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codeName="ThisWorkbook"/>
  <mc:AlternateContent xmlns:mc="http://schemas.openxmlformats.org/markup-compatibility/2006">
    <mc:Choice Requires="x15">
      <x15ac:absPath xmlns:x15ac="http://schemas.microsoft.com/office/spreadsheetml/2010/11/ac" url="C:\Users\rajib\Dropbox\Freelancing\Sachin Kaluskar, Acrotrend\files\"/>
    </mc:Choice>
  </mc:AlternateContent>
  <xr:revisionPtr revIDLastSave="0" documentId="8_{E1F91DC2-560C-4E04-ADFB-70489C863DB6}" xr6:coauthVersionLast="47" xr6:coauthVersionMax="47" xr10:uidLastSave="{00000000-0000-0000-0000-000000000000}"/>
  <bookViews>
    <workbookView xWindow="-120" yWindow="-120" windowWidth="20730" windowHeight="11160" tabRatio="509" activeTab="4" xr2:uid="{00000000-000D-0000-FFFF-FFFF00000000}"/>
  </bookViews>
  <sheets>
    <sheet name="Data-Q" sheetId="1" r:id="rId1"/>
    <sheet name="Data-A" sheetId="2" r:id="rId2"/>
    <sheet name="IV" sheetId="3" r:id="rId3"/>
    <sheet name="Macros" sheetId="6" state="veryHidden" r:id=""/>
    <sheet name="IV (2)" sheetId="8" r:id="rId4"/>
    <sheet name="Sheet1" sheetId="7" r:id="rId5"/>
  </sheets>
  <functionGroups builtInGroupCount="19"/>
  <definedNames>
    <definedName name="Temp" localSheetId="4">'IV (2)'!$G$946:$G$952</definedName>
    <definedName name="Temp">IV!$G$946:$G$952</definedName>
    <definedName name="Working" localSheetId="4">'IV (2)'!$G$960:$G$1020</definedName>
    <definedName name="Working">IV!$G$960:$G$1020</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73" i="8" l="1"/>
  <c r="I82" i="8"/>
  <c r="J82" i="8"/>
  <c r="K82" i="8"/>
  <c r="L82" i="8"/>
  <c r="M82" i="8"/>
  <c r="N82" i="8"/>
  <c r="O82" i="8"/>
  <c r="P82" i="8"/>
  <c r="Q82" i="8"/>
  <c r="R82" i="8"/>
  <c r="S82" i="8"/>
  <c r="T82" i="8"/>
  <c r="U82" i="8"/>
  <c r="V82" i="8"/>
  <c r="W82" i="8"/>
  <c r="X82" i="8"/>
  <c r="Y82" i="8"/>
  <c r="Z82" i="8"/>
  <c r="AA82" i="8"/>
  <c r="AB82" i="8"/>
  <c r="AC82" i="8"/>
  <c r="AD82" i="8"/>
  <c r="AE82" i="8"/>
  <c r="AF82" i="8"/>
  <c r="AG82" i="8"/>
  <c r="AH82" i="8"/>
  <c r="AI82" i="8"/>
  <c r="AJ82" i="8"/>
  <c r="AK82" i="8"/>
  <c r="AL82" i="8"/>
  <c r="AM82" i="8"/>
  <c r="AN82" i="8"/>
  <c r="AO82" i="8"/>
  <c r="AP82" i="8"/>
  <c r="AQ82" i="8"/>
  <c r="AR82" i="8"/>
  <c r="AS82" i="8"/>
  <c r="AT82" i="8"/>
  <c r="AU82" i="8"/>
  <c r="AV82" i="8"/>
  <c r="AW82" i="8"/>
  <c r="AX82" i="8"/>
  <c r="AY82" i="8"/>
  <c r="AZ82" i="8"/>
  <c r="BA82" i="8"/>
  <c r="H82" i="8"/>
  <c r="H77" i="8"/>
  <c r="I77" i="8"/>
  <c r="L77" i="8"/>
  <c r="M77" i="8"/>
  <c r="N77" i="8"/>
  <c r="O77" i="8"/>
  <c r="P77" i="8"/>
  <c r="Q77" i="8"/>
  <c r="R77" i="8"/>
  <c r="S77" i="8"/>
  <c r="T77" i="8"/>
  <c r="U77" i="8"/>
  <c r="V77" i="8"/>
  <c r="W77" i="8"/>
  <c r="X77" i="8"/>
  <c r="Y77" i="8"/>
  <c r="Z77" i="8"/>
  <c r="AA77" i="8"/>
  <c r="AB77" i="8"/>
  <c r="AC77" i="8"/>
  <c r="AD77" i="8"/>
  <c r="AE77" i="8"/>
  <c r="AF77" i="8"/>
  <c r="AG77" i="8"/>
  <c r="AH77" i="8"/>
  <c r="AI77" i="8"/>
  <c r="AJ77" i="8"/>
  <c r="AK77" i="8"/>
  <c r="AL77" i="8"/>
  <c r="AM77" i="8"/>
  <c r="AN77" i="8"/>
  <c r="AO77" i="8"/>
  <c r="AP77" i="8"/>
  <c r="AQ77" i="8"/>
  <c r="AR77" i="8"/>
  <c r="AS77" i="8"/>
  <c r="AT77" i="8"/>
  <c r="AU77" i="8"/>
  <c r="AV77" i="8"/>
  <c r="BC74" i="8" s="1"/>
  <c r="AW77" i="8"/>
  <c r="AX77" i="8"/>
  <c r="AY77" i="8"/>
  <c r="AZ77" i="8"/>
  <c r="BA77" i="8"/>
  <c r="K77" i="8"/>
  <c r="J77" i="8"/>
  <c r="H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I9" i="8"/>
  <c r="H87" i="8"/>
  <c r="AK92" i="8"/>
  <c r="BC76" i="8" l="1"/>
  <c r="BC75" i="8"/>
  <c r="T1026" i="8"/>
  <c r="O1024" i="8"/>
  <c r="AG1026" i="8"/>
  <c r="V1024" i="8"/>
  <c r="P1026" i="8"/>
  <c r="K1026" i="8"/>
  <c r="Q1025" i="8"/>
  <c r="W1024" i="8"/>
  <c r="Q1023" i="8"/>
  <c r="AC1024" i="8"/>
  <c r="AI1026" i="8"/>
  <c r="AD1023" i="8"/>
  <c r="X1024" i="8"/>
  <c r="R1025" i="8"/>
  <c r="L1026" i="8"/>
  <c r="Y1023" i="8"/>
  <c r="S1024" i="8"/>
  <c r="M1025" i="8"/>
  <c r="AK1025" i="8"/>
  <c r="AE1026" i="8"/>
  <c r="Z1023" i="8"/>
  <c r="T1024" i="8"/>
  <c r="N1025" i="8"/>
  <c r="H1026" i="8"/>
  <c r="I1023" i="8"/>
  <c r="AG1023" i="8"/>
  <c r="AG1024" i="8"/>
  <c r="I1026" i="8"/>
  <c r="AH1023" i="8"/>
  <c r="AB1025" i="8"/>
  <c r="W1025" i="8"/>
  <c r="AN1026" i="8"/>
  <c r="AU1024" i="8"/>
  <c r="AO1026" i="8"/>
  <c r="AS1023" i="8"/>
  <c r="AM1025" i="8"/>
  <c r="AV1026" i="8"/>
  <c r="AQ1024" i="8"/>
  <c r="AZ1025" i="8"/>
  <c r="BA1023" i="8"/>
  <c r="AU1025" i="8"/>
  <c r="AP1023" i="8"/>
  <c r="AY1024" i="8"/>
  <c r="AS1026" i="8"/>
  <c r="AT1024" i="8"/>
  <c r="AT1026" i="8"/>
  <c r="AL1026" i="8"/>
  <c r="AL1012" i="8"/>
  <c r="AL1013" i="8"/>
  <c r="AL1004" i="8"/>
  <c r="AL1011" i="8"/>
  <c r="AL1008" i="8"/>
  <c r="AL994" i="8"/>
  <c r="AL983" i="8"/>
  <c r="AL972" i="8"/>
  <c r="AL973" i="8"/>
  <c r="AL998" i="8"/>
  <c r="AL968" i="8"/>
  <c r="O1025" i="8"/>
  <c r="P1023" i="8"/>
  <c r="AH1024" i="8"/>
  <c r="AH1026" i="8"/>
  <c r="AC1026" i="8"/>
  <c r="AD1026" i="8"/>
  <c r="Q1026" i="8"/>
  <c r="W1023" i="8"/>
  <c r="AI1024" i="8"/>
  <c r="L1023" i="8"/>
  <c r="AJ1023" i="8"/>
  <c r="AD1024" i="8"/>
  <c r="X1025" i="8"/>
  <c r="R1026" i="8"/>
  <c r="AE1023" i="8"/>
  <c r="Y1024" i="8"/>
  <c r="S1025" i="8"/>
  <c r="M1026" i="8"/>
  <c r="AK1026" i="8"/>
  <c r="AF1023" i="8"/>
  <c r="Z1024" i="8"/>
  <c r="T1025" i="8"/>
  <c r="N1026" i="8"/>
  <c r="O1023" i="8"/>
  <c r="I1024" i="8"/>
  <c r="I1025" i="8"/>
  <c r="O1026" i="8"/>
  <c r="P1024" i="8"/>
  <c r="V1026" i="8"/>
  <c r="W1026" i="8"/>
  <c r="AR1023" i="8"/>
  <c r="BA1024" i="8"/>
  <c r="AU1026" i="8"/>
  <c r="AY1023" i="8"/>
  <c r="AS1025" i="8"/>
  <c r="AN1023" i="8"/>
  <c r="AW1024" i="8"/>
  <c r="AQ1026" i="8"/>
  <c r="AR1024" i="8"/>
  <c r="BA1025" i="8"/>
  <c r="AV1023" i="8"/>
  <c r="AP1025" i="8"/>
  <c r="AY1026" i="8"/>
  <c r="AZ1024" i="8"/>
  <c r="AZ1026" i="8"/>
  <c r="AL1023" i="8"/>
  <c r="AL1009" i="8"/>
  <c r="AL1014" i="8"/>
  <c r="AL1001" i="8"/>
  <c r="AL999" i="8"/>
  <c r="AL991" i="8"/>
  <c r="AL989" i="8"/>
  <c r="AL977" i="8"/>
  <c r="AL969" i="8"/>
  <c r="AL984" i="8"/>
  <c r="AL967" i="8"/>
  <c r="AL992" i="8"/>
  <c r="AL962" i="8"/>
  <c r="BA476" i="8"/>
  <c r="H1023" i="8"/>
  <c r="AG1025" i="8"/>
  <c r="AB1023" i="8"/>
  <c r="V1025" i="8"/>
  <c r="K1024" i="8"/>
  <c r="AJ1026" i="8"/>
  <c r="V1023" i="8"/>
  <c r="X1026" i="8"/>
  <c r="AC1023" i="8"/>
  <c r="K1025" i="8"/>
  <c r="R1023" i="8"/>
  <c r="L1024" i="8"/>
  <c r="AJ1024" i="8"/>
  <c r="AD1025" i="8"/>
  <c r="M1023" i="8"/>
  <c r="AK1023" i="8"/>
  <c r="AE1024" i="8"/>
  <c r="Y1025" i="8"/>
  <c r="S1026" i="8"/>
  <c r="N1023" i="8"/>
  <c r="H1024" i="8"/>
  <c r="AF1024" i="8"/>
  <c r="Z1025" i="8"/>
  <c r="Z1026" i="8"/>
  <c r="U1023" i="8"/>
  <c r="U1024" i="8"/>
  <c r="U1025" i="8"/>
  <c r="AA1026" i="8"/>
  <c r="AB1024" i="8"/>
  <c r="AB1026" i="8"/>
  <c r="AU1023" i="8"/>
  <c r="AX1023" i="8"/>
  <c r="AR1025" i="8"/>
  <c r="BA1026" i="8"/>
  <c r="AP1024" i="8"/>
  <c r="AY1025" i="8"/>
  <c r="AT1023" i="8"/>
  <c r="AN1025" i="8"/>
  <c r="AW1026" i="8"/>
  <c r="AX1024" i="8"/>
  <c r="AR1026" i="8"/>
  <c r="AM1024" i="8"/>
  <c r="AV1025" i="8"/>
  <c r="AQ1023" i="8"/>
  <c r="AQ1025" i="8"/>
  <c r="AL1024" i="8"/>
  <c r="AL961" i="8"/>
  <c r="U1026" i="8"/>
  <c r="J1025" i="8"/>
  <c r="AI1025" i="8"/>
  <c r="AJ1025" i="8"/>
  <c r="AE1025" i="8"/>
  <c r="H1025" i="8"/>
  <c r="AA1024" i="8"/>
  <c r="AI1023" i="8"/>
  <c r="AM1023" i="8"/>
  <c r="AT1025" i="8"/>
  <c r="AS1024" i="8"/>
  <c r="AL1025" i="8"/>
  <c r="AL1017" i="8"/>
  <c r="AL997" i="8"/>
  <c r="AL986" i="8"/>
  <c r="AL966" i="8"/>
  <c r="AL964" i="8"/>
  <c r="AL981" i="8"/>
  <c r="BA471" i="8"/>
  <c r="AL1015" i="8"/>
  <c r="J1024" i="8"/>
  <c r="J1026" i="8"/>
  <c r="X1023" i="8"/>
  <c r="S1023" i="8"/>
  <c r="Y1026" i="8"/>
  <c r="AF1025" i="8"/>
  <c r="AA1025" i="8"/>
  <c r="AN1024" i="8"/>
  <c r="AV1024" i="8"/>
  <c r="AO1023" i="8"/>
  <c r="AM1026" i="8"/>
  <c r="AL1018" i="8"/>
  <c r="AL1007" i="8"/>
  <c r="AL993" i="8"/>
  <c r="AL1002" i="8"/>
  <c r="AL963" i="8"/>
  <c r="AL979" i="8"/>
  <c r="AL431" i="8"/>
  <c r="AL995" i="8"/>
  <c r="Q1024" i="8"/>
  <c r="AK1024" i="8"/>
  <c r="N1024" i="8"/>
  <c r="AX1025" i="8"/>
  <c r="AX1026" i="8"/>
  <c r="AL1016" i="8"/>
  <c r="AL982" i="8"/>
  <c r="AL976" i="8"/>
  <c r="AH1025" i="8"/>
  <c r="K1023" i="8"/>
  <c r="R1024" i="8"/>
  <c r="M1024" i="8"/>
  <c r="T1023" i="8"/>
  <c r="AF1026" i="8"/>
  <c r="J1023" i="8"/>
  <c r="AO1024" i="8"/>
  <c r="AP1026" i="8"/>
  <c r="AO1025" i="8"/>
  <c r="AW1023" i="8"/>
  <c r="AL1019" i="8"/>
  <c r="AL996" i="8"/>
  <c r="AL987" i="8"/>
  <c r="AL988" i="8"/>
  <c r="AL978" i="8"/>
  <c r="AL974" i="8"/>
  <c r="AL737" i="8"/>
  <c r="AL593" i="8"/>
  <c r="AL695" i="8"/>
  <c r="AL542" i="8"/>
  <c r="AL455" i="8"/>
  <c r="AL378" i="8"/>
  <c r="AL421" i="8"/>
  <c r="AL201" i="8"/>
  <c r="AL196" i="8"/>
  <c r="AL980" i="8"/>
  <c r="AC1025" i="8"/>
  <c r="L1025" i="8"/>
  <c r="AA1023" i="8"/>
  <c r="P1025" i="8"/>
  <c r="AZ1023" i="8"/>
  <c r="AW1025" i="8"/>
  <c r="AL1006" i="8"/>
  <c r="AL1003" i="8"/>
  <c r="AL971" i="8"/>
  <c r="AL722" i="8"/>
  <c r="AL363" i="8"/>
  <c r="AL292" i="8"/>
  <c r="AL970" i="8"/>
  <c r="AL967" i="3"/>
  <c r="AL973" i="3"/>
  <c r="AL1006" i="3"/>
  <c r="BA471" i="3"/>
  <c r="AL961" i="3"/>
  <c r="AL989" i="3"/>
  <c r="AL972" i="3"/>
  <c r="AL994" i="3"/>
  <c r="AL984" i="3"/>
  <c r="AL986" i="3"/>
  <c r="AL1013" i="3"/>
  <c r="AL979" i="3"/>
  <c r="AL978" i="3"/>
  <c r="AL1001" i="3"/>
  <c r="AL1002" i="3"/>
  <c r="AL977" i="3"/>
  <c r="AL991" i="3"/>
  <c r="AL1018" i="3"/>
  <c r="AL998" i="3"/>
  <c r="AL1003" i="3"/>
  <c r="AL982" i="3"/>
  <c r="AL969" i="3"/>
  <c r="AL1007" i="3"/>
  <c r="BA466" i="3"/>
  <c r="AL964" i="3"/>
  <c r="AL1017" i="3"/>
  <c r="AL976" i="3"/>
  <c r="AL974" i="3"/>
  <c r="AL997" i="3"/>
  <c r="AL1019" i="3"/>
  <c r="AL1014" i="3"/>
  <c r="AL1008" i="3"/>
  <c r="AL963" i="3"/>
  <c r="AL981" i="3"/>
  <c r="AL983" i="3"/>
  <c r="AL962" i="3"/>
  <c r="AL230" i="3" s="1"/>
  <c r="AL1004" i="3"/>
  <c r="AL1005" i="3" s="1"/>
  <c r="AL992" i="3"/>
  <c r="AL224" i="3"/>
  <c r="AL1009" i="3"/>
  <c r="AL421" i="3"/>
  <c r="AL996" i="3"/>
  <c r="AL968" i="3"/>
  <c r="BA476" i="3"/>
  <c r="AL971" i="3"/>
  <c r="AL1012" i="3"/>
  <c r="AL999" i="3"/>
  <c r="AL993" i="3"/>
  <c r="AL770" i="3" s="1"/>
  <c r="AL1011" i="3"/>
  <c r="AL642" i="3"/>
  <c r="AL966" i="3"/>
  <c r="AL988" i="3"/>
  <c r="AL970" i="3"/>
  <c r="AL1016" i="3"/>
  <c r="AL201" i="3" s="1"/>
  <c r="AL987" i="3"/>
  <c r="AL621" i="3"/>
  <c r="AL532" i="3"/>
  <c r="AL446" i="3"/>
  <c r="AL486" i="3"/>
  <c r="AL9" i="3"/>
  <c r="AL406" i="3"/>
  <c r="AL990" i="3"/>
  <c r="AL557" i="3"/>
  <c r="AL588" i="3"/>
  <c r="AL383" i="3"/>
  <c r="AL764" i="3"/>
  <c r="AL593" i="3"/>
  <c r="AL542" i="3"/>
  <c r="AL411" i="3"/>
  <c r="AL107" i="3"/>
  <c r="AL455" i="3"/>
  <c r="AL213" i="3"/>
  <c r="AL218" i="3"/>
  <c r="AL271" i="3"/>
  <c r="AL368" i="3"/>
  <c r="AL298" i="3"/>
  <c r="AL975" i="3"/>
  <c r="AL737" i="3"/>
  <c r="AL695" i="3"/>
  <c r="AL378" i="3"/>
  <c r="AL995" i="3"/>
  <c r="AL965" i="3"/>
  <c r="AL416" i="3"/>
  <c r="AL436" i="3"/>
  <c r="AL363" i="3"/>
  <c r="AL277" i="3"/>
  <c r="AL287" i="3"/>
  <c r="AL583" i="3"/>
  <c r="AL626" i="3"/>
  <c r="AL102" i="3"/>
  <c r="AL196" i="3"/>
  <c r="AL87" i="3"/>
  <c r="AL138" i="3"/>
  <c r="AL143" i="3"/>
  <c r="AL431" i="3"/>
  <c r="AL659" i="3"/>
  <c r="AL631" i="3"/>
  <c r="AL338" i="3"/>
  <c r="AL314" i="3"/>
  <c r="AL614" i="3"/>
  <c r="AL401" i="3"/>
  <c r="AL1020" i="3"/>
  <c r="AL980" i="3"/>
  <c r="AL97" i="3"/>
  <c r="AL460" i="3"/>
  <c r="AL1010" i="3"/>
  <c r="AL690" i="3"/>
  <c r="AL271" i="8"/>
  <c r="AL277" i="8"/>
  <c r="AL298" i="8"/>
  <c r="AL476" i="8"/>
  <c r="AL486" i="8"/>
  <c r="AL583" i="8"/>
  <c r="AL537" i="8"/>
  <c r="AL631" i="8"/>
  <c r="AL599" i="8"/>
  <c r="AL674" i="8"/>
  <c r="AL621" i="8"/>
  <c r="AL727" i="8"/>
  <c r="AL732" i="8"/>
  <c r="AL383" i="8"/>
  <c r="AL348" i="8"/>
  <c r="AL659" i="8"/>
  <c r="AL401" i="8"/>
  <c r="AL471" i="8"/>
  <c r="AL466" i="8" s="1"/>
  <c r="AL557" i="8"/>
  <c r="AL717" i="8"/>
  <c r="AL712" i="8" s="1"/>
  <c r="AL642" i="8"/>
  <c r="AL609" i="8"/>
  <c r="AL604" i="8" s="1"/>
  <c r="AL990" i="8"/>
  <c r="AL97" i="8"/>
  <c r="AL436" i="8"/>
  <c r="AL460" i="8"/>
  <c r="AL416" i="8"/>
  <c r="AL107" i="8"/>
  <c r="AL770" i="8"/>
  <c r="AL1005" i="8"/>
  <c r="AL426" i="8"/>
  <c r="AL965" i="8"/>
  <c r="AL446" i="8"/>
  <c r="AL87" i="8"/>
  <c r="AL1020" i="8"/>
  <c r="AL985" i="8"/>
  <c r="AL92" i="8"/>
  <c r="AL690" i="8"/>
  <c r="AL406" i="8"/>
  <c r="AL411" i="8"/>
  <c r="AL527" i="8"/>
  <c r="AL705" i="8"/>
  <c r="AL481" i="8"/>
  <c r="AL515" i="8"/>
  <c r="AL552" i="8"/>
  <c r="AL547" i="8" s="1"/>
  <c r="AL614" i="8"/>
  <c r="AL637" i="8"/>
  <c r="AL532" i="8"/>
  <c r="AL588" i="8"/>
  <c r="AL626" i="8"/>
  <c r="AL700" i="8"/>
  <c r="AL664" i="8" s="1"/>
  <c r="AL1000" i="8"/>
  <c r="AL102" i="8"/>
  <c r="AL338" i="8"/>
  <c r="AL753" i="8"/>
  <c r="AL353" i="8"/>
  <c r="AL368" i="8"/>
  <c r="AL333" i="8"/>
  <c r="AL764" i="8"/>
  <c r="AL287" i="8"/>
  <c r="AL1010" i="8"/>
  <c r="AL975" i="8"/>
  <c r="AL82" i="3"/>
  <c r="AL292" i="3"/>
  <c r="AL985" i="3"/>
  <c r="AL1000" i="3"/>
  <c r="AL527" i="3"/>
  <c r="AL637" i="3"/>
  <c r="AL705" i="3"/>
  <c r="AL732" i="3"/>
  <c r="AL722" i="3"/>
  <c r="AL717" i="3" s="1"/>
  <c r="AL552" i="3"/>
  <c r="AL471" i="3"/>
  <c r="AL537" i="3"/>
  <c r="AL476" i="3"/>
  <c r="AL727" i="3"/>
  <c r="AL609" i="3"/>
  <c r="AL466" i="3"/>
  <c r="AL515" i="3"/>
  <c r="AL481" i="3"/>
  <c r="AL700" i="3"/>
  <c r="AL664" i="3" s="1"/>
  <c r="AL599" i="3"/>
  <c r="AL353" i="3"/>
  <c r="AL333" i="3"/>
  <c r="AL348" i="3"/>
  <c r="AL753" i="3"/>
  <c r="AL343" i="8"/>
  <c r="AL496" i="8" l="1"/>
  <c r="AL497" i="8"/>
  <c r="AL498" i="8"/>
  <c r="AL491" i="8"/>
  <c r="AL108" i="8"/>
  <c r="AL503" i="8"/>
  <c r="AL741" i="8"/>
  <c r="AL492" i="8"/>
  <c r="AL616" i="8"/>
  <c r="AL280" i="8"/>
  <c r="AL279" i="8"/>
  <c r="AM971" i="8"/>
  <c r="AK971" i="8"/>
  <c r="AK1003" i="8"/>
  <c r="AJ1003" i="8" s="1"/>
  <c r="AI1003" i="8" s="1"/>
  <c r="AH1003" i="8" s="1"/>
  <c r="AG1003" i="8" s="1"/>
  <c r="AF1003" i="8" s="1"/>
  <c r="AE1003" i="8" s="1"/>
  <c r="AD1003" i="8" s="1"/>
  <c r="AC1003" i="8" s="1"/>
  <c r="AB1003" i="8" s="1"/>
  <c r="AA1003" i="8" s="1"/>
  <c r="Z1003" i="8" s="1"/>
  <c r="Y1003" i="8" s="1"/>
  <c r="X1003" i="8" s="1"/>
  <c r="W1003" i="8" s="1"/>
  <c r="V1003" i="8" s="1"/>
  <c r="U1003" i="8" s="1"/>
  <c r="T1003" i="8" s="1"/>
  <c r="S1003" i="8" s="1"/>
  <c r="R1003" i="8" s="1"/>
  <c r="Q1003" i="8" s="1"/>
  <c r="P1003" i="8" s="1"/>
  <c r="O1003" i="8" s="1"/>
  <c r="N1003" i="8" s="1"/>
  <c r="M1003" i="8" s="1"/>
  <c r="L1003" i="8" s="1"/>
  <c r="K1003" i="8" s="1"/>
  <c r="J1003" i="8" s="1"/>
  <c r="I1003" i="8" s="1"/>
  <c r="H1003" i="8" s="1"/>
  <c r="AM1003" i="8"/>
  <c r="AN1003" i="8" s="1"/>
  <c r="AO1003" i="8" s="1"/>
  <c r="AP1003" i="8" s="1"/>
  <c r="AQ1003" i="8" s="1"/>
  <c r="AR1003" i="8" s="1"/>
  <c r="AS1003" i="8" s="1"/>
  <c r="AT1003" i="8" s="1"/>
  <c r="AU1003" i="8" s="1"/>
  <c r="AV1003" i="8" s="1"/>
  <c r="AW1003" i="8" s="1"/>
  <c r="AX1003" i="8" s="1"/>
  <c r="AY1003" i="8" s="1"/>
  <c r="AZ1003" i="8" s="1"/>
  <c r="BA1003" i="8" s="1"/>
  <c r="AK1006" i="8"/>
  <c r="AM1006" i="8"/>
  <c r="AZ224" i="8"/>
  <c r="AZ138" i="8"/>
  <c r="AZ213" i="8"/>
  <c r="AZ148" i="8"/>
  <c r="AZ143" i="8"/>
  <c r="AZ218" i="8"/>
  <c r="AZ230" i="8"/>
  <c r="AA143" i="8"/>
  <c r="AA218" i="8"/>
  <c r="AA224" i="8"/>
  <c r="AA148" i="8"/>
  <c r="AA138" i="8"/>
  <c r="AA213" i="8"/>
  <c r="AA230" i="8"/>
  <c r="AL504" i="8"/>
  <c r="AM974" i="8"/>
  <c r="AK974" i="8"/>
  <c r="AM978" i="8"/>
  <c r="AN978" i="8" s="1"/>
  <c r="AO978" i="8" s="1"/>
  <c r="AP978" i="8" s="1"/>
  <c r="AQ978" i="8" s="1"/>
  <c r="AR978" i="8" s="1"/>
  <c r="AS978" i="8" s="1"/>
  <c r="AT978" i="8" s="1"/>
  <c r="AU978" i="8" s="1"/>
  <c r="AV978" i="8" s="1"/>
  <c r="AW978" i="8" s="1"/>
  <c r="AX978" i="8" s="1"/>
  <c r="AY978" i="8" s="1"/>
  <c r="AZ978" i="8" s="1"/>
  <c r="BA978" i="8" s="1"/>
  <c r="AK978" i="8"/>
  <c r="AJ978" i="8" s="1"/>
  <c r="AI978" i="8" s="1"/>
  <c r="AH978" i="8" s="1"/>
  <c r="AG978" i="8" s="1"/>
  <c r="AF978" i="8" s="1"/>
  <c r="AE978" i="8" s="1"/>
  <c r="AD978" i="8" s="1"/>
  <c r="AC978" i="8" s="1"/>
  <c r="AB978" i="8" s="1"/>
  <c r="AA978" i="8" s="1"/>
  <c r="Z978" i="8" s="1"/>
  <c r="Y978" i="8" s="1"/>
  <c r="X978" i="8" s="1"/>
  <c r="W978" i="8" s="1"/>
  <c r="V978" i="8" s="1"/>
  <c r="U978" i="8" s="1"/>
  <c r="T978" i="8" s="1"/>
  <c r="S978" i="8" s="1"/>
  <c r="R978" i="8" s="1"/>
  <c r="Q978" i="8" s="1"/>
  <c r="P978" i="8" s="1"/>
  <c r="O978" i="8" s="1"/>
  <c r="N978" i="8" s="1"/>
  <c r="M978" i="8" s="1"/>
  <c r="L978" i="8" s="1"/>
  <c r="K978" i="8" s="1"/>
  <c r="J978" i="8" s="1"/>
  <c r="I978" i="8" s="1"/>
  <c r="H978" i="8" s="1"/>
  <c r="AK988" i="8"/>
  <c r="AJ988" i="8" s="1"/>
  <c r="AI988" i="8" s="1"/>
  <c r="AH988" i="8" s="1"/>
  <c r="AG988" i="8" s="1"/>
  <c r="AF988" i="8" s="1"/>
  <c r="AE988" i="8" s="1"/>
  <c r="AD988" i="8" s="1"/>
  <c r="AC988" i="8" s="1"/>
  <c r="AB988" i="8" s="1"/>
  <c r="AA988" i="8" s="1"/>
  <c r="Z988" i="8" s="1"/>
  <c r="Y988" i="8" s="1"/>
  <c r="X988" i="8" s="1"/>
  <c r="W988" i="8" s="1"/>
  <c r="V988" i="8" s="1"/>
  <c r="U988" i="8" s="1"/>
  <c r="T988" i="8" s="1"/>
  <c r="S988" i="8" s="1"/>
  <c r="R988" i="8" s="1"/>
  <c r="Q988" i="8" s="1"/>
  <c r="P988" i="8" s="1"/>
  <c r="O988" i="8" s="1"/>
  <c r="N988" i="8" s="1"/>
  <c r="M988" i="8" s="1"/>
  <c r="L988" i="8" s="1"/>
  <c r="K988" i="8" s="1"/>
  <c r="J988" i="8" s="1"/>
  <c r="I988" i="8" s="1"/>
  <c r="H988" i="8" s="1"/>
  <c r="AM988" i="8"/>
  <c r="AN988" i="8" s="1"/>
  <c r="AO988" i="8" s="1"/>
  <c r="AP988" i="8" s="1"/>
  <c r="AQ988" i="8" s="1"/>
  <c r="AR988" i="8" s="1"/>
  <c r="AS988" i="8" s="1"/>
  <c r="AT988" i="8" s="1"/>
  <c r="AU988" i="8" s="1"/>
  <c r="AV988" i="8" s="1"/>
  <c r="AW988" i="8" s="1"/>
  <c r="AX988" i="8" s="1"/>
  <c r="AY988" i="8" s="1"/>
  <c r="AZ988" i="8" s="1"/>
  <c r="BA988" i="8" s="1"/>
  <c r="AM987" i="8"/>
  <c r="AN987" i="8" s="1"/>
  <c r="AO987" i="8" s="1"/>
  <c r="AP987" i="8" s="1"/>
  <c r="AQ987" i="8" s="1"/>
  <c r="AR987" i="8" s="1"/>
  <c r="AS987" i="8" s="1"/>
  <c r="AT987" i="8" s="1"/>
  <c r="AU987" i="8" s="1"/>
  <c r="AV987" i="8" s="1"/>
  <c r="AW987" i="8" s="1"/>
  <c r="AX987" i="8" s="1"/>
  <c r="AY987" i="8" s="1"/>
  <c r="AZ987" i="8" s="1"/>
  <c r="BA987" i="8" s="1"/>
  <c r="AK987" i="8"/>
  <c r="AJ987" i="8" s="1"/>
  <c r="AI987" i="8" s="1"/>
  <c r="AH987" i="8" s="1"/>
  <c r="AG987" i="8" s="1"/>
  <c r="AF987" i="8" s="1"/>
  <c r="AE987" i="8" s="1"/>
  <c r="AD987" i="8" s="1"/>
  <c r="AC987" i="8" s="1"/>
  <c r="AB987" i="8" s="1"/>
  <c r="AA987" i="8" s="1"/>
  <c r="Z987" i="8" s="1"/>
  <c r="Y987" i="8" s="1"/>
  <c r="X987" i="8" s="1"/>
  <c r="W987" i="8" s="1"/>
  <c r="V987" i="8" s="1"/>
  <c r="U987" i="8" s="1"/>
  <c r="T987" i="8" s="1"/>
  <c r="S987" i="8" s="1"/>
  <c r="R987" i="8" s="1"/>
  <c r="Q987" i="8" s="1"/>
  <c r="P987" i="8" s="1"/>
  <c r="O987" i="8" s="1"/>
  <c r="N987" i="8" s="1"/>
  <c r="M987" i="8" s="1"/>
  <c r="L987" i="8" s="1"/>
  <c r="K987" i="8" s="1"/>
  <c r="J987" i="8" s="1"/>
  <c r="I987" i="8" s="1"/>
  <c r="H987" i="8" s="1"/>
  <c r="AM996" i="8"/>
  <c r="AK996" i="8"/>
  <c r="AM1019" i="8"/>
  <c r="AK1019" i="8"/>
  <c r="AW143" i="8"/>
  <c r="AW138" i="8"/>
  <c r="AW213" i="8"/>
  <c r="AW218" i="8"/>
  <c r="AW230" i="8"/>
  <c r="AW148" i="8"/>
  <c r="AW224" i="8"/>
  <c r="J230" i="8"/>
  <c r="J213" i="8"/>
  <c r="J138" i="8"/>
  <c r="J224" i="8"/>
  <c r="J148" i="8"/>
  <c r="J143" i="8"/>
  <c r="J218" i="8"/>
  <c r="T224" i="8"/>
  <c r="T218" i="8"/>
  <c r="T213" i="8"/>
  <c r="T143" i="8"/>
  <c r="T148" i="8"/>
  <c r="T138" i="8"/>
  <c r="T230" i="8"/>
  <c r="K143" i="8"/>
  <c r="K230" i="8"/>
  <c r="K224" i="8"/>
  <c r="K213" i="8"/>
  <c r="K148" i="8"/>
  <c r="K138" i="8"/>
  <c r="K218" i="8"/>
  <c r="AM976" i="8"/>
  <c r="AK976" i="8"/>
  <c r="AM982" i="8"/>
  <c r="AN982" i="8" s="1"/>
  <c r="AO982" i="8" s="1"/>
  <c r="AP982" i="8" s="1"/>
  <c r="AQ982" i="8" s="1"/>
  <c r="AR982" i="8" s="1"/>
  <c r="AS982" i="8" s="1"/>
  <c r="AT982" i="8" s="1"/>
  <c r="AU982" i="8" s="1"/>
  <c r="AV982" i="8" s="1"/>
  <c r="AW982" i="8" s="1"/>
  <c r="AX982" i="8" s="1"/>
  <c r="AY982" i="8" s="1"/>
  <c r="AZ982" i="8" s="1"/>
  <c r="BA982" i="8" s="1"/>
  <c r="AK982" i="8"/>
  <c r="AJ982" i="8" s="1"/>
  <c r="AI982" i="8" s="1"/>
  <c r="AH982" i="8" s="1"/>
  <c r="AG982" i="8" s="1"/>
  <c r="AF982" i="8" s="1"/>
  <c r="AE982" i="8" s="1"/>
  <c r="AD982" i="8" s="1"/>
  <c r="AC982" i="8" s="1"/>
  <c r="AB982" i="8" s="1"/>
  <c r="AA982" i="8" s="1"/>
  <c r="Z982" i="8" s="1"/>
  <c r="Y982" i="8" s="1"/>
  <c r="X982" i="8" s="1"/>
  <c r="W982" i="8" s="1"/>
  <c r="V982" i="8" s="1"/>
  <c r="U982" i="8" s="1"/>
  <c r="T982" i="8" s="1"/>
  <c r="S982" i="8" s="1"/>
  <c r="R982" i="8" s="1"/>
  <c r="Q982" i="8" s="1"/>
  <c r="P982" i="8" s="1"/>
  <c r="O982" i="8" s="1"/>
  <c r="N982" i="8" s="1"/>
  <c r="M982" i="8" s="1"/>
  <c r="L982" i="8" s="1"/>
  <c r="K982" i="8" s="1"/>
  <c r="J982" i="8" s="1"/>
  <c r="I982" i="8" s="1"/>
  <c r="H982" i="8" s="1"/>
  <c r="AM1016" i="8"/>
  <c r="AK1016" i="8"/>
  <c r="AM979" i="8"/>
  <c r="AK979" i="8"/>
  <c r="AK963" i="8"/>
  <c r="AJ963" i="8" s="1"/>
  <c r="AI963" i="8" s="1"/>
  <c r="AH963" i="8" s="1"/>
  <c r="AG963" i="8" s="1"/>
  <c r="AF963" i="8" s="1"/>
  <c r="AE963" i="8" s="1"/>
  <c r="AD963" i="8" s="1"/>
  <c r="AC963" i="8" s="1"/>
  <c r="AB963" i="8" s="1"/>
  <c r="AA963" i="8" s="1"/>
  <c r="Z963" i="8" s="1"/>
  <c r="Y963" i="8" s="1"/>
  <c r="X963" i="8" s="1"/>
  <c r="W963" i="8" s="1"/>
  <c r="V963" i="8" s="1"/>
  <c r="U963" i="8" s="1"/>
  <c r="T963" i="8" s="1"/>
  <c r="S963" i="8" s="1"/>
  <c r="R963" i="8" s="1"/>
  <c r="Q963" i="8" s="1"/>
  <c r="P963" i="8" s="1"/>
  <c r="O963" i="8" s="1"/>
  <c r="N963" i="8" s="1"/>
  <c r="M963" i="8" s="1"/>
  <c r="L963" i="8" s="1"/>
  <c r="K963" i="8" s="1"/>
  <c r="J963" i="8" s="1"/>
  <c r="I963" i="8" s="1"/>
  <c r="H963" i="8" s="1"/>
  <c r="AM963" i="8"/>
  <c r="AN963" i="8" s="1"/>
  <c r="AO963" i="8" s="1"/>
  <c r="AP963" i="8" s="1"/>
  <c r="AQ963" i="8" s="1"/>
  <c r="AR963" i="8" s="1"/>
  <c r="AS963" i="8" s="1"/>
  <c r="AT963" i="8" s="1"/>
  <c r="AU963" i="8" s="1"/>
  <c r="AV963" i="8" s="1"/>
  <c r="AW963" i="8" s="1"/>
  <c r="AX963" i="8" s="1"/>
  <c r="AY963" i="8" s="1"/>
  <c r="AZ963" i="8" s="1"/>
  <c r="BA963" i="8" s="1"/>
  <c r="AK1002" i="8"/>
  <c r="AJ1002" i="8" s="1"/>
  <c r="AI1002" i="8" s="1"/>
  <c r="AH1002" i="8" s="1"/>
  <c r="AG1002" i="8" s="1"/>
  <c r="AF1002" i="8" s="1"/>
  <c r="AE1002" i="8" s="1"/>
  <c r="AD1002" i="8" s="1"/>
  <c r="AC1002" i="8" s="1"/>
  <c r="AB1002" i="8" s="1"/>
  <c r="AA1002" i="8" s="1"/>
  <c r="Z1002" i="8" s="1"/>
  <c r="Y1002" i="8" s="1"/>
  <c r="X1002" i="8" s="1"/>
  <c r="W1002" i="8" s="1"/>
  <c r="V1002" i="8" s="1"/>
  <c r="U1002" i="8" s="1"/>
  <c r="T1002" i="8" s="1"/>
  <c r="S1002" i="8" s="1"/>
  <c r="R1002" i="8" s="1"/>
  <c r="Q1002" i="8" s="1"/>
  <c r="P1002" i="8" s="1"/>
  <c r="O1002" i="8" s="1"/>
  <c r="N1002" i="8" s="1"/>
  <c r="M1002" i="8" s="1"/>
  <c r="L1002" i="8" s="1"/>
  <c r="K1002" i="8" s="1"/>
  <c r="J1002" i="8" s="1"/>
  <c r="I1002" i="8" s="1"/>
  <c r="H1002" i="8" s="1"/>
  <c r="AM1002" i="8"/>
  <c r="AN1002" i="8" s="1"/>
  <c r="AO1002" i="8" s="1"/>
  <c r="AP1002" i="8" s="1"/>
  <c r="AQ1002" i="8" s="1"/>
  <c r="AR1002" i="8" s="1"/>
  <c r="AS1002" i="8" s="1"/>
  <c r="AT1002" i="8" s="1"/>
  <c r="AU1002" i="8" s="1"/>
  <c r="AV1002" i="8" s="1"/>
  <c r="AW1002" i="8" s="1"/>
  <c r="AX1002" i="8" s="1"/>
  <c r="AY1002" i="8" s="1"/>
  <c r="AZ1002" i="8" s="1"/>
  <c r="BA1002" i="8" s="1"/>
  <c r="AM993" i="8"/>
  <c r="AN993" i="8" s="1"/>
  <c r="AO993" i="8" s="1"/>
  <c r="AP993" i="8" s="1"/>
  <c r="AQ993" i="8" s="1"/>
  <c r="AR993" i="8" s="1"/>
  <c r="AS993" i="8" s="1"/>
  <c r="AT993" i="8" s="1"/>
  <c r="AU993" i="8" s="1"/>
  <c r="AV993" i="8" s="1"/>
  <c r="AW993" i="8" s="1"/>
  <c r="AX993" i="8" s="1"/>
  <c r="AY993" i="8" s="1"/>
  <c r="AZ993" i="8" s="1"/>
  <c r="BA993" i="8" s="1"/>
  <c r="AK993" i="8"/>
  <c r="AJ993" i="8" s="1"/>
  <c r="AI993" i="8" s="1"/>
  <c r="AH993" i="8" s="1"/>
  <c r="AG993" i="8" s="1"/>
  <c r="AF993" i="8" s="1"/>
  <c r="AE993" i="8" s="1"/>
  <c r="AD993" i="8" s="1"/>
  <c r="AC993" i="8" s="1"/>
  <c r="AB993" i="8" s="1"/>
  <c r="AA993" i="8" s="1"/>
  <c r="Z993" i="8" s="1"/>
  <c r="Y993" i="8" s="1"/>
  <c r="X993" i="8" s="1"/>
  <c r="W993" i="8" s="1"/>
  <c r="V993" i="8" s="1"/>
  <c r="U993" i="8" s="1"/>
  <c r="T993" i="8" s="1"/>
  <c r="S993" i="8" s="1"/>
  <c r="R993" i="8" s="1"/>
  <c r="Q993" i="8" s="1"/>
  <c r="P993" i="8" s="1"/>
  <c r="O993" i="8" s="1"/>
  <c r="N993" i="8" s="1"/>
  <c r="M993" i="8" s="1"/>
  <c r="L993" i="8" s="1"/>
  <c r="K993" i="8" s="1"/>
  <c r="J993" i="8" s="1"/>
  <c r="I993" i="8" s="1"/>
  <c r="H993" i="8" s="1"/>
  <c r="AM1007" i="8"/>
  <c r="AN1007" i="8" s="1"/>
  <c r="AO1007" i="8" s="1"/>
  <c r="AP1007" i="8" s="1"/>
  <c r="AQ1007" i="8" s="1"/>
  <c r="AR1007" i="8" s="1"/>
  <c r="AS1007" i="8" s="1"/>
  <c r="AT1007" i="8" s="1"/>
  <c r="AU1007" i="8" s="1"/>
  <c r="AV1007" i="8" s="1"/>
  <c r="AW1007" i="8" s="1"/>
  <c r="AX1007" i="8" s="1"/>
  <c r="AY1007" i="8" s="1"/>
  <c r="AZ1007" i="8" s="1"/>
  <c r="BA1007" i="8" s="1"/>
  <c r="AK1007" i="8"/>
  <c r="AJ1007" i="8" s="1"/>
  <c r="AI1007" i="8" s="1"/>
  <c r="AH1007" i="8" s="1"/>
  <c r="AG1007" i="8" s="1"/>
  <c r="AF1007" i="8" s="1"/>
  <c r="AE1007" i="8" s="1"/>
  <c r="AD1007" i="8" s="1"/>
  <c r="AC1007" i="8" s="1"/>
  <c r="AB1007" i="8" s="1"/>
  <c r="AA1007" i="8" s="1"/>
  <c r="Z1007" i="8" s="1"/>
  <c r="Y1007" i="8" s="1"/>
  <c r="X1007" i="8" s="1"/>
  <c r="W1007" i="8" s="1"/>
  <c r="V1007" i="8" s="1"/>
  <c r="U1007" i="8" s="1"/>
  <c r="T1007" i="8" s="1"/>
  <c r="S1007" i="8" s="1"/>
  <c r="R1007" i="8" s="1"/>
  <c r="Q1007" i="8" s="1"/>
  <c r="P1007" i="8" s="1"/>
  <c r="O1007" i="8" s="1"/>
  <c r="N1007" i="8" s="1"/>
  <c r="M1007" i="8" s="1"/>
  <c r="L1007" i="8" s="1"/>
  <c r="K1007" i="8" s="1"/>
  <c r="J1007" i="8" s="1"/>
  <c r="I1007" i="8" s="1"/>
  <c r="H1007" i="8" s="1"/>
  <c r="AM1018" i="8"/>
  <c r="AN1018" i="8" s="1"/>
  <c r="AO1018" i="8" s="1"/>
  <c r="AP1018" i="8" s="1"/>
  <c r="AQ1018" i="8" s="1"/>
  <c r="AR1018" i="8" s="1"/>
  <c r="AS1018" i="8" s="1"/>
  <c r="AT1018" i="8" s="1"/>
  <c r="AU1018" i="8" s="1"/>
  <c r="AV1018" i="8" s="1"/>
  <c r="AW1018" i="8" s="1"/>
  <c r="AX1018" i="8" s="1"/>
  <c r="AY1018" i="8" s="1"/>
  <c r="AZ1018" i="8" s="1"/>
  <c r="BA1018" i="8" s="1"/>
  <c r="AK1018" i="8"/>
  <c r="AJ1018" i="8" s="1"/>
  <c r="AI1018" i="8" s="1"/>
  <c r="AH1018" i="8" s="1"/>
  <c r="AG1018" i="8" s="1"/>
  <c r="AF1018" i="8" s="1"/>
  <c r="AE1018" i="8" s="1"/>
  <c r="AD1018" i="8" s="1"/>
  <c r="AC1018" i="8" s="1"/>
  <c r="AB1018" i="8" s="1"/>
  <c r="AA1018" i="8" s="1"/>
  <c r="Z1018" i="8" s="1"/>
  <c r="Y1018" i="8" s="1"/>
  <c r="X1018" i="8" s="1"/>
  <c r="W1018" i="8" s="1"/>
  <c r="V1018" i="8" s="1"/>
  <c r="U1018" i="8" s="1"/>
  <c r="T1018" i="8" s="1"/>
  <c r="S1018" i="8" s="1"/>
  <c r="R1018" i="8" s="1"/>
  <c r="Q1018" i="8" s="1"/>
  <c r="P1018" i="8" s="1"/>
  <c r="O1018" i="8" s="1"/>
  <c r="N1018" i="8" s="1"/>
  <c r="M1018" i="8" s="1"/>
  <c r="L1018" i="8" s="1"/>
  <c r="K1018" i="8" s="1"/>
  <c r="J1018" i="8" s="1"/>
  <c r="I1018" i="8" s="1"/>
  <c r="H1018" i="8" s="1"/>
  <c r="AO138" i="8"/>
  <c r="AO213" i="8"/>
  <c r="AO224" i="8"/>
  <c r="AO230" i="8"/>
  <c r="AO218" i="8"/>
  <c r="AO143" i="8"/>
  <c r="AO148" i="8"/>
  <c r="S230" i="8"/>
  <c r="S138" i="8"/>
  <c r="S213" i="8"/>
  <c r="S224" i="8"/>
  <c r="S218" i="8"/>
  <c r="S148" i="8"/>
  <c r="S143" i="8"/>
  <c r="X138" i="8"/>
  <c r="X213" i="8"/>
  <c r="X218" i="8"/>
  <c r="X148" i="8"/>
  <c r="X143" i="8"/>
  <c r="X230" i="8"/>
  <c r="X224" i="8"/>
  <c r="AM981" i="8"/>
  <c r="AK981" i="8"/>
  <c r="AM964" i="8"/>
  <c r="AK964" i="8"/>
  <c r="AK966" i="8"/>
  <c r="AM966" i="8"/>
  <c r="AM986" i="8"/>
  <c r="AK986" i="8"/>
  <c r="AK997" i="8"/>
  <c r="AJ997" i="8" s="1"/>
  <c r="AI997" i="8" s="1"/>
  <c r="AH997" i="8" s="1"/>
  <c r="AG997" i="8" s="1"/>
  <c r="AF997" i="8" s="1"/>
  <c r="AE997" i="8" s="1"/>
  <c r="AD997" i="8" s="1"/>
  <c r="AC997" i="8" s="1"/>
  <c r="AB997" i="8" s="1"/>
  <c r="AA997" i="8" s="1"/>
  <c r="Z997" i="8" s="1"/>
  <c r="Y997" i="8" s="1"/>
  <c r="X997" i="8" s="1"/>
  <c r="W997" i="8" s="1"/>
  <c r="V997" i="8" s="1"/>
  <c r="U997" i="8" s="1"/>
  <c r="T997" i="8" s="1"/>
  <c r="S997" i="8" s="1"/>
  <c r="R997" i="8" s="1"/>
  <c r="Q997" i="8" s="1"/>
  <c r="P997" i="8" s="1"/>
  <c r="O997" i="8" s="1"/>
  <c r="N997" i="8" s="1"/>
  <c r="M997" i="8" s="1"/>
  <c r="L997" i="8" s="1"/>
  <c r="K997" i="8" s="1"/>
  <c r="J997" i="8" s="1"/>
  <c r="I997" i="8" s="1"/>
  <c r="H997" i="8" s="1"/>
  <c r="AM997" i="8"/>
  <c r="AN997" i="8" s="1"/>
  <c r="AO997" i="8" s="1"/>
  <c r="AP997" i="8" s="1"/>
  <c r="AQ997" i="8" s="1"/>
  <c r="AR997" i="8" s="1"/>
  <c r="AS997" i="8" s="1"/>
  <c r="AT997" i="8" s="1"/>
  <c r="AU997" i="8" s="1"/>
  <c r="AV997" i="8" s="1"/>
  <c r="AW997" i="8" s="1"/>
  <c r="AX997" i="8" s="1"/>
  <c r="AY997" i="8" s="1"/>
  <c r="AZ997" i="8" s="1"/>
  <c r="BA997" i="8" s="1"/>
  <c r="AK1017" i="8"/>
  <c r="AJ1017" i="8" s="1"/>
  <c r="AI1017" i="8" s="1"/>
  <c r="AH1017" i="8" s="1"/>
  <c r="AG1017" i="8" s="1"/>
  <c r="AF1017" i="8" s="1"/>
  <c r="AE1017" i="8" s="1"/>
  <c r="AD1017" i="8" s="1"/>
  <c r="AC1017" i="8" s="1"/>
  <c r="AB1017" i="8" s="1"/>
  <c r="AA1017" i="8" s="1"/>
  <c r="Z1017" i="8" s="1"/>
  <c r="Y1017" i="8" s="1"/>
  <c r="X1017" i="8" s="1"/>
  <c r="W1017" i="8" s="1"/>
  <c r="V1017" i="8" s="1"/>
  <c r="U1017" i="8" s="1"/>
  <c r="T1017" i="8" s="1"/>
  <c r="S1017" i="8" s="1"/>
  <c r="R1017" i="8" s="1"/>
  <c r="Q1017" i="8" s="1"/>
  <c r="P1017" i="8" s="1"/>
  <c r="O1017" i="8" s="1"/>
  <c r="N1017" i="8" s="1"/>
  <c r="M1017" i="8" s="1"/>
  <c r="L1017" i="8" s="1"/>
  <c r="K1017" i="8" s="1"/>
  <c r="J1017" i="8" s="1"/>
  <c r="I1017" i="8" s="1"/>
  <c r="H1017" i="8" s="1"/>
  <c r="AM1017" i="8"/>
  <c r="AN1017" i="8" s="1"/>
  <c r="AO1017" i="8" s="1"/>
  <c r="AP1017" i="8" s="1"/>
  <c r="AQ1017" i="8" s="1"/>
  <c r="AR1017" i="8" s="1"/>
  <c r="AS1017" i="8" s="1"/>
  <c r="AT1017" i="8" s="1"/>
  <c r="AU1017" i="8" s="1"/>
  <c r="AV1017" i="8" s="1"/>
  <c r="AW1017" i="8" s="1"/>
  <c r="AX1017" i="8" s="1"/>
  <c r="AY1017" i="8" s="1"/>
  <c r="AZ1017" i="8" s="1"/>
  <c r="BA1017" i="8" s="1"/>
  <c r="AM213" i="8"/>
  <c r="AM218" i="8"/>
  <c r="AM230" i="8"/>
  <c r="AM148" i="8"/>
  <c r="AM224" i="8"/>
  <c r="AM138" i="8"/>
  <c r="AM143" i="8"/>
  <c r="AI230" i="8"/>
  <c r="AI224" i="8"/>
  <c r="AI138" i="8"/>
  <c r="AI143" i="8"/>
  <c r="AI148" i="8"/>
  <c r="AI213" i="8"/>
  <c r="AI218" i="8"/>
  <c r="AL154" i="8"/>
  <c r="AM961" i="8"/>
  <c r="AK961" i="8"/>
  <c r="AQ218" i="8"/>
  <c r="AQ143" i="8"/>
  <c r="AQ148" i="8"/>
  <c r="AQ213" i="8"/>
  <c r="AQ230" i="8"/>
  <c r="AQ138" i="8"/>
  <c r="AQ224" i="8"/>
  <c r="AT224" i="8"/>
  <c r="AT148" i="8"/>
  <c r="AT143" i="8"/>
  <c r="AT218" i="8"/>
  <c r="AT230" i="8"/>
  <c r="AT213" i="8"/>
  <c r="AT138" i="8"/>
  <c r="AX148" i="8"/>
  <c r="AX224" i="8"/>
  <c r="AX230" i="8"/>
  <c r="AX213" i="8"/>
  <c r="AX138" i="8"/>
  <c r="AX218" i="8"/>
  <c r="AX143" i="8"/>
  <c r="AU230" i="8"/>
  <c r="AU224" i="8"/>
  <c r="AU148" i="8"/>
  <c r="AU213" i="8"/>
  <c r="AU138" i="8"/>
  <c r="AU143" i="8"/>
  <c r="AU218" i="8"/>
  <c r="U224" i="8"/>
  <c r="U143" i="8"/>
  <c r="U213" i="8"/>
  <c r="U138" i="8"/>
  <c r="U230" i="8"/>
  <c r="U218" i="8"/>
  <c r="U148" i="8"/>
  <c r="N218" i="8"/>
  <c r="N143" i="8"/>
  <c r="N224" i="8"/>
  <c r="N148" i="8"/>
  <c r="N230" i="8"/>
  <c r="N213" i="8"/>
  <c r="N138" i="8"/>
  <c r="AK224" i="8"/>
  <c r="AK138" i="8"/>
  <c r="AK213" i="8"/>
  <c r="AK148" i="8"/>
  <c r="AK230" i="8"/>
  <c r="AK218" i="8"/>
  <c r="AK143" i="8"/>
  <c r="M224" i="8"/>
  <c r="M148" i="8"/>
  <c r="M213" i="8"/>
  <c r="M230" i="8"/>
  <c r="M218" i="8"/>
  <c r="M138" i="8"/>
  <c r="M143" i="8"/>
  <c r="R230" i="8"/>
  <c r="R224" i="8"/>
  <c r="R143" i="8"/>
  <c r="R148" i="8"/>
  <c r="R213" i="8"/>
  <c r="R138" i="8"/>
  <c r="R218" i="8"/>
  <c r="AC224" i="8"/>
  <c r="AC230" i="8"/>
  <c r="AC138" i="8"/>
  <c r="AC218" i="8"/>
  <c r="AC148" i="8"/>
  <c r="AC143" i="8"/>
  <c r="AC213" i="8"/>
  <c r="V218" i="8"/>
  <c r="V148" i="8"/>
  <c r="V143" i="8"/>
  <c r="V213" i="8"/>
  <c r="V138" i="8"/>
  <c r="V230" i="8"/>
  <c r="V224" i="8"/>
  <c r="AB213" i="8"/>
  <c r="AB138" i="8"/>
  <c r="AB148" i="8"/>
  <c r="AB230" i="8"/>
  <c r="AB224" i="8"/>
  <c r="AB218" i="8"/>
  <c r="AB143" i="8"/>
  <c r="H138" i="8"/>
  <c r="H230" i="8"/>
  <c r="H218" i="8"/>
  <c r="H143" i="8"/>
  <c r="H224" i="8"/>
  <c r="H213" i="8"/>
  <c r="H148" i="8"/>
  <c r="AM962" i="8"/>
  <c r="AN962" i="8" s="1"/>
  <c r="AO962" i="8" s="1"/>
  <c r="AP962" i="8" s="1"/>
  <c r="AQ962" i="8" s="1"/>
  <c r="AR962" i="8" s="1"/>
  <c r="AS962" i="8" s="1"/>
  <c r="AT962" i="8" s="1"/>
  <c r="AU962" i="8" s="1"/>
  <c r="AV962" i="8" s="1"/>
  <c r="AW962" i="8" s="1"/>
  <c r="AX962" i="8" s="1"/>
  <c r="AY962" i="8" s="1"/>
  <c r="AZ962" i="8" s="1"/>
  <c r="BA962" i="8" s="1"/>
  <c r="AK962" i="8"/>
  <c r="AJ962" i="8" s="1"/>
  <c r="AI962" i="8" s="1"/>
  <c r="AH962" i="8" s="1"/>
  <c r="AG962" i="8" s="1"/>
  <c r="AF962" i="8" s="1"/>
  <c r="AE962" i="8" s="1"/>
  <c r="AD962" i="8" s="1"/>
  <c r="AC962" i="8" s="1"/>
  <c r="AB962" i="8" s="1"/>
  <c r="AA962" i="8" s="1"/>
  <c r="Z962" i="8" s="1"/>
  <c r="Y962" i="8" s="1"/>
  <c r="X962" i="8" s="1"/>
  <c r="W962" i="8" s="1"/>
  <c r="V962" i="8" s="1"/>
  <c r="U962" i="8" s="1"/>
  <c r="T962" i="8" s="1"/>
  <c r="S962" i="8" s="1"/>
  <c r="R962" i="8" s="1"/>
  <c r="Q962" i="8" s="1"/>
  <c r="P962" i="8" s="1"/>
  <c r="O962" i="8" s="1"/>
  <c r="N962" i="8" s="1"/>
  <c r="M962" i="8" s="1"/>
  <c r="L962" i="8" s="1"/>
  <c r="K962" i="8" s="1"/>
  <c r="J962" i="8" s="1"/>
  <c r="I962" i="8" s="1"/>
  <c r="H962" i="8" s="1"/>
  <c r="AK992" i="8"/>
  <c r="AJ992" i="8" s="1"/>
  <c r="AI992" i="8" s="1"/>
  <c r="AH992" i="8" s="1"/>
  <c r="AG992" i="8" s="1"/>
  <c r="AF992" i="8" s="1"/>
  <c r="AE992" i="8" s="1"/>
  <c r="AD992" i="8" s="1"/>
  <c r="AC992" i="8" s="1"/>
  <c r="AB992" i="8" s="1"/>
  <c r="AA992" i="8" s="1"/>
  <c r="Z992" i="8" s="1"/>
  <c r="Y992" i="8" s="1"/>
  <c r="X992" i="8" s="1"/>
  <c r="W992" i="8" s="1"/>
  <c r="V992" i="8" s="1"/>
  <c r="U992" i="8" s="1"/>
  <c r="T992" i="8" s="1"/>
  <c r="S992" i="8" s="1"/>
  <c r="R992" i="8" s="1"/>
  <c r="Q992" i="8" s="1"/>
  <c r="P992" i="8" s="1"/>
  <c r="O992" i="8" s="1"/>
  <c r="N992" i="8" s="1"/>
  <c r="M992" i="8" s="1"/>
  <c r="L992" i="8" s="1"/>
  <c r="K992" i="8" s="1"/>
  <c r="J992" i="8" s="1"/>
  <c r="I992" i="8" s="1"/>
  <c r="H992" i="8" s="1"/>
  <c r="AM992" i="8"/>
  <c r="AN992" i="8" s="1"/>
  <c r="AO992" i="8" s="1"/>
  <c r="AP992" i="8" s="1"/>
  <c r="AQ992" i="8" s="1"/>
  <c r="AR992" i="8" s="1"/>
  <c r="AS992" i="8" s="1"/>
  <c r="AT992" i="8" s="1"/>
  <c r="AU992" i="8" s="1"/>
  <c r="AV992" i="8" s="1"/>
  <c r="AW992" i="8" s="1"/>
  <c r="AX992" i="8" s="1"/>
  <c r="AY992" i="8" s="1"/>
  <c r="AZ992" i="8" s="1"/>
  <c r="BA992" i="8" s="1"/>
  <c r="AM967" i="8"/>
  <c r="AN967" i="8" s="1"/>
  <c r="AO967" i="8" s="1"/>
  <c r="AP967" i="8" s="1"/>
  <c r="AQ967" i="8" s="1"/>
  <c r="AR967" i="8" s="1"/>
  <c r="AS967" i="8" s="1"/>
  <c r="AT967" i="8" s="1"/>
  <c r="AU967" i="8" s="1"/>
  <c r="AV967" i="8" s="1"/>
  <c r="AW967" i="8" s="1"/>
  <c r="AX967" i="8" s="1"/>
  <c r="AY967" i="8" s="1"/>
  <c r="AZ967" i="8" s="1"/>
  <c r="BA967" i="8" s="1"/>
  <c r="AK967" i="8"/>
  <c r="AJ967" i="8" s="1"/>
  <c r="AI967" i="8" s="1"/>
  <c r="AH967" i="8" s="1"/>
  <c r="AG967" i="8" s="1"/>
  <c r="AF967" i="8" s="1"/>
  <c r="AE967" i="8" s="1"/>
  <c r="AD967" i="8" s="1"/>
  <c r="AC967" i="8" s="1"/>
  <c r="AB967" i="8" s="1"/>
  <c r="AA967" i="8" s="1"/>
  <c r="Z967" i="8" s="1"/>
  <c r="Y967" i="8" s="1"/>
  <c r="X967" i="8" s="1"/>
  <c r="W967" i="8" s="1"/>
  <c r="V967" i="8" s="1"/>
  <c r="U967" i="8" s="1"/>
  <c r="T967" i="8" s="1"/>
  <c r="S967" i="8" s="1"/>
  <c r="R967" i="8" s="1"/>
  <c r="Q967" i="8" s="1"/>
  <c r="P967" i="8" s="1"/>
  <c r="O967" i="8" s="1"/>
  <c r="N967" i="8" s="1"/>
  <c r="M967" i="8" s="1"/>
  <c r="L967" i="8" s="1"/>
  <c r="K967" i="8" s="1"/>
  <c r="J967" i="8" s="1"/>
  <c r="I967" i="8" s="1"/>
  <c r="H967" i="8" s="1"/>
  <c r="AM984" i="8"/>
  <c r="AK984" i="8"/>
  <c r="AK969" i="8"/>
  <c r="AM969" i="8"/>
  <c r="AK977" i="8"/>
  <c r="AJ977" i="8" s="1"/>
  <c r="AI977" i="8" s="1"/>
  <c r="AH977" i="8" s="1"/>
  <c r="AG977" i="8" s="1"/>
  <c r="AF977" i="8" s="1"/>
  <c r="AE977" i="8" s="1"/>
  <c r="AD977" i="8" s="1"/>
  <c r="AC977" i="8" s="1"/>
  <c r="AB977" i="8" s="1"/>
  <c r="AA977" i="8" s="1"/>
  <c r="Z977" i="8" s="1"/>
  <c r="Y977" i="8" s="1"/>
  <c r="X977" i="8" s="1"/>
  <c r="W977" i="8" s="1"/>
  <c r="V977" i="8" s="1"/>
  <c r="U977" i="8" s="1"/>
  <c r="T977" i="8" s="1"/>
  <c r="S977" i="8" s="1"/>
  <c r="R977" i="8" s="1"/>
  <c r="Q977" i="8" s="1"/>
  <c r="P977" i="8" s="1"/>
  <c r="O977" i="8" s="1"/>
  <c r="N977" i="8" s="1"/>
  <c r="M977" i="8" s="1"/>
  <c r="L977" i="8" s="1"/>
  <c r="K977" i="8" s="1"/>
  <c r="J977" i="8" s="1"/>
  <c r="I977" i="8" s="1"/>
  <c r="H977" i="8" s="1"/>
  <c r="AM977" i="8"/>
  <c r="AN977" i="8" s="1"/>
  <c r="AO977" i="8" s="1"/>
  <c r="AP977" i="8" s="1"/>
  <c r="AQ977" i="8" s="1"/>
  <c r="AR977" i="8" s="1"/>
  <c r="AS977" i="8" s="1"/>
  <c r="AT977" i="8" s="1"/>
  <c r="AU977" i="8" s="1"/>
  <c r="AV977" i="8" s="1"/>
  <c r="AW977" i="8" s="1"/>
  <c r="AX977" i="8" s="1"/>
  <c r="AY977" i="8" s="1"/>
  <c r="AZ977" i="8" s="1"/>
  <c r="BA977" i="8" s="1"/>
  <c r="AM989" i="8"/>
  <c r="AK989" i="8"/>
  <c r="AM991" i="8"/>
  <c r="AK991" i="8"/>
  <c r="AM999" i="8"/>
  <c r="AK999" i="8"/>
  <c r="AM1001" i="8"/>
  <c r="AK1001" i="8"/>
  <c r="AK1014" i="8"/>
  <c r="AM1014" i="8"/>
  <c r="AM1009" i="8"/>
  <c r="AK1009" i="8"/>
  <c r="AL224" i="8"/>
  <c r="AL213" i="8"/>
  <c r="AL138" i="8"/>
  <c r="AL143" i="8"/>
  <c r="AL230" i="8"/>
  <c r="AL148" i="8"/>
  <c r="AL218" i="8"/>
  <c r="AV224" i="8"/>
  <c r="AV143" i="8"/>
  <c r="AV218" i="8"/>
  <c r="AV138" i="8"/>
  <c r="AV213" i="8"/>
  <c r="AV148" i="8"/>
  <c r="AV230" i="8"/>
  <c r="AN218" i="8"/>
  <c r="AN148" i="8"/>
  <c r="AN224" i="8"/>
  <c r="AN143" i="8"/>
  <c r="AN213" i="8"/>
  <c r="AN230" i="8"/>
  <c r="AN138" i="8"/>
  <c r="AY143" i="8"/>
  <c r="AY230" i="8"/>
  <c r="AY148" i="8"/>
  <c r="AY138" i="8"/>
  <c r="AY218" i="8"/>
  <c r="AY224" i="8"/>
  <c r="AY213" i="8"/>
  <c r="AR230" i="8"/>
  <c r="AR218" i="8"/>
  <c r="AR224" i="8"/>
  <c r="AR148" i="8"/>
  <c r="AR138" i="8"/>
  <c r="AR143" i="8"/>
  <c r="AR213" i="8"/>
  <c r="O148" i="8"/>
  <c r="O213" i="8"/>
  <c r="O230" i="8"/>
  <c r="O138" i="8"/>
  <c r="O143" i="8"/>
  <c r="O218" i="8"/>
  <c r="O224" i="8"/>
  <c r="AF143" i="8"/>
  <c r="AF148" i="8"/>
  <c r="AF230" i="8"/>
  <c r="AF138" i="8"/>
  <c r="AF218" i="8"/>
  <c r="AF224" i="8"/>
  <c r="AF213" i="8"/>
  <c r="AE148" i="8"/>
  <c r="AE218" i="8"/>
  <c r="AE138" i="8"/>
  <c r="AE213" i="8"/>
  <c r="AE230" i="8"/>
  <c r="AE224" i="8"/>
  <c r="AE143" i="8"/>
  <c r="AJ138" i="8"/>
  <c r="AJ230" i="8"/>
  <c r="AJ148" i="8"/>
  <c r="AJ218" i="8"/>
  <c r="AJ224" i="8"/>
  <c r="AJ143" i="8"/>
  <c r="AJ213" i="8"/>
  <c r="L218" i="8"/>
  <c r="L148" i="8"/>
  <c r="L224" i="8"/>
  <c r="L138" i="8"/>
  <c r="L213" i="8"/>
  <c r="L143" i="8"/>
  <c r="L230" i="8"/>
  <c r="W143" i="8"/>
  <c r="W224" i="8"/>
  <c r="W148" i="8"/>
  <c r="W218" i="8"/>
  <c r="W213" i="8"/>
  <c r="W138" i="8"/>
  <c r="W230" i="8"/>
  <c r="P218" i="8"/>
  <c r="P138" i="8"/>
  <c r="P224" i="8"/>
  <c r="P213" i="8"/>
  <c r="P143" i="8"/>
  <c r="P148" i="8"/>
  <c r="P230" i="8"/>
  <c r="AM968" i="8"/>
  <c r="AN968" i="8" s="1"/>
  <c r="AO968" i="8" s="1"/>
  <c r="AP968" i="8" s="1"/>
  <c r="AQ968" i="8" s="1"/>
  <c r="AR968" i="8" s="1"/>
  <c r="AS968" i="8" s="1"/>
  <c r="AT968" i="8" s="1"/>
  <c r="AU968" i="8" s="1"/>
  <c r="AV968" i="8" s="1"/>
  <c r="AW968" i="8" s="1"/>
  <c r="AX968" i="8" s="1"/>
  <c r="AY968" i="8" s="1"/>
  <c r="AZ968" i="8" s="1"/>
  <c r="BA968" i="8" s="1"/>
  <c r="AK968" i="8"/>
  <c r="AJ968" i="8" s="1"/>
  <c r="AI968" i="8" s="1"/>
  <c r="AH968" i="8" s="1"/>
  <c r="AG968" i="8" s="1"/>
  <c r="AF968" i="8" s="1"/>
  <c r="AE968" i="8" s="1"/>
  <c r="AD968" i="8" s="1"/>
  <c r="AC968" i="8" s="1"/>
  <c r="AB968" i="8" s="1"/>
  <c r="AA968" i="8" s="1"/>
  <c r="Z968" i="8" s="1"/>
  <c r="Y968" i="8" s="1"/>
  <c r="X968" i="8" s="1"/>
  <c r="W968" i="8" s="1"/>
  <c r="V968" i="8" s="1"/>
  <c r="U968" i="8" s="1"/>
  <c r="T968" i="8" s="1"/>
  <c r="S968" i="8" s="1"/>
  <c r="R968" i="8" s="1"/>
  <c r="Q968" i="8" s="1"/>
  <c r="P968" i="8" s="1"/>
  <c r="O968" i="8" s="1"/>
  <c r="N968" i="8" s="1"/>
  <c r="M968" i="8" s="1"/>
  <c r="L968" i="8" s="1"/>
  <c r="K968" i="8" s="1"/>
  <c r="J968" i="8" s="1"/>
  <c r="I968" i="8" s="1"/>
  <c r="H968" i="8" s="1"/>
  <c r="AM998" i="8"/>
  <c r="AN998" i="8" s="1"/>
  <c r="AO998" i="8" s="1"/>
  <c r="AP998" i="8" s="1"/>
  <c r="AQ998" i="8" s="1"/>
  <c r="AR998" i="8" s="1"/>
  <c r="AS998" i="8" s="1"/>
  <c r="AT998" i="8" s="1"/>
  <c r="AU998" i="8" s="1"/>
  <c r="AV998" i="8" s="1"/>
  <c r="AW998" i="8" s="1"/>
  <c r="AX998" i="8" s="1"/>
  <c r="AY998" i="8" s="1"/>
  <c r="AZ998" i="8" s="1"/>
  <c r="BA998" i="8" s="1"/>
  <c r="AK998" i="8"/>
  <c r="AJ998" i="8" s="1"/>
  <c r="AI998" i="8" s="1"/>
  <c r="AH998" i="8" s="1"/>
  <c r="AG998" i="8" s="1"/>
  <c r="AF998" i="8" s="1"/>
  <c r="AE998" i="8" s="1"/>
  <c r="AD998" i="8" s="1"/>
  <c r="AC998" i="8" s="1"/>
  <c r="AB998" i="8" s="1"/>
  <c r="AA998" i="8" s="1"/>
  <c r="Z998" i="8" s="1"/>
  <c r="Y998" i="8" s="1"/>
  <c r="X998" i="8" s="1"/>
  <c r="W998" i="8" s="1"/>
  <c r="V998" i="8" s="1"/>
  <c r="U998" i="8" s="1"/>
  <c r="T998" i="8" s="1"/>
  <c r="S998" i="8" s="1"/>
  <c r="R998" i="8" s="1"/>
  <c r="Q998" i="8" s="1"/>
  <c r="P998" i="8" s="1"/>
  <c r="O998" i="8" s="1"/>
  <c r="N998" i="8" s="1"/>
  <c r="M998" i="8" s="1"/>
  <c r="L998" i="8" s="1"/>
  <c r="K998" i="8" s="1"/>
  <c r="J998" i="8" s="1"/>
  <c r="I998" i="8" s="1"/>
  <c r="H998" i="8" s="1"/>
  <c r="AM973" i="8"/>
  <c r="AN973" i="8" s="1"/>
  <c r="AO973" i="8" s="1"/>
  <c r="AP973" i="8" s="1"/>
  <c r="AQ973" i="8" s="1"/>
  <c r="AR973" i="8" s="1"/>
  <c r="AS973" i="8" s="1"/>
  <c r="AT973" i="8" s="1"/>
  <c r="AU973" i="8" s="1"/>
  <c r="AV973" i="8" s="1"/>
  <c r="AW973" i="8" s="1"/>
  <c r="AX973" i="8" s="1"/>
  <c r="AY973" i="8" s="1"/>
  <c r="AZ973" i="8" s="1"/>
  <c r="BA973" i="8" s="1"/>
  <c r="AK973" i="8"/>
  <c r="AJ973" i="8" s="1"/>
  <c r="AI973" i="8" s="1"/>
  <c r="AH973" i="8" s="1"/>
  <c r="AG973" i="8" s="1"/>
  <c r="AF973" i="8" s="1"/>
  <c r="AE973" i="8" s="1"/>
  <c r="AD973" i="8" s="1"/>
  <c r="AC973" i="8" s="1"/>
  <c r="AB973" i="8" s="1"/>
  <c r="AA973" i="8" s="1"/>
  <c r="Z973" i="8" s="1"/>
  <c r="Y973" i="8" s="1"/>
  <c r="X973" i="8" s="1"/>
  <c r="W973" i="8" s="1"/>
  <c r="V973" i="8" s="1"/>
  <c r="U973" i="8" s="1"/>
  <c r="T973" i="8" s="1"/>
  <c r="S973" i="8" s="1"/>
  <c r="R973" i="8" s="1"/>
  <c r="Q973" i="8" s="1"/>
  <c r="P973" i="8" s="1"/>
  <c r="O973" i="8" s="1"/>
  <c r="N973" i="8" s="1"/>
  <c r="M973" i="8" s="1"/>
  <c r="L973" i="8" s="1"/>
  <c r="K973" i="8" s="1"/>
  <c r="J973" i="8" s="1"/>
  <c r="I973" i="8" s="1"/>
  <c r="H973" i="8" s="1"/>
  <c r="AK972" i="8"/>
  <c r="AJ972" i="8" s="1"/>
  <c r="AI972" i="8" s="1"/>
  <c r="AH972" i="8" s="1"/>
  <c r="AG972" i="8" s="1"/>
  <c r="AF972" i="8" s="1"/>
  <c r="AE972" i="8" s="1"/>
  <c r="AD972" i="8" s="1"/>
  <c r="AC972" i="8" s="1"/>
  <c r="AB972" i="8" s="1"/>
  <c r="AA972" i="8" s="1"/>
  <c r="Z972" i="8" s="1"/>
  <c r="Y972" i="8" s="1"/>
  <c r="X972" i="8" s="1"/>
  <c r="W972" i="8" s="1"/>
  <c r="V972" i="8" s="1"/>
  <c r="U972" i="8" s="1"/>
  <c r="T972" i="8" s="1"/>
  <c r="S972" i="8" s="1"/>
  <c r="R972" i="8" s="1"/>
  <c r="Q972" i="8" s="1"/>
  <c r="P972" i="8" s="1"/>
  <c r="O972" i="8" s="1"/>
  <c r="N972" i="8" s="1"/>
  <c r="M972" i="8" s="1"/>
  <c r="L972" i="8" s="1"/>
  <c r="K972" i="8" s="1"/>
  <c r="J972" i="8" s="1"/>
  <c r="I972" i="8" s="1"/>
  <c r="H972" i="8" s="1"/>
  <c r="AM972" i="8"/>
  <c r="AN972" i="8" s="1"/>
  <c r="AO972" i="8" s="1"/>
  <c r="AP972" i="8" s="1"/>
  <c r="AQ972" i="8" s="1"/>
  <c r="AR972" i="8" s="1"/>
  <c r="AS972" i="8" s="1"/>
  <c r="AT972" i="8" s="1"/>
  <c r="AU972" i="8" s="1"/>
  <c r="AV972" i="8" s="1"/>
  <c r="AW972" i="8" s="1"/>
  <c r="AX972" i="8" s="1"/>
  <c r="AY972" i="8" s="1"/>
  <c r="AZ972" i="8" s="1"/>
  <c r="BA972" i="8" s="1"/>
  <c r="AK983" i="8"/>
  <c r="AJ983" i="8" s="1"/>
  <c r="AI983" i="8" s="1"/>
  <c r="AH983" i="8" s="1"/>
  <c r="AG983" i="8" s="1"/>
  <c r="AF983" i="8" s="1"/>
  <c r="AE983" i="8" s="1"/>
  <c r="AD983" i="8" s="1"/>
  <c r="AC983" i="8" s="1"/>
  <c r="AB983" i="8" s="1"/>
  <c r="AA983" i="8" s="1"/>
  <c r="Z983" i="8" s="1"/>
  <c r="Y983" i="8" s="1"/>
  <c r="X983" i="8" s="1"/>
  <c r="W983" i="8" s="1"/>
  <c r="V983" i="8" s="1"/>
  <c r="U983" i="8" s="1"/>
  <c r="T983" i="8" s="1"/>
  <c r="S983" i="8" s="1"/>
  <c r="R983" i="8" s="1"/>
  <c r="Q983" i="8" s="1"/>
  <c r="P983" i="8" s="1"/>
  <c r="O983" i="8" s="1"/>
  <c r="N983" i="8" s="1"/>
  <c r="M983" i="8" s="1"/>
  <c r="L983" i="8" s="1"/>
  <c r="K983" i="8" s="1"/>
  <c r="J983" i="8" s="1"/>
  <c r="I983" i="8" s="1"/>
  <c r="H983" i="8" s="1"/>
  <c r="AM983" i="8"/>
  <c r="AN983" i="8" s="1"/>
  <c r="AO983" i="8" s="1"/>
  <c r="AP983" i="8" s="1"/>
  <c r="AQ983" i="8" s="1"/>
  <c r="AR983" i="8" s="1"/>
  <c r="AS983" i="8" s="1"/>
  <c r="AT983" i="8" s="1"/>
  <c r="AU983" i="8" s="1"/>
  <c r="AV983" i="8" s="1"/>
  <c r="AW983" i="8" s="1"/>
  <c r="AX983" i="8" s="1"/>
  <c r="AY983" i="8" s="1"/>
  <c r="AZ983" i="8" s="1"/>
  <c r="BA983" i="8" s="1"/>
  <c r="AM994" i="8"/>
  <c r="AK994" i="8"/>
  <c r="AM1008" i="8"/>
  <c r="AN1008" i="8" s="1"/>
  <c r="AO1008" i="8" s="1"/>
  <c r="AP1008" i="8" s="1"/>
  <c r="AQ1008" i="8" s="1"/>
  <c r="AR1008" i="8" s="1"/>
  <c r="AS1008" i="8" s="1"/>
  <c r="AT1008" i="8" s="1"/>
  <c r="AU1008" i="8" s="1"/>
  <c r="AV1008" i="8" s="1"/>
  <c r="AW1008" i="8" s="1"/>
  <c r="AX1008" i="8" s="1"/>
  <c r="AY1008" i="8" s="1"/>
  <c r="AZ1008" i="8" s="1"/>
  <c r="BA1008" i="8" s="1"/>
  <c r="AK1008" i="8"/>
  <c r="AJ1008" i="8" s="1"/>
  <c r="AI1008" i="8" s="1"/>
  <c r="AH1008" i="8" s="1"/>
  <c r="AG1008" i="8" s="1"/>
  <c r="AF1008" i="8" s="1"/>
  <c r="AE1008" i="8" s="1"/>
  <c r="AD1008" i="8" s="1"/>
  <c r="AC1008" i="8" s="1"/>
  <c r="AB1008" i="8" s="1"/>
  <c r="AA1008" i="8" s="1"/>
  <c r="Z1008" i="8" s="1"/>
  <c r="Y1008" i="8" s="1"/>
  <c r="X1008" i="8" s="1"/>
  <c r="W1008" i="8" s="1"/>
  <c r="V1008" i="8" s="1"/>
  <c r="U1008" i="8" s="1"/>
  <c r="T1008" i="8" s="1"/>
  <c r="S1008" i="8" s="1"/>
  <c r="R1008" i="8" s="1"/>
  <c r="Q1008" i="8" s="1"/>
  <c r="P1008" i="8" s="1"/>
  <c r="O1008" i="8" s="1"/>
  <c r="N1008" i="8" s="1"/>
  <c r="M1008" i="8" s="1"/>
  <c r="L1008" i="8" s="1"/>
  <c r="K1008" i="8" s="1"/>
  <c r="J1008" i="8" s="1"/>
  <c r="I1008" i="8" s="1"/>
  <c r="H1008" i="8" s="1"/>
  <c r="AL314" i="8"/>
  <c r="AK1011" i="8"/>
  <c r="AM1011" i="8"/>
  <c r="AM1004" i="8"/>
  <c r="AN1004" i="8" s="1"/>
  <c r="AO1004" i="8" s="1"/>
  <c r="AP1004" i="8" s="1"/>
  <c r="AQ1004" i="8" s="1"/>
  <c r="AR1004" i="8" s="1"/>
  <c r="AS1004" i="8" s="1"/>
  <c r="AT1004" i="8" s="1"/>
  <c r="AU1004" i="8" s="1"/>
  <c r="AV1004" i="8" s="1"/>
  <c r="AW1004" i="8" s="1"/>
  <c r="AX1004" i="8" s="1"/>
  <c r="AY1004" i="8" s="1"/>
  <c r="AZ1004" i="8" s="1"/>
  <c r="BA1004" i="8" s="1"/>
  <c r="AK1004" i="8"/>
  <c r="AJ1004" i="8" s="1"/>
  <c r="AI1004" i="8" s="1"/>
  <c r="AH1004" i="8" s="1"/>
  <c r="AG1004" i="8" s="1"/>
  <c r="AF1004" i="8" s="1"/>
  <c r="AE1004" i="8" s="1"/>
  <c r="AD1004" i="8" s="1"/>
  <c r="AC1004" i="8" s="1"/>
  <c r="AB1004" i="8" s="1"/>
  <c r="AA1004" i="8" s="1"/>
  <c r="Z1004" i="8" s="1"/>
  <c r="Y1004" i="8" s="1"/>
  <c r="X1004" i="8" s="1"/>
  <c r="W1004" i="8" s="1"/>
  <c r="V1004" i="8" s="1"/>
  <c r="U1004" i="8" s="1"/>
  <c r="T1004" i="8" s="1"/>
  <c r="S1004" i="8" s="1"/>
  <c r="R1004" i="8" s="1"/>
  <c r="Q1004" i="8" s="1"/>
  <c r="P1004" i="8" s="1"/>
  <c r="O1004" i="8" s="1"/>
  <c r="N1004" i="8" s="1"/>
  <c r="M1004" i="8" s="1"/>
  <c r="L1004" i="8" s="1"/>
  <c r="K1004" i="8" s="1"/>
  <c r="J1004" i="8" s="1"/>
  <c r="I1004" i="8" s="1"/>
  <c r="H1004" i="8" s="1"/>
  <c r="AM1013" i="8"/>
  <c r="AN1013" i="8" s="1"/>
  <c r="AO1013" i="8" s="1"/>
  <c r="AP1013" i="8" s="1"/>
  <c r="AQ1013" i="8" s="1"/>
  <c r="AR1013" i="8" s="1"/>
  <c r="AS1013" i="8" s="1"/>
  <c r="AT1013" i="8" s="1"/>
  <c r="AU1013" i="8" s="1"/>
  <c r="AV1013" i="8" s="1"/>
  <c r="AW1013" i="8" s="1"/>
  <c r="AX1013" i="8" s="1"/>
  <c r="AY1013" i="8" s="1"/>
  <c r="AZ1013" i="8" s="1"/>
  <c r="BA1013" i="8" s="1"/>
  <c r="AK1013" i="8"/>
  <c r="AJ1013" i="8" s="1"/>
  <c r="AI1013" i="8" s="1"/>
  <c r="AH1013" i="8" s="1"/>
  <c r="AG1013" i="8" s="1"/>
  <c r="AF1013" i="8" s="1"/>
  <c r="AE1013" i="8" s="1"/>
  <c r="AD1013" i="8" s="1"/>
  <c r="AC1013" i="8" s="1"/>
  <c r="AB1013" i="8" s="1"/>
  <c r="AA1013" i="8" s="1"/>
  <c r="Z1013" i="8" s="1"/>
  <c r="Y1013" i="8" s="1"/>
  <c r="X1013" i="8" s="1"/>
  <c r="W1013" i="8" s="1"/>
  <c r="V1013" i="8" s="1"/>
  <c r="U1013" i="8" s="1"/>
  <c r="T1013" i="8" s="1"/>
  <c r="S1013" i="8" s="1"/>
  <c r="R1013" i="8" s="1"/>
  <c r="Q1013" i="8" s="1"/>
  <c r="P1013" i="8" s="1"/>
  <c r="O1013" i="8" s="1"/>
  <c r="N1013" i="8" s="1"/>
  <c r="M1013" i="8" s="1"/>
  <c r="L1013" i="8" s="1"/>
  <c r="K1013" i="8" s="1"/>
  <c r="J1013" i="8" s="1"/>
  <c r="I1013" i="8" s="1"/>
  <c r="H1013" i="8" s="1"/>
  <c r="AM1012" i="8"/>
  <c r="AN1012" i="8" s="1"/>
  <c r="AO1012" i="8" s="1"/>
  <c r="AP1012" i="8" s="1"/>
  <c r="AQ1012" i="8" s="1"/>
  <c r="AR1012" i="8" s="1"/>
  <c r="AS1012" i="8" s="1"/>
  <c r="AT1012" i="8" s="1"/>
  <c r="AU1012" i="8" s="1"/>
  <c r="AV1012" i="8" s="1"/>
  <c r="AW1012" i="8" s="1"/>
  <c r="AX1012" i="8" s="1"/>
  <c r="AY1012" i="8" s="1"/>
  <c r="AZ1012" i="8" s="1"/>
  <c r="BA1012" i="8" s="1"/>
  <c r="AK1012" i="8"/>
  <c r="AJ1012" i="8" s="1"/>
  <c r="AI1012" i="8" s="1"/>
  <c r="AH1012" i="8" s="1"/>
  <c r="AG1012" i="8" s="1"/>
  <c r="AF1012" i="8" s="1"/>
  <c r="AE1012" i="8" s="1"/>
  <c r="AD1012" i="8" s="1"/>
  <c r="AC1012" i="8" s="1"/>
  <c r="AB1012" i="8" s="1"/>
  <c r="AA1012" i="8" s="1"/>
  <c r="Z1012" i="8" s="1"/>
  <c r="Y1012" i="8" s="1"/>
  <c r="X1012" i="8" s="1"/>
  <c r="W1012" i="8" s="1"/>
  <c r="V1012" i="8" s="1"/>
  <c r="U1012" i="8" s="1"/>
  <c r="T1012" i="8" s="1"/>
  <c r="S1012" i="8" s="1"/>
  <c r="R1012" i="8" s="1"/>
  <c r="Q1012" i="8" s="1"/>
  <c r="P1012" i="8" s="1"/>
  <c r="O1012" i="8" s="1"/>
  <c r="N1012" i="8" s="1"/>
  <c r="M1012" i="8" s="1"/>
  <c r="L1012" i="8" s="1"/>
  <c r="K1012" i="8" s="1"/>
  <c r="J1012" i="8" s="1"/>
  <c r="I1012" i="8" s="1"/>
  <c r="H1012" i="8" s="1"/>
  <c r="AP148" i="8"/>
  <c r="AP138" i="8"/>
  <c r="AP224" i="8"/>
  <c r="AP213" i="8"/>
  <c r="AP230" i="8"/>
  <c r="AP143" i="8"/>
  <c r="AP218" i="8"/>
  <c r="BA218" i="8"/>
  <c r="BA138" i="8"/>
  <c r="BA230" i="8"/>
  <c r="BA213" i="8"/>
  <c r="BA224" i="8"/>
  <c r="BA148" i="8"/>
  <c r="BA143" i="8"/>
  <c r="AS224" i="8"/>
  <c r="AS230" i="8"/>
  <c r="AS148" i="8"/>
  <c r="AS143" i="8"/>
  <c r="AS218" i="8"/>
  <c r="AS213" i="8"/>
  <c r="AS138" i="8"/>
  <c r="AH143" i="8"/>
  <c r="AH213" i="8"/>
  <c r="AH218" i="8"/>
  <c r="AH224" i="8"/>
  <c r="AH138" i="8"/>
  <c r="AH230" i="8"/>
  <c r="AH148" i="8"/>
  <c r="AG138" i="8"/>
  <c r="AG143" i="8"/>
  <c r="AG213" i="8"/>
  <c r="AG148" i="8"/>
  <c r="AG224" i="8"/>
  <c r="AG230" i="8"/>
  <c r="AG218" i="8"/>
  <c r="I138" i="8"/>
  <c r="I143" i="8"/>
  <c r="I148" i="8"/>
  <c r="I224" i="8"/>
  <c r="I213" i="8"/>
  <c r="I230" i="8"/>
  <c r="I218" i="8"/>
  <c r="Z230" i="8"/>
  <c r="Z143" i="8"/>
  <c r="Z138" i="8"/>
  <c r="Z224" i="8"/>
  <c r="Z218" i="8"/>
  <c r="Z148" i="8"/>
  <c r="Z213" i="8"/>
  <c r="Y138" i="8"/>
  <c r="Y213" i="8"/>
  <c r="Y230" i="8"/>
  <c r="Y218" i="8"/>
  <c r="Y148" i="8"/>
  <c r="Y224" i="8"/>
  <c r="Y143" i="8"/>
  <c r="AD224" i="8"/>
  <c r="AD218" i="8"/>
  <c r="AD230" i="8"/>
  <c r="AD148" i="8"/>
  <c r="AD143" i="8"/>
  <c r="AD213" i="8"/>
  <c r="AD138" i="8"/>
  <c r="Q138" i="8"/>
  <c r="Q230" i="8"/>
  <c r="Q218" i="8"/>
  <c r="Q143" i="8"/>
  <c r="Q148" i="8"/>
  <c r="Q224" i="8"/>
  <c r="Q213" i="8"/>
  <c r="AM154" i="8"/>
  <c r="AM314" i="8"/>
  <c r="AM219" i="8"/>
  <c r="AM225" i="8" s="1"/>
  <c r="AL278" i="8"/>
  <c r="AL4" i="8"/>
  <c r="AL111" i="8"/>
  <c r="AL505" i="8"/>
  <c r="AL114" i="8"/>
  <c r="AL110" i="8"/>
  <c r="AL129" i="8"/>
  <c r="AL743" i="8"/>
  <c r="AL130" i="8"/>
  <c r="AL112" i="8"/>
  <c r="AL502" i="8"/>
  <c r="AL495" i="8"/>
  <c r="AL113" i="8"/>
  <c r="AL131" i="8"/>
  <c r="AL506" i="8"/>
  <c r="AL115" i="8"/>
  <c r="AK219" i="8"/>
  <c r="AK225" i="8" s="1"/>
  <c r="AN1009" i="8"/>
  <c r="AN996" i="8"/>
  <c r="AN999" i="8"/>
  <c r="AN986" i="8"/>
  <c r="AN976" i="8"/>
  <c r="AN964" i="8"/>
  <c r="AN971" i="8"/>
  <c r="AN981" i="8"/>
  <c r="AJ1019" i="8"/>
  <c r="AN1014" i="8"/>
  <c r="AN1006" i="8"/>
  <c r="AJ991" i="8"/>
  <c r="AJ994" i="8"/>
  <c r="AN969" i="8"/>
  <c r="AJ984" i="8"/>
  <c r="AJ961" i="8"/>
  <c r="AN1019" i="8"/>
  <c r="AJ1014" i="8"/>
  <c r="AJ1006" i="8"/>
  <c r="AN991" i="8"/>
  <c r="AN994" i="8"/>
  <c r="AJ969" i="8"/>
  <c r="AN984" i="8"/>
  <c r="AN961" i="8"/>
  <c r="AN154" i="8" s="1"/>
  <c r="AJ1016" i="8"/>
  <c r="AJ1001" i="8"/>
  <c r="AN1011" i="8"/>
  <c r="AN314" i="8" s="1"/>
  <c r="AJ989" i="8"/>
  <c r="AN966" i="8"/>
  <c r="AJ979" i="8"/>
  <c r="AJ974" i="8"/>
  <c r="AL116" i="8"/>
  <c r="AN1016" i="8"/>
  <c r="AN1001" i="8"/>
  <c r="AJ1011" i="8"/>
  <c r="AN989" i="8"/>
  <c r="AJ966" i="8"/>
  <c r="AN979" i="8"/>
  <c r="AN974" i="8"/>
  <c r="AJ1009" i="8"/>
  <c r="AJ996" i="8"/>
  <c r="AJ999" i="8"/>
  <c r="AJ986" i="8"/>
  <c r="AJ976" i="8"/>
  <c r="AJ964" i="8"/>
  <c r="AJ971" i="8"/>
  <c r="AJ981" i="8"/>
  <c r="AL279" i="3"/>
  <c r="AL504" i="3"/>
  <c r="AL219" i="3"/>
  <c r="AL225" i="3" s="1"/>
  <c r="AL148" i="3"/>
  <c r="AL280" i="3"/>
  <c r="AL498" i="3"/>
  <c r="AL497" i="3"/>
  <c r="AL496" i="3"/>
  <c r="AL492" i="3"/>
  <c r="AL491" i="3"/>
  <c r="AL616" i="3"/>
  <c r="AK999" i="3"/>
  <c r="AM999" i="3"/>
  <c r="AM974" i="3"/>
  <c r="AK974" i="3"/>
  <c r="AK964" i="3"/>
  <c r="AM964" i="3"/>
  <c r="AK962" i="3"/>
  <c r="AJ962" i="3" s="1"/>
  <c r="AI962" i="3" s="1"/>
  <c r="AH962" i="3" s="1"/>
  <c r="AG962" i="3" s="1"/>
  <c r="AF962" i="3" s="1"/>
  <c r="AE962" i="3" s="1"/>
  <c r="AD962" i="3" s="1"/>
  <c r="AC962" i="3" s="1"/>
  <c r="AB962" i="3" s="1"/>
  <c r="AA962" i="3" s="1"/>
  <c r="Z962" i="3" s="1"/>
  <c r="Y962" i="3" s="1"/>
  <c r="X962" i="3" s="1"/>
  <c r="W962" i="3" s="1"/>
  <c r="V962" i="3" s="1"/>
  <c r="U962" i="3" s="1"/>
  <c r="T962" i="3" s="1"/>
  <c r="S962" i="3" s="1"/>
  <c r="R962" i="3" s="1"/>
  <c r="Q962" i="3" s="1"/>
  <c r="P962" i="3" s="1"/>
  <c r="O962" i="3" s="1"/>
  <c r="N962" i="3" s="1"/>
  <c r="M962" i="3" s="1"/>
  <c r="L962" i="3" s="1"/>
  <c r="K962" i="3" s="1"/>
  <c r="J962" i="3" s="1"/>
  <c r="I962" i="3" s="1"/>
  <c r="H962" i="3" s="1"/>
  <c r="AM962" i="3"/>
  <c r="AN962" i="3" s="1"/>
  <c r="AO962" i="3" s="1"/>
  <c r="AP962" i="3" s="1"/>
  <c r="AQ962" i="3" s="1"/>
  <c r="AR962" i="3" s="1"/>
  <c r="AS962" i="3" s="1"/>
  <c r="AT962" i="3" s="1"/>
  <c r="AU962" i="3" s="1"/>
  <c r="AV962" i="3" s="1"/>
  <c r="AW962" i="3" s="1"/>
  <c r="AX962" i="3" s="1"/>
  <c r="AY962" i="3" s="1"/>
  <c r="AZ962" i="3" s="1"/>
  <c r="BA962" i="3" s="1"/>
  <c r="AK1003" i="3"/>
  <c r="AJ1003" i="3" s="1"/>
  <c r="AI1003" i="3" s="1"/>
  <c r="AH1003" i="3" s="1"/>
  <c r="AG1003" i="3" s="1"/>
  <c r="AF1003" i="3" s="1"/>
  <c r="AE1003" i="3" s="1"/>
  <c r="AD1003" i="3" s="1"/>
  <c r="AC1003" i="3" s="1"/>
  <c r="AB1003" i="3" s="1"/>
  <c r="AA1003" i="3" s="1"/>
  <c r="Z1003" i="3" s="1"/>
  <c r="Y1003" i="3" s="1"/>
  <c r="X1003" i="3" s="1"/>
  <c r="W1003" i="3" s="1"/>
  <c r="V1003" i="3" s="1"/>
  <c r="U1003" i="3" s="1"/>
  <c r="T1003" i="3" s="1"/>
  <c r="S1003" i="3" s="1"/>
  <c r="R1003" i="3" s="1"/>
  <c r="Q1003" i="3" s="1"/>
  <c r="P1003" i="3" s="1"/>
  <c r="O1003" i="3" s="1"/>
  <c r="N1003" i="3" s="1"/>
  <c r="M1003" i="3" s="1"/>
  <c r="L1003" i="3" s="1"/>
  <c r="K1003" i="3" s="1"/>
  <c r="J1003" i="3" s="1"/>
  <c r="I1003" i="3" s="1"/>
  <c r="H1003" i="3" s="1"/>
  <c r="AM1003" i="3"/>
  <c r="AN1003" i="3" s="1"/>
  <c r="AO1003" i="3" s="1"/>
  <c r="AP1003" i="3" s="1"/>
  <c r="AQ1003" i="3" s="1"/>
  <c r="AR1003" i="3" s="1"/>
  <c r="AS1003" i="3" s="1"/>
  <c r="AT1003" i="3" s="1"/>
  <c r="AU1003" i="3" s="1"/>
  <c r="AV1003" i="3" s="1"/>
  <c r="AW1003" i="3" s="1"/>
  <c r="AX1003" i="3" s="1"/>
  <c r="AY1003" i="3" s="1"/>
  <c r="AZ1003" i="3" s="1"/>
  <c r="BA1003" i="3" s="1"/>
  <c r="AK1014" i="3"/>
  <c r="AM1014" i="3"/>
  <c r="AM1019" i="3"/>
  <c r="AK1019" i="3"/>
  <c r="AK1001" i="3"/>
  <c r="AM1001" i="3"/>
  <c r="AK979" i="3"/>
  <c r="AM979" i="3"/>
  <c r="AK969" i="3"/>
  <c r="AM969" i="3"/>
  <c r="AM994" i="3"/>
  <c r="AK994" i="3"/>
  <c r="AM991" i="3"/>
  <c r="AK991" i="3"/>
  <c r="AM977" i="3"/>
  <c r="AN977" i="3" s="1"/>
  <c r="AO977" i="3" s="1"/>
  <c r="AP977" i="3" s="1"/>
  <c r="AQ977" i="3" s="1"/>
  <c r="AR977" i="3" s="1"/>
  <c r="AS977" i="3" s="1"/>
  <c r="AT977" i="3" s="1"/>
  <c r="AU977" i="3" s="1"/>
  <c r="AV977" i="3" s="1"/>
  <c r="AW977" i="3" s="1"/>
  <c r="AX977" i="3" s="1"/>
  <c r="AY977" i="3" s="1"/>
  <c r="AZ977" i="3" s="1"/>
  <c r="BA977" i="3" s="1"/>
  <c r="AK977" i="3"/>
  <c r="AJ977" i="3" s="1"/>
  <c r="AI977" i="3" s="1"/>
  <c r="AH977" i="3" s="1"/>
  <c r="AG977" i="3" s="1"/>
  <c r="AF977" i="3" s="1"/>
  <c r="AE977" i="3" s="1"/>
  <c r="AD977" i="3" s="1"/>
  <c r="AC977" i="3" s="1"/>
  <c r="AB977" i="3" s="1"/>
  <c r="AA977" i="3" s="1"/>
  <c r="Z977" i="3" s="1"/>
  <c r="Y977" i="3" s="1"/>
  <c r="X977" i="3" s="1"/>
  <c r="W977" i="3" s="1"/>
  <c r="V977" i="3" s="1"/>
  <c r="U977" i="3" s="1"/>
  <c r="T977" i="3" s="1"/>
  <c r="S977" i="3" s="1"/>
  <c r="R977" i="3" s="1"/>
  <c r="Q977" i="3" s="1"/>
  <c r="P977" i="3" s="1"/>
  <c r="O977" i="3" s="1"/>
  <c r="N977" i="3" s="1"/>
  <c r="M977" i="3" s="1"/>
  <c r="L977" i="3" s="1"/>
  <c r="K977" i="3" s="1"/>
  <c r="J977" i="3" s="1"/>
  <c r="I977" i="3" s="1"/>
  <c r="H977" i="3" s="1"/>
  <c r="AK973" i="3"/>
  <c r="AJ973" i="3" s="1"/>
  <c r="AI973" i="3" s="1"/>
  <c r="AH973" i="3" s="1"/>
  <c r="AG973" i="3" s="1"/>
  <c r="AF973" i="3" s="1"/>
  <c r="AE973" i="3" s="1"/>
  <c r="AD973" i="3" s="1"/>
  <c r="AC973" i="3" s="1"/>
  <c r="AB973" i="3" s="1"/>
  <c r="AA973" i="3" s="1"/>
  <c r="Z973" i="3" s="1"/>
  <c r="Y973" i="3" s="1"/>
  <c r="X973" i="3" s="1"/>
  <c r="W973" i="3" s="1"/>
  <c r="V973" i="3" s="1"/>
  <c r="U973" i="3" s="1"/>
  <c r="T973" i="3" s="1"/>
  <c r="S973" i="3" s="1"/>
  <c r="R973" i="3" s="1"/>
  <c r="Q973" i="3" s="1"/>
  <c r="P973" i="3" s="1"/>
  <c r="O973" i="3" s="1"/>
  <c r="N973" i="3" s="1"/>
  <c r="M973" i="3" s="1"/>
  <c r="L973" i="3" s="1"/>
  <c r="K973" i="3" s="1"/>
  <c r="J973" i="3" s="1"/>
  <c r="I973" i="3" s="1"/>
  <c r="H973" i="3" s="1"/>
  <c r="AM973" i="3"/>
  <c r="AN973" i="3" s="1"/>
  <c r="AO973" i="3" s="1"/>
  <c r="AP973" i="3" s="1"/>
  <c r="AQ973" i="3" s="1"/>
  <c r="AR973" i="3" s="1"/>
  <c r="AS973" i="3" s="1"/>
  <c r="AT973" i="3" s="1"/>
  <c r="AU973" i="3" s="1"/>
  <c r="AV973" i="3" s="1"/>
  <c r="AW973" i="3" s="1"/>
  <c r="AX973" i="3" s="1"/>
  <c r="AY973" i="3" s="1"/>
  <c r="AZ973" i="3" s="1"/>
  <c r="BA973" i="3" s="1"/>
  <c r="AK987" i="3"/>
  <c r="AJ987" i="3" s="1"/>
  <c r="AI987" i="3" s="1"/>
  <c r="AH987" i="3" s="1"/>
  <c r="AG987" i="3" s="1"/>
  <c r="AF987" i="3" s="1"/>
  <c r="AE987" i="3" s="1"/>
  <c r="AD987" i="3" s="1"/>
  <c r="AC987" i="3" s="1"/>
  <c r="AB987" i="3" s="1"/>
  <c r="AA987" i="3" s="1"/>
  <c r="Z987" i="3" s="1"/>
  <c r="Y987" i="3" s="1"/>
  <c r="X987" i="3" s="1"/>
  <c r="W987" i="3" s="1"/>
  <c r="V987" i="3" s="1"/>
  <c r="U987" i="3" s="1"/>
  <c r="T987" i="3" s="1"/>
  <c r="S987" i="3" s="1"/>
  <c r="R987" i="3" s="1"/>
  <c r="Q987" i="3" s="1"/>
  <c r="P987" i="3" s="1"/>
  <c r="O987" i="3" s="1"/>
  <c r="N987" i="3" s="1"/>
  <c r="M987" i="3" s="1"/>
  <c r="L987" i="3" s="1"/>
  <c r="K987" i="3" s="1"/>
  <c r="J987" i="3" s="1"/>
  <c r="I987" i="3" s="1"/>
  <c r="H987" i="3" s="1"/>
  <c r="AM987" i="3"/>
  <c r="AN987" i="3" s="1"/>
  <c r="AO987" i="3" s="1"/>
  <c r="AP987" i="3" s="1"/>
  <c r="AQ987" i="3" s="1"/>
  <c r="AR987" i="3" s="1"/>
  <c r="AS987" i="3" s="1"/>
  <c r="AT987" i="3" s="1"/>
  <c r="AU987" i="3" s="1"/>
  <c r="AV987" i="3" s="1"/>
  <c r="AW987" i="3" s="1"/>
  <c r="AX987" i="3" s="1"/>
  <c r="AY987" i="3" s="1"/>
  <c r="AZ987" i="3" s="1"/>
  <c r="BA987" i="3" s="1"/>
  <c r="AK986" i="3"/>
  <c r="AM986" i="3"/>
  <c r="AM1011" i="3"/>
  <c r="AK1011" i="3"/>
  <c r="AM1006" i="3"/>
  <c r="AK1006" i="3"/>
  <c r="AM961" i="3"/>
  <c r="AK961" i="3"/>
  <c r="AM968" i="3"/>
  <c r="AN968" i="3" s="1"/>
  <c r="AO968" i="3" s="1"/>
  <c r="AP968" i="3" s="1"/>
  <c r="AQ968" i="3" s="1"/>
  <c r="AR968" i="3" s="1"/>
  <c r="AS968" i="3" s="1"/>
  <c r="AT968" i="3" s="1"/>
  <c r="AU968" i="3" s="1"/>
  <c r="AV968" i="3" s="1"/>
  <c r="AW968" i="3" s="1"/>
  <c r="AX968" i="3" s="1"/>
  <c r="AY968" i="3" s="1"/>
  <c r="AZ968" i="3" s="1"/>
  <c r="BA968" i="3" s="1"/>
  <c r="AK968" i="3"/>
  <c r="AJ968" i="3" s="1"/>
  <c r="AI968" i="3" s="1"/>
  <c r="AH968" i="3" s="1"/>
  <c r="AG968" i="3" s="1"/>
  <c r="AF968" i="3" s="1"/>
  <c r="AE968" i="3" s="1"/>
  <c r="AD968" i="3" s="1"/>
  <c r="AC968" i="3" s="1"/>
  <c r="AB968" i="3" s="1"/>
  <c r="AA968" i="3" s="1"/>
  <c r="Z968" i="3" s="1"/>
  <c r="Y968" i="3" s="1"/>
  <c r="X968" i="3" s="1"/>
  <c r="W968" i="3" s="1"/>
  <c r="V968" i="3" s="1"/>
  <c r="U968" i="3" s="1"/>
  <c r="T968" i="3" s="1"/>
  <c r="S968" i="3" s="1"/>
  <c r="R968" i="3" s="1"/>
  <c r="Q968" i="3" s="1"/>
  <c r="P968" i="3" s="1"/>
  <c r="O968" i="3" s="1"/>
  <c r="N968" i="3" s="1"/>
  <c r="M968" i="3" s="1"/>
  <c r="L968" i="3" s="1"/>
  <c r="K968" i="3" s="1"/>
  <c r="J968" i="3" s="1"/>
  <c r="I968" i="3" s="1"/>
  <c r="H968" i="3" s="1"/>
  <c r="AK992" i="3"/>
  <c r="AJ992" i="3" s="1"/>
  <c r="AI992" i="3" s="1"/>
  <c r="AH992" i="3" s="1"/>
  <c r="AG992" i="3" s="1"/>
  <c r="AF992" i="3" s="1"/>
  <c r="AE992" i="3" s="1"/>
  <c r="AD992" i="3" s="1"/>
  <c r="AC992" i="3" s="1"/>
  <c r="AB992" i="3" s="1"/>
  <c r="AA992" i="3" s="1"/>
  <c r="Z992" i="3" s="1"/>
  <c r="Y992" i="3" s="1"/>
  <c r="X992" i="3" s="1"/>
  <c r="W992" i="3" s="1"/>
  <c r="V992" i="3" s="1"/>
  <c r="U992" i="3" s="1"/>
  <c r="T992" i="3" s="1"/>
  <c r="S992" i="3" s="1"/>
  <c r="R992" i="3" s="1"/>
  <c r="Q992" i="3" s="1"/>
  <c r="P992" i="3" s="1"/>
  <c r="O992" i="3" s="1"/>
  <c r="N992" i="3" s="1"/>
  <c r="M992" i="3" s="1"/>
  <c r="L992" i="3" s="1"/>
  <c r="K992" i="3" s="1"/>
  <c r="J992" i="3" s="1"/>
  <c r="I992" i="3" s="1"/>
  <c r="H992" i="3" s="1"/>
  <c r="AM992" i="3"/>
  <c r="AN992" i="3" s="1"/>
  <c r="AO992" i="3" s="1"/>
  <c r="AP992" i="3" s="1"/>
  <c r="AQ992" i="3" s="1"/>
  <c r="AR992" i="3" s="1"/>
  <c r="AS992" i="3" s="1"/>
  <c r="AT992" i="3" s="1"/>
  <c r="AU992" i="3" s="1"/>
  <c r="AV992" i="3" s="1"/>
  <c r="AW992" i="3" s="1"/>
  <c r="AX992" i="3" s="1"/>
  <c r="AY992" i="3" s="1"/>
  <c r="AZ992" i="3" s="1"/>
  <c r="BA992" i="3" s="1"/>
  <c r="AM988" i="3"/>
  <c r="AN988" i="3" s="1"/>
  <c r="AO988" i="3" s="1"/>
  <c r="AP988" i="3" s="1"/>
  <c r="AQ988" i="3" s="1"/>
  <c r="AR988" i="3" s="1"/>
  <c r="AS988" i="3" s="1"/>
  <c r="AT988" i="3" s="1"/>
  <c r="AU988" i="3" s="1"/>
  <c r="AV988" i="3" s="1"/>
  <c r="AW988" i="3" s="1"/>
  <c r="AX988" i="3" s="1"/>
  <c r="AY988" i="3" s="1"/>
  <c r="AZ988" i="3" s="1"/>
  <c r="BA988" i="3" s="1"/>
  <c r="AK988" i="3"/>
  <c r="AJ988" i="3" s="1"/>
  <c r="AI988" i="3" s="1"/>
  <c r="AH988" i="3" s="1"/>
  <c r="AG988" i="3" s="1"/>
  <c r="AF988" i="3" s="1"/>
  <c r="AE988" i="3" s="1"/>
  <c r="AD988" i="3" s="1"/>
  <c r="AC988" i="3" s="1"/>
  <c r="AB988" i="3" s="1"/>
  <c r="AA988" i="3" s="1"/>
  <c r="Z988" i="3" s="1"/>
  <c r="Y988" i="3" s="1"/>
  <c r="X988" i="3" s="1"/>
  <c r="W988" i="3" s="1"/>
  <c r="V988" i="3" s="1"/>
  <c r="U988" i="3" s="1"/>
  <c r="T988" i="3" s="1"/>
  <c r="S988" i="3" s="1"/>
  <c r="R988" i="3" s="1"/>
  <c r="Q988" i="3" s="1"/>
  <c r="P988" i="3" s="1"/>
  <c r="O988" i="3" s="1"/>
  <c r="N988" i="3" s="1"/>
  <c r="M988" i="3" s="1"/>
  <c r="L988" i="3" s="1"/>
  <c r="K988" i="3" s="1"/>
  <c r="J988" i="3" s="1"/>
  <c r="I988" i="3" s="1"/>
  <c r="H988" i="3" s="1"/>
  <c r="AK981" i="3"/>
  <c r="AM981" i="3"/>
  <c r="AK1008" i="3"/>
  <c r="AJ1008" i="3" s="1"/>
  <c r="AI1008" i="3" s="1"/>
  <c r="AH1008" i="3" s="1"/>
  <c r="AG1008" i="3" s="1"/>
  <c r="AF1008" i="3" s="1"/>
  <c r="AE1008" i="3" s="1"/>
  <c r="AD1008" i="3" s="1"/>
  <c r="AC1008" i="3" s="1"/>
  <c r="AB1008" i="3" s="1"/>
  <c r="AA1008" i="3" s="1"/>
  <c r="Z1008" i="3" s="1"/>
  <c r="Y1008" i="3" s="1"/>
  <c r="X1008" i="3" s="1"/>
  <c r="W1008" i="3" s="1"/>
  <c r="V1008" i="3" s="1"/>
  <c r="U1008" i="3" s="1"/>
  <c r="T1008" i="3" s="1"/>
  <c r="S1008" i="3" s="1"/>
  <c r="R1008" i="3" s="1"/>
  <c r="Q1008" i="3" s="1"/>
  <c r="P1008" i="3" s="1"/>
  <c r="O1008" i="3" s="1"/>
  <c r="N1008" i="3" s="1"/>
  <c r="M1008" i="3" s="1"/>
  <c r="L1008" i="3" s="1"/>
  <c r="K1008" i="3" s="1"/>
  <c r="J1008" i="3" s="1"/>
  <c r="I1008" i="3" s="1"/>
  <c r="H1008" i="3" s="1"/>
  <c r="AM1008" i="3"/>
  <c r="AN1008" i="3" s="1"/>
  <c r="AO1008" i="3" s="1"/>
  <c r="AP1008" i="3" s="1"/>
  <c r="AQ1008" i="3" s="1"/>
  <c r="AR1008" i="3" s="1"/>
  <c r="AS1008" i="3" s="1"/>
  <c r="AT1008" i="3" s="1"/>
  <c r="AU1008" i="3" s="1"/>
  <c r="AV1008" i="3" s="1"/>
  <c r="AW1008" i="3" s="1"/>
  <c r="AX1008" i="3" s="1"/>
  <c r="AY1008" i="3" s="1"/>
  <c r="AZ1008" i="3" s="1"/>
  <c r="BA1008" i="3" s="1"/>
  <c r="AK1012" i="3"/>
  <c r="AJ1012" i="3" s="1"/>
  <c r="AI1012" i="3" s="1"/>
  <c r="AH1012" i="3" s="1"/>
  <c r="AG1012" i="3" s="1"/>
  <c r="AF1012" i="3" s="1"/>
  <c r="AE1012" i="3" s="1"/>
  <c r="AD1012" i="3" s="1"/>
  <c r="AC1012" i="3" s="1"/>
  <c r="AB1012" i="3" s="1"/>
  <c r="AA1012" i="3" s="1"/>
  <c r="Z1012" i="3" s="1"/>
  <c r="Y1012" i="3" s="1"/>
  <c r="X1012" i="3" s="1"/>
  <c r="W1012" i="3" s="1"/>
  <c r="V1012" i="3" s="1"/>
  <c r="U1012" i="3" s="1"/>
  <c r="T1012" i="3" s="1"/>
  <c r="S1012" i="3" s="1"/>
  <c r="R1012" i="3" s="1"/>
  <c r="Q1012" i="3" s="1"/>
  <c r="P1012" i="3" s="1"/>
  <c r="O1012" i="3" s="1"/>
  <c r="N1012" i="3" s="1"/>
  <c r="M1012" i="3" s="1"/>
  <c r="L1012" i="3" s="1"/>
  <c r="K1012" i="3" s="1"/>
  <c r="J1012" i="3" s="1"/>
  <c r="I1012" i="3" s="1"/>
  <c r="H1012" i="3" s="1"/>
  <c r="AM1012" i="3"/>
  <c r="AN1012" i="3" s="1"/>
  <c r="AO1012" i="3" s="1"/>
  <c r="AP1012" i="3" s="1"/>
  <c r="AQ1012" i="3" s="1"/>
  <c r="AR1012" i="3" s="1"/>
  <c r="AS1012" i="3" s="1"/>
  <c r="AT1012" i="3" s="1"/>
  <c r="AU1012" i="3" s="1"/>
  <c r="AV1012" i="3" s="1"/>
  <c r="AW1012" i="3" s="1"/>
  <c r="AX1012" i="3" s="1"/>
  <c r="AY1012" i="3" s="1"/>
  <c r="AZ1012" i="3" s="1"/>
  <c r="BA1012" i="3" s="1"/>
  <c r="AK976" i="3"/>
  <c r="AM976" i="3"/>
  <c r="AK983" i="3"/>
  <c r="AJ983" i="3" s="1"/>
  <c r="AI983" i="3" s="1"/>
  <c r="AH983" i="3" s="1"/>
  <c r="AG983" i="3" s="1"/>
  <c r="AF983" i="3" s="1"/>
  <c r="AE983" i="3" s="1"/>
  <c r="AD983" i="3" s="1"/>
  <c r="AC983" i="3" s="1"/>
  <c r="AB983" i="3" s="1"/>
  <c r="AA983" i="3" s="1"/>
  <c r="Z983" i="3" s="1"/>
  <c r="Y983" i="3" s="1"/>
  <c r="X983" i="3" s="1"/>
  <c r="W983" i="3" s="1"/>
  <c r="V983" i="3" s="1"/>
  <c r="U983" i="3" s="1"/>
  <c r="T983" i="3" s="1"/>
  <c r="S983" i="3" s="1"/>
  <c r="R983" i="3" s="1"/>
  <c r="Q983" i="3" s="1"/>
  <c r="P983" i="3" s="1"/>
  <c r="O983" i="3" s="1"/>
  <c r="N983" i="3" s="1"/>
  <c r="M983" i="3" s="1"/>
  <c r="L983" i="3" s="1"/>
  <c r="K983" i="3" s="1"/>
  <c r="J983" i="3" s="1"/>
  <c r="I983" i="3" s="1"/>
  <c r="H983" i="3" s="1"/>
  <c r="AM983" i="3"/>
  <c r="AN983" i="3" s="1"/>
  <c r="AO983" i="3" s="1"/>
  <c r="AP983" i="3" s="1"/>
  <c r="AQ983" i="3" s="1"/>
  <c r="AR983" i="3" s="1"/>
  <c r="AS983" i="3" s="1"/>
  <c r="AT983" i="3" s="1"/>
  <c r="AU983" i="3" s="1"/>
  <c r="AV983" i="3" s="1"/>
  <c r="AW983" i="3" s="1"/>
  <c r="AX983" i="3" s="1"/>
  <c r="AY983" i="3" s="1"/>
  <c r="AZ983" i="3" s="1"/>
  <c r="BA983" i="3" s="1"/>
  <c r="AK998" i="3"/>
  <c r="AJ998" i="3" s="1"/>
  <c r="AI998" i="3" s="1"/>
  <c r="AH998" i="3" s="1"/>
  <c r="AG998" i="3" s="1"/>
  <c r="AF998" i="3" s="1"/>
  <c r="AE998" i="3" s="1"/>
  <c r="AD998" i="3" s="1"/>
  <c r="AC998" i="3" s="1"/>
  <c r="AB998" i="3" s="1"/>
  <c r="AA998" i="3" s="1"/>
  <c r="Z998" i="3" s="1"/>
  <c r="Y998" i="3" s="1"/>
  <c r="X998" i="3" s="1"/>
  <c r="W998" i="3" s="1"/>
  <c r="V998" i="3" s="1"/>
  <c r="U998" i="3" s="1"/>
  <c r="T998" i="3" s="1"/>
  <c r="S998" i="3" s="1"/>
  <c r="R998" i="3" s="1"/>
  <c r="Q998" i="3" s="1"/>
  <c r="P998" i="3" s="1"/>
  <c r="O998" i="3" s="1"/>
  <c r="N998" i="3" s="1"/>
  <c r="M998" i="3" s="1"/>
  <c r="L998" i="3" s="1"/>
  <c r="K998" i="3" s="1"/>
  <c r="J998" i="3" s="1"/>
  <c r="I998" i="3" s="1"/>
  <c r="H998" i="3" s="1"/>
  <c r="AM998" i="3"/>
  <c r="AN998" i="3" s="1"/>
  <c r="AO998" i="3" s="1"/>
  <c r="AP998" i="3" s="1"/>
  <c r="AQ998" i="3" s="1"/>
  <c r="AR998" i="3" s="1"/>
  <c r="AS998" i="3" s="1"/>
  <c r="AT998" i="3" s="1"/>
  <c r="AU998" i="3" s="1"/>
  <c r="AV998" i="3" s="1"/>
  <c r="AW998" i="3" s="1"/>
  <c r="AX998" i="3" s="1"/>
  <c r="AY998" i="3" s="1"/>
  <c r="AZ998" i="3" s="1"/>
  <c r="BA998" i="3" s="1"/>
  <c r="AM989" i="3"/>
  <c r="AK989" i="3"/>
  <c r="AM997" i="3"/>
  <c r="AN997" i="3" s="1"/>
  <c r="AO997" i="3" s="1"/>
  <c r="AP997" i="3" s="1"/>
  <c r="AQ997" i="3" s="1"/>
  <c r="AR997" i="3" s="1"/>
  <c r="AS997" i="3" s="1"/>
  <c r="AT997" i="3" s="1"/>
  <c r="AU997" i="3" s="1"/>
  <c r="AV997" i="3" s="1"/>
  <c r="AW997" i="3" s="1"/>
  <c r="AX997" i="3" s="1"/>
  <c r="AY997" i="3" s="1"/>
  <c r="AZ997" i="3" s="1"/>
  <c r="BA997" i="3" s="1"/>
  <c r="AK997" i="3"/>
  <c r="AJ997" i="3" s="1"/>
  <c r="AI997" i="3" s="1"/>
  <c r="AH997" i="3" s="1"/>
  <c r="AG997" i="3" s="1"/>
  <c r="AF997" i="3" s="1"/>
  <c r="AE997" i="3" s="1"/>
  <c r="AD997" i="3" s="1"/>
  <c r="AC997" i="3" s="1"/>
  <c r="AB997" i="3" s="1"/>
  <c r="AA997" i="3" s="1"/>
  <c r="Z997" i="3" s="1"/>
  <c r="Y997" i="3" s="1"/>
  <c r="X997" i="3" s="1"/>
  <c r="W997" i="3" s="1"/>
  <c r="V997" i="3" s="1"/>
  <c r="U997" i="3" s="1"/>
  <c r="T997" i="3" s="1"/>
  <c r="S997" i="3" s="1"/>
  <c r="R997" i="3" s="1"/>
  <c r="Q997" i="3" s="1"/>
  <c r="P997" i="3" s="1"/>
  <c r="O997" i="3" s="1"/>
  <c r="N997" i="3" s="1"/>
  <c r="M997" i="3" s="1"/>
  <c r="L997" i="3" s="1"/>
  <c r="K997" i="3" s="1"/>
  <c r="J997" i="3" s="1"/>
  <c r="I997" i="3" s="1"/>
  <c r="H997" i="3" s="1"/>
  <c r="AM978" i="3"/>
  <c r="AN978" i="3" s="1"/>
  <c r="AO978" i="3" s="1"/>
  <c r="AP978" i="3" s="1"/>
  <c r="AQ978" i="3" s="1"/>
  <c r="AR978" i="3" s="1"/>
  <c r="AS978" i="3" s="1"/>
  <c r="AT978" i="3" s="1"/>
  <c r="AU978" i="3" s="1"/>
  <c r="AV978" i="3" s="1"/>
  <c r="AW978" i="3" s="1"/>
  <c r="AX978" i="3" s="1"/>
  <c r="AY978" i="3" s="1"/>
  <c r="AZ978" i="3" s="1"/>
  <c r="BA978" i="3" s="1"/>
  <c r="AK978" i="3"/>
  <c r="AJ978" i="3" s="1"/>
  <c r="AI978" i="3" s="1"/>
  <c r="AH978" i="3" s="1"/>
  <c r="AG978" i="3" s="1"/>
  <c r="AF978" i="3" s="1"/>
  <c r="AE978" i="3" s="1"/>
  <c r="AD978" i="3" s="1"/>
  <c r="AC978" i="3" s="1"/>
  <c r="AB978" i="3" s="1"/>
  <c r="AA978" i="3" s="1"/>
  <c r="Z978" i="3" s="1"/>
  <c r="Y978" i="3" s="1"/>
  <c r="X978" i="3" s="1"/>
  <c r="W978" i="3" s="1"/>
  <c r="V978" i="3" s="1"/>
  <c r="U978" i="3" s="1"/>
  <c r="T978" i="3" s="1"/>
  <c r="S978" i="3" s="1"/>
  <c r="R978" i="3" s="1"/>
  <c r="Q978" i="3" s="1"/>
  <c r="P978" i="3" s="1"/>
  <c r="O978" i="3" s="1"/>
  <c r="N978" i="3" s="1"/>
  <c r="M978" i="3" s="1"/>
  <c r="L978" i="3" s="1"/>
  <c r="K978" i="3" s="1"/>
  <c r="J978" i="3" s="1"/>
  <c r="I978" i="3" s="1"/>
  <c r="H978" i="3" s="1"/>
  <c r="AK1013" i="3"/>
  <c r="AJ1013" i="3" s="1"/>
  <c r="AI1013" i="3" s="1"/>
  <c r="AH1013" i="3" s="1"/>
  <c r="AG1013" i="3" s="1"/>
  <c r="AF1013" i="3" s="1"/>
  <c r="AE1013" i="3" s="1"/>
  <c r="AD1013" i="3" s="1"/>
  <c r="AC1013" i="3" s="1"/>
  <c r="AB1013" i="3" s="1"/>
  <c r="AA1013" i="3" s="1"/>
  <c r="Z1013" i="3" s="1"/>
  <c r="Y1013" i="3" s="1"/>
  <c r="X1013" i="3" s="1"/>
  <c r="W1013" i="3" s="1"/>
  <c r="V1013" i="3" s="1"/>
  <c r="U1013" i="3" s="1"/>
  <c r="T1013" i="3" s="1"/>
  <c r="S1013" i="3" s="1"/>
  <c r="R1013" i="3" s="1"/>
  <c r="Q1013" i="3" s="1"/>
  <c r="P1013" i="3" s="1"/>
  <c r="O1013" i="3" s="1"/>
  <c r="N1013" i="3" s="1"/>
  <c r="M1013" i="3" s="1"/>
  <c r="L1013" i="3" s="1"/>
  <c r="K1013" i="3" s="1"/>
  <c r="J1013" i="3" s="1"/>
  <c r="I1013" i="3" s="1"/>
  <c r="H1013" i="3" s="1"/>
  <c r="AM1013" i="3"/>
  <c r="AN1013" i="3" s="1"/>
  <c r="AO1013" i="3" s="1"/>
  <c r="AP1013" i="3" s="1"/>
  <c r="AQ1013" i="3" s="1"/>
  <c r="AR1013" i="3" s="1"/>
  <c r="AS1013" i="3" s="1"/>
  <c r="AT1013" i="3" s="1"/>
  <c r="AU1013" i="3" s="1"/>
  <c r="AV1013" i="3" s="1"/>
  <c r="AW1013" i="3" s="1"/>
  <c r="AX1013" i="3" s="1"/>
  <c r="AY1013" i="3" s="1"/>
  <c r="AZ1013" i="3" s="1"/>
  <c r="BA1013" i="3" s="1"/>
  <c r="AK982" i="3"/>
  <c r="AJ982" i="3" s="1"/>
  <c r="AI982" i="3" s="1"/>
  <c r="AH982" i="3" s="1"/>
  <c r="AG982" i="3" s="1"/>
  <c r="AF982" i="3" s="1"/>
  <c r="AE982" i="3" s="1"/>
  <c r="AD982" i="3" s="1"/>
  <c r="AC982" i="3" s="1"/>
  <c r="AB982" i="3" s="1"/>
  <c r="AA982" i="3" s="1"/>
  <c r="Z982" i="3" s="1"/>
  <c r="Y982" i="3" s="1"/>
  <c r="X982" i="3" s="1"/>
  <c r="W982" i="3" s="1"/>
  <c r="V982" i="3" s="1"/>
  <c r="U982" i="3" s="1"/>
  <c r="T982" i="3" s="1"/>
  <c r="S982" i="3" s="1"/>
  <c r="R982" i="3" s="1"/>
  <c r="Q982" i="3" s="1"/>
  <c r="P982" i="3" s="1"/>
  <c r="O982" i="3" s="1"/>
  <c r="N982" i="3" s="1"/>
  <c r="M982" i="3" s="1"/>
  <c r="L982" i="3" s="1"/>
  <c r="K982" i="3" s="1"/>
  <c r="J982" i="3" s="1"/>
  <c r="I982" i="3" s="1"/>
  <c r="H982" i="3" s="1"/>
  <c r="AM982" i="3"/>
  <c r="AN982" i="3" s="1"/>
  <c r="AO982" i="3" s="1"/>
  <c r="AP982" i="3" s="1"/>
  <c r="AQ982" i="3" s="1"/>
  <c r="AR982" i="3" s="1"/>
  <c r="AS982" i="3" s="1"/>
  <c r="AT982" i="3" s="1"/>
  <c r="AU982" i="3" s="1"/>
  <c r="AV982" i="3" s="1"/>
  <c r="AW982" i="3" s="1"/>
  <c r="AX982" i="3" s="1"/>
  <c r="AY982" i="3" s="1"/>
  <c r="AZ982" i="3" s="1"/>
  <c r="BA982" i="3" s="1"/>
  <c r="AM972" i="3"/>
  <c r="AN972" i="3" s="1"/>
  <c r="AO972" i="3" s="1"/>
  <c r="AP972" i="3" s="1"/>
  <c r="AQ972" i="3" s="1"/>
  <c r="AR972" i="3" s="1"/>
  <c r="AS972" i="3" s="1"/>
  <c r="AT972" i="3" s="1"/>
  <c r="AU972" i="3" s="1"/>
  <c r="AV972" i="3" s="1"/>
  <c r="AW972" i="3" s="1"/>
  <c r="AX972" i="3" s="1"/>
  <c r="AY972" i="3" s="1"/>
  <c r="AZ972" i="3" s="1"/>
  <c r="BA972" i="3" s="1"/>
  <c r="AK972" i="3"/>
  <c r="AJ972" i="3" s="1"/>
  <c r="AI972" i="3" s="1"/>
  <c r="AH972" i="3" s="1"/>
  <c r="AG972" i="3" s="1"/>
  <c r="AF972" i="3" s="1"/>
  <c r="AE972" i="3" s="1"/>
  <c r="AD972" i="3" s="1"/>
  <c r="AC972" i="3" s="1"/>
  <c r="AB972" i="3" s="1"/>
  <c r="AA972" i="3" s="1"/>
  <c r="Z972" i="3" s="1"/>
  <c r="Y972" i="3" s="1"/>
  <c r="X972" i="3" s="1"/>
  <c r="W972" i="3" s="1"/>
  <c r="V972" i="3" s="1"/>
  <c r="U972" i="3" s="1"/>
  <c r="T972" i="3" s="1"/>
  <c r="S972" i="3" s="1"/>
  <c r="R972" i="3" s="1"/>
  <c r="Q972" i="3" s="1"/>
  <c r="P972" i="3" s="1"/>
  <c r="O972" i="3" s="1"/>
  <c r="N972" i="3" s="1"/>
  <c r="M972" i="3" s="1"/>
  <c r="L972" i="3" s="1"/>
  <c r="K972" i="3" s="1"/>
  <c r="J972" i="3" s="1"/>
  <c r="I972" i="3" s="1"/>
  <c r="H972" i="3" s="1"/>
  <c r="AM1009" i="3"/>
  <c r="AK1009" i="3"/>
  <c r="AM1002" i="3"/>
  <c r="AN1002" i="3" s="1"/>
  <c r="AO1002" i="3" s="1"/>
  <c r="AP1002" i="3" s="1"/>
  <c r="AQ1002" i="3" s="1"/>
  <c r="AR1002" i="3" s="1"/>
  <c r="AS1002" i="3" s="1"/>
  <c r="AT1002" i="3" s="1"/>
  <c r="AU1002" i="3" s="1"/>
  <c r="AV1002" i="3" s="1"/>
  <c r="AW1002" i="3" s="1"/>
  <c r="AX1002" i="3" s="1"/>
  <c r="AY1002" i="3" s="1"/>
  <c r="AZ1002" i="3" s="1"/>
  <c r="BA1002" i="3" s="1"/>
  <c r="AK1002" i="3"/>
  <c r="AJ1002" i="3" s="1"/>
  <c r="AI1002" i="3" s="1"/>
  <c r="AH1002" i="3" s="1"/>
  <c r="AG1002" i="3" s="1"/>
  <c r="AF1002" i="3" s="1"/>
  <c r="AE1002" i="3" s="1"/>
  <c r="AD1002" i="3" s="1"/>
  <c r="AC1002" i="3" s="1"/>
  <c r="AB1002" i="3" s="1"/>
  <c r="AA1002" i="3" s="1"/>
  <c r="Z1002" i="3" s="1"/>
  <c r="Y1002" i="3" s="1"/>
  <c r="X1002" i="3" s="1"/>
  <c r="W1002" i="3" s="1"/>
  <c r="V1002" i="3" s="1"/>
  <c r="U1002" i="3" s="1"/>
  <c r="T1002" i="3" s="1"/>
  <c r="S1002" i="3" s="1"/>
  <c r="R1002" i="3" s="1"/>
  <c r="Q1002" i="3" s="1"/>
  <c r="P1002" i="3" s="1"/>
  <c r="O1002" i="3" s="1"/>
  <c r="N1002" i="3" s="1"/>
  <c r="M1002" i="3" s="1"/>
  <c r="L1002" i="3" s="1"/>
  <c r="K1002" i="3" s="1"/>
  <c r="J1002" i="3" s="1"/>
  <c r="I1002" i="3" s="1"/>
  <c r="H1002" i="3" s="1"/>
  <c r="AM967" i="3"/>
  <c r="AN967" i="3" s="1"/>
  <c r="AO967" i="3" s="1"/>
  <c r="AP967" i="3" s="1"/>
  <c r="AQ967" i="3" s="1"/>
  <c r="AR967" i="3" s="1"/>
  <c r="AS967" i="3" s="1"/>
  <c r="AT967" i="3" s="1"/>
  <c r="AU967" i="3" s="1"/>
  <c r="AV967" i="3" s="1"/>
  <c r="AW967" i="3" s="1"/>
  <c r="AX967" i="3" s="1"/>
  <c r="AY967" i="3" s="1"/>
  <c r="AZ967" i="3" s="1"/>
  <c r="BA967" i="3" s="1"/>
  <c r="AK967" i="3"/>
  <c r="AJ967" i="3" s="1"/>
  <c r="AI967" i="3" s="1"/>
  <c r="AH967" i="3" s="1"/>
  <c r="AG967" i="3" s="1"/>
  <c r="AF967" i="3" s="1"/>
  <c r="AE967" i="3" s="1"/>
  <c r="AD967" i="3" s="1"/>
  <c r="AC967" i="3" s="1"/>
  <c r="AB967" i="3" s="1"/>
  <c r="AA967" i="3" s="1"/>
  <c r="Z967" i="3" s="1"/>
  <c r="Y967" i="3" s="1"/>
  <c r="X967" i="3" s="1"/>
  <c r="W967" i="3" s="1"/>
  <c r="V967" i="3" s="1"/>
  <c r="U967" i="3" s="1"/>
  <c r="T967" i="3" s="1"/>
  <c r="S967" i="3" s="1"/>
  <c r="R967" i="3" s="1"/>
  <c r="Q967" i="3" s="1"/>
  <c r="P967" i="3" s="1"/>
  <c r="O967" i="3" s="1"/>
  <c r="N967" i="3" s="1"/>
  <c r="M967" i="3" s="1"/>
  <c r="L967" i="3" s="1"/>
  <c r="K967" i="3" s="1"/>
  <c r="J967" i="3" s="1"/>
  <c r="I967" i="3" s="1"/>
  <c r="H967" i="3" s="1"/>
  <c r="AK1016" i="3"/>
  <c r="AM1016" i="3"/>
  <c r="AK984" i="3"/>
  <c r="AM984" i="3"/>
  <c r="AM993" i="3"/>
  <c r="AN993" i="3" s="1"/>
  <c r="AO993" i="3" s="1"/>
  <c r="AP993" i="3" s="1"/>
  <c r="AQ993" i="3" s="1"/>
  <c r="AR993" i="3" s="1"/>
  <c r="AS993" i="3" s="1"/>
  <c r="AT993" i="3" s="1"/>
  <c r="AU993" i="3" s="1"/>
  <c r="AV993" i="3" s="1"/>
  <c r="AW993" i="3" s="1"/>
  <c r="AX993" i="3" s="1"/>
  <c r="AY993" i="3" s="1"/>
  <c r="AZ993" i="3" s="1"/>
  <c r="BA993" i="3" s="1"/>
  <c r="AK993" i="3"/>
  <c r="AJ993" i="3" s="1"/>
  <c r="AI993" i="3" s="1"/>
  <c r="AH993" i="3" s="1"/>
  <c r="AG993" i="3" s="1"/>
  <c r="AF993" i="3" s="1"/>
  <c r="AE993" i="3" s="1"/>
  <c r="AD993" i="3" s="1"/>
  <c r="AC993" i="3" s="1"/>
  <c r="AB993" i="3" s="1"/>
  <c r="AA993" i="3" s="1"/>
  <c r="Z993" i="3" s="1"/>
  <c r="Y993" i="3" s="1"/>
  <c r="X993" i="3" s="1"/>
  <c r="W993" i="3" s="1"/>
  <c r="V993" i="3" s="1"/>
  <c r="U993" i="3" s="1"/>
  <c r="T993" i="3" s="1"/>
  <c r="S993" i="3" s="1"/>
  <c r="R993" i="3" s="1"/>
  <c r="Q993" i="3" s="1"/>
  <c r="P993" i="3" s="1"/>
  <c r="O993" i="3" s="1"/>
  <c r="N993" i="3" s="1"/>
  <c r="M993" i="3" s="1"/>
  <c r="L993" i="3" s="1"/>
  <c r="K993" i="3" s="1"/>
  <c r="J993" i="3" s="1"/>
  <c r="I993" i="3" s="1"/>
  <c r="H993" i="3" s="1"/>
  <c r="AM996" i="3"/>
  <c r="AK996" i="3"/>
  <c r="AM1004" i="3"/>
  <c r="AN1004" i="3" s="1"/>
  <c r="AO1004" i="3" s="1"/>
  <c r="AP1004" i="3" s="1"/>
  <c r="AQ1004" i="3" s="1"/>
  <c r="AR1004" i="3" s="1"/>
  <c r="AS1004" i="3" s="1"/>
  <c r="AT1004" i="3" s="1"/>
  <c r="AU1004" i="3" s="1"/>
  <c r="AV1004" i="3" s="1"/>
  <c r="AW1004" i="3" s="1"/>
  <c r="AX1004" i="3" s="1"/>
  <c r="AY1004" i="3" s="1"/>
  <c r="AZ1004" i="3" s="1"/>
  <c r="BA1004" i="3" s="1"/>
  <c r="AK1004" i="3"/>
  <c r="AJ1004" i="3" s="1"/>
  <c r="AI1004" i="3" s="1"/>
  <c r="AH1004" i="3" s="1"/>
  <c r="AG1004" i="3" s="1"/>
  <c r="AF1004" i="3" s="1"/>
  <c r="AE1004" i="3" s="1"/>
  <c r="AD1004" i="3" s="1"/>
  <c r="AC1004" i="3" s="1"/>
  <c r="AB1004" i="3" s="1"/>
  <c r="AA1004" i="3" s="1"/>
  <c r="Z1004" i="3" s="1"/>
  <c r="Y1004" i="3" s="1"/>
  <c r="X1004" i="3" s="1"/>
  <c r="W1004" i="3" s="1"/>
  <c r="V1004" i="3" s="1"/>
  <c r="U1004" i="3" s="1"/>
  <c r="T1004" i="3" s="1"/>
  <c r="S1004" i="3" s="1"/>
  <c r="R1004" i="3" s="1"/>
  <c r="Q1004" i="3" s="1"/>
  <c r="P1004" i="3" s="1"/>
  <c r="O1004" i="3" s="1"/>
  <c r="N1004" i="3" s="1"/>
  <c r="M1004" i="3" s="1"/>
  <c r="L1004" i="3" s="1"/>
  <c r="K1004" i="3" s="1"/>
  <c r="J1004" i="3" s="1"/>
  <c r="I1004" i="3" s="1"/>
  <c r="H1004" i="3" s="1"/>
  <c r="AM966" i="3"/>
  <c r="AK966" i="3"/>
  <c r="AM963" i="3"/>
  <c r="AN963" i="3" s="1"/>
  <c r="AO963" i="3" s="1"/>
  <c r="AP963" i="3" s="1"/>
  <c r="AQ963" i="3" s="1"/>
  <c r="AR963" i="3" s="1"/>
  <c r="AS963" i="3" s="1"/>
  <c r="AT963" i="3" s="1"/>
  <c r="AU963" i="3" s="1"/>
  <c r="AV963" i="3" s="1"/>
  <c r="AW963" i="3" s="1"/>
  <c r="AX963" i="3" s="1"/>
  <c r="AY963" i="3" s="1"/>
  <c r="AZ963" i="3" s="1"/>
  <c r="BA963" i="3" s="1"/>
  <c r="AK963" i="3"/>
  <c r="AJ963" i="3" s="1"/>
  <c r="AI963" i="3" s="1"/>
  <c r="AH963" i="3" s="1"/>
  <c r="AG963" i="3" s="1"/>
  <c r="AF963" i="3" s="1"/>
  <c r="AE963" i="3" s="1"/>
  <c r="AD963" i="3" s="1"/>
  <c r="AC963" i="3" s="1"/>
  <c r="AB963" i="3" s="1"/>
  <c r="AA963" i="3" s="1"/>
  <c r="Z963" i="3" s="1"/>
  <c r="Y963" i="3" s="1"/>
  <c r="X963" i="3" s="1"/>
  <c r="W963" i="3" s="1"/>
  <c r="V963" i="3" s="1"/>
  <c r="U963" i="3" s="1"/>
  <c r="T963" i="3" s="1"/>
  <c r="S963" i="3" s="1"/>
  <c r="R963" i="3" s="1"/>
  <c r="Q963" i="3" s="1"/>
  <c r="P963" i="3" s="1"/>
  <c r="O963" i="3" s="1"/>
  <c r="N963" i="3" s="1"/>
  <c r="M963" i="3" s="1"/>
  <c r="L963" i="3" s="1"/>
  <c r="K963" i="3" s="1"/>
  <c r="J963" i="3" s="1"/>
  <c r="I963" i="3" s="1"/>
  <c r="H963" i="3" s="1"/>
  <c r="AM1018" i="3"/>
  <c r="AN1018" i="3" s="1"/>
  <c r="AO1018" i="3" s="1"/>
  <c r="AP1018" i="3" s="1"/>
  <c r="AQ1018" i="3" s="1"/>
  <c r="AR1018" i="3" s="1"/>
  <c r="AS1018" i="3" s="1"/>
  <c r="AT1018" i="3" s="1"/>
  <c r="AU1018" i="3" s="1"/>
  <c r="AV1018" i="3" s="1"/>
  <c r="AW1018" i="3" s="1"/>
  <c r="AX1018" i="3" s="1"/>
  <c r="AY1018" i="3" s="1"/>
  <c r="AZ1018" i="3" s="1"/>
  <c r="BA1018" i="3" s="1"/>
  <c r="AK1018" i="3"/>
  <c r="AJ1018" i="3" s="1"/>
  <c r="AI1018" i="3" s="1"/>
  <c r="AH1018" i="3" s="1"/>
  <c r="AG1018" i="3" s="1"/>
  <c r="AF1018" i="3" s="1"/>
  <c r="AE1018" i="3" s="1"/>
  <c r="AD1018" i="3" s="1"/>
  <c r="AC1018" i="3" s="1"/>
  <c r="AB1018" i="3" s="1"/>
  <c r="AA1018" i="3" s="1"/>
  <c r="Z1018" i="3" s="1"/>
  <c r="Y1018" i="3" s="1"/>
  <c r="X1018" i="3" s="1"/>
  <c r="W1018" i="3" s="1"/>
  <c r="V1018" i="3" s="1"/>
  <c r="U1018" i="3" s="1"/>
  <c r="T1018" i="3" s="1"/>
  <c r="S1018" i="3" s="1"/>
  <c r="R1018" i="3" s="1"/>
  <c r="Q1018" i="3" s="1"/>
  <c r="P1018" i="3" s="1"/>
  <c r="O1018" i="3" s="1"/>
  <c r="N1018" i="3" s="1"/>
  <c r="M1018" i="3" s="1"/>
  <c r="L1018" i="3" s="1"/>
  <c r="K1018" i="3" s="1"/>
  <c r="J1018" i="3" s="1"/>
  <c r="I1018" i="3" s="1"/>
  <c r="H1018" i="3" s="1"/>
  <c r="AM971" i="3"/>
  <c r="AK971" i="3"/>
  <c r="AK1017" i="3"/>
  <c r="AJ1017" i="3" s="1"/>
  <c r="AI1017" i="3" s="1"/>
  <c r="AH1017" i="3" s="1"/>
  <c r="AG1017" i="3" s="1"/>
  <c r="AF1017" i="3" s="1"/>
  <c r="AE1017" i="3" s="1"/>
  <c r="AD1017" i="3" s="1"/>
  <c r="AC1017" i="3" s="1"/>
  <c r="AB1017" i="3" s="1"/>
  <c r="AA1017" i="3" s="1"/>
  <c r="Z1017" i="3" s="1"/>
  <c r="Y1017" i="3" s="1"/>
  <c r="X1017" i="3" s="1"/>
  <c r="W1017" i="3" s="1"/>
  <c r="V1017" i="3" s="1"/>
  <c r="U1017" i="3" s="1"/>
  <c r="T1017" i="3" s="1"/>
  <c r="S1017" i="3" s="1"/>
  <c r="R1017" i="3" s="1"/>
  <c r="Q1017" i="3" s="1"/>
  <c r="P1017" i="3" s="1"/>
  <c r="O1017" i="3" s="1"/>
  <c r="N1017" i="3" s="1"/>
  <c r="M1017" i="3" s="1"/>
  <c r="L1017" i="3" s="1"/>
  <c r="K1017" i="3" s="1"/>
  <c r="J1017" i="3" s="1"/>
  <c r="I1017" i="3" s="1"/>
  <c r="H1017" i="3" s="1"/>
  <c r="AM1017" i="3"/>
  <c r="AN1017" i="3" s="1"/>
  <c r="AO1017" i="3" s="1"/>
  <c r="AP1017" i="3" s="1"/>
  <c r="AQ1017" i="3" s="1"/>
  <c r="AR1017" i="3" s="1"/>
  <c r="AS1017" i="3" s="1"/>
  <c r="AT1017" i="3" s="1"/>
  <c r="AU1017" i="3" s="1"/>
  <c r="AV1017" i="3" s="1"/>
  <c r="AW1017" i="3" s="1"/>
  <c r="AX1017" i="3" s="1"/>
  <c r="AY1017" i="3" s="1"/>
  <c r="AZ1017" i="3" s="1"/>
  <c r="BA1017" i="3" s="1"/>
  <c r="AK1007" i="3"/>
  <c r="AJ1007" i="3" s="1"/>
  <c r="AI1007" i="3" s="1"/>
  <c r="AH1007" i="3" s="1"/>
  <c r="AG1007" i="3" s="1"/>
  <c r="AF1007" i="3" s="1"/>
  <c r="AE1007" i="3" s="1"/>
  <c r="AD1007" i="3" s="1"/>
  <c r="AC1007" i="3" s="1"/>
  <c r="AB1007" i="3" s="1"/>
  <c r="AA1007" i="3" s="1"/>
  <c r="Z1007" i="3" s="1"/>
  <c r="Y1007" i="3" s="1"/>
  <c r="X1007" i="3" s="1"/>
  <c r="W1007" i="3" s="1"/>
  <c r="V1007" i="3" s="1"/>
  <c r="U1007" i="3" s="1"/>
  <c r="T1007" i="3" s="1"/>
  <c r="S1007" i="3" s="1"/>
  <c r="R1007" i="3" s="1"/>
  <c r="Q1007" i="3" s="1"/>
  <c r="P1007" i="3" s="1"/>
  <c r="O1007" i="3" s="1"/>
  <c r="N1007" i="3" s="1"/>
  <c r="M1007" i="3" s="1"/>
  <c r="L1007" i="3" s="1"/>
  <c r="K1007" i="3" s="1"/>
  <c r="J1007" i="3" s="1"/>
  <c r="I1007" i="3" s="1"/>
  <c r="H1007" i="3" s="1"/>
  <c r="AM1007" i="3"/>
  <c r="AN1007" i="3" s="1"/>
  <c r="AO1007" i="3" s="1"/>
  <c r="AP1007" i="3" s="1"/>
  <c r="AQ1007" i="3" s="1"/>
  <c r="AR1007" i="3" s="1"/>
  <c r="AS1007" i="3" s="1"/>
  <c r="AT1007" i="3" s="1"/>
  <c r="AU1007" i="3" s="1"/>
  <c r="AV1007" i="3" s="1"/>
  <c r="AW1007" i="3" s="1"/>
  <c r="AX1007" i="3" s="1"/>
  <c r="AY1007" i="3" s="1"/>
  <c r="AZ1007" i="3" s="1"/>
  <c r="BA1007" i="3" s="1"/>
  <c r="AL712" i="3"/>
  <c r="AL358" i="8"/>
  <c r="AL522" i="8"/>
  <c r="AL441" i="8"/>
  <c r="AL343" i="3"/>
  <c r="AM975" i="8"/>
  <c r="AK1010" i="8"/>
  <c r="AK201" i="8"/>
  <c r="AK196" i="8"/>
  <c r="AK87" i="8"/>
  <c r="BA466" i="8"/>
  <c r="AK416" i="8"/>
  <c r="AK460" i="8"/>
  <c r="AK436" i="8"/>
  <c r="AK455" i="8"/>
  <c r="AK446" i="8"/>
  <c r="AK421" i="8"/>
  <c r="AK431" i="8"/>
  <c r="AK441" i="8" s="1"/>
  <c r="AK97" i="8"/>
  <c r="AK990" i="8"/>
  <c r="AM965" i="8"/>
  <c r="AK995" i="8"/>
  <c r="AK1005" i="8"/>
  <c r="AK271" i="8"/>
  <c r="AK107" i="8"/>
  <c r="AK770" i="8"/>
  <c r="AK1015" i="8"/>
  <c r="AN411" i="8"/>
  <c r="AN537" i="8"/>
  <c r="AN557" i="8"/>
  <c r="AN621" i="8"/>
  <c r="AN599" i="8"/>
  <c r="AN727" i="8"/>
  <c r="AJ196" i="8"/>
  <c r="AJ1020" i="8"/>
  <c r="AJ990" i="8"/>
  <c r="AK552" i="3"/>
  <c r="AK609" i="3"/>
  <c r="AK9" i="3"/>
  <c r="AN298" i="8"/>
  <c r="AN87" i="8"/>
  <c r="AM583" i="3"/>
  <c r="AK287" i="3"/>
  <c r="AM9" i="3"/>
  <c r="AM1020" i="3"/>
  <c r="AK583" i="3"/>
  <c r="AK230" i="3"/>
  <c r="AK980" i="3"/>
  <c r="AL685" i="3"/>
  <c r="AM411" i="3"/>
  <c r="AK770" i="3"/>
  <c r="AK631" i="3"/>
  <c r="AK593" i="3"/>
  <c r="AM363" i="3"/>
  <c r="AK970" i="3"/>
  <c r="AM515" i="3"/>
  <c r="AK486" i="3"/>
  <c r="AL396" i="3"/>
  <c r="AN1010" i="8"/>
  <c r="AN1015" i="8"/>
  <c r="AJ97" i="8"/>
  <c r="AJ460" i="8"/>
  <c r="AM599" i="3"/>
  <c r="AK143" i="3"/>
  <c r="AM593" i="3"/>
  <c r="AK107" i="3"/>
  <c r="AK455" i="3"/>
  <c r="AM552" i="3"/>
  <c r="AK722" i="3"/>
  <c r="AL358" i="3"/>
  <c r="AN436" i="8"/>
  <c r="AN460" i="8"/>
  <c r="AJ314" i="8"/>
  <c r="AJ348" i="8"/>
  <c r="AJ353" i="8"/>
  <c r="AJ753" i="8"/>
  <c r="AM985" i="3"/>
  <c r="AL669" i="3"/>
  <c r="AJ770" i="8"/>
  <c r="AJ1000" i="8"/>
  <c r="AN985" i="8"/>
  <c r="AN338" i="8"/>
  <c r="AN333" i="8"/>
  <c r="AN753" i="8"/>
  <c r="AJ588" i="8"/>
  <c r="AJ527" i="8"/>
  <c r="AJ537" i="8"/>
  <c r="AJ626" i="8"/>
  <c r="AJ609" i="8"/>
  <c r="AJ700" i="8"/>
  <c r="AJ695" i="8"/>
  <c r="AJ732" i="8"/>
  <c r="AM476" i="3"/>
  <c r="AM224" i="3"/>
  <c r="AM990" i="3"/>
  <c r="AL388" i="3"/>
  <c r="AK481" i="3"/>
  <c r="AK421" i="3"/>
  <c r="AM353" i="3"/>
  <c r="AM705" i="3"/>
  <c r="AM481" i="3"/>
  <c r="AK1015" i="3"/>
  <c r="AK406" i="3"/>
  <c r="AM287" i="3"/>
  <c r="AK985" i="3"/>
  <c r="AM642" i="3"/>
  <c r="AL685" i="8"/>
  <c r="AL396" i="8"/>
  <c r="AL578" i="8"/>
  <c r="AL654" i="3"/>
  <c r="AK975" i="8"/>
  <c r="AM1010" i="8"/>
  <c r="AM292" i="8"/>
  <c r="AM287" i="8"/>
  <c r="AM1000" i="8"/>
  <c r="AM980" i="8"/>
  <c r="AM1020" i="8"/>
  <c r="AM985" i="8"/>
  <c r="AK970" i="8"/>
  <c r="AK965" i="8"/>
  <c r="AM753" i="8"/>
  <c r="AM348" i="8"/>
  <c r="AM353" i="8"/>
  <c r="AM764" i="8"/>
  <c r="AM333" i="8"/>
  <c r="AM338" i="8"/>
  <c r="AM378" i="8"/>
  <c r="AM383" i="8"/>
  <c r="AM102" i="8"/>
  <c r="AM343" i="8"/>
  <c r="AM363" i="8"/>
  <c r="AM368" i="8"/>
  <c r="AM695" i="8"/>
  <c r="AM659" i="8" s="1"/>
  <c r="AM599" i="8"/>
  <c r="AM583" i="8"/>
  <c r="AM637" i="8"/>
  <c r="AM588" i="8"/>
  <c r="AM542" i="8"/>
  <c r="AM593" i="8"/>
  <c r="AM621" i="8"/>
  <c r="AM527" i="8"/>
  <c r="AM737" i="8"/>
  <c r="AM642" i="8"/>
  <c r="AM732" i="8"/>
  <c r="AM609" i="8"/>
  <c r="AM552" i="8"/>
  <c r="AM547" i="8" s="1"/>
  <c r="AM557" i="8"/>
  <c r="AM481" i="8"/>
  <c r="AM471" i="8"/>
  <c r="AM705" i="8"/>
  <c r="AM727" i="8"/>
  <c r="AM631" i="8"/>
  <c r="AM532" i="8"/>
  <c r="AM700" i="8"/>
  <c r="AM664" i="8" s="1"/>
  <c r="AM537" i="8"/>
  <c r="AM476" i="8"/>
  <c r="AM466" i="8"/>
  <c r="AM486" i="8"/>
  <c r="AM690" i="8"/>
  <c r="AM685" i="8" s="1"/>
  <c r="AM722" i="8"/>
  <c r="AM717" i="8" s="1"/>
  <c r="AM626" i="8"/>
  <c r="AM604" i="8"/>
  <c r="AM515" i="8"/>
  <c r="AM614" i="8"/>
  <c r="AM522" i="8"/>
  <c r="AM401" i="8"/>
  <c r="AM406" i="8"/>
  <c r="AM411" i="8"/>
  <c r="AK314" i="8"/>
  <c r="AK298" i="8"/>
  <c r="AK277" i="8"/>
  <c r="AM1015" i="8"/>
  <c r="AN471" i="8"/>
  <c r="AN466" i="8" s="1"/>
  <c r="AN481" i="8"/>
  <c r="AN552" i="8"/>
  <c r="AN547" i="8" s="1"/>
  <c r="AN583" i="8"/>
  <c r="AN578" i="8"/>
  <c r="AN637" i="8"/>
  <c r="AN631" i="8"/>
  <c r="AN614" i="8"/>
  <c r="AN722" i="8"/>
  <c r="AJ92" i="8"/>
  <c r="AJ292" i="8"/>
  <c r="AM588" i="3"/>
  <c r="AM107" i="3"/>
  <c r="AK732" i="3"/>
  <c r="AM213" i="3"/>
  <c r="AM1000" i="3"/>
  <c r="AN277" i="8"/>
  <c r="AJ980" i="8"/>
  <c r="AM401" i="3"/>
  <c r="AM143" i="3"/>
  <c r="AK1010" i="3"/>
  <c r="AL441" i="3"/>
  <c r="AK705" i="3"/>
  <c r="AK446" i="3"/>
  <c r="AM102" i="3"/>
  <c r="AM695" i="3"/>
  <c r="AM446" i="3"/>
  <c r="AK764" i="3"/>
  <c r="AK537" i="3"/>
  <c r="AK431" i="3"/>
  <c r="AM753" i="3"/>
  <c r="AK460" i="3"/>
  <c r="AM486" i="3"/>
  <c r="AM292" i="3"/>
  <c r="AL547" i="3"/>
  <c r="AN196" i="8"/>
  <c r="AN1020" i="8"/>
  <c r="AJ416" i="8"/>
  <c r="AJ455" i="8"/>
  <c r="AK82" i="3"/>
  <c r="AK990" i="3"/>
  <c r="AM727" i="3"/>
  <c r="AK753" i="3"/>
  <c r="AM348" i="3"/>
  <c r="AM431" i="3"/>
  <c r="AK218" i="3"/>
  <c r="AN97" i="8"/>
  <c r="AN416" i="8"/>
  <c r="AJ995" i="8"/>
  <c r="AN965" i="8"/>
  <c r="AJ363" i="8"/>
  <c r="AJ368" i="8"/>
  <c r="AN1005" i="8"/>
  <c r="AK353" i="3"/>
  <c r="AN271" i="8"/>
  <c r="AJ1010" i="8"/>
  <c r="AJ985" i="8"/>
  <c r="AN995" i="8"/>
  <c r="AN353" i="8"/>
  <c r="AN348" i="8"/>
  <c r="AN764" i="8"/>
  <c r="AJ411" i="8"/>
  <c r="AJ406" i="8"/>
  <c r="AJ542" i="8"/>
  <c r="AJ552" i="8"/>
  <c r="AJ547" i="8" s="1"/>
  <c r="AJ583" i="8"/>
  <c r="AJ642" i="8"/>
  <c r="AJ621" i="8"/>
  <c r="AJ604" i="8"/>
  <c r="AJ722" i="8"/>
  <c r="AJ727" i="8"/>
  <c r="AM700" i="3"/>
  <c r="AM416" i="3"/>
  <c r="BA481" i="3"/>
  <c r="AK737" i="3"/>
  <c r="AK527" i="3"/>
  <c r="AK277" i="3"/>
  <c r="AM368" i="3"/>
  <c r="AM614" i="3"/>
  <c r="AM138" i="3"/>
  <c r="BA486" i="3"/>
  <c r="AK614" i="3"/>
  <c r="AK416" i="3"/>
  <c r="AM333" i="3"/>
  <c r="AM542" i="3"/>
  <c r="AL654" i="8"/>
  <c r="AL92" i="3"/>
  <c r="AK292" i="8"/>
  <c r="AK287" i="8"/>
  <c r="AK1000" i="8"/>
  <c r="AK980" i="8"/>
  <c r="AK1020" i="8"/>
  <c r="BA431" i="8"/>
  <c r="BA436" i="8"/>
  <c r="BA441" i="8"/>
  <c r="AK985" i="8"/>
  <c r="AM970" i="8"/>
  <c r="AK378" i="8"/>
  <c r="AK353" i="8"/>
  <c r="AK102" i="8"/>
  <c r="AK363" i="8"/>
  <c r="AK368" i="8"/>
  <c r="AK373" i="8" s="1"/>
  <c r="AK753" i="8"/>
  <c r="AK348" i="8"/>
  <c r="AK358" i="8" s="1"/>
  <c r="AK383" i="8"/>
  <c r="AK388" i="8" s="1"/>
  <c r="AK764" i="8"/>
  <c r="AK333" i="8"/>
  <c r="AK338" i="8"/>
  <c r="AK732" i="8"/>
  <c r="AK588" i="8"/>
  <c r="AK599" i="8"/>
  <c r="AK527" i="8"/>
  <c r="AK609" i="8"/>
  <c r="AK727" i="8"/>
  <c r="AK471" i="8"/>
  <c r="AK552" i="8"/>
  <c r="AK406" i="8"/>
  <c r="AK737" i="8"/>
  <c r="AK722" i="8"/>
  <c r="AK621" i="8"/>
  <c r="AK631" i="8"/>
  <c r="AK583" i="8"/>
  <c r="AK578" i="8" s="1"/>
  <c r="AK515" i="8"/>
  <c r="AK411" i="8"/>
  <c r="AK476" i="8"/>
  <c r="AK700" i="8"/>
  <c r="AK705" i="8"/>
  <c r="AK669" i="8" s="1"/>
  <c r="AK642" i="8"/>
  <c r="AK593" i="8"/>
  <c r="AK557" i="8"/>
  <c r="AK604" i="8"/>
  <c r="AK547" i="8"/>
  <c r="AK695" i="8"/>
  <c r="AK659" i="8" s="1"/>
  <c r="AK654" i="8" s="1"/>
  <c r="AK401" i="8"/>
  <c r="AK396" i="8" s="1"/>
  <c r="AK690" i="8"/>
  <c r="AK685" i="8" s="1"/>
  <c r="AK614" i="8"/>
  <c r="AK626" i="8"/>
  <c r="AK542" i="8"/>
  <c r="AK637" i="8"/>
  <c r="AK532" i="8"/>
  <c r="AK486" i="8"/>
  <c r="AK537" i="8"/>
  <c r="AK481" i="8"/>
  <c r="AM298" i="8"/>
  <c r="AM277" i="8"/>
  <c r="AN486" i="8"/>
  <c r="AN401" i="8"/>
  <c r="AN515" i="8"/>
  <c r="AN527" i="8"/>
  <c r="AN593" i="8"/>
  <c r="AN700" i="8"/>
  <c r="AN664" i="8"/>
  <c r="AN626" i="8"/>
  <c r="AN705" i="8"/>
  <c r="AN737" i="8"/>
  <c r="AN107" i="8"/>
  <c r="AJ287" i="8"/>
  <c r="AM87" i="3"/>
  <c r="AM378" i="3"/>
  <c r="AK87" i="3"/>
  <c r="AK363" i="3"/>
  <c r="AL522" i="3"/>
  <c r="AJ965" i="8"/>
  <c r="AL604" i="3"/>
  <c r="AM406" i="3"/>
  <c r="AM455" i="3"/>
  <c r="AK338" i="3"/>
  <c r="AK542" i="3"/>
  <c r="AK476" i="3"/>
  <c r="AM201" i="3"/>
  <c r="AM271" i="3"/>
  <c r="AM471" i="3"/>
  <c r="AM436" i="3"/>
  <c r="AK378" i="3"/>
  <c r="AK515" i="3"/>
  <c r="AK224" i="3"/>
  <c r="AM975" i="3"/>
  <c r="AM383" i="3"/>
  <c r="AM218" i="3"/>
  <c r="AM1010" i="3"/>
  <c r="AL426" i="3"/>
  <c r="AN201" i="8"/>
  <c r="AN287" i="8"/>
  <c r="AJ431" i="8"/>
  <c r="AJ421" i="8"/>
  <c r="AK965" i="3"/>
  <c r="AK1020" i="3"/>
  <c r="AM527" i="3"/>
  <c r="AK621" i="3"/>
  <c r="AK995" i="3"/>
  <c r="AM764" i="3"/>
  <c r="AN455" i="8"/>
  <c r="AN431" i="8"/>
  <c r="AJ277" i="8"/>
  <c r="AJ102" i="8"/>
  <c r="AJ378" i="8"/>
  <c r="AJ383" i="8"/>
  <c r="AJ271" i="8"/>
  <c r="AK97" i="3"/>
  <c r="AN975" i="8"/>
  <c r="AN970" i="8"/>
  <c r="AK599" i="3"/>
  <c r="AJ87" i="8"/>
  <c r="AN368" i="8"/>
  <c r="AN363" i="8"/>
  <c r="AJ401" i="8"/>
  <c r="AJ396" i="8" s="1"/>
  <c r="AJ471" i="8"/>
  <c r="AJ466" i="8"/>
  <c r="AJ557" i="8"/>
  <c r="AJ515" i="8"/>
  <c r="AJ599" i="8"/>
  <c r="AJ705" i="8"/>
  <c r="AJ637" i="8"/>
  <c r="AJ631" i="8"/>
  <c r="AJ737" i="8"/>
  <c r="AM626" i="3"/>
  <c r="AM609" i="3"/>
  <c r="AM460" i="3"/>
  <c r="AK383" i="3"/>
  <c r="AK626" i="3"/>
  <c r="AM82" i="3"/>
  <c r="AM770" i="3"/>
  <c r="AM970" i="3"/>
  <c r="AM621" i="3"/>
  <c r="AM97" i="3"/>
  <c r="AK348" i="3"/>
  <c r="AK727" i="3"/>
  <c r="AK138" i="3"/>
  <c r="BA436" i="3"/>
  <c r="AK292" i="3"/>
  <c r="AL373" i="8"/>
  <c r="AL669" i="8"/>
  <c r="AL388" i="8"/>
  <c r="AL1015" i="3"/>
  <c r="AM201" i="8"/>
  <c r="AM196" i="8"/>
  <c r="AM87" i="8"/>
  <c r="AM446" i="8"/>
  <c r="AM421" i="8"/>
  <c r="AM431" i="8"/>
  <c r="AM455" i="8"/>
  <c r="AM416" i="8"/>
  <c r="AM97" i="8"/>
  <c r="AM460" i="8"/>
  <c r="AM436" i="8"/>
  <c r="AM990" i="8"/>
  <c r="AM92" i="8"/>
  <c r="AM995" i="8"/>
  <c r="AM1005" i="8"/>
  <c r="AM271" i="8"/>
  <c r="BA486" i="8"/>
  <c r="BA481" i="8"/>
  <c r="AM770" i="8"/>
  <c r="AM107" i="8"/>
  <c r="AN406" i="8"/>
  <c r="AN476" i="8"/>
  <c r="AN532" i="8"/>
  <c r="AN542" i="8"/>
  <c r="AN609" i="8"/>
  <c r="AN604" i="8" s="1"/>
  <c r="AN588" i="8"/>
  <c r="AN695" i="8"/>
  <c r="AN642" i="8"/>
  <c r="AN732" i="8"/>
  <c r="AJ201" i="8"/>
  <c r="AN770" i="8"/>
  <c r="AJ970" i="8"/>
  <c r="AL578" i="3"/>
  <c r="AK201" i="3"/>
  <c r="AK92" i="3"/>
  <c r="AK695" i="3"/>
  <c r="AK690" i="3" s="1"/>
  <c r="AN990" i="8"/>
  <c r="AJ1005" i="8"/>
  <c r="AM637" i="3"/>
  <c r="AM722" i="3"/>
  <c r="AM277" i="3"/>
  <c r="AK333" i="3"/>
  <c r="AK700" i="3"/>
  <c r="AK436" i="3"/>
  <c r="AM995" i="3"/>
  <c r="BA431" i="3"/>
  <c r="AM737" i="3"/>
  <c r="AM298" i="3"/>
  <c r="AM92" i="3"/>
  <c r="AK411" i="3"/>
  <c r="AK1005" i="3"/>
  <c r="AK343" i="3"/>
  <c r="AM631" i="3"/>
  <c r="AM980" i="3"/>
  <c r="AK659" i="3"/>
  <c r="AN980" i="8"/>
  <c r="AN92" i="8"/>
  <c r="AN292" i="8"/>
  <c r="AJ446" i="8"/>
  <c r="AJ436" i="8"/>
  <c r="AK642" i="3"/>
  <c r="AL373" i="3"/>
  <c r="AM421" i="3"/>
  <c r="AK532" i="3"/>
  <c r="AM532" i="3"/>
  <c r="AK975" i="3"/>
  <c r="AL674" i="3"/>
  <c r="AN421" i="8"/>
  <c r="AN446" i="8"/>
  <c r="AJ298" i="8"/>
  <c r="AJ333" i="8"/>
  <c r="AJ338" i="8"/>
  <c r="AJ764" i="8"/>
  <c r="AJ975" i="8"/>
  <c r="AM338" i="3"/>
  <c r="AJ107" i="8"/>
  <c r="AJ1015" i="8"/>
  <c r="AN1000" i="8"/>
  <c r="AN102" i="8"/>
  <c r="AN383" i="8"/>
  <c r="AN378" i="8"/>
  <c r="AJ476" i="8"/>
  <c r="AJ486" i="8"/>
  <c r="AJ481" i="8"/>
  <c r="AJ522" i="8"/>
  <c r="AJ532" i="8"/>
  <c r="AJ614" i="8"/>
  <c r="AJ593" i="8"/>
  <c r="AJ669" i="8"/>
  <c r="AJ664" i="8"/>
  <c r="AJ717" i="8"/>
  <c r="AM732" i="3"/>
  <c r="AM537" i="3"/>
  <c r="AM1005" i="3"/>
  <c r="AK368" i="3"/>
  <c r="AK401" i="3"/>
  <c r="AK213" i="3"/>
  <c r="AM965" i="3"/>
  <c r="AM690" i="3"/>
  <c r="AM557" i="3"/>
  <c r="AM314" i="3"/>
  <c r="AK271" i="3"/>
  <c r="AK588" i="3"/>
  <c r="AM196" i="3"/>
  <c r="AM659" i="3"/>
  <c r="AK557" i="3"/>
  <c r="AK1000" i="3"/>
  <c r="AL328" i="3"/>
  <c r="AJ343" i="8"/>
  <c r="AJ712" i="8"/>
  <c r="AK471" i="3"/>
  <c r="AK196" i="3"/>
  <c r="AN343" i="8"/>
  <c r="AM230" i="3"/>
  <c r="AK314" i="3"/>
  <c r="AK637" i="3"/>
  <c r="AJ690" i="8"/>
  <c r="AK102" i="3"/>
  <c r="AM1015" i="3"/>
  <c r="AK298" i="3"/>
  <c r="AN426" i="8"/>
  <c r="AJ659" i="8"/>
  <c r="AL328" i="8"/>
  <c r="AK426" i="8"/>
  <c r="AM712" i="8"/>
  <c r="AL77" i="3"/>
  <c r="AK343" i="8"/>
  <c r="AK328" i="8" s="1"/>
  <c r="AM426" i="8"/>
  <c r="AN690" i="8"/>
  <c r="AN685" i="8" s="1"/>
  <c r="AN659" i="8"/>
  <c r="AM741" i="8" l="1"/>
  <c r="AL132" i="8"/>
  <c r="AL321" i="8"/>
  <c r="AL494" i="8"/>
  <c r="BA491" i="8"/>
  <c r="AM272" i="8"/>
  <c r="AM280" i="8"/>
  <c r="AM279" i="8"/>
  <c r="AM503" i="8"/>
  <c r="AM504" i="8"/>
  <c r="AM108" i="8"/>
  <c r="AL501" i="8"/>
  <c r="AL500" i="8"/>
  <c r="AK491" i="8"/>
  <c r="AL447" i="8"/>
  <c r="AL448" i="8"/>
  <c r="AL706" i="8" s="1"/>
  <c r="AL391" i="8" s="1"/>
  <c r="AL390" i="8" s="1"/>
  <c r="AK616" i="8"/>
  <c r="AL509" i="8"/>
  <c r="AK498" i="8"/>
  <c r="AK497" i="8"/>
  <c r="AK496" i="8"/>
  <c r="AL293" i="8"/>
  <c r="AL503" i="3"/>
  <c r="AL108" i="3"/>
  <c r="AM559" i="8"/>
  <c r="AM564" i="8"/>
  <c r="AM562" i="8"/>
  <c r="AM448" i="8"/>
  <c r="AM706" i="8" s="1"/>
  <c r="AM391" i="8" s="1"/>
  <c r="AM492" i="8"/>
  <c r="AM450" i="8"/>
  <c r="AM561" i="8"/>
  <c r="AM491" i="8"/>
  <c r="AM447" i="8"/>
  <c r="AM738" i="8" s="1"/>
  <c r="AM742" i="8" s="1"/>
  <c r="AM616" i="8"/>
  <c r="AM509" i="8"/>
  <c r="AM498" i="8"/>
  <c r="AM497" i="8"/>
  <c r="AM496" i="8"/>
  <c r="AM293" i="8"/>
  <c r="AK280" i="8"/>
  <c r="AK279" i="8"/>
  <c r="AL272" i="8"/>
  <c r="AK504" i="8"/>
  <c r="AK503" i="8"/>
  <c r="AK108" i="8"/>
  <c r="AL559" i="8"/>
  <c r="AL564" i="8"/>
  <c r="AL562" i="8"/>
  <c r="AL561" i="8"/>
  <c r="AL560" i="8"/>
  <c r="AL499" i="8"/>
  <c r="AL741" i="3"/>
  <c r="AL219" i="8"/>
  <c r="AL225" i="8" s="1"/>
  <c r="AK154" i="8"/>
  <c r="AJ154" i="8"/>
  <c r="AJ741" i="8"/>
  <c r="AK448" i="8"/>
  <c r="AK706" i="8" s="1"/>
  <c r="AK391" i="8" s="1"/>
  <c r="AK390" i="8" s="1"/>
  <c r="AJ616" i="8"/>
  <c r="AK509" i="8"/>
  <c r="AK447" i="8"/>
  <c r="AJ562" i="8"/>
  <c r="AJ559" i="8"/>
  <c r="AJ564" i="8"/>
  <c r="AJ491" i="8"/>
  <c r="AJ561" i="8"/>
  <c r="AJ492" i="8"/>
  <c r="AN496" i="8"/>
  <c r="AN497" i="8"/>
  <c r="AN498" i="8"/>
  <c r="AN280" i="8"/>
  <c r="AN272" i="8"/>
  <c r="AK272" i="8"/>
  <c r="AJ498" i="8"/>
  <c r="AJ497" i="8"/>
  <c r="AJ496" i="8"/>
  <c r="AN503" i="8"/>
  <c r="AN504" i="8"/>
  <c r="AN219" i="8"/>
  <c r="AN225" i="8" s="1"/>
  <c r="AM278" i="8"/>
  <c r="AM4" i="8"/>
  <c r="AM560" i="8"/>
  <c r="AM114" i="8"/>
  <c r="AM743" i="8"/>
  <c r="AM506" i="8"/>
  <c r="AM131" i="8"/>
  <c r="AM129" i="8"/>
  <c r="AM130" i="8"/>
  <c r="AM115" i="8"/>
  <c r="AM112" i="8"/>
  <c r="AM111" i="8"/>
  <c r="AM495" i="8"/>
  <c r="AM502" i="8"/>
  <c r="AM113" i="8"/>
  <c r="AM505" i="8"/>
  <c r="AM110" i="8"/>
  <c r="AJ504" i="8"/>
  <c r="AJ503" i="8"/>
  <c r="AJ219" i="8"/>
  <c r="AJ225" i="8" s="1"/>
  <c r="AN293" i="8"/>
  <c r="AN108" i="8"/>
  <c r="AN279" i="8"/>
  <c r="AJ280" i="8"/>
  <c r="AK278" i="8"/>
  <c r="AK4" i="8"/>
  <c r="AK115" i="8"/>
  <c r="AK129" i="8"/>
  <c r="AK495" i="8"/>
  <c r="AK111" i="8"/>
  <c r="AK505" i="8"/>
  <c r="AK113" i="8"/>
  <c r="AK321" i="8"/>
  <c r="AK501" i="8"/>
  <c r="AK506" i="8"/>
  <c r="AK132" i="8"/>
  <c r="AK500" i="8"/>
  <c r="AK130" i="8"/>
  <c r="AK110" i="8"/>
  <c r="AK502" i="8"/>
  <c r="AK494" i="8"/>
  <c r="AK131" i="8"/>
  <c r="AK112" i="8"/>
  <c r="AK499" i="8"/>
  <c r="AK114" i="8"/>
  <c r="AL564" i="3"/>
  <c r="AL566" i="3" s="1"/>
  <c r="AL559" i="3"/>
  <c r="AL561" i="3"/>
  <c r="AL562" i="3"/>
  <c r="AK293" i="8"/>
  <c r="AJ279" i="8"/>
  <c r="AJ108" i="8"/>
  <c r="AN509" i="8"/>
  <c r="AN448" i="8"/>
  <c r="AN706" i="8" s="1"/>
  <c r="AN391" i="8" s="1"/>
  <c r="AN616" i="8"/>
  <c r="AN447" i="8"/>
  <c r="AN491" i="8"/>
  <c r="AN492" i="8"/>
  <c r="AN450" i="8"/>
  <c r="AI999" i="8"/>
  <c r="AO989" i="8"/>
  <c r="AI979" i="8"/>
  <c r="AO991" i="8"/>
  <c r="AO969" i="8"/>
  <c r="AO981" i="8"/>
  <c r="AO996" i="8"/>
  <c r="AK116" i="8"/>
  <c r="AM567" i="8"/>
  <c r="AM566" i="8"/>
  <c r="AI981" i="8"/>
  <c r="AI996" i="8"/>
  <c r="AI1011" i="8"/>
  <c r="AO966" i="8"/>
  <c r="AI1006" i="8"/>
  <c r="AI994" i="8"/>
  <c r="AO971" i="8"/>
  <c r="AO1009" i="8"/>
  <c r="AI971" i="8"/>
  <c r="AI1009" i="8"/>
  <c r="AO1001" i="8"/>
  <c r="AI989" i="8"/>
  <c r="AO961" i="8"/>
  <c r="AI1014" i="8"/>
  <c r="AI991" i="8"/>
  <c r="AO964" i="8"/>
  <c r="AI964" i="8"/>
  <c r="AO974" i="8"/>
  <c r="AO1016" i="8"/>
  <c r="AO1011" i="8"/>
  <c r="AO984" i="8"/>
  <c r="AO1019" i="8"/>
  <c r="AO1006" i="8"/>
  <c r="AO976" i="8"/>
  <c r="AL738" i="8"/>
  <c r="AL742" i="8" s="1"/>
  <c r="AI976" i="8"/>
  <c r="AO979" i="8"/>
  <c r="AI1001" i="8"/>
  <c r="AI969" i="8"/>
  <c r="AI961" i="8"/>
  <c r="AI154" i="8" s="1"/>
  <c r="AO1014" i="8"/>
  <c r="AO986" i="8"/>
  <c r="AI986" i="8"/>
  <c r="AI966" i="8"/>
  <c r="AI974" i="8"/>
  <c r="AI1016" i="8"/>
  <c r="AO994" i="8"/>
  <c r="AI984" i="8"/>
  <c r="AI1019" i="8"/>
  <c r="AO999" i="8"/>
  <c r="AM116" i="8"/>
  <c r="AL494" i="3"/>
  <c r="AL132" i="3"/>
  <c r="AL321" i="3"/>
  <c r="AM272" i="3"/>
  <c r="AM497" i="3"/>
  <c r="AM496" i="3"/>
  <c r="AM498" i="3"/>
  <c r="AK280" i="3"/>
  <c r="AK148" i="3"/>
  <c r="AK219" i="3"/>
  <c r="AK225" i="3" s="1"/>
  <c r="AK504" i="3"/>
  <c r="AK503" i="3"/>
  <c r="AM279" i="3"/>
  <c r="AM108" i="3"/>
  <c r="AM293" i="3"/>
  <c r="AK491" i="3"/>
  <c r="AL509" i="3"/>
  <c r="AK616" i="3"/>
  <c r="AL501" i="3"/>
  <c r="AL272" i="3"/>
  <c r="AK496" i="3"/>
  <c r="AK497" i="3"/>
  <c r="AK498" i="3"/>
  <c r="BA491" i="3"/>
  <c r="AM280" i="3"/>
  <c r="AM219" i="3"/>
  <c r="AM225" i="3" s="1"/>
  <c r="AM504" i="3"/>
  <c r="AM503" i="3"/>
  <c r="AM148" i="3"/>
  <c r="AL293" i="3"/>
  <c r="AK279" i="3"/>
  <c r="AK108" i="3"/>
  <c r="AM491" i="3"/>
  <c r="AM616" i="3"/>
  <c r="AM509" i="3"/>
  <c r="AL278" i="3"/>
  <c r="AL4" i="3"/>
  <c r="AL495" i="3"/>
  <c r="AL743" i="3"/>
  <c r="AL110" i="3"/>
  <c r="AL502" i="3"/>
  <c r="AL131" i="3"/>
  <c r="AL114" i="3"/>
  <c r="AL506" i="3"/>
  <c r="AL560" i="3"/>
  <c r="AL505" i="3"/>
  <c r="AL499" i="3"/>
  <c r="AL129" i="3"/>
  <c r="AL112" i="3"/>
  <c r="AL111" i="3"/>
  <c r="AL115" i="3"/>
  <c r="AL113" i="3"/>
  <c r="AL130" i="3"/>
  <c r="AL500" i="3"/>
  <c r="AJ996" i="3"/>
  <c r="AN971" i="3"/>
  <c r="AN966" i="3"/>
  <c r="AN996" i="3"/>
  <c r="AJ984" i="3"/>
  <c r="AJ1016" i="3"/>
  <c r="AN1009" i="3"/>
  <c r="AN989" i="3"/>
  <c r="AJ976" i="3"/>
  <c r="AJ981" i="3"/>
  <c r="AN961" i="3"/>
  <c r="AN1006" i="3"/>
  <c r="AN1011" i="3"/>
  <c r="AJ986" i="3"/>
  <c r="AN991" i="3"/>
  <c r="AN994" i="3"/>
  <c r="AJ969" i="3"/>
  <c r="AJ979" i="3"/>
  <c r="AJ1001" i="3"/>
  <c r="AN1019" i="3"/>
  <c r="AJ1014" i="3"/>
  <c r="AJ964" i="3"/>
  <c r="AN974" i="3"/>
  <c r="AJ999" i="3"/>
  <c r="AL116" i="3"/>
  <c r="AJ971" i="3"/>
  <c r="AJ966" i="3"/>
  <c r="AN984" i="3"/>
  <c r="AN1016" i="3"/>
  <c r="AJ1009" i="3"/>
  <c r="AJ989" i="3"/>
  <c r="AN976" i="3"/>
  <c r="AN981" i="3"/>
  <c r="AJ961" i="3"/>
  <c r="AJ1006" i="3"/>
  <c r="AJ1011" i="3"/>
  <c r="AN986" i="3"/>
  <c r="AJ991" i="3"/>
  <c r="AJ994" i="3"/>
  <c r="AN969" i="3"/>
  <c r="AN979" i="3"/>
  <c r="AN1001" i="3"/>
  <c r="AJ1019" i="3"/>
  <c r="AN1014" i="3"/>
  <c r="AN964" i="3"/>
  <c r="AJ974" i="3"/>
  <c r="AN999" i="3"/>
  <c r="AL567" i="3"/>
  <c r="AN654" i="8"/>
  <c r="AN388" i="8"/>
  <c r="AM441" i="8"/>
  <c r="AJ674" i="8"/>
  <c r="AJ426" i="8"/>
  <c r="AN396" i="8"/>
  <c r="AK717" i="8"/>
  <c r="AM343" i="3"/>
  <c r="AN358" i="8"/>
  <c r="AM396" i="8"/>
  <c r="AM674" i="8"/>
  <c r="AM654" i="8"/>
  <c r="AL649" i="3"/>
  <c r="AN583" i="3"/>
  <c r="AM441" i="3"/>
  <c r="AN527" i="3"/>
  <c r="AJ583" i="3"/>
  <c r="AN406" i="3"/>
  <c r="AN348" i="3"/>
  <c r="AN416" i="3"/>
  <c r="AJ1015" i="3"/>
  <c r="BA441" i="3"/>
  <c r="AI97" i="8"/>
  <c r="AI416" i="8"/>
  <c r="AO1010" i="8"/>
  <c r="AO515" i="8"/>
  <c r="AO471" i="8"/>
  <c r="AO406" i="8"/>
  <c r="AO527" i="8"/>
  <c r="AO642" i="8"/>
  <c r="AO522" i="8"/>
  <c r="AO609" i="8"/>
  <c r="AO631" i="8"/>
  <c r="AO732" i="8"/>
  <c r="AO722" i="8"/>
  <c r="AN1000" i="3"/>
  <c r="AN298" i="3"/>
  <c r="AJ599" i="3"/>
  <c r="AN995" i="3"/>
  <c r="AJ732" i="3"/>
  <c r="AJ82" i="3"/>
  <c r="AI102" i="8"/>
  <c r="AI333" i="8"/>
  <c r="AI368" i="8"/>
  <c r="AO287" i="8"/>
  <c r="AK547" i="3"/>
  <c r="AN107" i="3"/>
  <c r="AK664" i="3"/>
  <c r="AJ481" i="3"/>
  <c r="AN588" i="3"/>
  <c r="AM685" i="3"/>
  <c r="AI583" i="8"/>
  <c r="AI481" i="8"/>
  <c r="AI542" i="8"/>
  <c r="AI722" i="8"/>
  <c r="AI717" i="8"/>
  <c r="AI609" i="8"/>
  <c r="AI737" i="8"/>
  <c r="AI712" i="8"/>
  <c r="AO965" i="8"/>
  <c r="AN383" i="3"/>
  <c r="AO102" i="8"/>
  <c r="AO333" i="8"/>
  <c r="AO383" i="8"/>
  <c r="AI277" i="8"/>
  <c r="AO277" i="8"/>
  <c r="AK396" i="3"/>
  <c r="AJ421" i="3"/>
  <c r="AL573" i="3"/>
  <c r="AN292" i="3"/>
  <c r="AN224" i="3"/>
  <c r="AN476" i="3"/>
  <c r="AI87" i="8"/>
  <c r="AO92" i="8"/>
  <c r="AK604" i="3"/>
  <c r="AJ224" i="3"/>
  <c r="AK388" i="3"/>
  <c r="AN287" i="3"/>
  <c r="AN460" i="3"/>
  <c r="AN593" i="3"/>
  <c r="AJ87" i="3"/>
  <c r="AJ626" i="3"/>
  <c r="AJ287" i="3"/>
  <c r="AO97" i="8"/>
  <c r="AO416" i="8"/>
  <c r="AO201" i="8"/>
  <c r="AI201" i="8"/>
  <c r="AN975" i="3"/>
  <c r="AJ230" i="3"/>
  <c r="AJ980" i="3"/>
  <c r="AJ764" i="3"/>
  <c r="AN631" i="3"/>
  <c r="AN471" i="3"/>
  <c r="AJ476" i="3"/>
  <c r="AN1005" i="3"/>
  <c r="AK77" i="3"/>
  <c r="AM669" i="3"/>
  <c r="AN431" i="3"/>
  <c r="AJ637" i="3"/>
  <c r="AN446" i="3"/>
  <c r="AJ537" i="3"/>
  <c r="AJ363" i="3"/>
  <c r="AN277" i="3"/>
  <c r="AJ441" i="8"/>
  <c r="AN373" i="8"/>
  <c r="AN328" i="8" s="1"/>
  <c r="AN674" i="8"/>
  <c r="AK664" i="8"/>
  <c r="AK674" i="8"/>
  <c r="AK426" i="3"/>
  <c r="AJ373" i="8"/>
  <c r="AM669" i="8"/>
  <c r="AM373" i="8"/>
  <c r="AL573" i="8"/>
  <c r="AI107" i="8"/>
  <c r="AK441" i="3"/>
  <c r="AN965" i="3"/>
  <c r="AN727" i="3"/>
  <c r="AM717" i="3"/>
  <c r="AN626" i="3"/>
  <c r="AJ455" i="3"/>
  <c r="AN537" i="3"/>
  <c r="AJ588" i="3"/>
  <c r="AI985" i="8"/>
  <c r="AI460" i="8"/>
  <c r="AI455" i="8"/>
  <c r="AI1005" i="8"/>
  <c r="AO599" i="8"/>
  <c r="AO486" i="8"/>
  <c r="AO466" i="8"/>
  <c r="AO542" i="8"/>
  <c r="AO737" i="8"/>
  <c r="AO537" i="8"/>
  <c r="AO637" i="8"/>
  <c r="AO593" i="8"/>
  <c r="AK578" i="3"/>
  <c r="AJ277" i="3"/>
  <c r="AN314" i="3"/>
  <c r="AN990" i="3"/>
  <c r="AJ631" i="3"/>
  <c r="AO985" i="8"/>
  <c r="AI378" i="8"/>
  <c r="AI764" i="8"/>
  <c r="AI383" i="8"/>
  <c r="AO980" i="8"/>
  <c r="AM522" i="3"/>
  <c r="AJ431" i="3"/>
  <c r="AN1015" i="3"/>
  <c r="AJ446" i="3"/>
  <c r="AJ542" i="3"/>
  <c r="AI401" i="8"/>
  <c r="AI396" i="8" s="1"/>
  <c r="AI411" i="8"/>
  <c r="AI642" i="8"/>
  <c r="AI515" i="8"/>
  <c r="AI557" i="8"/>
  <c r="AI599" i="8"/>
  <c r="AI593" i="8"/>
  <c r="AI637" i="8"/>
  <c r="AI727" i="8"/>
  <c r="AO1020" i="8"/>
  <c r="AJ213" i="3"/>
  <c r="AO378" i="8"/>
  <c r="AO338" i="8"/>
  <c r="AO764" i="8"/>
  <c r="AI298" i="8"/>
  <c r="AO298" i="8"/>
  <c r="AM674" i="3"/>
  <c r="AJ138" i="3"/>
  <c r="AM664" i="3"/>
  <c r="AJ348" i="3"/>
  <c r="AN138" i="3"/>
  <c r="AN532" i="3"/>
  <c r="AI1010" i="8"/>
  <c r="AI980" i="8"/>
  <c r="AM466" i="3"/>
  <c r="AJ460" i="3"/>
  <c r="AM396" i="3"/>
  <c r="AJ338" i="3"/>
  <c r="AN230" i="3"/>
  <c r="AN695" i="3"/>
  <c r="AN659" i="3" s="1"/>
  <c r="AJ471" i="3"/>
  <c r="AJ695" i="3"/>
  <c r="AJ659" i="3"/>
  <c r="AO460" i="8"/>
  <c r="AO455" i="8"/>
  <c r="AO196" i="8"/>
  <c r="AI196" i="8"/>
  <c r="AN102" i="3"/>
  <c r="AK669" i="3"/>
  <c r="AJ298" i="3"/>
  <c r="AN87" i="3"/>
  <c r="AN481" i="3"/>
  <c r="AN196" i="3"/>
  <c r="AJ705" i="3"/>
  <c r="AJ292" i="3"/>
  <c r="AN770" i="3"/>
  <c r="AJ314" i="3"/>
  <c r="AN732" i="3"/>
  <c r="AJ406" i="3"/>
  <c r="AJ1000" i="3"/>
  <c r="AN700" i="3"/>
  <c r="AN213" i="3"/>
  <c r="AN642" i="3"/>
  <c r="AJ654" i="8"/>
  <c r="AJ388" i="8"/>
  <c r="AN669" i="8"/>
  <c r="AK649" i="8"/>
  <c r="AK573" i="8"/>
  <c r="AK466" i="8"/>
  <c r="AM426" i="3"/>
  <c r="AN717" i="8"/>
  <c r="AM578" i="8"/>
  <c r="AM388" i="8"/>
  <c r="AM358" i="8"/>
  <c r="AJ358" i="8"/>
  <c r="AJ328" i="8" s="1"/>
  <c r="AI770" i="8"/>
  <c r="AN368" i="3"/>
  <c r="AJ378" i="3"/>
  <c r="AN201" i="3"/>
  <c r="AJ383" i="3"/>
  <c r="AJ614" i="3"/>
  <c r="AM547" i="3"/>
  <c r="AJ722" i="3"/>
  <c r="AJ995" i="3"/>
  <c r="AO975" i="8"/>
  <c r="AI446" i="8"/>
  <c r="AI421" i="8"/>
  <c r="AO401" i="8"/>
  <c r="AO396" i="8"/>
  <c r="AO532" i="8"/>
  <c r="AO481" i="8"/>
  <c r="AO557" i="8"/>
  <c r="AO588" i="8"/>
  <c r="AO552" i="8"/>
  <c r="AO705" i="8"/>
  <c r="AO669" i="8" s="1"/>
  <c r="AO621" i="8"/>
  <c r="AO700" i="8"/>
  <c r="AO664" i="8" s="1"/>
  <c r="AO695" i="8"/>
  <c r="AJ201" i="3"/>
  <c r="AN621" i="3"/>
  <c r="AK717" i="3"/>
  <c r="AN614" i="3"/>
  <c r="AJ990" i="3"/>
  <c r="AI1000" i="8"/>
  <c r="AI363" i="8"/>
  <c r="AI338" i="8"/>
  <c r="AI753" i="8"/>
  <c r="AI292" i="8"/>
  <c r="AN753" i="3"/>
  <c r="AJ416" i="3"/>
  <c r="AJ1010" i="3"/>
  <c r="AJ753" i="3"/>
  <c r="AJ737" i="3"/>
  <c r="AI476" i="8"/>
  <c r="AI471" i="8"/>
  <c r="AI406" i="8"/>
  <c r="AI614" i="8"/>
  <c r="AI578" i="8"/>
  <c r="AI573" i="8" s="1"/>
  <c r="AI626" i="8"/>
  <c r="AI537" i="8"/>
  <c r="AI621" i="8"/>
  <c r="AI695" i="8"/>
  <c r="AO1000" i="8"/>
  <c r="AI965" i="8"/>
  <c r="AN970" i="3"/>
  <c r="AO363" i="8"/>
  <c r="AO353" i="8"/>
  <c r="AO753" i="8"/>
  <c r="AI314" i="8"/>
  <c r="AO107" i="8"/>
  <c r="AN338" i="3"/>
  <c r="AJ436" i="3"/>
  <c r="AJ92" i="3"/>
  <c r="AJ368" i="3"/>
  <c r="AN97" i="3"/>
  <c r="AN637" i="3"/>
  <c r="AI975" i="8"/>
  <c r="AO990" i="8"/>
  <c r="AN333" i="3"/>
  <c r="AK654" i="3"/>
  <c r="AN271" i="3"/>
  <c r="AJ353" i="3"/>
  <c r="AN411" i="3"/>
  <c r="AN552" i="3"/>
  <c r="AJ401" i="3"/>
  <c r="AN92" i="3"/>
  <c r="AO995" i="8"/>
  <c r="AO446" i="8"/>
  <c r="AO421" i="8"/>
  <c r="AO87" i="8"/>
  <c r="AM373" i="3"/>
  <c r="AN363" i="3"/>
  <c r="AK373" i="3"/>
  <c r="AJ970" i="3"/>
  <c r="AN143" i="3"/>
  <c r="AN486" i="3"/>
  <c r="AJ552" i="3"/>
  <c r="AJ527" i="3"/>
  <c r="AJ690" i="3"/>
  <c r="AJ143" i="3"/>
  <c r="AN1020" i="3"/>
  <c r="AN515" i="3"/>
  <c r="AJ642" i="3"/>
  <c r="AJ102" i="3"/>
  <c r="AJ532" i="3"/>
  <c r="AM604" i="3"/>
  <c r="AN705" i="3"/>
  <c r="AJ486" i="3"/>
  <c r="AO343" i="8"/>
  <c r="AJ685" i="8"/>
  <c r="AN441" i="8"/>
  <c r="AN522" i="8"/>
  <c r="AK522" i="8"/>
  <c r="AL649" i="8"/>
  <c r="AJ578" i="8"/>
  <c r="AN573" i="8"/>
  <c r="AM654" i="3"/>
  <c r="AJ218" i="3"/>
  <c r="AN218" i="3"/>
  <c r="AJ411" i="3"/>
  <c r="AN455" i="3"/>
  <c r="AJ965" i="3"/>
  <c r="AN82" i="3"/>
  <c r="AJ621" i="3"/>
  <c r="AK685" i="3"/>
  <c r="AO1005" i="8"/>
  <c r="AI431" i="8"/>
  <c r="AI436" i="8"/>
  <c r="AO476" i="8"/>
  <c r="AO411" i="8"/>
  <c r="AO583" i="8"/>
  <c r="AO626" i="8"/>
  <c r="AO578" i="8"/>
  <c r="AO614" i="8"/>
  <c r="AO573" i="8"/>
  <c r="AO604" i="8"/>
  <c r="AO674" i="8"/>
  <c r="AO727" i="8"/>
  <c r="AO717" i="8"/>
  <c r="AO712" i="8" s="1"/>
  <c r="AJ1020" i="3"/>
  <c r="AJ985" i="3"/>
  <c r="AK674" i="3"/>
  <c r="AN1010" i="3"/>
  <c r="AJ727" i="3"/>
  <c r="AO271" i="8"/>
  <c r="AI348" i="8"/>
  <c r="AI353" i="8"/>
  <c r="AO292" i="8"/>
  <c r="AI287" i="8"/>
  <c r="AN378" i="3"/>
  <c r="AM358" i="3"/>
  <c r="AN401" i="3"/>
  <c r="AN436" i="3"/>
  <c r="AJ975" i="3"/>
  <c r="AI532" i="8"/>
  <c r="AI486" i="8"/>
  <c r="AI466" i="8"/>
  <c r="AI527" i="8"/>
  <c r="AI522" i="8" s="1"/>
  <c r="AI631" i="8"/>
  <c r="AI705" i="8"/>
  <c r="AI669" i="8" s="1"/>
  <c r="AI552" i="8"/>
  <c r="AI588" i="8"/>
  <c r="AI700" i="8"/>
  <c r="AI664" i="8" s="1"/>
  <c r="AI732" i="8"/>
  <c r="AI1015" i="8"/>
  <c r="AI1020" i="8"/>
  <c r="AN542" i="3"/>
  <c r="AO348" i="8"/>
  <c r="AO368" i="8"/>
  <c r="AO970" i="8"/>
  <c r="AO1015" i="8"/>
  <c r="AO770" i="8"/>
  <c r="AN353" i="3"/>
  <c r="AK466" i="3"/>
  <c r="AJ9" i="3"/>
  <c r="AJ770" i="3"/>
  <c r="AN599" i="3"/>
  <c r="AJ700" i="3"/>
  <c r="AI995" i="8"/>
  <c r="AI92" i="8"/>
  <c r="AN764" i="3"/>
  <c r="AK522" i="3"/>
  <c r="AJ1005" i="3"/>
  <c r="AJ107" i="3"/>
  <c r="AN722" i="3"/>
  <c r="AN557" i="3"/>
  <c r="AJ557" i="3"/>
  <c r="AN9" i="3"/>
  <c r="AI271" i="8"/>
  <c r="AO431" i="8"/>
  <c r="AO436" i="8"/>
  <c r="AI990" i="8"/>
  <c r="AK358" i="3"/>
  <c r="AK328" i="3" s="1"/>
  <c r="AJ97" i="3"/>
  <c r="AM578" i="3"/>
  <c r="AJ333" i="3"/>
  <c r="AJ343" i="3" s="1"/>
  <c r="AN421" i="3"/>
  <c r="AN737" i="3"/>
  <c r="AJ515" i="3"/>
  <c r="AJ271" i="3"/>
  <c r="AI970" i="8"/>
  <c r="AM388" i="3"/>
  <c r="AN985" i="3"/>
  <c r="AN609" i="3"/>
  <c r="AN980" i="3"/>
  <c r="AJ196" i="3"/>
  <c r="AJ593" i="3"/>
  <c r="AM77" i="3"/>
  <c r="AJ609" i="3"/>
  <c r="AJ426" i="3"/>
  <c r="AI343" i="8"/>
  <c r="AN690" i="3"/>
  <c r="AK712" i="8"/>
  <c r="AN712" i="8"/>
  <c r="AM328" i="8"/>
  <c r="AO659" i="8"/>
  <c r="AO690" i="8"/>
  <c r="AO685" i="8" s="1"/>
  <c r="AI690" i="8"/>
  <c r="AI659" i="8"/>
  <c r="AM494" i="8" l="1"/>
  <c r="AM132" i="8"/>
  <c r="AM321" i="8"/>
  <c r="AN741" i="8"/>
  <c r="AK740" i="8"/>
  <c r="AK741" i="8"/>
  <c r="AK743" i="8"/>
  <c r="AL677" i="8"/>
  <c r="AL740" i="8"/>
  <c r="AL679" i="8"/>
  <c r="AL675" i="8"/>
  <c r="AL678" i="8" s="1"/>
  <c r="AK559" i="8"/>
  <c r="AK564" i="8"/>
  <c r="AK562" i="8"/>
  <c r="AK560" i="8"/>
  <c r="AN559" i="8"/>
  <c r="AN561" i="8"/>
  <c r="AN564" i="8"/>
  <c r="AN562" i="8"/>
  <c r="AM499" i="8"/>
  <c r="AM501" i="8"/>
  <c r="AK561" i="8"/>
  <c r="AL450" i="8"/>
  <c r="AK492" i="8"/>
  <c r="AK450" i="8"/>
  <c r="AK510" i="8" s="1"/>
  <c r="AL746" i="8"/>
  <c r="AL745" i="8"/>
  <c r="AK677" i="8"/>
  <c r="AK679" i="8"/>
  <c r="AM746" i="8"/>
  <c r="AM745" i="8"/>
  <c r="AM500" i="8"/>
  <c r="AL677" i="3"/>
  <c r="AL740" i="3"/>
  <c r="AL679" i="3"/>
  <c r="AM510" i="8"/>
  <c r="AN510" i="8"/>
  <c r="AN738" i="8"/>
  <c r="AN742" i="8" s="1"/>
  <c r="AL567" i="8"/>
  <c r="AL566" i="8"/>
  <c r="AN390" i="8"/>
  <c r="AM390" i="8"/>
  <c r="AM449" i="8" s="1"/>
  <c r="AO314" i="8"/>
  <c r="AN449" i="8"/>
  <c r="AJ108" i="3"/>
  <c r="AO154" i="8"/>
  <c r="AO741" i="8"/>
  <c r="AO746" i="8"/>
  <c r="AO504" i="8"/>
  <c r="AO503" i="8"/>
  <c r="AO219" i="8"/>
  <c r="AO225" i="8" s="1"/>
  <c r="AJ272" i="8"/>
  <c r="AO498" i="8"/>
  <c r="AO496" i="8"/>
  <c r="AO497" i="8"/>
  <c r="AJ278" i="8"/>
  <c r="AJ4" i="8"/>
  <c r="AJ111" i="8"/>
  <c r="AJ743" i="8"/>
  <c r="AJ129" i="8"/>
  <c r="AJ131" i="8"/>
  <c r="AJ501" i="8"/>
  <c r="AJ130" i="8"/>
  <c r="AJ495" i="8"/>
  <c r="AJ115" i="8"/>
  <c r="AJ500" i="8"/>
  <c r="AJ114" i="8"/>
  <c r="AJ505" i="8"/>
  <c r="AJ494" i="8"/>
  <c r="AJ499" i="8"/>
  <c r="AJ506" i="8"/>
  <c r="AJ113" i="8"/>
  <c r="AJ321" i="8"/>
  <c r="AJ560" i="8"/>
  <c r="AJ110" i="8"/>
  <c r="AJ132" i="8"/>
  <c r="AJ502" i="8"/>
  <c r="AJ112" i="8"/>
  <c r="AI741" i="8"/>
  <c r="AI616" i="8"/>
  <c r="AJ746" i="8"/>
  <c r="AJ745" i="8"/>
  <c r="AI564" i="8"/>
  <c r="AI559" i="8"/>
  <c r="AI562" i="8"/>
  <c r="AJ509" i="8"/>
  <c r="AI491" i="8"/>
  <c r="AI561" i="8"/>
  <c r="AJ450" i="8"/>
  <c r="AJ510" i="8" s="1"/>
  <c r="AI492" i="8"/>
  <c r="AJ293" i="8"/>
  <c r="AI279" i="8"/>
  <c r="AI108" i="8"/>
  <c r="AI280" i="8"/>
  <c r="AO293" i="8"/>
  <c r="AO279" i="8"/>
  <c r="AO108" i="8"/>
  <c r="AI498" i="8"/>
  <c r="AI496" i="8"/>
  <c r="AI497" i="8"/>
  <c r="AO272" i="8"/>
  <c r="AN278" i="8"/>
  <c r="AN4" i="8"/>
  <c r="AN743" i="8"/>
  <c r="AN505" i="8"/>
  <c r="AN115" i="8"/>
  <c r="AN494" i="8"/>
  <c r="AN495" i="8"/>
  <c r="AN110" i="8"/>
  <c r="AN111" i="8"/>
  <c r="AN560" i="8"/>
  <c r="AN321" i="8"/>
  <c r="AN131" i="8"/>
  <c r="AN501" i="8"/>
  <c r="AN130" i="8"/>
  <c r="AN506" i="8"/>
  <c r="AN113" i="8"/>
  <c r="AN112" i="8"/>
  <c r="AN500" i="8"/>
  <c r="AN114" i="8"/>
  <c r="AN502" i="8"/>
  <c r="AN129" i="8"/>
  <c r="AN499" i="8"/>
  <c r="AN132" i="8"/>
  <c r="AO745" i="8"/>
  <c r="AO616" i="8"/>
  <c r="AO448" i="8"/>
  <c r="AO706" i="8" s="1"/>
  <c r="AO391" i="8" s="1"/>
  <c r="AO564" i="8"/>
  <c r="AO562" i="8"/>
  <c r="AO559" i="8"/>
  <c r="AO491" i="8"/>
  <c r="AO561" i="8"/>
  <c r="AO492" i="8"/>
  <c r="AO450" i="8"/>
  <c r="AO509" i="8"/>
  <c r="AI504" i="8"/>
  <c r="AI503" i="8"/>
  <c r="AI219" i="8"/>
  <c r="AI225" i="8" s="1"/>
  <c r="AO280" i="8"/>
  <c r="AH966" i="8"/>
  <c r="AH1019" i="8"/>
  <c r="AH986" i="8"/>
  <c r="AP979" i="8"/>
  <c r="AP1019" i="8"/>
  <c r="AP964" i="8"/>
  <c r="AH1009" i="8"/>
  <c r="AP991" i="8"/>
  <c r="AN116" i="8"/>
  <c r="AH984" i="8"/>
  <c r="AP986" i="8"/>
  <c r="AH976" i="8"/>
  <c r="AP984" i="8"/>
  <c r="AH991" i="8"/>
  <c r="AH971" i="8"/>
  <c r="AH1006" i="8"/>
  <c r="AH979" i="8"/>
  <c r="AP994" i="8"/>
  <c r="AP1014" i="8"/>
  <c r="AP1011" i="8"/>
  <c r="AP314" i="8" s="1"/>
  <c r="AH1014" i="8"/>
  <c r="AP966" i="8"/>
  <c r="AP989" i="8"/>
  <c r="AJ567" i="8"/>
  <c r="AJ566" i="8"/>
  <c r="AH1016" i="8"/>
  <c r="AH961" i="8"/>
  <c r="AP1016" i="8"/>
  <c r="AP961" i="8"/>
  <c r="AP154" i="8" s="1"/>
  <c r="AH1011" i="8"/>
  <c r="AP996" i="8"/>
  <c r="AH999" i="8"/>
  <c r="AH974" i="8"/>
  <c r="AH969" i="8"/>
  <c r="AP976" i="8"/>
  <c r="AP974" i="8"/>
  <c r="AH989" i="8"/>
  <c r="AP1009" i="8"/>
  <c r="AH996" i="8"/>
  <c r="AP981" i="8"/>
  <c r="AP999" i="8"/>
  <c r="AH1001" i="8"/>
  <c r="AP1006" i="8"/>
  <c r="AH964" i="8"/>
  <c r="AP1001" i="8"/>
  <c r="AP971" i="8"/>
  <c r="AH981" i="8"/>
  <c r="AP969" i="8"/>
  <c r="AN566" i="8"/>
  <c r="AN567" i="8"/>
  <c r="AK675" i="8"/>
  <c r="AK678" i="8" s="1"/>
  <c r="AK738" i="8"/>
  <c r="AK742" i="8" s="1"/>
  <c r="AH994" i="8"/>
  <c r="AJ116" i="8"/>
  <c r="AK449" i="8"/>
  <c r="AK494" i="3"/>
  <c r="AK321" i="3"/>
  <c r="AK132" i="3"/>
  <c r="AK293" i="3"/>
  <c r="AJ279" i="3"/>
  <c r="AN280" i="3"/>
  <c r="AK272" i="3"/>
  <c r="AJ491" i="3"/>
  <c r="AJ616" i="3"/>
  <c r="AK509" i="3"/>
  <c r="AN491" i="3"/>
  <c r="AN509" i="3"/>
  <c r="AN616" i="3"/>
  <c r="AN148" i="3"/>
  <c r="AN504" i="3"/>
  <c r="AN219" i="3"/>
  <c r="AN225" i="3" s="1"/>
  <c r="AN503" i="3"/>
  <c r="AJ496" i="3"/>
  <c r="AJ497" i="3"/>
  <c r="AJ498" i="3"/>
  <c r="AN293" i="3"/>
  <c r="AN108" i="3"/>
  <c r="AN279" i="3"/>
  <c r="AJ280" i="3"/>
  <c r="AN272" i="3"/>
  <c r="AM447" i="3"/>
  <c r="AM745" i="3"/>
  <c r="AK500" i="3"/>
  <c r="AK501" i="3"/>
  <c r="AM746" i="3"/>
  <c r="AK562" i="3"/>
  <c r="AK559" i="3"/>
  <c r="AK564" i="3"/>
  <c r="AK560" i="3"/>
  <c r="AL450" i="3"/>
  <c r="AL510" i="3" s="1"/>
  <c r="AK561" i="3"/>
  <c r="AK492" i="3"/>
  <c r="AM4" i="3"/>
  <c r="AM278" i="3"/>
  <c r="AM495" i="3"/>
  <c r="AM130" i="3"/>
  <c r="AM131" i="3"/>
  <c r="AM112" i="3"/>
  <c r="AM129" i="3"/>
  <c r="AM111" i="3"/>
  <c r="AM113" i="3"/>
  <c r="AM502" i="3"/>
  <c r="AM114" i="3"/>
  <c r="AM115" i="3"/>
  <c r="AM110" i="3"/>
  <c r="AM506" i="3"/>
  <c r="AM505" i="3"/>
  <c r="AM499" i="3"/>
  <c r="AM501" i="3"/>
  <c r="AJ504" i="3"/>
  <c r="AJ503" i="3"/>
  <c r="AJ219" i="3"/>
  <c r="AJ225" i="3" s="1"/>
  <c r="AJ148" i="3"/>
  <c r="AN497" i="3"/>
  <c r="AN496" i="3"/>
  <c r="AN498" i="3"/>
  <c r="AM492" i="3"/>
  <c r="AM561" i="3"/>
  <c r="AM450" i="3"/>
  <c r="AM448" i="3"/>
  <c r="AM706" i="3" s="1"/>
  <c r="AM391" i="3" s="1"/>
  <c r="AM564" i="3"/>
  <c r="AM559" i="3"/>
  <c r="AM562" i="3"/>
  <c r="AM560" i="3"/>
  <c r="AK4" i="3"/>
  <c r="AK278" i="3"/>
  <c r="AK495" i="3"/>
  <c r="AK112" i="3"/>
  <c r="AK129" i="3"/>
  <c r="AK113" i="3"/>
  <c r="AK130" i="3"/>
  <c r="AK131" i="3"/>
  <c r="AK110" i="3"/>
  <c r="AK111" i="3"/>
  <c r="AK505" i="3"/>
  <c r="AK502" i="3"/>
  <c r="AK506" i="3"/>
  <c r="AK114" i="3"/>
  <c r="AK115" i="3"/>
  <c r="AK499" i="3"/>
  <c r="AL448" i="3"/>
  <c r="AL706" i="3" s="1"/>
  <c r="AL391" i="3" s="1"/>
  <c r="AL390" i="3" s="1"/>
  <c r="AL447" i="3"/>
  <c r="AM500" i="3"/>
  <c r="AI974" i="3"/>
  <c r="AO1014" i="3"/>
  <c r="AO1001" i="3"/>
  <c r="AO969" i="3"/>
  <c r="AI991" i="3"/>
  <c r="AI1011" i="3"/>
  <c r="AI961" i="3"/>
  <c r="AO976" i="3"/>
  <c r="AI1009" i="3"/>
  <c r="AO984" i="3"/>
  <c r="AI971" i="3"/>
  <c r="AI999" i="3"/>
  <c r="AO1019" i="3"/>
  <c r="AI979" i="3"/>
  <c r="AI986" i="3"/>
  <c r="AO1006" i="3"/>
  <c r="AI981" i="3"/>
  <c r="AI1016" i="3"/>
  <c r="AO999" i="3"/>
  <c r="AO964" i="3"/>
  <c r="AI1019" i="3"/>
  <c r="AO979" i="3"/>
  <c r="AI994" i="3"/>
  <c r="AO986" i="3"/>
  <c r="AI1006" i="3"/>
  <c r="AO981" i="3"/>
  <c r="AI989" i="3"/>
  <c r="AO1016" i="3"/>
  <c r="AI966" i="3"/>
  <c r="AO974" i="3"/>
  <c r="AI1014" i="3"/>
  <c r="AI1001" i="3"/>
  <c r="AI969" i="3"/>
  <c r="AO991" i="3"/>
  <c r="AO1011" i="3"/>
  <c r="AO961" i="3"/>
  <c r="AI976" i="3"/>
  <c r="AO1009" i="3"/>
  <c r="AI984" i="3"/>
  <c r="AO966" i="3"/>
  <c r="AI996" i="3"/>
  <c r="AK116" i="3"/>
  <c r="AI964" i="3"/>
  <c r="AO994" i="3"/>
  <c r="AO989" i="3"/>
  <c r="AO996" i="3"/>
  <c r="AO971" i="3"/>
  <c r="AM116" i="3"/>
  <c r="AI654" i="8"/>
  <c r="AN426" i="3"/>
  <c r="AI358" i="8"/>
  <c r="AN343" i="3"/>
  <c r="AI426" i="8"/>
  <c r="AI674" i="8"/>
  <c r="AN649" i="8"/>
  <c r="AO637" i="3"/>
  <c r="AN77" i="3"/>
  <c r="AI421" i="3"/>
  <c r="AO138" i="3"/>
  <c r="AI455" i="3"/>
  <c r="AO416" i="3"/>
  <c r="AO527" i="3"/>
  <c r="AO436" i="3"/>
  <c r="AH92" i="8"/>
  <c r="AH314" i="8"/>
  <c r="AH1000" i="8"/>
  <c r="AI213" i="3"/>
  <c r="AI218" i="3"/>
  <c r="AJ669" i="3"/>
  <c r="AI431" i="3"/>
  <c r="AO82" i="3"/>
  <c r="AH87" i="8"/>
  <c r="AP975" i="8"/>
  <c r="AO92" i="3"/>
  <c r="AN373" i="3"/>
  <c r="AO700" i="3"/>
  <c r="AI985" i="3"/>
  <c r="AI732" i="3"/>
  <c r="AP97" i="8"/>
  <c r="AP460" i="8"/>
  <c r="AH980" i="8"/>
  <c r="AP363" i="8"/>
  <c r="AP368" i="8"/>
  <c r="AP965" i="8"/>
  <c r="AP406" i="8"/>
  <c r="AP542" i="8"/>
  <c r="AP537" i="8"/>
  <c r="AP626" i="8"/>
  <c r="AP609" i="8"/>
  <c r="AP700" i="8"/>
  <c r="AP695" i="8"/>
  <c r="AP732" i="8"/>
  <c r="AH770" i="8"/>
  <c r="AJ685" i="3"/>
  <c r="AP107" i="8"/>
  <c r="AP287" i="8"/>
  <c r="AO277" i="3"/>
  <c r="AK573" i="3"/>
  <c r="AO614" i="3"/>
  <c r="AO406" i="3"/>
  <c r="AI980" i="3"/>
  <c r="AO764" i="3"/>
  <c r="AI599" i="3"/>
  <c r="AP995" i="8"/>
  <c r="AP1000" i="8"/>
  <c r="AH368" i="8"/>
  <c r="AH363" i="8"/>
  <c r="AP1010" i="8"/>
  <c r="AI1005" i="3"/>
  <c r="AI292" i="3"/>
  <c r="AO609" i="3"/>
  <c r="AI338" i="3"/>
  <c r="AI416" i="3"/>
  <c r="AI537" i="3"/>
  <c r="AI631" i="3"/>
  <c r="AO87" i="3"/>
  <c r="AP1015" i="8"/>
  <c r="AH406" i="8"/>
  <c r="AH476" i="8"/>
  <c r="AH609" i="8"/>
  <c r="AH642" i="8"/>
  <c r="AH436" i="8"/>
  <c r="AI102" i="3"/>
  <c r="AJ388" i="3"/>
  <c r="AO287" i="3"/>
  <c r="AI196" i="3"/>
  <c r="AO298" i="3"/>
  <c r="AI685" i="8"/>
  <c r="AO441" i="8"/>
  <c r="AI441" i="8"/>
  <c r="AO358" i="8"/>
  <c r="AJ649" i="8"/>
  <c r="AI604" i="8"/>
  <c r="AH990" i="8"/>
  <c r="AO102" i="3"/>
  <c r="AO626" i="3"/>
  <c r="AO333" i="3"/>
  <c r="AO1020" i="3"/>
  <c r="AO975" i="3"/>
  <c r="AN664" i="3"/>
  <c r="AI348" i="3"/>
  <c r="AO97" i="3"/>
  <c r="AH1010" i="8"/>
  <c r="AH965" i="8"/>
  <c r="AP1005" i="8"/>
  <c r="AI87" i="3"/>
  <c r="AI626" i="3"/>
  <c r="AN388" i="3"/>
  <c r="AI542" i="3"/>
  <c r="AP201" i="8"/>
  <c r="AP970" i="8"/>
  <c r="AJ522" i="3"/>
  <c r="AJ604" i="3"/>
  <c r="AI995" i="3"/>
  <c r="AI753" i="3"/>
  <c r="AI107" i="3"/>
  <c r="AO230" i="3"/>
  <c r="AP416" i="8"/>
  <c r="AP455" i="8"/>
  <c r="AP102" i="8"/>
  <c r="AP378" i="8"/>
  <c r="AP383" i="8"/>
  <c r="AP980" i="8"/>
  <c r="AP411" i="8"/>
  <c r="AP557" i="8"/>
  <c r="AP552" i="8"/>
  <c r="AP547" i="8" s="1"/>
  <c r="AP583" i="8"/>
  <c r="AP642" i="8"/>
  <c r="AP621" i="8"/>
  <c r="AP604" i="8"/>
  <c r="AP722" i="8"/>
  <c r="AP727" i="8"/>
  <c r="AI1020" i="3"/>
  <c r="AH970" i="8"/>
  <c r="AP770" i="8"/>
  <c r="AH1005" i="8"/>
  <c r="AO985" i="3"/>
  <c r="AI287" i="3"/>
  <c r="AO481" i="3"/>
  <c r="AI1010" i="3"/>
  <c r="AI446" i="3"/>
  <c r="AI471" i="3"/>
  <c r="AO1000" i="3"/>
  <c r="AH995" i="8"/>
  <c r="AH102" i="8"/>
  <c r="AH383" i="8"/>
  <c r="AH378" i="8"/>
  <c r="AJ674" i="3"/>
  <c r="AJ717" i="3"/>
  <c r="AI975" i="3"/>
  <c r="AO557" i="3"/>
  <c r="AI378" i="3"/>
  <c r="AI460" i="3"/>
  <c r="AI727" i="3"/>
  <c r="AI552" i="3"/>
  <c r="AO995" i="3"/>
  <c r="AH411" i="8"/>
  <c r="AH537" i="8"/>
  <c r="AH557" i="8"/>
  <c r="AH621" i="8"/>
  <c r="AH604" i="8"/>
  <c r="AH599" i="8"/>
  <c r="AH727" i="8"/>
  <c r="AH97" i="8"/>
  <c r="AH416" i="8"/>
  <c r="AJ654" i="3"/>
  <c r="AN466" i="3"/>
  <c r="AO196" i="3"/>
  <c r="AO532" i="3"/>
  <c r="AO368" i="3"/>
  <c r="AN669" i="3"/>
  <c r="AO363" i="3"/>
  <c r="AP659" i="8"/>
  <c r="AO654" i="8"/>
  <c r="AO373" i="8"/>
  <c r="AJ573" i="8"/>
  <c r="AK712" i="3"/>
  <c r="AI388" i="8"/>
  <c r="AI373" i="8"/>
  <c r="AI328" i="8" s="1"/>
  <c r="AM649" i="8"/>
  <c r="AH1020" i="8"/>
  <c r="AN654" i="3"/>
  <c r="AO631" i="3"/>
  <c r="AI642" i="3"/>
  <c r="AO722" i="3"/>
  <c r="AI637" i="3"/>
  <c r="AN396" i="3"/>
  <c r="AO378" i="3"/>
  <c r="AN685" i="3"/>
  <c r="AH298" i="8"/>
  <c r="AH287" i="8"/>
  <c r="AN604" i="3"/>
  <c r="AO593" i="3"/>
  <c r="AO218" i="3"/>
  <c r="AO552" i="3"/>
  <c r="AO446" i="3"/>
  <c r="AP196" i="8"/>
  <c r="AP1020" i="8"/>
  <c r="AN674" i="3"/>
  <c r="AN547" i="3"/>
  <c r="AI990" i="3"/>
  <c r="AI609" i="3"/>
  <c r="AI97" i="3"/>
  <c r="AO107" i="3"/>
  <c r="AP431" i="8"/>
  <c r="AP421" i="8"/>
  <c r="AP333" i="8"/>
  <c r="AP338" i="8"/>
  <c r="AP764" i="8"/>
  <c r="AP401" i="8"/>
  <c r="AP396" i="8" s="1"/>
  <c r="AP471" i="8"/>
  <c r="AP466" i="8" s="1"/>
  <c r="AP481" i="8"/>
  <c r="AP588" i="8"/>
  <c r="AP515" i="8"/>
  <c r="AP599" i="8"/>
  <c r="AP705" i="8"/>
  <c r="AP637" i="8"/>
  <c r="AP631" i="8"/>
  <c r="AP737" i="8"/>
  <c r="AH985" i="8"/>
  <c r="AO599" i="3"/>
  <c r="AH271" i="8"/>
  <c r="AH1015" i="8"/>
  <c r="AJ664" i="3"/>
  <c r="AJ547" i="3"/>
  <c r="AI271" i="3"/>
  <c r="AO642" i="3"/>
  <c r="AI353" i="3"/>
  <c r="AI224" i="3"/>
  <c r="AI486" i="3"/>
  <c r="AH201" i="8"/>
  <c r="AP277" i="8"/>
  <c r="AH338" i="8"/>
  <c r="AH333" i="8"/>
  <c r="AH343" i="8" s="1"/>
  <c r="AH753" i="8"/>
  <c r="AJ77" i="3"/>
  <c r="AN717" i="3"/>
  <c r="AO705" i="3"/>
  <c r="AO411" i="3"/>
  <c r="AI314" i="3"/>
  <c r="AO753" i="3"/>
  <c r="AI700" i="3"/>
  <c r="AO213" i="3"/>
  <c r="AH471" i="8"/>
  <c r="AH466" i="8" s="1"/>
  <c r="AH481" i="8"/>
  <c r="AH552" i="8"/>
  <c r="AH547" i="8" s="1"/>
  <c r="AH583" i="8"/>
  <c r="AH578" i="8"/>
  <c r="AH637" i="8"/>
  <c r="AH631" i="8"/>
  <c r="AH614" i="8"/>
  <c r="AH722" i="8"/>
  <c r="AH455" i="8"/>
  <c r="AH431" i="8"/>
  <c r="AJ373" i="3"/>
  <c r="AN441" i="3"/>
  <c r="AO515" i="3"/>
  <c r="AI201" i="3"/>
  <c r="AI1000" i="3"/>
  <c r="AI695" i="3"/>
  <c r="AI690" i="3" s="1"/>
  <c r="AI411" i="3"/>
  <c r="AO990" i="3"/>
  <c r="AM649" i="3"/>
  <c r="AO201" i="3"/>
  <c r="AI383" i="3"/>
  <c r="AI557" i="3"/>
  <c r="AO621" i="3"/>
  <c r="AI593" i="3"/>
  <c r="AM573" i="3"/>
  <c r="AO383" i="3"/>
  <c r="AO421" i="3"/>
  <c r="AH542" i="8"/>
  <c r="AH695" i="8"/>
  <c r="AP271" i="8"/>
  <c r="AH460" i="8"/>
  <c r="AI82" i="3"/>
  <c r="AI476" i="3"/>
  <c r="AJ712" i="3"/>
  <c r="AO476" i="3"/>
  <c r="AO431" i="3"/>
  <c r="AO737" i="3"/>
  <c r="AP690" i="8"/>
  <c r="AP685" i="8" s="1"/>
  <c r="AI277" i="3"/>
  <c r="AO460" i="3"/>
  <c r="AO338" i="3"/>
  <c r="AO1015" i="3"/>
  <c r="AM328" i="3"/>
  <c r="AI547" i="8"/>
  <c r="AO426" i="8"/>
  <c r="AO547" i="8"/>
  <c r="AM573" i="8"/>
  <c r="AM712" i="3"/>
  <c r="AO388" i="8"/>
  <c r="AO328" i="8" s="1"/>
  <c r="AJ466" i="3"/>
  <c r="AI1015" i="3"/>
  <c r="AI368" i="3"/>
  <c r="AI722" i="3"/>
  <c r="AI363" i="3"/>
  <c r="AO1010" i="3"/>
  <c r="AI965" i="3"/>
  <c r="AI532" i="3"/>
  <c r="AP87" i="8"/>
  <c r="AH277" i="8"/>
  <c r="AH292" i="8"/>
  <c r="AO732" i="3"/>
  <c r="AI9" i="3"/>
  <c r="AO770" i="3"/>
  <c r="AI764" i="3"/>
  <c r="AI515" i="3"/>
  <c r="AP990" i="8"/>
  <c r="AP985" i="8"/>
  <c r="AN358" i="3"/>
  <c r="AN328" i="3" s="1"/>
  <c r="AJ358" i="3"/>
  <c r="AO588" i="3"/>
  <c r="AJ396" i="3"/>
  <c r="AO980" i="3"/>
  <c r="AO224" i="3"/>
  <c r="AP446" i="8"/>
  <c r="AP436" i="8"/>
  <c r="AP348" i="8"/>
  <c r="AP353" i="8"/>
  <c r="AP753" i="8"/>
  <c r="AP476" i="8"/>
  <c r="AP486" i="8"/>
  <c r="AP527" i="8"/>
  <c r="AP522" i="8"/>
  <c r="AP532" i="8"/>
  <c r="AP614" i="8"/>
  <c r="AP593" i="8"/>
  <c r="AP669" i="8"/>
  <c r="AP664" i="8"/>
  <c r="AP717" i="8"/>
  <c r="AP712" i="8" s="1"/>
  <c r="AH107" i="8"/>
  <c r="AI737" i="3"/>
  <c r="AP92" i="8"/>
  <c r="AP292" i="8"/>
  <c r="AN578" i="3"/>
  <c r="AN522" i="3"/>
  <c r="AO695" i="3"/>
  <c r="AO401" i="3"/>
  <c r="AI970" i="3"/>
  <c r="AO348" i="3"/>
  <c r="AI527" i="3"/>
  <c r="AH196" i="8"/>
  <c r="AP298" i="8"/>
  <c r="AH353" i="8"/>
  <c r="AH348" i="8"/>
  <c r="AH764" i="8"/>
  <c r="AO314" i="3"/>
  <c r="AK649" i="3"/>
  <c r="AO537" i="3"/>
  <c r="AO727" i="3"/>
  <c r="AI92" i="3"/>
  <c r="AO353" i="3"/>
  <c r="AI614" i="3"/>
  <c r="AO455" i="3"/>
  <c r="AH975" i="8"/>
  <c r="AH486" i="8"/>
  <c r="AH401" i="8"/>
  <c r="AH515" i="8"/>
  <c r="AH527" i="8"/>
  <c r="AH593" i="8"/>
  <c r="AH700" i="8"/>
  <c r="AH664" i="8"/>
  <c r="AH626" i="8"/>
  <c r="AH705" i="8"/>
  <c r="AH737" i="8"/>
  <c r="AH421" i="8"/>
  <c r="AH446" i="8"/>
  <c r="AO9" i="3"/>
  <c r="AJ441" i="3"/>
  <c r="AO542" i="3"/>
  <c r="AI333" i="3"/>
  <c r="AI436" i="3"/>
  <c r="AI705" i="3"/>
  <c r="AI588" i="3"/>
  <c r="AO965" i="3"/>
  <c r="AJ578" i="3"/>
  <c r="AO486" i="3"/>
  <c r="AI298" i="3"/>
  <c r="AI406" i="3"/>
  <c r="AI770" i="3"/>
  <c r="AI481" i="3"/>
  <c r="AO583" i="3"/>
  <c r="AI583" i="3"/>
  <c r="AP343" i="8"/>
  <c r="AO659" i="3"/>
  <c r="AH426" i="8"/>
  <c r="AH532" i="8"/>
  <c r="AH588" i="8"/>
  <c r="AH732" i="8"/>
  <c r="AO271" i="3"/>
  <c r="AO471" i="3"/>
  <c r="AI230" i="3"/>
  <c r="AO143" i="3"/>
  <c r="AI138" i="3"/>
  <c r="AI143" i="3"/>
  <c r="AO292" i="3"/>
  <c r="AO690" i="3"/>
  <c r="AI621" i="3"/>
  <c r="AO1005" i="3"/>
  <c r="AO970" i="3"/>
  <c r="AI401" i="3"/>
  <c r="AH690" i="8"/>
  <c r="AH659" i="8"/>
  <c r="AM741" i="3" l="1"/>
  <c r="AM743" i="3"/>
  <c r="AN746" i="8"/>
  <c r="AN745" i="8"/>
  <c r="AO447" i="8"/>
  <c r="AJ447" i="8"/>
  <c r="AM494" i="3"/>
  <c r="AM132" i="3"/>
  <c r="AM321" i="3"/>
  <c r="AM677" i="8"/>
  <c r="AM675" i="8"/>
  <c r="AM678" i="8" s="1"/>
  <c r="AM740" i="8"/>
  <c r="AM679" i="8"/>
  <c r="AK741" i="3"/>
  <c r="AK743" i="3"/>
  <c r="AK746" i="8"/>
  <c r="AK745" i="8"/>
  <c r="AJ448" i="8"/>
  <c r="AJ706" i="8" s="1"/>
  <c r="AJ391" i="8" s="1"/>
  <c r="AJ390" i="8" s="1"/>
  <c r="AJ740" i="8"/>
  <c r="AJ677" i="8"/>
  <c r="AJ679" i="8"/>
  <c r="AN677" i="8"/>
  <c r="AN740" i="8"/>
  <c r="AN679" i="8"/>
  <c r="AN675" i="8"/>
  <c r="AN678" i="8" s="1"/>
  <c r="AL449" i="3"/>
  <c r="AM738" i="3"/>
  <c r="AM742" i="3" s="1"/>
  <c r="AL510" i="8"/>
  <c r="AL449" i="8"/>
  <c r="AM390" i="3"/>
  <c r="AM510" i="3"/>
  <c r="AO510" i="8"/>
  <c r="AO390" i="8"/>
  <c r="AK566" i="8"/>
  <c r="AK567" i="8"/>
  <c r="AH154" i="8"/>
  <c r="AO449" i="8"/>
  <c r="AP741" i="8"/>
  <c r="AP746" i="8"/>
  <c r="AH503" i="8"/>
  <c r="AH504" i="8"/>
  <c r="AH219" i="8"/>
  <c r="AH225" i="8" s="1"/>
  <c r="AP272" i="8"/>
  <c r="AI509" i="8"/>
  <c r="AI448" i="8"/>
  <c r="AI706" i="8" s="1"/>
  <c r="AI391" i="8" s="1"/>
  <c r="AI390" i="8" s="1"/>
  <c r="AH616" i="8"/>
  <c r="AI447" i="8"/>
  <c r="AH491" i="8"/>
  <c r="AI450" i="8"/>
  <c r="AI510" i="8" s="1"/>
  <c r="AH492" i="8"/>
  <c r="AH496" i="8"/>
  <c r="AH497" i="8"/>
  <c r="AH498" i="8"/>
  <c r="AP280" i="8"/>
  <c r="AP293" i="8"/>
  <c r="AP279" i="8"/>
  <c r="AP108" i="8"/>
  <c r="AI272" i="8"/>
  <c r="AP745" i="8"/>
  <c r="AP448" i="8"/>
  <c r="AP706" i="8" s="1"/>
  <c r="AP391" i="8" s="1"/>
  <c r="AP616" i="8"/>
  <c r="AP509" i="8"/>
  <c r="AP447" i="8"/>
  <c r="AP562" i="8"/>
  <c r="AP559" i="8"/>
  <c r="AP564" i="8"/>
  <c r="AP491" i="8"/>
  <c r="AP561" i="8"/>
  <c r="AP492" i="8"/>
  <c r="AP450" i="8"/>
  <c r="AP498" i="8"/>
  <c r="AP497" i="8"/>
  <c r="AP496" i="8"/>
  <c r="AP504" i="8"/>
  <c r="AP503" i="8"/>
  <c r="AP219" i="8"/>
  <c r="AP225" i="8" s="1"/>
  <c r="AO278" i="8"/>
  <c r="AO4" i="8"/>
  <c r="AO506" i="8"/>
  <c r="AO132" i="8"/>
  <c r="AO500" i="8"/>
  <c r="AO114" i="8"/>
  <c r="AO560" i="8"/>
  <c r="AO494" i="8"/>
  <c r="AO505" i="8"/>
  <c r="AO499" i="8"/>
  <c r="AO495" i="8"/>
  <c r="AO113" i="8"/>
  <c r="AO115" i="8"/>
  <c r="AO110" i="8"/>
  <c r="AO502" i="8"/>
  <c r="AO321" i="8"/>
  <c r="AO112" i="8"/>
  <c r="AO131" i="8"/>
  <c r="AO743" i="8"/>
  <c r="AO111" i="8"/>
  <c r="AO129" i="8"/>
  <c r="AO501" i="8"/>
  <c r="AO130" i="8"/>
  <c r="AH280" i="8"/>
  <c r="AI278" i="8"/>
  <c r="AI4" i="8"/>
  <c r="AI112" i="8"/>
  <c r="AI495" i="8"/>
  <c r="AI132" i="8"/>
  <c r="AI111" i="8"/>
  <c r="AI743" i="8"/>
  <c r="AI560" i="8"/>
  <c r="AI115" i="8"/>
  <c r="AI129" i="8"/>
  <c r="AI110" i="8"/>
  <c r="AI494" i="8"/>
  <c r="AI501" i="8"/>
  <c r="AI130" i="8"/>
  <c r="AI131" i="8"/>
  <c r="AI500" i="8"/>
  <c r="AI114" i="8"/>
  <c r="AI505" i="8"/>
  <c r="AI506" i="8"/>
  <c r="AI321" i="8"/>
  <c r="AI499" i="8"/>
  <c r="AI502" i="8"/>
  <c r="AI113" i="8"/>
  <c r="AI293" i="8"/>
  <c r="AH108" i="8"/>
  <c r="AH279" i="8"/>
  <c r="AM449" i="3"/>
  <c r="AG964" i="8"/>
  <c r="AQ1009" i="8"/>
  <c r="AG999" i="8"/>
  <c r="AQ1011" i="8"/>
  <c r="AQ314" i="8" s="1"/>
  <c r="AG971" i="8"/>
  <c r="AI566" i="8"/>
  <c r="AI567" i="8"/>
  <c r="AQ1006" i="8"/>
  <c r="AG989" i="8"/>
  <c r="AQ996" i="8"/>
  <c r="AQ1014" i="8"/>
  <c r="AG991" i="8"/>
  <c r="AQ991" i="8"/>
  <c r="AG1019" i="8"/>
  <c r="AO566" i="8"/>
  <c r="AO567" i="8"/>
  <c r="AJ738" i="8"/>
  <c r="AJ742" i="8" s="1"/>
  <c r="AJ675" i="8"/>
  <c r="AJ678" i="8" s="1"/>
  <c r="AQ969" i="8"/>
  <c r="AG1001" i="8"/>
  <c r="AQ974" i="8"/>
  <c r="AG1011" i="8"/>
  <c r="AQ994" i="8"/>
  <c r="AQ984" i="8"/>
  <c r="AG1009" i="8"/>
  <c r="AG966" i="8"/>
  <c r="AG994" i="8"/>
  <c r="AG981" i="8"/>
  <c r="AQ999" i="8"/>
  <c r="AQ976" i="8"/>
  <c r="AQ961" i="8"/>
  <c r="AQ989" i="8"/>
  <c r="AG976" i="8"/>
  <c r="AQ964" i="8"/>
  <c r="AI116" i="8"/>
  <c r="AQ971" i="8"/>
  <c r="AQ981" i="8"/>
  <c r="AG969" i="8"/>
  <c r="AQ1016" i="8"/>
  <c r="AQ966" i="8"/>
  <c r="AG979" i="8"/>
  <c r="AQ986" i="8"/>
  <c r="AQ1019" i="8"/>
  <c r="AO738" i="8"/>
  <c r="AO742" i="8" s="1"/>
  <c r="AQ1001" i="8"/>
  <c r="AG996" i="8"/>
  <c r="AG974" i="8"/>
  <c r="AG961" i="8"/>
  <c r="AG154" i="8" s="1"/>
  <c r="AG1014" i="8"/>
  <c r="AG1006" i="8"/>
  <c r="AG984" i="8"/>
  <c r="AQ979" i="8"/>
  <c r="AO116" i="8"/>
  <c r="AG1016" i="8"/>
  <c r="AG986" i="8"/>
  <c r="AJ449" i="8"/>
  <c r="AJ741" i="3"/>
  <c r="AJ743" i="3"/>
  <c r="AN494" i="3"/>
  <c r="AN321" i="3"/>
  <c r="AN132" i="3"/>
  <c r="AO108" i="3"/>
  <c r="AO279" i="3"/>
  <c r="AO293" i="3"/>
  <c r="AO503" i="3"/>
  <c r="AO504" i="3"/>
  <c r="AO219" i="3"/>
  <c r="AO225" i="3" s="1"/>
  <c r="AO148" i="3"/>
  <c r="AI491" i="3"/>
  <c r="AJ509" i="3"/>
  <c r="AI616" i="3"/>
  <c r="AO498" i="3"/>
  <c r="AO497" i="3"/>
  <c r="AO496" i="3"/>
  <c r="AI219" i="3"/>
  <c r="AI225" i="3" s="1"/>
  <c r="AI148" i="3"/>
  <c r="AI504" i="3"/>
  <c r="AI503" i="3"/>
  <c r="AI280" i="3"/>
  <c r="AI497" i="3"/>
  <c r="AI496" i="3"/>
  <c r="AI498" i="3"/>
  <c r="AO509" i="3"/>
  <c r="AO491" i="3"/>
  <c r="AO616" i="3"/>
  <c r="AJ272" i="3"/>
  <c r="AI108" i="3"/>
  <c r="AI279" i="3"/>
  <c r="AJ293" i="3"/>
  <c r="AN501" i="3"/>
  <c r="AN500" i="3"/>
  <c r="AN278" i="3"/>
  <c r="AN4" i="3"/>
  <c r="AN495" i="3"/>
  <c r="AN113" i="3"/>
  <c r="AN505" i="3"/>
  <c r="AN506" i="3"/>
  <c r="AN502" i="3"/>
  <c r="AN110" i="3"/>
  <c r="AN115" i="3"/>
  <c r="AN130" i="3"/>
  <c r="AN112" i="3"/>
  <c r="AN129" i="3"/>
  <c r="AN111" i="3"/>
  <c r="AN131" i="3"/>
  <c r="AN114" i="3"/>
  <c r="AK677" i="3"/>
  <c r="AK679" i="3"/>
  <c r="AK740" i="3"/>
  <c r="AL746" i="3"/>
  <c r="AL745" i="3"/>
  <c r="AN746" i="3"/>
  <c r="AJ499" i="3"/>
  <c r="AJ501" i="3"/>
  <c r="AN745" i="3"/>
  <c r="AN559" i="3"/>
  <c r="AN562" i="3"/>
  <c r="AN564" i="3"/>
  <c r="AN560" i="3"/>
  <c r="AN447" i="3"/>
  <c r="AN448" i="3"/>
  <c r="AN706" i="3" s="1"/>
  <c r="AN391" i="3" s="1"/>
  <c r="AN390" i="3" s="1"/>
  <c r="AN561" i="3"/>
  <c r="AN492" i="3"/>
  <c r="AN450" i="3"/>
  <c r="AN510" i="3" s="1"/>
  <c r="AK447" i="3"/>
  <c r="AK738" i="3" s="1"/>
  <c r="AK742" i="3" s="1"/>
  <c r="AK448" i="3"/>
  <c r="AK706" i="3" s="1"/>
  <c r="AK391" i="3" s="1"/>
  <c r="AK390" i="3" s="1"/>
  <c r="AO272" i="3"/>
  <c r="AO280" i="3"/>
  <c r="AN499" i="3"/>
  <c r="AM677" i="3"/>
  <c r="AM679" i="3"/>
  <c r="AM675" i="3"/>
  <c r="AM678" i="3" s="1"/>
  <c r="AM740" i="3"/>
  <c r="AJ500" i="3"/>
  <c r="AJ278" i="3"/>
  <c r="AJ4" i="3"/>
  <c r="AJ110" i="3"/>
  <c r="AJ111" i="3"/>
  <c r="AJ115" i="3"/>
  <c r="AJ114" i="3"/>
  <c r="AJ113" i="3"/>
  <c r="AJ495" i="3"/>
  <c r="AJ131" i="3"/>
  <c r="AJ130" i="3"/>
  <c r="AJ112" i="3"/>
  <c r="AJ129" i="3"/>
  <c r="AJ505" i="3"/>
  <c r="AJ502" i="3"/>
  <c r="AJ506" i="3"/>
  <c r="AK450" i="3"/>
  <c r="AK510" i="3" s="1"/>
  <c r="AJ492" i="3"/>
  <c r="AJ561" i="3"/>
  <c r="AJ564" i="3"/>
  <c r="AJ559" i="3"/>
  <c r="AJ562" i="3"/>
  <c r="AJ560" i="3"/>
  <c r="AP996" i="3"/>
  <c r="AP994" i="3"/>
  <c r="AP966" i="3"/>
  <c r="AP961" i="3"/>
  <c r="AP991" i="3"/>
  <c r="AP974" i="3"/>
  <c r="AP1016" i="3"/>
  <c r="AP986" i="3"/>
  <c r="AP979" i="3"/>
  <c r="AP964" i="3"/>
  <c r="AP1006" i="3"/>
  <c r="AH979" i="3"/>
  <c r="AH999" i="3"/>
  <c r="AP976" i="3"/>
  <c r="AP971" i="3"/>
  <c r="AP989" i="3"/>
  <c r="AH964" i="3"/>
  <c r="AH996" i="3"/>
  <c r="AH984" i="3"/>
  <c r="AH976" i="3"/>
  <c r="AP1011" i="3"/>
  <c r="AH969" i="3"/>
  <c r="AH1014" i="3"/>
  <c r="AH966" i="3"/>
  <c r="AH989" i="3"/>
  <c r="AH1006" i="3"/>
  <c r="AH994" i="3"/>
  <c r="AH1019" i="3"/>
  <c r="AP999" i="3"/>
  <c r="AH981" i="3"/>
  <c r="AH986" i="3"/>
  <c r="AP1019" i="3"/>
  <c r="AH971" i="3"/>
  <c r="AH1009" i="3"/>
  <c r="AH961" i="3"/>
  <c r="AH991" i="3"/>
  <c r="AP1001" i="3"/>
  <c r="AH974" i="3"/>
  <c r="AL738" i="3"/>
  <c r="AL742" i="3" s="1"/>
  <c r="AL675" i="3"/>
  <c r="AL678" i="3" s="1"/>
  <c r="AM567" i="3"/>
  <c r="AM566" i="3"/>
  <c r="AJ116" i="3"/>
  <c r="AP1009" i="3"/>
  <c r="AH1001" i="3"/>
  <c r="AP981" i="3"/>
  <c r="AH1016" i="3"/>
  <c r="AP984" i="3"/>
  <c r="AH1011" i="3"/>
  <c r="AP969" i="3"/>
  <c r="AP1014" i="3"/>
  <c r="AK567" i="3"/>
  <c r="AK566" i="3"/>
  <c r="AN116" i="3"/>
  <c r="AH654" i="8"/>
  <c r="AH669" i="8"/>
  <c r="AP358" i="8"/>
  <c r="AO426" i="3"/>
  <c r="AN712" i="3"/>
  <c r="AP654" i="8"/>
  <c r="AJ328" i="3"/>
  <c r="AG436" i="8"/>
  <c r="AG460" i="8"/>
  <c r="AH421" i="3"/>
  <c r="AP292" i="3"/>
  <c r="AN573" i="3"/>
  <c r="AP527" i="3"/>
  <c r="AP348" i="3"/>
  <c r="AP486" i="3"/>
  <c r="AH985" i="3"/>
  <c r="AO388" i="3"/>
  <c r="AQ271" i="8"/>
  <c r="AG1005" i="8"/>
  <c r="AQ338" i="8"/>
  <c r="AQ348" i="8"/>
  <c r="AQ753" i="8"/>
  <c r="AH481" i="3"/>
  <c r="AP338" i="3"/>
  <c r="AP593" i="3"/>
  <c r="AH201" i="3"/>
  <c r="AP626" i="3"/>
  <c r="AH557" i="3"/>
  <c r="AI547" i="3"/>
  <c r="AG486" i="8"/>
  <c r="AG406" i="8"/>
  <c r="AG401" i="8"/>
  <c r="AG626" i="8"/>
  <c r="AG532" i="8"/>
  <c r="AG614" i="8"/>
  <c r="AG642" i="8"/>
  <c r="AG705" i="8"/>
  <c r="AG338" i="8"/>
  <c r="AG333" i="8"/>
  <c r="AG753" i="8"/>
  <c r="AG107" i="8"/>
  <c r="AQ1005" i="8"/>
  <c r="AH980" i="3"/>
  <c r="AP201" i="3"/>
  <c r="AQ1000" i="8"/>
  <c r="AQ97" i="8"/>
  <c r="AQ446" i="8"/>
  <c r="AQ455" i="8"/>
  <c r="AI522" i="3"/>
  <c r="AH637" i="3"/>
  <c r="AO373" i="3"/>
  <c r="AH9" i="3"/>
  <c r="AQ107" i="8"/>
  <c r="AQ515" i="8"/>
  <c r="AQ631" i="8"/>
  <c r="AQ486" i="8"/>
  <c r="AQ583" i="8"/>
  <c r="AQ527" i="8"/>
  <c r="AQ614" i="8"/>
  <c r="AQ599" i="8"/>
  <c r="AQ732" i="8"/>
  <c r="AG87" i="8"/>
  <c r="AO466" i="3"/>
  <c r="AI659" i="3"/>
  <c r="AQ975" i="8"/>
  <c r="AO654" i="3"/>
  <c r="AH486" i="3"/>
  <c r="AH727" i="3"/>
  <c r="AH298" i="3"/>
  <c r="AP700" i="3"/>
  <c r="AH990" i="3"/>
  <c r="AI441" i="3"/>
  <c r="AP218" i="3"/>
  <c r="AH970" i="3"/>
  <c r="AG271" i="8"/>
  <c r="AQ201" i="8"/>
  <c r="AI578" i="3"/>
  <c r="AH515" i="3"/>
  <c r="AP975" i="3"/>
  <c r="AH764" i="3"/>
  <c r="AP588" i="3"/>
  <c r="AP985" i="3"/>
  <c r="AP965" i="3"/>
  <c r="AP383" i="3"/>
  <c r="AH471" i="3"/>
  <c r="AH97" i="3"/>
  <c r="AP705" i="3"/>
  <c r="AO547" i="3"/>
  <c r="AH292" i="3"/>
  <c r="AH722" i="3"/>
  <c r="AH368" i="3"/>
  <c r="AI373" i="3"/>
  <c r="AP271" i="3"/>
  <c r="AP552" i="3"/>
  <c r="AP753" i="3"/>
  <c r="AP537" i="3"/>
  <c r="AH685" i="8"/>
  <c r="AH522" i="8"/>
  <c r="AP441" i="8"/>
  <c r="AH441" i="8"/>
  <c r="AP674" i="8"/>
  <c r="AH388" i="8"/>
  <c r="AH373" i="8"/>
  <c r="AG97" i="8"/>
  <c r="AG416" i="8"/>
  <c r="AG990" i="8"/>
  <c r="AP401" i="3"/>
  <c r="AP224" i="3"/>
  <c r="AH642" i="3"/>
  <c r="AP583" i="3"/>
  <c r="AH588" i="3"/>
  <c r="AO441" i="3"/>
  <c r="AH593" i="3"/>
  <c r="AP213" i="3"/>
  <c r="AQ1010" i="8"/>
  <c r="AG970" i="8"/>
  <c r="AQ383" i="8"/>
  <c r="AQ363" i="8"/>
  <c r="AG1010" i="8"/>
  <c r="AH277" i="3"/>
  <c r="AH411" i="3"/>
  <c r="AI466" i="3"/>
  <c r="AH537" i="3"/>
  <c r="AP196" i="3"/>
  <c r="AH695" i="3"/>
  <c r="AP460" i="3"/>
  <c r="AG471" i="8"/>
  <c r="AG466" i="8"/>
  <c r="AG476" i="8"/>
  <c r="AG537" i="8"/>
  <c r="AG593" i="8"/>
  <c r="AG695" i="8"/>
  <c r="AG659" i="8"/>
  <c r="AG727" i="8"/>
  <c r="AG353" i="8"/>
  <c r="AG348" i="8"/>
  <c r="AG764" i="8"/>
  <c r="AG770" i="8"/>
  <c r="AG92" i="8"/>
  <c r="AH476" i="3"/>
  <c r="AP770" i="3"/>
  <c r="AG1015" i="8"/>
  <c r="AQ436" i="8"/>
  <c r="AQ460" i="8"/>
  <c r="AQ970" i="8"/>
  <c r="AO522" i="3"/>
  <c r="AH737" i="3"/>
  <c r="AP1015" i="3"/>
  <c r="AG975" i="8"/>
  <c r="AQ770" i="8"/>
  <c r="AQ401" i="8"/>
  <c r="AQ396" i="8"/>
  <c r="AQ537" i="8"/>
  <c r="AQ593" i="8"/>
  <c r="AQ542" i="8"/>
  <c r="AQ588" i="8"/>
  <c r="AQ626" i="8"/>
  <c r="AQ727" i="8"/>
  <c r="AQ700" i="8"/>
  <c r="AG287" i="8"/>
  <c r="AP1000" i="3"/>
  <c r="AG995" i="8"/>
  <c r="AQ990" i="8"/>
  <c r="AI654" i="3"/>
  <c r="AH583" i="3"/>
  <c r="AH542" i="3"/>
  <c r="AH363" i="3"/>
  <c r="AP642" i="3"/>
  <c r="AH1015" i="3"/>
  <c r="AO664" i="3"/>
  <c r="AP138" i="3"/>
  <c r="AH82" i="3"/>
  <c r="AQ965" i="8"/>
  <c r="AG298" i="8"/>
  <c r="AO358" i="3"/>
  <c r="AH599" i="3"/>
  <c r="AH224" i="3"/>
  <c r="AH753" i="3"/>
  <c r="AP411" i="3"/>
  <c r="AI604" i="3"/>
  <c r="AP455" i="3"/>
  <c r="AP363" i="3"/>
  <c r="AI358" i="3"/>
  <c r="AH532" i="3"/>
  <c r="AH333" i="3"/>
  <c r="AP476" i="3"/>
  <c r="AP97" i="3"/>
  <c r="AH406" i="3"/>
  <c r="AP542" i="3"/>
  <c r="AP287" i="3"/>
  <c r="AP732" i="3"/>
  <c r="AP92" i="3"/>
  <c r="AP609" i="3"/>
  <c r="AI343" i="3"/>
  <c r="AH396" i="8"/>
  <c r="AH717" i="8"/>
  <c r="AH712" i="8" s="1"/>
  <c r="AP426" i="8"/>
  <c r="AP578" i="8"/>
  <c r="AP373" i="8"/>
  <c r="AG455" i="8"/>
  <c r="AG431" i="8"/>
  <c r="AO669" i="3"/>
  <c r="AH965" i="3"/>
  <c r="AH196" i="3"/>
  <c r="AH626" i="3"/>
  <c r="AO77" i="3"/>
  <c r="AH92" i="3"/>
  <c r="AP143" i="3"/>
  <c r="AH455" i="3"/>
  <c r="AI685" i="3"/>
  <c r="AG201" i="8"/>
  <c r="AQ102" i="8"/>
  <c r="AQ368" i="8"/>
  <c r="AQ373" i="8" s="1"/>
  <c r="AQ378" i="8"/>
  <c r="AQ388" i="8"/>
  <c r="AI717" i="3"/>
  <c r="AP406" i="3"/>
  <c r="AH436" i="3"/>
  <c r="AO578" i="3"/>
  <c r="AH446" i="3"/>
  <c r="AI77" i="3"/>
  <c r="AH353" i="3"/>
  <c r="AH271" i="3"/>
  <c r="AG637" i="8"/>
  <c r="AG481" i="8"/>
  <c r="AG542" i="8"/>
  <c r="AG552" i="8"/>
  <c r="AG547" i="8" s="1"/>
  <c r="AG621" i="8"/>
  <c r="AG583" i="8"/>
  <c r="AG631" i="8"/>
  <c r="AG737" i="8"/>
  <c r="AG674" i="8"/>
  <c r="AG722" i="8"/>
  <c r="AG368" i="8"/>
  <c r="AG363" i="8"/>
  <c r="AQ292" i="8"/>
  <c r="AG980" i="8"/>
  <c r="AP515" i="3"/>
  <c r="AH338" i="3"/>
  <c r="AP353" i="3"/>
  <c r="AG985" i="8"/>
  <c r="AQ416" i="8"/>
  <c r="AG1000" i="8"/>
  <c r="AN649" i="3"/>
  <c r="AH213" i="3"/>
  <c r="AH1020" i="3"/>
  <c r="AQ277" i="8"/>
  <c r="AQ406" i="8"/>
  <c r="AQ476" i="8"/>
  <c r="AQ411" i="8"/>
  <c r="AQ532" i="8"/>
  <c r="AQ621" i="8"/>
  <c r="AQ557" i="8"/>
  <c r="AQ609" i="8"/>
  <c r="AQ695" i="8"/>
  <c r="AQ659" i="8" s="1"/>
  <c r="AQ690" i="8"/>
  <c r="AQ685" i="8" s="1"/>
  <c r="AQ654" i="8"/>
  <c r="AQ722" i="8"/>
  <c r="AG292" i="8"/>
  <c r="AH621" i="3"/>
  <c r="AQ92" i="8"/>
  <c r="AG965" i="8"/>
  <c r="AO717" i="3"/>
  <c r="AO712" i="3" s="1"/>
  <c r="AH732" i="3"/>
  <c r="AH431" i="3"/>
  <c r="AH102" i="3"/>
  <c r="AP481" i="3"/>
  <c r="AH995" i="3"/>
  <c r="AP107" i="3"/>
  <c r="AP333" i="3"/>
  <c r="AP343" i="3" s="1"/>
  <c r="AQ985" i="8"/>
  <c r="AG314" i="8"/>
  <c r="AP995" i="3"/>
  <c r="AH401" i="3"/>
  <c r="AH460" i="3"/>
  <c r="AP599" i="3"/>
  <c r="AP737" i="3"/>
  <c r="AI426" i="3"/>
  <c r="AP416" i="3"/>
  <c r="AH1010" i="3"/>
  <c r="AJ573" i="3"/>
  <c r="AH614" i="3"/>
  <c r="AH107" i="3"/>
  <c r="AP314" i="3"/>
  <c r="AH87" i="3"/>
  <c r="AI396" i="3"/>
  <c r="AH143" i="3"/>
  <c r="AP1005" i="3"/>
  <c r="AP436" i="3"/>
  <c r="AH527" i="3"/>
  <c r="AH1005" i="3"/>
  <c r="AH609" i="3"/>
  <c r="AO396" i="3"/>
  <c r="AH674" i="8"/>
  <c r="AH358" i="8"/>
  <c r="AH328" i="8" s="1"/>
  <c r="AO343" i="3"/>
  <c r="AH573" i="8"/>
  <c r="AO649" i="8"/>
  <c r="AP388" i="8"/>
  <c r="AP328" i="8" s="1"/>
  <c r="AI649" i="8"/>
  <c r="AG421" i="8"/>
  <c r="AG446" i="8"/>
  <c r="AH975" i="3"/>
  <c r="AI674" i="3"/>
  <c r="AO674" i="3"/>
  <c r="AH138" i="3"/>
  <c r="AP421" i="3"/>
  <c r="AP695" i="3"/>
  <c r="AP368" i="3"/>
  <c r="AP631" i="3"/>
  <c r="AO685" i="3"/>
  <c r="AG196" i="8"/>
  <c r="AQ353" i="8"/>
  <c r="AQ358" i="8" s="1"/>
  <c r="AQ333" i="8"/>
  <c r="AQ343" i="8"/>
  <c r="AQ328" i="8" s="1"/>
  <c r="AQ764" i="8"/>
  <c r="AP1020" i="3"/>
  <c r="AI388" i="3"/>
  <c r="AH770" i="3"/>
  <c r="AP980" i="3"/>
  <c r="AH383" i="3"/>
  <c r="AP431" i="3"/>
  <c r="AP557" i="3"/>
  <c r="AG411" i="8"/>
  <c r="AG609" i="8"/>
  <c r="AG604" i="8" s="1"/>
  <c r="AG557" i="8"/>
  <c r="AG527" i="8"/>
  <c r="AG522" i="8" s="1"/>
  <c r="AG599" i="8"/>
  <c r="AG515" i="8"/>
  <c r="AG588" i="8"/>
  <c r="AG700" i="8"/>
  <c r="AG664" i="8" s="1"/>
  <c r="AG732" i="8"/>
  <c r="AG690" i="8"/>
  <c r="AG102" i="8"/>
  <c r="AG383" i="8"/>
  <c r="AG378" i="8"/>
  <c r="AQ287" i="8"/>
  <c r="AQ1020" i="8"/>
  <c r="AJ649" i="3"/>
  <c r="AP532" i="3"/>
  <c r="AQ1015" i="8"/>
  <c r="AQ421" i="8"/>
  <c r="AQ426" i="8" s="1"/>
  <c r="AQ431" i="8"/>
  <c r="AQ441" i="8"/>
  <c r="AQ87" i="8"/>
  <c r="AP1010" i="3"/>
  <c r="AP637" i="3"/>
  <c r="AP990" i="3"/>
  <c r="AQ298" i="8"/>
  <c r="AQ481" i="8"/>
  <c r="AQ552" i="8"/>
  <c r="AQ471" i="8"/>
  <c r="AQ547" i="8"/>
  <c r="AQ642" i="8"/>
  <c r="AQ578" i="8"/>
  <c r="AQ637" i="8"/>
  <c r="AQ737" i="8"/>
  <c r="AQ674" i="8" s="1"/>
  <c r="AQ705" i="8"/>
  <c r="AQ669" i="8"/>
  <c r="AQ717" i="8"/>
  <c r="AQ712" i="8" s="1"/>
  <c r="AI669" i="3"/>
  <c r="AP471" i="3"/>
  <c r="AQ980" i="8"/>
  <c r="AG1020" i="8"/>
  <c r="AP970" i="3"/>
  <c r="AH552" i="3"/>
  <c r="AH416" i="3"/>
  <c r="AP614" i="3"/>
  <c r="AP621" i="3"/>
  <c r="AI664" i="3"/>
  <c r="AP230" i="3"/>
  <c r="AP764" i="3"/>
  <c r="AQ995" i="8"/>
  <c r="AQ196" i="8"/>
  <c r="AG277" i="8"/>
  <c r="AH631" i="3"/>
  <c r="AH705" i="3"/>
  <c r="AH314" i="3"/>
  <c r="AP727" i="3"/>
  <c r="AP277" i="3"/>
  <c r="AO604" i="3"/>
  <c r="AP446" i="3"/>
  <c r="AH287" i="3"/>
  <c r="AH700" i="3"/>
  <c r="AH218" i="3"/>
  <c r="AP722" i="3"/>
  <c r="AP9" i="3"/>
  <c r="AP102" i="3"/>
  <c r="AP87" i="3"/>
  <c r="AH348" i="3"/>
  <c r="AP298" i="3"/>
  <c r="AH1000" i="3"/>
  <c r="AH378" i="3"/>
  <c r="AP82" i="3"/>
  <c r="AH230" i="3"/>
  <c r="AP378" i="3"/>
  <c r="AG343" i="8"/>
  <c r="AG426" i="8"/>
  <c r="AP659" i="3"/>
  <c r="AP690" i="3"/>
  <c r="AI677" i="8" l="1"/>
  <c r="AI740" i="8"/>
  <c r="AI679" i="8"/>
  <c r="AO740" i="8"/>
  <c r="AO677" i="8"/>
  <c r="AO679" i="8"/>
  <c r="AI746" i="8"/>
  <c r="AI745" i="8"/>
  <c r="AH741" i="8"/>
  <c r="AH562" i="8"/>
  <c r="AH559" i="8"/>
  <c r="AH561" i="8"/>
  <c r="AH564" i="8"/>
  <c r="AJ132" i="3"/>
  <c r="AJ321" i="3"/>
  <c r="AJ494" i="3"/>
  <c r="AN741" i="3"/>
  <c r="AN743" i="3"/>
  <c r="AP510" i="8"/>
  <c r="AN738" i="3"/>
  <c r="AN742" i="3" s="1"/>
  <c r="AO675" i="8"/>
  <c r="AO678" i="8" s="1"/>
  <c r="AP390" i="8"/>
  <c r="AQ154" i="8"/>
  <c r="AP449" i="8"/>
  <c r="AQ741" i="8"/>
  <c r="AH272" i="8"/>
  <c r="AH293" i="8"/>
  <c r="AG279" i="8"/>
  <c r="AG108" i="8"/>
  <c r="AQ509" i="8"/>
  <c r="AQ616" i="8"/>
  <c r="AQ447" i="8"/>
  <c r="AQ738" i="8" s="1"/>
  <c r="AQ742" i="8" s="1"/>
  <c r="AQ491" i="8"/>
  <c r="AP278" i="8"/>
  <c r="AP4" i="8"/>
  <c r="AP321" i="8"/>
  <c r="AP501" i="8"/>
  <c r="AP114" i="8"/>
  <c r="AP502" i="8"/>
  <c r="AP110" i="8"/>
  <c r="AP132" i="8"/>
  <c r="AP500" i="8"/>
  <c r="AP130" i="8"/>
  <c r="AP112" i="8"/>
  <c r="AP499" i="8"/>
  <c r="AP743" i="8"/>
  <c r="AP131" i="8"/>
  <c r="AP129" i="8"/>
  <c r="AP505" i="8"/>
  <c r="AP495" i="8"/>
  <c r="AP506" i="8"/>
  <c r="AP113" i="8"/>
  <c r="AP111" i="8"/>
  <c r="AP494" i="8"/>
  <c r="AP115" i="8"/>
  <c r="AP560" i="8"/>
  <c r="AQ504" i="8"/>
  <c r="AQ503" i="8"/>
  <c r="AQ219" i="8"/>
  <c r="AQ225" i="8" s="1"/>
  <c r="AQ293" i="8"/>
  <c r="AQ279" i="8"/>
  <c r="AQ108" i="8"/>
  <c r="AG496" i="8"/>
  <c r="AG497" i="8"/>
  <c r="AG498" i="8"/>
  <c r="AH448" i="8"/>
  <c r="AH706" i="8" s="1"/>
  <c r="AH391" i="8" s="1"/>
  <c r="AH390" i="8" s="1"/>
  <c r="AH447" i="8"/>
  <c r="AG616" i="8"/>
  <c r="AH509" i="8"/>
  <c r="AG562" i="8"/>
  <c r="AG559" i="8"/>
  <c r="AG564" i="8"/>
  <c r="AG491" i="8"/>
  <c r="AH450" i="8"/>
  <c r="AH510" i="8" s="1"/>
  <c r="AG561" i="8"/>
  <c r="AG492" i="8"/>
  <c r="AG280" i="8"/>
  <c r="AQ496" i="8"/>
  <c r="AQ497" i="8"/>
  <c r="AQ498" i="8"/>
  <c r="AQ272" i="8"/>
  <c r="AH278" i="8"/>
  <c r="AH4" i="8"/>
  <c r="AH495" i="8"/>
  <c r="AH506" i="8"/>
  <c r="AH115" i="8"/>
  <c r="AH111" i="8"/>
  <c r="AH502" i="8"/>
  <c r="AH113" i="8"/>
  <c r="AH560" i="8"/>
  <c r="AH112" i="8"/>
  <c r="AH494" i="8"/>
  <c r="AH501" i="8"/>
  <c r="AH130" i="8"/>
  <c r="AH131" i="8"/>
  <c r="AH132" i="8"/>
  <c r="AH505" i="8"/>
  <c r="AH500" i="8"/>
  <c r="AH114" i="8"/>
  <c r="AH129" i="8"/>
  <c r="AH743" i="8"/>
  <c r="AH499" i="8"/>
  <c r="AH110" i="8"/>
  <c r="AH321" i="8"/>
  <c r="AQ280" i="8"/>
  <c r="AG503" i="8"/>
  <c r="AG504" i="8"/>
  <c r="AG219" i="8"/>
  <c r="AG225" i="8" s="1"/>
  <c r="AF1014" i="8"/>
  <c r="AR1019" i="8"/>
  <c r="AR981" i="8"/>
  <c r="AR961" i="8"/>
  <c r="AF1009" i="8"/>
  <c r="AR991" i="8"/>
  <c r="AF1016" i="8"/>
  <c r="AF961" i="8"/>
  <c r="AR986" i="8"/>
  <c r="AR971" i="8"/>
  <c r="AR976" i="8"/>
  <c r="AR984" i="8"/>
  <c r="AF991" i="8"/>
  <c r="AP567" i="8"/>
  <c r="AP566" i="8"/>
  <c r="AF974" i="8"/>
  <c r="AF979" i="8"/>
  <c r="AR999" i="8"/>
  <c r="AR994" i="8"/>
  <c r="AR1014" i="8"/>
  <c r="AF971" i="8"/>
  <c r="AR979" i="8"/>
  <c r="AF996" i="8"/>
  <c r="AR966" i="8"/>
  <c r="AR964" i="8"/>
  <c r="AF981" i="8"/>
  <c r="AF1011" i="8"/>
  <c r="AR996" i="8"/>
  <c r="AR1011" i="8"/>
  <c r="AH116" i="8"/>
  <c r="AI738" i="8"/>
  <c r="AI742" i="8" s="1"/>
  <c r="AI675" i="8"/>
  <c r="AI678" i="8" s="1"/>
  <c r="AF984" i="8"/>
  <c r="AR1001" i="8"/>
  <c r="AR1016" i="8"/>
  <c r="AF976" i="8"/>
  <c r="AF994" i="8"/>
  <c r="AR974" i="8"/>
  <c r="AF989" i="8"/>
  <c r="AF999" i="8"/>
  <c r="AP116" i="8"/>
  <c r="AP738" i="8"/>
  <c r="AP742" i="8" s="1"/>
  <c r="AF1006" i="8"/>
  <c r="AF969" i="8"/>
  <c r="AR989" i="8"/>
  <c r="AF966" i="8"/>
  <c r="AF1001" i="8"/>
  <c r="AF1019" i="8"/>
  <c r="AR1006" i="8"/>
  <c r="AR1009" i="8"/>
  <c r="AF986" i="8"/>
  <c r="AR969" i="8"/>
  <c r="AF964" i="8"/>
  <c r="AH566" i="8"/>
  <c r="AH567" i="8"/>
  <c r="AI449" i="8"/>
  <c r="AO741" i="3"/>
  <c r="AO743" i="3"/>
  <c r="AP272" i="3"/>
  <c r="AI293" i="3"/>
  <c r="AH279" i="3"/>
  <c r="AH108" i="3"/>
  <c r="AI272" i="3"/>
  <c r="AH280" i="3"/>
  <c r="AP498" i="3"/>
  <c r="AP496" i="3"/>
  <c r="AP497" i="3"/>
  <c r="AP148" i="3"/>
  <c r="AP503" i="3"/>
  <c r="AP219" i="3"/>
  <c r="AP225" i="3" s="1"/>
  <c r="AP504" i="3"/>
  <c r="AP279" i="3"/>
  <c r="AP108" i="3"/>
  <c r="AP293" i="3"/>
  <c r="AJ677" i="3"/>
  <c r="AJ679" i="3"/>
  <c r="AJ740" i="3"/>
  <c r="AO447" i="3"/>
  <c r="AO738" i="3" s="1"/>
  <c r="AO742" i="3" s="1"/>
  <c r="AO448" i="3"/>
  <c r="AO706" i="3" s="1"/>
  <c r="AO391" i="3" s="1"/>
  <c r="AI278" i="3"/>
  <c r="AI4" i="3"/>
  <c r="AI111" i="3"/>
  <c r="AI506" i="3"/>
  <c r="AI113" i="3"/>
  <c r="AI129" i="3"/>
  <c r="AI112" i="3"/>
  <c r="AI130" i="3"/>
  <c r="AI131" i="3"/>
  <c r="AI495" i="3"/>
  <c r="AI505" i="3"/>
  <c r="AI502" i="3"/>
  <c r="AI114" i="3"/>
  <c r="AI115" i="3"/>
  <c r="AI110" i="3"/>
  <c r="AI500" i="3"/>
  <c r="AI501" i="3"/>
  <c r="AO501" i="3"/>
  <c r="AO500" i="3"/>
  <c r="AI492" i="3"/>
  <c r="AI561" i="3"/>
  <c r="AJ450" i="3"/>
  <c r="AJ510" i="3" s="1"/>
  <c r="AJ448" i="3"/>
  <c r="AJ706" i="3" s="1"/>
  <c r="AJ391" i="3" s="1"/>
  <c r="AJ390" i="3" s="1"/>
  <c r="AJ447" i="3"/>
  <c r="AJ738" i="3" s="1"/>
  <c r="AJ742" i="3" s="1"/>
  <c r="AO4" i="3"/>
  <c r="AO278" i="3"/>
  <c r="AO495" i="3"/>
  <c r="AO115" i="3"/>
  <c r="AO110" i="3"/>
  <c r="AO111" i="3"/>
  <c r="AO502" i="3"/>
  <c r="AO113" i="3"/>
  <c r="AO114" i="3"/>
  <c r="AO131" i="3"/>
  <c r="AO506" i="3"/>
  <c r="AO505" i="3"/>
  <c r="AO130" i="3"/>
  <c r="AO112" i="3"/>
  <c r="AO129" i="3"/>
  <c r="AP280" i="3"/>
  <c r="AP616" i="3"/>
  <c r="AP491" i="3"/>
  <c r="AP509" i="3"/>
  <c r="AH496" i="3"/>
  <c r="AH497" i="3"/>
  <c r="AH498" i="3"/>
  <c r="AH148" i="3"/>
  <c r="AH503" i="3"/>
  <c r="AH504" i="3"/>
  <c r="AH219" i="3"/>
  <c r="AH225" i="3" s="1"/>
  <c r="AH616" i="3"/>
  <c r="AH491" i="3"/>
  <c r="AI509" i="3"/>
  <c r="AN677" i="3"/>
  <c r="AN679" i="3"/>
  <c r="AN675" i="3"/>
  <c r="AN678" i="3" s="1"/>
  <c r="AN740" i="3"/>
  <c r="AO746" i="3"/>
  <c r="AK746" i="3"/>
  <c r="AK745" i="3"/>
  <c r="AO745" i="3"/>
  <c r="AO492" i="3"/>
  <c r="AO561" i="3"/>
  <c r="AO450" i="3"/>
  <c r="AO559" i="3"/>
  <c r="AO564" i="3"/>
  <c r="AO562" i="3"/>
  <c r="AO560" i="3"/>
  <c r="AI499" i="3"/>
  <c r="AO499" i="3"/>
  <c r="AI559" i="3"/>
  <c r="AI562" i="3"/>
  <c r="AI564" i="3"/>
  <c r="AI560" i="3"/>
  <c r="AQ984" i="3"/>
  <c r="AQ1009" i="3"/>
  <c r="AG974" i="3"/>
  <c r="AG1009" i="3"/>
  <c r="AG981" i="3"/>
  <c r="AG1019" i="3"/>
  <c r="AG1006" i="3"/>
  <c r="AG966" i="3"/>
  <c r="AG969" i="3"/>
  <c r="AG976" i="3"/>
  <c r="AG996" i="3"/>
  <c r="AQ989" i="3"/>
  <c r="AQ976" i="3"/>
  <c r="AG979" i="3"/>
  <c r="AQ964" i="3"/>
  <c r="AQ986" i="3"/>
  <c r="AQ974" i="3"/>
  <c r="AQ961" i="3"/>
  <c r="AQ994" i="3"/>
  <c r="AK449" i="3"/>
  <c r="AN567" i="3"/>
  <c r="AN566" i="3"/>
  <c r="AK675" i="3"/>
  <c r="AK678" i="3" s="1"/>
  <c r="AI116" i="3"/>
  <c r="AQ969" i="3"/>
  <c r="AQ981" i="3"/>
  <c r="AG991" i="3"/>
  <c r="AQ1019" i="3"/>
  <c r="AQ1014" i="3"/>
  <c r="AG1011" i="3"/>
  <c r="AG1016" i="3"/>
  <c r="AG1001" i="3"/>
  <c r="AQ1001" i="3"/>
  <c r="AG961" i="3"/>
  <c r="AG971" i="3"/>
  <c r="AG986" i="3"/>
  <c r="AQ999" i="3"/>
  <c r="AG994" i="3"/>
  <c r="AG989" i="3"/>
  <c r="AG1014" i="3"/>
  <c r="AQ1011" i="3"/>
  <c r="AG984" i="3"/>
  <c r="AG964" i="3"/>
  <c r="AQ971" i="3"/>
  <c r="AG999" i="3"/>
  <c r="AQ1006" i="3"/>
  <c r="AQ979" i="3"/>
  <c r="AQ1016" i="3"/>
  <c r="AQ991" i="3"/>
  <c r="AQ966" i="3"/>
  <c r="AQ996" i="3"/>
  <c r="AJ567" i="3"/>
  <c r="AJ566" i="3"/>
  <c r="AN449" i="3"/>
  <c r="AO116" i="3"/>
  <c r="AH426" i="3"/>
  <c r="AG685" i="8"/>
  <c r="AG373" i="8"/>
  <c r="AG441" i="8"/>
  <c r="AH343" i="3"/>
  <c r="AG654" i="8"/>
  <c r="AG669" i="8"/>
  <c r="AH649" i="8"/>
  <c r="AF975" i="8"/>
  <c r="AF338" i="8"/>
  <c r="AF333" i="8"/>
  <c r="AF343" i="8"/>
  <c r="AF764" i="8"/>
  <c r="AR353" i="8"/>
  <c r="AR348" i="8"/>
  <c r="AR358" i="8"/>
  <c r="AR753" i="8"/>
  <c r="AG995" i="3"/>
  <c r="AQ527" i="3"/>
  <c r="AP604" i="3"/>
  <c r="AQ705" i="3"/>
  <c r="AQ764" i="3"/>
  <c r="AQ411" i="3"/>
  <c r="AR975" i="8"/>
  <c r="AR1000" i="8"/>
  <c r="AF401" i="8"/>
  <c r="AF471" i="8"/>
  <c r="AF583" i="8"/>
  <c r="AF578" i="8"/>
  <c r="AF573" i="8"/>
  <c r="AF599" i="8"/>
  <c r="AF609" i="8"/>
  <c r="AF722" i="8"/>
  <c r="AP441" i="3"/>
  <c r="AQ753" i="3"/>
  <c r="AG92" i="3"/>
  <c r="AG82" i="3"/>
  <c r="AQ82" i="3"/>
  <c r="AQ542" i="3"/>
  <c r="AG368" i="3"/>
  <c r="AG542" i="3"/>
  <c r="AG486" i="3"/>
  <c r="AQ201" i="3"/>
  <c r="AG287" i="3"/>
  <c r="AQ401" i="3"/>
  <c r="AQ1010" i="3"/>
  <c r="AQ722" i="3"/>
  <c r="AH659" i="3"/>
  <c r="AQ1000" i="3"/>
  <c r="AR1015" i="8"/>
  <c r="AF421" i="8"/>
  <c r="AF446" i="8"/>
  <c r="AF455" i="8"/>
  <c r="AQ368" i="3"/>
  <c r="AQ980" i="3"/>
  <c r="AO649" i="3"/>
  <c r="AG455" i="3"/>
  <c r="AQ230" i="3"/>
  <c r="AP685" i="3"/>
  <c r="AR481" i="8"/>
  <c r="AR411" i="8"/>
  <c r="AR532" i="8"/>
  <c r="AR557" i="8"/>
  <c r="AR552" i="8"/>
  <c r="AR695" i="8"/>
  <c r="AR642" i="8"/>
  <c r="AR593" i="8"/>
  <c r="AR727" i="8"/>
  <c r="AR970" i="8"/>
  <c r="AG980" i="3"/>
  <c r="AG421" i="3"/>
  <c r="AF298" i="8"/>
  <c r="AR770" i="8"/>
  <c r="AR416" i="8"/>
  <c r="AF770" i="8"/>
  <c r="AP674" i="3"/>
  <c r="AG363" i="3"/>
  <c r="AR277" i="8"/>
  <c r="AR287" i="8"/>
  <c r="AH396" i="3"/>
  <c r="AQ990" i="3"/>
  <c r="AP664" i="3"/>
  <c r="AQ138" i="3"/>
  <c r="AQ1005" i="3"/>
  <c r="AQ537" i="3"/>
  <c r="AG218" i="3"/>
  <c r="AG722" i="3"/>
  <c r="AG201" i="3"/>
  <c r="AG277" i="3"/>
  <c r="AG9" i="3"/>
  <c r="AG975" i="3"/>
  <c r="AQ614" i="3"/>
  <c r="AG593" i="3"/>
  <c r="AG737" i="3"/>
  <c r="AG353" i="3"/>
  <c r="AH388" i="3"/>
  <c r="AQ732" i="3"/>
  <c r="AQ338" i="3"/>
  <c r="AQ552" i="3"/>
  <c r="AQ573" i="8"/>
  <c r="AP426" i="3"/>
  <c r="AG717" i="8"/>
  <c r="AG712" i="8" s="1"/>
  <c r="AP573" i="8"/>
  <c r="AO328" i="3"/>
  <c r="AH690" i="3"/>
  <c r="AG396" i="8"/>
  <c r="AP649" i="8"/>
  <c r="AH685" i="3"/>
  <c r="AF1015" i="8"/>
  <c r="AF353" i="8"/>
  <c r="AF348" i="8"/>
  <c r="AF358" i="8"/>
  <c r="AF753" i="8"/>
  <c r="AR368" i="8"/>
  <c r="AR363" i="8"/>
  <c r="AR373" i="8"/>
  <c r="AF990" i="8"/>
  <c r="AQ599" i="3"/>
  <c r="AG764" i="3"/>
  <c r="AQ378" i="3"/>
  <c r="AQ609" i="3"/>
  <c r="AQ1020" i="3"/>
  <c r="AG588" i="3"/>
  <c r="AF292" i="8"/>
  <c r="AR1005" i="8"/>
  <c r="AF476" i="8"/>
  <c r="AF486" i="8"/>
  <c r="AF527" i="8"/>
  <c r="AF522" i="8"/>
  <c r="AF588" i="8"/>
  <c r="AF614" i="8"/>
  <c r="AF621" i="8"/>
  <c r="AF737" i="8"/>
  <c r="AP522" i="3"/>
  <c r="AQ363" i="3"/>
  <c r="AO573" i="3"/>
  <c r="AG1000" i="3"/>
  <c r="AQ277" i="3"/>
  <c r="AQ471" i="3"/>
  <c r="AG338" i="3"/>
  <c r="AG471" i="3"/>
  <c r="AG411" i="3"/>
  <c r="AQ975" i="3"/>
  <c r="AQ460" i="3"/>
  <c r="AQ621" i="3"/>
  <c r="AG292" i="3"/>
  <c r="AQ1015" i="3"/>
  <c r="AQ446" i="3"/>
  <c r="AF271" i="8"/>
  <c r="AR1020" i="8"/>
  <c r="AF436" i="8"/>
  <c r="AF460" i="8"/>
  <c r="AP77" i="3"/>
  <c r="AQ102" i="3"/>
  <c r="AQ298" i="3"/>
  <c r="AG107" i="3"/>
  <c r="AG732" i="3"/>
  <c r="AQ637" i="3"/>
  <c r="AR995" i="8"/>
  <c r="AR401" i="8"/>
  <c r="AR471" i="8"/>
  <c r="AR583" i="8"/>
  <c r="AR578" i="8"/>
  <c r="AR573" i="8"/>
  <c r="AR599" i="8"/>
  <c r="AR659" i="8"/>
  <c r="AR654" i="8" s="1"/>
  <c r="AR609" i="8"/>
  <c r="AR722" i="8"/>
  <c r="AF980" i="8"/>
  <c r="AQ421" i="3"/>
  <c r="AG637" i="3"/>
  <c r="AF1020" i="8"/>
  <c r="AR97" i="8"/>
  <c r="AR431" i="8"/>
  <c r="AF1010" i="8"/>
  <c r="AH522" i="3"/>
  <c r="AR196" i="8"/>
  <c r="AR298" i="8"/>
  <c r="AR271" i="8"/>
  <c r="AG271" i="3"/>
  <c r="AG1005" i="3"/>
  <c r="AH669" i="3"/>
  <c r="AQ143" i="3"/>
  <c r="AQ583" i="3"/>
  <c r="AQ481" i="3"/>
  <c r="AG436" i="3"/>
  <c r="AG515" i="3"/>
  <c r="AP358" i="3"/>
  <c r="AQ333" i="3"/>
  <c r="AP388" i="3"/>
  <c r="AQ218" i="3"/>
  <c r="AQ588" i="3"/>
  <c r="AG348" i="3"/>
  <c r="AG476" i="3"/>
  <c r="AG97" i="3"/>
  <c r="AQ196" i="3"/>
  <c r="AG102" i="3"/>
  <c r="AP547" i="3"/>
  <c r="AG224" i="3"/>
  <c r="AQ466" i="8"/>
  <c r="AQ649" i="8"/>
  <c r="AG578" i="8"/>
  <c r="AQ664" i="8"/>
  <c r="AI328" i="3"/>
  <c r="AR985" i="8"/>
  <c r="AF92" i="8"/>
  <c r="AF368" i="8"/>
  <c r="AF363" i="8"/>
  <c r="AF373" i="8"/>
  <c r="AR102" i="8"/>
  <c r="AR383" i="8"/>
  <c r="AR378" i="8"/>
  <c r="AR388" i="8"/>
  <c r="AG965" i="3"/>
  <c r="AG230" i="3"/>
  <c r="AG614" i="3"/>
  <c r="AP669" i="3"/>
  <c r="AG460" i="3"/>
  <c r="AG985" i="3"/>
  <c r="AG705" i="3"/>
  <c r="AF287" i="8"/>
  <c r="AF406" i="8"/>
  <c r="AF396" i="8"/>
  <c r="AF515" i="8"/>
  <c r="AF542" i="8"/>
  <c r="AF537" i="8"/>
  <c r="AF631" i="8"/>
  <c r="AF626" i="8"/>
  <c r="AF705" i="8"/>
  <c r="AF669" i="8" s="1"/>
  <c r="AF637" i="8"/>
  <c r="AF700" i="8"/>
  <c r="AF732" i="8"/>
  <c r="AH466" i="3"/>
  <c r="AQ985" i="3"/>
  <c r="AH77" i="3"/>
  <c r="AQ431" i="3"/>
  <c r="AQ737" i="3"/>
  <c r="AQ515" i="3"/>
  <c r="AG416" i="3"/>
  <c r="AG532" i="3"/>
  <c r="AR980" i="8"/>
  <c r="AP578" i="3"/>
  <c r="AQ292" i="3"/>
  <c r="AG431" i="3"/>
  <c r="AQ770" i="3"/>
  <c r="AG401" i="3"/>
  <c r="AQ626" i="3"/>
  <c r="AF87" i="8"/>
  <c r="AF1005" i="8"/>
  <c r="AF416" i="8"/>
  <c r="AF426" i="8"/>
  <c r="AH373" i="3"/>
  <c r="AG770" i="3"/>
  <c r="AQ406" i="3"/>
  <c r="AH664" i="3"/>
  <c r="AQ271" i="3"/>
  <c r="AG333" i="3"/>
  <c r="AR92" i="8"/>
  <c r="AR476" i="8"/>
  <c r="AR486" i="8"/>
  <c r="AR527" i="8"/>
  <c r="AR522" i="8"/>
  <c r="AR588" i="8"/>
  <c r="AR614" i="8"/>
  <c r="AR690" i="8"/>
  <c r="AR621" i="8"/>
  <c r="AR685" i="8"/>
  <c r="AR737" i="8"/>
  <c r="AF196" i="8"/>
  <c r="AG626" i="3"/>
  <c r="AF314" i="8"/>
  <c r="AF995" i="8"/>
  <c r="AR421" i="8"/>
  <c r="AR426" i="8" s="1"/>
  <c r="AR446" i="8"/>
  <c r="AR455" i="8"/>
  <c r="AR1010" i="8"/>
  <c r="AG1015" i="3"/>
  <c r="AR201" i="8"/>
  <c r="AF985" i="8"/>
  <c r="AP373" i="3"/>
  <c r="AQ383" i="3"/>
  <c r="AG314" i="3"/>
  <c r="AI573" i="3"/>
  <c r="AQ436" i="3"/>
  <c r="AQ593" i="3"/>
  <c r="AG378" i="3"/>
  <c r="AG138" i="3"/>
  <c r="AG537" i="3"/>
  <c r="AP717" i="3"/>
  <c r="AP712" i="3" s="1"/>
  <c r="AQ348" i="3"/>
  <c r="AP396" i="3"/>
  <c r="AQ416" i="3"/>
  <c r="AQ631" i="3"/>
  <c r="AG753" i="3"/>
  <c r="AG700" i="3"/>
  <c r="AQ97" i="3"/>
  <c r="AG583" i="3"/>
  <c r="AH441" i="3"/>
  <c r="AG406" i="3"/>
  <c r="AQ455" i="3"/>
  <c r="AG557" i="3"/>
  <c r="AG388" i="8"/>
  <c r="AQ604" i="8"/>
  <c r="AI712" i="3"/>
  <c r="AG358" i="8"/>
  <c r="AG328" i="8" s="1"/>
  <c r="AQ522" i="8"/>
  <c r="AR990" i="8"/>
  <c r="AF102" i="8"/>
  <c r="AF383" i="8"/>
  <c r="AF378" i="8"/>
  <c r="AF388" i="8"/>
  <c r="AR338" i="8"/>
  <c r="AR333" i="8"/>
  <c r="AR343" i="8"/>
  <c r="AR328" i="8" s="1"/>
  <c r="AR764" i="8"/>
  <c r="AQ92" i="3"/>
  <c r="AG552" i="3"/>
  <c r="AG631" i="3"/>
  <c r="AQ224" i="3"/>
  <c r="AG727" i="3"/>
  <c r="AQ107" i="3"/>
  <c r="AR965" i="8"/>
  <c r="AR87" i="8"/>
  <c r="AF481" i="8"/>
  <c r="AF411" i="8"/>
  <c r="AF532" i="8"/>
  <c r="AF557" i="8"/>
  <c r="AF552" i="8"/>
  <c r="AF695" i="8"/>
  <c r="AF642" i="8"/>
  <c r="AF593" i="8"/>
  <c r="AF727" i="8"/>
  <c r="AF970" i="8"/>
  <c r="AG196" i="3"/>
  <c r="AG990" i="3"/>
  <c r="AH717" i="3"/>
  <c r="AQ213" i="3"/>
  <c r="AQ700" i="3"/>
  <c r="AQ532" i="3"/>
  <c r="AG446" i="3"/>
  <c r="AG527" i="3"/>
  <c r="AG970" i="3"/>
  <c r="AH578" i="3"/>
  <c r="AQ642" i="3"/>
  <c r="AG599" i="3"/>
  <c r="AQ727" i="3"/>
  <c r="AG87" i="3"/>
  <c r="AG143" i="3"/>
  <c r="AF1000" i="8"/>
  <c r="AF97" i="8"/>
  <c r="AF431" i="8"/>
  <c r="AF441" i="8"/>
  <c r="AH604" i="3"/>
  <c r="AH358" i="3"/>
  <c r="AG695" i="3"/>
  <c r="AQ314" i="3"/>
  <c r="AG298" i="3"/>
  <c r="AG621" i="3"/>
  <c r="AR406" i="8"/>
  <c r="AR396" i="8"/>
  <c r="AR515" i="8"/>
  <c r="AR542" i="8"/>
  <c r="AR537" i="8"/>
  <c r="AR631" i="8"/>
  <c r="AR626" i="8"/>
  <c r="AR705" i="8"/>
  <c r="AR669" i="8" s="1"/>
  <c r="AR637" i="8"/>
  <c r="AR700" i="8"/>
  <c r="AR732" i="8"/>
  <c r="AF201" i="8"/>
  <c r="AQ695" i="3"/>
  <c r="AF277" i="8"/>
  <c r="AR107" i="8"/>
  <c r="AR436" i="8"/>
  <c r="AR441" i="8" s="1"/>
  <c r="AR460" i="8"/>
  <c r="AF107" i="8"/>
  <c r="AP654" i="3"/>
  <c r="AI649" i="3"/>
  <c r="AF965" i="8"/>
  <c r="AR292" i="8"/>
  <c r="AP466" i="3"/>
  <c r="AQ353" i="3"/>
  <c r="AQ970" i="3"/>
  <c r="AG1010" i="3"/>
  <c r="AQ9" i="3"/>
  <c r="AQ557" i="3"/>
  <c r="AG383" i="3"/>
  <c r="AG481" i="3"/>
  <c r="AG609" i="3"/>
  <c r="AH674" i="3"/>
  <c r="AQ965" i="3"/>
  <c r="AH547" i="3"/>
  <c r="AQ287" i="3"/>
  <c r="AQ476" i="3"/>
  <c r="AG213" i="3"/>
  <c r="AG642" i="3"/>
  <c r="AQ486" i="3"/>
  <c r="AQ87" i="3"/>
  <c r="AQ426" i="3"/>
  <c r="AQ995" i="3"/>
  <c r="AG1020" i="3"/>
  <c r="AF328" i="8"/>
  <c r="AQ690" i="3"/>
  <c r="AF690" i="8"/>
  <c r="AF685" i="8" s="1"/>
  <c r="AF659" i="8"/>
  <c r="AF654" i="8" s="1"/>
  <c r="AG690" i="3"/>
  <c r="AQ562" i="8" l="1"/>
  <c r="AQ559" i="8"/>
  <c r="AQ564" i="8"/>
  <c r="AI741" i="3"/>
  <c r="AI743" i="3"/>
  <c r="AQ448" i="8"/>
  <c r="AQ706" i="8" s="1"/>
  <c r="AQ391" i="8" s="1"/>
  <c r="AQ390" i="8" s="1"/>
  <c r="AI494" i="3"/>
  <c r="AI321" i="3"/>
  <c r="AQ740" i="8"/>
  <c r="AQ677" i="8"/>
  <c r="AQ450" i="8"/>
  <c r="AQ510" i="8" s="1"/>
  <c r="AQ561" i="8"/>
  <c r="AQ492" i="8"/>
  <c r="AP677" i="8"/>
  <c r="AP740" i="8"/>
  <c r="AP679" i="8"/>
  <c r="AP675" i="8"/>
  <c r="AP678" i="8" s="1"/>
  <c r="AO321" i="3"/>
  <c r="AO494" i="3"/>
  <c r="AO132" i="3"/>
  <c r="AQ745" i="8"/>
  <c r="AQ746" i="8"/>
  <c r="AG741" i="8"/>
  <c r="AH677" i="8"/>
  <c r="AH679" i="8"/>
  <c r="AH740" i="8"/>
  <c r="AO510" i="3"/>
  <c r="AO390" i="3"/>
  <c r="AF154" i="8"/>
  <c r="AR154" i="8"/>
  <c r="AQ449" i="8"/>
  <c r="AR314" i="8"/>
  <c r="AR272" i="8"/>
  <c r="AF280" i="8"/>
  <c r="AR293" i="8"/>
  <c r="AR279" i="8"/>
  <c r="AR108" i="8"/>
  <c r="AR504" i="8"/>
  <c r="AR503" i="8"/>
  <c r="AR219" i="8"/>
  <c r="AR225" i="8" s="1"/>
  <c r="AR616" i="8"/>
  <c r="AR746" i="8"/>
  <c r="AR509" i="8"/>
  <c r="AR562" i="8"/>
  <c r="AR559" i="8"/>
  <c r="AR491" i="8"/>
  <c r="AF504" i="8"/>
  <c r="AF503" i="8"/>
  <c r="AF219" i="8"/>
  <c r="AF225" i="8" s="1"/>
  <c r="AG272" i="8"/>
  <c r="AQ278" i="8"/>
  <c r="AQ4" i="8"/>
  <c r="AQ321" i="8"/>
  <c r="AQ131" i="8"/>
  <c r="AQ506" i="8"/>
  <c r="AQ113" i="8"/>
  <c r="AQ494" i="8"/>
  <c r="AQ132" i="8"/>
  <c r="AQ115" i="8"/>
  <c r="AQ502" i="8"/>
  <c r="AQ112" i="8"/>
  <c r="AQ679" i="8"/>
  <c r="AQ501" i="8"/>
  <c r="AQ129" i="8"/>
  <c r="AQ560" i="8"/>
  <c r="AQ111" i="8"/>
  <c r="AQ500" i="8"/>
  <c r="AQ114" i="8"/>
  <c r="AQ505" i="8"/>
  <c r="AQ110" i="8"/>
  <c r="AQ499" i="8"/>
  <c r="AQ130" i="8"/>
  <c r="AQ743" i="8"/>
  <c r="AQ495" i="8"/>
  <c r="AR280" i="8"/>
  <c r="AF616" i="8"/>
  <c r="AG509" i="8"/>
  <c r="AG746" i="8"/>
  <c r="AG745" i="8"/>
  <c r="AF562" i="8"/>
  <c r="AF559" i="8"/>
  <c r="AF491" i="8"/>
  <c r="AG293" i="8"/>
  <c r="AF279" i="8"/>
  <c r="AF108" i="8"/>
  <c r="AR496" i="8"/>
  <c r="AR497" i="8"/>
  <c r="AR498" i="8"/>
  <c r="AF496" i="8"/>
  <c r="AF497" i="8"/>
  <c r="AF498" i="8"/>
  <c r="AG278" i="8"/>
  <c r="AG4" i="8"/>
  <c r="AG501" i="8"/>
  <c r="AG114" i="8"/>
  <c r="AG495" i="8"/>
  <c r="AG321" i="8"/>
  <c r="AG131" i="8"/>
  <c r="AG500" i="8"/>
  <c r="AG130" i="8"/>
  <c r="AG560" i="8"/>
  <c r="AG506" i="8"/>
  <c r="AG494" i="8"/>
  <c r="AG110" i="8"/>
  <c r="AG132" i="8"/>
  <c r="AG499" i="8"/>
  <c r="AG113" i="8"/>
  <c r="AG743" i="8"/>
  <c r="AG111" i="8"/>
  <c r="AG129" i="8"/>
  <c r="AG502" i="8"/>
  <c r="AG112" i="8"/>
  <c r="AG115" i="8"/>
  <c r="AG505" i="8"/>
  <c r="AS1009" i="8"/>
  <c r="AE969" i="8"/>
  <c r="AS974" i="8"/>
  <c r="AE981" i="8"/>
  <c r="AS1014" i="8"/>
  <c r="AE961" i="8"/>
  <c r="AS1019" i="8"/>
  <c r="AQ116" i="8"/>
  <c r="AS1006" i="8"/>
  <c r="AE1006" i="8"/>
  <c r="AE994" i="8"/>
  <c r="AS964" i="8"/>
  <c r="AS994" i="8"/>
  <c r="AE991" i="8"/>
  <c r="AE1016" i="8"/>
  <c r="AE1014" i="8"/>
  <c r="AQ566" i="8"/>
  <c r="AQ567" i="8"/>
  <c r="AE1019" i="8"/>
  <c r="AE976" i="8"/>
  <c r="AS966" i="8"/>
  <c r="AS999" i="8"/>
  <c r="AS984" i="8"/>
  <c r="AS991" i="8"/>
  <c r="AE964" i="8"/>
  <c r="AE1001" i="8"/>
  <c r="AS1016" i="8"/>
  <c r="AS1011" i="8"/>
  <c r="AS314" i="8" s="1"/>
  <c r="AE996" i="8"/>
  <c r="AE979" i="8"/>
  <c r="AE1009" i="8"/>
  <c r="AH449" i="8"/>
  <c r="AS976" i="8"/>
  <c r="AS969" i="8"/>
  <c r="AE966" i="8"/>
  <c r="AE999" i="8"/>
  <c r="AS1001" i="8"/>
  <c r="AS996" i="8"/>
  <c r="AS979" i="8"/>
  <c r="AE974" i="8"/>
  <c r="AS971" i="8"/>
  <c r="AS961" i="8"/>
  <c r="AS154" i="8" s="1"/>
  <c r="AQ675" i="8"/>
  <c r="AQ678" i="8" s="1"/>
  <c r="AG116" i="8"/>
  <c r="AE986" i="8"/>
  <c r="AS989" i="8"/>
  <c r="AE989" i="8"/>
  <c r="AE984" i="8"/>
  <c r="AE1011" i="8"/>
  <c r="AE971" i="8"/>
  <c r="AS986" i="8"/>
  <c r="AS981" i="8"/>
  <c r="AG567" i="8"/>
  <c r="AG566" i="8"/>
  <c r="AH675" i="8"/>
  <c r="AH678" i="8" s="1"/>
  <c r="AH738" i="8"/>
  <c r="AH742" i="8" s="1"/>
  <c r="AP741" i="3"/>
  <c r="AP743" i="3"/>
  <c r="AH509" i="3"/>
  <c r="AG616" i="3"/>
  <c r="AG491" i="3"/>
  <c r="AG148" i="3"/>
  <c r="AG504" i="3"/>
  <c r="AG503" i="3"/>
  <c r="AG219" i="3"/>
  <c r="AG225" i="3" s="1"/>
  <c r="AG498" i="3"/>
  <c r="AG497" i="3"/>
  <c r="AG496" i="3"/>
  <c r="AQ616" i="3"/>
  <c r="AQ491" i="3"/>
  <c r="AQ509" i="3"/>
  <c r="AQ280" i="3"/>
  <c r="AQ293" i="3"/>
  <c r="AQ108" i="3"/>
  <c r="AQ279" i="3"/>
  <c r="AQ503" i="3"/>
  <c r="AQ504" i="3"/>
  <c r="AQ219" i="3"/>
  <c r="AQ225" i="3" s="1"/>
  <c r="AQ148" i="3"/>
  <c r="AG280" i="3"/>
  <c r="AH293" i="3"/>
  <c r="AG108" i="3"/>
  <c r="AG279" i="3"/>
  <c r="AJ746" i="3"/>
  <c r="AJ745" i="3"/>
  <c r="AI677" i="3"/>
  <c r="AI679" i="3"/>
  <c r="AI740" i="3"/>
  <c r="AI447" i="3"/>
  <c r="AI738" i="3" s="1"/>
  <c r="AI742" i="3" s="1"/>
  <c r="AH499" i="3"/>
  <c r="AH278" i="3"/>
  <c r="AH4" i="3"/>
  <c r="AH110" i="3"/>
  <c r="AH111" i="3"/>
  <c r="AH131" i="3"/>
  <c r="AH130" i="3"/>
  <c r="AH112" i="3"/>
  <c r="AH129" i="3"/>
  <c r="AH506" i="3"/>
  <c r="AH502" i="3"/>
  <c r="AH505" i="3"/>
  <c r="AH495" i="3"/>
  <c r="AH115" i="3"/>
  <c r="AH114" i="3"/>
  <c r="AH113" i="3"/>
  <c r="AP447" i="3"/>
  <c r="AP738" i="3" s="1"/>
  <c r="AP742" i="3" s="1"/>
  <c r="AP746" i="3"/>
  <c r="AP501" i="3"/>
  <c r="AQ497" i="3"/>
  <c r="AQ496" i="3"/>
  <c r="AQ498" i="3"/>
  <c r="AH272" i="3"/>
  <c r="AQ272" i="3"/>
  <c r="AO677" i="3"/>
  <c r="AO675" i="3"/>
  <c r="AO678" i="3" s="1"/>
  <c r="AO679" i="3"/>
  <c r="AO740" i="3"/>
  <c r="AI448" i="3"/>
  <c r="AI706" i="3" s="1"/>
  <c r="AI391" i="3" s="1"/>
  <c r="AI390" i="3" s="1"/>
  <c r="AI450" i="3"/>
  <c r="AI510" i="3" s="1"/>
  <c r="AH492" i="3"/>
  <c r="AH561" i="3"/>
  <c r="AH559" i="3"/>
  <c r="AH564" i="3"/>
  <c r="AH562" i="3"/>
  <c r="AH560" i="3"/>
  <c r="AH501" i="3"/>
  <c r="AH500" i="3"/>
  <c r="AP562" i="3"/>
  <c r="AP559" i="3"/>
  <c r="AP564" i="3"/>
  <c r="AP560" i="3"/>
  <c r="AP745" i="3"/>
  <c r="AP561" i="3"/>
  <c r="AP492" i="3"/>
  <c r="AP450" i="3"/>
  <c r="AP448" i="3"/>
  <c r="AP706" i="3" s="1"/>
  <c r="AP391" i="3" s="1"/>
  <c r="AP278" i="3"/>
  <c r="AP4" i="3"/>
  <c r="AP495" i="3"/>
  <c r="AP112" i="3"/>
  <c r="AP129" i="3"/>
  <c r="AP130" i="3"/>
  <c r="AP502" i="3"/>
  <c r="AP506" i="3"/>
  <c r="AP110" i="3"/>
  <c r="AP131" i="3"/>
  <c r="AP111" i="3"/>
  <c r="AP114" i="3"/>
  <c r="AP113" i="3"/>
  <c r="AP505" i="3"/>
  <c r="AP115" i="3"/>
  <c r="AP499" i="3"/>
  <c r="AP500" i="3"/>
  <c r="AR996" i="3"/>
  <c r="AR991" i="3"/>
  <c r="AR979" i="3"/>
  <c r="AF999" i="3"/>
  <c r="AF964" i="3"/>
  <c r="AR1011" i="3"/>
  <c r="AF989" i="3"/>
  <c r="AR999" i="3"/>
  <c r="AF971" i="3"/>
  <c r="AR1001" i="3"/>
  <c r="AF1016" i="3"/>
  <c r="AR1014" i="3"/>
  <c r="AF991" i="3"/>
  <c r="AR969" i="3"/>
  <c r="AR994" i="3"/>
  <c r="AR974" i="3"/>
  <c r="AR964" i="3"/>
  <c r="AR976" i="3"/>
  <c r="AF996" i="3"/>
  <c r="AF969" i="3"/>
  <c r="AF1006" i="3"/>
  <c r="AF981" i="3"/>
  <c r="AF974" i="3"/>
  <c r="AR984" i="3"/>
  <c r="AJ449" i="3"/>
  <c r="AO449" i="3"/>
  <c r="AJ675" i="3"/>
  <c r="AJ678" i="3" s="1"/>
  <c r="AP116" i="3"/>
  <c r="AH116" i="3"/>
  <c r="AR966" i="3"/>
  <c r="AR1016" i="3"/>
  <c r="AR1006" i="3"/>
  <c r="AR971" i="3"/>
  <c r="AF984" i="3"/>
  <c r="AF1014" i="3"/>
  <c r="AF994" i="3"/>
  <c r="AF986" i="3"/>
  <c r="AF961" i="3"/>
  <c r="AF1001" i="3"/>
  <c r="AF1011" i="3"/>
  <c r="AR1019" i="3"/>
  <c r="AR981" i="3"/>
  <c r="AR961" i="3"/>
  <c r="AR986" i="3"/>
  <c r="AF979" i="3"/>
  <c r="AR989" i="3"/>
  <c r="AF976" i="3"/>
  <c r="AF966" i="3"/>
  <c r="AF1019" i="3"/>
  <c r="AF1009" i="3"/>
  <c r="AR1009" i="3"/>
  <c r="AI567" i="3"/>
  <c r="AI566" i="3"/>
  <c r="AO566" i="3"/>
  <c r="AO567" i="3"/>
  <c r="AF649" i="8"/>
  <c r="AF547" i="8"/>
  <c r="AG343" i="3"/>
  <c r="AG573" i="8"/>
  <c r="AR604" i="8"/>
  <c r="AH328" i="3"/>
  <c r="AF604" i="8"/>
  <c r="AF737" i="3"/>
  <c r="AR196" i="3"/>
  <c r="AR486" i="3"/>
  <c r="AF416" i="3"/>
  <c r="AF476" i="3"/>
  <c r="AF965" i="3"/>
  <c r="AR727" i="3"/>
  <c r="AR277" i="3"/>
  <c r="AE985" i="8"/>
  <c r="AE298" i="8"/>
  <c r="AS471" i="8"/>
  <c r="AS466" i="8"/>
  <c r="AS476" i="8"/>
  <c r="AS537" i="8"/>
  <c r="AS593" i="8"/>
  <c r="AS532" i="8"/>
  <c r="AS737" i="8"/>
  <c r="AS674" i="8"/>
  <c r="AS722" i="8"/>
  <c r="AS102" i="8"/>
  <c r="AS383" i="8"/>
  <c r="AS378" i="8"/>
  <c r="AF626" i="3"/>
  <c r="AF138" i="3"/>
  <c r="AF557" i="3"/>
  <c r="AF460" i="3"/>
  <c r="AR1010" i="3"/>
  <c r="AS277" i="8"/>
  <c r="AE1000" i="8"/>
  <c r="AE383" i="8"/>
  <c r="AE333" i="8"/>
  <c r="AE764" i="8"/>
  <c r="AF292" i="3"/>
  <c r="AF642" i="3"/>
  <c r="AF1005" i="3"/>
  <c r="AR348" i="3"/>
  <c r="AR527" i="3"/>
  <c r="AG578" i="3"/>
  <c r="AS421" i="8"/>
  <c r="AS446" i="8"/>
  <c r="AE481" i="8"/>
  <c r="AE476" i="8"/>
  <c r="AE532" i="8"/>
  <c r="AE621" i="8"/>
  <c r="AE557" i="8"/>
  <c r="AE637" i="8"/>
  <c r="AE626" i="8"/>
  <c r="AE722" i="8"/>
  <c r="AR271" i="3"/>
  <c r="AR446" i="3"/>
  <c r="AS196" i="8"/>
  <c r="AE201" i="8"/>
  <c r="AE416" i="8"/>
  <c r="AS1005" i="8"/>
  <c r="AR87" i="3"/>
  <c r="AQ441" i="3"/>
  <c r="AF532" i="3"/>
  <c r="AG674" i="3"/>
  <c r="AE1005" i="8"/>
  <c r="AH573" i="3"/>
  <c r="AQ717" i="3"/>
  <c r="AF705" i="3"/>
  <c r="AR557" i="3"/>
  <c r="AR637" i="3"/>
  <c r="AR990" i="3"/>
  <c r="AF224" i="3"/>
  <c r="AR455" i="3"/>
  <c r="AS287" i="8"/>
  <c r="AS1020" i="8"/>
  <c r="AG522" i="3"/>
  <c r="AG717" i="3"/>
  <c r="AF722" i="3"/>
  <c r="AR537" i="3"/>
  <c r="AR314" i="3"/>
  <c r="AR333" i="3"/>
  <c r="AF333" i="3"/>
  <c r="AR975" i="3"/>
  <c r="AF82" i="3"/>
  <c r="AF588" i="3"/>
  <c r="AR9" i="3"/>
  <c r="AF753" i="3"/>
  <c r="AR995" i="3"/>
  <c r="AR383" i="3"/>
  <c r="AQ388" i="3"/>
  <c r="AF700" i="3"/>
  <c r="AF421" i="3"/>
  <c r="AR411" i="3"/>
  <c r="AR664" i="8"/>
  <c r="AF664" i="8"/>
  <c r="AR649" i="8"/>
  <c r="AG426" i="3"/>
  <c r="AF466" i="8"/>
  <c r="AG649" i="8"/>
  <c r="AS1010" i="8"/>
  <c r="AR583" i="3"/>
  <c r="AF481" i="3"/>
  <c r="AR609" i="3"/>
  <c r="AR97" i="3"/>
  <c r="AR722" i="3"/>
  <c r="AF143" i="3"/>
  <c r="AR368" i="3"/>
  <c r="AF436" i="3"/>
  <c r="AE1010" i="8"/>
  <c r="AS411" i="8"/>
  <c r="AS527" i="8"/>
  <c r="AS481" i="8"/>
  <c r="AS588" i="8"/>
  <c r="AS552" i="8"/>
  <c r="AS621" i="8"/>
  <c r="AS547" i="8"/>
  <c r="AS631" i="8"/>
  <c r="AS732" i="8"/>
  <c r="AS1015" i="8"/>
  <c r="AS338" i="8"/>
  <c r="AS333" i="8"/>
  <c r="AS753" i="8"/>
  <c r="AF213" i="3"/>
  <c r="AR460" i="3"/>
  <c r="AF727" i="3"/>
  <c r="AF102" i="3"/>
  <c r="AF764" i="3"/>
  <c r="AE107" i="8"/>
  <c r="AE970" i="8"/>
  <c r="AE368" i="8"/>
  <c r="AE348" i="8"/>
  <c r="AE753" i="8"/>
  <c r="AF87" i="3"/>
  <c r="AF609" i="3"/>
  <c r="AF298" i="3"/>
  <c r="AF446" i="3"/>
  <c r="AR985" i="3"/>
  <c r="AE965" i="8"/>
  <c r="AS436" i="8"/>
  <c r="AS460" i="8"/>
  <c r="AE406" i="8"/>
  <c r="AE537" i="8"/>
  <c r="AE411" i="8"/>
  <c r="AE588" i="8"/>
  <c r="AE642" i="8"/>
  <c r="AE737" i="8"/>
  <c r="AE705" i="8"/>
  <c r="AE669" i="8"/>
  <c r="AS965" i="8"/>
  <c r="AF621" i="3"/>
  <c r="AG358" i="3"/>
  <c r="AS107" i="8"/>
  <c r="AE97" i="8"/>
  <c r="AE431" i="8"/>
  <c r="AE1015" i="8"/>
  <c r="AF314" i="3"/>
  <c r="AF614" i="3"/>
  <c r="AR631" i="3"/>
  <c r="AQ659" i="3"/>
  <c r="AS1000" i="8"/>
  <c r="AF995" i="3"/>
  <c r="AG77" i="3"/>
  <c r="AF695" i="3"/>
  <c r="AR401" i="3"/>
  <c r="AR298" i="3"/>
  <c r="AR363" i="3"/>
  <c r="AF353" i="3"/>
  <c r="AR431" i="3"/>
  <c r="AS292" i="8"/>
  <c r="AS980" i="8"/>
  <c r="AQ547" i="3"/>
  <c r="AQ396" i="3"/>
  <c r="AF537" i="3"/>
  <c r="AR599" i="3"/>
  <c r="AF9" i="3"/>
  <c r="AF271" i="3"/>
  <c r="AR107" i="3"/>
  <c r="AF201" i="3"/>
  <c r="AG396" i="3"/>
  <c r="AR695" i="3"/>
  <c r="AF985" i="3"/>
  <c r="AF383" i="3"/>
  <c r="AF690" i="3"/>
  <c r="AF455" i="3"/>
  <c r="AG373" i="3"/>
  <c r="AR476" i="3"/>
  <c r="AR218" i="3"/>
  <c r="AR764" i="3"/>
  <c r="AG659" i="3"/>
  <c r="AG654" i="3" s="1"/>
  <c r="AP328" i="3"/>
  <c r="AR466" i="8"/>
  <c r="AR547" i="8"/>
  <c r="AQ685" i="3"/>
  <c r="AS87" i="8"/>
  <c r="AF363" i="3"/>
  <c r="AF599" i="3"/>
  <c r="AF107" i="3"/>
  <c r="AR143" i="3"/>
  <c r="AR588" i="3"/>
  <c r="AF378" i="3"/>
  <c r="AF975" i="3"/>
  <c r="AF1020" i="3"/>
  <c r="AE277" i="8"/>
  <c r="AS486" i="8"/>
  <c r="AS637" i="8"/>
  <c r="AS609" i="8"/>
  <c r="AS604" i="8" s="1"/>
  <c r="AS557" i="8"/>
  <c r="AS599" i="8"/>
  <c r="AS700" i="8"/>
  <c r="AS583" i="8"/>
  <c r="AS664" i="8"/>
  <c r="AS642" i="8"/>
  <c r="AS705" i="8"/>
  <c r="AE292" i="8"/>
  <c r="AS353" i="8"/>
  <c r="AS348" i="8"/>
  <c r="AS764" i="8"/>
  <c r="AR614" i="3"/>
  <c r="AG441" i="3"/>
  <c r="AR732" i="3"/>
  <c r="AR421" i="3"/>
  <c r="AF980" i="3"/>
  <c r="AE770" i="8"/>
  <c r="AS975" i="8"/>
  <c r="AE353" i="8"/>
  <c r="AE358" i="8" s="1"/>
  <c r="AE363" i="8"/>
  <c r="AE373" i="8"/>
  <c r="AQ578" i="3"/>
  <c r="AG466" i="3"/>
  <c r="AR737" i="3"/>
  <c r="AR642" i="3"/>
  <c r="AF1000" i="3"/>
  <c r="AF97" i="3"/>
  <c r="AS455" i="8"/>
  <c r="AS416" i="8"/>
  <c r="AS426" i="8" s="1"/>
  <c r="AS995" i="8"/>
  <c r="AE552" i="8"/>
  <c r="AE547" i="8" s="1"/>
  <c r="AE631" i="8"/>
  <c r="AE471" i="8"/>
  <c r="AE583" i="8"/>
  <c r="AE578" i="8" s="1"/>
  <c r="AE527" i="8"/>
  <c r="AE614" i="8"/>
  <c r="AE695" i="8"/>
  <c r="AE690" i="8" s="1"/>
  <c r="AE659" i="8"/>
  <c r="AE654" i="8" s="1"/>
  <c r="AE732" i="8"/>
  <c r="AE685" i="8"/>
  <c r="AE92" i="8"/>
  <c r="AR970" i="3"/>
  <c r="AS271" i="8"/>
  <c r="AS770" i="8"/>
  <c r="AE436" i="8"/>
  <c r="AE441" i="8" s="1"/>
  <c r="AE446" i="8"/>
  <c r="AE455" i="8"/>
  <c r="AQ604" i="3"/>
  <c r="AG669" i="3"/>
  <c r="AF471" i="3"/>
  <c r="AR82" i="3"/>
  <c r="AE995" i="8"/>
  <c r="AE975" i="8"/>
  <c r="AF277" i="3"/>
  <c r="AF552" i="3"/>
  <c r="AF593" i="3"/>
  <c r="AR552" i="3"/>
  <c r="AR980" i="3"/>
  <c r="AF970" i="3"/>
  <c r="AF348" i="3"/>
  <c r="AR1020" i="3"/>
  <c r="AE1020" i="8"/>
  <c r="AE990" i="8"/>
  <c r="AH654" i="3"/>
  <c r="AQ373" i="3"/>
  <c r="AF411" i="3"/>
  <c r="AR481" i="3"/>
  <c r="AF770" i="3"/>
  <c r="AF431" i="3"/>
  <c r="AR138" i="3"/>
  <c r="AG664" i="3"/>
  <c r="AP649" i="3"/>
  <c r="AR542" i="3"/>
  <c r="AR353" i="3"/>
  <c r="AR436" i="3"/>
  <c r="AR593" i="3"/>
  <c r="AF338" i="3"/>
  <c r="AF527" i="3"/>
  <c r="AR471" i="3"/>
  <c r="AR965" i="3"/>
  <c r="AF368" i="3"/>
  <c r="AS343" i="8"/>
  <c r="AR690" i="3"/>
  <c r="AH712" i="3"/>
  <c r="AR674" i="8"/>
  <c r="AR717" i="8"/>
  <c r="AF674" i="8"/>
  <c r="AQ343" i="3"/>
  <c r="AF717" i="8"/>
  <c r="AF712" i="8" s="1"/>
  <c r="AG685" i="3"/>
  <c r="AR201" i="3"/>
  <c r="AQ522" i="3"/>
  <c r="AR621" i="3"/>
  <c r="AR378" i="3"/>
  <c r="AF732" i="3"/>
  <c r="AR292" i="3"/>
  <c r="AR416" i="3"/>
  <c r="AR515" i="3"/>
  <c r="AG604" i="3"/>
  <c r="AE314" i="8"/>
  <c r="AS542" i="8"/>
  <c r="AS406" i="8"/>
  <c r="AS401" i="8"/>
  <c r="AS522" i="8"/>
  <c r="AS626" i="8"/>
  <c r="AS515" i="8"/>
  <c r="AS614" i="8"/>
  <c r="AS695" i="8"/>
  <c r="AS690" i="8" s="1"/>
  <c r="AS685" i="8" s="1"/>
  <c r="AS659" i="8"/>
  <c r="AS727" i="8"/>
  <c r="AE287" i="8"/>
  <c r="AS368" i="8"/>
  <c r="AS363" i="8"/>
  <c r="AS985" i="8"/>
  <c r="AR92" i="3"/>
  <c r="AQ669" i="3"/>
  <c r="AR287" i="3"/>
  <c r="AR700" i="3"/>
  <c r="AS298" i="8"/>
  <c r="AS92" i="8"/>
  <c r="AE102" i="8"/>
  <c r="AE338" i="8"/>
  <c r="AE343" i="8" s="1"/>
  <c r="AE378" i="8"/>
  <c r="AE388" i="8"/>
  <c r="AQ358" i="3"/>
  <c r="AQ664" i="3"/>
  <c r="AR753" i="3"/>
  <c r="AR1005" i="3"/>
  <c r="AF406" i="3"/>
  <c r="AF1010" i="3"/>
  <c r="AS97" i="8"/>
  <c r="AS431" i="8"/>
  <c r="AE87" i="8"/>
  <c r="AE401" i="8"/>
  <c r="AE396" i="8" s="1"/>
  <c r="AE515" i="8"/>
  <c r="AE486" i="8"/>
  <c r="AE593" i="8"/>
  <c r="AE542" i="8"/>
  <c r="AE609" i="8"/>
  <c r="AE599" i="8"/>
  <c r="AE674" i="8"/>
  <c r="AE727" i="8"/>
  <c r="AE700" i="8"/>
  <c r="AQ674" i="3"/>
  <c r="AR102" i="3"/>
  <c r="AS201" i="8"/>
  <c r="AE196" i="8"/>
  <c r="AE421" i="8"/>
  <c r="AE426" i="8" s="1"/>
  <c r="AE460" i="8"/>
  <c r="AE271" i="8"/>
  <c r="AQ77" i="3"/>
  <c r="AG388" i="3"/>
  <c r="AF542" i="3"/>
  <c r="AR213" i="3"/>
  <c r="AE980" i="8"/>
  <c r="AQ466" i="3"/>
  <c r="AG547" i="3"/>
  <c r="AF515" i="3"/>
  <c r="AF486" i="3"/>
  <c r="AR705" i="3"/>
  <c r="AF92" i="3"/>
  <c r="AF230" i="3"/>
  <c r="AR770" i="3"/>
  <c r="AF196" i="3"/>
  <c r="AS970" i="8"/>
  <c r="AS990" i="8"/>
  <c r="AF287" i="3"/>
  <c r="AF637" i="3"/>
  <c r="AR1015" i="3"/>
  <c r="AR626" i="3"/>
  <c r="AR338" i="3"/>
  <c r="AF218" i="3"/>
  <c r="AR230" i="3"/>
  <c r="AP573" i="3"/>
  <c r="AF401" i="3"/>
  <c r="AR406" i="3"/>
  <c r="AR1000" i="3"/>
  <c r="AF990" i="3"/>
  <c r="AR532" i="3"/>
  <c r="AR224" i="3"/>
  <c r="AF583" i="3"/>
  <c r="AF1015" i="3"/>
  <c r="AF631" i="3"/>
  <c r="AQ712" i="3"/>
  <c r="AE328" i="8"/>
  <c r="AR659" i="3"/>
  <c r="AR712" i="8"/>
  <c r="AR740" i="8" l="1"/>
  <c r="AR741" i="8"/>
  <c r="AF740" i="8"/>
  <c r="AF741" i="8"/>
  <c r="AR745" i="8"/>
  <c r="AH741" i="3"/>
  <c r="AH743" i="3"/>
  <c r="AR447" i="8"/>
  <c r="AR738" i="8" s="1"/>
  <c r="AR742" i="8" s="1"/>
  <c r="AR450" i="8"/>
  <c r="AR510" i="8" s="1"/>
  <c r="AR561" i="8"/>
  <c r="AR564" i="8"/>
  <c r="AR492" i="8"/>
  <c r="AP494" i="3"/>
  <c r="AP132" i="3"/>
  <c r="AP321" i="3"/>
  <c r="AG677" i="8"/>
  <c r="AG740" i="8"/>
  <c r="AG679" i="8"/>
  <c r="AF561" i="8"/>
  <c r="AF564" i="8"/>
  <c r="AG450" i="8"/>
  <c r="AG510" i="8" s="1"/>
  <c r="AF492" i="8"/>
  <c r="AR677" i="8"/>
  <c r="AG448" i="8"/>
  <c r="AG706" i="8" s="1"/>
  <c r="AG391" i="8" s="1"/>
  <c r="AG390" i="8" s="1"/>
  <c r="AH494" i="3"/>
  <c r="AH321" i="3"/>
  <c r="AH132" i="3"/>
  <c r="AR448" i="8"/>
  <c r="AR706" i="8" s="1"/>
  <c r="AR391" i="8" s="1"/>
  <c r="AR390" i="8" s="1"/>
  <c r="AR449" i="8" s="1"/>
  <c r="AH746" i="8"/>
  <c r="AH745" i="8"/>
  <c r="AG447" i="8"/>
  <c r="AF677" i="8"/>
  <c r="AP390" i="3"/>
  <c r="AP510" i="3"/>
  <c r="AE154" i="8"/>
  <c r="AS293" i="8"/>
  <c r="AS279" i="8"/>
  <c r="AS108" i="8"/>
  <c r="AE280" i="8"/>
  <c r="AF272" i="8"/>
  <c r="AE504" i="8"/>
  <c r="AE503" i="8"/>
  <c r="AE219" i="8"/>
  <c r="AE225" i="8" s="1"/>
  <c r="AS272" i="8"/>
  <c r="AF509" i="8"/>
  <c r="AE616" i="8"/>
  <c r="AF447" i="8"/>
  <c r="AE491" i="8"/>
  <c r="AS503" i="8"/>
  <c r="AS219" i="8"/>
  <c r="AS225" i="8" s="1"/>
  <c r="AS504" i="8"/>
  <c r="AE496" i="8"/>
  <c r="AE497" i="8"/>
  <c r="AE498" i="8"/>
  <c r="AR4" i="8"/>
  <c r="AR278" i="8"/>
  <c r="AR505" i="8"/>
  <c r="AR560" i="8"/>
  <c r="AR111" i="8"/>
  <c r="AR501" i="8"/>
  <c r="AR743" i="8"/>
  <c r="AR110" i="8"/>
  <c r="AR506" i="8"/>
  <c r="AR113" i="8"/>
  <c r="AR500" i="8"/>
  <c r="AR114" i="8"/>
  <c r="AR502" i="8"/>
  <c r="AR321" i="8"/>
  <c r="AR499" i="8"/>
  <c r="AR130" i="8"/>
  <c r="AR131" i="8"/>
  <c r="AR679" i="8"/>
  <c r="AR132" i="8"/>
  <c r="AR495" i="8"/>
  <c r="AR494" i="8"/>
  <c r="AR115" i="8"/>
  <c r="AR129" i="8"/>
  <c r="AR112" i="8"/>
  <c r="AF278" i="8"/>
  <c r="AF4" i="8"/>
  <c r="AF495" i="8"/>
  <c r="AF321" i="8"/>
  <c r="AF494" i="8"/>
  <c r="AF132" i="8"/>
  <c r="AF505" i="8"/>
  <c r="AF113" i="8"/>
  <c r="AF129" i="8"/>
  <c r="AF115" i="8"/>
  <c r="AF506" i="8"/>
  <c r="AF501" i="8"/>
  <c r="AF112" i="8"/>
  <c r="AF131" i="8"/>
  <c r="AF502" i="8"/>
  <c r="AF111" i="8"/>
  <c r="AF500" i="8"/>
  <c r="AF114" i="8"/>
  <c r="AF743" i="8"/>
  <c r="AF679" i="8"/>
  <c r="AF560" i="8"/>
  <c r="AF110" i="8"/>
  <c r="AF499" i="8"/>
  <c r="AF130" i="8"/>
  <c r="AS496" i="8"/>
  <c r="AS497" i="8"/>
  <c r="AS498" i="8"/>
  <c r="AF293" i="8"/>
  <c r="AE279" i="8"/>
  <c r="AE108" i="8"/>
  <c r="AS280" i="8"/>
  <c r="AS746" i="8"/>
  <c r="AS448" i="8"/>
  <c r="AS706" i="8" s="1"/>
  <c r="AS391" i="8" s="1"/>
  <c r="AS447" i="8"/>
  <c r="AS616" i="8"/>
  <c r="AS509" i="8"/>
  <c r="AS562" i="8"/>
  <c r="AS559" i="8"/>
  <c r="AS564" i="8"/>
  <c r="AS491" i="8"/>
  <c r="AS561" i="8"/>
  <c r="AS492" i="8"/>
  <c r="AS450" i="8"/>
  <c r="AH448" i="3"/>
  <c r="AH706" i="3" s="1"/>
  <c r="AH391" i="3" s="1"/>
  <c r="AH390" i="3" s="1"/>
  <c r="AT986" i="8"/>
  <c r="AD986" i="8"/>
  <c r="AT976" i="8"/>
  <c r="AT1016" i="8"/>
  <c r="AT966" i="8"/>
  <c r="AD1016" i="8"/>
  <c r="AT974" i="8"/>
  <c r="AI449" i="3"/>
  <c r="AD971" i="8"/>
  <c r="AT996" i="8"/>
  <c r="AD1001" i="8"/>
  <c r="AD976" i="8"/>
  <c r="AD991" i="8"/>
  <c r="AD969" i="8"/>
  <c r="AR566" i="8"/>
  <c r="AR567" i="8"/>
  <c r="AD1011" i="8"/>
  <c r="AT1001" i="8"/>
  <c r="AD1009" i="8"/>
  <c r="AD964" i="8"/>
  <c r="AD1019" i="8"/>
  <c r="AT994" i="8"/>
  <c r="AT1019" i="8"/>
  <c r="AT1009" i="8"/>
  <c r="AF116" i="8"/>
  <c r="AF566" i="8"/>
  <c r="AF567" i="8"/>
  <c r="AR675" i="8"/>
  <c r="AR678" i="8" s="1"/>
  <c r="AD984" i="8"/>
  <c r="AT961" i="8"/>
  <c r="AD999" i="8"/>
  <c r="AD979" i="8"/>
  <c r="AT991" i="8"/>
  <c r="AT964" i="8"/>
  <c r="AD961" i="8"/>
  <c r="AG738" i="8"/>
  <c r="AG742" i="8" s="1"/>
  <c r="AG675" i="8"/>
  <c r="AG678" i="8" s="1"/>
  <c r="AG449" i="8"/>
  <c r="AD989" i="8"/>
  <c r="AT971" i="8"/>
  <c r="AD966" i="8"/>
  <c r="AD996" i="8"/>
  <c r="AT984" i="8"/>
  <c r="AD994" i="8"/>
  <c r="AT1014" i="8"/>
  <c r="AT981" i="8"/>
  <c r="AT989" i="8"/>
  <c r="AD974" i="8"/>
  <c r="AT969" i="8"/>
  <c r="AT1011" i="8"/>
  <c r="AT999" i="8"/>
  <c r="AD1014" i="8"/>
  <c r="AD1006" i="8"/>
  <c r="AD981" i="8"/>
  <c r="AT979" i="8"/>
  <c r="AT1006" i="8"/>
  <c r="AR116" i="8"/>
  <c r="AQ741" i="3"/>
  <c r="AQ743" i="3"/>
  <c r="AR503" i="3"/>
  <c r="AR148" i="3"/>
  <c r="AR504" i="3"/>
  <c r="AR219" i="3"/>
  <c r="AR225" i="3" s="1"/>
  <c r="AF497" i="3"/>
  <c r="AF496" i="3"/>
  <c r="AF498" i="3"/>
  <c r="AF148" i="3"/>
  <c r="AF503" i="3"/>
  <c r="AF219" i="3"/>
  <c r="AF225" i="3" s="1"/>
  <c r="AF504" i="3"/>
  <c r="AG272" i="3"/>
  <c r="AR497" i="3"/>
  <c r="AR496" i="3"/>
  <c r="AR498" i="3"/>
  <c r="AF280" i="3"/>
  <c r="AR279" i="3"/>
  <c r="AR108" i="3"/>
  <c r="AR293" i="3"/>
  <c r="AR280" i="3"/>
  <c r="AR491" i="3"/>
  <c r="AR509" i="3"/>
  <c r="AR616" i="3"/>
  <c r="AG509" i="3"/>
  <c r="AF616" i="3"/>
  <c r="AF491" i="3"/>
  <c r="AP677" i="3"/>
  <c r="AP679" i="3"/>
  <c r="AP675" i="3"/>
  <c r="AP678" i="3" s="1"/>
  <c r="AP740" i="3"/>
  <c r="AQ500" i="3"/>
  <c r="AG278" i="3"/>
  <c r="AG4" i="3"/>
  <c r="AG506" i="3"/>
  <c r="AG505" i="3"/>
  <c r="AG502" i="3"/>
  <c r="AG114" i="3"/>
  <c r="AG499" i="3"/>
  <c r="AG129" i="3"/>
  <c r="AG112" i="3"/>
  <c r="AG131" i="3"/>
  <c r="AG111" i="3"/>
  <c r="AG495" i="3"/>
  <c r="AG113" i="3"/>
  <c r="AG130" i="3"/>
  <c r="AG110" i="3"/>
  <c r="AG115" i="3"/>
  <c r="AQ745" i="3"/>
  <c r="AG501" i="3"/>
  <c r="AG500" i="3"/>
  <c r="AG561" i="3"/>
  <c r="AH450" i="3"/>
  <c r="AH510" i="3" s="1"/>
  <c r="AG492" i="3"/>
  <c r="AH447" i="3"/>
  <c r="AH738" i="3" s="1"/>
  <c r="AH742" i="3" s="1"/>
  <c r="AR272" i="3"/>
  <c r="AG293" i="3"/>
  <c r="AF108" i="3"/>
  <c r="AF279" i="3"/>
  <c r="AQ501" i="3"/>
  <c r="AQ499" i="3"/>
  <c r="AQ746" i="3"/>
  <c r="AI746" i="3"/>
  <c r="AI745" i="3"/>
  <c r="AQ4" i="3"/>
  <c r="AQ278" i="3"/>
  <c r="AQ115" i="3"/>
  <c r="AQ110" i="3"/>
  <c r="AQ113" i="3"/>
  <c r="AQ502" i="3"/>
  <c r="AQ505" i="3"/>
  <c r="AQ130" i="3"/>
  <c r="AQ111" i="3"/>
  <c r="AQ131" i="3"/>
  <c r="AQ506" i="3"/>
  <c r="AQ112" i="3"/>
  <c r="AQ129" i="3"/>
  <c r="AQ114" i="3"/>
  <c r="AQ495" i="3"/>
  <c r="AQ562" i="3"/>
  <c r="AQ559" i="3"/>
  <c r="AQ564" i="3"/>
  <c r="AQ560" i="3"/>
  <c r="AQ447" i="3"/>
  <c r="AQ738" i="3" s="1"/>
  <c r="AQ742" i="3" s="1"/>
  <c r="AQ561" i="3"/>
  <c r="AQ492" i="3"/>
  <c r="AQ450" i="3"/>
  <c r="AQ448" i="3"/>
  <c r="AQ706" i="3" s="1"/>
  <c r="AQ391" i="3" s="1"/>
  <c r="AG559" i="3"/>
  <c r="AG564" i="3"/>
  <c r="AG562" i="3"/>
  <c r="AG560" i="3"/>
  <c r="AE1019" i="3"/>
  <c r="AE976" i="3"/>
  <c r="AS961" i="3"/>
  <c r="AE1001" i="3"/>
  <c r="AE986" i="3"/>
  <c r="AS971" i="3"/>
  <c r="AS1016" i="3"/>
  <c r="AE1006" i="3"/>
  <c r="AE996" i="3"/>
  <c r="AS964" i="3"/>
  <c r="AS994" i="3"/>
  <c r="AE1016" i="3"/>
  <c r="AE971" i="3"/>
  <c r="AE989" i="3"/>
  <c r="AE964" i="3"/>
  <c r="AS996" i="3"/>
  <c r="AE1009" i="3"/>
  <c r="AE966" i="3"/>
  <c r="AS989" i="3"/>
  <c r="AS986" i="3"/>
  <c r="AS981" i="3"/>
  <c r="AE1011" i="3"/>
  <c r="AE961" i="3"/>
  <c r="AE994" i="3"/>
  <c r="AE984" i="3"/>
  <c r="AS1006" i="3"/>
  <c r="AS966" i="3"/>
  <c r="AS984" i="3"/>
  <c r="AE981" i="3"/>
  <c r="AE969" i="3"/>
  <c r="AS976" i="3"/>
  <c r="AS974" i="3"/>
  <c r="AS969" i="3"/>
  <c r="AS1014" i="3"/>
  <c r="AS1001" i="3"/>
  <c r="AS999" i="3"/>
  <c r="AS1011" i="3"/>
  <c r="AE999" i="3"/>
  <c r="AS991" i="3"/>
  <c r="AP449" i="3"/>
  <c r="AH566" i="3"/>
  <c r="AH567" i="3"/>
  <c r="AH449" i="3"/>
  <c r="AG116" i="3"/>
  <c r="AS1009" i="3"/>
  <c r="AE979" i="3"/>
  <c r="AS1019" i="3"/>
  <c r="AE1014" i="3"/>
  <c r="AE974" i="3"/>
  <c r="AE991" i="3"/>
  <c r="AS979" i="3"/>
  <c r="AP567" i="3"/>
  <c r="AP566" i="3"/>
  <c r="AI675" i="3"/>
  <c r="AI678" i="3" s="1"/>
  <c r="AQ116" i="3"/>
  <c r="AS441" i="8"/>
  <c r="AE573" i="8"/>
  <c r="AS578" i="8"/>
  <c r="AQ328" i="3"/>
  <c r="AG573" i="3"/>
  <c r="AT1005" i="8"/>
  <c r="AD287" i="8"/>
  <c r="AF466" i="3"/>
  <c r="AS599" i="3"/>
  <c r="AE471" i="3"/>
  <c r="AS527" i="3"/>
  <c r="AS353" i="3"/>
  <c r="AS92" i="3"/>
  <c r="AS338" i="3"/>
  <c r="AE609" i="3"/>
  <c r="AS990" i="3"/>
  <c r="AE770" i="3"/>
  <c r="AT292" i="8"/>
  <c r="AD476" i="8"/>
  <c r="AD486" i="8"/>
  <c r="AD588" i="8"/>
  <c r="AD532" i="8"/>
  <c r="AD614" i="8"/>
  <c r="AD593" i="8"/>
  <c r="AT87" i="8"/>
  <c r="AF669" i="3"/>
  <c r="AE143" i="3"/>
  <c r="AS583" i="3"/>
  <c r="AS292" i="3"/>
  <c r="AE695" i="3"/>
  <c r="AD431" i="8"/>
  <c r="AD421" i="8"/>
  <c r="AD770" i="8"/>
  <c r="AR388" i="3"/>
  <c r="AS455" i="3"/>
  <c r="AS621" i="3"/>
  <c r="AE213" i="3"/>
  <c r="AS980" i="3"/>
  <c r="AT980" i="8"/>
  <c r="AT995" i="8"/>
  <c r="AD363" i="8"/>
  <c r="AD368" i="8"/>
  <c r="AT298" i="8"/>
  <c r="AT486" i="8"/>
  <c r="AT401" i="8"/>
  <c r="AT515" i="8"/>
  <c r="AT527" i="8"/>
  <c r="AT593" i="8"/>
  <c r="AT700" i="8"/>
  <c r="AT664" i="8"/>
  <c r="AT626" i="8"/>
  <c r="AT705" i="8"/>
  <c r="AT737" i="8"/>
  <c r="AQ573" i="3"/>
  <c r="AS626" i="3"/>
  <c r="AF578" i="3"/>
  <c r="AE406" i="3"/>
  <c r="AT107" i="8"/>
  <c r="AT421" i="8"/>
  <c r="AT446" i="8"/>
  <c r="AD277" i="8"/>
  <c r="AR578" i="3"/>
  <c r="AS421" i="3"/>
  <c r="AS737" i="3"/>
  <c r="AR664" i="3"/>
  <c r="AF685" i="3"/>
  <c r="AT201" i="8"/>
  <c r="AD970" i="8"/>
  <c r="AT368" i="8"/>
  <c r="AT363" i="8"/>
  <c r="AD1010" i="8"/>
  <c r="AS213" i="3"/>
  <c r="AS537" i="3"/>
  <c r="AE277" i="3"/>
  <c r="AE1000" i="3"/>
  <c r="AS333" i="3"/>
  <c r="AS975" i="3"/>
  <c r="AS82" i="3"/>
  <c r="AE542" i="3"/>
  <c r="AD1000" i="8"/>
  <c r="AS481" i="3"/>
  <c r="AS770" i="3"/>
  <c r="AE965" i="3"/>
  <c r="AE102" i="3"/>
  <c r="AE637" i="3"/>
  <c r="AS532" i="3"/>
  <c r="AS363" i="3"/>
  <c r="AE476" i="3"/>
  <c r="AR522" i="3"/>
  <c r="AE970" i="3"/>
  <c r="AR426" i="3"/>
  <c r="AE557" i="3"/>
  <c r="AE368" i="3"/>
  <c r="AE659" i="3"/>
  <c r="AS1000" i="3"/>
  <c r="AE700" i="3"/>
  <c r="AE460" i="3"/>
  <c r="AE995" i="3"/>
  <c r="AS373" i="8"/>
  <c r="AF343" i="3"/>
  <c r="AE466" i="8"/>
  <c r="AG328" i="3"/>
  <c r="AR343" i="3"/>
  <c r="AS388" i="8"/>
  <c r="AG649" i="3"/>
  <c r="AT271" i="8"/>
  <c r="AD985" i="8"/>
  <c r="AS230" i="3"/>
  <c r="AF604" i="3"/>
  <c r="AS446" i="3"/>
  <c r="AE298" i="3"/>
  <c r="AE92" i="3"/>
  <c r="AE583" i="3"/>
  <c r="AS995" i="3"/>
  <c r="AR547" i="3"/>
  <c r="AE552" i="3"/>
  <c r="AE722" i="3"/>
  <c r="AD995" i="8"/>
  <c r="AD406" i="8"/>
  <c r="AD527" i="8"/>
  <c r="AD522" i="8" s="1"/>
  <c r="AD537" i="8"/>
  <c r="AD626" i="8"/>
  <c r="AD609" i="8"/>
  <c r="AD700" i="8"/>
  <c r="AD664" i="8" s="1"/>
  <c r="AD695" i="8"/>
  <c r="AD659" i="8" s="1"/>
  <c r="AD732" i="8"/>
  <c r="AR373" i="3"/>
  <c r="AS1015" i="3"/>
  <c r="AE338" i="3"/>
  <c r="AE990" i="3"/>
  <c r="AE588" i="3"/>
  <c r="AD990" i="8"/>
  <c r="AD446" i="8"/>
  <c r="AD436" i="8"/>
  <c r="AT1015" i="8"/>
  <c r="AR717" i="3"/>
  <c r="AS406" i="3"/>
  <c r="AF717" i="3"/>
  <c r="AE353" i="3"/>
  <c r="AS287" i="3"/>
  <c r="AD975" i="8"/>
  <c r="AD102" i="8"/>
  <c r="AD378" i="8"/>
  <c r="AD383" i="8"/>
  <c r="AT277" i="8"/>
  <c r="AT406" i="8"/>
  <c r="AT476" i="8"/>
  <c r="AT532" i="8"/>
  <c r="AT542" i="8"/>
  <c r="AT609" i="8"/>
  <c r="AT588" i="8"/>
  <c r="AT695" i="8"/>
  <c r="AT642" i="8"/>
  <c r="AT732" i="8"/>
  <c r="AR77" i="3"/>
  <c r="AS436" i="3"/>
  <c r="AS700" i="3"/>
  <c r="AS753" i="3"/>
  <c r="AF659" i="3"/>
  <c r="AT770" i="8"/>
  <c r="AT436" i="8"/>
  <c r="AT460" i="8"/>
  <c r="AD298" i="8"/>
  <c r="AF674" i="3"/>
  <c r="AS542" i="3"/>
  <c r="AS722" i="3"/>
  <c r="AF547" i="3"/>
  <c r="AT970" i="8"/>
  <c r="AT196" i="8"/>
  <c r="AT102" i="8"/>
  <c r="AT383" i="8"/>
  <c r="AT378" i="8"/>
  <c r="AF358" i="3"/>
  <c r="AS97" i="3"/>
  <c r="AS614" i="3"/>
  <c r="AR358" i="3"/>
  <c r="AR328" i="3" s="1"/>
  <c r="AE446" i="3"/>
  <c r="AS985" i="3"/>
  <c r="AE764" i="3"/>
  <c r="AE527" i="3"/>
  <c r="AE411" i="3"/>
  <c r="AS431" i="3"/>
  <c r="AE314" i="3"/>
  <c r="AE436" i="3"/>
  <c r="AS1005" i="3"/>
  <c r="AE383" i="3"/>
  <c r="AE732" i="3"/>
  <c r="AR396" i="3"/>
  <c r="AR466" i="3"/>
  <c r="AE292" i="3"/>
  <c r="AE401" i="3"/>
  <c r="AE975" i="3"/>
  <c r="AS277" i="3"/>
  <c r="AE224" i="3"/>
  <c r="AE599" i="3"/>
  <c r="AE593" i="3"/>
  <c r="AE287" i="3"/>
  <c r="AS107" i="3"/>
  <c r="AE87" i="3"/>
  <c r="AE985" i="3"/>
  <c r="AS401" i="3"/>
  <c r="AE378" i="3"/>
  <c r="AE664" i="8"/>
  <c r="AS654" i="8"/>
  <c r="AE649" i="8"/>
  <c r="AS358" i="8"/>
  <c r="AS328" i="8" s="1"/>
  <c r="AQ654" i="3"/>
  <c r="AG712" i="3"/>
  <c r="AS717" i="8"/>
  <c r="AD1020" i="8"/>
  <c r="AT965" i="8"/>
  <c r="AF441" i="3"/>
  <c r="AS416" i="3"/>
  <c r="AS764" i="3"/>
  <c r="AE1015" i="3"/>
  <c r="AE201" i="3"/>
  <c r="AE1020" i="3"/>
  <c r="AS965" i="3"/>
  <c r="AE363" i="3"/>
  <c r="AE218" i="3"/>
  <c r="AE421" i="3"/>
  <c r="AT990" i="8"/>
  <c r="AD271" i="8"/>
  <c r="AD411" i="8"/>
  <c r="AD542" i="8"/>
  <c r="AD552" i="8"/>
  <c r="AD547" i="8" s="1"/>
  <c r="AD583" i="8"/>
  <c r="AD642" i="8"/>
  <c r="AD621" i="8"/>
  <c r="AD604" i="8"/>
  <c r="AD722" i="8"/>
  <c r="AD717" i="8" s="1"/>
  <c r="AD712" i="8" s="1"/>
  <c r="AD727" i="8"/>
  <c r="AF522" i="3"/>
  <c r="AE631" i="3"/>
  <c r="AE9" i="3"/>
  <c r="AS383" i="3"/>
  <c r="AE431" i="3"/>
  <c r="AD97" i="8"/>
  <c r="AD460" i="8"/>
  <c r="AD87" i="8"/>
  <c r="AT1010" i="8"/>
  <c r="AH649" i="3"/>
  <c r="AS471" i="3"/>
  <c r="AS970" i="3"/>
  <c r="AE621" i="3"/>
  <c r="AE626" i="3"/>
  <c r="AD201" i="8"/>
  <c r="AD333" i="8"/>
  <c r="AD338" i="8"/>
  <c r="AD764" i="8"/>
  <c r="AT411" i="8"/>
  <c r="AT537" i="8"/>
  <c r="AT557" i="8"/>
  <c r="AT621" i="8"/>
  <c r="AT604" i="8"/>
  <c r="AT599" i="8"/>
  <c r="AT659" i="8"/>
  <c r="AT727" i="8"/>
  <c r="AF77" i="3"/>
  <c r="AS218" i="3"/>
  <c r="AS486" i="3"/>
  <c r="AE481" i="3"/>
  <c r="AT1020" i="8"/>
  <c r="AT97" i="8"/>
  <c r="AT416" i="8"/>
  <c r="AT426" i="8" s="1"/>
  <c r="AT975" i="8"/>
  <c r="AD314" i="8"/>
  <c r="AE980" i="3"/>
  <c r="AS732" i="3"/>
  <c r="AS552" i="3"/>
  <c r="AS348" i="3"/>
  <c r="AD1005" i="8"/>
  <c r="AD92" i="8"/>
  <c r="AT338" i="8"/>
  <c r="AT333" i="8"/>
  <c r="AT343" i="8" s="1"/>
  <c r="AT753" i="8"/>
  <c r="AR669" i="3"/>
  <c r="AS224" i="3"/>
  <c r="AS411" i="3"/>
  <c r="AF654" i="3"/>
  <c r="AE416" i="3"/>
  <c r="AS9" i="3"/>
  <c r="AE348" i="3"/>
  <c r="AE532" i="3"/>
  <c r="AE737" i="3"/>
  <c r="AS631" i="3"/>
  <c r="AR604" i="3"/>
  <c r="AE230" i="3"/>
  <c r="AS298" i="3"/>
  <c r="AS143" i="3"/>
  <c r="AS378" i="3"/>
  <c r="AD343" i="8"/>
  <c r="AD690" i="8"/>
  <c r="AE604" i="8"/>
  <c r="AS396" i="8"/>
  <c r="AE522" i="8"/>
  <c r="AS669" i="8"/>
  <c r="AF426" i="3"/>
  <c r="AE717" i="8"/>
  <c r="AE712" i="8" s="1"/>
  <c r="AD980" i="8"/>
  <c r="AD292" i="8"/>
  <c r="AR674" i="3"/>
  <c r="AS557" i="3"/>
  <c r="AS1010" i="3"/>
  <c r="AS637" i="3"/>
  <c r="AE97" i="3"/>
  <c r="AE753" i="3"/>
  <c r="AE138" i="3"/>
  <c r="AE642" i="3"/>
  <c r="AS271" i="3"/>
  <c r="AS201" i="3"/>
  <c r="AT287" i="8"/>
  <c r="AD401" i="8"/>
  <c r="AD396" i="8" s="1"/>
  <c r="AD471" i="8"/>
  <c r="AD466" i="8" s="1"/>
  <c r="AD481" i="8"/>
  <c r="AD557" i="8"/>
  <c r="AD515" i="8"/>
  <c r="AD599" i="8"/>
  <c r="AD705" i="8"/>
  <c r="AD669" i="8" s="1"/>
  <c r="AD637" i="8"/>
  <c r="AD631" i="8"/>
  <c r="AD737" i="8"/>
  <c r="AT92" i="8"/>
  <c r="AS727" i="3"/>
  <c r="AR654" i="3"/>
  <c r="AE486" i="3"/>
  <c r="AS87" i="3"/>
  <c r="AE1005" i="3"/>
  <c r="AD416" i="8"/>
  <c r="AD455" i="8"/>
  <c r="AD107" i="8"/>
  <c r="AR441" i="3"/>
  <c r="AS138" i="3"/>
  <c r="AS695" i="3"/>
  <c r="AE515" i="3"/>
  <c r="AS1020" i="3"/>
  <c r="AR685" i="3"/>
  <c r="AD196" i="8"/>
  <c r="AD348" i="8"/>
  <c r="AD353" i="8"/>
  <c r="AD753" i="8"/>
  <c r="AT471" i="8"/>
  <c r="AT466" i="8" s="1"/>
  <c r="AT481" i="8"/>
  <c r="AT552" i="8"/>
  <c r="AT547" i="8" s="1"/>
  <c r="AT583" i="8"/>
  <c r="AT578" i="8"/>
  <c r="AT637" i="8"/>
  <c r="AT631" i="8"/>
  <c r="AT614" i="8"/>
  <c r="AT690" i="8"/>
  <c r="AT685" i="8" s="1"/>
  <c r="AT722" i="8"/>
  <c r="AF664" i="3"/>
  <c r="AS476" i="3"/>
  <c r="AS705" i="3"/>
  <c r="AE333" i="3"/>
  <c r="AE343" i="3" s="1"/>
  <c r="AT1000" i="8"/>
  <c r="AT455" i="8"/>
  <c r="AT431" i="8"/>
  <c r="AT985" i="8"/>
  <c r="AF373" i="3"/>
  <c r="AS460" i="3"/>
  <c r="AS609" i="3"/>
  <c r="AF388" i="3"/>
  <c r="AE727" i="3"/>
  <c r="AD1015" i="8"/>
  <c r="AD965" i="8"/>
  <c r="AT353" i="8"/>
  <c r="AT348" i="8"/>
  <c r="AT764" i="8"/>
  <c r="AF396" i="3"/>
  <c r="AS642" i="3"/>
  <c r="AS588" i="3"/>
  <c r="AQ649" i="3"/>
  <c r="AE271" i="3"/>
  <c r="AS196" i="3"/>
  <c r="AE107" i="3"/>
  <c r="AE614" i="3"/>
  <c r="AS426" i="3"/>
  <c r="AS515" i="3"/>
  <c r="AE196" i="3"/>
  <c r="AS102" i="3"/>
  <c r="AE1010" i="3"/>
  <c r="AE537" i="3"/>
  <c r="AE705" i="3"/>
  <c r="AS593" i="3"/>
  <c r="AE455" i="3"/>
  <c r="AS314" i="3"/>
  <c r="AE82" i="3"/>
  <c r="AS368" i="3"/>
  <c r="AS712" i="8"/>
  <c r="AS741" i="8" l="1"/>
  <c r="AE741" i="8"/>
  <c r="AE740" i="8"/>
  <c r="AE562" i="8"/>
  <c r="AE559" i="8"/>
  <c r="AE564" i="8"/>
  <c r="AF448" i="8"/>
  <c r="AF706" i="8" s="1"/>
  <c r="AF391" i="8" s="1"/>
  <c r="AF390" i="8" s="1"/>
  <c r="AS745" i="8"/>
  <c r="AG741" i="3"/>
  <c r="AG743" i="3"/>
  <c r="AE677" i="8"/>
  <c r="AG494" i="3"/>
  <c r="AG132" i="3"/>
  <c r="AG321" i="3"/>
  <c r="AE492" i="8"/>
  <c r="AE561" i="8"/>
  <c r="AF450" i="8"/>
  <c r="AF510" i="8" s="1"/>
  <c r="AH746" i="3"/>
  <c r="AH745" i="3"/>
  <c r="AQ132" i="3"/>
  <c r="AQ494" i="3"/>
  <c r="AQ321" i="3"/>
  <c r="AF745" i="8"/>
  <c r="AF746" i="8"/>
  <c r="AQ390" i="3"/>
  <c r="AQ510" i="3"/>
  <c r="AS390" i="8"/>
  <c r="AS449" i="8" s="1"/>
  <c r="AS510" i="8"/>
  <c r="AD154" i="8"/>
  <c r="AT314" i="8"/>
  <c r="AT154" i="8"/>
  <c r="AD741" i="8"/>
  <c r="AT496" i="8"/>
  <c r="AT497" i="8"/>
  <c r="AT498" i="8"/>
  <c r="AT503" i="8"/>
  <c r="AT504" i="8"/>
  <c r="AT219" i="8"/>
  <c r="AT225" i="8" s="1"/>
  <c r="AT509" i="8"/>
  <c r="AT448" i="8"/>
  <c r="AT706" i="8" s="1"/>
  <c r="AT391" i="8" s="1"/>
  <c r="AT616" i="8"/>
  <c r="AT447" i="8"/>
  <c r="AT491" i="8"/>
  <c r="AT492" i="8"/>
  <c r="AT450" i="8"/>
  <c r="AD498" i="8"/>
  <c r="AD497" i="8"/>
  <c r="AD496" i="8"/>
  <c r="AD504" i="8"/>
  <c r="AD503" i="8"/>
  <c r="AD219" i="8"/>
  <c r="AD225" i="8" s="1"/>
  <c r="AD280" i="8"/>
  <c r="AT280" i="8"/>
  <c r="AE448" i="8"/>
  <c r="AE706" i="8" s="1"/>
  <c r="AE391" i="8" s="1"/>
  <c r="AE390" i="8" s="1"/>
  <c r="AD616" i="8"/>
  <c r="AE509" i="8"/>
  <c r="AE447" i="8"/>
  <c r="AD562" i="8"/>
  <c r="AD559" i="8"/>
  <c r="AD564" i="8"/>
  <c r="AD491" i="8"/>
  <c r="AD561" i="8"/>
  <c r="AD492" i="8"/>
  <c r="AE450" i="8"/>
  <c r="AE510" i="8" s="1"/>
  <c r="AE272" i="8"/>
  <c r="AT293" i="8"/>
  <c r="AT279" i="8"/>
  <c r="AT108" i="8"/>
  <c r="AS278" i="8"/>
  <c r="AS4" i="8"/>
  <c r="AS115" i="8"/>
  <c r="AS506" i="8"/>
  <c r="AS321" i="8"/>
  <c r="AS743" i="8"/>
  <c r="AS505" i="8"/>
  <c r="AS132" i="8"/>
  <c r="AS501" i="8"/>
  <c r="AS114" i="8"/>
  <c r="AS494" i="8"/>
  <c r="AS110" i="8"/>
  <c r="AS502" i="8"/>
  <c r="AS129" i="8"/>
  <c r="AS500" i="8"/>
  <c r="AS130" i="8"/>
  <c r="AS112" i="8"/>
  <c r="AS499" i="8"/>
  <c r="AS560" i="8"/>
  <c r="AS495" i="8"/>
  <c r="AS131" i="8"/>
  <c r="AS113" i="8"/>
  <c r="AS111" i="8"/>
  <c r="AD279" i="8"/>
  <c r="AD108" i="8"/>
  <c r="AE293" i="8"/>
  <c r="AT272" i="8"/>
  <c r="AG677" i="3"/>
  <c r="AG740" i="3"/>
  <c r="AG679" i="3"/>
  <c r="AE4" i="8"/>
  <c r="AE278" i="8"/>
  <c r="AE743" i="8"/>
  <c r="AE112" i="8"/>
  <c r="AE495" i="8"/>
  <c r="AE110" i="8"/>
  <c r="AE113" i="8"/>
  <c r="AE505" i="8"/>
  <c r="AE494" i="8"/>
  <c r="AE321" i="8"/>
  <c r="AE560" i="8"/>
  <c r="AE501" i="8"/>
  <c r="AE506" i="8"/>
  <c r="AE129" i="8"/>
  <c r="AE500" i="8"/>
  <c r="AE130" i="8"/>
  <c r="AE131" i="8"/>
  <c r="AE502" i="8"/>
  <c r="AE132" i="8"/>
  <c r="AE679" i="8"/>
  <c r="AE111" i="8"/>
  <c r="AE499" i="8"/>
  <c r="AE114" i="8"/>
  <c r="AE115" i="8"/>
  <c r="AQ449" i="3"/>
  <c r="AC996" i="8"/>
  <c r="AC1006" i="8"/>
  <c r="AU989" i="8"/>
  <c r="AC966" i="8"/>
  <c r="AC961" i="8"/>
  <c r="AC984" i="8"/>
  <c r="AU1019" i="8"/>
  <c r="AC1011" i="8"/>
  <c r="AC1001" i="8"/>
  <c r="AU966" i="8"/>
  <c r="AC1014" i="8"/>
  <c r="AU981" i="8"/>
  <c r="AU971" i="8"/>
  <c r="AU964" i="8"/>
  <c r="AU994" i="8"/>
  <c r="AU996" i="8"/>
  <c r="AU1016" i="8"/>
  <c r="AU999" i="8"/>
  <c r="AU1014" i="8"/>
  <c r="AC989" i="8"/>
  <c r="AU991" i="8"/>
  <c r="AC1019" i="8"/>
  <c r="AC971" i="8"/>
  <c r="AU976" i="8"/>
  <c r="AS567" i="8"/>
  <c r="AS566" i="8"/>
  <c r="AS116" i="8"/>
  <c r="AU1006" i="8"/>
  <c r="AU1011" i="8"/>
  <c r="AU314" i="8" s="1"/>
  <c r="AC994" i="8"/>
  <c r="AC979" i="8"/>
  <c r="AC964" i="8"/>
  <c r="AC969" i="8"/>
  <c r="AC986" i="8"/>
  <c r="AE566" i="8"/>
  <c r="AE567" i="8"/>
  <c r="AS738" i="8"/>
  <c r="AS742" i="8" s="1"/>
  <c r="AU979" i="8"/>
  <c r="AU969" i="8"/>
  <c r="AU984" i="8"/>
  <c r="AC999" i="8"/>
  <c r="AC1009" i="8"/>
  <c r="AC991" i="8"/>
  <c r="AU974" i="8"/>
  <c r="AU986" i="8"/>
  <c r="AE116" i="8"/>
  <c r="AC981" i="8"/>
  <c r="AC974" i="8"/>
  <c r="AU961" i="8"/>
  <c r="AU154" i="8" s="1"/>
  <c r="AU1009" i="8"/>
  <c r="AU1001" i="8"/>
  <c r="AC976" i="8"/>
  <c r="AC1016" i="8"/>
  <c r="AF675" i="8"/>
  <c r="AF678" i="8" s="1"/>
  <c r="AF738" i="8"/>
  <c r="AF742" i="8" s="1"/>
  <c r="AR494" i="3"/>
  <c r="AR321" i="3"/>
  <c r="AR132" i="3"/>
  <c r="AF509" i="3"/>
  <c r="AE616" i="3"/>
  <c r="AE491" i="3"/>
  <c r="AS279" i="3"/>
  <c r="AS108" i="3"/>
  <c r="AS293" i="3"/>
  <c r="AE280" i="3"/>
  <c r="AE496" i="3"/>
  <c r="AE497" i="3"/>
  <c r="AE498" i="3"/>
  <c r="AE279" i="3"/>
  <c r="AE108" i="3"/>
  <c r="AF293" i="3"/>
  <c r="AS272" i="3"/>
  <c r="AS280" i="3"/>
  <c r="AS496" i="3"/>
  <c r="AS497" i="3"/>
  <c r="AS498" i="3"/>
  <c r="AF272" i="3"/>
  <c r="AE219" i="3"/>
  <c r="AE225" i="3" s="1"/>
  <c r="AE504" i="3"/>
  <c r="AE503" i="3"/>
  <c r="AE148" i="3"/>
  <c r="AQ679" i="3"/>
  <c r="AQ675" i="3"/>
  <c r="AQ678" i="3" s="1"/>
  <c r="AQ677" i="3"/>
  <c r="AQ740" i="3"/>
  <c r="AG447" i="3"/>
  <c r="AG448" i="3"/>
  <c r="AG706" i="3" s="1"/>
  <c r="AG391" i="3" s="1"/>
  <c r="AG390" i="3" s="1"/>
  <c r="AR447" i="3"/>
  <c r="AR562" i="3"/>
  <c r="AR564" i="3"/>
  <c r="AR559" i="3"/>
  <c r="AR560" i="3"/>
  <c r="AR492" i="3"/>
  <c r="AR561" i="3"/>
  <c r="AR450" i="3"/>
  <c r="AR510" i="3" s="1"/>
  <c r="AR448" i="3"/>
  <c r="AR706" i="3" s="1"/>
  <c r="AR391" i="3" s="1"/>
  <c r="AR390" i="3" s="1"/>
  <c r="AR499" i="3"/>
  <c r="AF501" i="3"/>
  <c r="AS616" i="3"/>
  <c r="AS491" i="3"/>
  <c r="AS509" i="3"/>
  <c r="AS219" i="3"/>
  <c r="AS225" i="3" s="1"/>
  <c r="AS504" i="3"/>
  <c r="AS503" i="3"/>
  <c r="AS148" i="3"/>
  <c r="AR746" i="3"/>
  <c r="AH677" i="3"/>
  <c r="AH679" i="3"/>
  <c r="AH675" i="3"/>
  <c r="AH678" i="3" s="1"/>
  <c r="AH740" i="3"/>
  <c r="AF564" i="3"/>
  <c r="AF559" i="3"/>
  <c r="AF562" i="3"/>
  <c r="AF560" i="3"/>
  <c r="AF492" i="3"/>
  <c r="AF561" i="3"/>
  <c r="AG450" i="3"/>
  <c r="AG510" i="3" s="1"/>
  <c r="AR745" i="3"/>
  <c r="AF278" i="3"/>
  <c r="AF4" i="3"/>
  <c r="AF495" i="3"/>
  <c r="AF114" i="3"/>
  <c r="AF131" i="3"/>
  <c r="AF111" i="3"/>
  <c r="AF130" i="3"/>
  <c r="AF502" i="3"/>
  <c r="AF113" i="3"/>
  <c r="AF506" i="3"/>
  <c r="AF505" i="3"/>
  <c r="AF115" i="3"/>
  <c r="AF112" i="3"/>
  <c r="AF129" i="3"/>
  <c r="AF110" i="3"/>
  <c r="AR501" i="3"/>
  <c r="AR500" i="3"/>
  <c r="AF499" i="3"/>
  <c r="AF500" i="3"/>
  <c r="AR4" i="3"/>
  <c r="AR278" i="3"/>
  <c r="AR505" i="3"/>
  <c r="AR506" i="3"/>
  <c r="AR115" i="3"/>
  <c r="AR130" i="3"/>
  <c r="AR110" i="3"/>
  <c r="AR111" i="3"/>
  <c r="AR495" i="3"/>
  <c r="AR502" i="3"/>
  <c r="AR113" i="3"/>
  <c r="AR131" i="3"/>
  <c r="AR114" i="3"/>
  <c r="AR112" i="3"/>
  <c r="AR129" i="3"/>
  <c r="AD991" i="3"/>
  <c r="AD979" i="3"/>
  <c r="AD999" i="3"/>
  <c r="AT1014" i="3"/>
  <c r="AT974" i="3"/>
  <c r="AD969" i="3"/>
  <c r="AT984" i="3"/>
  <c r="AT1006" i="3"/>
  <c r="AD994" i="3"/>
  <c r="AT986" i="3"/>
  <c r="AD966" i="3"/>
  <c r="AT996" i="3"/>
  <c r="AD989" i="3"/>
  <c r="AD1016" i="3"/>
  <c r="AD1006" i="3"/>
  <c r="AT971" i="3"/>
  <c r="AD1001" i="3"/>
  <c r="AG567" i="3"/>
  <c r="AG566" i="3"/>
  <c r="AT979" i="3"/>
  <c r="AD974" i="3"/>
  <c r="AT1019" i="3"/>
  <c r="AT1009" i="3"/>
  <c r="AT991" i="3"/>
  <c r="AT1011" i="3"/>
  <c r="AT1001" i="3"/>
  <c r="AT969" i="3"/>
  <c r="AT976" i="3"/>
  <c r="AD981" i="3"/>
  <c r="AT966" i="3"/>
  <c r="AD984" i="3"/>
  <c r="AD961" i="3"/>
  <c r="AT981" i="3"/>
  <c r="AT989" i="3"/>
  <c r="AD1009" i="3"/>
  <c r="AD964" i="3"/>
  <c r="AD971" i="3"/>
  <c r="AT994" i="3"/>
  <c r="AD996" i="3"/>
  <c r="AT1016" i="3"/>
  <c r="AD986" i="3"/>
  <c r="AT961" i="3"/>
  <c r="AD1019" i="3"/>
  <c r="AQ566" i="3"/>
  <c r="AQ567" i="3"/>
  <c r="AF116" i="3"/>
  <c r="AR116" i="3"/>
  <c r="AD1014" i="3"/>
  <c r="AT999" i="3"/>
  <c r="AD1011" i="3"/>
  <c r="AT964" i="3"/>
  <c r="AD976" i="3"/>
  <c r="AT717" i="8"/>
  <c r="AD674" i="8"/>
  <c r="AE426" i="3"/>
  <c r="AF328" i="3"/>
  <c r="AR712" i="3"/>
  <c r="AT669" i="8"/>
  <c r="AD426" i="8"/>
  <c r="AT213" i="3"/>
  <c r="AD515" i="3"/>
  <c r="AT401" i="3"/>
  <c r="AE77" i="3"/>
  <c r="AD378" i="3"/>
  <c r="AD218" i="3"/>
  <c r="AT995" i="3"/>
  <c r="AT642" i="3"/>
  <c r="AU201" i="8"/>
  <c r="AU298" i="8"/>
  <c r="AS664" i="3"/>
  <c r="AD363" i="3"/>
  <c r="AT1010" i="3"/>
  <c r="AE604" i="3"/>
  <c r="AD277" i="3"/>
  <c r="AU97" i="8"/>
  <c r="AU431" i="8"/>
  <c r="AC102" i="8"/>
  <c r="AC333" i="8"/>
  <c r="AC383" i="8"/>
  <c r="AC446" i="8"/>
  <c r="AC455" i="8"/>
  <c r="AU292" i="8"/>
  <c r="AS466" i="3"/>
  <c r="AD143" i="3"/>
  <c r="AD431" i="3"/>
  <c r="AU378" i="8"/>
  <c r="AU353" i="8"/>
  <c r="AU753" i="8"/>
  <c r="AU995" i="8"/>
  <c r="AE358" i="3"/>
  <c r="AD588" i="3"/>
  <c r="AT92" i="3"/>
  <c r="AD92" i="3"/>
  <c r="AT727" i="3"/>
  <c r="AT460" i="3"/>
  <c r="AT552" i="3"/>
  <c r="AU970" i="8"/>
  <c r="AU1010" i="8"/>
  <c r="AE396" i="3"/>
  <c r="AD609" i="3"/>
  <c r="AD542" i="3"/>
  <c r="AT143" i="3"/>
  <c r="AC298" i="8"/>
  <c r="AU1015" i="8"/>
  <c r="AC583" i="8"/>
  <c r="AC486" i="8"/>
  <c r="AC481" i="8"/>
  <c r="AC542" i="8"/>
  <c r="AC614" i="8"/>
  <c r="AC621" i="8"/>
  <c r="AC700" i="8"/>
  <c r="AC695" i="8"/>
  <c r="AS388" i="3"/>
  <c r="AD614" i="3"/>
  <c r="AD107" i="3"/>
  <c r="AD271" i="3"/>
  <c r="AT557" i="3"/>
  <c r="AT298" i="3"/>
  <c r="AD224" i="3"/>
  <c r="AR649" i="3"/>
  <c r="AU614" i="8"/>
  <c r="AU471" i="8"/>
  <c r="AU406" i="8"/>
  <c r="AU527" i="8"/>
  <c r="AU631" i="8"/>
  <c r="AU522" i="8"/>
  <c r="AU593" i="8"/>
  <c r="AU588" i="8"/>
  <c r="AU700" i="8"/>
  <c r="AU695" i="8"/>
  <c r="AC107" i="8"/>
  <c r="AC287" i="8"/>
  <c r="AD631" i="3"/>
  <c r="AT292" i="3"/>
  <c r="AT1015" i="3"/>
  <c r="AT476" i="3"/>
  <c r="AT138" i="3"/>
  <c r="AD421" i="3"/>
  <c r="AE547" i="3"/>
  <c r="AD700" i="3"/>
  <c r="AD1000" i="3"/>
  <c r="AT230" i="3"/>
  <c r="AD980" i="3"/>
  <c r="AD292" i="3"/>
  <c r="AT196" i="3"/>
  <c r="AD455" i="3"/>
  <c r="AT515" i="3"/>
  <c r="AC659" i="8"/>
  <c r="AT573" i="8"/>
  <c r="AT654" i="8"/>
  <c r="AT388" i="8"/>
  <c r="AD441" i="8"/>
  <c r="AS343" i="3"/>
  <c r="AT522" i="8"/>
  <c r="AE690" i="3"/>
  <c r="AT348" i="3"/>
  <c r="AT287" i="3"/>
  <c r="AT218" i="3"/>
  <c r="AT753" i="3"/>
  <c r="AD990" i="3"/>
  <c r="AT965" i="3"/>
  <c r="AD298" i="3"/>
  <c r="AD460" i="3"/>
  <c r="AU196" i="8"/>
  <c r="AC87" i="8"/>
  <c r="AT705" i="3"/>
  <c r="AD985" i="3"/>
  <c r="AE669" i="3"/>
  <c r="AD196" i="3"/>
  <c r="AE685" i="3"/>
  <c r="AU416" i="8"/>
  <c r="AU455" i="8"/>
  <c r="AC378" i="8"/>
  <c r="AC338" i="8"/>
  <c r="AC343" i="8" s="1"/>
  <c r="AC764" i="8"/>
  <c r="AC431" i="8"/>
  <c r="AC421" i="8"/>
  <c r="AU287" i="8"/>
  <c r="AD527" i="3"/>
  <c r="AT990" i="3"/>
  <c r="AS604" i="3"/>
  <c r="AU363" i="8"/>
  <c r="AU368" i="8"/>
  <c r="AC1005" i="8"/>
  <c r="AU990" i="8"/>
  <c r="AS547" i="3"/>
  <c r="AD599" i="3"/>
  <c r="AD348" i="3"/>
  <c r="AD201" i="3"/>
  <c r="AT637" i="3"/>
  <c r="AT224" i="3"/>
  <c r="AT314" i="3"/>
  <c r="AU1000" i="8"/>
  <c r="AC990" i="8"/>
  <c r="AS373" i="3"/>
  <c r="AD552" i="3"/>
  <c r="AD770" i="3"/>
  <c r="AT363" i="3"/>
  <c r="AC314" i="8"/>
  <c r="AC532" i="8"/>
  <c r="AC515" i="8"/>
  <c r="AC626" i="8"/>
  <c r="AC557" i="8"/>
  <c r="AC609" i="8"/>
  <c r="AC604" i="8" s="1"/>
  <c r="AC631" i="8"/>
  <c r="AC737" i="8"/>
  <c r="AC727" i="8"/>
  <c r="AC985" i="8"/>
  <c r="AD476" i="3"/>
  <c r="AD764" i="3"/>
  <c r="AT588" i="3"/>
  <c r="AT471" i="3"/>
  <c r="AT975" i="3"/>
  <c r="AT107" i="3"/>
  <c r="AS690" i="3"/>
  <c r="AC92" i="8"/>
  <c r="AU401" i="8"/>
  <c r="AU486" i="8"/>
  <c r="AU466" i="8"/>
  <c r="AU542" i="8"/>
  <c r="AU599" i="8"/>
  <c r="AU537" i="8"/>
  <c r="AU621" i="8"/>
  <c r="AU609" i="8"/>
  <c r="AU732" i="8"/>
  <c r="AC770" i="8"/>
  <c r="AE664" i="3"/>
  <c r="AD642" i="3"/>
  <c r="AD970" i="3"/>
  <c r="AD975" i="3"/>
  <c r="AT542" i="3"/>
  <c r="AT277" i="3"/>
  <c r="AD97" i="3"/>
  <c r="AS578" i="3"/>
  <c r="AF573" i="3"/>
  <c r="AD333" i="3"/>
  <c r="AT621" i="3"/>
  <c r="AD9" i="3"/>
  <c r="AS669" i="3"/>
  <c r="AF649" i="3"/>
  <c r="AT532" i="3"/>
  <c r="AE373" i="3"/>
  <c r="AS358" i="3"/>
  <c r="AD1020" i="3"/>
  <c r="AU659" i="8"/>
  <c r="AT358" i="8"/>
  <c r="AD358" i="8"/>
  <c r="AD578" i="8"/>
  <c r="AD388" i="8"/>
  <c r="AD654" i="8"/>
  <c r="AT373" i="8"/>
  <c r="AT328" i="8" s="1"/>
  <c r="AT396" i="8"/>
  <c r="AE522" i="3"/>
  <c r="AD1005" i="3"/>
  <c r="AT201" i="3"/>
  <c r="AE388" i="3"/>
  <c r="AT631" i="3"/>
  <c r="AS522" i="3"/>
  <c r="AT764" i="3"/>
  <c r="AS77" i="3"/>
  <c r="AU975" i="8"/>
  <c r="AC995" i="8"/>
  <c r="AD213" i="3"/>
  <c r="AT593" i="3"/>
  <c r="AD87" i="3"/>
  <c r="AT455" i="3"/>
  <c r="AC1010" i="8"/>
  <c r="AU460" i="8"/>
  <c r="AU421" i="8"/>
  <c r="AC363" i="8"/>
  <c r="AC353" i="8"/>
  <c r="AC753" i="8"/>
  <c r="AC416" i="8"/>
  <c r="AC436" i="8"/>
  <c r="AU271" i="8"/>
  <c r="AD406" i="3"/>
  <c r="AD753" i="3"/>
  <c r="AU102" i="8"/>
  <c r="AU348" i="8"/>
  <c r="AU383" i="8"/>
  <c r="AU107" i="8"/>
  <c r="AU1005" i="8"/>
  <c r="AD995" i="3"/>
  <c r="AD593" i="3"/>
  <c r="AD383" i="3"/>
  <c r="AT537" i="3"/>
  <c r="AT722" i="3"/>
  <c r="AD416" i="3"/>
  <c r="AE466" i="3"/>
  <c r="AC201" i="8"/>
  <c r="AU92" i="8"/>
  <c r="AS717" i="3"/>
  <c r="AS712" i="3" s="1"/>
  <c r="AD401" i="3"/>
  <c r="AD338" i="3"/>
  <c r="AC965" i="8"/>
  <c r="AU1020" i="8"/>
  <c r="AC401" i="8"/>
  <c r="AC396" i="8" s="1"/>
  <c r="AC411" i="8"/>
  <c r="AC406" i="8"/>
  <c r="AC599" i="8"/>
  <c r="AC578" i="8"/>
  <c r="AC573" i="8" s="1"/>
  <c r="AC537" i="8"/>
  <c r="AC637" i="8"/>
  <c r="AC588" i="8"/>
  <c r="AC732" i="8"/>
  <c r="AC722" i="8"/>
  <c r="AC1020" i="8"/>
  <c r="AD486" i="3"/>
  <c r="AD411" i="3"/>
  <c r="AD102" i="3"/>
  <c r="AT486" i="3"/>
  <c r="AT431" i="3"/>
  <c r="AT980" i="3"/>
  <c r="AD314" i="3"/>
  <c r="AT368" i="3"/>
  <c r="AU985" i="8"/>
  <c r="AU396" i="8"/>
  <c r="AU515" i="8"/>
  <c r="AU481" i="8"/>
  <c r="AU557" i="8"/>
  <c r="AU626" i="8"/>
  <c r="AU552" i="8"/>
  <c r="AU642" i="8"/>
  <c r="AU637" i="8"/>
  <c r="AU737" i="8"/>
  <c r="AU727" i="8"/>
  <c r="AC271" i="8"/>
  <c r="AE441" i="3"/>
  <c r="AD537" i="3"/>
  <c r="AD368" i="3"/>
  <c r="AT695" i="3"/>
  <c r="AT659" i="3" s="1"/>
  <c r="AT737" i="3"/>
  <c r="AT87" i="3"/>
  <c r="AT770" i="3"/>
  <c r="AS441" i="3"/>
  <c r="AD722" i="3"/>
  <c r="AD353" i="3"/>
  <c r="AT614" i="3"/>
  <c r="AD965" i="3"/>
  <c r="AR573" i="3"/>
  <c r="AD621" i="3"/>
  <c r="AT599" i="3"/>
  <c r="AT378" i="3"/>
  <c r="AS328" i="3"/>
  <c r="AD446" i="3"/>
  <c r="AU690" i="8"/>
  <c r="AT441" i="8"/>
  <c r="AS659" i="3"/>
  <c r="AS654" i="3" s="1"/>
  <c r="AD685" i="8"/>
  <c r="AS649" i="8"/>
  <c r="AF712" i="3"/>
  <c r="AT674" i="8"/>
  <c r="AD373" i="8"/>
  <c r="AD328" i="8" s="1"/>
  <c r="AS573" i="8"/>
  <c r="AD732" i="3"/>
  <c r="AD557" i="3"/>
  <c r="AT481" i="3"/>
  <c r="AT1020" i="3"/>
  <c r="AD695" i="3"/>
  <c r="AT416" i="3"/>
  <c r="AT383" i="3"/>
  <c r="AD82" i="3"/>
  <c r="AC1000" i="8"/>
  <c r="AU277" i="8"/>
  <c r="AU965" i="8"/>
  <c r="AD637" i="3"/>
  <c r="AT97" i="3"/>
  <c r="AD230" i="3"/>
  <c r="AT1005" i="3"/>
  <c r="AC1015" i="8"/>
  <c r="AU446" i="8"/>
  <c r="AU436" i="8"/>
  <c r="AC348" i="8"/>
  <c r="AC368" i="8"/>
  <c r="AC97" i="8"/>
  <c r="AC460" i="8"/>
  <c r="AU87" i="8"/>
  <c r="AE674" i="3"/>
  <c r="AT527" i="3"/>
  <c r="AT626" i="3"/>
  <c r="AU333" i="8"/>
  <c r="AU338" i="8"/>
  <c r="AU343" i="8" s="1"/>
  <c r="AU764" i="8"/>
  <c r="AU770" i="8"/>
  <c r="AE578" i="3"/>
  <c r="AD727" i="3"/>
  <c r="AD737" i="3"/>
  <c r="AD287" i="3"/>
  <c r="AT732" i="3"/>
  <c r="AT436" i="3"/>
  <c r="AS674" i="3"/>
  <c r="AC970" i="8"/>
  <c r="AC196" i="8"/>
  <c r="AC980" i="8"/>
  <c r="AD481" i="3"/>
  <c r="AD583" i="3"/>
  <c r="AT406" i="3"/>
  <c r="AC277" i="8"/>
  <c r="AC975" i="8"/>
  <c r="AC476" i="8"/>
  <c r="AC471" i="8"/>
  <c r="AC466" i="8"/>
  <c r="AC527" i="8"/>
  <c r="AC522" i="8" s="1"/>
  <c r="AC705" i="8"/>
  <c r="AC552" i="8"/>
  <c r="AC642" i="8"/>
  <c r="AC593" i="8"/>
  <c r="AC669" i="8"/>
  <c r="AC664" i="8"/>
  <c r="AE717" i="3"/>
  <c r="AD705" i="3"/>
  <c r="AD532" i="3"/>
  <c r="AT271" i="3"/>
  <c r="AT411" i="3"/>
  <c r="AT421" i="3"/>
  <c r="AD138" i="3"/>
  <c r="AE654" i="3"/>
  <c r="AT333" i="3"/>
  <c r="AU476" i="8"/>
  <c r="AU411" i="8"/>
  <c r="AU532" i="8"/>
  <c r="AU583" i="8"/>
  <c r="AU578" i="8"/>
  <c r="AU722" i="8"/>
  <c r="AU717" i="8" s="1"/>
  <c r="AU712" i="8" s="1"/>
  <c r="AU573" i="8"/>
  <c r="AU705" i="8"/>
  <c r="AU669" i="8"/>
  <c r="AU664" i="8"/>
  <c r="AU980" i="8"/>
  <c r="AC292" i="8"/>
  <c r="AS396" i="3"/>
  <c r="AD626" i="3"/>
  <c r="AD1010" i="3"/>
  <c r="AT609" i="3"/>
  <c r="AT583" i="3"/>
  <c r="AT970" i="3"/>
  <c r="AD1015" i="3"/>
  <c r="AT353" i="3"/>
  <c r="AD471" i="3"/>
  <c r="AT9" i="3"/>
  <c r="AT700" i="3"/>
  <c r="AD436" i="3"/>
  <c r="AT102" i="3"/>
  <c r="AT82" i="3"/>
  <c r="AT446" i="3"/>
  <c r="AT1000" i="3"/>
  <c r="AT985" i="3"/>
  <c r="AT338" i="3"/>
  <c r="AC690" i="8"/>
  <c r="AU685" i="8"/>
  <c r="AT712" i="8"/>
  <c r="AD659" i="3"/>
  <c r="AD690" i="3"/>
  <c r="AT741" i="8" l="1"/>
  <c r="AT746" i="8"/>
  <c r="AF743" i="3"/>
  <c r="AF741" i="3"/>
  <c r="AS677" i="8"/>
  <c r="AS740" i="8"/>
  <c r="AS675" i="8"/>
  <c r="AS678" i="8" s="1"/>
  <c r="AS679" i="8"/>
  <c r="AT559" i="8"/>
  <c r="AT561" i="8"/>
  <c r="AT564" i="8"/>
  <c r="AT562" i="8"/>
  <c r="AR741" i="3"/>
  <c r="AR743" i="3"/>
  <c r="AF132" i="3"/>
  <c r="AF494" i="3"/>
  <c r="AF321" i="3"/>
  <c r="AT745" i="8"/>
  <c r="AR738" i="3"/>
  <c r="AR742" i="3" s="1"/>
  <c r="AT510" i="8"/>
  <c r="AF449" i="8"/>
  <c r="AT390" i="8"/>
  <c r="AT449" i="8" s="1"/>
  <c r="AC154" i="8"/>
  <c r="AU746" i="8"/>
  <c r="AU745" i="8"/>
  <c r="AU616" i="8"/>
  <c r="AU509" i="8"/>
  <c r="AU491" i="8"/>
  <c r="AD293" i="8"/>
  <c r="AC279" i="8"/>
  <c r="AC108" i="8"/>
  <c r="AD272" i="8"/>
  <c r="AU741" i="8"/>
  <c r="AU564" i="8"/>
  <c r="AU559" i="8"/>
  <c r="AU562" i="8"/>
  <c r="AU561" i="8"/>
  <c r="AU492" i="8"/>
  <c r="AU450" i="8"/>
  <c r="AC616" i="8"/>
  <c r="AD448" i="8"/>
  <c r="AD706" i="8" s="1"/>
  <c r="AD391" i="8" s="1"/>
  <c r="AD390" i="8" s="1"/>
  <c r="AD746" i="8"/>
  <c r="AD745" i="8"/>
  <c r="AC564" i="8"/>
  <c r="AC559" i="8"/>
  <c r="AC562" i="8"/>
  <c r="AD509" i="8"/>
  <c r="AC491" i="8"/>
  <c r="AC561" i="8"/>
  <c r="AD450" i="8"/>
  <c r="AD510" i="8" s="1"/>
  <c r="AC492" i="8"/>
  <c r="AU280" i="8"/>
  <c r="AC280" i="8"/>
  <c r="AU498" i="8"/>
  <c r="AU496" i="8"/>
  <c r="AU497" i="8"/>
  <c r="AU272" i="8"/>
  <c r="AU293" i="8"/>
  <c r="AU279" i="8"/>
  <c r="AU108" i="8"/>
  <c r="AC504" i="8"/>
  <c r="AC219" i="8"/>
  <c r="AC225" i="8" s="1"/>
  <c r="AC503" i="8"/>
  <c r="AC498" i="8"/>
  <c r="AC496" i="8"/>
  <c r="AC497" i="8"/>
  <c r="AU504" i="8"/>
  <c r="AU219" i="8"/>
  <c r="AU225" i="8" s="1"/>
  <c r="AU503" i="8"/>
  <c r="AD278" i="8"/>
  <c r="AD4" i="8"/>
  <c r="AD495" i="8"/>
  <c r="AD129" i="8"/>
  <c r="AD499" i="8"/>
  <c r="AD131" i="8"/>
  <c r="AD506" i="8"/>
  <c r="AD132" i="8"/>
  <c r="AD115" i="8"/>
  <c r="AD743" i="8"/>
  <c r="AD112" i="8"/>
  <c r="AD502" i="8"/>
  <c r="AD111" i="8"/>
  <c r="AD494" i="8"/>
  <c r="AD501" i="8"/>
  <c r="AD130" i="8"/>
  <c r="AD560" i="8"/>
  <c r="AD110" i="8"/>
  <c r="AD321" i="8"/>
  <c r="AD500" i="8"/>
  <c r="AD114" i="8"/>
  <c r="AD505" i="8"/>
  <c r="AD113" i="8"/>
  <c r="AT278" i="8"/>
  <c r="AT4" i="8"/>
  <c r="AT495" i="8"/>
  <c r="AT505" i="8"/>
  <c r="AT115" i="8"/>
  <c r="AT132" i="8"/>
  <c r="AT131" i="8"/>
  <c r="AT112" i="8"/>
  <c r="AT494" i="8"/>
  <c r="AT129" i="8"/>
  <c r="AT110" i="8"/>
  <c r="AT743" i="8"/>
  <c r="AT501" i="8"/>
  <c r="AT130" i="8"/>
  <c r="AT506" i="8"/>
  <c r="AT560" i="8"/>
  <c r="AT111" i="8"/>
  <c r="AT500" i="8"/>
  <c r="AT114" i="8"/>
  <c r="AT502" i="8"/>
  <c r="AT113" i="8"/>
  <c r="AT499" i="8"/>
  <c r="AT321" i="8"/>
  <c r="AB974" i="8"/>
  <c r="AB1009" i="8"/>
  <c r="AB994" i="8"/>
  <c r="AV976" i="8"/>
  <c r="AV999" i="8"/>
  <c r="AV981" i="8"/>
  <c r="AB984" i="8"/>
  <c r="AB1016" i="8"/>
  <c r="AB981" i="8"/>
  <c r="AB999" i="8"/>
  <c r="AV1011" i="8"/>
  <c r="AB971" i="8"/>
  <c r="AV1016" i="8"/>
  <c r="AB1014" i="8"/>
  <c r="AB961" i="8"/>
  <c r="AD116" i="8"/>
  <c r="AE449" i="8"/>
  <c r="AB976" i="8"/>
  <c r="AV984" i="8"/>
  <c r="AB986" i="8"/>
  <c r="AV1006" i="8"/>
  <c r="AB1019" i="8"/>
  <c r="AV996" i="8"/>
  <c r="AV966" i="8"/>
  <c r="AB966" i="8"/>
  <c r="AV1001" i="8"/>
  <c r="AV986" i="8"/>
  <c r="AV969" i="8"/>
  <c r="AB969" i="8"/>
  <c r="AV991" i="8"/>
  <c r="AV994" i="8"/>
  <c r="AB1001" i="8"/>
  <c r="AV989" i="8"/>
  <c r="AD567" i="8"/>
  <c r="AD566" i="8"/>
  <c r="AV1009" i="8"/>
  <c r="AV974" i="8"/>
  <c r="AV979" i="8"/>
  <c r="AB964" i="8"/>
  <c r="AB989" i="8"/>
  <c r="AV964" i="8"/>
  <c r="AB1011" i="8"/>
  <c r="AB1006" i="8"/>
  <c r="AT566" i="8"/>
  <c r="AT567" i="8"/>
  <c r="AT738" i="8"/>
  <c r="AT742" i="8" s="1"/>
  <c r="AV961" i="8"/>
  <c r="AV154" i="8" s="1"/>
  <c r="AB991" i="8"/>
  <c r="AB979" i="8"/>
  <c r="AV1014" i="8"/>
  <c r="AV971" i="8"/>
  <c r="AV1019" i="8"/>
  <c r="AB996" i="8"/>
  <c r="AT116" i="8"/>
  <c r="AE738" i="8"/>
  <c r="AE742" i="8" s="1"/>
  <c r="AE675" i="8"/>
  <c r="AE678" i="8" s="1"/>
  <c r="AS494" i="3"/>
  <c r="AS132" i="3"/>
  <c r="AS321" i="3"/>
  <c r="AS741" i="3"/>
  <c r="AS743" i="3"/>
  <c r="AT497" i="3"/>
  <c r="AT496" i="3"/>
  <c r="AT498" i="3"/>
  <c r="AS746" i="3"/>
  <c r="AS448" i="3"/>
  <c r="AS564" i="3"/>
  <c r="AS559" i="3"/>
  <c r="AS562" i="3"/>
  <c r="AS560" i="3"/>
  <c r="AR677" i="3"/>
  <c r="AR679" i="3"/>
  <c r="AR675" i="3"/>
  <c r="AR678" i="3" s="1"/>
  <c r="AR740" i="3"/>
  <c r="AS278" i="3"/>
  <c r="AS4" i="3"/>
  <c r="AS110" i="3"/>
  <c r="AS111" i="3"/>
  <c r="AS114" i="3"/>
  <c r="AS115" i="3"/>
  <c r="AS505" i="3"/>
  <c r="AS502" i="3"/>
  <c r="AS506" i="3"/>
  <c r="AS495" i="3"/>
  <c r="AS112" i="3"/>
  <c r="AS129" i="3"/>
  <c r="AS130" i="3"/>
  <c r="AS131" i="3"/>
  <c r="AS113" i="3"/>
  <c r="AS499" i="3"/>
  <c r="AE500" i="3"/>
  <c r="AE278" i="3"/>
  <c r="AE4" i="3"/>
  <c r="AE495" i="3"/>
  <c r="AE111" i="3"/>
  <c r="AE115" i="3"/>
  <c r="AE130" i="3"/>
  <c r="AE505" i="3"/>
  <c r="AE502" i="3"/>
  <c r="AE131" i="3"/>
  <c r="AE114" i="3"/>
  <c r="AE110" i="3"/>
  <c r="AE112" i="3"/>
  <c r="AE129" i="3"/>
  <c r="AE506" i="3"/>
  <c r="AE113" i="3"/>
  <c r="AF447" i="3"/>
  <c r="AF738" i="3" s="1"/>
  <c r="AF742" i="3" s="1"/>
  <c r="AE492" i="3"/>
  <c r="AE561" i="3"/>
  <c r="AF450" i="3"/>
  <c r="AF510" i="3" s="1"/>
  <c r="AF448" i="3"/>
  <c r="AF706" i="3" s="1"/>
  <c r="AF391" i="3" s="1"/>
  <c r="AF390" i="3" s="1"/>
  <c r="AD504" i="3"/>
  <c r="AD148" i="3"/>
  <c r="AD503" i="3"/>
  <c r="AD219" i="3"/>
  <c r="AD225" i="3" s="1"/>
  <c r="AD280" i="3"/>
  <c r="AT503" i="3"/>
  <c r="AT148" i="3"/>
  <c r="AT219" i="3"/>
  <c r="AT225" i="3" s="1"/>
  <c r="AT504" i="3"/>
  <c r="AT509" i="3"/>
  <c r="AT616" i="3"/>
  <c r="AT491" i="3"/>
  <c r="AE272" i="3"/>
  <c r="AT280" i="3"/>
  <c r="AT272" i="3"/>
  <c r="AD108" i="3"/>
  <c r="AD279" i="3"/>
  <c r="AE293" i="3"/>
  <c r="AD498" i="3"/>
  <c r="AD496" i="3"/>
  <c r="AD497" i="3"/>
  <c r="AT108" i="3"/>
  <c r="AT279" i="3"/>
  <c r="AT293" i="3"/>
  <c r="AE509" i="3"/>
  <c r="AD616" i="3"/>
  <c r="AD491" i="3"/>
  <c r="AS492" i="3"/>
  <c r="AS561" i="3"/>
  <c r="AS450" i="3"/>
  <c r="AS510" i="3" s="1"/>
  <c r="AS745" i="3"/>
  <c r="AS447" i="3"/>
  <c r="AS738" i="3" s="1"/>
  <c r="AS742" i="3" s="1"/>
  <c r="AF677" i="3"/>
  <c r="AF679" i="3"/>
  <c r="AF740" i="3"/>
  <c r="AG746" i="3"/>
  <c r="AG745" i="3"/>
  <c r="AS501" i="3"/>
  <c r="AS500" i="3"/>
  <c r="AE499" i="3"/>
  <c r="AE501" i="3"/>
  <c r="AE559" i="3"/>
  <c r="AE562" i="3"/>
  <c r="AE564" i="3"/>
  <c r="AE560" i="3"/>
  <c r="AU989" i="3"/>
  <c r="AU986" i="3"/>
  <c r="AC979" i="3"/>
  <c r="AF566" i="3"/>
  <c r="AF567" i="3"/>
  <c r="AR566" i="3"/>
  <c r="AR567" i="3"/>
  <c r="AG449" i="3"/>
  <c r="AG738" i="3"/>
  <c r="AG742" i="3" s="1"/>
  <c r="AG675" i="3"/>
  <c r="AG678" i="3" s="1"/>
  <c r="AS116" i="3"/>
  <c r="AC976" i="3"/>
  <c r="AC1011" i="3"/>
  <c r="AC1014" i="3"/>
  <c r="AU961" i="3"/>
  <c r="AU1016" i="3"/>
  <c r="AU994" i="3"/>
  <c r="AC964" i="3"/>
  <c r="AC961" i="3"/>
  <c r="AU966" i="3"/>
  <c r="AU976" i="3"/>
  <c r="AU1001" i="3"/>
  <c r="AU991" i="3"/>
  <c r="AU1019" i="3"/>
  <c r="AU979" i="3"/>
  <c r="AU971" i="3"/>
  <c r="AC1016" i="3"/>
  <c r="AU996" i="3"/>
  <c r="AU1006" i="3"/>
  <c r="AC969" i="3"/>
  <c r="AU1014" i="3"/>
  <c r="AU964" i="3"/>
  <c r="AU999" i="3"/>
  <c r="AC1019" i="3"/>
  <c r="AC986" i="3"/>
  <c r="AC996" i="3"/>
  <c r="AC971" i="3"/>
  <c r="AC1009" i="3"/>
  <c r="AU981" i="3"/>
  <c r="AC984" i="3"/>
  <c r="AC981" i="3"/>
  <c r="AU969" i="3"/>
  <c r="AU1011" i="3"/>
  <c r="AU1009" i="3"/>
  <c r="AC974" i="3"/>
  <c r="AC1001" i="3"/>
  <c r="AC1006" i="3"/>
  <c r="AC989" i="3"/>
  <c r="AC966" i="3"/>
  <c r="AC994" i="3"/>
  <c r="AU984" i="3"/>
  <c r="AU974" i="3"/>
  <c r="AC999" i="3"/>
  <c r="AC991" i="3"/>
  <c r="AR449" i="3"/>
  <c r="AE116" i="3"/>
  <c r="AE712" i="3"/>
  <c r="AU547" i="8"/>
  <c r="AC358" i="8"/>
  <c r="AU654" i="8"/>
  <c r="AC674" i="8"/>
  <c r="AC654" i="8"/>
  <c r="AD674" i="3"/>
  <c r="AT664" i="3"/>
  <c r="AC87" i="3"/>
  <c r="AU557" i="3"/>
  <c r="AC975" i="3"/>
  <c r="AC515" i="3"/>
  <c r="AC460" i="3"/>
  <c r="AU436" i="3"/>
  <c r="AU292" i="3"/>
  <c r="AD578" i="3"/>
  <c r="AT466" i="3"/>
  <c r="AC1015" i="3"/>
  <c r="AU737" i="3"/>
  <c r="AU985" i="3"/>
  <c r="AC695" i="3"/>
  <c r="AC218" i="3"/>
  <c r="AC271" i="3"/>
  <c r="AC690" i="3"/>
  <c r="AT654" i="3"/>
  <c r="AE649" i="3"/>
  <c r="AU338" i="3"/>
  <c r="AU722" i="3"/>
  <c r="AU705" i="3"/>
  <c r="AC599" i="3"/>
  <c r="AC138" i="3"/>
  <c r="AD685" i="3"/>
  <c r="AD669" i="3"/>
  <c r="AT522" i="3"/>
  <c r="AU770" i="3"/>
  <c r="AU476" i="3"/>
  <c r="AU92" i="3"/>
  <c r="AC486" i="3"/>
  <c r="AC230" i="3"/>
  <c r="AU271" i="3"/>
  <c r="AC333" i="3"/>
  <c r="AD717" i="3"/>
  <c r="AT604" i="3"/>
  <c r="AU107" i="3"/>
  <c r="AU532" i="3"/>
  <c r="AC287" i="3"/>
  <c r="AC537" i="3"/>
  <c r="AC97" i="3"/>
  <c r="AU213" i="3"/>
  <c r="AD358" i="3"/>
  <c r="AT441" i="3"/>
  <c r="AU353" i="3"/>
  <c r="AU588" i="3"/>
  <c r="AC990" i="3"/>
  <c r="AC476" i="3"/>
  <c r="AC446" i="3"/>
  <c r="AU446" i="3"/>
  <c r="AU82" i="3"/>
  <c r="AB292" i="8"/>
  <c r="AV980" i="8"/>
  <c r="AV411" i="8"/>
  <c r="AV542" i="8"/>
  <c r="AV552" i="8"/>
  <c r="AV583" i="8"/>
  <c r="AV642" i="8"/>
  <c r="AV621" i="8"/>
  <c r="AV722" i="8"/>
  <c r="AV727" i="8"/>
  <c r="AB985" i="8"/>
  <c r="AB406" i="8"/>
  <c r="AB476" i="8"/>
  <c r="AB532" i="8"/>
  <c r="AB542" i="8"/>
  <c r="AB609" i="8"/>
  <c r="AB722" i="8"/>
  <c r="AB626" i="8"/>
  <c r="AB705" i="8"/>
  <c r="AB727" i="8"/>
  <c r="AV1020" i="8"/>
  <c r="AB965" i="8"/>
  <c r="AV1010" i="8"/>
  <c r="AV970" i="8"/>
  <c r="AV471" i="8"/>
  <c r="AV466" i="8" s="1"/>
  <c r="AV557" i="8"/>
  <c r="AV599" i="8"/>
  <c r="AV637" i="8"/>
  <c r="AV631" i="8"/>
  <c r="AV985" i="8"/>
  <c r="AB411" i="8"/>
  <c r="AB537" i="8"/>
  <c r="AB621" i="8"/>
  <c r="AB588" i="8"/>
  <c r="AB642" i="8"/>
  <c r="AB737" i="8"/>
  <c r="AB298" i="8"/>
  <c r="AB196" i="8"/>
  <c r="AU674" i="8"/>
  <c r="AT717" i="3"/>
  <c r="AU486" i="3"/>
  <c r="AU1020" i="3"/>
  <c r="AC383" i="3"/>
  <c r="AU368" i="3"/>
  <c r="AC642" i="3"/>
  <c r="AC995" i="3"/>
  <c r="AT358" i="3"/>
  <c r="AU599" i="3"/>
  <c r="AC542" i="3"/>
  <c r="AT77" i="3"/>
  <c r="AU411" i="3"/>
  <c r="AU455" i="3"/>
  <c r="AT669" i="3"/>
  <c r="AU378" i="3"/>
  <c r="AC722" i="3"/>
  <c r="AU287" i="3"/>
  <c r="AU383" i="3"/>
  <c r="AU552" i="3"/>
  <c r="AU218" i="3"/>
  <c r="AB770" i="8"/>
  <c r="AV406" i="8"/>
  <c r="AV547" i="8"/>
  <c r="AV700" i="8"/>
  <c r="AB1020" i="8"/>
  <c r="AB515" i="8"/>
  <c r="AB593" i="8"/>
  <c r="AB614" i="8"/>
  <c r="AB975" i="8"/>
  <c r="AV1000" i="8"/>
  <c r="AC547" i="8"/>
  <c r="AC717" i="8"/>
  <c r="AC712" i="8" s="1"/>
  <c r="AU426" i="8"/>
  <c r="AE328" i="3"/>
  <c r="AU373" i="8"/>
  <c r="AD426" i="3"/>
  <c r="AE573" i="3"/>
  <c r="AD373" i="3"/>
  <c r="AU980" i="3"/>
  <c r="AU406" i="3"/>
  <c r="AC82" i="3"/>
  <c r="AC532" i="3"/>
  <c r="AC143" i="3"/>
  <c r="AC201" i="3"/>
  <c r="AU97" i="3"/>
  <c r="AU990" i="3"/>
  <c r="AD77" i="3"/>
  <c r="AU995" i="3"/>
  <c r="AU481" i="3"/>
  <c r="AC1010" i="3"/>
  <c r="AC609" i="3"/>
  <c r="AU975" i="3"/>
  <c r="AC353" i="3"/>
  <c r="AC9" i="3"/>
  <c r="AD547" i="3"/>
  <c r="AT674" i="3"/>
  <c r="AU965" i="3"/>
  <c r="AU537" i="3"/>
  <c r="AC985" i="3"/>
  <c r="AC588" i="3"/>
  <c r="AC436" i="3"/>
  <c r="AT690" i="3"/>
  <c r="AC298" i="3"/>
  <c r="AD396" i="3"/>
  <c r="AC1020" i="3"/>
  <c r="AU626" i="3"/>
  <c r="AC401" i="3"/>
  <c r="AC527" i="3"/>
  <c r="AU230" i="3"/>
  <c r="AC378" i="3"/>
  <c r="AC277" i="3"/>
  <c r="AD466" i="3"/>
  <c r="AU1010" i="3"/>
  <c r="AU637" i="3"/>
  <c r="AC481" i="3"/>
  <c r="AC727" i="3"/>
  <c r="AU1005" i="3"/>
  <c r="AC1005" i="3"/>
  <c r="AC102" i="3"/>
  <c r="AS649" i="3"/>
  <c r="AD388" i="3"/>
  <c r="AC965" i="3"/>
  <c r="AU727" i="3"/>
  <c r="AC292" i="3"/>
  <c r="AC705" i="3"/>
  <c r="AC416" i="3"/>
  <c r="AC196" i="3"/>
  <c r="AD712" i="3"/>
  <c r="AB271" i="8"/>
  <c r="AV401" i="8"/>
  <c r="AV481" i="8"/>
  <c r="AV515" i="8"/>
  <c r="AV705" i="8"/>
  <c r="AV737" i="8"/>
  <c r="AB557" i="8"/>
  <c r="AB695" i="8"/>
  <c r="AB717" i="8"/>
  <c r="AB980" i="8"/>
  <c r="AB970" i="8"/>
  <c r="AC441" i="8"/>
  <c r="AU363" i="3"/>
  <c r="AC557" i="3"/>
  <c r="AT396" i="3"/>
  <c r="AU542" i="3"/>
  <c r="AC431" i="3"/>
  <c r="AC1000" i="3"/>
  <c r="AU515" i="3"/>
  <c r="AC92" i="3"/>
  <c r="AU348" i="3"/>
  <c r="AC406" i="3"/>
  <c r="AT712" i="3"/>
  <c r="AU609" i="3"/>
  <c r="AC224" i="3"/>
  <c r="AC770" i="3"/>
  <c r="AC700" i="3"/>
  <c r="AB287" i="8"/>
  <c r="AV527" i="8"/>
  <c r="AV626" i="8"/>
  <c r="AV695" i="8"/>
  <c r="AV690" i="8" s="1"/>
  <c r="AV685" i="8" s="1"/>
  <c r="AB401" i="8"/>
  <c r="AB700" i="8"/>
  <c r="AB664" i="8" s="1"/>
  <c r="AB690" i="8"/>
  <c r="AB314" i="8"/>
  <c r="AC685" i="8"/>
  <c r="AC373" i="8"/>
  <c r="AU388" i="8"/>
  <c r="AD649" i="8"/>
  <c r="AD343" i="3"/>
  <c r="AC426" i="8"/>
  <c r="AU358" i="8"/>
  <c r="AU328" i="8" s="1"/>
  <c r="AU970" i="3"/>
  <c r="AD604" i="3"/>
  <c r="AU277" i="3"/>
  <c r="AU642" i="3"/>
  <c r="AC471" i="3"/>
  <c r="AC411" i="3"/>
  <c r="AU201" i="3"/>
  <c r="AC338" i="3"/>
  <c r="AC343" i="3" s="1"/>
  <c r="AT373" i="3"/>
  <c r="AU1000" i="3"/>
  <c r="AU333" i="3"/>
  <c r="AU298" i="3"/>
  <c r="AU700" i="3"/>
  <c r="AC593" i="3"/>
  <c r="AC732" i="3"/>
  <c r="AU431" i="3"/>
  <c r="AC368" i="3"/>
  <c r="AC659" i="3"/>
  <c r="AC980" i="3"/>
  <c r="AD664" i="3"/>
  <c r="AU87" i="3"/>
  <c r="AU621" i="3"/>
  <c r="AC970" i="3"/>
  <c r="AC626" i="3"/>
  <c r="AC455" i="3"/>
  <c r="AS573" i="3"/>
  <c r="AU9" i="3"/>
  <c r="AU102" i="3"/>
  <c r="AU593" i="3"/>
  <c r="AU732" i="3"/>
  <c r="AC737" i="3"/>
  <c r="AC213" i="3"/>
  <c r="AU138" i="3"/>
  <c r="AC764" i="3"/>
  <c r="AT426" i="3"/>
  <c r="AC107" i="3"/>
  <c r="AU753" i="3"/>
  <c r="AU695" i="3"/>
  <c r="AU690" i="3" s="1"/>
  <c r="AU527" i="3"/>
  <c r="AC621" i="3"/>
  <c r="AC583" i="3"/>
  <c r="AU224" i="3"/>
  <c r="AC753" i="3"/>
  <c r="AS685" i="3"/>
  <c r="AC314" i="3"/>
  <c r="AD522" i="3"/>
  <c r="AU314" i="3"/>
  <c r="AU614" i="3"/>
  <c r="AC637" i="3"/>
  <c r="AC614" i="3"/>
  <c r="AU196" i="3"/>
  <c r="AC363" i="3"/>
  <c r="AU460" i="3"/>
  <c r="AB107" i="8"/>
  <c r="AV476" i="8"/>
  <c r="AV486" i="8"/>
  <c r="AV588" i="8"/>
  <c r="AV522" i="8"/>
  <c r="AV532" i="8"/>
  <c r="AV614" i="8"/>
  <c r="AV593" i="8"/>
  <c r="AV669" i="8"/>
  <c r="AV664" i="8"/>
  <c r="AV717" i="8"/>
  <c r="AV712" i="8" s="1"/>
  <c r="AB92" i="8"/>
  <c r="AB471" i="8"/>
  <c r="AB466" i="8" s="1"/>
  <c r="AB481" i="8"/>
  <c r="AB552" i="8"/>
  <c r="AB547" i="8" s="1"/>
  <c r="AB583" i="8"/>
  <c r="AB578" i="8"/>
  <c r="AB637" i="8"/>
  <c r="AB604" i="8"/>
  <c r="AB599" i="8"/>
  <c r="AB659" i="8"/>
  <c r="AB732" i="8"/>
  <c r="AV1015" i="8"/>
  <c r="AB277" i="8"/>
  <c r="AV92" i="8"/>
  <c r="AB201" i="8"/>
  <c r="AV1005" i="8"/>
  <c r="AV659" i="8"/>
  <c r="AT343" i="3"/>
  <c r="AU441" i="8"/>
  <c r="AD573" i="8"/>
  <c r="AU604" i="8"/>
  <c r="AT649" i="8"/>
  <c r="AC388" i="8"/>
  <c r="AC328" i="8" s="1"/>
  <c r="AD654" i="3"/>
  <c r="AU583" i="3"/>
  <c r="AU421" i="3"/>
  <c r="AT388" i="3"/>
  <c r="AT328" i="3" s="1"/>
  <c r="AU401" i="3"/>
  <c r="AU143" i="3"/>
  <c r="AU764" i="3"/>
  <c r="AC631" i="3"/>
  <c r="AT547" i="3"/>
  <c r="AU1015" i="3"/>
  <c r="AC421" i="3"/>
  <c r="AD441" i="3"/>
  <c r="AU471" i="3"/>
  <c r="AU416" i="3"/>
  <c r="AT578" i="3"/>
  <c r="AU631" i="3"/>
  <c r="AC552" i="3"/>
  <c r="AC348" i="3"/>
  <c r="AV396" i="8"/>
  <c r="AV537" i="8"/>
  <c r="AV609" i="8"/>
  <c r="AV604" i="8" s="1"/>
  <c r="AV732" i="8"/>
  <c r="AB486" i="8"/>
  <c r="AB527" i="8"/>
  <c r="AB631" i="8"/>
  <c r="AB712" i="8"/>
  <c r="AB990" i="8"/>
  <c r="AV990" i="8"/>
  <c r="AT677" i="8" l="1"/>
  <c r="AT679" i="8"/>
  <c r="AT675" i="8"/>
  <c r="AT678" i="8" s="1"/>
  <c r="AT740" i="8"/>
  <c r="AU448" i="8"/>
  <c r="AU706" i="8" s="1"/>
  <c r="AU391" i="8" s="1"/>
  <c r="AU390" i="8" s="1"/>
  <c r="AE746" i="8"/>
  <c r="AE745" i="8"/>
  <c r="AD740" i="8"/>
  <c r="AD677" i="8"/>
  <c r="AD679" i="8"/>
  <c r="AE321" i="3"/>
  <c r="AE494" i="3"/>
  <c r="AE132" i="3"/>
  <c r="AC741" i="8"/>
  <c r="AD447" i="8"/>
  <c r="AU447" i="8"/>
  <c r="AU738" i="8" s="1"/>
  <c r="AU742" i="8" s="1"/>
  <c r="AE743" i="3"/>
  <c r="AE741" i="3"/>
  <c r="AU510" i="8"/>
  <c r="AB154" i="8"/>
  <c r="AV314" i="8"/>
  <c r="AV746" i="8"/>
  <c r="AC509" i="8"/>
  <c r="AC448" i="8"/>
  <c r="AC706" i="8" s="1"/>
  <c r="AC391" i="8" s="1"/>
  <c r="AC390" i="8" s="1"/>
  <c r="AB616" i="8"/>
  <c r="AC447" i="8"/>
  <c r="AB491" i="8"/>
  <c r="AV745" i="8"/>
  <c r="AV448" i="8"/>
  <c r="AV706" i="8" s="1"/>
  <c r="AV391" i="8" s="1"/>
  <c r="AV616" i="8"/>
  <c r="AV509" i="8"/>
  <c r="AV447" i="8"/>
  <c r="AV491" i="8"/>
  <c r="AV450" i="8"/>
  <c r="AC272" i="8"/>
  <c r="AC293" i="8"/>
  <c r="AU129" i="8"/>
  <c r="AU501" i="8"/>
  <c r="AU130" i="8"/>
  <c r="AU502" i="8"/>
  <c r="AU494" i="8"/>
  <c r="AU495" i="8"/>
  <c r="AU500" i="8"/>
  <c r="AU114" i="8"/>
  <c r="AU111" i="8"/>
  <c r="AU499" i="8"/>
  <c r="AU505" i="8"/>
  <c r="AU321" i="8"/>
  <c r="AU115" i="8"/>
  <c r="AU113" i="8"/>
  <c r="AU560" i="8"/>
  <c r="AU112" i="8"/>
  <c r="AU131" i="8"/>
  <c r="AU743" i="8"/>
  <c r="AU132" i="8"/>
  <c r="AU110" i="8"/>
  <c r="AU506" i="8"/>
  <c r="AC743" i="8"/>
  <c r="AC131" i="8"/>
  <c r="AC321" i="8"/>
  <c r="AC560" i="8"/>
  <c r="AC500" i="8"/>
  <c r="AC114" i="8"/>
  <c r="AC110" i="8"/>
  <c r="AC132" i="8"/>
  <c r="AC502" i="8"/>
  <c r="AC499" i="8"/>
  <c r="AC495" i="8"/>
  <c r="AC129" i="8"/>
  <c r="AC505" i="8"/>
  <c r="AC113" i="8"/>
  <c r="AC494" i="8"/>
  <c r="AC506" i="8"/>
  <c r="AC111" i="8"/>
  <c r="AC115" i="8"/>
  <c r="AC112" i="8"/>
  <c r="AC501" i="8"/>
  <c r="AC130" i="8"/>
  <c r="AF675" i="3"/>
  <c r="AF678" i="3" s="1"/>
  <c r="AS706" i="3"/>
  <c r="AS391" i="3" s="1"/>
  <c r="AS390" i="3" s="1"/>
  <c r="AS449" i="3" s="1"/>
  <c r="AC116" i="8"/>
  <c r="AU449" i="8"/>
  <c r="AF449" i="3"/>
  <c r="AU116" i="8"/>
  <c r="AD449" i="8"/>
  <c r="AB280" i="8"/>
  <c r="AB522" i="8"/>
  <c r="AB396" i="8"/>
  <c r="AV578" i="8"/>
  <c r="AU659" i="3"/>
  <c r="AV995" i="8"/>
  <c r="AV102" i="8"/>
  <c r="AV378" i="8"/>
  <c r="AV383" i="8"/>
  <c r="AV292" i="8"/>
  <c r="AB455" i="8"/>
  <c r="AB431" i="8"/>
  <c r="AB338" i="8"/>
  <c r="AB333" i="8"/>
  <c r="AB753" i="8"/>
  <c r="AV431" i="8"/>
  <c r="AV421" i="8"/>
  <c r="AV965" i="8"/>
  <c r="AV298" i="8"/>
  <c r="AB1000" i="8"/>
  <c r="AB764" i="8"/>
  <c r="AB995" i="8"/>
  <c r="AU426" i="3"/>
  <c r="AV654" i="8"/>
  <c r="AV674" i="8"/>
  <c r="AU343" i="3"/>
  <c r="AU685" i="3"/>
  <c r="AV107" i="8"/>
  <c r="AV333" i="8"/>
  <c r="AV338" i="8"/>
  <c r="AV764" i="8"/>
  <c r="AV287" i="8"/>
  <c r="AB421" i="8"/>
  <c r="AB446" i="8"/>
  <c r="AB353" i="8"/>
  <c r="AB348" i="8"/>
  <c r="AV446" i="8"/>
  <c r="AV436" i="8"/>
  <c r="AV343" i="8"/>
  <c r="AB654" i="8"/>
  <c r="AC426" i="3"/>
  <c r="AB674" i="8"/>
  <c r="AC649" i="8"/>
  <c r="AT685" i="3"/>
  <c r="AV770" i="8"/>
  <c r="AV348" i="8"/>
  <c r="AV353" i="8"/>
  <c r="AV753" i="8"/>
  <c r="AV87" i="8"/>
  <c r="AB436" i="8"/>
  <c r="AB460" i="8"/>
  <c r="AB368" i="8"/>
  <c r="AB363" i="8"/>
  <c r="AV97" i="8"/>
  <c r="AV460" i="8"/>
  <c r="AB1015" i="8"/>
  <c r="AB87" i="8"/>
  <c r="AV201" i="8"/>
  <c r="AV196" i="8"/>
  <c r="AV975" i="8"/>
  <c r="AB573" i="8"/>
  <c r="AB685" i="8"/>
  <c r="AD328" i="3"/>
  <c r="AB669" i="8"/>
  <c r="AU649" i="8"/>
  <c r="AC685" i="3"/>
  <c r="AB1005" i="8"/>
  <c r="AV363" i="8"/>
  <c r="AV368" i="8"/>
  <c r="AV271" i="8"/>
  <c r="AB97" i="8"/>
  <c r="AB416" i="8"/>
  <c r="AB102" i="8"/>
  <c r="AB383" i="8"/>
  <c r="AB378" i="8"/>
  <c r="AV416" i="8"/>
  <c r="AV455" i="8"/>
  <c r="AB1010" i="8"/>
  <c r="AV277" i="8"/>
  <c r="AU740" i="8" l="1"/>
  <c r="AU677" i="8"/>
  <c r="AU675" i="8"/>
  <c r="AU678" i="8" s="1"/>
  <c r="AU679" i="8"/>
  <c r="AC745" i="8"/>
  <c r="AC746" i="8"/>
  <c r="AC677" i="8"/>
  <c r="AC679" i="8"/>
  <c r="AC740" i="8"/>
  <c r="AV219" i="8"/>
  <c r="AV225" i="8" s="1"/>
  <c r="AB498" i="8"/>
  <c r="AB219" i="8"/>
  <c r="AB225" i="8" s="1"/>
  <c r="AV293" i="8"/>
  <c r="AV272" i="8"/>
  <c r="AV280" i="8"/>
  <c r="AV498" i="8"/>
  <c r="AC675" i="8"/>
  <c r="AC678" i="8" s="1"/>
  <c r="AC738" i="8"/>
  <c r="AC742" i="8" s="1"/>
  <c r="AV504" i="8"/>
  <c r="AV503" i="8"/>
  <c r="AB496" i="8"/>
  <c r="AB497" i="8"/>
  <c r="AB503" i="8"/>
  <c r="AB504" i="8"/>
  <c r="AV279" i="8"/>
  <c r="AV108" i="8"/>
  <c r="AV497" i="8"/>
  <c r="AV496" i="8"/>
  <c r="AB741" i="8"/>
  <c r="AB562" i="8"/>
  <c r="AB559" i="8"/>
  <c r="AB564" i="8"/>
  <c r="AB561" i="8"/>
  <c r="AC450" i="8"/>
  <c r="AC510" i="8" s="1"/>
  <c r="AB492" i="8"/>
  <c r="AV738" i="8"/>
  <c r="AV742" i="8" s="1"/>
  <c r="AV741" i="8"/>
  <c r="AV562" i="8"/>
  <c r="AV559" i="8"/>
  <c r="AV564" i="8"/>
  <c r="AV561" i="8"/>
  <c r="AV492" i="8"/>
  <c r="AB279" i="8"/>
  <c r="AB108" i="8"/>
  <c r="AA996" i="8"/>
  <c r="AW1019" i="8"/>
  <c r="AW971" i="8"/>
  <c r="AW1014" i="8"/>
  <c r="AA979" i="8"/>
  <c r="AA991" i="8"/>
  <c r="AW961" i="8"/>
  <c r="AW154" i="8" s="1"/>
  <c r="AA1006" i="8"/>
  <c r="AA1011" i="8"/>
  <c r="AW964" i="8"/>
  <c r="AA989" i="8"/>
  <c r="AA964" i="8"/>
  <c r="AW979" i="8"/>
  <c r="AW974" i="8"/>
  <c r="AW1009" i="8"/>
  <c r="AW989" i="8"/>
  <c r="AA1001" i="8"/>
  <c r="AW994" i="8"/>
  <c r="AW991" i="8"/>
  <c r="AA969" i="8"/>
  <c r="AW969" i="8"/>
  <c r="AW986" i="8"/>
  <c r="AW1001" i="8"/>
  <c r="AA966" i="8"/>
  <c r="AW966" i="8"/>
  <c r="AW996" i="8"/>
  <c r="AA1019" i="8"/>
  <c r="AW1006" i="8"/>
  <c r="AA986" i="8"/>
  <c r="AW984" i="8"/>
  <c r="AA976" i="8"/>
  <c r="AA961" i="8"/>
  <c r="AA154" i="8" s="1"/>
  <c r="AA1014" i="8"/>
  <c r="AW1016" i="8"/>
  <c r="AA971" i="8"/>
  <c r="AW1011" i="8"/>
  <c r="AW314" i="8" s="1"/>
  <c r="AA999" i="8"/>
  <c r="AA981" i="8"/>
  <c r="AA1016" i="8"/>
  <c r="AA984" i="8"/>
  <c r="AW981" i="8"/>
  <c r="AW999" i="8"/>
  <c r="AW976" i="8"/>
  <c r="AA994" i="8"/>
  <c r="AA1009" i="8"/>
  <c r="AA974" i="8"/>
  <c r="AU278" i="8"/>
  <c r="AU4" i="8"/>
  <c r="AC566" i="8"/>
  <c r="AC567" i="8"/>
  <c r="AD675" i="8"/>
  <c r="AD678" i="8" s="1"/>
  <c r="AD738" i="8"/>
  <c r="AD742" i="8" s="1"/>
  <c r="AU566" i="8"/>
  <c r="AU567" i="8"/>
  <c r="AC278" i="8"/>
  <c r="AC4" i="8"/>
  <c r="AD741" i="3"/>
  <c r="AD743" i="3"/>
  <c r="AD494" i="3"/>
  <c r="AD321" i="3"/>
  <c r="AD132" i="3"/>
  <c r="AT741" i="3"/>
  <c r="AT743" i="3"/>
  <c r="AT494" i="3"/>
  <c r="AT321" i="3"/>
  <c r="AT132" i="3"/>
  <c r="AU293" i="3"/>
  <c r="AU279" i="3"/>
  <c r="AU108" i="3"/>
  <c r="AC496" i="3"/>
  <c r="AC497" i="3"/>
  <c r="AC498" i="3"/>
  <c r="AU272" i="3"/>
  <c r="AD272" i="3"/>
  <c r="AU504" i="3"/>
  <c r="AU503" i="3"/>
  <c r="AU148" i="3"/>
  <c r="AU219" i="3"/>
  <c r="AU225" i="3" s="1"/>
  <c r="AC280" i="3"/>
  <c r="AC504" i="3"/>
  <c r="AC503" i="3"/>
  <c r="AC219" i="3"/>
  <c r="AC225" i="3" s="1"/>
  <c r="AC148" i="3"/>
  <c r="AD509" i="3"/>
  <c r="AC616" i="3"/>
  <c r="AC491" i="3"/>
  <c r="AC279" i="3"/>
  <c r="AC108" i="3"/>
  <c r="AD293" i="3"/>
  <c r="AU616" i="3"/>
  <c r="AU491" i="3"/>
  <c r="AU509" i="3"/>
  <c r="AU498" i="3"/>
  <c r="AU496" i="3"/>
  <c r="AU497" i="3"/>
  <c r="AE448" i="3"/>
  <c r="AE706" i="3" s="1"/>
  <c r="AE391" i="3" s="1"/>
  <c r="AE390" i="3" s="1"/>
  <c r="AD559" i="3"/>
  <c r="AD564" i="3"/>
  <c r="AD562" i="3"/>
  <c r="AD560" i="3"/>
  <c r="AD492" i="3"/>
  <c r="AE450" i="3"/>
  <c r="AE510" i="3" s="1"/>
  <c r="AD561" i="3"/>
  <c r="AD4" i="3"/>
  <c r="AD278" i="3"/>
  <c r="AD495" i="3"/>
  <c r="AD111" i="3"/>
  <c r="AD113" i="3"/>
  <c r="AD110" i="3"/>
  <c r="AD130" i="3"/>
  <c r="AD131" i="3"/>
  <c r="AD505" i="3"/>
  <c r="AD506" i="3"/>
  <c r="AD502" i="3"/>
  <c r="AD112" i="3"/>
  <c r="AD129" i="3"/>
  <c r="AD114" i="3"/>
  <c r="AD115" i="3"/>
  <c r="AD500" i="3"/>
  <c r="AD501" i="3"/>
  <c r="AT448" i="3"/>
  <c r="AT706" i="3" s="1"/>
  <c r="AT391" i="3" s="1"/>
  <c r="AT390" i="3" s="1"/>
  <c r="AT564" i="3"/>
  <c r="AT562" i="3"/>
  <c r="AT559" i="3"/>
  <c r="AT560" i="3"/>
  <c r="AT561" i="3"/>
  <c r="AT492" i="3"/>
  <c r="AT450" i="3"/>
  <c r="AT510" i="3" s="1"/>
  <c r="AT4" i="3"/>
  <c r="AT278" i="3"/>
  <c r="AT495" i="3"/>
  <c r="AT130" i="3"/>
  <c r="AT131" i="3"/>
  <c r="AT502" i="3"/>
  <c r="AT505" i="3"/>
  <c r="AT113" i="3"/>
  <c r="AT110" i="3"/>
  <c r="AT114" i="3"/>
  <c r="AT115" i="3"/>
  <c r="AT111" i="3"/>
  <c r="AT506" i="3"/>
  <c r="AT112" i="3"/>
  <c r="AT129" i="3"/>
  <c r="AE677" i="3"/>
  <c r="AE679" i="3"/>
  <c r="AE740" i="3"/>
  <c r="AT501" i="3"/>
  <c r="AU280" i="3"/>
  <c r="AF746" i="3"/>
  <c r="AF745" i="3"/>
  <c r="AS677" i="3"/>
  <c r="AS679" i="3"/>
  <c r="AS675" i="3"/>
  <c r="AS678" i="3" s="1"/>
  <c r="AS740" i="3"/>
  <c r="AE447" i="3"/>
  <c r="AE738" i="3" s="1"/>
  <c r="AE742" i="3" s="1"/>
  <c r="AD499" i="3"/>
  <c r="AT447" i="3"/>
  <c r="AT738" i="3" s="1"/>
  <c r="AT742" i="3" s="1"/>
  <c r="AT745" i="3"/>
  <c r="AT746" i="3"/>
  <c r="AT499" i="3"/>
  <c r="AT500" i="3"/>
  <c r="AB991" i="3"/>
  <c r="AV974" i="3"/>
  <c r="AB989" i="3"/>
  <c r="AB1001" i="3"/>
  <c r="AV1009" i="3"/>
  <c r="AB984" i="3"/>
  <c r="AB1009" i="3"/>
  <c r="AB1019" i="3"/>
  <c r="AV964" i="3"/>
  <c r="AB969" i="3"/>
  <c r="AV971" i="3"/>
  <c r="AV1019" i="3"/>
  <c r="AV1001" i="3"/>
  <c r="AB964" i="3"/>
  <c r="AV1016" i="3"/>
  <c r="AB999" i="3"/>
  <c r="AV984" i="3"/>
  <c r="AB966" i="3"/>
  <c r="AB1006" i="3"/>
  <c r="AB974" i="3"/>
  <c r="AV1011" i="3"/>
  <c r="AB981" i="3"/>
  <c r="AV981" i="3"/>
  <c r="AB971" i="3"/>
  <c r="AB986" i="3"/>
  <c r="AV999" i="3"/>
  <c r="AV1014" i="3"/>
  <c r="AV1006" i="3"/>
  <c r="AB1016" i="3"/>
  <c r="AV979" i="3"/>
  <c r="AV991" i="3"/>
  <c r="AV976" i="3"/>
  <c r="AB961" i="3"/>
  <c r="AV994" i="3"/>
  <c r="AV961" i="3"/>
  <c r="AB1011" i="3"/>
  <c r="AB979" i="3"/>
  <c r="AV989" i="3"/>
  <c r="AE566" i="3"/>
  <c r="AE567" i="3"/>
  <c r="AB994" i="3"/>
  <c r="AV969" i="3"/>
  <c r="AB996" i="3"/>
  <c r="AV996" i="3"/>
  <c r="AV966" i="3"/>
  <c r="AB1014" i="3"/>
  <c r="AB976" i="3"/>
  <c r="AV986" i="3"/>
  <c r="AT116" i="3"/>
  <c r="AD116" i="3"/>
  <c r="AS566" i="3"/>
  <c r="AS567" i="3"/>
  <c r="AB388" i="8"/>
  <c r="AB358" i="8"/>
  <c r="AB441" i="8"/>
  <c r="AU717" i="3"/>
  <c r="AD573" i="3"/>
  <c r="AB213" i="3"/>
  <c r="AB557" i="3"/>
  <c r="AV631" i="3"/>
  <c r="AV1010" i="3"/>
  <c r="AT649" i="3"/>
  <c r="AV1005" i="3"/>
  <c r="AC441" i="3"/>
  <c r="AC522" i="3"/>
  <c r="AB455" i="3"/>
  <c r="AB588" i="3"/>
  <c r="AB985" i="3"/>
  <c r="AV411" i="3"/>
  <c r="AV338" i="3"/>
  <c r="AU396" i="3"/>
  <c r="AU604" i="3"/>
  <c r="AB97" i="3"/>
  <c r="AB515" i="3"/>
  <c r="AV700" i="3"/>
  <c r="AV532" i="3"/>
  <c r="AB277" i="3"/>
  <c r="AV224" i="3"/>
  <c r="AU547" i="3"/>
  <c r="AU654" i="3"/>
  <c r="AB416" i="3"/>
  <c r="AB626" i="3"/>
  <c r="AV642" i="3"/>
  <c r="AV527" i="3"/>
  <c r="AB298" i="3"/>
  <c r="AV446" i="3"/>
  <c r="AV970" i="3"/>
  <c r="AC358" i="3"/>
  <c r="AV196" i="3"/>
  <c r="AB621" i="3"/>
  <c r="AB287" i="3"/>
  <c r="AV476" i="3"/>
  <c r="AV383" i="3"/>
  <c r="AB378" i="3"/>
  <c r="AB990" i="3"/>
  <c r="AB770" i="3"/>
  <c r="AU674" i="3"/>
  <c r="AD649" i="3"/>
  <c r="AB421" i="3"/>
  <c r="AB401" i="3"/>
  <c r="AV695" i="3"/>
  <c r="AV732" i="3"/>
  <c r="AV990" i="3"/>
  <c r="AV421" i="3"/>
  <c r="AB107" i="3"/>
  <c r="AV92" i="3"/>
  <c r="AW201" i="8"/>
  <c r="AB426" i="8"/>
  <c r="AB373" i="8"/>
  <c r="AV649" i="8"/>
  <c r="AV388" i="8"/>
  <c r="AV1020" i="3"/>
  <c r="AB201" i="3"/>
  <c r="AB406" i="3"/>
  <c r="AB527" i="3"/>
  <c r="AV588" i="3"/>
  <c r="AV764" i="3"/>
  <c r="AB753" i="3"/>
  <c r="AU712" i="3"/>
  <c r="AU466" i="3"/>
  <c r="AU522" i="3"/>
  <c r="AB230" i="3"/>
  <c r="AB727" i="3"/>
  <c r="AV486" i="3"/>
  <c r="AV593" i="3"/>
  <c r="AT573" i="3"/>
  <c r="AU358" i="3"/>
  <c r="AV292" i="3"/>
  <c r="AB486" i="3"/>
  <c r="AB637" i="3"/>
  <c r="AV481" i="3"/>
  <c r="AV980" i="3"/>
  <c r="AB995" i="3"/>
  <c r="AV436" i="3"/>
  <c r="AU373" i="3"/>
  <c r="AV287" i="3"/>
  <c r="AB732" i="3"/>
  <c r="AB631" i="3"/>
  <c r="AV621" i="3"/>
  <c r="AV770" i="3"/>
  <c r="AB348" i="3"/>
  <c r="AV97" i="3"/>
  <c r="AC717" i="3"/>
  <c r="AC712" i="3" s="1"/>
  <c r="AC466" i="3"/>
  <c r="AB436" i="3"/>
  <c r="AB737" i="3"/>
  <c r="AV614" i="3"/>
  <c r="AV471" i="3"/>
  <c r="AV416" i="3"/>
  <c r="AV965" i="3"/>
  <c r="AB1000" i="3"/>
  <c r="AB271" i="3"/>
  <c r="AB92" i="3"/>
  <c r="AB583" i="3"/>
  <c r="AB609" i="3"/>
  <c r="AV599" i="3"/>
  <c r="AB1015" i="3"/>
  <c r="AB363" i="3"/>
  <c r="AV975" i="3"/>
  <c r="AV1000" i="3"/>
  <c r="AB1010" i="3"/>
  <c r="AW975" i="8"/>
  <c r="AA995" i="8"/>
  <c r="AW97" i="8"/>
  <c r="AW431" i="8"/>
  <c r="AW441" i="8"/>
  <c r="AA353" i="8"/>
  <c r="AA348" i="8"/>
  <c r="AA753" i="8"/>
  <c r="AA436" i="8"/>
  <c r="AA460" i="8"/>
  <c r="AW271" i="8"/>
  <c r="AW338" i="8"/>
  <c r="AW363" i="8"/>
  <c r="AA1005" i="8"/>
  <c r="AW383" i="8"/>
  <c r="AW107" i="8"/>
  <c r="AA338" i="8"/>
  <c r="AA764" i="8"/>
  <c r="AA446" i="8"/>
  <c r="AW348" i="8"/>
  <c r="AW753" i="8"/>
  <c r="AV373" i="8"/>
  <c r="AV358" i="8"/>
  <c r="AV328" i="8" s="1"/>
  <c r="AB649" i="8"/>
  <c r="AV426" i="8"/>
  <c r="AV573" i="8"/>
  <c r="AC373" i="3"/>
  <c r="AC547" i="3"/>
  <c r="AB446" i="3"/>
  <c r="AB695" i="3"/>
  <c r="AB292" i="3"/>
  <c r="AV705" i="3"/>
  <c r="AV378" i="3"/>
  <c r="AB353" i="3"/>
  <c r="AB368" i="3"/>
  <c r="AU77" i="3"/>
  <c r="AV82" i="3"/>
  <c r="AB705" i="3"/>
  <c r="AB542" i="3"/>
  <c r="AV737" i="3"/>
  <c r="AV87" i="3"/>
  <c r="AV213" i="3"/>
  <c r="AB965" i="3"/>
  <c r="AB9" i="3"/>
  <c r="AB642" i="3"/>
  <c r="AB614" i="3"/>
  <c r="AV552" i="3"/>
  <c r="AV333" i="3"/>
  <c r="AV343" i="3" s="1"/>
  <c r="AB764" i="3"/>
  <c r="AB1020" i="3"/>
  <c r="AC654" i="3"/>
  <c r="AV201" i="3"/>
  <c r="AB481" i="3"/>
  <c r="AB970" i="3"/>
  <c r="AV401" i="3"/>
  <c r="AV363" i="3"/>
  <c r="AB338" i="3"/>
  <c r="AV1015" i="3"/>
  <c r="AU664" i="3"/>
  <c r="AU388" i="3"/>
  <c r="AB460" i="3"/>
  <c r="AB599" i="3"/>
  <c r="AV727" i="3"/>
  <c r="AV583" i="3"/>
  <c r="AB314" i="3"/>
  <c r="AV138" i="3"/>
  <c r="AB980" i="3"/>
  <c r="AC388" i="3"/>
  <c r="AU441" i="3"/>
  <c r="AB224" i="3"/>
  <c r="AB722" i="3"/>
  <c r="AB82" i="3"/>
  <c r="AV659" i="3"/>
  <c r="AV102" i="3"/>
  <c r="AB102" i="3"/>
  <c r="AV277" i="3"/>
  <c r="AV455" i="3"/>
  <c r="AB383" i="3"/>
  <c r="AA1000" i="8"/>
  <c r="AW277" i="8"/>
  <c r="AW965" i="8"/>
  <c r="AW436" i="8"/>
  <c r="AW446" i="8"/>
  <c r="AW455" i="8"/>
  <c r="AA368" i="8"/>
  <c r="AA363" i="8"/>
  <c r="AA97" i="8"/>
  <c r="AA416" i="8"/>
  <c r="AW87" i="8"/>
  <c r="AW102" i="8"/>
  <c r="AW378" i="8"/>
  <c r="AW388" i="8" s="1"/>
  <c r="AW368" i="8"/>
  <c r="AW373" i="8" s="1"/>
  <c r="AW995" i="8"/>
  <c r="AV441" i="8"/>
  <c r="AB343" i="8"/>
  <c r="AB328" i="8" s="1"/>
  <c r="AC396" i="3"/>
  <c r="AU578" i="3"/>
  <c r="AB143" i="3"/>
  <c r="AB411" i="3"/>
  <c r="AV637" i="3"/>
  <c r="AV557" i="3"/>
  <c r="AV9" i="3"/>
  <c r="AV460" i="3"/>
  <c r="AV298" i="3"/>
  <c r="AV985" i="3"/>
  <c r="AB196" i="3"/>
  <c r="AB476" i="3"/>
  <c r="AB471" i="3"/>
  <c r="AV626" i="3"/>
  <c r="AV368" i="3"/>
  <c r="AC578" i="3"/>
  <c r="AC669" i="3"/>
  <c r="AB431" i="3"/>
  <c r="AB537" i="3"/>
  <c r="AB975" i="3"/>
  <c r="AV722" i="3"/>
  <c r="AV348" i="3"/>
  <c r="AV271" i="3"/>
  <c r="AC604" i="3"/>
  <c r="AC674" i="3"/>
  <c r="AB218" i="3"/>
  <c r="AB532" i="3"/>
  <c r="AV406" i="3"/>
  <c r="AV515" i="3"/>
  <c r="AV753" i="3"/>
  <c r="AV143" i="3"/>
  <c r="AV995" i="3"/>
  <c r="AC77" i="3"/>
  <c r="AB1005" i="3"/>
  <c r="AB593" i="3"/>
  <c r="AB552" i="3"/>
  <c r="AV609" i="3"/>
  <c r="AV107" i="3"/>
  <c r="AB333" i="3"/>
  <c r="AB343" i="3" s="1"/>
  <c r="AV218" i="3"/>
  <c r="AB659" i="3"/>
  <c r="AC664" i="3"/>
  <c r="AU669" i="3"/>
  <c r="AB138" i="3"/>
  <c r="AB700" i="3"/>
  <c r="AV537" i="3"/>
  <c r="AV542" i="3"/>
  <c r="AV353" i="3"/>
  <c r="AV431" i="3"/>
  <c r="AB87" i="3"/>
  <c r="AV314" i="3"/>
  <c r="AV230" i="3"/>
  <c r="AW196" i="8"/>
  <c r="AW298" i="8"/>
  <c r="AA1010" i="8"/>
  <c r="AW421" i="8"/>
  <c r="AW460" i="8"/>
  <c r="AA102" i="8"/>
  <c r="AA383" i="8"/>
  <c r="AA378" i="8"/>
  <c r="AA455" i="8"/>
  <c r="AA431" i="8"/>
  <c r="AW292" i="8"/>
  <c r="AW353" i="8"/>
  <c r="AW333" i="8"/>
  <c r="AW343" i="8"/>
  <c r="AW764" i="8"/>
  <c r="AW770" i="8"/>
  <c r="AA87" i="8"/>
  <c r="AA1015" i="8"/>
  <c r="AW416" i="8"/>
  <c r="AW426" i="8"/>
  <c r="AA333" i="8"/>
  <c r="AA421" i="8"/>
  <c r="AW287" i="8"/>
  <c r="AW358" i="8"/>
  <c r="AW328" i="8" s="1"/>
  <c r="AB740" i="8" l="1"/>
  <c r="AB677" i="8"/>
  <c r="AV510" i="8"/>
  <c r="AV390" i="8"/>
  <c r="AV449" i="8" s="1"/>
  <c r="AV740" i="8"/>
  <c r="AV675" i="8"/>
  <c r="AV678" i="8" s="1"/>
  <c r="AV677" i="8"/>
  <c r="AC449" i="8"/>
  <c r="AW498" i="8"/>
  <c r="AW272" i="8"/>
  <c r="AW293" i="8"/>
  <c r="AA219" i="8"/>
  <c r="AA225" i="8" s="1"/>
  <c r="AA498" i="8"/>
  <c r="AW219" i="8"/>
  <c r="AW225" i="8" s="1"/>
  <c r="AB506" i="8"/>
  <c r="AB494" i="8"/>
  <c r="AB111" i="8"/>
  <c r="AB501" i="8"/>
  <c r="AB130" i="8"/>
  <c r="AB110" i="8"/>
  <c r="AB500" i="8"/>
  <c r="AB114" i="8"/>
  <c r="AB743" i="8"/>
  <c r="AB321" i="8"/>
  <c r="AB115" i="8"/>
  <c r="AB499" i="8"/>
  <c r="AB113" i="8"/>
  <c r="AB502" i="8"/>
  <c r="AB112" i="8"/>
  <c r="AB495" i="8"/>
  <c r="AB679" i="8"/>
  <c r="AB560" i="8"/>
  <c r="AB132" i="8"/>
  <c r="AB131" i="8"/>
  <c r="AB505" i="8"/>
  <c r="AB129" i="8"/>
  <c r="AV495" i="8"/>
  <c r="AV113" i="8"/>
  <c r="AV679" i="8"/>
  <c r="AV502" i="8"/>
  <c r="AV115" i="8"/>
  <c r="AV506" i="8"/>
  <c r="AV110" i="8"/>
  <c r="AV321" i="8"/>
  <c r="AV501" i="8"/>
  <c r="AV130" i="8"/>
  <c r="AV132" i="8"/>
  <c r="AV500" i="8"/>
  <c r="AV114" i="8"/>
  <c r="AV129" i="8"/>
  <c r="AV743" i="8"/>
  <c r="AV560" i="8"/>
  <c r="AV111" i="8"/>
  <c r="AV499" i="8"/>
  <c r="AV505" i="8"/>
  <c r="AV494" i="8"/>
  <c r="AV131" i="8"/>
  <c r="AV112" i="8"/>
  <c r="AV116" i="8"/>
  <c r="AB116" i="8"/>
  <c r="AW280" i="8"/>
  <c r="AA343" i="8"/>
  <c r="AA373" i="8"/>
  <c r="AV426" i="3"/>
  <c r="AB358" i="3"/>
  <c r="AW970" i="8"/>
  <c r="AW1010" i="8"/>
  <c r="AA965" i="8"/>
  <c r="AW1020" i="8"/>
  <c r="AA486" i="8"/>
  <c r="AA406" i="8"/>
  <c r="AA588" i="8"/>
  <c r="AA527" i="8"/>
  <c r="AA552" i="8"/>
  <c r="AA732" i="8"/>
  <c r="AA583" i="8"/>
  <c r="AA626" i="8"/>
  <c r="AA695" i="8"/>
  <c r="AA705" i="8"/>
  <c r="AA92" i="8"/>
  <c r="AW401" i="8"/>
  <c r="AW411" i="8"/>
  <c r="AW537" i="8"/>
  <c r="AW609" i="8"/>
  <c r="AW631" i="8"/>
  <c r="AW621" i="8"/>
  <c r="AW722" i="8"/>
  <c r="AW717" i="8"/>
  <c r="AW980" i="8"/>
  <c r="AA287" i="8"/>
  <c r="AA292" i="8"/>
  <c r="AA358" i="8"/>
  <c r="AB373" i="3"/>
  <c r="AA980" i="8"/>
  <c r="AA593" i="8"/>
  <c r="AA476" i="8"/>
  <c r="AA547" i="8"/>
  <c r="AA690" i="8"/>
  <c r="AW481" i="8"/>
  <c r="AW583" i="8"/>
  <c r="AW578" i="8" s="1"/>
  <c r="AW593" i="8"/>
  <c r="AA441" i="8"/>
  <c r="AC328" i="3"/>
  <c r="AB547" i="3"/>
  <c r="AB396" i="3"/>
  <c r="AW990" i="8"/>
  <c r="AW1000" i="8"/>
  <c r="AA990" i="8"/>
  <c r="AA298" i="8"/>
  <c r="AA975" i="8"/>
  <c r="AA471" i="8"/>
  <c r="AA466" i="8"/>
  <c r="AA542" i="8"/>
  <c r="AA700" i="8"/>
  <c r="AA614" i="8"/>
  <c r="AA515" i="8"/>
  <c r="AA722" i="8"/>
  <c r="AA642" i="8"/>
  <c r="AA737" i="8"/>
  <c r="AW985" i="8"/>
  <c r="AW476" i="8"/>
  <c r="AW471" i="8"/>
  <c r="AW532" i="8"/>
  <c r="AW695" i="8"/>
  <c r="AW527" i="8"/>
  <c r="AW599" i="8"/>
  <c r="AW642" i="8"/>
  <c r="AW659" i="8"/>
  <c r="AW637" i="8"/>
  <c r="AW700" i="8"/>
  <c r="AA107" i="8"/>
  <c r="AB522" i="3"/>
  <c r="AA314" i="8"/>
  <c r="AA537" i="8"/>
  <c r="AA599" i="8"/>
  <c r="AA1020" i="8"/>
  <c r="AW552" i="8"/>
  <c r="AW557" i="8"/>
  <c r="AW705" i="8"/>
  <c r="AW669" i="8" s="1"/>
  <c r="AW712" i="8"/>
  <c r="AA388" i="8"/>
  <c r="AA328" i="8" s="1"/>
  <c r="AU328" i="3"/>
  <c r="AB674" i="3"/>
  <c r="AB717" i="3"/>
  <c r="AW1005" i="8"/>
  <c r="AA196" i="8"/>
  <c r="AW92" i="8"/>
  <c r="AA277" i="8"/>
  <c r="AW1015" i="8"/>
  <c r="AA621" i="8"/>
  <c r="AA481" i="8"/>
  <c r="AA401" i="8"/>
  <c r="AA522" i="8"/>
  <c r="AA609" i="8"/>
  <c r="AA604" i="8" s="1"/>
  <c r="AA532" i="8"/>
  <c r="AA631" i="8"/>
  <c r="AA727" i="8"/>
  <c r="AA659" i="8"/>
  <c r="AA985" i="8"/>
  <c r="AW406" i="8"/>
  <c r="AW515" i="8"/>
  <c r="AW486" i="8"/>
  <c r="AW547" i="8"/>
  <c r="AW588" i="8"/>
  <c r="AW542" i="8"/>
  <c r="AW626" i="8"/>
  <c r="AW614" i="8"/>
  <c r="AW690" i="8"/>
  <c r="AW685" i="8" s="1"/>
  <c r="AW654" i="8"/>
  <c r="AW737" i="8"/>
  <c r="AA770" i="8"/>
  <c r="AA426" i="8"/>
  <c r="AA970" i="8"/>
  <c r="AA201" i="8"/>
  <c r="AA411" i="8"/>
  <c r="AA557" i="8"/>
  <c r="AA637" i="8"/>
  <c r="AA664" i="8"/>
  <c r="AW396" i="8"/>
  <c r="AW604" i="8"/>
  <c r="AW727" i="8"/>
  <c r="AW732" i="8"/>
  <c r="AA271" i="8"/>
  <c r="AB293" i="8" l="1"/>
  <c r="AB272" i="8"/>
  <c r="AA280" i="8"/>
  <c r="AW745" i="8"/>
  <c r="AW746" i="8"/>
  <c r="AW616" i="8"/>
  <c r="AW509" i="8"/>
  <c r="AW448" i="8"/>
  <c r="AW706" i="8" s="1"/>
  <c r="AW391" i="8" s="1"/>
  <c r="AW390" i="8" s="1"/>
  <c r="AW447" i="8"/>
  <c r="AW491" i="8"/>
  <c r="AB509" i="8"/>
  <c r="AB448" i="8"/>
  <c r="AB706" i="8" s="1"/>
  <c r="AB391" i="8" s="1"/>
  <c r="AB390" i="8" s="1"/>
  <c r="AB447" i="8"/>
  <c r="AA491" i="8"/>
  <c r="AA616" i="8"/>
  <c r="AA108" i="8"/>
  <c r="AA279" i="8"/>
  <c r="AW738" i="8"/>
  <c r="AW742" i="8" s="1"/>
  <c r="AW741" i="8"/>
  <c r="AA562" i="8"/>
  <c r="AA559" i="8"/>
  <c r="AA564" i="8"/>
  <c r="AB450" i="8"/>
  <c r="AB510" i="8" s="1"/>
  <c r="AA492" i="8"/>
  <c r="AA561" i="8"/>
  <c r="AW497" i="8"/>
  <c r="AW496" i="8"/>
  <c r="AW279" i="8"/>
  <c r="AW108" i="8"/>
  <c r="AA503" i="8"/>
  <c r="AA504" i="8"/>
  <c r="AA496" i="8"/>
  <c r="AA497" i="8"/>
  <c r="AW504" i="8"/>
  <c r="AW503" i="8"/>
  <c r="Z974" i="8"/>
  <c r="Z1009" i="8"/>
  <c r="Z994" i="8"/>
  <c r="AX976" i="8"/>
  <c r="AX999" i="8"/>
  <c r="AX981" i="8"/>
  <c r="Z984" i="8"/>
  <c r="Z1016" i="8"/>
  <c r="Z981" i="8"/>
  <c r="Z999" i="8"/>
  <c r="AX1011" i="8"/>
  <c r="Z971" i="8"/>
  <c r="AX1016" i="8"/>
  <c r="Z1014" i="8"/>
  <c r="Z961" i="8"/>
  <c r="Z976" i="8"/>
  <c r="AX984" i="8"/>
  <c r="Z986" i="8"/>
  <c r="AX1006" i="8"/>
  <c r="Z1019" i="8"/>
  <c r="AX996" i="8"/>
  <c r="AX966" i="8"/>
  <c r="Z966" i="8"/>
  <c r="AX1001" i="8"/>
  <c r="AX986" i="8"/>
  <c r="AX969" i="8"/>
  <c r="Z969" i="8"/>
  <c r="AX991" i="8"/>
  <c r="AX994" i="8"/>
  <c r="Z1001" i="8"/>
  <c r="AX989" i="8"/>
  <c r="AX1009" i="8"/>
  <c r="AX974" i="8"/>
  <c r="AX979" i="8"/>
  <c r="Z964" i="8"/>
  <c r="Z989" i="8"/>
  <c r="AX964" i="8"/>
  <c r="Z1011" i="8"/>
  <c r="Z1006" i="8"/>
  <c r="AX961" i="8"/>
  <c r="AX154" i="8" s="1"/>
  <c r="Z991" i="8"/>
  <c r="Z979" i="8"/>
  <c r="AX1014" i="8"/>
  <c r="AX971" i="8"/>
  <c r="AX1019" i="8"/>
  <c r="Z996" i="8"/>
  <c r="AB278" i="8"/>
  <c r="AB4" i="8"/>
  <c r="AV567" i="8"/>
  <c r="AV566" i="8"/>
  <c r="AB566" i="8"/>
  <c r="AB567" i="8"/>
  <c r="AV278" i="8"/>
  <c r="AV4" i="8"/>
  <c r="AC494" i="3"/>
  <c r="AC321" i="3"/>
  <c r="AC132" i="3"/>
  <c r="AU494" i="3"/>
  <c r="AU132" i="3"/>
  <c r="AU321" i="3"/>
  <c r="AU741" i="3"/>
  <c r="AU743" i="3"/>
  <c r="AC741" i="3"/>
  <c r="AC743" i="3"/>
  <c r="AV219" i="3"/>
  <c r="AV225" i="3" s="1"/>
  <c r="AV504" i="3"/>
  <c r="AV148" i="3"/>
  <c r="AV503" i="3"/>
  <c r="AV272" i="3"/>
  <c r="AB498" i="3"/>
  <c r="AB496" i="3"/>
  <c r="AB497" i="3"/>
  <c r="AU746" i="3"/>
  <c r="AT677" i="3"/>
  <c r="AT679" i="3"/>
  <c r="AT675" i="3"/>
  <c r="AT678" i="3" s="1"/>
  <c r="AT740" i="3"/>
  <c r="AV280" i="3"/>
  <c r="AV498" i="3"/>
  <c r="AV497" i="3"/>
  <c r="AV496" i="3"/>
  <c r="AV509" i="3"/>
  <c r="AV616" i="3"/>
  <c r="AV491" i="3"/>
  <c r="AC293" i="3"/>
  <c r="AB279" i="3"/>
  <c r="AB108" i="3"/>
  <c r="AB559" i="3"/>
  <c r="AB562" i="3"/>
  <c r="AC509" i="3"/>
  <c r="AB616" i="3"/>
  <c r="AB491" i="3"/>
  <c r="AB503" i="3"/>
  <c r="AB148" i="3"/>
  <c r="AB219" i="3"/>
  <c r="AB225" i="3" s="1"/>
  <c r="AB504" i="3"/>
  <c r="AB280" i="3"/>
  <c r="AV293" i="3"/>
  <c r="AV279" i="3"/>
  <c r="AV108" i="3"/>
  <c r="AE746" i="3"/>
  <c r="AE745" i="3"/>
  <c r="AD677" i="3"/>
  <c r="AD679" i="3"/>
  <c r="AD740" i="3"/>
  <c r="AU501" i="3"/>
  <c r="AU448" i="3"/>
  <c r="AU706" i="3" s="1"/>
  <c r="AU391" i="3" s="1"/>
  <c r="AU390" i="3" s="1"/>
  <c r="AU559" i="3"/>
  <c r="AU562" i="3"/>
  <c r="AU564" i="3"/>
  <c r="AU560" i="3"/>
  <c r="AD450" i="3"/>
  <c r="AD510" i="3" s="1"/>
  <c r="AC561" i="3"/>
  <c r="AC492" i="3"/>
  <c r="AC564" i="3"/>
  <c r="AC559" i="3"/>
  <c r="AC562" i="3"/>
  <c r="AC560" i="3"/>
  <c r="AC447" i="3"/>
  <c r="AC738" i="3" s="1"/>
  <c r="AC742" i="3" s="1"/>
  <c r="AD447" i="3"/>
  <c r="AD738" i="3" s="1"/>
  <c r="AD742" i="3" s="1"/>
  <c r="AC499" i="3"/>
  <c r="AC272" i="3"/>
  <c r="AC4" i="3"/>
  <c r="AC278" i="3"/>
  <c r="AC495" i="3"/>
  <c r="AC114" i="3"/>
  <c r="AC129" i="3"/>
  <c r="AC112" i="3"/>
  <c r="AC113" i="3"/>
  <c r="AC506" i="3"/>
  <c r="AC131" i="3"/>
  <c r="AC130" i="3"/>
  <c r="AC505" i="3"/>
  <c r="AC502" i="3"/>
  <c r="AC110" i="3"/>
  <c r="AC111" i="3"/>
  <c r="AC115" i="3"/>
  <c r="AU500" i="3"/>
  <c r="AU499" i="3"/>
  <c r="AU4" i="3"/>
  <c r="AU278" i="3"/>
  <c r="AU495" i="3"/>
  <c r="AU110" i="3"/>
  <c r="AU506" i="3"/>
  <c r="AU115" i="3"/>
  <c r="AU130" i="3"/>
  <c r="AU505" i="3"/>
  <c r="AU502" i="3"/>
  <c r="AU113" i="3"/>
  <c r="AU112" i="3"/>
  <c r="AU129" i="3"/>
  <c r="AU111" i="3"/>
  <c r="AU131" i="3"/>
  <c r="AU114" i="3"/>
  <c r="AU745" i="3"/>
  <c r="AU447" i="3"/>
  <c r="AU738" i="3" s="1"/>
  <c r="AU742" i="3" s="1"/>
  <c r="AU492" i="3"/>
  <c r="AU561" i="3"/>
  <c r="AU450" i="3"/>
  <c r="AU510" i="3" s="1"/>
  <c r="AD448" i="3"/>
  <c r="AD706" i="3" s="1"/>
  <c r="AD391" i="3" s="1"/>
  <c r="AD390" i="3" s="1"/>
  <c r="AC500" i="3"/>
  <c r="AC501" i="3"/>
  <c r="AA976" i="3"/>
  <c r="AW966" i="3"/>
  <c r="AA996" i="3"/>
  <c r="AA994" i="3"/>
  <c r="AA979" i="3"/>
  <c r="AW961" i="3"/>
  <c r="AW991" i="3"/>
  <c r="AA1016" i="3"/>
  <c r="AW1014" i="3"/>
  <c r="AA986" i="3"/>
  <c r="AW1011" i="3"/>
  <c r="AA1006" i="3"/>
  <c r="AW984" i="3"/>
  <c r="AW1001" i="3"/>
  <c r="AW971" i="3"/>
  <c r="AW964" i="3"/>
  <c r="AW1009" i="3"/>
  <c r="AA989" i="3"/>
  <c r="AA991" i="3"/>
  <c r="AW986" i="3"/>
  <c r="AA1014" i="3"/>
  <c r="AW996" i="3"/>
  <c r="AW969" i="3"/>
  <c r="AW989" i="3"/>
  <c r="AA1011" i="3"/>
  <c r="AW994" i="3"/>
  <c r="AW976" i="3"/>
  <c r="AW979" i="3"/>
  <c r="AW1006" i="3"/>
  <c r="AW999" i="3"/>
  <c r="AA971" i="3"/>
  <c r="AA981" i="3"/>
  <c r="AA974" i="3"/>
  <c r="AA966" i="3"/>
  <c r="AA999" i="3"/>
  <c r="AA964" i="3"/>
  <c r="AW1019" i="3"/>
  <c r="AA969" i="3"/>
  <c r="AA1019" i="3"/>
  <c r="AA984" i="3"/>
  <c r="AA1001" i="3"/>
  <c r="AW974" i="3"/>
  <c r="AT566" i="3"/>
  <c r="AT567" i="3"/>
  <c r="AD567" i="3"/>
  <c r="AD566" i="3"/>
  <c r="AE449" i="3"/>
  <c r="AU116" i="3"/>
  <c r="AA961" i="3"/>
  <c r="AW981" i="3"/>
  <c r="AW1016" i="3"/>
  <c r="AA1009" i="3"/>
  <c r="AE675" i="3"/>
  <c r="AE678" i="3" s="1"/>
  <c r="AT449" i="3"/>
  <c r="AC116" i="3"/>
  <c r="AW674" i="8"/>
  <c r="AB712" i="3"/>
  <c r="AA674" i="8"/>
  <c r="AA669" i="8"/>
  <c r="AV466" i="3"/>
  <c r="AA990" i="3"/>
  <c r="AW626" i="3"/>
  <c r="AW287" i="3"/>
  <c r="AA1005" i="3"/>
  <c r="AW552" i="3"/>
  <c r="AA411" i="3"/>
  <c r="AA737" i="3"/>
  <c r="AB690" i="3"/>
  <c r="AW143" i="3"/>
  <c r="AW298" i="3"/>
  <c r="AW277" i="3"/>
  <c r="AA421" i="3"/>
  <c r="AW486" i="3"/>
  <c r="AB388" i="3"/>
  <c r="AV522" i="3"/>
  <c r="AW421" i="3"/>
  <c r="AW102" i="3"/>
  <c r="AW695" i="3"/>
  <c r="AA224" i="3"/>
  <c r="AB328" i="3"/>
  <c r="AV388" i="3"/>
  <c r="AV717" i="3"/>
  <c r="AW224" i="3"/>
  <c r="AW338" i="3"/>
  <c r="AA980" i="3"/>
  <c r="AB77" i="3"/>
  <c r="AW436" i="3"/>
  <c r="AW990" i="3"/>
  <c r="AW583" i="3"/>
  <c r="AA985" i="3"/>
  <c r="AA1000" i="3"/>
  <c r="AA515" i="3"/>
  <c r="AA722" i="3"/>
  <c r="AB466" i="3"/>
  <c r="AC649" i="3"/>
  <c r="AA353" i="3"/>
  <c r="AW401" i="3"/>
  <c r="AA970" i="3"/>
  <c r="AA87" i="3"/>
  <c r="AA532" i="3"/>
  <c r="AA196" i="3"/>
  <c r="AW218" i="3"/>
  <c r="AW471" i="3"/>
  <c r="AW9" i="3"/>
  <c r="AA1010" i="3"/>
  <c r="AW732" i="3"/>
  <c r="AA727" i="3"/>
  <c r="AA527" i="3"/>
  <c r="AW314" i="3"/>
  <c r="Z287" i="8"/>
  <c r="AX980" i="8"/>
  <c r="AX476" i="8"/>
  <c r="AX486" i="8"/>
  <c r="AX527" i="8"/>
  <c r="AX522" i="8"/>
  <c r="AX588" i="8"/>
  <c r="AX614" i="8"/>
  <c r="AX621" i="8"/>
  <c r="AX737" i="8"/>
  <c r="Z1020" i="8"/>
  <c r="Z401" i="8"/>
  <c r="Z471" i="8"/>
  <c r="Z583" i="8"/>
  <c r="Z578" i="8"/>
  <c r="Z573" i="8"/>
  <c r="Z599" i="8"/>
  <c r="Z609" i="8"/>
  <c r="Z722" i="8"/>
  <c r="Z975" i="8"/>
  <c r="Z298" i="8"/>
  <c r="Z990" i="8"/>
  <c r="AX1000" i="8"/>
  <c r="AX990" i="8"/>
  <c r="Z727" i="8"/>
  <c r="AW649" i="8"/>
  <c r="AW664" i="8"/>
  <c r="AA717" i="8"/>
  <c r="AA712" i="8" s="1"/>
  <c r="AA578" i="8"/>
  <c r="AA1020" i="3"/>
  <c r="AW201" i="3"/>
  <c r="AW138" i="3"/>
  <c r="AW515" i="3"/>
  <c r="AW975" i="3"/>
  <c r="AV373" i="3"/>
  <c r="AW557" i="3"/>
  <c r="AA557" i="3"/>
  <c r="AW737" i="3"/>
  <c r="AW770" i="3"/>
  <c r="AW363" i="3"/>
  <c r="AA82" i="3"/>
  <c r="AA631" i="3"/>
  <c r="AW1010" i="3"/>
  <c r="AW700" i="3"/>
  <c r="AV396" i="3"/>
  <c r="AB604" i="3"/>
  <c r="AW455" i="3"/>
  <c r="AW368" i="3"/>
  <c r="AW542" i="3"/>
  <c r="AA143" i="3"/>
  <c r="AA92" i="3"/>
  <c r="AV674" i="3"/>
  <c r="AB664" i="3"/>
  <c r="AW446" i="3"/>
  <c r="AW378" i="3"/>
  <c r="AV77" i="3"/>
  <c r="AV654" i="3"/>
  <c r="AW460" i="3"/>
  <c r="AW764" i="3"/>
  <c r="AW614" i="3"/>
  <c r="AA97" i="3"/>
  <c r="AW1015" i="3"/>
  <c r="AA621" i="3"/>
  <c r="AA201" i="3"/>
  <c r="AU573" i="3"/>
  <c r="AW230" i="3"/>
  <c r="AW1000" i="3"/>
  <c r="AW537" i="3"/>
  <c r="AA446" i="3"/>
  <c r="AW92" i="3"/>
  <c r="AA476" i="3"/>
  <c r="AA383" i="3"/>
  <c r="AA416" i="3"/>
  <c r="AA700" i="3"/>
  <c r="AV669" i="3"/>
  <c r="AA368" i="3"/>
  <c r="AA230" i="3"/>
  <c r="AA637" i="3"/>
  <c r="AA583" i="3"/>
  <c r="AA609" i="3"/>
  <c r="Z271" i="8"/>
  <c r="AX406" i="8"/>
  <c r="AX515" i="8"/>
  <c r="AX542" i="8"/>
  <c r="AX537" i="8"/>
  <c r="AX631" i="8"/>
  <c r="AX626" i="8"/>
  <c r="AX705" i="8"/>
  <c r="AX637" i="8"/>
  <c r="AX700" i="8"/>
  <c r="AX732" i="8"/>
  <c r="Z985" i="8"/>
  <c r="Z476" i="8"/>
  <c r="Z486" i="8"/>
  <c r="Z527" i="8"/>
  <c r="Z522" i="8"/>
  <c r="Z588" i="8"/>
  <c r="Z614" i="8"/>
  <c r="Z621" i="8"/>
  <c r="Z737" i="8"/>
  <c r="AX1020" i="8"/>
  <c r="Z965" i="8"/>
  <c r="AX1010" i="8"/>
  <c r="AX970" i="8"/>
  <c r="Z631" i="8"/>
  <c r="Z626" i="8"/>
  <c r="Z705" i="8"/>
  <c r="Z669" i="8" s="1"/>
  <c r="Z637" i="8"/>
  <c r="Z700" i="8"/>
  <c r="Z732" i="8"/>
  <c r="Z277" i="8"/>
  <c r="Z980" i="8"/>
  <c r="Z196" i="8"/>
  <c r="Z970" i="8"/>
  <c r="Z532" i="8"/>
  <c r="Z557" i="8"/>
  <c r="Z552" i="8"/>
  <c r="Z695" i="8"/>
  <c r="Z642" i="8"/>
  <c r="Z593" i="8"/>
  <c r="AX1015" i="8"/>
  <c r="Z314" i="8"/>
  <c r="AX92" i="8"/>
  <c r="Z201" i="8"/>
  <c r="AX1005" i="8"/>
  <c r="AA654" i="8"/>
  <c r="AW522" i="8"/>
  <c r="AW573" i="8"/>
  <c r="AW621" i="3"/>
  <c r="AV358" i="3"/>
  <c r="AA333" i="3"/>
  <c r="AW527" i="3"/>
  <c r="AA481" i="3"/>
  <c r="AW416" i="3"/>
  <c r="AW426" i="3" s="1"/>
  <c r="AA218" i="3"/>
  <c r="AA271" i="3"/>
  <c r="AA436" i="3"/>
  <c r="AA292" i="3"/>
  <c r="AW593" i="3"/>
  <c r="AA599" i="3"/>
  <c r="AA588" i="3"/>
  <c r="AA705" i="3"/>
  <c r="AA298" i="3"/>
  <c r="AB426" i="3"/>
  <c r="AA770" i="3"/>
  <c r="AA348" i="3"/>
  <c r="AW722" i="3"/>
  <c r="AW642" i="3"/>
  <c r="AA9" i="3"/>
  <c r="AA732" i="3"/>
  <c r="AB441" i="3"/>
  <c r="AA107" i="3"/>
  <c r="AA378" i="3"/>
  <c r="AW705" i="3"/>
  <c r="AV664" i="3"/>
  <c r="AB669" i="3"/>
  <c r="AW97" i="3"/>
  <c r="AW353" i="3"/>
  <c r="AW599" i="3"/>
  <c r="AA138" i="3"/>
  <c r="AA277" i="3"/>
  <c r="AA614" i="3"/>
  <c r="AV712" i="3"/>
  <c r="AV441" i="3"/>
  <c r="AW213" i="3"/>
  <c r="AW383" i="3"/>
  <c r="AW532" i="3"/>
  <c r="AA213" i="3"/>
  <c r="AA287" i="3"/>
  <c r="AA626" i="3"/>
  <c r="AW753" i="3"/>
  <c r="AA431" i="3"/>
  <c r="AA406" i="3"/>
  <c r="AB578" i="3"/>
  <c r="AW348" i="3"/>
  <c r="AW985" i="3"/>
  <c r="AW659" i="3"/>
  <c r="AA486" i="3"/>
  <c r="Z107" i="8"/>
  <c r="AX481" i="8"/>
  <c r="AX411" i="8"/>
  <c r="AX532" i="8"/>
  <c r="AX557" i="8"/>
  <c r="AX552" i="8"/>
  <c r="AX695" i="8"/>
  <c r="AX690" i="8" s="1"/>
  <c r="AX685" i="8" s="1"/>
  <c r="AX642" i="8"/>
  <c r="AX593" i="8"/>
  <c r="AX727" i="8"/>
  <c r="AX985" i="8"/>
  <c r="Z406" i="8"/>
  <c r="Z396" i="8"/>
  <c r="Z515" i="8"/>
  <c r="Z542" i="8"/>
  <c r="Z537" i="8"/>
  <c r="AA396" i="8"/>
  <c r="AW466" i="8"/>
  <c r="AA685" i="8"/>
  <c r="AA314" i="3"/>
  <c r="AV604" i="3"/>
  <c r="AW333" i="3"/>
  <c r="AW343" i="3" s="1"/>
  <c r="AA455" i="3"/>
  <c r="AA552" i="3"/>
  <c r="AA363" i="3"/>
  <c r="AA1015" i="3"/>
  <c r="AA593" i="3"/>
  <c r="AA401" i="3"/>
  <c r="AW196" i="3"/>
  <c r="AA460" i="3"/>
  <c r="AW1020" i="3"/>
  <c r="AW481" i="3"/>
  <c r="AW970" i="3"/>
  <c r="AA642" i="3"/>
  <c r="AA965" i="3"/>
  <c r="AW1005" i="3"/>
  <c r="AA764" i="3"/>
  <c r="AW637" i="3"/>
  <c r="AW411" i="3"/>
  <c r="AW980" i="3"/>
  <c r="AW690" i="3"/>
  <c r="AB654" i="3"/>
  <c r="AW431" i="3"/>
  <c r="AA753" i="3"/>
  <c r="AW588" i="3"/>
  <c r="AU649" i="3"/>
  <c r="AW965" i="3"/>
  <c r="AA102" i="3"/>
  <c r="AW609" i="3"/>
  <c r="AW631" i="3"/>
  <c r="AW292" i="3"/>
  <c r="AA975" i="3"/>
  <c r="AA471" i="3"/>
  <c r="AV578" i="3"/>
  <c r="AV547" i="3"/>
  <c r="AA338" i="3"/>
  <c r="AA343" i="3" s="1"/>
  <c r="AW107" i="3"/>
  <c r="AW727" i="3"/>
  <c r="AW82" i="3"/>
  <c r="AA537" i="3"/>
  <c r="AA695" i="3"/>
  <c r="AA690" i="3" s="1"/>
  <c r="AC573" i="3"/>
  <c r="AW476" i="3"/>
  <c r="AW995" i="3"/>
  <c r="AA542" i="3"/>
  <c r="AV690" i="3"/>
  <c r="AW87" i="3"/>
  <c r="AW271" i="3"/>
  <c r="AA995" i="3"/>
  <c r="AW406" i="3"/>
  <c r="Z292" i="8"/>
  <c r="Z770" i="8"/>
  <c r="AX401" i="8"/>
  <c r="AX396" i="8" s="1"/>
  <c r="AX471" i="8"/>
  <c r="AX583" i="8"/>
  <c r="AX578" i="8"/>
  <c r="AX573" i="8"/>
  <c r="AX599" i="8"/>
  <c r="AX659" i="8"/>
  <c r="AX654" i="8" s="1"/>
  <c r="AX609" i="8"/>
  <c r="AX669" i="8"/>
  <c r="AX722" i="8"/>
  <c r="Z92" i="8"/>
  <c r="Z481" i="8"/>
  <c r="Z411" i="8"/>
  <c r="Z690" i="8"/>
  <c r="Z685" i="8" s="1"/>
  <c r="Z659" i="8"/>
  <c r="Z654" i="8" s="1"/>
  <c r="AW561" i="8" l="1"/>
  <c r="AW450" i="8"/>
  <c r="AW510" i="8" s="1"/>
  <c r="AW492" i="8"/>
  <c r="AW559" i="8"/>
  <c r="AW564" i="8"/>
  <c r="AW562" i="8"/>
  <c r="AA741" i="8"/>
  <c r="AW677" i="8"/>
  <c r="AW675" i="8"/>
  <c r="AW678" i="8" s="1"/>
  <c r="AW740" i="8"/>
  <c r="AB741" i="3"/>
  <c r="AW449" i="8"/>
  <c r="Z154" i="8"/>
  <c r="AX314" i="8"/>
  <c r="Z616" i="8"/>
  <c r="AA509" i="8"/>
  <c r="AA746" i="8"/>
  <c r="AA745" i="8"/>
  <c r="Z491" i="8"/>
  <c r="AX616" i="8"/>
  <c r="AX746" i="8"/>
  <c r="AX509" i="8"/>
  <c r="AX491" i="8"/>
  <c r="AA272" i="8"/>
  <c r="AA293" i="8"/>
  <c r="AW499" i="8"/>
  <c r="AW501" i="8"/>
  <c r="AW506" i="8"/>
  <c r="AW500" i="8"/>
  <c r="AW111" i="8"/>
  <c r="AW113" i="8"/>
  <c r="AW495" i="8"/>
  <c r="AW560" i="8"/>
  <c r="AW112" i="8"/>
  <c r="AW114" i="8"/>
  <c r="AW321" i="8"/>
  <c r="AW494" i="8"/>
  <c r="AW132" i="8"/>
  <c r="AW110" i="8"/>
  <c r="AW743" i="8"/>
  <c r="AW679" i="8"/>
  <c r="AW131" i="8"/>
  <c r="AW505" i="8"/>
  <c r="AW129" i="8"/>
  <c r="AW115" i="8"/>
  <c r="AW130" i="8"/>
  <c r="AW502" i="8"/>
  <c r="AA495" i="8"/>
  <c r="AA111" i="8"/>
  <c r="AA113" i="8"/>
  <c r="AA501" i="8"/>
  <c r="AA506" i="8"/>
  <c r="AA500" i="8"/>
  <c r="AA499" i="8"/>
  <c r="AA132" i="8"/>
  <c r="AA131" i="8"/>
  <c r="AA129" i="8"/>
  <c r="AA560" i="8"/>
  <c r="AA505" i="8"/>
  <c r="AA115" i="8"/>
  <c r="AA112" i="8"/>
  <c r="AA494" i="8"/>
  <c r="AA110" i="8"/>
  <c r="AA743" i="8"/>
  <c r="AA114" i="8"/>
  <c r="AA321" i="8"/>
  <c r="AA502" i="8"/>
  <c r="AA130" i="8"/>
  <c r="AD449" i="3"/>
  <c r="AA116" i="8"/>
  <c r="AW116" i="8"/>
  <c r="AB449" i="8"/>
  <c r="AB738" i="8"/>
  <c r="AB742" i="8" s="1"/>
  <c r="AB675" i="8"/>
  <c r="AB678" i="8" s="1"/>
  <c r="Z280" i="8"/>
  <c r="Z649" i="8"/>
  <c r="AX466" i="8"/>
  <c r="AX547" i="8"/>
  <c r="AA649" i="8"/>
  <c r="AX664" i="8"/>
  <c r="Z717" i="8"/>
  <c r="Z712" i="8" s="1"/>
  <c r="AV328" i="3"/>
  <c r="AX995" i="8"/>
  <c r="AX102" i="8"/>
  <c r="AX383" i="8"/>
  <c r="AX378" i="8"/>
  <c r="AX388" i="8"/>
  <c r="AX292" i="8"/>
  <c r="Z421" i="8"/>
  <c r="Z446" i="8"/>
  <c r="Z455" i="8"/>
  <c r="Z368" i="8"/>
  <c r="Z363" i="8"/>
  <c r="Z373" i="8"/>
  <c r="AX97" i="8"/>
  <c r="AX431" i="8"/>
  <c r="AX441" i="8"/>
  <c r="AX965" i="8"/>
  <c r="AX298" i="8"/>
  <c r="Z1000" i="8"/>
  <c r="AX717" i="8"/>
  <c r="Z547" i="8"/>
  <c r="AA426" i="3"/>
  <c r="Z604" i="8"/>
  <c r="AV685" i="3"/>
  <c r="AX107" i="8"/>
  <c r="AX338" i="8"/>
  <c r="AX333" i="8"/>
  <c r="AX343" i="8"/>
  <c r="AX764" i="8"/>
  <c r="AX287" i="8"/>
  <c r="Z436" i="8"/>
  <c r="Z460" i="8"/>
  <c r="Z102" i="8"/>
  <c r="Z383" i="8"/>
  <c r="Z378" i="8"/>
  <c r="Z388" i="8"/>
  <c r="AX421" i="8"/>
  <c r="AX446" i="8"/>
  <c r="AX455" i="8"/>
  <c r="Z995" i="8"/>
  <c r="AX975" i="8"/>
  <c r="AX604" i="8"/>
  <c r="Z664" i="8"/>
  <c r="AA573" i="8"/>
  <c r="Z466" i="8"/>
  <c r="AW685" i="3"/>
  <c r="AX770" i="8"/>
  <c r="AX353" i="8"/>
  <c r="AX348" i="8"/>
  <c r="AX358" i="8"/>
  <c r="AX753" i="8"/>
  <c r="AX87" i="8"/>
  <c r="Z416" i="8"/>
  <c r="Z426" i="8"/>
  <c r="Z338" i="8"/>
  <c r="Z333" i="8"/>
  <c r="Z343" i="8"/>
  <c r="Z764" i="8"/>
  <c r="AX436" i="8"/>
  <c r="AX460" i="8"/>
  <c r="Z1015" i="8"/>
  <c r="Z87" i="8"/>
  <c r="AX196" i="8"/>
  <c r="AX649" i="8"/>
  <c r="Z674" i="8"/>
  <c r="AX674" i="8"/>
  <c r="AA685" i="3"/>
  <c r="Z1005" i="8"/>
  <c r="AX368" i="8"/>
  <c r="AX363" i="8"/>
  <c r="AX373" i="8"/>
  <c r="AX328" i="8" s="1"/>
  <c r="AX271" i="8"/>
  <c r="Z97" i="8"/>
  <c r="Z431" i="8"/>
  <c r="Z441" i="8"/>
  <c r="Z353" i="8"/>
  <c r="Z348" i="8"/>
  <c r="Z358" i="8"/>
  <c r="Z328" i="8" s="1"/>
  <c r="Z753" i="8"/>
  <c r="AX416" i="8"/>
  <c r="AX426" i="8"/>
  <c r="Z1010" i="8"/>
  <c r="AX277" i="8"/>
  <c r="AX201" i="8"/>
  <c r="AX712" i="8"/>
  <c r="AB745" i="8" l="1"/>
  <c r="AB746" i="8"/>
  <c r="AX448" i="8"/>
  <c r="AX706" i="8" s="1"/>
  <c r="AX391" i="8" s="1"/>
  <c r="AA448" i="8"/>
  <c r="AA706" i="8" s="1"/>
  <c r="AA391" i="8" s="1"/>
  <c r="AA390" i="8" s="1"/>
  <c r="AA447" i="8"/>
  <c r="AX745" i="8"/>
  <c r="AA677" i="8"/>
  <c r="AA679" i="8"/>
  <c r="AA740" i="8"/>
  <c r="AX447" i="8"/>
  <c r="AX450" i="8"/>
  <c r="AX219" i="8"/>
  <c r="AX225" i="8" s="1"/>
  <c r="Z498" i="8"/>
  <c r="Z219" i="8"/>
  <c r="Z225" i="8" s="1"/>
  <c r="AX293" i="8"/>
  <c r="AX272" i="8"/>
  <c r="AX280" i="8"/>
  <c r="AX498" i="8"/>
  <c r="AA738" i="8"/>
  <c r="AA742" i="8" s="1"/>
  <c r="AA675" i="8"/>
  <c r="AA678" i="8" s="1"/>
  <c r="AX504" i="8"/>
  <c r="AX503" i="8"/>
  <c r="Z496" i="8"/>
  <c r="Z497" i="8"/>
  <c r="Z504" i="8"/>
  <c r="Z503" i="8"/>
  <c r="AX279" i="8"/>
  <c r="AX108" i="8"/>
  <c r="AX510" i="8"/>
  <c r="AX390" i="8"/>
  <c r="AX449" i="8" s="1"/>
  <c r="AX496" i="8"/>
  <c r="AX497" i="8"/>
  <c r="Z740" i="8"/>
  <c r="Z741" i="8"/>
  <c r="Z677" i="8"/>
  <c r="Z564" i="8"/>
  <c r="Z562" i="8"/>
  <c r="Z559" i="8"/>
  <c r="Z561" i="8"/>
  <c r="AA450" i="8"/>
  <c r="AA510" i="8" s="1"/>
  <c r="Z492" i="8"/>
  <c r="AX740" i="8"/>
  <c r="AX741" i="8"/>
  <c r="AX738" i="8"/>
  <c r="AX742" i="8" s="1"/>
  <c r="AX677" i="8"/>
  <c r="AX675" i="8"/>
  <c r="AX678" i="8" s="1"/>
  <c r="AX564" i="8"/>
  <c r="AX562" i="8"/>
  <c r="AX559" i="8"/>
  <c r="AX561" i="8"/>
  <c r="AX492" i="8"/>
  <c r="Z279" i="8"/>
  <c r="Z108" i="8"/>
  <c r="Y996" i="8"/>
  <c r="AY1019" i="8"/>
  <c r="AY971" i="8"/>
  <c r="AY1014" i="8"/>
  <c r="Y979" i="8"/>
  <c r="Y991" i="8"/>
  <c r="AY961" i="8"/>
  <c r="AY154" i="8" s="1"/>
  <c r="Y1006" i="8"/>
  <c r="Y1011" i="8"/>
  <c r="AY964" i="8"/>
  <c r="Y989" i="8"/>
  <c r="Y964" i="8"/>
  <c r="AY979" i="8"/>
  <c r="AY974" i="8"/>
  <c r="AY1009" i="8"/>
  <c r="AY989" i="8"/>
  <c r="Y1001" i="8"/>
  <c r="AY994" i="8"/>
  <c r="AY991" i="8"/>
  <c r="Y969" i="8"/>
  <c r="AY969" i="8"/>
  <c r="AY986" i="8"/>
  <c r="AY1001" i="8"/>
  <c r="Y966" i="8"/>
  <c r="AY966" i="8"/>
  <c r="AY996" i="8"/>
  <c r="Y1019" i="8"/>
  <c r="AY1006" i="8"/>
  <c r="Y986" i="8"/>
  <c r="AY984" i="8"/>
  <c r="Y976" i="8"/>
  <c r="Y961" i="8"/>
  <c r="Y154" i="8" s="1"/>
  <c r="Y1014" i="8"/>
  <c r="AY1016" i="8"/>
  <c r="Y971" i="8"/>
  <c r="AY1011" i="8"/>
  <c r="AY314" i="8" s="1"/>
  <c r="Y999" i="8"/>
  <c r="Y981" i="8"/>
  <c r="Y1016" i="8"/>
  <c r="Y984" i="8"/>
  <c r="AY981" i="8"/>
  <c r="AY999" i="8"/>
  <c r="AY976" i="8"/>
  <c r="Y994" i="8"/>
  <c r="Y1009" i="8"/>
  <c r="Y974" i="8"/>
  <c r="AW4" i="8"/>
  <c r="AW278" i="8"/>
  <c r="AA567" i="8"/>
  <c r="AA566" i="8"/>
  <c r="AW566" i="8"/>
  <c r="AW567" i="8"/>
  <c r="AA278" i="8"/>
  <c r="AA4" i="8"/>
  <c r="AV741" i="3"/>
  <c r="AV743" i="3"/>
  <c r="AV494" i="3"/>
  <c r="AV132" i="3"/>
  <c r="AV321" i="3"/>
  <c r="AB494" i="3"/>
  <c r="AB132" i="3"/>
  <c r="AB321" i="3"/>
  <c r="AB509" i="3"/>
  <c r="AA616" i="3"/>
  <c r="AA491" i="3"/>
  <c r="AA279" i="3"/>
  <c r="AA108" i="3"/>
  <c r="AB293" i="3"/>
  <c r="AW280" i="3"/>
  <c r="AW272" i="3"/>
  <c r="AB272" i="3"/>
  <c r="AW108" i="3"/>
  <c r="AW279" i="3"/>
  <c r="AW293" i="3"/>
  <c r="AA280" i="3"/>
  <c r="AA219" i="3"/>
  <c r="AA225" i="3" s="1"/>
  <c r="AA148" i="3"/>
  <c r="AA504" i="3"/>
  <c r="AA503" i="3"/>
  <c r="AW509" i="3"/>
  <c r="AW491" i="3"/>
  <c r="AW616" i="3"/>
  <c r="AW497" i="3"/>
  <c r="AW496" i="3"/>
  <c r="AW498" i="3"/>
  <c r="AA497" i="3"/>
  <c r="AA496" i="3"/>
  <c r="AA498" i="3"/>
  <c r="AW504" i="3"/>
  <c r="AW148" i="3"/>
  <c r="AW503" i="3"/>
  <c r="AW219" i="3"/>
  <c r="AW225" i="3" s="1"/>
  <c r="AD746" i="3"/>
  <c r="AD745" i="3"/>
  <c r="AC679" i="3"/>
  <c r="AC677" i="3"/>
  <c r="AC740" i="3"/>
  <c r="AC448" i="3"/>
  <c r="AC706" i="3" s="1"/>
  <c r="AC391" i="3" s="1"/>
  <c r="AC390" i="3" s="1"/>
  <c r="AV448" i="3"/>
  <c r="AV706" i="3" s="1"/>
  <c r="AV391" i="3" s="1"/>
  <c r="AV390" i="3" s="1"/>
  <c r="AV449" i="3" s="1"/>
  <c r="AV447" i="3"/>
  <c r="AV738" i="3" s="1"/>
  <c r="AV742" i="3" s="1"/>
  <c r="AV745" i="3"/>
  <c r="AV559" i="3"/>
  <c r="AV564" i="3"/>
  <c r="AV562" i="3"/>
  <c r="AV560" i="3"/>
  <c r="AV500" i="3"/>
  <c r="AV499" i="3"/>
  <c r="AB278" i="3"/>
  <c r="AB4" i="3"/>
  <c r="AB495" i="3"/>
  <c r="AB743" i="3"/>
  <c r="AB131" i="3"/>
  <c r="AB111" i="3"/>
  <c r="AB114" i="3"/>
  <c r="AB500" i="3"/>
  <c r="AB560" i="3"/>
  <c r="AB113" i="3"/>
  <c r="AB112" i="3"/>
  <c r="AB129" i="3"/>
  <c r="AB115" i="3"/>
  <c r="AB499" i="3"/>
  <c r="AB130" i="3"/>
  <c r="AB110" i="3"/>
  <c r="AB506" i="3"/>
  <c r="AB502" i="3"/>
  <c r="AB505" i="3"/>
  <c r="AV746" i="3"/>
  <c r="AU677" i="3"/>
  <c r="AU679" i="3"/>
  <c r="AU675" i="3"/>
  <c r="AU678" i="3" s="1"/>
  <c r="AU740" i="3"/>
  <c r="AC450" i="3"/>
  <c r="AC510" i="3" s="1"/>
  <c r="AB492" i="3"/>
  <c r="AB561" i="3"/>
  <c r="AB564" i="3"/>
  <c r="AV492" i="3"/>
  <c r="AV561" i="3"/>
  <c r="AV450" i="3"/>
  <c r="AV510" i="3" s="1"/>
  <c r="AV4" i="3"/>
  <c r="AV278" i="3"/>
  <c r="AV129" i="3"/>
  <c r="AV112" i="3"/>
  <c r="AV113" i="3"/>
  <c r="AV505" i="3"/>
  <c r="AV506" i="3"/>
  <c r="AV495" i="3"/>
  <c r="AV130" i="3"/>
  <c r="AV115" i="3"/>
  <c r="AV110" i="3"/>
  <c r="AV502" i="3"/>
  <c r="AV114" i="3"/>
  <c r="AV131" i="3"/>
  <c r="AV111" i="3"/>
  <c r="AV501" i="3"/>
  <c r="AB501" i="3"/>
  <c r="AX1016" i="3"/>
  <c r="Z1001" i="3"/>
  <c r="Z1019" i="3"/>
  <c r="Z999" i="3"/>
  <c r="Z974" i="3"/>
  <c r="Z971" i="3"/>
  <c r="AX1006" i="3"/>
  <c r="AX976" i="3"/>
  <c r="Z1011" i="3"/>
  <c r="AX969" i="3"/>
  <c r="Z1014" i="3"/>
  <c r="Z991" i="3"/>
  <c r="AX1009" i="3"/>
  <c r="AX971" i="3"/>
  <c r="AX984" i="3"/>
  <c r="AX1011" i="3"/>
  <c r="AX1014" i="3"/>
  <c r="AX991" i="3"/>
  <c r="Z979" i="3"/>
  <c r="Z996" i="3"/>
  <c r="Z976" i="3"/>
  <c r="Z1009" i="3"/>
  <c r="AX981" i="3"/>
  <c r="AX974" i="3"/>
  <c r="Z984" i="3"/>
  <c r="Z969" i="3"/>
  <c r="Z964" i="3"/>
  <c r="Z966" i="3"/>
  <c r="Z981" i="3"/>
  <c r="AX999" i="3"/>
  <c r="AX979" i="3"/>
  <c r="AX994" i="3"/>
  <c r="AX989" i="3"/>
  <c r="AX996" i="3"/>
  <c r="AX986" i="3"/>
  <c r="Z989" i="3"/>
  <c r="AX964" i="3"/>
  <c r="AX1001" i="3"/>
  <c r="Z1006" i="3"/>
  <c r="Z986" i="3"/>
  <c r="Z1016" i="3"/>
  <c r="AX961" i="3"/>
  <c r="Z994" i="3"/>
  <c r="AX966" i="3"/>
  <c r="AU449" i="3"/>
  <c r="AD675" i="3"/>
  <c r="AD678" i="3" s="1"/>
  <c r="AV116" i="3"/>
  <c r="Z961" i="3"/>
  <c r="AX1019" i="3"/>
  <c r="AC567" i="3"/>
  <c r="AC566" i="3"/>
  <c r="AU566" i="3"/>
  <c r="AU567" i="3"/>
  <c r="AB116" i="3"/>
  <c r="AW664" i="3"/>
  <c r="AX363" i="3"/>
  <c r="Z583" i="3"/>
  <c r="Z383" i="3"/>
  <c r="AX621" i="3"/>
  <c r="Z224" i="3"/>
  <c r="AX737" i="3"/>
  <c r="Z107" i="3"/>
  <c r="AB685" i="3"/>
  <c r="AX82" i="3"/>
  <c r="Z588" i="3"/>
  <c r="AX230" i="3"/>
  <c r="AW466" i="3"/>
  <c r="AW674" i="3"/>
  <c r="AX277" i="3"/>
  <c r="AX368" i="3"/>
  <c r="Z1010" i="3"/>
  <c r="AW578" i="3"/>
  <c r="Z446" i="3"/>
  <c r="AX700" i="3"/>
  <c r="Z97" i="3"/>
  <c r="Z338" i="3"/>
  <c r="Z727" i="3"/>
  <c r="AA373" i="3"/>
  <c r="AW604" i="3"/>
  <c r="AW373" i="3"/>
  <c r="Z980" i="3"/>
  <c r="AX753" i="3"/>
  <c r="Z770" i="3"/>
  <c r="Z599" i="3"/>
  <c r="AX557" i="3"/>
  <c r="AX695" i="3"/>
  <c r="AX970" i="3"/>
  <c r="AW654" i="3"/>
  <c r="AX92" i="3"/>
  <c r="AX764" i="3"/>
  <c r="AX421" i="3"/>
  <c r="Z695" i="3"/>
  <c r="AX614" i="3"/>
  <c r="AX537" i="3"/>
  <c r="AW522" i="3"/>
  <c r="AX333" i="3"/>
  <c r="Z486" i="3"/>
  <c r="AX583" i="3"/>
  <c r="Z471" i="3"/>
  <c r="AX383" i="3"/>
  <c r="Z9" i="3"/>
  <c r="Z277" i="3"/>
  <c r="AX588" i="3"/>
  <c r="Z102" i="3"/>
  <c r="AY201" i="8"/>
  <c r="Y87" i="8"/>
  <c r="Y1015" i="8"/>
  <c r="AY436" i="8"/>
  <c r="AY460" i="8"/>
  <c r="Y353" i="8"/>
  <c r="Y363" i="8"/>
  <c r="Y97" i="8"/>
  <c r="Y431" i="8"/>
  <c r="AY292" i="8"/>
  <c r="AY353" i="8"/>
  <c r="AY348" i="8"/>
  <c r="AY753" i="8"/>
  <c r="AY995" i="8"/>
  <c r="Y1000" i="8"/>
  <c r="AY965" i="8"/>
  <c r="AY455" i="8"/>
  <c r="Y383" i="8"/>
  <c r="Y421" i="8"/>
  <c r="AY87" i="8"/>
  <c r="AY383" i="8"/>
  <c r="AY107" i="8"/>
  <c r="Z92" i="3"/>
  <c r="AX481" i="3"/>
  <c r="AX609" i="3"/>
  <c r="AB649" i="3"/>
  <c r="AX1015" i="3"/>
  <c r="AX353" i="3"/>
  <c r="AX599" i="3"/>
  <c r="Z348" i="3"/>
  <c r="Z138" i="3"/>
  <c r="Z421" i="3"/>
  <c r="AA578" i="3"/>
  <c r="AA717" i="3"/>
  <c r="AA712" i="3" s="1"/>
  <c r="Z314" i="3"/>
  <c r="AX213" i="3"/>
  <c r="AX722" i="3"/>
  <c r="Z298" i="3"/>
  <c r="Z411" i="3"/>
  <c r="AA669" i="3"/>
  <c r="AX552" i="3"/>
  <c r="AW547" i="3"/>
  <c r="AA604" i="3"/>
  <c r="AX271" i="3"/>
  <c r="AX224" i="3"/>
  <c r="Z1000" i="3"/>
  <c r="Z764" i="3"/>
  <c r="AV649" i="3"/>
  <c r="Z416" i="3"/>
  <c r="Z527" i="3"/>
  <c r="AX532" i="3"/>
  <c r="AA674" i="3"/>
  <c r="Z436" i="3"/>
  <c r="AX631" i="3"/>
  <c r="AX107" i="3"/>
  <c r="Z631" i="3"/>
  <c r="AX1005" i="3"/>
  <c r="Z532" i="3"/>
  <c r="AY277" i="8"/>
  <c r="Y1010" i="8"/>
  <c r="AY446" i="8"/>
  <c r="Y348" i="8"/>
  <c r="Y753" i="8"/>
  <c r="Y416" i="8"/>
  <c r="AY287" i="8"/>
  <c r="AY333" i="8"/>
  <c r="AY764" i="8"/>
  <c r="AA388" i="3"/>
  <c r="AX446" i="3"/>
  <c r="AX287" i="3"/>
  <c r="Z700" i="3"/>
  <c r="Z353" i="3"/>
  <c r="AX436" i="3"/>
  <c r="AW669" i="3"/>
  <c r="Z637" i="3"/>
  <c r="Z230" i="3"/>
  <c r="AX406" i="3"/>
  <c r="AX705" i="3"/>
  <c r="Z642" i="3"/>
  <c r="AW388" i="3"/>
  <c r="AW441" i="3"/>
  <c r="Z213" i="3"/>
  <c r="AX348" i="3"/>
  <c r="Z1005" i="3"/>
  <c r="Z271" i="3"/>
  <c r="AX218" i="3"/>
  <c r="AX637" i="3"/>
  <c r="AX460" i="3"/>
  <c r="AA466" i="3"/>
  <c r="Z970" i="3"/>
  <c r="Z287" i="3"/>
  <c r="AA77" i="3"/>
  <c r="AV573" i="3"/>
  <c r="Z455" i="3"/>
  <c r="AX990" i="3"/>
  <c r="Z621" i="3"/>
  <c r="Z406" i="3"/>
  <c r="AX727" i="3"/>
  <c r="AX642" i="3"/>
  <c r="AA441" i="3"/>
  <c r="AA396" i="3"/>
  <c r="AX985" i="3"/>
  <c r="AX102" i="3"/>
  <c r="AX201" i="3"/>
  <c r="Z722" i="3"/>
  <c r="AX626" i="3"/>
  <c r="AX471" i="3"/>
  <c r="AA659" i="3"/>
  <c r="Z201" i="3"/>
  <c r="AX431" i="3"/>
  <c r="Z995" i="3"/>
  <c r="AX770" i="3"/>
  <c r="AX975" i="3"/>
  <c r="AA547" i="3"/>
  <c r="Z1020" i="3"/>
  <c r="AX486" i="3"/>
  <c r="AX338" i="3"/>
  <c r="Z426" i="3"/>
  <c r="AX965" i="3"/>
  <c r="AY975" i="8"/>
  <c r="Y995" i="8"/>
  <c r="AY97" i="8"/>
  <c r="AY416" i="8"/>
  <c r="Y102" i="8"/>
  <c r="Y338" i="8"/>
  <c r="Y378" i="8"/>
  <c r="Y388" i="8"/>
  <c r="Y436" i="8"/>
  <c r="Y441" i="8" s="1"/>
  <c r="Y446" i="8"/>
  <c r="Y455" i="8"/>
  <c r="AY271" i="8"/>
  <c r="AY368" i="8"/>
  <c r="AY363" i="8"/>
  <c r="Y1005" i="8"/>
  <c r="AX690" i="3"/>
  <c r="AY298" i="8"/>
  <c r="AY431" i="8"/>
  <c r="Y333" i="8"/>
  <c r="Y343" i="8" s="1"/>
  <c r="Y764" i="8"/>
  <c r="Y460" i="8"/>
  <c r="AY102" i="8"/>
  <c r="AY378" i="8"/>
  <c r="AX659" i="3"/>
  <c r="Z614" i="3"/>
  <c r="Z593" i="3"/>
  <c r="Z218" i="3"/>
  <c r="AX1000" i="3"/>
  <c r="AA522" i="3"/>
  <c r="AX87" i="3"/>
  <c r="Z552" i="3"/>
  <c r="AX401" i="3"/>
  <c r="AX1010" i="3"/>
  <c r="AX416" i="3"/>
  <c r="AX292" i="3"/>
  <c r="Z378" i="3"/>
  <c r="Z515" i="3"/>
  <c r="Z537" i="3"/>
  <c r="AX314" i="3"/>
  <c r="AX995" i="3"/>
  <c r="AY196" i="8"/>
  <c r="AY421" i="8"/>
  <c r="Y368" i="8"/>
  <c r="Y373" i="8" s="1"/>
  <c r="Y358" i="8"/>
  <c r="Y328" i="8" s="1"/>
  <c r="Y426" i="8"/>
  <c r="AY338" i="8"/>
  <c r="AY770" i="8"/>
  <c r="AA358" i="3"/>
  <c r="Z1015" i="3"/>
  <c r="AX97" i="3"/>
  <c r="AX542" i="3"/>
  <c r="Z732" i="3"/>
  <c r="AW358" i="3"/>
  <c r="Z476" i="3"/>
  <c r="Z87" i="3"/>
  <c r="AX593" i="3"/>
  <c r="Z705" i="3"/>
  <c r="Z333" i="3"/>
  <c r="Z343" i="3" s="1"/>
  <c r="AB573" i="3"/>
  <c r="AX527" i="3"/>
  <c r="AX980" i="3"/>
  <c r="Z196" i="3"/>
  <c r="Z431" i="3"/>
  <c r="AX455" i="3"/>
  <c r="Z401" i="3"/>
  <c r="AW396" i="3"/>
  <c r="Z557" i="3"/>
  <c r="Z990" i="3"/>
  <c r="Z542" i="3"/>
  <c r="AX378" i="3"/>
  <c r="AA664" i="3"/>
  <c r="Z985" i="3"/>
  <c r="Z965" i="3"/>
  <c r="Z82" i="3"/>
  <c r="Z143" i="3"/>
  <c r="AX143" i="3"/>
  <c r="Z626" i="3"/>
  <c r="Z975" i="3"/>
  <c r="AX515" i="3"/>
  <c r="Z363" i="3"/>
  <c r="AW717" i="3"/>
  <c r="AW712" i="3" s="1"/>
  <c r="AX1020" i="3"/>
  <c r="Z460" i="3"/>
  <c r="AX138" i="3"/>
  <c r="Z737" i="3"/>
  <c r="AX9" i="3"/>
  <c r="AX411" i="3"/>
  <c r="Z368" i="3"/>
  <c r="AW77" i="3"/>
  <c r="AX298" i="3"/>
  <c r="AX196" i="3"/>
  <c r="AX476" i="3"/>
  <c r="AW328" i="3"/>
  <c r="AX732" i="3"/>
  <c r="Z292" i="3"/>
  <c r="Z609" i="3"/>
  <c r="Z753" i="3"/>
  <c r="Z481" i="3"/>
  <c r="AC449" i="3" l="1"/>
  <c r="AY498" i="8"/>
  <c r="AY272" i="8"/>
  <c r="AY293" i="8"/>
  <c r="Y219" i="8"/>
  <c r="Y225" i="8" s="1"/>
  <c r="Y498" i="8"/>
  <c r="AY219" i="8"/>
  <c r="AY225" i="8" s="1"/>
  <c r="AX502" i="8"/>
  <c r="AX743" i="8"/>
  <c r="AX506" i="8"/>
  <c r="AX131" i="8"/>
  <c r="AX501" i="8"/>
  <c r="AX321" i="8"/>
  <c r="AX560" i="8"/>
  <c r="AX113" i="8"/>
  <c r="AX500" i="8"/>
  <c r="AX110" i="8"/>
  <c r="AX114" i="8"/>
  <c r="AX129" i="8"/>
  <c r="AX111" i="8"/>
  <c r="AX499" i="8"/>
  <c r="AX130" i="8"/>
  <c r="AX112" i="8"/>
  <c r="AX495" i="8"/>
  <c r="AX505" i="8"/>
  <c r="AX494" i="8"/>
  <c r="AX132" i="8"/>
  <c r="AX679" i="8"/>
  <c r="AX115" i="8"/>
  <c r="Z111" i="8"/>
  <c r="Z501" i="8"/>
  <c r="Z500" i="8"/>
  <c r="Z114" i="8"/>
  <c r="Z499" i="8"/>
  <c r="Z130" i="8"/>
  <c r="Z560" i="8"/>
  <c r="Z321" i="8"/>
  <c r="Z495" i="8"/>
  <c r="Z113" i="8"/>
  <c r="Z494" i="8"/>
  <c r="Z132" i="8"/>
  <c r="Z131" i="8"/>
  <c r="Z505" i="8"/>
  <c r="Z129" i="8"/>
  <c r="Z115" i="8"/>
  <c r="Z506" i="8"/>
  <c r="Z502" i="8"/>
  <c r="Z679" i="8"/>
  <c r="Z112" i="8"/>
  <c r="Z743" i="8"/>
  <c r="Z110" i="8"/>
  <c r="AX116" i="8"/>
  <c r="Z116" i="8"/>
  <c r="AA449" i="8"/>
  <c r="AY280" i="8"/>
  <c r="AY388" i="8"/>
  <c r="AX343" i="3"/>
  <c r="AX426" i="3"/>
  <c r="AY1005" i="8"/>
  <c r="Y196" i="8"/>
  <c r="AY92" i="8"/>
  <c r="Y314" i="8"/>
  <c r="AY1015" i="8"/>
  <c r="Y515" i="8"/>
  <c r="Y532" i="8"/>
  <c r="Y637" i="8"/>
  <c r="Y527" i="8"/>
  <c r="Y599" i="8"/>
  <c r="Y593" i="8"/>
  <c r="Y722" i="8"/>
  <c r="Y737" i="8"/>
  <c r="Y1020" i="8"/>
  <c r="AY557" i="8"/>
  <c r="AY406" i="8"/>
  <c r="AY621" i="8"/>
  <c r="AY637" i="8"/>
  <c r="AY631" i="8"/>
  <c r="AY732" i="8"/>
  <c r="AY722" i="8"/>
  <c r="AY705" i="8"/>
  <c r="Y107" i="8"/>
  <c r="Y287" i="8"/>
  <c r="AY527" i="8"/>
  <c r="AY522" i="8" s="1"/>
  <c r="AY626" i="8"/>
  <c r="Y292" i="8"/>
  <c r="AY441" i="8"/>
  <c r="AY343" i="8"/>
  <c r="AA328" i="3"/>
  <c r="AX685" i="3"/>
  <c r="Y970" i="8"/>
  <c r="Y201" i="8"/>
  <c r="Y980" i="8"/>
  <c r="Y298" i="8"/>
  <c r="Y552" i="8"/>
  <c r="Y537" i="8"/>
  <c r="Y411" i="8"/>
  <c r="Y547" i="8"/>
  <c r="Y542" i="8"/>
  <c r="Y626" i="8"/>
  <c r="Y621" i="8"/>
  <c r="Y717" i="8"/>
  <c r="Y92" i="8"/>
  <c r="AY411" i="8"/>
  <c r="AY593" i="8"/>
  <c r="AY537" i="8"/>
  <c r="AY609" i="8"/>
  <c r="AY583" i="8"/>
  <c r="AY700" i="8"/>
  <c r="AY727" i="8"/>
  <c r="AY642" i="8"/>
  <c r="AY717" i="8"/>
  <c r="Y770" i="8"/>
  <c r="Y712" i="8"/>
  <c r="AY532" i="8"/>
  <c r="AY373" i="8"/>
  <c r="AY358" i="8"/>
  <c r="AY328" i="8" s="1"/>
  <c r="AY970" i="8"/>
  <c r="AY1010" i="8"/>
  <c r="Y965" i="8"/>
  <c r="AY1020" i="8"/>
  <c r="Y406" i="8"/>
  <c r="Y401" i="8"/>
  <c r="Y396" i="8" s="1"/>
  <c r="Y471" i="8"/>
  <c r="Y583" i="8"/>
  <c r="Y631" i="8"/>
  <c r="Y557" i="8"/>
  <c r="Y695" i="8"/>
  <c r="Y659" i="8" s="1"/>
  <c r="Y654" i="8" s="1"/>
  <c r="Y727" i="8"/>
  <c r="Y690" i="8"/>
  <c r="Y685" i="8"/>
  <c r="Y732" i="8"/>
  <c r="AY985" i="8"/>
  <c r="AY486" i="8"/>
  <c r="AY481" i="8"/>
  <c r="AY401" i="8"/>
  <c r="AY552" i="8"/>
  <c r="AY547" i="8" s="1"/>
  <c r="AY515" i="8"/>
  <c r="AY588" i="8"/>
  <c r="AY599" i="8"/>
  <c r="AY664" i="8"/>
  <c r="AY737" i="8"/>
  <c r="Y271" i="8"/>
  <c r="AY614" i="8"/>
  <c r="AY695" i="8"/>
  <c r="AY712" i="8"/>
  <c r="AY426" i="8"/>
  <c r="Z690" i="3"/>
  <c r="Z685" i="3" s="1"/>
  <c r="AY990" i="8"/>
  <c r="AY1000" i="8"/>
  <c r="Y990" i="8"/>
  <c r="Y277" i="8"/>
  <c r="Y975" i="8"/>
  <c r="Y481" i="8"/>
  <c r="Y476" i="8"/>
  <c r="Y486" i="8"/>
  <c r="Y609" i="8"/>
  <c r="Y604" i="8" s="1"/>
  <c r="Y642" i="8"/>
  <c r="Y578" i="8"/>
  <c r="Y588" i="8"/>
  <c r="Y614" i="8"/>
  <c r="Y705" i="8"/>
  <c r="Y669" i="8" s="1"/>
  <c r="Y700" i="8"/>
  <c r="Y985" i="8"/>
  <c r="AY471" i="8"/>
  <c r="AY466" i="8" s="1"/>
  <c r="AY542" i="8"/>
  <c r="AY476" i="8"/>
  <c r="AY604" i="8"/>
  <c r="AY980" i="8"/>
  <c r="AY659" i="8"/>
  <c r="AY690" i="8"/>
  <c r="AY685" i="8" s="1"/>
  <c r="Z293" i="8" l="1"/>
  <c r="Z272" i="8"/>
  <c r="Y280" i="8"/>
  <c r="AY745" i="8"/>
  <c r="AY746" i="8"/>
  <c r="AY509" i="8"/>
  <c r="AY448" i="8"/>
  <c r="AY706" i="8" s="1"/>
  <c r="AY391" i="8" s="1"/>
  <c r="AY390" i="8" s="1"/>
  <c r="AY447" i="8"/>
  <c r="AY616" i="8"/>
  <c r="AY491" i="8"/>
  <c r="AY450" i="8"/>
  <c r="Y616" i="8"/>
  <c r="Z509" i="8"/>
  <c r="Z448" i="8"/>
  <c r="Z706" i="8" s="1"/>
  <c r="Z391" i="8" s="1"/>
  <c r="Z390" i="8" s="1"/>
  <c r="Z447" i="8"/>
  <c r="Y491" i="8"/>
  <c r="Y279" i="8"/>
  <c r="Y108" i="8"/>
  <c r="AY738" i="8"/>
  <c r="AY742" i="8" s="1"/>
  <c r="AY741" i="8"/>
  <c r="AY562" i="8"/>
  <c r="AY559" i="8"/>
  <c r="AY564" i="8"/>
  <c r="AY561" i="8"/>
  <c r="AY492" i="8"/>
  <c r="Y741" i="8"/>
  <c r="AY496" i="8"/>
  <c r="AY497" i="8"/>
  <c r="AY279" i="8"/>
  <c r="AY108" i="8"/>
  <c r="Y504" i="8"/>
  <c r="Y503" i="8"/>
  <c r="Y497" i="8"/>
  <c r="Y496" i="8"/>
  <c r="AY503" i="8"/>
  <c r="AY504" i="8"/>
  <c r="X974" i="8"/>
  <c r="X1009" i="8"/>
  <c r="X994" i="8"/>
  <c r="AZ976" i="8"/>
  <c r="AZ999" i="8"/>
  <c r="AZ981" i="8"/>
  <c r="X984" i="8"/>
  <c r="X1016" i="8"/>
  <c r="X981" i="8"/>
  <c r="X999" i="8"/>
  <c r="AZ1011" i="8"/>
  <c r="X971" i="8"/>
  <c r="AZ1016" i="8"/>
  <c r="X1014" i="8"/>
  <c r="X961" i="8"/>
  <c r="X976" i="8"/>
  <c r="AZ984" i="8"/>
  <c r="X986" i="8"/>
  <c r="AZ1006" i="8"/>
  <c r="X1019" i="8"/>
  <c r="AZ996" i="8"/>
  <c r="AZ966" i="8"/>
  <c r="X966" i="8"/>
  <c r="AZ1001" i="8"/>
  <c r="AZ986" i="8"/>
  <c r="AZ969" i="8"/>
  <c r="X969" i="8"/>
  <c r="AZ991" i="8"/>
  <c r="AZ994" i="8"/>
  <c r="X1001" i="8"/>
  <c r="AZ989" i="8"/>
  <c r="AZ1009" i="8"/>
  <c r="AZ974" i="8"/>
  <c r="AZ979" i="8"/>
  <c r="X964" i="8"/>
  <c r="X989" i="8"/>
  <c r="AZ964" i="8"/>
  <c r="X1011" i="8"/>
  <c r="X1006" i="8"/>
  <c r="AZ961" i="8"/>
  <c r="AZ154" i="8" s="1"/>
  <c r="X991" i="8"/>
  <c r="X979" i="8"/>
  <c r="AZ1014" i="8"/>
  <c r="AZ971" i="8"/>
  <c r="AZ1019" i="8"/>
  <c r="X996" i="8"/>
  <c r="Z278" i="8"/>
  <c r="Z4" i="8"/>
  <c r="AX566" i="8"/>
  <c r="AX567" i="8"/>
  <c r="Z566" i="8"/>
  <c r="Z567" i="8"/>
  <c r="AX278" i="8"/>
  <c r="AX4" i="8"/>
  <c r="AA494" i="3"/>
  <c r="AA132" i="3"/>
  <c r="AA321" i="3"/>
  <c r="AA741" i="3"/>
  <c r="AA743" i="3"/>
  <c r="AW494" i="3"/>
  <c r="AW321" i="3"/>
  <c r="AW132" i="3"/>
  <c r="AW741" i="3"/>
  <c r="AW743" i="3"/>
  <c r="Z496" i="3"/>
  <c r="Z497" i="3"/>
  <c r="Z498" i="3"/>
  <c r="AX509" i="3"/>
  <c r="AX491" i="3"/>
  <c r="AX616" i="3"/>
  <c r="Z280" i="3"/>
  <c r="AX108" i="3"/>
  <c r="AX279" i="3"/>
  <c r="AX293" i="3"/>
  <c r="AX280" i="3"/>
  <c r="AA509" i="3"/>
  <c r="Z491" i="3"/>
  <c r="Z616" i="3"/>
  <c r="AX503" i="3"/>
  <c r="AX219" i="3"/>
  <c r="AX225" i="3" s="1"/>
  <c r="AX504" i="3"/>
  <c r="AX148" i="3"/>
  <c r="AX498" i="3"/>
  <c r="AX496" i="3"/>
  <c r="AX497" i="3"/>
  <c r="Z219" i="3"/>
  <c r="Z225" i="3" s="1"/>
  <c r="Z503" i="3"/>
  <c r="Z504" i="3"/>
  <c r="Z148" i="3"/>
  <c r="AX272" i="3"/>
  <c r="Z279" i="3"/>
  <c r="Z108" i="3"/>
  <c r="AA293" i="3"/>
  <c r="AW746" i="3"/>
  <c r="AC746" i="3"/>
  <c r="AC745" i="3"/>
  <c r="AB677" i="3"/>
  <c r="AB679" i="3"/>
  <c r="AB740" i="3"/>
  <c r="AA501" i="3"/>
  <c r="AA499" i="3"/>
  <c r="AW500" i="3"/>
  <c r="AW564" i="3"/>
  <c r="AW562" i="3"/>
  <c r="AW559" i="3"/>
  <c r="AW560" i="3"/>
  <c r="AA559" i="3"/>
  <c r="AA564" i="3"/>
  <c r="AA562" i="3"/>
  <c r="AA560" i="3"/>
  <c r="AB447" i="3"/>
  <c r="AB738" i="3" s="1"/>
  <c r="AB742" i="3" s="1"/>
  <c r="AA272" i="3"/>
  <c r="AV675" i="3"/>
  <c r="AV678" i="3" s="1"/>
  <c r="AV677" i="3"/>
  <c r="AV679" i="3"/>
  <c r="AV740" i="3"/>
  <c r="AA4" i="3"/>
  <c r="AA278" i="3"/>
  <c r="AA110" i="3"/>
  <c r="AA129" i="3"/>
  <c r="AA112" i="3"/>
  <c r="AA505" i="3"/>
  <c r="AA114" i="3"/>
  <c r="AA115" i="3"/>
  <c r="AA495" i="3"/>
  <c r="AA111" i="3"/>
  <c r="AA113" i="3"/>
  <c r="AA506" i="3"/>
  <c r="AA502" i="3"/>
  <c r="AA130" i="3"/>
  <c r="AA131" i="3"/>
  <c r="AA500" i="3"/>
  <c r="AW499" i="3"/>
  <c r="AW501" i="3"/>
  <c r="AW4" i="3"/>
  <c r="AW278" i="3"/>
  <c r="AW495" i="3"/>
  <c r="AW110" i="3"/>
  <c r="AW131" i="3"/>
  <c r="AW130" i="3"/>
  <c r="AW112" i="3"/>
  <c r="AW129" i="3"/>
  <c r="AW111" i="3"/>
  <c r="AW115" i="3"/>
  <c r="AW114" i="3"/>
  <c r="AW113" i="3"/>
  <c r="AW505" i="3"/>
  <c r="AW506" i="3"/>
  <c r="AW502" i="3"/>
  <c r="AW745" i="3"/>
  <c r="AW448" i="3"/>
  <c r="AW706" i="3" s="1"/>
  <c r="AW391" i="3" s="1"/>
  <c r="AW390" i="3" s="1"/>
  <c r="AW447" i="3"/>
  <c r="AW738" i="3" s="1"/>
  <c r="AW742" i="3" s="1"/>
  <c r="AW492" i="3"/>
  <c r="AW561" i="3"/>
  <c r="AW450" i="3"/>
  <c r="AW510" i="3" s="1"/>
  <c r="AB448" i="3"/>
  <c r="AB706" i="3" s="1"/>
  <c r="AB391" i="3" s="1"/>
  <c r="AB390" i="3" s="1"/>
  <c r="AA492" i="3"/>
  <c r="AA561" i="3"/>
  <c r="AB450" i="3"/>
  <c r="AB510" i="3" s="1"/>
  <c r="AY966" i="3"/>
  <c r="AY961" i="3"/>
  <c r="Y986" i="3"/>
  <c r="Y989" i="3"/>
  <c r="AY996" i="3"/>
  <c r="AY994" i="3"/>
  <c r="AY999" i="3"/>
  <c r="Y966" i="3"/>
  <c r="Y969" i="3"/>
  <c r="AY974" i="3"/>
  <c r="Y996" i="3"/>
  <c r="AY991" i="3"/>
  <c r="AY1011" i="3"/>
  <c r="AY971" i="3"/>
  <c r="Y991" i="3"/>
  <c r="AY969" i="3"/>
  <c r="Y971" i="3"/>
  <c r="Y999" i="3"/>
  <c r="Y1001" i="3"/>
  <c r="AY1019" i="3"/>
  <c r="Y994" i="3"/>
  <c r="Y1016" i="3"/>
  <c r="Y1006" i="3"/>
  <c r="AY964" i="3"/>
  <c r="AY986" i="3"/>
  <c r="AY989" i="3"/>
  <c r="AY979" i="3"/>
  <c r="Y981" i="3"/>
  <c r="Y964" i="3"/>
  <c r="Y984" i="3"/>
  <c r="AY981" i="3"/>
  <c r="Y976" i="3"/>
  <c r="Y979" i="3"/>
  <c r="AY1014" i="3"/>
  <c r="AY984" i="3"/>
  <c r="AY1009" i="3"/>
  <c r="Y1014" i="3"/>
  <c r="Y1011" i="3"/>
  <c r="AY1006" i="3"/>
  <c r="Y974" i="3"/>
  <c r="Y1019" i="3"/>
  <c r="AY1016" i="3"/>
  <c r="AV566" i="3"/>
  <c r="AV567" i="3"/>
  <c r="AC675" i="3"/>
  <c r="AC678" i="3" s="1"/>
  <c r="AA116" i="3"/>
  <c r="Y961" i="3"/>
  <c r="AY1001" i="3"/>
  <c r="Y1009" i="3"/>
  <c r="AY976" i="3"/>
  <c r="AB567" i="3"/>
  <c r="AB566" i="3"/>
  <c r="AW116" i="3"/>
  <c r="AY654" i="8"/>
  <c r="AY396" i="8"/>
  <c r="AY669" i="8"/>
  <c r="Y664" i="8"/>
  <c r="Y649" i="8"/>
  <c r="Y674" i="8"/>
  <c r="AY722" i="3"/>
  <c r="AY532" i="3"/>
  <c r="Y271" i="3"/>
  <c r="Y287" i="3"/>
  <c r="AX669" i="3"/>
  <c r="Y406" i="3"/>
  <c r="Y764" i="3"/>
  <c r="Y542" i="3"/>
  <c r="AY201" i="3"/>
  <c r="Y481" i="3"/>
  <c r="Y107" i="3"/>
  <c r="AY421" i="3"/>
  <c r="AY985" i="3"/>
  <c r="Y753" i="3"/>
  <c r="Y378" i="3"/>
  <c r="Y353" i="3"/>
  <c r="Z664" i="3"/>
  <c r="Y431" i="3"/>
  <c r="Z669" i="3"/>
  <c r="AY593" i="3"/>
  <c r="AY1015" i="3"/>
  <c r="Y87" i="3"/>
  <c r="Y537" i="3"/>
  <c r="Y1020" i="3"/>
  <c r="AY383" i="3"/>
  <c r="Z396" i="3"/>
  <c r="AX358" i="3"/>
  <c r="AY481" i="3"/>
  <c r="AY990" i="3"/>
  <c r="Y196" i="3"/>
  <c r="Y411" i="3"/>
  <c r="AY431" i="3"/>
  <c r="Y1015" i="3"/>
  <c r="AA654" i="3"/>
  <c r="AX373" i="3"/>
  <c r="AY727" i="3"/>
  <c r="Y138" i="3"/>
  <c r="Y593" i="3"/>
  <c r="Y705" i="3"/>
  <c r="AY333" i="3"/>
  <c r="AX604" i="3"/>
  <c r="AY271" i="3"/>
  <c r="AY486" i="3"/>
  <c r="Y298" i="3"/>
  <c r="AY446" i="3"/>
  <c r="Z77" i="3"/>
  <c r="AY626" i="3"/>
  <c r="Y631" i="3"/>
  <c r="Z717" i="3"/>
  <c r="AY107" i="3"/>
  <c r="Z578" i="3"/>
  <c r="X287" i="8"/>
  <c r="AZ980" i="8"/>
  <c r="AZ406" i="8"/>
  <c r="AZ476" i="8"/>
  <c r="AZ532" i="8"/>
  <c r="AZ542" i="8"/>
  <c r="AZ609" i="8"/>
  <c r="AZ588" i="8"/>
  <c r="AZ695" i="8"/>
  <c r="AZ642" i="8"/>
  <c r="AZ732" i="8"/>
  <c r="AZ985" i="8"/>
  <c r="X401" i="8"/>
  <c r="X471" i="8"/>
  <c r="X481" i="8"/>
  <c r="X588" i="8"/>
  <c r="X515" i="8"/>
  <c r="X599" i="8"/>
  <c r="X705" i="8"/>
  <c r="X637" i="8"/>
  <c r="X631" i="8"/>
  <c r="X737" i="8"/>
  <c r="AZ1015" i="8"/>
  <c r="X298" i="8"/>
  <c r="AZ92" i="8"/>
  <c r="X196" i="8"/>
  <c r="AZ1005" i="8"/>
  <c r="AZ659" i="8"/>
  <c r="X92" i="8"/>
  <c r="X476" i="8"/>
  <c r="X527" i="8"/>
  <c r="X522" i="8"/>
  <c r="X614" i="8"/>
  <c r="X593" i="8"/>
  <c r="X314" i="8"/>
  <c r="AZ1000" i="8"/>
  <c r="AZ990" i="8"/>
  <c r="AY363" i="3"/>
  <c r="Y230" i="3"/>
  <c r="AX674" i="3"/>
  <c r="AY637" i="3"/>
  <c r="AY314" i="3"/>
  <c r="AX664" i="3"/>
  <c r="AY515" i="3"/>
  <c r="Y416" i="3"/>
  <c r="AY753" i="3"/>
  <c r="AY583" i="3"/>
  <c r="AY92" i="3"/>
  <c r="AY378" i="3"/>
  <c r="Z659" i="3"/>
  <c r="Y965" i="3"/>
  <c r="AY213" i="3"/>
  <c r="AY732" i="3"/>
  <c r="Z358" i="3"/>
  <c r="AY770" i="3"/>
  <c r="Y143" i="3"/>
  <c r="AZ486" i="8"/>
  <c r="AZ515" i="8"/>
  <c r="AZ593" i="8"/>
  <c r="AZ626" i="8"/>
  <c r="X985" i="8"/>
  <c r="X557" i="8"/>
  <c r="X583" i="8"/>
  <c r="X277" i="8"/>
  <c r="X970" i="8"/>
  <c r="Y573" i="8"/>
  <c r="Y466" i="8"/>
  <c r="Y522" i="8"/>
  <c r="AY292" i="3"/>
  <c r="AY700" i="3"/>
  <c r="Y476" i="3"/>
  <c r="AX717" i="3"/>
  <c r="AY411" i="3"/>
  <c r="Y515" i="3"/>
  <c r="AY527" i="3"/>
  <c r="AY416" i="3"/>
  <c r="Y348" i="3"/>
  <c r="Y980" i="3"/>
  <c r="Y277" i="3"/>
  <c r="AY277" i="3"/>
  <c r="Y486" i="3"/>
  <c r="Z604" i="3"/>
  <c r="Y1000" i="3"/>
  <c r="Y338" i="3"/>
  <c r="AY970" i="3"/>
  <c r="Y583" i="3"/>
  <c r="AX441" i="3"/>
  <c r="AY537" i="3"/>
  <c r="Y1010" i="3"/>
  <c r="Y201" i="3"/>
  <c r="Y642" i="3"/>
  <c r="AY230" i="3"/>
  <c r="AY298" i="3"/>
  <c r="AW649" i="3"/>
  <c r="AY1000" i="3"/>
  <c r="AY542" i="3"/>
  <c r="Y421" i="3"/>
  <c r="Y426" i="3" s="1"/>
  <c r="AY82" i="3"/>
  <c r="Y557" i="3"/>
  <c r="AY455" i="3"/>
  <c r="AY980" i="3"/>
  <c r="Y102" i="3"/>
  <c r="AX712" i="3"/>
  <c r="AY401" i="3"/>
  <c r="AY599" i="3"/>
  <c r="Y455" i="3"/>
  <c r="Y727" i="3"/>
  <c r="AY460" i="3"/>
  <c r="Y92" i="3"/>
  <c r="AY965" i="3"/>
  <c r="AY476" i="3"/>
  <c r="AY975" i="3"/>
  <c r="AY224" i="3"/>
  <c r="AY995" i="3"/>
  <c r="Y436" i="3"/>
  <c r="AY138" i="3"/>
  <c r="AY9" i="3"/>
  <c r="Y737" i="3"/>
  <c r="X271" i="8"/>
  <c r="AZ411" i="8"/>
  <c r="AZ537" i="8"/>
  <c r="AZ557" i="8"/>
  <c r="AZ621" i="8"/>
  <c r="AZ604" i="8"/>
  <c r="AZ599" i="8"/>
  <c r="AZ727" i="8"/>
  <c r="X486" i="8"/>
  <c r="X532" i="8"/>
  <c r="X669" i="8"/>
  <c r="X975" i="8"/>
  <c r="X990" i="8"/>
  <c r="AY1010" i="3"/>
  <c r="Y471" i="3"/>
  <c r="AY1020" i="3"/>
  <c r="Z373" i="3"/>
  <c r="Y621" i="3"/>
  <c r="Z466" i="3"/>
  <c r="Y532" i="3"/>
  <c r="Y985" i="3"/>
  <c r="AY87" i="3"/>
  <c r="AX654" i="3"/>
  <c r="Y218" i="3"/>
  <c r="Y82" i="3"/>
  <c r="X292" i="8"/>
  <c r="AZ401" i="8"/>
  <c r="AZ700" i="8"/>
  <c r="AZ737" i="8"/>
  <c r="X466" i="8"/>
  <c r="X621" i="8"/>
  <c r="X727" i="8"/>
  <c r="X201" i="8"/>
  <c r="AY674" i="8"/>
  <c r="AY578" i="8"/>
  <c r="Z674" i="3"/>
  <c r="Y1005" i="3"/>
  <c r="Y588" i="3"/>
  <c r="Y383" i="3"/>
  <c r="AY642" i="3"/>
  <c r="AY368" i="3"/>
  <c r="Y770" i="3"/>
  <c r="AY353" i="3"/>
  <c r="AX547" i="3"/>
  <c r="AA573" i="3"/>
  <c r="Y700" i="3"/>
  <c r="AX388" i="3"/>
  <c r="Y609" i="3"/>
  <c r="Y9" i="3"/>
  <c r="Y401" i="3"/>
  <c r="Z388" i="3"/>
  <c r="AY737" i="3"/>
  <c r="Z441" i="3"/>
  <c r="Y990" i="3"/>
  <c r="AY471" i="3"/>
  <c r="Y97" i="3"/>
  <c r="AY287" i="3"/>
  <c r="Y599" i="3"/>
  <c r="AY143" i="3"/>
  <c r="AY1005" i="3"/>
  <c r="AX77" i="3"/>
  <c r="AY705" i="3"/>
  <c r="AY621" i="3"/>
  <c r="Y446" i="3"/>
  <c r="Y614" i="3"/>
  <c r="Y732" i="3"/>
  <c r="AY348" i="3"/>
  <c r="AX522" i="3"/>
  <c r="Y333" i="3"/>
  <c r="AX578" i="3"/>
  <c r="AY609" i="3"/>
  <c r="Y975" i="3"/>
  <c r="Y314" i="3"/>
  <c r="Y552" i="3"/>
  <c r="AY97" i="3"/>
  <c r="Y292" i="3"/>
  <c r="Y368" i="3"/>
  <c r="Z522" i="3"/>
  <c r="Y224" i="3"/>
  <c r="Y626" i="3"/>
  <c r="AY102" i="3"/>
  <c r="Y460" i="3"/>
  <c r="AY764" i="3"/>
  <c r="AY631" i="3"/>
  <c r="AY436" i="3"/>
  <c r="AY196" i="3"/>
  <c r="X107" i="8"/>
  <c r="AZ471" i="8"/>
  <c r="AZ466" i="8" s="1"/>
  <c r="AZ481" i="8"/>
  <c r="AZ552" i="8"/>
  <c r="AZ547" i="8" s="1"/>
  <c r="AZ583" i="8"/>
  <c r="AZ578" i="8"/>
  <c r="AZ637" i="8"/>
  <c r="AZ631" i="8"/>
  <c r="AZ614" i="8"/>
  <c r="AZ690" i="8"/>
  <c r="AZ722" i="8"/>
  <c r="X1020" i="8"/>
  <c r="X396" i="8"/>
  <c r="X406" i="8"/>
  <c r="X542" i="8"/>
  <c r="X537" i="8"/>
  <c r="X626" i="8"/>
  <c r="X609" i="8"/>
  <c r="X604" i="8" s="1"/>
  <c r="X700" i="8"/>
  <c r="X664" i="8" s="1"/>
  <c r="X695" i="8"/>
  <c r="X732" i="8"/>
  <c r="AZ1020" i="8"/>
  <c r="X965" i="8"/>
  <c r="AZ1010" i="8"/>
  <c r="AZ970" i="8"/>
  <c r="AZ685" i="8"/>
  <c r="AW573" i="3"/>
  <c r="Y213" i="3"/>
  <c r="Y363" i="3"/>
  <c r="AX466" i="3"/>
  <c r="AY614" i="3"/>
  <c r="AY552" i="3"/>
  <c r="Y722" i="3"/>
  <c r="AY557" i="3"/>
  <c r="AY695" i="3"/>
  <c r="Y527" i="3"/>
  <c r="AX396" i="3"/>
  <c r="Y995" i="3"/>
  <c r="AY218" i="3"/>
  <c r="Z547" i="3"/>
  <c r="AY588" i="3"/>
  <c r="Y695" i="3"/>
  <c r="Y970" i="3"/>
  <c r="Y637" i="3"/>
  <c r="AY406" i="3"/>
  <c r="AY338" i="3"/>
  <c r="X770" i="8"/>
  <c r="AZ527" i="8"/>
  <c r="AZ664" i="8"/>
  <c r="AZ705" i="8"/>
  <c r="X411" i="8"/>
  <c r="X552" i="8"/>
  <c r="X547" i="8" s="1"/>
  <c r="X642" i="8"/>
  <c r="X722" i="8"/>
  <c r="X717" i="8" s="1"/>
  <c r="X712" i="8" s="1"/>
  <c r="X980" i="8"/>
  <c r="X659" i="8"/>
  <c r="X690" i="8"/>
  <c r="AY690" i="3"/>
  <c r="Y659" i="3"/>
  <c r="Y690" i="3"/>
  <c r="Y562" i="8" l="1"/>
  <c r="Y559" i="8"/>
  <c r="Y564" i="8"/>
  <c r="Z450" i="8"/>
  <c r="Z510" i="8" s="1"/>
  <c r="Y492" i="8"/>
  <c r="Y561" i="8"/>
  <c r="Z746" i="8"/>
  <c r="Z745" i="8"/>
  <c r="Y740" i="8"/>
  <c r="Y677" i="8"/>
  <c r="AY510" i="8"/>
  <c r="AY449" i="8"/>
  <c r="X154" i="8"/>
  <c r="AZ314" i="8"/>
  <c r="Y448" i="8"/>
  <c r="Y706" i="8" s="1"/>
  <c r="Y391" i="8" s="1"/>
  <c r="Y390" i="8" s="1"/>
  <c r="X616" i="8"/>
  <c r="Y509" i="8"/>
  <c r="Y447" i="8"/>
  <c r="X491" i="8"/>
  <c r="AZ509" i="8"/>
  <c r="AZ448" i="8"/>
  <c r="AZ706" i="8" s="1"/>
  <c r="AZ391" i="8" s="1"/>
  <c r="AZ616" i="8"/>
  <c r="AZ447" i="8"/>
  <c r="AZ491" i="8"/>
  <c r="AZ450" i="8"/>
  <c r="Y272" i="8"/>
  <c r="Y293" i="8"/>
  <c r="AY501" i="8"/>
  <c r="AY506" i="8"/>
  <c r="AY500" i="8"/>
  <c r="AY111" i="8"/>
  <c r="AY499" i="8"/>
  <c r="AY495" i="8"/>
  <c r="AY113" i="8"/>
  <c r="AY743" i="8"/>
  <c r="AY132" i="8"/>
  <c r="AY130" i="8"/>
  <c r="AY505" i="8"/>
  <c r="AY560" i="8"/>
  <c r="AY129" i="8"/>
  <c r="AY112" i="8"/>
  <c r="AY115" i="8"/>
  <c r="AY494" i="8"/>
  <c r="AY110" i="8"/>
  <c r="AY131" i="8"/>
  <c r="AY502" i="8"/>
  <c r="AY321" i="8"/>
  <c r="AY114" i="8"/>
  <c r="Y495" i="8"/>
  <c r="Y111" i="8"/>
  <c r="Y113" i="8"/>
  <c r="Y501" i="8"/>
  <c r="Y506" i="8"/>
  <c r="Y500" i="8"/>
  <c r="Y499" i="8"/>
  <c r="Y131" i="8"/>
  <c r="Y132" i="8"/>
  <c r="Y560" i="8"/>
  <c r="Y115" i="8"/>
  <c r="Y112" i="8"/>
  <c r="Y502" i="8"/>
  <c r="Y114" i="8"/>
  <c r="Y129" i="8"/>
  <c r="Y679" i="8"/>
  <c r="Y130" i="8"/>
  <c r="Y743" i="8"/>
  <c r="Y494" i="8"/>
  <c r="Y110" i="8"/>
  <c r="Y505" i="8"/>
  <c r="Y321" i="8"/>
  <c r="Y116" i="8"/>
  <c r="Z449" i="8"/>
  <c r="AY116" i="8"/>
  <c r="Z675" i="8"/>
  <c r="Z678" i="8" s="1"/>
  <c r="Z738" i="8"/>
  <c r="Z742" i="8" s="1"/>
  <c r="X280" i="8"/>
  <c r="X685" i="8"/>
  <c r="AY343" i="3"/>
  <c r="Y343" i="3"/>
  <c r="X578" i="8"/>
  <c r="Z712" i="3"/>
  <c r="X654" i="8"/>
  <c r="AY659" i="3"/>
  <c r="AY573" i="8"/>
  <c r="Z328" i="3"/>
  <c r="AX328" i="3"/>
  <c r="AY604" i="3"/>
  <c r="AY664" i="3"/>
  <c r="AY578" i="3"/>
  <c r="AY547" i="3"/>
  <c r="AZ995" i="8"/>
  <c r="AZ102" i="8"/>
  <c r="AZ383" i="8"/>
  <c r="AZ378" i="8"/>
  <c r="AZ287" i="8"/>
  <c r="X416" i="8"/>
  <c r="X455" i="8"/>
  <c r="X333" i="8"/>
  <c r="X338" i="8"/>
  <c r="X764" i="8"/>
  <c r="AZ421" i="8"/>
  <c r="AZ446" i="8"/>
  <c r="AZ965" i="8"/>
  <c r="AZ277" i="8"/>
  <c r="X1000" i="8"/>
  <c r="AZ573" i="8"/>
  <c r="AZ396" i="8"/>
  <c r="X674" i="8"/>
  <c r="AY373" i="3"/>
  <c r="AY717" i="3"/>
  <c r="AY669" i="3"/>
  <c r="AZ770" i="8"/>
  <c r="AZ353" i="8"/>
  <c r="AZ348" i="8"/>
  <c r="AZ87" i="8"/>
  <c r="X436" i="8"/>
  <c r="X368" i="8"/>
  <c r="AZ416" i="8"/>
  <c r="X87" i="8"/>
  <c r="X343" i="8"/>
  <c r="AY358" i="3"/>
  <c r="AY685" i="3"/>
  <c r="AY522" i="3"/>
  <c r="AZ368" i="8"/>
  <c r="AZ271" i="8"/>
  <c r="X460" i="8"/>
  <c r="X378" i="8"/>
  <c r="AZ455" i="8"/>
  <c r="X1010" i="8"/>
  <c r="AZ201" i="8"/>
  <c r="AZ669" i="8"/>
  <c r="AZ717" i="8"/>
  <c r="AZ674" i="8"/>
  <c r="AZ654" i="8"/>
  <c r="AY426" i="3"/>
  <c r="AY649" i="8"/>
  <c r="AY388" i="3"/>
  <c r="AY441" i="3"/>
  <c r="AY654" i="3"/>
  <c r="AY396" i="3"/>
  <c r="AZ107" i="8"/>
  <c r="AZ338" i="8"/>
  <c r="AZ333" i="8"/>
  <c r="AZ753" i="8"/>
  <c r="AZ292" i="8"/>
  <c r="X431" i="8"/>
  <c r="X421" i="8"/>
  <c r="X348" i="8"/>
  <c r="X353" i="8"/>
  <c r="X753" i="8"/>
  <c r="AZ436" i="8"/>
  <c r="AZ460" i="8"/>
  <c r="X995" i="8"/>
  <c r="AZ975" i="8"/>
  <c r="AZ522" i="8"/>
  <c r="AY674" i="3"/>
  <c r="AZ764" i="8"/>
  <c r="X446" i="8"/>
  <c r="X363" i="8"/>
  <c r="AZ97" i="8"/>
  <c r="X1015" i="8"/>
  <c r="AZ196" i="8"/>
  <c r="AY466" i="3"/>
  <c r="X1005" i="8"/>
  <c r="AZ363" i="8"/>
  <c r="X97" i="8"/>
  <c r="X102" i="8"/>
  <c r="X383" i="8"/>
  <c r="AZ431" i="8"/>
  <c r="AZ298" i="8"/>
  <c r="AZ712" i="8"/>
  <c r="AY740" i="8" l="1"/>
  <c r="AY675" i="8"/>
  <c r="AY678" i="8" s="1"/>
  <c r="AY677" i="8"/>
  <c r="AY679" i="8"/>
  <c r="AZ745" i="8"/>
  <c r="AZ746" i="8"/>
  <c r="AZ219" i="8"/>
  <c r="AZ225" i="8" s="1"/>
  <c r="X498" i="8"/>
  <c r="X219" i="8"/>
  <c r="X225" i="8" s="1"/>
  <c r="AZ293" i="8"/>
  <c r="AZ272" i="8"/>
  <c r="AZ280" i="8"/>
  <c r="AZ498" i="8"/>
  <c r="Y675" i="8"/>
  <c r="Y678" i="8" s="1"/>
  <c r="Y738" i="8"/>
  <c r="Y742" i="8" s="1"/>
  <c r="AZ503" i="8"/>
  <c r="AZ504" i="8"/>
  <c r="X497" i="8"/>
  <c r="X496" i="8"/>
  <c r="X504" i="8"/>
  <c r="X503" i="8"/>
  <c r="AZ108" i="8"/>
  <c r="AZ279" i="8"/>
  <c r="AZ496" i="8"/>
  <c r="AZ497" i="8"/>
  <c r="X741" i="8"/>
  <c r="X562" i="8"/>
  <c r="X559" i="8"/>
  <c r="X564" i="8"/>
  <c r="X561" i="8"/>
  <c r="X492" i="8"/>
  <c r="Y450" i="8"/>
  <c r="Y510" i="8" s="1"/>
  <c r="AZ741" i="8"/>
  <c r="AZ738" i="8"/>
  <c r="AZ742" i="8" s="1"/>
  <c r="AZ562" i="8"/>
  <c r="AZ559" i="8"/>
  <c r="AZ564" i="8"/>
  <c r="AZ561" i="8"/>
  <c r="BA450" i="8"/>
  <c r="AZ492" i="8"/>
  <c r="X279" i="8"/>
  <c r="X108" i="8"/>
  <c r="W996" i="8"/>
  <c r="BA1019" i="8"/>
  <c r="BA971" i="8"/>
  <c r="BA1014" i="8"/>
  <c r="W979" i="8"/>
  <c r="W991" i="8"/>
  <c r="BA961" i="8"/>
  <c r="BA154" i="8" s="1"/>
  <c r="W1006" i="8"/>
  <c r="W1011" i="8"/>
  <c r="BA964" i="8"/>
  <c r="W989" i="8"/>
  <c r="W964" i="8"/>
  <c r="BA979" i="8"/>
  <c r="BA974" i="8"/>
  <c r="BA1009" i="8"/>
  <c r="BA989" i="8"/>
  <c r="W1001" i="8"/>
  <c r="BA994" i="8"/>
  <c r="BA991" i="8"/>
  <c r="W969" i="8"/>
  <c r="BA969" i="8"/>
  <c r="BA986" i="8"/>
  <c r="BA1001" i="8"/>
  <c r="W966" i="8"/>
  <c r="BA966" i="8"/>
  <c r="BA996" i="8"/>
  <c r="W1019" i="8"/>
  <c r="BA1006" i="8"/>
  <c r="W986" i="8"/>
  <c r="BA984" i="8"/>
  <c r="W976" i="8"/>
  <c r="W961" i="8"/>
  <c r="W154" i="8" s="1"/>
  <c r="W1014" i="8"/>
  <c r="BA1016" i="8"/>
  <c r="W971" i="8"/>
  <c r="BA1011" i="8"/>
  <c r="BA314" i="8" s="1"/>
  <c r="W999" i="8"/>
  <c r="W981" i="8"/>
  <c r="W1016" i="8"/>
  <c r="W984" i="8"/>
  <c r="BA981" i="8"/>
  <c r="BA999" i="8"/>
  <c r="BA976" i="8"/>
  <c r="W994" i="8"/>
  <c r="W1009" i="8"/>
  <c r="W974" i="8"/>
  <c r="AY278" i="8"/>
  <c r="AY4" i="8"/>
  <c r="Y566" i="8"/>
  <c r="Y567" i="8"/>
  <c r="AY567" i="8"/>
  <c r="AY566" i="8"/>
  <c r="Y278" i="8"/>
  <c r="Y4" i="8"/>
  <c r="Z741" i="3"/>
  <c r="Z743" i="3"/>
  <c r="AX741" i="3"/>
  <c r="AX743" i="3"/>
  <c r="Z494" i="3"/>
  <c r="Z321" i="3"/>
  <c r="Z132" i="3"/>
  <c r="AX494" i="3"/>
  <c r="AX132" i="3"/>
  <c r="AX321" i="3"/>
  <c r="AY272" i="3"/>
  <c r="AY280" i="3"/>
  <c r="Y496" i="3"/>
  <c r="Y497" i="3"/>
  <c r="Y498" i="3"/>
  <c r="AW677" i="3"/>
  <c r="AW679" i="3"/>
  <c r="AW675" i="3"/>
  <c r="AW678" i="3" s="1"/>
  <c r="AW740" i="3"/>
  <c r="AX501" i="3"/>
  <c r="Z4" i="3"/>
  <c r="Z278" i="3"/>
  <c r="Z495" i="3"/>
  <c r="Z114" i="3"/>
  <c r="Z131" i="3"/>
  <c r="Z502" i="3"/>
  <c r="Z506" i="3"/>
  <c r="Z505" i="3"/>
  <c r="Z130" i="3"/>
  <c r="Z115" i="3"/>
  <c r="Z113" i="3"/>
  <c r="Z129" i="3"/>
  <c r="Z112" i="3"/>
  <c r="Z111" i="3"/>
  <c r="Z110" i="3"/>
  <c r="AA447" i="3"/>
  <c r="AA738" i="3" s="1"/>
  <c r="AA742" i="3" s="1"/>
  <c r="AX745" i="3"/>
  <c r="AX448" i="3"/>
  <c r="AX706" i="3" s="1"/>
  <c r="AX391" i="3" s="1"/>
  <c r="AX390" i="3" s="1"/>
  <c r="AX559" i="3"/>
  <c r="AX564" i="3"/>
  <c r="AX562" i="3"/>
  <c r="AX560" i="3"/>
  <c r="AX492" i="3"/>
  <c r="AX561" i="3"/>
  <c r="AY450" i="3"/>
  <c r="AX450" i="3"/>
  <c r="AX510" i="3" s="1"/>
  <c r="Z499" i="3"/>
  <c r="Y279" i="3"/>
  <c r="Y108" i="3"/>
  <c r="Z293" i="3"/>
  <c r="AY498" i="3"/>
  <c r="AY497" i="3"/>
  <c r="AY496" i="3"/>
  <c r="AY504" i="3"/>
  <c r="AY503" i="3"/>
  <c r="AY148" i="3"/>
  <c r="AY219" i="3"/>
  <c r="AY225" i="3" s="1"/>
  <c r="Y616" i="3"/>
  <c r="Z509" i="3"/>
  <c r="Y491" i="3"/>
  <c r="AY293" i="3"/>
  <c r="AY108" i="3"/>
  <c r="AY279" i="3"/>
  <c r="Z272" i="3"/>
  <c r="Y504" i="3"/>
  <c r="Y503" i="3"/>
  <c r="Y219" i="3"/>
  <c r="Y225" i="3" s="1"/>
  <c r="Y148" i="3"/>
  <c r="Y280" i="3"/>
  <c r="AY509" i="3"/>
  <c r="AY616" i="3"/>
  <c r="AY561" i="3"/>
  <c r="AY492" i="3"/>
  <c r="AY491" i="3"/>
  <c r="AY562" i="3"/>
  <c r="AY559" i="3"/>
  <c r="AY564" i="3"/>
  <c r="AY448" i="3"/>
  <c r="AY706" i="3" s="1"/>
  <c r="AY391" i="3" s="1"/>
  <c r="AY447" i="3"/>
  <c r="AB746" i="3"/>
  <c r="AB745" i="3"/>
  <c r="AX746" i="3"/>
  <c r="AX500" i="3"/>
  <c r="AX499" i="3"/>
  <c r="AA448" i="3"/>
  <c r="AA706" i="3" s="1"/>
  <c r="AA391" i="3" s="1"/>
  <c r="AA390" i="3" s="1"/>
  <c r="Z559" i="3"/>
  <c r="Z564" i="3"/>
  <c r="Z562" i="3"/>
  <c r="Z560" i="3"/>
  <c r="Z492" i="3"/>
  <c r="Z561" i="3"/>
  <c r="AA450" i="3"/>
  <c r="AA510" i="3" s="1"/>
  <c r="AX447" i="3"/>
  <c r="AX738" i="3" s="1"/>
  <c r="AX742" i="3" s="1"/>
  <c r="AX278" i="3"/>
  <c r="AX4" i="3"/>
  <c r="AX115" i="3"/>
  <c r="AX113" i="3"/>
  <c r="AX502" i="3"/>
  <c r="AX130" i="3"/>
  <c r="AX129" i="3"/>
  <c r="AX112" i="3"/>
  <c r="AX495" i="3"/>
  <c r="AX131" i="3"/>
  <c r="AX110" i="3"/>
  <c r="AX506" i="3"/>
  <c r="AX505" i="3"/>
  <c r="AX114" i="3"/>
  <c r="AX111" i="3"/>
  <c r="Z500" i="3"/>
  <c r="Z501" i="3"/>
  <c r="AZ1009" i="3"/>
  <c r="X981" i="3"/>
  <c r="AZ1019" i="3"/>
  <c r="AZ969" i="3"/>
  <c r="AZ991" i="3"/>
  <c r="X966" i="3"/>
  <c r="X989" i="3"/>
  <c r="AZ961" i="3"/>
  <c r="AA567" i="3"/>
  <c r="AA566" i="3"/>
  <c r="AB675" i="3"/>
  <c r="AB678" i="3" s="1"/>
  <c r="AX116" i="3"/>
  <c r="AZ976" i="3"/>
  <c r="AZ1001" i="3"/>
  <c r="AZ1016" i="3"/>
  <c r="X974" i="3"/>
  <c r="X1011" i="3"/>
  <c r="AZ1014" i="3"/>
  <c r="X976" i="3"/>
  <c r="X984" i="3"/>
  <c r="AZ989" i="3"/>
  <c r="AZ964" i="3"/>
  <c r="X1016" i="3"/>
  <c r="X999" i="3"/>
  <c r="AZ971" i="3"/>
  <c r="AZ974" i="3"/>
  <c r="AZ994" i="3"/>
  <c r="X1009" i="3"/>
  <c r="X961" i="3"/>
  <c r="X1019" i="3"/>
  <c r="AZ1006" i="3"/>
  <c r="X1014" i="3"/>
  <c r="AZ984" i="3"/>
  <c r="X979" i="3"/>
  <c r="AZ981" i="3"/>
  <c r="X964" i="3"/>
  <c r="AZ979" i="3"/>
  <c r="AZ986" i="3"/>
  <c r="X1006" i="3"/>
  <c r="X994" i="3"/>
  <c r="X1001" i="3"/>
  <c r="X971" i="3"/>
  <c r="X991" i="3"/>
  <c r="AZ1011" i="3"/>
  <c r="X996" i="3"/>
  <c r="X969" i="3"/>
  <c r="AZ999" i="3"/>
  <c r="AZ996" i="3"/>
  <c r="X986" i="3"/>
  <c r="AZ966" i="3"/>
  <c r="AB449" i="3"/>
  <c r="AW449" i="3"/>
  <c r="AW566" i="3"/>
  <c r="AW567" i="3"/>
  <c r="Z116" i="3"/>
  <c r="AZ441" i="8"/>
  <c r="X426" i="8"/>
  <c r="AY328" i="3"/>
  <c r="AZ358" i="8"/>
  <c r="X649" i="8"/>
  <c r="AA649" i="3"/>
  <c r="AZ230" i="3"/>
  <c r="Y441" i="3"/>
  <c r="AZ542" i="3"/>
  <c r="X770" i="3"/>
  <c r="AZ727" i="3"/>
  <c r="X446" i="3"/>
  <c r="AZ287" i="3"/>
  <c r="AZ609" i="3"/>
  <c r="AZ277" i="3"/>
  <c r="Z654" i="3"/>
  <c r="X102" i="3"/>
  <c r="X985" i="3"/>
  <c r="X378" i="3"/>
  <c r="Y654" i="3"/>
  <c r="BA985" i="8"/>
  <c r="X542" i="3"/>
  <c r="X338" i="3"/>
  <c r="AZ460" i="3"/>
  <c r="BA965" i="8"/>
  <c r="Y685" i="3"/>
  <c r="AZ224" i="3"/>
  <c r="X593" i="3"/>
  <c r="X298" i="3"/>
  <c r="AZ552" i="3"/>
  <c r="X970" i="3"/>
  <c r="X588" i="3"/>
  <c r="X705" i="3"/>
  <c r="X97" i="3"/>
  <c r="X363" i="3"/>
  <c r="X1020" i="3"/>
  <c r="AZ593" i="3"/>
  <c r="AZ292" i="3"/>
  <c r="Y664" i="3"/>
  <c r="AZ97" i="3"/>
  <c r="X476" i="3"/>
  <c r="X213" i="3"/>
  <c r="X764" i="3"/>
  <c r="AZ985" i="3"/>
  <c r="AZ481" i="3"/>
  <c r="X614" i="3"/>
  <c r="AX649" i="3"/>
  <c r="AZ537" i="3"/>
  <c r="AZ970" i="3"/>
  <c r="X515" i="3"/>
  <c r="Y77" i="3"/>
  <c r="AZ486" i="3"/>
  <c r="X314" i="3"/>
  <c r="AZ695" i="3"/>
  <c r="AZ333" i="3"/>
  <c r="BA277" i="8"/>
  <c r="W1010" i="8"/>
  <c r="BA460" i="8"/>
  <c r="W102" i="8"/>
  <c r="W378" i="8"/>
  <c r="W455" i="8"/>
  <c r="AZ690" i="3"/>
  <c r="X388" i="8"/>
  <c r="AZ343" i="8"/>
  <c r="AZ426" i="8"/>
  <c r="AY712" i="3"/>
  <c r="X573" i="8"/>
  <c r="BA271" i="8"/>
  <c r="AZ557" i="3"/>
  <c r="X471" i="3"/>
  <c r="X753" i="3"/>
  <c r="X201" i="3"/>
  <c r="X333" i="3"/>
  <c r="X287" i="3"/>
  <c r="Y466" i="3"/>
  <c r="AZ271" i="3"/>
  <c r="AY649" i="3"/>
  <c r="X527" i="3"/>
  <c r="AZ218" i="3"/>
  <c r="AZ353" i="3"/>
  <c r="AZ213" i="3"/>
  <c r="X965" i="3"/>
  <c r="AZ378" i="3"/>
  <c r="X92" i="3"/>
  <c r="X368" i="3"/>
  <c r="X995" i="3"/>
  <c r="X737" i="3"/>
  <c r="BA995" i="8"/>
  <c r="Y578" i="3"/>
  <c r="AZ455" i="3"/>
  <c r="X637" i="3"/>
  <c r="X143" i="3"/>
  <c r="BA1000" i="8"/>
  <c r="AZ314" i="3"/>
  <c r="X626" i="3"/>
  <c r="X732" i="3"/>
  <c r="Y373" i="3"/>
  <c r="X343" i="3"/>
  <c r="AZ92" i="3"/>
  <c r="AZ631" i="3"/>
  <c r="AZ1015" i="3"/>
  <c r="AZ965" i="3"/>
  <c r="X621" i="3"/>
  <c r="X486" i="3"/>
  <c r="AY77" i="3"/>
  <c r="AZ338" i="3"/>
  <c r="AZ471" i="3"/>
  <c r="AZ401" i="3"/>
  <c r="Y522" i="3"/>
  <c r="X631" i="3"/>
  <c r="AZ995" i="3"/>
  <c r="AZ527" i="3"/>
  <c r="Y669" i="3"/>
  <c r="X532" i="3"/>
  <c r="AZ980" i="3"/>
  <c r="X990" i="3"/>
  <c r="AZ1000" i="3"/>
  <c r="AZ705" i="3"/>
  <c r="AZ532" i="3"/>
  <c r="BA298" i="8"/>
  <c r="W1015" i="8"/>
  <c r="BA446" i="8"/>
  <c r="W363" i="8"/>
  <c r="W338" i="8"/>
  <c r="W764" i="8"/>
  <c r="W446" i="8"/>
  <c r="W421" i="8"/>
  <c r="BA378" i="8"/>
  <c r="AZ659" i="3"/>
  <c r="AZ373" i="8"/>
  <c r="AZ649" i="8"/>
  <c r="X373" i="8"/>
  <c r="AZ388" i="8"/>
  <c r="AZ328" i="8" s="1"/>
  <c r="Y388" i="3"/>
  <c r="Z573" i="3"/>
  <c r="X271" i="3"/>
  <c r="AZ348" i="3"/>
  <c r="X406" i="3"/>
  <c r="AZ102" i="3"/>
  <c r="X552" i="3"/>
  <c r="AZ764" i="3"/>
  <c r="X348" i="3"/>
  <c r="BA990" i="8"/>
  <c r="X383" i="3"/>
  <c r="X411" i="3"/>
  <c r="AZ588" i="3"/>
  <c r="X700" i="3"/>
  <c r="AZ626" i="3"/>
  <c r="AZ614" i="3"/>
  <c r="Y604" i="3"/>
  <c r="X1005" i="3"/>
  <c r="AZ599" i="3"/>
  <c r="AZ1020" i="3"/>
  <c r="BA970" i="8"/>
  <c r="AZ9" i="3"/>
  <c r="AZ436" i="3"/>
  <c r="X642" i="3"/>
  <c r="Y717" i="3"/>
  <c r="Y358" i="3"/>
  <c r="AZ416" i="3"/>
  <c r="X727" i="3"/>
  <c r="X431" i="3"/>
  <c r="Y674" i="3"/>
  <c r="X980" i="3"/>
  <c r="X1000" i="3"/>
  <c r="AZ515" i="3"/>
  <c r="AZ298" i="3"/>
  <c r="X609" i="3"/>
  <c r="X460" i="3"/>
  <c r="AZ196" i="3"/>
  <c r="AZ363" i="3"/>
  <c r="AZ583" i="3"/>
  <c r="X196" i="3"/>
  <c r="AZ143" i="3"/>
  <c r="X138" i="3"/>
  <c r="AZ383" i="3"/>
  <c r="AZ722" i="3"/>
  <c r="X82" i="3"/>
  <c r="X277" i="3"/>
  <c r="AZ107" i="3"/>
  <c r="Y396" i="3"/>
  <c r="AX573" i="3"/>
  <c r="AZ82" i="3"/>
  <c r="W87" i="8"/>
  <c r="BA97" i="8"/>
  <c r="BA455" i="8"/>
  <c r="W348" i="8"/>
  <c r="W353" i="8"/>
  <c r="W753" i="8"/>
  <c r="W416" i="8"/>
  <c r="W436" i="8"/>
  <c r="BA348" i="8"/>
  <c r="BA363" i="8"/>
  <c r="BA383" i="8"/>
  <c r="BA107" i="8"/>
  <c r="W383" i="8"/>
  <c r="BA292" i="8"/>
  <c r="BA353" i="8"/>
  <c r="BA287" i="8"/>
  <c r="W1005" i="8"/>
  <c r="X358" i="8"/>
  <c r="X328" i="8" s="1"/>
  <c r="X441" i="8"/>
  <c r="X537" i="3"/>
  <c r="AZ1005" i="3"/>
  <c r="X230" i="3"/>
  <c r="AZ87" i="3"/>
  <c r="X401" i="3"/>
  <c r="AZ700" i="3"/>
  <c r="X695" i="3"/>
  <c r="AZ621" i="3"/>
  <c r="AZ1010" i="3"/>
  <c r="BA1010" i="8"/>
  <c r="AZ642" i="3"/>
  <c r="X224" i="3"/>
  <c r="AZ737" i="3"/>
  <c r="X218" i="3"/>
  <c r="AZ990" i="3"/>
  <c r="AY573" i="3"/>
  <c r="X87" i="3"/>
  <c r="AZ476" i="3"/>
  <c r="BA1015" i="8"/>
  <c r="X975" i="3"/>
  <c r="BA980" i="8"/>
  <c r="X292" i="3"/>
  <c r="X583" i="3"/>
  <c r="X481" i="3"/>
  <c r="X1015" i="3"/>
  <c r="Y547" i="3"/>
  <c r="AZ446" i="3"/>
  <c r="X599" i="3"/>
  <c r="X421" i="3"/>
  <c r="AZ201" i="3"/>
  <c r="AZ368" i="3"/>
  <c r="AZ637" i="3"/>
  <c r="AZ411" i="3"/>
  <c r="BA975" i="8"/>
  <c r="AZ421" i="3"/>
  <c r="AZ426" i="3" s="1"/>
  <c r="X557" i="3"/>
  <c r="X455" i="3"/>
  <c r="X353" i="3"/>
  <c r="AZ975" i="3"/>
  <c r="AZ732" i="3"/>
  <c r="X9" i="3"/>
  <c r="X722" i="3"/>
  <c r="X107" i="3"/>
  <c r="AZ770" i="3"/>
  <c r="AZ406" i="3"/>
  <c r="AZ138" i="3"/>
  <c r="X416" i="3"/>
  <c r="X1010" i="3"/>
  <c r="AZ431" i="3"/>
  <c r="AZ753" i="3"/>
  <c r="X436" i="3"/>
  <c r="W1000" i="8"/>
  <c r="W995" i="8"/>
  <c r="BA416" i="8"/>
  <c r="BA421" i="8"/>
  <c r="W333" i="8"/>
  <c r="W343" i="8" s="1"/>
  <c r="W368" i="8"/>
  <c r="W97" i="8"/>
  <c r="W460" i="8"/>
  <c r="BA87" i="8"/>
  <c r="BA102" i="8"/>
  <c r="BA338" i="8"/>
  <c r="BA764" i="8"/>
  <c r="BA770" i="8"/>
  <c r="W431" i="8"/>
  <c r="BA333" i="8"/>
  <c r="BA753" i="8"/>
  <c r="BA368" i="8"/>
  <c r="X690" i="3"/>
  <c r="X659" i="3"/>
  <c r="AZ510" i="8" l="1"/>
  <c r="AZ390" i="8"/>
  <c r="AZ449" i="8" s="1"/>
  <c r="AZ677" i="8"/>
  <c r="AZ740" i="8"/>
  <c r="AZ675" i="8"/>
  <c r="AZ678" i="8" s="1"/>
  <c r="Y746" i="8"/>
  <c r="Y745" i="8"/>
  <c r="AY741" i="3"/>
  <c r="X740" i="8"/>
  <c r="X677" i="8"/>
  <c r="AY738" i="3"/>
  <c r="AY742" i="3" s="1"/>
  <c r="AY390" i="3"/>
  <c r="AY510" i="3"/>
  <c r="BA293" i="8"/>
  <c r="W219" i="8"/>
  <c r="W225" i="8" s="1"/>
  <c r="W498" i="8"/>
  <c r="BA219" i="8"/>
  <c r="BA225" i="8" s="1"/>
  <c r="AZ502" i="8"/>
  <c r="AZ114" i="8"/>
  <c r="AZ112" i="8"/>
  <c r="AZ679" i="8"/>
  <c r="AZ560" i="8"/>
  <c r="AZ115" i="8"/>
  <c r="AZ129" i="8"/>
  <c r="AZ506" i="8"/>
  <c r="AZ501" i="8"/>
  <c r="AZ505" i="8"/>
  <c r="AZ131" i="8"/>
  <c r="AZ500" i="8"/>
  <c r="AZ111" i="8"/>
  <c r="AZ499" i="8"/>
  <c r="AZ110" i="8"/>
  <c r="AZ494" i="8"/>
  <c r="AZ321" i="8"/>
  <c r="AZ743" i="8"/>
  <c r="AZ113" i="8"/>
  <c r="AZ495" i="8"/>
  <c r="AZ130" i="8"/>
  <c r="AZ132" i="8"/>
  <c r="AY677" i="3"/>
  <c r="AY740" i="3"/>
  <c r="BA272" i="8"/>
  <c r="X495" i="8"/>
  <c r="X505" i="8"/>
  <c r="X743" i="8"/>
  <c r="X560" i="8"/>
  <c r="X112" i="8"/>
  <c r="X111" i="8"/>
  <c r="X501" i="8"/>
  <c r="X129" i="8"/>
  <c r="X500" i="8"/>
  <c r="X113" i="8"/>
  <c r="X502" i="8"/>
  <c r="X679" i="8"/>
  <c r="X110" i="8"/>
  <c r="X499" i="8"/>
  <c r="X114" i="8"/>
  <c r="X130" i="8"/>
  <c r="X321" i="8"/>
  <c r="X131" i="8"/>
  <c r="X506" i="8"/>
  <c r="X494" i="8"/>
  <c r="X132" i="8"/>
  <c r="X115" i="8"/>
  <c r="X116" i="8"/>
  <c r="AZ116" i="8"/>
  <c r="Y449" i="8"/>
  <c r="BA280" i="8"/>
  <c r="BA373" i="8"/>
  <c r="X426" i="3"/>
  <c r="W441" i="8"/>
  <c r="W426" i="8"/>
  <c r="AZ669" i="3"/>
  <c r="AZ441" i="3"/>
  <c r="X522" i="3"/>
  <c r="X358" i="3"/>
  <c r="W196" i="8"/>
  <c r="W965" i="8"/>
  <c r="BA196" i="8"/>
  <c r="W515" i="8"/>
  <c r="W406" i="8"/>
  <c r="W532" i="8"/>
  <c r="W599" i="8"/>
  <c r="W552" i="8"/>
  <c r="W609" i="8"/>
  <c r="W700" i="8"/>
  <c r="W732" i="8"/>
  <c r="W1020" i="8"/>
  <c r="BA599" i="8"/>
  <c r="BA406" i="8"/>
  <c r="BA583" i="8"/>
  <c r="BA578" i="8"/>
  <c r="BA609" i="8"/>
  <c r="BA593" i="8"/>
  <c r="BA700" i="8"/>
  <c r="BA695" i="8"/>
  <c r="W271" i="8"/>
  <c r="BA343" i="8"/>
  <c r="BA358" i="8"/>
  <c r="W358" i="8"/>
  <c r="Y328" i="3"/>
  <c r="AZ343" i="3"/>
  <c r="X685" i="3"/>
  <c r="X664" i="3"/>
  <c r="X654" i="3"/>
  <c r="BA1005" i="8"/>
  <c r="W990" i="8"/>
  <c r="W277" i="8"/>
  <c r="BA201" i="8"/>
  <c r="W583" i="8"/>
  <c r="W578" i="8" s="1"/>
  <c r="W411" i="8"/>
  <c r="W527" i="8"/>
  <c r="W631" i="8"/>
  <c r="W626" i="8"/>
  <c r="W573" i="8"/>
  <c r="W637" i="8"/>
  <c r="W737" i="8"/>
  <c r="W722" i="8"/>
  <c r="W92" i="8"/>
  <c r="BA705" i="8"/>
  <c r="BA515" i="8"/>
  <c r="BA527" i="8"/>
  <c r="BA522" i="8" s="1"/>
  <c r="BA614" i="8"/>
  <c r="BA537" i="8"/>
  <c r="BA588" i="8"/>
  <c r="BA621" i="8"/>
  <c r="BA727" i="8"/>
  <c r="W292" i="8"/>
  <c r="W373" i="8"/>
  <c r="W388" i="8"/>
  <c r="W328" i="8" s="1"/>
  <c r="Y712" i="3"/>
  <c r="AZ373" i="3"/>
  <c r="X388" i="3"/>
  <c r="X396" i="3"/>
  <c r="AZ396" i="3"/>
  <c r="W970" i="8"/>
  <c r="BA92" i="8"/>
  <c r="W314" i="8"/>
  <c r="BA1020" i="8"/>
  <c r="W401" i="8"/>
  <c r="W396" i="8" s="1"/>
  <c r="W471" i="8"/>
  <c r="W466" i="8" s="1"/>
  <c r="W481" i="8"/>
  <c r="W542" i="8"/>
  <c r="W642" i="8"/>
  <c r="W522" i="8"/>
  <c r="W593" i="8"/>
  <c r="W705" i="8"/>
  <c r="W664" i="8"/>
  <c r="W727" i="8"/>
  <c r="BA401" i="8"/>
  <c r="BA396" i="8"/>
  <c r="BA532" i="8"/>
  <c r="BA542" i="8"/>
  <c r="BA637" i="8"/>
  <c r="BA552" i="8"/>
  <c r="BA604" i="8"/>
  <c r="BA732" i="8"/>
  <c r="BA722" i="8"/>
  <c r="W107" i="8"/>
  <c r="W287" i="8"/>
  <c r="BA690" i="8"/>
  <c r="BA685" i="8" s="1"/>
  <c r="BA426" i="8"/>
  <c r="BA388" i="8"/>
  <c r="BA328" i="8" s="1"/>
  <c r="AZ388" i="3"/>
  <c r="AZ664" i="3"/>
  <c r="X717" i="3"/>
  <c r="X441" i="3"/>
  <c r="W201" i="8"/>
  <c r="W980" i="8"/>
  <c r="W298" i="8"/>
  <c r="W975" i="8"/>
  <c r="W476" i="8"/>
  <c r="W486" i="8"/>
  <c r="W614" i="8"/>
  <c r="W557" i="8"/>
  <c r="W588" i="8"/>
  <c r="W537" i="8"/>
  <c r="W621" i="8"/>
  <c r="W669" i="8"/>
  <c r="W695" i="8"/>
  <c r="W690" i="8" s="1"/>
  <c r="W985" i="8"/>
  <c r="BA626" i="8"/>
  <c r="BA411" i="8"/>
  <c r="BA642" i="8"/>
  <c r="BA557" i="8"/>
  <c r="BA737" i="8"/>
  <c r="BA573" i="8"/>
  <c r="BA631" i="8"/>
  <c r="BA669" i="8"/>
  <c r="BA664" i="8"/>
  <c r="W770" i="8"/>
  <c r="W659" i="8"/>
  <c r="BA659" i="8"/>
  <c r="BA746" i="8" l="1"/>
  <c r="X293" i="8"/>
  <c r="X272" i="8"/>
  <c r="W280" i="8"/>
  <c r="BA616" i="8"/>
  <c r="BA448" i="8"/>
  <c r="BA706" i="8" s="1"/>
  <c r="BA391" i="8" s="1"/>
  <c r="BA509" i="8"/>
  <c r="W616" i="8"/>
  <c r="X746" i="8"/>
  <c r="X745" i="8"/>
  <c r="X509" i="8"/>
  <c r="W491" i="8"/>
  <c r="W279" i="8"/>
  <c r="W108" i="8"/>
  <c r="BA564" i="8"/>
  <c r="BA559" i="8"/>
  <c r="BA562" i="8"/>
  <c r="BA561" i="8"/>
  <c r="W564" i="8"/>
  <c r="W559" i="8"/>
  <c r="W562" i="8"/>
  <c r="W561" i="8"/>
  <c r="X450" i="8"/>
  <c r="X510" i="8" s="1"/>
  <c r="W492" i="8"/>
  <c r="BA498" i="8"/>
  <c r="BA492" i="8"/>
  <c r="BA510" i="8"/>
  <c r="BA390" i="8"/>
  <c r="BA496" i="8"/>
  <c r="BA497" i="8"/>
  <c r="BA279" i="8"/>
  <c r="BA108" i="8"/>
  <c r="W504" i="8"/>
  <c r="W503" i="8"/>
  <c r="W497" i="8"/>
  <c r="W496" i="8"/>
  <c r="BA504" i="8"/>
  <c r="BA503" i="8"/>
  <c r="V974" i="8"/>
  <c r="V1009" i="8"/>
  <c r="V994" i="8"/>
  <c r="V984" i="8"/>
  <c r="V1016" i="8"/>
  <c r="V981" i="8"/>
  <c r="V999" i="8"/>
  <c r="V971" i="8"/>
  <c r="V1014" i="8"/>
  <c r="V961" i="8"/>
  <c r="V154" i="8" s="1"/>
  <c r="V976" i="8"/>
  <c r="V986" i="8"/>
  <c r="V1019" i="8"/>
  <c r="V966" i="8"/>
  <c r="V969" i="8"/>
  <c r="V1001" i="8"/>
  <c r="V964" i="8"/>
  <c r="V989" i="8"/>
  <c r="V1011" i="8"/>
  <c r="V1006" i="8"/>
  <c r="V991" i="8"/>
  <c r="V979" i="8"/>
  <c r="V996" i="8"/>
  <c r="X278" i="8"/>
  <c r="X4" i="8"/>
  <c r="AZ566" i="8"/>
  <c r="AZ567" i="8"/>
  <c r="X567" i="8"/>
  <c r="X566" i="8"/>
  <c r="AZ278" i="8"/>
  <c r="AZ4" i="8"/>
  <c r="AZ746" i="3"/>
  <c r="Y741" i="3"/>
  <c r="Y743" i="3"/>
  <c r="Y494" i="3"/>
  <c r="Y132" i="3"/>
  <c r="Y321" i="3"/>
  <c r="X280" i="3"/>
  <c r="AZ293" i="3"/>
  <c r="AZ279" i="3"/>
  <c r="AZ108" i="3"/>
  <c r="AZ491" i="3"/>
  <c r="AZ509" i="3"/>
  <c r="AZ616" i="3"/>
  <c r="AZ496" i="3"/>
  <c r="AZ497" i="3"/>
  <c r="AZ498" i="3"/>
  <c r="X497" i="3"/>
  <c r="X496" i="3"/>
  <c r="X498" i="3"/>
  <c r="AZ272" i="3"/>
  <c r="AY746" i="3"/>
  <c r="AY745" i="3"/>
  <c r="Y278" i="3"/>
  <c r="Y4" i="3"/>
  <c r="Y130" i="3"/>
  <c r="Y110" i="3"/>
  <c r="Y129" i="3"/>
  <c r="Y112" i="3"/>
  <c r="Y111" i="3"/>
  <c r="Y113" i="3"/>
  <c r="Y131" i="3"/>
  <c r="Y495" i="3"/>
  <c r="Y114" i="3"/>
  <c r="Y506" i="3"/>
  <c r="Y505" i="3"/>
  <c r="Y502" i="3"/>
  <c r="Y115" i="3"/>
  <c r="AY278" i="3"/>
  <c r="AY4" i="3"/>
  <c r="AY494" i="3"/>
  <c r="AY495" i="3"/>
  <c r="AY130" i="3"/>
  <c r="AY500" i="3"/>
  <c r="AY505" i="3"/>
  <c r="AY110" i="3"/>
  <c r="AY115" i="3"/>
  <c r="AY132" i="3"/>
  <c r="AY321" i="3"/>
  <c r="AY111" i="3"/>
  <c r="AY560" i="3"/>
  <c r="AY679" i="3"/>
  <c r="AY743" i="3"/>
  <c r="AY501" i="3"/>
  <c r="AY114" i="3"/>
  <c r="AY499" i="3"/>
  <c r="AY113" i="3"/>
  <c r="AY502" i="3"/>
  <c r="AY506" i="3"/>
  <c r="AY131" i="3"/>
  <c r="AY112" i="3"/>
  <c r="AY129" i="3"/>
  <c r="Y561" i="3"/>
  <c r="Y492" i="3"/>
  <c r="Z450" i="3"/>
  <c r="Z510" i="3" s="1"/>
  <c r="Z448" i="3"/>
  <c r="Z706" i="3" s="1"/>
  <c r="Z391" i="3" s="1"/>
  <c r="Z390" i="3" s="1"/>
  <c r="AX679" i="3"/>
  <c r="AX675" i="3"/>
  <c r="AX678" i="3" s="1"/>
  <c r="AX677" i="3"/>
  <c r="AX740" i="3"/>
  <c r="AA677" i="3"/>
  <c r="AA679" i="3"/>
  <c r="AA675" i="3"/>
  <c r="AA678" i="3" s="1"/>
  <c r="AA740" i="3"/>
  <c r="Y500" i="3"/>
  <c r="X219" i="3"/>
  <c r="X225" i="3" s="1"/>
  <c r="X503" i="3"/>
  <c r="X504" i="3"/>
  <c r="X148" i="3"/>
  <c r="Y272" i="3"/>
  <c r="X491" i="3"/>
  <c r="X562" i="3"/>
  <c r="X559" i="3"/>
  <c r="Y509" i="3"/>
  <c r="X616" i="3"/>
  <c r="AZ219" i="3"/>
  <c r="AZ225" i="3" s="1"/>
  <c r="AZ504" i="3"/>
  <c r="AZ148" i="3"/>
  <c r="AZ503" i="3"/>
  <c r="Y293" i="3"/>
  <c r="X279" i="3"/>
  <c r="X108" i="3"/>
  <c r="AZ280" i="3"/>
  <c r="Y564" i="3"/>
  <c r="Y559" i="3"/>
  <c r="Y562" i="3"/>
  <c r="Y560" i="3"/>
  <c r="Z447" i="3"/>
  <c r="Z738" i="3" s="1"/>
  <c r="Z742" i="3" s="1"/>
  <c r="AA746" i="3"/>
  <c r="AA745" i="3"/>
  <c r="Y501" i="3"/>
  <c r="Y499" i="3"/>
  <c r="BA966" i="3"/>
  <c r="W969" i="3"/>
  <c r="BA1011" i="3"/>
  <c r="W971" i="3"/>
  <c r="BA986" i="3"/>
  <c r="W979" i="3"/>
  <c r="W1019" i="3"/>
  <c r="BA974" i="3"/>
  <c r="W986" i="3"/>
  <c r="BA999" i="3"/>
  <c r="W996" i="3"/>
  <c r="W991" i="3"/>
  <c r="W1001" i="3"/>
  <c r="W1006" i="3"/>
  <c r="BA979" i="3"/>
  <c r="BA981" i="3"/>
  <c r="BA984" i="3"/>
  <c r="BA1006" i="3"/>
  <c r="W961" i="3"/>
  <c r="BA994" i="3"/>
  <c r="BA971" i="3"/>
  <c r="W1016" i="3"/>
  <c r="BA989" i="3"/>
  <c r="W976" i="3"/>
  <c r="W1011" i="3"/>
  <c r="BA1016" i="3"/>
  <c r="BA976" i="3"/>
  <c r="W989" i="3"/>
  <c r="BA991" i="3"/>
  <c r="BA1019" i="3"/>
  <c r="BA1009" i="3"/>
  <c r="Z566" i="3"/>
  <c r="Z567" i="3"/>
  <c r="AA449" i="3"/>
  <c r="AY449" i="3"/>
  <c r="Y116" i="3"/>
  <c r="AX566" i="3"/>
  <c r="AX567" i="3"/>
  <c r="AX449" i="3"/>
  <c r="BA996" i="3"/>
  <c r="W994" i="3"/>
  <c r="W964" i="3"/>
  <c r="W1014" i="3"/>
  <c r="W1009" i="3"/>
  <c r="W999" i="3"/>
  <c r="BA964" i="3"/>
  <c r="W984" i="3"/>
  <c r="BA1014" i="3"/>
  <c r="W974" i="3"/>
  <c r="BA1001" i="3"/>
  <c r="BA961" i="3"/>
  <c r="W966" i="3"/>
  <c r="BA969" i="3"/>
  <c r="W981" i="3"/>
  <c r="AY567" i="3"/>
  <c r="AY566" i="3"/>
  <c r="AY116" i="3"/>
  <c r="AY675" i="3"/>
  <c r="AY678" i="3" s="1"/>
  <c r="BA654" i="8"/>
  <c r="X712" i="3"/>
  <c r="W674" i="8"/>
  <c r="AZ674" i="3"/>
  <c r="X669" i="3"/>
  <c r="BA368" i="3"/>
  <c r="W588" i="3"/>
  <c r="AZ547" i="3"/>
  <c r="BA583" i="3"/>
  <c r="BA107" i="3"/>
  <c r="W143" i="3"/>
  <c r="X674" i="3"/>
  <c r="W599" i="3"/>
  <c r="BA82" i="3"/>
  <c r="W431" i="3"/>
  <c r="BA348" i="3"/>
  <c r="W1010" i="3"/>
  <c r="AZ604" i="3"/>
  <c r="BA97" i="3"/>
  <c r="BA593" i="3"/>
  <c r="BA138" i="3"/>
  <c r="W532" i="3"/>
  <c r="W363" i="3"/>
  <c r="W196" i="3"/>
  <c r="W277" i="3"/>
  <c r="W732" i="3"/>
  <c r="Y573" i="3"/>
  <c r="BA401" i="3"/>
  <c r="W378" i="3"/>
  <c r="W446" i="3"/>
  <c r="W314" i="3"/>
  <c r="BA201" i="3"/>
  <c r="W298" i="3"/>
  <c r="W975" i="3"/>
  <c r="BA753" i="3"/>
  <c r="W406" i="3"/>
  <c r="W737" i="3"/>
  <c r="BA705" i="3"/>
  <c r="BA614" i="3"/>
  <c r="W102" i="3"/>
  <c r="BA213" i="3"/>
  <c r="BA455" i="3"/>
  <c r="W642" i="3"/>
  <c r="W338" i="3"/>
  <c r="W292" i="3"/>
  <c r="W542" i="3"/>
  <c r="W460" i="3"/>
  <c r="BA980" i="3"/>
  <c r="BA588" i="3"/>
  <c r="V287" i="8"/>
  <c r="V770" i="8"/>
  <c r="V411" i="8"/>
  <c r="V588" i="8"/>
  <c r="V532" i="8"/>
  <c r="V542" i="8"/>
  <c r="V609" i="8"/>
  <c r="V604" i="8"/>
  <c r="V722" i="8"/>
  <c r="V642" i="8"/>
  <c r="V717" i="8"/>
  <c r="V737" i="8"/>
  <c r="V314" i="8"/>
  <c r="V196" i="8"/>
  <c r="BA421" i="3"/>
  <c r="W138" i="3"/>
  <c r="X77" i="3"/>
  <c r="W471" i="3"/>
  <c r="BA9" i="3"/>
  <c r="BA1010" i="3"/>
  <c r="BA298" i="3"/>
  <c r="BA277" i="3"/>
  <c r="W348" i="3"/>
  <c r="Z649" i="3"/>
  <c r="BA416" i="3"/>
  <c r="W383" i="3"/>
  <c r="V292" i="8"/>
  <c r="V471" i="8"/>
  <c r="V466" i="8" s="1"/>
  <c r="V481" i="8"/>
  <c r="V557" i="8"/>
  <c r="V631" i="8"/>
  <c r="V599" i="8"/>
  <c r="V732" i="8"/>
  <c r="V975" i="8"/>
  <c r="V201" i="8"/>
  <c r="X649" i="3"/>
  <c r="AZ654" i="3"/>
  <c r="W722" i="3"/>
  <c r="BA557" i="3"/>
  <c r="W770" i="3"/>
  <c r="BA770" i="3"/>
  <c r="W9" i="3"/>
  <c r="W92" i="3"/>
  <c r="W695" i="3"/>
  <c r="BA353" i="3"/>
  <c r="AZ522" i="3"/>
  <c r="W224" i="3"/>
  <c r="AZ466" i="3"/>
  <c r="W411" i="3"/>
  <c r="BA722" i="3"/>
  <c r="W552" i="3"/>
  <c r="BA626" i="3"/>
  <c r="W980" i="3"/>
  <c r="BA642" i="3"/>
  <c r="V985" i="8"/>
  <c r="V515" i="8"/>
  <c r="V593" i="8"/>
  <c r="V626" i="8"/>
  <c r="V277" i="8"/>
  <c r="W654" i="8"/>
  <c r="BA717" i="8"/>
  <c r="W604" i="8"/>
  <c r="AZ685" i="3"/>
  <c r="BA990" i="3"/>
  <c r="W107" i="3"/>
  <c r="W515" i="3"/>
  <c r="X466" i="3"/>
  <c r="BA737" i="3"/>
  <c r="BA1020" i="3"/>
  <c r="W421" i="3"/>
  <c r="W201" i="3"/>
  <c r="W621" i="3"/>
  <c r="BA621" i="3"/>
  <c r="W97" i="3"/>
  <c r="W486" i="3"/>
  <c r="W368" i="3"/>
  <c r="BA363" i="3"/>
  <c r="BA975" i="3"/>
  <c r="BA515" i="3"/>
  <c r="AZ358" i="3"/>
  <c r="AZ328" i="3" s="1"/>
  <c r="BA965" i="3"/>
  <c r="BA446" i="3"/>
  <c r="W965" i="3"/>
  <c r="W631" i="3"/>
  <c r="W690" i="3"/>
  <c r="BA292" i="3"/>
  <c r="BA631" i="3"/>
  <c r="W333" i="3"/>
  <c r="X373" i="3"/>
  <c r="W609" i="3"/>
  <c r="BA727" i="3"/>
  <c r="BA333" i="3"/>
  <c r="BA695" i="3"/>
  <c r="W455" i="3"/>
  <c r="X578" i="3"/>
  <c r="BA599" i="3"/>
  <c r="W637" i="3"/>
  <c r="V92" i="8"/>
  <c r="V537" i="8"/>
  <c r="V621" i="8"/>
  <c r="V965" i="8"/>
  <c r="W401" i="3"/>
  <c r="W82" i="3"/>
  <c r="W990" i="3"/>
  <c r="BA532" i="3"/>
  <c r="X547" i="3"/>
  <c r="BA406" i="3"/>
  <c r="W1000" i="3"/>
  <c r="W1005" i="3"/>
  <c r="W87" i="3"/>
  <c r="BA460" i="3"/>
  <c r="BA224" i="3"/>
  <c r="V476" i="8"/>
  <c r="V695" i="8"/>
  <c r="V659" i="8" s="1"/>
  <c r="V727" i="8"/>
  <c r="BA674" i="8"/>
  <c r="BA547" i="8"/>
  <c r="W547" i="8"/>
  <c r="AZ77" i="3"/>
  <c r="BA87" i="3"/>
  <c r="W727" i="3"/>
  <c r="W527" i="3"/>
  <c r="BA287" i="3"/>
  <c r="BA527" i="3"/>
  <c r="W764" i="3"/>
  <c r="BA143" i="3"/>
  <c r="BA92" i="3"/>
  <c r="W700" i="3"/>
  <c r="BA542" i="3"/>
  <c r="BA1005" i="3"/>
  <c r="W583" i="3"/>
  <c r="W271" i="3"/>
  <c r="W481" i="3"/>
  <c r="W626" i="3"/>
  <c r="W753" i="3"/>
  <c r="BA764" i="3"/>
  <c r="BA537" i="3"/>
  <c r="AZ578" i="3"/>
  <c r="BA338" i="3"/>
  <c r="W705" i="3"/>
  <c r="W537" i="3"/>
  <c r="BA732" i="3"/>
  <c r="W995" i="3"/>
  <c r="W218" i="3"/>
  <c r="BA230" i="3"/>
  <c r="W985" i="3"/>
  <c r="Y649" i="3"/>
  <c r="BA314" i="3"/>
  <c r="BA271" i="3"/>
  <c r="BA1015" i="3"/>
  <c r="BA995" i="3"/>
  <c r="W557" i="3"/>
  <c r="X604" i="3"/>
  <c r="BA700" i="3"/>
  <c r="BA196" i="3"/>
  <c r="W436" i="3"/>
  <c r="W287" i="3"/>
  <c r="BA378" i="3"/>
  <c r="BA411" i="3"/>
  <c r="W416" i="3"/>
  <c r="W1015" i="3"/>
  <c r="BA552" i="3"/>
  <c r="BA343" i="3"/>
  <c r="W476" i="3"/>
  <c r="BA218" i="3"/>
  <c r="V271" i="8"/>
  <c r="V1020" i="8"/>
  <c r="V486" i="8"/>
  <c r="V401" i="8"/>
  <c r="V552" i="8"/>
  <c r="V547" i="8" s="1"/>
  <c r="V583" i="8"/>
  <c r="V578" i="8"/>
  <c r="V637" i="8"/>
  <c r="V614" i="8"/>
  <c r="V690" i="8"/>
  <c r="V712" i="8"/>
  <c r="V298" i="8"/>
  <c r="V980" i="8"/>
  <c r="V970" i="8"/>
  <c r="W685" i="8"/>
  <c r="W717" i="8"/>
  <c r="W712" i="8" s="1"/>
  <c r="BA383" i="3"/>
  <c r="BA609" i="3"/>
  <c r="BA1000" i="3"/>
  <c r="AZ717" i="3"/>
  <c r="AZ712" i="3" s="1"/>
  <c r="W213" i="3"/>
  <c r="W230" i="3"/>
  <c r="BA985" i="3"/>
  <c r="W593" i="3"/>
  <c r="W1020" i="3"/>
  <c r="W970" i="3"/>
  <c r="BA637" i="3"/>
  <c r="BA970" i="3"/>
  <c r="W614" i="3"/>
  <c r="W353" i="3"/>
  <c r="X328" i="3"/>
  <c r="W659" i="3"/>
  <c r="BA102" i="3"/>
  <c r="V107" i="8"/>
  <c r="V406" i="8"/>
  <c r="V527" i="8"/>
  <c r="V700" i="8"/>
  <c r="V664" i="8" s="1"/>
  <c r="V705" i="8"/>
  <c r="V990" i="8"/>
  <c r="BA690" i="3"/>
  <c r="BA712" i="8"/>
  <c r="BA741" i="8" l="1"/>
  <c r="W741" i="8"/>
  <c r="X447" i="8"/>
  <c r="BA447" i="8"/>
  <c r="BA738" i="8" s="1"/>
  <c r="BA742" i="8" s="1"/>
  <c r="X448" i="8"/>
  <c r="X706" i="8" s="1"/>
  <c r="X391" i="8" s="1"/>
  <c r="X390" i="8" s="1"/>
  <c r="BA745" i="8"/>
  <c r="X741" i="3"/>
  <c r="W509" i="8"/>
  <c r="W448" i="8"/>
  <c r="W706" i="8" s="1"/>
  <c r="W391" i="8" s="1"/>
  <c r="W390" i="8" s="1"/>
  <c r="V616" i="8"/>
  <c r="W447" i="8"/>
  <c r="V491" i="8"/>
  <c r="W272" i="8"/>
  <c r="W293" i="8"/>
  <c r="BA495" i="8"/>
  <c r="BA111" i="8"/>
  <c r="BA506" i="8"/>
  <c r="BA501" i="8"/>
  <c r="BA500" i="8"/>
  <c r="BA113" i="8"/>
  <c r="BA499" i="8"/>
  <c r="BA129" i="8"/>
  <c r="BA132" i="8"/>
  <c r="BA115" i="8"/>
  <c r="BA560" i="8"/>
  <c r="BA743" i="8"/>
  <c r="BA321" i="8"/>
  <c r="BA112" i="8"/>
  <c r="BA494" i="8"/>
  <c r="BA114" i="8"/>
  <c r="BA505" i="8"/>
  <c r="BA131" i="8"/>
  <c r="BA110" i="8"/>
  <c r="BA130" i="8"/>
  <c r="BA502" i="8"/>
  <c r="W495" i="8"/>
  <c r="W501" i="8"/>
  <c r="W506" i="8"/>
  <c r="W500" i="8"/>
  <c r="W499" i="8"/>
  <c r="W111" i="8"/>
  <c r="W113" i="8"/>
  <c r="W131" i="8"/>
  <c r="W129" i="8"/>
  <c r="W132" i="8"/>
  <c r="W560" i="8"/>
  <c r="W743" i="8"/>
  <c r="W110" i="8"/>
  <c r="W321" i="8"/>
  <c r="W115" i="8"/>
  <c r="W112" i="8"/>
  <c r="W505" i="8"/>
  <c r="W502" i="8"/>
  <c r="W494" i="8"/>
  <c r="W114" i="8"/>
  <c r="W130" i="8"/>
  <c r="X740" i="3"/>
  <c r="X677" i="3"/>
  <c r="BA116" i="8"/>
  <c r="X449" i="8"/>
  <c r="X675" i="8"/>
  <c r="X678" i="8" s="1"/>
  <c r="X738" i="8"/>
  <c r="X742" i="8" s="1"/>
  <c r="W116" i="8"/>
  <c r="V280" i="8"/>
  <c r="V522" i="8"/>
  <c r="V573" i="8"/>
  <c r="V654" i="8"/>
  <c r="BA426" i="3"/>
  <c r="BA649" i="8"/>
  <c r="BA522" i="3"/>
  <c r="BA659" i="3"/>
  <c r="W426" i="3"/>
  <c r="V421" i="8"/>
  <c r="V446" i="8"/>
  <c r="V353" i="8"/>
  <c r="V348" i="8"/>
  <c r="V764" i="8"/>
  <c r="V87" i="8"/>
  <c r="V338" i="8"/>
  <c r="V995" i="8"/>
  <c r="V396" i="8"/>
  <c r="V674" i="8"/>
  <c r="X573" i="3"/>
  <c r="AZ649" i="3"/>
  <c r="V1005" i="8"/>
  <c r="V436" i="8"/>
  <c r="V460" i="8"/>
  <c r="V368" i="8"/>
  <c r="V363" i="8"/>
  <c r="V1015" i="8"/>
  <c r="V1000" i="8"/>
  <c r="V669" i="8"/>
  <c r="V455" i="8"/>
  <c r="V333" i="8"/>
  <c r="W343" i="3"/>
  <c r="BA578" i="3"/>
  <c r="AZ573" i="3"/>
  <c r="V97" i="8"/>
  <c r="V416" i="8"/>
  <c r="V102" i="8"/>
  <c r="V383" i="8"/>
  <c r="V378" i="8"/>
  <c r="V1010" i="8"/>
  <c r="V685" i="8"/>
  <c r="W649" i="8"/>
  <c r="BA685" i="3"/>
  <c r="BA373" i="3"/>
  <c r="V431" i="8"/>
  <c r="V753" i="8"/>
  <c r="W677" i="8" l="1"/>
  <c r="W740" i="8"/>
  <c r="W679" i="8"/>
  <c r="BA677" i="8"/>
  <c r="BA740" i="8"/>
  <c r="BA675" i="8"/>
  <c r="BA678" i="8" s="1"/>
  <c r="BA679" i="8"/>
  <c r="W746" i="8"/>
  <c r="W745" i="8"/>
  <c r="BA449" i="8"/>
  <c r="V498" i="8"/>
  <c r="V219" i="8"/>
  <c r="V225" i="8" s="1"/>
  <c r="W675" i="8"/>
  <c r="W678" i="8" s="1"/>
  <c r="W738" i="8"/>
  <c r="W742" i="8" s="1"/>
  <c r="V497" i="8"/>
  <c r="V496" i="8"/>
  <c r="V503" i="8"/>
  <c r="V504" i="8"/>
  <c r="V741" i="8"/>
  <c r="V562" i="8"/>
  <c r="V559" i="8"/>
  <c r="V564" i="8"/>
  <c r="V561" i="8"/>
  <c r="W450" i="8"/>
  <c r="W510" i="8" s="1"/>
  <c r="V492" i="8"/>
  <c r="V108" i="8"/>
  <c r="V279" i="8"/>
  <c r="U996" i="8"/>
  <c r="U979" i="8"/>
  <c r="U991" i="8"/>
  <c r="U1006" i="8"/>
  <c r="U1011" i="8"/>
  <c r="U989" i="8"/>
  <c r="U964" i="8"/>
  <c r="U1001" i="8"/>
  <c r="U969" i="8"/>
  <c r="U966" i="8"/>
  <c r="U1019" i="8"/>
  <c r="U986" i="8"/>
  <c r="U976" i="8"/>
  <c r="U961" i="8"/>
  <c r="U1014" i="8"/>
  <c r="U971" i="8"/>
  <c r="U999" i="8"/>
  <c r="U981" i="8"/>
  <c r="U1016" i="8"/>
  <c r="U984" i="8"/>
  <c r="U994" i="8"/>
  <c r="U1009" i="8"/>
  <c r="U974" i="8"/>
  <c r="BA278" i="8"/>
  <c r="BA4" i="8"/>
  <c r="W566" i="8"/>
  <c r="W567" i="8"/>
  <c r="BA566" i="8"/>
  <c r="BA567" i="8"/>
  <c r="W278" i="8"/>
  <c r="W4" i="8"/>
  <c r="X494" i="3"/>
  <c r="X132" i="3"/>
  <c r="X321" i="3"/>
  <c r="AZ741" i="3"/>
  <c r="AZ743" i="3"/>
  <c r="AZ740" i="3"/>
  <c r="AZ494" i="3"/>
  <c r="AZ321" i="3"/>
  <c r="AZ132" i="3"/>
  <c r="X293" i="3"/>
  <c r="W108" i="3"/>
  <c r="W279" i="3"/>
  <c r="BA272" i="3"/>
  <c r="BA148" i="3"/>
  <c r="BA503" i="3"/>
  <c r="BA504" i="3"/>
  <c r="BA219" i="3"/>
  <c r="BA225" i="3" s="1"/>
  <c r="X272" i="3"/>
  <c r="W503" i="3"/>
  <c r="W504" i="3"/>
  <c r="W148" i="3"/>
  <c r="W219" i="3"/>
  <c r="W225" i="3" s="1"/>
  <c r="W497" i="3"/>
  <c r="W496" i="3"/>
  <c r="W498" i="3"/>
  <c r="BA559" i="3"/>
  <c r="BA564" i="3"/>
  <c r="BA562" i="3"/>
  <c r="BA561" i="3"/>
  <c r="BA616" i="3"/>
  <c r="BA509" i="3"/>
  <c r="BA293" i="3"/>
  <c r="BA108" i="3"/>
  <c r="BA279" i="3"/>
  <c r="W280" i="3"/>
  <c r="Z746" i="3"/>
  <c r="Z745" i="3"/>
  <c r="Y746" i="3"/>
  <c r="Y745" i="3"/>
  <c r="X492" i="3"/>
  <c r="Y450" i="3"/>
  <c r="Y510" i="3" s="1"/>
  <c r="X561" i="3"/>
  <c r="X564" i="3"/>
  <c r="Y448" i="3"/>
  <c r="Y706" i="3" s="1"/>
  <c r="Y391" i="3" s="1"/>
  <c r="Y390" i="3" s="1"/>
  <c r="Y677" i="3"/>
  <c r="Y679" i="3"/>
  <c r="Y740" i="3"/>
  <c r="X500" i="3"/>
  <c r="AZ559" i="3"/>
  <c r="AZ562" i="3"/>
  <c r="AZ564" i="3"/>
  <c r="AZ560" i="3"/>
  <c r="AZ745" i="3"/>
  <c r="AZ447" i="3"/>
  <c r="AZ738" i="3" s="1"/>
  <c r="AZ742" i="3" s="1"/>
  <c r="BA280" i="3"/>
  <c r="W491" i="3"/>
  <c r="W616" i="3"/>
  <c r="X509" i="3"/>
  <c r="BA496" i="3"/>
  <c r="BA497" i="3"/>
  <c r="BA498" i="3"/>
  <c r="BA492" i="3"/>
  <c r="Z677" i="3"/>
  <c r="Z679" i="3"/>
  <c r="Z675" i="3"/>
  <c r="Z678" i="3" s="1"/>
  <c r="Z740" i="3"/>
  <c r="Y447" i="3"/>
  <c r="Y738" i="3" s="1"/>
  <c r="Y742" i="3" s="1"/>
  <c r="X4" i="3"/>
  <c r="X278" i="3"/>
  <c r="X679" i="3"/>
  <c r="X111" i="3"/>
  <c r="X499" i="3"/>
  <c r="X114" i="3"/>
  <c r="X131" i="3"/>
  <c r="X502" i="3"/>
  <c r="X505" i="3"/>
  <c r="X506" i="3"/>
  <c r="X110" i="3"/>
  <c r="X743" i="3"/>
  <c r="X495" i="3"/>
  <c r="X501" i="3"/>
  <c r="X130" i="3"/>
  <c r="X115" i="3"/>
  <c r="X113" i="3"/>
  <c r="X560" i="3"/>
  <c r="X112" i="3"/>
  <c r="X129" i="3"/>
  <c r="AZ499" i="3"/>
  <c r="AZ278" i="3"/>
  <c r="AZ4" i="3"/>
  <c r="AZ110" i="3"/>
  <c r="AZ115" i="3"/>
  <c r="AZ130" i="3"/>
  <c r="AZ502" i="3"/>
  <c r="AZ495" i="3"/>
  <c r="AZ111" i="3"/>
  <c r="AZ129" i="3"/>
  <c r="AZ112" i="3"/>
  <c r="AZ131" i="3"/>
  <c r="AZ501" i="3"/>
  <c r="AZ114" i="3"/>
  <c r="AZ500" i="3"/>
  <c r="AZ113" i="3"/>
  <c r="AZ505" i="3"/>
  <c r="AZ506" i="3"/>
  <c r="AZ561" i="3"/>
  <c r="BA450" i="3"/>
  <c r="AZ492" i="3"/>
  <c r="AZ450" i="3"/>
  <c r="AZ510" i="3" s="1"/>
  <c r="BA746" i="3"/>
  <c r="AZ448" i="3"/>
  <c r="AZ706" i="3" s="1"/>
  <c r="AZ391" i="3" s="1"/>
  <c r="AZ390" i="3" s="1"/>
  <c r="AZ677" i="3"/>
  <c r="AZ679" i="3"/>
  <c r="V974" i="3"/>
  <c r="V981" i="3"/>
  <c r="V966" i="3"/>
  <c r="V1009" i="3"/>
  <c r="V964" i="3"/>
  <c r="V989" i="3"/>
  <c r="V976" i="3"/>
  <c r="V1016" i="3"/>
  <c r="V1006" i="3"/>
  <c r="V991" i="3"/>
  <c r="V979" i="3"/>
  <c r="V971" i="3"/>
  <c r="V969" i="3"/>
  <c r="Y566" i="3"/>
  <c r="Y567" i="3"/>
  <c r="X116" i="3"/>
  <c r="Z449" i="3"/>
  <c r="AZ116" i="3"/>
  <c r="V984" i="3"/>
  <c r="V999" i="3"/>
  <c r="V1014" i="3"/>
  <c r="V994" i="3"/>
  <c r="V1011" i="3"/>
  <c r="V961" i="3"/>
  <c r="V1001" i="3"/>
  <c r="V996" i="3"/>
  <c r="V986" i="3"/>
  <c r="V1019" i="3"/>
  <c r="V441" i="8"/>
  <c r="V388" i="8"/>
  <c r="V358" i="8"/>
  <c r="W373" i="3"/>
  <c r="BA358" i="3"/>
  <c r="V753" i="3"/>
  <c r="BA604" i="3"/>
  <c r="BA664" i="3"/>
  <c r="BA388" i="3"/>
  <c r="V471" i="3"/>
  <c r="V727" i="3"/>
  <c r="V97" i="3"/>
  <c r="W396" i="3"/>
  <c r="V583" i="3"/>
  <c r="BA674" i="3"/>
  <c r="V588" i="3"/>
  <c r="V446" i="3"/>
  <c r="W717" i="3"/>
  <c r="V481" i="3"/>
  <c r="V138" i="3"/>
  <c r="W578" i="3"/>
  <c r="V631" i="3"/>
  <c r="V224" i="3"/>
  <c r="W547" i="3"/>
  <c r="V552" i="3"/>
  <c r="V213" i="3"/>
  <c r="V271" i="3"/>
  <c r="V695" i="3"/>
  <c r="V431" i="3"/>
  <c r="V368" i="3"/>
  <c r="V401" i="3"/>
  <c r="V143" i="3"/>
  <c r="U87" i="8"/>
  <c r="U102" i="8"/>
  <c r="U383" i="8"/>
  <c r="U378" i="8"/>
  <c r="U455" i="8"/>
  <c r="U431" i="8"/>
  <c r="V659" i="3"/>
  <c r="W674" i="3"/>
  <c r="W685" i="3"/>
  <c r="V637" i="3"/>
  <c r="V348" i="3"/>
  <c r="V406" i="3"/>
  <c r="BA669" i="3"/>
  <c r="V436" i="3"/>
  <c r="W441" i="3"/>
  <c r="U1015" i="8"/>
  <c r="U97" i="8"/>
  <c r="V426" i="8"/>
  <c r="V649" i="8"/>
  <c r="BA547" i="3"/>
  <c r="BA654" i="3"/>
  <c r="BA717" i="3"/>
  <c r="W669" i="3"/>
  <c r="W654" i="3"/>
  <c r="V378" i="3"/>
  <c r="V599" i="3"/>
  <c r="V201" i="3"/>
  <c r="V298" i="3"/>
  <c r="W522" i="3"/>
  <c r="V642" i="3"/>
  <c r="V353" i="3"/>
  <c r="V626" i="3"/>
  <c r="V421" i="3"/>
  <c r="V363" i="3"/>
  <c r="V700" i="3"/>
  <c r="V1010" i="3"/>
  <c r="V333" i="3"/>
  <c r="V532" i="3"/>
  <c r="V87" i="3"/>
  <c r="V764" i="3"/>
  <c r="V515" i="3"/>
  <c r="V9" i="3"/>
  <c r="V1020" i="3"/>
  <c r="V537" i="3"/>
  <c r="V92" i="3"/>
  <c r="V995" i="3"/>
  <c r="V770" i="3"/>
  <c r="V314" i="3"/>
  <c r="U995" i="8"/>
  <c r="U338" i="8"/>
  <c r="U333" i="8"/>
  <c r="U753" i="8"/>
  <c r="U421" i="8"/>
  <c r="U446" i="8"/>
  <c r="V690" i="3"/>
  <c r="V338" i="3"/>
  <c r="BA396" i="3"/>
  <c r="V218" i="3"/>
  <c r="V527" i="3"/>
  <c r="W388" i="3"/>
  <c r="V705" i="3"/>
  <c r="V737" i="3"/>
  <c r="V460" i="3"/>
  <c r="U1000" i="8"/>
  <c r="U416" i="8"/>
  <c r="V343" i="8"/>
  <c r="BA77" i="3"/>
  <c r="W466" i="3"/>
  <c r="W664" i="3"/>
  <c r="V383" i="3"/>
  <c r="W358" i="3"/>
  <c r="V102" i="3"/>
  <c r="V614" i="3"/>
  <c r="V416" i="3"/>
  <c r="BA712" i="3"/>
  <c r="V985" i="3"/>
  <c r="V722" i="3"/>
  <c r="V975" i="3"/>
  <c r="V107" i="3"/>
  <c r="V277" i="3"/>
  <c r="V542" i="3"/>
  <c r="V965" i="3"/>
  <c r="V1015" i="3"/>
  <c r="V486" i="3"/>
  <c r="V1000" i="3"/>
  <c r="V1005" i="3"/>
  <c r="V557" i="3"/>
  <c r="V196" i="3"/>
  <c r="V990" i="3"/>
  <c r="V621" i="3"/>
  <c r="V287" i="3"/>
  <c r="BA328" i="3"/>
  <c r="V411" i="3"/>
  <c r="V292" i="3"/>
  <c r="W328" i="3"/>
  <c r="U1010" i="8"/>
  <c r="U353" i="8"/>
  <c r="U348" i="8"/>
  <c r="U764" i="8"/>
  <c r="U436" i="8"/>
  <c r="U460" i="8"/>
  <c r="V82" i="3"/>
  <c r="V230" i="3"/>
  <c r="V476" i="3"/>
  <c r="V732" i="3"/>
  <c r="U368" i="8"/>
  <c r="U1005" i="8"/>
  <c r="V373" i="8"/>
  <c r="V328" i="8" s="1"/>
  <c r="V980" i="3"/>
  <c r="V593" i="3"/>
  <c r="BA573" i="3"/>
  <c r="V609" i="3"/>
  <c r="V970" i="3"/>
  <c r="W604" i="3"/>
  <c r="W77" i="3"/>
  <c r="V455" i="3"/>
  <c r="U363" i="8"/>
  <c r="V677" i="8" l="1"/>
  <c r="V740" i="8"/>
  <c r="U154" i="8"/>
  <c r="U219" i="8"/>
  <c r="U225" i="8" s="1"/>
  <c r="U498" i="8"/>
  <c r="U373" i="8"/>
  <c r="V343" i="3"/>
  <c r="U441" i="8"/>
  <c r="U196" i="8"/>
  <c r="U965" i="8"/>
  <c r="U975" i="8"/>
  <c r="U471" i="8"/>
  <c r="U481" i="8"/>
  <c r="U476" i="8"/>
  <c r="U552" i="8"/>
  <c r="U621" i="8"/>
  <c r="U583" i="8"/>
  <c r="U737" i="8"/>
  <c r="U727" i="8"/>
  <c r="U107" i="8"/>
  <c r="U292" i="8"/>
  <c r="U770" i="8"/>
  <c r="U1020" i="8"/>
  <c r="U343" i="8"/>
  <c r="U970" i="8"/>
  <c r="U980" i="8"/>
  <c r="U277" i="8"/>
  <c r="U466" i="8"/>
  <c r="U537" i="8"/>
  <c r="U547" i="8"/>
  <c r="U695" i="8"/>
  <c r="U659" i="8" s="1"/>
  <c r="U705" i="8"/>
  <c r="U287" i="8"/>
  <c r="U358" i="8"/>
  <c r="V426" i="3"/>
  <c r="U388" i="8"/>
  <c r="U328" i="8" s="1"/>
  <c r="U201" i="8"/>
  <c r="U298" i="8"/>
  <c r="U486" i="8"/>
  <c r="U557" i="8"/>
  <c r="U542" i="8"/>
  <c r="U637" i="8"/>
  <c r="U599" i="8"/>
  <c r="U515" i="8"/>
  <c r="U614" i="8"/>
  <c r="U631" i="8"/>
  <c r="U722" i="8"/>
  <c r="U674" i="8"/>
  <c r="U985" i="8"/>
  <c r="U426" i="8"/>
  <c r="W712" i="3"/>
  <c r="V685" i="3"/>
  <c r="U990" i="8"/>
  <c r="U314" i="8"/>
  <c r="U609" i="8"/>
  <c r="U604" i="8" s="1"/>
  <c r="U406" i="8"/>
  <c r="U527" i="8"/>
  <c r="U522" i="8"/>
  <c r="U626" i="8"/>
  <c r="U532" i="8"/>
  <c r="U700" i="8"/>
  <c r="U664" i="8"/>
  <c r="U732" i="8"/>
  <c r="U690" i="8"/>
  <c r="U271" i="8"/>
  <c r="U411" i="8"/>
  <c r="U401" i="8"/>
  <c r="U593" i="8"/>
  <c r="U588" i="8"/>
  <c r="U642" i="8"/>
  <c r="U92" i="8"/>
  <c r="U280" i="8" l="1"/>
  <c r="U616" i="8"/>
  <c r="U491" i="8"/>
  <c r="V293" i="8"/>
  <c r="V272" i="8"/>
  <c r="V448" i="8"/>
  <c r="V706" i="8" s="1"/>
  <c r="V391" i="8" s="1"/>
  <c r="V390" i="8" s="1"/>
  <c r="V447" i="8"/>
  <c r="V509" i="8"/>
  <c r="V111" i="8"/>
  <c r="V506" i="8"/>
  <c r="V494" i="8"/>
  <c r="V132" i="8"/>
  <c r="V110" i="8"/>
  <c r="V501" i="8"/>
  <c r="V130" i="8"/>
  <c r="V115" i="8"/>
  <c r="V500" i="8"/>
  <c r="V113" i="8"/>
  <c r="V114" i="8"/>
  <c r="V131" i="8"/>
  <c r="V499" i="8"/>
  <c r="V502" i="8"/>
  <c r="V743" i="8"/>
  <c r="V321" i="8"/>
  <c r="V495" i="8"/>
  <c r="V112" i="8"/>
  <c r="V505" i="8"/>
  <c r="V679" i="8"/>
  <c r="V560" i="8"/>
  <c r="V129" i="8"/>
  <c r="AZ449" i="3"/>
  <c r="W449" i="8"/>
  <c r="V116" i="8"/>
  <c r="U279" i="8"/>
  <c r="U108" i="8"/>
  <c r="U562" i="8"/>
  <c r="U559" i="8"/>
  <c r="U564" i="8"/>
  <c r="V450" i="8"/>
  <c r="V510" i="8" s="1"/>
  <c r="U492" i="8"/>
  <c r="U561" i="8"/>
  <c r="U503" i="8"/>
  <c r="U504" i="8"/>
  <c r="U497" i="8"/>
  <c r="U496" i="8"/>
  <c r="T974" i="8"/>
  <c r="T1009" i="8"/>
  <c r="T994" i="8"/>
  <c r="T984" i="8"/>
  <c r="T1016" i="8"/>
  <c r="T981" i="8"/>
  <c r="T999" i="8"/>
  <c r="T971" i="8"/>
  <c r="T1014" i="8"/>
  <c r="T961" i="8"/>
  <c r="T154" i="8" s="1"/>
  <c r="T976" i="8"/>
  <c r="T986" i="8"/>
  <c r="T1019" i="8"/>
  <c r="T966" i="8"/>
  <c r="T969" i="8"/>
  <c r="T1001" i="8"/>
  <c r="T964" i="8"/>
  <c r="T989" i="8"/>
  <c r="T1011" i="8"/>
  <c r="T1006" i="8"/>
  <c r="T991" i="8"/>
  <c r="T979" i="8"/>
  <c r="T996" i="8"/>
  <c r="V278" i="8"/>
  <c r="V4" i="8"/>
  <c r="V566" i="8"/>
  <c r="V567" i="8"/>
  <c r="W741" i="3"/>
  <c r="W743" i="3"/>
  <c r="W494" i="3"/>
  <c r="W321" i="3"/>
  <c r="W132" i="3"/>
  <c r="BA494" i="3"/>
  <c r="BA510" i="3"/>
  <c r="BA321" i="3"/>
  <c r="BA132" i="3"/>
  <c r="BA741" i="3"/>
  <c r="BA743" i="3"/>
  <c r="V280" i="3"/>
  <c r="V148" i="3"/>
  <c r="V219" i="3"/>
  <c r="V225" i="3" s="1"/>
  <c r="V504" i="3"/>
  <c r="V503" i="3"/>
  <c r="V279" i="3"/>
  <c r="V108" i="3"/>
  <c r="W293" i="3"/>
  <c r="V491" i="3"/>
  <c r="W509" i="3"/>
  <c r="V616" i="3"/>
  <c r="V497" i="3"/>
  <c r="V496" i="3"/>
  <c r="V498" i="3"/>
  <c r="W272" i="3"/>
  <c r="BA501" i="3"/>
  <c r="X447" i="3"/>
  <c r="W561" i="3"/>
  <c r="X450" i="3"/>
  <c r="X510" i="3" s="1"/>
  <c r="W492" i="3"/>
  <c r="W562" i="3"/>
  <c r="W564" i="3"/>
  <c r="W559" i="3"/>
  <c r="W560" i="3"/>
  <c r="BA448" i="3"/>
  <c r="BA706" i="3" s="1"/>
  <c r="BA391" i="3" s="1"/>
  <c r="BA390" i="3" s="1"/>
  <c r="BA447" i="3"/>
  <c r="BA738" i="3" s="1"/>
  <c r="BA742" i="3" s="1"/>
  <c r="W499" i="3"/>
  <c r="BA499" i="3"/>
  <c r="W4" i="3"/>
  <c r="W278" i="3"/>
  <c r="W495" i="3"/>
  <c r="W114" i="3"/>
  <c r="W111" i="3"/>
  <c r="W129" i="3"/>
  <c r="W112" i="3"/>
  <c r="W115" i="3"/>
  <c r="W110" i="3"/>
  <c r="W113" i="3"/>
  <c r="W502" i="3"/>
  <c r="W505" i="3"/>
  <c r="W506" i="3"/>
  <c r="W130" i="3"/>
  <c r="W131" i="3"/>
  <c r="X448" i="3"/>
  <c r="X706" i="3" s="1"/>
  <c r="X391" i="3" s="1"/>
  <c r="X390" i="3" s="1"/>
  <c r="X449" i="3" s="1"/>
  <c r="BA745" i="3"/>
  <c r="BA4" i="3"/>
  <c r="BA278" i="3"/>
  <c r="BA113" i="3"/>
  <c r="BA505" i="3"/>
  <c r="BA115" i="3"/>
  <c r="BA560" i="3"/>
  <c r="BA114" i="3"/>
  <c r="BA111" i="3"/>
  <c r="BA495" i="3"/>
  <c r="BA502" i="3"/>
  <c r="BA506" i="3"/>
  <c r="BA131" i="3"/>
  <c r="BA110" i="3"/>
  <c r="BA500" i="3"/>
  <c r="BA130" i="3"/>
  <c r="BA112" i="3"/>
  <c r="BA129" i="3"/>
  <c r="W501" i="3"/>
  <c r="W500" i="3"/>
  <c r="U986" i="3"/>
  <c r="U1001" i="3"/>
  <c r="U1011" i="3"/>
  <c r="U1014" i="3"/>
  <c r="U984" i="3"/>
  <c r="U969" i="3"/>
  <c r="U979" i="3"/>
  <c r="U1006" i="3"/>
  <c r="U964" i="3"/>
  <c r="U966" i="3"/>
  <c r="U974" i="3"/>
  <c r="U1019" i="3"/>
  <c r="U996" i="3"/>
  <c r="U961" i="3"/>
  <c r="U994" i="3"/>
  <c r="U999" i="3"/>
  <c r="U971" i="3"/>
  <c r="U991" i="3"/>
  <c r="U1016" i="3"/>
  <c r="U989" i="3"/>
  <c r="U1009" i="3"/>
  <c r="U981" i="3"/>
  <c r="AZ675" i="3"/>
  <c r="AZ678" i="3" s="1"/>
  <c r="AZ567" i="3"/>
  <c r="AZ566" i="3"/>
  <c r="Y449" i="3"/>
  <c r="X567" i="3"/>
  <c r="X566" i="3"/>
  <c r="BA116" i="3"/>
  <c r="BA567" i="3"/>
  <c r="BA566" i="3"/>
  <c r="W116" i="3"/>
  <c r="U976" i="3"/>
  <c r="Y675" i="3"/>
  <c r="Y678" i="3" s="1"/>
  <c r="U396" i="8"/>
  <c r="U654" i="8"/>
  <c r="V717" i="3"/>
  <c r="U980" i="3"/>
  <c r="U338" i="3"/>
  <c r="U695" i="3"/>
  <c r="V604" i="3"/>
  <c r="U353" i="3"/>
  <c r="V578" i="3"/>
  <c r="V522" i="3"/>
  <c r="U764" i="3"/>
  <c r="BA649" i="3"/>
  <c r="U455" i="3"/>
  <c r="U1015" i="3"/>
  <c r="U1020" i="3"/>
  <c r="U965" i="3"/>
  <c r="U471" i="3"/>
  <c r="U92" i="3"/>
  <c r="V674" i="3"/>
  <c r="U486" i="3"/>
  <c r="U378" i="3"/>
  <c r="U416" i="3"/>
  <c r="U599" i="3"/>
  <c r="V358" i="3"/>
  <c r="U107" i="3"/>
  <c r="U537" i="3"/>
  <c r="U421" i="3"/>
  <c r="U621" i="3"/>
  <c r="U557" i="3"/>
  <c r="T107" i="8"/>
  <c r="T985" i="8"/>
  <c r="T476" i="8"/>
  <c r="T486" i="8"/>
  <c r="T583" i="8"/>
  <c r="T578" i="8"/>
  <c r="T573" i="8"/>
  <c r="T599" i="8"/>
  <c r="T621" i="8"/>
  <c r="T737" i="8"/>
  <c r="T298" i="8"/>
  <c r="T990" i="8"/>
  <c r="W573" i="3"/>
  <c r="U659" i="3"/>
  <c r="U732" i="3"/>
  <c r="V466" i="3"/>
  <c r="V77" i="3"/>
  <c r="T292" i="8"/>
  <c r="T406" i="8"/>
  <c r="T527" i="8"/>
  <c r="T588" i="8"/>
  <c r="T614" i="8"/>
  <c r="T637" i="8"/>
  <c r="T700" i="8"/>
  <c r="T314" i="8"/>
  <c r="T196" i="8"/>
  <c r="U685" i="8"/>
  <c r="U578" i="8"/>
  <c r="U271" i="3"/>
  <c r="U700" i="3"/>
  <c r="V441" i="3"/>
  <c r="V373" i="3"/>
  <c r="U1010" i="3"/>
  <c r="V654" i="3"/>
  <c r="U196" i="3"/>
  <c r="U515" i="3"/>
  <c r="U436" i="3"/>
  <c r="U476" i="3"/>
  <c r="U82" i="3"/>
  <c r="U224" i="3"/>
  <c r="V547" i="3"/>
  <c r="U593" i="3"/>
  <c r="U642" i="3"/>
  <c r="U97" i="3"/>
  <c r="U588" i="3"/>
  <c r="U1000" i="3"/>
  <c r="U460" i="3"/>
  <c r="U631" i="3"/>
  <c r="V712" i="3"/>
  <c r="T770" i="8"/>
  <c r="T593" i="8"/>
  <c r="T522" i="8"/>
  <c r="T732" i="8"/>
  <c r="U717" i="8"/>
  <c r="U712" i="8" s="1"/>
  <c r="U406" i="3"/>
  <c r="U542" i="3"/>
  <c r="U481" i="3"/>
  <c r="U727" i="3"/>
  <c r="U690" i="3"/>
  <c r="U218" i="3"/>
  <c r="U737" i="3"/>
  <c r="U333" i="3"/>
  <c r="U277" i="3"/>
  <c r="V664" i="3"/>
  <c r="U201" i="3"/>
  <c r="U446" i="3"/>
  <c r="V388" i="3"/>
  <c r="U705" i="3"/>
  <c r="U363" i="3"/>
  <c r="U213" i="3"/>
  <c r="U9" i="3"/>
  <c r="U552" i="3"/>
  <c r="U87" i="3"/>
  <c r="V669" i="3"/>
  <c r="U527" i="3"/>
  <c r="U138" i="3"/>
  <c r="U1005" i="3"/>
  <c r="U985" i="3"/>
  <c r="U314" i="3"/>
  <c r="U975" i="3"/>
  <c r="T287" i="8"/>
  <c r="T92" i="8"/>
  <c r="T481" i="8"/>
  <c r="T411" i="8"/>
  <c r="T515" i="8"/>
  <c r="T542" i="8"/>
  <c r="T537" i="8"/>
  <c r="T631" i="8"/>
  <c r="T626" i="8"/>
  <c r="T705" i="8"/>
  <c r="T727" i="8"/>
  <c r="T975" i="8"/>
  <c r="T965" i="8"/>
  <c r="T201" i="8"/>
  <c r="U411" i="3"/>
  <c r="W649" i="3"/>
  <c r="U230" i="3"/>
  <c r="U431" i="3"/>
  <c r="U637" i="3"/>
  <c r="T271" i="8"/>
  <c r="T1020" i="8"/>
  <c r="T471" i="8"/>
  <c r="T532" i="8"/>
  <c r="T552" i="8"/>
  <c r="T695" i="8"/>
  <c r="T609" i="8"/>
  <c r="T722" i="8"/>
  <c r="T980" i="8"/>
  <c r="T970" i="8"/>
  <c r="U669" i="8"/>
  <c r="U348" i="3"/>
  <c r="U626" i="3"/>
  <c r="U995" i="3"/>
  <c r="U368" i="3"/>
  <c r="U970" i="3"/>
  <c r="U770" i="3"/>
  <c r="U753" i="3"/>
  <c r="U722" i="3"/>
  <c r="U583" i="3"/>
  <c r="U990" i="3"/>
  <c r="V396" i="3"/>
  <c r="U292" i="3"/>
  <c r="U298" i="3"/>
  <c r="U532" i="3"/>
  <c r="U383" i="3"/>
  <c r="U287" i="3"/>
  <c r="U614" i="3"/>
  <c r="U143" i="3"/>
  <c r="U102" i="3"/>
  <c r="U401" i="3"/>
  <c r="U609" i="3"/>
  <c r="T401" i="8"/>
  <c r="T396" i="8" s="1"/>
  <c r="T557" i="8"/>
  <c r="T642" i="8"/>
  <c r="T669" i="8"/>
  <c r="T277" i="8"/>
  <c r="T690" i="8"/>
  <c r="T685" i="8" s="1"/>
  <c r="T659" i="8"/>
  <c r="T654" i="8" s="1"/>
  <c r="U741" i="8" l="1"/>
  <c r="T616" i="8"/>
  <c r="U509" i="8"/>
  <c r="U746" i="8"/>
  <c r="U745" i="8"/>
  <c r="T491" i="8"/>
  <c r="U272" i="8"/>
  <c r="U293" i="8"/>
  <c r="U111" i="8"/>
  <c r="U501" i="8"/>
  <c r="U506" i="8"/>
  <c r="U500" i="8"/>
  <c r="U499" i="8"/>
  <c r="U113" i="8"/>
  <c r="U495" i="8"/>
  <c r="U321" i="8"/>
  <c r="U110" i="8"/>
  <c r="U132" i="8"/>
  <c r="U502" i="8"/>
  <c r="U130" i="8"/>
  <c r="U129" i="8"/>
  <c r="U560" i="8"/>
  <c r="U505" i="8"/>
  <c r="U131" i="8"/>
  <c r="U112" i="8"/>
  <c r="U494" i="8"/>
  <c r="U115" i="8"/>
  <c r="U743" i="8"/>
  <c r="U114" i="8"/>
  <c r="V449" i="8"/>
  <c r="U116" i="8"/>
  <c r="T280" i="8"/>
  <c r="T649" i="8"/>
  <c r="T466" i="8"/>
  <c r="U573" i="8"/>
  <c r="V328" i="3"/>
  <c r="U685" i="3"/>
  <c r="T436" i="8"/>
  <c r="T460" i="8"/>
  <c r="T102" i="8"/>
  <c r="T383" i="8"/>
  <c r="T378" i="8"/>
  <c r="T388" i="8"/>
  <c r="T1010" i="8"/>
  <c r="T338" i="8"/>
  <c r="T764" i="8"/>
  <c r="T717" i="8"/>
  <c r="T712" i="8" s="1"/>
  <c r="U343" i="3"/>
  <c r="T664" i="8"/>
  <c r="U649" i="8"/>
  <c r="T1005" i="8"/>
  <c r="T416" i="8"/>
  <c r="T333" i="8"/>
  <c r="T995" i="8"/>
  <c r="T604" i="8"/>
  <c r="T674" i="8"/>
  <c r="T97" i="8"/>
  <c r="T431" i="8"/>
  <c r="T441" i="8"/>
  <c r="T353" i="8"/>
  <c r="T348" i="8"/>
  <c r="T358" i="8"/>
  <c r="T753" i="8"/>
  <c r="T87" i="8"/>
  <c r="T1015" i="8"/>
  <c r="T343" i="8"/>
  <c r="T547" i="8"/>
  <c r="U426" i="3"/>
  <c r="T421" i="8"/>
  <c r="T426" i="8" s="1"/>
  <c r="T446" i="8"/>
  <c r="T455" i="8"/>
  <c r="T368" i="8"/>
  <c r="T363" i="8"/>
  <c r="T373" i="8"/>
  <c r="T328" i="8" s="1"/>
  <c r="T1000" i="8"/>
  <c r="U447" i="8" l="1"/>
  <c r="U448" i="8"/>
  <c r="U706" i="8" s="1"/>
  <c r="U391" i="8" s="1"/>
  <c r="U390" i="8" s="1"/>
  <c r="U677" i="8"/>
  <c r="U679" i="8"/>
  <c r="U740" i="8"/>
  <c r="V746" i="8"/>
  <c r="V745" i="8"/>
  <c r="T498" i="8"/>
  <c r="T219" i="8"/>
  <c r="T225" i="8" s="1"/>
  <c r="U675" i="8"/>
  <c r="U678" i="8" s="1"/>
  <c r="U738" i="8"/>
  <c r="U742" i="8" s="1"/>
  <c r="V675" i="8"/>
  <c r="V678" i="8" s="1"/>
  <c r="V738" i="8"/>
  <c r="V742" i="8" s="1"/>
  <c r="T497" i="8"/>
  <c r="T496" i="8"/>
  <c r="T504" i="8"/>
  <c r="T503" i="8"/>
  <c r="T740" i="8"/>
  <c r="T741" i="8"/>
  <c r="T677" i="8"/>
  <c r="T564" i="8"/>
  <c r="T562" i="8"/>
  <c r="T559" i="8"/>
  <c r="T561" i="8"/>
  <c r="U450" i="8"/>
  <c r="U510" i="8" s="1"/>
  <c r="T492" i="8"/>
  <c r="T279" i="8"/>
  <c r="T108" i="8"/>
  <c r="S996" i="8"/>
  <c r="S979" i="8"/>
  <c r="S991" i="8"/>
  <c r="S1006" i="8"/>
  <c r="S1011" i="8"/>
  <c r="S989" i="8"/>
  <c r="S964" i="8"/>
  <c r="S1001" i="8"/>
  <c r="S969" i="8"/>
  <c r="S966" i="8"/>
  <c r="S1019" i="8"/>
  <c r="S986" i="8"/>
  <c r="S976" i="8"/>
  <c r="S961" i="8"/>
  <c r="S1014" i="8"/>
  <c r="S971" i="8"/>
  <c r="S999" i="8"/>
  <c r="S981" i="8"/>
  <c r="S1016" i="8"/>
  <c r="S984" i="8"/>
  <c r="S994" i="8"/>
  <c r="S1009" i="8"/>
  <c r="S974" i="8"/>
  <c r="U567" i="8"/>
  <c r="U566" i="8"/>
  <c r="U278" i="8"/>
  <c r="U4" i="8"/>
  <c r="V494" i="3"/>
  <c r="V321" i="3"/>
  <c r="V132" i="3"/>
  <c r="V741" i="3"/>
  <c r="V743" i="3"/>
  <c r="U498" i="3"/>
  <c r="U497" i="3"/>
  <c r="U496" i="3"/>
  <c r="U616" i="3"/>
  <c r="U491" i="3"/>
  <c r="V509" i="3"/>
  <c r="U280" i="3"/>
  <c r="W677" i="3"/>
  <c r="W679" i="3"/>
  <c r="W740" i="3"/>
  <c r="X746" i="3"/>
  <c r="X745" i="3"/>
  <c r="V501" i="3"/>
  <c r="V500" i="3"/>
  <c r="V561" i="3"/>
  <c r="V492" i="3"/>
  <c r="W450" i="3"/>
  <c r="W510" i="3" s="1"/>
  <c r="W447" i="3"/>
  <c r="W738" i="3" s="1"/>
  <c r="W742" i="3" s="1"/>
  <c r="V564" i="3"/>
  <c r="V559" i="3"/>
  <c r="V562" i="3"/>
  <c r="V560" i="3"/>
  <c r="V278" i="3"/>
  <c r="V4" i="3"/>
  <c r="V111" i="3"/>
  <c r="V506" i="3"/>
  <c r="V110" i="3"/>
  <c r="V115" i="3"/>
  <c r="V495" i="3"/>
  <c r="V130" i="3"/>
  <c r="V129" i="3"/>
  <c r="V112" i="3"/>
  <c r="V113" i="3"/>
  <c r="V505" i="3"/>
  <c r="V502" i="3"/>
  <c r="V131" i="3"/>
  <c r="V114" i="3"/>
  <c r="V272" i="3"/>
  <c r="V293" i="3"/>
  <c r="U279" i="3"/>
  <c r="U108" i="3"/>
  <c r="U503" i="3"/>
  <c r="U219" i="3"/>
  <c r="U225" i="3" s="1"/>
  <c r="U148" i="3"/>
  <c r="U504" i="3"/>
  <c r="BA675" i="3"/>
  <c r="BA678" i="3" s="1"/>
  <c r="BA677" i="3"/>
  <c r="BA679" i="3"/>
  <c r="BA740" i="3"/>
  <c r="V499" i="3"/>
  <c r="W448" i="3"/>
  <c r="W706" i="3" s="1"/>
  <c r="W391" i="3" s="1"/>
  <c r="W390" i="3" s="1"/>
  <c r="W449" i="3" s="1"/>
  <c r="T981" i="3"/>
  <c r="T989" i="3"/>
  <c r="T991" i="3"/>
  <c r="T999" i="3"/>
  <c r="T961" i="3"/>
  <c r="T1019" i="3"/>
  <c r="T966" i="3"/>
  <c r="T1006" i="3"/>
  <c r="T969" i="3"/>
  <c r="T1014" i="3"/>
  <c r="T1001" i="3"/>
  <c r="BA449" i="3"/>
  <c r="W566" i="3"/>
  <c r="W567" i="3"/>
  <c r="X738" i="3"/>
  <c r="X742" i="3" s="1"/>
  <c r="X675" i="3"/>
  <c r="X678" i="3" s="1"/>
  <c r="V116" i="3"/>
  <c r="T976" i="3"/>
  <c r="T1009" i="3"/>
  <c r="T1016" i="3"/>
  <c r="T971" i="3"/>
  <c r="T994" i="3"/>
  <c r="T996" i="3"/>
  <c r="T974" i="3"/>
  <c r="T964" i="3"/>
  <c r="T979" i="3"/>
  <c r="T984" i="3"/>
  <c r="T1011" i="3"/>
  <c r="T986" i="3"/>
  <c r="U358" i="3"/>
  <c r="T700" i="3"/>
  <c r="U669" i="3"/>
  <c r="T486" i="3"/>
  <c r="U522" i="3"/>
  <c r="T471" i="3"/>
  <c r="T201" i="3"/>
  <c r="U604" i="3"/>
  <c r="U717" i="3"/>
  <c r="T599" i="3"/>
  <c r="T970" i="3"/>
  <c r="T764" i="3"/>
  <c r="U578" i="3"/>
  <c r="T588" i="3"/>
  <c r="T298" i="3"/>
  <c r="V573" i="3"/>
  <c r="T542" i="3"/>
  <c r="T333" i="3"/>
  <c r="T621" i="3"/>
  <c r="T82" i="3"/>
  <c r="T455" i="3"/>
  <c r="T363" i="3"/>
  <c r="T527" i="3"/>
  <c r="T995" i="3"/>
  <c r="U654" i="3"/>
  <c r="T552" i="3"/>
  <c r="S1000" i="8"/>
  <c r="S1015" i="8"/>
  <c r="S353" i="8"/>
  <c r="S363" i="8"/>
  <c r="S97" i="8"/>
  <c r="S431" i="8"/>
  <c r="S764" i="8"/>
  <c r="S1005" i="8"/>
  <c r="U466" i="3"/>
  <c r="U388" i="3"/>
  <c r="T436" i="3"/>
  <c r="T277" i="3"/>
  <c r="T348" i="3"/>
  <c r="T737" i="3"/>
  <c r="T1020" i="3"/>
  <c r="T965" i="3"/>
  <c r="T353" i="3"/>
  <c r="T637" i="3"/>
  <c r="U712" i="3"/>
  <c r="T593" i="3"/>
  <c r="T338" i="3"/>
  <c r="T476" i="3"/>
  <c r="T770" i="3"/>
  <c r="T9" i="3"/>
  <c r="T732" i="3"/>
  <c r="T481" i="3"/>
  <c r="T626" i="3"/>
  <c r="T1000" i="3"/>
  <c r="T460" i="3"/>
  <c r="T401" i="3"/>
  <c r="T980" i="3"/>
  <c r="T138" i="3"/>
  <c r="T218" i="3"/>
  <c r="T292" i="3"/>
  <c r="S87" i="8"/>
  <c r="S102" i="8"/>
  <c r="S338" i="8"/>
  <c r="S378" i="8"/>
  <c r="S436" i="8"/>
  <c r="S441" i="8" s="1"/>
  <c r="S446" i="8"/>
  <c r="S455" i="8"/>
  <c r="T383" i="3"/>
  <c r="T557" i="3"/>
  <c r="U664" i="3"/>
  <c r="U547" i="3"/>
  <c r="T368" i="3"/>
  <c r="T411" i="3"/>
  <c r="T87" i="3"/>
  <c r="T446" i="3"/>
  <c r="T642" i="3"/>
  <c r="T1010" i="3"/>
  <c r="T614" i="3"/>
  <c r="T431" i="3"/>
  <c r="T753" i="3"/>
  <c r="T631" i="3"/>
  <c r="T271" i="3"/>
  <c r="T230" i="3"/>
  <c r="U441" i="3"/>
  <c r="T532" i="3"/>
  <c r="T705" i="3"/>
  <c r="U674" i="3"/>
  <c r="T143" i="3"/>
  <c r="T406" i="3"/>
  <c r="T287" i="3"/>
  <c r="T224" i="3"/>
  <c r="U396" i="3"/>
  <c r="T213" i="3"/>
  <c r="S995" i="8"/>
  <c r="S368" i="8"/>
  <c r="S373" i="8" s="1"/>
  <c r="S333" i="8"/>
  <c r="S343" i="8" s="1"/>
  <c r="S421" i="8"/>
  <c r="T102" i="3"/>
  <c r="T196" i="3"/>
  <c r="T378" i="3"/>
  <c r="T416" i="3"/>
  <c r="T515" i="3"/>
  <c r="T727" i="3"/>
  <c r="T990" i="3"/>
  <c r="T97" i="3"/>
  <c r="T695" i="3"/>
  <c r="T1015" i="3"/>
  <c r="T1005" i="3"/>
  <c r="T975" i="3"/>
  <c r="T609" i="3"/>
  <c r="T690" i="3"/>
  <c r="U373" i="3"/>
  <c r="T421" i="3"/>
  <c r="U77" i="3"/>
  <c r="T583" i="3"/>
  <c r="T314" i="3"/>
  <c r="T985" i="3"/>
  <c r="V649" i="3"/>
  <c r="T537" i="3"/>
  <c r="T92" i="3"/>
  <c r="T107" i="3"/>
  <c r="T722" i="3"/>
  <c r="T426" i="3"/>
  <c r="S1010" i="8"/>
  <c r="S383" i="8"/>
  <c r="S388" i="8" s="1"/>
  <c r="S348" i="8"/>
  <c r="S358" i="8"/>
  <c r="S753" i="8"/>
  <c r="S416" i="8"/>
  <c r="S426" i="8"/>
  <c r="S328" i="8"/>
  <c r="S460" i="8"/>
  <c r="S154" i="8" l="1"/>
  <c r="S219" i="8"/>
  <c r="S225" i="8" s="1"/>
  <c r="S498" i="8"/>
  <c r="T111" i="8"/>
  <c r="T506" i="8"/>
  <c r="T501" i="8"/>
  <c r="T500" i="8"/>
  <c r="T499" i="8"/>
  <c r="T113" i="8"/>
  <c r="T495" i="8"/>
  <c r="T679" i="8"/>
  <c r="T112" i="8"/>
  <c r="T131" i="8"/>
  <c r="T114" i="8"/>
  <c r="T743" i="8"/>
  <c r="T560" i="8"/>
  <c r="T321" i="8"/>
  <c r="T110" i="8"/>
  <c r="T130" i="8"/>
  <c r="T132" i="8"/>
  <c r="T494" i="8"/>
  <c r="T129" i="8"/>
  <c r="T505" i="8"/>
  <c r="T502" i="8"/>
  <c r="T115" i="8"/>
  <c r="U449" i="8"/>
  <c r="T116" i="8"/>
  <c r="U328" i="3"/>
  <c r="T441" i="3"/>
  <c r="T664" i="3"/>
  <c r="S990" i="8"/>
  <c r="S298" i="8"/>
  <c r="S406" i="8"/>
  <c r="S401" i="8"/>
  <c r="S471" i="8"/>
  <c r="S532" i="8"/>
  <c r="S695" i="8"/>
  <c r="S593" i="8"/>
  <c r="S737" i="8"/>
  <c r="S705" i="8"/>
  <c r="S985" i="8"/>
  <c r="S770" i="8"/>
  <c r="T604" i="3"/>
  <c r="S970" i="8"/>
  <c r="S980" i="8"/>
  <c r="S314" i="8"/>
  <c r="S481" i="8"/>
  <c r="S476" i="8"/>
  <c r="S486" i="8"/>
  <c r="S527" i="8"/>
  <c r="S614" i="8"/>
  <c r="S599" i="8"/>
  <c r="S659" i="8"/>
  <c r="S654" i="8" s="1"/>
  <c r="S722" i="8"/>
  <c r="S669" i="8"/>
  <c r="S1020" i="8"/>
  <c r="S271" i="8"/>
  <c r="T669" i="3"/>
  <c r="T466" i="3"/>
  <c r="S196" i="8"/>
  <c r="S965" i="8"/>
  <c r="S975" i="8"/>
  <c r="S588" i="8"/>
  <c r="S396" i="8"/>
  <c r="S515" i="8"/>
  <c r="S583" i="8"/>
  <c r="S578" i="8" s="1"/>
  <c r="S542" i="8"/>
  <c r="S609" i="8"/>
  <c r="S626" i="8"/>
  <c r="S674" i="8"/>
  <c r="S732" i="8"/>
  <c r="S92" i="8"/>
  <c r="S292" i="8"/>
  <c r="T578" i="3"/>
  <c r="T388" i="3"/>
  <c r="S201" i="8"/>
  <c r="S537" i="8"/>
  <c r="S631" i="8"/>
  <c r="S411" i="8"/>
  <c r="S552" i="8"/>
  <c r="S547" i="8" s="1"/>
  <c r="S557" i="8"/>
  <c r="S637" i="8"/>
  <c r="S690" i="8"/>
  <c r="S685" i="8" s="1"/>
  <c r="S700" i="8"/>
  <c r="S107" i="8"/>
  <c r="T343" i="3"/>
  <c r="T547" i="3"/>
  <c r="S277" i="8"/>
  <c r="S621" i="8"/>
  <c r="S642" i="8"/>
  <c r="S727" i="8"/>
  <c r="S287" i="8"/>
  <c r="S280" i="8" l="1"/>
  <c r="S616" i="8"/>
  <c r="S491" i="8"/>
  <c r="T293" i="8"/>
  <c r="T272" i="8"/>
  <c r="T509" i="8"/>
  <c r="T447" i="8"/>
  <c r="S279" i="8"/>
  <c r="S108" i="8"/>
  <c r="S504" i="8"/>
  <c r="S503" i="8"/>
  <c r="S497" i="8"/>
  <c r="S496" i="8"/>
  <c r="R974" i="8"/>
  <c r="R1009" i="8"/>
  <c r="R994" i="8"/>
  <c r="R984" i="8"/>
  <c r="R1016" i="8"/>
  <c r="R981" i="8"/>
  <c r="R999" i="8"/>
  <c r="R971" i="8"/>
  <c r="R1014" i="8"/>
  <c r="R961" i="8"/>
  <c r="R154" i="8" s="1"/>
  <c r="R976" i="8"/>
  <c r="R986" i="8"/>
  <c r="R1019" i="8"/>
  <c r="R966" i="8"/>
  <c r="R969" i="8"/>
  <c r="R1001" i="8"/>
  <c r="R964" i="8"/>
  <c r="R989" i="8"/>
  <c r="R1011" i="8"/>
  <c r="R1006" i="8"/>
  <c r="R991" i="8"/>
  <c r="R979" i="8"/>
  <c r="R996" i="8"/>
  <c r="T278" i="8"/>
  <c r="T4" i="8"/>
  <c r="T566" i="8"/>
  <c r="T567" i="8"/>
  <c r="U741" i="3"/>
  <c r="U743" i="3"/>
  <c r="U494" i="3"/>
  <c r="U321" i="3"/>
  <c r="U132" i="3"/>
  <c r="T503" i="3"/>
  <c r="T219" i="3"/>
  <c r="T225" i="3" s="1"/>
  <c r="T148" i="3"/>
  <c r="T504" i="3"/>
  <c r="T280" i="3"/>
  <c r="W746" i="3"/>
  <c r="W745" i="3"/>
  <c r="U448" i="3"/>
  <c r="U706" i="3" s="1"/>
  <c r="U391" i="3" s="1"/>
  <c r="U390" i="3" s="1"/>
  <c r="V448" i="3"/>
  <c r="V706" i="3" s="1"/>
  <c r="V391" i="3" s="1"/>
  <c r="V390" i="3" s="1"/>
  <c r="U447" i="3"/>
  <c r="U738" i="3" s="1"/>
  <c r="U742" i="3" s="1"/>
  <c r="V447" i="3"/>
  <c r="V738" i="3" s="1"/>
  <c r="V742" i="3" s="1"/>
  <c r="U500" i="3"/>
  <c r="U272" i="3"/>
  <c r="T108" i="3"/>
  <c r="T279" i="3"/>
  <c r="U293" i="3"/>
  <c r="T616" i="3"/>
  <c r="U509" i="3"/>
  <c r="U450" i="3"/>
  <c r="U510" i="3" s="1"/>
  <c r="T492" i="3"/>
  <c r="T491" i="3"/>
  <c r="T497" i="3"/>
  <c r="T496" i="3"/>
  <c r="T498" i="3"/>
  <c r="V679" i="3"/>
  <c r="V677" i="3"/>
  <c r="V740" i="3"/>
  <c r="U278" i="3"/>
  <c r="U4" i="3"/>
  <c r="U495" i="3"/>
  <c r="U114" i="3"/>
  <c r="U131" i="3"/>
  <c r="U113" i="3"/>
  <c r="U505" i="3"/>
  <c r="U506" i="3"/>
  <c r="U130" i="3"/>
  <c r="U115" i="3"/>
  <c r="U110" i="3"/>
  <c r="U502" i="3"/>
  <c r="U111" i="3"/>
  <c r="U112" i="3"/>
  <c r="U129" i="3"/>
  <c r="U492" i="3"/>
  <c r="U561" i="3"/>
  <c r="V450" i="3"/>
  <c r="V510" i="3" s="1"/>
  <c r="U562" i="3"/>
  <c r="U564" i="3"/>
  <c r="U559" i="3"/>
  <c r="U560" i="3"/>
  <c r="U499" i="3"/>
  <c r="U501" i="3"/>
  <c r="S964" i="3"/>
  <c r="S1001" i="3"/>
  <c r="S969" i="3"/>
  <c r="S966" i="3"/>
  <c r="S961" i="3"/>
  <c r="S991" i="3"/>
  <c r="S981" i="3"/>
  <c r="V567" i="3"/>
  <c r="V566" i="3"/>
  <c r="W675" i="3"/>
  <c r="W678" i="3" s="1"/>
  <c r="S986" i="3"/>
  <c r="S984" i="3"/>
  <c r="S996" i="3"/>
  <c r="S971" i="3"/>
  <c r="S1009" i="3"/>
  <c r="S1011" i="3"/>
  <c r="S979" i="3"/>
  <c r="S974" i="3"/>
  <c r="S994" i="3"/>
  <c r="S1016" i="3"/>
  <c r="S976" i="3"/>
  <c r="S1014" i="3"/>
  <c r="S1006" i="3"/>
  <c r="S1019" i="3"/>
  <c r="S999" i="3"/>
  <c r="S989" i="3"/>
  <c r="U116" i="3"/>
  <c r="S664" i="8"/>
  <c r="S649" i="8"/>
  <c r="T573" i="3"/>
  <c r="S333" i="3"/>
  <c r="S107" i="3"/>
  <c r="T685" i="3"/>
  <c r="S277" i="3"/>
  <c r="S138" i="3"/>
  <c r="S532" i="3"/>
  <c r="T674" i="3"/>
  <c r="S314" i="3"/>
  <c r="S436" i="3"/>
  <c r="S631" i="3"/>
  <c r="S1005" i="3"/>
  <c r="S378" i="3"/>
  <c r="S626" i="3"/>
  <c r="S732" i="3"/>
  <c r="T77" i="3"/>
  <c r="S753" i="3"/>
  <c r="S271" i="3"/>
  <c r="S411" i="3"/>
  <c r="S599" i="3"/>
  <c r="S82" i="3"/>
  <c r="S97" i="3"/>
  <c r="S621" i="3"/>
  <c r="R271" i="8"/>
  <c r="R1020" i="8"/>
  <c r="R406" i="8"/>
  <c r="R542" i="8"/>
  <c r="R552" i="8"/>
  <c r="R547" i="8"/>
  <c r="R626" i="8"/>
  <c r="R609" i="8"/>
  <c r="R700" i="8"/>
  <c r="R695" i="8"/>
  <c r="R732" i="8"/>
  <c r="R298" i="8"/>
  <c r="R990" i="8"/>
  <c r="R690" i="8"/>
  <c r="S604" i="8"/>
  <c r="S522" i="8"/>
  <c r="S92" i="3"/>
  <c r="S421" i="3"/>
  <c r="S537" i="3"/>
  <c r="S965" i="3"/>
  <c r="S353" i="3"/>
  <c r="S9" i="3"/>
  <c r="S593" i="3"/>
  <c r="S990" i="3"/>
  <c r="S348" i="3"/>
  <c r="S985" i="3"/>
  <c r="S481" i="3"/>
  <c r="S287" i="3"/>
  <c r="S213" i="3"/>
  <c r="S705" i="3"/>
  <c r="S401" i="3"/>
  <c r="S970" i="3"/>
  <c r="S383" i="3"/>
  <c r="S486" i="3"/>
  <c r="S552" i="3"/>
  <c r="T396" i="3"/>
  <c r="S201" i="3"/>
  <c r="S224" i="3"/>
  <c r="S637" i="3"/>
  <c r="S588" i="3"/>
  <c r="R107" i="8"/>
  <c r="R985" i="8"/>
  <c r="R411" i="8"/>
  <c r="R557" i="8"/>
  <c r="R588" i="8"/>
  <c r="R583" i="8"/>
  <c r="R642" i="8"/>
  <c r="R621" i="8"/>
  <c r="R604" i="8"/>
  <c r="R722" i="8"/>
  <c r="R727" i="8"/>
  <c r="R314" i="8"/>
  <c r="R201" i="8"/>
  <c r="R659" i="8"/>
  <c r="S573" i="8"/>
  <c r="S466" i="8"/>
  <c r="U649" i="3"/>
  <c r="S1020" i="3"/>
  <c r="S143" i="3"/>
  <c r="S722" i="3"/>
  <c r="T358" i="3"/>
  <c r="S368" i="3"/>
  <c r="S770" i="3"/>
  <c r="S527" i="3"/>
  <c r="U573" i="3"/>
  <c r="S338" i="3"/>
  <c r="S1010" i="3"/>
  <c r="S471" i="3"/>
  <c r="T659" i="3"/>
  <c r="S298" i="3"/>
  <c r="S230" i="3"/>
  <c r="S727" i="3"/>
  <c r="S292" i="3"/>
  <c r="S446" i="3"/>
  <c r="S476" i="3"/>
  <c r="S614" i="3"/>
  <c r="T522" i="3"/>
  <c r="S102" i="3"/>
  <c r="S87" i="3"/>
  <c r="S583" i="3"/>
  <c r="R292" i="8"/>
  <c r="R770" i="8"/>
  <c r="R401" i="8"/>
  <c r="R396" i="8" s="1"/>
  <c r="R471" i="8"/>
  <c r="R466" i="8" s="1"/>
  <c r="R481" i="8"/>
  <c r="R515" i="8"/>
  <c r="R599" i="8"/>
  <c r="R705" i="8"/>
  <c r="R637" i="8"/>
  <c r="R631" i="8"/>
  <c r="R737" i="8"/>
  <c r="R975" i="8"/>
  <c r="R965" i="8"/>
  <c r="R196" i="8"/>
  <c r="S717" i="8"/>
  <c r="S712" i="8" s="1"/>
  <c r="T373" i="3"/>
  <c r="T328" i="3" s="1"/>
  <c r="S764" i="3"/>
  <c r="S416" i="3"/>
  <c r="S426" i="3" s="1"/>
  <c r="S515" i="3"/>
  <c r="S975" i="3"/>
  <c r="S431" i="3"/>
  <c r="S642" i="3"/>
  <c r="S557" i="3"/>
  <c r="S1015" i="3"/>
  <c r="S218" i="3"/>
  <c r="S695" i="3"/>
  <c r="S659" i="3" s="1"/>
  <c r="S542" i="3"/>
  <c r="S980" i="3"/>
  <c r="S363" i="3"/>
  <c r="S1000" i="3"/>
  <c r="S700" i="3"/>
  <c r="T717" i="3"/>
  <c r="T712" i="3" s="1"/>
  <c r="S196" i="3"/>
  <c r="S455" i="3"/>
  <c r="S406" i="3"/>
  <c r="S690" i="3"/>
  <c r="S995" i="3"/>
  <c r="S460" i="3"/>
  <c r="S609" i="3"/>
  <c r="S737" i="3"/>
  <c r="R287" i="8"/>
  <c r="R92" i="8"/>
  <c r="R476" i="8"/>
  <c r="R486" i="8"/>
  <c r="R527" i="8"/>
  <c r="R522" i="8" s="1"/>
  <c r="R537" i="8"/>
  <c r="R532" i="8"/>
  <c r="R614" i="8"/>
  <c r="R593" i="8"/>
  <c r="R669" i="8"/>
  <c r="R664" i="8"/>
  <c r="R717" i="8"/>
  <c r="R712" i="8" s="1"/>
  <c r="R277" i="8"/>
  <c r="R980" i="8"/>
  <c r="R970" i="8"/>
  <c r="S741" i="8" l="1"/>
  <c r="S740" i="8"/>
  <c r="S561" i="8"/>
  <c r="T450" i="8"/>
  <c r="T510" i="8" s="1"/>
  <c r="S492" i="8"/>
  <c r="T745" i="8"/>
  <c r="T746" i="8"/>
  <c r="S564" i="8"/>
  <c r="S562" i="8"/>
  <c r="S559" i="8"/>
  <c r="T448" i="8"/>
  <c r="T706" i="8" s="1"/>
  <c r="T391" i="8" s="1"/>
  <c r="T390" i="8" s="1"/>
  <c r="S677" i="8"/>
  <c r="V675" i="3"/>
  <c r="V678" i="3" s="1"/>
  <c r="S448" i="8"/>
  <c r="S706" i="8" s="1"/>
  <c r="S391" i="8" s="1"/>
  <c r="S390" i="8" s="1"/>
  <c r="R616" i="8"/>
  <c r="S509" i="8"/>
  <c r="S447" i="8"/>
  <c r="R491" i="8"/>
  <c r="S272" i="8"/>
  <c r="S293" i="8"/>
  <c r="S112" i="8"/>
  <c r="S131" i="8"/>
  <c r="S129" i="8"/>
  <c r="S502" i="8"/>
  <c r="S130" i="8"/>
  <c r="S679" i="8"/>
  <c r="S114" i="8"/>
  <c r="S115" i="8"/>
  <c r="S494" i="8"/>
  <c r="S321" i="8"/>
  <c r="S743" i="8"/>
  <c r="S505" i="8"/>
  <c r="S110" i="8"/>
  <c r="S132" i="8"/>
  <c r="S560" i="8"/>
  <c r="S116" i="8"/>
  <c r="T449" i="8"/>
  <c r="R280" i="8"/>
  <c r="R431" i="8"/>
  <c r="R421" i="8"/>
  <c r="R348" i="8"/>
  <c r="R353" i="8"/>
  <c r="R753" i="8"/>
  <c r="R87" i="8"/>
  <c r="R1015" i="8"/>
  <c r="R654" i="8"/>
  <c r="R1005" i="8"/>
  <c r="R446" i="8"/>
  <c r="R436" i="8"/>
  <c r="R363" i="8"/>
  <c r="R368" i="8"/>
  <c r="R1000" i="8"/>
  <c r="R674" i="8"/>
  <c r="R578" i="8"/>
  <c r="R97" i="8"/>
  <c r="R460" i="8"/>
  <c r="R102" i="8"/>
  <c r="R378" i="8"/>
  <c r="R383" i="8"/>
  <c r="R1010" i="8"/>
  <c r="S343" i="3"/>
  <c r="R685" i="8"/>
  <c r="R416" i="8"/>
  <c r="R455" i="8"/>
  <c r="R333" i="8"/>
  <c r="R338" i="8"/>
  <c r="R343" i="8" s="1"/>
  <c r="R764" i="8"/>
  <c r="R995" i="8"/>
  <c r="R498" i="8" l="1"/>
  <c r="R219" i="8"/>
  <c r="R225" i="8" s="1"/>
  <c r="S675" i="8"/>
  <c r="S678" i="8" s="1"/>
  <c r="S738" i="8"/>
  <c r="S742" i="8" s="1"/>
  <c r="S501" i="8"/>
  <c r="S506" i="8"/>
  <c r="S500" i="8"/>
  <c r="S499" i="8"/>
  <c r="S495" i="8"/>
  <c r="S113" i="8"/>
  <c r="S111" i="8"/>
  <c r="T675" i="8"/>
  <c r="T678" i="8" s="1"/>
  <c r="T738" i="8"/>
  <c r="T742" i="8" s="1"/>
  <c r="R497" i="8"/>
  <c r="R496" i="8"/>
  <c r="R504" i="8"/>
  <c r="R503" i="8"/>
  <c r="R562" i="8"/>
  <c r="R559" i="8"/>
  <c r="R564" i="8"/>
  <c r="R741" i="8"/>
  <c r="R561" i="8"/>
  <c r="R492" i="8"/>
  <c r="S450" i="8"/>
  <c r="R279" i="8"/>
  <c r="R108" i="8"/>
  <c r="Q996" i="8"/>
  <c r="Q979" i="8"/>
  <c r="Q991" i="8"/>
  <c r="Q1006" i="8"/>
  <c r="Q1011" i="8"/>
  <c r="Q989" i="8"/>
  <c r="Q964" i="8"/>
  <c r="Q1001" i="8"/>
  <c r="Q969" i="8"/>
  <c r="Q966" i="8"/>
  <c r="Q1019" i="8"/>
  <c r="Q986" i="8"/>
  <c r="Q976" i="8"/>
  <c r="Q961" i="8"/>
  <c r="Q1014" i="8"/>
  <c r="Q971" i="8"/>
  <c r="Q999" i="8"/>
  <c r="Q981" i="8"/>
  <c r="Q1016" i="8"/>
  <c r="Q984" i="8"/>
  <c r="Q994" i="8"/>
  <c r="Q1009" i="8"/>
  <c r="Q974" i="8"/>
  <c r="S566" i="8"/>
  <c r="S567" i="8"/>
  <c r="S4" i="8"/>
  <c r="S278" i="8"/>
  <c r="T494" i="3"/>
  <c r="T321" i="3"/>
  <c r="T132" i="3"/>
  <c r="T741" i="3"/>
  <c r="T743" i="3"/>
  <c r="T509" i="3"/>
  <c r="S491" i="3"/>
  <c r="S616" i="3"/>
  <c r="T272" i="3"/>
  <c r="S280" i="3"/>
  <c r="S503" i="3"/>
  <c r="S504" i="3"/>
  <c r="S148" i="3"/>
  <c r="S219" i="3"/>
  <c r="S225" i="3" s="1"/>
  <c r="S498" i="3"/>
  <c r="S497" i="3"/>
  <c r="S496" i="3"/>
  <c r="S279" i="3"/>
  <c r="S108" i="3"/>
  <c r="T293" i="3"/>
  <c r="V746" i="3"/>
  <c r="V745" i="3"/>
  <c r="T499" i="3"/>
  <c r="U746" i="3"/>
  <c r="U745" i="3"/>
  <c r="T562" i="3"/>
  <c r="T559" i="3"/>
  <c r="T560" i="3"/>
  <c r="T564" i="3"/>
  <c r="T561" i="3"/>
  <c r="T278" i="3"/>
  <c r="T4" i="3"/>
  <c r="T495" i="3"/>
  <c r="T113" i="3"/>
  <c r="T129" i="3"/>
  <c r="T112" i="3"/>
  <c r="T110" i="3"/>
  <c r="T131" i="3"/>
  <c r="T130" i="3"/>
  <c r="T502" i="3"/>
  <c r="T506" i="3"/>
  <c r="T505" i="3"/>
  <c r="T111" i="3"/>
  <c r="T115" i="3"/>
  <c r="T114" i="3"/>
  <c r="T501" i="3"/>
  <c r="T500" i="3"/>
  <c r="U677" i="3"/>
  <c r="U679" i="3"/>
  <c r="U675" i="3"/>
  <c r="U678" i="3" s="1"/>
  <c r="U740" i="3"/>
  <c r="R999" i="3"/>
  <c r="R1006" i="3"/>
  <c r="R994" i="3"/>
  <c r="R979" i="3"/>
  <c r="R1009" i="3"/>
  <c r="R996" i="3"/>
  <c r="R981" i="3"/>
  <c r="R969" i="3"/>
  <c r="R964" i="3"/>
  <c r="R989" i="3"/>
  <c r="R1019" i="3"/>
  <c r="R1014" i="3"/>
  <c r="R1016" i="3"/>
  <c r="R974" i="3"/>
  <c r="R1011" i="3"/>
  <c r="R971" i="3"/>
  <c r="R984" i="3"/>
  <c r="R991" i="3"/>
  <c r="R966" i="3"/>
  <c r="R1001" i="3"/>
  <c r="U567" i="3"/>
  <c r="U566" i="3"/>
  <c r="U449" i="3"/>
  <c r="R976" i="3"/>
  <c r="R986" i="3"/>
  <c r="R961" i="3"/>
  <c r="T116" i="3"/>
  <c r="V449" i="3"/>
  <c r="R388" i="8"/>
  <c r="R649" i="8"/>
  <c r="R722" i="3"/>
  <c r="R985" i="3"/>
  <c r="R1010" i="3"/>
  <c r="R980" i="3"/>
  <c r="R471" i="3"/>
  <c r="R727" i="3"/>
  <c r="S466" i="3"/>
  <c r="R292" i="3"/>
  <c r="S669" i="3"/>
  <c r="R599" i="3"/>
  <c r="R224" i="3"/>
  <c r="R764" i="3"/>
  <c r="R626" i="3"/>
  <c r="R770" i="3"/>
  <c r="S604" i="3"/>
  <c r="R975" i="3"/>
  <c r="S441" i="3"/>
  <c r="R642" i="3"/>
  <c r="R143" i="3"/>
  <c r="R348" i="3"/>
  <c r="S522" i="3"/>
  <c r="R401" i="3"/>
  <c r="R138" i="3"/>
  <c r="R363" i="3"/>
  <c r="R970" i="3"/>
  <c r="Q995" i="8"/>
  <c r="Q333" i="8"/>
  <c r="Q338" i="8"/>
  <c r="Q764" i="8"/>
  <c r="Q416" i="8"/>
  <c r="Q421" i="8"/>
  <c r="Q348" i="8"/>
  <c r="Q753" i="8"/>
  <c r="Q436" i="8"/>
  <c r="R621" i="3"/>
  <c r="S674" i="3"/>
  <c r="R515" i="3"/>
  <c r="R460" i="3"/>
  <c r="R213" i="3"/>
  <c r="R196" i="3"/>
  <c r="R1020" i="3"/>
  <c r="S547" i="3"/>
  <c r="R218" i="3"/>
  <c r="R1015" i="3"/>
  <c r="R532" i="3"/>
  <c r="T654" i="3"/>
  <c r="Q102" i="8"/>
  <c r="Q383" i="8"/>
  <c r="Q343" i="8"/>
  <c r="R573" i="8"/>
  <c r="R358" i="8"/>
  <c r="S664" i="3"/>
  <c r="R406" i="3"/>
  <c r="R416" i="3"/>
  <c r="R383" i="3"/>
  <c r="R990" i="3"/>
  <c r="R631" i="3"/>
  <c r="R446" i="3"/>
  <c r="R87" i="3"/>
  <c r="R965" i="3"/>
  <c r="R481" i="3"/>
  <c r="R593" i="3"/>
  <c r="R431" i="3"/>
  <c r="R753" i="3"/>
  <c r="S396" i="3"/>
  <c r="R614" i="3"/>
  <c r="R230" i="3"/>
  <c r="R9" i="3"/>
  <c r="R201" i="3"/>
  <c r="R705" i="3"/>
  <c r="R542" i="3"/>
  <c r="R92" i="3"/>
  <c r="R298" i="3"/>
  <c r="S388" i="3"/>
  <c r="R527" i="3"/>
  <c r="R421" i="3"/>
  <c r="R353" i="3"/>
  <c r="Q1010" i="8"/>
  <c r="Q353" i="8"/>
  <c r="Q460" i="8"/>
  <c r="S685" i="3"/>
  <c r="R700" i="3"/>
  <c r="Q87" i="8"/>
  <c r="Q455" i="8"/>
  <c r="R373" i="8"/>
  <c r="R328" i="8" s="1"/>
  <c r="R426" i="8"/>
  <c r="S373" i="3"/>
  <c r="R537" i="3"/>
  <c r="R455" i="3"/>
  <c r="R368" i="3"/>
  <c r="S717" i="3"/>
  <c r="R637" i="3"/>
  <c r="R97" i="3"/>
  <c r="R378" i="3"/>
  <c r="S712" i="3"/>
  <c r="R552" i="3"/>
  <c r="R732" i="3"/>
  <c r="S578" i="3"/>
  <c r="R287" i="3"/>
  <c r="S77" i="3"/>
  <c r="R411" i="3"/>
  <c r="R436" i="3"/>
  <c r="R333" i="3"/>
  <c r="R583" i="3"/>
  <c r="R107" i="3"/>
  <c r="S358" i="3"/>
  <c r="R995" i="3"/>
  <c r="R737" i="3"/>
  <c r="R486" i="3"/>
  <c r="S654" i="3"/>
  <c r="R277" i="3"/>
  <c r="Q1000" i="8"/>
  <c r="Q1015" i="8"/>
  <c r="Q378" i="8"/>
  <c r="Q368" i="8"/>
  <c r="Q97" i="8"/>
  <c r="Q446" i="8"/>
  <c r="Q1005" i="8"/>
  <c r="R441" i="8"/>
  <c r="R588" i="3"/>
  <c r="R82" i="3"/>
  <c r="R609" i="3"/>
  <c r="R338" i="3"/>
  <c r="R343" i="3" s="1"/>
  <c r="R695" i="3"/>
  <c r="R1000" i="3"/>
  <c r="R557" i="3"/>
  <c r="R314" i="3"/>
  <c r="R476" i="3"/>
  <c r="R102" i="3"/>
  <c r="R271" i="3"/>
  <c r="R1005" i="3"/>
  <c r="Q363" i="8"/>
  <c r="Q431" i="8"/>
  <c r="R659" i="3"/>
  <c r="R690" i="3"/>
  <c r="S746" i="8" l="1"/>
  <c r="S745" i="8"/>
  <c r="R677" i="8"/>
  <c r="R740" i="8"/>
  <c r="Q154" i="8"/>
  <c r="Q219" i="8"/>
  <c r="Q225" i="8"/>
  <c r="Q498" i="8"/>
  <c r="Q373" i="8"/>
  <c r="Q201" i="8"/>
  <c r="Q965" i="8"/>
  <c r="Q975" i="8"/>
  <c r="Q737" i="8"/>
  <c r="Q471" i="8"/>
  <c r="Q406" i="8"/>
  <c r="Q532" i="8"/>
  <c r="Q542" i="8"/>
  <c r="Q674" i="8"/>
  <c r="Q732" i="8"/>
  <c r="Q1020" i="8"/>
  <c r="Q271" i="8"/>
  <c r="Q695" i="8"/>
  <c r="Q659" i="8" s="1"/>
  <c r="Q358" i="8"/>
  <c r="Q388" i="8"/>
  <c r="Q328" i="8" s="1"/>
  <c r="Q196" i="8"/>
  <c r="Q277" i="8"/>
  <c r="Q401" i="8"/>
  <c r="Q593" i="8"/>
  <c r="Q486" i="8"/>
  <c r="Q466" i="8"/>
  <c r="Q599" i="8"/>
  <c r="Q557" i="8"/>
  <c r="Q588" i="8"/>
  <c r="Q631" i="8"/>
  <c r="Q292" i="8"/>
  <c r="S328" i="3"/>
  <c r="Q441" i="8"/>
  <c r="R426" i="3"/>
  <c r="Q990" i="8"/>
  <c r="Q298" i="8"/>
  <c r="Q476" i="8"/>
  <c r="Q396" i="8"/>
  <c r="Q642" i="8"/>
  <c r="Q481" i="8"/>
  <c r="Q583" i="8"/>
  <c r="Q578" i="8"/>
  <c r="Q573" i="8" s="1"/>
  <c r="Q537" i="8"/>
  <c r="Q609" i="8"/>
  <c r="Q604" i="8" s="1"/>
  <c r="Q621" i="8"/>
  <c r="Q700" i="8"/>
  <c r="Q664" i="8" s="1"/>
  <c r="Q287" i="8"/>
  <c r="Q426" i="8"/>
  <c r="Q970" i="8"/>
  <c r="Q980" i="8"/>
  <c r="Q314" i="8"/>
  <c r="Q705" i="8"/>
  <c r="Q669" i="8" s="1"/>
  <c r="Q411" i="8"/>
  <c r="Q626" i="8"/>
  <c r="Q515" i="8"/>
  <c r="Q527" i="8"/>
  <c r="Q522" i="8" s="1"/>
  <c r="Q614" i="8"/>
  <c r="Q552" i="8"/>
  <c r="Q637" i="8"/>
  <c r="Q722" i="8"/>
  <c r="Q727" i="8"/>
  <c r="Q985" i="8"/>
  <c r="Q770" i="8"/>
  <c r="Q690" i="8"/>
  <c r="Q92" i="8"/>
  <c r="Q107" i="8"/>
  <c r="Q280" i="8" l="1"/>
  <c r="Q616" i="8"/>
  <c r="Q491" i="8"/>
  <c r="R293" i="8"/>
  <c r="R272" i="8"/>
  <c r="R448" i="8"/>
  <c r="R706" i="8" s="1"/>
  <c r="R391" i="8" s="1"/>
  <c r="R390" i="8" s="1"/>
  <c r="R746" i="8"/>
  <c r="R745" i="8"/>
  <c r="R509" i="8"/>
  <c r="R495" i="8"/>
  <c r="R506" i="8"/>
  <c r="R111" i="8"/>
  <c r="R501" i="8"/>
  <c r="R500" i="8"/>
  <c r="R113" i="8"/>
  <c r="R499" i="8"/>
  <c r="R130" i="8"/>
  <c r="R679" i="8"/>
  <c r="R560" i="8"/>
  <c r="R131" i="8"/>
  <c r="R114" i="8"/>
  <c r="R494" i="8"/>
  <c r="R743" i="8"/>
  <c r="R321" i="8"/>
  <c r="R115" i="8"/>
  <c r="R505" i="8"/>
  <c r="R132" i="8"/>
  <c r="R129" i="8"/>
  <c r="R502" i="8"/>
  <c r="R110" i="8"/>
  <c r="R112" i="8"/>
  <c r="R116" i="8"/>
  <c r="S510" i="8"/>
  <c r="S449" i="8"/>
  <c r="Q279" i="8"/>
  <c r="Q108" i="8"/>
  <c r="Q564" i="8"/>
  <c r="Q559" i="8"/>
  <c r="Q562" i="8"/>
  <c r="Q561" i="8"/>
  <c r="R450" i="8"/>
  <c r="R510" i="8" s="1"/>
  <c r="Q492" i="8"/>
  <c r="Q504" i="8"/>
  <c r="Q503" i="8"/>
  <c r="Q496" i="8"/>
  <c r="Q497" i="8"/>
  <c r="P974" i="8"/>
  <c r="P1009" i="8"/>
  <c r="P994" i="8"/>
  <c r="P984" i="8"/>
  <c r="P1016" i="8"/>
  <c r="P981" i="8"/>
  <c r="P999" i="8"/>
  <c r="P971" i="8"/>
  <c r="P1014" i="8"/>
  <c r="P961" i="8"/>
  <c r="P154" i="8" s="1"/>
  <c r="P976" i="8"/>
  <c r="P986" i="8"/>
  <c r="P1019" i="8"/>
  <c r="P966" i="8"/>
  <c r="P969" i="8"/>
  <c r="P1001" i="8"/>
  <c r="P964" i="8"/>
  <c r="P989" i="8"/>
  <c r="P1011" i="8"/>
  <c r="P1006" i="8"/>
  <c r="P991" i="8"/>
  <c r="P979" i="8"/>
  <c r="P996" i="8"/>
  <c r="R278" i="8"/>
  <c r="R4" i="8"/>
  <c r="R567" i="8"/>
  <c r="R566" i="8"/>
  <c r="S494" i="3"/>
  <c r="S321" i="3"/>
  <c r="S132" i="3"/>
  <c r="S741" i="3"/>
  <c r="S743" i="3"/>
  <c r="S293" i="3"/>
  <c r="R108" i="3"/>
  <c r="R279" i="3"/>
  <c r="R498" i="3"/>
  <c r="R496" i="3"/>
  <c r="R497" i="3"/>
  <c r="R280" i="3"/>
  <c r="S499" i="3"/>
  <c r="T448" i="3"/>
  <c r="T706" i="3" s="1"/>
  <c r="T391" i="3" s="1"/>
  <c r="T390" i="3" s="1"/>
  <c r="S561" i="3"/>
  <c r="T450" i="3"/>
  <c r="T510" i="3" s="1"/>
  <c r="S492" i="3"/>
  <c r="R504" i="3"/>
  <c r="R503" i="3"/>
  <c r="R148" i="3"/>
  <c r="R219" i="3"/>
  <c r="R225" i="3" s="1"/>
  <c r="S272" i="3"/>
  <c r="R616" i="3"/>
  <c r="S509" i="3"/>
  <c r="R491" i="3"/>
  <c r="S500" i="3"/>
  <c r="S501" i="3"/>
  <c r="S278" i="3"/>
  <c r="S4" i="3"/>
  <c r="S495" i="3"/>
  <c r="S131" i="3"/>
  <c r="S502" i="3"/>
  <c r="S505" i="3"/>
  <c r="S113" i="3"/>
  <c r="S130" i="3"/>
  <c r="S110" i="3"/>
  <c r="S129" i="3"/>
  <c r="S112" i="3"/>
  <c r="S115" i="3"/>
  <c r="S111" i="3"/>
  <c r="S506" i="3"/>
  <c r="S114" i="3"/>
  <c r="S562" i="3"/>
  <c r="S559" i="3"/>
  <c r="S564" i="3"/>
  <c r="S560" i="3"/>
  <c r="T447" i="3"/>
  <c r="T738" i="3" s="1"/>
  <c r="T742" i="3" s="1"/>
  <c r="Q986" i="3"/>
  <c r="Q966" i="3"/>
  <c r="Q1011" i="3"/>
  <c r="Q1019" i="3"/>
  <c r="Q961" i="3"/>
  <c r="Q976" i="3"/>
  <c r="Q1001" i="3"/>
  <c r="Q991" i="3"/>
  <c r="Q971" i="3"/>
  <c r="Q974" i="3"/>
  <c r="Q1014" i="3"/>
  <c r="Q989" i="3"/>
  <c r="Q969" i="3"/>
  <c r="Q996" i="3"/>
  <c r="Q979" i="3"/>
  <c r="Q1006" i="3"/>
  <c r="T567" i="3"/>
  <c r="T566" i="3"/>
  <c r="S116" i="3"/>
  <c r="Q984" i="3"/>
  <c r="Q1016" i="3"/>
  <c r="Q964" i="3"/>
  <c r="Q981" i="3"/>
  <c r="Q1009" i="3"/>
  <c r="Q994" i="3"/>
  <c r="Q999" i="3"/>
  <c r="Q685" i="8"/>
  <c r="Q143" i="3"/>
  <c r="Q532" i="3"/>
  <c r="Q609" i="3"/>
  <c r="Q1005" i="3"/>
  <c r="Q700" i="3"/>
  <c r="R77" i="3"/>
  <c r="Q353" i="3"/>
  <c r="Q1020" i="3"/>
  <c r="Q196" i="3"/>
  <c r="Q436" i="3"/>
  <c r="Q727" i="3"/>
  <c r="Q314" i="3"/>
  <c r="R396" i="3"/>
  <c r="Q1010" i="3"/>
  <c r="Q642" i="3"/>
  <c r="Q406" i="3"/>
  <c r="S573" i="3"/>
  <c r="Q338" i="3"/>
  <c r="Q599" i="3"/>
  <c r="Q471" i="3"/>
  <c r="Q333" i="3"/>
  <c r="Q527" i="3"/>
  <c r="Q1015" i="3"/>
  <c r="Q460" i="3"/>
  <c r="Q271" i="3"/>
  <c r="P292" i="8"/>
  <c r="P92" i="8"/>
  <c r="P471" i="8"/>
  <c r="P481" i="8"/>
  <c r="P537" i="8"/>
  <c r="P532" i="8"/>
  <c r="P542" i="8"/>
  <c r="P609" i="8"/>
  <c r="P604" i="8"/>
  <c r="P599" i="8"/>
  <c r="P732" i="8"/>
  <c r="P975" i="8"/>
  <c r="P965" i="8"/>
  <c r="P201" i="8"/>
  <c r="P621" i="8"/>
  <c r="P614" i="8"/>
  <c r="P298" i="8"/>
  <c r="P970" i="8"/>
  <c r="P770" i="8"/>
  <c r="P527" i="8"/>
  <c r="P695" i="8"/>
  <c r="P659" i="8" s="1"/>
  <c r="P196" i="8"/>
  <c r="Q717" i="8"/>
  <c r="Q712" i="8" s="1"/>
  <c r="Q481" i="3"/>
  <c r="Q411" i="3"/>
  <c r="Q537" i="3"/>
  <c r="R441" i="3"/>
  <c r="Q975" i="3"/>
  <c r="Q970" i="3"/>
  <c r="Q446" i="3"/>
  <c r="R717" i="3"/>
  <c r="Q292" i="3"/>
  <c r="Q230" i="3"/>
  <c r="Q401" i="3"/>
  <c r="Q985" i="3"/>
  <c r="Q201" i="3"/>
  <c r="Q97" i="3"/>
  <c r="Q557" i="3"/>
  <c r="Q277" i="3"/>
  <c r="R578" i="3"/>
  <c r="Q92" i="3"/>
  <c r="Q626" i="3"/>
  <c r="Q990" i="3"/>
  <c r="R664" i="3"/>
  <c r="Q348" i="3"/>
  <c r="Q705" i="3"/>
  <c r="Q9" i="3"/>
  <c r="Q455" i="3"/>
  <c r="Q583" i="3"/>
  <c r="P271" i="8"/>
  <c r="P1020" i="8"/>
  <c r="P486" i="8"/>
  <c r="P722" i="8"/>
  <c r="P552" i="8"/>
  <c r="P547" i="8"/>
  <c r="P557" i="8"/>
  <c r="P631" i="8"/>
  <c r="P690" i="8"/>
  <c r="P980" i="8"/>
  <c r="P287" i="8"/>
  <c r="P476" i="8"/>
  <c r="P700" i="8"/>
  <c r="P737" i="8"/>
  <c r="Q547" i="8"/>
  <c r="R358" i="3"/>
  <c r="Q363" i="3"/>
  <c r="Q87" i="3"/>
  <c r="Q770" i="3"/>
  <c r="Q82" i="3"/>
  <c r="R522" i="3"/>
  <c r="Q287" i="3"/>
  <c r="Q218" i="3"/>
  <c r="R388" i="3"/>
  <c r="Q753" i="3"/>
  <c r="Q542" i="3"/>
  <c r="Q486" i="3"/>
  <c r="R547" i="3"/>
  <c r="Q383" i="3"/>
  <c r="Q431" i="3"/>
  <c r="Q695" i="3"/>
  <c r="R654" i="3"/>
  <c r="Q980" i="3"/>
  <c r="Q138" i="3"/>
  <c r="Q631" i="3"/>
  <c r="Q298" i="3"/>
  <c r="S649" i="3"/>
  <c r="Q421" i="3"/>
  <c r="Q637" i="3"/>
  <c r="R669" i="3"/>
  <c r="Q621" i="3"/>
  <c r="Q343" i="3"/>
  <c r="P107" i="8"/>
  <c r="P985" i="8"/>
  <c r="P406" i="8"/>
  <c r="P401" i="8"/>
  <c r="P588" i="8"/>
  <c r="P583" i="8"/>
  <c r="P578" i="8"/>
  <c r="P637" i="8"/>
  <c r="P664" i="8"/>
  <c r="P626" i="8"/>
  <c r="P705" i="8"/>
  <c r="P727" i="8"/>
  <c r="P277" i="8"/>
  <c r="P990" i="8"/>
  <c r="Q378" i="3"/>
  <c r="Q107" i="3"/>
  <c r="Q416" i="3"/>
  <c r="Q764" i="3"/>
  <c r="P411" i="8"/>
  <c r="P515" i="8"/>
  <c r="P642" i="8"/>
  <c r="P314" i="8"/>
  <c r="Q654" i="8"/>
  <c r="R466" i="3"/>
  <c r="Q515" i="3"/>
  <c r="Q737" i="3"/>
  <c r="R373" i="3"/>
  <c r="Q224" i="3"/>
  <c r="R685" i="3"/>
  <c r="Q368" i="3"/>
  <c r="Q476" i="3"/>
  <c r="R604" i="3"/>
  <c r="Q1000" i="3"/>
  <c r="Q588" i="3"/>
  <c r="Q593" i="3"/>
  <c r="T649" i="3"/>
  <c r="Q102" i="3"/>
  <c r="Q552" i="3"/>
  <c r="Q732" i="3"/>
  <c r="R674" i="3"/>
  <c r="Q213" i="3"/>
  <c r="Q722" i="3"/>
  <c r="Q995" i="3"/>
  <c r="Q614" i="3"/>
  <c r="Q965" i="3"/>
  <c r="P466" i="8"/>
  <c r="P593" i="8"/>
  <c r="P717" i="8"/>
  <c r="P712" i="8" s="1"/>
  <c r="Q659" i="3"/>
  <c r="R447" i="8" l="1"/>
  <c r="Q741" i="8"/>
  <c r="Q509" i="8"/>
  <c r="Q448" i="8"/>
  <c r="Q706" i="8" s="1"/>
  <c r="Q391" i="8" s="1"/>
  <c r="Q390" i="8" s="1"/>
  <c r="P616" i="8"/>
  <c r="Q447" i="8"/>
  <c r="P491" i="8"/>
  <c r="Q272" i="8"/>
  <c r="Q293" i="8"/>
  <c r="Q113" i="8"/>
  <c r="Q495" i="8"/>
  <c r="Q501" i="8"/>
  <c r="Q500" i="8"/>
  <c r="Q499" i="8"/>
  <c r="Q506" i="8"/>
  <c r="Q111" i="8"/>
  <c r="Q131" i="8"/>
  <c r="Q494" i="8"/>
  <c r="Q114" i="8"/>
  <c r="Q321" i="8"/>
  <c r="Q560" i="8"/>
  <c r="Q110" i="8"/>
  <c r="Q112" i="8"/>
  <c r="Q743" i="8"/>
  <c r="Q505" i="8"/>
  <c r="Q132" i="8"/>
  <c r="Q115" i="8"/>
  <c r="Q129" i="8"/>
  <c r="Q502" i="8"/>
  <c r="Q130" i="8"/>
  <c r="Q116" i="8"/>
  <c r="R449" i="8"/>
  <c r="P280" i="8"/>
  <c r="Q649" i="8"/>
  <c r="P396" i="8"/>
  <c r="P674" i="8"/>
  <c r="P455" i="8"/>
  <c r="P431" i="8"/>
  <c r="P338" i="8"/>
  <c r="P333" i="8"/>
  <c r="P753" i="8"/>
  <c r="P995" i="8"/>
  <c r="Q426" i="3"/>
  <c r="Q690" i="3"/>
  <c r="P685" i="8"/>
  <c r="P654" i="8"/>
  <c r="Q685" i="3"/>
  <c r="P421" i="8"/>
  <c r="P446" i="8"/>
  <c r="P353" i="8"/>
  <c r="P348" i="8"/>
  <c r="P764" i="8"/>
  <c r="P87" i="8"/>
  <c r="P669" i="8"/>
  <c r="R328" i="3"/>
  <c r="R712" i="3"/>
  <c r="P522" i="8"/>
  <c r="P1005" i="8"/>
  <c r="P436" i="8"/>
  <c r="P460" i="8"/>
  <c r="P368" i="8"/>
  <c r="P363" i="8"/>
  <c r="P1015" i="8"/>
  <c r="P1000" i="8"/>
  <c r="P573" i="8"/>
  <c r="P97" i="8"/>
  <c r="P416" i="8"/>
  <c r="P102" i="8"/>
  <c r="P383" i="8"/>
  <c r="P378" i="8"/>
  <c r="P1010" i="8"/>
  <c r="Q746" i="8" l="1"/>
  <c r="Q745" i="8"/>
  <c r="Q677" i="8"/>
  <c r="Q679" i="8"/>
  <c r="Q740" i="8"/>
  <c r="P498" i="8"/>
  <c r="P219" i="8"/>
  <c r="P225" i="8" s="1"/>
  <c r="Q738" i="8"/>
  <c r="Q742" i="8" s="1"/>
  <c r="Q675" i="8"/>
  <c r="Q678" i="8" s="1"/>
  <c r="R675" i="8"/>
  <c r="R678" i="8" s="1"/>
  <c r="R738" i="8"/>
  <c r="R742" i="8" s="1"/>
  <c r="P497" i="8"/>
  <c r="P496" i="8"/>
  <c r="P503" i="8"/>
  <c r="P504" i="8"/>
  <c r="P741" i="8"/>
  <c r="P562" i="8"/>
  <c r="P559" i="8"/>
  <c r="P564" i="8"/>
  <c r="P561" i="8"/>
  <c r="Q450" i="8"/>
  <c r="P492" i="8"/>
  <c r="P108" i="8"/>
  <c r="P279" i="8"/>
  <c r="O996" i="8"/>
  <c r="O979" i="8"/>
  <c r="O991" i="8"/>
  <c r="O1006" i="8"/>
  <c r="O1011" i="8"/>
  <c r="O989" i="8"/>
  <c r="O964" i="8"/>
  <c r="O1001" i="8"/>
  <c r="O969" i="8"/>
  <c r="O966" i="8"/>
  <c r="O1019" i="8"/>
  <c r="O986" i="8"/>
  <c r="O976" i="8"/>
  <c r="O961" i="8"/>
  <c r="O1014" i="8"/>
  <c r="O971" i="8"/>
  <c r="O999" i="8"/>
  <c r="O981" i="8"/>
  <c r="O1016" i="8"/>
  <c r="O984" i="8"/>
  <c r="O994" i="8"/>
  <c r="O1009" i="8"/>
  <c r="O974" i="8"/>
  <c r="Q566" i="8"/>
  <c r="Q567" i="8"/>
  <c r="Q278" i="8"/>
  <c r="Q4" i="8"/>
  <c r="R741" i="3"/>
  <c r="R743" i="3"/>
  <c r="R494" i="3"/>
  <c r="R132" i="3"/>
  <c r="R321" i="3"/>
  <c r="Q280" i="3"/>
  <c r="Q491" i="3"/>
  <c r="Q616" i="3"/>
  <c r="R509" i="3"/>
  <c r="R272" i="3"/>
  <c r="Q504" i="3"/>
  <c r="Q503" i="3"/>
  <c r="Q219" i="3"/>
  <c r="Q225" i="3" s="1"/>
  <c r="Q148" i="3"/>
  <c r="Q498" i="3"/>
  <c r="Q497" i="3"/>
  <c r="Q496" i="3"/>
  <c r="R293" i="3"/>
  <c r="Q108" i="3"/>
  <c r="Q279" i="3"/>
  <c r="R561" i="3"/>
  <c r="S450" i="3"/>
  <c r="S510" i="3" s="1"/>
  <c r="R492" i="3"/>
  <c r="S448" i="3"/>
  <c r="S706" i="3" s="1"/>
  <c r="S391" i="3" s="1"/>
  <c r="S390" i="3" s="1"/>
  <c r="R4" i="3"/>
  <c r="R278" i="3"/>
  <c r="R495" i="3"/>
  <c r="R110" i="3"/>
  <c r="R114" i="3"/>
  <c r="R111" i="3"/>
  <c r="R506" i="3"/>
  <c r="R505" i="3"/>
  <c r="R113" i="3"/>
  <c r="R502" i="3"/>
  <c r="R131" i="3"/>
  <c r="R130" i="3"/>
  <c r="R112" i="3"/>
  <c r="R129" i="3"/>
  <c r="R115" i="3"/>
  <c r="S677" i="3"/>
  <c r="S679" i="3"/>
  <c r="S740" i="3"/>
  <c r="T746" i="3"/>
  <c r="T745" i="3"/>
  <c r="T677" i="3"/>
  <c r="T679" i="3"/>
  <c r="T675" i="3"/>
  <c r="T678" i="3" s="1"/>
  <c r="T740" i="3"/>
  <c r="R501" i="3"/>
  <c r="S447" i="3"/>
  <c r="S738" i="3" s="1"/>
  <c r="S742" i="3" s="1"/>
  <c r="R564" i="3"/>
  <c r="R562" i="3"/>
  <c r="R559" i="3"/>
  <c r="R560" i="3"/>
  <c r="R500" i="3"/>
  <c r="R499" i="3"/>
  <c r="P994" i="3"/>
  <c r="P981" i="3"/>
  <c r="P1016" i="3"/>
  <c r="P979" i="3"/>
  <c r="P969" i="3"/>
  <c r="P1014" i="3"/>
  <c r="P971" i="3"/>
  <c r="P961" i="3"/>
  <c r="P1011" i="3"/>
  <c r="P986" i="3"/>
  <c r="P999" i="3"/>
  <c r="P1009" i="3"/>
  <c r="P964" i="3"/>
  <c r="P984" i="3"/>
  <c r="P1006" i="3"/>
  <c r="P996" i="3"/>
  <c r="P989" i="3"/>
  <c r="P974" i="3"/>
  <c r="P991" i="3"/>
  <c r="P976" i="3"/>
  <c r="P1019" i="3"/>
  <c r="P966" i="3"/>
  <c r="P1001" i="3"/>
  <c r="S567" i="3"/>
  <c r="S566" i="3"/>
  <c r="T449" i="3"/>
  <c r="R116" i="3"/>
  <c r="P388" i="8"/>
  <c r="P373" i="8"/>
  <c r="P441" i="8"/>
  <c r="Q358" i="3"/>
  <c r="P614" i="3"/>
  <c r="Q674" i="3"/>
  <c r="P460" i="3"/>
  <c r="Q522" i="3"/>
  <c r="P609" i="3"/>
  <c r="P481" i="3"/>
  <c r="Q578" i="3"/>
  <c r="P107" i="3"/>
  <c r="P593" i="3"/>
  <c r="P990" i="3"/>
  <c r="P368" i="3"/>
  <c r="Q396" i="3"/>
  <c r="P631" i="3"/>
  <c r="P985" i="3"/>
  <c r="P338" i="3"/>
  <c r="P363" i="3"/>
  <c r="P406" i="3"/>
  <c r="Q664" i="3"/>
  <c r="P218" i="3"/>
  <c r="P9" i="3"/>
  <c r="P557" i="3"/>
  <c r="P213" i="3"/>
  <c r="P401" i="3"/>
  <c r="P224" i="3"/>
  <c r="P637" i="3"/>
  <c r="O87" i="8"/>
  <c r="O102" i="8"/>
  <c r="O383" i="8"/>
  <c r="O378" i="8"/>
  <c r="O97" i="8"/>
  <c r="O431" i="8"/>
  <c r="P426" i="8"/>
  <c r="P358" i="8"/>
  <c r="P975" i="3"/>
  <c r="P642" i="3"/>
  <c r="P87" i="3"/>
  <c r="P431" i="3"/>
  <c r="P196" i="3"/>
  <c r="P552" i="3"/>
  <c r="R573" i="3"/>
  <c r="P455" i="3"/>
  <c r="P537" i="3"/>
  <c r="P532" i="3"/>
  <c r="P970" i="3"/>
  <c r="P1005" i="3"/>
  <c r="P770" i="3"/>
  <c r="P727" i="3"/>
  <c r="P92" i="3"/>
  <c r="P764" i="3"/>
  <c r="Q669" i="3"/>
  <c r="P588" i="3"/>
  <c r="P314" i="3"/>
  <c r="P348" i="3"/>
  <c r="P626" i="3"/>
  <c r="Q547" i="3"/>
  <c r="P421" i="3"/>
  <c r="P599" i="3"/>
  <c r="P965" i="3"/>
  <c r="O995" i="8"/>
  <c r="O338" i="8"/>
  <c r="O333" i="8"/>
  <c r="O764" i="8"/>
  <c r="O421" i="8"/>
  <c r="O446" i="8"/>
  <c r="P649" i="8"/>
  <c r="P732" i="3"/>
  <c r="P621" i="3"/>
  <c r="P271" i="3"/>
  <c r="P333" i="3"/>
  <c r="P343" i="3" s="1"/>
  <c r="P753" i="3"/>
  <c r="Q373" i="3"/>
  <c r="P277" i="3"/>
  <c r="P700" i="3"/>
  <c r="P471" i="3"/>
  <c r="Q717" i="3"/>
  <c r="P143" i="3"/>
  <c r="P292" i="3"/>
  <c r="P476" i="3"/>
  <c r="P695" i="3"/>
  <c r="P436" i="3"/>
  <c r="P659" i="3"/>
  <c r="P1020" i="3"/>
  <c r="P527" i="3"/>
  <c r="P1000" i="3"/>
  <c r="P353" i="3"/>
  <c r="P722" i="3"/>
  <c r="P298" i="3"/>
  <c r="P378" i="3"/>
  <c r="Q77" i="3"/>
  <c r="Q388" i="3"/>
  <c r="P416" i="3"/>
  <c r="O1010" i="8"/>
  <c r="O353" i="8"/>
  <c r="O348" i="8"/>
  <c r="O753" i="8"/>
  <c r="O436" i="8"/>
  <c r="O460" i="8"/>
  <c r="P343" i="8"/>
  <c r="P328" i="8" s="1"/>
  <c r="Q654" i="3"/>
  <c r="P583" i="3"/>
  <c r="P201" i="3"/>
  <c r="P980" i="3"/>
  <c r="P383" i="3"/>
  <c r="P1015" i="3"/>
  <c r="P138" i="3"/>
  <c r="P411" i="3"/>
  <c r="Q466" i="3"/>
  <c r="P515" i="3"/>
  <c r="R649" i="3"/>
  <c r="P230" i="3"/>
  <c r="P995" i="3"/>
  <c r="P705" i="3"/>
  <c r="Q604" i="3"/>
  <c r="P97" i="3"/>
  <c r="P102" i="3"/>
  <c r="P486" i="3"/>
  <c r="P1010" i="3"/>
  <c r="P446" i="3"/>
  <c r="Q712" i="3"/>
  <c r="P542" i="3"/>
  <c r="P287" i="3"/>
  <c r="Q441" i="3"/>
  <c r="P82" i="3"/>
  <c r="P737" i="3"/>
  <c r="O1000" i="8"/>
  <c r="O1015" i="8"/>
  <c r="O368" i="8"/>
  <c r="O363" i="8"/>
  <c r="O455" i="8"/>
  <c r="O416" i="8"/>
  <c r="O1005" i="8"/>
  <c r="P677" i="8" l="1"/>
  <c r="P740" i="8"/>
  <c r="O154" i="8"/>
  <c r="O219" i="8"/>
  <c r="O225" i="8" s="1"/>
  <c r="O498" i="8"/>
  <c r="P111" i="8"/>
  <c r="P506" i="8"/>
  <c r="P501" i="8"/>
  <c r="P500" i="8"/>
  <c r="P499" i="8"/>
  <c r="P495" i="8"/>
  <c r="P113" i="8"/>
  <c r="P502" i="8"/>
  <c r="P743" i="8"/>
  <c r="P321" i="8"/>
  <c r="P114" i="8"/>
  <c r="P505" i="8"/>
  <c r="P131" i="8"/>
  <c r="P494" i="8"/>
  <c r="P112" i="8"/>
  <c r="P110" i="8"/>
  <c r="P132" i="8"/>
  <c r="P560" i="8"/>
  <c r="P129" i="8"/>
  <c r="P130" i="8"/>
  <c r="P679" i="8"/>
  <c r="P115" i="8"/>
  <c r="P116" i="8"/>
  <c r="Q510" i="8"/>
  <c r="Q449" i="8"/>
  <c r="O426" i="8"/>
  <c r="Q328" i="3"/>
  <c r="O441" i="8"/>
  <c r="O201" i="8"/>
  <c r="O298" i="8"/>
  <c r="O471" i="8"/>
  <c r="O542" i="8"/>
  <c r="O527" i="8"/>
  <c r="O522" i="8"/>
  <c r="O614" i="8"/>
  <c r="O515" i="8"/>
  <c r="O599" i="8"/>
  <c r="O695" i="8"/>
  <c r="O705" i="8"/>
  <c r="O1020" i="8"/>
  <c r="O271" i="8"/>
  <c r="O737" i="8"/>
  <c r="O373" i="8"/>
  <c r="O388" i="8"/>
  <c r="O990" i="8"/>
  <c r="O314" i="8"/>
  <c r="O557" i="8"/>
  <c r="O406" i="8"/>
  <c r="O401" i="8"/>
  <c r="O537" i="8"/>
  <c r="O732" i="8"/>
  <c r="O532" i="8"/>
  <c r="O631" i="8"/>
  <c r="O626" i="8"/>
  <c r="O642" i="8"/>
  <c r="O722" i="8"/>
  <c r="O92" i="8"/>
  <c r="O287" i="8"/>
  <c r="O659" i="8"/>
  <c r="O358" i="8"/>
  <c r="O970" i="8"/>
  <c r="O980" i="8"/>
  <c r="O277" i="8"/>
  <c r="O411" i="8"/>
  <c r="O466" i="8"/>
  <c r="O476" i="8"/>
  <c r="O552" i="8"/>
  <c r="O609" i="8"/>
  <c r="O604" i="8" s="1"/>
  <c r="O547" i="8"/>
  <c r="O700" i="8"/>
  <c r="O727" i="8"/>
  <c r="O107" i="8"/>
  <c r="P426" i="3"/>
  <c r="O343" i="8"/>
  <c r="O328" i="8" s="1"/>
  <c r="O196" i="8"/>
  <c r="O965" i="8"/>
  <c r="O975" i="8"/>
  <c r="O486" i="8"/>
  <c r="O481" i="8"/>
  <c r="O621" i="8"/>
  <c r="O588" i="8"/>
  <c r="O637" i="8"/>
  <c r="O583" i="8"/>
  <c r="O593" i="8"/>
  <c r="O664" i="8"/>
  <c r="O690" i="8"/>
  <c r="O985" i="8"/>
  <c r="O770" i="8"/>
  <c r="O292" i="8"/>
  <c r="O280" i="8" l="1"/>
  <c r="O616" i="8"/>
  <c r="O491" i="8"/>
  <c r="P293" i="8"/>
  <c r="P272" i="8"/>
  <c r="P509" i="8"/>
  <c r="P448" i="8"/>
  <c r="P706" i="8" s="1"/>
  <c r="P391" i="8" s="1"/>
  <c r="P390" i="8" s="1"/>
  <c r="P447" i="8"/>
  <c r="O279" i="8"/>
  <c r="O108" i="8"/>
  <c r="O562" i="8"/>
  <c r="O559" i="8"/>
  <c r="O564" i="8"/>
  <c r="O561" i="8"/>
  <c r="P450" i="8"/>
  <c r="P510" i="8" s="1"/>
  <c r="O492" i="8"/>
  <c r="O503" i="8"/>
  <c r="O504" i="8"/>
  <c r="O496" i="8"/>
  <c r="O497" i="8"/>
  <c r="N974" i="8"/>
  <c r="N1009" i="8"/>
  <c r="N994" i="8"/>
  <c r="N984" i="8"/>
  <c r="N1016" i="8"/>
  <c r="N981" i="8"/>
  <c r="N999" i="8"/>
  <c r="N971" i="8"/>
  <c r="N1014" i="8"/>
  <c r="N961" i="8"/>
  <c r="N154" i="8" s="1"/>
  <c r="N976" i="8"/>
  <c r="N986" i="8"/>
  <c r="N1019" i="8"/>
  <c r="N966" i="8"/>
  <c r="N969" i="8"/>
  <c r="N1001" i="8"/>
  <c r="N964" i="8"/>
  <c r="N989" i="8"/>
  <c r="N1011" i="8"/>
  <c r="N1006" i="8"/>
  <c r="N991" i="8"/>
  <c r="N979" i="8"/>
  <c r="N996" i="8"/>
  <c r="P278" i="8"/>
  <c r="P4" i="8"/>
  <c r="P566" i="8"/>
  <c r="P567" i="8"/>
  <c r="Q741" i="3"/>
  <c r="Q743" i="3"/>
  <c r="Q494" i="3"/>
  <c r="Q321" i="3"/>
  <c r="Q132" i="3"/>
  <c r="P496" i="3"/>
  <c r="P497" i="3"/>
  <c r="P498" i="3"/>
  <c r="P503" i="3"/>
  <c r="P148" i="3"/>
  <c r="P219" i="3"/>
  <c r="P225" i="3" s="1"/>
  <c r="P504" i="3"/>
  <c r="Q293" i="3"/>
  <c r="P279" i="3"/>
  <c r="P108" i="3"/>
  <c r="Q272" i="3"/>
  <c r="R677" i="3"/>
  <c r="R679" i="3"/>
  <c r="R740" i="3"/>
  <c r="S746" i="3"/>
  <c r="S745" i="3"/>
  <c r="Q500" i="3"/>
  <c r="R447" i="3"/>
  <c r="R738" i="3" s="1"/>
  <c r="R742" i="3" s="1"/>
  <c r="R448" i="3"/>
  <c r="R706" i="3" s="1"/>
  <c r="R391" i="3" s="1"/>
  <c r="R390" i="3" s="1"/>
  <c r="Q4" i="3"/>
  <c r="Q278" i="3"/>
  <c r="Q115" i="3"/>
  <c r="Q111" i="3"/>
  <c r="Q112" i="3"/>
  <c r="Q129" i="3"/>
  <c r="Q114" i="3"/>
  <c r="Q495" i="3"/>
  <c r="Q131" i="3"/>
  <c r="Q505" i="3"/>
  <c r="Q502" i="3"/>
  <c r="Q506" i="3"/>
  <c r="Q113" i="3"/>
  <c r="Q130" i="3"/>
  <c r="Q110" i="3"/>
  <c r="P616" i="3"/>
  <c r="Q509" i="3"/>
  <c r="P491" i="3"/>
  <c r="P280" i="3"/>
  <c r="Q501" i="3"/>
  <c r="Q499" i="3"/>
  <c r="Q564" i="3"/>
  <c r="Q562" i="3"/>
  <c r="Q559" i="3"/>
  <c r="Q560" i="3"/>
  <c r="R450" i="3"/>
  <c r="R510" i="3" s="1"/>
  <c r="Q492" i="3"/>
  <c r="Q561" i="3"/>
  <c r="O1001" i="3"/>
  <c r="O991" i="3"/>
  <c r="O989" i="3"/>
  <c r="O964" i="3"/>
  <c r="O966" i="3"/>
  <c r="O976" i="3"/>
  <c r="O974" i="3"/>
  <c r="O996" i="3"/>
  <c r="O984" i="3"/>
  <c r="O1009" i="3"/>
  <c r="O986" i="3"/>
  <c r="O961" i="3"/>
  <c r="O1014" i="3"/>
  <c r="O979" i="3"/>
  <c r="O981" i="3"/>
  <c r="R567" i="3"/>
  <c r="R566" i="3"/>
  <c r="S675" i="3"/>
  <c r="S678" i="3" s="1"/>
  <c r="S449" i="3"/>
  <c r="Q116" i="3"/>
  <c r="O1019" i="3"/>
  <c r="O1006" i="3"/>
  <c r="O999" i="3"/>
  <c r="O1011" i="3"/>
  <c r="O971" i="3"/>
  <c r="O969" i="3"/>
  <c r="O1016" i="3"/>
  <c r="O994" i="3"/>
  <c r="O685" i="8"/>
  <c r="O396" i="8"/>
  <c r="O970" i="3"/>
  <c r="P578" i="3"/>
  <c r="O224" i="3"/>
  <c r="O436" i="3"/>
  <c r="O446" i="3"/>
  <c r="O287" i="3"/>
  <c r="O727" i="3"/>
  <c r="O1015" i="3"/>
  <c r="O218" i="3"/>
  <c r="O102" i="3"/>
  <c r="O552" i="3"/>
  <c r="O985" i="3"/>
  <c r="O368" i="3"/>
  <c r="O753" i="3"/>
  <c r="P77" i="3"/>
  <c r="O737" i="3"/>
  <c r="O143" i="3"/>
  <c r="O378" i="3"/>
  <c r="O515" i="3"/>
  <c r="O965" i="3"/>
  <c r="O97" i="3"/>
  <c r="O277" i="3"/>
  <c r="O411" i="3"/>
  <c r="O213" i="3"/>
  <c r="O87" i="3"/>
  <c r="N107" i="8"/>
  <c r="N985" i="8"/>
  <c r="N476" i="8"/>
  <c r="N486" i="8"/>
  <c r="N593" i="8"/>
  <c r="N599" i="8"/>
  <c r="N621" i="8"/>
  <c r="N737" i="8"/>
  <c r="N277" i="8"/>
  <c r="N990" i="8"/>
  <c r="N732" i="8"/>
  <c r="N965" i="8"/>
  <c r="O578" i="8"/>
  <c r="O674" i="8"/>
  <c r="O486" i="3"/>
  <c r="O455" i="3"/>
  <c r="O333" i="3"/>
  <c r="P717" i="3"/>
  <c r="P712" i="3" s="1"/>
  <c r="P441" i="3"/>
  <c r="O314" i="3"/>
  <c r="O527" i="3"/>
  <c r="Q573" i="3"/>
  <c r="O230" i="3"/>
  <c r="O82" i="3"/>
  <c r="O9" i="3"/>
  <c r="O621" i="3"/>
  <c r="O196" i="3"/>
  <c r="O593" i="3"/>
  <c r="O92" i="3"/>
  <c r="O695" i="3"/>
  <c r="O690" i="3" s="1"/>
  <c r="P373" i="3"/>
  <c r="O990" i="3"/>
  <c r="O626" i="3"/>
  <c r="P654" i="3"/>
  <c r="O416" i="3"/>
  <c r="O700" i="3"/>
  <c r="P388" i="3"/>
  <c r="O406" i="3"/>
  <c r="O353" i="3"/>
  <c r="N292" i="8"/>
  <c r="N770" i="8"/>
  <c r="N406" i="8"/>
  <c r="N515" i="8"/>
  <c r="N527" i="8"/>
  <c r="N522" i="8"/>
  <c r="N588" i="8"/>
  <c r="N614" i="8"/>
  <c r="N637" i="8"/>
  <c r="N700" i="8"/>
  <c r="N196" i="8"/>
  <c r="O654" i="8"/>
  <c r="O669" i="8"/>
  <c r="O705" i="3"/>
  <c r="O401" i="3"/>
  <c r="O631" i="3"/>
  <c r="O471" i="3"/>
  <c r="O338" i="3"/>
  <c r="O722" i="3"/>
  <c r="O614" i="3"/>
  <c r="P466" i="3"/>
  <c r="O343" i="3"/>
  <c r="O298" i="3"/>
  <c r="O980" i="3"/>
  <c r="P547" i="3"/>
  <c r="O542" i="3"/>
  <c r="O138" i="3"/>
  <c r="O557" i="3"/>
  <c r="P664" i="3"/>
  <c r="P669" i="3"/>
  <c r="O201" i="3"/>
  <c r="O609" i="3"/>
  <c r="P604" i="3"/>
  <c r="O1005" i="3"/>
  <c r="O642" i="3"/>
  <c r="O460" i="3"/>
  <c r="O975" i="3"/>
  <c r="O588" i="3"/>
  <c r="O583" i="3"/>
  <c r="N287" i="8"/>
  <c r="N92" i="8"/>
  <c r="N481" i="8"/>
  <c r="N411" i="8"/>
  <c r="N532" i="8"/>
  <c r="N542" i="8"/>
  <c r="N537" i="8"/>
  <c r="N631" i="8"/>
  <c r="N626" i="8"/>
  <c r="N705" i="8"/>
  <c r="N727" i="8"/>
  <c r="N975" i="8"/>
  <c r="O717" i="8"/>
  <c r="O712" i="8" s="1"/>
  <c r="P358" i="3"/>
  <c r="O1010" i="3"/>
  <c r="P690" i="3"/>
  <c r="O107" i="3"/>
  <c r="O770" i="3"/>
  <c r="O363" i="3"/>
  <c r="O481" i="3"/>
  <c r="O532" i="3"/>
  <c r="O421" i="3"/>
  <c r="O426" i="3" s="1"/>
  <c r="P522" i="3"/>
  <c r="O537" i="3"/>
  <c r="O292" i="3"/>
  <c r="O271" i="3"/>
  <c r="Q649" i="3"/>
  <c r="O476" i="3"/>
  <c r="P674" i="3"/>
  <c r="O348" i="3"/>
  <c r="O764" i="3"/>
  <c r="O637" i="3"/>
  <c r="O732" i="3"/>
  <c r="O995" i="3"/>
  <c r="O383" i="3"/>
  <c r="O599" i="3"/>
  <c r="O431" i="3"/>
  <c r="P396" i="3"/>
  <c r="O1020" i="3"/>
  <c r="O1000" i="3"/>
  <c r="N271" i="8"/>
  <c r="N1020" i="8"/>
  <c r="N401" i="8"/>
  <c r="N396" i="8" s="1"/>
  <c r="N471" i="8"/>
  <c r="N583" i="8"/>
  <c r="N578" i="8" s="1"/>
  <c r="N573" i="8" s="1"/>
  <c r="N557" i="8"/>
  <c r="N552" i="8"/>
  <c r="N695" i="8"/>
  <c r="N642" i="8"/>
  <c r="N609" i="8"/>
  <c r="N669" i="8"/>
  <c r="N722" i="8"/>
  <c r="N314" i="8"/>
  <c r="N980" i="8"/>
  <c r="N970" i="8"/>
  <c r="N298" i="8"/>
  <c r="N201" i="8"/>
  <c r="N690" i="8"/>
  <c r="N685" i="8" s="1"/>
  <c r="N659" i="8"/>
  <c r="N654" i="8" s="1"/>
  <c r="O741" i="8" l="1"/>
  <c r="N616" i="8"/>
  <c r="O509" i="8"/>
  <c r="O746" i="8"/>
  <c r="O745" i="8"/>
  <c r="N491" i="8"/>
  <c r="O272" i="8"/>
  <c r="O293" i="8"/>
  <c r="O501" i="8"/>
  <c r="O506" i="8"/>
  <c r="O500" i="8"/>
  <c r="O499" i="8"/>
  <c r="O495" i="8"/>
  <c r="O113" i="8"/>
  <c r="O111" i="8"/>
  <c r="O132" i="8"/>
  <c r="O743" i="8"/>
  <c r="O502" i="8"/>
  <c r="O129" i="8"/>
  <c r="O110" i="8"/>
  <c r="O112" i="8"/>
  <c r="O115" i="8"/>
  <c r="O131" i="8"/>
  <c r="O494" i="8"/>
  <c r="O114" i="8"/>
  <c r="O321" i="8"/>
  <c r="O560" i="8"/>
  <c r="O505" i="8"/>
  <c r="O130" i="8"/>
  <c r="O116" i="8"/>
  <c r="P449" i="8"/>
  <c r="P675" i="8"/>
  <c r="P678" i="8" s="1"/>
  <c r="P738" i="8"/>
  <c r="P742" i="8" s="1"/>
  <c r="N280" i="8"/>
  <c r="N649" i="8"/>
  <c r="N466" i="8"/>
  <c r="N664" i="8"/>
  <c r="O685" i="3"/>
  <c r="P685" i="3"/>
  <c r="N421" i="8"/>
  <c r="N446" i="8"/>
  <c r="N455" i="8"/>
  <c r="N368" i="8"/>
  <c r="N363" i="8"/>
  <c r="N373" i="8"/>
  <c r="N1015" i="8"/>
  <c r="N1000" i="8"/>
  <c r="O578" i="3"/>
  <c r="N460" i="8"/>
  <c r="N102" i="8"/>
  <c r="N378" i="8"/>
  <c r="N764" i="8"/>
  <c r="N547" i="8"/>
  <c r="N717" i="8"/>
  <c r="N712" i="8" s="1"/>
  <c r="P328" i="3"/>
  <c r="O604" i="3"/>
  <c r="N436" i="8"/>
  <c r="N383" i="8"/>
  <c r="N388" i="8" s="1"/>
  <c r="N1010" i="8"/>
  <c r="O649" i="8"/>
  <c r="N97" i="8"/>
  <c r="N353" i="8"/>
  <c r="N753" i="8"/>
  <c r="N604" i="8"/>
  <c r="O573" i="8"/>
  <c r="O441" i="3"/>
  <c r="N1005" i="8"/>
  <c r="N416" i="8"/>
  <c r="N426" i="8"/>
  <c r="N338" i="8"/>
  <c r="N333" i="8"/>
  <c r="N343" i="8" s="1"/>
  <c r="N995" i="8"/>
  <c r="N674" i="8"/>
  <c r="O388" i="3"/>
  <c r="N431" i="8"/>
  <c r="N441" i="8" s="1"/>
  <c r="N348" i="8"/>
  <c r="N358" i="8" s="1"/>
  <c r="N328" i="8" s="1"/>
  <c r="N87" i="8"/>
  <c r="P745" i="8" l="1"/>
  <c r="P746" i="8"/>
  <c r="O448" i="8"/>
  <c r="O706" i="8" s="1"/>
  <c r="O391" i="8" s="1"/>
  <c r="O390" i="8" s="1"/>
  <c r="O677" i="8"/>
  <c r="O740" i="8"/>
  <c r="O679" i="8"/>
  <c r="O447" i="8"/>
  <c r="O675" i="8" s="1"/>
  <c r="O678" i="8" s="1"/>
  <c r="N498" i="8"/>
  <c r="N219" i="8"/>
  <c r="N225" i="8" s="1"/>
  <c r="O738" i="8"/>
  <c r="O742" i="8" s="1"/>
  <c r="N497" i="8"/>
  <c r="N496" i="8"/>
  <c r="N504" i="8"/>
  <c r="N503" i="8"/>
  <c r="N740" i="8"/>
  <c r="N741" i="8"/>
  <c r="N677" i="8"/>
  <c r="N564" i="8"/>
  <c r="N562" i="8"/>
  <c r="N559" i="8"/>
  <c r="N561" i="8"/>
  <c r="O450" i="8"/>
  <c r="O510" i="8" s="1"/>
  <c r="N492" i="8"/>
  <c r="N279" i="8"/>
  <c r="N108" i="8"/>
  <c r="M996" i="8"/>
  <c r="M979" i="8"/>
  <c r="M991" i="8"/>
  <c r="M1006" i="8"/>
  <c r="M1011" i="8"/>
  <c r="M989" i="8"/>
  <c r="M964" i="8"/>
  <c r="M1001" i="8"/>
  <c r="M969" i="8"/>
  <c r="M966" i="8"/>
  <c r="M1019" i="8"/>
  <c r="M986" i="8"/>
  <c r="M976" i="8"/>
  <c r="M961" i="8"/>
  <c r="M154" i="8" s="1"/>
  <c r="M1014" i="8"/>
  <c r="M971" i="8"/>
  <c r="M999" i="8"/>
  <c r="M981" i="8"/>
  <c r="M1016" i="8"/>
  <c r="M984" i="8"/>
  <c r="M994" i="8"/>
  <c r="M1009" i="8"/>
  <c r="M974" i="8"/>
  <c r="O567" i="8"/>
  <c r="O566" i="8"/>
  <c r="O278" i="8"/>
  <c r="O4" i="8"/>
  <c r="P741" i="3"/>
  <c r="P743" i="3"/>
  <c r="P494" i="3"/>
  <c r="P321" i="3"/>
  <c r="P132" i="3"/>
  <c r="P272" i="3"/>
  <c r="O504" i="3"/>
  <c r="O503" i="3"/>
  <c r="O219" i="3"/>
  <c r="O225" i="3" s="1"/>
  <c r="O148" i="3"/>
  <c r="Q677" i="3"/>
  <c r="Q679" i="3"/>
  <c r="Q740" i="3"/>
  <c r="P4" i="3"/>
  <c r="P278" i="3"/>
  <c r="P130" i="3"/>
  <c r="P113" i="3"/>
  <c r="P505" i="3"/>
  <c r="P111" i="3"/>
  <c r="P115" i="3"/>
  <c r="P114" i="3"/>
  <c r="P495" i="3"/>
  <c r="P502" i="3"/>
  <c r="P506" i="3"/>
  <c r="P110" i="3"/>
  <c r="P129" i="3"/>
  <c r="P112" i="3"/>
  <c r="P131" i="3"/>
  <c r="Q450" i="3"/>
  <c r="Q510" i="3" s="1"/>
  <c r="P561" i="3"/>
  <c r="P492" i="3"/>
  <c r="P448" i="3"/>
  <c r="P706" i="3" s="1"/>
  <c r="P391" i="3" s="1"/>
  <c r="P390" i="3" s="1"/>
  <c r="Q448" i="3"/>
  <c r="Q706" i="3" s="1"/>
  <c r="Q391" i="3" s="1"/>
  <c r="Q390" i="3" s="1"/>
  <c r="Q447" i="3"/>
  <c r="Q738" i="3" s="1"/>
  <c r="Q742" i="3" s="1"/>
  <c r="R746" i="3"/>
  <c r="R745" i="3"/>
  <c r="P501" i="3"/>
  <c r="O280" i="3"/>
  <c r="O616" i="3"/>
  <c r="P509" i="3"/>
  <c r="O491" i="3"/>
  <c r="P293" i="3"/>
  <c r="O108" i="3"/>
  <c r="O279" i="3"/>
  <c r="O497" i="3"/>
  <c r="O496" i="3"/>
  <c r="O498" i="3"/>
  <c r="P559" i="3"/>
  <c r="P564" i="3"/>
  <c r="P562" i="3"/>
  <c r="P560" i="3"/>
  <c r="P499" i="3"/>
  <c r="P500" i="3"/>
  <c r="N979" i="3"/>
  <c r="N1009" i="3"/>
  <c r="N976" i="3"/>
  <c r="N964" i="3"/>
  <c r="N991" i="3"/>
  <c r="R449" i="3"/>
  <c r="R675" i="3"/>
  <c r="R678" i="3" s="1"/>
  <c r="N994" i="3"/>
  <c r="N969" i="3"/>
  <c r="N1011" i="3"/>
  <c r="N1006" i="3"/>
  <c r="N961" i="3"/>
  <c r="N996" i="3"/>
  <c r="N1016" i="3"/>
  <c r="N971" i="3"/>
  <c r="N999" i="3"/>
  <c r="N1019" i="3"/>
  <c r="N981" i="3"/>
  <c r="N1014" i="3"/>
  <c r="N986" i="3"/>
  <c r="N984" i="3"/>
  <c r="N974" i="3"/>
  <c r="N966" i="3"/>
  <c r="N989" i="3"/>
  <c r="N1001" i="3"/>
  <c r="Q566" i="3"/>
  <c r="Q567" i="3"/>
  <c r="P116" i="3"/>
  <c r="O77" i="3"/>
  <c r="N368" i="3"/>
  <c r="N92" i="3"/>
  <c r="O664" i="3"/>
  <c r="O373" i="3"/>
  <c r="N353" i="3"/>
  <c r="N695" i="3"/>
  <c r="N138" i="3"/>
  <c r="O674" i="3"/>
  <c r="N532" i="3"/>
  <c r="N421" i="3"/>
  <c r="N737" i="3"/>
  <c r="N292" i="3"/>
  <c r="N431" i="3"/>
  <c r="N588" i="3"/>
  <c r="N82" i="3"/>
  <c r="N314" i="3"/>
  <c r="N446" i="3"/>
  <c r="N700" i="3"/>
  <c r="N363" i="3"/>
  <c r="O547" i="3"/>
  <c r="N583" i="3"/>
  <c r="N527" i="3"/>
  <c r="N965" i="3"/>
  <c r="P573" i="3"/>
  <c r="M1010" i="8"/>
  <c r="M353" i="8"/>
  <c r="M348" i="8"/>
  <c r="M358" i="8"/>
  <c r="M753" i="8"/>
  <c r="M416" i="8"/>
  <c r="M378" i="8"/>
  <c r="M446" i="8"/>
  <c r="N1010" i="3"/>
  <c r="N599" i="3"/>
  <c r="N980" i="3"/>
  <c r="N621" i="3"/>
  <c r="N659" i="3"/>
  <c r="N143" i="3"/>
  <c r="N471" i="3"/>
  <c r="N9" i="3"/>
  <c r="N705" i="3"/>
  <c r="N1000" i="3"/>
  <c r="N970" i="3"/>
  <c r="M368" i="8"/>
  <c r="M764" i="8"/>
  <c r="M1005" i="8"/>
  <c r="N416" i="3"/>
  <c r="O358" i="3"/>
  <c r="O328" i="3" s="1"/>
  <c r="N552" i="3"/>
  <c r="N732" i="3"/>
  <c r="N1015" i="3"/>
  <c r="N975" i="3"/>
  <c r="N348" i="3"/>
  <c r="N87" i="3"/>
  <c r="N271" i="3"/>
  <c r="N196" i="3"/>
  <c r="N436" i="3"/>
  <c r="N614" i="3"/>
  <c r="N102" i="3"/>
  <c r="N460" i="3"/>
  <c r="N476" i="3"/>
  <c r="N338" i="3"/>
  <c r="P649" i="3"/>
  <c r="N770" i="3"/>
  <c r="N481" i="3"/>
  <c r="N333" i="3"/>
  <c r="N343" i="3"/>
  <c r="N642" i="3"/>
  <c r="O669" i="3"/>
  <c r="N990" i="3"/>
  <c r="N401" i="3"/>
  <c r="M1000" i="8"/>
  <c r="M1015" i="8"/>
  <c r="M338" i="8"/>
  <c r="M363" i="8"/>
  <c r="M373" i="8"/>
  <c r="M97" i="8"/>
  <c r="M431" i="8"/>
  <c r="M102" i="8"/>
  <c r="M455" i="8"/>
  <c r="N637" i="3"/>
  <c r="N406" i="3"/>
  <c r="N201" i="3"/>
  <c r="N593" i="3"/>
  <c r="N722" i="3"/>
  <c r="N727" i="3"/>
  <c r="N515" i="3"/>
  <c r="N107" i="3"/>
  <c r="N631" i="3"/>
  <c r="M995" i="8"/>
  <c r="M460" i="8"/>
  <c r="N213" i="3"/>
  <c r="N626" i="3"/>
  <c r="N277" i="3"/>
  <c r="N287" i="3"/>
  <c r="N985" i="3"/>
  <c r="N537" i="3"/>
  <c r="N995" i="3"/>
  <c r="N753" i="3"/>
  <c r="N455" i="3"/>
  <c r="O522" i="3"/>
  <c r="N1020" i="3"/>
  <c r="N542" i="3"/>
  <c r="O466" i="3"/>
  <c r="N609" i="3"/>
  <c r="N486" i="3"/>
  <c r="O396" i="3"/>
  <c r="N690" i="3"/>
  <c r="N411" i="3"/>
  <c r="N557" i="3"/>
  <c r="O659" i="3"/>
  <c r="N230" i="3"/>
  <c r="N764" i="3"/>
  <c r="N224" i="3"/>
  <c r="N383" i="3"/>
  <c r="N378" i="3"/>
  <c r="M87" i="8"/>
  <c r="M383" i="8"/>
  <c r="M388" i="8" s="1"/>
  <c r="M436" i="8"/>
  <c r="M441" i="8" s="1"/>
  <c r="O717" i="3"/>
  <c r="O712" i="3" s="1"/>
  <c r="N218" i="3"/>
  <c r="N97" i="3"/>
  <c r="O573" i="3"/>
  <c r="N298" i="3"/>
  <c r="N1005" i="3"/>
  <c r="M333" i="8"/>
  <c r="M343" i="8" s="1"/>
  <c r="M328" i="8" s="1"/>
  <c r="M421" i="8"/>
  <c r="M426" i="8" s="1"/>
  <c r="M219" i="8" l="1"/>
  <c r="M225" i="8" s="1"/>
  <c r="M498" i="8"/>
  <c r="N426" i="3"/>
  <c r="M970" i="8"/>
  <c r="M980" i="8"/>
  <c r="M298" i="8"/>
  <c r="M588" i="8"/>
  <c r="M552" i="8"/>
  <c r="M583" i="8"/>
  <c r="M593" i="8"/>
  <c r="M542" i="8"/>
  <c r="M626" i="8"/>
  <c r="M614" i="8"/>
  <c r="M722" i="8"/>
  <c r="M1020" i="8"/>
  <c r="M271" i="8"/>
  <c r="M705" i="8"/>
  <c r="M770" i="8"/>
  <c r="M196" i="8"/>
  <c r="M965" i="8"/>
  <c r="M975" i="8"/>
  <c r="M401" i="8"/>
  <c r="M396" i="8" s="1"/>
  <c r="M411" i="8"/>
  <c r="M537" i="8"/>
  <c r="M609" i="8"/>
  <c r="M604" i="8"/>
  <c r="M557" i="8"/>
  <c r="M727" i="8"/>
  <c r="M669" i="8"/>
  <c r="M737" i="8"/>
  <c r="M92" i="8"/>
  <c r="M292" i="8"/>
  <c r="M700" i="8"/>
  <c r="M201" i="8"/>
  <c r="M314" i="8"/>
  <c r="M406" i="8"/>
  <c r="M476" i="8"/>
  <c r="M471" i="8"/>
  <c r="M532" i="8"/>
  <c r="M637" i="8"/>
  <c r="M631" i="8"/>
  <c r="M578" i="8"/>
  <c r="M621" i="8"/>
  <c r="M732" i="8"/>
  <c r="M107" i="8"/>
  <c r="M287" i="8"/>
  <c r="M642" i="8"/>
  <c r="O654" i="3"/>
  <c r="M990" i="8"/>
  <c r="M277" i="8"/>
  <c r="M481" i="8"/>
  <c r="M515" i="8"/>
  <c r="M486" i="8"/>
  <c r="M547" i="8"/>
  <c r="M695" i="8"/>
  <c r="M527" i="8"/>
  <c r="M599" i="8"/>
  <c r="M985" i="8"/>
  <c r="M690" i="8"/>
  <c r="M685" i="8" s="1"/>
  <c r="M659" i="8"/>
  <c r="M654" i="8" s="1"/>
  <c r="M280" i="8" l="1"/>
  <c r="M616" i="8"/>
  <c r="M491" i="8"/>
  <c r="N293" i="8"/>
  <c r="N272" i="8"/>
  <c r="N509" i="8"/>
  <c r="N448" i="8"/>
  <c r="N706" i="8" s="1"/>
  <c r="N391" i="8" s="1"/>
  <c r="N390" i="8" s="1"/>
  <c r="N447" i="8"/>
  <c r="N111" i="8"/>
  <c r="N506" i="8"/>
  <c r="N679" i="8"/>
  <c r="N110" i="8"/>
  <c r="N501" i="8"/>
  <c r="N114" i="8"/>
  <c r="N743" i="8"/>
  <c r="N500" i="8"/>
  <c r="N130" i="8"/>
  <c r="N115" i="8"/>
  <c r="N499" i="8"/>
  <c r="N494" i="8"/>
  <c r="N560" i="8"/>
  <c r="N321" i="8"/>
  <c r="N131" i="8"/>
  <c r="N495" i="8"/>
  <c r="N113" i="8"/>
  <c r="N505" i="8"/>
  <c r="N132" i="8"/>
  <c r="N502" i="8"/>
  <c r="N129" i="8"/>
  <c r="N112" i="8"/>
  <c r="N116" i="8"/>
  <c r="O449" i="8"/>
  <c r="M279" i="8"/>
  <c r="M108" i="8"/>
  <c r="M504" i="8"/>
  <c r="M503" i="8"/>
  <c r="M497" i="8"/>
  <c r="M496" i="8"/>
  <c r="L974" i="8"/>
  <c r="L1009" i="8"/>
  <c r="L994" i="8"/>
  <c r="L984" i="8"/>
  <c r="L1016" i="8"/>
  <c r="L981" i="8"/>
  <c r="L999" i="8"/>
  <c r="L971" i="8"/>
  <c r="L1014" i="8"/>
  <c r="L961" i="8"/>
  <c r="L154" i="8" s="1"/>
  <c r="L976" i="8"/>
  <c r="L986" i="8"/>
  <c r="L1019" i="8"/>
  <c r="L966" i="8"/>
  <c r="L969" i="8"/>
  <c r="L1001" i="8"/>
  <c r="L964" i="8"/>
  <c r="L989" i="8"/>
  <c r="L1011" i="8"/>
  <c r="L1006" i="8"/>
  <c r="L991" i="8"/>
  <c r="L979" i="8"/>
  <c r="L996" i="8"/>
  <c r="N4" i="8"/>
  <c r="N278" i="8"/>
  <c r="N566" i="8"/>
  <c r="N567" i="8"/>
  <c r="O741" i="3"/>
  <c r="O743" i="3"/>
  <c r="O494" i="3"/>
  <c r="O132" i="3"/>
  <c r="O321" i="3"/>
  <c r="P447" i="3"/>
  <c r="P738" i="3" s="1"/>
  <c r="P742" i="3" s="1"/>
  <c r="P677" i="3"/>
  <c r="P679" i="3"/>
  <c r="P675" i="3"/>
  <c r="P678" i="3" s="1"/>
  <c r="P740" i="3"/>
  <c r="Q746" i="3"/>
  <c r="Q745" i="3"/>
  <c r="N280" i="3"/>
  <c r="O499" i="3"/>
  <c r="N496" i="3"/>
  <c r="N497" i="3"/>
  <c r="N498" i="3"/>
  <c r="N279" i="3"/>
  <c r="N108" i="3"/>
  <c r="O293" i="3"/>
  <c r="N616" i="3"/>
  <c r="O509" i="3"/>
  <c r="N491" i="3"/>
  <c r="N219" i="3"/>
  <c r="N225" i="3" s="1"/>
  <c r="N503" i="3"/>
  <c r="N504" i="3"/>
  <c r="N148" i="3"/>
  <c r="O272" i="3"/>
  <c r="O500" i="3"/>
  <c r="P746" i="3"/>
  <c r="P745" i="3"/>
  <c r="P450" i="3"/>
  <c r="P510" i="3" s="1"/>
  <c r="O492" i="3"/>
  <c r="O561" i="3"/>
  <c r="O559" i="3"/>
  <c r="O562" i="3"/>
  <c r="O564" i="3"/>
  <c r="O560" i="3"/>
  <c r="O4" i="3"/>
  <c r="O278" i="3"/>
  <c r="O495" i="3"/>
  <c r="O111" i="3"/>
  <c r="O505" i="3"/>
  <c r="O502" i="3"/>
  <c r="O113" i="3"/>
  <c r="O506" i="3"/>
  <c r="O115" i="3"/>
  <c r="O112" i="3"/>
  <c r="O129" i="3"/>
  <c r="O501" i="3"/>
  <c r="O114" i="3"/>
  <c r="O131" i="3"/>
  <c r="O110" i="3"/>
  <c r="O130" i="3"/>
  <c r="M1001" i="3"/>
  <c r="Q675" i="3"/>
  <c r="Q678" i="3" s="1"/>
  <c r="M966" i="3"/>
  <c r="M984" i="3"/>
  <c r="M1014" i="3"/>
  <c r="M1019" i="3"/>
  <c r="M971" i="3"/>
  <c r="M996" i="3"/>
  <c r="M1006" i="3"/>
  <c r="M969" i="3"/>
  <c r="M991" i="3"/>
  <c r="M976" i="3"/>
  <c r="M979" i="3"/>
  <c r="O116" i="3"/>
  <c r="Q449" i="3"/>
  <c r="M989" i="3"/>
  <c r="M974" i="3"/>
  <c r="M986" i="3"/>
  <c r="M981" i="3"/>
  <c r="M999" i="3"/>
  <c r="M1016" i="3"/>
  <c r="M961" i="3"/>
  <c r="M1011" i="3"/>
  <c r="M994" i="3"/>
  <c r="M964" i="3"/>
  <c r="M1009" i="3"/>
  <c r="P567" i="3"/>
  <c r="P566" i="3"/>
  <c r="M649" i="8"/>
  <c r="M664" i="8"/>
  <c r="M980" i="3"/>
  <c r="M486" i="3"/>
  <c r="M1010" i="3"/>
  <c r="N717" i="3"/>
  <c r="M455" i="3"/>
  <c r="M626" i="3"/>
  <c r="M436" i="3"/>
  <c r="N396" i="3"/>
  <c r="M277" i="3"/>
  <c r="M201" i="3"/>
  <c r="M287" i="3"/>
  <c r="M348" i="3"/>
  <c r="M411" i="3"/>
  <c r="M1000" i="3"/>
  <c r="M460" i="3"/>
  <c r="M338" i="3"/>
  <c r="M406" i="3"/>
  <c r="N77" i="3"/>
  <c r="M631" i="3"/>
  <c r="M143" i="3"/>
  <c r="N522" i="3"/>
  <c r="M637" i="3"/>
  <c r="M363" i="3"/>
  <c r="M583" i="3"/>
  <c r="M642" i="3"/>
  <c r="M621" i="3"/>
  <c r="L107" i="8"/>
  <c r="L985" i="8"/>
  <c r="L411" i="8"/>
  <c r="L557" i="8"/>
  <c r="L588" i="8"/>
  <c r="L583" i="8"/>
  <c r="L642" i="8"/>
  <c r="L621" i="8"/>
  <c r="L722" i="8"/>
  <c r="L727" i="8"/>
  <c r="L314" i="8"/>
  <c r="L201" i="8"/>
  <c r="L965" i="8"/>
  <c r="L196" i="8"/>
  <c r="L609" i="8"/>
  <c r="L604" i="8" s="1"/>
  <c r="L695" i="8"/>
  <c r="L659" i="8" s="1"/>
  <c r="L298" i="8"/>
  <c r="M522" i="8"/>
  <c r="M674" i="8"/>
  <c r="N654" i="3"/>
  <c r="M975" i="3"/>
  <c r="M722" i="3"/>
  <c r="M333" i="3"/>
  <c r="M995" i="3"/>
  <c r="M401" i="3"/>
  <c r="M588" i="3"/>
  <c r="M990" i="3"/>
  <c r="M196" i="3"/>
  <c r="M87" i="3"/>
  <c r="N685" i="3"/>
  <c r="M431" i="3"/>
  <c r="M383" i="3"/>
  <c r="M593" i="3"/>
  <c r="O649" i="3"/>
  <c r="M97" i="3"/>
  <c r="M705" i="3"/>
  <c r="N712" i="3"/>
  <c r="M292" i="3"/>
  <c r="N441" i="3"/>
  <c r="M764" i="3"/>
  <c r="M1020" i="3"/>
  <c r="M353" i="3"/>
  <c r="M700" i="3"/>
  <c r="M532" i="3"/>
  <c r="M732" i="3"/>
  <c r="L292" i="8"/>
  <c r="L770" i="8"/>
  <c r="L401" i="8"/>
  <c r="L471" i="8"/>
  <c r="L466" i="8" s="1"/>
  <c r="L481" i="8"/>
  <c r="L515" i="8"/>
  <c r="L599" i="8"/>
  <c r="L705" i="8"/>
  <c r="L637" i="8"/>
  <c r="L631" i="8"/>
  <c r="L737" i="8"/>
  <c r="L975" i="8"/>
  <c r="L690" i="8"/>
  <c r="M573" i="8"/>
  <c r="M717" i="8"/>
  <c r="M712" i="8" s="1"/>
  <c r="M82" i="3"/>
  <c r="M218" i="3"/>
  <c r="M695" i="3"/>
  <c r="M527" i="3"/>
  <c r="M102" i="3"/>
  <c r="N669" i="3"/>
  <c r="M107" i="3"/>
  <c r="M552" i="3"/>
  <c r="M770" i="3"/>
  <c r="M1015" i="3"/>
  <c r="N674" i="3"/>
  <c r="M224" i="3"/>
  <c r="M515" i="3"/>
  <c r="M614" i="3"/>
  <c r="N466" i="3"/>
  <c r="M421" i="3"/>
  <c r="M727" i="3"/>
  <c r="N388" i="3"/>
  <c r="M9" i="3"/>
  <c r="M1005" i="3"/>
  <c r="M476" i="3"/>
  <c r="M378" i="3"/>
  <c r="M481" i="3"/>
  <c r="M271" i="3"/>
  <c r="M659" i="3"/>
  <c r="M213" i="3"/>
  <c r="L287" i="8"/>
  <c r="L92" i="8"/>
  <c r="L476" i="8"/>
  <c r="L486" i="8"/>
  <c r="L527" i="8"/>
  <c r="L522" i="8" s="1"/>
  <c r="L537" i="8"/>
  <c r="L532" i="8"/>
  <c r="L614" i="8"/>
  <c r="L593" i="8"/>
  <c r="L669" i="8"/>
  <c r="L717" i="8"/>
  <c r="L712" i="8" s="1"/>
  <c r="L277" i="8"/>
  <c r="L980" i="8"/>
  <c r="L970" i="8"/>
  <c r="L552" i="8"/>
  <c r="L547" i="8"/>
  <c r="L626" i="8"/>
  <c r="L700" i="8"/>
  <c r="L664" i="8" s="1"/>
  <c r="L732" i="8"/>
  <c r="L990" i="8"/>
  <c r="M466" i="8"/>
  <c r="M737" i="3"/>
  <c r="M753" i="3"/>
  <c r="N358" i="3"/>
  <c r="M471" i="3"/>
  <c r="N604" i="3"/>
  <c r="M138" i="3"/>
  <c r="M970" i="3"/>
  <c r="M92" i="3"/>
  <c r="N578" i="3"/>
  <c r="N664" i="3"/>
  <c r="M314" i="3"/>
  <c r="M230" i="3"/>
  <c r="M599" i="3"/>
  <c r="N547" i="3"/>
  <c r="M298" i="3"/>
  <c r="M368" i="3"/>
  <c r="M542" i="3"/>
  <c r="N373" i="3"/>
  <c r="M537" i="3"/>
  <c r="M985" i="3"/>
  <c r="M343" i="3"/>
  <c r="M609" i="3"/>
  <c r="M965" i="3"/>
  <c r="M446" i="3"/>
  <c r="M416" i="3"/>
  <c r="M557" i="3"/>
  <c r="L271" i="8"/>
  <c r="L1020" i="8"/>
  <c r="L396" i="8"/>
  <c r="L406" i="8"/>
  <c r="L542" i="8"/>
  <c r="M561" i="8" l="1"/>
  <c r="N450" i="8"/>
  <c r="N510" i="8" s="1"/>
  <c r="M492" i="8"/>
  <c r="M741" i="8"/>
  <c r="M740" i="8"/>
  <c r="N745" i="8"/>
  <c r="N746" i="8"/>
  <c r="M564" i="8"/>
  <c r="M562" i="8"/>
  <c r="M559" i="8"/>
  <c r="M677" i="8"/>
  <c r="M448" i="8"/>
  <c r="M706" i="8" s="1"/>
  <c r="M391" i="8" s="1"/>
  <c r="M390" i="8" s="1"/>
  <c r="L616" i="8"/>
  <c r="M509" i="8"/>
  <c r="M447" i="8"/>
  <c r="L491" i="8"/>
  <c r="M272" i="8"/>
  <c r="M293" i="8"/>
  <c r="M501" i="8"/>
  <c r="M506" i="8"/>
  <c r="M500" i="8"/>
  <c r="M499" i="8"/>
  <c r="M495" i="8"/>
  <c r="M113" i="8"/>
  <c r="M111" i="8"/>
  <c r="M110" i="8"/>
  <c r="M129" i="8"/>
  <c r="M560" i="8"/>
  <c r="M494" i="8"/>
  <c r="M112" i="8"/>
  <c r="M131" i="8"/>
  <c r="M132" i="8"/>
  <c r="M502" i="8"/>
  <c r="M130" i="8"/>
  <c r="M743" i="8"/>
  <c r="M679" i="8"/>
  <c r="M114" i="8"/>
  <c r="M115" i="8"/>
  <c r="M321" i="8"/>
  <c r="M505" i="8"/>
  <c r="P449" i="3"/>
  <c r="M116" i="8"/>
  <c r="N449" i="8"/>
  <c r="L280" i="8"/>
  <c r="M426" i="3"/>
  <c r="L1005" i="8"/>
  <c r="L446" i="8"/>
  <c r="L436" i="8"/>
  <c r="L363" i="8"/>
  <c r="L368" i="8"/>
  <c r="L1015" i="8"/>
  <c r="L1000" i="8"/>
  <c r="L87" i="8"/>
  <c r="N328" i="3"/>
  <c r="L685" i="8"/>
  <c r="L97" i="8"/>
  <c r="L460" i="8"/>
  <c r="L102" i="8"/>
  <c r="L378" i="8"/>
  <c r="L383" i="8"/>
  <c r="L1010" i="8"/>
  <c r="L764" i="8"/>
  <c r="L348" i="8"/>
  <c r="L674" i="8"/>
  <c r="L654" i="8"/>
  <c r="L416" i="8"/>
  <c r="L455" i="8"/>
  <c r="L333" i="8"/>
  <c r="L338" i="8"/>
  <c r="L343" i="8" s="1"/>
  <c r="L995" i="8"/>
  <c r="L431" i="8"/>
  <c r="L353" i="8"/>
  <c r="L578" i="8"/>
  <c r="L421" i="8"/>
  <c r="L753" i="8"/>
  <c r="L498" i="8" l="1"/>
  <c r="L219" i="8"/>
  <c r="L225" i="8" s="1"/>
  <c r="M675" i="8"/>
  <c r="M678" i="8" s="1"/>
  <c r="M738" i="8"/>
  <c r="M742" i="8" s="1"/>
  <c r="N675" i="8"/>
  <c r="N678" i="8" s="1"/>
  <c r="N738" i="8"/>
  <c r="N742" i="8" s="1"/>
  <c r="L497" i="8"/>
  <c r="L496" i="8"/>
  <c r="L504" i="8"/>
  <c r="L503" i="8"/>
  <c r="L741" i="8"/>
  <c r="L562" i="8"/>
  <c r="L559" i="8"/>
  <c r="L564" i="8"/>
  <c r="L561" i="8"/>
  <c r="L492" i="8"/>
  <c r="M450" i="8"/>
  <c r="L279" i="8"/>
  <c r="L108" i="8"/>
  <c r="K996" i="8"/>
  <c r="K979" i="8"/>
  <c r="K991" i="8"/>
  <c r="K1006" i="8"/>
  <c r="K1011" i="8"/>
  <c r="K989" i="8"/>
  <c r="K964" i="8"/>
  <c r="K1001" i="8"/>
  <c r="K969" i="8"/>
  <c r="K966" i="8"/>
  <c r="K1019" i="8"/>
  <c r="K986" i="8"/>
  <c r="K976" i="8"/>
  <c r="K961" i="8"/>
  <c r="K1014" i="8"/>
  <c r="K971" i="8"/>
  <c r="K999" i="8"/>
  <c r="K981" i="8"/>
  <c r="K1016" i="8"/>
  <c r="K984" i="8"/>
  <c r="K994" i="8"/>
  <c r="K1009" i="8"/>
  <c r="K974" i="8"/>
  <c r="M566" i="8"/>
  <c r="M567" i="8"/>
  <c r="M278" i="8"/>
  <c r="M4" i="8"/>
  <c r="N741" i="3"/>
  <c r="N743" i="3"/>
  <c r="N494" i="3"/>
  <c r="N132" i="3"/>
  <c r="N321" i="3"/>
  <c r="N272" i="3"/>
  <c r="M616" i="3"/>
  <c r="M491" i="3"/>
  <c r="N509" i="3"/>
  <c r="M498" i="3"/>
  <c r="M496" i="3"/>
  <c r="M497" i="3"/>
  <c r="M280" i="3"/>
  <c r="M219" i="3"/>
  <c r="M225" i="3" s="1"/>
  <c r="M503" i="3"/>
  <c r="M148" i="3"/>
  <c r="M504" i="3"/>
  <c r="N293" i="3"/>
  <c r="M108" i="3"/>
  <c r="M279" i="3"/>
  <c r="N4" i="3"/>
  <c r="N278" i="3"/>
  <c r="N495" i="3"/>
  <c r="N130" i="3"/>
  <c r="N110" i="3"/>
  <c r="N131" i="3"/>
  <c r="N506" i="3"/>
  <c r="N505" i="3"/>
  <c r="N113" i="3"/>
  <c r="N112" i="3"/>
  <c r="N129" i="3"/>
  <c r="N111" i="3"/>
  <c r="N114" i="3"/>
  <c r="N115" i="3"/>
  <c r="N502" i="3"/>
  <c r="N492" i="3"/>
  <c r="N561" i="3"/>
  <c r="O450" i="3"/>
  <c r="O510" i="3" s="1"/>
  <c r="N559" i="3"/>
  <c r="N564" i="3"/>
  <c r="N562" i="3"/>
  <c r="N560" i="3"/>
  <c r="N500" i="3"/>
  <c r="O679" i="3"/>
  <c r="O677" i="3"/>
  <c r="O740" i="3"/>
  <c r="O448" i="3"/>
  <c r="O706" i="3" s="1"/>
  <c r="O391" i="3" s="1"/>
  <c r="O390" i="3" s="1"/>
  <c r="O447" i="3"/>
  <c r="O738" i="3" s="1"/>
  <c r="O742" i="3" s="1"/>
  <c r="N499" i="3"/>
  <c r="N501" i="3"/>
  <c r="L1009" i="3"/>
  <c r="L961" i="3"/>
  <c r="L999" i="3"/>
  <c r="L989" i="3"/>
  <c r="L969" i="3"/>
  <c r="L964" i="3"/>
  <c r="L1011" i="3"/>
  <c r="L1016" i="3"/>
  <c r="L981" i="3"/>
  <c r="L974" i="3"/>
  <c r="L979" i="3"/>
  <c r="L991" i="3"/>
  <c r="L1006" i="3"/>
  <c r="L971" i="3"/>
  <c r="L1014" i="3"/>
  <c r="L966" i="3"/>
  <c r="L1001" i="3"/>
  <c r="O567" i="3"/>
  <c r="O566" i="3"/>
  <c r="N116" i="3"/>
  <c r="L994" i="3"/>
  <c r="L986" i="3"/>
  <c r="L976" i="3"/>
  <c r="L996" i="3"/>
  <c r="L1019" i="3"/>
  <c r="L984" i="3"/>
  <c r="L426" i="8"/>
  <c r="L388" i="8"/>
  <c r="L338" i="3"/>
  <c r="L583" i="3"/>
  <c r="L609" i="3"/>
  <c r="L446" i="3"/>
  <c r="M654" i="3"/>
  <c r="M396" i="3"/>
  <c r="L471" i="3"/>
  <c r="L1005" i="3"/>
  <c r="L292" i="3"/>
  <c r="L368" i="3"/>
  <c r="L637" i="3"/>
  <c r="L87" i="3"/>
  <c r="L224" i="3"/>
  <c r="M77" i="3"/>
  <c r="L626" i="3"/>
  <c r="L476" i="3"/>
  <c r="L230" i="3"/>
  <c r="L143" i="3"/>
  <c r="L1000" i="3"/>
  <c r="L552" i="3"/>
  <c r="L298" i="3"/>
  <c r="L975" i="3"/>
  <c r="M690" i="3"/>
  <c r="L532" i="3"/>
  <c r="L277" i="3"/>
  <c r="L1020" i="3"/>
  <c r="K1000" i="8"/>
  <c r="K1015" i="8"/>
  <c r="K363" i="8"/>
  <c r="K368" i="8"/>
  <c r="K97" i="8"/>
  <c r="K431" i="8"/>
  <c r="K1005" i="8"/>
  <c r="L573" i="8"/>
  <c r="L373" i="8"/>
  <c r="L353" i="3"/>
  <c r="L557" i="3"/>
  <c r="L1015" i="3"/>
  <c r="L138" i="3"/>
  <c r="M373" i="3"/>
  <c r="M441" i="3"/>
  <c r="L537" i="3"/>
  <c r="N649" i="3"/>
  <c r="M466" i="3"/>
  <c r="M669" i="3"/>
  <c r="L515" i="3"/>
  <c r="L770" i="3"/>
  <c r="L287" i="3"/>
  <c r="L753" i="3"/>
  <c r="L642" i="3"/>
  <c r="L527" i="3"/>
  <c r="L421" i="3"/>
  <c r="M717" i="3"/>
  <c r="M522" i="3"/>
  <c r="L401" i="3"/>
  <c r="L980" i="3"/>
  <c r="M604" i="3"/>
  <c r="M358" i="3"/>
  <c r="L737" i="3"/>
  <c r="L201" i="3"/>
  <c r="L990" i="3"/>
  <c r="K87" i="8"/>
  <c r="K102" i="8"/>
  <c r="K348" i="8"/>
  <c r="K383" i="8"/>
  <c r="K416" i="8"/>
  <c r="K455" i="8"/>
  <c r="L358" i="8"/>
  <c r="L328" i="8" s="1"/>
  <c r="L441" i="8"/>
  <c r="M547" i="3"/>
  <c r="L599" i="3"/>
  <c r="L314" i="3"/>
  <c r="L82" i="3"/>
  <c r="L378" i="3"/>
  <c r="L631" i="3"/>
  <c r="L614" i="3"/>
  <c r="L213" i="3"/>
  <c r="N573" i="3"/>
  <c r="L271" i="3"/>
  <c r="L621" i="3"/>
  <c r="L965" i="3"/>
  <c r="L970" i="3"/>
  <c r="L695" i="3"/>
  <c r="L1010" i="3"/>
  <c r="L460" i="3"/>
  <c r="L348" i="3"/>
  <c r="L486" i="3"/>
  <c r="L722" i="3"/>
  <c r="L455" i="3"/>
  <c r="L363" i="3"/>
  <c r="L732" i="3"/>
  <c r="L593" i="3"/>
  <c r="L218" i="3"/>
  <c r="L690" i="3"/>
  <c r="K995" i="8"/>
  <c r="K333" i="8"/>
  <c r="K338" i="8"/>
  <c r="K343" i="8" s="1"/>
  <c r="K764" i="8"/>
  <c r="K460" i="8"/>
  <c r="K421" i="8"/>
  <c r="L649" i="8"/>
  <c r="M578" i="3"/>
  <c r="M388" i="3"/>
  <c r="L705" i="3"/>
  <c r="L196" i="3"/>
  <c r="L92" i="3"/>
  <c r="L333" i="3"/>
  <c r="L343" i="3" s="1"/>
  <c r="L542" i="3"/>
  <c r="L985" i="3"/>
  <c r="L97" i="3"/>
  <c r="L383" i="3"/>
  <c r="L406" i="3"/>
  <c r="L588" i="3"/>
  <c r="L436" i="3"/>
  <c r="M664" i="3"/>
  <c r="M674" i="3"/>
  <c r="L727" i="3"/>
  <c r="L107" i="3"/>
  <c r="L995" i="3"/>
  <c r="L102" i="3"/>
  <c r="L481" i="3"/>
  <c r="L700" i="3"/>
  <c r="L431" i="3"/>
  <c r="L764" i="3"/>
  <c r="L411" i="3"/>
  <c r="L9" i="3"/>
  <c r="L416" i="3"/>
  <c r="L659" i="3"/>
  <c r="K1010" i="8"/>
  <c r="K378" i="8"/>
  <c r="K353" i="8"/>
  <c r="K753" i="8"/>
  <c r="K446" i="8"/>
  <c r="K436" i="8"/>
  <c r="L677" i="8" l="1"/>
  <c r="L740" i="8"/>
  <c r="M746" i="8"/>
  <c r="M745" i="8"/>
  <c r="O449" i="3"/>
  <c r="K154" i="8"/>
  <c r="K219" i="8"/>
  <c r="K225" i="8"/>
  <c r="K498" i="8"/>
  <c r="L495" i="8"/>
  <c r="L506" i="8"/>
  <c r="L111" i="8"/>
  <c r="L501" i="8"/>
  <c r="L500" i="8"/>
  <c r="L499" i="8"/>
  <c r="L113" i="8"/>
  <c r="L130" i="8"/>
  <c r="L679" i="8"/>
  <c r="L131" i="8"/>
  <c r="L114" i="8"/>
  <c r="L494" i="8"/>
  <c r="L321" i="8"/>
  <c r="L115" i="8"/>
  <c r="L505" i="8"/>
  <c r="L129" i="8"/>
  <c r="L743" i="8"/>
  <c r="L560" i="8"/>
  <c r="L132" i="8"/>
  <c r="L110" i="8"/>
  <c r="L502" i="8"/>
  <c r="L112" i="8"/>
  <c r="L116" i="8"/>
  <c r="M510" i="8"/>
  <c r="M449" i="8"/>
  <c r="K441" i="8"/>
  <c r="M712" i="3"/>
  <c r="K970" i="8"/>
  <c r="K980" i="8"/>
  <c r="K314" i="8"/>
  <c r="K515" i="8"/>
  <c r="K542" i="8"/>
  <c r="K631" i="8"/>
  <c r="K537" i="8"/>
  <c r="K621" i="8"/>
  <c r="K637" i="8"/>
  <c r="K737" i="8"/>
  <c r="K727" i="8"/>
  <c r="K107" i="8"/>
  <c r="K287" i="8"/>
  <c r="K411" i="8"/>
  <c r="K532" i="8"/>
  <c r="K557" i="8"/>
  <c r="K599" i="8"/>
  <c r="K642" i="8"/>
  <c r="K985" i="8"/>
  <c r="K770" i="8"/>
  <c r="L426" i="3"/>
  <c r="L685" i="3"/>
  <c r="K277" i="8"/>
  <c r="K471" i="8"/>
  <c r="K466" i="8" s="1"/>
  <c r="K583" i="8"/>
  <c r="K578" i="8"/>
  <c r="K573" i="8"/>
  <c r="K700" i="8"/>
  <c r="K1020" i="8"/>
  <c r="K271" i="8"/>
  <c r="M685" i="3"/>
  <c r="K298" i="8"/>
  <c r="K486" i="8"/>
  <c r="K527" i="8"/>
  <c r="K522" i="8"/>
  <c r="K722" i="8"/>
  <c r="K92" i="8"/>
  <c r="K358" i="8"/>
  <c r="K426" i="8"/>
  <c r="K201" i="8"/>
  <c r="K965" i="8"/>
  <c r="K975" i="8"/>
  <c r="K481" i="8"/>
  <c r="K552" i="8"/>
  <c r="K664" i="8"/>
  <c r="K388" i="8"/>
  <c r="K196" i="8"/>
  <c r="K401" i="8"/>
  <c r="K396" i="8" s="1"/>
  <c r="K614" i="8"/>
  <c r="K626" i="8"/>
  <c r="K705" i="8"/>
  <c r="K669" i="8" s="1"/>
  <c r="K695" i="8"/>
  <c r="K690" i="8" s="1"/>
  <c r="K659" i="8"/>
  <c r="M328" i="3"/>
  <c r="K373" i="8"/>
  <c r="K328" i="8" s="1"/>
  <c r="K990" i="8"/>
  <c r="K476" i="8"/>
  <c r="K406" i="8"/>
  <c r="K593" i="8"/>
  <c r="K588" i="8"/>
  <c r="K609" i="8"/>
  <c r="K732" i="8"/>
  <c r="K292" i="8"/>
  <c r="K280" i="8" l="1"/>
  <c r="K616" i="8"/>
  <c r="K491" i="8"/>
  <c r="L293" i="8"/>
  <c r="L272" i="8"/>
  <c r="L746" i="8"/>
  <c r="L745" i="8"/>
  <c r="L509" i="8"/>
  <c r="K279" i="8"/>
  <c r="K108" i="8"/>
  <c r="K564" i="8"/>
  <c r="K559" i="8"/>
  <c r="K562" i="8"/>
  <c r="K561" i="8"/>
  <c r="L450" i="8"/>
  <c r="L510" i="8" s="1"/>
  <c r="K492" i="8"/>
  <c r="K504" i="8"/>
  <c r="K503" i="8"/>
  <c r="K497" i="8"/>
  <c r="K496" i="8"/>
  <c r="J974" i="8"/>
  <c r="J1009" i="8"/>
  <c r="J994" i="8"/>
  <c r="J984" i="8"/>
  <c r="J1016" i="8"/>
  <c r="J981" i="8"/>
  <c r="J999" i="8"/>
  <c r="J971" i="8"/>
  <c r="J1014" i="8"/>
  <c r="J961" i="8"/>
  <c r="J976" i="8"/>
  <c r="J986" i="8"/>
  <c r="J1019" i="8"/>
  <c r="J966" i="8"/>
  <c r="J969" i="8"/>
  <c r="J1001" i="8"/>
  <c r="J964" i="8"/>
  <c r="J989" i="8"/>
  <c r="J1011" i="8"/>
  <c r="J1006" i="8"/>
  <c r="J991" i="8"/>
  <c r="J979" i="8"/>
  <c r="J996" i="8"/>
  <c r="L278" i="8"/>
  <c r="L4" i="8"/>
  <c r="L567" i="8"/>
  <c r="L566" i="8"/>
  <c r="M494" i="3"/>
  <c r="M321" i="3"/>
  <c r="M132" i="3"/>
  <c r="M741" i="3"/>
  <c r="M743" i="3"/>
  <c r="M293" i="3"/>
  <c r="L279" i="3"/>
  <c r="L108" i="3"/>
  <c r="L148" i="3"/>
  <c r="L503" i="3"/>
  <c r="L219" i="3"/>
  <c r="L225" i="3" s="1"/>
  <c r="L504" i="3"/>
  <c r="N677" i="3"/>
  <c r="N679" i="3"/>
  <c r="N740" i="3"/>
  <c r="L280" i="3"/>
  <c r="L616" i="3"/>
  <c r="M509" i="3"/>
  <c r="L491" i="3"/>
  <c r="M272" i="3"/>
  <c r="M501" i="3"/>
  <c r="M499" i="3"/>
  <c r="M562" i="3"/>
  <c r="M564" i="3"/>
  <c r="M559" i="3"/>
  <c r="M560" i="3"/>
  <c r="N447" i="3"/>
  <c r="N738" i="3" s="1"/>
  <c r="N742" i="3" s="1"/>
  <c r="L496" i="3"/>
  <c r="L497" i="3"/>
  <c r="L498" i="3"/>
  <c r="M4" i="3"/>
  <c r="M278" i="3"/>
  <c r="M114" i="3"/>
  <c r="M113" i="3"/>
  <c r="M502" i="3"/>
  <c r="M506" i="3"/>
  <c r="M110" i="3"/>
  <c r="M115" i="3"/>
  <c r="M112" i="3"/>
  <c r="M129" i="3"/>
  <c r="M495" i="3"/>
  <c r="M130" i="3"/>
  <c r="M505" i="3"/>
  <c r="M111" i="3"/>
  <c r="M131" i="3"/>
  <c r="O746" i="3"/>
  <c r="O745" i="3"/>
  <c r="M500" i="3"/>
  <c r="N448" i="3"/>
  <c r="N706" i="3" s="1"/>
  <c r="N391" i="3" s="1"/>
  <c r="N390" i="3" s="1"/>
  <c r="N450" i="3"/>
  <c r="N510" i="3" s="1"/>
  <c r="M561" i="3"/>
  <c r="M492" i="3"/>
  <c r="K984" i="3"/>
  <c r="K986" i="3"/>
  <c r="K971" i="3"/>
  <c r="K991" i="3"/>
  <c r="K974" i="3"/>
  <c r="K1016" i="3"/>
  <c r="K964" i="3"/>
  <c r="K961" i="3"/>
  <c r="K1019" i="3"/>
  <c r="K976" i="3"/>
  <c r="K994" i="3"/>
  <c r="K1001" i="3"/>
  <c r="K1014" i="3"/>
  <c r="K1006" i="3"/>
  <c r="K979" i="3"/>
  <c r="K981" i="3"/>
  <c r="K1011" i="3"/>
  <c r="K969" i="3"/>
  <c r="K999" i="3"/>
  <c r="K1009" i="3"/>
  <c r="O675" i="3"/>
  <c r="O678" i="3" s="1"/>
  <c r="K996" i="3"/>
  <c r="K966" i="3"/>
  <c r="K989" i="3"/>
  <c r="N566" i="3"/>
  <c r="N567" i="3"/>
  <c r="M116" i="3"/>
  <c r="K604" i="8"/>
  <c r="K717" i="8"/>
  <c r="K712" i="8" s="1"/>
  <c r="K631" i="3"/>
  <c r="K515" i="3"/>
  <c r="K557" i="3"/>
  <c r="K995" i="3"/>
  <c r="K411" i="3"/>
  <c r="L547" i="3"/>
  <c r="K102" i="3"/>
  <c r="K143" i="3"/>
  <c r="K737" i="3"/>
  <c r="K271" i="3"/>
  <c r="K82" i="3"/>
  <c r="K1015" i="3"/>
  <c r="K727" i="3"/>
  <c r="K700" i="3"/>
  <c r="K1005" i="3"/>
  <c r="M573" i="3"/>
  <c r="K298" i="3"/>
  <c r="K481" i="3"/>
  <c r="K990" i="3"/>
  <c r="L604" i="3"/>
  <c r="K277" i="3"/>
  <c r="K621" i="3"/>
  <c r="K436" i="3"/>
  <c r="K201" i="3"/>
  <c r="L373" i="3"/>
  <c r="J292" i="8"/>
  <c r="J92" i="8"/>
  <c r="J471" i="8"/>
  <c r="J481" i="8"/>
  <c r="J552" i="8"/>
  <c r="J547" i="8"/>
  <c r="J557" i="8"/>
  <c r="J621" i="8"/>
  <c r="J599" i="8"/>
  <c r="J732" i="8"/>
  <c r="J975" i="8"/>
  <c r="J965" i="8"/>
  <c r="J201" i="8"/>
  <c r="J455" i="8"/>
  <c r="J431" i="8"/>
  <c r="J338" i="8"/>
  <c r="J333" i="8"/>
  <c r="J753" i="8"/>
  <c r="J995" i="8"/>
  <c r="K654" i="8"/>
  <c r="K674" i="8"/>
  <c r="L669" i="3"/>
  <c r="K985" i="3"/>
  <c r="K471" i="3"/>
  <c r="L654" i="3"/>
  <c r="K353" i="3"/>
  <c r="K363" i="3"/>
  <c r="K1020" i="3"/>
  <c r="L466" i="3"/>
  <c r="K406" i="3"/>
  <c r="L77" i="3"/>
  <c r="K383" i="3"/>
  <c r="K213" i="3"/>
  <c r="K732" i="3"/>
  <c r="K626" i="3"/>
  <c r="L358" i="3"/>
  <c r="K348" i="3"/>
  <c r="K421" i="3"/>
  <c r="K552" i="3"/>
  <c r="K614" i="3"/>
  <c r="K1010" i="3"/>
  <c r="K224" i="3"/>
  <c r="K695" i="3"/>
  <c r="L396" i="3"/>
  <c r="K314" i="3"/>
  <c r="K599" i="3"/>
  <c r="K705" i="3"/>
  <c r="J271" i="8"/>
  <c r="J1020" i="8"/>
  <c r="J486" i="8"/>
  <c r="J401" i="8"/>
  <c r="J588" i="8"/>
  <c r="J583" i="8"/>
  <c r="J578" i="8"/>
  <c r="J637" i="8"/>
  <c r="J631" i="8"/>
  <c r="J614" i="8"/>
  <c r="J298" i="8"/>
  <c r="J980" i="8"/>
  <c r="J970" i="8"/>
  <c r="J421" i="8"/>
  <c r="J446" i="8"/>
  <c r="J353" i="8"/>
  <c r="J348" i="8"/>
  <c r="J764" i="8"/>
  <c r="J87" i="8"/>
  <c r="K685" i="8"/>
  <c r="K92" i="3"/>
  <c r="K975" i="3"/>
  <c r="K970" i="3"/>
  <c r="K107" i="3"/>
  <c r="K416" i="3"/>
  <c r="K431" i="3"/>
  <c r="K9" i="3"/>
  <c r="K292" i="3"/>
  <c r="K1000" i="3"/>
  <c r="L578" i="3"/>
  <c r="K333" i="3"/>
  <c r="K455" i="3"/>
  <c r="K401" i="3"/>
  <c r="L522" i="3"/>
  <c r="L717" i="3"/>
  <c r="K753" i="3"/>
  <c r="K230" i="3"/>
  <c r="K532" i="3"/>
  <c r="K527" i="3"/>
  <c r="K368" i="3"/>
  <c r="K138" i="3"/>
  <c r="K588" i="3"/>
  <c r="K378" i="3"/>
  <c r="K486" i="3"/>
  <c r="K637" i="3"/>
  <c r="K722" i="3"/>
  <c r="J107" i="8"/>
  <c r="J985" i="8"/>
  <c r="J406" i="8"/>
  <c r="J476" i="8"/>
  <c r="J515" i="8"/>
  <c r="J527" i="8"/>
  <c r="J593" i="8"/>
  <c r="J700" i="8"/>
  <c r="J664" i="8"/>
  <c r="J626" i="8"/>
  <c r="J705" i="8"/>
  <c r="J727" i="8"/>
  <c r="J277" i="8"/>
  <c r="J990" i="8"/>
  <c r="J1005" i="8"/>
  <c r="J436" i="8"/>
  <c r="J460" i="8"/>
  <c r="J368" i="8"/>
  <c r="J363" i="8"/>
  <c r="J1015" i="8"/>
  <c r="J1000" i="8"/>
  <c r="K547" i="8"/>
  <c r="K609" i="3"/>
  <c r="K196" i="3"/>
  <c r="K87" i="3"/>
  <c r="K583" i="3"/>
  <c r="K476" i="3"/>
  <c r="L441" i="3"/>
  <c r="K764" i="3"/>
  <c r="K218" i="3"/>
  <c r="K287" i="3"/>
  <c r="K965" i="3"/>
  <c r="L388" i="3"/>
  <c r="K770" i="3"/>
  <c r="K542" i="3"/>
  <c r="K97" i="3"/>
  <c r="M649" i="3"/>
  <c r="L664" i="3"/>
  <c r="K446" i="3"/>
  <c r="K593" i="3"/>
  <c r="K426" i="3"/>
  <c r="K338" i="3"/>
  <c r="K460" i="3"/>
  <c r="K537" i="3"/>
  <c r="L674" i="3"/>
  <c r="K642" i="3"/>
  <c r="K980" i="3"/>
  <c r="J287" i="8"/>
  <c r="J770" i="8"/>
  <c r="J411" i="8"/>
  <c r="J466" i="8"/>
  <c r="J537" i="8"/>
  <c r="J532" i="8"/>
  <c r="J542" i="8"/>
  <c r="J609" i="8"/>
  <c r="J604" i="8" s="1"/>
  <c r="J722" i="8"/>
  <c r="J695" i="8"/>
  <c r="J642" i="8"/>
  <c r="J717" i="8"/>
  <c r="J712" i="8" s="1"/>
  <c r="J737" i="8"/>
  <c r="J314" i="8"/>
  <c r="J196" i="8"/>
  <c r="J97" i="8"/>
  <c r="J416" i="8"/>
  <c r="J102" i="8"/>
  <c r="J383" i="8"/>
  <c r="J378" i="8"/>
  <c r="J1010" i="8"/>
  <c r="K659" i="3"/>
  <c r="J690" i="8"/>
  <c r="J659" i="8"/>
  <c r="L447" i="8" l="1"/>
  <c r="K741" i="8"/>
  <c r="L448" i="8"/>
  <c r="L706" i="8" s="1"/>
  <c r="L391" i="8" s="1"/>
  <c r="L390" i="8" s="1"/>
  <c r="L449" i="8" s="1"/>
  <c r="J154" i="8"/>
  <c r="J498" i="8"/>
  <c r="J219" i="8"/>
  <c r="J225" i="8" s="1"/>
  <c r="K509" i="8"/>
  <c r="K448" i="8"/>
  <c r="K706" i="8" s="1"/>
  <c r="K391" i="8" s="1"/>
  <c r="K390" i="8" s="1"/>
  <c r="J616" i="8"/>
  <c r="K447" i="8"/>
  <c r="J491" i="8"/>
  <c r="K272" i="8"/>
  <c r="K293" i="8"/>
  <c r="K113" i="8"/>
  <c r="K495" i="8"/>
  <c r="K501" i="8"/>
  <c r="K500" i="8"/>
  <c r="K499" i="8"/>
  <c r="K506" i="8"/>
  <c r="K111" i="8"/>
  <c r="K131" i="8"/>
  <c r="K114" i="8"/>
  <c r="K115" i="8"/>
  <c r="K560" i="8"/>
  <c r="K112" i="8"/>
  <c r="K743" i="8"/>
  <c r="K505" i="8"/>
  <c r="K132" i="8"/>
  <c r="K502" i="8"/>
  <c r="K130" i="8"/>
  <c r="K110" i="8"/>
  <c r="K321" i="8"/>
  <c r="K129" i="8"/>
  <c r="K494" i="8"/>
  <c r="K116" i="8"/>
  <c r="I969" i="8"/>
  <c r="L675" i="8"/>
  <c r="L678" i="8" s="1"/>
  <c r="L738" i="8"/>
  <c r="L742" i="8" s="1"/>
  <c r="J497" i="8"/>
  <c r="J496" i="8"/>
  <c r="J503" i="8"/>
  <c r="J504" i="8"/>
  <c r="J741" i="8"/>
  <c r="K450" i="8"/>
  <c r="K510" i="8" s="1"/>
  <c r="J492" i="8"/>
  <c r="J280" i="8"/>
  <c r="J279" i="8"/>
  <c r="J108" i="8"/>
  <c r="I996" i="8"/>
  <c r="I979" i="8"/>
  <c r="I991" i="8"/>
  <c r="I1006" i="8"/>
  <c r="I1011" i="8"/>
  <c r="I989" i="8"/>
  <c r="I964" i="8"/>
  <c r="I1001" i="8"/>
  <c r="I966" i="8"/>
  <c r="I1019" i="8"/>
  <c r="I986" i="8"/>
  <c r="I976" i="8"/>
  <c r="I961" i="8"/>
  <c r="I1014" i="8"/>
  <c r="I971" i="8"/>
  <c r="I999" i="8"/>
  <c r="I981" i="8"/>
  <c r="I1016" i="8"/>
  <c r="I984" i="8"/>
  <c r="I994" i="8"/>
  <c r="I1009" i="8"/>
  <c r="I974" i="8"/>
  <c r="K566" i="8"/>
  <c r="K567" i="8"/>
  <c r="K278" i="8"/>
  <c r="K4" i="8"/>
  <c r="K616" i="3"/>
  <c r="K491" i="3"/>
  <c r="L509" i="3"/>
  <c r="K504" i="3"/>
  <c r="K503" i="3"/>
  <c r="K148" i="3"/>
  <c r="K219" i="3"/>
  <c r="K225" i="3" s="1"/>
  <c r="K108" i="3"/>
  <c r="K279" i="3"/>
  <c r="L293" i="3"/>
  <c r="N746" i="3"/>
  <c r="N745" i="3"/>
  <c r="L500" i="3"/>
  <c r="L501" i="3"/>
  <c r="L561" i="3"/>
  <c r="L492" i="3"/>
  <c r="M450" i="3"/>
  <c r="M510" i="3" s="1"/>
  <c r="M448" i="3"/>
  <c r="M706" i="3" s="1"/>
  <c r="M391" i="3" s="1"/>
  <c r="M390" i="3" s="1"/>
  <c r="K496" i="3"/>
  <c r="K497" i="3"/>
  <c r="K498" i="3"/>
  <c r="L272" i="3"/>
  <c r="K280" i="3"/>
  <c r="M677" i="3"/>
  <c r="M679" i="3"/>
  <c r="M740" i="3"/>
  <c r="L499" i="3"/>
  <c r="M447" i="3"/>
  <c r="M738" i="3" s="1"/>
  <c r="M742" i="3" s="1"/>
  <c r="L559" i="3"/>
  <c r="L564" i="3"/>
  <c r="L562" i="3"/>
  <c r="L560" i="3"/>
  <c r="L4" i="3"/>
  <c r="L278" i="3"/>
  <c r="L110" i="3"/>
  <c r="L113" i="3"/>
  <c r="L131" i="3"/>
  <c r="L130" i="3"/>
  <c r="L495" i="3"/>
  <c r="L129" i="3"/>
  <c r="L112" i="3"/>
  <c r="L506" i="3"/>
  <c r="L502" i="3"/>
  <c r="L505" i="3"/>
  <c r="L115" i="3"/>
  <c r="L111" i="3"/>
  <c r="L114" i="3"/>
  <c r="J966" i="3"/>
  <c r="J999" i="3"/>
  <c r="J1011" i="3"/>
  <c r="J979" i="3"/>
  <c r="J1014" i="3"/>
  <c r="J994" i="3"/>
  <c r="J1019" i="3"/>
  <c r="J964" i="3"/>
  <c r="J974" i="3"/>
  <c r="J971" i="3"/>
  <c r="J984" i="3"/>
  <c r="N449" i="3"/>
  <c r="L116" i="3"/>
  <c r="J989" i="3"/>
  <c r="J996" i="3"/>
  <c r="J1009" i="3"/>
  <c r="J969" i="3"/>
  <c r="J981" i="3"/>
  <c r="J1006" i="3"/>
  <c r="J1001" i="3"/>
  <c r="J976" i="3"/>
  <c r="J961" i="3"/>
  <c r="J1016" i="3"/>
  <c r="J991" i="3"/>
  <c r="J986" i="3"/>
  <c r="M566" i="3"/>
  <c r="M567" i="3"/>
  <c r="N675" i="3"/>
  <c r="N678" i="3" s="1"/>
  <c r="J654" i="8"/>
  <c r="J674" i="8"/>
  <c r="J669" i="8"/>
  <c r="J573" i="8"/>
  <c r="J441" i="8"/>
  <c r="J1005" i="3"/>
  <c r="J515" i="3"/>
  <c r="J965" i="3"/>
  <c r="J1010" i="3"/>
  <c r="J980" i="3"/>
  <c r="K654" i="3"/>
  <c r="J196" i="3"/>
  <c r="J460" i="3"/>
  <c r="J1015" i="3"/>
  <c r="J599" i="3"/>
  <c r="J314" i="3"/>
  <c r="J593" i="3"/>
  <c r="J695" i="3"/>
  <c r="K717" i="3"/>
  <c r="J471" i="3"/>
  <c r="J481" i="3"/>
  <c r="J383" i="3"/>
  <c r="J292" i="3"/>
  <c r="K466" i="3"/>
  <c r="J609" i="3"/>
  <c r="J368" i="3"/>
  <c r="K358" i="3"/>
  <c r="J753" i="3"/>
  <c r="J213" i="3"/>
  <c r="J588" i="3"/>
  <c r="I87" i="8"/>
  <c r="I102" i="8"/>
  <c r="I383" i="8"/>
  <c r="I378" i="8"/>
  <c r="I455" i="8"/>
  <c r="I431" i="8"/>
  <c r="I970" i="8"/>
  <c r="I980" i="8"/>
  <c r="I314" i="8"/>
  <c r="I486" i="8"/>
  <c r="I637" i="8"/>
  <c r="I537" i="8"/>
  <c r="I626" i="8"/>
  <c r="I532" i="8"/>
  <c r="I593" i="8"/>
  <c r="I642" i="8"/>
  <c r="I705" i="8"/>
  <c r="I92" i="8"/>
  <c r="I287" i="8"/>
  <c r="I107" i="8"/>
  <c r="J685" i="8"/>
  <c r="K343" i="3"/>
  <c r="J522" i="8"/>
  <c r="J396" i="8"/>
  <c r="L328" i="3"/>
  <c r="K664" i="3"/>
  <c r="J416" i="3"/>
  <c r="J637" i="3"/>
  <c r="J537" i="3"/>
  <c r="J727" i="3"/>
  <c r="J143" i="3"/>
  <c r="J732" i="3"/>
  <c r="J271" i="3"/>
  <c r="K669" i="3"/>
  <c r="J333" i="3"/>
  <c r="K604" i="3"/>
  <c r="J552" i="3"/>
  <c r="J975" i="3"/>
  <c r="K77" i="3"/>
  <c r="J626" i="3"/>
  <c r="J770" i="3"/>
  <c r="J353" i="3"/>
  <c r="K712" i="3"/>
  <c r="K373" i="3"/>
  <c r="J542" i="3"/>
  <c r="J378" i="3"/>
  <c r="J411" i="3"/>
  <c r="J201" i="3"/>
  <c r="J995" i="3"/>
  <c r="J82" i="3"/>
  <c r="J224" i="3"/>
  <c r="I995" i="8"/>
  <c r="I338" i="8"/>
  <c r="I333" i="8"/>
  <c r="I753" i="8"/>
  <c r="I421" i="8"/>
  <c r="I446" i="8"/>
  <c r="I196" i="8"/>
  <c r="I965" i="8"/>
  <c r="I975" i="8"/>
  <c r="I471" i="8"/>
  <c r="I466" i="8" s="1"/>
  <c r="I481" i="8"/>
  <c r="I552" i="8"/>
  <c r="I621" i="8"/>
  <c r="I547" i="8"/>
  <c r="I695" i="8"/>
  <c r="I659" i="8"/>
  <c r="I727" i="8"/>
  <c r="I292" i="8"/>
  <c r="J388" i="8"/>
  <c r="L712" i="3"/>
  <c r="K649" i="8"/>
  <c r="J722" i="3"/>
  <c r="L573" i="3"/>
  <c r="J421" i="3"/>
  <c r="J426" i="3" s="1"/>
  <c r="J446" i="3"/>
  <c r="J436" i="3"/>
  <c r="J87" i="3"/>
  <c r="J9" i="3"/>
  <c r="J348" i="3"/>
  <c r="K690" i="3"/>
  <c r="J642" i="3"/>
  <c r="J230" i="3"/>
  <c r="J92" i="3"/>
  <c r="J700" i="3"/>
  <c r="J287" i="3"/>
  <c r="K522" i="3"/>
  <c r="J557" i="3"/>
  <c r="J431" i="3"/>
  <c r="J985" i="3"/>
  <c r="K578" i="3"/>
  <c r="J583" i="3"/>
  <c r="J218" i="3"/>
  <c r="J298" i="3"/>
  <c r="J532" i="3"/>
  <c r="J406" i="3"/>
  <c r="J659" i="3"/>
  <c r="K674" i="3"/>
  <c r="J990" i="3"/>
  <c r="I1010" i="8"/>
  <c r="I353" i="8"/>
  <c r="I348" i="8"/>
  <c r="I764" i="8"/>
  <c r="I436" i="8"/>
  <c r="I460" i="8"/>
  <c r="I201" i="8"/>
  <c r="I298" i="8"/>
  <c r="I542" i="8"/>
  <c r="I527" i="8"/>
  <c r="I522" i="8" s="1"/>
  <c r="I401" i="8"/>
  <c r="I557" i="8"/>
  <c r="I588" i="8"/>
  <c r="I700" i="8"/>
  <c r="I664" i="8" s="1"/>
  <c r="I583" i="8"/>
  <c r="I631" i="8"/>
  <c r="I737" i="8"/>
  <c r="I674" i="8"/>
  <c r="I985" i="8"/>
  <c r="I770" i="8"/>
  <c r="I271" i="8"/>
  <c r="J426" i="8"/>
  <c r="J373" i="8"/>
  <c r="J358" i="8"/>
  <c r="J343" i="8"/>
  <c r="J328" i="8" s="1"/>
  <c r="J107" i="3"/>
  <c r="J621" i="3"/>
  <c r="J102" i="3"/>
  <c r="J764" i="3"/>
  <c r="J338" i="3"/>
  <c r="J363" i="3"/>
  <c r="J455" i="3"/>
  <c r="J631" i="3"/>
  <c r="K396" i="3"/>
  <c r="J737" i="3"/>
  <c r="J1020" i="3"/>
  <c r="K547" i="3"/>
  <c r="J970" i="3"/>
  <c r="K441" i="3"/>
  <c r="K388" i="3"/>
  <c r="J614" i="3"/>
  <c r="J97" i="3"/>
  <c r="J277" i="3"/>
  <c r="L649" i="3"/>
  <c r="J476" i="3"/>
  <c r="J138" i="3"/>
  <c r="J1000" i="3"/>
  <c r="J401" i="3"/>
  <c r="J527" i="3"/>
  <c r="J705" i="3"/>
  <c r="J486" i="3"/>
  <c r="I1000" i="8"/>
  <c r="I1015" i="8"/>
  <c r="I368" i="8"/>
  <c r="I363" i="8"/>
  <c r="I97" i="8"/>
  <c r="I416" i="8"/>
  <c r="I1005" i="8"/>
  <c r="I990" i="8"/>
  <c r="I277" i="8"/>
  <c r="I411" i="8"/>
  <c r="I406" i="8"/>
  <c r="I476" i="8"/>
  <c r="I609" i="8"/>
  <c r="I604" i="8" s="1"/>
  <c r="I599" i="8"/>
  <c r="I515" i="8"/>
  <c r="I614" i="8"/>
  <c r="I722" i="8"/>
  <c r="I732" i="8"/>
  <c r="I690" i="8"/>
  <c r="I1020" i="8"/>
  <c r="K677" i="8" l="1"/>
  <c r="K679" i="8"/>
  <c r="K740" i="8"/>
  <c r="L741" i="3"/>
  <c r="L743" i="3"/>
  <c r="L132" i="3"/>
  <c r="L494" i="3"/>
  <c r="L321" i="3"/>
  <c r="J559" i="8"/>
  <c r="J564" i="8"/>
  <c r="J561" i="8"/>
  <c r="J562" i="8"/>
  <c r="K746" i="8"/>
  <c r="K745" i="8"/>
  <c r="M675" i="3"/>
  <c r="M678" i="3" s="1"/>
  <c r="I154" i="8"/>
  <c r="J293" i="8"/>
  <c r="J272" i="8"/>
  <c r="J448" i="8"/>
  <c r="J706" i="8" s="1"/>
  <c r="J391" i="8" s="1"/>
  <c r="J390" i="8" s="1"/>
  <c r="J447" i="8"/>
  <c r="I616" i="8"/>
  <c r="J509" i="8"/>
  <c r="I491" i="8"/>
  <c r="I219" i="8"/>
  <c r="I225" i="8" s="1"/>
  <c r="I498" i="8"/>
  <c r="J111" i="8"/>
  <c r="J506" i="8"/>
  <c r="J502" i="8"/>
  <c r="J743" i="8"/>
  <c r="J321" i="8"/>
  <c r="J501" i="8"/>
  <c r="J112" i="8"/>
  <c r="J500" i="8"/>
  <c r="J505" i="8"/>
  <c r="J560" i="8"/>
  <c r="J132" i="8"/>
  <c r="J499" i="8"/>
  <c r="J113" i="8"/>
  <c r="J494" i="8"/>
  <c r="J129" i="8"/>
  <c r="J495" i="8"/>
  <c r="J130" i="8"/>
  <c r="J115" i="8"/>
  <c r="J114" i="8"/>
  <c r="J131" i="8"/>
  <c r="J110" i="8"/>
  <c r="J116" i="8"/>
  <c r="K449" i="8"/>
  <c r="K675" i="8"/>
  <c r="K678" i="8" s="1"/>
  <c r="K738" i="8"/>
  <c r="K742" i="8" s="1"/>
  <c r="H969" i="8"/>
  <c r="I279" i="8"/>
  <c r="I108" i="8"/>
  <c r="I280" i="8"/>
  <c r="I562" i="8"/>
  <c r="I559" i="8"/>
  <c r="I564" i="8"/>
  <c r="I561" i="8"/>
  <c r="J450" i="8"/>
  <c r="J510" i="8" s="1"/>
  <c r="I492" i="8"/>
  <c r="I503" i="8"/>
  <c r="I504" i="8"/>
  <c r="I497" i="8"/>
  <c r="I496" i="8"/>
  <c r="H974" i="8"/>
  <c r="H1009" i="8"/>
  <c r="H994" i="8"/>
  <c r="H984" i="8"/>
  <c r="H1016" i="8"/>
  <c r="H981" i="8"/>
  <c r="H999" i="8"/>
  <c r="H971" i="8"/>
  <c r="H1014" i="8"/>
  <c r="H961" i="8"/>
  <c r="H154" i="8" s="1"/>
  <c r="H976" i="8"/>
  <c r="H986" i="8"/>
  <c r="H1019" i="8"/>
  <c r="H966" i="8"/>
  <c r="H1001" i="8"/>
  <c r="H964" i="8"/>
  <c r="H989" i="8"/>
  <c r="H1011" i="8"/>
  <c r="H1006" i="8"/>
  <c r="H991" i="8"/>
  <c r="H979" i="8"/>
  <c r="H996" i="8"/>
  <c r="J278" i="8"/>
  <c r="J4" i="8"/>
  <c r="J566" i="8"/>
  <c r="J567" i="8"/>
  <c r="K741" i="3"/>
  <c r="K743" i="3"/>
  <c r="J280" i="3"/>
  <c r="K293" i="3"/>
  <c r="J279" i="3"/>
  <c r="J108" i="3"/>
  <c r="K272" i="3"/>
  <c r="J498" i="3"/>
  <c r="J496" i="3"/>
  <c r="J497" i="3"/>
  <c r="J148" i="3"/>
  <c r="J504" i="3"/>
  <c r="J219" i="3"/>
  <c r="J225" i="3" s="1"/>
  <c r="J503" i="3"/>
  <c r="J491" i="3"/>
  <c r="K509" i="3"/>
  <c r="J616" i="3"/>
  <c r="M746" i="3"/>
  <c r="M745" i="3"/>
  <c r="K500" i="3"/>
  <c r="K501" i="3"/>
  <c r="L447" i="3"/>
  <c r="L738" i="3" s="1"/>
  <c r="L742" i="3" s="1"/>
  <c r="K561" i="3"/>
  <c r="L450" i="3"/>
  <c r="L510" i="3" s="1"/>
  <c r="K492" i="3"/>
  <c r="K562" i="3"/>
  <c r="K559" i="3"/>
  <c r="K564" i="3"/>
  <c r="K560" i="3"/>
  <c r="K499" i="3"/>
  <c r="L677" i="3"/>
  <c r="L679" i="3"/>
  <c r="L740" i="3"/>
  <c r="K278" i="3"/>
  <c r="K4" i="3"/>
  <c r="K495" i="3"/>
  <c r="K115" i="3"/>
  <c r="K110" i="3"/>
  <c r="K114" i="3"/>
  <c r="K111" i="3"/>
  <c r="K131" i="3"/>
  <c r="K506" i="3"/>
  <c r="K505" i="3"/>
  <c r="K502" i="3"/>
  <c r="K113" i="3"/>
  <c r="K129" i="3"/>
  <c r="K112" i="3"/>
  <c r="K130" i="3"/>
  <c r="L448" i="3"/>
  <c r="L706" i="3" s="1"/>
  <c r="L391" i="3" s="1"/>
  <c r="L390" i="3" s="1"/>
  <c r="I986" i="3"/>
  <c r="I1016" i="3"/>
  <c r="I1006" i="3"/>
  <c r="I969" i="3"/>
  <c r="I996" i="3"/>
  <c r="I974" i="3"/>
  <c r="I1019" i="3"/>
  <c r="I1014" i="3"/>
  <c r="I966" i="3"/>
  <c r="I991" i="3"/>
  <c r="I961" i="3"/>
  <c r="I1001" i="3"/>
  <c r="I981" i="3"/>
  <c r="I1009" i="3"/>
  <c r="I989" i="3"/>
  <c r="I971" i="3"/>
  <c r="I964" i="3"/>
  <c r="I994" i="3"/>
  <c r="I979" i="3"/>
  <c r="I999" i="3"/>
  <c r="M449" i="3"/>
  <c r="I976" i="3"/>
  <c r="I984" i="3"/>
  <c r="I1011" i="3"/>
  <c r="L567" i="3"/>
  <c r="L566" i="3"/>
  <c r="K116" i="3"/>
  <c r="I685" i="8"/>
  <c r="I578" i="8"/>
  <c r="I654" i="8"/>
  <c r="I388" i="8"/>
  <c r="H854" i="8" a="1"/>
  <c r="H952" i="8" a="1"/>
  <c r="H839" i="8" a="1"/>
  <c r="I82" i="3"/>
  <c r="I406" i="3"/>
  <c r="I201" i="3"/>
  <c r="K649" i="3"/>
  <c r="H844" i="8" a="1"/>
  <c r="H829" i="8" a="1"/>
  <c r="I271" i="3"/>
  <c r="I732" i="3"/>
  <c r="I455" i="3"/>
  <c r="I363" i="3"/>
  <c r="H875" i="8" a="1"/>
  <c r="H885" i="8" a="1"/>
  <c r="H1020" i="8"/>
  <c r="H936" i="8" a="1"/>
  <c r="I975" i="3"/>
  <c r="I599" i="3"/>
  <c r="I143" i="3"/>
  <c r="I338" i="3"/>
  <c r="I583" i="3"/>
  <c r="I368" i="3"/>
  <c r="H990" i="8"/>
  <c r="I770" i="3"/>
  <c r="I737" i="3"/>
  <c r="I138" i="3"/>
  <c r="I383" i="3"/>
  <c r="H160" i="8" a="1"/>
  <c r="I107" i="3"/>
  <c r="I695" i="3"/>
  <c r="I446" i="3"/>
  <c r="I348" i="3"/>
  <c r="H975" i="8"/>
  <c r="I995" i="3"/>
  <c r="I196" i="3"/>
  <c r="H292" i="8"/>
  <c r="H406" i="8"/>
  <c r="H593" i="8"/>
  <c r="H527" i="8"/>
  <c r="H522" i="8"/>
  <c r="H588" i="8"/>
  <c r="H614" i="8"/>
  <c r="H637" i="8"/>
  <c r="H700" i="8"/>
  <c r="H732" i="8"/>
  <c r="H196" i="8"/>
  <c r="H436" i="8"/>
  <c r="H460" i="8"/>
  <c r="H102" i="8"/>
  <c r="H383" i="8"/>
  <c r="H378" i="8"/>
  <c r="H388" i="8"/>
  <c r="I717" i="8"/>
  <c r="I712" i="8" s="1"/>
  <c r="I396" i="8"/>
  <c r="I343" i="8"/>
  <c r="K328" i="3"/>
  <c r="J649" i="8"/>
  <c r="H941" i="8" a="1"/>
  <c r="H946" i="8" a="1"/>
  <c r="H166" i="8" a="1"/>
  <c r="I1005" i="3"/>
  <c r="I614" i="3"/>
  <c r="I436" i="3"/>
  <c r="I764" i="3"/>
  <c r="H172" i="8" a="1"/>
  <c r="H1000" i="8"/>
  <c r="I401" i="3"/>
  <c r="I637" i="3"/>
  <c r="I431" i="3"/>
  <c r="I102" i="3"/>
  <c r="H916" i="8" a="1"/>
  <c r="H880" i="8" a="1"/>
  <c r="H980" i="8"/>
  <c r="H178" i="8" a="1"/>
  <c r="I700" i="3"/>
  <c r="I626" i="3"/>
  <c r="I224" i="3"/>
  <c r="I92" i="3"/>
  <c r="I460" i="3"/>
  <c r="J654" i="3"/>
  <c r="H1015" i="8"/>
  <c r="I471" i="3"/>
  <c r="I588" i="3"/>
  <c r="I213" i="3"/>
  <c r="J396" i="3"/>
  <c r="H1010" i="8"/>
  <c r="I593" i="3"/>
  <c r="I727" i="3"/>
  <c r="I416" i="3"/>
  <c r="J388" i="3"/>
  <c r="H970" i="8"/>
  <c r="I542" i="3"/>
  <c r="I421" i="3"/>
  <c r="H287" i="8"/>
  <c r="H481" i="8"/>
  <c r="H411" i="8"/>
  <c r="H515" i="8"/>
  <c r="H542" i="8"/>
  <c r="H537" i="8"/>
  <c r="H631" i="8"/>
  <c r="H626" i="8"/>
  <c r="H705" i="8"/>
  <c r="H727" i="8"/>
  <c r="H277" i="8"/>
  <c r="H201" i="8"/>
  <c r="H416" i="8"/>
  <c r="H338" i="8"/>
  <c r="H333" i="8"/>
  <c r="H343" i="8"/>
  <c r="H764" i="8"/>
  <c r="I426" i="8"/>
  <c r="I358" i="8"/>
  <c r="J343" i="3"/>
  <c r="I669" i="8"/>
  <c r="J690" i="3"/>
  <c r="H931" i="8" a="1"/>
  <c r="H921" i="8" a="1"/>
  <c r="I557" i="3"/>
  <c r="I552" i="3"/>
  <c r="I218" i="3"/>
  <c r="I333" i="3"/>
  <c r="H92" i="8"/>
  <c r="J664" i="3"/>
  <c r="I476" i="3"/>
  <c r="I980" i="3"/>
  <c r="J358" i="3"/>
  <c r="J669" i="3"/>
  <c r="H895" i="8" a="1"/>
  <c r="H870" i="8" a="1"/>
  <c r="H926" i="8" a="1"/>
  <c r="J547" i="3"/>
  <c r="I642" i="3"/>
  <c r="I1015" i="3"/>
  <c r="J441" i="3"/>
  <c r="I722" i="3"/>
  <c r="I97" i="3"/>
  <c r="J674" i="3"/>
  <c r="I1020" i="3"/>
  <c r="I705" i="3"/>
  <c r="I990" i="3"/>
  <c r="J522" i="3"/>
  <c r="K685" i="3"/>
  <c r="I9" i="3"/>
  <c r="I631" i="3"/>
  <c r="I1010" i="3"/>
  <c r="J604" i="3"/>
  <c r="J373" i="3"/>
  <c r="H995" i="8"/>
  <c r="I609" i="3"/>
  <c r="J717" i="3"/>
  <c r="H107" i="8"/>
  <c r="H401" i="8"/>
  <c r="H396" i="8" s="1"/>
  <c r="H471" i="8"/>
  <c r="H532" i="8"/>
  <c r="H557" i="8"/>
  <c r="H552" i="8"/>
  <c r="H695" i="8"/>
  <c r="H690" i="8" s="1"/>
  <c r="H642" i="8"/>
  <c r="H609" i="8"/>
  <c r="H669" i="8"/>
  <c r="H722" i="8"/>
  <c r="H314" i="8"/>
  <c r="H97" i="8"/>
  <c r="H431" i="8"/>
  <c r="H441" i="8"/>
  <c r="H353" i="8"/>
  <c r="H348" i="8"/>
  <c r="H358" i="8"/>
  <c r="H753" i="8"/>
  <c r="I373" i="8"/>
  <c r="I328" i="8" s="1"/>
  <c r="I441" i="8"/>
  <c r="J578" i="3"/>
  <c r="H184" i="8" a="1"/>
  <c r="H1005" i="8"/>
  <c r="J77" i="3"/>
  <c r="I537" i="3"/>
  <c r="I515" i="3"/>
  <c r="I87" i="3"/>
  <c r="J466" i="3"/>
  <c r="H965" i="8"/>
  <c r="I292" i="3"/>
  <c r="I481" i="3"/>
  <c r="I970" i="3"/>
  <c r="K573" i="3"/>
  <c r="J685" i="3"/>
  <c r="H890" i="8" a="1"/>
  <c r="H911" i="8" a="1"/>
  <c r="H849" i="8" a="1"/>
  <c r="I314" i="3"/>
  <c r="I621" i="3"/>
  <c r="I965" i="3"/>
  <c r="I1000" i="3"/>
  <c r="I532" i="3"/>
  <c r="I353" i="3"/>
  <c r="H985" i="8"/>
  <c r="I298" i="3"/>
  <c r="I486" i="3"/>
  <c r="I985" i="3"/>
  <c r="I378" i="3"/>
  <c r="H834" i="8" a="1"/>
  <c r="I277" i="3"/>
  <c r="I527" i="3"/>
  <c r="I230" i="3"/>
  <c r="I753" i="3"/>
  <c r="H271" i="8"/>
  <c r="I287" i="3"/>
  <c r="I411" i="3"/>
  <c r="J328" i="3"/>
  <c r="H770" i="8"/>
  <c r="H476" i="8"/>
  <c r="H486" i="8"/>
  <c r="H583" i="8"/>
  <c r="H578" i="8"/>
  <c r="H573" i="8"/>
  <c r="H599" i="8"/>
  <c r="H659" i="8"/>
  <c r="H654" i="8" s="1"/>
  <c r="H621" i="8"/>
  <c r="H685" i="8"/>
  <c r="H737" i="8"/>
  <c r="H298" i="8"/>
  <c r="H421" i="8"/>
  <c r="H426" i="8" s="1"/>
  <c r="H446" i="8"/>
  <c r="H455" i="8"/>
  <c r="H368" i="8"/>
  <c r="H363" i="8"/>
  <c r="H373" i="8"/>
  <c r="H328" i="8" s="1"/>
  <c r="J740" i="8" l="1"/>
  <c r="J677" i="8"/>
  <c r="J679" i="8"/>
  <c r="K494" i="3"/>
  <c r="K132" i="3"/>
  <c r="K321" i="3"/>
  <c r="I741" i="8"/>
  <c r="H498" i="8"/>
  <c r="H219" i="8"/>
  <c r="H225" i="8" s="1"/>
  <c r="H616" i="8"/>
  <c r="H746" i="8"/>
  <c r="H509" i="8"/>
  <c r="I509" i="8"/>
  <c r="I746" i="8"/>
  <c r="I745" i="8"/>
  <c r="H491" i="8"/>
  <c r="H293" i="8"/>
  <c r="I293" i="8"/>
  <c r="H272" i="8"/>
  <c r="H281" i="8" s="1"/>
  <c r="I272" i="8"/>
  <c r="V160" i="8"/>
  <c r="AX160" i="8"/>
  <c r="AP160" i="8"/>
  <c r="AK160" i="8"/>
  <c r="AU160" i="8"/>
  <c r="AZ160" i="8"/>
  <c r="AY160" i="8"/>
  <c r="AH160" i="8"/>
  <c r="J160" i="8"/>
  <c r="AC160" i="8"/>
  <c r="AR160" i="8"/>
  <c r="H160" i="8"/>
  <c r="H161" i="8" s="1"/>
  <c r="L160" i="8"/>
  <c r="M160" i="8"/>
  <c r="AL160" i="8"/>
  <c r="AL161" i="8" s="1"/>
  <c r="AS160" i="8"/>
  <c r="AO160" i="8"/>
  <c r="K160" i="8"/>
  <c r="Y160" i="8"/>
  <c r="N160" i="8"/>
  <c r="N161" i="8" s="1"/>
  <c r="AG160" i="8"/>
  <c r="AT160" i="8"/>
  <c r="W160" i="8"/>
  <c r="W161" i="8" s="1"/>
  <c r="X160" i="8"/>
  <c r="AI160" i="8"/>
  <c r="P160" i="8"/>
  <c r="AM160" i="8"/>
  <c r="AM161" i="8" s="1"/>
  <c r="Z160" i="8"/>
  <c r="AF160" i="8"/>
  <c r="Q160" i="8"/>
  <c r="Q161" i="8" s="1"/>
  <c r="AW160" i="8"/>
  <c r="AJ160" i="8"/>
  <c r="O160" i="8"/>
  <c r="AN160" i="8"/>
  <c r="S160" i="8"/>
  <c r="AA160" i="8"/>
  <c r="AA161" i="8" s="1"/>
  <c r="AQ160" i="8"/>
  <c r="AV160" i="8"/>
  <c r="AB160" i="8"/>
  <c r="AB161" i="8" s="1"/>
  <c r="AD160" i="8"/>
  <c r="AD161" i="8" s="1"/>
  <c r="I160" i="8"/>
  <c r="BA160" i="8"/>
  <c r="BA161" i="8" s="1"/>
  <c r="T160" i="8"/>
  <c r="AE160" i="8"/>
  <c r="AE161" i="8" s="1"/>
  <c r="R160" i="8"/>
  <c r="U160" i="8"/>
  <c r="AR834" i="8"/>
  <c r="AO834" i="8"/>
  <c r="AI834" i="8"/>
  <c r="AB834" i="8"/>
  <c r="AY834" i="8"/>
  <c r="AQ834" i="8"/>
  <c r="H834" i="8"/>
  <c r="X834" i="8"/>
  <c r="Q834" i="8"/>
  <c r="AE834" i="8"/>
  <c r="U834" i="8"/>
  <c r="Z834" i="8"/>
  <c r="S834" i="8"/>
  <c r="P834" i="8"/>
  <c r="Y834" i="8"/>
  <c r="AJ834" i="8"/>
  <c r="AT834" i="8"/>
  <c r="AG834" i="8"/>
  <c r="AH834" i="8"/>
  <c r="N834" i="8"/>
  <c r="T834" i="8"/>
  <c r="L834" i="8"/>
  <c r="AW834" i="8"/>
  <c r="AF834" i="8"/>
  <c r="AV834" i="8"/>
  <c r="I834" i="8"/>
  <c r="AM834" i="8"/>
  <c r="AZ834" i="8"/>
  <c r="AA834" i="8"/>
  <c r="J834" i="8"/>
  <c r="AN834" i="8"/>
  <c r="R834" i="8"/>
  <c r="AX834" i="8"/>
  <c r="AU834" i="8"/>
  <c r="AC834" i="8"/>
  <c r="M834" i="8"/>
  <c r="V834" i="8"/>
  <c r="AK834" i="8"/>
  <c r="AS834" i="8"/>
  <c r="AD834" i="8"/>
  <c r="AP834" i="8"/>
  <c r="K834" i="8"/>
  <c r="O834" i="8"/>
  <c r="AL834" i="8"/>
  <c r="BA834" i="8"/>
  <c r="W834" i="8"/>
  <c r="I113" i="8"/>
  <c r="I132" i="8"/>
  <c r="I502" i="8"/>
  <c r="I111" i="8"/>
  <c r="I129" i="8"/>
  <c r="I560" i="8"/>
  <c r="I494" i="8"/>
  <c r="I501" i="8"/>
  <c r="I131" i="8"/>
  <c r="I112" i="8"/>
  <c r="I505" i="8"/>
  <c r="I114" i="8"/>
  <c r="I506" i="8"/>
  <c r="I500" i="8"/>
  <c r="I130" i="8"/>
  <c r="I499" i="8"/>
  <c r="I110" i="8"/>
  <c r="I115" i="8"/>
  <c r="I743" i="8"/>
  <c r="I495" i="8"/>
  <c r="I321" i="8"/>
  <c r="AP178" i="8"/>
  <c r="O178" i="8"/>
  <c r="AX178" i="8"/>
  <c r="AG178" i="8"/>
  <c r="AQ178" i="8"/>
  <c r="AQ179" i="8" s="1"/>
  <c r="AH178" i="8"/>
  <c r="AZ178" i="8"/>
  <c r="AM178" i="8"/>
  <c r="AW178" i="8"/>
  <c r="Y178" i="8"/>
  <c r="AV178" i="8"/>
  <c r="I178" i="8"/>
  <c r="AY178" i="8"/>
  <c r="AY179" i="8" s="1"/>
  <c r="Z178" i="8"/>
  <c r="Z179" i="8" s="1"/>
  <c r="AI178" i="8"/>
  <c r="N178" i="8"/>
  <c r="N179" i="8" s="1"/>
  <c r="AO178" i="8"/>
  <c r="P178" i="8"/>
  <c r="M178" i="8"/>
  <c r="AJ178" i="8"/>
  <c r="AJ179" i="8" s="1"/>
  <c r="W178" i="8"/>
  <c r="K178" i="8"/>
  <c r="AS178" i="8"/>
  <c r="T178" i="8"/>
  <c r="X178" i="8"/>
  <c r="X179" i="8" s="1"/>
  <c r="BA178" i="8"/>
  <c r="BA179" i="8" s="1"/>
  <c r="Q178" i="8"/>
  <c r="J178" i="8"/>
  <c r="J179" i="8" s="1"/>
  <c r="S178" i="8"/>
  <c r="AA178" i="8"/>
  <c r="H178" i="8"/>
  <c r="H179" i="8" s="1"/>
  <c r="U178" i="8"/>
  <c r="U179" i="8" s="1"/>
  <c r="L178" i="8"/>
  <c r="AB178" i="8"/>
  <c r="AB179" i="8" s="1"/>
  <c r="AD178" i="8"/>
  <c r="AT178" i="8"/>
  <c r="AK178" i="8"/>
  <c r="AN178" i="8"/>
  <c r="AN179" i="8" s="1"/>
  <c r="AR178" i="8"/>
  <c r="AU178" i="8"/>
  <c r="AU179" i="8" s="1"/>
  <c r="AL178" i="8"/>
  <c r="AL179" i="8" s="1"/>
  <c r="R178" i="8"/>
  <c r="R179" i="8" s="1"/>
  <c r="V178" i="8"/>
  <c r="AF178" i="8"/>
  <c r="AC178" i="8"/>
  <c r="AE178" i="8"/>
  <c r="AS936" i="8"/>
  <c r="I936" i="8"/>
  <c r="AE936" i="8"/>
  <c r="AF936" i="8"/>
  <c r="AV936" i="8"/>
  <c r="AI936" i="8"/>
  <c r="AP936" i="8"/>
  <c r="AB936" i="8"/>
  <c r="T936" i="8"/>
  <c r="AX936" i="8"/>
  <c r="AQ936" i="8"/>
  <c r="AN936" i="8"/>
  <c r="AY936" i="8"/>
  <c r="V936" i="8"/>
  <c r="AO936" i="8"/>
  <c r="W936" i="8"/>
  <c r="BA936" i="8"/>
  <c r="AT936" i="8"/>
  <c r="U936" i="8"/>
  <c r="H936" i="8"/>
  <c r="S936" i="8"/>
  <c r="P936" i="8"/>
  <c r="O936" i="8"/>
  <c r="AH936" i="8"/>
  <c r="AU936" i="8"/>
  <c r="AW936" i="8"/>
  <c r="L936" i="8"/>
  <c r="AR936" i="8"/>
  <c r="X936" i="8"/>
  <c r="N936" i="8"/>
  <c r="AL936" i="8"/>
  <c r="Q936" i="8"/>
  <c r="AJ936" i="8"/>
  <c r="R936" i="8"/>
  <c r="M936" i="8"/>
  <c r="Y936" i="8"/>
  <c r="AA936" i="8"/>
  <c r="Z936" i="8"/>
  <c r="J936" i="8"/>
  <c r="AG936" i="8"/>
  <c r="AK936" i="8"/>
  <c r="AZ936" i="8"/>
  <c r="AM936" i="8"/>
  <c r="AC936" i="8"/>
  <c r="AD936" i="8"/>
  <c r="K936" i="8"/>
  <c r="R849" i="8"/>
  <c r="N849" i="8"/>
  <c r="AI849" i="8"/>
  <c r="AD849" i="8"/>
  <c r="V849" i="8"/>
  <c r="P849" i="8"/>
  <c r="AK849" i="8"/>
  <c r="AG849" i="8"/>
  <c r="AU849" i="8"/>
  <c r="K849" i="8"/>
  <c r="H849" i="8"/>
  <c r="L849" i="8"/>
  <c r="AQ849" i="8"/>
  <c r="W849" i="8"/>
  <c r="AC849" i="8"/>
  <c r="AE849" i="8"/>
  <c r="M849" i="8"/>
  <c r="AS849" i="8"/>
  <c r="I849" i="8"/>
  <c r="AJ849" i="8"/>
  <c r="BA849" i="8"/>
  <c r="BA47" i="8" s="1"/>
  <c r="AX849" i="8"/>
  <c r="AZ849" i="8"/>
  <c r="AF849" i="8"/>
  <c r="J849" i="8"/>
  <c r="Q849" i="8"/>
  <c r="T849" i="8"/>
  <c r="AR849" i="8"/>
  <c r="AA849" i="8"/>
  <c r="AM849" i="8"/>
  <c r="S849" i="8"/>
  <c r="X849" i="8"/>
  <c r="AH849" i="8"/>
  <c r="AW849" i="8"/>
  <c r="AN849" i="8"/>
  <c r="AT849" i="8"/>
  <c r="Y849" i="8"/>
  <c r="AV849" i="8"/>
  <c r="AB849" i="8"/>
  <c r="U849" i="8"/>
  <c r="AY849" i="8"/>
  <c r="AO849" i="8"/>
  <c r="AP849" i="8"/>
  <c r="Z849" i="8"/>
  <c r="AL849" i="8"/>
  <c r="O849" i="8"/>
  <c r="AB926" i="8"/>
  <c r="AT926" i="8"/>
  <c r="AL926" i="8"/>
  <c r="R926" i="8"/>
  <c r="AE926" i="8"/>
  <c r="AN926" i="8"/>
  <c r="AW926" i="8"/>
  <c r="AW781" i="8" s="1"/>
  <c r="AH926" i="8"/>
  <c r="AD926" i="8"/>
  <c r="S926" i="8"/>
  <c r="U926" i="8"/>
  <c r="AI926" i="8"/>
  <c r="N926" i="8"/>
  <c r="AC926" i="8"/>
  <c r="AC781" i="8" s="1"/>
  <c r="W926" i="8"/>
  <c r="Y926" i="8"/>
  <c r="V926" i="8"/>
  <c r="AX926" i="8"/>
  <c r="AO926" i="8"/>
  <c r="AO781" i="8" s="1"/>
  <c r="L926" i="8"/>
  <c r="AV926" i="8"/>
  <c r="BA926" i="8"/>
  <c r="BA781" i="8" s="1"/>
  <c r="AG926" i="8"/>
  <c r="AM926" i="8"/>
  <c r="AM781" i="8" s="1"/>
  <c r="P926" i="8"/>
  <c r="AF926" i="8"/>
  <c r="AF781" i="8" s="1"/>
  <c r="Z926" i="8"/>
  <c r="H926" i="8"/>
  <c r="H781" i="8" s="1"/>
  <c r="X926" i="8"/>
  <c r="AQ926" i="8"/>
  <c r="J926" i="8"/>
  <c r="AJ926" i="8"/>
  <c r="AJ781" i="8" s="1"/>
  <c r="AK926" i="8"/>
  <c r="AU926" i="8"/>
  <c r="AA926" i="8"/>
  <c r="AA781" i="8" s="1"/>
  <c r="AY926" i="8"/>
  <c r="AY781" i="8" s="1"/>
  <c r="AR926" i="8"/>
  <c r="I926" i="8"/>
  <c r="I781" i="8" s="1"/>
  <c r="O926" i="8"/>
  <c r="AS926" i="8"/>
  <c r="AS781" i="8" s="1"/>
  <c r="AP926" i="8"/>
  <c r="K926" i="8"/>
  <c r="M926" i="8"/>
  <c r="T926" i="8"/>
  <c r="T781" i="8" s="1"/>
  <c r="AZ926" i="8"/>
  <c r="Q926" i="8"/>
  <c r="Q781" i="8" s="1"/>
  <c r="V911" i="8"/>
  <c r="V244" i="8" s="1"/>
  <c r="AT911" i="8"/>
  <c r="AT244" i="8" s="1"/>
  <c r="AF911" i="8"/>
  <c r="AF244" i="8" s="1"/>
  <c r="AS911" i="8"/>
  <c r="AS244" i="8" s="1"/>
  <c r="L911" i="8"/>
  <c r="L244" i="8" s="1"/>
  <c r="AK911" i="8"/>
  <c r="AK244" i="8" s="1"/>
  <c r="AK250" i="8" s="1"/>
  <c r="J911" i="8"/>
  <c r="J244" i="8" s="1"/>
  <c r="Z911" i="8"/>
  <c r="Z244" i="8" s="1"/>
  <c r="N911" i="8"/>
  <c r="N244" i="8" s="1"/>
  <c r="AB911" i="8"/>
  <c r="AB244" i="8" s="1"/>
  <c r="AJ911" i="8"/>
  <c r="AJ244" i="8" s="1"/>
  <c r="AU911" i="8"/>
  <c r="AU244" i="8" s="1"/>
  <c r="AU250" i="8" s="1"/>
  <c r="R911" i="8"/>
  <c r="R244" i="8" s="1"/>
  <c r="AE911" i="8"/>
  <c r="AE244" i="8" s="1"/>
  <c r="BA911" i="8"/>
  <c r="BA244" i="8" s="1"/>
  <c r="AY911" i="8"/>
  <c r="AY244" i="8" s="1"/>
  <c r="W911" i="8"/>
  <c r="W244" i="8" s="1"/>
  <c r="AN911" i="8"/>
  <c r="AN244" i="8" s="1"/>
  <c r="AQ911" i="8"/>
  <c r="AQ244" i="8" s="1"/>
  <c r="AW911" i="8"/>
  <c r="AW244" i="8" s="1"/>
  <c r="T911" i="8"/>
  <c r="T244" i="8" s="1"/>
  <c r="AC911" i="8"/>
  <c r="AC244" i="8" s="1"/>
  <c r="AC250" i="8" s="1"/>
  <c r="AP911" i="8"/>
  <c r="AP244" i="8" s="1"/>
  <c r="P911" i="8"/>
  <c r="P244" i="8" s="1"/>
  <c r="P250" i="8" s="1"/>
  <c r="AZ911" i="8"/>
  <c r="AZ244" i="8" s="1"/>
  <c r="X911" i="8"/>
  <c r="X244" i="8" s="1"/>
  <c r="X250" i="8" s="1"/>
  <c r="O911" i="8"/>
  <c r="O244" i="8" s="1"/>
  <c r="AM911" i="8"/>
  <c r="AM244" i="8" s="1"/>
  <c r="AI911" i="8"/>
  <c r="AI244" i="8" s="1"/>
  <c r="AO911" i="8"/>
  <c r="AO244" i="8" s="1"/>
  <c r="AO250" i="8" s="1"/>
  <c r="Y911" i="8"/>
  <c r="Y244" i="8" s="1"/>
  <c r="AH911" i="8"/>
  <c r="AH244" i="8" s="1"/>
  <c r="I911" i="8"/>
  <c r="I244" i="8" s="1"/>
  <c r="I250" i="8" s="1"/>
  <c r="S911" i="8"/>
  <c r="S244" i="8" s="1"/>
  <c r="S250" i="8" s="1"/>
  <c r="H911" i="8"/>
  <c r="H244" i="8" s="1"/>
  <c r="H250" i="8" s="1"/>
  <c r="AL911" i="8"/>
  <c r="AL244" i="8" s="1"/>
  <c r="AL250" i="8" s="1"/>
  <c r="AA911" i="8"/>
  <c r="AA244" i="8" s="1"/>
  <c r="AA250" i="8" s="1"/>
  <c r="K911" i="8"/>
  <c r="K244" i="8" s="1"/>
  <c r="M911" i="8"/>
  <c r="M244" i="8" s="1"/>
  <c r="U911" i="8"/>
  <c r="U244" i="8" s="1"/>
  <c r="U250" i="8" s="1"/>
  <c r="AG911" i="8"/>
  <c r="AG244" i="8" s="1"/>
  <c r="Q911" i="8"/>
  <c r="Q244" i="8" s="1"/>
  <c r="Q250" i="8" s="1"/>
  <c r="AR911" i="8"/>
  <c r="AR244" i="8" s="1"/>
  <c r="AR250" i="8" s="1"/>
  <c r="AV911" i="8"/>
  <c r="AV244" i="8" s="1"/>
  <c r="AD911" i="8"/>
  <c r="AD244" i="8" s="1"/>
  <c r="AX911" i="8"/>
  <c r="AX244" i="8" s="1"/>
  <c r="AX250" i="8" s="1"/>
  <c r="AE870" i="8"/>
  <c r="AQ870" i="8"/>
  <c r="X870" i="8"/>
  <c r="Z870" i="8"/>
  <c r="N870" i="8"/>
  <c r="AM870" i="8"/>
  <c r="I870" i="8"/>
  <c r="AB870" i="8"/>
  <c r="Y870" i="8"/>
  <c r="S870" i="8"/>
  <c r="P870" i="8"/>
  <c r="M870" i="8"/>
  <c r="BA870" i="8"/>
  <c r="AG870" i="8"/>
  <c r="AN870" i="8"/>
  <c r="AC870" i="8"/>
  <c r="V870" i="8"/>
  <c r="Q870" i="8"/>
  <c r="AO870" i="8"/>
  <c r="T870" i="8"/>
  <c r="AK870" i="8"/>
  <c r="H870" i="8"/>
  <c r="AH870" i="8"/>
  <c r="AZ870" i="8"/>
  <c r="AP870" i="8"/>
  <c r="AW870" i="8"/>
  <c r="AV870" i="8"/>
  <c r="J870" i="8"/>
  <c r="W870" i="8"/>
  <c r="AR870" i="8"/>
  <c r="L870" i="8"/>
  <c r="AA870" i="8"/>
  <c r="R870" i="8"/>
  <c r="AI870" i="8"/>
  <c r="AL870" i="8"/>
  <c r="AT870" i="8"/>
  <c r="K870" i="8"/>
  <c r="AF870" i="8"/>
  <c r="AU870" i="8"/>
  <c r="U870" i="8"/>
  <c r="O870" i="8"/>
  <c r="AD870" i="8"/>
  <c r="AY870" i="8"/>
  <c r="AS870" i="8"/>
  <c r="AX870" i="8"/>
  <c r="AJ870" i="8"/>
  <c r="I880" i="8"/>
  <c r="AX880" i="8"/>
  <c r="AZ880" i="8"/>
  <c r="S880" i="8"/>
  <c r="H880" i="8"/>
  <c r="AG880" i="8"/>
  <c r="AF880" i="8"/>
  <c r="AM880" i="8"/>
  <c r="O880" i="8"/>
  <c r="K880" i="8"/>
  <c r="AW880" i="8"/>
  <c r="AT880" i="8"/>
  <c r="V880" i="8"/>
  <c r="AN880" i="8"/>
  <c r="AP880" i="8"/>
  <c r="AK880" i="8"/>
  <c r="AH880" i="8"/>
  <c r="N880" i="8"/>
  <c r="AC880" i="8"/>
  <c r="M880" i="8"/>
  <c r="U880" i="8"/>
  <c r="AO880" i="8"/>
  <c r="AJ880" i="8"/>
  <c r="L880" i="8"/>
  <c r="AU880" i="8"/>
  <c r="P880" i="8"/>
  <c r="T880" i="8"/>
  <c r="AR880" i="8"/>
  <c r="AS880" i="8"/>
  <c r="AQ880" i="8"/>
  <c r="Y880" i="8"/>
  <c r="Z880" i="8"/>
  <c r="AY880" i="8"/>
  <c r="AA880" i="8"/>
  <c r="AV880" i="8"/>
  <c r="AI880" i="8"/>
  <c r="R880" i="8"/>
  <c r="AD880" i="8"/>
  <c r="BA880" i="8"/>
  <c r="AB880" i="8"/>
  <c r="W880" i="8"/>
  <c r="Q880" i="8"/>
  <c r="AE880" i="8"/>
  <c r="X880" i="8"/>
  <c r="AL880" i="8"/>
  <c r="J880" i="8"/>
  <c r="AQ885" i="8"/>
  <c r="AM885" i="8"/>
  <c r="O885" i="8"/>
  <c r="AK885" i="8"/>
  <c r="V885" i="8"/>
  <c r="J885" i="8"/>
  <c r="AN885" i="8"/>
  <c r="AY885" i="8"/>
  <c r="I885" i="8"/>
  <c r="AI885" i="8"/>
  <c r="H885" i="8"/>
  <c r="T885" i="8"/>
  <c r="M885" i="8"/>
  <c r="S885" i="8"/>
  <c r="AG885" i="8"/>
  <c r="BA885" i="8"/>
  <c r="AZ885" i="8"/>
  <c r="W885" i="8"/>
  <c r="P885" i="8"/>
  <c r="AC885" i="8"/>
  <c r="Z885" i="8"/>
  <c r="AU885" i="8"/>
  <c r="AF885" i="8"/>
  <c r="AJ885" i="8"/>
  <c r="AR885" i="8"/>
  <c r="K885" i="8"/>
  <c r="AB885" i="8"/>
  <c r="X885" i="8"/>
  <c r="AA885" i="8"/>
  <c r="AO885" i="8"/>
  <c r="AD885" i="8"/>
  <c r="N885" i="8"/>
  <c r="AT885" i="8"/>
  <c r="AW885" i="8"/>
  <c r="AL885" i="8"/>
  <c r="U885" i="8"/>
  <c r="Q885" i="8"/>
  <c r="AP885" i="8"/>
  <c r="L885" i="8"/>
  <c r="AE885" i="8"/>
  <c r="AH885" i="8"/>
  <c r="AX885" i="8"/>
  <c r="AV885" i="8"/>
  <c r="Y885" i="8"/>
  <c r="R885" i="8"/>
  <c r="AS885" i="8"/>
  <c r="U890" i="8"/>
  <c r="AI890" i="8"/>
  <c r="K890" i="8"/>
  <c r="AJ890" i="8"/>
  <c r="AE890" i="8"/>
  <c r="AB890" i="8"/>
  <c r="O890" i="8"/>
  <c r="AU890" i="8"/>
  <c r="AM890" i="8"/>
  <c r="W890" i="8"/>
  <c r="AD890" i="8"/>
  <c r="AR890" i="8"/>
  <c r="BA890" i="8"/>
  <c r="AW890" i="8"/>
  <c r="AO890" i="8"/>
  <c r="N890" i="8"/>
  <c r="AY890" i="8"/>
  <c r="AQ890" i="8"/>
  <c r="R890" i="8"/>
  <c r="V890" i="8"/>
  <c r="AG890" i="8"/>
  <c r="L890" i="8"/>
  <c r="AT890" i="8"/>
  <c r="Y890" i="8"/>
  <c r="Q890" i="8"/>
  <c r="AK890" i="8"/>
  <c r="AC890" i="8"/>
  <c r="P890" i="8"/>
  <c r="Z890" i="8"/>
  <c r="AN890" i="8"/>
  <c r="AS890" i="8"/>
  <c r="J890" i="8"/>
  <c r="H890" i="8"/>
  <c r="I890" i="8"/>
  <c r="AA890" i="8"/>
  <c r="T890" i="8"/>
  <c r="M890" i="8"/>
  <c r="AV890" i="8"/>
  <c r="X890" i="8"/>
  <c r="AZ890" i="8"/>
  <c r="S890" i="8"/>
  <c r="AL890" i="8"/>
  <c r="AX890" i="8"/>
  <c r="AP890" i="8"/>
  <c r="AH890" i="8"/>
  <c r="AF890" i="8"/>
  <c r="AO895" i="8"/>
  <c r="L895" i="8"/>
  <c r="AN895" i="8"/>
  <c r="U895" i="8"/>
  <c r="AG895" i="8"/>
  <c r="AR895" i="8"/>
  <c r="T895" i="8"/>
  <c r="AL895" i="8"/>
  <c r="O895" i="8"/>
  <c r="V895" i="8"/>
  <c r="AZ895" i="8"/>
  <c r="N895" i="8"/>
  <c r="H895" i="8"/>
  <c r="AS895" i="8"/>
  <c r="AJ895" i="8"/>
  <c r="AT895" i="8"/>
  <c r="P895" i="8"/>
  <c r="AB895" i="8"/>
  <c r="AF895" i="8"/>
  <c r="AC895" i="8"/>
  <c r="AE895" i="8"/>
  <c r="S895" i="8"/>
  <c r="AP895" i="8"/>
  <c r="AV895" i="8"/>
  <c r="R895" i="8"/>
  <c r="J895" i="8"/>
  <c r="AK895" i="8"/>
  <c r="Y895" i="8"/>
  <c r="AW895" i="8"/>
  <c r="AU895" i="8"/>
  <c r="BA895" i="8"/>
  <c r="X895" i="8"/>
  <c r="Q895" i="8"/>
  <c r="W895" i="8"/>
  <c r="AH895" i="8"/>
  <c r="K895" i="8"/>
  <c r="M895" i="8"/>
  <c r="AM895" i="8"/>
  <c r="AQ895" i="8"/>
  <c r="I895" i="8"/>
  <c r="AD895" i="8"/>
  <c r="AA895" i="8"/>
  <c r="AX895" i="8"/>
  <c r="AI895" i="8"/>
  <c r="AY895" i="8"/>
  <c r="Z895" i="8"/>
  <c r="AZ916" i="8"/>
  <c r="AZ252" i="8" s="1"/>
  <c r="AP916" i="8"/>
  <c r="AP252" i="8" s="1"/>
  <c r="R916" i="8"/>
  <c r="R252" i="8" s="1"/>
  <c r="AF916" i="8"/>
  <c r="AF252" i="8" s="1"/>
  <c r="S916" i="8"/>
  <c r="S252" i="8" s="1"/>
  <c r="AR916" i="8"/>
  <c r="AR252" i="8" s="1"/>
  <c r="I916" i="8"/>
  <c r="I252" i="8" s="1"/>
  <c r="AX916" i="8"/>
  <c r="AX252" i="8" s="1"/>
  <c r="BA916" i="8"/>
  <c r="BA252" i="8" s="1"/>
  <c r="O916" i="8"/>
  <c r="O252" i="8" s="1"/>
  <c r="W916" i="8"/>
  <c r="W252" i="8" s="1"/>
  <c r="AA916" i="8"/>
  <c r="AA252" i="8" s="1"/>
  <c r="AA257" i="8" s="1"/>
  <c r="AT916" i="8"/>
  <c r="AT252" i="8" s="1"/>
  <c r="AS916" i="8"/>
  <c r="AS252" i="8" s="1"/>
  <c r="Z916" i="8"/>
  <c r="Z252" i="8" s="1"/>
  <c r="AE916" i="8"/>
  <c r="AE252" i="8" s="1"/>
  <c r="AN916" i="8"/>
  <c r="AN252" i="8" s="1"/>
  <c r="Y916" i="8"/>
  <c r="Y252" i="8" s="1"/>
  <c r="AG916" i="8"/>
  <c r="AG252" i="8" s="1"/>
  <c r="U916" i="8"/>
  <c r="U252" i="8" s="1"/>
  <c r="T916" i="8"/>
  <c r="T252" i="8" s="1"/>
  <c r="T257" i="8" s="1"/>
  <c r="AO916" i="8"/>
  <c r="AO252" i="8" s="1"/>
  <c r="AO257" i="8" s="1"/>
  <c r="AV916" i="8"/>
  <c r="AV252" i="8" s="1"/>
  <c r="AD916" i="8"/>
  <c r="AD252" i="8" s="1"/>
  <c r="AJ916" i="8"/>
  <c r="AJ252" i="8" s="1"/>
  <c r="AJ257" i="8" s="1"/>
  <c r="AM916" i="8"/>
  <c r="AM252" i="8" s="1"/>
  <c r="AI916" i="8"/>
  <c r="AI252" i="8" s="1"/>
  <c r="Q916" i="8"/>
  <c r="Q252" i="8" s="1"/>
  <c r="Q257" i="8" s="1"/>
  <c r="AK916" i="8"/>
  <c r="AK252" i="8" s="1"/>
  <c r="AB916" i="8"/>
  <c r="AB252" i="8" s="1"/>
  <c r="AB257" i="8" s="1"/>
  <c r="L916" i="8"/>
  <c r="L252" i="8" s="1"/>
  <c r="AH916" i="8"/>
  <c r="AH252" i="8" s="1"/>
  <c r="V916" i="8"/>
  <c r="V252" i="8" s="1"/>
  <c r="AQ916" i="8"/>
  <c r="AQ252" i="8" s="1"/>
  <c r="AQ257" i="8" s="1"/>
  <c r="H916" i="8"/>
  <c r="H252" i="8" s="1"/>
  <c r="H257" i="8" s="1"/>
  <c r="AY916" i="8"/>
  <c r="AY252" i="8" s="1"/>
  <c r="AY257" i="8" s="1"/>
  <c r="M916" i="8"/>
  <c r="M252" i="8" s="1"/>
  <c r="M257" i="8" s="1"/>
  <c r="AL916" i="8"/>
  <c r="AL252" i="8" s="1"/>
  <c r="AL257" i="8" s="1"/>
  <c r="AW916" i="8"/>
  <c r="AW252" i="8" s="1"/>
  <c r="AW257" i="8" s="1"/>
  <c r="AC916" i="8"/>
  <c r="AC252" i="8" s="1"/>
  <c r="K916" i="8"/>
  <c r="K252" i="8" s="1"/>
  <c r="J916" i="8"/>
  <c r="J252" i="8" s="1"/>
  <c r="P916" i="8"/>
  <c r="P252" i="8" s="1"/>
  <c r="X916" i="8"/>
  <c r="X252" i="8" s="1"/>
  <c r="X257" i="8" s="1"/>
  <c r="AU916" i="8"/>
  <c r="AU252" i="8" s="1"/>
  <c r="N916" i="8"/>
  <c r="N252" i="8" s="1"/>
  <c r="N257" i="8" s="1"/>
  <c r="M875" i="8"/>
  <c r="S875" i="8"/>
  <c r="S900" i="8" s="1"/>
  <c r="AA875" i="8"/>
  <c r="AA900" i="8" s="1"/>
  <c r="V875" i="8"/>
  <c r="AL875" i="8"/>
  <c r="AL900" i="8" s="1"/>
  <c r="AM875" i="8"/>
  <c r="AM900" i="8" s="1"/>
  <c r="AC875" i="8"/>
  <c r="AK875" i="8"/>
  <c r="AO875" i="8"/>
  <c r="N875" i="8"/>
  <c r="N900" i="8" s="1"/>
  <c r="R875" i="8"/>
  <c r="R900" i="8" s="1"/>
  <c r="AT875" i="8"/>
  <c r="AT900" i="8" s="1"/>
  <c r="T875" i="8"/>
  <c r="AN875" i="8"/>
  <c r="U875" i="8"/>
  <c r="U900" i="8" s="1"/>
  <c r="AP875" i="8"/>
  <c r="AP900" i="8" s="1"/>
  <c r="X875" i="8"/>
  <c r="AB875" i="8"/>
  <c r="AB900" i="8" s="1"/>
  <c r="O875" i="8"/>
  <c r="AR875" i="8"/>
  <c r="AX875" i="8"/>
  <c r="AH875" i="8"/>
  <c r="K875" i="8"/>
  <c r="AQ875" i="8"/>
  <c r="AQ900" i="8" s="1"/>
  <c r="AI875" i="8"/>
  <c r="AF875" i="8"/>
  <c r="AF900" i="8" s="1"/>
  <c r="Z875" i="8"/>
  <c r="AG875" i="8"/>
  <c r="AG900" i="8" s="1"/>
  <c r="AE875" i="8"/>
  <c r="L875" i="8"/>
  <c r="L900" i="8" s="1"/>
  <c r="W875" i="8"/>
  <c r="Y875" i="8"/>
  <c r="Y900" i="8" s="1"/>
  <c r="AJ875" i="8"/>
  <c r="AV875" i="8"/>
  <c r="AD875" i="8"/>
  <c r="AU875" i="8"/>
  <c r="AU900" i="8" s="1"/>
  <c r="AS875" i="8"/>
  <c r="I875" i="8"/>
  <c r="I900" i="8" s="1"/>
  <c r="P875" i="8"/>
  <c r="BA875" i="8"/>
  <c r="J875" i="8"/>
  <c r="H875" i="8"/>
  <c r="H900" i="8" s="1"/>
  <c r="AY875" i="8"/>
  <c r="AY900" i="8" s="1"/>
  <c r="AW875" i="8"/>
  <c r="AZ875" i="8"/>
  <c r="AZ900" i="8" s="1"/>
  <c r="Q875" i="8"/>
  <c r="H155" i="8"/>
  <c r="AX155" i="8"/>
  <c r="N155" i="8"/>
  <c r="AA155" i="8"/>
  <c r="L155" i="8"/>
  <c r="R155" i="8"/>
  <c r="AZ155" i="8"/>
  <c r="AT155" i="8"/>
  <c r="AS155" i="8"/>
  <c r="W155" i="8"/>
  <c r="AU155" i="8"/>
  <c r="AH155" i="8"/>
  <c r="P155" i="8"/>
  <c r="T155" i="8"/>
  <c r="AB155" i="8"/>
  <c r="I155" i="8"/>
  <c r="AJ155" i="8"/>
  <c r="N829" i="8"/>
  <c r="K829" i="8"/>
  <c r="S829" i="8"/>
  <c r="AA829" i="8"/>
  <c r="P829" i="8"/>
  <c r="BA829" i="8"/>
  <c r="T829" i="8"/>
  <c r="J829" i="8"/>
  <c r="AH829" i="8"/>
  <c r="AI829" i="8"/>
  <c r="AW829" i="8"/>
  <c r="AC829" i="8"/>
  <c r="AZ829" i="8"/>
  <c r="AR829" i="8"/>
  <c r="AV829" i="8"/>
  <c r="U829" i="8"/>
  <c r="AP829" i="8"/>
  <c r="AK829" i="8"/>
  <c r="Y829" i="8"/>
  <c r="AO829" i="8"/>
  <c r="AJ829" i="8"/>
  <c r="AS829" i="8"/>
  <c r="O829" i="8"/>
  <c r="AD829" i="8"/>
  <c r="Q829" i="8"/>
  <c r="AF829" i="8"/>
  <c r="H829" i="8"/>
  <c r="AE829" i="8"/>
  <c r="AX829" i="8"/>
  <c r="AB829" i="8"/>
  <c r="Z829" i="8"/>
  <c r="AL829" i="8"/>
  <c r="AT829" i="8"/>
  <c r="M829" i="8"/>
  <c r="AU829" i="8"/>
  <c r="V829" i="8"/>
  <c r="AN829" i="8"/>
  <c r="L829" i="8"/>
  <c r="AQ829" i="8"/>
  <c r="AM829" i="8"/>
  <c r="X829" i="8"/>
  <c r="I829" i="8"/>
  <c r="W829" i="8"/>
  <c r="AG829" i="8"/>
  <c r="AY829" i="8"/>
  <c r="R829" i="8"/>
  <c r="K172" i="8"/>
  <c r="AO172" i="8"/>
  <c r="X172" i="8"/>
  <c r="AT172" i="8"/>
  <c r="J172" i="8"/>
  <c r="J173" i="8" s="1"/>
  <c r="P172" i="8"/>
  <c r="AU172" i="8"/>
  <c r="AU173" i="8" s="1"/>
  <c r="V172" i="8"/>
  <c r="H172" i="8"/>
  <c r="H173" i="8" s="1"/>
  <c r="AW172" i="8"/>
  <c r="AE172" i="8"/>
  <c r="AY172" i="8"/>
  <c r="AX172" i="8"/>
  <c r="AX173" i="8" s="1"/>
  <c r="AG172" i="8"/>
  <c r="BA172" i="8"/>
  <c r="L172" i="8"/>
  <c r="R172" i="8"/>
  <c r="AB172" i="8"/>
  <c r="AK172" i="8"/>
  <c r="AC172" i="8"/>
  <c r="N172" i="8"/>
  <c r="N173" i="8" s="1"/>
  <c r="I172" i="8"/>
  <c r="AR172" i="8"/>
  <c r="AR173" i="8" s="1"/>
  <c r="Y172" i="8"/>
  <c r="AP172" i="8"/>
  <c r="U172" i="8"/>
  <c r="T172" i="8"/>
  <c r="AH172" i="8"/>
  <c r="AS172" i="8"/>
  <c r="W172" i="8"/>
  <c r="W173" i="8" s="1"/>
  <c r="AI172" i="8"/>
  <c r="AI173" i="8" s="1"/>
  <c r="AD172" i="8"/>
  <c r="AD173" i="8" s="1"/>
  <c r="Z172" i="8"/>
  <c r="AJ172" i="8"/>
  <c r="S172" i="8"/>
  <c r="S173" i="8" s="1"/>
  <c r="AF172" i="8"/>
  <c r="O172" i="8"/>
  <c r="Q172" i="8"/>
  <c r="AZ172" i="8"/>
  <c r="AV172" i="8"/>
  <c r="AL172" i="8"/>
  <c r="AA172" i="8"/>
  <c r="AN172" i="8"/>
  <c r="M172" i="8"/>
  <c r="M173" i="8" s="1"/>
  <c r="AM172" i="8"/>
  <c r="AM173" i="8" s="1"/>
  <c r="AQ172" i="8"/>
  <c r="AY844" i="8"/>
  <c r="H844" i="8"/>
  <c r="H61" i="8" s="1"/>
  <c r="AH844" i="8"/>
  <c r="AZ844" i="8"/>
  <c r="Q844" i="8"/>
  <c r="R844" i="8"/>
  <c r="M844" i="8"/>
  <c r="AN844" i="8"/>
  <c r="AT844" i="8"/>
  <c r="O844" i="8"/>
  <c r="AI844" i="8"/>
  <c r="AM844" i="8"/>
  <c r="J844" i="8"/>
  <c r="I844" i="8"/>
  <c r="AL844" i="8"/>
  <c r="AP844" i="8"/>
  <c r="K844" i="8"/>
  <c r="T844" i="8"/>
  <c r="N844" i="8"/>
  <c r="S844" i="8"/>
  <c r="AK844" i="8"/>
  <c r="AO844" i="8"/>
  <c r="AU844" i="8"/>
  <c r="U844" i="8"/>
  <c r="AB844" i="8"/>
  <c r="AF844" i="8"/>
  <c r="Z844" i="8"/>
  <c r="AR844" i="8"/>
  <c r="AQ844" i="8"/>
  <c r="AW844" i="8"/>
  <c r="AA844" i="8"/>
  <c r="X844" i="8"/>
  <c r="AD844" i="8"/>
  <c r="V844" i="8"/>
  <c r="W844" i="8"/>
  <c r="AC844" i="8"/>
  <c r="AX844" i="8"/>
  <c r="AJ844" i="8"/>
  <c r="AE844" i="8"/>
  <c r="P844" i="8"/>
  <c r="BA844" i="8"/>
  <c r="AG844" i="8"/>
  <c r="AS844" i="8"/>
  <c r="L844" i="8"/>
  <c r="AV844" i="8"/>
  <c r="Y844" i="8"/>
  <c r="K450" i="3"/>
  <c r="K510" i="3" s="1"/>
  <c r="J492" i="3"/>
  <c r="L166" i="8"/>
  <c r="AH166" i="8"/>
  <c r="AM166" i="8"/>
  <c r="AM167" i="8" s="1"/>
  <c r="BA166" i="8"/>
  <c r="AA166" i="8"/>
  <c r="H166" i="8"/>
  <c r="H167" i="8" s="1"/>
  <c r="I166" i="8"/>
  <c r="I167" i="8" s="1"/>
  <c r="AZ166" i="8"/>
  <c r="AK166" i="8"/>
  <c r="AP166" i="8"/>
  <c r="N166" i="8"/>
  <c r="N167" i="8" s="1"/>
  <c r="J166" i="8"/>
  <c r="Y166" i="8"/>
  <c r="AB166" i="8"/>
  <c r="AD166" i="8"/>
  <c r="AD167" i="8" s="1"/>
  <c r="R166" i="8"/>
  <c r="Q166" i="8"/>
  <c r="AV166" i="8"/>
  <c r="W166" i="8"/>
  <c r="W167" i="8" s="1"/>
  <c r="AF166" i="8"/>
  <c r="AN166" i="8"/>
  <c r="AR166" i="8"/>
  <c r="AI166" i="8"/>
  <c r="AI167" i="8" s="1"/>
  <c r="AC166" i="8"/>
  <c r="AC167" i="8" s="1"/>
  <c r="AJ166" i="8"/>
  <c r="M166" i="8"/>
  <c r="AU166" i="8"/>
  <c r="V166" i="8"/>
  <c r="AQ166" i="8"/>
  <c r="S166" i="8"/>
  <c r="AW166" i="8"/>
  <c r="AW167" i="8" s="1"/>
  <c r="AO166" i="8"/>
  <c r="U166" i="8"/>
  <c r="U167" i="8" s="1"/>
  <c r="AL166" i="8"/>
  <c r="Z166" i="8"/>
  <c r="O166" i="8"/>
  <c r="K166" i="8"/>
  <c r="K167" i="8" s="1"/>
  <c r="AS166" i="8"/>
  <c r="X166" i="8"/>
  <c r="X167" i="8" s="1"/>
  <c r="AX166" i="8"/>
  <c r="AG166" i="8"/>
  <c r="AG167" i="8" s="1"/>
  <c r="T166" i="8"/>
  <c r="T167" i="8" s="1"/>
  <c r="P166" i="8"/>
  <c r="P167" i="8" s="1"/>
  <c r="AY166" i="8"/>
  <c r="AT166" i="8"/>
  <c r="AT167" i="8" s="1"/>
  <c r="AE166" i="8"/>
  <c r="AY839" i="8"/>
  <c r="Y839" i="8"/>
  <c r="Q839" i="8"/>
  <c r="AK839" i="8"/>
  <c r="AO839" i="8"/>
  <c r="AT839" i="8"/>
  <c r="AI839" i="8"/>
  <c r="AD839" i="8"/>
  <c r="R839" i="8"/>
  <c r="AJ839" i="8"/>
  <c r="T839" i="8"/>
  <c r="AW839" i="8"/>
  <c r="V839" i="8"/>
  <c r="O839" i="8"/>
  <c r="K839" i="8"/>
  <c r="AE839" i="8"/>
  <c r="AP839" i="8"/>
  <c r="AX839" i="8"/>
  <c r="AV839" i="8"/>
  <c r="Z839" i="8"/>
  <c r="N839" i="8"/>
  <c r="AN839" i="8"/>
  <c r="J839" i="8"/>
  <c r="I839" i="8"/>
  <c r="AH839" i="8"/>
  <c r="M839" i="8"/>
  <c r="AR839" i="8"/>
  <c r="AZ839" i="8"/>
  <c r="AB839" i="8"/>
  <c r="AS839" i="8"/>
  <c r="U839" i="8"/>
  <c r="AC839" i="8"/>
  <c r="AQ839" i="8"/>
  <c r="P839" i="8"/>
  <c r="H839" i="8"/>
  <c r="H60" i="8" s="1"/>
  <c r="AF839" i="8"/>
  <c r="AG839" i="8"/>
  <c r="S839" i="8"/>
  <c r="AA839" i="8"/>
  <c r="AL839" i="8"/>
  <c r="W839" i="8"/>
  <c r="AM839" i="8"/>
  <c r="L839" i="8"/>
  <c r="AU839" i="8"/>
  <c r="X839" i="8"/>
  <c r="BA839" i="8"/>
  <c r="AM921" i="8"/>
  <c r="AS921" i="8"/>
  <c r="Z921" i="8"/>
  <c r="L921" i="8"/>
  <c r="AY921" i="8"/>
  <c r="W921" i="8"/>
  <c r="R921" i="8"/>
  <c r="M921" i="8"/>
  <c r="AZ921" i="8"/>
  <c r="AH921" i="8"/>
  <c r="AA921" i="8"/>
  <c r="AA320" i="8" s="1"/>
  <c r="O921" i="8"/>
  <c r="AI921" i="8"/>
  <c r="AI320" i="8" s="1"/>
  <c r="AK921" i="8"/>
  <c r="V921" i="8"/>
  <c r="Y921" i="8"/>
  <c r="AO921" i="8"/>
  <c r="AG921" i="8"/>
  <c r="Q921" i="8"/>
  <c r="S921" i="8"/>
  <c r="K921" i="8"/>
  <c r="U921" i="8"/>
  <c r="AE921" i="8"/>
  <c r="AU921" i="8"/>
  <c r="AQ921" i="8"/>
  <c r="AQ320" i="8" s="1"/>
  <c r="AC921" i="8"/>
  <c r="J921" i="8"/>
  <c r="J320" i="8" s="1"/>
  <c r="AD921" i="8"/>
  <c r="AD320" i="8" s="1"/>
  <c r="AJ921" i="8"/>
  <c r="AB921" i="8"/>
  <c r="AF921" i="8"/>
  <c r="AF320" i="8" s="1"/>
  <c r="AR921" i="8"/>
  <c r="AL921" i="8"/>
  <c r="AL320" i="8" s="1"/>
  <c r="I921" i="8"/>
  <c r="N921" i="8"/>
  <c r="N320" i="8" s="1"/>
  <c r="AV921" i="8"/>
  <c r="AV320" i="8" s="1"/>
  <c r="AN921" i="8"/>
  <c r="AN320" i="8" s="1"/>
  <c r="H921" i="8"/>
  <c r="H320" i="8" s="1"/>
  <c r="T921" i="8"/>
  <c r="T320" i="8" s="1"/>
  <c r="AP921" i="8"/>
  <c r="BA921" i="8"/>
  <c r="BA320" i="8" s="1"/>
  <c r="AX921" i="8"/>
  <c r="P921" i="8"/>
  <c r="P320" i="8" s="1"/>
  <c r="X921" i="8"/>
  <c r="X320" i="8" s="1"/>
  <c r="AW921" i="8"/>
  <c r="AT921" i="8"/>
  <c r="AT320" i="8" s="1"/>
  <c r="L946" i="8"/>
  <c r="AA946" i="8"/>
  <c r="O946" i="8"/>
  <c r="AK946" i="8"/>
  <c r="W946" i="8"/>
  <c r="AU946" i="8"/>
  <c r="AT946" i="8"/>
  <c r="Y946" i="8"/>
  <c r="AY946" i="8"/>
  <c r="AC946" i="8"/>
  <c r="AP946" i="8"/>
  <c r="V946" i="8"/>
  <c r="T946" i="8"/>
  <c r="AB946" i="8"/>
  <c r="AF946" i="8"/>
  <c r="AQ946" i="8"/>
  <c r="S946" i="8"/>
  <c r="AW946" i="8"/>
  <c r="U946" i="8"/>
  <c r="AM946" i="8"/>
  <c r="AN946" i="8"/>
  <c r="P946" i="8"/>
  <c r="AV946" i="8"/>
  <c r="N946" i="8"/>
  <c r="H946" i="8"/>
  <c r="BA946" i="8"/>
  <c r="AD946" i="8"/>
  <c r="M946" i="8"/>
  <c r="AJ946" i="8"/>
  <c r="AG946" i="8"/>
  <c r="AX946" i="8"/>
  <c r="R946" i="8"/>
  <c r="AR946" i="8"/>
  <c r="AE946" i="8"/>
  <c r="AO946" i="8"/>
  <c r="I946" i="8"/>
  <c r="X946" i="8"/>
  <c r="AL946" i="8"/>
  <c r="AI946" i="8"/>
  <c r="Q946" i="8"/>
  <c r="AH946" i="8"/>
  <c r="AS946" i="8"/>
  <c r="J946" i="8"/>
  <c r="AZ946" i="8"/>
  <c r="K946" i="8"/>
  <c r="Z946" i="8"/>
  <c r="Y952" i="8"/>
  <c r="Y309" i="8" s="1"/>
  <c r="AT952" i="8"/>
  <c r="AQ952" i="8"/>
  <c r="O952" i="8"/>
  <c r="AF952" i="8"/>
  <c r="J952" i="8"/>
  <c r="AO952" i="8"/>
  <c r="AZ952" i="8"/>
  <c r="AD952" i="8"/>
  <c r="AW952" i="8"/>
  <c r="AY952" i="8"/>
  <c r="W952" i="8"/>
  <c r="AG952" i="8"/>
  <c r="AG309" i="8" s="1"/>
  <c r="AK952" i="8"/>
  <c r="AI952" i="8"/>
  <c r="R952" i="8"/>
  <c r="AN952" i="8"/>
  <c r="H952" i="8"/>
  <c r="H309" i="8" s="1"/>
  <c r="L952" i="8"/>
  <c r="I952" i="8"/>
  <c r="I309" i="8" s="1"/>
  <c r="AU952" i="8"/>
  <c r="AA952" i="8"/>
  <c r="V952" i="8"/>
  <c r="V309" i="8" s="1"/>
  <c r="X952" i="8"/>
  <c r="X309" i="8" s="1"/>
  <c r="AC952" i="8"/>
  <c r="AC309" i="8" s="1"/>
  <c r="AR952" i="8"/>
  <c r="S952" i="8"/>
  <c r="M952" i="8"/>
  <c r="AL952" i="8"/>
  <c r="AL309" i="8" s="1"/>
  <c r="U952" i="8"/>
  <c r="N952" i="8"/>
  <c r="T952" i="8"/>
  <c r="AV952" i="8"/>
  <c r="AV309" i="8" s="1"/>
  <c r="P952" i="8"/>
  <c r="AP952" i="8"/>
  <c r="Z952" i="8"/>
  <c r="AJ952" i="8"/>
  <c r="AH952" i="8"/>
  <c r="AS952" i="8"/>
  <c r="K952" i="8"/>
  <c r="K309" i="8" s="1"/>
  <c r="BA952" i="8"/>
  <c r="BA309" i="8" s="1"/>
  <c r="AB952" i="8"/>
  <c r="AX952" i="8"/>
  <c r="Q952" i="8"/>
  <c r="AM952" i="8"/>
  <c r="AE952" i="8"/>
  <c r="AN184" i="8"/>
  <c r="AE184" i="8"/>
  <c r="AQ184" i="8"/>
  <c r="AQ185" i="8" s="1"/>
  <c r="AD184" i="8"/>
  <c r="P184" i="8"/>
  <c r="S184" i="8"/>
  <c r="N184" i="8"/>
  <c r="AP184" i="8"/>
  <c r="AA184" i="8"/>
  <c r="AZ184" i="8"/>
  <c r="R184" i="8"/>
  <c r="Y184" i="8"/>
  <c r="AY184" i="8"/>
  <c r="AY185" i="8" s="1"/>
  <c r="AL184" i="8"/>
  <c r="AG184" i="8"/>
  <c r="AG185" i="8" s="1"/>
  <c r="AC184" i="8"/>
  <c r="K184" i="8"/>
  <c r="AK184" i="8"/>
  <c r="AK185" i="8" s="1"/>
  <c r="AB184" i="8"/>
  <c r="AI184" i="8"/>
  <c r="AT184" i="8"/>
  <c r="Q184" i="8"/>
  <c r="AO184" i="8"/>
  <c r="AV184" i="8"/>
  <c r="W184" i="8"/>
  <c r="U184" i="8"/>
  <c r="O184" i="8"/>
  <c r="O185" i="8" s="1"/>
  <c r="AW184" i="8"/>
  <c r="AM184" i="8"/>
  <c r="AM185" i="8" s="1"/>
  <c r="X184" i="8"/>
  <c r="V184" i="8"/>
  <c r="V185" i="8" s="1"/>
  <c r="AJ184" i="8"/>
  <c r="AJ185" i="8" s="1"/>
  <c r="L184" i="8"/>
  <c r="L185" i="8" s="1"/>
  <c r="AX184" i="8"/>
  <c r="AX185" i="8" s="1"/>
  <c r="J184" i="8"/>
  <c r="Z184" i="8"/>
  <c r="Z185" i="8" s="1"/>
  <c r="AH184" i="8"/>
  <c r="AF184" i="8"/>
  <c r="AF185" i="8" s="1"/>
  <c r="T184" i="8"/>
  <c r="AR184" i="8"/>
  <c r="I184" i="8"/>
  <c r="AS184" i="8"/>
  <c r="AS185" i="8" s="1"/>
  <c r="H184" i="8"/>
  <c r="H185" i="8" s="1"/>
  <c r="BA184" i="8"/>
  <c r="M184" i="8"/>
  <c r="M185" i="8" s="1"/>
  <c r="AU184" i="8"/>
  <c r="AN931" i="8"/>
  <c r="Z931" i="8"/>
  <c r="AB931" i="8"/>
  <c r="AF931" i="8"/>
  <c r="V931" i="8"/>
  <c r="V786" i="8" s="1"/>
  <c r="R931" i="8"/>
  <c r="Q931" i="8"/>
  <c r="I931" i="8"/>
  <c r="Y931" i="8"/>
  <c r="Y786" i="8" s="1"/>
  <c r="U931" i="8"/>
  <c r="N931" i="8"/>
  <c r="AY931" i="8"/>
  <c r="AP931" i="8"/>
  <c r="AP786" i="8" s="1"/>
  <c r="AR931" i="8"/>
  <c r="AX931" i="8"/>
  <c r="AU931" i="8"/>
  <c r="AQ931" i="8"/>
  <c r="AQ786" i="8" s="1"/>
  <c r="AV931" i="8"/>
  <c r="AA931" i="8"/>
  <c r="AI931" i="8"/>
  <c r="AI786" i="8" s="1"/>
  <c r="K931" i="8"/>
  <c r="K786" i="8" s="1"/>
  <c r="AS931" i="8"/>
  <c r="AG931" i="8"/>
  <c r="AG786" i="8" s="1"/>
  <c r="AZ931" i="8"/>
  <c r="AZ786" i="8" s="1"/>
  <c r="AD931" i="8"/>
  <c r="M931" i="8"/>
  <c r="H931" i="8"/>
  <c r="H786" i="8" s="1"/>
  <c r="AE931" i="8"/>
  <c r="AM931" i="8"/>
  <c r="AM786" i="8" s="1"/>
  <c r="AC931" i="8"/>
  <c r="J931" i="8"/>
  <c r="AT931" i="8"/>
  <c r="AT786" i="8" s="1"/>
  <c r="AJ931" i="8"/>
  <c r="AH931" i="8"/>
  <c r="P931" i="8"/>
  <c r="AL931" i="8"/>
  <c r="L931" i="8"/>
  <c r="W931" i="8"/>
  <c r="O931" i="8"/>
  <c r="X931" i="8"/>
  <c r="BA931" i="8"/>
  <c r="BA786" i="8" s="1"/>
  <c r="S931" i="8"/>
  <c r="S786" i="8" s="1"/>
  <c r="AW931" i="8"/>
  <c r="T931" i="8"/>
  <c r="T786" i="8" s="1"/>
  <c r="AK931" i="8"/>
  <c r="AK786" i="8" s="1"/>
  <c r="AO931" i="8"/>
  <c r="Q941" i="8"/>
  <c r="AI941" i="8"/>
  <c r="AK941" i="8"/>
  <c r="X941" i="8"/>
  <c r="AX941" i="8"/>
  <c r="W941" i="8"/>
  <c r="BA941" i="8"/>
  <c r="AT941" i="8"/>
  <c r="AO941" i="8"/>
  <c r="AC941" i="8"/>
  <c r="AC796" i="8" s="1"/>
  <c r="AA941" i="8"/>
  <c r="AA796" i="8" s="1"/>
  <c r="AV941" i="8"/>
  <c r="AM941" i="8"/>
  <c r="U941" i="8"/>
  <c r="AL941" i="8"/>
  <c r="AL796" i="8" s="1"/>
  <c r="O941" i="8"/>
  <c r="P941" i="8"/>
  <c r="AQ941" i="8"/>
  <c r="AN941" i="8"/>
  <c r="AN796" i="8" s="1"/>
  <c r="H941" i="8"/>
  <c r="H796" i="8" s="1"/>
  <c r="K941" i="8"/>
  <c r="AD941" i="8"/>
  <c r="AD796" i="8" s="1"/>
  <c r="AH941" i="8"/>
  <c r="L941" i="8"/>
  <c r="AU941" i="8"/>
  <c r="AU796" i="8" s="1"/>
  <c r="AF941" i="8"/>
  <c r="M941" i="8"/>
  <c r="M796" i="8" s="1"/>
  <c r="AE941" i="8"/>
  <c r="N941" i="8"/>
  <c r="AP941" i="8"/>
  <c r="AS941" i="8"/>
  <c r="AS796" i="8" s="1"/>
  <c r="AB941" i="8"/>
  <c r="AW941" i="8"/>
  <c r="AW796" i="8" s="1"/>
  <c r="S941" i="8"/>
  <c r="AZ941" i="8"/>
  <c r="AR941" i="8"/>
  <c r="T941" i="8"/>
  <c r="V941" i="8"/>
  <c r="V796" i="8" s="1"/>
  <c r="AG941" i="8"/>
  <c r="I941" i="8"/>
  <c r="I796" i="8" s="1"/>
  <c r="R941" i="8"/>
  <c r="Y941" i="8"/>
  <c r="AJ941" i="8"/>
  <c r="AJ796" i="8" s="1"/>
  <c r="J941" i="8"/>
  <c r="Z941" i="8"/>
  <c r="Z796" i="8" s="1"/>
  <c r="AY941" i="8"/>
  <c r="V854" i="8"/>
  <c r="Z854" i="8"/>
  <c r="AB854" i="8"/>
  <c r="AP854" i="8"/>
  <c r="AX854" i="8"/>
  <c r="AT854" i="8"/>
  <c r="AL854" i="8"/>
  <c r="AO854" i="8"/>
  <c r="AU854" i="8"/>
  <c r="H854" i="8"/>
  <c r="AA854" i="8"/>
  <c r="AA52" i="8" s="1"/>
  <c r="N854" i="8"/>
  <c r="AN854" i="8"/>
  <c r="K854" i="8"/>
  <c r="AK854" i="8"/>
  <c r="I854" i="8"/>
  <c r="I52" i="8" s="1"/>
  <c r="AI854" i="8"/>
  <c r="AG854" i="8"/>
  <c r="AR854" i="8"/>
  <c r="Q854" i="8"/>
  <c r="AJ854" i="8"/>
  <c r="AJ52" i="8" s="1"/>
  <c r="Y854" i="8"/>
  <c r="AE854" i="8"/>
  <c r="U854" i="8"/>
  <c r="P854" i="8"/>
  <c r="W854" i="8"/>
  <c r="R854" i="8"/>
  <c r="R52" i="8" s="1"/>
  <c r="M854" i="8"/>
  <c r="AF854" i="8"/>
  <c r="AF52" i="8" s="1"/>
  <c r="AC854" i="8"/>
  <c r="BA854" i="8"/>
  <c r="L854" i="8"/>
  <c r="L52" i="8" s="1"/>
  <c r="AM854" i="8"/>
  <c r="AM52" i="8" s="1"/>
  <c r="J854" i="8"/>
  <c r="AH854" i="8"/>
  <c r="AZ854" i="8"/>
  <c r="AV854" i="8"/>
  <c r="AS854" i="8"/>
  <c r="AQ854" i="8"/>
  <c r="AQ52" i="8" s="1"/>
  <c r="S854" i="8"/>
  <c r="AD854" i="8"/>
  <c r="O854" i="8"/>
  <c r="X854" i="8"/>
  <c r="X52" i="8" s="1"/>
  <c r="T854" i="8"/>
  <c r="AY854" i="8"/>
  <c r="AY52" i="8" s="1"/>
  <c r="AW854" i="8"/>
  <c r="I116" i="8"/>
  <c r="J675" i="8"/>
  <c r="J678" i="8" s="1"/>
  <c r="J738" i="8"/>
  <c r="J742" i="8" s="1"/>
  <c r="H280" i="8"/>
  <c r="J449" i="8"/>
  <c r="H497" i="8"/>
  <c r="H496" i="8"/>
  <c r="H504" i="8"/>
  <c r="H503" i="8"/>
  <c r="H562" i="8"/>
  <c r="H559" i="8"/>
  <c r="H279" i="8"/>
  <c r="H108" i="8"/>
  <c r="I567" i="8"/>
  <c r="I566" i="8"/>
  <c r="I278" i="8"/>
  <c r="I4" i="8"/>
  <c r="J494" i="3"/>
  <c r="J321" i="3"/>
  <c r="J132" i="3"/>
  <c r="I497" i="3"/>
  <c r="I496" i="3"/>
  <c r="I498" i="3"/>
  <c r="L746" i="3"/>
  <c r="L745" i="3"/>
  <c r="K677" i="3"/>
  <c r="K679" i="3"/>
  <c r="K740" i="3"/>
  <c r="K448" i="3"/>
  <c r="K706" i="3" s="1"/>
  <c r="K391" i="3" s="1"/>
  <c r="K390" i="3" s="1"/>
  <c r="J562" i="3"/>
  <c r="J559" i="3"/>
  <c r="J560" i="3"/>
  <c r="J564" i="3"/>
  <c r="J561" i="3"/>
  <c r="J499" i="3"/>
  <c r="I503" i="3"/>
  <c r="I219" i="3"/>
  <c r="I225" i="3" s="1"/>
  <c r="I148" i="3"/>
  <c r="I504" i="3"/>
  <c r="J509" i="3"/>
  <c r="I616" i="3"/>
  <c r="I491" i="3"/>
  <c r="J272" i="3"/>
  <c r="J293" i="3"/>
  <c r="I108" i="3"/>
  <c r="I279" i="3"/>
  <c r="I280" i="3"/>
  <c r="K447" i="3"/>
  <c r="K738" i="3" s="1"/>
  <c r="K742" i="3" s="1"/>
  <c r="J4" i="3"/>
  <c r="J278" i="3"/>
  <c r="J495" i="3"/>
  <c r="J110" i="3"/>
  <c r="J130" i="3"/>
  <c r="J501" i="3"/>
  <c r="J500" i="3"/>
  <c r="J113" i="3"/>
  <c r="J505" i="3"/>
  <c r="J506" i="3"/>
  <c r="J131" i="3"/>
  <c r="J129" i="3"/>
  <c r="J112" i="3"/>
  <c r="J114" i="3"/>
  <c r="J502" i="3"/>
  <c r="J115" i="3"/>
  <c r="J111" i="3"/>
  <c r="H984" i="3"/>
  <c r="H989" i="3"/>
  <c r="H996" i="3"/>
  <c r="J116" i="3"/>
  <c r="H979" i="3"/>
  <c r="H964" i="3"/>
  <c r="H981" i="3"/>
  <c r="H961" i="3"/>
  <c r="H966" i="3"/>
  <c r="H1019" i="3"/>
  <c r="H1006" i="3"/>
  <c r="H986" i="3"/>
  <c r="K566" i="3"/>
  <c r="K567" i="3"/>
  <c r="H1011" i="3"/>
  <c r="H976" i="3"/>
  <c r="H999" i="3"/>
  <c r="H994" i="3"/>
  <c r="H971" i="3"/>
  <c r="H1009" i="3"/>
  <c r="H1001" i="3"/>
  <c r="H991" i="3"/>
  <c r="H1014" i="3"/>
  <c r="H974" i="3"/>
  <c r="H969" i="3"/>
  <c r="H1016" i="3"/>
  <c r="L449" i="3"/>
  <c r="L675" i="3"/>
  <c r="L678" i="3" s="1"/>
  <c r="H674" i="8"/>
  <c r="H547" i="8"/>
  <c r="H664" i="8"/>
  <c r="I573" i="8"/>
  <c r="H649" i="8"/>
  <c r="H466" i="8"/>
  <c r="I690" i="3"/>
  <c r="J649" i="3"/>
  <c r="H201" i="3"/>
  <c r="H166" i="3" a="1"/>
  <c r="H621" i="3"/>
  <c r="H916" i="3" a="1"/>
  <c r="H990" i="3"/>
  <c r="H527" i="3"/>
  <c r="I373" i="3"/>
  <c r="H196" i="3"/>
  <c r="H87" i="3"/>
  <c r="H411" i="3"/>
  <c r="H875" i="3" a="1"/>
  <c r="H980" i="3"/>
  <c r="H542" i="3"/>
  <c r="I674" i="3"/>
  <c r="I685" i="3"/>
  <c r="H599" i="3"/>
  <c r="H727" i="3"/>
  <c r="H230" i="3"/>
  <c r="H583" i="3"/>
  <c r="H178" i="3" a="1"/>
  <c r="I358" i="3"/>
  <c r="H557" i="3"/>
  <c r="H637" i="3"/>
  <c r="H460" i="3"/>
  <c r="I717" i="3"/>
  <c r="H931" i="3" a="1"/>
  <c r="H1015" i="3"/>
  <c r="H631" i="3"/>
  <c r="H895" i="3" a="1"/>
  <c r="H160" i="3" a="1"/>
  <c r="H172" i="3" a="1"/>
  <c r="H97" i="3"/>
  <c r="H107" i="3"/>
  <c r="H292" i="3"/>
  <c r="H829" i="3" a="1"/>
  <c r="H770" i="3"/>
  <c r="H486" i="3"/>
  <c r="H154" i="3" a="1"/>
  <c r="H911" i="3" a="1"/>
  <c r="H936" i="3" a="1"/>
  <c r="H705" i="3"/>
  <c r="H436" i="3"/>
  <c r="H431" i="3"/>
  <c r="I669" i="3"/>
  <c r="H642" i="3"/>
  <c r="H446" i="3"/>
  <c r="I388" i="3"/>
  <c r="H722" i="3"/>
  <c r="H224" i="3"/>
  <c r="H695" i="3"/>
  <c r="H363" i="3"/>
  <c r="H732" i="3"/>
  <c r="H416" i="3"/>
  <c r="J573" i="3"/>
  <c r="H700" i="3"/>
  <c r="H218" i="3"/>
  <c r="H854" i="3" a="1"/>
  <c r="H870" i="3" a="1"/>
  <c r="H184" i="3" a="1"/>
  <c r="H890" i="3" a="1"/>
  <c r="H764" i="3"/>
  <c r="H880" i="3" a="1"/>
  <c r="H314" i="3"/>
  <c r="H717" i="8"/>
  <c r="J712" i="3"/>
  <c r="I343" i="3"/>
  <c r="I664" i="3"/>
  <c r="H532" i="3"/>
  <c r="H481" i="3"/>
  <c r="H9" i="3"/>
  <c r="I77" i="3"/>
  <c r="H737" i="3"/>
  <c r="H82" i="3"/>
  <c r="I522" i="3"/>
  <c r="H921" i="3" a="1"/>
  <c r="H338" i="3"/>
  <c r="H1005" i="3"/>
  <c r="H849" i="3" a="1"/>
  <c r="H401" i="3"/>
  <c r="H926" i="3" a="1"/>
  <c r="H659" i="3"/>
  <c r="I396" i="3"/>
  <c r="H946" i="3" a="1"/>
  <c r="H985" i="3"/>
  <c r="H753" i="3"/>
  <c r="H277" i="3"/>
  <c r="H975" i="3"/>
  <c r="H406" i="3"/>
  <c r="I604" i="3"/>
  <c r="H609" i="3"/>
  <c r="H839" i="3" a="1"/>
  <c r="H1020" i="3"/>
  <c r="H604" i="8"/>
  <c r="I426" i="3"/>
  <c r="I649" i="8"/>
  <c r="H378" i="3"/>
  <c r="I441" i="3"/>
  <c r="H588" i="3"/>
  <c r="H626" i="3"/>
  <c r="H143" i="3"/>
  <c r="H353" i="3"/>
  <c r="H287" i="3"/>
  <c r="H333" i="3"/>
  <c r="I578" i="3"/>
  <c r="H537" i="3"/>
  <c r="H471" i="3"/>
  <c r="H138" i="3"/>
  <c r="I547" i="3"/>
  <c r="H383" i="3"/>
  <c r="H368" i="3"/>
  <c r="H92" i="3"/>
  <c r="H614" i="3"/>
  <c r="H298" i="3"/>
  <c r="H421" i="3"/>
  <c r="H271" i="3"/>
  <c r="H102" i="3"/>
  <c r="H1000" i="3"/>
  <c r="H593" i="3"/>
  <c r="H885" i="3" a="1"/>
  <c r="H213" i="3"/>
  <c r="H348" i="3"/>
  <c r="I466" i="3"/>
  <c r="H515" i="3"/>
  <c r="H952" i="3" a="1"/>
  <c r="H455" i="3"/>
  <c r="H941" i="3" a="1"/>
  <c r="H552" i="3"/>
  <c r="H690" i="3"/>
  <c r="H844" i="3" a="1"/>
  <c r="I659" i="3"/>
  <c r="H970" i="3"/>
  <c r="H995" i="3"/>
  <c r="H1010" i="3"/>
  <c r="H834" i="3" a="1"/>
  <c r="H476" i="3"/>
  <c r="H965" i="3"/>
  <c r="H712" i="8"/>
  <c r="H740" i="8" l="1"/>
  <c r="H741" i="8"/>
  <c r="I677" i="8"/>
  <c r="I679" i="8"/>
  <c r="I740" i="8"/>
  <c r="H448" i="8"/>
  <c r="H706" i="8" s="1"/>
  <c r="H391" i="8" s="1"/>
  <c r="H390" i="8" s="1"/>
  <c r="H449" i="8" s="1"/>
  <c r="I448" i="8"/>
  <c r="I706" i="8" s="1"/>
  <c r="I391" i="8" s="1"/>
  <c r="I390" i="8" s="1"/>
  <c r="J741" i="3"/>
  <c r="J743" i="3"/>
  <c r="H745" i="8"/>
  <c r="H561" i="8"/>
  <c r="H564" i="8"/>
  <c r="I450" i="8"/>
  <c r="I510" i="8" s="1"/>
  <c r="H492" i="8"/>
  <c r="H450" i="8"/>
  <c r="H510" i="8" s="1"/>
  <c r="H677" i="8"/>
  <c r="J745" i="8"/>
  <c r="J746" i="8"/>
  <c r="H447" i="8"/>
  <c r="H675" i="8" s="1"/>
  <c r="H678" i="8" s="1"/>
  <c r="I447" i="8"/>
  <c r="AJ309" i="8"/>
  <c r="AN167" i="8"/>
  <c r="Y257" i="8"/>
  <c r="AJ161" i="8"/>
  <c r="V257" i="8"/>
  <c r="AR161" i="8"/>
  <c r="AP161" i="8"/>
  <c r="AS250" i="8"/>
  <c r="M161" i="8"/>
  <c r="O52" i="8"/>
  <c r="J52" i="8"/>
  <c r="AC52" i="8"/>
  <c r="AG52" i="8"/>
  <c r="AT52" i="8"/>
  <c r="AR796" i="8"/>
  <c r="AE796" i="8"/>
  <c r="O796" i="8"/>
  <c r="X796" i="8"/>
  <c r="W786" i="8"/>
  <c r="M786" i="8"/>
  <c r="AV786" i="8"/>
  <c r="AR786" i="8"/>
  <c r="R786" i="8"/>
  <c r="Z786" i="8"/>
  <c r="AV185" i="8"/>
  <c r="AE309" i="8"/>
  <c r="P309" i="8"/>
  <c r="AR309" i="8"/>
  <c r="AA309" i="8"/>
  <c r="AW309" i="8"/>
  <c r="AX320" i="8"/>
  <c r="I320" i="8"/>
  <c r="AB320" i="8"/>
  <c r="AH320" i="8"/>
  <c r="S167" i="8"/>
  <c r="AR167" i="8"/>
  <c r="AP167" i="8"/>
  <c r="AV173" i="8"/>
  <c r="AF173" i="8"/>
  <c r="Y173" i="8"/>
  <c r="L173" i="8"/>
  <c r="AY173" i="8"/>
  <c r="AJ900" i="8"/>
  <c r="AO900" i="8"/>
  <c r="L257" i="8"/>
  <c r="AI257" i="8"/>
  <c r="I257" i="8"/>
  <c r="R905" i="8"/>
  <c r="M250" i="8"/>
  <c r="Y250" i="8"/>
  <c r="O250" i="8"/>
  <c r="AQ250" i="8"/>
  <c r="J250" i="8"/>
  <c r="AF250" i="8"/>
  <c r="AZ781" i="8"/>
  <c r="AP781" i="8"/>
  <c r="AR781" i="8"/>
  <c r="X781" i="8"/>
  <c r="P781" i="8"/>
  <c r="V781" i="8"/>
  <c r="AE781" i="8"/>
  <c r="AD179" i="8"/>
  <c r="Q179" i="8"/>
  <c r="AS179" i="8"/>
  <c r="M179" i="8"/>
  <c r="AI179" i="8"/>
  <c r="AV179" i="8"/>
  <c r="R161" i="8"/>
  <c r="O161" i="8"/>
  <c r="AF161" i="8"/>
  <c r="AG161" i="8"/>
  <c r="AO161" i="8"/>
  <c r="J161" i="8"/>
  <c r="AU161" i="8"/>
  <c r="AH796" i="8"/>
  <c r="BA796" i="8"/>
  <c r="AN309" i="8"/>
  <c r="AJ167" i="8"/>
  <c r="AK167" i="8"/>
  <c r="T173" i="8"/>
  <c r="AZ905" i="8"/>
  <c r="AB250" i="8"/>
  <c r="L781" i="8"/>
  <c r="AH781" i="8"/>
  <c r="Y179" i="8"/>
  <c r="O179" i="8"/>
  <c r="Z161" i="8"/>
  <c r="X161" i="8"/>
  <c r="AZ52" i="8"/>
  <c r="M52" i="8"/>
  <c r="U52" i="8"/>
  <c r="N52" i="8"/>
  <c r="AP52" i="8"/>
  <c r="AY796" i="8"/>
  <c r="S796" i="8"/>
  <c r="I786" i="8"/>
  <c r="X185" i="8"/>
  <c r="Q185" i="8"/>
  <c r="S185" i="8"/>
  <c r="T309" i="8"/>
  <c r="M309" i="8"/>
  <c r="R309" i="8"/>
  <c r="O309" i="8"/>
  <c r="AP320" i="8"/>
  <c r="Y320" i="8"/>
  <c r="L320" i="8"/>
  <c r="O167" i="8"/>
  <c r="R167" i="8"/>
  <c r="BA167" i="8"/>
  <c r="AQ173" i="8"/>
  <c r="AA173" i="8"/>
  <c r="AJ173" i="8"/>
  <c r="P173" i="8"/>
  <c r="AO173" i="8"/>
  <c r="AT257" i="8"/>
  <c r="AZ257" i="8"/>
  <c r="R250" i="8"/>
  <c r="S179" i="8"/>
  <c r="AB52" i="8"/>
  <c r="N796" i="8"/>
  <c r="AM796" i="8"/>
  <c r="AX796" i="8"/>
  <c r="Q796" i="8"/>
  <c r="P786" i="8"/>
  <c r="AX786" i="8"/>
  <c r="AB786" i="8"/>
  <c r="AN185" i="8"/>
  <c r="AO309" i="8"/>
  <c r="AL173" i="8"/>
  <c r="AS173" i="8"/>
  <c r="AC257" i="8"/>
  <c r="AE257" i="8"/>
  <c r="Q905" i="8"/>
  <c r="AM250" i="8"/>
  <c r="S781" i="8"/>
  <c r="AT781" i="8"/>
  <c r="AF179" i="8"/>
  <c r="AM179" i="8"/>
  <c r="U161" i="8"/>
  <c r="AT161" i="8"/>
  <c r="AZ161" i="8"/>
  <c r="AX161" i="8"/>
  <c r="BA155" i="8"/>
  <c r="J155" i="8"/>
  <c r="AP155" i="8"/>
  <c r="AG155" i="8"/>
  <c r="U155" i="8"/>
  <c r="AC155" i="8"/>
  <c r="AE155" i="8"/>
  <c r="AN155" i="8"/>
  <c r="X155" i="8"/>
  <c r="AR155" i="8"/>
  <c r="H501" i="8"/>
  <c r="H500" i="8"/>
  <c r="H499" i="8"/>
  <c r="H113" i="8"/>
  <c r="H495" i="8"/>
  <c r="H111" i="8"/>
  <c r="H506" i="8"/>
  <c r="H114" i="8"/>
  <c r="H743" i="8"/>
  <c r="H112" i="8"/>
  <c r="H130" i="8"/>
  <c r="H494" i="8"/>
  <c r="H560" i="8"/>
  <c r="H110" i="8"/>
  <c r="H505" i="8"/>
  <c r="H321" i="8"/>
  <c r="H502" i="8"/>
  <c r="H131" i="8"/>
  <c r="H132" i="8"/>
  <c r="H679" i="8"/>
  <c r="H115" i="8"/>
  <c r="H129" i="8"/>
  <c r="K745" i="3"/>
  <c r="K746" i="3"/>
  <c r="J677" i="3"/>
  <c r="J740" i="3"/>
  <c r="J679" i="3"/>
  <c r="AK52" i="8"/>
  <c r="AU52" i="8"/>
  <c r="T796" i="8"/>
  <c r="N786" i="8"/>
  <c r="T185" i="8"/>
  <c r="AT185" i="8"/>
  <c r="AA185" i="8"/>
  <c r="AX309" i="8"/>
  <c r="N309" i="8"/>
  <c r="L309" i="8"/>
  <c r="AH947" i="8"/>
  <c r="AH303" i="8"/>
  <c r="AO303" i="8"/>
  <c r="AO947" i="8"/>
  <c r="AJ947" i="8"/>
  <c r="AJ303" i="8"/>
  <c r="AV303" i="8"/>
  <c r="AV947" i="8"/>
  <c r="S303" i="8"/>
  <c r="S947" i="8"/>
  <c r="AP303" i="8"/>
  <c r="AP947" i="8"/>
  <c r="W303" i="8"/>
  <c r="W947" i="8"/>
  <c r="AW320" i="8"/>
  <c r="T52" i="8"/>
  <c r="AS52" i="8"/>
  <c r="W52" i="8"/>
  <c r="Q52" i="8"/>
  <c r="K52" i="8"/>
  <c r="AO52" i="8"/>
  <c r="Z52" i="8"/>
  <c r="Y796" i="8"/>
  <c r="AP796" i="8"/>
  <c r="L796" i="8"/>
  <c r="AQ796" i="8"/>
  <c r="AV796" i="8"/>
  <c r="W796" i="8"/>
  <c r="AO786" i="8"/>
  <c r="X786" i="8"/>
  <c r="AH786" i="8"/>
  <c r="AE786" i="8"/>
  <c r="AS786" i="8"/>
  <c r="AU786" i="8"/>
  <c r="U786" i="8"/>
  <c r="AF786" i="8"/>
  <c r="BA185" i="8"/>
  <c r="U185" i="8"/>
  <c r="AI185" i="8"/>
  <c r="AL185" i="8"/>
  <c r="AP185" i="8"/>
  <c r="AE185" i="8"/>
  <c r="AB309" i="8"/>
  <c r="Z309" i="8"/>
  <c r="U309" i="8"/>
  <c r="W309" i="8"/>
  <c r="J309" i="8"/>
  <c r="Z303" i="8"/>
  <c r="Z947" i="8"/>
  <c r="Q947" i="8"/>
  <c r="Q303" i="8"/>
  <c r="AE303" i="8"/>
  <c r="AE947" i="8"/>
  <c r="M947" i="8"/>
  <c r="M303" i="8"/>
  <c r="P303" i="8"/>
  <c r="P947" i="8"/>
  <c r="AQ303" i="8"/>
  <c r="AQ947" i="8"/>
  <c r="AC947" i="8"/>
  <c r="AC303" i="8"/>
  <c r="AK303" i="8"/>
  <c r="AK947" i="8"/>
  <c r="AR320" i="8"/>
  <c r="AC320" i="8"/>
  <c r="S320" i="8"/>
  <c r="AK320" i="8"/>
  <c r="M320" i="8"/>
  <c r="AS320" i="8"/>
  <c r="AM36" i="8"/>
  <c r="AM60" i="8"/>
  <c r="AF36" i="8"/>
  <c r="AF60" i="8"/>
  <c r="AS36" i="8"/>
  <c r="AS60" i="8"/>
  <c r="I36" i="8"/>
  <c r="I60" i="8"/>
  <c r="AX60" i="8"/>
  <c r="AX36" i="8"/>
  <c r="AW36" i="8"/>
  <c r="AW60" i="8"/>
  <c r="AT36" i="8"/>
  <c r="AT60" i="8"/>
  <c r="AE167" i="8"/>
  <c r="AX167" i="8"/>
  <c r="AL167" i="8"/>
  <c r="V167" i="8"/>
  <c r="Y61" i="8"/>
  <c r="Y41" i="8"/>
  <c r="P41" i="8"/>
  <c r="P61" i="8"/>
  <c r="V41" i="8"/>
  <c r="V61" i="8"/>
  <c r="AR61" i="8"/>
  <c r="AR41" i="8"/>
  <c r="AO61" i="8"/>
  <c r="AO41" i="8"/>
  <c r="AP61" i="8"/>
  <c r="AP41" i="8"/>
  <c r="O61" i="8"/>
  <c r="O41" i="8"/>
  <c r="AZ61" i="8"/>
  <c r="AZ41" i="8"/>
  <c r="Q173" i="8"/>
  <c r="U173" i="8"/>
  <c r="AC173" i="8"/>
  <c r="AG173" i="8"/>
  <c r="V173" i="8"/>
  <c r="I26" i="8"/>
  <c r="I281" i="8" s="1"/>
  <c r="I864" i="8"/>
  <c r="V864" i="8"/>
  <c r="V26" i="8"/>
  <c r="V281" i="8" s="1"/>
  <c r="AB864" i="8"/>
  <c r="AB26" i="8"/>
  <c r="AB281" i="8" s="1"/>
  <c r="AD26" i="8"/>
  <c r="AD281" i="8" s="1"/>
  <c r="AD864" i="8"/>
  <c r="AK864" i="8"/>
  <c r="AK26" i="8"/>
  <c r="AK281" i="8" s="1"/>
  <c r="AC864" i="8"/>
  <c r="AC26" i="8"/>
  <c r="AC281" i="8" s="1"/>
  <c r="BA864" i="8"/>
  <c r="BA26" i="8"/>
  <c r="BA281" i="8" s="1"/>
  <c r="AK155" i="8"/>
  <c r="K155" i="8"/>
  <c r="AL155" i="8"/>
  <c r="O155" i="8"/>
  <c r="AW900" i="8"/>
  <c r="AV52" i="8"/>
  <c r="BA52" i="8"/>
  <c r="P52" i="8"/>
  <c r="AR52" i="8"/>
  <c r="AN52" i="8"/>
  <c r="AL52" i="8"/>
  <c r="V52" i="8"/>
  <c r="R796" i="8"/>
  <c r="AZ796" i="8"/>
  <c r="P796" i="8"/>
  <c r="O786" i="8"/>
  <c r="AJ786" i="8"/>
  <c r="AH185" i="8"/>
  <c r="W185" i="8"/>
  <c r="AB185" i="8"/>
  <c r="N185" i="8"/>
  <c r="AP309" i="8"/>
  <c r="AY309" i="8"/>
  <c r="AF309" i="8"/>
  <c r="K947" i="8"/>
  <c r="K303" i="8"/>
  <c r="AI947" i="8"/>
  <c r="AI303" i="8"/>
  <c r="AR303" i="8"/>
  <c r="AR947" i="8"/>
  <c r="AD303" i="8"/>
  <c r="AD947" i="8"/>
  <c r="AN303" i="8"/>
  <c r="AN947" i="8"/>
  <c r="AF947" i="8"/>
  <c r="AF303" i="8"/>
  <c r="AY947" i="8"/>
  <c r="AY303" i="8"/>
  <c r="O303" i="8"/>
  <c r="O947" i="8"/>
  <c r="Q320" i="8"/>
  <c r="R320" i="8"/>
  <c r="AM320" i="8"/>
  <c r="W36" i="8"/>
  <c r="W60" i="8"/>
  <c r="AB60" i="8"/>
  <c r="AB36" i="8"/>
  <c r="J60" i="8"/>
  <c r="J36" i="8"/>
  <c r="AP36" i="8"/>
  <c r="AP60" i="8"/>
  <c r="T36" i="8"/>
  <c r="T60" i="8"/>
  <c r="AO60" i="8"/>
  <c r="AO36" i="8"/>
  <c r="AU167" i="8"/>
  <c r="AP31" i="8"/>
  <c r="AP59" i="8"/>
  <c r="AP859" i="8"/>
  <c r="AC59" i="8"/>
  <c r="AC31" i="8"/>
  <c r="AC859" i="8"/>
  <c r="AA59" i="8"/>
  <c r="AA859" i="8"/>
  <c r="AA31" i="8"/>
  <c r="AW859" i="8"/>
  <c r="AW59" i="8"/>
  <c r="AW31" i="8"/>
  <c r="AT59" i="8"/>
  <c r="AT31" i="8"/>
  <c r="AT859" i="8"/>
  <c r="U59" i="8"/>
  <c r="U859" i="8"/>
  <c r="U31" i="8"/>
  <c r="AY31" i="8"/>
  <c r="AY59" i="8"/>
  <c r="AY859" i="8"/>
  <c r="Y185" i="8"/>
  <c r="AZ947" i="8"/>
  <c r="AZ303" i="8"/>
  <c r="AL303" i="8"/>
  <c r="AL947" i="8"/>
  <c r="R947" i="8"/>
  <c r="R304" i="8" s="1"/>
  <c r="R303" i="8"/>
  <c r="BA947" i="8"/>
  <c r="BA303" i="8"/>
  <c r="AM303" i="8"/>
  <c r="AM947" i="8"/>
  <c r="AB303" i="8"/>
  <c r="AB947" i="8"/>
  <c r="Y947" i="8"/>
  <c r="Y303" i="8"/>
  <c r="AA303" i="8"/>
  <c r="AA947" i="8"/>
  <c r="AA304" i="8" s="1"/>
  <c r="L41" i="8"/>
  <c r="L61" i="8"/>
  <c r="AJ61" i="8"/>
  <c r="AJ41" i="8"/>
  <c r="X61" i="8"/>
  <c r="X41" i="8"/>
  <c r="AF61" i="8"/>
  <c r="AF41" i="8"/>
  <c r="S41" i="8"/>
  <c r="S61" i="8"/>
  <c r="I41" i="8"/>
  <c r="I61" i="8"/>
  <c r="AN41" i="8"/>
  <c r="AN61" i="8"/>
  <c r="AB173" i="8"/>
  <c r="R26" i="8"/>
  <c r="R281" i="8" s="1"/>
  <c r="R864" i="8"/>
  <c r="AM864" i="8"/>
  <c r="AM26" i="8"/>
  <c r="AM281" i="8" s="1"/>
  <c r="M26" i="8"/>
  <c r="M281" i="8" s="1"/>
  <c r="M864" i="8"/>
  <c r="AE864" i="8"/>
  <c r="AE26" i="8"/>
  <c r="AE281" i="8" s="1"/>
  <c r="AS26" i="8"/>
  <c r="AS281" i="8" s="1"/>
  <c r="AS864" i="8"/>
  <c r="U864" i="8"/>
  <c r="U26" i="8"/>
  <c r="U281" i="8" s="1"/>
  <c r="AI26" i="8"/>
  <c r="AI281" i="8" s="1"/>
  <c r="AI864" i="8"/>
  <c r="AA26" i="8"/>
  <c r="AA281" i="8" s="1"/>
  <c r="AA864" i="8"/>
  <c r="O257" i="8"/>
  <c r="AF257" i="8"/>
  <c r="AD905" i="8"/>
  <c r="AT905" i="8"/>
  <c r="AR905" i="8"/>
  <c r="M905" i="8"/>
  <c r="AM905" i="8"/>
  <c r="AY250" i="8"/>
  <c r="AO47" i="8"/>
  <c r="AP62" i="8"/>
  <c r="AT47" i="8"/>
  <c r="AU62" i="8"/>
  <c r="AN62" i="8"/>
  <c r="AM47" i="8"/>
  <c r="AG62" i="8"/>
  <c r="AF47" i="8"/>
  <c r="AS47" i="8"/>
  <c r="AT62" i="8"/>
  <c r="M62" i="8"/>
  <c r="L47" i="8"/>
  <c r="P47" i="8"/>
  <c r="Q62" i="8"/>
  <c r="K791" i="8"/>
  <c r="K801" i="8"/>
  <c r="AG791" i="8"/>
  <c r="AG801" i="8"/>
  <c r="R801" i="8"/>
  <c r="R791" i="8"/>
  <c r="AR801" i="8"/>
  <c r="AR791" i="8"/>
  <c r="P801" i="8"/>
  <c r="P791" i="8"/>
  <c r="W791" i="8"/>
  <c r="W801" i="8"/>
  <c r="AX791" i="8"/>
  <c r="AX801" i="8"/>
  <c r="AF791" i="8"/>
  <c r="AF801" i="8"/>
  <c r="H116" i="8"/>
  <c r="AD52" i="8"/>
  <c r="AH52" i="8"/>
  <c r="AE52" i="8"/>
  <c r="AI52" i="8"/>
  <c r="AX52" i="8"/>
  <c r="AG796" i="8"/>
  <c r="K796" i="8"/>
  <c r="AO796" i="8"/>
  <c r="AK796" i="8"/>
  <c r="AW786" i="8"/>
  <c r="L786" i="8"/>
  <c r="J786" i="8"/>
  <c r="AD786" i="8"/>
  <c r="AA786" i="8"/>
  <c r="Q786" i="8"/>
  <c r="AN786" i="8"/>
  <c r="I185" i="8"/>
  <c r="J185" i="8"/>
  <c r="AO185" i="8"/>
  <c r="K185" i="8"/>
  <c r="R185" i="8"/>
  <c r="P185" i="8"/>
  <c r="AM309" i="8"/>
  <c r="AS309" i="8"/>
  <c r="S309" i="8"/>
  <c r="AU309" i="8"/>
  <c r="AI309" i="8"/>
  <c r="AD309" i="8"/>
  <c r="AQ309" i="8"/>
  <c r="J303" i="8"/>
  <c r="J947" i="8"/>
  <c r="X947" i="8"/>
  <c r="X304" i="8" s="1"/>
  <c r="X303" i="8"/>
  <c r="AX947" i="8"/>
  <c r="AX303" i="8"/>
  <c r="H303" i="8"/>
  <c r="H947" i="8"/>
  <c r="H304" i="8" s="1"/>
  <c r="U947" i="8"/>
  <c r="U303" i="8"/>
  <c r="T947" i="8"/>
  <c r="T304" i="8" s="1"/>
  <c r="T303" i="8"/>
  <c r="AT303" i="8"/>
  <c r="AT947" i="8"/>
  <c r="L303" i="8"/>
  <c r="L947" i="8"/>
  <c r="L304" i="8" s="1"/>
  <c r="AJ320" i="8"/>
  <c r="AE320" i="8"/>
  <c r="AO320" i="8"/>
  <c r="AY320" i="8"/>
  <c r="X60" i="8"/>
  <c r="X36" i="8"/>
  <c r="AA36" i="8"/>
  <c r="AA60" i="8"/>
  <c r="AQ60" i="8"/>
  <c r="AQ36" i="8"/>
  <c r="AR60" i="8"/>
  <c r="AR36" i="8"/>
  <c r="N60" i="8"/>
  <c r="N36" i="8"/>
  <c r="K36" i="8"/>
  <c r="K60" i="8"/>
  <c r="R60" i="8"/>
  <c r="R36" i="8"/>
  <c r="Q36" i="8"/>
  <c r="Q60" i="8"/>
  <c r="Y167" i="8"/>
  <c r="L167" i="8"/>
  <c r="AW52" i="8"/>
  <c r="S52" i="8"/>
  <c r="Y52" i="8"/>
  <c r="J796" i="8"/>
  <c r="AB796" i="8"/>
  <c r="AF796" i="8"/>
  <c r="U796" i="8"/>
  <c r="AT796" i="8"/>
  <c r="AI796" i="8"/>
  <c r="AL786" i="8"/>
  <c r="AC786" i="8"/>
  <c r="AY786" i="8"/>
  <c r="AU185" i="8"/>
  <c r="AR185" i="8"/>
  <c r="AW185" i="8"/>
  <c r="AC185" i="8"/>
  <c r="AZ185" i="8"/>
  <c r="AD185" i="8"/>
  <c r="Q309" i="8"/>
  <c r="AH309" i="8"/>
  <c r="AK309" i="8"/>
  <c r="AZ309" i="8"/>
  <c r="AT309" i="8"/>
  <c r="AS303" i="8"/>
  <c r="AS947" i="8"/>
  <c r="I303" i="8"/>
  <c r="I947" i="8"/>
  <c r="AG303" i="8"/>
  <c r="AG947" i="8"/>
  <c r="N947" i="8"/>
  <c r="N304" i="8" s="1"/>
  <c r="N303" i="8"/>
  <c r="AW947" i="8"/>
  <c r="AW303" i="8"/>
  <c r="V303" i="8"/>
  <c r="V947" i="8"/>
  <c r="AU947" i="8"/>
  <c r="AU304" i="8" s="1"/>
  <c r="AU303" i="8"/>
  <c r="U320" i="8"/>
  <c r="AU36" i="8"/>
  <c r="AU60" i="8"/>
  <c r="S60" i="8"/>
  <c r="S36" i="8"/>
  <c r="AC60" i="8"/>
  <c r="AC36" i="8"/>
  <c r="M36" i="8"/>
  <c r="M60" i="8"/>
  <c r="Z36" i="8"/>
  <c r="Z60" i="8"/>
  <c r="O36" i="8"/>
  <c r="O60" i="8"/>
  <c r="AD60" i="8"/>
  <c r="AD36" i="8"/>
  <c r="Y60" i="8"/>
  <c r="Y36" i="8"/>
  <c r="BA41" i="8"/>
  <c r="BA61" i="8"/>
  <c r="W61" i="8"/>
  <c r="W41" i="8"/>
  <c r="AQ41" i="8"/>
  <c r="AQ61" i="8"/>
  <c r="AU41" i="8"/>
  <c r="AU61" i="8"/>
  <c r="K41" i="8"/>
  <c r="K61" i="8"/>
  <c r="AI41" i="8"/>
  <c r="AI61" i="8"/>
  <c r="Q61" i="8"/>
  <c r="Q41" i="8"/>
  <c r="AZ173" i="8"/>
  <c r="Z173" i="8"/>
  <c r="BA173" i="8"/>
  <c r="X173" i="8"/>
  <c r="W864" i="8"/>
  <c r="W26" i="8"/>
  <c r="W281" i="8" s="1"/>
  <c r="AN26" i="8"/>
  <c r="AN281" i="8" s="1"/>
  <c r="AN864" i="8"/>
  <c r="Z864" i="8"/>
  <c r="Z26" i="8"/>
  <c r="Z281" i="8" s="1"/>
  <c r="Q26" i="8"/>
  <c r="Q281" i="8" s="1"/>
  <c r="Q864" i="8"/>
  <c r="Y864" i="8"/>
  <c r="Y26" i="8"/>
  <c r="Y281" i="8" s="1"/>
  <c r="AZ26" i="8"/>
  <c r="AZ281" i="8" s="1"/>
  <c r="AZ864" i="8"/>
  <c r="T864" i="8"/>
  <c r="T26" i="8"/>
  <c r="T281" i="8" s="1"/>
  <c r="N864" i="8"/>
  <c r="N26" i="8"/>
  <c r="N281" i="8" s="1"/>
  <c r="M155" i="8"/>
  <c r="AV155" i="8"/>
  <c r="P900" i="8"/>
  <c r="Z900" i="8"/>
  <c r="AX900" i="8"/>
  <c r="P257" i="8"/>
  <c r="AG257" i="8"/>
  <c r="AX905" i="8"/>
  <c r="AU905" i="8"/>
  <c r="AV905" i="8"/>
  <c r="AK905" i="8"/>
  <c r="AN905" i="8"/>
  <c r="Y905" i="8"/>
  <c r="X905" i="8"/>
  <c r="AZ250" i="8"/>
  <c r="V250" i="8"/>
  <c r="AG781" i="8"/>
  <c r="U781" i="8"/>
  <c r="AM62" i="8"/>
  <c r="AL47" i="8"/>
  <c r="AB47" i="8"/>
  <c r="AC62" i="8"/>
  <c r="AH47" i="8"/>
  <c r="AI62" i="8"/>
  <c r="T47" i="8"/>
  <c r="U62" i="8"/>
  <c r="AC47" i="8"/>
  <c r="AD62" i="8"/>
  <c r="AU47" i="8"/>
  <c r="AV62" i="8"/>
  <c r="AI47" i="8"/>
  <c r="AJ62" i="8"/>
  <c r="AM791" i="8"/>
  <c r="AM801" i="8"/>
  <c r="AA791" i="8"/>
  <c r="AA801" i="8"/>
  <c r="AL791" i="8"/>
  <c r="AL801" i="8"/>
  <c r="AV167" i="8"/>
  <c r="J167" i="8"/>
  <c r="AS61" i="8"/>
  <c r="AS41" i="8"/>
  <c r="AX61" i="8"/>
  <c r="AX41" i="8"/>
  <c r="AA61" i="8"/>
  <c r="AA41" i="8"/>
  <c r="AB41" i="8"/>
  <c r="AB61" i="8"/>
  <c r="N41" i="8"/>
  <c r="N61" i="8"/>
  <c r="J61" i="8"/>
  <c r="J41" i="8"/>
  <c r="M61" i="8"/>
  <c r="M41" i="8"/>
  <c r="AY41" i="8"/>
  <c r="AY61" i="8"/>
  <c r="R173" i="8"/>
  <c r="AE173" i="8"/>
  <c r="AY864" i="8"/>
  <c r="AY26" i="8"/>
  <c r="AY281" i="8" s="1"/>
  <c r="AQ864" i="8"/>
  <c r="AQ26" i="8"/>
  <c r="AQ281" i="8" s="1"/>
  <c r="AT26" i="8"/>
  <c r="AT281" i="8" s="1"/>
  <c r="AT864" i="8"/>
  <c r="H864" i="8"/>
  <c r="AJ26" i="8"/>
  <c r="AJ281" i="8" s="1"/>
  <c r="AJ864" i="8"/>
  <c r="AV26" i="8"/>
  <c r="AV281" i="8" s="1"/>
  <c r="AV864" i="8"/>
  <c r="AH26" i="8"/>
  <c r="AH281" i="8" s="1"/>
  <c r="AH864" i="8"/>
  <c r="S26" i="8"/>
  <c r="S281" i="8" s="1"/>
  <c r="S864" i="8"/>
  <c r="AQ155" i="8"/>
  <c r="Y155" i="8"/>
  <c r="AM155" i="8"/>
  <c r="AF155" i="8"/>
  <c r="J900" i="8"/>
  <c r="AD900" i="8"/>
  <c r="AE900" i="8"/>
  <c r="K900" i="8"/>
  <c r="X900" i="8"/>
  <c r="AU257" i="8"/>
  <c r="Z257" i="8"/>
  <c r="BA257" i="8"/>
  <c r="R257" i="8"/>
  <c r="O905" i="8"/>
  <c r="AL905" i="8"/>
  <c r="W905" i="8"/>
  <c r="AH905" i="8"/>
  <c r="V905" i="8"/>
  <c r="P905" i="8"/>
  <c r="N905" i="8"/>
  <c r="AD250" i="8"/>
  <c r="T250" i="8"/>
  <c r="BA250" i="8"/>
  <c r="N250" i="8"/>
  <c r="M781" i="8"/>
  <c r="J781" i="8"/>
  <c r="N781" i="8"/>
  <c r="AB781" i="8"/>
  <c r="AY47" i="8"/>
  <c r="AZ62" i="8"/>
  <c r="AO62" i="8"/>
  <c r="AN47" i="8"/>
  <c r="AA47" i="8"/>
  <c r="AB62" i="8"/>
  <c r="BA62" i="8"/>
  <c r="AZ47" i="8"/>
  <c r="N62" i="8"/>
  <c r="M47" i="8"/>
  <c r="H62" i="8"/>
  <c r="I62" i="8"/>
  <c r="W62" i="8"/>
  <c r="V47" i="8"/>
  <c r="AD791" i="8"/>
  <c r="AD801" i="8"/>
  <c r="J801" i="8"/>
  <c r="J791" i="8"/>
  <c r="AJ801" i="8"/>
  <c r="AJ791" i="8"/>
  <c r="L801" i="8"/>
  <c r="L791" i="8"/>
  <c r="S801" i="8"/>
  <c r="S791" i="8"/>
  <c r="AO801" i="8"/>
  <c r="AO791" i="8"/>
  <c r="T801" i="8"/>
  <c r="T791" i="8"/>
  <c r="AE801" i="8"/>
  <c r="AE791" i="8"/>
  <c r="V179" i="8"/>
  <c r="AK179" i="8"/>
  <c r="AZ179" i="8"/>
  <c r="AP179" i="8"/>
  <c r="W859" i="8"/>
  <c r="W31" i="8"/>
  <c r="W59" i="8"/>
  <c r="AD859" i="8"/>
  <c r="AD57" i="8" s="1"/>
  <c r="AD59" i="8"/>
  <c r="AD31" i="8"/>
  <c r="AU859" i="8"/>
  <c r="AU57" i="8" s="1"/>
  <c r="AU31" i="8"/>
  <c r="AU59" i="8"/>
  <c r="AZ859" i="8"/>
  <c r="AZ59" i="8"/>
  <c r="AZ31" i="8"/>
  <c r="L31" i="8"/>
  <c r="L59" i="8"/>
  <c r="L859" i="8"/>
  <c r="AJ59" i="8"/>
  <c r="AJ31" i="8"/>
  <c r="AJ859" i="8"/>
  <c r="AE859" i="8"/>
  <c r="AE31" i="8"/>
  <c r="AE59" i="8"/>
  <c r="AB31" i="8"/>
  <c r="AB59" i="8"/>
  <c r="AB859" i="8"/>
  <c r="AB57" i="8" s="1"/>
  <c r="AV161" i="8"/>
  <c r="P161" i="8"/>
  <c r="AH161" i="8"/>
  <c r="K320" i="8"/>
  <c r="V320" i="8"/>
  <c r="AZ320" i="8"/>
  <c r="Z320" i="8"/>
  <c r="L60" i="8"/>
  <c r="L36" i="8"/>
  <c r="AG60" i="8"/>
  <c r="AG36" i="8"/>
  <c r="U36" i="8"/>
  <c r="U60" i="8"/>
  <c r="AH60" i="8"/>
  <c r="AH36" i="8"/>
  <c r="AV36" i="8"/>
  <c r="AV60" i="8"/>
  <c r="V60" i="8"/>
  <c r="V36" i="8"/>
  <c r="AI60" i="8"/>
  <c r="AI36" i="8"/>
  <c r="AY60" i="8"/>
  <c r="AY36" i="8"/>
  <c r="Z167" i="8"/>
  <c r="AQ167" i="8"/>
  <c r="Q167" i="8"/>
  <c r="AA167" i="8"/>
  <c r="AG61" i="8"/>
  <c r="AG41" i="8"/>
  <c r="AC41" i="8"/>
  <c r="AC61" i="8"/>
  <c r="AW61" i="8"/>
  <c r="AW41" i="8"/>
  <c r="U61" i="8"/>
  <c r="U41" i="8"/>
  <c r="T61" i="8"/>
  <c r="T41" i="8"/>
  <c r="AM61" i="8"/>
  <c r="AM41" i="8"/>
  <c r="R41" i="8"/>
  <c r="R61" i="8"/>
  <c r="AH173" i="8"/>
  <c r="I173" i="8"/>
  <c r="AW173" i="8"/>
  <c r="AT173" i="8"/>
  <c r="AG26" i="8"/>
  <c r="AG281" i="8" s="1"/>
  <c r="AG864" i="8"/>
  <c r="L26" i="8"/>
  <c r="L281" i="8" s="1"/>
  <c r="L864" i="8"/>
  <c r="AL26" i="8"/>
  <c r="AL281" i="8" s="1"/>
  <c r="AL864" i="8"/>
  <c r="AF26" i="8"/>
  <c r="AF281" i="8" s="1"/>
  <c r="AF864" i="8"/>
  <c r="AO864" i="8"/>
  <c r="AO26" i="8"/>
  <c r="AO281" i="8" s="1"/>
  <c r="AR864" i="8"/>
  <c r="AR26" i="8"/>
  <c r="AR281" i="8" s="1"/>
  <c r="J26" i="8"/>
  <c r="J281" i="8" s="1"/>
  <c r="J864" i="8"/>
  <c r="K864" i="8"/>
  <c r="K26" i="8"/>
  <c r="K281" i="8" s="1"/>
  <c r="AO155" i="8"/>
  <c r="AD155" i="8"/>
  <c r="Q900" i="8"/>
  <c r="BA900" i="8"/>
  <c r="AV900" i="8"/>
  <c r="AH900" i="8"/>
  <c r="V900" i="8"/>
  <c r="AH257" i="8"/>
  <c r="AM257" i="8"/>
  <c r="U257" i="8"/>
  <c r="AS257" i="8"/>
  <c r="AX257" i="8"/>
  <c r="AP257" i="8"/>
  <c r="AJ905" i="8"/>
  <c r="U905" i="8"/>
  <c r="AI905" i="8"/>
  <c r="J905" i="8"/>
  <c r="H905" i="8"/>
  <c r="AC905" i="8"/>
  <c r="S905" i="8"/>
  <c r="Z905" i="8"/>
  <c r="AV250" i="8"/>
  <c r="K250" i="8"/>
  <c r="AH250" i="8"/>
  <c r="AW250" i="8"/>
  <c r="AE250" i="8"/>
  <c r="Z250" i="8"/>
  <c r="AT250" i="8"/>
  <c r="K781" i="8"/>
  <c r="AQ781" i="8"/>
  <c r="AX781" i="8"/>
  <c r="AI781" i="8"/>
  <c r="AN781" i="8"/>
  <c r="P62" i="8"/>
  <c r="O47" i="8"/>
  <c r="U47" i="8"/>
  <c r="V62" i="8"/>
  <c r="AW47" i="8"/>
  <c r="AX62" i="8"/>
  <c r="AR47" i="8"/>
  <c r="AS62" i="8"/>
  <c r="AY62" i="8"/>
  <c r="AX47" i="8"/>
  <c r="AE47" i="8"/>
  <c r="AF62" i="8"/>
  <c r="L62" i="8"/>
  <c r="K47" i="8"/>
  <c r="AD47" i="8"/>
  <c r="AE62" i="8"/>
  <c r="AC791" i="8"/>
  <c r="AC801" i="8"/>
  <c r="Z801" i="8"/>
  <c r="Z791" i="8"/>
  <c r="Q801" i="8"/>
  <c r="Q791" i="8"/>
  <c r="AW791" i="8"/>
  <c r="AW801" i="8"/>
  <c r="H801" i="8"/>
  <c r="H791" i="8"/>
  <c r="V791" i="8"/>
  <c r="V801" i="8"/>
  <c r="AB791" i="8"/>
  <c r="AB801" i="8"/>
  <c r="I801" i="8"/>
  <c r="I791" i="8"/>
  <c r="AT179" i="8"/>
  <c r="AA179" i="8"/>
  <c r="T179" i="8"/>
  <c r="P179" i="8"/>
  <c r="I179" i="8"/>
  <c r="AH179" i="8"/>
  <c r="BA859" i="8"/>
  <c r="BA31" i="8"/>
  <c r="BA59" i="8"/>
  <c r="AS859" i="8"/>
  <c r="AS31" i="8"/>
  <c r="AS59" i="8"/>
  <c r="AX859" i="8"/>
  <c r="AX59" i="8"/>
  <c r="AX31" i="8"/>
  <c r="AM31" i="8"/>
  <c r="AM59" i="8"/>
  <c r="AM859" i="8"/>
  <c r="T859" i="8"/>
  <c r="T31" i="8"/>
  <c r="T59" i="8"/>
  <c r="Y859" i="8"/>
  <c r="Y59" i="8"/>
  <c r="Y31" i="8"/>
  <c r="Q859" i="8"/>
  <c r="Q31" i="8"/>
  <c r="Q59" i="8"/>
  <c r="AI59" i="8"/>
  <c r="AI31" i="8"/>
  <c r="AI859" i="8"/>
  <c r="T161" i="8"/>
  <c r="AQ161" i="8"/>
  <c r="AW161" i="8"/>
  <c r="AI161" i="8"/>
  <c r="Y161" i="8"/>
  <c r="L161" i="8"/>
  <c r="AY161" i="8"/>
  <c r="V161" i="8"/>
  <c r="I675" i="8"/>
  <c r="I678" i="8" s="1"/>
  <c r="I738" i="8"/>
  <c r="I742" i="8" s="1"/>
  <c r="AU791" i="8"/>
  <c r="AU801" i="8"/>
  <c r="U801" i="8"/>
  <c r="U791" i="8"/>
  <c r="AY791" i="8"/>
  <c r="AY801" i="8"/>
  <c r="AP791" i="8"/>
  <c r="AP801" i="8"/>
  <c r="AS791" i="8"/>
  <c r="AS801" i="8"/>
  <c r="AO179" i="8"/>
  <c r="AL31" i="8"/>
  <c r="AL59" i="8"/>
  <c r="AL859" i="8"/>
  <c r="AK59" i="8"/>
  <c r="AK859" i="8"/>
  <c r="AK57" i="8" s="1"/>
  <c r="AK31" i="8"/>
  <c r="R59" i="8"/>
  <c r="R31" i="8"/>
  <c r="R859" i="8"/>
  <c r="I31" i="8"/>
  <c r="I59" i="8"/>
  <c r="I859" i="8"/>
  <c r="N31" i="8"/>
  <c r="N859" i="8"/>
  <c r="N59" i="8"/>
  <c r="P59" i="8"/>
  <c r="P859" i="8"/>
  <c r="P31" i="8"/>
  <c r="X59" i="8"/>
  <c r="X859" i="8"/>
  <c r="X31" i="8"/>
  <c r="AO59" i="8"/>
  <c r="AO31" i="8"/>
  <c r="AO859" i="8"/>
  <c r="K161" i="8"/>
  <c r="I449" i="8"/>
  <c r="AR900" i="8"/>
  <c r="AN900" i="8"/>
  <c r="AK900" i="8"/>
  <c r="J257" i="8"/>
  <c r="AD257" i="8"/>
  <c r="AR257" i="8"/>
  <c r="AS905" i="8"/>
  <c r="AF905" i="8"/>
  <c r="AA905" i="8"/>
  <c r="AW905" i="8"/>
  <c r="T905" i="8"/>
  <c r="AG905" i="8"/>
  <c r="AB905" i="8"/>
  <c r="AQ905" i="8"/>
  <c r="AN250" i="8"/>
  <c r="AU781" i="8"/>
  <c r="Y781" i="8"/>
  <c r="R781" i="8"/>
  <c r="Z47" i="8"/>
  <c r="AA62" i="8"/>
  <c r="AV47" i="8"/>
  <c r="AW62" i="8"/>
  <c r="Y62" i="8"/>
  <c r="X47" i="8"/>
  <c r="Q47" i="8"/>
  <c r="R62" i="8"/>
  <c r="AJ47" i="8"/>
  <c r="AK62" i="8"/>
  <c r="W47" i="8"/>
  <c r="X62" i="8"/>
  <c r="AG47" i="8"/>
  <c r="AH62" i="8"/>
  <c r="N47" i="8"/>
  <c r="O62" i="8"/>
  <c r="AZ801" i="8"/>
  <c r="AZ791" i="8"/>
  <c r="Y791" i="8"/>
  <c r="Y801" i="8"/>
  <c r="N791" i="8"/>
  <c r="N801" i="8"/>
  <c r="AH801" i="8"/>
  <c r="AH791" i="8"/>
  <c r="AT801" i="8"/>
  <c r="AT791" i="8"/>
  <c r="AN791" i="8"/>
  <c r="AN801" i="8"/>
  <c r="AI801" i="8"/>
  <c r="AI791" i="8"/>
  <c r="AE179" i="8"/>
  <c r="K179" i="8"/>
  <c r="AG179" i="8"/>
  <c r="O859" i="8"/>
  <c r="O57" i="8" s="1"/>
  <c r="O31" i="8"/>
  <c r="O59" i="8"/>
  <c r="V59" i="8"/>
  <c r="V31" i="8"/>
  <c r="V859" i="8"/>
  <c r="AN859" i="8"/>
  <c r="AN31" i="8"/>
  <c r="AN59" i="8"/>
  <c r="AV31" i="8"/>
  <c r="AV859" i="8"/>
  <c r="AV59" i="8"/>
  <c r="AH59" i="8"/>
  <c r="AH31" i="8"/>
  <c r="AH859" i="8"/>
  <c r="S31" i="8"/>
  <c r="S859" i="8"/>
  <c r="S57" i="8" s="1"/>
  <c r="S59" i="8"/>
  <c r="H59" i="8"/>
  <c r="H859" i="8"/>
  <c r="AR59" i="8"/>
  <c r="AR859" i="8"/>
  <c r="AR31" i="8"/>
  <c r="I161" i="8"/>
  <c r="S161" i="8"/>
  <c r="AU320" i="8"/>
  <c r="AG320" i="8"/>
  <c r="O320" i="8"/>
  <c r="W320" i="8"/>
  <c r="BA60" i="8"/>
  <c r="BA36" i="8"/>
  <c r="AL36" i="8"/>
  <c r="AL60" i="8"/>
  <c r="P60" i="8"/>
  <c r="P36" i="8"/>
  <c r="AZ60" i="8"/>
  <c r="AZ36" i="8"/>
  <c r="AN60" i="8"/>
  <c r="AN36" i="8"/>
  <c r="AE60" i="8"/>
  <c r="AE36" i="8"/>
  <c r="AJ36" i="8"/>
  <c r="AJ60" i="8"/>
  <c r="AK60" i="8"/>
  <c r="AK36" i="8"/>
  <c r="AY167" i="8"/>
  <c r="AS167" i="8"/>
  <c r="AO167" i="8"/>
  <c r="M167" i="8"/>
  <c r="AF167" i="8"/>
  <c r="AB167" i="8"/>
  <c r="AZ167" i="8"/>
  <c r="AH167" i="8"/>
  <c r="AV41" i="8"/>
  <c r="AV61" i="8"/>
  <c r="AE61" i="8"/>
  <c r="AE41" i="8"/>
  <c r="AD41" i="8"/>
  <c r="AD61" i="8"/>
  <c r="Z61" i="8"/>
  <c r="Z41" i="8"/>
  <c r="AK61" i="8"/>
  <c r="AK41" i="8"/>
  <c r="AL41" i="8"/>
  <c r="AL61" i="8"/>
  <c r="AT61" i="8"/>
  <c r="AT41" i="8"/>
  <c r="AH41" i="8"/>
  <c r="AH61" i="8"/>
  <c r="AN173" i="8"/>
  <c r="O173" i="8"/>
  <c r="AP173" i="8"/>
  <c r="AK173" i="8"/>
  <c r="K173" i="8"/>
  <c r="X26" i="8"/>
  <c r="X281" i="8" s="1"/>
  <c r="X864" i="8"/>
  <c r="AU26" i="8"/>
  <c r="AU281" i="8" s="1"/>
  <c r="AU864" i="8"/>
  <c r="AX26" i="8"/>
  <c r="AX281" i="8" s="1"/>
  <c r="AX864" i="8"/>
  <c r="O864" i="8"/>
  <c r="O26" i="8"/>
  <c r="O281" i="8" s="1"/>
  <c r="AP26" i="8"/>
  <c r="AP281" i="8" s="1"/>
  <c r="AP864" i="8"/>
  <c r="AW26" i="8"/>
  <c r="AW281" i="8" s="1"/>
  <c r="AW864" i="8"/>
  <c r="P864" i="8"/>
  <c r="P26" i="8"/>
  <c r="P281" i="8" s="1"/>
  <c r="V155" i="8"/>
  <c r="Q155" i="8"/>
  <c r="Z155" i="8"/>
  <c r="AI155" i="8"/>
  <c r="AW155" i="8"/>
  <c r="S155" i="8"/>
  <c r="AY155" i="8"/>
  <c r="AS900" i="8"/>
  <c r="W900" i="8"/>
  <c r="AI900" i="8"/>
  <c r="O900" i="8"/>
  <c r="T900" i="8"/>
  <c r="AC900" i="8"/>
  <c r="M900" i="8"/>
  <c r="K257" i="8"/>
  <c r="AK257" i="8"/>
  <c r="AV257" i="8"/>
  <c r="AN257" i="8"/>
  <c r="W257" i="8"/>
  <c r="S257" i="8"/>
  <c r="AY905" i="8"/>
  <c r="K905" i="8"/>
  <c r="L905" i="8"/>
  <c r="AP905" i="8"/>
  <c r="AO905" i="8"/>
  <c r="BA905" i="8"/>
  <c r="I905" i="8"/>
  <c r="AE905" i="8"/>
  <c r="AG250" i="8"/>
  <c r="AI250" i="8"/>
  <c r="AP250" i="8"/>
  <c r="W250" i="8"/>
  <c r="AJ250" i="8"/>
  <c r="L250" i="8"/>
  <c r="O781" i="8"/>
  <c r="AK781" i="8"/>
  <c r="Z781" i="8"/>
  <c r="AV781" i="8"/>
  <c r="W781" i="8"/>
  <c r="AD781" i="8"/>
  <c r="AL781" i="8"/>
  <c r="AQ62" i="8"/>
  <c r="AP47" i="8"/>
  <c r="Y47" i="8"/>
  <c r="Z62" i="8"/>
  <c r="S47" i="8"/>
  <c r="T62" i="8"/>
  <c r="K62" i="8"/>
  <c r="J47" i="8"/>
  <c r="I47" i="8"/>
  <c r="J62" i="8"/>
  <c r="AQ47" i="8"/>
  <c r="AR62" i="8"/>
  <c r="AK47" i="8"/>
  <c r="AL62" i="8"/>
  <c r="R47" i="8"/>
  <c r="S62" i="8"/>
  <c r="AK801" i="8"/>
  <c r="AK791" i="8"/>
  <c r="M801" i="8"/>
  <c r="M791" i="8"/>
  <c r="X791" i="8"/>
  <c r="X801" i="8"/>
  <c r="O801" i="8"/>
  <c r="O791" i="8"/>
  <c r="BA801" i="8"/>
  <c r="BA791" i="8"/>
  <c r="AQ791" i="8"/>
  <c r="AQ801" i="8"/>
  <c r="AV791" i="8"/>
  <c r="AV801" i="8"/>
  <c r="AC179" i="8"/>
  <c r="AR179" i="8"/>
  <c r="L179" i="8"/>
  <c r="W179" i="8"/>
  <c r="AW179" i="8"/>
  <c r="AX179" i="8"/>
  <c r="K59" i="8"/>
  <c r="K31" i="8"/>
  <c r="K859" i="8"/>
  <c r="M31" i="8"/>
  <c r="M59" i="8"/>
  <c r="M859" i="8"/>
  <c r="J31" i="8"/>
  <c r="J859" i="8"/>
  <c r="J57" i="8" s="1"/>
  <c r="J59" i="8"/>
  <c r="AF859" i="8"/>
  <c r="AF31" i="8"/>
  <c r="AF59" i="8"/>
  <c r="AG59" i="8"/>
  <c r="AG859" i="8"/>
  <c r="AG57" i="8" s="1"/>
  <c r="AG31" i="8"/>
  <c r="Z59" i="8"/>
  <c r="Z859" i="8"/>
  <c r="Z57" i="8" s="1"/>
  <c r="Z31" i="8"/>
  <c r="AQ59" i="8"/>
  <c r="AQ859" i="8"/>
  <c r="AQ57" i="8" s="1"/>
  <c r="AQ31" i="8"/>
  <c r="AN161" i="8"/>
  <c r="AS161" i="8"/>
  <c r="AC161" i="8"/>
  <c r="AK161" i="8"/>
  <c r="H278" i="8"/>
  <c r="H4" i="8"/>
  <c r="H566" i="8"/>
  <c r="H567" i="8"/>
  <c r="H746" i="3"/>
  <c r="H108" i="3"/>
  <c r="H279" i="3"/>
  <c r="H293" i="3"/>
  <c r="I293" i="3"/>
  <c r="AM160" i="3"/>
  <c r="AB160" i="3"/>
  <c r="U160" i="3"/>
  <c r="H160" i="3"/>
  <c r="H161" i="3" s="1"/>
  <c r="S160" i="3"/>
  <c r="I160" i="3"/>
  <c r="AF160" i="3"/>
  <c r="AY160" i="3"/>
  <c r="AU160" i="3"/>
  <c r="AK160" i="3"/>
  <c r="AI160" i="3"/>
  <c r="P160" i="3"/>
  <c r="AV160" i="3"/>
  <c r="AV161" i="3" s="1"/>
  <c r="AA160" i="3"/>
  <c r="AO160" i="3"/>
  <c r="AC160" i="3"/>
  <c r="AL160" i="3"/>
  <c r="AX160" i="3"/>
  <c r="Z160" i="3"/>
  <c r="Y160" i="3"/>
  <c r="M160" i="3"/>
  <c r="AS160" i="3"/>
  <c r="N160" i="3"/>
  <c r="O160" i="3"/>
  <c r="AH160" i="3"/>
  <c r="AW160" i="3"/>
  <c r="AQ160" i="3"/>
  <c r="L160" i="3"/>
  <c r="AG160" i="3"/>
  <c r="AZ160" i="3"/>
  <c r="Q160" i="3"/>
  <c r="AJ160" i="3"/>
  <c r="T160" i="3"/>
  <c r="X160" i="3"/>
  <c r="AT160" i="3"/>
  <c r="AE160" i="3"/>
  <c r="AD160" i="3"/>
  <c r="AD161" i="3" s="1"/>
  <c r="W160" i="3"/>
  <c r="J160" i="3"/>
  <c r="V160" i="3"/>
  <c r="R160" i="3"/>
  <c r="BA160" i="3"/>
  <c r="BA161" i="3" s="1"/>
  <c r="AP160" i="3"/>
  <c r="AP161" i="3" s="1"/>
  <c r="AN160" i="3"/>
  <c r="AR160" i="3"/>
  <c r="K160" i="3"/>
  <c r="AL834" i="3"/>
  <c r="BA834" i="3"/>
  <c r="V834" i="3"/>
  <c r="N834" i="3"/>
  <c r="AY834" i="3"/>
  <c r="U834" i="3"/>
  <c r="AM834" i="3"/>
  <c r="Z834" i="3"/>
  <c r="AU834" i="3"/>
  <c r="P834" i="3"/>
  <c r="AN834" i="3"/>
  <c r="AV834" i="3"/>
  <c r="Q834" i="3"/>
  <c r="AI834" i="3"/>
  <c r="AT834" i="3"/>
  <c r="AZ834" i="3"/>
  <c r="W834" i="3"/>
  <c r="AX834" i="3"/>
  <c r="L834" i="3"/>
  <c r="T834" i="3"/>
  <c r="H834" i="3"/>
  <c r="AG834" i="3"/>
  <c r="AQ834" i="3"/>
  <c r="R834" i="3"/>
  <c r="AP834" i="3"/>
  <c r="Y834" i="3"/>
  <c r="AC834" i="3"/>
  <c r="M834" i="3"/>
  <c r="AR834" i="3"/>
  <c r="AD834" i="3"/>
  <c r="AB834" i="3"/>
  <c r="AF834" i="3"/>
  <c r="AS834" i="3"/>
  <c r="S834" i="3"/>
  <c r="AA834" i="3"/>
  <c r="AJ834" i="3"/>
  <c r="J834" i="3"/>
  <c r="K834" i="3"/>
  <c r="I834" i="3"/>
  <c r="X834" i="3"/>
  <c r="AH834" i="3"/>
  <c r="AW834" i="3"/>
  <c r="AE834" i="3"/>
  <c r="AK834" i="3"/>
  <c r="AO834" i="3"/>
  <c r="O834" i="3"/>
  <c r="H272" i="3"/>
  <c r="H281" i="3" s="1"/>
  <c r="I272" i="3"/>
  <c r="H219" i="3"/>
  <c r="H225" i="3" s="1"/>
  <c r="H503" i="3"/>
  <c r="H504" i="3"/>
  <c r="H148" i="3"/>
  <c r="J829" i="3"/>
  <c r="S829" i="3"/>
  <c r="AR829" i="3"/>
  <c r="AO829" i="3"/>
  <c r="AP829" i="3"/>
  <c r="AU829" i="3"/>
  <c r="AB829" i="3"/>
  <c r="AE829" i="3"/>
  <c r="AW829" i="3"/>
  <c r="AJ829" i="3"/>
  <c r="R829" i="3"/>
  <c r="AC829" i="3"/>
  <c r="V829" i="3"/>
  <c r="AI829" i="3"/>
  <c r="O829" i="3"/>
  <c r="AF829" i="3"/>
  <c r="U829" i="3"/>
  <c r="AT829" i="3"/>
  <c r="T829" i="3"/>
  <c r="AM829" i="3"/>
  <c r="Y829" i="3"/>
  <c r="AL829" i="3"/>
  <c r="L829" i="3"/>
  <c r="X829" i="3"/>
  <c r="AH829" i="3"/>
  <c r="K829" i="3"/>
  <c r="AX829" i="3"/>
  <c r="I829" i="3"/>
  <c r="AA829" i="3"/>
  <c r="AZ829" i="3"/>
  <c r="AN829" i="3"/>
  <c r="Z829" i="3"/>
  <c r="AD829" i="3"/>
  <c r="AQ829" i="3"/>
  <c r="AS829" i="3"/>
  <c r="P829" i="3"/>
  <c r="AY829" i="3"/>
  <c r="AG829" i="3"/>
  <c r="W829" i="3"/>
  <c r="H829" i="3"/>
  <c r="Q829" i="3"/>
  <c r="AV829" i="3"/>
  <c r="AK829" i="3"/>
  <c r="M829" i="3"/>
  <c r="N829" i="3"/>
  <c r="BA829" i="3"/>
  <c r="R154" i="3"/>
  <c r="AY154" i="3"/>
  <c r="X154" i="3"/>
  <c r="AJ154" i="3"/>
  <c r="AK154" i="3"/>
  <c r="AK155" i="3" s="1"/>
  <c r="O154" i="3"/>
  <c r="BA154" i="3"/>
  <c r="P154" i="3"/>
  <c r="AN154" i="3"/>
  <c r="AC154" i="3"/>
  <c r="S154" i="3"/>
  <c r="V154" i="3"/>
  <c r="H154" i="3"/>
  <c r="H155" i="3" s="1"/>
  <c r="AL154" i="3"/>
  <c r="AQ154" i="3"/>
  <c r="T154" i="3"/>
  <c r="AS154" i="3"/>
  <c r="L154" i="3"/>
  <c r="AX154" i="3"/>
  <c r="AD154" i="3"/>
  <c r="AG154" i="3"/>
  <c r="K154" i="3"/>
  <c r="Z154" i="3"/>
  <c r="AE154" i="3"/>
  <c r="AE155" i="3" s="1"/>
  <c r="I154" i="3"/>
  <c r="I155" i="3" s="1"/>
  <c r="N154" i="3"/>
  <c r="AB154" i="3"/>
  <c r="AU154" i="3"/>
  <c r="AR154" i="3"/>
  <c r="W154" i="3"/>
  <c r="AM154" i="3"/>
  <c r="AA154" i="3"/>
  <c r="AF154" i="3"/>
  <c r="M154" i="3"/>
  <c r="M155" i="3" s="1"/>
  <c r="AI154" i="3"/>
  <c r="AP154" i="3"/>
  <c r="U154" i="3"/>
  <c r="U155" i="3" s="1"/>
  <c r="AV154" i="3"/>
  <c r="AO154" i="3"/>
  <c r="AH154" i="3"/>
  <c r="AT154" i="3"/>
  <c r="AT155" i="3" s="1"/>
  <c r="AW154" i="3"/>
  <c r="AW155" i="3" s="1"/>
  <c r="J154" i="3"/>
  <c r="Y154" i="3"/>
  <c r="AZ154" i="3"/>
  <c r="Q154" i="3"/>
  <c r="H280" i="3"/>
  <c r="AD895" i="3"/>
  <c r="X895" i="3"/>
  <c r="AZ895" i="3"/>
  <c r="AE895" i="3"/>
  <c r="L895" i="3"/>
  <c r="S895" i="3"/>
  <c r="AS895" i="3"/>
  <c r="N895" i="3"/>
  <c r="T895" i="3"/>
  <c r="AO895" i="3"/>
  <c r="I895" i="3"/>
  <c r="AR895" i="3"/>
  <c r="AV895" i="3"/>
  <c r="H895" i="3"/>
  <c r="P895" i="3"/>
  <c r="U895" i="3"/>
  <c r="AM895" i="3"/>
  <c r="Z895" i="3"/>
  <c r="AL895" i="3"/>
  <c r="R895" i="3"/>
  <c r="AC895" i="3"/>
  <c r="AY895" i="3"/>
  <c r="AW895" i="3"/>
  <c r="Y895" i="3"/>
  <c r="AN895" i="3"/>
  <c r="V895" i="3"/>
  <c r="W895" i="3"/>
  <c r="AI895" i="3"/>
  <c r="AK895" i="3"/>
  <c r="AT895" i="3"/>
  <c r="AU895" i="3"/>
  <c r="AP895" i="3"/>
  <c r="M895" i="3"/>
  <c r="AA895" i="3"/>
  <c r="J895" i="3"/>
  <c r="AJ895" i="3"/>
  <c r="O895" i="3"/>
  <c r="AQ895" i="3"/>
  <c r="AF895" i="3"/>
  <c r="AB895" i="3"/>
  <c r="AH895" i="3"/>
  <c r="AX895" i="3"/>
  <c r="Q895" i="3"/>
  <c r="AG895" i="3"/>
  <c r="BA895" i="3"/>
  <c r="K895" i="3"/>
  <c r="Q890" i="3"/>
  <c r="U890" i="3"/>
  <c r="N890" i="3"/>
  <c r="AM890" i="3"/>
  <c r="P890" i="3"/>
  <c r="Y890" i="3"/>
  <c r="AF890" i="3"/>
  <c r="M890" i="3"/>
  <c r="AB890" i="3"/>
  <c r="AL890" i="3"/>
  <c r="H890" i="3"/>
  <c r="I890" i="3"/>
  <c r="AY890" i="3"/>
  <c r="J890" i="3"/>
  <c r="L890" i="3"/>
  <c r="AO890" i="3"/>
  <c r="BA890" i="3"/>
  <c r="AZ890" i="3"/>
  <c r="AI890" i="3"/>
  <c r="AE890" i="3"/>
  <c r="AV890" i="3"/>
  <c r="AS890" i="3"/>
  <c r="W890" i="3"/>
  <c r="AT890" i="3"/>
  <c r="AC890" i="3"/>
  <c r="AU890" i="3"/>
  <c r="AH890" i="3"/>
  <c r="Z890" i="3"/>
  <c r="O890" i="3"/>
  <c r="AW890" i="3"/>
  <c r="AG890" i="3"/>
  <c r="K890" i="3"/>
  <c r="AX890" i="3"/>
  <c r="AJ890" i="3"/>
  <c r="T890" i="3"/>
  <c r="AK890" i="3"/>
  <c r="V890" i="3"/>
  <c r="AA890" i="3"/>
  <c r="X890" i="3"/>
  <c r="AP890" i="3"/>
  <c r="AQ890" i="3"/>
  <c r="AN890" i="3"/>
  <c r="AD890" i="3"/>
  <c r="R890" i="3"/>
  <c r="S890" i="3"/>
  <c r="AR890" i="3"/>
  <c r="AN870" i="3"/>
  <c r="N870" i="3"/>
  <c r="AM870" i="3"/>
  <c r="V870" i="3"/>
  <c r="AD870" i="3"/>
  <c r="T870" i="3"/>
  <c r="AU870" i="3"/>
  <c r="Q870" i="3"/>
  <c r="Y870" i="3"/>
  <c r="S870" i="3"/>
  <c r="I870" i="3"/>
  <c r="X870" i="3"/>
  <c r="AF870" i="3"/>
  <c r="K870" i="3"/>
  <c r="M870" i="3"/>
  <c r="AR870" i="3"/>
  <c r="U870" i="3"/>
  <c r="AQ870" i="3"/>
  <c r="H870" i="3"/>
  <c r="AL870" i="3"/>
  <c r="AX870" i="3"/>
  <c r="AW870" i="3"/>
  <c r="Z870" i="3"/>
  <c r="AE870" i="3"/>
  <c r="W870" i="3"/>
  <c r="AI870" i="3"/>
  <c r="R870" i="3"/>
  <c r="AV870" i="3"/>
  <c r="AO870" i="3"/>
  <c r="AB870" i="3"/>
  <c r="P870" i="3"/>
  <c r="O870" i="3"/>
  <c r="AZ870" i="3"/>
  <c r="BA870" i="3"/>
  <c r="AP870" i="3"/>
  <c r="AA870" i="3"/>
  <c r="AH870" i="3"/>
  <c r="AG870" i="3"/>
  <c r="AK870" i="3"/>
  <c r="L870" i="3"/>
  <c r="AT870" i="3"/>
  <c r="J870" i="3"/>
  <c r="AC870" i="3"/>
  <c r="AS870" i="3"/>
  <c r="AJ870" i="3"/>
  <c r="AY870" i="3"/>
  <c r="P911" i="3"/>
  <c r="P244" i="3" s="1"/>
  <c r="AP911" i="3"/>
  <c r="AP244" i="3" s="1"/>
  <c r="AQ911" i="3"/>
  <c r="AQ244" i="3" s="1"/>
  <c r="AZ911" i="3"/>
  <c r="AZ244" i="3" s="1"/>
  <c r="J911" i="3"/>
  <c r="J244" i="3" s="1"/>
  <c r="AM911" i="3"/>
  <c r="AM244" i="3" s="1"/>
  <c r="X911" i="3"/>
  <c r="X244" i="3" s="1"/>
  <c r="H911" i="3"/>
  <c r="H244" i="3" s="1"/>
  <c r="H250" i="3" s="1"/>
  <c r="S911" i="3"/>
  <c r="S244" i="3" s="1"/>
  <c r="L911" i="3"/>
  <c r="L244" i="3" s="1"/>
  <c r="AK911" i="3"/>
  <c r="AK244" i="3" s="1"/>
  <c r="R911" i="3"/>
  <c r="R244" i="3" s="1"/>
  <c r="AV911" i="3"/>
  <c r="AV244" i="3" s="1"/>
  <c r="AF911" i="3"/>
  <c r="AF244" i="3" s="1"/>
  <c r="U911" i="3"/>
  <c r="U244" i="3" s="1"/>
  <c r="W911" i="3"/>
  <c r="W244" i="3" s="1"/>
  <c r="AO911" i="3"/>
  <c r="AO244" i="3" s="1"/>
  <c r="AW911" i="3"/>
  <c r="AW244" i="3" s="1"/>
  <c r="N911" i="3"/>
  <c r="N244" i="3" s="1"/>
  <c r="V911" i="3"/>
  <c r="V244" i="3" s="1"/>
  <c r="V250" i="3" s="1"/>
  <c r="Y911" i="3"/>
  <c r="Y244" i="3" s="1"/>
  <c r="AX911" i="3"/>
  <c r="AX244" i="3" s="1"/>
  <c r="AR911" i="3"/>
  <c r="AR244" i="3" s="1"/>
  <c r="AR250" i="3" s="1"/>
  <c r="AS911" i="3"/>
  <c r="AS244" i="3" s="1"/>
  <c r="AS250" i="3" s="1"/>
  <c r="AU911" i="3"/>
  <c r="AU244" i="3" s="1"/>
  <c r="K911" i="3"/>
  <c r="K244" i="3" s="1"/>
  <c r="AA911" i="3"/>
  <c r="AA244" i="3" s="1"/>
  <c r="AN911" i="3"/>
  <c r="AN244" i="3" s="1"/>
  <c r="M911" i="3"/>
  <c r="M244" i="3" s="1"/>
  <c r="AL911" i="3"/>
  <c r="AL244" i="3" s="1"/>
  <c r="AE911" i="3"/>
  <c r="AE244" i="3" s="1"/>
  <c r="AD911" i="3"/>
  <c r="AD244" i="3" s="1"/>
  <c r="AG911" i="3"/>
  <c r="AG244" i="3" s="1"/>
  <c r="AY911" i="3"/>
  <c r="AY244" i="3" s="1"/>
  <c r="AY250" i="3" s="1"/>
  <c r="T911" i="3"/>
  <c r="T244" i="3" s="1"/>
  <c r="I911" i="3"/>
  <c r="I244" i="3" s="1"/>
  <c r="I250" i="3" s="1"/>
  <c r="AJ911" i="3"/>
  <c r="AJ244" i="3" s="1"/>
  <c r="Q911" i="3"/>
  <c r="Q244" i="3" s="1"/>
  <c r="O911" i="3"/>
  <c r="O244" i="3" s="1"/>
  <c r="AB911" i="3"/>
  <c r="AB244" i="3" s="1"/>
  <c r="AB250" i="3" s="1"/>
  <c r="AC911" i="3"/>
  <c r="AC244" i="3" s="1"/>
  <c r="AI911" i="3"/>
  <c r="AI244" i="3" s="1"/>
  <c r="BA911" i="3"/>
  <c r="BA244" i="3" s="1"/>
  <c r="AT911" i="3"/>
  <c r="AT244" i="3" s="1"/>
  <c r="AH911" i="3"/>
  <c r="AH244" i="3" s="1"/>
  <c r="AH250" i="3" s="1"/>
  <c r="Z911" i="3"/>
  <c r="Z244" i="3" s="1"/>
  <c r="AH875" i="3"/>
  <c r="AZ875" i="3"/>
  <c r="AQ875" i="3"/>
  <c r="AF875" i="3"/>
  <c r="N875" i="3"/>
  <c r="AR875" i="3"/>
  <c r="M875" i="3"/>
  <c r="AC875" i="3"/>
  <c r="AB875" i="3"/>
  <c r="S875" i="3"/>
  <c r="U875" i="3"/>
  <c r="R875" i="3"/>
  <c r="AT875" i="3"/>
  <c r="X875" i="3"/>
  <c r="AL875" i="3"/>
  <c r="AD875" i="3"/>
  <c r="J875" i="3"/>
  <c r="V875" i="3"/>
  <c r="AI875" i="3"/>
  <c r="W875" i="3"/>
  <c r="L875" i="3"/>
  <c r="AE875" i="3"/>
  <c r="I875" i="3"/>
  <c r="T875" i="3"/>
  <c r="AX875" i="3"/>
  <c r="AU875" i="3"/>
  <c r="Y875" i="3"/>
  <c r="AV875" i="3"/>
  <c r="AP875" i="3"/>
  <c r="O875" i="3"/>
  <c r="AN875" i="3"/>
  <c r="AY875" i="3"/>
  <c r="AK875" i="3"/>
  <c r="H875" i="3"/>
  <c r="AS875" i="3"/>
  <c r="AA875" i="3"/>
  <c r="P875" i="3"/>
  <c r="AW875" i="3"/>
  <c r="AM875" i="3"/>
  <c r="Q875" i="3"/>
  <c r="Z875" i="3"/>
  <c r="AJ875" i="3"/>
  <c r="BA875" i="3"/>
  <c r="AO875" i="3"/>
  <c r="K875" i="3"/>
  <c r="AG875" i="3"/>
  <c r="T916" i="3"/>
  <c r="T252" i="3" s="1"/>
  <c r="AP916" i="3"/>
  <c r="AP252" i="3" s="1"/>
  <c r="AG916" i="3"/>
  <c r="AG252" i="3" s="1"/>
  <c r="AC916" i="3"/>
  <c r="AC252" i="3" s="1"/>
  <c r="AS916" i="3"/>
  <c r="AS252" i="3" s="1"/>
  <c r="I916" i="3"/>
  <c r="I252" i="3" s="1"/>
  <c r="AN916" i="3"/>
  <c r="AN252" i="3" s="1"/>
  <c r="AI916" i="3"/>
  <c r="AI252" i="3" s="1"/>
  <c r="AK916" i="3"/>
  <c r="AK252" i="3" s="1"/>
  <c r="AM916" i="3"/>
  <c r="AM252" i="3" s="1"/>
  <c r="V916" i="3"/>
  <c r="V252" i="3" s="1"/>
  <c r="W916" i="3"/>
  <c r="W252" i="3" s="1"/>
  <c r="W257" i="3" s="1"/>
  <c r="AL916" i="3"/>
  <c r="AL252" i="3" s="1"/>
  <c r="AE916" i="3"/>
  <c r="AE252" i="3" s="1"/>
  <c r="AR916" i="3"/>
  <c r="AR252" i="3" s="1"/>
  <c r="AX916" i="3"/>
  <c r="AX252" i="3" s="1"/>
  <c r="AY916" i="3"/>
  <c r="AY252" i="3" s="1"/>
  <c r="X916" i="3"/>
  <c r="X252" i="3" s="1"/>
  <c r="Y916" i="3"/>
  <c r="Y252" i="3" s="1"/>
  <c r="AB916" i="3"/>
  <c r="AB252" i="3" s="1"/>
  <c r="AV916" i="3"/>
  <c r="AV252" i="3" s="1"/>
  <c r="P916" i="3"/>
  <c r="P252" i="3" s="1"/>
  <c r="AQ916" i="3"/>
  <c r="AQ252" i="3" s="1"/>
  <c r="BA916" i="3"/>
  <c r="BA252" i="3" s="1"/>
  <c r="BA257" i="3" s="1"/>
  <c r="L916" i="3"/>
  <c r="L252" i="3" s="1"/>
  <c r="AH916" i="3"/>
  <c r="AH252" i="3" s="1"/>
  <c r="AZ916" i="3"/>
  <c r="AZ252" i="3" s="1"/>
  <c r="M916" i="3"/>
  <c r="M252" i="3" s="1"/>
  <c r="Z916" i="3"/>
  <c r="Z252" i="3" s="1"/>
  <c r="S916" i="3"/>
  <c r="S252" i="3" s="1"/>
  <c r="H916" i="3"/>
  <c r="H252" i="3" s="1"/>
  <c r="H257" i="3" s="1"/>
  <c r="AT916" i="3"/>
  <c r="AT252" i="3" s="1"/>
  <c r="N916" i="3"/>
  <c r="N252" i="3" s="1"/>
  <c r="AF916" i="3"/>
  <c r="AF252" i="3" s="1"/>
  <c r="AF257" i="3" s="1"/>
  <c r="O916" i="3"/>
  <c r="O252" i="3" s="1"/>
  <c r="U916" i="3"/>
  <c r="U252" i="3" s="1"/>
  <c r="AO916" i="3"/>
  <c r="AO252" i="3" s="1"/>
  <c r="AU916" i="3"/>
  <c r="AU252" i="3" s="1"/>
  <c r="R916" i="3"/>
  <c r="R252" i="3" s="1"/>
  <c r="AW916" i="3"/>
  <c r="AW252" i="3" s="1"/>
  <c r="AA916" i="3"/>
  <c r="AA252" i="3" s="1"/>
  <c r="AA257" i="3" s="1"/>
  <c r="K916" i="3"/>
  <c r="K252" i="3" s="1"/>
  <c r="Q916" i="3"/>
  <c r="Q252" i="3" s="1"/>
  <c r="AJ916" i="3"/>
  <c r="AJ252" i="3" s="1"/>
  <c r="AJ257" i="3" s="1"/>
  <c r="J916" i="3"/>
  <c r="J252" i="3" s="1"/>
  <c r="AD916" i="3"/>
  <c r="AD252" i="3" s="1"/>
  <c r="J880" i="3"/>
  <c r="AU880" i="3"/>
  <c r="Q880" i="3"/>
  <c r="H880" i="3"/>
  <c r="AV880" i="3"/>
  <c r="AJ880" i="3"/>
  <c r="AA880" i="3"/>
  <c r="AB880" i="3"/>
  <c r="L880" i="3"/>
  <c r="P880" i="3"/>
  <c r="AY880" i="3"/>
  <c r="BA880" i="3"/>
  <c r="AN880" i="3"/>
  <c r="AK880" i="3"/>
  <c r="AX880" i="3"/>
  <c r="AD880" i="3"/>
  <c r="AP880" i="3"/>
  <c r="AI880" i="3"/>
  <c r="AM880" i="3"/>
  <c r="U880" i="3"/>
  <c r="AC880" i="3"/>
  <c r="AH880" i="3"/>
  <c r="N880" i="3"/>
  <c r="T880" i="3"/>
  <c r="AL880" i="3"/>
  <c r="R880" i="3"/>
  <c r="Z880" i="3"/>
  <c r="AS880" i="3"/>
  <c r="I880" i="3"/>
  <c r="Y880" i="3"/>
  <c r="AQ880" i="3"/>
  <c r="M880" i="3"/>
  <c r="AT880" i="3"/>
  <c r="O880" i="3"/>
  <c r="AZ880" i="3"/>
  <c r="AW880" i="3"/>
  <c r="S880" i="3"/>
  <c r="W880" i="3"/>
  <c r="V880" i="3"/>
  <c r="AG880" i="3"/>
  <c r="AE880" i="3"/>
  <c r="K880" i="3"/>
  <c r="AF880" i="3"/>
  <c r="AR880" i="3"/>
  <c r="X880" i="3"/>
  <c r="AO880" i="3"/>
  <c r="BA885" i="3"/>
  <c r="AD885" i="3"/>
  <c r="U885" i="3"/>
  <c r="H885" i="3"/>
  <c r="AA885" i="3"/>
  <c r="AM885" i="3"/>
  <c r="K885" i="3"/>
  <c r="AO885" i="3"/>
  <c r="AF885" i="3"/>
  <c r="I885" i="3"/>
  <c r="AR885" i="3"/>
  <c r="AY885" i="3"/>
  <c r="N885" i="3"/>
  <c r="AW885" i="3"/>
  <c r="Q885" i="3"/>
  <c r="Y885" i="3"/>
  <c r="T885" i="3"/>
  <c r="J885" i="3"/>
  <c r="AB885" i="3"/>
  <c r="AU885" i="3"/>
  <c r="AP885" i="3"/>
  <c r="AJ885" i="3"/>
  <c r="AS885" i="3"/>
  <c r="AG885" i="3"/>
  <c r="AX885" i="3"/>
  <c r="V885" i="3"/>
  <c r="R885" i="3"/>
  <c r="AQ885" i="3"/>
  <c r="L885" i="3"/>
  <c r="S885" i="3"/>
  <c r="W885" i="3"/>
  <c r="X885" i="3"/>
  <c r="AK885" i="3"/>
  <c r="AI885" i="3"/>
  <c r="AL885" i="3"/>
  <c r="P885" i="3"/>
  <c r="AT885" i="3"/>
  <c r="AC885" i="3"/>
  <c r="AN885" i="3"/>
  <c r="M885" i="3"/>
  <c r="Z885" i="3"/>
  <c r="AH885" i="3"/>
  <c r="O885" i="3"/>
  <c r="AZ885" i="3"/>
  <c r="AE885" i="3"/>
  <c r="AV885" i="3"/>
  <c r="P946" i="3"/>
  <c r="AF946" i="3"/>
  <c r="J946" i="3"/>
  <c r="AQ946" i="3"/>
  <c r="AE946" i="3"/>
  <c r="AH946" i="3"/>
  <c r="S946" i="3"/>
  <c r="Y946" i="3"/>
  <c r="AD946" i="3"/>
  <c r="AL946" i="3"/>
  <c r="L946" i="3"/>
  <c r="AY946" i="3"/>
  <c r="V946" i="3"/>
  <c r="O946" i="3"/>
  <c r="AA946" i="3"/>
  <c r="AC946" i="3"/>
  <c r="R946" i="3"/>
  <c r="H946" i="3"/>
  <c r="W946" i="3"/>
  <c r="AO946" i="3"/>
  <c r="K946" i="3"/>
  <c r="AK946" i="3"/>
  <c r="AW946" i="3"/>
  <c r="BA946" i="3"/>
  <c r="AI946" i="3"/>
  <c r="AM946" i="3"/>
  <c r="AU946" i="3"/>
  <c r="Q946" i="3"/>
  <c r="AJ946" i="3"/>
  <c r="AG946" i="3"/>
  <c r="AP946" i="3"/>
  <c r="AN946" i="3"/>
  <c r="AS946" i="3"/>
  <c r="AX946" i="3"/>
  <c r="T946" i="3"/>
  <c r="AV946" i="3"/>
  <c r="M946" i="3"/>
  <c r="Z946" i="3"/>
  <c r="AT946" i="3"/>
  <c r="AR946" i="3"/>
  <c r="AB946" i="3"/>
  <c r="U946" i="3"/>
  <c r="X946" i="3"/>
  <c r="I946" i="3"/>
  <c r="AZ946" i="3"/>
  <c r="N946" i="3"/>
  <c r="S952" i="3"/>
  <c r="AN952" i="3"/>
  <c r="AK952" i="3"/>
  <c r="L952" i="3"/>
  <c r="X952" i="3"/>
  <c r="AE952" i="3"/>
  <c r="AA952" i="3"/>
  <c r="Q952" i="3"/>
  <c r="H952" i="3"/>
  <c r="H309" i="3" s="1"/>
  <c r="O952" i="3"/>
  <c r="AM952" i="3"/>
  <c r="K952" i="3"/>
  <c r="N952" i="3"/>
  <c r="AR952" i="3"/>
  <c r="W952" i="3"/>
  <c r="AL952" i="3"/>
  <c r="AL309" i="3" s="1"/>
  <c r="AJ952" i="3"/>
  <c r="AG952" i="3"/>
  <c r="AX952" i="3"/>
  <c r="Z952" i="3"/>
  <c r="Z309" i="3" s="1"/>
  <c r="AT952" i="3"/>
  <c r="AV952" i="3"/>
  <c r="AC952" i="3"/>
  <c r="P952" i="3"/>
  <c r="AD952" i="3"/>
  <c r="AI952" i="3"/>
  <c r="Y952" i="3"/>
  <c r="U952" i="3"/>
  <c r="T952" i="3"/>
  <c r="T309" i="3" s="1"/>
  <c r="I952" i="3"/>
  <c r="R952" i="3"/>
  <c r="AZ952" i="3"/>
  <c r="V952" i="3"/>
  <c r="AO952" i="3"/>
  <c r="BA952" i="3"/>
  <c r="AU952" i="3"/>
  <c r="AB952" i="3"/>
  <c r="AQ952" i="3"/>
  <c r="AS952" i="3"/>
  <c r="M952" i="3"/>
  <c r="M309" i="3" s="1"/>
  <c r="AH952" i="3"/>
  <c r="AF952" i="3"/>
  <c r="AF309" i="3" s="1"/>
  <c r="AW952" i="3"/>
  <c r="AP952" i="3"/>
  <c r="AY952" i="3"/>
  <c r="J952" i="3"/>
  <c r="W921" i="3"/>
  <c r="K921" i="3"/>
  <c r="AL921" i="3"/>
  <c r="AY921" i="3"/>
  <c r="AT921" i="3"/>
  <c r="J921" i="3"/>
  <c r="Q921" i="3"/>
  <c r="AZ921" i="3"/>
  <c r="AZ320" i="3" s="1"/>
  <c r="AX921" i="3"/>
  <c r="AS921" i="3"/>
  <c r="L921" i="3"/>
  <c r="AC921" i="3"/>
  <c r="X921" i="3"/>
  <c r="X320" i="3" s="1"/>
  <c r="M921" i="3"/>
  <c r="AW921" i="3"/>
  <c r="O921" i="3"/>
  <c r="AU921" i="3"/>
  <c r="AU320" i="3" s="1"/>
  <c r="AV921" i="3"/>
  <c r="AV320" i="3" s="1"/>
  <c r="Z921" i="3"/>
  <c r="AR921" i="3"/>
  <c r="AJ921" i="3"/>
  <c r="AD921" i="3"/>
  <c r="AK921" i="3"/>
  <c r="AB921" i="3"/>
  <c r="R921" i="3"/>
  <c r="AA921" i="3"/>
  <c r="I921" i="3"/>
  <c r="V921" i="3"/>
  <c r="AP921" i="3"/>
  <c r="T921" i="3"/>
  <c r="S921" i="3"/>
  <c r="AI921" i="3"/>
  <c r="U921" i="3"/>
  <c r="H921" i="3"/>
  <c r="H320" i="3" s="1"/>
  <c r="AN921" i="3"/>
  <c r="AQ921" i="3"/>
  <c r="BA921" i="3"/>
  <c r="Y921" i="3"/>
  <c r="Y320" i="3" s="1"/>
  <c r="AO921" i="3"/>
  <c r="AO320" i="3" s="1"/>
  <c r="N921" i="3"/>
  <c r="AG921" i="3"/>
  <c r="AF921" i="3"/>
  <c r="AF320" i="3" s="1"/>
  <c r="AM921" i="3"/>
  <c r="AM320" i="3" s="1"/>
  <c r="AH921" i="3"/>
  <c r="AE921" i="3"/>
  <c r="P921" i="3"/>
  <c r="H491" i="3"/>
  <c r="H616" i="3"/>
  <c r="H509" i="3"/>
  <c r="I509" i="3"/>
  <c r="AV166" i="3"/>
  <c r="I166" i="3"/>
  <c r="R166" i="3"/>
  <c r="AO166" i="3"/>
  <c r="J166" i="3"/>
  <c r="T166" i="3"/>
  <c r="AN166" i="3"/>
  <c r="X166" i="3"/>
  <c r="AF166" i="3"/>
  <c r="N166" i="3"/>
  <c r="AT166" i="3"/>
  <c r="V166" i="3"/>
  <c r="AK166" i="3"/>
  <c r="AY166" i="3"/>
  <c r="M166" i="3"/>
  <c r="AB166" i="3"/>
  <c r="AW166" i="3"/>
  <c r="AW167" i="3" s="1"/>
  <c r="O166" i="3"/>
  <c r="O167" i="3" s="1"/>
  <c r="Y166" i="3"/>
  <c r="K166" i="3"/>
  <c r="AG166" i="3"/>
  <c r="AG167" i="3" s="1"/>
  <c r="AS166" i="3"/>
  <c r="BA166" i="3"/>
  <c r="AJ166" i="3"/>
  <c r="W166" i="3"/>
  <c r="U166" i="3"/>
  <c r="AP166" i="3"/>
  <c r="AH166" i="3"/>
  <c r="AX166" i="3"/>
  <c r="AX167" i="3" s="1"/>
  <c r="S166" i="3"/>
  <c r="H166" i="3"/>
  <c r="H167" i="3" s="1"/>
  <c r="AA166" i="3"/>
  <c r="AU166" i="3"/>
  <c r="AI166" i="3"/>
  <c r="Z166" i="3"/>
  <c r="Z167" i="3" s="1"/>
  <c r="Q166" i="3"/>
  <c r="AL166" i="3"/>
  <c r="AL167" i="3" s="1"/>
  <c r="AZ166" i="3"/>
  <c r="AZ167" i="3" s="1"/>
  <c r="L166" i="3"/>
  <c r="AD166" i="3"/>
  <c r="AE166" i="3"/>
  <c r="AR166" i="3"/>
  <c r="AC166" i="3"/>
  <c r="P166" i="3"/>
  <c r="AQ166" i="3"/>
  <c r="AM166" i="3"/>
  <c r="AN839" i="3"/>
  <c r="AD839" i="3"/>
  <c r="AK839" i="3"/>
  <c r="AR839" i="3"/>
  <c r="BA839" i="3"/>
  <c r="AV839" i="3"/>
  <c r="AG839" i="3"/>
  <c r="W839" i="3"/>
  <c r="Y839" i="3"/>
  <c r="J839" i="3"/>
  <c r="AE839" i="3"/>
  <c r="AJ839" i="3"/>
  <c r="AL839" i="3"/>
  <c r="U839" i="3"/>
  <c r="AA839" i="3"/>
  <c r="P839" i="3"/>
  <c r="Q839" i="3"/>
  <c r="S839" i="3"/>
  <c r="AB839" i="3"/>
  <c r="AQ839" i="3"/>
  <c r="X839" i="3"/>
  <c r="N839" i="3"/>
  <c r="AF839" i="3"/>
  <c r="AY839" i="3"/>
  <c r="AZ839" i="3"/>
  <c r="AS839" i="3"/>
  <c r="T839" i="3"/>
  <c r="Z839" i="3"/>
  <c r="AP839" i="3"/>
  <c r="L839" i="3"/>
  <c r="AO839" i="3"/>
  <c r="V839" i="3"/>
  <c r="O839" i="3"/>
  <c r="AW839" i="3"/>
  <c r="M839" i="3"/>
  <c r="R839" i="3"/>
  <c r="AT839" i="3"/>
  <c r="AX839" i="3"/>
  <c r="AU839" i="3"/>
  <c r="I839" i="3"/>
  <c r="AM839" i="3"/>
  <c r="AI839" i="3"/>
  <c r="AH839" i="3"/>
  <c r="H839" i="3"/>
  <c r="H60" i="3" s="1"/>
  <c r="AC839" i="3"/>
  <c r="K839" i="3"/>
  <c r="AM172" i="3"/>
  <c r="AR172" i="3"/>
  <c r="H172" i="3"/>
  <c r="H173" i="3" s="1"/>
  <c r="AO172" i="3"/>
  <c r="AW172" i="3"/>
  <c r="U172" i="3"/>
  <c r="R172" i="3"/>
  <c r="M172" i="3"/>
  <c r="Q172" i="3"/>
  <c r="S172" i="3"/>
  <c r="AJ172" i="3"/>
  <c r="K172" i="3"/>
  <c r="AS172" i="3"/>
  <c r="T172" i="3"/>
  <c r="AY172" i="3"/>
  <c r="Z172" i="3"/>
  <c r="AL172" i="3"/>
  <c r="AU172" i="3"/>
  <c r="AF172" i="3"/>
  <c r="AG172" i="3"/>
  <c r="I172" i="3"/>
  <c r="AH172" i="3"/>
  <c r="AE172" i="3"/>
  <c r="AA172" i="3"/>
  <c r="Y172" i="3"/>
  <c r="AP172" i="3"/>
  <c r="AV172" i="3"/>
  <c r="AI172" i="3"/>
  <c r="W172" i="3"/>
  <c r="AZ172" i="3"/>
  <c r="L172" i="3"/>
  <c r="AN172" i="3"/>
  <c r="AT172" i="3"/>
  <c r="AT173" i="3" s="1"/>
  <c r="AD172" i="3"/>
  <c r="J172" i="3"/>
  <c r="V172" i="3"/>
  <c r="AB172" i="3"/>
  <c r="N172" i="3"/>
  <c r="BA172" i="3"/>
  <c r="AQ172" i="3"/>
  <c r="AK172" i="3"/>
  <c r="AX172" i="3"/>
  <c r="O172" i="3"/>
  <c r="AC172" i="3"/>
  <c r="P172" i="3"/>
  <c r="X172" i="3"/>
  <c r="AD844" i="3"/>
  <c r="AC844" i="3"/>
  <c r="AY844" i="3"/>
  <c r="AQ844" i="3"/>
  <c r="AU844" i="3"/>
  <c r="AA844" i="3"/>
  <c r="AI844" i="3"/>
  <c r="X844" i="3"/>
  <c r="W844" i="3"/>
  <c r="AF844" i="3"/>
  <c r="AK844" i="3"/>
  <c r="AS844" i="3"/>
  <c r="M844" i="3"/>
  <c r="AG844" i="3"/>
  <c r="BA844" i="3"/>
  <c r="L844" i="3"/>
  <c r="AT844" i="3"/>
  <c r="AP844" i="3"/>
  <c r="AN844" i="3"/>
  <c r="K844" i="3"/>
  <c r="S844" i="3"/>
  <c r="AO844" i="3"/>
  <c r="AB844" i="3"/>
  <c r="Y844" i="3"/>
  <c r="AH844" i="3"/>
  <c r="AL844" i="3"/>
  <c r="AE844" i="3"/>
  <c r="AZ844" i="3"/>
  <c r="J844" i="3"/>
  <c r="N844" i="3"/>
  <c r="I844" i="3"/>
  <c r="H844" i="3"/>
  <c r="H61" i="3" s="1"/>
  <c r="AR844" i="3"/>
  <c r="T844" i="3"/>
  <c r="AJ844" i="3"/>
  <c r="U844" i="3"/>
  <c r="Z844" i="3"/>
  <c r="P844" i="3"/>
  <c r="AM844" i="3"/>
  <c r="Q844" i="3"/>
  <c r="V844" i="3"/>
  <c r="AW844" i="3"/>
  <c r="O844" i="3"/>
  <c r="AV844" i="3"/>
  <c r="R844" i="3"/>
  <c r="AX844" i="3"/>
  <c r="I561" i="3"/>
  <c r="I492" i="3"/>
  <c r="J450" i="3"/>
  <c r="J510" i="3" s="1"/>
  <c r="I564" i="3"/>
  <c r="I559" i="3"/>
  <c r="I562" i="3"/>
  <c r="I560" i="3"/>
  <c r="I501" i="3"/>
  <c r="I499" i="3"/>
  <c r="AU931" i="3"/>
  <c r="AG931" i="3"/>
  <c r="N931" i="3"/>
  <c r="Q931" i="3"/>
  <c r="AP931" i="3"/>
  <c r="Y931" i="3"/>
  <c r="AA931" i="3"/>
  <c r="BA931" i="3"/>
  <c r="O931" i="3"/>
  <c r="AW931" i="3"/>
  <c r="AV931" i="3"/>
  <c r="L931" i="3"/>
  <c r="M931" i="3"/>
  <c r="I931" i="3"/>
  <c r="AK931" i="3"/>
  <c r="AQ931" i="3"/>
  <c r="AE931" i="3"/>
  <c r="H931" i="3"/>
  <c r="H786" i="3" s="1"/>
  <c r="AI931" i="3"/>
  <c r="X931" i="3"/>
  <c r="T931" i="3"/>
  <c r="AR931" i="3"/>
  <c r="R931" i="3"/>
  <c r="AY931" i="3"/>
  <c r="AD931" i="3"/>
  <c r="W931" i="3"/>
  <c r="AJ931" i="3"/>
  <c r="S931" i="3"/>
  <c r="J931" i="3"/>
  <c r="V931" i="3"/>
  <c r="AF931" i="3"/>
  <c r="AM931" i="3"/>
  <c r="AN931" i="3"/>
  <c r="AB931" i="3"/>
  <c r="AX931" i="3"/>
  <c r="AX786" i="3" s="1"/>
  <c r="AC931" i="3"/>
  <c r="AL931" i="3"/>
  <c r="P931" i="3"/>
  <c r="AH931" i="3"/>
  <c r="AH786" i="3" s="1"/>
  <c r="Z931" i="3"/>
  <c r="AZ931" i="3"/>
  <c r="AO931" i="3"/>
  <c r="AT931" i="3"/>
  <c r="K931" i="3"/>
  <c r="AS931" i="3"/>
  <c r="U931" i="3"/>
  <c r="T184" i="3"/>
  <c r="AB184" i="3"/>
  <c r="K184" i="3"/>
  <c r="AV184" i="3"/>
  <c r="AL184" i="3"/>
  <c r="AD184" i="3"/>
  <c r="L184" i="3"/>
  <c r="L185" i="3" s="1"/>
  <c r="I184" i="3"/>
  <c r="AZ184" i="3"/>
  <c r="AN184" i="3"/>
  <c r="AJ184" i="3"/>
  <c r="AT184" i="3"/>
  <c r="X184" i="3"/>
  <c r="R184" i="3"/>
  <c r="U184" i="3"/>
  <c r="AW184" i="3"/>
  <c r="AW185" i="3" s="1"/>
  <c r="AU184" i="3"/>
  <c r="V184" i="3"/>
  <c r="H184" i="3"/>
  <c r="H185" i="3" s="1"/>
  <c r="BA184" i="3"/>
  <c r="AQ184" i="3"/>
  <c r="AG184" i="3"/>
  <c r="Y184" i="3"/>
  <c r="W184" i="3"/>
  <c r="AF184" i="3"/>
  <c r="S184" i="3"/>
  <c r="S185" i="3" s="1"/>
  <c r="N184" i="3"/>
  <c r="AE184" i="3"/>
  <c r="AY184" i="3"/>
  <c r="P184" i="3"/>
  <c r="AC184" i="3"/>
  <c r="AR184" i="3"/>
  <c r="Q184" i="3"/>
  <c r="AX184" i="3"/>
  <c r="AP184" i="3"/>
  <c r="AH184" i="3"/>
  <c r="AA184" i="3"/>
  <c r="AO184" i="3"/>
  <c r="AO185" i="3" s="1"/>
  <c r="O184" i="3"/>
  <c r="O185" i="3" s="1"/>
  <c r="M184" i="3"/>
  <c r="AM184" i="3"/>
  <c r="AM185" i="3" s="1"/>
  <c r="J184" i="3"/>
  <c r="AS184" i="3"/>
  <c r="AI184" i="3"/>
  <c r="AK184" i="3"/>
  <c r="Z184" i="3"/>
  <c r="O854" i="3"/>
  <c r="AH854" i="3"/>
  <c r="AJ854" i="3"/>
  <c r="V854" i="3"/>
  <c r="AK854" i="3"/>
  <c r="AX854" i="3"/>
  <c r="AV854" i="3"/>
  <c r="L854" i="3"/>
  <c r="X854" i="3"/>
  <c r="S854" i="3"/>
  <c r="AI854" i="3"/>
  <c r="AI52" i="3" s="1"/>
  <c r="AC854" i="3"/>
  <c r="AG854" i="3"/>
  <c r="M854" i="3"/>
  <c r="AB854" i="3"/>
  <c r="AZ854" i="3"/>
  <c r="AY854" i="3"/>
  <c r="T854" i="3"/>
  <c r="AR854" i="3"/>
  <c r="AR52" i="3" s="1"/>
  <c r="AA854" i="3"/>
  <c r="AP854" i="3"/>
  <c r="R854" i="3"/>
  <c r="AW854" i="3"/>
  <c r="AW52" i="3" s="1"/>
  <c r="AU854" i="3"/>
  <c r="AD854" i="3"/>
  <c r="N854" i="3"/>
  <c r="N52" i="3" s="1"/>
  <c r="J854" i="3"/>
  <c r="AS854" i="3"/>
  <c r="BA854" i="3"/>
  <c r="AQ854" i="3"/>
  <c r="I854" i="3"/>
  <c r="AT854" i="3"/>
  <c r="AT52" i="3" s="1"/>
  <c r="K854" i="3"/>
  <c r="W854" i="3"/>
  <c r="P854" i="3"/>
  <c r="AO854" i="3"/>
  <c r="AF854" i="3"/>
  <c r="AE854" i="3"/>
  <c r="Z854" i="3"/>
  <c r="H854" i="3"/>
  <c r="AM854" i="3"/>
  <c r="AN854" i="3"/>
  <c r="AL854" i="3"/>
  <c r="Y854" i="3"/>
  <c r="U854" i="3"/>
  <c r="Q854" i="3"/>
  <c r="T941" i="3"/>
  <c r="AX941" i="3"/>
  <c r="AA941" i="3"/>
  <c r="AY941" i="3"/>
  <c r="M941" i="3"/>
  <c r="P941" i="3"/>
  <c r="Z941" i="3"/>
  <c r="Y941" i="3"/>
  <c r="J941" i="3"/>
  <c r="AR941" i="3"/>
  <c r="V941" i="3"/>
  <c r="AL941" i="3"/>
  <c r="L941" i="3"/>
  <c r="N941" i="3"/>
  <c r="W941" i="3"/>
  <c r="AP941" i="3"/>
  <c r="O941" i="3"/>
  <c r="AD941" i="3"/>
  <c r="AS941" i="3"/>
  <c r="X941" i="3"/>
  <c r="AO941" i="3"/>
  <c r="AU941" i="3"/>
  <c r="AT941" i="3"/>
  <c r="AT796" i="3" s="1"/>
  <c r="AE941" i="3"/>
  <c r="K941" i="3"/>
  <c r="K796" i="3" s="1"/>
  <c r="AW941" i="3"/>
  <c r="AI941" i="3"/>
  <c r="I941" i="3"/>
  <c r="AF941" i="3"/>
  <c r="AF796" i="3" s="1"/>
  <c r="AN941" i="3"/>
  <c r="H941" i="3"/>
  <c r="H796" i="3" s="1"/>
  <c r="AG941" i="3"/>
  <c r="AQ941" i="3"/>
  <c r="U941" i="3"/>
  <c r="AM941" i="3"/>
  <c r="AK941" i="3"/>
  <c r="R941" i="3"/>
  <c r="R796" i="3" s="1"/>
  <c r="AH941" i="3"/>
  <c r="AC941" i="3"/>
  <c r="BA941" i="3"/>
  <c r="AB941" i="3"/>
  <c r="AJ941" i="3"/>
  <c r="AV941" i="3"/>
  <c r="Q941" i="3"/>
  <c r="S941" i="3"/>
  <c r="AZ941" i="3"/>
  <c r="H498" i="3"/>
  <c r="H496" i="3"/>
  <c r="H497" i="3"/>
  <c r="AB849" i="3"/>
  <c r="AZ849" i="3"/>
  <c r="AT849" i="3"/>
  <c r="AD849" i="3"/>
  <c r="AW849" i="3"/>
  <c r="AG849" i="3"/>
  <c r="I849" i="3"/>
  <c r="N849" i="3"/>
  <c r="Q849" i="3"/>
  <c r="X849" i="3"/>
  <c r="AR849" i="3"/>
  <c r="AO849" i="3"/>
  <c r="AY849" i="3"/>
  <c r="AP849" i="3"/>
  <c r="BA849" i="3"/>
  <c r="AX849" i="3"/>
  <c r="W849" i="3"/>
  <c r="AC849" i="3"/>
  <c r="AJ849" i="3"/>
  <c r="S849" i="3"/>
  <c r="AU849" i="3"/>
  <c r="AN849" i="3"/>
  <c r="K849" i="3"/>
  <c r="Y849" i="3"/>
  <c r="AH849" i="3"/>
  <c r="R849" i="3"/>
  <c r="AQ849" i="3"/>
  <c r="AS849" i="3"/>
  <c r="AF849" i="3"/>
  <c r="M849" i="3"/>
  <c r="AV849" i="3"/>
  <c r="AL849" i="3"/>
  <c r="J849" i="3"/>
  <c r="H849" i="3"/>
  <c r="O849" i="3"/>
  <c r="U849" i="3"/>
  <c r="L849" i="3"/>
  <c r="V849" i="3"/>
  <c r="AE849" i="3"/>
  <c r="AK849" i="3"/>
  <c r="T849" i="3"/>
  <c r="AI849" i="3"/>
  <c r="AA849" i="3"/>
  <c r="Z849" i="3"/>
  <c r="AM849" i="3"/>
  <c r="P849" i="3"/>
  <c r="AB178" i="3"/>
  <c r="Q178" i="3"/>
  <c r="Q179" i="3" s="1"/>
  <c r="H178" i="3"/>
  <c r="H179" i="3" s="1"/>
  <c r="N178" i="3"/>
  <c r="T178" i="3"/>
  <c r="AC178" i="3"/>
  <c r="AC179" i="3" s="1"/>
  <c r="AS178" i="3"/>
  <c r="S178" i="3"/>
  <c r="AT178" i="3"/>
  <c r="AO178" i="3"/>
  <c r="AZ178" i="3"/>
  <c r="J178" i="3"/>
  <c r="L178" i="3"/>
  <c r="AX178" i="3"/>
  <c r="AI178" i="3"/>
  <c r="Y178" i="3"/>
  <c r="K178" i="3"/>
  <c r="AN178" i="3"/>
  <c r="AN179" i="3" s="1"/>
  <c r="AA178" i="3"/>
  <c r="AE178" i="3"/>
  <c r="AK178" i="3"/>
  <c r="AV178" i="3"/>
  <c r="V178" i="3"/>
  <c r="AG178" i="3"/>
  <c r="P178" i="3"/>
  <c r="M178" i="3"/>
  <c r="M179" i="3" s="1"/>
  <c r="AQ178" i="3"/>
  <c r="R178" i="3"/>
  <c r="BA178" i="3"/>
  <c r="AD178" i="3"/>
  <c r="AD179" i="3" s="1"/>
  <c r="I178" i="3"/>
  <c r="I179" i="3" s="1"/>
  <c r="AW178" i="3"/>
  <c r="AM178" i="3"/>
  <c r="AU178" i="3"/>
  <c r="AU179" i="3" s="1"/>
  <c r="AF178" i="3"/>
  <c r="AP178" i="3"/>
  <c r="AL178" i="3"/>
  <c r="AL179" i="3" s="1"/>
  <c r="W178" i="3"/>
  <c r="AR178" i="3"/>
  <c r="AR179" i="3" s="1"/>
  <c r="AY178" i="3"/>
  <c r="AJ178" i="3"/>
  <c r="X178" i="3"/>
  <c r="X179" i="3" s="1"/>
  <c r="AH178" i="3"/>
  <c r="Z178" i="3"/>
  <c r="Z179" i="3" s="1"/>
  <c r="O178" i="3"/>
  <c r="U178" i="3"/>
  <c r="U179" i="3" s="1"/>
  <c r="AI936" i="3"/>
  <c r="X936" i="3"/>
  <c r="AK936" i="3"/>
  <c r="K936" i="3"/>
  <c r="T936" i="3"/>
  <c r="AB936" i="3"/>
  <c r="AM936" i="3"/>
  <c r="AQ936" i="3"/>
  <c r="O936" i="3"/>
  <c r="AO936" i="3"/>
  <c r="AE936" i="3"/>
  <c r="AJ936" i="3"/>
  <c r="M936" i="3"/>
  <c r="AH936" i="3"/>
  <c r="S936" i="3"/>
  <c r="AP936" i="3"/>
  <c r="V936" i="3"/>
  <c r="Z936" i="3"/>
  <c r="AW936" i="3"/>
  <c r="W936" i="3"/>
  <c r="AT936" i="3"/>
  <c r="Q936" i="3"/>
  <c r="BA936" i="3"/>
  <c r="AX936" i="3"/>
  <c r="L936" i="3"/>
  <c r="AZ936" i="3"/>
  <c r="AF936" i="3"/>
  <c r="AU936" i="3"/>
  <c r="P936" i="3"/>
  <c r="N936" i="3"/>
  <c r="AR936" i="3"/>
  <c r="AY936" i="3"/>
  <c r="AS936" i="3"/>
  <c r="Y936" i="3"/>
  <c r="AL936" i="3"/>
  <c r="H936" i="3"/>
  <c r="AN936" i="3"/>
  <c r="AC936" i="3"/>
  <c r="J936" i="3"/>
  <c r="R936" i="3"/>
  <c r="I936" i="3"/>
  <c r="U936" i="3"/>
  <c r="AG936" i="3"/>
  <c r="AV936" i="3"/>
  <c r="AD936" i="3"/>
  <c r="AA936" i="3"/>
  <c r="I926" i="3"/>
  <c r="N926" i="3"/>
  <c r="N781" i="3" s="1"/>
  <c r="AR926" i="3"/>
  <c r="AQ926" i="3"/>
  <c r="AP926" i="3"/>
  <c r="K926" i="3"/>
  <c r="K781" i="3" s="1"/>
  <c r="AV926" i="3"/>
  <c r="Y926" i="3"/>
  <c r="Q926" i="3"/>
  <c r="AM926" i="3"/>
  <c r="U926" i="3"/>
  <c r="AT926" i="3"/>
  <c r="M926" i="3"/>
  <c r="AK926" i="3"/>
  <c r="W926" i="3"/>
  <c r="X926" i="3"/>
  <c r="AC926" i="3"/>
  <c r="S926" i="3"/>
  <c r="T926" i="3"/>
  <c r="H926" i="3"/>
  <c r="H781" i="3" s="1"/>
  <c r="AJ926" i="3"/>
  <c r="AF926" i="3"/>
  <c r="AF781" i="3" s="1"/>
  <c r="AH926" i="3"/>
  <c r="AU926" i="3"/>
  <c r="AU781" i="3" s="1"/>
  <c r="J926" i="3"/>
  <c r="J781" i="3" s="1"/>
  <c r="Z926" i="3"/>
  <c r="Z781" i="3" s="1"/>
  <c r="O926" i="3"/>
  <c r="AZ926" i="3"/>
  <c r="AW926" i="3"/>
  <c r="AS926" i="3"/>
  <c r="AY926" i="3"/>
  <c r="P926" i="3"/>
  <c r="AE926" i="3"/>
  <c r="AL926" i="3"/>
  <c r="AL781" i="3" s="1"/>
  <c r="AX926" i="3"/>
  <c r="AB926" i="3"/>
  <c r="AI926" i="3"/>
  <c r="AO926" i="3"/>
  <c r="AO781" i="3" s="1"/>
  <c r="L926" i="3"/>
  <c r="AA926" i="3"/>
  <c r="AG926" i="3"/>
  <c r="V926" i="3"/>
  <c r="R926" i="3"/>
  <c r="AD926" i="3"/>
  <c r="AN926" i="3"/>
  <c r="BA926" i="3"/>
  <c r="BA781" i="3" s="1"/>
  <c r="I4" i="3"/>
  <c r="I278" i="3"/>
  <c r="I495" i="3"/>
  <c r="I129" i="3"/>
  <c r="I130" i="3"/>
  <c r="I113" i="3"/>
  <c r="I502" i="3"/>
  <c r="I506" i="3"/>
  <c r="I115" i="3"/>
  <c r="I112" i="3"/>
  <c r="I114" i="3"/>
  <c r="I111" i="3"/>
  <c r="I505" i="3"/>
  <c r="I131" i="3"/>
  <c r="I110" i="3"/>
  <c r="J448" i="3"/>
  <c r="J706" i="3" s="1"/>
  <c r="J391" i="3" s="1"/>
  <c r="J390" i="3" s="1"/>
  <c r="J447" i="3"/>
  <c r="I500" i="3"/>
  <c r="I116" i="3"/>
  <c r="J567" i="3"/>
  <c r="J566" i="3"/>
  <c r="K449" i="3"/>
  <c r="K675" i="3"/>
  <c r="K678" i="3" s="1"/>
  <c r="H466" i="3"/>
  <c r="H358" i="3"/>
  <c r="H664" i="3"/>
  <c r="H654" i="3"/>
  <c r="H426" i="3"/>
  <c r="H674" i="3"/>
  <c r="H578" i="3"/>
  <c r="H343" i="3"/>
  <c r="I328" i="3"/>
  <c r="H77" i="3"/>
  <c r="H604" i="3"/>
  <c r="H522" i="3"/>
  <c r="H396" i="3"/>
  <c r="H373" i="3"/>
  <c r="I573" i="3"/>
  <c r="H547" i="3"/>
  <c r="H669" i="3"/>
  <c r="H388" i="3"/>
  <c r="I712" i="3"/>
  <c r="I654" i="3"/>
  <c r="H685" i="3"/>
  <c r="H717" i="3"/>
  <c r="H712" i="3" s="1"/>
  <c r="H441" i="3"/>
  <c r="I741" i="3" l="1"/>
  <c r="I743" i="3"/>
  <c r="I494" i="3"/>
  <c r="I132" i="3"/>
  <c r="I321" i="3"/>
  <c r="J449" i="3"/>
  <c r="V781" i="3"/>
  <c r="AS781" i="3"/>
  <c r="S781" i="3"/>
  <c r="W179" i="3"/>
  <c r="AB796" i="3"/>
  <c r="AO796" i="3"/>
  <c r="O796" i="3"/>
  <c r="Z52" i="3"/>
  <c r="P52" i="3"/>
  <c r="I52" i="3"/>
  <c r="AB52" i="3"/>
  <c r="AV52" i="3"/>
  <c r="AK185" i="3"/>
  <c r="AA185" i="3"/>
  <c r="Q185" i="3"/>
  <c r="AY185" i="3"/>
  <c r="AF185" i="3"/>
  <c r="X185" i="3"/>
  <c r="T185" i="3"/>
  <c r="R786" i="3"/>
  <c r="AV786" i="3"/>
  <c r="AA786" i="3"/>
  <c r="AQ173" i="3"/>
  <c r="V173" i="3"/>
  <c r="AI173" i="3"/>
  <c r="P320" i="3"/>
  <c r="AA320" i="3"/>
  <c r="AD320" i="3"/>
  <c r="M320" i="3"/>
  <c r="J320" i="3"/>
  <c r="AP309" i="3"/>
  <c r="AU309" i="3"/>
  <c r="AZ309" i="3"/>
  <c r="P309" i="3"/>
  <c r="AW257" i="3"/>
  <c r="U257" i="3"/>
  <c r="AT257" i="3"/>
  <c r="M257" i="3"/>
  <c r="AE900" i="3"/>
  <c r="AD250" i="3"/>
  <c r="AZ155" i="3"/>
  <c r="AR155" i="3"/>
  <c r="R155" i="3"/>
  <c r="AR161" i="3"/>
  <c r="R161" i="3"/>
  <c r="AG161" i="3"/>
  <c r="AL161" i="3"/>
  <c r="Q57" i="8"/>
  <c r="AX57" i="8"/>
  <c r="AE57" i="8"/>
  <c r="BA304" i="8"/>
  <c r="K304" i="8"/>
  <c r="H738" i="8"/>
  <c r="H742" i="8" s="1"/>
  <c r="AI781" i="3"/>
  <c r="AW781" i="3"/>
  <c r="AJ179" i="3"/>
  <c r="BA179" i="3"/>
  <c r="AE796" i="3"/>
  <c r="AY796" i="3"/>
  <c r="W52" i="3"/>
  <c r="M52" i="3"/>
  <c r="AH185" i="3"/>
  <c r="W185" i="3"/>
  <c r="AR786" i="3"/>
  <c r="AT167" i="3"/>
  <c r="R320" i="3"/>
  <c r="AZ257" i="3"/>
  <c r="T250" i="3"/>
  <c r="AC161" i="3"/>
  <c r="AS304" i="8"/>
  <c r="AM304" i="8"/>
  <c r="AK304" i="8"/>
  <c r="P781" i="3"/>
  <c r="AZ781" i="3"/>
  <c r="X781" i="3"/>
  <c r="AV796" i="3"/>
  <c r="AN57" i="8"/>
  <c r="AF304" i="8"/>
  <c r="O304" i="8"/>
  <c r="AD781" i="3"/>
  <c r="AA781" i="3"/>
  <c r="AQ781" i="3"/>
  <c r="AP179" i="3"/>
  <c r="AW179" i="3"/>
  <c r="AG179" i="3"/>
  <c r="J179" i="3"/>
  <c r="AM796" i="3"/>
  <c r="AI796" i="3"/>
  <c r="AS796" i="3"/>
  <c r="V796" i="3"/>
  <c r="Z796" i="3"/>
  <c r="U52" i="3"/>
  <c r="BA52" i="3"/>
  <c r="AD52" i="3"/>
  <c r="AP52" i="3"/>
  <c r="AY52" i="3"/>
  <c r="X52" i="3"/>
  <c r="AS185" i="3"/>
  <c r="AC185" i="3"/>
  <c r="N185" i="3"/>
  <c r="K185" i="3"/>
  <c r="AZ786" i="3"/>
  <c r="AL786" i="3"/>
  <c r="AN786" i="3"/>
  <c r="J786" i="3"/>
  <c r="AD786" i="3"/>
  <c r="M786" i="3"/>
  <c r="O786" i="3"/>
  <c r="AP786" i="3"/>
  <c r="N173" i="3"/>
  <c r="AH173" i="3"/>
  <c r="AI167" i="3"/>
  <c r="AH320" i="3"/>
  <c r="AQ320" i="3"/>
  <c r="V320" i="3"/>
  <c r="AY320" i="3"/>
  <c r="I309" i="3"/>
  <c r="AI309" i="3"/>
  <c r="O309" i="3"/>
  <c r="AE309" i="3"/>
  <c r="AN309" i="3"/>
  <c r="AD257" i="3"/>
  <c r="K257" i="3"/>
  <c r="AU257" i="3"/>
  <c r="S257" i="3"/>
  <c r="P257" i="3"/>
  <c r="X257" i="3"/>
  <c r="AM257" i="3"/>
  <c r="I257" i="3"/>
  <c r="AP257" i="3"/>
  <c r="Q900" i="3"/>
  <c r="AF900" i="3"/>
  <c r="Z250" i="3"/>
  <c r="AI250" i="3"/>
  <c r="Q250" i="3"/>
  <c r="AL250" i="3"/>
  <c r="K250" i="3"/>
  <c r="AW250" i="3"/>
  <c r="AF250" i="3"/>
  <c r="AP250" i="3"/>
  <c r="J155" i="3"/>
  <c r="AO155" i="3"/>
  <c r="AI155" i="3"/>
  <c r="AM155" i="3"/>
  <c r="AB155" i="3"/>
  <c r="Z155" i="3"/>
  <c r="AX155" i="3"/>
  <c r="S155" i="3"/>
  <c r="AT161" i="3"/>
  <c r="Q161" i="3"/>
  <c r="N161" i="3"/>
  <c r="Z161" i="3"/>
  <c r="AO161" i="3"/>
  <c r="AF161" i="3"/>
  <c r="AF57" i="8"/>
  <c r="M57" i="8"/>
  <c r="AV57" i="8"/>
  <c r="I57" i="8"/>
  <c r="BA57" i="8"/>
  <c r="AW304" i="8"/>
  <c r="AZ304" i="8"/>
  <c r="Q304" i="8"/>
  <c r="W304" i="8"/>
  <c r="AX781" i="3"/>
  <c r="AZ796" i="3"/>
  <c r="AH796" i="3"/>
  <c r="J185" i="3"/>
  <c r="AX185" i="3"/>
  <c r="Z786" i="3"/>
  <c r="P173" i="3"/>
  <c r="AK173" i="3"/>
  <c r="I173" i="3"/>
  <c r="AQ167" i="3"/>
  <c r="AE167" i="3"/>
  <c r="S320" i="3"/>
  <c r="AB309" i="3"/>
  <c r="AO257" i="3"/>
  <c r="Z257" i="3"/>
  <c r="Q155" i="3"/>
  <c r="W155" i="3"/>
  <c r="AZ161" i="3"/>
  <c r="V57" i="8"/>
  <c r="AL57" i="8"/>
  <c r="AI57" i="8"/>
  <c r="I304" i="8"/>
  <c r="U304" i="8"/>
  <c r="AL304" i="8"/>
  <c r="AR304" i="8"/>
  <c r="AH304" i="8"/>
  <c r="R781" i="3"/>
  <c r="AT179" i="3"/>
  <c r="Q796" i="3"/>
  <c r="T52" i="3"/>
  <c r="AE185" i="3"/>
  <c r="O173" i="3"/>
  <c r="AB173" i="3"/>
  <c r="L173" i="3"/>
  <c r="Y173" i="3"/>
  <c r="AS173" i="3"/>
  <c r="L167" i="3"/>
  <c r="AU167" i="3"/>
  <c r="AP167" i="3"/>
  <c r="R167" i="3"/>
  <c r="AK320" i="3"/>
  <c r="AY309" i="3"/>
  <c r="Y309" i="3"/>
  <c r="AL257" i="3"/>
  <c r="O250" i="3"/>
  <c r="Y250" i="3"/>
  <c r="AV155" i="3"/>
  <c r="AD155" i="3"/>
  <c r="P155" i="3"/>
  <c r="Y57" i="8"/>
  <c r="AS57" i="8"/>
  <c r="AZ57" i="8"/>
  <c r="V304" i="8"/>
  <c r="AG304" i="8"/>
  <c r="AC57" i="8"/>
  <c r="AD304" i="8"/>
  <c r="AQ304" i="8"/>
  <c r="AE304" i="8"/>
  <c r="AJ304" i="8"/>
  <c r="AK52" i="3"/>
  <c r="U185" i="3"/>
  <c r="AF786" i="3"/>
  <c r="AA173" i="3"/>
  <c r="P167" i="3"/>
  <c r="U167" i="3"/>
  <c r="N320" i="3"/>
  <c r="AT250" i="3"/>
  <c r="AO57" i="8"/>
  <c r="L57" i="8"/>
  <c r="Y304" i="8"/>
  <c r="U57" i="8"/>
  <c r="AY304" i="8"/>
  <c r="S304" i="8"/>
  <c r="AO304" i="8"/>
  <c r="AI185" i="3"/>
  <c r="AC786" i="3"/>
  <c r="J173" i="3"/>
  <c r="W173" i="3"/>
  <c r="AE173" i="3"/>
  <c r="AJ173" i="3"/>
  <c r="AC167" i="3"/>
  <c r="W167" i="3"/>
  <c r="Y167" i="3"/>
  <c r="AK167" i="3"/>
  <c r="AN167" i="3"/>
  <c r="AD309" i="3"/>
  <c r="O257" i="3"/>
  <c r="I161" i="3"/>
  <c r="K57" i="8"/>
  <c r="P57" i="8"/>
  <c r="AX304" i="8"/>
  <c r="AB304" i="8"/>
  <c r="AW57" i="8"/>
  <c r="P304" i="8"/>
  <c r="K52" i="3"/>
  <c r="T57" i="8"/>
  <c r="W57" i="8"/>
  <c r="AY57" i="8"/>
  <c r="AT57" i="8"/>
  <c r="AP57" i="8"/>
  <c r="AV304" i="8"/>
  <c r="BA173" i="3"/>
  <c r="AV173" i="3"/>
  <c r="AY173" i="3"/>
  <c r="BA167" i="3"/>
  <c r="J167" i="3"/>
  <c r="AR57" i="8"/>
  <c r="R57" i="8"/>
  <c r="AM57" i="8"/>
  <c r="AJ57" i="8"/>
  <c r="AA57" i="8"/>
  <c r="AN304" i="8"/>
  <c r="Z304" i="8"/>
  <c r="AK781" i="3"/>
  <c r="AY179" i="3"/>
  <c r="R179" i="3"/>
  <c r="S796" i="3"/>
  <c r="AC796" i="3"/>
  <c r="AQ796" i="3"/>
  <c r="W796" i="3"/>
  <c r="J796" i="3"/>
  <c r="AL52" i="3"/>
  <c r="AF52" i="3"/>
  <c r="O52" i="3"/>
  <c r="AP185" i="3"/>
  <c r="Y185" i="3"/>
  <c r="AU185" i="3"/>
  <c r="AJ185" i="3"/>
  <c r="AS786" i="3"/>
  <c r="AJ786" i="3"/>
  <c r="T786" i="3"/>
  <c r="AP173" i="3"/>
  <c r="T173" i="3"/>
  <c r="T320" i="3"/>
  <c r="J309" i="3"/>
  <c r="AO309" i="3"/>
  <c r="U309" i="3"/>
  <c r="AH257" i="3"/>
  <c r="AB257" i="3"/>
  <c r="AA900" i="3"/>
  <c r="AN250" i="3"/>
  <c r="AX250" i="3"/>
  <c r="AF155" i="3"/>
  <c r="AQ155" i="3"/>
  <c r="X155" i="3"/>
  <c r="J161" i="3"/>
  <c r="T161" i="3"/>
  <c r="M161" i="3"/>
  <c r="AH57" i="8"/>
  <c r="X57" i="8"/>
  <c r="N57" i="8"/>
  <c r="AT304" i="8"/>
  <c r="J304" i="8"/>
  <c r="AI304" i="8"/>
  <c r="AC304" i="8"/>
  <c r="M304" i="8"/>
  <c r="AP304" i="8"/>
  <c r="H741" i="3"/>
  <c r="H743" i="3"/>
  <c r="H500" i="3"/>
  <c r="H278" i="3"/>
  <c r="H4" i="3"/>
  <c r="H502" i="3"/>
  <c r="H505" i="3"/>
  <c r="H112" i="3"/>
  <c r="H129" i="3"/>
  <c r="H131" i="3"/>
  <c r="H130" i="3"/>
  <c r="H110" i="3"/>
  <c r="H113" i="3"/>
  <c r="H506" i="3"/>
  <c r="H111" i="3"/>
  <c r="H115" i="3"/>
  <c r="H114" i="3"/>
  <c r="H495" i="3"/>
  <c r="H448" i="3"/>
  <c r="H706" i="3" s="1"/>
  <c r="H391" i="3" s="1"/>
  <c r="I448" i="3"/>
  <c r="I706" i="3" s="1"/>
  <c r="I391" i="3" s="1"/>
  <c r="I390" i="3" s="1"/>
  <c r="H562" i="3"/>
  <c r="H559" i="3"/>
  <c r="H564" i="3"/>
  <c r="H560" i="3"/>
  <c r="H450" i="3"/>
  <c r="I450" i="3"/>
  <c r="I510" i="3" s="1"/>
  <c r="H492" i="3"/>
  <c r="H561" i="3"/>
  <c r="H501" i="3"/>
  <c r="H499" i="3"/>
  <c r="J746" i="3"/>
  <c r="J745" i="3"/>
  <c r="H447" i="3"/>
  <c r="H738" i="3" s="1"/>
  <c r="H742" i="3" s="1"/>
  <c r="I447" i="3"/>
  <c r="I738" i="3" s="1"/>
  <c r="I742" i="3" s="1"/>
  <c r="H745" i="3"/>
  <c r="J738" i="3"/>
  <c r="J742" i="3" s="1"/>
  <c r="J675" i="3"/>
  <c r="J678" i="3" s="1"/>
  <c r="AT781" i="3"/>
  <c r="Y781" i="3"/>
  <c r="AV801" i="3"/>
  <c r="AV791" i="3"/>
  <c r="U791" i="3"/>
  <c r="U801" i="3"/>
  <c r="R791" i="3"/>
  <c r="R801" i="3"/>
  <c r="H801" i="3"/>
  <c r="H791" i="3"/>
  <c r="AY801" i="3"/>
  <c r="AY791" i="3"/>
  <c r="N791" i="3"/>
  <c r="N801" i="3"/>
  <c r="AU791" i="3"/>
  <c r="AU801" i="3"/>
  <c r="AX791" i="3"/>
  <c r="AX801" i="3"/>
  <c r="Q791" i="3"/>
  <c r="Q801" i="3"/>
  <c r="Z801" i="3"/>
  <c r="Z791" i="3"/>
  <c r="AP791" i="3"/>
  <c r="AP801" i="3"/>
  <c r="AH791" i="3"/>
  <c r="AH801" i="3"/>
  <c r="AO801" i="3"/>
  <c r="AO791" i="3"/>
  <c r="AQ791" i="3"/>
  <c r="AQ801" i="3"/>
  <c r="AB791" i="3"/>
  <c r="AB801" i="3"/>
  <c r="X791" i="3"/>
  <c r="X801" i="3"/>
  <c r="Q62" i="3"/>
  <c r="P47" i="3"/>
  <c r="AA62" i="3"/>
  <c r="Z47" i="3"/>
  <c r="AI47" i="3"/>
  <c r="AJ62" i="3"/>
  <c r="V47" i="3"/>
  <c r="W62" i="3"/>
  <c r="V62" i="3"/>
  <c r="U47" i="3"/>
  <c r="AM62" i="3"/>
  <c r="AL47" i="3"/>
  <c r="M47" i="3"/>
  <c r="N62" i="3"/>
  <c r="R47" i="3"/>
  <c r="S62" i="3"/>
  <c r="Y47" i="3"/>
  <c r="Z62" i="3"/>
  <c r="S47" i="3"/>
  <c r="T62" i="3"/>
  <c r="AD62" i="3"/>
  <c r="AC47" i="3"/>
  <c r="AY62" i="3"/>
  <c r="AX47" i="3"/>
  <c r="AO47" i="3"/>
  <c r="AP62" i="3"/>
  <c r="Y62" i="3"/>
  <c r="X47" i="3"/>
  <c r="N47" i="3"/>
  <c r="O62" i="3"/>
  <c r="AE62" i="3"/>
  <c r="AD47" i="3"/>
  <c r="AZ47" i="3"/>
  <c r="BA62" i="3"/>
  <c r="AN781" i="3"/>
  <c r="AG781" i="3"/>
  <c r="L781" i="3"/>
  <c r="AE781" i="3"/>
  <c r="AY781" i="3"/>
  <c r="O781" i="3"/>
  <c r="AH781" i="3"/>
  <c r="AJ781" i="3"/>
  <c r="T781" i="3"/>
  <c r="AC781" i="3"/>
  <c r="W781" i="3"/>
  <c r="M781" i="3"/>
  <c r="U781" i="3"/>
  <c r="Q781" i="3"/>
  <c r="AV781" i="3"/>
  <c r="AP781" i="3"/>
  <c r="AR781" i="3"/>
  <c r="I781" i="3"/>
  <c r="AD801" i="3"/>
  <c r="AD791" i="3"/>
  <c r="AG791" i="3"/>
  <c r="AG801" i="3"/>
  <c r="I801" i="3"/>
  <c r="I791" i="3"/>
  <c r="J791" i="3"/>
  <c r="J801" i="3"/>
  <c r="AN801" i="3"/>
  <c r="AN791" i="3"/>
  <c r="AL791" i="3"/>
  <c r="AL801" i="3"/>
  <c r="AS791" i="3"/>
  <c r="AS801" i="3"/>
  <c r="AR791" i="3"/>
  <c r="AR801" i="3"/>
  <c r="P791" i="3"/>
  <c r="P801" i="3"/>
  <c r="AF791" i="3"/>
  <c r="AF801" i="3"/>
  <c r="L791" i="3"/>
  <c r="L801" i="3"/>
  <c r="BA801" i="3"/>
  <c r="BA791" i="3"/>
  <c r="AT791" i="3"/>
  <c r="AT801" i="3"/>
  <c r="AW801" i="3"/>
  <c r="AW791" i="3"/>
  <c r="V791" i="3"/>
  <c r="V801" i="3"/>
  <c r="S801" i="3"/>
  <c r="S791" i="3"/>
  <c r="M801" i="3"/>
  <c r="M791" i="3"/>
  <c r="AE801" i="3"/>
  <c r="AE791" i="3"/>
  <c r="O791" i="3"/>
  <c r="O801" i="3"/>
  <c r="AM801" i="3"/>
  <c r="AM791" i="3"/>
  <c r="T791" i="3"/>
  <c r="T801" i="3"/>
  <c r="AK791" i="3"/>
  <c r="AK801" i="3"/>
  <c r="AI791" i="3"/>
  <c r="AI801" i="3"/>
  <c r="O179" i="3"/>
  <c r="AH179" i="3"/>
  <c r="AF179" i="3"/>
  <c r="AM179" i="3"/>
  <c r="AQ179" i="3"/>
  <c r="P179" i="3"/>
  <c r="V179" i="3"/>
  <c r="AK179" i="3"/>
  <c r="AA179" i="3"/>
  <c r="K179" i="3"/>
  <c r="AI179" i="3"/>
  <c r="L179" i="3"/>
  <c r="AZ179" i="3"/>
  <c r="AS179" i="3"/>
  <c r="T179" i="3"/>
  <c r="AB179" i="3"/>
  <c r="AM47" i="3"/>
  <c r="AN62" i="3"/>
  <c r="AB62" i="3"/>
  <c r="AA47" i="3"/>
  <c r="U62" i="3"/>
  <c r="T47" i="3"/>
  <c r="AE47" i="3"/>
  <c r="AF62" i="3"/>
  <c r="L47" i="3"/>
  <c r="M62" i="3"/>
  <c r="O47" i="3"/>
  <c r="P62" i="3"/>
  <c r="J47" i="3"/>
  <c r="K62" i="3"/>
  <c r="AV47" i="3"/>
  <c r="AW62" i="3"/>
  <c r="AF47" i="3"/>
  <c r="AG62" i="3"/>
  <c r="AR62" i="3"/>
  <c r="AQ47" i="3"/>
  <c r="AH47" i="3"/>
  <c r="AI62" i="3"/>
  <c r="K47" i="3"/>
  <c r="L62" i="3"/>
  <c r="AV62" i="3"/>
  <c r="AU47" i="3"/>
  <c r="AJ47" i="3"/>
  <c r="AK62" i="3"/>
  <c r="W47" i="3"/>
  <c r="X62" i="3"/>
  <c r="BA47" i="3"/>
  <c r="AY47" i="3"/>
  <c r="AZ62" i="3"/>
  <c r="AS62" i="3"/>
  <c r="AR47" i="3"/>
  <c r="Q47" i="3"/>
  <c r="R62" i="3"/>
  <c r="I47" i="3"/>
  <c r="J62" i="3"/>
  <c r="AW47" i="3"/>
  <c r="AX62" i="3"/>
  <c r="AU62" i="3"/>
  <c r="AT47" i="3"/>
  <c r="AC62" i="3"/>
  <c r="AB47" i="3"/>
  <c r="AJ796" i="3"/>
  <c r="BA796" i="3"/>
  <c r="AK796" i="3"/>
  <c r="U796" i="3"/>
  <c r="AG796" i="3"/>
  <c r="AN796" i="3"/>
  <c r="I796" i="3"/>
  <c r="AW796" i="3"/>
  <c r="AU796" i="3"/>
  <c r="X796" i="3"/>
  <c r="AD796" i="3"/>
  <c r="AP796" i="3"/>
  <c r="N796" i="3"/>
  <c r="AL796" i="3"/>
  <c r="AR796" i="3"/>
  <c r="Y796" i="3"/>
  <c r="P796" i="3"/>
  <c r="AX796" i="3"/>
  <c r="Q52" i="3"/>
  <c r="Y52" i="3"/>
  <c r="AN52" i="3"/>
  <c r="AE52" i="3"/>
  <c r="AO52" i="3"/>
  <c r="AQ52" i="3"/>
  <c r="AS52" i="3"/>
  <c r="AU52" i="3"/>
  <c r="R52" i="3"/>
  <c r="AA52" i="3"/>
  <c r="AZ52" i="3"/>
  <c r="AC52" i="3"/>
  <c r="S52" i="3"/>
  <c r="L52" i="3"/>
  <c r="AX52" i="3"/>
  <c r="V52" i="3"/>
  <c r="AH52" i="3"/>
  <c r="Z185" i="3"/>
  <c r="M185" i="3"/>
  <c r="AR185" i="3"/>
  <c r="P185" i="3"/>
  <c r="AG185" i="3"/>
  <c r="BA185" i="3"/>
  <c r="V185" i="3"/>
  <c r="R185" i="3"/>
  <c r="AT185" i="3"/>
  <c r="AN185" i="3"/>
  <c r="I185" i="3"/>
  <c r="AD185" i="3"/>
  <c r="AV185" i="3"/>
  <c r="AB185" i="3"/>
  <c r="U786" i="3"/>
  <c r="K786" i="3"/>
  <c r="AO786" i="3"/>
  <c r="P786" i="3"/>
  <c r="AB786" i="3"/>
  <c r="AM786" i="3"/>
  <c r="V786" i="3"/>
  <c r="S786" i="3"/>
  <c r="W786" i="3"/>
  <c r="AY786" i="3"/>
  <c r="X786" i="3"/>
  <c r="AQ786" i="3"/>
  <c r="I786" i="3"/>
  <c r="L786" i="3"/>
  <c r="AW786" i="3"/>
  <c r="BA786" i="3"/>
  <c r="Y786" i="3"/>
  <c r="Q786" i="3"/>
  <c r="AG786" i="3"/>
  <c r="I566" i="3"/>
  <c r="I567" i="3"/>
  <c r="AX61" i="3"/>
  <c r="AX41" i="3"/>
  <c r="AV61" i="3"/>
  <c r="AV41" i="3"/>
  <c r="AW61" i="3"/>
  <c r="AW41" i="3"/>
  <c r="Q61" i="3"/>
  <c r="Q41" i="3"/>
  <c r="P41" i="3"/>
  <c r="P61" i="3"/>
  <c r="U61" i="3"/>
  <c r="U41" i="3"/>
  <c r="T41" i="3"/>
  <c r="T61" i="3"/>
  <c r="N61" i="3"/>
  <c r="N41" i="3"/>
  <c r="AZ41" i="3"/>
  <c r="AZ61" i="3"/>
  <c r="AL61" i="3"/>
  <c r="AL41" i="3"/>
  <c r="Y61" i="3"/>
  <c r="Y41" i="3"/>
  <c r="AO61" i="3"/>
  <c r="AO41" i="3"/>
  <c r="K41" i="3"/>
  <c r="K61" i="3"/>
  <c r="AP61" i="3"/>
  <c r="AP41" i="3"/>
  <c r="L41" i="3"/>
  <c r="L61" i="3"/>
  <c r="AG61" i="3"/>
  <c r="AG41" i="3"/>
  <c r="AS61" i="3"/>
  <c r="AS41" i="3"/>
  <c r="AF41" i="3"/>
  <c r="AF61" i="3"/>
  <c r="X61" i="3"/>
  <c r="X41" i="3"/>
  <c r="AA61" i="3"/>
  <c r="AA41" i="3"/>
  <c r="AQ61" i="3"/>
  <c r="AQ41" i="3"/>
  <c r="AC41" i="3"/>
  <c r="AC61" i="3"/>
  <c r="X173" i="3"/>
  <c r="AC173" i="3"/>
  <c r="AX173" i="3"/>
  <c r="AD173" i="3"/>
  <c r="AN173" i="3"/>
  <c r="AZ173" i="3"/>
  <c r="AG173" i="3"/>
  <c r="AU173" i="3"/>
  <c r="Z173" i="3"/>
  <c r="K173" i="3"/>
  <c r="S173" i="3"/>
  <c r="M173" i="3"/>
  <c r="U173" i="3"/>
  <c r="AO173" i="3"/>
  <c r="AR173" i="3"/>
  <c r="K36" i="3"/>
  <c r="K60" i="3"/>
  <c r="AI60" i="3"/>
  <c r="AI36" i="3"/>
  <c r="I36" i="3"/>
  <c r="I60" i="3"/>
  <c r="AX36" i="3"/>
  <c r="AX60" i="3"/>
  <c r="R36" i="3"/>
  <c r="R60" i="3"/>
  <c r="AW36" i="3"/>
  <c r="AW60" i="3"/>
  <c r="V36" i="3"/>
  <c r="V60" i="3"/>
  <c r="L60" i="3"/>
  <c r="L36" i="3"/>
  <c r="Z36" i="3"/>
  <c r="Z60" i="3"/>
  <c r="AS36" i="3"/>
  <c r="AS60" i="3"/>
  <c r="AY60" i="3"/>
  <c r="AY36" i="3"/>
  <c r="N60" i="3"/>
  <c r="N36" i="3"/>
  <c r="AQ36" i="3"/>
  <c r="AQ60" i="3"/>
  <c r="S60" i="3"/>
  <c r="S36" i="3"/>
  <c r="P36" i="3"/>
  <c r="P60" i="3"/>
  <c r="U60" i="3"/>
  <c r="U36" i="3"/>
  <c r="AJ60" i="3"/>
  <c r="AJ36" i="3"/>
  <c r="J60" i="3"/>
  <c r="J36" i="3"/>
  <c r="W36" i="3"/>
  <c r="W60" i="3"/>
  <c r="AV36" i="3"/>
  <c r="AV60" i="3"/>
  <c r="AR60" i="3"/>
  <c r="AR36" i="3"/>
  <c r="AD36" i="3"/>
  <c r="AD60" i="3"/>
  <c r="AM167" i="3"/>
  <c r="AR167" i="3"/>
  <c r="AD167" i="3"/>
  <c r="Q167" i="3"/>
  <c r="AA167" i="3"/>
  <c r="S167" i="3"/>
  <c r="AH167" i="3"/>
  <c r="AJ167" i="3"/>
  <c r="AS167" i="3"/>
  <c r="K167" i="3"/>
  <c r="AB167" i="3"/>
  <c r="AY167" i="3"/>
  <c r="V167" i="3"/>
  <c r="N167" i="3"/>
  <c r="X167" i="3"/>
  <c r="T167" i="3"/>
  <c r="AO167" i="3"/>
  <c r="I167" i="3"/>
  <c r="AE320" i="3"/>
  <c r="AG320" i="3"/>
  <c r="BA320" i="3"/>
  <c r="AN320" i="3"/>
  <c r="U320" i="3"/>
  <c r="AP320" i="3"/>
  <c r="I320" i="3"/>
  <c r="AJ320" i="3"/>
  <c r="Z320" i="3"/>
  <c r="AW320" i="3"/>
  <c r="L320" i="3"/>
  <c r="AX320" i="3"/>
  <c r="Q320" i="3"/>
  <c r="AT320" i="3"/>
  <c r="AL320" i="3"/>
  <c r="W320" i="3"/>
  <c r="AW309" i="3"/>
  <c r="AH309" i="3"/>
  <c r="AS309" i="3"/>
  <c r="BA309" i="3"/>
  <c r="V309" i="3"/>
  <c r="R309" i="3"/>
  <c r="AC309" i="3"/>
  <c r="AT309" i="3"/>
  <c r="AX309" i="3"/>
  <c r="AJ309" i="3"/>
  <c r="W309" i="3"/>
  <c r="N309" i="3"/>
  <c r="AM309" i="3"/>
  <c r="AA309" i="3"/>
  <c r="X309" i="3"/>
  <c r="AK309" i="3"/>
  <c r="S309" i="3"/>
  <c r="AZ303" i="3"/>
  <c r="AZ947" i="3"/>
  <c r="X947" i="3"/>
  <c r="X303" i="3"/>
  <c r="AB947" i="3"/>
  <c r="AB304" i="3" s="1"/>
  <c r="AB303" i="3"/>
  <c r="AT303" i="3"/>
  <c r="AT947" i="3"/>
  <c r="M947" i="3"/>
  <c r="M303" i="3"/>
  <c r="T947" i="3"/>
  <c r="T303" i="3"/>
  <c r="AS303" i="3"/>
  <c r="AS947" i="3"/>
  <c r="AP303" i="3"/>
  <c r="AP947" i="3"/>
  <c r="AJ947" i="3"/>
  <c r="AJ303" i="3"/>
  <c r="AU947" i="3"/>
  <c r="AU303" i="3"/>
  <c r="AI947" i="3"/>
  <c r="AI303" i="3"/>
  <c r="AW303" i="3"/>
  <c r="AW947" i="3"/>
  <c r="K947" i="3"/>
  <c r="K303" i="3"/>
  <c r="W303" i="3"/>
  <c r="W947" i="3"/>
  <c r="R947" i="3"/>
  <c r="R303" i="3"/>
  <c r="AA303" i="3"/>
  <c r="AA947" i="3"/>
  <c r="V947" i="3"/>
  <c r="V303" i="3"/>
  <c r="L947" i="3"/>
  <c r="L303" i="3"/>
  <c r="AD947" i="3"/>
  <c r="AD303" i="3"/>
  <c r="S303" i="3"/>
  <c r="S947" i="3"/>
  <c r="AE303" i="3"/>
  <c r="AE947" i="3"/>
  <c r="J303" i="3"/>
  <c r="J947" i="3"/>
  <c r="P303" i="3"/>
  <c r="P947" i="3"/>
  <c r="J257" i="3"/>
  <c r="Q257" i="3"/>
  <c r="R257" i="3"/>
  <c r="N257" i="3"/>
  <c r="L257" i="3"/>
  <c r="AQ257" i="3"/>
  <c r="AV257" i="3"/>
  <c r="Y257" i="3"/>
  <c r="AY257" i="3"/>
  <c r="AR257" i="3"/>
  <c r="V257" i="3"/>
  <c r="AK257" i="3"/>
  <c r="AN257" i="3"/>
  <c r="AS257" i="3"/>
  <c r="AG257" i="3"/>
  <c r="T257" i="3"/>
  <c r="K900" i="3"/>
  <c r="BA900" i="3"/>
  <c r="Z900" i="3"/>
  <c r="AM900" i="3"/>
  <c r="P900" i="3"/>
  <c r="AS900" i="3"/>
  <c r="AK900" i="3"/>
  <c r="AN900" i="3"/>
  <c r="AP900" i="3"/>
  <c r="Y900" i="3"/>
  <c r="AX900" i="3"/>
  <c r="I900" i="3"/>
  <c r="L900" i="3"/>
  <c r="AI900" i="3"/>
  <c r="J900" i="3"/>
  <c r="AL900" i="3"/>
  <c r="AT900" i="3"/>
  <c r="U900" i="3"/>
  <c r="AB900" i="3"/>
  <c r="M900" i="3"/>
  <c r="N900" i="3"/>
  <c r="AQ900" i="3"/>
  <c r="AH900" i="3"/>
  <c r="BA250" i="3"/>
  <c r="AC250" i="3"/>
  <c r="AJ250" i="3"/>
  <c r="AG250" i="3"/>
  <c r="AE250" i="3"/>
  <c r="M250" i="3"/>
  <c r="AA250" i="3"/>
  <c r="AU250" i="3"/>
  <c r="N250" i="3"/>
  <c r="AO250" i="3"/>
  <c r="U250" i="3"/>
  <c r="AV250" i="3"/>
  <c r="AK250" i="3"/>
  <c r="S250" i="3"/>
  <c r="X250" i="3"/>
  <c r="J250" i="3"/>
  <c r="AQ250" i="3"/>
  <c r="P250" i="3"/>
  <c r="AJ905" i="3"/>
  <c r="AC905" i="3"/>
  <c r="AT905" i="3"/>
  <c r="AK905" i="3"/>
  <c r="AH905" i="3"/>
  <c r="AP905" i="3"/>
  <c r="AZ905" i="3"/>
  <c r="P905" i="3"/>
  <c r="AO905" i="3"/>
  <c r="R905" i="3"/>
  <c r="W905" i="3"/>
  <c r="Z905" i="3"/>
  <c r="AX905" i="3"/>
  <c r="H905" i="3"/>
  <c r="U905" i="3"/>
  <c r="M905" i="3"/>
  <c r="AF905" i="3"/>
  <c r="I905" i="3"/>
  <c r="Y905" i="3"/>
  <c r="AU905" i="3"/>
  <c r="AD905" i="3"/>
  <c r="AM905" i="3"/>
  <c r="AN905" i="3"/>
  <c r="Y155" i="3"/>
  <c r="AH155" i="3"/>
  <c r="AP155" i="3"/>
  <c r="AA155" i="3"/>
  <c r="AU155" i="3"/>
  <c r="N155" i="3"/>
  <c r="K155" i="3"/>
  <c r="L155" i="3"/>
  <c r="T155" i="3"/>
  <c r="AL155" i="3"/>
  <c r="V155" i="3"/>
  <c r="AC155" i="3"/>
  <c r="O155" i="3"/>
  <c r="AJ155" i="3"/>
  <c r="AY155" i="3"/>
  <c r="BA26" i="3"/>
  <c r="BA281" i="3" s="1"/>
  <c r="BA864" i="3"/>
  <c r="M26" i="3"/>
  <c r="M281" i="3" s="1"/>
  <c r="M864" i="3"/>
  <c r="AV864" i="3"/>
  <c r="AV26" i="3"/>
  <c r="AV281" i="3" s="1"/>
  <c r="H864" i="3"/>
  <c r="AG864" i="3"/>
  <c r="AG26" i="3"/>
  <c r="AG281" i="3" s="1"/>
  <c r="P26" i="3"/>
  <c r="P281" i="3" s="1"/>
  <c r="P864" i="3"/>
  <c r="AQ864" i="3"/>
  <c r="AQ26" i="3"/>
  <c r="AQ281" i="3" s="1"/>
  <c r="Z864" i="3"/>
  <c r="Z26" i="3"/>
  <c r="Z281" i="3" s="1"/>
  <c r="AZ864" i="3"/>
  <c r="AZ26" i="3"/>
  <c r="AZ281" i="3" s="1"/>
  <c r="I26" i="3"/>
  <c r="I281" i="3" s="1"/>
  <c r="I864" i="3"/>
  <c r="K26" i="3"/>
  <c r="K281" i="3" s="1"/>
  <c r="K864" i="3"/>
  <c r="X26" i="3"/>
  <c r="X281" i="3" s="1"/>
  <c r="X864" i="3"/>
  <c r="AL864" i="3"/>
  <c r="AL26" i="3"/>
  <c r="AL281" i="3" s="1"/>
  <c r="AM26" i="3"/>
  <c r="AM281" i="3" s="1"/>
  <c r="AM864" i="3"/>
  <c r="AT864" i="3"/>
  <c r="AT26" i="3"/>
  <c r="AT281" i="3" s="1"/>
  <c r="AF26" i="3"/>
  <c r="AF281" i="3" s="1"/>
  <c r="AF864" i="3"/>
  <c r="AI26" i="3"/>
  <c r="AI281" i="3" s="1"/>
  <c r="AI864" i="3"/>
  <c r="AC26" i="3"/>
  <c r="AC281" i="3" s="1"/>
  <c r="AC864" i="3"/>
  <c r="AJ864" i="3"/>
  <c r="AJ26" i="3"/>
  <c r="AJ281" i="3" s="1"/>
  <c r="AE26" i="3"/>
  <c r="AE281" i="3" s="1"/>
  <c r="AE864" i="3"/>
  <c r="AU864" i="3"/>
  <c r="AU26" i="3"/>
  <c r="AU281" i="3" s="1"/>
  <c r="AO864" i="3"/>
  <c r="AO26" i="3"/>
  <c r="AO281" i="3" s="1"/>
  <c r="S864" i="3"/>
  <c r="S26" i="3"/>
  <c r="S281" i="3" s="1"/>
  <c r="O859" i="3"/>
  <c r="O59" i="3"/>
  <c r="O31" i="3"/>
  <c r="AK31" i="3"/>
  <c r="AK59" i="3"/>
  <c r="AK859" i="3"/>
  <c r="AW31" i="3"/>
  <c r="AW59" i="3"/>
  <c r="AW859" i="3"/>
  <c r="X59" i="3"/>
  <c r="X31" i="3"/>
  <c r="X859" i="3"/>
  <c r="K31" i="3"/>
  <c r="K859" i="3"/>
  <c r="K59" i="3"/>
  <c r="AJ859" i="3"/>
  <c r="AJ59" i="3"/>
  <c r="AJ31" i="3"/>
  <c r="S31" i="3"/>
  <c r="S59" i="3"/>
  <c r="S859" i="3"/>
  <c r="AF31" i="3"/>
  <c r="AF859" i="3"/>
  <c r="AF59" i="3"/>
  <c r="AD31" i="3"/>
  <c r="AD59" i="3"/>
  <c r="AD859" i="3"/>
  <c r="M59" i="3"/>
  <c r="M31" i="3"/>
  <c r="M859" i="3"/>
  <c r="Y59" i="3"/>
  <c r="Y31" i="3"/>
  <c r="Y859" i="3"/>
  <c r="Y57" i="3" s="1"/>
  <c r="R59" i="3"/>
  <c r="R859" i="3"/>
  <c r="R31" i="3"/>
  <c r="AG59" i="3"/>
  <c r="AG31" i="3"/>
  <c r="AG859" i="3"/>
  <c r="AG57" i="3" s="1"/>
  <c r="T31" i="3"/>
  <c r="T59" i="3"/>
  <c r="T859" i="3"/>
  <c r="AX31" i="3"/>
  <c r="AX859" i="3"/>
  <c r="AX59" i="3"/>
  <c r="AZ31" i="3"/>
  <c r="AZ859" i="3"/>
  <c r="AZ59" i="3"/>
  <c r="AI59" i="3"/>
  <c r="AI31" i="3"/>
  <c r="AI859" i="3"/>
  <c r="AV859" i="3"/>
  <c r="AV59" i="3"/>
  <c r="AV31" i="3"/>
  <c r="P859" i="3"/>
  <c r="P57" i="3" s="1"/>
  <c r="P59" i="3"/>
  <c r="P31" i="3"/>
  <c r="Z859" i="3"/>
  <c r="Z59" i="3"/>
  <c r="Z31" i="3"/>
  <c r="U859" i="3"/>
  <c r="U57" i="3" s="1"/>
  <c r="U59" i="3"/>
  <c r="U31" i="3"/>
  <c r="N59" i="3"/>
  <c r="N31" i="3"/>
  <c r="N859" i="3"/>
  <c r="N57" i="3" s="1"/>
  <c r="BA31" i="3"/>
  <c r="BA859" i="3"/>
  <c r="BA59" i="3"/>
  <c r="K161" i="3"/>
  <c r="AN161" i="3"/>
  <c r="V161" i="3"/>
  <c r="W161" i="3"/>
  <c r="AE161" i="3"/>
  <c r="X161" i="3"/>
  <c r="AJ161" i="3"/>
  <c r="L161" i="3"/>
  <c r="AW161" i="3"/>
  <c r="O161" i="3"/>
  <c r="AS161" i="3"/>
  <c r="Y161" i="3"/>
  <c r="AX161" i="3"/>
  <c r="AA161" i="3"/>
  <c r="P161" i="3"/>
  <c r="AK161" i="3"/>
  <c r="AY161" i="3"/>
  <c r="AB161" i="3"/>
  <c r="H116" i="3"/>
  <c r="AB781" i="3"/>
  <c r="AM781" i="3"/>
  <c r="AA801" i="3"/>
  <c r="AA791" i="3"/>
  <c r="AC791" i="3"/>
  <c r="AC801" i="3"/>
  <c r="Y791" i="3"/>
  <c r="Y801" i="3"/>
  <c r="AZ801" i="3"/>
  <c r="AZ791" i="3"/>
  <c r="W791" i="3"/>
  <c r="W801" i="3"/>
  <c r="AJ801" i="3"/>
  <c r="AJ791" i="3"/>
  <c r="K791" i="3"/>
  <c r="K801" i="3"/>
  <c r="AV179" i="3"/>
  <c r="AE179" i="3"/>
  <c r="Y179" i="3"/>
  <c r="AX179" i="3"/>
  <c r="AO179" i="3"/>
  <c r="S179" i="3"/>
  <c r="N179" i="3"/>
  <c r="AK47" i="3"/>
  <c r="AL62" i="3"/>
  <c r="I62" i="3"/>
  <c r="H62" i="3"/>
  <c r="AT62" i="3"/>
  <c r="AS47" i="3"/>
  <c r="AN47" i="3"/>
  <c r="AO62" i="3"/>
  <c r="AP47" i="3"/>
  <c r="AQ62" i="3"/>
  <c r="AG47" i="3"/>
  <c r="AH62" i="3"/>
  <c r="L796" i="3"/>
  <c r="M796" i="3"/>
  <c r="AA796" i="3"/>
  <c r="T796" i="3"/>
  <c r="AM52" i="3"/>
  <c r="J52" i="3"/>
  <c r="AG52" i="3"/>
  <c r="AJ52" i="3"/>
  <c r="AQ185" i="3"/>
  <c r="AZ185" i="3"/>
  <c r="AL185" i="3"/>
  <c r="AT786" i="3"/>
  <c r="AI786" i="3"/>
  <c r="AE786" i="3"/>
  <c r="AK786" i="3"/>
  <c r="N786" i="3"/>
  <c r="AU786" i="3"/>
  <c r="R61" i="3"/>
  <c r="R41" i="3"/>
  <c r="O61" i="3"/>
  <c r="O41" i="3"/>
  <c r="V61" i="3"/>
  <c r="V41" i="3"/>
  <c r="AM41" i="3"/>
  <c r="AM61" i="3"/>
  <c r="Z61" i="3"/>
  <c r="Z41" i="3"/>
  <c r="AJ61" i="3"/>
  <c r="AJ41" i="3"/>
  <c r="AR41" i="3"/>
  <c r="AR61" i="3"/>
  <c r="I41" i="3"/>
  <c r="I61" i="3"/>
  <c r="J41" i="3"/>
  <c r="J61" i="3"/>
  <c r="AE61" i="3"/>
  <c r="AE41" i="3"/>
  <c r="AH41" i="3"/>
  <c r="AH61" i="3"/>
  <c r="AB41" i="3"/>
  <c r="AB61" i="3"/>
  <c r="S41" i="3"/>
  <c r="S61" i="3"/>
  <c r="AN41" i="3"/>
  <c r="AN61" i="3"/>
  <c r="AT41" i="3"/>
  <c r="AT61" i="3"/>
  <c r="BA41" i="3"/>
  <c r="BA61" i="3"/>
  <c r="M61" i="3"/>
  <c r="M41" i="3"/>
  <c r="AK41" i="3"/>
  <c r="AK61" i="3"/>
  <c r="W41" i="3"/>
  <c r="W61" i="3"/>
  <c r="AI41" i="3"/>
  <c r="AI61" i="3"/>
  <c r="AU41" i="3"/>
  <c r="AU61" i="3"/>
  <c r="AY61" i="3"/>
  <c r="AY41" i="3"/>
  <c r="AD61" i="3"/>
  <c r="AD41" i="3"/>
  <c r="AF173" i="3"/>
  <c r="AL173" i="3"/>
  <c r="Q173" i="3"/>
  <c r="R173" i="3"/>
  <c r="AW173" i="3"/>
  <c r="AM173" i="3"/>
  <c r="AC36" i="3"/>
  <c r="AC60" i="3"/>
  <c r="AH36" i="3"/>
  <c r="AH60" i="3"/>
  <c r="AM60" i="3"/>
  <c r="AM36" i="3"/>
  <c r="AU36" i="3"/>
  <c r="AU60" i="3"/>
  <c r="AT36" i="3"/>
  <c r="AT60" i="3"/>
  <c r="M36" i="3"/>
  <c r="M60" i="3"/>
  <c r="O60" i="3"/>
  <c r="O36" i="3"/>
  <c r="AO60" i="3"/>
  <c r="AO36" i="3"/>
  <c r="AP36" i="3"/>
  <c r="AP60" i="3"/>
  <c r="T60" i="3"/>
  <c r="T36" i="3"/>
  <c r="AZ60" i="3"/>
  <c r="AZ36" i="3"/>
  <c r="AF36" i="3"/>
  <c r="AF60" i="3"/>
  <c r="X60" i="3"/>
  <c r="X36" i="3"/>
  <c r="AB60" i="3"/>
  <c r="AB36" i="3"/>
  <c r="Q60" i="3"/>
  <c r="Q36" i="3"/>
  <c r="AA36" i="3"/>
  <c r="AA60" i="3"/>
  <c r="AL36" i="3"/>
  <c r="AL60" i="3"/>
  <c r="AE60" i="3"/>
  <c r="AE36" i="3"/>
  <c r="Y60" i="3"/>
  <c r="Y36" i="3"/>
  <c r="AG60" i="3"/>
  <c r="AG36" i="3"/>
  <c r="BA36" i="3"/>
  <c r="BA60" i="3"/>
  <c r="AK36" i="3"/>
  <c r="AK60" i="3"/>
  <c r="AN60" i="3"/>
  <c r="AN36" i="3"/>
  <c r="M167" i="3"/>
  <c r="AF167" i="3"/>
  <c r="AV167" i="3"/>
  <c r="AI320" i="3"/>
  <c r="AB320" i="3"/>
  <c r="AR320" i="3"/>
  <c r="O320" i="3"/>
  <c r="AC320" i="3"/>
  <c r="AS320" i="3"/>
  <c r="K320" i="3"/>
  <c r="AQ309" i="3"/>
  <c r="AV309" i="3"/>
  <c r="AG309" i="3"/>
  <c r="AR309" i="3"/>
  <c r="K309" i="3"/>
  <c r="Q309" i="3"/>
  <c r="L309" i="3"/>
  <c r="N947" i="3"/>
  <c r="N303" i="3"/>
  <c r="I947" i="3"/>
  <c r="I303" i="3"/>
  <c r="U303" i="3"/>
  <c r="U947" i="3"/>
  <c r="U304" i="3" s="1"/>
  <c r="AR947" i="3"/>
  <c r="AR303" i="3"/>
  <c r="Z947" i="3"/>
  <c r="Z303" i="3"/>
  <c r="AV947" i="3"/>
  <c r="AV304" i="3" s="1"/>
  <c r="AV303" i="3"/>
  <c r="AX303" i="3"/>
  <c r="AX947" i="3"/>
  <c r="AX304" i="3" s="1"/>
  <c r="AN303" i="3"/>
  <c r="AN947" i="3"/>
  <c r="AG303" i="3"/>
  <c r="AG947" i="3"/>
  <c r="Q947" i="3"/>
  <c r="Q304" i="3" s="1"/>
  <c r="Q303" i="3"/>
  <c r="AM303" i="3"/>
  <c r="AM947" i="3"/>
  <c r="BA947" i="3"/>
  <c r="BA304" i="3" s="1"/>
  <c r="BA303" i="3"/>
  <c r="AK303" i="3"/>
  <c r="AK947" i="3"/>
  <c r="AO947" i="3"/>
  <c r="AO303" i="3"/>
  <c r="H947" i="3"/>
  <c r="H304" i="3" s="1"/>
  <c r="H303" i="3"/>
  <c r="AC303" i="3"/>
  <c r="AC947" i="3"/>
  <c r="AC304" i="3" s="1"/>
  <c r="O303" i="3"/>
  <c r="O947" i="3"/>
  <c r="AY303" i="3"/>
  <c r="AY947" i="3"/>
  <c r="AY304" i="3" s="1"/>
  <c r="AL947" i="3"/>
  <c r="AL303" i="3"/>
  <c r="Y303" i="3"/>
  <c r="Y947" i="3"/>
  <c r="Y304" i="3" s="1"/>
  <c r="AH303" i="3"/>
  <c r="AH947" i="3"/>
  <c r="AH304" i="3" s="1"/>
  <c r="AQ947" i="3"/>
  <c r="AQ304" i="3" s="1"/>
  <c r="AQ303" i="3"/>
  <c r="AF303" i="3"/>
  <c r="AF947" i="3"/>
  <c r="AF304" i="3" s="1"/>
  <c r="AX257" i="3"/>
  <c r="AE257" i="3"/>
  <c r="AI257" i="3"/>
  <c r="AC257" i="3"/>
  <c r="AG900" i="3"/>
  <c r="AO900" i="3"/>
  <c r="AJ900" i="3"/>
  <c r="AW900" i="3"/>
  <c r="H900" i="3"/>
  <c r="AY900" i="3"/>
  <c r="O900" i="3"/>
  <c r="AV900" i="3"/>
  <c r="AU900" i="3"/>
  <c r="T900" i="3"/>
  <c r="W900" i="3"/>
  <c r="V900" i="3"/>
  <c r="AD900" i="3"/>
  <c r="X900" i="3"/>
  <c r="R900" i="3"/>
  <c r="S900" i="3"/>
  <c r="AC900" i="3"/>
  <c r="AR900" i="3"/>
  <c r="AZ900" i="3"/>
  <c r="W250" i="3"/>
  <c r="R250" i="3"/>
  <c r="L250" i="3"/>
  <c r="AM250" i="3"/>
  <c r="AZ250" i="3"/>
  <c r="AY905" i="3"/>
  <c r="AS905" i="3"/>
  <c r="J905" i="3"/>
  <c r="L905" i="3"/>
  <c r="AG905" i="3"/>
  <c r="AA905" i="3"/>
  <c r="BA905" i="3"/>
  <c r="O905" i="3"/>
  <c r="AB905" i="3"/>
  <c r="AV905" i="3"/>
  <c r="AI905" i="3"/>
  <c r="AE905" i="3"/>
  <c r="AW905" i="3"/>
  <c r="AL905" i="3"/>
  <c r="AQ905" i="3"/>
  <c r="AR905" i="3"/>
  <c r="K905" i="3"/>
  <c r="X905" i="3"/>
  <c r="S905" i="3"/>
  <c r="Q905" i="3"/>
  <c r="T905" i="3"/>
  <c r="V905" i="3"/>
  <c r="N905" i="3"/>
  <c r="AG155" i="3"/>
  <c r="AS155" i="3"/>
  <c r="AN155" i="3"/>
  <c r="BA155" i="3"/>
  <c r="N864" i="3"/>
  <c r="N26" i="3"/>
  <c r="N281" i="3" s="1"/>
  <c r="AK26" i="3"/>
  <c r="AK281" i="3" s="1"/>
  <c r="AK864" i="3"/>
  <c r="Q26" i="3"/>
  <c r="Q281" i="3" s="1"/>
  <c r="Q864" i="3"/>
  <c r="W864" i="3"/>
  <c r="W26" i="3"/>
  <c r="W281" i="3" s="1"/>
  <c r="AY26" i="3"/>
  <c r="AY281" i="3" s="1"/>
  <c r="AY864" i="3"/>
  <c r="AS26" i="3"/>
  <c r="AS281" i="3" s="1"/>
  <c r="AS864" i="3"/>
  <c r="AD26" i="3"/>
  <c r="AD281" i="3" s="1"/>
  <c r="AD864" i="3"/>
  <c r="AN26" i="3"/>
  <c r="AN281" i="3" s="1"/>
  <c r="AN864" i="3"/>
  <c r="AA26" i="3"/>
  <c r="AA281" i="3" s="1"/>
  <c r="AA864" i="3"/>
  <c r="AX864" i="3"/>
  <c r="AX26" i="3"/>
  <c r="AX281" i="3" s="1"/>
  <c r="AH864" i="3"/>
  <c r="AH26" i="3"/>
  <c r="AH281" i="3" s="1"/>
  <c r="L864" i="3"/>
  <c r="L26" i="3"/>
  <c r="L281" i="3" s="1"/>
  <c r="Y26" i="3"/>
  <c r="Y281" i="3" s="1"/>
  <c r="Y864" i="3"/>
  <c r="T864" i="3"/>
  <c r="T26" i="3"/>
  <c r="T281" i="3" s="1"/>
  <c r="U864" i="3"/>
  <c r="U26" i="3"/>
  <c r="U281" i="3" s="1"/>
  <c r="O26" i="3"/>
  <c r="O281" i="3" s="1"/>
  <c r="O864" i="3"/>
  <c r="V864" i="3"/>
  <c r="V26" i="3"/>
  <c r="V281" i="3" s="1"/>
  <c r="R864" i="3"/>
  <c r="R26" i="3"/>
  <c r="R281" i="3" s="1"/>
  <c r="AW26" i="3"/>
  <c r="AW281" i="3" s="1"/>
  <c r="AW864" i="3"/>
  <c r="AB26" i="3"/>
  <c r="AB281" i="3" s="1"/>
  <c r="AB864" i="3"/>
  <c r="AP26" i="3"/>
  <c r="AP281" i="3" s="1"/>
  <c r="AP864" i="3"/>
  <c r="AR864" i="3"/>
  <c r="AR26" i="3"/>
  <c r="AR281" i="3" s="1"/>
  <c r="J864" i="3"/>
  <c r="J26" i="3"/>
  <c r="J281" i="3" s="1"/>
  <c r="AO59" i="3"/>
  <c r="AO31" i="3"/>
  <c r="AO859" i="3"/>
  <c r="AE59" i="3"/>
  <c r="AE31" i="3"/>
  <c r="AE859" i="3"/>
  <c r="AH31" i="3"/>
  <c r="AH59" i="3"/>
  <c r="AH859" i="3"/>
  <c r="AH57" i="3" s="1"/>
  <c r="I31" i="3"/>
  <c r="I59" i="3"/>
  <c r="I859" i="3"/>
  <c r="J31" i="3"/>
  <c r="J59" i="3"/>
  <c r="J859" i="3"/>
  <c r="J57" i="3" s="1"/>
  <c r="AA31" i="3"/>
  <c r="AA859" i="3"/>
  <c r="AA57" i="3" s="1"/>
  <c r="AA59" i="3"/>
  <c r="AS59" i="3"/>
  <c r="AS31" i="3"/>
  <c r="AS859" i="3"/>
  <c r="AB31" i="3"/>
  <c r="AB859" i="3"/>
  <c r="AB59" i="3"/>
  <c r="AR31" i="3"/>
  <c r="AR59" i="3"/>
  <c r="AR859" i="3"/>
  <c r="AR57" i="3" s="1"/>
  <c r="AC31" i="3"/>
  <c r="AC859" i="3"/>
  <c r="AC57" i="3" s="1"/>
  <c r="AC59" i="3"/>
  <c r="AP859" i="3"/>
  <c r="AP59" i="3"/>
  <c r="AP31" i="3"/>
  <c r="AQ31" i="3"/>
  <c r="AQ59" i="3"/>
  <c r="AQ859" i="3"/>
  <c r="H859" i="3"/>
  <c r="H59" i="3"/>
  <c r="L859" i="3"/>
  <c r="L57" i="3" s="1"/>
  <c r="L31" i="3"/>
  <c r="L59" i="3"/>
  <c r="W859" i="3"/>
  <c r="W31" i="3"/>
  <c r="W59" i="3"/>
  <c r="AT31" i="3"/>
  <c r="AT59" i="3"/>
  <c r="AT859" i="3"/>
  <c r="Q859" i="3"/>
  <c r="Q59" i="3"/>
  <c r="Q31" i="3"/>
  <c r="AN59" i="3"/>
  <c r="AN31" i="3"/>
  <c r="AN859" i="3"/>
  <c r="AU59" i="3"/>
  <c r="AU31" i="3"/>
  <c r="AU859" i="3"/>
  <c r="AM859" i="3"/>
  <c r="AM59" i="3"/>
  <c r="AM31" i="3"/>
  <c r="AY31" i="3"/>
  <c r="AY859" i="3"/>
  <c r="AY57" i="3" s="1"/>
  <c r="AY59" i="3"/>
  <c r="V31" i="3"/>
  <c r="V859" i="3"/>
  <c r="V57" i="3" s="1"/>
  <c r="V59" i="3"/>
  <c r="AL31" i="3"/>
  <c r="AL859" i="3"/>
  <c r="AL57" i="3" s="1"/>
  <c r="AL59" i="3"/>
  <c r="AQ161" i="3"/>
  <c r="AH161" i="3"/>
  <c r="AI161" i="3"/>
  <c r="AU161" i="3"/>
  <c r="S161" i="3"/>
  <c r="U161" i="3"/>
  <c r="AM161" i="3"/>
  <c r="I649" i="3"/>
  <c r="H328" i="3"/>
  <c r="H573" i="3"/>
  <c r="H649" i="3"/>
  <c r="H132" i="3" l="1"/>
  <c r="H321" i="3"/>
  <c r="H494" i="3"/>
  <c r="H510" i="3"/>
  <c r="H390" i="3"/>
  <c r="Q57" i="3"/>
  <c r="AT57" i="3"/>
  <c r="AB57" i="3"/>
  <c r="AK304" i="3"/>
  <c r="O57" i="3"/>
  <c r="L304" i="3"/>
  <c r="N304" i="3"/>
  <c r="AE57" i="3"/>
  <c r="T304" i="3"/>
  <c r="AW57" i="3"/>
  <c r="X304" i="3"/>
  <c r="AP57" i="3"/>
  <c r="O304" i="3"/>
  <c r="AM304" i="3"/>
  <c r="K304" i="3"/>
  <c r="AU304" i="3"/>
  <c r="H677" i="3"/>
  <c r="H679" i="3"/>
  <c r="H675" i="3"/>
  <c r="H678" i="3" s="1"/>
  <c r="H740" i="3"/>
  <c r="I746" i="3"/>
  <c r="I745" i="3"/>
  <c r="I677" i="3"/>
  <c r="I679" i="3"/>
  <c r="I675" i="3"/>
  <c r="I678" i="3" s="1"/>
  <c r="I740" i="3"/>
  <c r="AM57" i="3"/>
  <c r="AN57" i="3"/>
  <c r="AS57" i="3"/>
  <c r="AO57" i="3"/>
  <c r="AG304" i="3"/>
  <c r="AN304" i="3"/>
  <c r="AI57" i="3"/>
  <c r="AZ57" i="3"/>
  <c r="R57" i="3"/>
  <c r="AD57" i="3"/>
  <c r="AF57" i="3"/>
  <c r="S57" i="3"/>
  <c r="AD304" i="3"/>
  <c r="V304" i="3"/>
  <c r="R304" i="3"/>
  <c r="AI304" i="3"/>
  <c r="AJ304" i="3"/>
  <c r="M304" i="3"/>
  <c r="H567" i="3"/>
  <c r="H566" i="3"/>
  <c r="H449" i="3"/>
  <c r="AU57" i="3"/>
  <c r="W57" i="3"/>
  <c r="AQ57" i="3"/>
  <c r="I57" i="3"/>
  <c r="AL304" i="3"/>
  <c r="AO304" i="3"/>
  <c r="Z304" i="3"/>
  <c r="AR304" i="3"/>
  <c r="I304" i="3"/>
  <c r="BA57" i="3"/>
  <c r="Z57" i="3"/>
  <c r="AV57" i="3"/>
  <c r="AX57" i="3"/>
  <c r="T57" i="3"/>
  <c r="M57" i="3"/>
  <c r="AJ57" i="3"/>
  <c r="K57" i="3"/>
  <c r="X57" i="3"/>
  <c r="AK57" i="3"/>
  <c r="P304" i="3"/>
  <c r="J304" i="3"/>
  <c r="AE304" i="3"/>
  <c r="S304" i="3"/>
  <c r="AA304" i="3"/>
  <c r="W304" i="3"/>
  <c r="AW304" i="3"/>
  <c r="AP304" i="3"/>
  <c r="AS304" i="3"/>
  <c r="AT304" i="3"/>
  <c r="AZ304" i="3"/>
  <c r="I449" i="3"/>
</calcChain>
</file>

<file path=xl/sharedStrings.xml><?xml version="1.0" encoding="utf-8"?>
<sst xmlns="http://schemas.openxmlformats.org/spreadsheetml/2006/main" count="28761" uniqueCount="1878">
  <si>
    <t>Percentage change in real manufacturing value-added, over previous period.</t>
  </si>
  <si>
    <t>Manufacturing (% real change)</t>
  </si>
  <si>
    <t>Percentage change in real services sector value-added, over previous period.</t>
  </si>
  <si>
    <t>Services (% real change)</t>
  </si>
  <si>
    <t>Ratios, expenditure GDP at market prices (%)</t>
  </si>
  <si>
    <t>Gross domestic fixed investment as a percentage of nominal GDP at market prices.</t>
  </si>
  <si>
    <t>Gross fixed investment/GDP</t>
  </si>
  <si>
    <t xml:space="preserve">Exports of goods and non-factor services as a percentage of nominal GDP at market prices. </t>
  </si>
  <si>
    <t>Exports of G&amp;S/GDP</t>
  </si>
  <si>
    <t xml:space="preserve">Imports of goods and non-factor services as a percentage of nominal GDP at market prices. </t>
  </si>
  <si>
    <t>Imports of G&amp;S/GDP</t>
  </si>
  <si>
    <t>Gross national savings as a percentage of gross domestic investment. Gross national savings equals gross domestic investment plus the current account balance.</t>
  </si>
  <si>
    <t>Gross national savings/investment</t>
  </si>
  <si>
    <t>Sectoral ratios, nominal GDP at factor cost (%)</t>
  </si>
  <si>
    <t>Agricultural value-added, including livestock, forestry and fishing, as percentage of nominal GDP at factor cost . GDP at factor cost is GDP at  market prices, less indirect taxes, plus subsidies.</t>
  </si>
  <si>
    <t>Agriculture/GDP</t>
  </si>
  <si>
    <t>Mining, quarrying, manufacturing, construction and utilities value-added as percentage of nominal GDP at factor cost . GDP at factor cost is GDP at  market prices, less indirect taxes, plus subsidies.</t>
  </si>
  <si>
    <t>Industry/GDP</t>
  </si>
  <si>
    <t>Services sector value-added at constant prices as a percentage of nominal GDP at factor cost.  GDP at factor cost is GDP at  market prices, less indirect taxes, plus subsidies.</t>
  </si>
  <si>
    <t>Services/GDP</t>
  </si>
  <si>
    <t>Period-end proven petroleum reserves.</t>
  </si>
  <si>
    <t>m</t>
  </si>
  <si>
    <t>Petroleum reserves (barrels)</t>
  </si>
  <si>
    <t>Fiscal policy indicators (local currency)</t>
  </si>
  <si>
    <t>Government receipts (including grants received and loan repayments).  Usually but not exclusively central government.</t>
  </si>
  <si>
    <t>Budget revenue</t>
  </si>
  <si>
    <t>Government outlays (including loans). Usually but not exclusively central government.</t>
  </si>
  <si>
    <t>Budget expenditure</t>
  </si>
  <si>
    <t>Total debt of the government (domestic, external and IMF debt). Usually but not exclusively central government..</t>
  </si>
  <si>
    <t>Public debt</t>
  </si>
  <si>
    <t>2009q1</t>
  </si>
  <si>
    <t>2009q2</t>
  </si>
  <si>
    <t>2009q3</t>
  </si>
  <si>
    <t>2009q4</t>
  </si>
  <si>
    <t>Government receipts (including grants received and loan repayments), as a percentage of nominal GDP. Usually but not exclusively central government.</t>
  </si>
  <si>
    <t>Budget revenue (% of GDP)</t>
  </si>
  <si>
    <t>Government outlays (including loans), as a percentage of nominal GDP. Usually but not exclusively central government.</t>
  </si>
  <si>
    <t>Budget expenditure (% of GDP)</t>
  </si>
  <si>
    <t>Government receipts minus government outlays, as a percentage of nominal GDP.  Usually but not exclusively central government.</t>
  </si>
  <si>
    <t>Budget balance (% of GDP)</t>
  </si>
  <si>
    <t>Total of domestic, external and IMF  government debt, as a percentage of nominal GDP. Usually but not exclusively central government.</t>
  </si>
  <si>
    <t>Public debt  (% of GDP)</t>
  </si>
  <si>
    <t>Money supply</t>
  </si>
  <si>
    <t>Bank lending to public and private sectors, plus bank lending in domestic currency overseas.</t>
  </si>
  <si>
    <t>Stock of domestic credit</t>
  </si>
  <si>
    <t xml:space="preserve">Total supply of notes and coins plus demand deposits, period-end. </t>
  </si>
  <si>
    <t xml:space="preserve">Stock of money M1 </t>
  </si>
  <si>
    <t>Assets with properties resembling that of M1 money (eg savings deposits, time deposits, certificates of deposit).</t>
  </si>
  <si>
    <t xml:space="preserve">Stock of quasi money </t>
  </si>
  <si>
    <t xml:space="preserve">M1 plus quasi-money at period-end. </t>
  </si>
  <si>
    <t xml:space="preserve">Stock of money M2 </t>
  </si>
  <si>
    <t>Percentage change in total supply of notes and coins plus demand deposits at period-end, over previous period.</t>
  </si>
  <si>
    <t>Prices and exchange rates</t>
  </si>
  <si>
    <t>Average rate on short- and medium-term commercial banks' loans to the private sector.</t>
  </si>
  <si>
    <t>Lending interest rate (%)</t>
  </si>
  <si>
    <t>Deposit interest rate (%)</t>
  </si>
  <si>
    <t>Money market interest rate (%)</t>
  </si>
  <si>
    <t>Long-term bond yield (%)</t>
  </si>
  <si>
    <t>Consumer price index in local currency at period-end.</t>
  </si>
  <si>
    <t>Consumer price index (end-period)</t>
  </si>
  <si>
    <t>Percentage change in consumer price index in local currency (period-end), over previous period.</t>
  </si>
  <si>
    <t>Consumer prices (% change; end-period)</t>
  </si>
  <si>
    <t xml:space="preserve">National currency per US$, period average. </t>
  </si>
  <si>
    <t xml:space="preserve">National currency per US$, period-end. </t>
  </si>
  <si>
    <t>Exchange rate LCU:$ (end-period)</t>
  </si>
  <si>
    <t>Second important exchange rate. Varies between countries from being a black market or second tier exchange rate, or an important cross rate.</t>
  </si>
  <si>
    <t>Secondary exchange rate</t>
  </si>
  <si>
    <t>2013</t>
  </si>
  <si>
    <t>Composite stockmarket index in local currency.</t>
  </si>
  <si>
    <t>Percentage change in local stockmarket index over previous period, adjusted by percentage change in exchange rate against US$.</t>
  </si>
  <si>
    <t>Population and income</t>
  </si>
  <si>
    <t xml:space="preserve">Mid-year population estimate. </t>
  </si>
  <si>
    <t>Population</t>
  </si>
  <si>
    <t>Percentage change in mid-year population estimate over previous year.</t>
  </si>
  <si>
    <t>Population (% change)</t>
  </si>
  <si>
    <t>Economically active population.</t>
  </si>
  <si>
    <t>Labour force</t>
  </si>
  <si>
    <t xml:space="preserve">Nominal GDP divided by population. </t>
  </si>
  <si>
    <t>GDP per head</t>
  </si>
  <si>
    <t>2005q4</t>
  </si>
  <si>
    <t xml:space="preserve">Nominal private consumption expenditure divided by population. </t>
  </si>
  <si>
    <t>Private consumption per head</t>
  </si>
  <si>
    <t>Nominal GDP in US$ translated using purchasing power parity (PPP) exchange rates, divided by population.</t>
  </si>
  <si>
    <t>GDP per head ($ at PPP)</t>
  </si>
  <si>
    <t>Percentage change in real gross domestic product per head.</t>
  </si>
  <si>
    <t>Real GDP growth per head (%)</t>
  </si>
  <si>
    <t>Recorded official unemployment as a percentage of total labour force.</t>
  </si>
  <si>
    <t>Recorded unemployment (%)</t>
  </si>
  <si>
    <t>Percentage change in hourly wages in local currency, over previous period.</t>
  </si>
  <si>
    <t>Percentage change in hourly wages in local currency adjusted for inflation, over previous period.</t>
  </si>
  <si>
    <t>Percentage change in the labour cost of producing one unit of output over previous period, in US$.</t>
  </si>
  <si>
    <t>Unit labour costs (% change)</t>
  </si>
  <si>
    <t>Average cost of labour per hour (pay and non-pay costs).</t>
  </si>
  <si>
    <t>Labour costs per hour</t>
  </si>
  <si>
    <t>Memorandum items</t>
  </si>
  <si>
    <t>Percentage change in industrial production index, over previous period.</t>
  </si>
  <si>
    <t>Industrial production (% change)</t>
  </si>
  <si>
    <t>Aggregate national savings by the public and private sector as a percentage of nominal GDP. (National savings equals gross domestic investment plus the current-account balance.)</t>
  </si>
  <si>
    <t>Gross national savings rate (%)</t>
  </si>
  <si>
    <t>Foreign payments</t>
  </si>
  <si>
    <t>Trade balance, plus net services, plus net income, plus net current transfers.</t>
  </si>
  <si>
    <t>Current-account balance</t>
  </si>
  <si>
    <t>Exports of goods, free-on-board (fob) basis.</t>
  </si>
  <si>
    <t>Goods: exports fob</t>
  </si>
  <si>
    <t>Imports of goods, free-on-board (fob) basis.</t>
  </si>
  <si>
    <t>Exports of goods (fob) less imports of goods (fob).</t>
  </si>
  <si>
    <t>Trade balance</t>
  </si>
  <si>
    <t>Payments received for services rendered to overseas residents and companies.</t>
  </si>
  <si>
    <t>Services: credit</t>
  </si>
  <si>
    <t>Payments made for overseas services rendered to domestic residents and companies.</t>
  </si>
  <si>
    <t>Services: debit</t>
  </si>
  <si>
    <t>Services credit less services debit.</t>
  </si>
  <si>
    <t>Services: balance</t>
  </si>
  <si>
    <t xml:space="preserve">Repatriated earnings on overseas investments, including interest, profit and dividends, plus all forms of employee compensation. </t>
  </si>
  <si>
    <t>Income: credit</t>
  </si>
  <si>
    <t>Payments abroad in respect of foreign-owned investments in the domestic economy, including interest, profit and dividends, plus all forms of employee compensation.</t>
  </si>
  <si>
    <t>Income: debit</t>
  </si>
  <si>
    <t>Income credit less income debit.</t>
  </si>
  <si>
    <t>Income: balance</t>
  </si>
  <si>
    <t>Inward current transfers, including workers' remittances, and foreign aid grants.</t>
  </si>
  <si>
    <t>Current transfers: credit</t>
  </si>
  <si>
    <t xml:space="preserve">Outward current transfers, including general government transfers, workers' remittances and aid abroad.  </t>
  </si>
  <si>
    <t>Current transfers: debit</t>
  </si>
  <si>
    <t>Current transfers credit less current transfers debit.</t>
  </si>
  <si>
    <t>Current transfers: balance</t>
  </si>
  <si>
    <t>Financing</t>
  </si>
  <si>
    <t>Current-account balance plus principal due on public and private medium- and long-term debt and IMF debits.</t>
  </si>
  <si>
    <t>Financing requirement</t>
  </si>
  <si>
    <t>Principal repayments owed on medium- and long-term debt and IMF debits.</t>
  </si>
  <si>
    <t>Principal repayments due</t>
  </si>
  <si>
    <t>Capital inflows generating medium- and long-term debt, consisting of commercial bank loans, official guaranteed loans and international bond issues.</t>
  </si>
  <si>
    <t>M &amp; LT debt inflows</t>
  </si>
  <si>
    <t>Loans, not publicly guaranteed, from private banks and other private financial institutions and other private finance (excluding international bonds).</t>
  </si>
  <si>
    <t>Commercial bank loans</t>
  </si>
  <si>
    <t>Public and publicly guaranteed loans, excluding international bonds.</t>
  </si>
  <si>
    <t>Officially guaranteed loans</t>
  </si>
  <si>
    <t>International bond issues</t>
  </si>
  <si>
    <t>Net flows of direct investment capital by non-residents into the country.</t>
  </si>
  <si>
    <t>Inward direct investment</t>
  </si>
  <si>
    <t>Net flows of direct investment capital by domestic residents out of the country.</t>
  </si>
  <si>
    <t>Outward direct investment</t>
  </si>
  <si>
    <t>Net flow of direct investment capital.</t>
  </si>
  <si>
    <t>Net direct investment flows</t>
  </si>
  <si>
    <t>Non-residents' investment in the domestic economy in financial securities of any maturity, such as corporate securities, notes, money-market instruments and financial derivatives (excluding foreign currency bonds).</t>
  </si>
  <si>
    <t>2003q4</t>
  </si>
  <si>
    <t>Inward portfolio investment (net of fc bonds)</t>
  </si>
  <si>
    <t>2005q1</t>
  </si>
  <si>
    <t xml:space="preserve">Residents' investment in a foreign country in financial securities of any maturity, such as corporate securities, bonds, notes, money-market instruments and financial derivatives. </t>
  </si>
  <si>
    <t xml:space="preserve">Outward portfolio investment </t>
  </si>
  <si>
    <t>Inward portfolio investment (net of foreign currency bond issues) less outward portfolio investment.</t>
  </si>
  <si>
    <t>Net portfolio investment flows</t>
  </si>
  <si>
    <t>IMF purchases and loan disbursements.</t>
  </si>
  <si>
    <t xml:space="preserve">IMF credit </t>
  </si>
  <si>
    <t>Change in cumulative stock of unpaid interest charges due on long-term external debt at period-end.</t>
  </si>
  <si>
    <t>Increase in interest arrears (if any)</t>
  </si>
  <si>
    <t>Change in cumulative stock of overdue principal repayments on long-term external debt at period-end.</t>
  </si>
  <si>
    <t>Increase in principal arrears (if any)</t>
  </si>
  <si>
    <t>Balancing item. Includes net flows of short-term capital, counterpart to valuation changes, exceptional financing, net errors and omissions.</t>
  </si>
  <si>
    <t>Other capital flows (net)</t>
  </si>
  <si>
    <t>Change in the stock of foreign reserves plus gold (national valuation) at period-end.</t>
  </si>
  <si>
    <t>Change in international reserves</t>
  </si>
  <si>
    <t xml:space="preserve">Stock of foreign reserves plus gold (national valuation), end-period. </t>
  </si>
  <si>
    <t>Total reserves (excluding gold), including foreign exchange, reserve position with the IMF and SDRs at period-end.</t>
  </si>
  <si>
    <t xml:space="preserve">Foreign assets held by domestic commercial banks at period-end.  </t>
  </si>
  <si>
    <t>Foreign assets held by domestic commercial banks less their foreign liabilities at period-end.</t>
  </si>
  <si>
    <t xml:space="preserve">Total international reserves divided by imports of goods and non-factor services expressed in months. </t>
  </si>
  <si>
    <t>Import cover (months)</t>
  </si>
  <si>
    <t>Current account ratios (%)</t>
  </si>
  <si>
    <t xml:space="preserve">Current-account balance as a percentage of nominal GDP.  </t>
  </si>
  <si>
    <t>Current account balance/GDP</t>
  </si>
  <si>
    <t>Merchandise trade balance as a percentage of nominal GDP.</t>
  </si>
  <si>
    <t>Trade balance/GDP</t>
  </si>
  <si>
    <t xml:space="preserve">Exports of good and services as a percentage of imports of goods and services. </t>
  </si>
  <si>
    <t>Exports of G&amp;S/imports of G&amp;S</t>
  </si>
  <si>
    <t xml:space="preserve">Merchandise exports as a percentage of exports of goods and services. </t>
  </si>
  <si>
    <t>Exports of goods/exports of G&amp;S</t>
  </si>
  <si>
    <t xml:space="preserve">Merchandise imports as a percentage of imports of goods and services. </t>
  </si>
  <si>
    <t>Imports of goods/imports of G&amp;S</t>
  </si>
  <si>
    <t xml:space="preserve">Net trade in services as a percentage of nominal GDP. </t>
  </si>
  <si>
    <t>Services balance/GDP</t>
  </si>
  <si>
    <t xml:space="preserve">Net income flows as a percentage of nominal GDP. </t>
  </si>
  <si>
    <t>Income balance/GDP</t>
  </si>
  <si>
    <t xml:space="preserve">Net current transfers as a percentage of nominal GDP. </t>
  </si>
  <si>
    <t>Current transfers balance/GDP</t>
  </si>
  <si>
    <t>Net change in stock of official export credits, suppliers' credits and bank credits officially guaranteed or insured by an export credit agency.</t>
  </si>
  <si>
    <t>Flow of export credits</t>
  </si>
  <si>
    <t>Current-account balance plus the change in international reserves, minus the change in total external debt stock (not adjusted for the effects of cross-currency valuation changes), minus net direct investment.</t>
  </si>
  <si>
    <t>Capital flight</t>
  </si>
  <si>
    <t>Repatriated earnings by overseas workers.</t>
  </si>
  <si>
    <t>Workers' remittances</t>
  </si>
  <si>
    <t>External debt stock</t>
  </si>
  <si>
    <t>Foreign debt stock</t>
  </si>
  <si>
    <t>Total external debt stock, comprising public and publicly guaranteed long-term debt, private non-guaranteed debt, use of IMF credit and short-term debt, at period-end.</t>
  </si>
  <si>
    <t>Total foreign debt</t>
  </si>
  <si>
    <t>Disbursed external debt owed by the public sector or with a public guarantee.</t>
  </si>
  <si>
    <t>Public medium &amp; long-term</t>
  </si>
  <si>
    <t>Disbursed external debt owed by the private sector with no public guarantee, having an original or extended maturity of more than one year, at period-end.</t>
  </si>
  <si>
    <t>Private medium &amp; long-term</t>
  </si>
  <si>
    <t>Debt outstanding to the IMF, comprising transactions within the General Resources Account and loans relating to any Structural Adjustment Facility (SAF), Enhanced Structural Adjustment Facility (ESAF) or Trust Fund Loan (TFL), at period-end.</t>
  </si>
  <si>
    <t>IMF debt</t>
  </si>
  <si>
    <t>Disbursed external debt owed by all sectors, having an original maturity up to one year, including capitalised interest arrears, at period-end.</t>
  </si>
  <si>
    <t xml:space="preserve">Short term </t>
  </si>
  <si>
    <t>Cumulative stock of unpaid interest charges due on long-term external debt at period-end.</t>
  </si>
  <si>
    <t>Interest arrears</t>
  </si>
  <si>
    <t>Unpaid interest charges on long-term external debt at period-end owed to official creditors.</t>
  </si>
  <si>
    <t>Interest arrears owed to official creditors</t>
  </si>
  <si>
    <t>Unpaid interest charges on long-term external debt at period-end owed to commercial creditors.</t>
  </si>
  <si>
    <t>Interest arrears owed to  private creditors</t>
  </si>
  <si>
    <t>Debt ratios (%)</t>
  </si>
  <si>
    <t>Total external debt stock as a percentage of exports of goods, non-factor services, income, and workers' remittances.</t>
  </si>
  <si>
    <t>Total debt/exports of G&amp;S</t>
  </si>
  <si>
    <t>Total external debt at period-end as a percentage of nominal GDP.</t>
  </si>
  <si>
    <t>Total debt/GDP</t>
  </si>
  <si>
    <t xml:space="preserve">Total international reserves as a percentage of total external debt stock. </t>
  </si>
  <si>
    <t>International reserves/total debt</t>
  </si>
  <si>
    <t>Total external debt divided by population.</t>
  </si>
  <si>
    <t>Total debt per head</t>
  </si>
  <si>
    <t>Net debt</t>
  </si>
  <si>
    <t>Total external debt less total international reserves.</t>
  </si>
  <si>
    <t>Net debt ratios (%)</t>
  </si>
  <si>
    <t>Total external debt less total international reserves as a percentage of exports of goods, non-factor services, income and workers' remittances.</t>
  </si>
  <si>
    <t>Net debt/exports of G&amp;S</t>
  </si>
  <si>
    <t>Total external debt less total international reserves as a percentage of nominal GDP.</t>
  </si>
  <si>
    <t>Net debt/GDP</t>
  </si>
  <si>
    <t>Medium and long-term debt</t>
  </si>
  <si>
    <t>Total debt having a maturity of more than one year owed to both official and commercial creditors at period-end.</t>
  </si>
  <si>
    <t>Total M&amp;LT debt</t>
  </si>
  <si>
    <t>Medium- and long-term debt owed to official creditors at period-end.</t>
  </si>
  <si>
    <t>M&amp;LT owed to official creditors</t>
  </si>
  <si>
    <t xml:space="preserve">Official medium- and long-term debt owed to foreign governments, notably Paris Club members of official creditors, at period-end. </t>
  </si>
  <si>
    <t>Bilateral M&amp;LT</t>
  </si>
  <si>
    <t>Official medium- and long-term debt owed to multilateral institutions, excluding the IMF, at period-end.</t>
  </si>
  <si>
    <t>Multilateral M&amp;LT</t>
  </si>
  <si>
    <t xml:space="preserve">Public and private debt owed to commercial creditors. </t>
  </si>
  <si>
    <t>M&amp;LT owed to private creditors</t>
  </si>
  <si>
    <t>Stock of official export credits, suppliers' credits and bank credits officially guaranteed or insured by an export credit agency.</t>
  </si>
  <si>
    <t>Export credits</t>
  </si>
  <si>
    <t>Cumulative stock of overdue principal repayments on long-term external debt at period-end.</t>
  </si>
  <si>
    <t>Principal arrears</t>
  </si>
  <si>
    <t xml:space="preserve">Overdue principal repayments on long-term external debt at end-period owed to official creditors. </t>
  </si>
  <si>
    <t>Principal arrears owed to official creditors</t>
  </si>
  <si>
    <t>Overdue principal repayments on long-term external debt at end-period owed to commercial creditors.</t>
  </si>
  <si>
    <t>Principal arrears owed to private creditors</t>
  </si>
  <si>
    <t>Debt owed to BIS banks</t>
  </si>
  <si>
    <t>Total liabilities to BIS-reporting banks vis-à-vis all sectors, broken down by maturity at period-end.</t>
  </si>
  <si>
    <t>BIS banks' total liabilities</t>
  </si>
  <si>
    <t>Liabilities of less than one year maturity to BIS-reporting banks vis-à-vis all sectors, at period-end.</t>
  </si>
  <si>
    <t>BIS banks' liabilities 0-1 year</t>
  </si>
  <si>
    <t>Liabilities of between one and two years' maturity to BIS-reporting banks vis-à-vis all sectors, at period-end.</t>
  </si>
  <si>
    <t>BIS banks' liabilities 1-2 years</t>
  </si>
  <si>
    <t>Liabilities of over two years' maturity to BIS-reporting banks vis-à-vis all sectors, at period-end.</t>
  </si>
  <si>
    <t>BIS banks' liabilities over 2 years</t>
  </si>
  <si>
    <t>Undisbursed credit commitments and back-up facilities at BIS-reporting banks, at period-end.</t>
  </si>
  <si>
    <t>BIS banks' undisbursed credit commitments</t>
  </si>
  <si>
    <t>Crossborder liabilities of BIS-reporting banks at period-end.</t>
  </si>
  <si>
    <t>Crossborder liabilities of BIS-reporting banks</t>
  </si>
  <si>
    <t>External debt service</t>
  </si>
  <si>
    <t>Foreign debt service</t>
  </si>
  <si>
    <t>Principal repayments made on medium- and long-term debt, IMF debits and interest payments made on all external debt.</t>
  </si>
  <si>
    <t>Total foreign debt service, paid</t>
  </si>
  <si>
    <t>Principal repayments made, plus interest payments made on all medium- and long-term debt, but excluding IMF debits and charges.</t>
  </si>
  <si>
    <t>M&amp;LT foreign debt service</t>
  </si>
  <si>
    <t>Contribution to real GDP growth (% points)</t>
  </si>
  <si>
    <t>Change in private consumption, as a percentage of real GDP in the previous period.</t>
  </si>
  <si>
    <t>Private consumption, contribution to real GDP growth (% points)</t>
  </si>
  <si>
    <t>Change in government consumption, as a percentage of real GDP in the previous period.</t>
  </si>
  <si>
    <t>Government consumption, contribution to real GDP growth (% points)</t>
  </si>
  <si>
    <t>Change in gross fixed investment, as a percentage of real GDP in the previous period.</t>
  </si>
  <si>
    <t>Gross fixed investment, contribution to real GDP growth (% points)</t>
  </si>
  <si>
    <t>2004q4</t>
  </si>
  <si>
    <t>Change in net exports, as a percentage of real GDP in the previous period.</t>
  </si>
  <si>
    <t>External balance, contribution to real GDP growth (% points)</t>
  </si>
  <si>
    <t>GDP deflators</t>
  </si>
  <si>
    <t>GDP deflator (% change; av)</t>
  </si>
  <si>
    <t>Stockbuilding, contribution to real GDP growth (% points)</t>
  </si>
  <si>
    <t>Interest payments on government debt (both domestic currency denominated and foreign currency debt), as a percentage of GDP. Usually but not exclusively central government.</t>
  </si>
  <si>
    <t>Government receipts (including grants received and loan repayments) less non-interest expenditures, as a percentage of GDP. Usually but not exclusively central government.</t>
  </si>
  <si>
    <t>Private consumption deflator (% change; av)</t>
  </si>
  <si>
    <t>Government consumption deflator (% change; av)</t>
  </si>
  <si>
    <t>Fixed investment deflator (% change; av)</t>
  </si>
  <si>
    <t>Export deflator (% change; av)</t>
  </si>
  <si>
    <t>Import deflator (% change; av)</t>
  </si>
  <si>
    <t>Growth and productivity</t>
  </si>
  <si>
    <t>Efficiency of labour measured in terms of output per worker (real GDP per person employed).</t>
  </si>
  <si>
    <t>Labour productivity growth (%)</t>
  </si>
  <si>
    <t>Total factor productivity (TFP or multifactor productivity) is the part of economic output growth not accounted for by the growth in inputs (labour and capital).</t>
  </si>
  <si>
    <t>Total factor productivity growth (%)</t>
  </si>
  <si>
    <t>Growth in the real stock of fixed assets (machinery &amp; equipment, buildings etc).</t>
  </si>
  <si>
    <t>Growth of real capital stock (%)</t>
  </si>
  <si>
    <t>Potential output is the maximum level of output an economy can achieve without putting upwards pressure on prices or wages. Growth in potential output is estimated by a combination of the growth in the labour force, the growth in the capital stock and the growth in total factor productivity (efficiency).</t>
  </si>
  <si>
    <t>Growth of real potential output (%)</t>
  </si>
  <si>
    <t>General government receipts (including grants received and loan repayments) less general government outlays (including loans).</t>
  </si>
  <si>
    <t>Budget balance</t>
  </si>
  <si>
    <t>Interest payments government debt (both domestic currency denominated and foreign currency debt). Usually but not exclusively central government.</t>
  </si>
  <si>
    <t>Debt interest payments</t>
  </si>
  <si>
    <t>Government receipts (including grants received and loan repayments) less non-interest expenditures. Usually but not exclusively central government.</t>
  </si>
  <si>
    <t>Primary balance</t>
  </si>
  <si>
    <t>Debt interest payments (% of GDP)</t>
  </si>
  <si>
    <t>Primary balance (% of GDP)</t>
  </si>
  <si>
    <t>Percentage change in bank lending to public and private sectors, plus bank lending in domestic currency overseas.</t>
  </si>
  <si>
    <t>Domestic credit growth (%)</t>
  </si>
  <si>
    <t>Producer price index (av)</t>
  </si>
  <si>
    <t>Producer prices (% change pa; av)</t>
  </si>
  <si>
    <t>Percentage change in producer price index in local currency, period average.</t>
  </si>
  <si>
    <t>Trade-weighted basket of currencies converted to an index (1997=100) and adjusted for relative producer price movements.</t>
  </si>
  <si>
    <t>Real effective exchange rate (PPI-based)</t>
  </si>
  <si>
    <t>2005q2</t>
  </si>
  <si>
    <t>Industry (% real change pa)</t>
  </si>
  <si>
    <t>M1 Money supply</t>
  </si>
  <si>
    <t>Consumer prices (% change pa; av)</t>
  </si>
  <si>
    <t>Change in $ value of stockmarket index (% period-on-period)</t>
  </si>
  <si>
    <t>Trade-weighted basket of currencies converted to an index (1997=100) and adjusted for relative labour cost movements.</t>
  </si>
  <si>
    <t>Real effective exchange rate (ULC-based)</t>
  </si>
  <si>
    <t>The total value of personal income after taxes and deductions.</t>
  </si>
  <si>
    <t>Personal disposable income</t>
  </si>
  <si>
    <t>The total value of personal income after taxes and deductions, in US$.</t>
  </si>
  <si>
    <t>Personal disposable income (US$)</t>
  </si>
  <si>
    <t>Real growth rate of total personal income after taxes and deductions.</t>
  </si>
  <si>
    <t>Real personal disposable income (% change pa)</t>
  </si>
  <si>
    <t>Average nominal wages (% change pa)</t>
  </si>
  <si>
    <t>Average real wages (% change pa)</t>
  </si>
  <si>
    <t>Stock of direct investment by non-residents into the country at current prices.</t>
  </si>
  <si>
    <t>Stock of inward foreign direct investment</t>
  </si>
  <si>
    <t>Stock of direct investment capital by domestic residents out of the country at current prices.</t>
  </si>
  <si>
    <t>Stock of outward foreign direct investment</t>
  </si>
  <si>
    <t>Net flows of direct investment capital by non-residents into the country, as a percentage of GDP.</t>
  </si>
  <si>
    <t>Inward foreign direct investment/GDP</t>
  </si>
  <si>
    <t>Net flows of direct investment capital by non-residents into the country, as a percentage of fixed investment.</t>
  </si>
  <si>
    <t>Inward foreign direct investment/gross fixed investment</t>
  </si>
  <si>
    <t>Stock of direct investment by non-residents into the country divided by total population.</t>
  </si>
  <si>
    <t>Stock of inward foreign direct investment per head</t>
  </si>
  <si>
    <t>Stock of direct investment by non-residents into the country as a percentage of GDP.</t>
  </si>
  <si>
    <t>Stock of inward foreign direct investment/GDP</t>
  </si>
  <si>
    <t>Stock of direct investment capital by domestic residents out of the country, as a percentage of GDP.</t>
  </si>
  <si>
    <t>Stock of outward foreign direct investment/GDP</t>
  </si>
  <si>
    <t>Growth in the real demand for merchandise goods, calculated as a weighted average of growth in import demand in the country's top twenty export markets.</t>
  </si>
  <si>
    <t>Export market growth (real, %)</t>
  </si>
  <si>
    <t>Principal repayments made, plus interest payments made on all medium- and long-term debt, but excluding IMF debits and charges, by official creditors.</t>
  </si>
  <si>
    <t>M&amp;LT foreign debt service by official creditors</t>
  </si>
  <si>
    <t>Principal repayments made, plus interest payments made on all medium- and long-term debt, but excluding IMF debits and charges, by private creditors.</t>
  </si>
  <si>
    <t>M&amp;LT foreign debt service by private creditors</t>
  </si>
  <si>
    <t>Repurchases and repayment of loans to the IMF, plus charges on loans.</t>
  </si>
  <si>
    <t xml:space="preserve"> IMF debits &amp; charges</t>
  </si>
  <si>
    <t>Interest payments made on short-term debt only.</t>
  </si>
  <si>
    <t>Short-term debt (interest only)</t>
  </si>
  <si>
    <t>Principal repayments due on medium- and long-term debt and IMF debt, plus interest payments due on all external debt.</t>
  </si>
  <si>
    <t xml:space="preserve">Total foreign debt service, due </t>
  </si>
  <si>
    <t>Debt service ratios (%)</t>
  </si>
  <si>
    <t>Total external debt service paid as a percentage of exports of goods, non-factor services, income and workers' remittances.</t>
  </si>
  <si>
    <t>Debt-service ratio, paid</t>
  </si>
  <si>
    <t>Total external debt service due as a percentage of exports of goods, non-factor services, income and workers' remittances.</t>
  </si>
  <si>
    <t>Debt-service ratio, due</t>
  </si>
  <si>
    <t>Total external debt service paid as a percentage of nominal GDP.</t>
  </si>
  <si>
    <t>Debt-service paid/GDP</t>
  </si>
  <si>
    <t>Principal repayments</t>
  </si>
  <si>
    <t>Principal repayments made on medium- and long-term debt and IMF debits.</t>
  </si>
  <si>
    <t>Total principal repayments, paid</t>
  </si>
  <si>
    <t>Principal repayments made on medium- and long-term debt.</t>
  </si>
  <si>
    <t>M&amp;LT principal repayments</t>
  </si>
  <si>
    <t>Principal repayments made on medium- and long-term debt owed to official creditors.</t>
  </si>
  <si>
    <t>M&amp;LT principal repayments to official creditors</t>
  </si>
  <si>
    <t>Principal repayments made on medium- and long-term debt owed to private creditors.</t>
  </si>
  <si>
    <t>M&amp;LT principal repayments to private creditors</t>
  </si>
  <si>
    <t>Repurchases and repayments of loans including transactions within the General Resources Account and repayment of loans relating to any Structural Adjustment Facility (SAF), Enhanced Structural Adjustment Facility (ESAF) or Trust Fund Loan (TFL); year-end.</t>
  </si>
  <si>
    <t>IMF debits</t>
  </si>
  <si>
    <t>Total principal repayments due on medium- and long-term debt and IMF debt.</t>
  </si>
  <si>
    <t>Total principal repayments, due</t>
  </si>
  <si>
    <t>Interest payments</t>
  </si>
  <si>
    <t>Total interest payments made on total external debt.</t>
  </si>
  <si>
    <t>Total interest payments, paid</t>
  </si>
  <si>
    <t>Interest payments made on medium- and long-term debt.</t>
  </si>
  <si>
    <t>Medium &amp; long-term debt</t>
  </si>
  <si>
    <t>Interest payments made on medium- and long-term debt to official creditors, excluding IMF charges.</t>
  </si>
  <si>
    <t>M&amp;LT interest payments to official creditors</t>
  </si>
  <si>
    <t>$</t>
  </si>
  <si>
    <t>Includes intra-regional arrears.</t>
  </si>
  <si>
    <t>Includes intra-regional flows.</t>
  </si>
  <si>
    <t>Includes each countries foreign assets held in other countries within the region.</t>
  </si>
  <si>
    <t>Includes each countries foreign liabilities owed to other countries within the region.</t>
  </si>
  <si>
    <t>Includes intra-regional debt.</t>
  </si>
  <si>
    <t>Includes intra-regional debt and exports.</t>
  </si>
  <si>
    <t>Includes intra-regional credits.</t>
  </si>
  <si>
    <t>Includes intra-regional principal and interest payments.</t>
  </si>
  <si>
    <t>Includes intra-regional short-term interest payments.</t>
  </si>
  <si>
    <t>2012q1</t>
  </si>
  <si>
    <t>2012q2</t>
  </si>
  <si>
    <t>2012q3</t>
  </si>
  <si>
    <t>2012q4</t>
  </si>
  <si>
    <t>Includes intra-regional debt service and exports.</t>
  </si>
  <si>
    <t>Includes intra-regional debt service.</t>
  </si>
  <si>
    <t>Includes intra-regional principal repayments.</t>
  </si>
  <si>
    <t>Includes intra-regional interest payments.</t>
  </si>
  <si>
    <t>Includes intra-regional interest payments on short-term debt.</t>
  </si>
  <si>
    <t>Includes intra-regional interest payments and exports.</t>
  </si>
  <si>
    <t>Interest payments made on medium- and long-term debt to private creditors, excluding IMF charges.</t>
  </si>
  <si>
    <t>M&amp;LT interest payments to private creditors</t>
  </si>
  <si>
    <t>Charges on IMF credits.</t>
  </si>
  <si>
    <t>IMF charges</t>
  </si>
  <si>
    <t>Interest payments made on short-term debt.</t>
  </si>
  <si>
    <t>Interest on short-term debt</t>
  </si>
  <si>
    <t>Total interest payments due on all external debt.</t>
  </si>
  <si>
    <t>Total interest payments, due</t>
  </si>
  <si>
    <t>2004</t>
  </si>
  <si>
    <t>2006</t>
  </si>
  <si>
    <t>1999q2</t>
  </si>
  <si>
    <t>1999q3</t>
  </si>
  <si>
    <t>Interest payments ratios (%)</t>
  </si>
  <si>
    <t>Total interest payments made on total external debt as a percentage of total debt service paid.</t>
  </si>
  <si>
    <t>Interest paid/debt service paid</t>
  </si>
  <si>
    <t>Total interest payments made on all external debt as a percentage of exports of goods, non-factor services, income and workers' remittances.</t>
  </si>
  <si>
    <t>Interest paid/exports of G&amp;S</t>
  </si>
  <si>
    <t>Total interest payments due on all external debt as a percentage of exports of goods, non-factor services, income and workers' remittances.</t>
  </si>
  <si>
    <t>Interest due/exports of G&amp;S</t>
  </si>
  <si>
    <t>Total interest payments made on total external debt as a percentage of nominal GDP.</t>
  </si>
  <si>
    <t>Interest paid/GDP</t>
  </si>
  <si>
    <t>Interest payments made on medium- and long-term debt in current year as a percentage of medium- and long-term external debt at the end of the previous year.</t>
  </si>
  <si>
    <t>Effective interest rate (%)</t>
  </si>
  <si>
    <t>Total medium- and long-term debt in the previous year divided by medium- and long-term principal repayments paid for the current year expressed in years.</t>
  </si>
  <si>
    <t>Effective maturity (years)</t>
  </si>
  <si>
    <t>of which:</t>
  </si>
  <si>
    <t>Third largest single export type.</t>
  </si>
  <si>
    <t>Export 3</t>
  </si>
  <si>
    <t>Fourth largest single export type.</t>
  </si>
  <si>
    <t>Export 4</t>
  </si>
  <si>
    <t>Services: credits</t>
  </si>
  <si>
    <t>Receipts from foreign visitors.</t>
  </si>
  <si>
    <t>Tourism receipts</t>
  </si>
  <si>
    <t>Goods: imports cif</t>
  </si>
  <si>
    <t>Third largest single import type.</t>
  </si>
  <si>
    <t>Import 3</t>
  </si>
  <si>
    <t>Fourth largest single import type.</t>
  </si>
  <si>
    <t>Import 4</t>
  </si>
  <si>
    <t>Trade volume and prices (%)</t>
  </si>
  <si>
    <t>Percentage growth in the volume of exports of goods.</t>
  </si>
  <si>
    <t>Export volume of goods (% change)</t>
  </si>
  <si>
    <t>Percentage growth in the volume of imports of goods.</t>
  </si>
  <si>
    <t>Import volume of goods (% change)</t>
  </si>
  <si>
    <t xml:space="preserve">Percentage growth in the US$ export price index of goods. </t>
  </si>
  <si>
    <t>Export prices (% change; US$)</t>
  </si>
  <si>
    <t xml:space="preserve">Percentage growth in the US$ import price index of goods. </t>
  </si>
  <si>
    <t>Import prices (% change; US$)</t>
  </si>
  <si>
    <t>Trends in foreign trade</t>
  </si>
  <si>
    <t>EIU calculation.  Big four: Germany, France, Italy, United Kingdom.</t>
  </si>
  <si>
    <t>Big four: Germany, France, Italy, United Kingdom.</t>
  </si>
  <si>
    <t>Germany</t>
  </si>
  <si>
    <t>France</t>
  </si>
  <si>
    <t>Italy</t>
  </si>
  <si>
    <t>United Kingdom</t>
  </si>
  <si>
    <t>DEGDPP</t>
  </si>
  <si>
    <t>FRGDPP</t>
  </si>
  <si>
    <t>ITGDPP</t>
  </si>
  <si>
    <t>UKGDPP</t>
  </si>
  <si>
    <t>DEDGDP</t>
  </si>
  <si>
    <t>FRDGDP</t>
  </si>
  <si>
    <t>ITDGDP</t>
  </si>
  <si>
    <t>2006q1</t>
  </si>
  <si>
    <t>UKDGDP</t>
  </si>
  <si>
    <t>DEDCPR</t>
  </si>
  <si>
    <t>FRDCPR</t>
  </si>
  <si>
    <t>ITDCPR</t>
  </si>
  <si>
    <t>UKDCPR</t>
  </si>
  <si>
    <t>DEDGCE</t>
  </si>
  <si>
    <t>FRDGCE</t>
  </si>
  <si>
    <t>ITDGCE</t>
  </si>
  <si>
    <t>UKDGCE</t>
  </si>
  <si>
    <t>DEDFIN</t>
  </si>
  <si>
    <t>FRDFIN</t>
  </si>
  <si>
    <t>ITDFIN</t>
  </si>
  <si>
    <t>UKDFIN</t>
  </si>
  <si>
    <t>DEDEXP</t>
  </si>
  <si>
    <t>FRDEXP</t>
  </si>
  <si>
    <t>ITDEXP</t>
  </si>
  <si>
    <t>UKDEXP</t>
  </si>
  <si>
    <t>DEDIMP</t>
  </si>
  <si>
    <t>FRDIMP</t>
  </si>
  <si>
    <t>ITDIMP</t>
  </si>
  <si>
    <t>UKDIMP</t>
  </si>
  <si>
    <t>DEDDMD</t>
  </si>
  <si>
    <t>FRDDMD</t>
  </si>
  <si>
    <t>ITDDMD</t>
  </si>
  <si>
    <t>UKDDMD</t>
  </si>
  <si>
    <t>DEGDPD</t>
  </si>
  <si>
    <t>FRGDPD</t>
  </si>
  <si>
    <t>ITGDPD</t>
  </si>
  <si>
    <t>UKGDPD</t>
  </si>
  <si>
    <t>DEPCRD</t>
  </si>
  <si>
    <t>FRPCRD</t>
  </si>
  <si>
    <t>ITPCRD</t>
  </si>
  <si>
    <t>UKPCRD</t>
  </si>
  <si>
    <t>DEGCED</t>
  </si>
  <si>
    <t>FRGCED</t>
  </si>
  <si>
    <t>ITGCED</t>
  </si>
  <si>
    <t>UKGCED</t>
  </si>
  <si>
    <t>DEFIND</t>
  </si>
  <si>
    <t>FRFIND</t>
  </si>
  <si>
    <t>ITFIND</t>
  </si>
  <si>
    <t>UKFIND</t>
  </si>
  <si>
    <t>DESTKD</t>
  </si>
  <si>
    <t>FRSTKD</t>
  </si>
  <si>
    <t>ITSTKD</t>
  </si>
  <si>
    <t>UKSTKD</t>
  </si>
  <si>
    <t>DEEXPD</t>
  </si>
  <si>
    <t>FREXPD</t>
  </si>
  <si>
    <t>ITEXPD</t>
  </si>
  <si>
    <t>UKEXPD</t>
  </si>
  <si>
    <t>DEIMPD</t>
  </si>
  <si>
    <t>FRIMPD</t>
  </si>
  <si>
    <t>ITIMPD</t>
  </si>
  <si>
    <t>UKIMPD</t>
  </si>
  <si>
    <t>DEAGRP</t>
  </si>
  <si>
    <t>FRAGRP</t>
  </si>
  <si>
    <t>ITAGRP</t>
  </si>
  <si>
    <t>UKAGRP</t>
  </si>
  <si>
    <t>DEINDP</t>
  </si>
  <si>
    <t>FRINDP</t>
  </si>
  <si>
    <t>ITINDP</t>
  </si>
  <si>
    <t>UKINDP</t>
  </si>
  <si>
    <t>DESERP</t>
  </si>
  <si>
    <t>FRSERP</t>
  </si>
  <si>
    <t>ITSERP</t>
  </si>
  <si>
    <t>UKSERP</t>
  </si>
  <si>
    <t>DEGDFI</t>
  </si>
  <si>
    <t>FRGDFI</t>
  </si>
  <si>
    <t>ITGDFI</t>
  </si>
  <si>
    <t>UKGDFI</t>
  </si>
  <si>
    <t>DECDFI</t>
  </si>
  <si>
    <t>FRCDFI</t>
  </si>
  <si>
    <t>ITCDFI</t>
  </si>
  <si>
    <t>UKCDFI</t>
  </si>
  <si>
    <t>DEGOVI</t>
  </si>
  <si>
    <t>FRGOVI</t>
  </si>
  <si>
    <t>ITGOVI</t>
  </si>
  <si>
    <t>UKGOVI</t>
  </si>
  <si>
    <t>DEIDFI</t>
  </si>
  <si>
    <t>FRIDFI</t>
  </si>
  <si>
    <t>ITIDFI</t>
  </si>
  <si>
    <t>UKIDFI</t>
  </si>
  <si>
    <t>DEEXDF</t>
  </si>
  <si>
    <t>FREXDF</t>
  </si>
  <si>
    <t>ITEXDF</t>
  </si>
  <si>
    <t>UKEXDF</t>
  </si>
  <si>
    <t>DEIMDF</t>
  </si>
  <si>
    <t>FRIMDF</t>
  </si>
  <si>
    <t>ITIMDF</t>
  </si>
  <si>
    <t>UKIMDF</t>
  </si>
  <si>
    <t>DEPETP</t>
  </si>
  <si>
    <t>FRPETP</t>
  </si>
  <si>
    <t>ITPETP</t>
  </si>
  <si>
    <t>UKPETP</t>
  </si>
  <si>
    <t>DEPETR</t>
  </si>
  <si>
    <t>FRPETR</t>
  </si>
  <si>
    <t>ITPETR</t>
  </si>
  <si>
    <t>UKPETR</t>
  </si>
  <si>
    <t>DEBREP</t>
  </si>
  <si>
    <t>FRBREP</t>
  </si>
  <si>
    <t>ITBREP</t>
  </si>
  <si>
    <t>UKBREP</t>
  </si>
  <si>
    <t>DEBEXP</t>
  </si>
  <si>
    <t>FRBEXP</t>
  </si>
  <si>
    <t>ITBEXP</t>
  </si>
  <si>
    <t>UKBEXP</t>
  </si>
  <si>
    <t>DEBINT</t>
  </si>
  <si>
    <t>FRBINT</t>
  </si>
  <si>
    <t>ITBINT</t>
  </si>
  <si>
    <t>UKBINT</t>
  </si>
  <si>
    <t>DEPUDP</t>
  </si>
  <si>
    <t>FRPUDP</t>
  </si>
  <si>
    <t>ITPUDP</t>
  </si>
  <si>
    <t>UKPUDP</t>
  </si>
  <si>
    <t>DEDCPI</t>
  </si>
  <si>
    <t>FRDCPI</t>
  </si>
  <si>
    <t>ITDCPI</t>
  </si>
  <si>
    <t>UKDCPI</t>
  </si>
  <si>
    <t>DEDPPI</t>
  </si>
  <si>
    <t>FRDPPI</t>
  </si>
  <si>
    <t>ITDPPI</t>
  </si>
  <si>
    <t>UKDPPI</t>
  </si>
  <si>
    <t>DEPOPN</t>
  </si>
  <si>
    <t>FRPOPN</t>
  </si>
  <si>
    <t>ITPOPN</t>
  </si>
  <si>
    <t>UKPOPN</t>
  </si>
  <si>
    <t>DELABF</t>
  </si>
  <si>
    <t>FRLABF</t>
  </si>
  <si>
    <t>ITLABF</t>
  </si>
  <si>
    <t>UKLABF</t>
  </si>
  <si>
    <t>DEPDIN</t>
  </si>
  <si>
    <t>FRPDIN</t>
  </si>
  <si>
    <t>ITPDIN</t>
  </si>
  <si>
    <t>UKPDIN</t>
  </si>
  <si>
    <t>DECPDI</t>
  </si>
  <si>
    <t>FRCPDI</t>
  </si>
  <si>
    <t>ITCPDI</t>
  </si>
  <si>
    <t>UKCPDI</t>
  </si>
  <si>
    <t>DEUNEM</t>
  </si>
  <si>
    <t>FRUNEM</t>
  </si>
  <si>
    <t>ITUNEM</t>
  </si>
  <si>
    <t>UKUNEM</t>
  </si>
  <si>
    <t>DEDAWA</t>
  </si>
  <si>
    <t>FRDAWA</t>
  </si>
  <si>
    <t>ITDAWA</t>
  </si>
  <si>
    <t>UKDAWA</t>
  </si>
  <si>
    <t>DEDULC</t>
  </si>
  <si>
    <t>FRDULC</t>
  </si>
  <si>
    <t>ITDULC</t>
  </si>
  <si>
    <t>UKDULC</t>
  </si>
  <si>
    <t>DELCHD</t>
  </si>
  <si>
    <t>FRLCHD</t>
  </si>
  <si>
    <t>ITLCHD</t>
  </si>
  <si>
    <t>UKLCHD</t>
  </si>
  <si>
    <t>DEDIPI</t>
  </si>
  <si>
    <t>FRDIPI</t>
  </si>
  <si>
    <t>ITDIPI</t>
  </si>
  <si>
    <t>UKDIPI</t>
  </si>
  <si>
    <t>DEBALC</t>
  </si>
  <si>
    <t>FRBALC</t>
  </si>
  <si>
    <t>ITBALC</t>
  </si>
  <si>
    <t>UKBALC</t>
  </si>
  <si>
    <t>DEMEXP</t>
  </si>
  <si>
    <t>FRMEXP</t>
  </si>
  <si>
    <t>ITMEXP</t>
  </si>
  <si>
    <t>UKMEXP</t>
  </si>
  <si>
    <t>DEMIMP</t>
  </si>
  <si>
    <t>FRMIMP</t>
  </si>
  <si>
    <t>ITMIMP</t>
  </si>
  <si>
    <t>UKMIMP</t>
  </si>
  <si>
    <t>DEBALM</t>
  </si>
  <si>
    <t>FRBALM</t>
  </si>
  <si>
    <t>ITBALM</t>
  </si>
  <si>
    <t>UKBALM</t>
  </si>
  <si>
    <t>DEXSER</t>
  </si>
  <si>
    <t>FRXSER</t>
  </si>
  <si>
    <t>ITXSER</t>
  </si>
  <si>
    <t>UKXSER</t>
  </si>
  <si>
    <t>DEMSER</t>
  </si>
  <si>
    <t>FRMSER</t>
  </si>
  <si>
    <t>ITMSER</t>
  </si>
  <si>
    <t>UKMSER</t>
  </si>
  <si>
    <t>DEBALS</t>
  </si>
  <si>
    <t>FRBALS</t>
  </si>
  <si>
    <t>ITBALS</t>
  </si>
  <si>
    <t>2006q4</t>
  </si>
  <si>
    <t>UKBALS</t>
  </si>
  <si>
    <t>DEXIPD</t>
  </si>
  <si>
    <t>FRXIPD</t>
  </si>
  <si>
    <t>ITXIPD</t>
  </si>
  <si>
    <t>UKXIPD</t>
  </si>
  <si>
    <t>DEMIPD</t>
  </si>
  <si>
    <t>FRMIPD</t>
  </si>
  <si>
    <t>ITMIPD</t>
  </si>
  <si>
    <t>UKMIPD</t>
  </si>
  <si>
    <t>DEBALI</t>
  </si>
  <si>
    <t>FRBALI</t>
  </si>
  <si>
    <t>ITBALI</t>
  </si>
  <si>
    <t>UKBALI</t>
  </si>
  <si>
    <t>DEGNTR</t>
  </si>
  <si>
    <t>FRGNTR</t>
  </si>
  <si>
    <t>ITGNTR</t>
  </si>
  <si>
    <t>UKGNTR</t>
  </si>
  <si>
    <t>DEPNTR</t>
  </si>
  <si>
    <t>FRPNTR</t>
  </si>
  <si>
    <t>ITPNTR</t>
  </si>
  <si>
    <t>UKPNTR</t>
  </si>
  <si>
    <t>DEBNTR</t>
  </si>
  <si>
    <t>FRBNTR</t>
  </si>
  <si>
    <t>ITBNTR</t>
  </si>
  <si>
    <t>UKBNTR</t>
  </si>
  <si>
    <t>DEMLTD</t>
  </si>
  <si>
    <t>FRMLTD</t>
  </si>
  <si>
    <t>ITMLTD</t>
  </si>
  <si>
    <t>UKMLTD</t>
  </si>
  <si>
    <t>DECOBL</t>
  </si>
  <si>
    <t>FRCOBL</t>
  </si>
  <si>
    <t>ITCOBL</t>
  </si>
  <si>
    <t>UKCOBL</t>
  </si>
  <si>
    <t>DEOFGL</t>
  </si>
  <si>
    <t>FROFGL</t>
  </si>
  <si>
    <t>ITOFGL</t>
  </si>
  <si>
    <t>UKOFGL</t>
  </si>
  <si>
    <t>DEINBO</t>
  </si>
  <si>
    <t>FRINBO</t>
  </si>
  <si>
    <t>ITINBO</t>
  </si>
  <si>
    <t>UKINBO</t>
  </si>
  <si>
    <t>DEINDV</t>
  </si>
  <si>
    <t>FRINDV</t>
  </si>
  <si>
    <t>ITINDV</t>
  </si>
  <si>
    <t>UKINDV</t>
  </si>
  <si>
    <t>DEOUDV</t>
  </si>
  <si>
    <t>FROUDV</t>
  </si>
  <si>
    <t>ITOUDV</t>
  </si>
  <si>
    <t>UKOUDV</t>
  </si>
  <si>
    <t>DEINVF</t>
  </si>
  <si>
    <t>FRINVF</t>
  </si>
  <si>
    <t>ITINVF</t>
  </si>
  <si>
    <t>UKINVF</t>
  </si>
  <si>
    <t>DEIPIN</t>
  </si>
  <si>
    <t>FRIPIN</t>
  </si>
  <si>
    <t>ITIPIN</t>
  </si>
  <si>
    <t>UKIPIN</t>
  </si>
  <si>
    <t>DEOPIN</t>
  </si>
  <si>
    <t>FROPIN</t>
  </si>
  <si>
    <t>ITOPIN</t>
  </si>
  <si>
    <t>UKOPIN</t>
  </si>
  <si>
    <t>DEINVP</t>
  </si>
  <si>
    <t>FRINVP</t>
  </si>
  <si>
    <t>ITINVP</t>
  </si>
  <si>
    <t>UKINVP</t>
  </si>
  <si>
    <t>DEIMFC</t>
  </si>
  <si>
    <t>FRIMFC</t>
  </si>
  <si>
    <t>ITIMFC</t>
  </si>
  <si>
    <t>UKIMFC</t>
  </si>
  <si>
    <t>DEINSU</t>
  </si>
  <si>
    <t>FRINSU</t>
  </si>
  <si>
    <t>ITINSU</t>
  </si>
  <si>
    <t>UKINSU</t>
  </si>
  <si>
    <t>DEOUDS</t>
  </si>
  <si>
    <t>FROUDS</t>
  </si>
  <si>
    <t>ITOUDS</t>
  </si>
  <si>
    <t>UKOUDS</t>
  </si>
  <si>
    <t>DEILMA</t>
  </si>
  <si>
    <t>FRILMA</t>
  </si>
  <si>
    <t>ITILMA</t>
  </si>
  <si>
    <t>UKILMA</t>
  </si>
  <si>
    <t>DEFRES</t>
  </si>
  <si>
    <t>FRFRES</t>
  </si>
  <si>
    <t>ITFRES</t>
  </si>
  <si>
    <t>UKFRES</t>
  </si>
  <si>
    <t>DEGOLD</t>
  </si>
  <si>
    <t>FRGOLD</t>
  </si>
  <si>
    <t>ITGOLD</t>
  </si>
  <si>
    <t>UKGOLD</t>
  </si>
  <si>
    <t>DEFRAS</t>
  </si>
  <si>
    <t>FRFRAS</t>
  </si>
  <si>
    <t>ITFRAS</t>
  </si>
  <si>
    <t>UKFRAS</t>
  </si>
  <si>
    <t>DEFRLI</t>
  </si>
  <si>
    <t>FRFRLI</t>
  </si>
  <si>
    <t>ITFRLI</t>
  </si>
  <si>
    <t>UKFRLI</t>
  </si>
  <si>
    <t>DENFAS</t>
  </si>
  <si>
    <t>FRNFAS</t>
  </si>
  <si>
    <t>ITNFAS</t>
  </si>
  <si>
    <t>UKNFAS</t>
  </si>
  <si>
    <t>DEWORM</t>
  </si>
  <si>
    <t>FRWORM</t>
  </si>
  <si>
    <t>ITWORM</t>
  </si>
  <si>
    <t>UKWORM</t>
  </si>
  <si>
    <t>DETDBT</t>
  </si>
  <si>
    <t>FRTDBT</t>
  </si>
  <si>
    <t>ITTDBT</t>
  </si>
  <si>
    <t>UKTDBT</t>
  </si>
  <si>
    <t>DEGFDT</t>
  </si>
  <si>
    <t>FRGFDT</t>
  </si>
  <si>
    <t>ITGFDT</t>
  </si>
  <si>
    <t>UKGFDT</t>
  </si>
  <si>
    <t>DEPFDT</t>
  </si>
  <si>
    <t>FRPFDT</t>
  </si>
  <si>
    <t>ITPFDT</t>
  </si>
  <si>
    <t>UKPFDT</t>
  </si>
  <si>
    <t>DEIMFL</t>
  </si>
  <si>
    <t>FRIMFL</t>
  </si>
  <si>
    <t>ITIMFL</t>
  </si>
  <si>
    <t>UKIMFL</t>
  </si>
  <si>
    <t>DETSTD</t>
  </si>
  <si>
    <t>FRTSTD</t>
  </si>
  <si>
    <t>ITTSTD</t>
  </si>
  <si>
    <t>UKTSTD</t>
  </si>
  <si>
    <t>DEARRS</t>
  </si>
  <si>
    <t>FRARRS</t>
  </si>
  <si>
    <t>ITARRS</t>
  </si>
  <si>
    <t>UKARRS</t>
  </si>
  <si>
    <t>DEIARO</t>
  </si>
  <si>
    <t>FRIARO</t>
  </si>
  <si>
    <t>ITIARO</t>
  </si>
  <si>
    <t>UKIARO</t>
  </si>
  <si>
    <t>DEIARP</t>
  </si>
  <si>
    <t>FRIARP</t>
  </si>
  <si>
    <t>ITIARP</t>
  </si>
  <si>
    <t>UKIARP</t>
  </si>
  <si>
    <t>DETMLT</t>
  </si>
  <si>
    <t>FRTMLT</t>
  </si>
  <si>
    <t>ITTMLT</t>
  </si>
  <si>
    <t>UKTMLT</t>
  </si>
  <si>
    <t>DEOFFC</t>
  </si>
  <si>
    <t>FROFFC</t>
  </si>
  <si>
    <t>ITOFFC</t>
  </si>
  <si>
    <t>UKOFFC</t>
  </si>
  <si>
    <t>DEBILC</t>
  </si>
  <si>
    <t>FRBILC</t>
  </si>
  <si>
    <t>ITBILC</t>
  </si>
  <si>
    <t>UKBILC</t>
  </si>
  <si>
    <t>DEMULC</t>
  </si>
  <si>
    <t>FRMULC</t>
  </si>
  <si>
    <t>ITMULC</t>
  </si>
  <si>
    <t>UKMULC</t>
  </si>
  <si>
    <t>DETPRC</t>
  </si>
  <si>
    <t>FRTPRC</t>
  </si>
  <si>
    <t>ITTPRC</t>
  </si>
  <si>
    <t>UKTPRC</t>
  </si>
  <si>
    <t>DEEXCR</t>
  </si>
  <si>
    <t>FREXCR</t>
  </si>
  <si>
    <t>ITEXCR</t>
  </si>
  <si>
    <t>UKEXCR</t>
  </si>
  <si>
    <t>DEPARR</t>
  </si>
  <si>
    <t>FRPARR</t>
  </si>
  <si>
    <t>ITPARR</t>
  </si>
  <si>
    <t>UKPARR</t>
  </si>
  <si>
    <t>DEPARO</t>
  </si>
  <si>
    <t>FRPARO</t>
  </si>
  <si>
    <t>ITPARO</t>
  </si>
  <si>
    <t>UKPARO</t>
  </si>
  <si>
    <t>DEPARP</t>
  </si>
  <si>
    <t>FRPARP</t>
  </si>
  <si>
    <t>ITPARP</t>
  </si>
  <si>
    <t>UKPARP</t>
  </si>
  <si>
    <t>DEBSD1</t>
  </si>
  <si>
    <t>FRBSD1</t>
  </si>
  <si>
    <t>ITBSD1</t>
  </si>
  <si>
    <t>UKBSD1</t>
  </si>
  <si>
    <t>DEBSD2</t>
  </si>
  <si>
    <t>FRBSD2</t>
  </si>
  <si>
    <t>ITBSD2</t>
  </si>
  <si>
    <t>UKBSD2</t>
  </si>
  <si>
    <t>DEBSD3</t>
  </si>
  <si>
    <t>FRBSD3</t>
  </si>
  <si>
    <t>ITBSD3</t>
  </si>
  <si>
    <t>UKBSD3</t>
  </si>
  <si>
    <t>2006q3</t>
  </si>
  <si>
    <t>DEUCCB</t>
  </si>
  <si>
    <t>2009</t>
  </si>
  <si>
    <t>2004q3</t>
  </si>
  <si>
    <t>FRUCCB</t>
  </si>
  <si>
    <t>ITUCCB</t>
  </si>
  <si>
    <t>UKUCCB</t>
  </si>
  <si>
    <t>DECLBS</t>
  </si>
  <si>
    <t>FRCLBS</t>
  </si>
  <si>
    <t>ITCLBS</t>
  </si>
  <si>
    <t>UKCLBS</t>
  </si>
  <si>
    <t>DETFDS</t>
  </si>
  <si>
    <t>FRTFDS</t>
  </si>
  <si>
    <t>ITTFDS</t>
  </si>
  <si>
    <t>UKTFDS</t>
  </si>
  <si>
    <t>DEFMLT</t>
  </si>
  <si>
    <t>FRFMLT</t>
  </si>
  <si>
    <t>ITFMLT</t>
  </si>
  <si>
    <t>UKFMLT</t>
  </si>
  <si>
    <t>DEGFDS</t>
  </si>
  <si>
    <t>FRGFDS</t>
  </si>
  <si>
    <t>ITGFDS</t>
  </si>
  <si>
    <t>UKGFDS</t>
  </si>
  <si>
    <t>DEPFDS</t>
  </si>
  <si>
    <t>FRPFDS</t>
  </si>
  <si>
    <t>ITPFDS</t>
  </si>
  <si>
    <t>UKPFDS</t>
  </si>
  <si>
    <t>DEIMDC</t>
  </si>
  <si>
    <t>FRIMDC</t>
  </si>
  <si>
    <t>ITIMDC</t>
  </si>
  <si>
    <t>UKIMDC</t>
  </si>
  <si>
    <t>DESINT</t>
  </si>
  <si>
    <t>FRSINT</t>
  </si>
  <si>
    <t>ITSINT</t>
  </si>
  <si>
    <t>UKSINT</t>
  </si>
  <si>
    <t>DEPRPP</t>
  </si>
  <si>
    <t>FRPRPP</t>
  </si>
  <si>
    <t>ITPRPP</t>
  </si>
  <si>
    <t>UKPRPP</t>
  </si>
  <si>
    <t>DEPMLT</t>
  </si>
  <si>
    <t>FRPMLT</t>
  </si>
  <si>
    <t>ITPMLT</t>
  </si>
  <si>
    <t>UKPMLT</t>
  </si>
  <si>
    <t>DEOFAM</t>
  </si>
  <si>
    <t>FROFAM</t>
  </si>
  <si>
    <t>ITOFAM</t>
  </si>
  <si>
    <t>UKOFAM</t>
  </si>
  <si>
    <t>DEPRAM</t>
  </si>
  <si>
    <t>FRPRAM</t>
  </si>
  <si>
    <t>ITPRAM</t>
  </si>
  <si>
    <t>UKPRAM</t>
  </si>
  <si>
    <t>DEIMFD</t>
  </si>
  <si>
    <t>FRIMFD</t>
  </si>
  <si>
    <t>ITIMFD</t>
  </si>
  <si>
    <t>UKIMFD</t>
  </si>
  <si>
    <t>DETINT</t>
  </si>
  <si>
    <t>FRTINT</t>
  </si>
  <si>
    <t>ITTINT</t>
  </si>
  <si>
    <t>UKTINT</t>
  </si>
  <si>
    <t>DEIMLT</t>
  </si>
  <si>
    <t>FRIMLT</t>
  </si>
  <si>
    <t>ITIMLT</t>
  </si>
  <si>
    <t>UKIMLT</t>
  </si>
  <si>
    <t>DEOFIP</t>
  </si>
  <si>
    <t>FROFIP</t>
  </si>
  <si>
    <t>ITOFIP</t>
  </si>
  <si>
    <t>UKOFIP</t>
  </si>
  <si>
    <t>DEPRIP</t>
  </si>
  <si>
    <t>FRPRIP</t>
  </si>
  <si>
    <t>ITPRIP</t>
  </si>
  <si>
    <t>UKPRIP</t>
  </si>
  <si>
    <t>DEIIMC</t>
  </si>
  <si>
    <t>FRIIMC</t>
  </si>
  <si>
    <t>ITIIMC</t>
  </si>
  <si>
    <t>UKIIMC</t>
  </si>
  <si>
    <t>DEISTD</t>
  </si>
  <si>
    <t>FRISTD</t>
  </si>
  <si>
    <t>ITISTD</t>
  </si>
  <si>
    <t>UKISTD</t>
  </si>
  <si>
    <t>DEEXPS</t>
  </si>
  <si>
    <t>FREXPS</t>
  </si>
  <si>
    <t>ITEXPS</t>
  </si>
  <si>
    <t>UKEXPS</t>
  </si>
  <si>
    <t>DETOUR</t>
  </si>
  <si>
    <t>FRTOUR</t>
  </si>
  <si>
    <t>ITTOUR</t>
  </si>
  <si>
    <t>UKTOUR</t>
  </si>
  <si>
    <t>DEIMPS</t>
  </si>
  <si>
    <t>FRIMPS</t>
  </si>
  <si>
    <t>ITIMPS</t>
  </si>
  <si>
    <t>UKIMPS</t>
  </si>
  <si>
    <t>DEXGRO</t>
  </si>
  <si>
    <t>FRXGRO</t>
  </si>
  <si>
    <t>ITXGRO</t>
  </si>
  <si>
    <t>UKXGRO</t>
  </si>
  <si>
    <t>DEMGRO</t>
  </si>
  <si>
    <t>FRMGRO</t>
  </si>
  <si>
    <t>ITMGRO</t>
  </si>
  <si>
    <t>UKMGRO</t>
  </si>
  <si>
    <t>DEDIPX</t>
  </si>
  <si>
    <t>FRDIPX</t>
  </si>
  <si>
    <t>ITDIPX</t>
  </si>
  <si>
    <t>UKDIPX</t>
  </si>
  <si>
    <t>DEDIPM</t>
  </si>
  <si>
    <t>FRDIPM</t>
  </si>
  <si>
    <t>ITDIPM</t>
  </si>
  <si>
    <t>UKDIPM</t>
  </si>
  <si>
    <t>DENBTT</t>
  </si>
  <si>
    <t>FRNBTT</t>
  </si>
  <si>
    <t>ITNBTT</t>
  </si>
  <si>
    <t>UKNBTT</t>
  </si>
  <si>
    <t>DECGDP</t>
  </si>
  <si>
    <t>FRCGDP</t>
  </si>
  <si>
    <t>ITCGDP</t>
  </si>
  <si>
    <t>UKCGDP</t>
  </si>
  <si>
    <t>DECCPR</t>
  </si>
  <si>
    <t>FRCCPR</t>
  </si>
  <si>
    <t>ITCCPR</t>
  </si>
  <si>
    <t>UKCCPR</t>
  </si>
  <si>
    <t>DECGCE</t>
  </si>
  <si>
    <t>FRCGCE</t>
  </si>
  <si>
    <t>ITCGCE</t>
  </si>
  <si>
    <t>UKCGCE</t>
  </si>
  <si>
    <t>DECFIN</t>
  </si>
  <si>
    <t>FRCFIN</t>
  </si>
  <si>
    <t>ITCFIN</t>
  </si>
  <si>
    <t>UKCFIN</t>
  </si>
  <si>
    <t>DECEXP</t>
  </si>
  <si>
    <t>FRCEXP</t>
  </si>
  <si>
    <t>ITCEXP</t>
  </si>
  <si>
    <t>UKCEXP</t>
  </si>
  <si>
    <t>DECIMP</t>
  </si>
  <si>
    <t>FRCIMP</t>
  </si>
  <si>
    <t>ITCIMP</t>
  </si>
  <si>
    <t>UKCIMP</t>
  </si>
  <si>
    <t>DECDMD</t>
  </si>
  <si>
    <t>FRCDMD</t>
  </si>
  <si>
    <t>ITCDMD</t>
  </si>
  <si>
    <t>UKCDMD</t>
  </si>
  <si>
    <t>DECRES</t>
  </si>
  <si>
    <t>FRCRES</t>
  </si>
  <si>
    <t>ITCRES</t>
  </si>
  <si>
    <t>UKCRES</t>
  </si>
  <si>
    <t>DEAGDP</t>
  </si>
  <si>
    <t>FRAGDP</t>
  </si>
  <si>
    <t>ITAGDP</t>
  </si>
  <si>
    <t>UKAGDP</t>
  </si>
  <si>
    <t>DEACPR</t>
  </si>
  <si>
    <t>FRACPR</t>
  </si>
  <si>
    <t>ITACPR</t>
  </si>
  <si>
    <t>UKACPR</t>
  </si>
  <si>
    <t>DEAGCE</t>
  </si>
  <si>
    <t>FRAGCE</t>
  </si>
  <si>
    <t>ITAGCE</t>
  </si>
  <si>
    <t>UKAGCE</t>
  </si>
  <si>
    <t>DEAFIN</t>
  </si>
  <si>
    <t>FRAFIN</t>
  </si>
  <si>
    <t>ITAFIN</t>
  </si>
  <si>
    <t>UKAFIN</t>
  </si>
  <si>
    <t>DEAEXA</t>
  </si>
  <si>
    <t>FRAEXA</t>
  </si>
  <si>
    <t>ITAEXA</t>
  </si>
  <si>
    <t>UKAEXA</t>
  </si>
  <si>
    <t>DEAIMP</t>
  </si>
  <si>
    <t>FRAIMP</t>
  </si>
  <si>
    <t>ITAIMP</t>
  </si>
  <si>
    <t>UKAIMP</t>
  </si>
  <si>
    <t>DEADMD</t>
  </si>
  <si>
    <t>FRADMD</t>
  </si>
  <si>
    <t>ITADMD</t>
  </si>
  <si>
    <t>UKADMD</t>
  </si>
  <si>
    <t>DEARES</t>
  </si>
  <si>
    <t>FRARES</t>
  </si>
  <si>
    <t>ITARES</t>
  </si>
  <si>
    <t>UKARES</t>
  </si>
  <si>
    <t>DECCPI</t>
  </si>
  <si>
    <t>FRCCPI</t>
  </si>
  <si>
    <t>ITCCPI</t>
  </si>
  <si>
    <t>UKCCPI</t>
  </si>
  <si>
    <t>DECPPI</t>
  </si>
  <si>
    <t>FRCPPI</t>
  </si>
  <si>
    <t>ITCPPI</t>
  </si>
  <si>
    <t>UKCPPI</t>
  </si>
  <si>
    <t>DECIPI</t>
  </si>
  <si>
    <t>2012</t>
  </si>
  <si>
    <t>FRCIPI</t>
  </si>
  <si>
    <t>ITCIPI</t>
  </si>
  <si>
    <t>UKCIPI</t>
  </si>
  <si>
    <t>DECXGR</t>
  </si>
  <si>
    <t>FRCXGR</t>
  </si>
  <si>
    <t>2004q1</t>
  </si>
  <si>
    <t>ITCXGR</t>
  </si>
  <si>
    <t>UKCXGR</t>
  </si>
  <si>
    <t>DECMGR</t>
  </si>
  <si>
    <t>FRCMGR</t>
  </si>
  <si>
    <t>ITCMGR</t>
  </si>
  <si>
    <t>UKCMGR</t>
  </si>
  <si>
    <t>DECIPX</t>
  </si>
  <si>
    <t>FRCIPX</t>
  </si>
  <si>
    <t>ITCIPX</t>
  </si>
  <si>
    <t>UKCIPX</t>
  </si>
  <si>
    <t>DECIPM</t>
  </si>
  <si>
    <t>FRCIPM</t>
  </si>
  <si>
    <t>ITCIPM</t>
  </si>
  <si>
    <t>UKCIPM</t>
  </si>
  <si>
    <t>DECAWI</t>
  </si>
  <si>
    <t>FRCAWI</t>
  </si>
  <si>
    <t>ITCAWI</t>
  </si>
  <si>
    <t>UKCAWI</t>
  </si>
  <si>
    <t>DECULC</t>
  </si>
  <si>
    <t>FRCULC</t>
  </si>
  <si>
    <t>ITCULC</t>
  </si>
  <si>
    <t>UKCULC</t>
  </si>
  <si>
    <t>DEGDP$</t>
  </si>
  <si>
    <t>FRGDP$</t>
  </si>
  <si>
    <t>ITGDP$</t>
  </si>
  <si>
    <t>UKGDP$</t>
  </si>
  <si>
    <t>DEPPP$</t>
  </si>
  <si>
    <t>FRPPP$</t>
  </si>
  <si>
    <t>ITPPP$</t>
  </si>
  <si>
    <t>UKPPP$</t>
  </si>
  <si>
    <t>DEPCON</t>
  </si>
  <si>
    <t>FRPCON</t>
  </si>
  <si>
    <t>ITPCON</t>
  </si>
  <si>
    <t>UKPCON</t>
  </si>
  <si>
    <t>DEGOVC</t>
  </si>
  <si>
    <t>FRGOVC</t>
  </si>
  <si>
    <t>ITGOVC</t>
  </si>
  <si>
    <t>UKGOVC</t>
  </si>
  <si>
    <t>DEGINV</t>
  </si>
  <si>
    <t>FRGINV</t>
  </si>
  <si>
    <t>ITGINV</t>
  </si>
  <si>
    <t>UKGINV</t>
  </si>
  <si>
    <t>DEEXP$</t>
  </si>
  <si>
    <t>FREXP$</t>
  </si>
  <si>
    <t>ITEXP$</t>
  </si>
  <si>
    <t>UKEXP$</t>
  </si>
  <si>
    <t>DEIMP$</t>
  </si>
  <si>
    <t>FRIMP$</t>
  </si>
  <si>
    <t>ITIMP$</t>
  </si>
  <si>
    <t>UKIMP$</t>
  </si>
  <si>
    <t>DEDEBT</t>
  </si>
  <si>
    <t>FRDEBT</t>
  </si>
  <si>
    <t>ITDEBT</t>
  </si>
  <si>
    <t>UKDEBT</t>
  </si>
  <si>
    <t>DEIND$</t>
  </si>
  <si>
    <t>FRIND$</t>
  </si>
  <si>
    <t>ITIND$</t>
  </si>
  <si>
    <t>UKIND$</t>
  </si>
  <si>
    <t>DEPOP$</t>
  </si>
  <si>
    <t>FRPOP$</t>
  </si>
  <si>
    <t>ITPOP$</t>
  </si>
  <si>
    <t>UKPOP$</t>
  </si>
  <si>
    <t>DELAB$</t>
  </si>
  <si>
    <t>FRLAB$</t>
  </si>
  <si>
    <t>ITLAB$</t>
  </si>
  <si>
    <t>UKLAB$</t>
  </si>
  <si>
    <t>DEPEP$</t>
  </si>
  <si>
    <t>FRPEP$</t>
  </si>
  <si>
    <t>ITPEP$</t>
  </si>
  <si>
    <t>UKPEP$</t>
  </si>
  <si>
    <t>IVGDPD</t>
  </si>
  <si>
    <t>IVGDPP</t>
  </si>
  <si>
    <t>IVGDPL</t>
  </si>
  <si>
    <t>IVRGDP</t>
  </si>
  <si>
    <t>IVRCPR</t>
  </si>
  <si>
    <t>IVRGCE</t>
  </si>
  <si>
    <t>IVRFIN</t>
  </si>
  <si>
    <t>IVRSTK</t>
  </si>
  <si>
    <t>IVREXP</t>
  </si>
  <si>
    <t>IVRIMP</t>
  </si>
  <si>
    <t>IVRDMD</t>
  </si>
  <si>
    <t>IVDGDP</t>
  </si>
  <si>
    <t>IVDCPR</t>
  </si>
  <si>
    <t>IVDGCE</t>
  </si>
  <si>
    <t>IVDFIN</t>
  </si>
  <si>
    <t>IVDSTK</t>
  </si>
  <si>
    <t>IVDEXP</t>
  </si>
  <si>
    <t>IVDIMP</t>
  </si>
  <si>
    <t>IVDDMD</t>
  </si>
  <si>
    <t>IVCGPR</t>
  </si>
  <si>
    <t>IVCGGC</t>
  </si>
  <si>
    <t>IVCGFI</t>
  </si>
  <si>
    <t>IVCGEB</t>
  </si>
  <si>
    <t>IVCPRL</t>
  </si>
  <si>
    <t>IVGCEL</t>
  </si>
  <si>
    <t>IVFINL</t>
  </si>
  <si>
    <t>IVSTKL</t>
  </si>
  <si>
    <t>IVEXPL</t>
  </si>
  <si>
    <t>IVIMPL</t>
  </si>
  <si>
    <t>IVDMDL</t>
  </si>
  <si>
    <t>IVPCRD</t>
  </si>
  <si>
    <t>IVGCED</t>
  </si>
  <si>
    <t>IVFIND</t>
  </si>
  <si>
    <t>IVSTKD</t>
  </si>
  <si>
    <t>IVEXPD</t>
  </si>
  <si>
    <t>IVIMPD</t>
  </si>
  <si>
    <t>IVDMDD</t>
  </si>
  <si>
    <t>IVPPCR</t>
  </si>
  <si>
    <t>IVPGCE</t>
  </si>
  <si>
    <t>2011q1</t>
  </si>
  <si>
    <t>2011q2</t>
  </si>
  <si>
    <t>2011q3</t>
  </si>
  <si>
    <t>2011q4</t>
  </si>
  <si>
    <t>IVPFIN</t>
  </si>
  <si>
    <t>IVPSTK</t>
  </si>
  <si>
    <t>IVPEXP</t>
  </si>
  <si>
    <t>IVPIMP</t>
  </si>
  <si>
    <t>IVPDDD</t>
  </si>
  <si>
    <t>IVFGDP</t>
  </si>
  <si>
    <t>IVRAGR</t>
  </si>
  <si>
    <t>IVRIND</t>
  </si>
  <si>
    <t>IVRMNF</t>
  </si>
  <si>
    <t>IVRSER</t>
  </si>
  <si>
    <t>IVDAGR</t>
  </si>
  <si>
    <t>IVDIND</t>
  </si>
  <si>
    <t>IVDMNF</t>
  </si>
  <si>
    <t>IVDSER</t>
  </si>
  <si>
    <t>IVSIRA</t>
  </si>
  <si>
    <t>IVAGRP</t>
  </si>
  <si>
    <t>IVINDP</t>
  </si>
  <si>
    <t>IVSERP</t>
  </si>
  <si>
    <t>IVGDFI</t>
  </si>
  <si>
    <t>IVGDFD</t>
  </si>
  <si>
    <t>IVCDFI</t>
  </si>
  <si>
    <t>IVCDFD</t>
  </si>
  <si>
    <t>IVGOVI</t>
  </si>
  <si>
    <t>IVGOVD</t>
  </si>
  <si>
    <t>IVIDFI</t>
  </si>
  <si>
    <t>IVIDFD</t>
  </si>
  <si>
    <t>IVEXDF</t>
  </si>
  <si>
    <t>IVDEXD</t>
  </si>
  <si>
    <t>IVIMDF</t>
  </si>
  <si>
    <t>IVDIMD</t>
  </si>
  <si>
    <t>IVLBPG</t>
  </si>
  <si>
    <t>IVFAPG</t>
  </si>
  <si>
    <t>IVGRCS</t>
  </si>
  <si>
    <t>IVGRPO</t>
  </si>
  <si>
    <t>IVPETP</t>
  </si>
  <si>
    <t>IVPETR</t>
  </si>
  <si>
    <t>IVBREL</t>
  </si>
  <si>
    <t>IVBEXL</t>
  </si>
  <si>
    <t>IVBBAL</t>
  </si>
  <si>
    <t>IVDINT</t>
  </si>
  <si>
    <t>IVPBAL</t>
  </si>
  <si>
    <t>IVPUDL</t>
  </si>
  <si>
    <t>IVBREP</t>
  </si>
  <si>
    <t>IVBEXP</t>
  </si>
  <si>
    <t>IVPSBR</t>
  </si>
  <si>
    <t>IVBINT</t>
  </si>
  <si>
    <t>IVPBAX</t>
  </si>
  <si>
    <t>IVPUDP</t>
  </si>
  <si>
    <t>IVSODC</t>
  </si>
  <si>
    <t>IVSODD</t>
  </si>
  <si>
    <t>IVSMN1</t>
  </si>
  <si>
    <t>IVSMNQ</t>
  </si>
  <si>
    <t>IVSMN2</t>
  </si>
  <si>
    <t>IVDMN1</t>
  </si>
  <si>
    <t>IVDMN2</t>
  </si>
  <si>
    <t>IVLRAT</t>
  </si>
  <si>
    <t>IVRAT2</t>
  </si>
  <si>
    <t>IVRAT3</t>
  </si>
  <si>
    <t>IVRAT4</t>
  </si>
  <si>
    <t>IVLCPI</t>
  </si>
  <si>
    <t>IVLCPN</t>
  </si>
  <si>
    <t>IVDCPI</t>
  </si>
  <si>
    <t>IVDCPN</t>
  </si>
  <si>
    <t>IVLPPI</t>
  </si>
  <si>
    <t>IVDPPI</t>
  </si>
  <si>
    <t>IVXRPD</t>
  </si>
  <si>
    <t>IVENDR</t>
  </si>
  <si>
    <t>IVXRP2</t>
  </si>
  <si>
    <t>IVXRRE</t>
  </si>
  <si>
    <t>IVXRRP</t>
  </si>
  <si>
    <t>IVXRRU</t>
  </si>
  <si>
    <t>IVSMIN</t>
  </si>
  <si>
    <t>IVDSMI</t>
  </si>
  <si>
    <t>IVPOPN</t>
  </si>
  <si>
    <t>IVDPOP</t>
  </si>
  <si>
    <t>IVLABF</t>
  </si>
  <si>
    <t>IVYPCA</t>
  </si>
  <si>
    <t>IVPCPC</t>
  </si>
  <si>
    <t>IVYPCP</t>
  </si>
  <si>
    <t>IVRYPC</t>
  </si>
  <si>
    <t>IVDILC</t>
  </si>
  <si>
    <t>IVPDIN</t>
  </si>
  <si>
    <t>IVCPDI</t>
  </si>
  <si>
    <t>IVRPDI</t>
  </si>
  <si>
    <t>IVUNEM</t>
  </si>
  <si>
    <t>IVDAWA</t>
  </si>
  <si>
    <t>IVDRWA</t>
  </si>
  <si>
    <t>IVDULC</t>
  </si>
  <si>
    <t>IVLCHD</t>
  </si>
  <si>
    <t>IVDIPI</t>
  </si>
  <si>
    <t>IVPSAV</t>
  </si>
  <si>
    <t>IVBALC</t>
  </si>
  <si>
    <t>IVMEXP</t>
  </si>
  <si>
    <t>IVMIMP</t>
  </si>
  <si>
    <t>IVBALM</t>
  </si>
  <si>
    <t>IVXSER</t>
  </si>
  <si>
    <t>IVMSER</t>
  </si>
  <si>
    <t>IVBALS</t>
  </si>
  <si>
    <t>IVXIPD</t>
  </si>
  <si>
    <t>IVMIPD</t>
  </si>
  <si>
    <t>IVBALI</t>
  </si>
  <si>
    <t>IVGNTR</t>
  </si>
  <si>
    <t>IVPNTR</t>
  </si>
  <si>
    <t>IVBNTR</t>
  </si>
  <si>
    <t>IVFNRQ</t>
  </si>
  <si>
    <t>IVPRPD</t>
  </si>
  <si>
    <t>IVMLTD</t>
  </si>
  <si>
    <t>IVCOBL</t>
  </si>
  <si>
    <t>IVOFGL</t>
  </si>
  <si>
    <t>IVINBO</t>
  </si>
  <si>
    <t>IVINDV</t>
  </si>
  <si>
    <t>IVOUDV</t>
  </si>
  <si>
    <t>IVINVF</t>
  </si>
  <si>
    <t>IVIPIN</t>
  </si>
  <si>
    <t>IVOPIN</t>
  </si>
  <si>
    <t>IVINVP</t>
  </si>
  <si>
    <t>IVIMFC</t>
  </si>
  <si>
    <t>IVIARR</t>
  </si>
  <si>
    <t>IVDPAR</t>
  </si>
  <si>
    <t>IVOTCF</t>
  </si>
  <si>
    <t>IVDREV</t>
  </si>
  <si>
    <t>IVINSU</t>
  </si>
  <si>
    <t>IVOUDS</t>
  </si>
  <si>
    <t>IVILMA</t>
  </si>
  <si>
    <t>IVFRES</t>
  </si>
  <si>
    <t>IVGOLD</t>
  </si>
  <si>
    <t>IVFRAS</t>
  </si>
  <si>
    <t>IVFRLI</t>
  </si>
  <si>
    <t>IVNFAS</t>
  </si>
  <si>
    <t>IVMCOV</t>
  </si>
  <si>
    <t>IVCARA</t>
  </si>
  <si>
    <t>IVTDRA</t>
  </si>
  <si>
    <t>IVEXIM</t>
  </si>
  <si>
    <t>IVEGES</t>
  </si>
  <si>
    <t>IVIGIS</t>
  </si>
  <si>
    <t>IVSGDP</t>
  </si>
  <si>
    <t>IVIGDP</t>
  </si>
  <si>
    <t>IVTGDP</t>
  </si>
  <si>
    <t>IVINVR</t>
  </si>
  <si>
    <t>IVINVI</t>
  </si>
  <si>
    <t>IVINSC</t>
  </si>
  <si>
    <t>IVINSR</t>
  </si>
  <si>
    <t>IVOUDC</t>
  </si>
  <si>
    <t>IVXMGR</t>
  </si>
  <si>
    <t>IVEXCN</t>
  </si>
  <si>
    <t>IVCAPF</t>
  </si>
  <si>
    <t>IVWORM</t>
  </si>
  <si>
    <t>IVTDBT</t>
  </si>
  <si>
    <t>IVGFDT</t>
  </si>
  <si>
    <t>IVPFDT</t>
  </si>
  <si>
    <t>IVIMFL</t>
  </si>
  <si>
    <t>IVTSTD</t>
  </si>
  <si>
    <t>IVARRS</t>
  </si>
  <si>
    <t>IVIARO</t>
  </si>
  <si>
    <t>IVIARP</t>
  </si>
  <si>
    <t>IVTDPX</t>
  </si>
  <si>
    <t>IVTDPY</t>
  </si>
  <si>
    <t>IVIRTD</t>
  </si>
  <si>
    <t>IVDTPH</t>
  </si>
  <si>
    <t>IVNTDT</t>
  </si>
  <si>
    <t>IVNDEG</t>
  </si>
  <si>
    <t>IVNGDP</t>
  </si>
  <si>
    <t>IVTMLT</t>
  </si>
  <si>
    <t>IVOFFC</t>
  </si>
  <si>
    <t>IVBILC</t>
  </si>
  <si>
    <t>IVMULC</t>
  </si>
  <si>
    <t>IVTPRC</t>
  </si>
  <si>
    <t>IVEXCR</t>
  </si>
  <si>
    <t>IVPARR</t>
  </si>
  <si>
    <t>IVPARO</t>
  </si>
  <si>
    <t>IVPARP</t>
  </si>
  <si>
    <t>IVBSDT</t>
  </si>
  <si>
    <t>IVBSD1</t>
  </si>
  <si>
    <t>IVBSD2</t>
  </si>
  <si>
    <t>IVBSD3</t>
  </si>
  <si>
    <t>IVUCCB</t>
  </si>
  <si>
    <t>IVCLBS</t>
  </si>
  <si>
    <t>IVTFDS</t>
  </si>
  <si>
    <t>IVFMLT</t>
  </si>
  <si>
    <t>IVGFDS</t>
  </si>
  <si>
    <t>IVPFDS</t>
  </si>
  <si>
    <t>IVIMDC</t>
  </si>
  <si>
    <t>IVSINT</t>
  </si>
  <si>
    <t>IVTDUE</t>
  </si>
  <si>
    <t>IVTSPX</t>
  </si>
  <si>
    <t>IVTSPD</t>
  </si>
  <si>
    <t>IVTSPY</t>
  </si>
  <si>
    <t>IVPRPP</t>
  </si>
  <si>
    <t>IVPMLT</t>
  </si>
  <si>
    <t>IVOFAM</t>
  </si>
  <si>
    <t>IVPRAM</t>
  </si>
  <si>
    <t>IVIMFD</t>
  </si>
  <si>
    <t>IVPDUE</t>
  </si>
  <si>
    <t>IVTINT</t>
  </si>
  <si>
    <t>IVIMLT</t>
  </si>
  <si>
    <t>IVOFIP</t>
  </si>
  <si>
    <t>IVPRIP</t>
  </si>
  <si>
    <t>IVIIMC</t>
  </si>
  <si>
    <t>IVISTD</t>
  </si>
  <si>
    <t>IVIDUE</t>
  </si>
  <si>
    <t>IVINPS</t>
  </si>
  <si>
    <t>IVINPX</t>
  </si>
  <si>
    <t>IVIDEG</t>
  </si>
  <si>
    <t>IVINPY</t>
  </si>
  <si>
    <t>IVEFIR</t>
  </si>
  <si>
    <t>IVEFMT</t>
  </si>
  <si>
    <t>IVEXPS</t>
  </si>
  <si>
    <t>IVXPD1</t>
  </si>
  <si>
    <t>IVXPD2</t>
  </si>
  <si>
    <t>IVXPD3</t>
  </si>
  <si>
    <t>IVXPD4</t>
  </si>
  <si>
    <t>IVTOUR</t>
  </si>
  <si>
    <t>IVIMPS</t>
  </si>
  <si>
    <t>IVMPD1</t>
  </si>
  <si>
    <t>IVMPD2</t>
  </si>
  <si>
    <t>IVMPD3</t>
  </si>
  <si>
    <t>IVMPD4</t>
  </si>
  <si>
    <t>IVXGRO</t>
  </si>
  <si>
    <t>IVMGRO</t>
  </si>
  <si>
    <t>IVDIPX</t>
  </si>
  <si>
    <t>IVDIPM</t>
  </si>
  <si>
    <t>IVNBTT</t>
  </si>
  <si>
    <t>IVXPM1</t>
  </si>
  <si>
    <t>IVXPM2</t>
  </si>
  <si>
    <t>IVXPM3</t>
  </si>
  <si>
    <t>IVXPM4</t>
  </si>
  <si>
    <t>IVMPM1</t>
  </si>
  <si>
    <t>IVMPM2</t>
  </si>
  <si>
    <t>IVMPM3</t>
  </si>
  <si>
    <t>IVMPM4</t>
  </si>
  <si>
    <t>IVXPP1</t>
  </si>
  <si>
    <t>IVXPP2</t>
  </si>
  <si>
    <t>IVXPP3</t>
  </si>
  <si>
    <t>IVXPP4</t>
  </si>
  <si>
    <t>IVMPP1</t>
  </si>
  <si>
    <t>IVMPP2</t>
  </si>
  <si>
    <t>IVMPP3</t>
  </si>
  <si>
    <t>IVMPP4</t>
  </si>
  <si>
    <t>IVCGDP</t>
  </si>
  <si>
    <t>IVCCPR</t>
  </si>
  <si>
    <t>IVCGCE</t>
  </si>
  <si>
    <t>IVCFIN</t>
  </si>
  <si>
    <t>IVCEXP</t>
  </si>
  <si>
    <t>IVCIMP</t>
  </si>
  <si>
    <t>IVCDMD</t>
  </si>
  <si>
    <t>IVCRES</t>
  </si>
  <si>
    <t>IVAGDP</t>
  </si>
  <si>
    <t>IVACPR</t>
  </si>
  <si>
    <t>IVAGCE</t>
  </si>
  <si>
    <t>IVAFIN</t>
  </si>
  <si>
    <t>IVAEXA</t>
  </si>
  <si>
    <t>IVAIMP</t>
  </si>
  <si>
    <t>IVADMD</t>
  </si>
  <si>
    <t>IVARES</t>
  </si>
  <si>
    <t>IVCCPI</t>
  </si>
  <si>
    <t>IVCPPI</t>
  </si>
  <si>
    <t>IVCIPI</t>
  </si>
  <si>
    <t>IVCXGR</t>
  </si>
  <si>
    <t>IVCMGR</t>
  </si>
  <si>
    <t>IVCIPX</t>
  </si>
  <si>
    <t>IVCIPM</t>
  </si>
  <si>
    <t>IVCAWI</t>
  </si>
  <si>
    <t>IVCAWR</t>
  </si>
  <si>
    <t>IVCULC</t>
  </si>
  <si>
    <t>IVLIPI</t>
  </si>
  <si>
    <t>IVQGDP</t>
  </si>
  <si>
    <t>IVBALX</t>
  </si>
  <si>
    <t>IVOCRE</t>
  </si>
  <si>
    <t>IVLBIS</t>
  </si>
  <si>
    <t>IVIMFN</t>
  </si>
  <si>
    <t>IVLOAN</t>
  </si>
  <si>
    <t>IVBOND</t>
  </si>
  <si>
    <t>IVSMDB</t>
  </si>
  <si>
    <t>IVSMDO</t>
  </si>
  <si>
    <t>IVDSMP</t>
  </si>
  <si>
    <t>Big four</t>
  </si>
  <si>
    <t>Main destinations of exports (% share)</t>
  </si>
  <si>
    <t>Largest export market, as a percentage of total exports of goods, usually on a free-on-board (fob) basis.</t>
  </si>
  <si>
    <t>Export market 1 (% share)</t>
  </si>
  <si>
    <t xml:space="preserve">Second largest export market, as a percentage of total exports of goods, usually on a free-on-board (fob) basis. </t>
  </si>
  <si>
    <t>Export market 2 (% share)</t>
  </si>
  <si>
    <t xml:space="preserve">Third largest export market, as a percentage of total exports of goods, usually on a free-on-board (fob) basis. </t>
  </si>
  <si>
    <t>Export market 3 (% share)</t>
  </si>
  <si>
    <t xml:space="preserve">Fourth largest export market, as a percentage of total exports of goods, usually on a free-on-board (fob) basis. </t>
  </si>
  <si>
    <t>Export market 4 (% share)</t>
  </si>
  <si>
    <t>Main origins of imports (% share)</t>
  </si>
  <si>
    <t xml:space="preserve">Largest import supplier, as a percentage of total imports of goods, usually on a cost, insurance and freight (cif) basis. </t>
  </si>
  <si>
    <t>Import market 1 (% share)</t>
  </si>
  <si>
    <t xml:space="preserve">Second largest import supplier, as a percentage of total imports of goods, usually on a cost, insurance and freight (cif) basis. </t>
  </si>
  <si>
    <t>Import market 2 (% share)</t>
  </si>
  <si>
    <t xml:space="preserve">Third largest import supplier, as a percentage of total imports of goods, usually on a cost, insurance and freight (cif) basis. </t>
  </si>
  <si>
    <t>Import market 3 (% share)</t>
  </si>
  <si>
    <t>2008q1</t>
  </si>
  <si>
    <t>2008q2</t>
  </si>
  <si>
    <t>2008q3</t>
  </si>
  <si>
    <t>2008q4</t>
  </si>
  <si>
    <t xml:space="preserve">Fourth largest import supplier, as a percentage of total imports of goods, usually on a cost, insurance and freight (cif) basis. </t>
  </si>
  <si>
    <t>Import market 4 (% share)</t>
  </si>
  <si>
    <t>Principal exports (% share)</t>
  </si>
  <si>
    <t xml:space="preserve">Largest single export type, as a percentage of total exports of goods on a free-on-board (fob) basis. </t>
  </si>
  <si>
    <t>Export 1 (% share)</t>
  </si>
  <si>
    <t xml:space="preserve">Second largest single export type, as a percentage of total exports of goods on a free-on-board (fob) basis. </t>
  </si>
  <si>
    <t>Export 2 (% share)</t>
  </si>
  <si>
    <t xml:space="preserve">Third largest single export type, as a percentage of total exports of goods on a free-on-board (fob) basis. </t>
  </si>
  <si>
    <t>Export 3 (% share)</t>
  </si>
  <si>
    <t>2006q2</t>
  </si>
  <si>
    <t>2007q3</t>
  </si>
  <si>
    <t>2007q4</t>
  </si>
  <si>
    <t xml:space="preserve">Fourth largest single export type, as a percentage of total exports of goods on a free-on-board (fob) basis. </t>
  </si>
  <si>
    <t>Export 4 (% share)</t>
  </si>
  <si>
    <t>Principal imports (% share)</t>
  </si>
  <si>
    <t xml:space="preserve">Largest single import type, as a percentage of total imports of goods on a cost, insurance and freight (cif) basis. </t>
  </si>
  <si>
    <t>Import 1 (% share)</t>
  </si>
  <si>
    <t xml:space="preserve">Second largest single import type, as a percentage of total imports of goods on a cost, insurance and freight (cif) basis. </t>
  </si>
  <si>
    <t>Import 2 (% share)</t>
  </si>
  <si>
    <t xml:space="preserve">Third largest single import type, as a percentage of total imports of goods on a cost, insurance and freight (cif) basis. </t>
  </si>
  <si>
    <t>Import 3 (% share)</t>
  </si>
  <si>
    <t xml:space="preserve">Fourth largest single import type, as a percentage of total imports of goods on a cost, insurance and freight (cif) basis. </t>
  </si>
  <si>
    <t>Import 4 (% share)</t>
  </si>
  <si>
    <t>Data with a consistent base year</t>
  </si>
  <si>
    <t>2007q1</t>
  </si>
  <si>
    <t>Includes intra-regional tourism.</t>
  </si>
  <si>
    <t>2010</t>
  </si>
  <si>
    <t>2005q3</t>
  </si>
  <si>
    <t>2011</t>
  </si>
  <si>
    <t>Price and volumes indices</t>
  </si>
  <si>
    <t>Gross domestic product (GDP) at current market prices in US$.</t>
  </si>
  <si>
    <t>Percentage change in real gross investment, over previous period.</t>
  </si>
  <si>
    <t>Includes stockbuilding.</t>
  </si>
  <si>
    <t>Includes growth in intra-regional exports.</t>
  </si>
  <si>
    <t>Includes growth in intra-regional imports.</t>
  </si>
  <si>
    <t xml:space="preserve">Gross domestic product (GDP) at current market prices. </t>
  </si>
  <si>
    <t>Includes intra-regional exports.</t>
  </si>
  <si>
    <t>Includes intra-regional imports.</t>
  </si>
  <si>
    <t>Includes intra-regional trade in goods.</t>
  </si>
  <si>
    <t>Includes intra-regional trade in services.</t>
  </si>
  <si>
    <t>Includes intra-regional flows of income.</t>
  </si>
  <si>
    <t>Includes intra-regional flows of transfers.</t>
  </si>
  <si>
    <t>Includes intra-regional direct investment.</t>
  </si>
  <si>
    <t>Includes intra-regional portfolio investment.</t>
  </si>
  <si>
    <t>Working Area</t>
  </si>
  <si>
    <t>Weights</t>
  </si>
  <si>
    <t>GDP $</t>
  </si>
  <si>
    <t>XXGDP$</t>
  </si>
  <si>
    <t>GDP PPP</t>
  </si>
  <si>
    <t>XXPPP$</t>
  </si>
  <si>
    <t>PCON</t>
  </si>
  <si>
    <t>XXPCON</t>
  </si>
  <si>
    <t>2008</t>
  </si>
  <si>
    <t>2002q4</t>
  </si>
  <si>
    <t>2003q1</t>
  </si>
  <si>
    <t>2003q2</t>
  </si>
  <si>
    <t>2003q3</t>
  </si>
  <si>
    <t>GOVC</t>
  </si>
  <si>
    <t>XXGOVC</t>
  </si>
  <si>
    <t>GINV</t>
  </si>
  <si>
    <t>XXGINV</t>
  </si>
  <si>
    <t>EXPS</t>
  </si>
  <si>
    <t>XXEXP$</t>
  </si>
  <si>
    <t>IMPS</t>
  </si>
  <si>
    <t>XXIMP$</t>
  </si>
  <si>
    <t>XDBT</t>
  </si>
  <si>
    <t>XXDEBT</t>
  </si>
  <si>
    <t>IND</t>
  </si>
  <si>
    <t>XXIND$</t>
  </si>
  <si>
    <t>POPN</t>
  </si>
  <si>
    <t>XXPOP$</t>
  </si>
  <si>
    <t>LABF</t>
  </si>
  <si>
    <t>XXLAB$</t>
  </si>
  <si>
    <t>PETP</t>
  </si>
  <si>
    <t>XXPEP$</t>
  </si>
  <si>
    <t>Source</t>
  </si>
  <si>
    <t>Definition</t>
  </si>
  <si>
    <t>Notes</t>
  </si>
  <si>
    <t>Currency</t>
  </si>
  <si>
    <t>Units</t>
  </si>
  <si>
    <t>Series ID</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</si>
  <si>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</si>
  <si>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</si>
  <si>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</si>
  <si>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</si>
  <si>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</si>
  <si>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</si>
  <si>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</si>
  <si>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</si>
  <si>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</si>
  <si>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</si>
  <si>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</si>
  <si>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</si>
  <si>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</si>
  <si>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</si>
  <si>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</si>
  <si>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</si>
  <si>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</si>
  <si>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</si>
  <si>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</si>
  <si>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</si>
  <si>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</si>
  <si>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</si>
  <si>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</si>
  <si>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</si>
  <si>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</si>
  <si>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Quarterly indicators</t>
  </si>
  <si>
    <t>Exchange rate (LCU:US$)</t>
  </si>
  <si>
    <t xml:space="preserve">National currency per US dollar, period average. </t>
  </si>
  <si>
    <t>Exchange rate LCU:US$ (av)</t>
  </si>
  <si>
    <t>–</t>
  </si>
  <si>
    <t xml:space="preserve">National currency per US dollar, period-end. </t>
  </si>
  <si>
    <t>Trade-weighted basket of currencies converted to an index and adjusted for relative price movements.</t>
  </si>
  <si>
    <t>Real effective exchange rate</t>
  </si>
  <si>
    <t>Domestic indicators</t>
  </si>
  <si>
    <t xml:space="preserve">Consumer price index in local currency, period average. </t>
  </si>
  <si>
    <t>Consumer price index (av)</t>
  </si>
  <si>
    <t>Percentage change in consumer price index in local currency (period average), over previous year.</t>
  </si>
  <si>
    <t>Consumer prices (% change; av)</t>
  </si>
  <si>
    <t>Total supply of notes and coins plus demand deposits, period-end.</t>
  </si>
  <si>
    <t>bn</t>
  </si>
  <si>
    <t xml:space="preserve">Percentage change in M1 plus quasi-money at period-end, over previous year.  </t>
  </si>
  <si>
    <t>Percentage change in total supply of notes and coins plus demand deposits, over corresponding quarter in previous year.</t>
  </si>
  <si>
    <t>M1 (% pa)</t>
  </si>
  <si>
    <t>Percentage change in M1 plus quasi-money at period-end, over corresponding quarter of previous year.</t>
  </si>
  <si>
    <t>M2 (% pa)</t>
  </si>
  <si>
    <t>Generally comprises mining and quarrying, manufacturing and electricity, and gas and water.</t>
  </si>
  <si>
    <t>Industrial production index</t>
  </si>
  <si>
    <t>Percentage change industrial production index, over corresponding period in previous year.</t>
  </si>
  <si>
    <t>Percentage change in real gross domestic product (GDP) at constant market prices, over previous quarter.</t>
  </si>
  <si>
    <t>Real GDP (% change quarter on quarter)</t>
  </si>
  <si>
    <t>Average rate on commercial banks' short- and medium-term  loans to the private sector.</t>
  </si>
  <si>
    <t>Average rate on demand, time and/or saving deposits of residents.</t>
  </si>
  <si>
    <t>Average rate on short-term borrowing between financial institutions, market-traded short-term treasury bills or central bank paper.</t>
  </si>
  <si>
    <t>Average yield on long-term government bonds.</t>
  </si>
  <si>
    <t>Energy indicators</t>
  </si>
  <si>
    <t>Crude oil production, average barrels/day.</t>
  </si>
  <si>
    <t>'000</t>
  </si>
  <si>
    <t>Petroleum production (b/d)</t>
  </si>
  <si>
    <t>External trade</t>
  </si>
  <si>
    <t xml:space="preserve">Total exports of goods on a free-on-board (fob) basis. </t>
  </si>
  <si>
    <t>Largest single export type.</t>
  </si>
  <si>
    <t>Export 1</t>
  </si>
  <si>
    <t>Second largest single export type.</t>
  </si>
  <si>
    <t>Export 2</t>
  </si>
  <si>
    <t>Total imports of goods on a cost, insurance and freight (cif) basis.</t>
  </si>
  <si>
    <t>Largest single import type.</t>
  </si>
  <si>
    <t>Import 1</t>
  </si>
  <si>
    <t>Second largest single import type.</t>
  </si>
  <si>
    <t>Import 2</t>
  </si>
  <si>
    <t>Total exports of goods (fob) less total imports of goods (cif).</t>
  </si>
  <si>
    <t>Current account</t>
  </si>
  <si>
    <t xml:space="preserve">Trade balance, plus net services, plus net income, plus net current transfers. </t>
  </si>
  <si>
    <t>International reserves</t>
  </si>
  <si>
    <t xml:space="preserve">Stock of foreign reserves plus gold (national valuation), period-end.  </t>
  </si>
  <si>
    <t xml:space="preserve">Total reserves (excluding gold), including foreign exchange, reserve position with the IMF and SDRs at period-end. </t>
  </si>
  <si>
    <t>Foreign-exchange reserves</t>
  </si>
  <si>
    <t xml:space="preserve">Level of gold reserves (national valuation) at period-end. </t>
  </si>
  <si>
    <t>Gold, national valuation</t>
  </si>
  <si>
    <t>2010q1</t>
  </si>
  <si>
    <t>2010q2</t>
  </si>
  <si>
    <t>2010q3</t>
  </si>
  <si>
    <t>2010q4</t>
  </si>
  <si>
    <t xml:space="preserve">Foreign assets held by domestic commercial banks at period-end. </t>
  </si>
  <si>
    <t>Commercial banks' foreign assets</t>
  </si>
  <si>
    <t xml:space="preserve">Foreign liabilities held by domestic commercial banks at period-end. </t>
  </si>
  <si>
    <t>Commercial banks' foreign liabilities</t>
  </si>
  <si>
    <t xml:space="preserve">Foreign liabilities held by domestic commercial banks less their foreign liabilities at period-end. </t>
  </si>
  <si>
    <t>Commercial banks' net foreign assets</t>
  </si>
  <si>
    <t>Financial indicators</t>
  </si>
  <si>
    <t>Debt owed by BIS-reporting banks vis-à-vis all sectors at period-end.</t>
  </si>
  <si>
    <t>Assets with BIS-reporting banks</t>
  </si>
  <si>
    <t>Debt owed to BIS-reporting banks vis-à-vis all sectors at period-end.</t>
  </si>
  <si>
    <t>Liabilities with BIS-reporting banks</t>
  </si>
  <si>
    <t>IMF purchases and loan disbursements minus repurchases and repayments of loans.</t>
  </si>
  <si>
    <t xml:space="preserve">IMF credit (net) </t>
  </si>
  <si>
    <t>International medium- and long-term commercial banks' loans.</t>
  </si>
  <si>
    <t>External bank loans</t>
  </si>
  <si>
    <t>Gross public and private placements of Euro-bond issues (bond issues placed simultaneously on the markets of two or more countries), and foreign bond issues (bond issues in a single foreign market).</t>
  </si>
  <si>
    <t>External bond issues</t>
  </si>
  <si>
    <t>Secondary market debt prices</t>
  </si>
  <si>
    <t>(cents per $ of face value)</t>
  </si>
  <si>
    <t>Price in cents per $ of face value at which a country's debt is bought on the secondary debt market.</t>
  </si>
  <si>
    <t>Secondary market debt prices: bid</t>
  </si>
  <si>
    <t xml:space="preserve">Price in cents per $ of face value at which a country's debt is sold on the secondary debt market. </t>
  </si>
  <si>
    <t>Secondary market debt prices: offer</t>
  </si>
  <si>
    <t>Financial market indicators</t>
  </si>
  <si>
    <t>Composite stock market index in local currency.</t>
  </si>
  <si>
    <t>Stockmarket index</t>
  </si>
  <si>
    <t>Percentage change in local stock market index over previous quarter, adjusted by percentage change in period-end exchange rate against US$.</t>
  </si>
  <si>
    <t>Change in $ value of stockmarket index (%)</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</si>
  <si>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</si>
  <si>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</si>
  <si>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</si>
  <si>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</si>
  <si>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</si>
  <si>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</si>
  <si>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</si>
  <si>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</si>
  <si>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</si>
  <si>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</si>
  <si>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</si>
  <si>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</si>
  <si>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</si>
  <si>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</si>
  <si>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</si>
  <si>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</si>
  <si>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</si>
  <si>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</si>
  <si>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</si>
  <si>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</si>
  <si>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</si>
  <si>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</si>
  <si>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</si>
  <si>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</si>
  <si>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Economic structure</t>
  </si>
  <si>
    <t xml:space="preserve"> </t>
  </si>
  <si>
    <t>2004q2</t>
  </si>
  <si>
    <t>GDP at market prices</t>
  </si>
  <si>
    <t xml:space="preserve">Gross domestic product (GDP) at current market prices in US$. </t>
  </si>
  <si>
    <t>Nominal GDP (US$)</t>
  </si>
  <si>
    <t xml:space="preserve">Gross domestic product (GDP) at purchasing power parity (PPP) in US$. </t>
  </si>
  <si>
    <t>PPP</t>
  </si>
  <si>
    <t>Nominal GDP (US$ at PPP)</t>
  </si>
  <si>
    <t>Gross domestic product (GDP) at current market prices.</t>
  </si>
  <si>
    <t>LCU</t>
  </si>
  <si>
    <t>Nominal GDP</t>
  </si>
  <si>
    <t>Gross domestic product (GDP) at constant market prices.</t>
  </si>
  <si>
    <t>Real GDP</t>
  </si>
  <si>
    <t>Real expenditure on GDP (at constant market prices)</t>
  </si>
  <si>
    <t>Private consumption expenditure at constant market prices.</t>
  </si>
  <si>
    <t>Real private consumption</t>
  </si>
  <si>
    <t>Government consumption expenditure at constant market prices.</t>
  </si>
  <si>
    <t>Real government consumption</t>
  </si>
  <si>
    <t>Gross fixed investment at constant market prices.</t>
  </si>
  <si>
    <t>Real gross fixed investment</t>
  </si>
  <si>
    <t>Stockbuilding at constant market prices.</t>
  </si>
  <si>
    <t>Real stockbuilding</t>
  </si>
  <si>
    <t>Exports of goods and services at constant market prices.</t>
  </si>
  <si>
    <t>Real exports of G&amp;S</t>
  </si>
  <si>
    <t>Imports of goods and services at constant market prices.</t>
  </si>
  <si>
    <t>Real imports of G&amp;S</t>
  </si>
  <si>
    <t>Total domestic expenditure (including stockbuilding) at constant market prices.</t>
  </si>
  <si>
    <t>Real domestic demand</t>
  </si>
  <si>
    <t>Expenditure on GDP (real % change)</t>
  </si>
  <si>
    <t>Percentage change in real GDP, over previous period.</t>
  </si>
  <si>
    <t>GDP (% real change)</t>
  </si>
  <si>
    <t>Percentage change in real private consumption, over previous period.</t>
  </si>
  <si>
    <t>Private consumption (% real change)</t>
  </si>
  <si>
    <t>Percentage change in real government consumption, over previous period.</t>
  </si>
  <si>
    <t>Government consumption (% real change)</t>
  </si>
  <si>
    <t>Gross fixed investment (% real change)</t>
  </si>
  <si>
    <t>Change in real stockbuilding, as a percentage of real GDP in the previous period.</t>
  </si>
  <si>
    <t>Percentage change in real exports of goods and services, over previous period.</t>
  </si>
  <si>
    <t>Exports of G&amp;S (% real change)</t>
  </si>
  <si>
    <t>Percentage change in real imports of goods and services, over previous period.</t>
  </si>
  <si>
    <t>Imports of G&amp;S (% real change)</t>
  </si>
  <si>
    <t>Percentage change in real total domestic expenditure (including stockbuilding), over previous period.</t>
  </si>
  <si>
    <t>Domestic demand (% real change)</t>
  </si>
  <si>
    <t>Nominal expenditure on GDP (LCU)</t>
  </si>
  <si>
    <t xml:space="preserve">Private consumption expenditure at current market prices. </t>
  </si>
  <si>
    <t>2007q2</t>
  </si>
  <si>
    <t>Nominal private consumption</t>
  </si>
  <si>
    <t xml:space="preserve">Government consumption expenditure at current market prices. </t>
  </si>
  <si>
    <t>Nominal government consumption</t>
  </si>
  <si>
    <t xml:space="preserve">Gross fixed investment expenditure at current market prices. </t>
  </si>
  <si>
    <t>Nominal gross fixed investment</t>
  </si>
  <si>
    <t xml:space="preserve">Stockbuilding at current market prices. </t>
  </si>
  <si>
    <t>Nominal stockbuilding</t>
  </si>
  <si>
    <t xml:space="preserve">Value of exports of goods and non-factor services expenditure at current market prices. </t>
  </si>
  <si>
    <t>Nominal exports of G&amp;S</t>
  </si>
  <si>
    <t xml:space="preserve">Value of imports of goods and non-factor services expenditure at current market prices. </t>
  </si>
  <si>
    <t>Nominal imports of G&amp;S</t>
  </si>
  <si>
    <t xml:space="preserve">Total domestic expenditure (including stockbuilding) at current market prices. </t>
  </si>
  <si>
    <t>Nominal domestic demand</t>
  </si>
  <si>
    <t>Nominal expenditure on GDP (US$)</t>
  </si>
  <si>
    <t xml:space="preserve">Private consumption expenditure at current market prices in US$.  </t>
  </si>
  <si>
    <t>Nominal private consumption (US$)</t>
  </si>
  <si>
    <t xml:space="preserve">Government consumption expenditure at current market prices in US$.  </t>
  </si>
  <si>
    <t>Nominal government consumption (US$)</t>
  </si>
  <si>
    <t xml:space="preserve">Gross fixed investment expenditure at current market prices in US$.  </t>
  </si>
  <si>
    <t>Nominal gross fixed investment (US$)</t>
  </si>
  <si>
    <t xml:space="preserve">Stockbuilding at current market prices in US$.  </t>
  </si>
  <si>
    <t>Nominal stockbuilding (US$)</t>
  </si>
  <si>
    <t xml:space="preserve">Value of exports of goods and non-factor services expenditure at current market prices in US$.  </t>
  </si>
  <si>
    <t>Nominal exports of G&amp;S (US$)</t>
  </si>
  <si>
    <t xml:space="preserve">Value of imports of goods and non-factor services expenditure at current market prices in US$. </t>
  </si>
  <si>
    <t>Nominal imports of G&amp;S (US$)</t>
  </si>
  <si>
    <t xml:space="preserve">Total domestic expenditure (including stockbuilding) at current market prices in US$.  </t>
  </si>
  <si>
    <t>Nominal domestic demand (US$)</t>
  </si>
  <si>
    <t>Structure of GDP (% of expenditure GDP)</t>
  </si>
  <si>
    <t>Private consumption expenditure at current market prices, as a percentage of GDP.</t>
  </si>
  <si>
    <t>Private consumption (% of GDP)</t>
  </si>
  <si>
    <t xml:space="preserve">Government consumption expenditure at current market prices, as a percentage of GDP. </t>
  </si>
  <si>
    <t>Government consumption (% of GDP)</t>
  </si>
  <si>
    <t xml:space="preserve">Gross fixed investment expenditure at current market prices, as a percentage of GDP. </t>
  </si>
  <si>
    <t>Gross fixed investment (% of GDP)</t>
  </si>
  <si>
    <t xml:space="preserve">Stockbuilding at current market prices, as a percentage of GDP.  </t>
  </si>
  <si>
    <t>Stockbuilding (% of GDP)</t>
  </si>
  <si>
    <t xml:space="preserve">Value of exports of goods and non-factor services expenditure at current market prices, as a percentage of GDP.  </t>
  </si>
  <si>
    <t>Exports of G&amp;S (% of GDP)</t>
  </si>
  <si>
    <t xml:space="preserve">Value of imports of goods and non-factor services expenditure at current market prices, as a percentage of GDP. </t>
  </si>
  <si>
    <t>Imports of G&amp;S (% of GDP)</t>
  </si>
  <si>
    <t xml:space="preserve">Total domestic expenditure (including stockbuilding) at current market prices, as a percentage of GDP.  </t>
  </si>
  <si>
    <t>Domestic demand (% of GDP)</t>
  </si>
  <si>
    <t>Origin of GDP (sectoral split at constant prices)</t>
  </si>
  <si>
    <t>2007</t>
  </si>
  <si>
    <t>2001q2</t>
  </si>
  <si>
    <t>2001q3</t>
  </si>
  <si>
    <t>2001q4</t>
  </si>
  <si>
    <t>2002q1</t>
  </si>
  <si>
    <t>2002q2</t>
  </si>
  <si>
    <t>2002q3</t>
  </si>
  <si>
    <t>Real GDP at factor cost is equal to GDP at constant market prices, less indirect taxes and plus subsidies.</t>
  </si>
  <si>
    <t>Real GDP at factor cost</t>
  </si>
  <si>
    <t>2005</t>
  </si>
  <si>
    <t>1999q4</t>
  </si>
  <si>
    <t>2000q1</t>
  </si>
  <si>
    <t>2000q2</t>
  </si>
  <si>
    <t>2000q3</t>
  </si>
  <si>
    <t>2000q4</t>
  </si>
  <si>
    <t>2001q1</t>
  </si>
  <si>
    <t>Agricultural output, including livestock, forestry and fishing, at constant prices.</t>
  </si>
  <si>
    <t>Real agriculture</t>
  </si>
  <si>
    <t>Mining, quarrying, manufacturing, construction and utilities output at constant prices.</t>
  </si>
  <si>
    <t>Real industry</t>
  </si>
  <si>
    <t>Manufacturing output at constant prices.</t>
  </si>
  <si>
    <t>Real manufacturing</t>
  </si>
  <si>
    <t>Services sector output at constant prices.</t>
  </si>
  <si>
    <t>Real services</t>
  </si>
  <si>
    <t>Origin of GDP (% real change in each sector)</t>
  </si>
  <si>
    <t>Percentage change in real agricultural value-added, including livestock, forestry and fishing, over previous period.</t>
  </si>
  <si>
    <t>Agriculture (% real change)</t>
  </si>
  <si>
    <t>Percentage change in real mining, quarrying, manufacturing, construction and utilities value-added, over previous period.</t>
  </si>
  <si>
    <t>Industry (% real change)</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</si>
  <si>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</si>
  <si>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</si>
  <si>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</si>
  <si>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</si>
  <si>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</si>
  <si>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</si>
  <si>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</si>
  <si>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</si>
  <si>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</si>
  <si>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</si>
  <si>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</si>
  <si>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</si>
  <si>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</si>
  <si>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</si>
  <si>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</si>
  <si>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</si>
  <si>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</si>
  <si>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</si>
  <si>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</si>
  <si>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</si>
  <si>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Real expenditure on GDP ($ at 2010 constant prices)</t>
  </si>
  <si>
    <t>Real expenditure on GDP (PPP $ at 2010 constant prices)</t>
  </si>
  <si>
    <t>GDP deflator index in local currency, period average (2010 = 100).</t>
  </si>
  <si>
    <t>Percentage change in GDP deflator index in local currency, period average (2010 = 100).</t>
  </si>
  <si>
    <t>Private consumption deflator index in local currency, period average (2010 = 100).</t>
  </si>
  <si>
    <t>Percentage change in private consumption deflator index in local currency, period average (2010 = 100).</t>
  </si>
  <si>
    <t>Government consumption deflator index in local currency, period average (2010 = 100).</t>
  </si>
  <si>
    <t>Percentage change in government consumption deflator index in local currency, period average (2010 = 100).</t>
  </si>
  <si>
    <t>Fixed investment deflator index in local currency, period average (2010 = 100).</t>
  </si>
  <si>
    <t>Percentage change in fixed investment deflator index in local currency, period average (2010 = 100).</t>
  </si>
  <si>
    <t>Export deflator index in local currency, period average (2010 = 100).</t>
  </si>
  <si>
    <t>Percentage change in export deflator index in local currency, period average (2010 = 100).</t>
  </si>
  <si>
    <t>Import deflator index in local currency, period average (2010 = 100).</t>
  </si>
  <si>
    <t>Percentage change in import deflator index in local currency, period average (2010 = 100).</t>
  </si>
  <si>
    <t xml:space="preserve">Consumer price index in local currency, period average (2010=100). </t>
  </si>
  <si>
    <t>Producer price index in local currency, period average (2010=100).</t>
  </si>
  <si>
    <t>The total value of personal disposable income at constant market prices, rebased to 2010 constant prices and translated into US$ using the LCU:$ exchange rate in 2010.</t>
  </si>
  <si>
    <t>Ratio of the export price index to the import price index, 2010=100.</t>
  </si>
  <si>
    <t>Gross domestic product (GDP) at constant market prices, rebased to 2010 constant prices and translated into US$ using the LCU:$ exchange rate in 2010.</t>
  </si>
  <si>
    <t>Private consumption expenditure at constant market prices, rebased to 2010 constant prices and translated into US$ using the LCU:$ exchange rate in 2010.</t>
  </si>
  <si>
    <t>Government consumption expenditure at constant market prices, rebased to 2010 constant prices and translated into US$ using the LCU:$ exchange rate in 2010.</t>
  </si>
  <si>
    <t>Gross investment (fixed plus stockbuilding) at constant market prices, rebased to 2010 constant prices and translated into US$ using the LCU:$ exchange rate in 2010.</t>
  </si>
  <si>
    <t>Exports of goods and services at constant market prices, rebased to 2010 constant prices and translated into US$ using the LCU:$ exchange rate in 2010.</t>
  </si>
  <si>
    <t>Imports of goods and services at constant market prices, rebased to 2010 constant prices and translated into US$ using the LCU:$ exchange rate in 2010.</t>
  </si>
  <si>
    <t>Total domestic expenditure (including stockbuilding) at constant market prices, rebased to 2010 constant prices and translated into US$ using the LCU:$ exchange rate in 2010.</t>
  </si>
  <si>
    <t xml:space="preserve">The difference between the sum of all rebased (US$ 2010 constant price) GDP components, and rebased GDP. </t>
  </si>
  <si>
    <t>Gross domestic product (GDP) at constant market prices, rebased to 2010 constant prices and translated into US$ using the LCU:$ PPP exchange rate in 2010.</t>
  </si>
  <si>
    <t>Private consumption expenditure at constant market prices, rebased to 2010 constant prices and translated into US$ using the LCU:$ PPP exchange rate in 2010.</t>
  </si>
  <si>
    <t>Government consumption expenditure at constant market prices, rebased to 2010 constant prices and translated into US$ using the LCU:$ PPP exchange rate in 2010.</t>
  </si>
  <si>
    <t>Gross investment (fixed plus stockbuilding) at constant market prices, rebased to 2010 constant prices and translated into US$ using the LCU:$ PPP exchange rate in 2010.</t>
  </si>
  <si>
    <t>Exports of goods and services at constant market prices, rebased to 2010 constant prices and translated into US$ using the LCU:$ PPP exchange rate in 2010.</t>
  </si>
  <si>
    <t>Imports of goods and services at constant market prices, rebased to 2010 constant prices and translated into US$ using the LCU:$ PPP exchange rate in 2010.</t>
  </si>
  <si>
    <t>Total domestic expenditure (including stockbuilding) at constant market prices, rebased to 2010 constant prices and translated into US$ using the LCU:$ PPP exchange rate in 2010.</t>
  </si>
  <si>
    <t xml:space="preserve">The difference between the sum of all rebased (US$ PPP 2010 constant price) GDP components, and rebased GDP. </t>
  </si>
  <si>
    <t>The consumer price index in local currency rebased to 2010=100 by the EIU.</t>
  </si>
  <si>
    <t>The producer price index rebased to 2010=100 by the EIU</t>
  </si>
  <si>
    <t>The industrial production index rebased to 2010=100 by the EIU.</t>
  </si>
  <si>
    <t>The export volume of goods index rebased to 2010=100 by the EIU.</t>
  </si>
  <si>
    <t>The import volume of goods index rebased to 2010=100 by the EIU.</t>
  </si>
  <si>
    <t>The export prices index in US$ rebased to 2010=100 by the EIU.</t>
  </si>
  <si>
    <t>The import prices index in US$ rebased to 2010=100 by the EIU.</t>
  </si>
  <si>
    <t>The average wage index in local currency rebased to 2010=100 by the EIU.</t>
  </si>
  <si>
    <t>The average real wage index in local currency rebased to 2010=100 by the EIU.</t>
  </si>
  <si>
    <t>The unit labour cost index in US$ rebased to 2010=100 by the EIU.</t>
  </si>
  <si>
    <t>GDP deflator (2010=100; av)</t>
  </si>
  <si>
    <t>Private consumption deflator (2010=100; av)</t>
  </si>
  <si>
    <t>Government consumption deflator (2010=100; av)</t>
  </si>
  <si>
    <t>Fixed investment deflator (2010=100; av)</t>
  </si>
  <si>
    <t>Export deflator (2010=100; av)</t>
  </si>
  <si>
    <t>Import deflator (2010=100; av)</t>
  </si>
  <si>
    <t>Real personal disposable income (US$ at 2010 prices)</t>
  </si>
  <si>
    <t>Terms of trade (2010=100)</t>
  </si>
  <si>
    <t>Real GDP (US$ at 2010 prices)</t>
  </si>
  <si>
    <t>Real private consumption (US$ at 2010 prices)</t>
  </si>
  <si>
    <t>Real government consumption (US$ at 2010 prices)</t>
  </si>
  <si>
    <t>Real gross fixed investment (US$ at 2010 prices)</t>
  </si>
  <si>
    <t>Real exports of G&amp;S (US$ at 2010 prices)</t>
  </si>
  <si>
    <t>Real imports of G&amp;S (US$ at 2010 prices)</t>
  </si>
  <si>
    <t>Real domestic demand (US$ at 2010 prices)</t>
  </si>
  <si>
    <t>Rebasing residual (US$ at 2010 prices)</t>
  </si>
  <si>
    <t>Real GDP (PPP US$ at 2010 prices)</t>
  </si>
  <si>
    <t>Real private consumption (PPP US$ at 2010 prices)</t>
  </si>
  <si>
    <t>Real government consumption (PPP US$ at 2010 prices)</t>
  </si>
  <si>
    <t>Real gross fixed investment (PPP US$ at 2010 prices)</t>
  </si>
  <si>
    <t>Real exports of G&amp;S (PPP US$ at 2010 prices)</t>
  </si>
  <si>
    <t>Real imports of G&amp;S (PPP US$ at 2010 prices)</t>
  </si>
  <si>
    <t>Real domestic demand (PPP US$ at 2010 prices)</t>
  </si>
  <si>
    <t>Rebasing residual (PPP US$ at 2010 prices)</t>
  </si>
  <si>
    <t>Consumer price index (2010=100; av)</t>
  </si>
  <si>
    <t>Producer price index (2010=100; av)</t>
  </si>
  <si>
    <t>Industrial production (2010=100; av)</t>
  </si>
  <si>
    <t>Export volume of goods (2010=100)</t>
  </si>
  <si>
    <t>Import volume of goods  (2010=100)</t>
  </si>
  <si>
    <t>Export prices  (US$, 2010=100)</t>
  </si>
  <si>
    <t>Import prices  (US$, 2010=100)</t>
  </si>
  <si>
    <t>Average wage index (LCU, 2010=100)</t>
  </si>
  <si>
    <t>Average real wage index (LCU, 2010=100)</t>
  </si>
  <si>
    <t>Unit labour cost index (US$, 2010=100)</t>
  </si>
  <si>
    <t>Data revised due to base year change from 2005 to 2010.</t>
  </si>
  <si>
    <t>2018q1</t>
  </si>
  <si>
    <t>2018q2</t>
  </si>
  <si>
    <t>2018q3</t>
  </si>
  <si>
    <t>2018q4</t>
  </si>
  <si>
    <t>Goods: exports ($ m)   </t>
  </si>
  <si>
    <t>Goods: imports ($ m) </t>
  </si>
  <si>
    <t>Goods: imports (US$)</t>
  </si>
  <si>
    <t>Goods: exports (US$)</t>
  </si>
  <si>
    <t>2019q1</t>
  </si>
  <si>
    <t>2019q2</t>
  </si>
  <si>
    <t>2019q3</t>
  </si>
  <si>
    <t>2019q4</t>
  </si>
  <si>
    <t>2020q1</t>
  </si>
  <si>
    <t>2020q2</t>
  </si>
  <si>
    <t>2020q3</t>
  </si>
  <si>
    <t>2020q4</t>
  </si>
  <si>
    <t>(find</t>
  </si>
  <si>
    <t>Dynamic weight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</si>
</sst>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_)"/>
    <numFmt numFmtId="165" formatCode="0.0"/>
    <numFmt numFmtId="166" formatCode="0.0_)"/>
    <numFmt numFmtId="167" formatCode="0.000"/>
    <numFmt numFmtId="168" formatCode="0_)"/>
    <numFmt numFmtId="169" formatCode="General_)"/>
    <numFmt numFmtId="170" formatCode="0.0000"/>
    <numFmt numFmtId="171" formatCode="0.00000"/>
  </numFmts>
  <fonts count="22" x14ac:knownFonts="1">
    <font>
      <sz val="10"/>
      <name val="Arial"/>
    </font>
    <font>
      <b/>
      <i/>
      <sz val="10"/>
      <color indexed="26"/>
      <name val="Arial"/>
      <family val="2"/>
    </font>
    <font>
      <b/>
      <sz val="10"/>
      <color indexed="26"/>
      <name val="Arial"/>
      <family val="2"/>
    </font>
    <font>
      <b/>
      <sz val="10"/>
      <color indexed="9"/>
      <name val="Arial"/>
      <family val="2"/>
    </font>
    <font>
      <b/>
      <sz val="10"/>
      <color indexed="11"/>
      <name val="Arial"/>
      <family val="2"/>
    </font>
    <font>
      <b/>
      <sz val="10"/>
      <color indexed="35"/>
      <name val="Arial"/>
      <family val="2"/>
    </font>
    <font>
      <sz val="10"/>
      <color indexed="26"/>
      <name val="Arial"/>
      <family val="2"/>
    </font>
    <font>
      <b/>
      <sz val="12"/>
      <color indexed="24"/>
      <name val="Arial"/>
      <family val="2"/>
    </font>
    <font>
      <sz val="10"/>
      <color indexed="8"/>
      <name val="Arial"/>
      <family val="2"/>
    </font>
    <font>
      <sz val="10"/>
      <color indexed="9"/>
      <name val="Arial"/>
      <family val="2"/>
    </font>
    <font>
      <b/>
      <sz val="10"/>
      <color indexed="8"/>
      <name val="Arial"/>
      <family val="2"/>
    </font>
    <font>
      <sz val="10"/>
      <color indexed="11"/>
      <name val="Arial"/>
      <family val="2"/>
    </font>
    <font>
      <sz val="10"/>
      <color indexed="35"/>
      <name val="Arial"/>
      <family val="2"/>
    </font>
    <font>
      <b/>
      <sz val="12"/>
      <color indexed="32"/>
      <name val="Arial"/>
      <family val="2"/>
    </font>
    <font>
      <sz val="10"/>
      <color indexed="32"/>
      <name val="Arial"/>
      <family val="2"/>
    </font>
    <font>
      <b/>
      <sz val="10"/>
      <color indexed="32"/>
      <name val="Arial"/>
      <family val="2"/>
    </font>
    <font>
      <sz val="10"/>
      <name val="Courier"/>
      <family val="3"/>
    </font>
    <font>
      <sz val="10"/>
      <color indexed="26"/>
      <name val="Arial"/>
      <family val="2"/>
    </font>
    <font>
      <b/>
      <sz val="10"/>
      <color indexed="26"/>
      <name val="Arial"/>
      <family val="2"/>
    </font>
    <font>
      <sz val="10"/>
      <name val="Arial"/>
      <family val="2"/>
    </font>
    <font>
      <b/>
      <sz val="10"/>
      <color rgb="FF000000"/>
      <name val="Arial"/>
      <family val="2"/>
    </font>
    <font>
      <b/>
      <sz val="10"/>
      <name val="Arial"/>
      <family val="2"/>
    </font>
  </fonts>
  <fills count="9">
    <fill>
      <patternFill patternType="none"/>
    </fill>
    <fill>
      <patternFill patternType="gray125"/>
    </fill>
    <fill>
      <patternFill patternType="solid">
        <fgColor indexed="32"/>
        <bgColor indexed="64"/>
      </patternFill>
    </fill>
    <fill>
      <patternFill patternType="solid">
        <fgColor indexed="12"/>
        <bgColor indexed="64"/>
      </patternFill>
    </fill>
    <fill>
      <patternFill patternType="solid">
        <fgColor indexed="18"/>
        <bgColor indexed="64"/>
      </patternFill>
    </fill>
    <fill>
      <patternFill patternType="lightGray">
        <bgColor indexed="32"/>
      </patternFill>
    </fill>
    <fill>
      <patternFill patternType="lightTrellis">
        <bgColor indexed="32"/>
      </patternFill>
    </fill>
    <fill>
      <patternFill patternType="darkGrid">
        <bgColor indexed="32"/>
      </patternFill>
    </fill>
    <fill>
      <patternFill patternType="solid">
        <fgColor rgb="FFFFFF00"/>
        <bgColor indexed="64"/>
      </patternFill>
    </fill>
  </fills>
  <borders count="2">
    <border>
      <left/>
      <right/>
      <top/>
      <bottom/>
      <diagonal/>
    </border>
    <border>
      <left style="thin">
        <color indexed="55"/>
      </left>
      <right style="thin">
        <color indexed="55"/>
      </right>
      <top style="thin">
        <color indexed="55"/>
      </top>
      <bottom style="thin">
        <color indexed="55"/>
      </bottom>
      <diagonal/>
    </border>
  </borders>
  <cellStyleXfs count="2">
    <xf numFmtId="0" fontId="0" fillId="0" borderId="0"/>
    <xf numFmtId="169" fontId="16" fillId="0" borderId="0"/>
  </cellStyleXfs>
  <cellXfs count="182">
    <xf numFmtId="0" fontId="0" fillId="0" borderId="0" xfId="0"/>
    <xf numFmtId="0" fontId="2" fillId="2" borderId="1" xfId="0" applyFont="1" applyFill="1" applyBorder="1" applyAlignment="1" applyProtection="1">
      <alignment horizontal="left"/>
    </xf>
    <xf numFmtId="0" fontId="5" fillId="2" borderId="1" xfId="0" quotePrefix="1" applyFont="1" applyFill="1" applyBorder="1" applyAlignment="1" applyProtection="1">
      <alignment horizontal="right"/>
    </xf>
    <xf numFmtId="0" fontId="0" fillId="2" borderId="1" xfId="0" applyFill="1" applyBorder="1" applyProtection="1"/>
    <xf numFmtId="0" fontId="7" fillId="2" borderId="1" xfId="0" applyFont="1" applyFill="1" applyBorder="1" applyAlignment="1" applyProtection="1">
      <alignment horizontal="left"/>
    </xf>
    <xf numFmtId="0" fontId="6" fillId="2" borderId="1" xfId="0" applyFont="1" applyFill="1" applyBorder="1" applyAlignment="1" applyProtection="1">
      <alignment horizontal="left"/>
    </xf>
    <xf numFmtId="0" fontId="8" fillId="2" borderId="1" xfId="0" applyFont="1" applyFill="1" applyBorder="1" applyAlignment="1" applyProtection="1">
      <alignment horizontal="right"/>
    </xf>
    <xf numFmtId="164" fontId="8" fillId="2" borderId="1" xfId="0" applyNumberFormat="1" applyFont="1" applyFill="1" applyBorder="1" applyAlignment="1" applyProtection="1">
      <alignment horizontal="right"/>
    </xf>
    <xf numFmtId="0" fontId="8" fillId="2" borderId="1" xfId="0" applyFont="1" applyFill="1" applyBorder="1" applyProtection="1"/>
    <xf numFmtId="1" fontId="6" fillId="2" borderId="1" xfId="0" quotePrefix="1" applyNumberFormat="1" applyFont="1" applyFill="1" applyBorder="1" applyAlignment="1" applyProtection="1">
      <alignment horizontal="left"/>
    </xf>
    <xf numFmtId="1" fontId="9" fillId="2" borderId="1" xfId="0" applyNumberFormat="1" applyFont="1" applyFill="1" applyBorder="1" applyAlignment="1" applyProtection="1">
      <alignment horizontal="right"/>
    </xf>
    <xf numFmtId="1" fontId="8" fillId="2" borderId="1" xfId="0" applyNumberFormat="1" applyFont="1" applyFill="1" applyBorder="1" applyProtection="1"/>
    <xf numFmtId="49" fontId="6" fillId="2" borderId="1" xfId="0" applyNumberFormat="1" applyFont="1" applyFill="1" applyBorder="1" applyAlignment="1" applyProtection="1">
      <alignment horizontal="left"/>
    </xf>
    <xf numFmtId="1" fontId="6" fillId="2" borderId="1" xfId="0" applyNumberFormat="1" applyFont="1" applyFill="1" applyBorder="1" applyAlignment="1" applyProtection="1">
      <alignment horizontal="left"/>
    </xf>
    <xf numFmtId="0" fontId="6" fillId="2" borderId="1" xfId="0" quotePrefix="1" applyFont="1" applyFill="1" applyBorder="1" applyAlignment="1" applyProtection="1">
      <alignment horizontal="left"/>
    </xf>
    <xf numFmtId="49" fontId="6" fillId="2" borderId="1" xfId="0" quotePrefix="1" applyNumberFormat="1" applyFont="1" applyFill="1" applyBorder="1" applyAlignment="1" applyProtection="1">
      <alignment horizontal="left"/>
    </xf>
    <xf numFmtId="1" fontId="2" fillId="2" borderId="1" xfId="0" quotePrefix="1" applyNumberFormat="1" applyFont="1" applyFill="1" applyBorder="1" applyAlignment="1" applyProtection="1">
      <alignment horizontal="left"/>
    </xf>
    <xf numFmtId="1" fontId="8" fillId="2" borderId="1" xfId="0" applyNumberFormat="1" applyFont="1" applyFill="1" applyBorder="1" applyAlignment="1" applyProtection="1">
      <alignment horizontal="right"/>
    </xf>
    <xf numFmtId="165" fontId="6" fillId="2" borderId="1" xfId="0" quotePrefix="1" applyNumberFormat="1" applyFont="1" applyFill="1" applyBorder="1" applyAlignment="1" applyProtection="1">
      <alignment horizontal="left"/>
    </xf>
    <xf numFmtId="165" fontId="9" fillId="2" borderId="1" xfId="0" applyNumberFormat="1" applyFont="1" applyFill="1" applyBorder="1" applyAlignment="1" applyProtection="1">
      <alignment horizontal="right"/>
    </xf>
    <xf numFmtId="165" fontId="8" fillId="2" borderId="1" xfId="0" applyNumberFormat="1" applyFont="1" applyFill="1" applyBorder="1" applyProtection="1"/>
    <xf numFmtId="165" fontId="8" fillId="2" borderId="1" xfId="0" applyNumberFormat="1" applyFont="1" applyFill="1" applyBorder="1" applyAlignment="1" applyProtection="1">
      <alignment horizontal="right"/>
    </xf>
    <xf numFmtId="165" fontId="6" fillId="2" borderId="1" xfId="0" applyNumberFormat="1" applyFont="1" applyFill="1" applyBorder="1" applyAlignment="1" applyProtection="1">
      <alignment horizontal="left"/>
    </xf>
    <xf numFmtId="165" fontId="2" fillId="2" borderId="1" xfId="0" applyNumberFormat="1" applyFont="1" applyFill="1" applyBorder="1" applyAlignment="1" applyProtection="1">
      <alignment horizontal="left"/>
    </xf>
    <xf numFmtId="166" fontId="8" fillId="2" borderId="1" xfId="0" applyNumberFormat="1" applyFont="1" applyFill="1" applyBorder="1" applyAlignment="1" applyProtection="1">
      <alignment horizontal="right"/>
    </xf>
    <xf numFmtId="167" fontId="8" fillId="2" borderId="1" xfId="0" applyNumberFormat="1" applyFont="1" applyFill="1" applyBorder="1" applyProtection="1"/>
    <xf numFmtId="2" fontId="9" fillId="2" borderId="1" xfId="0" applyNumberFormat="1" applyFont="1" applyFill="1" applyBorder="1" applyAlignment="1" applyProtection="1">
      <alignment horizontal="right"/>
    </xf>
    <xf numFmtId="165" fontId="11" fillId="2" borderId="1" xfId="0" applyNumberFormat="1" applyFont="1" applyFill="1" applyBorder="1" applyAlignment="1" applyProtection="1">
      <alignment horizontal="right"/>
    </xf>
    <xf numFmtId="165" fontId="12" fillId="2" borderId="1" xfId="0" applyNumberFormat="1" applyFont="1" applyFill="1" applyBorder="1" applyAlignment="1" applyProtection="1">
      <alignment horizontal="right"/>
    </xf>
    <xf numFmtId="0" fontId="6" fillId="2" borderId="1" xfId="0" applyFont="1" applyFill="1" applyBorder="1" applyProtection="1"/>
    <xf numFmtId="165" fontId="2" fillId="2" borderId="1" xfId="0" applyNumberFormat="1" applyFont="1" applyFill="1" applyBorder="1" applyProtection="1"/>
    <xf numFmtId="165" fontId="6" fillId="2" borderId="1" xfId="0" applyNumberFormat="1" applyFont="1" applyFill="1" applyBorder="1" applyProtection="1"/>
    <xf numFmtId="0" fontId="0" fillId="2" borderId="1" xfId="0" applyFill="1" applyBorder="1" applyAlignment="1" applyProtection="1">
      <alignment horizontal="right"/>
    </xf>
    <xf numFmtId="0" fontId="1" fillId="2" borderId="1" xfId="0" quotePrefix="1" applyFont="1" applyFill="1" applyBorder="1" applyAlignment="1" applyProtection="1"/>
    <xf numFmtId="0" fontId="1" fillId="2" borderId="1" xfId="0" applyFont="1" applyFill="1" applyBorder="1" applyAlignment="1" applyProtection="1"/>
    <xf numFmtId="0" fontId="1" fillId="2" borderId="1" xfId="0" applyFont="1" applyFill="1" applyBorder="1" applyAlignment="1" applyProtection="1">
      <alignment horizontal="left"/>
    </xf>
    <xf numFmtId="0" fontId="1" fillId="2" borderId="1" xfId="0" applyFont="1" applyFill="1" applyBorder="1" applyAlignment="1" applyProtection="1">
      <alignment horizontal="left"/>
      <protection locked="0"/>
    </xf>
    <xf numFmtId="0" fontId="6" fillId="2" borderId="1" xfId="0" applyFont="1" applyFill="1" applyBorder="1" applyAlignment="1" applyProtection="1">
      <protection locked="0"/>
    </xf>
    <xf numFmtId="0" fontId="6" fillId="2" borderId="1" xfId="0" applyFont="1" applyFill="1" applyBorder="1" applyAlignment="1"/>
    <xf numFmtId="49" fontId="2" fillId="2" borderId="1" xfId="0" applyNumberFormat="1" applyFont="1" applyFill="1" applyBorder="1" applyAlignment="1" applyProtection="1">
      <alignment horizontal="left"/>
    </xf>
    <xf numFmtId="0" fontId="0" fillId="2" borderId="1" xfId="0" applyFill="1" applyBorder="1"/>
    <xf numFmtId="0" fontId="8" fillId="2" borderId="1" xfId="0" applyFont="1" applyFill="1" applyBorder="1"/>
    <xf numFmtId="165" fontId="8" fillId="2" borderId="1" xfId="0" applyNumberFormat="1" applyFont="1" applyFill="1" applyBorder="1"/>
    <xf numFmtId="1" fontId="8" fillId="2" borderId="1" xfId="0" applyNumberFormat="1" applyFont="1" applyFill="1" applyBorder="1"/>
    <xf numFmtId="49" fontId="2" fillId="2" borderId="1" xfId="0" quotePrefix="1" applyNumberFormat="1" applyFont="1" applyFill="1" applyBorder="1" applyAlignment="1" applyProtection="1">
      <alignment horizontal="left"/>
    </xf>
    <xf numFmtId="165" fontId="11" fillId="2" borderId="1" xfId="0" applyNumberFormat="1" applyFont="1" applyFill="1" applyBorder="1" applyAlignment="1" applyProtection="1">
      <alignment horizontal="right" wrapText="1"/>
    </xf>
    <xf numFmtId="165" fontId="11" fillId="2" borderId="1" xfId="0" quotePrefix="1" applyNumberFormat="1" applyFont="1" applyFill="1" applyBorder="1" applyAlignment="1" applyProtection="1">
      <alignment horizontal="right" wrapText="1"/>
    </xf>
    <xf numFmtId="165" fontId="12" fillId="2" borderId="1" xfId="0" quotePrefix="1" applyNumberFormat="1" applyFont="1" applyFill="1" applyBorder="1" applyAlignment="1" applyProtection="1">
      <alignment horizontal="right" wrapText="1"/>
    </xf>
    <xf numFmtId="165" fontId="12" fillId="2" borderId="1" xfId="0" applyNumberFormat="1" applyFont="1" applyFill="1" applyBorder="1" applyAlignment="1" applyProtection="1">
      <alignment horizontal="right" wrapText="1"/>
    </xf>
    <xf numFmtId="167" fontId="8" fillId="2" borderId="1" xfId="0" applyNumberFormat="1" applyFont="1" applyFill="1" applyBorder="1"/>
    <xf numFmtId="49" fontId="2" fillId="2" borderId="1" xfId="0" applyNumberFormat="1" applyFont="1" applyFill="1" applyBorder="1" applyAlignment="1" applyProtection="1"/>
    <xf numFmtId="2" fontId="8" fillId="2" borderId="1" xfId="0" applyNumberFormat="1" applyFont="1" applyFill="1" applyBorder="1"/>
    <xf numFmtId="3" fontId="8" fillId="2" borderId="1" xfId="0" applyNumberFormat="1" applyFont="1" applyFill="1" applyBorder="1"/>
    <xf numFmtId="165" fontId="11" fillId="2" borderId="1" xfId="0" quotePrefix="1" applyNumberFormat="1" applyFont="1" applyFill="1" applyBorder="1" applyAlignment="1" applyProtection="1">
      <alignment horizontal="right"/>
    </xf>
    <xf numFmtId="0" fontId="14" fillId="2" borderId="1" xfId="0" applyFont="1" applyFill="1" applyBorder="1" applyProtection="1"/>
    <xf numFmtId="1" fontId="0" fillId="2" borderId="1" xfId="0" applyNumberFormat="1" applyFill="1" applyBorder="1" applyAlignment="1" applyProtection="1">
      <alignment horizontal="right"/>
    </xf>
    <xf numFmtId="1" fontId="0" fillId="2" borderId="1" xfId="0" applyNumberFormat="1" applyFill="1" applyBorder="1" applyProtection="1"/>
    <xf numFmtId="1" fontId="13" fillId="2" borderId="1" xfId="0" applyNumberFormat="1" applyFont="1" applyFill="1" applyBorder="1" applyAlignment="1" applyProtection="1">
      <alignment horizontal="left"/>
    </xf>
    <xf numFmtId="165" fontId="0" fillId="2" borderId="1" xfId="0" applyNumberFormat="1" applyFill="1" applyBorder="1" applyAlignment="1" applyProtection="1">
      <alignment horizontal="right"/>
    </xf>
    <xf numFmtId="165" fontId="14" fillId="2" borderId="1" xfId="0" applyNumberFormat="1" applyFont="1" applyFill="1" applyBorder="1" applyAlignment="1" applyProtection="1">
      <alignment horizontal="left" wrapText="1"/>
    </xf>
    <xf numFmtId="0" fontId="14" fillId="2" borderId="1" xfId="0" applyFont="1" applyFill="1" applyBorder="1"/>
    <xf numFmtId="1" fontId="0" fillId="2" borderId="1" xfId="0" applyNumberFormat="1" applyFill="1" applyBorder="1" applyAlignment="1">
      <alignment horizontal="right"/>
    </xf>
    <xf numFmtId="0" fontId="9" fillId="2" borderId="1" xfId="0" applyFont="1" applyFill="1" applyBorder="1" applyProtection="1"/>
    <xf numFmtId="0" fontId="15" fillId="2" borderId="1" xfId="0" applyFont="1" applyFill="1" applyBorder="1" applyAlignment="1" applyProtection="1">
      <alignment horizontal="left"/>
    </xf>
    <xf numFmtId="1" fontId="3" fillId="2" borderId="1" xfId="0" applyNumberFormat="1" applyFont="1" applyFill="1" applyBorder="1" applyAlignment="1" applyProtection="1">
      <alignment horizontal="left"/>
    </xf>
    <xf numFmtId="165" fontId="2" fillId="2" borderId="1" xfId="0" quotePrefix="1" applyNumberFormat="1" applyFont="1" applyFill="1" applyBorder="1" applyAlignment="1" applyProtection="1">
      <alignment horizontal="left"/>
    </xf>
    <xf numFmtId="165" fontId="7" fillId="2" borderId="1" xfId="0" applyNumberFormat="1" applyFont="1" applyFill="1" applyBorder="1" applyAlignment="1" applyProtection="1">
      <alignment horizontal="left"/>
    </xf>
    <xf numFmtId="165" fontId="6" fillId="2" borderId="1" xfId="0" quotePrefix="1" applyNumberFormat="1" applyFont="1" applyFill="1" applyBorder="1" applyAlignment="1" applyProtection="1">
      <alignment horizontal="left" wrapText="1"/>
    </xf>
    <xf numFmtId="165" fontId="6" fillId="2" borderId="1" xfId="0" applyNumberFormat="1" applyFont="1" applyFill="1" applyBorder="1" applyAlignment="1" applyProtection="1">
      <alignment horizontal="left" wrapText="1"/>
    </xf>
    <xf numFmtId="165" fontId="2" fillId="2" borderId="1" xfId="0" quotePrefix="1" applyNumberFormat="1" applyFont="1" applyFill="1" applyBorder="1" applyAlignment="1" applyProtection="1">
      <alignment horizontal="left" wrapText="1"/>
    </xf>
    <xf numFmtId="0" fontId="6" fillId="2" borderId="1" xfId="0" applyFont="1" applyFill="1" applyBorder="1" applyAlignment="1" applyProtection="1"/>
    <xf numFmtId="0" fontId="2" fillId="2" borderId="1" xfId="0" applyFont="1" applyFill="1" applyBorder="1" applyAlignment="1" applyProtection="1">
      <alignment horizontal="left" wrapText="1"/>
    </xf>
    <xf numFmtId="168" fontId="3" fillId="2" borderId="1" xfId="0" quotePrefix="1" applyNumberFormat="1" applyFont="1" applyFill="1" applyBorder="1" applyAlignment="1" applyProtection="1">
      <alignment horizontal="right"/>
    </xf>
    <xf numFmtId="168" fontId="3" fillId="2" borderId="1" xfId="0" applyNumberFormat="1" applyFont="1" applyFill="1" applyBorder="1" applyAlignment="1" applyProtection="1">
      <alignment horizontal="right"/>
    </xf>
    <xf numFmtId="0" fontId="7" fillId="2" borderId="1" xfId="0" applyFont="1" applyFill="1" applyBorder="1" applyAlignment="1" applyProtection="1">
      <alignment horizontal="left" wrapText="1"/>
    </xf>
    <xf numFmtId="164" fontId="8" fillId="2" borderId="1" xfId="0" applyNumberFormat="1" applyFont="1" applyFill="1" applyBorder="1" applyProtection="1"/>
    <xf numFmtId="0" fontId="2" fillId="2" borderId="1" xfId="0" applyFont="1" applyFill="1" applyBorder="1" applyAlignment="1" applyProtection="1">
      <alignment horizontal="left" wrapText="1"/>
      <protection locked="0"/>
    </xf>
    <xf numFmtId="167" fontId="9" fillId="2" borderId="1" xfId="0" applyNumberFormat="1" applyFont="1" applyFill="1" applyBorder="1" applyAlignment="1" applyProtection="1">
      <alignment horizontal="right"/>
    </xf>
    <xf numFmtId="167" fontId="6" fillId="2" borderId="1" xfId="0" applyNumberFormat="1" applyFont="1" applyFill="1" applyBorder="1" applyAlignment="1" applyProtection="1">
      <alignment horizontal="left"/>
    </xf>
    <xf numFmtId="2" fontId="8" fillId="2" borderId="1" xfId="0" applyNumberFormat="1" applyFont="1" applyFill="1" applyBorder="1" applyAlignment="1" applyProtection="1">
      <alignment horizontal="right"/>
    </xf>
    <xf numFmtId="49" fontId="6" fillId="2" borderId="1" xfId="1" applyNumberFormat="1" applyFont="1" applyFill="1" applyBorder="1" applyAlignment="1" applyProtection="1">
      <alignment horizontal="left"/>
    </xf>
    <xf numFmtId="49" fontId="6" fillId="2" borderId="1" xfId="1" quotePrefix="1" applyNumberFormat="1" applyFont="1" applyFill="1" applyBorder="1" applyAlignment="1" applyProtection="1">
      <alignment horizontal="left"/>
    </xf>
    <xf numFmtId="165" fontId="6" fillId="2" borderId="1" xfId="0" applyNumberFormat="1" applyFont="1" applyFill="1" applyBorder="1" applyAlignment="1" applyProtection="1">
      <alignment horizontal="left"/>
      <protection locked="0"/>
    </xf>
    <xf numFmtId="0" fontId="6" fillId="2" borderId="1" xfId="0" applyFont="1" applyFill="1" applyBorder="1" applyAlignment="1">
      <alignment wrapText="1"/>
    </xf>
    <xf numFmtId="49" fontId="6" fillId="2" borderId="1" xfId="0" applyNumberFormat="1" applyFont="1" applyFill="1" applyBorder="1" applyAlignment="1" applyProtection="1"/>
    <xf numFmtId="49" fontId="6" fillId="2" borderId="1" xfId="0" quotePrefix="1" applyNumberFormat="1" applyFont="1" applyFill="1" applyBorder="1" applyAlignment="1" applyProtection="1"/>
    <xf numFmtId="0" fontId="6" fillId="2" borderId="1" xfId="0" applyFont="1" applyFill="1" applyBorder="1" applyAlignment="1" applyProtection="1">
      <alignment wrapText="1"/>
    </xf>
    <xf numFmtId="165" fontId="17" fillId="2" borderId="1" xfId="0" applyNumberFormat="1" applyFont="1" applyFill="1" applyBorder="1" applyAlignment="1" applyProtection="1">
      <alignment horizontal="left"/>
    </xf>
    <xf numFmtId="165" fontId="17" fillId="2" borderId="1" xfId="0" quotePrefix="1" applyNumberFormat="1" applyFont="1" applyFill="1" applyBorder="1" applyAlignment="1" applyProtection="1">
      <alignment horizontal="left"/>
    </xf>
    <xf numFmtId="165" fontId="17" fillId="2" borderId="1" xfId="0" applyNumberFormat="1" applyFont="1" applyFill="1" applyBorder="1" applyProtection="1"/>
    <xf numFmtId="165" fontId="18" fillId="2" borderId="1" xfId="0" applyNumberFormat="1" applyFont="1" applyFill="1" applyBorder="1" applyAlignment="1" applyProtection="1">
      <alignment horizontal="left"/>
    </xf>
    <xf numFmtId="165" fontId="18" fillId="2" borderId="1" xfId="0" applyNumberFormat="1" applyFont="1" applyFill="1" applyBorder="1" applyProtection="1"/>
    <xf numFmtId="165" fontId="4" fillId="2" borderId="1" xfId="0" quotePrefix="1" applyNumberFormat="1" applyFont="1" applyFill="1" applyBorder="1" applyAlignment="1" applyProtection="1">
      <alignment horizontal="right"/>
    </xf>
    <xf numFmtId="0" fontId="6" fillId="3" borderId="1" xfId="0" applyFont="1" applyFill="1" applyBorder="1" applyProtection="1"/>
    <xf numFmtId="0" fontId="0" fillId="3" borderId="1" xfId="0" applyFill="1" applyBorder="1" applyAlignment="1" applyProtection="1">
      <alignment horizontal="right"/>
    </xf>
    <xf numFmtId="0" fontId="0" fillId="3" borderId="1" xfId="0" applyFill="1" applyBorder="1" applyProtection="1"/>
    <xf numFmtId="0" fontId="9" fillId="2" borderId="1" xfId="0" applyFont="1" applyFill="1" applyBorder="1" applyAlignment="1" applyProtection="1">
      <protection locked="0"/>
    </xf>
    <xf numFmtId="0" fontId="6" fillId="3" borderId="1" xfId="0" applyFont="1" applyFill="1" applyBorder="1" applyAlignment="1" applyProtection="1"/>
    <xf numFmtId="0" fontId="6" fillId="4" borderId="1" xfId="0" applyFont="1" applyFill="1" applyBorder="1" applyAlignment="1" applyProtection="1"/>
    <xf numFmtId="49" fontId="6" fillId="4" borderId="1" xfId="0" applyNumberFormat="1" applyFont="1" applyFill="1" applyBorder="1" applyAlignment="1" applyProtection="1">
      <alignment horizontal="left"/>
    </xf>
    <xf numFmtId="1" fontId="6" fillId="4" borderId="1" xfId="0" quotePrefix="1" applyNumberFormat="1" applyFont="1" applyFill="1" applyBorder="1" applyAlignment="1" applyProtection="1">
      <alignment horizontal="left"/>
    </xf>
    <xf numFmtId="165" fontId="11" fillId="4" borderId="1" xfId="0" applyNumberFormat="1" applyFont="1" applyFill="1" applyBorder="1" applyAlignment="1" applyProtection="1">
      <alignment horizontal="right" wrapText="1"/>
    </xf>
    <xf numFmtId="165" fontId="11" fillId="4" borderId="1" xfId="0" quotePrefix="1" applyNumberFormat="1" applyFont="1" applyFill="1" applyBorder="1" applyAlignment="1" applyProtection="1">
      <alignment horizontal="right" wrapText="1"/>
    </xf>
    <xf numFmtId="165" fontId="12" fillId="4" borderId="1" xfId="0" quotePrefix="1" applyNumberFormat="1" applyFont="1" applyFill="1" applyBorder="1" applyAlignment="1" applyProtection="1">
      <alignment horizontal="right" wrapText="1"/>
    </xf>
    <xf numFmtId="165" fontId="8" fillId="4" borderId="1" xfId="0" applyNumberFormat="1" applyFont="1" applyFill="1" applyBorder="1" applyProtection="1"/>
    <xf numFmtId="165" fontId="11" fillId="4" borderId="1" xfId="0" applyNumberFormat="1" applyFont="1" applyFill="1" applyBorder="1" applyAlignment="1" applyProtection="1">
      <alignment horizontal="right"/>
    </xf>
    <xf numFmtId="165" fontId="12" fillId="4" borderId="1" xfId="0" applyNumberFormat="1" applyFont="1" applyFill="1" applyBorder="1" applyAlignment="1" applyProtection="1">
      <alignment horizontal="right"/>
    </xf>
    <xf numFmtId="49" fontId="2" fillId="4" borderId="1" xfId="0" quotePrefix="1" applyNumberFormat="1" applyFont="1" applyFill="1" applyBorder="1" applyAlignment="1" applyProtection="1">
      <alignment horizontal="left"/>
    </xf>
    <xf numFmtId="49" fontId="6" fillId="4" borderId="1" xfId="0" quotePrefix="1" applyNumberFormat="1" applyFont="1" applyFill="1" applyBorder="1" applyAlignment="1" applyProtection="1">
      <alignment horizontal="left"/>
    </xf>
    <xf numFmtId="0" fontId="8" fillId="4" borderId="1" xfId="0" applyFont="1" applyFill="1" applyBorder="1" applyProtection="1"/>
    <xf numFmtId="165" fontId="2" fillId="4" borderId="1" xfId="0" applyNumberFormat="1" applyFont="1" applyFill="1" applyBorder="1" applyAlignment="1" applyProtection="1">
      <alignment horizontal="left"/>
    </xf>
    <xf numFmtId="165" fontId="6" fillId="4" borderId="1" xfId="0" quotePrefix="1" applyNumberFormat="1" applyFont="1" applyFill="1" applyBorder="1" applyAlignment="1" applyProtection="1">
      <alignment horizontal="left"/>
    </xf>
    <xf numFmtId="0" fontId="8" fillId="4" borderId="1" xfId="0" applyFont="1" applyFill="1" applyBorder="1" applyAlignment="1" applyProtection="1">
      <alignment horizontal="right"/>
    </xf>
    <xf numFmtId="165" fontId="8" fillId="4" borderId="1" xfId="0" applyNumberFormat="1" applyFont="1" applyFill="1" applyBorder="1" applyAlignment="1" applyProtection="1">
      <alignment horizontal="right"/>
    </xf>
    <xf numFmtId="0" fontId="6" fillId="4" borderId="1" xfId="0" quotePrefix="1" applyFont="1" applyFill="1" applyBorder="1" applyAlignment="1" applyProtection="1">
      <alignment horizontal="left"/>
    </xf>
    <xf numFmtId="0" fontId="2" fillId="4" borderId="1" xfId="0" applyFont="1" applyFill="1" applyBorder="1" applyAlignment="1" applyProtection="1">
      <alignment horizontal="left"/>
    </xf>
    <xf numFmtId="0" fontId="10" fillId="4" borderId="1" xfId="0" applyFont="1" applyFill="1" applyBorder="1" applyAlignment="1" applyProtection="1">
      <alignment horizontal="right"/>
    </xf>
    <xf numFmtId="1" fontId="8" fillId="4" borderId="1" xfId="0" applyNumberFormat="1" applyFont="1" applyFill="1" applyBorder="1" applyProtection="1"/>
    <xf numFmtId="165" fontId="9" fillId="4" borderId="1" xfId="0" applyNumberFormat="1" applyFont="1" applyFill="1" applyBorder="1" applyAlignment="1" applyProtection="1">
      <alignment horizontal="right"/>
    </xf>
    <xf numFmtId="0" fontId="7" fillId="4" borderId="1" xfId="0" applyFont="1" applyFill="1" applyBorder="1" applyAlignment="1" applyProtection="1">
      <alignment horizontal="left"/>
    </xf>
    <xf numFmtId="0" fontId="6" fillId="4" borderId="1" xfId="0" applyFont="1" applyFill="1" applyBorder="1" applyAlignment="1" applyProtection="1">
      <alignment horizontal="left"/>
    </xf>
    <xf numFmtId="164" fontId="8" fillId="4" borderId="1" xfId="0" applyNumberFormat="1" applyFont="1" applyFill="1" applyBorder="1" applyAlignment="1" applyProtection="1">
      <alignment horizontal="right"/>
    </xf>
    <xf numFmtId="0" fontId="0" fillId="4" borderId="1" xfId="0" applyFill="1" applyBorder="1" applyProtection="1"/>
    <xf numFmtId="1" fontId="2" fillId="4" borderId="1" xfId="0" quotePrefix="1" applyNumberFormat="1" applyFont="1" applyFill="1" applyBorder="1" applyAlignment="1" applyProtection="1">
      <alignment horizontal="left"/>
    </xf>
    <xf numFmtId="1" fontId="6" fillId="4" borderId="1" xfId="0" applyNumberFormat="1" applyFont="1" applyFill="1" applyBorder="1" applyAlignment="1" applyProtection="1">
      <alignment horizontal="left"/>
    </xf>
    <xf numFmtId="1" fontId="8" fillId="4" borderId="1" xfId="0" applyNumberFormat="1" applyFont="1" applyFill="1" applyBorder="1" applyAlignment="1" applyProtection="1">
      <alignment horizontal="right"/>
    </xf>
    <xf numFmtId="1" fontId="2" fillId="4" borderId="1" xfId="0" applyNumberFormat="1" applyFont="1" applyFill="1" applyBorder="1" applyAlignment="1" applyProtection="1">
      <alignment horizontal="left"/>
    </xf>
    <xf numFmtId="165" fontId="6" fillId="4" borderId="1" xfId="0" applyNumberFormat="1" applyFont="1" applyFill="1" applyBorder="1" applyProtection="1"/>
    <xf numFmtId="168" fontId="2" fillId="4" borderId="1" xfId="0" applyNumberFormat="1" applyFont="1" applyFill="1" applyBorder="1" applyAlignment="1" applyProtection="1">
      <alignment horizontal="left"/>
    </xf>
    <xf numFmtId="168" fontId="8" fillId="4" borderId="1" xfId="0" applyNumberFormat="1" applyFont="1" applyFill="1" applyBorder="1" applyAlignment="1" applyProtection="1">
      <alignment horizontal="right"/>
    </xf>
    <xf numFmtId="0" fontId="2" fillId="4" borderId="1" xfId="0" applyFont="1" applyFill="1" applyBorder="1" applyProtection="1"/>
    <xf numFmtId="0" fontId="6" fillId="4" borderId="1" xfId="0" applyFont="1" applyFill="1" applyBorder="1" applyProtection="1"/>
    <xf numFmtId="165" fontId="2" fillId="4" borderId="1" xfId="0" applyNumberFormat="1" applyFont="1" applyFill="1" applyBorder="1" applyProtection="1"/>
    <xf numFmtId="1" fontId="2" fillId="4" borderId="1" xfId="0" applyNumberFormat="1" applyFont="1" applyFill="1" applyBorder="1" applyProtection="1"/>
    <xf numFmtId="1" fontId="6" fillId="4" borderId="1" xfId="0" applyNumberFormat="1" applyFont="1" applyFill="1" applyBorder="1" applyProtection="1"/>
    <xf numFmtId="0" fontId="0" fillId="4" borderId="1" xfId="0" applyFill="1" applyBorder="1" applyAlignment="1" applyProtection="1">
      <alignment horizontal="right"/>
    </xf>
    <xf numFmtId="0" fontId="6" fillId="2" borderId="1" xfId="0" applyFont="1" applyFill="1" applyBorder="1" applyAlignment="1" applyProtection="1">
      <alignment horizontal="left"/>
      <protection locked="0"/>
    </xf>
    <xf numFmtId="0" fontId="9" fillId="2" borderId="1" xfId="0" applyFont="1" applyFill="1" applyBorder="1" applyAlignment="1"/>
    <xf numFmtId="165" fontId="9" fillId="2" borderId="1" xfId="0" quotePrefix="1" applyNumberFormat="1" applyFont="1" applyFill="1" applyBorder="1" applyAlignment="1" applyProtection="1">
      <alignment horizontal="left"/>
    </xf>
    <xf numFmtId="165" fontId="9" fillId="2" borderId="1" xfId="0" applyNumberFormat="1" applyFont="1" applyFill="1" applyBorder="1"/>
    <xf numFmtId="165" fontId="9" fillId="2" borderId="1" xfId="0" applyNumberFormat="1" applyFont="1" applyFill="1" applyBorder="1" applyAlignment="1" applyProtection="1">
      <alignment horizontal="left"/>
    </xf>
    <xf numFmtId="0" fontId="9" fillId="2" borderId="1" xfId="0" applyFont="1" applyFill="1" applyBorder="1" applyAlignment="1" applyProtection="1">
      <alignment horizontal="left"/>
    </xf>
    <xf numFmtId="0" fontId="9" fillId="2" borderId="1" xfId="0" applyFont="1" applyFill="1" applyBorder="1"/>
    <xf numFmtId="49" fontId="9" fillId="2" borderId="1" xfId="0" applyNumberFormat="1" applyFont="1" applyFill="1" applyBorder="1" applyAlignment="1" applyProtection="1">
      <alignment horizontal="left"/>
    </xf>
    <xf numFmtId="1" fontId="9" fillId="2" borderId="1" xfId="0" applyNumberFormat="1" applyFont="1" applyFill="1" applyBorder="1" applyAlignment="1" applyProtection="1">
      <alignment horizontal="left"/>
    </xf>
    <xf numFmtId="1" fontId="9" fillId="2" borderId="1" xfId="0" applyNumberFormat="1" applyFont="1" applyFill="1" applyBorder="1"/>
    <xf numFmtId="49" fontId="9" fillId="2" borderId="1" xfId="0" quotePrefix="1" applyNumberFormat="1" applyFont="1" applyFill="1" applyBorder="1" applyAlignment="1" applyProtection="1">
      <alignment horizontal="left"/>
    </xf>
    <xf numFmtId="2" fontId="9" fillId="2" borderId="1" xfId="0" applyNumberFormat="1" applyFont="1" applyFill="1" applyBorder="1"/>
    <xf numFmtId="165" fontId="9" fillId="2" borderId="1" xfId="0" applyNumberFormat="1" applyFont="1" applyFill="1" applyBorder="1" applyProtection="1"/>
    <xf numFmtId="3" fontId="9" fillId="2" borderId="1" xfId="0" applyNumberFormat="1" applyFont="1" applyFill="1" applyBorder="1"/>
    <xf numFmtId="165" fontId="9" fillId="2" borderId="1" xfId="0" quotePrefix="1" applyNumberFormat="1" applyFont="1" applyFill="1" applyBorder="1" applyAlignment="1" applyProtection="1">
      <alignment horizontal="left" wrapText="1"/>
    </xf>
    <xf numFmtId="165" fontId="9" fillId="2" borderId="1" xfId="0" applyNumberFormat="1" applyFont="1" applyFill="1" applyBorder="1" applyAlignment="1" applyProtection="1">
      <alignment horizontal="left" wrapText="1"/>
    </xf>
    <xf numFmtId="0" fontId="9" fillId="5" borderId="1" xfId="0" applyFont="1" applyFill="1" applyBorder="1" applyAlignment="1" applyProtection="1">
      <alignment horizontal="left"/>
    </xf>
    <xf numFmtId="1" fontId="9" fillId="5" borderId="1" xfId="0" applyNumberFormat="1" applyFont="1" applyFill="1" applyBorder="1" applyAlignment="1" applyProtection="1">
      <alignment horizontal="left"/>
    </xf>
    <xf numFmtId="1" fontId="9" fillId="5" borderId="1" xfId="0" applyNumberFormat="1" applyFont="1" applyFill="1" applyBorder="1" applyProtection="1"/>
    <xf numFmtId="165" fontId="9" fillId="6" borderId="1" xfId="0" applyNumberFormat="1" applyFont="1" applyFill="1" applyBorder="1" applyAlignment="1" applyProtection="1">
      <alignment horizontal="left"/>
    </xf>
    <xf numFmtId="167" fontId="11" fillId="2" borderId="1" xfId="0" applyNumberFormat="1" applyFont="1" applyFill="1" applyBorder="1" applyAlignment="1" applyProtection="1">
      <alignment horizontal="right"/>
    </xf>
    <xf numFmtId="49" fontId="9" fillId="5" borderId="1" xfId="0" applyNumberFormat="1" applyFont="1" applyFill="1" applyBorder="1" applyAlignment="1" applyProtection="1">
      <alignment horizontal="left"/>
    </xf>
    <xf numFmtId="165" fontId="9" fillId="5" borderId="1" xfId="0" applyNumberFormat="1" applyFont="1" applyFill="1" applyBorder="1" applyAlignment="1" applyProtection="1">
      <alignment horizontal="left"/>
    </xf>
    <xf numFmtId="165" fontId="9" fillId="7" borderId="1" xfId="0" applyNumberFormat="1" applyFont="1" applyFill="1" applyBorder="1" applyAlignment="1" applyProtection="1">
      <alignment horizontal="left"/>
    </xf>
    <xf numFmtId="167" fontId="12" fillId="2" borderId="1" xfId="0" applyNumberFormat="1" applyFont="1" applyFill="1" applyBorder="1" applyAlignment="1" applyProtection="1">
      <alignment horizontal="right"/>
    </xf>
    <xf numFmtId="167" fontId="11" fillId="2" borderId="1" xfId="0" applyNumberFormat="1" applyFont="1" applyFill="1" applyBorder="1" applyAlignment="1" applyProtection="1">
      <alignment horizontal="right" wrapText="1"/>
    </xf>
    <xf numFmtId="1" fontId="6" fillId="2" borderId="1" xfId="0" applyNumberFormat="1" applyFont="1" applyFill="1" applyBorder="1" applyProtection="1"/>
    <xf numFmtId="165" fontId="12" fillId="2" borderId="1" xfId="0" quotePrefix="1" applyNumberFormat="1" applyFont="1" applyFill="1" applyBorder="1" applyAlignment="1" applyProtection="1">
      <alignment horizontal="right"/>
    </xf>
    <xf numFmtId="0" fontId="3" fillId="2" borderId="1" xfId="0" applyFont="1" applyFill="1" applyBorder="1"/>
    <xf numFmtId="1" fontId="3" fillId="2" borderId="1" xfId="0" applyNumberFormat="1" applyFont="1" applyFill="1" applyBorder="1"/>
    <xf numFmtId="3" fontId="3" fillId="2" borderId="1" xfId="0" applyNumberFormat="1" applyFont="1" applyFill="1" applyBorder="1"/>
    <xf numFmtId="165" fontId="3" fillId="2" borderId="1" xfId="0" applyNumberFormat="1" applyFont="1" applyFill="1" applyBorder="1"/>
    <xf numFmtId="0" fontId="4" fillId="2" borderId="1" xfId="0" quotePrefix="1" applyFont="1" applyFill="1" applyBorder="1" applyAlignment="1" applyProtection="1">
      <alignment horizontal="right"/>
    </xf>
    <xf numFmtId="1" fontId="19" fillId="2" borderId="1" xfId="0" applyNumberFormat="1" applyFont="1" applyFill="1" applyBorder="1" applyAlignment="1" applyProtection="1">
      <alignment horizontal="right"/>
    </xf>
    <xf numFmtId="165" fontId="19" fillId="2" borderId="1" xfId="0" applyNumberFormat="1" applyFont="1" applyFill="1" applyBorder="1" applyAlignment="1" applyProtection="1">
      <alignment horizontal="right"/>
    </xf>
    <xf numFmtId="1" fontId="19" fillId="2" borderId="1" xfId="0" applyNumberFormat="1" applyFont="1" applyFill="1" applyBorder="1" applyAlignment="1">
      <alignment horizontal="right"/>
    </xf>
    <xf numFmtId="0" fontId="19" fillId="2" borderId="1" xfId="0" applyFont="1" applyFill="1" applyBorder="1"/>
    <xf numFmtId="2" fontId="3" fillId="2" borderId="1" xfId="0" applyNumberFormat="1" applyFont="1" applyFill="1" applyBorder="1"/>
    <xf numFmtId="2" fontId="11" fillId="2" borderId="1" xfId="0" applyNumberFormat="1" applyFont="1" applyFill="1" applyBorder="1" applyAlignment="1" applyProtection="1">
      <alignment horizontal="right"/>
    </xf>
    <xf numFmtId="167" fontId="9" fillId="2" borderId="1" xfId="0" applyNumberFormat="1" applyFont="1" applyFill="1" applyBorder="1"/>
    <xf numFmtId="170" fontId="9" fillId="2" borderId="1" xfId="0" applyNumberFormat="1" applyFont="1" applyFill="1" applyBorder="1"/>
    <xf numFmtId="170" fontId="11" fillId="2" borderId="1" xfId="0" applyNumberFormat="1" applyFont="1" applyFill="1" applyBorder="1" applyAlignment="1" applyProtection="1">
      <alignment horizontal="right"/>
    </xf>
    <xf numFmtId="170" fontId="3" fillId="2" borderId="1" xfId="0" applyNumberFormat="1" applyFont="1" applyFill="1" applyBorder="1"/>
    <xf numFmtId="1" fontId="21" fillId="8" borderId="1" xfId="0" applyNumberFormat="1" applyFont="1" applyFill="1" applyBorder="1" applyAlignment="1" applyProtection="1">
      <alignment horizontal="left"/>
    </xf>
    <xf numFmtId="170" fontId="12" fillId="2" borderId="1" xfId="0" applyNumberFormat="1" applyFont="1" applyFill="1" applyBorder="1" applyAlignment="1" applyProtection="1">
      <alignment horizontal="right"/>
    </xf>
    <xf numFmtId="171" fontId="11" fillId="2" borderId="1" xfId="0" applyNumberFormat="1" applyFont="1" applyFill="1" applyBorder="1" applyAlignment="1" applyProtection="1">
      <alignment horizontal="right"/>
    </xf>
  </cellXfs>
  <cellStyles count="2">
    <cellStyle name="Normal" xfId="0" builtinId="0"/>
    <cellStyle name="Normal_ARQWORK" xfId="1" xr:uid="{00000000-0005-0000-0000-000001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476250</xdr:colOff>
          <xdr:row>0</xdr:row>
          <xdr:rowOff>38100</xdr:rowOff>
        </xdr:from>
        <xdr:to>
          <xdr:col>0</xdr:col>
          <xdr:colOff>771525</xdr:colOff>
          <xdr:row>0</xdr:row>
          <xdr:rowOff>57150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971550</xdr:colOff>
          <xdr:row>0</xdr:row>
          <xdr:rowOff>28575</xdr:rowOff>
        </xdr:from>
        <xdr:to>
          <xdr:col>5</xdr:col>
          <xdr:colOff>2000250</xdr:colOff>
          <xdr:row>0</xdr:row>
          <xdr:rowOff>47625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38100</xdr:rowOff>
        </xdr:from>
        <xdr:to>
          <xdr:col>0</xdr:col>
          <xdr:colOff>0</xdr:colOff>
          <xdr:row>0</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971550</xdr:colOff>
          <xdr:row>0</xdr:row>
          <xdr:rowOff>28575</xdr:rowOff>
        </xdr:from>
        <xdr:to>
          <xdr:col>5</xdr:col>
          <xdr:colOff>2000250</xdr:colOff>
          <xdr:row>0</xdr:row>
          <xdr:rowOff>47625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Button 1</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externalLinkPath" Target="/GLOBAL/BVD/FLATFILE.XL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externalLinkPath" Target="/GLOBAL/BVD/FLATFILE.XLS" TargetMode="Externa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O52"/>
  <sheetViews>
    <sheetView zoomScale="75" workbookViewId="0">
      <pane xSplit="7" ySplit="1" topLeftCell="BE2" activePane="bottomRight" state="frozen"/>
      <selection pane="topRight" activeCell="H1" sqref="H1"/>
      <selection pane="bottomLeft" activeCell="A2" sqref="A2"/>
      <selection pane="bottomRight" activeCell="BT1" sqref="BT1:BW65536"/>
    </sheetView>
  </sheetViews>
  <sheetFormatPr defaultColWidth="8.85546875" defaultRowHeight="12.75" x14ac:dyDescent="0.2"/>
  <cols>
    <col min="1" max="1" width="12.5703125" style="37" hidden="1" customWidth="1"/>
    <col min="2" max="2" width="38.42578125" style="37" hidden="1" customWidth="1"/>
    <col min="3" max="5" width="12.28515625" style="37" hidden="1" customWidth="1"/>
    <col min="6" max="6" width="36.7109375" style="86" customWidth="1"/>
    <col min="7" max="7" width="9.7109375" style="29" hidden="1" customWidth="1"/>
    <col min="8" max="25" width="9.7109375" style="6" customWidth="1"/>
    <col min="26" max="30" width="9.7109375" style="8" customWidth="1"/>
    <col min="31" max="16384" width="8.85546875" style="8"/>
  </cols>
  <sheetData>
    <row r="1" spans="1:119" x14ac:dyDescent="0.2">
      <c r="A1" s="33" t="s">
        <v>1501</v>
      </c>
      <c r="B1" s="34" t="s">
        <v>1502</v>
      </c>
      <c r="C1" s="35" t="s">
        <v>1503</v>
      </c>
      <c r="D1" s="36" t="s">
        <v>1504</v>
      </c>
      <c r="E1" s="36" t="s">
        <v>1505</v>
      </c>
      <c r="F1" s="71" t="s">
        <v>1405</v>
      </c>
      <c r="G1" s="1" t="s">
        <v>1506</v>
      </c>
      <c r="H1" s="72" t="s">
        <v>1507</v>
      </c>
      <c r="I1" s="72" t="s">
        <v>1508</v>
      </c>
      <c r="J1" s="72" t="s">
        <v>1509</v>
      </c>
      <c r="K1" s="72" t="s">
        <v>1510</v>
      </c>
      <c r="L1" s="72" t="s">
        <v>1511</v>
      </c>
      <c r="M1" s="72" t="s">
        <v>1512</v>
      </c>
      <c r="N1" s="72" t="s">
        <v>1513</v>
      </c>
      <c r="O1" s="72" t="s">
        <v>1514</v>
      </c>
      <c r="P1" s="72" t="s">
        <v>1515</v>
      </c>
      <c r="Q1" s="72" t="s">
        <v>1516</v>
      </c>
      <c r="R1" s="72" t="s">
        <v>1517</v>
      </c>
      <c r="S1" s="72" t="s">
        <v>1518</v>
      </c>
      <c r="T1" s="72" t="s">
        <v>1519</v>
      </c>
      <c r="U1" s="72" t="s">
        <v>1520</v>
      </c>
      <c r="V1" s="72" t="s">
        <v>1521</v>
      </c>
      <c r="W1" s="72" t="s">
        <v>1522</v>
      </c>
      <c r="X1" s="72" t="s">
        <v>1523</v>
      </c>
      <c r="Y1" s="72" t="s">
        <v>1524</v>
      </c>
      <c r="Z1" s="72" t="s">
        <v>1525</v>
      </c>
      <c r="AA1" s="72" t="s">
        <v>1526</v>
      </c>
      <c r="AB1" s="72" t="s">
        <v>1527</v>
      </c>
      <c r="AC1" s="72" t="s">
        <v>1528</v>
      </c>
      <c r="AD1" s="72" t="s">
        <v>1529</v>
      </c>
      <c r="AE1" s="72" t="s">
        <v>1530</v>
      </c>
      <c r="AF1" s="73" t="s">
        <v>1531</v>
      </c>
      <c r="AG1" s="73" t="s">
        <v>404</v>
      </c>
      <c r="AH1" s="73" t="s">
        <v>405</v>
      </c>
      <c r="AI1" s="73" t="s">
        <v>1742</v>
      </c>
      <c r="AJ1" s="73" t="s">
        <v>1743</v>
      </c>
      <c r="AK1" s="73" t="s">
        <v>1744</v>
      </c>
      <c r="AL1" s="73" t="s">
        <v>1745</v>
      </c>
      <c r="AM1" s="73" t="s">
        <v>1746</v>
      </c>
      <c r="AN1" s="73" t="s">
        <v>1747</v>
      </c>
      <c r="AO1" s="73" t="s">
        <v>1733</v>
      </c>
      <c r="AP1" s="73" t="s">
        <v>1734</v>
      </c>
      <c r="AQ1" s="73" t="s">
        <v>1735</v>
      </c>
      <c r="AR1" s="73" t="s">
        <v>1736</v>
      </c>
      <c r="AS1" s="73" t="s">
        <v>1737</v>
      </c>
      <c r="AT1" s="73" t="s">
        <v>1738</v>
      </c>
      <c r="AU1" s="73" t="s">
        <v>1479</v>
      </c>
      <c r="AV1" s="73" t="s">
        <v>1480</v>
      </c>
      <c r="AW1" s="73" t="s">
        <v>1481</v>
      </c>
      <c r="AX1" s="73" t="s">
        <v>1482</v>
      </c>
      <c r="AY1" s="73" t="s">
        <v>144</v>
      </c>
      <c r="AZ1" s="73" t="s">
        <v>1016</v>
      </c>
      <c r="BA1" s="73" t="s">
        <v>1643</v>
      </c>
      <c r="BB1" s="73" t="s">
        <v>829</v>
      </c>
      <c r="BC1" s="73" t="s">
        <v>269</v>
      </c>
      <c r="BD1" s="72" t="s">
        <v>146</v>
      </c>
      <c r="BE1" s="72" t="s">
        <v>306</v>
      </c>
      <c r="BF1" s="72" t="s">
        <v>1453</v>
      </c>
      <c r="BG1" s="72" t="s">
        <v>79</v>
      </c>
      <c r="BH1" s="73" t="s">
        <v>455</v>
      </c>
      <c r="BI1" s="72" t="s">
        <v>1435</v>
      </c>
      <c r="BJ1" s="72" t="s">
        <v>826</v>
      </c>
      <c r="BK1" s="72" t="s">
        <v>640</v>
      </c>
      <c r="BL1" s="72" t="s">
        <v>1450</v>
      </c>
      <c r="BM1" s="72" t="s">
        <v>1687</v>
      </c>
      <c r="BN1" s="72" t="s">
        <v>1436</v>
      </c>
      <c r="BO1" s="72" t="s">
        <v>1437</v>
      </c>
      <c r="BP1" s="72" t="s">
        <v>1422</v>
      </c>
      <c r="BQ1" s="72" t="s">
        <v>1423</v>
      </c>
      <c r="BR1" s="72" t="s">
        <v>1424</v>
      </c>
      <c r="BS1" s="72" t="s">
        <v>1425</v>
      </c>
      <c r="BT1" s="72" t="s">
        <v>30</v>
      </c>
      <c r="BU1" s="72" t="s">
        <v>31</v>
      </c>
      <c r="BV1" s="72" t="s">
        <v>32</v>
      </c>
      <c r="BW1" s="72" t="s">
        <v>33</v>
      </c>
      <c r="BX1" s="73" t="s">
        <v>1585</v>
      </c>
      <c r="BY1" s="73" t="s">
        <v>1586</v>
      </c>
      <c r="BZ1" s="73" t="s">
        <v>1587</v>
      </c>
      <c r="CA1" s="73" t="s">
        <v>1588</v>
      </c>
      <c r="CB1" s="73" t="s">
        <v>1126</v>
      </c>
      <c r="CC1" s="73" t="s">
        <v>1127</v>
      </c>
      <c r="CD1" s="73" t="s">
        <v>1128</v>
      </c>
      <c r="CE1" s="73" t="s">
        <v>1129</v>
      </c>
      <c r="CF1" s="73" t="s">
        <v>384</v>
      </c>
      <c r="CG1" s="73" t="s">
        <v>385</v>
      </c>
      <c r="CH1" s="73" t="s">
        <v>386</v>
      </c>
      <c r="CI1" s="73" t="s">
        <v>387</v>
      </c>
      <c r="CJ1" s="73" t="s">
        <v>1761</v>
      </c>
      <c r="CK1" s="73" t="s">
        <v>1762</v>
      </c>
      <c r="CL1" s="73" t="s">
        <v>1763</v>
      </c>
      <c r="CM1" s="73" t="s">
        <v>1764</v>
      </c>
      <c r="CN1" s="73" t="s">
        <v>1765</v>
      </c>
      <c r="CO1" s="73" t="s">
        <v>1766</v>
      </c>
      <c r="CP1" s="73" t="s">
        <v>1767</v>
      </c>
      <c r="CQ1" s="73" t="s">
        <v>1768</v>
      </c>
      <c r="CR1" s="73" t="s">
        <v>1769</v>
      </c>
      <c r="CS1" s="73" t="s">
        <v>1770</v>
      </c>
      <c r="CT1" s="73" t="s">
        <v>1771</v>
      </c>
      <c r="CU1" s="73" t="s">
        <v>1772</v>
      </c>
      <c r="CV1" s="73" t="s">
        <v>1773</v>
      </c>
      <c r="CW1" s="73" t="s">
        <v>1774</v>
      </c>
      <c r="CX1" s="73" t="s">
        <v>1775</v>
      </c>
      <c r="CY1" s="73" t="s">
        <v>1776</v>
      </c>
      <c r="CZ1" s="73" t="s">
        <v>1777</v>
      </c>
      <c r="DA1" s="73" t="s">
        <v>1778</v>
      </c>
      <c r="DB1" s="73" t="s">
        <v>1779</v>
      </c>
      <c r="DC1" s="73" t="s">
        <v>1780</v>
      </c>
      <c r="DD1" s="73" t="s">
        <v>1860</v>
      </c>
      <c r="DE1" s="73" t="s">
        <v>1861</v>
      </c>
      <c r="DF1" s="73" t="s">
        <v>1862</v>
      </c>
      <c r="DG1" s="73" t="s">
        <v>1863</v>
      </c>
      <c r="DH1" s="73" t="s">
        <v>1868</v>
      </c>
      <c r="DI1" s="73" t="s">
        <v>1869</v>
      </c>
      <c r="DJ1" s="73" t="s">
        <v>1870</v>
      </c>
      <c r="DK1" s="73" t="s">
        <v>1871</v>
      </c>
      <c r="DL1" s="73" t="s">
        <v>1872</v>
      </c>
      <c r="DM1" s="73" t="s">
        <v>1873</v>
      </c>
      <c r="DN1" s="73" t="s">
        <v>1874</v>
      </c>
      <c r="DO1" s="73" t="s">
        <v>1875</v>
      </c>
    </row>
    <row r="2" spans="1:119" s="3" customFormat="1" ht="15.75" x14ac:dyDescent="0.25">
      <c r="A2" s="37"/>
      <c r="B2" s="37"/>
      <c r="C2" s="37"/>
      <c r="D2" s="37"/>
      <c r="E2" s="37"/>
      <c r="F2" s="74" t="s">
        <v>1532</v>
      </c>
      <c r="G2" s="5"/>
      <c r="H2" s="6"/>
      <c r="I2" s="6"/>
      <c r="J2" s="6"/>
      <c r="K2" s="6"/>
      <c r="L2" s="6"/>
      <c r="M2" s="6"/>
      <c r="N2" s="6"/>
      <c r="O2" s="6"/>
      <c r="P2" s="6"/>
      <c r="Q2" s="6"/>
      <c r="R2" s="6"/>
      <c r="S2" s="6"/>
      <c r="T2" s="6"/>
      <c r="U2" s="6"/>
      <c r="V2" s="6"/>
      <c r="W2" s="6"/>
      <c r="X2" s="7"/>
      <c r="Y2" s="7"/>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5"/>
      <c r="BU2" s="75"/>
      <c r="BV2" s="75"/>
      <c r="BW2" s="75"/>
      <c r="BX2" s="75"/>
      <c r="BY2" s="75"/>
      <c r="BZ2" s="75"/>
      <c r="CA2" s="75"/>
      <c r="CB2" s="75"/>
      <c r="CC2" s="75"/>
      <c r="CD2" s="75"/>
      <c r="CE2" s="75"/>
      <c r="CF2" s="75"/>
      <c r="CG2" s="75"/>
      <c r="CH2" s="75"/>
      <c r="CI2" s="75"/>
      <c r="CJ2" s="75"/>
      <c r="CK2" s="75"/>
      <c r="CL2" s="75"/>
      <c r="CM2" s="75"/>
      <c r="CN2" s="75"/>
      <c r="CO2" s="75"/>
      <c r="CP2" s="75"/>
      <c r="CQ2" s="75"/>
      <c r="CR2" s="75"/>
      <c r="CS2" s="75"/>
      <c r="CT2" s="75"/>
      <c r="CU2" s="75"/>
      <c r="CV2" s="75"/>
      <c r="CW2" s="75"/>
      <c r="CX2" s="75"/>
      <c r="CY2" s="75"/>
      <c r="CZ2" s="75"/>
      <c r="DA2" s="75"/>
      <c r="DB2" s="75"/>
      <c r="DC2" s="75"/>
      <c r="DD2" s="75"/>
      <c r="DE2" s="75"/>
      <c r="DF2" s="75"/>
      <c r="DG2" s="75"/>
      <c r="DH2" s="75"/>
      <c r="DI2" s="75"/>
      <c r="DJ2" s="75"/>
      <c r="DK2" s="75"/>
      <c r="DL2" s="75"/>
      <c r="DM2" s="75"/>
      <c r="DN2" s="75"/>
      <c r="DO2" s="75"/>
    </row>
    <row r="3" spans="1:119" x14ac:dyDescent="0.2">
      <c r="F3" s="76" t="s">
        <v>1533</v>
      </c>
    </row>
    <row r="4" spans="1:119" s="25" customFormat="1" x14ac:dyDescent="0.2">
      <c r="A4" s="70"/>
      <c r="B4" s="70" t="s">
        <v>1534</v>
      </c>
      <c r="C4" s="70"/>
      <c r="D4" s="38"/>
      <c r="E4" s="38"/>
      <c r="F4" s="12" t="s">
        <v>1535</v>
      </c>
      <c r="G4" s="78" t="s">
        <v>1195</v>
      </c>
      <c r="H4" s="77" t="s">
        <v>1536</v>
      </c>
      <c r="I4" s="77" t="s">
        <v>1536</v>
      </c>
      <c r="J4" s="77" t="s">
        <v>1536</v>
      </c>
      <c r="K4" s="77" t="s">
        <v>1536</v>
      </c>
      <c r="L4" s="77" t="s">
        <v>1536</v>
      </c>
      <c r="M4" s="77" t="s">
        <v>1536</v>
      </c>
      <c r="N4" s="77" t="s">
        <v>1536</v>
      </c>
      <c r="O4" s="77" t="s">
        <v>1536</v>
      </c>
      <c r="P4" s="77" t="s">
        <v>1536</v>
      </c>
      <c r="Q4" s="77" t="s">
        <v>1536</v>
      </c>
      <c r="R4" s="77" t="s">
        <v>1536</v>
      </c>
      <c r="S4" s="77" t="s">
        <v>1536</v>
      </c>
      <c r="T4" s="77" t="s">
        <v>1536</v>
      </c>
      <c r="U4" s="77" t="s">
        <v>1536</v>
      </c>
      <c r="V4" s="77" t="s">
        <v>1536</v>
      </c>
      <c r="W4" s="77" t="s">
        <v>1536</v>
      </c>
      <c r="X4" s="77" t="s">
        <v>1536</v>
      </c>
      <c r="Y4" s="77" t="s">
        <v>1536</v>
      </c>
      <c r="Z4" s="77" t="s">
        <v>1536</v>
      </c>
      <c r="AA4" s="77" t="s">
        <v>1536</v>
      </c>
      <c r="AB4" s="77" t="s">
        <v>1536</v>
      </c>
      <c r="AC4" s="77" t="s">
        <v>1536</v>
      </c>
      <c r="AD4" s="77" t="s">
        <v>1536</v>
      </c>
      <c r="AE4" s="77" t="s">
        <v>1536</v>
      </c>
      <c r="AF4" s="77" t="s">
        <v>1536</v>
      </c>
      <c r="AG4" s="77" t="s">
        <v>1536</v>
      </c>
      <c r="AH4" s="77" t="s">
        <v>1536</v>
      </c>
      <c r="AI4" s="77" t="s">
        <v>1536</v>
      </c>
      <c r="AJ4" s="77" t="s">
        <v>1536</v>
      </c>
      <c r="AK4" s="77" t="s">
        <v>1536</v>
      </c>
      <c r="AL4" s="77" t="s">
        <v>1536</v>
      </c>
      <c r="AM4" s="77" t="s">
        <v>1536</v>
      </c>
      <c r="AN4" s="77" t="s">
        <v>1536</v>
      </c>
      <c r="AO4" s="77" t="s">
        <v>1536</v>
      </c>
      <c r="AP4" s="77" t="s">
        <v>1536</v>
      </c>
      <c r="AQ4" s="77" t="s">
        <v>1536</v>
      </c>
      <c r="AR4" s="77" t="s">
        <v>1536</v>
      </c>
      <c r="AS4" s="77" t="s">
        <v>1536</v>
      </c>
      <c r="AT4" s="77" t="s">
        <v>1536</v>
      </c>
      <c r="AU4" s="77" t="s">
        <v>1536</v>
      </c>
      <c r="AV4" s="77" t="s">
        <v>1536</v>
      </c>
      <c r="AW4" s="77" t="s">
        <v>1536</v>
      </c>
      <c r="AX4" s="77" t="s">
        <v>1536</v>
      </c>
      <c r="AY4" s="77" t="s">
        <v>1536</v>
      </c>
      <c r="AZ4" s="77" t="s">
        <v>1536</v>
      </c>
      <c r="BA4" s="77" t="s">
        <v>1536</v>
      </c>
      <c r="BB4" s="77" t="s">
        <v>1536</v>
      </c>
      <c r="BC4" s="77" t="s">
        <v>1536</v>
      </c>
      <c r="BD4" s="77" t="s">
        <v>1536</v>
      </c>
      <c r="BE4" s="77" t="s">
        <v>1536</v>
      </c>
      <c r="BF4" s="77" t="s">
        <v>1536</v>
      </c>
      <c r="BG4" s="77" t="s">
        <v>1536</v>
      </c>
      <c r="BH4" s="77" t="s">
        <v>1536</v>
      </c>
      <c r="BI4" s="77" t="s">
        <v>1536</v>
      </c>
      <c r="BJ4" s="77" t="s">
        <v>1536</v>
      </c>
      <c r="BK4" s="77" t="s">
        <v>1536</v>
      </c>
      <c r="BL4" s="77" t="s">
        <v>1536</v>
      </c>
      <c r="BM4" s="77" t="s">
        <v>1536</v>
      </c>
      <c r="BN4" s="77" t="s">
        <v>1536</v>
      </c>
      <c r="BO4" s="77" t="s">
        <v>1536</v>
      </c>
      <c r="BP4" s="77" t="s">
        <v>1536</v>
      </c>
      <c r="BQ4" s="77" t="s">
        <v>1536</v>
      </c>
      <c r="BR4" s="77" t="s">
        <v>1536</v>
      </c>
      <c r="BS4" s="77" t="s">
        <v>1536</v>
      </c>
      <c r="BT4" s="77" t="s">
        <v>1536</v>
      </c>
      <c r="BU4" s="77" t="s">
        <v>1536</v>
      </c>
      <c r="BV4" s="77" t="s">
        <v>1536</v>
      </c>
      <c r="BW4" s="77" t="s">
        <v>1536</v>
      </c>
      <c r="BX4" s="77" t="s">
        <v>1536</v>
      </c>
      <c r="BY4" s="77" t="s">
        <v>1536</v>
      </c>
      <c r="BZ4" s="77" t="s">
        <v>1536</v>
      </c>
      <c r="CA4" s="77" t="s">
        <v>1536</v>
      </c>
      <c r="CB4" s="77" t="s">
        <v>1536</v>
      </c>
      <c r="CC4" s="77" t="s">
        <v>1536</v>
      </c>
      <c r="CD4" s="77" t="s">
        <v>1536</v>
      </c>
      <c r="CE4" s="77" t="s">
        <v>1536</v>
      </c>
      <c r="CF4" s="77" t="s">
        <v>1536</v>
      </c>
      <c r="CG4" s="77" t="s">
        <v>1536</v>
      </c>
      <c r="CH4" s="77" t="s">
        <v>1536</v>
      </c>
      <c r="CI4" s="77" t="s">
        <v>1536</v>
      </c>
      <c r="CJ4" s="77" t="s">
        <v>1536</v>
      </c>
      <c r="CK4" s="77" t="s">
        <v>1536</v>
      </c>
      <c r="CL4" s="77" t="s">
        <v>1536</v>
      </c>
      <c r="CM4" s="77" t="s">
        <v>1536</v>
      </c>
      <c r="CN4" s="77" t="s">
        <v>1536</v>
      </c>
      <c r="CO4" s="77" t="s">
        <v>1536</v>
      </c>
      <c r="CP4" s="77" t="s">
        <v>1536</v>
      </c>
      <c r="CQ4" s="77" t="s">
        <v>1536</v>
      </c>
      <c r="CR4" s="77" t="s">
        <v>1536</v>
      </c>
      <c r="CS4" s="77" t="s">
        <v>1536</v>
      </c>
      <c r="CT4" s="77" t="s">
        <v>1536</v>
      </c>
      <c r="CU4" s="77" t="s">
        <v>1536</v>
      </c>
      <c r="CV4" s="77" t="s">
        <v>1536</v>
      </c>
      <c r="CW4" s="77" t="s">
        <v>1536</v>
      </c>
      <c r="CX4" s="77" t="s">
        <v>1536</v>
      </c>
      <c r="CY4" s="77" t="s">
        <v>1536</v>
      </c>
      <c r="CZ4" s="77" t="s">
        <v>1536</v>
      </c>
      <c r="DA4" s="77" t="s">
        <v>1536</v>
      </c>
      <c r="DB4" s="77" t="s">
        <v>1536</v>
      </c>
      <c r="DC4" s="77" t="s">
        <v>1536</v>
      </c>
      <c r="DD4" s="77" t="s">
        <v>1536</v>
      </c>
      <c r="DE4" s="77" t="s">
        <v>1536</v>
      </c>
      <c r="DF4" s="77" t="s">
        <v>1536</v>
      </c>
      <c r="DG4" s="77" t="s">
        <v>1536</v>
      </c>
      <c r="DH4" s="77" t="s">
        <v>1536</v>
      </c>
      <c r="DI4" s="77" t="s">
        <v>1536</v>
      </c>
      <c r="DJ4" s="77" t="s">
        <v>1536</v>
      </c>
      <c r="DK4" s="77" t="s">
        <v>1536</v>
      </c>
      <c r="DL4" s="77" t="s">
        <v>1536</v>
      </c>
      <c r="DM4" s="77" t="s">
        <v>1536</v>
      </c>
      <c r="DN4" s="77" t="s">
        <v>1536</v>
      </c>
      <c r="DO4" s="77" t="s">
        <v>1536</v>
      </c>
    </row>
    <row r="5" spans="1:119" s="25" customFormat="1" x14ac:dyDescent="0.2">
      <c r="A5" s="70"/>
      <c r="B5" s="70" t="s">
        <v>1537</v>
      </c>
      <c r="C5" s="70"/>
      <c r="D5" s="38"/>
      <c r="E5" s="38"/>
      <c r="F5" s="12" t="s">
        <v>64</v>
      </c>
      <c r="G5" s="78" t="s">
        <v>1196</v>
      </c>
      <c r="H5" s="77" t="s">
        <v>1536</v>
      </c>
      <c r="I5" s="77" t="s">
        <v>1536</v>
      </c>
      <c r="J5" s="77" t="s">
        <v>1536</v>
      </c>
      <c r="K5" s="77" t="s">
        <v>1536</v>
      </c>
      <c r="L5" s="77" t="s">
        <v>1536</v>
      </c>
      <c r="M5" s="77" t="s">
        <v>1536</v>
      </c>
      <c r="N5" s="77" t="s">
        <v>1536</v>
      </c>
      <c r="O5" s="77" t="s">
        <v>1536</v>
      </c>
      <c r="P5" s="77" t="s">
        <v>1536</v>
      </c>
      <c r="Q5" s="77" t="s">
        <v>1536</v>
      </c>
      <c r="R5" s="77" t="s">
        <v>1536</v>
      </c>
      <c r="S5" s="77" t="s">
        <v>1536</v>
      </c>
      <c r="T5" s="77" t="s">
        <v>1536</v>
      </c>
      <c r="U5" s="77" t="s">
        <v>1536</v>
      </c>
      <c r="V5" s="77" t="s">
        <v>1536</v>
      </c>
      <c r="W5" s="77" t="s">
        <v>1536</v>
      </c>
      <c r="X5" s="77" t="s">
        <v>1536</v>
      </c>
      <c r="Y5" s="77" t="s">
        <v>1536</v>
      </c>
      <c r="Z5" s="77" t="s">
        <v>1536</v>
      </c>
      <c r="AA5" s="77" t="s">
        <v>1536</v>
      </c>
      <c r="AB5" s="77" t="s">
        <v>1536</v>
      </c>
      <c r="AC5" s="77" t="s">
        <v>1536</v>
      </c>
      <c r="AD5" s="77" t="s">
        <v>1536</v>
      </c>
      <c r="AE5" s="77" t="s">
        <v>1536</v>
      </c>
      <c r="AF5" s="77" t="s">
        <v>1536</v>
      </c>
      <c r="AG5" s="77" t="s">
        <v>1536</v>
      </c>
      <c r="AH5" s="77" t="s">
        <v>1536</v>
      </c>
      <c r="AI5" s="77" t="s">
        <v>1536</v>
      </c>
      <c r="AJ5" s="77" t="s">
        <v>1536</v>
      </c>
      <c r="AK5" s="77" t="s">
        <v>1536</v>
      </c>
      <c r="AL5" s="77" t="s">
        <v>1536</v>
      </c>
      <c r="AM5" s="77" t="s">
        <v>1536</v>
      </c>
      <c r="AN5" s="77" t="s">
        <v>1536</v>
      </c>
      <c r="AO5" s="77" t="s">
        <v>1536</v>
      </c>
      <c r="AP5" s="77" t="s">
        <v>1536</v>
      </c>
      <c r="AQ5" s="77" t="s">
        <v>1536</v>
      </c>
      <c r="AR5" s="77" t="s">
        <v>1536</v>
      </c>
      <c r="AS5" s="77" t="s">
        <v>1536</v>
      </c>
      <c r="AT5" s="77" t="s">
        <v>1536</v>
      </c>
      <c r="AU5" s="77" t="s">
        <v>1536</v>
      </c>
      <c r="AV5" s="77" t="s">
        <v>1536</v>
      </c>
      <c r="AW5" s="77" t="s">
        <v>1536</v>
      </c>
      <c r="AX5" s="77" t="s">
        <v>1536</v>
      </c>
      <c r="AY5" s="77" t="s">
        <v>1536</v>
      </c>
      <c r="AZ5" s="77" t="s">
        <v>1536</v>
      </c>
      <c r="BA5" s="77" t="s">
        <v>1536</v>
      </c>
      <c r="BB5" s="77" t="s">
        <v>1536</v>
      </c>
      <c r="BC5" s="77" t="s">
        <v>1536</v>
      </c>
      <c r="BD5" s="77" t="s">
        <v>1536</v>
      </c>
      <c r="BE5" s="77" t="s">
        <v>1536</v>
      </c>
      <c r="BF5" s="77" t="s">
        <v>1536</v>
      </c>
      <c r="BG5" s="77" t="s">
        <v>1536</v>
      </c>
      <c r="BH5" s="77" t="s">
        <v>1536</v>
      </c>
      <c r="BI5" s="77" t="s">
        <v>1536</v>
      </c>
      <c r="BJ5" s="77" t="s">
        <v>1536</v>
      </c>
      <c r="BK5" s="77" t="s">
        <v>1536</v>
      </c>
      <c r="BL5" s="77" t="s">
        <v>1536</v>
      </c>
      <c r="BM5" s="77" t="s">
        <v>1536</v>
      </c>
      <c r="BN5" s="77" t="s">
        <v>1536</v>
      </c>
      <c r="BO5" s="77" t="s">
        <v>1536</v>
      </c>
      <c r="BP5" s="77" t="s">
        <v>1536</v>
      </c>
      <c r="BQ5" s="77" t="s">
        <v>1536</v>
      </c>
      <c r="BR5" s="77" t="s">
        <v>1536</v>
      </c>
      <c r="BS5" s="77" t="s">
        <v>1536</v>
      </c>
      <c r="BT5" s="77" t="s">
        <v>1536</v>
      </c>
      <c r="BU5" s="77" t="s">
        <v>1536</v>
      </c>
      <c r="BV5" s="77" t="s">
        <v>1536</v>
      </c>
      <c r="BW5" s="77" t="s">
        <v>1536</v>
      </c>
      <c r="BX5" s="77" t="s">
        <v>1536</v>
      </c>
      <c r="BY5" s="77" t="s">
        <v>1536</v>
      </c>
      <c r="BZ5" s="77" t="s">
        <v>1536</v>
      </c>
      <c r="CA5" s="77" t="s">
        <v>1536</v>
      </c>
      <c r="CB5" s="77" t="s">
        <v>1536</v>
      </c>
      <c r="CC5" s="77" t="s">
        <v>1536</v>
      </c>
      <c r="CD5" s="77" t="s">
        <v>1536</v>
      </c>
      <c r="CE5" s="77" t="s">
        <v>1536</v>
      </c>
      <c r="CF5" s="77" t="s">
        <v>1536</v>
      </c>
      <c r="CG5" s="77" t="s">
        <v>1536</v>
      </c>
      <c r="CH5" s="77" t="s">
        <v>1536</v>
      </c>
      <c r="CI5" s="77" t="s">
        <v>1536</v>
      </c>
      <c r="CJ5" s="77" t="s">
        <v>1536</v>
      </c>
      <c r="CK5" s="77" t="s">
        <v>1536</v>
      </c>
      <c r="CL5" s="77" t="s">
        <v>1536</v>
      </c>
      <c r="CM5" s="77" t="s">
        <v>1536</v>
      </c>
      <c r="CN5" s="77" t="s">
        <v>1536</v>
      </c>
      <c r="CO5" s="77" t="s">
        <v>1536</v>
      </c>
      <c r="CP5" s="77" t="s">
        <v>1536</v>
      </c>
      <c r="CQ5" s="77" t="s">
        <v>1536</v>
      </c>
      <c r="CR5" s="77" t="s">
        <v>1536</v>
      </c>
      <c r="CS5" s="77" t="s">
        <v>1536</v>
      </c>
      <c r="CT5" s="77" t="s">
        <v>1536</v>
      </c>
      <c r="CU5" s="77" t="s">
        <v>1536</v>
      </c>
      <c r="CV5" s="77" t="s">
        <v>1536</v>
      </c>
      <c r="CW5" s="77" t="s">
        <v>1536</v>
      </c>
      <c r="CX5" s="77" t="s">
        <v>1536</v>
      </c>
      <c r="CY5" s="77" t="s">
        <v>1536</v>
      </c>
      <c r="CZ5" s="77" t="s">
        <v>1536</v>
      </c>
      <c r="DA5" s="77" t="s">
        <v>1536</v>
      </c>
      <c r="DB5" s="77" t="s">
        <v>1536</v>
      </c>
      <c r="DC5" s="77" t="s">
        <v>1536</v>
      </c>
      <c r="DD5" s="77" t="s">
        <v>1536</v>
      </c>
      <c r="DE5" s="77" t="s">
        <v>1536</v>
      </c>
      <c r="DF5" s="77" t="s">
        <v>1536</v>
      </c>
      <c r="DG5" s="77" t="s">
        <v>1536</v>
      </c>
      <c r="DH5" s="77" t="s">
        <v>1536</v>
      </c>
      <c r="DI5" s="77" t="s">
        <v>1536</v>
      </c>
      <c r="DJ5" s="77" t="s">
        <v>1536</v>
      </c>
      <c r="DK5" s="77" t="s">
        <v>1536</v>
      </c>
      <c r="DL5" s="77" t="s">
        <v>1536</v>
      </c>
      <c r="DM5" s="77" t="s">
        <v>1536</v>
      </c>
      <c r="DN5" s="77" t="s">
        <v>1536</v>
      </c>
      <c r="DO5" s="77" t="s">
        <v>1536</v>
      </c>
    </row>
    <row r="6" spans="1:119" s="25" customFormat="1" x14ac:dyDescent="0.2">
      <c r="A6" s="70"/>
      <c r="B6" s="70" t="s">
        <v>1538</v>
      </c>
      <c r="C6" s="70"/>
      <c r="D6" s="38"/>
      <c r="E6" s="38"/>
      <c r="F6" s="12" t="s">
        <v>1539</v>
      </c>
      <c r="G6" s="78" t="s">
        <v>1198</v>
      </c>
      <c r="H6" s="77" t="s">
        <v>1536</v>
      </c>
      <c r="I6" s="77" t="s">
        <v>1536</v>
      </c>
      <c r="J6" s="77" t="s">
        <v>1536</v>
      </c>
      <c r="K6" s="77" t="s">
        <v>1536</v>
      </c>
      <c r="L6" s="77" t="s">
        <v>1536</v>
      </c>
      <c r="M6" s="77" t="s">
        <v>1536</v>
      </c>
      <c r="N6" s="77" t="s">
        <v>1536</v>
      </c>
      <c r="O6" s="77" t="s">
        <v>1536</v>
      </c>
      <c r="P6" s="77" t="s">
        <v>1536</v>
      </c>
      <c r="Q6" s="77" t="s">
        <v>1536</v>
      </c>
      <c r="R6" s="77" t="s">
        <v>1536</v>
      </c>
      <c r="S6" s="77" t="s">
        <v>1536</v>
      </c>
      <c r="T6" s="77" t="s">
        <v>1536</v>
      </c>
      <c r="U6" s="77" t="s">
        <v>1536</v>
      </c>
      <c r="V6" s="77" t="s">
        <v>1536</v>
      </c>
      <c r="W6" s="77" t="s">
        <v>1536</v>
      </c>
      <c r="X6" s="77" t="s">
        <v>1536</v>
      </c>
      <c r="Y6" s="77" t="s">
        <v>1536</v>
      </c>
      <c r="Z6" s="77" t="s">
        <v>1536</v>
      </c>
      <c r="AA6" s="77" t="s">
        <v>1536</v>
      </c>
      <c r="AB6" s="77" t="s">
        <v>1536</v>
      </c>
      <c r="AC6" s="77" t="s">
        <v>1536</v>
      </c>
      <c r="AD6" s="77" t="s">
        <v>1536</v>
      </c>
      <c r="AE6" s="77" t="s">
        <v>1536</v>
      </c>
      <c r="AF6" s="77" t="s">
        <v>1536</v>
      </c>
      <c r="AG6" s="77" t="s">
        <v>1536</v>
      </c>
      <c r="AH6" s="77" t="s">
        <v>1536</v>
      </c>
      <c r="AI6" s="77" t="s">
        <v>1536</v>
      </c>
      <c r="AJ6" s="77" t="s">
        <v>1536</v>
      </c>
      <c r="AK6" s="77" t="s">
        <v>1536</v>
      </c>
      <c r="AL6" s="77" t="s">
        <v>1536</v>
      </c>
      <c r="AM6" s="77" t="s">
        <v>1536</v>
      </c>
      <c r="AN6" s="77" t="s">
        <v>1536</v>
      </c>
      <c r="AO6" s="77" t="s">
        <v>1536</v>
      </c>
      <c r="AP6" s="77" t="s">
        <v>1536</v>
      </c>
      <c r="AQ6" s="77" t="s">
        <v>1536</v>
      </c>
      <c r="AR6" s="77" t="s">
        <v>1536</v>
      </c>
      <c r="AS6" s="77" t="s">
        <v>1536</v>
      </c>
      <c r="AT6" s="77" t="s">
        <v>1536</v>
      </c>
      <c r="AU6" s="77" t="s">
        <v>1536</v>
      </c>
      <c r="AV6" s="77" t="s">
        <v>1536</v>
      </c>
      <c r="AW6" s="77" t="s">
        <v>1536</v>
      </c>
      <c r="AX6" s="77" t="s">
        <v>1536</v>
      </c>
      <c r="AY6" s="77" t="s">
        <v>1536</v>
      </c>
      <c r="AZ6" s="77" t="s">
        <v>1536</v>
      </c>
      <c r="BA6" s="77" t="s">
        <v>1536</v>
      </c>
      <c r="BB6" s="77" t="s">
        <v>1536</v>
      </c>
      <c r="BC6" s="77" t="s">
        <v>1536</v>
      </c>
      <c r="BD6" s="77" t="s">
        <v>1536</v>
      </c>
      <c r="BE6" s="77" t="s">
        <v>1536</v>
      </c>
      <c r="BF6" s="77" t="s">
        <v>1536</v>
      </c>
      <c r="BG6" s="77" t="s">
        <v>1536</v>
      </c>
      <c r="BH6" s="77" t="s">
        <v>1536</v>
      </c>
      <c r="BI6" s="77" t="s">
        <v>1536</v>
      </c>
      <c r="BJ6" s="77" t="s">
        <v>1536</v>
      </c>
      <c r="BK6" s="77" t="s">
        <v>1536</v>
      </c>
      <c r="BL6" s="77" t="s">
        <v>1536</v>
      </c>
      <c r="BM6" s="77" t="s">
        <v>1536</v>
      </c>
      <c r="BN6" s="77" t="s">
        <v>1536</v>
      </c>
      <c r="BO6" s="77" t="s">
        <v>1536</v>
      </c>
      <c r="BP6" s="77" t="s">
        <v>1536</v>
      </c>
      <c r="BQ6" s="77" t="s">
        <v>1536</v>
      </c>
      <c r="BR6" s="77" t="s">
        <v>1536</v>
      </c>
      <c r="BS6" s="77" t="s">
        <v>1536</v>
      </c>
      <c r="BT6" s="77" t="s">
        <v>1536</v>
      </c>
      <c r="BU6" s="77" t="s">
        <v>1536</v>
      </c>
      <c r="BV6" s="77" t="s">
        <v>1536</v>
      </c>
      <c r="BW6" s="77" t="s">
        <v>1536</v>
      </c>
      <c r="BX6" s="77" t="s">
        <v>1536</v>
      </c>
      <c r="BY6" s="77" t="s">
        <v>1536</v>
      </c>
      <c r="BZ6" s="77" t="s">
        <v>1536</v>
      </c>
      <c r="CA6" s="77" t="s">
        <v>1536</v>
      </c>
      <c r="CB6" s="77" t="s">
        <v>1536</v>
      </c>
      <c r="CC6" s="77" t="s">
        <v>1536</v>
      </c>
      <c r="CD6" s="77" t="s">
        <v>1536</v>
      </c>
      <c r="CE6" s="77" t="s">
        <v>1536</v>
      </c>
      <c r="CF6" s="77" t="s">
        <v>1536</v>
      </c>
      <c r="CG6" s="77" t="s">
        <v>1536</v>
      </c>
      <c r="CH6" s="77" t="s">
        <v>1536</v>
      </c>
      <c r="CI6" s="77" t="s">
        <v>1536</v>
      </c>
      <c r="CJ6" s="77" t="s">
        <v>1536</v>
      </c>
      <c r="CK6" s="77" t="s">
        <v>1536</v>
      </c>
      <c r="CL6" s="77" t="s">
        <v>1536</v>
      </c>
      <c r="CM6" s="77" t="s">
        <v>1536</v>
      </c>
      <c r="CN6" s="77" t="s">
        <v>1536</v>
      </c>
      <c r="CO6" s="77" t="s">
        <v>1536</v>
      </c>
      <c r="CP6" s="77" t="s">
        <v>1536</v>
      </c>
      <c r="CQ6" s="77" t="s">
        <v>1536</v>
      </c>
      <c r="CR6" s="77" t="s">
        <v>1536</v>
      </c>
      <c r="CS6" s="77" t="s">
        <v>1536</v>
      </c>
      <c r="CT6" s="77" t="s">
        <v>1536</v>
      </c>
      <c r="CU6" s="77" t="s">
        <v>1536</v>
      </c>
      <c r="CV6" s="77" t="s">
        <v>1536</v>
      </c>
      <c r="CW6" s="77" t="s">
        <v>1536</v>
      </c>
      <c r="CX6" s="77" t="s">
        <v>1536</v>
      </c>
      <c r="CY6" s="77" t="s">
        <v>1536</v>
      </c>
      <c r="CZ6" s="77" t="s">
        <v>1536</v>
      </c>
      <c r="DA6" s="77" t="s">
        <v>1536</v>
      </c>
      <c r="DB6" s="77" t="s">
        <v>1536</v>
      </c>
      <c r="DC6" s="77" t="s">
        <v>1536</v>
      </c>
      <c r="DD6" s="77" t="s">
        <v>1536</v>
      </c>
      <c r="DE6" s="77" t="s">
        <v>1536</v>
      </c>
      <c r="DF6" s="77" t="s">
        <v>1536</v>
      </c>
      <c r="DG6" s="77" t="s">
        <v>1536</v>
      </c>
      <c r="DH6" s="77" t="s">
        <v>1536</v>
      </c>
      <c r="DI6" s="77" t="s">
        <v>1536</v>
      </c>
      <c r="DJ6" s="77" t="s">
        <v>1536</v>
      </c>
      <c r="DK6" s="77" t="s">
        <v>1536</v>
      </c>
      <c r="DL6" s="77" t="s">
        <v>1536</v>
      </c>
      <c r="DM6" s="77" t="s">
        <v>1536</v>
      </c>
      <c r="DN6" s="77" t="s">
        <v>1536</v>
      </c>
      <c r="DO6" s="77" t="s">
        <v>1536</v>
      </c>
    </row>
    <row r="7" spans="1:119" x14ac:dyDescent="0.2">
      <c r="D7" s="38"/>
      <c r="E7" s="38"/>
      <c r="F7" s="39" t="s">
        <v>1540</v>
      </c>
      <c r="G7" s="14"/>
      <c r="H7" s="79"/>
      <c r="I7" s="79"/>
      <c r="J7" s="79"/>
      <c r="K7" s="79"/>
      <c r="L7" s="79"/>
      <c r="M7" s="79"/>
      <c r="N7" s="79"/>
      <c r="O7" s="79"/>
      <c r="P7" s="79"/>
      <c r="Q7" s="79"/>
      <c r="R7" s="79"/>
      <c r="S7" s="79"/>
      <c r="T7" s="79"/>
      <c r="U7" s="79"/>
      <c r="V7" s="79"/>
      <c r="W7" s="79"/>
      <c r="X7" s="79"/>
      <c r="Y7" s="79"/>
      <c r="Z7" s="79"/>
      <c r="AA7" s="79"/>
      <c r="AB7" s="79"/>
      <c r="AC7" s="79"/>
      <c r="AD7" s="79"/>
      <c r="AE7" s="79"/>
      <c r="AF7" s="79"/>
      <c r="AG7" s="79"/>
      <c r="AH7" s="79"/>
      <c r="AI7" s="79"/>
      <c r="AJ7" s="79"/>
      <c r="AK7" s="79"/>
      <c r="AL7" s="79"/>
      <c r="AM7" s="79"/>
      <c r="AN7" s="79"/>
      <c r="AO7" s="79"/>
      <c r="AP7" s="79"/>
      <c r="AQ7" s="79"/>
      <c r="AR7" s="79"/>
      <c r="AS7" s="79"/>
      <c r="AT7" s="79"/>
      <c r="AU7" s="79"/>
      <c r="AV7" s="79"/>
      <c r="AW7" s="79"/>
      <c r="AX7" s="79"/>
      <c r="AY7" s="79"/>
      <c r="AZ7" s="79"/>
      <c r="BA7" s="79"/>
      <c r="BB7" s="79"/>
      <c r="BC7" s="79"/>
      <c r="BD7" s="79"/>
      <c r="BE7" s="79"/>
      <c r="BF7" s="79"/>
      <c r="BG7" s="79"/>
      <c r="BH7" s="79"/>
      <c r="BI7" s="79"/>
      <c r="BJ7" s="79"/>
      <c r="BK7" s="79"/>
      <c r="BL7" s="79"/>
      <c r="BM7" s="79"/>
      <c r="BN7" s="79"/>
      <c r="BO7" s="79"/>
      <c r="BP7" s="79"/>
      <c r="BQ7" s="79"/>
      <c r="BR7" s="79"/>
      <c r="BS7" s="79"/>
      <c r="BT7" s="79"/>
      <c r="BU7" s="79"/>
      <c r="BV7" s="79"/>
      <c r="BW7" s="79"/>
      <c r="BX7" s="79"/>
      <c r="BY7" s="79"/>
      <c r="BZ7" s="79"/>
      <c r="CA7" s="79"/>
      <c r="CB7" s="79"/>
      <c r="CC7" s="79"/>
      <c r="CD7" s="79"/>
      <c r="CE7" s="79"/>
      <c r="CF7" s="79"/>
      <c r="CG7" s="79"/>
      <c r="CH7" s="79"/>
      <c r="CI7" s="79"/>
      <c r="CJ7" s="79"/>
      <c r="CK7" s="79"/>
      <c r="CL7" s="79"/>
      <c r="CM7" s="79"/>
      <c r="CN7" s="79"/>
      <c r="CO7" s="79"/>
      <c r="CP7" s="79"/>
      <c r="CQ7" s="79"/>
      <c r="CR7" s="79"/>
      <c r="CS7" s="79"/>
      <c r="CT7" s="79"/>
      <c r="CU7" s="79"/>
      <c r="CV7" s="79"/>
      <c r="CW7" s="79"/>
      <c r="CX7" s="79"/>
      <c r="CY7" s="79"/>
      <c r="CZ7" s="79"/>
      <c r="DA7" s="79"/>
      <c r="DB7" s="79"/>
      <c r="DC7" s="79"/>
      <c r="DD7" s="79"/>
      <c r="DE7" s="79"/>
      <c r="DF7" s="79"/>
      <c r="DG7" s="79"/>
      <c r="DH7" s="79"/>
      <c r="DI7" s="79"/>
      <c r="DJ7" s="79"/>
      <c r="DK7" s="79"/>
      <c r="DL7" s="79"/>
      <c r="DM7" s="79"/>
      <c r="DN7" s="79"/>
      <c r="DO7" s="79"/>
    </row>
    <row r="8" spans="1:119" x14ac:dyDescent="0.2">
      <c r="A8" s="70"/>
      <c r="B8" s="70" t="s">
        <v>1541</v>
      </c>
      <c r="C8" s="70"/>
      <c r="D8" s="38"/>
      <c r="E8" s="38"/>
      <c r="F8" s="12" t="s">
        <v>1542</v>
      </c>
      <c r="G8" s="5" t="s">
        <v>1189</v>
      </c>
      <c r="H8" s="77" t="s">
        <v>1536</v>
      </c>
      <c r="I8" s="77" t="s">
        <v>1536</v>
      </c>
      <c r="J8" s="77" t="s">
        <v>1536</v>
      </c>
      <c r="K8" s="77" t="s">
        <v>1536</v>
      </c>
      <c r="L8" s="77" t="s">
        <v>1536</v>
      </c>
      <c r="M8" s="77" t="s">
        <v>1536</v>
      </c>
      <c r="N8" s="77" t="s">
        <v>1536</v>
      </c>
      <c r="O8" s="77" t="s">
        <v>1536</v>
      </c>
      <c r="P8" s="77" t="s">
        <v>1536</v>
      </c>
      <c r="Q8" s="77" t="s">
        <v>1536</v>
      </c>
      <c r="R8" s="77" t="s">
        <v>1536</v>
      </c>
      <c r="S8" s="77" t="s">
        <v>1536</v>
      </c>
      <c r="T8" s="77" t="s">
        <v>1536</v>
      </c>
      <c r="U8" s="77" t="s">
        <v>1536</v>
      </c>
      <c r="V8" s="77" t="s">
        <v>1536</v>
      </c>
      <c r="W8" s="77" t="s">
        <v>1536</v>
      </c>
      <c r="X8" s="77" t="s">
        <v>1536</v>
      </c>
      <c r="Y8" s="77" t="s">
        <v>1536</v>
      </c>
      <c r="Z8" s="77" t="s">
        <v>1536</v>
      </c>
      <c r="AA8" s="77" t="s">
        <v>1536</v>
      </c>
      <c r="AB8" s="77" t="s">
        <v>1536</v>
      </c>
      <c r="AC8" s="77" t="s">
        <v>1536</v>
      </c>
      <c r="AD8" s="77" t="s">
        <v>1536</v>
      </c>
      <c r="AE8" s="77" t="s">
        <v>1536</v>
      </c>
      <c r="AF8" s="77" t="s">
        <v>1536</v>
      </c>
      <c r="AG8" s="77" t="s">
        <v>1536</v>
      </c>
      <c r="AH8" s="77" t="s">
        <v>1536</v>
      </c>
      <c r="AI8" s="77" t="s">
        <v>1536</v>
      </c>
      <c r="AJ8" s="77" t="s">
        <v>1536</v>
      </c>
      <c r="AK8" s="77" t="s">
        <v>1536</v>
      </c>
      <c r="AL8" s="77" t="s">
        <v>1536</v>
      </c>
      <c r="AM8" s="77" t="s">
        <v>1536</v>
      </c>
      <c r="AN8" s="77" t="s">
        <v>1536</v>
      </c>
      <c r="AO8" s="77" t="s">
        <v>1536</v>
      </c>
      <c r="AP8" s="77" t="s">
        <v>1536</v>
      </c>
      <c r="AQ8" s="77" t="s">
        <v>1536</v>
      </c>
      <c r="AR8" s="77" t="s">
        <v>1536</v>
      </c>
      <c r="AS8" s="77" t="s">
        <v>1536</v>
      </c>
      <c r="AT8" s="77" t="s">
        <v>1536</v>
      </c>
      <c r="AU8" s="77" t="s">
        <v>1536</v>
      </c>
      <c r="AV8" s="77" t="s">
        <v>1536</v>
      </c>
      <c r="AW8" s="77" t="s">
        <v>1536</v>
      </c>
      <c r="AX8" s="77" t="s">
        <v>1536</v>
      </c>
      <c r="AY8" s="77" t="s">
        <v>1536</v>
      </c>
      <c r="AZ8" s="77" t="s">
        <v>1536</v>
      </c>
      <c r="BA8" s="77" t="s">
        <v>1536</v>
      </c>
      <c r="BB8" s="77" t="s">
        <v>1536</v>
      </c>
      <c r="BC8" s="77" t="s">
        <v>1536</v>
      </c>
      <c r="BD8" s="77" t="s">
        <v>1536</v>
      </c>
      <c r="BE8" s="77" t="s">
        <v>1536</v>
      </c>
      <c r="BF8" s="77" t="s">
        <v>1536</v>
      </c>
      <c r="BG8" s="77" t="s">
        <v>1536</v>
      </c>
      <c r="BH8" s="77" t="s">
        <v>1536</v>
      </c>
      <c r="BI8" s="77" t="s">
        <v>1536</v>
      </c>
      <c r="BJ8" s="77" t="s">
        <v>1536</v>
      </c>
      <c r="BK8" s="77" t="s">
        <v>1536</v>
      </c>
      <c r="BL8" s="77" t="s">
        <v>1536</v>
      </c>
      <c r="BM8" s="77" t="s">
        <v>1536</v>
      </c>
      <c r="BN8" s="77" t="s">
        <v>1536</v>
      </c>
      <c r="BO8" s="77" t="s">
        <v>1536</v>
      </c>
      <c r="BP8" s="77" t="s">
        <v>1536</v>
      </c>
      <c r="BQ8" s="77" t="s">
        <v>1536</v>
      </c>
      <c r="BR8" s="77" t="s">
        <v>1536</v>
      </c>
      <c r="BS8" s="77" t="s">
        <v>1536</v>
      </c>
      <c r="BT8" s="77" t="s">
        <v>1536</v>
      </c>
      <c r="BU8" s="77" t="s">
        <v>1536</v>
      </c>
      <c r="BV8" s="77" t="s">
        <v>1536</v>
      </c>
      <c r="BW8" s="77" t="s">
        <v>1536</v>
      </c>
      <c r="BX8" s="77" t="s">
        <v>1536</v>
      </c>
      <c r="BY8" s="77" t="s">
        <v>1536</v>
      </c>
      <c r="BZ8" s="77" t="s">
        <v>1536</v>
      </c>
      <c r="CA8" s="77" t="s">
        <v>1536</v>
      </c>
      <c r="CB8" s="77" t="s">
        <v>1536</v>
      </c>
      <c r="CC8" s="77" t="s">
        <v>1536</v>
      </c>
      <c r="CD8" s="77" t="s">
        <v>1536</v>
      </c>
      <c r="CE8" s="77" t="s">
        <v>1536</v>
      </c>
      <c r="CF8" s="77" t="s">
        <v>1536</v>
      </c>
      <c r="CG8" s="77" t="s">
        <v>1536</v>
      </c>
      <c r="CH8" s="77" t="s">
        <v>1536</v>
      </c>
      <c r="CI8" s="77" t="s">
        <v>1536</v>
      </c>
      <c r="CJ8" s="77" t="s">
        <v>1536</v>
      </c>
      <c r="CK8" s="77" t="s">
        <v>1536</v>
      </c>
      <c r="CL8" s="77" t="s">
        <v>1536</v>
      </c>
      <c r="CM8" s="77" t="s">
        <v>1536</v>
      </c>
      <c r="CN8" s="77" t="s">
        <v>1536</v>
      </c>
      <c r="CO8" s="77" t="s">
        <v>1536</v>
      </c>
      <c r="CP8" s="77" t="s">
        <v>1536</v>
      </c>
      <c r="CQ8" s="77" t="s">
        <v>1536</v>
      </c>
      <c r="CR8" s="77" t="s">
        <v>1536</v>
      </c>
      <c r="CS8" s="77" t="s">
        <v>1536</v>
      </c>
      <c r="CT8" s="77" t="s">
        <v>1536</v>
      </c>
      <c r="CU8" s="77" t="s">
        <v>1536</v>
      </c>
      <c r="CV8" s="77" t="s">
        <v>1536</v>
      </c>
      <c r="CW8" s="77" t="s">
        <v>1536</v>
      </c>
      <c r="CX8" s="77" t="s">
        <v>1536</v>
      </c>
      <c r="CY8" s="77" t="s">
        <v>1536</v>
      </c>
      <c r="CZ8" s="77" t="s">
        <v>1536</v>
      </c>
      <c r="DA8" s="77" t="s">
        <v>1536</v>
      </c>
      <c r="DB8" s="77" t="s">
        <v>1536</v>
      </c>
      <c r="DC8" s="77" t="s">
        <v>1536</v>
      </c>
      <c r="DD8" s="77" t="s">
        <v>1536</v>
      </c>
      <c r="DE8" s="77" t="s">
        <v>1536</v>
      </c>
      <c r="DF8" s="77" t="s">
        <v>1536</v>
      </c>
      <c r="DG8" s="77" t="s">
        <v>1536</v>
      </c>
      <c r="DH8" s="77" t="s">
        <v>1536</v>
      </c>
      <c r="DI8" s="77" t="s">
        <v>1536</v>
      </c>
      <c r="DJ8" s="77" t="s">
        <v>1536</v>
      </c>
      <c r="DK8" s="77" t="s">
        <v>1536</v>
      </c>
      <c r="DL8" s="77" t="s">
        <v>1536</v>
      </c>
      <c r="DM8" s="77" t="s">
        <v>1536</v>
      </c>
      <c r="DN8" s="77" t="s">
        <v>1536</v>
      </c>
      <c r="DO8" s="77" t="s">
        <v>1536</v>
      </c>
    </row>
    <row r="9" spans="1:119" x14ac:dyDescent="0.2">
      <c r="A9" s="70"/>
      <c r="B9" s="70" t="s">
        <v>1543</v>
      </c>
      <c r="C9" s="70"/>
      <c r="D9" s="38"/>
      <c r="E9" s="38"/>
      <c r="F9" s="12" t="s">
        <v>309</v>
      </c>
      <c r="G9" s="5" t="s">
        <v>1191</v>
      </c>
      <c r="H9" s="77" t="s">
        <v>1536</v>
      </c>
      <c r="I9" s="77" t="s">
        <v>1536</v>
      </c>
      <c r="J9" s="77" t="s">
        <v>1536</v>
      </c>
      <c r="K9" s="77" t="s">
        <v>1536</v>
      </c>
      <c r="L9" s="77" t="s">
        <v>1536</v>
      </c>
      <c r="M9" s="77" t="s">
        <v>1536</v>
      </c>
      <c r="N9" s="77" t="s">
        <v>1536</v>
      </c>
      <c r="O9" s="77" t="s">
        <v>1536</v>
      </c>
      <c r="P9" s="77" t="s">
        <v>1536</v>
      </c>
      <c r="Q9" s="77" t="s">
        <v>1536</v>
      </c>
      <c r="R9" s="77" t="s">
        <v>1536</v>
      </c>
      <c r="S9" s="77" t="s">
        <v>1536</v>
      </c>
      <c r="T9" s="77" t="s">
        <v>1536</v>
      </c>
      <c r="U9" s="77" t="s">
        <v>1536</v>
      </c>
      <c r="V9" s="77" t="s">
        <v>1536</v>
      </c>
      <c r="W9" s="77" t="s">
        <v>1536</v>
      </c>
      <c r="X9" s="77" t="s">
        <v>1536</v>
      </c>
      <c r="Y9" s="77" t="s">
        <v>1536</v>
      </c>
      <c r="Z9" s="77" t="s">
        <v>1536</v>
      </c>
      <c r="AA9" s="77" t="s">
        <v>1536</v>
      </c>
      <c r="AB9" s="77" t="s">
        <v>1536</v>
      </c>
      <c r="AC9" s="77" t="s">
        <v>1536</v>
      </c>
      <c r="AD9" s="77" t="s">
        <v>1536</v>
      </c>
      <c r="AE9" s="77" t="s">
        <v>1536</v>
      </c>
      <c r="AF9" s="77" t="s">
        <v>1536</v>
      </c>
      <c r="AG9" s="77" t="s">
        <v>1536</v>
      </c>
      <c r="AH9" s="77" t="s">
        <v>1536</v>
      </c>
      <c r="AI9" s="77" t="s">
        <v>1536</v>
      </c>
      <c r="AJ9" s="77" t="s">
        <v>1536</v>
      </c>
      <c r="AK9" s="77" t="s">
        <v>1536</v>
      </c>
      <c r="AL9" s="77" t="s">
        <v>1536</v>
      </c>
      <c r="AM9" s="77" t="s">
        <v>1536</v>
      </c>
      <c r="AN9" s="77" t="s">
        <v>1536</v>
      </c>
      <c r="AO9" s="77" t="s">
        <v>1536</v>
      </c>
      <c r="AP9" s="77" t="s">
        <v>1536</v>
      </c>
      <c r="AQ9" s="77" t="s">
        <v>1536</v>
      </c>
      <c r="AR9" s="77" t="s">
        <v>1536</v>
      </c>
      <c r="AS9" s="77" t="s">
        <v>1536</v>
      </c>
      <c r="AT9" s="77" t="s">
        <v>1536</v>
      </c>
      <c r="AU9" s="77" t="s">
        <v>1536</v>
      </c>
      <c r="AV9" s="77" t="s">
        <v>1536</v>
      </c>
      <c r="AW9" s="77" t="s">
        <v>1536</v>
      </c>
      <c r="AX9" s="77" t="s">
        <v>1536</v>
      </c>
      <c r="AY9" s="77" t="s">
        <v>1536</v>
      </c>
      <c r="AZ9" s="77" t="s">
        <v>1536</v>
      </c>
      <c r="BA9" s="77" t="s">
        <v>1536</v>
      </c>
      <c r="BB9" s="77" t="s">
        <v>1536</v>
      </c>
      <c r="BC9" s="77" t="s">
        <v>1536</v>
      </c>
      <c r="BD9" s="77" t="s">
        <v>1536</v>
      </c>
      <c r="BE9" s="77" t="s">
        <v>1536</v>
      </c>
      <c r="BF9" s="77" t="s">
        <v>1536</v>
      </c>
      <c r="BG9" s="77" t="s">
        <v>1536</v>
      </c>
      <c r="BH9" s="77" t="s">
        <v>1536</v>
      </c>
      <c r="BI9" s="77" t="s">
        <v>1536</v>
      </c>
      <c r="BJ9" s="77" t="s">
        <v>1536</v>
      </c>
      <c r="BK9" s="77" t="s">
        <v>1536</v>
      </c>
      <c r="BL9" s="77" t="s">
        <v>1536</v>
      </c>
      <c r="BM9" s="77" t="s">
        <v>1536</v>
      </c>
      <c r="BN9" s="77" t="s">
        <v>1536</v>
      </c>
      <c r="BO9" s="77" t="s">
        <v>1536</v>
      </c>
      <c r="BP9" s="77" t="s">
        <v>1536</v>
      </c>
      <c r="BQ9" s="77" t="s">
        <v>1536</v>
      </c>
      <c r="BR9" s="77" t="s">
        <v>1536</v>
      </c>
      <c r="BS9" s="77" t="s">
        <v>1536</v>
      </c>
      <c r="BT9" s="77" t="s">
        <v>1536</v>
      </c>
      <c r="BU9" s="77" t="s">
        <v>1536</v>
      </c>
      <c r="BV9" s="77" t="s">
        <v>1536</v>
      </c>
      <c r="BW9" s="77" t="s">
        <v>1536</v>
      </c>
      <c r="BX9" s="77" t="s">
        <v>1536</v>
      </c>
      <c r="BY9" s="77" t="s">
        <v>1536</v>
      </c>
      <c r="BZ9" s="77" t="s">
        <v>1536</v>
      </c>
      <c r="CA9" s="77" t="s">
        <v>1536</v>
      </c>
      <c r="CB9" s="77" t="s">
        <v>1536</v>
      </c>
      <c r="CC9" s="77" t="s">
        <v>1536</v>
      </c>
      <c r="CD9" s="77" t="s">
        <v>1536</v>
      </c>
      <c r="CE9" s="77" t="s">
        <v>1536</v>
      </c>
      <c r="CF9" s="77" t="s">
        <v>1536</v>
      </c>
      <c r="CG9" s="77" t="s">
        <v>1536</v>
      </c>
      <c r="CH9" s="77" t="s">
        <v>1536</v>
      </c>
      <c r="CI9" s="77" t="s">
        <v>1536</v>
      </c>
      <c r="CJ9" s="77" t="s">
        <v>1536</v>
      </c>
      <c r="CK9" s="77" t="s">
        <v>1536</v>
      </c>
      <c r="CL9" s="77" t="s">
        <v>1536</v>
      </c>
      <c r="CM9" s="77" t="s">
        <v>1536</v>
      </c>
      <c r="CN9" s="77" t="s">
        <v>1536</v>
      </c>
      <c r="CO9" s="77" t="s">
        <v>1536</v>
      </c>
      <c r="CP9" s="77" t="s">
        <v>1536</v>
      </c>
      <c r="CQ9" s="77" t="s">
        <v>1536</v>
      </c>
      <c r="CR9" s="77" t="s">
        <v>1536</v>
      </c>
      <c r="CS9" s="77" t="s">
        <v>1536</v>
      </c>
      <c r="CT9" s="77" t="s">
        <v>1536</v>
      </c>
      <c r="CU9" s="77" t="s">
        <v>1536</v>
      </c>
      <c r="CV9" s="77" t="s">
        <v>1536</v>
      </c>
      <c r="CW9" s="77" t="s">
        <v>1536</v>
      </c>
      <c r="CX9" s="77" t="s">
        <v>1536</v>
      </c>
      <c r="CY9" s="77" t="s">
        <v>1536</v>
      </c>
      <c r="CZ9" s="77" t="s">
        <v>1536</v>
      </c>
      <c r="DA9" s="77" t="s">
        <v>1536</v>
      </c>
      <c r="DB9" s="77" t="s">
        <v>1536</v>
      </c>
      <c r="DC9" s="77" t="s">
        <v>1536</v>
      </c>
      <c r="DD9" s="77" t="s">
        <v>1536</v>
      </c>
      <c r="DE9" s="77" t="s">
        <v>1536</v>
      </c>
      <c r="DF9" s="77" t="s">
        <v>1536</v>
      </c>
      <c r="DG9" s="77" t="s">
        <v>1536</v>
      </c>
      <c r="DH9" s="77" t="s">
        <v>1536</v>
      </c>
      <c r="DI9" s="77" t="s">
        <v>1536</v>
      </c>
      <c r="DJ9" s="77" t="s">
        <v>1536</v>
      </c>
      <c r="DK9" s="77" t="s">
        <v>1536</v>
      </c>
      <c r="DL9" s="77" t="s">
        <v>1536</v>
      </c>
      <c r="DM9" s="77" t="s">
        <v>1536</v>
      </c>
      <c r="DN9" s="77" t="s">
        <v>1536</v>
      </c>
      <c r="DO9" s="77" t="s">
        <v>1536</v>
      </c>
    </row>
    <row r="10" spans="1:119" x14ac:dyDescent="0.2">
      <c r="A10" s="70"/>
      <c r="B10" s="70" t="s">
        <v>1545</v>
      </c>
      <c r="C10" s="70"/>
      <c r="D10" s="38"/>
      <c r="E10" s="38" t="s">
        <v>1546</v>
      </c>
      <c r="F10" s="80" t="s">
        <v>308</v>
      </c>
      <c r="G10" s="5" t="s">
        <v>1180</v>
      </c>
      <c r="H10" s="10" t="s">
        <v>1536</v>
      </c>
      <c r="I10" s="10" t="s">
        <v>1536</v>
      </c>
      <c r="J10" s="10" t="s">
        <v>1536</v>
      </c>
      <c r="K10" s="10" t="s">
        <v>1536</v>
      </c>
      <c r="L10" s="10" t="s">
        <v>1536</v>
      </c>
      <c r="M10" s="10" t="s">
        <v>1536</v>
      </c>
      <c r="N10" s="10" t="s">
        <v>1536</v>
      </c>
      <c r="O10" s="10" t="s">
        <v>1536</v>
      </c>
      <c r="P10" s="10" t="s">
        <v>1536</v>
      </c>
      <c r="Q10" s="10" t="s">
        <v>1536</v>
      </c>
      <c r="R10" s="10" t="s">
        <v>1536</v>
      </c>
      <c r="S10" s="10" t="s">
        <v>1536</v>
      </c>
      <c r="T10" s="10" t="s">
        <v>1536</v>
      </c>
      <c r="U10" s="10" t="s">
        <v>1536</v>
      </c>
      <c r="V10" s="10" t="s">
        <v>1536</v>
      </c>
      <c r="W10" s="10" t="s">
        <v>1536</v>
      </c>
      <c r="X10" s="10" t="s">
        <v>1536</v>
      </c>
      <c r="Y10" s="10" t="s">
        <v>1536</v>
      </c>
      <c r="Z10" s="10" t="s">
        <v>1536</v>
      </c>
      <c r="AA10" s="10" t="s">
        <v>1536</v>
      </c>
      <c r="AB10" s="10" t="s">
        <v>1536</v>
      </c>
      <c r="AC10" s="10" t="s">
        <v>1536</v>
      </c>
      <c r="AD10" s="10" t="s">
        <v>1536</v>
      </c>
      <c r="AE10" s="10" t="s">
        <v>1536</v>
      </c>
      <c r="AF10" s="10" t="s">
        <v>1536</v>
      </c>
      <c r="AG10" s="10" t="s">
        <v>1536</v>
      </c>
      <c r="AH10" s="10" t="s">
        <v>1536</v>
      </c>
      <c r="AI10" s="10" t="s">
        <v>1536</v>
      </c>
      <c r="AJ10" s="10" t="s">
        <v>1536</v>
      </c>
      <c r="AK10" s="10" t="s">
        <v>1536</v>
      </c>
      <c r="AL10" s="10" t="s">
        <v>1536</v>
      </c>
      <c r="AM10" s="10" t="s">
        <v>1536</v>
      </c>
      <c r="AN10" s="10" t="s">
        <v>1536</v>
      </c>
      <c r="AO10" s="10" t="s">
        <v>1536</v>
      </c>
      <c r="AP10" s="10" t="s">
        <v>1536</v>
      </c>
      <c r="AQ10" s="10" t="s">
        <v>1536</v>
      </c>
      <c r="AR10" s="10" t="s">
        <v>1536</v>
      </c>
      <c r="AS10" s="10" t="s">
        <v>1536</v>
      </c>
      <c r="AT10" s="10" t="s">
        <v>1536</v>
      </c>
      <c r="AU10" s="10" t="s">
        <v>1536</v>
      </c>
      <c r="AV10" s="10" t="s">
        <v>1536</v>
      </c>
      <c r="AW10" s="10" t="s">
        <v>1536</v>
      </c>
      <c r="AX10" s="10" t="s">
        <v>1536</v>
      </c>
      <c r="AY10" s="10" t="s">
        <v>1536</v>
      </c>
      <c r="AZ10" s="10" t="s">
        <v>1536</v>
      </c>
      <c r="BA10" s="10" t="s">
        <v>1536</v>
      </c>
      <c r="BB10" s="10" t="s">
        <v>1536</v>
      </c>
      <c r="BC10" s="10" t="s">
        <v>1536</v>
      </c>
      <c r="BD10" s="10" t="s">
        <v>1536</v>
      </c>
      <c r="BE10" s="10" t="s">
        <v>1536</v>
      </c>
      <c r="BF10" s="10" t="s">
        <v>1536</v>
      </c>
      <c r="BG10" s="10" t="s">
        <v>1536</v>
      </c>
      <c r="BH10" s="10" t="s">
        <v>1536</v>
      </c>
      <c r="BI10" s="10" t="s">
        <v>1536</v>
      </c>
      <c r="BJ10" s="10" t="s">
        <v>1536</v>
      </c>
      <c r="BK10" s="10" t="s">
        <v>1536</v>
      </c>
      <c r="BL10" s="10" t="s">
        <v>1536</v>
      </c>
      <c r="BM10" s="10" t="s">
        <v>1536</v>
      </c>
      <c r="BN10" s="10" t="s">
        <v>1536</v>
      </c>
      <c r="BO10" s="10" t="s">
        <v>1536</v>
      </c>
      <c r="BP10" s="10" t="s">
        <v>1536</v>
      </c>
      <c r="BQ10" s="10" t="s">
        <v>1536</v>
      </c>
      <c r="BR10" s="10" t="s">
        <v>1536</v>
      </c>
      <c r="BS10" s="10" t="s">
        <v>1536</v>
      </c>
      <c r="BT10" s="10" t="s">
        <v>1536</v>
      </c>
      <c r="BU10" s="10" t="s">
        <v>1536</v>
      </c>
      <c r="BV10" s="10" t="s">
        <v>1536</v>
      </c>
      <c r="BW10" s="10" t="s">
        <v>1536</v>
      </c>
      <c r="BX10" s="10" t="s">
        <v>1536</v>
      </c>
      <c r="BY10" s="10" t="s">
        <v>1536</v>
      </c>
      <c r="BZ10" s="10" t="s">
        <v>1536</v>
      </c>
      <c r="CA10" s="10" t="s">
        <v>1536</v>
      </c>
      <c r="CB10" s="10" t="s">
        <v>1536</v>
      </c>
      <c r="CC10" s="10" t="s">
        <v>1536</v>
      </c>
      <c r="CD10" s="10" t="s">
        <v>1536</v>
      </c>
      <c r="CE10" s="10" t="s">
        <v>1536</v>
      </c>
      <c r="CF10" s="10" t="s">
        <v>1536</v>
      </c>
      <c r="CG10" s="10" t="s">
        <v>1536</v>
      </c>
      <c r="CH10" s="10" t="s">
        <v>1536</v>
      </c>
      <c r="CI10" s="10" t="s">
        <v>1536</v>
      </c>
      <c r="CJ10" s="10" t="s">
        <v>1536</v>
      </c>
      <c r="CK10" s="10" t="s">
        <v>1536</v>
      </c>
      <c r="CL10" s="10" t="s">
        <v>1536</v>
      </c>
      <c r="CM10" s="10" t="s">
        <v>1536</v>
      </c>
      <c r="CN10" s="10" t="s">
        <v>1536</v>
      </c>
      <c r="CO10" s="10" t="s">
        <v>1536</v>
      </c>
      <c r="CP10" s="10" t="s">
        <v>1536</v>
      </c>
      <c r="CQ10" s="10" t="s">
        <v>1536</v>
      </c>
      <c r="CR10" s="10" t="s">
        <v>1536</v>
      </c>
      <c r="CS10" s="10" t="s">
        <v>1536</v>
      </c>
      <c r="CT10" s="10" t="s">
        <v>1536</v>
      </c>
      <c r="CU10" s="10" t="s">
        <v>1536</v>
      </c>
      <c r="CV10" s="10" t="s">
        <v>1536</v>
      </c>
      <c r="CW10" s="10" t="s">
        <v>1536</v>
      </c>
      <c r="CX10" s="10" t="s">
        <v>1536</v>
      </c>
      <c r="CY10" s="10" t="s">
        <v>1536</v>
      </c>
      <c r="CZ10" s="10" t="s">
        <v>1536</v>
      </c>
      <c r="DA10" s="10" t="s">
        <v>1536</v>
      </c>
      <c r="DB10" s="10" t="s">
        <v>1536</v>
      </c>
      <c r="DC10" s="10" t="s">
        <v>1536</v>
      </c>
      <c r="DD10" s="10" t="s">
        <v>1536</v>
      </c>
      <c r="DE10" s="10" t="s">
        <v>1536</v>
      </c>
      <c r="DF10" s="10" t="s">
        <v>1536</v>
      </c>
      <c r="DG10" s="10" t="s">
        <v>1536</v>
      </c>
      <c r="DH10" s="10" t="s">
        <v>1536</v>
      </c>
      <c r="DI10" s="10" t="s">
        <v>1536</v>
      </c>
      <c r="DJ10" s="10" t="s">
        <v>1536</v>
      </c>
      <c r="DK10" s="10" t="s">
        <v>1536</v>
      </c>
      <c r="DL10" s="10" t="s">
        <v>1536</v>
      </c>
      <c r="DM10" s="10" t="s">
        <v>1536</v>
      </c>
      <c r="DN10" s="10" t="s">
        <v>1536</v>
      </c>
      <c r="DO10" s="10" t="s">
        <v>1536</v>
      </c>
    </row>
    <row r="11" spans="1:119" x14ac:dyDescent="0.2">
      <c r="A11" s="70"/>
      <c r="B11" s="70" t="s">
        <v>1547</v>
      </c>
      <c r="C11" s="70"/>
      <c r="D11" s="38"/>
      <c r="E11" s="38" t="s">
        <v>1546</v>
      </c>
      <c r="F11" s="80" t="s">
        <v>50</v>
      </c>
      <c r="G11" s="5" t="s">
        <v>1182</v>
      </c>
      <c r="H11" s="10" t="s">
        <v>1536</v>
      </c>
      <c r="I11" s="10" t="s">
        <v>1536</v>
      </c>
      <c r="J11" s="10" t="s">
        <v>1536</v>
      </c>
      <c r="K11" s="10" t="s">
        <v>1536</v>
      </c>
      <c r="L11" s="10" t="s">
        <v>1536</v>
      </c>
      <c r="M11" s="10" t="s">
        <v>1536</v>
      </c>
      <c r="N11" s="10" t="s">
        <v>1536</v>
      </c>
      <c r="O11" s="10" t="s">
        <v>1536</v>
      </c>
      <c r="P11" s="10" t="s">
        <v>1536</v>
      </c>
      <c r="Q11" s="10" t="s">
        <v>1536</v>
      </c>
      <c r="R11" s="10" t="s">
        <v>1536</v>
      </c>
      <c r="S11" s="10" t="s">
        <v>1536</v>
      </c>
      <c r="T11" s="10" t="s">
        <v>1536</v>
      </c>
      <c r="U11" s="10" t="s">
        <v>1536</v>
      </c>
      <c r="V11" s="10" t="s">
        <v>1536</v>
      </c>
      <c r="W11" s="10" t="s">
        <v>1536</v>
      </c>
      <c r="X11" s="10" t="s">
        <v>1536</v>
      </c>
      <c r="Y11" s="10" t="s">
        <v>1536</v>
      </c>
      <c r="Z11" s="10" t="s">
        <v>1536</v>
      </c>
      <c r="AA11" s="10" t="s">
        <v>1536</v>
      </c>
      <c r="AB11" s="10" t="s">
        <v>1536</v>
      </c>
      <c r="AC11" s="10" t="s">
        <v>1536</v>
      </c>
      <c r="AD11" s="10" t="s">
        <v>1536</v>
      </c>
      <c r="AE11" s="10" t="s">
        <v>1536</v>
      </c>
      <c r="AF11" s="10" t="s">
        <v>1536</v>
      </c>
      <c r="AG11" s="10" t="s">
        <v>1536</v>
      </c>
      <c r="AH11" s="10" t="s">
        <v>1536</v>
      </c>
      <c r="AI11" s="10" t="s">
        <v>1536</v>
      </c>
      <c r="AJ11" s="10" t="s">
        <v>1536</v>
      </c>
      <c r="AK11" s="10" t="s">
        <v>1536</v>
      </c>
      <c r="AL11" s="10" t="s">
        <v>1536</v>
      </c>
      <c r="AM11" s="10" t="s">
        <v>1536</v>
      </c>
      <c r="AN11" s="10" t="s">
        <v>1536</v>
      </c>
      <c r="AO11" s="10" t="s">
        <v>1536</v>
      </c>
      <c r="AP11" s="10" t="s">
        <v>1536</v>
      </c>
      <c r="AQ11" s="10" t="s">
        <v>1536</v>
      </c>
      <c r="AR11" s="10" t="s">
        <v>1536</v>
      </c>
      <c r="AS11" s="10" t="s">
        <v>1536</v>
      </c>
      <c r="AT11" s="10" t="s">
        <v>1536</v>
      </c>
      <c r="AU11" s="10" t="s">
        <v>1536</v>
      </c>
      <c r="AV11" s="10" t="s">
        <v>1536</v>
      </c>
      <c r="AW11" s="10" t="s">
        <v>1536</v>
      </c>
      <c r="AX11" s="10" t="s">
        <v>1536</v>
      </c>
      <c r="AY11" s="10" t="s">
        <v>1536</v>
      </c>
      <c r="AZ11" s="10" t="s">
        <v>1536</v>
      </c>
      <c r="BA11" s="10" t="s">
        <v>1536</v>
      </c>
      <c r="BB11" s="10" t="s">
        <v>1536</v>
      </c>
      <c r="BC11" s="10" t="s">
        <v>1536</v>
      </c>
      <c r="BD11" s="10" t="s">
        <v>1536</v>
      </c>
      <c r="BE11" s="10" t="s">
        <v>1536</v>
      </c>
      <c r="BF11" s="10" t="s">
        <v>1536</v>
      </c>
      <c r="BG11" s="10" t="s">
        <v>1536</v>
      </c>
      <c r="BH11" s="10" t="s">
        <v>1536</v>
      </c>
      <c r="BI11" s="10" t="s">
        <v>1536</v>
      </c>
      <c r="BJ11" s="10" t="s">
        <v>1536</v>
      </c>
      <c r="BK11" s="10" t="s">
        <v>1536</v>
      </c>
      <c r="BL11" s="10" t="s">
        <v>1536</v>
      </c>
      <c r="BM11" s="10" t="s">
        <v>1536</v>
      </c>
      <c r="BN11" s="10" t="s">
        <v>1536</v>
      </c>
      <c r="BO11" s="10" t="s">
        <v>1536</v>
      </c>
      <c r="BP11" s="10" t="s">
        <v>1536</v>
      </c>
      <c r="BQ11" s="10" t="s">
        <v>1536</v>
      </c>
      <c r="BR11" s="10" t="s">
        <v>1536</v>
      </c>
      <c r="BS11" s="10" t="s">
        <v>1536</v>
      </c>
      <c r="BT11" s="10" t="s">
        <v>1536</v>
      </c>
      <c r="BU11" s="10" t="s">
        <v>1536</v>
      </c>
      <c r="BV11" s="10" t="s">
        <v>1536</v>
      </c>
      <c r="BW11" s="10" t="s">
        <v>1536</v>
      </c>
      <c r="BX11" s="10" t="s">
        <v>1536</v>
      </c>
      <c r="BY11" s="10" t="s">
        <v>1536</v>
      </c>
      <c r="BZ11" s="10" t="s">
        <v>1536</v>
      </c>
      <c r="CA11" s="10" t="s">
        <v>1536</v>
      </c>
      <c r="CB11" s="10" t="s">
        <v>1536</v>
      </c>
      <c r="CC11" s="10" t="s">
        <v>1536</v>
      </c>
      <c r="CD11" s="10" t="s">
        <v>1536</v>
      </c>
      <c r="CE11" s="10" t="s">
        <v>1536</v>
      </c>
      <c r="CF11" s="10" t="s">
        <v>1536</v>
      </c>
      <c r="CG11" s="10" t="s">
        <v>1536</v>
      </c>
      <c r="CH11" s="10" t="s">
        <v>1536</v>
      </c>
      <c r="CI11" s="10" t="s">
        <v>1536</v>
      </c>
      <c r="CJ11" s="10" t="s">
        <v>1536</v>
      </c>
      <c r="CK11" s="10" t="s">
        <v>1536</v>
      </c>
      <c r="CL11" s="10" t="s">
        <v>1536</v>
      </c>
      <c r="CM11" s="10" t="s">
        <v>1536</v>
      </c>
      <c r="CN11" s="10" t="s">
        <v>1536</v>
      </c>
      <c r="CO11" s="10" t="s">
        <v>1536</v>
      </c>
      <c r="CP11" s="10" t="s">
        <v>1536</v>
      </c>
      <c r="CQ11" s="10" t="s">
        <v>1536</v>
      </c>
      <c r="CR11" s="10" t="s">
        <v>1536</v>
      </c>
      <c r="CS11" s="10" t="s">
        <v>1536</v>
      </c>
      <c r="CT11" s="10" t="s">
        <v>1536</v>
      </c>
      <c r="CU11" s="10" t="s">
        <v>1536</v>
      </c>
      <c r="CV11" s="10" t="s">
        <v>1536</v>
      </c>
      <c r="CW11" s="10" t="s">
        <v>1536</v>
      </c>
      <c r="CX11" s="10" t="s">
        <v>1536</v>
      </c>
      <c r="CY11" s="10" t="s">
        <v>1536</v>
      </c>
      <c r="CZ11" s="10" t="s">
        <v>1536</v>
      </c>
      <c r="DA11" s="10" t="s">
        <v>1536</v>
      </c>
      <c r="DB11" s="10" t="s">
        <v>1536</v>
      </c>
      <c r="DC11" s="10" t="s">
        <v>1536</v>
      </c>
      <c r="DD11" s="10" t="s">
        <v>1536</v>
      </c>
      <c r="DE11" s="10" t="s">
        <v>1536</v>
      </c>
      <c r="DF11" s="10" t="s">
        <v>1536</v>
      </c>
      <c r="DG11" s="10" t="s">
        <v>1536</v>
      </c>
      <c r="DH11" s="10" t="s">
        <v>1536</v>
      </c>
      <c r="DI11" s="10" t="s">
        <v>1536</v>
      </c>
      <c r="DJ11" s="10" t="s">
        <v>1536</v>
      </c>
      <c r="DK11" s="10" t="s">
        <v>1536</v>
      </c>
      <c r="DL11" s="10" t="s">
        <v>1536</v>
      </c>
      <c r="DM11" s="10" t="s">
        <v>1536</v>
      </c>
      <c r="DN11" s="10" t="s">
        <v>1536</v>
      </c>
      <c r="DO11" s="10" t="s">
        <v>1536</v>
      </c>
    </row>
    <row r="12" spans="1:119" x14ac:dyDescent="0.2">
      <c r="A12" s="70"/>
      <c r="B12" s="70" t="s">
        <v>1548</v>
      </c>
      <c r="C12" s="70"/>
      <c r="D12" s="38"/>
      <c r="E12" s="38"/>
      <c r="F12" s="81" t="s">
        <v>1549</v>
      </c>
      <c r="G12" s="5" t="s">
        <v>1183</v>
      </c>
      <c r="H12" s="10" t="s">
        <v>1536</v>
      </c>
      <c r="I12" s="10" t="s">
        <v>1536</v>
      </c>
      <c r="J12" s="10" t="s">
        <v>1536</v>
      </c>
      <c r="K12" s="10" t="s">
        <v>1536</v>
      </c>
      <c r="L12" s="10" t="s">
        <v>1536</v>
      </c>
      <c r="M12" s="10" t="s">
        <v>1536</v>
      </c>
      <c r="N12" s="10" t="s">
        <v>1536</v>
      </c>
      <c r="O12" s="10" t="s">
        <v>1536</v>
      </c>
      <c r="P12" s="10" t="s">
        <v>1536</v>
      </c>
      <c r="Q12" s="10" t="s">
        <v>1536</v>
      </c>
      <c r="R12" s="10" t="s">
        <v>1536</v>
      </c>
      <c r="S12" s="10" t="s">
        <v>1536</v>
      </c>
      <c r="T12" s="10" t="s">
        <v>1536</v>
      </c>
      <c r="U12" s="10" t="s">
        <v>1536</v>
      </c>
      <c r="V12" s="10" t="s">
        <v>1536</v>
      </c>
      <c r="W12" s="10" t="s">
        <v>1536</v>
      </c>
      <c r="X12" s="10" t="s">
        <v>1536</v>
      </c>
      <c r="Y12" s="10" t="s">
        <v>1536</v>
      </c>
      <c r="Z12" s="10" t="s">
        <v>1536</v>
      </c>
      <c r="AA12" s="10" t="s">
        <v>1536</v>
      </c>
      <c r="AB12" s="10" t="s">
        <v>1536</v>
      </c>
      <c r="AC12" s="10" t="s">
        <v>1536</v>
      </c>
      <c r="AD12" s="10" t="s">
        <v>1536</v>
      </c>
      <c r="AE12" s="10" t="s">
        <v>1536</v>
      </c>
      <c r="AF12" s="10" t="s">
        <v>1536</v>
      </c>
      <c r="AG12" s="10" t="s">
        <v>1536</v>
      </c>
      <c r="AH12" s="10" t="s">
        <v>1536</v>
      </c>
      <c r="AI12" s="10" t="s">
        <v>1536</v>
      </c>
      <c r="AJ12" s="10" t="s">
        <v>1536</v>
      </c>
      <c r="AK12" s="10" t="s">
        <v>1536</v>
      </c>
      <c r="AL12" s="10" t="s">
        <v>1536</v>
      </c>
      <c r="AM12" s="10" t="s">
        <v>1536</v>
      </c>
      <c r="AN12" s="10" t="s">
        <v>1536</v>
      </c>
      <c r="AO12" s="10" t="s">
        <v>1536</v>
      </c>
      <c r="AP12" s="10" t="s">
        <v>1536</v>
      </c>
      <c r="AQ12" s="10" t="s">
        <v>1536</v>
      </c>
      <c r="AR12" s="10" t="s">
        <v>1536</v>
      </c>
      <c r="AS12" s="10" t="s">
        <v>1536</v>
      </c>
      <c r="AT12" s="10" t="s">
        <v>1536</v>
      </c>
      <c r="AU12" s="10" t="s">
        <v>1536</v>
      </c>
      <c r="AV12" s="10" t="s">
        <v>1536</v>
      </c>
      <c r="AW12" s="10" t="s">
        <v>1536</v>
      </c>
      <c r="AX12" s="10" t="s">
        <v>1536</v>
      </c>
      <c r="AY12" s="10" t="s">
        <v>1536</v>
      </c>
      <c r="AZ12" s="10" t="s">
        <v>1536</v>
      </c>
      <c r="BA12" s="10" t="s">
        <v>1536</v>
      </c>
      <c r="BB12" s="10" t="s">
        <v>1536</v>
      </c>
      <c r="BC12" s="10" t="s">
        <v>1536</v>
      </c>
      <c r="BD12" s="10" t="s">
        <v>1536</v>
      </c>
      <c r="BE12" s="10" t="s">
        <v>1536</v>
      </c>
      <c r="BF12" s="10" t="s">
        <v>1536</v>
      </c>
      <c r="BG12" s="10" t="s">
        <v>1536</v>
      </c>
      <c r="BH12" s="10" t="s">
        <v>1536</v>
      </c>
      <c r="BI12" s="10" t="s">
        <v>1536</v>
      </c>
      <c r="BJ12" s="10" t="s">
        <v>1536</v>
      </c>
      <c r="BK12" s="10" t="s">
        <v>1536</v>
      </c>
      <c r="BL12" s="10" t="s">
        <v>1536</v>
      </c>
      <c r="BM12" s="10" t="s">
        <v>1536</v>
      </c>
      <c r="BN12" s="10" t="s">
        <v>1536</v>
      </c>
      <c r="BO12" s="10" t="s">
        <v>1536</v>
      </c>
      <c r="BP12" s="10" t="s">
        <v>1536</v>
      </c>
      <c r="BQ12" s="10" t="s">
        <v>1536</v>
      </c>
      <c r="BR12" s="10" t="s">
        <v>1536</v>
      </c>
      <c r="BS12" s="10" t="s">
        <v>1536</v>
      </c>
      <c r="BT12" s="10" t="s">
        <v>1536</v>
      </c>
      <c r="BU12" s="10" t="s">
        <v>1536</v>
      </c>
      <c r="BV12" s="10" t="s">
        <v>1536</v>
      </c>
      <c r="BW12" s="10" t="s">
        <v>1536</v>
      </c>
      <c r="BX12" s="10" t="s">
        <v>1536</v>
      </c>
      <c r="BY12" s="10" t="s">
        <v>1536</v>
      </c>
      <c r="BZ12" s="10" t="s">
        <v>1536</v>
      </c>
      <c r="CA12" s="10" t="s">
        <v>1536</v>
      </c>
      <c r="CB12" s="10" t="s">
        <v>1536</v>
      </c>
      <c r="CC12" s="10" t="s">
        <v>1536</v>
      </c>
      <c r="CD12" s="10" t="s">
        <v>1536</v>
      </c>
      <c r="CE12" s="10" t="s">
        <v>1536</v>
      </c>
      <c r="CF12" s="10" t="s">
        <v>1536</v>
      </c>
      <c r="CG12" s="10" t="s">
        <v>1536</v>
      </c>
      <c r="CH12" s="10" t="s">
        <v>1536</v>
      </c>
      <c r="CI12" s="10" t="s">
        <v>1536</v>
      </c>
      <c r="CJ12" s="10" t="s">
        <v>1536</v>
      </c>
      <c r="CK12" s="10" t="s">
        <v>1536</v>
      </c>
      <c r="CL12" s="10" t="s">
        <v>1536</v>
      </c>
      <c r="CM12" s="10" t="s">
        <v>1536</v>
      </c>
      <c r="CN12" s="10" t="s">
        <v>1536</v>
      </c>
      <c r="CO12" s="10" t="s">
        <v>1536</v>
      </c>
      <c r="CP12" s="10" t="s">
        <v>1536</v>
      </c>
      <c r="CQ12" s="10" t="s">
        <v>1536</v>
      </c>
      <c r="CR12" s="10" t="s">
        <v>1536</v>
      </c>
      <c r="CS12" s="10" t="s">
        <v>1536</v>
      </c>
      <c r="CT12" s="10" t="s">
        <v>1536</v>
      </c>
      <c r="CU12" s="10" t="s">
        <v>1536</v>
      </c>
      <c r="CV12" s="10" t="s">
        <v>1536</v>
      </c>
      <c r="CW12" s="10" t="s">
        <v>1536</v>
      </c>
      <c r="CX12" s="10" t="s">
        <v>1536</v>
      </c>
      <c r="CY12" s="10" t="s">
        <v>1536</v>
      </c>
      <c r="CZ12" s="10" t="s">
        <v>1536</v>
      </c>
      <c r="DA12" s="10" t="s">
        <v>1536</v>
      </c>
      <c r="DB12" s="10" t="s">
        <v>1536</v>
      </c>
      <c r="DC12" s="10" t="s">
        <v>1536</v>
      </c>
      <c r="DD12" s="10" t="s">
        <v>1536</v>
      </c>
      <c r="DE12" s="10" t="s">
        <v>1536</v>
      </c>
      <c r="DF12" s="10" t="s">
        <v>1536</v>
      </c>
      <c r="DG12" s="10" t="s">
        <v>1536</v>
      </c>
      <c r="DH12" s="10" t="s">
        <v>1536</v>
      </c>
      <c r="DI12" s="10" t="s">
        <v>1536</v>
      </c>
      <c r="DJ12" s="10" t="s">
        <v>1536</v>
      </c>
      <c r="DK12" s="10" t="s">
        <v>1536</v>
      </c>
      <c r="DL12" s="10" t="s">
        <v>1536</v>
      </c>
      <c r="DM12" s="10" t="s">
        <v>1536</v>
      </c>
      <c r="DN12" s="10" t="s">
        <v>1536</v>
      </c>
      <c r="DO12" s="10" t="s">
        <v>1536</v>
      </c>
    </row>
    <row r="13" spans="1:119" x14ac:dyDescent="0.2">
      <c r="A13" s="70"/>
      <c r="B13" s="70" t="s">
        <v>1550</v>
      </c>
      <c r="C13" s="70"/>
      <c r="D13" s="38"/>
      <c r="E13" s="38"/>
      <c r="F13" s="12" t="s">
        <v>1551</v>
      </c>
      <c r="G13" s="5" t="s">
        <v>1184</v>
      </c>
      <c r="H13" s="10" t="s">
        <v>1536</v>
      </c>
      <c r="I13" s="10" t="s">
        <v>1536</v>
      </c>
      <c r="J13" s="10" t="s">
        <v>1536</v>
      </c>
      <c r="K13" s="10" t="s">
        <v>1536</v>
      </c>
      <c r="L13" s="10" t="s">
        <v>1536</v>
      </c>
      <c r="M13" s="10" t="s">
        <v>1536</v>
      </c>
      <c r="N13" s="10" t="s">
        <v>1536</v>
      </c>
      <c r="O13" s="10" t="s">
        <v>1536</v>
      </c>
      <c r="P13" s="10" t="s">
        <v>1536</v>
      </c>
      <c r="Q13" s="10" t="s">
        <v>1536</v>
      </c>
      <c r="R13" s="10" t="s">
        <v>1536</v>
      </c>
      <c r="S13" s="10" t="s">
        <v>1536</v>
      </c>
      <c r="T13" s="10" t="s">
        <v>1536</v>
      </c>
      <c r="U13" s="10" t="s">
        <v>1536</v>
      </c>
      <c r="V13" s="10" t="s">
        <v>1536</v>
      </c>
      <c r="W13" s="10" t="s">
        <v>1536</v>
      </c>
      <c r="X13" s="10" t="s">
        <v>1536</v>
      </c>
      <c r="Y13" s="10" t="s">
        <v>1536</v>
      </c>
      <c r="Z13" s="10" t="s">
        <v>1536</v>
      </c>
      <c r="AA13" s="10" t="s">
        <v>1536</v>
      </c>
      <c r="AB13" s="10" t="s">
        <v>1536</v>
      </c>
      <c r="AC13" s="10" t="s">
        <v>1536</v>
      </c>
      <c r="AD13" s="10" t="s">
        <v>1536</v>
      </c>
      <c r="AE13" s="10" t="s">
        <v>1536</v>
      </c>
      <c r="AF13" s="10" t="s">
        <v>1536</v>
      </c>
      <c r="AG13" s="10" t="s">
        <v>1536</v>
      </c>
      <c r="AH13" s="10" t="s">
        <v>1536</v>
      </c>
      <c r="AI13" s="10" t="s">
        <v>1536</v>
      </c>
      <c r="AJ13" s="10" t="s">
        <v>1536</v>
      </c>
      <c r="AK13" s="10" t="s">
        <v>1536</v>
      </c>
      <c r="AL13" s="10" t="s">
        <v>1536</v>
      </c>
      <c r="AM13" s="10" t="s">
        <v>1536</v>
      </c>
      <c r="AN13" s="10" t="s">
        <v>1536</v>
      </c>
      <c r="AO13" s="10" t="s">
        <v>1536</v>
      </c>
      <c r="AP13" s="10" t="s">
        <v>1536</v>
      </c>
      <c r="AQ13" s="10" t="s">
        <v>1536</v>
      </c>
      <c r="AR13" s="10" t="s">
        <v>1536</v>
      </c>
      <c r="AS13" s="10" t="s">
        <v>1536</v>
      </c>
      <c r="AT13" s="10" t="s">
        <v>1536</v>
      </c>
      <c r="AU13" s="10" t="s">
        <v>1536</v>
      </c>
      <c r="AV13" s="10" t="s">
        <v>1536</v>
      </c>
      <c r="AW13" s="10" t="s">
        <v>1536</v>
      </c>
      <c r="AX13" s="10" t="s">
        <v>1536</v>
      </c>
      <c r="AY13" s="10" t="s">
        <v>1536</v>
      </c>
      <c r="AZ13" s="10" t="s">
        <v>1536</v>
      </c>
      <c r="BA13" s="10" t="s">
        <v>1536</v>
      </c>
      <c r="BB13" s="10" t="s">
        <v>1536</v>
      </c>
      <c r="BC13" s="10" t="s">
        <v>1536</v>
      </c>
      <c r="BD13" s="10" t="s">
        <v>1536</v>
      </c>
      <c r="BE13" s="10" t="s">
        <v>1536</v>
      </c>
      <c r="BF13" s="10" t="s">
        <v>1536</v>
      </c>
      <c r="BG13" s="10" t="s">
        <v>1536</v>
      </c>
      <c r="BH13" s="10" t="s">
        <v>1536</v>
      </c>
      <c r="BI13" s="10" t="s">
        <v>1536</v>
      </c>
      <c r="BJ13" s="10" t="s">
        <v>1536</v>
      </c>
      <c r="BK13" s="10" t="s">
        <v>1536</v>
      </c>
      <c r="BL13" s="10" t="s">
        <v>1536</v>
      </c>
      <c r="BM13" s="10" t="s">
        <v>1536</v>
      </c>
      <c r="BN13" s="10" t="s">
        <v>1536</v>
      </c>
      <c r="BO13" s="10" t="s">
        <v>1536</v>
      </c>
      <c r="BP13" s="10" t="s">
        <v>1536</v>
      </c>
      <c r="BQ13" s="10" t="s">
        <v>1536</v>
      </c>
      <c r="BR13" s="10" t="s">
        <v>1536</v>
      </c>
      <c r="BS13" s="10" t="s">
        <v>1536</v>
      </c>
      <c r="BT13" s="10" t="s">
        <v>1536</v>
      </c>
      <c r="BU13" s="10" t="s">
        <v>1536</v>
      </c>
      <c r="BV13" s="10" t="s">
        <v>1536</v>
      </c>
      <c r="BW13" s="10" t="s">
        <v>1536</v>
      </c>
      <c r="BX13" s="10" t="s">
        <v>1536</v>
      </c>
      <c r="BY13" s="10" t="s">
        <v>1536</v>
      </c>
      <c r="BZ13" s="10" t="s">
        <v>1536</v>
      </c>
      <c r="CA13" s="10" t="s">
        <v>1536</v>
      </c>
      <c r="CB13" s="10" t="s">
        <v>1536</v>
      </c>
      <c r="CC13" s="10" t="s">
        <v>1536</v>
      </c>
      <c r="CD13" s="10" t="s">
        <v>1536</v>
      </c>
      <c r="CE13" s="10" t="s">
        <v>1536</v>
      </c>
      <c r="CF13" s="10" t="s">
        <v>1536</v>
      </c>
      <c r="CG13" s="10" t="s">
        <v>1536</v>
      </c>
      <c r="CH13" s="10" t="s">
        <v>1536</v>
      </c>
      <c r="CI13" s="10" t="s">
        <v>1536</v>
      </c>
      <c r="CJ13" s="10" t="s">
        <v>1536</v>
      </c>
      <c r="CK13" s="10" t="s">
        <v>1536</v>
      </c>
      <c r="CL13" s="10" t="s">
        <v>1536</v>
      </c>
      <c r="CM13" s="10" t="s">
        <v>1536</v>
      </c>
      <c r="CN13" s="10" t="s">
        <v>1536</v>
      </c>
      <c r="CO13" s="10" t="s">
        <v>1536</v>
      </c>
      <c r="CP13" s="10" t="s">
        <v>1536</v>
      </c>
      <c r="CQ13" s="10" t="s">
        <v>1536</v>
      </c>
      <c r="CR13" s="10" t="s">
        <v>1536</v>
      </c>
      <c r="CS13" s="10" t="s">
        <v>1536</v>
      </c>
      <c r="CT13" s="10" t="s">
        <v>1536</v>
      </c>
      <c r="CU13" s="10" t="s">
        <v>1536</v>
      </c>
      <c r="CV13" s="10" t="s">
        <v>1536</v>
      </c>
      <c r="CW13" s="10" t="s">
        <v>1536</v>
      </c>
      <c r="CX13" s="10" t="s">
        <v>1536</v>
      </c>
      <c r="CY13" s="10" t="s">
        <v>1536</v>
      </c>
      <c r="CZ13" s="10" t="s">
        <v>1536</v>
      </c>
      <c r="DA13" s="10" t="s">
        <v>1536</v>
      </c>
      <c r="DB13" s="10" t="s">
        <v>1536</v>
      </c>
      <c r="DC13" s="10" t="s">
        <v>1536</v>
      </c>
      <c r="DD13" s="10" t="s">
        <v>1536</v>
      </c>
      <c r="DE13" s="10" t="s">
        <v>1536</v>
      </c>
      <c r="DF13" s="10" t="s">
        <v>1536</v>
      </c>
      <c r="DG13" s="10" t="s">
        <v>1536</v>
      </c>
      <c r="DH13" s="10" t="s">
        <v>1536</v>
      </c>
      <c r="DI13" s="10" t="s">
        <v>1536</v>
      </c>
      <c r="DJ13" s="10" t="s">
        <v>1536</v>
      </c>
      <c r="DK13" s="10" t="s">
        <v>1536</v>
      </c>
      <c r="DL13" s="10" t="s">
        <v>1536</v>
      </c>
      <c r="DM13" s="10" t="s">
        <v>1536</v>
      </c>
      <c r="DN13" s="10" t="s">
        <v>1536</v>
      </c>
      <c r="DO13" s="10" t="s">
        <v>1536</v>
      </c>
    </row>
    <row r="14" spans="1:119" x14ac:dyDescent="0.2">
      <c r="B14" s="37" t="s">
        <v>1552</v>
      </c>
      <c r="D14" s="38"/>
      <c r="E14" s="38"/>
      <c r="F14" s="12" t="s">
        <v>1553</v>
      </c>
      <c r="G14" s="5" t="s">
        <v>1394</v>
      </c>
      <c r="H14" s="19" t="s">
        <v>1536</v>
      </c>
      <c r="I14" s="19" t="s">
        <v>1536</v>
      </c>
      <c r="J14" s="19" t="s">
        <v>1536</v>
      </c>
      <c r="K14" s="19" t="s">
        <v>1536</v>
      </c>
      <c r="L14" s="19" t="s">
        <v>1536</v>
      </c>
      <c r="M14" s="19" t="s">
        <v>1536</v>
      </c>
      <c r="N14" s="19" t="s">
        <v>1536</v>
      </c>
      <c r="O14" s="19" t="s">
        <v>1536</v>
      </c>
      <c r="P14" s="19" t="s">
        <v>1536</v>
      </c>
      <c r="Q14" s="19" t="s">
        <v>1536</v>
      </c>
      <c r="R14" s="19" t="s">
        <v>1536</v>
      </c>
      <c r="S14" s="19" t="s">
        <v>1536</v>
      </c>
      <c r="T14" s="19" t="s">
        <v>1536</v>
      </c>
      <c r="U14" s="19" t="s">
        <v>1536</v>
      </c>
      <c r="V14" s="19" t="s">
        <v>1536</v>
      </c>
      <c r="W14" s="19" t="s">
        <v>1536</v>
      </c>
      <c r="X14" s="19" t="s">
        <v>1536</v>
      </c>
      <c r="Y14" s="19" t="s">
        <v>1536</v>
      </c>
      <c r="Z14" s="19" t="s">
        <v>1536</v>
      </c>
      <c r="AA14" s="19" t="s">
        <v>1536</v>
      </c>
      <c r="AB14" s="19" t="s">
        <v>1536</v>
      </c>
      <c r="AC14" s="19" t="s">
        <v>1536</v>
      </c>
      <c r="AD14" s="19" t="s">
        <v>1536</v>
      </c>
      <c r="AE14" s="19" t="s">
        <v>1536</v>
      </c>
      <c r="AF14" s="19" t="s">
        <v>1536</v>
      </c>
      <c r="AG14" s="19" t="s">
        <v>1536</v>
      </c>
      <c r="AH14" s="19" t="s">
        <v>1536</v>
      </c>
      <c r="AI14" s="19" t="s">
        <v>1536</v>
      </c>
      <c r="AJ14" s="19" t="s">
        <v>1536</v>
      </c>
      <c r="AK14" s="19" t="s">
        <v>1536</v>
      </c>
      <c r="AL14" s="19" t="s">
        <v>1536</v>
      </c>
      <c r="AM14" s="19" t="s">
        <v>1536</v>
      </c>
      <c r="AN14" s="19" t="s">
        <v>1536</v>
      </c>
      <c r="AO14" s="19" t="s">
        <v>1536</v>
      </c>
      <c r="AP14" s="19" t="s">
        <v>1536</v>
      </c>
      <c r="AQ14" s="19" t="s">
        <v>1536</v>
      </c>
      <c r="AR14" s="19" t="s">
        <v>1536</v>
      </c>
      <c r="AS14" s="19" t="s">
        <v>1536</v>
      </c>
      <c r="AT14" s="19" t="s">
        <v>1536</v>
      </c>
      <c r="AU14" s="19" t="s">
        <v>1536</v>
      </c>
      <c r="AV14" s="19" t="s">
        <v>1536</v>
      </c>
      <c r="AW14" s="19" t="s">
        <v>1536</v>
      </c>
      <c r="AX14" s="19" t="s">
        <v>1536</v>
      </c>
      <c r="AY14" s="19" t="s">
        <v>1536</v>
      </c>
      <c r="AZ14" s="19" t="s">
        <v>1536</v>
      </c>
      <c r="BA14" s="19" t="s">
        <v>1536</v>
      </c>
      <c r="BB14" s="19" t="s">
        <v>1536</v>
      </c>
      <c r="BC14" s="19" t="s">
        <v>1536</v>
      </c>
      <c r="BD14" s="19" t="s">
        <v>1536</v>
      </c>
      <c r="BE14" s="19" t="s">
        <v>1536</v>
      </c>
      <c r="BF14" s="19" t="s">
        <v>1536</v>
      </c>
      <c r="BG14" s="19" t="s">
        <v>1536</v>
      </c>
      <c r="BH14" s="19" t="s">
        <v>1536</v>
      </c>
      <c r="BI14" s="19" t="s">
        <v>1536</v>
      </c>
      <c r="BJ14" s="19" t="s">
        <v>1536</v>
      </c>
      <c r="BK14" s="19" t="s">
        <v>1536</v>
      </c>
      <c r="BL14" s="19" t="s">
        <v>1536</v>
      </c>
      <c r="BM14" s="19" t="s">
        <v>1536</v>
      </c>
      <c r="BN14" s="19" t="s">
        <v>1536</v>
      </c>
      <c r="BO14" s="19" t="s">
        <v>1536</v>
      </c>
      <c r="BP14" s="19" t="s">
        <v>1536</v>
      </c>
      <c r="BQ14" s="19" t="s">
        <v>1536</v>
      </c>
      <c r="BR14" s="19" t="s">
        <v>1536</v>
      </c>
      <c r="BS14" s="19" t="s">
        <v>1536</v>
      </c>
      <c r="BT14" s="19" t="s">
        <v>1536</v>
      </c>
      <c r="BU14" s="19" t="s">
        <v>1536</v>
      </c>
      <c r="BV14" s="19" t="s">
        <v>1536</v>
      </c>
      <c r="BW14" s="19" t="s">
        <v>1536</v>
      </c>
      <c r="BX14" s="19" t="s">
        <v>1536</v>
      </c>
      <c r="BY14" s="19" t="s">
        <v>1536</v>
      </c>
      <c r="BZ14" s="19" t="s">
        <v>1536</v>
      </c>
      <c r="CA14" s="19" t="s">
        <v>1536</v>
      </c>
      <c r="CB14" s="19" t="s">
        <v>1536</v>
      </c>
      <c r="CC14" s="19" t="s">
        <v>1536</v>
      </c>
      <c r="CD14" s="19" t="s">
        <v>1536</v>
      </c>
      <c r="CE14" s="19" t="s">
        <v>1536</v>
      </c>
      <c r="CF14" s="19" t="s">
        <v>1536</v>
      </c>
      <c r="CG14" s="19" t="s">
        <v>1536</v>
      </c>
      <c r="CH14" s="19" t="s">
        <v>1536</v>
      </c>
      <c r="CI14" s="19" t="s">
        <v>1536</v>
      </c>
      <c r="CJ14" s="19" t="s">
        <v>1536</v>
      </c>
      <c r="CK14" s="19" t="s">
        <v>1536</v>
      </c>
      <c r="CL14" s="19" t="s">
        <v>1536</v>
      </c>
      <c r="CM14" s="19" t="s">
        <v>1536</v>
      </c>
      <c r="CN14" s="19" t="s">
        <v>1536</v>
      </c>
      <c r="CO14" s="19" t="s">
        <v>1536</v>
      </c>
      <c r="CP14" s="19" t="s">
        <v>1536</v>
      </c>
      <c r="CQ14" s="19" t="s">
        <v>1536</v>
      </c>
      <c r="CR14" s="19" t="s">
        <v>1536</v>
      </c>
      <c r="CS14" s="19" t="s">
        <v>1536</v>
      </c>
      <c r="CT14" s="19" t="s">
        <v>1536</v>
      </c>
      <c r="CU14" s="19" t="s">
        <v>1536</v>
      </c>
      <c r="CV14" s="19" t="s">
        <v>1536</v>
      </c>
      <c r="CW14" s="19" t="s">
        <v>1536</v>
      </c>
      <c r="CX14" s="19" t="s">
        <v>1536</v>
      </c>
      <c r="CY14" s="19" t="s">
        <v>1536</v>
      </c>
      <c r="CZ14" s="19" t="s">
        <v>1536</v>
      </c>
      <c r="DA14" s="19" t="s">
        <v>1536</v>
      </c>
      <c r="DB14" s="19" t="s">
        <v>1536</v>
      </c>
      <c r="DC14" s="19" t="s">
        <v>1536</v>
      </c>
      <c r="DD14" s="19" t="s">
        <v>1536</v>
      </c>
      <c r="DE14" s="19" t="s">
        <v>1536</v>
      </c>
      <c r="DF14" s="19" t="s">
        <v>1536</v>
      </c>
      <c r="DG14" s="19" t="s">
        <v>1536</v>
      </c>
      <c r="DH14" s="19" t="s">
        <v>1536</v>
      </c>
      <c r="DI14" s="19" t="s">
        <v>1536</v>
      </c>
      <c r="DJ14" s="19" t="s">
        <v>1536</v>
      </c>
      <c r="DK14" s="19" t="s">
        <v>1536</v>
      </c>
      <c r="DL14" s="19" t="s">
        <v>1536</v>
      </c>
      <c r="DM14" s="19" t="s">
        <v>1536</v>
      </c>
      <c r="DN14" s="19" t="s">
        <v>1536</v>
      </c>
      <c r="DO14" s="19" t="s">
        <v>1536</v>
      </c>
    </row>
    <row r="15" spans="1:119" x14ac:dyDescent="0.2">
      <c r="A15" s="70"/>
      <c r="B15" s="70" t="s">
        <v>1554</v>
      </c>
      <c r="C15" s="70"/>
      <c r="D15" s="38"/>
      <c r="E15" s="38"/>
      <c r="F15" s="12" t="s">
        <v>307</v>
      </c>
      <c r="G15" s="5" t="s">
        <v>1141</v>
      </c>
      <c r="H15" s="19" t="s">
        <v>1536</v>
      </c>
      <c r="I15" s="19" t="s">
        <v>1536</v>
      </c>
      <c r="J15" s="19" t="s">
        <v>1536</v>
      </c>
      <c r="K15" s="19" t="s">
        <v>1536</v>
      </c>
      <c r="L15" s="19" t="s">
        <v>1536</v>
      </c>
      <c r="M15" s="19" t="s">
        <v>1536</v>
      </c>
      <c r="N15" s="19" t="s">
        <v>1536</v>
      </c>
      <c r="O15" s="19" t="s">
        <v>1536</v>
      </c>
      <c r="P15" s="19" t="s">
        <v>1536</v>
      </c>
      <c r="Q15" s="19" t="s">
        <v>1536</v>
      </c>
      <c r="R15" s="19" t="s">
        <v>1536</v>
      </c>
      <c r="S15" s="19" t="s">
        <v>1536</v>
      </c>
      <c r="T15" s="19" t="s">
        <v>1536</v>
      </c>
      <c r="U15" s="19" t="s">
        <v>1536</v>
      </c>
      <c r="V15" s="19" t="s">
        <v>1536</v>
      </c>
      <c r="W15" s="19" t="s">
        <v>1536</v>
      </c>
      <c r="X15" s="19" t="s">
        <v>1536</v>
      </c>
      <c r="Y15" s="19" t="s">
        <v>1536</v>
      </c>
      <c r="Z15" s="19" t="s">
        <v>1536</v>
      </c>
      <c r="AA15" s="19" t="s">
        <v>1536</v>
      </c>
      <c r="AB15" s="19" t="s">
        <v>1536</v>
      </c>
      <c r="AC15" s="19" t="s">
        <v>1536</v>
      </c>
      <c r="AD15" s="19" t="s">
        <v>1536</v>
      </c>
      <c r="AE15" s="19" t="s">
        <v>1536</v>
      </c>
      <c r="AF15" s="19" t="s">
        <v>1536</v>
      </c>
      <c r="AG15" s="19" t="s">
        <v>1536</v>
      </c>
      <c r="AH15" s="19" t="s">
        <v>1536</v>
      </c>
      <c r="AI15" s="19" t="s">
        <v>1536</v>
      </c>
      <c r="AJ15" s="19" t="s">
        <v>1536</v>
      </c>
      <c r="AK15" s="19" t="s">
        <v>1536</v>
      </c>
      <c r="AL15" s="19" t="s">
        <v>1536</v>
      </c>
      <c r="AM15" s="19" t="s">
        <v>1536</v>
      </c>
      <c r="AN15" s="19" t="s">
        <v>1536</v>
      </c>
      <c r="AO15" s="19" t="s">
        <v>1536</v>
      </c>
      <c r="AP15" s="19" t="s">
        <v>1536</v>
      </c>
      <c r="AQ15" s="19" t="s">
        <v>1536</v>
      </c>
      <c r="AR15" s="19" t="s">
        <v>1536</v>
      </c>
      <c r="AS15" s="19" t="s">
        <v>1536</v>
      </c>
      <c r="AT15" s="19" t="s">
        <v>1536</v>
      </c>
      <c r="AU15" s="19" t="s">
        <v>1536</v>
      </c>
      <c r="AV15" s="19" t="s">
        <v>1536</v>
      </c>
      <c r="AW15" s="19" t="s">
        <v>1536</v>
      </c>
      <c r="AX15" s="19" t="s">
        <v>1536</v>
      </c>
      <c r="AY15" s="19" t="s">
        <v>1536</v>
      </c>
      <c r="AZ15" s="19" t="s">
        <v>1536</v>
      </c>
      <c r="BA15" s="19" t="s">
        <v>1536</v>
      </c>
      <c r="BB15" s="19" t="s">
        <v>1536</v>
      </c>
      <c r="BC15" s="19" t="s">
        <v>1536</v>
      </c>
      <c r="BD15" s="19" t="s">
        <v>1536</v>
      </c>
      <c r="BE15" s="19" t="s">
        <v>1536</v>
      </c>
      <c r="BF15" s="19" t="s">
        <v>1536</v>
      </c>
      <c r="BG15" s="19" t="s">
        <v>1536</v>
      </c>
      <c r="BH15" s="19" t="s">
        <v>1536</v>
      </c>
      <c r="BI15" s="19" t="s">
        <v>1536</v>
      </c>
      <c r="BJ15" s="19" t="s">
        <v>1536</v>
      </c>
      <c r="BK15" s="19" t="s">
        <v>1536</v>
      </c>
      <c r="BL15" s="19" t="s">
        <v>1536</v>
      </c>
      <c r="BM15" s="19" t="s">
        <v>1536</v>
      </c>
      <c r="BN15" s="19" t="s">
        <v>1536</v>
      </c>
      <c r="BO15" s="19" t="s">
        <v>1536</v>
      </c>
      <c r="BP15" s="19" t="s">
        <v>1536</v>
      </c>
      <c r="BQ15" s="19" t="s">
        <v>1536</v>
      </c>
      <c r="BR15" s="19" t="s">
        <v>1536</v>
      </c>
      <c r="BS15" s="19" t="s">
        <v>1536</v>
      </c>
      <c r="BT15" s="19" t="s">
        <v>1536</v>
      </c>
      <c r="BU15" s="19" t="s">
        <v>1536</v>
      </c>
      <c r="BV15" s="19" t="s">
        <v>1536</v>
      </c>
      <c r="BW15" s="19" t="s">
        <v>1536</v>
      </c>
      <c r="BX15" s="19" t="s">
        <v>1536</v>
      </c>
      <c r="BY15" s="19" t="s">
        <v>1536</v>
      </c>
      <c r="BZ15" s="19" t="s">
        <v>1536</v>
      </c>
      <c r="CA15" s="19" t="s">
        <v>1536</v>
      </c>
      <c r="CB15" s="19" t="s">
        <v>1536</v>
      </c>
      <c r="CC15" s="19" t="s">
        <v>1536</v>
      </c>
      <c r="CD15" s="19" t="s">
        <v>1536</v>
      </c>
      <c r="CE15" s="19" t="s">
        <v>1536</v>
      </c>
      <c r="CF15" s="19" t="s">
        <v>1536</v>
      </c>
      <c r="CG15" s="19" t="s">
        <v>1536</v>
      </c>
      <c r="CH15" s="19" t="s">
        <v>1536</v>
      </c>
      <c r="CI15" s="19" t="s">
        <v>1536</v>
      </c>
      <c r="CJ15" s="19" t="s">
        <v>1536</v>
      </c>
      <c r="CK15" s="19" t="s">
        <v>1536</v>
      </c>
      <c r="CL15" s="19" t="s">
        <v>1536</v>
      </c>
      <c r="CM15" s="19" t="s">
        <v>1536</v>
      </c>
      <c r="CN15" s="19" t="s">
        <v>1536</v>
      </c>
      <c r="CO15" s="19" t="s">
        <v>1536</v>
      </c>
      <c r="CP15" s="19" t="s">
        <v>1536</v>
      </c>
      <c r="CQ15" s="19" t="s">
        <v>1536</v>
      </c>
      <c r="CR15" s="19" t="s">
        <v>1536</v>
      </c>
      <c r="CS15" s="19" t="s">
        <v>1536</v>
      </c>
      <c r="CT15" s="19" t="s">
        <v>1536</v>
      </c>
      <c r="CU15" s="19" t="s">
        <v>1536</v>
      </c>
      <c r="CV15" s="19" t="s">
        <v>1536</v>
      </c>
      <c r="CW15" s="19" t="s">
        <v>1536</v>
      </c>
      <c r="CX15" s="19" t="s">
        <v>1536</v>
      </c>
      <c r="CY15" s="19" t="s">
        <v>1536</v>
      </c>
      <c r="CZ15" s="19" t="s">
        <v>1536</v>
      </c>
      <c r="DA15" s="19" t="s">
        <v>1536</v>
      </c>
      <c r="DB15" s="19" t="s">
        <v>1536</v>
      </c>
      <c r="DC15" s="19" t="s">
        <v>1536</v>
      </c>
      <c r="DD15" s="19" t="s">
        <v>1536</v>
      </c>
      <c r="DE15" s="19" t="s">
        <v>1536</v>
      </c>
      <c r="DF15" s="19" t="s">
        <v>1536</v>
      </c>
      <c r="DG15" s="19" t="s">
        <v>1536</v>
      </c>
      <c r="DH15" s="19" t="s">
        <v>1536</v>
      </c>
      <c r="DI15" s="19" t="s">
        <v>1536</v>
      </c>
      <c r="DJ15" s="19" t="s">
        <v>1536</v>
      </c>
      <c r="DK15" s="19" t="s">
        <v>1536</v>
      </c>
      <c r="DL15" s="19" t="s">
        <v>1536</v>
      </c>
      <c r="DM15" s="19" t="s">
        <v>1536</v>
      </c>
      <c r="DN15" s="19" t="s">
        <v>1536</v>
      </c>
      <c r="DO15" s="19" t="s">
        <v>1536</v>
      </c>
    </row>
    <row r="16" spans="1:119" x14ac:dyDescent="0.2">
      <c r="B16" s="37" t="s">
        <v>1555</v>
      </c>
      <c r="D16" s="38"/>
      <c r="E16" s="38"/>
      <c r="F16" s="12" t="s">
        <v>1556</v>
      </c>
      <c r="G16" s="5" t="s">
        <v>1395</v>
      </c>
      <c r="H16" s="19" t="s">
        <v>1536</v>
      </c>
      <c r="I16" s="19" t="s">
        <v>1536</v>
      </c>
      <c r="J16" s="19" t="s">
        <v>1536</v>
      </c>
      <c r="K16" s="19" t="s">
        <v>1536</v>
      </c>
      <c r="L16" s="19" t="s">
        <v>1536</v>
      </c>
      <c r="M16" s="19" t="s">
        <v>1536</v>
      </c>
      <c r="N16" s="19" t="s">
        <v>1536</v>
      </c>
      <c r="O16" s="19" t="s">
        <v>1536</v>
      </c>
      <c r="P16" s="19" t="s">
        <v>1536</v>
      </c>
      <c r="Q16" s="19" t="s">
        <v>1536</v>
      </c>
      <c r="R16" s="19" t="s">
        <v>1536</v>
      </c>
      <c r="S16" s="19" t="s">
        <v>1536</v>
      </c>
      <c r="T16" s="19" t="s">
        <v>1536</v>
      </c>
      <c r="U16" s="19" t="s">
        <v>1536</v>
      </c>
      <c r="V16" s="19" t="s">
        <v>1536</v>
      </c>
      <c r="W16" s="19" t="s">
        <v>1536</v>
      </c>
      <c r="X16" s="19" t="s">
        <v>1536</v>
      </c>
      <c r="Y16" s="19" t="s">
        <v>1536</v>
      </c>
      <c r="Z16" s="19" t="s">
        <v>1536</v>
      </c>
      <c r="AA16" s="19" t="s">
        <v>1536</v>
      </c>
      <c r="AB16" s="19" t="s">
        <v>1536</v>
      </c>
      <c r="AC16" s="19" t="s">
        <v>1536</v>
      </c>
      <c r="AD16" s="19" t="s">
        <v>1536</v>
      </c>
      <c r="AE16" s="19" t="s">
        <v>1536</v>
      </c>
      <c r="AF16" s="19" t="s">
        <v>1536</v>
      </c>
      <c r="AG16" s="19" t="s">
        <v>1536</v>
      </c>
      <c r="AH16" s="19" t="s">
        <v>1536</v>
      </c>
      <c r="AI16" s="19" t="s">
        <v>1536</v>
      </c>
      <c r="AJ16" s="19" t="s">
        <v>1536</v>
      </c>
      <c r="AK16" s="19" t="s">
        <v>1536</v>
      </c>
      <c r="AL16" s="19" t="s">
        <v>1536</v>
      </c>
      <c r="AM16" s="19" t="s">
        <v>1536</v>
      </c>
      <c r="AN16" s="19" t="s">
        <v>1536</v>
      </c>
      <c r="AO16" s="19" t="s">
        <v>1536</v>
      </c>
      <c r="AP16" s="19" t="s">
        <v>1536</v>
      </c>
      <c r="AQ16" s="19" t="s">
        <v>1536</v>
      </c>
      <c r="AR16" s="19" t="s">
        <v>1536</v>
      </c>
      <c r="AS16" s="19" t="s">
        <v>1536</v>
      </c>
      <c r="AT16" s="19" t="s">
        <v>1536</v>
      </c>
      <c r="AU16" s="19" t="s">
        <v>1536</v>
      </c>
      <c r="AV16" s="19" t="s">
        <v>1536</v>
      </c>
      <c r="AW16" s="19" t="s">
        <v>1536</v>
      </c>
      <c r="AX16" s="19" t="s">
        <v>1536</v>
      </c>
      <c r="AY16" s="19" t="s">
        <v>1536</v>
      </c>
      <c r="AZ16" s="19" t="s">
        <v>1536</v>
      </c>
      <c r="BA16" s="19" t="s">
        <v>1536</v>
      </c>
      <c r="BB16" s="19" t="s">
        <v>1536</v>
      </c>
      <c r="BC16" s="19" t="s">
        <v>1536</v>
      </c>
      <c r="BD16" s="19" t="s">
        <v>1536</v>
      </c>
      <c r="BE16" s="19" t="s">
        <v>1536</v>
      </c>
      <c r="BF16" s="19" t="s">
        <v>1536</v>
      </c>
      <c r="BG16" s="19" t="s">
        <v>1536</v>
      </c>
      <c r="BH16" s="19" t="s">
        <v>1536</v>
      </c>
      <c r="BI16" s="19" t="s">
        <v>1536</v>
      </c>
      <c r="BJ16" s="19" t="s">
        <v>1536</v>
      </c>
      <c r="BK16" s="19" t="s">
        <v>1536</v>
      </c>
      <c r="BL16" s="19" t="s">
        <v>1536</v>
      </c>
      <c r="BM16" s="19" t="s">
        <v>1536</v>
      </c>
      <c r="BN16" s="19" t="s">
        <v>1536</v>
      </c>
      <c r="BO16" s="19" t="s">
        <v>1536</v>
      </c>
      <c r="BP16" s="19" t="s">
        <v>1536</v>
      </c>
      <c r="BQ16" s="19" t="s">
        <v>1536</v>
      </c>
      <c r="BR16" s="19" t="s">
        <v>1536</v>
      </c>
      <c r="BS16" s="19" t="s">
        <v>1536</v>
      </c>
      <c r="BT16" s="19" t="s">
        <v>1536</v>
      </c>
      <c r="BU16" s="19" t="s">
        <v>1536</v>
      </c>
      <c r="BV16" s="19" t="s">
        <v>1536</v>
      </c>
      <c r="BW16" s="19" t="s">
        <v>1536</v>
      </c>
      <c r="BX16" s="19" t="s">
        <v>1536</v>
      </c>
      <c r="BY16" s="19" t="s">
        <v>1536</v>
      </c>
      <c r="BZ16" s="19" t="s">
        <v>1536</v>
      </c>
      <c r="CA16" s="19" t="s">
        <v>1536</v>
      </c>
      <c r="CB16" s="19" t="s">
        <v>1536</v>
      </c>
      <c r="CC16" s="19" t="s">
        <v>1536</v>
      </c>
      <c r="CD16" s="19" t="s">
        <v>1536</v>
      </c>
      <c r="CE16" s="19" t="s">
        <v>1536</v>
      </c>
      <c r="CF16" s="19" t="s">
        <v>1536</v>
      </c>
      <c r="CG16" s="19" t="s">
        <v>1536</v>
      </c>
      <c r="CH16" s="19" t="s">
        <v>1536</v>
      </c>
      <c r="CI16" s="19" t="s">
        <v>1536</v>
      </c>
      <c r="CJ16" s="19" t="s">
        <v>1536</v>
      </c>
      <c r="CK16" s="19" t="s">
        <v>1536</v>
      </c>
      <c r="CL16" s="19" t="s">
        <v>1536</v>
      </c>
      <c r="CM16" s="19" t="s">
        <v>1536</v>
      </c>
      <c r="CN16" s="19" t="s">
        <v>1536</v>
      </c>
      <c r="CO16" s="19" t="s">
        <v>1536</v>
      </c>
      <c r="CP16" s="19" t="s">
        <v>1536</v>
      </c>
      <c r="CQ16" s="19" t="s">
        <v>1536</v>
      </c>
      <c r="CR16" s="19" t="s">
        <v>1536</v>
      </c>
      <c r="CS16" s="19" t="s">
        <v>1536</v>
      </c>
      <c r="CT16" s="19" t="s">
        <v>1536</v>
      </c>
      <c r="CU16" s="19" t="s">
        <v>1536</v>
      </c>
      <c r="CV16" s="19" t="s">
        <v>1536</v>
      </c>
      <c r="CW16" s="19" t="s">
        <v>1536</v>
      </c>
      <c r="CX16" s="19" t="s">
        <v>1536</v>
      </c>
      <c r="CY16" s="19" t="s">
        <v>1536</v>
      </c>
      <c r="CZ16" s="19" t="s">
        <v>1536</v>
      </c>
      <c r="DA16" s="19" t="s">
        <v>1536</v>
      </c>
      <c r="DB16" s="19" t="s">
        <v>1536</v>
      </c>
      <c r="DC16" s="19" t="s">
        <v>1536</v>
      </c>
      <c r="DD16" s="19" t="s">
        <v>1536</v>
      </c>
      <c r="DE16" s="19" t="s">
        <v>1536</v>
      </c>
      <c r="DF16" s="19" t="s">
        <v>1536</v>
      </c>
      <c r="DG16" s="19" t="s">
        <v>1536</v>
      </c>
      <c r="DH16" s="19" t="s">
        <v>1536</v>
      </c>
      <c r="DI16" s="19" t="s">
        <v>1536</v>
      </c>
      <c r="DJ16" s="19" t="s">
        <v>1536</v>
      </c>
      <c r="DK16" s="19" t="s">
        <v>1536</v>
      </c>
      <c r="DL16" s="19" t="s">
        <v>1536</v>
      </c>
      <c r="DM16" s="19" t="s">
        <v>1536</v>
      </c>
      <c r="DN16" s="19" t="s">
        <v>1536</v>
      </c>
      <c r="DO16" s="19" t="s">
        <v>1536</v>
      </c>
    </row>
    <row r="17" spans="1:119" x14ac:dyDescent="0.2">
      <c r="A17" s="70"/>
      <c r="B17" s="70" t="s">
        <v>1557</v>
      </c>
      <c r="C17" s="70"/>
      <c r="D17" s="38"/>
      <c r="E17" s="38"/>
      <c r="F17" s="12" t="s">
        <v>54</v>
      </c>
      <c r="G17" s="5" t="s">
        <v>1185</v>
      </c>
      <c r="H17" s="19" t="s">
        <v>1536</v>
      </c>
      <c r="I17" s="19" t="s">
        <v>1536</v>
      </c>
      <c r="J17" s="19" t="s">
        <v>1536</v>
      </c>
      <c r="K17" s="19" t="s">
        <v>1536</v>
      </c>
      <c r="L17" s="19" t="s">
        <v>1536</v>
      </c>
      <c r="M17" s="19" t="s">
        <v>1536</v>
      </c>
      <c r="N17" s="19" t="s">
        <v>1536</v>
      </c>
      <c r="O17" s="19" t="s">
        <v>1536</v>
      </c>
      <c r="P17" s="19" t="s">
        <v>1536</v>
      </c>
      <c r="Q17" s="19" t="s">
        <v>1536</v>
      </c>
      <c r="R17" s="19" t="s">
        <v>1536</v>
      </c>
      <c r="S17" s="19" t="s">
        <v>1536</v>
      </c>
      <c r="T17" s="19" t="s">
        <v>1536</v>
      </c>
      <c r="U17" s="19" t="s">
        <v>1536</v>
      </c>
      <c r="V17" s="19" t="s">
        <v>1536</v>
      </c>
      <c r="W17" s="19" t="s">
        <v>1536</v>
      </c>
      <c r="X17" s="19" t="s">
        <v>1536</v>
      </c>
      <c r="Y17" s="19" t="s">
        <v>1536</v>
      </c>
      <c r="Z17" s="19" t="s">
        <v>1536</v>
      </c>
      <c r="AA17" s="19" t="s">
        <v>1536</v>
      </c>
      <c r="AB17" s="19" t="s">
        <v>1536</v>
      </c>
      <c r="AC17" s="19" t="s">
        <v>1536</v>
      </c>
      <c r="AD17" s="19" t="s">
        <v>1536</v>
      </c>
      <c r="AE17" s="19" t="s">
        <v>1536</v>
      </c>
      <c r="AF17" s="19" t="s">
        <v>1536</v>
      </c>
      <c r="AG17" s="19" t="s">
        <v>1536</v>
      </c>
      <c r="AH17" s="19" t="s">
        <v>1536</v>
      </c>
      <c r="AI17" s="19" t="s">
        <v>1536</v>
      </c>
      <c r="AJ17" s="19" t="s">
        <v>1536</v>
      </c>
      <c r="AK17" s="19" t="s">
        <v>1536</v>
      </c>
      <c r="AL17" s="19" t="s">
        <v>1536</v>
      </c>
      <c r="AM17" s="19" t="s">
        <v>1536</v>
      </c>
      <c r="AN17" s="19" t="s">
        <v>1536</v>
      </c>
      <c r="AO17" s="19" t="s">
        <v>1536</v>
      </c>
      <c r="AP17" s="19" t="s">
        <v>1536</v>
      </c>
      <c r="AQ17" s="19" t="s">
        <v>1536</v>
      </c>
      <c r="AR17" s="19" t="s">
        <v>1536</v>
      </c>
      <c r="AS17" s="19" t="s">
        <v>1536</v>
      </c>
      <c r="AT17" s="19" t="s">
        <v>1536</v>
      </c>
      <c r="AU17" s="19" t="s">
        <v>1536</v>
      </c>
      <c r="AV17" s="19" t="s">
        <v>1536</v>
      </c>
      <c r="AW17" s="19" t="s">
        <v>1536</v>
      </c>
      <c r="AX17" s="19" t="s">
        <v>1536</v>
      </c>
      <c r="AY17" s="19" t="s">
        <v>1536</v>
      </c>
      <c r="AZ17" s="19" t="s">
        <v>1536</v>
      </c>
      <c r="BA17" s="19" t="s">
        <v>1536</v>
      </c>
      <c r="BB17" s="19" t="s">
        <v>1536</v>
      </c>
      <c r="BC17" s="19" t="s">
        <v>1536</v>
      </c>
      <c r="BD17" s="19" t="s">
        <v>1536</v>
      </c>
      <c r="BE17" s="19" t="s">
        <v>1536</v>
      </c>
      <c r="BF17" s="19" t="s">
        <v>1536</v>
      </c>
      <c r="BG17" s="19" t="s">
        <v>1536</v>
      </c>
      <c r="BH17" s="19" t="s">
        <v>1536</v>
      </c>
      <c r="BI17" s="19" t="s">
        <v>1536</v>
      </c>
      <c r="BJ17" s="19" t="s">
        <v>1536</v>
      </c>
      <c r="BK17" s="19" t="s">
        <v>1536</v>
      </c>
      <c r="BL17" s="19" t="s">
        <v>1536</v>
      </c>
      <c r="BM17" s="19" t="s">
        <v>1536</v>
      </c>
      <c r="BN17" s="19" t="s">
        <v>1536</v>
      </c>
      <c r="BO17" s="19" t="s">
        <v>1536</v>
      </c>
      <c r="BP17" s="19" t="s">
        <v>1536</v>
      </c>
      <c r="BQ17" s="19" t="s">
        <v>1536</v>
      </c>
      <c r="BR17" s="19" t="s">
        <v>1536</v>
      </c>
      <c r="BS17" s="19" t="s">
        <v>1536</v>
      </c>
      <c r="BT17" s="19" t="s">
        <v>1536</v>
      </c>
      <c r="BU17" s="19" t="s">
        <v>1536</v>
      </c>
      <c r="BV17" s="19" t="s">
        <v>1536</v>
      </c>
      <c r="BW17" s="19" t="s">
        <v>1536</v>
      </c>
      <c r="BX17" s="19" t="s">
        <v>1536</v>
      </c>
      <c r="BY17" s="19" t="s">
        <v>1536</v>
      </c>
      <c r="BZ17" s="19" t="s">
        <v>1536</v>
      </c>
      <c r="CA17" s="19" t="s">
        <v>1536</v>
      </c>
      <c r="CB17" s="19" t="s">
        <v>1536</v>
      </c>
      <c r="CC17" s="19" t="s">
        <v>1536</v>
      </c>
      <c r="CD17" s="19" t="s">
        <v>1536</v>
      </c>
      <c r="CE17" s="19" t="s">
        <v>1536</v>
      </c>
      <c r="CF17" s="19" t="s">
        <v>1536</v>
      </c>
      <c r="CG17" s="19" t="s">
        <v>1536</v>
      </c>
      <c r="CH17" s="19" t="s">
        <v>1536</v>
      </c>
      <c r="CI17" s="19" t="s">
        <v>1536</v>
      </c>
      <c r="CJ17" s="19" t="s">
        <v>1536</v>
      </c>
      <c r="CK17" s="19" t="s">
        <v>1536</v>
      </c>
      <c r="CL17" s="19" t="s">
        <v>1536</v>
      </c>
      <c r="CM17" s="19" t="s">
        <v>1536</v>
      </c>
      <c r="CN17" s="19" t="s">
        <v>1536</v>
      </c>
      <c r="CO17" s="19" t="s">
        <v>1536</v>
      </c>
      <c r="CP17" s="19" t="s">
        <v>1536</v>
      </c>
      <c r="CQ17" s="19" t="s">
        <v>1536</v>
      </c>
      <c r="CR17" s="19" t="s">
        <v>1536</v>
      </c>
      <c r="CS17" s="19" t="s">
        <v>1536</v>
      </c>
      <c r="CT17" s="19" t="s">
        <v>1536</v>
      </c>
      <c r="CU17" s="19" t="s">
        <v>1536</v>
      </c>
      <c r="CV17" s="19" t="s">
        <v>1536</v>
      </c>
      <c r="CW17" s="19" t="s">
        <v>1536</v>
      </c>
      <c r="CX17" s="19" t="s">
        <v>1536</v>
      </c>
      <c r="CY17" s="19" t="s">
        <v>1536</v>
      </c>
      <c r="CZ17" s="19" t="s">
        <v>1536</v>
      </c>
      <c r="DA17" s="19" t="s">
        <v>1536</v>
      </c>
      <c r="DB17" s="19" t="s">
        <v>1536</v>
      </c>
      <c r="DC17" s="19" t="s">
        <v>1536</v>
      </c>
      <c r="DD17" s="19" t="s">
        <v>1536</v>
      </c>
      <c r="DE17" s="19" t="s">
        <v>1536</v>
      </c>
      <c r="DF17" s="19" t="s">
        <v>1536</v>
      </c>
      <c r="DG17" s="19" t="s">
        <v>1536</v>
      </c>
      <c r="DH17" s="19" t="s">
        <v>1536</v>
      </c>
      <c r="DI17" s="19" t="s">
        <v>1536</v>
      </c>
      <c r="DJ17" s="19" t="s">
        <v>1536</v>
      </c>
      <c r="DK17" s="19" t="s">
        <v>1536</v>
      </c>
      <c r="DL17" s="19" t="s">
        <v>1536</v>
      </c>
      <c r="DM17" s="19" t="s">
        <v>1536</v>
      </c>
      <c r="DN17" s="19" t="s">
        <v>1536</v>
      </c>
      <c r="DO17" s="19" t="s">
        <v>1536</v>
      </c>
    </row>
    <row r="18" spans="1:119" s="41" customFormat="1" x14ac:dyDescent="0.2">
      <c r="A18" s="38"/>
      <c r="B18" s="38" t="s">
        <v>1558</v>
      </c>
      <c r="C18" s="38"/>
      <c r="D18" s="38"/>
      <c r="E18" s="38"/>
      <c r="F18" s="12" t="s">
        <v>55</v>
      </c>
      <c r="G18" s="82" t="s">
        <v>1186</v>
      </c>
      <c r="H18" s="19" t="s">
        <v>1536</v>
      </c>
      <c r="I18" s="19" t="s">
        <v>1536</v>
      </c>
      <c r="J18" s="19" t="s">
        <v>1536</v>
      </c>
      <c r="K18" s="19" t="s">
        <v>1536</v>
      </c>
      <c r="L18" s="19" t="s">
        <v>1536</v>
      </c>
      <c r="M18" s="19" t="s">
        <v>1536</v>
      </c>
      <c r="N18" s="19" t="s">
        <v>1536</v>
      </c>
      <c r="O18" s="19" t="s">
        <v>1536</v>
      </c>
      <c r="P18" s="19" t="s">
        <v>1536</v>
      </c>
      <c r="Q18" s="19" t="s">
        <v>1536</v>
      </c>
      <c r="R18" s="19" t="s">
        <v>1536</v>
      </c>
      <c r="S18" s="19" t="s">
        <v>1536</v>
      </c>
      <c r="T18" s="19" t="s">
        <v>1536</v>
      </c>
      <c r="U18" s="19" t="s">
        <v>1536</v>
      </c>
      <c r="V18" s="19" t="s">
        <v>1536</v>
      </c>
      <c r="W18" s="19" t="s">
        <v>1536</v>
      </c>
      <c r="X18" s="19" t="s">
        <v>1536</v>
      </c>
      <c r="Y18" s="19" t="s">
        <v>1536</v>
      </c>
      <c r="Z18" s="19" t="s">
        <v>1536</v>
      </c>
      <c r="AA18" s="19" t="s">
        <v>1536</v>
      </c>
      <c r="AB18" s="19" t="s">
        <v>1536</v>
      </c>
      <c r="AC18" s="19" t="s">
        <v>1536</v>
      </c>
      <c r="AD18" s="19" t="s">
        <v>1536</v>
      </c>
      <c r="AE18" s="19" t="s">
        <v>1536</v>
      </c>
      <c r="AF18" s="19" t="s">
        <v>1536</v>
      </c>
      <c r="AG18" s="19" t="s">
        <v>1536</v>
      </c>
      <c r="AH18" s="19" t="s">
        <v>1536</v>
      </c>
      <c r="AI18" s="19" t="s">
        <v>1536</v>
      </c>
      <c r="AJ18" s="19" t="s">
        <v>1536</v>
      </c>
      <c r="AK18" s="19" t="s">
        <v>1536</v>
      </c>
      <c r="AL18" s="19" t="s">
        <v>1536</v>
      </c>
      <c r="AM18" s="19" t="s">
        <v>1536</v>
      </c>
      <c r="AN18" s="19" t="s">
        <v>1536</v>
      </c>
      <c r="AO18" s="19" t="s">
        <v>1536</v>
      </c>
      <c r="AP18" s="19" t="s">
        <v>1536</v>
      </c>
      <c r="AQ18" s="19" t="s">
        <v>1536</v>
      </c>
      <c r="AR18" s="19" t="s">
        <v>1536</v>
      </c>
      <c r="AS18" s="19" t="s">
        <v>1536</v>
      </c>
      <c r="AT18" s="19" t="s">
        <v>1536</v>
      </c>
      <c r="AU18" s="19" t="s">
        <v>1536</v>
      </c>
      <c r="AV18" s="19" t="s">
        <v>1536</v>
      </c>
      <c r="AW18" s="19" t="s">
        <v>1536</v>
      </c>
      <c r="AX18" s="19" t="s">
        <v>1536</v>
      </c>
      <c r="AY18" s="19" t="s">
        <v>1536</v>
      </c>
      <c r="AZ18" s="19" t="s">
        <v>1536</v>
      </c>
      <c r="BA18" s="19" t="s">
        <v>1536</v>
      </c>
      <c r="BB18" s="19" t="s">
        <v>1536</v>
      </c>
      <c r="BC18" s="19" t="s">
        <v>1536</v>
      </c>
      <c r="BD18" s="19" t="s">
        <v>1536</v>
      </c>
      <c r="BE18" s="19" t="s">
        <v>1536</v>
      </c>
      <c r="BF18" s="19" t="s">
        <v>1536</v>
      </c>
      <c r="BG18" s="19" t="s">
        <v>1536</v>
      </c>
      <c r="BH18" s="19" t="s">
        <v>1536</v>
      </c>
      <c r="BI18" s="19" t="s">
        <v>1536</v>
      </c>
      <c r="BJ18" s="19" t="s">
        <v>1536</v>
      </c>
      <c r="BK18" s="19" t="s">
        <v>1536</v>
      </c>
      <c r="BL18" s="19" t="s">
        <v>1536</v>
      </c>
      <c r="BM18" s="19" t="s">
        <v>1536</v>
      </c>
      <c r="BN18" s="19" t="s">
        <v>1536</v>
      </c>
      <c r="BO18" s="19" t="s">
        <v>1536</v>
      </c>
      <c r="BP18" s="19" t="s">
        <v>1536</v>
      </c>
      <c r="BQ18" s="19" t="s">
        <v>1536</v>
      </c>
      <c r="BR18" s="19" t="s">
        <v>1536</v>
      </c>
      <c r="BS18" s="19" t="s">
        <v>1536</v>
      </c>
      <c r="BT18" s="19" t="s">
        <v>1536</v>
      </c>
      <c r="BU18" s="19" t="s">
        <v>1536</v>
      </c>
      <c r="BV18" s="19" t="s">
        <v>1536</v>
      </c>
      <c r="BW18" s="19" t="s">
        <v>1536</v>
      </c>
      <c r="BX18" s="19" t="s">
        <v>1536</v>
      </c>
      <c r="BY18" s="19" t="s">
        <v>1536</v>
      </c>
      <c r="BZ18" s="19" t="s">
        <v>1536</v>
      </c>
      <c r="CA18" s="19" t="s">
        <v>1536</v>
      </c>
      <c r="CB18" s="19" t="s">
        <v>1536</v>
      </c>
      <c r="CC18" s="19" t="s">
        <v>1536</v>
      </c>
      <c r="CD18" s="19" t="s">
        <v>1536</v>
      </c>
      <c r="CE18" s="19" t="s">
        <v>1536</v>
      </c>
      <c r="CF18" s="19" t="s">
        <v>1536</v>
      </c>
      <c r="CG18" s="19" t="s">
        <v>1536</v>
      </c>
      <c r="CH18" s="19" t="s">
        <v>1536</v>
      </c>
      <c r="CI18" s="19" t="s">
        <v>1536</v>
      </c>
      <c r="CJ18" s="19" t="s">
        <v>1536</v>
      </c>
      <c r="CK18" s="19" t="s">
        <v>1536</v>
      </c>
      <c r="CL18" s="19" t="s">
        <v>1536</v>
      </c>
      <c r="CM18" s="19" t="s">
        <v>1536</v>
      </c>
      <c r="CN18" s="19" t="s">
        <v>1536</v>
      </c>
      <c r="CO18" s="19" t="s">
        <v>1536</v>
      </c>
      <c r="CP18" s="19" t="s">
        <v>1536</v>
      </c>
      <c r="CQ18" s="19" t="s">
        <v>1536</v>
      </c>
      <c r="CR18" s="19" t="s">
        <v>1536</v>
      </c>
      <c r="CS18" s="19" t="s">
        <v>1536</v>
      </c>
      <c r="CT18" s="19" t="s">
        <v>1536</v>
      </c>
      <c r="CU18" s="19" t="s">
        <v>1536</v>
      </c>
      <c r="CV18" s="19" t="s">
        <v>1536</v>
      </c>
      <c r="CW18" s="19" t="s">
        <v>1536</v>
      </c>
      <c r="CX18" s="19" t="s">
        <v>1536</v>
      </c>
      <c r="CY18" s="19" t="s">
        <v>1536</v>
      </c>
      <c r="CZ18" s="19" t="s">
        <v>1536</v>
      </c>
      <c r="DA18" s="19" t="s">
        <v>1536</v>
      </c>
      <c r="DB18" s="19" t="s">
        <v>1536</v>
      </c>
      <c r="DC18" s="19" t="s">
        <v>1536</v>
      </c>
      <c r="DD18" s="19" t="s">
        <v>1536</v>
      </c>
      <c r="DE18" s="19" t="s">
        <v>1536</v>
      </c>
      <c r="DF18" s="19" t="s">
        <v>1536</v>
      </c>
      <c r="DG18" s="19" t="s">
        <v>1536</v>
      </c>
      <c r="DH18" s="19" t="s">
        <v>1536</v>
      </c>
      <c r="DI18" s="19" t="s">
        <v>1536</v>
      </c>
      <c r="DJ18" s="19" t="s">
        <v>1536</v>
      </c>
      <c r="DK18" s="19" t="s">
        <v>1536</v>
      </c>
      <c r="DL18" s="19" t="s">
        <v>1536</v>
      </c>
      <c r="DM18" s="19" t="s">
        <v>1536</v>
      </c>
      <c r="DN18" s="19" t="s">
        <v>1536</v>
      </c>
      <c r="DO18" s="19" t="s">
        <v>1536</v>
      </c>
    </row>
    <row r="19" spans="1:119" s="41" customFormat="1" x14ac:dyDescent="0.2">
      <c r="A19" s="70"/>
      <c r="B19" s="70" t="s">
        <v>1559</v>
      </c>
      <c r="C19" s="38"/>
      <c r="D19" s="38"/>
      <c r="E19" s="38"/>
      <c r="F19" s="12" t="s">
        <v>56</v>
      </c>
      <c r="G19" s="82" t="s">
        <v>1187</v>
      </c>
      <c r="H19" s="19" t="s">
        <v>1536</v>
      </c>
      <c r="I19" s="19" t="s">
        <v>1536</v>
      </c>
      <c r="J19" s="19" t="s">
        <v>1536</v>
      </c>
      <c r="K19" s="19" t="s">
        <v>1536</v>
      </c>
      <c r="L19" s="19" t="s">
        <v>1536</v>
      </c>
      <c r="M19" s="19" t="s">
        <v>1536</v>
      </c>
      <c r="N19" s="19" t="s">
        <v>1536</v>
      </c>
      <c r="O19" s="19" t="s">
        <v>1536</v>
      </c>
      <c r="P19" s="19" t="s">
        <v>1536</v>
      </c>
      <c r="Q19" s="19" t="s">
        <v>1536</v>
      </c>
      <c r="R19" s="19" t="s">
        <v>1536</v>
      </c>
      <c r="S19" s="19" t="s">
        <v>1536</v>
      </c>
      <c r="T19" s="19" t="s">
        <v>1536</v>
      </c>
      <c r="U19" s="19" t="s">
        <v>1536</v>
      </c>
      <c r="V19" s="19" t="s">
        <v>1536</v>
      </c>
      <c r="W19" s="19" t="s">
        <v>1536</v>
      </c>
      <c r="X19" s="19" t="s">
        <v>1536</v>
      </c>
      <c r="Y19" s="19" t="s">
        <v>1536</v>
      </c>
      <c r="Z19" s="19" t="s">
        <v>1536</v>
      </c>
      <c r="AA19" s="19" t="s">
        <v>1536</v>
      </c>
      <c r="AB19" s="19" t="s">
        <v>1536</v>
      </c>
      <c r="AC19" s="19" t="s">
        <v>1536</v>
      </c>
      <c r="AD19" s="19" t="s">
        <v>1536</v>
      </c>
      <c r="AE19" s="19" t="s">
        <v>1536</v>
      </c>
      <c r="AF19" s="19" t="s">
        <v>1536</v>
      </c>
      <c r="AG19" s="19" t="s">
        <v>1536</v>
      </c>
      <c r="AH19" s="19" t="s">
        <v>1536</v>
      </c>
      <c r="AI19" s="19" t="s">
        <v>1536</v>
      </c>
      <c r="AJ19" s="19" t="s">
        <v>1536</v>
      </c>
      <c r="AK19" s="19" t="s">
        <v>1536</v>
      </c>
      <c r="AL19" s="19" t="s">
        <v>1536</v>
      </c>
      <c r="AM19" s="19" t="s">
        <v>1536</v>
      </c>
      <c r="AN19" s="19" t="s">
        <v>1536</v>
      </c>
      <c r="AO19" s="19" t="s">
        <v>1536</v>
      </c>
      <c r="AP19" s="19" t="s">
        <v>1536</v>
      </c>
      <c r="AQ19" s="19" t="s">
        <v>1536</v>
      </c>
      <c r="AR19" s="19" t="s">
        <v>1536</v>
      </c>
      <c r="AS19" s="19" t="s">
        <v>1536</v>
      </c>
      <c r="AT19" s="19" t="s">
        <v>1536</v>
      </c>
      <c r="AU19" s="19" t="s">
        <v>1536</v>
      </c>
      <c r="AV19" s="19" t="s">
        <v>1536</v>
      </c>
      <c r="AW19" s="19" t="s">
        <v>1536</v>
      </c>
      <c r="AX19" s="19" t="s">
        <v>1536</v>
      </c>
      <c r="AY19" s="19" t="s">
        <v>1536</v>
      </c>
      <c r="AZ19" s="19" t="s">
        <v>1536</v>
      </c>
      <c r="BA19" s="19" t="s">
        <v>1536</v>
      </c>
      <c r="BB19" s="19" t="s">
        <v>1536</v>
      </c>
      <c r="BC19" s="19" t="s">
        <v>1536</v>
      </c>
      <c r="BD19" s="19" t="s">
        <v>1536</v>
      </c>
      <c r="BE19" s="19" t="s">
        <v>1536</v>
      </c>
      <c r="BF19" s="19" t="s">
        <v>1536</v>
      </c>
      <c r="BG19" s="19" t="s">
        <v>1536</v>
      </c>
      <c r="BH19" s="19" t="s">
        <v>1536</v>
      </c>
      <c r="BI19" s="19" t="s">
        <v>1536</v>
      </c>
      <c r="BJ19" s="19" t="s">
        <v>1536</v>
      </c>
      <c r="BK19" s="19" t="s">
        <v>1536</v>
      </c>
      <c r="BL19" s="19" t="s">
        <v>1536</v>
      </c>
      <c r="BM19" s="19" t="s">
        <v>1536</v>
      </c>
      <c r="BN19" s="19" t="s">
        <v>1536</v>
      </c>
      <c r="BO19" s="19" t="s">
        <v>1536</v>
      </c>
      <c r="BP19" s="19" t="s">
        <v>1536</v>
      </c>
      <c r="BQ19" s="19" t="s">
        <v>1536</v>
      </c>
      <c r="BR19" s="19" t="s">
        <v>1536</v>
      </c>
      <c r="BS19" s="19" t="s">
        <v>1536</v>
      </c>
      <c r="BT19" s="19" t="s">
        <v>1536</v>
      </c>
      <c r="BU19" s="19" t="s">
        <v>1536</v>
      </c>
      <c r="BV19" s="19" t="s">
        <v>1536</v>
      </c>
      <c r="BW19" s="19" t="s">
        <v>1536</v>
      </c>
      <c r="BX19" s="19" t="s">
        <v>1536</v>
      </c>
      <c r="BY19" s="19" t="s">
        <v>1536</v>
      </c>
      <c r="BZ19" s="19" t="s">
        <v>1536</v>
      </c>
      <c r="CA19" s="19" t="s">
        <v>1536</v>
      </c>
      <c r="CB19" s="19" t="s">
        <v>1536</v>
      </c>
      <c r="CC19" s="19" t="s">
        <v>1536</v>
      </c>
      <c r="CD19" s="19" t="s">
        <v>1536</v>
      </c>
      <c r="CE19" s="19" t="s">
        <v>1536</v>
      </c>
      <c r="CF19" s="19" t="s">
        <v>1536</v>
      </c>
      <c r="CG19" s="19" t="s">
        <v>1536</v>
      </c>
      <c r="CH19" s="19" t="s">
        <v>1536</v>
      </c>
      <c r="CI19" s="19" t="s">
        <v>1536</v>
      </c>
      <c r="CJ19" s="19" t="s">
        <v>1536</v>
      </c>
      <c r="CK19" s="19" t="s">
        <v>1536</v>
      </c>
      <c r="CL19" s="19" t="s">
        <v>1536</v>
      </c>
      <c r="CM19" s="19" t="s">
        <v>1536</v>
      </c>
      <c r="CN19" s="19" t="s">
        <v>1536</v>
      </c>
      <c r="CO19" s="19" t="s">
        <v>1536</v>
      </c>
      <c r="CP19" s="19" t="s">
        <v>1536</v>
      </c>
      <c r="CQ19" s="19" t="s">
        <v>1536</v>
      </c>
      <c r="CR19" s="19" t="s">
        <v>1536</v>
      </c>
      <c r="CS19" s="19" t="s">
        <v>1536</v>
      </c>
      <c r="CT19" s="19" t="s">
        <v>1536</v>
      </c>
      <c r="CU19" s="19" t="s">
        <v>1536</v>
      </c>
      <c r="CV19" s="19" t="s">
        <v>1536</v>
      </c>
      <c r="CW19" s="19" t="s">
        <v>1536</v>
      </c>
      <c r="CX19" s="19" t="s">
        <v>1536</v>
      </c>
      <c r="CY19" s="19" t="s">
        <v>1536</v>
      </c>
      <c r="CZ19" s="19" t="s">
        <v>1536</v>
      </c>
      <c r="DA19" s="19" t="s">
        <v>1536</v>
      </c>
      <c r="DB19" s="19" t="s">
        <v>1536</v>
      </c>
      <c r="DC19" s="19" t="s">
        <v>1536</v>
      </c>
      <c r="DD19" s="19" t="s">
        <v>1536</v>
      </c>
      <c r="DE19" s="19" t="s">
        <v>1536</v>
      </c>
      <c r="DF19" s="19" t="s">
        <v>1536</v>
      </c>
      <c r="DG19" s="19" t="s">
        <v>1536</v>
      </c>
      <c r="DH19" s="19" t="s">
        <v>1536</v>
      </c>
      <c r="DI19" s="19" t="s">
        <v>1536</v>
      </c>
      <c r="DJ19" s="19" t="s">
        <v>1536</v>
      </c>
      <c r="DK19" s="19" t="s">
        <v>1536</v>
      </c>
      <c r="DL19" s="19" t="s">
        <v>1536</v>
      </c>
      <c r="DM19" s="19" t="s">
        <v>1536</v>
      </c>
      <c r="DN19" s="19" t="s">
        <v>1536</v>
      </c>
      <c r="DO19" s="19" t="s">
        <v>1536</v>
      </c>
    </row>
    <row r="20" spans="1:119" s="41" customFormat="1" x14ac:dyDescent="0.2">
      <c r="A20" s="38"/>
      <c r="B20" s="38" t="s">
        <v>1560</v>
      </c>
      <c r="C20" s="38"/>
      <c r="D20" s="38"/>
      <c r="E20" s="38"/>
      <c r="F20" s="12" t="s">
        <v>57</v>
      </c>
      <c r="G20" s="82" t="s">
        <v>1188</v>
      </c>
      <c r="H20" s="19" t="s">
        <v>1536</v>
      </c>
      <c r="I20" s="19" t="s">
        <v>1536</v>
      </c>
      <c r="J20" s="19" t="s">
        <v>1536</v>
      </c>
      <c r="K20" s="19" t="s">
        <v>1536</v>
      </c>
      <c r="L20" s="19" t="s">
        <v>1536</v>
      </c>
      <c r="M20" s="19" t="s">
        <v>1536</v>
      </c>
      <c r="N20" s="19" t="s">
        <v>1536</v>
      </c>
      <c r="O20" s="19" t="s">
        <v>1536</v>
      </c>
      <c r="P20" s="19" t="s">
        <v>1536</v>
      </c>
      <c r="Q20" s="19" t="s">
        <v>1536</v>
      </c>
      <c r="R20" s="19" t="s">
        <v>1536</v>
      </c>
      <c r="S20" s="19" t="s">
        <v>1536</v>
      </c>
      <c r="T20" s="19" t="s">
        <v>1536</v>
      </c>
      <c r="U20" s="19" t="s">
        <v>1536</v>
      </c>
      <c r="V20" s="19" t="s">
        <v>1536</v>
      </c>
      <c r="W20" s="19" t="s">
        <v>1536</v>
      </c>
      <c r="X20" s="19" t="s">
        <v>1536</v>
      </c>
      <c r="Y20" s="19" t="s">
        <v>1536</v>
      </c>
      <c r="Z20" s="19" t="s">
        <v>1536</v>
      </c>
      <c r="AA20" s="19" t="s">
        <v>1536</v>
      </c>
      <c r="AB20" s="19" t="s">
        <v>1536</v>
      </c>
      <c r="AC20" s="19" t="s">
        <v>1536</v>
      </c>
      <c r="AD20" s="19" t="s">
        <v>1536</v>
      </c>
      <c r="AE20" s="19" t="s">
        <v>1536</v>
      </c>
      <c r="AF20" s="19" t="s">
        <v>1536</v>
      </c>
      <c r="AG20" s="19" t="s">
        <v>1536</v>
      </c>
      <c r="AH20" s="19" t="s">
        <v>1536</v>
      </c>
      <c r="AI20" s="19" t="s">
        <v>1536</v>
      </c>
      <c r="AJ20" s="19" t="s">
        <v>1536</v>
      </c>
      <c r="AK20" s="19" t="s">
        <v>1536</v>
      </c>
      <c r="AL20" s="19" t="s">
        <v>1536</v>
      </c>
      <c r="AM20" s="19" t="s">
        <v>1536</v>
      </c>
      <c r="AN20" s="19" t="s">
        <v>1536</v>
      </c>
      <c r="AO20" s="19" t="s">
        <v>1536</v>
      </c>
      <c r="AP20" s="19" t="s">
        <v>1536</v>
      </c>
      <c r="AQ20" s="19" t="s">
        <v>1536</v>
      </c>
      <c r="AR20" s="19" t="s">
        <v>1536</v>
      </c>
      <c r="AS20" s="19" t="s">
        <v>1536</v>
      </c>
      <c r="AT20" s="19" t="s">
        <v>1536</v>
      </c>
      <c r="AU20" s="19" t="s">
        <v>1536</v>
      </c>
      <c r="AV20" s="19" t="s">
        <v>1536</v>
      </c>
      <c r="AW20" s="19" t="s">
        <v>1536</v>
      </c>
      <c r="AX20" s="19" t="s">
        <v>1536</v>
      </c>
      <c r="AY20" s="19" t="s">
        <v>1536</v>
      </c>
      <c r="AZ20" s="19" t="s">
        <v>1536</v>
      </c>
      <c r="BA20" s="19" t="s">
        <v>1536</v>
      </c>
      <c r="BB20" s="19" t="s">
        <v>1536</v>
      </c>
      <c r="BC20" s="19" t="s">
        <v>1536</v>
      </c>
      <c r="BD20" s="19" t="s">
        <v>1536</v>
      </c>
      <c r="BE20" s="19" t="s">
        <v>1536</v>
      </c>
      <c r="BF20" s="19" t="s">
        <v>1536</v>
      </c>
      <c r="BG20" s="19" t="s">
        <v>1536</v>
      </c>
      <c r="BH20" s="19" t="s">
        <v>1536</v>
      </c>
      <c r="BI20" s="19" t="s">
        <v>1536</v>
      </c>
      <c r="BJ20" s="19" t="s">
        <v>1536</v>
      </c>
      <c r="BK20" s="19" t="s">
        <v>1536</v>
      </c>
      <c r="BL20" s="19" t="s">
        <v>1536</v>
      </c>
      <c r="BM20" s="19" t="s">
        <v>1536</v>
      </c>
      <c r="BN20" s="19" t="s">
        <v>1536</v>
      </c>
      <c r="BO20" s="19" t="s">
        <v>1536</v>
      </c>
      <c r="BP20" s="19" t="s">
        <v>1536</v>
      </c>
      <c r="BQ20" s="19" t="s">
        <v>1536</v>
      </c>
      <c r="BR20" s="19" t="s">
        <v>1536</v>
      </c>
      <c r="BS20" s="19" t="s">
        <v>1536</v>
      </c>
      <c r="BT20" s="19" t="s">
        <v>1536</v>
      </c>
      <c r="BU20" s="19" t="s">
        <v>1536</v>
      </c>
      <c r="BV20" s="19" t="s">
        <v>1536</v>
      </c>
      <c r="BW20" s="19" t="s">
        <v>1536</v>
      </c>
      <c r="BX20" s="19" t="s">
        <v>1536</v>
      </c>
      <c r="BY20" s="19" t="s">
        <v>1536</v>
      </c>
      <c r="BZ20" s="19" t="s">
        <v>1536</v>
      </c>
      <c r="CA20" s="19" t="s">
        <v>1536</v>
      </c>
      <c r="CB20" s="19" t="s">
        <v>1536</v>
      </c>
      <c r="CC20" s="19" t="s">
        <v>1536</v>
      </c>
      <c r="CD20" s="19" t="s">
        <v>1536</v>
      </c>
      <c r="CE20" s="19" t="s">
        <v>1536</v>
      </c>
      <c r="CF20" s="19" t="s">
        <v>1536</v>
      </c>
      <c r="CG20" s="19" t="s">
        <v>1536</v>
      </c>
      <c r="CH20" s="19" t="s">
        <v>1536</v>
      </c>
      <c r="CI20" s="19" t="s">
        <v>1536</v>
      </c>
      <c r="CJ20" s="19" t="s">
        <v>1536</v>
      </c>
      <c r="CK20" s="19" t="s">
        <v>1536</v>
      </c>
      <c r="CL20" s="19" t="s">
        <v>1536</v>
      </c>
      <c r="CM20" s="19" t="s">
        <v>1536</v>
      </c>
      <c r="CN20" s="19" t="s">
        <v>1536</v>
      </c>
      <c r="CO20" s="19" t="s">
        <v>1536</v>
      </c>
      <c r="CP20" s="19" t="s">
        <v>1536</v>
      </c>
      <c r="CQ20" s="19" t="s">
        <v>1536</v>
      </c>
      <c r="CR20" s="19" t="s">
        <v>1536</v>
      </c>
      <c r="CS20" s="19" t="s">
        <v>1536</v>
      </c>
      <c r="CT20" s="19" t="s">
        <v>1536</v>
      </c>
      <c r="CU20" s="19" t="s">
        <v>1536</v>
      </c>
      <c r="CV20" s="19" t="s">
        <v>1536</v>
      </c>
      <c r="CW20" s="19" t="s">
        <v>1536</v>
      </c>
      <c r="CX20" s="19" t="s">
        <v>1536</v>
      </c>
      <c r="CY20" s="19" t="s">
        <v>1536</v>
      </c>
      <c r="CZ20" s="19" t="s">
        <v>1536</v>
      </c>
      <c r="DA20" s="19" t="s">
        <v>1536</v>
      </c>
      <c r="DB20" s="19" t="s">
        <v>1536</v>
      </c>
      <c r="DC20" s="19" t="s">
        <v>1536</v>
      </c>
      <c r="DD20" s="19" t="s">
        <v>1536</v>
      </c>
      <c r="DE20" s="19" t="s">
        <v>1536</v>
      </c>
      <c r="DF20" s="19" t="s">
        <v>1536</v>
      </c>
      <c r="DG20" s="19" t="s">
        <v>1536</v>
      </c>
      <c r="DH20" s="19" t="s">
        <v>1536</v>
      </c>
      <c r="DI20" s="19" t="s">
        <v>1536</v>
      </c>
      <c r="DJ20" s="19" t="s">
        <v>1536</v>
      </c>
      <c r="DK20" s="19" t="s">
        <v>1536</v>
      </c>
      <c r="DL20" s="19" t="s">
        <v>1536</v>
      </c>
      <c r="DM20" s="19" t="s">
        <v>1536</v>
      </c>
      <c r="DN20" s="19" t="s">
        <v>1536</v>
      </c>
      <c r="DO20" s="19" t="s">
        <v>1536</v>
      </c>
    </row>
    <row r="21" spans="1:119" x14ac:dyDescent="0.2">
      <c r="D21" s="38"/>
      <c r="E21" s="38"/>
      <c r="F21" s="39" t="s">
        <v>1561</v>
      </c>
      <c r="G21" s="14"/>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row>
    <row r="22" spans="1:119" x14ac:dyDescent="0.2">
      <c r="A22" s="70"/>
      <c r="B22" s="70" t="s">
        <v>1562</v>
      </c>
      <c r="C22" s="70"/>
      <c r="D22" s="38"/>
      <c r="E22" s="38" t="s">
        <v>1563</v>
      </c>
      <c r="F22" s="15" t="s">
        <v>1564</v>
      </c>
      <c r="G22" s="5" t="s">
        <v>1164</v>
      </c>
      <c r="H22" s="10" t="s">
        <v>1536</v>
      </c>
      <c r="I22" s="10" t="s">
        <v>1536</v>
      </c>
      <c r="J22" s="10" t="s">
        <v>1536</v>
      </c>
      <c r="K22" s="10" t="s">
        <v>1536</v>
      </c>
      <c r="L22" s="10" t="s">
        <v>1536</v>
      </c>
      <c r="M22" s="10" t="s">
        <v>1536</v>
      </c>
      <c r="N22" s="10" t="s">
        <v>1536</v>
      </c>
      <c r="O22" s="10" t="s">
        <v>1536</v>
      </c>
      <c r="P22" s="10" t="s">
        <v>1536</v>
      </c>
      <c r="Q22" s="10" t="s">
        <v>1536</v>
      </c>
      <c r="R22" s="10" t="s">
        <v>1536</v>
      </c>
      <c r="S22" s="10" t="s">
        <v>1536</v>
      </c>
      <c r="T22" s="10" t="s">
        <v>1536</v>
      </c>
      <c r="U22" s="10" t="s">
        <v>1536</v>
      </c>
      <c r="V22" s="10" t="s">
        <v>1536</v>
      </c>
      <c r="W22" s="10" t="s">
        <v>1536</v>
      </c>
      <c r="X22" s="10" t="s">
        <v>1536</v>
      </c>
      <c r="Y22" s="10" t="s">
        <v>1536</v>
      </c>
      <c r="Z22" s="10" t="s">
        <v>1536</v>
      </c>
      <c r="AA22" s="10" t="s">
        <v>1536</v>
      </c>
      <c r="AB22" s="10" t="s">
        <v>1536</v>
      </c>
      <c r="AC22" s="10" t="s">
        <v>1536</v>
      </c>
      <c r="AD22" s="10" t="s">
        <v>1536</v>
      </c>
      <c r="AE22" s="10" t="s">
        <v>1536</v>
      </c>
      <c r="AF22" s="10" t="s">
        <v>1536</v>
      </c>
      <c r="AG22" s="10" t="s">
        <v>1536</v>
      </c>
      <c r="AH22" s="10" t="s">
        <v>1536</v>
      </c>
      <c r="AI22" s="10" t="s">
        <v>1536</v>
      </c>
      <c r="AJ22" s="10" t="s">
        <v>1536</v>
      </c>
      <c r="AK22" s="10" t="s">
        <v>1536</v>
      </c>
      <c r="AL22" s="10" t="s">
        <v>1536</v>
      </c>
      <c r="AM22" s="10" t="s">
        <v>1536</v>
      </c>
      <c r="AN22" s="10" t="s">
        <v>1536</v>
      </c>
      <c r="AO22" s="10" t="s">
        <v>1536</v>
      </c>
      <c r="AP22" s="10" t="s">
        <v>1536</v>
      </c>
      <c r="AQ22" s="10" t="s">
        <v>1536</v>
      </c>
      <c r="AR22" s="10" t="s">
        <v>1536</v>
      </c>
      <c r="AS22" s="10" t="s">
        <v>1536</v>
      </c>
      <c r="AT22" s="10" t="s">
        <v>1536</v>
      </c>
      <c r="AU22" s="10" t="s">
        <v>1536</v>
      </c>
      <c r="AV22" s="10" t="s">
        <v>1536</v>
      </c>
      <c r="AW22" s="10" t="s">
        <v>1536</v>
      </c>
      <c r="AX22" s="10" t="s">
        <v>1536</v>
      </c>
      <c r="AY22" s="10" t="s">
        <v>1536</v>
      </c>
      <c r="AZ22" s="10" t="s">
        <v>1536</v>
      </c>
      <c r="BA22" s="10" t="s">
        <v>1536</v>
      </c>
      <c r="BB22" s="10" t="s">
        <v>1536</v>
      </c>
      <c r="BC22" s="10" t="s">
        <v>1536</v>
      </c>
      <c r="BD22" s="10" t="s">
        <v>1536</v>
      </c>
      <c r="BE22" s="10" t="s">
        <v>1536</v>
      </c>
      <c r="BF22" s="10" t="s">
        <v>1536</v>
      </c>
      <c r="BG22" s="10" t="s">
        <v>1536</v>
      </c>
      <c r="BH22" s="10" t="s">
        <v>1536</v>
      </c>
      <c r="BI22" s="10" t="s">
        <v>1536</v>
      </c>
      <c r="BJ22" s="10" t="s">
        <v>1536</v>
      </c>
      <c r="BK22" s="10" t="s">
        <v>1536</v>
      </c>
      <c r="BL22" s="10" t="s">
        <v>1536</v>
      </c>
      <c r="BM22" s="10" t="s">
        <v>1536</v>
      </c>
      <c r="BN22" s="10" t="s">
        <v>1536</v>
      </c>
      <c r="BO22" s="10" t="s">
        <v>1536</v>
      </c>
      <c r="BP22" s="10" t="s">
        <v>1536</v>
      </c>
      <c r="BQ22" s="10" t="s">
        <v>1536</v>
      </c>
      <c r="BR22" s="10" t="s">
        <v>1536</v>
      </c>
      <c r="BS22" s="10" t="s">
        <v>1536</v>
      </c>
      <c r="BT22" s="10" t="s">
        <v>1536</v>
      </c>
      <c r="BU22" s="10" t="s">
        <v>1536</v>
      </c>
      <c r="BV22" s="10" t="s">
        <v>1536</v>
      </c>
      <c r="BW22" s="10" t="s">
        <v>1536</v>
      </c>
      <c r="BX22" s="10" t="s">
        <v>1536</v>
      </c>
      <c r="BY22" s="10" t="s">
        <v>1536</v>
      </c>
      <c r="BZ22" s="10" t="s">
        <v>1536</v>
      </c>
      <c r="CA22" s="10" t="s">
        <v>1536</v>
      </c>
      <c r="CB22" s="10" t="s">
        <v>1536</v>
      </c>
      <c r="CC22" s="10" t="s">
        <v>1536</v>
      </c>
      <c r="CD22" s="10" t="s">
        <v>1536</v>
      </c>
      <c r="CE22" s="10" t="s">
        <v>1536</v>
      </c>
      <c r="CF22" s="10" t="s">
        <v>1536</v>
      </c>
      <c r="CG22" s="10" t="s">
        <v>1536</v>
      </c>
      <c r="CH22" s="10" t="s">
        <v>1536</v>
      </c>
      <c r="CI22" s="10" t="s">
        <v>1536</v>
      </c>
      <c r="CJ22" s="10" t="s">
        <v>1536</v>
      </c>
      <c r="CK22" s="10" t="s">
        <v>1536</v>
      </c>
      <c r="CL22" s="10" t="s">
        <v>1536</v>
      </c>
      <c r="CM22" s="10" t="s">
        <v>1536</v>
      </c>
      <c r="CN22" s="10" t="s">
        <v>1536</v>
      </c>
      <c r="CO22" s="10" t="s">
        <v>1536</v>
      </c>
      <c r="CP22" s="10" t="s">
        <v>1536</v>
      </c>
      <c r="CQ22" s="10" t="s">
        <v>1536</v>
      </c>
      <c r="CR22" s="10" t="s">
        <v>1536</v>
      </c>
      <c r="CS22" s="10" t="s">
        <v>1536</v>
      </c>
      <c r="CT22" s="10" t="s">
        <v>1536</v>
      </c>
      <c r="CU22" s="10" t="s">
        <v>1536</v>
      </c>
      <c r="CV22" s="10" t="s">
        <v>1536</v>
      </c>
      <c r="CW22" s="10" t="s">
        <v>1536</v>
      </c>
      <c r="CX22" s="10" t="s">
        <v>1536</v>
      </c>
      <c r="CY22" s="10" t="s">
        <v>1536</v>
      </c>
      <c r="CZ22" s="10" t="s">
        <v>1536</v>
      </c>
      <c r="DA22" s="10" t="s">
        <v>1536</v>
      </c>
      <c r="DB22" s="10" t="s">
        <v>1536</v>
      </c>
      <c r="DC22" s="10" t="s">
        <v>1536</v>
      </c>
      <c r="DD22" s="10" t="s">
        <v>1536</v>
      </c>
      <c r="DE22" s="10" t="s">
        <v>1536</v>
      </c>
      <c r="DF22" s="10" t="s">
        <v>1536</v>
      </c>
      <c r="DG22" s="10" t="s">
        <v>1536</v>
      </c>
      <c r="DH22" s="10" t="s">
        <v>1536</v>
      </c>
      <c r="DI22" s="10" t="s">
        <v>1536</v>
      </c>
      <c r="DJ22" s="10" t="s">
        <v>1536</v>
      </c>
      <c r="DK22" s="10" t="s">
        <v>1536</v>
      </c>
      <c r="DL22" s="10" t="s">
        <v>1536</v>
      </c>
      <c r="DM22" s="10" t="s">
        <v>1536</v>
      </c>
      <c r="DN22" s="10" t="s">
        <v>1536</v>
      </c>
      <c r="DO22" s="10" t="s">
        <v>1536</v>
      </c>
    </row>
    <row r="23" spans="1:119" x14ac:dyDescent="0.2">
      <c r="D23" s="38"/>
      <c r="E23" s="38"/>
      <c r="F23" s="44" t="s">
        <v>1565</v>
      </c>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c r="CJ23" s="6"/>
      <c r="CK23" s="6"/>
      <c r="CL23" s="6"/>
      <c r="CM23" s="6"/>
      <c r="CN23" s="6"/>
      <c r="CO23" s="6"/>
      <c r="CP23" s="6"/>
      <c r="CQ23" s="6"/>
      <c r="CR23" s="6"/>
      <c r="CS23" s="6"/>
      <c r="CT23" s="6"/>
      <c r="CU23" s="6"/>
      <c r="CV23" s="6"/>
      <c r="CW23" s="6"/>
      <c r="CX23" s="6"/>
      <c r="CY23" s="6"/>
      <c r="CZ23" s="6"/>
      <c r="DA23" s="6"/>
      <c r="DB23" s="6"/>
      <c r="DC23" s="6"/>
      <c r="DD23" s="6"/>
      <c r="DE23" s="6"/>
      <c r="DF23" s="6"/>
      <c r="DG23" s="6"/>
      <c r="DH23" s="6"/>
      <c r="DI23" s="6"/>
      <c r="DJ23" s="6"/>
      <c r="DK23" s="6"/>
      <c r="DL23" s="6"/>
      <c r="DM23" s="6"/>
      <c r="DN23" s="6"/>
      <c r="DO23" s="6"/>
    </row>
    <row r="24" spans="1:119" x14ac:dyDescent="0.2">
      <c r="A24" s="70"/>
      <c r="B24" s="70" t="s">
        <v>1566</v>
      </c>
      <c r="C24" s="70"/>
      <c r="D24" s="38"/>
      <c r="E24" s="38" t="s">
        <v>1546</v>
      </c>
      <c r="F24" s="83" t="s">
        <v>1867</v>
      </c>
      <c r="G24" s="5" t="s">
        <v>1336</v>
      </c>
      <c r="H24" s="10" t="s">
        <v>1536</v>
      </c>
      <c r="I24" s="10" t="s">
        <v>1536</v>
      </c>
      <c r="J24" s="10" t="s">
        <v>1536</v>
      </c>
      <c r="K24" s="10" t="s">
        <v>1536</v>
      </c>
      <c r="L24" s="10" t="s">
        <v>1536</v>
      </c>
      <c r="M24" s="10" t="s">
        <v>1536</v>
      </c>
      <c r="N24" s="10" t="s">
        <v>1536</v>
      </c>
      <c r="O24" s="10" t="s">
        <v>1536</v>
      </c>
      <c r="P24" s="10" t="s">
        <v>1536</v>
      </c>
      <c r="Q24" s="10" t="s">
        <v>1536</v>
      </c>
      <c r="R24" s="10" t="s">
        <v>1536</v>
      </c>
      <c r="S24" s="10" t="s">
        <v>1536</v>
      </c>
      <c r="T24" s="10" t="s">
        <v>1536</v>
      </c>
      <c r="U24" s="10" t="s">
        <v>1536</v>
      </c>
      <c r="V24" s="10" t="s">
        <v>1536</v>
      </c>
      <c r="W24" s="10" t="s">
        <v>1536</v>
      </c>
      <c r="X24" s="10" t="s">
        <v>1536</v>
      </c>
      <c r="Y24" s="10" t="s">
        <v>1536</v>
      </c>
      <c r="Z24" s="10" t="s">
        <v>1536</v>
      </c>
      <c r="AA24" s="10" t="s">
        <v>1536</v>
      </c>
      <c r="AB24" s="10" t="s">
        <v>1536</v>
      </c>
      <c r="AC24" s="10" t="s">
        <v>1536</v>
      </c>
      <c r="AD24" s="10" t="s">
        <v>1536</v>
      </c>
      <c r="AE24" s="10" t="s">
        <v>1536</v>
      </c>
      <c r="AF24" s="10" t="s">
        <v>1536</v>
      </c>
      <c r="AG24" s="10" t="s">
        <v>1536</v>
      </c>
      <c r="AH24" s="10" t="s">
        <v>1536</v>
      </c>
      <c r="AI24" s="10" t="s">
        <v>1536</v>
      </c>
      <c r="AJ24" s="10" t="s">
        <v>1536</v>
      </c>
      <c r="AK24" s="10" t="s">
        <v>1536</v>
      </c>
      <c r="AL24" s="10" t="s">
        <v>1536</v>
      </c>
      <c r="AM24" s="10" t="s">
        <v>1536</v>
      </c>
      <c r="AN24" s="10" t="s">
        <v>1536</v>
      </c>
      <c r="AO24" s="10" t="s">
        <v>1536</v>
      </c>
      <c r="AP24" s="10" t="s">
        <v>1536</v>
      </c>
      <c r="AQ24" s="10" t="s">
        <v>1536</v>
      </c>
      <c r="AR24" s="10" t="s">
        <v>1536</v>
      </c>
      <c r="AS24" s="10" t="s">
        <v>1536</v>
      </c>
      <c r="AT24" s="10" t="s">
        <v>1536</v>
      </c>
      <c r="AU24" s="10" t="s">
        <v>1536</v>
      </c>
      <c r="AV24" s="10" t="s">
        <v>1536</v>
      </c>
      <c r="AW24" s="10" t="s">
        <v>1536</v>
      </c>
      <c r="AX24" s="10" t="s">
        <v>1536</v>
      </c>
      <c r="AY24" s="10" t="s">
        <v>1536</v>
      </c>
      <c r="AZ24" s="10" t="s">
        <v>1536</v>
      </c>
      <c r="BA24" s="10" t="s">
        <v>1536</v>
      </c>
      <c r="BB24" s="10" t="s">
        <v>1536</v>
      </c>
      <c r="BC24" s="10" t="s">
        <v>1536</v>
      </c>
      <c r="BD24" s="10" t="s">
        <v>1536</v>
      </c>
      <c r="BE24" s="10" t="s">
        <v>1536</v>
      </c>
      <c r="BF24" s="10" t="s">
        <v>1536</v>
      </c>
      <c r="BG24" s="10" t="s">
        <v>1536</v>
      </c>
      <c r="BH24" s="10" t="s">
        <v>1536</v>
      </c>
      <c r="BI24" s="10" t="s">
        <v>1536</v>
      </c>
      <c r="BJ24" s="10" t="s">
        <v>1536</v>
      </c>
      <c r="BK24" s="10" t="s">
        <v>1536</v>
      </c>
      <c r="BL24" s="10" t="s">
        <v>1536</v>
      </c>
      <c r="BM24" s="10" t="s">
        <v>1536</v>
      </c>
      <c r="BN24" s="10" t="s">
        <v>1536</v>
      </c>
      <c r="BO24" s="10" t="s">
        <v>1536</v>
      </c>
      <c r="BP24" s="10" t="s">
        <v>1536</v>
      </c>
      <c r="BQ24" s="10" t="s">
        <v>1536</v>
      </c>
      <c r="BR24" s="10" t="s">
        <v>1536</v>
      </c>
      <c r="BS24" s="10" t="s">
        <v>1536</v>
      </c>
      <c r="BT24" s="10" t="s">
        <v>1536</v>
      </c>
      <c r="BU24" s="10" t="s">
        <v>1536</v>
      </c>
      <c r="BV24" s="10" t="s">
        <v>1536</v>
      </c>
      <c r="BW24" s="10" t="s">
        <v>1536</v>
      </c>
      <c r="BX24" s="10" t="s">
        <v>1536</v>
      </c>
      <c r="BY24" s="10" t="s">
        <v>1536</v>
      </c>
      <c r="BZ24" s="10" t="s">
        <v>1536</v>
      </c>
      <c r="CA24" s="10" t="s">
        <v>1536</v>
      </c>
      <c r="CB24" s="10" t="s">
        <v>1536</v>
      </c>
      <c r="CC24" s="10" t="s">
        <v>1536</v>
      </c>
      <c r="CD24" s="10" t="s">
        <v>1536</v>
      </c>
      <c r="CE24" s="10" t="s">
        <v>1536</v>
      </c>
      <c r="CF24" s="10" t="s">
        <v>1536</v>
      </c>
      <c r="CG24" s="10" t="s">
        <v>1536</v>
      </c>
      <c r="CH24" s="10" t="s">
        <v>1536</v>
      </c>
      <c r="CI24" s="10" t="s">
        <v>1536</v>
      </c>
      <c r="CJ24" s="10" t="s">
        <v>1536</v>
      </c>
      <c r="CK24" s="10" t="s">
        <v>1536</v>
      </c>
      <c r="CL24" s="10" t="s">
        <v>1536</v>
      </c>
      <c r="CM24" s="10" t="s">
        <v>1536</v>
      </c>
      <c r="CN24" s="10" t="s">
        <v>1536</v>
      </c>
      <c r="CO24" s="10" t="s">
        <v>1536</v>
      </c>
      <c r="CP24" s="10" t="s">
        <v>1536</v>
      </c>
      <c r="CQ24" s="10" t="s">
        <v>1536</v>
      </c>
      <c r="CR24" s="10" t="s">
        <v>1536</v>
      </c>
      <c r="CS24" s="10" t="s">
        <v>1536</v>
      </c>
      <c r="CT24" s="10" t="s">
        <v>1536</v>
      </c>
      <c r="CU24" s="10" t="s">
        <v>1536</v>
      </c>
      <c r="CV24" s="10" t="s">
        <v>1536</v>
      </c>
      <c r="CW24" s="10" t="s">
        <v>1536</v>
      </c>
      <c r="CX24" s="10" t="s">
        <v>1536</v>
      </c>
      <c r="CY24" s="10" t="s">
        <v>1536</v>
      </c>
      <c r="CZ24" s="10" t="s">
        <v>1536</v>
      </c>
      <c r="DA24" s="10" t="s">
        <v>1536</v>
      </c>
      <c r="DB24" s="10" t="s">
        <v>1536</v>
      </c>
      <c r="DC24" s="10" t="s">
        <v>1536</v>
      </c>
      <c r="DD24" s="10" t="s">
        <v>1536</v>
      </c>
      <c r="DE24" s="10" t="s">
        <v>1536</v>
      </c>
      <c r="DF24" s="10" t="s">
        <v>1536</v>
      </c>
      <c r="DG24" s="10" t="s">
        <v>1536</v>
      </c>
      <c r="DH24" s="10" t="s">
        <v>1536</v>
      </c>
      <c r="DI24" s="10" t="s">
        <v>1536</v>
      </c>
      <c r="DJ24" s="10" t="s">
        <v>1536</v>
      </c>
      <c r="DK24" s="10" t="s">
        <v>1536</v>
      </c>
      <c r="DL24" s="10" t="s">
        <v>1536</v>
      </c>
      <c r="DM24" s="10" t="s">
        <v>1536</v>
      </c>
      <c r="DN24" s="10" t="s">
        <v>1536</v>
      </c>
      <c r="DO24" s="10" t="s">
        <v>1536</v>
      </c>
    </row>
    <row r="25" spans="1:119" x14ac:dyDescent="0.2">
      <c r="A25" s="70"/>
      <c r="B25" s="70" t="s">
        <v>1567</v>
      </c>
      <c r="C25" s="70"/>
      <c r="D25" s="38"/>
      <c r="E25" s="38" t="s">
        <v>1546</v>
      </c>
      <c r="F25" s="83" t="s">
        <v>1568</v>
      </c>
      <c r="G25" s="5" t="s">
        <v>1337</v>
      </c>
      <c r="H25" s="10" t="s">
        <v>1536</v>
      </c>
      <c r="I25" s="10" t="s">
        <v>1536</v>
      </c>
      <c r="J25" s="10" t="s">
        <v>1536</v>
      </c>
      <c r="K25" s="10" t="s">
        <v>1536</v>
      </c>
      <c r="L25" s="10" t="s">
        <v>1536</v>
      </c>
      <c r="M25" s="10" t="s">
        <v>1536</v>
      </c>
      <c r="N25" s="10" t="s">
        <v>1536</v>
      </c>
      <c r="O25" s="10" t="s">
        <v>1536</v>
      </c>
      <c r="P25" s="10" t="s">
        <v>1536</v>
      </c>
      <c r="Q25" s="10" t="s">
        <v>1536</v>
      </c>
      <c r="R25" s="10" t="s">
        <v>1536</v>
      </c>
      <c r="S25" s="10" t="s">
        <v>1536</v>
      </c>
      <c r="T25" s="10" t="s">
        <v>1536</v>
      </c>
      <c r="U25" s="10" t="s">
        <v>1536</v>
      </c>
      <c r="V25" s="10" t="s">
        <v>1536</v>
      </c>
      <c r="W25" s="10" t="s">
        <v>1536</v>
      </c>
      <c r="X25" s="10" t="s">
        <v>1536</v>
      </c>
      <c r="Y25" s="10" t="s">
        <v>1536</v>
      </c>
      <c r="Z25" s="10" t="s">
        <v>1536</v>
      </c>
      <c r="AA25" s="10" t="s">
        <v>1536</v>
      </c>
      <c r="AB25" s="10" t="s">
        <v>1536</v>
      </c>
      <c r="AC25" s="10" t="s">
        <v>1536</v>
      </c>
      <c r="AD25" s="10" t="s">
        <v>1536</v>
      </c>
      <c r="AE25" s="10" t="s">
        <v>1536</v>
      </c>
      <c r="AF25" s="10" t="s">
        <v>1536</v>
      </c>
      <c r="AG25" s="10" t="s">
        <v>1536</v>
      </c>
      <c r="AH25" s="10" t="s">
        <v>1536</v>
      </c>
      <c r="AI25" s="10" t="s">
        <v>1536</v>
      </c>
      <c r="AJ25" s="10" t="s">
        <v>1536</v>
      </c>
      <c r="AK25" s="10" t="s">
        <v>1536</v>
      </c>
      <c r="AL25" s="10" t="s">
        <v>1536</v>
      </c>
      <c r="AM25" s="10" t="s">
        <v>1536</v>
      </c>
      <c r="AN25" s="10" t="s">
        <v>1536</v>
      </c>
      <c r="AO25" s="10" t="s">
        <v>1536</v>
      </c>
      <c r="AP25" s="10" t="s">
        <v>1536</v>
      </c>
      <c r="AQ25" s="10" t="s">
        <v>1536</v>
      </c>
      <c r="AR25" s="10" t="s">
        <v>1536</v>
      </c>
      <c r="AS25" s="10" t="s">
        <v>1536</v>
      </c>
      <c r="AT25" s="10" t="s">
        <v>1536</v>
      </c>
      <c r="AU25" s="10" t="s">
        <v>1536</v>
      </c>
      <c r="AV25" s="10" t="s">
        <v>1536</v>
      </c>
      <c r="AW25" s="10" t="s">
        <v>1536</v>
      </c>
      <c r="AX25" s="10" t="s">
        <v>1536</v>
      </c>
      <c r="AY25" s="10" t="s">
        <v>1536</v>
      </c>
      <c r="AZ25" s="10" t="s">
        <v>1536</v>
      </c>
      <c r="BA25" s="10" t="s">
        <v>1536</v>
      </c>
      <c r="BB25" s="10" t="s">
        <v>1536</v>
      </c>
      <c r="BC25" s="10" t="s">
        <v>1536</v>
      </c>
      <c r="BD25" s="10" t="s">
        <v>1536</v>
      </c>
      <c r="BE25" s="10" t="s">
        <v>1536</v>
      </c>
      <c r="BF25" s="10" t="s">
        <v>1536</v>
      </c>
      <c r="BG25" s="10" t="s">
        <v>1536</v>
      </c>
      <c r="BH25" s="10" t="s">
        <v>1536</v>
      </c>
      <c r="BI25" s="10" t="s">
        <v>1536</v>
      </c>
      <c r="BJ25" s="10" t="s">
        <v>1536</v>
      </c>
      <c r="BK25" s="10" t="s">
        <v>1536</v>
      </c>
      <c r="BL25" s="10" t="s">
        <v>1536</v>
      </c>
      <c r="BM25" s="10" t="s">
        <v>1536</v>
      </c>
      <c r="BN25" s="10" t="s">
        <v>1536</v>
      </c>
      <c r="BO25" s="10" t="s">
        <v>1536</v>
      </c>
      <c r="BP25" s="10" t="s">
        <v>1536</v>
      </c>
      <c r="BQ25" s="10" t="s">
        <v>1536</v>
      </c>
      <c r="BR25" s="10" t="s">
        <v>1536</v>
      </c>
      <c r="BS25" s="10" t="s">
        <v>1536</v>
      </c>
      <c r="BT25" s="10" t="s">
        <v>1536</v>
      </c>
      <c r="BU25" s="10" t="s">
        <v>1536</v>
      </c>
      <c r="BV25" s="10" t="s">
        <v>1536</v>
      </c>
      <c r="BW25" s="10" t="s">
        <v>1536</v>
      </c>
      <c r="BX25" s="10" t="s">
        <v>1536</v>
      </c>
      <c r="BY25" s="10" t="s">
        <v>1536</v>
      </c>
      <c r="BZ25" s="10" t="s">
        <v>1536</v>
      </c>
      <c r="CA25" s="10" t="s">
        <v>1536</v>
      </c>
      <c r="CB25" s="10" t="s">
        <v>1536</v>
      </c>
      <c r="CC25" s="10" t="s">
        <v>1536</v>
      </c>
      <c r="CD25" s="10" t="s">
        <v>1536</v>
      </c>
      <c r="CE25" s="10" t="s">
        <v>1536</v>
      </c>
      <c r="CF25" s="10" t="s">
        <v>1536</v>
      </c>
      <c r="CG25" s="10" t="s">
        <v>1536</v>
      </c>
      <c r="CH25" s="10" t="s">
        <v>1536</v>
      </c>
      <c r="CI25" s="10" t="s">
        <v>1536</v>
      </c>
      <c r="CJ25" s="10" t="s">
        <v>1536</v>
      </c>
      <c r="CK25" s="10" t="s">
        <v>1536</v>
      </c>
      <c r="CL25" s="10" t="s">
        <v>1536</v>
      </c>
      <c r="CM25" s="10" t="s">
        <v>1536</v>
      </c>
      <c r="CN25" s="10" t="s">
        <v>1536</v>
      </c>
      <c r="CO25" s="10" t="s">
        <v>1536</v>
      </c>
      <c r="CP25" s="10" t="s">
        <v>1536</v>
      </c>
      <c r="CQ25" s="10" t="s">
        <v>1536</v>
      </c>
      <c r="CR25" s="10" t="s">
        <v>1536</v>
      </c>
      <c r="CS25" s="10" t="s">
        <v>1536</v>
      </c>
      <c r="CT25" s="10" t="s">
        <v>1536</v>
      </c>
      <c r="CU25" s="10" t="s">
        <v>1536</v>
      </c>
      <c r="CV25" s="10" t="s">
        <v>1536</v>
      </c>
      <c r="CW25" s="10" t="s">
        <v>1536</v>
      </c>
      <c r="CX25" s="10" t="s">
        <v>1536</v>
      </c>
      <c r="CY25" s="10" t="s">
        <v>1536</v>
      </c>
      <c r="CZ25" s="10" t="s">
        <v>1536</v>
      </c>
      <c r="DA25" s="10" t="s">
        <v>1536</v>
      </c>
      <c r="DB25" s="10" t="s">
        <v>1536</v>
      </c>
      <c r="DC25" s="10" t="s">
        <v>1536</v>
      </c>
      <c r="DD25" s="10" t="s">
        <v>1536</v>
      </c>
      <c r="DE25" s="10" t="s">
        <v>1536</v>
      </c>
      <c r="DF25" s="10" t="s">
        <v>1536</v>
      </c>
      <c r="DG25" s="10" t="s">
        <v>1536</v>
      </c>
      <c r="DH25" s="10" t="s">
        <v>1536</v>
      </c>
      <c r="DI25" s="10" t="s">
        <v>1536</v>
      </c>
      <c r="DJ25" s="10" t="s">
        <v>1536</v>
      </c>
      <c r="DK25" s="10" t="s">
        <v>1536</v>
      </c>
      <c r="DL25" s="10" t="s">
        <v>1536</v>
      </c>
      <c r="DM25" s="10" t="s">
        <v>1536</v>
      </c>
      <c r="DN25" s="10" t="s">
        <v>1536</v>
      </c>
      <c r="DO25" s="10" t="s">
        <v>1536</v>
      </c>
    </row>
    <row r="26" spans="1:119" x14ac:dyDescent="0.2">
      <c r="A26" s="70"/>
      <c r="B26" s="70" t="s">
        <v>1569</v>
      </c>
      <c r="C26" s="70"/>
      <c r="D26" s="38"/>
      <c r="E26" s="38" t="s">
        <v>1546</v>
      </c>
      <c r="F26" s="83" t="s">
        <v>1570</v>
      </c>
      <c r="G26" s="5" t="s">
        <v>1338</v>
      </c>
      <c r="H26" s="10" t="s">
        <v>1536</v>
      </c>
      <c r="I26" s="10" t="s">
        <v>1536</v>
      </c>
      <c r="J26" s="10" t="s">
        <v>1536</v>
      </c>
      <c r="K26" s="10" t="s">
        <v>1536</v>
      </c>
      <c r="L26" s="10" t="s">
        <v>1536</v>
      </c>
      <c r="M26" s="10" t="s">
        <v>1536</v>
      </c>
      <c r="N26" s="10" t="s">
        <v>1536</v>
      </c>
      <c r="O26" s="10" t="s">
        <v>1536</v>
      </c>
      <c r="P26" s="10" t="s">
        <v>1536</v>
      </c>
      <c r="Q26" s="10" t="s">
        <v>1536</v>
      </c>
      <c r="R26" s="10" t="s">
        <v>1536</v>
      </c>
      <c r="S26" s="10" t="s">
        <v>1536</v>
      </c>
      <c r="T26" s="10" t="s">
        <v>1536</v>
      </c>
      <c r="U26" s="10" t="s">
        <v>1536</v>
      </c>
      <c r="V26" s="10" t="s">
        <v>1536</v>
      </c>
      <c r="W26" s="10" t="s">
        <v>1536</v>
      </c>
      <c r="X26" s="10" t="s">
        <v>1536</v>
      </c>
      <c r="Y26" s="10" t="s">
        <v>1536</v>
      </c>
      <c r="Z26" s="10" t="s">
        <v>1536</v>
      </c>
      <c r="AA26" s="10" t="s">
        <v>1536</v>
      </c>
      <c r="AB26" s="10" t="s">
        <v>1536</v>
      </c>
      <c r="AC26" s="10" t="s">
        <v>1536</v>
      </c>
      <c r="AD26" s="10" t="s">
        <v>1536</v>
      </c>
      <c r="AE26" s="10" t="s">
        <v>1536</v>
      </c>
      <c r="AF26" s="10" t="s">
        <v>1536</v>
      </c>
      <c r="AG26" s="10" t="s">
        <v>1536</v>
      </c>
      <c r="AH26" s="10" t="s">
        <v>1536</v>
      </c>
      <c r="AI26" s="10" t="s">
        <v>1536</v>
      </c>
      <c r="AJ26" s="10" t="s">
        <v>1536</v>
      </c>
      <c r="AK26" s="10" t="s">
        <v>1536</v>
      </c>
      <c r="AL26" s="10" t="s">
        <v>1536</v>
      </c>
      <c r="AM26" s="10" t="s">
        <v>1536</v>
      </c>
      <c r="AN26" s="10" t="s">
        <v>1536</v>
      </c>
      <c r="AO26" s="10" t="s">
        <v>1536</v>
      </c>
      <c r="AP26" s="10" t="s">
        <v>1536</v>
      </c>
      <c r="AQ26" s="10" t="s">
        <v>1536</v>
      </c>
      <c r="AR26" s="10" t="s">
        <v>1536</v>
      </c>
      <c r="AS26" s="10" t="s">
        <v>1536</v>
      </c>
      <c r="AT26" s="10" t="s">
        <v>1536</v>
      </c>
      <c r="AU26" s="10" t="s">
        <v>1536</v>
      </c>
      <c r="AV26" s="10" t="s">
        <v>1536</v>
      </c>
      <c r="AW26" s="10" t="s">
        <v>1536</v>
      </c>
      <c r="AX26" s="10" t="s">
        <v>1536</v>
      </c>
      <c r="AY26" s="10" t="s">
        <v>1536</v>
      </c>
      <c r="AZ26" s="10" t="s">
        <v>1536</v>
      </c>
      <c r="BA26" s="10" t="s">
        <v>1536</v>
      </c>
      <c r="BB26" s="10" t="s">
        <v>1536</v>
      </c>
      <c r="BC26" s="10" t="s">
        <v>1536</v>
      </c>
      <c r="BD26" s="10" t="s">
        <v>1536</v>
      </c>
      <c r="BE26" s="10" t="s">
        <v>1536</v>
      </c>
      <c r="BF26" s="10" t="s">
        <v>1536</v>
      </c>
      <c r="BG26" s="10" t="s">
        <v>1536</v>
      </c>
      <c r="BH26" s="10" t="s">
        <v>1536</v>
      </c>
      <c r="BI26" s="10" t="s">
        <v>1536</v>
      </c>
      <c r="BJ26" s="10" t="s">
        <v>1536</v>
      </c>
      <c r="BK26" s="10" t="s">
        <v>1536</v>
      </c>
      <c r="BL26" s="10" t="s">
        <v>1536</v>
      </c>
      <c r="BM26" s="10" t="s">
        <v>1536</v>
      </c>
      <c r="BN26" s="10" t="s">
        <v>1536</v>
      </c>
      <c r="BO26" s="10" t="s">
        <v>1536</v>
      </c>
      <c r="BP26" s="10" t="s">
        <v>1536</v>
      </c>
      <c r="BQ26" s="10" t="s">
        <v>1536</v>
      </c>
      <c r="BR26" s="10" t="s">
        <v>1536</v>
      </c>
      <c r="BS26" s="10" t="s">
        <v>1536</v>
      </c>
      <c r="BT26" s="10" t="s">
        <v>1536</v>
      </c>
      <c r="BU26" s="10" t="s">
        <v>1536</v>
      </c>
      <c r="BV26" s="10" t="s">
        <v>1536</v>
      </c>
      <c r="BW26" s="10" t="s">
        <v>1536</v>
      </c>
      <c r="BX26" s="10" t="s">
        <v>1536</v>
      </c>
      <c r="BY26" s="10" t="s">
        <v>1536</v>
      </c>
      <c r="BZ26" s="10" t="s">
        <v>1536</v>
      </c>
      <c r="CA26" s="10" t="s">
        <v>1536</v>
      </c>
      <c r="CB26" s="10" t="s">
        <v>1536</v>
      </c>
      <c r="CC26" s="10" t="s">
        <v>1536</v>
      </c>
      <c r="CD26" s="10" t="s">
        <v>1536</v>
      </c>
      <c r="CE26" s="10" t="s">
        <v>1536</v>
      </c>
      <c r="CF26" s="10" t="s">
        <v>1536</v>
      </c>
      <c r="CG26" s="10" t="s">
        <v>1536</v>
      </c>
      <c r="CH26" s="10" t="s">
        <v>1536</v>
      </c>
      <c r="CI26" s="10" t="s">
        <v>1536</v>
      </c>
      <c r="CJ26" s="10" t="s">
        <v>1536</v>
      </c>
      <c r="CK26" s="10" t="s">
        <v>1536</v>
      </c>
      <c r="CL26" s="10" t="s">
        <v>1536</v>
      </c>
      <c r="CM26" s="10" t="s">
        <v>1536</v>
      </c>
      <c r="CN26" s="10" t="s">
        <v>1536</v>
      </c>
      <c r="CO26" s="10" t="s">
        <v>1536</v>
      </c>
      <c r="CP26" s="10" t="s">
        <v>1536</v>
      </c>
      <c r="CQ26" s="10" t="s">
        <v>1536</v>
      </c>
      <c r="CR26" s="10" t="s">
        <v>1536</v>
      </c>
      <c r="CS26" s="10" t="s">
        <v>1536</v>
      </c>
      <c r="CT26" s="10" t="s">
        <v>1536</v>
      </c>
      <c r="CU26" s="10" t="s">
        <v>1536</v>
      </c>
      <c r="CV26" s="10" t="s">
        <v>1536</v>
      </c>
      <c r="CW26" s="10" t="s">
        <v>1536</v>
      </c>
      <c r="CX26" s="10" t="s">
        <v>1536</v>
      </c>
      <c r="CY26" s="10" t="s">
        <v>1536</v>
      </c>
      <c r="CZ26" s="10" t="s">
        <v>1536</v>
      </c>
      <c r="DA26" s="10" t="s">
        <v>1536</v>
      </c>
      <c r="DB26" s="10" t="s">
        <v>1536</v>
      </c>
      <c r="DC26" s="10" t="s">
        <v>1536</v>
      </c>
      <c r="DD26" s="10" t="s">
        <v>1536</v>
      </c>
      <c r="DE26" s="10" t="s">
        <v>1536</v>
      </c>
      <c r="DF26" s="10" t="s">
        <v>1536</v>
      </c>
      <c r="DG26" s="10" t="s">
        <v>1536</v>
      </c>
      <c r="DH26" s="10" t="s">
        <v>1536</v>
      </c>
      <c r="DI26" s="10" t="s">
        <v>1536</v>
      </c>
      <c r="DJ26" s="10" t="s">
        <v>1536</v>
      </c>
      <c r="DK26" s="10" t="s">
        <v>1536</v>
      </c>
      <c r="DL26" s="10" t="s">
        <v>1536</v>
      </c>
      <c r="DM26" s="10" t="s">
        <v>1536</v>
      </c>
      <c r="DN26" s="10" t="s">
        <v>1536</v>
      </c>
      <c r="DO26" s="10" t="s">
        <v>1536</v>
      </c>
    </row>
    <row r="27" spans="1:119" x14ac:dyDescent="0.2">
      <c r="A27" s="70"/>
      <c r="B27" s="70" t="s">
        <v>1571</v>
      </c>
      <c r="C27" s="70"/>
      <c r="D27" s="38"/>
      <c r="E27" s="38" t="s">
        <v>1546</v>
      </c>
      <c r="F27" s="83" t="s">
        <v>1866</v>
      </c>
      <c r="G27" s="5" t="s">
        <v>1342</v>
      </c>
      <c r="H27" s="10" t="s">
        <v>1536</v>
      </c>
      <c r="I27" s="10" t="s">
        <v>1536</v>
      </c>
      <c r="J27" s="10" t="s">
        <v>1536</v>
      </c>
      <c r="K27" s="10" t="s">
        <v>1536</v>
      </c>
      <c r="L27" s="10" t="s">
        <v>1536</v>
      </c>
      <c r="M27" s="10" t="s">
        <v>1536</v>
      </c>
      <c r="N27" s="10" t="s">
        <v>1536</v>
      </c>
      <c r="O27" s="10" t="s">
        <v>1536</v>
      </c>
      <c r="P27" s="10" t="s">
        <v>1536</v>
      </c>
      <c r="Q27" s="10" t="s">
        <v>1536</v>
      </c>
      <c r="R27" s="10" t="s">
        <v>1536</v>
      </c>
      <c r="S27" s="10" t="s">
        <v>1536</v>
      </c>
      <c r="T27" s="10" t="s">
        <v>1536</v>
      </c>
      <c r="U27" s="10" t="s">
        <v>1536</v>
      </c>
      <c r="V27" s="10" t="s">
        <v>1536</v>
      </c>
      <c r="W27" s="10" t="s">
        <v>1536</v>
      </c>
      <c r="X27" s="10" t="s">
        <v>1536</v>
      </c>
      <c r="Y27" s="10" t="s">
        <v>1536</v>
      </c>
      <c r="Z27" s="10" t="s">
        <v>1536</v>
      </c>
      <c r="AA27" s="10" t="s">
        <v>1536</v>
      </c>
      <c r="AB27" s="10" t="s">
        <v>1536</v>
      </c>
      <c r="AC27" s="10" t="s">
        <v>1536</v>
      </c>
      <c r="AD27" s="10" t="s">
        <v>1536</v>
      </c>
      <c r="AE27" s="10" t="s">
        <v>1536</v>
      </c>
      <c r="AF27" s="10" t="s">
        <v>1536</v>
      </c>
      <c r="AG27" s="10" t="s">
        <v>1536</v>
      </c>
      <c r="AH27" s="10" t="s">
        <v>1536</v>
      </c>
      <c r="AI27" s="10" t="s">
        <v>1536</v>
      </c>
      <c r="AJ27" s="10" t="s">
        <v>1536</v>
      </c>
      <c r="AK27" s="10" t="s">
        <v>1536</v>
      </c>
      <c r="AL27" s="10" t="s">
        <v>1536</v>
      </c>
      <c r="AM27" s="10" t="s">
        <v>1536</v>
      </c>
      <c r="AN27" s="10" t="s">
        <v>1536</v>
      </c>
      <c r="AO27" s="10" t="s">
        <v>1536</v>
      </c>
      <c r="AP27" s="10" t="s">
        <v>1536</v>
      </c>
      <c r="AQ27" s="10" t="s">
        <v>1536</v>
      </c>
      <c r="AR27" s="10" t="s">
        <v>1536</v>
      </c>
      <c r="AS27" s="10" t="s">
        <v>1536</v>
      </c>
      <c r="AT27" s="10" t="s">
        <v>1536</v>
      </c>
      <c r="AU27" s="10" t="s">
        <v>1536</v>
      </c>
      <c r="AV27" s="10" t="s">
        <v>1536</v>
      </c>
      <c r="AW27" s="10" t="s">
        <v>1536</v>
      </c>
      <c r="AX27" s="10" t="s">
        <v>1536</v>
      </c>
      <c r="AY27" s="10" t="s">
        <v>1536</v>
      </c>
      <c r="AZ27" s="10" t="s">
        <v>1536</v>
      </c>
      <c r="BA27" s="10" t="s">
        <v>1536</v>
      </c>
      <c r="BB27" s="10" t="s">
        <v>1536</v>
      </c>
      <c r="BC27" s="10" t="s">
        <v>1536</v>
      </c>
      <c r="BD27" s="10" t="s">
        <v>1536</v>
      </c>
      <c r="BE27" s="10" t="s">
        <v>1536</v>
      </c>
      <c r="BF27" s="10" t="s">
        <v>1536</v>
      </c>
      <c r="BG27" s="10" t="s">
        <v>1536</v>
      </c>
      <c r="BH27" s="10" t="s">
        <v>1536</v>
      </c>
      <c r="BI27" s="10" t="s">
        <v>1536</v>
      </c>
      <c r="BJ27" s="10" t="s">
        <v>1536</v>
      </c>
      <c r="BK27" s="10" t="s">
        <v>1536</v>
      </c>
      <c r="BL27" s="10" t="s">
        <v>1536</v>
      </c>
      <c r="BM27" s="10" t="s">
        <v>1536</v>
      </c>
      <c r="BN27" s="10" t="s">
        <v>1536</v>
      </c>
      <c r="BO27" s="10" t="s">
        <v>1536</v>
      </c>
      <c r="BP27" s="10" t="s">
        <v>1536</v>
      </c>
      <c r="BQ27" s="10" t="s">
        <v>1536</v>
      </c>
      <c r="BR27" s="10" t="s">
        <v>1536</v>
      </c>
      <c r="BS27" s="10" t="s">
        <v>1536</v>
      </c>
      <c r="BT27" s="10" t="s">
        <v>1536</v>
      </c>
      <c r="BU27" s="10" t="s">
        <v>1536</v>
      </c>
      <c r="BV27" s="10" t="s">
        <v>1536</v>
      </c>
      <c r="BW27" s="10" t="s">
        <v>1536</v>
      </c>
      <c r="BX27" s="10" t="s">
        <v>1536</v>
      </c>
      <c r="BY27" s="10" t="s">
        <v>1536</v>
      </c>
      <c r="BZ27" s="10" t="s">
        <v>1536</v>
      </c>
      <c r="CA27" s="10" t="s">
        <v>1536</v>
      </c>
      <c r="CB27" s="10" t="s">
        <v>1536</v>
      </c>
      <c r="CC27" s="10" t="s">
        <v>1536</v>
      </c>
      <c r="CD27" s="10" t="s">
        <v>1536</v>
      </c>
      <c r="CE27" s="10" t="s">
        <v>1536</v>
      </c>
      <c r="CF27" s="10" t="s">
        <v>1536</v>
      </c>
      <c r="CG27" s="10" t="s">
        <v>1536</v>
      </c>
      <c r="CH27" s="10" t="s">
        <v>1536</v>
      </c>
      <c r="CI27" s="10" t="s">
        <v>1536</v>
      </c>
      <c r="CJ27" s="10" t="s">
        <v>1536</v>
      </c>
      <c r="CK27" s="10" t="s">
        <v>1536</v>
      </c>
      <c r="CL27" s="10" t="s">
        <v>1536</v>
      </c>
      <c r="CM27" s="10" t="s">
        <v>1536</v>
      </c>
      <c r="CN27" s="10" t="s">
        <v>1536</v>
      </c>
      <c r="CO27" s="10" t="s">
        <v>1536</v>
      </c>
      <c r="CP27" s="10" t="s">
        <v>1536</v>
      </c>
      <c r="CQ27" s="10" t="s">
        <v>1536</v>
      </c>
      <c r="CR27" s="10" t="s">
        <v>1536</v>
      </c>
      <c r="CS27" s="10" t="s">
        <v>1536</v>
      </c>
      <c r="CT27" s="10" t="s">
        <v>1536</v>
      </c>
      <c r="CU27" s="10" t="s">
        <v>1536</v>
      </c>
      <c r="CV27" s="10" t="s">
        <v>1536</v>
      </c>
      <c r="CW27" s="10" t="s">
        <v>1536</v>
      </c>
      <c r="CX27" s="10" t="s">
        <v>1536</v>
      </c>
      <c r="CY27" s="10" t="s">
        <v>1536</v>
      </c>
      <c r="CZ27" s="10" t="s">
        <v>1536</v>
      </c>
      <c r="DA27" s="10" t="s">
        <v>1536</v>
      </c>
      <c r="DB27" s="10" t="s">
        <v>1536</v>
      </c>
      <c r="DC27" s="10" t="s">
        <v>1536</v>
      </c>
      <c r="DD27" s="10" t="s">
        <v>1536</v>
      </c>
      <c r="DE27" s="10" t="s">
        <v>1536</v>
      </c>
      <c r="DF27" s="10" t="s">
        <v>1536</v>
      </c>
      <c r="DG27" s="10" t="s">
        <v>1536</v>
      </c>
      <c r="DH27" s="10" t="s">
        <v>1536</v>
      </c>
      <c r="DI27" s="10" t="s">
        <v>1536</v>
      </c>
      <c r="DJ27" s="10" t="s">
        <v>1536</v>
      </c>
      <c r="DK27" s="10" t="s">
        <v>1536</v>
      </c>
      <c r="DL27" s="10" t="s">
        <v>1536</v>
      </c>
      <c r="DM27" s="10" t="s">
        <v>1536</v>
      </c>
      <c r="DN27" s="10" t="s">
        <v>1536</v>
      </c>
      <c r="DO27" s="10" t="s">
        <v>1536</v>
      </c>
    </row>
    <row r="28" spans="1:119" x14ac:dyDescent="0.2">
      <c r="A28" s="70"/>
      <c r="B28" s="70" t="s">
        <v>1572</v>
      </c>
      <c r="C28" s="70"/>
      <c r="D28" s="38"/>
      <c r="E28" s="38" t="s">
        <v>1546</v>
      </c>
      <c r="F28" s="83" t="s">
        <v>1573</v>
      </c>
      <c r="G28" s="5" t="s">
        <v>1343</v>
      </c>
      <c r="H28" s="10" t="s">
        <v>1536</v>
      </c>
      <c r="I28" s="10" t="s">
        <v>1536</v>
      </c>
      <c r="J28" s="10" t="s">
        <v>1536</v>
      </c>
      <c r="K28" s="10" t="s">
        <v>1536</v>
      </c>
      <c r="L28" s="10" t="s">
        <v>1536</v>
      </c>
      <c r="M28" s="10" t="s">
        <v>1536</v>
      </c>
      <c r="N28" s="10" t="s">
        <v>1536</v>
      </c>
      <c r="O28" s="10" t="s">
        <v>1536</v>
      </c>
      <c r="P28" s="10" t="s">
        <v>1536</v>
      </c>
      <c r="Q28" s="10" t="s">
        <v>1536</v>
      </c>
      <c r="R28" s="10" t="s">
        <v>1536</v>
      </c>
      <c r="S28" s="10" t="s">
        <v>1536</v>
      </c>
      <c r="T28" s="10" t="s">
        <v>1536</v>
      </c>
      <c r="U28" s="10" t="s">
        <v>1536</v>
      </c>
      <c r="V28" s="10" t="s">
        <v>1536</v>
      </c>
      <c r="W28" s="10" t="s">
        <v>1536</v>
      </c>
      <c r="X28" s="10" t="s">
        <v>1536</v>
      </c>
      <c r="Y28" s="10" t="s">
        <v>1536</v>
      </c>
      <c r="Z28" s="10" t="s">
        <v>1536</v>
      </c>
      <c r="AA28" s="10" t="s">
        <v>1536</v>
      </c>
      <c r="AB28" s="10" t="s">
        <v>1536</v>
      </c>
      <c r="AC28" s="10" t="s">
        <v>1536</v>
      </c>
      <c r="AD28" s="10" t="s">
        <v>1536</v>
      </c>
      <c r="AE28" s="10" t="s">
        <v>1536</v>
      </c>
      <c r="AF28" s="10" t="s">
        <v>1536</v>
      </c>
      <c r="AG28" s="10" t="s">
        <v>1536</v>
      </c>
      <c r="AH28" s="10" t="s">
        <v>1536</v>
      </c>
      <c r="AI28" s="10" t="s">
        <v>1536</v>
      </c>
      <c r="AJ28" s="10" t="s">
        <v>1536</v>
      </c>
      <c r="AK28" s="10" t="s">
        <v>1536</v>
      </c>
      <c r="AL28" s="10" t="s">
        <v>1536</v>
      </c>
      <c r="AM28" s="10" t="s">
        <v>1536</v>
      </c>
      <c r="AN28" s="10" t="s">
        <v>1536</v>
      </c>
      <c r="AO28" s="10" t="s">
        <v>1536</v>
      </c>
      <c r="AP28" s="10" t="s">
        <v>1536</v>
      </c>
      <c r="AQ28" s="10" t="s">
        <v>1536</v>
      </c>
      <c r="AR28" s="10" t="s">
        <v>1536</v>
      </c>
      <c r="AS28" s="10" t="s">
        <v>1536</v>
      </c>
      <c r="AT28" s="10" t="s">
        <v>1536</v>
      </c>
      <c r="AU28" s="10" t="s">
        <v>1536</v>
      </c>
      <c r="AV28" s="10" t="s">
        <v>1536</v>
      </c>
      <c r="AW28" s="10" t="s">
        <v>1536</v>
      </c>
      <c r="AX28" s="10" t="s">
        <v>1536</v>
      </c>
      <c r="AY28" s="10" t="s">
        <v>1536</v>
      </c>
      <c r="AZ28" s="10" t="s">
        <v>1536</v>
      </c>
      <c r="BA28" s="10" t="s">
        <v>1536</v>
      </c>
      <c r="BB28" s="10" t="s">
        <v>1536</v>
      </c>
      <c r="BC28" s="10" t="s">
        <v>1536</v>
      </c>
      <c r="BD28" s="10" t="s">
        <v>1536</v>
      </c>
      <c r="BE28" s="10" t="s">
        <v>1536</v>
      </c>
      <c r="BF28" s="10" t="s">
        <v>1536</v>
      </c>
      <c r="BG28" s="10" t="s">
        <v>1536</v>
      </c>
      <c r="BH28" s="10" t="s">
        <v>1536</v>
      </c>
      <c r="BI28" s="10" t="s">
        <v>1536</v>
      </c>
      <c r="BJ28" s="10" t="s">
        <v>1536</v>
      </c>
      <c r="BK28" s="10" t="s">
        <v>1536</v>
      </c>
      <c r="BL28" s="10" t="s">
        <v>1536</v>
      </c>
      <c r="BM28" s="10" t="s">
        <v>1536</v>
      </c>
      <c r="BN28" s="10" t="s">
        <v>1536</v>
      </c>
      <c r="BO28" s="10" t="s">
        <v>1536</v>
      </c>
      <c r="BP28" s="10" t="s">
        <v>1536</v>
      </c>
      <c r="BQ28" s="10" t="s">
        <v>1536</v>
      </c>
      <c r="BR28" s="10" t="s">
        <v>1536</v>
      </c>
      <c r="BS28" s="10" t="s">
        <v>1536</v>
      </c>
      <c r="BT28" s="10" t="s">
        <v>1536</v>
      </c>
      <c r="BU28" s="10" t="s">
        <v>1536</v>
      </c>
      <c r="BV28" s="10" t="s">
        <v>1536</v>
      </c>
      <c r="BW28" s="10" t="s">
        <v>1536</v>
      </c>
      <c r="BX28" s="10" t="s">
        <v>1536</v>
      </c>
      <c r="BY28" s="10" t="s">
        <v>1536</v>
      </c>
      <c r="BZ28" s="10" t="s">
        <v>1536</v>
      </c>
      <c r="CA28" s="10" t="s">
        <v>1536</v>
      </c>
      <c r="CB28" s="10" t="s">
        <v>1536</v>
      </c>
      <c r="CC28" s="10" t="s">
        <v>1536</v>
      </c>
      <c r="CD28" s="10" t="s">
        <v>1536</v>
      </c>
      <c r="CE28" s="10" t="s">
        <v>1536</v>
      </c>
      <c r="CF28" s="10" t="s">
        <v>1536</v>
      </c>
      <c r="CG28" s="10" t="s">
        <v>1536</v>
      </c>
      <c r="CH28" s="10" t="s">
        <v>1536</v>
      </c>
      <c r="CI28" s="10" t="s">
        <v>1536</v>
      </c>
      <c r="CJ28" s="10" t="s">
        <v>1536</v>
      </c>
      <c r="CK28" s="10" t="s">
        <v>1536</v>
      </c>
      <c r="CL28" s="10" t="s">
        <v>1536</v>
      </c>
      <c r="CM28" s="10" t="s">
        <v>1536</v>
      </c>
      <c r="CN28" s="10" t="s">
        <v>1536</v>
      </c>
      <c r="CO28" s="10" t="s">
        <v>1536</v>
      </c>
      <c r="CP28" s="10" t="s">
        <v>1536</v>
      </c>
      <c r="CQ28" s="10" t="s">
        <v>1536</v>
      </c>
      <c r="CR28" s="10" t="s">
        <v>1536</v>
      </c>
      <c r="CS28" s="10" t="s">
        <v>1536</v>
      </c>
      <c r="CT28" s="10" t="s">
        <v>1536</v>
      </c>
      <c r="CU28" s="10" t="s">
        <v>1536</v>
      </c>
      <c r="CV28" s="10" t="s">
        <v>1536</v>
      </c>
      <c r="CW28" s="10" t="s">
        <v>1536</v>
      </c>
      <c r="CX28" s="10" t="s">
        <v>1536</v>
      </c>
      <c r="CY28" s="10" t="s">
        <v>1536</v>
      </c>
      <c r="CZ28" s="10" t="s">
        <v>1536</v>
      </c>
      <c r="DA28" s="10" t="s">
        <v>1536</v>
      </c>
      <c r="DB28" s="10" t="s">
        <v>1536</v>
      </c>
      <c r="DC28" s="10" t="s">
        <v>1536</v>
      </c>
      <c r="DD28" s="10" t="s">
        <v>1536</v>
      </c>
      <c r="DE28" s="10" t="s">
        <v>1536</v>
      </c>
      <c r="DF28" s="10" t="s">
        <v>1536</v>
      </c>
      <c r="DG28" s="10" t="s">
        <v>1536</v>
      </c>
      <c r="DH28" s="10" t="s">
        <v>1536</v>
      </c>
      <c r="DI28" s="10" t="s">
        <v>1536</v>
      </c>
      <c r="DJ28" s="10" t="s">
        <v>1536</v>
      </c>
      <c r="DK28" s="10" t="s">
        <v>1536</v>
      </c>
      <c r="DL28" s="10" t="s">
        <v>1536</v>
      </c>
      <c r="DM28" s="10" t="s">
        <v>1536</v>
      </c>
      <c r="DN28" s="10" t="s">
        <v>1536</v>
      </c>
      <c r="DO28" s="10" t="s">
        <v>1536</v>
      </c>
    </row>
    <row r="29" spans="1:119" x14ac:dyDescent="0.2">
      <c r="A29" s="70"/>
      <c r="B29" s="70" t="s">
        <v>1574</v>
      </c>
      <c r="C29" s="70"/>
      <c r="D29" s="38"/>
      <c r="E29" s="38" t="s">
        <v>1546</v>
      </c>
      <c r="F29" s="83" t="s">
        <v>1575</v>
      </c>
      <c r="G29" s="5" t="s">
        <v>1344</v>
      </c>
      <c r="H29" s="10" t="s">
        <v>1536</v>
      </c>
      <c r="I29" s="10" t="s">
        <v>1536</v>
      </c>
      <c r="J29" s="10" t="s">
        <v>1536</v>
      </c>
      <c r="K29" s="10" t="s">
        <v>1536</v>
      </c>
      <c r="L29" s="10" t="s">
        <v>1536</v>
      </c>
      <c r="M29" s="10" t="s">
        <v>1536</v>
      </c>
      <c r="N29" s="10" t="s">
        <v>1536</v>
      </c>
      <c r="O29" s="10" t="s">
        <v>1536</v>
      </c>
      <c r="P29" s="10" t="s">
        <v>1536</v>
      </c>
      <c r="Q29" s="10" t="s">
        <v>1536</v>
      </c>
      <c r="R29" s="10" t="s">
        <v>1536</v>
      </c>
      <c r="S29" s="10" t="s">
        <v>1536</v>
      </c>
      <c r="T29" s="10" t="s">
        <v>1536</v>
      </c>
      <c r="U29" s="10" t="s">
        <v>1536</v>
      </c>
      <c r="V29" s="10" t="s">
        <v>1536</v>
      </c>
      <c r="W29" s="10" t="s">
        <v>1536</v>
      </c>
      <c r="X29" s="10" t="s">
        <v>1536</v>
      </c>
      <c r="Y29" s="10" t="s">
        <v>1536</v>
      </c>
      <c r="Z29" s="10" t="s">
        <v>1536</v>
      </c>
      <c r="AA29" s="10" t="s">
        <v>1536</v>
      </c>
      <c r="AB29" s="10" t="s">
        <v>1536</v>
      </c>
      <c r="AC29" s="10" t="s">
        <v>1536</v>
      </c>
      <c r="AD29" s="10" t="s">
        <v>1536</v>
      </c>
      <c r="AE29" s="10" t="s">
        <v>1536</v>
      </c>
      <c r="AF29" s="10" t="s">
        <v>1536</v>
      </c>
      <c r="AG29" s="10" t="s">
        <v>1536</v>
      </c>
      <c r="AH29" s="10" t="s">
        <v>1536</v>
      </c>
      <c r="AI29" s="10" t="s">
        <v>1536</v>
      </c>
      <c r="AJ29" s="10" t="s">
        <v>1536</v>
      </c>
      <c r="AK29" s="10" t="s">
        <v>1536</v>
      </c>
      <c r="AL29" s="10" t="s">
        <v>1536</v>
      </c>
      <c r="AM29" s="10" t="s">
        <v>1536</v>
      </c>
      <c r="AN29" s="10" t="s">
        <v>1536</v>
      </c>
      <c r="AO29" s="10" t="s">
        <v>1536</v>
      </c>
      <c r="AP29" s="10" t="s">
        <v>1536</v>
      </c>
      <c r="AQ29" s="10" t="s">
        <v>1536</v>
      </c>
      <c r="AR29" s="10" t="s">
        <v>1536</v>
      </c>
      <c r="AS29" s="10" t="s">
        <v>1536</v>
      </c>
      <c r="AT29" s="10" t="s">
        <v>1536</v>
      </c>
      <c r="AU29" s="10" t="s">
        <v>1536</v>
      </c>
      <c r="AV29" s="10" t="s">
        <v>1536</v>
      </c>
      <c r="AW29" s="10" t="s">
        <v>1536</v>
      </c>
      <c r="AX29" s="10" t="s">
        <v>1536</v>
      </c>
      <c r="AY29" s="10" t="s">
        <v>1536</v>
      </c>
      <c r="AZ29" s="10" t="s">
        <v>1536</v>
      </c>
      <c r="BA29" s="10" t="s">
        <v>1536</v>
      </c>
      <c r="BB29" s="10" t="s">
        <v>1536</v>
      </c>
      <c r="BC29" s="10" t="s">
        <v>1536</v>
      </c>
      <c r="BD29" s="10" t="s">
        <v>1536</v>
      </c>
      <c r="BE29" s="10" t="s">
        <v>1536</v>
      </c>
      <c r="BF29" s="10" t="s">
        <v>1536</v>
      </c>
      <c r="BG29" s="10" t="s">
        <v>1536</v>
      </c>
      <c r="BH29" s="10" t="s">
        <v>1536</v>
      </c>
      <c r="BI29" s="10" t="s">
        <v>1536</v>
      </c>
      <c r="BJ29" s="10" t="s">
        <v>1536</v>
      </c>
      <c r="BK29" s="10" t="s">
        <v>1536</v>
      </c>
      <c r="BL29" s="10" t="s">
        <v>1536</v>
      </c>
      <c r="BM29" s="10" t="s">
        <v>1536</v>
      </c>
      <c r="BN29" s="10" t="s">
        <v>1536</v>
      </c>
      <c r="BO29" s="10" t="s">
        <v>1536</v>
      </c>
      <c r="BP29" s="10" t="s">
        <v>1536</v>
      </c>
      <c r="BQ29" s="10" t="s">
        <v>1536</v>
      </c>
      <c r="BR29" s="10" t="s">
        <v>1536</v>
      </c>
      <c r="BS29" s="10" t="s">
        <v>1536</v>
      </c>
      <c r="BT29" s="10" t="s">
        <v>1536</v>
      </c>
      <c r="BU29" s="10" t="s">
        <v>1536</v>
      </c>
      <c r="BV29" s="10" t="s">
        <v>1536</v>
      </c>
      <c r="BW29" s="10" t="s">
        <v>1536</v>
      </c>
      <c r="BX29" s="10" t="s">
        <v>1536</v>
      </c>
      <c r="BY29" s="10" t="s">
        <v>1536</v>
      </c>
      <c r="BZ29" s="10" t="s">
        <v>1536</v>
      </c>
      <c r="CA29" s="10" t="s">
        <v>1536</v>
      </c>
      <c r="CB29" s="10" t="s">
        <v>1536</v>
      </c>
      <c r="CC29" s="10" t="s">
        <v>1536</v>
      </c>
      <c r="CD29" s="10" t="s">
        <v>1536</v>
      </c>
      <c r="CE29" s="10" t="s">
        <v>1536</v>
      </c>
      <c r="CF29" s="10" t="s">
        <v>1536</v>
      </c>
      <c r="CG29" s="10" t="s">
        <v>1536</v>
      </c>
      <c r="CH29" s="10" t="s">
        <v>1536</v>
      </c>
      <c r="CI29" s="10" t="s">
        <v>1536</v>
      </c>
      <c r="CJ29" s="10" t="s">
        <v>1536</v>
      </c>
      <c r="CK29" s="10" t="s">
        <v>1536</v>
      </c>
      <c r="CL29" s="10" t="s">
        <v>1536</v>
      </c>
      <c r="CM29" s="10" t="s">
        <v>1536</v>
      </c>
      <c r="CN29" s="10" t="s">
        <v>1536</v>
      </c>
      <c r="CO29" s="10" t="s">
        <v>1536</v>
      </c>
      <c r="CP29" s="10" t="s">
        <v>1536</v>
      </c>
      <c r="CQ29" s="10" t="s">
        <v>1536</v>
      </c>
      <c r="CR29" s="10" t="s">
        <v>1536</v>
      </c>
      <c r="CS29" s="10" t="s">
        <v>1536</v>
      </c>
      <c r="CT29" s="10" t="s">
        <v>1536</v>
      </c>
      <c r="CU29" s="10" t="s">
        <v>1536</v>
      </c>
      <c r="CV29" s="10" t="s">
        <v>1536</v>
      </c>
      <c r="CW29" s="10" t="s">
        <v>1536</v>
      </c>
      <c r="CX29" s="10" t="s">
        <v>1536</v>
      </c>
      <c r="CY29" s="10" t="s">
        <v>1536</v>
      </c>
      <c r="CZ29" s="10" t="s">
        <v>1536</v>
      </c>
      <c r="DA29" s="10" t="s">
        <v>1536</v>
      </c>
      <c r="DB29" s="10" t="s">
        <v>1536</v>
      </c>
      <c r="DC29" s="10" t="s">
        <v>1536</v>
      </c>
      <c r="DD29" s="10" t="s">
        <v>1536</v>
      </c>
      <c r="DE29" s="10" t="s">
        <v>1536</v>
      </c>
      <c r="DF29" s="10" t="s">
        <v>1536</v>
      </c>
      <c r="DG29" s="10" t="s">
        <v>1536</v>
      </c>
      <c r="DH29" s="10" t="s">
        <v>1536</v>
      </c>
      <c r="DI29" s="10" t="s">
        <v>1536</v>
      </c>
      <c r="DJ29" s="10" t="s">
        <v>1536</v>
      </c>
      <c r="DK29" s="10" t="s">
        <v>1536</v>
      </c>
      <c r="DL29" s="10" t="s">
        <v>1536</v>
      </c>
      <c r="DM29" s="10" t="s">
        <v>1536</v>
      </c>
      <c r="DN29" s="10" t="s">
        <v>1536</v>
      </c>
      <c r="DO29" s="10" t="s">
        <v>1536</v>
      </c>
    </row>
    <row r="30" spans="1:119" x14ac:dyDescent="0.2">
      <c r="B30" s="37" t="s">
        <v>1576</v>
      </c>
      <c r="D30" s="38"/>
      <c r="E30" s="38" t="s">
        <v>1546</v>
      </c>
      <c r="F30" s="15" t="s">
        <v>106</v>
      </c>
      <c r="G30" s="5" t="s">
        <v>1396</v>
      </c>
      <c r="H30" s="10" t="s">
        <v>1536</v>
      </c>
      <c r="I30" s="10" t="s">
        <v>1536</v>
      </c>
      <c r="J30" s="10" t="s">
        <v>1536</v>
      </c>
      <c r="K30" s="10" t="s">
        <v>1536</v>
      </c>
      <c r="L30" s="10" t="s">
        <v>1536</v>
      </c>
      <c r="M30" s="10" t="s">
        <v>1536</v>
      </c>
      <c r="N30" s="10" t="s">
        <v>1536</v>
      </c>
      <c r="O30" s="10" t="s">
        <v>1536</v>
      </c>
      <c r="P30" s="10" t="s">
        <v>1536</v>
      </c>
      <c r="Q30" s="10" t="s">
        <v>1536</v>
      </c>
      <c r="R30" s="10" t="s">
        <v>1536</v>
      </c>
      <c r="S30" s="10" t="s">
        <v>1536</v>
      </c>
      <c r="T30" s="10" t="s">
        <v>1536</v>
      </c>
      <c r="U30" s="10" t="s">
        <v>1536</v>
      </c>
      <c r="V30" s="10" t="s">
        <v>1536</v>
      </c>
      <c r="W30" s="10" t="s">
        <v>1536</v>
      </c>
      <c r="X30" s="10" t="s">
        <v>1536</v>
      </c>
      <c r="Y30" s="10" t="s">
        <v>1536</v>
      </c>
      <c r="Z30" s="10" t="s">
        <v>1536</v>
      </c>
      <c r="AA30" s="10" t="s">
        <v>1536</v>
      </c>
      <c r="AB30" s="10" t="s">
        <v>1536</v>
      </c>
      <c r="AC30" s="10" t="s">
        <v>1536</v>
      </c>
      <c r="AD30" s="10" t="s">
        <v>1536</v>
      </c>
      <c r="AE30" s="10" t="s">
        <v>1536</v>
      </c>
      <c r="AF30" s="10" t="s">
        <v>1536</v>
      </c>
      <c r="AG30" s="10" t="s">
        <v>1536</v>
      </c>
      <c r="AH30" s="10" t="s">
        <v>1536</v>
      </c>
      <c r="AI30" s="10" t="s">
        <v>1536</v>
      </c>
      <c r="AJ30" s="10" t="s">
        <v>1536</v>
      </c>
      <c r="AK30" s="10" t="s">
        <v>1536</v>
      </c>
      <c r="AL30" s="10" t="s">
        <v>1536</v>
      </c>
      <c r="AM30" s="10" t="s">
        <v>1536</v>
      </c>
      <c r="AN30" s="10" t="s">
        <v>1536</v>
      </c>
      <c r="AO30" s="10" t="s">
        <v>1536</v>
      </c>
      <c r="AP30" s="10" t="s">
        <v>1536</v>
      </c>
      <c r="AQ30" s="10" t="s">
        <v>1536</v>
      </c>
      <c r="AR30" s="10" t="s">
        <v>1536</v>
      </c>
      <c r="AS30" s="10" t="s">
        <v>1536</v>
      </c>
      <c r="AT30" s="10" t="s">
        <v>1536</v>
      </c>
      <c r="AU30" s="10" t="s">
        <v>1536</v>
      </c>
      <c r="AV30" s="10" t="s">
        <v>1536</v>
      </c>
      <c r="AW30" s="10" t="s">
        <v>1536</v>
      </c>
      <c r="AX30" s="10" t="s">
        <v>1536</v>
      </c>
      <c r="AY30" s="10" t="s">
        <v>1536</v>
      </c>
      <c r="AZ30" s="10" t="s">
        <v>1536</v>
      </c>
      <c r="BA30" s="10" t="s">
        <v>1536</v>
      </c>
      <c r="BB30" s="10" t="s">
        <v>1536</v>
      </c>
      <c r="BC30" s="10" t="s">
        <v>1536</v>
      </c>
      <c r="BD30" s="10" t="s">
        <v>1536</v>
      </c>
      <c r="BE30" s="10" t="s">
        <v>1536</v>
      </c>
      <c r="BF30" s="10" t="s">
        <v>1536</v>
      </c>
      <c r="BG30" s="10" t="s">
        <v>1536</v>
      </c>
      <c r="BH30" s="10" t="s">
        <v>1536</v>
      </c>
      <c r="BI30" s="10" t="s">
        <v>1536</v>
      </c>
      <c r="BJ30" s="10" t="s">
        <v>1536</v>
      </c>
      <c r="BK30" s="10" t="s">
        <v>1536</v>
      </c>
      <c r="BL30" s="10" t="s">
        <v>1536</v>
      </c>
      <c r="BM30" s="10" t="s">
        <v>1536</v>
      </c>
      <c r="BN30" s="10" t="s">
        <v>1536</v>
      </c>
      <c r="BO30" s="10" t="s">
        <v>1536</v>
      </c>
      <c r="BP30" s="10" t="s">
        <v>1536</v>
      </c>
      <c r="BQ30" s="10" t="s">
        <v>1536</v>
      </c>
      <c r="BR30" s="10" t="s">
        <v>1536</v>
      </c>
      <c r="BS30" s="10" t="s">
        <v>1536</v>
      </c>
      <c r="BT30" s="10" t="s">
        <v>1536</v>
      </c>
      <c r="BU30" s="10" t="s">
        <v>1536</v>
      </c>
      <c r="BV30" s="10" t="s">
        <v>1536</v>
      </c>
      <c r="BW30" s="10" t="s">
        <v>1536</v>
      </c>
      <c r="BX30" s="10" t="s">
        <v>1536</v>
      </c>
      <c r="BY30" s="10" t="s">
        <v>1536</v>
      </c>
      <c r="BZ30" s="10" t="s">
        <v>1536</v>
      </c>
      <c r="CA30" s="10" t="s">
        <v>1536</v>
      </c>
      <c r="CB30" s="10" t="s">
        <v>1536</v>
      </c>
      <c r="CC30" s="10" t="s">
        <v>1536</v>
      </c>
      <c r="CD30" s="10" t="s">
        <v>1536</v>
      </c>
      <c r="CE30" s="10" t="s">
        <v>1536</v>
      </c>
      <c r="CF30" s="10" t="s">
        <v>1536</v>
      </c>
      <c r="CG30" s="10" t="s">
        <v>1536</v>
      </c>
      <c r="CH30" s="10" t="s">
        <v>1536</v>
      </c>
      <c r="CI30" s="10" t="s">
        <v>1536</v>
      </c>
      <c r="CJ30" s="10" t="s">
        <v>1536</v>
      </c>
      <c r="CK30" s="10" t="s">
        <v>1536</v>
      </c>
      <c r="CL30" s="10" t="s">
        <v>1536</v>
      </c>
      <c r="CM30" s="10" t="s">
        <v>1536</v>
      </c>
      <c r="CN30" s="10" t="s">
        <v>1536</v>
      </c>
      <c r="CO30" s="10" t="s">
        <v>1536</v>
      </c>
      <c r="CP30" s="10" t="s">
        <v>1536</v>
      </c>
      <c r="CQ30" s="10" t="s">
        <v>1536</v>
      </c>
      <c r="CR30" s="10" t="s">
        <v>1536</v>
      </c>
      <c r="CS30" s="10" t="s">
        <v>1536</v>
      </c>
      <c r="CT30" s="10" t="s">
        <v>1536</v>
      </c>
      <c r="CU30" s="10" t="s">
        <v>1536</v>
      </c>
      <c r="CV30" s="10" t="s">
        <v>1536</v>
      </c>
      <c r="CW30" s="10" t="s">
        <v>1536</v>
      </c>
      <c r="CX30" s="10" t="s">
        <v>1536</v>
      </c>
      <c r="CY30" s="10" t="s">
        <v>1536</v>
      </c>
      <c r="CZ30" s="10" t="s">
        <v>1536</v>
      </c>
      <c r="DA30" s="10" t="s">
        <v>1536</v>
      </c>
      <c r="DB30" s="10" t="s">
        <v>1536</v>
      </c>
      <c r="DC30" s="10" t="s">
        <v>1536</v>
      </c>
      <c r="DD30" s="10" t="s">
        <v>1536</v>
      </c>
      <c r="DE30" s="10" t="s">
        <v>1536</v>
      </c>
      <c r="DF30" s="10" t="s">
        <v>1536</v>
      </c>
      <c r="DG30" s="10" t="s">
        <v>1536</v>
      </c>
      <c r="DH30" s="10" t="s">
        <v>1536</v>
      </c>
      <c r="DI30" s="10" t="s">
        <v>1536</v>
      </c>
      <c r="DJ30" s="10" t="s">
        <v>1536</v>
      </c>
      <c r="DK30" s="10" t="s">
        <v>1536</v>
      </c>
      <c r="DL30" s="10" t="s">
        <v>1536</v>
      </c>
      <c r="DM30" s="10" t="s">
        <v>1536</v>
      </c>
      <c r="DN30" s="10" t="s">
        <v>1536</v>
      </c>
      <c r="DO30" s="10" t="s">
        <v>1536</v>
      </c>
    </row>
    <row r="31" spans="1:119" x14ac:dyDescent="0.2">
      <c r="D31" s="38"/>
      <c r="E31" s="38"/>
      <c r="F31" s="39" t="s">
        <v>1577</v>
      </c>
      <c r="G31" s="14"/>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CK31" s="17"/>
      <c r="CL31" s="17"/>
      <c r="CM31" s="17"/>
      <c r="CN31" s="17"/>
      <c r="CO31" s="17"/>
      <c r="CP31" s="17"/>
      <c r="CQ31" s="17"/>
      <c r="CR31" s="17"/>
      <c r="CS31" s="17"/>
      <c r="CT31" s="17"/>
      <c r="CU31" s="17"/>
      <c r="CV31" s="17"/>
      <c r="CW31" s="17"/>
      <c r="CX31" s="17"/>
      <c r="CY31" s="17"/>
      <c r="CZ31" s="17"/>
      <c r="DA31" s="17"/>
      <c r="DB31" s="17"/>
      <c r="DC31" s="17"/>
      <c r="DD31" s="17"/>
      <c r="DE31" s="17"/>
      <c r="DF31" s="17"/>
      <c r="DG31" s="17"/>
      <c r="DH31" s="17"/>
      <c r="DI31" s="17"/>
      <c r="DJ31" s="17"/>
      <c r="DK31" s="17"/>
      <c r="DL31" s="17"/>
      <c r="DM31" s="17"/>
      <c r="DN31" s="17"/>
      <c r="DO31" s="17"/>
    </row>
    <row r="32" spans="1:119" x14ac:dyDescent="0.2">
      <c r="A32" s="70"/>
      <c r="B32" s="70" t="s">
        <v>1578</v>
      </c>
      <c r="C32" s="70"/>
      <c r="D32" s="38"/>
      <c r="E32" s="38" t="s">
        <v>1546</v>
      </c>
      <c r="F32" s="12" t="s">
        <v>101</v>
      </c>
      <c r="G32" s="5" t="s">
        <v>1221</v>
      </c>
      <c r="H32" s="10" t="s">
        <v>1536</v>
      </c>
      <c r="I32" s="10" t="s">
        <v>1536</v>
      </c>
      <c r="J32" s="10" t="s">
        <v>1536</v>
      </c>
      <c r="K32" s="10" t="s">
        <v>1536</v>
      </c>
      <c r="L32" s="10" t="s">
        <v>1536</v>
      </c>
      <c r="M32" s="10" t="s">
        <v>1536</v>
      </c>
      <c r="N32" s="10" t="s">
        <v>1536</v>
      </c>
      <c r="O32" s="10" t="s">
        <v>1536</v>
      </c>
      <c r="P32" s="10" t="s">
        <v>1536</v>
      </c>
      <c r="Q32" s="10" t="s">
        <v>1536</v>
      </c>
      <c r="R32" s="10" t="s">
        <v>1536</v>
      </c>
      <c r="S32" s="10" t="s">
        <v>1536</v>
      </c>
      <c r="T32" s="10" t="s">
        <v>1536</v>
      </c>
      <c r="U32" s="10" t="s">
        <v>1536</v>
      </c>
      <c r="V32" s="10" t="s">
        <v>1536</v>
      </c>
      <c r="W32" s="10" t="s">
        <v>1536</v>
      </c>
      <c r="X32" s="10" t="s">
        <v>1536</v>
      </c>
      <c r="Y32" s="10" t="s">
        <v>1536</v>
      </c>
      <c r="Z32" s="10" t="s">
        <v>1536</v>
      </c>
      <c r="AA32" s="10" t="s">
        <v>1536</v>
      </c>
      <c r="AB32" s="10" t="s">
        <v>1536</v>
      </c>
      <c r="AC32" s="10" t="s">
        <v>1536</v>
      </c>
      <c r="AD32" s="10" t="s">
        <v>1536</v>
      </c>
      <c r="AE32" s="10" t="s">
        <v>1536</v>
      </c>
      <c r="AF32" s="10" t="s">
        <v>1536</v>
      </c>
      <c r="AG32" s="10" t="s">
        <v>1536</v>
      </c>
      <c r="AH32" s="10" t="s">
        <v>1536</v>
      </c>
      <c r="AI32" s="10" t="s">
        <v>1536</v>
      </c>
      <c r="AJ32" s="10" t="s">
        <v>1536</v>
      </c>
      <c r="AK32" s="10" t="s">
        <v>1536</v>
      </c>
      <c r="AL32" s="10" t="s">
        <v>1536</v>
      </c>
      <c r="AM32" s="10" t="s">
        <v>1536</v>
      </c>
      <c r="AN32" s="10" t="s">
        <v>1536</v>
      </c>
      <c r="AO32" s="10" t="s">
        <v>1536</v>
      </c>
      <c r="AP32" s="10" t="s">
        <v>1536</v>
      </c>
      <c r="AQ32" s="10" t="s">
        <v>1536</v>
      </c>
      <c r="AR32" s="10" t="s">
        <v>1536</v>
      </c>
      <c r="AS32" s="10" t="s">
        <v>1536</v>
      </c>
      <c r="AT32" s="10" t="s">
        <v>1536</v>
      </c>
      <c r="AU32" s="10" t="s">
        <v>1536</v>
      </c>
      <c r="AV32" s="10" t="s">
        <v>1536</v>
      </c>
      <c r="AW32" s="10" t="s">
        <v>1536</v>
      </c>
      <c r="AX32" s="10" t="s">
        <v>1536</v>
      </c>
      <c r="AY32" s="10" t="s">
        <v>1536</v>
      </c>
      <c r="AZ32" s="10" t="s">
        <v>1536</v>
      </c>
      <c r="BA32" s="10" t="s">
        <v>1536</v>
      </c>
      <c r="BB32" s="10" t="s">
        <v>1536</v>
      </c>
      <c r="BC32" s="10" t="s">
        <v>1536</v>
      </c>
      <c r="BD32" s="10" t="s">
        <v>1536</v>
      </c>
      <c r="BE32" s="10" t="s">
        <v>1536</v>
      </c>
      <c r="BF32" s="10" t="s">
        <v>1536</v>
      </c>
      <c r="BG32" s="10" t="s">
        <v>1536</v>
      </c>
      <c r="BH32" s="10" t="s">
        <v>1536</v>
      </c>
      <c r="BI32" s="10" t="s">
        <v>1536</v>
      </c>
      <c r="BJ32" s="10" t="s">
        <v>1536</v>
      </c>
      <c r="BK32" s="10" t="s">
        <v>1536</v>
      </c>
      <c r="BL32" s="10" t="s">
        <v>1536</v>
      </c>
      <c r="BM32" s="10" t="s">
        <v>1536</v>
      </c>
      <c r="BN32" s="10" t="s">
        <v>1536</v>
      </c>
      <c r="BO32" s="10" t="s">
        <v>1536</v>
      </c>
      <c r="BP32" s="10" t="s">
        <v>1536</v>
      </c>
      <c r="BQ32" s="10" t="s">
        <v>1536</v>
      </c>
      <c r="BR32" s="10" t="s">
        <v>1536</v>
      </c>
      <c r="BS32" s="10" t="s">
        <v>1536</v>
      </c>
      <c r="BT32" s="10" t="s">
        <v>1536</v>
      </c>
      <c r="BU32" s="10" t="s">
        <v>1536</v>
      </c>
      <c r="BV32" s="10" t="s">
        <v>1536</v>
      </c>
      <c r="BW32" s="10" t="s">
        <v>1536</v>
      </c>
      <c r="BX32" s="10" t="s">
        <v>1536</v>
      </c>
      <c r="BY32" s="10" t="s">
        <v>1536</v>
      </c>
      <c r="BZ32" s="10" t="s">
        <v>1536</v>
      </c>
      <c r="CA32" s="10" t="s">
        <v>1536</v>
      </c>
      <c r="CB32" s="10" t="s">
        <v>1536</v>
      </c>
      <c r="CC32" s="10" t="s">
        <v>1536</v>
      </c>
      <c r="CD32" s="10" t="s">
        <v>1536</v>
      </c>
      <c r="CE32" s="10" t="s">
        <v>1536</v>
      </c>
      <c r="CF32" s="10" t="s">
        <v>1536</v>
      </c>
      <c r="CG32" s="10" t="s">
        <v>1536</v>
      </c>
      <c r="CH32" s="10" t="s">
        <v>1536</v>
      </c>
      <c r="CI32" s="10" t="s">
        <v>1536</v>
      </c>
      <c r="CJ32" s="10" t="s">
        <v>1536</v>
      </c>
      <c r="CK32" s="10" t="s">
        <v>1536</v>
      </c>
      <c r="CL32" s="10" t="s">
        <v>1536</v>
      </c>
      <c r="CM32" s="10" t="s">
        <v>1536</v>
      </c>
      <c r="CN32" s="10" t="s">
        <v>1536</v>
      </c>
      <c r="CO32" s="10" t="s">
        <v>1536</v>
      </c>
      <c r="CP32" s="10" t="s">
        <v>1536</v>
      </c>
      <c r="CQ32" s="10" t="s">
        <v>1536</v>
      </c>
      <c r="CR32" s="10" t="s">
        <v>1536</v>
      </c>
      <c r="CS32" s="10" t="s">
        <v>1536</v>
      </c>
      <c r="CT32" s="10" t="s">
        <v>1536</v>
      </c>
      <c r="CU32" s="10" t="s">
        <v>1536</v>
      </c>
      <c r="CV32" s="10" t="s">
        <v>1536</v>
      </c>
      <c r="CW32" s="10" t="s">
        <v>1536</v>
      </c>
      <c r="CX32" s="10" t="s">
        <v>1536</v>
      </c>
      <c r="CY32" s="10" t="s">
        <v>1536</v>
      </c>
      <c r="CZ32" s="10" t="s">
        <v>1536</v>
      </c>
      <c r="DA32" s="10" t="s">
        <v>1536</v>
      </c>
      <c r="DB32" s="10" t="s">
        <v>1536</v>
      </c>
      <c r="DC32" s="10" t="s">
        <v>1536</v>
      </c>
      <c r="DD32" s="10" t="s">
        <v>1536</v>
      </c>
      <c r="DE32" s="10" t="s">
        <v>1536</v>
      </c>
      <c r="DF32" s="10" t="s">
        <v>1536</v>
      </c>
      <c r="DG32" s="10" t="s">
        <v>1536</v>
      </c>
      <c r="DH32" s="10" t="s">
        <v>1536</v>
      </c>
      <c r="DI32" s="10" t="s">
        <v>1536</v>
      </c>
      <c r="DJ32" s="10" t="s">
        <v>1536</v>
      </c>
      <c r="DK32" s="10" t="s">
        <v>1536</v>
      </c>
      <c r="DL32" s="10" t="s">
        <v>1536</v>
      </c>
      <c r="DM32" s="10" t="s">
        <v>1536</v>
      </c>
      <c r="DN32" s="10" t="s">
        <v>1536</v>
      </c>
      <c r="DO32" s="10" t="s">
        <v>1536</v>
      </c>
    </row>
    <row r="33" spans="1:119" x14ac:dyDescent="0.2">
      <c r="D33" s="38"/>
      <c r="E33" s="38"/>
      <c r="F33" s="44" t="s">
        <v>1579</v>
      </c>
      <c r="H33" s="17"/>
      <c r="I33" s="17"/>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c r="CK33" s="17"/>
      <c r="CL33" s="17"/>
      <c r="CM33" s="17"/>
      <c r="CN33" s="17"/>
      <c r="CO33" s="17"/>
      <c r="CP33" s="17"/>
      <c r="CQ33" s="17"/>
      <c r="CR33" s="17"/>
      <c r="CS33" s="17"/>
      <c r="CT33" s="17"/>
      <c r="CU33" s="17"/>
      <c r="CV33" s="17"/>
      <c r="CW33" s="17"/>
      <c r="CX33" s="17"/>
      <c r="CY33" s="17"/>
      <c r="CZ33" s="17"/>
      <c r="DA33" s="17"/>
      <c r="DB33" s="17"/>
      <c r="DC33" s="17"/>
      <c r="DD33" s="17"/>
      <c r="DE33" s="17"/>
      <c r="DF33" s="17"/>
      <c r="DG33" s="17"/>
      <c r="DH33" s="17"/>
      <c r="DI33" s="17"/>
      <c r="DJ33" s="17"/>
      <c r="DK33" s="17"/>
      <c r="DL33" s="17"/>
      <c r="DM33" s="17"/>
      <c r="DN33" s="17"/>
      <c r="DO33" s="17"/>
    </row>
    <row r="34" spans="1:119" x14ac:dyDescent="0.2">
      <c r="A34" s="70"/>
      <c r="B34" s="70" t="s">
        <v>1580</v>
      </c>
      <c r="C34" s="70"/>
      <c r="D34" s="38"/>
      <c r="E34" s="38" t="s">
        <v>1546</v>
      </c>
      <c r="F34" s="84" t="s">
        <v>1579</v>
      </c>
      <c r="G34" s="5" t="s">
        <v>1253</v>
      </c>
      <c r="H34" s="10" t="s">
        <v>1536</v>
      </c>
      <c r="I34" s="10" t="s">
        <v>1536</v>
      </c>
      <c r="J34" s="10" t="s">
        <v>1536</v>
      </c>
      <c r="K34" s="10" t="s">
        <v>1536</v>
      </c>
      <c r="L34" s="10" t="s">
        <v>1536</v>
      </c>
      <c r="M34" s="10" t="s">
        <v>1536</v>
      </c>
      <c r="N34" s="10" t="s">
        <v>1536</v>
      </c>
      <c r="O34" s="10" t="s">
        <v>1536</v>
      </c>
      <c r="P34" s="10" t="s">
        <v>1536</v>
      </c>
      <c r="Q34" s="10" t="s">
        <v>1536</v>
      </c>
      <c r="R34" s="10" t="s">
        <v>1536</v>
      </c>
      <c r="S34" s="10" t="s">
        <v>1536</v>
      </c>
      <c r="T34" s="10" t="s">
        <v>1536</v>
      </c>
      <c r="U34" s="10" t="s">
        <v>1536</v>
      </c>
      <c r="V34" s="10" t="s">
        <v>1536</v>
      </c>
      <c r="W34" s="10" t="s">
        <v>1536</v>
      </c>
      <c r="X34" s="10" t="s">
        <v>1536</v>
      </c>
      <c r="Y34" s="10" t="s">
        <v>1536</v>
      </c>
      <c r="Z34" s="10" t="s">
        <v>1536</v>
      </c>
      <c r="AA34" s="10" t="s">
        <v>1536</v>
      </c>
      <c r="AB34" s="10" t="s">
        <v>1536</v>
      </c>
      <c r="AC34" s="10" t="s">
        <v>1536</v>
      </c>
      <c r="AD34" s="10" t="s">
        <v>1536</v>
      </c>
      <c r="AE34" s="10" t="s">
        <v>1536</v>
      </c>
      <c r="AF34" s="10" t="s">
        <v>1536</v>
      </c>
      <c r="AG34" s="10" t="s">
        <v>1536</v>
      </c>
      <c r="AH34" s="10" t="s">
        <v>1536</v>
      </c>
      <c r="AI34" s="10" t="s">
        <v>1536</v>
      </c>
      <c r="AJ34" s="10" t="s">
        <v>1536</v>
      </c>
      <c r="AK34" s="10" t="s">
        <v>1536</v>
      </c>
      <c r="AL34" s="10" t="s">
        <v>1536</v>
      </c>
      <c r="AM34" s="10" t="s">
        <v>1536</v>
      </c>
      <c r="AN34" s="10" t="s">
        <v>1536</v>
      </c>
      <c r="AO34" s="10" t="s">
        <v>1536</v>
      </c>
      <c r="AP34" s="10" t="s">
        <v>1536</v>
      </c>
      <c r="AQ34" s="10" t="s">
        <v>1536</v>
      </c>
      <c r="AR34" s="10" t="s">
        <v>1536</v>
      </c>
      <c r="AS34" s="10" t="s">
        <v>1536</v>
      </c>
      <c r="AT34" s="10" t="s">
        <v>1536</v>
      </c>
      <c r="AU34" s="10" t="s">
        <v>1536</v>
      </c>
      <c r="AV34" s="10" t="s">
        <v>1536</v>
      </c>
      <c r="AW34" s="10" t="s">
        <v>1536</v>
      </c>
      <c r="AX34" s="10" t="s">
        <v>1536</v>
      </c>
      <c r="AY34" s="10" t="s">
        <v>1536</v>
      </c>
      <c r="AZ34" s="10" t="s">
        <v>1536</v>
      </c>
      <c r="BA34" s="10" t="s">
        <v>1536</v>
      </c>
      <c r="BB34" s="10" t="s">
        <v>1536</v>
      </c>
      <c r="BC34" s="10" t="s">
        <v>1536</v>
      </c>
      <c r="BD34" s="10" t="s">
        <v>1536</v>
      </c>
      <c r="BE34" s="10" t="s">
        <v>1536</v>
      </c>
      <c r="BF34" s="10" t="s">
        <v>1536</v>
      </c>
      <c r="BG34" s="10" t="s">
        <v>1536</v>
      </c>
      <c r="BH34" s="10" t="s">
        <v>1536</v>
      </c>
      <c r="BI34" s="10" t="s">
        <v>1536</v>
      </c>
      <c r="BJ34" s="10" t="s">
        <v>1536</v>
      </c>
      <c r="BK34" s="10" t="s">
        <v>1536</v>
      </c>
      <c r="BL34" s="10" t="s">
        <v>1536</v>
      </c>
      <c r="BM34" s="10" t="s">
        <v>1536</v>
      </c>
      <c r="BN34" s="10" t="s">
        <v>1536</v>
      </c>
      <c r="BO34" s="10" t="s">
        <v>1536</v>
      </c>
      <c r="BP34" s="10" t="s">
        <v>1536</v>
      </c>
      <c r="BQ34" s="10" t="s">
        <v>1536</v>
      </c>
      <c r="BR34" s="10" t="s">
        <v>1536</v>
      </c>
      <c r="BS34" s="10" t="s">
        <v>1536</v>
      </c>
      <c r="BT34" s="10" t="s">
        <v>1536</v>
      </c>
      <c r="BU34" s="10" t="s">
        <v>1536</v>
      </c>
      <c r="BV34" s="10" t="s">
        <v>1536</v>
      </c>
      <c r="BW34" s="10" t="s">
        <v>1536</v>
      </c>
      <c r="BX34" s="10" t="s">
        <v>1536</v>
      </c>
      <c r="BY34" s="10" t="s">
        <v>1536</v>
      </c>
      <c r="BZ34" s="10" t="s">
        <v>1536</v>
      </c>
      <c r="CA34" s="10" t="s">
        <v>1536</v>
      </c>
      <c r="CB34" s="10" t="s">
        <v>1536</v>
      </c>
      <c r="CC34" s="10" t="s">
        <v>1536</v>
      </c>
      <c r="CD34" s="10" t="s">
        <v>1536</v>
      </c>
      <c r="CE34" s="10" t="s">
        <v>1536</v>
      </c>
      <c r="CF34" s="10" t="s">
        <v>1536</v>
      </c>
      <c r="CG34" s="10" t="s">
        <v>1536</v>
      </c>
      <c r="CH34" s="10" t="s">
        <v>1536</v>
      </c>
      <c r="CI34" s="10" t="s">
        <v>1536</v>
      </c>
      <c r="CJ34" s="10" t="s">
        <v>1536</v>
      </c>
      <c r="CK34" s="10" t="s">
        <v>1536</v>
      </c>
      <c r="CL34" s="10" t="s">
        <v>1536</v>
      </c>
      <c r="CM34" s="10" t="s">
        <v>1536</v>
      </c>
      <c r="CN34" s="10" t="s">
        <v>1536</v>
      </c>
      <c r="CO34" s="10" t="s">
        <v>1536</v>
      </c>
      <c r="CP34" s="10" t="s">
        <v>1536</v>
      </c>
      <c r="CQ34" s="10" t="s">
        <v>1536</v>
      </c>
      <c r="CR34" s="10" t="s">
        <v>1536</v>
      </c>
      <c r="CS34" s="10" t="s">
        <v>1536</v>
      </c>
      <c r="CT34" s="10" t="s">
        <v>1536</v>
      </c>
      <c r="CU34" s="10" t="s">
        <v>1536</v>
      </c>
      <c r="CV34" s="10" t="s">
        <v>1536</v>
      </c>
      <c r="CW34" s="10" t="s">
        <v>1536</v>
      </c>
      <c r="CX34" s="10" t="s">
        <v>1536</v>
      </c>
      <c r="CY34" s="10" t="s">
        <v>1536</v>
      </c>
      <c r="CZ34" s="10" t="s">
        <v>1536</v>
      </c>
      <c r="DA34" s="10" t="s">
        <v>1536</v>
      </c>
      <c r="DB34" s="10" t="s">
        <v>1536</v>
      </c>
      <c r="DC34" s="10" t="s">
        <v>1536</v>
      </c>
      <c r="DD34" s="10" t="s">
        <v>1536</v>
      </c>
      <c r="DE34" s="10" t="s">
        <v>1536</v>
      </c>
      <c r="DF34" s="10" t="s">
        <v>1536</v>
      </c>
      <c r="DG34" s="10" t="s">
        <v>1536</v>
      </c>
      <c r="DH34" s="10" t="s">
        <v>1536</v>
      </c>
      <c r="DI34" s="10" t="s">
        <v>1536</v>
      </c>
      <c r="DJ34" s="10" t="s">
        <v>1536</v>
      </c>
      <c r="DK34" s="10" t="s">
        <v>1536</v>
      </c>
      <c r="DL34" s="10" t="s">
        <v>1536</v>
      </c>
      <c r="DM34" s="10" t="s">
        <v>1536</v>
      </c>
      <c r="DN34" s="10" t="s">
        <v>1536</v>
      </c>
      <c r="DO34" s="10" t="s">
        <v>1536</v>
      </c>
    </row>
    <row r="35" spans="1:119" x14ac:dyDescent="0.2">
      <c r="A35" s="70"/>
      <c r="B35" s="70" t="s">
        <v>1581</v>
      </c>
      <c r="C35" s="70"/>
      <c r="D35" s="38"/>
      <c r="E35" s="38" t="s">
        <v>1546</v>
      </c>
      <c r="F35" s="15" t="s">
        <v>1582</v>
      </c>
      <c r="G35" s="5" t="s">
        <v>1254</v>
      </c>
      <c r="H35" s="10" t="s">
        <v>1536</v>
      </c>
      <c r="I35" s="10" t="s">
        <v>1536</v>
      </c>
      <c r="J35" s="10" t="s">
        <v>1536</v>
      </c>
      <c r="K35" s="10" t="s">
        <v>1536</v>
      </c>
      <c r="L35" s="10" t="s">
        <v>1536</v>
      </c>
      <c r="M35" s="10" t="s">
        <v>1536</v>
      </c>
      <c r="N35" s="10" t="s">
        <v>1536</v>
      </c>
      <c r="O35" s="10" t="s">
        <v>1536</v>
      </c>
      <c r="P35" s="10" t="s">
        <v>1536</v>
      </c>
      <c r="Q35" s="10" t="s">
        <v>1536</v>
      </c>
      <c r="R35" s="10" t="s">
        <v>1536</v>
      </c>
      <c r="S35" s="10" t="s">
        <v>1536</v>
      </c>
      <c r="T35" s="10" t="s">
        <v>1536</v>
      </c>
      <c r="U35" s="10" t="s">
        <v>1536</v>
      </c>
      <c r="V35" s="10" t="s">
        <v>1536</v>
      </c>
      <c r="W35" s="10" t="s">
        <v>1536</v>
      </c>
      <c r="X35" s="10" t="s">
        <v>1536</v>
      </c>
      <c r="Y35" s="10" t="s">
        <v>1536</v>
      </c>
      <c r="Z35" s="10" t="s">
        <v>1536</v>
      </c>
      <c r="AA35" s="10" t="s">
        <v>1536</v>
      </c>
      <c r="AB35" s="10" t="s">
        <v>1536</v>
      </c>
      <c r="AC35" s="10" t="s">
        <v>1536</v>
      </c>
      <c r="AD35" s="10" t="s">
        <v>1536</v>
      </c>
      <c r="AE35" s="10" t="s">
        <v>1536</v>
      </c>
      <c r="AF35" s="10" t="s">
        <v>1536</v>
      </c>
      <c r="AG35" s="10" t="s">
        <v>1536</v>
      </c>
      <c r="AH35" s="10" t="s">
        <v>1536</v>
      </c>
      <c r="AI35" s="10" t="s">
        <v>1536</v>
      </c>
      <c r="AJ35" s="10" t="s">
        <v>1536</v>
      </c>
      <c r="AK35" s="10" t="s">
        <v>1536</v>
      </c>
      <c r="AL35" s="10" t="s">
        <v>1536</v>
      </c>
      <c r="AM35" s="10" t="s">
        <v>1536</v>
      </c>
      <c r="AN35" s="10" t="s">
        <v>1536</v>
      </c>
      <c r="AO35" s="10" t="s">
        <v>1536</v>
      </c>
      <c r="AP35" s="10" t="s">
        <v>1536</v>
      </c>
      <c r="AQ35" s="10" t="s">
        <v>1536</v>
      </c>
      <c r="AR35" s="10" t="s">
        <v>1536</v>
      </c>
      <c r="AS35" s="10" t="s">
        <v>1536</v>
      </c>
      <c r="AT35" s="10" t="s">
        <v>1536</v>
      </c>
      <c r="AU35" s="10" t="s">
        <v>1536</v>
      </c>
      <c r="AV35" s="10" t="s">
        <v>1536</v>
      </c>
      <c r="AW35" s="10" t="s">
        <v>1536</v>
      </c>
      <c r="AX35" s="10" t="s">
        <v>1536</v>
      </c>
      <c r="AY35" s="10" t="s">
        <v>1536</v>
      </c>
      <c r="AZ35" s="10" t="s">
        <v>1536</v>
      </c>
      <c r="BA35" s="10" t="s">
        <v>1536</v>
      </c>
      <c r="BB35" s="10" t="s">
        <v>1536</v>
      </c>
      <c r="BC35" s="10" t="s">
        <v>1536</v>
      </c>
      <c r="BD35" s="10" t="s">
        <v>1536</v>
      </c>
      <c r="BE35" s="10" t="s">
        <v>1536</v>
      </c>
      <c r="BF35" s="10" t="s">
        <v>1536</v>
      </c>
      <c r="BG35" s="10" t="s">
        <v>1536</v>
      </c>
      <c r="BH35" s="10" t="s">
        <v>1536</v>
      </c>
      <c r="BI35" s="10" t="s">
        <v>1536</v>
      </c>
      <c r="BJ35" s="10" t="s">
        <v>1536</v>
      </c>
      <c r="BK35" s="10" t="s">
        <v>1536</v>
      </c>
      <c r="BL35" s="10" t="s">
        <v>1536</v>
      </c>
      <c r="BM35" s="10" t="s">
        <v>1536</v>
      </c>
      <c r="BN35" s="10" t="s">
        <v>1536</v>
      </c>
      <c r="BO35" s="10" t="s">
        <v>1536</v>
      </c>
      <c r="BP35" s="10" t="s">
        <v>1536</v>
      </c>
      <c r="BQ35" s="10" t="s">
        <v>1536</v>
      </c>
      <c r="BR35" s="10" t="s">
        <v>1536</v>
      </c>
      <c r="BS35" s="10" t="s">
        <v>1536</v>
      </c>
      <c r="BT35" s="10" t="s">
        <v>1536</v>
      </c>
      <c r="BU35" s="10" t="s">
        <v>1536</v>
      </c>
      <c r="BV35" s="10" t="s">
        <v>1536</v>
      </c>
      <c r="BW35" s="10" t="s">
        <v>1536</v>
      </c>
      <c r="BX35" s="10" t="s">
        <v>1536</v>
      </c>
      <c r="BY35" s="10" t="s">
        <v>1536</v>
      </c>
      <c r="BZ35" s="10" t="s">
        <v>1536</v>
      </c>
      <c r="CA35" s="10" t="s">
        <v>1536</v>
      </c>
      <c r="CB35" s="10" t="s">
        <v>1536</v>
      </c>
      <c r="CC35" s="10" t="s">
        <v>1536</v>
      </c>
      <c r="CD35" s="10" t="s">
        <v>1536</v>
      </c>
      <c r="CE35" s="10" t="s">
        <v>1536</v>
      </c>
      <c r="CF35" s="10" t="s">
        <v>1536</v>
      </c>
      <c r="CG35" s="10" t="s">
        <v>1536</v>
      </c>
      <c r="CH35" s="10" t="s">
        <v>1536</v>
      </c>
      <c r="CI35" s="10" t="s">
        <v>1536</v>
      </c>
      <c r="CJ35" s="10" t="s">
        <v>1536</v>
      </c>
      <c r="CK35" s="10" t="s">
        <v>1536</v>
      </c>
      <c r="CL35" s="10" t="s">
        <v>1536</v>
      </c>
      <c r="CM35" s="10" t="s">
        <v>1536</v>
      </c>
      <c r="CN35" s="10" t="s">
        <v>1536</v>
      </c>
      <c r="CO35" s="10" t="s">
        <v>1536</v>
      </c>
      <c r="CP35" s="10" t="s">
        <v>1536</v>
      </c>
      <c r="CQ35" s="10" t="s">
        <v>1536</v>
      </c>
      <c r="CR35" s="10" t="s">
        <v>1536</v>
      </c>
      <c r="CS35" s="10" t="s">
        <v>1536</v>
      </c>
      <c r="CT35" s="10" t="s">
        <v>1536</v>
      </c>
      <c r="CU35" s="10" t="s">
        <v>1536</v>
      </c>
      <c r="CV35" s="10" t="s">
        <v>1536</v>
      </c>
      <c r="CW35" s="10" t="s">
        <v>1536</v>
      </c>
      <c r="CX35" s="10" t="s">
        <v>1536</v>
      </c>
      <c r="CY35" s="10" t="s">
        <v>1536</v>
      </c>
      <c r="CZ35" s="10" t="s">
        <v>1536</v>
      </c>
      <c r="DA35" s="10" t="s">
        <v>1536</v>
      </c>
      <c r="DB35" s="10" t="s">
        <v>1536</v>
      </c>
      <c r="DC35" s="10" t="s">
        <v>1536</v>
      </c>
      <c r="DD35" s="10" t="s">
        <v>1536</v>
      </c>
      <c r="DE35" s="10" t="s">
        <v>1536</v>
      </c>
      <c r="DF35" s="10" t="s">
        <v>1536</v>
      </c>
      <c r="DG35" s="10" t="s">
        <v>1536</v>
      </c>
      <c r="DH35" s="10" t="s">
        <v>1536</v>
      </c>
      <c r="DI35" s="10" t="s">
        <v>1536</v>
      </c>
      <c r="DJ35" s="10" t="s">
        <v>1536</v>
      </c>
      <c r="DK35" s="10" t="s">
        <v>1536</v>
      </c>
      <c r="DL35" s="10" t="s">
        <v>1536</v>
      </c>
      <c r="DM35" s="10" t="s">
        <v>1536</v>
      </c>
      <c r="DN35" s="10" t="s">
        <v>1536</v>
      </c>
      <c r="DO35" s="10" t="s">
        <v>1536</v>
      </c>
    </row>
    <row r="36" spans="1:119" x14ac:dyDescent="0.2">
      <c r="A36" s="70"/>
      <c r="B36" s="70" t="s">
        <v>1583</v>
      </c>
      <c r="C36" s="70"/>
      <c r="D36" s="38"/>
      <c r="E36" s="38" t="s">
        <v>1546</v>
      </c>
      <c r="F36" s="15" t="s">
        <v>1584</v>
      </c>
      <c r="G36" s="5" t="s">
        <v>1255</v>
      </c>
      <c r="H36" s="10" t="s">
        <v>1536</v>
      </c>
      <c r="I36" s="10" t="s">
        <v>1536</v>
      </c>
      <c r="J36" s="10" t="s">
        <v>1536</v>
      </c>
      <c r="K36" s="10" t="s">
        <v>1536</v>
      </c>
      <c r="L36" s="10" t="s">
        <v>1536</v>
      </c>
      <c r="M36" s="10" t="s">
        <v>1536</v>
      </c>
      <c r="N36" s="10" t="s">
        <v>1536</v>
      </c>
      <c r="O36" s="10" t="s">
        <v>1536</v>
      </c>
      <c r="P36" s="10" t="s">
        <v>1536</v>
      </c>
      <c r="Q36" s="10" t="s">
        <v>1536</v>
      </c>
      <c r="R36" s="10" t="s">
        <v>1536</v>
      </c>
      <c r="S36" s="10" t="s">
        <v>1536</v>
      </c>
      <c r="T36" s="10" t="s">
        <v>1536</v>
      </c>
      <c r="U36" s="10" t="s">
        <v>1536</v>
      </c>
      <c r="V36" s="10" t="s">
        <v>1536</v>
      </c>
      <c r="W36" s="10" t="s">
        <v>1536</v>
      </c>
      <c r="X36" s="10" t="s">
        <v>1536</v>
      </c>
      <c r="Y36" s="10" t="s">
        <v>1536</v>
      </c>
      <c r="Z36" s="10" t="s">
        <v>1536</v>
      </c>
      <c r="AA36" s="10" t="s">
        <v>1536</v>
      </c>
      <c r="AB36" s="10" t="s">
        <v>1536</v>
      </c>
      <c r="AC36" s="10" t="s">
        <v>1536</v>
      </c>
      <c r="AD36" s="10" t="s">
        <v>1536</v>
      </c>
      <c r="AE36" s="10" t="s">
        <v>1536</v>
      </c>
      <c r="AF36" s="10" t="s">
        <v>1536</v>
      </c>
      <c r="AG36" s="10" t="s">
        <v>1536</v>
      </c>
      <c r="AH36" s="10" t="s">
        <v>1536</v>
      </c>
      <c r="AI36" s="10" t="s">
        <v>1536</v>
      </c>
      <c r="AJ36" s="10" t="s">
        <v>1536</v>
      </c>
      <c r="AK36" s="10" t="s">
        <v>1536</v>
      </c>
      <c r="AL36" s="10" t="s">
        <v>1536</v>
      </c>
      <c r="AM36" s="10" t="s">
        <v>1536</v>
      </c>
      <c r="AN36" s="10" t="s">
        <v>1536</v>
      </c>
      <c r="AO36" s="10" t="s">
        <v>1536</v>
      </c>
      <c r="AP36" s="10" t="s">
        <v>1536</v>
      </c>
      <c r="AQ36" s="10" t="s">
        <v>1536</v>
      </c>
      <c r="AR36" s="10" t="s">
        <v>1536</v>
      </c>
      <c r="AS36" s="10" t="s">
        <v>1536</v>
      </c>
      <c r="AT36" s="10" t="s">
        <v>1536</v>
      </c>
      <c r="AU36" s="10" t="s">
        <v>1536</v>
      </c>
      <c r="AV36" s="10" t="s">
        <v>1536</v>
      </c>
      <c r="AW36" s="10" t="s">
        <v>1536</v>
      </c>
      <c r="AX36" s="10" t="s">
        <v>1536</v>
      </c>
      <c r="AY36" s="10" t="s">
        <v>1536</v>
      </c>
      <c r="AZ36" s="10" t="s">
        <v>1536</v>
      </c>
      <c r="BA36" s="10" t="s">
        <v>1536</v>
      </c>
      <c r="BB36" s="10" t="s">
        <v>1536</v>
      </c>
      <c r="BC36" s="10" t="s">
        <v>1536</v>
      </c>
      <c r="BD36" s="10" t="s">
        <v>1536</v>
      </c>
      <c r="BE36" s="10" t="s">
        <v>1536</v>
      </c>
      <c r="BF36" s="10" t="s">
        <v>1536</v>
      </c>
      <c r="BG36" s="10" t="s">
        <v>1536</v>
      </c>
      <c r="BH36" s="10" t="s">
        <v>1536</v>
      </c>
      <c r="BI36" s="10" t="s">
        <v>1536</v>
      </c>
      <c r="BJ36" s="10" t="s">
        <v>1536</v>
      </c>
      <c r="BK36" s="10" t="s">
        <v>1536</v>
      </c>
      <c r="BL36" s="10" t="s">
        <v>1536</v>
      </c>
      <c r="BM36" s="10" t="s">
        <v>1536</v>
      </c>
      <c r="BN36" s="10" t="s">
        <v>1536</v>
      </c>
      <c r="BO36" s="10" t="s">
        <v>1536</v>
      </c>
      <c r="BP36" s="10" t="s">
        <v>1536</v>
      </c>
      <c r="BQ36" s="10" t="s">
        <v>1536</v>
      </c>
      <c r="BR36" s="10" t="s">
        <v>1536</v>
      </c>
      <c r="BS36" s="10" t="s">
        <v>1536</v>
      </c>
      <c r="BT36" s="10" t="s">
        <v>1536</v>
      </c>
      <c r="BU36" s="10" t="s">
        <v>1536</v>
      </c>
      <c r="BV36" s="10" t="s">
        <v>1536</v>
      </c>
      <c r="BW36" s="10" t="s">
        <v>1536</v>
      </c>
      <c r="BX36" s="10" t="s">
        <v>1536</v>
      </c>
      <c r="BY36" s="10" t="s">
        <v>1536</v>
      </c>
      <c r="BZ36" s="10" t="s">
        <v>1536</v>
      </c>
      <c r="CA36" s="10" t="s">
        <v>1536</v>
      </c>
      <c r="CB36" s="10" t="s">
        <v>1536</v>
      </c>
      <c r="CC36" s="10" t="s">
        <v>1536</v>
      </c>
      <c r="CD36" s="10" t="s">
        <v>1536</v>
      </c>
      <c r="CE36" s="10" t="s">
        <v>1536</v>
      </c>
      <c r="CF36" s="10" t="s">
        <v>1536</v>
      </c>
      <c r="CG36" s="10" t="s">
        <v>1536</v>
      </c>
      <c r="CH36" s="10" t="s">
        <v>1536</v>
      </c>
      <c r="CI36" s="10" t="s">
        <v>1536</v>
      </c>
      <c r="CJ36" s="10" t="s">
        <v>1536</v>
      </c>
      <c r="CK36" s="10" t="s">
        <v>1536</v>
      </c>
      <c r="CL36" s="10" t="s">
        <v>1536</v>
      </c>
      <c r="CM36" s="10" t="s">
        <v>1536</v>
      </c>
      <c r="CN36" s="10" t="s">
        <v>1536</v>
      </c>
      <c r="CO36" s="10" t="s">
        <v>1536</v>
      </c>
      <c r="CP36" s="10" t="s">
        <v>1536</v>
      </c>
      <c r="CQ36" s="10" t="s">
        <v>1536</v>
      </c>
      <c r="CR36" s="10" t="s">
        <v>1536</v>
      </c>
      <c r="CS36" s="10" t="s">
        <v>1536</v>
      </c>
      <c r="CT36" s="10" t="s">
        <v>1536</v>
      </c>
      <c r="CU36" s="10" t="s">
        <v>1536</v>
      </c>
      <c r="CV36" s="10" t="s">
        <v>1536</v>
      </c>
      <c r="CW36" s="10" t="s">
        <v>1536</v>
      </c>
      <c r="CX36" s="10" t="s">
        <v>1536</v>
      </c>
      <c r="CY36" s="10" t="s">
        <v>1536</v>
      </c>
      <c r="CZ36" s="10" t="s">
        <v>1536</v>
      </c>
      <c r="DA36" s="10" t="s">
        <v>1536</v>
      </c>
      <c r="DB36" s="10" t="s">
        <v>1536</v>
      </c>
      <c r="DC36" s="10" t="s">
        <v>1536</v>
      </c>
      <c r="DD36" s="10" t="s">
        <v>1536</v>
      </c>
      <c r="DE36" s="10" t="s">
        <v>1536</v>
      </c>
      <c r="DF36" s="10" t="s">
        <v>1536</v>
      </c>
      <c r="DG36" s="10" t="s">
        <v>1536</v>
      </c>
      <c r="DH36" s="10" t="s">
        <v>1536</v>
      </c>
      <c r="DI36" s="10" t="s">
        <v>1536</v>
      </c>
      <c r="DJ36" s="10" t="s">
        <v>1536</v>
      </c>
      <c r="DK36" s="10" t="s">
        <v>1536</v>
      </c>
      <c r="DL36" s="10" t="s">
        <v>1536</v>
      </c>
      <c r="DM36" s="10" t="s">
        <v>1536</v>
      </c>
      <c r="DN36" s="10" t="s">
        <v>1536</v>
      </c>
      <c r="DO36" s="10" t="s">
        <v>1536</v>
      </c>
    </row>
    <row r="37" spans="1:119" x14ac:dyDescent="0.2">
      <c r="A37" s="70"/>
      <c r="B37" s="70" t="s">
        <v>1589</v>
      </c>
      <c r="C37" s="70"/>
      <c r="D37" s="38"/>
      <c r="E37" s="38" t="s">
        <v>1546</v>
      </c>
      <c r="F37" s="12" t="s">
        <v>1590</v>
      </c>
      <c r="G37" s="5" t="s">
        <v>1256</v>
      </c>
      <c r="H37" s="10" t="s">
        <v>1536</v>
      </c>
      <c r="I37" s="10" t="s">
        <v>1536</v>
      </c>
      <c r="J37" s="10" t="s">
        <v>1536</v>
      </c>
      <c r="K37" s="10" t="s">
        <v>1536</v>
      </c>
      <c r="L37" s="10" t="s">
        <v>1536</v>
      </c>
      <c r="M37" s="10" t="s">
        <v>1536</v>
      </c>
      <c r="N37" s="10" t="s">
        <v>1536</v>
      </c>
      <c r="O37" s="10" t="s">
        <v>1536</v>
      </c>
      <c r="P37" s="10" t="s">
        <v>1536</v>
      </c>
      <c r="Q37" s="10" t="s">
        <v>1536</v>
      </c>
      <c r="R37" s="10" t="s">
        <v>1536</v>
      </c>
      <c r="S37" s="10" t="s">
        <v>1536</v>
      </c>
      <c r="T37" s="10" t="s">
        <v>1536</v>
      </c>
      <c r="U37" s="10" t="s">
        <v>1536</v>
      </c>
      <c r="V37" s="10" t="s">
        <v>1536</v>
      </c>
      <c r="W37" s="10" t="s">
        <v>1536</v>
      </c>
      <c r="X37" s="10" t="s">
        <v>1536</v>
      </c>
      <c r="Y37" s="10" t="s">
        <v>1536</v>
      </c>
      <c r="Z37" s="10" t="s">
        <v>1536</v>
      </c>
      <c r="AA37" s="10" t="s">
        <v>1536</v>
      </c>
      <c r="AB37" s="10" t="s">
        <v>1536</v>
      </c>
      <c r="AC37" s="10" t="s">
        <v>1536</v>
      </c>
      <c r="AD37" s="10" t="s">
        <v>1536</v>
      </c>
      <c r="AE37" s="10" t="s">
        <v>1536</v>
      </c>
      <c r="AF37" s="10" t="s">
        <v>1536</v>
      </c>
      <c r="AG37" s="10" t="s">
        <v>1536</v>
      </c>
      <c r="AH37" s="10" t="s">
        <v>1536</v>
      </c>
      <c r="AI37" s="10" t="s">
        <v>1536</v>
      </c>
      <c r="AJ37" s="10" t="s">
        <v>1536</v>
      </c>
      <c r="AK37" s="10" t="s">
        <v>1536</v>
      </c>
      <c r="AL37" s="10" t="s">
        <v>1536</v>
      </c>
      <c r="AM37" s="10" t="s">
        <v>1536</v>
      </c>
      <c r="AN37" s="10" t="s">
        <v>1536</v>
      </c>
      <c r="AO37" s="10" t="s">
        <v>1536</v>
      </c>
      <c r="AP37" s="10" t="s">
        <v>1536</v>
      </c>
      <c r="AQ37" s="10" t="s">
        <v>1536</v>
      </c>
      <c r="AR37" s="10" t="s">
        <v>1536</v>
      </c>
      <c r="AS37" s="10" t="s">
        <v>1536</v>
      </c>
      <c r="AT37" s="10" t="s">
        <v>1536</v>
      </c>
      <c r="AU37" s="10" t="s">
        <v>1536</v>
      </c>
      <c r="AV37" s="10" t="s">
        <v>1536</v>
      </c>
      <c r="AW37" s="10" t="s">
        <v>1536</v>
      </c>
      <c r="AX37" s="10" t="s">
        <v>1536</v>
      </c>
      <c r="AY37" s="10" t="s">
        <v>1536</v>
      </c>
      <c r="AZ37" s="10" t="s">
        <v>1536</v>
      </c>
      <c r="BA37" s="10" t="s">
        <v>1536</v>
      </c>
      <c r="BB37" s="10" t="s">
        <v>1536</v>
      </c>
      <c r="BC37" s="10" t="s">
        <v>1536</v>
      </c>
      <c r="BD37" s="10" t="s">
        <v>1536</v>
      </c>
      <c r="BE37" s="10" t="s">
        <v>1536</v>
      </c>
      <c r="BF37" s="10" t="s">
        <v>1536</v>
      </c>
      <c r="BG37" s="10" t="s">
        <v>1536</v>
      </c>
      <c r="BH37" s="10" t="s">
        <v>1536</v>
      </c>
      <c r="BI37" s="10" t="s">
        <v>1536</v>
      </c>
      <c r="BJ37" s="10" t="s">
        <v>1536</v>
      </c>
      <c r="BK37" s="10" t="s">
        <v>1536</v>
      </c>
      <c r="BL37" s="10" t="s">
        <v>1536</v>
      </c>
      <c r="BM37" s="10" t="s">
        <v>1536</v>
      </c>
      <c r="BN37" s="10" t="s">
        <v>1536</v>
      </c>
      <c r="BO37" s="10" t="s">
        <v>1536</v>
      </c>
      <c r="BP37" s="10" t="s">
        <v>1536</v>
      </c>
      <c r="BQ37" s="10" t="s">
        <v>1536</v>
      </c>
      <c r="BR37" s="10" t="s">
        <v>1536</v>
      </c>
      <c r="BS37" s="10" t="s">
        <v>1536</v>
      </c>
      <c r="BT37" s="10" t="s">
        <v>1536</v>
      </c>
      <c r="BU37" s="10" t="s">
        <v>1536</v>
      </c>
      <c r="BV37" s="10" t="s">
        <v>1536</v>
      </c>
      <c r="BW37" s="10" t="s">
        <v>1536</v>
      </c>
      <c r="BX37" s="10" t="s">
        <v>1536</v>
      </c>
      <c r="BY37" s="10" t="s">
        <v>1536</v>
      </c>
      <c r="BZ37" s="10" t="s">
        <v>1536</v>
      </c>
      <c r="CA37" s="10" t="s">
        <v>1536</v>
      </c>
      <c r="CB37" s="10" t="s">
        <v>1536</v>
      </c>
      <c r="CC37" s="10" t="s">
        <v>1536</v>
      </c>
      <c r="CD37" s="10" t="s">
        <v>1536</v>
      </c>
      <c r="CE37" s="10" t="s">
        <v>1536</v>
      </c>
      <c r="CF37" s="10" t="s">
        <v>1536</v>
      </c>
      <c r="CG37" s="10" t="s">
        <v>1536</v>
      </c>
      <c r="CH37" s="10" t="s">
        <v>1536</v>
      </c>
      <c r="CI37" s="10" t="s">
        <v>1536</v>
      </c>
      <c r="CJ37" s="10" t="s">
        <v>1536</v>
      </c>
      <c r="CK37" s="10" t="s">
        <v>1536</v>
      </c>
      <c r="CL37" s="10" t="s">
        <v>1536</v>
      </c>
      <c r="CM37" s="10" t="s">
        <v>1536</v>
      </c>
      <c r="CN37" s="10" t="s">
        <v>1536</v>
      </c>
      <c r="CO37" s="10" t="s">
        <v>1536</v>
      </c>
      <c r="CP37" s="10" t="s">
        <v>1536</v>
      </c>
      <c r="CQ37" s="10" t="s">
        <v>1536</v>
      </c>
      <c r="CR37" s="10" t="s">
        <v>1536</v>
      </c>
      <c r="CS37" s="10" t="s">
        <v>1536</v>
      </c>
      <c r="CT37" s="10" t="s">
        <v>1536</v>
      </c>
      <c r="CU37" s="10" t="s">
        <v>1536</v>
      </c>
      <c r="CV37" s="10" t="s">
        <v>1536</v>
      </c>
      <c r="CW37" s="10" t="s">
        <v>1536</v>
      </c>
      <c r="CX37" s="10" t="s">
        <v>1536</v>
      </c>
      <c r="CY37" s="10" t="s">
        <v>1536</v>
      </c>
      <c r="CZ37" s="10" t="s">
        <v>1536</v>
      </c>
      <c r="DA37" s="10" t="s">
        <v>1536</v>
      </c>
      <c r="DB37" s="10" t="s">
        <v>1536</v>
      </c>
      <c r="DC37" s="10" t="s">
        <v>1536</v>
      </c>
      <c r="DD37" s="10" t="s">
        <v>1536</v>
      </c>
      <c r="DE37" s="10" t="s">
        <v>1536</v>
      </c>
      <c r="DF37" s="10" t="s">
        <v>1536</v>
      </c>
      <c r="DG37" s="10" t="s">
        <v>1536</v>
      </c>
      <c r="DH37" s="10" t="s">
        <v>1536</v>
      </c>
      <c r="DI37" s="10" t="s">
        <v>1536</v>
      </c>
      <c r="DJ37" s="10" t="s">
        <v>1536</v>
      </c>
      <c r="DK37" s="10" t="s">
        <v>1536</v>
      </c>
      <c r="DL37" s="10" t="s">
        <v>1536</v>
      </c>
      <c r="DM37" s="10" t="s">
        <v>1536</v>
      </c>
      <c r="DN37" s="10" t="s">
        <v>1536</v>
      </c>
      <c r="DO37" s="10" t="s">
        <v>1536</v>
      </c>
    </row>
    <row r="38" spans="1:119" x14ac:dyDescent="0.2">
      <c r="A38" s="70"/>
      <c r="B38" s="70" t="s">
        <v>1591</v>
      </c>
      <c r="C38" s="70"/>
      <c r="D38" s="38"/>
      <c r="E38" s="38" t="s">
        <v>1546</v>
      </c>
      <c r="F38" s="15" t="s">
        <v>1592</v>
      </c>
      <c r="G38" s="5" t="s">
        <v>1257</v>
      </c>
      <c r="H38" s="10" t="s">
        <v>1536</v>
      </c>
      <c r="I38" s="10" t="s">
        <v>1536</v>
      </c>
      <c r="J38" s="10" t="s">
        <v>1536</v>
      </c>
      <c r="K38" s="10" t="s">
        <v>1536</v>
      </c>
      <c r="L38" s="10" t="s">
        <v>1536</v>
      </c>
      <c r="M38" s="10" t="s">
        <v>1536</v>
      </c>
      <c r="N38" s="10" t="s">
        <v>1536</v>
      </c>
      <c r="O38" s="10" t="s">
        <v>1536</v>
      </c>
      <c r="P38" s="10" t="s">
        <v>1536</v>
      </c>
      <c r="Q38" s="10" t="s">
        <v>1536</v>
      </c>
      <c r="R38" s="10" t="s">
        <v>1536</v>
      </c>
      <c r="S38" s="10" t="s">
        <v>1536</v>
      </c>
      <c r="T38" s="10" t="s">
        <v>1536</v>
      </c>
      <c r="U38" s="10" t="s">
        <v>1536</v>
      </c>
      <c r="V38" s="10" t="s">
        <v>1536</v>
      </c>
      <c r="W38" s="10" t="s">
        <v>1536</v>
      </c>
      <c r="X38" s="10" t="s">
        <v>1536</v>
      </c>
      <c r="Y38" s="10" t="s">
        <v>1536</v>
      </c>
      <c r="Z38" s="10" t="s">
        <v>1536</v>
      </c>
      <c r="AA38" s="10" t="s">
        <v>1536</v>
      </c>
      <c r="AB38" s="10" t="s">
        <v>1536</v>
      </c>
      <c r="AC38" s="10" t="s">
        <v>1536</v>
      </c>
      <c r="AD38" s="10" t="s">
        <v>1536</v>
      </c>
      <c r="AE38" s="10" t="s">
        <v>1536</v>
      </c>
      <c r="AF38" s="10" t="s">
        <v>1536</v>
      </c>
      <c r="AG38" s="10" t="s">
        <v>1536</v>
      </c>
      <c r="AH38" s="10" t="s">
        <v>1536</v>
      </c>
      <c r="AI38" s="10" t="s">
        <v>1536</v>
      </c>
      <c r="AJ38" s="10" t="s">
        <v>1536</v>
      </c>
      <c r="AK38" s="10" t="s">
        <v>1536</v>
      </c>
      <c r="AL38" s="10" t="s">
        <v>1536</v>
      </c>
      <c r="AM38" s="10" t="s">
        <v>1536</v>
      </c>
      <c r="AN38" s="10" t="s">
        <v>1536</v>
      </c>
      <c r="AO38" s="10" t="s">
        <v>1536</v>
      </c>
      <c r="AP38" s="10" t="s">
        <v>1536</v>
      </c>
      <c r="AQ38" s="10" t="s">
        <v>1536</v>
      </c>
      <c r="AR38" s="10" t="s">
        <v>1536</v>
      </c>
      <c r="AS38" s="10" t="s">
        <v>1536</v>
      </c>
      <c r="AT38" s="10" t="s">
        <v>1536</v>
      </c>
      <c r="AU38" s="10" t="s">
        <v>1536</v>
      </c>
      <c r="AV38" s="10" t="s">
        <v>1536</v>
      </c>
      <c r="AW38" s="10" t="s">
        <v>1536</v>
      </c>
      <c r="AX38" s="10" t="s">
        <v>1536</v>
      </c>
      <c r="AY38" s="10" t="s">
        <v>1536</v>
      </c>
      <c r="AZ38" s="10" t="s">
        <v>1536</v>
      </c>
      <c r="BA38" s="10" t="s">
        <v>1536</v>
      </c>
      <c r="BB38" s="10" t="s">
        <v>1536</v>
      </c>
      <c r="BC38" s="10" t="s">
        <v>1536</v>
      </c>
      <c r="BD38" s="10" t="s">
        <v>1536</v>
      </c>
      <c r="BE38" s="10" t="s">
        <v>1536</v>
      </c>
      <c r="BF38" s="10" t="s">
        <v>1536</v>
      </c>
      <c r="BG38" s="10" t="s">
        <v>1536</v>
      </c>
      <c r="BH38" s="10" t="s">
        <v>1536</v>
      </c>
      <c r="BI38" s="10" t="s">
        <v>1536</v>
      </c>
      <c r="BJ38" s="10" t="s">
        <v>1536</v>
      </c>
      <c r="BK38" s="10" t="s">
        <v>1536</v>
      </c>
      <c r="BL38" s="10" t="s">
        <v>1536</v>
      </c>
      <c r="BM38" s="10" t="s">
        <v>1536</v>
      </c>
      <c r="BN38" s="10" t="s">
        <v>1536</v>
      </c>
      <c r="BO38" s="10" t="s">
        <v>1536</v>
      </c>
      <c r="BP38" s="10" t="s">
        <v>1536</v>
      </c>
      <c r="BQ38" s="10" t="s">
        <v>1536</v>
      </c>
      <c r="BR38" s="10" t="s">
        <v>1536</v>
      </c>
      <c r="BS38" s="10" t="s">
        <v>1536</v>
      </c>
      <c r="BT38" s="10" t="s">
        <v>1536</v>
      </c>
      <c r="BU38" s="10" t="s">
        <v>1536</v>
      </c>
      <c r="BV38" s="10" t="s">
        <v>1536</v>
      </c>
      <c r="BW38" s="10" t="s">
        <v>1536</v>
      </c>
      <c r="BX38" s="10" t="s">
        <v>1536</v>
      </c>
      <c r="BY38" s="10" t="s">
        <v>1536</v>
      </c>
      <c r="BZ38" s="10" t="s">
        <v>1536</v>
      </c>
      <c r="CA38" s="10" t="s">
        <v>1536</v>
      </c>
      <c r="CB38" s="10" t="s">
        <v>1536</v>
      </c>
      <c r="CC38" s="10" t="s">
        <v>1536</v>
      </c>
      <c r="CD38" s="10" t="s">
        <v>1536</v>
      </c>
      <c r="CE38" s="10" t="s">
        <v>1536</v>
      </c>
      <c r="CF38" s="10" t="s">
        <v>1536</v>
      </c>
      <c r="CG38" s="10" t="s">
        <v>1536</v>
      </c>
      <c r="CH38" s="10" t="s">
        <v>1536</v>
      </c>
      <c r="CI38" s="10" t="s">
        <v>1536</v>
      </c>
      <c r="CJ38" s="10" t="s">
        <v>1536</v>
      </c>
      <c r="CK38" s="10" t="s">
        <v>1536</v>
      </c>
      <c r="CL38" s="10" t="s">
        <v>1536</v>
      </c>
      <c r="CM38" s="10" t="s">
        <v>1536</v>
      </c>
      <c r="CN38" s="10" t="s">
        <v>1536</v>
      </c>
      <c r="CO38" s="10" t="s">
        <v>1536</v>
      </c>
      <c r="CP38" s="10" t="s">
        <v>1536</v>
      </c>
      <c r="CQ38" s="10" t="s">
        <v>1536</v>
      </c>
      <c r="CR38" s="10" t="s">
        <v>1536</v>
      </c>
      <c r="CS38" s="10" t="s">
        <v>1536</v>
      </c>
      <c r="CT38" s="10" t="s">
        <v>1536</v>
      </c>
      <c r="CU38" s="10" t="s">
        <v>1536</v>
      </c>
      <c r="CV38" s="10" t="s">
        <v>1536</v>
      </c>
      <c r="CW38" s="10" t="s">
        <v>1536</v>
      </c>
      <c r="CX38" s="10" t="s">
        <v>1536</v>
      </c>
      <c r="CY38" s="10" t="s">
        <v>1536</v>
      </c>
      <c r="CZ38" s="10" t="s">
        <v>1536</v>
      </c>
      <c r="DA38" s="10" t="s">
        <v>1536</v>
      </c>
      <c r="DB38" s="10" t="s">
        <v>1536</v>
      </c>
      <c r="DC38" s="10" t="s">
        <v>1536</v>
      </c>
      <c r="DD38" s="10" t="s">
        <v>1536</v>
      </c>
      <c r="DE38" s="10" t="s">
        <v>1536</v>
      </c>
      <c r="DF38" s="10" t="s">
        <v>1536</v>
      </c>
      <c r="DG38" s="10" t="s">
        <v>1536</v>
      </c>
      <c r="DH38" s="10" t="s">
        <v>1536</v>
      </c>
      <c r="DI38" s="10" t="s">
        <v>1536</v>
      </c>
      <c r="DJ38" s="10" t="s">
        <v>1536</v>
      </c>
      <c r="DK38" s="10" t="s">
        <v>1536</v>
      </c>
      <c r="DL38" s="10" t="s">
        <v>1536</v>
      </c>
      <c r="DM38" s="10" t="s">
        <v>1536</v>
      </c>
      <c r="DN38" s="10" t="s">
        <v>1536</v>
      </c>
      <c r="DO38" s="10" t="s">
        <v>1536</v>
      </c>
    </row>
    <row r="39" spans="1:119" x14ac:dyDescent="0.2">
      <c r="A39" s="70"/>
      <c r="B39" s="70" t="s">
        <v>1593</v>
      </c>
      <c r="C39" s="70"/>
      <c r="D39" s="38"/>
      <c r="E39" s="38" t="s">
        <v>1546</v>
      </c>
      <c r="F39" s="15" t="s">
        <v>1594</v>
      </c>
      <c r="G39" s="5" t="s">
        <v>1258</v>
      </c>
      <c r="H39" s="10" t="s">
        <v>1536</v>
      </c>
      <c r="I39" s="10" t="s">
        <v>1536</v>
      </c>
      <c r="J39" s="10" t="s">
        <v>1536</v>
      </c>
      <c r="K39" s="10" t="s">
        <v>1536</v>
      </c>
      <c r="L39" s="10" t="s">
        <v>1536</v>
      </c>
      <c r="M39" s="10" t="s">
        <v>1536</v>
      </c>
      <c r="N39" s="10" t="s">
        <v>1536</v>
      </c>
      <c r="O39" s="10" t="s">
        <v>1536</v>
      </c>
      <c r="P39" s="10" t="s">
        <v>1536</v>
      </c>
      <c r="Q39" s="10" t="s">
        <v>1536</v>
      </c>
      <c r="R39" s="10" t="s">
        <v>1536</v>
      </c>
      <c r="S39" s="10" t="s">
        <v>1536</v>
      </c>
      <c r="T39" s="10" t="s">
        <v>1536</v>
      </c>
      <c r="U39" s="10" t="s">
        <v>1536</v>
      </c>
      <c r="V39" s="10" t="s">
        <v>1536</v>
      </c>
      <c r="W39" s="10" t="s">
        <v>1536</v>
      </c>
      <c r="X39" s="10" t="s">
        <v>1536</v>
      </c>
      <c r="Y39" s="10" t="s">
        <v>1536</v>
      </c>
      <c r="Z39" s="10" t="s">
        <v>1536</v>
      </c>
      <c r="AA39" s="10" t="s">
        <v>1536</v>
      </c>
      <c r="AB39" s="10" t="s">
        <v>1536</v>
      </c>
      <c r="AC39" s="10" t="s">
        <v>1536</v>
      </c>
      <c r="AD39" s="10" t="s">
        <v>1536</v>
      </c>
      <c r="AE39" s="10" t="s">
        <v>1536</v>
      </c>
      <c r="AF39" s="10" t="s">
        <v>1536</v>
      </c>
      <c r="AG39" s="10" t="s">
        <v>1536</v>
      </c>
      <c r="AH39" s="10" t="s">
        <v>1536</v>
      </c>
      <c r="AI39" s="10" t="s">
        <v>1536</v>
      </c>
      <c r="AJ39" s="10" t="s">
        <v>1536</v>
      </c>
      <c r="AK39" s="10" t="s">
        <v>1536</v>
      </c>
      <c r="AL39" s="10" t="s">
        <v>1536</v>
      </c>
      <c r="AM39" s="10" t="s">
        <v>1536</v>
      </c>
      <c r="AN39" s="10" t="s">
        <v>1536</v>
      </c>
      <c r="AO39" s="10" t="s">
        <v>1536</v>
      </c>
      <c r="AP39" s="10" t="s">
        <v>1536</v>
      </c>
      <c r="AQ39" s="10" t="s">
        <v>1536</v>
      </c>
      <c r="AR39" s="10" t="s">
        <v>1536</v>
      </c>
      <c r="AS39" s="10" t="s">
        <v>1536</v>
      </c>
      <c r="AT39" s="10" t="s">
        <v>1536</v>
      </c>
      <c r="AU39" s="10" t="s">
        <v>1536</v>
      </c>
      <c r="AV39" s="10" t="s">
        <v>1536</v>
      </c>
      <c r="AW39" s="10" t="s">
        <v>1536</v>
      </c>
      <c r="AX39" s="10" t="s">
        <v>1536</v>
      </c>
      <c r="AY39" s="10" t="s">
        <v>1536</v>
      </c>
      <c r="AZ39" s="10" t="s">
        <v>1536</v>
      </c>
      <c r="BA39" s="10" t="s">
        <v>1536</v>
      </c>
      <c r="BB39" s="10" t="s">
        <v>1536</v>
      </c>
      <c r="BC39" s="10" t="s">
        <v>1536</v>
      </c>
      <c r="BD39" s="10" t="s">
        <v>1536</v>
      </c>
      <c r="BE39" s="10" t="s">
        <v>1536</v>
      </c>
      <c r="BF39" s="10" t="s">
        <v>1536</v>
      </c>
      <c r="BG39" s="10" t="s">
        <v>1536</v>
      </c>
      <c r="BH39" s="10" t="s">
        <v>1536</v>
      </c>
      <c r="BI39" s="10" t="s">
        <v>1536</v>
      </c>
      <c r="BJ39" s="10" t="s">
        <v>1536</v>
      </c>
      <c r="BK39" s="10" t="s">
        <v>1536</v>
      </c>
      <c r="BL39" s="10" t="s">
        <v>1536</v>
      </c>
      <c r="BM39" s="10" t="s">
        <v>1536</v>
      </c>
      <c r="BN39" s="10" t="s">
        <v>1536</v>
      </c>
      <c r="BO39" s="10" t="s">
        <v>1536</v>
      </c>
      <c r="BP39" s="10" t="s">
        <v>1536</v>
      </c>
      <c r="BQ39" s="10" t="s">
        <v>1536</v>
      </c>
      <c r="BR39" s="10" t="s">
        <v>1536</v>
      </c>
      <c r="BS39" s="10" t="s">
        <v>1536</v>
      </c>
      <c r="BT39" s="10" t="s">
        <v>1536</v>
      </c>
      <c r="BU39" s="10" t="s">
        <v>1536</v>
      </c>
      <c r="BV39" s="10" t="s">
        <v>1536</v>
      </c>
      <c r="BW39" s="10" t="s">
        <v>1536</v>
      </c>
      <c r="BX39" s="10" t="s">
        <v>1536</v>
      </c>
      <c r="BY39" s="10" t="s">
        <v>1536</v>
      </c>
      <c r="BZ39" s="10" t="s">
        <v>1536</v>
      </c>
      <c r="CA39" s="10" t="s">
        <v>1536</v>
      </c>
      <c r="CB39" s="10" t="s">
        <v>1536</v>
      </c>
      <c r="CC39" s="10" t="s">
        <v>1536</v>
      </c>
      <c r="CD39" s="10" t="s">
        <v>1536</v>
      </c>
      <c r="CE39" s="10" t="s">
        <v>1536</v>
      </c>
      <c r="CF39" s="10" t="s">
        <v>1536</v>
      </c>
      <c r="CG39" s="10" t="s">
        <v>1536</v>
      </c>
      <c r="CH39" s="10" t="s">
        <v>1536</v>
      </c>
      <c r="CI39" s="10" t="s">
        <v>1536</v>
      </c>
      <c r="CJ39" s="10" t="s">
        <v>1536</v>
      </c>
      <c r="CK39" s="10" t="s">
        <v>1536</v>
      </c>
      <c r="CL39" s="10" t="s">
        <v>1536</v>
      </c>
      <c r="CM39" s="10" t="s">
        <v>1536</v>
      </c>
      <c r="CN39" s="10" t="s">
        <v>1536</v>
      </c>
      <c r="CO39" s="10" t="s">
        <v>1536</v>
      </c>
      <c r="CP39" s="10" t="s">
        <v>1536</v>
      </c>
      <c r="CQ39" s="10" t="s">
        <v>1536</v>
      </c>
      <c r="CR39" s="10" t="s">
        <v>1536</v>
      </c>
      <c r="CS39" s="10" t="s">
        <v>1536</v>
      </c>
      <c r="CT39" s="10" t="s">
        <v>1536</v>
      </c>
      <c r="CU39" s="10" t="s">
        <v>1536</v>
      </c>
      <c r="CV39" s="10" t="s">
        <v>1536</v>
      </c>
      <c r="CW39" s="10" t="s">
        <v>1536</v>
      </c>
      <c r="CX39" s="10" t="s">
        <v>1536</v>
      </c>
      <c r="CY39" s="10" t="s">
        <v>1536</v>
      </c>
      <c r="CZ39" s="10" t="s">
        <v>1536</v>
      </c>
      <c r="DA39" s="10" t="s">
        <v>1536</v>
      </c>
      <c r="DB39" s="10" t="s">
        <v>1536</v>
      </c>
      <c r="DC39" s="10" t="s">
        <v>1536</v>
      </c>
      <c r="DD39" s="10" t="s">
        <v>1536</v>
      </c>
      <c r="DE39" s="10" t="s">
        <v>1536</v>
      </c>
      <c r="DF39" s="10" t="s">
        <v>1536</v>
      </c>
      <c r="DG39" s="10" t="s">
        <v>1536</v>
      </c>
      <c r="DH39" s="10" t="s">
        <v>1536</v>
      </c>
      <c r="DI39" s="10" t="s">
        <v>1536</v>
      </c>
      <c r="DJ39" s="10" t="s">
        <v>1536</v>
      </c>
      <c r="DK39" s="10" t="s">
        <v>1536</v>
      </c>
      <c r="DL39" s="10" t="s">
        <v>1536</v>
      </c>
      <c r="DM39" s="10" t="s">
        <v>1536</v>
      </c>
      <c r="DN39" s="10" t="s">
        <v>1536</v>
      </c>
      <c r="DO39" s="10" t="s">
        <v>1536</v>
      </c>
    </row>
    <row r="40" spans="1:119" x14ac:dyDescent="0.2">
      <c r="D40" s="38"/>
      <c r="E40" s="38"/>
      <c r="F40" s="39" t="s">
        <v>1595</v>
      </c>
      <c r="G40" s="5"/>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c r="CK40" s="17"/>
      <c r="CL40" s="17"/>
      <c r="CM40" s="17"/>
      <c r="CN40" s="17"/>
      <c r="CO40" s="17"/>
      <c r="CP40" s="17"/>
      <c r="CQ40" s="17"/>
      <c r="CR40" s="17"/>
      <c r="CS40" s="17"/>
      <c r="CT40" s="17"/>
      <c r="CU40" s="17"/>
      <c r="CV40" s="17"/>
      <c r="CW40" s="17"/>
      <c r="CX40" s="17"/>
      <c r="CY40" s="17"/>
      <c r="CZ40" s="17"/>
      <c r="DA40" s="17"/>
      <c r="DB40" s="17"/>
      <c r="DC40" s="17"/>
      <c r="DD40" s="17"/>
      <c r="DE40" s="17"/>
      <c r="DF40" s="17"/>
      <c r="DG40" s="17"/>
      <c r="DH40" s="17"/>
      <c r="DI40" s="17"/>
      <c r="DJ40" s="17"/>
      <c r="DK40" s="17"/>
      <c r="DL40" s="17"/>
      <c r="DM40" s="17"/>
      <c r="DN40" s="17"/>
      <c r="DO40" s="17"/>
    </row>
    <row r="41" spans="1:119" x14ac:dyDescent="0.2">
      <c r="B41" s="37" t="s">
        <v>1596</v>
      </c>
      <c r="D41" s="38"/>
      <c r="E41" s="38" t="s">
        <v>1546</v>
      </c>
      <c r="F41" s="15" t="s">
        <v>1597</v>
      </c>
      <c r="G41" s="5" t="s">
        <v>1397</v>
      </c>
      <c r="H41" s="10" t="s">
        <v>1536</v>
      </c>
      <c r="I41" s="10" t="s">
        <v>1536</v>
      </c>
      <c r="J41" s="10" t="s">
        <v>1536</v>
      </c>
      <c r="K41" s="10" t="s">
        <v>1536</v>
      </c>
      <c r="L41" s="10" t="s">
        <v>1536</v>
      </c>
      <c r="M41" s="10" t="s">
        <v>1536</v>
      </c>
      <c r="N41" s="10" t="s">
        <v>1536</v>
      </c>
      <c r="O41" s="10" t="s">
        <v>1536</v>
      </c>
      <c r="P41" s="10" t="s">
        <v>1536</v>
      </c>
      <c r="Q41" s="10" t="s">
        <v>1536</v>
      </c>
      <c r="R41" s="10" t="s">
        <v>1536</v>
      </c>
      <c r="S41" s="10" t="s">
        <v>1536</v>
      </c>
      <c r="T41" s="10" t="s">
        <v>1536</v>
      </c>
      <c r="U41" s="10" t="s">
        <v>1536</v>
      </c>
      <c r="V41" s="10" t="s">
        <v>1536</v>
      </c>
      <c r="W41" s="10" t="s">
        <v>1536</v>
      </c>
      <c r="X41" s="10" t="s">
        <v>1536</v>
      </c>
      <c r="Y41" s="10" t="s">
        <v>1536</v>
      </c>
      <c r="Z41" s="10" t="s">
        <v>1536</v>
      </c>
      <c r="AA41" s="10" t="s">
        <v>1536</v>
      </c>
      <c r="AB41" s="10" t="s">
        <v>1536</v>
      </c>
      <c r="AC41" s="10" t="s">
        <v>1536</v>
      </c>
      <c r="AD41" s="10" t="s">
        <v>1536</v>
      </c>
      <c r="AE41" s="10" t="s">
        <v>1536</v>
      </c>
      <c r="AF41" s="10" t="s">
        <v>1536</v>
      </c>
      <c r="AG41" s="10" t="s">
        <v>1536</v>
      </c>
      <c r="AH41" s="10" t="s">
        <v>1536</v>
      </c>
      <c r="AI41" s="10" t="s">
        <v>1536</v>
      </c>
      <c r="AJ41" s="10" t="s">
        <v>1536</v>
      </c>
      <c r="AK41" s="10" t="s">
        <v>1536</v>
      </c>
      <c r="AL41" s="10" t="s">
        <v>1536</v>
      </c>
      <c r="AM41" s="10" t="s">
        <v>1536</v>
      </c>
      <c r="AN41" s="10" t="s">
        <v>1536</v>
      </c>
      <c r="AO41" s="10" t="s">
        <v>1536</v>
      </c>
      <c r="AP41" s="10" t="s">
        <v>1536</v>
      </c>
      <c r="AQ41" s="10" t="s">
        <v>1536</v>
      </c>
      <c r="AR41" s="10" t="s">
        <v>1536</v>
      </c>
      <c r="AS41" s="10" t="s">
        <v>1536</v>
      </c>
      <c r="AT41" s="10" t="s">
        <v>1536</v>
      </c>
      <c r="AU41" s="10" t="s">
        <v>1536</v>
      </c>
      <c r="AV41" s="10" t="s">
        <v>1536</v>
      </c>
      <c r="AW41" s="10" t="s">
        <v>1536</v>
      </c>
      <c r="AX41" s="10" t="s">
        <v>1536</v>
      </c>
      <c r="AY41" s="10" t="s">
        <v>1536</v>
      </c>
      <c r="AZ41" s="10" t="s">
        <v>1536</v>
      </c>
      <c r="BA41" s="10" t="s">
        <v>1536</v>
      </c>
      <c r="BB41" s="10" t="s">
        <v>1536</v>
      </c>
      <c r="BC41" s="10" t="s">
        <v>1536</v>
      </c>
      <c r="BD41" s="10" t="s">
        <v>1536</v>
      </c>
      <c r="BE41" s="10" t="s">
        <v>1536</v>
      </c>
      <c r="BF41" s="10" t="s">
        <v>1536</v>
      </c>
      <c r="BG41" s="10" t="s">
        <v>1536</v>
      </c>
      <c r="BH41" s="10" t="s">
        <v>1536</v>
      </c>
      <c r="BI41" s="10" t="s">
        <v>1536</v>
      </c>
      <c r="BJ41" s="10" t="s">
        <v>1536</v>
      </c>
      <c r="BK41" s="10" t="s">
        <v>1536</v>
      </c>
      <c r="BL41" s="10" t="s">
        <v>1536</v>
      </c>
      <c r="BM41" s="10" t="s">
        <v>1536</v>
      </c>
      <c r="BN41" s="10" t="s">
        <v>1536</v>
      </c>
      <c r="BO41" s="10" t="s">
        <v>1536</v>
      </c>
      <c r="BP41" s="10" t="s">
        <v>1536</v>
      </c>
      <c r="BQ41" s="10" t="s">
        <v>1536</v>
      </c>
      <c r="BR41" s="10" t="s">
        <v>1536</v>
      </c>
      <c r="BS41" s="10" t="s">
        <v>1536</v>
      </c>
      <c r="BT41" s="10" t="s">
        <v>1536</v>
      </c>
      <c r="BU41" s="10" t="s">
        <v>1536</v>
      </c>
      <c r="BV41" s="10" t="s">
        <v>1536</v>
      </c>
      <c r="BW41" s="10" t="s">
        <v>1536</v>
      </c>
      <c r="BX41" s="10" t="s">
        <v>1536</v>
      </c>
      <c r="BY41" s="10" t="s">
        <v>1536</v>
      </c>
      <c r="BZ41" s="10" t="s">
        <v>1536</v>
      </c>
      <c r="CA41" s="10" t="s">
        <v>1536</v>
      </c>
      <c r="CB41" s="10" t="s">
        <v>1536</v>
      </c>
      <c r="CC41" s="10" t="s">
        <v>1536</v>
      </c>
      <c r="CD41" s="10" t="s">
        <v>1536</v>
      </c>
      <c r="CE41" s="10" t="s">
        <v>1536</v>
      </c>
      <c r="CF41" s="10" t="s">
        <v>1536</v>
      </c>
      <c r="CG41" s="10" t="s">
        <v>1536</v>
      </c>
      <c r="CH41" s="10" t="s">
        <v>1536</v>
      </c>
      <c r="CI41" s="10" t="s">
        <v>1536</v>
      </c>
      <c r="CJ41" s="10" t="s">
        <v>1536</v>
      </c>
      <c r="CK41" s="10" t="s">
        <v>1536</v>
      </c>
      <c r="CL41" s="10" t="s">
        <v>1536</v>
      </c>
      <c r="CM41" s="10" t="s">
        <v>1536</v>
      </c>
      <c r="CN41" s="10" t="s">
        <v>1536</v>
      </c>
      <c r="CO41" s="10" t="s">
        <v>1536</v>
      </c>
      <c r="CP41" s="10" t="s">
        <v>1536</v>
      </c>
      <c r="CQ41" s="10" t="s">
        <v>1536</v>
      </c>
      <c r="CR41" s="10" t="s">
        <v>1536</v>
      </c>
      <c r="CS41" s="10" t="s">
        <v>1536</v>
      </c>
      <c r="CT41" s="10" t="s">
        <v>1536</v>
      </c>
      <c r="CU41" s="10" t="s">
        <v>1536</v>
      </c>
      <c r="CV41" s="10" t="s">
        <v>1536</v>
      </c>
      <c r="CW41" s="10" t="s">
        <v>1536</v>
      </c>
      <c r="CX41" s="10" t="s">
        <v>1536</v>
      </c>
      <c r="CY41" s="10" t="s">
        <v>1536</v>
      </c>
      <c r="CZ41" s="10" t="s">
        <v>1536</v>
      </c>
      <c r="DA41" s="10" t="s">
        <v>1536</v>
      </c>
      <c r="DB41" s="10" t="s">
        <v>1536</v>
      </c>
      <c r="DC41" s="10" t="s">
        <v>1536</v>
      </c>
      <c r="DD41" s="10" t="s">
        <v>1536</v>
      </c>
      <c r="DE41" s="10" t="s">
        <v>1536</v>
      </c>
      <c r="DF41" s="10" t="s">
        <v>1536</v>
      </c>
      <c r="DG41" s="10" t="s">
        <v>1536</v>
      </c>
      <c r="DH41" s="10" t="s">
        <v>1536</v>
      </c>
      <c r="DI41" s="10" t="s">
        <v>1536</v>
      </c>
      <c r="DJ41" s="10" t="s">
        <v>1536</v>
      </c>
      <c r="DK41" s="10" t="s">
        <v>1536</v>
      </c>
      <c r="DL41" s="10" t="s">
        <v>1536</v>
      </c>
      <c r="DM41" s="10" t="s">
        <v>1536</v>
      </c>
      <c r="DN41" s="10" t="s">
        <v>1536</v>
      </c>
      <c r="DO41" s="10" t="s">
        <v>1536</v>
      </c>
    </row>
    <row r="42" spans="1:119" x14ac:dyDescent="0.2">
      <c r="B42" s="37" t="s">
        <v>1598</v>
      </c>
      <c r="D42" s="38"/>
      <c r="E42" s="38" t="s">
        <v>1546</v>
      </c>
      <c r="F42" s="12" t="s">
        <v>1599</v>
      </c>
      <c r="G42" s="5" t="s">
        <v>1398</v>
      </c>
      <c r="H42" s="10" t="s">
        <v>1536</v>
      </c>
      <c r="I42" s="10" t="s">
        <v>1536</v>
      </c>
      <c r="J42" s="10" t="s">
        <v>1536</v>
      </c>
      <c r="K42" s="10" t="s">
        <v>1536</v>
      </c>
      <c r="L42" s="10" t="s">
        <v>1536</v>
      </c>
      <c r="M42" s="10" t="s">
        <v>1536</v>
      </c>
      <c r="N42" s="10" t="s">
        <v>1536</v>
      </c>
      <c r="O42" s="10" t="s">
        <v>1536</v>
      </c>
      <c r="P42" s="10" t="s">
        <v>1536</v>
      </c>
      <c r="Q42" s="10" t="s">
        <v>1536</v>
      </c>
      <c r="R42" s="10" t="s">
        <v>1536</v>
      </c>
      <c r="S42" s="10" t="s">
        <v>1536</v>
      </c>
      <c r="T42" s="10" t="s">
        <v>1536</v>
      </c>
      <c r="U42" s="10" t="s">
        <v>1536</v>
      </c>
      <c r="V42" s="10" t="s">
        <v>1536</v>
      </c>
      <c r="W42" s="10" t="s">
        <v>1536</v>
      </c>
      <c r="X42" s="10" t="s">
        <v>1536</v>
      </c>
      <c r="Y42" s="10" t="s">
        <v>1536</v>
      </c>
      <c r="Z42" s="10" t="s">
        <v>1536</v>
      </c>
      <c r="AA42" s="10" t="s">
        <v>1536</v>
      </c>
      <c r="AB42" s="10" t="s">
        <v>1536</v>
      </c>
      <c r="AC42" s="10" t="s">
        <v>1536</v>
      </c>
      <c r="AD42" s="10" t="s">
        <v>1536</v>
      </c>
      <c r="AE42" s="10" t="s">
        <v>1536</v>
      </c>
      <c r="AF42" s="10" t="s">
        <v>1536</v>
      </c>
      <c r="AG42" s="10" t="s">
        <v>1536</v>
      </c>
      <c r="AH42" s="10" t="s">
        <v>1536</v>
      </c>
      <c r="AI42" s="10" t="s">
        <v>1536</v>
      </c>
      <c r="AJ42" s="10" t="s">
        <v>1536</v>
      </c>
      <c r="AK42" s="10" t="s">
        <v>1536</v>
      </c>
      <c r="AL42" s="10" t="s">
        <v>1536</v>
      </c>
      <c r="AM42" s="10" t="s">
        <v>1536</v>
      </c>
      <c r="AN42" s="10" t="s">
        <v>1536</v>
      </c>
      <c r="AO42" s="10" t="s">
        <v>1536</v>
      </c>
      <c r="AP42" s="10" t="s">
        <v>1536</v>
      </c>
      <c r="AQ42" s="10" t="s">
        <v>1536</v>
      </c>
      <c r="AR42" s="10" t="s">
        <v>1536</v>
      </c>
      <c r="AS42" s="10" t="s">
        <v>1536</v>
      </c>
      <c r="AT42" s="10" t="s">
        <v>1536</v>
      </c>
      <c r="AU42" s="10" t="s">
        <v>1536</v>
      </c>
      <c r="AV42" s="10" t="s">
        <v>1536</v>
      </c>
      <c r="AW42" s="10" t="s">
        <v>1536</v>
      </c>
      <c r="AX42" s="10" t="s">
        <v>1536</v>
      </c>
      <c r="AY42" s="10" t="s">
        <v>1536</v>
      </c>
      <c r="AZ42" s="10" t="s">
        <v>1536</v>
      </c>
      <c r="BA42" s="10" t="s">
        <v>1536</v>
      </c>
      <c r="BB42" s="10" t="s">
        <v>1536</v>
      </c>
      <c r="BC42" s="10" t="s">
        <v>1536</v>
      </c>
      <c r="BD42" s="10" t="s">
        <v>1536</v>
      </c>
      <c r="BE42" s="10" t="s">
        <v>1536</v>
      </c>
      <c r="BF42" s="10" t="s">
        <v>1536</v>
      </c>
      <c r="BG42" s="10" t="s">
        <v>1536</v>
      </c>
      <c r="BH42" s="10" t="s">
        <v>1536</v>
      </c>
      <c r="BI42" s="10" t="s">
        <v>1536</v>
      </c>
      <c r="BJ42" s="10" t="s">
        <v>1536</v>
      </c>
      <c r="BK42" s="10" t="s">
        <v>1536</v>
      </c>
      <c r="BL42" s="10" t="s">
        <v>1536</v>
      </c>
      <c r="BM42" s="10" t="s">
        <v>1536</v>
      </c>
      <c r="BN42" s="10" t="s">
        <v>1536</v>
      </c>
      <c r="BO42" s="10" t="s">
        <v>1536</v>
      </c>
      <c r="BP42" s="10" t="s">
        <v>1536</v>
      </c>
      <c r="BQ42" s="10" t="s">
        <v>1536</v>
      </c>
      <c r="BR42" s="10" t="s">
        <v>1536</v>
      </c>
      <c r="BS42" s="10" t="s">
        <v>1536</v>
      </c>
      <c r="BT42" s="10" t="s">
        <v>1536</v>
      </c>
      <c r="BU42" s="10" t="s">
        <v>1536</v>
      </c>
      <c r="BV42" s="10" t="s">
        <v>1536</v>
      </c>
      <c r="BW42" s="10" t="s">
        <v>1536</v>
      </c>
      <c r="BX42" s="10" t="s">
        <v>1536</v>
      </c>
      <c r="BY42" s="10" t="s">
        <v>1536</v>
      </c>
      <c r="BZ42" s="10" t="s">
        <v>1536</v>
      </c>
      <c r="CA42" s="10" t="s">
        <v>1536</v>
      </c>
      <c r="CB42" s="10" t="s">
        <v>1536</v>
      </c>
      <c r="CC42" s="10" t="s">
        <v>1536</v>
      </c>
      <c r="CD42" s="10" t="s">
        <v>1536</v>
      </c>
      <c r="CE42" s="10" t="s">
        <v>1536</v>
      </c>
      <c r="CF42" s="10" t="s">
        <v>1536</v>
      </c>
      <c r="CG42" s="10" t="s">
        <v>1536</v>
      </c>
      <c r="CH42" s="10" t="s">
        <v>1536</v>
      </c>
      <c r="CI42" s="10" t="s">
        <v>1536</v>
      </c>
      <c r="CJ42" s="10" t="s">
        <v>1536</v>
      </c>
      <c r="CK42" s="10" t="s">
        <v>1536</v>
      </c>
      <c r="CL42" s="10" t="s">
        <v>1536</v>
      </c>
      <c r="CM42" s="10" t="s">
        <v>1536</v>
      </c>
      <c r="CN42" s="10" t="s">
        <v>1536</v>
      </c>
      <c r="CO42" s="10" t="s">
        <v>1536</v>
      </c>
      <c r="CP42" s="10" t="s">
        <v>1536</v>
      </c>
      <c r="CQ42" s="10" t="s">
        <v>1536</v>
      </c>
      <c r="CR42" s="10" t="s">
        <v>1536</v>
      </c>
      <c r="CS42" s="10" t="s">
        <v>1536</v>
      </c>
      <c r="CT42" s="10" t="s">
        <v>1536</v>
      </c>
      <c r="CU42" s="10" t="s">
        <v>1536</v>
      </c>
      <c r="CV42" s="10" t="s">
        <v>1536</v>
      </c>
      <c r="CW42" s="10" t="s">
        <v>1536</v>
      </c>
      <c r="CX42" s="10" t="s">
        <v>1536</v>
      </c>
      <c r="CY42" s="10" t="s">
        <v>1536</v>
      </c>
      <c r="CZ42" s="10" t="s">
        <v>1536</v>
      </c>
      <c r="DA42" s="10" t="s">
        <v>1536</v>
      </c>
      <c r="DB42" s="10" t="s">
        <v>1536</v>
      </c>
      <c r="DC42" s="10" t="s">
        <v>1536</v>
      </c>
      <c r="DD42" s="10" t="s">
        <v>1536</v>
      </c>
      <c r="DE42" s="10" t="s">
        <v>1536</v>
      </c>
      <c r="DF42" s="10" t="s">
        <v>1536</v>
      </c>
      <c r="DG42" s="10" t="s">
        <v>1536</v>
      </c>
      <c r="DH42" s="10" t="s">
        <v>1536</v>
      </c>
      <c r="DI42" s="10" t="s">
        <v>1536</v>
      </c>
      <c r="DJ42" s="10" t="s">
        <v>1536</v>
      </c>
      <c r="DK42" s="10" t="s">
        <v>1536</v>
      </c>
      <c r="DL42" s="10" t="s">
        <v>1536</v>
      </c>
      <c r="DM42" s="10" t="s">
        <v>1536</v>
      </c>
      <c r="DN42" s="10" t="s">
        <v>1536</v>
      </c>
      <c r="DO42" s="10" t="s">
        <v>1536</v>
      </c>
    </row>
    <row r="43" spans="1:119" x14ac:dyDescent="0.2">
      <c r="B43" s="38" t="s">
        <v>1600</v>
      </c>
      <c r="D43" s="38"/>
      <c r="E43" s="38" t="s">
        <v>1546</v>
      </c>
      <c r="F43" s="85" t="s">
        <v>1601</v>
      </c>
      <c r="G43" s="5" t="s">
        <v>1399</v>
      </c>
      <c r="H43" s="10" t="s">
        <v>1536</v>
      </c>
      <c r="I43" s="10" t="s">
        <v>1536</v>
      </c>
      <c r="J43" s="10" t="s">
        <v>1536</v>
      </c>
      <c r="K43" s="10" t="s">
        <v>1536</v>
      </c>
      <c r="L43" s="10" t="s">
        <v>1536</v>
      </c>
      <c r="M43" s="10" t="s">
        <v>1536</v>
      </c>
      <c r="N43" s="10" t="s">
        <v>1536</v>
      </c>
      <c r="O43" s="10" t="s">
        <v>1536</v>
      </c>
      <c r="P43" s="10" t="s">
        <v>1536</v>
      </c>
      <c r="Q43" s="10" t="s">
        <v>1536</v>
      </c>
      <c r="R43" s="10" t="s">
        <v>1536</v>
      </c>
      <c r="S43" s="10" t="s">
        <v>1536</v>
      </c>
      <c r="T43" s="10" t="s">
        <v>1536</v>
      </c>
      <c r="U43" s="10" t="s">
        <v>1536</v>
      </c>
      <c r="V43" s="10" t="s">
        <v>1536</v>
      </c>
      <c r="W43" s="10" t="s">
        <v>1536</v>
      </c>
      <c r="X43" s="10" t="s">
        <v>1536</v>
      </c>
      <c r="Y43" s="10" t="s">
        <v>1536</v>
      </c>
      <c r="Z43" s="10" t="s">
        <v>1536</v>
      </c>
      <c r="AA43" s="10" t="s">
        <v>1536</v>
      </c>
      <c r="AB43" s="10" t="s">
        <v>1536</v>
      </c>
      <c r="AC43" s="10" t="s">
        <v>1536</v>
      </c>
      <c r="AD43" s="10" t="s">
        <v>1536</v>
      </c>
      <c r="AE43" s="10" t="s">
        <v>1536</v>
      </c>
      <c r="AF43" s="10" t="s">
        <v>1536</v>
      </c>
      <c r="AG43" s="10" t="s">
        <v>1536</v>
      </c>
      <c r="AH43" s="10" t="s">
        <v>1536</v>
      </c>
      <c r="AI43" s="10" t="s">
        <v>1536</v>
      </c>
      <c r="AJ43" s="10" t="s">
        <v>1536</v>
      </c>
      <c r="AK43" s="10" t="s">
        <v>1536</v>
      </c>
      <c r="AL43" s="10" t="s">
        <v>1536</v>
      </c>
      <c r="AM43" s="10" t="s">
        <v>1536</v>
      </c>
      <c r="AN43" s="10" t="s">
        <v>1536</v>
      </c>
      <c r="AO43" s="10" t="s">
        <v>1536</v>
      </c>
      <c r="AP43" s="10" t="s">
        <v>1536</v>
      </c>
      <c r="AQ43" s="10" t="s">
        <v>1536</v>
      </c>
      <c r="AR43" s="10" t="s">
        <v>1536</v>
      </c>
      <c r="AS43" s="10" t="s">
        <v>1536</v>
      </c>
      <c r="AT43" s="10" t="s">
        <v>1536</v>
      </c>
      <c r="AU43" s="10" t="s">
        <v>1536</v>
      </c>
      <c r="AV43" s="10" t="s">
        <v>1536</v>
      </c>
      <c r="AW43" s="10" t="s">
        <v>1536</v>
      </c>
      <c r="AX43" s="10" t="s">
        <v>1536</v>
      </c>
      <c r="AY43" s="10" t="s">
        <v>1536</v>
      </c>
      <c r="AZ43" s="10" t="s">
        <v>1536</v>
      </c>
      <c r="BA43" s="10" t="s">
        <v>1536</v>
      </c>
      <c r="BB43" s="10" t="s">
        <v>1536</v>
      </c>
      <c r="BC43" s="10" t="s">
        <v>1536</v>
      </c>
      <c r="BD43" s="10" t="s">
        <v>1536</v>
      </c>
      <c r="BE43" s="10" t="s">
        <v>1536</v>
      </c>
      <c r="BF43" s="10" t="s">
        <v>1536</v>
      </c>
      <c r="BG43" s="10" t="s">
        <v>1536</v>
      </c>
      <c r="BH43" s="10" t="s">
        <v>1536</v>
      </c>
      <c r="BI43" s="10" t="s">
        <v>1536</v>
      </c>
      <c r="BJ43" s="10" t="s">
        <v>1536</v>
      </c>
      <c r="BK43" s="10" t="s">
        <v>1536</v>
      </c>
      <c r="BL43" s="10" t="s">
        <v>1536</v>
      </c>
      <c r="BM43" s="10" t="s">
        <v>1536</v>
      </c>
      <c r="BN43" s="10" t="s">
        <v>1536</v>
      </c>
      <c r="BO43" s="10" t="s">
        <v>1536</v>
      </c>
      <c r="BP43" s="10" t="s">
        <v>1536</v>
      </c>
      <c r="BQ43" s="10" t="s">
        <v>1536</v>
      </c>
      <c r="BR43" s="10" t="s">
        <v>1536</v>
      </c>
      <c r="BS43" s="10" t="s">
        <v>1536</v>
      </c>
      <c r="BT43" s="10" t="s">
        <v>1536</v>
      </c>
      <c r="BU43" s="10" t="s">
        <v>1536</v>
      </c>
      <c r="BV43" s="10" t="s">
        <v>1536</v>
      </c>
      <c r="BW43" s="10" t="s">
        <v>1536</v>
      </c>
      <c r="BX43" s="10" t="s">
        <v>1536</v>
      </c>
      <c r="BY43" s="10" t="s">
        <v>1536</v>
      </c>
      <c r="BZ43" s="10" t="s">
        <v>1536</v>
      </c>
      <c r="CA43" s="10" t="s">
        <v>1536</v>
      </c>
      <c r="CB43" s="10" t="s">
        <v>1536</v>
      </c>
      <c r="CC43" s="10" t="s">
        <v>1536</v>
      </c>
      <c r="CD43" s="10" t="s">
        <v>1536</v>
      </c>
      <c r="CE43" s="10" t="s">
        <v>1536</v>
      </c>
      <c r="CF43" s="10" t="s">
        <v>1536</v>
      </c>
      <c r="CG43" s="10" t="s">
        <v>1536</v>
      </c>
      <c r="CH43" s="10" t="s">
        <v>1536</v>
      </c>
      <c r="CI43" s="10" t="s">
        <v>1536</v>
      </c>
      <c r="CJ43" s="10" t="s">
        <v>1536</v>
      </c>
      <c r="CK43" s="10" t="s">
        <v>1536</v>
      </c>
      <c r="CL43" s="10" t="s">
        <v>1536</v>
      </c>
      <c r="CM43" s="10" t="s">
        <v>1536</v>
      </c>
      <c r="CN43" s="10" t="s">
        <v>1536</v>
      </c>
      <c r="CO43" s="10" t="s">
        <v>1536</v>
      </c>
      <c r="CP43" s="10" t="s">
        <v>1536</v>
      </c>
      <c r="CQ43" s="10" t="s">
        <v>1536</v>
      </c>
      <c r="CR43" s="10" t="s">
        <v>1536</v>
      </c>
      <c r="CS43" s="10" t="s">
        <v>1536</v>
      </c>
      <c r="CT43" s="10" t="s">
        <v>1536</v>
      </c>
      <c r="CU43" s="10" t="s">
        <v>1536</v>
      </c>
      <c r="CV43" s="10" t="s">
        <v>1536</v>
      </c>
      <c r="CW43" s="10" t="s">
        <v>1536</v>
      </c>
      <c r="CX43" s="10" t="s">
        <v>1536</v>
      </c>
      <c r="CY43" s="10" t="s">
        <v>1536</v>
      </c>
      <c r="CZ43" s="10" t="s">
        <v>1536</v>
      </c>
      <c r="DA43" s="10" t="s">
        <v>1536</v>
      </c>
      <c r="DB43" s="10" t="s">
        <v>1536</v>
      </c>
      <c r="DC43" s="10" t="s">
        <v>1536</v>
      </c>
      <c r="DD43" s="10" t="s">
        <v>1536</v>
      </c>
      <c r="DE43" s="10" t="s">
        <v>1536</v>
      </c>
      <c r="DF43" s="10" t="s">
        <v>1536</v>
      </c>
      <c r="DG43" s="10" t="s">
        <v>1536</v>
      </c>
      <c r="DH43" s="10" t="s">
        <v>1536</v>
      </c>
      <c r="DI43" s="10" t="s">
        <v>1536</v>
      </c>
      <c r="DJ43" s="10" t="s">
        <v>1536</v>
      </c>
      <c r="DK43" s="10" t="s">
        <v>1536</v>
      </c>
      <c r="DL43" s="10" t="s">
        <v>1536</v>
      </c>
      <c r="DM43" s="10" t="s">
        <v>1536</v>
      </c>
      <c r="DN43" s="10" t="s">
        <v>1536</v>
      </c>
      <c r="DO43" s="10" t="s">
        <v>1536</v>
      </c>
    </row>
    <row r="44" spans="1:119" x14ac:dyDescent="0.2">
      <c r="B44" s="37" t="s">
        <v>1602</v>
      </c>
      <c r="D44" s="38"/>
      <c r="E44" s="38" t="s">
        <v>1546</v>
      </c>
      <c r="F44" s="12" t="s">
        <v>1603</v>
      </c>
      <c r="G44" s="5" t="s">
        <v>1400</v>
      </c>
      <c r="H44" s="10" t="s">
        <v>1536</v>
      </c>
      <c r="I44" s="10" t="s">
        <v>1536</v>
      </c>
      <c r="J44" s="10" t="s">
        <v>1536</v>
      </c>
      <c r="K44" s="10" t="s">
        <v>1536</v>
      </c>
      <c r="L44" s="10" t="s">
        <v>1536</v>
      </c>
      <c r="M44" s="10" t="s">
        <v>1536</v>
      </c>
      <c r="N44" s="10" t="s">
        <v>1536</v>
      </c>
      <c r="O44" s="10" t="s">
        <v>1536</v>
      </c>
      <c r="P44" s="10" t="s">
        <v>1536</v>
      </c>
      <c r="Q44" s="10" t="s">
        <v>1536</v>
      </c>
      <c r="R44" s="10" t="s">
        <v>1536</v>
      </c>
      <c r="S44" s="10" t="s">
        <v>1536</v>
      </c>
      <c r="T44" s="10" t="s">
        <v>1536</v>
      </c>
      <c r="U44" s="10" t="s">
        <v>1536</v>
      </c>
      <c r="V44" s="10" t="s">
        <v>1536</v>
      </c>
      <c r="W44" s="10" t="s">
        <v>1536</v>
      </c>
      <c r="X44" s="10" t="s">
        <v>1536</v>
      </c>
      <c r="Y44" s="10" t="s">
        <v>1536</v>
      </c>
      <c r="Z44" s="10" t="s">
        <v>1536</v>
      </c>
      <c r="AA44" s="10" t="s">
        <v>1536</v>
      </c>
      <c r="AB44" s="10" t="s">
        <v>1536</v>
      </c>
      <c r="AC44" s="10" t="s">
        <v>1536</v>
      </c>
      <c r="AD44" s="10" t="s">
        <v>1536</v>
      </c>
      <c r="AE44" s="10" t="s">
        <v>1536</v>
      </c>
      <c r="AF44" s="10" t="s">
        <v>1536</v>
      </c>
      <c r="AG44" s="10" t="s">
        <v>1536</v>
      </c>
      <c r="AH44" s="10" t="s">
        <v>1536</v>
      </c>
      <c r="AI44" s="10" t="s">
        <v>1536</v>
      </c>
      <c r="AJ44" s="10" t="s">
        <v>1536</v>
      </c>
      <c r="AK44" s="10" t="s">
        <v>1536</v>
      </c>
      <c r="AL44" s="10" t="s">
        <v>1536</v>
      </c>
      <c r="AM44" s="10" t="s">
        <v>1536</v>
      </c>
      <c r="AN44" s="10" t="s">
        <v>1536</v>
      </c>
      <c r="AO44" s="10" t="s">
        <v>1536</v>
      </c>
      <c r="AP44" s="10" t="s">
        <v>1536</v>
      </c>
      <c r="AQ44" s="10" t="s">
        <v>1536</v>
      </c>
      <c r="AR44" s="10" t="s">
        <v>1536</v>
      </c>
      <c r="AS44" s="10" t="s">
        <v>1536</v>
      </c>
      <c r="AT44" s="10" t="s">
        <v>1536</v>
      </c>
      <c r="AU44" s="10" t="s">
        <v>1536</v>
      </c>
      <c r="AV44" s="10" t="s">
        <v>1536</v>
      </c>
      <c r="AW44" s="10" t="s">
        <v>1536</v>
      </c>
      <c r="AX44" s="10" t="s">
        <v>1536</v>
      </c>
      <c r="AY44" s="10" t="s">
        <v>1536</v>
      </c>
      <c r="AZ44" s="10" t="s">
        <v>1536</v>
      </c>
      <c r="BA44" s="10" t="s">
        <v>1536</v>
      </c>
      <c r="BB44" s="10" t="s">
        <v>1536</v>
      </c>
      <c r="BC44" s="10" t="s">
        <v>1536</v>
      </c>
      <c r="BD44" s="10" t="s">
        <v>1536</v>
      </c>
      <c r="BE44" s="10" t="s">
        <v>1536</v>
      </c>
      <c r="BF44" s="10" t="s">
        <v>1536</v>
      </c>
      <c r="BG44" s="10" t="s">
        <v>1536</v>
      </c>
      <c r="BH44" s="10" t="s">
        <v>1536</v>
      </c>
      <c r="BI44" s="10" t="s">
        <v>1536</v>
      </c>
      <c r="BJ44" s="10" t="s">
        <v>1536</v>
      </c>
      <c r="BK44" s="10" t="s">
        <v>1536</v>
      </c>
      <c r="BL44" s="10" t="s">
        <v>1536</v>
      </c>
      <c r="BM44" s="10" t="s">
        <v>1536</v>
      </c>
      <c r="BN44" s="10" t="s">
        <v>1536</v>
      </c>
      <c r="BO44" s="10" t="s">
        <v>1536</v>
      </c>
      <c r="BP44" s="10" t="s">
        <v>1536</v>
      </c>
      <c r="BQ44" s="10" t="s">
        <v>1536</v>
      </c>
      <c r="BR44" s="10" t="s">
        <v>1536</v>
      </c>
      <c r="BS44" s="10" t="s">
        <v>1536</v>
      </c>
      <c r="BT44" s="10" t="s">
        <v>1536</v>
      </c>
      <c r="BU44" s="10" t="s">
        <v>1536</v>
      </c>
      <c r="BV44" s="10" t="s">
        <v>1536</v>
      </c>
      <c r="BW44" s="10" t="s">
        <v>1536</v>
      </c>
      <c r="BX44" s="10" t="s">
        <v>1536</v>
      </c>
      <c r="BY44" s="10" t="s">
        <v>1536</v>
      </c>
      <c r="BZ44" s="10" t="s">
        <v>1536</v>
      </c>
      <c r="CA44" s="10" t="s">
        <v>1536</v>
      </c>
      <c r="CB44" s="10" t="s">
        <v>1536</v>
      </c>
      <c r="CC44" s="10" t="s">
        <v>1536</v>
      </c>
      <c r="CD44" s="10" t="s">
        <v>1536</v>
      </c>
      <c r="CE44" s="10" t="s">
        <v>1536</v>
      </c>
      <c r="CF44" s="10" t="s">
        <v>1536</v>
      </c>
      <c r="CG44" s="10" t="s">
        <v>1536</v>
      </c>
      <c r="CH44" s="10" t="s">
        <v>1536</v>
      </c>
      <c r="CI44" s="10" t="s">
        <v>1536</v>
      </c>
      <c r="CJ44" s="10" t="s">
        <v>1536</v>
      </c>
      <c r="CK44" s="10" t="s">
        <v>1536</v>
      </c>
      <c r="CL44" s="10" t="s">
        <v>1536</v>
      </c>
      <c r="CM44" s="10" t="s">
        <v>1536</v>
      </c>
      <c r="CN44" s="10" t="s">
        <v>1536</v>
      </c>
      <c r="CO44" s="10" t="s">
        <v>1536</v>
      </c>
      <c r="CP44" s="10" t="s">
        <v>1536</v>
      </c>
      <c r="CQ44" s="10" t="s">
        <v>1536</v>
      </c>
      <c r="CR44" s="10" t="s">
        <v>1536</v>
      </c>
      <c r="CS44" s="10" t="s">
        <v>1536</v>
      </c>
      <c r="CT44" s="10" t="s">
        <v>1536</v>
      </c>
      <c r="CU44" s="10" t="s">
        <v>1536</v>
      </c>
      <c r="CV44" s="10" t="s">
        <v>1536</v>
      </c>
      <c r="CW44" s="10" t="s">
        <v>1536</v>
      </c>
      <c r="CX44" s="10" t="s">
        <v>1536</v>
      </c>
      <c r="CY44" s="10" t="s">
        <v>1536</v>
      </c>
      <c r="CZ44" s="10" t="s">
        <v>1536</v>
      </c>
      <c r="DA44" s="10" t="s">
        <v>1536</v>
      </c>
      <c r="DB44" s="10" t="s">
        <v>1536</v>
      </c>
      <c r="DC44" s="10" t="s">
        <v>1536</v>
      </c>
      <c r="DD44" s="10" t="s">
        <v>1536</v>
      </c>
      <c r="DE44" s="10" t="s">
        <v>1536</v>
      </c>
      <c r="DF44" s="10" t="s">
        <v>1536</v>
      </c>
      <c r="DG44" s="10" t="s">
        <v>1536</v>
      </c>
      <c r="DH44" s="10" t="s">
        <v>1536</v>
      </c>
      <c r="DI44" s="10" t="s">
        <v>1536</v>
      </c>
      <c r="DJ44" s="10" t="s">
        <v>1536</v>
      </c>
      <c r="DK44" s="10" t="s">
        <v>1536</v>
      </c>
      <c r="DL44" s="10" t="s">
        <v>1536</v>
      </c>
      <c r="DM44" s="10" t="s">
        <v>1536</v>
      </c>
      <c r="DN44" s="10" t="s">
        <v>1536</v>
      </c>
      <c r="DO44" s="10" t="s">
        <v>1536</v>
      </c>
    </row>
    <row r="45" spans="1:119" x14ac:dyDescent="0.2">
      <c r="B45" s="37" t="s">
        <v>1604</v>
      </c>
      <c r="D45" s="38"/>
      <c r="E45" s="38" t="s">
        <v>1546</v>
      </c>
      <c r="F45" s="15" t="s">
        <v>1605</v>
      </c>
      <c r="G45" s="5" t="s">
        <v>1401</v>
      </c>
      <c r="H45" s="10" t="s">
        <v>1536</v>
      </c>
      <c r="I45" s="10" t="s">
        <v>1536</v>
      </c>
      <c r="J45" s="10" t="s">
        <v>1536</v>
      </c>
      <c r="K45" s="10" t="s">
        <v>1536</v>
      </c>
      <c r="L45" s="10" t="s">
        <v>1536</v>
      </c>
      <c r="M45" s="10" t="s">
        <v>1536</v>
      </c>
      <c r="N45" s="10" t="s">
        <v>1536</v>
      </c>
      <c r="O45" s="10" t="s">
        <v>1536</v>
      </c>
      <c r="P45" s="10" t="s">
        <v>1536</v>
      </c>
      <c r="Q45" s="10" t="s">
        <v>1536</v>
      </c>
      <c r="R45" s="10" t="s">
        <v>1536</v>
      </c>
      <c r="S45" s="10" t="s">
        <v>1536</v>
      </c>
      <c r="T45" s="10" t="s">
        <v>1536</v>
      </c>
      <c r="U45" s="10" t="s">
        <v>1536</v>
      </c>
      <c r="V45" s="10" t="s">
        <v>1536</v>
      </c>
      <c r="W45" s="10" t="s">
        <v>1536</v>
      </c>
      <c r="X45" s="10" t="s">
        <v>1536</v>
      </c>
      <c r="Y45" s="10" t="s">
        <v>1536</v>
      </c>
      <c r="Z45" s="10" t="s">
        <v>1536</v>
      </c>
      <c r="AA45" s="10" t="s">
        <v>1536</v>
      </c>
      <c r="AB45" s="10" t="s">
        <v>1536</v>
      </c>
      <c r="AC45" s="10" t="s">
        <v>1536</v>
      </c>
      <c r="AD45" s="10" t="s">
        <v>1536</v>
      </c>
      <c r="AE45" s="10" t="s">
        <v>1536</v>
      </c>
      <c r="AF45" s="10" t="s">
        <v>1536</v>
      </c>
      <c r="AG45" s="10" t="s">
        <v>1536</v>
      </c>
      <c r="AH45" s="10" t="s">
        <v>1536</v>
      </c>
      <c r="AI45" s="10" t="s">
        <v>1536</v>
      </c>
      <c r="AJ45" s="10" t="s">
        <v>1536</v>
      </c>
      <c r="AK45" s="10" t="s">
        <v>1536</v>
      </c>
      <c r="AL45" s="10" t="s">
        <v>1536</v>
      </c>
      <c r="AM45" s="10" t="s">
        <v>1536</v>
      </c>
      <c r="AN45" s="10" t="s">
        <v>1536</v>
      </c>
      <c r="AO45" s="10" t="s">
        <v>1536</v>
      </c>
      <c r="AP45" s="10" t="s">
        <v>1536</v>
      </c>
      <c r="AQ45" s="10" t="s">
        <v>1536</v>
      </c>
      <c r="AR45" s="10" t="s">
        <v>1536</v>
      </c>
      <c r="AS45" s="10" t="s">
        <v>1536</v>
      </c>
      <c r="AT45" s="10" t="s">
        <v>1536</v>
      </c>
      <c r="AU45" s="10" t="s">
        <v>1536</v>
      </c>
      <c r="AV45" s="10" t="s">
        <v>1536</v>
      </c>
      <c r="AW45" s="10" t="s">
        <v>1536</v>
      </c>
      <c r="AX45" s="10" t="s">
        <v>1536</v>
      </c>
      <c r="AY45" s="10" t="s">
        <v>1536</v>
      </c>
      <c r="AZ45" s="10" t="s">
        <v>1536</v>
      </c>
      <c r="BA45" s="10" t="s">
        <v>1536</v>
      </c>
      <c r="BB45" s="10" t="s">
        <v>1536</v>
      </c>
      <c r="BC45" s="10" t="s">
        <v>1536</v>
      </c>
      <c r="BD45" s="10" t="s">
        <v>1536</v>
      </c>
      <c r="BE45" s="10" t="s">
        <v>1536</v>
      </c>
      <c r="BF45" s="10" t="s">
        <v>1536</v>
      </c>
      <c r="BG45" s="10" t="s">
        <v>1536</v>
      </c>
      <c r="BH45" s="10" t="s">
        <v>1536</v>
      </c>
      <c r="BI45" s="10" t="s">
        <v>1536</v>
      </c>
      <c r="BJ45" s="10" t="s">
        <v>1536</v>
      </c>
      <c r="BK45" s="10" t="s">
        <v>1536</v>
      </c>
      <c r="BL45" s="10" t="s">
        <v>1536</v>
      </c>
      <c r="BM45" s="10" t="s">
        <v>1536</v>
      </c>
      <c r="BN45" s="10" t="s">
        <v>1536</v>
      </c>
      <c r="BO45" s="10" t="s">
        <v>1536</v>
      </c>
      <c r="BP45" s="10" t="s">
        <v>1536</v>
      </c>
      <c r="BQ45" s="10" t="s">
        <v>1536</v>
      </c>
      <c r="BR45" s="10" t="s">
        <v>1536</v>
      </c>
      <c r="BS45" s="10" t="s">
        <v>1536</v>
      </c>
      <c r="BT45" s="10" t="s">
        <v>1536</v>
      </c>
      <c r="BU45" s="10" t="s">
        <v>1536</v>
      </c>
      <c r="BV45" s="10" t="s">
        <v>1536</v>
      </c>
      <c r="BW45" s="10" t="s">
        <v>1536</v>
      </c>
      <c r="BX45" s="10" t="s">
        <v>1536</v>
      </c>
      <c r="BY45" s="10" t="s">
        <v>1536</v>
      </c>
      <c r="BZ45" s="10" t="s">
        <v>1536</v>
      </c>
      <c r="CA45" s="10" t="s">
        <v>1536</v>
      </c>
      <c r="CB45" s="10" t="s">
        <v>1536</v>
      </c>
      <c r="CC45" s="10" t="s">
        <v>1536</v>
      </c>
      <c r="CD45" s="10" t="s">
        <v>1536</v>
      </c>
      <c r="CE45" s="10" t="s">
        <v>1536</v>
      </c>
      <c r="CF45" s="10" t="s">
        <v>1536</v>
      </c>
      <c r="CG45" s="10" t="s">
        <v>1536</v>
      </c>
      <c r="CH45" s="10" t="s">
        <v>1536</v>
      </c>
      <c r="CI45" s="10" t="s">
        <v>1536</v>
      </c>
      <c r="CJ45" s="10" t="s">
        <v>1536</v>
      </c>
      <c r="CK45" s="10" t="s">
        <v>1536</v>
      </c>
      <c r="CL45" s="10" t="s">
        <v>1536</v>
      </c>
      <c r="CM45" s="10" t="s">
        <v>1536</v>
      </c>
      <c r="CN45" s="10" t="s">
        <v>1536</v>
      </c>
      <c r="CO45" s="10" t="s">
        <v>1536</v>
      </c>
      <c r="CP45" s="10" t="s">
        <v>1536</v>
      </c>
      <c r="CQ45" s="10" t="s">
        <v>1536</v>
      </c>
      <c r="CR45" s="10" t="s">
        <v>1536</v>
      </c>
      <c r="CS45" s="10" t="s">
        <v>1536</v>
      </c>
      <c r="CT45" s="10" t="s">
        <v>1536</v>
      </c>
      <c r="CU45" s="10" t="s">
        <v>1536</v>
      </c>
      <c r="CV45" s="10" t="s">
        <v>1536</v>
      </c>
      <c r="CW45" s="10" t="s">
        <v>1536</v>
      </c>
      <c r="CX45" s="10" t="s">
        <v>1536</v>
      </c>
      <c r="CY45" s="10" t="s">
        <v>1536</v>
      </c>
      <c r="CZ45" s="10" t="s">
        <v>1536</v>
      </c>
      <c r="DA45" s="10" t="s">
        <v>1536</v>
      </c>
      <c r="DB45" s="10" t="s">
        <v>1536</v>
      </c>
      <c r="DC45" s="10" t="s">
        <v>1536</v>
      </c>
      <c r="DD45" s="10" t="s">
        <v>1536</v>
      </c>
      <c r="DE45" s="10" t="s">
        <v>1536</v>
      </c>
      <c r="DF45" s="10" t="s">
        <v>1536</v>
      </c>
      <c r="DG45" s="10" t="s">
        <v>1536</v>
      </c>
      <c r="DH45" s="10" t="s">
        <v>1536</v>
      </c>
      <c r="DI45" s="10" t="s">
        <v>1536</v>
      </c>
      <c r="DJ45" s="10" t="s">
        <v>1536</v>
      </c>
      <c r="DK45" s="10" t="s">
        <v>1536</v>
      </c>
      <c r="DL45" s="10" t="s">
        <v>1536</v>
      </c>
      <c r="DM45" s="10" t="s">
        <v>1536</v>
      </c>
      <c r="DN45" s="10" t="s">
        <v>1536</v>
      </c>
      <c r="DO45" s="10" t="s">
        <v>1536</v>
      </c>
    </row>
    <row r="46" spans="1:119" x14ac:dyDescent="0.2">
      <c r="D46" s="38"/>
      <c r="E46" s="38"/>
      <c r="F46" s="39" t="s">
        <v>1606</v>
      </c>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c r="CD46" s="6"/>
      <c r="CE46" s="6"/>
      <c r="CF46" s="6"/>
      <c r="CG46" s="6"/>
      <c r="CH46" s="6"/>
      <c r="CI46" s="6"/>
      <c r="CJ46" s="6"/>
      <c r="CK46" s="6"/>
      <c r="CL46" s="6"/>
      <c r="CM46" s="6"/>
      <c r="CN46" s="6"/>
      <c r="CO46" s="6"/>
      <c r="CP46" s="6"/>
      <c r="CQ46" s="6"/>
      <c r="CR46" s="6"/>
      <c r="CS46" s="6"/>
      <c r="CT46" s="6"/>
      <c r="CU46" s="6"/>
      <c r="CV46" s="6"/>
      <c r="CW46" s="6"/>
      <c r="CX46" s="6"/>
      <c r="CY46" s="6"/>
      <c r="CZ46" s="6"/>
      <c r="DA46" s="6"/>
      <c r="DB46" s="6"/>
      <c r="DC46" s="6"/>
      <c r="DD46" s="6"/>
      <c r="DE46" s="6"/>
      <c r="DF46" s="6"/>
      <c r="DG46" s="6"/>
      <c r="DH46" s="6"/>
      <c r="DI46" s="6"/>
      <c r="DJ46" s="6"/>
      <c r="DK46" s="6"/>
      <c r="DL46" s="6"/>
      <c r="DM46" s="6"/>
      <c r="DN46" s="6"/>
      <c r="DO46" s="6"/>
    </row>
    <row r="47" spans="1:119" x14ac:dyDescent="0.2">
      <c r="D47" s="38"/>
      <c r="E47" s="38"/>
      <c r="F47" s="15" t="s">
        <v>1607</v>
      </c>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c r="CD47" s="6"/>
      <c r="CE47" s="6"/>
      <c r="CF47" s="6"/>
      <c r="CG47" s="6"/>
      <c r="CH47" s="6"/>
      <c r="CI47" s="6"/>
      <c r="CJ47" s="6"/>
      <c r="CK47" s="6"/>
      <c r="CL47" s="6"/>
      <c r="CM47" s="6"/>
      <c r="CN47" s="6"/>
      <c r="CO47" s="6"/>
      <c r="CP47" s="6"/>
      <c r="CQ47" s="6"/>
      <c r="CR47" s="6"/>
      <c r="CS47" s="6"/>
      <c r="CT47" s="6"/>
      <c r="CU47" s="6"/>
      <c r="CV47" s="6"/>
      <c r="CW47" s="6"/>
      <c r="CX47" s="6"/>
      <c r="CY47" s="6"/>
      <c r="CZ47" s="6"/>
      <c r="DA47" s="6"/>
      <c r="DB47" s="6"/>
      <c r="DC47" s="6"/>
      <c r="DD47" s="6"/>
      <c r="DE47" s="6"/>
      <c r="DF47" s="6"/>
      <c r="DG47" s="6"/>
      <c r="DH47" s="6"/>
      <c r="DI47" s="6"/>
      <c r="DJ47" s="6"/>
      <c r="DK47" s="6"/>
      <c r="DL47" s="6"/>
      <c r="DM47" s="6"/>
      <c r="DN47" s="6"/>
      <c r="DO47" s="6"/>
    </row>
    <row r="48" spans="1:119" x14ac:dyDescent="0.2">
      <c r="B48" s="38" t="s">
        <v>1608</v>
      </c>
      <c r="D48" s="38"/>
      <c r="E48" s="38"/>
      <c r="F48" s="12" t="s">
        <v>1609</v>
      </c>
      <c r="G48" s="5" t="s">
        <v>1402</v>
      </c>
      <c r="H48" s="26" t="s">
        <v>1536</v>
      </c>
      <c r="I48" s="26" t="s">
        <v>1536</v>
      </c>
      <c r="J48" s="26" t="s">
        <v>1536</v>
      </c>
      <c r="K48" s="26" t="s">
        <v>1536</v>
      </c>
      <c r="L48" s="26" t="s">
        <v>1536</v>
      </c>
      <c r="M48" s="26" t="s">
        <v>1536</v>
      </c>
      <c r="N48" s="26" t="s">
        <v>1536</v>
      </c>
      <c r="O48" s="26" t="s">
        <v>1536</v>
      </c>
      <c r="P48" s="26" t="s">
        <v>1536</v>
      </c>
      <c r="Q48" s="26" t="s">
        <v>1536</v>
      </c>
      <c r="R48" s="26" t="s">
        <v>1536</v>
      </c>
      <c r="S48" s="26" t="s">
        <v>1536</v>
      </c>
      <c r="T48" s="26" t="s">
        <v>1536</v>
      </c>
      <c r="U48" s="26" t="s">
        <v>1536</v>
      </c>
      <c r="V48" s="26" t="s">
        <v>1536</v>
      </c>
      <c r="W48" s="26" t="s">
        <v>1536</v>
      </c>
      <c r="X48" s="26" t="s">
        <v>1536</v>
      </c>
      <c r="Y48" s="26" t="s">
        <v>1536</v>
      </c>
      <c r="Z48" s="26" t="s">
        <v>1536</v>
      </c>
      <c r="AA48" s="26" t="s">
        <v>1536</v>
      </c>
      <c r="AB48" s="26" t="s">
        <v>1536</v>
      </c>
      <c r="AC48" s="26" t="s">
        <v>1536</v>
      </c>
      <c r="AD48" s="26" t="s">
        <v>1536</v>
      </c>
      <c r="AE48" s="26" t="s">
        <v>1536</v>
      </c>
      <c r="AF48" s="26" t="s">
        <v>1536</v>
      </c>
      <c r="AG48" s="26" t="s">
        <v>1536</v>
      </c>
      <c r="AH48" s="26" t="s">
        <v>1536</v>
      </c>
      <c r="AI48" s="26" t="s">
        <v>1536</v>
      </c>
      <c r="AJ48" s="26" t="s">
        <v>1536</v>
      </c>
      <c r="AK48" s="26" t="s">
        <v>1536</v>
      </c>
      <c r="AL48" s="26" t="s">
        <v>1536</v>
      </c>
      <c r="AM48" s="26" t="s">
        <v>1536</v>
      </c>
      <c r="AN48" s="26" t="s">
        <v>1536</v>
      </c>
      <c r="AO48" s="26" t="s">
        <v>1536</v>
      </c>
      <c r="AP48" s="26" t="s">
        <v>1536</v>
      </c>
      <c r="AQ48" s="26" t="s">
        <v>1536</v>
      </c>
      <c r="AR48" s="26" t="s">
        <v>1536</v>
      </c>
      <c r="AS48" s="26" t="s">
        <v>1536</v>
      </c>
      <c r="AT48" s="26" t="s">
        <v>1536</v>
      </c>
      <c r="AU48" s="26" t="s">
        <v>1536</v>
      </c>
      <c r="AV48" s="26" t="s">
        <v>1536</v>
      </c>
      <c r="AW48" s="26" t="s">
        <v>1536</v>
      </c>
      <c r="AX48" s="26" t="s">
        <v>1536</v>
      </c>
      <c r="AY48" s="26" t="s">
        <v>1536</v>
      </c>
      <c r="AZ48" s="26" t="s">
        <v>1536</v>
      </c>
      <c r="BA48" s="26" t="s">
        <v>1536</v>
      </c>
      <c r="BB48" s="26" t="s">
        <v>1536</v>
      </c>
      <c r="BC48" s="26" t="s">
        <v>1536</v>
      </c>
      <c r="BD48" s="26" t="s">
        <v>1536</v>
      </c>
      <c r="BE48" s="26" t="s">
        <v>1536</v>
      </c>
      <c r="BF48" s="26" t="s">
        <v>1536</v>
      </c>
      <c r="BG48" s="26" t="s">
        <v>1536</v>
      </c>
      <c r="BH48" s="26" t="s">
        <v>1536</v>
      </c>
      <c r="BI48" s="26" t="s">
        <v>1536</v>
      </c>
      <c r="BJ48" s="26" t="s">
        <v>1536</v>
      </c>
      <c r="BK48" s="26" t="s">
        <v>1536</v>
      </c>
      <c r="BL48" s="26" t="s">
        <v>1536</v>
      </c>
      <c r="BM48" s="26" t="s">
        <v>1536</v>
      </c>
      <c r="BN48" s="26" t="s">
        <v>1536</v>
      </c>
      <c r="BO48" s="26" t="s">
        <v>1536</v>
      </c>
      <c r="BP48" s="26" t="s">
        <v>1536</v>
      </c>
      <c r="BQ48" s="26" t="s">
        <v>1536</v>
      </c>
      <c r="BR48" s="26" t="s">
        <v>1536</v>
      </c>
      <c r="BS48" s="26" t="s">
        <v>1536</v>
      </c>
      <c r="BT48" s="26" t="s">
        <v>1536</v>
      </c>
      <c r="BU48" s="26" t="s">
        <v>1536</v>
      </c>
      <c r="BV48" s="26" t="s">
        <v>1536</v>
      </c>
      <c r="BW48" s="26" t="s">
        <v>1536</v>
      </c>
      <c r="BX48" s="26" t="s">
        <v>1536</v>
      </c>
      <c r="BY48" s="26" t="s">
        <v>1536</v>
      </c>
      <c r="BZ48" s="26" t="s">
        <v>1536</v>
      </c>
      <c r="CA48" s="26" t="s">
        <v>1536</v>
      </c>
      <c r="CB48" s="26" t="s">
        <v>1536</v>
      </c>
      <c r="CC48" s="26" t="s">
        <v>1536</v>
      </c>
      <c r="CD48" s="26" t="s">
        <v>1536</v>
      </c>
      <c r="CE48" s="26" t="s">
        <v>1536</v>
      </c>
      <c r="CF48" s="26" t="s">
        <v>1536</v>
      </c>
      <c r="CG48" s="26" t="s">
        <v>1536</v>
      </c>
      <c r="CH48" s="26" t="s">
        <v>1536</v>
      </c>
      <c r="CI48" s="26" t="s">
        <v>1536</v>
      </c>
      <c r="CJ48" s="26" t="s">
        <v>1536</v>
      </c>
      <c r="CK48" s="26" t="s">
        <v>1536</v>
      </c>
      <c r="CL48" s="26" t="s">
        <v>1536</v>
      </c>
      <c r="CM48" s="26" t="s">
        <v>1536</v>
      </c>
      <c r="CN48" s="26" t="s">
        <v>1536</v>
      </c>
      <c r="CO48" s="26" t="s">
        <v>1536</v>
      </c>
      <c r="CP48" s="26" t="s">
        <v>1536</v>
      </c>
      <c r="CQ48" s="26" t="s">
        <v>1536</v>
      </c>
      <c r="CR48" s="26" t="s">
        <v>1536</v>
      </c>
      <c r="CS48" s="26" t="s">
        <v>1536</v>
      </c>
      <c r="CT48" s="26" t="s">
        <v>1536</v>
      </c>
      <c r="CU48" s="26" t="s">
        <v>1536</v>
      </c>
      <c r="CV48" s="26" t="s">
        <v>1536</v>
      </c>
      <c r="CW48" s="26" t="s">
        <v>1536</v>
      </c>
      <c r="CX48" s="26" t="s">
        <v>1536</v>
      </c>
      <c r="CY48" s="26" t="s">
        <v>1536</v>
      </c>
      <c r="CZ48" s="26" t="s">
        <v>1536</v>
      </c>
      <c r="DA48" s="26" t="s">
        <v>1536</v>
      </c>
      <c r="DB48" s="26" t="s">
        <v>1536</v>
      </c>
      <c r="DC48" s="26" t="s">
        <v>1536</v>
      </c>
      <c r="DD48" s="26" t="s">
        <v>1536</v>
      </c>
      <c r="DE48" s="26" t="s">
        <v>1536</v>
      </c>
      <c r="DF48" s="26" t="s">
        <v>1536</v>
      </c>
      <c r="DG48" s="26" t="s">
        <v>1536</v>
      </c>
      <c r="DH48" s="26" t="s">
        <v>1536</v>
      </c>
      <c r="DI48" s="26" t="s">
        <v>1536</v>
      </c>
      <c r="DJ48" s="26" t="s">
        <v>1536</v>
      </c>
      <c r="DK48" s="26" t="s">
        <v>1536</v>
      </c>
      <c r="DL48" s="26" t="s">
        <v>1536</v>
      </c>
      <c r="DM48" s="26" t="s">
        <v>1536</v>
      </c>
      <c r="DN48" s="26" t="s">
        <v>1536</v>
      </c>
      <c r="DO48" s="26" t="s">
        <v>1536</v>
      </c>
    </row>
    <row r="49" spans="1:119" x14ac:dyDescent="0.2">
      <c r="B49" s="38" t="s">
        <v>1610</v>
      </c>
      <c r="D49" s="38"/>
      <c r="E49" s="38"/>
      <c r="F49" s="12" t="s">
        <v>1611</v>
      </c>
      <c r="G49" s="5" t="s">
        <v>1403</v>
      </c>
      <c r="H49" s="26" t="s">
        <v>1536</v>
      </c>
      <c r="I49" s="26" t="s">
        <v>1536</v>
      </c>
      <c r="J49" s="26" t="s">
        <v>1536</v>
      </c>
      <c r="K49" s="26" t="s">
        <v>1536</v>
      </c>
      <c r="L49" s="26" t="s">
        <v>1536</v>
      </c>
      <c r="M49" s="26" t="s">
        <v>1536</v>
      </c>
      <c r="N49" s="26" t="s">
        <v>1536</v>
      </c>
      <c r="O49" s="26" t="s">
        <v>1536</v>
      </c>
      <c r="P49" s="26" t="s">
        <v>1536</v>
      </c>
      <c r="Q49" s="26" t="s">
        <v>1536</v>
      </c>
      <c r="R49" s="26" t="s">
        <v>1536</v>
      </c>
      <c r="S49" s="26" t="s">
        <v>1536</v>
      </c>
      <c r="T49" s="26" t="s">
        <v>1536</v>
      </c>
      <c r="U49" s="26" t="s">
        <v>1536</v>
      </c>
      <c r="V49" s="26" t="s">
        <v>1536</v>
      </c>
      <c r="W49" s="26" t="s">
        <v>1536</v>
      </c>
      <c r="X49" s="26" t="s">
        <v>1536</v>
      </c>
      <c r="Y49" s="26" t="s">
        <v>1536</v>
      </c>
      <c r="Z49" s="26" t="s">
        <v>1536</v>
      </c>
      <c r="AA49" s="26" t="s">
        <v>1536</v>
      </c>
      <c r="AB49" s="26" t="s">
        <v>1536</v>
      </c>
      <c r="AC49" s="26" t="s">
        <v>1536</v>
      </c>
      <c r="AD49" s="26" t="s">
        <v>1536</v>
      </c>
      <c r="AE49" s="26" t="s">
        <v>1536</v>
      </c>
      <c r="AF49" s="26" t="s">
        <v>1536</v>
      </c>
      <c r="AG49" s="26" t="s">
        <v>1536</v>
      </c>
      <c r="AH49" s="26" t="s">
        <v>1536</v>
      </c>
      <c r="AI49" s="26" t="s">
        <v>1536</v>
      </c>
      <c r="AJ49" s="26" t="s">
        <v>1536</v>
      </c>
      <c r="AK49" s="26" t="s">
        <v>1536</v>
      </c>
      <c r="AL49" s="26" t="s">
        <v>1536</v>
      </c>
      <c r="AM49" s="26" t="s">
        <v>1536</v>
      </c>
      <c r="AN49" s="26" t="s">
        <v>1536</v>
      </c>
      <c r="AO49" s="26" t="s">
        <v>1536</v>
      </c>
      <c r="AP49" s="26" t="s">
        <v>1536</v>
      </c>
      <c r="AQ49" s="26" t="s">
        <v>1536</v>
      </c>
      <c r="AR49" s="26" t="s">
        <v>1536</v>
      </c>
      <c r="AS49" s="26" t="s">
        <v>1536</v>
      </c>
      <c r="AT49" s="26" t="s">
        <v>1536</v>
      </c>
      <c r="AU49" s="26" t="s">
        <v>1536</v>
      </c>
      <c r="AV49" s="26" t="s">
        <v>1536</v>
      </c>
      <c r="AW49" s="26" t="s">
        <v>1536</v>
      </c>
      <c r="AX49" s="26" t="s">
        <v>1536</v>
      </c>
      <c r="AY49" s="26" t="s">
        <v>1536</v>
      </c>
      <c r="AZ49" s="26" t="s">
        <v>1536</v>
      </c>
      <c r="BA49" s="26" t="s">
        <v>1536</v>
      </c>
      <c r="BB49" s="26" t="s">
        <v>1536</v>
      </c>
      <c r="BC49" s="26" t="s">
        <v>1536</v>
      </c>
      <c r="BD49" s="26" t="s">
        <v>1536</v>
      </c>
      <c r="BE49" s="26" t="s">
        <v>1536</v>
      </c>
      <c r="BF49" s="26" t="s">
        <v>1536</v>
      </c>
      <c r="BG49" s="26" t="s">
        <v>1536</v>
      </c>
      <c r="BH49" s="26" t="s">
        <v>1536</v>
      </c>
      <c r="BI49" s="26" t="s">
        <v>1536</v>
      </c>
      <c r="BJ49" s="26" t="s">
        <v>1536</v>
      </c>
      <c r="BK49" s="26" t="s">
        <v>1536</v>
      </c>
      <c r="BL49" s="26" t="s">
        <v>1536</v>
      </c>
      <c r="BM49" s="26" t="s">
        <v>1536</v>
      </c>
      <c r="BN49" s="26" t="s">
        <v>1536</v>
      </c>
      <c r="BO49" s="26" t="s">
        <v>1536</v>
      </c>
      <c r="BP49" s="26" t="s">
        <v>1536</v>
      </c>
      <c r="BQ49" s="26" t="s">
        <v>1536</v>
      </c>
      <c r="BR49" s="26" t="s">
        <v>1536</v>
      </c>
      <c r="BS49" s="26" t="s">
        <v>1536</v>
      </c>
      <c r="BT49" s="26" t="s">
        <v>1536</v>
      </c>
      <c r="BU49" s="26" t="s">
        <v>1536</v>
      </c>
      <c r="BV49" s="26" t="s">
        <v>1536</v>
      </c>
      <c r="BW49" s="26" t="s">
        <v>1536</v>
      </c>
      <c r="BX49" s="26" t="s">
        <v>1536</v>
      </c>
      <c r="BY49" s="26" t="s">
        <v>1536</v>
      </c>
      <c r="BZ49" s="26" t="s">
        <v>1536</v>
      </c>
      <c r="CA49" s="26" t="s">
        <v>1536</v>
      </c>
      <c r="CB49" s="26" t="s">
        <v>1536</v>
      </c>
      <c r="CC49" s="26" t="s">
        <v>1536</v>
      </c>
      <c r="CD49" s="26" t="s">
        <v>1536</v>
      </c>
      <c r="CE49" s="26" t="s">
        <v>1536</v>
      </c>
      <c r="CF49" s="26" t="s">
        <v>1536</v>
      </c>
      <c r="CG49" s="26" t="s">
        <v>1536</v>
      </c>
      <c r="CH49" s="26" t="s">
        <v>1536</v>
      </c>
      <c r="CI49" s="26" t="s">
        <v>1536</v>
      </c>
      <c r="CJ49" s="26" t="s">
        <v>1536</v>
      </c>
      <c r="CK49" s="26" t="s">
        <v>1536</v>
      </c>
      <c r="CL49" s="26" t="s">
        <v>1536</v>
      </c>
      <c r="CM49" s="26" t="s">
        <v>1536</v>
      </c>
      <c r="CN49" s="26" t="s">
        <v>1536</v>
      </c>
      <c r="CO49" s="26" t="s">
        <v>1536</v>
      </c>
      <c r="CP49" s="26" t="s">
        <v>1536</v>
      </c>
      <c r="CQ49" s="26" t="s">
        <v>1536</v>
      </c>
      <c r="CR49" s="26" t="s">
        <v>1536</v>
      </c>
      <c r="CS49" s="26" t="s">
        <v>1536</v>
      </c>
      <c r="CT49" s="26" t="s">
        <v>1536</v>
      </c>
      <c r="CU49" s="26" t="s">
        <v>1536</v>
      </c>
      <c r="CV49" s="26" t="s">
        <v>1536</v>
      </c>
      <c r="CW49" s="26" t="s">
        <v>1536</v>
      </c>
      <c r="CX49" s="26" t="s">
        <v>1536</v>
      </c>
      <c r="CY49" s="26" t="s">
        <v>1536</v>
      </c>
      <c r="CZ49" s="26" t="s">
        <v>1536</v>
      </c>
      <c r="DA49" s="26" t="s">
        <v>1536</v>
      </c>
      <c r="DB49" s="26" t="s">
        <v>1536</v>
      </c>
      <c r="DC49" s="26" t="s">
        <v>1536</v>
      </c>
      <c r="DD49" s="26" t="s">
        <v>1536</v>
      </c>
      <c r="DE49" s="26" t="s">
        <v>1536</v>
      </c>
      <c r="DF49" s="26" t="s">
        <v>1536</v>
      </c>
      <c r="DG49" s="26" t="s">
        <v>1536</v>
      </c>
      <c r="DH49" s="26" t="s">
        <v>1536</v>
      </c>
      <c r="DI49" s="26" t="s">
        <v>1536</v>
      </c>
      <c r="DJ49" s="26" t="s">
        <v>1536</v>
      </c>
      <c r="DK49" s="26" t="s">
        <v>1536</v>
      </c>
      <c r="DL49" s="26" t="s">
        <v>1536</v>
      </c>
      <c r="DM49" s="26" t="s">
        <v>1536</v>
      </c>
      <c r="DN49" s="26" t="s">
        <v>1536</v>
      </c>
      <c r="DO49" s="26" t="s">
        <v>1536</v>
      </c>
    </row>
    <row r="50" spans="1:119" x14ac:dyDescent="0.2">
      <c r="D50" s="38"/>
      <c r="E50" s="38"/>
      <c r="F50" s="39" t="s">
        <v>1612</v>
      </c>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c r="CD50" s="6"/>
      <c r="CE50" s="6"/>
      <c r="CF50" s="6"/>
      <c r="CG50" s="6"/>
      <c r="CH50" s="6"/>
      <c r="CI50" s="6"/>
      <c r="CJ50" s="6"/>
      <c r="CK50" s="6"/>
      <c r="CL50" s="6"/>
      <c r="CM50" s="6"/>
      <c r="CN50" s="6"/>
      <c r="CO50" s="6"/>
      <c r="CP50" s="6"/>
      <c r="CQ50" s="6"/>
      <c r="CR50" s="6"/>
      <c r="CS50" s="6"/>
      <c r="CT50" s="6"/>
      <c r="CU50" s="6"/>
      <c r="CV50" s="6"/>
      <c r="CW50" s="6"/>
      <c r="CX50" s="6"/>
      <c r="CY50" s="6"/>
      <c r="CZ50" s="6"/>
      <c r="DA50" s="6"/>
      <c r="DB50" s="6"/>
      <c r="DC50" s="6"/>
      <c r="DD50" s="6"/>
      <c r="DE50" s="6"/>
      <c r="DF50" s="6"/>
      <c r="DG50" s="6"/>
      <c r="DH50" s="6"/>
      <c r="DI50" s="6"/>
      <c r="DJ50" s="6"/>
      <c r="DK50" s="6"/>
      <c r="DL50" s="6"/>
      <c r="DM50" s="6"/>
      <c r="DN50" s="6"/>
      <c r="DO50" s="6"/>
    </row>
    <row r="51" spans="1:119" x14ac:dyDescent="0.2">
      <c r="A51" s="70"/>
      <c r="B51" s="70" t="s">
        <v>1613</v>
      </c>
      <c r="C51" s="70"/>
      <c r="D51" s="38"/>
      <c r="E51" s="38"/>
      <c r="F51" s="12" t="s">
        <v>1614</v>
      </c>
      <c r="G51" s="5" t="s">
        <v>1201</v>
      </c>
      <c r="H51" s="10" t="s">
        <v>1536</v>
      </c>
      <c r="I51" s="10" t="s">
        <v>1536</v>
      </c>
      <c r="J51" s="10" t="s">
        <v>1536</v>
      </c>
      <c r="K51" s="10" t="s">
        <v>1536</v>
      </c>
      <c r="L51" s="10" t="s">
        <v>1536</v>
      </c>
      <c r="M51" s="10" t="s">
        <v>1536</v>
      </c>
      <c r="N51" s="10" t="s">
        <v>1536</v>
      </c>
      <c r="O51" s="10" t="s">
        <v>1536</v>
      </c>
      <c r="P51" s="10" t="s">
        <v>1536</v>
      </c>
      <c r="Q51" s="10" t="s">
        <v>1536</v>
      </c>
      <c r="R51" s="10" t="s">
        <v>1536</v>
      </c>
      <c r="S51" s="10" t="s">
        <v>1536</v>
      </c>
      <c r="T51" s="10" t="s">
        <v>1536</v>
      </c>
      <c r="U51" s="10" t="s">
        <v>1536</v>
      </c>
      <c r="V51" s="10" t="s">
        <v>1536</v>
      </c>
      <c r="W51" s="10" t="s">
        <v>1536</v>
      </c>
      <c r="X51" s="10" t="s">
        <v>1536</v>
      </c>
      <c r="Y51" s="10" t="s">
        <v>1536</v>
      </c>
      <c r="Z51" s="10" t="s">
        <v>1536</v>
      </c>
      <c r="AA51" s="10" t="s">
        <v>1536</v>
      </c>
      <c r="AB51" s="10" t="s">
        <v>1536</v>
      </c>
      <c r="AC51" s="10" t="s">
        <v>1536</v>
      </c>
      <c r="AD51" s="10" t="s">
        <v>1536</v>
      </c>
      <c r="AE51" s="10" t="s">
        <v>1536</v>
      </c>
      <c r="AF51" s="10" t="s">
        <v>1536</v>
      </c>
      <c r="AG51" s="10" t="s">
        <v>1536</v>
      </c>
      <c r="AH51" s="10" t="s">
        <v>1536</v>
      </c>
      <c r="AI51" s="10" t="s">
        <v>1536</v>
      </c>
      <c r="AJ51" s="10" t="s">
        <v>1536</v>
      </c>
      <c r="AK51" s="10" t="s">
        <v>1536</v>
      </c>
      <c r="AL51" s="10" t="s">
        <v>1536</v>
      </c>
      <c r="AM51" s="10" t="s">
        <v>1536</v>
      </c>
      <c r="AN51" s="10" t="s">
        <v>1536</v>
      </c>
      <c r="AO51" s="10" t="s">
        <v>1536</v>
      </c>
      <c r="AP51" s="10" t="s">
        <v>1536</v>
      </c>
      <c r="AQ51" s="10" t="s">
        <v>1536</v>
      </c>
      <c r="AR51" s="10" t="s">
        <v>1536</v>
      </c>
      <c r="AS51" s="10" t="s">
        <v>1536</v>
      </c>
      <c r="AT51" s="10" t="s">
        <v>1536</v>
      </c>
      <c r="AU51" s="10" t="s">
        <v>1536</v>
      </c>
      <c r="AV51" s="10" t="s">
        <v>1536</v>
      </c>
      <c r="AW51" s="10" t="s">
        <v>1536</v>
      </c>
      <c r="AX51" s="10" t="s">
        <v>1536</v>
      </c>
      <c r="AY51" s="10" t="s">
        <v>1536</v>
      </c>
      <c r="AZ51" s="10" t="s">
        <v>1536</v>
      </c>
      <c r="BA51" s="10" t="s">
        <v>1536</v>
      </c>
      <c r="BB51" s="10" t="s">
        <v>1536</v>
      </c>
      <c r="BC51" s="10" t="s">
        <v>1536</v>
      </c>
      <c r="BD51" s="10" t="s">
        <v>1536</v>
      </c>
      <c r="BE51" s="10" t="s">
        <v>1536</v>
      </c>
      <c r="BF51" s="10" t="s">
        <v>1536</v>
      </c>
      <c r="BG51" s="10" t="s">
        <v>1536</v>
      </c>
      <c r="BH51" s="10" t="s">
        <v>1536</v>
      </c>
      <c r="BI51" s="10" t="s">
        <v>1536</v>
      </c>
      <c r="BJ51" s="10" t="s">
        <v>1536</v>
      </c>
      <c r="BK51" s="10" t="s">
        <v>1536</v>
      </c>
      <c r="BL51" s="10" t="s">
        <v>1536</v>
      </c>
      <c r="BM51" s="10" t="s">
        <v>1536</v>
      </c>
      <c r="BN51" s="10" t="s">
        <v>1536</v>
      </c>
      <c r="BO51" s="10" t="s">
        <v>1536</v>
      </c>
      <c r="BP51" s="10" t="s">
        <v>1536</v>
      </c>
      <c r="BQ51" s="10" t="s">
        <v>1536</v>
      </c>
      <c r="BR51" s="10" t="s">
        <v>1536</v>
      </c>
      <c r="BS51" s="10" t="s">
        <v>1536</v>
      </c>
      <c r="BT51" s="10" t="s">
        <v>1536</v>
      </c>
      <c r="BU51" s="10" t="s">
        <v>1536</v>
      </c>
      <c r="BV51" s="10" t="s">
        <v>1536</v>
      </c>
      <c r="BW51" s="10" t="s">
        <v>1536</v>
      </c>
      <c r="BX51" s="10" t="s">
        <v>1536</v>
      </c>
      <c r="BY51" s="10" t="s">
        <v>1536</v>
      </c>
      <c r="BZ51" s="10" t="s">
        <v>1536</v>
      </c>
      <c r="CA51" s="10" t="s">
        <v>1536</v>
      </c>
      <c r="CB51" s="10" t="s">
        <v>1536</v>
      </c>
      <c r="CC51" s="10" t="s">
        <v>1536</v>
      </c>
      <c r="CD51" s="10" t="s">
        <v>1536</v>
      </c>
      <c r="CE51" s="10" t="s">
        <v>1536</v>
      </c>
      <c r="CF51" s="10" t="s">
        <v>1536</v>
      </c>
      <c r="CG51" s="10" t="s">
        <v>1536</v>
      </c>
      <c r="CH51" s="10" t="s">
        <v>1536</v>
      </c>
      <c r="CI51" s="10" t="s">
        <v>1536</v>
      </c>
      <c r="CJ51" s="10" t="s">
        <v>1536</v>
      </c>
      <c r="CK51" s="10" t="s">
        <v>1536</v>
      </c>
      <c r="CL51" s="10" t="s">
        <v>1536</v>
      </c>
      <c r="CM51" s="10" t="s">
        <v>1536</v>
      </c>
      <c r="CN51" s="10" t="s">
        <v>1536</v>
      </c>
      <c r="CO51" s="10" t="s">
        <v>1536</v>
      </c>
      <c r="CP51" s="10" t="s">
        <v>1536</v>
      </c>
      <c r="CQ51" s="10" t="s">
        <v>1536</v>
      </c>
      <c r="CR51" s="10" t="s">
        <v>1536</v>
      </c>
      <c r="CS51" s="10" t="s">
        <v>1536</v>
      </c>
      <c r="CT51" s="10" t="s">
        <v>1536</v>
      </c>
      <c r="CU51" s="10" t="s">
        <v>1536</v>
      </c>
      <c r="CV51" s="10" t="s">
        <v>1536</v>
      </c>
      <c r="CW51" s="10" t="s">
        <v>1536</v>
      </c>
      <c r="CX51" s="10" t="s">
        <v>1536</v>
      </c>
      <c r="CY51" s="10" t="s">
        <v>1536</v>
      </c>
      <c r="CZ51" s="10" t="s">
        <v>1536</v>
      </c>
      <c r="DA51" s="10" t="s">
        <v>1536</v>
      </c>
      <c r="DB51" s="10" t="s">
        <v>1536</v>
      </c>
      <c r="DC51" s="10" t="s">
        <v>1536</v>
      </c>
      <c r="DD51" s="10" t="s">
        <v>1536</v>
      </c>
      <c r="DE51" s="10" t="s">
        <v>1536</v>
      </c>
      <c r="DF51" s="10" t="s">
        <v>1536</v>
      </c>
      <c r="DG51" s="10" t="s">
        <v>1536</v>
      </c>
      <c r="DH51" s="10" t="s">
        <v>1536</v>
      </c>
      <c r="DI51" s="10" t="s">
        <v>1536</v>
      </c>
      <c r="DJ51" s="10" t="s">
        <v>1536</v>
      </c>
      <c r="DK51" s="10" t="s">
        <v>1536</v>
      </c>
      <c r="DL51" s="10" t="s">
        <v>1536</v>
      </c>
      <c r="DM51" s="10" t="s">
        <v>1536</v>
      </c>
      <c r="DN51" s="10" t="s">
        <v>1536</v>
      </c>
      <c r="DO51" s="10" t="s">
        <v>1536</v>
      </c>
    </row>
    <row r="52" spans="1:119" x14ac:dyDescent="0.2">
      <c r="B52" s="37" t="s">
        <v>1615</v>
      </c>
      <c r="D52" s="38"/>
      <c r="E52" s="38"/>
      <c r="F52" s="12" t="s">
        <v>310</v>
      </c>
      <c r="G52" s="5" t="s">
        <v>1404</v>
      </c>
      <c r="H52" s="10" t="s">
        <v>1536</v>
      </c>
      <c r="I52" s="10" t="s">
        <v>1536</v>
      </c>
      <c r="J52" s="10" t="s">
        <v>1536</v>
      </c>
      <c r="K52" s="10" t="s">
        <v>1536</v>
      </c>
      <c r="L52" s="10" t="s">
        <v>1536</v>
      </c>
      <c r="M52" s="10" t="s">
        <v>1536</v>
      </c>
      <c r="N52" s="10" t="s">
        <v>1536</v>
      </c>
      <c r="O52" s="10" t="s">
        <v>1536</v>
      </c>
      <c r="P52" s="10" t="s">
        <v>1536</v>
      </c>
      <c r="Q52" s="10" t="s">
        <v>1536</v>
      </c>
      <c r="R52" s="10" t="s">
        <v>1536</v>
      </c>
      <c r="S52" s="10" t="s">
        <v>1536</v>
      </c>
      <c r="T52" s="10" t="s">
        <v>1536</v>
      </c>
      <c r="U52" s="10" t="s">
        <v>1536</v>
      </c>
      <c r="V52" s="10" t="s">
        <v>1536</v>
      </c>
      <c r="W52" s="10" t="s">
        <v>1536</v>
      </c>
      <c r="X52" s="10" t="s">
        <v>1536</v>
      </c>
      <c r="Y52" s="10" t="s">
        <v>1536</v>
      </c>
      <c r="Z52" s="10" t="s">
        <v>1536</v>
      </c>
      <c r="AA52" s="10" t="s">
        <v>1536</v>
      </c>
      <c r="AB52" s="10" t="s">
        <v>1536</v>
      </c>
      <c r="AC52" s="10" t="s">
        <v>1536</v>
      </c>
      <c r="AD52" s="10" t="s">
        <v>1536</v>
      </c>
      <c r="AE52" s="10" t="s">
        <v>1536</v>
      </c>
      <c r="AF52" s="10" t="s">
        <v>1536</v>
      </c>
      <c r="AG52" s="10" t="s">
        <v>1536</v>
      </c>
      <c r="AH52" s="10" t="s">
        <v>1536</v>
      </c>
      <c r="AI52" s="10" t="s">
        <v>1536</v>
      </c>
      <c r="AJ52" s="10" t="s">
        <v>1536</v>
      </c>
      <c r="AK52" s="10" t="s">
        <v>1536</v>
      </c>
      <c r="AL52" s="10" t="s">
        <v>1536</v>
      </c>
      <c r="AM52" s="10" t="s">
        <v>1536</v>
      </c>
      <c r="AN52" s="10" t="s">
        <v>1536</v>
      </c>
      <c r="AO52" s="10" t="s">
        <v>1536</v>
      </c>
      <c r="AP52" s="10" t="s">
        <v>1536</v>
      </c>
      <c r="AQ52" s="10" t="s">
        <v>1536</v>
      </c>
      <c r="AR52" s="10" t="s">
        <v>1536</v>
      </c>
      <c r="AS52" s="10" t="s">
        <v>1536</v>
      </c>
      <c r="AT52" s="10" t="s">
        <v>1536</v>
      </c>
      <c r="AU52" s="10" t="s">
        <v>1536</v>
      </c>
      <c r="AV52" s="10" t="s">
        <v>1536</v>
      </c>
      <c r="AW52" s="10" t="s">
        <v>1536</v>
      </c>
      <c r="AX52" s="10" t="s">
        <v>1536</v>
      </c>
      <c r="AY52" s="10" t="s">
        <v>1536</v>
      </c>
      <c r="AZ52" s="10" t="s">
        <v>1536</v>
      </c>
      <c r="BA52" s="10" t="s">
        <v>1536</v>
      </c>
      <c r="BB52" s="10" t="s">
        <v>1536</v>
      </c>
      <c r="BC52" s="10" t="s">
        <v>1536</v>
      </c>
      <c r="BD52" s="10" t="s">
        <v>1536</v>
      </c>
      <c r="BE52" s="10" t="s">
        <v>1536</v>
      </c>
      <c r="BF52" s="10" t="s">
        <v>1536</v>
      </c>
      <c r="BG52" s="10" t="s">
        <v>1536</v>
      </c>
      <c r="BH52" s="10" t="s">
        <v>1536</v>
      </c>
      <c r="BI52" s="10" t="s">
        <v>1536</v>
      </c>
      <c r="BJ52" s="10" t="s">
        <v>1536</v>
      </c>
      <c r="BK52" s="10" t="s">
        <v>1536</v>
      </c>
      <c r="BL52" s="10" t="s">
        <v>1536</v>
      </c>
      <c r="BM52" s="10" t="s">
        <v>1536</v>
      </c>
      <c r="BN52" s="10" t="s">
        <v>1536</v>
      </c>
      <c r="BO52" s="10" t="s">
        <v>1536</v>
      </c>
      <c r="BP52" s="10" t="s">
        <v>1536</v>
      </c>
      <c r="BQ52" s="10" t="s">
        <v>1536</v>
      </c>
      <c r="BR52" s="10" t="s">
        <v>1536</v>
      </c>
      <c r="BS52" s="10" t="s">
        <v>1536</v>
      </c>
      <c r="BT52" s="10" t="s">
        <v>1536</v>
      </c>
      <c r="BU52" s="10" t="s">
        <v>1536</v>
      </c>
      <c r="BV52" s="10" t="s">
        <v>1536</v>
      </c>
      <c r="BW52" s="10" t="s">
        <v>1536</v>
      </c>
      <c r="BX52" s="10" t="s">
        <v>1536</v>
      </c>
      <c r="BY52" s="10" t="s">
        <v>1536</v>
      </c>
      <c r="BZ52" s="10" t="s">
        <v>1536</v>
      </c>
      <c r="CA52" s="10" t="s">
        <v>1536</v>
      </c>
      <c r="CB52" s="10" t="s">
        <v>1536</v>
      </c>
      <c r="CC52" s="10" t="s">
        <v>1536</v>
      </c>
      <c r="CD52" s="10" t="s">
        <v>1536</v>
      </c>
      <c r="CE52" s="10" t="s">
        <v>1536</v>
      </c>
      <c r="CF52" s="10" t="s">
        <v>1536</v>
      </c>
      <c r="CG52" s="10" t="s">
        <v>1536</v>
      </c>
      <c r="CH52" s="10" t="s">
        <v>1536</v>
      </c>
      <c r="CI52" s="10" t="s">
        <v>1536</v>
      </c>
      <c r="CJ52" s="10" t="s">
        <v>1536</v>
      </c>
      <c r="CK52" s="10" t="s">
        <v>1536</v>
      </c>
      <c r="CL52" s="10" t="s">
        <v>1536</v>
      </c>
      <c r="CM52" s="10" t="s">
        <v>1536</v>
      </c>
      <c r="CN52" s="10" t="s">
        <v>1536</v>
      </c>
      <c r="CO52" s="10" t="s">
        <v>1536</v>
      </c>
      <c r="CP52" s="10" t="s">
        <v>1536</v>
      </c>
      <c r="CQ52" s="10" t="s">
        <v>1536</v>
      </c>
      <c r="CR52" s="10" t="s">
        <v>1536</v>
      </c>
      <c r="CS52" s="10" t="s">
        <v>1536</v>
      </c>
      <c r="CT52" s="10" t="s">
        <v>1536</v>
      </c>
      <c r="CU52" s="10" t="s">
        <v>1536</v>
      </c>
      <c r="CV52" s="10" t="s">
        <v>1536</v>
      </c>
      <c r="CW52" s="10" t="s">
        <v>1536</v>
      </c>
      <c r="CX52" s="10" t="s">
        <v>1536</v>
      </c>
      <c r="CY52" s="10" t="s">
        <v>1536</v>
      </c>
      <c r="CZ52" s="10" t="s">
        <v>1536</v>
      </c>
      <c r="DA52" s="10" t="s">
        <v>1536</v>
      </c>
      <c r="DB52" s="10" t="s">
        <v>1536</v>
      </c>
      <c r="DC52" s="10" t="s">
        <v>1536</v>
      </c>
      <c r="DD52" s="10" t="s">
        <v>1536</v>
      </c>
      <c r="DE52" s="10" t="s">
        <v>1536</v>
      </c>
      <c r="DF52" s="10" t="s">
        <v>1536</v>
      </c>
      <c r="DG52" s="10" t="s">
        <v>1536</v>
      </c>
      <c r="DH52" s="10" t="s">
        <v>1536</v>
      </c>
      <c r="DI52" s="10" t="s">
        <v>1536</v>
      </c>
      <c r="DJ52" s="10" t="s">
        <v>1536</v>
      </c>
      <c r="DK52" s="10" t="s">
        <v>1536</v>
      </c>
      <c r="DL52" s="10" t="s">
        <v>1536</v>
      </c>
      <c r="DM52" s="10" t="s">
        <v>1536</v>
      </c>
      <c r="DN52" s="10" t="s">
        <v>1536</v>
      </c>
      <c r="DO52" s="10" t="s">
        <v>1536</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A518"/>
  <sheetViews>
    <sheetView zoomScale="75" workbookViewId="0">
      <pane xSplit="7" ySplit="1" topLeftCell="H280" activePane="bottomRight" state="frozen"/>
      <selection activeCell="AH15" sqref="AH15"/>
      <selection pane="topRight" activeCell="AH15" sqref="AH15"/>
      <selection pane="bottomLeft" activeCell="AH15" sqref="AH15"/>
      <selection pane="bottomRight" activeCell="A9" sqref="A9:XFD9"/>
    </sheetView>
  </sheetViews>
  <sheetFormatPr defaultColWidth="8.85546875" defaultRowHeight="12.75" x14ac:dyDescent="0.2"/>
  <cols>
    <col min="1" max="1" width="12.5703125" style="70" hidden="1" customWidth="1"/>
    <col min="2" max="2" width="30.42578125" style="70" hidden="1" customWidth="1"/>
    <col min="3" max="3" width="12.28515625" style="70" hidden="1" customWidth="1"/>
    <col min="4" max="4" width="11.28515625" style="70" hidden="1" customWidth="1"/>
    <col min="5" max="5" width="7.7109375" style="70" hidden="1" customWidth="1"/>
    <col min="6" max="6" width="36.7109375" style="29" customWidth="1"/>
    <col min="7" max="7" width="9.7109375" style="29" customWidth="1"/>
    <col min="8" max="53" width="9.7109375" style="32" customWidth="1"/>
    <col min="54" max="16384" width="8.85546875" style="3"/>
  </cols>
  <sheetData>
    <row r="1" spans="1:53" x14ac:dyDescent="0.2">
      <c r="A1" s="33" t="s">
        <v>1501</v>
      </c>
      <c r="B1" s="34" t="s">
        <v>1502</v>
      </c>
      <c r="C1" s="35" t="s">
        <v>1503</v>
      </c>
      <c r="D1" s="35" t="s">
        <v>1504</v>
      </c>
      <c r="E1" s="35" t="s">
        <v>1505</v>
      </c>
      <c r="F1" s="1" t="s">
        <v>1405</v>
      </c>
      <c r="G1" s="1" t="s">
        <v>1506</v>
      </c>
      <c r="H1" s="168" t="s">
        <v>1617</v>
      </c>
      <c r="I1" s="168" t="s">
        <v>1618</v>
      </c>
      <c r="J1" s="168" t="s">
        <v>1619</v>
      </c>
      <c r="K1" s="168" t="s">
        <v>1620</v>
      </c>
      <c r="L1" s="168" t="s">
        <v>1621</v>
      </c>
      <c r="M1" s="168" t="s">
        <v>1622</v>
      </c>
      <c r="N1" s="168" t="s">
        <v>1623</v>
      </c>
      <c r="O1" s="168" t="s">
        <v>1624</v>
      </c>
      <c r="P1" s="168" t="s">
        <v>1625</v>
      </c>
      <c r="Q1" s="168" t="s">
        <v>1626</v>
      </c>
      <c r="R1" s="168" t="s">
        <v>1627</v>
      </c>
      <c r="S1" s="168" t="s">
        <v>1628</v>
      </c>
      <c r="T1" s="168" t="s">
        <v>1629</v>
      </c>
      <c r="U1" s="168" t="s">
        <v>1630</v>
      </c>
      <c r="V1" s="168" t="s">
        <v>1631</v>
      </c>
      <c r="W1" s="168" t="s">
        <v>1632</v>
      </c>
      <c r="X1" s="168" t="s">
        <v>1633</v>
      </c>
      <c r="Y1" s="168" t="s">
        <v>1634</v>
      </c>
      <c r="Z1" s="168" t="s">
        <v>1635</v>
      </c>
      <c r="AA1" s="168" t="s">
        <v>1636</v>
      </c>
      <c r="AB1" s="168" t="s">
        <v>1637</v>
      </c>
      <c r="AC1" s="168" t="s">
        <v>1638</v>
      </c>
      <c r="AD1" s="168" t="s">
        <v>1639</v>
      </c>
      <c r="AE1" s="92" t="s">
        <v>1640</v>
      </c>
      <c r="AF1" s="168" t="s">
        <v>402</v>
      </c>
      <c r="AG1" s="168" t="s">
        <v>1741</v>
      </c>
      <c r="AH1" s="168" t="s">
        <v>403</v>
      </c>
      <c r="AI1" s="168" t="s">
        <v>1732</v>
      </c>
      <c r="AJ1" s="168" t="s">
        <v>1478</v>
      </c>
      <c r="AK1" s="168" t="s">
        <v>828</v>
      </c>
      <c r="AL1" s="168" t="s">
        <v>1452</v>
      </c>
      <c r="AM1" s="168" t="s">
        <v>1454</v>
      </c>
      <c r="AN1" s="168">
        <v>2012</v>
      </c>
      <c r="AO1" s="168">
        <v>2013</v>
      </c>
      <c r="AP1" s="168">
        <v>2014</v>
      </c>
      <c r="AQ1" s="168">
        <v>2015</v>
      </c>
      <c r="AR1" s="168">
        <v>2016</v>
      </c>
      <c r="AS1" s="168">
        <v>2017</v>
      </c>
      <c r="AT1" s="168">
        <v>2018</v>
      </c>
      <c r="AU1" s="168">
        <v>2019</v>
      </c>
      <c r="AV1" s="168">
        <v>2020</v>
      </c>
      <c r="AW1" s="2">
        <v>2021</v>
      </c>
      <c r="AX1" s="2">
        <v>2022</v>
      </c>
      <c r="AY1" s="2">
        <v>2023</v>
      </c>
      <c r="AZ1" s="2">
        <v>2024</v>
      </c>
      <c r="BA1" s="2">
        <v>2025</v>
      </c>
    </row>
    <row r="2" spans="1:53" ht="15.75" x14ac:dyDescent="0.25">
      <c r="F2" s="4" t="s">
        <v>1641</v>
      </c>
      <c r="G2" s="5" t="s">
        <v>1642</v>
      </c>
      <c r="H2" s="6"/>
      <c r="I2" s="6"/>
      <c r="J2" s="6"/>
      <c r="K2" s="6"/>
      <c r="L2" s="6"/>
      <c r="M2" s="6"/>
      <c r="N2" s="6"/>
      <c r="O2" s="6"/>
      <c r="P2" s="6"/>
      <c r="Q2" s="6"/>
      <c r="R2" s="6"/>
      <c r="S2" s="6"/>
      <c r="T2" s="6"/>
      <c r="U2" s="6"/>
      <c r="V2" s="6"/>
      <c r="W2" s="6"/>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row>
    <row r="3" spans="1:53" s="8" customFormat="1" x14ac:dyDescent="0.2">
      <c r="A3" s="70"/>
      <c r="B3" s="70"/>
      <c r="C3" s="70"/>
      <c r="D3" s="70"/>
      <c r="E3" s="70"/>
      <c r="F3" s="1" t="s">
        <v>1644</v>
      </c>
      <c r="G3" s="5"/>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row>
    <row r="4" spans="1:53" s="42" customFormat="1" x14ac:dyDescent="0.2">
      <c r="A4" s="37" t="s">
        <v>442</v>
      </c>
      <c r="B4" s="37" t="s">
        <v>1645</v>
      </c>
      <c r="C4" s="37"/>
      <c r="D4" s="38" t="s">
        <v>374</v>
      </c>
      <c r="E4" s="38" t="s">
        <v>1546</v>
      </c>
      <c r="F4" s="22" t="s">
        <v>1646</v>
      </c>
      <c r="G4" s="22" t="s">
        <v>1087</v>
      </c>
      <c r="H4" s="27">
        <v>2665.6564887883342</v>
      </c>
      <c r="I4" s="27">
        <v>2400.0647906666677</v>
      </c>
      <c r="J4" s="27">
        <v>2302.9266410797486</v>
      </c>
      <c r="K4" s="27">
        <v>2253.1618728979129</v>
      </c>
      <c r="L4" s="27">
        <v>2151.1317678933319</v>
      </c>
      <c r="M4" s="27">
        <v>2237.5193362032533</v>
      </c>
      <c r="N4" s="27">
        <v>3001.6223951492984</v>
      </c>
      <c r="O4" s="27">
        <v>3700.165569405468</v>
      </c>
      <c r="P4" s="27">
        <v>4173.3310952803522</v>
      </c>
      <c r="Q4" s="27">
        <v>4211.7079820960525</v>
      </c>
      <c r="R4" s="27">
        <v>5183.1971767350205</v>
      </c>
      <c r="S4" s="27">
        <v>5570.0258204589682</v>
      </c>
      <c r="T4" s="27">
        <v>6052.2799402148348</v>
      </c>
      <c r="U4" s="27">
        <v>5560.3345246801546</v>
      </c>
      <c r="V4" s="27">
        <v>5906.7941564800203</v>
      </c>
      <c r="W4" s="27">
        <v>6709.2940924333434</v>
      </c>
      <c r="X4" s="27">
        <v>6773.5018625499888</v>
      </c>
      <c r="Y4" s="27">
        <v>6491.8702740550025</v>
      </c>
      <c r="Z4" s="27">
        <v>6696.5033548483361</v>
      </c>
      <c r="AA4" s="27">
        <v>6618.4662271272482</v>
      </c>
      <c r="AB4" s="27">
        <v>6124.7195206600009</v>
      </c>
      <c r="AC4" s="27">
        <v>6132.7725277377504</v>
      </c>
      <c r="AD4" s="27">
        <v>6640.0660692008323</v>
      </c>
      <c r="AE4" s="27">
        <v>7980.6832808516792</v>
      </c>
      <c r="AF4" s="27">
        <v>9135.1610897013488</v>
      </c>
      <c r="AG4" s="27">
        <v>9433.1537165371046</v>
      </c>
      <c r="AH4" s="27">
        <v>9978.7081649225147</v>
      </c>
      <c r="AI4" s="27">
        <v>11398.888119194355</v>
      </c>
      <c r="AJ4" s="27">
        <v>12017.135700500599</v>
      </c>
      <c r="AK4" s="27">
        <v>10721.791175569006</v>
      </c>
      <c r="AL4" s="27">
        <v>10658.038803343316</v>
      </c>
      <c r="AM4" s="27">
        <v>11562.562457212522</v>
      </c>
      <c r="AN4" s="27">
        <v>11017.619838968645</v>
      </c>
      <c r="AO4" s="27">
        <v>11479.077654043354</v>
      </c>
      <c r="AP4" s="27">
        <v>11985.723949697722</v>
      </c>
      <c r="AQ4" s="27">
        <v>10562.726946208522</v>
      </c>
      <c r="AR4" s="27">
        <v>10512.011804635895</v>
      </c>
      <c r="AS4" s="27">
        <v>10910.867470360001</v>
      </c>
      <c r="AT4" s="27">
        <v>11717.27929858015</v>
      </c>
      <c r="AU4" s="27">
        <v>11440.991683665799</v>
      </c>
      <c r="AV4" s="27">
        <v>11019.451010319985</v>
      </c>
      <c r="AW4" s="28">
        <v>12413.692684639049</v>
      </c>
      <c r="AX4" s="28">
        <v>13076.611145944571</v>
      </c>
      <c r="AY4" s="28">
        <v>13404.723530503754</v>
      </c>
      <c r="AZ4" s="28">
        <v>14136.306775885929</v>
      </c>
      <c r="BA4" s="28">
        <v>15007.873551563269</v>
      </c>
    </row>
    <row r="5" spans="1:53" s="43" customFormat="1" x14ac:dyDescent="0.2">
      <c r="A5" s="37" t="s">
        <v>442</v>
      </c>
      <c r="B5" s="37" t="s">
        <v>1647</v>
      </c>
      <c r="C5" s="37"/>
      <c r="D5" s="38" t="s">
        <v>1648</v>
      </c>
      <c r="E5" s="38" t="s">
        <v>1546</v>
      </c>
      <c r="F5" s="12" t="s">
        <v>1649</v>
      </c>
      <c r="G5" s="13" t="s">
        <v>1088</v>
      </c>
      <c r="H5" s="27">
        <v>2359.2213481116414</v>
      </c>
      <c r="I5" s="27">
        <v>2598.0670255317746</v>
      </c>
      <c r="J5" s="27">
        <v>2787.1116358444615</v>
      </c>
      <c r="K5" s="27">
        <v>2956.3868817064586</v>
      </c>
      <c r="L5" s="27">
        <v>3142.251827778533</v>
      </c>
      <c r="M5" s="27">
        <v>3331.5415002967229</v>
      </c>
      <c r="N5" s="27">
        <v>3489.1041315950324</v>
      </c>
      <c r="O5" s="27">
        <v>3678.1073251897656</v>
      </c>
      <c r="P5" s="27">
        <v>3975.2895217479258</v>
      </c>
      <c r="Q5" s="27">
        <v>4281.1970228080263</v>
      </c>
      <c r="R5" s="27">
        <v>4550.8160522379794</v>
      </c>
      <c r="S5" s="27">
        <v>4928.9528708499183</v>
      </c>
      <c r="T5" s="27">
        <v>5093.7388432182615</v>
      </c>
      <c r="U5" s="27">
        <v>5208.5123727771379</v>
      </c>
      <c r="V5" s="27">
        <v>5463.1223060718448</v>
      </c>
      <c r="W5" s="27">
        <v>5617.6251541215024</v>
      </c>
      <c r="X5" s="27">
        <v>5820.112339791297</v>
      </c>
      <c r="Y5" s="27">
        <v>6052.5879660018973</v>
      </c>
      <c r="Z5" s="27">
        <v>6290.1428948343</v>
      </c>
      <c r="AA5" s="27">
        <v>6510.9050432321637</v>
      </c>
      <c r="AB5" s="27">
        <v>6928.1489841118437</v>
      </c>
      <c r="AC5" s="27">
        <v>7265.1553106373776</v>
      </c>
      <c r="AD5" s="27">
        <v>7534.9249856145125</v>
      </c>
      <c r="AE5" s="27">
        <v>7698.2525875736665</v>
      </c>
      <c r="AF5" s="27">
        <v>8007.0524858255139</v>
      </c>
      <c r="AG5" s="27">
        <v>8258.5791822282845</v>
      </c>
      <c r="AH5" s="27">
        <v>8871.1350749756548</v>
      </c>
      <c r="AI5" s="27">
        <v>9338.1854025645534</v>
      </c>
      <c r="AJ5" s="27">
        <v>9711.0761231441502</v>
      </c>
      <c r="AK5" s="27">
        <v>9488.6083763679126</v>
      </c>
      <c r="AL5" s="27">
        <v>9887.1634056018684</v>
      </c>
      <c r="AM5" s="27">
        <v>10380.073858585176</v>
      </c>
      <c r="AN5" s="27">
        <v>10575.283576456271</v>
      </c>
      <c r="AO5" s="27">
        <v>10991.870687100954</v>
      </c>
      <c r="AP5" s="27">
        <v>11345.446155102827</v>
      </c>
      <c r="AQ5" s="27">
        <v>11615.456837052991</v>
      </c>
      <c r="AR5" s="27">
        <v>12337.872988353229</v>
      </c>
      <c r="AS5" s="27">
        <v>12929.960084832403</v>
      </c>
      <c r="AT5" s="27">
        <v>13429.904302693778</v>
      </c>
      <c r="AU5" s="27">
        <v>13962.17973591002</v>
      </c>
      <c r="AV5" s="27">
        <v>13117.316496123696</v>
      </c>
      <c r="AW5" s="28">
        <v>13958.99170811795</v>
      </c>
      <c r="AX5" s="28">
        <v>14905.67464017426</v>
      </c>
      <c r="AY5" s="28">
        <v>15565.19353329474</v>
      </c>
      <c r="AZ5" s="28">
        <v>16160.047244440739</v>
      </c>
      <c r="BA5" s="28">
        <v>16723.111658363916</v>
      </c>
    </row>
    <row r="6" spans="1:53" s="41" customFormat="1" x14ac:dyDescent="0.2">
      <c r="A6" s="37" t="s">
        <v>442</v>
      </c>
      <c r="B6" s="37" t="s">
        <v>1650</v>
      </c>
      <c r="C6" s="37"/>
      <c r="D6" s="38" t="s">
        <v>1651</v>
      </c>
      <c r="E6" s="38" t="s">
        <v>1546</v>
      </c>
      <c r="F6" s="39" t="s">
        <v>1652</v>
      </c>
      <c r="G6" s="13" t="s">
        <v>1089</v>
      </c>
      <c r="H6" s="27" t="s">
        <v>1536</v>
      </c>
      <c r="I6" s="27" t="s">
        <v>1536</v>
      </c>
      <c r="J6" s="27" t="s">
        <v>1536</v>
      </c>
      <c r="K6" s="27" t="s">
        <v>1536</v>
      </c>
      <c r="L6" s="27" t="s">
        <v>1536</v>
      </c>
      <c r="M6" s="27" t="s">
        <v>1536</v>
      </c>
      <c r="N6" s="27" t="s">
        <v>1536</v>
      </c>
      <c r="O6" s="27" t="s">
        <v>1536</v>
      </c>
      <c r="P6" s="27" t="s">
        <v>1536</v>
      </c>
      <c r="Q6" s="27" t="s">
        <v>1536</v>
      </c>
      <c r="R6" s="27" t="s">
        <v>1536</v>
      </c>
      <c r="S6" s="27" t="s">
        <v>1536</v>
      </c>
      <c r="T6" s="27" t="s">
        <v>1536</v>
      </c>
      <c r="U6" s="27" t="s">
        <v>1536</v>
      </c>
      <c r="V6" s="27" t="s">
        <v>1536</v>
      </c>
      <c r="W6" s="27" t="s">
        <v>1536</v>
      </c>
      <c r="X6" s="27" t="s">
        <v>1536</v>
      </c>
      <c r="Y6" s="27" t="s">
        <v>1536</v>
      </c>
      <c r="Z6" s="27" t="s">
        <v>1536</v>
      </c>
      <c r="AA6" s="27" t="s">
        <v>1536</v>
      </c>
      <c r="AB6" s="27" t="s">
        <v>1536</v>
      </c>
      <c r="AC6" s="27" t="s">
        <v>1536</v>
      </c>
      <c r="AD6" s="27" t="s">
        <v>1536</v>
      </c>
      <c r="AE6" s="27" t="s">
        <v>1536</v>
      </c>
      <c r="AF6" s="27" t="s">
        <v>1536</v>
      </c>
      <c r="AG6" s="27" t="s">
        <v>1536</v>
      </c>
      <c r="AH6" s="27" t="s">
        <v>1536</v>
      </c>
      <c r="AI6" s="27" t="s">
        <v>1536</v>
      </c>
      <c r="AJ6" s="27" t="s">
        <v>1536</v>
      </c>
      <c r="AK6" s="27" t="s">
        <v>1536</v>
      </c>
      <c r="AL6" s="27" t="s">
        <v>1536</v>
      </c>
      <c r="AM6" s="27" t="s">
        <v>1536</v>
      </c>
      <c r="AN6" s="27" t="s">
        <v>1536</v>
      </c>
      <c r="AO6" s="27" t="s">
        <v>1536</v>
      </c>
      <c r="AP6" s="27" t="s">
        <v>1536</v>
      </c>
      <c r="AQ6" s="27" t="s">
        <v>1536</v>
      </c>
      <c r="AR6" s="27" t="s">
        <v>1536</v>
      </c>
      <c r="AS6" s="27" t="s">
        <v>1536</v>
      </c>
      <c r="AT6" s="27" t="s">
        <v>1536</v>
      </c>
      <c r="AU6" s="27" t="s">
        <v>1536</v>
      </c>
      <c r="AV6" s="27" t="s">
        <v>1536</v>
      </c>
      <c r="AW6" s="28" t="s">
        <v>1536</v>
      </c>
      <c r="AX6" s="28" t="s">
        <v>1536</v>
      </c>
      <c r="AY6" s="28" t="s">
        <v>1536</v>
      </c>
      <c r="AZ6" s="28" t="s">
        <v>1536</v>
      </c>
      <c r="BA6" s="28" t="s">
        <v>1536</v>
      </c>
    </row>
    <row r="7" spans="1:53" s="43" customFormat="1" x14ac:dyDescent="0.2">
      <c r="A7" s="37" t="s">
        <v>442</v>
      </c>
      <c r="B7" s="37" t="s">
        <v>1653</v>
      </c>
      <c r="C7" s="37"/>
      <c r="D7" s="38" t="s">
        <v>1651</v>
      </c>
      <c r="E7" s="38" t="s">
        <v>1546</v>
      </c>
      <c r="F7" s="44" t="s">
        <v>1654</v>
      </c>
      <c r="G7" s="13" t="s">
        <v>1090</v>
      </c>
      <c r="H7" s="27" t="s">
        <v>1536</v>
      </c>
      <c r="I7" s="27" t="s">
        <v>1536</v>
      </c>
      <c r="J7" s="27" t="s">
        <v>1536</v>
      </c>
      <c r="K7" s="27" t="s">
        <v>1536</v>
      </c>
      <c r="L7" s="27" t="s">
        <v>1536</v>
      </c>
      <c r="M7" s="27" t="s">
        <v>1536</v>
      </c>
      <c r="N7" s="27" t="s">
        <v>1536</v>
      </c>
      <c r="O7" s="27" t="s">
        <v>1536</v>
      </c>
      <c r="P7" s="27" t="s">
        <v>1536</v>
      </c>
      <c r="Q7" s="27" t="s">
        <v>1536</v>
      </c>
      <c r="R7" s="27" t="s">
        <v>1536</v>
      </c>
      <c r="S7" s="27" t="s">
        <v>1536</v>
      </c>
      <c r="T7" s="27" t="s">
        <v>1536</v>
      </c>
      <c r="U7" s="27" t="s">
        <v>1536</v>
      </c>
      <c r="V7" s="27" t="s">
        <v>1536</v>
      </c>
      <c r="W7" s="27" t="s">
        <v>1536</v>
      </c>
      <c r="X7" s="27" t="s">
        <v>1536</v>
      </c>
      <c r="Y7" s="27" t="s">
        <v>1536</v>
      </c>
      <c r="Z7" s="27" t="s">
        <v>1536</v>
      </c>
      <c r="AA7" s="27" t="s">
        <v>1536</v>
      </c>
      <c r="AB7" s="27" t="s">
        <v>1536</v>
      </c>
      <c r="AC7" s="27" t="s">
        <v>1536</v>
      </c>
      <c r="AD7" s="27" t="s">
        <v>1536</v>
      </c>
      <c r="AE7" s="27" t="s">
        <v>1536</v>
      </c>
      <c r="AF7" s="27" t="s">
        <v>1536</v>
      </c>
      <c r="AG7" s="27" t="s">
        <v>1536</v>
      </c>
      <c r="AH7" s="27" t="s">
        <v>1536</v>
      </c>
      <c r="AI7" s="27" t="s">
        <v>1536</v>
      </c>
      <c r="AJ7" s="27" t="s">
        <v>1536</v>
      </c>
      <c r="AK7" s="27" t="s">
        <v>1536</v>
      </c>
      <c r="AL7" s="27" t="s">
        <v>1536</v>
      </c>
      <c r="AM7" s="27" t="s">
        <v>1536</v>
      </c>
      <c r="AN7" s="27" t="s">
        <v>1536</v>
      </c>
      <c r="AO7" s="27" t="s">
        <v>1536</v>
      </c>
      <c r="AP7" s="27" t="s">
        <v>1536</v>
      </c>
      <c r="AQ7" s="27" t="s">
        <v>1536</v>
      </c>
      <c r="AR7" s="27" t="s">
        <v>1536</v>
      </c>
      <c r="AS7" s="27" t="s">
        <v>1536</v>
      </c>
      <c r="AT7" s="27" t="s">
        <v>1536</v>
      </c>
      <c r="AU7" s="27" t="s">
        <v>1536</v>
      </c>
      <c r="AV7" s="27" t="s">
        <v>1536</v>
      </c>
      <c r="AW7" s="28" t="s">
        <v>1536</v>
      </c>
      <c r="AX7" s="28" t="s">
        <v>1536</v>
      </c>
      <c r="AY7" s="28" t="s">
        <v>1536</v>
      </c>
      <c r="AZ7" s="28" t="s">
        <v>1536</v>
      </c>
      <c r="BA7" s="28" t="s">
        <v>1536</v>
      </c>
    </row>
    <row r="8" spans="1:53" s="11" customFormat="1" x14ac:dyDescent="0.2">
      <c r="A8" s="70"/>
      <c r="B8" s="70"/>
      <c r="C8" s="70"/>
      <c r="D8" s="70"/>
      <c r="E8" s="70"/>
      <c r="F8" s="16" t="s">
        <v>1655</v>
      </c>
      <c r="G8" s="9"/>
      <c r="H8" s="6"/>
      <c r="I8" s="17"/>
      <c r="J8" s="17"/>
      <c r="K8" s="17"/>
      <c r="L8" s="17"/>
      <c r="M8" s="17"/>
      <c r="N8" s="17"/>
      <c r="O8" s="17"/>
      <c r="P8" s="17"/>
      <c r="Q8" s="17"/>
      <c r="R8" s="17"/>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row>
    <row r="9" spans="1:53" s="43" customFormat="1" x14ac:dyDescent="0.2">
      <c r="A9" s="37" t="s">
        <v>442</v>
      </c>
      <c r="B9" s="37" t="s">
        <v>1653</v>
      </c>
      <c r="C9" s="37"/>
      <c r="D9" s="38" t="s">
        <v>1651</v>
      </c>
      <c r="E9" s="38" t="s">
        <v>1546</v>
      </c>
      <c r="F9" s="44" t="s">
        <v>1654</v>
      </c>
      <c r="G9" s="13" t="s">
        <v>1090</v>
      </c>
      <c r="H9" s="27" t="s">
        <v>1536</v>
      </c>
      <c r="I9" s="27" t="s">
        <v>1536</v>
      </c>
      <c r="J9" s="27" t="s">
        <v>1536</v>
      </c>
      <c r="K9" s="27" t="s">
        <v>1536</v>
      </c>
      <c r="L9" s="27" t="s">
        <v>1536</v>
      </c>
      <c r="M9" s="27" t="s">
        <v>1536</v>
      </c>
      <c r="N9" s="27" t="s">
        <v>1536</v>
      </c>
      <c r="O9" s="27" t="s">
        <v>1536</v>
      </c>
      <c r="P9" s="27" t="s">
        <v>1536</v>
      </c>
      <c r="Q9" s="27" t="s">
        <v>1536</v>
      </c>
      <c r="R9" s="27" t="s">
        <v>1536</v>
      </c>
      <c r="S9" s="27" t="s">
        <v>1536</v>
      </c>
      <c r="T9" s="27" t="s">
        <v>1536</v>
      </c>
      <c r="U9" s="27" t="s">
        <v>1536</v>
      </c>
      <c r="V9" s="27" t="s">
        <v>1536</v>
      </c>
      <c r="W9" s="27" t="s">
        <v>1536</v>
      </c>
      <c r="X9" s="27" t="s">
        <v>1536</v>
      </c>
      <c r="Y9" s="27" t="s">
        <v>1536</v>
      </c>
      <c r="Z9" s="27" t="s">
        <v>1536</v>
      </c>
      <c r="AA9" s="27" t="s">
        <v>1536</v>
      </c>
      <c r="AB9" s="27" t="s">
        <v>1536</v>
      </c>
      <c r="AC9" s="27" t="s">
        <v>1536</v>
      </c>
      <c r="AD9" s="27" t="s">
        <v>1536</v>
      </c>
      <c r="AE9" s="27" t="s">
        <v>1536</v>
      </c>
      <c r="AF9" s="27" t="s">
        <v>1536</v>
      </c>
      <c r="AG9" s="27" t="s">
        <v>1536</v>
      </c>
      <c r="AH9" s="27" t="s">
        <v>1536</v>
      </c>
      <c r="AI9" s="27" t="s">
        <v>1536</v>
      </c>
      <c r="AJ9" s="27" t="s">
        <v>1536</v>
      </c>
      <c r="AK9" s="27" t="s">
        <v>1536</v>
      </c>
      <c r="AL9" s="27" t="s">
        <v>1536</v>
      </c>
      <c r="AM9" s="27" t="s">
        <v>1536</v>
      </c>
      <c r="AN9" s="27" t="s">
        <v>1536</v>
      </c>
      <c r="AO9" s="27" t="s">
        <v>1536</v>
      </c>
      <c r="AP9" s="27" t="s">
        <v>1536</v>
      </c>
      <c r="AQ9" s="27" t="s">
        <v>1536</v>
      </c>
      <c r="AR9" s="27" t="s">
        <v>1536</v>
      </c>
      <c r="AS9" s="27" t="s">
        <v>1536</v>
      </c>
      <c r="AT9" s="27" t="s">
        <v>1536</v>
      </c>
      <c r="AU9" s="27" t="s">
        <v>1536</v>
      </c>
      <c r="AV9" s="27" t="s">
        <v>1536</v>
      </c>
      <c r="AW9" s="28" t="s">
        <v>1536</v>
      </c>
      <c r="AX9" s="28" t="s">
        <v>1536</v>
      </c>
      <c r="AY9" s="28" t="s">
        <v>1536</v>
      </c>
      <c r="AZ9" s="28" t="s">
        <v>1536</v>
      </c>
      <c r="BA9" s="28" t="s">
        <v>1536</v>
      </c>
    </row>
    <row r="10" spans="1:53" s="43" customFormat="1" x14ac:dyDescent="0.2">
      <c r="A10" s="37" t="s">
        <v>442</v>
      </c>
      <c r="B10" s="37" t="s">
        <v>1656</v>
      </c>
      <c r="C10" s="37"/>
      <c r="D10" s="38" t="s">
        <v>1651</v>
      </c>
      <c r="E10" s="38" t="s">
        <v>1546</v>
      </c>
      <c r="F10" s="39" t="s">
        <v>1657</v>
      </c>
      <c r="G10" s="13" t="s">
        <v>1091</v>
      </c>
      <c r="H10" s="27" t="s">
        <v>1536</v>
      </c>
      <c r="I10" s="27" t="s">
        <v>1536</v>
      </c>
      <c r="J10" s="27" t="s">
        <v>1536</v>
      </c>
      <c r="K10" s="27" t="s">
        <v>1536</v>
      </c>
      <c r="L10" s="27" t="s">
        <v>1536</v>
      </c>
      <c r="M10" s="27" t="s">
        <v>1536</v>
      </c>
      <c r="N10" s="27" t="s">
        <v>1536</v>
      </c>
      <c r="O10" s="27" t="s">
        <v>1536</v>
      </c>
      <c r="P10" s="27" t="s">
        <v>1536</v>
      </c>
      <c r="Q10" s="27" t="s">
        <v>1536</v>
      </c>
      <c r="R10" s="27" t="s">
        <v>1536</v>
      </c>
      <c r="S10" s="27" t="s">
        <v>1536</v>
      </c>
      <c r="T10" s="27" t="s">
        <v>1536</v>
      </c>
      <c r="U10" s="27" t="s">
        <v>1536</v>
      </c>
      <c r="V10" s="27" t="s">
        <v>1536</v>
      </c>
      <c r="W10" s="27" t="s">
        <v>1536</v>
      </c>
      <c r="X10" s="27" t="s">
        <v>1536</v>
      </c>
      <c r="Y10" s="27" t="s">
        <v>1536</v>
      </c>
      <c r="Z10" s="27" t="s">
        <v>1536</v>
      </c>
      <c r="AA10" s="27" t="s">
        <v>1536</v>
      </c>
      <c r="AB10" s="27" t="s">
        <v>1536</v>
      </c>
      <c r="AC10" s="27" t="s">
        <v>1536</v>
      </c>
      <c r="AD10" s="27" t="s">
        <v>1536</v>
      </c>
      <c r="AE10" s="27" t="s">
        <v>1536</v>
      </c>
      <c r="AF10" s="27" t="s">
        <v>1536</v>
      </c>
      <c r="AG10" s="27" t="s">
        <v>1536</v>
      </c>
      <c r="AH10" s="27" t="s">
        <v>1536</v>
      </c>
      <c r="AI10" s="27" t="s">
        <v>1536</v>
      </c>
      <c r="AJ10" s="27" t="s">
        <v>1536</v>
      </c>
      <c r="AK10" s="27" t="s">
        <v>1536</v>
      </c>
      <c r="AL10" s="27" t="s">
        <v>1536</v>
      </c>
      <c r="AM10" s="27" t="s">
        <v>1536</v>
      </c>
      <c r="AN10" s="27" t="s">
        <v>1536</v>
      </c>
      <c r="AO10" s="27" t="s">
        <v>1536</v>
      </c>
      <c r="AP10" s="27" t="s">
        <v>1536</v>
      </c>
      <c r="AQ10" s="27" t="s">
        <v>1536</v>
      </c>
      <c r="AR10" s="27" t="s">
        <v>1536</v>
      </c>
      <c r="AS10" s="27" t="s">
        <v>1536</v>
      </c>
      <c r="AT10" s="27" t="s">
        <v>1536</v>
      </c>
      <c r="AU10" s="27" t="s">
        <v>1536</v>
      </c>
      <c r="AV10" s="27" t="s">
        <v>1536</v>
      </c>
      <c r="AW10" s="28" t="s">
        <v>1536</v>
      </c>
      <c r="AX10" s="28" t="s">
        <v>1536</v>
      </c>
      <c r="AY10" s="28" t="s">
        <v>1536</v>
      </c>
      <c r="AZ10" s="28" t="s">
        <v>1536</v>
      </c>
      <c r="BA10" s="28" t="s">
        <v>1536</v>
      </c>
    </row>
    <row r="11" spans="1:53" s="43" customFormat="1" x14ac:dyDescent="0.2">
      <c r="A11" s="37" t="s">
        <v>442</v>
      </c>
      <c r="B11" s="37" t="s">
        <v>1658</v>
      </c>
      <c r="C11" s="37"/>
      <c r="D11" s="38" t="s">
        <v>1651</v>
      </c>
      <c r="E11" s="38" t="s">
        <v>1546</v>
      </c>
      <c r="F11" s="39" t="s">
        <v>1659</v>
      </c>
      <c r="G11" s="13" t="s">
        <v>1092</v>
      </c>
      <c r="H11" s="27" t="s">
        <v>1536</v>
      </c>
      <c r="I11" s="27" t="s">
        <v>1536</v>
      </c>
      <c r="J11" s="27" t="s">
        <v>1536</v>
      </c>
      <c r="K11" s="27" t="s">
        <v>1536</v>
      </c>
      <c r="L11" s="27" t="s">
        <v>1536</v>
      </c>
      <c r="M11" s="27" t="s">
        <v>1536</v>
      </c>
      <c r="N11" s="27" t="s">
        <v>1536</v>
      </c>
      <c r="O11" s="27" t="s">
        <v>1536</v>
      </c>
      <c r="P11" s="27" t="s">
        <v>1536</v>
      </c>
      <c r="Q11" s="27" t="s">
        <v>1536</v>
      </c>
      <c r="R11" s="27" t="s">
        <v>1536</v>
      </c>
      <c r="S11" s="27" t="s">
        <v>1536</v>
      </c>
      <c r="T11" s="27" t="s">
        <v>1536</v>
      </c>
      <c r="U11" s="27" t="s">
        <v>1536</v>
      </c>
      <c r="V11" s="27" t="s">
        <v>1536</v>
      </c>
      <c r="W11" s="27" t="s">
        <v>1536</v>
      </c>
      <c r="X11" s="27" t="s">
        <v>1536</v>
      </c>
      <c r="Y11" s="27" t="s">
        <v>1536</v>
      </c>
      <c r="Z11" s="27" t="s">
        <v>1536</v>
      </c>
      <c r="AA11" s="27" t="s">
        <v>1536</v>
      </c>
      <c r="AB11" s="27" t="s">
        <v>1536</v>
      </c>
      <c r="AC11" s="27" t="s">
        <v>1536</v>
      </c>
      <c r="AD11" s="27" t="s">
        <v>1536</v>
      </c>
      <c r="AE11" s="27" t="s">
        <v>1536</v>
      </c>
      <c r="AF11" s="27" t="s">
        <v>1536</v>
      </c>
      <c r="AG11" s="27" t="s">
        <v>1536</v>
      </c>
      <c r="AH11" s="27" t="s">
        <v>1536</v>
      </c>
      <c r="AI11" s="27" t="s">
        <v>1536</v>
      </c>
      <c r="AJ11" s="27" t="s">
        <v>1536</v>
      </c>
      <c r="AK11" s="27" t="s">
        <v>1536</v>
      </c>
      <c r="AL11" s="27" t="s">
        <v>1536</v>
      </c>
      <c r="AM11" s="27" t="s">
        <v>1536</v>
      </c>
      <c r="AN11" s="27" t="s">
        <v>1536</v>
      </c>
      <c r="AO11" s="27" t="s">
        <v>1536</v>
      </c>
      <c r="AP11" s="27" t="s">
        <v>1536</v>
      </c>
      <c r="AQ11" s="27" t="s">
        <v>1536</v>
      </c>
      <c r="AR11" s="27" t="s">
        <v>1536</v>
      </c>
      <c r="AS11" s="27" t="s">
        <v>1536</v>
      </c>
      <c r="AT11" s="27" t="s">
        <v>1536</v>
      </c>
      <c r="AU11" s="27" t="s">
        <v>1536</v>
      </c>
      <c r="AV11" s="27" t="s">
        <v>1536</v>
      </c>
      <c r="AW11" s="28" t="s">
        <v>1536</v>
      </c>
      <c r="AX11" s="28" t="s">
        <v>1536</v>
      </c>
      <c r="AY11" s="28" t="s">
        <v>1536</v>
      </c>
      <c r="AZ11" s="28" t="s">
        <v>1536</v>
      </c>
      <c r="BA11" s="28" t="s">
        <v>1536</v>
      </c>
    </row>
    <row r="12" spans="1:53" s="43" customFormat="1" x14ac:dyDescent="0.2">
      <c r="A12" s="37" t="s">
        <v>442</v>
      </c>
      <c r="B12" s="37" t="s">
        <v>1660</v>
      </c>
      <c r="C12" s="37"/>
      <c r="D12" s="38" t="s">
        <v>1651</v>
      </c>
      <c r="E12" s="38" t="s">
        <v>1546</v>
      </c>
      <c r="F12" s="39" t="s">
        <v>1661</v>
      </c>
      <c r="G12" s="13" t="s">
        <v>1093</v>
      </c>
      <c r="H12" s="27" t="s">
        <v>1536</v>
      </c>
      <c r="I12" s="27" t="s">
        <v>1536</v>
      </c>
      <c r="J12" s="27" t="s">
        <v>1536</v>
      </c>
      <c r="K12" s="27" t="s">
        <v>1536</v>
      </c>
      <c r="L12" s="27" t="s">
        <v>1536</v>
      </c>
      <c r="M12" s="27" t="s">
        <v>1536</v>
      </c>
      <c r="N12" s="27" t="s">
        <v>1536</v>
      </c>
      <c r="O12" s="27" t="s">
        <v>1536</v>
      </c>
      <c r="P12" s="27" t="s">
        <v>1536</v>
      </c>
      <c r="Q12" s="27" t="s">
        <v>1536</v>
      </c>
      <c r="R12" s="27" t="s">
        <v>1536</v>
      </c>
      <c r="S12" s="27" t="s">
        <v>1536</v>
      </c>
      <c r="T12" s="27" t="s">
        <v>1536</v>
      </c>
      <c r="U12" s="27" t="s">
        <v>1536</v>
      </c>
      <c r="V12" s="27" t="s">
        <v>1536</v>
      </c>
      <c r="W12" s="27" t="s">
        <v>1536</v>
      </c>
      <c r="X12" s="27" t="s">
        <v>1536</v>
      </c>
      <c r="Y12" s="27" t="s">
        <v>1536</v>
      </c>
      <c r="Z12" s="27" t="s">
        <v>1536</v>
      </c>
      <c r="AA12" s="27" t="s">
        <v>1536</v>
      </c>
      <c r="AB12" s="27" t="s">
        <v>1536</v>
      </c>
      <c r="AC12" s="27" t="s">
        <v>1536</v>
      </c>
      <c r="AD12" s="27" t="s">
        <v>1536</v>
      </c>
      <c r="AE12" s="27" t="s">
        <v>1536</v>
      </c>
      <c r="AF12" s="27" t="s">
        <v>1536</v>
      </c>
      <c r="AG12" s="27" t="s">
        <v>1536</v>
      </c>
      <c r="AH12" s="27" t="s">
        <v>1536</v>
      </c>
      <c r="AI12" s="27" t="s">
        <v>1536</v>
      </c>
      <c r="AJ12" s="27" t="s">
        <v>1536</v>
      </c>
      <c r="AK12" s="27" t="s">
        <v>1536</v>
      </c>
      <c r="AL12" s="27" t="s">
        <v>1536</v>
      </c>
      <c r="AM12" s="27" t="s">
        <v>1536</v>
      </c>
      <c r="AN12" s="27" t="s">
        <v>1536</v>
      </c>
      <c r="AO12" s="27" t="s">
        <v>1536</v>
      </c>
      <c r="AP12" s="27" t="s">
        <v>1536</v>
      </c>
      <c r="AQ12" s="27" t="s">
        <v>1536</v>
      </c>
      <c r="AR12" s="27" t="s">
        <v>1536</v>
      </c>
      <c r="AS12" s="27" t="s">
        <v>1536</v>
      </c>
      <c r="AT12" s="27" t="s">
        <v>1536</v>
      </c>
      <c r="AU12" s="27" t="s">
        <v>1536</v>
      </c>
      <c r="AV12" s="27" t="s">
        <v>1536</v>
      </c>
      <c r="AW12" s="28" t="s">
        <v>1536</v>
      </c>
      <c r="AX12" s="28" t="s">
        <v>1536</v>
      </c>
      <c r="AY12" s="28" t="s">
        <v>1536</v>
      </c>
      <c r="AZ12" s="28" t="s">
        <v>1536</v>
      </c>
      <c r="BA12" s="28" t="s">
        <v>1536</v>
      </c>
    </row>
    <row r="13" spans="1:53" s="43" customFormat="1" x14ac:dyDescent="0.2">
      <c r="A13" s="37" t="s">
        <v>442</v>
      </c>
      <c r="B13" s="37" t="s">
        <v>1662</v>
      </c>
      <c r="C13" s="37"/>
      <c r="D13" s="38" t="s">
        <v>1651</v>
      </c>
      <c r="E13" s="38" t="s">
        <v>1546</v>
      </c>
      <c r="F13" s="39" t="s">
        <v>1663</v>
      </c>
      <c r="G13" s="13" t="s">
        <v>1094</v>
      </c>
      <c r="H13" s="27" t="s">
        <v>1536</v>
      </c>
      <c r="I13" s="27" t="s">
        <v>1536</v>
      </c>
      <c r="J13" s="27" t="s">
        <v>1536</v>
      </c>
      <c r="K13" s="27" t="s">
        <v>1536</v>
      </c>
      <c r="L13" s="27" t="s">
        <v>1536</v>
      </c>
      <c r="M13" s="27" t="s">
        <v>1536</v>
      </c>
      <c r="N13" s="27" t="s">
        <v>1536</v>
      </c>
      <c r="O13" s="27" t="s">
        <v>1536</v>
      </c>
      <c r="P13" s="27" t="s">
        <v>1536</v>
      </c>
      <c r="Q13" s="27" t="s">
        <v>1536</v>
      </c>
      <c r="R13" s="27" t="s">
        <v>1536</v>
      </c>
      <c r="S13" s="27" t="s">
        <v>1536</v>
      </c>
      <c r="T13" s="27" t="s">
        <v>1536</v>
      </c>
      <c r="U13" s="27" t="s">
        <v>1536</v>
      </c>
      <c r="V13" s="27" t="s">
        <v>1536</v>
      </c>
      <c r="W13" s="27" t="s">
        <v>1536</v>
      </c>
      <c r="X13" s="27" t="s">
        <v>1536</v>
      </c>
      <c r="Y13" s="27" t="s">
        <v>1536</v>
      </c>
      <c r="Z13" s="27" t="s">
        <v>1536</v>
      </c>
      <c r="AA13" s="27" t="s">
        <v>1536</v>
      </c>
      <c r="AB13" s="27" t="s">
        <v>1536</v>
      </c>
      <c r="AC13" s="27" t="s">
        <v>1536</v>
      </c>
      <c r="AD13" s="27" t="s">
        <v>1536</v>
      </c>
      <c r="AE13" s="27" t="s">
        <v>1536</v>
      </c>
      <c r="AF13" s="27" t="s">
        <v>1536</v>
      </c>
      <c r="AG13" s="27" t="s">
        <v>1536</v>
      </c>
      <c r="AH13" s="27" t="s">
        <v>1536</v>
      </c>
      <c r="AI13" s="27" t="s">
        <v>1536</v>
      </c>
      <c r="AJ13" s="27" t="s">
        <v>1536</v>
      </c>
      <c r="AK13" s="27" t="s">
        <v>1536</v>
      </c>
      <c r="AL13" s="27" t="s">
        <v>1536</v>
      </c>
      <c r="AM13" s="27" t="s">
        <v>1536</v>
      </c>
      <c r="AN13" s="27" t="s">
        <v>1536</v>
      </c>
      <c r="AO13" s="27" t="s">
        <v>1536</v>
      </c>
      <c r="AP13" s="27" t="s">
        <v>1536</v>
      </c>
      <c r="AQ13" s="27" t="s">
        <v>1536</v>
      </c>
      <c r="AR13" s="27" t="s">
        <v>1536</v>
      </c>
      <c r="AS13" s="27" t="s">
        <v>1536</v>
      </c>
      <c r="AT13" s="27" t="s">
        <v>1536</v>
      </c>
      <c r="AU13" s="27" t="s">
        <v>1536</v>
      </c>
      <c r="AV13" s="27" t="s">
        <v>1536</v>
      </c>
      <c r="AW13" s="28" t="s">
        <v>1536</v>
      </c>
      <c r="AX13" s="28" t="s">
        <v>1536</v>
      </c>
      <c r="AY13" s="28" t="s">
        <v>1536</v>
      </c>
      <c r="AZ13" s="28" t="s">
        <v>1536</v>
      </c>
      <c r="BA13" s="28" t="s">
        <v>1536</v>
      </c>
    </row>
    <row r="14" spans="1:53" s="43" customFormat="1" x14ac:dyDescent="0.2">
      <c r="A14" s="37" t="s">
        <v>442</v>
      </c>
      <c r="B14" s="37" t="s">
        <v>1664</v>
      </c>
      <c r="C14" s="37"/>
      <c r="D14" s="38" t="s">
        <v>1651</v>
      </c>
      <c r="E14" s="38" t="s">
        <v>1546</v>
      </c>
      <c r="F14" s="39" t="s">
        <v>1665</v>
      </c>
      <c r="G14" s="13" t="s">
        <v>1095</v>
      </c>
      <c r="H14" s="27" t="s">
        <v>1536</v>
      </c>
      <c r="I14" s="27" t="s">
        <v>1536</v>
      </c>
      <c r="J14" s="27" t="s">
        <v>1536</v>
      </c>
      <c r="K14" s="27" t="s">
        <v>1536</v>
      </c>
      <c r="L14" s="27" t="s">
        <v>1536</v>
      </c>
      <c r="M14" s="27" t="s">
        <v>1536</v>
      </c>
      <c r="N14" s="27" t="s">
        <v>1536</v>
      </c>
      <c r="O14" s="27" t="s">
        <v>1536</v>
      </c>
      <c r="P14" s="27" t="s">
        <v>1536</v>
      </c>
      <c r="Q14" s="27" t="s">
        <v>1536</v>
      </c>
      <c r="R14" s="27" t="s">
        <v>1536</v>
      </c>
      <c r="S14" s="27" t="s">
        <v>1536</v>
      </c>
      <c r="T14" s="27" t="s">
        <v>1536</v>
      </c>
      <c r="U14" s="27" t="s">
        <v>1536</v>
      </c>
      <c r="V14" s="27" t="s">
        <v>1536</v>
      </c>
      <c r="W14" s="27" t="s">
        <v>1536</v>
      </c>
      <c r="X14" s="27" t="s">
        <v>1536</v>
      </c>
      <c r="Y14" s="27" t="s">
        <v>1536</v>
      </c>
      <c r="Z14" s="27" t="s">
        <v>1536</v>
      </c>
      <c r="AA14" s="27" t="s">
        <v>1536</v>
      </c>
      <c r="AB14" s="27" t="s">
        <v>1536</v>
      </c>
      <c r="AC14" s="27" t="s">
        <v>1536</v>
      </c>
      <c r="AD14" s="27" t="s">
        <v>1536</v>
      </c>
      <c r="AE14" s="27" t="s">
        <v>1536</v>
      </c>
      <c r="AF14" s="27" t="s">
        <v>1536</v>
      </c>
      <c r="AG14" s="27" t="s">
        <v>1536</v>
      </c>
      <c r="AH14" s="27" t="s">
        <v>1536</v>
      </c>
      <c r="AI14" s="27" t="s">
        <v>1536</v>
      </c>
      <c r="AJ14" s="27" t="s">
        <v>1536</v>
      </c>
      <c r="AK14" s="27" t="s">
        <v>1536</v>
      </c>
      <c r="AL14" s="27" t="s">
        <v>1536</v>
      </c>
      <c r="AM14" s="27" t="s">
        <v>1536</v>
      </c>
      <c r="AN14" s="27" t="s">
        <v>1536</v>
      </c>
      <c r="AO14" s="27" t="s">
        <v>1536</v>
      </c>
      <c r="AP14" s="27" t="s">
        <v>1536</v>
      </c>
      <c r="AQ14" s="27" t="s">
        <v>1536</v>
      </c>
      <c r="AR14" s="27" t="s">
        <v>1536</v>
      </c>
      <c r="AS14" s="27" t="s">
        <v>1536</v>
      </c>
      <c r="AT14" s="27" t="s">
        <v>1536</v>
      </c>
      <c r="AU14" s="27" t="s">
        <v>1536</v>
      </c>
      <c r="AV14" s="27" t="s">
        <v>1536</v>
      </c>
      <c r="AW14" s="28" t="s">
        <v>1536</v>
      </c>
      <c r="AX14" s="28" t="s">
        <v>1536</v>
      </c>
      <c r="AY14" s="28" t="s">
        <v>1536</v>
      </c>
      <c r="AZ14" s="28" t="s">
        <v>1536</v>
      </c>
      <c r="BA14" s="28" t="s">
        <v>1536</v>
      </c>
    </row>
    <row r="15" spans="1:53" s="43" customFormat="1" x14ac:dyDescent="0.2">
      <c r="A15" s="37" t="s">
        <v>442</v>
      </c>
      <c r="B15" s="37" t="s">
        <v>1666</v>
      </c>
      <c r="C15" s="37"/>
      <c r="D15" s="38" t="s">
        <v>1651</v>
      </c>
      <c r="E15" s="38" t="s">
        <v>1546</v>
      </c>
      <c r="F15" s="39" t="s">
        <v>1667</v>
      </c>
      <c r="G15" s="13" t="s">
        <v>1096</v>
      </c>
      <c r="H15" s="27" t="s">
        <v>1536</v>
      </c>
      <c r="I15" s="27" t="s">
        <v>1536</v>
      </c>
      <c r="J15" s="27" t="s">
        <v>1536</v>
      </c>
      <c r="K15" s="27" t="s">
        <v>1536</v>
      </c>
      <c r="L15" s="27" t="s">
        <v>1536</v>
      </c>
      <c r="M15" s="27" t="s">
        <v>1536</v>
      </c>
      <c r="N15" s="27" t="s">
        <v>1536</v>
      </c>
      <c r="O15" s="27" t="s">
        <v>1536</v>
      </c>
      <c r="P15" s="27" t="s">
        <v>1536</v>
      </c>
      <c r="Q15" s="27" t="s">
        <v>1536</v>
      </c>
      <c r="R15" s="27" t="s">
        <v>1536</v>
      </c>
      <c r="S15" s="27" t="s">
        <v>1536</v>
      </c>
      <c r="T15" s="27" t="s">
        <v>1536</v>
      </c>
      <c r="U15" s="27" t="s">
        <v>1536</v>
      </c>
      <c r="V15" s="27" t="s">
        <v>1536</v>
      </c>
      <c r="W15" s="27" t="s">
        <v>1536</v>
      </c>
      <c r="X15" s="27" t="s">
        <v>1536</v>
      </c>
      <c r="Y15" s="27" t="s">
        <v>1536</v>
      </c>
      <c r="Z15" s="27" t="s">
        <v>1536</v>
      </c>
      <c r="AA15" s="27" t="s">
        <v>1536</v>
      </c>
      <c r="AB15" s="27" t="s">
        <v>1536</v>
      </c>
      <c r="AC15" s="27" t="s">
        <v>1536</v>
      </c>
      <c r="AD15" s="27" t="s">
        <v>1536</v>
      </c>
      <c r="AE15" s="27" t="s">
        <v>1536</v>
      </c>
      <c r="AF15" s="27" t="s">
        <v>1536</v>
      </c>
      <c r="AG15" s="27" t="s">
        <v>1536</v>
      </c>
      <c r="AH15" s="27" t="s">
        <v>1536</v>
      </c>
      <c r="AI15" s="27" t="s">
        <v>1536</v>
      </c>
      <c r="AJ15" s="27" t="s">
        <v>1536</v>
      </c>
      <c r="AK15" s="27" t="s">
        <v>1536</v>
      </c>
      <c r="AL15" s="27" t="s">
        <v>1536</v>
      </c>
      <c r="AM15" s="27" t="s">
        <v>1536</v>
      </c>
      <c r="AN15" s="27" t="s">
        <v>1536</v>
      </c>
      <c r="AO15" s="27" t="s">
        <v>1536</v>
      </c>
      <c r="AP15" s="27" t="s">
        <v>1536</v>
      </c>
      <c r="AQ15" s="27" t="s">
        <v>1536</v>
      </c>
      <c r="AR15" s="27" t="s">
        <v>1536</v>
      </c>
      <c r="AS15" s="27" t="s">
        <v>1536</v>
      </c>
      <c r="AT15" s="27" t="s">
        <v>1536</v>
      </c>
      <c r="AU15" s="27" t="s">
        <v>1536</v>
      </c>
      <c r="AV15" s="27" t="s">
        <v>1536</v>
      </c>
      <c r="AW15" s="28" t="s">
        <v>1536</v>
      </c>
      <c r="AX15" s="28" t="s">
        <v>1536</v>
      </c>
      <c r="AY15" s="28" t="s">
        <v>1536</v>
      </c>
      <c r="AZ15" s="28" t="s">
        <v>1536</v>
      </c>
      <c r="BA15" s="28" t="s">
        <v>1536</v>
      </c>
    </row>
    <row r="16" spans="1:53" s="43" customFormat="1" x14ac:dyDescent="0.2">
      <c r="A16" s="37" t="s">
        <v>442</v>
      </c>
      <c r="B16" s="37" t="s">
        <v>1668</v>
      </c>
      <c r="C16" s="37"/>
      <c r="D16" s="38" t="s">
        <v>1651</v>
      </c>
      <c r="E16" s="38" t="s">
        <v>1546</v>
      </c>
      <c r="F16" s="39" t="s">
        <v>1669</v>
      </c>
      <c r="G16" s="13" t="s">
        <v>1097</v>
      </c>
      <c r="H16" s="27" t="s">
        <v>1536</v>
      </c>
      <c r="I16" s="27" t="s">
        <v>1536</v>
      </c>
      <c r="J16" s="27" t="s">
        <v>1536</v>
      </c>
      <c r="K16" s="27" t="s">
        <v>1536</v>
      </c>
      <c r="L16" s="27" t="s">
        <v>1536</v>
      </c>
      <c r="M16" s="27" t="s">
        <v>1536</v>
      </c>
      <c r="N16" s="27" t="s">
        <v>1536</v>
      </c>
      <c r="O16" s="27" t="s">
        <v>1536</v>
      </c>
      <c r="P16" s="27" t="s">
        <v>1536</v>
      </c>
      <c r="Q16" s="27" t="s">
        <v>1536</v>
      </c>
      <c r="R16" s="27" t="s">
        <v>1536</v>
      </c>
      <c r="S16" s="27" t="s">
        <v>1536</v>
      </c>
      <c r="T16" s="27" t="s">
        <v>1536</v>
      </c>
      <c r="U16" s="27" t="s">
        <v>1536</v>
      </c>
      <c r="V16" s="27" t="s">
        <v>1536</v>
      </c>
      <c r="W16" s="27" t="s">
        <v>1536</v>
      </c>
      <c r="X16" s="27" t="s">
        <v>1536</v>
      </c>
      <c r="Y16" s="27" t="s">
        <v>1536</v>
      </c>
      <c r="Z16" s="27" t="s">
        <v>1536</v>
      </c>
      <c r="AA16" s="27" t="s">
        <v>1536</v>
      </c>
      <c r="AB16" s="27" t="s">
        <v>1536</v>
      </c>
      <c r="AC16" s="27" t="s">
        <v>1536</v>
      </c>
      <c r="AD16" s="27" t="s">
        <v>1536</v>
      </c>
      <c r="AE16" s="27" t="s">
        <v>1536</v>
      </c>
      <c r="AF16" s="27" t="s">
        <v>1536</v>
      </c>
      <c r="AG16" s="27" t="s">
        <v>1536</v>
      </c>
      <c r="AH16" s="27" t="s">
        <v>1536</v>
      </c>
      <c r="AI16" s="27" t="s">
        <v>1536</v>
      </c>
      <c r="AJ16" s="27" t="s">
        <v>1536</v>
      </c>
      <c r="AK16" s="27" t="s">
        <v>1536</v>
      </c>
      <c r="AL16" s="27" t="s">
        <v>1536</v>
      </c>
      <c r="AM16" s="27" t="s">
        <v>1536</v>
      </c>
      <c r="AN16" s="27" t="s">
        <v>1536</v>
      </c>
      <c r="AO16" s="27" t="s">
        <v>1536</v>
      </c>
      <c r="AP16" s="27" t="s">
        <v>1536</v>
      </c>
      <c r="AQ16" s="27" t="s">
        <v>1536</v>
      </c>
      <c r="AR16" s="27" t="s">
        <v>1536</v>
      </c>
      <c r="AS16" s="27" t="s">
        <v>1536</v>
      </c>
      <c r="AT16" s="27" t="s">
        <v>1536</v>
      </c>
      <c r="AU16" s="27" t="s">
        <v>1536</v>
      </c>
      <c r="AV16" s="27" t="s">
        <v>1536</v>
      </c>
      <c r="AW16" s="28" t="s">
        <v>1536</v>
      </c>
      <c r="AX16" s="28" t="s">
        <v>1536</v>
      </c>
      <c r="AY16" s="28" t="s">
        <v>1536</v>
      </c>
      <c r="AZ16" s="28" t="s">
        <v>1536</v>
      </c>
      <c r="BA16" s="28" t="s">
        <v>1536</v>
      </c>
    </row>
    <row r="17" spans="1:53" s="8" customFormat="1" x14ac:dyDescent="0.2">
      <c r="A17" s="70"/>
      <c r="B17" s="70"/>
      <c r="C17" s="70"/>
      <c r="D17" s="70"/>
      <c r="E17" s="70"/>
      <c r="F17" s="1" t="s">
        <v>1670</v>
      </c>
      <c r="G17" s="5"/>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row>
    <row r="18" spans="1:53" s="42" customFormat="1" x14ac:dyDescent="0.2">
      <c r="A18" s="37" t="s">
        <v>442</v>
      </c>
      <c r="B18" s="37" t="s">
        <v>1671</v>
      </c>
      <c r="C18" s="37"/>
      <c r="D18" s="38"/>
      <c r="E18" s="38"/>
      <c r="F18" s="12" t="s">
        <v>1672</v>
      </c>
      <c r="G18" s="13" t="s">
        <v>1098</v>
      </c>
      <c r="H18" s="45" t="s">
        <v>1536</v>
      </c>
      <c r="I18" s="46" t="s">
        <v>1536</v>
      </c>
      <c r="J18" s="46">
        <v>0.90845379180557462</v>
      </c>
      <c r="K18" s="46">
        <v>2.0735602470788761</v>
      </c>
      <c r="L18" s="46">
        <v>2.4843098617948201</v>
      </c>
      <c r="M18" s="46">
        <v>2.761140140919105</v>
      </c>
      <c r="N18" s="46">
        <v>2.5745085033060056</v>
      </c>
      <c r="O18" s="46">
        <v>2.8023970623457073</v>
      </c>
      <c r="P18" s="46">
        <v>4.387949818119341</v>
      </c>
      <c r="Q18" s="46">
        <v>3.7399606889136905</v>
      </c>
      <c r="R18" s="46">
        <v>3.1715488842935624</v>
      </c>
      <c r="S18" s="46">
        <v>2.0814357633800684</v>
      </c>
      <c r="T18" s="46">
        <v>1.1153230869278108</v>
      </c>
      <c r="U18" s="46">
        <v>-0.11985432642386273</v>
      </c>
      <c r="V18" s="46">
        <v>2.7023578932203751</v>
      </c>
      <c r="W18" s="46">
        <v>2.2054515668420427</v>
      </c>
      <c r="X18" s="46">
        <v>1.4284532707128372</v>
      </c>
      <c r="Y18" s="46">
        <v>2.6306080257993747</v>
      </c>
      <c r="Z18" s="46">
        <v>2.602637730805335</v>
      </c>
      <c r="AA18" s="46">
        <v>2.4110684602295374</v>
      </c>
      <c r="AB18" s="46">
        <v>3.6207990571093696</v>
      </c>
      <c r="AC18" s="46">
        <v>2.0990350074707065</v>
      </c>
      <c r="AD18" s="46">
        <v>0.83835710214519299</v>
      </c>
      <c r="AE18" s="46">
        <v>0.92521814079757903</v>
      </c>
      <c r="AF18" s="46">
        <v>1.6570698585863131</v>
      </c>
      <c r="AG18" s="46">
        <v>1.6554991073926661</v>
      </c>
      <c r="AH18" s="46">
        <v>2.9115106802450663</v>
      </c>
      <c r="AI18" s="46">
        <v>2.3998587471340649</v>
      </c>
      <c r="AJ18" s="46">
        <v>-1.9511058839938311E-2</v>
      </c>
      <c r="AK18" s="46">
        <v>-4.5190117996672825</v>
      </c>
      <c r="AL18" s="46">
        <v>2.5518523997826836</v>
      </c>
      <c r="AM18" s="46">
        <v>2.2916242087247074</v>
      </c>
      <c r="AN18" s="46">
        <v>2.7865034396357125E-2</v>
      </c>
      <c r="AO18" s="46">
        <v>0.48815939192903279</v>
      </c>
      <c r="AP18" s="46">
        <v>1.6550038264423916</v>
      </c>
      <c r="AQ18" s="46">
        <v>1.3542314944642975</v>
      </c>
      <c r="AR18" s="46">
        <v>1.6299379922915858</v>
      </c>
      <c r="AS18" s="46">
        <v>2.3234313509319815</v>
      </c>
      <c r="AT18" s="46">
        <v>1.2687443235777751</v>
      </c>
      <c r="AU18" s="46">
        <v>1.2114188938266768</v>
      </c>
      <c r="AV18" s="46">
        <v>-7.596980201630199</v>
      </c>
      <c r="AW18" s="47">
        <v>4.7952433136931871</v>
      </c>
      <c r="AX18" s="47">
        <v>4.49307767375835</v>
      </c>
      <c r="AY18" s="47">
        <v>1.9540637380724757</v>
      </c>
      <c r="AZ18" s="47">
        <v>1.7648151660148326</v>
      </c>
      <c r="BA18" s="47">
        <v>1.6428789070146665</v>
      </c>
    </row>
    <row r="19" spans="1:53" s="42" customFormat="1" x14ac:dyDescent="0.2">
      <c r="A19" s="37" t="s">
        <v>442</v>
      </c>
      <c r="B19" s="37" t="s">
        <v>1673</v>
      </c>
      <c r="C19" s="37"/>
      <c r="D19" s="38"/>
      <c r="E19" s="38"/>
      <c r="F19" s="12" t="s">
        <v>1674</v>
      </c>
      <c r="G19" s="13" t="s">
        <v>1099</v>
      </c>
      <c r="H19" s="45" t="s">
        <v>1536</v>
      </c>
      <c r="I19" s="46" t="s">
        <v>1536</v>
      </c>
      <c r="J19" s="46">
        <v>0.80281803439536947</v>
      </c>
      <c r="K19" s="46">
        <v>1.7836905222243127</v>
      </c>
      <c r="L19" s="46">
        <v>1.9734810098594568</v>
      </c>
      <c r="M19" s="46">
        <v>2.9130061949431019</v>
      </c>
      <c r="N19" s="46">
        <v>4.2926481357858259</v>
      </c>
      <c r="O19" s="46">
        <v>3.8344742122031539</v>
      </c>
      <c r="P19" s="46">
        <v>4.0810255434400089</v>
      </c>
      <c r="Q19" s="46">
        <v>3.6090281595679174</v>
      </c>
      <c r="R19" s="46">
        <v>2.675309660573344</v>
      </c>
      <c r="S19" s="46">
        <v>1.9006798762426058</v>
      </c>
      <c r="T19" s="46">
        <v>1.7066305306127516</v>
      </c>
      <c r="U19" s="46">
        <v>0.24038757085744766</v>
      </c>
      <c r="V19" s="46">
        <v>1.8778560253465804</v>
      </c>
      <c r="W19" s="46">
        <v>1.8306821101452986</v>
      </c>
      <c r="X19" s="46">
        <v>2.0253430977332787</v>
      </c>
      <c r="Y19" s="46">
        <v>2.289771024223719</v>
      </c>
      <c r="Z19" s="46">
        <v>3.0031621837205869</v>
      </c>
      <c r="AA19" s="46">
        <v>3.2285401571079619</v>
      </c>
      <c r="AB19" s="46">
        <v>3.1289177801642865</v>
      </c>
      <c r="AC19" s="46">
        <v>2.0981775513677414</v>
      </c>
      <c r="AD19" s="46">
        <v>1.0228329170596684</v>
      </c>
      <c r="AE19" s="46">
        <v>1.5993061567894262</v>
      </c>
      <c r="AF19" s="46">
        <v>1.5996641188927407</v>
      </c>
      <c r="AG19" s="46">
        <v>1.7852822574565108</v>
      </c>
      <c r="AH19" s="46">
        <v>1.6782914249949599</v>
      </c>
      <c r="AI19" s="46">
        <v>1.4263666835641287</v>
      </c>
      <c r="AJ19" s="46">
        <v>-0.18664975013465979</v>
      </c>
      <c r="AK19" s="46">
        <v>-0.9328244992904855</v>
      </c>
      <c r="AL19" s="46">
        <v>1.1314415624256835</v>
      </c>
      <c r="AM19" s="46">
        <v>0.66930979243722266</v>
      </c>
      <c r="AN19" s="46">
        <v>1.828326477260056E-2</v>
      </c>
      <c r="AO19" s="46">
        <v>0.51466539192979166</v>
      </c>
      <c r="AP19" s="46">
        <v>1.1740963170217888</v>
      </c>
      <c r="AQ19" s="46">
        <v>2.0577972509884912</v>
      </c>
      <c r="AR19" s="46">
        <v>2.2159184115713826</v>
      </c>
      <c r="AS19" s="46">
        <v>1.5386915207477703</v>
      </c>
      <c r="AT19" s="46">
        <v>1.2309851452987131</v>
      </c>
      <c r="AU19" s="46">
        <v>1.2823542953670053</v>
      </c>
      <c r="AV19" s="46">
        <v>-8.5523640047273641</v>
      </c>
      <c r="AW19" s="47">
        <v>3.2809591622662282</v>
      </c>
      <c r="AX19" s="47">
        <v>5.2908319959225514</v>
      </c>
      <c r="AY19" s="47">
        <v>1.8619758616352122</v>
      </c>
      <c r="AZ19" s="47">
        <v>1.678145212966764</v>
      </c>
      <c r="BA19" s="47">
        <v>1.6567357160581109</v>
      </c>
    </row>
    <row r="20" spans="1:53" s="42" customFormat="1" x14ac:dyDescent="0.2">
      <c r="A20" s="37" t="s">
        <v>442</v>
      </c>
      <c r="B20" s="37" t="s">
        <v>1675</v>
      </c>
      <c r="C20" s="37"/>
      <c r="D20" s="38"/>
      <c r="E20" s="38"/>
      <c r="F20" s="12" t="s">
        <v>1676</v>
      </c>
      <c r="G20" s="13" t="s">
        <v>1100</v>
      </c>
      <c r="H20" s="45" t="s">
        <v>1536</v>
      </c>
      <c r="I20" s="46">
        <v>2.9126998010865046</v>
      </c>
      <c r="J20" s="46">
        <v>1.2512213629162439</v>
      </c>
      <c r="K20" s="46">
        <v>1.3294419979101191</v>
      </c>
      <c r="L20" s="46">
        <v>1.5307114769807173</v>
      </c>
      <c r="M20" s="46">
        <v>1.4064425307186657</v>
      </c>
      <c r="N20" s="46">
        <v>1.972622003464708</v>
      </c>
      <c r="O20" s="46">
        <v>1.8238829650575106</v>
      </c>
      <c r="P20" s="46">
        <v>2.1929224834035255</v>
      </c>
      <c r="Q20" s="46">
        <v>9.514828676082665E-3</v>
      </c>
      <c r="R20" s="46">
        <v>2.5051379857759848</v>
      </c>
      <c r="S20" s="46">
        <v>2.7569174651596695</v>
      </c>
      <c r="T20" s="46">
        <v>3.1724114243300017</v>
      </c>
      <c r="U20" s="46">
        <v>0.84447315488682673</v>
      </c>
      <c r="V20" s="46">
        <v>1.2120611774751655</v>
      </c>
      <c r="W20" s="46">
        <v>0.54756925862924355</v>
      </c>
      <c r="X20" s="46">
        <v>1.8053565182517994</v>
      </c>
      <c r="Y20" s="46">
        <v>0.5661533370042493</v>
      </c>
      <c r="Z20" s="46">
        <v>1.6556669935039681</v>
      </c>
      <c r="AA20" s="46">
        <v>1.777060962464172</v>
      </c>
      <c r="AB20" s="46">
        <v>2.3823887475752592</v>
      </c>
      <c r="AC20" s="46">
        <v>2.4534821848142041</v>
      </c>
      <c r="AD20" s="46">
        <v>2.153689609153786</v>
      </c>
      <c r="AE20" s="46">
        <v>1.9131289489029646</v>
      </c>
      <c r="AF20" s="46">
        <v>1.466077236369201</v>
      </c>
      <c r="AG20" s="46">
        <v>1.5918694721718918</v>
      </c>
      <c r="AH20" s="46">
        <v>1.0396486199970578</v>
      </c>
      <c r="AI20" s="46">
        <v>1.2899148253050496</v>
      </c>
      <c r="AJ20" s="46">
        <v>2.1577482556354832</v>
      </c>
      <c r="AK20" s="46">
        <v>1.8112092612064368</v>
      </c>
      <c r="AL20" s="46">
        <v>1.0509701010787298</v>
      </c>
      <c r="AM20" s="46">
        <v>0.41683724726375715</v>
      </c>
      <c r="AN20" s="46">
        <v>0.64682061197782748</v>
      </c>
      <c r="AO20" s="46">
        <v>0.5193614206256747</v>
      </c>
      <c r="AP20" s="46">
        <v>1.2380606723209731</v>
      </c>
      <c r="AQ20" s="46">
        <v>1.4787947806207846</v>
      </c>
      <c r="AR20" s="46">
        <v>1.9774870539005507</v>
      </c>
      <c r="AS20" s="46">
        <v>1.0731930140437607</v>
      </c>
      <c r="AT20" s="46">
        <v>0.76780315391578036</v>
      </c>
      <c r="AU20" s="46">
        <v>1.9301708908788129</v>
      </c>
      <c r="AV20" s="46">
        <v>-1.0309757272974451</v>
      </c>
      <c r="AW20" s="47">
        <v>5.0972192296060426</v>
      </c>
      <c r="AX20" s="47">
        <v>0.96816140069024836</v>
      </c>
      <c r="AY20" s="47">
        <v>1.1166611562446915</v>
      </c>
      <c r="AZ20" s="47">
        <v>1.2449849971238214</v>
      </c>
      <c r="BA20" s="47">
        <v>1.1906693991484918</v>
      </c>
    </row>
    <row r="21" spans="1:53" s="42" customFormat="1" x14ac:dyDescent="0.2">
      <c r="A21" s="37" t="s">
        <v>442</v>
      </c>
      <c r="B21" s="37" t="s">
        <v>1457</v>
      </c>
      <c r="C21" s="37" t="s">
        <v>1458</v>
      </c>
      <c r="D21" s="38"/>
      <c r="E21" s="38"/>
      <c r="F21" s="15" t="s">
        <v>1677</v>
      </c>
      <c r="G21" s="13" t="s">
        <v>1101</v>
      </c>
      <c r="H21" s="45" t="s">
        <v>1536</v>
      </c>
      <c r="I21" s="46" t="s">
        <v>1536</v>
      </c>
      <c r="J21" s="46">
        <v>57.71484358635395</v>
      </c>
      <c r="K21" s="46">
        <v>-41.852686536080427</v>
      </c>
      <c r="L21" s="46">
        <v>-103.95075667775953</v>
      </c>
      <c r="M21" s="46">
        <v>2690.0541091434147</v>
      </c>
      <c r="N21" s="46">
        <v>13.138069153378385</v>
      </c>
      <c r="O21" s="46">
        <v>10.829526518123878</v>
      </c>
      <c r="P21" s="46">
        <v>23.059765374937236</v>
      </c>
      <c r="Q21" s="46">
        <v>19.310396984911769</v>
      </c>
      <c r="R21" s="46">
        <v>18.359048792436528</v>
      </c>
      <c r="S21" s="46">
        <v>2.4895594059195281</v>
      </c>
      <c r="T21" s="46">
        <v>-0.84735020301653918</v>
      </c>
      <c r="U21" s="46">
        <v>-6.1223062939971822</v>
      </c>
      <c r="V21" s="46">
        <v>5.3271256746116658</v>
      </c>
      <c r="W21" s="46">
        <v>2.8517093457142151</v>
      </c>
      <c r="X21" s="46">
        <v>-1.9131559061337455</v>
      </c>
      <c r="Y21" s="46">
        <v>1.4437102639004218</v>
      </c>
      <c r="Z21" s="46">
        <v>6.0301188817896589</v>
      </c>
      <c r="AA21" s="46">
        <v>4.4114963063403012</v>
      </c>
      <c r="AB21" s="46">
        <v>5.6551225532038618</v>
      </c>
      <c r="AC21" s="46">
        <v>3.8407031464182673E-2</v>
      </c>
      <c r="AD21" s="46">
        <v>-1.9671280623413057</v>
      </c>
      <c r="AE21" s="46">
        <v>0.6211169137792405</v>
      </c>
      <c r="AF21" s="46">
        <v>0.67930414136139206</v>
      </c>
      <c r="AG21" s="46">
        <v>1.6253328710285508</v>
      </c>
      <c r="AH21" s="46">
        <v>5.7192666225141187</v>
      </c>
      <c r="AI21" s="46">
        <v>4.8374112830516403</v>
      </c>
      <c r="AJ21" s="46">
        <v>-2.1552240341560225</v>
      </c>
      <c r="AK21" s="46">
        <v>-15.76622499002699</v>
      </c>
      <c r="AL21" s="46">
        <v>8.6210923693971431</v>
      </c>
      <c r="AM21" s="46">
        <v>5.090747504723625</v>
      </c>
      <c r="AN21" s="46">
        <v>-5.6186050583830971</v>
      </c>
      <c r="AO21" s="46">
        <v>0.75291033416675646</v>
      </c>
      <c r="AP21" s="46">
        <v>4.2675754599116988</v>
      </c>
      <c r="AQ21" s="46">
        <v>0.9302742650615814</v>
      </c>
      <c r="AR21" s="46">
        <v>3.4061831749756299</v>
      </c>
      <c r="AS21" s="46">
        <v>5.4588152087269082</v>
      </c>
      <c r="AT21" s="46">
        <v>1.6422188341214339</v>
      </c>
      <c r="AU21" s="46">
        <v>0.83158314092366403</v>
      </c>
      <c r="AV21" s="46">
        <v>-9.4547856141163571</v>
      </c>
      <c r="AW21" s="47">
        <v>10.856788077221458</v>
      </c>
      <c r="AX21" s="47">
        <v>7.3874357282122105</v>
      </c>
      <c r="AY21" s="47">
        <v>3.235574900135596</v>
      </c>
      <c r="AZ21" s="47">
        <v>2.4093639040926318</v>
      </c>
      <c r="BA21" s="47">
        <v>2.1291144107824511</v>
      </c>
    </row>
    <row r="22" spans="1:53" s="43" customFormat="1" x14ac:dyDescent="0.2">
      <c r="A22" s="37" t="s">
        <v>442</v>
      </c>
      <c r="B22" s="37" t="s">
        <v>1678</v>
      </c>
      <c r="C22" s="37"/>
      <c r="D22" s="38"/>
      <c r="E22" s="38"/>
      <c r="F22" s="39" t="s">
        <v>274</v>
      </c>
      <c r="G22" s="13" t="s">
        <v>1102</v>
      </c>
      <c r="H22" s="45" t="s">
        <v>1536</v>
      </c>
      <c r="I22" s="45" t="s">
        <v>1536</v>
      </c>
      <c r="J22" s="45" t="s">
        <v>1536</v>
      </c>
      <c r="K22" s="45" t="s">
        <v>1536</v>
      </c>
      <c r="L22" s="45" t="s">
        <v>1536</v>
      </c>
      <c r="M22" s="45" t="s">
        <v>1536</v>
      </c>
      <c r="N22" s="45" t="s">
        <v>1536</v>
      </c>
      <c r="O22" s="45" t="s">
        <v>1536</v>
      </c>
      <c r="P22" s="45" t="s">
        <v>1536</v>
      </c>
      <c r="Q22" s="45" t="s">
        <v>1536</v>
      </c>
      <c r="R22" s="45" t="s">
        <v>1536</v>
      </c>
      <c r="S22" s="45" t="s">
        <v>1536</v>
      </c>
      <c r="T22" s="45" t="s">
        <v>1536</v>
      </c>
      <c r="U22" s="45" t="s">
        <v>1536</v>
      </c>
      <c r="V22" s="45" t="s">
        <v>1536</v>
      </c>
      <c r="W22" s="45" t="s">
        <v>1536</v>
      </c>
      <c r="X22" s="45" t="s">
        <v>1536</v>
      </c>
      <c r="Y22" s="45" t="s">
        <v>1536</v>
      </c>
      <c r="Z22" s="45" t="s">
        <v>1536</v>
      </c>
      <c r="AA22" s="45" t="s">
        <v>1536</v>
      </c>
      <c r="AB22" s="45" t="s">
        <v>1536</v>
      </c>
      <c r="AC22" s="45" t="s">
        <v>1536</v>
      </c>
      <c r="AD22" s="45" t="s">
        <v>1536</v>
      </c>
      <c r="AE22" s="45" t="s">
        <v>1536</v>
      </c>
      <c r="AF22" s="45" t="s">
        <v>1536</v>
      </c>
      <c r="AG22" s="45" t="s">
        <v>1536</v>
      </c>
      <c r="AH22" s="45" t="s">
        <v>1536</v>
      </c>
      <c r="AI22" s="45" t="s">
        <v>1536</v>
      </c>
      <c r="AJ22" s="45" t="s">
        <v>1536</v>
      </c>
      <c r="AK22" s="45" t="s">
        <v>1536</v>
      </c>
      <c r="AL22" s="45" t="s">
        <v>1536</v>
      </c>
      <c r="AM22" s="45" t="s">
        <v>1536</v>
      </c>
      <c r="AN22" s="45" t="s">
        <v>1536</v>
      </c>
      <c r="AO22" s="45" t="s">
        <v>1536</v>
      </c>
      <c r="AP22" s="45" t="s">
        <v>1536</v>
      </c>
      <c r="AQ22" s="45" t="s">
        <v>1536</v>
      </c>
      <c r="AR22" s="45" t="s">
        <v>1536</v>
      </c>
      <c r="AS22" s="45" t="s">
        <v>1536</v>
      </c>
      <c r="AT22" s="45" t="s">
        <v>1536</v>
      </c>
      <c r="AU22" s="45" t="s">
        <v>1536</v>
      </c>
      <c r="AV22" s="45" t="s">
        <v>1536</v>
      </c>
      <c r="AW22" s="48" t="s">
        <v>1536</v>
      </c>
      <c r="AX22" s="48" t="s">
        <v>1536</v>
      </c>
      <c r="AY22" s="48" t="s">
        <v>1536</v>
      </c>
      <c r="AZ22" s="48" t="s">
        <v>1536</v>
      </c>
      <c r="BA22" s="48" t="s">
        <v>1536</v>
      </c>
    </row>
    <row r="23" spans="1:53" s="42" customFormat="1" x14ac:dyDescent="0.2">
      <c r="A23" s="37" t="s">
        <v>442</v>
      </c>
      <c r="B23" s="37" t="s">
        <v>1679</v>
      </c>
      <c r="C23" s="37" t="s">
        <v>1459</v>
      </c>
      <c r="D23" s="38"/>
      <c r="E23" s="38"/>
      <c r="F23" s="12" t="s">
        <v>1680</v>
      </c>
      <c r="G23" s="162" t="s">
        <v>1103</v>
      </c>
      <c r="H23" s="45" t="s">
        <v>1536</v>
      </c>
      <c r="I23" s="46">
        <v>4.0891850074515013</v>
      </c>
      <c r="J23" s="46">
        <v>1.1313586119185759</v>
      </c>
      <c r="K23" s="46">
        <v>1.6990391620487655</v>
      </c>
      <c r="L23" s="46">
        <v>7.9901586435711325</v>
      </c>
      <c r="M23" s="46">
        <v>5.649354422803432</v>
      </c>
      <c r="N23" s="46">
        <v>0.23601073962029595</v>
      </c>
      <c r="O23" s="46">
        <v>2.5641708976373634</v>
      </c>
      <c r="P23" s="46">
        <v>4.9171202987655427</v>
      </c>
      <c r="Q23" s="46">
        <v>9.0018393669620842</v>
      </c>
      <c r="R23" s="46">
        <v>8.1412599519844253</v>
      </c>
      <c r="S23" s="46">
        <v>9.2566201212820332</v>
      </c>
      <c r="T23" s="46">
        <v>2.8025843611749979</v>
      </c>
      <c r="U23" s="46">
        <v>2.1658866606966143E-2</v>
      </c>
      <c r="V23" s="46">
        <v>8.6340645756172396</v>
      </c>
      <c r="W23" s="46">
        <v>8.9427753402036458</v>
      </c>
      <c r="X23" s="46">
        <v>4.9224162047742492</v>
      </c>
      <c r="Y23" s="46">
        <v>11.082850727089145</v>
      </c>
      <c r="Z23" s="46">
        <v>5.5993561011449922</v>
      </c>
      <c r="AA23" s="46">
        <v>3.3056054019470205</v>
      </c>
      <c r="AB23" s="46">
        <v>12.528616729163611</v>
      </c>
      <c r="AC23" s="46">
        <v>3.8150197568022737</v>
      </c>
      <c r="AD23" s="46">
        <v>1.8034168742640855</v>
      </c>
      <c r="AE23" s="46">
        <v>0.74389071144564944</v>
      </c>
      <c r="AF23" s="46">
        <v>6.9777577882903286</v>
      </c>
      <c r="AG23" s="46">
        <v>6.0792233417511277</v>
      </c>
      <c r="AH23" s="46">
        <v>10.704409266988568</v>
      </c>
      <c r="AI23" s="46">
        <v>4.705051955553019</v>
      </c>
      <c r="AJ23" s="46">
        <v>2.3871563795996309E-2</v>
      </c>
      <c r="AK23" s="46">
        <v>-12.846738328896311</v>
      </c>
      <c r="AL23" s="46">
        <v>10.596978723535354</v>
      </c>
      <c r="AM23" s="46">
        <v>7.5019892157090595</v>
      </c>
      <c r="AN23" s="46">
        <v>2.5870183802735536</v>
      </c>
      <c r="AO23" s="46">
        <v>1.2137493011463274</v>
      </c>
      <c r="AP23" s="46">
        <v>3.1247628557068863</v>
      </c>
      <c r="AQ23" s="46">
        <v>4.2623377352846381</v>
      </c>
      <c r="AR23" s="46">
        <v>2.2085199489531693</v>
      </c>
      <c r="AS23" s="46">
        <v>5.3425721465703013</v>
      </c>
      <c r="AT23" s="46">
        <v>2.8840406939862229</v>
      </c>
      <c r="AU23" s="46">
        <v>1.5547723807528113</v>
      </c>
      <c r="AV23" s="46">
        <v>-13.315663980735138</v>
      </c>
      <c r="AW23" s="47">
        <v>8.5093032843445151</v>
      </c>
      <c r="AX23" s="47">
        <v>6.0824210585246785</v>
      </c>
      <c r="AY23" s="47">
        <v>3.1947839477941997</v>
      </c>
      <c r="AZ23" s="47">
        <v>3.2164616721874095</v>
      </c>
      <c r="BA23" s="47">
        <v>2.9864475762825027</v>
      </c>
    </row>
    <row r="24" spans="1:53" s="42" customFormat="1" x14ac:dyDescent="0.2">
      <c r="A24" s="37" t="s">
        <v>442</v>
      </c>
      <c r="B24" s="37" t="s">
        <v>1681</v>
      </c>
      <c r="C24" s="37" t="s">
        <v>1460</v>
      </c>
      <c r="D24" s="38"/>
      <c r="E24" s="38"/>
      <c r="F24" s="12" t="s">
        <v>1682</v>
      </c>
      <c r="G24" s="13" t="s">
        <v>1104</v>
      </c>
      <c r="H24" s="45" t="s">
        <v>1536</v>
      </c>
      <c r="I24" s="46">
        <v>-2.6088571747838185</v>
      </c>
      <c r="J24" s="46">
        <v>1.3566329483552853</v>
      </c>
      <c r="K24" s="46">
        <v>1.4265369643663872</v>
      </c>
      <c r="L24" s="46">
        <v>6.9473554146081362</v>
      </c>
      <c r="M24" s="46">
        <v>4.0576453676905322</v>
      </c>
      <c r="N24" s="46">
        <v>5.1200592189002414</v>
      </c>
      <c r="O24" s="46">
        <v>6.9115624839171996</v>
      </c>
      <c r="P24" s="46">
        <v>7.7408583288520738</v>
      </c>
      <c r="Q24" s="46">
        <v>8.3932832535652082</v>
      </c>
      <c r="R24" s="46">
        <v>6.8381523374520858</v>
      </c>
      <c r="S24" s="46">
        <v>4.5034559196793333</v>
      </c>
      <c r="T24" s="46">
        <v>3.6522184002765412</v>
      </c>
      <c r="U24" s="46">
        <v>-4.4752436418446511</v>
      </c>
      <c r="V24" s="46">
        <v>7.9127060874932376</v>
      </c>
      <c r="W24" s="46">
        <v>7.2893898656541944</v>
      </c>
      <c r="X24" s="46">
        <v>4.071755636028862</v>
      </c>
      <c r="Y24" s="46">
        <v>9.3146650307480261</v>
      </c>
      <c r="Z24" s="46">
        <v>9.2179701994540295</v>
      </c>
      <c r="AA24" s="46">
        <v>7.0275628576756954</v>
      </c>
      <c r="AB24" s="46">
        <v>11.904825804602748</v>
      </c>
      <c r="AC24" s="46">
        <v>2.8936225460484133</v>
      </c>
      <c r="AD24" s="46">
        <v>1.0857213244337416</v>
      </c>
      <c r="AE24" s="46">
        <v>2.6905409550820769</v>
      </c>
      <c r="AF24" s="46">
        <v>5.9266021967044002</v>
      </c>
      <c r="AG24" s="46">
        <v>6.0938555165714003</v>
      </c>
      <c r="AH24" s="46">
        <v>9.4573423882932097</v>
      </c>
      <c r="AI24" s="46">
        <v>3.5260776218624112</v>
      </c>
      <c r="AJ24" s="46">
        <v>-0.41805169609294701</v>
      </c>
      <c r="AK24" s="46">
        <v>-9.7988929904672446</v>
      </c>
      <c r="AL24" s="46">
        <v>10.490257149714278</v>
      </c>
      <c r="AM24" s="46">
        <v>4.7511300770720188</v>
      </c>
      <c r="AN24" s="46">
        <v>-0.66512923891706155</v>
      </c>
      <c r="AO24" s="46">
        <v>1.9588971791511645</v>
      </c>
      <c r="AP24" s="46">
        <v>3.9120510446507772</v>
      </c>
      <c r="AQ24" s="46">
        <v>5.5925338838270999</v>
      </c>
      <c r="AR24" s="46">
        <v>3.9107957106897073</v>
      </c>
      <c r="AS24" s="46">
        <v>4.9417602356949031</v>
      </c>
      <c r="AT24" s="46">
        <v>3.238246392710753</v>
      </c>
      <c r="AU24" s="46">
        <v>2.1097473925500321</v>
      </c>
      <c r="AV24" s="46">
        <v>-12.282315091086627</v>
      </c>
      <c r="AW24" s="47">
        <v>9.0324760995784672</v>
      </c>
      <c r="AX24" s="47">
        <v>6.9794305749064867</v>
      </c>
      <c r="AY24" s="47">
        <v>3.3548183850291347</v>
      </c>
      <c r="AZ24" s="47">
        <v>3.1957474914451334</v>
      </c>
      <c r="BA24" s="47">
        <v>3.0744638946782477</v>
      </c>
    </row>
    <row r="25" spans="1:53" s="42" customFormat="1" x14ac:dyDescent="0.2">
      <c r="A25" s="37" t="s">
        <v>442</v>
      </c>
      <c r="B25" s="37" t="s">
        <v>1683</v>
      </c>
      <c r="C25" s="37"/>
      <c r="D25" s="38"/>
      <c r="E25" s="38"/>
      <c r="F25" s="12" t="s">
        <v>1684</v>
      </c>
      <c r="G25" s="13" t="s">
        <v>1105</v>
      </c>
      <c r="H25" s="45" t="s">
        <v>1536</v>
      </c>
      <c r="I25" s="46" t="s">
        <v>1536</v>
      </c>
      <c r="J25" s="46">
        <v>-9.9544708484539228</v>
      </c>
      <c r="K25" s="46">
        <v>16.261479910078535</v>
      </c>
      <c r="L25" s="46">
        <v>19.614460312945692</v>
      </c>
      <c r="M25" s="46">
        <v>17.388261409119465</v>
      </c>
      <c r="N25" s="46">
        <v>4.8852694109585038</v>
      </c>
      <c r="O25" s="46">
        <v>4.3460102673583023</v>
      </c>
      <c r="P25" s="46">
        <v>6.5050315797871683</v>
      </c>
      <c r="Q25" s="46">
        <v>5.5393610805894777</v>
      </c>
      <c r="R25" s="46">
        <v>5.7336201782503649</v>
      </c>
      <c r="S25" s="46">
        <v>2.2077925552392408</v>
      </c>
      <c r="T25" s="46">
        <v>1.4456768128780828</v>
      </c>
      <c r="U25" s="46">
        <v>-1.009269356015019</v>
      </c>
      <c r="V25" s="46">
        <v>2.4425755080858647</v>
      </c>
      <c r="W25" s="46">
        <v>1.7731600615548126</v>
      </c>
      <c r="X25" s="46">
        <v>1.1389644275951127</v>
      </c>
      <c r="Y25" s="46">
        <v>1.7499994471085634</v>
      </c>
      <c r="Z25" s="46">
        <v>3.3456477355414016</v>
      </c>
      <c r="AA25" s="46">
        <v>3.1802495493814087</v>
      </c>
      <c r="AB25" s="46">
        <v>3.5183707298974021</v>
      </c>
      <c r="AC25" s="46">
        <v>1.7193162294808939</v>
      </c>
      <c r="AD25" s="46">
        <v>0.60876946111243502</v>
      </c>
      <c r="AE25" s="46">
        <v>1.4588491952153504</v>
      </c>
      <c r="AF25" s="46">
        <v>1.3809523182118921</v>
      </c>
      <c r="AG25" s="46">
        <v>1.7123777293574616</v>
      </c>
      <c r="AH25" s="46">
        <v>2.3794948229308721</v>
      </c>
      <c r="AI25" s="46">
        <v>2.1245500166348297</v>
      </c>
      <c r="AJ25" s="46">
        <v>-0.14375307682695793</v>
      </c>
      <c r="AK25" s="46">
        <v>-3.5418873740065249</v>
      </c>
      <c r="AL25" s="46">
        <v>2.5140472161531591</v>
      </c>
      <c r="AM25" s="46">
        <v>1.4908893295151771</v>
      </c>
      <c r="AN25" s="46">
        <v>-1.0043269941872768</v>
      </c>
      <c r="AO25" s="46">
        <v>0.56226746359169244</v>
      </c>
      <c r="AP25" s="46">
        <v>1.7939695117062504</v>
      </c>
      <c r="AQ25" s="46">
        <v>1.7071927755073713</v>
      </c>
      <c r="AR25" s="46">
        <v>2.4018657070497884</v>
      </c>
      <c r="AS25" s="46">
        <v>2.2276914653376112</v>
      </c>
      <c r="AT25" s="46">
        <v>1.2185823904949267</v>
      </c>
      <c r="AU25" s="46">
        <v>1.3245059850233831</v>
      </c>
      <c r="AV25" s="46">
        <v>-7.1503299768723156</v>
      </c>
      <c r="AW25" s="47">
        <v>5.2215372626941647</v>
      </c>
      <c r="AX25" s="47">
        <v>4.7650551922027162</v>
      </c>
      <c r="AY25" s="47">
        <v>2.0002879418919761</v>
      </c>
      <c r="AZ25" s="47">
        <v>1.7466295694352318</v>
      </c>
      <c r="BA25" s="47">
        <v>1.6621274295446575</v>
      </c>
    </row>
    <row r="26" spans="1:53" s="104" customFormat="1" x14ac:dyDescent="0.2">
      <c r="A26" s="98"/>
      <c r="B26" s="98"/>
      <c r="C26" s="98"/>
      <c r="D26" s="98"/>
      <c r="E26" s="98"/>
      <c r="F26" s="99" t="s">
        <v>262</v>
      </c>
      <c r="G26" s="100"/>
      <c r="H26" s="101"/>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3"/>
      <c r="AJ26" s="103"/>
      <c r="AK26" s="103"/>
      <c r="AL26" s="103"/>
      <c r="AM26" s="103"/>
      <c r="AN26" s="103"/>
      <c r="AO26" s="103"/>
      <c r="AP26" s="103"/>
      <c r="AQ26" s="103"/>
      <c r="AR26" s="103"/>
      <c r="AS26" s="103"/>
      <c r="AT26" s="103"/>
      <c r="AU26" s="103"/>
      <c r="AV26" s="103"/>
      <c r="AW26" s="103"/>
      <c r="AX26" s="103"/>
      <c r="AY26" s="103"/>
      <c r="AZ26" s="103"/>
      <c r="BA26" s="103"/>
    </row>
    <row r="27" spans="1:53" s="42" customFormat="1" x14ac:dyDescent="0.2">
      <c r="A27" s="37" t="s">
        <v>442</v>
      </c>
      <c r="B27" s="37" t="s">
        <v>263</v>
      </c>
      <c r="C27" s="37"/>
      <c r="D27" s="38"/>
      <c r="E27" s="38"/>
      <c r="F27" s="39" t="s">
        <v>264</v>
      </c>
      <c r="G27" s="13" t="s">
        <v>1106</v>
      </c>
      <c r="H27" s="46" t="s">
        <v>1536</v>
      </c>
      <c r="I27" s="46" t="s">
        <v>1536</v>
      </c>
      <c r="J27" s="46">
        <v>0.45762231279425775</v>
      </c>
      <c r="K27" s="46">
        <v>1.0156748491370355</v>
      </c>
      <c r="L27" s="46">
        <v>1.120554737575457</v>
      </c>
      <c r="M27" s="46">
        <v>1.6457785455998339</v>
      </c>
      <c r="N27" s="46">
        <v>2.4288272680947163</v>
      </c>
      <c r="O27" s="46">
        <v>2.2059283918664918</v>
      </c>
      <c r="P27" s="46">
        <v>2.3713367337454749</v>
      </c>
      <c r="Q27" s="46">
        <v>2.0909101998933517</v>
      </c>
      <c r="R27" s="46">
        <v>1.5479990482472081</v>
      </c>
      <c r="S27" s="46">
        <v>1.0944897000944027</v>
      </c>
      <c r="T27" s="46">
        <v>0.98100794544057157</v>
      </c>
      <c r="U27" s="46">
        <v>0.13898800330738764</v>
      </c>
      <c r="V27" s="46">
        <v>1.0896604021159975</v>
      </c>
      <c r="W27" s="46">
        <v>1.0537587576424263</v>
      </c>
      <c r="X27" s="46">
        <v>1.16153273872148</v>
      </c>
      <c r="Y27" s="46">
        <v>1.3209098157134902</v>
      </c>
      <c r="Z27" s="46">
        <v>1.7266932979645961</v>
      </c>
      <c r="AA27" s="46">
        <v>1.8635225017403643</v>
      </c>
      <c r="AB27" s="46">
        <v>1.8204363055527983</v>
      </c>
      <c r="AC27" s="46">
        <v>1.2149463386202588</v>
      </c>
      <c r="AD27" s="46">
        <v>0.5922647825298587</v>
      </c>
      <c r="AE27" s="46">
        <v>0.92776205010149726</v>
      </c>
      <c r="AF27" s="46">
        <v>0.93416769260245347</v>
      </c>
      <c r="AG27" s="46">
        <v>1.0419757544155377</v>
      </c>
      <c r="AH27" s="46">
        <v>0.98078137174137281</v>
      </c>
      <c r="AI27" s="46">
        <v>0.82356959667099827</v>
      </c>
      <c r="AJ27" s="46">
        <v>-0.10674512326394379</v>
      </c>
      <c r="AK27" s="46">
        <v>-0.53259115616799912</v>
      </c>
      <c r="AL27" s="46">
        <v>0.67025337702838894</v>
      </c>
      <c r="AM27" s="46">
        <v>0.39099999352375081</v>
      </c>
      <c r="AN27" s="46">
        <v>1.0511394512826362E-2</v>
      </c>
      <c r="AO27" s="46">
        <v>0.2958625184777301</v>
      </c>
      <c r="AP27" s="46">
        <v>0.67512353780644041</v>
      </c>
      <c r="AQ27" s="46">
        <v>1.1776674717384723</v>
      </c>
      <c r="AR27" s="46">
        <v>1.2769625726105251</v>
      </c>
      <c r="AS27" s="46">
        <v>0.89181102603886797</v>
      </c>
      <c r="AT27" s="46">
        <v>0.70799559601696238</v>
      </c>
      <c r="AU27" s="46">
        <v>0.73726533261254013</v>
      </c>
      <c r="AV27" s="46">
        <v>-4.9204659849880841</v>
      </c>
      <c r="AW27" s="47">
        <v>1.8681304537364909</v>
      </c>
      <c r="AX27" s="47">
        <v>2.9689920785911825</v>
      </c>
      <c r="AY27" s="47">
        <v>1.0528394529015894</v>
      </c>
      <c r="AZ27" s="47">
        <v>0.94803680505471633</v>
      </c>
      <c r="BA27" s="47">
        <v>0.9351447966723434</v>
      </c>
    </row>
    <row r="28" spans="1:53" s="42" customFormat="1" x14ac:dyDescent="0.2">
      <c r="A28" s="37" t="s">
        <v>442</v>
      </c>
      <c r="B28" s="37" t="s">
        <v>265</v>
      </c>
      <c r="C28" s="37"/>
      <c r="D28" s="38"/>
      <c r="E28" s="38"/>
      <c r="F28" s="39" t="s">
        <v>266</v>
      </c>
      <c r="G28" s="13" t="s">
        <v>1107</v>
      </c>
      <c r="H28" s="46" t="s">
        <v>1536</v>
      </c>
      <c r="I28" s="46" t="s">
        <v>1536</v>
      </c>
      <c r="J28" s="46">
        <v>0.28949804447185284</v>
      </c>
      <c r="K28" s="46">
        <v>0.30864098554446606</v>
      </c>
      <c r="L28" s="46">
        <v>0.35277672930801834</v>
      </c>
      <c r="M28" s="46">
        <v>0.32112094305992972</v>
      </c>
      <c r="N28" s="46">
        <v>0.44445433448186067</v>
      </c>
      <c r="O28" s="46">
        <v>0.40853040221937575</v>
      </c>
      <c r="P28" s="46">
        <v>0.48651597819807441</v>
      </c>
      <c r="Q28" s="46">
        <v>2.0665468312302594E-3</v>
      </c>
      <c r="R28" s="46">
        <v>0.52453101458341234</v>
      </c>
      <c r="S28" s="46">
        <v>0.57352053010531001</v>
      </c>
      <c r="T28" s="46">
        <v>0.66432256946186341</v>
      </c>
      <c r="U28" s="46">
        <v>0.18043548770266846</v>
      </c>
      <c r="V28" s="46">
        <v>0.26147705494593543</v>
      </c>
      <c r="W28" s="46">
        <v>0.11641259139581329</v>
      </c>
      <c r="X28" s="46">
        <v>0.37759078912432553</v>
      </c>
      <c r="Y28" s="46">
        <v>0.1188511288846625</v>
      </c>
      <c r="Z28" s="46">
        <v>0.34057845223247701</v>
      </c>
      <c r="AA28" s="46">
        <v>0.36217591958821183</v>
      </c>
      <c r="AB28" s="46">
        <v>0.48253951388032551</v>
      </c>
      <c r="AC28" s="46">
        <v>0.490999989903524</v>
      </c>
      <c r="AD28" s="46">
        <v>0.43250065896547985</v>
      </c>
      <c r="AE28" s="46">
        <v>0.38920301863452411</v>
      </c>
      <c r="AF28" s="46">
        <v>0.30117522671376085</v>
      </c>
      <c r="AG28" s="46">
        <v>0.32640224153038627</v>
      </c>
      <c r="AH28" s="46">
        <v>0.21303959851654916</v>
      </c>
      <c r="AI28" s="46">
        <v>0.25951511735666566</v>
      </c>
      <c r="AJ28" s="46">
        <v>0.42940712861095798</v>
      </c>
      <c r="AK28" s="46">
        <v>0.36829274292864073</v>
      </c>
      <c r="AL28" s="46">
        <v>0.22787337401978827</v>
      </c>
      <c r="AM28" s="46">
        <v>8.9056724685561445E-2</v>
      </c>
      <c r="AN28" s="46">
        <v>0.13565959448454476</v>
      </c>
      <c r="AO28" s="46">
        <v>0.10960122557111475</v>
      </c>
      <c r="AP28" s="46">
        <v>0.26134998655694619</v>
      </c>
      <c r="AQ28" s="46">
        <v>0.31088768509507658</v>
      </c>
      <c r="AR28" s="46">
        <v>0.41623890905273753</v>
      </c>
      <c r="AS28" s="46">
        <v>0.22666763213577643</v>
      </c>
      <c r="AT28" s="46">
        <v>0.16018522399395793</v>
      </c>
      <c r="AU28" s="46">
        <v>0.40069570598756543</v>
      </c>
      <c r="AV28" s="46">
        <v>-0.21554631689141829</v>
      </c>
      <c r="AW28" s="47">
        <v>1.1414019302139136</v>
      </c>
      <c r="AX28" s="47">
        <v>0.21742161058990436</v>
      </c>
      <c r="AY28" s="47">
        <v>0.24231108429128798</v>
      </c>
      <c r="AZ28" s="47">
        <v>0.26793791271648487</v>
      </c>
      <c r="BA28" s="47">
        <v>0.25493949211284356</v>
      </c>
    </row>
    <row r="29" spans="1:53" s="42" customFormat="1" x14ac:dyDescent="0.2">
      <c r="A29" s="37" t="s">
        <v>442</v>
      </c>
      <c r="B29" s="37" t="s">
        <v>267</v>
      </c>
      <c r="C29" s="37"/>
      <c r="D29" s="38"/>
      <c r="E29" s="38"/>
      <c r="F29" s="39" t="s">
        <v>268</v>
      </c>
      <c r="G29" s="13" t="s">
        <v>1108</v>
      </c>
      <c r="H29" s="46" t="s">
        <v>1536</v>
      </c>
      <c r="I29" s="46" t="s">
        <v>1536</v>
      </c>
      <c r="J29" s="46">
        <v>-7.4411340870568488</v>
      </c>
      <c r="K29" s="46">
        <v>8.4337352995313974</v>
      </c>
      <c r="L29" s="46">
        <v>11.932753565777718</v>
      </c>
      <c r="M29" s="46">
        <v>11.904110083946378</v>
      </c>
      <c r="N29" s="46">
        <v>1.578523943901414</v>
      </c>
      <c r="O29" s="46">
        <v>1.4351537082311441</v>
      </c>
      <c r="P29" s="46">
        <v>3.2945497429316046</v>
      </c>
      <c r="Q29" s="46">
        <v>3.2523561850005129</v>
      </c>
      <c r="R29" s="46">
        <v>3.5562254634944312</v>
      </c>
      <c r="S29" s="46">
        <v>0.55322668577618228</v>
      </c>
      <c r="T29" s="46">
        <v>-0.18904988661157979</v>
      </c>
      <c r="U29" s="46">
        <v>-1.3394172496077696</v>
      </c>
      <c r="V29" s="46">
        <v>1.0954108080735721</v>
      </c>
      <c r="W29" s="46">
        <v>0.60138024300400694</v>
      </c>
      <c r="X29" s="46">
        <v>-0.40600530908046806</v>
      </c>
      <c r="Y29" s="46">
        <v>0.29628683349711266</v>
      </c>
      <c r="Z29" s="46">
        <v>1.2232251614793836</v>
      </c>
      <c r="AA29" s="46">
        <v>0.92477732820978598</v>
      </c>
      <c r="AB29" s="46">
        <v>1.2086336950295089</v>
      </c>
      <c r="AC29" s="46">
        <v>8.3696450234012742E-3</v>
      </c>
      <c r="AD29" s="46">
        <v>-0.42002395682270144</v>
      </c>
      <c r="AE29" s="46">
        <v>0.12893200849637038</v>
      </c>
      <c r="AF29" s="46">
        <v>0.14058568185727222</v>
      </c>
      <c r="AG29" s="46">
        <v>0.33313615256956675</v>
      </c>
      <c r="AH29" s="46">
        <v>1.1719009173921295</v>
      </c>
      <c r="AI29" s="46">
        <v>1.0182484383818751</v>
      </c>
      <c r="AJ29" s="46">
        <v>-0.4644618972761122</v>
      </c>
      <c r="AK29" s="46">
        <v>-3.3251234759096291</v>
      </c>
      <c r="AL29" s="46">
        <v>1.6040271496476706</v>
      </c>
      <c r="AM29" s="46">
        <v>1.003232586362107</v>
      </c>
      <c r="AN29" s="46">
        <v>-1.1375565243867167</v>
      </c>
      <c r="AO29" s="46">
        <v>0.1438312087844264</v>
      </c>
      <c r="AP29" s="46">
        <v>0.81739841232027521</v>
      </c>
      <c r="AQ29" s="46">
        <v>0.18276124232594251</v>
      </c>
      <c r="AR29" s="46">
        <v>0.66637801797422014</v>
      </c>
      <c r="AS29" s="46">
        <v>1.0866155193824591</v>
      </c>
      <c r="AT29" s="46">
        <v>0.33691188504661151</v>
      </c>
      <c r="AU29" s="46">
        <v>0.17123387749522226</v>
      </c>
      <c r="AV29" s="46">
        <v>-1.9395580104564973</v>
      </c>
      <c r="AW29" s="47">
        <v>2.1823870963339953</v>
      </c>
      <c r="AX29" s="47">
        <v>1.5708866940689892</v>
      </c>
      <c r="AY29" s="47">
        <v>0.70708000229965096</v>
      </c>
      <c r="AZ29" s="47">
        <v>0.53314376725710277</v>
      </c>
      <c r="BA29" s="47">
        <v>0.47411419324073906</v>
      </c>
    </row>
    <row r="30" spans="1:53" s="42" customFormat="1" x14ac:dyDescent="0.2">
      <c r="A30" s="37" t="s">
        <v>442</v>
      </c>
      <c r="B30" s="37" t="s">
        <v>270</v>
      </c>
      <c r="C30" s="37"/>
      <c r="D30" s="38"/>
      <c r="E30" s="38"/>
      <c r="F30" s="39" t="s">
        <v>271</v>
      </c>
      <c r="G30" s="13" t="s">
        <v>1109</v>
      </c>
      <c r="H30" s="46" t="s">
        <v>1536</v>
      </c>
      <c r="I30" s="46" t="s">
        <v>1536</v>
      </c>
      <c r="J30" s="46">
        <v>-2.7883664275485137E-2</v>
      </c>
      <c r="K30" s="46">
        <v>4.3548046782582991E-2</v>
      </c>
      <c r="L30" s="46">
        <v>0.17311457914347811</v>
      </c>
      <c r="M30" s="46">
        <v>0.26094321358612071</v>
      </c>
      <c r="N30" s="46">
        <v>-0.72159926594876744</v>
      </c>
      <c r="O30" s="46">
        <v>-0.65941276722278275</v>
      </c>
      <c r="P30" s="46">
        <v>-0.47645596783622024</v>
      </c>
      <c r="Q30" s="46">
        <v>4.1418838317952306E-3</v>
      </c>
      <c r="R30" s="46">
        <v>0.13932230017012381</v>
      </c>
      <c r="S30" s="46">
        <v>0.75943692603569779</v>
      </c>
      <c r="T30" s="46">
        <v>-0.15572793305003904</v>
      </c>
      <c r="U30" s="46">
        <v>0.83179530859220863</v>
      </c>
      <c r="V30" s="46">
        <v>0.17886676325426912</v>
      </c>
      <c r="W30" s="46">
        <v>0.37460735004103984</v>
      </c>
      <c r="X30" s="46">
        <v>0.22025995690410299</v>
      </c>
      <c r="Y30" s="46">
        <v>0.49855407314240291</v>
      </c>
      <c r="Z30" s="46">
        <v>-0.67337268975081377</v>
      </c>
      <c r="AA30" s="46">
        <v>-0.8100435378115054</v>
      </c>
      <c r="AB30" s="46">
        <v>0.17802340022891688</v>
      </c>
      <c r="AC30" s="46">
        <v>0.25145397731876512</v>
      </c>
      <c r="AD30" s="46">
        <v>0.1968766665224127</v>
      </c>
      <c r="AE30" s="46">
        <v>-0.49769124283995037</v>
      </c>
      <c r="AF30" s="46">
        <v>0.29988790869361853</v>
      </c>
      <c r="AG30" s="46">
        <v>3.3669630526654802E-2</v>
      </c>
      <c r="AH30" s="46">
        <v>0.42599614650038858</v>
      </c>
      <c r="AI30" s="46">
        <v>0.40802076298225853</v>
      </c>
      <c r="AJ30" s="46">
        <v>0.13644069749622142</v>
      </c>
      <c r="AK30" s="46">
        <v>-1.1339984418616957</v>
      </c>
      <c r="AL30" s="46">
        <v>7.7045759286473531E-2</v>
      </c>
      <c r="AM30" s="46">
        <v>0.89635085532380221</v>
      </c>
      <c r="AN30" s="46">
        <v>1.0751072115814588</v>
      </c>
      <c r="AO30" s="46">
        <v>-0.2069911048138284</v>
      </c>
      <c r="AP30" s="46">
        <v>-0.18422673200252057</v>
      </c>
      <c r="AQ30" s="46">
        <v>-0.35264347146943475</v>
      </c>
      <c r="AR30" s="46">
        <v>-0.54804578663153547</v>
      </c>
      <c r="AS30" s="46">
        <v>0.19742761845124948</v>
      </c>
      <c r="AT30" s="46">
        <v>-9.1883558001289542E-2</v>
      </c>
      <c r="AU30" s="46">
        <v>-0.18602933265552477</v>
      </c>
      <c r="AV30" s="46">
        <v>-0.50605931838605822</v>
      </c>
      <c r="AW30" s="47">
        <v>-0.14481327286515142</v>
      </c>
      <c r="AX30" s="47">
        <v>-0.30965152968098103</v>
      </c>
      <c r="AY30" s="47">
        <v>-6.0213969532894179E-2</v>
      </c>
      <c r="AZ30" s="47">
        <v>5.6239676659698501E-3</v>
      </c>
      <c r="BA30" s="47">
        <v>-3.572509589930651E-2</v>
      </c>
    </row>
    <row r="31" spans="1:53" s="20" customFormat="1" x14ac:dyDescent="0.2">
      <c r="A31" s="70"/>
      <c r="B31" s="70"/>
      <c r="C31" s="70"/>
      <c r="D31" s="70"/>
      <c r="E31" s="70"/>
      <c r="F31" s="39" t="s">
        <v>1685</v>
      </c>
      <c r="G31" s="9"/>
      <c r="H31" s="45"/>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7"/>
      <c r="AJ31" s="47"/>
      <c r="AK31" s="47"/>
      <c r="AL31" s="47"/>
      <c r="AM31" s="47"/>
      <c r="AN31" s="47"/>
      <c r="AO31" s="47"/>
      <c r="AP31" s="47"/>
      <c r="AQ31" s="47"/>
      <c r="AR31" s="47"/>
      <c r="AS31" s="47"/>
      <c r="AT31" s="47"/>
      <c r="AU31" s="47"/>
      <c r="AV31" s="47"/>
      <c r="AW31" s="47"/>
      <c r="AX31" s="47"/>
      <c r="AY31" s="47"/>
      <c r="AZ31" s="47"/>
      <c r="BA31" s="47"/>
    </row>
    <row r="32" spans="1:53" s="41" customFormat="1" x14ac:dyDescent="0.2">
      <c r="A32" s="37" t="s">
        <v>442</v>
      </c>
      <c r="B32" s="37" t="s">
        <v>1650</v>
      </c>
      <c r="C32" s="37"/>
      <c r="D32" s="38" t="s">
        <v>1651</v>
      </c>
      <c r="E32" s="38" t="s">
        <v>1546</v>
      </c>
      <c r="F32" s="39" t="s">
        <v>1652</v>
      </c>
      <c r="G32" s="13" t="s">
        <v>1089</v>
      </c>
      <c r="H32" s="27" t="s">
        <v>1536</v>
      </c>
      <c r="I32" s="27" t="s">
        <v>1536</v>
      </c>
      <c r="J32" s="27" t="s">
        <v>1536</v>
      </c>
      <c r="K32" s="27" t="s">
        <v>1536</v>
      </c>
      <c r="L32" s="27" t="s">
        <v>1536</v>
      </c>
      <c r="M32" s="27" t="s">
        <v>1536</v>
      </c>
      <c r="N32" s="27" t="s">
        <v>1536</v>
      </c>
      <c r="O32" s="27" t="s">
        <v>1536</v>
      </c>
      <c r="P32" s="27" t="s">
        <v>1536</v>
      </c>
      <c r="Q32" s="27" t="s">
        <v>1536</v>
      </c>
      <c r="R32" s="27" t="s">
        <v>1536</v>
      </c>
      <c r="S32" s="27" t="s">
        <v>1536</v>
      </c>
      <c r="T32" s="27" t="s">
        <v>1536</v>
      </c>
      <c r="U32" s="27" t="s">
        <v>1536</v>
      </c>
      <c r="V32" s="27" t="s">
        <v>1536</v>
      </c>
      <c r="W32" s="27" t="s">
        <v>1536</v>
      </c>
      <c r="X32" s="27" t="s">
        <v>1536</v>
      </c>
      <c r="Y32" s="27" t="s">
        <v>1536</v>
      </c>
      <c r="Z32" s="27" t="s">
        <v>1536</v>
      </c>
      <c r="AA32" s="27" t="s">
        <v>1536</v>
      </c>
      <c r="AB32" s="27" t="s">
        <v>1536</v>
      </c>
      <c r="AC32" s="27" t="s">
        <v>1536</v>
      </c>
      <c r="AD32" s="27" t="s">
        <v>1536</v>
      </c>
      <c r="AE32" s="27" t="s">
        <v>1536</v>
      </c>
      <c r="AF32" s="27" t="s">
        <v>1536</v>
      </c>
      <c r="AG32" s="27" t="s">
        <v>1536</v>
      </c>
      <c r="AH32" s="27" t="s">
        <v>1536</v>
      </c>
      <c r="AI32" s="27" t="s">
        <v>1536</v>
      </c>
      <c r="AJ32" s="27" t="s">
        <v>1536</v>
      </c>
      <c r="AK32" s="27" t="s">
        <v>1536</v>
      </c>
      <c r="AL32" s="27" t="s">
        <v>1536</v>
      </c>
      <c r="AM32" s="27" t="s">
        <v>1536</v>
      </c>
      <c r="AN32" s="27" t="s">
        <v>1536</v>
      </c>
      <c r="AO32" s="27" t="s">
        <v>1536</v>
      </c>
      <c r="AP32" s="27" t="s">
        <v>1536</v>
      </c>
      <c r="AQ32" s="27" t="s">
        <v>1536</v>
      </c>
      <c r="AR32" s="27" t="s">
        <v>1536</v>
      </c>
      <c r="AS32" s="27" t="s">
        <v>1536</v>
      </c>
      <c r="AT32" s="27" t="s">
        <v>1536</v>
      </c>
      <c r="AU32" s="27" t="s">
        <v>1536</v>
      </c>
      <c r="AV32" s="27" t="s">
        <v>1536</v>
      </c>
      <c r="AW32" s="28" t="s">
        <v>1536</v>
      </c>
      <c r="AX32" s="28" t="s">
        <v>1536</v>
      </c>
      <c r="AY32" s="28" t="s">
        <v>1536</v>
      </c>
      <c r="AZ32" s="28" t="s">
        <v>1536</v>
      </c>
      <c r="BA32" s="28" t="s">
        <v>1536</v>
      </c>
    </row>
    <row r="33" spans="1:53" s="42" customFormat="1" x14ac:dyDescent="0.2">
      <c r="A33" s="37" t="s">
        <v>442</v>
      </c>
      <c r="B33" s="37" t="s">
        <v>1686</v>
      </c>
      <c r="C33" s="37"/>
      <c r="D33" s="38" t="s">
        <v>1651</v>
      </c>
      <c r="E33" s="38" t="s">
        <v>1546</v>
      </c>
      <c r="F33" s="39" t="s">
        <v>1688</v>
      </c>
      <c r="G33" s="13" t="s">
        <v>1110</v>
      </c>
      <c r="H33" s="27" t="s">
        <v>1536</v>
      </c>
      <c r="I33" s="27" t="s">
        <v>1536</v>
      </c>
      <c r="J33" s="27" t="s">
        <v>1536</v>
      </c>
      <c r="K33" s="27" t="s">
        <v>1536</v>
      </c>
      <c r="L33" s="27" t="s">
        <v>1536</v>
      </c>
      <c r="M33" s="27" t="s">
        <v>1536</v>
      </c>
      <c r="N33" s="27" t="s">
        <v>1536</v>
      </c>
      <c r="O33" s="27" t="s">
        <v>1536</v>
      </c>
      <c r="P33" s="27" t="s">
        <v>1536</v>
      </c>
      <c r="Q33" s="27" t="s">
        <v>1536</v>
      </c>
      <c r="R33" s="27" t="s">
        <v>1536</v>
      </c>
      <c r="S33" s="27" t="s">
        <v>1536</v>
      </c>
      <c r="T33" s="27" t="s">
        <v>1536</v>
      </c>
      <c r="U33" s="27" t="s">
        <v>1536</v>
      </c>
      <c r="V33" s="27" t="s">
        <v>1536</v>
      </c>
      <c r="W33" s="27" t="s">
        <v>1536</v>
      </c>
      <c r="X33" s="27" t="s">
        <v>1536</v>
      </c>
      <c r="Y33" s="27" t="s">
        <v>1536</v>
      </c>
      <c r="Z33" s="27" t="s">
        <v>1536</v>
      </c>
      <c r="AA33" s="27" t="s">
        <v>1536</v>
      </c>
      <c r="AB33" s="27" t="s">
        <v>1536</v>
      </c>
      <c r="AC33" s="27" t="s">
        <v>1536</v>
      </c>
      <c r="AD33" s="27" t="s">
        <v>1536</v>
      </c>
      <c r="AE33" s="27" t="s">
        <v>1536</v>
      </c>
      <c r="AF33" s="27" t="s">
        <v>1536</v>
      </c>
      <c r="AG33" s="27" t="s">
        <v>1536</v>
      </c>
      <c r="AH33" s="27" t="s">
        <v>1536</v>
      </c>
      <c r="AI33" s="27" t="s">
        <v>1536</v>
      </c>
      <c r="AJ33" s="27" t="s">
        <v>1536</v>
      </c>
      <c r="AK33" s="27" t="s">
        <v>1536</v>
      </c>
      <c r="AL33" s="27" t="s">
        <v>1536</v>
      </c>
      <c r="AM33" s="27" t="s">
        <v>1536</v>
      </c>
      <c r="AN33" s="27" t="s">
        <v>1536</v>
      </c>
      <c r="AO33" s="27" t="s">
        <v>1536</v>
      </c>
      <c r="AP33" s="27" t="s">
        <v>1536</v>
      </c>
      <c r="AQ33" s="27" t="s">
        <v>1536</v>
      </c>
      <c r="AR33" s="27" t="s">
        <v>1536</v>
      </c>
      <c r="AS33" s="27" t="s">
        <v>1536</v>
      </c>
      <c r="AT33" s="27" t="s">
        <v>1536</v>
      </c>
      <c r="AU33" s="27" t="s">
        <v>1536</v>
      </c>
      <c r="AV33" s="27" t="s">
        <v>1536</v>
      </c>
      <c r="AW33" s="28" t="s">
        <v>1536</v>
      </c>
      <c r="AX33" s="28" t="s">
        <v>1536</v>
      </c>
      <c r="AY33" s="28" t="s">
        <v>1536</v>
      </c>
      <c r="AZ33" s="28" t="s">
        <v>1536</v>
      </c>
      <c r="BA33" s="28" t="s">
        <v>1536</v>
      </c>
    </row>
    <row r="34" spans="1:53" s="42" customFormat="1" x14ac:dyDescent="0.2">
      <c r="A34" s="37" t="s">
        <v>442</v>
      </c>
      <c r="B34" s="37" t="s">
        <v>1689</v>
      </c>
      <c r="C34" s="37"/>
      <c r="D34" s="38" t="s">
        <v>1651</v>
      </c>
      <c r="E34" s="38" t="s">
        <v>1546</v>
      </c>
      <c r="F34" s="39" t="s">
        <v>1690</v>
      </c>
      <c r="G34" s="12" t="s">
        <v>1111</v>
      </c>
      <c r="H34" s="27" t="s">
        <v>1536</v>
      </c>
      <c r="I34" s="27" t="s">
        <v>1536</v>
      </c>
      <c r="J34" s="27" t="s">
        <v>1536</v>
      </c>
      <c r="K34" s="27" t="s">
        <v>1536</v>
      </c>
      <c r="L34" s="27" t="s">
        <v>1536</v>
      </c>
      <c r="M34" s="27" t="s">
        <v>1536</v>
      </c>
      <c r="N34" s="27" t="s">
        <v>1536</v>
      </c>
      <c r="O34" s="27" t="s">
        <v>1536</v>
      </c>
      <c r="P34" s="27" t="s">
        <v>1536</v>
      </c>
      <c r="Q34" s="27" t="s">
        <v>1536</v>
      </c>
      <c r="R34" s="27" t="s">
        <v>1536</v>
      </c>
      <c r="S34" s="27" t="s">
        <v>1536</v>
      </c>
      <c r="T34" s="27" t="s">
        <v>1536</v>
      </c>
      <c r="U34" s="27" t="s">
        <v>1536</v>
      </c>
      <c r="V34" s="27" t="s">
        <v>1536</v>
      </c>
      <c r="W34" s="27" t="s">
        <v>1536</v>
      </c>
      <c r="X34" s="27" t="s">
        <v>1536</v>
      </c>
      <c r="Y34" s="27" t="s">
        <v>1536</v>
      </c>
      <c r="Z34" s="27" t="s">
        <v>1536</v>
      </c>
      <c r="AA34" s="27" t="s">
        <v>1536</v>
      </c>
      <c r="AB34" s="27" t="s">
        <v>1536</v>
      </c>
      <c r="AC34" s="27" t="s">
        <v>1536</v>
      </c>
      <c r="AD34" s="27" t="s">
        <v>1536</v>
      </c>
      <c r="AE34" s="27" t="s">
        <v>1536</v>
      </c>
      <c r="AF34" s="27" t="s">
        <v>1536</v>
      </c>
      <c r="AG34" s="27" t="s">
        <v>1536</v>
      </c>
      <c r="AH34" s="27" t="s">
        <v>1536</v>
      </c>
      <c r="AI34" s="27" t="s">
        <v>1536</v>
      </c>
      <c r="AJ34" s="27" t="s">
        <v>1536</v>
      </c>
      <c r="AK34" s="27" t="s">
        <v>1536</v>
      </c>
      <c r="AL34" s="27" t="s">
        <v>1536</v>
      </c>
      <c r="AM34" s="27" t="s">
        <v>1536</v>
      </c>
      <c r="AN34" s="27" t="s">
        <v>1536</v>
      </c>
      <c r="AO34" s="27" t="s">
        <v>1536</v>
      </c>
      <c r="AP34" s="27" t="s">
        <v>1536</v>
      </c>
      <c r="AQ34" s="27" t="s">
        <v>1536</v>
      </c>
      <c r="AR34" s="27" t="s">
        <v>1536</v>
      </c>
      <c r="AS34" s="27" t="s">
        <v>1536</v>
      </c>
      <c r="AT34" s="27" t="s">
        <v>1536</v>
      </c>
      <c r="AU34" s="27" t="s">
        <v>1536</v>
      </c>
      <c r="AV34" s="27" t="s">
        <v>1536</v>
      </c>
      <c r="AW34" s="28" t="s">
        <v>1536</v>
      </c>
      <c r="AX34" s="28" t="s">
        <v>1536</v>
      </c>
      <c r="AY34" s="28" t="s">
        <v>1536</v>
      </c>
      <c r="AZ34" s="28" t="s">
        <v>1536</v>
      </c>
      <c r="BA34" s="28" t="s">
        <v>1536</v>
      </c>
    </row>
    <row r="35" spans="1:53" s="42" customFormat="1" x14ac:dyDescent="0.2">
      <c r="A35" s="37" t="s">
        <v>442</v>
      </c>
      <c r="B35" s="37" t="s">
        <v>1691</v>
      </c>
      <c r="C35" s="37"/>
      <c r="D35" s="38" t="s">
        <v>1651</v>
      </c>
      <c r="E35" s="38" t="s">
        <v>1546</v>
      </c>
      <c r="F35" s="39" t="s">
        <v>1692</v>
      </c>
      <c r="G35" s="12" t="s">
        <v>1112</v>
      </c>
      <c r="H35" s="27" t="s">
        <v>1536</v>
      </c>
      <c r="I35" s="27" t="s">
        <v>1536</v>
      </c>
      <c r="J35" s="27" t="s">
        <v>1536</v>
      </c>
      <c r="K35" s="27" t="s">
        <v>1536</v>
      </c>
      <c r="L35" s="27" t="s">
        <v>1536</v>
      </c>
      <c r="M35" s="27" t="s">
        <v>1536</v>
      </c>
      <c r="N35" s="27" t="s">
        <v>1536</v>
      </c>
      <c r="O35" s="27" t="s">
        <v>1536</v>
      </c>
      <c r="P35" s="27" t="s">
        <v>1536</v>
      </c>
      <c r="Q35" s="27" t="s">
        <v>1536</v>
      </c>
      <c r="R35" s="27" t="s">
        <v>1536</v>
      </c>
      <c r="S35" s="27" t="s">
        <v>1536</v>
      </c>
      <c r="T35" s="27" t="s">
        <v>1536</v>
      </c>
      <c r="U35" s="27" t="s">
        <v>1536</v>
      </c>
      <c r="V35" s="27" t="s">
        <v>1536</v>
      </c>
      <c r="W35" s="27" t="s">
        <v>1536</v>
      </c>
      <c r="X35" s="27" t="s">
        <v>1536</v>
      </c>
      <c r="Y35" s="27" t="s">
        <v>1536</v>
      </c>
      <c r="Z35" s="27" t="s">
        <v>1536</v>
      </c>
      <c r="AA35" s="27" t="s">
        <v>1536</v>
      </c>
      <c r="AB35" s="27" t="s">
        <v>1536</v>
      </c>
      <c r="AC35" s="27" t="s">
        <v>1536</v>
      </c>
      <c r="AD35" s="27" t="s">
        <v>1536</v>
      </c>
      <c r="AE35" s="27" t="s">
        <v>1536</v>
      </c>
      <c r="AF35" s="27" t="s">
        <v>1536</v>
      </c>
      <c r="AG35" s="27" t="s">
        <v>1536</v>
      </c>
      <c r="AH35" s="27" t="s">
        <v>1536</v>
      </c>
      <c r="AI35" s="27" t="s">
        <v>1536</v>
      </c>
      <c r="AJ35" s="27" t="s">
        <v>1536</v>
      </c>
      <c r="AK35" s="27" t="s">
        <v>1536</v>
      </c>
      <c r="AL35" s="27" t="s">
        <v>1536</v>
      </c>
      <c r="AM35" s="27" t="s">
        <v>1536</v>
      </c>
      <c r="AN35" s="27" t="s">
        <v>1536</v>
      </c>
      <c r="AO35" s="27" t="s">
        <v>1536</v>
      </c>
      <c r="AP35" s="27" t="s">
        <v>1536</v>
      </c>
      <c r="AQ35" s="27" t="s">
        <v>1536</v>
      </c>
      <c r="AR35" s="27" t="s">
        <v>1536</v>
      </c>
      <c r="AS35" s="27" t="s">
        <v>1536</v>
      </c>
      <c r="AT35" s="27" t="s">
        <v>1536</v>
      </c>
      <c r="AU35" s="27" t="s">
        <v>1536</v>
      </c>
      <c r="AV35" s="27" t="s">
        <v>1536</v>
      </c>
      <c r="AW35" s="28" t="s">
        <v>1536</v>
      </c>
      <c r="AX35" s="28" t="s">
        <v>1536</v>
      </c>
      <c r="AY35" s="28" t="s">
        <v>1536</v>
      </c>
      <c r="AZ35" s="28" t="s">
        <v>1536</v>
      </c>
      <c r="BA35" s="28" t="s">
        <v>1536</v>
      </c>
    </row>
    <row r="36" spans="1:53" s="42" customFormat="1" x14ac:dyDescent="0.2">
      <c r="A36" s="37" t="s">
        <v>442</v>
      </c>
      <c r="B36" s="37" t="s">
        <v>1693</v>
      </c>
      <c r="C36" s="37"/>
      <c r="D36" s="38" t="s">
        <v>1651</v>
      </c>
      <c r="E36" s="38" t="s">
        <v>1546</v>
      </c>
      <c r="F36" s="39" t="s">
        <v>1694</v>
      </c>
      <c r="G36" s="12" t="s">
        <v>1113</v>
      </c>
      <c r="H36" s="27" t="s">
        <v>1536</v>
      </c>
      <c r="I36" s="27" t="s">
        <v>1536</v>
      </c>
      <c r="J36" s="27" t="s">
        <v>1536</v>
      </c>
      <c r="K36" s="27" t="s">
        <v>1536</v>
      </c>
      <c r="L36" s="27" t="s">
        <v>1536</v>
      </c>
      <c r="M36" s="27" t="s">
        <v>1536</v>
      </c>
      <c r="N36" s="27" t="s">
        <v>1536</v>
      </c>
      <c r="O36" s="27" t="s">
        <v>1536</v>
      </c>
      <c r="P36" s="27" t="s">
        <v>1536</v>
      </c>
      <c r="Q36" s="27" t="s">
        <v>1536</v>
      </c>
      <c r="R36" s="27" t="s">
        <v>1536</v>
      </c>
      <c r="S36" s="27" t="s">
        <v>1536</v>
      </c>
      <c r="T36" s="27" t="s">
        <v>1536</v>
      </c>
      <c r="U36" s="27" t="s">
        <v>1536</v>
      </c>
      <c r="V36" s="27" t="s">
        <v>1536</v>
      </c>
      <c r="W36" s="27" t="s">
        <v>1536</v>
      </c>
      <c r="X36" s="27" t="s">
        <v>1536</v>
      </c>
      <c r="Y36" s="27" t="s">
        <v>1536</v>
      </c>
      <c r="Z36" s="27" t="s">
        <v>1536</v>
      </c>
      <c r="AA36" s="27" t="s">
        <v>1536</v>
      </c>
      <c r="AB36" s="27" t="s">
        <v>1536</v>
      </c>
      <c r="AC36" s="27" t="s">
        <v>1536</v>
      </c>
      <c r="AD36" s="27" t="s">
        <v>1536</v>
      </c>
      <c r="AE36" s="27" t="s">
        <v>1536</v>
      </c>
      <c r="AF36" s="27" t="s">
        <v>1536</v>
      </c>
      <c r="AG36" s="27" t="s">
        <v>1536</v>
      </c>
      <c r="AH36" s="27" t="s">
        <v>1536</v>
      </c>
      <c r="AI36" s="27" t="s">
        <v>1536</v>
      </c>
      <c r="AJ36" s="27" t="s">
        <v>1536</v>
      </c>
      <c r="AK36" s="27" t="s">
        <v>1536</v>
      </c>
      <c r="AL36" s="27" t="s">
        <v>1536</v>
      </c>
      <c r="AM36" s="27" t="s">
        <v>1536</v>
      </c>
      <c r="AN36" s="27" t="s">
        <v>1536</v>
      </c>
      <c r="AO36" s="27" t="s">
        <v>1536</v>
      </c>
      <c r="AP36" s="27" t="s">
        <v>1536</v>
      </c>
      <c r="AQ36" s="27" t="s">
        <v>1536</v>
      </c>
      <c r="AR36" s="27" t="s">
        <v>1536</v>
      </c>
      <c r="AS36" s="27" t="s">
        <v>1536</v>
      </c>
      <c r="AT36" s="27" t="s">
        <v>1536</v>
      </c>
      <c r="AU36" s="27" t="s">
        <v>1536</v>
      </c>
      <c r="AV36" s="27" t="s">
        <v>1536</v>
      </c>
      <c r="AW36" s="28" t="s">
        <v>1536</v>
      </c>
      <c r="AX36" s="28" t="s">
        <v>1536</v>
      </c>
      <c r="AY36" s="28" t="s">
        <v>1536</v>
      </c>
      <c r="AZ36" s="28" t="s">
        <v>1536</v>
      </c>
      <c r="BA36" s="28" t="s">
        <v>1536</v>
      </c>
    </row>
    <row r="37" spans="1:53" s="42" customFormat="1" x14ac:dyDescent="0.2">
      <c r="A37" s="37" t="s">
        <v>442</v>
      </c>
      <c r="B37" s="37" t="s">
        <v>1695</v>
      </c>
      <c r="C37" s="37"/>
      <c r="D37" s="38" t="s">
        <v>1651</v>
      </c>
      <c r="E37" s="38" t="s">
        <v>1546</v>
      </c>
      <c r="F37" s="39" t="s">
        <v>1696</v>
      </c>
      <c r="G37" s="12" t="s">
        <v>1114</v>
      </c>
      <c r="H37" s="27" t="s">
        <v>1536</v>
      </c>
      <c r="I37" s="27" t="s">
        <v>1536</v>
      </c>
      <c r="J37" s="27" t="s">
        <v>1536</v>
      </c>
      <c r="K37" s="27" t="s">
        <v>1536</v>
      </c>
      <c r="L37" s="27" t="s">
        <v>1536</v>
      </c>
      <c r="M37" s="27" t="s">
        <v>1536</v>
      </c>
      <c r="N37" s="27" t="s">
        <v>1536</v>
      </c>
      <c r="O37" s="27" t="s">
        <v>1536</v>
      </c>
      <c r="P37" s="27" t="s">
        <v>1536</v>
      </c>
      <c r="Q37" s="27" t="s">
        <v>1536</v>
      </c>
      <c r="R37" s="27" t="s">
        <v>1536</v>
      </c>
      <c r="S37" s="27" t="s">
        <v>1536</v>
      </c>
      <c r="T37" s="27" t="s">
        <v>1536</v>
      </c>
      <c r="U37" s="27" t="s">
        <v>1536</v>
      </c>
      <c r="V37" s="27" t="s">
        <v>1536</v>
      </c>
      <c r="W37" s="27" t="s">
        <v>1536</v>
      </c>
      <c r="X37" s="27" t="s">
        <v>1536</v>
      </c>
      <c r="Y37" s="27" t="s">
        <v>1536</v>
      </c>
      <c r="Z37" s="27" t="s">
        <v>1536</v>
      </c>
      <c r="AA37" s="27" t="s">
        <v>1536</v>
      </c>
      <c r="AB37" s="27" t="s">
        <v>1536</v>
      </c>
      <c r="AC37" s="27" t="s">
        <v>1536</v>
      </c>
      <c r="AD37" s="27" t="s">
        <v>1536</v>
      </c>
      <c r="AE37" s="27" t="s">
        <v>1536</v>
      </c>
      <c r="AF37" s="27" t="s">
        <v>1536</v>
      </c>
      <c r="AG37" s="27" t="s">
        <v>1536</v>
      </c>
      <c r="AH37" s="27" t="s">
        <v>1536</v>
      </c>
      <c r="AI37" s="27" t="s">
        <v>1536</v>
      </c>
      <c r="AJ37" s="27" t="s">
        <v>1536</v>
      </c>
      <c r="AK37" s="27" t="s">
        <v>1536</v>
      </c>
      <c r="AL37" s="27" t="s">
        <v>1536</v>
      </c>
      <c r="AM37" s="27" t="s">
        <v>1536</v>
      </c>
      <c r="AN37" s="27" t="s">
        <v>1536</v>
      </c>
      <c r="AO37" s="27" t="s">
        <v>1536</v>
      </c>
      <c r="AP37" s="27" t="s">
        <v>1536</v>
      </c>
      <c r="AQ37" s="27" t="s">
        <v>1536</v>
      </c>
      <c r="AR37" s="27" t="s">
        <v>1536</v>
      </c>
      <c r="AS37" s="27" t="s">
        <v>1536</v>
      </c>
      <c r="AT37" s="27" t="s">
        <v>1536</v>
      </c>
      <c r="AU37" s="27" t="s">
        <v>1536</v>
      </c>
      <c r="AV37" s="27" t="s">
        <v>1536</v>
      </c>
      <c r="AW37" s="28" t="s">
        <v>1536</v>
      </c>
      <c r="AX37" s="28" t="s">
        <v>1536</v>
      </c>
      <c r="AY37" s="28" t="s">
        <v>1536</v>
      </c>
      <c r="AZ37" s="28" t="s">
        <v>1536</v>
      </c>
      <c r="BA37" s="28" t="s">
        <v>1536</v>
      </c>
    </row>
    <row r="38" spans="1:53" s="42" customFormat="1" x14ac:dyDescent="0.2">
      <c r="A38" s="37" t="s">
        <v>442</v>
      </c>
      <c r="B38" s="37" t="s">
        <v>1697</v>
      </c>
      <c r="C38" s="37"/>
      <c r="D38" s="38" t="s">
        <v>1651</v>
      </c>
      <c r="E38" s="38" t="s">
        <v>1546</v>
      </c>
      <c r="F38" s="39" t="s">
        <v>1698</v>
      </c>
      <c r="G38" s="12" t="s">
        <v>1115</v>
      </c>
      <c r="H38" s="27" t="s">
        <v>1536</v>
      </c>
      <c r="I38" s="27" t="s">
        <v>1536</v>
      </c>
      <c r="J38" s="27" t="s">
        <v>1536</v>
      </c>
      <c r="K38" s="27" t="s">
        <v>1536</v>
      </c>
      <c r="L38" s="27" t="s">
        <v>1536</v>
      </c>
      <c r="M38" s="27" t="s">
        <v>1536</v>
      </c>
      <c r="N38" s="27" t="s">
        <v>1536</v>
      </c>
      <c r="O38" s="27" t="s">
        <v>1536</v>
      </c>
      <c r="P38" s="27" t="s">
        <v>1536</v>
      </c>
      <c r="Q38" s="27" t="s">
        <v>1536</v>
      </c>
      <c r="R38" s="27" t="s">
        <v>1536</v>
      </c>
      <c r="S38" s="27" t="s">
        <v>1536</v>
      </c>
      <c r="T38" s="27" t="s">
        <v>1536</v>
      </c>
      <c r="U38" s="27" t="s">
        <v>1536</v>
      </c>
      <c r="V38" s="27" t="s">
        <v>1536</v>
      </c>
      <c r="W38" s="27" t="s">
        <v>1536</v>
      </c>
      <c r="X38" s="27" t="s">
        <v>1536</v>
      </c>
      <c r="Y38" s="27" t="s">
        <v>1536</v>
      </c>
      <c r="Z38" s="27" t="s">
        <v>1536</v>
      </c>
      <c r="AA38" s="27" t="s">
        <v>1536</v>
      </c>
      <c r="AB38" s="27" t="s">
        <v>1536</v>
      </c>
      <c r="AC38" s="27" t="s">
        <v>1536</v>
      </c>
      <c r="AD38" s="27" t="s">
        <v>1536</v>
      </c>
      <c r="AE38" s="27" t="s">
        <v>1536</v>
      </c>
      <c r="AF38" s="27" t="s">
        <v>1536</v>
      </c>
      <c r="AG38" s="27" t="s">
        <v>1536</v>
      </c>
      <c r="AH38" s="27" t="s">
        <v>1536</v>
      </c>
      <c r="AI38" s="27" t="s">
        <v>1536</v>
      </c>
      <c r="AJ38" s="27" t="s">
        <v>1536</v>
      </c>
      <c r="AK38" s="27" t="s">
        <v>1536</v>
      </c>
      <c r="AL38" s="27" t="s">
        <v>1536</v>
      </c>
      <c r="AM38" s="27" t="s">
        <v>1536</v>
      </c>
      <c r="AN38" s="27" t="s">
        <v>1536</v>
      </c>
      <c r="AO38" s="27" t="s">
        <v>1536</v>
      </c>
      <c r="AP38" s="27" t="s">
        <v>1536</v>
      </c>
      <c r="AQ38" s="27" t="s">
        <v>1536</v>
      </c>
      <c r="AR38" s="27" t="s">
        <v>1536</v>
      </c>
      <c r="AS38" s="27" t="s">
        <v>1536</v>
      </c>
      <c r="AT38" s="27" t="s">
        <v>1536</v>
      </c>
      <c r="AU38" s="27" t="s">
        <v>1536</v>
      </c>
      <c r="AV38" s="27" t="s">
        <v>1536</v>
      </c>
      <c r="AW38" s="28" t="s">
        <v>1536</v>
      </c>
      <c r="AX38" s="28" t="s">
        <v>1536</v>
      </c>
      <c r="AY38" s="28" t="s">
        <v>1536</v>
      </c>
      <c r="AZ38" s="28" t="s">
        <v>1536</v>
      </c>
      <c r="BA38" s="28" t="s">
        <v>1536</v>
      </c>
    </row>
    <row r="39" spans="1:53" s="42" customFormat="1" x14ac:dyDescent="0.2">
      <c r="A39" s="37" t="s">
        <v>442</v>
      </c>
      <c r="B39" s="37" t="s">
        <v>1699</v>
      </c>
      <c r="C39" s="37"/>
      <c r="D39" s="38" t="s">
        <v>1651</v>
      </c>
      <c r="E39" s="38" t="s">
        <v>1546</v>
      </c>
      <c r="F39" s="39" t="s">
        <v>1700</v>
      </c>
      <c r="G39" s="12" t="s">
        <v>1116</v>
      </c>
      <c r="H39" s="27" t="s">
        <v>1536</v>
      </c>
      <c r="I39" s="27" t="s">
        <v>1536</v>
      </c>
      <c r="J39" s="27" t="s">
        <v>1536</v>
      </c>
      <c r="K39" s="27" t="s">
        <v>1536</v>
      </c>
      <c r="L39" s="27" t="s">
        <v>1536</v>
      </c>
      <c r="M39" s="27" t="s">
        <v>1536</v>
      </c>
      <c r="N39" s="27" t="s">
        <v>1536</v>
      </c>
      <c r="O39" s="27" t="s">
        <v>1536</v>
      </c>
      <c r="P39" s="27" t="s">
        <v>1536</v>
      </c>
      <c r="Q39" s="27" t="s">
        <v>1536</v>
      </c>
      <c r="R39" s="27" t="s">
        <v>1536</v>
      </c>
      <c r="S39" s="27" t="s">
        <v>1536</v>
      </c>
      <c r="T39" s="27" t="s">
        <v>1536</v>
      </c>
      <c r="U39" s="27" t="s">
        <v>1536</v>
      </c>
      <c r="V39" s="27" t="s">
        <v>1536</v>
      </c>
      <c r="W39" s="27" t="s">
        <v>1536</v>
      </c>
      <c r="X39" s="27" t="s">
        <v>1536</v>
      </c>
      <c r="Y39" s="27" t="s">
        <v>1536</v>
      </c>
      <c r="Z39" s="27" t="s">
        <v>1536</v>
      </c>
      <c r="AA39" s="27" t="s">
        <v>1536</v>
      </c>
      <c r="AB39" s="27" t="s">
        <v>1536</v>
      </c>
      <c r="AC39" s="27" t="s">
        <v>1536</v>
      </c>
      <c r="AD39" s="27" t="s">
        <v>1536</v>
      </c>
      <c r="AE39" s="27" t="s">
        <v>1536</v>
      </c>
      <c r="AF39" s="27" t="s">
        <v>1536</v>
      </c>
      <c r="AG39" s="27" t="s">
        <v>1536</v>
      </c>
      <c r="AH39" s="27" t="s">
        <v>1536</v>
      </c>
      <c r="AI39" s="27" t="s">
        <v>1536</v>
      </c>
      <c r="AJ39" s="27" t="s">
        <v>1536</v>
      </c>
      <c r="AK39" s="27" t="s">
        <v>1536</v>
      </c>
      <c r="AL39" s="27" t="s">
        <v>1536</v>
      </c>
      <c r="AM39" s="27" t="s">
        <v>1536</v>
      </c>
      <c r="AN39" s="27" t="s">
        <v>1536</v>
      </c>
      <c r="AO39" s="27" t="s">
        <v>1536</v>
      </c>
      <c r="AP39" s="27" t="s">
        <v>1536</v>
      </c>
      <c r="AQ39" s="27" t="s">
        <v>1536</v>
      </c>
      <c r="AR39" s="27" t="s">
        <v>1536</v>
      </c>
      <c r="AS39" s="27" t="s">
        <v>1536</v>
      </c>
      <c r="AT39" s="27" t="s">
        <v>1536</v>
      </c>
      <c r="AU39" s="27" t="s">
        <v>1536</v>
      </c>
      <c r="AV39" s="27" t="s">
        <v>1536</v>
      </c>
      <c r="AW39" s="28" t="s">
        <v>1536</v>
      </c>
      <c r="AX39" s="28" t="s">
        <v>1536</v>
      </c>
      <c r="AY39" s="28" t="s">
        <v>1536</v>
      </c>
      <c r="AZ39" s="28" t="s">
        <v>1536</v>
      </c>
      <c r="BA39" s="28" t="s">
        <v>1536</v>
      </c>
    </row>
    <row r="40" spans="1:53" s="20" customFormat="1" x14ac:dyDescent="0.2">
      <c r="A40" s="70"/>
      <c r="B40" s="70"/>
      <c r="C40" s="70"/>
      <c r="D40" s="70"/>
      <c r="E40" s="70"/>
      <c r="F40" s="16" t="s">
        <v>1701</v>
      </c>
      <c r="G40" s="18"/>
      <c r="H40" s="6"/>
      <c r="I40" s="21"/>
      <c r="J40" s="21"/>
      <c r="K40" s="21"/>
      <c r="L40" s="21"/>
      <c r="M40" s="21"/>
      <c r="N40" s="21"/>
      <c r="O40" s="21"/>
      <c r="P40" s="21"/>
      <c r="Q40" s="21"/>
      <c r="R40" s="21"/>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row>
    <row r="41" spans="1:53" s="42" customFormat="1" x14ac:dyDescent="0.2">
      <c r="A41" s="37" t="s">
        <v>442</v>
      </c>
      <c r="B41" s="37" t="s">
        <v>1645</v>
      </c>
      <c r="C41" s="37"/>
      <c r="D41" s="38" t="s">
        <v>374</v>
      </c>
      <c r="E41" s="38" t="s">
        <v>1546</v>
      </c>
      <c r="F41" s="22" t="s">
        <v>1646</v>
      </c>
      <c r="G41" s="22" t="s">
        <v>1087</v>
      </c>
      <c r="H41" s="27">
        <v>2665.6564887883342</v>
      </c>
      <c r="I41" s="27">
        <v>2400.0647906666677</v>
      </c>
      <c r="J41" s="27">
        <v>2302.9266410797486</v>
      </c>
      <c r="K41" s="27">
        <v>2253.1618728979129</v>
      </c>
      <c r="L41" s="27">
        <v>2151.1317678933319</v>
      </c>
      <c r="M41" s="27">
        <v>2237.5193362032533</v>
      </c>
      <c r="N41" s="27">
        <v>3001.6223951492984</v>
      </c>
      <c r="O41" s="27">
        <v>3700.165569405468</v>
      </c>
      <c r="P41" s="27">
        <v>4173.3310952803522</v>
      </c>
      <c r="Q41" s="27">
        <v>4211.7079820960525</v>
      </c>
      <c r="R41" s="27">
        <v>5183.1971767350205</v>
      </c>
      <c r="S41" s="27">
        <v>5570.0258204589682</v>
      </c>
      <c r="T41" s="27">
        <v>6052.2799402148348</v>
      </c>
      <c r="U41" s="27">
        <v>5560.3345246801546</v>
      </c>
      <c r="V41" s="27">
        <v>5906.7941564800203</v>
      </c>
      <c r="W41" s="27">
        <v>6709.2940924333434</v>
      </c>
      <c r="X41" s="27">
        <v>6773.5018625499888</v>
      </c>
      <c r="Y41" s="27">
        <v>6491.8702740550025</v>
      </c>
      <c r="Z41" s="27">
        <v>6696.5033548483361</v>
      </c>
      <c r="AA41" s="27">
        <v>6618.4662271272482</v>
      </c>
      <c r="AB41" s="27">
        <v>6124.7195206600009</v>
      </c>
      <c r="AC41" s="27">
        <v>6132.7725277377504</v>
      </c>
      <c r="AD41" s="27">
        <v>6640.0660692008323</v>
      </c>
      <c r="AE41" s="27">
        <v>7980.6832808516792</v>
      </c>
      <c r="AF41" s="27">
        <v>9135.1610897013488</v>
      </c>
      <c r="AG41" s="27">
        <v>9433.1537165371046</v>
      </c>
      <c r="AH41" s="27">
        <v>9978.7081649225147</v>
      </c>
      <c r="AI41" s="27">
        <v>11398.888119194355</v>
      </c>
      <c r="AJ41" s="27">
        <v>12017.135700500599</v>
      </c>
      <c r="AK41" s="27">
        <v>10721.791175569006</v>
      </c>
      <c r="AL41" s="27">
        <v>10658.038803343316</v>
      </c>
      <c r="AM41" s="27">
        <v>11562.562457212522</v>
      </c>
      <c r="AN41" s="27">
        <v>11017.619838968645</v>
      </c>
      <c r="AO41" s="27">
        <v>11479.077654043354</v>
      </c>
      <c r="AP41" s="27">
        <v>11985.723949697722</v>
      </c>
      <c r="AQ41" s="27">
        <v>10562.726946208522</v>
      </c>
      <c r="AR41" s="27">
        <v>10512.011804635895</v>
      </c>
      <c r="AS41" s="27">
        <v>10910.867470360001</v>
      </c>
      <c r="AT41" s="27">
        <v>11717.27929858015</v>
      </c>
      <c r="AU41" s="27">
        <v>11440.991683665799</v>
      </c>
      <c r="AV41" s="27">
        <v>11019.451010319985</v>
      </c>
      <c r="AW41" s="28">
        <v>12413.692684639049</v>
      </c>
      <c r="AX41" s="28">
        <v>13076.611145944571</v>
      </c>
      <c r="AY41" s="28">
        <v>13404.723530503754</v>
      </c>
      <c r="AZ41" s="28">
        <v>14136.306775885929</v>
      </c>
      <c r="BA41" s="28">
        <v>15007.873551563269</v>
      </c>
    </row>
    <row r="42" spans="1:53" s="42" customFormat="1" x14ac:dyDescent="0.2">
      <c r="A42" s="37" t="s">
        <v>442</v>
      </c>
      <c r="B42" s="37" t="s">
        <v>1702</v>
      </c>
      <c r="C42" s="37"/>
      <c r="D42" s="38" t="s">
        <v>374</v>
      </c>
      <c r="E42" s="38" t="s">
        <v>1546</v>
      </c>
      <c r="F42" s="22" t="s">
        <v>1703</v>
      </c>
      <c r="G42" s="22" t="s">
        <v>1117</v>
      </c>
      <c r="H42" s="27">
        <v>1520.3988378500001</v>
      </c>
      <c r="I42" s="27">
        <v>1389.3230905000005</v>
      </c>
      <c r="J42" s="27">
        <v>1335.5063273999999</v>
      </c>
      <c r="K42" s="27">
        <v>1304.9406094166659</v>
      </c>
      <c r="L42" s="27">
        <v>1247.3160795666677</v>
      </c>
      <c r="M42" s="27">
        <v>1292.7818954916675</v>
      </c>
      <c r="N42" s="27">
        <v>1724.3549043166674</v>
      </c>
      <c r="O42" s="27">
        <v>2132.0374988333342</v>
      </c>
      <c r="P42" s="27">
        <v>2391.7248223999995</v>
      </c>
      <c r="Q42" s="27">
        <v>2412.0333760833346</v>
      </c>
      <c r="R42" s="27">
        <v>2935.4042270749987</v>
      </c>
      <c r="S42" s="27">
        <v>3206.7024872575084</v>
      </c>
      <c r="T42" s="27">
        <v>3504.1780324624992</v>
      </c>
      <c r="U42" s="27">
        <v>3240.1770958766592</v>
      </c>
      <c r="V42" s="27">
        <v>3427.7870612983347</v>
      </c>
      <c r="W42" s="27">
        <v>3877.4231559250056</v>
      </c>
      <c r="X42" s="27">
        <v>3937.8859593333273</v>
      </c>
      <c r="Y42" s="27">
        <v>3801.3213798833353</v>
      </c>
      <c r="Z42" s="27">
        <v>3929.973605300002</v>
      </c>
      <c r="AA42" s="27">
        <v>3913.6669727772505</v>
      </c>
      <c r="AB42" s="27">
        <v>3632.6554694890001</v>
      </c>
      <c r="AC42" s="27">
        <v>3630.6665942319996</v>
      </c>
      <c r="AD42" s="27">
        <v>3903.4338994955824</v>
      </c>
      <c r="AE42" s="27">
        <v>4695.5511522833403</v>
      </c>
      <c r="AF42" s="27">
        <v>5366.3339443920077</v>
      </c>
      <c r="AG42" s="27">
        <v>5552.8747966625124</v>
      </c>
      <c r="AH42" s="27">
        <v>5825.1416659133411</v>
      </c>
      <c r="AI42" s="27">
        <v>6577.440036785345</v>
      </c>
      <c r="AJ42" s="27">
        <v>6946.022900809925</v>
      </c>
      <c r="AK42" s="27">
        <v>6307.5765960893368</v>
      </c>
      <c r="AL42" s="27">
        <v>6226.8931721679919</v>
      </c>
      <c r="AM42" s="27">
        <v>6721.7284752187625</v>
      </c>
      <c r="AN42" s="27">
        <v>6434.4607514333211</v>
      </c>
      <c r="AO42" s="27">
        <v>6685.8835454107611</v>
      </c>
      <c r="AP42" s="27">
        <v>6917.2180310908998</v>
      </c>
      <c r="AQ42" s="27">
        <v>6099.372104099346</v>
      </c>
      <c r="AR42" s="27">
        <v>6046.3109416007374</v>
      </c>
      <c r="AS42" s="27">
        <v>6229.2222180099998</v>
      </c>
      <c r="AT42" s="27">
        <v>6689.5886806349918</v>
      </c>
      <c r="AU42" s="27">
        <v>6506.2389403828156</v>
      </c>
      <c r="AV42" s="27">
        <v>6088.0982094709925</v>
      </c>
      <c r="AW42" s="28">
        <v>6771.8160858734927</v>
      </c>
      <c r="AX42" s="28">
        <v>7079.4476256161306</v>
      </c>
      <c r="AY42" s="28">
        <v>7215.5119497312735</v>
      </c>
      <c r="AZ42" s="28">
        <v>7576.9378749814896</v>
      </c>
      <c r="BA42" s="28">
        <v>8017.5122790759942</v>
      </c>
    </row>
    <row r="43" spans="1:53" s="42" customFormat="1" x14ac:dyDescent="0.2">
      <c r="A43" s="37" t="s">
        <v>442</v>
      </c>
      <c r="B43" s="37" t="s">
        <v>1704</v>
      </c>
      <c r="C43" s="37"/>
      <c r="D43" s="38" t="s">
        <v>374</v>
      </c>
      <c r="E43" s="38" t="s">
        <v>1546</v>
      </c>
      <c r="F43" s="22" t="s">
        <v>1705</v>
      </c>
      <c r="G43" s="22" t="s">
        <v>1118</v>
      </c>
      <c r="H43" s="27">
        <v>518.17544882499999</v>
      </c>
      <c r="I43" s="27">
        <v>479.50117205833351</v>
      </c>
      <c r="J43" s="27">
        <v>459.11370015</v>
      </c>
      <c r="K43" s="27">
        <v>447.86367584999982</v>
      </c>
      <c r="L43" s="27">
        <v>425.48218223333362</v>
      </c>
      <c r="M43" s="27">
        <v>436.58289849166681</v>
      </c>
      <c r="N43" s="27">
        <v>583.24238474166691</v>
      </c>
      <c r="O43" s="27">
        <v>720.42744343333356</v>
      </c>
      <c r="P43" s="27">
        <v>799.37885207499994</v>
      </c>
      <c r="Q43" s="27">
        <v>783.83151862500029</v>
      </c>
      <c r="R43" s="27">
        <v>970.87214983333297</v>
      </c>
      <c r="S43" s="27">
        <v>1073.8740634200028</v>
      </c>
      <c r="T43" s="27">
        <v>1196.348262775</v>
      </c>
      <c r="U43" s="27">
        <v>1109.7583368066639</v>
      </c>
      <c r="V43" s="27">
        <v>1163.2124867150005</v>
      </c>
      <c r="W43" s="27">
        <v>1306.4238517583356</v>
      </c>
      <c r="X43" s="27">
        <v>1324.6286161833311</v>
      </c>
      <c r="Y43" s="27">
        <v>1244.7514834983338</v>
      </c>
      <c r="Z43" s="27">
        <v>1264.3035985566671</v>
      </c>
      <c r="AA43" s="27">
        <v>1260.3837348262498</v>
      </c>
      <c r="AB43" s="27">
        <v>1159.0571477530002</v>
      </c>
      <c r="AC43" s="27">
        <v>1175.1153720612499</v>
      </c>
      <c r="AD43" s="27">
        <v>1303.0850164884996</v>
      </c>
      <c r="AE43" s="27">
        <v>1598.6860906070026</v>
      </c>
      <c r="AF43" s="27">
        <v>1835.7351795536697</v>
      </c>
      <c r="AG43" s="27">
        <v>1908.0110069766711</v>
      </c>
      <c r="AH43" s="27">
        <v>1997.0382467104198</v>
      </c>
      <c r="AI43" s="27">
        <v>2240.9251453446709</v>
      </c>
      <c r="AJ43" s="27">
        <v>2419.0701075063362</v>
      </c>
      <c r="AK43" s="27">
        <v>2320.2849303053345</v>
      </c>
      <c r="AL43" s="27">
        <v>2277.3094242433299</v>
      </c>
      <c r="AM43" s="27">
        <v>2409.1257666979209</v>
      </c>
      <c r="AN43" s="27">
        <v>2302.3414217259951</v>
      </c>
      <c r="AO43" s="27">
        <v>2397.3112211628377</v>
      </c>
      <c r="AP43" s="27">
        <v>2483.820614815244</v>
      </c>
      <c r="AQ43" s="27">
        <v>2165.7385371565047</v>
      </c>
      <c r="AR43" s="27">
        <v>2151.6044584404117</v>
      </c>
      <c r="AS43" s="27">
        <v>2214.1244283025003</v>
      </c>
      <c r="AT43" s="27">
        <v>2369.425368375496</v>
      </c>
      <c r="AU43" s="27">
        <v>2331.7259409583266</v>
      </c>
      <c r="AV43" s="27">
        <v>2531.8756582173296</v>
      </c>
      <c r="AW43" s="28">
        <v>2840.9153808491747</v>
      </c>
      <c r="AX43" s="28">
        <v>2914.3698444341426</v>
      </c>
      <c r="AY43" s="28">
        <v>2982.4631682195591</v>
      </c>
      <c r="AZ43" s="28">
        <v>3154.4928786793507</v>
      </c>
      <c r="BA43" s="28">
        <v>3358.8231807574903</v>
      </c>
    </row>
    <row r="44" spans="1:53" s="42" customFormat="1" x14ac:dyDescent="0.2">
      <c r="A44" s="37" t="s">
        <v>442</v>
      </c>
      <c r="B44" s="37" t="s">
        <v>1706</v>
      </c>
      <c r="C44" s="37"/>
      <c r="D44" s="38" t="s">
        <v>374</v>
      </c>
      <c r="E44" s="38" t="s">
        <v>1546</v>
      </c>
      <c r="F44" s="18" t="s">
        <v>1707</v>
      </c>
      <c r="G44" s="22" t="s">
        <v>1119</v>
      </c>
      <c r="H44" s="27">
        <v>626.04932157500002</v>
      </c>
      <c r="I44" s="27">
        <v>541.36093571666686</v>
      </c>
      <c r="J44" s="27">
        <v>499.54921397499999</v>
      </c>
      <c r="K44" s="27">
        <v>480.16763179999975</v>
      </c>
      <c r="L44" s="27">
        <v>457.23921283333362</v>
      </c>
      <c r="M44" s="27">
        <v>470.60561922500023</v>
      </c>
      <c r="N44" s="27">
        <v>628.19104756666695</v>
      </c>
      <c r="O44" s="27">
        <v>791.86488146666693</v>
      </c>
      <c r="P44" s="27">
        <v>923.76666607499999</v>
      </c>
      <c r="Q44" s="27">
        <v>962.38722150000046</v>
      </c>
      <c r="R44" s="27">
        <v>1191.4375720666662</v>
      </c>
      <c r="S44" s="27">
        <v>1285.5180086216699</v>
      </c>
      <c r="T44" s="27">
        <v>1359.8330654999997</v>
      </c>
      <c r="U44" s="27">
        <v>1176.911147796664</v>
      </c>
      <c r="V44" s="27">
        <v>1240.8702230141671</v>
      </c>
      <c r="W44" s="27">
        <v>1396.6704651833356</v>
      </c>
      <c r="X44" s="27">
        <v>1396.4346257999975</v>
      </c>
      <c r="Y44" s="27">
        <v>1295.3652262500004</v>
      </c>
      <c r="Z44" s="27">
        <v>1353.8694806966671</v>
      </c>
      <c r="AA44" s="27">
        <v>1358.0504496144999</v>
      </c>
      <c r="AB44" s="27">
        <v>1280.058721848</v>
      </c>
      <c r="AC44" s="27">
        <v>1256.603175732</v>
      </c>
      <c r="AD44" s="27">
        <v>1323.2752196346664</v>
      </c>
      <c r="AE44" s="27">
        <v>1564.0373609268361</v>
      </c>
      <c r="AF44" s="27">
        <v>1778.0059651140032</v>
      </c>
      <c r="AG44" s="27">
        <v>1853.5053600520878</v>
      </c>
      <c r="AH44" s="27">
        <v>2013.2651851816699</v>
      </c>
      <c r="AI44" s="27">
        <v>2340.404384140671</v>
      </c>
      <c r="AJ44" s="27">
        <v>2475.3586064620868</v>
      </c>
      <c r="AK44" s="27">
        <v>2081.4143531966674</v>
      </c>
      <c r="AL44" s="27">
        <v>2069.5281073066635</v>
      </c>
      <c r="AM44" s="27">
        <v>2270.4307243479211</v>
      </c>
      <c r="AN44" s="27">
        <v>2130.8710178096621</v>
      </c>
      <c r="AO44" s="27">
        <v>2179.0324271435043</v>
      </c>
      <c r="AP44" s="27">
        <v>2277.9845762443279</v>
      </c>
      <c r="AQ44" s="27">
        <v>2011.130714550005</v>
      </c>
      <c r="AR44" s="27">
        <v>2040.5707326718289</v>
      </c>
      <c r="AS44" s="27">
        <v>2161.63024335</v>
      </c>
      <c r="AT44" s="27">
        <v>2363.6117775532457</v>
      </c>
      <c r="AU44" s="27">
        <v>2352.9807473296596</v>
      </c>
      <c r="AV44" s="27">
        <v>2252.4737513264963</v>
      </c>
      <c r="AW44" s="28">
        <v>2575.00118115841</v>
      </c>
      <c r="AX44" s="28">
        <v>2829.2677346798837</v>
      </c>
      <c r="AY44" s="28">
        <v>2955.0118702774444</v>
      </c>
      <c r="AZ44" s="28">
        <v>3128.8276959802524</v>
      </c>
      <c r="BA44" s="28">
        <v>3324.4509335176585</v>
      </c>
    </row>
    <row r="45" spans="1:53" s="42" customFormat="1" x14ac:dyDescent="0.2">
      <c r="A45" s="37" t="s">
        <v>442</v>
      </c>
      <c r="B45" s="37" t="s">
        <v>1708</v>
      </c>
      <c r="C45" s="37"/>
      <c r="D45" s="38" t="s">
        <v>374</v>
      </c>
      <c r="E45" s="38" t="s">
        <v>1546</v>
      </c>
      <c r="F45" s="22" t="s">
        <v>1709</v>
      </c>
      <c r="G45" s="22" t="s">
        <v>1120</v>
      </c>
      <c r="H45" s="27" t="s">
        <v>1536</v>
      </c>
      <c r="I45" s="27" t="s">
        <v>1536</v>
      </c>
      <c r="J45" s="27" t="s">
        <v>1536</v>
      </c>
      <c r="K45" s="27" t="s">
        <v>1536</v>
      </c>
      <c r="L45" s="27" t="s">
        <v>1536</v>
      </c>
      <c r="M45" s="27" t="s">
        <v>1536</v>
      </c>
      <c r="N45" s="27">
        <v>16.96309601596441</v>
      </c>
      <c r="O45" s="27">
        <v>15.08396810546669</v>
      </c>
      <c r="P45" s="27">
        <v>32.628414480352959</v>
      </c>
      <c r="Q45" s="27">
        <v>32.032692429385087</v>
      </c>
      <c r="R45" s="27">
        <v>24.880822051689517</v>
      </c>
      <c r="S45" s="27">
        <v>17.609516198119834</v>
      </c>
      <c r="T45" s="27">
        <v>-1.023877285165145</v>
      </c>
      <c r="U45" s="27">
        <v>-19.299281123166228</v>
      </c>
      <c r="V45" s="27">
        <v>12.071298815018999</v>
      </c>
      <c r="W45" s="27">
        <v>42.048007795000075</v>
      </c>
      <c r="X45" s="27">
        <v>5.9700285999999956</v>
      </c>
      <c r="Y45" s="27">
        <v>28.958979418333357</v>
      </c>
      <c r="Z45" s="27">
        <v>51.914107218333356</v>
      </c>
      <c r="AA45" s="27">
        <v>40.892034957</v>
      </c>
      <c r="AB45" s="27">
        <v>52.028982473500001</v>
      </c>
      <c r="AC45" s="27">
        <v>38.908372547749998</v>
      </c>
      <c r="AD45" s="27">
        <v>29.337363170749995</v>
      </c>
      <c r="AE45" s="27">
        <v>40.354231543166733</v>
      </c>
      <c r="AF45" s="27">
        <v>41.65140243866675</v>
      </c>
      <c r="AG45" s="27">
        <v>33.887688065416746</v>
      </c>
      <c r="AH45" s="27">
        <v>60.487988369166771</v>
      </c>
      <c r="AI45" s="27">
        <v>95.803240691666858</v>
      </c>
      <c r="AJ45" s="27">
        <v>69.680430773666828</v>
      </c>
      <c r="AK45" s="27">
        <v>-83.64530082466672</v>
      </c>
      <c r="AL45" s="27">
        <v>31.064907979333295</v>
      </c>
      <c r="AM45" s="27">
        <v>93.128292845833556</v>
      </c>
      <c r="AN45" s="27">
        <v>-22.343475581333255</v>
      </c>
      <c r="AO45" s="27">
        <v>15.269629704416674</v>
      </c>
      <c r="AP45" s="27">
        <v>65.737935276333175</v>
      </c>
      <c r="AQ45" s="27">
        <v>35.053511321500061</v>
      </c>
      <c r="AR45" s="27">
        <v>23.914862623499936</v>
      </c>
      <c r="AS45" s="27">
        <v>57.076052922499997</v>
      </c>
      <c r="AT45" s="27">
        <v>59.655049863583173</v>
      </c>
      <c r="AU45" s="27">
        <v>18.918175754749946</v>
      </c>
      <c r="AV45" s="27">
        <v>-69.872116817166557</v>
      </c>
      <c r="AW45" s="28">
        <v>8.7308782993934013</v>
      </c>
      <c r="AX45" s="28">
        <v>33.93382724146209</v>
      </c>
      <c r="AY45" s="28">
        <v>27.425249999999995</v>
      </c>
      <c r="AZ45" s="28">
        <v>24.229999999999997</v>
      </c>
      <c r="BA45" s="28">
        <v>25.147500000000001</v>
      </c>
    </row>
    <row r="46" spans="1:53" s="42" customFormat="1" x14ac:dyDescent="0.2">
      <c r="A46" s="37" t="s">
        <v>442</v>
      </c>
      <c r="B46" s="37" t="s">
        <v>1710</v>
      </c>
      <c r="C46" s="37" t="s">
        <v>1462</v>
      </c>
      <c r="D46" s="38" t="s">
        <v>374</v>
      </c>
      <c r="E46" s="38" t="s">
        <v>1546</v>
      </c>
      <c r="F46" s="22" t="s">
        <v>1711</v>
      </c>
      <c r="G46" s="22" t="s">
        <v>1121</v>
      </c>
      <c r="H46" s="27">
        <v>613.96741365000003</v>
      </c>
      <c r="I46" s="27">
        <v>575.65787172500018</v>
      </c>
      <c r="J46" s="27">
        <v>550.14099384999997</v>
      </c>
      <c r="K46" s="27">
        <v>534.06496778333303</v>
      </c>
      <c r="L46" s="27">
        <v>542.59972326666707</v>
      </c>
      <c r="M46" s="27">
        <v>574.22856362500033</v>
      </c>
      <c r="N46" s="27">
        <v>693.26063382500035</v>
      </c>
      <c r="O46" s="27">
        <v>825.82487758333355</v>
      </c>
      <c r="P46" s="27">
        <v>919.97908444999985</v>
      </c>
      <c r="Q46" s="27">
        <v>976.33531737500061</v>
      </c>
      <c r="R46" s="27">
        <v>1219.0709342499997</v>
      </c>
      <c r="S46" s="27">
        <v>1187.0136846866696</v>
      </c>
      <c r="T46" s="27">
        <v>1264.8030385124998</v>
      </c>
      <c r="U46" s="27">
        <v>1165.9599019633306</v>
      </c>
      <c r="V46" s="27">
        <v>1300.2166437775006</v>
      </c>
      <c r="W46" s="27">
        <v>1570.1267360783354</v>
      </c>
      <c r="X46" s="27">
        <v>1610.2598442833307</v>
      </c>
      <c r="Y46" s="27">
        <v>1637.9875556050008</v>
      </c>
      <c r="Z46" s="27">
        <v>1695.9570800700008</v>
      </c>
      <c r="AA46" s="27">
        <v>1669.4619393239998</v>
      </c>
      <c r="AB46" s="27">
        <v>1705.6107655710002</v>
      </c>
      <c r="AC46" s="27">
        <v>1724.8463587107501</v>
      </c>
      <c r="AD46" s="27">
        <v>1837.928137161583</v>
      </c>
      <c r="AE46" s="27">
        <v>2164.4059762883371</v>
      </c>
      <c r="AF46" s="27">
        <v>2561.1417962503374</v>
      </c>
      <c r="AG46" s="27">
        <v>2765.8391190929233</v>
      </c>
      <c r="AH46" s="27">
        <v>3142.2854967379217</v>
      </c>
      <c r="AI46" s="27">
        <v>3621.7519124920072</v>
      </c>
      <c r="AJ46" s="27">
        <v>3897.7977867078389</v>
      </c>
      <c r="AK46" s="27">
        <v>3097.2740947936682</v>
      </c>
      <c r="AL46" s="27">
        <v>3381.2552240206614</v>
      </c>
      <c r="AM46" s="27">
        <v>3930.9568312541737</v>
      </c>
      <c r="AN46" s="27">
        <v>3829.8665616659919</v>
      </c>
      <c r="AO46" s="27">
        <v>3975.831620986758</v>
      </c>
      <c r="AP46" s="27">
        <v>4122.5035966887399</v>
      </c>
      <c r="AQ46" s="27">
        <v>3661.8577771318423</v>
      </c>
      <c r="AR46" s="27">
        <v>3650.9922863434076</v>
      </c>
      <c r="AS46" s="27">
        <v>3953.3522580999997</v>
      </c>
      <c r="AT46" s="27">
        <v>4312.03062378091</v>
      </c>
      <c r="AU46" s="27">
        <v>4197.8290851494048</v>
      </c>
      <c r="AV46" s="27">
        <v>3676.9447041801604</v>
      </c>
      <c r="AW46" s="28">
        <v>4555.176826421497</v>
      </c>
      <c r="AX46" s="28">
        <v>4847.4189456184886</v>
      </c>
      <c r="AY46" s="28">
        <v>5021.6249953962497</v>
      </c>
      <c r="AZ46" s="28">
        <v>5250.9100112166052</v>
      </c>
      <c r="BA46" s="28">
        <v>5593.5675746420584</v>
      </c>
    </row>
    <row r="47" spans="1:53" s="42" customFormat="1" x14ac:dyDescent="0.2">
      <c r="A47" s="37" t="s">
        <v>442</v>
      </c>
      <c r="B47" s="37" t="s">
        <v>1712</v>
      </c>
      <c r="C47" s="37" t="s">
        <v>1463</v>
      </c>
      <c r="D47" s="38" t="s">
        <v>374</v>
      </c>
      <c r="E47" s="38" t="s">
        <v>1546</v>
      </c>
      <c r="F47" s="22" t="s">
        <v>1713</v>
      </c>
      <c r="G47" s="22" t="s">
        <v>1122</v>
      </c>
      <c r="H47" s="156">
        <v>626.40771770000003</v>
      </c>
      <c r="I47" s="156">
        <v>570.42233097500014</v>
      </c>
      <c r="J47" s="156">
        <v>541.60649375000003</v>
      </c>
      <c r="K47" s="156">
        <v>517.69365279999965</v>
      </c>
      <c r="L47" s="156">
        <v>528.10580866666703</v>
      </c>
      <c r="M47" s="156">
        <v>548.25908038333364</v>
      </c>
      <c r="N47" s="156">
        <v>644.38967131666709</v>
      </c>
      <c r="O47" s="156">
        <v>785.07310001666701</v>
      </c>
      <c r="P47" s="156">
        <v>894.14674419999994</v>
      </c>
      <c r="Q47" s="156">
        <v>954.91214391666711</v>
      </c>
      <c r="R47" s="156">
        <v>1158.4685285416663</v>
      </c>
      <c r="S47" s="156">
        <v>1200.6919397250031</v>
      </c>
      <c r="T47" s="156">
        <v>1271.85858175</v>
      </c>
      <c r="U47" s="156">
        <v>1113.1726766399975</v>
      </c>
      <c r="V47" s="156">
        <v>1237.3635571400007</v>
      </c>
      <c r="W47" s="156">
        <v>1483.3981243066687</v>
      </c>
      <c r="X47" s="156">
        <v>1501.6772116499978</v>
      </c>
      <c r="Y47" s="156">
        <v>1516.5143506000006</v>
      </c>
      <c r="Z47" s="156">
        <v>1599.5145169933342</v>
      </c>
      <c r="AA47" s="156">
        <v>1623.9889043717501</v>
      </c>
      <c r="AB47" s="156">
        <v>1704.6915664745</v>
      </c>
      <c r="AC47" s="156">
        <v>1693.3673455459998</v>
      </c>
      <c r="AD47" s="156">
        <v>1756.9935667502496</v>
      </c>
      <c r="AE47" s="156">
        <v>2082.3515307970033</v>
      </c>
      <c r="AF47" s="156">
        <v>2447.707198047337</v>
      </c>
      <c r="AG47" s="156">
        <v>2680.9642543125065</v>
      </c>
      <c r="AH47" s="156">
        <v>3059.5104179900045</v>
      </c>
      <c r="AI47" s="156">
        <v>3477.4366002600063</v>
      </c>
      <c r="AJ47" s="156">
        <v>3790.7941317592549</v>
      </c>
      <c r="AK47" s="156">
        <v>3001.113497991335</v>
      </c>
      <c r="AL47" s="156">
        <v>3328.0120323746623</v>
      </c>
      <c r="AM47" s="156">
        <v>3862.8076331520911</v>
      </c>
      <c r="AN47" s="156">
        <v>3657.5764380849928</v>
      </c>
      <c r="AO47" s="156">
        <v>3774.2507903649239</v>
      </c>
      <c r="AP47" s="156">
        <v>3881.5408044178239</v>
      </c>
      <c r="AQ47" s="156">
        <v>3410.4256980506748</v>
      </c>
      <c r="AR47" s="156">
        <v>3401.3814770439922</v>
      </c>
      <c r="AS47" s="156">
        <v>3704.5377303249998</v>
      </c>
      <c r="AT47" s="156">
        <v>4077.0322016280766</v>
      </c>
      <c r="AU47" s="156">
        <v>3966.7012059091558</v>
      </c>
      <c r="AV47" s="156">
        <v>3460.0691960578279</v>
      </c>
      <c r="AW47" s="160">
        <v>4337.9476679629188</v>
      </c>
      <c r="AX47" s="160">
        <v>4627.8268316455369</v>
      </c>
      <c r="AY47" s="160">
        <v>4797.3137031207743</v>
      </c>
      <c r="AZ47" s="160">
        <v>4999.0916849717687</v>
      </c>
      <c r="BA47" s="160">
        <v>5311.6279164299312</v>
      </c>
    </row>
    <row r="48" spans="1:53" s="42" customFormat="1" x14ac:dyDescent="0.2">
      <c r="A48" s="37" t="s">
        <v>442</v>
      </c>
      <c r="B48" s="37" t="s">
        <v>1714</v>
      </c>
      <c r="C48" s="37"/>
      <c r="D48" s="38" t="s">
        <v>374</v>
      </c>
      <c r="E48" s="38" t="s">
        <v>1546</v>
      </c>
      <c r="F48" s="90" t="s">
        <v>1715</v>
      </c>
      <c r="G48" s="22" t="s">
        <v>1123</v>
      </c>
      <c r="H48" s="27" t="s">
        <v>1536</v>
      </c>
      <c r="I48" s="27" t="s">
        <v>1536</v>
      </c>
      <c r="J48" s="27" t="s">
        <v>1536</v>
      </c>
      <c r="K48" s="27" t="s">
        <v>1536</v>
      </c>
      <c r="L48" s="27" t="s">
        <v>1536</v>
      </c>
      <c r="M48" s="27" t="s">
        <v>1536</v>
      </c>
      <c r="N48" s="27">
        <v>2952.7514326409655</v>
      </c>
      <c r="O48" s="27">
        <v>3659.4137918388014</v>
      </c>
      <c r="P48" s="27">
        <v>4147.4987550303522</v>
      </c>
      <c r="Q48" s="27">
        <v>4190.2848086377198</v>
      </c>
      <c r="R48" s="27">
        <v>5122.5947710266873</v>
      </c>
      <c r="S48" s="27">
        <v>5583.7040754973013</v>
      </c>
      <c r="T48" s="27">
        <v>6059.3354834523343</v>
      </c>
      <c r="U48" s="27">
        <v>5507.547299356821</v>
      </c>
      <c r="V48" s="27">
        <v>5843.9410698425208</v>
      </c>
      <c r="W48" s="27">
        <v>6622.5654806616767</v>
      </c>
      <c r="X48" s="27">
        <v>6664.9192299166561</v>
      </c>
      <c r="Y48" s="27">
        <v>6370.3970690500018</v>
      </c>
      <c r="Z48" s="27">
        <v>6600.0607917716698</v>
      </c>
      <c r="AA48" s="27">
        <v>6572.9931921749994</v>
      </c>
      <c r="AB48" s="27">
        <v>6123.8003215635008</v>
      </c>
      <c r="AC48" s="27">
        <v>6101.2935145729998</v>
      </c>
      <c r="AD48" s="27">
        <v>6559.1314987894984</v>
      </c>
      <c r="AE48" s="27">
        <v>7898.6288353603459</v>
      </c>
      <c r="AF48" s="27">
        <v>9021.726491498348</v>
      </c>
      <c r="AG48" s="27">
        <v>9348.2788517566878</v>
      </c>
      <c r="AH48" s="27">
        <v>9895.9330861745966</v>
      </c>
      <c r="AI48" s="27">
        <v>11254.572806962353</v>
      </c>
      <c r="AJ48" s="27">
        <v>11910.132045552014</v>
      </c>
      <c r="AK48" s="27">
        <v>10625.630578766672</v>
      </c>
      <c r="AL48" s="27">
        <v>10604.795611697318</v>
      </c>
      <c r="AM48" s="27">
        <v>11494.413259110439</v>
      </c>
      <c r="AN48" s="27">
        <v>10845.329715387645</v>
      </c>
      <c r="AO48" s="27">
        <v>11277.496823421519</v>
      </c>
      <c r="AP48" s="27">
        <v>11744.761157426805</v>
      </c>
      <c r="AQ48" s="27">
        <v>10311.294867127355</v>
      </c>
      <c r="AR48" s="27">
        <v>10262.400995336478</v>
      </c>
      <c r="AS48" s="27">
        <v>10662.052942585002</v>
      </c>
      <c r="AT48" s="27">
        <v>11482.280876427316</v>
      </c>
      <c r="AU48" s="27">
        <v>11209.863804425551</v>
      </c>
      <c r="AV48" s="27">
        <v>10802.575502197653</v>
      </c>
      <c r="AW48" s="28">
        <v>12196.463526180471</v>
      </c>
      <c r="AX48" s="28">
        <v>12857.019031971618</v>
      </c>
      <c r="AY48" s="28">
        <v>13180.412238228277</v>
      </c>
      <c r="AZ48" s="28">
        <v>13884.488449641092</v>
      </c>
      <c r="BA48" s="28">
        <v>14725.933893351143</v>
      </c>
    </row>
    <row r="49" spans="1:53" s="20" customFormat="1" x14ac:dyDescent="0.2">
      <c r="A49" s="70"/>
      <c r="B49" s="70"/>
      <c r="C49" s="70"/>
      <c r="D49" s="70"/>
      <c r="E49" s="70"/>
      <c r="F49" s="16" t="s">
        <v>1716</v>
      </c>
      <c r="G49" s="18"/>
      <c r="H49" s="6"/>
      <c r="I49" s="17"/>
      <c r="J49" s="17"/>
      <c r="K49" s="17"/>
      <c r="L49" s="17"/>
      <c r="M49" s="17"/>
      <c r="N49" s="17"/>
      <c r="O49" s="17"/>
      <c r="P49" s="17"/>
      <c r="Q49" s="17"/>
      <c r="R49" s="17"/>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row>
    <row r="50" spans="1:53" s="42" customFormat="1" x14ac:dyDescent="0.2">
      <c r="A50" s="37" t="s">
        <v>442</v>
      </c>
      <c r="B50" s="37" t="s">
        <v>1717</v>
      </c>
      <c r="C50" s="37"/>
      <c r="D50" s="38"/>
      <c r="E50" s="38"/>
      <c r="F50" s="39" t="s">
        <v>1718</v>
      </c>
      <c r="G50" s="12" t="s">
        <v>1124</v>
      </c>
      <c r="H50" s="46">
        <v>57.03656282213214</v>
      </c>
      <c r="I50" s="46">
        <v>57.886899382999047</v>
      </c>
      <c r="J50" s="46">
        <v>57.991700802672355</v>
      </c>
      <c r="K50" s="46">
        <v>57.915972443573771</v>
      </c>
      <c r="L50" s="46">
        <v>57.98417829086322</v>
      </c>
      <c r="M50" s="46">
        <v>57.777462503869636</v>
      </c>
      <c r="N50" s="46">
        <v>57.447429333658718</v>
      </c>
      <c r="O50" s="46">
        <v>57.620056693190193</v>
      </c>
      <c r="P50" s="46">
        <v>57.309730951009783</v>
      </c>
      <c r="Q50" s="46">
        <v>57.26972017853268</v>
      </c>
      <c r="R50" s="46">
        <v>56.633080451785112</v>
      </c>
      <c r="S50" s="46">
        <v>57.570693397490878</v>
      </c>
      <c r="T50" s="46">
        <v>57.898479037275216</v>
      </c>
      <c r="U50" s="46">
        <v>58.273060397621364</v>
      </c>
      <c r="V50" s="46">
        <v>58.03125977460882</v>
      </c>
      <c r="W50" s="46">
        <v>57.79181986221046</v>
      </c>
      <c r="X50" s="46">
        <v>58.136633594293421</v>
      </c>
      <c r="Y50" s="46">
        <v>58.555103836185019</v>
      </c>
      <c r="Z50" s="46">
        <v>58.686950443393137</v>
      </c>
      <c r="AA50" s="46">
        <v>59.132536730885178</v>
      </c>
      <c r="AB50" s="46">
        <v>59.311376745257796</v>
      </c>
      <c r="AC50" s="46">
        <v>59.201064083348207</v>
      </c>
      <c r="AD50" s="46">
        <v>58.786070180855617</v>
      </c>
      <c r="AE50" s="46">
        <v>58.836455313914456</v>
      </c>
      <c r="AF50" s="46">
        <v>58.743725389164936</v>
      </c>
      <c r="AG50" s="46">
        <v>58.865517975476855</v>
      </c>
      <c r="AH50" s="46">
        <v>58.375709256535544</v>
      </c>
      <c r="AI50" s="46">
        <v>57.702470346293936</v>
      </c>
      <c r="AJ50" s="46">
        <v>57.800985808295181</v>
      </c>
      <c r="AK50" s="46">
        <v>58.829504257292101</v>
      </c>
      <c r="AL50" s="46">
        <v>58.42438076144628</v>
      </c>
      <c r="AM50" s="46">
        <v>58.13355387348301</v>
      </c>
      <c r="AN50" s="46">
        <v>58.401549930730297</v>
      </c>
      <c r="AO50" s="46">
        <v>58.244083252244103</v>
      </c>
      <c r="AP50" s="46">
        <v>57.712142045999236</v>
      </c>
      <c r="AQ50" s="46">
        <v>57.744294017641984</v>
      </c>
      <c r="AR50" s="46">
        <v>57.518114077214591</v>
      </c>
      <c r="AS50" s="46">
        <v>57.091906165408389</v>
      </c>
      <c r="AT50" s="46">
        <v>57.091655069155919</v>
      </c>
      <c r="AU50" s="46">
        <v>56.86778838998471</v>
      </c>
      <c r="AV50" s="46">
        <v>55.248652621345109</v>
      </c>
      <c r="AW50" s="47">
        <v>54.551181972251285</v>
      </c>
      <c r="AX50" s="47">
        <v>54.138243820239836</v>
      </c>
      <c r="AY50" s="47">
        <v>53.828129564266462</v>
      </c>
      <c r="AZ50" s="47">
        <v>53.599133034566158</v>
      </c>
      <c r="BA50" s="47">
        <v>53.422040447834561</v>
      </c>
    </row>
    <row r="51" spans="1:53" s="42" customFormat="1" x14ac:dyDescent="0.2">
      <c r="A51" s="37" t="s">
        <v>442</v>
      </c>
      <c r="B51" s="37" t="s">
        <v>1719</v>
      </c>
      <c r="C51" s="37"/>
      <c r="D51" s="38"/>
      <c r="E51" s="38"/>
      <c r="F51" s="39" t="s">
        <v>1720</v>
      </c>
      <c r="G51" s="12" t="s">
        <v>1125</v>
      </c>
      <c r="H51" s="46">
        <v>19.438943127309514</v>
      </c>
      <c r="I51" s="46">
        <v>19.978676155869199</v>
      </c>
      <c r="J51" s="46">
        <v>19.936097483971103</v>
      </c>
      <c r="K51" s="46">
        <v>19.877119404385191</v>
      </c>
      <c r="L51" s="46">
        <v>19.779456962323657</v>
      </c>
      <c r="M51" s="46">
        <v>19.511916229179267</v>
      </c>
      <c r="N51" s="46">
        <v>19.430904622919996</v>
      </c>
      <c r="O51" s="46">
        <v>19.470140725326779</v>
      </c>
      <c r="P51" s="46">
        <v>19.15445560930986</v>
      </c>
      <c r="Q51" s="46">
        <v>18.610775532327118</v>
      </c>
      <c r="R51" s="46">
        <v>18.73114444094718</v>
      </c>
      <c r="S51" s="46">
        <v>19.279516792823699</v>
      </c>
      <c r="T51" s="46">
        <v>19.766902301160474</v>
      </c>
      <c r="U51" s="46">
        <v>19.95848148849462</v>
      </c>
      <c r="V51" s="46">
        <v>19.692788607486918</v>
      </c>
      <c r="W51" s="46">
        <v>19.47185253410942</v>
      </c>
      <c r="X51" s="46">
        <v>19.556038265923711</v>
      </c>
      <c r="Y51" s="46">
        <v>19.174004269201568</v>
      </c>
      <c r="Z51" s="46">
        <v>18.880056225780855</v>
      </c>
      <c r="AA51" s="46">
        <v>19.043441358970576</v>
      </c>
      <c r="AB51" s="46">
        <v>18.924248593641721</v>
      </c>
      <c r="AC51" s="46">
        <v>19.161241783326425</v>
      </c>
      <c r="AD51" s="46">
        <v>19.624579076595435</v>
      </c>
      <c r="AE51" s="46">
        <v>20.031945064688681</v>
      </c>
      <c r="AF51" s="46">
        <v>20.095268835742932</v>
      </c>
      <c r="AG51" s="46">
        <v>20.226650220188493</v>
      </c>
      <c r="AH51" s="46">
        <v>20.012993803451177</v>
      </c>
      <c r="AI51" s="46">
        <v>19.659155541418315</v>
      </c>
      <c r="AJ51" s="46">
        <v>20.130172179095595</v>
      </c>
      <c r="AK51" s="46">
        <v>21.640833068940992</v>
      </c>
      <c r="AL51" s="46">
        <v>21.367058858229733</v>
      </c>
      <c r="AM51" s="46">
        <v>20.835569758978046</v>
      </c>
      <c r="AN51" s="46">
        <v>20.896903826566561</v>
      </c>
      <c r="AO51" s="46">
        <v>20.884179839295854</v>
      </c>
      <c r="AP51" s="46">
        <v>20.723158861654621</v>
      </c>
      <c r="AQ51" s="46">
        <v>20.50359294702675</v>
      </c>
      <c r="AR51" s="46">
        <v>20.468055957581157</v>
      </c>
      <c r="AS51" s="46">
        <v>20.292835875032821</v>
      </c>
      <c r="AT51" s="46">
        <v>20.221634288965127</v>
      </c>
      <c r="AU51" s="46">
        <v>20.38045307110319</v>
      </c>
      <c r="AV51" s="46">
        <v>22.976422834914064</v>
      </c>
      <c r="AW51" s="47">
        <v>22.885336805256827</v>
      </c>
      <c r="AX51" s="47">
        <v>22.286889255233159</v>
      </c>
      <c r="AY51" s="47">
        <v>22.249344877816192</v>
      </c>
      <c r="AZ51" s="47">
        <v>22.314830377481371</v>
      </c>
      <c r="BA51" s="47">
        <v>22.380406985822614</v>
      </c>
    </row>
    <row r="52" spans="1:53" s="42" customFormat="1" x14ac:dyDescent="0.2">
      <c r="A52" s="37" t="s">
        <v>442</v>
      </c>
      <c r="B52" s="37" t="s">
        <v>1721</v>
      </c>
      <c r="C52" s="37"/>
      <c r="D52" s="38"/>
      <c r="E52" s="38"/>
      <c r="F52" s="44" t="s">
        <v>1722</v>
      </c>
      <c r="G52" s="12" t="s">
        <v>1130</v>
      </c>
      <c r="H52" s="46">
        <v>23.485746352095383</v>
      </c>
      <c r="I52" s="46">
        <v>22.55609672796761</v>
      </c>
      <c r="J52" s="46">
        <v>21.691929089881114</v>
      </c>
      <c r="K52" s="46">
        <v>21.310836011193029</v>
      </c>
      <c r="L52" s="46">
        <v>21.255751026406056</v>
      </c>
      <c r="M52" s="46">
        <v>21.032471613119103</v>
      </c>
      <c r="N52" s="46">
        <v>20.928383549571073</v>
      </c>
      <c r="O52" s="46">
        <v>21.400795899895407</v>
      </c>
      <c r="P52" s="46">
        <v>22.134995881819535</v>
      </c>
      <c r="Q52" s="46">
        <v>22.850283675675122</v>
      </c>
      <c r="R52" s="46">
        <v>22.986537680149997</v>
      </c>
      <c r="S52" s="46">
        <v>23.079210941893688</v>
      </c>
      <c r="T52" s="46">
        <v>22.468112495333955</v>
      </c>
      <c r="U52" s="46">
        <v>21.166193195262171</v>
      </c>
      <c r="V52" s="46">
        <v>21.007507459065192</v>
      </c>
      <c r="W52" s="46">
        <v>20.816951022589439</v>
      </c>
      <c r="X52" s="46">
        <v>20.616139983968178</v>
      </c>
      <c r="Y52" s="46">
        <v>19.953652361584844</v>
      </c>
      <c r="Z52" s="46">
        <v>20.217558462304837</v>
      </c>
      <c r="AA52" s="46">
        <v>20.519111271554575</v>
      </c>
      <c r="AB52" s="46">
        <v>20.899874966193728</v>
      </c>
      <c r="AC52" s="46">
        <v>20.489968771033716</v>
      </c>
      <c r="AD52" s="46">
        <v>19.928645375571236</v>
      </c>
      <c r="AE52" s="46">
        <v>19.597787631536303</v>
      </c>
      <c r="AF52" s="46">
        <v>19.463323609240597</v>
      </c>
      <c r="AG52" s="46">
        <v>19.648840841030061</v>
      </c>
      <c r="AH52" s="46">
        <v>20.175609426666735</v>
      </c>
      <c r="AI52" s="46">
        <v>20.531865561516582</v>
      </c>
      <c r="AJ52" s="46">
        <v>20.598574137420869</v>
      </c>
      <c r="AK52" s="46">
        <v>19.412935013502601</v>
      </c>
      <c r="AL52" s="46">
        <v>19.417532113482963</v>
      </c>
      <c r="AM52" s="46">
        <v>19.63605154782681</v>
      </c>
      <c r="AN52" s="46">
        <v>19.340574905960199</v>
      </c>
      <c r="AO52" s="46">
        <v>18.982643839646549</v>
      </c>
      <c r="AP52" s="46">
        <v>19.005815466839433</v>
      </c>
      <c r="AQ52" s="46">
        <v>19.039881697139752</v>
      </c>
      <c r="AR52" s="46">
        <v>19.411800239530915</v>
      </c>
      <c r="AS52" s="46">
        <v>19.811717530454779</v>
      </c>
      <c r="AT52" s="46">
        <v>20.172018753872823</v>
      </c>
      <c r="AU52" s="46">
        <v>20.566230728836111</v>
      </c>
      <c r="AV52" s="46">
        <v>20.440889017220549</v>
      </c>
      <c r="AW52" s="47">
        <v>20.743232868530473</v>
      </c>
      <c r="AX52" s="47">
        <v>21.636092892135284</v>
      </c>
      <c r="AY52" s="47">
        <v>22.044556633734572</v>
      </c>
      <c r="AZ52" s="47">
        <v>22.133275300147602</v>
      </c>
      <c r="BA52" s="47">
        <v>22.151378888525969</v>
      </c>
    </row>
    <row r="53" spans="1:53" s="42" customFormat="1" x14ac:dyDescent="0.2">
      <c r="A53" s="37" t="s">
        <v>442</v>
      </c>
      <c r="B53" s="37" t="s">
        <v>1723</v>
      </c>
      <c r="C53" s="37"/>
      <c r="D53" s="38"/>
      <c r="E53" s="38"/>
      <c r="F53" s="39" t="s">
        <v>1724</v>
      </c>
      <c r="G53" s="12" t="s">
        <v>1131</v>
      </c>
      <c r="H53" s="46" t="s">
        <v>1536</v>
      </c>
      <c r="I53" s="46" t="s">
        <v>1536</v>
      </c>
      <c r="J53" s="46" t="s">
        <v>1536</v>
      </c>
      <c r="K53" s="46" t="s">
        <v>1536</v>
      </c>
      <c r="L53" s="46" t="s">
        <v>1536</v>
      </c>
      <c r="M53" s="46" t="s">
        <v>1536</v>
      </c>
      <c r="N53" s="46">
        <v>0.56513091198204091</v>
      </c>
      <c r="O53" s="46">
        <v>0.40765657164607205</v>
      </c>
      <c r="P53" s="46">
        <v>0.78183143717623182</v>
      </c>
      <c r="Q53" s="46">
        <v>0.76056299642700498</v>
      </c>
      <c r="R53" s="46">
        <v>0.48002846897988066</v>
      </c>
      <c r="S53" s="46">
        <v>0.31614783783298184</v>
      </c>
      <c r="T53" s="46">
        <v>-1.6917216243781362E-2</v>
      </c>
      <c r="U53" s="46">
        <v>-0.34708848968536432</v>
      </c>
      <c r="V53" s="46">
        <v>0.20436295044709216</v>
      </c>
      <c r="W53" s="46">
        <v>0.62671284364209467</v>
      </c>
      <c r="X53" s="46">
        <v>8.8137993037363499E-2</v>
      </c>
      <c r="Y53" s="46">
        <v>0.44608068547008678</v>
      </c>
      <c r="Z53" s="46">
        <v>0.77524201015664418</v>
      </c>
      <c r="AA53" s="46">
        <v>0.61784760326183952</v>
      </c>
      <c r="AB53" s="46">
        <v>0.84949167546358673</v>
      </c>
      <c r="AC53" s="46">
        <v>0.63443364924709622</v>
      </c>
      <c r="AD53" s="46">
        <v>0.44182336237327385</v>
      </c>
      <c r="AE53" s="46">
        <v>0.50564882884138496</v>
      </c>
      <c r="AF53" s="46">
        <v>0.45594600937714214</v>
      </c>
      <c r="AG53" s="46">
        <v>0.35924028255798279</v>
      </c>
      <c r="AH53" s="46">
        <v>0.60617053199126669</v>
      </c>
      <c r="AI53" s="46">
        <v>0.84046127736218179</v>
      </c>
      <c r="AJ53" s="46">
        <v>0.57984225617726981</v>
      </c>
      <c r="AK53" s="46">
        <v>-0.78014297662561649</v>
      </c>
      <c r="AL53" s="46">
        <v>0.29146927077792734</v>
      </c>
      <c r="AM53" s="46">
        <v>0.80542953337944379</v>
      </c>
      <c r="AN53" s="46">
        <v>-0.20279766326939103</v>
      </c>
      <c r="AO53" s="46">
        <v>0.13302139914558508</v>
      </c>
      <c r="AP53" s="46">
        <v>0.54846862444208944</v>
      </c>
      <c r="AQ53" s="46">
        <v>0.33186043244337082</v>
      </c>
      <c r="AR53" s="46">
        <v>0.22750034025792532</v>
      </c>
      <c r="AS53" s="46">
        <v>0.52311196224819312</v>
      </c>
      <c r="AT53" s="46">
        <v>0.50912032002865992</v>
      </c>
      <c r="AU53" s="46">
        <v>0.16535433533929805</v>
      </c>
      <c r="AV53" s="46">
        <v>-0.63407983529968603</v>
      </c>
      <c r="AW53" s="47">
        <v>7.0332644130921371E-2</v>
      </c>
      <c r="AX53" s="47">
        <v>0.25950016302186929</v>
      </c>
      <c r="AY53" s="47">
        <v>0.20459392495183631</v>
      </c>
      <c r="AZ53" s="47">
        <v>0.17140261869056314</v>
      </c>
      <c r="BA53" s="47">
        <v>0.16756204610599584</v>
      </c>
    </row>
    <row r="54" spans="1:53" s="42" customFormat="1" x14ac:dyDescent="0.2">
      <c r="A54" s="37" t="s">
        <v>442</v>
      </c>
      <c r="B54" s="37" t="s">
        <v>1725</v>
      </c>
      <c r="C54" s="37" t="s">
        <v>1462</v>
      </c>
      <c r="D54" s="38"/>
      <c r="E54" s="38"/>
      <c r="F54" s="39" t="s">
        <v>1726</v>
      </c>
      <c r="G54" s="12" t="s">
        <v>1132</v>
      </c>
      <c r="H54" s="46">
        <v>23.032503108796174</v>
      </c>
      <c r="I54" s="46">
        <v>23.985097150860636</v>
      </c>
      <c r="J54" s="46">
        <v>23.888776309090819</v>
      </c>
      <c r="K54" s="46">
        <v>23.702911637522224</v>
      </c>
      <c r="L54" s="46">
        <v>25.223918467721358</v>
      </c>
      <c r="M54" s="46">
        <v>25.663624637067191</v>
      </c>
      <c r="N54" s="46">
        <v>23.096197407952712</v>
      </c>
      <c r="O54" s="46">
        <v>22.318592562765367</v>
      </c>
      <c r="P54" s="46">
        <v>22.044239084946081</v>
      </c>
      <c r="Q54" s="46">
        <v>23.181458010037652</v>
      </c>
      <c r="R54" s="46">
        <v>23.519671212236464</v>
      </c>
      <c r="S54" s="46">
        <v>21.310739356480401</v>
      </c>
      <c r="T54" s="46">
        <v>20.897959958996935</v>
      </c>
      <c r="U54" s="46">
        <v>20.969240192079987</v>
      </c>
      <c r="V54" s="46">
        <v>22.012222016423312</v>
      </c>
      <c r="W54" s="46">
        <v>23.402264298551234</v>
      </c>
      <c r="X54" s="46">
        <v>23.772929822110118</v>
      </c>
      <c r="Y54" s="46">
        <v>25.231366100325175</v>
      </c>
      <c r="Z54" s="46">
        <v>25.326009563515122</v>
      </c>
      <c r="AA54" s="46">
        <v>25.224302459704951</v>
      </c>
      <c r="AB54" s="46">
        <v>27.847981606628792</v>
      </c>
      <c r="AC54" s="46">
        <v>28.12506661399048</v>
      </c>
      <c r="AD54" s="46">
        <v>27.679365205213802</v>
      </c>
      <c r="AE54" s="46">
        <v>27.120559733042771</v>
      </c>
      <c r="AF54" s="46">
        <v>28.036087936508054</v>
      </c>
      <c r="AG54" s="46">
        <v>29.320407598618655</v>
      </c>
      <c r="AH54" s="46">
        <v>31.489902748972938</v>
      </c>
      <c r="AI54" s="46">
        <v>31.772852532813385</v>
      </c>
      <c r="AJ54" s="46">
        <v>32.435331378886467</v>
      </c>
      <c r="AK54" s="46">
        <v>28.887655467970781</v>
      </c>
      <c r="AL54" s="46">
        <v>31.724928820488035</v>
      </c>
      <c r="AM54" s="46">
        <v>33.9972808432452</v>
      </c>
      <c r="AN54" s="46">
        <v>34.761287988173173</v>
      </c>
      <c r="AO54" s="46">
        <v>34.63546236736471</v>
      </c>
      <c r="AP54" s="46">
        <v>34.395115505665466</v>
      </c>
      <c r="AQ54" s="46">
        <v>34.667731124548872</v>
      </c>
      <c r="AR54" s="46">
        <v>34.731622777794882</v>
      </c>
      <c r="AS54" s="46">
        <v>36.233161743000807</v>
      </c>
      <c r="AT54" s="46">
        <v>36.800613127856593</v>
      </c>
      <c r="AU54" s="46">
        <v>36.691129591000468</v>
      </c>
      <c r="AV54" s="46">
        <v>33.367766694879919</v>
      </c>
      <c r="AW54" s="47">
        <v>36.694776825417655</v>
      </c>
      <c r="AX54" s="47">
        <v>37.069382055623876</v>
      </c>
      <c r="AY54" s="47">
        <v>37.461608096347923</v>
      </c>
      <c r="AZ54" s="47">
        <v>37.144850451135802</v>
      </c>
      <c r="BA54" s="47">
        <v>37.270886880969314</v>
      </c>
    </row>
    <row r="55" spans="1:53" s="42" customFormat="1" x14ac:dyDescent="0.2">
      <c r="A55" s="37" t="s">
        <v>442</v>
      </c>
      <c r="B55" s="37" t="s">
        <v>1727</v>
      </c>
      <c r="C55" s="37" t="s">
        <v>1463</v>
      </c>
      <c r="D55" s="38"/>
      <c r="E55" s="38"/>
      <c r="F55" s="39" t="s">
        <v>1728</v>
      </c>
      <c r="G55" s="12" t="s">
        <v>1133</v>
      </c>
      <c r="H55" s="46">
        <v>23.499191299953718</v>
      </c>
      <c r="I55" s="46">
        <v>23.766955508586644</v>
      </c>
      <c r="J55" s="46">
        <v>23.518182650232522</v>
      </c>
      <c r="K55" s="46">
        <v>22.976318702489227</v>
      </c>
      <c r="L55" s="46">
        <v>24.550137585660636</v>
      </c>
      <c r="M55" s="46">
        <v>24.502987371436529</v>
      </c>
      <c r="N55" s="46">
        <v>21.468045826084516</v>
      </c>
      <c r="O55" s="46">
        <v>21.217242452823815</v>
      </c>
      <c r="P55" s="46">
        <v>21.425252964261485</v>
      </c>
      <c r="Q55" s="46">
        <v>22.672800392999548</v>
      </c>
      <c r="R55" s="46">
        <v>22.350462254098623</v>
      </c>
      <c r="S55" s="46">
        <v>21.556308326521663</v>
      </c>
      <c r="T55" s="46">
        <v>21.014536576522822</v>
      </c>
      <c r="U55" s="46">
        <v>20.019886783772783</v>
      </c>
      <c r="V55" s="46">
        <v>20.948140808031322</v>
      </c>
      <c r="W55" s="46">
        <v>22.109600561102638</v>
      </c>
      <c r="X55" s="46">
        <v>22.169879659332793</v>
      </c>
      <c r="Y55" s="46">
        <v>23.360207252766678</v>
      </c>
      <c r="Z55" s="46">
        <v>23.885816705150596</v>
      </c>
      <c r="AA55" s="46">
        <v>24.537239424377088</v>
      </c>
      <c r="AB55" s="46">
        <v>27.832973587185624</v>
      </c>
      <c r="AC55" s="46">
        <v>27.611774900945935</v>
      </c>
      <c r="AD55" s="46">
        <v>26.460483200609374</v>
      </c>
      <c r="AE55" s="46">
        <v>26.092396572023592</v>
      </c>
      <c r="AF55" s="46">
        <v>26.794351780033676</v>
      </c>
      <c r="AG55" s="46">
        <v>28.420656917872044</v>
      </c>
      <c r="AH55" s="46">
        <v>30.660385767617665</v>
      </c>
      <c r="AI55" s="46">
        <v>30.506805259404395</v>
      </c>
      <c r="AJ55" s="46">
        <v>31.544905759875384</v>
      </c>
      <c r="AK55" s="46">
        <v>27.990784831080855</v>
      </c>
      <c r="AL55" s="46">
        <v>31.22536982442492</v>
      </c>
      <c r="AM55" s="46">
        <v>33.407885556912518</v>
      </c>
      <c r="AN55" s="46">
        <v>33.197518988160851</v>
      </c>
      <c r="AO55" s="46">
        <v>32.879390697696806</v>
      </c>
      <c r="AP55" s="46">
        <v>32.384700504600858</v>
      </c>
      <c r="AQ55" s="46">
        <v>32.287360218800721</v>
      </c>
      <c r="AR55" s="46">
        <v>32.357093392379483</v>
      </c>
      <c r="AS55" s="46">
        <v>33.952733276144997</v>
      </c>
      <c r="AT55" s="46">
        <v>34.795041559879124</v>
      </c>
      <c r="AU55" s="46">
        <v>34.67095611626376</v>
      </c>
      <c r="AV55" s="46">
        <v>31.399651333059957</v>
      </c>
      <c r="AW55" s="47">
        <v>34.944861115587159</v>
      </c>
      <c r="AX55" s="47">
        <v>35.390108186254032</v>
      </c>
      <c r="AY55" s="47">
        <v>35.788233097116994</v>
      </c>
      <c r="AZ55" s="47">
        <v>35.363491782021498</v>
      </c>
      <c r="BA55" s="47">
        <v>35.392275249258446</v>
      </c>
    </row>
    <row r="56" spans="1:53" s="42" customFormat="1" x14ac:dyDescent="0.2">
      <c r="A56" s="37" t="s">
        <v>442</v>
      </c>
      <c r="B56" s="37" t="s">
        <v>1729</v>
      </c>
      <c r="C56" s="37"/>
      <c r="D56" s="38"/>
      <c r="E56" s="38"/>
      <c r="F56" s="39" t="s">
        <v>1730</v>
      </c>
      <c r="G56" s="12" t="s">
        <v>1134</v>
      </c>
      <c r="H56" s="46" t="s">
        <v>1536</v>
      </c>
      <c r="I56" s="46" t="s">
        <v>1536</v>
      </c>
      <c r="J56" s="46" t="s">
        <v>1536</v>
      </c>
      <c r="K56" s="46" t="s">
        <v>1536</v>
      </c>
      <c r="L56" s="46" t="s">
        <v>1536</v>
      </c>
      <c r="M56" s="46" t="s">
        <v>1536</v>
      </c>
      <c r="N56" s="46">
        <v>98.371848418131819</v>
      </c>
      <c r="O56" s="46">
        <v>98.898649890058451</v>
      </c>
      <c r="P56" s="46">
        <v>99.38101387931539</v>
      </c>
      <c r="Q56" s="46">
        <v>99.491342382961918</v>
      </c>
      <c r="R56" s="46">
        <v>98.83079104186217</v>
      </c>
      <c r="S56" s="46">
        <v>100.24556897004126</v>
      </c>
      <c r="T56" s="46">
        <v>100.11657661752587</v>
      </c>
      <c r="U56" s="46">
        <v>99.050646591692797</v>
      </c>
      <c r="V56" s="46">
        <v>98.935918791608017</v>
      </c>
      <c r="W56" s="46">
        <v>98.707336262551408</v>
      </c>
      <c r="X56" s="46">
        <v>98.396949837222678</v>
      </c>
      <c r="Y56" s="46">
        <v>98.128841152441495</v>
      </c>
      <c r="Z56" s="46">
        <v>98.559807141635474</v>
      </c>
      <c r="AA56" s="46">
        <v>99.312936964672147</v>
      </c>
      <c r="AB56" s="46">
        <v>99.984991980556842</v>
      </c>
      <c r="AC56" s="46">
        <v>99.486708286955448</v>
      </c>
      <c r="AD56" s="46">
        <v>98.781117995395562</v>
      </c>
      <c r="AE56" s="46">
        <v>98.971836838980835</v>
      </c>
      <c r="AF56" s="46">
        <v>98.758263843525611</v>
      </c>
      <c r="AG56" s="46">
        <v>99.100249319253379</v>
      </c>
      <c r="AH56" s="46">
        <v>99.170483018644717</v>
      </c>
      <c r="AI56" s="46">
        <v>98.733952726590999</v>
      </c>
      <c r="AJ56" s="46">
        <v>99.109574380988903</v>
      </c>
      <c r="AK56" s="46">
        <v>99.103129363110071</v>
      </c>
      <c r="AL56" s="46">
        <v>99.500441003936899</v>
      </c>
      <c r="AM56" s="46">
        <v>99.410604713667311</v>
      </c>
      <c r="AN56" s="46">
        <v>98.436230999987657</v>
      </c>
      <c r="AO56" s="46">
        <v>98.243928330332082</v>
      </c>
      <c r="AP56" s="46">
        <v>97.989584998935385</v>
      </c>
      <c r="AQ56" s="46">
        <v>97.619629094251863</v>
      </c>
      <c r="AR56" s="46">
        <v>97.625470614584586</v>
      </c>
      <c r="AS56" s="46">
        <v>97.719571533144205</v>
      </c>
      <c r="AT56" s="46">
        <v>97.994428432022531</v>
      </c>
      <c r="AU56" s="46">
        <v>97.979826525263306</v>
      </c>
      <c r="AV56" s="46">
        <v>98.031884638180045</v>
      </c>
      <c r="AW56" s="47">
        <v>98.250084290169497</v>
      </c>
      <c r="AX56" s="47">
        <v>98.320726130630149</v>
      </c>
      <c r="AY56" s="47">
        <v>98.326625000769056</v>
      </c>
      <c r="AZ56" s="47">
        <v>98.218641330885703</v>
      </c>
      <c r="BA56" s="47">
        <v>98.121388368289132</v>
      </c>
    </row>
    <row r="57" spans="1:53" s="20" customFormat="1" x14ac:dyDescent="0.2">
      <c r="A57" s="70"/>
      <c r="B57" s="70"/>
      <c r="C57" s="70"/>
      <c r="D57" s="70"/>
      <c r="E57" s="70"/>
      <c r="F57" s="23" t="s">
        <v>1731</v>
      </c>
      <c r="G57" s="18"/>
      <c r="H57" s="6"/>
      <c r="I57" s="21"/>
      <c r="J57" s="21"/>
      <c r="K57" s="21"/>
      <c r="L57" s="21"/>
      <c r="M57" s="21"/>
      <c r="N57" s="21"/>
      <c r="O57" s="21"/>
      <c r="P57" s="21"/>
      <c r="Q57" s="21"/>
      <c r="R57" s="21"/>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row>
    <row r="58" spans="1:53" s="42" customFormat="1" x14ac:dyDescent="0.2">
      <c r="A58" s="37" t="s">
        <v>442</v>
      </c>
      <c r="B58" s="37" t="s">
        <v>1739</v>
      </c>
      <c r="C58" s="37"/>
      <c r="D58" s="38" t="s">
        <v>1651</v>
      </c>
      <c r="E58" s="38" t="s">
        <v>1546</v>
      </c>
      <c r="F58" s="39" t="s">
        <v>1740</v>
      </c>
      <c r="G58" s="12" t="s">
        <v>1135</v>
      </c>
      <c r="H58" s="27" t="s">
        <v>1536</v>
      </c>
      <c r="I58" s="27" t="s">
        <v>1536</v>
      </c>
      <c r="J58" s="27" t="s">
        <v>1536</v>
      </c>
      <c r="K58" s="27" t="s">
        <v>1536</v>
      </c>
      <c r="L58" s="27" t="s">
        <v>1536</v>
      </c>
      <c r="M58" s="27" t="s">
        <v>1536</v>
      </c>
      <c r="N58" s="27" t="s">
        <v>1536</v>
      </c>
      <c r="O58" s="27" t="s">
        <v>1536</v>
      </c>
      <c r="P58" s="27" t="s">
        <v>1536</v>
      </c>
      <c r="Q58" s="27" t="s">
        <v>1536</v>
      </c>
      <c r="R58" s="27" t="s">
        <v>1536</v>
      </c>
      <c r="S58" s="27" t="s">
        <v>1536</v>
      </c>
      <c r="T58" s="27" t="s">
        <v>1536</v>
      </c>
      <c r="U58" s="27" t="s">
        <v>1536</v>
      </c>
      <c r="V58" s="27" t="s">
        <v>1536</v>
      </c>
      <c r="W58" s="27" t="s">
        <v>1536</v>
      </c>
      <c r="X58" s="27" t="s">
        <v>1536</v>
      </c>
      <c r="Y58" s="27" t="s">
        <v>1536</v>
      </c>
      <c r="Z58" s="27" t="s">
        <v>1536</v>
      </c>
      <c r="AA58" s="27" t="s">
        <v>1536</v>
      </c>
      <c r="AB58" s="27" t="s">
        <v>1536</v>
      </c>
      <c r="AC58" s="27" t="s">
        <v>1536</v>
      </c>
      <c r="AD58" s="27" t="s">
        <v>1536</v>
      </c>
      <c r="AE58" s="27" t="s">
        <v>1536</v>
      </c>
      <c r="AF58" s="27" t="s">
        <v>1536</v>
      </c>
      <c r="AG58" s="27" t="s">
        <v>1536</v>
      </c>
      <c r="AH58" s="27" t="s">
        <v>1536</v>
      </c>
      <c r="AI58" s="27" t="s">
        <v>1536</v>
      </c>
      <c r="AJ58" s="27" t="s">
        <v>1536</v>
      </c>
      <c r="AK58" s="27" t="s">
        <v>1536</v>
      </c>
      <c r="AL58" s="27" t="s">
        <v>1536</v>
      </c>
      <c r="AM58" s="27" t="s">
        <v>1536</v>
      </c>
      <c r="AN58" s="27" t="s">
        <v>1536</v>
      </c>
      <c r="AO58" s="27" t="s">
        <v>1536</v>
      </c>
      <c r="AP58" s="27" t="s">
        <v>1536</v>
      </c>
      <c r="AQ58" s="27" t="s">
        <v>1536</v>
      </c>
      <c r="AR58" s="27" t="s">
        <v>1536</v>
      </c>
      <c r="AS58" s="27" t="s">
        <v>1536</v>
      </c>
      <c r="AT58" s="27" t="s">
        <v>1536</v>
      </c>
      <c r="AU58" s="27" t="s">
        <v>1536</v>
      </c>
      <c r="AV58" s="27" t="s">
        <v>1536</v>
      </c>
      <c r="AW58" s="28" t="s">
        <v>1536</v>
      </c>
      <c r="AX58" s="28" t="s">
        <v>1536</v>
      </c>
      <c r="AY58" s="28" t="s">
        <v>1536</v>
      </c>
      <c r="AZ58" s="28" t="s">
        <v>1536</v>
      </c>
      <c r="BA58" s="28" t="s">
        <v>1536</v>
      </c>
    </row>
    <row r="59" spans="1:53" s="42" customFormat="1" x14ac:dyDescent="0.2">
      <c r="A59" s="37" t="s">
        <v>442</v>
      </c>
      <c r="B59" s="37" t="s">
        <v>1748</v>
      </c>
      <c r="C59" s="37"/>
      <c r="D59" s="38" t="s">
        <v>1651</v>
      </c>
      <c r="E59" s="38" t="s">
        <v>1546</v>
      </c>
      <c r="F59" s="39" t="s">
        <v>1749</v>
      </c>
      <c r="G59" s="12" t="s">
        <v>1136</v>
      </c>
      <c r="H59" s="27" t="s">
        <v>1536</v>
      </c>
      <c r="I59" s="27" t="s">
        <v>1536</v>
      </c>
      <c r="J59" s="27" t="s">
        <v>1536</v>
      </c>
      <c r="K59" s="27" t="s">
        <v>1536</v>
      </c>
      <c r="L59" s="27" t="s">
        <v>1536</v>
      </c>
      <c r="M59" s="27" t="s">
        <v>1536</v>
      </c>
      <c r="N59" s="27" t="s">
        <v>1536</v>
      </c>
      <c r="O59" s="27" t="s">
        <v>1536</v>
      </c>
      <c r="P59" s="27" t="s">
        <v>1536</v>
      </c>
      <c r="Q59" s="27" t="s">
        <v>1536</v>
      </c>
      <c r="R59" s="27" t="s">
        <v>1536</v>
      </c>
      <c r="S59" s="27" t="s">
        <v>1536</v>
      </c>
      <c r="T59" s="27" t="s">
        <v>1536</v>
      </c>
      <c r="U59" s="27" t="s">
        <v>1536</v>
      </c>
      <c r="V59" s="27" t="s">
        <v>1536</v>
      </c>
      <c r="W59" s="27" t="s">
        <v>1536</v>
      </c>
      <c r="X59" s="27" t="s">
        <v>1536</v>
      </c>
      <c r="Y59" s="27" t="s">
        <v>1536</v>
      </c>
      <c r="Z59" s="27" t="s">
        <v>1536</v>
      </c>
      <c r="AA59" s="27" t="s">
        <v>1536</v>
      </c>
      <c r="AB59" s="27" t="s">
        <v>1536</v>
      </c>
      <c r="AC59" s="27" t="s">
        <v>1536</v>
      </c>
      <c r="AD59" s="27" t="s">
        <v>1536</v>
      </c>
      <c r="AE59" s="27" t="s">
        <v>1536</v>
      </c>
      <c r="AF59" s="27" t="s">
        <v>1536</v>
      </c>
      <c r="AG59" s="27" t="s">
        <v>1536</v>
      </c>
      <c r="AH59" s="27" t="s">
        <v>1536</v>
      </c>
      <c r="AI59" s="27" t="s">
        <v>1536</v>
      </c>
      <c r="AJ59" s="27" t="s">
        <v>1536</v>
      </c>
      <c r="AK59" s="27" t="s">
        <v>1536</v>
      </c>
      <c r="AL59" s="27" t="s">
        <v>1536</v>
      </c>
      <c r="AM59" s="27" t="s">
        <v>1536</v>
      </c>
      <c r="AN59" s="27" t="s">
        <v>1536</v>
      </c>
      <c r="AO59" s="27" t="s">
        <v>1536</v>
      </c>
      <c r="AP59" s="27" t="s">
        <v>1536</v>
      </c>
      <c r="AQ59" s="27" t="s">
        <v>1536</v>
      </c>
      <c r="AR59" s="27" t="s">
        <v>1536</v>
      </c>
      <c r="AS59" s="27" t="s">
        <v>1536</v>
      </c>
      <c r="AT59" s="27" t="s">
        <v>1536</v>
      </c>
      <c r="AU59" s="27" t="s">
        <v>1536</v>
      </c>
      <c r="AV59" s="27" t="s">
        <v>1536</v>
      </c>
      <c r="AW59" s="28" t="s">
        <v>1536</v>
      </c>
      <c r="AX59" s="28" t="s">
        <v>1536</v>
      </c>
      <c r="AY59" s="28" t="s">
        <v>1536</v>
      </c>
      <c r="AZ59" s="28" t="s">
        <v>1536</v>
      </c>
      <c r="BA59" s="28" t="s">
        <v>1536</v>
      </c>
    </row>
    <row r="60" spans="1:53" s="42" customFormat="1" x14ac:dyDescent="0.2">
      <c r="A60" s="37" t="s">
        <v>442</v>
      </c>
      <c r="B60" s="37" t="s">
        <v>1750</v>
      </c>
      <c r="C60" s="37"/>
      <c r="D60" s="38" t="s">
        <v>1651</v>
      </c>
      <c r="E60" s="38" t="s">
        <v>1546</v>
      </c>
      <c r="F60" s="39" t="s">
        <v>1751</v>
      </c>
      <c r="G60" s="12" t="s">
        <v>1137</v>
      </c>
      <c r="H60" s="27" t="s">
        <v>1536</v>
      </c>
      <c r="I60" s="27" t="s">
        <v>1536</v>
      </c>
      <c r="J60" s="27" t="s">
        <v>1536</v>
      </c>
      <c r="K60" s="27" t="s">
        <v>1536</v>
      </c>
      <c r="L60" s="27" t="s">
        <v>1536</v>
      </c>
      <c r="M60" s="27" t="s">
        <v>1536</v>
      </c>
      <c r="N60" s="27" t="s">
        <v>1536</v>
      </c>
      <c r="O60" s="27" t="s">
        <v>1536</v>
      </c>
      <c r="P60" s="27" t="s">
        <v>1536</v>
      </c>
      <c r="Q60" s="27" t="s">
        <v>1536</v>
      </c>
      <c r="R60" s="27" t="s">
        <v>1536</v>
      </c>
      <c r="S60" s="27" t="s">
        <v>1536</v>
      </c>
      <c r="T60" s="27" t="s">
        <v>1536</v>
      </c>
      <c r="U60" s="27" t="s">
        <v>1536</v>
      </c>
      <c r="V60" s="27" t="s">
        <v>1536</v>
      </c>
      <c r="W60" s="27" t="s">
        <v>1536</v>
      </c>
      <c r="X60" s="27" t="s">
        <v>1536</v>
      </c>
      <c r="Y60" s="27" t="s">
        <v>1536</v>
      </c>
      <c r="Z60" s="27" t="s">
        <v>1536</v>
      </c>
      <c r="AA60" s="27" t="s">
        <v>1536</v>
      </c>
      <c r="AB60" s="27" t="s">
        <v>1536</v>
      </c>
      <c r="AC60" s="27" t="s">
        <v>1536</v>
      </c>
      <c r="AD60" s="27" t="s">
        <v>1536</v>
      </c>
      <c r="AE60" s="27" t="s">
        <v>1536</v>
      </c>
      <c r="AF60" s="27" t="s">
        <v>1536</v>
      </c>
      <c r="AG60" s="27" t="s">
        <v>1536</v>
      </c>
      <c r="AH60" s="27" t="s">
        <v>1536</v>
      </c>
      <c r="AI60" s="27" t="s">
        <v>1536</v>
      </c>
      <c r="AJ60" s="27" t="s">
        <v>1536</v>
      </c>
      <c r="AK60" s="27" t="s">
        <v>1536</v>
      </c>
      <c r="AL60" s="27" t="s">
        <v>1536</v>
      </c>
      <c r="AM60" s="27" t="s">
        <v>1536</v>
      </c>
      <c r="AN60" s="27" t="s">
        <v>1536</v>
      </c>
      <c r="AO60" s="27" t="s">
        <v>1536</v>
      </c>
      <c r="AP60" s="27" t="s">
        <v>1536</v>
      </c>
      <c r="AQ60" s="27" t="s">
        <v>1536</v>
      </c>
      <c r="AR60" s="27" t="s">
        <v>1536</v>
      </c>
      <c r="AS60" s="27" t="s">
        <v>1536</v>
      </c>
      <c r="AT60" s="27" t="s">
        <v>1536</v>
      </c>
      <c r="AU60" s="27" t="s">
        <v>1536</v>
      </c>
      <c r="AV60" s="27" t="s">
        <v>1536</v>
      </c>
      <c r="AW60" s="28" t="s">
        <v>1536</v>
      </c>
      <c r="AX60" s="28" t="s">
        <v>1536</v>
      </c>
      <c r="AY60" s="28" t="s">
        <v>1536</v>
      </c>
      <c r="AZ60" s="28" t="s">
        <v>1536</v>
      </c>
      <c r="BA60" s="28" t="s">
        <v>1536</v>
      </c>
    </row>
    <row r="61" spans="1:53" s="42" customFormat="1" x14ac:dyDescent="0.2">
      <c r="A61" s="37" t="s">
        <v>442</v>
      </c>
      <c r="B61" s="37" t="s">
        <v>1752</v>
      </c>
      <c r="C61" s="37"/>
      <c r="D61" s="38" t="s">
        <v>1651</v>
      </c>
      <c r="E61" s="38" t="s">
        <v>1546</v>
      </c>
      <c r="F61" s="39" t="s">
        <v>1753</v>
      </c>
      <c r="G61" s="12" t="s">
        <v>1138</v>
      </c>
      <c r="H61" s="27" t="s">
        <v>1536</v>
      </c>
      <c r="I61" s="27" t="s">
        <v>1536</v>
      </c>
      <c r="J61" s="27" t="s">
        <v>1536</v>
      </c>
      <c r="K61" s="27" t="s">
        <v>1536</v>
      </c>
      <c r="L61" s="27" t="s">
        <v>1536</v>
      </c>
      <c r="M61" s="27" t="s">
        <v>1536</v>
      </c>
      <c r="N61" s="27" t="s">
        <v>1536</v>
      </c>
      <c r="O61" s="27" t="s">
        <v>1536</v>
      </c>
      <c r="P61" s="27" t="s">
        <v>1536</v>
      </c>
      <c r="Q61" s="27" t="s">
        <v>1536</v>
      </c>
      <c r="R61" s="27" t="s">
        <v>1536</v>
      </c>
      <c r="S61" s="27" t="s">
        <v>1536</v>
      </c>
      <c r="T61" s="27" t="s">
        <v>1536</v>
      </c>
      <c r="U61" s="27" t="s">
        <v>1536</v>
      </c>
      <c r="V61" s="27" t="s">
        <v>1536</v>
      </c>
      <c r="W61" s="27" t="s">
        <v>1536</v>
      </c>
      <c r="X61" s="27" t="s">
        <v>1536</v>
      </c>
      <c r="Y61" s="27" t="s">
        <v>1536</v>
      </c>
      <c r="Z61" s="27" t="s">
        <v>1536</v>
      </c>
      <c r="AA61" s="27" t="s">
        <v>1536</v>
      </c>
      <c r="AB61" s="27" t="s">
        <v>1536</v>
      </c>
      <c r="AC61" s="27" t="s">
        <v>1536</v>
      </c>
      <c r="AD61" s="27" t="s">
        <v>1536</v>
      </c>
      <c r="AE61" s="27" t="s">
        <v>1536</v>
      </c>
      <c r="AF61" s="27" t="s">
        <v>1536</v>
      </c>
      <c r="AG61" s="27" t="s">
        <v>1536</v>
      </c>
      <c r="AH61" s="27" t="s">
        <v>1536</v>
      </c>
      <c r="AI61" s="27" t="s">
        <v>1536</v>
      </c>
      <c r="AJ61" s="27" t="s">
        <v>1536</v>
      </c>
      <c r="AK61" s="27" t="s">
        <v>1536</v>
      </c>
      <c r="AL61" s="27" t="s">
        <v>1536</v>
      </c>
      <c r="AM61" s="27" t="s">
        <v>1536</v>
      </c>
      <c r="AN61" s="27" t="s">
        <v>1536</v>
      </c>
      <c r="AO61" s="27" t="s">
        <v>1536</v>
      </c>
      <c r="AP61" s="27" t="s">
        <v>1536</v>
      </c>
      <c r="AQ61" s="27" t="s">
        <v>1536</v>
      </c>
      <c r="AR61" s="27" t="s">
        <v>1536</v>
      </c>
      <c r="AS61" s="27" t="s">
        <v>1536</v>
      </c>
      <c r="AT61" s="27" t="s">
        <v>1536</v>
      </c>
      <c r="AU61" s="27" t="s">
        <v>1536</v>
      </c>
      <c r="AV61" s="27" t="s">
        <v>1536</v>
      </c>
      <c r="AW61" s="28" t="s">
        <v>1536</v>
      </c>
      <c r="AX61" s="28" t="s">
        <v>1536</v>
      </c>
      <c r="AY61" s="28" t="s">
        <v>1536</v>
      </c>
      <c r="AZ61" s="28" t="s">
        <v>1536</v>
      </c>
      <c r="BA61" s="28" t="s">
        <v>1536</v>
      </c>
    </row>
    <row r="62" spans="1:53" s="42" customFormat="1" x14ac:dyDescent="0.2">
      <c r="A62" s="37" t="s">
        <v>442</v>
      </c>
      <c r="B62" s="37" t="s">
        <v>1754</v>
      </c>
      <c r="C62" s="37"/>
      <c r="D62" s="38" t="s">
        <v>1651</v>
      </c>
      <c r="E62" s="38" t="s">
        <v>1546</v>
      </c>
      <c r="F62" s="39" t="s">
        <v>1755</v>
      </c>
      <c r="G62" s="12" t="s">
        <v>1139</v>
      </c>
      <c r="H62" s="27" t="s">
        <v>1536</v>
      </c>
      <c r="I62" s="27" t="s">
        <v>1536</v>
      </c>
      <c r="J62" s="27" t="s">
        <v>1536</v>
      </c>
      <c r="K62" s="27" t="s">
        <v>1536</v>
      </c>
      <c r="L62" s="27" t="s">
        <v>1536</v>
      </c>
      <c r="M62" s="27" t="s">
        <v>1536</v>
      </c>
      <c r="N62" s="27" t="s">
        <v>1536</v>
      </c>
      <c r="O62" s="27" t="s">
        <v>1536</v>
      </c>
      <c r="P62" s="27" t="s">
        <v>1536</v>
      </c>
      <c r="Q62" s="27" t="s">
        <v>1536</v>
      </c>
      <c r="R62" s="27" t="s">
        <v>1536</v>
      </c>
      <c r="S62" s="27" t="s">
        <v>1536</v>
      </c>
      <c r="T62" s="27" t="s">
        <v>1536</v>
      </c>
      <c r="U62" s="27" t="s">
        <v>1536</v>
      </c>
      <c r="V62" s="27" t="s">
        <v>1536</v>
      </c>
      <c r="W62" s="27" t="s">
        <v>1536</v>
      </c>
      <c r="X62" s="27" t="s">
        <v>1536</v>
      </c>
      <c r="Y62" s="27" t="s">
        <v>1536</v>
      </c>
      <c r="Z62" s="27" t="s">
        <v>1536</v>
      </c>
      <c r="AA62" s="27" t="s">
        <v>1536</v>
      </c>
      <c r="AB62" s="27" t="s">
        <v>1536</v>
      </c>
      <c r="AC62" s="27" t="s">
        <v>1536</v>
      </c>
      <c r="AD62" s="27" t="s">
        <v>1536</v>
      </c>
      <c r="AE62" s="27" t="s">
        <v>1536</v>
      </c>
      <c r="AF62" s="27" t="s">
        <v>1536</v>
      </c>
      <c r="AG62" s="27" t="s">
        <v>1536</v>
      </c>
      <c r="AH62" s="27" t="s">
        <v>1536</v>
      </c>
      <c r="AI62" s="27" t="s">
        <v>1536</v>
      </c>
      <c r="AJ62" s="27" t="s">
        <v>1536</v>
      </c>
      <c r="AK62" s="27" t="s">
        <v>1536</v>
      </c>
      <c r="AL62" s="27" t="s">
        <v>1536</v>
      </c>
      <c r="AM62" s="27" t="s">
        <v>1536</v>
      </c>
      <c r="AN62" s="27" t="s">
        <v>1536</v>
      </c>
      <c r="AO62" s="27" t="s">
        <v>1536</v>
      </c>
      <c r="AP62" s="27" t="s">
        <v>1536</v>
      </c>
      <c r="AQ62" s="27" t="s">
        <v>1536</v>
      </c>
      <c r="AR62" s="27" t="s">
        <v>1536</v>
      </c>
      <c r="AS62" s="27" t="s">
        <v>1536</v>
      </c>
      <c r="AT62" s="27" t="s">
        <v>1536</v>
      </c>
      <c r="AU62" s="27" t="s">
        <v>1536</v>
      </c>
      <c r="AV62" s="27" t="s">
        <v>1536</v>
      </c>
      <c r="AW62" s="28" t="s">
        <v>1536</v>
      </c>
      <c r="AX62" s="28" t="s">
        <v>1536</v>
      </c>
      <c r="AY62" s="28" t="s">
        <v>1536</v>
      </c>
      <c r="AZ62" s="28" t="s">
        <v>1536</v>
      </c>
      <c r="BA62" s="28" t="s">
        <v>1536</v>
      </c>
    </row>
    <row r="63" spans="1:53" s="20" customFormat="1" x14ac:dyDescent="0.2">
      <c r="A63" s="70"/>
      <c r="B63" s="70"/>
      <c r="C63" s="70"/>
      <c r="D63" s="70"/>
      <c r="E63" s="70"/>
      <c r="F63" s="23" t="s">
        <v>1756</v>
      </c>
      <c r="G63" s="18"/>
      <c r="H63" s="6"/>
      <c r="I63" s="21"/>
      <c r="J63" s="21"/>
      <c r="K63" s="21"/>
      <c r="L63" s="21"/>
      <c r="M63" s="21"/>
      <c r="N63" s="21"/>
      <c r="O63" s="21"/>
      <c r="P63" s="21"/>
      <c r="Q63" s="21"/>
      <c r="R63" s="21"/>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row>
    <row r="64" spans="1:53" s="42" customFormat="1" x14ac:dyDescent="0.2">
      <c r="A64" s="37" t="s">
        <v>442</v>
      </c>
      <c r="B64" s="37" t="s">
        <v>1757</v>
      </c>
      <c r="C64" s="37"/>
      <c r="D64" s="38"/>
      <c r="E64" s="38"/>
      <c r="F64" s="39" t="s">
        <v>1758</v>
      </c>
      <c r="G64" s="12" t="s">
        <v>1140</v>
      </c>
      <c r="H64" s="27" t="s">
        <v>1536</v>
      </c>
      <c r="I64" s="27" t="s">
        <v>1536</v>
      </c>
      <c r="J64" s="27" t="s">
        <v>1536</v>
      </c>
      <c r="K64" s="27" t="s">
        <v>1536</v>
      </c>
      <c r="L64" s="27" t="s">
        <v>1536</v>
      </c>
      <c r="M64" s="27" t="s">
        <v>1536</v>
      </c>
      <c r="N64" s="27" t="s">
        <v>1536</v>
      </c>
      <c r="O64" s="27" t="s">
        <v>1536</v>
      </c>
      <c r="P64" s="27" t="s">
        <v>1536</v>
      </c>
      <c r="Q64" s="27" t="s">
        <v>1536</v>
      </c>
      <c r="R64" s="27" t="s">
        <v>1536</v>
      </c>
      <c r="S64" s="27" t="s">
        <v>1536</v>
      </c>
      <c r="T64" s="27" t="s">
        <v>1536</v>
      </c>
      <c r="U64" s="27" t="s">
        <v>1536</v>
      </c>
      <c r="V64" s="27" t="s">
        <v>1536</v>
      </c>
      <c r="W64" s="27" t="s">
        <v>1536</v>
      </c>
      <c r="X64" s="27" t="s">
        <v>1536</v>
      </c>
      <c r="Y64" s="27" t="s">
        <v>1536</v>
      </c>
      <c r="Z64" s="27" t="s">
        <v>1536</v>
      </c>
      <c r="AA64" s="27" t="s">
        <v>1536</v>
      </c>
      <c r="AB64" s="27" t="s">
        <v>1536</v>
      </c>
      <c r="AC64" s="27" t="s">
        <v>1536</v>
      </c>
      <c r="AD64" s="27" t="s">
        <v>1536</v>
      </c>
      <c r="AE64" s="27" t="s">
        <v>1536</v>
      </c>
      <c r="AF64" s="27" t="s">
        <v>1536</v>
      </c>
      <c r="AG64" s="27" t="s">
        <v>1536</v>
      </c>
      <c r="AH64" s="27" t="s">
        <v>1536</v>
      </c>
      <c r="AI64" s="27" t="s">
        <v>1536</v>
      </c>
      <c r="AJ64" s="27" t="s">
        <v>1536</v>
      </c>
      <c r="AK64" s="27" t="s">
        <v>1536</v>
      </c>
      <c r="AL64" s="27" t="s">
        <v>1536</v>
      </c>
      <c r="AM64" s="27" t="s">
        <v>1536</v>
      </c>
      <c r="AN64" s="27" t="s">
        <v>1536</v>
      </c>
      <c r="AO64" s="27" t="s">
        <v>1536</v>
      </c>
      <c r="AP64" s="27" t="s">
        <v>1536</v>
      </c>
      <c r="AQ64" s="27" t="s">
        <v>1536</v>
      </c>
      <c r="AR64" s="27" t="s">
        <v>1536</v>
      </c>
      <c r="AS64" s="27" t="s">
        <v>1536</v>
      </c>
      <c r="AT64" s="27" t="s">
        <v>1536</v>
      </c>
      <c r="AU64" s="27" t="s">
        <v>1536</v>
      </c>
      <c r="AV64" s="27" t="s">
        <v>1536</v>
      </c>
      <c r="AW64" s="28" t="s">
        <v>1536</v>
      </c>
      <c r="AX64" s="28" t="s">
        <v>1536</v>
      </c>
      <c r="AY64" s="28" t="s">
        <v>1536</v>
      </c>
      <c r="AZ64" s="28" t="s">
        <v>1536</v>
      </c>
      <c r="BA64" s="28" t="s">
        <v>1536</v>
      </c>
    </row>
    <row r="65" spans="1:53" s="42" customFormat="1" x14ac:dyDescent="0.2">
      <c r="A65" s="37" t="s">
        <v>442</v>
      </c>
      <c r="B65" s="37" t="s">
        <v>1759</v>
      </c>
      <c r="C65" s="37"/>
      <c r="D65" s="38"/>
      <c r="E65" s="38"/>
      <c r="F65" s="39" t="s">
        <v>1760</v>
      </c>
      <c r="G65" s="12" t="s">
        <v>1141</v>
      </c>
      <c r="H65" s="27" t="s">
        <v>1536</v>
      </c>
      <c r="I65" s="27" t="s">
        <v>1536</v>
      </c>
      <c r="J65" s="27" t="s">
        <v>1536</v>
      </c>
      <c r="K65" s="27" t="s">
        <v>1536</v>
      </c>
      <c r="L65" s="27" t="s">
        <v>1536</v>
      </c>
      <c r="M65" s="27" t="s">
        <v>1536</v>
      </c>
      <c r="N65" s="27" t="s">
        <v>1536</v>
      </c>
      <c r="O65" s="27" t="s">
        <v>1536</v>
      </c>
      <c r="P65" s="27" t="s">
        <v>1536</v>
      </c>
      <c r="Q65" s="27" t="s">
        <v>1536</v>
      </c>
      <c r="R65" s="27" t="s">
        <v>1536</v>
      </c>
      <c r="S65" s="27" t="s">
        <v>1536</v>
      </c>
      <c r="T65" s="27" t="s">
        <v>1536</v>
      </c>
      <c r="U65" s="27" t="s">
        <v>1536</v>
      </c>
      <c r="V65" s="27" t="s">
        <v>1536</v>
      </c>
      <c r="W65" s="27" t="s">
        <v>1536</v>
      </c>
      <c r="X65" s="27" t="s">
        <v>1536</v>
      </c>
      <c r="Y65" s="27" t="s">
        <v>1536</v>
      </c>
      <c r="Z65" s="27" t="s">
        <v>1536</v>
      </c>
      <c r="AA65" s="27" t="s">
        <v>1536</v>
      </c>
      <c r="AB65" s="27" t="s">
        <v>1536</v>
      </c>
      <c r="AC65" s="27" t="s">
        <v>1536</v>
      </c>
      <c r="AD65" s="27" t="s">
        <v>1536</v>
      </c>
      <c r="AE65" s="27" t="s">
        <v>1536</v>
      </c>
      <c r="AF65" s="27" t="s">
        <v>1536</v>
      </c>
      <c r="AG65" s="27" t="s">
        <v>1536</v>
      </c>
      <c r="AH65" s="27" t="s">
        <v>1536</v>
      </c>
      <c r="AI65" s="27" t="s">
        <v>1536</v>
      </c>
      <c r="AJ65" s="27" t="s">
        <v>1536</v>
      </c>
      <c r="AK65" s="27" t="s">
        <v>1536</v>
      </c>
      <c r="AL65" s="27" t="s">
        <v>1536</v>
      </c>
      <c r="AM65" s="27" t="s">
        <v>1536</v>
      </c>
      <c r="AN65" s="27" t="s">
        <v>1536</v>
      </c>
      <c r="AO65" s="27" t="s">
        <v>1536</v>
      </c>
      <c r="AP65" s="27" t="s">
        <v>1536</v>
      </c>
      <c r="AQ65" s="27" t="s">
        <v>1536</v>
      </c>
      <c r="AR65" s="27" t="s">
        <v>1536</v>
      </c>
      <c r="AS65" s="27" t="s">
        <v>1536</v>
      </c>
      <c r="AT65" s="27" t="s">
        <v>1536</v>
      </c>
      <c r="AU65" s="27" t="s">
        <v>1536</v>
      </c>
      <c r="AV65" s="27" t="s">
        <v>1536</v>
      </c>
      <c r="AW65" s="28" t="s">
        <v>1536</v>
      </c>
      <c r="AX65" s="28" t="s">
        <v>1536</v>
      </c>
      <c r="AY65" s="28" t="s">
        <v>1536</v>
      </c>
      <c r="AZ65" s="28" t="s">
        <v>1536</v>
      </c>
      <c r="BA65" s="28" t="s">
        <v>1536</v>
      </c>
    </row>
    <row r="66" spans="1:53" s="42" customFormat="1" x14ac:dyDescent="0.2">
      <c r="A66" s="37" t="s">
        <v>442</v>
      </c>
      <c r="B66" s="37" t="s">
        <v>0</v>
      </c>
      <c r="C66" s="37"/>
      <c r="D66" s="38"/>
      <c r="E66" s="38"/>
      <c r="F66" s="39" t="s">
        <v>1</v>
      </c>
      <c r="G66" s="12" t="s">
        <v>1142</v>
      </c>
      <c r="H66" s="27" t="s">
        <v>1536</v>
      </c>
      <c r="I66" s="27" t="s">
        <v>1536</v>
      </c>
      <c r="J66" s="27" t="s">
        <v>1536</v>
      </c>
      <c r="K66" s="27" t="s">
        <v>1536</v>
      </c>
      <c r="L66" s="27" t="s">
        <v>1536</v>
      </c>
      <c r="M66" s="27" t="s">
        <v>1536</v>
      </c>
      <c r="N66" s="27" t="s">
        <v>1536</v>
      </c>
      <c r="O66" s="27" t="s">
        <v>1536</v>
      </c>
      <c r="P66" s="27" t="s">
        <v>1536</v>
      </c>
      <c r="Q66" s="27" t="s">
        <v>1536</v>
      </c>
      <c r="R66" s="27" t="s">
        <v>1536</v>
      </c>
      <c r="S66" s="27" t="s">
        <v>1536</v>
      </c>
      <c r="T66" s="27" t="s">
        <v>1536</v>
      </c>
      <c r="U66" s="27" t="s">
        <v>1536</v>
      </c>
      <c r="V66" s="27" t="s">
        <v>1536</v>
      </c>
      <c r="W66" s="27" t="s">
        <v>1536</v>
      </c>
      <c r="X66" s="27" t="s">
        <v>1536</v>
      </c>
      <c r="Y66" s="27" t="s">
        <v>1536</v>
      </c>
      <c r="Z66" s="27" t="s">
        <v>1536</v>
      </c>
      <c r="AA66" s="27" t="s">
        <v>1536</v>
      </c>
      <c r="AB66" s="27" t="s">
        <v>1536</v>
      </c>
      <c r="AC66" s="27" t="s">
        <v>1536</v>
      </c>
      <c r="AD66" s="27" t="s">
        <v>1536</v>
      </c>
      <c r="AE66" s="27" t="s">
        <v>1536</v>
      </c>
      <c r="AF66" s="27" t="s">
        <v>1536</v>
      </c>
      <c r="AG66" s="27" t="s">
        <v>1536</v>
      </c>
      <c r="AH66" s="27" t="s">
        <v>1536</v>
      </c>
      <c r="AI66" s="27" t="s">
        <v>1536</v>
      </c>
      <c r="AJ66" s="27" t="s">
        <v>1536</v>
      </c>
      <c r="AK66" s="27" t="s">
        <v>1536</v>
      </c>
      <c r="AL66" s="27" t="s">
        <v>1536</v>
      </c>
      <c r="AM66" s="27" t="s">
        <v>1536</v>
      </c>
      <c r="AN66" s="27" t="s">
        <v>1536</v>
      </c>
      <c r="AO66" s="27" t="s">
        <v>1536</v>
      </c>
      <c r="AP66" s="27" t="s">
        <v>1536</v>
      </c>
      <c r="AQ66" s="27" t="s">
        <v>1536</v>
      </c>
      <c r="AR66" s="27" t="s">
        <v>1536</v>
      </c>
      <c r="AS66" s="27" t="s">
        <v>1536</v>
      </c>
      <c r="AT66" s="27" t="s">
        <v>1536</v>
      </c>
      <c r="AU66" s="27" t="s">
        <v>1536</v>
      </c>
      <c r="AV66" s="27" t="s">
        <v>1536</v>
      </c>
      <c r="AW66" s="28" t="s">
        <v>1536</v>
      </c>
      <c r="AX66" s="28" t="s">
        <v>1536</v>
      </c>
      <c r="AY66" s="28" t="s">
        <v>1536</v>
      </c>
      <c r="AZ66" s="28" t="s">
        <v>1536</v>
      </c>
      <c r="BA66" s="28" t="s">
        <v>1536</v>
      </c>
    </row>
    <row r="67" spans="1:53" s="42" customFormat="1" x14ac:dyDescent="0.2">
      <c r="A67" s="37" t="s">
        <v>442</v>
      </c>
      <c r="B67" s="37" t="s">
        <v>2</v>
      </c>
      <c r="C67" s="37"/>
      <c r="D67" s="38"/>
      <c r="E67" s="38"/>
      <c r="F67" s="39" t="s">
        <v>3</v>
      </c>
      <c r="G67" s="12" t="s">
        <v>1143</v>
      </c>
      <c r="H67" s="27" t="s">
        <v>1536</v>
      </c>
      <c r="I67" s="27" t="s">
        <v>1536</v>
      </c>
      <c r="J67" s="27" t="s">
        <v>1536</v>
      </c>
      <c r="K67" s="27" t="s">
        <v>1536</v>
      </c>
      <c r="L67" s="27" t="s">
        <v>1536</v>
      </c>
      <c r="M67" s="27" t="s">
        <v>1536</v>
      </c>
      <c r="N67" s="27" t="s">
        <v>1536</v>
      </c>
      <c r="O67" s="27" t="s">
        <v>1536</v>
      </c>
      <c r="P67" s="27" t="s">
        <v>1536</v>
      </c>
      <c r="Q67" s="27" t="s">
        <v>1536</v>
      </c>
      <c r="R67" s="27" t="s">
        <v>1536</v>
      </c>
      <c r="S67" s="27" t="s">
        <v>1536</v>
      </c>
      <c r="T67" s="27" t="s">
        <v>1536</v>
      </c>
      <c r="U67" s="27" t="s">
        <v>1536</v>
      </c>
      <c r="V67" s="27" t="s">
        <v>1536</v>
      </c>
      <c r="W67" s="27" t="s">
        <v>1536</v>
      </c>
      <c r="X67" s="27" t="s">
        <v>1536</v>
      </c>
      <c r="Y67" s="27" t="s">
        <v>1536</v>
      </c>
      <c r="Z67" s="27" t="s">
        <v>1536</v>
      </c>
      <c r="AA67" s="27" t="s">
        <v>1536</v>
      </c>
      <c r="AB67" s="27" t="s">
        <v>1536</v>
      </c>
      <c r="AC67" s="27" t="s">
        <v>1536</v>
      </c>
      <c r="AD67" s="27" t="s">
        <v>1536</v>
      </c>
      <c r="AE67" s="27" t="s">
        <v>1536</v>
      </c>
      <c r="AF67" s="27" t="s">
        <v>1536</v>
      </c>
      <c r="AG67" s="27" t="s">
        <v>1536</v>
      </c>
      <c r="AH67" s="27" t="s">
        <v>1536</v>
      </c>
      <c r="AI67" s="27" t="s">
        <v>1536</v>
      </c>
      <c r="AJ67" s="27" t="s">
        <v>1536</v>
      </c>
      <c r="AK67" s="27" t="s">
        <v>1536</v>
      </c>
      <c r="AL67" s="27" t="s">
        <v>1536</v>
      </c>
      <c r="AM67" s="27" t="s">
        <v>1536</v>
      </c>
      <c r="AN67" s="27" t="s">
        <v>1536</v>
      </c>
      <c r="AO67" s="27" t="s">
        <v>1536</v>
      </c>
      <c r="AP67" s="27" t="s">
        <v>1536</v>
      </c>
      <c r="AQ67" s="27" t="s">
        <v>1536</v>
      </c>
      <c r="AR67" s="27" t="s">
        <v>1536</v>
      </c>
      <c r="AS67" s="27" t="s">
        <v>1536</v>
      </c>
      <c r="AT67" s="27" t="s">
        <v>1536</v>
      </c>
      <c r="AU67" s="27" t="s">
        <v>1536</v>
      </c>
      <c r="AV67" s="27" t="s">
        <v>1536</v>
      </c>
      <c r="AW67" s="28" t="s">
        <v>1536</v>
      </c>
      <c r="AX67" s="28" t="s">
        <v>1536</v>
      </c>
      <c r="AY67" s="28" t="s">
        <v>1536</v>
      </c>
      <c r="AZ67" s="28" t="s">
        <v>1536</v>
      </c>
      <c r="BA67" s="28" t="s">
        <v>1536</v>
      </c>
    </row>
    <row r="68" spans="1:53" s="20" customFormat="1" x14ac:dyDescent="0.2">
      <c r="A68" s="70"/>
      <c r="B68" s="70"/>
      <c r="C68" s="70"/>
      <c r="D68" s="70"/>
      <c r="E68" s="70"/>
      <c r="F68" s="23" t="s">
        <v>4</v>
      </c>
      <c r="G68" s="18"/>
      <c r="H68" s="6"/>
      <c r="I68" s="21"/>
      <c r="J68" s="21"/>
      <c r="K68" s="21"/>
      <c r="L68" s="21"/>
      <c r="M68" s="21"/>
      <c r="N68" s="21"/>
      <c r="O68" s="21"/>
      <c r="P68" s="21"/>
      <c r="Q68" s="21"/>
      <c r="R68" s="21"/>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row>
    <row r="69" spans="1:53" s="42" customFormat="1" x14ac:dyDescent="0.2">
      <c r="A69" s="37" t="s">
        <v>442</v>
      </c>
      <c r="B69" s="37" t="s">
        <v>1721</v>
      </c>
      <c r="C69" s="37"/>
      <c r="D69" s="38"/>
      <c r="E69" s="38"/>
      <c r="F69" s="44" t="s">
        <v>1722</v>
      </c>
      <c r="G69" s="12" t="s">
        <v>1130</v>
      </c>
      <c r="H69" s="46">
        <v>23.485746352095383</v>
      </c>
      <c r="I69" s="46">
        <v>22.55609672796761</v>
      </c>
      <c r="J69" s="46">
        <v>21.691929089881114</v>
      </c>
      <c r="K69" s="46">
        <v>21.310836011193029</v>
      </c>
      <c r="L69" s="46">
        <v>21.255751026406056</v>
      </c>
      <c r="M69" s="46">
        <v>21.032471613119103</v>
      </c>
      <c r="N69" s="46">
        <v>20.928383549571073</v>
      </c>
      <c r="O69" s="46">
        <v>21.400795899895407</v>
      </c>
      <c r="P69" s="46">
        <v>22.134995881819535</v>
      </c>
      <c r="Q69" s="46">
        <v>22.850283675675122</v>
      </c>
      <c r="R69" s="46">
        <v>22.986537680149997</v>
      </c>
      <c r="S69" s="46">
        <v>23.079210941893688</v>
      </c>
      <c r="T69" s="46">
        <v>22.468112495333955</v>
      </c>
      <c r="U69" s="46">
        <v>21.166193195262171</v>
      </c>
      <c r="V69" s="46">
        <v>21.007507459065192</v>
      </c>
      <c r="W69" s="46">
        <v>20.816951022589439</v>
      </c>
      <c r="X69" s="46">
        <v>20.616139983968178</v>
      </c>
      <c r="Y69" s="46">
        <v>19.953652361584844</v>
      </c>
      <c r="Z69" s="46">
        <v>20.217558462304837</v>
      </c>
      <c r="AA69" s="46">
        <v>20.519111271554575</v>
      </c>
      <c r="AB69" s="46">
        <v>20.899874966193728</v>
      </c>
      <c r="AC69" s="46">
        <v>20.489968771033716</v>
      </c>
      <c r="AD69" s="46">
        <v>19.928645375571236</v>
      </c>
      <c r="AE69" s="46">
        <v>19.597787631536303</v>
      </c>
      <c r="AF69" s="46">
        <v>19.463323609240597</v>
      </c>
      <c r="AG69" s="46">
        <v>19.648840841030061</v>
      </c>
      <c r="AH69" s="46">
        <v>20.175609426666735</v>
      </c>
      <c r="AI69" s="46">
        <v>20.531865561516582</v>
      </c>
      <c r="AJ69" s="46">
        <v>20.598574137420869</v>
      </c>
      <c r="AK69" s="46">
        <v>19.412935013502601</v>
      </c>
      <c r="AL69" s="46">
        <v>19.417532113482963</v>
      </c>
      <c r="AM69" s="46">
        <v>19.63605154782681</v>
      </c>
      <c r="AN69" s="46">
        <v>19.340574905960199</v>
      </c>
      <c r="AO69" s="46">
        <v>18.982643839646549</v>
      </c>
      <c r="AP69" s="46">
        <v>19.005815466839433</v>
      </c>
      <c r="AQ69" s="46">
        <v>19.039881697139752</v>
      </c>
      <c r="AR69" s="46">
        <v>19.411800239530915</v>
      </c>
      <c r="AS69" s="46">
        <v>19.811717530454779</v>
      </c>
      <c r="AT69" s="46">
        <v>20.172018753872823</v>
      </c>
      <c r="AU69" s="46">
        <v>20.566230728836111</v>
      </c>
      <c r="AV69" s="46">
        <v>20.440889017220549</v>
      </c>
      <c r="AW69" s="47">
        <v>20.743232868530473</v>
      </c>
      <c r="AX69" s="47">
        <v>21.636092892135284</v>
      </c>
      <c r="AY69" s="47">
        <v>22.044556633734572</v>
      </c>
      <c r="AZ69" s="47">
        <v>22.133275300147602</v>
      </c>
      <c r="BA69" s="47">
        <v>22.151378888525969</v>
      </c>
    </row>
    <row r="70" spans="1:53" s="42" customFormat="1" x14ac:dyDescent="0.2">
      <c r="A70" s="37" t="s">
        <v>442</v>
      </c>
      <c r="B70" s="37" t="s">
        <v>1725</v>
      </c>
      <c r="C70" s="37" t="s">
        <v>1462</v>
      </c>
      <c r="D70" s="38"/>
      <c r="E70" s="38"/>
      <c r="F70" s="39" t="s">
        <v>1726</v>
      </c>
      <c r="G70" s="12" t="s">
        <v>1132</v>
      </c>
      <c r="H70" s="46">
        <v>23.032503108796174</v>
      </c>
      <c r="I70" s="46">
        <v>23.985097150860636</v>
      </c>
      <c r="J70" s="46">
        <v>23.888776309090819</v>
      </c>
      <c r="K70" s="46">
        <v>23.702911637522224</v>
      </c>
      <c r="L70" s="46">
        <v>25.223918467721358</v>
      </c>
      <c r="M70" s="46">
        <v>25.663624637067191</v>
      </c>
      <c r="N70" s="46">
        <v>23.096197407952712</v>
      </c>
      <c r="O70" s="46">
        <v>22.318592562765367</v>
      </c>
      <c r="P70" s="46">
        <v>22.044239084946081</v>
      </c>
      <c r="Q70" s="46">
        <v>23.181458010037652</v>
      </c>
      <c r="R70" s="46">
        <v>23.519671212236464</v>
      </c>
      <c r="S70" s="46">
        <v>21.310739356480401</v>
      </c>
      <c r="T70" s="46">
        <v>20.897959958996935</v>
      </c>
      <c r="U70" s="46">
        <v>20.969240192079987</v>
      </c>
      <c r="V70" s="46">
        <v>22.012222016423312</v>
      </c>
      <c r="W70" s="46">
        <v>23.402264298551234</v>
      </c>
      <c r="X70" s="46">
        <v>23.772929822110118</v>
      </c>
      <c r="Y70" s="46">
        <v>25.231366100325175</v>
      </c>
      <c r="Z70" s="46">
        <v>25.326009563515122</v>
      </c>
      <c r="AA70" s="46">
        <v>25.224302459704951</v>
      </c>
      <c r="AB70" s="46">
        <v>27.847981606628792</v>
      </c>
      <c r="AC70" s="46">
        <v>28.12506661399048</v>
      </c>
      <c r="AD70" s="46">
        <v>27.679365205213802</v>
      </c>
      <c r="AE70" s="46">
        <v>27.120559733042771</v>
      </c>
      <c r="AF70" s="46">
        <v>28.036087936508054</v>
      </c>
      <c r="AG70" s="46">
        <v>29.320407598618655</v>
      </c>
      <c r="AH70" s="46">
        <v>31.489902748972938</v>
      </c>
      <c r="AI70" s="46">
        <v>31.772852532813385</v>
      </c>
      <c r="AJ70" s="46">
        <v>32.435331378886467</v>
      </c>
      <c r="AK70" s="46">
        <v>28.887655467970781</v>
      </c>
      <c r="AL70" s="46">
        <v>31.724928820488035</v>
      </c>
      <c r="AM70" s="46">
        <v>33.9972808432452</v>
      </c>
      <c r="AN70" s="46">
        <v>34.761287988173173</v>
      </c>
      <c r="AO70" s="46">
        <v>34.63546236736471</v>
      </c>
      <c r="AP70" s="46">
        <v>34.395115505665466</v>
      </c>
      <c r="AQ70" s="46">
        <v>34.667731124548872</v>
      </c>
      <c r="AR70" s="46">
        <v>34.731622777794882</v>
      </c>
      <c r="AS70" s="46">
        <v>36.233161743000807</v>
      </c>
      <c r="AT70" s="46">
        <v>36.800613127856593</v>
      </c>
      <c r="AU70" s="46">
        <v>36.691129591000468</v>
      </c>
      <c r="AV70" s="46">
        <v>33.367766694879919</v>
      </c>
      <c r="AW70" s="47">
        <v>36.694776825417655</v>
      </c>
      <c r="AX70" s="47">
        <v>37.069382055623876</v>
      </c>
      <c r="AY70" s="47">
        <v>37.461608096347923</v>
      </c>
      <c r="AZ70" s="47">
        <v>37.144850451135802</v>
      </c>
      <c r="BA70" s="47">
        <v>37.270886880969314</v>
      </c>
    </row>
    <row r="71" spans="1:53" s="42" customFormat="1" x14ac:dyDescent="0.2">
      <c r="A71" s="37" t="s">
        <v>442</v>
      </c>
      <c r="B71" s="37" t="s">
        <v>1727</v>
      </c>
      <c r="C71" s="37" t="s">
        <v>1463</v>
      </c>
      <c r="D71" s="38"/>
      <c r="E71" s="38"/>
      <c r="F71" s="39" t="s">
        <v>1728</v>
      </c>
      <c r="G71" s="12" t="s">
        <v>1133</v>
      </c>
      <c r="H71" s="46">
        <v>23.499191299953718</v>
      </c>
      <c r="I71" s="46">
        <v>23.766955508586644</v>
      </c>
      <c r="J71" s="46">
        <v>23.518182650232522</v>
      </c>
      <c r="K71" s="46">
        <v>22.976318702489227</v>
      </c>
      <c r="L71" s="46">
        <v>24.550137585660636</v>
      </c>
      <c r="M71" s="46">
        <v>24.502987371436529</v>
      </c>
      <c r="N71" s="46">
        <v>21.468045826084516</v>
      </c>
      <c r="O71" s="46">
        <v>21.217242452823815</v>
      </c>
      <c r="P71" s="46">
        <v>21.425252964261485</v>
      </c>
      <c r="Q71" s="46">
        <v>22.672800392999548</v>
      </c>
      <c r="R71" s="46">
        <v>22.350462254098623</v>
      </c>
      <c r="S71" s="46">
        <v>21.556308326521663</v>
      </c>
      <c r="T71" s="46">
        <v>21.014536576522822</v>
      </c>
      <c r="U71" s="46">
        <v>20.019886783772783</v>
      </c>
      <c r="V71" s="46">
        <v>20.948140808031322</v>
      </c>
      <c r="W71" s="46">
        <v>22.109600561102638</v>
      </c>
      <c r="X71" s="46">
        <v>22.169879659332793</v>
      </c>
      <c r="Y71" s="46">
        <v>23.360207252766678</v>
      </c>
      <c r="Z71" s="46">
        <v>23.885816705150596</v>
      </c>
      <c r="AA71" s="46">
        <v>24.537239424377088</v>
      </c>
      <c r="AB71" s="46">
        <v>27.832973587185624</v>
      </c>
      <c r="AC71" s="46">
        <v>27.611774900945935</v>
      </c>
      <c r="AD71" s="46">
        <v>26.460483200609374</v>
      </c>
      <c r="AE71" s="46">
        <v>26.092396572023592</v>
      </c>
      <c r="AF71" s="46">
        <v>26.794351780033676</v>
      </c>
      <c r="AG71" s="46">
        <v>28.420656917872044</v>
      </c>
      <c r="AH71" s="46">
        <v>30.660385767617665</v>
      </c>
      <c r="AI71" s="46">
        <v>30.506805259404395</v>
      </c>
      <c r="AJ71" s="46">
        <v>31.544905759875384</v>
      </c>
      <c r="AK71" s="46">
        <v>27.990784831080855</v>
      </c>
      <c r="AL71" s="46">
        <v>31.22536982442492</v>
      </c>
      <c r="AM71" s="46">
        <v>33.407885556912518</v>
      </c>
      <c r="AN71" s="46">
        <v>33.197518988160851</v>
      </c>
      <c r="AO71" s="46">
        <v>32.879390697696806</v>
      </c>
      <c r="AP71" s="46">
        <v>32.384700504600858</v>
      </c>
      <c r="AQ71" s="46">
        <v>32.287360218800721</v>
      </c>
      <c r="AR71" s="46">
        <v>32.357093392379483</v>
      </c>
      <c r="AS71" s="46">
        <v>33.952733276144997</v>
      </c>
      <c r="AT71" s="46">
        <v>34.795041559879124</v>
      </c>
      <c r="AU71" s="46">
        <v>34.67095611626376</v>
      </c>
      <c r="AV71" s="46">
        <v>31.399651333059957</v>
      </c>
      <c r="AW71" s="47">
        <v>34.944861115587159</v>
      </c>
      <c r="AX71" s="47">
        <v>35.390108186254032</v>
      </c>
      <c r="AY71" s="47">
        <v>35.788233097116994</v>
      </c>
      <c r="AZ71" s="47">
        <v>35.363491782021498</v>
      </c>
      <c r="BA71" s="47">
        <v>35.392275249258446</v>
      </c>
    </row>
    <row r="72" spans="1:53" s="42" customFormat="1" x14ac:dyDescent="0.2">
      <c r="A72" s="37" t="s">
        <v>442</v>
      </c>
      <c r="B72" s="37" t="s">
        <v>11</v>
      </c>
      <c r="C72" s="37"/>
      <c r="D72" s="38"/>
      <c r="E72" s="38"/>
      <c r="F72" s="44" t="s">
        <v>12</v>
      </c>
      <c r="G72" s="12" t="s">
        <v>1144</v>
      </c>
      <c r="H72" s="45" t="s">
        <v>1536</v>
      </c>
      <c r="I72" s="45" t="s">
        <v>1536</v>
      </c>
      <c r="J72" s="45" t="s">
        <v>1536</v>
      </c>
      <c r="K72" s="45" t="s">
        <v>1536</v>
      </c>
      <c r="L72" s="45" t="s">
        <v>1536</v>
      </c>
      <c r="M72" s="45" t="s">
        <v>1536</v>
      </c>
      <c r="N72" s="45">
        <v>106.54014244808081</v>
      </c>
      <c r="O72" s="45">
        <v>103.05025529351097</v>
      </c>
      <c r="P72" s="45">
        <v>100.72114549104489</v>
      </c>
      <c r="Q72" s="45">
        <v>99.659902225143867</v>
      </c>
      <c r="R72" s="45">
        <v>98.4773723648713</v>
      </c>
      <c r="S72" s="45">
        <v>94.123061746348199</v>
      </c>
      <c r="T72" s="45">
        <v>94.552951169160181</v>
      </c>
      <c r="U72" s="45">
        <v>98.089515092519548</v>
      </c>
      <c r="V72" s="45">
        <v>98.165676561947862</v>
      </c>
      <c r="W72" s="45">
        <v>99.312860703071777</v>
      </c>
      <c r="X72" s="45">
        <v>102.34361743572946</v>
      </c>
      <c r="Y72" s="45">
        <v>104.32711263259593</v>
      </c>
      <c r="Z72" s="45">
        <v>102.61761485312097</v>
      </c>
      <c r="AA72" s="45">
        <v>98.590578224805341</v>
      </c>
      <c r="AB72" s="45">
        <v>95.63752448044707</v>
      </c>
      <c r="AC72" s="45">
        <v>98.552463694754294</v>
      </c>
      <c r="AD72" s="45">
        <v>100.71129014488727</v>
      </c>
      <c r="AE72" s="45">
        <v>99.524118673032575</v>
      </c>
      <c r="AF72" s="45">
        <v>103.61952756460859</v>
      </c>
      <c r="AG72" s="45">
        <v>103.51193409693397</v>
      </c>
      <c r="AH72" s="45">
        <v>103.27786357928068</v>
      </c>
      <c r="AI72" s="45">
        <v>103.76300029051546</v>
      </c>
      <c r="AJ72" s="45">
        <v>100.1101633396966</v>
      </c>
      <c r="AK72" s="45">
        <v>102.92773080704968</v>
      </c>
      <c r="AL72" s="45">
        <v>101.23225678708998</v>
      </c>
      <c r="AM72" s="45">
        <v>103.79894893027073</v>
      </c>
      <c r="AN72" s="45">
        <v>105.63287875644637</v>
      </c>
      <c r="AO72" s="45">
        <v>104.93863183793709</v>
      </c>
      <c r="AP72" s="45">
        <v>105.6321343226914</v>
      </c>
      <c r="AQ72" s="45">
        <v>107.70111498307955</v>
      </c>
      <c r="AR72" s="45">
        <v>108.89398794636462</v>
      </c>
      <c r="AS72" s="45">
        <v>109.98586880887405</v>
      </c>
      <c r="AT72" s="45">
        <v>109.72552825522837</v>
      </c>
      <c r="AU72" s="45">
        <v>110.86517631471722</v>
      </c>
      <c r="AV72" s="45">
        <v>108.76647377949091</v>
      </c>
      <c r="AW72" s="48">
        <v>107.60462066818337</v>
      </c>
      <c r="AX72" s="48">
        <v>107.09590227029643</v>
      </c>
      <c r="AY72" s="48">
        <v>106.37865495976683</v>
      </c>
      <c r="AZ72" s="48">
        <v>106.1652197991519</v>
      </c>
      <c r="BA72" s="48">
        <v>105.7040206670042</v>
      </c>
    </row>
    <row r="73" spans="1:53" s="20" customFormat="1" x14ac:dyDescent="0.2">
      <c r="A73" s="70"/>
      <c r="B73" s="70"/>
      <c r="C73" s="70"/>
      <c r="D73" s="70"/>
      <c r="E73" s="70"/>
      <c r="F73" s="23" t="s">
        <v>13</v>
      </c>
      <c r="G73" s="18"/>
      <c r="H73" s="6"/>
      <c r="I73" s="21"/>
      <c r="J73" s="21"/>
      <c r="K73" s="21"/>
      <c r="L73" s="21"/>
      <c r="M73" s="21"/>
      <c r="N73" s="21"/>
      <c r="O73" s="21"/>
      <c r="P73" s="21"/>
      <c r="Q73" s="21"/>
      <c r="R73" s="21"/>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row>
    <row r="74" spans="1:53" s="42" customFormat="1" x14ac:dyDescent="0.2">
      <c r="A74" s="37" t="s">
        <v>442</v>
      </c>
      <c r="B74" s="37" t="s">
        <v>14</v>
      </c>
      <c r="C74" s="37"/>
      <c r="D74" s="38"/>
      <c r="E74" s="38"/>
      <c r="F74" s="15" t="s">
        <v>15</v>
      </c>
      <c r="G74" s="12" t="s">
        <v>1145</v>
      </c>
      <c r="H74" s="27" t="s">
        <v>1536</v>
      </c>
      <c r="I74" s="27" t="s">
        <v>1536</v>
      </c>
      <c r="J74" s="27" t="s">
        <v>1536</v>
      </c>
      <c r="K74" s="27" t="s">
        <v>1536</v>
      </c>
      <c r="L74" s="27" t="s">
        <v>1536</v>
      </c>
      <c r="M74" s="27" t="s">
        <v>1536</v>
      </c>
      <c r="N74" s="27" t="s">
        <v>1536</v>
      </c>
      <c r="O74" s="27" t="s">
        <v>1536</v>
      </c>
      <c r="P74" s="27" t="s">
        <v>1536</v>
      </c>
      <c r="Q74" s="27" t="s">
        <v>1536</v>
      </c>
      <c r="R74" s="27" t="s">
        <v>1536</v>
      </c>
      <c r="S74" s="27" t="s">
        <v>1536</v>
      </c>
      <c r="T74" s="27" t="s">
        <v>1536</v>
      </c>
      <c r="U74" s="27" t="s">
        <v>1536</v>
      </c>
      <c r="V74" s="27" t="s">
        <v>1536</v>
      </c>
      <c r="W74" s="27" t="s">
        <v>1536</v>
      </c>
      <c r="X74" s="27" t="s">
        <v>1536</v>
      </c>
      <c r="Y74" s="27">
        <v>1.8473415558611013</v>
      </c>
      <c r="Z74" s="27">
        <v>1.8150158027152745</v>
      </c>
      <c r="AA74" s="27">
        <v>1.7438481437174296</v>
      </c>
      <c r="AB74" s="27">
        <v>1.6670043234862937</v>
      </c>
      <c r="AC74" s="27">
        <v>1.66656896434327</v>
      </c>
      <c r="AD74" s="27">
        <v>1.5967585790063239</v>
      </c>
      <c r="AE74" s="27">
        <v>1.5298158830291928</v>
      </c>
      <c r="AF74" s="27">
        <v>1.5329773346122406</v>
      </c>
      <c r="AG74" s="27">
        <v>1.2874881743728857</v>
      </c>
      <c r="AH74" s="27">
        <v>1.2449169023672937</v>
      </c>
      <c r="AI74" s="27">
        <v>1.2603983624212307</v>
      </c>
      <c r="AJ74" s="27">
        <v>1.3020310695144794</v>
      </c>
      <c r="AK74" s="27">
        <v>1.1946205989204679</v>
      </c>
      <c r="AL74" s="27">
        <v>1.2806642539187139</v>
      </c>
      <c r="AM74" s="27">
        <v>1.3798564246266196</v>
      </c>
      <c r="AN74" s="27">
        <v>1.3389506445956785</v>
      </c>
      <c r="AO74" s="27">
        <v>1.3591265627403384</v>
      </c>
      <c r="AP74" s="27">
        <v>1.3576642317158216</v>
      </c>
      <c r="AQ74" s="27">
        <v>1.2575941217391795</v>
      </c>
      <c r="AR74" s="27">
        <v>1.1834338784523031</v>
      </c>
      <c r="AS74" s="27">
        <v>1.2731056669092162</v>
      </c>
      <c r="AT74" s="27">
        <v>1.2336527139176554</v>
      </c>
      <c r="AU74" s="27">
        <v>1.2145812605674899</v>
      </c>
      <c r="AV74" s="27">
        <v>1.2277150546742603</v>
      </c>
      <c r="AW74" s="28">
        <v>1.1390438657157931</v>
      </c>
      <c r="AX74" s="28">
        <v>1.0974875785827534</v>
      </c>
      <c r="AY74" s="28">
        <v>1.0839406285370505</v>
      </c>
      <c r="AZ74" s="28">
        <v>1.0748376753917643</v>
      </c>
      <c r="BA74" s="28">
        <v>1.0683080631247355</v>
      </c>
    </row>
    <row r="75" spans="1:53" s="42" customFormat="1" x14ac:dyDescent="0.2">
      <c r="A75" s="37" t="s">
        <v>442</v>
      </c>
      <c r="B75" s="37" t="s">
        <v>16</v>
      </c>
      <c r="C75" s="37"/>
      <c r="D75" s="38"/>
      <c r="E75" s="38"/>
      <c r="F75" s="15" t="s">
        <v>17</v>
      </c>
      <c r="G75" s="12" t="s">
        <v>1146</v>
      </c>
      <c r="H75" s="27" t="s">
        <v>1536</v>
      </c>
      <c r="I75" s="27" t="s">
        <v>1536</v>
      </c>
      <c r="J75" s="27" t="s">
        <v>1536</v>
      </c>
      <c r="K75" s="27" t="s">
        <v>1536</v>
      </c>
      <c r="L75" s="27" t="s">
        <v>1536</v>
      </c>
      <c r="M75" s="27" t="s">
        <v>1536</v>
      </c>
      <c r="N75" s="27" t="s">
        <v>1536</v>
      </c>
      <c r="O75" s="27" t="s">
        <v>1536</v>
      </c>
      <c r="P75" s="27" t="s">
        <v>1536</v>
      </c>
      <c r="Q75" s="27" t="s">
        <v>1536</v>
      </c>
      <c r="R75" s="27" t="s">
        <v>1536</v>
      </c>
      <c r="S75" s="27" t="s">
        <v>1536</v>
      </c>
      <c r="T75" s="27" t="s">
        <v>1536</v>
      </c>
      <c r="U75" s="27" t="s">
        <v>1536</v>
      </c>
      <c r="V75" s="27" t="s">
        <v>1536</v>
      </c>
      <c r="W75" s="27" t="s">
        <v>1536</v>
      </c>
      <c r="X75" s="27" t="s">
        <v>1536</v>
      </c>
      <c r="Y75" s="27">
        <v>28.062378288112839</v>
      </c>
      <c r="Z75" s="27">
        <v>27.719890482778514</v>
      </c>
      <c r="AA75" s="27">
        <v>27.21658244909435</v>
      </c>
      <c r="AB75" s="27">
        <v>27.179966803141802</v>
      </c>
      <c r="AC75" s="27">
        <v>26.410690767507866</v>
      </c>
      <c r="AD75" s="27">
        <v>25.934573685711136</v>
      </c>
      <c r="AE75" s="27">
        <v>25.480276063670814</v>
      </c>
      <c r="AF75" s="27">
        <v>25.118941764959079</v>
      </c>
      <c r="AG75" s="27">
        <v>24.997506744981447</v>
      </c>
      <c r="AH75" s="27">
        <v>25.223621316027906</v>
      </c>
      <c r="AI75" s="27">
        <v>25.202681227506257</v>
      </c>
      <c r="AJ75" s="27">
        <v>25.026373759972888</v>
      </c>
      <c r="AK75" s="27">
        <v>23.488553577739477</v>
      </c>
      <c r="AL75" s="27">
        <v>24.1620651209732</v>
      </c>
      <c r="AM75" s="27">
        <v>24.336540506753678</v>
      </c>
      <c r="AN75" s="27">
        <v>24.248857900818983</v>
      </c>
      <c r="AO75" s="27">
        <v>24.159593989328279</v>
      </c>
      <c r="AP75" s="27">
        <v>23.997888219519155</v>
      </c>
      <c r="AQ75" s="27">
        <v>23.874681698242455</v>
      </c>
      <c r="AR75" s="27">
        <v>24.020031938717523</v>
      </c>
      <c r="AS75" s="27">
        <v>24.205157794011861</v>
      </c>
      <c r="AT75" s="27">
        <v>24.156662379021</v>
      </c>
      <c r="AU75" s="27">
        <v>23.861683746143715</v>
      </c>
      <c r="AV75" s="27">
        <v>23.332820763778432</v>
      </c>
      <c r="AW75" s="28">
        <v>23.892530979730591</v>
      </c>
      <c r="AX75" s="28">
        <v>23.451333677591435</v>
      </c>
      <c r="AY75" s="28">
        <v>23.26998858538138</v>
      </c>
      <c r="AZ75" s="28">
        <v>23.155774228724692</v>
      </c>
      <c r="BA75" s="28">
        <v>23.071307737992356</v>
      </c>
    </row>
    <row r="76" spans="1:53" s="42" customFormat="1" x14ac:dyDescent="0.2">
      <c r="A76" s="37" t="s">
        <v>442</v>
      </c>
      <c r="B76" s="37" t="s">
        <v>18</v>
      </c>
      <c r="C76" s="37"/>
      <c r="D76" s="38"/>
      <c r="E76" s="38"/>
      <c r="F76" s="15" t="s">
        <v>19</v>
      </c>
      <c r="G76" s="12" t="s">
        <v>1147</v>
      </c>
      <c r="H76" s="27" t="s">
        <v>1536</v>
      </c>
      <c r="I76" s="27" t="s">
        <v>1536</v>
      </c>
      <c r="J76" s="27" t="s">
        <v>1536</v>
      </c>
      <c r="K76" s="27" t="s">
        <v>1536</v>
      </c>
      <c r="L76" s="27" t="s">
        <v>1536</v>
      </c>
      <c r="M76" s="27" t="s">
        <v>1536</v>
      </c>
      <c r="N76" s="27" t="s">
        <v>1536</v>
      </c>
      <c r="O76" s="27" t="s">
        <v>1536</v>
      </c>
      <c r="P76" s="27" t="s">
        <v>1536</v>
      </c>
      <c r="Q76" s="27" t="s">
        <v>1536</v>
      </c>
      <c r="R76" s="27" t="s">
        <v>1536</v>
      </c>
      <c r="S76" s="27" t="s">
        <v>1536</v>
      </c>
      <c r="T76" s="27" t="s">
        <v>1536</v>
      </c>
      <c r="U76" s="27" t="s">
        <v>1536</v>
      </c>
      <c r="V76" s="27" t="s">
        <v>1536</v>
      </c>
      <c r="W76" s="27" t="s">
        <v>1536</v>
      </c>
      <c r="X76" s="27" t="s">
        <v>1536</v>
      </c>
      <c r="Y76" s="27">
        <v>70.090280156026068</v>
      </c>
      <c r="Z76" s="27">
        <v>70.46509371450621</v>
      </c>
      <c r="AA76" s="27">
        <v>71.039569407188225</v>
      </c>
      <c r="AB76" s="27">
        <v>71.153028873371909</v>
      </c>
      <c r="AC76" s="27">
        <v>71.922740268148857</v>
      </c>
      <c r="AD76" s="27">
        <v>72.468667735282537</v>
      </c>
      <c r="AE76" s="27">
        <v>72.989908053299985</v>
      </c>
      <c r="AF76" s="27">
        <v>73.348080900428684</v>
      </c>
      <c r="AG76" s="27">
        <v>73.715005080645668</v>
      </c>
      <c r="AH76" s="27">
        <v>73.531461781604804</v>
      </c>
      <c r="AI76" s="27">
        <v>73.536920410072511</v>
      </c>
      <c r="AJ76" s="27">
        <v>73.671595170512632</v>
      </c>
      <c r="AK76" s="27">
        <v>75.316825823340054</v>
      </c>
      <c r="AL76" s="27">
        <v>74.557270625108089</v>
      </c>
      <c r="AM76" s="27">
        <v>74.283603068619698</v>
      </c>
      <c r="AN76" s="27">
        <v>74.41219145458534</v>
      </c>
      <c r="AO76" s="27">
        <v>74.481279447931385</v>
      </c>
      <c r="AP76" s="27">
        <v>74.644447548765015</v>
      </c>
      <c r="AQ76" s="27">
        <v>74.867724180018371</v>
      </c>
      <c r="AR76" s="27">
        <v>74.796534182830172</v>
      </c>
      <c r="AS76" s="27">
        <v>74.521736539078915</v>
      </c>
      <c r="AT76" s="27">
        <v>74.609684907061336</v>
      </c>
      <c r="AU76" s="27">
        <v>74.923734993288804</v>
      </c>
      <c r="AV76" s="27">
        <v>75.439464181547308</v>
      </c>
      <c r="AW76" s="28">
        <v>74.968425154553614</v>
      </c>
      <c r="AX76" s="28">
        <v>75.451178743825807</v>
      </c>
      <c r="AY76" s="28">
        <v>75.646070786081566</v>
      </c>
      <c r="AZ76" s="28">
        <v>75.769388095883542</v>
      </c>
      <c r="BA76" s="28">
        <v>75.860384198882912</v>
      </c>
    </row>
    <row r="77" spans="1:53" s="104" customFormat="1" x14ac:dyDescent="0.2">
      <c r="A77" s="98"/>
      <c r="B77" s="98"/>
      <c r="C77" s="98"/>
      <c r="D77" s="98"/>
      <c r="E77" s="98"/>
      <c r="F77" s="107" t="s">
        <v>272</v>
      </c>
      <c r="G77" s="108"/>
      <c r="H77" s="105"/>
      <c r="I77" s="105"/>
      <c r="J77" s="105"/>
      <c r="K77" s="105"/>
      <c r="L77" s="105"/>
      <c r="M77" s="105"/>
      <c r="N77" s="105"/>
      <c r="O77" s="105"/>
      <c r="P77" s="105"/>
      <c r="Q77" s="105"/>
      <c r="R77" s="105"/>
      <c r="S77" s="105"/>
      <c r="T77" s="105"/>
      <c r="U77" s="105"/>
      <c r="V77" s="105"/>
      <c r="W77" s="105"/>
      <c r="X77" s="105"/>
      <c r="Y77" s="105"/>
      <c r="Z77" s="105"/>
      <c r="AA77" s="105"/>
      <c r="AB77" s="105"/>
      <c r="AC77" s="105"/>
      <c r="AD77" s="105"/>
      <c r="AE77" s="105"/>
      <c r="AF77" s="105"/>
      <c r="AG77" s="105"/>
      <c r="AH77" s="105"/>
      <c r="AI77" s="106"/>
      <c r="AJ77" s="106"/>
      <c r="AK77" s="106"/>
      <c r="AL77" s="106"/>
      <c r="AM77" s="106"/>
      <c r="AN77" s="106"/>
      <c r="AO77" s="106"/>
      <c r="AP77" s="106"/>
      <c r="AQ77" s="106"/>
      <c r="AR77" s="106"/>
      <c r="AS77" s="106"/>
      <c r="AT77" s="106"/>
      <c r="AU77" s="106"/>
      <c r="AV77" s="106"/>
      <c r="AW77" s="106"/>
      <c r="AX77" s="106"/>
      <c r="AY77" s="106"/>
      <c r="AZ77" s="106"/>
      <c r="BA77" s="106"/>
    </row>
    <row r="78" spans="1:53" s="42" customFormat="1" x14ac:dyDescent="0.2">
      <c r="A78" s="37" t="s">
        <v>442</v>
      </c>
      <c r="B78" s="37" t="s">
        <v>1783</v>
      </c>
      <c r="C78" s="37" t="s">
        <v>1859</v>
      </c>
      <c r="D78" s="38"/>
      <c r="E78" s="38"/>
      <c r="F78" s="15" t="s">
        <v>1825</v>
      </c>
      <c r="G78" s="12" t="s">
        <v>1148</v>
      </c>
      <c r="H78" s="27">
        <v>37.872396628937238</v>
      </c>
      <c r="I78" s="27">
        <v>40.519198663480225</v>
      </c>
      <c r="J78" s="27">
        <v>44.476263070803981</v>
      </c>
      <c r="K78" s="27">
        <v>47.805948272449392</v>
      </c>
      <c r="L78" s="27">
        <v>50.534068554828018</v>
      </c>
      <c r="M78" s="27">
        <v>53.114685578220396</v>
      </c>
      <c r="N78" s="27">
        <v>55.633296674737075</v>
      </c>
      <c r="O78" s="27">
        <v>57.55206995380297</v>
      </c>
      <c r="P78" s="27">
        <v>59.876432389972656</v>
      </c>
      <c r="Q78" s="27">
        <v>62.734856882370934</v>
      </c>
      <c r="R78" s="27">
        <v>65.795456200749555</v>
      </c>
      <c r="S78" s="27">
        <v>70.692920716126963</v>
      </c>
      <c r="T78" s="27">
        <v>73.367896545287692</v>
      </c>
      <c r="U78" s="27">
        <v>75.600467599433557</v>
      </c>
      <c r="V78" s="27">
        <v>77.035078473374099</v>
      </c>
      <c r="W78" s="27">
        <v>78.973903502472723</v>
      </c>
      <c r="X78" s="27">
        <v>80.792105413142295</v>
      </c>
      <c r="Y78" s="27">
        <v>81.445077833394478</v>
      </c>
      <c r="Z78" s="27">
        <v>82.398589469442356</v>
      </c>
      <c r="AA78" s="27">
        <v>82.968720565067031</v>
      </c>
      <c r="AB78" s="27">
        <v>83.805958459835338</v>
      </c>
      <c r="AC78" s="27">
        <v>85.293693109995715</v>
      </c>
      <c r="AD78" s="27">
        <v>87.081465241995332</v>
      </c>
      <c r="AE78" s="27">
        <v>88.878740763931162</v>
      </c>
      <c r="AF78" s="27">
        <v>90.549480675028008</v>
      </c>
      <c r="AG78" s="27">
        <v>92.032980236125127</v>
      </c>
      <c r="AH78" s="27">
        <v>93.633512506081999</v>
      </c>
      <c r="AI78" s="27">
        <v>95.805733050530407</v>
      </c>
      <c r="AJ78" s="27">
        <v>97.79240652731076</v>
      </c>
      <c r="AK78" s="27">
        <v>99.076614313816222</v>
      </c>
      <c r="AL78" s="27">
        <v>99.999999999999986</v>
      </c>
      <c r="AM78" s="27">
        <v>101.38160421186132</v>
      </c>
      <c r="AN78" s="27">
        <v>102.8596816303768</v>
      </c>
      <c r="AO78" s="27">
        <v>104.36306256566074</v>
      </c>
      <c r="AP78" s="27">
        <v>105.74399584668113</v>
      </c>
      <c r="AQ78" s="27">
        <v>107.02797246586968</v>
      </c>
      <c r="AR78" s="27">
        <v>108.3978959104453</v>
      </c>
      <c r="AS78" s="27">
        <v>109.70317511796007</v>
      </c>
      <c r="AT78" s="27">
        <v>111.4701464256613</v>
      </c>
      <c r="AU78" s="27">
        <v>113.28172312693312</v>
      </c>
      <c r="AV78" s="27">
        <v>116.2986846136376</v>
      </c>
      <c r="AW78" s="28">
        <v>118.22563339781401</v>
      </c>
      <c r="AX78" s="28">
        <v>120.58715180166371</v>
      </c>
      <c r="AY78" s="28">
        <v>122.55557124058288</v>
      </c>
      <c r="AZ78" s="28">
        <v>124.35997819331575</v>
      </c>
      <c r="BA78" s="28">
        <v>126.26709410358757</v>
      </c>
    </row>
    <row r="79" spans="1:53" s="42" customFormat="1" x14ac:dyDescent="0.2">
      <c r="A79" s="37" t="s">
        <v>442</v>
      </c>
      <c r="B79" s="37" t="s">
        <v>1784</v>
      </c>
      <c r="C79" s="37" t="s">
        <v>1859</v>
      </c>
      <c r="D79" s="38"/>
      <c r="E79" s="38"/>
      <c r="F79" s="44" t="s">
        <v>273</v>
      </c>
      <c r="G79" s="12" t="s">
        <v>1149</v>
      </c>
      <c r="H79" s="27" t="s">
        <v>1536</v>
      </c>
      <c r="I79" s="27">
        <v>6.9887365736992724</v>
      </c>
      <c r="J79" s="27">
        <v>9.7658999630963592</v>
      </c>
      <c r="K79" s="27">
        <v>7.4864320240770166</v>
      </c>
      <c r="L79" s="27">
        <v>5.7066544665757446</v>
      </c>
      <c r="M79" s="27">
        <v>5.106687621228212</v>
      </c>
      <c r="N79" s="27">
        <v>4.7418356507214821</v>
      </c>
      <c r="O79" s="27">
        <v>3.4489656262581381</v>
      </c>
      <c r="P79" s="27">
        <v>4.0387121402157167</v>
      </c>
      <c r="Q79" s="27">
        <v>4.7738724207572636</v>
      </c>
      <c r="R79" s="27">
        <v>4.878626445450096</v>
      </c>
      <c r="S79" s="27">
        <v>7.4434691970744593</v>
      </c>
      <c r="T79" s="27">
        <v>3.7839373477045912</v>
      </c>
      <c r="U79" s="27">
        <v>3.0429808666625258</v>
      </c>
      <c r="V79" s="27">
        <v>1.8976216940109092</v>
      </c>
      <c r="W79" s="27">
        <v>2.5168080146354965</v>
      </c>
      <c r="X79" s="27">
        <v>2.3022819311605103</v>
      </c>
      <c r="Y79" s="27">
        <v>0.80821315017489681</v>
      </c>
      <c r="Z79" s="27">
        <v>1.1707418808026615</v>
      </c>
      <c r="AA79" s="27">
        <v>0.69191851377032876</v>
      </c>
      <c r="AB79" s="27">
        <v>1.0091006454796547</v>
      </c>
      <c r="AC79" s="27">
        <v>1.7752134543910669</v>
      </c>
      <c r="AD79" s="27">
        <v>2.0960191390635208</v>
      </c>
      <c r="AE79" s="27">
        <v>2.0639013330118861</v>
      </c>
      <c r="AF79" s="27">
        <v>1.8797970096521288</v>
      </c>
      <c r="AG79" s="27">
        <v>1.6383302809004796</v>
      </c>
      <c r="AH79" s="27">
        <v>1.7390855602529065</v>
      </c>
      <c r="AI79" s="27">
        <v>2.3199178224861727</v>
      </c>
      <c r="AJ79" s="27">
        <v>2.0736478011524895</v>
      </c>
      <c r="AK79" s="27">
        <v>1.3131978566728764</v>
      </c>
      <c r="AL79" s="27">
        <v>0.93199156287175899</v>
      </c>
      <c r="AM79" s="27">
        <v>1.3816042118613314</v>
      </c>
      <c r="AN79" s="27">
        <v>1.4579345335931748</v>
      </c>
      <c r="AO79" s="27">
        <v>1.4615842781686705</v>
      </c>
      <c r="AP79" s="27">
        <v>1.3232011854305004</v>
      </c>
      <c r="AQ79" s="27">
        <v>1.214231227889484</v>
      </c>
      <c r="AR79" s="27">
        <v>1.2799676692114126</v>
      </c>
      <c r="AS79" s="27">
        <v>1.2041554834174573</v>
      </c>
      <c r="AT79" s="27">
        <v>1.6106838346303665</v>
      </c>
      <c r="AU79" s="27">
        <v>1.6251675981065805</v>
      </c>
      <c r="AV79" s="27">
        <v>2.6632376374818634</v>
      </c>
      <c r="AW79" s="28">
        <v>1.6568964563769883</v>
      </c>
      <c r="AX79" s="28">
        <v>1.9974673308820412</v>
      </c>
      <c r="AY79" s="28">
        <v>1.632362494270323</v>
      </c>
      <c r="AZ79" s="28">
        <v>1.4723173613957696</v>
      </c>
      <c r="BA79" s="28">
        <v>1.5335447448432626</v>
      </c>
    </row>
    <row r="80" spans="1:53" s="42" customFormat="1" x14ac:dyDescent="0.2">
      <c r="A80" s="37" t="s">
        <v>442</v>
      </c>
      <c r="B80" s="37" t="s">
        <v>1785</v>
      </c>
      <c r="C80" s="37" t="s">
        <v>1859</v>
      </c>
      <c r="D80" s="38"/>
      <c r="E80" s="38"/>
      <c r="F80" s="15" t="s">
        <v>1826</v>
      </c>
      <c r="G80" s="12" t="s">
        <v>1150</v>
      </c>
      <c r="H80" s="27">
        <v>37.597632194846696</v>
      </c>
      <c r="I80" s="27">
        <v>40.63678600986308</v>
      </c>
      <c r="J80" s="27">
        <v>44.762297649266579</v>
      </c>
      <c r="K80" s="27">
        <v>48.238676419403873</v>
      </c>
      <c r="L80" s="27">
        <v>51.259361118984422</v>
      </c>
      <c r="M80" s="27">
        <v>53.728920883487056</v>
      </c>
      <c r="N80" s="27">
        <v>55.168940361906955</v>
      </c>
      <c r="O80" s="27">
        <v>56.739121898917752</v>
      </c>
      <c r="P80" s="27">
        <v>58.816825907315078</v>
      </c>
      <c r="Q80" s="27">
        <v>61.654108710888437</v>
      </c>
      <c r="R80" s="27">
        <v>64.293723822895572</v>
      </c>
      <c r="S80" s="27">
        <v>70.189915772312105</v>
      </c>
      <c r="T80" s="27">
        <v>72.967353772012146</v>
      </c>
      <c r="U80" s="27">
        <v>75.52293494098366</v>
      </c>
      <c r="V80" s="27">
        <v>77.296105211062695</v>
      </c>
      <c r="W80" s="27">
        <v>79.280321959154776</v>
      </c>
      <c r="X80" s="27">
        <v>81.078637486013122</v>
      </c>
      <c r="Y80" s="27">
        <v>82.229360541305425</v>
      </c>
      <c r="Z80" s="27">
        <v>82.966330905632901</v>
      </c>
      <c r="AA80" s="27">
        <v>83.405254595347913</v>
      </c>
      <c r="AB80" s="27">
        <v>84.766580894081784</v>
      </c>
      <c r="AC80" s="27">
        <v>86.211973060473312</v>
      </c>
      <c r="AD80" s="27">
        <v>87.336576719089734</v>
      </c>
      <c r="AE80" s="27">
        <v>88.93669703542875</v>
      </c>
      <c r="AF80" s="27">
        <v>90.500632742113467</v>
      </c>
      <c r="AG80" s="27">
        <v>92.097063769123892</v>
      </c>
      <c r="AH80" s="27">
        <v>94.060575867882861</v>
      </c>
      <c r="AI80" s="27">
        <v>96.056895825193664</v>
      </c>
      <c r="AJ80" s="27">
        <v>98.791493270505597</v>
      </c>
      <c r="AK80" s="27">
        <v>98.462536265091657</v>
      </c>
      <c r="AL80" s="27">
        <v>100</v>
      </c>
      <c r="AM80" s="27">
        <v>102.52960513415161</v>
      </c>
      <c r="AN80" s="27">
        <v>104.34375882984494</v>
      </c>
      <c r="AO80" s="27">
        <v>105.67802099950941</v>
      </c>
      <c r="AP80" s="27">
        <v>106.44008289465491</v>
      </c>
      <c r="AQ80" s="27">
        <v>106.70844108428101</v>
      </c>
      <c r="AR80" s="27">
        <v>107.39149363698779</v>
      </c>
      <c r="AS80" s="27">
        <v>108.8846807036301</v>
      </c>
      <c r="AT80" s="27">
        <v>110.66903441864459</v>
      </c>
      <c r="AU80" s="27">
        <v>111.83967531278788</v>
      </c>
      <c r="AV80" s="27">
        <v>112.68066666153194</v>
      </c>
      <c r="AW80" s="28">
        <v>114.96474798531086</v>
      </c>
      <c r="AX80" s="28">
        <v>115.43388022174571</v>
      </c>
      <c r="AY80" s="28">
        <v>116.62126345977781</v>
      </c>
      <c r="AZ80" s="28">
        <v>117.95332171594799</v>
      </c>
      <c r="BA80" s="28">
        <v>119.41355981903585</v>
      </c>
    </row>
    <row r="81" spans="1:53" s="42" customFormat="1" x14ac:dyDescent="0.2">
      <c r="A81" s="37" t="s">
        <v>442</v>
      </c>
      <c r="B81" s="37" t="s">
        <v>1786</v>
      </c>
      <c r="C81" s="37" t="s">
        <v>1859</v>
      </c>
      <c r="D81" s="38"/>
      <c r="E81" s="38"/>
      <c r="F81" s="44" t="s">
        <v>277</v>
      </c>
      <c r="G81" s="12" t="s">
        <v>1151</v>
      </c>
      <c r="H81" s="27" t="s">
        <v>1536</v>
      </c>
      <c r="I81" s="27">
        <v>8.0833649291163212</v>
      </c>
      <c r="J81" s="27">
        <v>10.152160257954911</v>
      </c>
      <c r="K81" s="27">
        <v>7.7663099364924104</v>
      </c>
      <c r="L81" s="27">
        <v>6.261956014957093</v>
      </c>
      <c r="M81" s="27">
        <v>4.8177732039426546</v>
      </c>
      <c r="N81" s="27">
        <v>2.6801570825191634</v>
      </c>
      <c r="O81" s="27">
        <v>2.8461332168253417</v>
      </c>
      <c r="P81" s="27">
        <v>3.6618543587946473</v>
      </c>
      <c r="Q81" s="27">
        <v>4.8239304991473331</v>
      </c>
      <c r="R81" s="27">
        <v>4.2813287990017823</v>
      </c>
      <c r="S81" s="27">
        <v>9.1707115389027205</v>
      </c>
      <c r="T81" s="27">
        <v>3.9570328146705913</v>
      </c>
      <c r="U81" s="27">
        <v>3.5023624084771887</v>
      </c>
      <c r="V81" s="27">
        <v>2.3478566762065833</v>
      </c>
      <c r="W81" s="27">
        <v>2.5670332841144283</v>
      </c>
      <c r="X81" s="27">
        <v>2.268299979640398</v>
      </c>
      <c r="Y81" s="27">
        <v>1.419267874957586</v>
      </c>
      <c r="Z81" s="27">
        <v>0.89623749896154958</v>
      </c>
      <c r="AA81" s="27">
        <v>0.52903832786610483</v>
      </c>
      <c r="AB81" s="27">
        <v>1.6321828946372019</v>
      </c>
      <c r="AC81" s="27">
        <v>1.7051438799891905</v>
      </c>
      <c r="AD81" s="27">
        <v>1.3044634274030242</v>
      </c>
      <c r="AE81" s="27">
        <v>1.8321307938203857</v>
      </c>
      <c r="AF81" s="27">
        <v>1.7584818852241613</v>
      </c>
      <c r="AG81" s="27">
        <v>1.7639998513154564</v>
      </c>
      <c r="AH81" s="27">
        <v>2.1320029308222521</v>
      </c>
      <c r="AI81" s="27">
        <v>2.1223769245415136</v>
      </c>
      <c r="AJ81" s="27">
        <v>2.8468517765641854</v>
      </c>
      <c r="AK81" s="27">
        <v>-0.33298110446939866</v>
      </c>
      <c r="AL81" s="27">
        <v>1.5614707819114226</v>
      </c>
      <c r="AM81" s="27">
        <v>2.5296051341516135</v>
      </c>
      <c r="AN81" s="27">
        <v>1.7693949892030325</v>
      </c>
      <c r="AO81" s="27">
        <v>1.278717754303127</v>
      </c>
      <c r="AP81" s="27">
        <v>0.7211167354742809</v>
      </c>
      <c r="AQ81" s="27">
        <v>0.25212136474159763</v>
      </c>
      <c r="AR81" s="27">
        <v>0.64011107815480361</v>
      </c>
      <c r="AS81" s="27">
        <v>1.3904146558289643</v>
      </c>
      <c r="AT81" s="27">
        <v>1.6387555195861436</v>
      </c>
      <c r="AU81" s="27">
        <v>1.0577854051883495</v>
      </c>
      <c r="AV81" s="27">
        <v>0.75196154351488964</v>
      </c>
      <c r="AW81" s="28">
        <v>2.0270392352574662</v>
      </c>
      <c r="AX81" s="28">
        <v>0.40806616345976376</v>
      </c>
      <c r="AY81" s="28">
        <v>1.0286262887041264</v>
      </c>
      <c r="AZ81" s="28">
        <v>1.142208733340988</v>
      </c>
      <c r="BA81" s="28">
        <v>1.2379796362194551</v>
      </c>
    </row>
    <row r="82" spans="1:53" s="42" customFormat="1" x14ac:dyDescent="0.2">
      <c r="A82" s="37" t="s">
        <v>442</v>
      </c>
      <c r="B82" s="37" t="s">
        <v>1787</v>
      </c>
      <c r="C82" s="37" t="s">
        <v>1859</v>
      </c>
      <c r="D82" s="38"/>
      <c r="E82" s="38"/>
      <c r="F82" s="15" t="s">
        <v>1827</v>
      </c>
      <c r="G82" s="12" t="s">
        <v>1152</v>
      </c>
      <c r="H82" s="27">
        <v>32.197649220279423</v>
      </c>
      <c r="I82" s="27">
        <v>34.592993057816081</v>
      </c>
      <c r="J82" s="27">
        <v>37.816168455371496</v>
      </c>
      <c r="K82" s="27">
        <v>40.802221833720154</v>
      </c>
      <c r="L82" s="27">
        <v>43.279004949355638</v>
      </c>
      <c r="M82" s="27">
        <v>45.561558364045716</v>
      </c>
      <c r="N82" s="27">
        <v>47.660921773430395</v>
      </c>
      <c r="O82" s="27">
        <v>49.949592111072718</v>
      </c>
      <c r="P82" s="27">
        <v>52.436056303720655</v>
      </c>
      <c r="Q82" s="27">
        <v>55.387063560813239</v>
      </c>
      <c r="R82" s="27">
        <v>58.805019748041396</v>
      </c>
      <c r="S82" s="27">
        <v>64.346763888134959</v>
      </c>
      <c r="T82" s="27">
        <v>67.114149131082854</v>
      </c>
      <c r="U82" s="27">
        <v>69.080999592891388</v>
      </c>
      <c r="V82" s="27">
        <v>70.601163255246789</v>
      </c>
      <c r="W82" s="27">
        <v>72.583217392832978</v>
      </c>
      <c r="X82" s="27">
        <v>74.443507539963448</v>
      </c>
      <c r="Y82" s="27">
        <v>75.672844233172739</v>
      </c>
      <c r="Z82" s="27">
        <v>76.209944557425914</v>
      </c>
      <c r="AA82" s="27">
        <v>77.936722781662382</v>
      </c>
      <c r="AB82" s="27">
        <v>79.466916145331041</v>
      </c>
      <c r="AC82" s="27">
        <v>81.535083339205045</v>
      </c>
      <c r="AD82" s="27">
        <v>84.150106956256025</v>
      </c>
      <c r="AE82" s="27">
        <v>86.668771911232469</v>
      </c>
      <c r="AF82" s="27">
        <v>88.783169372766181</v>
      </c>
      <c r="AG82" s="27">
        <v>90.89815641794155</v>
      </c>
      <c r="AH82" s="27">
        <v>93.161359817871713</v>
      </c>
      <c r="AI82" s="27">
        <v>94.609423130205613</v>
      </c>
      <c r="AJ82" s="27">
        <v>96.766332248569242</v>
      </c>
      <c r="AK82" s="27">
        <v>98.894607751413673</v>
      </c>
      <c r="AL82" s="27">
        <v>100.00000000000001</v>
      </c>
      <c r="AM82" s="27">
        <v>100.70164224161343</v>
      </c>
      <c r="AN82" s="27">
        <v>101.83185431583009</v>
      </c>
      <c r="AO82" s="27">
        <v>103.20701564235098</v>
      </c>
      <c r="AP82" s="27">
        <v>104.23496440169153</v>
      </c>
      <c r="AQ82" s="27">
        <v>104.3736069081306</v>
      </c>
      <c r="AR82" s="27">
        <v>105.02952949642911</v>
      </c>
      <c r="AS82" s="27">
        <v>106.46635058074152</v>
      </c>
      <c r="AT82" s="27">
        <v>108.2891232520503</v>
      </c>
      <c r="AU82" s="27">
        <v>110.02370871990179</v>
      </c>
      <c r="AV82" s="27">
        <v>118.69221482205059</v>
      </c>
      <c r="AW82" s="28">
        <v>120.06954089508883</v>
      </c>
      <c r="AX82" s="28">
        <v>123.26099535494319</v>
      </c>
      <c r="AY82" s="28">
        <v>125.87184433199558</v>
      </c>
      <c r="AZ82" s="28">
        <v>128.58105205838353</v>
      </c>
      <c r="BA82" s="28">
        <v>131.39324675730191</v>
      </c>
    </row>
    <row r="83" spans="1:53" s="42" customFormat="1" x14ac:dyDescent="0.2">
      <c r="A83" s="37" t="s">
        <v>442</v>
      </c>
      <c r="B83" s="37" t="s">
        <v>1788</v>
      </c>
      <c r="C83" s="37" t="s">
        <v>1859</v>
      </c>
      <c r="D83" s="38"/>
      <c r="E83" s="38"/>
      <c r="F83" s="44" t="s">
        <v>278</v>
      </c>
      <c r="G83" s="12" t="s">
        <v>1153</v>
      </c>
      <c r="H83" s="27" t="s">
        <v>1536</v>
      </c>
      <c r="I83" s="27">
        <v>7.4394991421546708</v>
      </c>
      <c r="J83" s="27">
        <v>9.3174227282630575</v>
      </c>
      <c r="K83" s="27">
        <v>7.8962346010083673</v>
      </c>
      <c r="L83" s="27">
        <v>6.070216288046848</v>
      </c>
      <c r="M83" s="27">
        <v>5.2740431933707477</v>
      </c>
      <c r="N83" s="27">
        <v>4.607751544866745</v>
      </c>
      <c r="O83" s="27">
        <v>4.8019850487201365</v>
      </c>
      <c r="P83" s="27">
        <v>4.9779469412258637</v>
      </c>
      <c r="Q83" s="27">
        <v>5.627820749904866</v>
      </c>
      <c r="R83" s="27">
        <v>6.1710370030275241</v>
      </c>
      <c r="S83" s="27">
        <v>9.42393041246814</v>
      </c>
      <c r="T83" s="27">
        <v>4.3007372488209628</v>
      </c>
      <c r="U83" s="27">
        <v>2.9306047789818601</v>
      </c>
      <c r="V83" s="27">
        <v>2.2005524982470437</v>
      </c>
      <c r="W83" s="27">
        <v>2.8073958645984387</v>
      </c>
      <c r="X83" s="27">
        <v>2.5629755940168142</v>
      </c>
      <c r="Y83" s="27">
        <v>1.6513685797909794</v>
      </c>
      <c r="Z83" s="27">
        <v>0.70976627044463392</v>
      </c>
      <c r="AA83" s="27">
        <v>2.2658174523868091</v>
      </c>
      <c r="AB83" s="27">
        <v>1.96337914792164</v>
      </c>
      <c r="AC83" s="27">
        <v>2.6025512177818566</v>
      </c>
      <c r="AD83" s="27">
        <v>3.207237314239153</v>
      </c>
      <c r="AE83" s="27">
        <v>2.9930620959112142</v>
      </c>
      <c r="AF83" s="27">
        <v>2.4396301169460566</v>
      </c>
      <c r="AG83" s="27">
        <v>2.382193674901778</v>
      </c>
      <c r="AH83" s="27">
        <v>2.4898232143721</v>
      </c>
      <c r="AI83" s="27">
        <v>1.5543604292217683</v>
      </c>
      <c r="AJ83" s="27">
        <v>2.279803688682458</v>
      </c>
      <c r="AK83" s="27">
        <v>2.1993966841456825</v>
      </c>
      <c r="AL83" s="27">
        <v>1.1177477455241114</v>
      </c>
      <c r="AM83" s="27">
        <v>0.70164224161342048</v>
      </c>
      <c r="AN83" s="27">
        <v>1.1223372817544819</v>
      </c>
      <c r="AO83" s="27">
        <v>1.3504235347181703</v>
      </c>
      <c r="AP83" s="27">
        <v>0.99600666964614337</v>
      </c>
      <c r="AQ83" s="27">
        <v>0.13300959734086071</v>
      </c>
      <c r="AR83" s="27">
        <v>0.62843721485628112</v>
      </c>
      <c r="AS83" s="27">
        <v>1.3680163009406554</v>
      </c>
      <c r="AT83" s="27">
        <v>1.7120645737983109</v>
      </c>
      <c r="AU83" s="27">
        <v>1.601809503817031</v>
      </c>
      <c r="AV83" s="27">
        <v>7.8787619532232567</v>
      </c>
      <c r="AW83" s="28">
        <v>1.160418208644276</v>
      </c>
      <c r="AX83" s="28">
        <v>2.6580050494595442</v>
      </c>
      <c r="AY83" s="28">
        <v>2.118146920308539</v>
      </c>
      <c r="AZ83" s="28">
        <v>2.1523540397503371</v>
      </c>
      <c r="BA83" s="28">
        <v>2.1870988406919256</v>
      </c>
    </row>
    <row r="84" spans="1:53" s="42" customFormat="1" x14ac:dyDescent="0.2">
      <c r="A84" s="37" t="s">
        <v>442</v>
      </c>
      <c r="B84" s="37" t="s">
        <v>1789</v>
      </c>
      <c r="C84" s="37" t="s">
        <v>1859</v>
      </c>
      <c r="D84" s="38"/>
      <c r="E84" s="38"/>
      <c r="F84" s="15" t="s">
        <v>1828</v>
      </c>
      <c r="G84" s="12" t="s">
        <v>1154</v>
      </c>
      <c r="H84" s="27">
        <v>41.745394658243974</v>
      </c>
      <c r="I84" s="27">
        <v>44.642233443187088</v>
      </c>
      <c r="J84" s="27">
        <v>48.369527956752201</v>
      </c>
      <c r="K84" s="27">
        <v>51.210308613405694</v>
      </c>
      <c r="L84" s="27">
        <v>54.173525529468691</v>
      </c>
      <c r="M84" s="27">
        <v>56.961932086061864</v>
      </c>
      <c r="N84" s="27">
        <v>59.184856690102286</v>
      </c>
      <c r="O84" s="27">
        <v>61.043346389068475</v>
      </c>
      <c r="P84" s="27">
        <v>63.100359626491965</v>
      </c>
      <c r="Q84" s="27">
        <v>66.271465871363588</v>
      </c>
      <c r="R84" s="27">
        <v>69.200663035054546</v>
      </c>
      <c r="S84" s="27">
        <v>75.795006044123184</v>
      </c>
      <c r="T84" s="27">
        <v>77.027914864676745</v>
      </c>
      <c r="U84" s="27">
        <v>78.413070690616451</v>
      </c>
      <c r="V84" s="27">
        <v>79.571024349635948</v>
      </c>
      <c r="W84" s="27">
        <v>81.169197082209067</v>
      </c>
      <c r="X84" s="27">
        <v>82.468890237798888</v>
      </c>
      <c r="Y84" s="27">
        <v>82.689008175690404</v>
      </c>
      <c r="Z84" s="27">
        <v>82.891612617514596</v>
      </c>
      <c r="AA84" s="27">
        <v>83.232259156708437</v>
      </c>
      <c r="AB84" s="27">
        <v>84.922542533800708</v>
      </c>
      <c r="AC84" s="27">
        <v>85.967137312714641</v>
      </c>
      <c r="AD84" s="27">
        <v>86.863744018660185</v>
      </c>
      <c r="AE84" s="27">
        <v>87.336071494201661</v>
      </c>
      <c r="AF84" s="27">
        <v>89.047857118582101</v>
      </c>
      <c r="AG84" s="27">
        <v>90.610059415640094</v>
      </c>
      <c r="AH84" s="27">
        <v>93.018187274874222</v>
      </c>
      <c r="AI84" s="27">
        <v>95.556390910677166</v>
      </c>
      <c r="AJ84" s="27">
        <v>98.451699003933541</v>
      </c>
      <c r="AK84" s="27">
        <v>99.149409256823034</v>
      </c>
      <c r="AL84" s="27">
        <v>100.00000000000003</v>
      </c>
      <c r="AM84" s="27">
        <v>102.16412229577173</v>
      </c>
      <c r="AN84" s="27">
        <v>103.86249284823182</v>
      </c>
      <c r="AO84" s="27">
        <v>104.77937845109841</v>
      </c>
      <c r="AP84" s="27">
        <v>105.89906175943221</v>
      </c>
      <c r="AQ84" s="27">
        <v>106.87884536407974</v>
      </c>
      <c r="AR84" s="27">
        <v>107.84174835167484</v>
      </c>
      <c r="AS84" s="27">
        <v>109.69587633700425</v>
      </c>
      <c r="AT84" s="27">
        <v>111.76870721098977</v>
      </c>
      <c r="AU84" s="27">
        <v>114.13609407824261</v>
      </c>
      <c r="AV84" s="27">
        <v>115.52244436501989</v>
      </c>
      <c r="AW84" s="28">
        <v>116.15293167492084</v>
      </c>
      <c r="AX84" s="28">
        <v>121.48405392979261</v>
      </c>
      <c r="AY84" s="28">
        <v>124.52242031365159</v>
      </c>
      <c r="AZ84" s="28">
        <v>126.20766235743784</v>
      </c>
      <c r="BA84" s="28">
        <v>127.57047560001608</v>
      </c>
    </row>
    <row r="85" spans="1:53" s="42" customFormat="1" x14ac:dyDescent="0.2">
      <c r="A85" s="37" t="s">
        <v>442</v>
      </c>
      <c r="B85" s="37" t="s">
        <v>1790</v>
      </c>
      <c r="C85" s="37" t="s">
        <v>1859</v>
      </c>
      <c r="D85" s="38"/>
      <c r="E85" s="38"/>
      <c r="F85" s="44" t="s">
        <v>279</v>
      </c>
      <c r="G85" s="12" t="s">
        <v>1155</v>
      </c>
      <c r="H85" s="27" t="s">
        <v>1536</v>
      </c>
      <c r="I85" s="27">
        <v>6.9393014694401511</v>
      </c>
      <c r="J85" s="27">
        <v>8.3492563567827851</v>
      </c>
      <c r="K85" s="27">
        <v>5.8730791402253679</v>
      </c>
      <c r="L85" s="27">
        <v>5.7863680112392402</v>
      </c>
      <c r="M85" s="27">
        <v>5.1471757271480678</v>
      </c>
      <c r="N85" s="27">
        <v>3.9024740254278489</v>
      </c>
      <c r="O85" s="27">
        <v>3.1401439538789822</v>
      </c>
      <c r="P85" s="27">
        <v>3.3697583096326644</v>
      </c>
      <c r="Q85" s="27">
        <v>5.0254963103891326</v>
      </c>
      <c r="R85" s="27">
        <v>4.4199975437040795</v>
      </c>
      <c r="S85" s="27">
        <v>9.5293061075559127</v>
      </c>
      <c r="T85" s="27">
        <v>1.6266359551918796</v>
      </c>
      <c r="U85" s="27">
        <v>1.798251748568247</v>
      </c>
      <c r="V85" s="27">
        <v>1.4767355095533397</v>
      </c>
      <c r="W85" s="27">
        <v>2.0084858095463565</v>
      </c>
      <c r="X85" s="27">
        <v>1.6012147493259965</v>
      </c>
      <c r="Y85" s="27">
        <v>0.2669102703538373</v>
      </c>
      <c r="Z85" s="27">
        <v>0.24501979923827744</v>
      </c>
      <c r="AA85" s="27">
        <v>0.41095417067789075</v>
      </c>
      <c r="AB85" s="27">
        <v>2.0308031936389304</v>
      </c>
      <c r="AC85" s="27">
        <v>1.2300559400917122</v>
      </c>
      <c r="AD85" s="27">
        <v>1.0429644791870141</v>
      </c>
      <c r="AE85" s="27">
        <v>0.54375675476296959</v>
      </c>
      <c r="AF85" s="27">
        <v>1.9599984234396128</v>
      </c>
      <c r="AG85" s="27">
        <v>1.7543401353023791</v>
      </c>
      <c r="AH85" s="27">
        <v>2.6576826842014567</v>
      </c>
      <c r="AI85" s="27">
        <v>2.7287175875642555</v>
      </c>
      <c r="AJ85" s="27">
        <v>3.0299470979003429</v>
      </c>
      <c r="AK85" s="27">
        <v>0.70868279567386505</v>
      </c>
      <c r="AL85" s="27">
        <v>0.85788785788298849</v>
      </c>
      <c r="AM85" s="27">
        <v>2.1641222957716977</v>
      </c>
      <c r="AN85" s="27">
        <v>1.6623943066267355</v>
      </c>
      <c r="AO85" s="27">
        <v>0.88278798026384386</v>
      </c>
      <c r="AP85" s="27">
        <v>1.0686103743747344</v>
      </c>
      <c r="AQ85" s="27">
        <v>0.9252051796958094</v>
      </c>
      <c r="AR85" s="27">
        <v>0.90092944428339372</v>
      </c>
      <c r="AS85" s="27">
        <v>1.719304456455073</v>
      </c>
      <c r="AT85" s="27">
        <v>1.8896160395468709</v>
      </c>
      <c r="AU85" s="27">
        <v>2.1181124183389022</v>
      </c>
      <c r="AV85" s="27">
        <v>1.2146466882132056</v>
      </c>
      <c r="AW85" s="28">
        <v>0.54577040277019595</v>
      </c>
      <c r="AX85" s="28">
        <v>4.5897440365879616</v>
      </c>
      <c r="AY85" s="28">
        <v>2.5010413182415814</v>
      </c>
      <c r="AZ85" s="28">
        <v>1.3533643496017822</v>
      </c>
      <c r="BA85" s="28">
        <v>1.0798181482187363</v>
      </c>
    </row>
    <row r="86" spans="1:53" s="42" customFormat="1" x14ac:dyDescent="0.2">
      <c r="A86" s="37" t="s">
        <v>442</v>
      </c>
      <c r="B86" s="37" t="s">
        <v>1791</v>
      </c>
      <c r="C86" s="37" t="s">
        <v>1859</v>
      </c>
      <c r="D86" s="38"/>
      <c r="E86" s="38"/>
      <c r="F86" s="15" t="s">
        <v>1829</v>
      </c>
      <c r="G86" s="12" t="s">
        <v>1156</v>
      </c>
      <c r="H86" s="27">
        <v>65.723368579597008</v>
      </c>
      <c r="I86" s="27">
        <v>71.022578006143704</v>
      </c>
      <c r="J86" s="27">
        <v>77.071770771515418</v>
      </c>
      <c r="K86" s="27">
        <v>81.772774447674038</v>
      </c>
      <c r="L86" s="27">
        <v>86.809594342506031</v>
      </c>
      <c r="M86" s="27">
        <v>90.442983368103469</v>
      </c>
      <c r="N86" s="27">
        <v>87.086571321172556</v>
      </c>
      <c r="O86" s="27">
        <v>87.134870276627424</v>
      </c>
      <c r="P86" s="27">
        <v>89.042761190473556</v>
      </c>
      <c r="Q86" s="27">
        <v>93.270482097269479</v>
      </c>
      <c r="R86" s="27">
        <v>94.638640760185694</v>
      </c>
      <c r="S86" s="27">
        <v>85.276865488910303</v>
      </c>
      <c r="T86" s="27">
        <v>85.488888766871852</v>
      </c>
      <c r="U86" s="27">
        <v>88.135326013375973</v>
      </c>
      <c r="V86" s="27">
        <v>89.036729676726083</v>
      </c>
      <c r="W86" s="27">
        <v>90.764321353095667</v>
      </c>
      <c r="X86" s="27">
        <v>90.981600061876307</v>
      </c>
      <c r="Y86" s="27">
        <v>90.01132997348094</v>
      </c>
      <c r="Z86" s="27">
        <v>88.941506692386611</v>
      </c>
      <c r="AA86" s="27">
        <v>88.46648213052093</v>
      </c>
      <c r="AB86" s="27">
        <v>90.979692189420334</v>
      </c>
      <c r="AC86" s="27">
        <v>91.836809978796481</v>
      </c>
      <c r="AD86" s="27">
        <v>91.35978880495324</v>
      </c>
      <c r="AE86" s="27">
        <v>91.194703963029085</v>
      </c>
      <c r="AF86" s="27">
        <v>91.312174321062642</v>
      </c>
      <c r="AG86" s="27">
        <v>92.969271505204546</v>
      </c>
      <c r="AH86" s="27">
        <v>94.471067538912322</v>
      </c>
      <c r="AI86" s="27">
        <v>95.396124961744832</v>
      </c>
      <c r="AJ86" s="27">
        <v>98.649470597372257</v>
      </c>
      <c r="AK86" s="27">
        <v>97.24080196855472</v>
      </c>
      <c r="AL86" s="27">
        <v>99.999999999999915</v>
      </c>
      <c r="AM86" s="27">
        <v>103.34820122105805</v>
      </c>
      <c r="AN86" s="27">
        <v>104.76566314402049</v>
      </c>
      <c r="AO86" s="27">
        <v>105.01771550909048</v>
      </c>
      <c r="AP86" s="27">
        <v>104.45926604704019</v>
      </c>
      <c r="AQ86" s="27">
        <v>104.25121013828974</v>
      </c>
      <c r="AR86" s="27">
        <v>104.52358499086392</v>
      </c>
      <c r="AS86" s="27">
        <v>106.8087957329994</v>
      </c>
      <c r="AT86" s="27">
        <v>108.46403696055924</v>
      </c>
      <c r="AU86" s="27">
        <v>109.498460154431</v>
      </c>
      <c r="AV86" s="27">
        <v>108.89565468991663</v>
      </c>
      <c r="AW86" s="28">
        <v>118.14590760871273</v>
      </c>
      <c r="AX86" s="28">
        <v>120.1639127972243</v>
      </c>
      <c r="AY86" s="28">
        <v>122.19249689304732</v>
      </c>
      <c r="AZ86" s="28">
        <v>121.15176245162847</v>
      </c>
      <c r="BA86" s="28">
        <v>121.68869327413809</v>
      </c>
    </row>
    <row r="87" spans="1:53" s="42" customFormat="1" x14ac:dyDescent="0.2">
      <c r="A87" s="37" t="s">
        <v>442</v>
      </c>
      <c r="B87" s="37" t="s">
        <v>1792</v>
      </c>
      <c r="C87" s="37" t="s">
        <v>1859</v>
      </c>
      <c r="D87" s="38"/>
      <c r="E87" s="38"/>
      <c r="F87" s="44" t="s">
        <v>280</v>
      </c>
      <c r="G87" s="12" t="s">
        <v>1157</v>
      </c>
      <c r="H87" s="27" t="s">
        <v>1536</v>
      </c>
      <c r="I87" s="27">
        <v>8.0628999107507315</v>
      </c>
      <c r="J87" s="27">
        <v>8.5172813141877857</v>
      </c>
      <c r="K87" s="27">
        <v>6.0995142957011694</v>
      </c>
      <c r="L87" s="27">
        <v>6.1595316153238988</v>
      </c>
      <c r="M87" s="27">
        <v>4.1854694208821597</v>
      </c>
      <c r="N87" s="27">
        <v>-3.7110806410158959</v>
      </c>
      <c r="O87" s="27">
        <v>5.5460853174182922E-2</v>
      </c>
      <c r="P87" s="27">
        <v>2.1895836968473636</v>
      </c>
      <c r="Q87" s="27">
        <v>4.7479669883016218</v>
      </c>
      <c r="R87" s="27">
        <v>1.4668720823050929</v>
      </c>
      <c r="S87" s="27">
        <v>-9.8921277779106411</v>
      </c>
      <c r="T87" s="27">
        <v>0.24862930496563074</v>
      </c>
      <c r="U87" s="27">
        <v>3.0956505397104372</v>
      </c>
      <c r="V87" s="27">
        <v>1.0227495649284934</v>
      </c>
      <c r="W87" s="27">
        <v>1.9403134893230201</v>
      </c>
      <c r="X87" s="27">
        <v>0.23938779637360241</v>
      </c>
      <c r="Y87" s="27">
        <v>-1.0664464987816147</v>
      </c>
      <c r="Z87" s="27">
        <v>-1.1885429105530587</v>
      </c>
      <c r="AA87" s="27">
        <v>-0.53408647945284438</v>
      </c>
      <c r="AB87" s="27">
        <v>2.8408613051793763</v>
      </c>
      <c r="AC87" s="27">
        <v>0.942097921799534</v>
      </c>
      <c r="AD87" s="27">
        <v>-0.51942263015600787</v>
      </c>
      <c r="AE87" s="27">
        <v>-0.18069748637072891</v>
      </c>
      <c r="AF87" s="27">
        <v>0.1288126973702175</v>
      </c>
      <c r="AG87" s="27">
        <v>1.814760404582394</v>
      </c>
      <c r="AH87" s="27">
        <v>1.6153681849853996</v>
      </c>
      <c r="AI87" s="27">
        <v>0.97919653808451468</v>
      </c>
      <c r="AJ87" s="27">
        <v>3.4103540756315498</v>
      </c>
      <c r="AK87" s="27">
        <v>-1.4279535615217553</v>
      </c>
      <c r="AL87" s="27">
        <v>2.837489999658227</v>
      </c>
      <c r="AM87" s="27">
        <v>3.3482012210581447</v>
      </c>
      <c r="AN87" s="27">
        <v>1.3715400038076586</v>
      </c>
      <c r="AO87" s="27">
        <v>0.24058680822121037</v>
      </c>
      <c r="AP87" s="27">
        <v>-0.53176691127122533</v>
      </c>
      <c r="AQ87" s="27">
        <v>-0.19917420122094187</v>
      </c>
      <c r="AR87" s="27">
        <v>0.26126780899029534</v>
      </c>
      <c r="AS87" s="27">
        <v>2.1863111013033176</v>
      </c>
      <c r="AT87" s="27">
        <v>1.5497237059929114</v>
      </c>
      <c r="AU87" s="27">
        <v>0.95370154279608155</v>
      </c>
      <c r="AV87" s="27">
        <v>-0.55051501515565038</v>
      </c>
      <c r="AW87" s="28">
        <v>8.4946024202126935</v>
      </c>
      <c r="AX87" s="28">
        <v>1.7080618612664855</v>
      </c>
      <c r="AY87" s="28">
        <v>1.688180792885996</v>
      </c>
      <c r="AZ87" s="28">
        <v>-0.85171714129860243</v>
      </c>
      <c r="BA87" s="28">
        <v>0.44318861867485015</v>
      </c>
    </row>
    <row r="88" spans="1:53" s="42" customFormat="1" x14ac:dyDescent="0.2">
      <c r="A88" s="37" t="s">
        <v>442</v>
      </c>
      <c r="B88" s="37" t="s">
        <v>1793</v>
      </c>
      <c r="C88" s="37" t="s">
        <v>1859</v>
      </c>
      <c r="D88" s="38"/>
      <c r="E88" s="38"/>
      <c r="F88" s="15" t="s">
        <v>1830</v>
      </c>
      <c r="G88" s="12" t="s">
        <v>1158</v>
      </c>
      <c r="H88" s="27">
        <v>63.2929234573934</v>
      </c>
      <c r="I88" s="27">
        <v>70.294555242876882</v>
      </c>
      <c r="J88" s="27">
        <v>75.582406776697084</v>
      </c>
      <c r="K88" s="27">
        <v>79.341235013985823</v>
      </c>
      <c r="L88" s="27">
        <v>85.434201288734315</v>
      </c>
      <c r="M88" s="27">
        <v>88.59879400331549</v>
      </c>
      <c r="N88" s="27">
        <v>79.081387728091087</v>
      </c>
      <c r="O88" s="27">
        <v>77.626572856565332</v>
      </c>
      <c r="P88" s="27">
        <v>78.962826496811829</v>
      </c>
      <c r="Q88" s="27">
        <v>83.718689684657903</v>
      </c>
      <c r="R88" s="27">
        <v>83.508975660285643</v>
      </c>
      <c r="S88" s="27">
        <v>84.552229100588931</v>
      </c>
      <c r="T88" s="27">
        <v>83.618744991034319</v>
      </c>
      <c r="U88" s="27">
        <v>86.199043483116668</v>
      </c>
      <c r="V88" s="27">
        <v>87.467699513121502</v>
      </c>
      <c r="W88" s="27">
        <v>90.044901461935567</v>
      </c>
      <c r="X88" s="27">
        <v>89.875036655279388</v>
      </c>
      <c r="Y88" s="27">
        <v>89.483562876750625</v>
      </c>
      <c r="Z88" s="27">
        <v>87.007479884810522</v>
      </c>
      <c r="AA88" s="27">
        <v>86.104038438163172</v>
      </c>
      <c r="AB88" s="27">
        <v>91.496759546646373</v>
      </c>
      <c r="AC88" s="27">
        <v>91.660854663561409</v>
      </c>
      <c r="AD88" s="27">
        <v>89.502922203498414</v>
      </c>
      <c r="AE88" s="27">
        <v>88.394682795840708</v>
      </c>
      <c r="AF88" s="27">
        <v>88.772348381376958</v>
      </c>
      <c r="AG88" s="27">
        <v>91.721956868034979</v>
      </c>
      <c r="AH88" s="27">
        <v>94.727464907378348</v>
      </c>
      <c r="AI88" s="27">
        <v>95.364003907603447</v>
      </c>
      <c r="AJ88" s="27">
        <v>100.65109875344</v>
      </c>
      <c r="AK88" s="27">
        <v>95.673017549704355</v>
      </c>
      <c r="AL88" s="27">
        <v>99.999999999999957</v>
      </c>
      <c r="AM88" s="27">
        <v>105.91829430243497</v>
      </c>
      <c r="AN88" s="27">
        <v>107.66718470249883</v>
      </c>
      <c r="AO88" s="27">
        <v>106.58675624183488</v>
      </c>
      <c r="AP88" s="27">
        <v>104.1882758112848</v>
      </c>
      <c r="AQ88" s="27">
        <v>101.25593916157487</v>
      </c>
      <c r="AR88" s="27">
        <v>100.11501431209547</v>
      </c>
      <c r="AS88" s="27">
        <v>103.51265422406713</v>
      </c>
      <c r="AT88" s="27">
        <v>105.720019919648</v>
      </c>
      <c r="AU88" s="27">
        <v>106.07077543640634</v>
      </c>
      <c r="AV88" s="27">
        <v>103.83334251764934</v>
      </c>
      <c r="AW88" s="28">
        <v>113.3564116499621</v>
      </c>
      <c r="AX88" s="28">
        <v>114.58189623725679</v>
      </c>
      <c r="AY88" s="28">
        <v>116.29837327401076</v>
      </c>
      <c r="AZ88" s="28">
        <v>114.9087344906588</v>
      </c>
      <c r="BA88" s="28">
        <v>115.03160556841451</v>
      </c>
    </row>
    <row r="89" spans="1:53" s="42" customFormat="1" x14ac:dyDescent="0.2">
      <c r="A89" s="37" t="s">
        <v>442</v>
      </c>
      <c r="B89" s="37" t="s">
        <v>1794</v>
      </c>
      <c r="C89" s="37" t="s">
        <v>1859</v>
      </c>
      <c r="D89" s="38"/>
      <c r="E89" s="38"/>
      <c r="F89" s="44" t="s">
        <v>281</v>
      </c>
      <c r="G89" s="12" t="s">
        <v>1159</v>
      </c>
      <c r="H89" s="27" t="s">
        <v>1536</v>
      </c>
      <c r="I89" s="27">
        <v>11.062266368840955</v>
      </c>
      <c r="J89" s="27">
        <v>7.5224197884885768</v>
      </c>
      <c r="K89" s="27">
        <v>4.9731523479980444</v>
      </c>
      <c r="L89" s="27">
        <v>7.67944470951889</v>
      </c>
      <c r="M89" s="27">
        <v>3.7041286356573888</v>
      </c>
      <c r="N89" s="27">
        <v>-10.742139757419555</v>
      </c>
      <c r="O89" s="27">
        <v>-1.8396425673862793</v>
      </c>
      <c r="P89" s="27">
        <v>1.7213868796134513</v>
      </c>
      <c r="Q89" s="27">
        <v>6.022914070886376</v>
      </c>
      <c r="R89" s="27">
        <v>-0.25049845519822256</v>
      </c>
      <c r="S89" s="27">
        <v>1.2492710299156773</v>
      </c>
      <c r="T89" s="27">
        <v>-1.1040325246115978</v>
      </c>
      <c r="U89" s="27">
        <v>3.0857895467804708</v>
      </c>
      <c r="V89" s="27">
        <v>1.4717750670322882</v>
      </c>
      <c r="W89" s="27">
        <v>2.9464613373390902</v>
      </c>
      <c r="X89" s="27">
        <v>-0.18864455832403593</v>
      </c>
      <c r="Y89" s="27">
        <v>-0.43557565381617813</v>
      </c>
      <c r="Z89" s="27">
        <v>-2.7670813637030944</v>
      </c>
      <c r="AA89" s="27">
        <v>-1.0383491716383642</v>
      </c>
      <c r="AB89" s="27">
        <v>6.2630292449709746</v>
      </c>
      <c r="AC89" s="27">
        <v>0.17934527706566783</v>
      </c>
      <c r="AD89" s="27">
        <v>-2.3542574068108224</v>
      </c>
      <c r="AE89" s="27">
        <v>-1.2382158932620735</v>
      </c>
      <c r="AF89" s="27">
        <v>0.42724921182026865</v>
      </c>
      <c r="AG89" s="27">
        <v>3.3226658305648638</v>
      </c>
      <c r="AH89" s="27">
        <v>3.2767596134778865</v>
      </c>
      <c r="AI89" s="27">
        <v>0.67196879051654168</v>
      </c>
      <c r="AJ89" s="27">
        <v>5.5441200339691354</v>
      </c>
      <c r="AK89" s="27">
        <v>-4.9458786495020775</v>
      </c>
      <c r="AL89" s="27">
        <v>4.5226779306376974</v>
      </c>
      <c r="AM89" s="27">
        <v>5.9182943024350232</v>
      </c>
      <c r="AN89" s="27">
        <v>1.6511693391418669</v>
      </c>
      <c r="AO89" s="27">
        <v>-1.0034890980472277</v>
      </c>
      <c r="AP89" s="27">
        <v>-2.2502612098525332</v>
      </c>
      <c r="AQ89" s="27">
        <v>-2.8144593303580878</v>
      </c>
      <c r="AR89" s="27">
        <v>-1.1267732628096216</v>
      </c>
      <c r="AS89" s="27">
        <v>3.3937366291333371</v>
      </c>
      <c r="AT89" s="27">
        <v>2.1324597578212146</v>
      </c>
      <c r="AU89" s="27">
        <v>0.33177776264603498</v>
      </c>
      <c r="AV89" s="27">
        <v>-2.1093773563467755</v>
      </c>
      <c r="AW89" s="28">
        <v>9.1714943402636315</v>
      </c>
      <c r="AX89" s="28">
        <v>1.0810897852685297</v>
      </c>
      <c r="AY89" s="28">
        <v>1.4980351112358736</v>
      </c>
      <c r="AZ89" s="28">
        <v>-1.1948909896424942</v>
      </c>
      <c r="BA89" s="28">
        <v>0.10692927591653412</v>
      </c>
    </row>
    <row r="90" spans="1:53" s="104" customFormat="1" x14ac:dyDescent="0.2">
      <c r="A90" s="98"/>
      <c r="B90" s="98"/>
      <c r="C90" s="98"/>
      <c r="D90" s="98"/>
      <c r="E90" s="98"/>
      <c r="F90" s="107" t="s">
        <v>282</v>
      </c>
      <c r="G90" s="108"/>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I90" s="106"/>
      <c r="AJ90" s="106"/>
      <c r="AK90" s="106"/>
      <c r="AL90" s="106"/>
      <c r="AM90" s="106"/>
      <c r="AN90" s="106"/>
      <c r="AO90" s="106"/>
      <c r="AP90" s="106"/>
      <c r="AQ90" s="106"/>
      <c r="AR90" s="106"/>
      <c r="AS90" s="106"/>
      <c r="AT90" s="106"/>
      <c r="AU90" s="106"/>
      <c r="AV90" s="106"/>
      <c r="AW90" s="106"/>
      <c r="AX90" s="106"/>
      <c r="AY90" s="106"/>
      <c r="AZ90" s="106"/>
      <c r="BA90" s="106"/>
    </row>
    <row r="91" spans="1:53" s="42" customFormat="1" x14ac:dyDescent="0.2">
      <c r="A91" s="37" t="s">
        <v>442</v>
      </c>
      <c r="B91" s="37" t="s">
        <v>283</v>
      </c>
      <c r="C91" s="37"/>
      <c r="D91" s="38"/>
      <c r="E91" s="38"/>
      <c r="F91" s="44" t="s">
        <v>284</v>
      </c>
      <c r="G91" s="12" t="s">
        <v>1160</v>
      </c>
      <c r="H91" s="27" t="s">
        <v>1536</v>
      </c>
      <c r="I91" s="27" t="s">
        <v>1536</v>
      </c>
      <c r="J91" s="27" t="s">
        <v>1536</v>
      </c>
      <c r="K91" s="27" t="s">
        <v>1536</v>
      </c>
      <c r="L91" s="27" t="s">
        <v>1536</v>
      </c>
      <c r="M91" s="27" t="s">
        <v>1536</v>
      </c>
      <c r="N91" s="27" t="s">
        <v>1536</v>
      </c>
      <c r="O91" s="27" t="s">
        <v>1536</v>
      </c>
      <c r="P91" s="27" t="s">
        <v>1536</v>
      </c>
      <c r="Q91" s="27" t="s">
        <v>1536</v>
      </c>
      <c r="R91" s="27" t="s">
        <v>1536</v>
      </c>
      <c r="S91" s="27" t="s">
        <v>1536</v>
      </c>
      <c r="T91" s="27" t="s">
        <v>1536</v>
      </c>
      <c r="U91" s="27" t="s">
        <v>1536</v>
      </c>
      <c r="V91" s="27" t="s">
        <v>1536</v>
      </c>
      <c r="W91" s="27" t="s">
        <v>1536</v>
      </c>
      <c r="X91" s="27" t="s">
        <v>1536</v>
      </c>
      <c r="Y91" s="27" t="s">
        <v>1536</v>
      </c>
      <c r="Z91" s="27" t="s">
        <v>1536</v>
      </c>
      <c r="AA91" s="27" t="s">
        <v>1536</v>
      </c>
      <c r="AB91" s="27" t="s">
        <v>1536</v>
      </c>
      <c r="AC91" s="27" t="s">
        <v>1536</v>
      </c>
      <c r="AD91" s="27" t="s">
        <v>1536</v>
      </c>
      <c r="AE91" s="27" t="s">
        <v>1536</v>
      </c>
      <c r="AF91" s="27" t="s">
        <v>1536</v>
      </c>
      <c r="AG91" s="27" t="s">
        <v>1536</v>
      </c>
      <c r="AH91" s="27" t="s">
        <v>1536</v>
      </c>
      <c r="AI91" s="27" t="s">
        <v>1536</v>
      </c>
      <c r="AJ91" s="27" t="s">
        <v>1536</v>
      </c>
      <c r="AK91" s="27" t="s">
        <v>1536</v>
      </c>
      <c r="AL91" s="27" t="s">
        <v>1536</v>
      </c>
      <c r="AM91" s="27" t="s">
        <v>1536</v>
      </c>
      <c r="AN91" s="27" t="s">
        <v>1536</v>
      </c>
      <c r="AO91" s="27" t="s">
        <v>1536</v>
      </c>
      <c r="AP91" s="27" t="s">
        <v>1536</v>
      </c>
      <c r="AQ91" s="27" t="s">
        <v>1536</v>
      </c>
      <c r="AR91" s="27" t="s">
        <v>1536</v>
      </c>
      <c r="AS91" s="27" t="s">
        <v>1536</v>
      </c>
      <c r="AT91" s="27" t="s">
        <v>1536</v>
      </c>
      <c r="AU91" s="27" t="s">
        <v>1536</v>
      </c>
      <c r="AV91" s="27" t="s">
        <v>1536</v>
      </c>
      <c r="AW91" s="28" t="s">
        <v>1536</v>
      </c>
      <c r="AX91" s="28" t="s">
        <v>1536</v>
      </c>
      <c r="AY91" s="28" t="s">
        <v>1536</v>
      </c>
      <c r="AZ91" s="28" t="s">
        <v>1536</v>
      </c>
      <c r="BA91" s="28" t="s">
        <v>1536</v>
      </c>
    </row>
    <row r="92" spans="1:53" s="42" customFormat="1" x14ac:dyDescent="0.2">
      <c r="A92" s="37" t="s">
        <v>442</v>
      </c>
      <c r="B92" s="37" t="s">
        <v>285</v>
      </c>
      <c r="C92" s="37"/>
      <c r="D92" s="38"/>
      <c r="E92" s="38"/>
      <c r="F92" s="44" t="s">
        <v>286</v>
      </c>
      <c r="G92" s="12" t="s">
        <v>1161</v>
      </c>
      <c r="H92" s="27" t="s">
        <v>1536</v>
      </c>
      <c r="I92" s="27" t="s">
        <v>1536</v>
      </c>
      <c r="J92" s="27" t="s">
        <v>1536</v>
      </c>
      <c r="K92" s="27" t="s">
        <v>1536</v>
      </c>
      <c r="L92" s="27" t="s">
        <v>1536</v>
      </c>
      <c r="M92" s="27" t="s">
        <v>1536</v>
      </c>
      <c r="N92" s="27" t="s">
        <v>1536</v>
      </c>
      <c r="O92" s="27" t="s">
        <v>1536</v>
      </c>
      <c r="P92" s="27" t="s">
        <v>1536</v>
      </c>
      <c r="Q92" s="27" t="s">
        <v>1536</v>
      </c>
      <c r="R92" s="27" t="s">
        <v>1536</v>
      </c>
      <c r="S92" s="27" t="s">
        <v>1536</v>
      </c>
      <c r="T92" s="27" t="s">
        <v>1536</v>
      </c>
      <c r="U92" s="27" t="s">
        <v>1536</v>
      </c>
      <c r="V92" s="27" t="s">
        <v>1536</v>
      </c>
      <c r="W92" s="27" t="s">
        <v>1536</v>
      </c>
      <c r="X92" s="27" t="s">
        <v>1536</v>
      </c>
      <c r="Y92" s="27" t="s">
        <v>1536</v>
      </c>
      <c r="Z92" s="27" t="s">
        <v>1536</v>
      </c>
      <c r="AA92" s="27" t="s">
        <v>1536</v>
      </c>
      <c r="AB92" s="27" t="s">
        <v>1536</v>
      </c>
      <c r="AC92" s="27" t="s">
        <v>1536</v>
      </c>
      <c r="AD92" s="27" t="s">
        <v>1536</v>
      </c>
      <c r="AE92" s="27" t="s">
        <v>1536</v>
      </c>
      <c r="AF92" s="27" t="s">
        <v>1536</v>
      </c>
      <c r="AG92" s="27" t="s">
        <v>1536</v>
      </c>
      <c r="AH92" s="27" t="s">
        <v>1536</v>
      </c>
      <c r="AI92" s="27" t="s">
        <v>1536</v>
      </c>
      <c r="AJ92" s="27" t="s">
        <v>1536</v>
      </c>
      <c r="AK92" s="27" t="s">
        <v>1536</v>
      </c>
      <c r="AL92" s="27" t="s">
        <v>1536</v>
      </c>
      <c r="AM92" s="27" t="s">
        <v>1536</v>
      </c>
      <c r="AN92" s="27" t="s">
        <v>1536</v>
      </c>
      <c r="AO92" s="27" t="s">
        <v>1536</v>
      </c>
      <c r="AP92" s="27" t="s">
        <v>1536</v>
      </c>
      <c r="AQ92" s="27" t="s">
        <v>1536</v>
      </c>
      <c r="AR92" s="27" t="s">
        <v>1536</v>
      </c>
      <c r="AS92" s="27" t="s">
        <v>1536</v>
      </c>
      <c r="AT92" s="27" t="s">
        <v>1536</v>
      </c>
      <c r="AU92" s="27" t="s">
        <v>1536</v>
      </c>
      <c r="AV92" s="27" t="s">
        <v>1536</v>
      </c>
      <c r="AW92" s="28" t="s">
        <v>1536</v>
      </c>
      <c r="AX92" s="28" t="s">
        <v>1536</v>
      </c>
      <c r="AY92" s="28" t="s">
        <v>1536</v>
      </c>
      <c r="AZ92" s="28" t="s">
        <v>1536</v>
      </c>
      <c r="BA92" s="28" t="s">
        <v>1536</v>
      </c>
    </row>
    <row r="93" spans="1:53" s="42" customFormat="1" x14ac:dyDescent="0.2">
      <c r="A93" s="37" t="s">
        <v>442</v>
      </c>
      <c r="B93" s="37" t="s">
        <v>287</v>
      </c>
      <c r="C93" s="37"/>
      <c r="D93" s="38"/>
      <c r="E93" s="38"/>
      <c r="F93" s="44" t="s">
        <v>288</v>
      </c>
      <c r="G93" s="12" t="s">
        <v>1162</v>
      </c>
      <c r="H93" s="27" t="s">
        <v>1536</v>
      </c>
      <c r="I93" s="27" t="s">
        <v>1536</v>
      </c>
      <c r="J93" s="27" t="s">
        <v>1536</v>
      </c>
      <c r="K93" s="27" t="s">
        <v>1536</v>
      </c>
      <c r="L93" s="27" t="s">
        <v>1536</v>
      </c>
      <c r="M93" s="27" t="s">
        <v>1536</v>
      </c>
      <c r="N93" s="27" t="s">
        <v>1536</v>
      </c>
      <c r="O93" s="27" t="s">
        <v>1536</v>
      </c>
      <c r="P93" s="27" t="s">
        <v>1536</v>
      </c>
      <c r="Q93" s="27" t="s">
        <v>1536</v>
      </c>
      <c r="R93" s="27" t="s">
        <v>1536</v>
      </c>
      <c r="S93" s="27" t="s">
        <v>1536</v>
      </c>
      <c r="T93" s="27" t="s">
        <v>1536</v>
      </c>
      <c r="U93" s="27" t="s">
        <v>1536</v>
      </c>
      <c r="V93" s="27" t="s">
        <v>1536</v>
      </c>
      <c r="W93" s="27" t="s">
        <v>1536</v>
      </c>
      <c r="X93" s="27" t="s">
        <v>1536</v>
      </c>
      <c r="Y93" s="27" t="s">
        <v>1536</v>
      </c>
      <c r="Z93" s="27" t="s">
        <v>1536</v>
      </c>
      <c r="AA93" s="27" t="s">
        <v>1536</v>
      </c>
      <c r="AB93" s="27" t="s">
        <v>1536</v>
      </c>
      <c r="AC93" s="27" t="s">
        <v>1536</v>
      </c>
      <c r="AD93" s="27" t="s">
        <v>1536</v>
      </c>
      <c r="AE93" s="27" t="s">
        <v>1536</v>
      </c>
      <c r="AF93" s="27" t="s">
        <v>1536</v>
      </c>
      <c r="AG93" s="27" t="s">
        <v>1536</v>
      </c>
      <c r="AH93" s="27" t="s">
        <v>1536</v>
      </c>
      <c r="AI93" s="27" t="s">
        <v>1536</v>
      </c>
      <c r="AJ93" s="27" t="s">
        <v>1536</v>
      </c>
      <c r="AK93" s="27" t="s">
        <v>1536</v>
      </c>
      <c r="AL93" s="27" t="s">
        <v>1536</v>
      </c>
      <c r="AM93" s="27" t="s">
        <v>1536</v>
      </c>
      <c r="AN93" s="27" t="s">
        <v>1536</v>
      </c>
      <c r="AO93" s="27" t="s">
        <v>1536</v>
      </c>
      <c r="AP93" s="27" t="s">
        <v>1536</v>
      </c>
      <c r="AQ93" s="27" t="s">
        <v>1536</v>
      </c>
      <c r="AR93" s="27" t="s">
        <v>1536</v>
      </c>
      <c r="AS93" s="27" t="s">
        <v>1536</v>
      </c>
      <c r="AT93" s="27" t="s">
        <v>1536</v>
      </c>
      <c r="AU93" s="27" t="s">
        <v>1536</v>
      </c>
      <c r="AV93" s="27" t="s">
        <v>1536</v>
      </c>
      <c r="AW93" s="28" t="s">
        <v>1536</v>
      </c>
      <c r="AX93" s="28" t="s">
        <v>1536</v>
      </c>
      <c r="AY93" s="28" t="s">
        <v>1536</v>
      </c>
      <c r="AZ93" s="28" t="s">
        <v>1536</v>
      </c>
      <c r="BA93" s="28" t="s">
        <v>1536</v>
      </c>
    </row>
    <row r="94" spans="1:53" s="41" customFormat="1" x14ac:dyDescent="0.2">
      <c r="A94" s="37" t="s">
        <v>442</v>
      </c>
      <c r="B94" s="37" t="s">
        <v>289</v>
      </c>
      <c r="C94" s="37"/>
      <c r="D94" s="38"/>
      <c r="E94" s="38"/>
      <c r="F94" s="39" t="s">
        <v>290</v>
      </c>
      <c r="G94" s="5" t="s">
        <v>1163</v>
      </c>
      <c r="H94" s="27" t="s">
        <v>1536</v>
      </c>
      <c r="I94" s="27" t="s">
        <v>1536</v>
      </c>
      <c r="J94" s="27" t="s">
        <v>1536</v>
      </c>
      <c r="K94" s="27" t="s">
        <v>1536</v>
      </c>
      <c r="L94" s="27" t="s">
        <v>1536</v>
      </c>
      <c r="M94" s="27" t="s">
        <v>1536</v>
      </c>
      <c r="N94" s="27" t="s">
        <v>1536</v>
      </c>
      <c r="O94" s="27" t="s">
        <v>1536</v>
      </c>
      <c r="P94" s="27" t="s">
        <v>1536</v>
      </c>
      <c r="Q94" s="27" t="s">
        <v>1536</v>
      </c>
      <c r="R94" s="27" t="s">
        <v>1536</v>
      </c>
      <c r="S94" s="27" t="s">
        <v>1536</v>
      </c>
      <c r="T94" s="27" t="s">
        <v>1536</v>
      </c>
      <c r="U94" s="27" t="s">
        <v>1536</v>
      </c>
      <c r="V94" s="27" t="s">
        <v>1536</v>
      </c>
      <c r="W94" s="27" t="s">
        <v>1536</v>
      </c>
      <c r="X94" s="27" t="s">
        <v>1536</v>
      </c>
      <c r="Y94" s="27" t="s">
        <v>1536</v>
      </c>
      <c r="Z94" s="27" t="s">
        <v>1536</v>
      </c>
      <c r="AA94" s="27" t="s">
        <v>1536</v>
      </c>
      <c r="AB94" s="27" t="s">
        <v>1536</v>
      </c>
      <c r="AC94" s="27" t="s">
        <v>1536</v>
      </c>
      <c r="AD94" s="27" t="s">
        <v>1536</v>
      </c>
      <c r="AE94" s="27" t="s">
        <v>1536</v>
      </c>
      <c r="AF94" s="27" t="s">
        <v>1536</v>
      </c>
      <c r="AG94" s="27" t="s">
        <v>1536</v>
      </c>
      <c r="AH94" s="27" t="s">
        <v>1536</v>
      </c>
      <c r="AI94" s="27" t="s">
        <v>1536</v>
      </c>
      <c r="AJ94" s="27" t="s">
        <v>1536</v>
      </c>
      <c r="AK94" s="27" t="s">
        <v>1536</v>
      </c>
      <c r="AL94" s="27" t="s">
        <v>1536</v>
      </c>
      <c r="AM94" s="27" t="s">
        <v>1536</v>
      </c>
      <c r="AN94" s="27" t="s">
        <v>1536</v>
      </c>
      <c r="AO94" s="27" t="s">
        <v>1536</v>
      </c>
      <c r="AP94" s="27" t="s">
        <v>1536</v>
      </c>
      <c r="AQ94" s="27" t="s">
        <v>1536</v>
      </c>
      <c r="AR94" s="27" t="s">
        <v>1536</v>
      </c>
      <c r="AS94" s="27" t="s">
        <v>1536</v>
      </c>
      <c r="AT94" s="27" t="s">
        <v>1536</v>
      </c>
      <c r="AU94" s="27" t="s">
        <v>1536</v>
      </c>
      <c r="AV94" s="27" t="s">
        <v>1536</v>
      </c>
      <c r="AW94" s="28" t="s">
        <v>1536</v>
      </c>
      <c r="AX94" s="28" t="s">
        <v>1536</v>
      </c>
      <c r="AY94" s="28" t="s">
        <v>1536</v>
      </c>
      <c r="AZ94" s="28" t="s">
        <v>1536</v>
      </c>
      <c r="BA94" s="28" t="s">
        <v>1536</v>
      </c>
    </row>
    <row r="95" spans="1:53" s="8" customFormat="1" x14ac:dyDescent="0.2">
      <c r="A95" s="70"/>
      <c r="B95" s="70"/>
      <c r="C95" s="70"/>
      <c r="D95" s="70"/>
      <c r="E95" s="70"/>
      <c r="F95" s="1" t="s">
        <v>1561</v>
      </c>
      <c r="G95" s="14"/>
      <c r="H95" s="6"/>
      <c r="I95" s="24"/>
      <c r="J95" s="24"/>
      <c r="K95" s="24"/>
      <c r="L95" s="24"/>
      <c r="M95" s="24"/>
      <c r="N95" s="24"/>
      <c r="O95" s="24"/>
      <c r="P95" s="24"/>
      <c r="Q95" s="24"/>
      <c r="R95" s="24"/>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row>
    <row r="96" spans="1:53" s="43" customFormat="1" x14ac:dyDescent="0.2">
      <c r="A96" s="37" t="s">
        <v>442</v>
      </c>
      <c r="B96" s="37" t="s">
        <v>1562</v>
      </c>
      <c r="C96" s="37"/>
      <c r="D96" s="38"/>
      <c r="E96" s="38" t="s">
        <v>1563</v>
      </c>
      <c r="F96" s="15" t="s">
        <v>1564</v>
      </c>
      <c r="G96" s="12" t="s">
        <v>1164</v>
      </c>
      <c r="H96" s="27" t="s">
        <v>1536</v>
      </c>
      <c r="I96" s="27" t="s">
        <v>1536</v>
      </c>
      <c r="J96" s="27" t="s">
        <v>1536</v>
      </c>
      <c r="K96" s="27" t="s">
        <v>1536</v>
      </c>
      <c r="L96" s="27" t="s">
        <v>1536</v>
      </c>
      <c r="M96" s="27" t="s">
        <v>1536</v>
      </c>
      <c r="N96" s="27" t="s">
        <v>1536</v>
      </c>
      <c r="O96" s="27" t="s">
        <v>1536</v>
      </c>
      <c r="P96" s="27" t="s">
        <v>1536</v>
      </c>
      <c r="Q96" s="27" t="s">
        <v>1536</v>
      </c>
      <c r="R96" s="27" t="s">
        <v>1536</v>
      </c>
      <c r="S96" s="27" t="s">
        <v>1536</v>
      </c>
      <c r="T96" s="27" t="s">
        <v>1536</v>
      </c>
      <c r="U96" s="27" t="s">
        <v>1536</v>
      </c>
      <c r="V96" s="27" t="s">
        <v>1536</v>
      </c>
      <c r="W96" s="27" t="s">
        <v>1536</v>
      </c>
      <c r="X96" s="27" t="s">
        <v>1536</v>
      </c>
      <c r="Y96" s="27" t="s">
        <v>1536</v>
      </c>
      <c r="Z96" s="27" t="s">
        <v>1536</v>
      </c>
      <c r="AA96" s="27" t="s">
        <v>1536</v>
      </c>
      <c r="AB96" s="27" t="s">
        <v>1536</v>
      </c>
      <c r="AC96" s="27" t="s">
        <v>1536</v>
      </c>
      <c r="AD96" s="27" t="s">
        <v>1536</v>
      </c>
      <c r="AE96" s="27" t="s">
        <v>1536</v>
      </c>
      <c r="AF96" s="27" t="s">
        <v>1536</v>
      </c>
      <c r="AG96" s="27" t="s">
        <v>1536</v>
      </c>
      <c r="AH96" s="27" t="s">
        <v>1536</v>
      </c>
      <c r="AI96" s="27" t="s">
        <v>1536</v>
      </c>
      <c r="AJ96" s="27" t="s">
        <v>1536</v>
      </c>
      <c r="AK96" s="27" t="s">
        <v>1536</v>
      </c>
      <c r="AL96" s="27" t="s">
        <v>1536</v>
      </c>
      <c r="AM96" s="27" t="s">
        <v>1536</v>
      </c>
      <c r="AN96" s="27" t="s">
        <v>1536</v>
      </c>
      <c r="AO96" s="27" t="s">
        <v>1536</v>
      </c>
      <c r="AP96" s="27" t="s">
        <v>1536</v>
      </c>
      <c r="AQ96" s="27" t="s">
        <v>1536</v>
      </c>
      <c r="AR96" s="27" t="s">
        <v>1536</v>
      </c>
      <c r="AS96" s="27" t="s">
        <v>1536</v>
      </c>
      <c r="AT96" s="27" t="s">
        <v>1536</v>
      </c>
      <c r="AU96" s="27" t="s">
        <v>1536</v>
      </c>
      <c r="AV96" s="27" t="s">
        <v>1536</v>
      </c>
      <c r="AW96" s="28" t="s">
        <v>1536</v>
      </c>
      <c r="AX96" s="28" t="s">
        <v>1536</v>
      </c>
      <c r="AY96" s="28" t="s">
        <v>1536</v>
      </c>
      <c r="AZ96" s="28" t="s">
        <v>1536</v>
      </c>
      <c r="BA96" s="28" t="s">
        <v>1536</v>
      </c>
    </row>
    <row r="97" spans="1:53" s="43" customFormat="1" x14ac:dyDescent="0.2">
      <c r="A97" s="37" t="s">
        <v>442</v>
      </c>
      <c r="B97" s="37" t="s">
        <v>20</v>
      </c>
      <c r="C97" s="37"/>
      <c r="D97" s="38"/>
      <c r="E97" s="38" t="s">
        <v>21</v>
      </c>
      <c r="F97" s="15" t="s">
        <v>22</v>
      </c>
      <c r="G97" s="12" t="s">
        <v>1165</v>
      </c>
      <c r="H97" s="27" t="s">
        <v>1536</v>
      </c>
      <c r="I97" s="27" t="s">
        <v>1536</v>
      </c>
      <c r="J97" s="27" t="s">
        <v>1536</v>
      </c>
      <c r="K97" s="27" t="s">
        <v>1536</v>
      </c>
      <c r="L97" s="27" t="s">
        <v>1536</v>
      </c>
      <c r="M97" s="27" t="s">
        <v>1536</v>
      </c>
      <c r="N97" s="27" t="s">
        <v>1536</v>
      </c>
      <c r="O97" s="27" t="s">
        <v>1536</v>
      </c>
      <c r="P97" s="27" t="s">
        <v>1536</v>
      </c>
      <c r="Q97" s="27" t="s">
        <v>1536</v>
      </c>
      <c r="R97" s="27" t="s">
        <v>1536</v>
      </c>
      <c r="S97" s="27" t="s">
        <v>1536</v>
      </c>
      <c r="T97" s="27" t="s">
        <v>1536</v>
      </c>
      <c r="U97" s="27" t="s">
        <v>1536</v>
      </c>
      <c r="V97" s="27" t="s">
        <v>1536</v>
      </c>
      <c r="W97" s="27" t="s">
        <v>1536</v>
      </c>
      <c r="X97" s="27" t="s">
        <v>1536</v>
      </c>
      <c r="Y97" s="27" t="s">
        <v>1536</v>
      </c>
      <c r="Z97" s="27" t="s">
        <v>1536</v>
      </c>
      <c r="AA97" s="27" t="s">
        <v>1536</v>
      </c>
      <c r="AB97" s="27" t="s">
        <v>1536</v>
      </c>
      <c r="AC97" s="27" t="s">
        <v>1536</v>
      </c>
      <c r="AD97" s="27" t="s">
        <v>1536</v>
      </c>
      <c r="AE97" s="27" t="s">
        <v>1536</v>
      </c>
      <c r="AF97" s="27" t="s">
        <v>1536</v>
      </c>
      <c r="AG97" s="27" t="s">
        <v>1536</v>
      </c>
      <c r="AH97" s="27" t="s">
        <v>1536</v>
      </c>
      <c r="AI97" s="27" t="s">
        <v>1536</v>
      </c>
      <c r="AJ97" s="27" t="s">
        <v>1536</v>
      </c>
      <c r="AK97" s="27" t="s">
        <v>1536</v>
      </c>
      <c r="AL97" s="27" t="s">
        <v>1536</v>
      </c>
      <c r="AM97" s="27" t="s">
        <v>1536</v>
      </c>
      <c r="AN97" s="27" t="s">
        <v>1536</v>
      </c>
      <c r="AO97" s="27" t="s">
        <v>1536</v>
      </c>
      <c r="AP97" s="27" t="s">
        <v>1536</v>
      </c>
      <c r="AQ97" s="27" t="s">
        <v>1536</v>
      </c>
      <c r="AR97" s="27" t="s">
        <v>1536</v>
      </c>
      <c r="AS97" s="27" t="s">
        <v>1536</v>
      </c>
      <c r="AT97" s="27" t="s">
        <v>1536</v>
      </c>
      <c r="AU97" s="27" t="s">
        <v>1536</v>
      </c>
      <c r="AV97" s="27" t="s">
        <v>1536</v>
      </c>
      <c r="AW97" s="28" t="s">
        <v>1536</v>
      </c>
      <c r="AX97" s="28" t="s">
        <v>1536</v>
      </c>
      <c r="AY97" s="28" t="s">
        <v>1536</v>
      </c>
      <c r="AZ97" s="28" t="s">
        <v>1536</v>
      </c>
      <c r="BA97" s="28" t="s">
        <v>1536</v>
      </c>
    </row>
    <row r="98" spans="1:53" s="8" customFormat="1" x14ac:dyDescent="0.2">
      <c r="A98" s="70"/>
      <c r="B98" s="70"/>
      <c r="C98" s="70"/>
      <c r="D98" s="70"/>
      <c r="E98" s="70"/>
      <c r="F98" s="1" t="s">
        <v>23</v>
      </c>
      <c r="G98" s="14"/>
      <c r="H98" s="6"/>
      <c r="I98" s="24"/>
      <c r="J98" s="24"/>
      <c r="K98" s="24"/>
      <c r="L98" s="24"/>
      <c r="M98" s="24"/>
      <c r="N98" s="24"/>
      <c r="O98" s="24"/>
      <c r="P98" s="24"/>
      <c r="Q98" s="24"/>
      <c r="R98" s="24"/>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row>
    <row r="99" spans="1:53" s="41" customFormat="1" x14ac:dyDescent="0.2">
      <c r="A99" s="37" t="s">
        <v>442</v>
      </c>
      <c r="B99" s="37" t="s">
        <v>24</v>
      </c>
      <c r="C99" s="37"/>
      <c r="D99" s="38" t="s">
        <v>1651</v>
      </c>
      <c r="E99" s="38" t="s">
        <v>1546</v>
      </c>
      <c r="F99" s="39" t="s">
        <v>25</v>
      </c>
      <c r="G99" s="12" t="s">
        <v>1166</v>
      </c>
      <c r="H99" s="27" t="s">
        <v>1536</v>
      </c>
      <c r="I99" s="27" t="s">
        <v>1536</v>
      </c>
      <c r="J99" s="27" t="s">
        <v>1536</v>
      </c>
      <c r="K99" s="27" t="s">
        <v>1536</v>
      </c>
      <c r="L99" s="27" t="s">
        <v>1536</v>
      </c>
      <c r="M99" s="27" t="s">
        <v>1536</v>
      </c>
      <c r="N99" s="27" t="s">
        <v>1536</v>
      </c>
      <c r="O99" s="27" t="s">
        <v>1536</v>
      </c>
      <c r="P99" s="27" t="s">
        <v>1536</v>
      </c>
      <c r="Q99" s="27" t="s">
        <v>1536</v>
      </c>
      <c r="R99" s="27" t="s">
        <v>1536</v>
      </c>
      <c r="S99" s="27" t="s">
        <v>1536</v>
      </c>
      <c r="T99" s="27" t="s">
        <v>1536</v>
      </c>
      <c r="U99" s="27" t="s">
        <v>1536</v>
      </c>
      <c r="V99" s="27" t="s">
        <v>1536</v>
      </c>
      <c r="W99" s="27" t="s">
        <v>1536</v>
      </c>
      <c r="X99" s="27" t="s">
        <v>1536</v>
      </c>
      <c r="Y99" s="27" t="s">
        <v>1536</v>
      </c>
      <c r="Z99" s="27" t="s">
        <v>1536</v>
      </c>
      <c r="AA99" s="27" t="s">
        <v>1536</v>
      </c>
      <c r="AB99" s="27" t="s">
        <v>1536</v>
      </c>
      <c r="AC99" s="27" t="s">
        <v>1536</v>
      </c>
      <c r="AD99" s="27" t="s">
        <v>1536</v>
      </c>
      <c r="AE99" s="27" t="s">
        <v>1536</v>
      </c>
      <c r="AF99" s="27" t="s">
        <v>1536</v>
      </c>
      <c r="AG99" s="27" t="s">
        <v>1536</v>
      </c>
      <c r="AH99" s="27" t="s">
        <v>1536</v>
      </c>
      <c r="AI99" s="27" t="s">
        <v>1536</v>
      </c>
      <c r="AJ99" s="27" t="s">
        <v>1536</v>
      </c>
      <c r="AK99" s="27" t="s">
        <v>1536</v>
      </c>
      <c r="AL99" s="27" t="s">
        <v>1536</v>
      </c>
      <c r="AM99" s="27" t="s">
        <v>1536</v>
      </c>
      <c r="AN99" s="27" t="s">
        <v>1536</v>
      </c>
      <c r="AO99" s="27" t="s">
        <v>1536</v>
      </c>
      <c r="AP99" s="27" t="s">
        <v>1536</v>
      </c>
      <c r="AQ99" s="27" t="s">
        <v>1536</v>
      </c>
      <c r="AR99" s="27" t="s">
        <v>1536</v>
      </c>
      <c r="AS99" s="27" t="s">
        <v>1536</v>
      </c>
      <c r="AT99" s="27" t="s">
        <v>1536</v>
      </c>
      <c r="AU99" s="27" t="s">
        <v>1536</v>
      </c>
      <c r="AV99" s="27" t="s">
        <v>1536</v>
      </c>
      <c r="AW99" s="28" t="s">
        <v>1536</v>
      </c>
      <c r="AX99" s="28" t="s">
        <v>1536</v>
      </c>
      <c r="AY99" s="28" t="s">
        <v>1536</v>
      </c>
      <c r="AZ99" s="28" t="s">
        <v>1536</v>
      </c>
      <c r="BA99" s="28" t="s">
        <v>1536</v>
      </c>
    </row>
    <row r="100" spans="1:53" s="41" customFormat="1" x14ac:dyDescent="0.2">
      <c r="A100" s="37" t="s">
        <v>442</v>
      </c>
      <c r="B100" s="37" t="s">
        <v>26</v>
      </c>
      <c r="C100" s="37"/>
      <c r="D100" s="38" t="s">
        <v>1651</v>
      </c>
      <c r="E100" s="38" t="s">
        <v>1546</v>
      </c>
      <c r="F100" s="39" t="s">
        <v>27</v>
      </c>
      <c r="G100" s="12" t="s">
        <v>1167</v>
      </c>
      <c r="H100" s="27" t="s">
        <v>1536</v>
      </c>
      <c r="I100" s="27" t="s">
        <v>1536</v>
      </c>
      <c r="J100" s="27" t="s">
        <v>1536</v>
      </c>
      <c r="K100" s="27" t="s">
        <v>1536</v>
      </c>
      <c r="L100" s="27" t="s">
        <v>1536</v>
      </c>
      <c r="M100" s="27" t="s">
        <v>1536</v>
      </c>
      <c r="N100" s="27" t="s">
        <v>1536</v>
      </c>
      <c r="O100" s="27" t="s">
        <v>1536</v>
      </c>
      <c r="P100" s="27" t="s">
        <v>1536</v>
      </c>
      <c r="Q100" s="27" t="s">
        <v>1536</v>
      </c>
      <c r="R100" s="27" t="s">
        <v>1536</v>
      </c>
      <c r="S100" s="27" t="s">
        <v>1536</v>
      </c>
      <c r="T100" s="27" t="s">
        <v>1536</v>
      </c>
      <c r="U100" s="27" t="s">
        <v>1536</v>
      </c>
      <c r="V100" s="27" t="s">
        <v>1536</v>
      </c>
      <c r="W100" s="27" t="s">
        <v>1536</v>
      </c>
      <c r="X100" s="27" t="s">
        <v>1536</v>
      </c>
      <c r="Y100" s="27" t="s">
        <v>1536</v>
      </c>
      <c r="Z100" s="27" t="s">
        <v>1536</v>
      </c>
      <c r="AA100" s="27" t="s">
        <v>1536</v>
      </c>
      <c r="AB100" s="27" t="s">
        <v>1536</v>
      </c>
      <c r="AC100" s="27" t="s">
        <v>1536</v>
      </c>
      <c r="AD100" s="27" t="s">
        <v>1536</v>
      </c>
      <c r="AE100" s="27" t="s">
        <v>1536</v>
      </c>
      <c r="AF100" s="27" t="s">
        <v>1536</v>
      </c>
      <c r="AG100" s="27" t="s">
        <v>1536</v>
      </c>
      <c r="AH100" s="27" t="s">
        <v>1536</v>
      </c>
      <c r="AI100" s="27" t="s">
        <v>1536</v>
      </c>
      <c r="AJ100" s="27" t="s">
        <v>1536</v>
      </c>
      <c r="AK100" s="27" t="s">
        <v>1536</v>
      </c>
      <c r="AL100" s="27" t="s">
        <v>1536</v>
      </c>
      <c r="AM100" s="27" t="s">
        <v>1536</v>
      </c>
      <c r="AN100" s="27" t="s">
        <v>1536</v>
      </c>
      <c r="AO100" s="27" t="s">
        <v>1536</v>
      </c>
      <c r="AP100" s="27" t="s">
        <v>1536</v>
      </c>
      <c r="AQ100" s="27" t="s">
        <v>1536</v>
      </c>
      <c r="AR100" s="27" t="s">
        <v>1536</v>
      </c>
      <c r="AS100" s="27" t="s">
        <v>1536</v>
      </c>
      <c r="AT100" s="27" t="s">
        <v>1536</v>
      </c>
      <c r="AU100" s="27" t="s">
        <v>1536</v>
      </c>
      <c r="AV100" s="27" t="s">
        <v>1536</v>
      </c>
      <c r="AW100" s="28" t="s">
        <v>1536</v>
      </c>
      <c r="AX100" s="28" t="s">
        <v>1536</v>
      </c>
      <c r="AY100" s="28" t="s">
        <v>1536</v>
      </c>
      <c r="AZ100" s="28" t="s">
        <v>1536</v>
      </c>
      <c r="BA100" s="28" t="s">
        <v>1536</v>
      </c>
    </row>
    <row r="101" spans="1:53" s="41" customFormat="1" x14ac:dyDescent="0.2">
      <c r="A101" s="37" t="s">
        <v>442</v>
      </c>
      <c r="B101" s="37" t="s">
        <v>291</v>
      </c>
      <c r="C101" s="37"/>
      <c r="D101" s="38" t="s">
        <v>1651</v>
      </c>
      <c r="E101" s="38" t="s">
        <v>1546</v>
      </c>
      <c r="F101" s="39" t="s">
        <v>292</v>
      </c>
      <c r="G101" s="12" t="s">
        <v>1168</v>
      </c>
      <c r="H101" s="27" t="s">
        <v>1536</v>
      </c>
      <c r="I101" s="27" t="s">
        <v>1536</v>
      </c>
      <c r="J101" s="27" t="s">
        <v>1536</v>
      </c>
      <c r="K101" s="27" t="s">
        <v>1536</v>
      </c>
      <c r="L101" s="27" t="s">
        <v>1536</v>
      </c>
      <c r="M101" s="27" t="s">
        <v>1536</v>
      </c>
      <c r="N101" s="27" t="s">
        <v>1536</v>
      </c>
      <c r="O101" s="27" t="s">
        <v>1536</v>
      </c>
      <c r="P101" s="27" t="s">
        <v>1536</v>
      </c>
      <c r="Q101" s="27" t="s">
        <v>1536</v>
      </c>
      <c r="R101" s="27" t="s">
        <v>1536</v>
      </c>
      <c r="S101" s="27" t="s">
        <v>1536</v>
      </c>
      <c r="T101" s="27" t="s">
        <v>1536</v>
      </c>
      <c r="U101" s="27" t="s">
        <v>1536</v>
      </c>
      <c r="V101" s="27" t="s">
        <v>1536</v>
      </c>
      <c r="W101" s="27" t="s">
        <v>1536</v>
      </c>
      <c r="X101" s="27" t="s">
        <v>1536</v>
      </c>
      <c r="Y101" s="27" t="s">
        <v>1536</v>
      </c>
      <c r="Z101" s="27" t="s">
        <v>1536</v>
      </c>
      <c r="AA101" s="27" t="s">
        <v>1536</v>
      </c>
      <c r="AB101" s="27" t="s">
        <v>1536</v>
      </c>
      <c r="AC101" s="27" t="s">
        <v>1536</v>
      </c>
      <c r="AD101" s="27" t="s">
        <v>1536</v>
      </c>
      <c r="AE101" s="27" t="s">
        <v>1536</v>
      </c>
      <c r="AF101" s="27" t="s">
        <v>1536</v>
      </c>
      <c r="AG101" s="27" t="s">
        <v>1536</v>
      </c>
      <c r="AH101" s="27" t="s">
        <v>1536</v>
      </c>
      <c r="AI101" s="27" t="s">
        <v>1536</v>
      </c>
      <c r="AJ101" s="27" t="s">
        <v>1536</v>
      </c>
      <c r="AK101" s="27" t="s">
        <v>1536</v>
      </c>
      <c r="AL101" s="27" t="s">
        <v>1536</v>
      </c>
      <c r="AM101" s="27" t="s">
        <v>1536</v>
      </c>
      <c r="AN101" s="27" t="s">
        <v>1536</v>
      </c>
      <c r="AO101" s="27" t="s">
        <v>1536</v>
      </c>
      <c r="AP101" s="27" t="s">
        <v>1536</v>
      </c>
      <c r="AQ101" s="27" t="s">
        <v>1536</v>
      </c>
      <c r="AR101" s="27" t="s">
        <v>1536</v>
      </c>
      <c r="AS101" s="27" t="s">
        <v>1536</v>
      </c>
      <c r="AT101" s="27" t="s">
        <v>1536</v>
      </c>
      <c r="AU101" s="27" t="s">
        <v>1536</v>
      </c>
      <c r="AV101" s="27" t="s">
        <v>1536</v>
      </c>
      <c r="AW101" s="28" t="s">
        <v>1536</v>
      </c>
      <c r="AX101" s="28" t="s">
        <v>1536</v>
      </c>
      <c r="AY101" s="28" t="s">
        <v>1536</v>
      </c>
      <c r="AZ101" s="28" t="s">
        <v>1536</v>
      </c>
      <c r="BA101" s="28" t="s">
        <v>1536</v>
      </c>
    </row>
    <row r="102" spans="1:53" s="41" customFormat="1" x14ac:dyDescent="0.2">
      <c r="A102" s="37" t="s">
        <v>442</v>
      </c>
      <c r="B102" s="37" t="s">
        <v>293</v>
      </c>
      <c r="C102" s="37"/>
      <c r="D102" s="38" t="s">
        <v>1651</v>
      </c>
      <c r="E102" s="38" t="s">
        <v>1546</v>
      </c>
      <c r="F102" s="39" t="s">
        <v>294</v>
      </c>
      <c r="G102" s="12" t="s">
        <v>1169</v>
      </c>
      <c r="H102" s="27" t="s">
        <v>1536</v>
      </c>
      <c r="I102" s="27" t="s">
        <v>1536</v>
      </c>
      <c r="J102" s="27" t="s">
        <v>1536</v>
      </c>
      <c r="K102" s="27" t="s">
        <v>1536</v>
      </c>
      <c r="L102" s="27" t="s">
        <v>1536</v>
      </c>
      <c r="M102" s="27" t="s">
        <v>1536</v>
      </c>
      <c r="N102" s="27" t="s">
        <v>1536</v>
      </c>
      <c r="O102" s="27" t="s">
        <v>1536</v>
      </c>
      <c r="P102" s="27" t="s">
        <v>1536</v>
      </c>
      <c r="Q102" s="27" t="s">
        <v>1536</v>
      </c>
      <c r="R102" s="27" t="s">
        <v>1536</v>
      </c>
      <c r="S102" s="27" t="s">
        <v>1536</v>
      </c>
      <c r="T102" s="27" t="s">
        <v>1536</v>
      </c>
      <c r="U102" s="27" t="s">
        <v>1536</v>
      </c>
      <c r="V102" s="27" t="s">
        <v>1536</v>
      </c>
      <c r="W102" s="27" t="s">
        <v>1536</v>
      </c>
      <c r="X102" s="27" t="s">
        <v>1536</v>
      </c>
      <c r="Y102" s="27" t="s">
        <v>1536</v>
      </c>
      <c r="Z102" s="27" t="s">
        <v>1536</v>
      </c>
      <c r="AA102" s="27" t="s">
        <v>1536</v>
      </c>
      <c r="AB102" s="27" t="s">
        <v>1536</v>
      </c>
      <c r="AC102" s="27" t="s">
        <v>1536</v>
      </c>
      <c r="AD102" s="27" t="s">
        <v>1536</v>
      </c>
      <c r="AE102" s="27" t="s">
        <v>1536</v>
      </c>
      <c r="AF102" s="27" t="s">
        <v>1536</v>
      </c>
      <c r="AG102" s="27" t="s">
        <v>1536</v>
      </c>
      <c r="AH102" s="27" t="s">
        <v>1536</v>
      </c>
      <c r="AI102" s="27" t="s">
        <v>1536</v>
      </c>
      <c r="AJ102" s="27" t="s">
        <v>1536</v>
      </c>
      <c r="AK102" s="27" t="s">
        <v>1536</v>
      </c>
      <c r="AL102" s="27" t="s">
        <v>1536</v>
      </c>
      <c r="AM102" s="27" t="s">
        <v>1536</v>
      </c>
      <c r="AN102" s="27" t="s">
        <v>1536</v>
      </c>
      <c r="AO102" s="27" t="s">
        <v>1536</v>
      </c>
      <c r="AP102" s="27" t="s">
        <v>1536</v>
      </c>
      <c r="AQ102" s="27" t="s">
        <v>1536</v>
      </c>
      <c r="AR102" s="27" t="s">
        <v>1536</v>
      </c>
      <c r="AS102" s="27" t="s">
        <v>1536</v>
      </c>
      <c r="AT102" s="27" t="s">
        <v>1536</v>
      </c>
      <c r="AU102" s="27" t="s">
        <v>1536</v>
      </c>
      <c r="AV102" s="27" t="s">
        <v>1536</v>
      </c>
      <c r="AW102" s="28" t="s">
        <v>1536</v>
      </c>
      <c r="AX102" s="28" t="s">
        <v>1536</v>
      </c>
      <c r="AY102" s="28" t="s">
        <v>1536</v>
      </c>
      <c r="AZ102" s="28" t="s">
        <v>1536</v>
      </c>
      <c r="BA102" s="28" t="s">
        <v>1536</v>
      </c>
    </row>
    <row r="103" spans="1:53" s="41" customFormat="1" x14ac:dyDescent="0.2">
      <c r="A103" s="37" t="s">
        <v>442</v>
      </c>
      <c r="B103" s="37" t="s">
        <v>295</v>
      </c>
      <c r="C103" s="37"/>
      <c r="D103" s="38" t="s">
        <v>1651</v>
      </c>
      <c r="E103" s="38" t="s">
        <v>1546</v>
      </c>
      <c r="F103" s="39" t="s">
        <v>296</v>
      </c>
      <c r="G103" s="12" t="s">
        <v>1170</v>
      </c>
      <c r="H103" s="27" t="s">
        <v>1536</v>
      </c>
      <c r="I103" s="27" t="s">
        <v>1536</v>
      </c>
      <c r="J103" s="27" t="s">
        <v>1536</v>
      </c>
      <c r="K103" s="27" t="s">
        <v>1536</v>
      </c>
      <c r="L103" s="27" t="s">
        <v>1536</v>
      </c>
      <c r="M103" s="27" t="s">
        <v>1536</v>
      </c>
      <c r="N103" s="27" t="s">
        <v>1536</v>
      </c>
      <c r="O103" s="27" t="s">
        <v>1536</v>
      </c>
      <c r="P103" s="27" t="s">
        <v>1536</v>
      </c>
      <c r="Q103" s="27" t="s">
        <v>1536</v>
      </c>
      <c r="R103" s="27" t="s">
        <v>1536</v>
      </c>
      <c r="S103" s="27" t="s">
        <v>1536</v>
      </c>
      <c r="T103" s="27" t="s">
        <v>1536</v>
      </c>
      <c r="U103" s="27" t="s">
        <v>1536</v>
      </c>
      <c r="V103" s="27" t="s">
        <v>1536</v>
      </c>
      <c r="W103" s="27" t="s">
        <v>1536</v>
      </c>
      <c r="X103" s="27" t="s">
        <v>1536</v>
      </c>
      <c r="Y103" s="27" t="s">
        <v>1536</v>
      </c>
      <c r="Z103" s="27" t="s">
        <v>1536</v>
      </c>
      <c r="AA103" s="27" t="s">
        <v>1536</v>
      </c>
      <c r="AB103" s="27" t="s">
        <v>1536</v>
      </c>
      <c r="AC103" s="27" t="s">
        <v>1536</v>
      </c>
      <c r="AD103" s="27" t="s">
        <v>1536</v>
      </c>
      <c r="AE103" s="27" t="s">
        <v>1536</v>
      </c>
      <c r="AF103" s="27" t="s">
        <v>1536</v>
      </c>
      <c r="AG103" s="27" t="s">
        <v>1536</v>
      </c>
      <c r="AH103" s="27" t="s">
        <v>1536</v>
      </c>
      <c r="AI103" s="27" t="s">
        <v>1536</v>
      </c>
      <c r="AJ103" s="27" t="s">
        <v>1536</v>
      </c>
      <c r="AK103" s="27" t="s">
        <v>1536</v>
      </c>
      <c r="AL103" s="27" t="s">
        <v>1536</v>
      </c>
      <c r="AM103" s="27" t="s">
        <v>1536</v>
      </c>
      <c r="AN103" s="27" t="s">
        <v>1536</v>
      </c>
      <c r="AO103" s="27" t="s">
        <v>1536</v>
      </c>
      <c r="AP103" s="27" t="s">
        <v>1536</v>
      </c>
      <c r="AQ103" s="27" t="s">
        <v>1536</v>
      </c>
      <c r="AR103" s="27" t="s">
        <v>1536</v>
      </c>
      <c r="AS103" s="27" t="s">
        <v>1536</v>
      </c>
      <c r="AT103" s="27" t="s">
        <v>1536</v>
      </c>
      <c r="AU103" s="27" t="s">
        <v>1536</v>
      </c>
      <c r="AV103" s="27" t="s">
        <v>1536</v>
      </c>
      <c r="AW103" s="28" t="s">
        <v>1536</v>
      </c>
      <c r="AX103" s="28" t="s">
        <v>1536</v>
      </c>
      <c r="AY103" s="28" t="s">
        <v>1536</v>
      </c>
      <c r="AZ103" s="28" t="s">
        <v>1536</v>
      </c>
      <c r="BA103" s="28" t="s">
        <v>1536</v>
      </c>
    </row>
    <row r="104" spans="1:53" s="41" customFormat="1" x14ac:dyDescent="0.2">
      <c r="A104" s="37" t="s">
        <v>442</v>
      </c>
      <c r="B104" s="37" t="s">
        <v>28</v>
      </c>
      <c r="C104" s="37"/>
      <c r="D104" s="38" t="s">
        <v>1651</v>
      </c>
      <c r="E104" s="38" t="s">
        <v>1546</v>
      </c>
      <c r="F104" s="39" t="s">
        <v>29</v>
      </c>
      <c r="G104" s="12" t="s">
        <v>1171</v>
      </c>
      <c r="H104" s="27" t="s">
        <v>1536</v>
      </c>
      <c r="I104" s="27" t="s">
        <v>1536</v>
      </c>
      <c r="J104" s="27" t="s">
        <v>1536</v>
      </c>
      <c r="K104" s="27" t="s">
        <v>1536</v>
      </c>
      <c r="L104" s="27" t="s">
        <v>1536</v>
      </c>
      <c r="M104" s="27" t="s">
        <v>1536</v>
      </c>
      <c r="N104" s="27" t="s">
        <v>1536</v>
      </c>
      <c r="O104" s="27" t="s">
        <v>1536</v>
      </c>
      <c r="P104" s="27" t="s">
        <v>1536</v>
      </c>
      <c r="Q104" s="27" t="s">
        <v>1536</v>
      </c>
      <c r="R104" s="27" t="s">
        <v>1536</v>
      </c>
      <c r="S104" s="27" t="s">
        <v>1536</v>
      </c>
      <c r="T104" s="27" t="s">
        <v>1536</v>
      </c>
      <c r="U104" s="27" t="s">
        <v>1536</v>
      </c>
      <c r="V104" s="27" t="s">
        <v>1536</v>
      </c>
      <c r="W104" s="27" t="s">
        <v>1536</v>
      </c>
      <c r="X104" s="27" t="s">
        <v>1536</v>
      </c>
      <c r="Y104" s="27" t="s">
        <v>1536</v>
      </c>
      <c r="Z104" s="27" t="s">
        <v>1536</v>
      </c>
      <c r="AA104" s="27" t="s">
        <v>1536</v>
      </c>
      <c r="AB104" s="27" t="s">
        <v>1536</v>
      </c>
      <c r="AC104" s="27" t="s">
        <v>1536</v>
      </c>
      <c r="AD104" s="27" t="s">
        <v>1536</v>
      </c>
      <c r="AE104" s="27" t="s">
        <v>1536</v>
      </c>
      <c r="AF104" s="27" t="s">
        <v>1536</v>
      </c>
      <c r="AG104" s="27" t="s">
        <v>1536</v>
      </c>
      <c r="AH104" s="27" t="s">
        <v>1536</v>
      </c>
      <c r="AI104" s="27" t="s">
        <v>1536</v>
      </c>
      <c r="AJ104" s="27" t="s">
        <v>1536</v>
      </c>
      <c r="AK104" s="27" t="s">
        <v>1536</v>
      </c>
      <c r="AL104" s="27" t="s">
        <v>1536</v>
      </c>
      <c r="AM104" s="27" t="s">
        <v>1536</v>
      </c>
      <c r="AN104" s="27" t="s">
        <v>1536</v>
      </c>
      <c r="AO104" s="27" t="s">
        <v>1536</v>
      </c>
      <c r="AP104" s="27" t="s">
        <v>1536</v>
      </c>
      <c r="AQ104" s="27" t="s">
        <v>1536</v>
      </c>
      <c r="AR104" s="27" t="s">
        <v>1536</v>
      </c>
      <c r="AS104" s="27" t="s">
        <v>1536</v>
      </c>
      <c r="AT104" s="27" t="s">
        <v>1536</v>
      </c>
      <c r="AU104" s="27" t="s">
        <v>1536</v>
      </c>
      <c r="AV104" s="27" t="s">
        <v>1536</v>
      </c>
      <c r="AW104" s="28" t="s">
        <v>1536</v>
      </c>
      <c r="AX104" s="28" t="s">
        <v>1536</v>
      </c>
      <c r="AY104" s="28" t="s">
        <v>1536</v>
      </c>
      <c r="AZ104" s="28" t="s">
        <v>1536</v>
      </c>
      <c r="BA104" s="28" t="s">
        <v>1536</v>
      </c>
    </row>
    <row r="105" spans="1:53" s="42" customFormat="1" x14ac:dyDescent="0.2">
      <c r="A105" s="37" t="s">
        <v>442</v>
      </c>
      <c r="B105" s="37" t="s">
        <v>34</v>
      </c>
      <c r="C105" s="37"/>
      <c r="D105" s="38"/>
      <c r="E105" s="38"/>
      <c r="F105" s="15" t="s">
        <v>35</v>
      </c>
      <c r="G105" s="12" t="s">
        <v>1172</v>
      </c>
      <c r="H105" s="27" t="s">
        <v>1536</v>
      </c>
      <c r="I105" s="27" t="s">
        <v>1536</v>
      </c>
      <c r="J105" s="27" t="s">
        <v>1536</v>
      </c>
      <c r="K105" s="27" t="s">
        <v>1536</v>
      </c>
      <c r="L105" s="27" t="s">
        <v>1536</v>
      </c>
      <c r="M105" s="27" t="s">
        <v>1536</v>
      </c>
      <c r="N105" s="27" t="s">
        <v>1536</v>
      </c>
      <c r="O105" s="27" t="s">
        <v>1536</v>
      </c>
      <c r="P105" s="27" t="s">
        <v>1536</v>
      </c>
      <c r="Q105" s="27" t="s">
        <v>1536</v>
      </c>
      <c r="R105" s="27" t="s">
        <v>1536</v>
      </c>
      <c r="S105" s="27" t="s">
        <v>1536</v>
      </c>
      <c r="T105" s="27" t="s">
        <v>1536</v>
      </c>
      <c r="U105" s="27" t="s">
        <v>1536</v>
      </c>
      <c r="V105" s="27" t="s">
        <v>1536</v>
      </c>
      <c r="W105" s="27">
        <v>43.903851272910352</v>
      </c>
      <c r="X105" s="27">
        <v>44.598187333638414</v>
      </c>
      <c r="Y105" s="27">
        <v>43.959175035039749</v>
      </c>
      <c r="Z105" s="27">
        <v>43.211340859683261</v>
      </c>
      <c r="AA105" s="27">
        <v>43.980444422025279</v>
      </c>
      <c r="AB105" s="27">
        <v>44.867714581703808</v>
      </c>
      <c r="AC105" s="27">
        <v>42.807547897574381</v>
      </c>
      <c r="AD105" s="27">
        <v>42.184724412674576</v>
      </c>
      <c r="AE105" s="27">
        <v>42.446186729767071</v>
      </c>
      <c r="AF105" s="27">
        <v>42.395520940941886</v>
      </c>
      <c r="AG105" s="27">
        <v>42.576974118476329</v>
      </c>
      <c r="AH105" s="27">
        <v>42.852389577096673</v>
      </c>
      <c r="AI105" s="27">
        <v>43.086445492185703</v>
      </c>
      <c r="AJ105" s="27">
        <v>43.762220510057034</v>
      </c>
      <c r="AK105" s="27">
        <v>43.897039830645575</v>
      </c>
      <c r="AL105" s="27">
        <v>43.592891238255255</v>
      </c>
      <c r="AM105" s="27">
        <v>44.142969043961841</v>
      </c>
      <c r="AN105" s="27">
        <v>44.36988275207581</v>
      </c>
      <c r="AO105" s="27">
        <v>45.164418307763874</v>
      </c>
      <c r="AP105" s="27">
        <v>44.717486911960549</v>
      </c>
      <c r="AQ105" s="27">
        <v>44.540199214888311</v>
      </c>
      <c r="AR105" s="27">
        <v>44.84987782483455</v>
      </c>
      <c r="AS105" s="27">
        <v>45.122181328433697</v>
      </c>
      <c r="AT105" s="27">
        <v>45.289276863704472</v>
      </c>
      <c r="AU105" s="27">
        <v>45.20592049478627</v>
      </c>
      <c r="AV105" s="27">
        <v>45.565737836109946</v>
      </c>
      <c r="AW105" s="28">
        <v>44.886319430627843</v>
      </c>
      <c r="AX105" s="28">
        <v>44.489226869899547</v>
      </c>
      <c r="AY105" s="28">
        <v>44.933649974437358</v>
      </c>
      <c r="AZ105" s="28">
        <v>45.026539425754002</v>
      </c>
      <c r="BA105" s="28">
        <v>45.043881573995577</v>
      </c>
    </row>
    <row r="106" spans="1:53" s="42" customFormat="1" x14ac:dyDescent="0.2">
      <c r="A106" s="37" t="s">
        <v>442</v>
      </c>
      <c r="B106" s="37" t="s">
        <v>36</v>
      </c>
      <c r="C106" s="37"/>
      <c r="D106" s="38"/>
      <c r="E106" s="38"/>
      <c r="F106" s="15" t="s">
        <v>37</v>
      </c>
      <c r="G106" s="12" t="s">
        <v>1173</v>
      </c>
      <c r="H106" s="27" t="s">
        <v>1536</v>
      </c>
      <c r="I106" s="27" t="s">
        <v>1536</v>
      </c>
      <c r="J106" s="27" t="s">
        <v>1536</v>
      </c>
      <c r="K106" s="27" t="s">
        <v>1536</v>
      </c>
      <c r="L106" s="27" t="s">
        <v>1536</v>
      </c>
      <c r="M106" s="27" t="s">
        <v>1536</v>
      </c>
      <c r="N106" s="27" t="s">
        <v>1536</v>
      </c>
      <c r="O106" s="27" t="s">
        <v>1536</v>
      </c>
      <c r="P106" s="27" t="s">
        <v>1536</v>
      </c>
      <c r="Q106" s="27" t="s">
        <v>1536</v>
      </c>
      <c r="R106" s="27" t="s">
        <v>1536</v>
      </c>
      <c r="S106" s="27" t="s">
        <v>1536</v>
      </c>
      <c r="T106" s="27" t="s">
        <v>1536</v>
      </c>
      <c r="U106" s="27" t="s">
        <v>1536</v>
      </c>
      <c r="V106" s="27" t="s">
        <v>1536</v>
      </c>
      <c r="W106" s="27">
        <v>49.966490732580219</v>
      </c>
      <c r="X106" s="27">
        <v>47.847960286454409</v>
      </c>
      <c r="Y106" s="27">
        <v>45.689526489491229</v>
      </c>
      <c r="Z106" s="27">
        <v>45.154946379044468</v>
      </c>
      <c r="AA106" s="27">
        <v>45.016836180131719</v>
      </c>
      <c r="AB106" s="27">
        <v>45.6526812151236</v>
      </c>
      <c r="AC106" s="27">
        <v>44.52559955249005</v>
      </c>
      <c r="AD106" s="27">
        <v>45.105371282423832</v>
      </c>
      <c r="AE106" s="27">
        <v>45.957183709228495</v>
      </c>
      <c r="AF106" s="27">
        <v>45.656978689681125</v>
      </c>
      <c r="AG106" s="27">
        <v>45.896372951694943</v>
      </c>
      <c r="AH106" s="27">
        <v>45.346404598023597</v>
      </c>
      <c r="AI106" s="27">
        <v>44.555198337223004</v>
      </c>
      <c r="AJ106" s="27">
        <v>46.285968780024199</v>
      </c>
      <c r="AK106" s="27">
        <v>49.905370137052202</v>
      </c>
      <c r="AL106" s="27">
        <v>49.663674602912181</v>
      </c>
      <c r="AM106" s="27">
        <v>48.090481550852225</v>
      </c>
      <c r="AN106" s="27">
        <v>48.4357212311673</v>
      </c>
      <c r="AO106" s="27">
        <v>47.98931944956184</v>
      </c>
      <c r="AP106" s="27">
        <v>47.435380675966996</v>
      </c>
      <c r="AQ106" s="27">
        <v>46.759706138860878</v>
      </c>
      <c r="AR106" s="27">
        <v>46.513396165660488</v>
      </c>
      <c r="AS106" s="27">
        <v>46.288242707495961</v>
      </c>
      <c r="AT106" s="27">
        <v>46.060808812195567</v>
      </c>
      <c r="AU106" s="27">
        <v>46.156322624330883</v>
      </c>
      <c r="AV106" s="27">
        <v>53.832253795045972</v>
      </c>
      <c r="AW106" s="28">
        <v>53.600156215878528</v>
      </c>
      <c r="AX106" s="28">
        <v>49.337402155259348</v>
      </c>
      <c r="AY106" s="28">
        <v>48.108969298070711</v>
      </c>
      <c r="AZ106" s="28">
        <v>47.729527701259812</v>
      </c>
      <c r="BA106" s="28">
        <v>47.513503880733936</v>
      </c>
    </row>
    <row r="107" spans="1:53" s="42" customFormat="1" x14ac:dyDescent="0.2">
      <c r="A107" s="37" t="s">
        <v>442</v>
      </c>
      <c r="B107" s="37" t="s">
        <v>38</v>
      </c>
      <c r="C107" s="37"/>
      <c r="D107" s="38"/>
      <c r="E107" s="38"/>
      <c r="F107" s="44" t="s">
        <v>39</v>
      </c>
      <c r="G107" s="12" t="s">
        <v>1174</v>
      </c>
      <c r="H107" s="27" t="s">
        <v>1536</v>
      </c>
      <c r="I107" s="27" t="s">
        <v>1536</v>
      </c>
      <c r="J107" s="27" t="s">
        <v>1536</v>
      </c>
      <c r="K107" s="27" t="s">
        <v>1536</v>
      </c>
      <c r="L107" s="27" t="s">
        <v>1536</v>
      </c>
      <c r="M107" s="27" t="s">
        <v>1536</v>
      </c>
      <c r="N107" s="27" t="s">
        <v>1536</v>
      </c>
      <c r="O107" s="27" t="s">
        <v>1536</v>
      </c>
      <c r="P107" s="27" t="s">
        <v>1536</v>
      </c>
      <c r="Q107" s="27" t="s">
        <v>1536</v>
      </c>
      <c r="R107" s="27" t="s">
        <v>1536</v>
      </c>
      <c r="S107" s="27" t="s">
        <v>1536</v>
      </c>
      <c r="T107" s="27" t="s">
        <v>1536</v>
      </c>
      <c r="U107" s="27" t="s">
        <v>1536</v>
      </c>
      <c r="V107" s="27" t="s">
        <v>1536</v>
      </c>
      <c r="W107" s="27">
        <v>-6.0626394596698674</v>
      </c>
      <c r="X107" s="27">
        <v>-3.2497729528159951</v>
      </c>
      <c r="Y107" s="27">
        <v>-1.7303514544514798</v>
      </c>
      <c r="Z107" s="27">
        <v>-1.9436055193612063</v>
      </c>
      <c r="AA107" s="27">
        <v>-1.0363917581064399</v>
      </c>
      <c r="AB107" s="27">
        <v>-0.784966633419792</v>
      </c>
      <c r="AC107" s="27">
        <v>-1.7180516549156692</v>
      </c>
      <c r="AD107" s="27">
        <v>-2.9206468697492554</v>
      </c>
      <c r="AE107" s="27">
        <v>-3.5109969794614244</v>
      </c>
      <c r="AF107" s="27">
        <v>-3.2614577487392395</v>
      </c>
      <c r="AG107" s="27">
        <v>-3.3193988332186137</v>
      </c>
      <c r="AH107" s="27">
        <v>-2.4940150209269234</v>
      </c>
      <c r="AI107" s="27">
        <v>-1.4687528450373009</v>
      </c>
      <c r="AJ107" s="27">
        <v>-2.5237482699671645</v>
      </c>
      <c r="AK107" s="27">
        <v>-6.0083303064066271</v>
      </c>
      <c r="AL107" s="27">
        <v>-6.0707833646569256</v>
      </c>
      <c r="AM107" s="27">
        <v>-3.9475125068903836</v>
      </c>
      <c r="AN107" s="27">
        <v>-4.0658384790914894</v>
      </c>
      <c r="AO107" s="27">
        <v>-2.8249011417979659</v>
      </c>
      <c r="AP107" s="27">
        <v>-2.7178937640064476</v>
      </c>
      <c r="AQ107" s="27">
        <v>-2.2195069239725669</v>
      </c>
      <c r="AR107" s="27">
        <v>-1.663518340825938</v>
      </c>
      <c r="AS107" s="27">
        <v>-1.1660613790622634</v>
      </c>
      <c r="AT107" s="27">
        <v>-0.77153194849109497</v>
      </c>
      <c r="AU107" s="27">
        <v>-0.95040212954461367</v>
      </c>
      <c r="AV107" s="27">
        <v>-8.2665159589360258</v>
      </c>
      <c r="AW107" s="28">
        <v>-8.7138367852506846</v>
      </c>
      <c r="AX107" s="28">
        <v>-4.848175285359801</v>
      </c>
      <c r="AY107" s="28">
        <v>-3.175319323633353</v>
      </c>
      <c r="AZ107" s="28">
        <v>-2.7029882755058097</v>
      </c>
      <c r="BA107" s="28">
        <v>-2.4696223067383585</v>
      </c>
    </row>
    <row r="108" spans="1:53" s="42" customFormat="1" x14ac:dyDescent="0.2">
      <c r="A108" s="37" t="s">
        <v>442</v>
      </c>
      <c r="B108" s="37" t="s">
        <v>275</v>
      </c>
      <c r="C108" s="37"/>
      <c r="D108" s="38"/>
      <c r="E108" s="38"/>
      <c r="F108" s="15" t="s">
        <v>297</v>
      </c>
      <c r="G108" s="12" t="s">
        <v>1175</v>
      </c>
      <c r="H108" s="27" t="s">
        <v>1536</v>
      </c>
      <c r="I108" s="27" t="s">
        <v>1536</v>
      </c>
      <c r="J108" s="27" t="s">
        <v>1536</v>
      </c>
      <c r="K108" s="27" t="s">
        <v>1536</v>
      </c>
      <c r="L108" s="27" t="s">
        <v>1536</v>
      </c>
      <c r="M108" s="27" t="s">
        <v>1536</v>
      </c>
      <c r="N108" s="27" t="s">
        <v>1536</v>
      </c>
      <c r="O108" s="27" t="s">
        <v>1536</v>
      </c>
      <c r="P108" s="27" t="s">
        <v>1536</v>
      </c>
      <c r="Q108" s="27" t="s">
        <v>1536</v>
      </c>
      <c r="R108" s="27" t="s">
        <v>1536</v>
      </c>
      <c r="S108" s="27" t="s">
        <v>1536</v>
      </c>
      <c r="T108" s="27" t="s">
        <v>1536</v>
      </c>
      <c r="U108" s="27" t="s">
        <v>1536</v>
      </c>
      <c r="V108" s="27" t="s">
        <v>1536</v>
      </c>
      <c r="W108" s="27">
        <v>4.9144746973119959</v>
      </c>
      <c r="X108" s="27">
        <v>4.912478364399762</v>
      </c>
      <c r="Y108" s="27">
        <v>4.4225300902568963</v>
      </c>
      <c r="Z108" s="27">
        <v>4.1052377997049154</v>
      </c>
      <c r="AA108" s="27">
        <v>3.556611592143863</v>
      </c>
      <c r="AB108" s="27">
        <v>3.4517235776505317</v>
      </c>
      <c r="AC108" s="27">
        <v>3.3398281042267648</v>
      </c>
      <c r="AD108" s="27">
        <v>3.1294319979249261</v>
      </c>
      <c r="AE108" s="27">
        <v>3.0027348742230071</v>
      </c>
      <c r="AF108" s="27">
        <v>2.8887656108229818</v>
      </c>
      <c r="AG108" s="27">
        <v>2.8585346404316136</v>
      </c>
      <c r="AH108" s="27">
        <v>2.7950002647658456</v>
      </c>
      <c r="AI108" s="27">
        <v>2.9119005403266369</v>
      </c>
      <c r="AJ108" s="27">
        <v>3.02510485006129</v>
      </c>
      <c r="AK108" s="27">
        <v>2.7902268759188247</v>
      </c>
      <c r="AL108" s="27">
        <v>2.9234683619741202</v>
      </c>
      <c r="AM108" s="27">
        <v>3.1138768243315127</v>
      </c>
      <c r="AN108" s="27">
        <v>3.0480244008038508</v>
      </c>
      <c r="AO108" s="27">
        <v>2.7070612790189159</v>
      </c>
      <c r="AP108" s="27">
        <v>2.5167135812368548</v>
      </c>
      <c r="AQ108" s="27">
        <v>2.225000014850639</v>
      </c>
      <c r="AR108" s="27">
        <v>2.1020195283805099</v>
      </c>
      <c r="AS108" s="27">
        <v>2.0528280983161959</v>
      </c>
      <c r="AT108" s="27">
        <v>1.936779863739329</v>
      </c>
      <c r="AU108" s="27">
        <v>1.7116821267929441</v>
      </c>
      <c r="AV108" s="27">
        <v>1.5646115027932468</v>
      </c>
      <c r="AW108" s="28">
        <v>1.2522533506869964</v>
      </c>
      <c r="AX108" s="28">
        <v>1.4123706273306564</v>
      </c>
      <c r="AY108" s="28">
        <v>1.4967119799664126</v>
      </c>
      <c r="AZ108" s="28">
        <v>1.529072949600905</v>
      </c>
      <c r="BA108" s="28">
        <v>1.5361552391650193</v>
      </c>
    </row>
    <row r="109" spans="1:53" s="42" customFormat="1" x14ac:dyDescent="0.2">
      <c r="A109" s="37" t="s">
        <v>442</v>
      </c>
      <c r="B109" s="37" t="s">
        <v>276</v>
      </c>
      <c r="C109" s="37"/>
      <c r="D109" s="38"/>
      <c r="E109" s="38"/>
      <c r="F109" s="44" t="s">
        <v>298</v>
      </c>
      <c r="G109" s="12" t="s">
        <v>1176</v>
      </c>
      <c r="H109" s="27" t="s">
        <v>1536</v>
      </c>
      <c r="I109" s="27" t="s">
        <v>1536</v>
      </c>
      <c r="J109" s="27" t="s">
        <v>1536</v>
      </c>
      <c r="K109" s="27" t="s">
        <v>1536</v>
      </c>
      <c r="L109" s="27" t="s">
        <v>1536</v>
      </c>
      <c r="M109" s="27" t="s">
        <v>1536</v>
      </c>
      <c r="N109" s="27" t="s">
        <v>1536</v>
      </c>
      <c r="O109" s="27" t="s">
        <v>1536</v>
      </c>
      <c r="P109" s="27" t="s">
        <v>1536</v>
      </c>
      <c r="Q109" s="27" t="s">
        <v>1536</v>
      </c>
      <c r="R109" s="27" t="s">
        <v>1536</v>
      </c>
      <c r="S109" s="27" t="s">
        <v>1536</v>
      </c>
      <c r="T109" s="27" t="s">
        <v>1536</v>
      </c>
      <c r="U109" s="27" t="s">
        <v>1536</v>
      </c>
      <c r="V109" s="27" t="s">
        <v>1536</v>
      </c>
      <c r="W109" s="27">
        <v>-1.1481647623578715</v>
      </c>
      <c r="X109" s="27">
        <v>1.6627054115837669</v>
      </c>
      <c r="Y109" s="27">
        <v>2.6921786358054165</v>
      </c>
      <c r="Z109" s="27">
        <v>2.1616322803437091</v>
      </c>
      <c r="AA109" s="27">
        <v>2.5202198340374231</v>
      </c>
      <c r="AB109" s="27">
        <v>2.6667569442307397</v>
      </c>
      <c r="AC109" s="27">
        <v>1.6217764493110955</v>
      </c>
      <c r="AD109" s="27">
        <v>0.20878512817567074</v>
      </c>
      <c r="AE109" s="27">
        <v>-0.50826210523841731</v>
      </c>
      <c r="AF109" s="27">
        <v>-0.37269213791625777</v>
      </c>
      <c r="AG109" s="27">
        <v>-0.46086419278700008</v>
      </c>
      <c r="AH109" s="27">
        <v>0.30098524383892222</v>
      </c>
      <c r="AI109" s="27">
        <v>1.4431476952893361</v>
      </c>
      <c r="AJ109" s="27">
        <v>0.50135658009412554</v>
      </c>
      <c r="AK109" s="27">
        <v>-3.2181034304878025</v>
      </c>
      <c r="AL109" s="27">
        <v>-3.1473150026828054</v>
      </c>
      <c r="AM109" s="27">
        <v>-0.83363568255887088</v>
      </c>
      <c r="AN109" s="27">
        <v>-1.0178140782876386</v>
      </c>
      <c r="AO109" s="27">
        <v>-0.11783986277905001</v>
      </c>
      <c r="AP109" s="27">
        <v>-0.20118018276959271</v>
      </c>
      <c r="AQ109" s="27">
        <v>5.4930908780721488E-3</v>
      </c>
      <c r="AR109" s="27">
        <v>0.4385011875545719</v>
      </c>
      <c r="AS109" s="27">
        <v>0.88676671925393258</v>
      </c>
      <c r="AT109" s="27">
        <v>1.165247915248234</v>
      </c>
      <c r="AU109" s="27">
        <v>0.7612799972483304</v>
      </c>
      <c r="AV109" s="27">
        <v>-6.7019044561427794</v>
      </c>
      <c r="AW109" s="28">
        <v>-7.4615834345636882</v>
      </c>
      <c r="AX109" s="28">
        <v>-3.4358046580291446</v>
      </c>
      <c r="AY109" s="28">
        <v>-1.6786073436669404</v>
      </c>
      <c r="AZ109" s="28">
        <v>-1.1739153259049047</v>
      </c>
      <c r="BA109" s="28">
        <v>-0.93346706757333919</v>
      </c>
    </row>
    <row r="110" spans="1:53" s="42" customFormat="1" x14ac:dyDescent="0.2">
      <c r="A110" s="37" t="s">
        <v>442</v>
      </c>
      <c r="B110" s="37" t="s">
        <v>40</v>
      </c>
      <c r="C110" s="37"/>
      <c r="D110" s="38"/>
      <c r="E110" s="38"/>
      <c r="F110" s="12" t="s">
        <v>41</v>
      </c>
      <c r="G110" s="12" t="s">
        <v>1177</v>
      </c>
      <c r="H110" s="27" t="s">
        <v>1536</v>
      </c>
      <c r="I110" s="27" t="s">
        <v>1536</v>
      </c>
      <c r="J110" s="27" t="s">
        <v>1536</v>
      </c>
      <c r="K110" s="27" t="s">
        <v>1536</v>
      </c>
      <c r="L110" s="27" t="s">
        <v>1536</v>
      </c>
      <c r="M110" s="27" t="s">
        <v>1536</v>
      </c>
      <c r="N110" s="27" t="s">
        <v>1536</v>
      </c>
      <c r="O110" s="27" t="s">
        <v>1536</v>
      </c>
      <c r="P110" s="27" t="s">
        <v>1536</v>
      </c>
      <c r="Q110" s="27" t="s">
        <v>1536</v>
      </c>
      <c r="R110" s="27" t="s">
        <v>1536</v>
      </c>
      <c r="S110" s="27" t="s">
        <v>1536</v>
      </c>
      <c r="T110" s="27" t="s">
        <v>1536</v>
      </c>
      <c r="U110" s="27" t="s">
        <v>1536</v>
      </c>
      <c r="V110" s="27" t="s">
        <v>1536</v>
      </c>
      <c r="W110" s="27">
        <v>64.841708035046352</v>
      </c>
      <c r="X110" s="27">
        <v>67.845412702888368</v>
      </c>
      <c r="Y110" s="27">
        <v>66.36612959077911</v>
      </c>
      <c r="Z110" s="27">
        <v>65.830199415706019</v>
      </c>
      <c r="AA110" s="27">
        <v>65.072086185913989</v>
      </c>
      <c r="AB110" s="27">
        <v>62.389870178608028</v>
      </c>
      <c r="AC110" s="27">
        <v>61.385874838517552</v>
      </c>
      <c r="AD110" s="27">
        <v>61.987752587394162</v>
      </c>
      <c r="AE110" s="27">
        <v>64.744735397070457</v>
      </c>
      <c r="AF110" s="27">
        <v>66.282929309747331</v>
      </c>
      <c r="AG110" s="27">
        <v>67.730109913625952</v>
      </c>
      <c r="AH110" s="27">
        <v>66.950721152381448</v>
      </c>
      <c r="AI110" s="27">
        <v>65.79103055235359</v>
      </c>
      <c r="AJ110" s="27">
        <v>70.587639391957055</v>
      </c>
      <c r="AK110" s="27">
        <v>82.324152047552403</v>
      </c>
      <c r="AL110" s="27">
        <v>88.713611328127058</v>
      </c>
      <c r="AM110" s="27">
        <v>89.815130951489976</v>
      </c>
      <c r="AN110" s="27">
        <v>92.546596714977539</v>
      </c>
      <c r="AO110" s="27">
        <v>93.632459674444775</v>
      </c>
      <c r="AP110" s="27">
        <v>93.637468986577829</v>
      </c>
      <c r="AQ110" s="27">
        <v>92.67706197763944</v>
      </c>
      <c r="AR110" s="27">
        <v>92.268924337260955</v>
      </c>
      <c r="AS110" s="27">
        <v>90.477447424388018</v>
      </c>
      <c r="AT110" s="27">
        <v>89.096367250982894</v>
      </c>
      <c r="AU110" s="27">
        <v>87.93815008546288</v>
      </c>
      <c r="AV110" s="27">
        <v>103.54707959773788</v>
      </c>
      <c r="AW110" s="28">
        <v>107.60935285922419</v>
      </c>
      <c r="AX110" s="28">
        <v>104.75095056530148</v>
      </c>
      <c r="AY110" s="28">
        <v>103.80138578802152</v>
      </c>
      <c r="AZ110" s="28">
        <v>103.27809372695258</v>
      </c>
      <c r="BA110" s="28">
        <v>102.65971871483477</v>
      </c>
    </row>
    <row r="111" spans="1:53" s="20" customFormat="1" x14ac:dyDescent="0.2">
      <c r="A111" s="70"/>
      <c r="B111" s="70"/>
      <c r="C111" s="70"/>
      <c r="D111" s="70"/>
      <c r="E111" s="70"/>
      <c r="F111" s="23" t="s">
        <v>42</v>
      </c>
      <c r="G111" s="18"/>
      <c r="H111" s="6"/>
      <c r="I111" s="21"/>
      <c r="J111" s="21"/>
      <c r="K111" s="21"/>
      <c r="L111" s="21"/>
      <c r="M111" s="21"/>
      <c r="N111" s="21"/>
      <c r="O111" s="21"/>
      <c r="P111" s="21"/>
      <c r="Q111" s="21"/>
      <c r="R111" s="21"/>
      <c r="S111" s="6"/>
      <c r="T111" s="6"/>
      <c r="U111" s="6"/>
      <c r="V111" s="6"/>
      <c r="W111" s="6"/>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c r="AW111" s="6"/>
      <c r="AX111" s="6"/>
      <c r="AY111" s="6"/>
      <c r="AZ111" s="6"/>
      <c r="BA111" s="6"/>
    </row>
    <row r="112" spans="1:53" s="42" customFormat="1" x14ac:dyDescent="0.2">
      <c r="A112" s="37" t="s">
        <v>442</v>
      </c>
      <c r="B112" s="37" t="s">
        <v>43</v>
      </c>
      <c r="C112" s="37"/>
      <c r="D112" s="38" t="s">
        <v>1651</v>
      </c>
      <c r="E112" s="38" t="s">
        <v>1546</v>
      </c>
      <c r="F112" s="39" t="s">
        <v>44</v>
      </c>
      <c r="G112" s="12" t="s">
        <v>1178</v>
      </c>
      <c r="H112" s="27" t="s">
        <v>1536</v>
      </c>
      <c r="I112" s="27" t="s">
        <v>1536</v>
      </c>
      <c r="J112" s="27" t="s">
        <v>1536</v>
      </c>
      <c r="K112" s="27" t="s">
        <v>1536</v>
      </c>
      <c r="L112" s="27" t="s">
        <v>1536</v>
      </c>
      <c r="M112" s="27" t="s">
        <v>1536</v>
      </c>
      <c r="N112" s="27" t="s">
        <v>1536</v>
      </c>
      <c r="O112" s="27" t="s">
        <v>1536</v>
      </c>
      <c r="P112" s="27" t="s">
        <v>1536</v>
      </c>
      <c r="Q112" s="27" t="s">
        <v>1536</v>
      </c>
      <c r="R112" s="27" t="s">
        <v>1536</v>
      </c>
      <c r="S112" s="27" t="s">
        <v>1536</v>
      </c>
      <c r="T112" s="27" t="s">
        <v>1536</v>
      </c>
      <c r="U112" s="27" t="s">
        <v>1536</v>
      </c>
      <c r="V112" s="27" t="s">
        <v>1536</v>
      </c>
      <c r="W112" s="27" t="s">
        <v>1536</v>
      </c>
      <c r="X112" s="27" t="s">
        <v>1536</v>
      </c>
      <c r="Y112" s="27" t="s">
        <v>1536</v>
      </c>
      <c r="Z112" s="27" t="s">
        <v>1536</v>
      </c>
      <c r="AA112" s="27" t="s">
        <v>1536</v>
      </c>
      <c r="AB112" s="27" t="s">
        <v>1536</v>
      </c>
      <c r="AC112" s="27" t="s">
        <v>1536</v>
      </c>
      <c r="AD112" s="27" t="s">
        <v>1536</v>
      </c>
      <c r="AE112" s="27" t="s">
        <v>1536</v>
      </c>
      <c r="AF112" s="27" t="s">
        <v>1536</v>
      </c>
      <c r="AG112" s="27" t="s">
        <v>1536</v>
      </c>
      <c r="AH112" s="27" t="s">
        <v>1536</v>
      </c>
      <c r="AI112" s="27" t="s">
        <v>1536</v>
      </c>
      <c r="AJ112" s="27" t="s">
        <v>1536</v>
      </c>
      <c r="AK112" s="27" t="s">
        <v>1536</v>
      </c>
      <c r="AL112" s="27" t="s">
        <v>1536</v>
      </c>
      <c r="AM112" s="27" t="s">
        <v>1536</v>
      </c>
      <c r="AN112" s="27" t="s">
        <v>1536</v>
      </c>
      <c r="AO112" s="27" t="s">
        <v>1536</v>
      </c>
      <c r="AP112" s="27" t="s">
        <v>1536</v>
      </c>
      <c r="AQ112" s="27" t="s">
        <v>1536</v>
      </c>
      <c r="AR112" s="27" t="s">
        <v>1536</v>
      </c>
      <c r="AS112" s="27" t="s">
        <v>1536</v>
      </c>
      <c r="AT112" s="27" t="s">
        <v>1536</v>
      </c>
      <c r="AU112" s="27" t="s">
        <v>1536</v>
      </c>
      <c r="AV112" s="27" t="s">
        <v>1536</v>
      </c>
      <c r="AW112" s="28" t="s">
        <v>1536</v>
      </c>
      <c r="AX112" s="28" t="s">
        <v>1536</v>
      </c>
      <c r="AY112" s="28" t="s">
        <v>1536</v>
      </c>
      <c r="AZ112" s="28" t="s">
        <v>1536</v>
      </c>
      <c r="BA112" s="28" t="s">
        <v>1536</v>
      </c>
    </row>
    <row r="113" spans="1:53" s="42" customFormat="1" x14ac:dyDescent="0.2">
      <c r="A113" s="37" t="s">
        <v>442</v>
      </c>
      <c r="B113" s="37" t="s">
        <v>299</v>
      </c>
      <c r="C113" s="37"/>
      <c r="D113" s="38"/>
      <c r="E113" s="38"/>
      <c r="F113" s="39" t="s">
        <v>300</v>
      </c>
      <c r="G113" s="12" t="s">
        <v>1179</v>
      </c>
      <c r="H113" s="27" t="s">
        <v>1536</v>
      </c>
      <c r="I113" s="27" t="s">
        <v>1536</v>
      </c>
      <c r="J113" s="27" t="s">
        <v>1536</v>
      </c>
      <c r="K113" s="27" t="s">
        <v>1536</v>
      </c>
      <c r="L113" s="27" t="s">
        <v>1536</v>
      </c>
      <c r="M113" s="27" t="s">
        <v>1536</v>
      </c>
      <c r="N113" s="27" t="s">
        <v>1536</v>
      </c>
      <c r="O113" s="27" t="s">
        <v>1536</v>
      </c>
      <c r="P113" s="27" t="s">
        <v>1536</v>
      </c>
      <c r="Q113" s="27" t="s">
        <v>1536</v>
      </c>
      <c r="R113" s="27" t="s">
        <v>1536</v>
      </c>
      <c r="S113" s="27" t="s">
        <v>1536</v>
      </c>
      <c r="T113" s="27" t="s">
        <v>1536</v>
      </c>
      <c r="U113" s="27" t="s">
        <v>1536</v>
      </c>
      <c r="V113" s="27" t="s">
        <v>1536</v>
      </c>
      <c r="W113" s="27" t="s">
        <v>1536</v>
      </c>
      <c r="X113" s="27" t="s">
        <v>1536</v>
      </c>
      <c r="Y113" s="27" t="s">
        <v>1536</v>
      </c>
      <c r="Z113" s="27" t="s">
        <v>1536</v>
      </c>
      <c r="AA113" s="27" t="s">
        <v>1536</v>
      </c>
      <c r="AB113" s="27" t="s">
        <v>1536</v>
      </c>
      <c r="AC113" s="27" t="s">
        <v>1536</v>
      </c>
      <c r="AD113" s="27" t="s">
        <v>1536</v>
      </c>
      <c r="AE113" s="27" t="s">
        <v>1536</v>
      </c>
      <c r="AF113" s="27" t="s">
        <v>1536</v>
      </c>
      <c r="AG113" s="27" t="s">
        <v>1536</v>
      </c>
      <c r="AH113" s="27" t="s">
        <v>1536</v>
      </c>
      <c r="AI113" s="27" t="s">
        <v>1536</v>
      </c>
      <c r="AJ113" s="27" t="s">
        <v>1536</v>
      </c>
      <c r="AK113" s="27" t="s">
        <v>1536</v>
      </c>
      <c r="AL113" s="27" t="s">
        <v>1536</v>
      </c>
      <c r="AM113" s="27" t="s">
        <v>1536</v>
      </c>
      <c r="AN113" s="27" t="s">
        <v>1536</v>
      </c>
      <c r="AO113" s="27" t="s">
        <v>1536</v>
      </c>
      <c r="AP113" s="27" t="s">
        <v>1536</v>
      </c>
      <c r="AQ113" s="27" t="s">
        <v>1536</v>
      </c>
      <c r="AR113" s="27" t="s">
        <v>1536</v>
      </c>
      <c r="AS113" s="27" t="s">
        <v>1536</v>
      </c>
      <c r="AT113" s="27" t="s">
        <v>1536</v>
      </c>
      <c r="AU113" s="27" t="s">
        <v>1536</v>
      </c>
      <c r="AV113" s="27" t="s">
        <v>1536</v>
      </c>
      <c r="AW113" s="28" t="s">
        <v>1536</v>
      </c>
      <c r="AX113" s="28" t="s">
        <v>1536</v>
      </c>
      <c r="AY113" s="28" t="s">
        <v>1536</v>
      </c>
      <c r="AZ113" s="28" t="s">
        <v>1536</v>
      </c>
      <c r="BA113" s="28" t="s">
        <v>1536</v>
      </c>
    </row>
    <row r="114" spans="1:53" s="42" customFormat="1" x14ac:dyDescent="0.2">
      <c r="A114" s="37" t="s">
        <v>442</v>
      </c>
      <c r="B114" s="37" t="s">
        <v>45</v>
      </c>
      <c r="C114" s="37"/>
      <c r="D114" s="38" t="s">
        <v>1651</v>
      </c>
      <c r="E114" s="38" t="s">
        <v>1546</v>
      </c>
      <c r="F114" s="44" t="s">
        <v>46</v>
      </c>
      <c r="G114" s="12" t="s">
        <v>1180</v>
      </c>
      <c r="H114" s="27" t="s">
        <v>1536</v>
      </c>
      <c r="I114" s="27" t="s">
        <v>1536</v>
      </c>
      <c r="J114" s="27" t="s">
        <v>1536</v>
      </c>
      <c r="K114" s="27" t="s">
        <v>1536</v>
      </c>
      <c r="L114" s="27" t="s">
        <v>1536</v>
      </c>
      <c r="M114" s="27" t="s">
        <v>1536</v>
      </c>
      <c r="N114" s="27" t="s">
        <v>1536</v>
      </c>
      <c r="O114" s="27" t="s">
        <v>1536</v>
      </c>
      <c r="P114" s="27" t="s">
        <v>1536</v>
      </c>
      <c r="Q114" s="27" t="s">
        <v>1536</v>
      </c>
      <c r="R114" s="27" t="s">
        <v>1536</v>
      </c>
      <c r="S114" s="27" t="s">
        <v>1536</v>
      </c>
      <c r="T114" s="27" t="s">
        <v>1536</v>
      </c>
      <c r="U114" s="27" t="s">
        <v>1536</v>
      </c>
      <c r="V114" s="27" t="s">
        <v>1536</v>
      </c>
      <c r="W114" s="27" t="s">
        <v>1536</v>
      </c>
      <c r="X114" s="27" t="s">
        <v>1536</v>
      </c>
      <c r="Y114" s="27" t="s">
        <v>1536</v>
      </c>
      <c r="Z114" s="27" t="s">
        <v>1536</v>
      </c>
      <c r="AA114" s="27" t="s">
        <v>1536</v>
      </c>
      <c r="AB114" s="27" t="s">
        <v>1536</v>
      </c>
      <c r="AC114" s="27" t="s">
        <v>1536</v>
      </c>
      <c r="AD114" s="27" t="s">
        <v>1536</v>
      </c>
      <c r="AE114" s="27" t="s">
        <v>1536</v>
      </c>
      <c r="AF114" s="27" t="s">
        <v>1536</v>
      </c>
      <c r="AG114" s="27" t="s">
        <v>1536</v>
      </c>
      <c r="AH114" s="27" t="s">
        <v>1536</v>
      </c>
      <c r="AI114" s="27" t="s">
        <v>1536</v>
      </c>
      <c r="AJ114" s="27" t="s">
        <v>1536</v>
      </c>
      <c r="AK114" s="27" t="s">
        <v>1536</v>
      </c>
      <c r="AL114" s="27" t="s">
        <v>1536</v>
      </c>
      <c r="AM114" s="27" t="s">
        <v>1536</v>
      </c>
      <c r="AN114" s="27" t="s">
        <v>1536</v>
      </c>
      <c r="AO114" s="27" t="s">
        <v>1536</v>
      </c>
      <c r="AP114" s="27" t="s">
        <v>1536</v>
      </c>
      <c r="AQ114" s="27" t="s">
        <v>1536</v>
      </c>
      <c r="AR114" s="27" t="s">
        <v>1536</v>
      </c>
      <c r="AS114" s="27" t="s">
        <v>1536</v>
      </c>
      <c r="AT114" s="27" t="s">
        <v>1536</v>
      </c>
      <c r="AU114" s="27" t="s">
        <v>1536</v>
      </c>
      <c r="AV114" s="27" t="s">
        <v>1536</v>
      </c>
      <c r="AW114" s="28" t="s">
        <v>1536</v>
      </c>
      <c r="AX114" s="28" t="s">
        <v>1536</v>
      </c>
      <c r="AY114" s="28" t="s">
        <v>1536</v>
      </c>
      <c r="AZ114" s="28" t="s">
        <v>1536</v>
      </c>
      <c r="BA114" s="28" t="s">
        <v>1536</v>
      </c>
    </row>
    <row r="115" spans="1:53" s="42" customFormat="1" x14ac:dyDescent="0.2">
      <c r="A115" s="37" t="s">
        <v>442</v>
      </c>
      <c r="B115" s="37" t="s">
        <v>47</v>
      </c>
      <c r="C115" s="37"/>
      <c r="D115" s="38" t="s">
        <v>1651</v>
      </c>
      <c r="E115" s="38" t="s">
        <v>1546</v>
      </c>
      <c r="F115" s="44" t="s">
        <v>48</v>
      </c>
      <c r="G115" s="12" t="s">
        <v>1181</v>
      </c>
      <c r="H115" s="27" t="s">
        <v>1536</v>
      </c>
      <c r="I115" s="27" t="s">
        <v>1536</v>
      </c>
      <c r="J115" s="27" t="s">
        <v>1536</v>
      </c>
      <c r="K115" s="27" t="s">
        <v>1536</v>
      </c>
      <c r="L115" s="27" t="s">
        <v>1536</v>
      </c>
      <c r="M115" s="27" t="s">
        <v>1536</v>
      </c>
      <c r="N115" s="27" t="s">
        <v>1536</v>
      </c>
      <c r="O115" s="27" t="s">
        <v>1536</v>
      </c>
      <c r="P115" s="27" t="s">
        <v>1536</v>
      </c>
      <c r="Q115" s="27" t="s">
        <v>1536</v>
      </c>
      <c r="R115" s="27" t="s">
        <v>1536</v>
      </c>
      <c r="S115" s="27" t="s">
        <v>1536</v>
      </c>
      <c r="T115" s="27" t="s">
        <v>1536</v>
      </c>
      <c r="U115" s="27" t="s">
        <v>1536</v>
      </c>
      <c r="V115" s="27" t="s">
        <v>1536</v>
      </c>
      <c r="W115" s="27" t="s">
        <v>1536</v>
      </c>
      <c r="X115" s="27" t="s">
        <v>1536</v>
      </c>
      <c r="Y115" s="27" t="s">
        <v>1536</v>
      </c>
      <c r="Z115" s="27" t="s">
        <v>1536</v>
      </c>
      <c r="AA115" s="27" t="s">
        <v>1536</v>
      </c>
      <c r="AB115" s="27" t="s">
        <v>1536</v>
      </c>
      <c r="AC115" s="27" t="s">
        <v>1536</v>
      </c>
      <c r="AD115" s="27" t="s">
        <v>1536</v>
      </c>
      <c r="AE115" s="27" t="s">
        <v>1536</v>
      </c>
      <c r="AF115" s="27" t="s">
        <v>1536</v>
      </c>
      <c r="AG115" s="27" t="s">
        <v>1536</v>
      </c>
      <c r="AH115" s="27" t="s">
        <v>1536</v>
      </c>
      <c r="AI115" s="27" t="s">
        <v>1536</v>
      </c>
      <c r="AJ115" s="27" t="s">
        <v>1536</v>
      </c>
      <c r="AK115" s="27" t="s">
        <v>1536</v>
      </c>
      <c r="AL115" s="27" t="s">
        <v>1536</v>
      </c>
      <c r="AM115" s="27" t="s">
        <v>1536</v>
      </c>
      <c r="AN115" s="27" t="s">
        <v>1536</v>
      </c>
      <c r="AO115" s="27" t="s">
        <v>1536</v>
      </c>
      <c r="AP115" s="27" t="s">
        <v>1536</v>
      </c>
      <c r="AQ115" s="27" t="s">
        <v>1536</v>
      </c>
      <c r="AR115" s="27" t="s">
        <v>1536</v>
      </c>
      <c r="AS115" s="27" t="s">
        <v>1536</v>
      </c>
      <c r="AT115" s="27" t="s">
        <v>1536</v>
      </c>
      <c r="AU115" s="27" t="s">
        <v>1536</v>
      </c>
      <c r="AV115" s="27" t="s">
        <v>1536</v>
      </c>
      <c r="AW115" s="28" t="s">
        <v>1536</v>
      </c>
      <c r="AX115" s="28" t="s">
        <v>1536</v>
      </c>
      <c r="AY115" s="28" t="s">
        <v>1536</v>
      </c>
      <c r="AZ115" s="28" t="s">
        <v>1536</v>
      </c>
      <c r="BA115" s="28" t="s">
        <v>1536</v>
      </c>
    </row>
    <row r="116" spans="1:53" s="42" customFormat="1" x14ac:dyDescent="0.2">
      <c r="A116" s="37" t="s">
        <v>442</v>
      </c>
      <c r="B116" s="37" t="s">
        <v>49</v>
      </c>
      <c r="C116" s="37"/>
      <c r="D116" s="38" t="s">
        <v>1651</v>
      </c>
      <c r="E116" s="38" t="s">
        <v>1546</v>
      </c>
      <c r="F116" s="44" t="s">
        <v>50</v>
      </c>
      <c r="G116" s="12" t="s">
        <v>1182</v>
      </c>
      <c r="H116" s="27" t="s">
        <v>1536</v>
      </c>
      <c r="I116" s="27" t="s">
        <v>1536</v>
      </c>
      <c r="J116" s="27" t="s">
        <v>1536</v>
      </c>
      <c r="K116" s="27" t="s">
        <v>1536</v>
      </c>
      <c r="L116" s="27" t="s">
        <v>1536</v>
      </c>
      <c r="M116" s="27" t="s">
        <v>1536</v>
      </c>
      <c r="N116" s="27" t="s">
        <v>1536</v>
      </c>
      <c r="O116" s="27" t="s">
        <v>1536</v>
      </c>
      <c r="P116" s="27" t="s">
        <v>1536</v>
      </c>
      <c r="Q116" s="27" t="s">
        <v>1536</v>
      </c>
      <c r="R116" s="27" t="s">
        <v>1536</v>
      </c>
      <c r="S116" s="27" t="s">
        <v>1536</v>
      </c>
      <c r="T116" s="27" t="s">
        <v>1536</v>
      </c>
      <c r="U116" s="27" t="s">
        <v>1536</v>
      </c>
      <c r="V116" s="27" t="s">
        <v>1536</v>
      </c>
      <c r="W116" s="27" t="s">
        <v>1536</v>
      </c>
      <c r="X116" s="27" t="s">
        <v>1536</v>
      </c>
      <c r="Y116" s="27" t="s">
        <v>1536</v>
      </c>
      <c r="Z116" s="27" t="s">
        <v>1536</v>
      </c>
      <c r="AA116" s="27" t="s">
        <v>1536</v>
      </c>
      <c r="AB116" s="27" t="s">
        <v>1536</v>
      </c>
      <c r="AC116" s="27" t="s">
        <v>1536</v>
      </c>
      <c r="AD116" s="27" t="s">
        <v>1536</v>
      </c>
      <c r="AE116" s="27" t="s">
        <v>1536</v>
      </c>
      <c r="AF116" s="27" t="s">
        <v>1536</v>
      </c>
      <c r="AG116" s="27" t="s">
        <v>1536</v>
      </c>
      <c r="AH116" s="27" t="s">
        <v>1536</v>
      </c>
      <c r="AI116" s="27" t="s">
        <v>1536</v>
      </c>
      <c r="AJ116" s="27" t="s">
        <v>1536</v>
      </c>
      <c r="AK116" s="27" t="s">
        <v>1536</v>
      </c>
      <c r="AL116" s="27" t="s">
        <v>1536</v>
      </c>
      <c r="AM116" s="27" t="s">
        <v>1536</v>
      </c>
      <c r="AN116" s="27" t="s">
        <v>1536</v>
      </c>
      <c r="AO116" s="27" t="s">
        <v>1536</v>
      </c>
      <c r="AP116" s="27" t="s">
        <v>1536</v>
      </c>
      <c r="AQ116" s="27" t="s">
        <v>1536</v>
      </c>
      <c r="AR116" s="27" t="s">
        <v>1536</v>
      </c>
      <c r="AS116" s="27" t="s">
        <v>1536</v>
      </c>
      <c r="AT116" s="27" t="s">
        <v>1536</v>
      </c>
      <c r="AU116" s="27" t="s">
        <v>1536</v>
      </c>
      <c r="AV116" s="27" t="s">
        <v>1536</v>
      </c>
      <c r="AW116" s="28" t="s">
        <v>1536</v>
      </c>
      <c r="AX116" s="28" t="s">
        <v>1536</v>
      </c>
      <c r="AY116" s="28" t="s">
        <v>1536</v>
      </c>
      <c r="AZ116" s="28" t="s">
        <v>1536</v>
      </c>
      <c r="BA116" s="28" t="s">
        <v>1536</v>
      </c>
    </row>
    <row r="117" spans="1:53" s="42" customFormat="1" x14ac:dyDescent="0.2">
      <c r="A117" s="37" t="s">
        <v>442</v>
      </c>
      <c r="B117" s="37" t="s">
        <v>51</v>
      </c>
      <c r="C117" s="37"/>
      <c r="D117" s="38"/>
      <c r="E117" s="38"/>
      <c r="F117" s="39" t="s">
        <v>1549</v>
      </c>
      <c r="G117" s="12" t="s">
        <v>1183</v>
      </c>
      <c r="H117" s="27" t="s">
        <v>1536</v>
      </c>
      <c r="I117" s="27" t="s">
        <v>1536</v>
      </c>
      <c r="J117" s="27" t="s">
        <v>1536</v>
      </c>
      <c r="K117" s="27" t="s">
        <v>1536</v>
      </c>
      <c r="L117" s="27" t="s">
        <v>1536</v>
      </c>
      <c r="M117" s="27" t="s">
        <v>1536</v>
      </c>
      <c r="N117" s="27" t="s">
        <v>1536</v>
      </c>
      <c r="O117" s="27" t="s">
        <v>1536</v>
      </c>
      <c r="P117" s="27" t="s">
        <v>1536</v>
      </c>
      <c r="Q117" s="27" t="s">
        <v>1536</v>
      </c>
      <c r="R117" s="27" t="s">
        <v>1536</v>
      </c>
      <c r="S117" s="27" t="s">
        <v>1536</v>
      </c>
      <c r="T117" s="27" t="s">
        <v>1536</v>
      </c>
      <c r="U117" s="27" t="s">
        <v>1536</v>
      </c>
      <c r="V117" s="27" t="s">
        <v>1536</v>
      </c>
      <c r="W117" s="27" t="s">
        <v>1536</v>
      </c>
      <c r="X117" s="27" t="s">
        <v>1536</v>
      </c>
      <c r="Y117" s="27" t="s">
        <v>1536</v>
      </c>
      <c r="Z117" s="27" t="s">
        <v>1536</v>
      </c>
      <c r="AA117" s="27" t="s">
        <v>1536</v>
      </c>
      <c r="AB117" s="27" t="s">
        <v>1536</v>
      </c>
      <c r="AC117" s="27" t="s">
        <v>1536</v>
      </c>
      <c r="AD117" s="27" t="s">
        <v>1536</v>
      </c>
      <c r="AE117" s="27" t="s">
        <v>1536</v>
      </c>
      <c r="AF117" s="27" t="s">
        <v>1536</v>
      </c>
      <c r="AG117" s="27" t="s">
        <v>1536</v>
      </c>
      <c r="AH117" s="27" t="s">
        <v>1536</v>
      </c>
      <c r="AI117" s="27" t="s">
        <v>1536</v>
      </c>
      <c r="AJ117" s="27" t="s">
        <v>1536</v>
      </c>
      <c r="AK117" s="27" t="s">
        <v>1536</v>
      </c>
      <c r="AL117" s="27" t="s">
        <v>1536</v>
      </c>
      <c r="AM117" s="27" t="s">
        <v>1536</v>
      </c>
      <c r="AN117" s="27" t="s">
        <v>1536</v>
      </c>
      <c r="AO117" s="27" t="s">
        <v>1536</v>
      </c>
      <c r="AP117" s="27" t="s">
        <v>1536</v>
      </c>
      <c r="AQ117" s="27" t="s">
        <v>1536</v>
      </c>
      <c r="AR117" s="27" t="s">
        <v>1536</v>
      </c>
      <c r="AS117" s="27" t="s">
        <v>1536</v>
      </c>
      <c r="AT117" s="27" t="s">
        <v>1536</v>
      </c>
      <c r="AU117" s="27" t="s">
        <v>1536</v>
      </c>
      <c r="AV117" s="27" t="s">
        <v>1536</v>
      </c>
      <c r="AW117" s="28" t="s">
        <v>1536</v>
      </c>
      <c r="AX117" s="28" t="s">
        <v>1536</v>
      </c>
      <c r="AY117" s="28" t="s">
        <v>1536</v>
      </c>
      <c r="AZ117" s="28" t="s">
        <v>1536</v>
      </c>
      <c r="BA117" s="28" t="s">
        <v>1536</v>
      </c>
    </row>
    <row r="118" spans="1:53" s="42" customFormat="1" x14ac:dyDescent="0.2">
      <c r="A118" s="37" t="s">
        <v>442</v>
      </c>
      <c r="B118" s="37" t="s">
        <v>1547</v>
      </c>
      <c r="C118" s="37"/>
      <c r="D118" s="38"/>
      <c r="E118" s="38"/>
      <c r="F118" s="39" t="s">
        <v>1551</v>
      </c>
      <c r="G118" s="12" t="s">
        <v>1184</v>
      </c>
      <c r="H118" s="27" t="s">
        <v>1536</v>
      </c>
      <c r="I118" s="27" t="s">
        <v>1536</v>
      </c>
      <c r="J118" s="27" t="s">
        <v>1536</v>
      </c>
      <c r="K118" s="27" t="s">
        <v>1536</v>
      </c>
      <c r="L118" s="27" t="s">
        <v>1536</v>
      </c>
      <c r="M118" s="27" t="s">
        <v>1536</v>
      </c>
      <c r="N118" s="27" t="s">
        <v>1536</v>
      </c>
      <c r="O118" s="27" t="s">
        <v>1536</v>
      </c>
      <c r="P118" s="27" t="s">
        <v>1536</v>
      </c>
      <c r="Q118" s="27" t="s">
        <v>1536</v>
      </c>
      <c r="R118" s="27" t="s">
        <v>1536</v>
      </c>
      <c r="S118" s="27" t="s">
        <v>1536</v>
      </c>
      <c r="T118" s="27" t="s">
        <v>1536</v>
      </c>
      <c r="U118" s="27" t="s">
        <v>1536</v>
      </c>
      <c r="V118" s="27" t="s">
        <v>1536</v>
      </c>
      <c r="W118" s="27" t="s">
        <v>1536</v>
      </c>
      <c r="X118" s="27" t="s">
        <v>1536</v>
      </c>
      <c r="Y118" s="27" t="s">
        <v>1536</v>
      </c>
      <c r="Z118" s="27" t="s">
        <v>1536</v>
      </c>
      <c r="AA118" s="27" t="s">
        <v>1536</v>
      </c>
      <c r="AB118" s="27" t="s">
        <v>1536</v>
      </c>
      <c r="AC118" s="27" t="s">
        <v>1536</v>
      </c>
      <c r="AD118" s="27" t="s">
        <v>1536</v>
      </c>
      <c r="AE118" s="27" t="s">
        <v>1536</v>
      </c>
      <c r="AF118" s="27" t="s">
        <v>1536</v>
      </c>
      <c r="AG118" s="27" t="s">
        <v>1536</v>
      </c>
      <c r="AH118" s="27" t="s">
        <v>1536</v>
      </c>
      <c r="AI118" s="27" t="s">
        <v>1536</v>
      </c>
      <c r="AJ118" s="27" t="s">
        <v>1536</v>
      </c>
      <c r="AK118" s="27" t="s">
        <v>1536</v>
      </c>
      <c r="AL118" s="27" t="s">
        <v>1536</v>
      </c>
      <c r="AM118" s="27" t="s">
        <v>1536</v>
      </c>
      <c r="AN118" s="27" t="s">
        <v>1536</v>
      </c>
      <c r="AO118" s="27" t="s">
        <v>1536</v>
      </c>
      <c r="AP118" s="27" t="s">
        <v>1536</v>
      </c>
      <c r="AQ118" s="27" t="s">
        <v>1536</v>
      </c>
      <c r="AR118" s="27" t="s">
        <v>1536</v>
      </c>
      <c r="AS118" s="27" t="s">
        <v>1536</v>
      </c>
      <c r="AT118" s="27" t="s">
        <v>1536</v>
      </c>
      <c r="AU118" s="27" t="s">
        <v>1536</v>
      </c>
      <c r="AV118" s="27" t="s">
        <v>1536</v>
      </c>
      <c r="AW118" s="28" t="s">
        <v>1536</v>
      </c>
      <c r="AX118" s="28" t="s">
        <v>1536</v>
      </c>
      <c r="AY118" s="28" t="s">
        <v>1536</v>
      </c>
      <c r="AZ118" s="28" t="s">
        <v>1536</v>
      </c>
      <c r="BA118" s="28" t="s">
        <v>1536</v>
      </c>
    </row>
    <row r="119" spans="1:53" s="104" customFormat="1" x14ac:dyDescent="0.2">
      <c r="A119" s="98"/>
      <c r="B119" s="98"/>
      <c r="C119" s="98"/>
      <c r="D119" s="98"/>
      <c r="E119" s="98"/>
      <c r="F119" s="110" t="s">
        <v>52</v>
      </c>
      <c r="G119" s="111"/>
      <c r="H119" s="112"/>
      <c r="I119" s="113"/>
      <c r="J119" s="113"/>
      <c r="K119" s="113"/>
      <c r="L119" s="113"/>
      <c r="M119" s="113"/>
      <c r="N119" s="113"/>
      <c r="O119" s="113"/>
      <c r="P119" s="113"/>
      <c r="Q119" s="113"/>
      <c r="R119" s="113"/>
      <c r="S119" s="112"/>
      <c r="T119" s="112"/>
      <c r="U119" s="112"/>
      <c r="V119" s="112"/>
      <c r="W119" s="112"/>
      <c r="X119" s="112"/>
      <c r="Y119" s="112"/>
      <c r="Z119" s="112"/>
      <c r="AA119" s="112"/>
      <c r="AB119" s="112"/>
      <c r="AC119" s="112"/>
      <c r="AD119" s="112"/>
      <c r="AE119" s="112"/>
      <c r="AF119" s="112"/>
      <c r="AG119" s="112"/>
      <c r="AH119" s="112"/>
      <c r="AI119" s="112"/>
      <c r="AJ119" s="112"/>
      <c r="AK119" s="112"/>
      <c r="AL119" s="112"/>
      <c r="AM119" s="112"/>
      <c r="AN119" s="112"/>
      <c r="AO119" s="112"/>
      <c r="AP119" s="112"/>
      <c r="AQ119" s="112"/>
      <c r="AR119" s="112"/>
      <c r="AS119" s="112"/>
      <c r="AT119" s="112"/>
      <c r="AU119" s="112"/>
      <c r="AV119" s="112"/>
      <c r="AW119" s="112"/>
      <c r="AX119" s="112"/>
      <c r="AY119" s="112"/>
      <c r="AZ119" s="112"/>
      <c r="BA119" s="112"/>
    </row>
    <row r="120" spans="1:53" s="42" customFormat="1" x14ac:dyDescent="0.2">
      <c r="A120" s="37" t="s">
        <v>442</v>
      </c>
      <c r="B120" s="37" t="s">
        <v>53</v>
      </c>
      <c r="C120" s="37"/>
      <c r="D120" s="38"/>
      <c r="E120" s="38"/>
      <c r="F120" s="39" t="s">
        <v>54</v>
      </c>
      <c r="G120" s="12" t="s">
        <v>1185</v>
      </c>
      <c r="H120" s="27" t="s">
        <v>1536</v>
      </c>
      <c r="I120" s="27" t="s">
        <v>1536</v>
      </c>
      <c r="J120" s="27" t="s">
        <v>1536</v>
      </c>
      <c r="K120" s="27" t="s">
        <v>1536</v>
      </c>
      <c r="L120" s="27" t="s">
        <v>1536</v>
      </c>
      <c r="M120" s="27" t="s">
        <v>1536</v>
      </c>
      <c r="N120" s="27" t="s">
        <v>1536</v>
      </c>
      <c r="O120" s="27" t="s">
        <v>1536</v>
      </c>
      <c r="P120" s="27" t="s">
        <v>1536</v>
      </c>
      <c r="Q120" s="27" t="s">
        <v>1536</v>
      </c>
      <c r="R120" s="27" t="s">
        <v>1536</v>
      </c>
      <c r="S120" s="27" t="s">
        <v>1536</v>
      </c>
      <c r="T120" s="27" t="s">
        <v>1536</v>
      </c>
      <c r="U120" s="27" t="s">
        <v>1536</v>
      </c>
      <c r="V120" s="27" t="s">
        <v>1536</v>
      </c>
      <c r="W120" s="27" t="s">
        <v>1536</v>
      </c>
      <c r="X120" s="27" t="s">
        <v>1536</v>
      </c>
      <c r="Y120" s="27" t="s">
        <v>1536</v>
      </c>
      <c r="Z120" s="27" t="s">
        <v>1536</v>
      </c>
      <c r="AA120" s="27" t="s">
        <v>1536</v>
      </c>
      <c r="AB120" s="27" t="s">
        <v>1536</v>
      </c>
      <c r="AC120" s="27" t="s">
        <v>1536</v>
      </c>
      <c r="AD120" s="27" t="s">
        <v>1536</v>
      </c>
      <c r="AE120" s="27" t="s">
        <v>1536</v>
      </c>
      <c r="AF120" s="27" t="s">
        <v>1536</v>
      </c>
      <c r="AG120" s="27" t="s">
        <v>1536</v>
      </c>
      <c r="AH120" s="27" t="s">
        <v>1536</v>
      </c>
      <c r="AI120" s="27" t="s">
        <v>1536</v>
      </c>
      <c r="AJ120" s="27" t="s">
        <v>1536</v>
      </c>
      <c r="AK120" s="27" t="s">
        <v>1536</v>
      </c>
      <c r="AL120" s="27" t="s">
        <v>1536</v>
      </c>
      <c r="AM120" s="27" t="s">
        <v>1536</v>
      </c>
      <c r="AN120" s="27" t="s">
        <v>1536</v>
      </c>
      <c r="AO120" s="27" t="s">
        <v>1536</v>
      </c>
      <c r="AP120" s="27" t="s">
        <v>1536</v>
      </c>
      <c r="AQ120" s="27" t="s">
        <v>1536</v>
      </c>
      <c r="AR120" s="27" t="s">
        <v>1536</v>
      </c>
      <c r="AS120" s="27" t="s">
        <v>1536</v>
      </c>
      <c r="AT120" s="27" t="s">
        <v>1536</v>
      </c>
      <c r="AU120" s="27" t="s">
        <v>1536</v>
      </c>
      <c r="AV120" s="27" t="s">
        <v>1536</v>
      </c>
      <c r="AW120" s="28" t="s">
        <v>1536</v>
      </c>
      <c r="AX120" s="28" t="s">
        <v>1536</v>
      </c>
      <c r="AY120" s="28" t="s">
        <v>1536</v>
      </c>
      <c r="AZ120" s="28" t="s">
        <v>1536</v>
      </c>
      <c r="BA120" s="28" t="s">
        <v>1536</v>
      </c>
    </row>
    <row r="121" spans="1:53" s="42" customFormat="1" x14ac:dyDescent="0.2">
      <c r="A121" s="37" t="s">
        <v>442</v>
      </c>
      <c r="B121" s="37" t="s">
        <v>1558</v>
      </c>
      <c r="C121" s="37"/>
      <c r="D121" s="38"/>
      <c r="E121" s="38"/>
      <c r="F121" s="39" t="s">
        <v>55</v>
      </c>
      <c r="G121" s="12" t="s">
        <v>1186</v>
      </c>
      <c r="H121" s="27" t="s">
        <v>1536</v>
      </c>
      <c r="I121" s="27" t="s">
        <v>1536</v>
      </c>
      <c r="J121" s="27" t="s">
        <v>1536</v>
      </c>
      <c r="K121" s="27" t="s">
        <v>1536</v>
      </c>
      <c r="L121" s="27" t="s">
        <v>1536</v>
      </c>
      <c r="M121" s="27" t="s">
        <v>1536</v>
      </c>
      <c r="N121" s="27" t="s">
        <v>1536</v>
      </c>
      <c r="O121" s="27" t="s">
        <v>1536</v>
      </c>
      <c r="P121" s="27" t="s">
        <v>1536</v>
      </c>
      <c r="Q121" s="27" t="s">
        <v>1536</v>
      </c>
      <c r="R121" s="27" t="s">
        <v>1536</v>
      </c>
      <c r="S121" s="27" t="s">
        <v>1536</v>
      </c>
      <c r="T121" s="27" t="s">
        <v>1536</v>
      </c>
      <c r="U121" s="27" t="s">
        <v>1536</v>
      </c>
      <c r="V121" s="27" t="s">
        <v>1536</v>
      </c>
      <c r="W121" s="27" t="s">
        <v>1536</v>
      </c>
      <c r="X121" s="27" t="s">
        <v>1536</v>
      </c>
      <c r="Y121" s="27" t="s">
        <v>1536</v>
      </c>
      <c r="Z121" s="27" t="s">
        <v>1536</v>
      </c>
      <c r="AA121" s="27" t="s">
        <v>1536</v>
      </c>
      <c r="AB121" s="27" t="s">
        <v>1536</v>
      </c>
      <c r="AC121" s="27" t="s">
        <v>1536</v>
      </c>
      <c r="AD121" s="27" t="s">
        <v>1536</v>
      </c>
      <c r="AE121" s="27" t="s">
        <v>1536</v>
      </c>
      <c r="AF121" s="27" t="s">
        <v>1536</v>
      </c>
      <c r="AG121" s="27" t="s">
        <v>1536</v>
      </c>
      <c r="AH121" s="27" t="s">
        <v>1536</v>
      </c>
      <c r="AI121" s="27" t="s">
        <v>1536</v>
      </c>
      <c r="AJ121" s="27" t="s">
        <v>1536</v>
      </c>
      <c r="AK121" s="27" t="s">
        <v>1536</v>
      </c>
      <c r="AL121" s="27" t="s">
        <v>1536</v>
      </c>
      <c r="AM121" s="27" t="s">
        <v>1536</v>
      </c>
      <c r="AN121" s="27" t="s">
        <v>1536</v>
      </c>
      <c r="AO121" s="27" t="s">
        <v>1536</v>
      </c>
      <c r="AP121" s="27" t="s">
        <v>1536</v>
      </c>
      <c r="AQ121" s="27" t="s">
        <v>1536</v>
      </c>
      <c r="AR121" s="27" t="s">
        <v>1536</v>
      </c>
      <c r="AS121" s="27" t="s">
        <v>1536</v>
      </c>
      <c r="AT121" s="27" t="s">
        <v>1536</v>
      </c>
      <c r="AU121" s="27" t="s">
        <v>1536</v>
      </c>
      <c r="AV121" s="27" t="s">
        <v>1536</v>
      </c>
      <c r="AW121" s="28" t="s">
        <v>1536</v>
      </c>
      <c r="AX121" s="28" t="s">
        <v>1536</v>
      </c>
      <c r="AY121" s="28" t="s">
        <v>1536</v>
      </c>
      <c r="AZ121" s="28" t="s">
        <v>1536</v>
      </c>
      <c r="BA121" s="28" t="s">
        <v>1536</v>
      </c>
    </row>
    <row r="122" spans="1:53" s="42" customFormat="1" x14ac:dyDescent="0.2">
      <c r="A122" s="37" t="s">
        <v>442</v>
      </c>
      <c r="B122" s="37" t="s">
        <v>1559</v>
      </c>
      <c r="C122" s="37"/>
      <c r="D122" s="38"/>
      <c r="E122" s="38"/>
      <c r="F122" s="39" t="s">
        <v>56</v>
      </c>
      <c r="G122" s="12" t="s">
        <v>1187</v>
      </c>
      <c r="H122" s="27" t="s">
        <v>1536</v>
      </c>
      <c r="I122" s="27" t="s">
        <v>1536</v>
      </c>
      <c r="J122" s="27" t="s">
        <v>1536</v>
      </c>
      <c r="K122" s="27" t="s">
        <v>1536</v>
      </c>
      <c r="L122" s="27" t="s">
        <v>1536</v>
      </c>
      <c r="M122" s="27" t="s">
        <v>1536</v>
      </c>
      <c r="N122" s="27" t="s">
        <v>1536</v>
      </c>
      <c r="O122" s="27" t="s">
        <v>1536</v>
      </c>
      <c r="P122" s="27" t="s">
        <v>1536</v>
      </c>
      <c r="Q122" s="27" t="s">
        <v>1536</v>
      </c>
      <c r="R122" s="27" t="s">
        <v>1536</v>
      </c>
      <c r="S122" s="27" t="s">
        <v>1536</v>
      </c>
      <c r="T122" s="27" t="s">
        <v>1536</v>
      </c>
      <c r="U122" s="27" t="s">
        <v>1536</v>
      </c>
      <c r="V122" s="27" t="s">
        <v>1536</v>
      </c>
      <c r="W122" s="27" t="s">
        <v>1536</v>
      </c>
      <c r="X122" s="27" t="s">
        <v>1536</v>
      </c>
      <c r="Y122" s="27" t="s">
        <v>1536</v>
      </c>
      <c r="Z122" s="27" t="s">
        <v>1536</v>
      </c>
      <c r="AA122" s="27" t="s">
        <v>1536</v>
      </c>
      <c r="AB122" s="27" t="s">
        <v>1536</v>
      </c>
      <c r="AC122" s="27" t="s">
        <v>1536</v>
      </c>
      <c r="AD122" s="27" t="s">
        <v>1536</v>
      </c>
      <c r="AE122" s="27" t="s">
        <v>1536</v>
      </c>
      <c r="AF122" s="27" t="s">
        <v>1536</v>
      </c>
      <c r="AG122" s="27" t="s">
        <v>1536</v>
      </c>
      <c r="AH122" s="27" t="s">
        <v>1536</v>
      </c>
      <c r="AI122" s="27" t="s">
        <v>1536</v>
      </c>
      <c r="AJ122" s="27" t="s">
        <v>1536</v>
      </c>
      <c r="AK122" s="27" t="s">
        <v>1536</v>
      </c>
      <c r="AL122" s="27" t="s">
        <v>1536</v>
      </c>
      <c r="AM122" s="27" t="s">
        <v>1536</v>
      </c>
      <c r="AN122" s="27" t="s">
        <v>1536</v>
      </c>
      <c r="AO122" s="27" t="s">
        <v>1536</v>
      </c>
      <c r="AP122" s="27" t="s">
        <v>1536</v>
      </c>
      <c r="AQ122" s="27" t="s">
        <v>1536</v>
      </c>
      <c r="AR122" s="27" t="s">
        <v>1536</v>
      </c>
      <c r="AS122" s="27" t="s">
        <v>1536</v>
      </c>
      <c r="AT122" s="27" t="s">
        <v>1536</v>
      </c>
      <c r="AU122" s="27" t="s">
        <v>1536</v>
      </c>
      <c r="AV122" s="27" t="s">
        <v>1536</v>
      </c>
      <c r="AW122" s="28" t="s">
        <v>1536</v>
      </c>
      <c r="AX122" s="28" t="s">
        <v>1536</v>
      </c>
      <c r="AY122" s="28" t="s">
        <v>1536</v>
      </c>
      <c r="AZ122" s="28" t="s">
        <v>1536</v>
      </c>
      <c r="BA122" s="28" t="s">
        <v>1536</v>
      </c>
    </row>
    <row r="123" spans="1:53" s="42" customFormat="1" x14ac:dyDescent="0.2">
      <c r="A123" s="37" t="s">
        <v>442</v>
      </c>
      <c r="B123" s="37" t="s">
        <v>1560</v>
      </c>
      <c r="C123" s="37"/>
      <c r="D123" s="38"/>
      <c r="E123" s="38"/>
      <c r="F123" s="39" t="s">
        <v>57</v>
      </c>
      <c r="G123" s="12" t="s">
        <v>1188</v>
      </c>
      <c r="H123" s="27" t="s">
        <v>1536</v>
      </c>
      <c r="I123" s="27" t="s">
        <v>1536</v>
      </c>
      <c r="J123" s="27" t="s">
        <v>1536</v>
      </c>
      <c r="K123" s="27" t="s">
        <v>1536</v>
      </c>
      <c r="L123" s="27" t="s">
        <v>1536</v>
      </c>
      <c r="M123" s="27" t="s">
        <v>1536</v>
      </c>
      <c r="N123" s="27" t="s">
        <v>1536</v>
      </c>
      <c r="O123" s="27" t="s">
        <v>1536</v>
      </c>
      <c r="P123" s="27" t="s">
        <v>1536</v>
      </c>
      <c r="Q123" s="27" t="s">
        <v>1536</v>
      </c>
      <c r="R123" s="27" t="s">
        <v>1536</v>
      </c>
      <c r="S123" s="27" t="s">
        <v>1536</v>
      </c>
      <c r="T123" s="27" t="s">
        <v>1536</v>
      </c>
      <c r="U123" s="27" t="s">
        <v>1536</v>
      </c>
      <c r="V123" s="27" t="s">
        <v>1536</v>
      </c>
      <c r="W123" s="27" t="s">
        <v>1536</v>
      </c>
      <c r="X123" s="27" t="s">
        <v>1536</v>
      </c>
      <c r="Y123" s="27" t="s">
        <v>1536</v>
      </c>
      <c r="Z123" s="27" t="s">
        <v>1536</v>
      </c>
      <c r="AA123" s="27" t="s">
        <v>1536</v>
      </c>
      <c r="AB123" s="27" t="s">
        <v>1536</v>
      </c>
      <c r="AC123" s="27" t="s">
        <v>1536</v>
      </c>
      <c r="AD123" s="27" t="s">
        <v>1536</v>
      </c>
      <c r="AE123" s="27" t="s">
        <v>1536</v>
      </c>
      <c r="AF123" s="27" t="s">
        <v>1536</v>
      </c>
      <c r="AG123" s="27" t="s">
        <v>1536</v>
      </c>
      <c r="AH123" s="27" t="s">
        <v>1536</v>
      </c>
      <c r="AI123" s="27" t="s">
        <v>1536</v>
      </c>
      <c r="AJ123" s="27" t="s">
        <v>1536</v>
      </c>
      <c r="AK123" s="27" t="s">
        <v>1536</v>
      </c>
      <c r="AL123" s="27" t="s">
        <v>1536</v>
      </c>
      <c r="AM123" s="27" t="s">
        <v>1536</v>
      </c>
      <c r="AN123" s="27" t="s">
        <v>1536</v>
      </c>
      <c r="AO123" s="27" t="s">
        <v>1536</v>
      </c>
      <c r="AP123" s="27" t="s">
        <v>1536</v>
      </c>
      <c r="AQ123" s="27" t="s">
        <v>1536</v>
      </c>
      <c r="AR123" s="27" t="s">
        <v>1536</v>
      </c>
      <c r="AS123" s="27" t="s">
        <v>1536</v>
      </c>
      <c r="AT123" s="27" t="s">
        <v>1536</v>
      </c>
      <c r="AU123" s="27" t="s">
        <v>1536</v>
      </c>
      <c r="AV123" s="27" t="s">
        <v>1536</v>
      </c>
      <c r="AW123" s="28" t="s">
        <v>1536</v>
      </c>
      <c r="AX123" s="28" t="s">
        <v>1536</v>
      </c>
      <c r="AY123" s="28" t="s">
        <v>1536</v>
      </c>
      <c r="AZ123" s="28" t="s">
        <v>1536</v>
      </c>
      <c r="BA123" s="28" t="s">
        <v>1536</v>
      </c>
    </row>
    <row r="124" spans="1:53" s="42" customFormat="1" x14ac:dyDescent="0.2">
      <c r="A124" s="37" t="s">
        <v>442</v>
      </c>
      <c r="B124" s="37" t="s">
        <v>1795</v>
      </c>
      <c r="C124" s="37" t="s">
        <v>1859</v>
      </c>
      <c r="D124" s="38"/>
      <c r="E124" s="38"/>
      <c r="F124" s="44" t="s">
        <v>1542</v>
      </c>
      <c r="G124" s="12" t="s">
        <v>1189</v>
      </c>
      <c r="H124" s="27">
        <v>37.988886186236904</v>
      </c>
      <c r="I124" s="27">
        <v>42.825379050343656</v>
      </c>
      <c r="J124" s="27">
        <v>47.28918358465301</v>
      </c>
      <c r="K124" s="27">
        <v>51.007402652677335</v>
      </c>
      <c r="L124" s="27">
        <v>54.101183663975554</v>
      </c>
      <c r="M124" s="27">
        <v>56.890378185440767</v>
      </c>
      <c r="N124" s="27">
        <v>58.332243044532873</v>
      </c>
      <c r="O124" s="27">
        <v>59.83560252522944</v>
      </c>
      <c r="P124" s="27">
        <v>61.716773597517118</v>
      </c>
      <c r="Q124" s="27">
        <v>64.37386089008794</v>
      </c>
      <c r="R124" s="27">
        <v>67.406493043817179</v>
      </c>
      <c r="S124" s="27">
        <v>70.971618059215331</v>
      </c>
      <c r="T124" s="27">
        <v>74.053530276126025</v>
      </c>
      <c r="U124" s="27">
        <v>76.648397790532599</v>
      </c>
      <c r="V124" s="27">
        <v>78.670765243408823</v>
      </c>
      <c r="W124" s="27">
        <v>76.865619267967006</v>
      </c>
      <c r="X124" s="27">
        <v>78.614369657318363</v>
      </c>
      <c r="Y124" s="27">
        <v>79.871284923745506</v>
      </c>
      <c r="Z124" s="27">
        <v>80.784068900501552</v>
      </c>
      <c r="AA124" s="27">
        <v>81.591423625628252</v>
      </c>
      <c r="AB124" s="27">
        <v>82.903793812548798</v>
      </c>
      <c r="AC124" s="27">
        <v>84.407035589794475</v>
      </c>
      <c r="AD124" s="27">
        <v>85.854785694044011</v>
      </c>
      <c r="AE124" s="27">
        <v>87.36658270880416</v>
      </c>
      <c r="AF124" s="27">
        <v>89.03627946988702</v>
      </c>
      <c r="AG124" s="27">
        <v>90.816346661219058</v>
      </c>
      <c r="AH124" s="27">
        <v>92.700758145180131</v>
      </c>
      <c r="AI124" s="27">
        <v>94.638663260961053</v>
      </c>
      <c r="AJ124" s="27">
        <v>97.644183852387755</v>
      </c>
      <c r="AK124" s="27">
        <v>98.346597772949579</v>
      </c>
      <c r="AL124" s="27">
        <v>100.00000000000001</v>
      </c>
      <c r="AM124" s="27">
        <v>102.84818278208094</v>
      </c>
      <c r="AN124" s="27">
        <v>105.42715149508817</v>
      </c>
      <c r="AO124" s="27">
        <v>107.05431410430901</v>
      </c>
      <c r="AP124" s="27">
        <v>107.87977107020262</v>
      </c>
      <c r="AQ124" s="27">
        <v>108.25674259772754</v>
      </c>
      <c r="AR124" s="27">
        <v>108.70594687423286</v>
      </c>
      <c r="AS124" s="27">
        <v>110.5470922785231</v>
      </c>
      <c r="AT124" s="27">
        <v>112.66278371961319</v>
      </c>
      <c r="AU124" s="27">
        <v>114.10292889194234</v>
      </c>
      <c r="AV124" s="27">
        <v>114.61539762984512</v>
      </c>
      <c r="AW124" s="28">
        <v>117.04435942803688</v>
      </c>
      <c r="AX124" s="28">
        <v>119.02196306163488</v>
      </c>
      <c r="AY124" s="28">
        <v>120.9216444606195</v>
      </c>
      <c r="AZ124" s="28">
        <v>122.89549092533375</v>
      </c>
      <c r="BA124" s="28">
        <v>124.94180983120432</v>
      </c>
    </row>
    <row r="125" spans="1:53" s="42" customFormat="1" x14ac:dyDescent="0.2">
      <c r="A125" s="37" t="s">
        <v>442</v>
      </c>
      <c r="B125" s="37" t="s">
        <v>58</v>
      </c>
      <c r="C125" s="37"/>
      <c r="D125" s="38"/>
      <c r="E125" s="38"/>
      <c r="F125" s="44" t="s">
        <v>59</v>
      </c>
      <c r="G125" s="12" t="s">
        <v>1190</v>
      </c>
      <c r="H125" s="27" t="s">
        <v>1536</v>
      </c>
      <c r="I125" s="27" t="s">
        <v>1536</v>
      </c>
      <c r="J125" s="27" t="s">
        <v>1536</v>
      </c>
      <c r="K125" s="27" t="s">
        <v>1536</v>
      </c>
      <c r="L125" s="27" t="s">
        <v>1536</v>
      </c>
      <c r="M125" s="27" t="s">
        <v>1536</v>
      </c>
      <c r="N125" s="27" t="s">
        <v>1536</v>
      </c>
      <c r="O125" s="27" t="s">
        <v>1536</v>
      </c>
      <c r="P125" s="27" t="s">
        <v>1536</v>
      </c>
      <c r="Q125" s="27" t="s">
        <v>1536</v>
      </c>
      <c r="R125" s="27" t="s">
        <v>1536</v>
      </c>
      <c r="S125" s="27" t="s">
        <v>1536</v>
      </c>
      <c r="T125" s="27" t="s">
        <v>1536</v>
      </c>
      <c r="U125" s="27" t="s">
        <v>1536</v>
      </c>
      <c r="V125" s="27" t="s">
        <v>1536</v>
      </c>
      <c r="W125" s="27" t="s">
        <v>1536</v>
      </c>
      <c r="X125" s="27" t="s">
        <v>1536</v>
      </c>
      <c r="Y125" s="27" t="s">
        <v>1536</v>
      </c>
      <c r="Z125" s="27" t="s">
        <v>1536</v>
      </c>
      <c r="AA125" s="27" t="s">
        <v>1536</v>
      </c>
      <c r="AB125" s="27" t="s">
        <v>1536</v>
      </c>
      <c r="AC125" s="27" t="s">
        <v>1536</v>
      </c>
      <c r="AD125" s="27" t="s">
        <v>1536</v>
      </c>
      <c r="AE125" s="27" t="s">
        <v>1536</v>
      </c>
      <c r="AF125" s="27" t="s">
        <v>1536</v>
      </c>
      <c r="AG125" s="27" t="s">
        <v>1536</v>
      </c>
      <c r="AH125" s="27" t="s">
        <v>1536</v>
      </c>
      <c r="AI125" s="27" t="s">
        <v>1536</v>
      </c>
      <c r="AJ125" s="27" t="s">
        <v>1536</v>
      </c>
      <c r="AK125" s="27" t="s">
        <v>1536</v>
      </c>
      <c r="AL125" s="27" t="s">
        <v>1536</v>
      </c>
      <c r="AM125" s="27" t="s">
        <v>1536</v>
      </c>
      <c r="AN125" s="27" t="s">
        <v>1536</v>
      </c>
      <c r="AO125" s="27" t="s">
        <v>1536</v>
      </c>
      <c r="AP125" s="27" t="s">
        <v>1536</v>
      </c>
      <c r="AQ125" s="27" t="s">
        <v>1536</v>
      </c>
      <c r="AR125" s="27" t="s">
        <v>1536</v>
      </c>
      <c r="AS125" s="27" t="s">
        <v>1536</v>
      </c>
      <c r="AT125" s="27" t="s">
        <v>1536</v>
      </c>
      <c r="AU125" s="27" t="s">
        <v>1536</v>
      </c>
      <c r="AV125" s="27" t="s">
        <v>1536</v>
      </c>
      <c r="AW125" s="28" t="s">
        <v>1536</v>
      </c>
      <c r="AX125" s="28" t="s">
        <v>1536</v>
      </c>
      <c r="AY125" s="28" t="s">
        <v>1536</v>
      </c>
      <c r="AZ125" s="28" t="s">
        <v>1536</v>
      </c>
      <c r="BA125" s="28" t="s">
        <v>1536</v>
      </c>
    </row>
    <row r="126" spans="1:53" s="42" customFormat="1" x14ac:dyDescent="0.2">
      <c r="A126" s="37" t="s">
        <v>442</v>
      </c>
      <c r="B126" s="37" t="s">
        <v>1543</v>
      </c>
      <c r="C126" s="37" t="s">
        <v>1859</v>
      </c>
      <c r="D126" s="38"/>
      <c r="E126" s="38"/>
      <c r="F126" s="12" t="s">
        <v>1544</v>
      </c>
      <c r="G126" s="12" t="s">
        <v>1191</v>
      </c>
      <c r="H126" s="27" t="s">
        <v>1536</v>
      </c>
      <c r="I126" s="27">
        <v>12.731336318723073</v>
      </c>
      <c r="J126" s="27">
        <v>10.423269176583116</v>
      </c>
      <c r="K126" s="27">
        <v>7.8627262857441593</v>
      </c>
      <c r="L126" s="27">
        <v>6.0653568901843036</v>
      </c>
      <c r="M126" s="27">
        <v>5.155514782798476</v>
      </c>
      <c r="N126" s="27">
        <v>2.5344617228456157</v>
      </c>
      <c r="O126" s="27">
        <v>2.5772358514464244</v>
      </c>
      <c r="P126" s="27">
        <v>3.1438992721674275</v>
      </c>
      <c r="Q126" s="27">
        <v>4.3052919614672058</v>
      </c>
      <c r="R126" s="27">
        <v>4.7109682591621516</v>
      </c>
      <c r="S126" s="27">
        <v>5.2889934699327235</v>
      </c>
      <c r="T126" s="27">
        <v>4.3424573106664921</v>
      </c>
      <c r="U126" s="27">
        <v>3.5040429601816303</v>
      </c>
      <c r="V126" s="27">
        <v>2.6384993178892202</v>
      </c>
      <c r="W126" s="27">
        <v>-2.2945575397120721</v>
      </c>
      <c r="X126" s="27">
        <v>2.2750748722324188</v>
      </c>
      <c r="Y126" s="27">
        <v>1.5988365382894498</v>
      </c>
      <c r="Z126" s="27">
        <v>1.1428186958898801</v>
      </c>
      <c r="AA126" s="27">
        <v>0.99939844094889541</v>
      </c>
      <c r="AB126" s="27">
        <v>1.6084658516833716</v>
      </c>
      <c r="AC126" s="27">
        <v>1.8132364130942102</v>
      </c>
      <c r="AD126" s="27">
        <v>1.7152007461621821</v>
      </c>
      <c r="AE126" s="27">
        <v>1.7608768137255204</v>
      </c>
      <c r="AF126" s="27">
        <v>1.9111389152624003</v>
      </c>
      <c r="AG126" s="27">
        <v>1.9992605283266185</v>
      </c>
      <c r="AH126" s="27">
        <v>2.0749694886876169</v>
      </c>
      <c r="AI126" s="27">
        <v>2.0904954334310055</v>
      </c>
      <c r="AJ126" s="27">
        <v>3.175785126147801</v>
      </c>
      <c r="AK126" s="27">
        <v>0.71936073696277081</v>
      </c>
      <c r="AL126" s="27">
        <v>1.6811992122672148</v>
      </c>
      <c r="AM126" s="27">
        <v>2.8481827820809213</v>
      </c>
      <c r="AN126" s="27">
        <v>2.5075491304223263</v>
      </c>
      <c r="AO126" s="27">
        <v>1.5433999554627542</v>
      </c>
      <c r="AP126" s="27">
        <v>0.77106370985602357</v>
      </c>
      <c r="AQ126" s="27">
        <v>0.34943671439533475</v>
      </c>
      <c r="AR126" s="27">
        <v>0.41494346285158024</v>
      </c>
      <c r="AS126" s="27">
        <v>1.693693360143711</v>
      </c>
      <c r="AT126" s="27">
        <v>1.9138372592918174</v>
      </c>
      <c r="AU126" s="27">
        <v>1.2782794147118581</v>
      </c>
      <c r="AV126" s="27">
        <v>0.44912846925087013</v>
      </c>
      <c r="AW126" s="28">
        <v>2.119228173893517</v>
      </c>
      <c r="AX126" s="28">
        <v>1.6896189130872985</v>
      </c>
      <c r="AY126" s="28">
        <v>1.5960763460109328</v>
      </c>
      <c r="AZ126" s="28">
        <v>1.632335115453265</v>
      </c>
      <c r="BA126" s="28">
        <v>1.6650886785698482</v>
      </c>
    </row>
    <row r="127" spans="1:53" s="42" customFormat="1" x14ac:dyDescent="0.2">
      <c r="A127" s="37" t="s">
        <v>442</v>
      </c>
      <c r="B127" s="37" t="s">
        <v>60</v>
      </c>
      <c r="C127" s="37"/>
      <c r="D127" s="38"/>
      <c r="E127" s="38"/>
      <c r="F127" s="39" t="s">
        <v>61</v>
      </c>
      <c r="G127" s="12" t="s">
        <v>1192</v>
      </c>
      <c r="H127" s="27" t="s">
        <v>1536</v>
      </c>
      <c r="I127" s="27" t="s">
        <v>1536</v>
      </c>
      <c r="J127" s="27" t="s">
        <v>1536</v>
      </c>
      <c r="K127" s="27" t="s">
        <v>1536</v>
      </c>
      <c r="L127" s="27" t="s">
        <v>1536</v>
      </c>
      <c r="M127" s="27" t="s">
        <v>1536</v>
      </c>
      <c r="N127" s="27" t="s">
        <v>1536</v>
      </c>
      <c r="O127" s="27" t="s">
        <v>1536</v>
      </c>
      <c r="P127" s="27" t="s">
        <v>1536</v>
      </c>
      <c r="Q127" s="27" t="s">
        <v>1536</v>
      </c>
      <c r="R127" s="27" t="s">
        <v>1536</v>
      </c>
      <c r="S127" s="27" t="s">
        <v>1536</v>
      </c>
      <c r="T127" s="27" t="s">
        <v>1536</v>
      </c>
      <c r="U127" s="27" t="s">
        <v>1536</v>
      </c>
      <c r="V127" s="27" t="s">
        <v>1536</v>
      </c>
      <c r="W127" s="27" t="s">
        <v>1536</v>
      </c>
      <c r="X127" s="27" t="s">
        <v>1536</v>
      </c>
      <c r="Y127" s="27" t="s">
        <v>1536</v>
      </c>
      <c r="Z127" s="27" t="s">
        <v>1536</v>
      </c>
      <c r="AA127" s="27" t="s">
        <v>1536</v>
      </c>
      <c r="AB127" s="27" t="s">
        <v>1536</v>
      </c>
      <c r="AC127" s="27" t="s">
        <v>1536</v>
      </c>
      <c r="AD127" s="27" t="s">
        <v>1536</v>
      </c>
      <c r="AE127" s="27" t="s">
        <v>1536</v>
      </c>
      <c r="AF127" s="27" t="s">
        <v>1536</v>
      </c>
      <c r="AG127" s="27" t="s">
        <v>1536</v>
      </c>
      <c r="AH127" s="27" t="s">
        <v>1536</v>
      </c>
      <c r="AI127" s="27" t="s">
        <v>1536</v>
      </c>
      <c r="AJ127" s="27" t="s">
        <v>1536</v>
      </c>
      <c r="AK127" s="27" t="s">
        <v>1536</v>
      </c>
      <c r="AL127" s="27" t="s">
        <v>1536</v>
      </c>
      <c r="AM127" s="27" t="s">
        <v>1536</v>
      </c>
      <c r="AN127" s="27" t="s">
        <v>1536</v>
      </c>
      <c r="AO127" s="27" t="s">
        <v>1536</v>
      </c>
      <c r="AP127" s="27" t="s">
        <v>1536</v>
      </c>
      <c r="AQ127" s="27" t="s">
        <v>1536</v>
      </c>
      <c r="AR127" s="27" t="s">
        <v>1536</v>
      </c>
      <c r="AS127" s="27" t="s">
        <v>1536</v>
      </c>
      <c r="AT127" s="27" t="s">
        <v>1536</v>
      </c>
      <c r="AU127" s="27" t="s">
        <v>1536</v>
      </c>
      <c r="AV127" s="27" t="s">
        <v>1536</v>
      </c>
      <c r="AW127" s="28" t="s">
        <v>1536</v>
      </c>
      <c r="AX127" s="28" t="s">
        <v>1536</v>
      </c>
      <c r="AY127" s="28" t="s">
        <v>1536</v>
      </c>
      <c r="AZ127" s="28" t="s">
        <v>1536</v>
      </c>
      <c r="BA127" s="28" t="s">
        <v>1536</v>
      </c>
    </row>
    <row r="128" spans="1:53" s="42" customFormat="1" x14ac:dyDescent="0.2">
      <c r="A128" s="37" t="s">
        <v>442</v>
      </c>
      <c r="B128" s="37" t="s">
        <v>1796</v>
      </c>
      <c r="C128" s="37" t="s">
        <v>1859</v>
      </c>
      <c r="D128" s="38"/>
      <c r="E128" s="38"/>
      <c r="F128" s="39" t="s">
        <v>301</v>
      </c>
      <c r="G128" s="12" t="s">
        <v>1193</v>
      </c>
      <c r="H128" s="27">
        <v>43.641590293787608</v>
      </c>
      <c r="I128" s="27">
        <v>49.483716541097927</v>
      </c>
      <c r="J128" s="27">
        <v>54.235756377900657</v>
      </c>
      <c r="K128" s="27">
        <v>57.688819377034996</v>
      </c>
      <c r="L128" s="27">
        <v>61.290487225768338</v>
      </c>
      <c r="M128" s="27">
        <v>64.405198228518913</v>
      </c>
      <c r="N128" s="27">
        <v>63.727280445432399</v>
      </c>
      <c r="O128" s="27">
        <v>64.067803789523154</v>
      </c>
      <c r="P128" s="27">
        <v>65.685751613080143</v>
      </c>
      <c r="Q128" s="27">
        <v>68.515655843183765</v>
      </c>
      <c r="R128" s="27">
        <v>70.764470012963628</v>
      </c>
      <c r="S128" s="27">
        <v>72.834987658236841</v>
      </c>
      <c r="T128" s="27">
        <v>74.077453935060262</v>
      </c>
      <c r="U128" s="27">
        <v>75.135648392483958</v>
      </c>
      <c r="V128" s="27">
        <v>76.350100118576691</v>
      </c>
      <c r="W128" s="27">
        <v>79.111450274193558</v>
      </c>
      <c r="X128" s="27">
        <v>79.512208279614796</v>
      </c>
      <c r="Y128" s="27">
        <v>79.874561772940893</v>
      </c>
      <c r="Z128" s="27">
        <v>79.249574840529277</v>
      </c>
      <c r="AA128" s="27">
        <v>78.913740657630214</v>
      </c>
      <c r="AB128" s="27">
        <v>81.869949671936439</v>
      </c>
      <c r="AC128" s="27">
        <v>83.216665097573326</v>
      </c>
      <c r="AD128" s="27">
        <v>83.055968728055618</v>
      </c>
      <c r="AE128" s="27">
        <v>84.290114218783216</v>
      </c>
      <c r="AF128" s="27">
        <v>86.11814229215689</v>
      </c>
      <c r="AG128" s="27">
        <v>89.436536821853224</v>
      </c>
      <c r="AH128" s="27">
        <v>93.394255555330346</v>
      </c>
      <c r="AI128" s="27">
        <v>95.709710699731133</v>
      </c>
      <c r="AJ128" s="27">
        <v>101.87908606384012</v>
      </c>
      <c r="AK128" s="27">
        <v>97.405993253434772</v>
      </c>
      <c r="AL128" s="27">
        <v>100.00000000000001</v>
      </c>
      <c r="AM128" s="27">
        <v>105.72392522187842</v>
      </c>
      <c r="AN128" s="27">
        <v>108.39585389930224</v>
      </c>
      <c r="AO128" s="27">
        <v>108.4771059419628</v>
      </c>
      <c r="AP128" s="27">
        <v>107.13742365396618</v>
      </c>
      <c r="AQ128" s="27">
        <v>104.45450327309759</v>
      </c>
      <c r="AR128" s="27">
        <v>102.9216473379782</v>
      </c>
      <c r="AS128" s="27">
        <v>105.80070478201232</v>
      </c>
      <c r="AT128" s="27">
        <v>109.08000948178119</v>
      </c>
      <c r="AU128" s="27">
        <v>110.0191497292695</v>
      </c>
      <c r="AV128" s="27">
        <v>107.87234062518806</v>
      </c>
      <c r="AW128" s="28">
        <v>113.63675108854875</v>
      </c>
      <c r="AX128" s="28">
        <v>116.38157611563017</v>
      </c>
      <c r="AY128" s="28">
        <v>118.81846311387666</v>
      </c>
      <c r="AZ128" s="28">
        <v>121.14175810953724</v>
      </c>
      <c r="BA128" s="28">
        <v>123.4145915607961</v>
      </c>
    </row>
    <row r="129" spans="1:53" s="42" customFormat="1" x14ac:dyDescent="0.2">
      <c r="A129" s="37" t="s">
        <v>442</v>
      </c>
      <c r="B129" s="37" t="s">
        <v>303</v>
      </c>
      <c r="C129" s="37" t="s">
        <v>1859</v>
      </c>
      <c r="D129" s="38"/>
      <c r="E129" s="38"/>
      <c r="F129" s="12" t="s">
        <v>302</v>
      </c>
      <c r="G129" s="12" t="s">
        <v>1194</v>
      </c>
      <c r="H129" s="27" t="s">
        <v>1536</v>
      </c>
      <c r="I129" s="27">
        <v>13.386602568747241</v>
      </c>
      <c r="J129" s="27">
        <v>9.6032395482178465</v>
      </c>
      <c r="K129" s="27">
        <v>6.3667647134379335</v>
      </c>
      <c r="L129" s="27">
        <v>6.2432684316072296</v>
      </c>
      <c r="M129" s="27">
        <v>5.081883247684571</v>
      </c>
      <c r="N129" s="27">
        <v>-1.0525824028693509</v>
      </c>
      <c r="O129" s="27">
        <v>0.53434469776618698</v>
      </c>
      <c r="P129" s="27">
        <v>2.5253680130386646</v>
      </c>
      <c r="Q129" s="27">
        <v>4.3082467058808804</v>
      </c>
      <c r="R129" s="27">
        <v>3.2821902412010218</v>
      </c>
      <c r="S129" s="27">
        <v>2.9259282870258252</v>
      </c>
      <c r="T129" s="27">
        <v>1.7058646081652862</v>
      </c>
      <c r="U129" s="27">
        <v>1.4284973378692944</v>
      </c>
      <c r="V129" s="27">
        <v>1.6163455724090392</v>
      </c>
      <c r="W129" s="27">
        <v>3.6166948718185266</v>
      </c>
      <c r="X129" s="27">
        <v>0.50657395867759192</v>
      </c>
      <c r="Y129" s="27">
        <v>0.4557205757030891</v>
      </c>
      <c r="Z129" s="27">
        <v>-0.78246054631042616</v>
      </c>
      <c r="AA129" s="27">
        <v>-0.42376780389654645</v>
      </c>
      <c r="AB129" s="27">
        <v>3.746127087210116</v>
      </c>
      <c r="AC129" s="27">
        <v>1.6449447337311796</v>
      </c>
      <c r="AD129" s="27">
        <v>-0.19310599545089291</v>
      </c>
      <c r="AE129" s="27">
        <v>1.4859202892069989</v>
      </c>
      <c r="AF129" s="27">
        <v>2.1687336531883705</v>
      </c>
      <c r="AG129" s="27">
        <v>3.8533048221577326</v>
      </c>
      <c r="AH129" s="27">
        <v>4.4251699295562164</v>
      </c>
      <c r="AI129" s="27">
        <v>2.4792265119871537</v>
      </c>
      <c r="AJ129" s="27">
        <v>6.4459241585883564</v>
      </c>
      <c r="AK129" s="27">
        <v>-4.3905898484428825</v>
      </c>
      <c r="AL129" s="27">
        <v>2.6630874137447025</v>
      </c>
      <c r="AM129" s="27">
        <v>5.723925221878412</v>
      </c>
      <c r="AN129" s="27">
        <v>2.5272696523670923</v>
      </c>
      <c r="AO129" s="27">
        <v>7.4958625941579093E-2</v>
      </c>
      <c r="AP129" s="27">
        <v>-1.2349908087641803</v>
      </c>
      <c r="AQ129" s="27">
        <v>-2.5041860158350637</v>
      </c>
      <c r="AR129" s="27">
        <v>-1.4674866923752639</v>
      </c>
      <c r="AS129" s="27">
        <v>2.7973293456718062</v>
      </c>
      <c r="AT129" s="27">
        <v>3.0995112050769658</v>
      </c>
      <c r="AU129" s="27">
        <v>0.86096458182391977</v>
      </c>
      <c r="AV129" s="27">
        <v>-1.9513049404255689</v>
      </c>
      <c r="AW129" s="28">
        <v>5.3437335557495969</v>
      </c>
      <c r="AX129" s="28">
        <v>2.4154377882051437</v>
      </c>
      <c r="AY129" s="28">
        <v>2.0938769516451128</v>
      </c>
      <c r="AZ129" s="28">
        <v>1.9553316334633086</v>
      </c>
      <c r="BA129" s="28">
        <v>1.876176709606403</v>
      </c>
    </row>
    <row r="130" spans="1:53" s="49" customFormat="1" x14ac:dyDescent="0.2">
      <c r="A130" s="37" t="s">
        <v>442</v>
      </c>
      <c r="B130" s="37" t="s">
        <v>62</v>
      </c>
      <c r="C130" s="37"/>
      <c r="D130" s="38"/>
      <c r="E130" s="38"/>
      <c r="F130" s="39" t="s">
        <v>1535</v>
      </c>
      <c r="G130" s="12" t="s">
        <v>1195</v>
      </c>
      <c r="H130" s="27" t="s">
        <v>1536</v>
      </c>
      <c r="I130" s="27" t="s">
        <v>1536</v>
      </c>
      <c r="J130" s="27" t="s">
        <v>1536</v>
      </c>
      <c r="K130" s="27" t="s">
        <v>1536</v>
      </c>
      <c r="L130" s="27" t="s">
        <v>1536</v>
      </c>
      <c r="M130" s="27" t="s">
        <v>1536</v>
      </c>
      <c r="N130" s="27" t="s">
        <v>1536</v>
      </c>
      <c r="O130" s="27" t="s">
        <v>1536</v>
      </c>
      <c r="P130" s="27" t="s">
        <v>1536</v>
      </c>
      <c r="Q130" s="27" t="s">
        <v>1536</v>
      </c>
      <c r="R130" s="27" t="s">
        <v>1536</v>
      </c>
      <c r="S130" s="27" t="s">
        <v>1536</v>
      </c>
      <c r="T130" s="27" t="s">
        <v>1536</v>
      </c>
      <c r="U130" s="27" t="s">
        <v>1536</v>
      </c>
      <c r="V130" s="27" t="s">
        <v>1536</v>
      </c>
      <c r="W130" s="27" t="s">
        <v>1536</v>
      </c>
      <c r="X130" s="27" t="s">
        <v>1536</v>
      </c>
      <c r="Y130" s="27" t="s">
        <v>1536</v>
      </c>
      <c r="Z130" s="27" t="s">
        <v>1536</v>
      </c>
      <c r="AA130" s="27" t="s">
        <v>1536</v>
      </c>
      <c r="AB130" s="27" t="s">
        <v>1536</v>
      </c>
      <c r="AC130" s="27" t="s">
        <v>1536</v>
      </c>
      <c r="AD130" s="27" t="s">
        <v>1536</v>
      </c>
      <c r="AE130" s="27" t="s">
        <v>1536</v>
      </c>
      <c r="AF130" s="27" t="s">
        <v>1536</v>
      </c>
      <c r="AG130" s="27" t="s">
        <v>1536</v>
      </c>
      <c r="AH130" s="27" t="s">
        <v>1536</v>
      </c>
      <c r="AI130" s="27" t="s">
        <v>1536</v>
      </c>
      <c r="AJ130" s="27" t="s">
        <v>1536</v>
      </c>
      <c r="AK130" s="27" t="s">
        <v>1536</v>
      </c>
      <c r="AL130" s="27" t="s">
        <v>1536</v>
      </c>
      <c r="AM130" s="27" t="s">
        <v>1536</v>
      </c>
      <c r="AN130" s="27" t="s">
        <v>1536</v>
      </c>
      <c r="AO130" s="27" t="s">
        <v>1536</v>
      </c>
      <c r="AP130" s="27" t="s">
        <v>1536</v>
      </c>
      <c r="AQ130" s="27" t="s">
        <v>1536</v>
      </c>
      <c r="AR130" s="27" t="s">
        <v>1536</v>
      </c>
      <c r="AS130" s="27" t="s">
        <v>1536</v>
      </c>
      <c r="AT130" s="27" t="s">
        <v>1536</v>
      </c>
      <c r="AU130" s="27" t="s">
        <v>1536</v>
      </c>
      <c r="AV130" s="27" t="s">
        <v>1536</v>
      </c>
      <c r="AW130" s="28" t="s">
        <v>1536</v>
      </c>
      <c r="AX130" s="28" t="s">
        <v>1536</v>
      </c>
      <c r="AY130" s="28" t="s">
        <v>1536</v>
      </c>
      <c r="AZ130" s="28" t="s">
        <v>1536</v>
      </c>
      <c r="BA130" s="28" t="s">
        <v>1536</v>
      </c>
    </row>
    <row r="131" spans="1:53" s="49" customFormat="1" x14ac:dyDescent="0.2">
      <c r="A131" s="136" t="s">
        <v>442</v>
      </c>
      <c r="B131" s="37" t="s">
        <v>63</v>
      </c>
      <c r="C131" s="37"/>
      <c r="D131" s="38"/>
      <c r="E131" s="38"/>
      <c r="F131" s="39" t="s">
        <v>64</v>
      </c>
      <c r="G131" s="12" t="s">
        <v>1196</v>
      </c>
      <c r="H131" s="27" t="s">
        <v>1536</v>
      </c>
      <c r="I131" s="27" t="s">
        <v>1536</v>
      </c>
      <c r="J131" s="27" t="s">
        <v>1536</v>
      </c>
      <c r="K131" s="27" t="s">
        <v>1536</v>
      </c>
      <c r="L131" s="27" t="s">
        <v>1536</v>
      </c>
      <c r="M131" s="27" t="s">
        <v>1536</v>
      </c>
      <c r="N131" s="27" t="s">
        <v>1536</v>
      </c>
      <c r="O131" s="27" t="s">
        <v>1536</v>
      </c>
      <c r="P131" s="27" t="s">
        <v>1536</v>
      </c>
      <c r="Q131" s="27" t="s">
        <v>1536</v>
      </c>
      <c r="R131" s="27" t="s">
        <v>1536</v>
      </c>
      <c r="S131" s="27" t="s">
        <v>1536</v>
      </c>
      <c r="T131" s="27" t="s">
        <v>1536</v>
      </c>
      <c r="U131" s="27" t="s">
        <v>1536</v>
      </c>
      <c r="V131" s="27" t="s">
        <v>1536</v>
      </c>
      <c r="W131" s="27" t="s">
        <v>1536</v>
      </c>
      <c r="X131" s="27" t="s">
        <v>1536</v>
      </c>
      <c r="Y131" s="27" t="s">
        <v>1536</v>
      </c>
      <c r="Z131" s="27" t="s">
        <v>1536</v>
      </c>
      <c r="AA131" s="27" t="s">
        <v>1536</v>
      </c>
      <c r="AB131" s="27" t="s">
        <v>1536</v>
      </c>
      <c r="AC131" s="27" t="s">
        <v>1536</v>
      </c>
      <c r="AD131" s="27" t="s">
        <v>1536</v>
      </c>
      <c r="AE131" s="27" t="s">
        <v>1536</v>
      </c>
      <c r="AF131" s="27" t="s">
        <v>1536</v>
      </c>
      <c r="AG131" s="27" t="s">
        <v>1536</v>
      </c>
      <c r="AH131" s="27" t="s">
        <v>1536</v>
      </c>
      <c r="AI131" s="27" t="s">
        <v>1536</v>
      </c>
      <c r="AJ131" s="27" t="s">
        <v>1536</v>
      </c>
      <c r="AK131" s="27" t="s">
        <v>1536</v>
      </c>
      <c r="AL131" s="27" t="s">
        <v>1536</v>
      </c>
      <c r="AM131" s="27" t="s">
        <v>1536</v>
      </c>
      <c r="AN131" s="27" t="s">
        <v>1536</v>
      </c>
      <c r="AO131" s="27" t="s">
        <v>1536</v>
      </c>
      <c r="AP131" s="27" t="s">
        <v>1536</v>
      </c>
      <c r="AQ131" s="27" t="s">
        <v>1536</v>
      </c>
      <c r="AR131" s="27" t="s">
        <v>1536</v>
      </c>
      <c r="AS131" s="27" t="s">
        <v>1536</v>
      </c>
      <c r="AT131" s="27" t="s">
        <v>1536</v>
      </c>
      <c r="AU131" s="27" t="s">
        <v>1536</v>
      </c>
      <c r="AV131" s="27" t="s">
        <v>1536</v>
      </c>
      <c r="AW131" s="28" t="s">
        <v>1536</v>
      </c>
      <c r="AX131" s="28" t="s">
        <v>1536</v>
      </c>
      <c r="AY131" s="28" t="s">
        <v>1536</v>
      </c>
      <c r="AZ131" s="28" t="s">
        <v>1536</v>
      </c>
      <c r="BA131" s="28" t="s">
        <v>1536</v>
      </c>
    </row>
    <row r="132" spans="1:53" s="49" customFormat="1" x14ac:dyDescent="0.2">
      <c r="A132" s="37" t="s">
        <v>442</v>
      </c>
      <c r="B132" s="37" t="s">
        <v>65</v>
      </c>
      <c r="C132" s="37"/>
      <c r="D132" s="38"/>
      <c r="E132" s="38"/>
      <c r="F132" s="44" t="s">
        <v>66</v>
      </c>
      <c r="G132" s="12" t="s">
        <v>1197</v>
      </c>
      <c r="H132" s="27" t="s">
        <v>1536</v>
      </c>
      <c r="I132" s="27" t="s">
        <v>1536</v>
      </c>
      <c r="J132" s="27" t="s">
        <v>1536</v>
      </c>
      <c r="K132" s="27" t="s">
        <v>1536</v>
      </c>
      <c r="L132" s="27" t="s">
        <v>1536</v>
      </c>
      <c r="M132" s="27" t="s">
        <v>1536</v>
      </c>
      <c r="N132" s="27" t="s">
        <v>1536</v>
      </c>
      <c r="O132" s="27" t="s">
        <v>1536</v>
      </c>
      <c r="P132" s="27" t="s">
        <v>1536</v>
      </c>
      <c r="Q132" s="27" t="s">
        <v>1536</v>
      </c>
      <c r="R132" s="27" t="s">
        <v>1536</v>
      </c>
      <c r="S132" s="27" t="s">
        <v>1536</v>
      </c>
      <c r="T132" s="27" t="s">
        <v>1536</v>
      </c>
      <c r="U132" s="27" t="s">
        <v>1536</v>
      </c>
      <c r="V132" s="27" t="s">
        <v>1536</v>
      </c>
      <c r="W132" s="27" t="s">
        <v>1536</v>
      </c>
      <c r="X132" s="27" t="s">
        <v>1536</v>
      </c>
      <c r="Y132" s="27" t="s">
        <v>1536</v>
      </c>
      <c r="Z132" s="27" t="s">
        <v>1536</v>
      </c>
      <c r="AA132" s="27" t="s">
        <v>1536</v>
      </c>
      <c r="AB132" s="27" t="s">
        <v>1536</v>
      </c>
      <c r="AC132" s="27" t="s">
        <v>1536</v>
      </c>
      <c r="AD132" s="27" t="s">
        <v>1536</v>
      </c>
      <c r="AE132" s="27" t="s">
        <v>1536</v>
      </c>
      <c r="AF132" s="27" t="s">
        <v>1536</v>
      </c>
      <c r="AG132" s="27" t="s">
        <v>1536</v>
      </c>
      <c r="AH132" s="27" t="s">
        <v>1536</v>
      </c>
      <c r="AI132" s="27" t="s">
        <v>1536</v>
      </c>
      <c r="AJ132" s="27" t="s">
        <v>1536</v>
      </c>
      <c r="AK132" s="27" t="s">
        <v>1536</v>
      </c>
      <c r="AL132" s="27" t="s">
        <v>1536</v>
      </c>
      <c r="AM132" s="27" t="s">
        <v>1536</v>
      </c>
      <c r="AN132" s="27" t="s">
        <v>1536</v>
      </c>
      <c r="AO132" s="27" t="s">
        <v>1536</v>
      </c>
      <c r="AP132" s="27" t="s">
        <v>1536</v>
      </c>
      <c r="AQ132" s="27" t="s">
        <v>1536</v>
      </c>
      <c r="AR132" s="27" t="s">
        <v>1536</v>
      </c>
      <c r="AS132" s="27" t="s">
        <v>1536</v>
      </c>
      <c r="AT132" s="27" t="s">
        <v>1536</v>
      </c>
      <c r="AU132" s="27" t="s">
        <v>1536</v>
      </c>
      <c r="AV132" s="27" t="s">
        <v>1536</v>
      </c>
      <c r="AW132" s="28" t="s">
        <v>1536</v>
      </c>
      <c r="AX132" s="28" t="s">
        <v>1536</v>
      </c>
      <c r="AY132" s="28" t="s">
        <v>1536</v>
      </c>
      <c r="AZ132" s="28" t="s">
        <v>1536</v>
      </c>
      <c r="BA132" s="28" t="s">
        <v>1536</v>
      </c>
    </row>
    <row r="133" spans="1:53" s="49" customFormat="1" x14ac:dyDescent="0.2">
      <c r="A133" s="37" t="s">
        <v>442</v>
      </c>
      <c r="B133" s="37" t="s">
        <v>1538</v>
      </c>
      <c r="C133" s="37"/>
      <c r="D133" s="38"/>
      <c r="E133" s="38"/>
      <c r="F133" s="39" t="s">
        <v>1539</v>
      </c>
      <c r="G133" s="12" t="s">
        <v>1198</v>
      </c>
      <c r="H133" s="27" t="s">
        <v>1536</v>
      </c>
      <c r="I133" s="27" t="s">
        <v>1536</v>
      </c>
      <c r="J133" s="27" t="s">
        <v>1536</v>
      </c>
      <c r="K133" s="27" t="s">
        <v>1536</v>
      </c>
      <c r="L133" s="27" t="s">
        <v>1536</v>
      </c>
      <c r="M133" s="27" t="s">
        <v>1536</v>
      </c>
      <c r="N133" s="27" t="s">
        <v>1536</v>
      </c>
      <c r="O133" s="27" t="s">
        <v>1536</v>
      </c>
      <c r="P133" s="27" t="s">
        <v>1536</v>
      </c>
      <c r="Q133" s="27" t="s">
        <v>1536</v>
      </c>
      <c r="R133" s="27" t="s">
        <v>1536</v>
      </c>
      <c r="S133" s="27" t="s">
        <v>1536</v>
      </c>
      <c r="T133" s="27" t="s">
        <v>1536</v>
      </c>
      <c r="U133" s="27" t="s">
        <v>1536</v>
      </c>
      <c r="V133" s="27" t="s">
        <v>1536</v>
      </c>
      <c r="W133" s="27" t="s">
        <v>1536</v>
      </c>
      <c r="X133" s="27" t="s">
        <v>1536</v>
      </c>
      <c r="Y133" s="27" t="s">
        <v>1536</v>
      </c>
      <c r="Z133" s="27" t="s">
        <v>1536</v>
      </c>
      <c r="AA133" s="27" t="s">
        <v>1536</v>
      </c>
      <c r="AB133" s="27" t="s">
        <v>1536</v>
      </c>
      <c r="AC133" s="27" t="s">
        <v>1536</v>
      </c>
      <c r="AD133" s="27" t="s">
        <v>1536</v>
      </c>
      <c r="AE133" s="27" t="s">
        <v>1536</v>
      </c>
      <c r="AF133" s="27" t="s">
        <v>1536</v>
      </c>
      <c r="AG133" s="27" t="s">
        <v>1536</v>
      </c>
      <c r="AH133" s="27" t="s">
        <v>1536</v>
      </c>
      <c r="AI133" s="27" t="s">
        <v>1536</v>
      </c>
      <c r="AJ133" s="27" t="s">
        <v>1536</v>
      </c>
      <c r="AK133" s="27" t="s">
        <v>1536</v>
      </c>
      <c r="AL133" s="27" t="s">
        <v>1536</v>
      </c>
      <c r="AM133" s="27" t="s">
        <v>1536</v>
      </c>
      <c r="AN133" s="27" t="s">
        <v>1536</v>
      </c>
      <c r="AO133" s="27" t="s">
        <v>1536</v>
      </c>
      <c r="AP133" s="27" t="s">
        <v>1536</v>
      </c>
      <c r="AQ133" s="27" t="s">
        <v>1536</v>
      </c>
      <c r="AR133" s="27" t="s">
        <v>1536</v>
      </c>
      <c r="AS133" s="27" t="s">
        <v>1536</v>
      </c>
      <c r="AT133" s="27" t="s">
        <v>1536</v>
      </c>
      <c r="AU133" s="27" t="s">
        <v>1536</v>
      </c>
      <c r="AV133" s="27" t="s">
        <v>1536</v>
      </c>
      <c r="AW133" s="28" t="s">
        <v>1536</v>
      </c>
      <c r="AX133" s="28" t="s">
        <v>1536</v>
      </c>
      <c r="AY133" s="28" t="s">
        <v>1536</v>
      </c>
      <c r="AZ133" s="28" t="s">
        <v>1536</v>
      </c>
      <c r="BA133" s="28" t="s">
        <v>1536</v>
      </c>
    </row>
    <row r="134" spans="1:53" s="49" customFormat="1" x14ac:dyDescent="0.2">
      <c r="A134" s="37" t="s">
        <v>442</v>
      </c>
      <c r="B134" s="37" t="s">
        <v>304</v>
      </c>
      <c r="C134" s="37"/>
      <c r="D134" s="38"/>
      <c r="E134" s="38"/>
      <c r="F134" s="39" t="s">
        <v>305</v>
      </c>
      <c r="G134" s="12" t="s">
        <v>1199</v>
      </c>
      <c r="H134" s="27" t="s">
        <v>1536</v>
      </c>
      <c r="I134" s="27" t="s">
        <v>1536</v>
      </c>
      <c r="J134" s="27" t="s">
        <v>1536</v>
      </c>
      <c r="K134" s="27" t="s">
        <v>1536</v>
      </c>
      <c r="L134" s="27" t="s">
        <v>1536</v>
      </c>
      <c r="M134" s="27" t="s">
        <v>1536</v>
      </c>
      <c r="N134" s="27" t="s">
        <v>1536</v>
      </c>
      <c r="O134" s="27" t="s">
        <v>1536</v>
      </c>
      <c r="P134" s="27" t="s">
        <v>1536</v>
      </c>
      <c r="Q134" s="27" t="s">
        <v>1536</v>
      </c>
      <c r="R134" s="27" t="s">
        <v>1536</v>
      </c>
      <c r="S134" s="27" t="s">
        <v>1536</v>
      </c>
      <c r="T134" s="27" t="s">
        <v>1536</v>
      </c>
      <c r="U134" s="27" t="s">
        <v>1536</v>
      </c>
      <c r="V134" s="27" t="s">
        <v>1536</v>
      </c>
      <c r="W134" s="27" t="s">
        <v>1536</v>
      </c>
      <c r="X134" s="27" t="s">
        <v>1536</v>
      </c>
      <c r="Y134" s="27" t="s">
        <v>1536</v>
      </c>
      <c r="Z134" s="27" t="s">
        <v>1536</v>
      </c>
      <c r="AA134" s="27" t="s">
        <v>1536</v>
      </c>
      <c r="AB134" s="27" t="s">
        <v>1536</v>
      </c>
      <c r="AC134" s="27" t="s">
        <v>1536</v>
      </c>
      <c r="AD134" s="27" t="s">
        <v>1536</v>
      </c>
      <c r="AE134" s="27" t="s">
        <v>1536</v>
      </c>
      <c r="AF134" s="27" t="s">
        <v>1536</v>
      </c>
      <c r="AG134" s="27" t="s">
        <v>1536</v>
      </c>
      <c r="AH134" s="27" t="s">
        <v>1536</v>
      </c>
      <c r="AI134" s="27" t="s">
        <v>1536</v>
      </c>
      <c r="AJ134" s="27" t="s">
        <v>1536</v>
      </c>
      <c r="AK134" s="27" t="s">
        <v>1536</v>
      </c>
      <c r="AL134" s="27" t="s">
        <v>1536</v>
      </c>
      <c r="AM134" s="27" t="s">
        <v>1536</v>
      </c>
      <c r="AN134" s="27" t="s">
        <v>1536</v>
      </c>
      <c r="AO134" s="27" t="s">
        <v>1536</v>
      </c>
      <c r="AP134" s="27" t="s">
        <v>1536</v>
      </c>
      <c r="AQ134" s="27" t="s">
        <v>1536</v>
      </c>
      <c r="AR134" s="27" t="s">
        <v>1536</v>
      </c>
      <c r="AS134" s="27" t="s">
        <v>1536</v>
      </c>
      <c r="AT134" s="27" t="s">
        <v>1536</v>
      </c>
      <c r="AU134" s="27" t="s">
        <v>1536</v>
      </c>
      <c r="AV134" s="27" t="s">
        <v>1536</v>
      </c>
      <c r="AW134" s="28" t="s">
        <v>1536</v>
      </c>
      <c r="AX134" s="28" t="s">
        <v>1536</v>
      </c>
      <c r="AY134" s="28" t="s">
        <v>1536</v>
      </c>
      <c r="AZ134" s="28" t="s">
        <v>1536</v>
      </c>
      <c r="BA134" s="28" t="s">
        <v>1536</v>
      </c>
    </row>
    <row r="135" spans="1:53" s="49" customFormat="1" x14ac:dyDescent="0.2">
      <c r="A135" s="37" t="s">
        <v>442</v>
      </c>
      <c r="B135" s="37" t="s">
        <v>311</v>
      </c>
      <c r="C135" s="37"/>
      <c r="D135" s="38"/>
      <c r="E135" s="38"/>
      <c r="F135" s="39" t="s">
        <v>312</v>
      </c>
      <c r="G135" s="12" t="s">
        <v>1200</v>
      </c>
      <c r="H135" s="27" t="s">
        <v>1536</v>
      </c>
      <c r="I135" s="27" t="s">
        <v>1536</v>
      </c>
      <c r="J135" s="27" t="s">
        <v>1536</v>
      </c>
      <c r="K135" s="27" t="s">
        <v>1536</v>
      </c>
      <c r="L135" s="27" t="s">
        <v>1536</v>
      </c>
      <c r="M135" s="27" t="s">
        <v>1536</v>
      </c>
      <c r="N135" s="27" t="s">
        <v>1536</v>
      </c>
      <c r="O135" s="27" t="s">
        <v>1536</v>
      </c>
      <c r="P135" s="27" t="s">
        <v>1536</v>
      </c>
      <c r="Q135" s="27" t="s">
        <v>1536</v>
      </c>
      <c r="R135" s="27" t="s">
        <v>1536</v>
      </c>
      <c r="S135" s="27" t="s">
        <v>1536</v>
      </c>
      <c r="T135" s="27" t="s">
        <v>1536</v>
      </c>
      <c r="U135" s="27" t="s">
        <v>1536</v>
      </c>
      <c r="V135" s="27" t="s">
        <v>1536</v>
      </c>
      <c r="W135" s="27" t="s">
        <v>1536</v>
      </c>
      <c r="X135" s="27" t="s">
        <v>1536</v>
      </c>
      <c r="Y135" s="27" t="s">
        <v>1536</v>
      </c>
      <c r="Z135" s="27" t="s">
        <v>1536</v>
      </c>
      <c r="AA135" s="27" t="s">
        <v>1536</v>
      </c>
      <c r="AB135" s="27" t="s">
        <v>1536</v>
      </c>
      <c r="AC135" s="27" t="s">
        <v>1536</v>
      </c>
      <c r="AD135" s="27" t="s">
        <v>1536</v>
      </c>
      <c r="AE135" s="27" t="s">
        <v>1536</v>
      </c>
      <c r="AF135" s="27" t="s">
        <v>1536</v>
      </c>
      <c r="AG135" s="27" t="s">
        <v>1536</v>
      </c>
      <c r="AH135" s="27" t="s">
        <v>1536</v>
      </c>
      <c r="AI135" s="27" t="s">
        <v>1536</v>
      </c>
      <c r="AJ135" s="27" t="s">
        <v>1536</v>
      </c>
      <c r="AK135" s="27" t="s">
        <v>1536</v>
      </c>
      <c r="AL135" s="27" t="s">
        <v>1536</v>
      </c>
      <c r="AM135" s="27" t="s">
        <v>1536</v>
      </c>
      <c r="AN135" s="27" t="s">
        <v>1536</v>
      </c>
      <c r="AO135" s="27" t="s">
        <v>1536</v>
      </c>
      <c r="AP135" s="27" t="s">
        <v>1536</v>
      </c>
      <c r="AQ135" s="27" t="s">
        <v>1536</v>
      </c>
      <c r="AR135" s="27" t="s">
        <v>1536</v>
      </c>
      <c r="AS135" s="27" t="s">
        <v>1536</v>
      </c>
      <c r="AT135" s="27" t="s">
        <v>1536</v>
      </c>
      <c r="AU135" s="27" t="s">
        <v>1536</v>
      </c>
      <c r="AV135" s="27" t="s">
        <v>1536</v>
      </c>
      <c r="AW135" s="28" t="s">
        <v>1536</v>
      </c>
      <c r="AX135" s="28" t="s">
        <v>1536</v>
      </c>
      <c r="AY135" s="28" t="s">
        <v>1536</v>
      </c>
      <c r="AZ135" s="28" t="s">
        <v>1536</v>
      </c>
      <c r="BA135" s="28" t="s">
        <v>1536</v>
      </c>
    </row>
    <row r="136" spans="1:53" s="49" customFormat="1" x14ac:dyDescent="0.2">
      <c r="A136" s="37" t="s">
        <v>442</v>
      </c>
      <c r="B136" s="37" t="s">
        <v>68</v>
      </c>
      <c r="C136" s="37"/>
      <c r="D136" s="38"/>
      <c r="E136" s="38"/>
      <c r="F136" s="39" t="s">
        <v>1614</v>
      </c>
      <c r="G136" s="12" t="s">
        <v>1201</v>
      </c>
      <c r="H136" s="27" t="s">
        <v>1536</v>
      </c>
      <c r="I136" s="27" t="s">
        <v>1536</v>
      </c>
      <c r="J136" s="27" t="s">
        <v>1536</v>
      </c>
      <c r="K136" s="27" t="s">
        <v>1536</v>
      </c>
      <c r="L136" s="27" t="s">
        <v>1536</v>
      </c>
      <c r="M136" s="27" t="s">
        <v>1536</v>
      </c>
      <c r="N136" s="27" t="s">
        <v>1536</v>
      </c>
      <c r="O136" s="27" t="s">
        <v>1536</v>
      </c>
      <c r="P136" s="27" t="s">
        <v>1536</v>
      </c>
      <c r="Q136" s="27" t="s">
        <v>1536</v>
      </c>
      <c r="R136" s="27" t="s">
        <v>1536</v>
      </c>
      <c r="S136" s="27" t="s">
        <v>1536</v>
      </c>
      <c r="T136" s="27" t="s">
        <v>1536</v>
      </c>
      <c r="U136" s="27" t="s">
        <v>1536</v>
      </c>
      <c r="V136" s="27" t="s">
        <v>1536</v>
      </c>
      <c r="W136" s="27" t="s">
        <v>1536</v>
      </c>
      <c r="X136" s="27" t="s">
        <v>1536</v>
      </c>
      <c r="Y136" s="27" t="s">
        <v>1536</v>
      </c>
      <c r="Z136" s="27" t="s">
        <v>1536</v>
      </c>
      <c r="AA136" s="27" t="s">
        <v>1536</v>
      </c>
      <c r="AB136" s="27" t="s">
        <v>1536</v>
      </c>
      <c r="AC136" s="27" t="s">
        <v>1536</v>
      </c>
      <c r="AD136" s="27" t="s">
        <v>1536</v>
      </c>
      <c r="AE136" s="27" t="s">
        <v>1536</v>
      </c>
      <c r="AF136" s="27" t="s">
        <v>1536</v>
      </c>
      <c r="AG136" s="27" t="s">
        <v>1536</v>
      </c>
      <c r="AH136" s="27" t="s">
        <v>1536</v>
      </c>
      <c r="AI136" s="27" t="s">
        <v>1536</v>
      </c>
      <c r="AJ136" s="27" t="s">
        <v>1536</v>
      </c>
      <c r="AK136" s="27" t="s">
        <v>1536</v>
      </c>
      <c r="AL136" s="27" t="s">
        <v>1536</v>
      </c>
      <c r="AM136" s="27" t="s">
        <v>1536</v>
      </c>
      <c r="AN136" s="27" t="s">
        <v>1536</v>
      </c>
      <c r="AO136" s="27" t="s">
        <v>1536</v>
      </c>
      <c r="AP136" s="27" t="s">
        <v>1536</v>
      </c>
      <c r="AQ136" s="27" t="s">
        <v>1536</v>
      </c>
      <c r="AR136" s="27" t="s">
        <v>1536</v>
      </c>
      <c r="AS136" s="27" t="s">
        <v>1536</v>
      </c>
      <c r="AT136" s="27" t="s">
        <v>1536</v>
      </c>
      <c r="AU136" s="27" t="s">
        <v>1536</v>
      </c>
      <c r="AV136" s="27" t="s">
        <v>1536</v>
      </c>
      <c r="AW136" s="28" t="s">
        <v>1536</v>
      </c>
      <c r="AX136" s="28" t="s">
        <v>1536</v>
      </c>
      <c r="AY136" s="28" t="s">
        <v>1536</v>
      </c>
      <c r="AZ136" s="28" t="s">
        <v>1536</v>
      </c>
      <c r="BA136" s="28" t="s">
        <v>1536</v>
      </c>
    </row>
    <row r="137" spans="1:53" s="49" customFormat="1" x14ac:dyDescent="0.2">
      <c r="A137" s="37" t="s">
        <v>442</v>
      </c>
      <c r="B137" s="37" t="s">
        <v>69</v>
      </c>
      <c r="C137" s="37"/>
      <c r="D137" s="38"/>
      <c r="E137" s="38"/>
      <c r="F137" s="50" t="s">
        <v>1616</v>
      </c>
      <c r="G137" s="12" t="s">
        <v>1202</v>
      </c>
      <c r="H137" s="27" t="s">
        <v>1536</v>
      </c>
      <c r="I137" s="27" t="s">
        <v>1536</v>
      </c>
      <c r="J137" s="27" t="s">
        <v>1536</v>
      </c>
      <c r="K137" s="27" t="s">
        <v>1536</v>
      </c>
      <c r="L137" s="27" t="s">
        <v>1536</v>
      </c>
      <c r="M137" s="27" t="s">
        <v>1536</v>
      </c>
      <c r="N137" s="27" t="s">
        <v>1536</v>
      </c>
      <c r="O137" s="27" t="s">
        <v>1536</v>
      </c>
      <c r="P137" s="27" t="s">
        <v>1536</v>
      </c>
      <c r="Q137" s="27" t="s">
        <v>1536</v>
      </c>
      <c r="R137" s="27" t="s">
        <v>1536</v>
      </c>
      <c r="S137" s="27" t="s">
        <v>1536</v>
      </c>
      <c r="T137" s="27" t="s">
        <v>1536</v>
      </c>
      <c r="U137" s="27" t="s">
        <v>1536</v>
      </c>
      <c r="V137" s="27" t="s">
        <v>1536</v>
      </c>
      <c r="W137" s="27" t="s">
        <v>1536</v>
      </c>
      <c r="X137" s="27" t="s">
        <v>1536</v>
      </c>
      <c r="Y137" s="27" t="s">
        <v>1536</v>
      </c>
      <c r="Z137" s="27" t="s">
        <v>1536</v>
      </c>
      <c r="AA137" s="27" t="s">
        <v>1536</v>
      </c>
      <c r="AB137" s="27" t="s">
        <v>1536</v>
      </c>
      <c r="AC137" s="27" t="s">
        <v>1536</v>
      </c>
      <c r="AD137" s="27" t="s">
        <v>1536</v>
      </c>
      <c r="AE137" s="27" t="s">
        <v>1536</v>
      </c>
      <c r="AF137" s="27" t="s">
        <v>1536</v>
      </c>
      <c r="AG137" s="27" t="s">
        <v>1536</v>
      </c>
      <c r="AH137" s="27" t="s">
        <v>1536</v>
      </c>
      <c r="AI137" s="27" t="s">
        <v>1536</v>
      </c>
      <c r="AJ137" s="27" t="s">
        <v>1536</v>
      </c>
      <c r="AK137" s="27" t="s">
        <v>1536</v>
      </c>
      <c r="AL137" s="27" t="s">
        <v>1536</v>
      </c>
      <c r="AM137" s="27" t="s">
        <v>1536</v>
      </c>
      <c r="AN137" s="27" t="s">
        <v>1536</v>
      </c>
      <c r="AO137" s="27" t="s">
        <v>1536</v>
      </c>
      <c r="AP137" s="27" t="s">
        <v>1536</v>
      </c>
      <c r="AQ137" s="27" t="s">
        <v>1536</v>
      </c>
      <c r="AR137" s="27" t="s">
        <v>1536</v>
      </c>
      <c r="AS137" s="27" t="s">
        <v>1536</v>
      </c>
      <c r="AT137" s="27" t="s">
        <v>1536</v>
      </c>
      <c r="AU137" s="27" t="s">
        <v>1536</v>
      </c>
      <c r="AV137" s="27" t="s">
        <v>1536</v>
      </c>
      <c r="AW137" s="28" t="s">
        <v>1536</v>
      </c>
      <c r="AX137" s="28" t="s">
        <v>1536</v>
      </c>
      <c r="AY137" s="28" t="s">
        <v>1536</v>
      </c>
      <c r="AZ137" s="28" t="s">
        <v>1536</v>
      </c>
      <c r="BA137" s="28" t="s">
        <v>1536</v>
      </c>
    </row>
    <row r="138" spans="1:53" s="109" customFormat="1" x14ac:dyDescent="0.2">
      <c r="A138" s="98"/>
      <c r="B138" s="98"/>
      <c r="C138" s="98"/>
      <c r="D138" s="98"/>
      <c r="E138" s="98"/>
      <c r="F138" s="115" t="s">
        <v>70</v>
      </c>
      <c r="G138" s="115"/>
      <c r="H138" s="112"/>
      <c r="I138" s="116"/>
      <c r="J138" s="116"/>
      <c r="K138" s="116"/>
      <c r="L138" s="116"/>
      <c r="M138" s="116"/>
      <c r="N138" s="116"/>
      <c r="O138" s="116"/>
      <c r="P138" s="116"/>
      <c r="Q138" s="116"/>
      <c r="R138" s="116"/>
      <c r="S138" s="116"/>
      <c r="T138" s="116"/>
      <c r="U138" s="116"/>
      <c r="V138" s="116"/>
      <c r="W138" s="116"/>
      <c r="X138" s="116"/>
      <c r="Y138" s="116"/>
      <c r="Z138" s="116"/>
      <c r="AA138" s="116"/>
      <c r="AB138" s="116"/>
      <c r="AC138" s="116"/>
      <c r="AD138" s="116"/>
      <c r="AE138" s="116"/>
      <c r="AF138" s="116"/>
      <c r="AG138" s="116"/>
      <c r="AH138" s="116"/>
      <c r="AI138" s="116"/>
      <c r="AJ138" s="116"/>
      <c r="AK138" s="116"/>
      <c r="AL138" s="116"/>
      <c r="AM138" s="116"/>
      <c r="AN138" s="116"/>
      <c r="AO138" s="116"/>
      <c r="AP138" s="116"/>
      <c r="AQ138" s="116"/>
      <c r="AR138" s="116"/>
      <c r="AS138" s="116"/>
      <c r="AT138" s="116"/>
      <c r="AU138" s="116"/>
      <c r="AV138" s="116"/>
      <c r="AW138" s="116"/>
      <c r="AX138" s="116"/>
      <c r="AY138" s="116"/>
      <c r="AZ138" s="116"/>
      <c r="BA138" s="116"/>
    </row>
    <row r="139" spans="1:53" s="51" customFormat="1" x14ac:dyDescent="0.2">
      <c r="A139" s="37" t="s">
        <v>442</v>
      </c>
      <c r="B139" s="37" t="s">
        <v>71</v>
      </c>
      <c r="C139" s="37"/>
      <c r="D139" s="38"/>
      <c r="E139" s="38" t="s">
        <v>1546</v>
      </c>
      <c r="F139" s="15" t="s">
        <v>72</v>
      </c>
      <c r="G139" s="12" t="s">
        <v>1203</v>
      </c>
      <c r="H139" s="27">
        <v>0.22689551899999999</v>
      </c>
      <c r="I139" s="27">
        <v>0.22734975699999999</v>
      </c>
      <c r="J139" s="27">
        <v>0.227598835</v>
      </c>
      <c r="K139" s="27">
        <v>0.22775305500000001</v>
      </c>
      <c r="L139" s="27">
        <v>0.22787215799999999</v>
      </c>
      <c r="M139" s="27">
        <v>0.22823194199999999</v>
      </c>
      <c r="N139" s="27">
        <v>0.22867329600000003</v>
      </c>
      <c r="O139" s="27">
        <v>0.22912094999999999</v>
      </c>
      <c r="P139" s="27">
        <v>0.22997985200000001</v>
      </c>
      <c r="Q139" s="27">
        <v>0.23134679799999999</v>
      </c>
      <c r="R139" s="27">
        <v>0.25065166900000002</v>
      </c>
      <c r="S139" s="27">
        <v>0.25161525500000004</v>
      </c>
      <c r="T139" s="27">
        <v>0.25276143699999998</v>
      </c>
      <c r="U139" s="27">
        <v>0.25355702899999999</v>
      </c>
      <c r="V139" s="27">
        <v>0.25415038100000004</v>
      </c>
      <c r="W139" s="27">
        <v>0.25477206799999996</v>
      </c>
      <c r="X139" s="27">
        <v>0.25524645600000001</v>
      </c>
      <c r="Y139" s="27">
        <v>0.25552872800000004</v>
      </c>
      <c r="Z139" s="27">
        <v>0.25576903500000003</v>
      </c>
      <c r="AA139" s="27">
        <v>0.25627025200000003</v>
      </c>
      <c r="AB139" s="27">
        <v>0.25691809700000001</v>
      </c>
      <c r="AC139" s="27">
        <v>0.25784951300000003</v>
      </c>
      <c r="AD139" s="27">
        <v>0.25887195600000001</v>
      </c>
      <c r="AE139" s="27">
        <v>0.259928783</v>
      </c>
      <c r="AF139" s="27">
        <v>0.26103133000000001</v>
      </c>
      <c r="AG139" s="27">
        <v>0.26212651800000003</v>
      </c>
      <c r="AH139" s="27">
        <v>0.26316977699999999</v>
      </c>
      <c r="AI139" s="27">
        <v>0.26424950699999999</v>
      </c>
      <c r="AJ139" s="27">
        <v>0.26521050899999998</v>
      </c>
      <c r="AK139" s="27">
        <v>0.26617354100000001</v>
      </c>
      <c r="AL139" s="27">
        <v>0.26726281899999998</v>
      </c>
      <c r="AM139" s="27">
        <v>0.26695082399999998</v>
      </c>
      <c r="AN139" s="27">
        <v>0.26821758400000001</v>
      </c>
      <c r="AO139" s="27">
        <v>0.26946852300000002</v>
      </c>
      <c r="AP139" s="27">
        <v>0.270815953</v>
      </c>
      <c r="AQ139" s="27">
        <v>0.27260417199999998</v>
      </c>
      <c r="AR139" s="27">
        <v>0.27370591041999998</v>
      </c>
      <c r="AS139" s="27">
        <v>0.27499560754484004</v>
      </c>
      <c r="AT139" s="27">
        <v>0.27559421128038486</v>
      </c>
      <c r="AU139" s="27">
        <v>0.27604465228038483</v>
      </c>
      <c r="AV139" s="27">
        <v>0.27645583728038481</v>
      </c>
      <c r="AW139" s="28">
        <v>0.27688622289008702</v>
      </c>
      <c r="AX139" s="28">
        <v>0.27723167508550745</v>
      </c>
      <c r="AY139" s="28">
        <v>0.27750984528243111</v>
      </c>
      <c r="AZ139" s="28">
        <v>0.27774331705288152</v>
      </c>
      <c r="BA139" s="28">
        <v>0.27794958003503645</v>
      </c>
    </row>
    <row r="140" spans="1:53" s="51" customFormat="1" x14ac:dyDescent="0.2">
      <c r="A140" s="37" t="s">
        <v>442</v>
      </c>
      <c r="B140" s="37" t="s">
        <v>73</v>
      </c>
      <c r="C140" s="37"/>
      <c r="D140" s="38"/>
      <c r="E140" s="38"/>
      <c r="F140" s="39" t="s">
        <v>74</v>
      </c>
      <c r="G140" s="12" t="s">
        <v>1204</v>
      </c>
      <c r="H140" s="45" t="s">
        <v>1536</v>
      </c>
      <c r="I140" s="45">
        <v>0.20019699022790771</v>
      </c>
      <c r="J140" s="45">
        <v>0.1095571876947421</v>
      </c>
      <c r="K140" s="45">
        <v>6.775957354967499E-2</v>
      </c>
      <c r="L140" s="45">
        <v>5.2294797977570084E-2</v>
      </c>
      <c r="M140" s="45">
        <v>0.15788852976061918</v>
      </c>
      <c r="N140" s="45">
        <v>0.19337959276535255</v>
      </c>
      <c r="O140" s="45">
        <v>0.19576138002574961</v>
      </c>
      <c r="P140" s="45">
        <v>0.37486838283449231</v>
      </c>
      <c r="Q140" s="45">
        <v>0.59437641520005968</v>
      </c>
      <c r="R140" s="45">
        <v>8.3445594090306052</v>
      </c>
      <c r="S140" s="45">
        <v>0.38443230952514007</v>
      </c>
      <c r="T140" s="45">
        <v>0.4555296140529963</v>
      </c>
      <c r="U140" s="45">
        <v>0.31476003991859347</v>
      </c>
      <c r="V140" s="45">
        <v>0.23401126063835598</v>
      </c>
      <c r="W140" s="45">
        <v>0.2446138375058915</v>
      </c>
      <c r="X140" s="45">
        <v>0.18620094570180878</v>
      </c>
      <c r="Y140" s="45">
        <v>0.11058801929066941</v>
      </c>
      <c r="Z140" s="45">
        <v>9.4043046306713229E-2</v>
      </c>
      <c r="AA140" s="45">
        <v>0.19596469134741668</v>
      </c>
      <c r="AB140" s="45">
        <v>0.25279758182779055</v>
      </c>
      <c r="AC140" s="45">
        <v>0.36253421260550311</v>
      </c>
      <c r="AD140" s="45">
        <v>0.39652702388466299</v>
      </c>
      <c r="AE140" s="45">
        <v>0.40824313932250611</v>
      </c>
      <c r="AF140" s="45">
        <v>0.42417272426502617</v>
      </c>
      <c r="AG140" s="45">
        <v>0.41956189703360458</v>
      </c>
      <c r="AH140" s="45">
        <v>0.39799826738626809</v>
      </c>
      <c r="AI140" s="45">
        <v>0.41027887484208492</v>
      </c>
      <c r="AJ140" s="45">
        <v>0.3636722016665761</v>
      </c>
      <c r="AK140" s="45">
        <v>0.36311984907053674</v>
      </c>
      <c r="AL140" s="45">
        <v>0.40923601794062847</v>
      </c>
      <c r="AM140" s="45">
        <v>-0.11673715078190927</v>
      </c>
      <c r="AN140" s="45">
        <v>0.47452934627392196</v>
      </c>
      <c r="AO140" s="45">
        <v>0.46638963089011831</v>
      </c>
      <c r="AP140" s="45">
        <v>0.50003242864844477</v>
      </c>
      <c r="AQ140" s="45">
        <v>0.66030785121435898</v>
      </c>
      <c r="AR140" s="45">
        <v>0.40415317634976411</v>
      </c>
      <c r="AS140" s="45">
        <v>0.47119812753075863</v>
      </c>
      <c r="AT140" s="45">
        <v>0.21767756252151216</v>
      </c>
      <c r="AU140" s="45">
        <v>0.16344356360289414</v>
      </c>
      <c r="AV140" s="45">
        <v>0.14895597382640346</v>
      </c>
      <c r="AW140" s="48">
        <v>0.15567969695851058</v>
      </c>
      <c r="AX140" s="48">
        <v>0.12476323011476609</v>
      </c>
      <c r="AY140" s="48">
        <v>0.1003385334081619</v>
      </c>
      <c r="AZ140" s="48">
        <v>8.4130986492669813E-2</v>
      </c>
      <c r="BA140" s="48">
        <v>7.4263886650305366E-2</v>
      </c>
    </row>
    <row r="141" spans="1:53" s="51" customFormat="1" x14ac:dyDescent="0.2">
      <c r="A141" s="37" t="s">
        <v>442</v>
      </c>
      <c r="B141" s="37" t="s">
        <v>75</v>
      </c>
      <c r="C141" s="37"/>
      <c r="D141" s="38"/>
      <c r="E141" s="38" t="s">
        <v>1546</v>
      </c>
      <c r="F141" s="12" t="s">
        <v>76</v>
      </c>
      <c r="G141" s="12" t="s">
        <v>1205</v>
      </c>
      <c r="H141" s="27" t="s">
        <v>1536</v>
      </c>
      <c r="I141" s="27" t="s">
        <v>1536</v>
      </c>
      <c r="J141" s="27" t="s">
        <v>1536</v>
      </c>
      <c r="K141" s="27" t="s">
        <v>1536</v>
      </c>
      <c r="L141" s="27" t="s">
        <v>1536</v>
      </c>
      <c r="M141" s="27" t="s">
        <v>1536</v>
      </c>
      <c r="N141" s="27" t="s">
        <v>1536</v>
      </c>
      <c r="O141" s="27" t="s">
        <v>1536</v>
      </c>
      <c r="P141" s="27" t="s">
        <v>1536</v>
      </c>
      <c r="Q141" s="27" t="s">
        <v>1536</v>
      </c>
      <c r="R141" s="27" t="s">
        <v>1536</v>
      </c>
      <c r="S141" s="27">
        <v>0.1171621166666667</v>
      </c>
      <c r="T141" s="27">
        <v>0.11698453333333329</v>
      </c>
      <c r="U141" s="27">
        <v>0.1169129833333333</v>
      </c>
      <c r="V141" s="27">
        <v>0.1169402583333333</v>
      </c>
      <c r="W141" s="27">
        <v>0.116820675</v>
      </c>
      <c r="X141" s="27">
        <v>0.11731574166666671</v>
      </c>
      <c r="Y141" s="27">
        <v>0.11781776666666671</v>
      </c>
      <c r="Z141" s="27">
        <v>0.1185991333333333</v>
      </c>
      <c r="AA141" s="27">
        <v>0.1196382916666667</v>
      </c>
      <c r="AB141" s="27">
        <v>0.1201279333333333</v>
      </c>
      <c r="AC141" s="27">
        <v>0.1206633916666667</v>
      </c>
      <c r="AD141" s="27">
        <v>0.1212404166666667</v>
      </c>
      <c r="AE141" s="27">
        <v>0.12174652500000001</v>
      </c>
      <c r="AF141" s="27">
        <v>0.12236075</v>
      </c>
      <c r="AG141" s="27">
        <v>0.12347961666666671</v>
      </c>
      <c r="AH141" s="27">
        <v>0.1247006833333333</v>
      </c>
      <c r="AI141" s="27">
        <v>0.1253242416666667</v>
      </c>
      <c r="AJ141" s="27">
        <v>0.1260323333333333</v>
      </c>
      <c r="AK141" s="27">
        <v>0.12607495833333329</v>
      </c>
      <c r="AL141" s="27">
        <v>0.1262606916666667</v>
      </c>
      <c r="AM141" s="27">
        <v>0.12728661666666671</v>
      </c>
      <c r="AN141" s="27">
        <v>0.12858411666666672</v>
      </c>
      <c r="AO141" s="27">
        <v>0.12941846666666673</v>
      </c>
      <c r="AP141" s="27">
        <v>0.13036677499999999</v>
      </c>
      <c r="AQ141" s="27">
        <v>0.13096534999999998</v>
      </c>
      <c r="AR141" s="27">
        <v>0.13248564166666671</v>
      </c>
      <c r="AS141" s="27">
        <v>0.133228925</v>
      </c>
      <c r="AT141" s="27">
        <v>0.13385259166666669</v>
      </c>
      <c r="AU141" s="27">
        <v>0.13456683333333333</v>
      </c>
      <c r="AV141" s="27">
        <v>0.1330985833333333</v>
      </c>
      <c r="AW141" s="28">
        <v>0.13363885045693191</v>
      </c>
      <c r="AX141" s="28">
        <v>0.13439297531810773</v>
      </c>
      <c r="AY141" s="28">
        <v>0.13464630341267156</v>
      </c>
      <c r="AZ141" s="28">
        <v>0.13450596953873564</v>
      </c>
      <c r="BA141" s="28">
        <v>0.13445877386948338</v>
      </c>
    </row>
    <row r="142" spans="1:53" s="43" customFormat="1" x14ac:dyDescent="0.2">
      <c r="A142" s="37" t="s">
        <v>442</v>
      </c>
      <c r="B142" s="37" t="s">
        <v>77</v>
      </c>
      <c r="C142" s="37"/>
      <c r="D142" s="38" t="s">
        <v>374</v>
      </c>
      <c r="E142" s="38"/>
      <c r="F142" s="39" t="s">
        <v>78</v>
      </c>
      <c r="G142" s="12" t="s">
        <v>1206</v>
      </c>
      <c r="H142" s="45">
        <v>11748.387542145927</v>
      </c>
      <c r="I142" s="45">
        <v>10556.707085755397</v>
      </c>
      <c r="J142" s="45">
        <v>10118.358650999899</v>
      </c>
      <c r="K142" s="45">
        <v>9893.0039506952508</v>
      </c>
      <c r="L142" s="45">
        <v>9440.0816087998428</v>
      </c>
      <c r="M142" s="45">
        <v>9803.7080900939509</v>
      </c>
      <c r="N142" s="45">
        <v>13126.248003830313</v>
      </c>
      <c r="O142" s="45">
        <v>16149.398688358564</v>
      </c>
      <c r="P142" s="45">
        <v>18146.507439618457</v>
      </c>
      <c r="Q142" s="45">
        <v>18205.170845269502</v>
      </c>
      <c r="R142" s="45">
        <v>20678.885552264248</v>
      </c>
      <c r="S142" s="45">
        <v>22137.075196251386</v>
      </c>
      <c r="T142" s="45">
        <v>23944.633374650562</v>
      </c>
      <c r="U142" s="45">
        <v>21929.325117152068</v>
      </c>
      <c r="V142" s="45">
        <v>23241.335044388619</v>
      </c>
      <c r="W142" s="45">
        <v>26334.496340600981</v>
      </c>
      <c r="X142" s="45">
        <v>26537.10444680959</v>
      </c>
      <c r="Y142" s="45">
        <v>25405.637655171991</v>
      </c>
      <c r="Z142" s="45">
        <v>26181.837667911346</v>
      </c>
      <c r="AA142" s="45">
        <v>25826.119791411635</v>
      </c>
      <c r="AB142" s="45">
        <v>23839.190746691544</v>
      </c>
      <c r="AC142" s="45">
        <v>23784.309135917389</v>
      </c>
      <c r="AD142" s="45">
        <v>25650.001536670246</v>
      </c>
      <c r="AE142" s="45">
        <v>30703.345696238954</v>
      </c>
      <c r="AF142" s="45">
        <v>34996.416291107082</v>
      </c>
      <c r="AG142" s="45">
        <v>35987.025610804871</v>
      </c>
      <c r="AH142" s="45">
        <v>37917.378958460395</v>
      </c>
      <c r="AI142" s="45">
        <v>43136.837788667493</v>
      </c>
      <c r="AJ142" s="45">
        <v>45311.687481059053</v>
      </c>
      <c r="AK142" s="45">
        <v>40281.205770069406</v>
      </c>
      <c r="AL142" s="45">
        <v>39878.494297193341</v>
      </c>
      <c r="AM142" s="45">
        <v>43313.454830214432</v>
      </c>
      <c r="AN142" s="45">
        <v>41077.172028246459</v>
      </c>
      <c r="AO142" s="45">
        <v>42598.955626603383</v>
      </c>
      <c r="AP142" s="45">
        <v>44257.820918318357</v>
      </c>
      <c r="AQ142" s="45">
        <v>38747.488230695613</v>
      </c>
      <c r="AR142" s="45">
        <v>38406.228745682834</v>
      </c>
      <c r="AS142" s="45">
        <v>39676.515446090911</v>
      </c>
      <c r="AT142" s="45">
        <v>42516.42022574701</v>
      </c>
      <c r="AU142" s="45">
        <v>41446.163108586232</v>
      </c>
      <c r="AV142" s="45">
        <v>39859.715456627979</v>
      </c>
      <c r="AW142" s="48">
        <v>44833.190164058105</v>
      </c>
      <c r="AX142" s="48">
        <v>47168.532029795337</v>
      </c>
      <c r="AY142" s="48">
        <v>48303.596280922269</v>
      </c>
      <c r="AZ142" s="48">
        <v>50897.018606551806</v>
      </c>
      <c r="BA142" s="48">
        <v>53994.949550459758</v>
      </c>
    </row>
    <row r="143" spans="1:53" s="52" customFormat="1" x14ac:dyDescent="0.2">
      <c r="A143" s="37" t="s">
        <v>442</v>
      </c>
      <c r="B143" s="37" t="s">
        <v>80</v>
      </c>
      <c r="C143" s="37"/>
      <c r="D143" s="38" t="s">
        <v>374</v>
      </c>
      <c r="E143" s="38"/>
      <c r="F143" s="39" t="s">
        <v>81</v>
      </c>
      <c r="G143" s="12" t="s">
        <v>1207</v>
      </c>
      <c r="H143" s="45">
        <v>6700.8764410636077</v>
      </c>
      <c r="I143" s="45">
        <v>6110.9504088891572</v>
      </c>
      <c r="J143" s="45">
        <v>5867.8082750291751</v>
      </c>
      <c r="K143" s="45">
        <v>5729.6294419263259</v>
      </c>
      <c r="L143" s="45">
        <v>5473.7537508494906</v>
      </c>
      <c r="M143" s="45">
        <v>5664.3337657428665</v>
      </c>
      <c r="N143" s="45">
        <v>7540.6920461612062</v>
      </c>
      <c r="O143" s="45">
        <v>9305.2926798415174</v>
      </c>
      <c r="P143" s="45">
        <v>10399.714590650312</v>
      </c>
      <c r="Q143" s="45">
        <v>10426.050401109656</v>
      </c>
      <c r="R143" s="45">
        <v>11711.089891346379</v>
      </c>
      <c r="S143" s="45">
        <v>12744.467688405888</v>
      </c>
      <c r="T143" s="45">
        <v>13863.578534974462</v>
      </c>
      <c r="U143" s="45">
        <v>12778.888870308776</v>
      </c>
      <c r="V143" s="45">
        <v>13487.239514696357</v>
      </c>
      <c r="W143" s="45">
        <v>15219.184686780523</v>
      </c>
      <c r="X143" s="45">
        <v>15427.779178776638</v>
      </c>
      <c r="Y143" s="45">
        <v>14876.297509230879</v>
      </c>
      <c r="Z143" s="45">
        <v>15365.32209733677</v>
      </c>
      <c r="AA143" s="45">
        <v>15271.639771818893</v>
      </c>
      <c r="AB143" s="45">
        <v>14139.352236790855</v>
      </c>
      <c r="AC143" s="45">
        <v>14080.564093336097</v>
      </c>
      <c r="AD143" s="45">
        <v>15078.627904737516</v>
      </c>
      <c r="AE143" s="45">
        <v>18064.760270444309</v>
      </c>
      <c r="AF143" s="45">
        <v>20558.198682096925</v>
      </c>
      <c r="AG143" s="45">
        <v>21183.949029767798</v>
      </c>
      <c r="AH143" s="45">
        <v>22134.538898489627</v>
      </c>
      <c r="AI143" s="45">
        <v>24891.021033334775</v>
      </c>
      <c r="AJ143" s="45">
        <v>26190.602050426009</v>
      </c>
      <c r="AK143" s="45">
        <v>23697.233663391569</v>
      </c>
      <c r="AL143" s="45">
        <v>23298.763350123882</v>
      </c>
      <c r="AM143" s="45">
        <v>25179.650598189437</v>
      </c>
      <c r="AN143" s="45">
        <v>23989.705132208339</v>
      </c>
      <c r="AO143" s="45">
        <v>24811.371179745402</v>
      </c>
      <c r="AP143" s="45">
        <v>25542.136474843857</v>
      </c>
      <c r="AQ143" s="45">
        <v>22374.463528384102</v>
      </c>
      <c r="AR143" s="45">
        <v>22090.538462697834</v>
      </c>
      <c r="AS143" s="45">
        <v>22652.07896818599</v>
      </c>
      <c r="AT143" s="45">
        <v>24273.327983036328</v>
      </c>
      <c r="AU143" s="45">
        <v>23569.516332358726</v>
      </c>
      <c r="AV143" s="45">
        <v>22021.955728489</v>
      </c>
      <c r="AW143" s="48">
        <v>24457.035150360796</v>
      </c>
      <c r="AX143" s="48">
        <v>25536.214876718521</v>
      </c>
      <c r="AY143" s="48">
        <v>26000.922390295033</v>
      </c>
      <c r="AZ143" s="48">
        <v>27280.360713553597</v>
      </c>
      <c r="BA143" s="48">
        <v>28845.203788634473</v>
      </c>
    </row>
    <row r="144" spans="1:53" s="52" customFormat="1" x14ac:dyDescent="0.2">
      <c r="A144" s="37" t="s">
        <v>442</v>
      </c>
      <c r="B144" s="37" t="s">
        <v>82</v>
      </c>
      <c r="C144" s="37"/>
      <c r="D144" s="38" t="s">
        <v>1648</v>
      </c>
      <c r="E144" s="38"/>
      <c r="F144" s="39" t="s">
        <v>83</v>
      </c>
      <c r="G144" s="12" t="s">
        <v>1208</v>
      </c>
      <c r="H144" s="45">
        <v>10397.83138296196</v>
      </c>
      <c r="I144" s="45">
        <v>11427.62173936159</v>
      </c>
      <c r="J144" s="45">
        <v>12245.720132286537</v>
      </c>
      <c r="K144" s="45">
        <v>12980.668389745457</v>
      </c>
      <c r="L144" s="45">
        <v>13789.538201409112</v>
      </c>
      <c r="M144" s="45">
        <v>14597.174572070737</v>
      </c>
      <c r="N144" s="45">
        <v>15258.030529262289</v>
      </c>
      <c r="O144" s="45">
        <v>16053.1253261204</v>
      </c>
      <c r="P144" s="45">
        <v>17285.381685296179</v>
      </c>
      <c r="Q144" s="45">
        <v>18505.538264713854</v>
      </c>
      <c r="R144" s="45">
        <v>18155.9375622509</v>
      </c>
      <c r="S144" s="45">
        <v>19589.244979800282</v>
      </c>
      <c r="T144" s="45">
        <v>20152.357510209367</v>
      </c>
      <c r="U144" s="45">
        <v>20541.778681186308</v>
      </c>
      <c r="V144" s="45">
        <v>21495.62902316422</v>
      </c>
      <c r="W144" s="45">
        <v>22049.611632157037</v>
      </c>
      <c r="X144" s="45">
        <v>22801.93202679099</v>
      </c>
      <c r="Y144" s="45">
        <v>23686.526416716231</v>
      </c>
      <c r="Z144" s="45">
        <v>24593.058713437687</v>
      </c>
      <c r="AA144" s="45">
        <v>25406.402001088143</v>
      </c>
      <c r="AB144" s="45">
        <v>26966.372026770241</v>
      </c>
      <c r="AC144" s="45">
        <v>28175.951259746522</v>
      </c>
      <c r="AD144" s="45">
        <v>29106.764216725398</v>
      </c>
      <c r="AE144" s="45">
        <v>29616.776175086645</v>
      </c>
      <c r="AF144" s="45">
        <v>30674.679877796712</v>
      </c>
      <c r="AG144" s="45">
        <v>31506.080518829018</v>
      </c>
      <c r="AH144" s="45">
        <v>33708.791245339904</v>
      </c>
      <c r="AI144" s="45">
        <v>35338.515891969306</v>
      </c>
      <c r="AJ144" s="45">
        <v>36616.483109061679</v>
      </c>
      <c r="AK144" s="45">
        <v>35648.202825569024</v>
      </c>
      <c r="AL144" s="45">
        <v>36994.159691183493</v>
      </c>
      <c r="AM144" s="45">
        <v>38883.842735713661</v>
      </c>
      <c r="AN144" s="45">
        <v>39428.002514765292</v>
      </c>
      <c r="AO144" s="45">
        <v>40790.926393658803</v>
      </c>
      <c r="AP144" s="45">
        <v>41893.566569554445</v>
      </c>
      <c r="AQ144" s="45">
        <v>42609.240907189756</v>
      </c>
      <c r="AR144" s="45">
        <v>45077.115687494072</v>
      </c>
      <c r="AS144" s="45">
        <v>47018.787682723545</v>
      </c>
      <c r="AT144" s="45">
        <v>48730.719851841961</v>
      </c>
      <c r="AU144" s="45">
        <v>50579.424816128361</v>
      </c>
      <c r="AV144" s="45">
        <v>47448.144431184344</v>
      </c>
      <c r="AW144" s="48">
        <v>50414.179378145236</v>
      </c>
      <c r="AX144" s="48">
        <v>53766.131289207326</v>
      </c>
      <c r="AY144" s="48">
        <v>56088.797561230735</v>
      </c>
      <c r="AZ144" s="48">
        <v>58183.388230233861</v>
      </c>
      <c r="BA144" s="48">
        <v>60165.990019685989</v>
      </c>
    </row>
    <row r="145" spans="1:53" s="43" customFormat="1" x14ac:dyDescent="0.2">
      <c r="A145" s="37" t="s">
        <v>442</v>
      </c>
      <c r="B145" s="37" t="s">
        <v>84</v>
      </c>
      <c r="C145" s="37"/>
      <c r="D145" s="38"/>
      <c r="E145" s="38"/>
      <c r="F145" s="44" t="s">
        <v>85</v>
      </c>
      <c r="G145" s="12" t="s">
        <v>1209</v>
      </c>
      <c r="H145" s="45" t="s">
        <v>1536</v>
      </c>
      <c r="I145" s="45" t="s">
        <v>1536</v>
      </c>
      <c r="J145" s="45">
        <v>0.79802231330718953</v>
      </c>
      <c r="K145" s="45">
        <v>2.0044424718582254</v>
      </c>
      <c r="L145" s="45">
        <v>2.4307439111995288</v>
      </c>
      <c r="M145" s="45">
        <v>2.599147854824202</v>
      </c>
      <c r="N145" s="45">
        <v>2.3765331803545564</v>
      </c>
      <c r="O145" s="45">
        <v>2.6015428661033013</v>
      </c>
      <c r="P145" s="45">
        <v>3.9980938455418613</v>
      </c>
      <c r="Q145" s="45">
        <v>3.1269981342996189</v>
      </c>
      <c r="R145" s="45">
        <v>-4.7745918696364793</v>
      </c>
      <c r="S145" s="45">
        <v>1.6905046079479735</v>
      </c>
      <c r="T145" s="45">
        <v>0.65680154732121743</v>
      </c>
      <c r="U145" s="45">
        <v>-0.43325066637203147</v>
      </c>
      <c r="V145" s="45">
        <v>2.4625839089324586</v>
      </c>
      <c r="W145" s="45">
        <v>1.9560529531438275</v>
      </c>
      <c r="X145" s="45">
        <v>1.2399435384163215</v>
      </c>
      <c r="Y145" s="45">
        <v>2.5172362448047103</v>
      </c>
      <c r="Z145" s="45">
        <v>2.5062377421781967</v>
      </c>
      <c r="AA145" s="45">
        <v>2.2107714374583143</v>
      </c>
      <c r="AB145" s="45">
        <v>3.3595087184799644</v>
      </c>
      <c r="AC145" s="45">
        <v>1.7302281259524932</v>
      </c>
      <c r="AD145" s="45">
        <v>0.44008502221937196</v>
      </c>
      <c r="AE145" s="45">
        <v>0.51487306750077622</v>
      </c>
      <c r="AF145" s="45">
        <v>1.2276896098576406</v>
      </c>
      <c r="AG145" s="45">
        <v>1.2307733543254651</v>
      </c>
      <c r="AH145" s="45">
        <v>2.5035483338668341</v>
      </c>
      <c r="AI145" s="45">
        <v>1.9814503998857758</v>
      </c>
      <c r="AJ145" s="45">
        <v>-0.38179477902777759</v>
      </c>
      <c r="AK145" s="45">
        <v>-4.8644678006021902</v>
      </c>
      <c r="AL145" s="45">
        <v>2.1338837609114147</v>
      </c>
      <c r="AM145" s="45">
        <v>2.4111760977834962</v>
      </c>
      <c r="AN145" s="45">
        <v>-0.444554769038219</v>
      </c>
      <c r="AO145" s="45">
        <v>2.1668700466781488E-2</v>
      </c>
      <c r="AP145" s="45">
        <v>1.1492249006127775</v>
      </c>
      <c r="AQ145" s="45">
        <v>0.68937166800207006</v>
      </c>
      <c r="AR145" s="45">
        <v>1.2208507090228249</v>
      </c>
      <c r="AS145" s="45">
        <v>1.8435464669687152</v>
      </c>
      <c r="AT145" s="45">
        <v>1.0487837940572398</v>
      </c>
      <c r="AU145" s="45">
        <v>1.0462652769703595</v>
      </c>
      <c r="AV145" s="45">
        <v>-7.7344153018239936</v>
      </c>
      <c r="AW145" s="48">
        <v>4.6323519852020656</v>
      </c>
      <c r="AX145" s="48">
        <v>4.3628711846279034</v>
      </c>
      <c r="AY145" s="48">
        <v>1.8518670684072092</v>
      </c>
      <c r="AZ145" s="48">
        <v>1.679271391934245</v>
      </c>
      <c r="BA145" s="48">
        <v>1.5674509703524464</v>
      </c>
    </row>
    <row r="146" spans="1:53" s="43" customFormat="1" x14ac:dyDescent="0.2">
      <c r="A146" s="37" t="s">
        <v>442</v>
      </c>
      <c r="B146" s="37" t="s">
        <v>313</v>
      </c>
      <c r="C146" s="37"/>
      <c r="D146" s="38" t="s">
        <v>1651</v>
      </c>
      <c r="E146" s="38" t="s">
        <v>1546</v>
      </c>
      <c r="F146" s="44" t="s">
        <v>314</v>
      </c>
      <c r="G146" s="12" t="s">
        <v>1210</v>
      </c>
      <c r="H146" s="45" t="s">
        <v>1536</v>
      </c>
      <c r="I146" s="45" t="s">
        <v>1536</v>
      </c>
      <c r="J146" s="45" t="s">
        <v>1536</v>
      </c>
      <c r="K146" s="45" t="s">
        <v>1536</v>
      </c>
      <c r="L146" s="45" t="s">
        <v>1536</v>
      </c>
      <c r="M146" s="45" t="s">
        <v>1536</v>
      </c>
      <c r="N146" s="45" t="s">
        <v>1536</v>
      </c>
      <c r="O146" s="45" t="s">
        <v>1536</v>
      </c>
      <c r="P146" s="45" t="s">
        <v>1536</v>
      </c>
      <c r="Q146" s="45" t="s">
        <v>1536</v>
      </c>
      <c r="R146" s="45" t="s">
        <v>1536</v>
      </c>
      <c r="S146" s="45" t="s">
        <v>1536</v>
      </c>
      <c r="T146" s="45" t="s">
        <v>1536</v>
      </c>
      <c r="U146" s="45" t="s">
        <v>1536</v>
      </c>
      <c r="V146" s="45" t="s">
        <v>1536</v>
      </c>
      <c r="W146" s="45" t="s">
        <v>1536</v>
      </c>
      <c r="X146" s="45" t="s">
        <v>1536</v>
      </c>
      <c r="Y146" s="45" t="s">
        <v>1536</v>
      </c>
      <c r="Z146" s="45" t="s">
        <v>1536</v>
      </c>
      <c r="AA146" s="45" t="s">
        <v>1536</v>
      </c>
      <c r="AB146" s="45" t="s">
        <v>1536</v>
      </c>
      <c r="AC146" s="45" t="s">
        <v>1536</v>
      </c>
      <c r="AD146" s="45" t="s">
        <v>1536</v>
      </c>
      <c r="AE146" s="45" t="s">
        <v>1536</v>
      </c>
      <c r="AF146" s="45" t="s">
        <v>1536</v>
      </c>
      <c r="AG146" s="45" t="s">
        <v>1536</v>
      </c>
      <c r="AH146" s="45" t="s">
        <v>1536</v>
      </c>
      <c r="AI146" s="45" t="s">
        <v>1536</v>
      </c>
      <c r="AJ146" s="45" t="s">
        <v>1536</v>
      </c>
      <c r="AK146" s="45" t="s">
        <v>1536</v>
      </c>
      <c r="AL146" s="45" t="s">
        <v>1536</v>
      </c>
      <c r="AM146" s="45" t="s">
        <v>1536</v>
      </c>
      <c r="AN146" s="45" t="s">
        <v>1536</v>
      </c>
      <c r="AO146" s="45" t="s">
        <v>1536</v>
      </c>
      <c r="AP146" s="45" t="s">
        <v>1536</v>
      </c>
      <c r="AQ146" s="45" t="s">
        <v>1536</v>
      </c>
      <c r="AR146" s="45" t="s">
        <v>1536</v>
      </c>
      <c r="AS146" s="45" t="s">
        <v>1536</v>
      </c>
      <c r="AT146" s="45" t="s">
        <v>1536</v>
      </c>
      <c r="AU146" s="45" t="s">
        <v>1536</v>
      </c>
      <c r="AV146" s="45" t="s">
        <v>1536</v>
      </c>
      <c r="AW146" s="48" t="s">
        <v>1536</v>
      </c>
      <c r="AX146" s="48" t="s">
        <v>1536</v>
      </c>
      <c r="AY146" s="48" t="s">
        <v>1536</v>
      </c>
      <c r="AZ146" s="48" t="s">
        <v>1536</v>
      </c>
      <c r="BA146" s="48" t="s">
        <v>1536</v>
      </c>
    </row>
    <row r="147" spans="1:53" s="43" customFormat="1" x14ac:dyDescent="0.2">
      <c r="A147" s="37" t="s">
        <v>442</v>
      </c>
      <c r="B147" s="37" t="s">
        <v>315</v>
      </c>
      <c r="C147" s="37"/>
      <c r="D147" s="38" t="s">
        <v>374</v>
      </c>
      <c r="E147" s="38" t="s">
        <v>1546</v>
      </c>
      <c r="F147" s="15" t="s">
        <v>316</v>
      </c>
      <c r="G147" s="12" t="s">
        <v>1211</v>
      </c>
      <c r="H147" s="45" t="s">
        <v>1536</v>
      </c>
      <c r="I147" s="45" t="s">
        <v>1536</v>
      </c>
      <c r="J147" s="45" t="s">
        <v>1536</v>
      </c>
      <c r="K147" s="45" t="s">
        <v>1536</v>
      </c>
      <c r="L147" s="45" t="s">
        <v>1536</v>
      </c>
      <c r="M147" s="45" t="s">
        <v>1536</v>
      </c>
      <c r="N147" s="45" t="s">
        <v>1536</v>
      </c>
      <c r="O147" s="45" t="s">
        <v>1536</v>
      </c>
      <c r="P147" s="45" t="s">
        <v>1536</v>
      </c>
      <c r="Q147" s="45" t="s">
        <v>1536</v>
      </c>
      <c r="R147" s="45" t="s">
        <v>1536</v>
      </c>
      <c r="S147" s="45">
        <v>3653.3950411725091</v>
      </c>
      <c r="T147" s="45">
        <v>4016.4110251749998</v>
      </c>
      <c r="U147" s="45">
        <v>3703.0292570399915</v>
      </c>
      <c r="V147" s="45">
        <v>3875.7712218000015</v>
      </c>
      <c r="W147" s="45">
        <v>4379.1723462866739</v>
      </c>
      <c r="X147" s="45">
        <v>4428.9865985833258</v>
      </c>
      <c r="Y147" s="45">
        <v>4213.9373808850023</v>
      </c>
      <c r="Z147" s="45">
        <v>4271.5749126383362</v>
      </c>
      <c r="AA147" s="45">
        <v>4231.2978122632503</v>
      </c>
      <c r="AB147" s="45">
        <v>3909.2298451844999</v>
      </c>
      <c r="AC147" s="45">
        <v>3941.0984274957495</v>
      </c>
      <c r="AD147" s="45">
        <v>4255.8808595844985</v>
      </c>
      <c r="AE147" s="45">
        <v>5101.0873340315075</v>
      </c>
      <c r="AF147" s="45">
        <v>5836.4514775066746</v>
      </c>
      <c r="AG147" s="45">
        <v>6004.8793948579305</v>
      </c>
      <c r="AH147" s="45">
        <v>6299.0358229475087</v>
      </c>
      <c r="AI147" s="45">
        <v>7137.4717633730133</v>
      </c>
      <c r="AJ147" s="45">
        <v>7558.5584524706765</v>
      </c>
      <c r="AK147" s="45">
        <v>6945.3291993430039</v>
      </c>
      <c r="AL147" s="45">
        <v>6798.5776043406577</v>
      </c>
      <c r="AM147" s="45">
        <v>7287.8293888583466</v>
      </c>
      <c r="AN147" s="45">
        <v>6947.369859239986</v>
      </c>
      <c r="AO147" s="45">
        <v>7190.6651615364299</v>
      </c>
      <c r="AP147" s="45">
        <v>7449.6848798613983</v>
      </c>
      <c r="AQ147" s="45">
        <v>6607.9219290488472</v>
      </c>
      <c r="AR147" s="45">
        <v>6509.8487526274857</v>
      </c>
      <c r="AS147" s="45">
        <v>6689.2863678400008</v>
      </c>
      <c r="AT147" s="45">
        <v>7217.4262955113236</v>
      </c>
      <c r="AU147" s="45">
        <v>7039.6046583365624</v>
      </c>
      <c r="AV147" s="45">
        <v>7153.4534978621577</v>
      </c>
      <c r="AW147" s="48">
        <v>7705.0892848690019</v>
      </c>
      <c r="AX147" s="48">
        <v>7841.1950346941776</v>
      </c>
      <c r="AY147" s="48">
        <v>7922.8955053862792</v>
      </c>
      <c r="AZ147" s="48">
        <v>8286.1100973639404</v>
      </c>
      <c r="BA147" s="48">
        <v>8744.9841625490408</v>
      </c>
    </row>
    <row r="148" spans="1:53" s="43" customFormat="1" x14ac:dyDescent="0.2">
      <c r="A148" s="37" t="s">
        <v>442</v>
      </c>
      <c r="B148" s="37" t="s">
        <v>1797</v>
      </c>
      <c r="C148" s="37"/>
      <c r="D148" s="38" t="s">
        <v>374</v>
      </c>
      <c r="E148" s="38" t="s">
        <v>1546</v>
      </c>
      <c r="F148" s="15" t="s">
        <v>1831</v>
      </c>
      <c r="G148" s="12" t="s">
        <v>1212</v>
      </c>
      <c r="H148" s="45" t="s">
        <v>1536</v>
      </c>
      <c r="I148" s="45" t="s">
        <v>1536</v>
      </c>
      <c r="J148" s="45" t="s">
        <v>1536</v>
      </c>
      <c r="K148" s="45" t="s">
        <v>1536</v>
      </c>
      <c r="L148" s="45" t="s">
        <v>1536</v>
      </c>
      <c r="M148" s="45" t="s">
        <v>1536</v>
      </c>
      <c r="N148" s="45" t="s">
        <v>1536</v>
      </c>
      <c r="O148" s="45" t="s">
        <v>1536</v>
      </c>
      <c r="P148" s="45" t="s">
        <v>1536</v>
      </c>
      <c r="Q148" s="45" t="s">
        <v>1536</v>
      </c>
      <c r="R148" s="45" t="s">
        <v>1536</v>
      </c>
      <c r="S148" s="45">
        <v>5338.6922225665812</v>
      </c>
      <c r="T148" s="45">
        <v>5451.6900600246536</v>
      </c>
      <c r="U148" s="45">
        <v>5429.4035886646725</v>
      </c>
      <c r="V148" s="45">
        <v>5467.2323243816163</v>
      </c>
      <c r="W148" s="45">
        <v>5552.5195564963678</v>
      </c>
      <c r="X148" s="45">
        <v>5641.5223935813246</v>
      </c>
      <c r="Y148" s="45">
        <v>5701.0228978912564</v>
      </c>
      <c r="Z148" s="45">
        <v>5761.2243545187384</v>
      </c>
      <c r="AA148" s="45">
        <v>5914.7280335217392</v>
      </c>
      <c r="AB148" s="45">
        <v>6061.2449145126093</v>
      </c>
      <c r="AC148" s="45">
        <v>6234.9050618516667</v>
      </c>
      <c r="AD148" s="45">
        <v>6314.412429335669</v>
      </c>
      <c r="AE148" s="45">
        <v>6373.6804087112387</v>
      </c>
      <c r="AF148" s="45">
        <v>6481.4317856395091</v>
      </c>
      <c r="AG148" s="45">
        <v>6555.0792364418248</v>
      </c>
      <c r="AH148" s="45">
        <v>6664.9479388250356</v>
      </c>
      <c r="AI148" s="45">
        <v>6778.4588413592601</v>
      </c>
      <c r="AJ148" s="45">
        <v>6768.4121143929424</v>
      </c>
      <c r="AK148" s="45">
        <v>6777.4063801541788</v>
      </c>
      <c r="AL148" s="45">
        <v>6798.5776043406577</v>
      </c>
      <c r="AM148" s="45">
        <v>6797.6574724334978</v>
      </c>
      <c r="AN148" s="45">
        <v>6774.9921073698297</v>
      </c>
      <c r="AO148" s="45">
        <v>6781.640264436337</v>
      </c>
      <c r="AP148" s="45">
        <v>6875.3409285947419</v>
      </c>
      <c r="AQ148" s="45">
        <v>7056.6360222563753</v>
      </c>
      <c r="AR148" s="45">
        <v>7169.5911116789212</v>
      </c>
      <c r="AS148" s="45">
        <v>7257.6504229258171</v>
      </c>
      <c r="AT148" s="45">
        <v>7380.6387678520223</v>
      </c>
      <c r="AU148" s="45">
        <v>7497.0906396279552</v>
      </c>
      <c r="AV148" s="45">
        <v>7442.5512337097607</v>
      </c>
      <c r="AW148" s="48">
        <v>7446.8825332272399</v>
      </c>
      <c r="AX148" s="48">
        <v>7637.9135209001106</v>
      </c>
      <c r="AY148" s="48">
        <v>7715.1493891774908</v>
      </c>
      <c r="AZ148" s="48">
        <v>7811.005292943918</v>
      </c>
      <c r="BA148" s="48">
        <v>7917.7236824559668</v>
      </c>
    </row>
    <row r="149" spans="1:53" s="43" customFormat="1" x14ac:dyDescent="0.2">
      <c r="A149" s="37" t="s">
        <v>442</v>
      </c>
      <c r="B149" s="37" t="s">
        <v>317</v>
      </c>
      <c r="C149" s="37"/>
      <c r="D149" s="38"/>
      <c r="E149" s="38"/>
      <c r="F149" s="44" t="s">
        <v>318</v>
      </c>
      <c r="G149" s="12" t="s">
        <v>1213</v>
      </c>
      <c r="H149" s="45" t="s">
        <v>1536</v>
      </c>
      <c r="I149" s="45" t="s">
        <v>1536</v>
      </c>
      <c r="J149" s="45" t="s">
        <v>1536</v>
      </c>
      <c r="K149" s="45" t="s">
        <v>1536</v>
      </c>
      <c r="L149" s="45" t="s">
        <v>1536</v>
      </c>
      <c r="M149" s="45" t="s">
        <v>1536</v>
      </c>
      <c r="N149" s="45" t="s">
        <v>1536</v>
      </c>
      <c r="O149" s="45" t="s">
        <v>1536</v>
      </c>
      <c r="P149" s="45" t="s">
        <v>1536</v>
      </c>
      <c r="Q149" s="45" t="s">
        <v>1536</v>
      </c>
      <c r="R149" s="45" t="s">
        <v>1536</v>
      </c>
      <c r="S149" s="45" t="s">
        <v>1536</v>
      </c>
      <c r="T149" s="45">
        <v>2.1165827275157811</v>
      </c>
      <c r="U149" s="45">
        <v>-0.40879931020657567</v>
      </c>
      <c r="V149" s="45">
        <v>0.69673832676431235</v>
      </c>
      <c r="W149" s="45">
        <v>1.5599708783986532</v>
      </c>
      <c r="X149" s="45">
        <v>1.6029270348237645</v>
      </c>
      <c r="Y149" s="45">
        <v>1.0546887906999869</v>
      </c>
      <c r="Z149" s="45">
        <v>1.0559764046860654</v>
      </c>
      <c r="AA149" s="45">
        <v>2.6644280721788371</v>
      </c>
      <c r="AB149" s="45">
        <v>2.4771533054518402</v>
      </c>
      <c r="AC149" s="45">
        <v>2.8650904193502802</v>
      </c>
      <c r="AD149" s="45">
        <v>1.2751977246689528</v>
      </c>
      <c r="AE149" s="45">
        <v>0.93861432142476886</v>
      </c>
      <c r="AF149" s="45">
        <v>1.6905676158629035</v>
      </c>
      <c r="AG149" s="45">
        <v>1.1362836675299359</v>
      </c>
      <c r="AH149" s="45">
        <v>1.6760850391009052</v>
      </c>
      <c r="AI149" s="45">
        <v>1.7031026134952221</v>
      </c>
      <c r="AJ149" s="45">
        <v>-0.14821550445975884</v>
      </c>
      <c r="AK149" s="45">
        <v>0.13288590601789885</v>
      </c>
      <c r="AL149" s="45">
        <v>0.31237944132247453</v>
      </c>
      <c r="AM149" s="45">
        <v>-1.3534182599794775E-2</v>
      </c>
      <c r="AN149" s="45">
        <v>-0.33342905487049324</v>
      </c>
      <c r="AO149" s="45">
        <v>9.8127893894894846E-2</v>
      </c>
      <c r="AP149" s="45">
        <v>1.3816814296355506</v>
      </c>
      <c r="AQ149" s="45">
        <v>2.636888781872937</v>
      </c>
      <c r="AR149" s="45">
        <v>1.6006931499129351</v>
      </c>
      <c r="AS149" s="45">
        <v>1.2282333800522016</v>
      </c>
      <c r="AT149" s="45">
        <v>1.6946027675527553</v>
      </c>
      <c r="AU149" s="45">
        <v>1.577802077012147</v>
      </c>
      <c r="AV149" s="45">
        <v>-0.72747427688697464</v>
      </c>
      <c r="AW149" s="48">
        <v>5.8196435354873621E-2</v>
      </c>
      <c r="AX149" s="48">
        <v>2.5652477640208504</v>
      </c>
      <c r="AY149" s="48">
        <v>1.0112168469312399</v>
      </c>
      <c r="AZ149" s="48">
        <v>1.2424374296742702</v>
      </c>
      <c r="BA149" s="48">
        <v>1.3662567814216375</v>
      </c>
    </row>
    <row r="150" spans="1:53" s="42" customFormat="1" x14ac:dyDescent="0.2">
      <c r="A150" s="37" t="s">
        <v>442</v>
      </c>
      <c r="B150" s="37" t="s">
        <v>86</v>
      </c>
      <c r="C150" s="37"/>
      <c r="D150" s="38"/>
      <c r="E150" s="38"/>
      <c r="F150" s="15" t="s">
        <v>87</v>
      </c>
      <c r="G150" s="12" t="s">
        <v>1214</v>
      </c>
      <c r="H150" s="27" t="s">
        <v>1536</v>
      </c>
      <c r="I150" s="27" t="s">
        <v>1536</v>
      </c>
      <c r="J150" s="27" t="s">
        <v>1536</v>
      </c>
      <c r="K150" s="27" t="s">
        <v>1536</v>
      </c>
      <c r="L150" s="27" t="s">
        <v>1536</v>
      </c>
      <c r="M150" s="27" t="s">
        <v>1536</v>
      </c>
      <c r="N150" s="27" t="s">
        <v>1536</v>
      </c>
      <c r="O150" s="27" t="s">
        <v>1536</v>
      </c>
      <c r="P150" s="27" t="s">
        <v>1536</v>
      </c>
      <c r="Q150" s="27" t="s">
        <v>1536</v>
      </c>
      <c r="R150" s="27" t="s">
        <v>1536</v>
      </c>
      <c r="S150" s="27">
        <v>7.4554372630686814</v>
      </c>
      <c r="T150" s="27">
        <v>8.3195616505049905</v>
      </c>
      <c r="U150" s="27">
        <v>9.2329900343261002</v>
      </c>
      <c r="V150" s="27">
        <v>9.5395832298557508</v>
      </c>
      <c r="W150" s="27">
        <v>9.2237335931760374</v>
      </c>
      <c r="X150" s="27">
        <v>9.4301398857930074</v>
      </c>
      <c r="Y150" s="27">
        <v>9.452738216524418</v>
      </c>
      <c r="Z150" s="27">
        <v>9.1129385805892102</v>
      </c>
      <c r="AA150" s="27">
        <v>8.6379754681849548</v>
      </c>
      <c r="AB150" s="27">
        <v>7.8262748526709585</v>
      </c>
      <c r="AC150" s="27">
        <v>7.3018293210582303</v>
      </c>
      <c r="AD150" s="27">
        <v>7.5244651123628339</v>
      </c>
      <c r="AE150" s="27">
        <v>7.9384544463041813</v>
      </c>
      <c r="AF150" s="27">
        <v>8.0814178225724511</v>
      </c>
      <c r="AG150" s="27">
        <v>8.2707572057214396</v>
      </c>
      <c r="AH150" s="27">
        <v>7.9157015857482484</v>
      </c>
      <c r="AI150" s="27">
        <v>7.109515732380145</v>
      </c>
      <c r="AJ150" s="27">
        <v>6.7898876864490667</v>
      </c>
      <c r="AK150" s="27">
        <v>7.9599584054768151</v>
      </c>
      <c r="AL150" s="27">
        <v>7.9393801413825251</v>
      </c>
      <c r="AM150" s="27">
        <v>7.6410370824968004</v>
      </c>
      <c r="AN150" s="27">
        <v>8.0494027958179277</v>
      </c>
      <c r="AO150" s="27">
        <v>8.3054774018167734</v>
      </c>
      <c r="AP150" s="27">
        <v>7.9644146262215383</v>
      </c>
      <c r="AQ150" s="27">
        <v>7.5181442298796419</v>
      </c>
      <c r="AR150" s="27">
        <v>7.096542594940737</v>
      </c>
      <c r="AS150" s="27">
        <v>6.6366618819824641</v>
      </c>
      <c r="AT150" s="27">
        <v>6.2040596586630592</v>
      </c>
      <c r="AU150" s="27">
        <v>5.7967254963766459</v>
      </c>
      <c r="AV150" s="27">
        <v>5.9735081442347759</v>
      </c>
      <c r="AW150" s="28">
        <v>6.6028303018981145</v>
      </c>
      <c r="AX150" s="28">
        <v>6.2651227780652796</v>
      </c>
      <c r="AY150" s="28">
        <v>6.0179093324951562</v>
      </c>
      <c r="AZ150" s="28">
        <v>5.6456669732737392</v>
      </c>
      <c r="BA150" s="28">
        <v>5.4437412350737242</v>
      </c>
    </row>
    <row r="151" spans="1:53" s="42" customFormat="1" x14ac:dyDescent="0.2">
      <c r="A151" s="37" t="s">
        <v>442</v>
      </c>
      <c r="B151" s="37" t="s">
        <v>88</v>
      </c>
      <c r="C151" s="37" t="s">
        <v>1859</v>
      </c>
      <c r="D151" s="38"/>
      <c r="E151" s="38"/>
      <c r="F151" s="15" t="s">
        <v>319</v>
      </c>
      <c r="G151" s="12" t="s">
        <v>1215</v>
      </c>
      <c r="H151" s="27" t="s">
        <v>1536</v>
      </c>
      <c r="I151" s="27">
        <v>11.388963628444415</v>
      </c>
      <c r="J151" s="27">
        <v>9.5549033036668405</v>
      </c>
      <c r="K151" s="27">
        <v>8.7242345521469922</v>
      </c>
      <c r="L151" s="27">
        <v>5.9682814066134071</v>
      </c>
      <c r="M151" s="27">
        <v>6.1457418551972065</v>
      </c>
      <c r="N151" s="27">
        <v>5.2283083075011172</v>
      </c>
      <c r="O151" s="27">
        <v>5.2010832284388187</v>
      </c>
      <c r="P151" s="27">
        <v>5.1935810876991395</v>
      </c>
      <c r="Q151" s="27">
        <v>5.6478443959339542</v>
      </c>
      <c r="R151" s="27">
        <v>2.8243780481824299</v>
      </c>
      <c r="S151" s="27">
        <v>5.4992076773424881</v>
      </c>
      <c r="T151" s="27">
        <v>6.9379339698366627</v>
      </c>
      <c r="U151" s="27">
        <v>4.368259492488491</v>
      </c>
      <c r="V151" s="27">
        <v>2.8210269304597801</v>
      </c>
      <c r="W151" s="27">
        <v>3.626404309372111</v>
      </c>
      <c r="X151" s="27">
        <v>2.9430905815959418</v>
      </c>
      <c r="Y151" s="27">
        <v>2.7440221133137044</v>
      </c>
      <c r="Z151" s="27">
        <v>2.9134667352935129</v>
      </c>
      <c r="AA151" s="27">
        <v>3.0057158532927675</v>
      </c>
      <c r="AB151" s="27">
        <v>3.3386525787184818</v>
      </c>
      <c r="AC151" s="27">
        <v>3.3332805391052656</v>
      </c>
      <c r="AD151" s="27">
        <v>2.8989326846049934</v>
      </c>
      <c r="AE151" s="27">
        <v>2.5828718551527574</v>
      </c>
      <c r="AF151" s="27">
        <v>2.571388391885554</v>
      </c>
      <c r="AG151" s="27">
        <v>2.6729821276635146</v>
      </c>
      <c r="AH151" s="27">
        <v>2.7456645952733671</v>
      </c>
      <c r="AI151" s="27">
        <v>2.8189031953097521</v>
      </c>
      <c r="AJ151" s="27">
        <v>3.139933783130977</v>
      </c>
      <c r="AK151" s="27">
        <v>1.7328011948397615</v>
      </c>
      <c r="AL151" s="27">
        <v>2.0129660010265837</v>
      </c>
      <c r="AM151" s="27">
        <v>2.1442980384527077</v>
      </c>
      <c r="AN151" s="27">
        <v>2.2136474037668386</v>
      </c>
      <c r="AO151" s="27">
        <v>1.9149562316280955</v>
      </c>
      <c r="AP151" s="27">
        <v>2.1177369148487779</v>
      </c>
      <c r="AQ151" s="27">
        <v>2.1291383403872599</v>
      </c>
      <c r="AR151" s="27">
        <v>1.659284645864445</v>
      </c>
      <c r="AS151" s="27">
        <v>1.6920140976451448</v>
      </c>
      <c r="AT151" s="27">
        <v>2.1874813195164045</v>
      </c>
      <c r="AU151" s="27">
        <v>2.4184613902900942</v>
      </c>
      <c r="AV151" s="27">
        <v>1.6884673499068636</v>
      </c>
      <c r="AW151" s="28">
        <v>2.5684114908262723</v>
      </c>
      <c r="AX151" s="28">
        <v>2.5461658866222425</v>
      </c>
      <c r="AY151" s="28">
        <v>2.1415499176669961</v>
      </c>
      <c r="AZ151" s="28">
        <v>2.3530294594030332</v>
      </c>
      <c r="BA151" s="28">
        <v>2.3557225819758498</v>
      </c>
    </row>
    <row r="152" spans="1:53" s="42" customFormat="1" x14ac:dyDescent="0.2">
      <c r="A152" s="37" t="s">
        <v>442</v>
      </c>
      <c r="B152" s="37" t="s">
        <v>89</v>
      </c>
      <c r="C152" s="37" t="s">
        <v>1859</v>
      </c>
      <c r="D152" s="38"/>
      <c r="E152" s="38"/>
      <c r="F152" s="44" t="s">
        <v>320</v>
      </c>
      <c r="G152" s="12" t="s">
        <v>1216</v>
      </c>
      <c r="H152" s="27" t="s">
        <v>1536</v>
      </c>
      <c r="I152" s="27">
        <v>-1.1907715583920675</v>
      </c>
      <c r="J152" s="27">
        <v>-0.78639754047458155</v>
      </c>
      <c r="K152" s="27">
        <v>0.79870803943944413</v>
      </c>
      <c r="L152" s="27">
        <v>-9.1524213387994546E-2</v>
      </c>
      <c r="M152" s="27">
        <v>0.94167868841124047</v>
      </c>
      <c r="N152" s="27">
        <v>2.6272596933673675</v>
      </c>
      <c r="O152" s="27">
        <v>2.5579236515909543</v>
      </c>
      <c r="P152" s="27">
        <v>1.9872060587152962</v>
      </c>
      <c r="Q152" s="27">
        <v>1.2871374109788336</v>
      </c>
      <c r="R152" s="27">
        <v>-1.8017121246652779</v>
      </c>
      <c r="S152" s="27">
        <v>0.19965449424661497</v>
      </c>
      <c r="T152" s="27">
        <v>2.4874597800993659</v>
      </c>
      <c r="U152" s="27">
        <v>0.83495920312919303</v>
      </c>
      <c r="V152" s="27">
        <v>0.17783542606681912</v>
      </c>
      <c r="W152" s="27">
        <v>6.0600123186492105</v>
      </c>
      <c r="X152" s="27">
        <v>0.65315592308099468</v>
      </c>
      <c r="Y152" s="27">
        <v>1.1271640641206115</v>
      </c>
      <c r="Z152" s="27">
        <v>1.7506413823877187</v>
      </c>
      <c r="AA152" s="27">
        <v>1.9864647149526293</v>
      </c>
      <c r="AB152" s="27">
        <v>1.7027978058055337</v>
      </c>
      <c r="AC152" s="27">
        <v>1.4929729960097227</v>
      </c>
      <c r="AD152" s="27">
        <v>1.1637709307548816</v>
      </c>
      <c r="AE152" s="27">
        <v>0.80777118590666941</v>
      </c>
      <c r="AF152" s="27">
        <v>0.64786782254697695</v>
      </c>
      <c r="AG152" s="27">
        <v>0.66051616045763595</v>
      </c>
      <c r="AH152" s="27">
        <v>0.65706128539186892</v>
      </c>
      <c r="AI152" s="27">
        <v>0.71349223920036398</v>
      </c>
      <c r="AJ152" s="27">
        <v>-3.4747826704673024E-2</v>
      </c>
      <c r="AK152" s="27">
        <v>1.0062022340706411</v>
      </c>
      <c r="AL152" s="27">
        <v>0.32628134928538444</v>
      </c>
      <c r="AM152" s="27">
        <v>-0.6843920082862498</v>
      </c>
      <c r="AN152" s="27">
        <v>-0.28671227548475731</v>
      </c>
      <c r="AO152" s="27">
        <v>0.36590883930252005</v>
      </c>
      <c r="AP152" s="27">
        <v>1.3363689489972463</v>
      </c>
      <c r="AQ152" s="27">
        <v>1.7735043506593051</v>
      </c>
      <c r="AR152" s="27">
        <v>1.2391992069120672</v>
      </c>
      <c r="AS152" s="27">
        <v>-1.6512946310331955E-3</v>
      </c>
      <c r="AT152" s="27">
        <v>0.26850530564204167</v>
      </c>
      <c r="AU152" s="27">
        <v>1.1257912181835694</v>
      </c>
      <c r="AV152" s="27">
        <v>1.2337975446301552</v>
      </c>
      <c r="AW152" s="28">
        <v>0.43986164502523017</v>
      </c>
      <c r="AX152" s="28">
        <v>0.84231505899043935</v>
      </c>
      <c r="AY152" s="28">
        <v>0.53690417117913114</v>
      </c>
      <c r="AZ152" s="28">
        <v>0.70911914316547087</v>
      </c>
      <c r="BA152" s="28">
        <v>0.67932258003489121</v>
      </c>
    </row>
    <row r="153" spans="1:53" s="42" customFormat="1" x14ac:dyDescent="0.2">
      <c r="A153" s="37" t="s">
        <v>442</v>
      </c>
      <c r="B153" s="37" t="s">
        <v>90</v>
      </c>
      <c r="C153" s="37" t="s">
        <v>1859</v>
      </c>
      <c r="D153" s="38"/>
      <c r="E153" s="38"/>
      <c r="F153" s="15" t="s">
        <v>91</v>
      </c>
      <c r="G153" s="12" t="s">
        <v>1217</v>
      </c>
      <c r="H153" s="27" t="s">
        <v>1536</v>
      </c>
      <c r="I153" s="27">
        <v>-9.5069544354453583</v>
      </c>
      <c r="J153" s="27">
        <v>-5.5063496401989598</v>
      </c>
      <c r="K153" s="27">
        <v>-5.5389701921157002</v>
      </c>
      <c r="L153" s="27">
        <v>-7.8969464138565542</v>
      </c>
      <c r="M153" s="27">
        <v>7.4615986432569059E-2</v>
      </c>
      <c r="N153" s="27">
        <v>29.355638914524128</v>
      </c>
      <c r="O153" s="27">
        <v>18.919459465890643</v>
      </c>
      <c r="P153" s="27">
        <v>6.6164206429763395</v>
      </c>
      <c r="Q153" s="27">
        <v>-3.3817852391027525</v>
      </c>
      <c r="R153" s="27">
        <v>20.021182473993939</v>
      </c>
      <c r="S153" s="27">
        <v>7.3204841752498639</v>
      </c>
      <c r="T153" s="27">
        <v>7.3793255114133816</v>
      </c>
      <c r="U153" s="27">
        <v>-8.9770055412552239</v>
      </c>
      <c r="V153" s="27">
        <v>0.90657293861333699</v>
      </c>
      <c r="W153" s="27">
        <v>10.026086825734781</v>
      </c>
      <c r="X153" s="27">
        <v>-0.61527813569254297</v>
      </c>
      <c r="Y153" s="27">
        <v>-6.1676005930853872</v>
      </c>
      <c r="Z153" s="27">
        <v>-0.11665245794456602</v>
      </c>
      <c r="AA153" s="27">
        <v>-2.165781352676921</v>
      </c>
      <c r="AB153" s="27">
        <v>-10.70954197090439</v>
      </c>
      <c r="AC153" s="27">
        <v>-1.7115967522360886</v>
      </c>
      <c r="AD153" s="27">
        <v>7.2546871910203148</v>
      </c>
      <c r="AE153" s="27">
        <v>19.63883537210387</v>
      </c>
      <c r="AF153" s="27">
        <v>12.089189494173347</v>
      </c>
      <c r="AG153" s="27">
        <v>0.96787574145171806</v>
      </c>
      <c r="AH153" s="27">
        <v>1.7727987274544166</v>
      </c>
      <c r="AI153" s="27">
        <v>10.928189561061274</v>
      </c>
      <c r="AJ153" s="27">
        <v>7.0948711872687031</v>
      </c>
      <c r="AK153" s="27">
        <v>-3.7513970976160604</v>
      </c>
      <c r="AL153" s="27">
        <v>-4.0132938941809249</v>
      </c>
      <c r="AM153" s="27">
        <v>6.1255566725122668</v>
      </c>
      <c r="AN153" s="27">
        <v>-3.8806115416565645</v>
      </c>
      <c r="AO153" s="27">
        <v>4.1751236279537807</v>
      </c>
      <c r="AP153" s="27">
        <v>2.5268951613084401</v>
      </c>
      <c r="AQ153" s="27">
        <v>-12.837652345471195</v>
      </c>
      <c r="AR153" s="27">
        <v>-1.8148841549646355</v>
      </c>
      <c r="AS153" s="27">
        <v>1.4745426598854916</v>
      </c>
      <c r="AT153" s="27">
        <v>6.6544008264005861</v>
      </c>
      <c r="AU153" s="27">
        <v>-3.2136636613846248</v>
      </c>
      <c r="AV153" s="27">
        <v>9.432821188663354</v>
      </c>
      <c r="AW153" s="28">
        <v>4.9958334375112656</v>
      </c>
      <c r="AX153" s="28">
        <v>-0.8405366210845866</v>
      </c>
      <c r="AY153" s="28">
        <v>0.30226981632073269</v>
      </c>
      <c r="AZ153" s="28">
        <v>3.2449539212769052</v>
      </c>
      <c r="BA153" s="28">
        <v>4.3987507620858901</v>
      </c>
    </row>
    <row r="154" spans="1:53" s="42" customFormat="1" x14ac:dyDescent="0.2">
      <c r="A154" s="37" t="s">
        <v>442</v>
      </c>
      <c r="B154" s="37" t="s">
        <v>92</v>
      </c>
      <c r="C154" s="37" t="s">
        <v>1859</v>
      </c>
      <c r="D154" s="38" t="s">
        <v>374</v>
      </c>
      <c r="E154" s="38"/>
      <c r="F154" s="12" t="s">
        <v>93</v>
      </c>
      <c r="G154" s="12" t="s">
        <v>1218</v>
      </c>
      <c r="H154" s="27" t="s">
        <v>1536</v>
      </c>
      <c r="I154" s="27" t="s">
        <v>1536</v>
      </c>
      <c r="J154" s="27" t="s">
        <v>1536</v>
      </c>
      <c r="K154" s="27" t="s">
        <v>1536</v>
      </c>
      <c r="L154" s="27" t="s">
        <v>1536</v>
      </c>
      <c r="M154" s="27" t="s">
        <v>1536</v>
      </c>
      <c r="N154" s="27" t="s">
        <v>1536</v>
      </c>
      <c r="O154" s="27" t="s">
        <v>1536</v>
      </c>
      <c r="P154" s="27" t="s">
        <v>1536</v>
      </c>
      <c r="Q154" s="27" t="s">
        <v>1536</v>
      </c>
      <c r="R154" s="27" t="s">
        <v>1536</v>
      </c>
      <c r="S154" s="27" t="s">
        <v>1536</v>
      </c>
      <c r="T154" s="27" t="s">
        <v>1536</v>
      </c>
      <c r="U154" s="27" t="s">
        <v>1536</v>
      </c>
      <c r="V154" s="27" t="s">
        <v>1536</v>
      </c>
      <c r="W154" s="27" t="s">
        <v>1536</v>
      </c>
      <c r="X154" s="27">
        <v>25.714371308357205</v>
      </c>
      <c r="Y154" s="27">
        <v>23.861531322462938</v>
      </c>
      <c r="Z154" s="27">
        <v>24.046137235374722</v>
      </c>
      <c r="AA154" s="27">
        <v>23.513205913981032</v>
      </c>
      <c r="AB154" s="27">
        <v>21.578144716193339</v>
      </c>
      <c r="AC154" s="27">
        <v>21.573716373062275</v>
      </c>
      <c r="AD154" s="27">
        <v>23.441137928055312</v>
      </c>
      <c r="AE154" s="27">
        <v>28.43447072304043</v>
      </c>
      <c r="AF154" s="27">
        <v>32.046340228744988</v>
      </c>
      <c r="AG154" s="27">
        <v>32.690203600579586</v>
      </c>
      <c r="AH154" s="27">
        <v>33.937293953917958</v>
      </c>
      <c r="AI154" s="27">
        <v>37.86757555647268</v>
      </c>
      <c r="AJ154" s="27">
        <v>40.429284290973911</v>
      </c>
      <c r="AK154" s="27">
        <v>38.193908608927721</v>
      </c>
      <c r="AL154" s="27">
        <v>37.048867885313733</v>
      </c>
      <c r="AM154" s="27">
        <v>39.817378631235407</v>
      </c>
      <c r="AN154" s="27">
        <v>38.487645721487752</v>
      </c>
      <c r="AO154" s="27">
        <v>40.238062037955601</v>
      </c>
      <c r="AP154" s="27">
        <v>41.541937190253762</v>
      </c>
      <c r="AQ154" s="27">
        <v>36.228217993588146</v>
      </c>
      <c r="AR154" s="27">
        <v>35.851308663024561</v>
      </c>
      <c r="AS154" s="27">
        <v>36.763419863805794</v>
      </c>
      <c r="AT154" s="27">
        <v>39.242086499006263</v>
      </c>
      <c r="AU154" s="27">
        <v>38.160617897099939</v>
      </c>
      <c r="AV154" s="27">
        <v>39.463518132816652</v>
      </c>
      <c r="AW154" s="28">
        <v>42.614411470510902</v>
      </c>
      <c r="AX154" s="28">
        <v>43.034193327168197</v>
      </c>
      <c r="AY154" s="28">
        <v>43.409491573417725</v>
      </c>
      <c r="AZ154" s="28">
        <v>45.411284086512246</v>
      </c>
      <c r="BA154" s="28">
        <v>47.871251363463365</v>
      </c>
    </row>
    <row r="155" spans="1:53" s="104" customFormat="1" x14ac:dyDescent="0.2">
      <c r="A155" s="98"/>
      <c r="B155" s="98"/>
      <c r="C155" s="98"/>
      <c r="D155" s="98"/>
      <c r="E155" s="98"/>
      <c r="F155" s="110" t="s">
        <v>94</v>
      </c>
      <c r="G155" s="111"/>
      <c r="H155" s="112"/>
      <c r="I155" s="118"/>
      <c r="J155" s="118"/>
      <c r="K155" s="118"/>
      <c r="L155" s="118"/>
      <c r="M155" s="118"/>
      <c r="N155" s="118"/>
      <c r="O155" s="118"/>
      <c r="P155" s="118"/>
      <c r="Q155" s="118"/>
      <c r="R155" s="118"/>
      <c r="S155" s="118"/>
      <c r="T155" s="118"/>
      <c r="U155" s="118"/>
      <c r="V155" s="118"/>
      <c r="W155" s="118"/>
      <c r="X155" s="112"/>
      <c r="Y155" s="112"/>
      <c r="Z155" s="112"/>
      <c r="AA155" s="112"/>
      <c r="AB155" s="112"/>
      <c r="AC155" s="112"/>
      <c r="AD155" s="112"/>
      <c r="AE155" s="112"/>
      <c r="AF155" s="112"/>
      <c r="AG155" s="112"/>
      <c r="AH155" s="112"/>
      <c r="AI155" s="112"/>
      <c r="AJ155" s="112"/>
      <c r="AK155" s="112"/>
      <c r="AL155" s="112"/>
      <c r="AM155" s="112"/>
      <c r="AN155" s="112"/>
      <c r="AO155" s="112"/>
      <c r="AP155" s="112"/>
      <c r="AQ155" s="112"/>
      <c r="AR155" s="112"/>
      <c r="AS155" s="112"/>
      <c r="AT155" s="112"/>
      <c r="AU155" s="112"/>
      <c r="AV155" s="112"/>
      <c r="AW155" s="112"/>
      <c r="AX155" s="112"/>
      <c r="AY155" s="112"/>
      <c r="AZ155" s="112"/>
      <c r="BA155" s="112"/>
    </row>
    <row r="156" spans="1:53" s="42" customFormat="1" x14ac:dyDescent="0.2">
      <c r="A156" s="37" t="s">
        <v>442</v>
      </c>
      <c r="B156" s="37" t="s">
        <v>95</v>
      </c>
      <c r="C156" s="37" t="s">
        <v>1859</v>
      </c>
      <c r="D156" s="38"/>
      <c r="E156" s="38"/>
      <c r="F156" s="12" t="s">
        <v>96</v>
      </c>
      <c r="G156" s="12" t="s">
        <v>1219</v>
      </c>
      <c r="H156" s="27" t="s">
        <v>1536</v>
      </c>
      <c r="I156" s="27">
        <v>-2.0209589053092891</v>
      </c>
      <c r="J156" s="27">
        <v>-1.7357811476671814</v>
      </c>
      <c r="K156" s="27">
        <v>0.4022244942243125</v>
      </c>
      <c r="L156" s="27">
        <v>2.1195417800432326</v>
      </c>
      <c r="M156" s="27">
        <v>3.1222478959733735</v>
      </c>
      <c r="N156" s="27">
        <v>2.408715924656013</v>
      </c>
      <c r="O156" s="27">
        <v>1.96755384779288</v>
      </c>
      <c r="P156" s="27">
        <v>4.5011272720942186</v>
      </c>
      <c r="Q156" s="27">
        <v>3.7566109614774135</v>
      </c>
      <c r="R156" s="27">
        <v>3.4553410887834035</v>
      </c>
      <c r="S156" s="27">
        <v>0.80485863701764693</v>
      </c>
      <c r="T156" s="27">
        <v>-0.92405790447845915</v>
      </c>
      <c r="U156" s="27">
        <v>-3.4972219564797125</v>
      </c>
      <c r="V156" s="27">
        <v>4.5324000571398404</v>
      </c>
      <c r="W156" s="27">
        <v>2.5322947081043656</v>
      </c>
      <c r="X156" s="27">
        <v>-0.17969455460875583</v>
      </c>
      <c r="Y156" s="27">
        <v>2.8920330581999609</v>
      </c>
      <c r="Z156" s="27">
        <v>2.415497142595413</v>
      </c>
      <c r="AA156" s="27">
        <v>1.0577838607860324</v>
      </c>
      <c r="AB156" s="27">
        <v>3.9804723368388251</v>
      </c>
      <c r="AC156" s="27">
        <v>-0.50962141805823702</v>
      </c>
      <c r="AD156" s="27">
        <v>-1.3279579394225416</v>
      </c>
      <c r="AE156" s="27">
        <v>-0.32175665752438576</v>
      </c>
      <c r="AF156" s="27">
        <v>1.4042623524625597</v>
      </c>
      <c r="AG156" s="27">
        <v>0.91866515611873645</v>
      </c>
      <c r="AH156" s="27">
        <v>3.4168716444060276</v>
      </c>
      <c r="AI156" s="27">
        <v>3.1535471528339354</v>
      </c>
      <c r="AJ156" s="27">
        <v>-1.9637674634464197</v>
      </c>
      <c r="AK156" s="27">
        <v>-14.034889464375421</v>
      </c>
      <c r="AL156" s="27">
        <v>6.9607645311356325</v>
      </c>
      <c r="AM156" s="27">
        <v>3.523601000079335</v>
      </c>
      <c r="AN156" s="27">
        <v>-2.2864357516515943</v>
      </c>
      <c r="AO156" s="27">
        <v>-0.81408716764505007</v>
      </c>
      <c r="AP156" s="27">
        <v>0.54273367817023743</v>
      </c>
      <c r="AQ156" s="27">
        <v>0.92167268165286309</v>
      </c>
      <c r="AR156" s="27">
        <v>1.4441180432781975</v>
      </c>
      <c r="AS156" s="27">
        <v>2.8850055186075751</v>
      </c>
      <c r="AT156" s="27">
        <v>0.84539189213750365</v>
      </c>
      <c r="AU156" s="27">
        <v>-1.6454788344203108</v>
      </c>
      <c r="AV156" s="27">
        <v>-9.2376296699556484</v>
      </c>
      <c r="AW156" s="28">
        <v>7.4781436627656239</v>
      </c>
      <c r="AX156" s="28">
        <v>3.7337687732968305</v>
      </c>
      <c r="AY156" s="28">
        <v>2.1286789182744625</v>
      </c>
      <c r="AZ156" s="28">
        <v>1.5595700351310082</v>
      </c>
      <c r="BA156" s="28">
        <v>1.5392180429365299</v>
      </c>
    </row>
    <row r="157" spans="1:53" s="42" customFormat="1" x14ac:dyDescent="0.2">
      <c r="A157" s="37" t="s">
        <v>442</v>
      </c>
      <c r="B157" s="37" t="s">
        <v>97</v>
      </c>
      <c r="C157" s="37"/>
      <c r="D157" s="38"/>
      <c r="E157" s="38"/>
      <c r="F157" s="39" t="s">
        <v>98</v>
      </c>
      <c r="G157" s="12" t="s">
        <v>1220</v>
      </c>
      <c r="H157" s="45" t="s">
        <v>1536</v>
      </c>
      <c r="I157" s="45" t="s">
        <v>1536</v>
      </c>
      <c r="J157" s="45" t="s">
        <v>1536</v>
      </c>
      <c r="K157" s="45" t="s">
        <v>1536</v>
      </c>
      <c r="L157" s="45" t="s">
        <v>1536</v>
      </c>
      <c r="M157" s="45" t="s">
        <v>1536</v>
      </c>
      <c r="N157" s="45">
        <v>22.899220924437532</v>
      </c>
      <c r="O157" s="45">
        <v>22.4736659474875</v>
      </c>
      <c r="P157" s="45">
        <v>23.082090985897249</v>
      </c>
      <c r="Q157" s="45">
        <v>23.530546707945618</v>
      </c>
      <c r="R157" s="45">
        <v>23.109257727927467</v>
      </c>
      <c r="S157" s="45">
        <v>22.020427990021826</v>
      </c>
      <c r="T157" s="45">
        <v>21.228267709130929</v>
      </c>
      <c r="U157" s="45">
        <v>20.421358852304202</v>
      </c>
      <c r="V157" s="45">
        <v>20.82277609894135</v>
      </c>
      <c r="W157" s="45">
        <v>21.296316025105455</v>
      </c>
      <c r="X157" s="45">
        <v>21.189507045616541</v>
      </c>
      <c r="Y157" s="45">
        <v>21.282452472749895</v>
      </c>
      <c r="Z157" s="45">
        <v>21.542311135714684</v>
      </c>
      <c r="AA157" s="45">
        <v>20.839049973820813</v>
      </c>
      <c r="AB157" s="45">
        <v>20.800555846257204</v>
      </c>
      <c r="AC157" s="45">
        <v>20.818619025981043</v>
      </c>
      <c r="AD157" s="45">
        <v>20.515361874544851</v>
      </c>
      <c r="AE157" s="45">
        <v>20.007767960183987</v>
      </c>
      <c r="AF157" s="45">
        <v>20.640253073132314</v>
      </c>
      <c r="AG157" s="45">
        <v>20.710751746709544</v>
      </c>
      <c r="AH157" s="45">
        <v>21.462978355049106</v>
      </c>
      <c r="AI157" s="45">
        <v>22.176567559915686</v>
      </c>
      <c r="AJ157" s="45">
        <v>21.20174724439218</v>
      </c>
      <c r="AK157" s="45">
        <v>19.178310029554133</v>
      </c>
      <c r="AL157" s="45">
        <v>19.951866891486102</v>
      </c>
      <c r="AM157" s="45">
        <v>21.218042508072234</v>
      </c>
      <c r="AN157" s="45">
        <v>20.21578503145037</v>
      </c>
      <c r="AO157" s="45">
        <v>20.059717568308596</v>
      </c>
      <c r="AP157" s="45">
        <v>20.655607637143174</v>
      </c>
      <c r="AQ157" s="45">
        <v>20.863582265207981</v>
      </c>
      <c r="AR157" s="45">
        <v>21.386017606105582</v>
      </c>
      <c r="AS157" s="45">
        <v>22.365438888352514</v>
      </c>
      <c r="AT157" s="45">
        <v>22.692489098036848</v>
      </c>
      <c r="AU157" s="45">
        <v>22.98410833423365</v>
      </c>
      <c r="AV157" s="45">
        <v>21.54316791540775</v>
      </c>
      <c r="AW157" s="48">
        <v>22.396358217423128</v>
      </c>
      <c r="AX157" s="48">
        <v>23.449282939852921</v>
      </c>
      <c r="AY157" s="48">
        <v>23.668347104304047</v>
      </c>
      <c r="AZ157" s="48">
        <v>23.679810338027437</v>
      </c>
      <c r="BA157" s="48">
        <v>23.592017938199831</v>
      </c>
    </row>
    <row r="158" spans="1:53" s="122" customFormat="1" ht="15.75" x14ac:dyDescent="0.25">
      <c r="A158" s="98"/>
      <c r="B158" s="98"/>
      <c r="C158" s="98"/>
      <c r="D158" s="98"/>
      <c r="E158" s="98"/>
      <c r="F158" s="119" t="s">
        <v>99</v>
      </c>
      <c r="G158" s="120" t="s">
        <v>1642</v>
      </c>
      <c r="H158" s="112"/>
      <c r="I158" s="118"/>
      <c r="J158" s="118"/>
      <c r="K158" s="118"/>
      <c r="L158" s="118"/>
      <c r="M158" s="118"/>
      <c r="N158" s="118"/>
      <c r="O158" s="118"/>
      <c r="P158" s="118"/>
      <c r="Q158" s="118"/>
      <c r="R158" s="118"/>
      <c r="S158" s="118"/>
      <c r="T158" s="118"/>
      <c r="U158" s="118"/>
      <c r="V158" s="118"/>
      <c r="W158" s="118"/>
      <c r="X158" s="121"/>
      <c r="Y158" s="121"/>
      <c r="Z158" s="121"/>
      <c r="AA158" s="121"/>
      <c r="AB158" s="121"/>
      <c r="AC158" s="121"/>
      <c r="AD158" s="121"/>
      <c r="AE158" s="121"/>
      <c r="AF158" s="121"/>
      <c r="AG158" s="121"/>
      <c r="AH158" s="121"/>
      <c r="AI158" s="121"/>
      <c r="AJ158" s="121"/>
      <c r="AK158" s="121"/>
      <c r="AL158" s="121"/>
      <c r="AM158" s="121"/>
      <c r="AN158" s="121"/>
      <c r="AO158" s="121"/>
      <c r="AP158" s="121"/>
      <c r="AQ158" s="121"/>
      <c r="AR158" s="121"/>
      <c r="AS158" s="121"/>
      <c r="AT158" s="121"/>
      <c r="AU158" s="121"/>
      <c r="AV158" s="121"/>
      <c r="AW158" s="121"/>
      <c r="AX158" s="121"/>
      <c r="AY158" s="121"/>
      <c r="AZ158" s="121"/>
      <c r="BA158" s="121"/>
    </row>
    <row r="159" spans="1:53" s="109" customFormat="1" x14ac:dyDescent="0.2">
      <c r="A159" s="98"/>
      <c r="B159" s="98"/>
      <c r="C159" s="98"/>
      <c r="D159" s="98"/>
      <c r="E159" s="98"/>
      <c r="F159" s="115" t="s">
        <v>1577</v>
      </c>
      <c r="G159" s="120"/>
      <c r="H159" s="112"/>
      <c r="I159" s="112"/>
      <c r="J159" s="112"/>
      <c r="K159" s="112"/>
      <c r="L159" s="112"/>
      <c r="M159" s="112"/>
      <c r="N159" s="112"/>
      <c r="O159" s="112"/>
      <c r="P159" s="112"/>
      <c r="Q159" s="112"/>
      <c r="R159" s="112"/>
      <c r="S159" s="112"/>
      <c r="T159" s="112"/>
      <c r="U159" s="112"/>
      <c r="V159" s="112"/>
      <c r="W159" s="112"/>
      <c r="X159" s="121"/>
      <c r="Y159" s="121"/>
      <c r="Z159" s="121"/>
      <c r="AA159" s="121"/>
      <c r="AB159" s="121"/>
      <c r="AC159" s="121"/>
      <c r="AD159" s="121"/>
      <c r="AE159" s="121"/>
      <c r="AF159" s="121"/>
      <c r="AG159" s="121"/>
      <c r="AH159" s="121"/>
      <c r="AI159" s="121"/>
      <c r="AJ159" s="121"/>
      <c r="AK159" s="121"/>
      <c r="AL159" s="121"/>
      <c r="AM159" s="121"/>
      <c r="AN159" s="121"/>
      <c r="AO159" s="121"/>
      <c r="AP159" s="121"/>
      <c r="AQ159" s="121"/>
      <c r="AR159" s="121"/>
      <c r="AS159" s="121"/>
      <c r="AT159" s="121"/>
      <c r="AU159" s="121"/>
      <c r="AV159" s="121"/>
      <c r="AW159" s="121"/>
      <c r="AX159" s="121"/>
      <c r="AY159" s="121"/>
      <c r="AZ159" s="121"/>
      <c r="BA159" s="121"/>
    </row>
    <row r="160" spans="1:53" s="43" customFormat="1" x14ac:dyDescent="0.2">
      <c r="A160" s="37" t="s">
        <v>442</v>
      </c>
      <c r="B160" s="37" t="s">
        <v>100</v>
      </c>
      <c r="C160" s="37"/>
      <c r="D160" s="38" t="s">
        <v>374</v>
      </c>
      <c r="E160" s="38" t="s">
        <v>1546</v>
      </c>
      <c r="F160" s="87" t="s">
        <v>101</v>
      </c>
      <c r="G160" s="22" t="s">
        <v>1221</v>
      </c>
      <c r="H160" s="27">
        <v>-23.498999999999988</v>
      </c>
      <c r="I160" s="27">
        <v>-6.5679999999999801</v>
      </c>
      <c r="J160" s="27">
        <v>-5.9570000000000221</v>
      </c>
      <c r="K160" s="27">
        <v>5.1349999999999234</v>
      </c>
      <c r="L160" s="27">
        <v>7.0189999999999664</v>
      </c>
      <c r="M160" s="27">
        <v>17.175999999999952</v>
      </c>
      <c r="N160" s="27">
        <v>42.193999999999875</v>
      </c>
      <c r="O160" s="27">
        <v>24.613999999999947</v>
      </c>
      <c r="P160" s="27">
        <v>6.8970000000001477</v>
      </c>
      <c r="Q160" s="27">
        <v>-3.3820000000000761</v>
      </c>
      <c r="R160" s="27">
        <v>-18.519999999999811</v>
      </c>
      <c r="S160" s="27">
        <v>-76.583999999999946</v>
      </c>
      <c r="T160" s="27">
        <v>-74.015000000000128</v>
      </c>
      <c r="U160" s="27">
        <v>-22.116000000000085</v>
      </c>
      <c r="V160" s="27">
        <v>-22.982999999999905</v>
      </c>
      <c r="W160" s="27">
        <v>-9.8859999999999388</v>
      </c>
      <c r="X160" s="27">
        <v>32.866999999999962</v>
      </c>
      <c r="Y160" s="27">
        <v>57.305000000000177</v>
      </c>
      <c r="Z160" s="27">
        <v>36.798000000000087</v>
      </c>
      <c r="AA160" s="27">
        <v>-19.716999999999942</v>
      </c>
      <c r="AB160" s="27">
        <v>-58.112000000000165</v>
      </c>
      <c r="AC160" s="27">
        <v>-18.753000000000185</v>
      </c>
      <c r="AD160" s="27">
        <v>9.6210000000000804</v>
      </c>
      <c r="AE160" s="27">
        <v>-7.6350000000001899</v>
      </c>
      <c r="AF160" s="27">
        <v>65.862999999999971</v>
      </c>
      <c r="AG160" s="27">
        <v>66.284000000000177</v>
      </c>
      <c r="AH160" s="27">
        <v>67.974800000000641</v>
      </c>
      <c r="AI160" s="27">
        <v>91.674500000000421</v>
      </c>
      <c r="AJ160" s="27">
        <v>2.8037000000006458</v>
      </c>
      <c r="AK160" s="27">
        <v>58.489299999999787</v>
      </c>
      <c r="AL160" s="27">
        <v>25.884699999999697</v>
      </c>
      <c r="AM160" s="27">
        <v>89.790399999999437</v>
      </c>
      <c r="AN160" s="27">
        <v>118.77080000000046</v>
      </c>
      <c r="AO160" s="27">
        <v>108.36849999999981</v>
      </c>
      <c r="AP160" s="27">
        <v>132.00159999999991</v>
      </c>
      <c r="AQ160" s="27">
        <v>157.57900000000049</v>
      </c>
      <c r="AR160" s="27">
        <v>183.61510000000021</v>
      </c>
      <c r="AS160" s="27">
        <v>221.55709999999993</v>
      </c>
      <c r="AT160" s="27">
        <v>235.67549999999997</v>
      </c>
      <c r="AU160" s="27">
        <v>257.71100000000013</v>
      </c>
      <c r="AV160" s="27">
        <v>191.33720000000022</v>
      </c>
      <c r="AW160" s="28">
        <v>196.48302220400822</v>
      </c>
      <c r="AX160" s="28">
        <v>203.16998463553983</v>
      </c>
      <c r="AY160" s="28">
        <v>190.23937329450439</v>
      </c>
      <c r="AZ160" s="28">
        <v>194.3929373512569</v>
      </c>
      <c r="BA160" s="28">
        <v>191.06178690949571</v>
      </c>
    </row>
    <row r="161" spans="1:53" s="43" customFormat="1" x14ac:dyDescent="0.2">
      <c r="A161" s="37" t="s">
        <v>442</v>
      </c>
      <c r="B161" s="37" t="s">
        <v>102</v>
      </c>
      <c r="C161" s="37" t="s">
        <v>1464</v>
      </c>
      <c r="D161" s="38" t="s">
        <v>374</v>
      </c>
      <c r="E161" s="38" t="s">
        <v>1546</v>
      </c>
      <c r="F161" s="22" t="s">
        <v>1867</v>
      </c>
      <c r="G161" s="22" t="s">
        <v>1222</v>
      </c>
      <c r="H161" s="27">
        <v>483.39600000000002</v>
      </c>
      <c r="I161" s="27">
        <v>452.05099999999999</v>
      </c>
      <c r="J161" s="27">
        <v>434.57099999999997</v>
      </c>
      <c r="K161" s="27">
        <v>418.99699999999996</v>
      </c>
      <c r="L161" s="27">
        <v>426.13400000000001</v>
      </c>
      <c r="M161" s="27">
        <v>451.91899999999998</v>
      </c>
      <c r="N161" s="27">
        <v>557.63699999999994</v>
      </c>
      <c r="O161" s="27">
        <v>670.21199999999999</v>
      </c>
      <c r="P161" s="27">
        <v>744.14900000000011</v>
      </c>
      <c r="Q161" s="27">
        <v>792.54599999999994</v>
      </c>
      <c r="R161" s="27">
        <v>958.03500000000008</v>
      </c>
      <c r="S161" s="27">
        <v>945.73500000000001</v>
      </c>
      <c r="T161" s="27">
        <v>1003.7949999999998</v>
      </c>
      <c r="U161" s="27">
        <v>911.69199999999989</v>
      </c>
      <c r="V161" s="27">
        <v>1034.5310000000002</v>
      </c>
      <c r="W161" s="27">
        <v>1249.6279999999999</v>
      </c>
      <c r="X161" s="27">
        <v>1290.789</v>
      </c>
      <c r="Y161" s="27">
        <v>1291.7750000000001</v>
      </c>
      <c r="Z161" s="27">
        <v>1327.893</v>
      </c>
      <c r="AA161" s="27">
        <v>1316.336</v>
      </c>
      <c r="AB161" s="27">
        <v>1339.5339999999999</v>
      </c>
      <c r="AC161" s="27">
        <v>1350.912</v>
      </c>
      <c r="AD161" s="27">
        <v>1420.2180000000001</v>
      </c>
      <c r="AE161" s="27">
        <v>1669.6479999999999</v>
      </c>
      <c r="AF161" s="27">
        <v>1977.5819999999999</v>
      </c>
      <c r="AG161" s="27">
        <v>2111.1858999999999</v>
      </c>
      <c r="AH161" s="27">
        <v>2404.0605000000005</v>
      </c>
      <c r="AI161" s="27">
        <v>2752.2913000000003</v>
      </c>
      <c r="AJ161" s="27">
        <v>3004.0324000000001</v>
      </c>
      <c r="AK161" s="27">
        <v>2299.1266999999998</v>
      </c>
      <c r="AL161" s="27">
        <v>2566.6824999999999</v>
      </c>
      <c r="AM161" s="27">
        <v>3007.6333999999997</v>
      </c>
      <c r="AN161" s="27">
        <v>2889.4957000000004</v>
      </c>
      <c r="AO161" s="27">
        <v>2975.6284999999998</v>
      </c>
      <c r="AP161" s="27">
        <v>3041.1723999999999</v>
      </c>
      <c r="AQ161" s="27">
        <v>2695.7868000000003</v>
      </c>
      <c r="AR161" s="27">
        <v>2679.0581000000002</v>
      </c>
      <c r="AS161" s="27">
        <v>2903.8771000000002</v>
      </c>
      <c r="AT161" s="27">
        <v>3142.5481999999997</v>
      </c>
      <c r="AU161" s="27">
        <v>3048.4433000000004</v>
      </c>
      <c r="AV161" s="27">
        <v>2735.634</v>
      </c>
      <c r="AW161" s="28">
        <v>3438.1329572655995</v>
      </c>
      <c r="AX161" s="28">
        <v>3633.2145872033939</v>
      </c>
      <c r="AY161" s="28">
        <v>3759.2777175526044</v>
      </c>
      <c r="AZ161" s="28">
        <v>3897.5888098163778</v>
      </c>
      <c r="BA161" s="28">
        <v>4128.8175783076249</v>
      </c>
    </row>
    <row r="162" spans="1:53" s="43" customFormat="1" x14ac:dyDescent="0.2">
      <c r="A162" s="37" t="s">
        <v>442</v>
      </c>
      <c r="B162" s="37" t="s">
        <v>104</v>
      </c>
      <c r="C162" s="37" t="s">
        <v>1464</v>
      </c>
      <c r="D162" s="38" t="s">
        <v>374</v>
      </c>
      <c r="E162" s="38" t="s">
        <v>1546</v>
      </c>
      <c r="F162" s="18" t="s">
        <v>1866</v>
      </c>
      <c r="G162" s="22" t="s">
        <v>1223</v>
      </c>
      <c r="H162" s="27">
        <v>-500.286</v>
      </c>
      <c r="I162" s="27">
        <v>-449.30599999999998</v>
      </c>
      <c r="J162" s="27">
        <v>-428.60199999999998</v>
      </c>
      <c r="K162" s="27">
        <v>-410.21900000000005</v>
      </c>
      <c r="L162" s="27">
        <v>-420.16600000000005</v>
      </c>
      <c r="M162" s="27">
        <v>-436.10600000000005</v>
      </c>
      <c r="N162" s="27">
        <v>-511.23800000000006</v>
      </c>
      <c r="O162" s="27">
        <v>-627.20900000000006</v>
      </c>
      <c r="P162" s="27">
        <v>-712.22399999999993</v>
      </c>
      <c r="Q162" s="27">
        <v>-768.11</v>
      </c>
      <c r="R162" s="27">
        <v>-933.36799999999994</v>
      </c>
      <c r="S162" s="27">
        <v>-954.53899999999999</v>
      </c>
      <c r="T162" s="27">
        <v>-994.42499999999995</v>
      </c>
      <c r="U162" s="27">
        <v>-852.09400000000005</v>
      </c>
      <c r="V162" s="27">
        <v>-959.31400000000008</v>
      </c>
      <c r="W162" s="27">
        <v>-1149.5999999999999</v>
      </c>
      <c r="X162" s="27">
        <v>-1166.5309999999999</v>
      </c>
      <c r="Y162" s="27">
        <v>-1169.797</v>
      </c>
      <c r="Z162" s="27">
        <v>-1223.5219999999999</v>
      </c>
      <c r="AA162" s="27">
        <v>-1253.5989999999999</v>
      </c>
      <c r="AB162" s="27">
        <v>-1331.2550000000001</v>
      </c>
      <c r="AC162" s="27">
        <v>-1308.1620000000003</v>
      </c>
      <c r="AD162" s="27">
        <v>-1343.087</v>
      </c>
      <c r="AE162" s="27">
        <v>-1595.6410000000001</v>
      </c>
      <c r="AF162" s="27">
        <v>-1898.329</v>
      </c>
      <c r="AG162" s="27">
        <v>-2062.8051999999998</v>
      </c>
      <c r="AH162" s="27">
        <v>-2387.5309999999999</v>
      </c>
      <c r="AI162" s="27">
        <v>-2697.2312999999999</v>
      </c>
      <c r="AJ162" s="27">
        <v>-2973.8381999999997</v>
      </c>
      <c r="AK162" s="27">
        <v>-2284.3618999999999</v>
      </c>
      <c r="AL162" s="27">
        <v>-2591.1125000000002</v>
      </c>
      <c r="AM162" s="27">
        <v>-3049.1541000000002</v>
      </c>
      <c r="AN162" s="27">
        <v>-2847.3692000000001</v>
      </c>
      <c r="AO162" s="27">
        <v>-2897.3944000000001</v>
      </c>
      <c r="AP162" s="27">
        <v>-2939.9447999999998</v>
      </c>
      <c r="AQ162" s="27">
        <v>-2571.2127</v>
      </c>
      <c r="AR162" s="27">
        <v>-2548.5990999999999</v>
      </c>
      <c r="AS162" s="27">
        <v>-2779.9792000000002</v>
      </c>
      <c r="AT162" s="27">
        <v>-3065.1994999999997</v>
      </c>
      <c r="AU162" s="27">
        <v>-2958.2377000000001</v>
      </c>
      <c r="AV162" s="27">
        <v>-2657.4189999999999</v>
      </c>
      <c r="AW162" s="28">
        <v>-3354.5990631084378</v>
      </c>
      <c r="AX162" s="28">
        <v>-3546.3154000842205</v>
      </c>
      <c r="AY162" s="28">
        <v>-3677.2350229796766</v>
      </c>
      <c r="AZ162" s="28">
        <v>-3809.5930717170354</v>
      </c>
      <c r="BA162" s="28">
        <v>-4041.0708671932484</v>
      </c>
    </row>
    <row r="163" spans="1:53" s="43" customFormat="1" x14ac:dyDescent="0.2">
      <c r="A163" s="37" t="s">
        <v>442</v>
      </c>
      <c r="B163" s="37" t="s">
        <v>105</v>
      </c>
      <c r="C163" s="37" t="s">
        <v>1464</v>
      </c>
      <c r="D163" s="38" t="s">
        <v>374</v>
      </c>
      <c r="E163" s="38" t="s">
        <v>1546</v>
      </c>
      <c r="F163" s="87" t="s">
        <v>106</v>
      </c>
      <c r="G163" s="22" t="s">
        <v>1224</v>
      </c>
      <c r="H163" s="27">
        <v>-16.889999999999986</v>
      </c>
      <c r="I163" s="27">
        <v>2.7450000000000045</v>
      </c>
      <c r="J163" s="27">
        <v>5.9689999999999941</v>
      </c>
      <c r="K163" s="27">
        <v>8.7779999999999063</v>
      </c>
      <c r="L163" s="27">
        <v>5.9679999999999609</v>
      </c>
      <c r="M163" s="27">
        <v>15.812999999999931</v>
      </c>
      <c r="N163" s="27">
        <v>46.398999999999887</v>
      </c>
      <c r="O163" s="27">
        <v>43.002999999999929</v>
      </c>
      <c r="P163" s="27">
        <v>31.925000000000182</v>
      </c>
      <c r="Q163" s="27">
        <v>24.435999999999922</v>
      </c>
      <c r="R163" s="27">
        <v>24.667000000000144</v>
      </c>
      <c r="S163" s="27">
        <v>-8.8039999999999736</v>
      </c>
      <c r="T163" s="27">
        <v>9.3699999999998909</v>
      </c>
      <c r="U163" s="27">
        <v>59.597999999999843</v>
      </c>
      <c r="V163" s="27">
        <v>75.217000000000098</v>
      </c>
      <c r="W163" s="27">
        <v>100.02800000000002</v>
      </c>
      <c r="X163" s="27">
        <v>124.25800000000004</v>
      </c>
      <c r="Y163" s="27">
        <v>121.97800000000007</v>
      </c>
      <c r="Z163" s="27">
        <v>104.37100000000009</v>
      </c>
      <c r="AA163" s="27">
        <v>62.73700000000008</v>
      </c>
      <c r="AB163" s="27">
        <v>8.278999999999769</v>
      </c>
      <c r="AC163" s="27">
        <v>42.749999999999773</v>
      </c>
      <c r="AD163" s="27">
        <v>77.131000000000085</v>
      </c>
      <c r="AE163" s="27">
        <v>74.006999999999834</v>
      </c>
      <c r="AF163" s="27">
        <v>79.252999999999929</v>
      </c>
      <c r="AG163" s="27">
        <v>48.380700000000161</v>
      </c>
      <c r="AH163" s="27">
        <v>16.529500000000553</v>
      </c>
      <c r="AI163" s="27">
        <v>55.0600000000004</v>
      </c>
      <c r="AJ163" s="27">
        <v>30.194200000000365</v>
      </c>
      <c r="AK163" s="27">
        <v>14.764799999999923</v>
      </c>
      <c r="AL163" s="27">
        <v>-24.430000000000291</v>
      </c>
      <c r="AM163" s="27">
        <v>-41.520700000000488</v>
      </c>
      <c r="AN163" s="27">
        <v>42.126500000000306</v>
      </c>
      <c r="AO163" s="27">
        <v>78.234099999999671</v>
      </c>
      <c r="AP163" s="27">
        <v>101.22760000000017</v>
      </c>
      <c r="AQ163" s="27">
        <v>124.57410000000027</v>
      </c>
      <c r="AR163" s="27">
        <v>130.45900000000029</v>
      </c>
      <c r="AS163" s="27">
        <v>123.89789999999994</v>
      </c>
      <c r="AT163" s="27">
        <v>77.348700000000008</v>
      </c>
      <c r="AU163" s="27">
        <v>90.205600000000231</v>
      </c>
      <c r="AV163" s="27">
        <v>78.215000000000146</v>
      </c>
      <c r="AW163" s="28">
        <v>83.53389415716174</v>
      </c>
      <c r="AX163" s="28">
        <v>86.899187119173348</v>
      </c>
      <c r="AY163" s="28">
        <v>82.042694572927758</v>
      </c>
      <c r="AZ163" s="28">
        <v>87.995738099342361</v>
      </c>
      <c r="BA163" s="28">
        <v>87.746711114376467</v>
      </c>
    </row>
    <row r="164" spans="1:53" s="43" customFormat="1" x14ac:dyDescent="0.2">
      <c r="A164" s="37" t="s">
        <v>442</v>
      </c>
      <c r="B164" s="37" t="s">
        <v>107</v>
      </c>
      <c r="C164" s="37" t="s">
        <v>1465</v>
      </c>
      <c r="D164" s="38" t="s">
        <v>374</v>
      </c>
      <c r="E164" s="38" t="s">
        <v>1546</v>
      </c>
      <c r="F164" s="22" t="s">
        <v>108</v>
      </c>
      <c r="G164" s="22" t="s">
        <v>1225</v>
      </c>
      <c r="H164" s="27">
        <v>130.702</v>
      </c>
      <c r="I164" s="27">
        <v>121.09900000000002</v>
      </c>
      <c r="J164" s="27">
        <v>114.232</v>
      </c>
      <c r="K164" s="27">
        <v>110.37199999999999</v>
      </c>
      <c r="L164" s="27">
        <v>109.03899999999999</v>
      </c>
      <c r="M164" s="27">
        <v>116.678</v>
      </c>
      <c r="N164" s="27">
        <v>142.125</v>
      </c>
      <c r="O164" s="27">
        <v>170.505</v>
      </c>
      <c r="P164" s="27">
        <v>179.70799999999997</v>
      </c>
      <c r="Q164" s="27">
        <v>189.13</v>
      </c>
      <c r="R164" s="27">
        <v>243.92599999999999</v>
      </c>
      <c r="S164" s="27">
        <v>243.21100000000001</v>
      </c>
      <c r="T164" s="27">
        <v>279.416</v>
      </c>
      <c r="U164" s="27">
        <v>261.86500000000001</v>
      </c>
      <c r="V164" s="27">
        <v>261</v>
      </c>
      <c r="W164" s="27">
        <v>299.90899999999999</v>
      </c>
      <c r="X164" s="27">
        <v>314.68900000000002</v>
      </c>
      <c r="Y164" s="27">
        <v>326.28200000000004</v>
      </c>
      <c r="Z164" s="27">
        <v>346.709</v>
      </c>
      <c r="AA164" s="27">
        <v>353.529</v>
      </c>
      <c r="AB164" s="27">
        <v>354.65700000000004</v>
      </c>
      <c r="AC164" s="27">
        <v>360.70600000000002</v>
      </c>
      <c r="AD164" s="27">
        <v>398.77</v>
      </c>
      <c r="AE164" s="27">
        <v>476.45699999999999</v>
      </c>
      <c r="AF164" s="27">
        <v>574.154</v>
      </c>
      <c r="AG164" s="27">
        <v>654.71589999999992</v>
      </c>
      <c r="AH164" s="27">
        <v>737.87400000000002</v>
      </c>
      <c r="AI164" s="27">
        <v>865.17660000000001</v>
      </c>
      <c r="AJ164" s="27">
        <v>911.95150000000001</v>
      </c>
      <c r="AK164" s="27">
        <v>801.17189999999994</v>
      </c>
      <c r="AL164" s="27">
        <v>823.26479999999992</v>
      </c>
      <c r="AM164" s="27">
        <v>937.69930000000011</v>
      </c>
      <c r="AN164" s="27">
        <v>939.02830000000006</v>
      </c>
      <c r="AO164" s="27">
        <v>1005.8891</v>
      </c>
      <c r="AP164" s="27">
        <v>1079.5014999999999</v>
      </c>
      <c r="AQ164" s="27">
        <v>1004.0038</v>
      </c>
      <c r="AR164" s="27">
        <v>1011.9439</v>
      </c>
      <c r="AS164" s="27">
        <v>1078.8099</v>
      </c>
      <c r="AT164" s="27">
        <v>1193.4085</v>
      </c>
      <c r="AU164" s="27">
        <v>1174.2676999999999</v>
      </c>
      <c r="AV164" s="27">
        <v>995.92599999999993</v>
      </c>
      <c r="AW164" s="28">
        <v>1171.9569137312312</v>
      </c>
      <c r="AX164" s="28">
        <v>1270.7060335625908</v>
      </c>
      <c r="AY164" s="28">
        <v>1321.1612850789304</v>
      </c>
      <c r="AZ164" s="28">
        <v>1413.2989186116797</v>
      </c>
      <c r="BA164" s="28">
        <v>1524.2277962870392</v>
      </c>
    </row>
    <row r="165" spans="1:53" s="43" customFormat="1" x14ac:dyDescent="0.2">
      <c r="A165" s="37" t="s">
        <v>442</v>
      </c>
      <c r="B165" s="37" t="s">
        <v>109</v>
      </c>
      <c r="C165" s="37" t="s">
        <v>1465</v>
      </c>
      <c r="D165" s="38" t="s">
        <v>374</v>
      </c>
      <c r="E165" s="38" t="s">
        <v>1546</v>
      </c>
      <c r="F165" s="22" t="s">
        <v>110</v>
      </c>
      <c r="G165" s="22" t="s">
        <v>1226</v>
      </c>
      <c r="H165" s="27">
        <v>-122.4</v>
      </c>
      <c r="I165" s="27">
        <v>-115.66800000000001</v>
      </c>
      <c r="J165" s="27">
        <v>-109.539</v>
      </c>
      <c r="K165" s="27">
        <v>-102.35</v>
      </c>
      <c r="L165" s="27">
        <v>-99.055999999999997</v>
      </c>
      <c r="M165" s="27">
        <v>-102.29599999999999</v>
      </c>
      <c r="N165" s="27">
        <v>-130.41900000000001</v>
      </c>
      <c r="O165" s="27">
        <v>-160.16199999999998</v>
      </c>
      <c r="P165" s="27">
        <v>-178.60000000000002</v>
      </c>
      <c r="Q165" s="27">
        <v>-187.36199999999999</v>
      </c>
      <c r="R165" s="27">
        <v>-243.94599999999997</v>
      </c>
      <c r="S165" s="27">
        <v>-247.47</v>
      </c>
      <c r="T165" s="27">
        <v>-291.584</v>
      </c>
      <c r="U165" s="27">
        <v>-273.17899999999997</v>
      </c>
      <c r="V165" s="27">
        <v>-277.80799999999999</v>
      </c>
      <c r="W165" s="27">
        <v>-320.07099999999997</v>
      </c>
      <c r="X165" s="27">
        <v>-331.58600000000001</v>
      </c>
      <c r="Y165" s="27">
        <v>-330.58699999999999</v>
      </c>
      <c r="Z165" s="27">
        <v>-353.30900000000003</v>
      </c>
      <c r="AA165" s="27">
        <v>-367.66700000000003</v>
      </c>
      <c r="AB165" s="27">
        <v>-364.01099999999997</v>
      </c>
      <c r="AC165" s="27">
        <v>-374.702</v>
      </c>
      <c r="AD165" s="27">
        <v>-401.77699999999993</v>
      </c>
      <c r="AE165" s="27">
        <v>-475.29200000000003</v>
      </c>
      <c r="AF165" s="27">
        <v>-546.73599999999999</v>
      </c>
      <c r="AG165" s="27">
        <v>-619.63879999999995</v>
      </c>
      <c r="AH165" s="27">
        <v>-674.67319999999995</v>
      </c>
      <c r="AI165" s="27">
        <v>-778.16670000000011</v>
      </c>
      <c r="AJ165" s="27">
        <v>-839.97180000000003</v>
      </c>
      <c r="AK165" s="27">
        <v>-727.04310000000009</v>
      </c>
      <c r="AL165" s="27">
        <v>-749.71420000000001</v>
      </c>
      <c r="AM165" s="27">
        <v>-824.03190000000006</v>
      </c>
      <c r="AN165" s="27">
        <v>-811.96209999999996</v>
      </c>
      <c r="AO165" s="27">
        <v>-884.09079999999994</v>
      </c>
      <c r="AP165" s="27">
        <v>-944.6309</v>
      </c>
      <c r="AQ165" s="27">
        <v>-872.3744999999999</v>
      </c>
      <c r="AR165" s="27">
        <v>-886.47450000000003</v>
      </c>
      <c r="AS165" s="27">
        <v>-946.39760000000001</v>
      </c>
      <c r="AT165" s="27">
        <v>-1040.136</v>
      </c>
      <c r="AU165" s="27">
        <v>-1039.1655000000001</v>
      </c>
      <c r="AV165" s="27">
        <v>-842.52909999999997</v>
      </c>
      <c r="AW165" s="28">
        <v>-998.59796269691958</v>
      </c>
      <c r="AX165" s="28">
        <v>-1093.4775510819545</v>
      </c>
      <c r="AY165" s="28">
        <v>-1134.024455115901</v>
      </c>
      <c r="AZ165" s="28">
        <v>-1211.3035608681789</v>
      </c>
      <c r="BA165" s="28">
        <v>-1302.8755329751739</v>
      </c>
    </row>
    <row r="166" spans="1:53" s="43" customFormat="1" x14ac:dyDescent="0.2">
      <c r="A166" s="37" t="s">
        <v>442</v>
      </c>
      <c r="B166" s="37" t="s">
        <v>111</v>
      </c>
      <c r="C166" s="37" t="s">
        <v>1465</v>
      </c>
      <c r="D166" s="38" t="s">
        <v>374</v>
      </c>
      <c r="E166" s="38" t="s">
        <v>1546</v>
      </c>
      <c r="F166" s="87" t="s">
        <v>112</v>
      </c>
      <c r="G166" s="22" t="s">
        <v>1227</v>
      </c>
      <c r="H166" s="27">
        <v>8.3019999999999925</v>
      </c>
      <c r="I166" s="27">
        <v>5.4310000000000116</v>
      </c>
      <c r="J166" s="27">
        <v>4.6929999999999978</v>
      </c>
      <c r="K166" s="27">
        <v>8.0219999999999914</v>
      </c>
      <c r="L166" s="27">
        <v>9.9829999999999899</v>
      </c>
      <c r="M166" s="27">
        <v>14.382000000000005</v>
      </c>
      <c r="N166" s="27">
        <v>11.705999999999989</v>
      </c>
      <c r="O166" s="27">
        <v>10.343000000000018</v>
      </c>
      <c r="P166" s="27">
        <v>1.1079999999999472</v>
      </c>
      <c r="Q166" s="27">
        <v>1.7680000000000007</v>
      </c>
      <c r="R166" s="27">
        <v>-1.999999999998181E-2</v>
      </c>
      <c r="S166" s="27">
        <v>-4.2589999999999861</v>
      </c>
      <c r="T166" s="27">
        <v>-12.168000000000006</v>
      </c>
      <c r="U166" s="27">
        <v>-11.313999999999965</v>
      </c>
      <c r="V166" s="27">
        <v>-16.807999999999993</v>
      </c>
      <c r="W166" s="27">
        <v>-20.161999999999978</v>
      </c>
      <c r="X166" s="27">
        <v>-16.896999999999991</v>
      </c>
      <c r="Y166" s="27">
        <v>-4.30499999999995</v>
      </c>
      <c r="Z166" s="27">
        <v>-6.6000000000000227</v>
      </c>
      <c r="AA166" s="27">
        <v>-14.138000000000034</v>
      </c>
      <c r="AB166" s="27">
        <v>-9.3539999999999281</v>
      </c>
      <c r="AC166" s="27">
        <v>-13.995999999999981</v>
      </c>
      <c r="AD166" s="27">
        <v>-3.0069999999999482</v>
      </c>
      <c r="AE166" s="27">
        <v>1.1649999999999636</v>
      </c>
      <c r="AF166" s="27">
        <v>27.418000000000006</v>
      </c>
      <c r="AG166" s="27">
        <v>35.077099999999973</v>
      </c>
      <c r="AH166" s="27">
        <v>63.200800000000072</v>
      </c>
      <c r="AI166" s="27">
        <v>87.009899999999902</v>
      </c>
      <c r="AJ166" s="27">
        <v>71.97969999999998</v>
      </c>
      <c r="AK166" s="27">
        <v>74.128799999999842</v>
      </c>
      <c r="AL166" s="27">
        <v>73.550599999999918</v>
      </c>
      <c r="AM166" s="27">
        <v>113.66740000000004</v>
      </c>
      <c r="AN166" s="27">
        <v>127.06620000000009</v>
      </c>
      <c r="AO166" s="27">
        <v>121.79830000000004</v>
      </c>
      <c r="AP166" s="27">
        <v>134.87059999999985</v>
      </c>
      <c r="AQ166" s="27">
        <v>131.62930000000006</v>
      </c>
      <c r="AR166" s="27">
        <v>125.46939999999995</v>
      </c>
      <c r="AS166" s="27">
        <v>132.41229999999996</v>
      </c>
      <c r="AT166" s="27">
        <v>153.27250000000004</v>
      </c>
      <c r="AU166" s="27">
        <v>135.10219999999981</v>
      </c>
      <c r="AV166" s="27">
        <v>153.39689999999996</v>
      </c>
      <c r="AW166" s="28">
        <v>173.35895103431164</v>
      </c>
      <c r="AX166" s="28">
        <v>177.22848248063633</v>
      </c>
      <c r="AY166" s="28">
        <v>187.13682996302941</v>
      </c>
      <c r="AZ166" s="28">
        <v>201.99535774350079</v>
      </c>
      <c r="BA166" s="28">
        <v>221.35226331186527</v>
      </c>
    </row>
    <row r="167" spans="1:53" s="43" customFormat="1" x14ac:dyDescent="0.2">
      <c r="A167" s="37" t="s">
        <v>442</v>
      </c>
      <c r="B167" s="37" t="s">
        <v>113</v>
      </c>
      <c r="C167" s="37" t="s">
        <v>1466</v>
      </c>
      <c r="D167" s="38" t="s">
        <v>374</v>
      </c>
      <c r="E167" s="38" t="s">
        <v>1546</v>
      </c>
      <c r="F167" s="22" t="s">
        <v>114</v>
      </c>
      <c r="G167" s="22" t="s">
        <v>1228</v>
      </c>
      <c r="H167" s="27">
        <v>100.30000000000001</v>
      </c>
      <c r="I167" s="27">
        <v>124.602</v>
      </c>
      <c r="J167" s="27">
        <v>126.035</v>
      </c>
      <c r="K167" s="27">
        <v>106.28900000000002</v>
      </c>
      <c r="L167" s="27">
        <v>112.468</v>
      </c>
      <c r="M167" s="27">
        <v>113.45000000000002</v>
      </c>
      <c r="N167" s="27">
        <v>127.098</v>
      </c>
      <c r="O167" s="27">
        <v>146.952</v>
      </c>
      <c r="P167" s="27">
        <v>187.14500000000001</v>
      </c>
      <c r="Q167" s="27">
        <v>224.976</v>
      </c>
      <c r="R167" s="27">
        <v>286.43700000000001</v>
      </c>
      <c r="S167" s="27">
        <v>308.3</v>
      </c>
      <c r="T167" s="27">
        <v>322.65699999999998</v>
      </c>
      <c r="U167" s="27">
        <v>323.935</v>
      </c>
      <c r="V167" s="27">
        <v>263.85900000000004</v>
      </c>
      <c r="W167" s="27">
        <v>310.74800000000005</v>
      </c>
      <c r="X167" s="27">
        <v>324.89199999999994</v>
      </c>
      <c r="Y167" s="27">
        <v>351.06500000000005</v>
      </c>
      <c r="Z167" s="27">
        <v>382.48799999999994</v>
      </c>
      <c r="AA167" s="27">
        <v>390.5</v>
      </c>
      <c r="AB167" s="27">
        <v>432.86</v>
      </c>
      <c r="AC167" s="27">
        <v>417.39499999999998</v>
      </c>
      <c r="AD167" s="27">
        <v>405.58399999999995</v>
      </c>
      <c r="AE167" s="27">
        <v>475.64</v>
      </c>
      <c r="AF167" s="27">
        <v>615.73700000000008</v>
      </c>
      <c r="AG167" s="27">
        <v>823.64560000000006</v>
      </c>
      <c r="AH167" s="27">
        <v>1049.2553</v>
      </c>
      <c r="AI167" s="27">
        <v>1354.9063000000001</v>
      </c>
      <c r="AJ167" s="27">
        <v>1234.0857000000001</v>
      </c>
      <c r="AK167" s="27">
        <v>841.62239999999997</v>
      </c>
      <c r="AL167" s="27">
        <v>845.10200000000009</v>
      </c>
      <c r="AM167" s="27">
        <v>964.83069999999998</v>
      </c>
      <c r="AN167" s="27">
        <v>829.23610000000008</v>
      </c>
      <c r="AO167" s="27">
        <v>795.96519999999998</v>
      </c>
      <c r="AP167" s="27">
        <v>787.31359999999995</v>
      </c>
      <c r="AQ167" s="27">
        <v>670.53510000000006</v>
      </c>
      <c r="AR167" s="27">
        <v>670.47839999999997</v>
      </c>
      <c r="AS167" s="27">
        <v>746.02769999999998</v>
      </c>
      <c r="AT167" s="27">
        <v>876.04189999999994</v>
      </c>
      <c r="AU167" s="27">
        <v>845.2197000000001</v>
      </c>
      <c r="AV167" s="27">
        <v>635.86290000000008</v>
      </c>
      <c r="AW167" s="28">
        <v>781.44288460436678</v>
      </c>
      <c r="AX167" s="28">
        <v>862.67559400052232</v>
      </c>
      <c r="AY167" s="28">
        <v>917.96907283241751</v>
      </c>
      <c r="AZ167" s="28">
        <v>999.07251117979672</v>
      </c>
      <c r="BA167" s="28">
        <v>1072.9667539971081</v>
      </c>
    </row>
    <row r="168" spans="1:53" s="43" customFormat="1" x14ac:dyDescent="0.2">
      <c r="A168" s="37" t="s">
        <v>442</v>
      </c>
      <c r="B168" s="37" t="s">
        <v>115</v>
      </c>
      <c r="C168" s="37" t="s">
        <v>1466</v>
      </c>
      <c r="D168" s="38" t="s">
        <v>374</v>
      </c>
      <c r="E168" s="38" t="s">
        <v>1546</v>
      </c>
      <c r="F168" s="22" t="s">
        <v>116</v>
      </c>
      <c r="G168" s="22" t="s">
        <v>1229</v>
      </c>
      <c r="H168" s="27">
        <v>-95.043000000000006</v>
      </c>
      <c r="I168" s="27">
        <v>-121.42</v>
      </c>
      <c r="J168" s="27">
        <v>-124.59700000000001</v>
      </c>
      <c r="K168" s="27">
        <v>-102.91999999999999</v>
      </c>
      <c r="L168" s="27">
        <v>-106.70599999999999</v>
      </c>
      <c r="M168" s="27">
        <v>-110.342</v>
      </c>
      <c r="N168" s="27">
        <v>-120.81700000000001</v>
      </c>
      <c r="O168" s="27">
        <v>-146.608</v>
      </c>
      <c r="P168" s="27">
        <v>-179.70599999999999</v>
      </c>
      <c r="Q168" s="27">
        <v>-217.67599999999999</v>
      </c>
      <c r="R168" s="27">
        <v>-287.53899999999999</v>
      </c>
      <c r="S168" s="27">
        <v>-319.077</v>
      </c>
      <c r="T168" s="27">
        <v>-334.45400000000001</v>
      </c>
      <c r="U168" s="27">
        <v>-338.92199999999997</v>
      </c>
      <c r="V168" s="27">
        <v>-281.10900000000004</v>
      </c>
      <c r="W168" s="27">
        <v>-334.46100000000001</v>
      </c>
      <c r="X168" s="27">
        <v>-339.952</v>
      </c>
      <c r="Y168" s="27">
        <v>-352.37700000000001</v>
      </c>
      <c r="Z168" s="27">
        <v>-376.53599999999994</v>
      </c>
      <c r="AA168" s="27">
        <v>-399.25099999999998</v>
      </c>
      <c r="AB168" s="27">
        <v>-429.15100000000001</v>
      </c>
      <c r="AC168" s="27">
        <v>-408.87199999999996</v>
      </c>
      <c r="AD168" s="27">
        <v>-408.79300000000001</v>
      </c>
      <c r="AE168" s="27">
        <v>-478.69299999999998</v>
      </c>
      <c r="AF168" s="27">
        <v>-567.65700000000004</v>
      </c>
      <c r="AG168" s="27">
        <v>-721.80060000000003</v>
      </c>
      <c r="AH168" s="27">
        <v>-938.5367</v>
      </c>
      <c r="AI168" s="27">
        <v>-1263.068</v>
      </c>
      <c r="AJ168" s="27">
        <v>-1181.7417999999998</v>
      </c>
      <c r="AK168" s="27">
        <v>-722.99119999999994</v>
      </c>
      <c r="AL168" s="27">
        <v>-708.20950000000005</v>
      </c>
      <c r="AM168" s="27">
        <v>-787.02960000000007</v>
      </c>
      <c r="AN168" s="27">
        <v>-715.99099999999999</v>
      </c>
      <c r="AO168" s="27">
        <v>-706.48339999999996</v>
      </c>
      <c r="AP168" s="27">
        <v>-711.45080000000007</v>
      </c>
      <c r="AQ168" s="27">
        <v>-622.59999999999991</v>
      </c>
      <c r="AR168" s="27">
        <v>-594.779</v>
      </c>
      <c r="AS168" s="27">
        <v>-628.81279999999992</v>
      </c>
      <c r="AT168" s="27">
        <v>-702.93290000000002</v>
      </c>
      <c r="AU168" s="27">
        <v>-653.6902</v>
      </c>
      <c r="AV168" s="27">
        <v>-509.04879999999997</v>
      </c>
      <c r="AW168" s="28">
        <v>-661.16257428934841</v>
      </c>
      <c r="AX168" s="28">
        <v>-766.34979134881632</v>
      </c>
      <c r="AY168" s="28">
        <v>-832.29295017746233</v>
      </c>
      <c r="AZ168" s="28">
        <v>-919.55818814398845</v>
      </c>
      <c r="BA168" s="28">
        <v>-1005.9579986777628</v>
      </c>
    </row>
    <row r="169" spans="1:53" s="43" customFormat="1" x14ac:dyDescent="0.2">
      <c r="A169" s="37" t="s">
        <v>442</v>
      </c>
      <c r="B169" s="37" t="s">
        <v>117</v>
      </c>
      <c r="C169" s="37" t="s">
        <v>1466</v>
      </c>
      <c r="D169" s="38" t="s">
        <v>374</v>
      </c>
      <c r="E169" s="38" t="s">
        <v>1546</v>
      </c>
      <c r="F169" s="87" t="s">
        <v>118</v>
      </c>
      <c r="G169" s="22" t="s">
        <v>1230</v>
      </c>
      <c r="H169" s="27">
        <v>5.257000000000005</v>
      </c>
      <c r="I169" s="27">
        <v>3.1820000000000022</v>
      </c>
      <c r="J169" s="27">
        <v>1.4379999999999882</v>
      </c>
      <c r="K169" s="27">
        <v>3.3690000000000282</v>
      </c>
      <c r="L169" s="27">
        <v>5.7620000000000147</v>
      </c>
      <c r="M169" s="27">
        <v>3.1080000000000183</v>
      </c>
      <c r="N169" s="27">
        <v>6.2809999999999917</v>
      </c>
      <c r="O169" s="27">
        <v>0.34399999999999409</v>
      </c>
      <c r="P169" s="27">
        <v>7.4390000000000214</v>
      </c>
      <c r="Q169" s="27">
        <v>7.3000000000000114</v>
      </c>
      <c r="R169" s="27">
        <v>-1.1019999999999754</v>
      </c>
      <c r="S169" s="27">
        <v>-10.776999999999987</v>
      </c>
      <c r="T169" s="27">
        <v>-11.797000000000025</v>
      </c>
      <c r="U169" s="27">
        <v>-14.986999999999966</v>
      </c>
      <c r="V169" s="27">
        <v>-17.25</v>
      </c>
      <c r="W169" s="27">
        <v>-23.712999999999965</v>
      </c>
      <c r="X169" s="27">
        <v>-15.060000000000059</v>
      </c>
      <c r="Y169" s="27">
        <v>-1.311999999999955</v>
      </c>
      <c r="Z169" s="27">
        <v>5.9519999999999982</v>
      </c>
      <c r="AA169" s="27">
        <v>-8.7509999999999764</v>
      </c>
      <c r="AB169" s="27">
        <v>3.7090000000000032</v>
      </c>
      <c r="AC169" s="27">
        <v>8.5230000000000246</v>
      </c>
      <c r="AD169" s="27">
        <v>-3.20900000000006</v>
      </c>
      <c r="AE169" s="27">
        <v>-3.0529999999999973</v>
      </c>
      <c r="AF169" s="27">
        <v>48.080000000000041</v>
      </c>
      <c r="AG169" s="27">
        <v>101.84500000000003</v>
      </c>
      <c r="AH169" s="27">
        <v>110.71860000000004</v>
      </c>
      <c r="AI169" s="27">
        <v>91.838300000000118</v>
      </c>
      <c r="AJ169" s="27">
        <v>52.343900000000303</v>
      </c>
      <c r="AK169" s="27">
        <v>118.63120000000004</v>
      </c>
      <c r="AL169" s="27">
        <v>136.89250000000004</v>
      </c>
      <c r="AM169" s="27">
        <v>177.80109999999991</v>
      </c>
      <c r="AN169" s="27">
        <v>113.24510000000009</v>
      </c>
      <c r="AO169" s="27">
        <v>89.481800000000021</v>
      </c>
      <c r="AP169" s="27">
        <v>75.862799999999879</v>
      </c>
      <c r="AQ169" s="27">
        <v>47.935100000000148</v>
      </c>
      <c r="AR169" s="27">
        <v>75.699399999999969</v>
      </c>
      <c r="AS169" s="27">
        <v>117.21490000000006</v>
      </c>
      <c r="AT169" s="27">
        <v>173.10899999999992</v>
      </c>
      <c r="AU169" s="27">
        <v>191.5295000000001</v>
      </c>
      <c r="AV169" s="27">
        <v>126.81410000000011</v>
      </c>
      <c r="AW169" s="28">
        <v>120.28031031501837</v>
      </c>
      <c r="AX169" s="28">
        <v>96.325802651705999</v>
      </c>
      <c r="AY169" s="28">
        <v>85.676122654955179</v>
      </c>
      <c r="AZ169" s="28">
        <v>79.514323035808275</v>
      </c>
      <c r="BA169" s="28">
        <v>67.008755319345255</v>
      </c>
    </row>
    <row r="170" spans="1:53" s="43" customFormat="1" x14ac:dyDescent="0.2">
      <c r="A170" s="37" t="s">
        <v>442</v>
      </c>
      <c r="B170" s="37" t="s">
        <v>119</v>
      </c>
      <c r="C170" s="37" t="s">
        <v>1467</v>
      </c>
      <c r="D170" s="38" t="s">
        <v>374</v>
      </c>
      <c r="E170" s="38" t="s">
        <v>1546</v>
      </c>
      <c r="F170" s="22" t="s">
        <v>120</v>
      </c>
      <c r="G170" s="22" t="s">
        <v>1231</v>
      </c>
      <c r="H170" s="27">
        <v>23.118000000000002</v>
      </c>
      <c r="I170" s="27">
        <v>21.068000000000001</v>
      </c>
      <c r="J170" s="27">
        <v>20.808999999999997</v>
      </c>
      <c r="K170" s="27">
        <v>22.105</v>
      </c>
      <c r="L170" s="27">
        <v>21.385000000000002</v>
      </c>
      <c r="M170" s="27">
        <v>21.088000000000001</v>
      </c>
      <c r="N170" s="27">
        <v>29.929000000000002</v>
      </c>
      <c r="O170" s="27">
        <v>38.042000000000002</v>
      </c>
      <c r="P170" s="27">
        <v>46.302999999999997</v>
      </c>
      <c r="Q170" s="27">
        <v>44.733999999999995</v>
      </c>
      <c r="R170" s="27">
        <v>56.350999999999999</v>
      </c>
      <c r="S170" s="27">
        <v>73.403999999999996</v>
      </c>
      <c r="T170" s="27">
        <v>76.429000000000002</v>
      </c>
      <c r="U170" s="27">
        <v>68.966999999999999</v>
      </c>
      <c r="V170" s="27">
        <v>69.975000000000009</v>
      </c>
      <c r="W170" s="27">
        <v>81.397999999999996</v>
      </c>
      <c r="X170" s="27">
        <v>93.980999999999995</v>
      </c>
      <c r="Y170" s="27">
        <v>81.262</v>
      </c>
      <c r="Z170" s="27">
        <v>79.051999999999992</v>
      </c>
      <c r="AA170" s="27">
        <v>77.936999999999998</v>
      </c>
      <c r="AB170" s="27">
        <v>72.537000000000006</v>
      </c>
      <c r="AC170" s="27">
        <v>79.515999999999991</v>
      </c>
      <c r="AD170" s="27">
        <v>92.74</v>
      </c>
      <c r="AE170" s="27">
        <v>115.80000000000001</v>
      </c>
      <c r="AF170" s="27">
        <v>113.07300000000001</v>
      </c>
      <c r="AG170" s="27">
        <v>104.97150000000001</v>
      </c>
      <c r="AH170" s="27">
        <v>113.34649999999999</v>
      </c>
      <c r="AI170" s="27">
        <v>116.1515</v>
      </c>
      <c r="AJ170" s="27">
        <v>132.7123</v>
      </c>
      <c r="AK170" s="27">
        <v>110.8236</v>
      </c>
      <c r="AL170" s="27">
        <v>108.6027</v>
      </c>
      <c r="AM170" s="27">
        <v>126.58869999999999</v>
      </c>
      <c r="AN170" s="27">
        <v>123.15589999999999</v>
      </c>
      <c r="AO170" s="27">
        <v>142.98180000000002</v>
      </c>
      <c r="AP170" s="27">
        <v>161.864</v>
      </c>
      <c r="AQ170" s="27">
        <v>151.16369999999998</v>
      </c>
      <c r="AR170" s="27">
        <v>141.1352</v>
      </c>
      <c r="AS170" s="27">
        <v>147.38299999999998</v>
      </c>
      <c r="AT170" s="27">
        <v>163.02090000000001</v>
      </c>
      <c r="AU170" s="27">
        <v>158.92320000000001</v>
      </c>
      <c r="AV170" s="27">
        <v>166.08969999999999</v>
      </c>
      <c r="AW170" s="28">
        <v>192.14784099392583</v>
      </c>
      <c r="AX170" s="28">
        <v>226.20881242240114</v>
      </c>
      <c r="AY170" s="28">
        <v>231.025087028634</v>
      </c>
      <c r="AZ170" s="28">
        <v>241.65147577822162</v>
      </c>
      <c r="BA170" s="28">
        <v>257.22728863770942</v>
      </c>
    </row>
    <row r="171" spans="1:53" s="43" customFormat="1" x14ac:dyDescent="0.2">
      <c r="A171" s="37" t="s">
        <v>442</v>
      </c>
      <c r="B171" s="37" t="s">
        <v>121</v>
      </c>
      <c r="C171" s="37" t="s">
        <v>1467</v>
      </c>
      <c r="D171" s="38" t="s">
        <v>374</v>
      </c>
      <c r="E171" s="38" t="s">
        <v>1546</v>
      </c>
      <c r="F171" s="18" t="s">
        <v>122</v>
      </c>
      <c r="G171" s="22" t="s">
        <v>1232</v>
      </c>
      <c r="H171" s="27">
        <v>-43.286000000000001</v>
      </c>
      <c r="I171" s="27">
        <v>-38.994</v>
      </c>
      <c r="J171" s="27">
        <v>-38.866</v>
      </c>
      <c r="K171" s="27">
        <v>-37.139000000000003</v>
      </c>
      <c r="L171" s="27">
        <v>-36.079000000000001</v>
      </c>
      <c r="M171" s="27">
        <v>-37.215000000000003</v>
      </c>
      <c r="N171" s="27">
        <v>-52.120999999999995</v>
      </c>
      <c r="O171" s="27">
        <v>-67.117999999999995</v>
      </c>
      <c r="P171" s="27">
        <v>-79.878</v>
      </c>
      <c r="Q171" s="27">
        <v>-81.62</v>
      </c>
      <c r="R171" s="27">
        <v>-98.415999999999997</v>
      </c>
      <c r="S171" s="27">
        <v>-126.148</v>
      </c>
      <c r="T171" s="27">
        <v>-135.84899999999999</v>
      </c>
      <c r="U171" s="27">
        <v>-124.38</v>
      </c>
      <c r="V171" s="27">
        <v>-134.11700000000002</v>
      </c>
      <c r="W171" s="27">
        <v>-147.43700000000001</v>
      </c>
      <c r="X171" s="27">
        <v>-153.41500000000002</v>
      </c>
      <c r="Y171" s="27">
        <v>-140.31799999999998</v>
      </c>
      <c r="Z171" s="27">
        <v>-145.97699999999998</v>
      </c>
      <c r="AA171" s="27">
        <v>-137.50200000000001</v>
      </c>
      <c r="AB171" s="27">
        <v>-133.28300000000002</v>
      </c>
      <c r="AC171" s="27">
        <v>-135.54599999999999</v>
      </c>
      <c r="AD171" s="27">
        <v>-154.03399999999999</v>
      </c>
      <c r="AE171" s="27">
        <v>-195.554</v>
      </c>
      <c r="AF171" s="27">
        <v>-201.96100000000001</v>
      </c>
      <c r="AG171" s="27">
        <v>-223.99029999999999</v>
      </c>
      <c r="AH171" s="27">
        <v>-235.82060000000001</v>
      </c>
      <c r="AI171" s="27">
        <v>-258.3852</v>
      </c>
      <c r="AJ171" s="27">
        <v>-284.4264</v>
      </c>
      <c r="AK171" s="27">
        <v>-259.85910000000001</v>
      </c>
      <c r="AL171" s="27">
        <v>-268.73109999999997</v>
      </c>
      <c r="AM171" s="27">
        <v>-286.74610000000001</v>
      </c>
      <c r="AN171" s="27">
        <v>-286.8229</v>
      </c>
      <c r="AO171" s="27">
        <v>-324.12749999999994</v>
      </c>
      <c r="AP171" s="27">
        <v>-341.82339999999999</v>
      </c>
      <c r="AQ171" s="27">
        <v>-297.72319999999996</v>
      </c>
      <c r="AR171" s="27">
        <v>-289.14789999999999</v>
      </c>
      <c r="AS171" s="27">
        <v>-299.351</v>
      </c>
      <c r="AT171" s="27">
        <v>-331.07560000000001</v>
      </c>
      <c r="AU171" s="27">
        <v>-318.04950000000002</v>
      </c>
      <c r="AV171" s="27">
        <v>-333.17849999999999</v>
      </c>
      <c r="AW171" s="28">
        <v>-372.83797429640936</v>
      </c>
      <c r="AX171" s="28">
        <v>-383.49230003837698</v>
      </c>
      <c r="AY171" s="28">
        <v>-395.64136092504197</v>
      </c>
      <c r="AZ171" s="28">
        <v>-416.76395730561615</v>
      </c>
      <c r="BA171" s="28">
        <v>-442.27323147380071</v>
      </c>
    </row>
    <row r="172" spans="1:53" s="43" customFormat="1" x14ac:dyDescent="0.2">
      <c r="A172" s="37" t="s">
        <v>442</v>
      </c>
      <c r="B172" s="37" t="s">
        <v>123</v>
      </c>
      <c r="C172" s="37" t="s">
        <v>1467</v>
      </c>
      <c r="D172" s="38" t="s">
        <v>374</v>
      </c>
      <c r="E172" s="38" t="s">
        <v>1546</v>
      </c>
      <c r="F172" s="88" t="s">
        <v>124</v>
      </c>
      <c r="G172" s="22" t="s">
        <v>1233</v>
      </c>
      <c r="H172" s="156">
        <v>-20.167999999999999</v>
      </c>
      <c r="I172" s="156">
        <v>-17.925999999999998</v>
      </c>
      <c r="J172" s="156">
        <v>-18.057000000000002</v>
      </c>
      <c r="K172" s="156">
        <v>-15.034000000000002</v>
      </c>
      <c r="L172" s="156">
        <v>-14.693999999999999</v>
      </c>
      <c r="M172" s="156">
        <v>-16.127000000000002</v>
      </c>
      <c r="N172" s="156">
        <v>-22.191999999999993</v>
      </c>
      <c r="O172" s="156">
        <v>-29.075999999999993</v>
      </c>
      <c r="P172" s="156">
        <v>-33.575000000000003</v>
      </c>
      <c r="Q172" s="156">
        <v>-36.88600000000001</v>
      </c>
      <c r="R172" s="156">
        <v>-42.064999999999998</v>
      </c>
      <c r="S172" s="156">
        <v>-52.744</v>
      </c>
      <c r="T172" s="156">
        <v>-59.419999999999987</v>
      </c>
      <c r="U172" s="156">
        <v>-55.412999999999997</v>
      </c>
      <c r="V172" s="156">
        <v>-64.14200000000001</v>
      </c>
      <c r="W172" s="156">
        <v>-66.039000000000016</v>
      </c>
      <c r="X172" s="156">
        <v>-59.434000000000026</v>
      </c>
      <c r="Y172" s="156">
        <v>-59.055999999999983</v>
      </c>
      <c r="Z172" s="156">
        <v>-66.924999999999983</v>
      </c>
      <c r="AA172" s="156">
        <v>-59.565000000000012</v>
      </c>
      <c r="AB172" s="156">
        <v>-60.746000000000009</v>
      </c>
      <c r="AC172" s="156">
        <v>-56.03</v>
      </c>
      <c r="AD172" s="156">
        <v>-61.293999999999997</v>
      </c>
      <c r="AE172" s="156">
        <v>-79.753999999999991</v>
      </c>
      <c r="AF172" s="156">
        <v>-88.888000000000005</v>
      </c>
      <c r="AG172" s="156">
        <v>-119.01879999999998</v>
      </c>
      <c r="AH172" s="156">
        <v>-122.47410000000002</v>
      </c>
      <c r="AI172" s="156">
        <v>-142.2337</v>
      </c>
      <c r="AJ172" s="156">
        <v>-151.7141</v>
      </c>
      <c r="AK172" s="156">
        <v>-149.03550000000001</v>
      </c>
      <c r="AL172" s="156">
        <v>-160.12839999999997</v>
      </c>
      <c r="AM172" s="156">
        <v>-160.15740000000002</v>
      </c>
      <c r="AN172" s="156">
        <v>-163.66700000000003</v>
      </c>
      <c r="AO172" s="156">
        <v>-181.14569999999992</v>
      </c>
      <c r="AP172" s="156">
        <v>-179.95939999999999</v>
      </c>
      <c r="AQ172" s="156">
        <v>-146.55949999999999</v>
      </c>
      <c r="AR172" s="156">
        <v>-148.0127</v>
      </c>
      <c r="AS172" s="156">
        <v>-151.96800000000002</v>
      </c>
      <c r="AT172" s="156">
        <v>-168.0547</v>
      </c>
      <c r="AU172" s="156">
        <v>-159.12630000000001</v>
      </c>
      <c r="AV172" s="156">
        <v>-167.08879999999999</v>
      </c>
      <c r="AW172" s="160">
        <v>-180.69013330248353</v>
      </c>
      <c r="AX172" s="160">
        <v>-157.28348761597584</v>
      </c>
      <c r="AY172" s="160">
        <v>-164.61627389640796</v>
      </c>
      <c r="AZ172" s="160">
        <v>-175.11248152739452</v>
      </c>
      <c r="BA172" s="160">
        <v>-185.04594283609129</v>
      </c>
    </row>
    <row r="173" spans="1:53" s="117" customFormat="1" x14ac:dyDescent="0.2">
      <c r="A173" s="98"/>
      <c r="B173" s="98"/>
      <c r="C173" s="98"/>
      <c r="D173" s="98"/>
      <c r="E173" s="98"/>
      <c r="F173" s="123" t="s">
        <v>125</v>
      </c>
      <c r="G173" s="124"/>
      <c r="H173" s="112"/>
      <c r="I173" s="125"/>
      <c r="J173" s="125"/>
      <c r="K173" s="125"/>
      <c r="L173" s="125"/>
      <c r="M173" s="125"/>
      <c r="N173" s="125"/>
      <c r="O173" s="125"/>
      <c r="P173" s="125"/>
      <c r="Q173" s="125"/>
      <c r="R173" s="125"/>
      <c r="S173" s="125"/>
      <c r="T173" s="125"/>
      <c r="U173" s="125"/>
      <c r="V173" s="125"/>
      <c r="W173" s="125"/>
      <c r="X173" s="125"/>
      <c r="Y173" s="125"/>
      <c r="Z173" s="125"/>
      <c r="AA173" s="125"/>
      <c r="AB173" s="125"/>
      <c r="AC173" s="125"/>
      <c r="AD173" s="125"/>
      <c r="AE173" s="125"/>
      <c r="AF173" s="125"/>
      <c r="AG173" s="125"/>
      <c r="AH173" s="125"/>
      <c r="AI173" s="125"/>
      <c r="AJ173" s="125"/>
      <c r="AK173" s="125"/>
      <c r="AL173" s="125"/>
      <c r="AM173" s="125"/>
      <c r="AN173" s="125"/>
      <c r="AO173" s="125"/>
      <c r="AP173" s="125"/>
      <c r="AQ173" s="125"/>
      <c r="AR173" s="125"/>
      <c r="AS173" s="125"/>
      <c r="AT173" s="125"/>
      <c r="AU173" s="125"/>
      <c r="AV173" s="125"/>
      <c r="AW173" s="125"/>
      <c r="AX173" s="125"/>
      <c r="AY173" s="125"/>
      <c r="AZ173" s="125"/>
      <c r="BA173" s="125"/>
    </row>
    <row r="174" spans="1:53" s="43" customFormat="1" x14ac:dyDescent="0.2">
      <c r="A174" s="37" t="s">
        <v>442</v>
      </c>
      <c r="B174" s="37" t="s">
        <v>126</v>
      </c>
      <c r="C174" s="37"/>
      <c r="D174" s="38" t="s">
        <v>374</v>
      </c>
      <c r="E174" s="38" t="s">
        <v>1546</v>
      </c>
      <c r="F174" s="65" t="s">
        <v>127</v>
      </c>
      <c r="G174" s="22" t="s">
        <v>1234</v>
      </c>
      <c r="H174" s="156" t="s">
        <v>1536</v>
      </c>
      <c r="I174" s="156" t="s">
        <v>1536</v>
      </c>
      <c r="J174" s="156" t="s">
        <v>1536</v>
      </c>
      <c r="K174" s="156" t="s">
        <v>1536</v>
      </c>
      <c r="L174" s="156" t="s">
        <v>1536</v>
      </c>
      <c r="M174" s="156" t="s">
        <v>1536</v>
      </c>
      <c r="N174" s="156" t="s">
        <v>1536</v>
      </c>
      <c r="O174" s="156" t="s">
        <v>1536</v>
      </c>
      <c r="P174" s="156" t="s">
        <v>1536</v>
      </c>
      <c r="Q174" s="156" t="s">
        <v>1536</v>
      </c>
      <c r="R174" s="156" t="s">
        <v>1536</v>
      </c>
      <c r="S174" s="156" t="s">
        <v>1536</v>
      </c>
      <c r="T174" s="156" t="s">
        <v>1536</v>
      </c>
      <c r="U174" s="156" t="s">
        <v>1536</v>
      </c>
      <c r="V174" s="156" t="s">
        <v>1536</v>
      </c>
      <c r="W174" s="156" t="s">
        <v>1536</v>
      </c>
      <c r="X174" s="156" t="s">
        <v>1536</v>
      </c>
      <c r="Y174" s="156" t="s">
        <v>1536</v>
      </c>
      <c r="Z174" s="156" t="s">
        <v>1536</v>
      </c>
      <c r="AA174" s="156" t="s">
        <v>1536</v>
      </c>
      <c r="AB174" s="156" t="s">
        <v>1536</v>
      </c>
      <c r="AC174" s="156" t="s">
        <v>1536</v>
      </c>
      <c r="AD174" s="156" t="s">
        <v>1536</v>
      </c>
      <c r="AE174" s="156" t="s">
        <v>1536</v>
      </c>
      <c r="AF174" s="156" t="s">
        <v>1536</v>
      </c>
      <c r="AG174" s="156" t="s">
        <v>1536</v>
      </c>
      <c r="AH174" s="156" t="s">
        <v>1536</v>
      </c>
      <c r="AI174" s="156" t="s">
        <v>1536</v>
      </c>
      <c r="AJ174" s="156" t="s">
        <v>1536</v>
      </c>
      <c r="AK174" s="156" t="s">
        <v>1536</v>
      </c>
      <c r="AL174" s="156" t="s">
        <v>1536</v>
      </c>
      <c r="AM174" s="156" t="s">
        <v>1536</v>
      </c>
      <c r="AN174" s="156" t="s">
        <v>1536</v>
      </c>
      <c r="AO174" s="156" t="s">
        <v>1536</v>
      </c>
      <c r="AP174" s="156" t="s">
        <v>1536</v>
      </c>
      <c r="AQ174" s="156" t="s">
        <v>1536</v>
      </c>
      <c r="AR174" s="156" t="s">
        <v>1536</v>
      </c>
      <c r="AS174" s="156" t="s">
        <v>1536</v>
      </c>
      <c r="AT174" s="156" t="s">
        <v>1536</v>
      </c>
      <c r="AU174" s="156" t="s">
        <v>1536</v>
      </c>
      <c r="AV174" s="156" t="s">
        <v>1536</v>
      </c>
      <c r="AW174" s="160" t="s">
        <v>1536</v>
      </c>
      <c r="AX174" s="160" t="s">
        <v>1536</v>
      </c>
      <c r="AY174" s="160" t="s">
        <v>1536</v>
      </c>
      <c r="AZ174" s="160" t="s">
        <v>1536</v>
      </c>
      <c r="BA174" s="160" t="s">
        <v>1536</v>
      </c>
    </row>
    <row r="175" spans="1:53" s="43" customFormat="1" x14ac:dyDescent="0.2">
      <c r="A175" s="37" t="s">
        <v>442</v>
      </c>
      <c r="B175" s="37" t="s">
        <v>128</v>
      </c>
      <c r="C175" s="37"/>
      <c r="D175" s="38" t="s">
        <v>374</v>
      </c>
      <c r="E175" s="38" t="s">
        <v>1546</v>
      </c>
      <c r="F175" s="23" t="s">
        <v>129</v>
      </c>
      <c r="G175" s="22" t="s">
        <v>1235</v>
      </c>
      <c r="H175" s="27" t="s">
        <v>1536</v>
      </c>
      <c r="I175" s="27" t="s">
        <v>1536</v>
      </c>
      <c r="J175" s="27" t="s">
        <v>1536</v>
      </c>
      <c r="K175" s="27" t="s">
        <v>1536</v>
      </c>
      <c r="L175" s="27" t="s">
        <v>1536</v>
      </c>
      <c r="M175" s="27" t="s">
        <v>1536</v>
      </c>
      <c r="N175" s="27" t="s">
        <v>1536</v>
      </c>
      <c r="O175" s="27" t="s">
        <v>1536</v>
      </c>
      <c r="P175" s="27" t="s">
        <v>1536</v>
      </c>
      <c r="Q175" s="27" t="s">
        <v>1536</v>
      </c>
      <c r="R175" s="27" t="s">
        <v>1536</v>
      </c>
      <c r="S175" s="27" t="s">
        <v>1536</v>
      </c>
      <c r="T175" s="27" t="s">
        <v>1536</v>
      </c>
      <c r="U175" s="27" t="s">
        <v>1536</v>
      </c>
      <c r="V175" s="27" t="s">
        <v>1536</v>
      </c>
      <c r="W175" s="27" t="s">
        <v>1536</v>
      </c>
      <c r="X175" s="27" t="s">
        <v>1536</v>
      </c>
      <c r="Y175" s="27" t="s">
        <v>1536</v>
      </c>
      <c r="Z175" s="27" t="s">
        <v>1536</v>
      </c>
      <c r="AA175" s="27" t="s">
        <v>1536</v>
      </c>
      <c r="AB175" s="27" t="s">
        <v>1536</v>
      </c>
      <c r="AC175" s="27" t="s">
        <v>1536</v>
      </c>
      <c r="AD175" s="27" t="s">
        <v>1536</v>
      </c>
      <c r="AE175" s="27" t="s">
        <v>1536</v>
      </c>
      <c r="AF175" s="27" t="s">
        <v>1536</v>
      </c>
      <c r="AG175" s="27" t="s">
        <v>1536</v>
      </c>
      <c r="AH175" s="27" t="s">
        <v>1536</v>
      </c>
      <c r="AI175" s="27" t="s">
        <v>1536</v>
      </c>
      <c r="AJ175" s="27" t="s">
        <v>1536</v>
      </c>
      <c r="AK175" s="27" t="s">
        <v>1536</v>
      </c>
      <c r="AL175" s="27" t="s">
        <v>1536</v>
      </c>
      <c r="AM175" s="27" t="s">
        <v>1536</v>
      </c>
      <c r="AN175" s="27" t="s">
        <v>1536</v>
      </c>
      <c r="AO175" s="27" t="s">
        <v>1536</v>
      </c>
      <c r="AP175" s="27" t="s">
        <v>1536</v>
      </c>
      <c r="AQ175" s="27" t="s">
        <v>1536</v>
      </c>
      <c r="AR175" s="27" t="s">
        <v>1536</v>
      </c>
      <c r="AS175" s="27" t="s">
        <v>1536</v>
      </c>
      <c r="AT175" s="27" t="s">
        <v>1536</v>
      </c>
      <c r="AU175" s="27" t="s">
        <v>1536</v>
      </c>
      <c r="AV175" s="27" t="s">
        <v>1536</v>
      </c>
      <c r="AW175" s="28" t="s">
        <v>1536</v>
      </c>
      <c r="AX175" s="28" t="s">
        <v>1536</v>
      </c>
      <c r="AY175" s="28" t="s">
        <v>1536</v>
      </c>
      <c r="AZ175" s="28" t="s">
        <v>1536</v>
      </c>
      <c r="BA175" s="28" t="s">
        <v>1536</v>
      </c>
    </row>
    <row r="176" spans="1:53" s="43" customFormat="1" x14ac:dyDescent="0.2">
      <c r="A176" s="37" t="s">
        <v>442</v>
      </c>
      <c r="B176" s="37" t="s">
        <v>130</v>
      </c>
      <c r="C176" s="37" t="s">
        <v>376</v>
      </c>
      <c r="D176" s="38" t="s">
        <v>374</v>
      </c>
      <c r="E176" s="38" t="s">
        <v>1546</v>
      </c>
      <c r="F176" s="18" t="s">
        <v>131</v>
      </c>
      <c r="G176" s="22" t="s">
        <v>1236</v>
      </c>
      <c r="H176" s="27" t="s">
        <v>1536</v>
      </c>
      <c r="I176" s="27" t="s">
        <v>1536</v>
      </c>
      <c r="J176" s="27" t="s">
        <v>1536</v>
      </c>
      <c r="K176" s="27" t="s">
        <v>1536</v>
      </c>
      <c r="L176" s="27" t="s">
        <v>1536</v>
      </c>
      <c r="M176" s="27" t="s">
        <v>1536</v>
      </c>
      <c r="N176" s="27" t="s">
        <v>1536</v>
      </c>
      <c r="O176" s="27" t="s">
        <v>1536</v>
      </c>
      <c r="P176" s="27" t="s">
        <v>1536</v>
      </c>
      <c r="Q176" s="27" t="s">
        <v>1536</v>
      </c>
      <c r="R176" s="27" t="s">
        <v>1536</v>
      </c>
      <c r="S176" s="27" t="s">
        <v>1536</v>
      </c>
      <c r="T176" s="27" t="s">
        <v>1536</v>
      </c>
      <c r="U176" s="27" t="s">
        <v>1536</v>
      </c>
      <c r="V176" s="27" t="s">
        <v>1536</v>
      </c>
      <c r="W176" s="27" t="s">
        <v>1536</v>
      </c>
      <c r="X176" s="27" t="s">
        <v>1536</v>
      </c>
      <c r="Y176" s="27" t="s">
        <v>1536</v>
      </c>
      <c r="Z176" s="27" t="s">
        <v>1536</v>
      </c>
      <c r="AA176" s="27" t="s">
        <v>1536</v>
      </c>
      <c r="AB176" s="27" t="s">
        <v>1536</v>
      </c>
      <c r="AC176" s="27" t="s">
        <v>1536</v>
      </c>
      <c r="AD176" s="27" t="s">
        <v>1536</v>
      </c>
      <c r="AE176" s="27" t="s">
        <v>1536</v>
      </c>
      <c r="AF176" s="27" t="s">
        <v>1536</v>
      </c>
      <c r="AG176" s="27" t="s">
        <v>1536</v>
      </c>
      <c r="AH176" s="27" t="s">
        <v>1536</v>
      </c>
      <c r="AI176" s="27" t="s">
        <v>1536</v>
      </c>
      <c r="AJ176" s="27" t="s">
        <v>1536</v>
      </c>
      <c r="AK176" s="27" t="s">
        <v>1536</v>
      </c>
      <c r="AL176" s="27" t="s">
        <v>1536</v>
      </c>
      <c r="AM176" s="27" t="s">
        <v>1536</v>
      </c>
      <c r="AN176" s="27" t="s">
        <v>1536</v>
      </c>
      <c r="AO176" s="27" t="s">
        <v>1536</v>
      </c>
      <c r="AP176" s="27" t="s">
        <v>1536</v>
      </c>
      <c r="AQ176" s="27" t="s">
        <v>1536</v>
      </c>
      <c r="AR176" s="27" t="s">
        <v>1536</v>
      </c>
      <c r="AS176" s="27" t="s">
        <v>1536</v>
      </c>
      <c r="AT176" s="27" t="s">
        <v>1536</v>
      </c>
      <c r="AU176" s="27" t="s">
        <v>1536</v>
      </c>
      <c r="AV176" s="27" t="s">
        <v>1536</v>
      </c>
      <c r="AW176" s="28" t="s">
        <v>1536</v>
      </c>
      <c r="AX176" s="28" t="s">
        <v>1536</v>
      </c>
      <c r="AY176" s="28" t="s">
        <v>1536</v>
      </c>
      <c r="AZ176" s="28" t="s">
        <v>1536</v>
      </c>
      <c r="BA176" s="28" t="s">
        <v>1536</v>
      </c>
    </row>
    <row r="177" spans="1:53" s="43" customFormat="1" x14ac:dyDescent="0.2">
      <c r="A177" s="37" t="s">
        <v>442</v>
      </c>
      <c r="B177" s="37" t="s">
        <v>132</v>
      </c>
      <c r="C177" s="37" t="s">
        <v>376</v>
      </c>
      <c r="D177" s="38" t="s">
        <v>374</v>
      </c>
      <c r="E177" s="38" t="s">
        <v>1546</v>
      </c>
      <c r="F177" s="22" t="s">
        <v>133</v>
      </c>
      <c r="G177" s="22" t="s">
        <v>1237</v>
      </c>
      <c r="H177" s="27" t="s">
        <v>1536</v>
      </c>
      <c r="I177" s="27" t="s">
        <v>1536</v>
      </c>
      <c r="J177" s="27" t="s">
        <v>1536</v>
      </c>
      <c r="K177" s="27" t="s">
        <v>1536</v>
      </c>
      <c r="L177" s="27" t="s">
        <v>1536</v>
      </c>
      <c r="M177" s="27" t="s">
        <v>1536</v>
      </c>
      <c r="N177" s="27" t="s">
        <v>1536</v>
      </c>
      <c r="O177" s="27" t="s">
        <v>1536</v>
      </c>
      <c r="P177" s="27" t="s">
        <v>1536</v>
      </c>
      <c r="Q177" s="27" t="s">
        <v>1536</v>
      </c>
      <c r="R177" s="27" t="s">
        <v>1536</v>
      </c>
      <c r="S177" s="27" t="s">
        <v>1536</v>
      </c>
      <c r="T177" s="27" t="s">
        <v>1536</v>
      </c>
      <c r="U177" s="27" t="s">
        <v>1536</v>
      </c>
      <c r="V177" s="27" t="s">
        <v>1536</v>
      </c>
      <c r="W177" s="27" t="s">
        <v>1536</v>
      </c>
      <c r="X177" s="27" t="s">
        <v>1536</v>
      </c>
      <c r="Y177" s="27" t="s">
        <v>1536</v>
      </c>
      <c r="Z177" s="27" t="s">
        <v>1536</v>
      </c>
      <c r="AA177" s="27" t="s">
        <v>1536</v>
      </c>
      <c r="AB177" s="27" t="s">
        <v>1536</v>
      </c>
      <c r="AC177" s="27" t="s">
        <v>1536</v>
      </c>
      <c r="AD177" s="27" t="s">
        <v>1536</v>
      </c>
      <c r="AE177" s="27" t="s">
        <v>1536</v>
      </c>
      <c r="AF177" s="27" t="s">
        <v>1536</v>
      </c>
      <c r="AG177" s="27" t="s">
        <v>1536</v>
      </c>
      <c r="AH177" s="27" t="s">
        <v>1536</v>
      </c>
      <c r="AI177" s="27" t="s">
        <v>1536</v>
      </c>
      <c r="AJ177" s="27" t="s">
        <v>1536</v>
      </c>
      <c r="AK177" s="27" t="s">
        <v>1536</v>
      </c>
      <c r="AL177" s="27" t="s">
        <v>1536</v>
      </c>
      <c r="AM177" s="27" t="s">
        <v>1536</v>
      </c>
      <c r="AN177" s="27" t="s">
        <v>1536</v>
      </c>
      <c r="AO177" s="27" t="s">
        <v>1536</v>
      </c>
      <c r="AP177" s="27" t="s">
        <v>1536</v>
      </c>
      <c r="AQ177" s="27" t="s">
        <v>1536</v>
      </c>
      <c r="AR177" s="27" t="s">
        <v>1536</v>
      </c>
      <c r="AS177" s="27" t="s">
        <v>1536</v>
      </c>
      <c r="AT177" s="27" t="s">
        <v>1536</v>
      </c>
      <c r="AU177" s="27" t="s">
        <v>1536</v>
      </c>
      <c r="AV177" s="27" t="s">
        <v>1536</v>
      </c>
      <c r="AW177" s="28" t="s">
        <v>1536</v>
      </c>
      <c r="AX177" s="28" t="s">
        <v>1536</v>
      </c>
      <c r="AY177" s="28" t="s">
        <v>1536</v>
      </c>
      <c r="AZ177" s="28" t="s">
        <v>1536</v>
      </c>
      <c r="BA177" s="28" t="s">
        <v>1536</v>
      </c>
    </row>
    <row r="178" spans="1:53" s="43" customFormat="1" x14ac:dyDescent="0.2">
      <c r="A178" s="37" t="s">
        <v>442</v>
      </c>
      <c r="B178" s="37" t="s">
        <v>134</v>
      </c>
      <c r="C178" s="37" t="s">
        <v>376</v>
      </c>
      <c r="D178" s="38" t="s">
        <v>374</v>
      </c>
      <c r="E178" s="38" t="s">
        <v>1546</v>
      </c>
      <c r="F178" s="22" t="s">
        <v>135</v>
      </c>
      <c r="G178" s="22" t="s">
        <v>1238</v>
      </c>
      <c r="H178" s="27" t="s">
        <v>1536</v>
      </c>
      <c r="I178" s="27" t="s">
        <v>1536</v>
      </c>
      <c r="J178" s="27" t="s">
        <v>1536</v>
      </c>
      <c r="K178" s="27" t="s">
        <v>1536</v>
      </c>
      <c r="L178" s="27" t="s">
        <v>1536</v>
      </c>
      <c r="M178" s="27" t="s">
        <v>1536</v>
      </c>
      <c r="N178" s="27" t="s">
        <v>1536</v>
      </c>
      <c r="O178" s="27" t="s">
        <v>1536</v>
      </c>
      <c r="P178" s="27" t="s">
        <v>1536</v>
      </c>
      <c r="Q178" s="27" t="s">
        <v>1536</v>
      </c>
      <c r="R178" s="27" t="s">
        <v>1536</v>
      </c>
      <c r="S178" s="27" t="s">
        <v>1536</v>
      </c>
      <c r="T178" s="27" t="s">
        <v>1536</v>
      </c>
      <c r="U178" s="27" t="s">
        <v>1536</v>
      </c>
      <c r="V178" s="27" t="s">
        <v>1536</v>
      </c>
      <c r="W178" s="27" t="s">
        <v>1536</v>
      </c>
      <c r="X178" s="27" t="s">
        <v>1536</v>
      </c>
      <c r="Y178" s="27" t="s">
        <v>1536</v>
      </c>
      <c r="Z178" s="27" t="s">
        <v>1536</v>
      </c>
      <c r="AA178" s="27" t="s">
        <v>1536</v>
      </c>
      <c r="AB178" s="27" t="s">
        <v>1536</v>
      </c>
      <c r="AC178" s="27" t="s">
        <v>1536</v>
      </c>
      <c r="AD178" s="27" t="s">
        <v>1536</v>
      </c>
      <c r="AE178" s="27" t="s">
        <v>1536</v>
      </c>
      <c r="AF178" s="27" t="s">
        <v>1536</v>
      </c>
      <c r="AG178" s="27" t="s">
        <v>1536</v>
      </c>
      <c r="AH178" s="27" t="s">
        <v>1536</v>
      </c>
      <c r="AI178" s="27" t="s">
        <v>1536</v>
      </c>
      <c r="AJ178" s="27" t="s">
        <v>1536</v>
      </c>
      <c r="AK178" s="27" t="s">
        <v>1536</v>
      </c>
      <c r="AL178" s="27" t="s">
        <v>1536</v>
      </c>
      <c r="AM178" s="27" t="s">
        <v>1536</v>
      </c>
      <c r="AN178" s="27" t="s">
        <v>1536</v>
      </c>
      <c r="AO178" s="27" t="s">
        <v>1536</v>
      </c>
      <c r="AP178" s="27" t="s">
        <v>1536</v>
      </c>
      <c r="AQ178" s="27" t="s">
        <v>1536</v>
      </c>
      <c r="AR178" s="27" t="s">
        <v>1536</v>
      </c>
      <c r="AS178" s="27" t="s">
        <v>1536</v>
      </c>
      <c r="AT178" s="27" t="s">
        <v>1536</v>
      </c>
      <c r="AU178" s="27" t="s">
        <v>1536</v>
      </c>
      <c r="AV178" s="27" t="s">
        <v>1536</v>
      </c>
      <c r="AW178" s="28" t="s">
        <v>1536</v>
      </c>
      <c r="AX178" s="28" t="s">
        <v>1536</v>
      </c>
      <c r="AY178" s="28" t="s">
        <v>1536</v>
      </c>
      <c r="AZ178" s="28" t="s">
        <v>1536</v>
      </c>
      <c r="BA178" s="28" t="s">
        <v>1536</v>
      </c>
    </row>
    <row r="179" spans="1:53" s="43" customFormat="1" x14ac:dyDescent="0.2">
      <c r="A179" s="37" t="s">
        <v>442</v>
      </c>
      <c r="B179" s="37" t="s">
        <v>1604</v>
      </c>
      <c r="C179" s="37" t="s">
        <v>376</v>
      </c>
      <c r="D179" s="38" t="s">
        <v>374</v>
      </c>
      <c r="E179" s="38" t="s">
        <v>1546</v>
      </c>
      <c r="F179" s="22" t="s">
        <v>136</v>
      </c>
      <c r="G179" s="22" t="s">
        <v>1239</v>
      </c>
      <c r="H179" s="27" t="s">
        <v>1536</v>
      </c>
      <c r="I179" s="27" t="s">
        <v>1536</v>
      </c>
      <c r="J179" s="27" t="s">
        <v>1536</v>
      </c>
      <c r="K179" s="27" t="s">
        <v>1536</v>
      </c>
      <c r="L179" s="27" t="s">
        <v>1536</v>
      </c>
      <c r="M179" s="27" t="s">
        <v>1536</v>
      </c>
      <c r="N179" s="27" t="s">
        <v>1536</v>
      </c>
      <c r="O179" s="27" t="s">
        <v>1536</v>
      </c>
      <c r="P179" s="27" t="s">
        <v>1536</v>
      </c>
      <c r="Q179" s="27" t="s">
        <v>1536</v>
      </c>
      <c r="R179" s="27" t="s">
        <v>1536</v>
      </c>
      <c r="S179" s="27" t="s">
        <v>1536</v>
      </c>
      <c r="T179" s="27" t="s">
        <v>1536</v>
      </c>
      <c r="U179" s="27" t="s">
        <v>1536</v>
      </c>
      <c r="V179" s="27" t="s">
        <v>1536</v>
      </c>
      <c r="W179" s="27" t="s">
        <v>1536</v>
      </c>
      <c r="X179" s="27" t="s">
        <v>1536</v>
      </c>
      <c r="Y179" s="27" t="s">
        <v>1536</v>
      </c>
      <c r="Z179" s="27" t="s">
        <v>1536</v>
      </c>
      <c r="AA179" s="27" t="s">
        <v>1536</v>
      </c>
      <c r="AB179" s="27" t="s">
        <v>1536</v>
      </c>
      <c r="AC179" s="27" t="s">
        <v>1536</v>
      </c>
      <c r="AD179" s="27" t="s">
        <v>1536</v>
      </c>
      <c r="AE179" s="27" t="s">
        <v>1536</v>
      </c>
      <c r="AF179" s="27" t="s">
        <v>1536</v>
      </c>
      <c r="AG179" s="27" t="s">
        <v>1536</v>
      </c>
      <c r="AH179" s="27" t="s">
        <v>1536</v>
      </c>
      <c r="AI179" s="27" t="s">
        <v>1536</v>
      </c>
      <c r="AJ179" s="27" t="s">
        <v>1536</v>
      </c>
      <c r="AK179" s="27" t="s">
        <v>1536</v>
      </c>
      <c r="AL179" s="27" t="s">
        <v>1536</v>
      </c>
      <c r="AM179" s="27" t="s">
        <v>1536</v>
      </c>
      <c r="AN179" s="27" t="s">
        <v>1536</v>
      </c>
      <c r="AO179" s="27" t="s">
        <v>1536</v>
      </c>
      <c r="AP179" s="27" t="s">
        <v>1536</v>
      </c>
      <c r="AQ179" s="27" t="s">
        <v>1536</v>
      </c>
      <c r="AR179" s="27" t="s">
        <v>1536</v>
      </c>
      <c r="AS179" s="27" t="s">
        <v>1536</v>
      </c>
      <c r="AT179" s="27" t="s">
        <v>1536</v>
      </c>
      <c r="AU179" s="27" t="s">
        <v>1536</v>
      </c>
      <c r="AV179" s="27" t="s">
        <v>1536</v>
      </c>
      <c r="AW179" s="28" t="s">
        <v>1536</v>
      </c>
      <c r="AX179" s="28" t="s">
        <v>1536</v>
      </c>
      <c r="AY179" s="28" t="s">
        <v>1536</v>
      </c>
      <c r="AZ179" s="28" t="s">
        <v>1536</v>
      </c>
      <c r="BA179" s="28" t="s">
        <v>1536</v>
      </c>
    </row>
    <row r="180" spans="1:53" s="43" customFormat="1" x14ac:dyDescent="0.2">
      <c r="A180" s="37" t="s">
        <v>442</v>
      </c>
      <c r="B180" s="37" t="s">
        <v>137</v>
      </c>
      <c r="C180" s="37" t="s">
        <v>1468</v>
      </c>
      <c r="D180" s="38" t="s">
        <v>374</v>
      </c>
      <c r="E180" s="38" t="s">
        <v>1546</v>
      </c>
      <c r="F180" s="22" t="s">
        <v>138</v>
      </c>
      <c r="G180" s="22" t="s">
        <v>1240</v>
      </c>
      <c r="H180" s="27">
        <v>13.758099999999999</v>
      </c>
      <c r="I180" s="27">
        <v>9.0944000000000003</v>
      </c>
      <c r="J180" s="27">
        <v>8.1052</v>
      </c>
      <c r="K180" s="27">
        <v>9.1249000000000002</v>
      </c>
      <c r="L180" s="27">
        <v>4.0132000000000003</v>
      </c>
      <c r="M180" s="27">
        <v>9.5668000000000006</v>
      </c>
      <c r="N180" s="27">
        <v>12.8071</v>
      </c>
      <c r="O180" s="27">
        <v>23.928100000000001</v>
      </c>
      <c r="P180" s="27">
        <v>40.179499999999997</v>
      </c>
      <c r="Q180" s="27">
        <v>44.791400000000003</v>
      </c>
      <c r="R180" s="27">
        <v>63.520699999999998</v>
      </c>
      <c r="S180" s="27">
        <v>45.553400000000003</v>
      </c>
      <c r="T180" s="27">
        <v>45.958600000000004</v>
      </c>
      <c r="U180" s="27">
        <v>44.689</v>
      </c>
      <c r="V180" s="27">
        <v>45.008499999999998</v>
      </c>
      <c r="W180" s="27">
        <v>69.683999999999997</v>
      </c>
      <c r="X180" s="27">
        <v>73.519000000000005</v>
      </c>
      <c r="Y180" s="27">
        <v>96.637200000000007</v>
      </c>
      <c r="Z180" s="27">
        <v>171.46009999999998</v>
      </c>
      <c r="AA180" s="27">
        <v>268.83170000000001</v>
      </c>
      <c r="AB180" s="27">
        <v>467.65300000000002</v>
      </c>
      <c r="AC180" s="27">
        <v>178.21810000000002</v>
      </c>
      <c r="AD180" s="27">
        <v>207.90940000000001</v>
      </c>
      <c r="AE180" s="27">
        <v>164.13290000000001</v>
      </c>
      <c r="AF180" s="27">
        <v>119.63079999999999</v>
      </c>
      <c r="AG180" s="27">
        <v>434.26199999999994</v>
      </c>
      <c r="AH180" s="27">
        <v>426.99540000000002</v>
      </c>
      <c r="AI180" s="27">
        <v>410.17549999999994</v>
      </c>
      <c r="AJ180" s="27">
        <v>342.89840000000004</v>
      </c>
      <c r="AK180" s="27">
        <v>106.30719999999999</v>
      </c>
      <c r="AL180" s="27">
        <v>201.63049999999998</v>
      </c>
      <c r="AM180" s="27">
        <v>203.16549999999998</v>
      </c>
      <c r="AN180" s="27">
        <v>145.13480000000001</v>
      </c>
      <c r="AO180" s="27">
        <v>172.83140000000003</v>
      </c>
      <c r="AP180" s="27">
        <v>101.1328</v>
      </c>
      <c r="AQ180" s="27">
        <v>163.80349999999999</v>
      </c>
      <c r="AR180" s="27">
        <v>447.95670000000001</v>
      </c>
      <c r="AS180" s="27">
        <v>281.93849999999998</v>
      </c>
      <c r="AT180" s="27">
        <v>361.44970000000001</v>
      </c>
      <c r="AU180" s="27">
        <v>158.58520000000001</v>
      </c>
      <c r="AV180" s="27">
        <v>137.55259999999998</v>
      </c>
      <c r="AW180" s="28">
        <v>189.35548257213668</v>
      </c>
      <c r="AX180" s="28">
        <v>265.4550581674838</v>
      </c>
      <c r="AY180" s="28">
        <v>251.51655231453145</v>
      </c>
      <c r="AZ180" s="28">
        <v>244.12049269426024</v>
      </c>
      <c r="BA180" s="28">
        <v>268.16544906404772</v>
      </c>
    </row>
    <row r="181" spans="1:53" s="43" customFormat="1" x14ac:dyDescent="0.2">
      <c r="A181" s="37" t="s">
        <v>442</v>
      </c>
      <c r="B181" s="37" t="s">
        <v>139</v>
      </c>
      <c r="C181" s="37" t="s">
        <v>1468</v>
      </c>
      <c r="D181" s="38" t="s">
        <v>374</v>
      </c>
      <c r="E181" s="38" t="s">
        <v>1546</v>
      </c>
      <c r="F181" s="22" t="s">
        <v>140</v>
      </c>
      <c r="G181" s="22" t="s">
        <v>1241</v>
      </c>
      <c r="H181" s="27">
        <v>-19.2393</v>
      </c>
      <c r="I181" s="27">
        <v>-21.947699999999998</v>
      </c>
      <c r="J181" s="27">
        <v>-13.610900000000001</v>
      </c>
      <c r="K181" s="27">
        <v>-14.833499999999999</v>
      </c>
      <c r="L181" s="27">
        <v>-16.700900000000001</v>
      </c>
      <c r="M181" s="27">
        <v>-20.0806</v>
      </c>
      <c r="N181" s="27">
        <v>-34.353000000000002</v>
      </c>
      <c r="O181" s="27">
        <v>-48.497</v>
      </c>
      <c r="P181" s="27">
        <v>-72.791899999999998</v>
      </c>
      <c r="Q181" s="27">
        <v>-66.340800000000002</v>
      </c>
      <c r="R181" s="27">
        <v>-94.265799999999999</v>
      </c>
      <c r="S181" s="27">
        <v>-78.342600000000004</v>
      </c>
      <c r="T181" s="27">
        <v>-80.858699999999999</v>
      </c>
      <c r="U181" s="27">
        <v>-75.826799999999992</v>
      </c>
      <c r="V181" s="27">
        <v>-93.38669999999999</v>
      </c>
      <c r="W181" s="27">
        <v>-119.22139999999999</v>
      </c>
      <c r="X181" s="27">
        <v>-141.36700000000002</v>
      </c>
      <c r="Y181" s="27">
        <v>-169.99189999999999</v>
      </c>
      <c r="Z181" s="27">
        <v>-312.95490000000001</v>
      </c>
      <c r="AA181" s="27">
        <v>-507.38249999999999</v>
      </c>
      <c r="AB181" s="27">
        <v>-571.00199999999995</v>
      </c>
      <c r="AC181" s="27">
        <v>-250.83960000000002</v>
      </c>
      <c r="AD181" s="27">
        <v>-200.21460000000002</v>
      </c>
      <c r="AE181" s="27">
        <v>-176.92439999999999</v>
      </c>
      <c r="AF181" s="27">
        <v>-209.01299999999998</v>
      </c>
      <c r="AG181" s="27">
        <v>-419.89679999999998</v>
      </c>
      <c r="AH181" s="27">
        <v>-479.661</v>
      </c>
      <c r="AI181" s="27">
        <v>-763.29329999999993</v>
      </c>
      <c r="AJ181" s="27">
        <v>-658.40370000000007</v>
      </c>
      <c r="AK181" s="27">
        <v>-158.36920000000001</v>
      </c>
      <c r="AL181" s="27">
        <v>-304.32799999999997</v>
      </c>
      <c r="AM181" s="27">
        <v>-305.0727</v>
      </c>
      <c r="AN181" s="27">
        <v>-169.89669999999998</v>
      </c>
      <c r="AO181" s="27">
        <v>-177.37569999999999</v>
      </c>
      <c r="AP181" s="27">
        <v>-67.176299999999998</v>
      </c>
      <c r="AQ181" s="27">
        <v>-137.64019999999999</v>
      </c>
      <c r="AR181" s="27">
        <v>-233.46389999999997</v>
      </c>
      <c r="AS181" s="27">
        <v>-378.21420000000001</v>
      </c>
      <c r="AT181" s="27">
        <v>-422.25899999999996</v>
      </c>
      <c r="AU181" s="27">
        <v>-200.76900000000001</v>
      </c>
      <c r="AV181" s="27">
        <v>-134.5652</v>
      </c>
      <c r="AW181" s="28">
        <v>-154.01241940479437</v>
      </c>
      <c r="AX181" s="28">
        <v>-141.61798376489219</v>
      </c>
      <c r="AY181" s="28">
        <v>-194.05527043459782</v>
      </c>
      <c r="AZ181" s="28">
        <v>-186.67351283109545</v>
      </c>
      <c r="BA181" s="28">
        <v>-198.71691246046865</v>
      </c>
    </row>
    <row r="182" spans="1:53" s="43" customFormat="1" x14ac:dyDescent="0.2">
      <c r="A182" s="37" t="s">
        <v>442</v>
      </c>
      <c r="B182" s="37" t="s">
        <v>141</v>
      </c>
      <c r="C182" s="37"/>
      <c r="D182" s="38" t="s">
        <v>374</v>
      </c>
      <c r="E182" s="38" t="s">
        <v>1546</v>
      </c>
      <c r="F182" s="87" t="s">
        <v>142</v>
      </c>
      <c r="G182" s="22" t="s">
        <v>1242</v>
      </c>
      <c r="H182" s="27">
        <v>-5.4812000000000012</v>
      </c>
      <c r="I182" s="27">
        <v>-12.853299999999997</v>
      </c>
      <c r="J182" s="27">
        <v>-5.5057000000000009</v>
      </c>
      <c r="K182" s="27">
        <v>-5.7085999999999988</v>
      </c>
      <c r="L182" s="27">
        <v>-12.6877</v>
      </c>
      <c r="M182" s="27">
        <v>-10.5138</v>
      </c>
      <c r="N182" s="27">
        <v>-21.545900000000003</v>
      </c>
      <c r="O182" s="27">
        <v>-24.568899999999999</v>
      </c>
      <c r="P182" s="27">
        <v>-32.612400000000001</v>
      </c>
      <c r="Q182" s="27">
        <v>-21.549399999999999</v>
      </c>
      <c r="R182" s="27">
        <v>-30.745100000000001</v>
      </c>
      <c r="S182" s="27">
        <v>-32.789200000000001</v>
      </c>
      <c r="T182" s="27">
        <v>-34.900099999999995</v>
      </c>
      <c r="U182" s="27">
        <v>-31.137799999999991</v>
      </c>
      <c r="V182" s="27">
        <v>-48.378199999999993</v>
      </c>
      <c r="W182" s="27">
        <v>-49.537399999999991</v>
      </c>
      <c r="X182" s="27">
        <v>-67.848000000000013</v>
      </c>
      <c r="Y182" s="27">
        <v>-73.35469999999998</v>
      </c>
      <c r="Z182" s="27">
        <v>-141.49480000000003</v>
      </c>
      <c r="AA182" s="27">
        <v>-238.55079999999998</v>
      </c>
      <c r="AB182" s="27">
        <v>-103.34899999999993</v>
      </c>
      <c r="AC182" s="27">
        <v>-72.621499999999997</v>
      </c>
      <c r="AD182" s="27">
        <v>7.6947999999999865</v>
      </c>
      <c r="AE182" s="27">
        <v>-12.791499999999985</v>
      </c>
      <c r="AF182" s="27">
        <v>-89.382199999999983</v>
      </c>
      <c r="AG182" s="27">
        <v>14.365199999999959</v>
      </c>
      <c r="AH182" s="27">
        <v>-52.665599999999984</v>
      </c>
      <c r="AI182" s="27">
        <v>-353.11779999999999</v>
      </c>
      <c r="AJ182" s="27">
        <v>-315.50530000000003</v>
      </c>
      <c r="AK182" s="27">
        <v>-52.062000000000012</v>
      </c>
      <c r="AL182" s="27">
        <v>-102.69749999999999</v>
      </c>
      <c r="AM182" s="27">
        <v>-101.90720000000002</v>
      </c>
      <c r="AN182" s="27">
        <v>-24.761899999999969</v>
      </c>
      <c r="AO182" s="27">
        <v>-4.5442999999999643</v>
      </c>
      <c r="AP182" s="27">
        <v>33.956500000000005</v>
      </c>
      <c r="AQ182" s="27">
        <v>26.163299999999992</v>
      </c>
      <c r="AR182" s="27">
        <v>214.49280000000005</v>
      </c>
      <c r="AS182" s="27">
        <v>-96.275700000000029</v>
      </c>
      <c r="AT182" s="27">
        <v>-60.809299999999951</v>
      </c>
      <c r="AU182" s="27">
        <v>-42.183799999999991</v>
      </c>
      <c r="AV182" s="27">
        <v>2.9873999999999796</v>
      </c>
      <c r="AW182" s="28">
        <v>35.343063167342308</v>
      </c>
      <c r="AX182" s="28">
        <v>123.83707440259161</v>
      </c>
      <c r="AY182" s="28">
        <v>57.461281879933637</v>
      </c>
      <c r="AZ182" s="28">
        <v>57.446979863164785</v>
      </c>
      <c r="BA182" s="28">
        <v>69.448536603579072</v>
      </c>
    </row>
    <row r="183" spans="1:53" s="43" customFormat="1" x14ac:dyDescent="0.2">
      <c r="A183" s="37" t="s">
        <v>442</v>
      </c>
      <c r="B183" s="37" t="s">
        <v>143</v>
      </c>
      <c r="C183" s="37" t="s">
        <v>1469</v>
      </c>
      <c r="D183" s="38" t="s">
        <v>374</v>
      </c>
      <c r="E183" s="38" t="s">
        <v>1546</v>
      </c>
      <c r="F183" s="18" t="s">
        <v>145</v>
      </c>
      <c r="G183" s="22" t="s">
        <v>1243</v>
      </c>
      <c r="H183" s="27">
        <v>5.4463999999999997</v>
      </c>
      <c r="I183" s="27">
        <v>3.0326</v>
      </c>
      <c r="J183" s="27">
        <v>0.76089999999999991</v>
      </c>
      <c r="K183" s="27">
        <v>10.0366</v>
      </c>
      <c r="L183" s="27">
        <v>7.0785</v>
      </c>
      <c r="M183" s="27">
        <v>19.217100000000002</v>
      </c>
      <c r="N183" s="27">
        <v>77.497200000000007</v>
      </c>
      <c r="O183" s="27">
        <v>76.254099999999994</v>
      </c>
      <c r="P183" s="27">
        <v>67.922800000000009</v>
      </c>
      <c r="Q183" s="27">
        <v>72.607300000000009</v>
      </c>
      <c r="R183" s="27">
        <v>63.736999999999995</v>
      </c>
      <c r="S183" s="27">
        <v>93.762600000000006</v>
      </c>
      <c r="T183" s="27">
        <v>138.34180000000001</v>
      </c>
      <c r="U183" s="27">
        <v>283.19749999999999</v>
      </c>
      <c r="V183" s="27">
        <v>109.852</v>
      </c>
      <c r="W183" s="27">
        <v>164.76900000000001</v>
      </c>
      <c r="X183" s="27">
        <v>283.33609999999999</v>
      </c>
      <c r="Y183" s="27">
        <v>281.77666324400002</v>
      </c>
      <c r="Z183" s="27">
        <v>423.23073146799999</v>
      </c>
      <c r="AA183" s="27">
        <v>582.56827791170008</v>
      </c>
      <c r="AB183" s="27">
        <v>443.50219142410003</v>
      </c>
      <c r="AC183" s="27">
        <v>276.16489551440003</v>
      </c>
      <c r="AD183" s="27">
        <v>317.03428967650001</v>
      </c>
      <c r="AE183" s="27">
        <v>571.92353756119996</v>
      </c>
      <c r="AF183" s="27">
        <v>714.04575354405006</v>
      </c>
      <c r="AG183" s="27">
        <v>994.64434407403746</v>
      </c>
      <c r="AH183" s="27">
        <v>963.04815621394687</v>
      </c>
      <c r="AI183" s="27">
        <v>1152.0907978483085</v>
      </c>
      <c r="AJ183" s="27">
        <v>480.11121292008573</v>
      </c>
      <c r="AK183" s="27">
        <v>502.5475277640947</v>
      </c>
      <c r="AL183" s="27">
        <v>199.22572368660897</v>
      </c>
      <c r="AM183" s="27">
        <v>-159.84583444522551</v>
      </c>
      <c r="AN183" s="27">
        <v>-124.92051751860905</v>
      </c>
      <c r="AO183" s="27">
        <v>253.26850000000002</v>
      </c>
      <c r="AP183" s="27">
        <v>366.46780000000001</v>
      </c>
      <c r="AQ183" s="27">
        <v>182.94740000000002</v>
      </c>
      <c r="AR183" s="27">
        <v>-175.47390000000001</v>
      </c>
      <c r="AS183" s="27">
        <v>209.32750000000001</v>
      </c>
      <c r="AT183" s="27">
        <v>52.427500000000009</v>
      </c>
      <c r="AU183" s="27">
        <v>367.82060000000001</v>
      </c>
      <c r="AV183" s="27">
        <v>378.50080000000003</v>
      </c>
      <c r="AW183" s="28" t="s">
        <v>1536</v>
      </c>
      <c r="AX183" s="28" t="s">
        <v>1536</v>
      </c>
      <c r="AY183" s="28" t="s">
        <v>1536</v>
      </c>
      <c r="AZ183" s="28" t="s">
        <v>1536</v>
      </c>
      <c r="BA183" s="28" t="s">
        <v>1536</v>
      </c>
    </row>
    <row r="184" spans="1:53" s="43" customFormat="1" x14ac:dyDescent="0.2">
      <c r="A184" s="37" t="s">
        <v>442</v>
      </c>
      <c r="B184" s="37" t="s">
        <v>147</v>
      </c>
      <c r="C184" s="37" t="s">
        <v>1469</v>
      </c>
      <c r="D184" s="38" t="s">
        <v>374</v>
      </c>
      <c r="E184" s="38" t="s">
        <v>1546</v>
      </c>
      <c r="F184" s="22" t="s">
        <v>148</v>
      </c>
      <c r="G184" s="22" t="s">
        <v>1244</v>
      </c>
      <c r="H184" s="27">
        <v>-14.5785</v>
      </c>
      <c r="I184" s="27">
        <v>-14.2011</v>
      </c>
      <c r="J184" s="27">
        <v>-24.741499999999998</v>
      </c>
      <c r="K184" s="27">
        <v>-22.9618</v>
      </c>
      <c r="L184" s="27">
        <v>-27.7822</v>
      </c>
      <c r="M184" s="27">
        <v>-41.125</v>
      </c>
      <c r="N184" s="27">
        <v>-53.648499999999999</v>
      </c>
      <c r="O184" s="27">
        <v>-16.6402</v>
      </c>
      <c r="P184" s="27">
        <v>-79.02770000000001</v>
      </c>
      <c r="Q184" s="27">
        <v>-130.25379999999998</v>
      </c>
      <c r="R184" s="27">
        <v>-106.5261</v>
      </c>
      <c r="S184" s="27">
        <v>-127.38720000000001</v>
      </c>
      <c r="T184" s="27">
        <v>-164.23270000000002</v>
      </c>
      <c r="U184" s="27">
        <v>-181.8262</v>
      </c>
      <c r="V184" s="27">
        <v>-20.127100000000006</v>
      </c>
      <c r="W184" s="27">
        <v>-97.010500000000008</v>
      </c>
      <c r="X184" s="27">
        <v>-134.56030000000001</v>
      </c>
      <c r="Y184" s="27">
        <v>-272.54149999999998</v>
      </c>
      <c r="Z184" s="27">
        <v>-367.93450000000001</v>
      </c>
      <c r="AA184" s="27">
        <v>-473.46750000000003</v>
      </c>
      <c r="AB184" s="27">
        <v>-500.44810000000007</v>
      </c>
      <c r="AC184" s="27">
        <v>-455.16300000000001</v>
      </c>
      <c r="AD184" s="27">
        <v>-158.60389999999998</v>
      </c>
      <c r="AE184" s="27">
        <v>-382.64460000000003</v>
      </c>
      <c r="AF184" s="27">
        <v>-598.33010000000002</v>
      </c>
      <c r="AG184" s="27">
        <v>-918.40219999999999</v>
      </c>
      <c r="AH184" s="27">
        <v>-945.1998000000001</v>
      </c>
      <c r="AI184" s="27">
        <v>-620.94479999999999</v>
      </c>
      <c r="AJ184" s="27">
        <v>396.2133</v>
      </c>
      <c r="AK184" s="27">
        <v>-706.61120000000005</v>
      </c>
      <c r="AL184" s="27">
        <v>-383.34269999999998</v>
      </c>
      <c r="AM184" s="27">
        <v>60.266200000000026</v>
      </c>
      <c r="AN184" s="27">
        <v>-264.20320000000004</v>
      </c>
      <c r="AO184" s="27">
        <v>-251.57369999999997</v>
      </c>
      <c r="AP184" s="27">
        <v>-577.65930000000003</v>
      </c>
      <c r="AQ184" s="27">
        <v>-225.99450000000002</v>
      </c>
      <c r="AR184" s="27">
        <v>5.4359000000000037</v>
      </c>
      <c r="AS184" s="27">
        <v>-379.31040000000002</v>
      </c>
      <c r="AT184" s="27">
        <v>4.8311999999999955</v>
      </c>
      <c r="AU184" s="27">
        <v>-513.28430000000003</v>
      </c>
      <c r="AV184" s="27">
        <v>-612.66229999999996</v>
      </c>
      <c r="AW184" s="28" t="s">
        <v>1536</v>
      </c>
      <c r="AX184" s="28" t="s">
        <v>1536</v>
      </c>
      <c r="AY184" s="28" t="s">
        <v>1536</v>
      </c>
      <c r="AZ184" s="28" t="s">
        <v>1536</v>
      </c>
      <c r="BA184" s="28" t="s">
        <v>1536</v>
      </c>
    </row>
    <row r="185" spans="1:53" s="43" customFormat="1" x14ac:dyDescent="0.2">
      <c r="A185" s="37" t="s">
        <v>442</v>
      </c>
      <c r="B185" s="37" t="s">
        <v>149</v>
      </c>
      <c r="C185" s="37"/>
      <c r="D185" s="38" t="s">
        <v>374</v>
      </c>
      <c r="E185" s="38" t="s">
        <v>1546</v>
      </c>
      <c r="F185" s="88" t="s">
        <v>150</v>
      </c>
      <c r="G185" s="22" t="s">
        <v>1245</v>
      </c>
      <c r="H185" s="27">
        <v>-9.1321000000000012</v>
      </c>
      <c r="I185" s="27">
        <v>-11.1685</v>
      </c>
      <c r="J185" s="27">
        <v>-23.980599999999999</v>
      </c>
      <c r="K185" s="27">
        <v>-12.9252</v>
      </c>
      <c r="L185" s="27">
        <v>-20.703699999999998</v>
      </c>
      <c r="M185" s="27">
        <v>-21.907899999999998</v>
      </c>
      <c r="N185" s="27">
        <v>23.848700000000008</v>
      </c>
      <c r="O185" s="27">
        <v>59.613899999999994</v>
      </c>
      <c r="P185" s="27">
        <v>-11.104900000000001</v>
      </c>
      <c r="Q185" s="27">
        <v>-57.646499999999975</v>
      </c>
      <c r="R185" s="27">
        <v>-42.789100000000005</v>
      </c>
      <c r="S185" s="27">
        <v>-33.624600000000001</v>
      </c>
      <c r="T185" s="27">
        <v>-25.890900000000016</v>
      </c>
      <c r="U185" s="27">
        <v>101.37129999999999</v>
      </c>
      <c r="V185" s="27">
        <v>89.724899999999991</v>
      </c>
      <c r="W185" s="27">
        <v>67.758499999999998</v>
      </c>
      <c r="X185" s="27">
        <v>148.77579999999998</v>
      </c>
      <c r="Y185" s="27">
        <v>9.2351632440000344</v>
      </c>
      <c r="Z185" s="27">
        <v>55.296231467999974</v>
      </c>
      <c r="AA185" s="27">
        <v>109.10077791170005</v>
      </c>
      <c r="AB185" s="27">
        <v>-56.945908575900035</v>
      </c>
      <c r="AC185" s="27">
        <v>-178.99810448559998</v>
      </c>
      <c r="AD185" s="27">
        <v>158.43038967650003</v>
      </c>
      <c r="AE185" s="27">
        <v>189.27893756119994</v>
      </c>
      <c r="AF185" s="27">
        <v>115.71565354405004</v>
      </c>
      <c r="AG185" s="27">
        <v>76.242144074037469</v>
      </c>
      <c r="AH185" s="27">
        <v>17.848356213946772</v>
      </c>
      <c r="AI185" s="27">
        <v>531.14599784830853</v>
      </c>
      <c r="AJ185" s="27">
        <v>876.32451292008568</v>
      </c>
      <c r="AK185" s="27">
        <v>-204.06367223590536</v>
      </c>
      <c r="AL185" s="27">
        <v>-184.11697631339101</v>
      </c>
      <c r="AM185" s="27">
        <v>-99.57963444522548</v>
      </c>
      <c r="AN185" s="27">
        <v>-389.12371751860906</v>
      </c>
      <c r="AO185" s="27">
        <v>1.6948000000000434</v>
      </c>
      <c r="AP185" s="27">
        <v>-211.19150000000002</v>
      </c>
      <c r="AQ185" s="27">
        <v>-43.0471</v>
      </c>
      <c r="AR185" s="27">
        <v>-170.03800000000001</v>
      </c>
      <c r="AS185" s="27">
        <v>-169.9829</v>
      </c>
      <c r="AT185" s="27">
        <v>57.258700000000005</v>
      </c>
      <c r="AU185" s="27">
        <v>-145.46370000000002</v>
      </c>
      <c r="AV185" s="27">
        <v>-234.16149999999993</v>
      </c>
      <c r="AW185" s="28" t="s">
        <v>1536</v>
      </c>
      <c r="AX185" s="28" t="s">
        <v>1536</v>
      </c>
      <c r="AY185" s="28" t="s">
        <v>1536</v>
      </c>
      <c r="AZ185" s="28" t="s">
        <v>1536</v>
      </c>
      <c r="BA185" s="28" t="s">
        <v>1536</v>
      </c>
    </row>
    <row r="186" spans="1:53" s="43" customFormat="1" x14ac:dyDescent="0.2">
      <c r="A186" s="37" t="s">
        <v>442</v>
      </c>
      <c r="B186" s="37" t="s">
        <v>151</v>
      </c>
      <c r="C186" s="37"/>
      <c r="D186" s="38" t="s">
        <v>374</v>
      </c>
      <c r="E186" s="38" t="s">
        <v>1546</v>
      </c>
      <c r="F186" s="18" t="s">
        <v>152</v>
      </c>
      <c r="G186" s="22" t="s">
        <v>1246</v>
      </c>
      <c r="H186" s="156" t="s">
        <v>1536</v>
      </c>
      <c r="I186" s="156" t="s">
        <v>1536</v>
      </c>
      <c r="J186" s="156" t="s">
        <v>1536</v>
      </c>
      <c r="K186" s="156" t="s">
        <v>1536</v>
      </c>
      <c r="L186" s="156" t="s">
        <v>1536</v>
      </c>
      <c r="M186" s="156" t="s">
        <v>1536</v>
      </c>
      <c r="N186" s="156" t="s">
        <v>1536</v>
      </c>
      <c r="O186" s="156" t="s">
        <v>1536</v>
      </c>
      <c r="P186" s="156" t="s">
        <v>1536</v>
      </c>
      <c r="Q186" s="156" t="s">
        <v>1536</v>
      </c>
      <c r="R186" s="156" t="s">
        <v>1536</v>
      </c>
      <c r="S186" s="156" t="s">
        <v>1536</v>
      </c>
      <c r="T186" s="156" t="s">
        <v>1536</v>
      </c>
      <c r="U186" s="156" t="s">
        <v>1536</v>
      </c>
      <c r="V186" s="156" t="s">
        <v>1536</v>
      </c>
      <c r="W186" s="156" t="s">
        <v>1536</v>
      </c>
      <c r="X186" s="156" t="s">
        <v>1536</v>
      </c>
      <c r="Y186" s="156" t="s">
        <v>1536</v>
      </c>
      <c r="Z186" s="156" t="s">
        <v>1536</v>
      </c>
      <c r="AA186" s="156" t="s">
        <v>1536</v>
      </c>
      <c r="AB186" s="156" t="s">
        <v>1536</v>
      </c>
      <c r="AC186" s="156" t="s">
        <v>1536</v>
      </c>
      <c r="AD186" s="156" t="s">
        <v>1536</v>
      </c>
      <c r="AE186" s="156" t="s">
        <v>1536</v>
      </c>
      <c r="AF186" s="156" t="s">
        <v>1536</v>
      </c>
      <c r="AG186" s="156" t="s">
        <v>1536</v>
      </c>
      <c r="AH186" s="156" t="s">
        <v>1536</v>
      </c>
      <c r="AI186" s="156" t="s">
        <v>1536</v>
      </c>
      <c r="AJ186" s="156" t="s">
        <v>1536</v>
      </c>
      <c r="AK186" s="156" t="s">
        <v>1536</v>
      </c>
      <c r="AL186" s="156" t="s">
        <v>1536</v>
      </c>
      <c r="AM186" s="156" t="s">
        <v>1536</v>
      </c>
      <c r="AN186" s="156" t="s">
        <v>1536</v>
      </c>
      <c r="AO186" s="156" t="s">
        <v>1536</v>
      </c>
      <c r="AP186" s="156" t="s">
        <v>1536</v>
      </c>
      <c r="AQ186" s="156" t="s">
        <v>1536</v>
      </c>
      <c r="AR186" s="156" t="s">
        <v>1536</v>
      </c>
      <c r="AS186" s="156" t="s">
        <v>1536</v>
      </c>
      <c r="AT186" s="156" t="s">
        <v>1536</v>
      </c>
      <c r="AU186" s="156" t="s">
        <v>1536</v>
      </c>
      <c r="AV186" s="156" t="s">
        <v>1536</v>
      </c>
      <c r="AW186" s="160" t="s">
        <v>1536</v>
      </c>
      <c r="AX186" s="160" t="s">
        <v>1536</v>
      </c>
      <c r="AY186" s="160" t="s">
        <v>1536</v>
      </c>
      <c r="AZ186" s="160" t="s">
        <v>1536</v>
      </c>
      <c r="BA186" s="160" t="s">
        <v>1536</v>
      </c>
    </row>
    <row r="187" spans="1:53" s="43" customFormat="1" x14ac:dyDescent="0.2">
      <c r="A187" s="37" t="s">
        <v>442</v>
      </c>
      <c r="B187" s="37" t="s">
        <v>153</v>
      </c>
      <c r="C187" s="37" t="s">
        <v>375</v>
      </c>
      <c r="D187" s="38" t="s">
        <v>374</v>
      </c>
      <c r="E187" s="38" t="s">
        <v>1546</v>
      </c>
      <c r="F187" s="65" t="s">
        <v>154</v>
      </c>
      <c r="G187" s="22" t="s">
        <v>1247</v>
      </c>
      <c r="H187" s="156" t="s">
        <v>1536</v>
      </c>
      <c r="I187" s="156" t="s">
        <v>1536</v>
      </c>
      <c r="J187" s="156" t="s">
        <v>1536</v>
      </c>
      <c r="K187" s="156" t="s">
        <v>1536</v>
      </c>
      <c r="L187" s="156" t="s">
        <v>1536</v>
      </c>
      <c r="M187" s="156" t="s">
        <v>1536</v>
      </c>
      <c r="N187" s="156" t="s">
        <v>1536</v>
      </c>
      <c r="O187" s="156" t="s">
        <v>1536</v>
      </c>
      <c r="P187" s="156" t="s">
        <v>1536</v>
      </c>
      <c r="Q187" s="156" t="s">
        <v>1536</v>
      </c>
      <c r="R187" s="156" t="s">
        <v>1536</v>
      </c>
      <c r="S187" s="156" t="s">
        <v>1536</v>
      </c>
      <c r="T187" s="156" t="s">
        <v>1536</v>
      </c>
      <c r="U187" s="156" t="s">
        <v>1536</v>
      </c>
      <c r="V187" s="156" t="s">
        <v>1536</v>
      </c>
      <c r="W187" s="156" t="s">
        <v>1536</v>
      </c>
      <c r="X187" s="156" t="s">
        <v>1536</v>
      </c>
      <c r="Y187" s="156" t="s">
        <v>1536</v>
      </c>
      <c r="Z187" s="156" t="s">
        <v>1536</v>
      </c>
      <c r="AA187" s="156" t="s">
        <v>1536</v>
      </c>
      <c r="AB187" s="156" t="s">
        <v>1536</v>
      </c>
      <c r="AC187" s="156" t="s">
        <v>1536</v>
      </c>
      <c r="AD187" s="156" t="s">
        <v>1536</v>
      </c>
      <c r="AE187" s="156" t="s">
        <v>1536</v>
      </c>
      <c r="AF187" s="156" t="s">
        <v>1536</v>
      </c>
      <c r="AG187" s="156" t="s">
        <v>1536</v>
      </c>
      <c r="AH187" s="156" t="s">
        <v>1536</v>
      </c>
      <c r="AI187" s="156" t="s">
        <v>1536</v>
      </c>
      <c r="AJ187" s="156" t="s">
        <v>1536</v>
      </c>
      <c r="AK187" s="156" t="s">
        <v>1536</v>
      </c>
      <c r="AL187" s="156" t="s">
        <v>1536</v>
      </c>
      <c r="AM187" s="156" t="s">
        <v>1536</v>
      </c>
      <c r="AN187" s="156" t="s">
        <v>1536</v>
      </c>
      <c r="AO187" s="156" t="s">
        <v>1536</v>
      </c>
      <c r="AP187" s="156" t="s">
        <v>1536</v>
      </c>
      <c r="AQ187" s="156" t="s">
        <v>1536</v>
      </c>
      <c r="AR187" s="156" t="s">
        <v>1536</v>
      </c>
      <c r="AS187" s="156" t="s">
        <v>1536</v>
      </c>
      <c r="AT187" s="156" t="s">
        <v>1536</v>
      </c>
      <c r="AU187" s="156" t="s">
        <v>1536</v>
      </c>
      <c r="AV187" s="156" t="s">
        <v>1536</v>
      </c>
      <c r="AW187" s="160" t="s">
        <v>1536</v>
      </c>
      <c r="AX187" s="160" t="s">
        <v>1536</v>
      </c>
      <c r="AY187" s="160" t="s">
        <v>1536</v>
      </c>
      <c r="AZ187" s="160" t="s">
        <v>1536</v>
      </c>
      <c r="BA187" s="160" t="s">
        <v>1536</v>
      </c>
    </row>
    <row r="188" spans="1:53" s="43" customFormat="1" x14ac:dyDescent="0.2">
      <c r="A188" s="37" t="s">
        <v>442</v>
      </c>
      <c r="B188" s="37" t="s">
        <v>155</v>
      </c>
      <c r="C188" s="37" t="s">
        <v>375</v>
      </c>
      <c r="D188" s="38" t="s">
        <v>374</v>
      </c>
      <c r="E188" s="38" t="s">
        <v>1546</v>
      </c>
      <c r="F188" s="65" t="s">
        <v>156</v>
      </c>
      <c r="G188" s="22" t="s">
        <v>1248</v>
      </c>
      <c r="H188" s="156" t="s">
        <v>1536</v>
      </c>
      <c r="I188" s="156" t="s">
        <v>1536</v>
      </c>
      <c r="J188" s="156" t="s">
        <v>1536</v>
      </c>
      <c r="K188" s="156" t="s">
        <v>1536</v>
      </c>
      <c r="L188" s="156" t="s">
        <v>1536</v>
      </c>
      <c r="M188" s="156" t="s">
        <v>1536</v>
      </c>
      <c r="N188" s="156" t="s">
        <v>1536</v>
      </c>
      <c r="O188" s="156" t="s">
        <v>1536</v>
      </c>
      <c r="P188" s="156" t="s">
        <v>1536</v>
      </c>
      <c r="Q188" s="156" t="s">
        <v>1536</v>
      </c>
      <c r="R188" s="156" t="s">
        <v>1536</v>
      </c>
      <c r="S188" s="156" t="s">
        <v>1536</v>
      </c>
      <c r="T188" s="156" t="s">
        <v>1536</v>
      </c>
      <c r="U188" s="156" t="s">
        <v>1536</v>
      </c>
      <c r="V188" s="156" t="s">
        <v>1536</v>
      </c>
      <c r="W188" s="156" t="s">
        <v>1536</v>
      </c>
      <c r="X188" s="156" t="s">
        <v>1536</v>
      </c>
      <c r="Y188" s="156" t="s">
        <v>1536</v>
      </c>
      <c r="Z188" s="156" t="s">
        <v>1536</v>
      </c>
      <c r="AA188" s="156" t="s">
        <v>1536</v>
      </c>
      <c r="AB188" s="156" t="s">
        <v>1536</v>
      </c>
      <c r="AC188" s="156" t="s">
        <v>1536</v>
      </c>
      <c r="AD188" s="156" t="s">
        <v>1536</v>
      </c>
      <c r="AE188" s="156" t="s">
        <v>1536</v>
      </c>
      <c r="AF188" s="156" t="s">
        <v>1536</v>
      </c>
      <c r="AG188" s="156" t="s">
        <v>1536</v>
      </c>
      <c r="AH188" s="156" t="s">
        <v>1536</v>
      </c>
      <c r="AI188" s="156" t="s">
        <v>1536</v>
      </c>
      <c r="AJ188" s="156" t="s">
        <v>1536</v>
      </c>
      <c r="AK188" s="156" t="s">
        <v>1536</v>
      </c>
      <c r="AL188" s="156" t="s">
        <v>1536</v>
      </c>
      <c r="AM188" s="156" t="s">
        <v>1536</v>
      </c>
      <c r="AN188" s="156" t="s">
        <v>1536</v>
      </c>
      <c r="AO188" s="156" t="s">
        <v>1536</v>
      </c>
      <c r="AP188" s="156" t="s">
        <v>1536</v>
      </c>
      <c r="AQ188" s="156" t="s">
        <v>1536</v>
      </c>
      <c r="AR188" s="156" t="s">
        <v>1536</v>
      </c>
      <c r="AS188" s="156" t="s">
        <v>1536</v>
      </c>
      <c r="AT188" s="156" t="s">
        <v>1536</v>
      </c>
      <c r="AU188" s="156" t="s">
        <v>1536</v>
      </c>
      <c r="AV188" s="156" t="s">
        <v>1536</v>
      </c>
      <c r="AW188" s="160" t="s">
        <v>1536</v>
      </c>
      <c r="AX188" s="160" t="s">
        <v>1536</v>
      </c>
      <c r="AY188" s="160" t="s">
        <v>1536</v>
      </c>
      <c r="AZ188" s="160" t="s">
        <v>1536</v>
      </c>
      <c r="BA188" s="160" t="s">
        <v>1536</v>
      </c>
    </row>
    <row r="189" spans="1:53" s="43" customFormat="1" x14ac:dyDescent="0.2">
      <c r="A189" s="37" t="s">
        <v>442</v>
      </c>
      <c r="B189" s="37" t="s">
        <v>157</v>
      </c>
      <c r="C189" s="37" t="s">
        <v>376</v>
      </c>
      <c r="D189" s="38" t="s">
        <v>374</v>
      </c>
      <c r="E189" s="38" t="s">
        <v>1546</v>
      </c>
      <c r="F189" s="65" t="s">
        <v>158</v>
      </c>
      <c r="G189" s="22" t="s">
        <v>1249</v>
      </c>
      <c r="H189" s="156" t="s">
        <v>1536</v>
      </c>
      <c r="I189" s="156" t="s">
        <v>1536</v>
      </c>
      <c r="J189" s="156" t="s">
        <v>1536</v>
      </c>
      <c r="K189" s="156" t="s">
        <v>1536</v>
      </c>
      <c r="L189" s="156" t="s">
        <v>1536</v>
      </c>
      <c r="M189" s="156" t="s">
        <v>1536</v>
      </c>
      <c r="N189" s="156" t="s">
        <v>1536</v>
      </c>
      <c r="O189" s="156" t="s">
        <v>1536</v>
      </c>
      <c r="P189" s="156" t="s">
        <v>1536</v>
      </c>
      <c r="Q189" s="156" t="s">
        <v>1536</v>
      </c>
      <c r="R189" s="156" t="s">
        <v>1536</v>
      </c>
      <c r="S189" s="156" t="s">
        <v>1536</v>
      </c>
      <c r="T189" s="156" t="s">
        <v>1536</v>
      </c>
      <c r="U189" s="156" t="s">
        <v>1536</v>
      </c>
      <c r="V189" s="156" t="s">
        <v>1536</v>
      </c>
      <c r="W189" s="156" t="s">
        <v>1536</v>
      </c>
      <c r="X189" s="156" t="s">
        <v>1536</v>
      </c>
      <c r="Y189" s="156" t="s">
        <v>1536</v>
      </c>
      <c r="Z189" s="156" t="s">
        <v>1536</v>
      </c>
      <c r="AA189" s="156" t="s">
        <v>1536</v>
      </c>
      <c r="AB189" s="156" t="s">
        <v>1536</v>
      </c>
      <c r="AC189" s="156" t="s">
        <v>1536</v>
      </c>
      <c r="AD189" s="156" t="s">
        <v>1536</v>
      </c>
      <c r="AE189" s="156" t="s">
        <v>1536</v>
      </c>
      <c r="AF189" s="156" t="s">
        <v>1536</v>
      </c>
      <c r="AG189" s="156" t="s">
        <v>1536</v>
      </c>
      <c r="AH189" s="156" t="s">
        <v>1536</v>
      </c>
      <c r="AI189" s="156" t="s">
        <v>1536</v>
      </c>
      <c r="AJ189" s="156" t="s">
        <v>1536</v>
      </c>
      <c r="AK189" s="156" t="s">
        <v>1536</v>
      </c>
      <c r="AL189" s="156" t="s">
        <v>1536</v>
      </c>
      <c r="AM189" s="156" t="s">
        <v>1536</v>
      </c>
      <c r="AN189" s="156" t="s">
        <v>1536</v>
      </c>
      <c r="AO189" s="156" t="s">
        <v>1536</v>
      </c>
      <c r="AP189" s="156" t="s">
        <v>1536</v>
      </c>
      <c r="AQ189" s="156" t="s">
        <v>1536</v>
      </c>
      <c r="AR189" s="156" t="s">
        <v>1536</v>
      </c>
      <c r="AS189" s="156" t="s">
        <v>1536</v>
      </c>
      <c r="AT189" s="156" t="s">
        <v>1536</v>
      </c>
      <c r="AU189" s="156" t="s">
        <v>1536</v>
      </c>
      <c r="AV189" s="156" t="s">
        <v>1536</v>
      </c>
      <c r="AW189" s="160" t="s">
        <v>1536</v>
      </c>
      <c r="AX189" s="160" t="s">
        <v>1536</v>
      </c>
      <c r="AY189" s="160" t="s">
        <v>1536</v>
      </c>
      <c r="AZ189" s="160" t="s">
        <v>1536</v>
      </c>
      <c r="BA189" s="160" t="s">
        <v>1536</v>
      </c>
    </row>
    <row r="190" spans="1:53" s="43" customFormat="1" x14ac:dyDescent="0.2">
      <c r="A190" s="37" t="s">
        <v>442</v>
      </c>
      <c r="B190" s="37" t="s">
        <v>159</v>
      </c>
      <c r="C190" s="37"/>
      <c r="D190" s="38" t="s">
        <v>374</v>
      </c>
      <c r="E190" s="38" t="s">
        <v>1546</v>
      </c>
      <c r="F190" s="65" t="s">
        <v>160</v>
      </c>
      <c r="G190" s="22" t="s">
        <v>1250</v>
      </c>
      <c r="H190" s="27" t="s">
        <v>1536</v>
      </c>
      <c r="I190" s="27" t="s">
        <v>1536</v>
      </c>
      <c r="J190" s="27" t="s">
        <v>1536</v>
      </c>
      <c r="K190" s="27" t="s">
        <v>1536</v>
      </c>
      <c r="L190" s="27" t="s">
        <v>1536</v>
      </c>
      <c r="M190" s="27" t="s">
        <v>1536</v>
      </c>
      <c r="N190" s="27" t="s">
        <v>1536</v>
      </c>
      <c r="O190" s="27" t="s">
        <v>1536</v>
      </c>
      <c r="P190" s="27" t="s">
        <v>1536</v>
      </c>
      <c r="Q190" s="27" t="s">
        <v>1536</v>
      </c>
      <c r="R190" s="27" t="s">
        <v>1536</v>
      </c>
      <c r="S190" s="27" t="s">
        <v>1536</v>
      </c>
      <c r="T190" s="27" t="s">
        <v>1536</v>
      </c>
      <c r="U190" s="27" t="s">
        <v>1536</v>
      </c>
      <c r="V190" s="27" t="s">
        <v>1536</v>
      </c>
      <c r="W190" s="27" t="s">
        <v>1536</v>
      </c>
      <c r="X190" s="27" t="s">
        <v>1536</v>
      </c>
      <c r="Y190" s="27" t="s">
        <v>1536</v>
      </c>
      <c r="Z190" s="27" t="s">
        <v>1536</v>
      </c>
      <c r="AA190" s="27" t="s">
        <v>1536</v>
      </c>
      <c r="AB190" s="27" t="s">
        <v>1536</v>
      </c>
      <c r="AC190" s="27" t="s">
        <v>1536</v>
      </c>
      <c r="AD190" s="27" t="s">
        <v>1536</v>
      </c>
      <c r="AE190" s="27" t="s">
        <v>1536</v>
      </c>
      <c r="AF190" s="27" t="s">
        <v>1536</v>
      </c>
      <c r="AG190" s="27" t="s">
        <v>1536</v>
      </c>
      <c r="AH190" s="27" t="s">
        <v>1536</v>
      </c>
      <c r="AI190" s="27" t="s">
        <v>1536</v>
      </c>
      <c r="AJ190" s="27" t="s">
        <v>1536</v>
      </c>
      <c r="AK190" s="27" t="s">
        <v>1536</v>
      </c>
      <c r="AL190" s="27" t="s">
        <v>1536</v>
      </c>
      <c r="AM190" s="27" t="s">
        <v>1536</v>
      </c>
      <c r="AN190" s="27" t="s">
        <v>1536</v>
      </c>
      <c r="AO190" s="27" t="s">
        <v>1536</v>
      </c>
      <c r="AP190" s="27" t="s">
        <v>1536</v>
      </c>
      <c r="AQ190" s="27" t="s">
        <v>1536</v>
      </c>
      <c r="AR190" s="27" t="s">
        <v>1536</v>
      </c>
      <c r="AS190" s="27" t="s">
        <v>1536</v>
      </c>
      <c r="AT190" s="27" t="s">
        <v>1536</v>
      </c>
      <c r="AU190" s="27" t="s">
        <v>1536</v>
      </c>
      <c r="AV190" s="27" t="s">
        <v>1536</v>
      </c>
      <c r="AW190" s="28" t="s">
        <v>1536</v>
      </c>
      <c r="AX190" s="28" t="s">
        <v>1536</v>
      </c>
      <c r="AY190" s="28" t="s">
        <v>1536</v>
      </c>
      <c r="AZ190" s="28" t="s">
        <v>1536</v>
      </c>
      <c r="BA190" s="28" t="s">
        <v>1536</v>
      </c>
    </row>
    <row r="191" spans="1:53" s="43" customFormat="1" x14ac:dyDescent="0.2">
      <c r="A191" s="37" t="s">
        <v>442</v>
      </c>
      <c r="B191" s="37" t="s">
        <v>321</v>
      </c>
      <c r="C191" s="37"/>
      <c r="D191" s="38" t="s">
        <v>374</v>
      </c>
      <c r="E191" s="38" t="s">
        <v>1546</v>
      </c>
      <c r="F191" s="18" t="s">
        <v>322</v>
      </c>
      <c r="G191" s="22" t="s">
        <v>1251</v>
      </c>
      <c r="H191" s="27">
        <v>145.9386895917734</v>
      </c>
      <c r="I191" s="27">
        <v>149.87975801250639</v>
      </c>
      <c r="J191" s="27">
        <v>148.52777236408349</v>
      </c>
      <c r="K191" s="27">
        <v>148.69878038897173</v>
      </c>
      <c r="L191" s="27">
        <v>156.12728830511873</v>
      </c>
      <c r="M191" s="27">
        <v>184.80511938215409</v>
      </c>
      <c r="N191" s="27">
        <v>222.64454918020752</v>
      </c>
      <c r="O191" s="27">
        <v>285.20607995277851</v>
      </c>
      <c r="P191" s="27">
        <v>325.92579600665852</v>
      </c>
      <c r="Q191" s="27">
        <v>364.98507323255012</v>
      </c>
      <c r="R191" s="27">
        <v>475.81491059999996</v>
      </c>
      <c r="S191" s="27">
        <v>496.92093279000005</v>
      </c>
      <c r="T191" s="27">
        <v>485.60374769999999</v>
      </c>
      <c r="U191" s="27">
        <v>516.75368501000003</v>
      </c>
      <c r="V191" s="27">
        <v>595.82616832000008</v>
      </c>
      <c r="W191" s="27">
        <v>731.2864624</v>
      </c>
      <c r="X191" s="27">
        <v>850.41708983000001</v>
      </c>
      <c r="Y191" s="27">
        <v>989.4587842599999</v>
      </c>
      <c r="Z191" s="27">
        <v>1330.6785962499998</v>
      </c>
      <c r="AA191" s="27">
        <v>1931.8599586677394</v>
      </c>
      <c r="AB191" s="27">
        <v>1940.4069829253087</v>
      </c>
      <c r="AC191" s="27">
        <v>1883.0973120059223</v>
      </c>
      <c r="AD191" s="27">
        <v>2295.1817811385099</v>
      </c>
      <c r="AE191" s="27">
        <v>2810.6378497258029</v>
      </c>
      <c r="AF191" s="27">
        <v>3105.0966668846031</v>
      </c>
      <c r="AG191" s="27">
        <v>3139.7565032223511</v>
      </c>
      <c r="AH191" s="27">
        <v>3873.1073428640289</v>
      </c>
      <c r="AI191" s="27">
        <v>4677.5084272768217</v>
      </c>
      <c r="AJ191" s="27">
        <v>4223.356012901053</v>
      </c>
      <c r="AK191" s="27">
        <v>4404.8863315397857</v>
      </c>
      <c r="AL191" s="27">
        <v>4378.3834174154954</v>
      </c>
      <c r="AM191" s="27">
        <v>4515.1771129862409</v>
      </c>
      <c r="AN191" s="27">
        <v>4886.0774000695756</v>
      </c>
      <c r="AO191" s="27">
        <v>5289.2711889332859</v>
      </c>
      <c r="AP191" s="27">
        <v>4858.3841789756934</v>
      </c>
      <c r="AQ191" s="27">
        <v>4703.8670000000002</v>
      </c>
      <c r="AR191" s="27">
        <v>4700.7070000000003</v>
      </c>
      <c r="AS191" s="27">
        <v>5395.2070000000003</v>
      </c>
      <c r="AT191" s="27">
        <v>5521.1589999999997</v>
      </c>
      <c r="AU191" s="27">
        <v>5744.4179999999997</v>
      </c>
      <c r="AV191" s="27">
        <v>6137.9189999999999</v>
      </c>
      <c r="AW191" s="28">
        <v>6327.2744825721365</v>
      </c>
      <c r="AX191" s="28">
        <v>6592.7295407396196</v>
      </c>
      <c r="AY191" s="28">
        <v>6844.2460930541511</v>
      </c>
      <c r="AZ191" s="28">
        <v>7088.366585748412</v>
      </c>
      <c r="BA191" s="28">
        <v>7356.5320348124587</v>
      </c>
    </row>
    <row r="192" spans="1:53" s="43" customFormat="1" x14ac:dyDescent="0.2">
      <c r="A192" s="37" t="s">
        <v>442</v>
      </c>
      <c r="B192" s="37" t="s">
        <v>323</v>
      </c>
      <c r="C192" s="37"/>
      <c r="D192" s="38" t="s">
        <v>374</v>
      </c>
      <c r="E192" s="38" t="s">
        <v>1546</v>
      </c>
      <c r="F192" s="18" t="s">
        <v>324</v>
      </c>
      <c r="G192" s="22" t="s">
        <v>1252</v>
      </c>
      <c r="H192" s="27">
        <v>126.57877052509161</v>
      </c>
      <c r="I192" s="27">
        <v>126.7421285213416</v>
      </c>
      <c r="J192" s="27">
        <v>125.72127733678869</v>
      </c>
      <c r="K192" s="27">
        <v>128.65129378282339</v>
      </c>
      <c r="L192" s="27">
        <v>128.1437440820533</v>
      </c>
      <c r="M192" s="27">
        <v>161.98063603906721</v>
      </c>
      <c r="N192" s="27">
        <v>204.51136580290222</v>
      </c>
      <c r="O192" s="27">
        <v>285.33440970786518</v>
      </c>
      <c r="P192" s="27">
        <v>318.06593864499087</v>
      </c>
      <c r="Q192" s="27">
        <v>386.44108546129917</v>
      </c>
      <c r="R192" s="27">
        <v>535.38097270000003</v>
      </c>
      <c r="S192" s="27">
        <v>591.78496169999994</v>
      </c>
      <c r="T192" s="27">
        <v>576.17282879999993</v>
      </c>
      <c r="U192" s="27">
        <v>599.07467993</v>
      </c>
      <c r="V192" s="27">
        <v>665.19479379999996</v>
      </c>
      <c r="W192" s="27">
        <v>942.97616640000001</v>
      </c>
      <c r="X192" s="27">
        <v>1065.1721278</v>
      </c>
      <c r="Y192" s="27">
        <v>1234.85776977</v>
      </c>
      <c r="Z192" s="27">
        <v>1546.0428152499999</v>
      </c>
      <c r="AA192" s="27">
        <v>1979.226584340696</v>
      </c>
      <c r="AB192" s="27">
        <v>1693.0740884068894</v>
      </c>
      <c r="AC192" s="27">
        <v>1853.3247965082974</v>
      </c>
      <c r="AD192" s="27">
        <v>2047.1152343360998</v>
      </c>
      <c r="AE192" s="27">
        <v>2402.505558907556</v>
      </c>
      <c r="AF192" s="27">
        <v>2741.4541272747083</v>
      </c>
      <c r="AG192" s="27">
        <v>3134.0855965673081</v>
      </c>
      <c r="AH192" s="27">
        <v>3983.0203121094269</v>
      </c>
      <c r="AI192" s="27">
        <v>4688.957828841958</v>
      </c>
      <c r="AJ192" s="27">
        <v>4312.7583302975727</v>
      </c>
      <c r="AK192" s="27">
        <v>4778.2457367878933</v>
      </c>
      <c r="AL192" s="27">
        <v>4886.9117960237363</v>
      </c>
      <c r="AM192" s="27">
        <v>5099.9577722436989</v>
      </c>
      <c r="AN192" s="27">
        <v>5858.5753270454443</v>
      </c>
      <c r="AO192" s="27">
        <v>6231.7204937348306</v>
      </c>
      <c r="AP192" s="27">
        <v>5960.0073477978858</v>
      </c>
      <c r="AQ192" s="27">
        <v>5865.8809999999994</v>
      </c>
      <c r="AR192" s="27">
        <v>5868.1449999999995</v>
      </c>
      <c r="AS192" s="27">
        <v>6821.1659999999993</v>
      </c>
      <c r="AT192" s="27">
        <v>7109.1019999999999</v>
      </c>
      <c r="AU192" s="27">
        <v>7392.4679999999998</v>
      </c>
      <c r="AV192" s="27">
        <v>7788.561999999999</v>
      </c>
      <c r="AW192" s="28">
        <v>7942.5744194047938</v>
      </c>
      <c r="AX192" s="28">
        <v>8084.1924031696872</v>
      </c>
      <c r="AY192" s="28">
        <v>8278.2476736042845</v>
      </c>
      <c r="AZ192" s="28">
        <v>8464.9211864353802</v>
      </c>
      <c r="BA192" s="28">
        <v>8663.6380988958499</v>
      </c>
    </row>
    <row r="193" spans="1:53" s="117" customFormat="1" x14ac:dyDescent="0.2">
      <c r="A193" s="98"/>
      <c r="B193" s="98"/>
      <c r="C193" s="98"/>
      <c r="D193" s="98"/>
      <c r="E193" s="98"/>
      <c r="F193" s="126" t="s">
        <v>1579</v>
      </c>
      <c r="G193" s="100"/>
      <c r="H193" s="112"/>
      <c r="I193" s="125"/>
      <c r="J193" s="125"/>
      <c r="K193" s="125"/>
      <c r="L193" s="125"/>
      <c r="M193" s="125"/>
      <c r="N193" s="125"/>
      <c r="O193" s="125"/>
      <c r="P193" s="125"/>
      <c r="Q193" s="125"/>
      <c r="R193" s="125"/>
      <c r="S193" s="125"/>
      <c r="T193" s="125"/>
      <c r="U193" s="125"/>
      <c r="V193" s="125"/>
      <c r="W193" s="125"/>
      <c r="X193" s="125"/>
      <c r="Y193" s="125"/>
      <c r="Z193" s="125"/>
      <c r="AA193" s="125"/>
      <c r="AB193" s="125"/>
      <c r="AC193" s="125"/>
      <c r="AD193" s="125"/>
      <c r="AE193" s="125"/>
      <c r="AF193" s="125"/>
      <c r="AG193" s="125"/>
      <c r="AH193" s="125"/>
      <c r="AI193" s="125"/>
      <c r="AJ193" s="125"/>
      <c r="AK193" s="125"/>
      <c r="AL193" s="125"/>
      <c r="AM193" s="125"/>
      <c r="AN193" s="125"/>
      <c r="AO193" s="125"/>
      <c r="AP193" s="125"/>
      <c r="AQ193" s="125"/>
      <c r="AR193" s="125"/>
      <c r="AS193" s="125"/>
      <c r="AT193" s="125"/>
      <c r="AU193" s="125"/>
      <c r="AV193" s="125"/>
      <c r="AW193" s="125"/>
      <c r="AX193" s="125"/>
      <c r="AY193" s="125"/>
      <c r="AZ193" s="125"/>
      <c r="BA193" s="125"/>
    </row>
    <row r="194" spans="1:53" s="43" customFormat="1" x14ac:dyDescent="0.2">
      <c r="A194" s="37" t="s">
        <v>442</v>
      </c>
      <c r="B194" s="37" t="s">
        <v>161</v>
      </c>
      <c r="C194" s="37"/>
      <c r="D194" s="38" t="s">
        <v>374</v>
      </c>
      <c r="E194" s="38" t="s">
        <v>1546</v>
      </c>
      <c r="F194" s="89" t="s">
        <v>1579</v>
      </c>
      <c r="G194" s="22" t="s">
        <v>1253</v>
      </c>
      <c r="H194" s="27" t="s">
        <v>1536</v>
      </c>
      <c r="I194" s="27" t="s">
        <v>1536</v>
      </c>
      <c r="J194" s="27" t="s">
        <v>1536</v>
      </c>
      <c r="K194" s="27" t="s">
        <v>1536</v>
      </c>
      <c r="L194" s="27" t="s">
        <v>1536</v>
      </c>
      <c r="M194" s="27" t="s">
        <v>1536</v>
      </c>
      <c r="N194" s="27" t="s">
        <v>1536</v>
      </c>
      <c r="O194" s="27" t="s">
        <v>1536</v>
      </c>
      <c r="P194" s="27" t="s">
        <v>1536</v>
      </c>
      <c r="Q194" s="27" t="s">
        <v>1536</v>
      </c>
      <c r="R194" s="27" t="s">
        <v>1536</v>
      </c>
      <c r="S194" s="27" t="s">
        <v>1536</v>
      </c>
      <c r="T194" s="27" t="s">
        <v>1536</v>
      </c>
      <c r="U194" s="27" t="s">
        <v>1536</v>
      </c>
      <c r="V194" s="27" t="s">
        <v>1536</v>
      </c>
      <c r="W194" s="27" t="s">
        <v>1536</v>
      </c>
      <c r="X194" s="27" t="s">
        <v>1536</v>
      </c>
      <c r="Y194" s="27" t="s">
        <v>1536</v>
      </c>
      <c r="Z194" s="27" t="s">
        <v>1536</v>
      </c>
      <c r="AA194" s="27" t="s">
        <v>1536</v>
      </c>
      <c r="AB194" s="27" t="s">
        <v>1536</v>
      </c>
      <c r="AC194" s="27" t="s">
        <v>1536</v>
      </c>
      <c r="AD194" s="27" t="s">
        <v>1536</v>
      </c>
      <c r="AE194" s="27" t="s">
        <v>1536</v>
      </c>
      <c r="AF194" s="27" t="s">
        <v>1536</v>
      </c>
      <c r="AG194" s="27" t="s">
        <v>1536</v>
      </c>
      <c r="AH194" s="27" t="s">
        <v>1536</v>
      </c>
      <c r="AI194" s="27" t="s">
        <v>1536</v>
      </c>
      <c r="AJ194" s="27" t="s">
        <v>1536</v>
      </c>
      <c r="AK194" s="27" t="s">
        <v>1536</v>
      </c>
      <c r="AL194" s="27" t="s">
        <v>1536</v>
      </c>
      <c r="AM194" s="27" t="s">
        <v>1536</v>
      </c>
      <c r="AN194" s="27" t="s">
        <v>1536</v>
      </c>
      <c r="AO194" s="27" t="s">
        <v>1536</v>
      </c>
      <c r="AP194" s="27" t="s">
        <v>1536</v>
      </c>
      <c r="AQ194" s="27" t="s">
        <v>1536</v>
      </c>
      <c r="AR194" s="27" t="s">
        <v>1536</v>
      </c>
      <c r="AS194" s="27" t="s">
        <v>1536</v>
      </c>
      <c r="AT194" s="27" t="s">
        <v>1536</v>
      </c>
      <c r="AU194" s="27" t="s">
        <v>1536</v>
      </c>
      <c r="AV194" s="27" t="s">
        <v>1536</v>
      </c>
      <c r="AW194" s="28" t="s">
        <v>1536</v>
      </c>
      <c r="AX194" s="28" t="s">
        <v>1536</v>
      </c>
      <c r="AY194" s="28" t="s">
        <v>1536</v>
      </c>
      <c r="AZ194" s="28" t="s">
        <v>1536</v>
      </c>
      <c r="BA194" s="28" t="s">
        <v>1536</v>
      </c>
    </row>
    <row r="195" spans="1:53" s="43" customFormat="1" x14ac:dyDescent="0.2">
      <c r="A195" s="37" t="s">
        <v>442</v>
      </c>
      <c r="B195" s="37" t="s">
        <v>162</v>
      </c>
      <c r="C195" s="37"/>
      <c r="D195" s="38" t="s">
        <v>374</v>
      </c>
      <c r="E195" s="38" t="s">
        <v>1546</v>
      </c>
      <c r="F195" s="22" t="s">
        <v>1582</v>
      </c>
      <c r="G195" s="22" t="s">
        <v>1254</v>
      </c>
      <c r="H195" s="27" t="s">
        <v>1536</v>
      </c>
      <c r="I195" s="27" t="s">
        <v>1536</v>
      </c>
      <c r="J195" s="27" t="s">
        <v>1536</v>
      </c>
      <c r="K195" s="27" t="s">
        <v>1536</v>
      </c>
      <c r="L195" s="27" t="s">
        <v>1536</v>
      </c>
      <c r="M195" s="27" t="s">
        <v>1536</v>
      </c>
      <c r="N195" s="27" t="s">
        <v>1536</v>
      </c>
      <c r="O195" s="27" t="s">
        <v>1536</v>
      </c>
      <c r="P195" s="27" t="s">
        <v>1536</v>
      </c>
      <c r="Q195" s="27" t="s">
        <v>1536</v>
      </c>
      <c r="R195" s="27" t="s">
        <v>1536</v>
      </c>
      <c r="S195" s="27" t="s">
        <v>1536</v>
      </c>
      <c r="T195" s="27" t="s">
        <v>1536</v>
      </c>
      <c r="U195" s="27" t="s">
        <v>1536</v>
      </c>
      <c r="V195" s="27" t="s">
        <v>1536</v>
      </c>
      <c r="W195" s="27" t="s">
        <v>1536</v>
      </c>
      <c r="X195" s="27" t="s">
        <v>1536</v>
      </c>
      <c r="Y195" s="27" t="s">
        <v>1536</v>
      </c>
      <c r="Z195" s="27" t="s">
        <v>1536</v>
      </c>
      <c r="AA195" s="27" t="s">
        <v>1536</v>
      </c>
      <c r="AB195" s="27" t="s">
        <v>1536</v>
      </c>
      <c r="AC195" s="27" t="s">
        <v>1536</v>
      </c>
      <c r="AD195" s="27" t="s">
        <v>1536</v>
      </c>
      <c r="AE195" s="27" t="s">
        <v>1536</v>
      </c>
      <c r="AF195" s="27" t="s">
        <v>1536</v>
      </c>
      <c r="AG195" s="27" t="s">
        <v>1536</v>
      </c>
      <c r="AH195" s="27" t="s">
        <v>1536</v>
      </c>
      <c r="AI195" s="27" t="s">
        <v>1536</v>
      </c>
      <c r="AJ195" s="27" t="s">
        <v>1536</v>
      </c>
      <c r="AK195" s="27" t="s">
        <v>1536</v>
      </c>
      <c r="AL195" s="27" t="s">
        <v>1536</v>
      </c>
      <c r="AM195" s="27" t="s">
        <v>1536</v>
      </c>
      <c r="AN195" s="27" t="s">
        <v>1536</v>
      </c>
      <c r="AO195" s="27" t="s">
        <v>1536</v>
      </c>
      <c r="AP195" s="27" t="s">
        <v>1536</v>
      </c>
      <c r="AQ195" s="27" t="s">
        <v>1536</v>
      </c>
      <c r="AR195" s="27" t="s">
        <v>1536</v>
      </c>
      <c r="AS195" s="27" t="s">
        <v>1536</v>
      </c>
      <c r="AT195" s="27" t="s">
        <v>1536</v>
      </c>
      <c r="AU195" s="27" t="s">
        <v>1536</v>
      </c>
      <c r="AV195" s="27" t="s">
        <v>1536</v>
      </c>
      <c r="AW195" s="28" t="s">
        <v>1536</v>
      </c>
      <c r="AX195" s="28" t="s">
        <v>1536</v>
      </c>
      <c r="AY195" s="28" t="s">
        <v>1536</v>
      </c>
      <c r="AZ195" s="28" t="s">
        <v>1536</v>
      </c>
      <c r="BA195" s="28" t="s">
        <v>1536</v>
      </c>
    </row>
    <row r="196" spans="1:53" s="43" customFormat="1" x14ac:dyDescent="0.2">
      <c r="A196" s="37" t="s">
        <v>442</v>
      </c>
      <c r="B196" s="37" t="s">
        <v>1583</v>
      </c>
      <c r="C196" s="37"/>
      <c r="D196" s="38" t="s">
        <v>374</v>
      </c>
      <c r="E196" s="38" t="s">
        <v>1546</v>
      </c>
      <c r="F196" s="22" t="s">
        <v>1584</v>
      </c>
      <c r="G196" s="22" t="s">
        <v>1255</v>
      </c>
      <c r="H196" s="27" t="s">
        <v>1536</v>
      </c>
      <c r="I196" s="27" t="s">
        <v>1536</v>
      </c>
      <c r="J196" s="27" t="s">
        <v>1536</v>
      </c>
      <c r="K196" s="27" t="s">
        <v>1536</v>
      </c>
      <c r="L196" s="27" t="s">
        <v>1536</v>
      </c>
      <c r="M196" s="27" t="s">
        <v>1536</v>
      </c>
      <c r="N196" s="27" t="s">
        <v>1536</v>
      </c>
      <c r="O196" s="27" t="s">
        <v>1536</v>
      </c>
      <c r="P196" s="27" t="s">
        <v>1536</v>
      </c>
      <c r="Q196" s="27" t="s">
        <v>1536</v>
      </c>
      <c r="R196" s="27" t="s">
        <v>1536</v>
      </c>
      <c r="S196" s="27" t="s">
        <v>1536</v>
      </c>
      <c r="T196" s="27" t="s">
        <v>1536</v>
      </c>
      <c r="U196" s="27" t="s">
        <v>1536</v>
      </c>
      <c r="V196" s="27" t="s">
        <v>1536</v>
      </c>
      <c r="W196" s="27" t="s">
        <v>1536</v>
      </c>
      <c r="X196" s="27" t="s">
        <v>1536</v>
      </c>
      <c r="Y196" s="27" t="s">
        <v>1536</v>
      </c>
      <c r="Z196" s="27" t="s">
        <v>1536</v>
      </c>
      <c r="AA196" s="27" t="s">
        <v>1536</v>
      </c>
      <c r="AB196" s="27" t="s">
        <v>1536</v>
      </c>
      <c r="AC196" s="27" t="s">
        <v>1536</v>
      </c>
      <c r="AD196" s="27" t="s">
        <v>1536</v>
      </c>
      <c r="AE196" s="27" t="s">
        <v>1536</v>
      </c>
      <c r="AF196" s="27" t="s">
        <v>1536</v>
      </c>
      <c r="AG196" s="27" t="s">
        <v>1536</v>
      </c>
      <c r="AH196" s="27" t="s">
        <v>1536</v>
      </c>
      <c r="AI196" s="27" t="s">
        <v>1536</v>
      </c>
      <c r="AJ196" s="27" t="s">
        <v>1536</v>
      </c>
      <c r="AK196" s="27" t="s">
        <v>1536</v>
      </c>
      <c r="AL196" s="27" t="s">
        <v>1536</v>
      </c>
      <c r="AM196" s="27" t="s">
        <v>1536</v>
      </c>
      <c r="AN196" s="27" t="s">
        <v>1536</v>
      </c>
      <c r="AO196" s="27" t="s">
        <v>1536</v>
      </c>
      <c r="AP196" s="27" t="s">
        <v>1536</v>
      </c>
      <c r="AQ196" s="27" t="s">
        <v>1536</v>
      </c>
      <c r="AR196" s="27" t="s">
        <v>1536</v>
      </c>
      <c r="AS196" s="27" t="s">
        <v>1536</v>
      </c>
      <c r="AT196" s="27" t="s">
        <v>1536</v>
      </c>
      <c r="AU196" s="27" t="s">
        <v>1536</v>
      </c>
      <c r="AV196" s="27" t="s">
        <v>1536</v>
      </c>
      <c r="AW196" s="28" t="s">
        <v>1536</v>
      </c>
      <c r="AX196" s="28" t="s">
        <v>1536</v>
      </c>
      <c r="AY196" s="28" t="s">
        <v>1536</v>
      </c>
      <c r="AZ196" s="28" t="s">
        <v>1536</v>
      </c>
      <c r="BA196" s="28" t="s">
        <v>1536</v>
      </c>
    </row>
    <row r="197" spans="1:53" s="43" customFormat="1" x14ac:dyDescent="0.2">
      <c r="A197" s="37" t="s">
        <v>442</v>
      </c>
      <c r="B197" s="37" t="s">
        <v>163</v>
      </c>
      <c r="C197" s="37" t="s">
        <v>377</v>
      </c>
      <c r="D197" s="38" t="s">
        <v>374</v>
      </c>
      <c r="E197" s="38" t="s">
        <v>1546</v>
      </c>
      <c r="F197" s="22" t="s">
        <v>1590</v>
      </c>
      <c r="G197" s="22" t="s">
        <v>1256</v>
      </c>
      <c r="H197" s="27" t="s">
        <v>1536</v>
      </c>
      <c r="I197" s="27" t="s">
        <v>1536</v>
      </c>
      <c r="J197" s="27" t="s">
        <v>1536</v>
      </c>
      <c r="K197" s="27" t="s">
        <v>1536</v>
      </c>
      <c r="L197" s="27" t="s">
        <v>1536</v>
      </c>
      <c r="M197" s="27" t="s">
        <v>1536</v>
      </c>
      <c r="N197" s="27" t="s">
        <v>1536</v>
      </c>
      <c r="O197" s="27" t="s">
        <v>1536</v>
      </c>
      <c r="P197" s="27" t="s">
        <v>1536</v>
      </c>
      <c r="Q197" s="27" t="s">
        <v>1536</v>
      </c>
      <c r="R197" s="27" t="s">
        <v>1536</v>
      </c>
      <c r="S197" s="27" t="s">
        <v>1536</v>
      </c>
      <c r="T197" s="27" t="s">
        <v>1536</v>
      </c>
      <c r="U197" s="27" t="s">
        <v>1536</v>
      </c>
      <c r="V197" s="27" t="s">
        <v>1536</v>
      </c>
      <c r="W197" s="27" t="s">
        <v>1536</v>
      </c>
      <c r="X197" s="27" t="s">
        <v>1536</v>
      </c>
      <c r="Y197" s="27" t="s">
        <v>1536</v>
      </c>
      <c r="Z197" s="27" t="s">
        <v>1536</v>
      </c>
      <c r="AA197" s="27" t="s">
        <v>1536</v>
      </c>
      <c r="AB197" s="27" t="s">
        <v>1536</v>
      </c>
      <c r="AC197" s="27" t="s">
        <v>1536</v>
      </c>
      <c r="AD197" s="27" t="s">
        <v>1536</v>
      </c>
      <c r="AE197" s="27" t="s">
        <v>1536</v>
      </c>
      <c r="AF197" s="27" t="s">
        <v>1536</v>
      </c>
      <c r="AG197" s="27" t="s">
        <v>1536</v>
      </c>
      <c r="AH197" s="27" t="s">
        <v>1536</v>
      </c>
      <c r="AI197" s="27" t="s">
        <v>1536</v>
      </c>
      <c r="AJ197" s="27" t="s">
        <v>1536</v>
      </c>
      <c r="AK197" s="27" t="s">
        <v>1536</v>
      </c>
      <c r="AL197" s="27" t="s">
        <v>1536</v>
      </c>
      <c r="AM197" s="27" t="s">
        <v>1536</v>
      </c>
      <c r="AN197" s="27" t="s">
        <v>1536</v>
      </c>
      <c r="AO197" s="27" t="s">
        <v>1536</v>
      </c>
      <c r="AP197" s="27" t="s">
        <v>1536</v>
      </c>
      <c r="AQ197" s="27" t="s">
        <v>1536</v>
      </c>
      <c r="AR197" s="27" t="s">
        <v>1536</v>
      </c>
      <c r="AS197" s="27" t="s">
        <v>1536</v>
      </c>
      <c r="AT197" s="27" t="s">
        <v>1536</v>
      </c>
      <c r="AU197" s="27" t="s">
        <v>1536</v>
      </c>
      <c r="AV197" s="27" t="s">
        <v>1536</v>
      </c>
      <c r="AW197" s="28" t="s">
        <v>1536</v>
      </c>
      <c r="AX197" s="28" t="s">
        <v>1536</v>
      </c>
      <c r="AY197" s="28" t="s">
        <v>1536</v>
      </c>
      <c r="AZ197" s="28" t="s">
        <v>1536</v>
      </c>
      <c r="BA197" s="28" t="s">
        <v>1536</v>
      </c>
    </row>
    <row r="198" spans="1:53" s="43" customFormat="1" x14ac:dyDescent="0.2">
      <c r="A198" s="37" t="s">
        <v>442</v>
      </c>
      <c r="B198" s="37" t="s">
        <v>1591</v>
      </c>
      <c r="C198" s="37" t="s">
        <v>378</v>
      </c>
      <c r="D198" s="38" t="s">
        <v>374</v>
      </c>
      <c r="E198" s="38" t="s">
        <v>1546</v>
      </c>
      <c r="F198" s="18" t="s">
        <v>1592</v>
      </c>
      <c r="G198" s="22" t="s">
        <v>1257</v>
      </c>
      <c r="H198" s="27" t="s">
        <v>1536</v>
      </c>
      <c r="I198" s="27" t="s">
        <v>1536</v>
      </c>
      <c r="J198" s="27" t="s">
        <v>1536</v>
      </c>
      <c r="K198" s="27" t="s">
        <v>1536</v>
      </c>
      <c r="L198" s="27" t="s">
        <v>1536</v>
      </c>
      <c r="M198" s="27" t="s">
        <v>1536</v>
      </c>
      <c r="N198" s="27" t="s">
        <v>1536</v>
      </c>
      <c r="O198" s="27" t="s">
        <v>1536</v>
      </c>
      <c r="P198" s="27" t="s">
        <v>1536</v>
      </c>
      <c r="Q198" s="27" t="s">
        <v>1536</v>
      </c>
      <c r="R198" s="27" t="s">
        <v>1536</v>
      </c>
      <c r="S198" s="27" t="s">
        <v>1536</v>
      </c>
      <c r="T198" s="27" t="s">
        <v>1536</v>
      </c>
      <c r="U198" s="27" t="s">
        <v>1536</v>
      </c>
      <c r="V198" s="27" t="s">
        <v>1536</v>
      </c>
      <c r="W198" s="27" t="s">
        <v>1536</v>
      </c>
      <c r="X198" s="27" t="s">
        <v>1536</v>
      </c>
      <c r="Y198" s="27" t="s">
        <v>1536</v>
      </c>
      <c r="Z198" s="27" t="s">
        <v>1536</v>
      </c>
      <c r="AA198" s="27" t="s">
        <v>1536</v>
      </c>
      <c r="AB198" s="27" t="s">
        <v>1536</v>
      </c>
      <c r="AC198" s="27" t="s">
        <v>1536</v>
      </c>
      <c r="AD198" s="27" t="s">
        <v>1536</v>
      </c>
      <c r="AE198" s="27" t="s">
        <v>1536</v>
      </c>
      <c r="AF198" s="27" t="s">
        <v>1536</v>
      </c>
      <c r="AG198" s="27" t="s">
        <v>1536</v>
      </c>
      <c r="AH198" s="27" t="s">
        <v>1536</v>
      </c>
      <c r="AI198" s="27" t="s">
        <v>1536</v>
      </c>
      <c r="AJ198" s="27" t="s">
        <v>1536</v>
      </c>
      <c r="AK198" s="27" t="s">
        <v>1536</v>
      </c>
      <c r="AL198" s="27" t="s">
        <v>1536</v>
      </c>
      <c r="AM198" s="27" t="s">
        <v>1536</v>
      </c>
      <c r="AN198" s="27" t="s">
        <v>1536</v>
      </c>
      <c r="AO198" s="27" t="s">
        <v>1536</v>
      </c>
      <c r="AP198" s="27" t="s">
        <v>1536</v>
      </c>
      <c r="AQ198" s="27" t="s">
        <v>1536</v>
      </c>
      <c r="AR198" s="27" t="s">
        <v>1536</v>
      </c>
      <c r="AS198" s="27" t="s">
        <v>1536</v>
      </c>
      <c r="AT198" s="27" t="s">
        <v>1536</v>
      </c>
      <c r="AU198" s="27" t="s">
        <v>1536</v>
      </c>
      <c r="AV198" s="27" t="s">
        <v>1536</v>
      </c>
      <c r="AW198" s="28" t="s">
        <v>1536</v>
      </c>
      <c r="AX198" s="28" t="s">
        <v>1536</v>
      </c>
      <c r="AY198" s="28" t="s">
        <v>1536</v>
      </c>
      <c r="AZ198" s="28" t="s">
        <v>1536</v>
      </c>
      <c r="BA198" s="28" t="s">
        <v>1536</v>
      </c>
    </row>
    <row r="199" spans="1:53" s="43" customFormat="1" x14ac:dyDescent="0.2">
      <c r="A199" s="37" t="s">
        <v>442</v>
      </c>
      <c r="B199" s="37" t="s">
        <v>164</v>
      </c>
      <c r="C199" s="37"/>
      <c r="D199" s="38" t="s">
        <v>374</v>
      </c>
      <c r="E199" s="38" t="s">
        <v>1546</v>
      </c>
      <c r="F199" s="88" t="s">
        <v>1594</v>
      </c>
      <c r="G199" s="22" t="s">
        <v>1258</v>
      </c>
      <c r="H199" s="156" t="s">
        <v>1536</v>
      </c>
      <c r="I199" s="156" t="s">
        <v>1536</v>
      </c>
      <c r="J199" s="156" t="s">
        <v>1536</v>
      </c>
      <c r="K199" s="156" t="s">
        <v>1536</v>
      </c>
      <c r="L199" s="156" t="s">
        <v>1536</v>
      </c>
      <c r="M199" s="156" t="s">
        <v>1536</v>
      </c>
      <c r="N199" s="156" t="s">
        <v>1536</v>
      </c>
      <c r="O199" s="156" t="s">
        <v>1536</v>
      </c>
      <c r="P199" s="156" t="s">
        <v>1536</v>
      </c>
      <c r="Q199" s="156" t="s">
        <v>1536</v>
      </c>
      <c r="R199" s="156" t="s">
        <v>1536</v>
      </c>
      <c r="S199" s="156" t="s">
        <v>1536</v>
      </c>
      <c r="T199" s="156" t="s">
        <v>1536</v>
      </c>
      <c r="U199" s="156" t="s">
        <v>1536</v>
      </c>
      <c r="V199" s="156" t="s">
        <v>1536</v>
      </c>
      <c r="W199" s="156" t="s">
        <v>1536</v>
      </c>
      <c r="X199" s="156" t="s">
        <v>1536</v>
      </c>
      <c r="Y199" s="156" t="s">
        <v>1536</v>
      </c>
      <c r="Z199" s="156" t="s">
        <v>1536</v>
      </c>
      <c r="AA199" s="156" t="s">
        <v>1536</v>
      </c>
      <c r="AB199" s="156" t="s">
        <v>1536</v>
      </c>
      <c r="AC199" s="156" t="s">
        <v>1536</v>
      </c>
      <c r="AD199" s="156" t="s">
        <v>1536</v>
      </c>
      <c r="AE199" s="156" t="s">
        <v>1536</v>
      </c>
      <c r="AF199" s="156" t="s">
        <v>1536</v>
      </c>
      <c r="AG199" s="156" t="s">
        <v>1536</v>
      </c>
      <c r="AH199" s="156" t="s">
        <v>1536</v>
      </c>
      <c r="AI199" s="156" t="s">
        <v>1536</v>
      </c>
      <c r="AJ199" s="156" t="s">
        <v>1536</v>
      </c>
      <c r="AK199" s="156" t="s">
        <v>1536</v>
      </c>
      <c r="AL199" s="156" t="s">
        <v>1536</v>
      </c>
      <c r="AM199" s="156" t="s">
        <v>1536</v>
      </c>
      <c r="AN199" s="156" t="s">
        <v>1536</v>
      </c>
      <c r="AO199" s="156" t="s">
        <v>1536</v>
      </c>
      <c r="AP199" s="156" t="s">
        <v>1536</v>
      </c>
      <c r="AQ199" s="156" t="s">
        <v>1536</v>
      </c>
      <c r="AR199" s="156" t="s">
        <v>1536</v>
      </c>
      <c r="AS199" s="156" t="s">
        <v>1536</v>
      </c>
      <c r="AT199" s="156" t="s">
        <v>1536</v>
      </c>
      <c r="AU199" s="156" t="s">
        <v>1536</v>
      </c>
      <c r="AV199" s="156" t="s">
        <v>1536</v>
      </c>
      <c r="AW199" s="160" t="s">
        <v>1536</v>
      </c>
      <c r="AX199" s="160" t="s">
        <v>1536</v>
      </c>
      <c r="AY199" s="160" t="s">
        <v>1536</v>
      </c>
      <c r="AZ199" s="160" t="s">
        <v>1536</v>
      </c>
      <c r="BA199" s="160" t="s">
        <v>1536</v>
      </c>
    </row>
    <row r="200" spans="1:53" s="42" customFormat="1" x14ac:dyDescent="0.2">
      <c r="A200" s="37" t="s">
        <v>442</v>
      </c>
      <c r="B200" s="37" t="s">
        <v>165</v>
      </c>
      <c r="C200" s="37"/>
      <c r="D200" s="38"/>
      <c r="E200" s="38"/>
      <c r="F200" s="23" t="s">
        <v>166</v>
      </c>
      <c r="G200" s="22" t="s">
        <v>1259</v>
      </c>
      <c r="H200" s="27" t="s">
        <v>1536</v>
      </c>
      <c r="I200" s="27" t="s">
        <v>1536</v>
      </c>
      <c r="J200" s="27" t="s">
        <v>1536</v>
      </c>
      <c r="K200" s="27" t="s">
        <v>1536</v>
      </c>
      <c r="L200" s="27" t="s">
        <v>1536</v>
      </c>
      <c r="M200" s="27" t="s">
        <v>1536</v>
      </c>
      <c r="N200" s="27" t="s">
        <v>1536</v>
      </c>
      <c r="O200" s="27" t="s">
        <v>1536</v>
      </c>
      <c r="P200" s="27" t="s">
        <v>1536</v>
      </c>
      <c r="Q200" s="27" t="s">
        <v>1536</v>
      </c>
      <c r="R200" s="27" t="s">
        <v>1536</v>
      </c>
      <c r="S200" s="27" t="s">
        <v>1536</v>
      </c>
      <c r="T200" s="27" t="s">
        <v>1536</v>
      </c>
      <c r="U200" s="27" t="s">
        <v>1536</v>
      </c>
      <c r="V200" s="27" t="s">
        <v>1536</v>
      </c>
      <c r="W200" s="27" t="s">
        <v>1536</v>
      </c>
      <c r="X200" s="27" t="s">
        <v>1536</v>
      </c>
      <c r="Y200" s="27" t="s">
        <v>1536</v>
      </c>
      <c r="Z200" s="27" t="s">
        <v>1536</v>
      </c>
      <c r="AA200" s="27" t="s">
        <v>1536</v>
      </c>
      <c r="AB200" s="27" t="s">
        <v>1536</v>
      </c>
      <c r="AC200" s="27" t="s">
        <v>1536</v>
      </c>
      <c r="AD200" s="27" t="s">
        <v>1536</v>
      </c>
      <c r="AE200" s="27" t="s">
        <v>1536</v>
      </c>
      <c r="AF200" s="27" t="s">
        <v>1536</v>
      </c>
      <c r="AG200" s="27" t="s">
        <v>1536</v>
      </c>
      <c r="AH200" s="27" t="s">
        <v>1536</v>
      </c>
      <c r="AI200" s="27" t="s">
        <v>1536</v>
      </c>
      <c r="AJ200" s="27" t="s">
        <v>1536</v>
      </c>
      <c r="AK200" s="27" t="s">
        <v>1536</v>
      </c>
      <c r="AL200" s="27" t="s">
        <v>1536</v>
      </c>
      <c r="AM200" s="27" t="s">
        <v>1536</v>
      </c>
      <c r="AN200" s="27" t="s">
        <v>1536</v>
      </c>
      <c r="AO200" s="27" t="s">
        <v>1536</v>
      </c>
      <c r="AP200" s="27" t="s">
        <v>1536</v>
      </c>
      <c r="AQ200" s="27" t="s">
        <v>1536</v>
      </c>
      <c r="AR200" s="27" t="s">
        <v>1536</v>
      </c>
      <c r="AS200" s="27" t="s">
        <v>1536</v>
      </c>
      <c r="AT200" s="27" t="s">
        <v>1536</v>
      </c>
      <c r="AU200" s="27" t="s">
        <v>1536</v>
      </c>
      <c r="AV200" s="27" t="s">
        <v>1536</v>
      </c>
      <c r="AW200" s="28" t="s">
        <v>1536</v>
      </c>
      <c r="AX200" s="28" t="s">
        <v>1536</v>
      </c>
      <c r="AY200" s="28" t="s">
        <v>1536</v>
      </c>
      <c r="AZ200" s="28" t="s">
        <v>1536</v>
      </c>
      <c r="BA200" s="28" t="s">
        <v>1536</v>
      </c>
    </row>
    <row r="201" spans="1:53" s="109" customFormat="1" x14ac:dyDescent="0.2">
      <c r="A201" s="98"/>
      <c r="B201" s="98"/>
      <c r="C201" s="98"/>
      <c r="D201" s="98"/>
      <c r="E201" s="98"/>
      <c r="F201" s="128" t="s">
        <v>167</v>
      </c>
      <c r="G201" s="114"/>
      <c r="H201" s="112"/>
      <c r="I201" s="129"/>
      <c r="J201" s="129"/>
      <c r="K201" s="129"/>
      <c r="L201" s="129"/>
      <c r="M201" s="129"/>
      <c r="N201" s="129"/>
      <c r="O201" s="129"/>
      <c r="P201" s="129"/>
      <c r="Q201" s="129"/>
      <c r="R201" s="129"/>
      <c r="S201" s="129"/>
      <c r="T201" s="129"/>
      <c r="U201" s="129"/>
      <c r="V201" s="129"/>
      <c r="W201" s="129"/>
      <c r="X201" s="129"/>
      <c r="Y201" s="129"/>
      <c r="Z201" s="129"/>
      <c r="AA201" s="129"/>
      <c r="AB201" s="129"/>
      <c r="AC201" s="129"/>
      <c r="AD201" s="129"/>
      <c r="AE201" s="129"/>
      <c r="AF201" s="129"/>
      <c r="AG201" s="129"/>
      <c r="AH201" s="129"/>
      <c r="AI201" s="129"/>
      <c r="AJ201" s="129"/>
      <c r="AK201" s="129"/>
      <c r="AL201" s="129"/>
      <c r="AM201" s="129"/>
      <c r="AN201" s="129"/>
      <c r="AO201" s="129"/>
      <c r="AP201" s="129"/>
      <c r="AQ201" s="129"/>
      <c r="AR201" s="129"/>
      <c r="AS201" s="129"/>
      <c r="AT201" s="129"/>
      <c r="AU201" s="129"/>
      <c r="AV201" s="129"/>
      <c r="AW201" s="129"/>
      <c r="AX201" s="129"/>
      <c r="AY201" s="129"/>
      <c r="AZ201" s="129"/>
      <c r="BA201" s="129"/>
    </row>
    <row r="202" spans="1:53" s="42" customFormat="1" x14ac:dyDescent="0.2">
      <c r="A202" s="37" t="s">
        <v>442</v>
      </c>
      <c r="B202" s="37" t="s">
        <v>168</v>
      </c>
      <c r="C202" s="37" t="s">
        <v>376</v>
      </c>
      <c r="D202" s="38"/>
      <c r="E202" s="38"/>
      <c r="F202" s="23" t="s">
        <v>169</v>
      </c>
      <c r="G202" s="22" t="s">
        <v>1260</v>
      </c>
      <c r="H202" s="45">
        <v>-0.88154644451886532</v>
      </c>
      <c r="I202" s="45">
        <v>-0.27365927893036512</v>
      </c>
      <c r="J202" s="45">
        <v>-0.25867085358858966</v>
      </c>
      <c r="K202" s="45">
        <v>0.22790195687962372</v>
      </c>
      <c r="L202" s="45">
        <v>0.32629335425945966</v>
      </c>
      <c r="M202" s="45">
        <v>0.76763582428499322</v>
      </c>
      <c r="N202" s="45">
        <v>1.405706462884422</v>
      </c>
      <c r="O202" s="45">
        <v>0.66521347594601976</v>
      </c>
      <c r="P202" s="45">
        <v>0.16526366690148334</v>
      </c>
      <c r="Q202" s="45">
        <v>-8.0299964156511791E-2</v>
      </c>
      <c r="R202" s="45">
        <v>-0.35730842120241035</v>
      </c>
      <c r="S202" s="45">
        <v>-1.3749307897048393</v>
      </c>
      <c r="T202" s="45">
        <v>-1.222927569959245</v>
      </c>
      <c r="U202" s="45">
        <v>-0.39774585327260065</v>
      </c>
      <c r="V202" s="45">
        <v>-0.3890943105709298</v>
      </c>
      <c r="W202" s="45">
        <v>-0.1473478411260768</v>
      </c>
      <c r="X202" s="45">
        <v>0.48522906861099868</v>
      </c>
      <c r="Y202" s="45">
        <v>0.88271942569496054</v>
      </c>
      <c r="Z202" s="45">
        <v>0.54951066325320308</v>
      </c>
      <c r="AA202" s="45">
        <v>-0.29790890099560313</v>
      </c>
      <c r="AB202" s="45">
        <v>-0.94881079540011337</v>
      </c>
      <c r="AC202" s="45">
        <v>-0.3057833942997682</v>
      </c>
      <c r="AD202" s="45">
        <v>0.14489313660034139</v>
      </c>
      <c r="AE202" s="45">
        <v>-9.5668500193700212E-2</v>
      </c>
      <c r="AF202" s="27">
        <v>0.7209834545145738</v>
      </c>
      <c r="AG202" s="27">
        <v>0.70267062312149964</v>
      </c>
      <c r="AH202" s="27">
        <v>0.68119839639110713</v>
      </c>
      <c r="AI202" s="27">
        <v>0.80424072103691935</v>
      </c>
      <c r="AJ202" s="27">
        <v>2.333085079403615E-2</v>
      </c>
      <c r="AK202" s="27">
        <v>0.54551799267714951</v>
      </c>
      <c r="AL202" s="27">
        <v>0.24286550722521236</v>
      </c>
      <c r="AM202" s="27">
        <v>0.77656142686597796</v>
      </c>
      <c r="AN202" s="27">
        <v>1.0780077887595598</v>
      </c>
      <c r="AO202" s="27">
        <v>0.94405232951646112</v>
      </c>
      <c r="AP202" s="27">
        <v>1.1013235458616497</v>
      </c>
      <c r="AQ202" s="27">
        <v>1.4918401356248565</v>
      </c>
      <c r="AR202" s="27">
        <v>1.7467170263167346</v>
      </c>
      <c r="AS202" s="27">
        <v>2.0306093956495443</v>
      </c>
      <c r="AT202" s="27">
        <v>2.011350024135365</v>
      </c>
      <c r="AU202" s="27">
        <v>2.2525232700582398</v>
      </c>
      <c r="AV202" s="27">
        <v>1.7363587334868886</v>
      </c>
      <c r="AW202" s="28">
        <v>1.5827927047617363</v>
      </c>
      <c r="AX202" s="28">
        <v>1.5536898846957656</v>
      </c>
      <c r="AY202" s="28">
        <v>1.4191965456176412</v>
      </c>
      <c r="AZ202" s="28">
        <v>1.3751324191892702</v>
      </c>
      <c r="BA202" s="28">
        <v>1.2730770035678645</v>
      </c>
    </row>
    <row r="203" spans="1:53" s="42" customFormat="1" x14ac:dyDescent="0.2">
      <c r="A203" s="37" t="s">
        <v>442</v>
      </c>
      <c r="B203" s="37" t="s">
        <v>170</v>
      </c>
      <c r="C203" s="37" t="s">
        <v>376</v>
      </c>
      <c r="D203" s="38"/>
      <c r="E203" s="38"/>
      <c r="F203" s="23" t="s">
        <v>171</v>
      </c>
      <c r="G203" s="22" t="s">
        <v>1261</v>
      </c>
      <c r="H203" s="45">
        <v>-0.63361502395521652</v>
      </c>
      <c r="I203" s="45">
        <v>0.11437191240314493</v>
      </c>
      <c r="J203" s="45">
        <v>0.25919192967438048</v>
      </c>
      <c r="K203" s="45">
        <v>0.38958585734943435</v>
      </c>
      <c r="L203" s="45">
        <v>0.27743535236079947</v>
      </c>
      <c r="M203" s="45">
        <v>0.70672014959353624</v>
      </c>
      <c r="N203" s="45">
        <v>1.5457973686157827</v>
      </c>
      <c r="O203" s="45">
        <v>1.1621912369426628</v>
      </c>
      <c r="P203" s="45">
        <v>0.76497644857615954</v>
      </c>
      <c r="Q203" s="45">
        <v>0.58019217153414304</v>
      </c>
      <c r="R203" s="45">
        <v>0.47590317633909279</v>
      </c>
      <c r="S203" s="45">
        <v>-0.15806030858353412</v>
      </c>
      <c r="T203" s="45">
        <v>0.15481769006982332</v>
      </c>
      <c r="U203" s="45">
        <v>1.0718419860436019</v>
      </c>
      <c r="V203" s="45">
        <v>1.2733980228087625</v>
      </c>
      <c r="W203" s="45">
        <v>1.4908870981346656</v>
      </c>
      <c r="X203" s="45">
        <v>1.8344720725185009</v>
      </c>
      <c r="Y203" s="45">
        <v>1.8789346498110044</v>
      </c>
      <c r="Z203" s="45">
        <v>1.5585895275395394</v>
      </c>
      <c r="AA203" s="45">
        <v>0.94790844052143985</v>
      </c>
      <c r="AB203" s="45">
        <v>0.13517353687908346</v>
      </c>
      <c r="AC203" s="45">
        <v>0.69707460706633029</v>
      </c>
      <c r="AD203" s="45">
        <v>1.1615998876541784</v>
      </c>
      <c r="AE203" s="45">
        <v>0.92732661346889067</v>
      </c>
      <c r="AF203" s="27">
        <v>0.8675599611412097</v>
      </c>
      <c r="AG203" s="27">
        <v>0.51287937686401486</v>
      </c>
      <c r="AH203" s="27">
        <v>0.16564769433888846</v>
      </c>
      <c r="AI203" s="27">
        <v>0.48302956765832272</v>
      </c>
      <c r="AJ203" s="27">
        <v>0.251259540979824</v>
      </c>
      <c r="AK203" s="27">
        <v>0.13770833397355695</v>
      </c>
      <c r="AL203" s="27">
        <v>-0.22921665468450775</v>
      </c>
      <c r="AM203" s="27">
        <v>-0.3590960062153058</v>
      </c>
      <c r="AN203" s="27">
        <v>0.38235572306644183</v>
      </c>
      <c r="AO203" s="27">
        <v>0.68153646449497396</v>
      </c>
      <c r="AP203" s="27">
        <v>0.84456809137968769</v>
      </c>
      <c r="AQ203" s="27">
        <v>1.1793744232375143</v>
      </c>
      <c r="AR203" s="27">
        <v>1.2410469320674342</v>
      </c>
      <c r="AS203" s="27">
        <v>1.1355458247162813</v>
      </c>
      <c r="AT203" s="27">
        <v>0.66012508560219096</v>
      </c>
      <c r="AU203" s="27">
        <v>0.78844214290257686</v>
      </c>
      <c r="AV203" s="27">
        <v>0.70979035095986076</v>
      </c>
      <c r="AW203" s="28">
        <v>0.6729173685806501</v>
      </c>
      <c r="AX203" s="28">
        <v>0.66453904722955115</v>
      </c>
      <c r="AY203" s="28">
        <v>0.61204316811332682</v>
      </c>
      <c r="AZ203" s="28">
        <v>0.62248039388511101</v>
      </c>
      <c r="BA203" s="28">
        <v>0.58467117818457692</v>
      </c>
    </row>
    <row r="204" spans="1:53" s="42" customFormat="1" x14ac:dyDescent="0.2">
      <c r="A204" s="37" t="s">
        <v>442</v>
      </c>
      <c r="B204" s="37" t="s">
        <v>172</v>
      </c>
      <c r="C204" s="37" t="s">
        <v>376</v>
      </c>
      <c r="D204" s="38"/>
      <c r="E204" s="38"/>
      <c r="F204" s="65" t="s">
        <v>173</v>
      </c>
      <c r="G204" s="22" t="s">
        <v>1262</v>
      </c>
      <c r="H204" s="45">
        <v>98.620813700645257</v>
      </c>
      <c r="I204" s="45">
        <v>101.44714624035798</v>
      </c>
      <c r="J204" s="45">
        <v>101.98126513311567</v>
      </c>
      <c r="K204" s="45">
        <v>103.27760750259962</v>
      </c>
      <c r="L204" s="45">
        <v>103.07209632873797</v>
      </c>
      <c r="M204" s="45">
        <v>105.60826297079133</v>
      </c>
      <c r="N204" s="45">
        <v>109.05546109525804</v>
      </c>
      <c r="O204" s="45">
        <v>106.7752050812133</v>
      </c>
      <c r="P204" s="45">
        <v>103.70813987948237</v>
      </c>
      <c r="Q204" s="45">
        <v>102.74251888072072</v>
      </c>
      <c r="R204" s="45">
        <v>102.09349417402665</v>
      </c>
      <c r="S204" s="45">
        <v>98.913236090578351</v>
      </c>
      <c r="T204" s="45">
        <v>99.782427650195274</v>
      </c>
      <c r="U204" s="45">
        <v>104.29086986002505</v>
      </c>
      <c r="V204" s="45">
        <v>104.72136135320527</v>
      </c>
      <c r="W204" s="45">
        <v>105.43427746754206</v>
      </c>
      <c r="X204" s="45">
        <v>107.16639621604989</v>
      </c>
      <c r="Y204" s="45">
        <v>107.84285889478961</v>
      </c>
      <c r="Z204" s="45">
        <v>106.20047424232528</v>
      </c>
      <c r="AA204" s="45">
        <v>102.99759570607168</v>
      </c>
      <c r="AB204" s="45">
        <v>99.936588122453927</v>
      </c>
      <c r="AC204" s="45">
        <v>101.70863480352538</v>
      </c>
      <c r="AD204" s="45">
        <v>104.24812478221799</v>
      </c>
      <c r="AE204" s="45">
        <v>103.6298615165242</v>
      </c>
      <c r="AF204" s="27">
        <v>104.36270610392771</v>
      </c>
      <c r="AG204" s="27">
        <v>103.11125973179682</v>
      </c>
      <c r="AH204" s="27">
        <v>102.6036898519047</v>
      </c>
      <c r="AI204" s="27">
        <v>104.08787425210006</v>
      </c>
      <c r="AJ204" s="27">
        <v>102.67905060818447</v>
      </c>
      <c r="AK204" s="27">
        <v>102.95189786827079</v>
      </c>
      <c r="AL204" s="27">
        <v>101.47031272229714</v>
      </c>
      <c r="AM204" s="27">
        <v>101.86272231697626</v>
      </c>
      <c r="AN204" s="27">
        <v>104.62359611987033</v>
      </c>
      <c r="AO204" s="27">
        <v>105.28978402454146</v>
      </c>
      <c r="AP204" s="27">
        <v>106.07783753576999</v>
      </c>
      <c r="AQ204" s="27">
        <v>107.44001487750914</v>
      </c>
      <c r="AR204" s="27">
        <v>107.45044880552197</v>
      </c>
      <c r="AS204" s="27">
        <v>106.87826845637296</v>
      </c>
      <c r="AT204" s="27">
        <v>105.61759690529557</v>
      </c>
      <c r="AU204" s="27">
        <v>105.63635412109542</v>
      </c>
      <c r="AV204" s="27">
        <v>106.61758098641521</v>
      </c>
      <c r="AW204" s="28">
        <v>105.90124553675462</v>
      </c>
      <c r="AX204" s="28">
        <v>105.69266069369374</v>
      </c>
      <c r="AY204" s="28">
        <v>105.59478294117086</v>
      </c>
      <c r="AZ204" s="28">
        <v>105.77568344986081</v>
      </c>
      <c r="BA204" s="28">
        <v>105.78409570905313</v>
      </c>
    </row>
    <row r="205" spans="1:53" s="42" customFormat="1" x14ac:dyDescent="0.2">
      <c r="A205" s="37" t="s">
        <v>442</v>
      </c>
      <c r="B205" s="37" t="s">
        <v>174</v>
      </c>
      <c r="C205" s="37" t="s">
        <v>376</v>
      </c>
      <c r="D205" s="38"/>
      <c r="E205" s="38"/>
      <c r="F205" s="65" t="s">
        <v>175</v>
      </c>
      <c r="G205" s="22" t="s">
        <v>1263</v>
      </c>
      <c r="H205" s="45">
        <v>78.716426368429808</v>
      </c>
      <c r="I205" s="45">
        <v>78.871325133036734</v>
      </c>
      <c r="J205" s="45">
        <v>79.185244978617092</v>
      </c>
      <c r="K205" s="45">
        <v>79.150271360808816</v>
      </c>
      <c r="L205" s="45">
        <v>79.625466905094243</v>
      </c>
      <c r="M205" s="45">
        <v>79.479666618008892</v>
      </c>
      <c r="N205" s="45">
        <v>79.689523009251715</v>
      </c>
      <c r="O205" s="45">
        <v>79.719096913705798</v>
      </c>
      <c r="P205" s="45">
        <v>80.54807183362793</v>
      </c>
      <c r="Q205" s="45">
        <v>80.733969252584359</v>
      </c>
      <c r="R205" s="45">
        <v>79.705997116378995</v>
      </c>
      <c r="S205" s="45">
        <v>79.543982653543566</v>
      </c>
      <c r="T205" s="45">
        <v>78.225249004255744</v>
      </c>
      <c r="U205" s="45">
        <v>77.686213792768484</v>
      </c>
      <c r="V205" s="45">
        <v>79.853820556976245</v>
      </c>
      <c r="W205" s="45">
        <v>80.645250807176609</v>
      </c>
      <c r="X205" s="45">
        <v>80.399046265349</v>
      </c>
      <c r="Y205" s="45">
        <v>79.83495019025905</v>
      </c>
      <c r="Z205" s="45">
        <v>79.296035714754908</v>
      </c>
      <c r="AA205" s="45">
        <v>78.828887365146286</v>
      </c>
      <c r="AB205" s="45">
        <v>79.066291817156383</v>
      </c>
      <c r="AC205" s="45">
        <v>78.926022044638472</v>
      </c>
      <c r="AD205" s="45">
        <v>78.077370493922999</v>
      </c>
      <c r="AE205" s="45">
        <v>77.79898933183604</v>
      </c>
      <c r="AF205" s="27">
        <v>77.49947486730602</v>
      </c>
      <c r="AG205" s="27">
        <v>76.329025853340141</v>
      </c>
      <c r="AH205" s="27">
        <v>76.515296547397796</v>
      </c>
      <c r="AI205" s="27">
        <v>76.08336483096366</v>
      </c>
      <c r="AJ205" s="27">
        <v>76.71207228405612</v>
      </c>
      <c r="AK205" s="27">
        <v>74.158234306850318</v>
      </c>
      <c r="AL205" s="27">
        <v>75.714525119608794</v>
      </c>
      <c r="AM205" s="27">
        <v>76.232693886627104</v>
      </c>
      <c r="AN205" s="27">
        <v>75.472837573958003</v>
      </c>
      <c r="AO205" s="27">
        <v>74.736037836426988</v>
      </c>
      <c r="AP205" s="27">
        <v>73.802792305404225</v>
      </c>
      <c r="AQ205" s="27">
        <v>72.863226367459816</v>
      </c>
      <c r="AR205" s="27">
        <v>72.583490878628623</v>
      </c>
      <c r="AS205" s="27">
        <v>72.912511076064973</v>
      </c>
      <c r="AT205" s="27">
        <v>72.476466381686876</v>
      </c>
      <c r="AU205" s="27">
        <v>72.191615765322325</v>
      </c>
      <c r="AV205" s="27">
        <v>73.310733312609202</v>
      </c>
      <c r="AW205" s="28">
        <v>74.57843672193269</v>
      </c>
      <c r="AX205" s="28">
        <v>74.0879567221847</v>
      </c>
      <c r="AY205" s="28">
        <v>73.99513537325015</v>
      </c>
      <c r="AZ205" s="28">
        <v>73.388650054743394</v>
      </c>
      <c r="BA205" s="28">
        <v>73.037050027281452</v>
      </c>
    </row>
    <row r="206" spans="1:53" s="42" customFormat="1" x14ac:dyDescent="0.2">
      <c r="A206" s="37" t="s">
        <v>442</v>
      </c>
      <c r="B206" s="37" t="s">
        <v>176</v>
      </c>
      <c r="C206" s="37" t="s">
        <v>376</v>
      </c>
      <c r="D206" s="38"/>
      <c r="E206" s="38"/>
      <c r="F206" s="65" t="s">
        <v>177</v>
      </c>
      <c r="G206" s="22" t="s">
        <v>1264</v>
      </c>
      <c r="H206" s="45">
        <v>80.343222747901834</v>
      </c>
      <c r="I206" s="45">
        <v>79.526845483154986</v>
      </c>
      <c r="J206" s="45">
        <v>79.644925772241848</v>
      </c>
      <c r="K206" s="45">
        <v>80.031956673150333</v>
      </c>
      <c r="L206" s="45">
        <v>80.9222259457419</v>
      </c>
      <c r="M206" s="45">
        <v>81.000070579232613</v>
      </c>
      <c r="N206" s="45">
        <v>79.674654838956016</v>
      </c>
      <c r="O206" s="45">
        <v>79.658636144841495</v>
      </c>
      <c r="P206" s="45">
        <v>79.951146354386495</v>
      </c>
      <c r="Q206" s="45">
        <v>80.390634157777512</v>
      </c>
      <c r="R206" s="45">
        <v>79.279444566190506</v>
      </c>
      <c r="S206" s="45">
        <v>79.411967797246106</v>
      </c>
      <c r="T206" s="45">
        <v>77.326441727857258</v>
      </c>
      <c r="U206" s="45">
        <v>75.72331336484568</v>
      </c>
      <c r="V206" s="45">
        <v>77.544009402467978</v>
      </c>
      <c r="W206" s="45">
        <v>78.221588369097574</v>
      </c>
      <c r="X206" s="45">
        <v>77.866481723390095</v>
      </c>
      <c r="Y206" s="45">
        <v>77.966507240813016</v>
      </c>
      <c r="Z206" s="45">
        <v>77.593730716861856</v>
      </c>
      <c r="AA206" s="45">
        <v>77.322228431361665</v>
      </c>
      <c r="AB206" s="45">
        <v>78.527794458214814</v>
      </c>
      <c r="AC206" s="45">
        <v>77.73426729670372</v>
      </c>
      <c r="AD206" s="45">
        <v>76.97373548884039</v>
      </c>
      <c r="AE206" s="45">
        <v>77.049378227108264</v>
      </c>
      <c r="AF206" s="27">
        <v>77.639203865745898</v>
      </c>
      <c r="AG206" s="27">
        <v>76.900214878670354</v>
      </c>
      <c r="AH206" s="27">
        <v>77.967726646054487</v>
      </c>
      <c r="AI206" s="27">
        <v>77.60927813159816</v>
      </c>
      <c r="AJ206" s="27">
        <v>77.975520542449686</v>
      </c>
      <c r="AK206" s="27">
        <v>75.857013586681305</v>
      </c>
      <c r="AL206" s="27">
        <v>77.559021543978929</v>
      </c>
      <c r="AM206" s="27">
        <v>78.724701060057527</v>
      </c>
      <c r="AN206" s="27">
        <v>77.811189164533971</v>
      </c>
      <c r="AO206" s="27">
        <v>76.620540522015006</v>
      </c>
      <c r="AP206" s="27">
        <v>75.682520487372656</v>
      </c>
      <c r="AQ206" s="27">
        <v>74.666693499151108</v>
      </c>
      <c r="AR206" s="27">
        <v>74.193435040227385</v>
      </c>
      <c r="AS206" s="27">
        <v>74.602740120108095</v>
      </c>
      <c r="AT206" s="27">
        <v>74.663800315467526</v>
      </c>
      <c r="AU206" s="27">
        <v>74.003985887638251</v>
      </c>
      <c r="AV206" s="27">
        <v>75.927383037479899</v>
      </c>
      <c r="AW206" s="28">
        <v>77.06058428375006</v>
      </c>
      <c r="AX206" s="28">
        <v>76.432621830525477</v>
      </c>
      <c r="AY206" s="28">
        <v>76.429779763930384</v>
      </c>
      <c r="AZ206" s="28">
        <v>75.874756054388442</v>
      </c>
      <c r="BA206" s="28">
        <v>75.619599535389952</v>
      </c>
    </row>
    <row r="207" spans="1:53" s="42" customFormat="1" x14ac:dyDescent="0.2">
      <c r="A207" s="37" t="s">
        <v>442</v>
      </c>
      <c r="B207" s="37" t="s">
        <v>178</v>
      </c>
      <c r="C207" s="37" t="s">
        <v>376</v>
      </c>
      <c r="D207" s="38"/>
      <c r="E207" s="38"/>
      <c r="F207" s="65" t="s">
        <v>179</v>
      </c>
      <c r="G207" s="22" t="s">
        <v>1265</v>
      </c>
      <c r="H207" s="45">
        <v>0.3114429798032094</v>
      </c>
      <c r="I207" s="45">
        <v>0.22628555783660484</v>
      </c>
      <c r="J207" s="45">
        <v>0.20378417255182915</v>
      </c>
      <c r="K207" s="45">
        <v>0.35603300839111329</v>
      </c>
      <c r="L207" s="45">
        <v>0.464081287301923</v>
      </c>
      <c r="M207" s="45">
        <v>0.64276539502019137</v>
      </c>
      <c r="N207" s="45">
        <v>0.38998909452825231</v>
      </c>
      <c r="O207" s="45">
        <v>0.27952803208376165</v>
      </c>
      <c r="P207" s="45">
        <v>2.6549535004615182E-2</v>
      </c>
      <c r="Q207" s="45">
        <v>4.1978218991339356E-2</v>
      </c>
      <c r="R207" s="45">
        <v>-3.8586222592018263E-4</v>
      </c>
      <c r="S207" s="45">
        <v>-7.6462841237763701E-2</v>
      </c>
      <c r="T207" s="45">
        <v>-0.20104820200316253</v>
      </c>
      <c r="U207" s="45">
        <v>-0.20347696617499422</v>
      </c>
      <c r="V207" s="45">
        <v>-0.28455367759109829</v>
      </c>
      <c r="W207" s="45">
        <v>-0.30050851434189513</v>
      </c>
      <c r="X207" s="45">
        <v>-0.24945737585785288</v>
      </c>
      <c r="Y207" s="45">
        <v>-6.6313709582353178E-2</v>
      </c>
      <c r="Z207" s="45">
        <v>-9.8558899327983701E-2</v>
      </c>
      <c r="AA207" s="45">
        <v>-0.21361444653222392</v>
      </c>
      <c r="AB207" s="45">
        <v>-0.15272536102995193</v>
      </c>
      <c r="AC207" s="45">
        <v>-0.22821651930995079</v>
      </c>
      <c r="AD207" s="45">
        <v>-4.528569397746756E-2</v>
      </c>
      <c r="AE207" s="45">
        <v>1.4597747573759595E-2</v>
      </c>
      <c r="AF207" s="27">
        <v>0.30013701707909746</v>
      </c>
      <c r="AG207" s="27">
        <v>0.37184912971901318</v>
      </c>
      <c r="AH207" s="27">
        <v>0.63335653228306266</v>
      </c>
      <c r="AI207" s="27">
        <v>0.76331918596065262</v>
      </c>
      <c r="AJ207" s="27">
        <v>0.59897551125266491</v>
      </c>
      <c r="AK207" s="27">
        <v>0.69138447845274154</v>
      </c>
      <c r="AL207" s="27">
        <v>0.69009506680467203</v>
      </c>
      <c r="AM207" s="27">
        <v>0.98306409518329851</v>
      </c>
      <c r="AN207" s="27">
        <v>1.1532999128411996</v>
      </c>
      <c r="AO207" s="27">
        <v>1.0610460497851775</v>
      </c>
      <c r="AP207" s="27">
        <v>1.1252603561205936</v>
      </c>
      <c r="AQ207" s="27">
        <v>1.2461677810127263</v>
      </c>
      <c r="AR207" s="27">
        <v>1.1935812319452188</v>
      </c>
      <c r="AS207" s="27">
        <v>1.213581783113997</v>
      </c>
      <c r="AT207" s="27">
        <v>1.3080894983750446</v>
      </c>
      <c r="AU207" s="27">
        <v>1.1808609230341807</v>
      </c>
      <c r="AV207" s="27">
        <v>1.3920557372262923</v>
      </c>
      <c r="AW207" s="28">
        <v>1.3965139579202688</v>
      </c>
      <c r="AX207" s="28">
        <v>1.3553089596580985</v>
      </c>
      <c r="AY207" s="28">
        <v>1.396051395891764</v>
      </c>
      <c r="AZ207" s="28">
        <v>1.4289118151288964</v>
      </c>
      <c r="BA207" s="28">
        <v>1.4749075713581588</v>
      </c>
    </row>
    <row r="208" spans="1:53" s="42" customFormat="1" x14ac:dyDescent="0.2">
      <c r="A208" s="37" t="s">
        <v>442</v>
      </c>
      <c r="B208" s="37" t="s">
        <v>180</v>
      </c>
      <c r="C208" s="37" t="s">
        <v>376</v>
      </c>
      <c r="D208" s="38"/>
      <c r="E208" s="38"/>
      <c r="F208" s="23" t="s">
        <v>181</v>
      </c>
      <c r="G208" s="22" t="s">
        <v>1266</v>
      </c>
      <c r="H208" s="45">
        <v>0.19721220727842384</v>
      </c>
      <c r="I208" s="45">
        <v>0.13257975419555801</v>
      </c>
      <c r="J208" s="45">
        <v>6.2442284280743235E-2</v>
      </c>
      <c r="K208" s="45">
        <v>0.149523211826187</v>
      </c>
      <c r="L208" s="45">
        <v>0.26785899804003704</v>
      </c>
      <c r="M208" s="45">
        <v>0.13890382754295411</v>
      </c>
      <c r="N208" s="45">
        <v>0.20925350271074253</v>
      </c>
      <c r="O208" s="45">
        <v>9.296881275917256E-3</v>
      </c>
      <c r="P208" s="45">
        <v>0.17825089431348584</v>
      </c>
      <c r="Q208" s="45">
        <v>0.17332635669500998</v>
      </c>
      <c r="R208" s="45">
        <v>-2.1261008648220923E-2</v>
      </c>
      <c r="S208" s="45">
        <v>-0.19348204743352457</v>
      </c>
      <c r="T208" s="45">
        <v>-0.19491828065674824</v>
      </c>
      <c r="U208" s="45">
        <v>-0.26953414283760307</v>
      </c>
      <c r="V208" s="45">
        <v>-0.29203658605702332</v>
      </c>
      <c r="W208" s="45">
        <v>-0.35343509575386156</v>
      </c>
      <c r="X208" s="45">
        <v>-0.22233698765575433</v>
      </c>
      <c r="Y208" s="45">
        <v>-2.0209892444145273E-2</v>
      </c>
      <c r="Z208" s="45">
        <v>8.8882207393963145E-2</v>
      </c>
      <c r="AA208" s="45">
        <v>-0.13222096630382529</v>
      </c>
      <c r="AB208" s="45">
        <v>6.0557875140057366E-2</v>
      </c>
      <c r="AC208" s="45">
        <v>0.13897466376669898</v>
      </c>
      <c r="AD208" s="45">
        <v>-4.8327832382340744E-2</v>
      </c>
      <c r="AE208" s="45">
        <v>-3.825486982205098E-2</v>
      </c>
      <c r="AF208" s="27">
        <v>0.5263180312627842</v>
      </c>
      <c r="AG208" s="27">
        <v>1.0796495324936479</v>
      </c>
      <c r="AH208" s="27">
        <v>1.1095484322229376</v>
      </c>
      <c r="AI208" s="27">
        <v>0.80567770329595112</v>
      </c>
      <c r="AJ208" s="27">
        <v>0.43557717333440621</v>
      </c>
      <c r="AK208" s="27">
        <v>1.1064494547358528</v>
      </c>
      <c r="AL208" s="27">
        <v>1.2844060950224567</v>
      </c>
      <c r="AM208" s="27">
        <v>1.5377309368745569</v>
      </c>
      <c r="AN208" s="27">
        <v>1.0278544881305409</v>
      </c>
      <c r="AO208" s="27">
        <v>0.77952081775909265</v>
      </c>
      <c r="AP208" s="27">
        <v>0.63294299383487074</v>
      </c>
      <c r="AQ208" s="27">
        <v>0.4538136812975781</v>
      </c>
      <c r="AR208" s="27">
        <v>0.72012285951406407</v>
      </c>
      <c r="AS208" s="27">
        <v>1.074294966174056</v>
      </c>
      <c r="AT208" s="27">
        <v>1.4773822112525434</v>
      </c>
      <c r="AU208" s="27">
        <v>1.6740637988002829</v>
      </c>
      <c r="AV208" s="27">
        <v>1.1508204889811264</v>
      </c>
      <c r="AW208" s="28">
        <v>0.96893255996143379</v>
      </c>
      <c r="AX208" s="28">
        <v>0.73662665025853713</v>
      </c>
      <c r="AY208" s="28">
        <v>0.63914874827511969</v>
      </c>
      <c r="AZ208" s="28">
        <v>0.56248300419912944</v>
      </c>
      <c r="BA208" s="28">
        <v>0.44649067097427275</v>
      </c>
    </row>
    <row r="209" spans="1:53" s="42" customFormat="1" x14ac:dyDescent="0.2">
      <c r="A209" s="37" t="s">
        <v>442</v>
      </c>
      <c r="B209" s="37" t="s">
        <v>182</v>
      </c>
      <c r="C209" s="37" t="s">
        <v>376</v>
      </c>
      <c r="D209" s="38"/>
      <c r="E209" s="38"/>
      <c r="F209" s="23" t="s">
        <v>183</v>
      </c>
      <c r="G209" s="22" t="s">
        <v>1267</v>
      </c>
      <c r="H209" s="45">
        <v>-0.75658660764528218</v>
      </c>
      <c r="I209" s="45">
        <v>-0.74689650336567293</v>
      </c>
      <c r="J209" s="45">
        <v>-0.78408924009554259</v>
      </c>
      <c r="K209" s="45">
        <v>-0.66724012068711092</v>
      </c>
      <c r="L209" s="45">
        <v>-0.68308228344329991</v>
      </c>
      <c r="M209" s="45">
        <v>-0.72075354787168855</v>
      </c>
      <c r="N209" s="45">
        <v>-0.73933350297035549</v>
      </c>
      <c r="O209" s="45">
        <v>-0.7858026743563219</v>
      </c>
      <c r="P209" s="45">
        <v>-0.80451321099277739</v>
      </c>
      <c r="Q209" s="45">
        <v>-0.87579671137700399</v>
      </c>
      <c r="R209" s="45">
        <v>-0.81156472666736212</v>
      </c>
      <c r="S209" s="45">
        <v>-0.94692559245001684</v>
      </c>
      <c r="T209" s="45">
        <v>-0.98177877736915753</v>
      </c>
      <c r="U209" s="45">
        <v>-0.99657673030360527</v>
      </c>
      <c r="V209" s="45">
        <v>-1.0859020697315707</v>
      </c>
      <c r="W209" s="45">
        <v>-0.98429132916498574</v>
      </c>
      <c r="X209" s="45">
        <v>-0.87744864039389503</v>
      </c>
      <c r="Y209" s="45">
        <v>-0.90969162208954568</v>
      </c>
      <c r="Z209" s="45">
        <v>-0.99940217235231588</v>
      </c>
      <c r="AA209" s="45">
        <v>-0.8999819286809938</v>
      </c>
      <c r="AB209" s="45">
        <v>-0.99181684638930223</v>
      </c>
      <c r="AC209" s="45">
        <v>-0.91361614582284656</v>
      </c>
      <c r="AD209" s="45">
        <v>-0.92309322469402866</v>
      </c>
      <c r="AE209" s="45">
        <v>-0.99933799141429958</v>
      </c>
      <c r="AF209" s="27">
        <v>-0.97303155496851756</v>
      </c>
      <c r="AG209" s="27">
        <v>-1.2617074159551762</v>
      </c>
      <c r="AH209" s="27">
        <v>-1.2273542624537817</v>
      </c>
      <c r="AI209" s="27">
        <v>-1.2477857358780069</v>
      </c>
      <c r="AJ209" s="27">
        <v>-1.2624813747728589</v>
      </c>
      <c r="AK209" s="27">
        <v>-1.3900242744850018</v>
      </c>
      <c r="AL209" s="27">
        <v>-1.5024189999174085</v>
      </c>
      <c r="AM209" s="27">
        <v>-1.3851375989765717</v>
      </c>
      <c r="AN209" s="27">
        <v>-1.4855023352786225</v>
      </c>
      <c r="AO209" s="27">
        <v>-1.5780510025227832</v>
      </c>
      <c r="AP209" s="27">
        <v>-1.5014478954735022</v>
      </c>
      <c r="AQ209" s="27">
        <v>-1.3875157499229622</v>
      </c>
      <c r="AR209" s="27">
        <v>-1.4080339972099822</v>
      </c>
      <c r="AS209" s="27">
        <v>-1.3928131783547901</v>
      </c>
      <c r="AT209" s="27">
        <v>-1.434246771094414</v>
      </c>
      <c r="AU209" s="27">
        <v>-1.3908435946788005</v>
      </c>
      <c r="AV209" s="27">
        <v>-1.5163078436803907</v>
      </c>
      <c r="AW209" s="28">
        <v>-1.4555711817006161</v>
      </c>
      <c r="AX209" s="28">
        <v>-1.2027847724504213</v>
      </c>
      <c r="AY209" s="28">
        <v>-1.2280467666625694</v>
      </c>
      <c r="AZ209" s="28">
        <v>-1.2387427940238667</v>
      </c>
      <c r="BA209" s="28">
        <v>-1.232992416949144</v>
      </c>
    </row>
    <row r="210" spans="1:53" s="42" customFormat="1" x14ac:dyDescent="0.2">
      <c r="A210" s="37" t="s">
        <v>442</v>
      </c>
      <c r="B210" s="37" t="s">
        <v>325</v>
      </c>
      <c r="C210" s="37"/>
      <c r="D210" s="38"/>
      <c r="E210" s="38"/>
      <c r="F210" s="23" t="s">
        <v>326</v>
      </c>
      <c r="G210" s="22" t="s">
        <v>1268</v>
      </c>
      <c r="H210" s="45">
        <v>0.51612426649368082</v>
      </c>
      <c r="I210" s="45">
        <v>0.37892310388311817</v>
      </c>
      <c r="J210" s="45">
        <v>0.35195215754679021</v>
      </c>
      <c r="K210" s="45">
        <v>0.40498199928547407</v>
      </c>
      <c r="L210" s="45">
        <v>0.18656225805870774</v>
      </c>
      <c r="M210" s="45">
        <v>0.42756278550126309</v>
      </c>
      <c r="N210" s="45">
        <v>0.42667258948682601</v>
      </c>
      <c r="O210" s="45">
        <v>0.64667646761127773</v>
      </c>
      <c r="P210" s="45">
        <v>0.96276808819312842</v>
      </c>
      <c r="Q210" s="45">
        <v>1.0634972840094328</v>
      </c>
      <c r="R210" s="45">
        <v>1.2255119347015218</v>
      </c>
      <c r="S210" s="45">
        <v>0.81783103828137049</v>
      </c>
      <c r="T210" s="45">
        <v>0.75936011641868362</v>
      </c>
      <c r="U210" s="45">
        <v>0.80371063650294727</v>
      </c>
      <c r="V210" s="45">
        <v>0.76197847440855271</v>
      </c>
      <c r="W210" s="45">
        <v>1.038618952157556</v>
      </c>
      <c r="X210" s="45">
        <v>1.0853913011595844</v>
      </c>
      <c r="Y210" s="45">
        <v>1.4885879711154137</v>
      </c>
      <c r="Z210" s="45">
        <v>2.560442232525145</v>
      </c>
      <c r="AA210" s="45">
        <v>4.0618428919095155</v>
      </c>
      <c r="AB210" s="45">
        <v>7.6355006694185015</v>
      </c>
      <c r="AC210" s="45">
        <v>2.9059956030317808</v>
      </c>
      <c r="AD210" s="45">
        <v>3.1311345072959949</v>
      </c>
      <c r="AE210" s="45">
        <v>2.0566271611581128</v>
      </c>
      <c r="AF210" s="27">
        <v>1.3095642082860197</v>
      </c>
      <c r="AG210" s="27">
        <v>4.6035717539374179</v>
      </c>
      <c r="AH210" s="27">
        <v>4.2790649144444206</v>
      </c>
      <c r="AI210" s="27">
        <v>3.5983816641669968</v>
      </c>
      <c r="AJ210" s="27">
        <v>2.8534120654534663</v>
      </c>
      <c r="AK210" s="27">
        <v>0.99150597376149952</v>
      </c>
      <c r="AL210" s="27">
        <v>1.8918161560525619</v>
      </c>
      <c r="AM210" s="27">
        <v>1.7570975357047169</v>
      </c>
      <c r="AN210" s="27">
        <v>1.3172972213714176</v>
      </c>
      <c r="AO210" s="27">
        <v>1.5056209671961096</v>
      </c>
      <c r="AP210" s="27">
        <v>0.84377715042027612</v>
      </c>
      <c r="AQ210" s="27">
        <v>1.5507690469911943</v>
      </c>
      <c r="AR210" s="27">
        <v>4.2613793470289574</v>
      </c>
      <c r="AS210" s="27">
        <v>2.5840154393397419</v>
      </c>
      <c r="AT210" s="27">
        <v>3.0847579100021876</v>
      </c>
      <c r="AU210" s="27">
        <v>1.3861141095523273</v>
      </c>
      <c r="AV210" s="27">
        <v>1.2482708972631995</v>
      </c>
      <c r="AW210" s="28">
        <v>1.5253759488218115</v>
      </c>
      <c r="AX210" s="28">
        <v>2.0299988674803484</v>
      </c>
      <c r="AY210" s="28">
        <v>1.8763277865610657</v>
      </c>
      <c r="AZ210" s="28">
        <v>1.7269043220729134</v>
      </c>
      <c r="BA210" s="28">
        <v>1.7868317463010257</v>
      </c>
    </row>
    <row r="211" spans="1:53" s="42" customFormat="1" x14ac:dyDescent="0.2">
      <c r="A211" s="37" t="s">
        <v>442</v>
      </c>
      <c r="B211" s="37" t="s">
        <v>327</v>
      </c>
      <c r="C211" s="37"/>
      <c r="D211" s="38"/>
      <c r="E211" s="38"/>
      <c r="F211" s="23" t="s">
        <v>328</v>
      </c>
      <c r="G211" s="22" t="s">
        <v>1269</v>
      </c>
      <c r="H211" s="45">
        <v>2.1976064066945553</v>
      </c>
      <c r="I211" s="45">
        <v>1.6799143417987135</v>
      </c>
      <c r="J211" s="45">
        <v>1.6225028031783921</v>
      </c>
      <c r="K211" s="45">
        <v>1.9003571660575238</v>
      </c>
      <c r="L211" s="45">
        <v>0.87770249955854829</v>
      </c>
      <c r="M211" s="45">
        <v>2.0328699040514513</v>
      </c>
      <c r="N211" s="45">
        <v>2.0387269206731005</v>
      </c>
      <c r="O211" s="45">
        <v>3.021740269082414</v>
      </c>
      <c r="P211" s="45">
        <v>4.3495291046513955</v>
      </c>
      <c r="Q211" s="45">
        <v>4.6541972918330128</v>
      </c>
      <c r="R211" s="45">
        <v>5.3314333448304021</v>
      </c>
      <c r="S211" s="45">
        <v>3.543583185492849</v>
      </c>
      <c r="T211" s="45">
        <v>3.3797236709420204</v>
      </c>
      <c r="U211" s="45">
        <v>3.7971430624702487</v>
      </c>
      <c r="V211" s="45">
        <v>3.6271722187571696</v>
      </c>
      <c r="W211" s="45">
        <v>4.9892943065029192</v>
      </c>
      <c r="X211" s="45">
        <v>5.2647648978112391</v>
      </c>
      <c r="Y211" s="45">
        <v>7.4602280531922665</v>
      </c>
      <c r="Z211" s="45">
        <v>12.664448268068718</v>
      </c>
      <c r="AA211" s="45">
        <v>19.795413349799436</v>
      </c>
      <c r="AB211" s="45">
        <v>36.533714588097723</v>
      </c>
      <c r="AC211" s="45">
        <v>14.182528219076316</v>
      </c>
      <c r="AD211" s="45">
        <v>15.711727758145447</v>
      </c>
      <c r="AE211" s="45">
        <v>10.49418026067716</v>
      </c>
      <c r="AF211" s="27">
        <v>6.728368877678621</v>
      </c>
      <c r="AG211" s="27">
        <v>23.429228172709259</v>
      </c>
      <c r="AH211" s="27">
        <v>21.209098689175885</v>
      </c>
      <c r="AI211" s="27">
        <v>17.525838815696996</v>
      </c>
      <c r="AJ211" s="27">
        <v>13.852473702389673</v>
      </c>
      <c r="AK211" s="27">
        <v>5.1074501257633687</v>
      </c>
      <c r="AL211" s="27">
        <v>9.7428249120233996</v>
      </c>
      <c r="AM211" s="27">
        <v>8.9483241140665104</v>
      </c>
      <c r="AN211" s="27">
        <v>6.8110551406900797</v>
      </c>
      <c r="AO211" s="27">
        <v>7.9315662239393516</v>
      </c>
      <c r="AP211" s="27">
        <v>4.4395735183921143</v>
      </c>
      <c r="AQ211" s="27">
        <v>8.1448460219380312</v>
      </c>
      <c r="AR211" s="27">
        <v>21.952520088018034</v>
      </c>
      <c r="AS211" s="27">
        <v>13.042864332017487</v>
      </c>
      <c r="AT211" s="27">
        <v>15.292261759423287</v>
      </c>
      <c r="AU211" s="27">
        <v>6.7397576533498826</v>
      </c>
      <c r="AV211" s="27">
        <v>6.1067348695626027</v>
      </c>
      <c r="AW211" s="28">
        <v>7.3536076005585276</v>
      </c>
      <c r="AX211" s="28">
        <v>9.3824651132749235</v>
      </c>
      <c r="AY211" s="28">
        <v>8.511524263045235</v>
      </c>
      <c r="AZ211" s="28">
        <v>7.8022990210644378</v>
      </c>
      <c r="BA211" s="28">
        <v>8.0664583243013084</v>
      </c>
    </row>
    <row r="212" spans="1:53" s="42" customFormat="1" x14ac:dyDescent="0.2">
      <c r="A212" s="37" t="s">
        <v>442</v>
      </c>
      <c r="B212" s="37" t="s">
        <v>329</v>
      </c>
      <c r="C212" s="37"/>
      <c r="D212" s="38" t="s">
        <v>374</v>
      </c>
      <c r="E212" s="38"/>
      <c r="F212" s="23" t="s">
        <v>330</v>
      </c>
      <c r="G212" s="22" t="s">
        <v>1270</v>
      </c>
      <c r="H212" s="45">
        <v>643.19776007464213</v>
      </c>
      <c r="I212" s="45">
        <v>659.2474959738197</v>
      </c>
      <c r="J212" s="45">
        <v>652.58581997611498</v>
      </c>
      <c r="K212" s="45">
        <v>652.8947784650868</v>
      </c>
      <c r="L212" s="45">
        <v>685.15298084427991</v>
      </c>
      <c r="M212" s="45">
        <v>809.72504445567085</v>
      </c>
      <c r="N212" s="45">
        <v>973.63598231516937</v>
      </c>
      <c r="O212" s="45">
        <v>1244.7839446928731</v>
      </c>
      <c r="P212" s="45">
        <v>1417.1928243812354</v>
      </c>
      <c r="Q212" s="45">
        <v>1577.6534466344769</v>
      </c>
      <c r="R212" s="45">
        <v>1898.3113597380432</v>
      </c>
      <c r="S212" s="45">
        <v>1974.9237095739684</v>
      </c>
      <c r="T212" s="45">
        <v>1921.193966388156</v>
      </c>
      <c r="U212" s="45">
        <v>2038.0175893684259</v>
      </c>
      <c r="V212" s="45">
        <v>2344.3843207144355</v>
      </c>
      <c r="W212" s="45">
        <v>2870.3557189008652</v>
      </c>
      <c r="X212" s="45">
        <v>3331.7488640469114</v>
      </c>
      <c r="Y212" s="45">
        <v>3872.2017363934115</v>
      </c>
      <c r="Z212" s="45">
        <v>5202.6571404548622</v>
      </c>
      <c r="AA212" s="45">
        <v>7538.3699184396137</v>
      </c>
      <c r="AB212" s="45">
        <v>7552.6286609748186</v>
      </c>
      <c r="AC212" s="45">
        <v>7303.0865565603071</v>
      </c>
      <c r="AD212" s="45">
        <v>8866.0889213449973</v>
      </c>
      <c r="AE212" s="45">
        <v>10813.107410754903</v>
      </c>
      <c r="AF212" s="27">
        <v>11895.494180275613</v>
      </c>
      <c r="AG212" s="27">
        <v>11978.019344163991</v>
      </c>
      <c r="AH212" s="27">
        <v>14717.143385594878</v>
      </c>
      <c r="AI212" s="27">
        <v>17701.105596676938</v>
      </c>
      <c r="AJ212" s="27">
        <v>15924.542465627006</v>
      </c>
      <c r="AK212" s="27">
        <v>16548.92636958151</v>
      </c>
      <c r="AL212" s="27">
        <v>16382.313985154424</v>
      </c>
      <c r="AM212" s="27">
        <v>16913.890900693536</v>
      </c>
      <c r="AN212" s="27">
        <v>18216.842189099636</v>
      </c>
      <c r="AO212" s="27">
        <v>19628.530746551372</v>
      </c>
      <c r="AP212" s="27">
        <v>17939.800536697679</v>
      </c>
      <c r="AQ212" s="27">
        <v>17255.300846973099</v>
      </c>
      <c r="AR212" s="27">
        <v>17174.298475275144</v>
      </c>
      <c r="AS212" s="27">
        <v>19619.24791515178</v>
      </c>
      <c r="AT212" s="27">
        <v>20033.653734413409</v>
      </c>
      <c r="AU212" s="27">
        <v>20809.74202016152</v>
      </c>
      <c r="AV212" s="27">
        <v>22202.16820299891</v>
      </c>
      <c r="AW212" s="28">
        <v>22851.532360581972</v>
      </c>
      <c r="AX212" s="28">
        <v>23780.578242750231</v>
      </c>
      <c r="AY212" s="28">
        <v>24663.074876095048</v>
      </c>
      <c r="AZ212" s="28">
        <v>25521.285843931964</v>
      </c>
      <c r="BA212" s="28">
        <v>26467.145709970649</v>
      </c>
    </row>
    <row r="213" spans="1:53" s="42" customFormat="1" x14ac:dyDescent="0.2">
      <c r="A213" s="37" t="s">
        <v>442</v>
      </c>
      <c r="B213" s="37" t="s">
        <v>331</v>
      </c>
      <c r="C213" s="37"/>
      <c r="D213" s="38"/>
      <c r="E213" s="38"/>
      <c r="F213" s="23" t="s">
        <v>332</v>
      </c>
      <c r="G213" s="22" t="s">
        <v>1271</v>
      </c>
      <c r="H213" s="161">
        <v>5.4747747958368551</v>
      </c>
      <c r="I213" s="161">
        <v>6.2448213312972349</v>
      </c>
      <c r="J213" s="161">
        <v>6.449522521240401</v>
      </c>
      <c r="K213" s="161">
        <v>6.5995604744421756</v>
      </c>
      <c r="L213" s="161">
        <v>7.2579137473302664</v>
      </c>
      <c r="M213" s="161">
        <v>8.2593752997791583</v>
      </c>
      <c r="N213" s="161">
        <v>7.4174736149359433</v>
      </c>
      <c r="O213" s="161">
        <v>7.7079275130546288</v>
      </c>
      <c r="P213" s="161">
        <v>7.8097277346446381</v>
      </c>
      <c r="Q213" s="161">
        <v>8.6659634234875647</v>
      </c>
      <c r="R213" s="161">
        <v>9.1799500265147831</v>
      </c>
      <c r="S213" s="161">
        <v>8.9213398430719302</v>
      </c>
      <c r="T213" s="161">
        <v>8.0234845793131431</v>
      </c>
      <c r="U213" s="161">
        <v>9.293571865439608</v>
      </c>
      <c r="V213" s="161">
        <v>10.087132758238271</v>
      </c>
      <c r="W213" s="161">
        <v>10.899603629310803</v>
      </c>
      <c r="X213" s="161">
        <v>12.555058034779185</v>
      </c>
      <c r="Y213" s="161">
        <v>15.241505798635691</v>
      </c>
      <c r="Z213" s="161">
        <v>19.871245122076658</v>
      </c>
      <c r="AA213" s="161">
        <v>29.18893732130239</v>
      </c>
      <c r="AB213" s="161">
        <v>31.681564786434663</v>
      </c>
      <c r="AC213" s="161">
        <v>30.705481142320419</v>
      </c>
      <c r="AD213" s="161">
        <v>34.565646745360581</v>
      </c>
      <c r="AE213" s="161">
        <v>35.218010173006867</v>
      </c>
      <c r="AF213" s="156">
        <v>33.990606584761565</v>
      </c>
      <c r="AG213" s="156">
        <v>33.284271597505047</v>
      </c>
      <c r="AH213" s="156">
        <v>38.813714950387109</v>
      </c>
      <c r="AI213" s="156">
        <v>41.034777939441838</v>
      </c>
      <c r="AJ213" s="156">
        <v>35.14444804617726</v>
      </c>
      <c r="AK213" s="156">
        <v>41.083493041506827</v>
      </c>
      <c r="AL213" s="156">
        <v>41.08057306042123</v>
      </c>
      <c r="AM213" s="156">
        <v>39.049969500227469</v>
      </c>
      <c r="AN213" s="156">
        <v>44.347848913681155</v>
      </c>
      <c r="AO213" s="156">
        <v>46.077492881757884</v>
      </c>
      <c r="AP213" s="156">
        <v>40.53475784496289</v>
      </c>
      <c r="AQ213" s="156">
        <v>44.532695240109824</v>
      </c>
      <c r="AR213" s="156">
        <v>44.717482127702183</v>
      </c>
      <c r="AS213" s="156">
        <v>49.448011486312986</v>
      </c>
      <c r="AT213" s="156">
        <v>47.11980366183667</v>
      </c>
      <c r="AU213" s="156">
        <v>50.209091648945545</v>
      </c>
      <c r="AV213" s="156">
        <v>55.700769432630437</v>
      </c>
      <c r="AW213" s="160">
        <v>50.970123421869729</v>
      </c>
      <c r="AX213" s="160">
        <v>50.416193210610331</v>
      </c>
      <c r="AY213" s="160">
        <v>51.058465155804242</v>
      </c>
      <c r="AZ213" s="160">
        <v>50.142987826494604</v>
      </c>
      <c r="BA213" s="160">
        <v>49.017817277959267</v>
      </c>
    </row>
    <row r="214" spans="1:53" s="42" customFormat="1" x14ac:dyDescent="0.2">
      <c r="A214" s="37" t="s">
        <v>442</v>
      </c>
      <c r="B214" s="37" t="s">
        <v>333</v>
      </c>
      <c r="C214" s="37"/>
      <c r="D214" s="38"/>
      <c r="E214" s="38"/>
      <c r="F214" s="23" t="s">
        <v>334</v>
      </c>
      <c r="G214" s="22" t="s">
        <v>1272</v>
      </c>
      <c r="H214" s="161">
        <v>4.748502706837054</v>
      </c>
      <c r="I214" s="161">
        <v>5.2807794612134762</v>
      </c>
      <c r="J214" s="161">
        <v>5.4591959246189061</v>
      </c>
      <c r="K214" s="161">
        <v>5.7098114134763884</v>
      </c>
      <c r="L214" s="161">
        <v>5.9570383365008048</v>
      </c>
      <c r="M214" s="161">
        <v>7.2392954741533053</v>
      </c>
      <c r="N214" s="161">
        <v>6.8133608722202377</v>
      </c>
      <c r="O214" s="161">
        <v>7.7113957296162798</v>
      </c>
      <c r="P214" s="161">
        <v>7.6213923933496126</v>
      </c>
      <c r="Q214" s="161">
        <v>9.1754007425029975</v>
      </c>
      <c r="R214" s="161">
        <v>10.32916469207612</v>
      </c>
      <c r="S214" s="161">
        <v>10.624456345001953</v>
      </c>
      <c r="T214" s="161">
        <v>9.5199302492863183</v>
      </c>
      <c r="U214" s="161">
        <v>10.774076222769356</v>
      </c>
      <c r="V214" s="161">
        <v>11.261519805464207</v>
      </c>
      <c r="W214" s="161">
        <v>14.05477466643587</v>
      </c>
      <c r="X214" s="161">
        <v>15.725575181269672</v>
      </c>
      <c r="Y214" s="161">
        <v>19.021602675967731</v>
      </c>
      <c r="Z214" s="161">
        <v>23.087314876511623</v>
      </c>
      <c r="AA214" s="161">
        <v>29.904611074819691</v>
      </c>
      <c r="AB214" s="161">
        <v>27.643291789865398</v>
      </c>
      <c r="AC214" s="161">
        <v>30.220015305083386</v>
      </c>
      <c r="AD214" s="161">
        <v>30.82974194837313</v>
      </c>
      <c r="AE214" s="161">
        <v>30.104008320590392</v>
      </c>
      <c r="AF214" s="156">
        <v>30.009915537946284</v>
      </c>
      <c r="AG214" s="156">
        <v>33.224154834591481</v>
      </c>
      <c r="AH214" s="156">
        <v>39.915189885106287</v>
      </c>
      <c r="AI214" s="156">
        <v>41.135221083066142</v>
      </c>
      <c r="AJ214" s="156">
        <v>35.888405005844412</v>
      </c>
      <c r="AK214" s="156">
        <v>44.565741474948204</v>
      </c>
      <c r="AL214" s="156">
        <v>45.851885944445641</v>
      </c>
      <c r="AM214" s="156">
        <v>44.107504639358169</v>
      </c>
      <c r="AN214" s="156">
        <v>53.174600437056498</v>
      </c>
      <c r="AO214" s="156">
        <v>54.287641233438201</v>
      </c>
      <c r="AP214" s="156">
        <v>49.725885335013047</v>
      </c>
      <c r="AQ214" s="156">
        <v>55.53377484689738</v>
      </c>
      <c r="AR214" s="156">
        <v>55.823234496484233</v>
      </c>
      <c r="AS214" s="156">
        <v>62.51717398758705</v>
      </c>
      <c r="AT214" s="156">
        <v>60.671951387737685</v>
      </c>
      <c r="AU214" s="156">
        <v>64.61387442973286</v>
      </c>
      <c r="AV214" s="156">
        <v>70.680127283163387</v>
      </c>
      <c r="AW214" s="160">
        <v>63.982367061761515</v>
      </c>
      <c r="AX214" s="160">
        <v>61.821769516154987</v>
      </c>
      <c r="AY214" s="160">
        <v>61.756198512907226</v>
      </c>
      <c r="AZ214" s="160">
        <v>59.88071227256512</v>
      </c>
      <c r="BA214" s="160">
        <v>57.727286075071028</v>
      </c>
    </row>
    <row r="215" spans="1:53" s="109" customFormat="1" x14ac:dyDescent="0.2">
      <c r="A215" s="98"/>
      <c r="B215" s="98"/>
      <c r="C215" s="98"/>
      <c r="D215" s="98"/>
      <c r="E215" s="98"/>
      <c r="F215" s="128" t="s">
        <v>94</v>
      </c>
      <c r="G215" s="120"/>
      <c r="H215" s="112"/>
      <c r="I215" s="118"/>
      <c r="J215" s="118"/>
      <c r="K215" s="118"/>
      <c r="L215" s="118"/>
      <c r="M215" s="118"/>
      <c r="N215" s="118"/>
      <c r="O215" s="118"/>
      <c r="P215" s="118"/>
      <c r="Q215" s="118"/>
      <c r="R215" s="118"/>
      <c r="S215" s="118"/>
      <c r="T215" s="118"/>
      <c r="U215" s="118"/>
      <c r="V215" s="118"/>
      <c r="W215" s="118"/>
      <c r="X215" s="118"/>
      <c r="Y215" s="105"/>
      <c r="Z215" s="106"/>
      <c r="AA215" s="106"/>
      <c r="AB215" s="106"/>
      <c r="AC215" s="106"/>
      <c r="AD215" s="106"/>
      <c r="AE215" s="106"/>
      <c r="AF215" s="105"/>
      <c r="AG215" s="105"/>
      <c r="AH215" s="105"/>
      <c r="AI215" s="106"/>
      <c r="AJ215" s="106"/>
      <c r="AK215" s="106"/>
      <c r="AL215" s="106"/>
      <c r="AM215" s="106"/>
      <c r="AN215" s="106"/>
      <c r="AO215" s="106"/>
      <c r="AP215" s="106"/>
      <c r="AQ215" s="106"/>
      <c r="AR215" s="106"/>
      <c r="AS215" s="106"/>
      <c r="AT215" s="106"/>
      <c r="AU215" s="106"/>
      <c r="AV215" s="106"/>
      <c r="AW215" s="106"/>
      <c r="AX215" s="106"/>
      <c r="AY215" s="106"/>
      <c r="AZ215" s="106"/>
      <c r="BA215" s="106"/>
    </row>
    <row r="216" spans="1:53" s="41" customFormat="1" x14ac:dyDescent="0.2">
      <c r="A216" s="37" t="s">
        <v>442</v>
      </c>
      <c r="B216" s="37" t="s">
        <v>335</v>
      </c>
      <c r="C216" s="37"/>
      <c r="D216" s="38"/>
      <c r="E216" s="38"/>
      <c r="F216" s="23" t="s">
        <v>336</v>
      </c>
      <c r="G216" s="22" t="s">
        <v>1273</v>
      </c>
      <c r="H216" s="161" t="s">
        <v>1536</v>
      </c>
      <c r="I216" s="161" t="s">
        <v>1536</v>
      </c>
      <c r="J216" s="161" t="s">
        <v>1536</v>
      </c>
      <c r="K216" s="161" t="s">
        <v>1536</v>
      </c>
      <c r="L216" s="161" t="s">
        <v>1536</v>
      </c>
      <c r="M216" s="161" t="s">
        <v>1536</v>
      </c>
      <c r="N216" s="161" t="s">
        <v>1536</v>
      </c>
      <c r="O216" s="161" t="s">
        <v>1536</v>
      </c>
      <c r="P216" s="161" t="s">
        <v>1536</v>
      </c>
      <c r="Q216" s="161" t="s">
        <v>1536</v>
      </c>
      <c r="R216" s="161" t="s">
        <v>1536</v>
      </c>
      <c r="S216" s="161" t="s">
        <v>1536</v>
      </c>
      <c r="T216" s="161" t="s">
        <v>1536</v>
      </c>
      <c r="U216" s="161" t="s">
        <v>1536</v>
      </c>
      <c r="V216" s="161" t="s">
        <v>1536</v>
      </c>
      <c r="W216" s="161" t="s">
        <v>1536</v>
      </c>
      <c r="X216" s="161" t="s">
        <v>1536</v>
      </c>
      <c r="Y216" s="161" t="s">
        <v>1536</v>
      </c>
      <c r="Z216" s="161" t="s">
        <v>1536</v>
      </c>
      <c r="AA216" s="161" t="s">
        <v>1536</v>
      </c>
      <c r="AB216" s="161" t="s">
        <v>1536</v>
      </c>
      <c r="AC216" s="161" t="s">
        <v>1536</v>
      </c>
      <c r="AD216" s="161" t="s">
        <v>1536</v>
      </c>
      <c r="AE216" s="161" t="s">
        <v>1536</v>
      </c>
      <c r="AF216" s="156" t="s">
        <v>1536</v>
      </c>
      <c r="AG216" s="156" t="s">
        <v>1536</v>
      </c>
      <c r="AH216" s="156" t="s">
        <v>1536</v>
      </c>
      <c r="AI216" s="156" t="s">
        <v>1536</v>
      </c>
      <c r="AJ216" s="156" t="s">
        <v>1536</v>
      </c>
      <c r="AK216" s="156" t="s">
        <v>1536</v>
      </c>
      <c r="AL216" s="156" t="s">
        <v>1536</v>
      </c>
      <c r="AM216" s="156" t="s">
        <v>1536</v>
      </c>
      <c r="AN216" s="156" t="s">
        <v>1536</v>
      </c>
      <c r="AO216" s="156" t="s">
        <v>1536</v>
      </c>
      <c r="AP216" s="156" t="s">
        <v>1536</v>
      </c>
      <c r="AQ216" s="156" t="s">
        <v>1536</v>
      </c>
      <c r="AR216" s="156" t="s">
        <v>1536</v>
      </c>
      <c r="AS216" s="156" t="s">
        <v>1536</v>
      </c>
      <c r="AT216" s="156" t="s">
        <v>1536</v>
      </c>
      <c r="AU216" s="156" t="s">
        <v>1536</v>
      </c>
      <c r="AV216" s="156" t="s">
        <v>1536</v>
      </c>
      <c r="AW216" s="160" t="s">
        <v>1536</v>
      </c>
      <c r="AX216" s="160" t="s">
        <v>1536</v>
      </c>
      <c r="AY216" s="160" t="s">
        <v>1536</v>
      </c>
      <c r="AZ216" s="160" t="s">
        <v>1536</v>
      </c>
      <c r="BA216" s="160" t="s">
        <v>1536</v>
      </c>
    </row>
    <row r="217" spans="1:53" s="43" customFormat="1" x14ac:dyDescent="0.2">
      <c r="A217" s="37" t="s">
        <v>442</v>
      </c>
      <c r="B217" s="37" t="s">
        <v>184</v>
      </c>
      <c r="C217" s="37"/>
      <c r="D217" s="38" t="s">
        <v>374</v>
      </c>
      <c r="E217" s="38" t="s">
        <v>1546</v>
      </c>
      <c r="F217" s="65" t="s">
        <v>185</v>
      </c>
      <c r="G217" s="22" t="s">
        <v>1274</v>
      </c>
      <c r="H217" s="156" t="s">
        <v>1536</v>
      </c>
      <c r="I217" s="156" t="s">
        <v>1536</v>
      </c>
      <c r="J217" s="156" t="s">
        <v>1536</v>
      </c>
      <c r="K217" s="156" t="s">
        <v>1536</v>
      </c>
      <c r="L217" s="156" t="s">
        <v>1536</v>
      </c>
      <c r="M217" s="156" t="s">
        <v>1536</v>
      </c>
      <c r="N217" s="156" t="s">
        <v>1536</v>
      </c>
      <c r="O217" s="156" t="s">
        <v>1536</v>
      </c>
      <c r="P217" s="156" t="s">
        <v>1536</v>
      </c>
      <c r="Q217" s="156" t="s">
        <v>1536</v>
      </c>
      <c r="R217" s="156" t="s">
        <v>1536</v>
      </c>
      <c r="S217" s="156" t="s">
        <v>1536</v>
      </c>
      <c r="T217" s="156" t="s">
        <v>1536</v>
      </c>
      <c r="U217" s="156" t="s">
        <v>1536</v>
      </c>
      <c r="V217" s="156" t="s">
        <v>1536</v>
      </c>
      <c r="W217" s="156" t="s">
        <v>1536</v>
      </c>
      <c r="X217" s="156" t="s">
        <v>1536</v>
      </c>
      <c r="Y217" s="156" t="s">
        <v>1536</v>
      </c>
      <c r="Z217" s="156" t="s">
        <v>1536</v>
      </c>
      <c r="AA217" s="156" t="s">
        <v>1536</v>
      </c>
      <c r="AB217" s="156" t="s">
        <v>1536</v>
      </c>
      <c r="AC217" s="156" t="s">
        <v>1536</v>
      </c>
      <c r="AD217" s="156" t="s">
        <v>1536</v>
      </c>
      <c r="AE217" s="156" t="s">
        <v>1536</v>
      </c>
      <c r="AF217" s="156" t="s">
        <v>1536</v>
      </c>
      <c r="AG217" s="156" t="s">
        <v>1536</v>
      </c>
      <c r="AH217" s="156" t="s">
        <v>1536</v>
      </c>
      <c r="AI217" s="156" t="s">
        <v>1536</v>
      </c>
      <c r="AJ217" s="156" t="s">
        <v>1536</v>
      </c>
      <c r="AK217" s="156" t="s">
        <v>1536</v>
      </c>
      <c r="AL217" s="156" t="s">
        <v>1536</v>
      </c>
      <c r="AM217" s="156" t="s">
        <v>1536</v>
      </c>
      <c r="AN217" s="156" t="s">
        <v>1536</v>
      </c>
      <c r="AO217" s="156" t="s">
        <v>1536</v>
      </c>
      <c r="AP217" s="156" t="s">
        <v>1536</v>
      </c>
      <c r="AQ217" s="156" t="s">
        <v>1536</v>
      </c>
      <c r="AR217" s="156" t="s">
        <v>1536</v>
      </c>
      <c r="AS217" s="156" t="s">
        <v>1536</v>
      </c>
      <c r="AT217" s="156" t="s">
        <v>1536</v>
      </c>
      <c r="AU217" s="156" t="s">
        <v>1536</v>
      </c>
      <c r="AV217" s="156" t="s">
        <v>1536</v>
      </c>
      <c r="AW217" s="160" t="s">
        <v>1536</v>
      </c>
      <c r="AX217" s="160" t="s">
        <v>1536</v>
      </c>
      <c r="AY217" s="160" t="s">
        <v>1536</v>
      </c>
      <c r="AZ217" s="160" t="s">
        <v>1536</v>
      </c>
      <c r="BA217" s="160" t="s">
        <v>1536</v>
      </c>
    </row>
    <row r="218" spans="1:53" s="43" customFormat="1" x14ac:dyDescent="0.2">
      <c r="A218" s="37" t="s">
        <v>442</v>
      </c>
      <c r="B218" s="37" t="s">
        <v>186</v>
      </c>
      <c r="C218" s="37"/>
      <c r="D218" s="38" t="s">
        <v>374</v>
      </c>
      <c r="E218" s="38" t="s">
        <v>1546</v>
      </c>
      <c r="F218" s="65" t="s">
        <v>187</v>
      </c>
      <c r="G218" s="22" t="s">
        <v>1275</v>
      </c>
      <c r="H218" s="27" t="s">
        <v>1536</v>
      </c>
      <c r="I218" s="27" t="s">
        <v>1536</v>
      </c>
      <c r="J218" s="27" t="s">
        <v>1536</v>
      </c>
      <c r="K218" s="27" t="s">
        <v>1536</v>
      </c>
      <c r="L218" s="27" t="s">
        <v>1536</v>
      </c>
      <c r="M218" s="27" t="s">
        <v>1536</v>
      </c>
      <c r="N218" s="27" t="s">
        <v>1536</v>
      </c>
      <c r="O218" s="27" t="s">
        <v>1536</v>
      </c>
      <c r="P218" s="27" t="s">
        <v>1536</v>
      </c>
      <c r="Q218" s="27" t="s">
        <v>1536</v>
      </c>
      <c r="R218" s="27" t="s">
        <v>1536</v>
      </c>
      <c r="S218" s="27" t="s">
        <v>1536</v>
      </c>
      <c r="T218" s="27" t="s">
        <v>1536</v>
      </c>
      <c r="U218" s="27" t="s">
        <v>1536</v>
      </c>
      <c r="V218" s="27" t="s">
        <v>1536</v>
      </c>
      <c r="W218" s="27" t="s">
        <v>1536</v>
      </c>
      <c r="X218" s="27" t="s">
        <v>1536</v>
      </c>
      <c r="Y218" s="27" t="s">
        <v>1536</v>
      </c>
      <c r="Z218" s="27" t="s">
        <v>1536</v>
      </c>
      <c r="AA218" s="27" t="s">
        <v>1536</v>
      </c>
      <c r="AB218" s="27" t="s">
        <v>1536</v>
      </c>
      <c r="AC218" s="27" t="s">
        <v>1536</v>
      </c>
      <c r="AD218" s="27" t="s">
        <v>1536</v>
      </c>
      <c r="AE218" s="27" t="s">
        <v>1536</v>
      </c>
      <c r="AF218" s="27" t="s">
        <v>1536</v>
      </c>
      <c r="AG218" s="27" t="s">
        <v>1536</v>
      </c>
      <c r="AH218" s="27" t="s">
        <v>1536</v>
      </c>
      <c r="AI218" s="27" t="s">
        <v>1536</v>
      </c>
      <c r="AJ218" s="27" t="s">
        <v>1536</v>
      </c>
      <c r="AK218" s="27" t="s">
        <v>1536</v>
      </c>
      <c r="AL218" s="27" t="s">
        <v>1536</v>
      </c>
      <c r="AM218" s="27" t="s">
        <v>1536</v>
      </c>
      <c r="AN218" s="27" t="s">
        <v>1536</v>
      </c>
      <c r="AO218" s="27" t="s">
        <v>1536</v>
      </c>
      <c r="AP218" s="27" t="s">
        <v>1536</v>
      </c>
      <c r="AQ218" s="27" t="s">
        <v>1536</v>
      </c>
      <c r="AR218" s="27" t="s">
        <v>1536</v>
      </c>
      <c r="AS218" s="27" t="s">
        <v>1536</v>
      </c>
      <c r="AT218" s="27" t="s">
        <v>1536</v>
      </c>
      <c r="AU218" s="27" t="s">
        <v>1536</v>
      </c>
      <c r="AV218" s="27" t="s">
        <v>1536</v>
      </c>
      <c r="AW218" s="28" t="s">
        <v>1536</v>
      </c>
      <c r="AX218" s="28" t="s">
        <v>1536</v>
      </c>
      <c r="AY218" s="28" t="s">
        <v>1536</v>
      </c>
      <c r="AZ218" s="28" t="s">
        <v>1536</v>
      </c>
      <c r="BA218" s="28" t="s">
        <v>1536</v>
      </c>
    </row>
    <row r="219" spans="1:53" s="43" customFormat="1" x14ac:dyDescent="0.2">
      <c r="A219" s="37" t="s">
        <v>442</v>
      </c>
      <c r="B219" s="37" t="s">
        <v>188</v>
      </c>
      <c r="C219" s="37"/>
      <c r="D219" s="38" t="s">
        <v>374</v>
      </c>
      <c r="E219" s="38" t="s">
        <v>1546</v>
      </c>
      <c r="F219" s="22" t="s">
        <v>189</v>
      </c>
      <c r="G219" s="22" t="s">
        <v>1276</v>
      </c>
      <c r="H219" s="27" t="s">
        <v>1536</v>
      </c>
      <c r="I219" s="27" t="s">
        <v>1536</v>
      </c>
      <c r="J219" s="27" t="s">
        <v>1536</v>
      </c>
      <c r="K219" s="27" t="s">
        <v>1536</v>
      </c>
      <c r="L219" s="27" t="s">
        <v>1536</v>
      </c>
      <c r="M219" s="27" t="s">
        <v>1536</v>
      </c>
      <c r="N219" s="27" t="s">
        <v>1536</v>
      </c>
      <c r="O219" s="27" t="s">
        <v>1536</v>
      </c>
      <c r="P219" s="27" t="s">
        <v>1536</v>
      </c>
      <c r="Q219" s="27" t="s">
        <v>1536</v>
      </c>
      <c r="R219" s="27" t="s">
        <v>1536</v>
      </c>
      <c r="S219" s="27" t="s">
        <v>1536</v>
      </c>
      <c r="T219" s="27" t="s">
        <v>1536</v>
      </c>
      <c r="U219" s="27" t="s">
        <v>1536</v>
      </c>
      <c r="V219" s="27" t="s">
        <v>1536</v>
      </c>
      <c r="W219" s="27" t="s">
        <v>1536</v>
      </c>
      <c r="X219" s="27" t="s">
        <v>1536</v>
      </c>
      <c r="Y219" s="27" t="s">
        <v>1536</v>
      </c>
      <c r="Z219" s="27" t="s">
        <v>1536</v>
      </c>
      <c r="AA219" s="27" t="s">
        <v>1536</v>
      </c>
      <c r="AB219" s="27" t="s">
        <v>1536</v>
      </c>
      <c r="AC219" s="27" t="s">
        <v>1536</v>
      </c>
      <c r="AD219" s="27" t="s">
        <v>1536</v>
      </c>
      <c r="AE219" s="27" t="s">
        <v>1536</v>
      </c>
      <c r="AF219" s="27" t="s">
        <v>1536</v>
      </c>
      <c r="AG219" s="27" t="s">
        <v>1536</v>
      </c>
      <c r="AH219" s="27" t="s">
        <v>1536</v>
      </c>
      <c r="AI219" s="27" t="s">
        <v>1536</v>
      </c>
      <c r="AJ219" s="27" t="s">
        <v>1536</v>
      </c>
      <c r="AK219" s="27" t="s">
        <v>1536</v>
      </c>
      <c r="AL219" s="27" t="s">
        <v>1536</v>
      </c>
      <c r="AM219" s="27" t="s">
        <v>1536</v>
      </c>
      <c r="AN219" s="27" t="s">
        <v>1536</v>
      </c>
      <c r="AO219" s="27" t="s">
        <v>1536</v>
      </c>
      <c r="AP219" s="27" t="s">
        <v>1536</v>
      </c>
      <c r="AQ219" s="27" t="s">
        <v>1536</v>
      </c>
      <c r="AR219" s="27" t="s">
        <v>1536</v>
      </c>
      <c r="AS219" s="27" t="s">
        <v>1536</v>
      </c>
      <c r="AT219" s="27" t="s">
        <v>1536</v>
      </c>
      <c r="AU219" s="27" t="s">
        <v>1536</v>
      </c>
      <c r="AV219" s="27" t="s">
        <v>1536</v>
      </c>
      <c r="AW219" s="28" t="s">
        <v>1536</v>
      </c>
      <c r="AX219" s="28" t="s">
        <v>1536</v>
      </c>
      <c r="AY219" s="28" t="s">
        <v>1536</v>
      </c>
      <c r="AZ219" s="28" t="s">
        <v>1536</v>
      </c>
      <c r="BA219" s="28" t="s">
        <v>1536</v>
      </c>
    </row>
    <row r="220" spans="1:53" s="122" customFormat="1" ht="15.75" x14ac:dyDescent="0.25">
      <c r="A220" s="98"/>
      <c r="B220" s="98"/>
      <c r="C220" s="98"/>
      <c r="D220" s="98"/>
      <c r="E220" s="98"/>
      <c r="F220" s="119" t="s">
        <v>190</v>
      </c>
      <c r="G220" s="120" t="s">
        <v>1642</v>
      </c>
      <c r="H220" s="112"/>
      <c r="I220" s="112"/>
      <c r="J220" s="112"/>
      <c r="K220" s="112"/>
      <c r="L220" s="112"/>
      <c r="M220" s="112"/>
      <c r="N220" s="112"/>
      <c r="O220" s="112"/>
      <c r="P220" s="112"/>
      <c r="Q220" s="112"/>
      <c r="R220" s="112"/>
      <c r="S220" s="112"/>
      <c r="T220" s="112"/>
      <c r="U220" s="112"/>
      <c r="V220" s="112"/>
      <c r="W220" s="112"/>
      <c r="X220" s="121"/>
      <c r="Y220" s="121"/>
      <c r="Z220" s="121"/>
      <c r="AA220" s="121"/>
      <c r="AB220" s="121"/>
      <c r="AC220" s="121"/>
      <c r="AD220" s="121"/>
      <c r="AE220" s="121"/>
      <c r="AF220" s="121"/>
      <c r="AG220" s="121"/>
      <c r="AH220" s="121"/>
      <c r="AI220" s="121"/>
      <c r="AJ220" s="121"/>
      <c r="AK220" s="121"/>
      <c r="AL220" s="121"/>
      <c r="AM220" s="121"/>
      <c r="AN220" s="121"/>
      <c r="AO220" s="121"/>
      <c r="AP220" s="121"/>
      <c r="AQ220" s="121"/>
      <c r="AR220" s="121"/>
      <c r="AS220" s="121"/>
      <c r="AT220" s="121"/>
      <c r="AU220" s="121"/>
      <c r="AV220" s="121"/>
      <c r="AW220" s="121"/>
      <c r="AX220" s="121"/>
      <c r="AY220" s="121"/>
      <c r="AZ220" s="121"/>
      <c r="BA220" s="121"/>
    </row>
    <row r="221" spans="1:53" s="117" customFormat="1" x14ac:dyDescent="0.2">
      <c r="A221" s="98"/>
      <c r="B221" s="98"/>
      <c r="C221" s="98"/>
      <c r="D221" s="98"/>
      <c r="E221" s="98"/>
      <c r="F221" s="126" t="s">
        <v>191</v>
      </c>
      <c r="G221" s="124"/>
      <c r="H221" s="112"/>
      <c r="I221" s="125"/>
      <c r="J221" s="125"/>
      <c r="K221" s="125"/>
      <c r="L221" s="125"/>
      <c r="M221" s="125"/>
      <c r="N221" s="125"/>
      <c r="O221" s="125"/>
      <c r="P221" s="125"/>
      <c r="Q221" s="125"/>
      <c r="R221" s="125"/>
      <c r="S221" s="125"/>
      <c r="T221" s="125"/>
      <c r="U221" s="125"/>
      <c r="V221" s="125"/>
      <c r="W221" s="125"/>
      <c r="X221" s="125"/>
      <c r="Y221" s="125"/>
      <c r="Z221" s="125"/>
      <c r="AA221" s="125"/>
      <c r="AB221" s="125"/>
      <c r="AC221" s="125"/>
      <c r="AD221" s="125"/>
      <c r="AE221" s="125"/>
      <c r="AF221" s="125"/>
      <c r="AG221" s="125"/>
      <c r="AH221" s="125"/>
      <c r="AI221" s="125"/>
      <c r="AJ221" s="125"/>
      <c r="AK221" s="125"/>
      <c r="AL221" s="125"/>
      <c r="AM221" s="125"/>
      <c r="AN221" s="125"/>
      <c r="AO221" s="125"/>
      <c r="AP221" s="125"/>
      <c r="AQ221" s="125"/>
      <c r="AR221" s="125"/>
      <c r="AS221" s="125"/>
      <c r="AT221" s="125"/>
      <c r="AU221" s="125"/>
      <c r="AV221" s="125"/>
      <c r="AW221" s="125"/>
      <c r="AX221" s="125"/>
      <c r="AY221" s="125"/>
      <c r="AZ221" s="125"/>
      <c r="BA221" s="125"/>
    </row>
    <row r="222" spans="1:53" s="43" customFormat="1" x14ac:dyDescent="0.2">
      <c r="A222" s="37" t="s">
        <v>442</v>
      </c>
      <c r="B222" s="37" t="s">
        <v>192</v>
      </c>
      <c r="C222" s="37" t="s">
        <v>379</v>
      </c>
      <c r="D222" s="38" t="s">
        <v>374</v>
      </c>
      <c r="E222" s="38" t="s">
        <v>1546</v>
      </c>
      <c r="F222" s="18" t="s">
        <v>193</v>
      </c>
      <c r="G222" s="22" t="s">
        <v>1277</v>
      </c>
      <c r="H222" s="27" t="s">
        <v>1536</v>
      </c>
      <c r="I222" s="27" t="s">
        <v>1536</v>
      </c>
      <c r="J222" s="27" t="s">
        <v>1536</v>
      </c>
      <c r="K222" s="27" t="s">
        <v>1536</v>
      </c>
      <c r="L222" s="27" t="s">
        <v>1536</v>
      </c>
      <c r="M222" s="27" t="s">
        <v>1536</v>
      </c>
      <c r="N222" s="27" t="s">
        <v>1536</v>
      </c>
      <c r="O222" s="27" t="s">
        <v>1536</v>
      </c>
      <c r="P222" s="27" t="s">
        <v>1536</v>
      </c>
      <c r="Q222" s="27" t="s">
        <v>1536</v>
      </c>
      <c r="R222" s="27" t="s">
        <v>1536</v>
      </c>
      <c r="S222" s="27" t="s">
        <v>1536</v>
      </c>
      <c r="T222" s="27" t="s">
        <v>1536</v>
      </c>
      <c r="U222" s="27" t="s">
        <v>1536</v>
      </c>
      <c r="V222" s="27" t="s">
        <v>1536</v>
      </c>
      <c r="W222" s="27" t="s">
        <v>1536</v>
      </c>
      <c r="X222" s="27" t="s">
        <v>1536</v>
      </c>
      <c r="Y222" s="27" t="s">
        <v>1536</v>
      </c>
      <c r="Z222" s="27" t="s">
        <v>1536</v>
      </c>
      <c r="AA222" s="27" t="s">
        <v>1536</v>
      </c>
      <c r="AB222" s="27" t="s">
        <v>1536</v>
      </c>
      <c r="AC222" s="27" t="s">
        <v>1536</v>
      </c>
      <c r="AD222" s="27" t="s">
        <v>1536</v>
      </c>
      <c r="AE222" s="27" t="s">
        <v>1536</v>
      </c>
      <c r="AF222" s="27" t="s">
        <v>1536</v>
      </c>
      <c r="AG222" s="27" t="s">
        <v>1536</v>
      </c>
      <c r="AH222" s="27" t="s">
        <v>1536</v>
      </c>
      <c r="AI222" s="27" t="s">
        <v>1536</v>
      </c>
      <c r="AJ222" s="27" t="s">
        <v>1536</v>
      </c>
      <c r="AK222" s="27" t="s">
        <v>1536</v>
      </c>
      <c r="AL222" s="27" t="s">
        <v>1536</v>
      </c>
      <c r="AM222" s="27" t="s">
        <v>1536</v>
      </c>
      <c r="AN222" s="27" t="s">
        <v>1536</v>
      </c>
      <c r="AO222" s="27" t="s">
        <v>1536</v>
      </c>
      <c r="AP222" s="27" t="s">
        <v>1536</v>
      </c>
      <c r="AQ222" s="27" t="s">
        <v>1536</v>
      </c>
      <c r="AR222" s="27" t="s">
        <v>1536</v>
      </c>
      <c r="AS222" s="27" t="s">
        <v>1536</v>
      </c>
      <c r="AT222" s="27" t="s">
        <v>1536</v>
      </c>
      <c r="AU222" s="27" t="s">
        <v>1536</v>
      </c>
      <c r="AV222" s="27" t="s">
        <v>1536</v>
      </c>
      <c r="AW222" s="28" t="s">
        <v>1536</v>
      </c>
      <c r="AX222" s="28" t="s">
        <v>1536</v>
      </c>
      <c r="AY222" s="28" t="s">
        <v>1536</v>
      </c>
      <c r="AZ222" s="28" t="s">
        <v>1536</v>
      </c>
      <c r="BA222" s="28" t="s">
        <v>1536</v>
      </c>
    </row>
    <row r="223" spans="1:53" s="43" customFormat="1" x14ac:dyDescent="0.2">
      <c r="A223" s="37" t="s">
        <v>442</v>
      </c>
      <c r="B223" s="37" t="s">
        <v>194</v>
      </c>
      <c r="C223" s="37" t="s">
        <v>379</v>
      </c>
      <c r="D223" s="38" t="s">
        <v>374</v>
      </c>
      <c r="E223" s="38" t="s">
        <v>1546</v>
      </c>
      <c r="F223" s="18" t="s">
        <v>195</v>
      </c>
      <c r="G223" s="22" t="s">
        <v>1278</v>
      </c>
      <c r="H223" s="27" t="s">
        <v>1536</v>
      </c>
      <c r="I223" s="27" t="s">
        <v>1536</v>
      </c>
      <c r="J223" s="27" t="s">
        <v>1536</v>
      </c>
      <c r="K223" s="27" t="s">
        <v>1536</v>
      </c>
      <c r="L223" s="27" t="s">
        <v>1536</v>
      </c>
      <c r="M223" s="27" t="s">
        <v>1536</v>
      </c>
      <c r="N223" s="27" t="s">
        <v>1536</v>
      </c>
      <c r="O223" s="27" t="s">
        <v>1536</v>
      </c>
      <c r="P223" s="27" t="s">
        <v>1536</v>
      </c>
      <c r="Q223" s="27" t="s">
        <v>1536</v>
      </c>
      <c r="R223" s="27" t="s">
        <v>1536</v>
      </c>
      <c r="S223" s="27" t="s">
        <v>1536</v>
      </c>
      <c r="T223" s="27" t="s">
        <v>1536</v>
      </c>
      <c r="U223" s="27" t="s">
        <v>1536</v>
      </c>
      <c r="V223" s="27" t="s">
        <v>1536</v>
      </c>
      <c r="W223" s="27" t="s">
        <v>1536</v>
      </c>
      <c r="X223" s="27" t="s">
        <v>1536</v>
      </c>
      <c r="Y223" s="27" t="s">
        <v>1536</v>
      </c>
      <c r="Z223" s="27" t="s">
        <v>1536</v>
      </c>
      <c r="AA223" s="27" t="s">
        <v>1536</v>
      </c>
      <c r="AB223" s="27" t="s">
        <v>1536</v>
      </c>
      <c r="AC223" s="27" t="s">
        <v>1536</v>
      </c>
      <c r="AD223" s="27" t="s">
        <v>1536</v>
      </c>
      <c r="AE223" s="27" t="s">
        <v>1536</v>
      </c>
      <c r="AF223" s="27" t="s">
        <v>1536</v>
      </c>
      <c r="AG223" s="27" t="s">
        <v>1536</v>
      </c>
      <c r="AH223" s="27" t="s">
        <v>1536</v>
      </c>
      <c r="AI223" s="27" t="s">
        <v>1536</v>
      </c>
      <c r="AJ223" s="27" t="s">
        <v>1536</v>
      </c>
      <c r="AK223" s="27" t="s">
        <v>1536</v>
      </c>
      <c r="AL223" s="27" t="s">
        <v>1536</v>
      </c>
      <c r="AM223" s="27" t="s">
        <v>1536</v>
      </c>
      <c r="AN223" s="27" t="s">
        <v>1536</v>
      </c>
      <c r="AO223" s="27" t="s">
        <v>1536</v>
      </c>
      <c r="AP223" s="27" t="s">
        <v>1536</v>
      </c>
      <c r="AQ223" s="27" t="s">
        <v>1536</v>
      </c>
      <c r="AR223" s="27" t="s">
        <v>1536</v>
      </c>
      <c r="AS223" s="27" t="s">
        <v>1536</v>
      </c>
      <c r="AT223" s="27" t="s">
        <v>1536</v>
      </c>
      <c r="AU223" s="27" t="s">
        <v>1536</v>
      </c>
      <c r="AV223" s="27" t="s">
        <v>1536</v>
      </c>
      <c r="AW223" s="28" t="s">
        <v>1536</v>
      </c>
      <c r="AX223" s="28" t="s">
        <v>1536</v>
      </c>
      <c r="AY223" s="28" t="s">
        <v>1536</v>
      </c>
      <c r="AZ223" s="28" t="s">
        <v>1536</v>
      </c>
      <c r="BA223" s="28" t="s">
        <v>1536</v>
      </c>
    </row>
    <row r="224" spans="1:53" s="43" customFormat="1" x14ac:dyDescent="0.2">
      <c r="A224" s="37" t="s">
        <v>442</v>
      </c>
      <c r="B224" s="37" t="s">
        <v>196</v>
      </c>
      <c r="C224" s="37" t="s">
        <v>379</v>
      </c>
      <c r="D224" s="38" t="s">
        <v>374</v>
      </c>
      <c r="E224" s="38" t="s">
        <v>1546</v>
      </c>
      <c r="F224" s="18" t="s">
        <v>197</v>
      </c>
      <c r="G224" s="22" t="s">
        <v>1279</v>
      </c>
      <c r="H224" s="27" t="s">
        <v>1536</v>
      </c>
      <c r="I224" s="27" t="s">
        <v>1536</v>
      </c>
      <c r="J224" s="27" t="s">
        <v>1536</v>
      </c>
      <c r="K224" s="27" t="s">
        <v>1536</v>
      </c>
      <c r="L224" s="27" t="s">
        <v>1536</v>
      </c>
      <c r="M224" s="27" t="s">
        <v>1536</v>
      </c>
      <c r="N224" s="27" t="s">
        <v>1536</v>
      </c>
      <c r="O224" s="27" t="s">
        <v>1536</v>
      </c>
      <c r="P224" s="27" t="s">
        <v>1536</v>
      </c>
      <c r="Q224" s="27" t="s">
        <v>1536</v>
      </c>
      <c r="R224" s="27" t="s">
        <v>1536</v>
      </c>
      <c r="S224" s="27" t="s">
        <v>1536</v>
      </c>
      <c r="T224" s="27" t="s">
        <v>1536</v>
      </c>
      <c r="U224" s="27" t="s">
        <v>1536</v>
      </c>
      <c r="V224" s="27" t="s">
        <v>1536</v>
      </c>
      <c r="W224" s="27" t="s">
        <v>1536</v>
      </c>
      <c r="X224" s="27" t="s">
        <v>1536</v>
      </c>
      <c r="Y224" s="27" t="s">
        <v>1536</v>
      </c>
      <c r="Z224" s="27" t="s">
        <v>1536</v>
      </c>
      <c r="AA224" s="27" t="s">
        <v>1536</v>
      </c>
      <c r="AB224" s="27" t="s">
        <v>1536</v>
      </c>
      <c r="AC224" s="27" t="s">
        <v>1536</v>
      </c>
      <c r="AD224" s="27" t="s">
        <v>1536</v>
      </c>
      <c r="AE224" s="27" t="s">
        <v>1536</v>
      </c>
      <c r="AF224" s="27" t="s">
        <v>1536</v>
      </c>
      <c r="AG224" s="27" t="s">
        <v>1536</v>
      </c>
      <c r="AH224" s="27" t="s">
        <v>1536</v>
      </c>
      <c r="AI224" s="27" t="s">
        <v>1536</v>
      </c>
      <c r="AJ224" s="27" t="s">
        <v>1536</v>
      </c>
      <c r="AK224" s="27" t="s">
        <v>1536</v>
      </c>
      <c r="AL224" s="27" t="s">
        <v>1536</v>
      </c>
      <c r="AM224" s="27" t="s">
        <v>1536</v>
      </c>
      <c r="AN224" s="27" t="s">
        <v>1536</v>
      </c>
      <c r="AO224" s="27" t="s">
        <v>1536</v>
      </c>
      <c r="AP224" s="27" t="s">
        <v>1536</v>
      </c>
      <c r="AQ224" s="27" t="s">
        <v>1536</v>
      </c>
      <c r="AR224" s="27" t="s">
        <v>1536</v>
      </c>
      <c r="AS224" s="27" t="s">
        <v>1536</v>
      </c>
      <c r="AT224" s="27" t="s">
        <v>1536</v>
      </c>
      <c r="AU224" s="27" t="s">
        <v>1536</v>
      </c>
      <c r="AV224" s="27" t="s">
        <v>1536</v>
      </c>
      <c r="AW224" s="28" t="s">
        <v>1536</v>
      </c>
      <c r="AX224" s="28" t="s">
        <v>1536</v>
      </c>
      <c r="AY224" s="28" t="s">
        <v>1536</v>
      </c>
      <c r="AZ224" s="28" t="s">
        <v>1536</v>
      </c>
      <c r="BA224" s="28" t="s">
        <v>1536</v>
      </c>
    </row>
    <row r="225" spans="1:53" s="43" customFormat="1" x14ac:dyDescent="0.2">
      <c r="A225" s="37" t="s">
        <v>442</v>
      </c>
      <c r="B225" s="37" t="s">
        <v>198</v>
      </c>
      <c r="C225" s="37"/>
      <c r="D225" s="38" t="s">
        <v>374</v>
      </c>
      <c r="E225" s="38" t="s">
        <v>1546</v>
      </c>
      <c r="F225" s="18" t="s">
        <v>199</v>
      </c>
      <c r="G225" s="22" t="s">
        <v>1280</v>
      </c>
      <c r="H225" s="27" t="s">
        <v>1536</v>
      </c>
      <c r="I225" s="27" t="s">
        <v>1536</v>
      </c>
      <c r="J225" s="27" t="s">
        <v>1536</v>
      </c>
      <c r="K225" s="27" t="s">
        <v>1536</v>
      </c>
      <c r="L225" s="27" t="s">
        <v>1536</v>
      </c>
      <c r="M225" s="27" t="s">
        <v>1536</v>
      </c>
      <c r="N225" s="27" t="s">
        <v>1536</v>
      </c>
      <c r="O225" s="27" t="s">
        <v>1536</v>
      </c>
      <c r="P225" s="27" t="s">
        <v>1536</v>
      </c>
      <c r="Q225" s="27" t="s">
        <v>1536</v>
      </c>
      <c r="R225" s="27" t="s">
        <v>1536</v>
      </c>
      <c r="S225" s="27" t="s">
        <v>1536</v>
      </c>
      <c r="T225" s="27" t="s">
        <v>1536</v>
      </c>
      <c r="U225" s="27" t="s">
        <v>1536</v>
      </c>
      <c r="V225" s="27" t="s">
        <v>1536</v>
      </c>
      <c r="W225" s="27" t="s">
        <v>1536</v>
      </c>
      <c r="X225" s="27" t="s">
        <v>1536</v>
      </c>
      <c r="Y225" s="27" t="s">
        <v>1536</v>
      </c>
      <c r="Z225" s="27" t="s">
        <v>1536</v>
      </c>
      <c r="AA225" s="27" t="s">
        <v>1536</v>
      </c>
      <c r="AB225" s="27" t="s">
        <v>1536</v>
      </c>
      <c r="AC225" s="27" t="s">
        <v>1536</v>
      </c>
      <c r="AD225" s="27" t="s">
        <v>1536</v>
      </c>
      <c r="AE225" s="27" t="s">
        <v>1536</v>
      </c>
      <c r="AF225" s="27" t="s">
        <v>1536</v>
      </c>
      <c r="AG225" s="27" t="s">
        <v>1536</v>
      </c>
      <c r="AH225" s="27" t="s">
        <v>1536</v>
      </c>
      <c r="AI225" s="27" t="s">
        <v>1536</v>
      </c>
      <c r="AJ225" s="27" t="s">
        <v>1536</v>
      </c>
      <c r="AK225" s="27" t="s">
        <v>1536</v>
      </c>
      <c r="AL225" s="27" t="s">
        <v>1536</v>
      </c>
      <c r="AM225" s="27" t="s">
        <v>1536</v>
      </c>
      <c r="AN225" s="27" t="s">
        <v>1536</v>
      </c>
      <c r="AO225" s="27" t="s">
        <v>1536</v>
      </c>
      <c r="AP225" s="27" t="s">
        <v>1536</v>
      </c>
      <c r="AQ225" s="27" t="s">
        <v>1536</v>
      </c>
      <c r="AR225" s="27" t="s">
        <v>1536</v>
      </c>
      <c r="AS225" s="27" t="s">
        <v>1536</v>
      </c>
      <c r="AT225" s="27" t="s">
        <v>1536</v>
      </c>
      <c r="AU225" s="27" t="s">
        <v>1536</v>
      </c>
      <c r="AV225" s="27" t="s">
        <v>1536</v>
      </c>
      <c r="AW225" s="28" t="s">
        <v>1536</v>
      </c>
      <c r="AX225" s="28" t="s">
        <v>1536</v>
      </c>
      <c r="AY225" s="28" t="s">
        <v>1536</v>
      </c>
      <c r="AZ225" s="28" t="s">
        <v>1536</v>
      </c>
      <c r="BA225" s="28" t="s">
        <v>1536</v>
      </c>
    </row>
    <row r="226" spans="1:53" s="43" customFormat="1" x14ac:dyDescent="0.2">
      <c r="A226" s="37" t="s">
        <v>442</v>
      </c>
      <c r="B226" s="37" t="s">
        <v>200</v>
      </c>
      <c r="C226" s="37" t="s">
        <v>379</v>
      </c>
      <c r="D226" s="38" t="s">
        <v>374</v>
      </c>
      <c r="E226" s="38" t="s">
        <v>1546</v>
      </c>
      <c r="F226" s="18" t="s">
        <v>201</v>
      </c>
      <c r="G226" s="22" t="s">
        <v>1281</v>
      </c>
      <c r="H226" s="27" t="s">
        <v>1536</v>
      </c>
      <c r="I226" s="27" t="s">
        <v>1536</v>
      </c>
      <c r="J226" s="27" t="s">
        <v>1536</v>
      </c>
      <c r="K226" s="27" t="s">
        <v>1536</v>
      </c>
      <c r="L226" s="27" t="s">
        <v>1536</v>
      </c>
      <c r="M226" s="27" t="s">
        <v>1536</v>
      </c>
      <c r="N226" s="27" t="s">
        <v>1536</v>
      </c>
      <c r="O226" s="27" t="s">
        <v>1536</v>
      </c>
      <c r="P226" s="27" t="s">
        <v>1536</v>
      </c>
      <c r="Q226" s="27" t="s">
        <v>1536</v>
      </c>
      <c r="R226" s="27" t="s">
        <v>1536</v>
      </c>
      <c r="S226" s="27" t="s">
        <v>1536</v>
      </c>
      <c r="T226" s="27" t="s">
        <v>1536</v>
      </c>
      <c r="U226" s="27" t="s">
        <v>1536</v>
      </c>
      <c r="V226" s="27" t="s">
        <v>1536</v>
      </c>
      <c r="W226" s="27" t="s">
        <v>1536</v>
      </c>
      <c r="X226" s="27" t="s">
        <v>1536</v>
      </c>
      <c r="Y226" s="27" t="s">
        <v>1536</v>
      </c>
      <c r="Z226" s="27" t="s">
        <v>1536</v>
      </c>
      <c r="AA226" s="27" t="s">
        <v>1536</v>
      </c>
      <c r="AB226" s="27" t="s">
        <v>1536</v>
      </c>
      <c r="AC226" s="27" t="s">
        <v>1536</v>
      </c>
      <c r="AD226" s="27" t="s">
        <v>1536</v>
      </c>
      <c r="AE226" s="27" t="s">
        <v>1536</v>
      </c>
      <c r="AF226" s="27" t="s">
        <v>1536</v>
      </c>
      <c r="AG226" s="27" t="s">
        <v>1536</v>
      </c>
      <c r="AH226" s="27" t="s">
        <v>1536</v>
      </c>
      <c r="AI226" s="27" t="s">
        <v>1536</v>
      </c>
      <c r="AJ226" s="27" t="s">
        <v>1536</v>
      </c>
      <c r="AK226" s="27" t="s">
        <v>1536</v>
      </c>
      <c r="AL226" s="27" t="s">
        <v>1536</v>
      </c>
      <c r="AM226" s="27" t="s">
        <v>1536</v>
      </c>
      <c r="AN226" s="27" t="s">
        <v>1536</v>
      </c>
      <c r="AO226" s="27" t="s">
        <v>1536</v>
      </c>
      <c r="AP226" s="27" t="s">
        <v>1536</v>
      </c>
      <c r="AQ226" s="27" t="s">
        <v>1536</v>
      </c>
      <c r="AR226" s="27" t="s">
        <v>1536</v>
      </c>
      <c r="AS226" s="27" t="s">
        <v>1536</v>
      </c>
      <c r="AT226" s="27" t="s">
        <v>1536</v>
      </c>
      <c r="AU226" s="27" t="s">
        <v>1536</v>
      </c>
      <c r="AV226" s="27" t="s">
        <v>1536</v>
      </c>
      <c r="AW226" s="28" t="s">
        <v>1536</v>
      </c>
      <c r="AX226" s="28" t="s">
        <v>1536</v>
      </c>
      <c r="AY226" s="28" t="s">
        <v>1536</v>
      </c>
      <c r="AZ226" s="28" t="s">
        <v>1536</v>
      </c>
      <c r="BA226" s="28" t="s">
        <v>1536</v>
      </c>
    </row>
    <row r="227" spans="1:53" s="43" customFormat="1" x14ac:dyDescent="0.2">
      <c r="A227" s="37" t="s">
        <v>442</v>
      </c>
      <c r="B227" s="37" t="s">
        <v>202</v>
      </c>
      <c r="C227" s="37" t="s">
        <v>375</v>
      </c>
      <c r="D227" s="38" t="s">
        <v>374</v>
      </c>
      <c r="E227" s="38" t="s">
        <v>1546</v>
      </c>
      <c r="F227" s="87" t="s">
        <v>203</v>
      </c>
      <c r="G227" s="22" t="s">
        <v>1282</v>
      </c>
      <c r="H227" s="27" t="s">
        <v>1536</v>
      </c>
      <c r="I227" s="27" t="s">
        <v>1536</v>
      </c>
      <c r="J227" s="27" t="s">
        <v>1536</v>
      </c>
      <c r="K227" s="27" t="s">
        <v>1536</v>
      </c>
      <c r="L227" s="27" t="s">
        <v>1536</v>
      </c>
      <c r="M227" s="27" t="s">
        <v>1536</v>
      </c>
      <c r="N227" s="27" t="s">
        <v>1536</v>
      </c>
      <c r="O227" s="27" t="s">
        <v>1536</v>
      </c>
      <c r="P227" s="27" t="s">
        <v>1536</v>
      </c>
      <c r="Q227" s="27" t="s">
        <v>1536</v>
      </c>
      <c r="R227" s="27" t="s">
        <v>1536</v>
      </c>
      <c r="S227" s="27" t="s">
        <v>1536</v>
      </c>
      <c r="T227" s="27" t="s">
        <v>1536</v>
      </c>
      <c r="U227" s="27" t="s">
        <v>1536</v>
      </c>
      <c r="V227" s="27" t="s">
        <v>1536</v>
      </c>
      <c r="W227" s="27" t="s">
        <v>1536</v>
      </c>
      <c r="X227" s="27" t="s">
        <v>1536</v>
      </c>
      <c r="Y227" s="27" t="s">
        <v>1536</v>
      </c>
      <c r="Z227" s="27" t="s">
        <v>1536</v>
      </c>
      <c r="AA227" s="27" t="s">
        <v>1536</v>
      </c>
      <c r="AB227" s="27" t="s">
        <v>1536</v>
      </c>
      <c r="AC227" s="27" t="s">
        <v>1536</v>
      </c>
      <c r="AD227" s="27" t="s">
        <v>1536</v>
      </c>
      <c r="AE227" s="27" t="s">
        <v>1536</v>
      </c>
      <c r="AF227" s="27" t="s">
        <v>1536</v>
      </c>
      <c r="AG227" s="27" t="s">
        <v>1536</v>
      </c>
      <c r="AH227" s="27" t="s">
        <v>1536</v>
      </c>
      <c r="AI227" s="27" t="s">
        <v>1536</v>
      </c>
      <c r="AJ227" s="27" t="s">
        <v>1536</v>
      </c>
      <c r="AK227" s="27" t="s">
        <v>1536</v>
      </c>
      <c r="AL227" s="27" t="s">
        <v>1536</v>
      </c>
      <c r="AM227" s="27" t="s">
        <v>1536</v>
      </c>
      <c r="AN227" s="27" t="s">
        <v>1536</v>
      </c>
      <c r="AO227" s="27" t="s">
        <v>1536</v>
      </c>
      <c r="AP227" s="27" t="s">
        <v>1536</v>
      </c>
      <c r="AQ227" s="27" t="s">
        <v>1536</v>
      </c>
      <c r="AR227" s="27" t="s">
        <v>1536</v>
      </c>
      <c r="AS227" s="27" t="s">
        <v>1536</v>
      </c>
      <c r="AT227" s="27" t="s">
        <v>1536</v>
      </c>
      <c r="AU227" s="27" t="s">
        <v>1536</v>
      </c>
      <c r="AV227" s="27" t="s">
        <v>1536</v>
      </c>
      <c r="AW227" s="28" t="s">
        <v>1536</v>
      </c>
      <c r="AX227" s="28" t="s">
        <v>1536</v>
      </c>
      <c r="AY227" s="28" t="s">
        <v>1536</v>
      </c>
      <c r="AZ227" s="28" t="s">
        <v>1536</v>
      </c>
      <c r="BA227" s="28" t="s">
        <v>1536</v>
      </c>
    </row>
    <row r="228" spans="1:53" s="43" customFormat="1" x14ac:dyDescent="0.2">
      <c r="A228" s="37" t="s">
        <v>442</v>
      </c>
      <c r="B228" s="37" t="s">
        <v>204</v>
      </c>
      <c r="C228" s="37" t="s">
        <v>375</v>
      </c>
      <c r="D228" s="38" t="s">
        <v>374</v>
      </c>
      <c r="E228" s="38" t="s">
        <v>1546</v>
      </c>
      <c r="F228" s="31" t="s">
        <v>205</v>
      </c>
      <c r="G228" s="22" t="s">
        <v>1283</v>
      </c>
      <c r="H228" s="27" t="s">
        <v>1536</v>
      </c>
      <c r="I228" s="27" t="s">
        <v>1536</v>
      </c>
      <c r="J228" s="27" t="s">
        <v>1536</v>
      </c>
      <c r="K228" s="27" t="s">
        <v>1536</v>
      </c>
      <c r="L228" s="27" t="s">
        <v>1536</v>
      </c>
      <c r="M228" s="27" t="s">
        <v>1536</v>
      </c>
      <c r="N228" s="27" t="s">
        <v>1536</v>
      </c>
      <c r="O228" s="27" t="s">
        <v>1536</v>
      </c>
      <c r="P228" s="27" t="s">
        <v>1536</v>
      </c>
      <c r="Q228" s="27" t="s">
        <v>1536</v>
      </c>
      <c r="R228" s="27" t="s">
        <v>1536</v>
      </c>
      <c r="S228" s="27" t="s">
        <v>1536</v>
      </c>
      <c r="T228" s="27" t="s">
        <v>1536</v>
      </c>
      <c r="U228" s="27" t="s">
        <v>1536</v>
      </c>
      <c r="V228" s="27" t="s">
        <v>1536</v>
      </c>
      <c r="W228" s="27" t="s">
        <v>1536</v>
      </c>
      <c r="X228" s="27" t="s">
        <v>1536</v>
      </c>
      <c r="Y228" s="27" t="s">
        <v>1536</v>
      </c>
      <c r="Z228" s="27" t="s">
        <v>1536</v>
      </c>
      <c r="AA228" s="27" t="s">
        <v>1536</v>
      </c>
      <c r="AB228" s="27" t="s">
        <v>1536</v>
      </c>
      <c r="AC228" s="27" t="s">
        <v>1536</v>
      </c>
      <c r="AD228" s="27" t="s">
        <v>1536</v>
      </c>
      <c r="AE228" s="27" t="s">
        <v>1536</v>
      </c>
      <c r="AF228" s="27" t="s">
        <v>1536</v>
      </c>
      <c r="AG228" s="27" t="s">
        <v>1536</v>
      </c>
      <c r="AH228" s="27" t="s">
        <v>1536</v>
      </c>
      <c r="AI228" s="27" t="s">
        <v>1536</v>
      </c>
      <c r="AJ228" s="27" t="s">
        <v>1536</v>
      </c>
      <c r="AK228" s="27" t="s">
        <v>1536</v>
      </c>
      <c r="AL228" s="27" t="s">
        <v>1536</v>
      </c>
      <c r="AM228" s="27" t="s">
        <v>1536</v>
      </c>
      <c r="AN228" s="27" t="s">
        <v>1536</v>
      </c>
      <c r="AO228" s="27" t="s">
        <v>1536</v>
      </c>
      <c r="AP228" s="27" t="s">
        <v>1536</v>
      </c>
      <c r="AQ228" s="27" t="s">
        <v>1536</v>
      </c>
      <c r="AR228" s="27" t="s">
        <v>1536</v>
      </c>
      <c r="AS228" s="27" t="s">
        <v>1536</v>
      </c>
      <c r="AT228" s="27" t="s">
        <v>1536</v>
      </c>
      <c r="AU228" s="27" t="s">
        <v>1536</v>
      </c>
      <c r="AV228" s="27" t="s">
        <v>1536</v>
      </c>
      <c r="AW228" s="28" t="s">
        <v>1536</v>
      </c>
      <c r="AX228" s="28" t="s">
        <v>1536</v>
      </c>
      <c r="AY228" s="28" t="s">
        <v>1536</v>
      </c>
      <c r="AZ228" s="28" t="s">
        <v>1536</v>
      </c>
      <c r="BA228" s="28" t="s">
        <v>1536</v>
      </c>
    </row>
    <row r="229" spans="1:53" s="43" customFormat="1" x14ac:dyDescent="0.2">
      <c r="A229" s="37" t="s">
        <v>442</v>
      </c>
      <c r="B229" s="37" t="s">
        <v>206</v>
      </c>
      <c r="C229" s="37" t="s">
        <v>375</v>
      </c>
      <c r="D229" s="38" t="s">
        <v>374</v>
      </c>
      <c r="E229" s="38" t="s">
        <v>1546</v>
      </c>
      <c r="F229" s="31" t="s">
        <v>207</v>
      </c>
      <c r="G229" s="22" t="s">
        <v>1284</v>
      </c>
      <c r="H229" s="27" t="s">
        <v>1536</v>
      </c>
      <c r="I229" s="27" t="s">
        <v>1536</v>
      </c>
      <c r="J229" s="27" t="s">
        <v>1536</v>
      </c>
      <c r="K229" s="27" t="s">
        <v>1536</v>
      </c>
      <c r="L229" s="27" t="s">
        <v>1536</v>
      </c>
      <c r="M229" s="27" t="s">
        <v>1536</v>
      </c>
      <c r="N229" s="27" t="s">
        <v>1536</v>
      </c>
      <c r="O229" s="27" t="s">
        <v>1536</v>
      </c>
      <c r="P229" s="27" t="s">
        <v>1536</v>
      </c>
      <c r="Q229" s="27" t="s">
        <v>1536</v>
      </c>
      <c r="R229" s="27" t="s">
        <v>1536</v>
      </c>
      <c r="S229" s="27" t="s">
        <v>1536</v>
      </c>
      <c r="T229" s="27" t="s">
        <v>1536</v>
      </c>
      <c r="U229" s="27" t="s">
        <v>1536</v>
      </c>
      <c r="V229" s="27" t="s">
        <v>1536</v>
      </c>
      <c r="W229" s="27" t="s">
        <v>1536</v>
      </c>
      <c r="X229" s="27" t="s">
        <v>1536</v>
      </c>
      <c r="Y229" s="27" t="s">
        <v>1536</v>
      </c>
      <c r="Z229" s="27" t="s">
        <v>1536</v>
      </c>
      <c r="AA229" s="27" t="s">
        <v>1536</v>
      </c>
      <c r="AB229" s="27" t="s">
        <v>1536</v>
      </c>
      <c r="AC229" s="27" t="s">
        <v>1536</v>
      </c>
      <c r="AD229" s="27" t="s">
        <v>1536</v>
      </c>
      <c r="AE229" s="27" t="s">
        <v>1536</v>
      </c>
      <c r="AF229" s="27" t="s">
        <v>1536</v>
      </c>
      <c r="AG229" s="27" t="s">
        <v>1536</v>
      </c>
      <c r="AH229" s="27" t="s">
        <v>1536</v>
      </c>
      <c r="AI229" s="27" t="s">
        <v>1536</v>
      </c>
      <c r="AJ229" s="27" t="s">
        <v>1536</v>
      </c>
      <c r="AK229" s="27" t="s">
        <v>1536</v>
      </c>
      <c r="AL229" s="27" t="s">
        <v>1536</v>
      </c>
      <c r="AM229" s="27" t="s">
        <v>1536</v>
      </c>
      <c r="AN229" s="27" t="s">
        <v>1536</v>
      </c>
      <c r="AO229" s="27" t="s">
        <v>1536</v>
      </c>
      <c r="AP229" s="27" t="s">
        <v>1536</v>
      </c>
      <c r="AQ229" s="27" t="s">
        <v>1536</v>
      </c>
      <c r="AR229" s="27" t="s">
        <v>1536</v>
      </c>
      <c r="AS229" s="27" t="s">
        <v>1536</v>
      </c>
      <c r="AT229" s="27" t="s">
        <v>1536</v>
      </c>
      <c r="AU229" s="27" t="s">
        <v>1536</v>
      </c>
      <c r="AV229" s="27" t="s">
        <v>1536</v>
      </c>
      <c r="AW229" s="28" t="s">
        <v>1536</v>
      </c>
      <c r="AX229" s="28" t="s">
        <v>1536</v>
      </c>
      <c r="AY229" s="28" t="s">
        <v>1536</v>
      </c>
      <c r="AZ229" s="28" t="s">
        <v>1536</v>
      </c>
      <c r="BA229" s="28" t="s">
        <v>1536</v>
      </c>
    </row>
    <row r="230" spans="1:53" s="109" customFormat="1" x14ac:dyDescent="0.2">
      <c r="A230" s="98"/>
      <c r="B230" s="98"/>
      <c r="C230" s="98"/>
      <c r="D230" s="98"/>
      <c r="E230" s="98"/>
      <c r="F230" s="130" t="s">
        <v>208</v>
      </c>
      <c r="G230" s="131"/>
      <c r="H230" s="112"/>
      <c r="I230" s="129"/>
      <c r="J230" s="129"/>
      <c r="K230" s="129"/>
      <c r="L230" s="129"/>
      <c r="M230" s="129"/>
      <c r="N230" s="129"/>
      <c r="O230" s="129"/>
      <c r="P230" s="129"/>
      <c r="Q230" s="129"/>
      <c r="R230" s="129"/>
      <c r="S230" s="129"/>
      <c r="T230" s="129"/>
      <c r="U230" s="129"/>
      <c r="V230" s="129"/>
      <c r="W230" s="129"/>
      <c r="X230" s="129"/>
      <c r="Y230" s="129"/>
      <c r="Z230" s="129"/>
      <c r="AA230" s="129"/>
      <c r="AB230" s="129"/>
      <c r="AC230" s="129"/>
      <c r="AD230" s="129"/>
      <c r="AE230" s="129"/>
      <c r="AF230" s="129"/>
      <c r="AG230" s="129"/>
      <c r="AH230" s="129"/>
      <c r="AI230" s="129"/>
      <c r="AJ230" s="129"/>
      <c r="AK230" s="129"/>
      <c r="AL230" s="129"/>
      <c r="AM230" s="129"/>
      <c r="AN230" s="129"/>
      <c r="AO230" s="129"/>
      <c r="AP230" s="129"/>
      <c r="AQ230" s="129"/>
      <c r="AR230" s="129"/>
      <c r="AS230" s="129"/>
      <c r="AT230" s="129"/>
      <c r="AU230" s="129"/>
      <c r="AV230" s="129"/>
      <c r="AW230" s="129"/>
      <c r="AX230" s="129"/>
      <c r="AY230" s="129"/>
      <c r="AZ230" s="129"/>
      <c r="BA230" s="129"/>
    </row>
    <row r="231" spans="1:53" s="42" customFormat="1" x14ac:dyDescent="0.2">
      <c r="A231" s="37" t="s">
        <v>442</v>
      </c>
      <c r="B231" s="37" t="s">
        <v>209</v>
      </c>
      <c r="C231" s="37" t="s">
        <v>380</v>
      </c>
      <c r="D231" s="38"/>
      <c r="E231" s="38"/>
      <c r="F231" s="65" t="s">
        <v>210</v>
      </c>
      <c r="G231" s="22" t="s">
        <v>1285</v>
      </c>
      <c r="H231" s="45" t="s">
        <v>1536</v>
      </c>
      <c r="I231" s="45" t="s">
        <v>1536</v>
      </c>
      <c r="J231" s="45" t="s">
        <v>1536</v>
      </c>
      <c r="K231" s="45" t="s">
        <v>1536</v>
      </c>
      <c r="L231" s="45" t="s">
        <v>1536</v>
      </c>
      <c r="M231" s="45" t="s">
        <v>1536</v>
      </c>
      <c r="N231" s="45" t="s">
        <v>1536</v>
      </c>
      <c r="O231" s="45" t="s">
        <v>1536</v>
      </c>
      <c r="P231" s="45" t="s">
        <v>1536</v>
      </c>
      <c r="Q231" s="45" t="s">
        <v>1536</v>
      </c>
      <c r="R231" s="45" t="s">
        <v>1536</v>
      </c>
      <c r="S231" s="45" t="s">
        <v>1536</v>
      </c>
      <c r="T231" s="45" t="s">
        <v>1536</v>
      </c>
      <c r="U231" s="45" t="s">
        <v>1536</v>
      </c>
      <c r="V231" s="45" t="s">
        <v>1536</v>
      </c>
      <c r="W231" s="45" t="s">
        <v>1536</v>
      </c>
      <c r="X231" s="45" t="s">
        <v>1536</v>
      </c>
      <c r="Y231" s="45" t="s">
        <v>1536</v>
      </c>
      <c r="Z231" s="45" t="s">
        <v>1536</v>
      </c>
      <c r="AA231" s="45" t="s">
        <v>1536</v>
      </c>
      <c r="AB231" s="45" t="s">
        <v>1536</v>
      </c>
      <c r="AC231" s="45" t="s">
        <v>1536</v>
      </c>
      <c r="AD231" s="45" t="s">
        <v>1536</v>
      </c>
      <c r="AE231" s="45" t="s">
        <v>1536</v>
      </c>
      <c r="AF231" s="45" t="s">
        <v>1536</v>
      </c>
      <c r="AG231" s="45" t="s">
        <v>1536</v>
      </c>
      <c r="AH231" s="45" t="s">
        <v>1536</v>
      </c>
      <c r="AI231" s="45" t="s">
        <v>1536</v>
      </c>
      <c r="AJ231" s="45" t="s">
        <v>1536</v>
      </c>
      <c r="AK231" s="45" t="s">
        <v>1536</v>
      </c>
      <c r="AL231" s="45" t="s">
        <v>1536</v>
      </c>
      <c r="AM231" s="45" t="s">
        <v>1536</v>
      </c>
      <c r="AN231" s="45" t="s">
        <v>1536</v>
      </c>
      <c r="AO231" s="45" t="s">
        <v>1536</v>
      </c>
      <c r="AP231" s="45" t="s">
        <v>1536</v>
      </c>
      <c r="AQ231" s="45" t="s">
        <v>1536</v>
      </c>
      <c r="AR231" s="45" t="s">
        <v>1536</v>
      </c>
      <c r="AS231" s="45" t="s">
        <v>1536</v>
      </c>
      <c r="AT231" s="45" t="s">
        <v>1536</v>
      </c>
      <c r="AU231" s="45" t="s">
        <v>1536</v>
      </c>
      <c r="AV231" s="45" t="s">
        <v>1536</v>
      </c>
      <c r="AW231" s="48" t="s">
        <v>1536</v>
      </c>
      <c r="AX231" s="48" t="s">
        <v>1536</v>
      </c>
      <c r="AY231" s="48" t="s">
        <v>1536</v>
      </c>
      <c r="AZ231" s="48" t="s">
        <v>1536</v>
      </c>
      <c r="BA231" s="48" t="s">
        <v>1536</v>
      </c>
    </row>
    <row r="232" spans="1:53" s="42" customFormat="1" x14ac:dyDescent="0.2">
      <c r="A232" s="37" t="s">
        <v>442</v>
      </c>
      <c r="B232" s="37" t="s">
        <v>211</v>
      </c>
      <c r="C232" s="37" t="s">
        <v>379</v>
      </c>
      <c r="D232" s="38"/>
      <c r="E232" s="38"/>
      <c r="F232" s="23" t="s">
        <v>212</v>
      </c>
      <c r="G232" s="22" t="s">
        <v>1286</v>
      </c>
      <c r="H232" s="45" t="s">
        <v>1536</v>
      </c>
      <c r="I232" s="45" t="s">
        <v>1536</v>
      </c>
      <c r="J232" s="45" t="s">
        <v>1536</v>
      </c>
      <c r="K232" s="45" t="s">
        <v>1536</v>
      </c>
      <c r="L232" s="45" t="s">
        <v>1536</v>
      </c>
      <c r="M232" s="45" t="s">
        <v>1536</v>
      </c>
      <c r="N232" s="45" t="s">
        <v>1536</v>
      </c>
      <c r="O232" s="45" t="s">
        <v>1536</v>
      </c>
      <c r="P232" s="45" t="s">
        <v>1536</v>
      </c>
      <c r="Q232" s="45" t="s">
        <v>1536</v>
      </c>
      <c r="R232" s="45" t="s">
        <v>1536</v>
      </c>
      <c r="S232" s="45" t="s">
        <v>1536</v>
      </c>
      <c r="T232" s="45" t="s">
        <v>1536</v>
      </c>
      <c r="U232" s="45" t="s">
        <v>1536</v>
      </c>
      <c r="V232" s="45" t="s">
        <v>1536</v>
      </c>
      <c r="W232" s="45" t="s">
        <v>1536</v>
      </c>
      <c r="X232" s="45" t="s">
        <v>1536</v>
      </c>
      <c r="Y232" s="45" t="s">
        <v>1536</v>
      </c>
      <c r="Z232" s="45" t="s">
        <v>1536</v>
      </c>
      <c r="AA232" s="45" t="s">
        <v>1536</v>
      </c>
      <c r="AB232" s="45" t="s">
        <v>1536</v>
      </c>
      <c r="AC232" s="45" t="s">
        <v>1536</v>
      </c>
      <c r="AD232" s="45" t="s">
        <v>1536</v>
      </c>
      <c r="AE232" s="45" t="s">
        <v>1536</v>
      </c>
      <c r="AF232" s="27" t="s">
        <v>1536</v>
      </c>
      <c r="AG232" s="27" t="s">
        <v>1536</v>
      </c>
      <c r="AH232" s="27" t="s">
        <v>1536</v>
      </c>
      <c r="AI232" s="27" t="s">
        <v>1536</v>
      </c>
      <c r="AJ232" s="27" t="s">
        <v>1536</v>
      </c>
      <c r="AK232" s="27" t="s">
        <v>1536</v>
      </c>
      <c r="AL232" s="27" t="s">
        <v>1536</v>
      </c>
      <c r="AM232" s="27" t="s">
        <v>1536</v>
      </c>
      <c r="AN232" s="27" t="s">
        <v>1536</v>
      </c>
      <c r="AO232" s="27" t="s">
        <v>1536</v>
      </c>
      <c r="AP232" s="27" t="s">
        <v>1536</v>
      </c>
      <c r="AQ232" s="27" t="s">
        <v>1536</v>
      </c>
      <c r="AR232" s="27" t="s">
        <v>1536</v>
      </c>
      <c r="AS232" s="27" t="s">
        <v>1536</v>
      </c>
      <c r="AT232" s="27" t="s">
        <v>1536</v>
      </c>
      <c r="AU232" s="27" t="s">
        <v>1536</v>
      </c>
      <c r="AV232" s="27" t="s">
        <v>1536</v>
      </c>
      <c r="AW232" s="28" t="s">
        <v>1536</v>
      </c>
      <c r="AX232" s="28" t="s">
        <v>1536</v>
      </c>
      <c r="AY232" s="28" t="s">
        <v>1536</v>
      </c>
      <c r="AZ232" s="28" t="s">
        <v>1536</v>
      </c>
      <c r="BA232" s="28" t="s">
        <v>1536</v>
      </c>
    </row>
    <row r="233" spans="1:53" s="42" customFormat="1" x14ac:dyDescent="0.2">
      <c r="A233" s="37" t="s">
        <v>442</v>
      </c>
      <c r="B233" s="37" t="s">
        <v>213</v>
      </c>
      <c r="C233" s="37" t="s">
        <v>379</v>
      </c>
      <c r="D233" s="38"/>
      <c r="E233" s="38"/>
      <c r="F233" s="30" t="s">
        <v>214</v>
      </c>
      <c r="G233" s="22" t="s">
        <v>1287</v>
      </c>
      <c r="H233" s="45" t="s">
        <v>1536</v>
      </c>
      <c r="I233" s="45" t="s">
        <v>1536</v>
      </c>
      <c r="J233" s="45" t="s">
        <v>1536</v>
      </c>
      <c r="K233" s="45" t="s">
        <v>1536</v>
      </c>
      <c r="L233" s="45" t="s">
        <v>1536</v>
      </c>
      <c r="M233" s="45" t="s">
        <v>1536</v>
      </c>
      <c r="N233" s="45" t="s">
        <v>1536</v>
      </c>
      <c r="O233" s="45" t="s">
        <v>1536</v>
      </c>
      <c r="P233" s="45" t="s">
        <v>1536</v>
      </c>
      <c r="Q233" s="45" t="s">
        <v>1536</v>
      </c>
      <c r="R233" s="45" t="s">
        <v>1536</v>
      </c>
      <c r="S233" s="45" t="s">
        <v>1536</v>
      </c>
      <c r="T233" s="45" t="s">
        <v>1536</v>
      </c>
      <c r="U233" s="45" t="s">
        <v>1536</v>
      </c>
      <c r="V233" s="45" t="s">
        <v>1536</v>
      </c>
      <c r="W233" s="45" t="s">
        <v>1536</v>
      </c>
      <c r="X233" s="45" t="s">
        <v>1536</v>
      </c>
      <c r="Y233" s="45" t="s">
        <v>1536</v>
      </c>
      <c r="Z233" s="45" t="s">
        <v>1536</v>
      </c>
      <c r="AA233" s="45" t="s">
        <v>1536</v>
      </c>
      <c r="AB233" s="45" t="s">
        <v>1536</v>
      </c>
      <c r="AC233" s="45" t="s">
        <v>1536</v>
      </c>
      <c r="AD233" s="45" t="s">
        <v>1536</v>
      </c>
      <c r="AE233" s="45" t="s">
        <v>1536</v>
      </c>
      <c r="AF233" s="27" t="s">
        <v>1536</v>
      </c>
      <c r="AG233" s="27" t="s">
        <v>1536</v>
      </c>
      <c r="AH233" s="27" t="s">
        <v>1536</v>
      </c>
      <c r="AI233" s="27" t="s">
        <v>1536</v>
      </c>
      <c r="AJ233" s="27" t="s">
        <v>1536</v>
      </c>
      <c r="AK233" s="27" t="s">
        <v>1536</v>
      </c>
      <c r="AL233" s="27" t="s">
        <v>1536</v>
      </c>
      <c r="AM233" s="27" t="s">
        <v>1536</v>
      </c>
      <c r="AN233" s="27" t="s">
        <v>1536</v>
      </c>
      <c r="AO233" s="27" t="s">
        <v>1536</v>
      </c>
      <c r="AP233" s="27" t="s">
        <v>1536</v>
      </c>
      <c r="AQ233" s="27" t="s">
        <v>1536</v>
      </c>
      <c r="AR233" s="27" t="s">
        <v>1536</v>
      </c>
      <c r="AS233" s="27" t="s">
        <v>1536</v>
      </c>
      <c r="AT233" s="27" t="s">
        <v>1536</v>
      </c>
      <c r="AU233" s="27" t="s">
        <v>1536</v>
      </c>
      <c r="AV233" s="27" t="s">
        <v>1536</v>
      </c>
      <c r="AW233" s="28" t="s">
        <v>1536</v>
      </c>
      <c r="AX233" s="28" t="s">
        <v>1536</v>
      </c>
      <c r="AY233" s="28" t="s">
        <v>1536</v>
      </c>
      <c r="AZ233" s="28" t="s">
        <v>1536</v>
      </c>
      <c r="BA233" s="28" t="s">
        <v>1536</v>
      </c>
    </row>
    <row r="234" spans="1:53" s="43" customFormat="1" x14ac:dyDescent="0.2">
      <c r="A234" s="37" t="s">
        <v>442</v>
      </c>
      <c r="B234" s="37" t="s">
        <v>215</v>
      </c>
      <c r="C234" s="37" t="s">
        <v>379</v>
      </c>
      <c r="D234" s="38" t="s">
        <v>374</v>
      </c>
      <c r="E234" s="38"/>
      <c r="F234" s="23" t="s">
        <v>216</v>
      </c>
      <c r="G234" s="22" t="s">
        <v>1288</v>
      </c>
      <c r="H234" s="45" t="s">
        <v>1536</v>
      </c>
      <c r="I234" s="45" t="s">
        <v>1536</v>
      </c>
      <c r="J234" s="45" t="s">
        <v>1536</v>
      </c>
      <c r="K234" s="45" t="s">
        <v>1536</v>
      </c>
      <c r="L234" s="45" t="s">
        <v>1536</v>
      </c>
      <c r="M234" s="45" t="s">
        <v>1536</v>
      </c>
      <c r="N234" s="45" t="s">
        <v>1536</v>
      </c>
      <c r="O234" s="45" t="s">
        <v>1536</v>
      </c>
      <c r="P234" s="45" t="s">
        <v>1536</v>
      </c>
      <c r="Q234" s="45" t="s">
        <v>1536</v>
      </c>
      <c r="R234" s="45" t="s">
        <v>1536</v>
      </c>
      <c r="S234" s="45" t="s">
        <v>1536</v>
      </c>
      <c r="T234" s="45" t="s">
        <v>1536</v>
      </c>
      <c r="U234" s="45" t="s">
        <v>1536</v>
      </c>
      <c r="V234" s="45" t="s">
        <v>1536</v>
      </c>
      <c r="W234" s="45" t="s">
        <v>1536</v>
      </c>
      <c r="X234" s="45" t="s">
        <v>1536</v>
      </c>
      <c r="Y234" s="45" t="s">
        <v>1536</v>
      </c>
      <c r="Z234" s="45" t="s">
        <v>1536</v>
      </c>
      <c r="AA234" s="45" t="s">
        <v>1536</v>
      </c>
      <c r="AB234" s="45" t="s">
        <v>1536</v>
      </c>
      <c r="AC234" s="45" t="s">
        <v>1536</v>
      </c>
      <c r="AD234" s="45" t="s">
        <v>1536</v>
      </c>
      <c r="AE234" s="45" t="s">
        <v>1536</v>
      </c>
      <c r="AF234" s="27" t="s">
        <v>1536</v>
      </c>
      <c r="AG234" s="27" t="s">
        <v>1536</v>
      </c>
      <c r="AH234" s="27" t="s">
        <v>1536</v>
      </c>
      <c r="AI234" s="27" t="s">
        <v>1536</v>
      </c>
      <c r="AJ234" s="27" t="s">
        <v>1536</v>
      </c>
      <c r="AK234" s="27" t="s">
        <v>1536</v>
      </c>
      <c r="AL234" s="27" t="s">
        <v>1536</v>
      </c>
      <c r="AM234" s="27" t="s">
        <v>1536</v>
      </c>
      <c r="AN234" s="27" t="s">
        <v>1536</v>
      </c>
      <c r="AO234" s="27" t="s">
        <v>1536</v>
      </c>
      <c r="AP234" s="27" t="s">
        <v>1536</v>
      </c>
      <c r="AQ234" s="27" t="s">
        <v>1536</v>
      </c>
      <c r="AR234" s="27" t="s">
        <v>1536</v>
      </c>
      <c r="AS234" s="27" t="s">
        <v>1536</v>
      </c>
      <c r="AT234" s="27" t="s">
        <v>1536</v>
      </c>
      <c r="AU234" s="27" t="s">
        <v>1536</v>
      </c>
      <c r="AV234" s="27" t="s">
        <v>1536</v>
      </c>
      <c r="AW234" s="28" t="s">
        <v>1536</v>
      </c>
      <c r="AX234" s="28" t="s">
        <v>1536</v>
      </c>
      <c r="AY234" s="28" t="s">
        <v>1536</v>
      </c>
      <c r="AZ234" s="28" t="s">
        <v>1536</v>
      </c>
      <c r="BA234" s="28" t="s">
        <v>1536</v>
      </c>
    </row>
    <row r="235" spans="1:53" s="109" customFormat="1" x14ac:dyDescent="0.2">
      <c r="A235" s="98"/>
      <c r="B235" s="98"/>
      <c r="C235" s="98"/>
      <c r="D235" s="98"/>
      <c r="E235" s="98"/>
      <c r="F235" s="130" t="s">
        <v>217</v>
      </c>
      <c r="G235" s="131"/>
      <c r="H235" s="112"/>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c r="AX235" s="113"/>
      <c r="AY235" s="113"/>
      <c r="AZ235" s="113"/>
      <c r="BA235" s="113"/>
    </row>
    <row r="236" spans="1:53" s="43" customFormat="1" x14ac:dyDescent="0.2">
      <c r="A236" s="37" t="s">
        <v>442</v>
      </c>
      <c r="B236" s="37" t="s">
        <v>218</v>
      </c>
      <c r="C236" s="37" t="s">
        <v>379</v>
      </c>
      <c r="D236" s="38" t="s">
        <v>374</v>
      </c>
      <c r="E236" s="38" t="s">
        <v>1546</v>
      </c>
      <c r="F236" s="91" t="s">
        <v>217</v>
      </c>
      <c r="G236" s="22" t="s">
        <v>1289</v>
      </c>
      <c r="H236" s="27" t="s">
        <v>1536</v>
      </c>
      <c r="I236" s="27" t="s">
        <v>1536</v>
      </c>
      <c r="J236" s="27" t="s">
        <v>1536</v>
      </c>
      <c r="K236" s="27" t="s">
        <v>1536</v>
      </c>
      <c r="L236" s="27" t="s">
        <v>1536</v>
      </c>
      <c r="M236" s="27" t="s">
        <v>1536</v>
      </c>
      <c r="N236" s="27" t="s">
        <v>1536</v>
      </c>
      <c r="O236" s="27" t="s">
        <v>1536</v>
      </c>
      <c r="P236" s="27" t="s">
        <v>1536</v>
      </c>
      <c r="Q236" s="27" t="s">
        <v>1536</v>
      </c>
      <c r="R236" s="27" t="s">
        <v>1536</v>
      </c>
      <c r="S236" s="27" t="s">
        <v>1536</v>
      </c>
      <c r="T236" s="27" t="s">
        <v>1536</v>
      </c>
      <c r="U236" s="27" t="s">
        <v>1536</v>
      </c>
      <c r="V236" s="27" t="s">
        <v>1536</v>
      </c>
      <c r="W236" s="27" t="s">
        <v>1536</v>
      </c>
      <c r="X236" s="27" t="s">
        <v>1536</v>
      </c>
      <c r="Y236" s="27" t="s">
        <v>1536</v>
      </c>
      <c r="Z236" s="27" t="s">
        <v>1536</v>
      </c>
      <c r="AA236" s="27" t="s">
        <v>1536</v>
      </c>
      <c r="AB236" s="27" t="s">
        <v>1536</v>
      </c>
      <c r="AC236" s="27" t="s">
        <v>1536</v>
      </c>
      <c r="AD236" s="27" t="s">
        <v>1536</v>
      </c>
      <c r="AE236" s="27" t="s">
        <v>1536</v>
      </c>
      <c r="AF236" s="27" t="s">
        <v>1536</v>
      </c>
      <c r="AG236" s="27" t="s">
        <v>1536</v>
      </c>
      <c r="AH236" s="27" t="s">
        <v>1536</v>
      </c>
      <c r="AI236" s="27" t="s">
        <v>1536</v>
      </c>
      <c r="AJ236" s="27" t="s">
        <v>1536</v>
      </c>
      <c r="AK236" s="27" t="s">
        <v>1536</v>
      </c>
      <c r="AL236" s="27" t="s">
        <v>1536</v>
      </c>
      <c r="AM236" s="27" t="s">
        <v>1536</v>
      </c>
      <c r="AN236" s="27" t="s">
        <v>1536</v>
      </c>
      <c r="AO236" s="27" t="s">
        <v>1536</v>
      </c>
      <c r="AP236" s="27" t="s">
        <v>1536</v>
      </c>
      <c r="AQ236" s="27" t="s">
        <v>1536</v>
      </c>
      <c r="AR236" s="27" t="s">
        <v>1536</v>
      </c>
      <c r="AS236" s="27" t="s">
        <v>1536</v>
      </c>
      <c r="AT236" s="27" t="s">
        <v>1536</v>
      </c>
      <c r="AU236" s="27" t="s">
        <v>1536</v>
      </c>
      <c r="AV236" s="27" t="s">
        <v>1536</v>
      </c>
      <c r="AW236" s="28" t="s">
        <v>1536</v>
      </c>
      <c r="AX236" s="28" t="s">
        <v>1536</v>
      </c>
      <c r="AY236" s="28" t="s">
        <v>1536</v>
      </c>
      <c r="AZ236" s="28" t="s">
        <v>1536</v>
      </c>
      <c r="BA236" s="28" t="s">
        <v>1536</v>
      </c>
    </row>
    <row r="237" spans="1:53" s="109" customFormat="1" x14ac:dyDescent="0.2">
      <c r="A237" s="98"/>
      <c r="B237" s="98"/>
      <c r="C237" s="98"/>
      <c r="D237" s="98"/>
      <c r="E237" s="98"/>
      <c r="F237" s="130" t="s">
        <v>219</v>
      </c>
      <c r="G237" s="131"/>
      <c r="H237" s="112"/>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c r="AX237" s="113"/>
      <c r="AY237" s="113"/>
      <c r="AZ237" s="113"/>
      <c r="BA237" s="113"/>
    </row>
    <row r="238" spans="1:53" s="42" customFormat="1" x14ac:dyDescent="0.2">
      <c r="A238" s="37" t="s">
        <v>442</v>
      </c>
      <c r="B238" s="37" t="s">
        <v>220</v>
      </c>
      <c r="C238" s="37" t="s">
        <v>380</v>
      </c>
      <c r="D238" s="38"/>
      <c r="E238" s="38"/>
      <c r="F238" s="30" t="s">
        <v>221</v>
      </c>
      <c r="G238" s="22" t="s">
        <v>1290</v>
      </c>
      <c r="H238" s="45" t="s">
        <v>1536</v>
      </c>
      <c r="I238" s="45" t="s">
        <v>1536</v>
      </c>
      <c r="J238" s="45" t="s">
        <v>1536</v>
      </c>
      <c r="K238" s="45" t="s">
        <v>1536</v>
      </c>
      <c r="L238" s="45" t="s">
        <v>1536</v>
      </c>
      <c r="M238" s="45" t="s">
        <v>1536</v>
      </c>
      <c r="N238" s="45" t="s">
        <v>1536</v>
      </c>
      <c r="O238" s="45" t="s">
        <v>1536</v>
      </c>
      <c r="P238" s="45" t="s">
        <v>1536</v>
      </c>
      <c r="Q238" s="45" t="s">
        <v>1536</v>
      </c>
      <c r="R238" s="45" t="s">
        <v>1536</v>
      </c>
      <c r="S238" s="45" t="s">
        <v>1536</v>
      </c>
      <c r="T238" s="45" t="s">
        <v>1536</v>
      </c>
      <c r="U238" s="45" t="s">
        <v>1536</v>
      </c>
      <c r="V238" s="45" t="s">
        <v>1536</v>
      </c>
      <c r="W238" s="45" t="s">
        <v>1536</v>
      </c>
      <c r="X238" s="45" t="s">
        <v>1536</v>
      </c>
      <c r="Y238" s="45" t="s">
        <v>1536</v>
      </c>
      <c r="Z238" s="45" t="s">
        <v>1536</v>
      </c>
      <c r="AA238" s="45" t="s">
        <v>1536</v>
      </c>
      <c r="AB238" s="45" t="s">
        <v>1536</v>
      </c>
      <c r="AC238" s="45" t="s">
        <v>1536</v>
      </c>
      <c r="AD238" s="45" t="s">
        <v>1536</v>
      </c>
      <c r="AE238" s="45" t="s">
        <v>1536</v>
      </c>
      <c r="AF238" s="45" t="s">
        <v>1536</v>
      </c>
      <c r="AG238" s="45" t="s">
        <v>1536</v>
      </c>
      <c r="AH238" s="45" t="s">
        <v>1536</v>
      </c>
      <c r="AI238" s="45" t="s">
        <v>1536</v>
      </c>
      <c r="AJ238" s="45" t="s">
        <v>1536</v>
      </c>
      <c r="AK238" s="45" t="s">
        <v>1536</v>
      </c>
      <c r="AL238" s="45" t="s">
        <v>1536</v>
      </c>
      <c r="AM238" s="45" t="s">
        <v>1536</v>
      </c>
      <c r="AN238" s="45" t="s">
        <v>1536</v>
      </c>
      <c r="AO238" s="45" t="s">
        <v>1536</v>
      </c>
      <c r="AP238" s="45" t="s">
        <v>1536</v>
      </c>
      <c r="AQ238" s="45" t="s">
        <v>1536</v>
      </c>
      <c r="AR238" s="45" t="s">
        <v>1536</v>
      </c>
      <c r="AS238" s="45" t="s">
        <v>1536</v>
      </c>
      <c r="AT238" s="45" t="s">
        <v>1536</v>
      </c>
      <c r="AU238" s="45" t="s">
        <v>1536</v>
      </c>
      <c r="AV238" s="45" t="s">
        <v>1536</v>
      </c>
      <c r="AW238" s="48" t="s">
        <v>1536</v>
      </c>
      <c r="AX238" s="48" t="s">
        <v>1536</v>
      </c>
      <c r="AY238" s="48" t="s">
        <v>1536</v>
      </c>
      <c r="AZ238" s="48" t="s">
        <v>1536</v>
      </c>
      <c r="BA238" s="48" t="s">
        <v>1536</v>
      </c>
    </row>
    <row r="239" spans="1:53" s="42" customFormat="1" x14ac:dyDescent="0.2">
      <c r="A239" s="37" t="s">
        <v>442</v>
      </c>
      <c r="B239" s="37" t="s">
        <v>222</v>
      </c>
      <c r="C239" s="37" t="s">
        <v>379</v>
      </c>
      <c r="D239" s="38"/>
      <c r="E239" s="38"/>
      <c r="F239" s="65" t="s">
        <v>223</v>
      </c>
      <c r="G239" s="22" t="s">
        <v>1291</v>
      </c>
      <c r="H239" s="45" t="s">
        <v>1536</v>
      </c>
      <c r="I239" s="45" t="s">
        <v>1536</v>
      </c>
      <c r="J239" s="45" t="s">
        <v>1536</v>
      </c>
      <c r="K239" s="45" t="s">
        <v>1536</v>
      </c>
      <c r="L239" s="45" t="s">
        <v>1536</v>
      </c>
      <c r="M239" s="45" t="s">
        <v>1536</v>
      </c>
      <c r="N239" s="45" t="s">
        <v>1536</v>
      </c>
      <c r="O239" s="45" t="s">
        <v>1536</v>
      </c>
      <c r="P239" s="45" t="s">
        <v>1536</v>
      </c>
      <c r="Q239" s="45" t="s">
        <v>1536</v>
      </c>
      <c r="R239" s="45" t="s">
        <v>1536</v>
      </c>
      <c r="S239" s="45" t="s">
        <v>1536</v>
      </c>
      <c r="T239" s="45" t="s">
        <v>1536</v>
      </c>
      <c r="U239" s="45" t="s">
        <v>1536</v>
      </c>
      <c r="V239" s="45" t="s">
        <v>1536</v>
      </c>
      <c r="W239" s="45" t="s">
        <v>1536</v>
      </c>
      <c r="X239" s="45" t="s">
        <v>1536</v>
      </c>
      <c r="Y239" s="45" t="s">
        <v>1536</v>
      </c>
      <c r="Z239" s="45" t="s">
        <v>1536</v>
      </c>
      <c r="AA239" s="45" t="s">
        <v>1536</v>
      </c>
      <c r="AB239" s="45" t="s">
        <v>1536</v>
      </c>
      <c r="AC239" s="45" t="s">
        <v>1536</v>
      </c>
      <c r="AD239" s="45" t="s">
        <v>1536</v>
      </c>
      <c r="AE239" s="45" t="s">
        <v>1536</v>
      </c>
      <c r="AF239" s="27" t="s">
        <v>1536</v>
      </c>
      <c r="AG239" s="27" t="s">
        <v>1536</v>
      </c>
      <c r="AH239" s="27" t="s">
        <v>1536</v>
      </c>
      <c r="AI239" s="27" t="s">
        <v>1536</v>
      </c>
      <c r="AJ239" s="27" t="s">
        <v>1536</v>
      </c>
      <c r="AK239" s="27" t="s">
        <v>1536</v>
      </c>
      <c r="AL239" s="27" t="s">
        <v>1536</v>
      </c>
      <c r="AM239" s="27" t="s">
        <v>1536</v>
      </c>
      <c r="AN239" s="27" t="s">
        <v>1536</v>
      </c>
      <c r="AO239" s="27" t="s">
        <v>1536</v>
      </c>
      <c r="AP239" s="27" t="s">
        <v>1536</v>
      </c>
      <c r="AQ239" s="27" t="s">
        <v>1536</v>
      </c>
      <c r="AR239" s="27" t="s">
        <v>1536</v>
      </c>
      <c r="AS239" s="27" t="s">
        <v>1536</v>
      </c>
      <c r="AT239" s="27" t="s">
        <v>1536</v>
      </c>
      <c r="AU239" s="27" t="s">
        <v>1536</v>
      </c>
      <c r="AV239" s="27" t="s">
        <v>1536</v>
      </c>
      <c r="AW239" s="28" t="s">
        <v>1536</v>
      </c>
      <c r="AX239" s="28" t="s">
        <v>1536</v>
      </c>
      <c r="AY239" s="28" t="s">
        <v>1536</v>
      </c>
      <c r="AZ239" s="28" t="s">
        <v>1536</v>
      </c>
      <c r="BA239" s="28" t="s">
        <v>1536</v>
      </c>
    </row>
    <row r="240" spans="1:53" s="109" customFormat="1" x14ac:dyDescent="0.2">
      <c r="A240" s="98"/>
      <c r="B240" s="98"/>
      <c r="C240" s="98"/>
      <c r="D240" s="98"/>
      <c r="E240" s="98"/>
      <c r="F240" s="128" t="s">
        <v>224</v>
      </c>
      <c r="G240" s="114"/>
      <c r="H240" s="112"/>
      <c r="I240" s="129"/>
      <c r="J240" s="129"/>
      <c r="K240" s="129"/>
      <c r="L240" s="129"/>
      <c r="M240" s="129"/>
      <c r="N240" s="129"/>
      <c r="O240" s="129"/>
      <c r="P240" s="129"/>
      <c r="Q240" s="129"/>
      <c r="R240" s="129"/>
      <c r="S240" s="129"/>
      <c r="T240" s="129"/>
      <c r="U240" s="129"/>
      <c r="V240" s="129"/>
      <c r="W240" s="129"/>
      <c r="X240" s="129"/>
      <c r="Y240" s="129"/>
      <c r="Z240" s="129"/>
      <c r="AA240" s="129"/>
      <c r="AB240" s="129"/>
      <c r="AC240" s="129"/>
      <c r="AD240" s="129"/>
      <c r="AE240" s="129"/>
      <c r="AF240" s="129"/>
      <c r="AG240" s="129"/>
      <c r="AH240" s="129"/>
      <c r="AI240" s="129"/>
      <c r="AJ240" s="129"/>
      <c r="AK240" s="129"/>
      <c r="AL240" s="129"/>
      <c r="AM240" s="129"/>
      <c r="AN240" s="129"/>
      <c r="AO240" s="129"/>
      <c r="AP240" s="129"/>
      <c r="AQ240" s="129"/>
      <c r="AR240" s="129"/>
      <c r="AS240" s="129"/>
      <c r="AT240" s="129"/>
      <c r="AU240" s="129"/>
      <c r="AV240" s="129"/>
      <c r="AW240" s="129"/>
      <c r="AX240" s="129"/>
      <c r="AY240" s="129"/>
      <c r="AZ240" s="129"/>
      <c r="BA240" s="129"/>
    </row>
    <row r="241" spans="1:53" s="43" customFormat="1" x14ac:dyDescent="0.2">
      <c r="A241" s="37" t="s">
        <v>442</v>
      </c>
      <c r="B241" s="37" t="s">
        <v>225</v>
      </c>
      <c r="C241" s="37" t="s">
        <v>379</v>
      </c>
      <c r="D241" s="38" t="s">
        <v>374</v>
      </c>
      <c r="E241" s="38" t="s">
        <v>1546</v>
      </c>
      <c r="F241" s="88" t="s">
        <v>226</v>
      </c>
      <c r="G241" s="22" t="s">
        <v>1292</v>
      </c>
      <c r="H241" s="27" t="s">
        <v>1536</v>
      </c>
      <c r="I241" s="27" t="s">
        <v>1536</v>
      </c>
      <c r="J241" s="27" t="s">
        <v>1536</v>
      </c>
      <c r="K241" s="27" t="s">
        <v>1536</v>
      </c>
      <c r="L241" s="27" t="s">
        <v>1536</v>
      </c>
      <c r="M241" s="27" t="s">
        <v>1536</v>
      </c>
      <c r="N241" s="27" t="s">
        <v>1536</v>
      </c>
      <c r="O241" s="27" t="s">
        <v>1536</v>
      </c>
      <c r="P241" s="27" t="s">
        <v>1536</v>
      </c>
      <c r="Q241" s="27" t="s">
        <v>1536</v>
      </c>
      <c r="R241" s="27" t="s">
        <v>1536</v>
      </c>
      <c r="S241" s="27" t="s">
        <v>1536</v>
      </c>
      <c r="T241" s="27" t="s">
        <v>1536</v>
      </c>
      <c r="U241" s="27" t="s">
        <v>1536</v>
      </c>
      <c r="V241" s="27" t="s">
        <v>1536</v>
      </c>
      <c r="W241" s="27" t="s">
        <v>1536</v>
      </c>
      <c r="X241" s="27" t="s">
        <v>1536</v>
      </c>
      <c r="Y241" s="27" t="s">
        <v>1536</v>
      </c>
      <c r="Z241" s="27" t="s">
        <v>1536</v>
      </c>
      <c r="AA241" s="27" t="s">
        <v>1536</v>
      </c>
      <c r="AB241" s="27" t="s">
        <v>1536</v>
      </c>
      <c r="AC241" s="27" t="s">
        <v>1536</v>
      </c>
      <c r="AD241" s="27" t="s">
        <v>1536</v>
      </c>
      <c r="AE241" s="27" t="s">
        <v>1536</v>
      </c>
      <c r="AF241" s="27" t="s">
        <v>1536</v>
      </c>
      <c r="AG241" s="27" t="s">
        <v>1536</v>
      </c>
      <c r="AH241" s="27" t="s">
        <v>1536</v>
      </c>
      <c r="AI241" s="27" t="s">
        <v>1536</v>
      </c>
      <c r="AJ241" s="27" t="s">
        <v>1536</v>
      </c>
      <c r="AK241" s="27" t="s">
        <v>1536</v>
      </c>
      <c r="AL241" s="27" t="s">
        <v>1536</v>
      </c>
      <c r="AM241" s="27" t="s">
        <v>1536</v>
      </c>
      <c r="AN241" s="27" t="s">
        <v>1536</v>
      </c>
      <c r="AO241" s="27" t="s">
        <v>1536</v>
      </c>
      <c r="AP241" s="27" t="s">
        <v>1536</v>
      </c>
      <c r="AQ241" s="27" t="s">
        <v>1536</v>
      </c>
      <c r="AR241" s="27" t="s">
        <v>1536</v>
      </c>
      <c r="AS241" s="27" t="s">
        <v>1536</v>
      </c>
      <c r="AT241" s="27" t="s">
        <v>1536</v>
      </c>
      <c r="AU241" s="27" t="s">
        <v>1536</v>
      </c>
      <c r="AV241" s="27" t="s">
        <v>1536</v>
      </c>
      <c r="AW241" s="28" t="s">
        <v>1536</v>
      </c>
      <c r="AX241" s="28" t="s">
        <v>1536</v>
      </c>
      <c r="AY241" s="28" t="s">
        <v>1536</v>
      </c>
      <c r="AZ241" s="28" t="s">
        <v>1536</v>
      </c>
      <c r="BA241" s="28" t="s">
        <v>1536</v>
      </c>
    </row>
    <row r="242" spans="1:53" s="43" customFormat="1" x14ac:dyDescent="0.2">
      <c r="A242" s="37" t="s">
        <v>442</v>
      </c>
      <c r="B242" s="37" t="s">
        <v>227</v>
      </c>
      <c r="C242" s="37" t="s">
        <v>379</v>
      </c>
      <c r="D242" s="38" t="s">
        <v>374</v>
      </c>
      <c r="E242" s="38" t="s">
        <v>1546</v>
      </c>
      <c r="F242" s="87" t="s">
        <v>228</v>
      </c>
      <c r="G242" s="22" t="s">
        <v>1293</v>
      </c>
      <c r="H242" s="27" t="s">
        <v>1536</v>
      </c>
      <c r="I242" s="27" t="s">
        <v>1536</v>
      </c>
      <c r="J242" s="27" t="s">
        <v>1536</v>
      </c>
      <c r="K242" s="27" t="s">
        <v>1536</v>
      </c>
      <c r="L242" s="27" t="s">
        <v>1536</v>
      </c>
      <c r="M242" s="27" t="s">
        <v>1536</v>
      </c>
      <c r="N242" s="27" t="s">
        <v>1536</v>
      </c>
      <c r="O242" s="27" t="s">
        <v>1536</v>
      </c>
      <c r="P242" s="27" t="s">
        <v>1536</v>
      </c>
      <c r="Q242" s="27" t="s">
        <v>1536</v>
      </c>
      <c r="R242" s="27" t="s">
        <v>1536</v>
      </c>
      <c r="S242" s="27" t="s">
        <v>1536</v>
      </c>
      <c r="T242" s="27" t="s">
        <v>1536</v>
      </c>
      <c r="U242" s="27" t="s">
        <v>1536</v>
      </c>
      <c r="V242" s="27" t="s">
        <v>1536</v>
      </c>
      <c r="W242" s="27" t="s">
        <v>1536</v>
      </c>
      <c r="X242" s="27" t="s">
        <v>1536</v>
      </c>
      <c r="Y242" s="27" t="s">
        <v>1536</v>
      </c>
      <c r="Z242" s="27" t="s">
        <v>1536</v>
      </c>
      <c r="AA242" s="27" t="s">
        <v>1536</v>
      </c>
      <c r="AB242" s="27" t="s">
        <v>1536</v>
      </c>
      <c r="AC242" s="27" t="s">
        <v>1536</v>
      </c>
      <c r="AD242" s="27" t="s">
        <v>1536</v>
      </c>
      <c r="AE242" s="27" t="s">
        <v>1536</v>
      </c>
      <c r="AF242" s="27" t="s">
        <v>1536</v>
      </c>
      <c r="AG242" s="27" t="s">
        <v>1536</v>
      </c>
      <c r="AH242" s="27" t="s">
        <v>1536</v>
      </c>
      <c r="AI242" s="27" t="s">
        <v>1536</v>
      </c>
      <c r="AJ242" s="27" t="s">
        <v>1536</v>
      </c>
      <c r="AK242" s="27" t="s">
        <v>1536</v>
      </c>
      <c r="AL242" s="27" t="s">
        <v>1536</v>
      </c>
      <c r="AM242" s="27" t="s">
        <v>1536</v>
      </c>
      <c r="AN242" s="27" t="s">
        <v>1536</v>
      </c>
      <c r="AO242" s="27" t="s">
        <v>1536</v>
      </c>
      <c r="AP242" s="27" t="s">
        <v>1536</v>
      </c>
      <c r="AQ242" s="27" t="s">
        <v>1536</v>
      </c>
      <c r="AR242" s="27" t="s">
        <v>1536</v>
      </c>
      <c r="AS242" s="27" t="s">
        <v>1536</v>
      </c>
      <c r="AT242" s="27" t="s">
        <v>1536</v>
      </c>
      <c r="AU242" s="27" t="s">
        <v>1536</v>
      </c>
      <c r="AV242" s="27" t="s">
        <v>1536</v>
      </c>
      <c r="AW242" s="28" t="s">
        <v>1536</v>
      </c>
      <c r="AX242" s="28" t="s">
        <v>1536</v>
      </c>
      <c r="AY242" s="28" t="s">
        <v>1536</v>
      </c>
      <c r="AZ242" s="28" t="s">
        <v>1536</v>
      </c>
      <c r="BA242" s="28" t="s">
        <v>1536</v>
      </c>
    </row>
    <row r="243" spans="1:53" s="43" customFormat="1" x14ac:dyDescent="0.2">
      <c r="A243" s="37" t="s">
        <v>442</v>
      </c>
      <c r="B243" s="37" t="s">
        <v>229</v>
      </c>
      <c r="C243" s="37" t="s">
        <v>379</v>
      </c>
      <c r="D243" s="38" t="s">
        <v>374</v>
      </c>
      <c r="E243" s="38" t="s">
        <v>1546</v>
      </c>
      <c r="F243" s="22" t="s">
        <v>230</v>
      </c>
      <c r="G243" s="22" t="s">
        <v>1294</v>
      </c>
      <c r="H243" s="27" t="s">
        <v>1536</v>
      </c>
      <c r="I243" s="27" t="s">
        <v>1536</v>
      </c>
      <c r="J243" s="27" t="s">
        <v>1536</v>
      </c>
      <c r="K243" s="27" t="s">
        <v>1536</v>
      </c>
      <c r="L243" s="27" t="s">
        <v>1536</v>
      </c>
      <c r="M243" s="27" t="s">
        <v>1536</v>
      </c>
      <c r="N243" s="27" t="s">
        <v>1536</v>
      </c>
      <c r="O243" s="27" t="s">
        <v>1536</v>
      </c>
      <c r="P243" s="27" t="s">
        <v>1536</v>
      </c>
      <c r="Q243" s="27" t="s">
        <v>1536</v>
      </c>
      <c r="R243" s="27" t="s">
        <v>1536</v>
      </c>
      <c r="S243" s="27" t="s">
        <v>1536</v>
      </c>
      <c r="T243" s="27" t="s">
        <v>1536</v>
      </c>
      <c r="U243" s="27" t="s">
        <v>1536</v>
      </c>
      <c r="V243" s="27" t="s">
        <v>1536</v>
      </c>
      <c r="W243" s="27" t="s">
        <v>1536</v>
      </c>
      <c r="X243" s="27" t="s">
        <v>1536</v>
      </c>
      <c r="Y243" s="27" t="s">
        <v>1536</v>
      </c>
      <c r="Z243" s="27" t="s">
        <v>1536</v>
      </c>
      <c r="AA243" s="27" t="s">
        <v>1536</v>
      </c>
      <c r="AB243" s="27" t="s">
        <v>1536</v>
      </c>
      <c r="AC243" s="27" t="s">
        <v>1536</v>
      </c>
      <c r="AD243" s="27" t="s">
        <v>1536</v>
      </c>
      <c r="AE243" s="27" t="s">
        <v>1536</v>
      </c>
      <c r="AF243" s="27" t="s">
        <v>1536</v>
      </c>
      <c r="AG243" s="27" t="s">
        <v>1536</v>
      </c>
      <c r="AH243" s="27" t="s">
        <v>1536</v>
      </c>
      <c r="AI243" s="27" t="s">
        <v>1536</v>
      </c>
      <c r="AJ243" s="27" t="s">
        <v>1536</v>
      </c>
      <c r="AK243" s="27" t="s">
        <v>1536</v>
      </c>
      <c r="AL243" s="27" t="s">
        <v>1536</v>
      </c>
      <c r="AM243" s="27" t="s">
        <v>1536</v>
      </c>
      <c r="AN243" s="27" t="s">
        <v>1536</v>
      </c>
      <c r="AO243" s="27" t="s">
        <v>1536</v>
      </c>
      <c r="AP243" s="27" t="s">
        <v>1536</v>
      </c>
      <c r="AQ243" s="27" t="s">
        <v>1536</v>
      </c>
      <c r="AR243" s="27" t="s">
        <v>1536</v>
      </c>
      <c r="AS243" s="27" t="s">
        <v>1536</v>
      </c>
      <c r="AT243" s="27" t="s">
        <v>1536</v>
      </c>
      <c r="AU243" s="27" t="s">
        <v>1536</v>
      </c>
      <c r="AV243" s="27" t="s">
        <v>1536</v>
      </c>
      <c r="AW243" s="28" t="s">
        <v>1536</v>
      </c>
      <c r="AX243" s="28" t="s">
        <v>1536</v>
      </c>
      <c r="AY243" s="28" t="s">
        <v>1536</v>
      </c>
      <c r="AZ243" s="28" t="s">
        <v>1536</v>
      </c>
      <c r="BA243" s="28" t="s">
        <v>1536</v>
      </c>
    </row>
    <row r="244" spans="1:53" s="43" customFormat="1" x14ac:dyDescent="0.2">
      <c r="A244" s="37" t="s">
        <v>442</v>
      </c>
      <c r="B244" s="37" t="s">
        <v>231</v>
      </c>
      <c r="C244" s="37" t="s">
        <v>379</v>
      </c>
      <c r="D244" s="38" t="s">
        <v>374</v>
      </c>
      <c r="E244" s="38" t="s">
        <v>1546</v>
      </c>
      <c r="F244" s="22" t="s">
        <v>232</v>
      </c>
      <c r="G244" s="22" t="s">
        <v>1295</v>
      </c>
      <c r="H244" s="27" t="s">
        <v>1536</v>
      </c>
      <c r="I244" s="27" t="s">
        <v>1536</v>
      </c>
      <c r="J244" s="27" t="s">
        <v>1536</v>
      </c>
      <c r="K244" s="27" t="s">
        <v>1536</v>
      </c>
      <c r="L244" s="27" t="s">
        <v>1536</v>
      </c>
      <c r="M244" s="27" t="s">
        <v>1536</v>
      </c>
      <c r="N244" s="27" t="s">
        <v>1536</v>
      </c>
      <c r="O244" s="27" t="s">
        <v>1536</v>
      </c>
      <c r="P244" s="27" t="s">
        <v>1536</v>
      </c>
      <c r="Q244" s="27" t="s">
        <v>1536</v>
      </c>
      <c r="R244" s="27" t="s">
        <v>1536</v>
      </c>
      <c r="S244" s="27" t="s">
        <v>1536</v>
      </c>
      <c r="T244" s="27" t="s">
        <v>1536</v>
      </c>
      <c r="U244" s="27" t="s">
        <v>1536</v>
      </c>
      <c r="V244" s="27" t="s">
        <v>1536</v>
      </c>
      <c r="W244" s="27" t="s">
        <v>1536</v>
      </c>
      <c r="X244" s="27" t="s">
        <v>1536</v>
      </c>
      <c r="Y244" s="27" t="s">
        <v>1536</v>
      </c>
      <c r="Z244" s="27" t="s">
        <v>1536</v>
      </c>
      <c r="AA244" s="27" t="s">
        <v>1536</v>
      </c>
      <c r="AB244" s="27" t="s">
        <v>1536</v>
      </c>
      <c r="AC244" s="27" t="s">
        <v>1536</v>
      </c>
      <c r="AD244" s="27" t="s">
        <v>1536</v>
      </c>
      <c r="AE244" s="27" t="s">
        <v>1536</v>
      </c>
      <c r="AF244" s="27" t="s">
        <v>1536</v>
      </c>
      <c r="AG244" s="27" t="s">
        <v>1536</v>
      </c>
      <c r="AH244" s="27" t="s">
        <v>1536</v>
      </c>
      <c r="AI244" s="27" t="s">
        <v>1536</v>
      </c>
      <c r="AJ244" s="27" t="s">
        <v>1536</v>
      </c>
      <c r="AK244" s="27" t="s">
        <v>1536</v>
      </c>
      <c r="AL244" s="27" t="s">
        <v>1536</v>
      </c>
      <c r="AM244" s="27" t="s">
        <v>1536</v>
      </c>
      <c r="AN244" s="27" t="s">
        <v>1536</v>
      </c>
      <c r="AO244" s="27" t="s">
        <v>1536</v>
      </c>
      <c r="AP244" s="27" t="s">
        <v>1536</v>
      </c>
      <c r="AQ244" s="27" t="s">
        <v>1536</v>
      </c>
      <c r="AR244" s="27" t="s">
        <v>1536</v>
      </c>
      <c r="AS244" s="27" t="s">
        <v>1536</v>
      </c>
      <c r="AT244" s="27" t="s">
        <v>1536</v>
      </c>
      <c r="AU244" s="27" t="s">
        <v>1536</v>
      </c>
      <c r="AV244" s="27" t="s">
        <v>1536</v>
      </c>
      <c r="AW244" s="28" t="s">
        <v>1536</v>
      </c>
      <c r="AX244" s="28" t="s">
        <v>1536</v>
      </c>
      <c r="AY244" s="28" t="s">
        <v>1536</v>
      </c>
      <c r="AZ244" s="28" t="s">
        <v>1536</v>
      </c>
      <c r="BA244" s="28" t="s">
        <v>1536</v>
      </c>
    </row>
    <row r="245" spans="1:53" s="43" customFormat="1" x14ac:dyDescent="0.2">
      <c r="A245" s="37" t="s">
        <v>442</v>
      </c>
      <c r="B245" s="37" t="s">
        <v>233</v>
      </c>
      <c r="C245" s="37" t="s">
        <v>379</v>
      </c>
      <c r="D245" s="38" t="s">
        <v>374</v>
      </c>
      <c r="E245" s="38" t="s">
        <v>1546</v>
      </c>
      <c r="F245" s="22" t="s">
        <v>234</v>
      </c>
      <c r="G245" s="22" t="s">
        <v>1296</v>
      </c>
      <c r="H245" s="27" t="s">
        <v>1536</v>
      </c>
      <c r="I245" s="27" t="s">
        <v>1536</v>
      </c>
      <c r="J245" s="27" t="s">
        <v>1536</v>
      </c>
      <c r="K245" s="27" t="s">
        <v>1536</v>
      </c>
      <c r="L245" s="27" t="s">
        <v>1536</v>
      </c>
      <c r="M245" s="27" t="s">
        <v>1536</v>
      </c>
      <c r="N245" s="27" t="s">
        <v>1536</v>
      </c>
      <c r="O245" s="27" t="s">
        <v>1536</v>
      </c>
      <c r="P245" s="27" t="s">
        <v>1536</v>
      </c>
      <c r="Q245" s="27" t="s">
        <v>1536</v>
      </c>
      <c r="R245" s="27" t="s">
        <v>1536</v>
      </c>
      <c r="S245" s="27" t="s">
        <v>1536</v>
      </c>
      <c r="T245" s="27" t="s">
        <v>1536</v>
      </c>
      <c r="U245" s="27" t="s">
        <v>1536</v>
      </c>
      <c r="V245" s="27" t="s">
        <v>1536</v>
      </c>
      <c r="W245" s="27" t="s">
        <v>1536</v>
      </c>
      <c r="X245" s="27" t="s">
        <v>1536</v>
      </c>
      <c r="Y245" s="27" t="s">
        <v>1536</v>
      </c>
      <c r="Z245" s="27" t="s">
        <v>1536</v>
      </c>
      <c r="AA245" s="27" t="s">
        <v>1536</v>
      </c>
      <c r="AB245" s="27" t="s">
        <v>1536</v>
      </c>
      <c r="AC245" s="27" t="s">
        <v>1536</v>
      </c>
      <c r="AD245" s="27" t="s">
        <v>1536</v>
      </c>
      <c r="AE245" s="27" t="s">
        <v>1536</v>
      </c>
      <c r="AF245" s="27" t="s">
        <v>1536</v>
      </c>
      <c r="AG245" s="27" t="s">
        <v>1536</v>
      </c>
      <c r="AH245" s="27" t="s">
        <v>1536</v>
      </c>
      <c r="AI245" s="27" t="s">
        <v>1536</v>
      </c>
      <c r="AJ245" s="27" t="s">
        <v>1536</v>
      </c>
      <c r="AK245" s="27" t="s">
        <v>1536</v>
      </c>
      <c r="AL245" s="27" t="s">
        <v>1536</v>
      </c>
      <c r="AM245" s="27" t="s">
        <v>1536</v>
      </c>
      <c r="AN245" s="27" t="s">
        <v>1536</v>
      </c>
      <c r="AO245" s="27" t="s">
        <v>1536</v>
      </c>
      <c r="AP245" s="27" t="s">
        <v>1536</v>
      </c>
      <c r="AQ245" s="27" t="s">
        <v>1536</v>
      </c>
      <c r="AR245" s="27" t="s">
        <v>1536</v>
      </c>
      <c r="AS245" s="27" t="s">
        <v>1536</v>
      </c>
      <c r="AT245" s="27" t="s">
        <v>1536</v>
      </c>
      <c r="AU245" s="27" t="s">
        <v>1536</v>
      </c>
      <c r="AV245" s="27" t="s">
        <v>1536</v>
      </c>
      <c r="AW245" s="28" t="s">
        <v>1536</v>
      </c>
      <c r="AX245" s="28" t="s">
        <v>1536</v>
      </c>
      <c r="AY245" s="28" t="s">
        <v>1536</v>
      </c>
      <c r="AZ245" s="28" t="s">
        <v>1536</v>
      </c>
      <c r="BA245" s="28" t="s">
        <v>1536</v>
      </c>
    </row>
    <row r="246" spans="1:53" s="117" customFormat="1" x14ac:dyDescent="0.2">
      <c r="A246" s="98"/>
      <c r="B246" s="98"/>
      <c r="C246" s="98"/>
      <c r="D246" s="98"/>
      <c r="E246" s="98"/>
      <c r="F246" s="126" t="s">
        <v>94</v>
      </c>
      <c r="G246" s="100"/>
      <c r="H246" s="112"/>
      <c r="I246" s="125"/>
      <c r="J246" s="125"/>
      <c r="K246" s="125"/>
      <c r="L246" s="125"/>
      <c r="M246" s="125"/>
      <c r="N246" s="125"/>
      <c r="O246" s="125"/>
      <c r="P246" s="125"/>
      <c r="Q246" s="125"/>
      <c r="R246" s="125"/>
      <c r="S246" s="125"/>
      <c r="T246" s="125"/>
      <c r="U246" s="125"/>
      <c r="V246" s="125"/>
      <c r="W246" s="125"/>
      <c r="X246" s="125"/>
      <c r="Y246" s="125"/>
      <c r="Z246" s="125"/>
      <c r="AA246" s="125"/>
      <c r="AB246" s="125"/>
      <c r="AC246" s="125"/>
      <c r="AD246" s="125"/>
      <c r="AE246" s="125"/>
      <c r="AF246" s="125"/>
      <c r="AG246" s="125"/>
      <c r="AH246" s="125"/>
      <c r="AI246" s="125"/>
      <c r="AJ246" s="125"/>
      <c r="AK246" s="125"/>
      <c r="AL246" s="125"/>
      <c r="AM246" s="125"/>
      <c r="AN246" s="125"/>
      <c r="AO246" s="125"/>
      <c r="AP246" s="125"/>
      <c r="AQ246" s="125"/>
      <c r="AR246" s="125"/>
      <c r="AS246" s="125"/>
      <c r="AT246" s="125"/>
      <c r="AU246" s="125"/>
      <c r="AV246" s="125"/>
      <c r="AW246" s="125"/>
      <c r="AX246" s="125"/>
      <c r="AY246" s="125"/>
      <c r="AZ246" s="125"/>
      <c r="BA246" s="125"/>
    </row>
    <row r="247" spans="1:53" s="43" customFormat="1" x14ac:dyDescent="0.2">
      <c r="A247" s="37" t="s">
        <v>442</v>
      </c>
      <c r="B247" s="37" t="s">
        <v>235</v>
      </c>
      <c r="C247" s="37" t="s">
        <v>381</v>
      </c>
      <c r="D247" s="38" t="s">
        <v>374</v>
      </c>
      <c r="E247" s="38" t="s">
        <v>1546</v>
      </c>
      <c r="F247" s="22" t="s">
        <v>236</v>
      </c>
      <c r="G247" s="22" t="s">
        <v>1297</v>
      </c>
      <c r="H247" s="27" t="s">
        <v>1536</v>
      </c>
      <c r="I247" s="27" t="s">
        <v>1536</v>
      </c>
      <c r="J247" s="27" t="s">
        <v>1536</v>
      </c>
      <c r="K247" s="27" t="s">
        <v>1536</v>
      </c>
      <c r="L247" s="27" t="s">
        <v>1536</v>
      </c>
      <c r="M247" s="27" t="s">
        <v>1536</v>
      </c>
      <c r="N247" s="27" t="s">
        <v>1536</v>
      </c>
      <c r="O247" s="27" t="s">
        <v>1536</v>
      </c>
      <c r="P247" s="27" t="s">
        <v>1536</v>
      </c>
      <c r="Q247" s="27" t="s">
        <v>1536</v>
      </c>
      <c r="R247" s="27" t="s">
        <v>1536</v>
      </c>
      <c r="S247" s="27" t="s">
        <v>1536</v>
      </c>
      <c r="T247" s="27" t="s">
        <v>1536</v>
      </c>
      <c r="U247" s="27" t="s">
        <v>1536</v>
      </c>
      <c r="V247" s="27" t="s">
        <v>1536</v>
      </c>
      <c r="W247" s="27" t="s">
        <v>1536</v>
      </c>
      <c r="X247" s="27" t="s">
        <v>1536</v>
      </c>
      <c r="Y247" s="27" t="s">
        <v>1536</v>
      </c>
      <c r="Z247" s="27" t="s">
        <v>1536</v>
      </c>
      <c r="AA247" s="27" t="s">
        <v>1536</v>
      </c>
      <c r="AB247" s="27" t="s">
        <v>1536</v>
      </c>
      <c r="AC247" s="27" t="s">
        <v>1536</v>
      </c>
      <c r="AD247" s="27" t="s">
        <v>1536</v>
      </c>
      <c r="AE247" s="27" t="s">
        <v>1536</v>
      </c>
      <c r="AF247" s="27" t="s">
        <v>1536</v>
      </c>
      <c r="AG247" s="27" t="s">
        <v>1536</v>
      </c>
      <c r="AH247" s="27" t="s">
        <v>1536</v>
      </c>
      <c r="AI247" s="27" t="s">
        <v>1536</v>
      </c>
      <c r="AJ247" s="27" t="s">
        <v>1536</v>
      </c>
      <c r="AK247" s="27" t="s">
        <v>1536</v>
      </c>
      <c r="AL247" s="27" t="s">
        <v>1536</v>
      </c>
      <c r="AM247" s="27" t="s">
        <v>1536</v>
      </c>
      <c r="AN247" s="27" t="s">
        <v>1536</v>
      </c>
      <c r="AO247" s="27" t="s">
        <v>1536</v>
      </c>
      <c r="AP247" s="27" t="s">
        <v>1536</v>
      </c>
      <c r="AQ247" s="27" t="s">
        <v>1536</v>
      </c>
      <c r="AR247" s="27" t="s">
        <v>1536</v>
      </c>
      <c r="AS247" s="27" t="s">
        <v>1536</v>
      </c>
      <c r="AT247" s="27" t="s">
        <v>1536</v>
      </c>
      <c r="AU247" s="27" t="s">
        <v>1536</v>
      </c>
      <c r="AV247" s="27" t="s">
        <v>1536</v>
      </c>
      <c r="AW247" s="28" t="s">
        <v>1536</v>
      </c>
      <c r="AX247" s="28" t="s">
        <v>1536</v>
      </c>
      <c r="AY247" s="28" t="s">
        <v>1536</v>
      </c>
      <c r="AZ247" s="28" t="s">
        <v>1536</v>
      </c>
      <c r="BA247" s="28" t="s">
        <v>1536</v>
      </c>
    </row>
    <row r="248" spans="1:53" s="43" customFormat="1" x14ac:dyDescent="0.2">
      <c r="A248" s="37" t="s">
        <v>442</v>
      </c>
      <c r="B248" s="37" t="s">
        <v>237</v>
      </c>
      <c r="C248" s="37" t="s">
        <v>375</v>
      </c>
      <c r="D248" s="38" t="s">
        <v>374</v>
      </c>
      <c r="E248" s="38" t="s">
        <v>1546</v>
      </c>
      <c r="F248" s="88" t="s">
        <v>238</v>
      </c>
      <c r="G248" s="22" t="s">
        <v>1298</v>
      </c>
      <c r="H248" s="27" t="s">
        <v>1536</v>
      </c>
      <c r="I248" s="27" t="s">
        <v>1536</v>
      </c>
      <c r="J248" s="27" t="s">
        <v>1536</v>
      </c>
      <c r="K248" s="27" t="s">
        <v>1536</v>
      </c>
      <c r="L248" s="27" t="s">
        <v>1536</v>
      </c>
      <c r="M248" s="27" t="s">
        <v>1536</v>
      </c>
      <c r="N248" s="27" t="s">
        <v>1536</v>
      </c>
      <c r="O248" s="27" t="s">
        <v>1536</v>
      </c>
      <c r="P248" s="27" t="s">
        <v>1536</v>
      </c>
      <c r="Q248" s="27" t="s">
        <v>1536</v>
      </c>
      <c r="R248" s="27" t="s">
        <v>1536</v>
      </c>
      <c r="S248" s="27" t="s">
        <v>1536</v>
      </c>
      <c r="T248" s="27" t="s">
        <v>1536</v>
      </c>
      <c r="U248" s="27" t="s">
        <v>1536</v>
      </c>
      <c r="V248" s="27" t="s">
        <v>1536</v>
      </c>
      <c r="W248" s="27" t="s">
        <v>1536</v>
      </c>
      <c r="X248" s="27" t="s">
        <v>1536</v>
      </c>
      <c r="Y248" s="27" t="s">
        <v>1536</v>
      </c>
      <c r="Z248" s="27" t="s">
        <v>1536</v>
      </c>
      <c r="AA248" s="27" t="s">
        <v>1536</v>
      </c>
      <c r="AB248" s="27" t="s">
        <v>1536</v>
      </c>
      <c r="AC248" s="27" t="s">
        <v>1536</v>
      </c>
      <c r="AD248" s="27" t="s">
        <v>1536</v>
      </c>
      <c r="AE248" s="27" t="s">
        <v>1536</v>
      </c>
      <c r="AF248" s="27" t="s">
        <v>1536</v>
      </c>
      <c r="AG248" s="27" t="s">
        <v>1536</v>
      </c>
      <c r="AH248" s="27" t="s">
        <v>1536</v>
      </c>
      <c r="AI248" s="27" t="s">
        <v>1536</v>
      </c>
      <c r="AJ248" s="27" t="s">
        <v>1536</v>
      </c>
      <c r="AK248" s="27" t="s">
        <v>1536</v>
      </c>
      <c r="AL248" s="27" t="s">
        <v>1536</v>
      </c>
      <c r="AM248" s="27" t="s">
        <v>1536</v>
      </c>
      <c r="AN248" s="27" t="s">
        <v>1536</v>
      </c>
      <c r="AO248" s="27" t="s">
        <v>1536</v>
      </c>
      <c r="AP248" s="27" t="s">
        <v>1536</v>
      </c>
      <c r="AQ248" s="27" t="s">
        <v>1536</v>
      </c>
      <c r="AR248" s="27" t="s">
        <v>1536</v>
      </c>
      <c r="AS248" s="27" t="s">
        <v>1536</v>
      </c>
      <c r="AT248" s="27" t="s">
        <v>1536</v>
      </c>
      <c r="AU248" s="27" t="s">
        <v>1536</v>
      </c>
      <c r="AV248" s="27" t="s">
        <v>1536</v>
      </c>
      <c r="AW248" s="28" t="s">
        <v>1536</v>
      </c>
      <c r="AX248" s="28" t="s">
        <v>1536</v>
      </c>
      <c r="AY248" s="28" t="s">
        <v>1536</v>
      </c>
      <c r="AZ248" s="28" t="s">
        <v>1536</v>
      </c>
      <c r="BA248" s="28" t="s">
        <v>1536</v>
      </c>
    </row>
    <row r="249" spans="1:53" s="43" customFormat="1" x14ac:dyDescent="0.2">
      <c r="A249" s="37" t="s">
        <v>442</v>
      </c>
      <c r="B249" s="37" t="s">
        <v>239</v>
      </c>
      <c r="C249" s="37" t="s">
        <v>375</v>
      </c>
      <c r="D249" s="38" t="s">
        <v>374</v>
      </c>
      <c r="E249" s="38" t="s">
        <v>1546</v>
      </c>
      <c r="F249" s="22" t="s">
        <v>240</v>
      </c>
      <c r="G249" s="22" t="s">
        <v>1299</v>
      </c>
      <c r="H249" s="27" t="s">
        <v>1536</v>
      </c>
      <c r="I249" s="27" t="s">
        <v>1536</v>
      </c>
      <c r="J249" s="27" t="s">
        <v>1536</v>
      </c>
      <c r="K249" s="27" t="s">
        <v>1536</v>
      </c>
      <c r="L249" s="27" t="s">
        <v>1536</v>
      </c>
      <c r="M249" s="27" t="s">
        <v>1536</v>
      </c>
      <c r="N249" s="27" t="s">
        <v>1536</v>
      </c>
      <c r="O249" s="27" t="s">
        <v>1536</v>
      </c>
      <c r="P249" s="27" t="s">
        <v>1536</v>
      </c>
      <c r="Q249" s="27" t="s">
        <v>1536</v>
      </c>
      <c r="R249" s="27" t="s">
        <v>1536</v>
      </c>
      <c r="S249" s="27" t="s">
        <v>1536</v>
      </c>
      <c r="T249" s="27" t="s">
        <v>1536</v>
      </c>
      <c r="U249" s="27" t="s">
        <v>1536</v>
      </c>
      <c r="V249" s="27" t="s">
        <v>1536</v>
      </c>
      <c r="W249" s="27" t="s">
        <v>1536</v>
      </c>
      <c r="X249" s="27" t="s">
        <v>1536</v>
      </c>
      <c r="Y249" s="27" t="s">
        <v>1536</v>
      </c>
      <c r="Z249" s="27" t="s">
        <v>1536</v>
      </c>
      <c r="AA249" s="27" t="s">
        <v>1536</v>
      </c>
      <c r="AB249" s="27" t="s">
        <v>1536</v>
      </c>
      <c r="AC249" s="27" t="s">
        <v>1536</v>
      </c>
      <c r="AD249" s="27" t="s">
        <v>1536</v>
      </c>
      <c r="AE249" s="27" t="s">
        <v>1536</v>
      </c>
      <c r="AF249" s="27" t="s">
        <v>1536</v>
      </c>
      <c r="AG249" s="27" t="s">
        <v>1536</v>
      </c>
      <c r="AH249" s="27" t="s">
        <v>1536</v>
      </c>
      <c r="AI249" s="27" t="s">
        <v>1536</v>
      </c>
      <c r="AJ249" s="27" t="s">
        <v>1536</v>
      </c>
      <c r="AK249" s="27" t="s">
        <v>1536</v>
      </c>
      <c r="AL249" s="27" t="s">
        <v>1536</v>
      </c>
      <c r="AM249" s="27" t="s">
        <v>1536</v>
      </c>
      <c r="AN249" s="27" t="s">
        <v>1536</v>
      </c>
      <c r="AO249" s="27" t="s">
        <v>1536</v>
      </c>
      <c r="AP249" s="27" t="s">
        <v>1536</v>
      </c>
      <c r="AQ249" s="27" t="s">
        <v>1536</v>
      </c>
      <c r="AR249" s="27" t="s">
        <v>1536</v>
      </c>
      <c r="AS249" s="27" t="s">
        <v>1536</v>
      </c>
      <c r="AT249" s="27" t="s">
        <v>1536</v>
      </c>
      <c r="AU249" s="27" t="s">
        <v>1536</v>
      </c>
      <c r="AV249" s="27" t="s">
        <v>1536</v>
      </c>
      <c r="AW249" s="28" t="s">
        <v>1536</v>
      </c>
      <c r="AX249" s="28" t="s">
        <v>1536</v>
      </c>
      <c r="AY249" s="28" t="s">
        <v>1536</v>
      </c>
      <c r="AZ249" s="28" t="s">
        <v>1536</v>
      </c>
      <c r="BA249" s="28" t="s">
        <v>1536</v>
      </c>
    </row>
    <row r="250" spans="1:53" s="43" customFormat="1" x14ac:dyDescent="0.2">
      <c r="A250" s="37" t="s">
        <v>442</v>
      </c>
      <c r="B250" s="37" t="s">
        <v>241</v>
      </c>
      <c r="C250" s="37" t="s">
        <v>375</v>
      </c>
      <c r="D250" s="38" t="s">
        <v>374</v>
      </c>
      <c r="E250" s="38" t="s">
        <v>1546</v>
      </c>
      <c r="F250" s="22" t="s">
        <v>242</v>
      </c>
      <c r="G250" s="22" t="s">
        <v>1300</v>
      </c>
      <c r="H250" s="27" t="s">
        <v>1536</v>
      </c>
      <c r="I250" s="27" t="s">
        <v>1536</v>
      </c>
      <c r="J250" s="27" t="s">
        <v>1536</v>
      </c>
      <c r="K250" s="27" t="s">
        <v>1536</v>
      </c>
      <c r="L250" s="27" t="s">
        <v>1536</v>
      </c>
      <c r="M250" s="27" t="s">
        <v>1536</v>
      </c>
      <c r="N250" s="27" t="s">
        <v>1536</v>
      </c>
      <c r="O250" s="27" t="s">
        <v>1536</v>
      </c>
      <c r="P250" s="27" t="s">
        <v>1536</v>
      </c>
      <c r="Q250" s="27" t="s">
        <v>1536</v>
      </c>
      <c r="R250" s="27" t="s">
        <v>1536</v>
      </c>
      <c r="S250" s="27" t="s">
        <v>1536</v>
      </c>
      <c r="T250" s="27" t="s">
        <v>1536</v>
      </c>
      <c r="U250" s="27" t="s">
        <v>1536</v>
      </c>
      <c r="V250" s="27" t="s">
        <v>1536</v>
      </c>
      <c r="W250" s="27" t="s">
        <v>1536</v>
      </c>
      <c r="X250" s="27" t="s">
        <v>1536</v>
      </c>
      <c r="Y250" s="27" t="s">
        <v>1536</v>
      </c>
      <c r="Z250" s="27" t="s">
        <v>1536</v>
      </c>
      <c r="AA250" s="27" t="s">
        <v>1536</v>
      </c>
      <c r="AB250" s="27" t="s">
        <v>1536</v>
      </c>
      <c r="AC250" s="27" t="s">
        <v>1536</v>
      </c>
      <c r="AD250" s="27" t="s">
        <v>1536</v>
      </c>
      <c r="AE250" s="27" t="s">
        <v>1536</v>
      </c>
      <c r="AF250" s="27" t="s">
        <v>1536</v>
      </c>
      <c r="AG250" s="27" t="s">
        <v>1536</v>
      </c>
      <c r="AH250" s="27" t="s">
        <v>1536</v>
      </c>
      <c r="AI250" s="27" t="s">
        <v>1536</v>
      </c>
      <c r="AJ250" s="27" t="s">
        <v>1536</v>
      </c>
      <c r="AK250" s="27" t="s">
        <v>1536</v>
      </c>
      <c r="AL250" s="27" t="s">
        <v>1536</v>
      </c>
      <c r="AM250" s="27" t="s">
        <v>1536</v>
      </c>
      <c r="AN250" s="27" t="s">
        <v>1536</v>
      </c>
      <c r="AO250" s="27" t="s">
        <v>1536</v>
      </c>
      <c r="AP250" s="27" t="s">
        <v>1536</v>
      </c>
      <c r="AQ250" s="27" t="s">
        <v>1536</v>
      </c>
      <c r="AR250" s="27" t="s">
        <v>1536</v>
      </c>
      <c r="AS250" s="27" t="s">
        <v>1536</v>
      </c>
      <c r="AT250" s="27" t="s">
        <v>1536</v>
      </c>
      <c r="AU250" s="27" t="s">
        <v>1536</v>
      </c>
      <c r="AV250" s="27" t="s">
        <v>1536</v>
      </c>
      <c r="AW250" s="28" t="s">
        <v>1536</v>
      </c>
      <c r="AX250" s="28" t="s">
        <v>1536</v>
      </c>
      <c r="AY250" s="28" t="s">
        <v>1536</v>
      </c>
      <c r="AZ250" s="28" t="s">
        <v>1536</v>
      </c>
      <c r="BA250" s="28" t="s">
        <v>1536</v>
      </c>
    </row>
    <row r="251" spans="1:53" s="117" customFormat="1" x14ac:dyDescent="0.2">
      <c r="A251" s="98"/>
      <c r="B251" s="98"/>
      <c r="C251" s="98"/>
      <c r="D251" s="98"/>
      <c r="E251" s="98"/>
      <c r="F251" s="126" t="s">
        <v>243</v>
      </c>
      <c r="G251" s="100"/>
      <c r="H251" s="112"/>
      <c r="I251" s="125"/>
      <c r="J251" s="125"/>
      <c r="K251" s="125"/>
      <c r="L251" s="125"/>
      <c r="M251" s="125"/>
      <c r="N251" s="125"/>
      <c r="O251" s="125"/>
      <c r="P251" s="125"/>
      <c r="Q251" s="125"/>
      <c r="R251" s="125"/>
      <c r="S251" s="125"/>
      <c r="T251" s="125"/>
      <c r="U251" s="125"/>
      <c r="V251" s="125"/>
      <c r="W251" s="125"/>
      <c r="X251" s="125"/>
      <c r="Y251" s="125"/>
      <c r="Z251" s="125"/>
      <c r="AA251" s="125"/>
      <c r="AB251" s="125"/>
      <c r="AC251" s="125"/>
      <c r="AD251" s="125"/>
      <c r="AE251" s="125"/>
      <c r="AF251" s="125"/>
      <c r="AG251" s="125"/>
      <c r="AH251" s="125"/>
      <c r="AI251" s="125"/>
      <c r="AJ251" s="125"/>
      <c r="AK251" s="125"/>
      <c r="AL251" s="125"/>
      <c r="AM251" s="125"/>
      <c r="AN251" s="125"/>
      <c r="AO251" s="125"/>
      <c r="AP251" s="125"/>
      <c r="AQ251" s="125"/>
      <c r="AR251" s="125"/>
      <c r="AS251" s="125"/>
      <c r="AT251" s="125"/>
      <c r="AU251" s="125"/>
      <c r="AV251" s="125"/>
      <c r="AW251" s="125"/>
      <c r="AX251" s="125"/>
      <c r="AY251" s="125"/>
      <c r="AZ251" s="125"/>
      <c r="BA251" s="125"/>
    </row>
    <row r="252" spans="1:53" s="43" customFormat="1" x14ac:dyDescent="0.2">
      <c r="A252" s="37" t="s">
        <v>442</v>
      </c>
      <c r="B252" s="37" t="s">
        <v>244</v>
      </c>
      <c r="C252" s="37"/>
      <c r="D252" s="38" t="s">
        <v>374</v>
      </c>
      <c r="E252" s="38" t="s">
        <v>1546</v>
      </c>
      <c r="F252" s="30" t="s">
        <v>245</v>
      </c>
      <c r="G252" s="22" t="s">
        <v>1301</v>
      </c>
      <c r="H252" s="27" t="s">
        <v>1536</v>
      </c>
      <c r="I252" s="27" t="s">
        <v>1536</v>
      </c>
      <c r="J252" s="27" t="s">
        <v>1536</v>
      </c>
      <c r="K252" s="27" t="s">
        <v>1536</v>
      </c>
      <c r="L252" s="27" t="s">
        <v>1536</v>
      </c>
      <c r="M252" s="27" t="s">
        <v>1536</v>
      </c>
      <c r="N252" s="27" t="s">
        <v>1536</v>
      </c>
      <c r="O252" s="27" t="s">
        <v>1536</v>
      </c>
      <c r="P252" s="27" t="s">
        <v>1536</v>
      </c>
      <c r="Q252" s="27" t="s">
        <v>1536</v>
      </c>
      <c r="R252" s="27" t="s">
        <v>1536</v>
      </c>
      <c r="S252" s="27" t="s">
        <v>1536</v>
      </c>
      <c r="T252" s="27" t="s">
        <v>1536</v>
      </c>
      <c r="U252" s="27" t="s">
        <v>1536</v>
      </c>
      <c r="V252" s="27" t="s">
        <v>1536</v>
      </c>
      <c r="W252" s="27" t="s">
        <v>1536</v>
      </c>
      <c r="X252" s="27" t="s">
        <v>1536</v>
      </c>
      <c r="Y252" s="27" t="s">
        <v>1536</v>
      </c>
      <c r="Z252" s="27" t="s">
        <v>1536</v>
      </c>
      <c r="AA252" s="27" t="s">
        <v>1536</v>
      </c>
      <c r="AB252" s="27" t="s">
        <v>1536</v>
      </c>
      <c r="AC252" s="27" t="s">
        <v>1536</v>
      </c>
      <c r="AD252" s="27" t="s">
        <v>1536</v>
      </c>
      <c r="AE252" s="27" t="s">
        <v>1536</v>
      </c>
      <c r="AF252" s="27" t="s">
        <v>1536</v>
      </c>
      <c r="AG252" s="27" t="s">
        <v>1536</v>
      </c>
      <c r="AH252" s="27" t="s">
        <v>1536</v>
      </c>
      <c r="AI252" s="27" t="s">
        <v>1536</v>
      </c>
      <c r="AJ252" s="27" t="s">
        <v>1536</v>
      </c>
      <c r="AK252" s="27" t="s">
        <v>1536</v>
      </c>
      <c r="AL252" s="27" t="s">
        <v>1536</v>
      </c>
      <c r="AM252" s="27" t="s">
        <v>1536</v>
      </c>
      <c r="AN252" s="27" t="s">
        <v>1536</v>
      </c>
      <c r="AO252" s="27" t="s">
        <v>1536</v>
      </c>
      <c r="AP252" s="27" t="s">
        <v>1536</v>
      </c>
      <c r="AQ252" s="27" t="s">
        <v>1536</v>
      </c>
      <c r="AR252" s="27" t="s">
        <v>1536</v>
      </c>
      <c r="AS252" s="27" t="s">
        <v>1536</v>
      </c>
      <c r="AT252" s="27" t="s">
        <v>1536</v>
      </c>
      <c r="AU252" s="27" t="s">
        <v>1536</v>
      </c>
      <c r="AV252" s="27" t="s">
        <v>1536</v>
      </c>
      <c r="AW252" s="28" t="s">
        <v>1536</v>
      </c>
      <c r="AX252" s="28" t="s">
        <v>1536</v>
      </c>
      <c r="AY252" s="28" t="s">
        <v>1536</v>
      </c>
      <c r="AZ252" s="28" t="s">
        <v>1536</v>
      </c>
      <c r="BA252" s="28" t="s">
        <v>1536</v>
      </c>
    </row>
    <row r="253" spans="1:53" s="43" customFormat="1" x14ac:dyDescent="0.2">
      <c r="A253" s="37" t="s">
        <v>442</v>
      </c>
      <c r="B253" s="37" t="s">
        <v>246</v>
      </c>
      <c r="C253" s="37"/>
      <c r="D253" s="38" t="s">
        <v>374</v>
      </c>
      <c r="E253" s="38" t="s">
        <v>1546</v>
      </c>
      <c r="F253" s="22" t="s">
        <v>247</v>
      </c>
      <c r="G253" s="22" t="s">
        <v>1302</v>
      </c>
      <c r="H253" s="27" t="s">
        <v>1536</v>
      </c>
      <c r="I253" s="27" t="s">
        <v>1536</v>
      </c>
      <c r="J253" s="27" t="s">
        <v>1536</v>
      </c>
      <c r="K253" s="27" t="s">
        <v>1536</v>
      </c>
      <c r="L253" s="27" t="s">
        <v>1536</v>
      </c>
      <c r="M253" s="27" t="s">
        <v>1536</v>
      </c>
      <c r="N253" s="27" t="s">
        <v>1536</v>
      </c>
      <c r="O253" s="27" t="s">
        <v>1536</v>
      </c>
      <c r="P253" s="27" t="s">
        <v>1536</v>
      </c>
      <c r="Q253" s="27" t="s">
        <v>1536</v>
      </c>
      <c r="R253" s="27" t="s">
        <v>1536</v>
      </c>
      <c r="S253" s="27" t="s">
        <v>1536</v>
      </c>
      <c r="T253" s="27" t="s">
        <v>1536</v>
      </c>
      <c r="U253" s="27" t="s">
        <v>1536</v>
      </c>
      <c r="V253" s="27" t="s">
        <v>1536</v>
      </c>
      <c r="W253" s="27" t="s">
        <v>1536</v>
      </c>
      <c r="X253" s="27" t="s">
        <v>1536</v>
      </c>
      <c r="Y253" s="27" t="s">
        <v>1536</v>
      </c>
      <c r="Z253" s="27" t="s">
        <v>1536</v>
      </c>
      <c r="AA253" s="27" t="s">
        <v>1536</v>
      </c>
      <c r="AB253" s="27" t="s">
        <v>1536</v>
      </c>
      <c r="AC253" s="27" t="s">
        <v>1536</v>
      </c>
      <c r="AD253" s="27" t="s">
        <v>1536</v>
      </c>
      <c r="AE253" s="27" t="s">
        <v>1536</v>
      </c>
      <c r="AF253" s="27" t="s">
        <v>1536</v>
      </c>
      <c r="AG253" s="27" t="s">
        <v>1536</v>
      </c>
      <c r="AH253" s="27" t="s">
        <v>1536</v>
      </c>
      <c r="AI253" s="27" t="s">
        <v>1536</v>
      </c>
      <c r="AJ253" s="27" t="s">
        <v>1536</v>
      </c>
      <c r="AK253" s="27" t="s">
        <v>1536</v>
      </c>
      <c r="AL253" s="27" t="s">
        <v>1536</v>
      </c>
      <c r="AM253" s="27" t="s">
        <v>1536</v>
      </c>
      <c r="AN253" s="27" t="s">
        <v>1536</v>
      </c>
      <c r="AO253" s="27" t="s">
        <v>1536</v>
      </c>
      <c r="AP253" s="27" t="s">
        <v>1536</v>
      </c>
      <c r="AQ253" s="27" t="s">
        <v>1536</v>
      </c>
      <c r="AR253" s="27" t="s">
        <v>1536</v>
      </c>
      <c r="AS253" s="27" t="s">
        <v>1536</v>
      </c>
      <c r="AT253" s="27" t="s">
        <v>1536</v>
      </c>
      <c r="AU253" s="27" t="s">
        <v>1536</v>
      </c>
      <c r="AV253" s="27" t="s">
        <v>1536</v>
      </c>
      <c r="AW253" s="28" t="s">
        <v>1536</v>
      </c>
      <c r="AX253" s="28" t="s">
        <v>1536</v>
      </c>
      <c r="AY253" s="28" t="s">
        <v>1536</v>
      </c>
      <c r="AZ253" s="28" t="s">
        <v>1536</v>
      </c>
      <c r="BA253" s="28" t="s">
        <v>1536</v>
      </c>
    </row>
    <row r="254" spans="1:53" s="43" customFormat="1" x14ac:dyDescent="0.2">
      <c r="A254" s="37" t="s">
        <v>442</v>
      </c>
      <c r="B254" s="37" t="s">
        <v>248</v>
      </c>
      <c r="C254" s="37"/>
      <c r="D254" s="38" t="s">
        <v>374</v>
      </c>
      <c r="E254" s="38" t="s">
        <v>1546</v>
      </c>
      <c r="F254" s="22" t="s">
        <v>249</v>
      </c>
      <c r="G254" s="22" t="s">
        <v>1303</v>
      </c>
      <c r="H254" s="27" t="s">
        <v>1536</v>
      </c>
      <c r="I254" s="27" t="s">
        <v>1536</v>
      </c>
      <c r="J254" s="27" t="s">
        <v>1536</v>
      </c>
      <c r="K254" s="27" t="s">
        <v>1536</v>
      </c>
      <c r="L254" s="27" t="s">
        <v>1536</v>
      </c>
      <c r="M254" s="27" t="s">
        <v>1536</v>
      </c>
      <c r="N254" s="27" t="s">
        <v>1536</v>
      </c>
      <c r="O254" s="27" t="s">
        <v>1536</v>
      </c>
      <c r="P254" s="27" t="s">
        <v>1536</v>
      </c>
      <c r="Q254" s="27" t="s">
        <v>1536</v>
      </c>
      <c r="R254" s="27" t="s">
        <v>1536</v>
      </c>
      <c r="S254" s="27" t="s">
        <v>1536</v>
      </c>
      <c r="T254" s="27" t="s">
        <v>1536</v>
      </c>
      <c r="U254" s="27" t="s">
        <v>1536</v>
      </c>
      <c r="V254" s="27" t="s">
        <v>1536</v>
      </c>
      <c r="W254" s="27" t="s">
        <v>1536</v>
      </c>
      <c r="X254" s="27" t="s">
        <v>1536</v>
      </c>
      <c r="Y254" s="27" t="s">
        <v>1536</v>
      </c>
      <c r="Z254" s="27" t="s">
        <v>1536</v>
      </c>
      <c r="AA254" s="27" t="s">
        <v>1536</v>
      </c>
      <c r="AB254" s="27" t="s">
        <v>1536</v>
      </c>
      <c r="AC254" s="27" t="s">
        <v>1536</v>
      </c>
      <c r="AD254" s="27" t="s">
        <v>1536</v>
      </c>
      <c r="AE254" s="27" t="s">
        <v>1536</v>
      </c>
      <c r="AF254" s="27" t="s">
        <v>1536</v>
      </c>
      <c r="AG254" s="27" t="s">
        <v>1536</v>
      </c>
      <c r="AH254" s="27" t="s">
        <v>1536</v>
      </c>
      <c r="AI254" s="27" t="s">
        <v>1536</v>
      </c>
      <c r="AJ254" s="27" t="s">
        <v>1536</v>
      </c>
      <c r="AK254" s="27" t="s">
        <v>1536</v>
      </c>
      <c r="AL254" s="27" t="s">
        <v>1536</v>
      </c>
      <c r="AM254" s="27" t="s">
        <v>1536</v>
      </c>
      <c r="AN254" s="27" t="s">
        <v>1536</v>
      </c>
      <c r="AO254" s="27" t="s">
        <v>1536</v>
      </c>
      <c r="AP254" s="27" t="s">
        <v>1536</v>
      </c>
      <c r="AQ254" s="27" t="s">
        <v>1536</v>
      </c>
      <c r="AR254" s="27" t="s">
        <v>1536</v>
      </c>
      <c r="AS254" s="27" t="s">
        <v>1536</v>
      </c>
      <c r="AT254" s="27" t="s">
        <v>1536</v>
      </c>
      <c r="AU254" s="27" t="s">
        <v>1536</v>
      </c>
      <c r="AV254" s="27" t="s">
        <v>1536</v>
      </c>
      <c r="AW254" s="28" t="s">
        <v>1536</v>
      </c>
      <c r="AX254" s="28" t="s">
        <v>1536</v>
      </c>
      <c r="AY254" s="28" t="s">
        <v>1536</v>
      </c>
      <c r="AZ254" s="28" t="s">
        <v>1536</v>
      </c>
      <c r="BA254" s="28" t="s">
        <v>1536</v>
      </c>
    </row>
    <row r="255" spans="1:53" s="43" customFormat="1" x14ac:dyDescent="0.2">
      <c r="A255" s="37" t="s">
        <v>442</v>
      </c>
      <c r="B255" s="37" t="s">
        <v>250</v>
      </c>
      <c r="C255" s="37"/>
      <c r="D255" s="38" t="s">
        <v>374</v>
      </c>
      <c r="E255" s="38" t="s">
        <v>1546</v>
      </c>
      <c r="F255" s="22" t="s">
        <v>251</v>
      </c>
      <c r="G255" s="22" t="s">
        <v>1304</v>
      </c>
      <c r="H255" s="27" t="s">
        <v>1536</v>
      </c>
      <c r="I255" s="27" t="s">
        <v>1536</v>
      </c>
      <c r="J255" s="27" t="s">
        <v>1536</v>
      </c>
      <c r="K255" s="27" t="s">
        <v>1536</v>
      </c>
      <c r="L255" s="27" t="s">
        <v>1536</v>
      </c>
      <c r="M255" s="27" t="s">
        <v>1536</v>
      </c>
      <c r="N255" s="27" t="s">
        <v>1536</v>
      </c>
      <c r="O255" s="27" t="s">
        <v>1536</v>
      </c>
      <c r="P255" s="27" t="s">
        <v>1536</v>
      </c>
      <c r="Q255" s="27" t="s">
        <v>1536</v>
      </c>
      <c r="R255" s="27" t="s">
        <v>1536</v>
      </c>
      <c r="S255" s="27" t="s">
        <v>1536</v>
      </c>
      <c r="T255" s="27" t="s">
        <v>1536</v>
      </c>
      <c r="U255" s="27" t="s">
        <v>1536</v>
      </c>
      <c r="V255" s="27" t="s">
        <v>1536</v>
      </c>
      <c r="W255" s="27" t="s">
        <v>1536</v>
      </c>
      <c r="X255" s="27" t="s">
        <v>1536</v>
      </c>
      <c r="Y255" s="27" t="s">
        <v>1536</v>
      </c>
      <c r="Z255" s="27" t="s">
        <v>1536</v>
      </c>
      <c r="AA255" s="27" t="s">
        <v>1536</v>
      </c>
      <c r="AB255" s="27" t="s">
        <v>1536</v>
      </c>
      <c r="AC255" s="27" t="s">
        <v>1536</v>
      </c>
      <c r="AD255" s="27" t="s">
        <v>1536</v>
      </c>
      <c r="AE255" s="27" t="s">
        <v>1536</v>
      </c>
      <c r="AF255" s="27" t="s">
        <v>1536</v>
      </c>
      <c r="AG255" s="27" t="s">
        <v>1536</v>
      </c>
      <c r="AH255" s="27" t="s">
        <v>1536</v>
      </c>
      <c r="AI255" s="27" t="s">
        <v>1536</v>
      </c>
      <c r="AJ255" s="27" t="s">
        <v>1536</v>
      </c>
      <c r="AK255" s="27" t="s">
        <v>1536</v>
      </c>
      <c r="AL255" s="27" t="s">
        <v>1536</v>
      </c>
      <c r="AM255" s="27" t="s">
        <v>1536</v>
      </c>
      <c r="AN255" s="27" t="s">
        <v>1536</v>
      </c>
      <c r="AO255" s="27" t="s">
        <v>1536</v>
      </c>
      <c r="AP255" s="27" t="s">
        <v>1536</v>
      </c>
      <c r="AQ255" s="27" t="s">
        <v>1536</v>
      </c>
      <c r="AR255" s="27" t="s">
        <v>1536</v>
      </c>
      <c r="AS255" s="27" t="s">
        <v>1536</v>
      </c>
      <c r="AT255" s="27" t="s">
        <v>1536</v>
      </c>
      <c r="AU255" s="27" t="s">
        <v>1536</v>
      </c>
      <c r="AV255" s="27" t="s">
        <v>1536</v>
      </c>
      <c r="AW255" s="28" t="s">
        <v>1536</v>
      </c>
      <c r="AX255" s="28" t="s">
        <v>1536</v>
      </c>
      <c r="AY255" s="28" t="s">
        <v>1536</v>
      </c>
      <c r="AZ255" s="28" t="s">
        <v>1536</v>
      </c>
      <c r="BA255" s="28" t="s">
        <v>1536</v>
      </c>
    </row>
    <row r="256" spans="1:53" s="117" customFormat="1" x14ac:dyDescent="0.2">
      <c r="A256" s="98"/>
      <c r="B256" s="98"/>
      <c r="C256" s="98"/>
      <c r="D256" s="98"/>
      <c r="E256" s="98"/>
      <c r="F256" s="133" t="s">
        <v>94</v>
      </c>
      <c r="G256" s="134"/>
      <c r="H256" s="112"/>
      <c r="I256" s="125"/>
      <c r="J256" s="125"/>
      <c r="K256" s="125"/>
      <c r="L256" s="125"/>
      <c r="M256" s="125"/>
      <c r="N256" s="125"/>
      <c r="O256" s="125"/>
      <c r="P256" s="125"/>
      <c r="Q256" s="125"/>
      <c r="R256" s="125"/>
      <c r="S256" s="125"/>
      <c r="T256" s="125"/>
      <c r="U256" s="125"/>
      <c r="V256" s="125"/>
      <c r="W256" s="125"/>
      <c r="X256" s="125"/>
      <c r="Y256" s="125"/>
      <c r="Z256" s="125"/>
      <c r="AA256" s="125"/>
      <c r="AB256" s="125"/>
      <c r="AC256" s="125"/>
      <c r="AD256" s="125"/>
      <c r="AE256" s="125"/>
      <c r="AF256" s="125"/>
      <c r="AG256" s="125"/>
      <c r="AH256" s="125"/>
      <c r="AI256" s="125"/>
      <c r="AJ256" s="125"/>
      <c r="AK256" s="125"/>
      <c r="AL256" s="125"/>
      <c r="AM256" s="125"/>
      <c r="AN256" s="125"/>
      <c r="AO256" s="125"/>
      <c r="AP256" s="125"/>
      <c r="AQ256" s="125"/>
      <c r="AR256" s="125"/>
      <c r="AS256" s="125"/>
      <c r="AT256" s="125"/>
      <c r="AU256" s="125"/>
      <c r="AV256" s="125"/>
      <c r="AW256" s="125"/>
      <c r="AX256" s="125"/>
      <c r="AY256" s="125"/>
      <c r="AZ256" s="125"/>
      <c r="BA256" s="125"/>
    </row>
    <row r="257" spans="1:53" s="43" customFormat="1" x14ac:dyDescent="0.2">
      <c r="A257" s="37" t="s">
        <v>442</v>
      </c>
      <c r="B257" s="37" t="s">
        <v>252</v>
      </c>
      <c r="C257" s="37"/>
      <c r="D257" s="38" t="s">
        <v>374</v>
      </c>
      <c r="E257" s="38" t="s">
        <v>1546</v>
      </c>
      <c r="F257" s="31" t="s">
        <v>253</v>
      </c>
      <c r="G257" s="22" t="s">
        <v>1305</v>
      </c>
      <c r="H257" s="27" t="s">
        <v>1536</v>
      </c>
      <c r="I257" s="27" t="s">
        <v>1536</v>
      </c>
      <c r="J257" s="27" t="s">
        <v>1536</v>
      </c>
      <c r="K257" s="27" t="s">
        <v>1536</v>
      </c>
      <c r="L257" s="27" t="s">
        <v>1536</v>
      </c>
      <c r="M257" s="27" t="s">
        <v>1536</v>
      </c>
      <c r="N257" s="27" t="s">
        <v>1536</v>
      </c>
      <c r="O257" s="27" t="s">
        <v>1536</v>
      </c>
      <c r="P257" s="27" t="s">
        <v>1536</v>
      </c>
      <c r="Q257" s="27" t="s">
        <v>1536</v>
      </c>
      <c r="R257" s="27" t="s">
        <v>1536</v>
      </c>
      <c r="S257" s="27" t="s">
        <v>1536</v>
      </c>
      <c r="T257" s="27" t="s">
        <v>1536</v>
      </c>
      <c r="U257" s="27" t="s">
        <v>1536</v>
      </c>
      <c r="V257" s="27" t="s">
        <v>1536</v>
      </c>
      <c r="W257" s="27" t="s">
        <v>1536</v>
      </c>
      <c r="X257" s="27" t="s">
        <v>1536</v>
      </c>
      <c r="Y257" s="27" t="s">
        <v>1536</v>
      </c>
      <c r="Z257" s="27" t="s">
        <v>1536</v>
      </c>
      <c r="AA257" s="27" t="s">
        <v>1536</v>
      </c>
      <c r="AB257" s="27" t="s">
        <v>1536</v>
      </c>
      <c r="AC257" s="27" t="s">
        <v>1536</v>
      </c>
      <c r="AD257" s="27" t="s">
        <v>1536</v>
      </c>
      <c r="AE257" s="27" t="s">
        <v>1536</v>
      </c>
      <c r="AF257" s="27" t="s">
        <v>1536</v>
      </c>
      <c r="AG257" s="27" t="s">
        <v>1536</v>
      </c>
      <c r="AH257" s="27" t="s">
        <v>1536</v>
      </c>
      <c r="AI257" s="27" t="s">
        <v>1536</v>
      </c>
      <c r="AJ257" s="27" t="s">
        <v>1536</v>
      </c>
      <c r="AK257" s="27" t="s">
        <v>1536</v>
      </c>
      <c r="AL257" s="27" t="s">
        <v>1536</v>
      </c>
      <c r="AM257" s="27" t="s">
        <v>1536</v>
      </c>
      <c r="AN257" s="27" t="s">
        <v>1536</v>
      </c>
      <c r="AO257" s="27" t="s">
        <v>1536</v>
      </c>
      <c r="AP257" s="27" t="s">
        <v>1536</v>
      </c>
      <c r="AQ257" s="27" t="s">
        <v>1536</v>
      </c>
      <c r="AR257" s="27" t="s">
        <v>1536</v>
      </c>
      <c r="AS257" s="27" t="s">
        <v>1536</v>
      </c>
      <c r="AT257" s="27" t="s">
        <v>1536</v>
      </c>
      <c r="AU257" s="27" t="s">
        <v>1536</v>
      </c>
      <c r="AV257" s="27" t="s">
        <v>1536</v>
      </c>
      <c r="AW257" s="28" t="s">
        <v>1536</v>
      </c>
      <c r="AX257" s="28" t="s">
        <v>1536</v>
      </c>
      <c r="AY257" s="28" t="s">
        <v>1536</v>
      </c>
      <c r="AZ257" s="28" t="s">
        <v>1536</v>
      </c>
      <c r="BA257" s="28" t="s">
        <v>1536</v>
      </c>
    </row>
    <row r="258" spans="1:53" s="43" customFormat="1" x14ac:dyDescent="0.2">
      <c r="A258" s="37" t="s">
        <v>442</v>
      </c>
      <c r="B258" s="37" t="s">
        <v>254</v>
      </c>
      <c r="C258" s="37"/>
      <c r="D258" s="38" t="s">
        <v>374</v>
      </c>
      <c r="E258" s="38" t="s">
        <v>1546</v>
      </c>
      <c r="F258" s="31" t="s">
        <v>255</v>
      </c>
      <c r="G258" s="22" t="s">
        <v>1306</v>
      </c>
      <c r="H258" s="27" t="s">
        <v>1536</v>
      </c>
      <c r="I258" s="27" t="s">
        <v>1536</v>
      </c>
      <c r="J258" s="27" t="s">
        <v>1536</v>
      </c>
      <c r="K258" s="27" t="s">
        <v>1536</v>
      </c>
      <c r="L258" s="27" t="s">
        <v>1536</v>
      </c>
      <c r="M258" s="27" t="s">
        <v>1536</v>
      </c>
      <c r="N258" s="27" t="s">
        <v>1536</v>
      </c>
      <c r="O258" s="27" t="s">
        <v>1536</v>
      </c>
      <c r="P258" s="27" t="s">
        <v>1536</v>
      </c>
      <c r="Q258" s="27" t="s">
        <v>1536</v>
      </c>
      <c r="R258" s="27" t="s">
        <v>1536</v>
      </c>
      <c r="S258" s="27" t="s">
        <v>1536</v>
      </c>
      <c r="T258" s="27" t="s">
        <v>1536</v>
      </c>
      <c r="U258" s="27" t="s">
        <v>1536</v>
      </c>
      <c r="V258" s="27" t="s">
        <v>1536</v>
      </c>
      <c r="W258" s="27" t="s">
        <v>1536</v>
      </c>
      <c r="X258" s="27" t="s">
        <v>1536</v>
      </c>
      <c r="Y258" s="27" t="s">
        <v>1536</v>
      </c>
      <c r="Z258" s="27" t="s">
        <v>1536</v>
      </c>
      <c r="AA258" s="27" t="s">
        <v>1536</v>
      </c>
      <c r="AB258" s="27" t="s">
        <v>1536</v>
      </c>
      <c r="AC258" s="27" t="s">
        <v>1536</v>
      </c>
      <c r="AD258" s="27" t="s">
        <v>1536</v>
      </c>
      <c r="AE258" s="27" t="s">
        <v>1536</v>
      </c>
      <c r="AF258" s="27" t="s">
        <v>1536</v>
      </c>
      <c r="AG258" s="27" t="s">
        <v>1536</v>
      </c>
      <c r="AH258" s="27" t="s">
        <v>1536</v>
      </c>
      <c r="AI258" s="27" t="s">
        <v>1536</v>
      </c>
      <c r="AJ258" s="27" t="s">
        <v>1536</v>
      </c>
      <c r="AK258" s="27" t="s">
        <v>1536</v>
      </c>
      <c r="AL258" s="27" t="s">
        <v>1536</v>
      </c>
      <c r="AM258" s="27" t="s">
        <v>1536</v>
      </c>
      <c r="AN258" s="27" t="s">
        <v>1536</v>
      </c>
      <c r="AO258" s="27" t="s">
        <v>1536</v>
      </c>
      <c r="AP258" s="27" t="s">
        <v>1536</v>
      </c>
      <c r="AQ258" s="27" t="s">
        <v>1536</v>
      </c>
      <c r="AR258" s="27" t="s">
        <v>1536</v>
      </c>
      <c r="AS258" s="27" t="s">
        <v>1536</v>
      </c>
      <c r="AT258" s="27" t="s">
        <v>1536</v>
      </c>
      <c r="AU258" s="27" t="s">
        <v>1536</v>
      </c>
      <c r="AV258" s="27" t="s">
        <v>1536</v>
      </c>
      <c r="AW258" s="28" t="s">
        <v>1536</v>
      </c>
      <c r="AX258" s="28" t="s">
        <v>1536</v>
      </c>
      <c r="AY258" s="28" t="s">
        <v>1536</v>
      </c>
      <c r="AZ258" s="28" t="s">
        <v>1536</v>
      </c>
      <c r="BA258" s="28" t="s">
        <v>1536</v>
      </c>
    </row>
    <row r="259" spans="1:53" s="122" customFormat="1" ht="15.75" x14ac:dyDescent="0.25">
      <c r="A259" s="98"/>
      <c r="B259" s="98"/>
      <c r="C259" s="98"/>
      <c r="D259" s="98"/>
      <c r="E259" s="98"/>
      <c r="F259" s="119" t="s">
        <v>256</v>
      </c>
      <c r="G259" s="120"/>
      <c r="H259" s="112"/>
      <c r="I259" s="112"/>
      <c r="J259" s="112"/>
      <c r="K259" s="112"/>
      <c r="L259" s="112"/>
      <c r="M259" s="112"/>
      <c r="N259" s="112"/>
      <c r="O259" s="112"/>
      <c r="P259" s="112"/>
      <c r="Q259" s="112"/>
      <c r="R259" s="112"/>
      <c r="S259" s="112"/>
      <c r="T259" s="112"/>
      <c r="U259" s="112"/>
      <c r="V259" s="112"/>
      <c r="W259" s="112"/>
      <c r="X259" s="121"/>
      <c r="Y259" s="121"/>
      <c r="Z259" s="121"/>
      <c r="AA259" s="121"/>
      <c r="AB259" s="121"/>
      <c r="AC259" s="121"/>
      <c r="AD259" s="121"/>
      <c r="AE259" s="121"/>
      <c r="AF259" s="121"/>
      <c r="AG259" s="121"/>
      <c r="AH259" s="121"/>
      <c r="AI259" s="121"/>
      <c r="AJ259" s="121"/>
      <c r="AK259" s="121"/>
      <c r="AL259" s="121"/>
      <c r="AM259" s="121"/>
      <c r="AN259" s="121"/>
      <c r="AO259" s="121"/>
      <c r="AP259" s="121"/>
      <c r="AQ259" s="121"/>
      <c r="AR259" s="121"/>
      <c r="AS259" s="121"/>
      <c r="AT259" s="121"/>
      <c r="AU259" s="121"/>
      <c r="AV259" s="121"/>
      <c r="AW259" s="121"/>
      <c r="AX259" s="121"/>
      <c r="AY259" s="121"/>
      <c r="AZ259" s="121"/>
      <c r="BA259" s="121"/>
    </row>
    <row r="260" spans="1:53" s="117" customFormat="1" x14ac:dyDescent="0.2">
      <c r="A260" s="98"/>
      <c r="B260" s="98"/>
      <c r="C260" s="98"/>
      <c r="D260" s="98"/>
      <c r="E260" s="98"/>
      <c r="F260" s="133" t="s">
        <v>257</v>
      </c>
      <c r="G260" s="134"/>
      <c r="H260" s="112"/>
      <c r="I260" s="125"/>
      <c r="J260" s="125"/>
      <c r="K260" s="125"/>
      <c r="L260" s="125"/>
      <c r="M260" s="125"/>
      <c r="N260" s="125"/>
      <c r="O260" s="125"/>
      <c r="P260" s="125"/>
      <c r="Q260" s="125"/>
      <c r="R260" s="125"/>
      <c r="S260" s="125"/>
      <c r="T260" s="125"/>
      <c r="U260" s="125"/>
      <c r="V260" s="125"/>
      <c r="W260" s="125"/>
      <c r="X260" s="125"/>
      <c r="Y260" s="125"/>
      <c r="Z260" s="125"/>
      <c r="AA260" s="125"/>
      <c r="AB260" s="125"/>
      <c r="AC260" s="125"/>
      <c r="AD260" s="125"/>
      <c r="AE260" s="125"/>
      <c r="AF260" s="125"/>
      <c r="AG260" s="125"/>
      <c r="AH260" s="125"/>
      <c r="AI260" s="125"/>
      <c r="AJ260" s="125"/>
      <c r="AK260" s="125"/>
      <c r="AL260" s="125"/>
      <c r="AM260" s="125"/>
      <c r="AN260" s="125"/>
      <c r="AO260" s="125"/>
      <c r="AP260" s="125"/>
      <c r="AQ260" s="125"/>
      <c r="AR260" s="125"/>
      <c r="AS260" s="125"/>
      <c r="AT260" s="125"/>
      <c r="AU260" s="125"/>
      <c r="AV260" s="125"/>
      <c r="AW260" s="125"/>
      <c r="AX260" s="125"/>
      <c r="AY260" s="125"/>
      <c r="AZ260" s="125"/>
      <c r="BA260" s="125"/>
    </row>
    <row r="261" spans="1:53" s="43" customFormat="1" x14ac:dyDescent="0.2">
      <c r="A261" s="37" t="s">
        <v>442</v>
      </c>
      <c r="B261" s="37" t="s">
        <v>258</v>
      </c>
      <c r="C261" s="37" t="s">
        <v>382</v>
      </c>
      <c r="D261" s="38" t="s">
        <v>374</v>
      </c>
      <c r="E261" s="38" t="s">
        <v>1546</v>
      </c>
      <c r="F261" s="88" t="s">
        <v>259</v>
      </c>
      <c r="G261" s="22" t="s">
        <v>1307</v>
      </c>
      <c r="H261" s="27" t="s">
        <v>1536</v>
      </c>
      <c r="I261" s="27" t="s">
        <v>1536</v>
      </c>
      <c r="J261" s="27" t="s">
        <v>1536</v>
      </c>
      <c r="K261" s="27" t="s">
        <v>1536</v>
      </c>
      <c r="L261" s="27" t="s">
        <v>1536</v>
      </c>
      <c r="M261" s="27" t="s">
        <v>1536</v>
      </c>
      <c r="N261" s="27" t="s">
        <v>1536</v>
      </c>
      <c r="O261" s="27" t="s">
        <v>1536</v>
      </c>
      <c r="P261" s="27" t="s">
        <v>1536</v>
      </c>
      <c r="Q261" s="27" t="s">
        <v>1536</v>
      </c>
      <c r="R261" s="27" t="s">
        <v>1536</v>
      </c>
      <c r="S261" s="27" t="s">
        <v>1536</v>
      </c>
      <c r="T261" s="27" t="s">
        <v>1536</v>
      </c>
      <c r="U261" s="27" t="s">
        <v>1536</v>
      </c>
      <c r="V261" s="27" t="s">
        <v>1536</v>
      </c>
      <c r="W261" s="27" t="s">
        <v>1536</v>
      </c>
      <c r="X261" s="27" t="s">
        <v>1536</v>
      </c>
      <c r="Y261" s="27" t="s">
        <v>1536</v>
      </c>
      <c r="Z261" s="27" t="s">
        <v>1536</v>
      </c>
      <c r="AA261" s="27" t="s">
        <v>1536</v>
      </c>
      <c r="AB261" s="27" t="s">
        <v>1536</v>
      </c>
      <c r="AC261" s="27" t="s">
        <v>1536</v>
      </c>
      <c r="AD261" s="27" t="s">
        <v>1536</v>
      </c>
      <c r="AE261" s="27" t="s">
        <v>1536</v>
      </c>
      <c r="AF261" s="27" t="s">
        <v>1536</v>
      </c>
      <c r="AG261" s="27" t="s">
        <v>1536</v>
      </c>
      <c r="AH261" s="27" t="s">
        <v>1536</v>
      </c>
      <c r="AI261" s="27" t="s">
        <v>1536</v>
      </c>
      <c r="AJ261" s="27" t="s">
        <v>1536</v>
      </c>
      <c r="AK261" s="27" t="s">
        <v>1536</v>
      </c>
      <c r="AL261" s="27" t="s">
        <v>1536</v>
      </c>
      <c r="AM261" s="27" t="s">
        <v>1536</v>
      </c>
      <c r="AN261" s="27" t="s">
        <v>1536</v>
      </c>
      <c r="AO261" s="27" t="s">
        <v>1536</v>
      </c>
      <c r="AP261" s="27" t="s">
        <v>1536</v>
      </c>
      <c r="AQ261" s="27" t="s">
        <v>1536</v>
      </c>
      <c r="AR261" s="27" t="s">
        <v>1536</v>
      </c>
      <c r="AS261" s="27" t="s">
        <v>1536</v>
      </c>
      <c r="AT261" s="27" t="s">
        <v>1536</v>
      </c>
      <c r="AU261" s="27" t="s">
        <v>1536</v>
      </c>
      <c r="AV261" s="27" t="s">
        <v>1536</v>
      </c>
      <c r="AW261" s="28" t="s">
        <v>1536</v>
      </c>
      <c r="AX261" s="28" t="s">
        <v>1536</v>
      </c>
      <c r="AY261" s="28" t="s">
        <v>1536</v>
      </c>
      <c r="AZ261" s="28" t="s">
        <v>1536</v>
      </c>
      <c r="BA261" s="28" t="s">
        <v>1536</v>
      </c>
    </row>
    <row r="262" spans="1:53" s="43" customFormat="1" x14ac:dyDescent="0.2">
      <c r="A262" s="37" t="s">
        <v>442</v>
      </c>
      <c r="B262" s="37" t="s">
        <v>260</v>
      </c>
      <c r="C262" s="37" t="s">
        <v>382</v>
      </c>
      <c r="D262" s="38" t="s">
        <v>374</v>
      </c>
      <c r="E262" s="38" t="s">
        <v>1546</v>
      </c>
      <c r="F262" s="87" t="s">
        <v>261</v>
      </c>
      <c r="G262" s="22" t="s">
        <v>1308</v>
      </c>
      <c r="H262" s="27" t="s">
        <v>1536</v>
      </c>
      <c r="I262" s="27" t="s">
        <v>1536</v>
      </c>
      <c r="J262" s="27" t="s">
        <v>1536</v>
      </c>
      <c r="K262" s="27" t="s">
        <v>1536</v>
      </c>
      <c r="L262" s="27" t="s">
        <v>1536</v>
      </c>
      <c r="M262" s="27" t="s">
        <v>1536</v>
      </c>
      <c r="N262" s="27" t="s">
        <v>1536</v>
      </c>
      <c r="O262" s="27" t="s">
        <v>1536</v>
      </c>
      <c r="P262" s="27" t="s">
        <v>1536</v>
      </c>
      <c r="Q262" s="27" t="s">
        <v>1536</v>
      </c>
      <c r="R262" s="27" t="s">
        <v>1536</v>
      </c>
      <c r="S262" s="27" t="s">
        <v>1536</v>
      </c>
      <c r="T262" s="27" t="s">
        <v>1536</v>
      </c>
      <c r="U262" s="27" t="s">
        <v>1536</v>
      </c>
      <c r="V262" s="27" t="s">
        <v>1536</v>
      </c>
      <c r="W262" s="27" t="s">
        <v>1536</v>
      </c>
      <c r="X262" s="27" t="s">
        <v>1536</v>
      </c>
      <c r="Y262" s="27" t="s">
        <v>1536</v>
      </c>
      <c r="Z262" s="27" t="s">
        <v>1536</v>
      </c>
      <c r="AA262" s="27" t="s">
        <v>1536</v>
      </c>
      <c r="AB262" s="27" t="s">
        <v>1536</v>
      </c>
      <c r="AC262" s="27" t="s">
        <v>1536</v>
      </c>
      <c r="AD262" s="27" t="s">
        <v>1536</v>
      </c>
      <c r="AE262" s="27" t="s">
        <v>1536</v>
      </c>
      <c r="AF262" s="27" t="s">
        <v>1536</v>
      </c>
      <c r="AG262" s="27" t="s">
        <v>1536</v>
      </c>
      <c r="AH262" s="27" t="s">
        <v>1536</v>
      </c>
      <c r="AI262" s="27" t="s">
        <v>1536</v>
      </c>
      <c r="AJ262" s="27" t="s">
        <v>1536</v>
      </c>
      <c r="AK262" s="27" t="s">
        <v>1536</v>
      </c>
      <c r="AL262" s="27" t="s">
        <v>1536</v>
      </c>
      <c r="AM262" s="27" t="s">
        <v>1536</v>
      </c>
      <c r="AN262" s="27" t="s">
        <v>1536</v>
      </c>
      <c r="AO262" s="27" t="s">
        <v>1536</v>
      </c>
      <c r="AP262" s="27" t="s">
        <v>1536</v>
      </c>
      <c r="AQ262" s="27" t="s">
        <v>1536</v>
      </c>
      <c r="AR262" s="27" t="s">
        <v>1536</v>
      </c>
      <c r="AS262" s="27" t="s">
        <v>1536</v>
      </c>
      <c r="AT262" s="27" t="s">
        <v>1536</v>
      </c>
      <c r="AU262" s="27" t="s">
        <v>1536</v>
      </c>
      <c r="AV262" s="27" t="s">
        <v>1536</v>
      </c>
      <c r="AW262" s="28" t="s">
        <v>1536</v>
      </c>
      <c r="AX262" s="28" t="s">
        <v>1536</v>
      </c>
      <c r="AY262" s="28" t="s">
        <v>1536</v>
      </c>
      <c r="AZ262" s="28" t="s">
        <v>1536</v>
      </c>
      <c r="BA262" s="28" t="s">
        <v>1536</v>
      </c>
    </row>
    <row r="263" spans="1:53" s="43" customFormat="1" x14ac:dyDescent="0.2">
      <c r="A263" s="37" t="s">
        <v>442</v>
      </c>
      <c r="B263" s="37" t="s">
        <v>337</v>
      </c>
      <c r="C263" s="37" t="s">
        <v>382</v>
      </c>
      <c r="D263" s="38" t="s">
        <v>374</v>
      </c>
      <c r="E263" s="38" t="s">
        <v>1546</v>
      </c>
      <c r="F263" s="31" t="s">
        <v>338</v>
      </c>
      <c r="G263" s="22" t="s">
        <v>1309</v>
      </c>
      <c r="H263" s="27" t="s">
        <v>1536</v>
      </c>
      <c r="I263" s="27" t="s">
        <v>1536</v>
      </c>
      <c r="J263" s="27" t="s">
        <v>1536</v>
      </c>
      <c r="K263" s="27" t="s">
        <v>1536</v>
      </c>
      <c r="L263" s="27" t="s">
        <v>1536</v>
      </c>
      <c r="M263" s="27" t="s">
        <v>1536</v>
      </c>
      <c r="N263" s="27" t="s">
        <v>1536</v>
      </c>
      <c r="O263" s="27" t="s">
        <v>1536</v>
      </c>
      <c r="P263" s="27" t="s">
        <v>1536</v>
      </c>
      <c r="Q263" s="27" t="s">
        <v>1536</v>
      </c>
      <c r="R263" s="27" t="s">
        <v>1536</v>
      </c>
      <c r="S263" s="27" t="s">
        <v>1536</v>
      </c>
      <c r="T263" s="27" t="s">
        <v>1536</v>
      </c>
      <c r="U263" s="27" t="s">
        <v>1536</v>
      </c>
      <c r="V263" s="27" t="s">
        <v>1536</v>
      </c>
      <c r="W263" s="27" t="s">
        <v>1536</v>
      </c>
      <c r="X263" s="27" t="s">
        <v>1536</v>
      </c>
      <c r="Y263" s="27" t="s">
        <v>1536</v>
      </c>
      <c r="Z263" s="27" t="s">
        <v>1536</v>
      </c>
      <c r="AA263" s="27" t="s">
        <v>1536</v>
      </c>
      <c r="AB263" s="27" t="s">
        <v>1536</v>
      </c>
      <c r="AC263" s="27" t="s">
        <v>1536</v>
      </c>
      <c r="AD263" s="27" t="s">
        <v>1536</v>
      </c>
      <c r="AE263" s="27" t="s">
        <v>1536</v>
      </c>
      <c r="AF263" s="27" t="s">
        <v>1536</v>
      </c>
      <c r="AG263" s="27" t="s">
        <v>1536</v>
      </c>
      <c r="AH263" s="27" t="s">
        <v>1536</v>
      </c>
      <c r="AI263" s="27" t="s">
        <v>1536</v>
      </c>
      <c r="AJ263" s="27" t="s">
        <v>1536</v>
      </c>
      <c r="AK263" s="27" t="s">
        <v>1536</v>
      </c>
      <c r="AL263" s="27" t="s">
        <v>1536</v>
      </c>
      <c r="AM263" s="27" t="s">
        <v>1536</v>
      </c>
      <c r="AN263" s="27" t="s">
        <v>1536</v>
      </c>
      <c r="AO263" s="27" t="s">
        <v>1536</v>
      </c>
      <c r="AP263" s="27" t="s">
        <v>1536</v>
      </c>
      <c r="AQ263" s="27" t="s">
        <v>1536</v>
      </c>
      <c r="AR263" s="27" t="s">
        <v>1536</v>
      </c>
      <c r="AS263" s="27" t="s">
        <v>1536</v>
      </c>
      <c r="AT263" s="27" t="s">
        <v>1536</v>
      </c>
      <c r="AU263" s="27" t="s">
        <v>1536</v>
      </c>
      <c r="AV263" s="27" t="s">
        <v>1536</v>
      </c>
      <c r="AW263" s="28" t="s">
        <v>1536</v>
      </c>
      <c r="AX263" s="28" t="s">
        <v>1536</v>
      </c>
      <c r="AY263" s="28" t="s">
        <v>1536</v>
      </c>
      <c r="AZ263" s="28" t="s">
        <v>1536</v>
      </c>
      <c r="BA263" s="28" t="s">
        <v>1536</v>
      </c>
    </row>
    <row r="264" spans="1:53" s="43" customFormat="1" x14ac:dyDescent="0.2">
      <c r="A264" s="37" t="s">
        <v>442</v>
      </c>
      <c r="B264" s="37" t="s">
        <v>339</v>
      </c>
      <c r="C264" s="37" t="s">
        <v>382</v>
      </c>
      <c r="D264" s="38" t="s">
        <v>374</v>
      </c>
      <c r="E264" s="38" t="s">
        <v>1546</v>
      </c>
      <c r="F264" s="31" t="s">
        <v>340</v>
      </c>
      <c r="G264" s="22" t="s">
        <v>1310</v>
      </c>
      <c r="H264" s="27" t="s">
        <v>1536</v>
      </c>
      <c r="I264" s="27" t="s">
        <v>1536</v>
      </c>
      <c r="J264" s="27" t="s">
        <v>1536</v>
      </c>
      <c r="K264" s="27" t="s">
        <v>1536</v>
      </c>
      <c r="L264" s="27" t="s">
        <v>1536</v>
      </c>
      <c r="M264" s="27" t="s">
        <v>1536</v>
      </c>
      <c r="N264" s="27" t="s">
        <v>1536</v>
      </c>
      <c r="O264" s="27" t="s">
        <v>1536</v>
      </c>
      <c r="P264" s="27" t="s">
        <v>1536</v>
      </c>
      <c r="Q264" s="27" t="s">
        <v>1536</v>
      </c>
      <c r="R264" s="27" t="s">
        <v>1536</v>
      </c>
      <c r="S264" s="27" t="s">
        <v>1536</v>
      </c>
      <c r="T264" s="27" t="s">
        <v>1536</v>
      </c>
      <c r="U264" s="27" t="s">
        <v>1536</v>
      </c>
      <c r="V264" s="27" t="s">
        <v>1536</v>
      </c>
      <c r="W264" s="27" t="s">
        <v>1536</v>
      </c>
      <c r="X264" s="27" t="s">
        <v>1536</v>
      </c>
      <c r="Y264" s="27" t="s">
        <v>1536</v>
      </c>
      <c r="Z264" s="27" t="s">
        <v>1536</v>
      </c>
      <c r="AA264" s="27" t="s">
        <v>1536</v>
      </c>
      <c r="AB264" s="27" t="s">
        <v>1536</v>
      </c>
      <c r="AC264" s="27" t="s">
        <v>1536</v>
      </c>
      <c r="AD264" s="27" t="s">
        <v>1536</v>
      </c>
      <c r="AE264" s="27" t="s">
        <v>1536</v>
      </c>
      <c r="AF264" s="27" t="s">
        <v>1536</v>
      </c>
      <c r="AG264" s="27" t="s">
        <v>1536</v>
      </c>
      <c r="AH264" s="27" t="s">
        <v>1536</v>
      </c>
      <c r="AI264" s="27" t="s">
        <v>1536</v>
      </c>
      <c r="AJ264" s="27" t="s">
        <v>1536</v>
      </c>
      <c r="AK264" s="27" t="s">
        <v>1536</v>
      </c>
      <c r="AL264" s="27" t="s">
        <v>1536</v>
      </c>
      <c r="AM264" s="27" t="s">
        <v>1536</v>
      </c>
      <c r="AN264" s="27" t="s">
        <v>1536</v>
      </c>
      <c r="AO264" s="27" t="s">
        <v>1536</v>
      </c>
      <c r="AP264" s="27" t="s">
        <v>1536</v>
      </c>
      <c r="AQ264" s="27" t="s">
        <v>1536</v>
      </c>
      <c r="AR264" s="27" t="s">
        <v>1536</v>
      </c>
      <c r="AS264" s="27" t="s">
        <v>1536</v>
      </c>
      <c r="AT264" s="27" t="s">
        <v>1536</v>
      </c>
      <c r="AU264" s="27" t="s">
        <v>1536</v>
      </c>
      <c r="AV264" s="27" t="s">
        <v>1536</v>
      </c>
      <c r="AW264" s="28" t="s">
        <v>1536</v>
      </c>
      <c r="AX264" s="28" t="s">
        <v>1536</v>
      </c>
      <c r="AY264" s="28" t="s">
        <v>1536</v>
      </c>
      <c r="AZ264" s="28" t="s">
        <v>1536</v>
      </c>
      <c r="BA264" s="28" t="s">
        <v>1536</v>
      </c>
    </row>
    <row r="265" spans="1:53" s="43" customFormat="1" x14ac:dyDescent="0.2">
      <c r="A265" s="37" t="s">
        <v>442</v>
      </c>
      <c r="B265" s="37" t="s">
        <v>341</v>
      </c>
      <c r="C265" s="37"/>
      <c r="D265" s="38" t="s">
        <v>374</v>
      </c>
      <c r="E265" s="38" t="s">
        <v>1546</v>
      </c>
      <c r="F265" s="31" t="s">
        <v>342</v>
      </c>
      <c r="G265" s="22" t="s">
        <v>1311</v>
      </c>
      <c r="H265" s="27" t="s">
        <v>1536</v>
      </c>
      <c r="I265" s="27" t="s">
        <v>1536</v>
      </c>
      <c r="J265" s="27" t="s">
        <v>1536</v>
      </c>
      <c r="K265" s="27" t="s">
        <v>1536</v>
      </c>
      <c r="L265" s="27" t="s">
        <v>1536</v>
      </c>
      <c r="M265" s="27" t="s">
        <v>1536</v>
      </c>
      <c r="N265" s="27" t="s">
        <v>1536</v>
      </c>
      <c r="O265" s="27" t="s">
        <v>1536</v>
      </c>
      <c r="P265" s="27" t="s">
        <v>1536</v>
      </c>
      <c r="Q265" s="27" t="s">
        <v>1536</v>
      </c>
      <c r="R265" s="27" t="s">
        <v>1536</v>
      </c>
      <c r="S265" s="27" t="s">
        <v>1536</v>
      </c>
      <c r="T265" s="27" t="s">
        <v>1536</v>
      </c>
      <c r="U265" s="27" t="s">
        <v>1536</v>
      </c>
      <c r="V265" s="27" t="s">
        <v>1536</v>
      </c>
      <c r="W265" s="27" t="s">
        <v>1536</v>
      </c>
      <c r="X265" s="27" t="s">
        <v>1536</v>
      </c>
      <c r="Y265" s="27" t="s">
        <v>1536</v>
      </c>
      <c r="Z265" s="27" t="s">
        <v>1536</v>
      </c>
      <c r="AA265" s="27" t="s">
        <v>1536</v>
      </c>
      <c r="AB265" s="27" t="s">
        <v>1536</v>
      </c>
      <c r="AC265" s="27" t="s">
        <v>1536</v>
      </c>
      <c r="AD265" s="27" t="s">
        <v>1536</v>
      </c>
      <c r="AE265" s="27" t="s">
        <v>1536</v>
      </c>
      <c r="AF265" s="27" t="s">
        <v>1536</v>
      </c>
      <c r="AG265" s="27" t="s">
        <v>1536</v>
      </c>
      <c r="AH265" s="27" t="s">
        <v>1536</v>
      </c>
      <c r="AI265" s="27" t="s">
        <v>1536</v>
      </c>
      <c r="AJ265" s="27" t="s">
        <v>1536</v>
      </c>
      <c r="AK265" s="27" t="s">
        <v>1536</v>
      </c>
      <c r="AL265" s="27" t="s">
        <v>1536</v>
      </c>
      <c r="AM265" s="27" t="s">
        <v>1536</v>
      </c>
      <c r="AN265" s="27" t="s">
        <v>1536</v>
      </c>
      <c r="AO265" s="27" t="s">
        <v>1536</v>
      </c>
      <c r="AP265" s="27" t="s">
        <v>1536</v>
      </c>
      <c r="AQ265" s="27" t="s">
        <v>1536</v>
      </c>
      <c r="AR265" s="27" t="s">
        <v>1536</v>
      </c>
      <c r="AS265" s="27" t="s">
        <v>1536</v>
      </c>
      <c r="AT265" s="27" t="s">
        <v>1536</v>
      </c>
      <c r="AU265" s="27" t="s">
        <v>1536</v>
      </c>
      <c r="AV265" s="27" t="s">
        <v>1536</v>
      </c>
      <c r="AW265" s="28" t="s">
        <v>1536</v>
      </c>
      <c r="AX265" s="28" t="s">
        <v>1536</v>
      </c>
      <c r="AY265" s="28" t="s">
        <v>1536</v>
      </c>
      <c r="AZ265" s="28" t="s">
        <v>1536</v>
      </c>
      <c r="BA265" s="28" t="s">
        <v>1536</v>
      </c>
    </row>
    <row r="266" spans="1:53" s="43" customFormat="1" x14ac:dyDescent="0.2">
      <c r="A266" s="37" t="s">
        <v>442</v>
      </c>
      <c r="B266" s="37" t="s">
        <v>343</v>
      </c>
      <c r="C266" s="37" t="s">
        <v>383</v>
      </c>
      <c r="D266" s="38" t="s">
        <v>374</v>
      </c>
      <c r="E266" s="38" t="s">
        <v>1546</v>
      </c>
      <c r="F266" s="31" t="s">
        <v>344</v>
      </c>
      <c r="G266" s="22" t="s">
        <v>1312</v>
      </c>
      <c r="H266" s="156" t="s">
        <v>1536</v>
      </c>
      <c r="I266" s="156" t="s">
        <v>1536</v>
      </c>
      <c r="J266" s="156" t="s">
        <v>1536</v>
      </c>
      <c r="K266" s="156" t="s">
        <v>1536</v>
      </c>
      <c r="L266" s="156" t="s">
        <v>1536</v>
      </c>
      <c r="M266" s="156" t="s">
        <v>1536</v>
      </c>
      <c r="N266" s="156" t="s">
        <v>1536</v>
      </c>
      <c r="O266" s="156" t="s">
        <v>1536</v>
      </c>
      <c r="P266" s="156" t="s">
        <v>1536</v>
      </c>
      <c r="Q266" s="156" t="s">
        <v>1536</v>
      </c>
      <c r="R266" s="156" t="s">
        <v>1536</v>
      </c>
      <c r="S266" s="156" t="s">
        <v>1536</v>
      </c>
      <c r="T266" s="156" t="s">
        <v>1536</v>
      </c>
      <c r="U266" s="156" t="s">
        <v>1536</v>
      </c>
      <c r="V266" s="156" t="s">
        <v>1536</v>
      </c>
      <c r="W266" s="156" t="s">
        <v>1536</v>
      </c>
      <c r="X266" s="156" t="s">
        <v>1536</v>
      </c>
      <c r="Y266" s="156" t="s">
        <v>1536</v>
      </c>
      <c r="Z266" s="156" t="s">
        <v>1536</v>
      </c>
      <c r="AA266" s="156" t="s">
        <v>1536</v>
      </c>
      <c r="AB266" s="156" t="s">
        <v>1536</v>
      </c>
      <c r="AC266" s="156" t="s">
        <v>1536</v>
      </c>
      <c r="AD266" s="156" t="s">
        <v>1536</v>
      </c>
      <c r="AE266" s="156" t="s">
        <v>1536</v>
      </c>
      <c r="AF266" s="156" t="s">
        <v>1536</v>
      </c>
      <c r="AG266" s="156" t="s">
        <v>1536</v>
      </c>
      <c r="AH266" s="156" t="s">
        <v>1536</v>
      </c>
      <c r="AI266" s="156" t="s">
        <v>1536</v>
      </c>
      <c r="AJ266" s="156" t="s">
        <v>1536</v>
      </c>
      <c r="AK266" s="156" t="s">
        <v>1536</v>
      </c>
      <c r="AL266" s="156" t="s">
        <v>1536</v>
      </c>
      <c r="AM266" s="156" t="s">
        <v>1536</v>
      </c>
      <c r="AN266" s="156" t="s">
        <v>1536</v>
      </c>
      <c r="AO266" s="156" t="s">
        <v>1536</v>
      </c>
      <c r="AP266" s="156" t="s">
        <v>1536</v>
      </c>
      <c r="AQ266" s="156" t="s">
        <v>1536</v>
      </c>
      <c r="AR266" s="156" t="s">
        <v>1536</v>
      </c>
      <c r="AS266" s="156" t="s">
        <v>1536</v>
      </c>
      <c r="AT266" s="156" t="s">
        <v>1536</v>
      </c>
      <c r="AU266" s="156" t="s">
        <v>1536</v>
      </c>
      <c r="AV266" s="156" t="s">
        <v>1536</v>
      </c>
      <c r="AW266" s="160" t="s">
        <v>1536</v>
      </c>
      <c r="AX266" s="160" t="s">
        <v>1536</v>
      </c>
      <c r="AY266" s="160" t="s">
        <v>1536</v>
      </c>
      <c r="AZ266" s="160" t="s">
        <v>1536</v>
      </c>
      <c r="BA266" s="160" t="s">
        <v>1536</v>
      </c>
    </row>
    <row r="267" spans="1:53" s="43" customFormat="1" x14ac:dyDescent="0.2">
      <c r="A267" s="37" t="s">
        <v>442</v>
      </c>
      <c r="B267" s="37" t="s">
        <v>345</v>
      </c>
      <c r="C267" s="37"/>
      <c r="D267" s="38" t="s">
        <v>374</v>
      </c>
      <c r="E267" s="38" t="s">
        <v>1546</v>
      </c>
      <c r="F267" s="65" t="s">
        <v>346</v>
      </c>
      <c r="G267" s="22" t="s">
        <v>1313</v>
      </c>
      <c r="H267" s="27" t="s">
        <v>1536</v>
      </c>
      <c r="I267" s="27" t="s">
        <v>1536</v>
      </c>
      <c r="J267" s="27" t="s">
        <v>1536</v>
      </c>
      <c r="K267" s="27" t="s">
        <v>1536</v>
      </c>
      <c r="L267" s="27" t="s">
        <v>1536</v>
      </c>
      <c r="M267" s="27" t="s">
        <v>1536</v>
      </c>
      <c r="N267" s="27" t="s">
        <v>1536</v>
      </c>
      <c r="O267" s="27" t="s">
        <v>1536</v>
      </c>
      <c r="P267" s="27" t="s">
        <v>1536</v>
      </c>
      <c r="Q267" s="27" t="s">
        <v>1536</v>
      </c>
      <c r="R267" s="27" t="s">
        <v>1536</v>
      </c>
      <c r="S267" s="27" t="s">
        <v>1536</v>
      </c>
      <c r="T267" s="27" t="s">
        <v>1536</v>
      </c>
      <c r="U267" s="27" t="s">
        <v>1536</v>
      </c>
      <c r="V267" s="27" t="s">
        <v>1536</v>
      </c>
      <c r="W267" s="27" t="s">
        <v>1536</v>
      </c>
      <c r="X267" s="27" t="s">
        <v>1536</v>
      </c>
      <c r="Y267" s="27" t="s">
        <v>1536</v>
      </c>
      <c r="Z267" s="27" t="s">
        <v>1536</v>
      </c>
      <c r="AA267" s="27" t="s">
        <v>1536</v>
      </c>
      <c r="AB267" s="27" t="s">
        <v>1536</v>
      </c>
      <c r="AC267" s="27" t="s">
        <v>1536</v>
      </c>
      <c r="AD267" s="27" t="s">
        <v>1536</v>
      </c>
      <c r="AE267" s="27" t="s">
        <v>1536</v>
      </c>
      <c r="AF267" s="27" t="s">
        <v>1536</v>
      </c>
      <c r="AG267" s="27" t="s">
        <v>1536</v>
      </c>
      <c r="AH267" s="27" t="s">
        <v>1536</v>
      </c>
      <c r="AI267" s="27" t="s">
        <v>1536</v>
      </c>
      <c r="AJ267" s="27" t="s">
        <v>1536</v>
      </c>
      <c r="AK267" s="27" t="s">
        <v>1536</v>
      </c>
      <c r="AL267" s="27" t="s">
        <v>1536</v>
      </c>
      <c r="AM267" s="27" t="s">
        <v>1536</v>
      </c>
      <c r="AN267" s="27" t="s">
        <v>1536</v>
      </c>
      <c r="AO267" s="27" t="s">
        <v>1536</v>
      </c>
      <c r="AP267" s="27" t="s">
        <v>1536</v>
      </c>
      <c r="AQ267" s="27" t="s">
        <v>1536</v>
      </c>
      <c r="AR267" s="27" t="s">
        <v>1536</v>
      </c>
      <c r="AS267" s="27" t="s">
        <v>1536</v>
      </c>
      <c r="AT267" s="27" t="s">
        <v>1536</v>
      </c>
      <c r="AU267" s="27" t="s">
        <v>1536</v>
      </c>
      <c r="AV267" s="27" t="s">
        <v>1536</v>
      </c>
      <c r="AW267" s="28" t="s">
        <v>1536</v>
      </c>
      <c r="AX267" s="28" t="s">
        <v>1536</v>
      </c>
      <c r="AY267" s="28" t="s">
        <v>1536</v>
      </c>
      <c r="AZ267" s="28" t="s">
        <v>1536</v>
      </c>
      <c r="BA267" s="28" t="s">
        <v>1536</v>
      </c>
    </row>
    <row r="268" spans="1:53" s="109" customFormat="1" x14ac:dyDescent="0.2">
      <c r="A268" s="98"/>
      <c r="B268" s="98"/>
      <c r="C268" s="98"/>
      <c r="D268" s="98"/>
      <c r="E268" s="98"/>
      <c r="F268" s="130" t="s">
        <v>347</v>
      </c>
      <c r="G268" s="131"/>
      <c r="H268" s="112"/>
      <c r="I268" s="112"/>
      <c r="J268" s="112"/>
      <c r="K268" s="112"/>
      <c r="L268" s="112"/>
      <c r="M268" s="112"/>
      <c r="N268" s="112"/>
      <c r="O268" s="112"/>
      <c r="P268" s="112"/>
      <c r="Q268" s="112"/>
      <c r="R268" s="112"/>
      <c r="S268" s="112"/>
      <c r="T268" s="112"/>
      <c r="U268" s="112"/>
      <c r="V268" s="112"/>
      <c r="W268" s="112"/>
      <c r="X268" s="112"/>
      <c r="Y268" s="112"/>
      <c r="Z268" s="112"/>
      <c r="AA268" s="112"/>
      <c r="AB268" s="112"/>
      <c r="AC268" s="112"/>
      <c r="AD268" s="112"/>
      <c r="AE268" s="112"/>
      <c r="AF268" s="112"/>
      <c r="AG268" s="112"/>
      <c r="AH268" s="112"/>
      <c r="AI268" s="112"/>
      <c r="AJ268" s="112"/>
      <c r="AK268" s="112"/>
      <c r="AL268" s="112"/>
      <c r="AM268" s="112"/>
      <c r="AN268" s="112"/>
      <c r="AO268" s="112"/>
      <c r="AP268" s="112"/>
      <c r="AQ268" s="112"/>
      <c r="AR268" s="112"/>
      <c r="AS268" s="112"/>
      <c r="AT268" s="112"/>
      <c r="AU268" s="112"/>
      <c r="AV268" s="112"/>
      <c r="AW268" s="112"/>
      <c r="AX268" s="112"/>
      <c r="AY268" s="112"/>
      <c r="AZ268" s="112"/>
      <c r="BA268" s="112"/>
    </row>
    <row r="269" spans="1:53" s="42" customFormat="1" x14ac:dyDescent="0.2">
      <c r="A269" s="37" t="s">
        <v>442</v>
      </c>
      <c r="B269" s="37" t="s">
        <v>348</v>
      </c>
      <c r="C269" s="37" t="s">
        <v>388</v>
      </c>
      <c r="D269" s="38"/>
      <c r="E269" s="38"/>
      <c r="F269" s="30" t="s">
        <v>349</v>
      </c>
      <c r="G269" s="22" t="s">
        <v>1314</v>
      </c>
      <c r="H269" s="53" t="s">
        <v>1536</v>
      </c>
      <c r="I269" s="53" t="s">
        <v>1536</v>
      </c>
      <c r="J269" s="53" t="s">
        <v>1536</v>
      </c>
      <c r="K269" s="53" t="s">
        <v>1536</v>
      </c>
      <c r="L269" s="53" t="s">
        <v>1536</v>
      </c>
      <c r="M269" s="53" t="s">
        <v>1536</v>
      </c>
      <c r="N269" s="53" t="s">
        <v>1536</v>
      </c>
      <c r="O269" s="53" t="s">
        <v>1536</v>
      </c>
      <c r="P269" s="53" t="s">
        <v>1536</v>
      </c>
      <c r="Q269" s="53" t="s">
        <v>1536</v>
      </c>
      <c r="R269" s="53" t="s">
        <v>1536</v>
      </c>
      <c r="S269" s="53" t="s">
        <v>1536</v>
      </c>
      <c r="T269" s="53" t="s">
        <v>1536</v>
      </c>
      <c r="U269" s="53" t="s">
        <v>1536</v>
      </c>
      <c r="V269" s="53" t="s">
        <v>1536</v>
      </c>
      <c r="W269" s="53" t="s">
        <v>1536</v>
      </c>
      <c r="X269" s="53" t="s">
        <v>1536</v>
      </c>
      <c r="Y269" s="53" t="s">
        <v>1536</v>
      </c>
      <c r="Z269" s="53" t="s">
        <v>1536</v>
      </c>
      <c r="AA269" s="53" t="s">
        <v>1536</v>
      </c>
      <c r="AB269" s="53" t="s">
        <v>1536</v>
      </c>
      <c r="AC269" s="53" t="s">
        <v>1536</v>
      </c>
      <c r="AD269" s="53" t="s">
        <v>1536</v>
      </c>
      <c r="AE269" s="53" t="s">
        <v>1536</v>
      </c>
      <c r="AF269" s="53" t="s">
        <v>1536</v>
      </c>
      <c r="AG269" s="53" t="s">
        <v>1536</v>
      </c>
      <c r="AH269" s="53" t="s">
        <v>1536</v>
      </c>
      <c r="AI269" s="53" t="s">
        <v>1536</v>
      </c>
      <c r="AJ269" s="53" t="s">
        <v>1536</v>
      </c>
      <c r="AK269" s="53" t="s">
        <v>1536</v>
      </c>
      <c r="AL269" s="53" t="s">
        <v>1536</v>
      </c>
      <c r="AM269" s="53" t="s">
        <v>1536</v>
      </c>
      <c r="AN269" s="53" t="s">
        <v>1536</v>
      </c>
      <c r="AO269" s="53" t="s">
        <v>1536</v>
      </c>
      <c r="AP269" s="53" t="s">
        <v>1536</v>
      </c>
      <c r="AQ269" s="53" t="s">
        <v>1536</v>
      </c>
      <c r="AR269" s="53" t="s">
        <v>1536</v>
      </c>
      <c r="AS269" s="53" t="s">
        <v>1536</v>
      </c>
      <c r="AT269" s="53" t="s">
        <v>1536</v>
      </c>
      <c r="AU269" s="53" t="s">
        <v>1536</v>
      </c>
      <c r="AV269" s="53" t="s">
        <v>1536</v>
      </c>
      <c r="AW269" s="163" t="s">
        <v>1536</v>
      </c>
      <c r="AX269" s="163" t="s">
        <v>1536</v>
      </c>
      <c r="AY269" s="163" t="s">
        <v>1536</v>
      </c>
      <c r="AZ269" s="163" t="s">
        <v>1536</v>
      </c>
      <c r="BA269" s="163" t="s">
        <v>1536</v>
      </c>
    </row>
    <row r="270" spans="1:53" s="42" customFormat="1" x14ac:dyDescent="0.2">
      <c r="A270" s="37" t="s">
        <v>442</v>
      </c>
      <c r="B270" s="37" t="s">
        <v>350</v>
      </c>
      <c r="C270" s="37" t="s">
        <v>388</v>
      </c>
      <c r="D270" s="38"/>
      <c r="E270" s="38"/>
      <c r="F270" s="65" t="s">
        <v>351</v>
      </c>
      <c r="G270" s="22" t="s">
        <v>1315</v>
      </c>
      <c r="H270" s="45" t="s">
        <v>1536</v>
      </c>
      <c r="I270" s="45" t="s">
        <v>1536</v>
      </c>
      <c r="J270" s="45" t="s">
        <v>1536</v>
      </c>
      <c r="K270" s="45" t="s">
        <v>1536</v>
      </c>
      <c r="L270" s="45" t="s">
        <v>1536</v>
      </c>
      <c r="M270" s="45" t="s">
        <v>1536</v>
      </c>
      <c r="N270" s="45" t="s">
        <v>1536</v>
      </c>
      <c r="O270" s="45" t="s">
        <v>1536</v>
      </c>
      <c r="P270" s="45" t="s">
        <v>1536</v>
      </c>
      <c r="Q270" s="45" t="s">
        <v>1536</v>
      </c>
      <c r="R270" s="45" t="s">
        <v>1536</v>
      </c>
      <c r="S270" s="45" t="s">
        <v>1536</v>
      </c>
      <c r="T270" s="45" t="s">
        <v>1536</v>
      </c>
      <c r="U270" s="45" t="s">
        <v>1536</v>
      </c>
      <c r="V270" s="45" t="s">
        <v>1536</v>
      </c>
      <c r="W270" s="45" t="s">
        <v>1536</v>
      </c>
      <c r="X270" s="45" t="s">
        <v>1536</v>
      </c>
      <c r="Y270" s="45" t="s">
        <v>1536</v>
      </c>
      <c r="Z270" s="45" t="s">
        <v>1536</v>
      </c>
      <c r="AA270" s="45" t="s">
        <v>1536</v>
      </c>
      <c r="AB270" s="45" t="s">
        <v>1536</v>
      </c>
      <c r="AC270" s="45" t="s">
        <v>1536</v>
      </c>
      <c r="AD270" s="45" t="s">
        <v>1536</v>
      </c>
      <c r="AE270" s="45" t="s">
        <v>1536</v>
      </c>
      <c r="AF270" s="45" t="s">
        <v>1536</v>
      </c>
      <c r="AG270" s="45" t="s">
        <v>1536</v>
      </c>
      <c r="AH270" s="45" t="s">
        <v>1536</v>
      </c>
      <c r="AI270" s="45" t="s">
        <v>1536</v>
      </c>
      <c r="AJ270" s="45" t="s">
        <v>1536</v>
      </c>
      <c r="AK270" s="45" t="s">
        <v>1536</v>
      </c>
      <c r="AL270" s="45" t="s">
        <v>1536</v>
      </c>
      <c r="AM270" s="45" t="s">
        <v>1536</v>
      </c>
      <c r="AN270" s="45" t="s">
        <v>1536</v>
      </c>
      <c r="AO270" s="45" t="s">
        <v>1536</v>
      </c>
      <c r="AP270" s="45" t="s">
        <v>1536</v>
      </c>
      <c r="AQ270" s="45" t="s">
        <v>1536</v>
      </c>
      <c r="AR270" s="45" t="s">
        <v>1536</v>
      </c>
      <c r="AS270" s="45" t="s">
        <v>1536</v>
      </c>
      <c r="AT270" s="45" t="s">
        <v>1536</v>
      </c>
      <c r="AU270" s="45" t="s">
        <v>1536</v>
      </c>
      <c r="AV270" s="45" t="s">
        <v>1536</v>
      </c>
      <c r="AW270" s="48" t="s">
        <v>1536</v>
      </c>
      <c r="AX270" s="48" t="s">
        <v>1536</v>
      </c>
      <c r="AY270" s="48" t="s">
        <v>1536</v>
      </c>
      <c r="AZ270" s="48" t="s">
        <v>1536</v>
      </c>
      <c r="BA270" s="48" t="s">
        <v>1536</v>
      </c>
    </row>
    <row r="271" spans="1:53" s="42" customFormat="1" x14ac:dyDescent="0.2">
      <c r="A271" s="37" t="s">
        <v>442</v>
      </c>
      <c r="B271" s="37" t="s">
        <v>352</v>
      </c>
      <c r="C271" s="37" t="s">
        <v>389</v>
      </c>
      <c r="D271" s="38"/>
      <c r="E271" s="38"/>
      <c r="F271" s="65" t="s">
        <v>353</v>
      </c>
      <c r="G271" s="22" t="s">
        <v>1316</v>
      </c>
      <c r="H271" s="45" t="s">
        <v>1536</v>
      </c>
      <c r="I271" s="45" t="s">
        <v>1536</v>
      </c>
      <c r="J271" s="45" t="s">
        <v>1536</v>
      </c>
      <c r="K271" s="45" t="s">
        <v>1536</v>
      </c>
      <c r="L271" s="45" t="s">
        <v>1536</v>
      </c>
      <c r="M271" s="45" t="s">
        <v>1536</v>
      </c>
      <c r="N271" s="45" t="s">
        <v>1536</v>
      </c>
      <c r="O271" s="45" t="s">
        <v>1536</v>
      </c>
      <c r="P271" s="45" t="s">
        <v>1536</v>
      </c>
      <c r="Q271" s="45" t="s">
        <v>1536</v>
      </c>
      <c r="R271" s="45" t="s">
        <v>1536</v>
      </c>
      <c r="S271" s="45" t="s">
        <v>1536</v>
      </c>
      <c r="T271" s="45" t="s">
        <v>1536</v>
      </c>
      <c r="U271" s="45" t="s">
        <v>1536</v>
      </c>
      <c r="V271" s="45" t="s">
        <v>1536</v>
      </c>
      <c r="W271" s="45" t="s">
        <v>1536</v>
      </c>
      <c r="X271" s="45" t="s">
        <v>1536</v>
      </c>
      <c r="Y271" s="45" t="s">
        <v>1536</v>
      </c>
      <c r="Z271" s="45" t="s">
        <v>1536</v>
      </c>
      <c r="AA271" s="45" t="s">
        <v>1536</v>
      </c>
      <c r="AB271" s="45" t="s">
        <v>1536</v>
      </c>
      <c r="AC271" s="45" t="s">
        <v>1536</v>
      </c>
      <c r="AD271" s="45" t="s">
        <v>1536</v>
      </c>
      <c r="AE271" s="45" t="s">
        <v>1536</v>
      </c>
      <c r="AF271" s="27" t="s">
        <v>1536</v>
      </c>
      <c r="AG271" s="27" t="s">
        <v>1536</v>
      </c>
      <c r="AH271" s="27" t="s">
        <v>1536</v>
      </c>
      <c r="AI271" s="27" t="s">
        <v>1536</v>
      </c>
      <c r="AJ271" s="27" t="s">
        <v>1536</v>
      </c>
      <c r="AK271" s="27" t="s">
        <v>1536</v>
      </c>
      <c r="AL271" s="27" t="s">
        <v>1536</v>
      </c>
      <c r="AM271" s="27" t="s">
        <v>1536</v>
      </c>
      <c r="AN271" s="27" t="s">
        <v>1536</v>
      </c>
      <c r="AO271" s="27" t="s">
        <v>1536</v>
      </c>
      <c r="AP271" s="27" t="s">
        <v>1536</v>
      </c>
      <c r="AQ271" s="27" t="s">
        <v>1536</v>
      </c>
      <c r="AR271" s="27" t="s">
        <v>1536</v>
      </c>
      <c r="AS271" s="27" t="s">
        <v>1536</v>
      </c>
      <c r="AT271" s="27" t="s">
        <v>1536</v>
      </c>
      <c r="AU271" s="27" t="s">
        <v>1536</v>
      </c>
      <c r="AV271" s="27" t="s">
        <v>1536</v>
      </c>
      <c r="AW271" s="28" t="s">
        <v>1536</v>
      </c>
      <c r="AX271" s="28" t="s">
        <v>1536</v>
      </c>
      <c r="AY271" s="28" t="s">
        <v>1536</v>
      </c>
      <c r="AZ271" s="28" t="s">
        <v>1536</v>
      </c>
      <c r="BA271" s="28" t="s">
        <v>1536</v>
      </c>
    </row>
    <row r="272" spans="1:53" s="109" customFormat="1" x14ac:dyDescent="0.2">
      <c r="A272" s="98"/>
      <c r="B272" s="98"/>
      <c r="C272" s="98"/>
      <c r="D272" s="98"/>
      <c r="E272" s="98"/>
      <c r="F272" s="128" t="s">
        <v>354</v>
      </c>
      <c r="G272" s="131"/>
      <c r="H272" s="112"/>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c r="AX272" s="113"/>
      <c r="AY272" s="113"/>
      <c r="AZ272" s="113"/>
      <c r="BA272" s="113"/>
    </row>
    <row r="273" spans="1:53" s="43" customFormat="1" x14ac:dyDescent="0.2">
      <c r="A273" s="37" t="s">
        <v>442</v>
      </c>
      <c r="B273" s="37" t="s">
        <v>355</v>
      </c>
      <c r="C273" s="37" t="s">
        <v>390</v>
      </c>
      <c r="D273" s="38" t="s">
        <v>374</v>
      </c>
      <c r="E273" s="38" t="s">
        <v>1546</v>
      </c>
      <c r="F273" s="89" t="s">
        <v>356</v>
      </c>
      <c r="G273" s="22" t="s">
        <v>1317</v>
      </c>
      <c r="H273" s="27" t="s">
        <v>1536</v>
      </c>
      <c r="I273" s="27" t="s">
        <v>1536</v>
      </c>
      <c r="J273" s="27" t="s">
        <v>1536</v>
      </c>
      <c r="K273" s="27" t="s">
        <v>1536</v>
      </c>
      <c r="L273" s="27" t="s">
        <v>1536</v>
      </c>
      <c r="M273" s="27" t="s">
        <v>1536</v>
      </c>
      <c r="N273" s="27" t="s">
        <v>1536</v>
      </c>
      <c r="O273" s="27" t="s">
        <v>1536</v>
      </c>
      <c r="P273" s="27" t="s">
        <v>1536</v>
      </c>
      <c r="Q273" s="27" t="s">
        <v>1536</v>
      </c>
      <c r="R273" s="27" t="s">
        <v>1536</v>
      </c>
      <c r="S273" s="27" t="s">
        <v>1536</v>
      </c>
      <c r="T273" s="27" t="s">
        <v>1536</v>
      </c>
      <c r="U273" s="27" t="s">
        <v>1536</v>
      </c>
      <c r="V273" s="27" t="s">
        <v>1536</v>
      </c>
      <c r="W273" s="27" t="s">
        <v>1536</v>
      </c>
      <c r="X273" s="27" t="s">
        <v>1536</v>
      </c>
      <c r="Y273" s="27" t="s">
        <v>1536</v>
      </c>
      <c r="Z273" s="27" t="s">
        <v>1536</v>
      </c>
      <c r="AA273" s="27" t="s">
        <v>1536</v>
      </c>
      <c r="AB273" s="27" t="s">
        <v>1536</v>
      </c>
      <c r="AC273" s="27" t="s">
        <v>1536</v>
      </c>
      <c r="AD273" s="27" t="s">
        <v>1536</v>
      </c>
      <c r="AE273" s="27" t="s">
        <v>1536</v>
      </c>
      <c r="AF273" s="27" t="s">
        <v>1536</v>
      </c>
      <c r="AG273" s="27" t="s">
        <v>1536</v>
      </c>
      <c r="AH273" s="27" t="s">
        <v>1536</v>
      </c>
      <c r="AI273" s="27" t="s">
        <v>1536</v>
      </c>
      <c r="AJ273" s="27" t="s">
        <v>1536</v>
      </c>
      <c r="AK273" s="27" t="s">
        <v>1536</v>
      </c>
      <c r="AL273" s="27" t="s">
        <v>1536</v>
      </c>
      <c r="AM273" s="27" t="s">
        <v>1536</v>
      </c>
      <c r="AN273" s="27" t="s">
        <v>1536</v>
      </c>
      <c r="AO273" s="27" t="s">
        <v>1536</v>
      </c>
      <c r="AP273" s="27" t="s">
        <v>1536</v>
      </c>
      <c r="AQ273" s="27" t="s">
        <v>1536</v>
      </c>
      <c r="AR273" s="27" t="s">
        <v>1536</v>
      </c>
      <c r="AS273" s="27" t="s">
        <v>1536</v>
      </c>
      <c r="AT273" s="27" t="s">
        <v>1536</v>
      </c>
      <c r="AU273" s="27" t="s">
        <v>1536</v>
      </c>
      <c r="AV273" s="27" t="s">
        <v>1536</v>
      </c>
      <c r="AW273" s="28" t="s">
        <v>1536</v>
      </c>
      <c r="AX273" s="28" t="s">
        <v>1536</v>
      </c>
      <c r="AY273" s="28" t="s">
        <v>1536</v>
      </c>
      <c r="AZ273" s="28" t="s">
        <v>1536</v>
      </c>
      <c r="BA273" s="28" t="s">
        <v>1536</v>
      </c>
    </row>
    <row r="274" spans="1:53" s="43" customFormat="1" x14ac:dyDescent="0.2">
      <c r="A274" s="37" t="s">
        <v>442</v>
      </c>
      <c r="B274" s="37" t="s">
        <v>357</v>
      </c>
      <c r="C274" s="37" t="s">
        <v>390</v>
      </c>
      <c r="D274" s="38" t="s">
        <v>374</v>
      </c>
      <c r="E274" s="38" t="s">
        <v>1546</v>
      </c>
      <c r="F274" s="89" t="s">
        <v>358</v>
      </c>
      <c r="G274" s="22" t="s">
        <v>1318</v>
      </c>
      <c r="H274" s="27" t="s">
        <v>1536</v>
      </c>
      <c r="I274" s="27" t="s">
        <v>1536</v>
      </c>
      <c r="J274" s="27" t="s">
        <v>1536</v>
      </c>
      <c r="K274" s="27" t="s">
        <v>1536</v>
      </c>
      <c r="L274" s="27" t="s">
        <v>1536</v>
      </c>
      <c r="M274" s="27" t="s">
        <v>1536</v>
      </c>
      <c r="N274" s="27" t="s">
        <v>1536</v>
      </c>
      <c r="O274" s="27" t="s">
        <v>1536</v>
      </c>
      <c r="P274" s="27" t="s">
        <v>1536</v>
      </c>
      <c r="Q274" s="27" t="s">
        <v>1536</v>
      </c>
      <c r="R274" s="27" t="s">
        <v>1536</v>
      </c>
      <c r="S274" s="27" t="s">
        <v>1536</v>
      </c>
      <c r="T274" s="27" t="s">
        <v>1536</v>
      </c>
      <c r="U274" s="27" t="s">
        <v>1536</v>
      </c>
      <c r="V274" s="27" t="s">
        <v>1536</v>
      </c>
      <c r="W274" s="27" t="s">
        <v>1536</v>
      </c>
      <c r="X274" s="27" t="s">
        <v>1536</v>
      </c>
      <c r="Y274" s="27" t="s">
        <v>1536</v>
      </c>
      <c r="Z274" s="27" t="s">
        <v>1536</v>
      </c>
      <c r="AA274" s="27" t="s">
        <v>1536</v>
      </c>
      <c r="AB274" s="27" t="s">
        <v>1536</v>
      </c>
      <c r="AC274" s="27" t="s">
        <v>1536</v>
      </c>
      <c r="AD274" s="27" t="s">
        <v>1536</v>
      </c>
      <c r="AE274" s="27" t="s">
        <v>1536</v>
      </c>
      <c r="AF274" s="27" t="s">
        <v>1536</v>
      </c>
      <c r="AG274" s="27" t="s">
        <v>1536</v>
      </c>
      <c r="AH274" s="27" t="s">
        <v>1536</v>
      </c>
      <c r="AI274" s="27" t="s">
        <v>1536</v>
      </c>
      <c r="AJ274" s="27" t="s">
        <v>1536</v>
      </c>
      <c r="AK274" s="27" t="s">
        <v>1536</v>
      </c>
      <c r="AL274" s="27" t="s">
        <v>1536</v>
      </c>
      <c r="AM274" s="27" t="s">
        <v>1536</v>
      </c>
      <c r="AN274" s="27" t="s">
        <v>1536</v>
      </c>
      <c r="AO274" s="27" t="s">
        <v>1536</v>
      </c>
      <c r="AP274" s="27" t="s">
        <v>1536</v>
      </c>
      <c r="AQ274" s="27" t="s">
        <v>1536</v>
      </c>
      <c r="AR274" s="27" t="s">
        <v>1536</v>
      </c>
      <c r="AS274" s="27" t="s">
        <v>1536</v>
      </c>
      <c r="AT274" s="27" t="s">
        <v>1536</v>
      </c>
      <c r="AU274" s="27" t="s">
        <v>1536</v>
      </c>
      <c r="AV274" s="27" t="s">
        <v>1536</v>
      </c>
      <c r="AW274" s="28" t="s">
        <v>1536</v>
      </c>
      <c r="AX274" s="28" t="s">
        <v>1536</v>
      </c>
      <c r="AY274" s="28" t="s">
        <v>1536</v>
      </c>
      <c r="AZ274" s="28" t="s">
        <v>1536</v>
      </c>
      <c r="BA274" s="28" t="s">
        <v>1536</v>
      </c>
    </row>
    <row r="275" spans="1:53" s="43" customFormat="1" x14ac:dyDescent="0.2">
      <c r="A275" s="37" t="s">
        <v>442</v>
      </c>
      <c r="B275" s="37" t="s">
        <v>359</v>
      </c>
      <c r="C275" s="37" t="s">
        <v>390</v>
      </c>
      <c r="D275" s="38" t="s">
        <v>374</v>
      </c>
      <c r="E275" s="38" t="s">
        <v>1546</v>
      </c>
      <c r="F275" s="22" t="s">
        <v>360</v>
      </c>
      <c r="G275" s="22" t="s">
        <v>1319</v>
      </c>
      <c r="H275" s="27" t="s">
        <v>1536</v>
      </c>
      <c r="I275" s="27" t="s">
        <v>1536</v>
      </c>
      <c r="J275" s="27" t="s">
        <v>1536</v>
      </c>
      <c r="K275" s="27" t="s">
        <v>1536</v>
      </c>
      <c r="L275" s="27" t="s">
        <v>1536</v>
      </c>
      <c r="M275" s="27" t="s">
        <v>1536</v>
      </c>
      <c r="N275" s="27" t="s">
        <v>1536</v>
      </c>
      <c r="O275" s="27" t="s">
        <v>1536</v>
      </c>
      <c r="P275" s="27" t="s">
        <v>1536</v>
      </c>
      <c r="Q275" s="27" t="s">
        <v>1536</v>
      </c>
      <c r="R275" s="27" t="s">
        <v>1536</v>
      </c>
      <c r="S275" s="27" t="s">
        <v>1536</v>
      </c>
      <c r="T275" s="27" t="s">
        <v>1536</v>
      </c>
      <c r="U275" s="27" t="s">
        <v>1536</v>
      </c>
      <c r="V275" s="27" t="s">
        <v>1536</v>
      </c>
      <c r="W275" s="27" t="s">
        <v>1536</v>
      </c>
      <c r="X275" s="27" t="s">
        <v>1536</v>
      </c>
      <c r="Y275" s="27" t="s">
        <v>1536</v>
      </c>
      <c r="Z275" s="27" t="s">
        <v>1536</v>
      </c>
      <c r="AA275" s="27" t="s">
        <v>1536</v>
      </c>
      <c r="AB275" s="27" t="s">
        <v>1536</v>
      </c>
      <c r="AC275" s="27" t="s">
        <v>1536</v>
      </c>
      <c r="AD275" s="27" t="s">
        <v>1536</v>
      </c>
      <c r="AE275" s="27" t="s">
        <v>1536</v>
      </c>
      <c r="AF275" s="27" t="s">
        <v>1536</v>
      </c>
      <c r="AG275" s="27" t="s">
        <v>1536</v>
      </c>
      <c r="AH275" s="27" t="s">
        <v>1536</v>
      </c>
      <c r="AI275" s="27" t="s">
        <v>1536</v>
      </c>
      <c r="AJ275" s="27" t="s">
        <v>1536</v>
      </c>
      <c r="AK275" s="27" t="s">
        <v>1536</v>
      </c>
      <c r="AL275" s="27" t="s">
        <v>1536</v>
      </c>
      <c r="AM275" s="27" t="s">
        <v>1536</v>
      </c>
      <c r="AN275" s="27" t="s">
        <v>1536</v>
      </c>
      <c r="AO275" s="27" t="s">
        <v>1536</v>
      </c>
      <c r="AP275" s="27" t="s">
        <v>1536</v>
      </c>
      <c r="AQ275" s="27" t="s">
        <v>1536</v>
      </c>
      <c r="AR275" s="27" t="s">
        <v>1536</v>
      </c>
      <c r="AS275" s="27" t="s">
        <v>1536</v>
      </c>
      <c r="AT275" s="27" t="s">
        <v>1536</v>
      </c>
      <c r="AU275" s="27" t="s">
        <v>1536</v>
      </c>
      <c r="AV275" s="27" t="s">
        <v>1536</v>
      </c>
      <c r="AW275" s="28" t="s">
        <v>1536</v>
      </c>
      <c r="AX275" s="28" t="s">
        <v>1536</v>
      </c>
      <c r="AY275" s="28" t="s">
        <v>1536</v>
      </c>
      <c r="AZ275" s="28" t="s">
        <v>1536</v>
      </c>
      <c r="BA275" s="28" t="s">
        <v>1536</v>
      </c>
    </row>
    <row r="276" spans="1:53" s="43" customFormat="1" x14ac:dyDescent="0.2">
      <c r="A276" s="37" t="s">
        <v>442</v>
      </c>
      <c r="B276" s="37" t="s">
        <v>361</v>
      </c>
      <c r="C276" s="37" t="s">
        <v>390</v>
      </c>
      <c r="D276" s="38" t="s">
        <v>374</v>
      </c>
      <c r="E276" s="38" t="s">
        <v>1546</v>
      </c>
      <c r="F276" s="22" t="s">
        <v>362</v>
      </c>
      <c r="G276" s="22" t="s">
        <v>1320</v>
      </c>
      <c r="H276" s="27" t="s">
        <v>1536</v>
      </c>
      <c r="I276" s="27" t="s">
        <v>1536</v>
      </c>
      <c r="J276" s="27" t="s">
        <v>1536</v>
      </c>
      <c r="K276" s="27" t="s">
        <v>1536</v>
      </c>
      <c r="L276" s="27" t="s">
        <v>1536</v>
      </c>
      <c r="M276" s="27" t="s">
        <v>1536</v>
      </c>
      <c r="N276" s="27" t="s">
        <v>1536</v>
      </c>
      <c r="O276" s="27" t="s">
        <v>1536</v>
      </c>
      <c r="P276" s="27" t="s">
        <v>1536</v>
      </c>
      <c r="Q276" s="27" t="s">
        <v>1536</v>
      </c>
      <c r="R276" s="27" t="s">
        <v>1536</v>
      </c>
      <c r="S276" s="27" t="s">
        <v>1536</v>
      </c>
      <c r="T276" s="27" t="s">
        <v>1536</v>
      </c>
      <c r="U276" s="27" t="s">
        <v>1536</v>
      </c>
      <c r="V276" s="27" t="s">
        <v>1536</v>
      </c>
      <c r="W276" s="27" t="s">
        <v>1536</v>
      </c>
      <c r="X276" s="27" t="s">
        <v>1536</v>
      </c>
      <c r="Y276" s="27" t="s">
        <v>1536</v>
      </c>
      <c r="Z276" s="27" t="s">
        <v>1536</v>
      </c>
      <c r="AA276" s="27" t="s">
        <v>1536</v>
      </c>
      <c r="AB276" s="27" t="s">
        <v>1536</v>
      </c>
      <c r="AC276" s="27" t="s">
        <v>1536</v>
      </c>
      <c r="AD276" s="27" t="s">
        <v>1536</v>
      </c>
      <c r="AE276" s="27" t="s">
        <v>1536</v>
      </c>
      <c r="AF276" s="27" t="s">
        <v>1536</v>
      </c>
      <c r="AG276" s="27" t="s">
        <v>1536</v>
      </c>
      <c r="AH276" s="27" t="s">
        <v>1536</v>
      </c>
      <c r="AI276" s="27" t="s">
        <v>1536</v>
      </c>
      <c r="AJ276" s="27" t="s">
        <v>1536</v>
      </c>
      <c r="AK276" s="27" t="s">
        <v>1536</v>
      </c>
      <c r="AL276" s="27" t="s">
        <v>1536</v>
      </c>
      <c r="AM276" s="27" t="s">
        <v>1536</v>
      </c>
      <c r="AN276" s="27" t="s">
        <v>1536</v>
      </c>
      <c r="AO276" s="27" t="s">
        <v>1536</v>
      </c>
      <c r="AP276" s="27" t="s">
        <v>1536</v>
      </c>
      <c r="AQ276" s="27" t="s">
        <v>1536</v>
      </c>
      <c r="AR276" s="27" t="s">
        <v>1536</v>
      </c>
      <c r="AS276" s="27" t="s">
        <v>1536</v>
      </c>
      <c r="AT276" s="27" t="s">
        <v>1536</v>
      </c>
      <c r="AU276" s="27" t="s">
        <v>1536</v>
      </c>
      <c r="AV276" s="27" t="s">
        <v>1536</v>
      </c>
      <c r="AW276" s="28" t="s">
        <v>1536</v>
      </c>
      <c r="AX276" s="28" t="s">
        <v>1536</v>
      </c>
      <c r="AY276" s="28" t="s">
        <v>1536</v>
      </c>
      <c r="AZ276" s="28" t="s">
        <v>1536</v>
      </c>
      <c r="BA276" s="28" t="s">
        <v>1536</v>
      </c>
    </row>
    <row r="277" spans="1:53" s="43" customFormat="1" x14ac:dyDescent="0.2">
      <c r="A277" s="37" t="s">
        <v>442</v>
      </c>
      <c r="B277" s="37" t="s">
        <v>363</v>
      </c>
      <c r="C277" s="37"/>
      <c r="D277" s="38" t="s">
        <v>374</v>
      </c>
      <c r="E277" s="38" t="s">
        <v>1546</v>
      </c>
      <c r="F277" s="31" t="s">
        <v>364</v>
      </c>
      <c r="G277" s="22" t="s">
        <v>1321</v>
      </c>
      <c r="H277" s="156" t="s">
        <v>1536</v>
      </c>
      <c r="I277" s="156" t="s">
        <v>1536</v>
      </c>
      <c r="J277" s="156" t="s">
        <v>1536</v>
      </c>
      <c r="K277" s="156" t="s">
        <v>1536</v>
      </c>
      <c r="L277" s="156" t="s">
        <v>1536</v>
      </c>
      <c r="M277" s="156" t="s">
        <v>1536</v>
      </c>
      <c r="N277" s="156" t="s">
        <v>1536</v>
      </c>
      <c r="O277" s="156" t="s">
        <v>1536</v>
      </c>
      <c r="P277" s="156" t="s">
        <v>1536</v>
      </c>
      <c r="Q277" s="156" t="s">
        <v>1536</v>
      </c>
      <c r="R277" s="156" t="s">
        <v>1536</v>
      </c>
      <c r="S277" s="156" t="s">
        <v>1536</v>
      </c>
      <c r="T277" s="156" t="s">
        <v>1536</v>
      </c>
      <c r="U277" s="156" t="s">
        <v>1536</v>
      </c>
      <c r="V277" s="156" t="s">
        <v>1536</v>
      </c>
      <c r="W277" s="156" t="s">
        <v>1536</v>
      </c>
      <c r="X277" s="156" t="s">
        <v>1536</v>
      </c>
      <c r="Y277" s="156" t="s">
        <v>1536</v>
      </c>
      <c r="Z277" s="156" t="s">
        <v>1536</v>
      </c>
      <c r="AA277" s="156" t="s">
        <v>1536</v>
      </c>
      <c r="AB277" s="156" t="s">
        <v>1536</v>
      </c>
      <c r="AC277" s="156" t="s">
        <v>1536</v>
      </c>
      <c r="AD277" s="156" t="s">
        <v>1536</v>
      </c>
      <c r="AE277" s="156" t="s">
        <v>1536</v>
      </c>
      <c r="AF277" s="156" t="s">
        <v>1536</v>
      </c>
      <c r="AG277" s="156" t="s">
        <v>1536</v>
      </c>
      <c r="AH277" s="156" t="s">
        <v>1536</v>
      </c>
      <c r="AI277" s="156" t="s">
        <v>1536</v>
      </c>
      <c r="AJ277" s="156" t="s">
        <v>1536</v>
      </c>
      <c r="AK277" s="156" t="s">
        <v>1536</v>
      </c>
      <c r="AL277" s="156" t="s">
        <v>1536</v>
      </c>
      <c r="AM277" s="156" t="s">
        <v>1536</v>
      </c>
      <c r="AN277" s="156" t="s">
        <v>1536</v>
      </c>
      <c r="AO277" s="156" t="s">
        <v>1536</v>
      </c>
      <c r="AP277" s="156" t="s">
        <v>1536</v>
      </c>
      <c r="AQ277" s="156" t="s">
        <v>1536</v>
      </c>
      <c r="AR277" s="156" t="s">
        <v>1536</v>
      </c>
      <c r="AS277" s="156" t="s">
        <v>1536</v>
      </c>
      <c r="AT277" s="156" t="s">
        <v>1536</v>
      </c>
      <c r="AU277" s="156" t="s">
        <v>1536</v>
      </c>
      <c r="AV277" s="156" t="s">
        <v>1536</v>
      </c>
      <c r="AW277" s="160" t="s">
        <v>1536</v>
      </c>
      <c r="AX277" s="160" t="s">
        <v>1536</v>
      </c>
      <c r="AY277" s="160" t="s">
        <v>1536</v>
      </c>
      <c r="AZ277" s="160" t="s">
        <v>1536</v>
      </c>
      <c r="BA277" s="160" t="s">
        <v>1536</v>
      </c>
    </row>
    <row r="278" spans="1:53" s="43" customFormat="1" x14ac:dyDescent="0.2">
      <c r="A278" s="37" t="s">
        <v>442</v>
      </c>
      <c r="B278" s="37" t="s">
        <v>365</v>
      </c>
      <c r="C278" s="37"/>
      <c r="D278" s="38" t="s">
        <v>374</v>
      </c>
      <c r="E278" s="38" t="s">
        <v>1546</v>
      </c>
      <c r="F278" s="30" t="s">
        <v>366</v>
      </c>
      <c r="G278" s="22" t="s">
        <v>1322</v>
      </c>
      <c r="H278" s="27" t="s">
        <v>1536</v>
      </c>
      <c r="I278" s="27" t="s">
        <v>1536</v>
      </c>
      <c r="J278" s="27" t="s">
        <v>1536</v>
      </c>
      <c r="K278" s="27" t="s">
        <v>1536</v>
      </c>
      <c r="L278" s="27" t="s">
        <v>1536</v>
      </c>
      <c r="M278" s="27" t="s">
        <v>1536</v>
      </c>
      <c r="N278" s="27" t="s">
        <v>1536</v>
      </c>
      <c r="O278" s="27" t="s">
        <v>1536</v>
      </c>
      <c r="P278" s="27" t="s">
        <v>1536</v>
      </c>
      <c r="Q278" s="27" t="s">
        <v>1536</v>
      </c>
      <c r="R278" s="27" t="s">
        <v>1536</v>
      </c>
      <c r="S278" s="27" t="s">
        <v>1536</v>
      </c>
      <c r="T278" s="27" t="s">
        <v>1536</v>
      </c>
      <c r="U278" s="27" t="s">
        <v>1536</v>
      </c>
      <c r="V278" s="27" t="s">
        <v>1536</v>
      </c>
      <c r="W278" s="27" t="s">
        <v>1536</v>
      </c>
      <c r="X278" s="27" t="s">
        <v>1536</v>
      </c>
      <c r="Y278" s="27" t="s">
        <v>1536</v>
      </c>
      <c r="Z278" s="27" t="s">
        <v>1536</v>
      </c>
      <c r="AA278" s="27" t="s">
        <v>1536</v>
      </c>
      <c r="AB278" s="27" t="s">
        <v>1536</v>
      </c>
      <c r="AC278" s="27" t="s">
        <v>1536</v>
      </c>
      <c r="AD278" s="27" t="s">
        <v>1536</v>
      </c>
      <c r="AE278" s="27" t="s">
        <v>1536</v>
      </c>
      <c r="AF278" s="27" t="s">
        <v>1536</v>
      </c>
      <c r="AG278" s="27" t="s">
        <v>1536</v>
      </c>
      <c r="AH278" s="27" t="s">
        <v>1536</v>
      </c>
      <c r="AI278" s="27" t="s">
        <v>1536</v>
      </c>
      <c r="AJ278" s="27" t="s">
        <v>1536</v>
      </c>
      <c r="AK278" s="27" t="s">
        <v>1536</v>
      </c>
      <c r="AL278" s="27" t="s">
        <v>1536</v>
      </c>
      <c r="AM278" s="27" t="s">
        <v>1536</v>
      </c>
      <c r="AN278" s="27" t="s">
        <v>1536</v>
      </c>
      <c r="AO278" s="27" t="s">
        <v>1536</v>
      </c>
      <c r="AP278" s="27" t="s">
        <v>1536</v>
      </c>
      <c r="AQ278" s="27" t="s">
        <v>1536</v>
      </c>
      <c r="AR278" s="27" t="s">
        <v>1536</v>
      </c>
      <c r="AS278" s="27" t="s">
        <v>1536</v>
      </c>
      <c r="AT278" s="27" t="s">
        <v>1536</v>
      </c>
      <c r="AU278" s="27" t="s">
        <v>1536</v>
      </c>
      <c r="AV278" s="27" t="s">
        <v>1536</v>
      </c>
      <c r="AW278" s="28" t="s">
        <v>1536</v>
      </c>
      <c r="AX278" s="28" t="s">
        <v>1536</v>
      </c>
      <c r="AY278" s="28" t="s">
        <v>1536</v>
      </c>
      <c r="AZ278" s="28" t="s">
        <v>1536</v>
      </c>
      <c r="BA278" s="28" t="s">
        <v>1536</v>
      </c>
    </row>
    <row r="279" spans="1:53" s="117" customFormat="1" x14ac:dyDescent="0.2">
      <c r="A279" s="98"/>
      <c r="B279" s="98"/>
      <c r="C279" s="98"/>
      <c r="D279" s="98"/>
      <c r="E279" s="98"/>
      <c r="F279" s="126" t="s">
        <v>367</v>
      </c>
      <c r="G279" s="134"/>
      <c r="H279" s="112"/>
      <c r="I279" s="125"/>
      <c r="J279" s="125"/>
      <c r="K279" s="125"/>
      <c r="L279" s="125"/>
      <c r="M279" s="125"/>
      <c r="N279" s="125"/>
      <c r="O279" s="125"/>
      <c r="P279" s="125"/>
      <c r="Q279" s="125"/>
      <c r="R279" s="125"/>
      <c r="S279" s="125"/>
      <c r="T279" s="125"/>
      <c r="U279" s="125"/>
      <c r="V279" s="125"/>
      <c r="W279" s="125"/>
      <c r="X279" s="125"/>
      <c r="Y279" s="125"/>
      <c r="Z279" s="125"/>
      <c r="AA279" s="125"/>
      <c r="AB279" s="125"/>
      <c r="AC279" s="125"/>
      <c r="AD279" s="125"/>
      <c r="AE279" s="125"/>
      <c r="AF279" s="125"/>
      <c r="AG279" s="125"/>
      <c r="AH279" s="125"/>
      <c r="AI279" s="125"/>
      <c r="AJ279" s="125"/>
      <c r="AK279" s="125"/>
      <c r="AL279" s="125"/>
      <c r="AM279" s="125"/>
      <c r="AN279" s="125"/>
      <c r="AO279" s="125"/>
      <c r="AP279" s="125"/>
      <c r="AQ279" s="125"/>
      <c r="AR279" s="125"/>
      <c r="AS279" s="125"/>
      <c r="AT279" s="125"/>
      <c r="AU279" s="125"/>
      <c r="AV279" s="125"/>
      <c r="AW279" s="125"/>
      <c r="AX279" s="125"/>
      <c r="AY279" s="125"/>
      <c r="AZ279" s="125"/>
      <c r="BA279" s="125"/>
    </row>
    <row r="280" spans="1:53" s="43" customFormat="1" x14ac:dyDescent="0.2">
      <c r="A280" s="37" t="s">
        <v>442</v>
      </c>
      <c r="B280" s="37" t="s">
        <v>368</v>
      </c>
      <c r="C280" s="37" t="s">
        <v>391</v>
      </c>
      <c r="D280" s="38" t="s">
        <v>374</v>
      </c>
      <c r="E280" s="38" t="s">
        <v>1546</v>
      </c>
      <c r="F280" s="89" t="s">
        <v>369</v>
      </c>
      <c r="G280" s="22" t="s">
        <v>1323</v>
      </c>
      <c r="H280" s="27" t="s">
        <v>1536</v>
      </c>
      <c r="I280" s="27" t="s">
        <v>1536</v>
      </c>
      <c r="J280" s="27" t="s">
        <v>1536</v>
      </c>
      <c r="K280" s="27" t="s">
        <v>1536</v>
      </c>
      <c r="L280" s="27" t="s">
        <v>1536</v>
      </c>
      <c r="M280" s="27" t="s">
        <v>1536</v>
      </c>
      <c r="N280" s="27" t="s">
        <v>1536</v>
      </c>
      <c r="O280" s="27" t="s">
        <v>1536</v>
      </c>
      <c r="P280" s="27" t="s">
        <v>1536</v>
      </c>
      <c r="Q280" s="27" t="s">
        <v>1536</v>
      </c>
      <c r="R280" s="27" t="s">
        <v>1536</v>
      </c>
      <c r="S280" s="27" t="s">
        <v>1536</v>
      </c>
      <c r="T280" s="27" t="s">
        <v>1536</v>
      </c>
      <c r="U280" s="27" t="s">
        <v>1536</v>
      </c>
      <c r="V280" s="27" t="s">
        <v>1536</v>
      </c>
      <c r="W280" s="27" t="s">
        <v>1536</v>
      </c>
      <c r="X280" s="27" t="s">
        <v>1536</v>
      </c>
      <c r="Y280" s="27" t="s">
        <v>1536</v>
      </c>
      <c r="Z280" s="27" t="s">
        <v>1536</v>
      </c>
      <c r="AA280" s="27" t="s">
        <v>1536</v>
      </c>
      <c r="AB280" s="27" t="s">
        <v>1536</v>
      </c>
      <c r="AC280" s="27" t="s">
        <v>1536</v>
      </c>
      <c r="AD280" s="27" t="s">
        <v>1536</v>
      </c>
      <c r="AE280" s="27" t="s">
        <v>1536</v>
      </c>
      <c r="AF280" s="27" t="s">
        <v>1536</v>
      </c>
      <c r="AG280" s="27" t="s">
        <v>1536</v>
      </c>
      <c r="AH280" s="27" t="s">
        <v>1536</v>
      </c>
      <c r="AI280" s="27" t="s">
        <v>1536</v>
      </c>
      <c r="AJ280" s="27" t="s">
        <v>1536</v>
      </c>
      <c r="AK280" s="27" t="s">
        <v>1536</v>
      </c>
      <c r="AL280" s="27" t="s">
        <v>1536</v>
      </c>
      <c r="AM280" s="27" t="s">
        <v>1536</v>
      </c>
      <c r="AN280" s="27" t="s">
        <v>1536</v>
      </c>
      <c r="AO280" s="27" t="s">
        <v>1536</v>
      </c>
      <c r="AP280" s="27" t="s">
        <v>1536</v>
      </c>
      <c r="AQ280" s="27" t="s">
        <v>1536</v>
      </c>
      <c r="AR280" s="27" t="s">
        <v>1536</v>
      </c>
      <c r="AS280" s="27" t="s">
        <v>1536</v>
      </c>
      <c r="AT280" s="27" t="s">
        <v>1536</v>
      </c>
      <c r="AU280" s="27" t="s">
        <v>1536</v>
      </c>
      <c r="AV280" s="27" t="s">
        <v>1536</v>
      </c>
      <c r="AW280" s="28" t="s">
        <v>1536</v>
      </c>
      <c r="AX280" s="28" t="s">
        <v>1536</v>
      </c>
      <c r="AY280" s="28" t="s">
        <v>1536</v>
      </c>
      <c r="AZ280" s="28" t="s">
        <v>1536</v>
      </c>
      <c r="BA280" s="28" t="s">
        <v>1536</v>
      </c>
    </row>
    <row r="281" spans="1:53" s="43" customFormat="1" x14ac:dyDescent="0.2">
      <c r="A281" s="37" t="s">
        <v>442</v>
      </c>
      <c r="B281" s="37" t="s">
        <v>370</v>
      </c>
      <c r="C281" s="37" t="s">
        <v>391</v>
      </c>
      <c r="D281" s="38" t="s">
        <v>374</v>
      </c>
      <c r="E281" s="38" t="s">
        <v>1546</v>
      </c>
      <c r="F281" s="87" t="s">
        <v>371</v>
      </c>
      <c r="G281" s="22" t="s">
        <v>1324</v>
      </c>
      <c r="H281" s="27" t="s">
        <v>1536</v>
      </c>
      <c r="I281" s="27" t="s">
        <v>1536</v>
      </c>
      <c r="J281" s="27" t="s">
        <v>1536</v>
      </c>
      <c r="K281" s="27" t="s">
        <v>1536</v>
      </c>
      <c r="L281" s="27" t="s">
        <v>1536</v>
      </c>
      <c r="M281" s="27" t="s">
        <v>1536</v>
      </c>
      <c r="N281" s="27" t="s">
        <v>1536</v>
      </c>
      <c r="O281" s="27" t="s">
        <v>1536</v>
      </c>
      <c r="P281" s="27" t="s">
        <v>1536</v>
      </c>
      <c r="Q281" s="27" t="s">
        <v>1536</v>
      </c>
      <c r="R281" s="27" t="s">
        <v>1536</v>
      </c>
      <c r="S281" s="27" t="s">
        <v>1536</v>
      </c>
      <c r="T281" s="27" t="s">
        <v>1536</v>
      </c>
      <c r="U281" s="27" t="s">
        <v>1536</v>
      </c>
      <c r="V281" s="27" t="s">
        <v>1536</v>
      </c>
      <c r="W281" s="27" t="s">
        <v>1536</v>
      </c>
      <c r="X281" s="27" t="s">
        <v>1536</v>
      </c>
      <c r="Y281" s="27" t="s">
        <v>1536</v>
      </c>
      <c r="Z281" s="27" t="s">
        <v>1536</v>
      </c>
      <c r="AA281" s="27" t="s">
        <v>1536</v>
      </c>
      <c r="AB281" s="27" t="s">
        <v>1536</v>
      </c>
      <c r="AC281" s="27" t="s">
        <v>1536</v>
      </c>
      <c r="AD281" s="27" t="s">
        <v>1536</v>
      </c>
      <c r="AE281" s="27" t="s">
        <v>1536</v>
      </c>
      <c r="AF281" s="27" t="s">
        <v>1536</v>
      </c>
      <c r="AG281" s="27" t="s">
        <v>1536</v>
      </c>
      <c r="AH281" s="27" t="s">
        <v>1536</v>
      </c>
      <c r="AI281" s="27" t="s">
        <v>1536</v>
      </c>
      <c r="AJ281" s="27" t="s">
        <v>1536</v>
      </c>
      <c r="AK281" s="27" t="s">
        <v>1536</v>
      </c>
      <c r="AL281" s="27" t="s">
        <v>1536</v>
      </c>
      <c r="AM281" s="27" t="s">
        <v>1536</v>
      </c>
      <c r="AN281" s="27" t="s">
        <v>1536</v>
      </c>
      <c r="AO281" s="27" t="s">
        <v>1536</v>
      </c>
      <c r="AP281" s="27" t="s">
        <v>1536</v>
      </c>
      <c r="AQ281" s="27" t="s">
        <v>1536</v>
      </c>
      <c r="AR281" s="27" t="s">
        <v>1536</v>
      </c>
      <c r="AS281" s="27" t="s">
        <v>1536</v>
      </c>
      <c r="AT281" s="27" t="s">
        <v>1536</v>
      </c>
      <c r="AU281" s="27" t="s">
        <v>1536</v>
      </c>
      <c r="AV281" s="27" t="s">
        <v>1536</v>
      </c>
      <c r="AW281" s="28" t="s">
        <v>1536</v>
      </c>
      <c r="AX281" s="28" t="s">
        <v>1536</v>
      </c>
      <c r="AY281" s="28" t="s">
        <v>1536</v>
      </c>
      <c r="AZ281" s="28" t="s">
        <v>1536</v>
      </c>
      <c r="BA281" s="28" t="s">
        <v>1536</v>
      </c>
    </row>
    <row r="282" spans="1:53" s="43" customFormat="1" x14ac:dyDescent="0.2">
      <c r="A282" s="37" t="s">
        <v>442</v>
      </c>
      <c r="B282" s="37" t="s">
        <v>372</v>
      </c>
      <c r="C282" s="37" t="s">
        <v>391</v>
      </c>
      <c r="D282" s="38" t="s">
        <v>374</v>
      </c>
      <c r="E282" s="38" t="s">
        <v>1546</v>
      </c>
      <c r="F282" s="22" t="s">
        <v>373</v>
      </c>
      <c r="G282" s="22" t="s">
        <v>1325</v>
      </c>
      <c r="H282" s="27" t="s">
        <v>1536</v>
      </c>
      <c r="I282" s="27" t="s">
        <v>1536</v>
      </c>
      <c r="J282" s="27" t="s">
        <v>1536</v>
      </c>
      <c r="K282" s="27" t="s">
        <v>1536</v>
      </c>
      <c r="L282" s="27" t="s">
        <v>1536</v>
      </c>
      <c r="M282" s="27" t="s">
        <v>1536</v>
      </c>
      <c r="N282" s="27" t="s">
        <v>1536</v>
      </c>
      <c r="O282" s="27" t="s">
        <v>1536</v>
      </c>
      <c r="P282" s="27" t="s">
        <v>1536</v>
      </c>
      <c r="Q282" s="27" t="s">
        <v>1536</v>
      </c>
      <c r="R282" s="27" t="s">
        <v>1536</v>
      </c>
      <c r="S282" s="27" t="s">
        <v>1536</v>
      </c>
      <c r="T282" s="27" t="s">
        <v>1536</v>
      </c>
      <c r="U282" s="27" t="s">
        <v>1536</v>
      </c>
      <c r="V282" s="27" t="s">
        <v>1536</v>
      </c>
      <c r="W282" s="27" t="s">
        <v>1536</v>
      </c>
      <c r="X282" s="27" t="s">
        <v>1536</v>
      </c>
      <c r="Y282" s="27" t="s">
        <v>1536</v>
      </c>
      <c r="Z282" s="27" t="s">
        <v>1536</v>
      </c>
      <c r="AA282" s="27" t="s">
        <v>1536</v>
      </c>
      <c r="AB282" s="27" t="s">
        <v>1536</v>
      </c>
      <c r="AC282" s="27" t="s">
        <v>1536</v>
      </c>
      <c r="AD282" s="27" t="s">
        <v>1536</v>
      </c>
      <c r="AE282" s="27" t="s">
        <v>1536</v>
      </c>
      <c r="AF282" s="27" t="s">
        <v>1536</v>
      </c>
      <c r="AG282" s="27" t="s">
        <v>1536</v>
      </c>
      <c r="AH282" s="27" t="s">
        <v>1536</v>
      </c>
      <c r="AI282" s="27" t="s">
        <v>1536</v>
      </c>
      <c r="AJ282" s="27" t="s">
        <v>1536</v>
      </c>
      <c r="AK282" s="27" t="s">
        <v>1536</v>
      </c>
      <c r="AL282" s="27" t="s">
        <v>1536</v>
      </c>
      <c r="AM282" s="27" t="s">
        <v>1536</v>
      </c>
      <c r="AN282" s="27" t="s">
        <v>1536</v>
      </c>
      <c r="AO282" s="27" t="s">
        <v>1536</v>
      </c>
      <c r="AP282" s="27" t="s">
        <v>1536</v>
      </c>
      <c r="AQ282" s="27" t="s">
        <v>1536</v>
      </c>
      <c r="AR282" s="27" t="s">
        <v>1536</v>
      </c>
      <c r="AS282" s="27" t="s">
        <v>1536</v>
      </c>
      <c r="AT282" s="27" t="s">
        <v>1536</v>
      </c>
      <c r="AU282" s="27" t="s">
        <v>1536</v>
      </c>
      <c r="AV282" s="27" t="s">
        <v>1536</v>
      </c>
      <c r="AW282" s="28" t="s">
        <v>1536</v>
      </c>
      <c r="AX282" s="28" t="s">
        <v>1536</v>
      </c>
      <c r="AY282" s="28" t="s">
        <v>1536</v>
      </c>
      <c r="AZ282" s="28" t="s">
        <v>1536</v>
      </c>
      <c r="BA282" s="28" t="s">
        <v>1536</v>
      </c>
    </row>
    <row r="283" spans="1:53" s="43" customFormat="1" x14ac:dyDescent="0.2">
      <c r="A283" s="37" t="s">
        <v>442</v>
      </c>
      <c r="B283" s="37" t="s">
        <v>394</v>
      </c>
      <c r="C283" s="37" t="s">
        <v>391</v>
      </c>
      <c r="D283" s="38" t="s">
        <v>374</v>
      </c>
      <c r="E283" s="38" t="s">
        <v>1546</v>
      </c>
      <c r="F283" s="22" t="s">
        <v>395</v>
      </c>
      <c r="G283" s="22" t="s">
        <v>1326</v>
      </c>
      <c r="H283" s="27" t="s">
        <v>1536</v>
      </c>
      <c r="I283" s="27" t="s">
        <v>1536</v>
      </c>
      <c r="J283" s="27" t="s">
        <v>1536</v>
      </c>
      <c r="K283" s="27" t="s">
        <v>1536</v>
      </c>
      <c r="L283" s="27" t="s">
        <v>1536</v>
      </c>
      <c r="M283" s="27" t="s">
        <v>1536</v>
      </c>
      <c r="N283" s="27" t="s">
        <v>1536</v>
      </c>
      <c r="O283" s="27" t="s">
        <v>1536</v>
      </c>
      <c r="P283" s="27" t="s">
        <v>1536</v>
      </c>
      <c r="Q283" s="27" t="s">
        <v>1536</v>
      </c>
      <c r="R283" s="27" t="s">
        <v>1536</v>
      </c>
      <c r="S283" s="27" t="s">
        <v>1536</v>
      </c>
      <c r="T283" s="27" t="s">
        <v>1536</v>
      </c>
      <c r="U283" s="27" t="s">
        <v>1536</v>
      </c>
      <c r="V283" s="27" t="s">
        <v>1536</v>
      </c>
      <c r="W283" s="27" t="s">
        <v>1536</v>
      </c>
      <c r="X283" s="27" t="s">
        <v>1536</v>
      </c>
      <c r="Y283" s="27" t="s">
        <v>1536</v>
      </c>
      <c r="Z283" s="27" t="s">
        <v>1536</v>
      </c>
      <c r="AA283" s="27" t="s">
        <v>1536</v>
      </c>
      <c r="AB283" s="27" t="s">
        <v>1536</v>
      </c>
      <c r="AC283" s="27" t="s">
        <v>1536</v>
      </c>
      <c r="AD283" s="27" t="s">
        <v>1536</v>
      </c>
      <c r="AE283" s="27" t="s">
        <v>1536</v>
      </c>
      <c r="AF283" s="27" t="s">
        <v>1536</v>
      </c>
      <c r="AG283" s="27" t="s">
        <v>1536</v>
      </c>
      <c r="AH283" s="27" t="s">
        <v>1536</v>
      </c>
      <c r="AI283" s="27" t="s">
        <v>1536</v>
      </c>
      <c r="AJ283" s="27" t="s">
        <v>1536</v>
      </c>
      <c r="AK283" s="27" t="s">
        <v>1536</v>
      </c>
      <c r="AL283" s="27" t="s">
        <v>1536</v>
      </c>
      <c r="AM283" s="27" t="s">
        <v>1536</v>
      </c>
      <c r="AN283" s="27" t="s">
        <v>1536</v>
      </c>
      <c r="AO283" s="27" t="s">
        <v>1536</v>
      </c>
      <c r="AP283" s="27" t="s">
        <v>1536</v>
      </c>
      <c r="AQ283" s="27" t="s">
        <v>1536</v>
      </c>
      <c r="AR283" s="27" t="s">
        <v>1536</v>
      </c>
      <c r="AS283" s="27" t="s">
        <v>1536</v>
      </c>
      <c r="AT283" s="27" t="s">
        <v>1536</v>
      </c>
      <c r="AU283" s="27" t="s">
        <v>1536</v>
      </c>
      <c r="AV283" s="27" t="s">
        <v>1536</v>
      </c>
      <c r="AW283" s="28" t="s">
        <v>1536</v>
      </c>
      <c r="AX283" s="28" t="s">
        <v>1536</v>
      </c>
      <c r="AY283" s="28" t="s">
        <v>1536</v>
      </c>
      <c r="AZ283" s="28" t="s">
        <v>1536</v>
      </c>
      <c r="BA283" s="28" t="s">
        <v>1536</v>
      </c>
    </row>
    <row r="284" spans="1:53" s="43" customFormat="1" x14ac:dyDescent="0.2">
      <c r="A284" s="37" t="s">
        <v>442</v>
      </c>
      <c r="B284" s="37" t="s">
        <v>396</v>
      </c>
      <c r="C284" s="37" t="s">
        <v>391</v>
      </c>
      <c r="D284" s="38" t="s">
        <v>374</v>
      </c>
      <c r="E284" s="38" t="s">
        <v>1546</v>
      </c>
      <c r="F284" s="22" t="s">
        <v>397</v>
      </c>
      <c r="G284" s="22" t="s">
        <v>1327</v>
      </c>
      <c r="H284" s="27" t="s">
        <v>1536</v>
      </c>
      <c r="I284" s="27" t="s">
        <v>1536</v>
      </c>
      <c r="J284" s="27" t="s">
        <v>1536</v>
      </c>
      <c r="K284" s="27" t="s">
        <v>1536</v>
      </c>
      <c r="L284" s="27" t="s">
        <v>1536</v>
      </c>
      <c r="M284" s="27" t="s">
        <v>1536</v>
      </c>
      <c r="N284" s="27" t="s">
        <v>1536</v>
      </c>
      <c r="O284" s="27" t="s">
        <v>1536</v>
      </c>
      <c r="P284" s="27" t="s">
        <v>1536</v>
      </c>
      <c r="Q284" s="27" t="s">
        <v>1536</v>
      </c>
      <c r="R284" s="27" t="s">
        <v>1536</v>
      </c>
      <c r="S284" s="27" t="s">
        <v>1536</v>
      </c>
      <c r="T284" s="27" t="s">
        <v>1536</v>
      </c>
      <c r="U284" s="27" t="s">
        <v>1536</v>
      </c>
      <c r="V284" s="27" t="s">
        <v>1536</v>
      </c>
      <c r="W284" s="27" t="s">
        <v>1536</v>
      </c>
      <c r="X284" s="27" t="s">
        <v>1536</v>
      </c>
      <c r="Y284" s="27" t="s">
        <v>1536</v>
      </c>
      <c r="Z284" s="27" t="s">
        <v>1536</v>
      </c>
      <c r="AA284" s="27" t="s">
        <v>1536</v>
      </c>
      <c r="AB284" s="27" t="s">
        <v>1536</v>
      </c>
      <c r="AC284" s="27" t="s">
        <v>1536</v>
      </c>
      <c r="AD284" s="27" t="s">
        <v>1536</v>
      </c>
      <c r="AE284" s="27" t="s">
        <v>1536</v>
      </c>
      <c r="AF284" s="27" t="s">
        <v>1536</v>
      </c>
      <c r="AG284" s="27" t="s">
        <v>1536</v>
      </c>
      <c r="AH284" s="27" t="s">
        <v>1536</v>
      </c>
      <c r="AI284" s="27" t="s">
        <v>1536</v>
      </c>
      <c r="AJ284" s="27" t="s">
        <v>1536</v>
      </c>
      <c r="AK284" s="27" t="s">
        <v>1536</v>
      </c>
      <c r="AL284" s="27" t="s">
        <v>1536</v>
      </c>
      <c r="AM284" s="27" t="s">
        <v>1536</v>
      </c>
      <c r="AN284" s="27" t="s">
        <v>1536</v>
      </c>
      <c r="AO284" s="27" t="s">
        <v>1536</v>
      </c>
      <c r="AP284" s="27" t="s">
        <v>1536</v>
      </c>
      <c r="AQ284" s="27" t="s">
        <v>1536</v>
      </c>
      <c r="AR284" s="27" t="s">
        <v>1536</v>
      </c>
      <c r="AS284" s="27" t="s">
        <v>1536</v>
      </c>
      <c r="AT284" s="27" t="s">
        <v>1536</v>
      </c>
      <c r="AU284" s="27" t="s">
        <v>1536</v>
      </c>
      <c r="AV284" s="27" t="s">
        <v>1536</v>
      </c>
      <c r="AW284" s="28" t="s">
        <v>1536</v>
      </c>
      <c r="AX284" s="28" t="s">
        <v>1536</v>
      </c>
      <c r="AY284" s="28" t="s">
        <v>1536</v>
      </c>
      <c r="AZ284" s="28" t="s">
        <v>1536</v>
      </c>
      <c r="BA284" s="28" t="s">
        <v>1536</v>
      </c>
    </row>
    <row r="285" spans="1:53" s="43" customFormat="1" x14ac:dyDescent="0.2">
      <c r="A285" s="37" t="s">
        <v>442</v>
      </c>
      <c r="B285" s="37" t="s">
        <v>398</v>
      </c>
      <c r="C285" s="37" t="s">
        <v>392</v>
      </c>
      <c r="D285" s="38" t="s">
        <v>374</v>
      </c>
      <c r="E285" s="38" t="s">
        <v>1546</v>
      </c>
      <c r="F285" s="22" t="s">
        <v>399</v>
      </c>
      <c r="G285" s="22" t="s">
        <v>1328</v>
      </c>
      <c r="H285" s="156" t="s">
        <v>1536</v>
      </c>
      <c r="I285" s="156" t="s">
        <v>1536</v>
      </c>
      <c r="J285" s="156" t="s">
        <v>1536</v>
      </c>
      <c r="K285" s="156" t="s">
        <v>1536</v>
      </c>
      <c r="L285" s="156" t="s">
        <v>1536</v>
      </c>
      <c r="M285" s="156" t="s">
        <v>1536</v>
      </c>
      <c r="N285" s="156" t="s">
        <v>1536</v>
      </c>
      <c r="O285" s="156" t="s">
        <v>1536</v>
      </c>
      <c r="P285" s="156" t="s">
        <v>1536</v>
      </c>
      <c r="Q285" s="156" t="s">
        <v>1536</v>
      </c>
      <c r="R285" s="156" t="s">
        <v>1536</v>
      </c>
      <c r="S285" s="156" t="s">
        <v>1536</v>
      </c>
      <c r="T285" s="156" t="s">
        <v>1536</v>
      </c>
      <c r="U285" s="156" t="s">
        <v>1536</v>
      </c>
      <c r="V285" s="156" t="s">
        <v>1536</v>
      </c>
      <c r="W285" s="156" t="s">
        <v>1536</v>
      </c>
      <c r="X285" s="156" t="s">
        <v>1536</v>
      </c>
      <c r="Y285" s="156" t="s">
        <v>1536</v>
      </c>
      <c r="Z285" s="156" t="s">
        <v>1536</v>
      </c>
      <c r="AA285" s="156" t="s">
        <v>1536</v>
      </c>
      <c r="AB285" s="156" t="s">
        <v>1536</v>
      </c>
      <c r="AC285" s="156" t="s">
        <v>1536</v>
      </c>
      <c r="AD285" s="156" t="s">
        <v>1536</v>
      </c>
      <c r="AE285" s="156" t="s">
        <v>1536</v>
      </c>
      <c r="AF285" s="156" t="s">
        <v>1536</v>
      </c>
      <c r="AG285" s="156" t="s">
        <v>1536</v>
      </c>
      <c r="AH285" s="156" t="s">
        <v>1536</v>
      </c>
      <c r="AI285" s="156" t="s">
        <v>1536</v>
      </c>
      <c r="AJ285" s="156" t="s">
        <v>1536</v>
      </c>
      <c r="AK285" s="156" t="s">
        <v>1536</v>
      </c>
      <c r="AL285" s="156" t="s">
        <v>1536</v>
      </c>
      <c r="AM285" s="156" t="s">
        <v>1536</v>
      </c>
      <c r="AN285" s="156" t="s">
        <v>1536</v>
      </c>
      <c r="AO285" s="156" t="s">
        <v>1536</v>
      </c>
      <c r="AP285" s="156" t="s">
        <v>1536</v>
      </c>
      <c r="AQ285" s="156" t="s">
        <v>1536</v>
      </c>
      <c r="AR285" s="156" t="s">
        <v>1536</v>
      </c>
      <c r="AS285" s="156" t="s">
        <v>1536</v>
      </c>
      <c r="AT285" s="156" t="s">
        <v>1536</v>
      </c>
      <c r="AU285" s="156" t="s">
        <v>1536</v>
      </c>
      <c r="AV285" s="156" t="s">
        <v>1536</v>
      </c>
      <c r="AW285" s="160" t="s">
        <v>1536</v>
      </c>
      <c r="AX285" s="160" t="s">
        <v>1536</v>
      </c>
      <c r="AY285" s="160" t="s">
        <v>1536</v>
      </c>
      <c r="AZ285" s="160" t="s">
        <v>1536</v>
      </c>
      <c r="BA285" s="160" t="s">
        <v>1536</v>
      </c>
    </row>
    <row r="286" spans="1:53" s="43" customFormat="1" x14ac:dyDescent="0.2">
      <c r="A286" s="37" t="s">
        <v>442</v>
      </c>
      <c r="B286" s="37" t="s">
        <v>400</v>
      </c>
      <c r="C286" s="37"/>
      <c r="D286" s="38" t="s">
        <v>374</v>
      </c>
      <c r="E286" s="38" t="s">
        <v>1546</v>
      </c>
      <c r="F286" s="30" t="s">
        <v>401</v>
      </c>
      <c r="G286" s="22" t="s">
        <v>1329</v>
      </c>
      <c r="H286" s="27" t="s">
        <v>1536</v>
      </c>
      <c r="I286" s="27" t="s">
        <v>1536</v>
      </c>
      <c r="J286" s="27" t="s">
        <v>1536</v>
      </c>
      <c r="K286" s="27" t="s">
        <v>1536</v>
      </c>
      <c r="L286" s="27" t="s">
        <v>1536</v>
      </c>
      <c r="M286" s="27" t="s">
        <v>1536</v>
      </c>
      <c r="N286" s="27" t="s">
        <v>1536</v>
      </c>
      <c r="O286" s="27" t="s">
        <v>1536</v>
      </c>
      <c r="P286" s="27" t="s">
        <v>1536</v>
      </c>
      <c r="Q286" s="27" t="s">
        <v>1536</v>
      </c>
      <c r="R286" s="27" t="s">
        <v>1536</v>
      </c>
      <c r="S286" s="27" t="s">
        <v>1536</v>
      </c>
      <c r="T286" s="27" t="s">
        <v>1536</v>
      </c>
      <c r="U286" s="27" t="s">
        <v>1536</v>
      </c>
      <c r="V286" s="27" t="s">
        <v>1536</v>
      </c>
      <c r="W286" s="27" t="s">
        <v>1536</v>
      </c>
      <c r="X286" s="27" t="s">
        <v>1536</v>
      </c>
      <c r="Y286" s="27" t="s">
        <v>1536</v>
      </c>
      <c r="Z286" s="27" t="s">
        <v>1536</v>
      </c>
      <c r="AA286" s="27" t="s">
        <v>1536</v>
      </c>
      <c r="AB286" s="27" t="s">
        <v>1536</v>
      </c>
      <c r="AC286" s="27" t="s">
        <v>1536</v>
      </c>
      <c r="AD286" s="27" t="s">
        <v>1536</v>
      </c>
      <c r="AE286" s="27" t="s">
        <v>1536</v>
      </c>
      <c r="AF286" s="27" t="s">
        <v>1536</v>
      </c>
      <c r="AG286" s="27" t="s">
        <v>1536</v>
      </c>
      <c r="AH286" s="27" t="s">
        <v>1536</v>
      </c>
      <c r="AI286" s="27" t="s">
        <v>1536</v>
      </c>
      <c r="AJ286" s="27" t="s">
        <v>1536</v>
      </c>
      <c r="AK286" s="27" t="s">
        <v>1536</v>
      </c>
      <c r="AL286" s="27" t="s">
        <v>1536</v>
      </c>
      <c r="AM286" s="27" t="s">
        <v>1536</v>
      </c>
      <c r="AN286" s="27" t="s">
        <v>1536</v>
      </c>
      <c r="AO286" s="27" t="s">
        <v>1536</v>
      </c>
      <c r="AP286" s="27" t="s">
        <v>1536</v>
      </c>
      <c r="AQ286" s="27" t="s">
        <v>1536</v>
      </c>
      <c r="AR286" s="27" t="s">
        <v>1536</v>
      </c>
      <c r="AS286" s="27" t="s">
        <v>1536</v>
      </c>
      <c r="AT286" s="27" t="s">
        <v>1536</v>
      </c>
      <c r="AU286" s="27" t="s">
        <v>1536</v>
      </c>
      <c r="AV286" s="27" t="s">
        <v>1536</v>
      </c>
      <c r="AW286" s="28" t="s">
        <v>1536</v>
      </c>
      <c r="AX286" s="28" t="s">
        <v>1536</v>
      </c>
      <c r="AY286" s="28" t="s">
        <v>1536</v>
      </c>
      <c r="AZ286" s="28" t="s">
        <v>1536</v>
      </c>
      <c r="BA286" s="28" t="s">
        <v>1536</v>
      </c>
    </row>
    <row r="287" spans="1:53" s="109" customFormat="1" x14ac:dyDescent="0.2">
      <c r="A287" s="98"/>
      <c r="B287" s="98"/>
      <c r="C287" s="98"/>
      <c r="D287" s="98"/>
      <c r="E287" s="98"/>
      <c r="F287" s="130" t="s">
        <v>406</v>
      </c>
      <c r="G287" s="131"/>
      <c r="H287" s="112"/>
      <c r="I287" s="129"/>
      <c r="J287" s="129"/>
      <c r="K287" s="129"/>
      <c r="L287" s="129"/>
      <c r="M287" s="129"/>
      <c r="N287" s="129"/>
      <c r="O287" s="129"/>
      <c r="P287" s="129"/>
      <c r="Q287" s="129"/>
      <c r="R287" s="129"/>
      <c r="S287" s="129"/>
      <c r="T287" s="129"/>
      <c r="U287" s="129"/>
      <c r="V287" s="129"/>
      <c r="W287" s="129"/>
      <c r="X287" s="129"/>
      <c r="Y287" s="129"/>
      <c r="Z287" s="129"/>
      <c r="AA287" s="129"/>
      <c r="AB287" s="129"/>
      <c r="AC287" s="129"/>
      <c r="AD287" s="129"/>
      <c r="AE287" s="129"/>
      <c r="AF287" s="129"/>
      <c r="AG287" s="129"/>
      <c r="AH287" s="129"/>
      <c r="AI287" s="129"/>
      <c r="AJ287" s="129"/>
      <c r="AK287" s="129"/>
      <c r="AL287" s="129"/>
      <c r="AM287" s="129"/>
      <c r="AN287" s="129"/>
      <c r="AO287" s="129"/>
      <c r="AP287" s="129"/>
      <c r="AQ287" s="129"/>
      <c r="AR287" s="129"/>
      <c r="AS287" s="129"/>
      <c r="AT287" s="129"/>
      <c r="AU287" s="129"/>
      <c r="AV287" s="129"/>
      <c r="AW287" s="129"/>
      <c r="AX287" s="129"/>
      <c r="AY287" s="129"/>
      <c r="AZ287" s="129"/>
      <c r="BA287" s="129"/>
    </row>
    <row r="288" spans="1:53" s="42" customFormat="1" x14ac:dyDescent="0.2">
      <c r="A288" s="37" t="s">
        <v>442</v>
      </c>
      <c r="B288" s="37" t="s">
        <v>407</v>
      </c>
      <c r="C288" s="37" t="s">
        <v>389</v>
      </c>
      <c r="D288" s="38"/>
      <c r="E288" s="38"/>
      <c r="F288" s="23" t="s">
        <v>408</v>
      </c>
      <c r="G288" s="22" t="s">
        <v>1330</v>
      </c>
      <c r="H288" s="45" t="s">
        <v>1536</v>
      </c>
      <c r="I288" s="45" t="s">
        <v>1536</v>
      </c>
      <c r="J288" s="45" t="s">
        <v>1536</v>
      </c>
      <c r="K288" s="45" t="s">
        <v>1536</v>
      </c>
      <c r="L288" s="45" t="s">
        <v>1536</v>
      </c>
      <c r="M288" s="45" t="s">
        <v>1536</v>
      </c>
      <c r="N288" s="45" t="s">
        <v>1536</v>
      </c>
      <c r="O288" s="45" t="s">
        <v>1536</v>
      </c>
      <c r="P288" s="45" t="s">
        <v>1536</v>
      </c>
      <c r="Q288" s="45" t="s">
        <v>1536</v>
      </c>
      <c r="R288" s="45" t="s">
        <v>1536</v>
      </c>
      <c r="S288" s="45" t="s">
        <v>1536</v>
      </c>
      <c r="T288" s="45" t="s">
        <v>1536</v>
      </c>
      <c r="U288" s="45" t="s">
        <v>1536</v>
      </c>
      <c r="V288" s="45" t="s">
        <v>1536</v>
      </c>
      <c r="W288" s="45" t="s">
        <v>1536</v>
      </c>
      <c r="X288" s="45" t="s">
        <v>1536</v>
      </c>
      <c r="Y288" s="45" t="s">
        <v>1536</v>
      </c>
      <c r="Z288" s="45" t="s">
        <v>1536</v>
      </c>
      <c r="AA288" s="45" t="s">
        <v>1536</v>
      </c>
      <c r="AB288" s="45" t="s">
        <v>1536</v>
      </c>
      <c r="AC288" s="45" t="s">
        <v>1536</v>
      </c>
      <c r="AD288" s="45" t="s">
        <v>1536</v>
      </c>
      <c r="AE288" s="45" t="s">
        <v>1536</v>
      </c>
      <c r="AF288" s="27" t="s">
        <v>1536</v>
      </c>
      <c r="AG288" s="27" t="s">
        <v>1536</v>
      </c>
      <c r="AH288" s="27" t="s">
        <v>1536</v>
      </c>
      <c r="AI288" s="27" t="s">
        <v>1536</v>
      </c>
      <c r="AJ288" s="27" t="s">
        <v>1536</v>
      </c>
      <c r="AK288" s="27" t="s">
        <v>1536</v>
      </c>
      <c r="AL288" s="27" t="s">
        <v>1536</v>
      </c>
      <c r="AM288" s="27" t="s">
        <v>1536</v>
      </c>
      <c r="AN288" s="27" t="s">
        <v>1536</v>
      </c>
      <c r="AO288" s="27" t="s">
        <v>1536</v>
      </c>
      <c r="AP288" s="27" t="s">
        <v>1536</v>
      </c>
      <c r="AQ288" s="27" t="s">
        <v>1536</v>
      </c>
      <c r="AR288" s="27" t="s">
        <v>1536</v>
      </c>
      <c r="AS288" s="27" t="s">
        <v>1536</v>
      </c>
      <c r="AT288" s="27" t="s">
        <v>1536</v>
      </c>
      <c r="AU288" s="27" t="s">
        <v>1536</v>
      </c>
      <c r="AV288" s="27" t="s">
        <v>1536</v>
      </c>
      <c r="AW288" s="28" t="s">
        <v>1536</v>
      </c>
      <c r="AX288" s="28" t="s">
        <v>1536</v>
      </c>
      <c r="AY288" s="28" t="s">
        <v>1536</v>
      </c>
      <c r="AZ288" s="28" t="s">
        <v>1536</v>
      </c>
      <c r="BA288" s="28" t="s">
        <v>1536</v>
      </c>
    </row>
    <row r="289" spans="1:53" s="42" customFormat="1" x14ac:dyDescent="0.2">
      <c r="A289" s="37" t="s">
        <v>442</v>
      </c>
      <c r="B289" s="37" t="s">
        <v>409</v>
      </c>
      <c r="C289" s="37" t="s">
        <v>393</v>
      </c>
      <c r="D289" s="38"/>
      <c r="E289" s="38"/>
      <c r="F289" s="65" t="s">
        <v>410</v>
      </c>
      <c r="G289" s="22" t="s">
        <v>1331</v>
      </c>
      <c r="H289" s="45" t="s">
        <v>1536</v>
      </c>
      <c r="I289" s="45" t="s">
        <v>1536</v>
      </c>
      <c r="J289" s="45" t="s">
        <v>1536</v>
      </c>
      <c r="K289" s="45" t="s">
        <v>1536</v>
      </c>
      <c r="L289" s="45" t="s">
        <v>1536</v>
      </c>
      <c r="M289" s="45" t="s">
        <v>1536</v>
      </c>
      <c r="N289" s="45" t="s">
        <v>1536</v>
      </c>
      <c r="O289" s="45" t="s">
        <v>1536</v>
      </c>
      <c r="P289" s="45" t="s">
        <v>1536</v>
      </c>
      <c r="Q289" s="45" t="s">
        <v>1536</v>
      </c>
      <c r="R289" s="45" t="s">
        <v>1536</v>
      </c>
      <c r="S289" s="45" t="s">
        <v>1536</v>
      </c>
      <c r="T289" s="45" t="s">
        <v>1536</v>
      </c>
      <c r="U289" s="45" t="s">
        <v>1536</v>
      </c>
      <c r="V289" s="45" t="s">
        <v>1536</v>
      </c>
      <c r="W289" s="45" t="s">
        <v>1536</v>
      </c>
      <c r="X289" s="45" t="s">
        <v>1536</v>
      </c>
      <c r="Y289" s="45" t="s">
        <v>1536</v>
      </c>
      <c r="Z289" s="45" t="s">
        <v>1536</v>
      </c>
      <c r="AA289" s="45" t="s">
        <v>1536</v>
      </c>
      <c r="AB289" s="45" t="s">
        <v>1536</v>
      </c>
      <c r="AC289" s="45" t="s">
        <v>1536</v>
      </c>
      <c r="AD289" s="45" t="s">
        <v>1536</v>
      </c>
      <c r="AE289" s="45" t="s">
        <v>1536</v>
      </c>
      <c r="AF289" s="45" t="s">
        <v>1536</v>
      </c>
      <c r="AG289" s="45" t="s">
        <v>1536</v>
      </c>
      <c r="AH289" s="45" t="s">
        <v>1536</v>
      </c>
      <c r="AI289" s="45" t="s">
        <v>1536</v>
      </c>
      <c r="AJ289" s="45" t="s">
        <v>1536</v>
      </c>
      <c r="AK289" s="45" t="s">
        <v>1536</v>
      </c>
      <c r="AL289" s="45" t="s">
        <v>1536</v>
      </c>
      <c r="AM289" s="45" t="s">
        <v>1536</v>
      </c>
      <c r="AN289" s="45" t="s">
        <v>1536</v>
      </c>
      <c r="AO289" s="45" t="s">
        <v>1536</v>
      </c>
      <c r="AP289" s="45" t="s">
        <v>1536</v>
      </c>
      <c r="AQ289" s="45" t="s">
        <v>1536</v>
      </c>
      <c r="AR289" s="45" t="s">
        <v>1536</v>
      </c>
      <c r="AS289" s="45" t="s">
        <v>1536</v>
      </c>
      <c r="AT289" s="45" t="s">
        <v>1536</v>
      </c>
      <c r="AU289" s="45" t="s">
        <v>1536</v>
      </c>
      <c r="AV289" s="45" t="s">
        <v>1536</v>
      </c>
      <c r="AW289" s="48" t="s">
        <v>1536</v>
      </c>
      <c r="AX289" s="48" t="s">
        <v>1536</v>
      </c>
      <c r="AY289" s="48" t="s">
        <v>1536</v>
      </c>
      <c r="AZ289" s="48" t="s">
        <v>1536</v>
      </c>
      <c r="BA289" s="48" t="s">
        <v>1536</v>
      </c>
    </row>
    <row r="290" spans="1:53" s="42" customFormat="1" x14ac:dyDescent="0.2">
      <c r="A290" s="37" t="s">
        <v>442</v>
      </c>
      <c r="B290" s="37" t="s">
        <v>411</v>
      </c>
      <c r="C290" s="37" t="s">
        <v>393</v>
      </c>
      <c r="D290" s="38"/>
      <c r="E290" s="38"/>
      <c r="F290" s="65" t="s">
        <v>412</v>
      </c>
      <c r="G290" s="22" t="s">
        <v>1332</v>
      </c>
      <c r="H290" s="45" t="s">
        <v>1536</v>
      </c>
      <c r="I290" s="45" t="s">
        <v>1536</v>
      </c>
      <c r="J290" s="45" t="s">
        <v>1536</v>
      </c>
      <c r="K290" s="45" t="s">
        <v>1536</v>
      </c>
      <c r="L290" s="45" t="s">
        <v>1536</v>
      </c>
      <c r="M290" s="45" t="s">
        <v>1536</v>
      </c>
      <c r="N290" s="45" t="s">
        <v>1536</v>
      </c>
      <c r="O290" s="45" t="s">
        <v>1536</v>
      </c>
      <c r="P290" s="45" t="s">
        <v>1536</v>
      </c>
      <c r="Q290" s="45" t="s">
        <v>1536</v>
      </c>
      <c r="R290" s="45" t="s">
        <v>1536</v>
      </c>
      <c r="S290" s="45" t="s">
        <v>1536</v>
      </c>
      <c r="T290" s="45" t="s">
        <v>1536</v>
      </c>
      <c r="U290" s="45" t="s">
        <v>1536</v>
      </c>
      <c r="V290" s="45" t="s">
        <v>1536</v>
      </c>
      <c r="W290" s="45" t="s">
        <v>1536</v>
      </c>
      <c r="X290" s="45" t="s">
        <v>1536</v>
      </c>
      <c r="Y290" s="45" t="s">
        <v>1536</v>
      </c>
      <c r="Z290" s="45" t="s">
        <v>1536</v>
      </c>
      <c r="AA290" s="45" t="s">
        <v>1536</v>
      </c>
      <c r="AB290" s="45" t="s">
        <v>1536</v>
      </c>
      <c r="AC290" s="45" t="s">
        <v>1536</v>
      </c>
      <c r="AD290" s="45" t="s">
        <v>1536</v>
      </c>
      <c r="AE290" s="45" t="s">
        <v>1536</v>
      </c>
      <c r="AF290" s="45" t="s">
        <v>1536</v>
      </c>
      <c r="AG290" s="45" t="s">
        <v>1536</v>
      </c>
      <c r="AH290" s="45" t="s">
        <v>1536</v>
      </c>
      <c r="AI290" s="45" t="s">
        <v>1536</v>
      </c>
      <c r="AJ290" s="45" t="s">
        <v>1536</v>
      </c>
      <c r="AK290" s="45" t="s">
        <v>1536</v>
      </c>
      <c r="AL290" s="45" t="s">
        <v>1536</v>
      </c>
      <c r="AM290" s="45" t="s">
        <v>1536</v>
      </c>
      <c r="AN290" s="45" t="s">
        <v>1536</v>
      </c>
      <c r="AO290" s="45" t="s">
        <v>1536</v>
      </c>
      <c r="AP290" s="45" t="s">
        <v>1536</v>
      </c>
      <c r="AQ290" s="45" t="s">
        <v>1536</v>
      </c>
      <c r="AR290" s="45" t="s">
        <v>1536</v>
      </c>
      <c r="AS290" s="45" t="s">
        <v>1536</v>
      </c>
      <c r="AT290" s="45" t="s">
        <v>1536</v>
      </c>
      <c r="AU290" s="45" t="s">
        <v>1536</v>
      </c>
      <c r="AV290" s="45" t="s">
        <v>1536</v>
      </c>
      <c r="AW290" s="48" t="s">
        <v>1536</v>
      </c>
      <c r="AX290" s="48" t="s">
        <v>1536</v>
      </c>
      <c r="AY290" s="48" t="s">
        <v>1536</v>
      </c>
      <c r="AZ290" s="48" t="s">
        <v>1536</v>
      </c>
      <c r="BA290" s="48" t="s">
        <v>1536</v>
      </c>
    </row>
    <row r="291" spans="1:53" s="42" customFormat="1" x14ac:dyDescent="0.2">
      <c r="A291" s="37" t="s">
        <v>442</v>
      </c>
      <c r="B291" s="37" t="s">
        <v>413</v>
      </c>
      <c r="C291" s="37" t="s">
        <v>391</v>
      </c>
      <c r="D291" s="38"/>
      <c r="E291" s="38"/>
      <c r="F291" s="65" t="s">
        <v>414</v>
      </c>
      <c r="G291" s="22" t="s">
        <v>1333</v>
      </c>
      <c r="H291" s="45" t="s">
        <v>1536</v>
      </c>
      <c r="I291" s="45" t="s">
        <v>1536</v>
      </c>
      <c r="J291" s="45" t="s">
        <v>1536</v>
      </c>
      <c r="K291" s="45" t="s">
        <v>1536</v>
      </c>
      <c r="L291" s="45" t="s">
        <v>1536</v>
      </c>
      <c r="M291" s="45" t="s">
        <v>1536</v>
      </c>
      <c r="N291" s="45" t="s">
        <v>1536</v>
      </c>
      <c r="O291" s="45" t="s">
        <v>1536</v>
      </c>
      <c r="P291" s="45" t="s">
        <v>1536</v>
      </c>
      <c r="Q291" s="45" t="s">
        <v>1536</v>
      </c>
      <c r="R291" s="45" t="s">
        <v>1536</v>
      </c>
      <c r="S291" s="45" t="s">
        <v>1536</v>
      </c>
      <c r="T291" s="45" t="s">
        <v>1536</v>
      </c>
      <c r="U291" s="45" t="s">
        <v>1536</v>
      </c>
      <c r="V291" s="45" t="s">
        <v>1536</v>
      </c>
      <c r="W291" s="45" t="s">
        <v>1536</v>
      </c>
      <c r="X291" s="45" t="s">
        <v>1536</v>
      </c>
      <c r="Y291" s="45" t="s">
        <v>1536</v>
      </c>
      <c r="Z291" s="45" t="s">
        <v>1536</v>
      </c>
      <c r="AA291" s="45" t="s">
        <v>1536</v>
      </c>
      <c r="AB291" s="45" t="s">
        <v>1536</v>
      </c>
      <c r="AC291" s="45" t="s">
        <v>1536</v>
      </c>
      <c r="AD291" s="45" t="s">
        <v>1536</v>
      </c>
      <c r="AE291" s="45" t="s">
        <v>1536</v>
      </c>
      <c r="AF291" s="27" t="s">
        <v>1536</v>
      </c>
      <c r="AG291" s="27" t="s">
        <v>1536</v>
      </c>
      <c r="AH291" s="27" t="s">
        <v>1536</v>
      </c>
      <c r="AI291" s="27" t="s">
        <v>1536</v>
      </c>
      <c r="AJ291" s="27" t="s">
        <v>1536</v>
      </c>
      <c r="AK291" s="27" t="s">
        <v>1536</v>
      </c>
      <c r="AL291" s="27" t="s">
        <v>1536</v>
      </c>
      <c r="AM291" s="27" t="s">
        <v>1536</v>
      </c>
      <c r="AN291" s="27" t="s">
        <v>1536</v>
      </c>
      <c r="AO291" s="27" t="s">
        <v>1536</v>
      </c>
      <c r="AP291" s="27" t="s">
        <v>1536</v>
      </c>
      <c r="AQ291" s="27" t="s">
        <v>1536</v>
      </c>
      <c r="AR291" s="27" t="s">
        <v>1536</v>
      </c>
      <c r="AS291" s="27" t="s">
        <v>1536</v>
      </c>
      <c r="AT291" s="27" t="s">
        <v>1536</v>
      </c>
      <c r="AU291" s="27" t="s">
        <v>1536</v>
      </c>
      <c r="AV291" s="27" t="s">
        <v>1536</v>
      </c>
      <c r="AW291" s="28" t="s">
        <v>1536</v>
      </c>
      <c r="AX291" s="28" t="s">
        <v>1536</v>
      </c>
      <c r="AY291" s="28" t="s">
        <v>1536</v>
      </c>
      <c r="AZ291" s="28" t="s">
        <v>1536</v>
      </c>
      <c r="BA291" s="28" t="s">
        <v>1536</v>
      </c>
    </row>
    <row r="292" spans="1:53" s="104" customFormat="1" x14ac:dyDescent="0.2">
      <c r="A292" s="98"/>
      <c r="B292" s="98"/>
      <c r="C292" s="98"/>
      <c r="D292" s="98"/>
      <c r="E292" s="98"/>
      <c r="F292" s="132" t="s">
        <v>94</v>
      </c>
      <c r="G292" s="127"/>
      <c r="H292" s="112"/>
      <c r="I292" s="113"/>
      <c r="J292" s="113"/>
      <c r="K292" s="113"/>
      <c r="L292" s="113"/>
      <c r="M292" s="113"/>
      <c r="N292" s="113"/>
      <c r="O292" s="113"/>
      <c r="P292" s="113"/>
      <c r="Q292" s="11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c r="AX292" s="113"/>
      <c r="AY292" s="113"/>
      <c r="AZ292" s="113"/>
      <c r="BA292" s="113"/>
    </row>
    <row r="293" spans="1:53" s="42" customFormat="1" x14ac:dyDescent="0.2">
      <c r="A293" s="37" t="s">
        <v>442</v>
      </c>
      <c r="B293" s="37" t="s">
        <v>415</v>
      </c>
      <c r="C293" s="37"/>
      <c r="D293" s="38"/>
      <c r="E293" s="38"/>
      <c r="F293" s="23" t="s">
        <v>416</v>
      </c>
      <c r="G293" s="22" t="s">
        <v>1334</v>
      </c>
      <c r="H293" s="45" t="s">
        <v>1536</v>
      </c>
      <c r="I293" s="45" t="s">
        <v>1536</v>
      </c>
      <c r="J293" s="45" t="s">
        <v>1536</v>
      </c>
      <c r="K293" s="45" t="s">
        <v>1536</v>
      </c>
      <c r="L293" s="45" t="s">
        <v>1536</v>
      </c>
      <c r="M293" s="45" t="s">
        <v>1536</v>
      </c>
      <c r="N293" s="45" t="s">
        <v>1536</v>
      </c>
      <c r="O293" s="45" t="s">
        <v>1536</v>
      </c>
      <c r="P293" s="45" t="s">
        <v>1536</v>
      </c>
      <c r="Q293" s="45" t="s">
        <v>1536</v>
      </c>
      <c r="R293" s="45" t="s">
        <v>1536</v>
      </c>
      <c r="S293" s="45" t="s">
        <v>1536</v>
      </c>
      <c r="T293" s="45" t="s">
        <v>1536</v>
      </c>
      <c r="U293" s="45" t="s">
        <v>1536</v>
      </c>
      <c r="V293" s="45" t="s">
        <v>1536</v>
      </c>
      <c r="W293" s="45" t="s">
        <v>1536</v>
      </c>
      <c r="X293" s="45" t="s">
        <v>1536</v>
      </c>
      <c r="Y293" s="45" t="s">
        <v>1536</v>
      </c>
      <c r="Z293" s="45" t="s">
        <v>1536</v>
      </c>
      <c r="AA293" s="45" t="s">
        <v>1536</v>
      </c>
      <c r="AB293" s="45" t="s">
        <v>1536</v>
      </c>
      <c r="AC293" s="45" t="s">
        <v>1536</v>
      </c>
      <c r="AD293" s="45" t="s">
        <v>1536</v>
      </c>
      <c r="AE293" s="45" t="s">
        <v>1536</v>
      </c>
      <c r="AF293" s="45" t="s">
        <v>1536</v>
      </c>
      <c r="AG293" s="45" t="s">
        <v>1536</v>
      </c>
      <c r="AH293" s="45" t="s">
        <v>1536</v>
      </c>
      <c r="AI293" s="45" t="s">
        <v>1536</v>
      </c>
      <c r="AJ293" s="45" t="s">
        <v>1536</v>
      </c>
      <c r="AK293" s="45" t="s">
        <v>1536</v>
      </c>
      <c r="AL293" s="45" t="s">
        <v>1536</v>
      </c>
      <c r="AM293" s="45" t="s">
        <v>1536</v>
      </c>
      <c r="AN293" s="45" t="s">
        <v>1536</v>
      </c>
      <c r="AO293" s="45" t="s">
        <v>1536</v>
      </c>
      <c r="AP293" s="45" t="s">
        <v>1536</v>
      </c>
      <c r="AQ293" s="45" t="s">
        <v>1536</v>
      </c>
      <c r="AR293" s="45" t="s">
        <v>1536</v>
      </c>
      <c r="AS293" s="45" t="s">
        <v>1536</v>
      </c>
      <c r="AT293" s="45" t="s">
        <v>1536</v>
      </c>
      <c r="AU293" s="45" t="s">
        <v>1536</v>
      </c>
      <c r="AV293" s="45" t="s">
        <v>1536</v>
      </c>
      <c r="AW293" s="48" t="s">
        <v>1536</v>
      </c>
      <c r="AX293" s="48" t="s">
        <v>1536</v>
      </c>
      <c r="AY293" s="48" t="s">
        <v>1536</v>
      </c>
      <c r="AZ293" s="48" t="s">
        <v>1536</v>
      </c>
      <c r="BA293" s="48" t="s">
        <v>1536</v>
      </c>
    </row>
    <row r="294" spans="1:53" s="42" customFormat="1" x14ac:dyDescent="0.2">
      <c r="A294" s="37" t="s">
        <v>442</v>
      </c>
      <c r="B294" s="37" t="s">
        <v>417</v>
      </c>
      <c r="C294" s="37"/>
      <c r="D294" s="38"/>
      <c r="E294" s="38"/>
      <c r="F294" s="23" t="s">
        <v>418</v>
      </c>
      <c r="G294" s="22" t="s">
        <v>1335</v>
      </c>
      <c r="H294" s="45" t="s">
        <v>1536</v>
      </c>
      <c r="I294" s="45" t="s">
        <v>1536</v>
      </c>
      <c r="J294" s="45" t="s">
        <v>1536</v>
      </c>
      <c r="K294" s="45" t="s">
        <v>1536</v>
      </c>
      <c r="L294" s="45" t="s">
        <v>1536</v>
      </c>
      <c r="M294" s="45" t="s">
        <v>1536</v>
      </c>
      <c r="N294" s="45" t="s">
        <v>1536</v>
      </c>
      <c r="O294" s="45" t="s">
        <v>1536</v>
      </c>
      <c r="P294" s="45" t="s">
        <v>1536</v>
      </c>
      <c r="Q294" s="45" t="s">
        <v>1536</v>
      </c>
      <c r="R294" s="45" t="s">
        <v>1536</v>
      </c>
      <c r="S294" s="45" t="s">
        <v>1536</v>
      </c>
      <c r="T294" s="45" t="s">
        <v>1536</v>
      </c>
      <c r="U294" s="45" t="s">
        <v>1536</v>
      </c>
      <c r="V294" s="45" t="s">
        <v>1536</v>
      </c>
      <c r="W294" s="45" t="s">
        <v>1536</v>
      </c>
      <c r="X294" s="45" t="s">
        <v>1536</v>
      </c>
      <c r="Y294" s="45" t="s">
        <v>1536</v>
      </c>
      <c r="Z294" s="45" t="s">
        <v>1536</v>
      </c>
      <c r="AA294" s="45" t="s">
        <v>1536</v>
      </c>
      <c r="AB294" s="45" t="s">
        <v>1536</v>
      </c>
      <c r="AC294" s="45" t="s">
        <v>1536</v>
      </c>
      <c r="AD294" s="45" t="s">
        <v>1536</v>
      </c>
      <c r="AE294" s="45" t="s">
        <v>1536</v>
      </c>
      <c r="AF294" s="45" t="s">
        <v>1536</v>
      </c>
      <c r="AG294" s="45" t="s">
        <v>1536</v>
      </c>
      <c r="AH294" s="45" t="s">
        <v>1536</v>
      </c>
      <c r="AI294" s="45" t="s">
        <v>1536</v>
      </c>
      <c r="AJ294" s="45" t="s">
        <v>1536</v>
      </c>
      <c r="AK294" s="45" t="s">
        <v>1536</v>
      </c>
      <c r="AL294" s="45" t="s">
        <v>1536</v>
      </c>
      <c r="AM294" s="45" t="s">
        <v>1536</v>
      </c>
      <c r="AN294" s="45" t="s">
        <v>1536</v>
      </c>
      <c r="AO294" s="45" t="s">
        <v>1536</v>
      </c>
      <c r="AP294" s="45" t="s">
        <v>1536</v>
      </c>
      <c r="AQ294" s="45" t="s">
        <v>1536</v>
      </c>
      <c r="AR294" s="45" t="s">
        <v>1536</v>
      </c>
      <c r="AS294" s="45" t="s">
        <v>1536</v>
      </c>
      <c r="AT294" s="45" t="s">
        <v>1536</v>
      </c>
      <c r="AU294" s="45" t="s">
        <v>1536</v>
      </c>
      <c r="AV294" s="45" t="s">
        <v>1536</v>
      </c>
      <c r="AW294" s="48" t="s">
        <v>1536</v>
      </c>
      <c r="AX294" s="48" t="s">
        <v>1536</v>
      </c>
      <c r="AY294" s="48" t="s">
        <v>1536</v>
      </c>
      <c r="AZ294" s="48" t="s">
        <v>1536</v>
      </c>
      <c r="BA294" s="48" t="s">
        <v>1536</v>
      </c>
    </row>
    <row r="295" spans="1:53" s="122" customFormat="1" ht="15.75" x14ac:dyDescent="0.25">
      <c r="A295" s="98"/>
      <c r="B295" s="98"/>
      <c r="C295" s="98"/>
      <c r="D295" s="98"/>
      <c r="E295" s="98"/>
      <c r="F295" s="119" t="s">
        <v>1565</v>
      </c>
      <c r="G295" s="120"/>
      <c r="H295" s="112"/>
      <c r="I295" s="112"/>
      <c r="J295" s="112"/>
      <c r="K295" s="112"/>
      <c r="L295" s="112"/>
      <c r="M295" s="112"/>
      <c r="N295" s="112"/>
      <c r="O295" s="112"/>
      <c r="P295" s="112"/>
      <c r="Q295" s="112"/>
      <c r="R295" s="112"/>
      <c r="S295" s="112"/>
      <c r="T295" s="112"/>
      <c r="U295" s="112"/>
      <c r="V295" s="112"/>
      <c r="W295" s="112"/>
      <c r="X295" s="121"/>
      <c r="Y295" s="121"/>
      <c r="Z295" s="121"/>
      <c r="AA295" s="121"/>
      <c r="AB295" s="121"/>
      <c r="AC295" s="121"/>
      <c r="AD295" s="121"/>
      <c r="AE295" s="121"/>
      <c r="AF295" s="121"/>
      <c r="AG295" s="121"/>
      <c r="AH295" s="121"/>
      <c r="AI295" s="121"/>
      <c r="AJ295" s="121"/>
      <c r="AK295" s="121"/>
      <c r="AL295" s="121"/>
      <c r="AM295" s="121"/>
      <c r="AN295" s="121"/>
      <c r="AO295" s="121"/>
      <c r="AP295" s="121"/>
      <c r="AQ295" s="121"/>
      <c r="AR295" s="121"/>
      <c r="AS295" s="121"/>
      <c r="AT295" s="121"/>
      <c r="AU295" s="121"/>
      <c r="AV295" s="121"/>
      <c r="AW295" s="121"/>
      <c r="AX295" s="121"/>
      <c r="AY295" s="121"/>
      <c r="AZ295" s="121"/>
      <c r="BA295" s="121"/>
    </row>
    <row r="296" spans="1:53" s="109" customFormat="1" x14ac:dyDescent="0.2">
      <c r="A296" s="98"/>
      <c r="B296" s="98"/>
      <c r="C296" s="98"/>
      <c r="D296" s="98"/>
      <c r="E296" s="98"/>
      <c r="F296" s="128" t="s">
        <v>1864</v>
      </c>
      <c r="G296" s="120"/>
      <c r="H296" s="112"/>
      <c r="I296" s="112"/>
      <c r="J296" s="112"/>
      <c r="K296" s="112"/>
      <c r="L296" s="112"/>
      <c r="M296" s="112"/>
      <c r="N296" s="112"/>
      <c r="O296" s="112"/>
      <c r="P296" s="112"/>
      <c r="Q296" s="112"/>
      <c r="R296" s="112"/>
      <c r="S296" s="112"/>
      <c r="T296" s="112"/>
      <c r="U296" s="112"/>
      <c r="V296" s="112"/>
      <c r="W296" s="112"/>
      <c r="X296" s="121"/>
      <c r="Y296" s="121"/>
      <c r="Z296" s="121"/>
      <c r="AA296" s="121"/>
      <c r="AB296" s="121"/>
      <c r="AC296" s="121"/>
      <c r="AD296" s="121"/>
      <c r="AE296" s="121"/>
      <c r="AF296" s="121"/>
      <c r="AG296" s="121"/>
      <c r="AH296" s="121"/>
      <c r="AI296" s="121"/>
      <c r="AJ296" s="121"/>
      <c r="AK296" s="121"/>
      <c r="AL296" s="121"/>
      <c r="AM296" s="121"/>
      <c r="AN296" s="121"/>
      <c r="AO296" s="121"/>
      <c r="AP296" s="121"/>
      <c r="AQ296" s="121"/>
      <c r="AR296" s="121"/>
      <c r="AS296" s="121"/>
      <c r="AT296" s="121"/>
      <c r="AU296" s="121"/>
      <c r="AV296" s="121"/>
      <c r="AW296" s="121"/>
      <c r="AX296" s="121"/>
      <c r="AY296" s="121"/>
      <c r="AZ296" s="121"/>
      <c r="BA296" s="121"/>
    </row>
    <row r="297" spans="1:53" s="43" customFormat="1" x14ac:dyDescent="0.2">
      <c r="A297" s="37" t="s">
        <v>442</v>
      </c>
      <c r="B297" s="37" t="s">
        <v>1566</v>
      </c>
      <c r="C297" s="37" t="s">
        <v>1462</v>
      </c>
      <c r="D297" s="38" t="s">
        <v>374</v>
      </c>
      <c r="E297" s="38" t="s">
        <v>1546</v>
      </c>
      <c r="F297" s="22" t="s">
        <v>1867</v>
      </c>
      <c r="G297" s="22" t="s">
        <v>1336</v>
      </c>
      <c r="H297" s="27" t="s">
        <v>1536</v>
      </c>
      <c r="I297" s="27" t="s">
        <v>1536</v>
      </c>
      <c r="J297" s="27" t="s">
        <v>1536</v>
      </c>
      <c r="K297" s="27" t="s">
        <v>1536</v>
      </c>
      <c r="L297" s="27" t="s">
        <v>1536</v>
      </c>
      <c r="M297" s="27" t="s">
        <v>1536</v>
      </c>
      <c r="N297" s="27" t="s">
        <v>1536</v>
      </c>
      <c r="O297" s="27" t="s">
        <v>1536</v>
      </c>
      <c r="P297" s="27" t="s">
        <v>1536</v>
      </c>
      <c r="Q297" s="27" t="s">
        <v>1536</v>
      </c>
      <c r="R297" s="27" t="s">
        <v>1536</v>
      </c>
      <c r="S297" s="27">
        <v>993.24264066893102</v>
      </c>
      <c r="T297" s="27">
        <v>1043.1190369023479</v>
      </c>
      <c r="U297" s="27">
        <v>937.15882145048306</v>
      </c>
      <c r="V297" s="27">
        <v>1053.3247006508429</v>
      </c>
      <c r="W297" s="27">
        <v>1261.6018352465901</v>
      </c>
      <c r="X297" s="27">
        <v>1314.5685934136059</v>
      </c>
      <c r="Y297" s="27">
        <v>1326.6965642913519</v>
      </c>
      <c r="Z297" s="27">
        <v>1370.5142037046251</v>
      </c>
      <c r="AA297" s="27">
        <v>1347.7386042949099</v>
      </c>
      <c r="AB297" s="27">
        <v>1376.308374286584</v>
      </c>
      <c r="AC297" s="27">
        <v>1393.7599786054109</v>
      </c>
      <c r="AD297" s="27">
        <v>1469.5975026045101</v>
      </c>
      <c r="AE297" s="27">
        <v>1730.321750344144</v>
      </c>
      <c r="AF297" s="27">
        <v>2038.2980567560619</v>
      </c>
      <c r="AG297" s="27">
        <v>2183.4738608508401</v>
      </c>
      <c r="AH297" s="27">
        <v>2490.7382563598735</v>
      </c>
      <c r="AI297" s="27">
        <v>2833.2992960137408</v>
      </c>
      <c r="AJ297" s="27">
        <v>3064.5409506163764</v>
      </c>
      <c r="AK297" s="27">
        <v>2358.9943332163389</v>
      </c>
      <c r="AL297" s="27">
        <v>2633.2337644047479</v>
      </c>
      <c r="AM297" s="27">
        <v>3074.6164167743736</v>
      </c>
      <c r="AN297" s="27">
        <v>2950.4909243994039</v>
      </c>
      <c r="AO297" s="27">
        <v>3020.247909171404</v>
      </c>
      <c r="AP297" s="27">
        <v>3084.5199909311877</v>
      </c>
      <c r="AQ297" s="27">
        <v>2712.1289740701309</v>
      </c>
      <c r="AR297" s="27">
        <v>2690.7462037551936</v>
      </c>
      <c r="AS297" s="27">
        <v>2927.5251201532919</v>
      </c>
      <c r="AT297" s="27">
        <v>3162.758727723392</v>
      </c>
      <c r="AU297" s="27">
        <v>3078.0144148876784</v>
      </c>
      <c r="AV297" s="27">
        <v>2746.4479288053649</v>
      </c>
      <c r="AW297" s="28">
        <v>3452.0329617300949</v>
      </c>
      <c r="AX297" s="28">
        <v>3647.1226039140261</v>
      </c>
      <c r="AY297" s="28">
        <v>3773.0676663418244</v>
      </c>
      <c r="AZ297" s="28">
        <v>3911.7134787647096</v>
      </c>
      <c r="BA297" s="28">
        <v>4143.371877531531</v>
      </c>
    </row>
    <row r="298" spans="1:53" s="117" customFormat="1" x14ac:dyDescent="0.2">
      <c r="A298" s="98"/>
      <c r="B298" s="98"/>
      <c r="C298" s="98"/>
      <c r="D298" s="98"/>
      <c r="E298" s="98"/>
      <c r="F298" s="100" t="s">
        <v>419</v>
      </c>
      <c r="G298" s="100"/>
      <c r="H298" s="112"/>
      <c r="I298" s="125"/>
      <c r="J298" s="125"/>
      <c r="K298" s="125"/>
      <c r="L298" s="125"/>
      <c r="M298" s="125"/>
      <c r="N298" s="125"/>
      <c r="O298" s="125"/>
      <c r="P298" s="125"/>
      <c r="Q298" s="125"/>
      <c r="R298" s="125"/>
      <c r="S298" s="125"/>
      <c r="T298" s="125"/>
      <c r="U298" s="125"/>
      <c r="V298" s="125"/>
      <c r="W298" s="125"/>
      <c r="X298" s="125"/>
      <c r="Y298" s="125"/>
      <c r="Z298" s="125"/>
      <c r="AA298" s="125"/>
      <c r="AB298" s="125"/>
      <c r="AC298" s="125"/>
      <c r="AD298" s="125"/>
      <c r="AE298" s="125"/>
      <c r="AF298" s="125"/>
      <c r="AG298" s="125"/>
      <c r="AH298" s="125"/>
      <c r="AI298" s="125"/>
      <c r="AJ298" s="125"/>
      <c r="AK298" s="125"/>
      <c r="AL298" s="125"/>
      <c r="AM298" s="125"/>
      <c r="AN298" s="125"/>
      <c r="AO298" s="125"/>
      <c r="AP298" s="125"/>
      <c r="AQ298" s="125"/>
      <c r="AR298" s="125"/>
      <c r="AS298" s="125"/>
      <c r="AT298" s="125"/>
      <c r="AU298" s="125"/>
      <c r="AV298" s="125"/>
      <c r="AW298" s="125"/>
      <c r="AX298" s="125"/>
      <c r="AY298" s="125"/>
      <c r="AZ298" s="125"/>
      <c r="BA298" s="125"/>
    </row>
    <row r="299" spans="1:53" s="43" customFormat="1" x14ac:dyDescent="0.2">
      <c r="A299" s="37" t="s">
        <v>442</v>
      </c>
      <c r="B299" s="37" t="s">
        <v>1567</v>
      </c>
      <c r="C299" s="37"/>
      <c r="D299" s="38" t="s">
        <v>374</v>
      </c>
      <c r="E299" s="38" t="s">
        <v>1546</v>
      </c>
      <c r="F299" s="23" t="s">
        <v>1568</v>
      </c>
      <c r="G299" s="22" t="s">
        <v>1337</v>
      </c>
      <c r="H299" s="27" t="s">
        <v>1536</v>
      </c>
      <c r="I299" s="27" t="s">
        <v>1536</v>
      </c>
      <c r="J299" s="27" t="s">
        <v>1536</v>
      </c>
      <c r="K299" s="27" t="s">
        <v>1536</v>
      </c>
      <c r="L299" s="27" t="s">
        <v>1536</v>
      </c>
      <c r="M299" s="27" t="s">
        <v>1536</v>
      </c>
      <c r="N299" s="27" t="s">
        <v>1536</v>
      </c>
      <c r="O299" s="27" t="s">
        <v>1536</v>
      </c>
      <c r="P299" s="27" t="s">
        <v>1536</v>
      </c>
      <c r="Q299" s="27" t="s">
        <v>1536</v>
      </c>
      <c r="R299" s="27" t="s">
        <v>1536</v>
      </c>
      <c r="S299" s="27" t="s">
        <v>1536</v>
      </c>
      <c r="T299" s="27" t="s">
        <v>1536</v>
      </c>
      <c r="U299" s="27" t="s">
        <v>1536</v>
      </c>
      <c r="V299" s="27" t="s">
        <v>1536</v>
      </c>
      <c r="W299" s="27" t="s">
        <v>1536</v>
      </c>
      <c r="X299" s="27" t="s">
        <v>1536</v>
      </c>
      <c r="Y299" s="27" t="s">
        <v>1536</v>
      </c>
      <c r="Z299" s="27" t="s">
        <v>1536</v>
      </c>
      <c r="AA299" s="27" t="s">
        <v>1536</v>
      </c>
      <c r="AB299" s="27" t="s">
        <v>1536</v>
      </c>
      <c r="AC299" s="27" t="s">
        <v>1536</v>
      </c>
      <c r="AD299" s="27" t="s">
        <v>1536</v>
      </c>
      <c r="AE299" s="27" t="s">
        <v>1536</v>
      </c>
      <c r="AF299" s="27" t="s">
        <v>1536</v>
      </c>
      <c r="AG299" s="27" t="s">
        <v>1536</v>
      </c>
      <c r="AH299" s="27" t="s">
        <v>1536</v>
      </c>
      <c r="AI299" s="27" t="s">
        <v>1536</v>
      </c>
      <c r="AJ299" s="27" t="s">
        <v>1536</v>
      </c>
      <c r="AK299" s="27" t="s">
        <v>1536</v>
      </c>
      <c r="AL299" s="27" t="s">
        <v>1536</v>
      </c>
      <c r="AM299" s="27" t="s">
        <v>1536</v>
      </c>
      <c r="AN299" s="27" t="s">
        <v>1536</v>
      </c>
      <c r="AO299" s="27" t="s">
        <v>1536</v>
      </c>
      <c r="AP299" s="27" t="s">
        <v>1536</v>
      </c>
      <c r="AQ299" s="27" t="s">
        <v>1536</v>
      </c>
      <c r="AR299" s="27" t="s">
        <v>1536</v>
      </c>
      <c r="AS299" s="27" t="s">
        <v>1536</v>
      </c>
      <c r="AT299" s="27" t="s">
        <v>1536</v>
      </c>
      <c r="AU299" s="27" t="s">
        <v>1536</v>
      </c>
      <c r="AV299" s="27" t="s">
        <v>1536</v>
      </c>
      <c r="AW299" s="28" t="s">
        <v>1536</v>
      </c>
      <c r="AX299" s="28" t="s">
        <v>1536</v>
      </c>
      <c r="AY299" s="28" t="s">
        <v>1536</v>
      </c>
      <c r="AZ299" s="28" t="s">
        <v>1536</v>
      </c>
      <c r="BA299" s="28" t="s">
        <v>1536</v>
      </c>
    </row>
    <row r="300" spans="1:53" s="43" customFormat="1" x14ac:dyDescent="0.2">
      <c r="A300" s="37" t="s">
        <v>442</v>
      </c>
      <c r="B300" s="37" t="s">
        <v>1569</v>
      </c>
      <c r="C300" s="37"/>
      <c r="D300" s="38" t="s">
        <v>374</v>
      </c>
      <c r="E300" s="38" t="s">
        <v>1546</v>
      </c>
      <c r="F300" s="23" t="s">
        <v>1570</v>
      </c>
      <c r="G300" s="22" t="s">
        <v>1338</v>
      </c>
      <c r="H300" s="27" t="s">
        <v>1536</v>
      </c>
      <c r="I300" s="27" t="s">
        <v>1536</v>
      </c>
      <c r="J300" s="27" t="s">
        <v>1536</v>
      </c>
      <c r="K300" s="27" t="s">
        <v>1536</v>
      </c>
      <c r="L300" s="27" t="s">
        <v>1536</v>
      </c>
      <c r="M300" s="27" t="s">
        <v>1536</v>
      </c>
      <c r="N300" s="27" t="s">
        <v>1536</v>
      </c>
      <c r="O300" s="27" t="s">
        <v>1536</v>
      </c>
      <c r="P300" s="27" t="s">
        <v>1536</v>
      </c>
      <c r="Q300" s="27" t="s">
        <v>1536</v>
      </c>
      <c r="R300" s="27" t="s">
        <v>1536</v>
      </c>
      <c r="S300" s="27" t="s">
        <v>1536</v>
      </c>
      <c r="T300" s="27" t="s">
        <v>1536</v>
      </c>
      <c r="U300" s="27" t="s">
        <v>1536</v>
      </c>
      <c r="V300" s="27" t="s">
        <v>1536</v>
      </c>
      <c r="W300" s="27" t="s">
        <v>1536</v>
      </c>
      <c r="X300" s="27" t="s">
        <v>1536</v>
      </c>
      <c r="Y300" s="27" t="s">
        <v>1536</v>
      </c>
      <c r="Z300" s="27" t="s">
        <v>1536</v>
      </c>
      <c r="AA300" s="27" t="s">
        <v>1536</v>
      </c>
      <c r="AB300" s="27" t="s">
        <v>1536</v>
      </c>
      <c r="AC300" s="27" t="s">
        <v>1536</v>
      </c>
      <c r="AD300" s="27" t="s">
        <v>1536</v>
      </c>
      <c r="AE300" s="27" t="s">
        <v>1536</v>
      </c>
      <c r="AF300" s="27" t="s">
        <v>1536</v>
      </c>
      <c r="AG300" s="27" t="s">
        <v>1536</v>
      </c>
      <c r="AH300" s="27" t="s">
        <v>1536</v>
      </c>
      <c r="AI300" s="27" t="s">
        <v>1536</v>
      </c>
      <c r="AJ300" s="27" t="s">
        <v>1536</v>
      </c>
      <c r="AK300" s="27" t="s">
        <v>1536</v>
      </c>
      <c r="AL300" s="27" t="s">
        <v>1536</v>
      </c>
      <c r="AM300" s="27" t="s">
        <v>1536</v>
      </c>
      <c r="AN300" s="27" t="s">
        <v>1536</v>
      </c>
      <c r="AO300" s="27" t="s">
        <v>1536</v>
      </c>
      <c r="AP300" s="27" t="s">
        <v>1536</v>
      </c>
      <c r="AQ300" s="27" t="s">
        <v>1536</v>
      </c>
      <c r="AR300" s="27" t="s">
        <v>1536</v>
      </c>
      <c r="AS300" s="27" t="s">
        <v>1536</v>
      </c>
      <c r="AT300" s="27" t="s">
        <v>1536</v>
      </c>
      <c r="AU300" s="27" t="s">
        <v>1536</v>
      </c>
      <c r="AV300" s="27" t="s">
        <v>1536</v>
      </c>
      <c r="AW300" s="28" t="s">
        <v>1536</v>
      </c>
      <c r="AX300" s="28" t="s">
        <v>1536</v>
      </c>
      <c r="AY300" s="28" t="s">
        <v>1536</v>
      </c>
      <c r="AZ300" s="28" t="s">
        <v>1536</v>
      </c>
      <c r="BA300" s="28" t="s">
        <v>1536</v>
      </c>
    </row>
    <row r="301" spans="1:53" s="43" customFormat="1" x14ac:dyDescent="0.2">
      <c r="A301" s="37" t="s">
        <v>442</v>
      </c>
      <c r="B301" s="37" t="s">
        <v>420</v>
      </c>
      <c r="C301" s="37"/>
      <c r="D301" s="38" t="s">
        <v>374</v>
      </c>
      <c r="E301" s="38" t="s">
        <v>1546</v>
      </c>
      <c r="F301" s="23" t="s">
        <v>421</v>
      </c>
      <c r="G301" s="22" t="s">
        <v>1339</v>
      </c>
      <c r="H301" s="27" t="s">
        <v>1536</v>
      </c>
      <c r="I301" s="27" t="s">
        <v>1536</v>
      </c>
      <c r="J301" s="27" t="s">
        <v>1536</v>
      </c>
      <c r="K301" s="27" t="s">
        <v>1536</v>
      </c>
      <c r="L301" s="27" t="s">
        <v>1536</v>
      </c>
      <c r="M301" s="27" t="s">
        <v>1536</v>
      </c>
      <c r="N301" s="27" t="s">
        <v>1536</v>
      </c>
      <c r="O301" s="27" t="s">
        <v>1536</v>
      </c>
      <c r="P301" s="27" t="s">
        <v>1536</v>
      </c>
      <c r="Q301" s="27" t="s">
        <v>1536</v>
      </c>
      <c r="R301" s="27" t="s">
        <v>1536</v>
      </c>
      <c r="S301" s="27" t="s">
        <v>1536</v>
      </c>
      <c r="T301" s="27" t="s">
        <v>1536</v>
      </c>
      <c r="U301" s="27" t="s">
        <v>1536</v>
      </c>
      <c r="V301" s="27" t="s">
        <v>1536</v>
      </c>
      <c r="W301" s="27" t="s">
        <v>1536</v>
      </c>
      <c r="X301" s="27" t="s">
        <v>1536</v>
      </c>
      <c r="Y301" s="27" t="s">
        <v>1536</v>
      </c>
      <c r="Z301" s="27" t="s">
        <v>1536</v>
      </c>
      <c r="AA301" s="27" t="s">
        <v>1536</v>
      </c>
      <c r="AB301" s="27" t="s">
        <v>1536</v>
      </c>
      <c r="AC301" s="27" t="s">
        <v>1536</v>
      </c>
      <c r="AD301" s="27" t="s">
        <v>1536</v>
      </c>
      <c r="AE301" s="27" t="s">
        <v>1536</v>
      </c>
      <c r="AF301" s="27" t="s">
        <v>1536</v>
      </c>
      <c r="AG301" s="27" t="s">
        <v>1536</v>
      </c>
      <c r="AH301" s="27" t="s">
        <v>1536</v>
      </c>
      <c r="AI301" s="27" t="s">
        <v>1536</v>
      </c>
      <c r="AJ301" s="27" t="s">
        <v>1536</v>
      </c>
      <c r="AK301" s="27" t="s">
        <v>1536</v>
      </c>
      <c r="AL301" s="27" t="s">
        <v>1536</v>
      </c>
      <c r="AM301" s="27" t="s">
        <v>1536</v>
      </c>
      <c r="AN301" s="27" t="s">
        <v>1536</v>
      </c>
      <c r="AO301" s="27" t="s">
        <v>1536</v>
      </c>
      <c r="AP301" s="27" t="s">
        <v>1536</v>
      </c>
      <c r="AQ301" s="27" t="s">
        <v>1536</v>
      </c>
      <c r="AR301" s="27" t="s">
        <v>1536</v>
      </c>
      <c r="AS301" s="27" t="s">
        <v>1536</v>
      </c>
      <c r="AT301" s="27" t="s">
        <v>1536</v>
      </c>
      <c r="AU301" s="27" t="s">
        <v>1536</v>
      </c>
      <c r="AV301" s="27" t="s">
        <v>1536</v>
      </c>
      <c r="AW301" s="28" t="s">
        <v>1536</v>
      </c>
      <c r="AX301" s="28" t="s">
        <v>1536</v>
      </c>
      <c r="AY301" s="28" t="s">
        <v>1536</v>
      </c>
      <c r="AZ301" s="28" t="s">
        <v>1536</v>
      </c>
      <c r="BA301" s="28" t="s">
        <v>1536</v>
      </c>
    </row>
    <row r="302" spans="1:53" s="43" customFormat="1" x14ac:dyDescent="0.2">
      <c r="A302" s="37" t="s">
        <v>442</v>
      </c>
      <c r="B302" s="37" t="s">
        <v>422</v>
      </c>
      <c r="C302" s="37"/>
      <c r="D302" s="38" t="s">
        <v>374</v>
      </c>
      <c r="E302" s="38" t="s">
        <v>1546</v>
      </c>
      <c r="F302" s="23" t="s">
        <v>423</v>
      </c>
      <c r="G302" s="22" t="s">
        <v>1340</v>
      </c>
      <c r="H302" s="27" t="s">
        <v>1536</v>
      </c>
      <c r="I302" s="27" t="s">
        <v>1536</v>
      </c>
      <c r="J302" s="27" t="s">
        <v>1536</v>
      </c>
      <c r="K302" s="27" t="s">
        <v>1536</v>
      </c>
      <c r="L302" s="27" t="s">
        <v>1536</v>
      </c>
      <c r="M302" s="27" t="s">
        <v>1536</v>
      </c>
      <c r="N302" s="27" t="s">
        <v>1536</v>
      </c>
      <c r="O302" s="27" t="s">
        <v>1536</v>
      </c>
      <c r="P302" s="27" t="s">
        <v>1536</v>
      </c>
      <c r="Q302" s="27" t="s">
        <v>1536</v>
      </c>
      <c r="R302" s="27" t="s">
        <v>1536</v>
      </c>
      <c r="S302" s="27" t="s">
        <v>1536</v>
      </c>
      <c r="T302" s="27" t="s">
        <v>1536</v>
      </c>
      <c r="U302" s="27" t="s">
        <v>1536</v>
      </c>
      <c r="V302" s="27" t="s">
        <v>1536</v>
      </c>
      <c r="W302" s="27" t="s">
        <v>1536</v>
      </c>
      <c r="X302" s="27" t="s">
        <v>1536</v>
      </c>
      <c r="Y302" s="27" t="s">
        <v>1536</v>
      </c>
      <c r="Z302" s="27" t="s">
        <v>1536</v>
      </c>
      <c r="AA302" s="27" t="s">
        <v>1536</v>
      </c>
      <c r="AB302" s="27" t="s">
        <v>1536</v>
      </c>
      <c r="AC302" s="27" t="s">
        <v>1536</v>
      </c>
      <c r="AD302" s="27" t="s">
        <v>1536</v>
      </c>
      <c r="AE302" s="27" t="s">
        <v>1536</v>
      </c>
      <c r="AF302" s="27" t="s">
        <v>1536</v>
      </c>
      <c r="AG302" s="27" t="s">
        <v>1536</v>
      </c>
      <c r="AH302" s="27" t="s">
        <v>1536</v>
      </c>
      <c r="AI302" s="27" t="s">
        <v>1536</v>
      </c>
      <c r="AJ302" s="27" t="s">
        <v>1536</v>
      </c>
      <c r="AK302" s="27" t="s">
        <v>1536</v>
      </c>
      <c r="AL302" s="27" t="s">
        <v>1536</v>
      </c>
      <c r="AM302" s="27" t="s">
        <v>1536</v>
      </c>
      <c r="AN302" s="27" t="s">
        <v>1536</v>
      </c>
      <c r="AO302" s="27" t="s">
        <v>1536</v>
      </c>
      <c r="AP302" s="27" t="s">
        <v>1536</v>
      </c>
      <c r="AQ302" s="27" t="s">
        <v>1536</v>
      </c>
      <c r="AR302" s="27" t="s">
        <v>1536</v>
      </c>
      <c r="AS302" s="27" t="s">
        <v>1536</v>
      </c>
      <c r="AT302" s="27" t="s">
        <v>1536</v>
      </c>
      <c r="AU302" s="27" t="s">
        <v>1536</v>
      </c>
      <c r="AV302" s="27" t="s">
        <v>1536</v>
      </c>
      <c r="AW302" s="28" t="s">
        <v>1536</v>
      </c>
      <c r="AX302" s="28" t="s">
        <v>1536</v>
      </c>
      <c r="AY302" s="28" t="s">
        <v>1536</v>
      </c>
      <c r="AZ302" s="28" t="s">
        <v>1536</v>
      </c>
      <c r="BA302" s="28" t="s">
        <v>1536</v>
      </c>
    </row>
    <row r="303" spans="1:53" s="117" customFormat="1" x14ac:dyDescent="0.2">
      <c r="A303" s="98"/>
      <c r="B303" s="98"/>
      <c r="C303" s="98"/>
      <c r="D303" s="98"/>
      <c r="E303" s="98"/>
      <c r="F303" s="126" t="s">
        <v>424</v>
      </c>
      <c r="G303" s="100"/>
      <c r="H303" s="112"/>
      <c r="I303" s="125"/>
      <c r="J303" s="125"/>
      <c r="K303" s="125"/>
      <c r="L303" s="125"/>
      <c r="M303" s="125"/>
      <c r="N303" s="125"/>
      <c r="O303" s="125"/>
      <c r="P303" s="125"/>
      <c r="Q303" s="125"/>
      <c r="R303" s="125"/>
      <c r="S303" s="125"/>
      <c r="T303" s="125"/>
      <c r="U303" s="125"/>
      <c r="V303" s="125"/>
      <c r="W303" s="125"/>
      <c r="X303" s="125"/>
      <c r="Y303" s="125"/>
      <c r="Z303" s="125"/>
      <c r="AA303" s="125"/>
      <c r="AB303" s="125"/>
      <c r="AC303" s="125"/>
      <c r="AD303" s="125"/>
      <c r="AE303" s="125"/>
      <c r="AF303" s="125"/>
      <c r="AG303" s="125"/>
      <c r="AH303" s="125"/>
      <c r="AI303" s="125"/>
      <c r="AJ303" s="125"/>
      <c r="AK303" s="125"/>
      <c r="AL303" s="125"/>
      <c r="AM303" s="125"/>
      <c r="AN303" s="125"/>
      <c r="AO303" s="125"/>
      <c r="AP303" s="125"/>
      <c r="AQ303" s="125"/>
      <c r="AR303" s="125"/>
      <c r="AS303" s="125"/>
      <c r="AT303" s="125"/>
      <c r="AU303" s="125"/>
      <c r="AV303" s="125"/>
      <c r="AW303" s="125"/>
      <c r="AX303" s="125"/>
      <c r="AY303" s="125"/>
      <c r="AZ303" s="125"/>
      <c r="BA303" s="125"/>
    </row>
    <row r="304" spans="1:53" s="43" customFormat="1" x14ac:dyDescent="0.2">
      <c r="A304" s="37" t="s">
        <v>442</v>
      </c>
      <c r="B304" s="37" t="s">
        <v>425</v>
      </c>
      <c r="C304" s="37" t="s">
        <v>1451</v>
      </c>
      <c r="D304" s="38" t="s">
        <v>374</v>
      </c>
      <c r="E304" s="38" t="s">
        <v>1546</v>
      </c>
      <c r="F304" s="22" t="s">
        <v>426</v>
      </c>
      <c r="G304" s="22" t="s">
        <v>1341</v>
      </c>
      <c r="H304" s="27" t="s">
        <v>1536</v>
      </c>
      <c r="I304" s="27" t="s">
        <v>1536</v>
      </c>
      <c r="J304" s="27" t="s">
        <v>1536</v>
      </c>
      <c r="K304" s="27" t="s">
        <v>1536</v>
      </c>
      <c r="L304" s="27" t="s">
        <v>1536</v>
      </c>
      <c r="M304" s="27" t="s">
        <v>1536</v>
      </c>
      <c r="N304" s="27" t="s">
        <v>1536</v>
      </c>
      <c r="O304" s="27" t="s">
        <v>1536</v>
      </c>
      <c r="P304" s="27" t="s">
        <v>1536</v>
      </c>
      <c r="Q304" s="27" t="s">
        <v>1536</v>
      </c>
      <c r="R304" s="27" t="s">
        <v>1536</v>
      </c>
      <c r="S304" s="27" t="s">
        <v>1536</v>
      </c>
      <c r="T304" s="27" t="s">
        <v>1536</v>
      </c>
      <c r="U304" s="27" t="s">
        <v>1536</v>
      </c>
      <c r="V304" s="27" t="s">
        <v>1536</v>
      </c>
      <c r="W304" s="27" t="s">
        <v>1536</v>
      </c>
      <c r="X304" s="27" t="s">
        <v>1536</v>
      </c>
      <c r="Y304" s="27" t="s">
        <v>1536</v>
      </c>
      <c r="Z304" s="27" t="s">
        <v>1536</v>
      </c>
      <c r="AA304" s="27" t="s">
        <v>1536</v>
      </c>
      <c r="AB304" s="27" t="s">
        <v>1536</v>
      </c>
      <c r="AC304" s="27" t="s">
        <v>1536</v>
      </c>
      <c r="AD304" s="27" t="s">
        <v>1536</v>
      </c>
      <c r="AE304" s="27" t="s">
        <v>1536</v>
      </c>
      <c r="AF304" s="27" t="s">
        <v>1536</v>
      </c>
      <c r="AG304" s="27" t="s">
        <v>1536</v>
      </c>
      <c r="AH304" s="27" t="s">
        <v>1536</v>
      </c>
      <c r="AI304" s="27" t="s">
        <v>1536</v>
      </c>
      <c r="AJ304" s="27" t="s">
        <v>1536</v>
      </c>
      <c r="AK304" s="27" t="s">
        <v>1536</v>
      </c>
      <c r="AL304" s="27" t="s">
        <v>1536</v>
      </c>
      <c r="AM304" s="27" t="s">
        <v>1536</v>
      </c>
      <c r="AN304" s="27" t="s">
        <v>1536</v>
      </c>
      <c r="AO304" s="27" t="s">
        <v>1536</v>
      </c>
      <c r="AP304" s="27" t="s">
        <v>1536</v>
      </c>
      <c r="AQ304" s="27" t="s">
        <v>1536</v>
      </c>
      <c r="AR304" s="27" t="s">
        <v>1536</v>
      </c>
      <c r="AS304" s="27" t="s">
        <v>1536</v>
      </c>
      <c r="AT304" s="27" t="s">
        <v>1536</v>
      </c>
      <c r="AU304" s="27" t="s">
        <v>1536</v>
      </c>
      <c r="AV304" s="27" t="s">
        <v>1536</v>
      </c>
      <c r="AW304" s="28" t="s">
        <v>1536</v>
      </c>
      <c r="AX304" s="28" t="s">
        <v>1536</v>
      </c>
      <c r="AY304" s="28" t="s">
        <v>1536</v>
      </c>
      <c r="AZ304" s="28" t="s">
        <v>1536</v>
      </c>
      <c r="BA304" s="28" t="s">
        <v>1536</v>
      </c>
    </row>
    <row r="305" spans="1:53" s="117" customFormat="1" x14ac:dyDescent="0.2">
      <c r="A305" s="98"/>
      <c r="B305" s="98"/>
      <c r="C305" s="98"/>
      <c r="D305" s="98"/>
      <c r="E305" s="98"/>
      <c r="F305" s="126" t="s">
        <v>1865</v>
      </c>
      <c r="G305" s="100"/>
      <c r="H305" s="112"/>
      <c r="I305" s="125"/>
      <c r="J305" s="125"/>
      <c r="K305" s="125"/>
      <c r="L305" s="125"/>
      <c r="M305" s="125"/>
      <c r="N305" s="125"/>
      <c r="O305" s="125"/>
      <c r="P305" s="125"/>
      <c r="Q305" s="125"/>
      <c r="R305" s="125"/>
      <c r="S305" s="125"/>
      <c r="T305" s="125"/>
      <c r="U305" s="125"/>
      <c r="V305" s="125"/>
      <c r="W305" s="125"/>
      <c r="X305" s="125"/>
      <c r="Y305" s="125"/>
      <c r="Z305" s="125"/>
      <c r="AA305" s="125"/>
      <c r="AB305" s="125"/>
      <c r="AC305" s="125"/>
      <c r="AD305" s="125"/>
      <c r="AE305" s="125"/>
      <c r="AF305" s="125"/>
      <c r="AG305" s="125"/>
      <c r="AH305" s="125"/>
      <c r="AI305" s="125"/>
      <c r="AJ305" s="125"/>
      <c r="AK305" s="125"/>
      <c r="AL305" s="125"/>
      <c r="AM305" s="125"/>
      <c r="AN305" s="125"/>
      <c r="AO305" s="125"/>
      <c r="AP305" s="125"/>
      <c r="AQ305" s="125"/>
      <c r="AR305" s="125"/>
      <c r="AS305" s="125"/>
      <c r="AT305" s="125"/>
      <c r="AU305" s="125"/>
      <c r="AV305" s="125"/>
      <c r="AW305" s="125"/>
      <c r="AX305" s="125"/>
      <c r="AY305" s="125"/>
      <c r="AZ305" s="125"/>
      <c r="BA305" s="125"/>
    </row>
    <row r="306" spans="1:53" s="43" customFormat="1" x14ac:dyDescent="0.2">
      <c r="A306" s="37" t="s">
        <v>442</v>
      </c>
      <c r="B306" s="37" t="s">
        <v>1571</v>
      </c>
      <c r="C306" s="37" t="s">
        <v>1463</v>
      </c>
      <c r="D306" s="38" t="s">
        <v>374</v>
      </c>
      <c r="E306" s="38" t="s">
        <v>1546</v>
      </c>
      <c r="F306" s="18" t="s">
        <v>1866</v>
      </c>
      <c r="G306" s="22" t="s">
        <v>1342</v>
      </c>
      <c r="H306" s="27" t="s">
        <v>1536</v>
      </c>
      <c r="I306" s="27" t="s">
        <v>1536</v>
      </c>
      <c r="J306" s="27" t="s">
        <v>1536</v>
      </c>
      <c r="K306" s="27" t="s">
        <v>1536</v>
      </c>
      <c r="L306" s="27" t="s">
        <v>1536</v>
      </c>
      <c r="M306" s="27" t="s">
        <v>1536</v>
      </c>
      <c r="N306" s="27" t="s">
        <v>1536</v>
      </c>
      <c r="O306" s="27" t="s">
        <v>1536</v>
      </c>
      <c r="P306" s="27" t="s">
        <v>1536</v>
      </c>
      <c r="Q306" s="27" t="s">
        <v>1536</v>
      </c>
      <c r="R306" s="27" t="s">
        <v>1536</v>
      </c>
      <c r="S306" s="27">
        <v>1020.141583971468</v>
      </c>
      <c r="T306" s="27">
        <v>1052.8493341392959</v>
      </c>
      <c r="U306" s="27">
        <v>889.49433616547708</v>
      </c>
      <c r="V306" s="27">
        <v>995.38176481315907</v>
      </c>
      <c r="W306" s="27">
        <v>1181.4781792418119</v>
      </c>
      <c r="X306" s="27">
        <v>1211.2284537140999</v>
      </c>
      <c r="Y306" s="27">
        <v>1224.123503804183</v>
      </c>
      <c r="Z306" s="27">
        <v>1287.7030754924299</v>
      </c>
      <c r="AA306" s="27">
        <v>1299.4171946038518</v>
      </c>
      <c r="AB306" s="27">
        <v>1381.6156582706731</v>
      </c>
      <c r="AC306" s="27">
        <v>1367.1520869796079</v>
      </c>
      <c r="AD306" s="27">
        <v>1408.7796178931392</v>
      </c>
      <c r="AE306" s="27">
        <v>1667.7532466393809</v>
      </c>
      <c r="AF306" s="27">
        <v>1971.933251830714</v>
      </c>
      <c r="AG306" s="27">
        <v>2157.2286891434342</v>
      </c>
      <c r="AH306" s="27">
        <v>2499.537266830991</v>
      </c>
      <c r="AI306" s="27">
        <v>2813.473619827937</v>
      </c>
      <c r="AJ306" s="27">
        <v>3073.6826479214428</v>
      </c>
      <c r="AK306" s="27">
        <v>2372.1417773420649</v>
      </c>
      <c r="AL306" s="27">
        <v>2690.4354336163306</v>
      </c>
      <c r="AM306" s="27">
        <v>3154.2560708135461</v>
      </c>
      <c r="AN306" s="27">
        <v>2944.7744373005462</v>
      </c>
      <c r="AO306" s="27">
        <v>2983.8584945194598</v>
      </c>
      <c r="AP306" s="27">
        <v>3016.6309219696204</v>
      </c>
      <c r="AQ306" s="27">
        <v>2622.3087425012</v>
      </c>
      <c r="AR306" s="27">
        <v>2593.7452882144921</v>
      </c>
      <c r="AS306" s="27">
        <v>2831.7057325651749</v>
      </c>
      <c r="AT306" s="27">
        <v>3100.4467084567432</v>
      </c>
      <c r="AU306" s="27">
        <v>2993.0348898188959</v>
      </c>
      <c r="AV306" s="27">
        <v>2697.533078505277</v>
      </c>
      <c r="AW306" s="28">
        <v>3406.2416132424919</v>
      </c>
      <c r="AX306" s="28">
        <v>3601.1262634062987</v>
      </c>
      <c r="AY306" s="28">
        <v>3733.6825840529668</v>
      </c>
      <c r="AZ306" s="28">
        <v>3867.8436267879765</v>
      </c>
      <c r="BA306" s="28">
        <v>4102.6560240693771</v>
      </c>
    </row>
    <row r="307" spans="1:53" s="117" customFormat="1" x14ac:dyDescent="0.2">
      <c r="A307" s="98"/>
      <c r="B307" s="98"/>
      <c r="C307" s="98"/>
      <c r="D307" s="98"/>
      <c r="E307" s="98"/>
      <c r="F307" s="124" t="s">
        <v>419</v>
      </c>
      <c r="G307" s="100"/>
      <c r="H307" s="112"/>
      <c r="I307" s="125"/>
      <c r="J307" s="125"/>
      <c r="K307" s="125"/>
      <c r="L307" s="125"/>
      <c r="M307" s="125"/>
      <c r="N307" s="125"/>
      <c r="O307" s="125"/>
      <c r="P307" s="125"/>
      <c r="Q307" s="125"/>
      <c r="R307" s="125"/>
      <c r="S307" s="125"/>
      <c r="T307" s="125"/>
      <c r="U307" s="125"/>
      <c r="V307" s="125"/>
      <c r="W307" s="125"/>
      <c r="X307" s="125"/>
      <c r="Y307" s="125"/>
      <c r="Z307" s="125"/>
      <c r="AA307" s="125"/>
      <c r="AB307" s="125"/>
      <c r="AC307" s="125"/>
      <c r="AD307" s="125"/>
      <c r="AE307" s="125"/>
      <c r="AF307" s="125"/>
      <c r="AG307" s="125"/>
      <c r="AH307" s="125"/>
      <c r="AI307" s="125"/>
      <c r="AJ307" s="125"/>
      <c r="AK307" s="125"/>
      <c r="AL307" s="125"/>
      <c r="AM307" s="125"/>
      <c r="AN307" s="125"/>
      <c r="AO307" s="125"/>
      <c r="AP307" s="125"/>
      <c r="AQ307" s="125"/>
      <c r="AR307" s="125"/>
      <c r="AS307" s="125"/>
      <c r="AT307" s="125"/>
      <c r="AU307" s="125"/>
      <c r="AV307" s="125"/>
      <c r="AW307" s="125"/>
      <c r="AX307" s="125"/>
      <c r="AY307" s="125"/>
      <c r="AZ307" s="125"/>
      <c r="BA307" s="125"/>
    </row>
    <row r="308" spans="1:53" s="43" customFormat="1" x14ac:dyDescent="0.2">
      <c r="A308" s="37" t="s">
        <v>442</v>
      </c>
      <c r="B308" s="37" t="s">
        <v>1572</v>
      </c>
      <c r="C308" s="37"/>
      <c r="D308" s="38" t="s">
        <v>374</v>
      </c>
      <c r="E308" s="38" t="s">
        <v>1546</v>
      </c>
      <c r="F308" s="23" t="s">
        <v>1573</v>
      </c>
      <c r="G308" s="22" t="s">
        <v>1343</v>
      </c>
      <c r="H308" s="27" t="s">
        <v>1536</v>
      </c>
      <c r="I308" s="27" t="s">
        <v>1536</v>
      </c>
      <c r="J308" s="27" t="s">
        <v>1536</v>
      </c>
      <c r="K308" s="27" t="s">
        <v>1536</v>
      </c>
      <c r="L308" s="27" t="s">
        <v>1536</v>
      </c>
      <c r="M308" s="27" t="s">
        <v>1536</v>
      </c>
      <c r="N308" s="27" t="s">
        <v>1536</v>
      </c>
      <c r="O308" s="27" t="s">
        <v>1536</v>
      </c>
      <c r="P308" s="27" t="s">
        <v>1536</v>
      </c>
      <c r="Q308" s="27" t="s">
        <v>1536</v>
      </c>
      <c r="R308" s="27" t="s">
        <v>1536</v>
      </c>
      <c r="S308" s="27" t="s">
        <v>1536</v>
      </c>
      <c r="T308" s="27" t="s">
        <v>1536</v>
      </c>
      <c r="U308" s="27" t="s">
        <v>1536</v>
      </c>
      <c r="V308" s="27" t="s">
        <v>1536</v>
      </c>
      <c r="W308" s="27" t="s">
        <v>1536</v>
      </c>
      <c r="X308" s="27" t="s">
        <v>1536</v>
      </c>
      <c r="Y308" s="27" t="s">
        <v>1536</v>
      </c>
      <c r="Z308" s="27" t="s">
        <v>1536</v>
      </c>
      <c r="AA308" s="27" t="s">
        <v>1536</v>
      </c>
      <c r="AB308" s="27" t="s">
        <v>1536</v>
      </c>
      <c r="AC308" s="27" t="s">
        <v>1536</v>
      </c>
      <c r="AD308" s="27" t="s">
        <v>1536</v>
      </c>
      <c r="AE308" s="27" t="s">
        <v>1536</v>
      </c>
      <c r="AF308" s="27" t="s">
        <v>1536</v>
      </c>
      <c r="AG308" s="27" t="s">
        <v>1536</v>
      </c>
      <c r="AH308" s="27" t="s">
        <v>1536</v>
      </c>
      <c r="AI308" s="27" t="s">
        <v>1536</v>
      </c>
      <c r="AJ308" s="27" t="s">
        <v>1536</v>
      </c>
      <c r="AK308" s="27" t="s">
        <v>1536</v>
      </c>
      <c r="AL308" s="27" t="s">
        <v>1536</v>
      </c>
      <c r="AM308" s="27" t="s">
        <v>1536</v>
      </c>
      <c r="AN308" s="27" t="s">
        <v>1536</v>
      </c>
      <c r="AO308" s="27" t="s">
        <v>1536</v>
      </c>
      <c r="AP308" s="27" t="s">
        <v>1536</v>
      </c>
      <c r="AQ308" s="27" t="s">
        <v>1536</v>
      </c>
      <c r="AR308" s="27" t="s">
        <v>1536</v>
      </c>
      <c r="AS308" s="27" t="s">
        <v>1536</v>
      </c>
      <c r="AT308" s="27" t="s">
        <v>1536</v>
      </c>
      <c r="AU308" s="27" t="s">
        <v>1536</v>
      </c>
      <c r="AV308" s="27" t="s">
        <v>1536</v>
      </c>
      <c r="AW308" s="28" t="s">
        <v>1536</v>
      </c>
      <c r="AX308" s="28" t="s">
        <v>1536</v>
      </c>
      <c r="AY308" s="28" t="s">
        <v>1536</v>
      </c>
      <c r="AZ308" s="28" t="s">
        <v>1536</v>
      </c>
      <c r="BA308" s="28" t="s">
        <v>1536</v>
      </c>
    </row>
    <row r="309" spans="1:53" s="43" customFormat="1" x14ac:dyDescent="0.2">
      <c r="A309" s="37" t="s">
        <v>442</v>
      </c>
      <c r="B309" s="37" t="s">
        <v>1574</v>
      </c>
      <c r="C309" s="37"/>
      <c r="D309" s="38" t="s">
        <v>374</v>
      </c>
      <c r="E309" s="38" t="s">
        <v>1546</v>
      </c>
      <c r="F309" s="23" t="s">
        <v>1575</v>
      </c>
      <c r="G309" s="22" t="s">
        <v>1344</v>
      </c>
      <c r="H309" s="27" t="s">
        <v>1536</v>
      </c>
      <c r="I309" s="27" t="s">
        <v>1536</v>
      </c>
      <c r="J309" s="27" t="s">
        <v>1536</v>
      </c>
      <c r="K309" s="27" t="s">
        <v>1536</v>
      </c>
      <c r="L309" s="27" t="s">
        <v>1536</v>
      </c>
      <c r="M309" s="27" t="s">
        <v>1536</v>
      </c>
      <c r="N309" s="27" t="s">
        <v>1536</v>
      </c>
      <c r="O309" s="27" t="s">
        <v>1536</v>
      </c>
      <c r="P309" s="27" t="s">
        <v>1536</v>
      </c>
      <c r="Q309" s="27" t="s">
        <v>1536</v>
      </c>
      <c r="R309" s="27" t="s">
        <v>1536</v>
      </c>
      <c r="S309" s="27" t="s">
        <v>1536</v>
      </c>
      <c r="T309" s="27" t="s">
        <v>1536</v>
      </c>
      <c r="U309" s="27" t="s">
        <v>1536</v>
      </c>
      <c r="V309" s="27" t="s">
        <v>1536</v>
      </c>
      <c r="W309" s="27" t="s">
        <v>1536</v>
      </c>
      <c r="X309" s="27" t="s">
        <v>1536</v>
      </c>
      <c r="Y309" s="27" t="s">
        <v>1536</v>
      </c>
      <c r="Z309" s="27" t="s">
        <v>1536</v>
      </c>
      <c r="AA309" s="27" t="s">
        <v>1536</v>
      </c>
      <c r="AB309" s="27" t="s">
        <v>1536</v>
      </c>
      <c r="AC309" s="27" t="s">
        <v>1536</v>
      </c>
      <c r="AD309" s="27" t="s">
        <v>1536</v>
      </c>
      <c r="AE309" s="27" t="s">
        <v>1536</v>
      </c>
      <c r="AF309" s="27" t="s">
        <v>1536</v>
      </c>
      <c r="AG309" s="27" t="s">
        <v>1536</v>
      </c>
      <c r="AH309" s="27" t="s">
        <v>1536</v>
      </c>
      <c r="AI309" s="27" t="s">
        <v>1536</v>
      </c>
      <c r="AJ309" s="27" t="s">
        <v>1536</v>
      </c>
      <c r="AK309" s="27" t="s">
        <v>1536</v>
      </c>
      <c r="AL309" s="27" t="s">
        <v>1536</v>
      </c>
      <c r="AM309" s="27" t="s">
        <v>1536</v>
      </c>
      <c r="AN309" s="27" t="s">
        <v>1536</v>
      </c>
      <c r="AO309" s="27" t="s">
        <v>1536</v>
      </c>
      <c r="AP309" s="27" t="s">
        <v>1536</v>
      </c>
      <c r="AQ309" s="27" t="s">
        <v>1536</v>
      </c>
      <c r="AR309" s="27" t="s">
        <v>1536</v>
      </c>
      <c r="AS309" s="27" t="s">
        <v>1536</v>
      </c>
      <c r="AT309" s="27" t="s">
        <v>1536</v>
      </c>
      <c r="AU309" s="27" t="s">
        <v>1536</v>
      </c>
      <c r="AV309" s="27" t="s">
        <v>1536</v>
      </c>
      <c r="AW309" s="28" t="s">
        <v>1536</v>
      </c>
      <c r="AX309" s="28" t="s">
        <v>1536</v>
      </c>
      <c r="AY309" s="28" t="s">
        <v>1536</v>
      </c>
      <c r="AZ309" s="28" t="s">
        <v>1536</v>
      </c>
      <c r="BA309" s="28" t="s">
        <v>1536</v>
      </c>
    </row>
    <row r="310" spans="1:53" s="43" customFormat="1" x14ac:dyDescent="0.2">
      <c r="A310" s="37" t="s">
        <v>442</v>
      </c>
      <c r="B310" s="37" t="s">
        <v>428</v>
      </c>
      <c r="C310" s="37"/>
      <c r="D310" s="38" t="s">
        <v>374</v>
      </c>
      <c r="E310" s="38" t="s">
        <v>1546</v>
      </c>
      <c r="F310" s="23" t="s">
        <v>429</v>
      </c>
      <c r="G310" s="22" t="s">
        <v>1345</v>
      </c>
      <c r="H310" s="27" t="s">
        <v>1536</v>
      </c>
      <c r="I310" s="27" t="s">
        <v>1536</v>
      </c>
      <c r="J310" s="27" t="s">
        <v>1536</v>
      </c>
      <c r="K310" s="27" t="s">
        <v>1536</v>
      </c>
      <c r="L310" s="27" t="s">
        <v>1536</v>
      </c>
      <c r="M310" s="27" t="s">
        <v>1536</v>
      </c>
      <c r="N310" s="27" t="s">
        <v>1536</v>
      </c>
      <c r="O310" s="27" t="s">
        <v>1536</v>
      </c>
      <c r="P310" s="27" t="s">
        <v>1536</v>
      </c>
      <c r="Q310" s="27" t="s">
        <v>1536</v>
      </c>
      <c r="R310" s="27" t="s">
        <v>1536</v>
      </c>
      <c r="S310" s="27" t="s">
        <v>1536</v>
      </c>
      <c r="T310" s="27" t="s">
        <v>1536</v>
      </c>
      <c r="U310" s="27" t="s">
        <v>1536</v>
      </c>
      <c r="V310" s="27" t="s">
        <v>1536</v>
      </c>
      <c r="W310" s="27" t="s">
        <v>1536</v>
      </c>
      <c r="X310" s="27" t="s">
        <v>1536</v>
      </c>
      <c r="Y310" s="27" t="s">
        <v>1536</v>
      </c>
      <c r="Z310" s="27" t="s">
        <v>1536</v>
      </c>
      <c r="AA310" s="27" t="s">
        <v>1536</v>
      </c>
      <c r="AB310" s="27" t="s">
        <v>1536</v>
      </c>
      <c r="AC310" s="27" t="s">
        <v>1536</v>
      </c>
      <c r="AD310" s="27" t="s">
        <v>1536</v>
      </c>
      <c r="AE310" s="27" t="s">
        <v>1536</v>
      </c>
      <c r="AF310" s="27" t="s">
        <v>1536</v>
      </c>
      <c r="AG310" s="27" t="s">
        <v>1536</v>
      </c>
      <c r="AH310" s="27" t="s">
        <v>1536</v>
      </c>
      <c r="AI310" s="27" t="s">
        <v>1536</v>
      </c>
      <c r="AJ310" s="27" t="s">
        <v>1536</v>
      </c>
      <c r="AK310" s="27" t="s">
        <v>1536</v>
      </c>
      <c r="AL310" s="27" t="s">
        <v>1536</v>
      </c>
      <c r="AM310" s="27" t="s">
        <v>1536</v>
      </c>
      <c r="AN310" s="27" t="s">
        <v>1536</v>
      </c>
      <c r="AO310" s="27" t="s">
        <v>1536</v>
      </c>
      <c r="AP310" s="27" t="s">
        <v>1536</v>
      </c>
      <c r="AQ310" s="27" t="s">
        <v>1536</v>
      </c>
      <c r="AR310" s="27" t="s">
        <v>1536</v>
      </c>
      <c r="AS310" s="27" t="s">
        <v>1536</v>
      </c>
      <c r="AT310" s="27" t="s">
        <v>1536</v>
      </c>
      <c r="AU310" s="27" t="s">
        <v>1536</v>
      </c>
      <c r="AV310" s="27" t="s">
        <v>1536</v>
      </c>
      <c r="AW310" s="28" t="s">
        <v>1536</v>
      </c>
      <c r="AX310" s="28" t="s">
        <v>1536</v>
      </c>
      <c r="AY310" s="28" t="s">
        <v>1536</v>
      </c>
      <c r="AZ310" s="28" t="s">
        <v>1536</v>
      </c>
      <c r="BA310" s="28" t="s">
        <v>1536</v>
      </c>
    </row>
    <row r="311" spans="1:53" s="43" customFormat="1" x14ac:dyDescent="0.2">
      <c r="A311" s="37" t="s">
        <v>442</v>
      </c>
      <c r="B311" s="37" t="s">
        <v>430</v>
      </c>
      <c r="C311" s="37"/>
      <c r="D311" s="38" t="s">
        <v>374</v>
      </c>
      <c r="E311" s="38" t="s">
        <v>1546</v>
      </c>
      <c r="F311" s="23" t="s">
        <v>431</v>
      </c>
      <c r="G311" s="22" t="s">
        <v>1346</v>
      </c>
      <c r="H311" s="27" t="s">
        <v>1536</v>
      </c>
      <c r="I311" s="27" t="s">
        <v>1536</v>
      </c>
      <c r="J311" s="27" t="s">
        <v>1536</v>
      </c>
      <c r="K311" s="27" t="s">
        <v>1536</v>
      </c>
      <c r="L311" s="27" t="s">
        <v>1536</v>
      </c>
      <c r="M311" s="27" t="s">
        <v>1536</v>
      </c>
      <c r="N311" s="27" t="s">
        <v>1536</v>
      </c>
      <c r="O311" s="27" t="s">
        <v>1536</v>
      </c>
      <c r="P311" s="27" t="s">
        <v>1536</v>
      </c>
      <c r="Q311" s="27" t="s">
        <v>1536</v>
      </c>
      <c r="R311" s="27" t="s">
        <v>1536</v>
      </c>
      <c r="S311" s="27" t="s">
        <v>1536</v>
      </c>
      <c r="T311" s="27" t="s">
        <v>1536</v>
      </c>
      <c r="U311" s="27" t="s">
        <v>1536</v>
      </c>
      <c r="V311" s="27" t="s">
        <v>1536</v>
      </c>
      <c r="W311" s="27" t="s">
        <v>1536</v>
      </c>
      <c r="X311" s="27" t="s">
        <v>1536</v>
      </c>
      <c r="Y311" s="27" t="s">
        <v>1536</v>
      </c>
      <c r="Z311" s="27" t="s">
        <v>1536</v>
      </c>
      <c r="AA311" s="27" t="s">
        <v>1536</v>
      </c>
      <c r="AB311" s="27" t="s">
        <v>1536</v>
      </c>
      <c r="AC311" s="27" t="s">
        <v>1536</v>
      </c>
      <c r="AD311" s="27" t="s">
        <v>1536</v>
      </c>
      <c r="AE311" s="27" t="s">
        <v>1536</v>
      </c>
      <c r="AF311" s="27" t="s">
        <v>1536</v>
      </c>
      <c r="AG311" s="27" t="s">
        <v>1536</v>
      </c>
      <c r="AH311" s="27" t="s">
        <v>1536</v>
      </c>
      <c r="AI311" s="27" t="s">
        <v>1536</v>
      </c>
      <c r="AJ311" s="27" t="s">
        <v>1536</v>
      </c>
      <c r="AK311" s="27" t="s">
        <v>1536</v>
      </c>
      <c r="AL311" s="27" t="s">
        <v>1536</v>
      </c>
      <c r="AM311" s="27" t="s">
        <v>1536</v>
      </c>
      <c r="AN311" s="27" t="s">
        <v>1536</v>
      </c>
      <c r="AO311" s="27" t="s">
        <v>1536</v>
      </c>
      <c r="AP311" s="27" t="s">
        <v>1536</v>
      </c>
      <c r="AQ311" s="27" t="s">
        <v>1536</v>
      </c>
      <c r="AR311" s="27" t="s">
        <v>1536</v>
      </c>
      <c r="AS311" s="27" t="s">
        <v>1536</v>
      </c>
      <c r="AT311" s="27" t="s">
        <v>1536</v>
      </c>
      <c r="AU311" s="27" t="s">
        <v>1536</v>
      </c>
      <c r="AV311" s="27" t="s">
        <v>1536</v>
      </c>
      <c r="AW311" s="28" t="s">
        <v>1536</v>
      </c>
      <c r="AX311" s="28" t="s">
        <v>1536</v>
      </c>
      <c r="AY311" s="28" t="s">
        <v>1536</v>
      </c>
      <c r="AZ311" s="28" t="s">
        <v>1536</v>
      </c>
      <c r="BA311" s="28" t="s">
        <v>1536</v>
      </c>
    </row>
    <row r="312" spans="1:53" s="109" customFormat="1" x14ac:dyDescent="0.2">
      <c r="A312" s="98"/>
      <c r="B312" s="98"/>
      <c r="C312" s="98"/>
      <c r="D312" s="98"/>
      <c r="E312" s="98"/>
      <c r="F312" s="128" t="s">
        <v>432</v>
      </c>
      <c r="G312" s="114"/>
      <c r="H312" s="112"/>
      <c r="I312" s="129"/>
      <c r="J312" s="129"/>
      <c r="K312" s="129"/>
      <c r="L312" s="129"/>
      <c r="M312" s="129"/>
      <c r="N312" s="129"/>
      <c r="O312" s="129"/>
      <c r="P312" s="129"/>
      <c r="Q312" s="129"/>
      <c r="R312" s="129"/>
      <c r="S312" s="129"/>
      <c r="T312" s="129"/>
      <c r="U312" s="129"/>
      <c r="V312" s="129"/>
      <c r="W312" s="129"/>
      <c r="X312" s="129"/>
      <c r="Y312" s="129"/>
      <c r="Z312" s="129"/>
      <c r="AA312" s="129"/>
      <c r="AB312" s="129"/>
      <c r="AC312" s="129"/>
      <c r="AD312" s="129"/>
      <c r="AE312" s="129"/>
      <c r="AF312" s="129"/>
      <c r="AG312" s="129"/>
      <c r="AH312" s="129"/>
      <c r="AI312" s="129"/>
      <c r="AJ312" s="129"/>
      <c r="AK312" s="129"/>
      <c r="AL312" s="129"/>
      <c r="AM312" s="129"/>
      <c r="AN312" s="129"/>
      <c r="AO312" s="129"/>
      <c r="AP312" s="129"/>
      <c r="AQ312" s="129"/>
      <c r="AR312" s="129"/>
      <c r="AS312" s="129"/>
      <c r="AT312" s="129"/>
      <c r="AU312" s="129"/>
      <c r="AV312" s="129"/>
      <c r="AW312" s="129"/>
      <c r="AX312" s="129"/>
      <c r="AY312" s="129"/>
      <c r="AZ312" s="129"/>
      <c r="BA312" s="129"/>
    </row>
    <row r="313" spans="1:53" s="42" customFormat="1" x14ac:dyDescent="0.2">
      <c r="A313" s="37" t="s">
        <v>442</v>
      </c>
      <c r="B313" s="37" t="s">
        <v>433</v>
      </c>
      <c r="C313" s="37" t="s">
        <v>1859</v>
      </c>
      <c r="D313" s="38"/>
      <c r="E313" s="38"/>
      <c r="F313" s="18" t="s">
        <v>434</v>
      </c>
      <c r="G313" s="22" t="s">
        <v>1347</v>
      </c>
      <c r="H313" s="27" t="s">
        <v>1536</v>
      </c>
      <c r="I313" s="27">
        <v>6.081912034268111</v>
      </c>
      <c r="J313" s="27">
        <v>1.9912642660186775</v>
      </c>
      <c r="K313" s="27">
        <v>2.9076439706394508</v>
      </c>
      <c r="L313" s="27">
        <v>7.9027805574751531</v>
      </c>
      <c r="M313" s="27">
        <v>5.6737730268233255</v>
      </c>
      <c r="N313" s="27">
        <v>1.915105451452126</v>
      </c>
      <c r="O313" s="27">
        <v>3.2440129981762711</v>
      </c>
      <c r="P313" s="27">
        <v>7.2669939046946297</v>
      </c>
      <c r="Q313" s="27">
        <v>9.3354148257879022</v>
      </c>
      <c r="R313" s="27">
        <v>6.1711793454791719</v>
      </c>
      <c r="S313" s="27">
        <v>7.2864220808999569</v>
      </c>
      <c r="T313" s="27">
        <v>2.184035143327212</v>
      </c>
      <c r="U313" s="27">
        <v>-0.18309520634476328</v>
      </c>
      <c r="V313" s="27">
        <v>9.5498073125056102</v>
      </c>
      <c r="W313" s="27">
        <v>8.6203023039931104</v>
      </c>
      <c r="X313" s="27">
        <v>5.1143110409643588</v>
      </c>
      <c r="Y313" s="27">
        <v>11.226722529744993</v>
      </c>
      <c r="Z313" s="27">
        <v>5.3106882814898837</v>
      </c>
      <c r="AA313" s="27">
        <v>3.7175941622479947</v>
      </c>
      <c r="AB313" s="27">
        <v>12.915327185333169</v>
      </c>
      <c r="AC313" s="27">
        <v>4.2360877514723949</v>
      </c>
      <c r="AD313" s="27">
        <v>1.3997585647629318</v>
      </c>
      <c r="AE313" s="27">
        <v>0.46959762693075113</v>
      </c>
      <c r="AF313" s="27">
        <v>6.2444632250559629</v>
      </c>
      <c r="AG313" s="27">
        <v>6.3248025178025191</v>
      </c>
      <c r="AH313" s="27">
        <v>11.248351244502297</v>
      </c>
      <c r="AI313" s="27">
        <v>3.2526224833433481</v>
      </c>
      <c r="AJ313" s="27">
        <v>-0.13885716821431249</v>
      </c>
      <c r="AK313" s="27">
        <v>-14.934634004883096</v>
      </c>
      <c r="AL313" s="27">
        <v>12.817526454087425</v>
      </c>
      <c r="AM313" s="27">
        <v>7.6056870831292533</v>
      </c>
      <c r="AN313" s="27">
        <v>1.7065486119843154</v>
      </c>
      <c r="AO313" s="27">
        <v>0.53838605822029706</v>
      </c>
      <c r="AP313" s="27">
        <v>2.54114323801089</v>
      </c>
      <c r="AQ313" s="27">
        <v>4.0205116305361832</v>
      </c>
      <c r="AR313" s="27">
        <v>1.4044475801779033</v>
      </c>
      <c r="AS313" s="27">
        <v>5.844067050008217</v>
      </c>
      <c r="AT313" s="27">
        <v>2.0660596620788896</v>
      </c>
      <c r="AU313" s="27">
        <v>1.7942761858715572</v>
      </c>
      <c r="AV313" s="27">
        <v>-11.566324902442515</v>
      </c>
      <c r="AW313" s="28">
        <v>7.5200913865533403</v>
      </c>
      <c r="AX313" s="28">
        <v>6.1684990180117749</v>
      </c>
      <c r="AY313" s="28">
        <v>3.2148855636644269</v>
      </c>
      <c r="AZ313" s="28">
        <v>3.1979035841144254</v>
      </c>
      <c r="BA313" s="28">
        <v>2.8007208228060021</v>
      </c>
    </row>
    <row r="314" spans="1:53" s="42" customFormat="1" x14ac:dyDescent="0.2">
      <c r="A314" s="37" t="s">
        <v>442</v>
      </c>
      <c r="B314" s="37" t="s">
        <v>435</v>
      </c>
      <c r="C314" s="37" t="s">
        <v>1859</v>
      </c>
      <c r="D314" s="38"/>
      <c r="E314" s="38"/>
      <c r="F314" s="18" t="s">
        <v>436</v>
      </c>
      <c r="G314" s="22" t="s">
        <v>1348</v>
      </c>
      <c r="H314" s="27" t="s">
        <v>1536</v>
      </c>
      <c r="I314" s="27">
        <v>-0.15775173088702354</v>
      </c>
      <c r="J314" s="27">
        <v>2.4902761086267322</v>
      </c>
      <c r="K314" s="27">
        <v>2.1349738916301098</v>
      </c>
      <c r="L314" s="27">
        <v>7.0715642427228165</v>
      </c>
      <c r="M314" s="27">
        <v>5.6803757538761657</v>
      </c>
      <c r="N314" s="27">
        <v>6.4722351004568024</v>
      </c>
      <c r="O314" s="27">
        <v>7.8904181941976903</v>
      </c>
      <c r="P314" s="27">
        <v>7.8837098428055752</v>
      </c>
      <c r="Q314" s="27">
        <v>9.1302195702209552</v>
      </c>
      <c r="R314" s="27">
        <v>8.346785207201135</v>
      </c>
      <c r="S314" s="27">
        <v>8.5647397522290234</v>
      </c>
      <c r="T314" s="27">
        <v>2.7186879220257421</v>
      </c>
      <c r="U314" s="27">
        <v>-4.671058094326785</v>
      </c>
      <c r="V314" s="27">
        <v>9.8821571301538356</v>
      </c>
      <c r="W314" s="27">
        <v>8.6007370348878389</v>
      </c>
      <c r="X314" s="27">
        <v>3.5700858654141632</v>
      </c>
      <c r="Y314" s="27">
        <v>9.4355969216615385</v>
      </c>
      <c r="Z314" s="27">
        <v>9.8266658111056948</v>
      </c>
      <c r="AA314" s="27">
        <v>7.1249894355023935</v>
      </c>
      <c r="AB314" s="27">
        <v>12.98747810295322</v>
      </c>
      <c r="AC314" s="27">
        <v>2.1746851675884527</v>
      </c>
      <c r="AD314" s="27">
        <v>0.89547902014701641</v>
      </c>
      <c r="AE314" s="27">
        <v>3.33621838707161</v>
      </c>
      <c r="AF314" s="27">
        <v>6.5211876502589528</v>
      </c>
      <c r="AG314" s="27">
        <v>6.4498196587565948</v>
      </c>
      <c r="AH314" s="27">
        <v>10.666144175146686</v>
      </c>
      <c r="AI314" s="27">
        <v>3.3523866874110686</v>
      </c>
      <c r="AJ314" s="27">
        <v>-0.43407888684301454</v>
      </c>
      <c r="AK314" s="27">
        <v>-10.572701601620349</v>
      </c>
      <c r="AL314" s="27">
        <v>11.901612298434848</v>
      </c>
      <c r="AM314" s="27">
        <v>5.0987649285676673</v>
      </c>
      <c r="AN314" s="27">
        <v>-1.7329048435231975</v>
      </c>
      <c r="AO314" s="27">
        <v>1.2198851545725864</v>
      </c>
      <c r="AP314" s="27">
        <v>3.394274748396553</v>
      </c>
      <c r="AQ314" s="27">
        <v>5.4215142273907446</v>
      </c>
      <c r="AR314" s="27">
        <v>3.9612795811936552</v>
      </c>
      <c r="AS314" s="27">
        <v>5.0196704179559015</v>
      </c>
      <c r="AT314" s="27">
        <v>2.7222850172077928</v>
      </c>
      <c r="AU314" s="27">
        <v>1.7876780969691808</v>
      </c>
      <c r="AV314" s="27">
        <v>-9.4295219231753222</v>
      </c>
      <c r="AW314" s="28">
        <v>8.3819444191192805</v>
      </c>
      <c r="AX314" s="28">
        <v>6.5303843408216045</v>
      </c>
      <c r="AY314" s="28">
        <v>3.4679971933921694</v>
      </c>
      <c r="AZ314" s="28">
        <v>3.2361720675789574</v>
      </c>
      <c r="BA314" s="28">
        <v>3.0187383922289035</v>
      </c>
    </row>
    <row r="315" spans="1:53" s="42" customFormat="1" x14ac:dyDescent="0.2">
      <c r="A315" s="37" t="s">
        <v>442</v>
      </c>
      <c r="B315" s="37" t="s">
        <v>437</v>
      </c>
      <c r="C315" s="37" t="s">
        <v>1859</v>
      </c>
      <c r="D315" s="38"/>
      <c r="E315" s="38"/>
      <c r="F315" s="22" t="s">
        <v>438</v>
      </c>
      <c r="G315" s="22" t="s">
        <v>1349</v>
      </c>
      <c r="H315" s="27" t="s">
        <v>1536</v>
      </c>
      <c r="I315" s="27">
        <v>-9.6826048108686003</v>
      </c>
      <c r="J315" s="27">
        <v>-5.402656340446077</v>
      </c>
      <c r="K315" s="27">
        <v>-5.3391157301607812</v>
      </c>
      <c r="L315" s="27">
        <v>-5.8412098689262448</v>
      </c>
      <c r="M315" s="27">
        <v>0.7219567219984846</v>
      </c>
      <c r="N315" s="27">
        <v>19.861835600444522</v>
      </c>
      <c r="O315" s="27">
        <v>16.427757243310026</v>
      </c>
      <c r="P315" s="27">
        <v>6.2530754908032504</v>
      </c>
      <c r="Q315" s="27">
        <v>-3.5074512723835105</v>
      </c>
      <c r="R315" s="27">
        <v>14.850910524210303</v>
      </c>
      <c r="S315" s="27">
        <v>-1.3086751520337447</v>
      </c>
      <c r="T315" s="27">
        <v>4.0761410138987486</v>
      </c>
      <c r="U315" s="27">
        <v>-7.2736204119047905</v>
      </c>
      <c r="V315" s="27">
        <v>3.0271684107999297</v>
      </c>
      <c r="W315" s="27">
        <v>11.351603969168123</v>
      </c>
      <c r="X315" s="27">
        <v>-2.9474995643476554</v>
      </c>
      <c r="Y315" s="27">
        <v>-8.4292288799255548</v>
      </c>
      <c r="Z315" s="27">
        <v>-1.449425713048802</v>
      </c>
      <c r="AA315" s="27">
        <v>-5.4022600648589991</v>
      </c>
      <c r="AB315" s="27">
        <v>-8.1739141816901455</v>
      </c>
      <c r="AC315" s="27">
        <v>-2.0434960769674548</v>
      </c>
      <c r="AD315" s="27">
        <v>4.3811827225256561</v>
      </c>
      <c r="AE315" s="27">
        <v>17.564224650532022</v>
      </c>
      <c r="AF315" s="27">
        <v>11.21276051089044</v>
      </c>
      <c r="AG315" s="27">
        <v>2.2883398154243784</v>
      </c>
      <c r="AH315" s="27">
        <v>4.7444389139297716</v>
      </c>
      <c r="AI315" s="27">
        <v>10.149283504653962</v>
      </c>
      <c r="AJ315" s="27">
        <v>8.6467952944271573</v>
      </c>
      <c r="AK315" s="27">
        <v>-10.609478981160404</v>
      </c>
      <c r="AL315" s="27">
        <v>1.2674039342561505</v>
      </c>
      <c r="AM315" s="27">
        <v>10.082803266453766</v>
      </c>
      <c r="AN315" s="27">
        <v>-5.4280960689194524</v>
      </c>
      <c r="AO315" s="27">
        <v>1.6054838428285922</v>
      </c>
      <c r="AP315" s="27">
        <v>1.4727449604704734</v>
      </c>
      <c r="AQ315" s="27">
        <v>-15.836933550792409</v>
      </c>
      <c r="AR315" s="27">
        <v>-2.7921889356484653</v>
      </c>
      <c r="AS315" s="27">
        <v>3.2350207874854986</v>
      </c>
      <c r="AT315" s="27">
        <v>6.3669745478564854</v>
      </c>
      <c r="AU315" s="27">
        <v>-4.7722352399270367</v>
      </c>
      <c r="AV315" s="27">
        <v>0.58419518103802748</v>
      </c>
      <c r="AW315" s="28">
        <v>16.876171935962468</v>
      </c>
      <c r="AX315" s="28">
        <v>0.10609191453241351</v>
      </c>
      <c r="AY315" s="28">
        <v>0.35245205279732517</v>
      </c>
      <c r="AZ315" s="28">
        <v>0.26938923089718791</v>
      </c>
      <c r="BA315" s="28">
        <v>2.9255377844340291</v>
      </c>
    </row>
    <row r="316" spans="1:53" s="42" customFormat="1" x14ac:dyDescent="0.2">
      <c r="A316" s="37" t="s">
        <v>442</v>
      </c>
      <c r="B316" s="37" t="s">
        <v>439</v>
      </c>
      <c r="C316" s="37" t="s">
        <v>1859</v>
      </c>
      <c r="D316" s="38"/>
      <c r="E316" s="38"/>
      <c r="F316" s="18" t="s">
        <v>440</v>
      </c>
      <c r="G316" s="22" t="s">
        <v>1350</v>
      </c>
      <c r="H316" s="27" t="s">
        <v>1536</v>
      </c>
      <c r="I316" s="27">
        <v>-5.2422778973623014</v>
      </c>
      <c r="J316" s="27">
        <v>-6.4243939802397172</v>
      </c>
      <c r="K316" s="27">
        <v>-6.2184587122295909</v>
      </c>
      <c r="L316" s="27">
        <v>-3.7872594610579235</v>
      </c>
      <c r="M316" s="27">
        <v>-0.42974949557788023</v>
      </c>
      <c r="N316" s="27">
        <v>8.4310524632866581</v>
      </c>
      <c r="O316" s="27">
        <v>13.485147833676514</v>
      </c>
      <c r="P316" s="27">
        <v>5.0558479560535829</v>
      </c>
      <c r="Q316" s="27">
        <v>-2.1683667194953626</v>
      </c>
      <c r="R316" s="27">
        <v>12.904622932886634</v>
      </c>
      <c r="S316" s="27">
        <v>-1.8357894660511853</v>
      </c>
      <c r="T316" s="27">
        <v>2.1797959042081594</v>
      </c>
      <c r="U316" s="27">
        <v>-7.8416575379172349</v>
      </c>
      <c r="V316" s="27">
        <v>3.668800092967861</v>
      </c>
      <c r="W316" s="27">
        <v>12.321640583868799</v>
      </c>
      <c r="X316" s="27">
        <v>-3.0389204306981221</v>
      </c>
      <c r="Y316" s="27">
        <v>-7.4606207038067858</v>
      </c>
      <c r="Z316" s="27">
        <v>-3.7478300532501119</v>
      </c>
      <c r="AA316" s="27">
        <v>-5.4955190931162745</v>
      </c>
      <c r="AB316" s="27">
        <v>-3.8376132520665407</v>
      </c>
      <c r="AC316" s="27">
        <v>-2.6433408942623471</v>
      </c>
      <c r="AD316" s="27">
        <v>2.3883337056623155</v>
      </c>
      <c r="AE316" s="27">
        <v>16.114156212203156</v>
      </c>
      <c r="AF316" s="27">
        <v>11.310379116059298</v>
      </c>
      <c r="AG316" s="27">
        <v>4.4427930490642753</v>
      </c>
      <c r="AH316" s="27">
        <v>6.9659028811736246</v>
      </c>
      <c r="AI316" s="27">
        <v>9.8320684091492527</v>
      </c>
      <c r="AJ316" s="27">
        <v>10.74764620902906</v>
      </c>
      <c r="AK316" s="27">
        <v>-14.010515887929131</v>
      </c>
      <c r="AL316" s="27">
        <v>3.7158885673580722</v>
      </c>
      <c r="AM316" s="27">
        <v>12.787491044083254</v>
      </c>
      <c r="AN316" s="27">
        <v>-4.5561035596623505</v>
      </c>
      <c r="AO316" s="27">
        <v>5.7405113757647008E-2</v>
      </c>
      <c r="AP316" s="27">
        <v>-2.2555365060920374</v>
      </c>
      <c r="AQ316" s="27">
        <v>-17.967741260588333</v>
      </c>
      <c r="AR316" s="27">
        <v>-5.6116714338506508</v>
      </c>
      <c r="AS316" s="27">
        <v>4.0455403137419355</v>
      </c>
      <c r="AT316" s="27">
        <v>6.7443064810378761</v>
      </c>
      <c r="AU316" s="27">
        <v>-5.6991419026737544</v>
      </c>
      <c r="AV316" s="27">
        <v>-1.8436305570395661</v>
      </c>
      <c r="AW316" s="28">
        <v>17.191960818099528</v>
      </c>
      <c r="AX316" s="28">
        <v>-0.59549336202747716</v>
      </c>
      <c r="AY316" s="28">
        <v>0.2165261378099359</v>
      </c>
      <c r="AZ316" s="28">
        <v>6.3244691054320512E-2</v>
      </c>
      <c r="BA316" s="28">
        <v>2.5721155679919283</v>
      </c>
    </row>
    <row r="317" spans="1:53" s="42" customFormat="1" x14ac:dyDescent="0.2">
      <c r="A317" s="37" t="s">
        <v>442</v>
      </c>
      <c r="B317" s="37" t="s">
        <v>1798</v>
      </c>
      <c r="C317" s="37" t="s">
        <v>1859</v>
      </c>
      <c r="D317" s="38"/>
      <c r="E317" s="38"/>
      <c r="F317" s="22" t="s">
        <v>1832</v>
      </c>
      <c r="G317" s="22" t="s">
        <v>1351</v>
      </c>
      <c r="H317" s="27">
        <v>92.292390892787353</v>
      </c>
      <c r="I317" s="27">
        <v>87.967588880881664</v>
      </c>
      <c r="J317" s="27">
        <v>88.928093444672669</v>
      </c>
      <c r="K317" s="27">
        <v>89.761928054400187</v>
      </c>
      <c r="L317" s="27">
        <v>87.845689646621338</v>
      </c>
      <c r="M317" s="27">
        <v>88.861780561736637</v>
      </c>
      <c r="N317" s="27">
        <v>98.22957437824364</v>
      </c>
      <c r="O317" s="27">
        <v>100.7766148975312</v>
      </c>
      <c r="P317" s="27">
        <v>101.92507584055895</v>
      </c>
      <c r="Q317" s="27">
        <v>100.52996170381843</v>
      </c>
      <c r="R317" s="27">
        <v>102.26293075271815</v>
      </c>
      <c r="S317" s="27">
        <v>102.81205404622733</v>
      </c>
      <c r="T317" s="27">
        <v>104.72013317461573</v>
      </c>
      <c r="U317" s="27">
        <v>105.36559751235188</v>
      </c>
      <c r="V317" s="27">
        <v>104.71346393393821</v>
      </c>
      <c r="W317" s="27">
        <v>103.80913335667769</v>
      </c>
      <c r="X317" s="27">
        <v>103.90701098911241</v>
      </c>
      <c r="Y317" s="27">
        <v>102.81941799718217</v>
      </c>
      <c r="Z317" s="27">
        <v>105.27464156993315</v>
      </c>
      <c r="AA317" s="27">
        <v>105.37852882140241</v>
      </c>
      <c r="AB317" s="27">
        <v>100.62663956465583</v>
      </c>
      <c r="AC317" s="27">
        <v>101.24663175398416</v>
      </c>
      <c r="AD317" s="27">
        <v>103.21725910232722</v>
      </c>
      <c r="AE317" s="27">
        <v>104.50626721811255</v>
      </c>
      <c r="AF317" s="27">
        <v>104.41461578256586</v>
      </c>
      <c r="AG317" s="27">
        <v>102.26074379154835</v>
      </c>
      <c r="AH317" s="27">
        <v>100.13699639655988</v>
      </c>
      <c r="AI317" s="27">
        <v>100.42621035142376</v>
      </c>
      <c r="AJ317" s="27">
        <v>98.521154098863946</v>
      </c>
      <c r="AK317" s="27">
        <v>102.41784082338228</v>
      </c>
      <c r="AL317" s="27">
        <v>99.999999999999957</v>
      </c>
      <c r="AM317" s="27">
        <v>97.601961216982474</v>
      </c>
      <c r="AN317" s="27">
        <v>96.710252241928075</v>
      </c>
      <c r="AO317" s="27">
        <v>98.206544137651321</v>
      </c>
      <c r="AP317" s="27">
        <v>101.95245081426201</v>
      </c>
      <c r="AQ317" s="27">
        <v>104.60069031864674</v>
      </c>
      <c r="AR317" s="27">
        <v>107.72522721990782</v>
      </c>
      <c r="AS317" s="27">
        <v>106.88604276405458</v>
      </c>
      <c r="AT317" s="27">
        <v>106.50820980531562</v>
      </c>
      <c r="AU317" s="27">
        <v>107.55510557379189</v>
      </c>
      <c r="AV317" s="27">
        <v>110.21540215011795</v>
      </c>
      <c r="AW317" s="28">
        <v>109.91841250683265</v>
      </c>
      <c r="AX317" s="28">
        <v>110.69420369020915</v>
      </c>
      <c r="AY317" s="28">
        <v>110.84434071351509</v>
      </c>
      <c r="AZ317" s="28">
        <v>111.07269584712209</v>
      </c>
      <c r="BA317" s="28">
        <v>111.4554076410157</v>
      </c>
    </row>
    <row r="318" spans="1:53" s="122" customFormat="1" ht="15.75" x14ac:dyDescent="0.25">
      <c r="A318" s="98"/>
      <c r="B318" s="98"/>
      <c r="C318" s="98"/>
      <c r="D318" s="98"/>
      <c r="E318" s="98"/>
      <c r="F318" s="119" t="s">
        <v>441</v>
      </c>
      <c r="G318" s="120"/>
      <c r="H318" s="112"/>
      <c r="I318" s="112"/>
      <c r="J318" s="112"/>
      <c r="K318" s="112"/>
      <c r="L318" s="112"/>
      <c r="M318" s="112"/>
      <c r="N318" s="112"/>
      <c r="O318" s="112"/>
      <c r="P318" s="112"/>
      <c r="Q318" s="112"/>
      <c r="R318" s="112"/>
      <c r="S318" s="112"/>
      <c r="T318" s="112"/>
      <c r="U318" s="112"/>
      <c r="V318" s="112"/>
      <c r="W318" s="112"/>
      <c r="X318" s="121"/>
      <c r="Y318" s="121"/>
      <c r="Z318" s="121"/>
      <c r="AA318" s="121"/>
      <c r="AB318" s="121"/>
      <c r="AC318" s="121"/>
      <c r="AD318" s="121"/>
      <c r="AE318" s="121"/>
      <c r="AF318" s="121"/>
      <c r="AG318" s="121"/>
      <c r="AH318" s="121"/>
      <c r="AI318" s="121"/>
      <c r="AJ318" s="121"/>
      <c r="AK318" s="121"/>
      <c r="AL318" s="121"/>
      <c r="AM318" s="121"/>
      <c r="AN318" s="121"/>
      <c r="AO318" s="121"/>
      <c r="AP318" s="121"/>
      <c r="AQ318" s="121"/>
      <c r="AR318" s="121"/>
      <c r="AS318" s="121"/>
      <c r="AT318" s="121"/>
      <c r="AU318" s="121"/>
      <c r="AV318" s="121"/>
      <c r="AW318" s="121"/>
      <c r="AX318" s="121"/>
      <c r="AY318" s="121"/>
      <c r="AZ318" s="121"/>
      <c r="BA318" s="121"/>
    </row>
    <row r="319" spans="1:53" s="104" customFormat="1" x14ac:dyDescent="0.2">
      <c r="A319" s="98"/>
      <c r="B319" s="98"/>
      <c r="C319" s="98"/>
      <c r="D319" s="98"/>
      <c r="E319" s="98"/>
      <c r="F319" s="110" t="s">
        <v>1406</v>
      </c>
      <c r="G319" s="111"/>
      <c r="H319" s="112"/>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c r="AX319" s="113"/>
      <c r="AY319" s="113"/>
      <c r="AZ319" s="113"/>
      <c r="BA319" s="113"/>
    </row>
    <row r="320" spans="1:53" s="42" customFormat="1" x14ac:dyDescent="0.2">
      <c r="A320" s="37" t="s">
        <v>442</v>
      </c>
      <c r="B320" s="37" t="s">
        <v>1407</v>
      </c>
      <c r="C320" s="37"/>
      <c r="D320" s="38"/>
      <c r="E320" s="38"/>
      <c r="F320" s="23" t="s">
        <v>1408</v>
      </c>
      <c r="G320" s="22" t="s">
        <v>1352</v>
      </c>
      <c r="H320" s="27" t="s">
        <v>1536</v>
      </c>
      <c r="I320" s="27" t="s">
        <v>1536</v>
      </c>
      <c r="J320" s="27" t="s">
        <v>1536</v>
      </c>
      <c r="K320" s="27" t="s">
        <v>1536</v>
      </c>
      <c r="L320" s="27" t="s">
        <v>1536</v>
      </c>
      <c r="M320" s="27" t="s">
        <v>1536</v>
      </c>
      <c r="N320" s="27" t="s">
        <v>1536</v>
      </c>
      <c r="O320" s="27" t="s">
        <v>1536</v>
      </c>
      <c r="P320" s="27" t="s">
        <v>1536</v>
      </c>
      <c r="Q320" s="27" t="s">
        <v>1536</v>
      </c>
      <c r="R320" s="27" t="s">
        <v>1536</v>
      </c>
      <c r="S320" s="27" t="s">
        <v>1536</v>
      </c>
      <c r="T320" s="27" t="s">
        <v>1536</v>
      </c>
      <c r="U320" s="27" t="s">
        <v>1536</v>
      </c>
      <c r="V320" s="27" t="s">
        <v>1536</v>
      </c>
      <c r="W320" s="27" t="s">
        <v>1536</v>
      </c>
      <c r="X320" s="27" t="s">
        <v>1536</v>
      </c>
      <c r="Y320" s="27" t="s">
        <v>1536</v>
      </c>
      <c r="Z320" s="27" t="s">
        <v>1536</v>
      </c>
      <c r="AA320" s="27" t="s">
        <v>1536</v>
      </c>
      <c r="AB320" s="27" t="s">
        <v>1536</v>
      </c>
      <c r="AC320" s="27" t="s">
        <v>1536</v>
      </c>
      <c r="AD320" s="27" t="s">
        <v>1536</v>
      </c>
      <c r="AE320" s="27" t="s">
        <v>1536</v>
      </c>
      <c r="AF320" s="27" t="s">
        <v>1536</v>
      </c>
      <c r="AG320" s="27" t="s">
        <v>1536</v>
      </c>
      <c r="AH320" s="27" t="s">
        <v>1536</v>
      </c>
      <c r="AI320" s="27" t="s">
        <v>1536</v>
      </c>
      <c r="AJ320" s="27" t="s">
        <v>1536</v>
      </c>
      <c r="AK320" s="27" t="s">
        <v>1536</v>
      </c>
      <c r="AL320" s="27" t="s">
        <v>1536</v>
      </c>
      <c r="AM320" s="27" t="s">
        <v>1536</v>
      </c>
      <c r="AN320" s="27" t="s">
        <v>1536</v>
      </c>
      <c r="AO320" s="27" t="s">
        <v>1536</v>
      </c>
      <c r="AP320" s="27" t="s">
        <v>1536</v>
      </c>
      <c r="AQ320" s="27" t="s">
        <v>1536</v>
      </c>
      <c r="AR320" s="27" t="s">
        <v>1536</v>
      </c>
      <c r="AS320" s="27" t="s">
        <v>1536</v>
      </c>
      <c r="AT320" s="27" t="s">
        <v>1536</v>
      </c>
      <c r="AU320" s="27" t="s">
        <v>1536</v>
      </c>
      <c r="AV320" s="27" t="s">
        <v>1536</v>
      </c>
      <c r="AW320" s="28" t="s">
        <v>1536</v>
      </c>
      <c r="AX320" s="28" t="s">
        <v>1536</v>
      </c>
      <c r="AY320" s="28" t="s">
        <v>1536</v>
      </c>
      <c r="AZ320" s="28" t="s">
        <v>1536</v>
      </c>
      <c r="BA320" s="28" t="s">
        <v>1536</v>
      </c>
    </row>
    <row r="321" spans="1:53" s="42" customFormat="1" x14ac:dyDescent="0.2">
      <c r="A321" s="37" t="s">
        <v>442</v>
      </c>
      <c r="B321" s="37" t="s">
        <v>1409</v>
      </c>
      <c r="C321" s="37"/>
      <c r="D321" s="38"/>
      <c r="E321" s="38"/>
      <c r="F321" s="23" t="s">
        <v>1410</v>
      </c>
      <c r="G321" s="22" t="s">
        <v>1353</v>
      </c>
      <c r="H321" s="27" t="s">
        <v>1536</v>
      </c>
      <c r="I321" s="27" t="s">
        <v>1536</v>
      </c>
      <c r="J321" s="27" t="s">
        <v>1536</v>
      </c>
      <c r="K321" s="27" t="s">
        <v>1536</v>
      </c>
      <c r="L321" s="27" t="s">
        <v>1536</v>
      </c>
      <c r="M321" s="27" t="s">
        <v>1536</v>
      </c>
      <c r="N321" s="27" t="s">
        <v>1536</v>
      </c>
      <c r="O321" s="27" t="s">
        <v>1536</v>
      </c>
      <c r="P321" s="27" t="s">
        <v>1536</v>
      </c>
      <c r="Q321" s="27" t="s">
        <v>1536</v>
      </c>
      <c r="R321" s="27" t="s">
        <v>1536</v>
      </c>
      <c r="S321" s="27" t="s">
        <v>1536</v>
      </c>
      <c r="T321" s="27" t="s">
        <v>1536</v>
      </c>
      <c r="U321" s="27" t="s">
        <v>1536</v>
      </c>
      <c r="V321" s="27" t="s">
        <v>1536</v>
      </c>
      <c r="W321" s="27" t="s">
        <v>1536</v>
      </c>
      <c r="X321" s="27" t="s">
        <v>1536</v>
      </c>
      <c r="Y321" s="27" t="s">
        <v>1536</v>
      </c>
      <c r="Z321" s="27" t="s">
        <v>1536</v>
      </c>
      <c r="AA321" s="27" t="s">
        <v>1536</v>
      </c>
      <c r="AB321" s="27" t="s">
        <v>1536</v>
      </c>
      <c r="AC321" s="27" t="s">
        <v>1536</v>
      </c>
      <c r="AD321" s="27" t="s">
        <v>1536</v>
      </c>
      <c r="AE321" s="27" t="s">
        <v>1536</v>
      </c>
      <c r="AF321" s="27" t="s">
        <v>1536</v>
      </c>
      <c r="AG321" s="27" t="s">
        <v>1536</v>
      </c>
      <c r="AH321" s="27" t="s">
        <v>1536</v>
      </c>
      <c r="AI321" s="27" t="s">
        <v>1536</v>
      </c>
      <c r="AJ321" s="27" t="s">
        <v>1536</v>
      </c>
      <c r="AK321" s="27" t="s">
        <v>1536</v>
      </c>
      <c r="AL321" s="27" t="s">
        <v>1536</v>
      </c>
      <c r="AM321" s="27" t="s">
        <v>1536</v>
      </c>
      <c r="AN321" s="27" t="s">
        <v>1536</v>
      </c>
      <c r="AO321" s="27" t="s">
        <v>1536</v>
      </c>
      <c r="AP321" s="27" t="s">
        <v>1536</v>
      </c>
      <c r="AQ321" s="27" t="s">
        <v>1536</v>
      </c>
      <c r="AR321" s="27" t="s">
        <v>1536</v>
      </c>
      <c r="AS321" s="27" t="s">
        <v>1536</v>
      </c>
      <c r="AT321" s="27" t="s">
        <v>1536</v>
      </c>
      <c r="AU321" s="27" t="s">
        <v>1536</v>
      </c>
      <c r="AV321" s="27" t="s">
        <v>1536</v>
      </c>
      <c r="AW321" s="28" t="s">
        <v>1536</v>
      </c>
      <c r="AX321" s="28" t="s">
        <v>1536</v>
      </c>
      <c r="AY321" s="28" t="s">
        <v>1536</v>
      </c>
      <c r="AZ321" s="28" t="s">
        <v>1536</v>
      </c>
      <c r="BA321" s="28" t="s">
        <v>1536</v>
      </c>
    </row>
    <row r="322" spans="1:53" s="42" customFormat="1" x14ac:dyDescent="0.2">
      <c r="A322" s="37" t="s">
        <v>442</v>
      </c>
      <c r="B322" s="37" t="s">
        <v>1411</v>
      </c>
      <c r="C322" s="37"/>
      <c r="D322" s="38"/>
      <c r="E322" s="38"/>
      <c r="F322" s="23" t="s">
        <v>1412</v>
      </c>
      <c r="G322" s="22" t="s">
        <v>1354</v>
      </c>
      <c r="H322" s="27" t="s">
        <v>1536</v>
      </c>
      <c r="I322" s="27" t="s">
        <v>1536</v>
      </c>
      <c r="J322" s="27" t="s">
        <v>1536</v>
      </c>
      <c r="K322" s="27" t="s">
        <v>1536</v>
      </c>
      <c r="L322" s="27" t="s">
        <v>1536</v>
      </c>
      <c r="M322" s="27" t="s">
        <v>1536</v>
      </c>
      <c r="N322" s="27" t="s">
        <v>1536</v>
      </c>
      <c r="O322" s="27" t="s">
        <v>1536</v>
      </c>
      <c r="P322" s="27" t="s">
        <v>1536</v>
      </c>
      <c r="Q322" s="27" t="s">
        <v>1536</v>
      </c>
      <c r="R322" s="27" t="s">
        <v>1536</v>
      </c>
      <c r="S322" s="27" t="s">
        <v>1536</v>
      </c>
      <c r="T322" s="27" t="s">
        <v>1536</v>
      </c>
      <c r="U322" s="27" t="s">
        <v>1536</v>
      </c>
      <c r="V322" s="27" t="s">
        <v>1536</v>
      </c>
      <c r="W322" s="27" t="s">
        <v>1536</v>
      </c>
      <c r="X322" s="27" t="s">
        <v>1536</v>
      </c>
      <c r="Y322" s="27" t="s">
        <v>1536</v>
      </c>
      <c r="Z322" s="27" t="s">
        <v>1536</v>
      </c>
      <c r="AA322" s="27" t="s">
        <v>1536</v>
      </c>
      <c r="AB322" s="27" t="s">
        <v>1536</v>
      </c>
      <c r="AC322" s="27" t="s">
        <v>1536</v>
      </c>
      <c r="AD322" s="27" t="s">
        <v>1536</v>
      </c>
      <c r="AE322" s="27" t="s">
        <v>1536</v>
      </c>
      <c r="AF322" s="27" t="s">
        <v>1536</v>
      </c>
      <c r="AG322" s="27" t="s">
        <v>1536</v>
      </c>
      <c r="AH322" s="27" t="s">
        <v>1536</v>
      </c>
      <c r="AI322" s="27" t="s">
        <v>1536</v>
      </c>
      <c r="AJ322" s="27" t="s">
        <v>1536</v>
      </c>
      <c r="AK322" s="27" t="s">
        <v>1536</v>
      </c>
      <c r="AL322" s="27" t="s">
        <v>1536</v>
      </c>
      <c r="AM322" s="27" t="s">
        <v>1536</v>
      </c>
      <c r="AN322" s="27" t="s">
        <v>1536</v>
      </c>
      <c r="AO322" s="27" t="s">
        <v>1536</v>
      </c>
      <c r="AP322" s="27" t="s">
        <v>1536</v>
      </c>
      <c r="AQ322" s="27" t="s">
        <v>1536</v>
      </c>
      <c r="AR322" s="27" t="s">
        <v>1536</v>
      </c>
      <c r="AS322" s="27" t="s">
        <v>1536</v>
      </c>
      <c r="AT322" s="27" t="s">
        <v>1536</v>
      </c>
      <c r="AU322" s="27" t="s">
        <v>1536</v>
      </c>
      <c r="AV322" s="27" t="s">
        <v>1536</v>
      </c>
      <c r="AW322" s="28" t="s">
        <v>1536</v>
      </c>
      <c r="AX322" s="28" t="s">
        <v>1536</v>
      </c>
      <c r="AY322" s="28" t="s">
        <v>1536</v>
      </c>
      <c r="AZ322" s="28" t="s">
        <v>1536</v>
      </c>
      <c r="BA322" s="28" t="s">
        <v>1536</v>
      </c>
    </row>
    <row r="323" spans="1:53" s="42" customFormat="1" x14ac:dyDescent="0.2">
      <c r="A323" s="37" t="s">
        <v>442</v>
      </c>
      <c r="B323" s="37" t="s">
        <v>1413</v>
      </c>
      <c r="C323" s="37"/>
      <c r="D323" s="38"/>
      <c r="E323" s="38"/>
      <c r="F323" s="23" t="s">
        <v>1414</v>
      </c>
      <c r="G323" s="22" t="s">
        <v>1355</v>
      </c>
      <c r="H323" s="27" t="s">
        <v>1536</v>
      </c>
      <c r="I323" s="27" t="s">
        <v>1536</v>
      </c>
      <c r="J323" s="27" t="s">
        <v>1536</v>
      </c>
      <c r="K323" s="27" t="s">
        <v>1536</v>
      </c>
      <c r="L323" s="27" t="s">
        <v>1536</v>
      </c>
      <c r="M323" s="27" t="s">
        <v>1536</v>
      </c>
      <c r="N323" s="27" t="s">
        <v>1536</v>
      </c>
      <c r="O323" s="27" t="s">
        <v>1536</v>
      </c>
      <c r="P323" s="27" t="s">
        <v>1536</v>
      </c>
      <c r="Q323" s="27" t="s">
        <v>1536</v>
      </c>
      <c r="R323" s="27" t="s">
        <v>1536</v>
      </c>
      <c r="S323" s="27" t="s">
        <v>1536</v>
      </c>
      <c r="T323" s="27" t="s">
        <v>1536</v>
      </c>
      <c r="U323" s="27" t="s">
        <v>1536</v>
      </c>
      <c r="V323" s="27" t="s">
        <v>1536</v>
      </c>
      <c r="W323" s="27" t="s">
        <v>1536</v>
      </c>
      <c r="X323" s="27" t="s">
        <v>1536</v>
      </c>
      <c r="Y323" s="27" t="s">
        <v>1536</v>
      </c>
      <c r="Z323" s="27" t="s">
        <v>1536</v>
      </c>
      <c r="AA323" s="27" t="s">
        <v>1536</v>
      </c>
      <c r="AB323" s="27" t="s">
        <v>1536</v>
      </c>
      <c r="AC323" s="27" t="s">
        <v>1536</v>
      </c>
      <c r="AD323" s="27" t="s">
        <v>1536</v>
      </c>
      <c r="AE323" s="27" t="s">
        <v>1536</v>
      </c>
      <c r="AF323" s="27" t="s">
        <v>1536</v>
      </c>
      <c r="AG323" s="27" t="s">
        <v>1536</v>
      </c>
      <c r="AH323" s="27" t="s">
        <v>1536</v>
      </c>
      <c r="AI323" s="27" t="s">
        <v>1536</v>
      </c>
      <c r="AJ323" s="27" t="s">
        <v>1536</v>
      </c>
      <c r="AK323" s="27" t="s">
        <v>1536</v>
      </c>
      <c r="AL323" s="27" t="s">
        <v>1536</v>
      </c>
      <c r="AM323" s="27" t="s">
        <v>1536</v>
      </c>
      <c r="AN323" s="27" t="s">
        <v>1536</v>
      </c>
      <c r="AO323" s="27" t="s">
        <v>1536</v>
      </c>
      <c r="AP323" s="27" t="s">
        <v>1536</v>
      </c>
      <c r="AQ323" s="27" t="s">
        <v>1536</v>
      </c>
      <c r="AR323" s="27" t="s">
        <v>1536</v>
      </c>
      <c r="AS323" s="27" t="s">
        <v>1536</v>
      </c>
      <c r="AT323" s="27" t="s">
        <v>1536</v>
      </c>
      <c r="AU323" s="27" t="s">
        <v>1536</v>
      </c>
      <c r="AV323" s="27" t="s">
        <v>1536</v>
      </c>
      <c r="AW323" s="28" t="s">
        <v>1536</v>
      </c>
      <c r="AX323" s="28" t="s">
        <v>1536</v>
      </c>
      <c r="AY323" s="28" t="s">
        <v>1536</v>
      </c>
      <c r="AZ323" s="28" t="s">
        <v>1536</v>
      </c>
      <c r="BA323" s="28" t="s">
        <v>1536</v>
      </c>
    </row>
    <row r="324" spans="1:53" s="104" customFormat="1" x14ac:dyDescent="0.2">
      <c r="A324" s="98"/>
      <c r="B324" s="98"/>
      <c r="C324" s="98"/>
      <c r="D324" s="98"/>
      <c r="E324" s="98"/>
      <c r="F324" s="110" t="s">
        <v>1415</v>
      </c>
      <c r="G324" s="111"/>
      <c r="H324" s="112"/>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c r="AX324" s="113"/>
      <c r="AY324" s="113"/>
      <c r="AZ324" s="113"/>
      <c r="BA324" s="113"/>
    </row>
    <row r="325" spans="1:53" s="42" customFormat="1" x14ac:dyDescent="0.2">
      <c r="A325" s="37" t="s">
        <v>442</v>
      </c>
      <c r="B325" s="37" t="s">
        <v>1416</v>
      </c>
      <c r="C325" s="37"/>
      <c r="D325" s="38"/>
      <c r="E325" s="38"/>
      <c r="F325" s="23" t="s">
        <v>1417</v>
      </c>
      <c r="G325" s="22" t="s">
        <v>1356</v>
      </c>
      <c r="H325" s="27" t="s">
        <v>1536</v>
      </c>
      <c r="I325" s="27" t="s">
        <v>1536</v>
      </c>
      <c r="J325" s="27" t="s">
        <v>1536</v>
      </c>
      <c r="K325" s="27" t="s">
        <v>1536</v>
      </c>
      <c r="L325" s="27" t="s">
        <v>1536</v>
      </c>
      <c r="M325" s="27" t="s">
        <v>1536</v>
      </c>
      <c r="N325" s="27" t="s">
        <v>1536</v>
      </c>
      <c r="O325" s="27" t="s">
        <v>1536</v>
      </c>
      <c r="P325" s="27" t="s">
        <v>1536</v>
      </c>
      <c r="Q325" s="27" t="s">
        <v>1536</v>
      </c>
      <c r="R325" s="27" t="s">
        <v>1536</v>
      </c>
      <c r="S325" s="27" t="s">
        <v>1536</v>
      </c>
      <c r="T325" s="27" t="s">
        <v>1536</v>
      </c>
      <c r="U325" s="27" t="s">
        <v>1536</v>
      </c>
      <c r="V325" s="27" t="s">
        <v>1536</v>
      </c>
      <c r="W325" s="27" t="s">
        <v>1536</v>
      </c>
      <c r="X325" s="27" t="s">
        <v>1536</v>
      </c>
      <c r="Y325" s="27" t="s">
        <v>1536</v>
      </c>
      <c r="Z325" s="27" t="s">
        <v>1536</v>
      </c>
      <c r="AA325" s="27" t="s">
        <v>1536</v>
      </c>
      <c r="AB325" s="27" t="s">
        <v>1536</v>
      </c>
      <c r="AC325" s="27" t="s">
        <v>1536</v>
      </c>
      <c r="AD325" s="27" t="s">
        <v>1536</v>
      </c>
      <c r="AE325" s="27" t="s">
        <v>1536</v>
      </c>
      <c r="AF325" s="27" t="s">
        <v>1536</v>
      </c>
      <c r="AG325" s="27" t="s">
        <v>1536</v>
      </c>
      <c r="AH325" s="27" t="s">
        <v>1536</v>
      </c>
      <c r="AI325" s="27" t="s">
        <v>1536</v>
      </c>
      <c r="AJ325" s="27" t="s">
        <v>1536</v>
      </c>
      <c r="AK325" s="27" t="s">
        <v>1536</v>
      </c>
      <c r="AL325" s="27" t="s">
        <v>1536</v>
      </c>
      <c r="AM325" s="27" t="s">
        <v>1536</v>
      </c>
      <c r="AN325" s="27" t="s">
        <v>1536</v>
      </c>
      <c r="AO325" s="27" t="s">
        <v>1536</v>
      </c>
      <c r="AP325" s="27" t="s">
        <v>1536</v>
      </c>
      <c r="AQ325" s="27" t="s">
        <v>1536</v>
      </c>
      <c r="AR325" s="27" t="s">
        <v>1536</v>
      </c>
      <c r="AS325" s="27" t="s">
        <v>1536</v>
      </c>
      <c r="AT325" s="27" t="s">
        <v>1536</v>
      </c>
      <c r="AU325" s="27" t="s">
        <v>1536</v>
      </c>
      <c r="AV325" s="27" t="s">
        <v>1536</v>
      </c>
      <c r="AW325" s="28" t="s">
        <v>1536</v>
      </c>
      <c r="AX325" s="28" t="s">
        <v>1536</v>
      </c>
      <c r="AY325" s="28" t="s">
        <v>1536</v>
      </c>
      <c r="AZ325" s="28" t="s">
        <v>1536</v>
      </c>
      <c r="BA325" s="28" t="s">
        <v>1536</v>
      </c>
    </row>
    <row r="326" spans="1:53" s="42" customFormat="1" x14ac:dyDescent="0.2">
      <c r="A326" s="37" t="s">
        <v>442</v>
      </c>
      <c r="B326" s="37" t="s">
        <v>1418</v>
      </c>
      <c r="C326" s="37"/>
      <c r="D326" s="38"/>
      <c r="E326" s="38"/>
      <c r="F326" s="23" t="s">
        <v>1419</v>
      </c>
      <c r="G326" s="22" t="s">
        <v>1357</v>
      </c>
      <c r="H326" s="27" t="s">
        <v>1536</v>
      </c>
      <c r="I326" s="27" t="s">
        <v>1536</v>
      </c>
      <c r="J326" s="27" t="s">
        <v>1536</v>
      </c>
      <c r="K326" s="27" t="s">
        <v>1536</v>
      </c>
      <c r="L326" s="27" t="s">
        <v>1536</v>
      </c>
      <c r="M326" s="27" t="s">
        <v>1536</v>
      </c>
      <c r="N326" s="27" t="s">
        <v>1536</v>
      </c>
      <c r="O326" s="27" t="s">
        <v>1536</v>
      </c>
      <c r="P326" s="27" t="s">
        <v>1536</v>
      </c>
      <c r="Q326" s="27" t="s">
        <v>1536</v>
      </c>
      <c r="R326" s="27" t="s">
        <v>1536</v>
      </c>
      <c r="S326" s="27" t="s">
        <v>1536</v>
      </c>
      <c r="T326" s="27" t="s">
        <v>1536</v>
      </c>
      <c r="U326" s="27" t="s">
        <v>1536</v>
      </c>
      <c r="V326" s="27" t="s">
        <v>1536</v>
      </c>
      <c r="W326" s="27" t="s">
        <v>1536</v>
      </c>
      <c r="X326" s="27" t="s">
        <v>1536</v>
      </c>
      <c r="Y326" s="27" t="s">
        <v>1536</v>
      </c>
      <c r="Z326" s="27" t="s">
        <v>1536</v>
      </c>
      <c r="AA326" s="27" t="s">
        <v>1536</v>
      </c>
      <c r="AB326" s="27" t="s">
        <v>1536</v>
      </c>
      <c r="AC326" s="27" t="s">
        <v>1536</v>
      </c>
      <c r="AD326" s="27" t="s">
        <v>1536</v>
      </c>
      <c r="AE326" s="27" t="s">
        <v>1536</v>
      </c>
      <c r="AF326" s="27" t="s">
        <v>1536</v>
      </c>
      <c r="AG326" s="27" t="s">
        <v>1536</v>
      </c>
      <c r="AH326" s="27" t="s">
        <v>1536</v>
      </c>
      <c r="AI326" s="27" t="s">
        <v>1536</v>
      </c>
      <c r="AJ326" s="27" t="s">
        <v>1536</v>
      </c>
      <c r="AK326" s="27" t="s">
        <v>1536</v>
      </c>
      <c r="AL326" s="27" t="s">
        <v>1536</v>
      </c>
      <c r="AM326" s="27" t="s">
        <v>1536</v>
      </c>
      <c r="AN326" s="27" t="s">
        <v>1536</v>
      </c>
      <c r="AO326" s="27" t="s">
        <v>1536</v>
      </c>
      <c r="AP326" s="27" t="s">
        <v>1536</v>
      </c>
      <c r="AQ326" s="27" t="s">
        <v>1536</v>
      </c>
      <c r="AR326" s="27" t="s">
        <v>1536</v>
      </c>
      <c r="AS326" s="27" t="s">
        <v>1536</v>
      </c>
      <c r="AT326" s="27" t="s">
        <v>1536</v>
      </c>
      <c r="AU326" s="27" t="s">
        <v>1536</v>
      </c>
      <c r="AV326" s="27" t="s">
        <v>1536</v>
      </c>
      <c r="AW326" s="28" t="s">
        <v>1536</v>
      </c>
      <c r="AX326" s="28" t="s">
        <v>1536</v>
      </c>
      <c r="AY326" s="28" t="s">
        <v>1536</v>
      </c>
      <c r="AZ326" s="28" t="s">
        <v>1536</v>
      </c>
      <c r="BA326" s="28" t="s">
        <v>1536</v>
      </c>
    </row>
    <row r="327" spans="1:53" s="42" customFormat="1" x14ac:dyDescent="0.2">
      <c r="A327" s="37" t="s">
        <v>442</v>
      </c>
      <c r="B327" s="37" t="s">
        <v>1420</v>
      </c>
      <c r="C327" s="37"/>
      <c r="D327" s="38"/>
      <c r="E327" s="38"/>
      <c r="F327" s="23" t="s">
        <v>1421</v>
      </c>
      <c r="G327" s="22" t="s">
        <v>1358</v>
      </c>
      <c r="H327" s="27" t="s">
        <v>1536</v>
      </c>
      <c r="I327" s="27" t="s">
        <v>1536</v>
      </c>
      <c r="J327" s="27" t="s">
        <v>1536</v>
      </c>
      <c r="K327" s="27" t="s">
        <v>1536</v>
      </c>
      <c r="L327" s="27" t="s">
        <v>1536</v>
      </c>
      <c r="M327" s="27" t="s">
        <v>1536</v>
      </c>
      <c r="N327" s="27" t="s">
        <v>1536</v>
      </c>
      <c r="O327" s="27" t="s">
        <v>1536</v>
      </c>
      <c r="P327" s="27" t="s">
        <v>1536</v>
      </c>
      <c r="Q327" s="27" t="s">
        <v>1536</v>
      </c>
      <c r="R327" s="27" t="s">
        <v>1536</v>
      </c>
      <c r="S327" s="27" t="s">
        <v>1536</v>
      </c>
      <c r="T327" s="27" t="s">
        <v>1536</v>
      </c>
      <c r="U327" s="27" t="s">
        <v>1536</v>
      </c>
      <c r="V327" s="27" t="s">
        <v>1536</v>
      </c>
      <c r="W327" s="27" t="s">
        <v>1536</v>
      </c>
      <c r="X327" s="27" t="s">
        <v>1536</v>
      </c>
      <c r="Y327" s="27" t="s">
        <v>1536</v>
      </c>
      <c r="Z327" s="27" t="s">
        <v>1536</v>
      </c>
      <c r="AA327" s="27" t="s">
        <v>1536</v>
      </c>
      <c r="AB327" s="27" t="s">
        <v>1536</v>
      </c>
      <c r="AC327" s="27" t="s">
        <v>1536</v>
      </c>
      <c r="AD327" s="27" t="s">
        <v>1536</v>
      </c>
      <c r="AE327" s="27" t="s">
        <v>1536</v>
      </c>
      <c r="AF327" s="27" t="s">
        <v>1536</v>
      </c>
      <c r="AG327" s="27" t="s">
        <v>1536</v>
      </c>
      <c r="AH327" s="27" t="s">
        <v>1536</v>
      </c>
      <c r="AI327" s="27" t="s">
        <v>1536</v>
      </c>
      <c r="AJ327" s="27" t="s">
        <v>1536</v>
      </c>
      <c r="AK327" s="27" t="s">
        <v>1536</v>
      </c>
      <c r="AL327" s="27" t="s">
        <v>1536</v>
      </c>
      <c r="AM327" s="27" t="s">
        <v>1536</v>
      </c>
      <c r="AN327" s="27" t="s">
        <v>1536</v>
      </c>
      <c r="AO327" s="27" t="s">
        <v>1536</v>
      </c>
      <c r="AP327" s="27" t="s">
        <v>1536</v>
      </c>
      <c r="AQ327" s="27" t="s">
        <v>1536</v>
      </c>
      <c r="AR327" s="27" t="s">
        <v>1536</v>
      </c>
      <c r="AS327" s="27" t="s">
        <v>1536</v>
      </c>
      <c r="AT327" s="27" t="s">
        <v>1536</v>
      </c>
      <c r="AU327" s="27" t="s">
        <v>1536</v>
      </c>
      <c r="AV327" s="27" t="s">
        <v>1536</v>
      </c>
      <c r="AW327" s="28" t="s">
        <v>1536</v>
      </c>
      <c r="AX327" s="28" t="s">
        <v>1536</v>
      </c>
      <c r="AY327" s="28" t="s">
        <v>1536</v>
      </c>
      <c r="AZ327" s="28" t="s">
        <v>1536</v>
      </c>
      <c r="BA327" s="28" t="s">
        <v>1536</v>
      </c>
    </row>
    <row r="328" spans="1:53" s="42" customFormat="1" x14ac:dyDescent="0.2">
      <c r="A328" s="37" t="s">
        <v>442</v>
      </c>
      <c r="B328" s="37" t="s">
        <v>1426</v>
      </c>
      <c r="C328" s="37"/>
      <c r="D328" s="38"/>
      <c r="E328" s="38"/>
      <c r="F328" s="23" t="s">
        <v>1427</v>
      </c>
      <c r="G328" s="22" t="s">
        <v>1359</v>
      </c>
      <c r="H328" s="27" t="s">
        <v>1536</v>
      </c>
      <c r="I328" s="27" t="s">
        <v>1536</v>
      </c>
      <c r="J328" s="27" t="s">
        <v>1536</v>
      </c>
      <c r="K328" s="27" t="s">
        <v>1536</v>
      </c>
      <c r="L328" s="27" t="s">
        <v>1536</v>
      </c>
      <c r="M328" s="27" t="s">
        <v>1536</v>
      </c>
      <c r="N328" s="27" t="s">
        <v>1536</v>
      </c>
      <c r="O328" s="27" t="s">
        <v>1536</v>
      </c>
      <c r="P328" s="27" t="s">
        <v>1536</v>
      </c>
      <c r="Q328" s="27" t="s">
        <v>1536</v>
      </c>
      <c r="R328" s="27" t="s">
        <v>1536</v>
      </c>
      <c r="S328" s="27" t="s">
        <v>1536</v>
      </c>
      <c r="T328" s="27" t="s">
        <v>1536</v>
      </c>
      <c r="U328" s="27" t="s">
        <v>1536</v>
      </c>
      <c r="V328" s="27" t="s">
        <v>1536</v>
      </c>
      <c r="W328" s="27" t="s">
        <v>1536</v>
      </c>
      <c r="X328" s="27" t="s">
        <v>1536</v>
      </c>
      <c r="Y328" s="27" t="s">
        <v>1536</v>
      </c>
      <c r="Z328" s="27" t="s">
        <v>1536</v>
      </c>
      <c r="AA328" s="27" t="s">
        <v>1536</v>
      </c>
      <c r="AB328" s="27" t="s">
        <v>1536</v>
      </c>
      <c r="AC328" s="27" t="s">
        <v>1536</v>
      </c>
      <c r="AD328" s="27" t="s">
        <v>1536</v>
      </c>
      <c r="AE328" s="27" t="s">
        <v>1536</v>
      </c>
      <c r="AF328" s="27" t="s">
        <v>1536</v>
      </c>
      <c r="AG328" s="27" t="s">
        <v>1536</v>
      </c>
      <c r="AH328" s="27" t="s">
        <v>1536</v>
      </c>
      <c r="AI328" s="27" t="s">
        <v>1536</v>
      </c>
      <c r="AJ328" s="27" t="s">
        <v>1536</v>
      </c>
      <c r="AK328" s="27" t="s">
        <v>1536</v>
      </c>
      <c r="AL328" s="27" t="s">
        <v>1536</v>
      </c>
      <c r="AM328" s="27" t="s">
        <v>1536</v>
      </c>
      <c r="AN328" s="27" t="s">
        <v>1536</v>
      </c>
      <c r="AO328" s="27" t="s">
        <v>1536</v>
      </c>
      <c r="AP328" s="27" t="s">
        <v>1536</v>
      </c>
      <c r="AQ328" s="27" t="s">
        <v>1536</v>
      </c>
      <c r="AR328" s="27" t="s">
        <v>1536</v>
      </c>
      <c r="AS328" s="27" t="s">
        <v>1536</v>
      </c>
      <c r="AT328" s="27" t="s">
        <v>1536</v>
      </c>
      <c r="AU328" s="27" t="s">
        <v>1536</v>
      </c>
      <c r="AV328" s="27" t="s">
        <v>1536</v>
      </c>
      <c r="AW328" s="28" t="s">
        <v>1536</v>
      </c>
      <c r="AX328" s="28" t="s">
        <v>1536</v>
      </c>
      <c r="AY328" s="28" t="s">
        <v>1536</v>
      </c>
      <c r="AZ328" s="28" t="s">
        <v>1536</v>
      </c>
      <c r="BA328" s="28" t="s">
        <v>1536</v>
      </c>
    </row>
    <row r="329" spans="1:53" s="104" customFormat="1" x14ac:dyDescent="0.2">
      <c r="A329" s="98"/>
      <c r="B329" s="98"/>
      <c r="C329" s="98"/>
      <c r="D329" s="98"/>
      <c r="E329" s="98"/>
      <c r="F329" s="110" t="s">
        <v>1428</v>
      </c>
      <c r="G329" s="111"/>
      <c r="H329" s="112"/>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row>
    <row r="330" spans="1:53" s="42" customFormat="1" x14ac:dyDescent="0.2">
      <c r="A330" s="37" t="s">
        <v>442</v>
      </c>
      <c r="B330" s="37" t="s">
        <v>1429</v>
      </c>
      <c r="C330" s="37"/>
      <c r="D330" s="38"/>
      <c r="E330" s="38"/>
      <c r="F330" s="65" t="s">
        <v>1430</v>
      </c>
      <c r="G330" s="22" t="s">
        <v>1360</v>
      </c>
      <c r="H330" s="27" t="s">
        <v>1536</v>
      </c>
      <c r="I330" s="27" t="s">
        <v>1536</v>
      </c>
      <c r="J330" s="27" t="s">
        <v>1536</v>
      </c>
      <c r="K330" s="27" t="s">
        <v>1536</v>
      </c>
      <c r="L330" s="27" t="s">
        <v>1536</v>
      </c>
      <c r="M330" s="27" t="s">
        <v>1536</v>
      </c>
      <c r="N330" s="27" t="s">
        <v>1536</v>
      </c>
      <c r="O330" s="27" t="s">
        <v>1536</v>
      </c>
      <c r="P330" s="27" t="s">
        <v>1536</v>
      </c>
      <c r="Q330" s="27" t="s">
        <v>1536</v>
      </c>
      <c r="R330" s="27" t="s">
        <v>1536</v>
      </c>
      <c r="S330" s="27" t="s">
        <v>1536</v>
      </c>
      <c r="T330" s="27" t="s">
        <v>1536</v>
      </c>
      <c r="U330" s="27" t="s">
        <v>1536</v>
      </c>
      <c r="V330" s="27" t="s">
        <v>1536</v>
      </c>
      <c r="W330" s="27" t="s">
        <v>1536</v>
      </c>
      <c r="X330" s="27" t="s">
        <v>1536</v>
      </c>
      <c r="Y330" s="27" t="s">
        <v>1536</v>
      </c>
      <c r="Z330" s="27" t="s">
        <v>1536</v>
      </c>
      <c r="AA330" s="27" t="s">
        <v>1536</v>
      </c>
      <c r="AB330" s="27" t="s">
        <v>1536</v>
      </c>
      <c r="AC330" s="27" t="s">
        <v>1536</v>
      </c>
      <c r="AD330" s="27" t="s">
        <v>1536</v>
      </c>
      <c r="AE330" s="27" t="s">
        <v>1536</v>
      </c>
      <c r="AF330" s="27" t="s">
        <v>1536</v>
      </c>
      <c r="AG330" s="27" t="s">
        <v>1536</v>
      </c>
      <c r="AH330" s="27" t="s">
        <v>1536</v>
      </c>
      <c r="AI330" s="27" t="s">
        <v>1536</v>
      </c>
      <c r="AJ330" s="27" t="s">
        <v>1536</v>
      </c>
      <c r="AK330" s="27" t="s">
        <v>1536</v>
      </c>
      <c r="AL330" s="27" t="s">
        <v>1536</v>
      </c>
      <c r="AM330" s="27" t="s">
        <v>1536</v>
      </c>
      <c r="AN330" s="27" t="s">
        <v>1536</v>
      </c>
      <c r="AO330" s="27" t="s">
        <v>1536</v>
      </c>
      <c r="AP330" s="27" t="s">
        <v>1536</v>
      </c>
      <c r="AQ330" s="27" t="s">
        <v>1536</v>
      </c>
      <c r="AR330" s="27" t="s">
        <v>1536</v>
      </c>
      <c r="AS330" s="27" t="s">
        <v>1536</v>
      </c>
      <c r="AT330" s="27" t="s">
        <v>1536</v>
      </c>
      <c r="AU330" s="27" t="s">
        <v>1536</v>
      </c>
      <c r="AV330" s="27" t="s">
        <v>1536</v>
      </c>
      <c r="AW330" s="28" t="s">
        <v>1536</v>
      </c>
      <c r="AX330" s="28" t="s">
        <v>1536</v>
      </c>
      <c r="AY330" s="28" t="s">
        <v>1536</v>
      </c>
      <c r="AZ330" s="28" t="s">
        <v>1536</v>
      </c>
      <c r="BA330" s="28" t="s">
        <v>1536</v>
      </c>
    </row>
    <row r="331" spans="1:53" s="42" customFormat="1" x14ac:dyDescent="0.2">
      <c r="A331" s="37" t="s">
        <v>442</v>
      </c>
      <c r="B331" s="37" t="s">
        <v>1431</v>
      </c>
      <c r="C331" s="37"/>
      <c r="D331" s="38"/>
      <c r="E331" s="38"/>
      <c r="F331" s="65" t="s">
        <v>1432</v>
      </c>
      <c r="G331" s="22" t="s">
        <v>1361</v>
      </c>
      <c r="H331" s="27" t="s">
        <v>1536</v>
      </c>
      <c r="I331" s="27" t="s">
        <v>1536</v>
      </c>
      <c r="J331" s="27" t="s">
        <v>1536</v>
      </c>
      <c r="K331" s="27" t="s">
        <v>1536</v>
      </c>
      <c r="L331" s="27" t="s">
        <v>1536</v>
      </c>
      <c r="M331" s="27" t="s">
        <v>1536</v>
      </c>
      <c r="N331" s="27" t="s">
        <v>1536</v>
      </c>
      <c r="O331" s="27" t="s">
        <v>1536</v>
      </c>
      <c r="P331" s="27" t="s">
        <v>1536</v>
      </c>
      <c r="Q331" s="27" t="s">
        <v>1536</v>
      </c>
      <c r="R331" s="27" t="s">
        <v>1536</v>
      </c>
      <c r="S331" s="27" t="s">
        <v>1536</v>
      </c>
      <c r="T331" s="27" t="s">
        <v>1536</v>
      </c>
      <c r="U331" s="27" t="s">
        <v>1536</v>
      </c>
      <c r="V331" s="27" t="s">
        <v>1536</v>
      </c>
      <c r="W331" s="27" t="s">
        <v>1536</v>
      </c>
      <c r="X331" s="27" t="s">
        <v>1536</v>
      </c>
      <c r="Y331" s="27" t="s">
        <v>1536</v>
      </c>
      <c r="Z331" s="27" t="s">
        <v>1536</v>
      </c>
      <c r="AA331" s="27" t="s">
        <v>1536</v>
      </c>
      <c r="AB331" s="27" t="s">
        <v>1536</v>
      </c>
      <c r="AC331" s="27" t="s">
        <v>1536</v>
      </c>
      <c r="AD331" s="27" t="s">
        <v>1536</v>
      </c>
      <c r="AE331" s="27" t="s">
        <v>1536</v>
      </c>
      <c r="AF331" s="27" t="s">
        <v>1536</v>
      </c>
      <c r="AG331" s="27" t="s">
        <v>1536</v>
      </c>
      <c r="AH331" s="27" t="s">
        <v>1536</v>
      </c>
      <c r="AI331" s="27" t="s">
        <v>1536</v>
      </c>
      <c r="AJ331" s="27" t="s">
        <v>1536</v>
      </c>
      <c r="AK331" s="27" t="s">
        <v>1536</v>
      </c>
      <c r="AL331" s="27" t="s">
        <v>1536</v>
      </c>
      <c r="AM331" s="27" t="s">
        <v>1536</v>
      </c>
      <c r="AN331" s="27" t="s">
        <v>1536</v>
      </c>
      <c r="AO331" s="27" t="s">
        <v>1536</v>
      </c>
      <c r="AP331" s="27" t="s">
        <v>1536</v>
      </c>
      <c r="AQ331" s="27" t="s">
        <v>1536</v>
      </c>
      <c r="AR331" s="27" t="s">
        <v>1536</v>
      </c>
      <c r="AS331" s="27" t="s">
        <v>1536</v>
      </c>
      <c r="AT331" s="27" t="s">
        <v>1536</v>
      </c>
      <c r="AU331" s="27" t="s">
        <v>1536</v>
      </c>
      <c r="AV331" s="27" t="s">
        <v>1536</v>
      </c>
      <c r="AW331" s="28" t="s">
        <v>1536</v>
      </c>
      <c r="AX331" s="28" t="s">
        <v>1536</v>
      </c>
      <c r="AY331" s="28" t="s">
        <v>1536</v>
      </c>
      <c r="AZ331" s="28" t="s">
        <v>1536</v>
      </c>
      <c r="BA331" s="28" t="s">
        <v>1536</v>
      </c>
    </row>
    <row r="332" spans="1:53" s="42" customFormat="1" x14ac:dyDescent="0.2">
      <c r="A332" s="37" t="s">
        <v>442</v>
      </c>
      <c r="B332" s="37" t="s">
        <v>1433</v>
      </c>
      <c r="C332" s="37"/>
      <c r="D332" s="38"/>
      <c r="E332" s="38"/>
      <c r="F332" s="65" t="s">
        <v>1434</v>
      </c>
      <c r="G332" s="22" t="s">
        <v>1362</v>
      </c>
      <c r="H332" s="27" t="s">
        <v>1536</v>
      </c>
      <c r="I332" s="27" t="s">
        <v>1536</v>
      </c>
      <c r="J332" s="27" t="s">
        <v>1536</v>
      </c>
      <c r="K332" s="27" t="s">
        <v>1536</v>
      </c>
      <c r="L332" s="27" t="s">
        <v>1536</v>
      </c>
      <c r="M332" s="27" t="s">
        <v>1536</v>
      </c>
      <c r="N332" s="27" t="s">
        <v>1536</v>
      </c>
      <c r="O332" s="27" t="s">
        <v>1536</v>
      </c>
      <c r="P332" s="27" t="s">
        <v>1536</v>
      </c>
      <c r="Q332" s="27" t="s">
        <v>1536</v>
      </c>
      <c r="R332" s="27" t="s">
        <v>1536</v>
      </c>
      <c r="S332" s="27" t="s">
        <v>1536</v>
      </c>
      <c r="T332" s="27" t="s">
        <v>1536</v>
      </c>
      <c r="U332" s="27" t="s">
        <v>1536</v>
      </c>
      <c r="V332" s="27" t="s">
        <v>1536</v>
      </c>
      <c r="W332" s="27" t="s">
        <v>1536</v>
      </c>
      <c r="X332" s="27" t="s">
        <v>1536</v>
      </c>
      <c r="Y332" s="27" t="s">
        <v>1536</v>
      </c>
      <c r="Z332" s="27" t="s">
        <v>1536</v>
      </c>
      <c r="AA332" s="27" t="s">
        <v>1536</v>
      </c>
      <c r="AB332" s="27" t="s">
        <v>1536</v>
      </c>
      <c r="AC332" s="27" t="s">
        <v>1536</v>
      </c>
      <c r="AD332" s="27" t="s">
        <v>1536</v>
      </c>
      <c r="AE332" s="27" t="s">
        <v>1536</v>
      </c>
      <c r="AF332" s="27" t="s">
        <v>1536</v>
      </c>
      <c r="AG332" s="27" t="s">
        <v>1536</v>
      </c>
      <c r="AH332" s="27" t="s">
        <v>1536</v>
      </c>
      <c r="AI332" s="27" t="s">
        <v>1536</v>
      </c>
      <c r="AJ332" s="27" t="s">
        <v>1536</v>
      </c>
      <c r="AK332" s="27" t="s">
        <v>1536</v>
      </c>
      <c r="AL332" s="27" t="s">
        <v>1536</v>
      </c>
      <c r="AM332" s="27" t="s">
        <v>1536</v>
      </c>
      <c r="AN332" s="27" t="s">
        <v>1536</v>
      </c>
      <c r="AO332" s="27" t="s">
        <v>1536</v>
      </c>
      <c r="AP332" s="27" t="s">
        <v>1536</v>
      </c>
      <c r="AQ332" s="27" t="s">
        <v>1536</v>
      </c>
      <c r="AR332" s="27" t="s">
        <v>1536</v>
      </c>
      <c r="AS332" s="27" t="s">
        <v>1536</v>
      </c>
      <c r="AT332" s="27" t="s">
        <v>1536</v>
      </c>
      <c r="AU332" s="27" t="s">
        <v>1536</v>
      </c>
      <c r="AV332" s="27" t="s">
        <v>1536</v>
      </c>
      <c r="AW332" s="28" t="s">
        <v>1536</v>
      </c>
      <c r="AX332" s="28" t="s">
        <v>1536</v>
      </c>
      <c r="AY332" s="28" t="s">
        <v>1536</v>
      </c>
      <c r="AZ332" s="28" t="s">
        <v>1536</v>
      </c>
      <c r="BA332" s="28" t="s">
        <v>1536</v>
      </c>
    </row>
    <row r="333" spans="1:53" s="42" customFormat="1" x14ac:dyDescent="0.2">
      <c r="A333" s="37" t="s">
        <v>442</v>
      </c>
      <c r="B333" s="37" t="s">
        <v>1438</v>
      </c>
      <c r="C333" s="37"/>
      <c r="D333" s="38"/>
      <c r="E333" s="38"/>
      <c r="F333" s="65" t="s">
        <v>1439</v>
      </c>
      <c r="G333" s="22" t="s">
        <v>1363</v>
      </c>
      <c r="H333" s="27" t="s">
        <v>1536</v>
      </c>
      <c r="I333" s="27" t="s">
        <v>1536</v>
      </c>
      <c r="J333" s="27" t="s">
        <v>1536</v>
      </c>
      <c r="K333" s="27" t="s">
        <v>1536</v>
      </c>
      <c r="L333" s="27" t="s">
        <v>1536</v>
      </c>
      <c r="M333" s="27" t="s">
        <v>1536</v>
      </c>
      <c r="N333" s="27" t="s">
        <v>1536</v>
      </c>
      <c r="O333" s="27" t="s">
        <v>1536</v>
      </c>
      <c r="P333" s="27" t="s">
        <v>1536</v>
      </c>
      <c r="Q333" s="27" t="s">
        <v>1536</v>
      </c>
      <c r="R333" s="27" t="s">
        <v>1536</v>
      </c>
      <c r="S333" s="27" t="s">
        <v>1536</v>
      </c>
      <c r="T333" s="27" t="s">
        <v>1536</v>
      </c>
      <c r="U333" s="27" t="s">
        <v>1536</v>
      </c>
      <c r="V333" s="27" t="s">
        <v>1536</v>
      </c>
      <c r="W333" s="27" t="s">
        <v>1536</v>
      </c>
      <c r="X333" s="27" t="s">
        <v>1536</v>
      </c>
      <c r="Y333" s="27" t="s">
        <v>1536</v>
      </c>
      <c r="Z333" s="27" t="s">
        <v>1536</v>
      </c>
      <c r="AA333" s="27" t="s">
        <v>1536</v>
      </c>
      <c r="AB333" s="27" t="s">
        <v>1536</v>
      </c>
      <c r="AC333" s="27" t="s">
        <v>1536</v>
      </c>
      <c r="AD333" s="27" t="s">
        <v>1536</v>
      </c>
      <c r="AE333" s="27" t="s">
        <v>1536</v>
      </c>
      <c r="AF333" s="27" t="s">
        <v>1536</v>
      </c>
      <c r="AG333" s="27" t="s">
        <v>1536</v>
      </c>
      <c r="AH333" s="27" t="s">
        <v>1536</v>
      </c>
      <c r="AI333" s="27" t="s">
        <v>1536</v>
      </c>
      <c r="AJ333" s="27" t="s">
        <v>1536</v>
      </c>
      <c r="AK333" s="27" t="s">
        <v>1536</v>
      </c>
      <c r="AL333" s="27" t="s">
        <v>1536</v>
      </c>
      <c r="AM333" s="27" t="s">
        <v>1536</v>
      </c>
      <c r="AN333" s="27" t="s">
        <v>1536</v>
      </c>
      <c r="AO333" s="27" t="s">
        <v>1536</v>
      </c>
      <c r="AP333" s="27" t="s">
        <v>1536</v>
      </c>
      <c r="AQ333" s="27" t="s">
        <v>1536</v>
      </c>
      <c r="AR333" s="27" t="s">
        <v>1536</v>
      </c>
      <c r="AS333" s="27" t="s">
        <v>1536</v>
      </c>
      <c r="AT333" s="27" t="s">
        <v>1536</v>
      </c>
      <c r="AU333" s="27" t="s">
        <v>1536</v>
      </c>
      <c r="AV333" s="27" t="s">
        <v>1536</v>
      </c>
      <c r="AW333" s="28" t="s">
        <v>1536</v>
      </c>
      <c r="AX333" s="28" t="s">
        <v>1536</v>
      </c>
      <c r="AY333" s="28" t="s">
        <v>1536</v>
      </c>
      <c r="AZ333" s="28" t="s">
        <v>1536</v>
      </c>
      <c r="BA333" s="28" t="s">
        <v>1536</v>
      </c>
    </row>
    <row r="334" spans="1:53" s="104" customFormat="1" x14ac:dyDescent="0.2">
      <c r="A334" s="98"/>
      <c r="B334" s="98"/>
      <c r="C334" s="98"/>
      <c r="D334" s="98"/>
      <c r="E334" s="98"/>
      <c r="F334" s="110" t="s">
        <v>1440</v>
      </c>
      <c r="G334" s="111"/>
      <c r="H334" s="112"/>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c r="AX334" s="113"/>
      <c r="AY334" s="113"/>
      <c r="AZ334" s="113"/>
      <c r="BA334" s="113"/>
    </row>
    <row r="335" spans="1:53" s="42" customFormat="1" x14ac:dyDescent="0.2">
      <c r="A335" s="37" t="s">
        <v>442</v>
      </c>
      <c r="B335" s="37" t="s">
        <v>1441</v>
      </c>
      <c r="C335" s="37"/>
      <c r="D335" s="38"/>
      <c r="E335" s="38"/>
      <c r="F335" s="65" t="s">
        <v>1442</v>
      </c>
      <c r="G335" s="22" t="s">
        <v>1364</v>
      </c>
      <c r="H335" s="27" t="s">
        <v>1536</v>
      </c>
      <c r="I335" s="27" t="s">
        <v>1536</v>
      </c>
      <c r="J335" s="27" t="s">
        <v>1536</v>
      </c>
      <c r="K335" s="27" t="s">
        <v>1536</v>
      </c>
      <c r="L335" s="27" t="s">
        <v>1536</v>
      </c>
      <c r="M335" s="27" t="s">
        <v>1536</v>
      </c>
      <c r="N335" s="27" t="s">
        <v>1536</v>
      </c>
      <c r="O335" s="27" t="s">
        <v>1536</v>
      </c>
      <c r="P335" s="27" t="s">
        <v>1536</v>
      </c>
      <c r="Q335" s="27" t="s">
        <v>1536</v>
      </c>
      <c r="R335" s="27" t="s">
        <v>1536</v>
      </c>
      <c r="S335" s="27" t="s">
        <v>1536</v>
      </c>
      <c r="T335" s="27" t="s">
        <v>1536</v>
      </c>
      <c r="U335" s="27" t="s">
        <v>1536</v>
      </c>
      <c r="V335" s="27" t="s">
        <v>1536</v>
      </c>
      <c r="W335" s="27" t="s">
        <v>1536</v>
      </c>
      <c r="X335" s="27" t="s">
        <v>1536</v>
      </c>
      <c r="Y335" s="27" t="s">
        <v>1536</v>
      </c>
      <c r="Z335" s="27" t="s">
        <v>1536</v>
      </c>
      <c r="AA335" s="27" t="s">
        <v>1536</v>
      </c>
      <c r="AB335" s="27" t="s">
        <v>1536</v>
      </c>
      <c r="AC335" s="27" t="s">
        <v>1536</v>
      </c>
      <c r="AD335" s="27" t="s">
        <v>1536</v>
      </c>
      <c r="AE335" s="27" t="s">
        <v>1536</v>
      </c>
      <c r="AF335" s="27" t="s">
        <v>1536</v>
      </c>
      <c r="AG335" s="27" t="s">
        <v>1536</v>
      </c>
      <c r="AH335" s="27" t="s">
        <v>1536</v>
      </c>
      <c r="AI335" s="27" t="s">
        <v>1536</v>
      </c>
      <c r="AJ335" s="27" t="s">
        <v>1536</v>
      </c>
      <c r="AK335" s="27" t="s">
        <v>1536</v>
      </c>
      <c r="AL335" s="27" t="s">
        <v>1536</v>
      </c>
      <c r="AM335" s="27" t="s">
        <v>1536</v>
      </c>
      <c r="AN335" s="27" t="s">
        <v>1536</v>
      </c>
      <c r="AO335" s="27" t="s">
        <v>1536</v>
      </c>
      <c r="AP335" s="27" t="s">
        <v>1536</v>
      </c>
      <c r="AQ335" s="27" t="s">
        <v>1536</v>
      </c>
      <c r="AR335" s="27" t="s">
        <v>1536</v>
      </c>
      <c r="AS335" s="27" t="s">
        <v>1536</v>
      </c>
      <c r="AT335" s="27" t="s">
        <v>1536</v>
      </c>
      <c r="AU335" s="27" t="s">
        <v>1536</v>
      </c>
      <c r="AV335" s="27" t="s">
        <v>1536</v>
      </c>
      <c r="AW335" s="28" t="s">
        <v>1536</v>
      </c>
      <c r="AX335" s="28" t="s">
        <v>1536</v>
      </c>
      <c r="AY335" s="28" t="s">
        <v>1536</v>
      </c>
      <c r="AZ335" s="28" t="s">
        <v>1536</v>
      </c>
      <c r="BA335" s="28" t="s">
        <v>1536</v>
      </c>
    </row>
    <row r="336" spans="1:53" s="42" customFormat="1" x14ac:dyDescent="0.2">
      <c r="A336" s="37" t="s">
        <v>442</v>
      </c>
      <c r="B336" s="37" t="s">
        <v>1443</v>
      </c>
      <c r="C336" s="37"/>
      <c r="D336" s="38"/>
      <c r="E336" s="38"/>
      <c r="F336" s="65" t="s">
        <v>1444</v>
      </c>
      <c r="G336" s="22" t="s">
        <v>1365</v>
      </c>
      <c r="H336" s="27" t="s">
        <v>1536</v>
      </c>
      <c r="I336" s="27" t="s">
        <v>1536</v>
      </c>
      <c r="J336" s="27" t="s">
        <v>1536</v>
      </c>
      <c r="K336" s="27" t="s">
        <v>1536</v>
      </c>
      <c r="L336" s="27" t="s">
        <v>1536</v>
      </c>
      <c r="M336" s="27" t="s">
        <v>1536</v>
      </c>
      <c r="N336" s="27" t="s">
        <v>1536</v>
      </c>
      <c r="O336" s="27" t="s">
        <v>1536</v>
      </c>
      <c r="P336" s="27" t="s">
        <v>1536</v>
      </c>
      <c r="Q336" s="27" t="s">
        <v>1536</v>
      </c>
      <c r="R336" s="27" t="s">
        <v>1536</v>
      </c>
      <c r="S336" s="27" t="s">
        <v>1536</v>
      </c>
      <c r="T336" s="27" t="s">
        <v>1536</v>
      </c>
      <c r="U336" s="27" t="s">
        <v>1536</v>
      </c>
      <c r="V336" s="27" t="s">
        <v>1536</v>
      </c>
      <c r="W336" s="27" t="s">
        <v>1536</v>
      </c>
      <c r="X336" s="27" t="s">
        <v>1536</v>
      </c>
      <c r="Y336" s="27" t="s">
        <v>1536</v>
      </c>
      <c r="Z336" s="27" t="s">
        <v>1536</v>
      </c>
      <c r="AA336" s="27" t="s">
        <v>1536</v>
      </c>
      <c r="AB336" s="27" t="s">
        <v>1536</v>
      </c>
      <c r="AC336" s="27" t="s">
        <v>1536</v>
      </c>
      <c r="AD336" s="27" t="s">
        <v>1536</v>
      </c>
      <c r="AE336" s="27" t="s">
        <v>1536</v>
      </c>
      <c r="AF336" s="27" t="s">
        <v>1536</v>
      </c>
      <c r="AG336" s="27" t="s">
        <v>1536</v>
      </c>
      <c r="AH336" s="27" t="s">
        <v>1536</v>
      </c>
      <c r="AI336" s="27" t="s">
        <v>1536</v>
      </c>
      <c r="AJ336" s="27" t="s">
        <v>1536</v>
      </c>
      <c r="AK336" s="27" t="s">
        <v>1536</v>
      </c>
      <c r="AL336" s="27" t="s">
        <v>1536</v>
      </c>
      <c r="AM336" s="27" t="s">
        <v>1536</v>
      </c>
      <c r="AN336" s="27" t="s">
        <v>1536</v>
      </c>
      <c r="AO336" s="27" t="s">
        <v>1536</v>
      </c>
      <c r="AP336" s="27" t="s">
        <v>1536</v>
      </c>
      <c r="AQ336" s="27" t="s">
        <v>1536</v>
      </c>
      <c r="AR336" s="27" t="s">
        <v>1536</v>
      </c>
      <c r="AS336" s="27" t="s">
        <v>1536</v>
      </c>
      <c r="AT336" s="27" t="s">
        <v>1536</v>
      </c>
      <c r="AU336" s="27" t="s">
        <v>1536</v>
      </c>
      <c r="AV336" s="27" t="s">
        <v>1536</v>
      </c>
      <c r="AW336" s="28" t="s">
        <v>1536</v>
      </c>
      <c r="AX336" s="28" t="s">
        <v>1536</v>
      </c>
      <c r="AY336" s="28" t="s">
        <v>1536</v>
      </c>
      <c r="AZ336" s="28" t="s">
        <v>1536</v>
      </c>
      <c r="BA336" s="28" t="s">
        <v>1536</v>
      </c>
    </row>
    <row r="337" spans="1:53" s="42" customFormat="1" x14ac:dyDescent="0.2">
      <c r="A337" s="37" t="s">
        <v>442</v>
      </c>
      <c r="B337" s="37" t="s">
        <v>1445</v>
      </c>
      <c r="C337" s="37"/>
      <c r="D337" s="38"/>
      <c r="E337" s="38"/>
      <c r="F337" s="65" t="s">
        <v>1446</v>
      </c>
      <c r="G337" s="22" t="s">
        <v>1366</v>
      </c>
      <c r="H337" s="27" t="s">
        <v>1536</v>
      </c>
      <c r="I337" s="27" t="s">
        <v>1536</v>
      </c>
      <c r="J337" s="27" t="s">
        <v>1536</v>
      </c>
      <c r="K337" s="27" t="s">
        <v>1536</v>
      </c>
      <c r="L337" s="27" t="s">
        <v>1536</v>
      </c>
      <c r="M337" s="27" t="s">
        <v>1536</v>
      </c>
      <c r="N337" s="27" t="s">
        <v>1536</v>
      </c>
      <c r="O337" s="27" t="s">
        <v>1536</v>
      </c>
      <c r="P337" s="27" t="s">
        <v>1536</v>
      </c>
      <c r="Q337" s="27" t="s">
        <v>1536</v>
      </c>
      <c r="R337" s="27" t="s">
        <v>1536</v>
      </c>
      <c r="S337" s="27" t="s">
        <v>1536</v>
      </c>
      <c r="T337" s="27" t="s">
        <v>1536</v>
      </c>
      <c r="U337" s="27" t="s">
        <v>1536</v>
      </c>
      <c r="V337" s="27" t="s">
        <v>1536</v>
      </c>
      <c r="W337" s="27" t="s">
        <v>1536</v>
      </c>
      <c r="X337" s="27" t="s">
        <v>1536</v>
      </c>
      <c r="Y337" s="27" t="s">
        <v>1536</v>
      </c>
      <c r="Z337" s="27" t="s">
        <v>1536</v>
      </c>
      <c r="AA337" s="27" t="s">
        <v>1536</v>
      </c>
      <c r="AB337" s="27" t="s">
        <v>1536</v>
      </c>
      <c r="AC337" s="27" t="s">
        <v>1536</v>
      </c>
      <c r="AD337" s="27" t="s">
        <v>1536</v>
      </c>
      <c r="AE337" s="27" t="s">
        <v>1536</v>
      </c>
      <c r="AF337" s="27" t="s">
        <v>1536</v>
      </c>
      <c r="AG337" s="27" t="s">
        <v>1536</v>
      </c>
      <c r="AH337" s="27" t="s">
        <v>1536</v>
      </c>
      <c r="AI337" s="27" t="s">
        <v>1536</v>
      </c>
      <c r="AJ337" s="27" t="s">
        <v>1536</v>
      </c>
      <c r="AK337" s="27" t="s">
        <v>1536</v>
      </c>
      <c r="AL337" s="27" t="s">
        <v>1536</v>
      </c>
      <c r="AM337" s="27" t="s">
        <v>1536</v>
      </c>
      <c r="AN337" s="27" t="s">
        <v>1536</v>
      </c>
      <c r="AO337" s="27" t="s">
        <v>1536</v>
      </c>
      <c r="AP337" s="27" t="s">
        <v>1536</v>
      </c>
      <c r="AQ337" s="27" t="s">
        <v>1536</v>
      </c>
      <c r="AR337" s="27" t="s">
        <v>1536</v>
      </c>
      <c r="AS337" s="27" t="s">
        <v>1536</v>
      </c>
      <c r="AT337" s="27" t="s">
        <v>1536</v>
      </c>
      <c r="AU337" s="27" t="s">
        <v>1536</v>
      </c>
      <c r="AV337" s="27" t="s">
        <v>1536</v>
      </c>
      <c r="AW337" s="28" t="s">
        <v>1536</v>
      </c>
      <c r="AX337" s="28" t="s">
        <v>1536</v>
      </c>
      <c r="AY337" s="28" t="s">
        <v>1536</v>
      </c>
      <c r="AZ337" s="28" t="s">
        <v>1536</v>
      </c>
      <c r="BA337" s="28" t="s">
        <v>1536</v>
      </c>
    </row>
    <row r="338" spans="1:53" s="41" customFormat="1" x14ac:dyDescent="0.2">
      <c r="A338" s="37" t="s">
        <v>442</v>
      </c>
      <c r="B338" s="37" t="s">
        <v>1447</v>
      </c>
      <c r="C338" s="37"/>
      <c r="D338" s="38"/>
      <c r="E338" s="38"/>
      <c r="F338" s="65" t="s">
        <v>1448</v>
      </c>
      <c r="G338" s="31" t="s">
        <v>1367</v>
      </c>
      <c r="H338" s="27" t="s">
        <v>1536</v>
      </c>
      <c r="I338" s="27" t="s">
        <v>1536</v>
      </c>
      <c r="J338" s="27" t="s">
        <v>1536</v>
      </c>
      <c r="K338" s="27" t="s">
        <v>1536</v>
      </c>
      <c r="L338" s="27" t="s">
        <v>1536</v>
      </c>
      <c r="M338" s="27" t="s">
        <v>1536</v>
      </c>
      <c r="N338" s="27" t="s">
        <v>1536</v>
      </c>
      <c r="O338" s="27" t="s">
        <v>1536</v>
      </c>
      <c r="P338" s="27" t="s">
        <v>1536</v>
      </c>
      <c r="Q338" s="27" t="s">
        <v>1536</v>
      </c>
      <c r="R338" s="27" t="s">
        <v>1536</v>
      </c>
      <c r="S338" s="27" t="s">
        <v>1536</v>
      </c>
      <c r="T338" s="27" t="s">
        <v>1536</v>
      </c>
      <c r="U338" s="27" t="s">
        <v>1536</v>
      </c>
      <c r="V338" s="27" t="s">
        <v>1536</v>
      </c>
      <c r="W338" s="27" t="s">
        <v>1536</v>
      </c>
      <c r="X338" s="27" t="s">
        <v>1536</v>
      </c>
      <c r="Y338" s="27" t="s">
        <v>1536</v>
      </c>
      <c r="Z338" s="27" t="s">
        <v>1536</v>
      </c>
      <c r="AA338" s="27" t="s">
        <v>1536</v>
      </c>
      <c r="AB338" s="27" t="s">
        <v>1536</v>
      </c>
      <c r="AC338" s="27" t="s">
        <v>1536</v>
      </c>
      <c r="AD338" s="27" t="s">
        <v>1536</v>
      </c>
      <c r="AE338" s="27" t="s">
        <v>1536</v>
      </c>
      <c r="AF338" s="27" t="s">
        <v>1536</v>
      </c>
      <c r="AG338" s="27" t="s">
        <v>1536</v>
      </c>
      <c r="AH338" s="27" t="s">
        <v>1536</v>
      </c>
      <c r="AI338" s="27" t="s">
        <v>1536</v>
      </c>
      <c r="AJ338" s="27" t="s">
        <v>1536</v>
      </c>
      <c r="AK338" s="27" t="s">
        <v>1536</v>
      </c>
      <c r="AL338" s="27" t="s">
        <v>1536</v>
      </c>
      <c r="AM338" s="27" t="s">
        <v>1536</v>
      </c>
      <c r="AN338" s="27" t="s">
        <v>1536</v>
      </c>
      <c r="AO338" s="27" t="s">
        <v>1536</v>
      </c>
      <c r="AP338" s="27" t="s">
        <v>1536</v>
      </c>
      <c r="AQ338" s="27" t="s">
        <v>1536</v>
      </c>
      <c r="AR338" s="27" t="s">
        <v>1536</v>
      </c>
      <c r="AS338" s="27" t="s">
        <v>1536</v>
      </c>
      <c r="AT338" s="27" t="s">
        <v>1536</v>
      </c>
      <c r="AU338" s="27" t="s">
        <v>1536</v>
      </c>
      <c r="AV338" s="27" t="s">
        <v>1536</v>
      </c>
      <c r="AW338" s="28" t="s">
        <v>1536</v>
      </c>
      <c r="AX338" s="28" t="s">
        <v>1536</v>
      </c>
      <c r="AY338" s="28" t="s">
        <v>1536</v>
      </c>
      <c r="AZ338" s="28" t="s">
        <v>1536</v>
      </c>
      <c r="BA338" s="28" t="s">
        <v>1536</v>
      </c>
    </row>
    <row r="339" spans="1:53" s="122" customFormat="1" ht="15.75" x14ac:dyDescent="0.25">
      <c r="A339" s="98"/>
      <c r="B339" s="98"/>
      <c r="C339" s="98"/>
      <c r="D339" s="98"/>
      <c r="E339" s="98"/>
      <c r="F339" s="119" t="s">
        <v>1449</v>
      </c>
      <c r="G339" s="131"/>
      <c r="H339" s="112"/>
      <c r="I339" s="135"/>
      <c r="J339" s="135"/>
      <c r="K339" s="135"/>
      <c r="L339" s="135"/>
      <c r="M339" s="135"/>
      <c r="N339" s="135"/>
      <c r="O339" s="135"/>
      <c r="P339" s="135"/>
      <c r="Q339" s="135"/>
      <c r="R339" s="135"/>
      <c r="S339" s="135"/>
      <c r="T339" s="135"/>
      <c r="U339" s="135"/>
      <c r="V339" s="135"/>
      <c r="W339" s="135"/>
      <c r="X339" s="135"/>
      <c r="Y339" s="135"/>
      <c r="Z339" s="135"/>
      <c r="AA339" s="135"/>
      <c r="AB339" s="135"/>
      <c r="AC339" s="135"/>
      <c r="AD339" s="135"/>
      <c r="AE339" s="135"/>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row>
    <row r="340" spans="1:53" s="109" customFormat="1" x14ac:dyDescent="0.2">
      <c r="A340" s="98"/>
      <c r="B340" s="98"/>
      <c r="C340" s="98"/>
      <c r="D340" s="98"/>
      <c r="E340" s="98"/>
      <c r="F340" s="126" t="s">
        <v>1781</v>
      </c>
      <c r="G340" s="131"/>
      <c r="H340" s="112"/>
      <c r="I340" s="112"/>
      <c r="J340" s="112"/>
      <c r="K340" s="112"/>
      <c r="L340" s="112"/>
      <c r="M340" s="112"/>
      <c r="N340" s="112"/>
      <c r="O340" s="112"/>
      <c r="P340" s="112"/>
      <c r="Q340" s="112"/>
      <c r="R340" s="112"/>
      <c r="S340" s="112"/>
      <c r="T340" s="112"/>
      <c r="U340" s="112"/>
      <c r="V340" s="112"/>
      <c r="W340" s="112"/>
      <c r="X340" s="112"/>
      <c r="Y340" s="112"/>
      <c r="Z340" s="112"/>
      <c r="AA340" s="112"/>
      <c r="AB340" s="112"/>
      <c r="AC340" s="112"/>
      <c r="AD340" s="112"/>
      <c r="AE340" s="112"/>
      <c r="AF340" s="112"/>
      <c r="AG340" s="112"/>
      <c r="AH340" s="112"/>
      <c r="AI340" s="112"/>
      <c r="AJ340" s="112"/>
      <c r="AK340" s="112"/>
      <c r="AL340" s="112"/>
      <c r="AM340" s="112"/>
      <c r="AN340" s="112"/>
      <c r="AO340" s="112"/>
      <c r="AP340" s="112"/>
      <c r="AQ340" s="112"/>
      <c r="AR340" s="112"/>
      <c r="AS340" s="112"/>
      <c r="AT340" s="112"/>
      <c r="AU340" s="112"/>
      <c r="AV340" s="112"/>
      <c r="AW340" s="112"/>
      <c r="AX340" s="112"/>
      <c r="AY340" s="112"/>
      <c r="AZ340" s="112"/>
      <c r="BA340" s="112"/>
    </row>
    <row r="341" spans="1:53" s="52" customFormat="1" x14ac:dyDescent="0.2">
      <c r="A341" s="37" t="s">
        <v>442</v>
      </c>
      <c r="B341" s="37" t="s">
        <v>1799</v>
      </c>
      <c r="C341" s="37" t="s">
        <v>1859</v>
      </c>
      <c r="D341" s="38" t="s">
        <v>374</v>
      </c>
      <c r="E341" s="38" t="s">
        <v>1546</v>
      </c>
      <c r="F341" s="22" t="s">
        <v>1833</v>
      </c>
      <c r="G341" s="22" t="s">
        <v>1368</v>
      </c>
      <c r="H341" s="27" t="s">
        <v>1536</v>
      </c>
      <c r="I341" s="27">
        <v>6138.3925433029399</v>
      </c>
      <c r="J341" s="27">
        <v>6194.1570031184856</v>
      </c>
      <c r="K341" s="27">
        <v>6322.5965803768031</v>
      </c>
      <c r="L341" s="27">
        <v>6479.6694707446068</v>
      </c>
      <c r="M341" s="27">
        <v>6658.5822255002167</v>
      </c>
      <c r="N341" s="27">
        <v>6830.0079910953427</v>
      </c>
      <c r="O341" s="27">
        <v>7021.4119343957755</v>
      </c>
      <c r="P341" s="27">
        <v>7329.5079666005049</v>
      </c>
      <c r="Q341" s="27">
        <v>7603.6286832421611</v>
      </c>
      <c r="R341" s="27">
        <v>7844.7814839113526</v>
      </c>
      <c r="S341" s="27">
        <v>8008.0655712765019</v>
      </c>
      <c r="T341" s="27">
        <v>8097.3813754092662</v>
      </c>
      <c r="U341" s="27">
        <v>8087.6763135037982</v>
      </c>
      <c r="V341" s="27">
        <v>8306.2342727398827</v>
      </c>
      <c r="W341" s="27">
        <v>8489.4242466535943</v>
      </c>
      <c r="X341" s="27">
        <v>8610.6917049696058</v>
      </c>
      <c r="Y341" s="27">
        <v>8837.2052520373763</v>
      </c>
      <c r="Z341" s="27">
        <v>9067.2056902756121</v>
      </c>
      <c r="AA341" s="27">
        <v>9285.8222268979844</v>
      </c>
      <c r="AB341" s="27">
        <v>9622.0431905343594</v>
      </c>
      <c r="AC341" s="27">
        <v>9824.0132455376261</v>
      </c>
      <c r="AD341" s="27">
        <v>9906.3735582972749</v>
      </c>
      <c r="AE341" s="27">
        <v>9998.0291235538152</v>
      </c>
      <c r="AF341" s="27">
        <v>10163.703450612908</v>
      </c>
      <c r="AG341" s="27">
        <v>10331.963470515842</v>
      </c>
      <c r="AH341" s="27">
        <v>10632.779690438931</v>
      </c>
      <c r="AI341" s="27">
        <v>10887.951383903424</v>
      </c>
      <c r="AJ341" s="27">
        <v>10885.827029302447</v>
      </c>
      <c r="AK341" s="27">
        <v>10393.895221356899</v>
      </c>
      <c r="AL341" s="27">
        <v>10659.132085993993</v>
      </c>
      <c r="AM341" s="27">
        <v>10903.399337316574</v>
      </c>
      <c r="AN341" s="27">
        <v>10906.437573292289</v>
      </c>
      <c r="AO341" s="27">
        <v>10959.678372631191</v>
      </c>
      <c r="AP341" s="27">
        <v>11141.061469064018</v>
      </c>
      <c r="AQ341" s="27">
        <v>11291.93723229571</v>
      </c>
      <c r="AR341" s="27">
        <v>11475.988807310616</v>
      </c>
      <c r="AS341" s="27">
        <v>11742.625529089117</v>
      </c>
      <c r="AT341" s="27">
        <v>11891.609423928428</v>
      </c>
      <c r="AU341" s="27">
        <v>12035.666627269971</v>
      </c>
      <c r="AV341" s="27">
        <v>11121.319416462058</v>
      </c>
      <c r="AW341" s="28">
        <v>11654.613742174417</v>
      </c>
      <c r="AX341" s="28">
        <v>12178.264590186827</v>
      </c>
      <c r="AY341" s="28">
        <v>12416.235642470188</v>
      </c>
      <c r="AZ341" s="28">
        <v>12635.359252136641</v>
      </c>
      <c r="BA341" s="28">
        <v>12842.94290411552</v>
      </c>
    </row>
    <row r="342" spans="1:53" s="52" customFormat="1" x14ac:dyDescent="0.2">
      <c r="A342" s="37" t="s">
        <v>442</v>
      </c>
      <c r="B342" s="37" t="s">
        <v>1800</v>
      </c>
      <c r="C342" s="37" t="s">
        <v>1859</v>
      </c>
      <c r="D342" s="38" t="s">
        <v>374</v>
      </c>
      <c r="E342" s="38" t="s">
        <v>1546</v>
      </c>
      <c r="F342" s="22" t="s">
        <v>1834</v>
      </c>
      <c r="G342" s="22" t="s">
        <v>1369</v>
      </c>
      <c r="H342" s="27" t="s">
        <v>1536</v>
      </c>
      <c r="I342" s="27">
        <v>3499.0063403607528</v>
      </c>
      <c r="J342" s="27">
        <v>3527.096994285806</v>
      </c>
      <c r="K342" s="27">
        <v>3590.0094890825408</v>
      </c>
      <c r="L342" s="27">
        <v>3660.8576446017369</v>
      </c>
      <c r="M342" s="27">
        <v>3767.4986545770339</v>
      </c>
      <c r="N342" s="27">
        <v>3929.2241153384912</v>
      </c>
      <c r="O342" s="27">
        <v>4079.8892007808136</v>
      </c>
      <c r="P342" s="27">
        <v>4246.3905212087293</v>
      </c>
      <c r="Q342" s="27">
        <v>4399.643950884375</v>
      </c>
      <c r="R342" s="27">
        <v>4517.3480505332154</v>
      </c>
      <c r="S342" s="27">
        <v>4603.208375869538</v>
      </c>
      <c r="T342" s="27">
        <v>4681.7681353998514</v>
      </c>
      <c r="U342" s="27">
        <v>4693.022524093717</v>
      </c>
      <c r="V342" s="27">
        <v>4781.1507303332828</v>
      </c>
      <c r="W342" s="27">
        <v>4868.678401412576</v>
      </c>
      <c r="X342" s="27">
        <v>4967.2858433664169</v>
      </c>
      <c r="Y342" s="27">
        <v>5081.0253152981877</v>
      </c>
      <c r="Z342" s="27">
        <v>5233.6167461124924</v>
      </c>
      <c r="AA342" s="27">
        <v>5402.5861644298611</v>
      </c>
      <c r="AB342" s="27">
        <v>5571.6286435174034</v>
      </c>
      <c r="AC342" s="27">
        <v>5688.5313049612605</v>
      </c>
      <c r="AD342" s="27">
        <v>5746.7154756456484</v>
      </c>
      <c r="AE342" s="27">
        <v>5838.6230500608199</v>
      </c>
      <c r="AF342" s="27">
        <v>5932.0214080300439</v>
      </c>
      <c r="AG342" s="27">
        <v>6037.9247337361257</v>
      </c>
      <c r="AH342" s="27">
        <v>6139.2587067900686</v>
      </c>
      <c r="AI342" s="27">
        <v>6226.8270476015323</v>
      </c>
      <c r="AJ342" s="27">
        <v>6215.2046904758663</v>
      </c>
      <c r="AK342" s="27">
        <v>6157.2277384420559</v>
      </c>
      <c r="AL342" s="27">
        <v>6226.8931721679928</v>
      </c>
      <c r="AM342" s="27">
        <v>6268.5703779339174</v>
      </c>
      <c r="AN342" s="27">
        <v>6269.7164772535716</v>
      </c>
      <c r="AO342" s="27">
        <v>6301.9845381341156</v>
      </c>
      <c r="AP342" s="27">
        <v>6375.9759064956306</v>
      </c>
      <c r="AQ342" s="27">
        <v>6507.180563423186</v>
      </c>
      <c r="AR342" s="27">
        <v>6651.374375602275</v>
      </c>
      <c r="AS342" s="27">
        <v>6753.7185091328574</v>
      </c>
      <c r="AT342" s="27">
        <v>6836.8557807355719</v>
      </c>
      <c r="AU342" s="27">
        <v>6924.528494507882</v>
      </c>
      <c r="AV342" s="27">
        <v>6332.3176120465005</v>
      </c>
      <c r="AW342" s="28">
        <v>6540.0783669227376</v>
      </c>
      <c r="AX342" s="28">
        <v>6886.1029257182954</v>
      </c>
      <c r="AY342" s="28">
        <v>7014.3205000025264</v>
      </c>
      <c r="AZ342" s="28">
        <v>7132.0309836954657</v>
      </c>
      <c r="BA342" s="28">
        <v>7250.189888282679</v>
      </c>
    </row>
    <row r="343" spans="1:53" s="52" customFormat="1" x14ac:dyDescent="0.2">
      <c r="A343" s="37" t="s">
        <v>442</v>
      </c>
      <c r="B343" s="37" t="s">
        <v>1801</v>
      </c>
      <c r="C343" s="37" t="s">
        <v>1859</v>
      </c>
      <c r="D343" s="38" t="s">
        <v>374</v>
      </c>
      <c r="E343" s="38" t="s">
        <v>1546</v>
      </c>
      <c r="F343" s="22" t="s">
        <v>1835</v>
      </c>
      <c r="G343" s="22" t="s">
        <v>1370</v>
      </c>
      <c r="H343" s="27">
        <v>1380.0574621952483</v>
      </c>
      <c r="I343" s="27">
        <v>1420.2543931514888</v>
      </c>
      <c r="J343" s="27">
        <v>1438.0249195263568</v>
      </c>
      <c r="K343" s="27">
        <v>1457.1426267469533</v>
      </c>
      <c r="L343" s="27">
        <v>1479.4472761705472</v>
      </c>
      <c r="M343" s="27">
        <v>1500.2548518821686</v>
      </c>
      <c r="N343" s="27">
        <v>1529.8492091984431</v>
      </c>
      <c r="O343" s="27">
        <v>1557.7518683160804</v>
      </c>
      <c r="P343" s="27">
        <v>1591.9121592720223</v>
      </c>
      <c r="Q343" s="27">
        <v>1592.0636269866509</v>
      </c>
      <c r="R343" s="27">
        <v>1631.9470176640164</v>
      </c>
      <c r="S343" s="27">
        <v>1676.938450016148</v>
      </c>
      <c r="T343" s="27">
        <v>1730.1378369834429</v>
      </c>
      <c r="U343" s="27">
        <v>1744.7483865593076</v>
      </c>
      <c r="V343" s="27">
        <v>1765.8958043974174</v>
      </c>
      <c r="W343" s="27">
        <v>1775.565306961721</v>
      </c>
      <c r="X343" s="27">
        <v>1807.6205909667722</v>
      </c>
      <c r="Y343" s="27">
        <v>1817.8544952629065</v>
      </c>
      <c r="Z343" s="27">
        <v>1847.9521121309026</v>
      </c>
      <c r="AA343" s="27">
        <v>1880.791347720613</v>
      </c>
      <c r="AB343" s="27">
        <v>1925.5991091540777</v>
      </c>
      <c r="AC343" s="27">
        <v>1972.8433402481141</v>
      </c>
      <c r="AD343" s="27">
        <v>2015.3322622719204</v>
      </c>
      <c r="AE343" s="27">
        <v>2053.8881671980257</v>
      </c>
      <c r="AF343" s="27">
        <v>2083.9997540777968</v>
      </c>
      <c r="AG343" s="27">
        <v>2117.1743099630985</v>
      </c>
      <c r="AH343" s="27">
        <v>2139.185483459562</v>
      </c>
      <c r="AI343" s="27">
        <v>2166.7791541514803</v>
      </c>
      <c r="AJ343" s="27">
        <v>2213.532793553657</v>
      </c>
      <c r="AK343" s="27">
        <v>2253.6245045103424</v>
      </c>
      <c r="AL343" s="27">
        <v>2277.3094242433299</v>
      </c>
      <c r="AM343" s="27">
        <v>2286.8020981590239</v>
      </c>
      <c r="AN343" s="27">
        <v>2301.5936054850581</v>
      </c>
      <c r="AO343" s="27">
        <v>2313.547194731535</v>
      </c>
      <c r="AP343" s="27">
        <v>2342.1903126850912</v>
      </c>
      <c r="AQ343" s="27">
        <v>2376.8265007812838</v>
      </c>
      <c r="AR343" s="27">
        <v>2423.8279371279114</v>
      </c>
      <c r="AS343" s="27">
        <v>2449.8402892216091</v>
      </c>
      <c r="AT343" s="27">
        <v>2468.6502402281521</v>
      </c>
      <c r="AU343" s="27">
        <v>2516.299408562646</v>
      </c>
      <c r="AV343" s="27">
        <v>2490.356972434236</v>
      </c>
      <c r="AW343" s="28">
        <v>2617.2959269189887</v>
      </c>
      <c r="AX343" s="28">
        <v>2642.6355758252566</v>
      </c>
      <c r="AY343" s="28">
        <v>2672.1448608016003</v>
      </c>
      <c r="AZ343" s="28">
        <v>2705.4126634199952</v>
      </c>
      <c r="BA343" s="28">
        <v>2737.6251841240255</v>
      </c>
    </row>
    <row r="344" spans="1:53" s="52" customFormat="1" x14ac:dyDescent="0.2">
      <c r="A344" s="37" t="s">
        <v>442</v>
      </c>
      <c r="B344" s="37" t="s">
        <v>1802</v>
      </c>
      <c r="C344" s="37" t="s">
        <v>1859</v>
      </c>
      <c r="D344" s="38" t="s">
        <v>374</v>
      </c>
      <c r="E344" s="38" t="s">
        <v>1546</v>
      </c>
      <c r="F344" s="22" t="s">
        <v>1836</v>
      </c>
      <c r="G344" s="22" t="s">
        <v>1371</v>
      </c>
      <c r="H344" s="27" t="s">
        <v>1536</v>
      </c>
      <c r="I344" s="27">
        <v>-791.41862223649548</v>
      </c>
      <c r="J344" s="27">
        <v>-1248.1846421735663</v>
      </c>
      <c r="K344" s="27">
        <v>-725.78583649316647</v>
      </c>
      <c r="L344" s="27">
        <v>28.674032401486571</v>
      </c>
      <c r="M344" s="27">
        <v>800.02101927479021</v>
      </c>
      <c r="N344" s="27">
        <v>905.12833402867477</v>
      </c>
      <c r="O344" s="27">
        <v>1003.1494469853631</v>
      </c>
      <c r="P344" s="27">
        <v>1234.4733558201681</v>
      </c>
      <c r="Q344" s="27">
        <v>1472.8550615020049</v>
      </c>
      <c r="R344" s="27">
        <v>1743.257240885029</v>
      </c>
      <c r="S344" s="27">
        <v>1786.6566654948554</v>
      </c>
      <c r="T344" s="27">
        <v>1771.5174266125762</v>
      </c>
      <c r="U344" s="27">
        <v>1663.0597037038176</v>
      </c>
      <c r="V344" s="27">
        <v>1751.6529841639444</v>
      </c>
      <c r="W344" s="27">
        <v>1801.6050360178297</v>
      </c>
      <c r="X344" s="27">
        <v>1767.1375228660515</v>
      </c>
      <c r="Y344" s="27">
        <v>1792.6498686609045</v>
      </c>
      <c r="Z344" s="27">
        <v>1900.7487868754033</v>
      </c>
      <c r="AA344" s="27">
        <v>1984.6002494012198</v>
      </c>
      <c r="AB344" s="27">
        <v>2096.8318256960483</v>
      </c>
      <c r="AC344" s="27">
        <v>2097.6371565550944</v>
      </c>
      <c r="AD344" s="27">
        <v>2056.373947402401</v>
      </c>
      <c r="AE344" s="27">
        <v>2069.146433800267</v>
      </c>
      <c r="AF344" s="27">
        <v>2083.2022312159038</v>
      </c>
      <c r="AG344" s="27">
        <v>2117.0612018498559</v>
      </c>
      <c r="AH344" s="27">
        <v>2238.1415765454508</v>
      </c>
      <c r="AI344" s="27">
        <v>2346.4096896999304</v>
      </c>
      <c r="AJ344" s="27">
        <v>2295.8393041277518</v>
      </c>
      <c r="AK344" s="27">
        <v>1933.8721140295004</v>
      </c>
      <c r="AL344" s="27">
        <v>2100.5930152859969</v>
      </c>
      <c r="AM344" s="27">
        <v>2207.5289017960677</v>
      </c>
      <c r="AN344" s="27">
        <v>2083.4965712544849</v>
      </c>
      <c r="AO344" s="27">
        <v>2099.1834322514701</v>
      </c>
      <c r="AP344" s="27">
        <v>2188.767669264766</v>
      </c>
      <c r="AQ344" s="27">
        <v>2209.1292116139243</v>
      </c>
      <c r="AR344" s="27">
        <v>2284.3761991333895</v>
      </c>
      <c r="AS344" s="27">
        <v>2409.0760745162206</v>
      </c>
      <c r="AT344" s="27">
        <v>2448.6383755402394</v>
      </c>
      <c r="AU344" s="27">
        <v>2469.0008394534193</v>
      </c>
      <c r="AV344" s="27">
        <v>2235.5621032723652</v>
      </c>
      <c r="AW344" s="28">
        <v>2478.2723431593204</v>
      </c>
      <c r="AX344" s="28">
        <v>2661.3531196802742</v>
      </c>
      <c r="AY344" s="28">
        <v>2747.4631932246248</v>
      </c>
      <c r="AZ344" s="28">
        <v>2813.6595796804095</v>
      </c>
      <c r="BA344" s="28">
        <v>2873.5656112617462</v>
      </c>
    </row>
    <row r="345" spans="1:53" s="52" customFormat="1" x14ac:dyDescent="0.2">
      <c r="A345" s="37" t="s">
        <v>442</v>
      </c>
      <c r="B345" s="37" t="s">
        <v>1803</v>
      </c>
      <c r="C345" s="37" t="s">
        <v>1859</v>
      </c>
      <c r="D345" s="38" t="s">
        <v>374</v>
      </c>
      <c r="E345" s="38" t="s">
        <v>1546</v>
      </c>
      <c r="F345" s="22" t="s">
        <v>1837</v>
      </c>
      <c r="G345" s="22" t="s">
        <v>1372</v>
      </c>
      <c r="H345" s="27">
        <v>847.66764422595747</v>
      </c>
      <c r="I345" s="27">
        <v>882.33034244666271</v>
      </c>
      <c r="J345" s="27">
        <v>892.3126627615037</v>
      </c>
      <c r="K345" s="27">
        <v>907.47340434974183</v>
      </c>
      <c r="L345" s="27">
        <v>979.98196900550204</v>
      </c>
      <c r="M345" s="27">
        <v>1035.3446237141904</v>
      </c>
      <c r="N345" s="27">
        <v>1037.7881482182372</v>
      </c>
      <c r="O345" s="27">
        <v>1064.398809893979</v>
      </c>
      <c r="P345" s="27">
        <v>1116.7365798350947</v>
      </c>
      <c r="Q345" s="27">
        <v>1217.2634129039564</v>
      </c>
      <c r="R345" s="27">
        <v>1316.3639916488651</v>
      </c>
      <c r="S345" s="27">
        <v>1438.2148057691452</v>
      </c>
      <c r="T345" s="27">
        <v>1478.5219889957345</v>
      </c>
      <c r="U345" s="27">
        <v>1478.8422201010858</v>
      </c>
      <c r="V345" s="27">
        <v>1606.5264123561051</v>
      </c>
      <c r="W345" s="27">
        <v>1750.1944601941452</v>
      </c>
      <c r="X345" s="27">
        <v>1836.3463159178029</v>
      </c>
      <c r="Y345" s="27">
        <v>2039.865836943374</v>
      </c>
      <c r="Z345" s="27">
        <v>2154.085189139435</v>
      </c>
      <c r="AA345" s="27">
        <v>2225.290745514169</v>
      </c>
      <c r="AB345" s="27">
        <v>2504.0888941291869</v>
      </c>
      <c r="AC345" s="27">
        <v>2599.6203801681072</v>
      </c>
      <c r="AD345" s="27">
        <v>2646.5023727708672</v>
      </c>
      <c r="AE345" s="27">
        <v>2666.1894581000984</v>
      </c>
      <c r="AF345" s="27">
        <v>2852.2297006632534</v>
      </c>
      <c r="AG345" s="27">
        <v>3025.6231143863324</v>
      </c>
      <c r="AH345" s="27">
        <v>3349.498195426851</v>
      </c>
      <c r="AI345" s="27">
        <v>3507.0938257719954</v>
      </c>
      <c r="AJ345" s="27">
        <v>3507.931023912</v>
      </c>
      <c r="AK345" s="27">
        <v>3057.2763045118522</v>
      </c>
      <c r="AL345" s="27">
        <v>3381.2552240206614</v>
      </c>
      <c r="AM345" s="27">
        <v>3634.9166262822905</v>
      </c>
      <c r="AN345" s="27">
        <v>3728.9525875118325</v>
      </c>
      <c r="AO345" s="27">
        <v>3774.2127234828349</v>
      </c>
      <c r="AP345" s="27">
        <v>3892.1479207615898</v>
      </c>
      <c r="AQ345" s="27">
        <v>4058.0444103013078</v>
      </c>
      <c r="AR345" s="27">
        <v>4147.6671306401913</v>
      </c>
      <c r="AS345" s="27">
        <v>4369.2592394942258</v>
      </c>
      <c r="AT345" s="27">
        <v>4495.2704539869919</v>
      </c>
      <c r="AU345" s="27">
        <v>4565.1616774457234</v>
      </c>
      <c r="AV345" s="27">
        <v>3957.2800882997594</v>
      </c>
      <c r="AW345" s="28">
        <v>4294.0170528241624</v>
      </c>
      <c r="AX345" s="28">
        <v>4555.1972503017796</v>
      </c>
      <c r="AY345" s="28">
        <v>4700.7259608447839</v>
      </c>
      <c r="AZ345" s="28">
        <v>4851.92300968992</v>
      </c>
      <c r="BA345" s="28">
        <v>4996.8231468158974</v>
      </c>
    </row>
    <row r="346" spans="1:53" s="52" customFormat="1" x14ac:dyDescent="0.2">
      <c r="A346" s="37" t="s">
        <v>442</v>
      </c>
      <c r="B346" s="37" t="s">
        <v>1804</v>
      </c>
      <c r="C346" s="37" t="s">
        <v>1859</v>
      </c>
      <c r="D346" s="38" t="s">
        <v>374</v>
      </c>
      <c r="E346" s="38" t="s">
        <v>1546</v>
      </c>
      <c r="F346" s="22" t="s">
        <v>1838</v>
      </c>
      <c r="G346" s="22" t="s">
        <v>1373</v>
      </c>
      <c r="H346" s="27">
        <v>885.07206427445726</v>
      </c>
      <c r="I346" s="27">
        <v>861.98179822362579</v>
      </c>
      <c r="J346" s="27">
        <v>873.67572730715278</v>
      </c>
      <c r="K346" s="27">
        <v>886.13903450588623</v>
      </c>
      <c r="L346" s="27">
        <v>947.7022627005872</v>
      </c>
      <c r="M346" s="27">
        <v>986.15665966255585</v>
      </c>
      <c r="N346" s="27">
        <v>1036.6484646284073</v>
      </c>
      <c r="O346" s="27">
        <v>1108.297070999768</v>
      </c>
      <c r="P346" s="27">
        <v>1194.0887771286771</v>
      </c>
      <c r="Q346" s="27">
        <v>1294.3120304921199</v>
      </c>
      <c r="R346" s="27">
        <v>1382.8190588591403</v>
      </c>
      <c r="S346" s="27">
        <v>1445.0937056237865</v>
      </c>
      <c r="T346" s="27">
        <v>1497.8716838418165</v>
      </c>
      <c r="U346" s="27">
        <v>1430.8382765476942</v>
      </c>
      <c r="V346" s="27">
        <v>1544.0563039582671</v>
      </c>
      <c r="W346" s="27">
        <v>1656.6085876989957</v>
      </c>
      <c r="X346" s="27">
        <v>1724.0616412355678</v>
      </c>
      <c r="Y346" s="27">
        <v>1884.6522080402779</v>
      </c>
      <c r="Z346" s="27">
        <v>2058.3788869407831</v>
      </c>
      <c r="AA346" s="27">
        <v>2203.0327570696718</v>
      </c>
      <c r="AB346" s="27">
        <v>2465.2999692171534</v>
      </c>
      <c r="AC346" s="27">
        <v>2536.6364449541456</v>
      </c>
      <c r="AD346" s="27">
        <v>2564.1772477603708</v>
      </c>
      <c r="AE346" s="27">
        <v>2633.16748677226</v>
      </c>
      <c r="AF346" s="27">
        <v>2789.2248488862106</v>
      </c>
      <c r="AG346" s="27">
        <v>2959.1961812096433</v>
      </c>
      <c r="AH346" s="27">
        <v>3239.0574960079366</v>
      </c>
      <c r="AI346" s="27">
        <v>3353.2691775339295</v>
      </c>
      <c r="AJ346" s="27">
        <v>3339.2507788626867</v>
      </c>
      <c r="AK346" s="27">
        <v>3012.041168358588</v>
      </c>
      <c r="AL346" s="27">
        <v>3328.0120323746623</v>
      </c>
      <c r="AM346" s="27">
        <v>3486.1302130133904</v>
      </c>
      <c r="AN346" s="27">
        <v>3462.9429416599169</v>
      </c>
      <c r="AO346" s="27">
        <v>3530.7784332597075</v>
      </c>
      <c r="AP346" s="27">
        <v>3668.9042878423479</v>
      </c>
      <c r="AQ346" s="27">
        <v>3874.0890033051169</v>
      </c>
      <c r="AR346" s="27">
        <v>4025.5967098746746</v>
      </c>
      <c r="AS346" s="27">
        <v>4224.5320473327038</v>
      </c>
      <c r="AT346" s="27">
        <v>4361.3328039643648</v>
      </c>
      <c r="AU346" s="27">
        <v>4453.3459090764318</v>
      </c>
      <c r="AV346" s="27">
        <v>3906.3719324276485</v>
      </c>
      <c r="AW346" s="28">
        <v>4259.2140435848178</v>
      </c>
      <c r="AX346" s="28">
        <v>4556.4829307934879</v>
      </c>
      <c r="AY346" s="28">
        <v>4709.3446578664625</v>
      </c>
      <c r="AZ346" s="28">
        <v>4859.8434216337355</v>
      </c>
      <c r="BA346" s="28">
        <v>5009.2575529697606</v>
      </c>
    </row>
    <row r="347" spans="1:53" s="52" customFormat="1" x14ac:dyDescent="0.2">
      <c r="A347" s="37" t="s">
        <v>442</v>
      </c>
      <c r="B347" s="37" t="s">
        <v>1805</v>
      </c>
      <c r="C347" s="37" t="s">
        <v>1859</v>
      </c>
      <c r="D347" s="38" t="s">
        <v>374</v>
      </c>
      <c r="E347" s="38" t="s">
        <v>1546</v>
      </c>
      <c r="F347" s="22" t="s">
        <v>1839</v>
      </c>
      <c r="G347" s="22" t="s">
        <v>1374</v>
      </c>
      <c r="H347" s="27" t="s">
        <v>1536</v>
      </c>
      <c r="I347" s="27">
        <v>4127.842111275746</v>
      </c>
      <c r="J347" s="27">
        <v>3716.9372716385969</v>
      </c>
      <c r="K347" s="27">
        <v>4321.3662793363283</v>
      </c>
      <c r="L347" s="27">
        <v>5168.9789531737706</v>
      </c>
      <c r="M347" s="27">
        <v>6067.774525733993</v>
      </c>
      <c r="N347" s="27">
        <v>6364.2016585656083</v>
      </c>
      <c r="O347" s="27">
        <v>6640.7905160822575</v>
      </c>
      <c r="P347" s="27">
        <v>7072.7760363009193</v>
      </c>
      <c r="Q347" s="27">
        <v>7464.5626393730308</v>
      </c>
      <c r="R347" s="27">
        <v>7892.5523090822608</v>
      </c>
      <c r="S347" s="27">
        <v>8066.8034913805413</v>
      </c>
      <c r="T347" s="27">
        <v>8183.4233989958702</v>
      </c>
      <c r="U347" s="27">
        <v>8100.8306143568425</v>
      </c>
      <c r="V347" s="27">
        <v>8298.6995188946439</v>
      </c>
      <c r="W347" s="27">
        <v>8445.8487443921258</v>
      </c>
      <c r="X347" s="27">
        <v>8542.043957199241</v>
      </c>
      <c r="Y347" s="27">
        <v>8691.5296792219979</v>
      </c>
      <c r="Z347" s="27">
        <v>8982.3176451187974</v>
      </c>
      <c r="AA347" s="27">
        <v>9267.9777615516941</v>
      </c>
      <c r="AB347" s="27">
        <v>9594.059578367529</v>
      </c>
      <c r="AC347" s="27">
        <v>9759.0118017644691</v>
      </c>
      <c r="AD347" s="27">
        <v>9818.4216853199705</v>
      </c>
      <c r="AE347" s="27">
        <v>9961.6576510591112</v>
      </c>
      <c r="AF347" s="27">
        <v>10099.223393323744</v>
      </c>
      <c r="AG347" s="27">
        <v>10272.160245549079</v>
      </c>
      <c r="AH347" s="27">
        <v>10516.585766795082</v>
      </c>
      <c r="AI347" s="27">
        <v>10740.015891452944</v>
      </c>
      <c r="AJ347" s="27">
        <v>10724.576788157276</v>
      </c>
      <c r="AK347" s="27">
        <v>10344.724356981898</v>
      </c>
      <c r="AL347" s="27">
        <v>10604.79561169732</v>
      </c>
      <c r="AM347" s="27">
        <v>10762.901377889009</v>
      </c>
      <c r="AN347" s="27">
        <v>10654.806653993115</v>
      </c>
      <c r="AO347" s="27">
        <v>10714.715165117121</v>
      </c>
      <c r="AP347" s="27">
        <v>10906.933888445488</v>
      </c>
      <c r="AQ347" s="27">
        <v>11093.136275818395</v>
      </c>
      <c r="AR347" s="27">
        <v>11359.578511863576</v>
      </c>
      <c r="AS347" s="27">
        <v>11612.634872870687</v>
      </c>
      <c r="AT347" s="27">
        <v>11754.144396503962</v>
      </c>
      <c r="AU347" s="27">
        <v>11909.828742523947</v>
      </c>
      <c r="AV347" s="27">
        <v>11058.236687753102</v>
      </c>
      <c r="AW347" s="28">
        <v>11635.646637001048</v>
      </c>
      <c r="AX347" s="28">
        <v>12190.091621223826</v>
      </c>
      <c r="AY347" s="28">
        <v>12433.928554028751</v>
      </c>
      <c r="AZ347" s="28">
        <v>12651.103226795869</v>
      </c>
      <c r="BA347" s="28">
        <v>12861.380683668453</v>
      </c>
    </row>
    <row r="348" spans="1:53" s="52" customFormat="1" x14ac:dyDescent="0.2">
      <c r="A348" s="37" t="s">
        <v>442</v>
      </c>
      <c r="B348" s="37" t="s">
        <v>1806</v>
      </c>
      <c r="C348" s="37"/>
      <c r="D348" s="38" t="s">
        <v>374</v>
      </c>
      <c r="E348" s="38" t="s">
        <v>1546</v>
      </c>
      <c r="F348" s="22" t="s">
        <v>1840</v>
      </c>
      <c r="G348" s="22" t="s">
        <v>1375</v>
      </c>
      <c r="H348" s="27" t="s">
        <v>1536</v>
      </c>
      <c r="I348" s="27">
        <v>1990.2018878041572</v>
      </c>
      <c r="J348" s="27">
        <v>2458.5827960255383</v>
      </c>
      <c r="K348" s="27">
        <v>1979.89593119662</v>
      </c>
      <c r="L348" s="27">
        <v>1278.4108112659214</v>
      </c>
      <c r="M348" s="27">
        <v>541.61973571458941</v>
      </c>
      <c r="N348" s="27">
        <v>464.66664893990378</v>
      </c>
      <c r="O348" s="27">
        <v>424.51967941930752</v>
      </c>
      <c r="P348" s="27">
        <v>334.08412759316752</v>
      </c>
      <c r="Q348" s="27">
        <v>216.11466145729378</v>
      </c>
      <c r="R348" s="27">
        <v>18.684242039367064</v>
      </c>
      <c r="S348" s="27">
        <v>-51.8590202493981</v>
      </c>
      <c r="T348" s="27">
        <v>-66.692328740522271</v>
      </c>
      <c r="U348" s="27">
        <v>-61.158244406435642</v>
      </c>
      <c r="V348" s="27">
        <v>-54.935354552599847</v>
      </c>
      <c r="W348" s="27">
        <v>-50.010370233681897</v>
      </c>
      <c r="X348" s="27">
        <v>-43.636926911869978</v>
      </c>
      <c r="Y348" s="27">
        <v>-9.5380560877185872</v>
      </c>
      <c r="Z348" s="27">
        <v>-10.818257041838024</v>
      </c>
      <c r="AA348" s="27">
        <v>-4.4135230982064968</v>
      </c>
      <c r="AB348" s="27">
        <v>-10.805312745203537</v>
      </c>
      <c r="AC348" s="27">
        <v>2.0175085591954485</v>
      </c>
      <c r="AD348" s="27">
        <v>5.6267479668085798</v>
      </c>
      <c r="AE348" s="27">
        <v>3.3495011668642292</v>
      </c>
      <c r="AF348" s="27">
        <v>1.4752055121202829</v>
      </c>
      <c r="AG348" s="27">
        <v>-6.6237082099269173</v>
      </c>
      <c r="AH348" s="27">
        <v>5.753224224934911</v>
      </c>
      <c r="AI348" s="27">
        <v>-5.8891557875845137</v>
      </c>
      <c r="AJ348" s="27">
        <v>-7.4300039041413584</v>
      </c>
      <c r="AK348" s="27">
        <v>3.9357282217360989</v>
      </c>
      <c r="AL348" s="27">
        <v>1.0932826506746096</v>
      </c>
      <c r="AM348" s="27">
        <v>-8.2884538413350128</v>
      </c>
      <c r="AN348" s="27">
        <v>-14.378726552741227</v>
      </c>
      <c r="AO348" s="27">
        <v>1.5289172909433546</v>
      </c>
      <c r="AP348" s="27">
        <v>10.883947699288001</v>
      </c>
      <c r="AQ348" s="27">
        <v>14.845549481124635</v>
      </c>
      <c r="AR348" s="27">
        <v>-5.6601253184767302</v>
      </c>
      <c r="AS348" s="27">
        <v>-14.736535943092349</v>
      </c>
      <c r="AT348" s="27">
        <v>3.527377401837839</v>
      </c>
      <c r="AU348" s="27">
        <v>14.022116376732811</v>
      </c>
      <c r="AV348" s="27">
        <v>12.174572836845527</v>
      </c>
      <c r="AW348" s="28">
        <v>-15.835904065974319</v>
      </c>
      <c r="AX348" s="28">
        <v>-10.541350545290697</v>
      </c>
      <c r="AY348" s="28">
        <v>-9.0742145368840283</v>
      </c>
      <c r="AZ348" s="28">
        <v>-7.8235627154135727</v>
      </c>
      <c r="BA348" s="28">
        <v>-6.003373399067641</v>
      </c>
    </row>
    <row r="349" spans="1:53" s="109" customFormat="1" x14ac:dyDescent="0.2">
      <c r="A349" s="98"/>
      <c r="B349" s="98"/>
      <c r="C349" s="98"/>
      <c r="D349" s="98"/>
      <c r="E349" s="98"/>
      <c r="F349" s="126" t="s">
        <v>1782</v>
      </c>
      <c r="G349" s="131"/>
      <c r="H349" s="112"/>
      <c r="I349" s="112"/>
      <c r="J349" s="112"/>
      <c r="K349" s="112"/>
      <c r="L349" s="112"/>
      <c r="M349" s="112"/>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c r="AK349" s="112"/>
      <c r="AL349" s="112"/>
      <c r="AM349" s="112"/>
      <c r="AN349" s="112"/>
      <c r="AO349" s="112"/>
      <c r="AP349" s="112"/>
      <c r="AQ349" s="112"/>
      <c r="AR349" s="112"/>
      <c r="AS349" s="112"/>
      <c r="AT349" s="112"/>
      <c r="AU349" s="112"/>
      <c r="AV349" s="112"/>
      <c r="AW349" s="112"/>
      <c r="AX349" s="112"/>
      <c r="AY349" s="112"/>
      <c r="AZ349" s="112"/>
      <c r="BA349" s="112"/>
    </row>
    <row r="350" spans="1:53" s="52" customFormat="1" x14ac:dyDescent="0.2">
      <c r="A350" s="37" t="s">
        <v>442</v>
      </c>
      <c r="B350" s="37" t="s">
        <v>1807</v>
      </c>
      <c r="C350" s="37" t="s">
        <v>1859</v>
      </c>
      <c r="D350" s="38" t="s">
        <v>1648</v>
      </c>
      <c r="E350" s="38" t="s">
        <v>1546</v>
      </c>
      <c r="F350" s="22" t="s">
        <v>1841</v>
      </c>
      <c r="G350" s="22" t="s">
        <v>1376</v>
      </c>
      <c r="H350" s="27" t="s">
        <v>1536</v>
      </c>
      <c r="I350" s="27">
        <v>5725.4352667404237</v>
      </c>
      <c r="J350" s="27">
        <v>5776.1778502811148</v>
      </c>
      <c r="K350" s="27">
        <v>5891.806653480332</v>
      </c>
      <c r="L350" s="27">
        <v>6042.3240255820001</v>
      </c>
      <c r="M350" s="27">
        <v>6209.6749602321752</v>
      </c>
      <c r="N350" s="27">
        <v>6373.259506385024</v>
      </c>
      <c r="O350" s="27">
        <v>6558.98528328677</v>
      </c>
      <c r="P350" s="27">
        <v>6849.4646505725459</v>
      </c>
      <c r="Q350" s="27">
        <v>7100.2856853697785</v>
      </c>
      <c r="R350" s="27">
        <v>7311.6521088017425</v>
      </c>
      <c r="S350" s="27">
        <v>7454.7178073409532</v>
      </c>
      <c r="T350" s="27">
        <v>7535.0794197385667</v>
      </c>
      <c r="U350" s="27">
        <v>7526.3587083489028</v>
      </c>
      <c r="V350" s="27">
        <v>7729.6504424518025</v>
      </c>
      <c r="W350" s="27">
        <v>7903.6610222340159</v>
      </c>
      <c r="X350" s="27">
        <v>8018.3849037253667</v>
      </c>
      <c r="Y350" s="27">
        <v>8231.2436780616554</v>
      </c>
      <c r="Z350" s="27">
        <v>8444.2070519377357</v>
      </c>
      <c r="AA350" s="27">
        <v>8646.5465841870355</v>
      </c>
      <c r="AB350" s="27">
        <v>8961.4657531846315</v>
      </c>
      <c r="AC350" s="27">
        <v>9145.7418467669577</v>
      </c>
      <c r="AD350" s="27">
        <v>9214.4963686852934</v>
      </c>
      <c r="AE350" s="27">
        <v>9286.2174960830343</v>
      </c>
      <c r="AF350" s="27">
        <v>9436.3955147545621</v>
      </c>
      <c r="AG350" s="27">
        <v>9586.9267180703027</v>
      </c>
      <c r="AH350" s="27">
        <v>9866.8697519749039</v>
      </c>
      <c r="AI350" s="27">
        <v>10103.366446957625</v>
      </c>
      <c r="AJ350" s="27">
        <v>10100.486420471658</v>
      </c>
      <c r="AK350" s="27">
        <v>9640.6711456812463</v>
      </c>
      <c r="AL350" s="27">
        <v>9887.1634056018684</v>
      </c>
      <c r="AM350" s="27">
        <v>10113.016176820918</v>
      </c>
      <c r="AN350" s="27">
        <v>10112.241918079162</v>
      </c>
      <c r="AO350" s="27">
        <v>10158.843057134442</v>
      </c>
      <c r="AP350" s="27">
        <v>10326.234607635599</v>
      </c>
      <c r="AQ350" s="27">
        <v>10465.571770390925</v>
      </c>
      <c r="AR350" s="27">
        <v>10636.850521247439</v>
      </c>
      <c r="AS350" s="27">
        <v>10883.591393889001</v>
      </c>
      <c r="AT350" s="27">
        <v>11020.413631988451</v>
      </c>
      <c r="AU350" s="27">
        <v>11152.045624114466</v>
      </c>
      <c r="AV350" s="27">
        <v>10305.377590708849</v>
      </c>
      <c r="AW350" s="28">
        <v>10798.930593482133</v>
      </c>
      <c r="AX350" s="28">
        <v>11284.394280443768</v>
      </c>
      <c r="AY350" s="28">
        <v>11504.92617805844</v>
      </c>
      <c r="AZ350" s="28">
        <v>11708.123438559023</v>
      </c>
      <c r="BA350" s="28">
        <v>11900.060324446249</v>
      </c>
    </row>
    <row r="351" spans="1:53" s="52" customFormat="1" x14ac:dyDescent="0.2">
      <c r="A351" s="37" t="s">
        <v>442</v>
      </c>
      <c r="B351" s="37" t="s">
        <v>1808</v>
      </c>
      <c r="C351" s="37" t="s">
        <v>1859</v>
      </c>
      <c r="D351" s="38" t="s">
        <v>1648</v>
      </c>
      <c r="E351" s="38" t="s">
        <v>1546</v>
      </c>
      <c r="F351" s="22" t="s">
        <v>1842</v>
      </c>
      <c r="G351" s="22" t="s">
        <v>1377</v>
      </c>
      <c r="H351" s="27">
        <v>3012.6659151047875</v>
      </c>
      <c r="I351" s="27">
        <v>3499.0063403607523</v>
      </c>
      <c r="J351" s="27">
        <v>3527.0969942858046</v>
      </c>
      <c r="K351" s="27">
        <v>3590.0094890825394</v>
      </c>
      <c r="L351" s="27">
        <v>3660.8576446017355</v>
      </c>
      <c r="M351" s="27">
        <v>3767.498654577033</v>
      </c>
      <c r="N351" s="27">
        <v>3929.2241153384912</v>
      </c>
      <c r="O351" s="27">
        <v>4079.8892007808131</v>
      </c>
      <c r="P351" s="27">
        <v>4246.3905212087284</v>
      </c>
      <c r="Q351" s="27">
        <v>4399.6439508843741</v>
      </c>
      <c r="R351" s="27">
        <v>4517.3480505332145</v>
      </c>
      <c r="S351" s="27">
        <v>4603.2083758695389</v>
      </c>
      <c r="T351" s="27">
        <v>4681.7681353998523</v>
      </c>
      <c r="U351" s="27">
        <v>4693.022524093717</v>
      </c>
      <c r="V351" s="27">
        <v>4781.1507303332828</v>
      </c>
      <c r="W351" s="27">
        <v>4868.6784014125751</v>
      </c>
      <c r="X351" s="27">
        <v>4967.285843366416</v>
      </c>
      <c r="Y351" s="27">
        <v>5081.0253152981868</v>
      </c>
      <c r="Z351" s="27">
        <v>5233.6167461124915</v>
      </c>
      <c r="AA351" s="27">
        <v>5402.5861644298602</v>
      </c>
      <c r="AB351" s="27">
        <v>5571.6286435174043</v>
      </c>
      <c r="AC351" s="27">
        <v>5688.5313049612623</v>
      </c>
      <c r="AD351" s="27">
        <v>5746.7154756456484</v>
      </c>
      <c r="AE351" s="27">
        <v>5838.6230500608199</v>
      </c>
      <c r="AF351" s="27">
        <v>5932.021408030042</v>
      </c>
      <c r="AG351" s="27">
        <v>6037.9247337361257</v>
      </c>
      <c r="AH351" s="27">
        <v>6139.2587067900686</v>
      </c>
      <c r="AI351" s="27">
        <v>6226.8270476015323</v>
      </c>
      <c r="AJ351" s="27">
        <v>6215.2046904758663</v>
      </c>
      <c r="AK351" s="27">
        <v>6157.2277384420559</v>
      </c>
      <c r="AL351" s="27">
        <v>6226.8931721679919</v>
      </c>
      <c r="AM351" s="27">
        <v>6268.5703779339174</v>
      </c>
      <c r="AN351" s="27">
        <v>6269.7164772535716</v>
      </c>
      <c r="AO351" s="27">
        <v>6301.9845381341156</v>
      </c>
      <c r="AP351" s="27">
        <v>6375.9759064956306</v>
      </c>
      <c r="AQ351" s="27">
        <v>6507.1805634231869</v>
      </c>
      <c r="AR351" s="27">
        <v>6651.3743756022741</v>
      </c>
      <c r="AS351" s="27">
        <v>6753.7185091328574</v>
      </c>
      <c r="AT351" s="27">
        <v>6836.8557807355719</v>
      </c>
      <c r="AU351" s="27">
        <v>6924.5284945078811</v>
      </c>
      <c r="AV351" s="27">
        <v>6332.3176120465005</v>
      </c>
      <c r="AW351" s="28">
        <v>6540.0783669227367</v>
      </c>
      <c r="AX351" s="28">
        <v>6886.1029257182954</v>
      </c>
      <c r="AY351" s="28">
        <v>7014.3205000025264</v>
      </c>
      <c r="AZ351" s="28">
        <v>7132.0309836954675</v>
      </c>
      <c r="BA351" s="28">
        <v>7250.189888282679</v>
      </c>
    </row>
    <row r="352" spans="1:53" s="52" customFormat="1" x14ac:dyDescent="0.2">
      <c r="A352" s="37" t="s">
        <v>442</v>
      </c>
      <c r="B352" s="37" t="s">
        <v>1809</v>
      </c>
      <c r="C352" s="37" t="s">
        <v>1859</v>
      </c>
      <c r="D352" s="38" t="s">
        <v>1648</v>
      </c>
      <c r="E352" s="38" t="s">
        <v>1546</v>
      </c>
      <c r="F352" s="22" t="s">
        <v>1843</v>
      </c>
      <c r="G352" s="22" t="s">
        <v>1378</v>
      </c>
      <c r="H352" s="27">
        <v>1224.3582967921914</v>
      </c>
      <c r="I352" s="27">
        <v>1420.2543931514899</v>
      </c>
      <c r="J352" s="27">
        <v>1438.0249195263573</v>
      </c>
      <c r="K352" s="27">
        <v>1457.1426267469542</v>
      </c>
      <c r="L352" s="27">
        <v>1479.4472761705479</v>
      </c>
      <c r="M352" s="27">
        <v>1500.2548518821695</v>
      </c>
      <c r="N352" s="27">
        <v>1529.849209198444</v>
      </c>
      <c r="O352" s="27">
        <v>1557.7518683160818</v>
      </c>
      <c r="P352" s="27">
        <v>1591.9121592720235</v>
      </c>
      <c r="Q352" s="27">
        <v>1592.0636269866518</v>
      </c>
      <c r="R352" s="27">
        <v>1631.947017664017</v>
      </c>
      <c r="S352" s="27">
        <v>1676.9384500161491</v>
      </c>
      <c r="T352" s="27">
        <v>1730.1378369834438</v>
      </c>
      <c r="U352" s="27">
        <v>1744.748386559309</v>
      </c>
      <c r="V352" s="27">
        <v>1765.8958043974185</v>
      </c>
      <c r="W352" s="27">
        <v>1775.5653069617217</v>
      </c>
      <c r="X352" s="27">
        <v>1807.6205909667724</v>
      </c>
      <c r="Y352" s="27">
        <v>1817.8544952629065</v>
      </c>
      <c r="Z352" s="27">
        <v>1847.9521121309031</v>
      </c>
      <c r="AA352" s="27">
        <v>1880.7913477206134</v>
      </c>
      <c r="AB352" s="27">
        <v>1925.5991091540782</v>
      </c>
      <c r="AC352" s="27">
        <v>1972.8433402481148</v>
      </c>
      <c r="AD352" s="27">
        <v>2015.3322622719209</v>
      </c>
      <c r="AE352" s="27">
        <v>2053.8881671980262</v>
      </c>
      <c r="AF352" s="27">
        <v>2083.9997540777968</v>
      </c>
      <c r="AG352" s="27">
        <v>2117.1743099630989</v>
      </c>
      <c r="AH352" s="27">
        <v>2139.1854834595629</v>
      </c>
      <c r="AI352" s="27">
        <v>2166.7791541514803</v>
      </c>
      <c r="AJ352" s="27">
        <v>2213.5327935536566</v>
      </c>
      <c r="AK352" s="27">
        <v>2253.6245045103424</v>
      </c>
      <c r="AL352" s="27">
        <v>2277.3094242433299</v>
      </c>
      <c r="AM352" s="27">
        <v>2286.8020981590234</v>
      </c>
      <c r="AN352" s="27">
        <v>2301.5936054850586</v>
      </c>
      <c r="AO352" s="27">
        <v>2313.547194731535</v>
      </c>
      <c r="AP352" s="27">
        <v>2342.1903126850912</v>
      </c>
      <c r="AQ352" s="27">
        <v>2376.8265007812838</v>
      </c>
      <c r="AR352" s="27">
        <v>2423.8279371279109</v>
      </c>
      <c r="AS352" s="27">
        <v>2449.8402892216086</v>
      </c>
      <c r="AT352" s="27">
        <v>2468.6502402281521</v>
      </c>
      <c r="AU352" s="27">
        <v>2516.299408562646</v>
      </c>
      <c r="AV352" s="27">
        <v>2490.356972434236</v>
      </c>
      <c r="AW352" s="28">
        <v>2617.2959269189887</v>
      </c>
      <c r="AX352" s="28">
        <v>2642.6355758252566</v>
      </c>
      <c r="AY352" s="28">
        <v>2672.1448608016003</v>
      </c>
      <c r="AZ352" s="28">
        <v>2705.4126634199952</v>
      </c>
      <c r="BA352" s="28">
        <v>2737.6251841240255</v>
      </c>
    </row>
    <row r="353" spans="1:53" s="52" customFormat="1" x14ac:dyDescent="0.2">
      <c r="A353" s="37" t="s">
        <v>442</v>
      </c>
      <c r="B353" s="37" t="s">
        <v>1810</v>
      </c>
      <c r="C353" s="37" t="s">
        <v>1859</v>
      </c>
      <c r="D353" s="38" t="s">
        <v>1648</v>
      </c>
      <c r="E353" s="38" t="s">
        <v>1546</v>
      </c>
      <c r="F353" s="22" t="s">
        <v>1844</v>
      </c>
      <c r="G353" s="22" t="s">
        <v>1379</v>
      </c>
      <c r="H353" s="27">
        <v>-520.04705073854564</v>
      </c>
      <c r="I353" s="27">
        <v>-791.41862223649548</v>
      </c>
      <c r="J353" s="27">
        <v>-1248.1846421735663</v>
      </c>
      <c r="K353" s="27">
        <v>-725.78583649316647</v>
      </c>
      <c r="L353" s="27">
        <v>28.674032401486539</v>
      </c>
      <c r="M353" s="27">
        <v>800.02101927479021</v>
      </c>
      <c r="N353" s="27">
        <v>905.12833402867466</v>
      </c>
      <c r="O353" s="27">
        <v>1003.1494469853633</v>
      </c>
      <c r="P353" s="27">
        <v>1234.4733558201681</v>
      </c>
      <c r="Q353" s="27">
        <v>1472.8550615020051</v>
      </c>
      <c r="R353" s="27">
        <v>1743.257240885029</v>
      </c>
      <c r="S353" s="27">
        <v>1786.6566654948554</v>
      </c>
      <c r="T353" s="27">
        <v>1771.5174266125762</v>
      </c>
      <c r="U353" s="27">
        <v>1663.0597037038176</v>
      </c>
      <c r="V353" s="27">
        <v>1751.6529841639442</v>
      </c>
      <c r="W353" s="27">
        <v>1801.6050360178297</v>
      </c>
      <c r="X353" s="27">
        <v>1767.1375228660515</v>
      </c>
      <c r="Y353" s="27">
        <v>1792.6498686609048</v>
      </c>
      <c r="Z353" s="27">
        <v>1900.7487868754035</v>
      </c>
      <c r="AA353" s="27">
        <v>1984.6002494012203</v>
      </c>
      <c r="AB353" s="27">
        <v>2096.8318256960488</v>
      </c>
      <c r="AC353" s="27">
        <v>2097.6371565550944</v>
      </c>
      <c r="AD353" s="27">
        <v>2056.3739474024019</v>
      </c>
      <c r="AE353" s="27">
        <v>2069.146433800267</v>
      </c>
      <c r="AF353" s="27">
        <v>2083.2022312159042</v>
      </c>
      <c r="AG353" s="27">
        <v>2117.0612018498559</v>
      </c>
      <c r="AH353" s="27">
        <v>2238.1415765454508</v>
      </c>
      <c r="AI353" s="27">
        <v>2346.4096896999304</v>
      </c>
      <c r="AJ353" s="27">
        <v>2295.8393041277518</v>
      </c>
      <c r="AK353" s="27">
        <v>1933.8721140295002</v>
      </c>
      <c r="AL353" s="27">
        <v>2100.5930152859969</v>
      </c>
      <c r="AM353" s="27">
        <v>2207.5289017960681</v>
      </c>
      <c r="AN353" s="27">
        <v>2083.4965712544849</v>
      </c>
      <c r="AO353" s="27">
        <v>2099.1834322514705</v>
      </c>
      <c r="AP353" s="27">
        <v>2188.767669264766</v>
      </c>
      <c r="AQ353" s="27">
        <v>2209.1292116139248</v>
      </c>
      <c r="AR353" s="27">
        <v>2284.3761991333895</v>
      </c>
      <c r="AS353" s="27">
        <v>2409.0760745162206</v>
      </c>
      <c r="AT353" s="27">
        <v>2448.6383755402394</v>
      </c>
      <c r="AU353" s="27">
        <v>2469.0008394534193</v>
      </c>
      <c r="AV353" s="27">
        <v>2235.5621032723652</v>
      </c>
      <c r="AW353" s="28">
        <v>2478.2723431593199</v>
      </c>
      <c r="AX353" s="28">
        <v>2661.3531196802742</v>
      </c>
      <c r="AY353" s="28">
        <v>2747.4631932246248</v>
      </c>
      <c r="AZ353" s="28">
        <v>2813.6595796804095</v>
      </c>
      <c r="BA353" s="28">
        <v>2873.5656112617462</v>
      </c>
    </row>
    <row r="354" spans="1:53" s="52" customFormat="1" x14ac:dyDescent="0.2">
      <c r="A354" s="37" t="s">
        <v>442</v>
      </c>
      <c r="B354" s="37" t="s">
        <v>1811</v>
      </c>
      <c r="C354" s="37" t="s">
        <v>1859</v>
      </c>
      <c r="D354" s="38" t="s">
        <v>1648</v>
      </c>
      <c r="E354" s="38" t="s">
        <v>1546</v>
      </c>
      <c r="F354" s="22" t="s">
        <v>1845</v>
      </c>
      <c r="G354" s="22" t="s">
        <v>1380</v>
      </c>
      <c r="H354" s="27">
        <v>747.98890049288309</v>
      </c>
      <c r="I354" s="27">
        <v>882.33034244666283</v>
      </c>
      <c r="J354" s="27">
        <v>892.31266276150393</v>
      </c>
      <c r="K354" s="27">
        <v>907.47340434974205</v>
      </c>
      <c r="L354" s="27">
        <v>979.98196900550204</v>
      </c>
      <c r="M354" s="27">
        <v>1035.3446237141907</v>
      </c>
      <c r="N354" s="27">
        <v>1037.7881482182374</v>
      </c>
      <c r="O354" s="27">
        <v>1064.3988098939792</v>
      </c>
      <c r="P354" s="27">
        <v>1116.736579835095</v>
      </c>
      <c r="Q354" s="27">
        <v>1217.2634129039568</v>
      </c>
      <c r="R354" s="27">
        <v>1316.3639916488655</v>
      </c>
      <c r="S354" s="27">
        <v>1438.2148057691456</v>
      </c>
      <c r="T354" s="27">
        <v>1478.521988995735</v>
      </c>
      <c r="U354" s="27">
        <v>1478.8422201010862</v>
      </c>
      <c r="V354" s="27">
        <v>1606.5264123561053</v>
      </c>
      <c r="W354" s="27">
        <v>1750.1944601941457</v>
      </c>
      <c r="X354" s="27">
        <v>1836.3463159178036</v>
      </c>
      <c r="Y354" s="27">
        <v>2039.865836943374</v>
      </c>
      <c r="Z354" s="27">
        <v>2154.0851891394359</v>
      </c>
      <c r="AA354" s="27">
        <v>2225.2907455141694</v>
      </c>
      <c r="AB354" s="27">
        <v>2504.0888941291878</v>
      </c>
      <c r="AC354" s="27">
        <v>2599.6203801681072</v>
      </c>
      <c r="AD354" s="27">
        <v>2646.5023727708681</v>
      </c>
      <c r="AE354" s="27">
        <v>2666.1894581000988</v>
      </c>
      <c r="AF354" s="27">
        <v>2852.229700663253</v>
      </c>
      <c r="AG354" s="27">
        <v>3025.6231143863324</v>
      </c>
      <c r="AH354" s="27">
        <v>3349.4981954268505</v>
      </c>
      <c r="AI354" s="27">
        <v>3507.0938257719959</v>
      </c>
      <c r="AJ354" s="27">
        <v>3507.931023912</v>
      </c>
      <c r="AK354" s="27">
        <v>3057.2763045118527</v>
      </c>
      <c r="AL354" s="27">
        <v>3381.2552240206614</v>
      </c>
      <c r="AM354" s="27">
        <v>3634.9166262822905</v>
      </c>
      <c r="AN354" s="27">
        <v>3728.9525875118334</v>
      </c>
      <c r="AO354" s="27">
        <v>3774.2127234828358</v>
      </c>
      <c r="AP354" s="27">
        <v>3892.1479207615903</v>
      </c>
      <c r="AQ354" s="27">
        <v>4058.0444103013078</v>
      </c>
      <c r="AR354" s="27">
        <v>4147.6671306401922</v>
      </c>
      <c r="AS354" s="27">
        <v>4369.2592394942258</v>
      </c>
      <c r="AT354" s="27">
        <v>4495.2704539869937</v>
      </c>
      <c r="AU354" s="27">
        <v>4565.1616774457243</v>
      </c>
      <c r="AV354" s="27">
        <v>3957.2800882997603</v>
      </c>
      <c r="AW354" s="28">
        <v>4294.0170528241624</v>
      </c>
      <c r="AX354" s="28">
        <v>4555.1972503017796</v>
      </c>
      <c r="AY354" s="28">
        <v>4700.7259608447839</v>
      </c>
      <c r="AZ354" s="28">
        <v>4851.9230096899209</v>
      </c>
      <c r="BA354" s="28">
        <v>4996.8231468158983</v>
      </c>
    </row>
    <row r="355" spans="1:53" s="52" customFormat="1" x14ac:dyDescent="0.2">
      <c r="A355" s="37" t="s">
        <v>442</v>
      </c>
      <c r="B355" s="37" t="s">
        <v>1812</v>
      </c>
      <c r="C355" s="37" t="s">
        <v>1859</v>
      </c>
      <c r="D355" s="38" t="s">
        <v>1648</v>
      </c>
      <c r="E355" s="38" t="s">
        <v>1546</v>
      </c>
      <c r="F355" s="22" t="s">
        <v>1846</v>
      </c>
      <c r="G355" s="22" t="s">
        <v>1381</v>
      </c>
      <c r="H355" s="27">
        <v>774.17276027708931</v>
      </c>
      <c r="I355" s="27">
        <v>861.9817982236267</v>
      </c>
      <c r="J355" s="27">
        <v>873.67572730715347</v>
      </c>
      <c r="K355" s="27">
        <v>886.13903450588703</v>
      </c>
      <c r="L355" s="27">
        <v>947.70226270058811</v>
      </c>
      <c r="M355" s="27">
        <v>986.15665966255676</v>
      </c>
      <c r="N355" s="27">
        <v>1036.6484646284082</v>
      </c>
      <c r="O355" s="27">
        <v>1108.2970709997689</v>
      </c>
      <c r="P355" s="27">
        <v>1194.0887771286782</v>
      </c>
      <c r="Q355" s="27">
        <v>1294.3120304921213</v>
      </c>
      <c r="R355" s="27">
        <v>1382.8190588591415</v>
      </c>
      <c r="S355" s="27">
        <v>1445.0937056237874</v>
      </c>
      <c r="T355" s="27">
        <v>1497.8716838418177</v>
      </c>
      <c r="U355" s="27">
        <v>1430.8382765476954</v>
      </c>
      <c r="V355" s="27">
        <v>1544.0563039582682</v>
      </c>
      <c r="W355" s="27">
        <v>1656.6085876989969</v>
      </c>
      <c r="X355" s="27">
        <v>1724.0616412355685</v>
      </c>
      <c r="Y355" s="27">
        <v>1884.6522080402788</v>
      </c>
      <c r="Z355" s="27">
        <v>2058.378886940784</v>
      </c>
      <c r="AA355" s="27">
        <v>2203.0327570696727</v>
      </c>
      <c r="AB355" s="27">
        <v>2465.2999692171534</v>
      </c>
      <c r="AC355" s="27">
        <v>2536.6364449541456</v>
      </c>
      <c r="AD355" s="27">
        <v>2564.1772477603704</v>
      </c>
      <c r="AE355" s="27">
        <v>2633.16748677226</v>
      </c>
      <c r="AF355" s="27">
        <v>2789.224848886211</v>
      </c>
      <c r="AG355" s="27">
        <v>2959.1961812096433</v>
      </c>
      <c r="AH355" s="27">
        <v>3239.0574960079366</v>
      </c>
      <c r="AI355" s="27">
        <v>3353.2691775339299</v>
      </c>
      <c r="AJ355" s="27">
        <v>3339.2507788626872</v>
      </c>
      <c r="AK355" s="27">
        <v>3012.041168358588</v>
      </c>
      <c r="AL355" s="27">
        <v>3328.0120323746623</v>
      </c>
      <c r="AM355" s="27">
        <v>3486.1302130133909</v>
      </c>
      <c r="AN355" s="27">
        <v>3462.9429416599173</v>
      </c>
      <c r="AO355" s="27">
        <v>3530.7784332597075</v>
      </c>
      <c r="AP355" s="27">
        <v>3668.9042878423488</v>
      </c>
      <c r="AQ355" s="27">
        <v>3874.0890033051169</v>
      </c>
      <c r="AR355" s="27">
        <v>4025.5967098746746</v>
      </c>
      <c r="AS355" s="27">
        <v>4224.5320473327029</v>
      </c>
      <c r="AT355" s="27">
        <v>4361.3328039643657</v>
      </c>
      <c r="AU355" s="27">
        <v>4453.3459090764318</v>
      </c>
      <c r="AV355" s="27">
        <v>3906.3719324276481</v>
      </c>
      <c r="AW355" s="28">
        <v>4259.2140435848178</v>
      </c>
      <c r="AX355" s="28">
        <v>4556.4829307934879</v>
      </c>
      <c r="AY355" s="28">
        <v>4709.3446578664625</v>
      </c>
      <c r="AZ355" s="28">
        <v>4859.8434216337355</v>
      </c>
      <c r="BA355" s="28">
        <v>5009.2575529697606</v>
      </c>
    </row>
    <row r="356" spans="1:53" s="52" customFormat="1" x14ac:dyDescent="0.2">
      <c r="A356" s="37" t="s">
        <v>442</v>
      </c>
      <c r="B356" s="37" t="s">
        <v>1813</v>
      </c>
      <c r="C356" s="37" t="s">
        <v>1859</v>
      </c>
      <c r="D356" s="38" t="s">
        <v>1648</v>
      </c>
      <c r="E356" s="38" t="s">
        <v>1546</v>
      </c>
      <c r="F356" s="22" t="s">
        <v>1847</v>
      </c>
      <c r="G356" s="22" t="s">
        <v>1382</v>
      </c>
      <c r="H356" s="27">
        <v>3716.9771611584333</v>
      </c>
      <c r="I356" s="27">
        <v>4127.8421112757469</v>
      </c>
      <c r="J356" s="27">
        <v>3716.9372716385951</v>
      </c>
      <c r="K356" s="27">
        <v>4321.3662793363274</v>
      </c>
      <c r="L356" s="27">
        <v>5168.9789531737697</v>
      </c>
      <c r="M356" s="27">
        <v>6067.774525733993</v>
      </c>
      <c r="N356" s="27">
        <v>6364.2016585656102</v>
      </c>
      <c r="O356" s="27">
        <v>6640.7905160822584</v>
      </c>
      <c r="P356" s="27">
        <v>7072.7760363009202</v>
      </c>
      <c r="Q356" s="27">
        <v>7464.5626393730308</v>
      </c>
      <c r="R356" s="27">
        <v>7892.5523090822608</v>
      </c>
      <c r="S356" s="27">
        <v>8066.8034913805432</v>
      </c>
      <c r="T356" s="27">
        <v>8183.423398995872</v>
      </c>
      <c r="U356" s="27">
        <v>8100.8306143568434</v>
      </c>
      <c r="V356" s="27">
        <v>8298.6995188946457</v>
      </c>
      <c r="W356" s="27">
        <v>8445.8487443921258</v>
      </c>
      <c r="X356" s="27">
        <v>8542.0439571992392</v>
      </c>
      <c r="Y356" s="27">
        <v>8691.5296792219979</v>
      </c>
      <c r="Z356" s="27">
        <v>8982.3176451187974</v>
      </c>
      <c r="AA356" s="27">
        <v>9267.9777615516941</v>
      </c>
      <c r="AB356" s="27">
        <v>9594.0595783675308</v>
      </c>
      <c r="AC356" s="27">
        <v>9759.0118017644709</v>
      </c>
      <c r="AD356" s="27">
        <v>9818.4216853199705</v>
      </c>
      <c r="AE356" s="27">
        <v>9961.657651059113</v>
      </c>
      <c r="AF356" s="27">
        <v>10099.223393323744</v>
      </c>
      <c r="AG356" s="27">
        <v>10272.160245549081</v>
      </c>
      <c r="AH356" s="27">
        <v>10516.585766795082</v>
      </c>
      <c r="AI356" s="27">
        <v>10740.015891452944</v>
      </c>
      <c r="AJ356" s="27">
        <v>10724.576788157276</v>
      </c>
      <c r="AK356" s="27">
        <v>10344.724356981898</v>
      </c>
      <c r="AL356" s="27">
        <v>10604.795611697318</v>
      </c>
      <c r="AM356" s="27">
        <v>10762.901377889008</v>
      </c>
      <c r="AN356" s="27">
        <v>10654.806653993115</v>
      </c>
      <c r="AO356" s="27">
        <v>10714.715165117123</v>
      </c>
      <c r="AP356" s="27">
        <v>10906.933888445488</v>
      </c>
      <c r="AQ356" s="27">
        <v>11093.136275818395</v>
      </c>
      <c r="AR356" s="27">
        <v>11359.578511863576</v>
      </c>
      <c r="AS356" s="27">
        <v>11612.634872870687</v>
      </c>
      <c r="AT356" s="27">
        <v>11754.144396503962</v>
      </c>
      <c r="AU356" s="27">
        <v>11909.828742523947</v>
      </c>
      <c r="AV356" s="27">
        <v>11058.236687753102</v>
      </c>
      <c r="AW356" s="28">
        <v>11635.646637001046</v>
      </c>
      <c r="AX356" s="28">
        <v>12190.091621223826</v>
      </c>
      <c r="AY356" s="28">
        <v>12433.928554028751</v>
      </c>
      <c r="AZ356" s="28">
        <v>12651.103226795873</v>
      </c>
      <c r="BA356" s="28">
        <v>12861.380683668453</v>
      </c>
    </row>
    <row r="357" spans="1:53" s="52" customFormat="1" x14ac:dyDescent="0.2">
      <c r="A357" s="37" t="s">
        <v>442</v>
      </c>
      <c r="B357" s="37" t="s">
        <v>1814</v>
      </c>
      <c r="C357" s="37"/>
      <c r="D357" s="38" t="s">
        <v>1648</v>
      </c>
      <c r="E357" s="38" t="s">
        <v>1546</v>
      </c>
      <c r="F357" s="22" t="s">
        <v>1848</v>
      </c>
      <c r="G357" s="22" t="s">
        <v>1383</v>
      </c>
      <c r="H357" s="27" t="s">
        <v>1536</v>
      </c>
      <c r="I357" s="27">
        <v>1577.2446112416405</v>
      </c>
      <c r="J357" s="27">
        <v>2040.6036431881689</v>
      </c>
      <c r="K357" s="27">
        <v>1549.1060043001498</v>
      </c>
      <c r="L357" s="27">
        <v>841.06536610331625</v>
      </c>
      <c r="M357" s="27">
        <v>92.712470446548537</v>
      </c>
      <c r="N357" s="27">
        <v>7.9181642295850452</v>
      </c>
      <c r="O357" s="27">
        <v>-37.906971689698366</v>
      </c>
      <c r="P357" s="27">
        <v>-145.9591884347908</v>
      </c>
      <c r="Q357" s="27">
        <v>-287.22833641508805</v>
      </c>
      <c r="R357" s="27">
        <v>-514.44513307024204</v>
      </c>
      <c r="S357" s="27">
        <v>-605.20678418494822</v>
      </c>
      <c r="T357" s="27">
        <v>-628.99428441122291</v>
      </c>
      <c r="U357" s="27">
        <v>-622.47584956133142</v>
      </c>
      <c r="V357" s="27">
        <v>-631.51918484068005</v>
      </c>
      <c r="W357" s="27">
        <v>-635.77359465325935</v>
      </c>
      <c r="X357" s="27">
        <v>-635.94372815610859</v>
      </c>
      <c r="Y357" s="27">
        <v>-615.49963006343796</v>
      </c>
      <c r="Z357" s="27">
        <v>-633.81689537971442</v>
      </c>
      <c r="AA357" s="27">
        <v>-643.68916580915538</v>
      </c>
      <c r="AB357" s="27">
        <v>-671.38275009493418</v>
      </c>
      <c r="AC357" s="27">
        <v>-676.25389021147521</v>
      </c>
      <c r="AD357" s="27">
        <v>-686.25044164517521</v>
      </c>
      <c r="AE357" s="27">
        <v>-708.46212630391756</v>
      </c>
      <c r="AF357" s="27">
        <v>-725.83273034622289</v>
      </c>
      <c r="AG357" s="27">
        <v>-751.66046065546698</v>
      </c>
      <c r="AH357" s="27">
        <v>-760.15671423909225</v>
      </c>
      <c r="AI357" s="27">
        <v>-790.47409273338417</v>
      </c>
      <c r="AJ357" s="27">
        <v>-792.77061273492927</v>
      </c>
      <c r="AK357" s="27">
        <v>-749.28834745391669</v>
      </c>
      <c r="AL357" s="27">
        <v>-770.87539774144989</v>
      </c>
      <c r="AM357" s="27">
        <v>-798.67161433699039</v>
      </c>
      <c r="AN357" s="27">
        <v>-808.57438176586902</v>
      </c>
      <c r="AO357" s="27">
        <v>-799.30639820580836</v>
      </c>
      <c r="AP357" s="27">
        <v>-803.94291372913085</v>
      </c>
      <c r="AQ357" s="27">
        <v>-811.51991242366194</v>
      </c>
      <c r="AR357" s="27">
        <v>-844.7984113816533</v>
      </c>
      <c r="AS357" s="27">
        <v>-873.77067114320926</v>
      </c>
      <c r="AT357" s="27">
        <v>-867.6684145381405</v>
      </c>
      <c r="AU357" s="27">
        <v>-869.59888677877279</v>
      </c>
      <c r="AV357" s="27">
        <v>-803.76725291636467</v>
      </c>
      <c r="AW357" s="28">
        <v>-871.51905275825629</v>
      </c>
      <c r="AX357" s="28">
        <v>-904.41166028834959</v>
      </c>
      <c r="AY357" s="28">
        <v>-920.38367894863222</v>
      </c>
      <c r="AZ357" s="28">
        <v>-935.0593762930348</v>
      </c>
      <c r="BA357" s="28">
        <v>-948.8859530683394</v>
      </c>
    </row>
    <row r="358" spans="1:53" s="109" customFormat="1" x14ac:dyDescent="0.2">
      <c r="A358" s="98"/>
      <c r="B358" s="98"/>
      <c r="C358" s="98"/>
      <c r="D358" s="98"/>
      <c r="E358" s="98"/>
      <c r="F358" s="126" t="s">
        <v>1455</v>
      </c>
      <c r="G358" s="131"/>
      <c r="H358" s="112"/>
      <c r="I358" s="112"/>
      <c r="J358" s="112"/>
      <c r="K358" s="112"/>
      <c r="L358" s="112"/>
      <c r="M358" s="112"/>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c r="AK358" s="112"/>
      <c r="AL358" s="112"/>
      <c r="AM358" s="112"/>
      <c r="AN358" s="112"/>
      <c r="AO358" s="112"/>
      <c r="AP358" s="112"/>
      <c r="AQ358" s="112"/>
      <c r="AR358" s="112"/>
      <c r="AS358" s="112"/>
      <c r="AT358" s="112"/>
      <c r="AU358" s="112"/>
      <c r="AV358" s="112"/>
      <c r="AW358" s="112"/>
      <c r="AX358" s="112"/>
      <c r="AY358" s="112"/>
      <c r="AZ358" s="112"/>
      <c r="BA358" s="112"/>
    </row>
    <row r="359" spans="1:53" s="41" customFormat="1" x14ac:dyDescent="0.2">
      <c r="A359" s="37" t="s">
        <v>442</v>
      </c>
      <c r="B359" s="37" t="s">
        <v>1815</v>
      </c>
      <c r="C359" s="37" t="s">
        <v>1859</v>
      </c>
      <c r="D359" s="38"/>
      <c r="E359" s="38"/>
      <c r="F359" s="67" t="s">
        <v>1849</v>
      </c>
      <c r="G359" s="22" t="s">
        <v>1384</v>
      </c>
      <c r="H359" s="27">
        <v>37.988886186236904</v>
      </c>
      <c r="I359" s="27">
        <v>42.825379050343656</v>
      </c>
      <c r="J359" s="27">
        <v>47.28918358465301</v>
      </c>
      <c r="K359" s="27">
        <v>51.007402652677335</v>
      </c>
      <c r="L359" s="27">
        <v>54.101183663975554</v>
      </c>
      <c r="M359" s="27">
        <v>56.890378185440767</v>
      </c>
      <c r="N359" s="27">
        <v>58.332243044532873</v>
      </c>
      <c r="O359" s="27">
        <v>59.83560252522944</v>
      </c>
      <c r="P359" s="27">
        <v>61.716773597517118</v>
      </c>
      <c r="Q359" s="27">
        <v>64.37386089008794</v>
      </c>
      <c r="R359" s="27">
        <v>67.406493043817179</v>
      </c>
      <c r="S359" s="27">
        <v>70.971618059215331</v>
      </c>
      <c r="T359" s="27">
        <v>74.053530276126025</v>
      </c>
      <c r="U359" s="27">
        <v>76.648397790532599</v>
      </c>
      <c r="V359" s="27">
        <v>78.670765243408823</v>
      </c>
      <c r="W359" s="27">
        <v>76.865619267967006</v>
      </c>
      <c r="X359" s="27">
        <v>78.614369657318363</v>
      </c>
      <c r="Y359" s="27">
        <v>79.871284923745506</v>
      </c>
      <c r="Z359" s="27">
        <v>80.784068900501552</v>
      </c>
      <c r="AA359" s="27">
        <v>81.591423625628252</v>
      </c>
      <c r="AB359" s="27">
        <v>82.903793812548798</v>
      </c>
      <c r="AC359" s="27">
        <v>84.407035589794475</v>
      </c>
      <c r="AD359" s="27">
        <v>85.854785694044011</v>
      </c>
      <c r="AE359" s="27">
        <v>87.36658270880416</v>
      </c>
      <c r="AF359" s="27">
        <v>89.03627946988702</v>
      </c>
      <c r="AG359" s="27">
        <v>90.816346661219058</v>
      </c>
      <c r="AH359" s="27">
        <v>92.700758145180131</v>
      </c>
      <c r="AI359" s="27">
        <v>94.638663260961053</v>
      </c>
      <c r="AJ359" s="27">
        <v>97.644183852387755</v>
      </c>
      <c r="AK359" s="27">
        <v>98.346597772949579</v>
      </c>
      <c r="AL359" s="27">
        <v>100.00000000000001</v>
      </c>
      <c r="AM359" s="27">
        <v>102.84818278208094</v>
      </c>
      <c r="AN359" s="27">
        <v>105.42715149508817</v>
      </c>
      <c r="AO359" s="27">
        <v>107.05431410430901</v>
      </c>
      <c r="AP359" s="27">
        <v>107.87977107020262</v>
      </c>
      <c r="AQ359" s="27">
        <v>108.25674259772754</v>
      </c>
      <c r="AR359" s="27">
        <v>108.70594687423286</v>
      </c>
      <c r="AS359" s="27">
        <v>110.5470922785231</v>
      </c>
      <c r="AT359" s="27">
        <v>112.66278371961319</v>
      </c>
      <c r="AU359" s="27">
        <v>114.10292889194234</v>
      </c>
      <c r="AV359" s="27">
        <v>114.61539762984512</v>
      </c>
      <c r="AW359" s="28">
        <v>117.04435942803688</v>
      </c>
      <c r="AX359" s="28">
        <v>119.02196306163488</v>
      </c>
      <c r="AY359" s="28">
        <v>120.9216444606195</v>
      </c>
      <c r="AZ359" s="28">
        <v>122.89549092533375</v>
      </c>
      <c r="BA359" s="28">
        <v>124.94180983120432</v>
      </c>
    </row>
    <row r="360" spans="1:53" s="41" customFormat="1" x14ac:dyDescent="0.2">
      <c r="A360" s="37" t="s">
        <v>442</v>
      </c>
      <c r="B360" s="37" t="s">
        <v>1816</v>
      </c>
      <c r="C360" s="37" t="s">
        <v>1859</v>
      </c>
      <c r="D360" s="38"/>
      <c r="E360" s="38"/>
      <c r="F360" s="67" t="s">
        <v>1850</v>
      </c>
      <c r="G360" s="22" t="s">
        <v>1385</v>
      </c>
      <c r="H360" s="27">
        <v>43.641590293787608</v>
      </c>
      <c r="I360" s="27">
        <v>49.483716541097927</v>
      </c>
      <c r="J360" s="27">
        <v>54.235756377900657</v>
      </c>
      <c r="K360" s="27">
        <v>57.688819377034996</v>
      </c>
      <c r="L360" s="27">
        <v>61.290487225768338</v>
      </c>
      <c r="M360" s="27">
        <v>64.405198228518913</v>
      </c>
      <c r="N360" s="27">
        <v>63.727280445432399</v>
      </c>
      <c r="O360" s="27">
        <v>64.067803789523154</v>
      </c>
      <c r="P360" s="27">
        <v>65.685751613080143</v>
      </c>
      <c r="Q360" s="27">
        <v>68.515655843183765</v>
      </c>
      <c r="R360" s="27">
        <v>70.764470012963628</v>
      </c>
      <c r="S360" s="27">
        <v>72.834987658236841</v>
      </c>
      <c r="T360" s="27">
        <v>74.077453935060262</v>
      </c>
      <c r="U360" s="27">
        <v>75.135648392483958</v>
      </c>
      <c r="V360" s="27">
        <v>76.350100118576691</v>
      </c>
      <c r="W360" s="27">
        <v>79.111450274193558</v>
      </c>
      <c r="X360" s="27">
        <v>79.512208279614796</v>
      </c>
      <c r="Y360" s="27">
        <v>79.874561772940893</v>
      </c>
      <c r="Z360" s="27">
        <v>79.249574840529277</v>
      </c>
      <c r="AA360" s="27">
        <v>78.913740657630214</v>
      </c>
      <c r="AB360" s="27">
        <v>81.869949671936439</v>
      </c>
      <c r="AC360" s="27">
        <v>83.216665097573326</v>
      </c>
      <c r="AD360" s="27">
        <v>83.055968728055618</v>
      </c>
      <c r="AE360" s="27">
        <v>84.290114218783216</v>
      </c>
      <c r="AF360" s="27">
        <v>86.11814229215689</v>
      </c>
      <c r="AG360" s="27">
        <v>89.436536821853224</v>
      </c>
      <c r="AH360" s="27">
        <v>93.394255555330346</v>
      </c>
      <c r="AI360" s="27">
        <v>95.709710699731133</v>
      </c>
      <c r="AJ360" s="27">
        <v>101.87908606384012</v>
      </c>
      <c r="AK360" s="27">
        <v>97.405993253434772</v>
      </c>
      <c r="AL360" s="27">
        <v>100.00000000000001</v>
      </c>
      <c r="AM360" s="27">
        <v>105.72392522187842</v>
      </c>
      <c r="AN360" s="27">
        <v>108.39585389930224</v>
      </c>
      <c r="AO360" s="27">
        <v>108.4771059419628</v>
      </c>
      <c r="AP360" s="27">
        <v>107.13742365396618</v>
      </c>
      <c r="AQ360" s="27">
        <v>104.45450327309759</v>
      </c>
      <c r="AR360" s="27">
        <v>102.9216473379782</v>
      </c>
      <c r="AS360" s="27">
        <v>105.80070478201232</v>
      </c>
      <c r="AT360" s="27">
        <v>109.08000948178119</v>
      </c>
      <c r="AU360" s="27">
        <v>110.0191497292695</v>
      </c>
      <c r="AV360" s="27">
        <v>107.87234062518806</v>
      </c>
      <c r="AW360" s="28">
        <v>113.63675108854875</v>
      </c>
      <c r="AX360" s="28">
        <v>116.38157611563017</v>
      </c>
      <c r="AY360" s="28">
        <v>118.81846311387666</v>
      </c>
      <c r="AZ360" s="28">
        <v>121.14175810953724</v>
      </c>
      <c r="BA360" s="28">
        <v>123.4145915607961</v>
      </c>
    </row>
    <row r="361" spans="1:53" s="40" customFormat="1" x14ac:dyDescent="0.2">
      <c r="A361" s="37" t="s">
        <v>442</v>
      </c>
      <c r="B361" s="37" t="s">
        <v>1817</v>
      </c>
      <c r="C361" s="37" t="s">
        <v>1859</v>
      </c>
      <c r="D361" s="38"/>
      <c r="E361" s="38"/>
      <c r="F361" s="68" t="s">
        <v>1851</v>
      </c>
      <c r="G361" s="22" t="s">
        <v>1386</v>
      </c>
      <c r="H361" s="27">
        <v>76.274101983413999</v>
      </c>
      <c r="I361" s="27">
        <v>74.732633726935504</v>
      </c>
      <c r="J361" s="27">
        <v>73.435438759548191</v>
      </c>
      <c r="K361" s="27">
        <v>73.730814081680194</v>
      </c>
      <c r="L361" s="27">
        <v>75.293569490907402</v>
      </c>
      <c r="M361" s="27">
        <v>77.6444213801405</v>
      </c>
      <c r="N361" s="27">
        <v>79.514654922530966</v>
      </c>
      <c r="O361" s="27">
        <v>81.079148575018451</v>
      </c>
      <c r="P361" s="27">
        <v>84.728624243510396</v>
      </c>
      <c r="Q361" s="27">
        <v>87.911549029351107</v>
      </c>
      <c r="R361" s="27">
        <v>90.949192904748244</v>
      </c>
      <c r="S361" s="27">
        <v>91.68120533913995</v>
      </c>
      <c r="T361" s="27">
        <v>90.834017914282498</v>
      </c>
      <c r="U361" s="27">
        <v>87.657350695831497</v>
      </c>
      <c r="V361" s="27">
        <v>91.630332508856625</v>
      </c>
      <c r="W361" s="27">
        <v>93.950682569996843</v>
      </c>
      <c r="X361" s="27">
        <v>93.781858309400803</v>
      </c>
      <c r="Y361" s="27">
        <v>96.494060654302913</v>
      </c>
      <c r="Z361" s="27">
        <v>98.824871932181878</v>
      </c>
      <c r="AA361" s="27">
        <v>99.870225477922972</v>
      </c>
      <c r="AB361" s="27">
        <v>103.84553217581025</v>
      </c>
      <c r="AC361" s="27">
        <v>103.31631310214576</v>
      </c>
      <c r="AD361" s="27">
        <v>101.94431591958715</v>
      </c>
      <c r="AE361" s="27">
        <v>101.61630329614819</v>
      </c>
      <c r="AF361" s="27">
        <v>103.04326278730018</v>
      </c>
      <c r="AG361" s="27">
        <v>103.98988533825498</v>
      </c>
      <c r="AH361" s="27">
        <v>107.54308624342815</v>
      </c>
      <c r="AI361" s="27">
        <v>110.93450817772752</v>
      </c>
      <c r="AJ361" s="27">
        <v>108.756012400399</v>
      </c>
      <c r="AK361" s="27">
        <v>93.492226274140577</v>
      </c>
      <c r="AL361" s="27">
        <v>100.00000000000001</v>
      </c>
      <c r="AM361" s="27">
        <v>103.52360100007935</v>
      </c>
      <c r="AN361" s="27">
        <v>101.15660037541639</v>
      </c>
      <c r="AO361" s="27">
        <v>100.33309747253413</v>
      </c>
      <c r="AP361" s="27">
        <v>100.87763898286894</v>
      </c>
      <c r="AQ361" s="27">
        <v>101.80740062327044</v>
      </c>
      <c r="AR361" s="27">
        <v>103.27761966506361</v>
      </c>
      <c r="AS361" s="27">
        <v>106.25718469188725</v>
      </c>
      <c r="AT361" s="27">
        <v>107.15547431608603</v>
      </c>
      <c r="AU361" s="27">
        <v>105.39225366629213</v>
      </c>
      <c r="AV361" s="27">
        <v>95.656507571779812</v>
      </c>
      <c r="AW361" s="28">
        <v>102.80983863078178</v>
      </c>
      <c r="AX361" s="28">
        <v>106.64852028145476</v>
      </c>
      <c r="AY361" s="28">
        <v>108.91872484933776</v>
      </c>
      <c r="AZ361" s="28">
        <v>110.61738864473482</v>
      </c>
      <c r="BA361" s="28">
        <v>112.3200314493798</v>
      </c>
    </row>
    <row r="362" spans="1:53" s="40" customFormat="1" x14ac:dyDescent="0.2">
      <c r="A362" s="37" t="s">
        <v>442</v>
      </c>
      <c r="B362" s="37" t="s">
        <v>1818</v>
      </c>
      <c r="C362" s="37" t="s">
        <v>1859</v>
      </c>
      <c r="D362" s="38"/>
      <c r="E362" s="38"/>
      <c r="F362" s="67" t="s">
        <v>1852</v>
      </c>
      <c r="G362" s="22" t="s">
        <v>1387</v>
      </c>
      <c r="H362" s="27">
        <v>24.246927752439888</v>
      </c>
      <c r="I362" s="27">
        <v>25.721604569355822</v>
      </c>
      <c r="J362" s="27">
        <v>26.23378968979203</v>
      </c>
      <c r="K362" s="27">
        <v>26.996574893977503</v>
      </c>
      <c r="L362" s="27">
        <v>29.130054965882977</v>
      </c>
      <c r="M362" s="27">
        <v>30.782828167236051</v>
      </c>
      <c r="N362" s="27">
        <v>31.37235178757793</v>
      </c>
      <c r="O362" s="27">
        <v>32.390074957400543</v>
      </c>
      <c r="P362" s="27">
        <v>34.74385973028086</v>
      </c>
      <c r="Q362" s="27">
        <v>37.987343162592452</v>
      </c>
      <c r="R362" s="27">
        <v>40.331610237738651</v>
      </c>
      <c r="S362" s="27">
        <v>43.270341591683746</v>
      </c>
      <c r="T362" s="27">
        <v>44.215381058683853</v>
      </c>
      <c r="U362" s="27">
        <v>44.134424815498335</v>
      </c>
      <c r="V362" s="27">
        <v>48.349177343861086</v>
      </c>
      <c r="W362" s="27">
        <v>52.517022592395662</v>
      </c>
      <c r="X362" s="27">
        <v>55.202906477224303</v>
      </c>
      <c r="Y362" s="27">
        <v>61.400383615776903</v>
      </c>
      <c r="Z362" s="27">
        <v>64.661166593249803</v>
      </c>
      <c r="AA362" s="27">
        <v>67.065006347761909</v>
      </c>
      <c r="AB362" s="27">
        <v>75.726671344439822</v>
      </c>
      <c r="AC362" s="27">
        <v>78.934519593859392</v>
      </c>
      <c r="AD362" s="27">
        <v>80.039412292428906</v>
      </c>
      <c r="AE362" s="27">
        <v>80.415275473163476</v>
      </c>
      <c r="AF362" s="27">
        <v>85.436777777412615</v>
      </c>
      <c r="AG362" s="27">
        <v>90.840485249407749</v>
      </c>
      <c r="AH362" s="27">
        <v>101.05854210247143</v>
      </c>
      <c r="AI362" s="27">
        <v>104.34559496423542</v>
      </c>
      <c r="AJ362" s="27">
        <v>104.2007036259117</v>
      </c>
      <c r="AK362" s="27">
        <v>88.638709908868833</v>
      </c>
      <c r="AL362" s="27">
        <v>99.999999999999915</v>
      </c>
      <c r="AM362" s="27">
        <v>107.60568708312917</v>
      </c>
      <c r="AN362" s="27">
        <v>109.4420304424625</v>
      </c>
      <c r="AO362" s="27">
        <v>110.03125107619793</v>
      </c>
      <c r="AP362" s="27">
        <v>112.82730277261952</v>
      </c>
      <c r="AQ362" s="27">
        <v>117.36353760301296</v>
      </c>
      <c r="AR362" s="27">
        <v>119.01184696688965</v>
      </c>
      <c r="AS362" s="27">
        <v>125.96697910108784</v>
      </c>
      <c r="AT362" s="27">
        <v>128.56953204383476</v>
      </c>
      <c r="AU362" s="27">
        <v>130.87642453958378</v>
      </c>
      <c r="AV362" s="27">
        <v>115.73883205663552</v>
      </c>
      <c r="AW362" s="28">
        <v>124.44249799702401</v>
      </c>
      <c r="AX362" s="28">
        <v>132.11873226395974</v>
      </c>
      <c r="AY362" s="28">
        <v>136.36619831441024</v>
      </c>
      <c r="AZ362" s="28">
        <v>140.72705785782736</v>
      </c>
      <c r="BA362" s="28">
        <v>144.66842987057379</v>
      </c>
    </row>
    <row r="363" spans="1:53" s="40" customFormat="1" x14ac:dyDescent="0.2">
      <c r="A363" s="37" t="s">
        <v>442</v>
      </c>
      <c r="B363" s="37" t="s">
        <v>1819</v>
      </c>
      <c r="C363" s="37" t="s">
        <v>1859</v>
      </c>
      <c r="D363" s="38"/>
      <c r="E363" s="38"/>
      <c r="F363" s="67" t="s">
        <v>1853</v>
      </c>
      <c r="G363" s="22" t="s">
        <v>1388</v>
      </c>
      <c r="H363" s="27">
        <v>21.931989261427454</v>
      </c>
      <c r="I363" s="27">
        <v>21.897391168749596</v>
      </c>
      <c r="J363" s="27">
        <v>22.44269666943751</v>
      </c>
      <c r="K363" s="27">
        <v>22.921842383907741</v>
      </c>
      <c r="L363" s="27">
        <v>24.542775193701445</v>
      </c>
      <c r="M363" s="27">
        <v>25.936897045132795</v>
      </c>
      <c r="N363" s="27">
        <v>27.615593999657225</v>
      </c>
      <c r="O363" s="27">
        <v>29.794579853041945</v>
      </c>
      <c r="P363" s="27">
        <v>32.14349807753878</v>
      </c>
      <c r="Q363" s="27">
        <v>35.078270029567825</v>
      </c>
      <c r="R363" s="27">
        <v>38.006177883337863</v>
      </c>
      <c r="S363" s="27">
        <v>41.261308108814973</v>
      </c>
      <c r="T363" s="27">
        <v>42.383074308839156</v>
      </c>
      <c r="U363" s="27">
        <v>40.403336285711589</v>
      </c>
      <c r="V363" s="27">
        <v>44.39605746329007</v>
      </c>
      <c r="W363" s="27">
        <v>48.214445619565346</v>
      </c>
      <c r="X363" s="27">
        <v>49.935742727717248</v>
      </c>
      <c r="Y363" s="27">
        <v>54.647478131342567</v>
      </c>
      <c r="Z363" s="27">
        <v>60.017503181506669</v>
      </c>
      <c r="AA363" s="27">
        <v>64.293743942641328</v>
      </c>
      <c r="AB363" s="27">
        <v>72.643879858760684</v>
      </c>
      <c r="AC363" s="27">
        <v>74.223655539209929</v>
      </c>
      <c r="AD363" s="27">
        <v>74.888312802549748</v>
      </c>
      <c r="AE363" s="27">
        <v>77.386750464036112</v>
      </c>
      <c r="AF363" s="27">
        <v>82.433285678233545</v>
      </c>
      <c r="AG363" s="27">
        <v>87.750083943267242</v>
      </c>
      <c r="AH363" s="27">
        <v>97.109634410468374</v>
      </c>
      <c r="AI363" s="27">
        <v>100.36512486663848</v>
      </c>
      <c r="AJ363" s="27">
        <v>99.929461049838778</v>
      </c>
      <c r="AK363" s="27">
        <v>89.364217320931886</v>
      </c>
      <c r="AL363" s="27">
        <v>99.999999999999957</v>
      </c>
      <c r="AM363" s="27">
        <v>105.09876492856763</v>
      </c>
      <c r="AN363" s="27">
        <v>103.27750334063742</v>
      </c>
      <c r="AO363" s="27">
        <v>104.53737027190307</v>
      </c>
      <c r="AP363" s="27">
        <v>108.08565583368009</v>
      </c>
      <c r="AQ363" s="27">
        <v>113.94553504247166</v>
      </c>
      <c r="AR363" s="27">
        <v>118.45923625579096</v>
      </c>
      <c r="AS363" s="27">
        <v>124.40549949545938</v>
      </c>
      <c r="AT363" s="27">
        <v>127.79217176880678</v>
      </c>
      <c r="AU363" s="27">
        <v>130.07668443315896</v>
      </c>
      <c r="AV363" s="27">
        <v>117.81107495759466</v>
      </c>
      <c r="AW363" s="28">
        <v>127.68593378010721</v>
      </c>
      <c r="AX363" s="28">
        <v>136.02431600511517</v>
      </c>
      <c r="AY363" s="28">
        <v>140.74163546650345</v>
      </c>
      <c r="AZ363" s="28">
        <v>145.29627696092425</v>
      </c>
      <c r="BA363" s="28">
        <v>149.68239145602291</v>
      </c>
    </row>
    <row r="364" spans="1:53" s="40" customFormat="1" x14ac:dyDescent="0.2">
      <c r="A364" s="37" t="s">
        <v>442</v>
      </c>
      <c r="B364" s="37" t="s">
        <v>1820</v>
      </c>
      <c r="C364" s="37" t="s">
        <v>1859</v>
      </c>
      <c r="D364" s="38"/>
      <c r="E364" s="38"/>
      <c r="F364" s="68" t="s">
        <v>1854</v>
      </c>
      <c r="G364" s="22" t="s">
        <v>1389</v>
      </c>
      <c r="H364" s="27">
        <v>61.508261004093235</v>
      </c>
      <c r="I364" s="27">
        <v>55.55265916502929</v>
      </c>
      <c r="J364" s="27">
        <v>52.551339902363438</v>
      </c>
      <c r="K364" s="27">
        <v>49.745563047226092</v>
      </c>
      <c r="L364" s="27">
        <v>46.839820309158597</v>
      </c>
      <c r="M364" s="27">
        <v>47.17798354045258</v>
      </c>
      <c r="N364" s="27">
        <v>56.548397070862052</v>
      </c>
      <c r="O364" s="27">
        <v>65.838030466646302</v>
      </c>
      <c r="P364" s="27">
        <v>69.954932213383742</v>
      </c>
      <c r="Q364" s="27">
        <v>67.501297053370394</v>
      </c>
      <c r="R364" s="27">
        <v>77.525854281447835</v>
      </c>
      <c r="S364" s="27">
        <v>76.511292690064636</v>
      </c>
      <c r="T364" s="27">
        <v>79.630000871668472</v>
      </c>
      <c r="U364" s="27">
        <v>73.838016874266827</v>
      </c>
      <c r="V364" s="27">
        <v>76.073217996245759</v>
      </c>
      <c r="W364" s="27">
        <v>84.708748429781508</v>
      </c>
      <c r="X364" s="27">
        <v>82.211958438849351</v>
      </c>
      <c r="Y364" s="27">
        <v>75.282124295369471</v>
      </c>
      <c r="Z364" s="27">
        <v>74.190965828503025</v>
      </c>
      <c r="AA364" s="27">
        <v>70.182976909816617</v>
      </c>
      <c r="AB364" s="27">
        <v>64.446280607052799</v>
      </c>
      <c r="AC364" s="27">
        <v>63.129323391096236</v>
      </c>
      <c r="AD364" s="27">
        <v>65.895134400354294</v>
      </c>
      <c r="AE364" s="27">
        <v>77.469103840202536</v>
      </c>
      <c r="AF364" s="27">
        <v>86.155528923737478</v>
      </c>
      <c r="AG364" s="27">
        <v>88.12706019528882</v>
      </c>
      <c r="AH364" s="27">
        <v>92.308194732896411</v>
      </c>
      <c r="AI364" s="27">
        <v>101.67681511436612</v>
      </c>
      <c r="AJ364" s="27">
        <v>110.46860117919853</v>
      </c>
      <c r="AK364" s="27">
        <v>98.748458156309553</v>
      </c>
      <c r="AL364" s="27">
        <v>99.999999999999915</v>
      </c>
      <c r="AM364" s="27">
        <v>110.08280326645367</v>
      </c>
      <c r="AN364" s="27">
        <v>104.10740294979097</v>
      </c>
      <c r="AO364" s="27">
        <v>105.77883048333831</v>
      </c>
      <c r="AP364" s="27">
        <v>107.33668287852629</v>
      </c>
      <c r="AQ364" s="27">
        <v>90.337843735429303</v>
      </c>
      <c r="AR364" s="27">
        <v>87.815440457945243</v>
      </c>
      <c r="AS364" s="27">
        <v>90.656288211381721</v>
      </c>
      <c r="AT364" s="27">
        <v>96.428351007831822</v>
      </c>
      <c r="AU364" s="27">
        <v>91.826563259755531</v>
      </c>
      <c r="AV364" s="27">
        <v>92.363009617231853</v>
      </c>
      <c r="AW364" s="28">
        <v>107.95034992546546</v>
      </c>
      <c r="AX364" s="28">
        <v>108.06487651844581</v>
      </c>
      <c r="AY364" s="28">
        <v>108.44575339408797</v>
      </c>
      <c r="AZ364" s="28">
        <v>108.73789457509697</v>
      </c>
      <c r="BA364" s="28">
        <v>111.91906276688948</v>
      </c>
    </row>
    <row r="365" spans="1:53" s="40" customFormat="1" x14ac:dyDescent="0.2">
      <c r="A365" s="37" t="s">
        <v>442</v>
      </c>
      <c r="B365" s="37" t="s">
        <v>1821</v>
      </c>
      <c r="C365" s="37" t="s">
        <v>1859</v>
      </c>
      <c r="D365" s="38"/>
      <c r="E365" s="38"/>
      <c r="F365" s="67" t="s">
        <v>1855</v>
      </c>
      <c r="G365" s="22" t="s">
        <v>1390</v>
      </c>
      <c r="H365" s="27">
        <v>66.644996850872687</v>
      </c>
      <c r="I365" s="27">
        <v>63.151280911261587</v>
      </c>
      <c r="J365" s="27">
        <v>59.094193821954221</v>
      </c>
      <c r="K365" s="27">
        <v>55.41944577781107</v>
      </c>
      <c r="L365" s="27">
        <v>53.320567574325054</v>
      </c>
      <c r="M365" s="27">
        <v>53.091422704135127</v>
      </c>
      <c r="N365" s="27">
        <v>57.567588405826044</v>
      </c>
      <c r="O365" s="27">
        <v>65.330662806634109</v>
      </c>
      <c r="P365" s="27">
        <v>68.633681786819579</v>
      </c>
      <c r="Q365" s="27">
        <v>67.145451872589831</v>
      </c>
      <c r="R365" s="27">
        <v>75.81031925333042</v>
      </c>
      <c r="S365" s="27">
        <v>74.418601398298009</v>
      </c>
      <c r="T365" s="27">
        <v>76.040775023547113</v>
      </c>
      <c r="U365" s="27">
        <v>70.077917857022442</v>
      </c>
      <c r="V365" s="27">
        <v>72.64893657251082</v>
      </c>
      <c r="W365" s="27">
        <v>81.600477424978408</v>
      </c>
      <c r="X365" s="27">
        <v>79.120703844963529</v>
      </c>
      <c r="Y365" s="27">
        <v>73.217808232908524</v>
      </c>
      <c r="Z365" s="27">
        <v>70.473729211624544</v>
      </c>
      <c r="AA365" s="27">
        <v>66.600831967168659</v>
      </c>
      <c r="AB365" s="27">
        <v>64.044949613610029</v>
      </c>
      <c r="AC365" s="27">
        <v>62.352023269763762</v>
      </c>
      <c r="AD365" s="27">
        <v>63.841197657677938</v>
      </c>
      <c r="AE365" s="27">
        <v>74.12866797597755</v>
      </c>
      <c r="AF365" s="27">
        <v>82.512901357745449</v>
      </c>
      <c r="AG365" s="27">
        <v>86.17877880384863</v>
      </c>
      <c r="AH365" s="27">
        <v>92.181908839506164</v>
      </c>
      <c r="AI365" s="27">
        <v>101.24529717746601</v>
      </c>
      <c r="AJ365" s="27">
        <v>112.12678352138015</v>
      </c>
      <c r="AK365" s="27">
        <v>96.417242701493279</v>
      </c>
      <c r="AL365" s="27">
        <v>99.999999999999957</v>
      </c>
      <c r="AM365" s="27">
        <v>112.78749104408321</v>
      </c>
      <c r="AN365" s="27">
        <v>107.64877614976989</v>
      </c>
      <c r="AO365" s="27">
        <v>107.71057205217738</v>
      </c>
      <c r="AP365" s="27">
        <v>105.28112077861995</v>
      </c>
      <c r="AQ365" s="27">
        <v>86.364481400870019</v>
      </c>
      <c r="AR365" s="27">
        <v>81.517990469104134</v>
      </c>
      <c r="AS365" s="27">
        <v>84.815833636484044</v>
      </c>
      <c r="AT365" s="27">
        <v>90.536073401375745</v>
      </c>
      <c r="AU365" s="27">
        <v>85.376294105122469</v>
      </c>
      <c r="AV365" s="27">
        <v>83.802270658532464</v>
      </c>
      <c r="AW365" s="28">
        <v>98.209524194825079</v>
      </c>
      <c r="AX365" s="28">
        <v>97.624692997366125</v>
      </c>
      <c r="AY365" s="28">
        <v>97.836075974662123</v>
      </c>
      <c r="AZ365" s="28">
        <v>97.89795209865197</v>
      </c>
      <c r="BA365" s="28">
        <v>100.41600056532668</v>
      </c>
    </row>
    <row r="366" spans="1:53" s="40" customFormat="1" x14ac:dyDescent="0.2">
      <c r="A366" s="37" t="s">
        <v>442</v>
      </c>
      <c r="B366" s="37" t="s">
        <v>1822</v>
      </c>
      <c r="C366" s="37" t="s">
        <v>1859</v>
      </c>
      <c r="D366" s="37"/>
      <c r="E366" s="37"/>
      <c r="F366" s="67" t="s">
        <v>1856</v>
      </c>
      <c r="G366" s="31" t="s">
        <v>1391</v>
      </c>
      <c r="H366" s="27">
        <v>28.053204796799761</v>
      </c>
      <c r="I366" s="27">
        <v>31.248174087720312</v>
      </c>
      <c r="J366" s="27">
        <v>34.233906905963465</v>
      </c>
      <c r="K366" s="27">
        <v>37.220553240803362</v>
      </c>
      <c r="L366" s="27">
        <v>39.44198059931287</v>
      </c>
      <c r="M366" s="27">
        <v>41.865982909523602</v>
      </c>
      <c r="N366" s="27">
        <v>44.054865571999223</v>
      </c>
      <c r="O366" s="27">
        <v>46.346195796575742</v>
      </c>
      <c r="P366" s="27">
        <v>48.753223056334711</v>
      </c>
      <c r="Q366" s="27">
        <v>51.506729232559088</v>
      </c>
      <c r="R366" s="27">
        <v>52.961473986340245</v>
      </c>
      <c r="S366" s="27">
        <v>55.873935429830816</v>
      </c>
      <c r="T366" s="27">
        <v>59.750432176301651</v>
      </c>
      <c r="U366" s="27">
        <v>62.36048610164584</v>
      </c>
      <c r="V366" s="27">
        <v>64.119692208538893</v>
      </c>
      <c r="W366" s="27">
        <v>66.444931489945475</v>
      </c>
      <c r="X366" s="27">
        <v>68.400466010573936</v>
      </c>
      <c r="Y366" s="27">
        <v>70.277389923513709</v>
      </c>
      <c r="Z366" s="27">
        <v>72.324898301367796</v>
      </c>
      <c r="AA366" s="27">
        <v>74.498779235489877</v>
      </c>
      <c r="AB366" s="27">
        <v>76.986034649549353</v>
      </c>
      <c r="AC366" s="27">
        <v>79.552195160351616</v>
      </c>
      <c r="AD366" s="27">
        <v>81.858359747175797</v>
      </c>
      <c r="AE366" s="27">
        <v>83.972656282175294</v>
      </c>
      <c r="AF366" s="27">
        <v>86.131919418173098</v>
      </c>
      <c r="AG366" s="27">
        <v>88.434210230434402</v>
      </c>
      <c r="AH366" s="27">
        <v>90.862317030841055</v>
      </c>
      <c r="AI366" s="27">
        <v>93.423637788955901</v>
      </c>
      <c r="AJ366" s="27">
        <v>96.35707815332124</v>
      </c>
      <c r="AK366" s="27">
        <v>98.026754754874673</v>
      </c>
      <c r="AL366" s="27">
        <v>100</v>
      </c>
      <c r="AM366" s="27">
        <v>102.14429803845272</v>
      </c>
      <c r="AN366" s="27">
        <v>104.40541264007679</v>
      </c>
      <c r="AO366" s="27">
        <v>106.40473059558497</v>
      </c>
      <c r="AP366" s="27">
        <v>108.65810285455306</v>
      </c>
      <c r="AQ366" s="27">
        <v>110.97158418236677</v>
      </c>
      <c r="AR366" s="27">
        <v>112.81291863997731</v>
      </c>
      <c r="AS366" s="27">
        <v>114.72172912733068</v>
      </c>
      <c r="AT366" s="27">
        <v>117.23124552141725</v>
      </c>
      <c r="AU366" s="27">
        <v>120.06643793170892</v>
      </c>
      <c r="AV366" s="27">
        <v>122.09372053438202</v>
      </c>
      <c r="AW366" s="28">
        <v>125.2295896821644</v>
      </c>
      <c r="AX366" s="28">
        <v>128.41814277460867</v>
      </c>
      <c r="AY366" s="28">
        <v>131.16828140546778</v>
      </c>
      <c r="AZ366" s="28">
        <v>134.25470970833112</v>
      </c>
      <c r="BA366" s="28">
        <v>137.41737822229641</v>
      </c>
    </row>
    <row r="367" spans="1:53" s="40" customFormat="1" ht="25.5" x14ac:dyDescent="0.2">
      <c r="A367" s="37" t="s">
        <v>442</v>
      </c>
      <c r="B367" s="37" t="s">
        <v>1823</v>
      </c>
      <c r="C367" s="37" t="s">
        <v>1859</v>
      </c>
      <c r="D367" s="37"/>
      <c r="E367" s="37"/>
      <c r="F367" s="69" t="s">
        <v>1857</v>
      </c>
      <c r="G367" s="31" t="s">
        <v>1392</v>
      </c>
      <c r="H367" s="27">
        <v>73.845820746814198</v>
      </c>
      <c r="I367" s="27">
        <v>72.966485716299943</v>
      </c>
      <c r="J367" s="27">
        <v>72.392679067256225</v>
      </c>
      <c r="K367" s="27">
        <v>72.970885214931997</v>
      </c>
      <c r="L367" s="27">
        <v>72.904099186236778</v>
      </c>
      <c r="M367" s="27">
        <v>73.590621551251758</v>
      </c>
      <c r="N367" s="27">
        <v>75.524038289366317</v>
      </c>
      <c r="O367" s="27">
        <v>77.455885527406622</v>
      </c>
      <c r="P367" s="27">
        <v>78.995093577438837</v>
      </c>
      <c r="Q367" s="27">
        <v>80.011868979711792</v>
      </c>
      <c r="R367" s="27">
        <v>78.57028543513303</v>
      </c>
      <c r="S367" s="27">
        <v>78.727154541146675</v>
      </c>
      <c r="T367" s="27">
        <v>80.685460846374369</v>
      </c>
      <c r="U367" s="27">
        <v>81.35915152729838</v>
      </c>
      <c r="V367" s="27">
        <v>81.503836921061293</v>
      </c>
      <c r="W367" s="27">
        <v>86.442979478649377</v>
      </c>
      <c r="X367" s="27">
        <v>87.00758691920187</v>
      </c>
      <c r="Y367" s="27">
        <v>87.988305172013625</v>
      </c>
      <c r="Z367" s="27">
        <v>89.528664854016483</v>
      </c>
      <c r="AA367" s="27">
        <v>91.307120191109718</v>
      </c>
      <c r="AB367" s="27">
        <v>92.861895830268153</v>
      </c>
      <c r="AC367" s="27">
        <v>94.248298858596741</v>
      </c>
      <c r="AD367" s="27">
        <v>95.345133163444075</v>
      </c>
      <c r="AE367" s="27">
        <v>96.115303676302716</v>
      </c>
      <c r="AF367" s="27">
        <v>96.738003801364798</v>
      </c>
      <c r="AG367" s="27">
        <v>97.376973949776939</v>
      </c>
      <c r="AH367" s="27">
        <v>98.016800346487059</v>
      </c>
      <c r="AI367" s="27">
        <v>98.716142610071756</v>
      </c>
      <c r="AJ367" s="27">
        <v>98.681840895908067</v>
      </c>
      <c r="AK367" s="27">
        <v>99.674779783624729</v>
      </c>
      <c r="AL367" s="27">
        <v>99.999999999999986</v>
      </c>
      <c r="AM367" s="27">
        <v>99.315607991713733</v>
      </c>
      <c r="AN367" s="27">
        <v>99.030857952129168</v>
      </c>
      <c r="AO367" s="27">
        <v>99.393220615013121</v>
      </c>
      <c r="AP367" s="27">
        <v>100.7214807527205</v>
      </c>
      <c r="AQ367" s="27">
        <v>102.50778059591848</v>
      </c>
      <c r="AR367" s="27">
        <v>103.77805620008627</v>
      </c>
      <c r="AS367" s="27">
        <v>103.77634251861605</v>
      </c>
      <c r="AT367" s="27">
        <v>104.05498750427978</v>
      </c>
      <c r="AU367" s="27">
        <v>105.22642941568496</v>
      </c>
      <c r="AV367" s="27">
        <v>106.52471051811767</v>
      </c>
      <c r="AW367" s="28">
        <v>106.99327186216104</v>
      </c>
      <c r="AX367" s="28">
        <v>107.89449230316259</v>
      </c>
      <c r="AY367" s="28">
        <v>108.47378233281081</v>
      </c>
      <c r="AZ367" s="28">
        <v>109.24299068864842</v>
      </c>
      <c r="BA367" s="28">
        <v>109.98510299150182</v>
      </c>
    </row>
    <row r="368" spans="1:53" s="40" customFormat="1" x14ac:dyDescent="0.2">
      <c r="A368" s="37" t="s">
        <v>442</v>
      </c>
      <c r="B368" s="37" t="s">
        <v>1824</v>
      </c>
      <c r="C368" s="37" t="s">
        <v>1859</v>
      </c>
      <c r="D368" s="37"/>
      <c r="E368" s="37"/>
      <c r="F368" s="31" t="s">
        <v>1858</v>
      </c>
      <c r="G368" s="31" t="s">
        <v>1393</v>
      </c>
      <c r="H368" s="27">
        <v>46.745068594019919</v>
      </c>
      <c r="I368" s="27">
        <v>42.301036221968765</v>
      </c>
      <c r="J368" s="27">
        <v>39.971793266159956</v>
      </c>
      <c r="K368" s="27">
        <v>37.757767551893245</v>
      </c>
      <c r="L368" s="27">
        <v>34.776056881251719</v>
      </c>
      <c r="M368" s="27">
        <v>34.802005379136013</v>
      </c>
      <c r="N368" s="27">
        <v>45.018356413248448</v>
      </c>
      <c r="O368" s="27">
        <v>53.535586107063168</v>
      </c>
      <c r="P368" s="27">
        <v>57.077725677589264</v>
      </c>
      <c r="Q368" s="27">
        <v>55.147479575808987</v>
      </c>
      <c r="R368" s="27">
        <v>66.188657091490242</v>
      </c>
      <c r="S368" s="27">
        <v>71.033987259683187</v>
      </c>
      <c r="T368" s="27">
        <v>76.275816403311111</v>
      </c>
      <c r="U368" s="27">
        <v>69.428532138148213</v>
      </c>
      <c r="V368" s="27">
        <v>70.057952422189132</v>
      </c>
      <c r="W368" s="27">
        <v>77.082023560369777</v>
      </c>
      <c r="X368" s="27">
        <v>76.607754722853443</v>
      </c>
      <c r="Y368" s="27">
        <v>71.882894388217338</v>
      </c>
      <c r="Z368" s="27">
        <v>71.79904122507179</v>
      </c>
      <c r="AA368" s="27">
        <v>70.244030978818373</v>
      </c>
      <c r="AB368" s="27">
        <v>62.721216999086735</v>
      </c>
      <c r="AC368" s="27">
        <v>61.647682685967418</v>
      </c>
      <c r="AD368" s="27">
        <v>66.120029225347139</v>
      </c>
      <c r="AE368" s="27">
        <v>79.105232912900036</v>
      </c>
      <c r="AF368" s="27">
        <v>88.668414419547702</v>
      </c>
      <c r="AG368" s="27">
        <v>89.526614493044377</v>
      </c>
      <c r="AH368" s="27">
        <v>91.113741175510086</v>
      </c>
      <c r="AI368" s="27">
        <v>101.07082352734457</v>
      </c>
      <c r="AJ368" s="27">
        <v>108.24166826452134</v>
      </c>
      <c r="AK368" s="27">
        <v>104.18109346283488</v>
      </c>
      <c r="AL368" s="27">
        <v>100</v>
      </c>
      <c r="AM368" s="27">
        <v>106.12555667251226</v>
      </c>
      <c r="AN368" s="27">
        <v>102.00723607163147</v>
      </c>
      <c r="AO368" s="27">
        <v>106.26616428708074</v>
      </c>
      <c r="AP368" s="27">
        <v>108.95139885055906</v>
      </c>
      <c r="AQ368" s="27">
        <v>94.964597040596587</v>
      </c>
      <c r="AR368" s="27">
        <v>93.241099616080788</v>
      </c>
      <c r="AS368" s="27">
        <v>94.615979406466224</v>
      </c>
      <c r="AT368" s="27">
        <v>100.91210592199712</v>
      </c>
      <c r="AU368" s="27">
        <v>97.669130244043942</v>
      </c>
      <c r="AV368" s="27">
        <v>106.88208465648732</v>
      </c>
      <c r="AW368" s="28">
        <v>112.22173558046521</v>
      </c>
      <c r="AX368" s="28">
        <v>111.27847079609468</v>
      </c>
      <c r="AY368" s="28">
        <v>111.61483202537457</v>
      </c>
      <c r="AZ368" s="28">
        <v>115.23668189390858</v>
      </c>
      <c r="BA368" s="28">
        <v>120.30565631691937</v>
      </c>
    </row>
    <row r="369" spans="1:53" s="122" customFormat="1" x14ac:dyDescent="0.2">
      <c r="A369" s="98"/>
      <c r="B369" s="98"/>
      <c r="C369" s="98"/>
      <c r="D369" s="98"/>
      <c r="E369" s="98"/>
      <c r="F369" s="131"/>
      <c r="G369" s="131"/>
      <c r="H369" s="135"/>
      <c r="I369" s="135"/>
      <c r="J369" s="135"/>
      <c r="K369" s="135"/>
      <c r="L369" s="135"/>
      <c r="M369" s="135"/>
      <c r="N369" s="135"/>
      <c r="O369" s="135"/>
      <c r="P369" s="135"/>
      <c r="Q369" s="135"/>
      <c r="R369" s="135"/>
      <c r="S369" s="135"/>
      <c r="T369" s="135"/>
      <c r="U369" s="135"/>
      <c r="V369" s="135"/>
      <c r="W369" s="135"/>
      <c r="X369" s="135"/>
      <c r="Y369" s="135"/>
      <c r="Z369" s="135"/>
      <c r="AA369" s="135"/>
      <c r="AB369" s="135"/>
      <c r="AC369" s="135"/>
      <c r="AD369" s="135"/>
      <c r="AE369" s="135"/>
      <c r="AF369" s="135"/>
      <c r="AG369" s="135"/>
      <c r="AH369" s="135"/>
      <c r="AI369" s="135"/>
      <c r="AJ369" s="135"/>
      <c r="AK369" s="135"/>
      <c r="AL369" s="135"/>
      <c r="AM369" s="135"/>
      <c r="AN369" s="135"/>
      <c r="AO369" s="135"/>
      <c r="AP369" s="135"/>
      <c r="AQ369" s="135"/>
      <c r="AR369" s="135"/>
      <c r="AS369" s="135"/>
      <c r="AT369" s="135"/>
      <c r="AU369" s="135"/>
      <c r="AV369" s="135"/>
      <c r="AW369" s="135"/>
      <c r="AX369" s="135"/>
      <c r="AY369" s="135"/>
      <c r="AZ369" s="135"/>
      <c r="BA369" s="135"/>
    </row>
    <row r="370" spans="1:53" s="122" customFormat="1" x14ac:dyDescent="0.2">
      <c r="A370" s="98"/>
      <c r="B370" s="98"/>
      <c r="C370" s="98"/>
      <c r="D370" s="98"/>
      <c r="E370" s="98"/>
      <c r="F370" s="131"/>
      <c r="G370" s="131"/>
      <c r="H370" s="135"/>
      <c r="I370" s="135"/>
      <c r="J370" s="135"/>
      <c r="K370" s="135"/>
      <c r="L370" s="135"/>
      <c r="M370" s="135"/>
      <c r="N370" s="135"/>
      <c r="O370" s="135"/>
      <c r="P370" s="135"/>
      <c r="Q370" s="135"/>
      <c r="R370" s="135"/>
      <c r="S370" s="135"/>
      <c r="T370" s="135"/>
      <c r="U370" s="135"/>
      <c r="V370" s="135"/>
      <c r="W370" s="135"/>
      <c r="X370" s="135"/>
      <c r="Y370" s="135"/>
      <c r="Z370" s="135"/>
      <c r="AA370" s="135"/>
      <c r="AB370" s="135"/>
      <c r="AC370" s="135"/>
      <c r="AD370" s="135"/>
      <c r="AE370" s="135"/>
      <c r="AF370" s="135"/>
      <c r="AG370" s="135"/>
      <c r="AH370" s="135"/>
      <c r="AI370" s="135"/>
      <c r="AJ370" s="135"/>
      <c r="AK370" s="135"/>
      <c r="AL370" s="135"/>
      <c r="AM370" s="135"/>
      <c r="AN370" s="135"/>
      <c r="AO370" s="135"/>
      <c r="AP370" s="135"/>
      <c r="AQ370" s="135"/>
      <c r="AR370" s="135"/>
      <c r="AS370" s="135"/>
      <c r="AT370" s="135"/>
      <c r="AU370" s="135"/>
      <c r="AV370" s="135"/>
      <c r="AW370" s="135"/>
      <c r="AX370" s="135"/>
      <c r="AY370" s="135"/>
      <c r="AZ370" s="135"/>
      <c r="BA370" s="135"/>
    </row>
    <row r="371" spans="1:53" s="122" customFormat="1" x14ac:dyDescent="0.2">
      <c r="A371" s="98"/>
      <c r="B371" s="98"/>
      <c r="C371" s="98"/>
      <c r="D371" s="98"/>
      <c r="E371" s="98"/>
      <c r="F371" s="131"/>
      <c r="G371" s="131"/>
      <c r="H371" s="135"/>
      <c r="I371" s="135"/>
      <c r="J371" s="135"/>
      <c r="K371" s="135"/>
      <c r="L371" s="135"/>
      <c r="M371" s="135"/>
      <c r="N371" s="135"/>
      <c r="O371" s="135"/>
      <c r="P371" s="135"/>
      <c r="Q371" s="135"/>
      <c r="R371" s="135"/>
      <c r="S371" s="135"/>
      <c r="T371" s="135"/>
      <c r="U371" s="135"/>
      <c r="V371" s="135"/>
      <c r="W371" s="135"/>
      <c r="X371" s="135"/>
      <c r="Y371" s="135"/>
      <c r="Z371" s="135"/>
      <c r="AA371" s="135"/>
      <c r="AB371" s="135"/>
      <c r="AC371" s="135"/>
      <c r="AD371" s="135"/>
      <c r="AE371" s="135"/>
      <c r="AF371" s="135"/>
      <c r="AG371" s="135"/>
      <c r="AH371" s="135"/>
      <c r="AI371" s="135"/>
      <c r="AJ371" s="135"/>
      <c r="AK371" s="135"/>
      <c r="AL371" s="135"/>
      <c r="AM371" s="135"/>
      <c r="AN371" s="135"/>
      <c r="AO371" s="135"/>
      <c r="AP371" s="135"/>
      <c r="AQ371" s="135"/>
      <c r="AR371" s="135"/>
      <c r="AS371" s="135"/>
      <c r="AT371" s="135"/>
      <c r="AU371" s="135"/>
      <c r="AV371" s="135"/>
      <c r="AW371" s="135"/>
      <c r="AX371" s="135"/>
      <c r="AY371" s="135"/>
      <c r="AZ371" s="135"/>
      <c r="BA371" s="135"/>
    </row>
    <row r="372" spans="1:53" s="122" customFormat="1" x14ac:dyDescent="0.2">
      <c r="A372" s="98"/>
      <c r="B372" s="98"/>
      <c r="C372" s="98"/>
      <c r="D372" s="98"/>
      <c r="E372" s="98"/>
      <c r="F372" s="131"/>
      <c r="G372" s="131"/>
      <c r="H372" s="135"/>
      <c r="I372" s="135"/>
      <c r="J372" s="135"/>
      <c r="K372" s="135"/>
      <c r="L372" s="135"/>
      <c r="M372" s="135"/>
      <c r="N372" s="135"/>
      <c r="O372" s="135"/>
      <c r="P372" s="135"/>
      <c r="Q372" s="135"/>
      <c r="R372" s="135"/>
      <c r="S372" s="135"/>
      <c r="T372" s="135"/>
      <c r="U372" s="135"/>
      <c r="V372" s="135"/>
      <c r="W372" s="135"/>
      <c r="X372" s="135"/>
      <c r="Y372" s="135"/>
      <c r="Z372" s="135"/>
      <c r="AA372" s="135"/>
      <c r="AB372" s="135"/>
      <c r="AC372" s="135"/>
      <c r="AD372" s="135"/>
      <c r="AE372" s="135"/>
      <c r="AF372" s="135"/>
      <c r="AG372" s="135"/>
      <c r="AH372" s="135"/>
      <c r="AI372" s="135"/>
      <c r="AJ372" s="135"/>
      <c r="AK372" s="135"/>
      <c r="AL372" s="135"/>
      <c r="AM372" s="135"/>
      <c r="AN372" s="135"/>
      <c r="AO372" s="135"/>
      <c r="AP372" s="135"/>
      <c r="AQ372" s="135"/>
      <c r="AR372" s="135"/>
      <c r="AS372" s="135"/>
      <c r="AT372" s="135"/>
      <c r="AU372" s="135"/>
      <c r="AV372" s="135"/>
      <c r="AW372" s="135"/>
      <c r="AX372" s="135"/>
      <c r="AY372" s="135"/>
      <c r="AZ372" s="135"/>
      <c r="BA372" s="135"/>
    </row>
    <row r="373" spans="1:53" s="122" customFormat="1" x14ac:dyDescent="0.2">
      <c r="A373" s="98"/>
      <c r="B373" s="98"/>
      <c r="C373" s="98"/>
      <c r="D373" s="98"/>
      <c r="E373" s="98"/>
      <c r="F373" s="131"/>
      <c r="G373" s="131"/>
      <c r="H373" s="135"/>
      <c r="I373" s="135"/>
      <c r="J373" s="135"/>
      <c r="K373" s="135"/>
      <c r="L373" s="135"/>
      <c r="M373" s="135"/>
      <c r="N373" s="135"/>
      <c r="O373" s="135"/>
      <c r="P373" s="135"/>
      <c r="Q373" s="135"/>
      <c r="R373" s="135"/>
      <c r="S373" s="135"/>
      <c r="T373" s="135"/>
      <c r="U373" s="135"/>
      <c r="V373" s="135"/>
      <c r="W373" s="135"/>
      <c r="X373" s="135"/>
      <c r="Y373" s="135"/>
      <c r="Z373" s="135"/>
      <c r="AA373" s="135"/>
      <c r="AB373" s="135"/>
      <c r="AC373" s="135"/>
      <c r="AD373" s="135"/>
      <c r="AE373" s="135"/>
      <c r="AF373" s="135"/>
      <c r="AG373" s="135"/>
      <c r="AH373" s="135"/>
      <c r="AI373" s="135"/>
      <c r="AJ373" s="135"/>
      <c r="AK373" s="135"/>
      <c r="AL373" s="135"/>
      <c r="AM373" s="135"/>
      <c r="AN373" s="135"/>
      <c r="AO373" s="135"/>
      <c r="AP373" s="135"/>
      <c r="AQ373" s="135"/>
      <c r="AR373" s="135"/>
      <c r="AS373" s="135"/>
      <c r="AT373" s="135"/>
      <c r="AU373" s="135"/>
      <c r="AV373" s="135"/>
      <c r="AW373" s="135"/>
      <c r="AX373" s="135"/>
      <c r="AY373" s="135"/>
      <c r="AZ373" s="135"/>
      <c r="BA373" s="135"/>
    </row>
    <row r="374" spans="1:53" s="122" customFormat="1" x14ac:dyDescent="0.2">
      <c r="A374" s="98"/>
      <c r="B374" s="98"/>
      <c r="C374" s="98"/>
      <c r="D374" s="98"/>
      <c r="E374" s="98"/>
      <c r="F374" s="131"/>
      <c r="G374" s="131"/>
      <c r="H374" s="135"/>
      <c r="I374" s="135"/>
      <c r="J374" s="135"/>
      <c r="K374" s="135"/>
      <c r="L374" s="135"/>
      <c r="M374" s="135"/>
      <c r="N374" s="135"/>
      <c r="O374" s="135"/>
      <c r="P374" s="135"/>
      <c r="Q374" s="135"/>
      <c r="R374" s="135"/>
      <c r="S374" s="135"/>
      <c r="T374" s="135"/>
      <c r="U374" s="135"/>
      <c r="V374" s="135"/>
      <c r="W374" s="135"/>
      <c r="X374" s="135"/>
      <c r="Y374" s="135"/>
      <c r="Z374" s="135"/>
      <c r="AA374" s="135"/>
      <c r="AB374" s="135"/>
      <c r="AC374" s="135"/>
      <c r="AD374" s="135"/>
      <c r="AE374" s="135"/>
      <c r="AF374" s="135"/>
      <c r="AG374" s="135"/>
      <c r="AH374" s="135"/>
      <c r="AI374" s="135"/>
      <c r="AJ374" s="135"/>
      <c r="AK374" s="135"/>
      <c r="AL374" s="135"/>
      <c r="AM374" s="135"/>
      <c r="AN374" s="135"/>
      <c r="AO374" s="135"/>
      <c r="AP374" s="135"/>
      <c r="AQ374" s="135"/>
      <c r="AR374" s="135"/>
      <c r="AS374" s="135"/>
      <c r="AT374" s="135"/>
      <c r="AU374" s="135"/>
      <c r="AV374" s="135"/>
      <c r="AW374" s="135"/>
      <c r="AX374" s="135"/>
      <c r="AY374" s="135"/>
      <c r="AZ374" s="135"/>
      <c r="BA374" s="135"/>
    </row>
    <row r="375" spans="1:53" s="122" customFormat="1" x14ac:dyDescent="0.2">
      <c r="A375" s="98"/>
      <c r="B375" s="98"/>
      <c r="C375" s="98"/>
      <c r="D375" s="98"/>
      <c r="E375" s="98"/>
      <c r="F375" s="131"/>
      <c r="G375" s="131"/>
      <c r="H375" s="135"/>
      <c r="I375" s="135"/>
      <c r="J375" s="135"/>
      <c r="K375" s="135"/>
      <c r="L375" s="135"/>
      <c r="M375" s="135"/>
      <c r="N375" s="135"/>
      <c r="O375" s="135"/>
      <c r="P375" s="135"/>
      <c r="Q375" s="135"/>
      <c r="R375" s="135"/>
      <c r="S375" s="135"/>
      <c r="T375" s="135"/>
      <c r="U375" s="135"/>
      <c r="V375" s="135"/>
      <c r="W375" s="135"/>
      <c r="X375" s="135"/>
      <c r="Y375" s="135"/>
      <c r="Z375" s="135"/>
      <c r="AA375" s="135"/>
      <c r="AB375" s="135"/>
      <c r="AC375" s="135"/>
      <c r="AD375" s="135"/>
      <c r="AE375" s="135"/>
      <c r="AF375" s="135"/>
      <c r="AG375" s="135"/>
      <c r="AH375" s="135"/>
      <c r="AI375" s="135"/>
      <c r="AJ375" s="135"/>
      <c r="AK375" s="135"/>
      <c r="AL375" s="135"/>
      <c r="AM375" s="135"/>
      <c r="AN375" s="135"/>
      <c r="AO375" s="135"/>
      <c r="AP375" s="135"/>
      <c r="AQ375" s="135"/>
      <c r="AR375" s="135"/>
      <c r="AS375" s="135"/>
      <c r="AT375" s="135"/>
      <c r="AU375" s="135"/>
      <c r="AV375" s="135"/>
      <c r="AW375" s="135"/>
      <c r="AX375" s="135"/>
      <c r="AY375" s="135"/>
      <c r="AZ375" s="135"/>
      <c r="BA375" s="135"/>
    </row>
    <row r="376" spans="1:53" s="122" customFormat="1" x14ac:dyDescent="0.2">
      <c r="A376" s="98"/>
      <c r="B376" s="98"/>
      <c r="C376" s="98"/>
      <c r="D376" s="98"/>
      <c r="E376" s="98"/>
      <c r="F376" s="131"/>
      <c r="G376" s="131"/>
      <c r="H376" s="135"/>
      <c r="I376" s="135"/>
      <c r="J376" s="135"/>
      <c r="K376" s="135"/>
      <c r="L376" s="135"/>
      <c r="M376" s="135"/>
      <c r="N376" s="135"/>
      <c r="O376" s="135"/>
      <c r="P376" s="135"/>
      <c r="Q376" s="135"/>
      <c r="R376" s="135"/>
      <c r="S376" s="135"/>
      <c r="T376" s="135"/>
      <c r="U376" s="135"/>
      <c r="V376" s="135"/>
      <c r="W376" s="135"/>
      <c r="X376" s="135"/>
      <c r="Y376" s="135"/>
      <c r="Z376" s="135"/>
      <c r="AA376" s="135"/>
      <c r="AB376" s="135"/>
      <c r="AC376" s="135"/>
      <c r="AD376" s="135"/>
      <c r="AE376" s="135"/>
      <c r="AF376" s="135"/>
      <c r="AG376" s="135"/>
      <c r="AH376" s="135"/>
      <c r="AI376" s="135"/>
      <c r="AJ376" s="135"/>
      <c r="AK376" s="135"/>
      <c r="AL376" s="135"/>
      <c r="AM376" s="135"/>
      <c r="AN376" s="135"/>
      <c r="AO376" s="135"/>
      <c r="AP376" s="135"/>
      <c r="AQ376" s="135"/>
      <c r="AR376" s="135"/>
      <c r="AS376" s="135"/>
      <c r="AT376" s="135"/>
      <c r="AU376" s="135"/>
      <c r="AV376" s="135"/>
      <c r="AW376" s="135"/>
      <c r="AX376" s="135"/>
      <c r="AY376" s="135"/>
      <c r="AZ376" s="135"/>
      <c r="BA376" s="135"/>
    </row>
    <row r="377" spans="1:53" s="122" customFormat="1" x14ac:dyDescent="0.2">
      <c r="A377" s="98"/>
      <c r="B377" s="98"/>
      <c r="C377" s="98"/>
      <c r="D377" s="98"/>
      <c r="E377" s="98"/>
      <c r="F377" s="131"/>
      <c r="G377" s="131"/>
      <c r="H377" s="135"/>
      <c r="I377" s="135"/>
      <c r="J377" s="135"/>
      <c r="K377" s="135"/>
      <c r="L377" s="135"/>
      <c r="M377" s="135"/>
      <c r="N377" s="135"/>
      <c r="O377" s="135"/>
      <c r="P377" s="135"/>
      <c r="Q377" s="135"/>
      <c r="R377" s="135"/>
      <c r="S377" s="135"/>
      <c r="T377" s="135"/>
      <c r="U377" s="135"/>
      <c r="V377" s="135"/>
      <c r="W377" s="135"/>
      <c r="X377" s="135"/>
      <c r="Y377" s="135"/>
      <c r="Z377" s="135"/>
      <c r="AA377" s="135"/>
      <c r="AB377" s="135"/>
      <c r="AC377" s="135"/>
      <c r="AD377" s="135"/>
      <c r="AE377" s="135"/>
      <c r="AF377" s="135"/>
      <c r="AG377" s="135"/>
      <c r="AH377" s="135"/>
      <c r="AI377" s="135"/>
      <c r="AJ377" s="135"/>
      <c r="AK377" s="135"/>
      <c r="AL377" s="135"/>
      <c r="AM377" s="135"/>
      <c r="AN377" s="135"/>
      <c r="AO377" s="135"/>
      <c r="AP377" s="135"/>
      <c r="AQ377" s="135"/>
      <c r="AR377" s="135"/>
      <c r="AS377" s="135"/>
      <c r="AT377" s="135"/>
      <c r="AU377" s="135"/>
      <c r="AV377" s="135"/>
      <c r="AW377" s="135"/>
      <c r="AX377" s="135"/>
      <c r="AY377" s="135"/>
      <c r="AZ377" s="135"/>
      <c r="BA377" s="135"/>
    </row>
    <row r="378" spans="1:53" s="122" customFormat="1" x14ac:dyDescent="0.2">
      <c r="A378" s="98"/>
      <c r="B378" s="98"/>
      <c r="C378" s="98"/>
      <c r="D378" s="98"/>
      <c r="E378" s="98"/>
      <c r="F378" s="131"/>
      <c r="G378" s="131"/>
      <c r="H378" s="135"/>
      <c r="I378" s="135"/>
      <c r="J378" s="135"/>
      <c r="K378" s="135"/>
      <c r="L378" s="135"/>
      <c r="M378" s="135"/>
      <c r="N378" s="135"/>
      <c r="O378" s="135"/>
      <c r="P378" s="135"/>
      <c r="Q378" s="135"/>
      <c r="R378" s="135"/>
      <c r="S378" s="135"/>
      <c r="T378" s="135"/>
      <c r="U378" s="135"/>
      <c r="V378" s="135"/>
      <c r="W378" s="135"/>
      <c r="X378" s="135"/>
      <c r="Y378" s="135"/>
      <c r="Z378" s="135"/>
      <c r="AA378" s="135"/>
      <c r="AB378" s="135"/>
      <c r="AC378" s="135"/>
      <c r="AD378" s="135"/>
      <c r="AE378" s="135"/>
      <c r="AF378" s="135"/>
      <c r="AG378" s="135"/>
      <c r="AH378" s="135"/>
      <c r="AI378" s="135"/>
      <c r="AJ378" s="135"/>
      <c r="AK378" s="135"/>
      <c r="AL378" s="135"/>
      <c r="AM378" s="135"/>
      <c r="AN378" s="135"/>
      <c r="AO378" s="135"/>
      <c r="AP378" s="135"/>
      <c r="AQ378" s="135"/>
      <c r="AR378" s="135"/>
      <c r="AS378" s="135"/>
      <c r="AT378" s="135"/>
      <c r="AU378" s="135"/>
      <c r="AV378" s="135"/>
      <c r="AW378" s="135"/>
      <c r="AX378" s="135"/>
      <c r="AY378" s="135"/>
      <c r="AZ378" s="135"/>
      <c r="BA378" s="135"/>
    </row>
    <row r="379" spans="1:53" s="122" customFormat="1" x14ac:dyDescent="0.2">
      <c r="A379" s="98"/>
      <c r="B379" s="98"/>
      <c r="C379" s="98"/>
      <c r="D379" s="98"/>
      <c r="E379" s="98"/>
      <c r="F379" s="131"/>
      <c r="G379" s="131"/>
      <c r="H379" s="135"/>
      <c r="I379" s="135"/>
      <c r="J379" s="135"/>
      <c r="K379" s="135"/>
      <c r="L379" s="135"/>
      <c r="M379" s="135"/>
      <c r="N379" s="135"/>
      <c r="O379" s="135"/>
      <c r="P379" s="135"/>
      <c r="Q379" s="135"/>
      <c r="R379" s="135"/>
      <c r="S379" s="135"/>
      <c r="T379" s="135"/>
      <c r="U379" s="135"/>
      <c r="V379" s="135"/>
      <c r="W379" s="135"/>
      <c r="X379" s="135"/>
      <c r="Y379" s="135"/>
      <c r="Z379" s="135"/>
      <c r="AA379" s="135"/>
      <c r="AB379" s="135"/>
      <c r="AC379" s="135"/>
      <c r="AD379" s="135"/>
      <c r="AE379" s="135"/>
      <c r="AF379" s="135"/>
      <c r="AG379" s="135"/>
      <c r="AH379" s="135"/>
      <c r="AI379" s="135"/>
      <c r="AJ379" s="135"/>
      <c r="AK379" s="135"/>
      <c r="AL379" s="135"/>
      <c r="AM379" s="135"/>
      <c r="AN379" s="135"/>
      <c r="AO379" s="135"/>
      <c r="AP379" s="135"/>
      <c r="AQ379" s="135"/>
      <c r="AR379" s="135"/>
      <c r="AS379" s="135"/>
      <c r="AT379" s="135"/>
      <c r="AU379" s="135"/>
      <c r="AV379" s="135"/>
      <c r="AW379" s="135"/>
      <c r="AX379" s="135"/>
      <c r="AY379" s="135"/>
      <c r="AZ379" s="135"/>
      <c r="BA379" s="135"/>
    </row>
    <row r="380" spans="1:53" s="122" customFormat="1" x14ac:dyDescent="0.2">
      <c r="A380" s="98"/>
      <c r="B380" s="98"/>
      <c r="C380" s="98"/>
      <c r="D380" s="98"/>
      <c r="E380" s="98"/>
      <c r="F380" s="131"/>
      <c r="G380" s="131"/>
      <c r="H380" s="135"/>
      <c r="I380" s="135"/>
      <c r="J380" s="135"/>
      <c r="K380" s="135"/>
      <c r="L380" s="135"/>
      <c r="M380" s="135"/>
      <c r="N380" s="135"/>
      <c r="O380" s="135"/>
      <c r="P380" s="135"/>
      <c r="Q380" s="135"/>
      <c r="R380" s="135"/>
      <c r="S380" s="135"/>
      <c r="T380" s="135"/>
      <c r="U380" s="135"/>
      <c r="V380" s="135"/>
      <c r="W380" s="135"/>
      <c r="X380" s="135"/>
      <c r="Y380" s="135"/>
      <c r="Z380" s="135"/>
      <c r="AA380" s="135"/>
      <c r="AB380" s="135"/>
      <c r="AC380" s="135"/>
      <c r="AD380" s="135"/>
      <c r="AE380" s="135"/>
      <c r="AF380" s="135"/>
      <c r="AG380" s="135"/>
      <c r="AH380" s="135"/>
      <c r="AI380" s="135"/>
      <c r="AJ380" s="135"/>
      <c r="AK380" s="135"/>
      <c r="AL380" s="135"/>
      <c r="AM380" s="135"/>
      <c r="AN380" s="135"/>
      <c r="AO380" s="135"/>
      <c r="AP380" s="135"/>
      <c r="AQ380" s="135"/>
      <c r="AR380" s="135"/>
      <c r="AS380" s="135"/>
      <c r="AT380" s="135"/>
      <c r="AU380" s="135"/>
      <c r="AV380" s="135"/>
      <c r="AW380" s="135"/>
      <c r="AX380" s="135"/>
      <c r="AY380" s="135"/>
      <c r="AZ380" s="135"/>
      <c r="BA380" s="135"/>
    </row>
    <row r="381" spans="1:53" s="122" customFormat="1" x14ac:dyDescent="0.2">
      <c r="A381" s="98"/>
      <c r="B381" s="98"/>
      <c r="C381" s="98"/>
      <c r="D381" s="98"/>
      <c r="E381" s="98"/>
      <c r="F381" s="131"/>
      <c r="G381" s="131"/>
      <c r="H381" s="135"/>
      <c r="I381" s="135"/>
      <c r="J381" s="135"/>
      <c r="K381" s="135"/>
      <c r="L381" s="135"/>
      <c r="M381" s="135"/>
      <c r="N381" s="135"/>
      <c r="O381" s="135"/>
      <c r="P381" s="135"/>
      <c r="Q381" s="135"/>
      <c r="R381" s="135"/>
      <c r="S381" s="135"/>
      <c r="T381" s="135"/>
      <c r="U381" s="135"/>
      <c r="V381" s="135"/>
      <c r="W381" s="135"/>
      <c r="X381" s="135"/>
      <c r="Y381" s="135"/>
      <c r="Z381" s="135"/>
      <c r="AA381" s="135"/>
      <c r="AB381" s="135"/>
      <c r="AC381" s="135"/>
      <c r="AD381" s="135"/>
      <c r="AE381" s="135"/>
      <c r="AF381" s="135"/>
      <c r="AG381" s="135"/>
      <c r="AH381" s="135"/>
      <c r="AI381" s="135"/>
      <c r="AJ381" s="135"/>
      <c r="AK381" s="135"/>
      <c r="AL381" s="135"/>
      <c r="AM381" s="135"/>
      <c r="AN381" s="135"/>
      <c r="AO381" s="135"/>
      <c r="AP381" s="135"/>
      <c r="AQ381" s="135"/>
      <c r="AR381" s="135"/>
      <c r="AS381" s="135"/>
      <c r="AT381" s="135"/>
      <c r="AU381" s="135"/>
      <c r="AV381" s="135"/>
      <c r="AW381" s="135"/>
      <c r="AX381" s="135"/>
      <c r="AY381" s="135"/>
      <c r="AZ381" s="135"/>
      <c r="BA381" s="135"/>
    </row>
    <row r="382" spans="1:53" s="122" customFormat="1" x14ac:dyDescent="0.2">
      <c r="A382" s="98"/>
      <c r="B382" s="98"/>
      <c r="C382" s="98"/>
      <c r="D382" s="98"/>
      <c r="E382" s="98"/>
      <c r="F382" s="131"/>
      <c r="G382" s="131"/>
      <c r="H382" s="135"/>
      <c r="I382" s="135"/>
      <c r="J382" s="135"/>
      <c r="K382" s="135"/>
      <c r="L382" s="135"/>
      <c r="M382" s="135"/>
      <c r="N382" s="135"/>
      <c r="O382" s="135"/>
      <c r="P382" s="135"/>
      <c r="Q382" s="135"/>
      <c r="R382" s="135"/>
      <c r="S382" s="135"/>
      <c r="T382" s="135"/>
      <c r="U382" s="135"/>
      <c r="V382" s="135"/>
      <c r="W382" s="135"/>
      <c r="X382" s="135"/>
      <c r="Y382" s="135"/>
      <c r="Z382" s="135"/>
      <c r="AA382" s="135"/>
      <c r="AB382" s="135"/>
      <c r="AC382" s="135"/>
      <c r="AD382" s="135"/>
      <c r="AE382" s="135"/>
      <c r="AF382" s="135"/>
      <c r="AG382" s="135"/>
      <c r="AH382" s="135"/>
      <c r="AI382" s="135"/>
      <c r="AJ382" s="135"/>
      <c r="AK382" s="135"/>
      <c r="AL382" s="135"/>
      <c r="AM382" s="135"/>
      <c r="AN382" s="135"/>
      <c r="AO382" s="135"/>
      <c r="AP382" s="135"/>
      <c r="AQ382" s="135"/>
      <c r="AR382" s="135"/>
      <c r="AS382" s="135"/>
      <c r="AT382" s="135"/>
      <c r="AU382" s="135"/>
      <c r="AV382" s="135"/>
      <c r="AW382" s="135"/>
      <c r="AX382" s="135"/>
      <c r="AY382" s="135"/>
      <c r="AZ382" s="135"/>
      <c r="BA382" s="135"/>
    </row>
    <row r="383" spans="1:53" s="122" customFormat="1" x14ac:dyDescent="0.2">
      <c r="A383" s="98"/>
      <c r="B383" s="98"/>
      <c r="C383" s="98"/>
      <c r="D383" s="98"/>
      <c r="E383" s="98"/>
      <c r="F383" s="131"/>
      <c r="G383" s="131"/>
      <c r="H383" s="135"/>
      <c r="I383" s="135"/>
      <c r="J383" s="135"/>
      <c r="K383" s="135"/>
      <c r="L383" s="135"/>
      <c r="M383" s="135"/>
      <c r="N383" s="135"/>
      <c r="O383" s="135"/>
      <c r="P383" s="135"/>
      <c r="Q383" s="135"/>
      <c r="R383" s="135"/>
      <c r="S383" s="135"/>
      <c r="T383" s="135"/>
      <c r="U383" s="135"/>
      <c r="V383" s="135"/>
      <c r="W383" s="135"/>
      <c r="X383" s="135"/>
      <c r="Y383" s="135"/>
      <c r="Z383" s="135"/>
      <c r="AA383" s="135"/>
      <c r="AB383" s="135"/>
      <c r="AC383" s="135"/>
      <c r="AD383" s="135"/>
      <c r="AE383" s="135"/>
      <c r="AF383" s="135"/>
      <c r="AG383" s="135"/>
      <c r="AH383" s="135"/>
      <c r="AI383" s="135"/>
      <c r="AJ383" s="135"/>
      <c r="AK383" s="135"/>
      <c r="AL383" s="135"/>
      <c r="AM383" s="135"/>
      <c r="AN383" s="135"/>
      <c r="AO383" s="135"/>
      <c r="AP383" s="135"/>
      <c r="AQ383" s="135"/>
      <c r="AR383" s="135"/>
      <c r="AS383" s="135"/>
      <c r="AT383" s="135"/>
      <c r="AU383" s="135"/>
      <c r="AV383" s="135"/>
      <c r="AW383" s="135"/>
      <c r="AX383" s="135"/>
      <c r="AY383" s="135"/>
      <c r="AZ383" s="135"/>
      <c r="BA383" s="135"/>
    </row>
    <row r="384" spans="1:53" s="122" customFormat="1" x14ac:dyDescent="0.2">
      <c r="A384" s="98"/>
      <c r="B384" s="98"/>
      <c r="C384" s="98"/>
      <c r="D384" s="98"/>
      <c r="E384" s="98"/>
      <c r="F384" s="131"/>
      <c r="G384" s="131"/>
      <c r="H384" s="135"/>
      <c r="I384" s="135"/>
      <c r="J384" s="135"/>
      <c r="K384" s="135"/>
      <c r="L384" s="135"/>
      <c r="M384" s="135"/>
      <c r="N384" s="135"/>
      <c r="O384" s="135"/>
      <c r="P384" s="135"/>
      <c r="Q384" s="135"/>
      <c r="R384" s="135"/>
      <c r="S384" s="135"/>
      <c r="T384" s="135"/>
      <c r="U384" s="135"/>
      <c r="V384" s="135"/>
      <c r="W384" s="135"/>
      <c r="X384" s="135"/>
      <c r="Y384" s="135"/>
      <c r="Z384" s="135"/>
      <c r="AA384" s="135"/>
      <c r="AB384" s="135"/>
      <c r="AC384" s="135"/>
      <c r="AD384" s="135"/>
      <c r="AE384" s="135"/>
      <c r="AF384" s="135"/>
      <c r="AG384" s="135"/>
      <c r="AH384" s="135"/>
      <c r="AI384" s="135"/>
      <c r="AJ384" s="135"/>
      <c r="AK384" s="135"/>
      <c r="AL384" s="135"/>
      <c r="AM384" s="135"/>
      <c r="AN384" s="135"/>
      <c r="AO384" s="135"/>
      <c r="AP384" s="135"/>
      <c r="AQ384" s="135"/>
      <c r="AR384" s="135"/>
      <c r="AS384" s="135"/>
      <c r="AT384" s="135"/>
      <c r="AU384" s="135"/>
      <c r="AV384" s="135"/>
      <c r="AW384" s="135"/>
      <c r="AX384" s="135"/>
      <c r="AY384" s="135"/>
      <c r="AZ384" s="135"/>
      <c r="BA384" s="135"/>
    </row>
    <row r="385" spans="1:53" s="122" customFormat="1" x14ac:dyDescent="0.2">
      <c r="A385" s="98"/>
      <c r="B385" s="98"/>
      <c r="C385" s="98"/>
      <c r="D385" s="98"/>
      <c r="E385" s="98"/>
      <c r="F385" s="131"/>
      <c r="G385" s="131"/>
      <c r="H385" s="135"/>
      <c r="I385" s="135"/>
      <c r="J385" s="135"/>
      <c r="K385" s="135"/>
      <c r="L385" s="135"/>
      <c r="M385" s="135"/>
      <c r="N385" s="135"/>
      <c r="O385" s="135"/>
      <c r="P385" s="135"/>
      <c r="Q385" s="135"/>
      <c r="R385" s="135"/>
      <c r="S385" s="135"/>
      <c r="T385" s="135"/>
      <c r="U385" s="135"/>
      <c r="V385" s="135"/>
      <c r="W385" s="135"/>
      <c r="X385" s="135"/>
      <c r="Y385" s="135"/>
      <c r="Z385" s="135"/>
      <c r="AA385" s="135"/>
      <c r="AB385" s="135"/>
      <c r="AC385" s="135"/>
      <c r="AD385" s="135"/>
      <c r="AE385" s="135"/>
      <c r="AF385" s="135"/>
      <c r="AG385" s="135"/>
      <c r="AH385" s="135"/>
      <c r="AI385" s="135"/>
      <c r="AJ385" s="135"/>
      <c r="AK385" s="135"/>
      <c r="AL385" s="135"/>
      <c r="AM385" s="135"/>
      <c r="AN385" s="135"/>
      <c r="AO385" s="135"/>
      <c r="AP385" s="135"/>
      <c r="AQ385" s="135"/>
      <c r="AR385" s="135"/>
      <c r="AS385" s="135"/>
      <c r="AT385" s="135"/>
      <c r="AU385" s="135"/>
      <c r="AV385" s="135"/>
      <c r="AW385" s="135"/>
      <c r="AX385" s="135"/>
      <c r="AY385" s="135"/>
      <c r="AZ385" s="135"/>
      <c r="BA385" s="135"/>
    </row>
    <row r="386" spans="1:53" s="122" customFormat="1" x14ac:dyDescent="0.2">
      <c r="A386" s="98"/>
      <c r="B386" s="98"/>
      <c r="C386" s="98"/>
      <c r="D386" s="98"/>
      <c r="E386" s="98"/>
      <c r="F386" s="131"/>
      <c r="G386" s="131"/>
      <c r="H386" s="135"/>
      <c r="I386" s="135"/>
      <c r="J386" s="135"/>
      <c r="K386" s="135"/>
      <c r="L386" s="135"/>
      <c r="M386" s="135"/>
      <c r="N386" s="135"/>
      <c r="O386" s="135"/>
      <c r="P386" s="135"/>
      <c r="Q386" s="135"/>
      <c r="R386" s="135"/>
      <c r="S386" s="135"/>
      <c r="T386" s="135"/>
      <c r="U386" s="135"/>
      <c r="V386" s="135"/>
      <c r="W386" s="135"/>
      <c r="X386" s="135"/>
      <c r="Y386" s="135"/>
      <c r="Z386" s="135"/>
      <c r="AA386" s="135"/>
      <c r="AB386" s="135"/>
      <c r="AC386" s="135"/>
      <c r="AD386" s="135"/>
      <c r="AE386" s="135"/>
      <c r="AF386" s="135"/>
      <c r="AG386" s="135"/>
      <c r="AH386" s="135"/>
      <c r="AI386" s="135"/>
      <c r="AJ386" s="135"/>
      <c r="AK386" s="135"/>
      <c r="AL386" s="135"/>
      <c r="AM386" s="135"/>
      <c r="AN386" s="135"/>
      <c r="AO386" s="135"/>
      <c r="AP386" s="135"/>
      <c r="AQ386" s="135"/>
      <c r="AR386" s="135"/>
      <c r="AS386" s="135"/>
      <c r="AT386" s="135"/>
      <c r="AU386" s="135"/>
      <c r="AV386" s="135"/>
      <c r="AW386" s="135"/>
      <c r="AX386" s="135"/>
      <c r="AY386" s="135"/>
      <c r="AZ386" s="135"/>
      <c r="BA386" s="135"/>
    </row>
    <row r="387" spans="1:53" s="122" customFormat="1" x14ac:dyDescent="0.2">
      <c r="A387" s="98"/>
      <c r="B387" s="98"/>
      <c r="C387" s="98"/>
      <c r="D387" s="98"/>
      <c r="E387" s="98"/>
      <c r="F387" s="131"/>
      <c r="G387" s="131"/>
      <c r="H387" s="135"/>
      <c r="I387" s="135"/>
      <c r="J387" s="135"/>
      <c r="K387" s="135"/>
      <c r="L387" s="135"/>
      <c r="M387" s="135"/>
      <c r="N387" s="135"/>
      <c r="O387" s="135"/>
      <c r="P387" s="135"/>
      <c r="Q387" s="135"/>
      <c r="R387" s="135"/>
      <c r="S387" s="135"/>
      <c r="T387" s="135"/>
      <c r="U387" s="135"/>
      <c r="V387" s="135"/>
      <c r="W387" s="135"/>
      <c r="X387" s="135"/>
      <c r="Y387" s="135"/>
      <c r="Z387" s="135"/>
      <c r="AA387" s="135"/>
      <c r="AB387" s="135"/>
      <c r="AC387" s="135"/>
      <c r="AD387" s="135"/>
      <c r="AE387" s="135"/>
      <c r="AF387" s="135"/>
      <c r="AG387" s="135"/>
      <c r="AH387" s="135"/>
      <c r="AI387" s="135"/>
      <c r="AJ387" s="135"/>
      <c r="AK387" s="135"/>
      <c r="AL387" s="135"/>
      <c r="AM387" s="135"/>
      <c r="AN387" s="135"/>
      <c r="AO387" s="135"/>
      <c r="AP387" s="135"/>
      <c r="AQ387" s="135"/>
      <c r="AR387" s="135"/>
      <c r="AS387" s="135"/>
      <c r="AT387" s="135"/>
      <c r="AU387" s="135"/>
      <c r="AV387" s="135"/>
      <c r="AW387" s="135"/>
      <c r="AX387" s="135"/>
      <c r="AY387" s="135"/>
      <c r="AZ387" s="135"/>
      <c r="BA387" s="135"/>
    </row>
    <row r="504" spans="1:53" s="95" customFormat="1" x14ac:dyDescent="0.2">
      <c r="A504" s="97"/>
      <c r="B504" s="97"/>
      <c r="C504" s="97"/>
      <c r="D504" s="97"/>
      <c r="E504" s="97"/>
      <c r="F504" s="93"/>
      <c r="G504" s="93"/>
      <c r="H504" s="94"/>
      <c r="I504" s="94"/>
      <c r="J504" s="94"/>
      <c r="K504" s="94"/>
      <c r="L504" s="94"/>
      <c r="M504" s="94"/>
      <c r="N504" s="94"/>
      <c r="O504" s="94"/>
      <c r="P504" s="94"/>
      <c r="Q504" s="94"/>
      <c r="R504" s="94"/>
      <c r="S504" s="94"/>
      <c r="T504" s="94"/>
      <c r="U504" s="94"/>
      <c r="V504" s="94"/>
      <c r="W504" s="94"/>
      <c r="X504" s="94"/>
      <c r="Y504" s="94"/>
      <c r="Z504" s="94"/>
      <c r="AA504" s="94"/>
      <c r="AB504" s="94"/>
      <c r="AC504" s="94"/>
      <c r="AD504" s="94"/>
      <c r="AE504" s="94"/>
      <c r="AF504" s="94"/>
      <c r="AG504" s="94"/>
      <c r="AH504" s="94"/>
      <c r="AI504" s="94"/>
      <c r="AJ504" s="94"/>
      <c r="AK504" s="94"/>
      <c r="AL504" s="94"/>
      <c r="AM504" s="94"/>
      <c r="AN504" s="94"/>
      <c r="AO504" s="94"/>
      <c r="AP504" s="94"/>
      <c r="AQ504" s="94"/>
      <c r="AR504" s="94"/>
      <c r="AS504" s="94"/>
      <c r="AT504" s="94"/>
      <c r="AU504" s="94"/>
      <c r="AV504" s="94"/>
      <c r="AW504" s="94"/>
      <c r="AX504" s="94"/>
      <c r="AY504" s="94"/>
      <c r="AZ504" s="94"/>
      <c r="BA504" s="94"/>
    </row>
    <row r="505" spans="1:53" s="95" customFormat="1" x14ac:dyDescent="0.2">
      <c r="A505" s="97"/>
      <c r="B505" s="97"/>
      <c r="C505" s="97"/>
      <c r="D505" s="97"/>
      <c r="E505" s="97"/>
      <c r="F505" s="93"/>
      <c r="G505" s="93"/>
      <c r="H505" s="94"/>
      <c r="I505" s="94"/>
      <c r="J505" s="94"/>
      <c r="K505" s="94"/>
      <c r="L505" s="94"/>
      <c r="M505" s="94"/>
      <c r="N505" s="94"/>
      <c r="O505" s="94"/>
      <c r="P505" s="94"/>
      <c r="Q505" s="94"/>
      <c r="R505" s="94"/>
      <c r="S505" s="94"/>
      <c r="T505" s="94"/>
      <c r="U505" s="94"/>
      <c r="V505" s="94"/>
      <c r="W505" s="94"/>
      <c r="X505" s="94"/>
      <c r="Y505" s="94"/>
      <c r="Z505" s="94"/>
      <c r="AA505" s="94"/>
      <c r="AB505" s="94"/>
      <c r="AC505" s="94"/>
      <c r="AD505" s="94"/>
      <c r="AE505" s="94"/>
      <c r="AF505" s="94"/>
      <c r="AG505" s="94"/>
      <c r="AH505" s="94"/>
      <c r="AI505" s="94"/>
      <c r="AJ505" s="94"/>
      <c r="AK505" s="94"/>
      <c r="AL505" s="94"/>
      <c r="AM505" s="94"/>
      <c r="AN505" s="94"/>
      <c r="AO505" s="94"/>
      <c r="AP505" s="94"/>
      <c r="AQ505" s="94"/>
      <c r="AR505" s="94"/>
      <c r="AS505" s="94"/>
      <c r="AT505" s="94"/>
      <c r="AU505" s="94"/>
      <c r="AV505" s="94"/>
      <c r="AW505" s="94"/>
      <c r="AX505" s="94"/>
      <c r="AY505" s="94"/>
      <c r="AZ505" s="94"/>
      <c r="BA505" s="94"/>
    </row>
    <row r="506" spans="1:53" s="95" customFormat="1" x14ac:dyDescent="0.2">
      <c r="A506" s="97"/>
      <c r="B506" s="97"/>
      <c r="C506" s="97"/>
      <c r="D506" s="97"/>
      <c r="E506" s="97"/>
      <c r="F506" s="93"/>
      <c r="G506" s="93"/>
      <c r="H506" s="94"/>
      <c r="I506" s="94"/>
      <c r="J506" s="94"/>
      <c r="K506" s="94"/>
      <c r="L506" s="94"/>
      <c r="M506" s="94"/>
      <c r="N506" s="94"/>
      <c r="O506" s="94"/>
      <c r="P506" s="94"/>
      <c r="Q506" s="94"/>
      <c r="R506" s="94"/>
      <c r="S506" s="94"/>
      <c r="T506" s="94"/>
      <c r="U506" s="94"/>
      <c r="V506" s="94"/>
      <c r="W506" s="94"/>
      <c r="X506" s="94"/>
      <c r="Y506" s="94"/>
      <c r="Z506" s="94"/>
      <c r="AA506" s="94"/>
      <c r="AB506" s="94"/>
      <c r="AC506" s="94"/>
      <c r="AD506" s="94"/>
      <c r="AE506" s="94"/>
      <c r="AF506" s="94"/>
      <c r="AG506" s="94"/>
      <c r="AH506" s="94"/>
      <c r="AI506" s="94"/>
      <c r="AJ506" s="94"/>
      <c r="AK506" s="94"/>
      <c r="AL506" s="94"/>
      <c r="AM506" s="94"/>
      <c r="AN506" s="94"/>
      <c r="AO506" s="94"/>
      <c r="AP506" s="94"/>
      <c r="AQ506" s="94"/>
      <c r="AR506" s="94"/>
      <c r="AS506" s="94"/>
      <c r="AT506" s="94"/>
      <c r="AU506" s="94"/>
      <c r="AV506" s="94"/>
      <c r="AW506" s="94"/>
      <c r="AX506" s="94"/>
      <c r="AY506" s="94"/>
      <c r="AZ506" s="94"/>
      <c r="BA506" s="94"/>
    </row>
    <row r="507" spans="1:53" s="95" customFormat="1" x14ac:dyDescent="0.2">
      <c r="A507" s="97"/>
      <c r="B507" s="97"/>
      <c r="C507" s="97"/>
      <c r="D507" s="97"/>
      <c r="E507" s="97"/>
      <c r="F507" s="93"/>
      <c r="G507" s="93"/>
      <c r="H507" s="94"/>
      <c r="I507" s="94"/>
      <c r="J507" s="94"/>
      <c r="K507" s="94"/>
      <c r="L507" s="94"/>
      <c r="M507" s="94"/>
      <c r="N507" s="94"/>
      <c r="O507" s="94"/>
      <c r="P507" s="94"/>
      <c r="Q507" s="94"/>
      <c r="R507" s="94"/>
      <c r="S507" s="94"/>
      <c r="T507" s="94"/>
      <c r="U507" s="94"/>
      <c r="V507" s="94"/>
      <c r="W507" s="94"/>
      <c r="X507" s="94"/>
      <c r="Y507" s="94"/>
      <c r="Z507" s="94"/>
      <c r="AA507" s="94"/>
      <c r="AB507" s="94"/>
      <c r="AC507" s="94"/>
      <c r="AD507" s="94"/>
      <c r="AE507" s="94"/>
      <c r="AF507" s="94"/>
      <c r="AG507" s="94"/>
      <c r="AH507" s="94"/>
      <c r="AI507" s="94"/>
      <c r="AJ507" s="94"/>
      <c r="AK507" s="94"/>
      <c r="AL507" s="94"/>
      <c r="AM507" s="94"/>
      <c r="AN507" s="94"/>
      <c r="AO507" s="94"/>
      <c r="AP507" s="94"/>
      <c r="AQ507" s="94"/>
      <c r="AR507" s="94"/>
      <c r="AS507" s="94"/>
      <c r="AT507" s="94"/>
      <c r="AU507" s="94"/>
      <c r="AV507" s="94"/>
      <c r="AW507" s="94"/>
      <c r="AX507" s="94"/>
      <c r="AY507" s="94"/>
      <c r="AZ507" s="94"/>
      <c r="BA507" s="94"/>
    </row>
    <row r="508" spans="1:53" s="95" customFormat="1" x14ac:dyDescent="0.2">
      <c r="A508" s="97"/>
      <c r="B508" s="97"/>
      <c r="C508" s="97"/>
      <c r="D508" s="97"/>
      <c r="E508" s="97"/>
      <c r="F508" s="93"/>
      <c r="G508" s="93"/>
      <c r="H508" s="94"/>
      <c r="I508" s="94"/>
      <c r="J508" s="94"/>
      <c r="K508" s="94"/>
      <c r="L508" s="94"/>
      <c r="M508" s="94"/>
      <c r="N508" s="94"/>
      <c r="O508" s="94"/>
      <c r="P508" s="94"/>
      <c r="Q508" s="94"/>
      <c r="R508" s="94"/>
      <c r="S508" s="94"/>
      <c r="T508" s="94"/>
      <c r="U508" s="94"/>
      <c r="V508" s="94"/>
      <c r="W508" s="94"/>
      <c r="X508" s="94"/>
      <c r="Y508" s="94"/>
      <c r="Z508" s="94"/>
      <c r="AA508" s="94"/>
      <c r="AB508" s="94"/>
      <c r="AC508" s="94"/>
      <c r="AD508" s="94"/>
      <c r="AE508" s="94"/>
      <c r="AF508" s="94"/>
      <c r="AG508" s="94"/>
      <c r="AH508" s="94"/>
      <c r="AI508" s="94"/>
      <c r="AJ508" s="94"/>
      <c r="AK508" s="94"/>
      <c r="AL508" s="94"/>
      <c r="AM508" s="94"/>
      <c r="AN508" s="94"/>
      <c r="AO508" s="94"/>
      <c r="AP508" s="94"/>
      <c r="AQ508" s="94"/>
      <c r="AR508" s="94"/>
      <c r="AS508" s="94"/>
      <c r="AT508" s="94"/>
      <c r="AU508" s="94"/>
      <c r="AV508" s="94"/>
      <c r="AW508" s="94"/>
      <c r="AX508" s="94"/>
      <c r="AY508" s="94"/>
      <c r="AZ508" s="94"/>
      <c r="BA508" s="94"/>
    </row>
    <row r="509" spans="1:53" s="95" customFormat="1" x14ac:dyDescent="0.2">
      <c r="A509" s="97"/>
      <c r="B509" s="97"/>
      <c r="C509" s="97"/>
      <c r="D509" s="97"/>
      <c r="E509" s="97"/>
      <c r="F509" s="93"/>
      <c r="G509" s="93"/>
      <c r="H509" s="94"/>
      <c r="I509" s="94"/>
      <c r="J509" s="94"/>
      <c r="K509" s="94"/>
      <c r="L509" s="94"/>
      <c r="M509" s="94"/>
      <c r="N509" s="94"/>
      <c r="O509" s="94"/>
      <c r="P509" s="94"/>
      <c r="Q509" s="94"/>
      <c r="R509" s="94"/>
      <c r="S509" s="94"/>
      <c r="T509" s="94"/>
      <c r="U509" s="94"/>
      <c r="V509" s="94"/>
      <c r="W509" s="94"/>
      <c r="X509" s="94"/>
      <c r="Y509" s="94"/>
      <c r="Z509" s="94"/>
      <c r="AA509" s="94"/>
      <c r="AB509" s="94"/>
      <c r="AC509" s="94"/>
      <c r="AD509" s="94"/>
      <c r="AE509" s="94"/>
      <c r="AF509" s="94"/>
      <c r="AG509" s="94"/>
      <c r="AH509" s="94"/>
      <c r="AI509" s="94"/>
      <c r="AJ509" s="94"/>
      <c r="AK509" s="94"/>
      <c r="AL509" s="94"/>
      <c r="AM509" s="94"/>
      <c r="AN509" s="94"/>
      <c r="AO509" s="94"/>
      <c r="AP509" s="94"/>
      <c r="AQ509" s="94"/>
      <c r="AR509" s="94"/>
      <c r="AS509" s="94"/>
      <c r="AT509" s="94"/>
      <c r="AU509" s="94"/>
      <c r="AV509" s="94"/>
      <c r="AW509" s="94"/>
      <c r="AX509" s="94"/>
      <c r="AY509" s="94"/>
      <c r="AZ509" s="94"/>
      <c r="BA509" s="94"/>
    </row>
    <row r="510" spans="1:53" s="95" customFormat="1" x14ac:dyDescent="0.2">
      <c r="A510" s="97"/>
      <c r="B510" s="97"/>
      <c r="C510" s="97"/>
      <c r="D510" s="97"/>
      <c r="E510" s="97"/>
      <c r="F510" s="93"/>
      <c r="G510" s="93"/>
      <c r="H510" s="94"/>
      <c r="I510" s="94"/>
      <c r="J510" s="94"/>
      <c r="K510" s="94"/>
      <c r="L510" s="94"/>
      <c r="M510" s="94"/>
      <c r="N510" s="94"/>
      <c r="O510" s="94"/>
      <c r="P510" s="94"/>
      <c r="Q510" s="94"/>
      <c r="R510" s="94"/>
      <c r="S510" s="94"/>
      <c r="T510" s="94"/>
      <c r="U510" s="94"/>
      <c r="V510" s="94"/>
      <c r="W510" s="94"/>
      <c r="X510" s="94"/>
      <c r="Y510" s="94"/>
      <c r="Z510" s="94"/>
      <c r="AA510" s="94"/>
      <c r="AB510" s="94"/>
      <c r="AC510" s="94"/>
      <c r="AD510" s="94"/>
      <c r="AE510" s="94"/>
      <c r="AF510" s="94"/>
      <c r="AG510" s="94"/>
      <c r="AH510" s="94"/>
      <c r="AI510" s="94"/>
      <c r="AJ510" s="94"/>
      <c r="AK510" s="94"/>
      <c r="AL510" s="94"/>
      <c r="AM510" s="94"/>
      <c r="AN510" s="94"/>
      <c r="AO510" s="94"/>
      <c r="AP510" s="94"/>
      <c r="AQ510" s="94"/>
      <c r="AR510" s="94"/>
      <c r="AS510" s="94"/>
      <c r="AT510" s="94"/>
      <c r="AU510" s="94"/>
      <c r="AV510" s="94"/>
      <c r="AW510" s="94"/>
      <c r="AX510" s="94"/>
      <c r="AY510" s="94"/>
      <c r="AZ510" s="94"/>
      <c r="BA510" s="94"/>
    </row>
    <row r="511" spans="1:53" s="95" customFormat="1" x14ac:dyDescent="0.2">
      <c r="A511" s="97"/>
      <c r="B511" s="97"/>
      <c r="C511" s="97"/>
      <c r="D511" s="97"/>
      <c r="E511" s="97"/>
      <c r="F511" s="93"/>
      <c r="G511" s="93"/>
      <c r="H511" s="94"/>
      <c r="I511" s="94"/>
      <c r="J511" s="94"/>
      <c r="K511" s="94"/>
      <c r="L511" s="94"/>
      <c r="M511" s="94"/>
      <c r="N511" s="94"/>
      <c r="O511" s="94"/>
      <c r="P511" s="94"/>
      <c r="Q511" s="94"/>
      <c r="R511" s="94"/>
      <c r="S511" s="94"/>
      <c r="T511" s="94"/>
      <c r="U511" s="94"/>
      <c r="V511" s="94"/>
      <c r="W511" s="94"/>
      <c r="X511" s="94"/>
      <c r="Y511" s="94"/>
      <c r="Z511" s="94"/>
      <c r="AA511" s="94"/>
      <c r="AB511" s="94"/>
      <c r="AC511" s="94"/>
      <c r="AD511" s="94"/>
      <c r="AE511" s="94"/>
      <c r="AF511" s="94"/>
      <c r="AG511" s="94"/>
      <c r="AH511" s="94"/>
      <c r="AI511" s="94"/>
      <c r="AJ511" s="94"/>
      <c r="AK511" s="94"/>
      <c r="AL511" s="94"/>
      <c r="AM511" s="94"/>
      <c r="AN511" s="94"/>
      <c r="AO511" s="94"/>
      <c r="AP511" s="94"/>
      <c r="AQ511" s="94"/>
      <c r="AR511" s="94"/>
      <c r="AS511" s="94"/>
      <c r="AT511" s="94"/>
      <c r="AU511" s="94"/>
      <c r="AV511" s="94"/>
      <c r="AW511" s="94"/>
      <c r="AX511" s="94"/>
      <c r="AY511" s="94"/>
      <c r="AZ511" s="94"/>
      <c r="BA511" s="94"/>
    </row>
    <row r="512" spans="1:53" s="95" customFormat="1" x14ac:dyDescent="0.2">
      <c r="A512" s="97"/>
      <c r="B512" s="97"/>
      <c r="C512" s="97"/>
      <c r="D512" s="97"/>
      <c r="E512" s="97"/>
      <c r="F512" s="93"/>
      <c r="G512" s="93"/>
      <c r="H512" s="94"/>
      <c r="I512" s="94"/>
      <c r="J512" s="94"/>
      <c r="K512" s="94"/>
      <c r="L512" s="94"/>
      <c r="M512" s="94"/>
      <c r="N512" s="94"/>
      <c r="O512" s="94"/>
      <c r="P512" s="94"/>
      <c r="Q512" s="94"/>
      <c r="R512" s="94"/>
      <c r="S512" s="94"/>
      <c r="T512" s="94"/>
      <c r="U512" s="94"/>
      <c r="V512" s="94"/>
      <c r="W512" s="94"/>
      <c r="X512" s="94"/>
      <c r="Y512" s="94"/>
      <c r="Z512" s="94"/>
      <c r="AA512" s="94"/>
      <c r="AB512" s="94"/>
      <c r="AC512" s="94"/>
      <c r="AD512" s="94"/>
      <c r="AE512" s="94"/>
      <c r="AF512" s="94"/>
      <c r="AG512" s="94"/>
      <c r="AH512" s="94"/>
      <c r="AI512" s="94"/>
      <c r="AJ512" s="94"/>
      <c r="AK512" s="94"/>
      <c r="AL512" s="94"/>
      <c r="AM512" s="94"/>
      <c r="AN512" s="94"/>
      <c r="AO512" s="94"/>
      <c r="AP512" s="94"/>
      <c r="AQ512" s="94"/>
      <c r="AR512" s="94"/>
      <c r="AS512" s="94"/>
      <c r="AT512" s="94"/>
      <c r="AU512" s="94"/>
      <c r="AV512" s="94"/>
      <c r="AW512" s="94"/>
      <c r="AX512" s="94"/>
      <c r="AY512" s="94"/>
      <c r="AZ512" s="94"/>
      <c r="BA512" s="94"/>
    </row>
    <row r="513" spans="1:53" s="95" customFormat="1" x14ac:dyDescent="0.2">
      <c r="A513" s="97"/>
      <c r="B513" s="97"/>
      <c r="C513" s="97"/>
      <c r="D513" s="97"/>
      <c r="E513" s="97"/>
      <c r="F513" s="93"/>
      <c r="G513" s="93"/>
      <c r="H513" s="94"/>
      <c r="I513" s="94"/>
      <c r="J513" s="94"/>
      <c r="K513" s="94"/>
      <c r="L513" s="94"/>
      <c r="M513" s="94"/>
      <c r="N513" s="94"/>
      <c r="O513" s="94"/>
      <c r="P513" s="94"/>
      <c r="Q513" s="94"/>
      <c r="R513" s="94"/>
      <c r="S513" s="94"/>
      <c r="T513" s="94"/>
      <c r="U513" s="94"/>
      <c r="V513" s="94"/>
      <c r="W513" s="94"/>
      <c r="X513" s="94"/>
      <c r="Y513" s="94"/>
      <c r="Z513" s="94"/>
      <c r="AA513" s="94"/>
      <c r="AB513" s="94"/>
      <c r="AC513" s="94"/>
      <c r="AD513" s="94"/>
      <c r="AE513" s="94"/>
      <c r="AF513" s="94"/>
      <c r="AG513" s="94"/>
      <c r="AH513" s="94"/>
      <c r="AI513" s="94"/>
      <c r="AJ513" s="94"/>
      <c r="AK513" s="94"/>
      <c r="AL513" s="94"/>
      <c r="AM513" s="94"/>
      <c r="AN513" s="94"/>
      <c r="AO513" s="94"/>
      <c r="AP513" s="94"/>
      <c r="AQ513" s="94"/>
      <c r="AR513" s="94"/>
      <c r="AS513" s="94"/>
      <c r="AT513" s="94"/>
      <c r="AU513" s="94"/>
      <c r="AV513" s="94"/>
      <c r="AW513" s="94"/>
      <c r="AX513" s="94"/>
      <c r="AY513" s="94"/>
      <c r="AZ513" s="94"/>
      <c r="BA513" s="94"/>
    </row>
    <row r="514" spans="1:53" s="95" customFormat="1" x14ac:dyDescent="0.2">
      <c r="A514" s="97"/>
      <c r="B514" s="97"/>
      <c r="C514" s="97"/>
      <c r="D514" s="97"/>
      <c r="E514" s="97"/>
      <c r="F514" s="93"/>
      <c r="G514" s="93"/>
      <c r="H514" s="94"/>
      <c r="I514" s="94"/>
      <c r="J514" s="94"/>
      <c r="K514" s="94"/>
      <c r="L514" s="94"/>
      <c r="M514" s="94"/>
      <c r="N514" s="94"/>
      <c r="O514" s="94"/>
      <c r="P514" s="94"/>
      <c r="Q514" s="94"/>
      <c r="R514" s="94"/>
      <c r="S514" s="94"/>
      <c r="T514" s="94"/>
      <c r="U514" s="94"/>
      <c r="V514" s="94"/>
      <c r="W514" s="94"/>
      <c r="X514" s="94"/>
      <c r="Y514" s="94"/>
      <c r="Z514" s="94"/>
      <c r="AA514" s="94"/>
      <c r="AB514" s="94"/>
      <c r="AC514" s="94"/>
      <c r="AD514" s="94"/>
      <c r="AE514" s="94"/>
      <c r="AF514" s="94"/>
      <c r="AG514" s="94"/>
      <c r="AH514" s="94"/>
      <c r="AI514" s="94"/>
      <c r="AJ514" s="94"/>
      <c r="AK514" s="94"/>
      <c r="AL514" s="94"/>
      <c r="AM514" s="94"/>
      <c r="AN514" s="94"/>
      <c r="AO514" s="94"/>
      <c r="AP514" s="94"/>
      <c r="AQ514" s="94"/>
      <c r="AR514" s="94"/>
      <c r="AS514" s="94"/>
      <c r="AT514" s="94"/>
      <c r="AU514" s="94"/>
      <c r="AV514" s="94"/>
      <c r="AW514" s="94"/>
      <c r="AX514" s="94"/>
      <c r="AY514" s="94"/>
      <c r="AZ514" s="94"/>
      <c r="BA514" s="94"/>
    </row>
    <row r="515" spans="1:53" s="95" customFormat="1" x14ac:dyDescent="0.2">
      <c r="A515" s="97"/>
      <c r="B515" s="97"/>
      <c r="C515" s="97"/>
      <c r="D515" s="97"/>
      <c r="E515" s="97"/>
      <c r="F515" s="93"/>
      <c r="G515" s="93"/>
      <c r="H515" s="94"/>
      <c r="I515" s="94"/>
      <c r="J515" s="94"/>
      <c r="K515" s="94"/>
      <c r="L515" s="94"/>
      <c r="M515" s="94"/>
      <c r="N515" s="94"/>
      <c r="O515" s="94"/>
      <c r="P515" s="94"/>
      <c r="Q515" s="94"/>
      <c r="R515" s="94"/>
      <c r="S515" s="94"/>
      <c r="T515" s="94"/>
      <c r="U515" s="94"/>
      <c r="V515" s="94"/>
      <c r="W515" s="94"/>
      <c r="X515" s="94"/>
      <c r="Y515" s="94"/>
      <c r="Z515" s="94"/>
      <c r="AA515" s="94"/>
      <c r="AB515" s="94"/>
      <c r="AC515" s="94"/>
      <c r="AD515" s="94"/>
      <c r="AE515" s="94"/>
      <c r="AF515" s="94"/>
      <c r="AG515" s="94"/>
      <c r="AH515" s="94"/>
      <c r="AI515" s="94"/>
      <c r="AJ515" s="94"/>
      <c r="AK515" s="94"/>
      <c r="AL515" s="94"/>
      <c r="AM515" s="94"/>
      <c r="AN515" s="94"/>
      <c r="AO515" s="94"/>
      <c r="AP515" s="94"/>
      <c r="AQ515" s="94"/>
      <c r="AR515" s="94"/>
      <c r="AS515" s="94"/>
      <c r="AT515" s="94"/>
      <c r="AU515" s="94"/>
      <c r="AV515" s="94"/>
      <c r="AW515" s="94"/>
      <c r="AX515" s="94"/>
      <c r="AY515" s="94"/>
      <c r="AZ515" s="94"/>
      <c r="BA515" s="94"/>
    </row>
    <row r="516" spans="1:53" s="95" customFormat="1" x14ac:dyDescent="0.2">
      <c r="A516" s="97"/>
      <c r="B516" s="97"/>
      <c r="C516" s="97"/>
      <c r="D516" s="97"/>
      <c r="E516" s="97"/>
      <c r="F516" s="93"/>
      <c r="G516" s="93"/>
      <c r="H516" s="94"/>
      <c r="I516" s="94"/>
      <c r="J516" s="94"/>
      <c r="K516" s="94"/>
      <c r="L516" s="94"/>
      <c r="M516" s="94"/>
      <c r="N516" s="94"/>
      <c r="O516" s="94"/>
      <c r="P516" s="94"/>
      <c r="Q516" s="94"/>
      <c r="R516" s="94"/>
      <c r="S516" s="94"/>
      <c r="T516" s="94"/>
      <c r="U516" s="94"/>
      <c r="V516" s="94"/>
      <c r="W516" s="94"/>
      <c r="X516" s="94"/>
      <c r="Y516" s="94"/>
      <c r="Z516" s="94"/>
      <c r="AA516" s="94"/>
      <c r="AB516" s="94"/>
      <c r="AC516" s="94"/>
      <c r="AD516" s="94"/>
      <c r="AE516" s="94"/>
      <c r="AF516" s="94"/>
      <c r="AG516" s="94"/>
      <c r="AH516" s="94"/>
      <c r="AI516" s="94"/>
      <c r="AJ516" s="94"/>
      <c r="AK516" s="94"/>
      <c r="AL516" s="94"/>
      <c r="AM516" s="94"/>
      <c r="AN516" s="94"/>
      <c r="AO516" s="94"/>
      <c r="AP516" s="94"/>
      <c r="AQ516" s="94"/>
      <c r="AR516" s="94"/>
      <c r="AS516" s="94"/>
      <c r="AT516" s="94"/>
      <c r="AU516" s="94"/>
      <c r="AV516" s="94"/>
      <c r="AW516" s="94"/>
      <c r="AX516" s="94"/>
      <c r="AY516" s="94"/>
      <c r="AZ516" s="94"/>
      <c r="BA516" s="94"/>
    </row>
    <row r="517" spans="1:53" s="95" customFormat="1" x14ac:dyDescent="0.2">
      <c r="A517" s="97"/>
      <c r="B517" s="97"/>
      <c r="C517" s="97"/>
      <c r="D517" s="97"/>
      <c r="E517" s="97"/>
      <c r="F517" s="93"/>
      <c r="G517" s="93"/>
      <c r="H517" s="94"/>
      <c r="I517" s="94"/>
      <c r="J517" s="94"/>
      <c r="K517" s="94"/>
      <c r="L517" s="94"/>
      <c r="M517" s="94"/>
      <c r="N517" s="94"/>
      <c r="O517" s="94"/>
      <c r="P517" s="94"/>
      <c r="Q517" s="94"/>
      <c r="R517" s="94"/>
      <c r="S517" s="94"/>
      <c r="T517" s="94"/>
      <c r="U517" s="94"/>
      <c r="V517" s="94"/>
      <c r="W517" s="94"/>
      <c r="X517" s="94"/>
      <c r="Y517" s="94"/>
      <c r="Z517" s="94"/>
      <c r="AA517" s="94"/>
      <c r="AB517" s="94"/>
      <c r="AC517" s="94"/>
      <c r="AD517" s="94"/>
      <c r="AE517" s="94"/>
      <c r="AF517" s="94"/>
      <c r="AG517" s="94"/>
      <c r="AH517" s="94"/>
      <c r="AI517" s="94"/>
      <c r="AJ517" s="94"/>
      <c r="AK517" s="94"/>
      <c r="AL517" s="94"/>
      <c r="AM517" s="94"/>
      <c r="AN517" s="94"/>
      <c r="AO517" s="94"/>
      <c r="AP517" s="94"/>
      <c r="AQ517" s="94"/>
      <c r="AR517" s="94"/>
      <c r="AS517" s="94"/>
      <c r="AT517" s="94"/>
      <c r="AU517" s="94"/>
      <c r="AV517" s="94"/>
      <c r="AW517" s="94"/>
      <c r="AX517" s="94"/>
      <c r="AY517" s="94"/>
      <c r="AZ517" s="94"/>
      <c r="BA517" s="94"/>
    </row>
    <row r="518" spans="1:53" s="95" customFormat="1" x14ac:dyDescent="0.2">
      <c r="A518" s="97"/>
      <c r="B518" s="97"/>
      <c r="C518" s="97"/>
      <c r="D518" s="97"/>
      <c r="E518" s="97"/>
      <c r="F518" s="93"/>
      <c r="G518" s="93"/>
      <c r="H518" s="94"/>
      <c r="I518" s="94"/>
      <c r="J518" s="94"/>
      <c r="K518" s="94"/>
      <c r="L518" s="94"/>
      <c r="M518" s="94"/>
      <c r="N518" s="94"/>
      <c r="O518" s="94"/>
      <c r="P518" s="94"/>
      <c r="Q518" s="94"/>
      <c r="R518" s="94"/>
      <c r="S518" s="94"/>
      <c r="T518" s="94"/>
      <c r="U518" s="94"/>
      <c r="V518" s="94"/>
      <c r="W518" s="94"/>
      <c r="X518" s="94"/>
      <c r="Y518" s="94"/>
      <c r="Z518" s="94"/>
      <c r="AA518" s="94"/>
      <c r="AB518" s="94"/>
      <c r="AC518" s="94"/>
      <c r="AD518" s="94"/>
      <c r="AE518" s="94"/>
      <c r="AF518" s="94"/>
      <c r="AG518" s="94"/>
      <c r="AH518" s="94"/>
      <c r="AI518" s="94"/>
      <c r="AJ518" s="94"/>
      <c r="AK518" s="94"/>
      <c r="AL518" s="94"/>
      <c r="AM518" s="94"/>
      <c r="AN518" s="94"/>
      <c r="AO518" s="94"/>
      <c r="AP518" s="94"/>
      <c r="AQ518" s="94"/>
      <c r="AR518" s="94"/>
      <c r="AS518" s="94"/>
      <c r="AT518" s="94"/>
      <c r="AU518" s="94"/>
      <c r="AV518" s="94"/>
      <c r="AW518" s="94"/>
      <c r="AX518" s="94"/>
      <c r="AY518" s="94"/>
      <c r="AZ518" s="94"/>
      <c r="BA518" s="94"/>
    </row>
  </sheetData>
  <sheetProtection password="92C1" sheet="1" objects="1" scenarios="1"/>
  <phoneticPr fontId="0" type="noConversion"/>
  <printOptions gridLines="1" gridLinesSet="0"/>
  <pageMargins left="0.75" right="0.75" top="1" bottom="1" header="0.5" footer="0.5"/>
  <pageSetup orientation="portrait" r:id="rId1"/>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F20000"/>
  <sheetViews>
    <sheetView zoomScaleNormal="100" workbookViewId="0">
      <pane xSplit="7" ySplit="1" topLeftCell="H121" activePane="bottomRight" state="frozen"/>
      <selection activeCell="AH15" sqref="AH15"/>
      <selection pane="topRight" activeCell="AH15" sqref="AH15"/>
      <selection pane="bottomLeft" activeCell="AH15" sqref="AH15"/>
      <selection pane="bottomRight" activeCell="H4" sqref="H4"/>
    </sheetView>
  </sheetViews>
  <sheetFormatPr defaultColWidth="8.85546875" defaultRowHeight="12.75" outlineLevelRow="1" x14ac:dyDescent="0.2"/>
  <cols>
    <col min="1" max="1" width="12.5703125" style="37" hidden="1" customWidth="1"/>
    <col min="2" max="2" width="30.42578125" style="37" hidden="1" customWidth="1"/>
    <col min="3" max="3" width="12.28515625" style="37" hidden="1" customWidth="1"/>
    <col min="4" max="4" width="11.28515625" style="37" hidden="1" customWidth="1"/>
    <col min="5" max="5" width="7.7109375" style="37" hidden="1" customWidth="1"/>
    <col min="6" max="6" width="36.7109375" style="60" customWidth="1"/>
    <col min="7" max="7" width="9.7109375" style="60" customWidth="1"/>
    <col min="8" max="38" width="9.7109375" style="61" customWidth="1"/>
    <col min="39" max="40" width="8.85546875" style="40" customWidth="1"/>
    <col min="41" max="41" width="8.85546875" style="172" customWidth="1"/>
    <col min="42" max="56" width="8.85546875" style="40"/>
    <col min="57" max="57" width="9.5703125" style="40" bestFit="1" customWidth="1"/>
    <col min="58" max="16384" width="8.85546875" style="40"/>
  </cols>
  <sheetData>
    <row r="1" spans="1:53" x14ac:dyDescent="0.2">
      <c r="A1" s="33" t="s">
        <v>1501</v>
      </c>
      <c r="B1" s="34" t="s">
        <v>1502</v>
      </c>
      <c r="C1" s="35" t="s">
        <v>1503</v>
      </c>
      <c r="D1" s="36" t="s">
        <v>1504</v>
      </c>
      <c r="E1" s="36" t="s">
        <v>1505</v>
      </c>
      <c r="F1" s="39" t="s">
        <v>1405</v>
      </c>
      <c r="G1" s="39" t="s">
        <v>1506</v>
      </c>
      <c r="H1" s="168" t="s">
        <v>1617</v>
      </c>
      <c r="I1" s="168" t="s">
        <v>1618</v>
      </c>
      <c r="J1" s="168" t="s">
        <v>1619</v>
      </c>
      <c r="K1" s="168" t="s">
        <v>1620</v>
      </c>
      <c r="L1" s="168" t="s">
        <v>1621</v>
      </c>
      <c r="M1" s="168" t="s">
        <v>1622</v>
      </c>
      <c r="N1" s="168" t="s">
        <v>1623</v>
      </c>
      <c r="O1" s="168" t="s">
        <v>1624</v>
      </c>
      <c r="P1" s="168" t="s">
        <v>1625</v>
      </c>
      <c r="Q1" s="168" t="s">
        <v>1626</v>
      </c>
      <c r="R1" s="168" t="s">
        <v>1627</v>
      </c>
      <c r="S1" s="168" t="s">
        <v>1628</v>
      </c>
      <c r="T1" s="168" t="s">
        <v>1629</v>
      </c>
      <c r="U1" s="168" t="s">
        <v>1630</v>
      </c>
      <c r="V1" s="168" t="s">
        <v>1631</v>
      </c>
      <c r="W1" s="168" t="s">
        <v>1632</v>
      </c>
      <c r="X1" s="168" t="s">
        <v>1633</v>
      </c>
      <c r="Y1" s="168" t="s">
        <v>1634</v>
      </c>
      <c r="Z1" s="168" t="s">
        <v>1635</v>
      </c>
      <c r="AA1" s="168" t="s">
        <v>1636</v>
      </c>
      <c r="AB1" s="168" t="s">
        <v>1637</v>
      </c>
      <c r="AC1" s="168" t="s">
        <v>1638</v>
      </c>
      <c r="AD1" s="168" t="s">
        <v>1639</v>
      </c>
      <c r="AE1" s="92" t="s">
        <v>1640</v>
      </c>
      <c r="AF1" s="168" t="s">
        <v>402</v>
      </c>
      <c r="AG1" s="168" t="s">
        <v>1741</v>
      </c>
      <c r="AH1" s="168" t="s">
        <v>403</v>
      </c>
      <c r="AI1" s="168" t="s">
        <v>1732</v>
      </c>
      <c r="AJ1" s="168" t="s">
        <v>1478</v>
      </c>
      <c r="AK1" s="168" t="s">
        <v>828</v>
      </c>
      <c r="AL1" s="168" t="s">
        <v>1452</v>
      </c>
      <c r="AM1" s="168" t="s">
        <v>1454</v>
      </c>
      <c r="AN1" s="168" t="s">
        <v>1010</v>
      </c>
      <c r="AO1" s="168" t="s">
        <v>67</v>
      </c>
      <c r="AP1" s="168">
        <v>2014</v>
      </c>
      <c r="AQ1" s="168">
        <v>2015</v>
      </c>
      <c r="AR1" s="168">
        <v>2016</v>
      </c>
      <c r="AS1" s="168">
        <v>2017</v>
      </c>
      <c r="AT1" s="168">
        <v>2018</v>
      </c>
      <c r="AU1" s="168">
        <v>2019</v>
      </c>
      <c r="AV1" s="168">
        <v>2020</v>
      </c>
      <c r="AW1" s="2">
        <v>2021</v>
      </c>
      <c r="AX1" s="2">
        <v>2022</v>
      </c>
      <c r="AY1" s="2">
        <v>2023</v>
      </c>
      <c r="AZ1" s="2">
        <v>2024</v>
      </c>
      <c r="BA1" s="2">
        <v>2025</v>
      </c>
    </row>
    <row r="2" spans="1:53" ht="15.75" x14ac:dyDescent="0.25">
      <c r="F2" s="4" t="s">
        <v>1641</v>
      </c>
      <c r="G2" s="13" t="s">
        <v>1642</v>
      </c>
      <c r="H2" s="17"/>
      <c r="I2" s="17"/>
      <c r="J2" s="17"/>
      <c r="K2" s="17"/>
      <c r="L2" s="17"/>
      <c r="M2" s="17"/>
      <c r="N2" s="17"/>
      <c r="O2" s="17"/>
      <c r="P2" s="17"/>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7"/>
      <c r="AV2" s="17"/>
      <c r="AW2" s="17"/>
      <c r="AX2" s="17"/>
      <c r="AY2" s="17"/>
      <c r="AZ2" s="17"/>
      <c r="BA2" s="17"/>
    </row>
    <row r="3" spans="1:53" s="41" customFormat="1" x14ac:dyDescent="0.2">
      <c r="A3" s="37"/>
      <c r="B3" s="37"/>
      <c r="C3" s="37"/>
      <c r="D3" s="37"/>
      <c r="E3" s="37"/>
      <c r="F3" s="39" t="s">
        <v>1644</v>
      </c>
      <c r="G3" s="5"/>
      <c r="H3" s="17"/>
      <c r="I3" s="17"/>
      <c r="J3" s="17"/>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row>
    <row r="4" spans="1:53" s="42" customFormat="1" x14ac:dyDescent="0.2">
      <c r="A4" s="37" t="s">
        <v>442</v>
      </c>
      <c r="B4" s="37" t="s">
        <v>1456</v>
      </c>
      <c r="C4" s="37"/>
      <c r="D4" s="38" t="s">
        <v>374</v>
      </c>
      <c r="E4" s="38" t="s">
        <v>1546</v>
      </c>
      <c r="F4" s="23" t="s">
        <v>1646</v>
      </c>
      <c r="G4" s="22" t="s">
        <v>1087</v>
      </c>
      <c r="H4" s="27">
        <f t="shared" ref="H4:AE4" si="0">H77</f>
        <v>2665.6564887883342</v>
      </c>
      <c r="I4" s="27">
        <f t="shared" si="0"/>
        <v>2400.0647906666677</v>
      </c>
      <c r="J4" s="27">
        <f t="shared" si="0"/>
        <v>2302.9266410797486</v>
      </c>
      <c r="K4" s="27">
        <f t="shared" si="0"/>
        <v>2253.1618728979129</v>
      </c>
      <c r="L4" s="27">
        <f t="shared" si="0"/>
        <v>2151.1317678933319</v>
      </c>
      <c r="M4" s="27">
        <f t="shared" si="0"/>
        <v>2237.5193362032533</v>
      </c>
      <c r="N4" s="27">
        <f t="shared" si="0"/>
        <v>3001.6223951492984</v>
      </c>
      <c r="O4" s="27">
        <f t="shared" si="0"/>
        <v>3700.165569405468</v>
      </c>
      <c r="P4" s="27">
        <f t="shared" si="0"/>
        <v>4173.3310952803522</v>
      </c>
      <c r="Q4" s="27">
        <f t="shared" si="0"/>
        <v>4211.7079820960525</v>
      </c>
      <c r="R4" s="27">
        <f t="shared" si="0"/>
        <v>5183.1971767350205</v>
      </c>
      <c r="S4" s="27">
        <f t="shared" si="0"/>
        <v>5570.0258204589682</v>
      </c>
      <c r="T4" s="27">
        <f t="shared" si="0"/>
        <v>6052.2799402148348</v>
      </c>
      <c r="U4" s="27">
        <f t="shared" si="0"/>
        <v>5560.3345246801546</v>
      </c>
      <c r="V4" s="27">
        <f t="shared" si="0"/>
        <v>5906.7941564800203</v>
      </c>
      <c r="W4" s="27">
        <f t="shared" si="0"/>
        <v>6709.2940924333434</v>
      </c>
      <c r="X4" s="27">
        <f t="shared" si="0"/>
        <v>6773.5018625499888</v>
      </c>
      <c r="Y4" s="27">
        <f t="shared" si="0"/>
        <v>6491.8702740550025</v>
      </c>
      <c r="Z4" s="27">
        <f t="shared" si="0"/>
        <v>6696.5033548483361</v>
      </c>
      <c r="AA4" s="27">
        <f>AA77</f>
        <v>6618.4662271272482</v>
      </c>
      <c r="AB4" s="27">
        <f>AB77</f>
        <v>6124.7195206600009</v>
      </c>
      <c r="AC4" s="27">
        <f>AC77</f>
        <v>6132.7725277377504</v>
      </c>
      <c r="AD4" s="27">
        <f>AD77</f>
        <v>6640.0660692008323</v>
      </c>
      <c r="AE4" s="27">
        <f t="shared" si="0"/>
        <v>7980.6832808516792</v>
      </c>
      <c r="AF4" s="27">
        <f t="shared" ref="AF4:AK4" si="1">AF77</f>
        <v>9135.1610897013488</v>
      </c>
      <c r="AG4" s="27">
        <f t="shared" si="1"/>
        <v>9433.1537165371046</v>
      </c>
      <c r="AH4" s="27">
        <f t="shared" si="1"/>
        <v>9978.7081649225147</v>
      </c>
      <c r="AI4" s="27">
        <f t="shared" si="1"/>
        <v>11398.888119194355</v>
      </c>
      <c r="AJ4" s="27">
        <f t="shared" si="1"/>
        <v>12017.135700500599</v>
      </c>
      <c r="AK4" s="27">
        <f t="shared" si="1"/>
        <v>10721.791175569006</v>
      </c>
      <c r="AL4" s="27">
        <f t="shared" ref="AL4:AQ4" si="2">AL77</f>
        <v>10658.038803343316</v>
      </c>
      <c r="AM4" s="27">
        <f t="shared" si="2"/>
        <v>11562.562457212522</v>
      </c>
      <c r="AN4" s="27">
        <f t="shared" si="2"/>
        <v>11017.619838968645</v>
      </c>
      <c r="AO4" s="27">
        <f t="shared" si="2"/>
        <v>11479.077654043354</v>
      </c>
      <c r="AP4" s="27">
        <f t="shared" si="2"/>
        <v>11985.723949697722</v>
      </c>
      <c r="AQ4" s="27">
        <f t="shared" si="2"/>
        <v>10562.726946208522</v>
      </c>
      <c r="AR4" s="27">
        <f t="shared" ref="AR4:AW4" si="3">AR77</f>
        <v>10512.011804635895</v>
      </c>
      <c r="AS4" s="27">
        <f t="shared" si="3"/>
        <v>10910.867470360001</v>
      </c>
      <c r="AT4" s="27">
        <f t="shared" si="3"/>
        <v>11717.27929858015</v>
      </c>
      <c r="AU4" s="27">
        <f t="shared" si="3"/>
        <v>11440.991683665799</v>
      </c>
      <c r="AV4" s="27">
        <f t="shared" si="3"/>
        <v>11019.451010319985</v>
      </c>
      <c r="AW4" s="28">
        <f t="shared" si="3"/>
        <v>12413.692684639049</v>
      </c>
      <c r="AX4" s="28">
        <f t="shared" ref="AX4:AY4" si="4">AX77</f>
        <v>13076.611145944571</v>
      </c>
      <c r="AY4" s="28">
        <f t="shared" si="4"/>
        <v>13404.723530503754</v>
      </c>
      <c r="AZ4" s="28">
        <f t="shared" ref="AZ4:BA4" si="5">AZ77</f>
        <v>14136.306775885929</v>
      </c>
      <c r="BA4" s="28">
        <f t="shared" si="5"/>
        <v>15007.873551563269</v>
      </c>
    </row>
    <row r="5" spans="1:53" s="139" customFormat="1" outlineLevel="1" x14ac:dyDescent="0.2">
      <c r="A5" s="96"/>
      <c r="B5" s="96"/>
      <c r="C5" s="96"/>
      <c r="D5" s="137"/>
      <c r="E5" s="137"/>
      <c r="F5" s="140" t="s">
        <v>444</v>
      </c>
      <c r="G5" s="140" t="s">
        <v>448</v>
      </c>
      <c r="H5" s="139">
        <v>750.6078467489408</v>
      </c>
      <c r="I5" s="139">
        <v>826.84602729120286</v>
      </c>
      <c r="J5" s="139">
        <v>873.42306936529769</v>
      </c>
      <c r="K5" s="139">
        <v>921.05472241533425</v>
      </c>
      <c r="L5" s="139">
        <v>982.08232445520594</v>
      </c>
      <c r="M5" s="139">
        <v>1039.523033020791</v>
      </c>
      <c r="N5" s="139">
        <v>1084.3544968204299</v>
      </c>
      <c r="O5" s="139">
        <v>1125.3880718954249</v>
      </c>
      <c r="P5" s="139">
        <v>1205.3025577043045</v>
      </c>
      <c r="Q5" s="139">
        <v>1303.0455786599452</v>
      </c>
      <c r="R5" s="139">
        <v>1426.1643835616439</v>
      </c>
      <c r="S5" s="139">
        <v>1681.0482933530593</v>
      </c>
      <c r="T5" s="139">
        <v>1745.1329159396487</v>
      </c>
      <c r="U5" s="139">
        <v>1768.8358450490541</v>
      </c>
      <c r="V5" s="139">
        <v>1851.0335054155278</v>
      </c>
      <c r="W5" s="139">
        <v>1920.5888314583967</v>
      </c>
      <c r="X5" s="139">
        <v>1968.6594982078852</v>
      </c>
      <c r="Y5" s="139">
        <v>2017.6366625565147</v>
      </c>
      <c r="Z5" s="139">
        <v>2077.4439971095285</v>
      </c>
      <c r="AA5" s="139">
        <v>2153.5352688397443</v>
      </c>
      <c r="AB5" s="139">
        <v>2237.0004242681375</v>
      </c>
      <c r="AC5" s="139">
        <v>2339.9515920826161</v>
      </c>
      <c r="AD5" s="139">
        <v>2410.5934523157775</v>
      </c>
      <c r="AE5" s="139">
        <v>2469.4692830861859</v>
      </c>
      <c r="AF5" s="139">
        <v>2574.8127426353049</v>
      </c>
      <c r="AG5" s="139">
        <v>2617.9763950956799</v>
      </c>
      <c r="AH5" s="139">
        <v>2810.8365735831267</v>
      </c>
      <c r="AI5" s="139">
        <v>2985.4849099367766</v>
      </c>
      <c r="AJ5" s="139">
        <v>3099.4527059970746</v>
      </c>
      <c r="AK5" s="139">
        <v>3014.8377544725477</v>
      </c>
      <c r="AL5" s="139">
        <v>3180.7384385877672</v>
      </c>
      <c r="AM5" s="139">
        <v>3409.9315329022443</v>
      </c>
      <c r="AN5" s="139">
        <v>3488.75</v>
      </c>
      <c r="AO5" s="139">
        <v>3634.2359318533813</v>
      </c>
      <c r="AP5" s="139">
        <v>3812.7870984523342</v>
      </c>
      <c r="AQ5" s="139">
        <v>3885.2294049608022</v>
      </c>
      <c r="AR5" s="139">
        <v>4157.4740898219507</v>
      </c>
      <c r="AS5" s="139">
        <v>4391.7790010741137</v>
      </c>
      <c r="AT5" s="139">
        <v>4577.6340437084291</v>
      </c>
      <c r="AU5" s="139">
        <v>4684.5455769489699</v>
      </c>
      <c r="AV5" s="139">
        <v>4507.3427230046946</v>
      </c>
      <c r="AW5" s="139">
        <v>4704.1886980814461</v>
      </c>
      <c r="AX5" s="139">
        <v>5005.981473511134</v>
      </c>
      <c r="AY5" s="139">
        <v>5233.6322100645048</v>
      </c>
      <c r="AZ5" s="139">
        <v>5437.2578322438103</v>
      </c>
      <c r="BA5" s="139">
        <v>5632.934830805887</v>
      </c>
    </row>
    <row r="6" spans="1:53" s="139" customFormat="1" outlineLevel="1" x14ac:dyDescent="0.2">
      <c r="A6" s="96"/>
      <c r="B6" s="96"/>
      <c r="C6" s="96"/>
      <c r="D6" s="137"/>
      <c r="E6" s="137"/>
      <c r="F6" s="140" t="s">
        <v>445</v>
      </c>
      <c r="G6" s="140" t="s">
        <v>449</v>
      </c>
      <c r="H6" s="139">
        <v>532.77456647398844</v>
      </c>
      <c r="I6" s="139">
        <v>589.25433526011557</v>
      </c>
      <c r="J6" s="139">
        <v>641.28996933858957</v>
      </c>
      <c r="K6" s="139">
        <v>674.3721461187215</v>
      </c>
      <c r="L6" s="139">
        <v>710.42984834789593</v>
      </c>
      <c r="M6" s="139">
        <v>744.93220672037728</v>
      </c>
      <c r="N6" s="139">
        <v>777.22953634802514</v>
      </c>
      <c r="O6" s="139">
        <v>816.87022900763361</v>
      </c>
      <c r="P6" s="139">
        <v>884.74439977024701</v>
      </c>
      <c r="Q6" s="139">
        <v>960.65780602908603</v>
      </c>
      <c r="R6" s="139">
        <v>1026.1115437025501</v>
      </c>
      <c r="S6" s="139">
        <v>1071.5278186635267</v>
      </c>
      <c r="T6" s="139">
        <v>1112.4557086614175</v>
      </c>
      <c r="U6" s="139">
        <v>1132.1861986912552</v>
      </c>
      <c r="V6" s="139">
        <v>1183.2741320489665</v>
      </c>
      <c r="W6" s="139">
        <v>1234.6945598217001</v>
      </c>
      <c r="X6" s="139">
        <v>1273.2726718178121</v>
      </c>
      <c r="Y6" s="139">
        <v>1333.3776815181518</v>
      </c>
      <c r="Z6" s="139">
        <v>1406.2385607321132</v>
      </c>
      <c r="AA6" s="139">
        <v>1469.2914873517373</v>
      </c>
      <c r="AB6" s="139">
        <v>1590.7913978494621</v>
      </c>
      <c r="AC6" s="139">
        <v>1688.5783238262397</v>
      </c>
      <c r="AD6" s="139">
        <v>1763.794826246253</v>
      </c>
      <c r="AE6" s="139">
        <v>1753.0261037705448</v>
      </c>
      <c r="AF6" s="139">
        <v>1817.8288278662251</v>
      </c>
      <c r="AG6" s="139">
        <v>1924.6557555919258</v>
      </c>
      <c r="AH6" s="139">
        <v>2064.3754883357515</v>
      </c>
      <c r="AI6" s="139">
        <v>2182.9183054275759</v>
      </c>
      <c r="AJ6" s="139">
        <v>2257.5360018142646</v>
      </c>
      <c r="AK6" s="139">
        <v>2246.1150411689669</v>
      </c>
      <c r="AL6" s="139">
        <v>2334.4098360655739</v>
      </c>
      <c r="AM6" s="139">
        <v>2445.2365105776089</v>
      </c>
      <c r="AN6" s="139">
        <v>2474.3171858344185</v>
      </c>
      <c r="AO6" s="139">
        <v>2609.9149827501233</v>
      </c>
      <c r="AP6" s="139">
        <v>2663.6602278355622</v>
      </c>
      <c r="AQ6" s="139">
        <v>2718.4172128106838</v>
      </c>
      <c r="AR6" s="139">
        <v>2862.2192307692308</v>
      </c>
      <c r="AS6" s="139">
        <v>2985.2577587326323</v>
      </c>
      <c r="AT6" s="139">
        <v>3129.7882197220383</v>
      </c>
      <c r="AU6" s="139">
        <v>3338.4791238877478</v>
      </c>
      <c r="AV6" s="139">
        <v>3145.0840738209158</v>
      </c>
      <c r="AW6" s="139">
        <v>3365.8084955625286</v>
      </c>
      <c r="AX6" s="139">
        <v>3576.5638325460272</v>
      </c>
      <c r="AY6" s="139">
        <v>3737.7326469074992</v>
      </c>
      <c r="AZ6" s="139">
        <v>3877.391263645316</v>
      </c>
      <c r="BA6" s="139">
        <v>4011.1514622495215</v>
      </c>
    </row>
    <row r="7" spans="1:53" s="139" customFormat="1" outlineLevel="1" x14ac:dyDescent="0.2">
      <c r="A7" s="96"/>
      <c r="B7" s="96"/>
      <c r="C7" s="96"/>
      <c r="D7" s="137"/>
      <c r="E7" s="137"/>
      <c r="F7" s="140" t="s">
        <v>446</v>
      </c>
      <c r="G7" s="140" t="s">
        <v>450</v>
      </c>
      <c r="H7" s="139">
        <v>564.0868655154369</v>
      </c>
      <c r="I7" s="139">
        <v>621.45612343297967</v>
      </c>
      <c r="J7" s="139">
        <v>662.16728381616201</v>
      </c>
      <c r="K7" s="139">
        <v>697.47295968534922</v>
      </c>
      <c r="L7" s="139">
        <v>745.70535221629575</v>
      </c>
      <c r="M7" s="139">
        <v>791.24456805145132</v>
      </c>
      <c r="N7" s="139">
        <v>831.09534806994395</v>
      </c>
      <c r="O7" s="139">
        <v>876.88088024238573</v>
      </c>
      <c r="P7" s="139">
        <v>946.7172264355363</v>
      </c>
      <c r="Q7" s="139">
        <v>1018.1051196607089</v>
      </c>
      <c r="R7" s="139">
        <v>1052.3546385802913</v>
      </c>
      <c r="S7" s="139">
        <v>1104.4059337307638</v>
      </c>
      <c r="T7" s="139">
        <v>1137.5366847826087</v>
      </c>
      <c r="U7" s="139">
        <v>1154.5012719239523</v>
      </c>
      <c r="V7" s="139">
        <v>1206.0261489698892</v>
      </c>
      <c r="W7" s="139">
        <v>1271.9455152916987</v>
      </c>
      <c r="X7" s="139">
        <v>1307.6788394197097</v>
      </c>
      <c r="Y7" s="139">
        <v>1359.0006215040398</v>
      </c>
      <c r="Z7" s="139">
        <v>1422.7403425428176</v>
      </c>
      <c r="AA7" s="139">
        <v>1455.5183531746031</v>
      </c>
      <c r="AB7" s="139">
        <v>1544.3440993788818</v>
      </c>
      <c r="AC7" s="139">
        <v>1597.2604753736828</v>
      </c>
      <c r="AD7" s="139">
        <v>1639.0248937462054</v>
      </c>
      <c r="AE7" s="139">
        <v>1672.4439650005991</v>
      </c>
      <c r="AF7" s="139">
        <v>1700.890218156228</v>
      </c>
      <c r="AG7" s="139">
        <v>1747.2669863173899</v>
      </c>
      <c r="AH7" s="139">
        <v>1886.7605291904358</v>
      </c>
      <c r="AI7" s="139">
        <v>1992.1976801579467</v>
      </c>
      <c r="AJ7" s="139">
        <v>2089.2178129386243</v>
      </c>
      <c r="AK7" s="139">
        <v>2044.806694343539</v>
      </c>
      <c r="AL7" s="139">
        <v>2083.5754045307444</v>
      </c>
      <c r="AM7" s="139">
        <v>2173.7643337287464</v>
      </c>
      <c r="AN7" s="139">
        <v>2172.4073826400963</v>
      </c>
      <c r="AO7" s="139">
        <v>2186.8221890682221</v>
      </c>
      <c r="AP7" s="139">
        <v>2201.4616008653325</v>
      </c>
      <c r="AQ7" s="139">
        <v>2239.3651008528495</v>
      </c>
      <c r="AR7" s="139">
        <v>2421.8358315488936</v>
      </c>
      <c r="AS7" s="139">
        <v>2520</v>
      </c>
      <c r="AT7" s="139">
        <v>2605.3346080305928</v>
      </c>
      <c r="AU7" s="139">
        <v>2678.6626776364997</v>
      </c>
      <c r="AV7" s="139">
        <v>2489.8506336753171</v>
      </c>
      <c r="AW7" s="139">
        <v>2697.2942078684423</v>
      </c>
      <c r="AX7" s="139">
        <v>2877.9957456037328</v>
      </c>
      <c r="AY7" s="139">
        <v>3009.0354643035025</v>
      </c>
      <c r="AZ7" s="139">
        <v>3127.0742103452271</v>
      </c>
      <c r="BA7" s="139">
        <v>3225.2423323268872</v>
      </c>
    </row>
    <row r="8" spans="1:53" s="139" customFormat="1" outlineLevel="1" x14ac:dyDescent="0.2">
      <c r="A8" s="96"/>
      <c r="B8" s="96"/>
      <c r="C8" s="96"/>
      <c r="D8" s="137"/>
      <c r="E8" s="137"/>
      <c r="F8" s="140" t="s">
        <v>447</v>
      </c>
      <c r="G8" s="140" t="s">
        <v>451</v>
      </c>
      <c r="H8" s="139">
        <v>511.75206937327556</v>
      </c>
      <c r="I8" s="139">
        <v>560.51053954747624</v>
      </c>
      <c r="J8" s="139">
        <v>610.2313133244121</v>
      </c>
      <c r="K8" s="139">
        <v>663.48705348705346</v>
      </c>
      <c r="L8" s="139">
        <v>704.03430275913502</v>
      </c>
      <c r="M8" s="139">
        <v>755.84169250410355</v>
      </c>
      <c r="N8" s="139">
        <v>796.42475035663347</v>
      </c>
      <c r="O8" s="139">
        <v>858.96814404432132</v>
      </c>
      <c r="P8" s="139">
        <v>938.52533783783781</v>
      </c>
      <c r="Q8" s="139">
        <v>999.38851845828594</v>
      </c>
      <c r="R8" s="139">
        <v>1046.1854863934941</v>
      </c>
      <c r="S8" s="139">
        <v>1071.9708251025681</v>
      </c>
      <c r="T8" s="139">
        <v>1098.6135338345864</v>
      </c>
      <c r="U8" s="139">
        <v>1152.9890571128765</v>
      </c>
      <c r="V8" s="139">
        <v>1222.7885196374621</v>
      </c>
      <c r="W8" s="139">
        <v>1190.396247549706</v>
      </c>
      <c r="X8" s="139">
        <v>1270.50133034589</v>
      </c>
      <c r="Y8" s="139">
        <v>1342.5730004231909</v>
      </c>
      <c r="Z8" s="139">
        <v>1383.7199944498404</v>
      </c>
      <c r="AA8" s="139">
        <v>1432.5599338660788</v>
      </c>
      <c r="AB8" s="139">
        <v>1556.0130626153627</v>
      </c>
      <c r="AC8" s="139">
        <v>1639.3649193548388</v>
      </c>
      <c r="AD8" s="139">
        <v>1721.5118133062765</v>
      </c>
      <c r="AE8" s="139">
        <v>1803.3132357163367</v>
      </c>
      <c r="AF8" s="139">
        <v>1913.520697167756</v>
      </c>
      <c r="AG8" s="139">
        <v>1968.6800452232899</v>
      </c>
      <c r="AH8" s="139">
        <v>2109.1624838663415</v>
      </c>
      <c r="AI8" s="139">
        <v>2177.5845070422538</v>
      </c>
      <c r="AJ8" s="139">
        <v>2264.8696023941857</v>
      </c>
      <c r="AK8" s="139">
        <v>2182.8488863828584</v>
      </c>
      <c r="AL8" s="139">
        <v>2288.4397264177828</v>
      </c>
      <c r="AM8" s="139">
        <v>2351.1414813765759</v>
      </c>
      <c r="AN8" s="139">
        <v>2439.8090079817562</v>
      </c>
      <c r="AO8" s="139">
        <v>2560.8975834292287</v>
      </c>
      <c r="AP8" s="139">
        <v>2667.5372279495991</v>
      </c>
      <c r="AQ8" s="139">
        <v>2772.445118428654</v>
      </c>
      <c r="AR8" s="139">
        <v>2896.3438362131551</v>
      </c>
      <c r="AS8" s="139">
        <v>3032.9233250256561</v>
      </c>
      <c r="AT8" s="139">
        <v>3117.1474312327168</v>
      </c>
      <c r="AU8" s="139">
        <v>3260.4923574368017</v>
      </c>
      <c r="AV8" s="139">
        <v>2975.0390656227701</v>
      </c>
      <c r="AW8" s="139">
        <v>3191.7003066055327</v>
      </c>
      <c r="AX8" s="139">
        <v>3445.1335885133672</v>
      </c>
      <c r="AY8" s="139">
        <v>3584.7932120192322</v>
      </c>
      <c r="AZ8" s="139">
        <v>3718.3239382063862</v>
      </c>
      <c r="BA8" s="139">
        <v>3853.7830329816211</v>
      </c>
    </row>
    <row r="9" spans="1:53" s="43" customFormat="1" x14ac:dyDescent="0.2">
      <c r="A9" s="37" t="s">
        <v>442</v>
      </c>
      <c r="B9" s="37" t="s">
        <v>1647</v>
      </c>
      <c r="C9" s="37"/>
      <c r="D9" s="38" t="s">
        <v>1648</v>
      </c>
      <c r="E9" s="38" t="s">
        <v>1546</v>
      </c>
      <c r="F9" s="12" t="s">
        <v>1649</v>
      </c>
      <c r="G9" s="13" t="s">
        <v>1088</v>
      </c>
      <c r="H9" s="27">
        <f>EIUSum(H5:H8,H$966:H$969)</f>
        <v>2359.2213481116414</v>
      </c>
      <c r="I9" s="27">
        <f t="shared" ref="I9:AS9" si="6">EIUSum(I5:I8,I$966:I$969)</f>
        <v>2598.0670255317746</v>
      </c>
      <c r="J9" s="27">
        <f t="shared" si="6"/>
        <v>2787.1116358444615</v>
      </c>
      <c r="K9" s="27">
        <f t="shared" si="6"/>
        <v>2956.3868817064586</v>
      </c>
      <c r="L9" s="27">
        <f t="shared" si="6"/>
        <v>3142.251827778533</v>
      </c>
      <c r="M9" s="27">
        <f t="shared" si="6"/>
        <v>3331.5415002967229</v>
      </c>
      <c r="N9" s="27">
        <f t="shared" si="6"/>
        <v>3489.1041315950324</v>
      </c>
      <c r="O9" s="27">
        <f t="shared" si="6"/>
        <v>3678.1073251897656</v>
      </c>
      <c r="P9" s="27">
        <f t="shared" si="6"/>
        <v>3975.2895217479258</v>
      </c>
      <c r="Q9" s="27">
        <f t="shared" si="6"/>
        <v>4281.1970228080263</v>
      </c>
      <c r="R9" s="27">
        <f t="shared" si="6"/>
        <v>4550.8160522379794</v>
      </c>
      <c r="S9" s="27">
        <f t="shared" si="6"/>
        <v>4928.9528708499183</v>
      </c>
      <c r="T9" s="27">
        <f t="shared" si="6"/>
        <v>5093.7388432182615</v>
      </c>
      <c r="U9" s="27">
        <f t="shared" si="6"/>
        <v>5208.5123727771379</v>
      </c>
      <c r="V9" s="27">
        <f t="shared" si="6"/>
        <v>5463.1223060718448</v>
      </c>
      <c r="W9" s="27">
        <f t="shared" si="6"/>
        <v>5617.6251541215024</v>
      </c>
      <c r="X9" s="27">
        <f t="shared" si="6"/>
        <v>5820.112339791297</v>
      </c>
      <c r="Y9" s="27">
        <f t="shared" si="6"/>
        <v>6052.5879660018973</v>
      </c>
      <c r="Z9" s="27">
        <f t="shared" si="6"/>
        <v>6290.1428948343</v>
      </c>
      <c r="AA9" s="27">
        <f t="shared" si="6"/>
        <v>6510.9050432321637</v>
      </c>
      <c r="AB9" s="27">
        <f t="shared" si="6"/>
        <v>6928.1489841118437</v>
      </c>
      <c r="AC9" s="27">
        <f t="shared" si="6"/>
        <v>7265.1553106373776</v>
      </c>
      <c r="AD9" s="27">
        <f t="shared" si="6"/>
        <v>7534.9249856145125</v>
      </c>
      <c r="AE9" s="27">
        <f t="shared" si="6"/>
        <v>7698.2525875736665</v>
      </c>
      <c r="AF9" s="27">
        <f t="shared" si="6"/>
        <v>8007.0524858255139</v>
      </c>
      <c r="AG9" s="27">
        <f t="shared" si="6"/>
        <v>8258.5791822282845</v>
      </c>
      <c r="AH9" s="27">
        <f t="shared" si="6"/>
        <v>8871.1350749756548</v>
      </c>
      <c r="AI9" s="27">
        <f t="shared" si="6"/>
        <v>9338.1854025645534</v>
      </c>
      <c r="AJ9" s="27">
        <f t="shared" si="6"/>
        <v>9711.0761231441502</v>
      </c>
      <c r="AK9" s="27">
        <f t="shared" si="6"/>
        <v>9488.6083763679126</v>
      </c>
      <c r="AL9" s="27">
        <f t="shared" si="6"/>
        <v>9887.1634056018684</v>
      </c>
      <c r="AM9" s="27">
        <f t="shared" si="6"/>
        <v>10380.073858585176</v>
      </c>
      <c r="AN9" s="27">
        <f t="shared" si="6"/>
        <v>10575.283576456271</v>
      </c>
      <c r="AO9" s="27">
        <f t="shared" si="6"/>
        <v>10991.870687100954</v>
      </c>
      <c r="AP9" s="27">
        <f t="shared" si="6"/>
        <v>11345.446155102827</v>
      </c>
      <c r="AQ9" s="27">
        <f t="shared" si="6"/>
        <v>11615.456837052991</v>
      </c>
      <c r="AR9" s="27">
        <f t="shared" si="6"/>
        <v>12337.872988353229</v>
      </c>
      <c r="AS9" s="27">
        <f t="shared" si="6"/>
        <v>12929.960084832403</v>
      </c>
      <c r="AT9" s="27">
        <f t="shared" ref="AT9:AY9" si="7">EIUSum(AT5:AT8,AT$966:AT$969)</f>
        <v>13429.904302693778</v>
      </c>
      <c r="AU9" s="27">
        <f t="shared" si="7"/>
        <v>13962.17973591002</v>
      </c>
      <c r="AV9" s="27">
        <f t="shared" si="7"/>
        <v>13117.316496123696</v>
      </c>
      <c r="AW9" s="28">
        <f t="shared" si="7"/>
        <v>13958.99170811795</v>
      </c>
      <c r="AX9" s="28">
        <f t="shared" si="7"/>
        <v>14905.67464017426</v>
      </c>
      <c r="AY9" s="28">
        <f t="shared" si="7"/>
        <v>15565.19353329474</v>
      </c>
      <c r="AZ9" s="28">
        <f t="shared" ref="AZ9:BA9" si="8">EIUSum(AZ5:AZ8,AZ$966:AZ$969)</f>
        <v>16160.047244440739</v>
      </c>
      <c r="BA9" s="28">
        <f t="shared" si="8"/>
        <v>16723.111658363916</v>
      </c>
    </row>
    <row r="10" spans="1:53" s="41" customFormat="1" x14ac:dyDescent="0.2">
      <c r="A10" s="37" t="s">
        <v>442</v>
      </c>
      <c r="B10" s="37" t="s">
        <v>1650</v>
      </c>
      <c r="C10" s="37"/>
      <c r="D10" s="38" t="s">
        <v>1651</v>
      </c>
      <c r="E10" s="38" t="s">
        <v>1546</v>
      </c>
      <c r="F10" s="39" t="s">
        <v>1652</v>
      </c>
      <c r="G10" s="13" t="s">
        <v>1089</v>
      </c>
      <c r="H10" s="27" t="s">
        <v>1536</v>
      </c>
      <c r="I10" s="27" t="s">
        <v>1536</v>
      </c>
      <c r="J10" s="27" t="s">
        <v>1536</v>
      </c>
      <c r="K10" s="27" t="s">
        <v>1536</v>
      </c>
      <c r="L10" s="27" t="s">
        <v>1536</v>
      </c>
      <c r="M10" s="27" t="s">
        <v>1536</v>
      </c>
      <c r="N10" s="27" t="s">
        <v>1536</v>
      </c>
      <c r="O10" s="27" t="s">
        <v>1536</v>
      </c>
      <c r="P10" s="27" t="s">
        <v>1536</v>
      </c>
      <c r="Q10" s="27" t="s">
        <v>1536</v>
      </c>
      <c r="R10" s="27" t="s">
        <v>1536</v>
      </c>
      <c r="S10" s="27" t="s">
        <v>1536</v>
      </c>
      <c r="T10" s="27" t="s">
        <v>1536</v>
      </c>
      <c r="U10" s="27" t="s">
        <v>1536</v>
      </c>
      <c r="V10" s="27" t="s">
        <v>1536</v>
      </c>
      <c r="W10" s="27" t="s">
        <v>1536</v>
      </c>
      <c r="X10" s="27" t="s">
        <v>1536</v>
      </c>
      <c r="Y10" s="27" t="s">
        <v>1536</v>
      </c>
      <c r="Z10" s="27" t="s">
        <v>1536</v>
      </c>
      <c r="AA10" s="27" t="s">
        <v>1536</v>
      </c>
      <c r="AB10" s="27" t="s">
        <v>1536</v>
      </c>
      <c r="AC10" s="27" t="s">
        <v>1536</v>
      </c>
      <c r="AD10" s="27" t="s">
        <v>1536</v>
      </c>
      <c r="AE10" s="27" t="s">
        <v>1536</v>
      </c>
      <c r="AF10" s="27" t="s">
        <v>1536</v>
      </c>
      <c r="AG10" s="27" t="s">
        <v>1536</v>
      </c>
      <c r="AH10" s="27" t="s">
        <v>1536</v>
      </c>
      <c r="AI10" s="27" t="s">
        <v>1536</v>
      </c>
      <c r="AJ10" s="27" t="s">
        <v>1536</v>
      </c>
      <c r="AK10" s="27" t="s">
        <v>1536</v>
      </c>
      <c r="AL10" s="27" t="s">
        <v>1536</v>
      </c>
      <c r="AM10" s="27" t="s">
        <v>1536</v>
      </c>
      <c r="AN10" s="27" t="s">
        <v>1536</v>
      </c>
      <c r="AO10" s="27" t="s">
        <v>1536</v>
      </c>
      <c r="AP10" s="27" t="s">
        <v>1536</v>
      </c>
      <c r="AQ10" s="27" t="s">
        <v>1536</v>
      </c>
      <c r="AR10" s="27" t="s">
        <v>1536</v>
      </c>
      <c r="AS10" s="27" t="s">
        <v>1536</v>
      </c>
      <c r="AT10" s="27" t="s">
        <v>1536</v>
      </c>
      <c r="AU10" s="27" t="s">
        <v>1536</v>
      </c>
      <c r="AV10" s="27" t="s">
        <v>1536</v>
      </c>
      <c r="AW10" s="28" t="s">
        <v>1536</v>
      </c>
      <c r="AX10" s="28" t="s">
        <v>1536</v>
      </c>
      <c r="AY10" s="28" t="s">
        <v>1536</v>
      </c>
      <c r="AZ10" s="28" t="s">
        <v>1536</v>
      </c>
      <c r="BA10" s="28" t="s">
        <v>1536</v>
      </c>
    </row>
    <row r="11" spans="1:53" s="43" customFormat="1" x14ac:dyDescent="0.2">
      <c r="A11" s="37" t="s">
        <v>442</v>
      </c>
      <c r="B11" s="37" t="s">
        <v>1653</v>
      </c>
      <c r="C11" s="37"/>
      <c r="D11" s="38" t="s">
        <v>1651</v>
      </c>
      <c r="E11" s="38" t="s">
        <v>1546</v>
      </c>
      <c r="F11" s="44" t="s">
        <v>1654</v>
      </c>
      <c r="G11" s="13" t="s">
        <v>1090</v>
      </c>
      <c r="H11" s="27" t="s">
        <v>1536</v>
      </c>
      <c r="I11" s="27" t="s">
        <v>1536</v>
      </c>
      <c r="J11" s="27" t="s">
        <v>1536</v>
      </c>
      <c r="K11" s="27" t="s">
        <v>1536</v>
      </c>
      <c r="L11" s="27" t="s">
        <v>1536</v>
      </c>
      <c r="M11" s="27" t="s">
        <v>1536</v>
      </c>
      <c r="N11" s="27" t="s">
        <v>1536</v>
      </c>
      <c r="O11" s="27" t="s">
        <v>1536</v>
      </c>
      <c r="P11" s="27" t="s">
        <v>1536</v>
      </c>
      <c r="Q11" s="27" t="s">
        <v>1536</v>
      </c>
      <c r="R11" s="27" t="s">
        <v>1536</v>
      </c>
      <c r="S11" s="27" t="s">
        <v>1536</v>
      </c>
      <c r="T11" s="27" t="s">
        <v>1536</v>
      </c>
      <c r="U11" s="27" t="s">
        <v>1536</v>
      </c>
      <c r="V11" s="27" t="s">
        <v>1536</v>
      </c>
      <c r="W11" s="27" t="s">
        <v>1536</v>
      </c>
      <c r="X11" s="27" t="s">
        <v>1536</v>
      </c>
      <c r="Y11" s="27" t="s">
        <v>1536</v>
      </c>
      <c r="Z11" s="27" t="s">
        <v>1536</v>
      </c>
      <c r="AA11" s="27" t="s">
        <v>1536</v>
      </c>
      <c r="AB11" s="27" t="s">
        <v>1536</v>
      </c>
      <c r="AC11" s="27" t="s">
        <v>1536</v>
      </c>
      <c r="AD11" s="27" t="s">
        <v>1536</v>
      </c>
      <c r="AE11" s="27" t="s">
        <v>1536</v>
      </c>
      <c r="AF11" s="27" t="s">
        <v>1536</v>
      </c>
      <c r="AG11" s="27" t="s">
        <v>1536</v>
      </c>
      <c r="AH11" s="27" t="s">
        <v>1536</v>
      </c>
      <c r="AI11" s="27" t="s">
        <v>1536</v>
      </c>
      <c r="AJ11" s="27" t="s">
        <v>1536</v>
      </c>
      <c r="AK11" s="27" t="s">
        <v>1536</v>
      </c>
      <c r="AL11" s="27" t="s">
        <v>1536</v>
      </c>
      <c r="AM11" s="27" t="s">
        <v>1536</v>
      </c>
      <c r="AN11" s="27" t="s">
        <v>1536</v>
      </c>
      <c r="AO11" s="27" t="s">
        <v>1536</v>
      </c>
      <c r="AP11" s="27" t="s">
        <v>1536</v>
      </c>
      <c r="AQ11" s="27" t="s">
        <v>1536</v>
      </c>
      <c r="AR11" s="27" t="s">
        <v>1536</v>
      </c>
      <c r="AS11" s="27" t="s">
        <v>1536</v>
      </c>
      <c r="AT11" s="27" t="s">
        <v>1536</v>
      </c>
      <c r="AU11" s="27" t="s">
        <v>1536</v>
      </c>
      <c r="AV11" s="27" t="s">
        <v>1536</v>
      </c>
      <c r="AW11" s="28" t="s">
        <v>1536</v>
      </c>
      <c r="AX11" s="28" t="s">
        <v>1536</v>
      </c>
      <c r="AY11" s="28" t="s">
        <v>1536</v>
      </c>
      <c r="AZ11" s="28" t="s">
        <v>1536</v>
      </c>
      <c r="BA11" s="28" t="s">
        <v>1536</v>
      </c>
    </row>
    <row r="12" spans="1:53" s="43" customFormat="1" x14ac:dyDescent="0.2">
      <c r="A12" s="37"/>
      <c r="B12" s="37"/>
      <c r="C12" s="37"/>
      <c r="D12" s="38"/>
      <c r="E12" s="38"/>
      <c r="F12" s="44" t="s">
        <v>1655</v>
      </c>
      <c r="G12" s="9"/>
      <c r="H12" s="27"/>
      <c r="I12" s="27"/>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8"/>
      <c r="AJ12" s="28"/>
      <c r="AK12" s="28"/>
      <c r="AL12" s="28"/>
      <c r="AM12" s="28"/>
      <c r="AN12" s="28"/>
      <c r="AO12" s="28"/>
      <c r="AP12" s="28"/>
      <c r="AQ12" s="28"/>
      <c r="AR12" s="28"/>
      <c r="AS12" s="28"/>
      <c r="AT12" s="28"/>
      <c r="AU12" s="28"/>
      <c r="AV12" s="28"/>
      <c r="AW12" s="28"/>
      <c r="AX12" s="28"/>
      <c r="AY12" s="28"/>
      <c r="AZ12" s="28"/>
      <c r="BA12" s="28"/>
    </row>
    <row r="13" spans="1:53" s="43" customFormat="1" x14ac:dyDescent="0.2">
      <c r="A13" s="37" t="s">
        <v>442</v>
      </c>
      <c r="B13" s="37" t="s">
        <v>1653</v>
      </c>
      <c r="C13" s="37"/>
      <c r="D13" s="38" t="s">
        <v>1651</v>
      </c>
      <c r="E13" s="38" t="s">
        <v>1546</v>
      </c>
      <c r="F13" s="39" t="s">
        <v>1654</v>
      </c>
      <c r="G13" s="13" t="s">
        <v>1090</v>
      </c>
      <c r="H13" s="27" t="s">
        <v>1536</v>
      </c>
      <c r="I13" s="27" t="s">
        <v>1536</v>
      </c>
      <c r="J13" s="27" t="s">
        <v>1536</v>
      </c>
      <c r="K13" s="27" t="s">
        <v>1536</v>
      </c>
      <c r="L13" s="27" t="s">
        <v>1536</v>
      </c>
      <c r="M13" s="27" t="s">
        <v>1536</v>
      </c>
      <c r="N13" s="27" t="s">
        <v>1536</v>
      </c>
      <c r="O13" s="27" t="s">
        <v>1536</v>
      </c>
      <c r="P13" s="27" t="s">
        <v>1536</v>
      </c>
      <c r="Q13" s="27" t="s">
        <v>1536</v>
      </c>
      <c r="R13" s="27" t="s">
        <v>1536</v>
      </c>
      <c r="S13" s="27" t="s">
        <v>1536</v>
      </c>
      <c r="T13" s="27" t="s">
        <v>1536</v>
      </c>
      <c r="U13" s="27" t="s">
        <v>1536</v>
      </c>
      <c r="V13" s="27" t="s">
        <v>1536</v>
      </c>
      <c r="W13" s="27" t="s">
        <v>1536</v>
      </c>
      <c r="X13" s="27" t="s">
        <v>1536</v>
      </c>
      <c r="Y13" s="27" t="s">
        <v>1536</v>
      </c>
      <c r="Z13" s="27" t="s">
        <v>1536</v>
      </c>
      <c r="AA13" s="27" t="s">
        <v>1536</v>
      </c>
      <c r="AB13" s="27" t="s">
        <v>1536</v>
      </c>
      <c r="AC13" s="27" t="s">
        <v>1536</v>
      </c>
      <c r="AD13" s="27" t="s">
        <v>1536</v>
      </c>
      <c r="AE13" s="27" t="s">
        <v>1536</v>
      </c>
      <c r="AF13" s="27" t="s">
        <v>1536</v>
      </c>
      <c r="AG13" s="27" t="s">
        <v>1536</v>
      </c>
      <c r="AH13" s="27" t="s">
        <v>1536</v>
      </c>
      <c r="AI13" s="27" t="s">
        <v>1536</v>
      </c>
      <c r="AJ13" s="27" t="s">
        <v>1536</v>
      </c>
      <c r="AK13" s="27" t="s">
        <v>1536</v>
      </c>
      <c r="AL13" s="27" t="s">
        <v>1536</v>
      </c>
      <c r="AM13" s="27" t="s">
        <v>1536</v>
      </c>
      <c r="AN13" s="27" t="s">
        <v>1536</v>
      </c>
      <c r="AO13" s="27" t="s">
        <v>1536</v>
      </c>
      <c r="AP13" s="27" t="s">
        <v>1536</v>
      </c>
      <c r="AQ13" s="27" t="s">
        <v>1536</v>
      </c>
      <c r="AR13" s="27" t="s">
        <v>1536</v>
      </c>
      <c r="AS13" s="27" t="s">
        <v>1536</v>
      </c>
      <c r="AT13" s="27" t="s">
        <v>1536</v>
      </c>
      <c r="AU13" s="27" t="s">
        <v>1536</v>
      </c>
      <c r="AV13" s="27" t="s">
        <v>1536</v>
      </c>
      <c r="AW13" s="28" t="s">
        <v>1536</v>
      </c>
      <c r="AX13" s="28" t="s">
        <v>1536</v>
      </c>
      <c r="AY13" s="28" t="s">
        <v>1536</v>
      </c>
      <c r="AZ13" s="28" t="s">
        <v>1536</v>
      </c>
      <c r="BA13" s="28" t="s">
        <v>1536</v>
      </c>
    </row>
    <row r="14" spans="1:53" s="43" customFormat="1" x14ac:dyDescent="0.2">
      <c r="A14" s="37" t="s">
        <v>442</v>
      </c>
      <c r="B14" s="37" t="s">
        <v>1656</v>
      </c>
      <c r="C14" s="37"/>
      <c r="D14" s="38" t="s">
        <v>1651</v>
      </c>
      <c r="E14" s="38" t="s">
        <v>1546</v>
      </c>
      <c r="F14" s="39" t="s">
        <v>1657</v>
      </c>
      <c r="G14" s="13" t="s">
        <v>1091</v>
      </c>
      <c r="H14" s="27" t="s">
        <v>1536</v>
      </c>
      <c r="I14" s="27" t="s">
        <v>1536</v>
      </c>
      <c r="J14" s="27" t="s">
        <v>1536</v>
      </c>
      <c r="K14" s="27" t="s">
        <v>1536</v>
      </c>
      <c r="L14" s="27" t="s">
        <v>1536</v>
      </c>
      <c r="M14" s="27" t="s">
        <v>1536</v>
      </c>
      <c r="N14" s="27" t="s">
        <v>1536</v>
      </c>
      <c r="O14" s="27" t="s">
        <v>1536</v>
      </c>
      <c r="P14" s="27" t="s">
        <v>1536</v>
      </c>
      <c r="Q14" s="27" t="s">
        <v>1536</v>
      </c>
      <c r="R14" s="27" t="s">
        <v>1536</v>
      </c>
      <c r="S14" s="27" t="s">
        <v>1536</v>
      </c>
      <c r="T14" s="27" t="s">
        <v>1536</v>
      </c>
      <c r="U14" s="27" t="s">
        <v>1536</v>
      </c>
      <c r="V14" s="27" t="s">
        <v>1536</v>
      </c>
      <c r="W14" s="27" t="s">
        <v>1536</v>
      </c>
      <c r="X14" s="27" t="s">
        <v>1536</v>
      </c>
      <c r="Y14" s="27" t="s">
        <v>1536</v>
      </c>
      <c r="Z14" s="27" t="s">
        <v>1536</v>
      </c>
      <c r="AA14" s="27" t="s">
        <v>1536</v>
      </c>
      <c r="AB14" s="27" t="s">
        <v>1536</v>
      </c>
      <c r="AC14" s="27" t="s">
        <v>1536</v>
      </c>
      <c r="AD14" s="27" t="s">
        <v>1536</v>
      </c>
      <c r="AE14" s="27" t="s">
        <v>1536</v>
      </c>
      <c r="AF14" s="27" t="s">
        <v>1536</v>
      </c>
      <c r="AG14" s="27" t="s">
        <v>1536</v>
      </c>
      <c r="AH14" s="27" t="s">
        <v>1536</v>
      </c>
      <c r="AI14" s="27" t="s">
        <v>1536</v>
      </c>
      <c r="AJ14" s="27" t="s">
        <v>1536</v>
      </c>
      <c r="AK14" s="27" t="s">
        <v>1536</v>
      </c>
      <c r="AL14" s="27" t="s">
        <v>1536</v>
      </c>
      <c r="AM14" s="27" t="s">
        <v>1536</v>
      </c>
      <c r="AN14" s="27" t="s">
        <v>1536</v>
      </c>
      <c r="AO14" s="27" t="s">
        <v>1536</v>
      </c>
      <c r="AP14" s="27" t="s">
        <v>1536</v>
      </c>
      <c r="AQ14" s="27" t="s">
        <v>1536</v>
      </c>
      <c r="AR14" s="27" t="s">
        <v>1536</v>
      </c>
      <c r="AS14" s="27" t="s">
        <v>1536</v>
      </c>
      <c r="AT14" s="27" t="s">
        <v>1536</v>
      </c>
      <c r="AU14" s="27" t="s">
        <v>1536</v>
      </c>
      <c r="AV14" s="27" t="s">
        <v>1536</v>
      </c>
      <c r="AW14" s="28" t="s">
        <v>1536</v>
      </c>
      <c r="AX14" s="28" t="s">
        <v>1536</v>
      </c>
      <c r="AY14" s="28" t="s">
        <v>1536</v>
      </c>
      <c r="AZ14" s="28" t="s">
        <v>1536</v>
      </c>
      <c r="BA14" s="28" t="s">
        <v>1536</v>
      </c>
    </row>
    <row r="15" spans="1:53" s="43" customFormat="1" x14ac:dyDescent="0.2">
      <c r="A15" s="37" t="s">
        <v>442</v>
      </c>
      <c r="B15" s="37" t="s">
        <v>1658</v>
      </c>
      <c r="C15" s="37"/>
      <c r="D15" s="38" t="s">
        <v>1651</v>
      </c>
      <c r="E15" s="38" t="s">
        <v>1546</v>
      </c>
      <c r="F15" s="39" t="s">
        <v>1659</v>
      </c>
      <c r="G15" s="13" t="s">
        <v>1092</v>
      </c>
      <c r="H15" s="27" t="s">
        <v>1536</v>
      </c>
      <c r="I15" s="27" t="s">
        <v>1536</v>
      </c>
      <c r="J15" s="27" t="s">
        <v>1536</v>
      </c>
      <c r="K15" s="27" t="s">
        <v>1536</v>
      </c>
      <c r="L15" s="27" t="s">
        <v>1536</v>
      </c>
      <c r="M15" s="27" t="s">
        <v>1536</v>
      </c>
      <c r="N15" s="27" t="s">
        <v>1536</v>
      </c>
      <c r="O15" s="27" t="s">
        <v>1536</v>
      </c>
      <c r="P15" s="27" t="s">
        <v>1536</v>
      </c>
      <c r="Q15" s="27" t="s">
        <v>1536</v>
      </c>
      <c r="R15" s="27" t="s">
        <v>1536</v>
      </c>
      <c r="S15" s="27" t="s">
        <v>1536</v>
      </c>
      <c r="T15" s="27" t="s">
        <v>1536</v>
      </c>
      <c r="U15" s="27" t="s">
        <v>1536</v>
      </c>
      <c r="V15" s="27" t="s">
        <v>1536</v>
      </c>
      <c r="W15" s="27" t="s">
        <v>1536</v>
      </c>
      <c r="X15" s="27" t="s">
        <v>1536</v>
      </c>
      <c r="Y15" s="27" t="s">
        <v>1536</v>
      </c>
      <c r="Z15" s="27" t="s">
        <v>1536</v>
      </c>
      <c r="AA15" s="27" t="s">
        <v>1536</v>
      </c>
      <c r="AB15" s="27" t="s">
        <v>1536</v>
      </c>
      <c r="AC15" s="27" t="s">
        <v>1536</v>
      </c>
      <c r="AD15" s="27" t="s">
        <v>1536</v>
      </c>
      <c r="AE15" s="27" t="s">
        <v>1536</v>
      </c>
      <c r="AF15" s="27" t="s">
        <v>1536</v>
      </c>
      <c r="AG15" s="27" t="s">
        <v>1536</v>
      </c>
      <c r="AH15" s="27" t="s">
        <v>1536</v>
      </c>
      <c r="AI15" s="27" t="s">
        <v>1536</v>
      </c>
      <c r="AJ15" s="27" t="s">
        <v>1536</v>
      </c>
      <c r="AK15" s="27" t="s">
        <v>1536</v>
      </c>
      <c r="AL15" s="27" t="s">
        <v>1536</v>
      </c>
      <c r="AM15" s="27" t="s">
        <v>1536</v>
      </c>
      <c r="AN15" s="27" t="s">
        <v>1536</v>
      </c>
      <c r="AO15" s="27" t="s">
        <v>1536</v>
      </c>
      <c r="AP15" s="27" t="s">
        <v>1536</v>
      </c>
      <c r="AQ15" s="27" t="s">
        <v>1536</v>
      </c>
      <c r="AR15" s="27" t="s">
        <v>1536</v>
      </c>
      <c r="AS15" s="27" t="s">
        <v>1536</v>
      </c>
      <c r="AT15" s="27" t="s">
        <v>1536</v>
      </c>
      <c r="AU15" s="27" t="s">
        <v>1536</v>
      </c>
      <c r="AV15" s="27" t="s">
        <v>1536</v>
      </c>
      <c r="AW15" s="28" t="s">
        <v>1536</v>
      </c>
      <c r="AX15" s="28" t="s">
        <v>1536</v>
      </c>
      <c r="AY15" s="28" t="s">
        <v>1536</v>
      </c>
      <c r="AZ15" s="28" t="s">
        <v>1536</v>
      </c>
      <c r="BA15" s="28" t="s">
        <v>1536</v>
      </c>
    </row>
    <row r="16" spans="1:53" s="43" customFormat="1" x14ac:dyDescent="0.2">
      <c r="A16" s="37" t="s">
        <v>442</v>
      </c>
      <c r="B16" s="37" t="s">
        <v>1660</v>
      </c>
      <c r="C16" s="37"/>
      <c r="D16" s="38" t="s">
        <v>1651</v>
      </c>
      <c r="E16" s="38" t="s">
        <v>1546</v>
      </c>
      <c r="F16" s="39" t="s">
        <v>1661</v>
      </c>
      <c r="G16" s="13" t="s">
        <v>1093</v>
      </c>
      <c r="H16" s="27" t="s">
        <v>1536</v>
      </c>
      <c r="I16" s="27" t="s">
        <v>1536</v>
      </c>
      <c r="J16" s="27" t="s">
        <v>1536</v>
      </c>
      <c r="K16" s="27" t="s">
        <v>1536</v>
      </c>
      <c r="L16" s="27" t="s">
        <v>1536</v>
      </c>
      <c r="M16" s="27" t="s">
        <v>1536</v>
      </c>
      <c r="N16" s="27" t="s">
        <v>1536</v>
      </c>
      <c r="O16" s="27" t="s">
        <v>1536</v>
      </c>
      <c r="P16" s="27" t="s">
        <v>1536</v>
      </c>
      <c r="Q16" s="27" t="s">
        <v>1536</v>
      </c>
      <c r="R16" s="27" t="s">
        <v>1536</v>
      </c>
      <c r="S16" s="27" t="s">
        <v>1536</v>
      </c>
      <c r="T16" s="27" t="s">
        <v>1536</v>
      </c>
      <c r="U16" s="27" t="s">
        <v>1536</v>
      </c>
      <c r="V16" s="27" t="s">
        <v>1536</v>
      </c>
      <c r="W16" s="27" t="s">
        <v>1536</v>
      </c>
      <c r="X16" s="27" t="s">
        <v>1536</v>
      </c>
      <c r="Y16" s="27" t="s">
        <v>1536</v>
      </c>
      <c r="Z16" s="27" t="s">
        <v>1536</v>
      </c>
      <c r="AA16" s="27" t="s">
        <v>1536</v>
      </c>
      <c r="AB16" s="27" t="s">
        <v>1536</v>
      </c>
      <c r="AC16" s="27" t="s">
        <v>1536</v>
      </c>
      <c r="AD16" s="27" t="s">
        <v>1536</v>
      </c>
      <c r="AE16" s="27" t="s">
        <v>1536</v>
      </c>
      <c r="AF16" s="27" t="s">
        <v>1536</v>
      </c>
      <c r="AG16" s="27" t="s">
        <v>1536</v>
      </c>
      <c r="AH16" s="27" t="s">
        <v>1536</v>
      </c>
      <c r="AI16" s="27" t="s">
        <v>1536</v>
      </c>
      <c r="AJ16" s="27" t="s">
        <v>1536</v>
      </c>
      <c r="AK16" s="27" t="s">
        <v>1536</v>
      </c>
      <c r="AL16" s="27" t="s">
        <v>1536</v>
      </c>
      <c r="AM16" s="27" t="s">
        <v>1536</v>
      </c>
      <c r="AN16" s="27" t="s">
        <v>1536</v>
      </c>
      <c r="AO16" s="27" t="s">
        <v>1536</v>
      </c>
      <c r="AP16" s="27" t="s">
        <v>1536</v>
      </c>
      <c r="AQ16" s="27" t="s">
        <v>1536</v>
      </c>
      <c r="AR16" s="27" t="s">
        <v>1536</v>
      </c>
      <c r="AS16" s="27" t="s">
        <v>1536</v>
      </c>
      <c r="AT16" s="27" t="s">
        <v>1536</v>
      </c>
      <c r="AU16" s="27" t="s">
        <v>1536</v>
      </c>
      <c r="AV16" s="27" t="s">
        <v>1536</v>
      </c>
      <c r="AW16" s="28" t="s">
        <v>1536</v>
      </c>
      <c r="AX16" s="28" t="s">
        <v>1536</v>
      </c>
      <c r="AY16" s="28" t="s">
        <v>1536</v>
      </c>
      <c r="AZ16" s="28" t="s">
        <v>1536</v>
      </c>
      <c r="BA16" s="28" t="s">
        <v>1536</v>
      </c>
    </row>
    <row r="17" spans="1:53" s="43" customFormat="1" x14ac:dyDescent="0.2">
      <c r="A17" s="37" t="s">
        <v>442</v>
      </c>
      <c r="B17" s="37" t="s">
        <v>1662</v>
      </c>
      <c r="C17" s="37"/>
      <c r="D17" s="38" t="s">
        <v>1651</v>
      </c>
      <c r="E17" s="38" t="s">
        <v>1546</v>
      </c>
      <c r="F17" s="39" t="s">
        <v>1663</v>
      </c>
      <c r="G17" s="13" t="s">
        <v>1094</v>
      </c>
      <c r="H17" s="27" t="s">
        <v>1536</v>
      </c>
      <c r="I17" s="27" t="s">
        <v>1536</v>
      </c>
      <c r="J17" s="27" t="s">
        <v>1536</v>
      </c>
      <c r="K17" s="27" t="s">
        <v>1536</v>
      </c>
      <c r="L17" s="27" t="s">
        <v>1536</v>
      </c>
      <c r="M17" s="27" t="s">
        <v>1536</v>
      </c>
      <c r="N17" s="27" t="s">
        <v>1536</v>
      </c>
      <c r="O17" s="27" t="s">
        <v>1536</v>
      </c>
      <c r="P17" s="27" t="s">
        <v>1536</v>
      </c>
      <c r="Q17" s="27" t="s">
        <v>1536</v>
      </c>
      <c r="R17" s="27" t="s">
        <v>1536</v>
      </c>
      <c r="S17" s="27" t="s">
        <v>1536</v>
      </c>
      <c r="T17" s="27" t="s">
        <v>1536</v>
      </c>
      <c r="U17" s="27" t="s">
        <v>1536</v>
      </c>
      <c r="V17" s="27" t="s">
        <v>1536</v>
      </c>
      <c r="W17" s="27" t="s">
        <v>1536</v>
      </c>
      <c r="X17" s="27" t="s">
        <v>1536</v>
      </c>
      <c r="Y17" s="27" t="s">
        <v>1536</v>
      </c>
      <c r="Z17" s="27" t="s">
        <v>1536</v>
      </c>
      <c r="AA17" s="27" t="s">
        <v>1536</v>
      </c>
      <c r="AB17" s="27" t="s">
        <v>1536</v>
      </c>
      <c r="AC17" s="27" t="s">
        <v>1536</v>
      </c>
      <c r="AD17" s="27" t="s">
        <v>1536</v>
      </c>
      <c r="AE17" s="27" t="s">
        <v>1536</v>
      </c>
      <c r="AF17" s="27" t="s">
        <v>1536</v>
      </c>
      <c r="AG17" s="27" t="s">
        <v>1536</v>
      </c>
      <c r="AH17" s="27" t="s">
        <v>1536</v>
      </c>
      <c r="AI17" s="27" t="s">
        <v>1536</v>
      </c>
      <c r="AJ17" s="27" t="s">
        <v>1536</v>
      </c>
      <c r="AK17" s="27" t="s">
        <v>1536</v>
      </c>
      <c r="AL17" s="27" t="s">
        <v>1536</v>
      </c>
      <c r="AM17" s="27" t="s">
        <v>1536</v>
      </c>
      <c r="AN17" s="27" t="s">
        <v>1536</v>
      </c>
      <c r="AO17" s="27" t="s">
        <v>1536</v>
      </c>
      <c r="AP17" s="27" t="s">
        <v>1536</v>
      </c>
      <c r="AQ17" s="27" t="s">
        <v>1536</v>
      </c>
      <c r="AR17" s="27" t="s">
        <v>1536</v>
      </c>
      <c r="AS17" s="27" t="s">
        <v>1536</v>
      </c>
      <c r="AT17" s="27" t="s">
        <v>1536</v>
      </c>
      <c r="AU17" s="27" t="s">
        <v>1536</v>
      </c>
      <c r="AV17" s="27" t="s">
        <v>1536</v>
      </c>
      <c r="AW17" s="28" t="s">
        <v>1536</v>
      </c>
      <c r="AX17" s="28" t="s">
        <v>1536</v>
      </c>
      <c r="AY17" s="28" t="s">
        <v>1536</v>
      </c>
      <c r="AZ17" s="28" t="s">
        <v>1536</v>
      </c>
      <c r="BA17" s="28" t="s">
        <v>1536</v>
      </c>
    </row>
    <row r="18" spans="1:53" s="43" customFormat="1" x14ac:dyDescent="0.2">
      <c r="A18" s="37" t="s">
        <v>442</v>
      </c>
      <c r="B18" s="37" t="s">
        <v>1664</v>
      </c>
      <c r="C18" s="37"/>
      <c r="D18" s="38" t="s">
        <v>1651</v>
      </c>
      <c r="E18" s="38" t="s">
        <v>1546</v>
      </c>
      <c r="F18" s="39" t="s">
        <v>1665</v>
      </c>
      <c r="G18" s="13" t="s">
        <v>1095</v>
      </c>
      <c r="H18" s="27" t="s">
        <v>1536</v>
      </c>
      <c r="I18" s="27" t="s">
        <v>1536</v>
      </c>
      <c r="J18" s="27" t="s">
        <v>1536</v>
      </c>
      <c r="K18" s="27" t="s">
        <v>1536</v>
      </c>
      <c r="L18" s="27" t="s">
        <v>1536</v>
      </c>
      <c r="M18" s="27" t="s">
        <v>1536</v>
      </c>
      <c r="N18" s="27" t="s">
        <v>1536</v>
      </c>
      <c r="O18" s="27" t="s">
        <v>1536</v>
      </c>
      <c r="P18" s="27" t="s">
        <v>1536</v>
      </c>
      <c r="Q18" s="27" t="s">
        <v>1536</v>
      </c>
      <c r="R18" s="27" t="s">
        <v>1536</v>
      </c>
      <c r="S18" s="27" t="s">
        <v>1536</v>
      </c>
      <c r="T18" s="27" t="s">
        <v>1536</v>
      </c>
      <c r="U18" s="27" t="s">
        <v>1536</v>
      </c>
      <c r="V18" s="27" t="s">
        <v>1536</v>
      </c>
      <c r="W18" s="27" t="s">
        <v>1536</v>
      </c>
      <c r="X18" s="27" t="s">
        <v>1536</v>
      </c>
      <c r="Y18" s="27" t="s">
        <v>1536</v>
      </c>
      <c r="Z18" s="27" t="s">
        <v>1536</v>
      </c>
      <c r="AA18" s="27" t="s">
        <v>1536</v>
      </c>
      <c r="AB18" s="27" t="s">
        <v>1536</v>
      </c>
      <c r="AC18" s="27" t="s">
        <v>1536</v>
      </c>
      <c r="AD18" s="27" t="s">
        <v>1536</v>
      </c>
      <c r="AE18" s="27" t="s">
        <v>1536</v>
      </c>
      <c r="AF18" s="27" t="s">
        <v>1536</v>
      </c>
      <c r="AG18" s="27" t="s">
        <v>1536</v>
      </c>
      <c r="AH18" s="27" t="s">
        <v>1536</v>
      </c>
      <c r="AI18" s="27" t="s">
        <v>1536</v>
      </c>
      <c r="AJ18" s="27" t="s">
        <v>1536</v>
      </c>
      <c r="AK18" s="27" t="s">
        <v>1536</v>
      </c>
      <c r="AL18" s="27" t="s">
        <v>1536</v>
      </c>
      <c r="AM18" s="27" t="s">
        <v>1536</v>
      </c>
      <c r="AN18" s="27" t="s">
        <v>1536</v>
      </c>
      <c r="AO18" s="27" t="s">
        <v>1536</v>
      </c>
      <c r="AP18" s="27" t="s">
        <v>1536</v>
      </c>
      <c r="AQ18" s="27" t="s">
        <v>1536</v>
      </c>
      <c r="AR18" s="27" t="s">
        <v>1536</v>
      </c>
      <c r="AS18" s="27" t="s">
        <v>1536</v>
      </c>
      <c r="AT18" s="27" t="s">
        <v>1536</v>
      </c>
      <c r="AU18" s="27" t="s">
        <v>1536</v>
      </c>
      <c r="AV18" s="27" t="s">
        <v>1536</v>
      </c>
      <c r="AW18" s="28" t="s">
        <v>1536</v>
      </c>
      <c r="AX18" s="28" t="s">
        <v>1536</v>
      </c>
      <c r="AY18" s="28" t="s">
        <v>1536</v>
      </c>
      <c r="AZ18" s="28" t="s">
        <v>1536</v>
      </c>
      <c r="BA18" s="28" t="s">
        <v>1536</v>
      </c>
    </row>
    <row r="19" spans="1:53" s="43" customFormat="1" x14ac:dyDescent="0.2">
      <c r="A19" s="37" t="s">
        <v>442</v>
      </c>
      <c r="B19" s="37" t="s">
        <v>1666</v>
      </c>
      <c r="C19" s="37"/>
      <c r="D19" s="38" t="s">
        <v>1651</v>
      </c>
      <c r="E19" s="38" t="s">
        <v>1546</v>
      </c>
      <c r="F19" s="39" t="s">
        <v>1667</v>
      </c>
      <c r="G19" s="13" t="s">
        <v>1096</v>
      </c>
      <c r="H19" s="27" t="s">
        <v>1536</v>
      </c>
      <c r="I19" s="27" t="s">
        <v>1536</v>
      </c>
      <c r="J19" s="27" t="s">
        <v>1536</v>
      </c>
      <c r="K19" s="27" t="s">
        <v>1536</v>
      </c>
      <c r="L19" s="27" t="s">
        <v>1536</v>
      </c>
      <c r="M19" s="27" t="s">
        <v>1536</v>
      </c>
      <c r="N19" s="27" t="s">
        <v>1536</v>
      </c>
      <c r="O19" s="27" t="s">
        <v>1536</v>
      </c>
      <c r="P19" s="27" t="s">
        <v>1536</v>
      </c>
      <c r="Q19" s="27" t="s">
        <v>1536</v>
      </c>
      <c r="R19" s="27" t="s">
        <v>1536</v>
      </c>
      <c r="S19" s="27" t="s">
        <v>1536</v>
      </c>
      <c r="T19" s="27" t="s">
        <v>1536</v>
      </c>
      <c r="U19" s="27" t="s">
        <v>1536</v>
      </c>
      <c r="V19" s="27" t="s">
        <v>1536</v>
      </c>
      <c r="W19" s="27" t="s">
        <v>1536</v>
      </c>
      <c r="X19" s="27" t="s">
        <v>1536</v>
      </c>
      <c r="Y19" s="27" t="s">
        <v>1536</v>
      </c>
      <c r="Z19" s="27" t="s">
        <v>1536</v>
      </c>
      <c r="AA19" s="27" t="s">
        <v>1536</v>
      </c>
      <c r="AB19" s="27" t="s">
        <v>1536</v>
      </c>
      <c r="AC19" s="27" t="s">
        <v>1536</v>
      </c>
      <c r="AD19" s="27" t="s">
        <v>1536</v>
      </c>
      <c r="AE19" s="27" t="s">
        <v>1536</v>
      </c>
      <c r="AF19" s="27" t="s">
        <v>1536</v>
      </c>
      <c r="AG19" s="27" t="s">
        <v>1536</v>
      </c>
      <c r="AH19" s="27" t="s">
        <v>1536</v>
      </c>
      <c r="AI19" s="27" t="s">
        <v>1536</v>
      </c>
      <c r="AJ19" s="27" t="s">
        <v>1536</v>
      </c>
      <c r="AK19" s="27" t="s">
        <v>1536</v>
      </c>
      <c r="AL19" s="27" t="s">
        <v>1536</v>
      </c>
      <c r="AM19" s="27" t="s">
        <v>1536</v>
      </c>
      <c r="AN19" s="27" t="s">
        <v>1536</v>
      </c>
      <c r="AO19" s="27" t="s">
        <v>1536</v>
      </c>
      <c r="AP19" s="27" t="s">
        <v>1536</v>
      </c>
      <c r="AQ19" s="27" t="s">
        <v>1536</v>
      </c>
      <c r="AR19" s="27" t="s">
        <v>1536</v>
      </c>
      <c r="AS19" s="27" t="s">
        <v>1536</v>
      </c>
      <c r="AT19" s="27" t="s">
        <v>1536</v>
      </c>
      <c r="AU19" s="27" t="s">
        <v>1536</v>
      </c>
      <c r="AV19" s="27" t="s">
        <v>1536</v>
      </c>
      <c r="AW19" s="28" t="s">
        <v>1536</v>
      </c>
      <c r="AX19" s="28" t="s">
        <v>1536</v>
      </c>
      <c r="AY19" s="28" t="s">
        <v>1536</v>
      </c>
      <c r="AZ19" s="28" t="s">
        <v>1536</v>
      </c>
      <c r="BA19" s="28" t="s">
        <v>1536</v>
      </c>
    </row>
    <row r="20" spans="1:53" s="43" customFormat="1" x14ac:dyDescent="0.2">
      <c r="A20" s="37" t="s">
        <v>442</v>
      </c>
      <c r="B20" s="37" t="s">
        <v>1668</v>
      </c>
      <c r="C20" s="37"/>
      <c r="D20" s="38" t="s">
        <v>1651</v>
      </c>
      <c r="E20" s="38" t="s">
        <v>1546</v>
      </c>
      <c r="F20" s="39" t="s">
        <v>1669</v>
      </c>
      <c r="G20" s="13" t="s">
        <v>1097</v>
      </c>
      <c r="H20" s="27" t="s">
        <v>1536</v>
      </c>
      <c r="I20" s="27" t="s">
        <v>1536</v>
      </c>
      <c r="J20" s="27" t="s">
        <v>1536</v>
      </c>
      <c r="K20" s="27" t="s">
        <v>1536</v>
      </c>
      <c r="L20" s="27" t="s">
        <v>1536</v>
      </c>
      <c r="M20" s="27" t="s">
        <v>1536</v>
      </c>
      <c r="N20" s="27" t="s">
        <v>1536</v>
      </c>
      <c r="O20" s="27" t="s">
        <v>1536</v>
      </c>
      <c r="P20" s="27" t="s">
        <v>1536</v>
      </c>
      <c r="Q20" s="27" t="s">
        <v>1536</v>
      </c>
      <c r="R20" s="27" t="s">
        <v>1536</v>
      </c>
      <c r="S20" s="27" t="s">
        <v>1536</v>
      </c>
      <c r="T20" s="27" t="s">
        <v>1536</v>
      </c>
      <c r="U20" s="27" t="s">
        <v>1536</v>
      </c>
      <c r="V20" s="27" t="s">
        <v>1536</v>
      </c>
      <c r="W20" s="27" t="s">
        <v>1536</v>
      </c>
      <c r="X20" s="27" t="s">
        <v>1536</v>
      </c>
      <c r="Y20" s="27" t="s">
        <v>1536</v>
      </c>
      <c r="Z20" s="27" t="s">
        <v>1536</v>
      </c>
      <c r="AA20" s="27" t="s">
        <v>1536</v>
      </c>
      <c r="AB20" s="27" t="s">
        <v>1536</v>
      </c>
      <c r="AC20" s="27" t="s">
        <v>1536</v>
      </c>
      <c r="AD20" s="27" t="s">
        <v>1536</v>
      </c>
      <c r="AE20" s="27" t="s">
        <v>1536</v>
      </c>
      <c r="AF20" s="27" t="s">
        <v>1536</v>
      </c>
      <c r="AG20" s="27" t="s">
        <v>1536</v>
      </c>
      <c r="AH20" s="27" t="s">
        <v>1536</v>
      </c>
      <c r="AI20" s="27" t="s">
        <v>1536</v>
      </c>
      <c r="AJ20" s="27" t="s">
        <v>1536</v>
      </c>
      <c r="AK20" s="27" t="s">
        <v>1536</v>
      </c>
      <c r="AL20" s="27" t="s">
        <v>1536</v>
      </c>
      <c r="AM20" s="27" t="s">
        <v>1536</v>
      </c>
      <c r="AN20" s="27" t="s">
        <v>1536</v>
      </c>
      <c r="AO20" s="27" t="s">
        <v>1536</v>
      </c>
      <c r="AP20" s="27" t="s">
        <v>1536</v>
      </c>
      <c r="AQ20" s="27" t="s">
        <v>1536</v>
      </c>
      <c r="AR20" s="27" t="s">
        <v>1536</v>
      </c>
      <c r="AS20" s="27" t="s">
        <v>1536</v>
      </c>
      <c r="AT20" s="27" t="s">
        <v>1536</v>
      </c>
      <c r="AU20" s="27" t="s">
        <v>1536</v>
      </c>
      <c r="AV20" s="27" t="s">
        <v>1536</v>
      </c>
      <c r="AW20" s="28" t="s">
        <v>1536</v>
      </c>
      <c r="AX20" s="28" t="s">
        <v>1536</v>
      </c>
      <c r="AY20" s="28" t="s">
        <v>1536</v>
      </c>
      <c r="AZ20" s="28" t="s">
        <v>1536</v>
      </c>
      <c r="BA20" s="28" t="s">
        <v>1536</v>
      </c>
    </row>
    <row r="21" spans="1:53" s="41" customFormat="1" x14ac:dyDescent="0.2">
      <c r="A21" s="37"/>
      <c r="B21" s="37"/>
      <c r="C21" s="37"/>
      <c r="D21" s="38"/>
      <c r="E21" s="38"/>
      <c r="F21" s="39" t="s">
        <v>1670</v>
      </c>
      <c r="G21" s="5"/>
      <c r="H21" s="27"/>
      <c r="I21" s="27"/>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8"/>
      <c r="AJ21" s="28"/>
      <c r="AK21" s="28"/>
      <c r="AL21" s="28"/>
      <c r="AM21" s="28"/>
      <c r="AN21" s="28"/>
      <c r="AO21" s="28"/>
      <c r="AP21" s="28"/>
      <c r="AQ21" s="28"/>
      <c r="AR21" s="28"/>
      <c r="AS21" s="28"/>
      <c r="AT21" s="28"/>
      <c r="AU21" s="28"/>
      <c r="AV21" s="28"/>
      <c r="AW21" s="28"/>
      <c r="AX21" s="28"/>
      <c r="AY21" s="28"/>
      <c r="AZ21" s="28"/>
      <c r="BA21" s="28"/>
    </row>
    <row r="22" spans="1:53" s="142" customFormat="1" outlineLevel="1" x14ac:dyDescent="0.2">
      <c r="A22" s="96"/>
      <c r="B22" s="96"/>
      <c r="C22" s="96"/>
      <c r="D22" s="137"/>
      <c r="E22" s="137"/>
      <c r="F22" s="143" t="s">
        <v>444</v>
      </c>
      <c r="G22" s="152" t="s">
        <v>452</v>
      </c>
      <c r="I22" s="142">
        <v>0.6347799529304865</v>
      </c>
      <c r="J22" s="142">
        <v>-0.50819116080620397</v>
      </c>
      <c r="K22" s="142">
        <v>1.4611855759511405</v>
      </c>
      <c r="L22" s="142">
        <v>2.925676153646628</v>
      </c>
      <c r="M22" s="142">
        <v>2.5922256141214906</v>
      </c>
      <c r="N22" s="142">
        <v>2.2782972784368472</v>
      </c>
      <c r="O22" s="142">
        <v>1.2685174066351612</v>
      </c>
      <c r="P22" s="142">
        <v>3.4344849889505813</v>
      </c>
      <c r="Q22" s="142">
        <v>4.0609269314545893</v>
      </c>
      <c r="R22" s="142">
        <v>5.4643331079896829</v>
      </c>
      <c r="S22" s="142">
        <v>5.6756945400675107</v>
      </c>
      <c r="T22" s="142">
        <v>1.4990851247982384</v>
      </c>
      <c r="U22" s="142">
        <v>-0.98798221028204569</v>
      </c>
      <c r="V22" s="142">
        <v>2.4624554512248986</v>
      </c>
      <c r="W22" s="142">
        <v>1.6142897704922055</v>
      </c>
      <c r="X22" s="142">
        <v>0.84792889762843604</v>
      </c>
      <c r="Y22" s="142">
        <v>1.8587699184715145</v>
      </c>
      <c r="Z22" s="142">
        <v>1.7963858581157011</v>
      </c>
      <c r="AA22" s="142">
        <v>1.7491540563939534</v>
      </c>
      <c r="AB22" s="142">
        <v>3.1389302166711985</v>
      </c>
      <c r="AC22" s="142">
        <v>1.8147903602552251</v>
      </c>
      <c r="AD22" s="142">
        <v>-0.16574078768056832</v>
      </c>
      <c r="AE22" s="142">
        <v>-0.71066589013157877</v>
      </c>
      <c r="AF22" s="142">
        <v>0.69814919913320228</v>
      </c>
      <c r="AG22" s="142">
        <v>0.90014214493301381</v>
      </c>
      <c r="AH22" s="142">
        <v>3.9986148916926201</v>
      </c>
      <c r="AI22" s="142">
        <v>3.0925577412577621</v>
      </c>
      <c r="AJ22" s="142">
        <v>0.68396731439155367</v>
      </c>
      <c r="AK22" s="142">
        <v>-5.6405442783572513</v>
      </c>
      <c r="AL22" s="142">
        <v>4.0418349339329307</v>
      </c>
      <c r="AM22" s="142">
        <v>3.9883441769155148</v>
      </c>
      <c r="AN22" s="142">
        <v>0.6182682505208259</v>
      </c>
      <c r="AO22" s="142">
        <v>0.55458266590089345</v>
      </c>
      <c r="AP22" s="142">
        <v>2.2035291061086149</v>
      </c>
      <c r="AQ22" s="142">
        <v>1.2388791500680174</v>
      </c>
      <c r="AR22" s="142">
        <v>2.1421437440595881</v>
      </c>
      <c r="AS22" s="142">
        <v>2.9890242089311903</v>
      </c>
      <c r="AT22" s="142">
        <v>1.1038129966531196</v>
      </c>
      <c r="AU22" s="142">
        <v>1.0870626036717512</v>
      </c>
      <c r="AV22" s="142">
        <v>-4.9276110618177604</v>
      </c>
      <c r="AW22" s="142">
        <v>2.9262612657007248</v>
      </c>
      <c r="AX22" s="142">
        <v>4.1246628110729322</v>
      </c>
      <c r="AY22" s="142">
        <v>2.0972407146434557</v>
      </c>
      <c r="AZ22" s="142">
        <v>1.8536404472843548</v>
      </c>
      <c r="BA22" s="142">
        <v>1.7670115166218636</v>
      </c>
    </row>
    <row r="23" spans="1:53" s="142" customFormat="1" outlineLevel="1" x14ac:dyDescent="0.2">
      <c r="A23" s="96"/>
      <c r="B23" s="96"/>
      <c r="C23" s="96"/>
      <c r="D23" s="137"/>
      <c r="E23" s="137"/>
      <c r="F23" s="143" t="s">
        <v>445</v>
      </c>
      <c r="G23" s="152" t="s">
        <v>453</v>
      </c>
      <c r="I23" s="142">
        <v>1.0982966428511043</v>
      </c>
      <c r="J23" s="142">
        <v>2.3950597248854288</v>
      </c>
      <c r="K23" s="142">
        <v>1.3060277304629553</v>
      </c>
      <c r="L23" s="142">
        <v>1.6764335112142481</v>
      </c>
      <c r="M23" s="142">
        <v>1.6088684958330601</v>
      </c>
      <c r="N23" s="142">
        <v>2.2502410915669735</v>
      </c>
      <c r="O23" s="142">
        <v>2.6275503841165282</v>
      </c>
      <c r="P23" s="142">
        <v>4.5661958266940417</v>
      </c>
      <c r="Q23" s="142">
        <v>4.4709556754008339</v>
      </c>
      <c r="R23" s="142">
        <v>3.0288598583078974</v>
      </c>
      <c r="S23" s="142">
        <v>0.94392652650829856</v>
      </c>
      <c r="T23" s="142">
        <v>1.4832710847038078</v>
      </c>
      <c r="U23" s="142">
        <v>-0.56209492177901055</v>
      </c>
      <c r="V23" s="142">
        <v>2.3362114766239728</v>
      </c>
      <c r="W23" s="142">
        <v>2.2344582225317877</v>
      </c>
      <c r="X23" s="142">
        <v>1.3883805835668728</v>
      </c>
      <c r="Y23" s="142">
        <v>2.2983308654681345</v>
      </c>
      <c r="Z23" s="142">
        <v>3.6177750265406816</v>
      </c>
      <c r="AA23" s="142">
        <v>3.2789493033690942</v>
      </c>
      <c r="AB23" s="142">
        <v>4.0893548420220416</v>
      </c>
      <c r="AC23" s="142">
        <v>2.0070139440364176</v>
      </c>
      <c r="AD23" s="142">
        <v>1.1203628486325501</v>
      </c>
      <c r="AE23" s="142">
        <v>0.84308959288037499</v>
      </c>
      <c r="AF23" s="142">
        <v>2.5850991020514913</v>
      </c>
      <c r="AG23" s="142">
        <v>1.7199282199092281</v>
      </c>
      <c r="AH23" s="142">
        <v>2.6280126793318592</v>
      </c>
      <c r="AI23" s="142">
        <v>2.4225189966520677</v>
      </c>
      <c r="AJ23" s="142">
        <v>0.11413008235521271</v>
      </c>
      <c r="AK23" s="142">
        <v>-2.7842190641926279</v>
      </c>
      <c r="AL23" s="142">
        <v>1.8379888874740624</v>
      </c>
      <c r="AM23" s="142">
        <v>2.2368656354029293</v>
      </c>
      <c r="AN23" s="142">
        <v>0.37362905110449596</v>
      </c>
      <c r="AO23" s="142">
        <v>0.6145567734187507</v>
      </c>
      <c r="AP23" s="142">
        <v>0.97475960748640844</v>
      </c>
      <c r="AQ23" s="142">
        <v>1.0419102276314041</v>
      </c>
      <c r="AR23" s="142">
        <v>1.0261057987583033</v>
      </c>
      <c r="AS23" s="142">
        <v>2.4420765597171767</v>
      </c>
      <c r="AT23" s="142">
        <v>1.8406942432963369</v>
      </c>
      <c r="AU23" s="142">
        <v>1.8376739528780828</v>
      </c>
      <c r="AV23" s="142">
        <v>-7.9885731185399544</v>
      </c>
      <c r="AW23" s="142">
        <v>5.5405098533451103</v>
      </c>
      <c r="AX23" s="142">
        <v>3.9742227248855455</v>
      </c>
      <c r="AY23" s="142">
        <v>2.0568822169520384</v>
      </c>
      <c r="AZ23" s="142">
        <v>1.7024047215132843</v>
      </c>
      <c r="BA23" s="142">
        <v>1.6205768693146494</v>
      </c>
    </row>
    <row r="24" spans="1:53" s="142" customFormat="1" outlineLevel="1" x14ac:dyDescent="0.2">
      <c r="A24" s="96"/>
      <c r="B24" s="96"/>
      <c r="C24" s="96"/>
      <c r="D24" s="137"/>
      <c r="E24" s="137"/>
      <c r="F24" s="143" t="s">
        <v>446</v>
      </c>
      <c r="G24" s="152" t="s">
        <v>454</v>
      </c>
      <c r="I24" s="164">
        <v>-3.6778365639199888E-2</v>
      </c>
      <c r="J24" s="142">
        <v>0.32547184077054148</v>
      </c>
      <c r="K24" s="142">
        <v>1.3660225929692293</v>
      </c>
      <c r="L24" s="142">
        <v>3.2101497445945038</v>
      </c>
      <c r="M24" s="142">
        <v>2.8394524996589121</v>
      </c>
      <c r="N24" s="142">
        <v>2.9706152357752869</v>
      </c>
      <c r="O24" s="142">
        <v>2.9576626166234687</v>
      </c>
      <c r="P24" s="142">
        <v>4.2998357547779253</v>
      </c>
      <c r="Q24" s="142">
        <v>3.475012818525447</v>
      </c>
      <c r="R24" s="142">
        <v>1.952052525287451</v>
      </c>
      <c r="S24" s="142">
        <v>0.56289512334171121</v>
      </c>
      <c r="T24" s="142">
        <v>0.69953993903786316</v>
      </c>
      <c r="U24" s="142">
        <v>-0.85813047406110288</v>
      </c>
      <c r="V24" s="142">
        <v>2.2813693563867421</v>
      </c>
      <c r="W24" s="142">
        <v>2.9611595048383732</v>
      </c>
      <c r="X24" s="142">
        <v>1.4270069603088187</v>
      </c>
      <c r="Y24" s="142">
        <v>1.944945473805415</v>
      </c>
      <c r="Z24" s="142">
        <v>1.6489715736893507</v>
      </c>
      <c r="AA24" s="142">
        <v>1.5740978545836448</v>
      </c>
      <c r="AB24" s="142">
        <v>4.0546029544576978</v>
      </c>
      <c r="AC24" s="142">
        <v>1.7779068949152821</v>
      </c>
      <c r="AD24" s="142">
        <v>0.24944862457538797</v>
      </c>
      <c r="AE24" s="142">
        <v>0.22312572913774087</v>
      </c>
      <c r="AF24" s="142">
        <v>1.2264298545177077</v>
      </c>
      <c r="AG24" s="142">
        <v>0.99756593447140052</v>
      </c>
      <c r="AH24" s="142">
        <v>1.880612625902045</v>
      </c>
      <c r="AI24" s="142">
        <v>1.3456852519559748</v>
      </c>
      <c r="AJ24" s="142">
        <v>-0.96279270620028834</v>
      </c>
      <c r="AK24" s="142">
        <v>-5.3234619634566442</v>
      </c>
      <c r="AL24" s="142">
        <v>1.6735431967515702</v>
      </c>
      <c r="AM24" s="142">
        <v>0.84386410035657278</v>
      </c>
      <c r="AN24" s="142">
        <v>-3.0122112442671933</v>
      </c>
      <c r="AO24" s="142">
        <v>-1.8632070538811552</v>
      </c>
      <c r="AP24" s="142">
        <v>6.9417972922103388E-2</v>
      </c>
      <c r="AQ24" s="142">
        <v>0.6604128356069161</v>
      </c>
      <c r="AR24" s="142">
        <v>1.4051343866803512</v>
      </c>
      <c r="AS24" s="142">
        <v>1.7416777598075361</v>
      </c>
      <c r="AT24" s="142">
        <v>0.81702534571528318</v>
      </c>
      <c r="AU24" s="142">
        <v>0.28414126743625534</v>
      </c>
      <c r="AV24" s="142">
        <v>-8.9296973883693624</v>
      </c>
      <c r="AW24" s="142">
        <v>5.999576338566337</v>
      </c>
      <c r="AX24" s="142">
        <v>4.4025081024789747</v>
      </c>
      <c r="AY24" s="142">
        <v>2.0030818288171437</v>
      </c>
      <c r="AZ24" s="142">
        <v>1.7853183786693316</v>
      </c>
      <c r="BA24" s="142">
        <v>1.2161886202168404</v>
      </c>
    </row>
    <row r="25" spans="1:53" s="142" customFormat="1" outlineLevel="1" x14ac:dyDescent="0.2">
      <c r="A25" s="96"/>
      <c r="B25" s="96"/>
      <c r="C25" s="96"/>
      <c r="D25" s="137"/>
      <c r="E25" s="137"/>
      <c r="F25" s="143" t="s">
        <v>447</v>
      </c>
      <c r="G25" s="152" t="s">
        <v>456</v>
      </c>
      <c r="I25" s="142">
        <v>-0.69231794824718973</v>
      </c>
      <c r="J25" s="142">
        <v>1.9713725106112356</v>
      </c>
      <c r="K25" s="142">
        <v>4.196753581021806</v>
      </c>
      <c r="L25" s="142">
        <v>2.243065574738301</v>
      </c>
      <c r="M25" s="142">
        <v>4.123622572090202</v>
      </c>
      <c r="N25" s="142">
        <v>3.1503892017788138</v>
      </c>
      <c r="O25" s="142">
        <v>5.3923820213061857</v>
      </c>
      <c r="P25" s="142">
        <v>5.7321814022916806</v>
      </c>
      <c r="Q25" s="142">
        <v>2.5777816147699362</v>
      </c>
      <c r="R25" s="142">
        <v>0.73386652936580088</v>
      </c>
      <c r="S25" s="142">
        <v>-1.1031010844252731</v>
      </c>
      <c r="T25" s="142">
        <v>0.40103895759686647</v>
      </c>
      <c r="U25" s="142">
        <v>2.4905007894697739</v>
      </c>
      <c r="V25" s="142">
        <v>3.8460362074572041</v>
      </c>
      <c r="W25" s="142">
        <v>2.5314316850607366</v>
      </c>
      <c r="X25" s="142">
        <v>2.4915352510774147</v>
      </c>
      <c r="Y25" s="142">
        <v>4.9753724374870023</v>
      </c>
      <c r="Z25" s="142">
        <v>3.707771065459875</v>
      </c>
      <c r="AA25" s="142">
        <v>3.2951338900086391</v>
      </c>
      <c r="AB25" s="142">
        <v>3.5062853275021011</v>
      </c>
      <c r="AC25" s="142">
        <v>2.7302722668287149</v>
      </c>
      <c r="AD25" s="142">
        <v>2.1788074078094688</v>
      </c>
      <c r="AE25" s="142">
        <v>3.3218816913175742</v>
      </c>
      <c r="AF25" s="142">
        <v>2.2862781826393341</v>
      </c>
      <c r="AG25" s="142">
        <v>2.9556917558219764</v>
      </c>
      <c r="AH25" s="142">
        <v>2.6938003312185987</v>
      </c>
      <c r="AI25" s="142">
        <v>2.3605218615561752</v>
      </c>
      <c r="AJ25" s="142">
        <v>-0.27872751205743063</v>
      </c>
      <c r="AK25" s="142">
        <v>-4.1139493416167401</v>
      </c>
      <c r="AL25" s="142">
        <v>2.0740509319567835</v>
      </c>
      <c r="AM25" s="142">
        <v>1.2757084370016436</v>
      </c>
      <c r="AN25" s="142">
        <v>1.4303426137231234</v>
      </c>
      <c r="AO25" s="142">
        <v>2.1861671718538256</v>
      </c>
      <c r="AP25" s="142">
        <v>2.8627286332106427</v>
      </c>
      <c r="AQ25" s="142">
        <v>2.363069526349415</v>
      </c>
      <c r="AR25" s="142">
        <v>1.7223858792147606</v>
      </c>
      <c r="AS25" s="142">
        <v>1.74030944926995</v>
      </c>
      <c r="AT25" s="142">
        <v>1.2525906539794018</v>
      </c>
      <c r="AU25" s="142">
        <v>1.4342662592819577</v>
      </c>
      <c r="AV25" s="142">
        <v>-9.846670511679811</v>
      </c>
      <c r="AW25" s="142">
        <v>5.8014153440400396</v>
      </c>
      <c r="AX25" s="142">
        <v>5.6168147471231444</v>
      </c>
      <c r="AY25" s="142">
        <v>1.6150616854069266</v>
      </c>
      <c r="AZ25" s="142">
        <v>1.6910993211559866</v>
      </c>
      <c r="BA25" s="142">
        <v>1.8104272016594702</v>
      </c>
    </row>
    <row r="26" spans="1:53" s="42" customFormat="1" x14ac:dyDescent="0.2">
      <c r="A26" s="37" t="s">
        <v>442</v>
      </c>
      <c r="B26" s="37" t="s">
        <v>1671</v>
      </c>
      <c r="C26" s="37"/>
      <c r="D26" s="38"/>
      <c r="E26" s="38"/>
      <c r="F26" s="12" t="s">
        <v>1672</v>
      </c>
      <c r="G26" s="13" t="s">
        <v>1098</v>
      </c>
      <c r="H26" s="45" t="s">
        <v>1536</v>
      </c>
      <c r="I26" s="46" t="str">
        <f t="shared" ref="I26:BA26" si="9">IF(AND(ISNUMBER(I829),ISNUMBER(H829)),((I829/H829)-1)*100,"–")</f>
        <v>–</v>
      </c>
      <c r="J26" s="46">
        <f t="shared" si="9"/>
        <v>0.90845379180557462</v>
      </c>
      <c r="K26" s="46">
        <f t="shared" si="9"/>
        <v>2.0735602470788761</v>
      </c>
      <c r="L26" s="46">
        <f t="shared" si="9"/>
        <v>2.4843098617948201</v>
      </c>
      <c r="M26" s="46">
        <f t="shared" si="9"/>
        <v>2.761140140919105</v>
      </c>
      <c r="N26" s="46">
        <f t="shared" si="9"/>
        <v>2.5745085033060056</v>
      </c>
      <c r="O26" s="46">
        <f t="shared" si="9"/>
        <v>2.8023970623457073</v>
      </c>
      <c r="P26" s="46">
        <f t="shared" si="9"/>
        <v>4.387949818119341</v>
      </c>
      <c r="Q26" s="46">
        <f t="shared" si="9"/>
        <v>3.7399606889136905</v>
      </c>
      <c r="R26" s="46">
        <f t="shared" si="9"/>
        <v>3.1715488842935624</v>
      </c>
      <c r="S26" s="46">
        <f t="shared" si="9"/>
        <v>2.0814357633800684</v>
      </c>
      <c r="T26" s="46">
        <f t="shared" si="9"/>
        <v>1.1153230869278108</v>
      </c>
      <c r="U26" s="46">
        <f t="shared" si="9"/>
        <v>-0.11985432642386273</v>
      </c>
      <c r="V26" s="46">
        <f t="shared" si="9"/>
        <v>2.7023578932203751</v>
      </c>
      <c r="W26" s="46">
        <f t="shared" si="9"/>
        <v>2.2054515668420427</v>
      </c>
      <c r="X26" s="46">
        <f t="shared" si="9"/>
        <v>1.4284532707128372</v>
      </c>
      <c r="Y26" s="46">
        <f t="shared" si="9"/>
        <v>2.6306080257993747</v>
      </c>
      <c r="Z26" s="46">
        <f t="shared" si="9"/>
        <v>2.602637730805335</v>
      </c>
      <c r="AA26" s="46">
        <f t="shared" si="9"/>
        <v>2.4110684602295374</v>
      </c>
      <c r="AB26" s="46">
        <f t="shared" si="9"/>
        <v>3.6207990571093696</v>
      </c>
      <c r="AC26" s="46">
        <f t="shared" si="9"/>
        <v>2.0990350074707065</v>
      </c>
      <c r="AD26" s="46">
        <f t="shared" si="9"/>
        <v>0.83835710214519299</v>
      </c>
      <c r="AE26" s="46">
        <f t="shared" si="9"/>
        <v>0.92521814079757903</v>
      </c>
      <c r="AF26" s="46">
        <f t="shared" si="9"/>
        <v>1.6570698585863131</v>
      </c>
      <c r="AG26" s="46">
        <f t="shared" si="9"/>
        <v>1.6554991073926661</v>
      </c>
      <c r="AH26" s="46">
        <f t="shared" si="9"/>
        <v>2.9115106802450663</v>
      </c>
      <c r="AI26" s="46">
        <f t="shared" si="9"/>
        <v>2.3998587471340649</v>
      </c>
      <c r="AJ26" s="46">
        <f t="shared" si="9"/>
        <v>-1.9511058839938311E-2</v>
      </c>
      <c r="AK26" s="46">
        <f t="shared" si="9"/>
        <v>-4.5190117996672825</v>
      </c>
      <c r="AL26" s="46">
        <f t="shared" si="9"/>
        <v>2.5518523997826836</v>
      </c>
      <c r="AM26" s="46">
        <f t="shared" si="9"/>
        <v>2.2916242087247074</v>
      </c>
      <c r="AN26" s="46">
        <f t="shared" si="9"/>
        <v>2.7865034396357125E-2</v>
      </c>
      <c r="AO26" s="46">
        <f t="shared" si="9"/>
        <v>0.48815939192903279</v>
      </c>
      <c r="AP26" s="46">
        <f t="shared" si="9"/>
        <v>1.6550038264423916</v>
      </c>
      <c r="AQ26" s="46">
        <f t="shared" si="9"/>
        <v>1.3542314944642975</v>
      </c>
      <c r="AR26" s="46">
        <f t="shared" si="9"/>
        <v>1.6299379922915858</v>
      </c>
      <c r="AS26" s="46">
        <f t="shared" si="9"/>
        <v>2.3234313509319815</v>
      </c>
      <c r="AT26" s="46">
        <f t="shared" si="9"/>
        <v>1.2687443235777751</v>
      </c>
      <c r="AU26" s="46">
        <f t="shared" si="9"/>
        <v>1.2114188938266768</v>
      </c>
      <c r="AV26" s="46">
        <f t="shared" si="9"/>
        <v>-7.596980201630199</v>
      </c>
      <c r="AW26" s="47">
        <f t="shared" si="9"/>
        <v>4.7952433136931871</v>
      </c>
      <c r="AX26" s="47">
        <f t="shared" si="9"/>
        <v>4.49307767375835</v>
      </c>
      <c r="AY26" s="47">
        <f t="shared" si="9"/>
        <v>1.9540637380724757</v>
      </c>
      <c r="AZ26" s="47">
        <f t="shared" si="9"/>
        <v>1.7648151660148326</v>
      </c>
      <c r="BA26" s="47">
        <f t="shared" si="9"/>
        <v>1.6428789070146665</v>
      </c>
    </row>
    <row r="27" spans="1:53" s="139" customFormat="1" outlineLevel="1" x14ac:dyDescent="0.2">
      <c r="A27" s="96"/>
      <c r="B27" s="96"/>
      <c r="C27" s="96"/>
      <c r="D27" s="137"/>
      <c r="E27" s="137"/>
      <c r="F27" s="143" t="s">
        <v>444</v>
      </c>
      <c r="G27" s="153" t="s">
        <v>457</v>
      </c>
      <c r="I27" s="139">
        <v>-0.21325007397431373</v>
      </c>
      <c r="J27" s="139">
        <v>-1.1186322828687811</v>
      </c>
      <c r="K27" s="139">
        <v>1.3753309066843133</v>
      </c>
      <c r="L27" s="139">
        <v>2.0329681539057898</v>
      </c>
      <c r="M27" s="139">
        <v>2.0024593359792897</v>
      </c>
      <c r="N27" s="139">
        <v>3.8263255905125915</v>
      </c>
      <c r="O27" s="139">
        <v>3.4304378197745899</v>
      </c>
      <c r="P27" s="139">
        <v>2.4286287967289599</v>
      </c>
      <c r="Q27" s="139">
        <v>3.3458375286244957</v>
      </c>
      <c r="R27" s="139">
        <v>4.3264588219064759</v>
      </c>
      <c r="S27" s="139">
        <v>4.1846333118460866</v>
      </c>
      <c r="T27" s="139">
        <v>2.6638773228105483</v>
      </c>
      <c r="U27" s="139">
        <v>0.17649778572275121</v>
      </c>
      <c r="V27" s="139">
        <v>1.3167232475512325</v>
      </c>
      <c r="W27" s="139">
        <v>1.6809543229177937</v>
      </c>
      <c r="X27" s="139">
        <v>1.5481472275420627</v>
      </c>
      <c r="Y27" s="139">
        <v>0.87159515058108372</v>
      </c>
      <c r="Z27" s="139">
        <v>1.3356414216582735</v>
      </c>
      <c r="AA27" s="139">
        <v>2.4713151881642803</v>
      </c>
      <c r="AB27" s="139">
        <v>1.7601251204062196</v>
      </c>
      <c r="AC27" s="139">
        <v>1.2723160771763498</v>
      </c>
      <c r="AD27" s="139">
        <v>-1.3439205022512279</v>
      </c>
      <c r="AE27" s="139">
        <v>0.4327988638328728</v>
      </c>
      <c r="AF27" s="139">
        <v>0.28452728152437157</v>
      </c>
      <c r="AG27" s="139">
        <v>0.90076088738459958</v>
      </c>
      <c r="AH27" s="139">
        <v>1.4823911593481176</v>
      </c>
      <c r="AI27" s="139">
        <v>-0.2178925502886897</v>
      </c>
      <c r="AJ27" s="139">
        <v>0.18331801366400224</v>
      </c>
      <c r="AK27" s="139">
        <v>1.3450552130733762E-2</v>
      </c>
      <c r="AL27" s="139">
        <v>0.58927383836733238</v>
      </c>
      <c r="AM27" s="139">
        <v>1.8617615810164967</v>
      </c>
      <c r="AN27" s="139">
        <v>1.5467358170558887</v>
      </c>
      <c r="AO27" s="139">
        <v>0.51721371976358732</v>
      </c>
      <c r="AP27" s="139">
        <v>1.0625334358898675</v>
      </c>
      <c r="AQ27" s="139">
        <v>1.8303570407641745</v>
      </c>
      <c r="AR27" s="139">
        <v>2.23495314124873</v>
      </c>
      <c r="AS27" s="139">
        <v>1.8046228556801491</v>
      </c>
      <c r="AT27" s="139">
        <v>1.5036169460234117</v>
      </c>
      <c r="AU27" s="139">
        <v>1.6091261583724314</v>
      </c>
      <c r="AV27" s="139">
        <v>-6.1692207798321075</v>
      </c>
      <c r="AW27" s="139">
        <v>1.2856287369615638</v>
      </c>
      <c r="AX27" s="139">
        <v>4.8382316151555527</v>
      </c>
      <c r="AY27" s="139">
        <v>2.2119012555850581</v>
      </c>
      <c r="AZ27" s="139">
        <v>1.8384826124780096</v>
      </c>
      <c r="BA27" s="139">
        <v>1.9238924533430346</v>
      </c>
    </row>
    <row r="28" spans="1:53" s="139" customFormat="1" outlineLevel="1" x14ac:dyDescent="0.2">
      <c r="A28" s="96"/>
      <c r="B28" s="96"/>
      <c r="C28" s="96"/>
      <c r="D28" s="137"/>
      <c r="E28" s="137"/>
      <c r="F28" s="143" t="s">
        <v>445</v>
      </c>
      <c r="G28" s="153" t="s">
        <v>458</v>
      </c>
      <c r="I28" s="139">
        <v>1.985604170486166</v>
      </c>
      <c r="J28" s="139">
        <v>3.284561995873192</v>
      </c>
      <c r="K28" s="139">
        <v>0.7574932045065097</v>
      </c>
      <c r="L28" s="139">
        <v>0.72145607049030058</v>
      </c>
      <c r="M28" s="139">
        <v>1.8758015927461624</v>
      </c>
      <c r="N28" s="139">
        <v>3.6235320984075781</v>
      </c>
      <c r="O28" s="139">
        <v>3.2792698104598061</v>
      </c>
      <c r="P28" s="139">
        <v>3.2068818357398055</v>
      </c>
      <c r="Q28" s="139">
        <v>3.4510270645661034</v>
      </c>
      <c r="R28" s="139">
        <v>2.5045864037470222</v>
      </c>
      <c r="S28" s="139">
        <v>0.66827642922668851</v>
      </c>
      <c r="T28" s="139">
        <v>1.0067476550812193</v>
      </c>
      <c r="U28" s="139">
        <v>0.13004348713208103</v>
      </c>
      <c r="V28" s="139">
        <v>1.5519891190132418</v>
      </c>
      <c r="W28" s="139">
        <v>1.9069837720226079</v>
      </c>
      <c r="X28" s="139">
        <v>1.8293080727025846</v>
      </c>
      <c r="Y28" s="139">
        <v>0.56367526992695538</v>
      </c>
      <c r="Z28" s="139">
        <v>4.0094427043757097</v>
      </c>
      <c r="AA28" s="139">
        <v>3.4481683345843672</v>
      </c>
      <c r="AB28" s="139">
        <v>3.7758050486172756</v>
      </c>
      <c r="AC28" s="139">
        <v>2.4809094973759382</v>
      </c>
      <c r="AD28" s="139">
        <v>2.0388186371568917</v>
      </c>
      <c r="AE28" s="139">
        <v>1.4544397564723477</v>
      </c>
      <c r="AF28" s="139">
        <v>1.8175809003420529</v>
      </c>
      <c r="AG28" s="139">
        <v>2.4419312644415436</v>
      </c>
      <c r="AH28" s="139">
        <v>2.3789412698874024</v>
      </c>
      <c r="AI28" s="139">
        <v>2.5597283688118644</v>
      </c>
      <c r="AJ28" s="139">
        <v>0.42579482742766128</v>
      </c>
      <c r="AK28" s="139">
        <v>0.36228920547087817</v>
      </c>
      <c r="AL28" s="139">
        <v>1.8693078989818979</v>
      </c>
      <c r="AM28" s="139">
        <v>0.54723214277949683</v>
      </c>
      <c r="AN28" s="139">
        <v>-0.49625430914447266</v>
      </c>
      <c r="AO28" s="139">
        <v>0.6928147522346384</v>
      </c>
      <c r="AP28" s="139">
        <v>0.85844133984178672</v>
      </c>
      <c r="AQ28" s="139">
        <v>1.4282290917804863</v>
      </c>
      <c r="AR28" s="139">
        <v>1.6382196690990281</v>
      </c>
      <c r="AS28" s="139">
        <v>1.6847053197768913</v>
      </c>
      <c r="AT28" s="139">
        <v>0.84795025619757158</v>
      </c>
      <c r="AU28" s="139">
        <v>1.8613658111659159</v>
      </c>
      <c r="AV28" s="139">
        <v>-7.1669048349485838</v>
      </c>
      <c r="AW28" s="139">
        <v>3.4089923571102743</v>
      </c>
      <c r="AX28" s="139">
        <v>5.982325084662854</v>
      </c>
      <c r="AY28" s="139">
        <v>2.0905442729428847</v>
      </c>
      <c r="AZ28" s="139">
        <v>1.8471810918478271</v>
      </c>
      <c r="BA28" s="139">
        <v>1.6254101775997398</v>
      </c>
    </row>
    <row r="29" spans="1:53" s="139" customFormat="1" outlineLevel="1" x14ac:dyDescent="0.2">
      <c r="A29" s="96"/>
      <c r="B29" s="96"/>
      <c r="C29" s="96"/>
      <c r="D29" s="137"/>
      <c r="E29" s="137"/>
      <c r="F29" s="143" t="s">
        <v>446</v>
      </c>
      <c r="G29" s="153" t="s">
        <v>459</v>
      </c>
      <c r="I29" s="167">
        <v>0.67140601551962209</v>
      </c>
      <c r="J29" s="139">
        <v>0.93149106441252627</v>
      </c>
      <c r="K29" s="139">
        <v>-0.20248087639100909</v>
      </c>
      <c r="L29" s="139">
        <v>2.9827324944148526</v>
      </c>
      <c r="M29" s="139">
        <v>2.9047754753083854</v>
      </c>
      <c r="N29" s="139">
        <v>4.0589649900670155</v>
      </c>
      <c r="O29" s="139">
        <v>3.6608465529438305</v>
      </c>
      <c r="P29" s="139">
        <v>4.0587873151435083</v>
      </c>
      <c r="Q29" s="139">
        <v>4.0010523453706925</v>
      </c>
      <c r="R29" s="139">
        <v>2.0763712462221529</v>
      </c>
      <c r="S29" s="139">
        <v>2.4110814412893422</v>
      </c>
      <c r="T29" s="139">
        <v>1.7381236323217752</v>
      </c>
      <c r="U29" s="139">
        <v>-3.0295822702121944</v>
      </c>
      <c r="V29" s="139">
        <v>1.5201606420046865</v>
      </c>
      <c r="W29" s="139">
        <v>1.5375118203446281</v>
      </c>
      <c r="X29" s="139">
        <v>1.1742685584299473</v>
      </c>
      <c r="Y29" s="139">
        <v>3.4814684779575167</v>
      </c>
      <c r="Z29" s="139">
        <v>3.3934835893543402</v>
      </c>
      <c r="AA29" s="139">
        <v>2.76295972200018</v>
      </c>
      <c r="AB29" s="139">
        <v>2.6022913591972729</v>
      </c>
      <c r="AC29" s="139">
        <v>0.66763891438101908</v>
      </c>
      <c r="AD29" s="139">
        <v>-3.5375220104227889E-2</v>
      </c>
      <c r="AE29" s="139">
        <v>0.65392972411442152</v>
      </c>
      <c r="AF29" s="139">
        <v>1.0169181058890864</v>
      </c>
      <c r="AG29" s="139">
        <v>1.3565723321637746</v>
      </c>
      <c r="AH29" s="139">
        <v>1.3154275139420246</v>
      </c>
      <c r="AI29" s="139">
        <v>1.2164186614363137</v>
      </c>
      <c r="AJ29" s="139">
        <v>-1.1308904648591023</v>
      </c>
      <c r="AK29" s="139">
        <v>-1.4854462694978032</v>
      </c>
      <c r="AL29" s="139">
        <v>1.0633298537416014</v>
      </c>
      <c r="AM29" s="139">
        <v>3.1253632758376781E-2</v>
      </c>
      <c r="AN29" s="139">
        <v>-3.7195443729603372</v>
      </c>
      <c r="AO29" s="139">
        <v>-2.4333223184976105</v>
      </c>
      <c r="AP29" s="139">
        <v>0.15352431595994087</v>
      </c>
      <c r="AQ29" s="139">
        <v>1.8685258439752994</v>
      </c>
      <c r="AR29" s="139">
        <v>1.2199194539086244</v>
      </c>
      <c r="AS29" s="139">
        <v>1.5100068145710299</v>
      </c>
      <c r="AT29" s="139">
        <v>0.9747684235778431</v>
      </c>
      <c r="AU29" s="139">
        <v>0.30253070092665091</v>
      </c>
      <c r="AV29" s="139">
        <v>-10.736003835651509</v>
      </c>
      <c r="AW29" s="139">
        <v>3.6262592221411705</v>
      </c>
      <c r="AX29" s="139">
        <v>5.6358498268840984</v>
      </c>
      <c r="AY29" s="139">
        <v>1.9859074640918184</v>
      </c>
      <c r="AZ29" s="139">
        <v>1.6466491651483617</v>
      </c>
      <c r="BA29" s="139">
        <v>1.1527317022424377</v>
      </c>
    </row>
    <row r="30" spans="1:53" s="139" customFormat="1" outlineLevel="1" x14ac:dyDescent="0.2">
      <c r="A30" s="96"/>
      <c r="B30" s="96"/>
      <c r="C30" s="96"/>
      <c r="D30" s="137"/>
      <c r="E30" s="137"/>
      <c r="F30" s="143" t="s">
        <v>447</v>
      </c>
      <c r="G30" s="153" t="s">
        <v>460</v>
      </c>
      <c r="I30" s="139">
        <v>0.3729669893454135</v>
      </c>
      <c r="J30" s="139">
        <v>1.2609377616439543</v>
      </c>
      <c r="K30" s="139">
        <v>4.4001123957831068</v>
      </c>
      <c r="L30" s="139">
        <v>2.5322157541122214</v>
      </c>
      <c r="M30" s="139">
        <v>5.1262009372454065</v>
      </c>
      <c r="N30" s="139">
        <v>5.9041117334554194</v>
      </c>
      <c r="O30" s="139">
        <v>5.1530685699280543</v>
      </c>
      <c r="P30" s="139">
        <v>7.3306243870659316</v>
      </c>
      <c r="Q30" s="139">
        <v>3.8393461939348894</v>
      </c>
      <c r="R30" s="139">
        <v>1.135001783067402</v>
      </c>
      <c r="S30" s="139">
        <v>-0.52474766980010745</v>
      </c>
      <c r="T30" s="139">
        <v>0.9506245953119441</v>
      </c>
      <c r="U30" s="139">
        <v>3.0216823405014859</v>
      </c>
      <c r="V30" s="139">
        <v>3.2802934513682436</v>
      </c>
      <c r="W30" s="139">
        <v>2.1881317888244434</v>
      </c>
      <c r="X30" s="139">
        <v>3.6937550103301797</v>
      </c>
      <c r="Y30" s="139">
        <v>5.0685176677667254</v>
      </c>
      <c r="Z30" s="139">
        <v>4.1612305042618036</v>
      </c>
      <c r="AA30" s="139">
        <v>4.4795590901878235</v>
      </c>
      <c r="AB30" s="139">
        <v>4.4267688445067233</v>
      </c>
      <c r="AC30" s="139">
        <v>3.5624202941199057</v>
      </c>
      <c r="AD30" s="139">
        <v>3.2975067916511724</v>
      </c>
      <c r="AE30" s="139">
        <v>3.3346791104428508</v>
      </c>
      <c r="AF30" s="139">
        <v>3.1850860312391038</v>
      </c>
      <c r="AG30" s="139">
        <v>2.4767023952621647</v>
      </c>
      <c r="AH30" s="139">
        <v>1.6044399751263816</v>
      </c>
      <c r="AI30" s="139">
        <v>2.3426086794594791</v>
      </c>
      <c r="AJ30" s="139">
        <v>-0.38143666774890228</v>
      </c>
      <c r="AK30" s="139">
        <v>-2.7258879091612176</v>
      </c>
      <c r="AL30" s="139">
        <v>1.1540621130912143</v>
      </c>
      <c r="AM30" s="139">
        <v>-0.10173267129118813</v>
      </c>
      <c r="AN30" s="139">
        <v>1.7168113229098392</v>
      </c>
      <c r="AO30" s="139">
        <v>2.632189450538891</v>
      </c>
      <c r="AP30" s="139">
        <v>2.3372766701799774</v>
      </c>
      <c r="AQ30" s="139">
        <v>3.0103632291900384</v>
      </c>
      <c r="AR30" s="139">
        <v>3.4026695615889002</v>
      </c>
      <c r="AS30" s="139">
        <v>1.1332275801352099</v>
      </c>
      <c r="AT30" s="139">
        <v>1.4262721364768138</v>
      </c>
      <c r="AU30" s="139">
        <v>1.1002414622079959</v>
      </c>
      <c r="AV30" s="139">
        <v>-10.963365561575799</v>
      </c>
      <c r="AW30" s="139">
        <v>5.3408873732582407</v>
      </c>
      <c r="AX30" s="139">
        <v>4.9765459258929834</v>
      </c>
      <c r="AY30" s="139">
        <v>1.1685014396878968</v>
      </c>
      <c r="AZ30" s="139">
        <v>1.3610028842527822</v>
      </c>
      <c r="BA30" s="139">
        <v>1.7193682730413995</v>
      </c>
    </row>
    <row r="31" spans="1:53" s="42" customFormat="1" x14ac:dyDescent="0.2">
      <c r="A31" s="37" t="s">
        <v>442</v>
      </c>
      <c r="B31" s="37" t="s">
        <v>1673</v>
      </c>
      <c r="C31" s="37"/>
      <c r="D31" s="38"/>
      <c r="E31" s="38"/>
      <c r="F31" s="12" t="s">
        <v>1674</v>
      </c>
      <c r="G31" s="13" t="s">
        <v>1099</v>
      </c>
      <c r="H31" s="45" t="s">
        <v>1536</v>
      </c>
      <c r="I31" s="46" t="str">
        <f t="shared" ref="I31:BA31" si="10">IF(AND(ISNUMBER(I834),ISNUMBER(H834)),((I834/H834)-1)*100,"–")</f>
        <v>–</v>
      </c>
      <c r="J31" s="46">
        <f t="shared" si="10"/>
        <v>0.80281803439536947</v>
      </c>
      <c r="K31" s="46">
        <f t="shared" si="10"/>
        <v>1.7836905222243127</v>
      </c>
      <c r="L31" s="46">
        <f t="shared" si="10"/>
        <v>1.9734810098594568</v>
      </c>
      <c r="M31" s="46">
        <f t="shared" si="10"/>
        <v>2.9130061949431019</v>
      </c>
      <c r="N31" s="46">
        <f t="shared" si="10"/>
        <v>4.2926481357858259</v>
      </c>
      <c r="O31" s="46">
        <f t="shared" si="10"/>
        <v>3.8344742122031539</v>
      </c>
      <c r="P31" s="46">
        <f t="shared" si="10"/>
        <v>4.0810255434400089</v>
      </c>
      <c r="Q31" s="46">
        <f t="shared" si="10"/>
        <v>3.6090281595679174</v>
      </c>
      <c r="R31" s="46">
        <f t="shared" si="10"/>
        <v>2.675309660573344</v>
      </c>
      <c r="S31" s="46">
        <f t="shared" si="10"/>
        <v>1.9006798762426058</v>
      </c>
      <c r="T31" s="46">
        <f t="shared" si="10"/>
        <v>1.7066305306127516</v>
      </c>
      <c r="U31" s="46">
        <f t="shared" si="10"/>
        <v>0.24038757085744766</v>
      </c>
      <c r="V31" s="46">
        <f t="shared" si="10"/>
        <v>1.8778560253465804</v>
      </c>
      <c r="W31" s="46">
        <f t="shared" si="10"/>
        <v>1.8306821101452986</v>
      </c>
      <c r="X31" s="46">
        <f t="shared" si="10"/>
        <v>2.0253430977332787</v>
      </c>
      <c r="Y31" s="46">
        <f t="shared" si="10"/>
        <v>2.289771024223719</v>
      </c>
      <c r="Z31" s="46">
        <f t="shared" si="10"/>
        <v>3.0031621837205869</v>
      </c>
      <c r="AA31" s="46">
        <f t="shared" si="10"/>
        <v>3.2285401571079619</v>
      </c>
      <c r="AB31" s="46">
        <f t="shared" si="10"/>
        <v>3.1289177801642865</v>
      </c>
      <c r="AC31" s="46">
        <f t="shared" si="10"/>
        <v>2.0981775513677414</v>
      </c>
      <c r="AD31" s="46">
        <f t="shared" si="10"/>
        <v>1.0228329170596684</v>
      </c>
      <c r="AE31" s="46">
        <f t="shared" si="10"/>
        <v>1.5993061567894262</v>
      </c>
      <c r="AF31" s="46">
        <f t="shared" si="10"/>
        <v>1.5996641188927407</v>
      </c>
      <c r="AG31" s="46">
        <f t="shared" si="10"/>
        <v>1.7852822574565108</v>
      </c>
      <c r="AH31" s="46">
        <f t="shared" si="10"/>
        <v>1.6782914249949599</v>
      </c>
      <c r="AI31" s="46">
        <f t="shared" si="10"/>
        <v>1.4263666835641287</v>
      </c>
      <c r="AJ31" s="46">
        <f t="shared" si="10"/>
        <v>-0.18664975013465979</v>
      </c>
      <c r="AK31" s="46">
        <f t="shared" si="10"/>
        <v>-0.9328244992904855</v>
      </c>
      <c r="AL31" s="46">
        <f t="shared" si="10"/>
        <v>1.1314415624256835</v>
      </c>
      <c r="AM31" s="46">
        <f t="shared" si="10"/>
        <v>0.66930979243722266</v>
      </c>
      <c r="AN31" s="46">
        <f t="shared" si="10"/>
        <v>1.828326477260056E-2</v>
      </c>
      <c r="AO31" s="46">
        <f t="shared" si="10"/>
        <v>0.51466539192979166</v>
      </c>
      <c r="AP31" s="46">
        <f t="shared" si="10"/>
        <v>1.1740963170217888</v>
      </c>
      <c r="AQ31" s="46">
        <f t="shared" si="10"/>
        <v>2.0577972509884912</v>
      </c>
      <c r="AR31" s="46">
        <f t="shared" si="10"/>
        <v>2.2159184115713826</v>
      </c>
      <c r="AS31" s="46">
        <f t="shared" si="10"/>
        <v>1.5386915207477703</v>
      </c>
      <c r="AT31" s="46">
        <f t="shared" si="10"/>
        <v>1.2309851452987131</v>
      </c>
      <c r="AU31" s="46">
        <f t="shared" si="10"/>
        <v>1.2823542953670053</v>
      </c>
      <c r="AV31" s="46">
        <f t="shared" si="10"/>
        <v>-8.5523640047273641</v>
      </c>
      <c r="AW31" s="47">
        <f t="shared" si="10"/>
        <v>3.2809591622662282</v>
      </c>
      <c r="AX31" s="47">
        <f t="shared" si="10"/>
        <v>5.2908319959225514</v>
      </c>
      <c r="AY31" s="47">
        <f t="shared" si="10"/>
        <v>1.8619758616352122</v>
      </c>
      <c r="AZ31" s="47">
        <f t="shared" si="10"/>
        <v>1.678145212966764</v>
      </c>
      <c r="BA31" s="47">
        <f t="shared" si="10"/>
        <v>1.6567357160581109</v>
      </c>
    </row>
    <row r="32" spans="1:53" s="139" customFormat="1" outlineLevel="1" x14ac:dyDescent="0.2">
      <c r="A32" s="96"/>
      <c r="B32" s="96"/>
      <c r="C32" s="96"/>
      <c r="D32" s="137"/>
      <c r="E32" s="137"/>
      <c r="F32" s="143" t="s">
        <v>444</v>
      </c>
      <c r="G32" s="153" t="s">
        <v>461</v>
      </c>
      <c r="I32" s="139">
        <v>4.5824325861872905</v>
      </c>
      <c r="J32" s="139">
        <v>-1.0253760165365833</v>
      </c>
      <c r="K32" s="139">
        <v>-0.47265732344049516</v>
      </c>
      <c r="L32" s="139">
        <v>1.2093434203986897</v>
      </c>
      <c r="M32" s="139">
        <v>0.80205150589263141</v>
      </c>
      <c r="N32" s="139">
        <v>1.4614343707713084</v>
      </c>
      <c r="O32" s="139">
        <v>0.60282742064552419</v>
      </c>
      <c r="P32" s="139">
        <v>1.4582670484674987</v>
      </c>
      <c r="Q32" s="139">
        <v>-2.1193749020017805</v>
      </c>
      <c r="R32" s="139">
        <v>2.0157522360165547</v>
      </c>
      <c r="S32" s="139">
        <v>2.4514263281863347</v>
      </c>
      <c r="T32" s="139">
        <v>5.5980467314094673</v>
      </c>
      <c r="U32" s="139">
        <v>0.75680715194250681</v>
      </c>
      <c r="V32" s="139">
        <v>3.3585996395283813</v>
      </c>
      <c r="W32" s="139">
        <v>2.2147796927656893</v>
      </c>
      <c r="X32" s="139">
        <v>2.667842941013121</v>
      </c>
      <c r="Y32" s="139">
        <v>0.89035904773373531</v>
      </c>
      <c r="Z32" s="139">
        <v>2.3794897357409583</v>
      </c>
      <c r="AA32" s="139">
        <v>1.2386615143810786</v>
      </c>
      <c r="AB32" s="139">
        <v>1.6114443708989068</v>
      </c>
      <c r="AC32" s="139">
        <v>0.55860661449393945</v>
      </c>
      <c r="AD32" s="139">
        <v>1.2067363944620046</v>
      </c>
      <c r="AE32" s="139">
        <v>0.73185364646477513</v>
      </c>
      <c r="AF32" s="139">
        <v>-0.59636382257262088</v>
      </c>
      <c r="AG32" s="139">
        <v>0.59996209991026728</v>
      </c>
      <c r="AH32" s="139">
        <v>1.1079709287936002</v>
      </c>
      <c r="AI32" s="139">
        <v>1.7006509458098451</v>
      </c>
      <c r="AJ32" s="139">
        <v>3.727149091101678</v>
      </c>
      <c r="AK32" s="139">
        <v>3.1589814793822724</v>
      </c>
      <c r="AL32" s="139">
        <v>1.416915633110416</v>
      </c>
      <c r="AM32" s="139">
        <v>0.95765391998203775</v>
      </c>
      <c r="AN32" s="139">
        <v>1.2817932081897077</v>
      </c>
      <c r="AO32" s="139">
        <v>1.4194243977793342</v>
      </c>
      <c r="AP32" s="139">
        <v>1.6925631212361347</v>
      </c>
      <c r="AQ32" s="139">
        <v>2.9017559970044182</v>
      </c>
      <c r="AR32" s="139">
        <v>4.0374014826414673</v>
      </c>
      <c r="AS32" s="139">
        <v>1.6484008344103795</v>
      </c>
      <c r="AT32" s="139">
        <v>1.2056283496177711</v>
      </c>
      <c r="AU32" s="139">
        <v>2.6978502992472286</v>
      </c>
      <c r="AV32" s="139">
        <v>3.6913787067716752</v>
      </c>
      <c r="AW32" s="139">
        <v>2.6000000000000023</v>
      </c>
      <c r="AX32" s="139">
        <v>1.2000000000000011</v>
      </c>
      <c r="AY32" s="139">
        <v>1.6000000000000014</v>
      </c>
      <c r="AZ32" s="139">
        <v>1.8000000000000016</v>
      </c>
      <c r="BA32" s="139">
        <v>1.6999999999999904</v>
      </c>
    </row>
    <row r="33" spans="1:53" s="139" customFormat="1" outlineLevel="1" x14ac:dyDescent="0.2">
      <c r="A33" s="96"/>
      <c r="B33" s="96"/>
      <c r="C33" s="96"/>
      <c r="D33" s="137"/>
      <c r="E33" s="137"/>
      <c r="F33" s="143" t="s">
        <v>445</v>
      </c>
      <c r="G33" s="153" t="s">
        <v>462</v>
      </c>
      <c r="I33" s="139">
        <v>2.8663761773947583</v>
      </c>
      <c r="J33" s="139">
        <v>4.3348443507154499</v>
      </c>
      <c r="K33" s="139">
        <v>2.6096076905979038</v>
      </c>
      <c r="L33" s="139">
        <v>2.1712641732949844</v>
      </c>
      <c r="M33" s="139">
        <v>3.0010103854371861</v>
      </c>
      <c r="N33" s="139">
        <v>2.5951679510105352</v>
      </c>
      <c r="O33" s="139">
        <v>2.7956726323148162</v>
      </c>
      <c r="P33" s="139">
        <v>3.392383909048502</v>
      </c>
      <c r="Q33" s="139">
        <v>1.5231465777869602</v>
      </c>
      <c r="R33" s="139">
        <v>3.1720022428885608</v>
      </c>
      <c r="S33" s="139">
        <v>3.5295409681879386</v>
      </c>
      <c r="T33" s="139">
        <v>3.1717579987542432</v>
      </c>
      <c r="U33" s="139">
        <v>3.5614480954992311</v>
      </c>
      <c r="V33" s="139">
        <v>0.34392254996551408</v>
      </c>
      <c r="W33" s="139">
        <v>5.37836274519643E-2</v>
      </c>
      <c r="X33" s="139">
        <v>2.2990283581484139</v>
      </c>
      <c r="Y33" s="139">
        <v>1.0112752230134525</v>
      </c>
      <c r="Z33" s="139">
        <v>-0.68338359535839999</v>
      </c>
      <c r="AA33" s="139">
        <v>1.5271305954845937</v>
      </c>
      <c r="AB33" s="139">
        <v>1.9073947440786165</v>
      </c>
      <c r="AC33" s="139">
        <v>1.0031879455064452</v>
      </c>
      <c r="AD33" s="139">
        <v>1.7878505600922967</v>
      </c>
      <c r="AE33" s="139">
        <v>1.9264716812843696</v>
      </c>
      <c r="AF33" s="139">
        <v>2.0997124118663058</v>
      </c>
      <c r="AG33" s="139">
        <v>1.2885125302431133</v>
      </c>
      <c r="AH33" s="139">
        <v>1.4283542195064447</v>
      </c>
      <c r="AI33" s="139">
        <v>1.8038588631974051</v>
      </c>
      <c r="AJ33" s="139">
        <v>1.0727836890783937</v>
      </c>
      <c r="AK33" s="139">
        <v>2.4563944588605668</v>
      </c>
      <c r="AL33" s="139">
        <v>1.224716901422962</v>
      </c>
      <c r="AM33" s="139">
        <v>1.0844913863655714</v>
      </c>
      <c r="AN33" s="139">
        <v>1.6148230199889202</v>
      </c>
      <c r="AO33" s="139">
        <v>1.4942234854115499</v>
      </c>
      <c r="AP33" s="139">
        <v>1.3031116110310492</v>
      </c>
      <c r="AQ33" s="139">
        <v>0.99314705400430636</v>
      </c>
      <c r="AR33" s="139">
        <v>1.38555125241695</v>
      </c>
      <c r="AS33" s="139">
        <v>1.4091639901650188</v>
      </c>
      <c r="AT33" s="139">
        <v>0.77452747697488444</v>
      </c>
      <c r="AU33" s="139">
        <v>1.0084318461082153</v>
      </c>
      <c r="AV33" s="139">
        <v>-3.2228883251230744</v>
      </c>
      <c r="AW33" s="139">
        <v>4.8999999999999932</v>
      </c>
      <c r="AX33" s="139">
        <v>0.80000000000000071</v>
      </c>
      <c r="AY33" s="139">
        <v>0.60000000000000053</v>
      </c>
      <c r="AZ33" s="139">
        <v>1.0000000000000009</v>
      </c>
      <c r="BA33" s="139">
        <v>1.0000000000000009</v>
      </c>
    </row>
    <row r="34" spans="1:53" s="139" customFormat="1" outlineLevel="1" x14ac:dyDescent="0.2">
      <c r="A34" s="96"/>
      <c r="B34" s="96"/>
      <c r="C34" s="96"/>
      <c r="D34" s="137"/>
      <c r="E34" s="137"/>
      <c r="F34" s="143" t="s">
        <v>446</v>
      </c>
      <c r="G34" s="153" t="s">
        <v>463</v>
      </c>
      <c r="I34" s="167">
        <v>3.8502327823456426</v>
      </c>
      <c r="J34" s="139">
        <v>2.9119707050841104</v>
      </c>
      <c r="K34" s="139">
        <v>3.6195397259807471</v>
      </c>
      <c r="L34" s="139">
        <v>1.6582392350000585</v>
      </c>
      <c r="M34" s="139">
        <v>2.8037723041117069</v>
      </c>
      <c r="N34" s="139">
        <v>2.4675054141266362</v>
      </c>
      <c r="O34" s="139">
        <v>4.6658100151512505</v>
      </c>
      <c r="P34" s="139">
        <v>3.8938098501478668</v>
      </c>
      <c r="Q34" s="139">
        <v>0.53581380911058574</v>
      </c>
      <c r="R34" s="139">
        <v>2.3504191036900046</v>
      </c>
      <c r="S34" s="139">
        <v>1.9436978938130789</v>
      </c>
      <c r="T34" s="139">
        <v>0.95399183541706734</v>
      </c>
      <c r="U34" s="139">
        <v>-1.5984997618405106</v>
      </c>
      <c r="V34" s="139">
        <v>-1.6840430573420995</v>
      </c>
      <c r="W34" s="139">
        <v>-3.1603229527104815</v>
      </c>
      <c r="X34" s="139">
        <v>0.44050827330710529</v>
      </c>
      <c r="Y34" s="139">
        <v>0.10973257110493684</v>
      </c>
      <c r="Z34" s="139">
        <v>1.7870339267719304</v>
      </c>
      <c r="AA34" s="139">
        <v>1.1362807388082707</v>
      </c>
      <c r="AB34" s="139">
        <v>3.3770694511231714</v>
      </c>
      <c r="AC34" s="139">
        <v>5.5058277846444348</v>
      </c>
      <c r="AD34" s="139">
        <v>1.3428102650664631</v>
      </c>
      <c r="AE34" s="139">
        <v>1.4002181431727712</v>
      </c>
      <c r="AF34" s="139">
        <v>0.63619898686231302</v>
      </c>
      <c r="AG34" s="139">
        <v>0.56487884795166643</v>
      </c>
      <c r="AH34" s="139">
        <v>-0.47146958006807349</v>
      </c>
      <c r="AI34" s="139">
        <v>0.50899487962712264</v>
      </c>
      <c r="AJ34" s="139">
        <v>1.3243128708076091</v>
      </c>
      <c r="AK34" s="139">
        <v>-8.5440721764973304E-2</v>
      </c>
      <c r="AL34" s="139">
        <v>0.68680127612879005</v>
      </c>
      <c r="AM34" s="139">
        <v>-2.0365498031157059</v>
      </c>
      <c r="AN34" s="139">
        <v>-1.8388058977592325</v>
      </c>
      <c r="AO34" s="139">
        <v>-1.1441470931561115</v>
      </c>
      <c r="AP34" s="139">
        <v>-0.62789542573495893</v>
      </c>
      <c r="AQ34" s="139">
        <v>-0.55390167459377082</v>
      </c>
      <c r="AR34" s="139">
        <v>0.66572887195941455</v>
      </c>
      <c r="AS34" s="139">
        <v>-5.3069389011195511E-2</v>
      </c>
      <c r="AT34" s="139">
        <v>0.13038751798719606</v>
      </c>
      <c r="AU34" s="139">
        <v>-0.83088325274477404</v>
      </c>
      <c r="AV34" s="139">
        <v>1.5605175146891748</v>
      </c>
      <c r="AW34" s="139">
        <v>2.4000000000000021</v>
      </c>
      <c r="AX34" s="139">
        <v>-0.99999999999998979</v>
      </c>
      <c r="AY34" s="139">
        <v>0.60000000000000053</v>
      </c>
      <c r="AZ34" s="139">
        <v>0.29999999999998916</v>
      </c>
      <c r="BA34" s="139">
        <v>0.29999999999998916</v>
      </c>
    </row>
    <row r="35" spans="1:53" s="139" customFormat="1" outlineLevel="1" x14ac:dyDescent="0.2">
      <c r="A35" s="96"/>
      <c r="B35" s="96"/>
      <c r="C35" s="96"/>
      <c r="D35" s="137"/>
      <c r="E35" s="137"/>
      <c r="F35" s="143" t="s">
        <v>447</v>
      </c>
      <c r="G35" s="153" t="s">
        <v>464</v>
      </c>
      <c r="I35" s="139">
        <v>-9.2700092700104264E-2</v>
      </c>
      <c r="J35" s="139">
        <v>0.62247765926779497</v>
      </c>
      <c r="K35" s="139">
        <v>1.5662629029803199</v>
      </c>
      <c r="L35" s="139">
        <v>1.2005447405651015</v>
      </c>
      <c r="M35" s="139">
        <v>-0.29570466115904637</v>
      </c>
      <c r="N35" s="139">
        <v>1.5370705244122984</v>
      </c>
      <c r="O35" s="139">
        <v>0.20476553056212321</v>
      </c>
      <c r="P35" s="139">
        <v>0.19275598123096316</v>
      </c>
      <c r="Q35" s="139">
        <v>0.88908503509208536</v>
      </c>
      <c r="R35" s="139">
        <v>2.4016716144074746</v>
      </c>
      <c r="S35" s="139">
        <v>2.9877735197995969</v>
      </c>
      <c r="T35" s="139">
        <v>0.97495167525774029</v>
      </c>
      <c r="U35" s="139">
        <v>-0.57150605604987526</v>
      </c>
      <c r="V35" s="139">
        <v>1.1323343013461384</v>
      </c>
      <c r="W35" s="139">
        <v>1.3723024935450301</v>
      </c>
      <c r="X35" s="139">
        <v>0.67373264316816783</v>
      </c>
      <c r="Y35" s="139">
        <v>-0.34277319840039233</v>
      </c>
      <c r="Z35" s="139">
        <v>3.773334737219769</v>
      </c>
      <c r="AA35" s="139">
        <v>3.8747571465613362</v>
      </c>
      <c r="AB35" s="139">
        <v>3.2255497109450193</v>
      </c>
      <c r="AC35" s="139">
        <v>4.333167445870445</v>
      </c>
      <c r="AD35" s="139">
        <v>4.3513896633501137</v>
      </c>
      <c r="AE35" s="139">
        <v>3.7340818665258846</v>
      </c>
      <c r="AF35" s="139">
        <v>3.8097513747005429</v>
      </c>
      <c r="AG35" s="139">
        <v>3.7667885295445291</v>
      </c>
      <c r="AH35" s="139">
        <v>1.6725722351856653</v>
      </c>
      <c r="AI35" s="139">
        <v>0.89222975270304428</v>
      </c>
      <c r="AJ35" s="139">
        <v>2.2615386775629354</v>
      </c>
      <c r="AK35" s="139">
        <v>1.0089581422427774</v>
      </c>
      <c r="AL35" s="139">
        <v>0.69464835296293437</v>
      </c>
      <c r="AM35" s="139">
        <v>0.96417877402683594</v>
      </c>
      <c r="AN35" s="139">
        <v>0.6875471334820249</v>
      </c>
      <c r="AO35" s="139">
        <v>-0.47860741708698473</v>
      </c>
      <c r="AP35" s="139">
        <v>2.0151745230273299</v>
      </c>
      <c r="AQ35" s="139">
        <v>1.7859665461546825</v>
      </c>
      <c r="AR35" s="139">
        <v>1.0110901216957791</v>
      </c>
      <c r="AS35" s="139">
        <v>0.73151679689786864</v>
      </c>
      <c r="AT35" s="139">
        <v>0.63830217179345894</v>
      </c>
      <c r="AU35" s="139">
        <v>4.0075698821096184</v>
      </c>
      <c r="AV35" s="139">
        <v>-6.459646514860462</v>
      </c>
      <c r="AW35" s="139">
        <v>11.000000000000011</v>
      </c>
      <c r="AX35" s="139">
        <v>2.200000000000002</v>
      </c>
      <c r="AY35" s="139">
        <v>1.4000000000000012</v>
      </c>
      <c r="AZ35" s="139">
        <v>1.4000000000000012</v>
      </c>
      <c r="BA35" s="139">
        <v>1.2999999999999901</v>
      </c>
    </row>
    <row r="36" spans="1:53" s="42" customFormat="1" x14ac:dyDescent="0.2">
      <c r="A36" s="37" t="s">
        <v>442</v>
      </c>
      <c r="B36" s="37" t="s">
        <v>1675</v>
      </c>
      <c r="C36" s="37"/>
      <c r="D36" s="38"/>
      <c r="E36" s="38"/>
      <c r="F36" s="12" t="s">
        <v>1676</v>
      </c>
      <c r="G36" s="13" t="s">
        <v>1100</v>
      </c>
      <c r="H36" s="45" t="s">
        <v>1536</v>
      </c>
      <c r="I36" s="46">
        <f t="shared" ref="I36:BA36" si="11">IF(AND(ISNUMBER(I839),ISNUMBER(H839)),((I839/H839)-1)*100,"–")</f>
        <v>2.9126998010865046</v>
      </c>
      <c r="J36" s="46">
        <f t="shared" si="11"/>
        <v>1.2512213629162439</v>
      </c>
      <c r="K36" s="46">
        <f t="shared" si="11"/>
        <v>1.3294419979101191</v>
      </c>
      <c r="L36" s="46">
        <f t="shared" si="11"/>
        <v>1.5307114769807173</v>
      </c>
      <c r="M36" s="46">
        <f t="shared" si="11"/>
        <v>1.4064425307186657</v>
      </c>
      <c r="N36" s="46">
        <f t="shared" si="11"/>
        <v>1.972622003464708</v>
      </c>
      <c r="O36" s="46">
        <f t="shared" si="11"/>
        <v>1.8238829650575106</v>
      </c>
      <c r="P36" s="46">
        <f t="shared" si="11"/>
        <v>2.1929224834035255</v>
      </c>
      <c r="Q36" s="46">
        <f t="shared" si="11"/>
        <v>9.514828676082665E-3</v>
      </c>
      <c r="R36" s="46">
        <f t="shared" si="11"/>
        <v>2.5051379857759848</v>
      </c>
      <c r="S36" s="46">
        <f t="shared" si="11"/>
        <v>2.7569174651596695</v>
      </c>
      <c r="T36" s="46">
        <f t="shared" si="11"/>
        <v>3.1724114243300017</v>
      </c>
      <c r="U36" s="46">
        <f t="shared" si="11"/>
        <v>0.84447315488682673</v>
      </c>
      <c r="V36" s="46">
        <f t="shared" si="11"/>
        <v>1.2120611774751655</v>
      </c>
      <c r="W36" s="46">
        <f t="shared" si="11"/>
        <v>0.54756925862924355</v>
      </c>
      <c r="X36" s="46">
        <f t="shared" si="11"/>
        <v>1.8053565182517994</v>
      </c>
      <c r="Y36" s="46">
        <f t="shared" si="11"/>
        <v>0.5661533370042493</v>
      </c>
      <c r="Z36" s="46">
        <f t="shared" si="11"/>
        <v>1.6556669935039681</v>
      </c>
      <c r="AA36" s="46">
        <f t="shared" si="11"/>
        <v>1.777060962464172</v>
      </c>
      <c r="AB36" s="46">
        <f t="shared" si="11"/>
        <v>2.3823887475752592</v>
      </c>
      <c r="AC36" s="46">
        <f t="shared" si="11"/>
        <v>2.4534821848142041</v>
      </c>
      <c r="AD36" s="46">
        <f t="shared" si="11"/>
        <v>2.153689609153786</v>
      </c>
      <c r="AE36" s="46">
        <f t="shared" si="11"/>
        <v>1.9131289489029646</v>
      </c>
      <c r="AF36" s="46">
        <f t="shared" si="11"/>
        <v>1.466077236369201</v>
      </c>
      <c r="AG36" s="46">
        <f t="shared" si="11"/>
        <v>1.5918694721718918</v>
      </c>
      <c r="AH36" s="46">
        <f t="shared" si="11"/>
        <v>1.0396486199970578</v>
      </c>
      <c r="AI36" s="46">
        <f t="shared" si="11"/>
        <v>1.2899148253050496</v>
      </c>
      <c r="AJ36" s="46">
        <f t="shared" si="11"/>
        <v>2.1577482556354832</v>
      </c>
      <c r="AK36" s="46">
        <f t="shared" si="11"/>
        <v>1.8112092612064368</v>
      </c>
      <c r="AL36" s="46">
        <f t="shared" si="11"/>
        <v>1.0509701010787298</v>
      </c>
      <c r="AM36" s="46">
        <f t="shared" si="11"/>
        <v>0.41683724726375715</v>
      </c>
      <c r="AN36" s="46">
        <f t="shared" si="11"/>
        <v>0.64682061197782748</v>
      </c>
      <c r="AO36" s="46">
        <f t="shared" si="11"/>
        <v>0.5193614206256747</v>
      </c>
      <c r="AP36" s="46">
        <f t="shared" si="11"/>
        <v>1.2380606723209731</v>
      </c>
      <c r="AQ36" s="46">
        <f t="shared" si="11"/>
        <v>1.4787947806207846</v>
      </c>
      <c r="AR36" s="46">
        <f t="shared" si="11"/>
        <v>1.9774870539005507</v>
      </c>
      <c r="AS36" s="46">
        <f t="shared" si="11"/>
        <v>1.0731930140437607</v>
      </c>
      <c r="AT36" s="46">
        <f t="shared" si="11"/>
        <v>0.76780315391578036</v>
      </c>
      <c r="AU36" s="46">
        <f t="shared" si="11"/>
        <v>1.9301708908788129</v>
      </c>
      <c r="AV36" s="46">
        <f t="shared" si="11"/>
        <v>-1.0309757272974451</v>
      </c>
      <c r="AW36" s="47">
        <f t="shared" si="11"/>
        <v>5.0972192296060426</v>
      </c>
      <c r="AX36" s="47">
        <f t="shared" si="11"/>
        <v>0.96816140069024836</v>
      </c>
      <c r="AY36" s="47">
        <f t="shared" si="11"/>
        <v>1.1166611562446915</v>
      </c>
      <c r="AZ36" s="47">
        <f t="shared" si="11"/>
        <v>1.2449849971238214</v>
      </c>
      <c r="BA36" s="47">
        <f t="shared" si="11"/>
        <v>1.1906693991484918</v>
      </c>
    </row>
    <row r="37" spans="1:53" s="139" customFormat="1" outlineLevel="1" x14ac:dyDescent="0.2">
      <c r="A37" s="96"/>
      <c r="B37" s="96"/>
      <c r="C37" s="96"/>
      <c r="D37" s="137"/>
      <c r="E37" s="137"/>
      <c r="F37" s="143" t="s">
        <v>444</v>
      </c>
      <c r="G37" s="153" t="s">
        <v>465</v>
      </c>
      <c r="I37" s="139">
        <v>-4.5125794286304588</v>
      </c>
      <c r="J37" s="139">
        <v>-4.8556820948413399</v>
      </c>
      <c r="K37" s="139">
        <v>2.7863072898896668</v>
      </c>
      <c r="L37" s="139">
        <v>0.35129453418898393</v>
      </c>
      <c r="M37" s="139">
        <v>1.3616692852614465</v>
      </c>
      <c r="N37" s="139">
        <v>3.2360699426209338</v>
      </c>
      <c r="O37" s="139">
        <v>1.6726812949450887</v>
      </c>
      <c r="P37" s="139">
        <v>4.5339136742836406</v>
      </c>
      <c r="Q37" s="139">
        <v>7.4154852780806912</v>
      </c>
      <c r="R37" s="139">
        <v>8.6179049377018924</v>
      </c>
      <c r="S37" s="139">
        <v>4.6619649495485804</v>
      </c>
      <c r="T37" s="139">
        <v>3.5413303370312343</v>
      </c>
      <c r="U37" s="139">
        <v>-4.6315531961355294</v>
      </c>
      <c r="V37" s="139">
        <v>3.7014975439686904</v>
      </c>
      <c r="W37" s="139">
        <v>7.508052128240017E-2</v>
      </c>
      <c r="X37" s="139">
        <v>-0.2549990711101735</v>
      </c>
      <c r="Y37" s="139">
        <v>0.48723601678499762</v>
      </c>
      <c r="Z37" s="139">
        <v>3.5345300977078109</v>
      </c>
      <c r="AA37" s="139">
        <v>3.9688921215526474</v>
      </c>
      <c r="AB37" s="139">
        <v>2.705246381568438</v>
      </c>
      <c r="AC37" s="139">
        <v>-2.3091407434813305</v>
      </c>
      <c r="AD37" s="139">
        <v>-6.0825500699727257</v>
      </c>
      <c r="AE37" s="139">
        <v>-1.6670345299963141</v>
      </c>
      <c r="AF37" s="139">
        <v>-1.4432588158427073</v>
      </c>
      <c r="AG37" s="139">
        <v>1.1386133737823378</v>
      </c>
      <c r="AH37" s="139">
        <v>8.1577798284277812</v>
      </c>
      <c r="AI37" s="139">
        <v>3.868632466868771</v>
      </c>
      <c r="AJ37" s="139">
        <v>0.93515184828669717</v>
      </c>
      <c r="AK37" s="139">
        <v>-9.416228040194131</v>
      </c>
      <c r="AL37" s="139">
        <v>4.92056535447849</v>
      </c>
      <c r="AM37" s="139">
        <v>7.5751920188610766</v>
      </c>
      <c r="AN37" s="139">
        <v>0.3894986233829556</v>
      </c>
      <c r="AO37" s="139">
        <v>-1.1871868521446838</v>
      </c>
      <c r="AP37" s="139">
        <v>3.2090751666856709</v>
      </c>
      <c r="AQ37" s="139">
        <v>1.1615484723112468</v>
      </c>
      <c r="AR37" s="139">
        <v>3.6276549327340923</v>
      </c>
      <c r="AS37" s="139">
        <v>3.203101577064138</v>
      </c>
      <c r="AT37" s="139">
        <v>3.6264474920559175</v>
      </c>
      <c r="AU37" s="139">
        <v>2.5788164615182518</v>
      </c>
      <c r="AV37" s="139">
        <v>-3.5306044983014817</v>
      </c>
      <c r="AW37" s="139">
        <v>3.2000000000000028</v>
      </c>
      <c r="AX37" s="139">
        <v>4.2000000000000037</v>
      </c>
      <c r="AY37" s="139">
        <v>2.4999999999999911</v>
      </c>
      <c r="AZ37" s="139">
        <v>2.0999999999999908</v>
      </c>
      <c r="BA37" s="139">
        <v>2.2999999999999909</v>
      </c>
    </row>
    <row r="38" spans="1:53" s="139" customFormat="1" outlineLevel="1" x14ac:dyDescent="0.2">
      <c r="A38" s="96"/>
      <c r="B38" s="96"/>
      <c r="C38" s="96"/>
      <c r="D38" s="137"/>
      <c r="E38" s="137"/>
      <c r="F38" s="143" t="s">
        <v>445</v>
      </c>
      <c r="G38" s="153" t="s">
        <v>466</v>
      </c>
      <c r="I38" s="139">
        <v>-0.96175010165898689</v>
      </c>
      <c r="J38" s="139">
        <v>-0.97447970618703694</v>
      </c>
      <c r="K38" s="139">
        <v>-2.9639998782751475</v>
      </c>
      <c r="L38" s="139">
        <v>-0.74207357230219317</v>
      </c>
      <c r="M38" s="139">
        <v>2.366875589941686</v>
      </c>
      <c r="N38" s="139">
        <v>4.066420778098423</v>
      </c>
      <c r="O38" s="139">
        <v>5.1858113118011584</v>
      </c>
      <c r="P38" s="139">
        <v>8.5896857509410793</v>
      </c>
      <c r="Q38" s="139">
        <v>7.4950907999156158</v>
      </c>
      <c r="R38" s="139">
        <v>4.6052532255191236</v>
      </c>
      <c r="S38" s="139">
        <v>-0.56806537370215349</v>
      </c>
      <c r="T38" s="139">
        <v>-1.5525254665849975</v>
      </c>
      <c r="U38" s="139">
        <v>-5.4623248791736305</v>
      </c>
      <c r="V38" s="139">
        <v>1.6141659830504862</v>
      </c>
      <c r="W38" s="139">
        <v>1.4101800634795936</v>
      </c>
      <c r="X38" s="139">
        <v>0.68741524602866644</v>
      </c>
      <c r="Y38" s="139">
        <v>0.78583689825906244</v>
      </c>
      <c r="Z38" s="139">
        <v>6.4187345079686153</v>
      </c>
      <c r="AA38" s="139">
        <v>7.7035193344769048</v>
      </c>
      <c r="AB38" s="139">
        <v>6.8696389906728994</v>
      </c>
      <c r="AC38" s="139">
        <v>2.2968296834553703</v>
      </c>
      <c r="AD38" s="139">
        <v>-0.92409869431187008</v>
      </c>
      <c r="AE38" s="139">
        <v>1.9067618445806511</v>
      </c>
      <c r="AF38" s="139">
        <v>3.1690082732311664</v>
      </c>
      <c r="AG38" s="139">
        <v>2.9804835687188724</v>
      </c>
      <c r="AH38" s="139">
        <v>3.9243534492323873</v>
      </c>
      <c r="AI38" s="139">
        <v>5.5068694400669749</v>
      </c>
      <c r="AJ38" s="139">
        <v>0.67881682672359389</v>
      </c>
      <c r="AK38" s="139">
        <v>-8.9840365545010741</v>
      </c>
      <c r="AL38" s="139">
        <v>1.8762782766952757</v>
      </c>
      <c r="AM38" s="139">
        <v>2.168657981628308</v>
      </c>
      <c r="AN38" s="139">
        <v>0.35458434481472345</v>
      </c>
      <c r="AO38" s="139">
        <v>-0.72231020855226813</v>
      </c>
      <c r="AP38" s="139">
        <v>-1.2566265753100048E-2</v>
      </c>
      <c r="AQ38" s="139">
        <v>0.92746436270374488</v>
      </c>
      <c r="AR38" s="139">
        <v>2.5487224729108693</v>
      </c>
      <c r="AS38" s="139">
        <v>5.0049188897715924</v>
      </c>
      <c r="AT38" s="139">
        <v>3.3018424147393199</v>
      </c>
      <c r="AU38" s="139">
        <v>4.1021087343419804</v>
      </c>
      <c r="AV38" s="139">
        <v>-8.9174470442856091</v>
      </c>
      <c r="AW38" s="139">
        <v>10.7</v>
      </c>
      <c r="AX38" s="139">
        <v>3.6000000000000032</v>
      </c>
      <c r="AY38" s="139">
        <v>2.200000000000002</v>
      </c>
      <c r="AZ38" s="139">
        <v>1.8000000000000016</v>
      </c>
      <c r="BA38" s="139">
        <v>1.4999999999999902</v>
      </c>
    </row>
    <row r="39" spans="1:53" s="139" customFormat="1" outlineLevel="1" x14ac:dyDescent="0.2">
      <c r="A39" s="96"/>
      <c r="B39" s="96"/>
      <c r="C39" s="96"/>
      <c r="D39" s="137"/>
      <c r="E39" s="137"/>
      <c r="F39" s="143" t="s">
        <v>446</v>
      </c>
      <c r="G39" s="153" t="s">
        <v>467</v>
      </c>
      <c r="I39" s="167">
        <v>0</v>
      </c>
      <c r="J39" s="139">
        <v>-3.4927817280758555</v>
      </c>
      <c r="K39" s="139">
        <v>-1.0605282547053951</v>
      </c>
      <c r="L39" s="139">
        <v>3.9648869431782252</v>
      </c>
      <c r="M39" s="139">
        <v>1.1660263506327206</v>
      </c>
      <c r="N39" s="139">
        <v>3.024360520251812</v>
      </c>
      <c r="O39" s="139">
        <v>4.3192316182748991</v>
      </c>
      <c r="P39" s="139">
        <v>7.439940269664902</v>
      </c>
      <c r="Q39" s="139">
        <v>4.6129033456834501</v>
      </c>
      <c r="R39" s="139">
        <v>4.0468053966878248</v>
      </c>
      <c r="S39" s="139">
        <v>1.7961884341989309</v>
      </c>
      <c r="T39" s="139">
        <v>-2.0076536344701967</v>
      </c>
      <c r="U39" s="139">
        <v>-11.214930879992336</v>
      </c>
      <c r="V39" s="139">
        <v>1.2659691757322511</v>
      </c>
      <c r="W39" s="139">
        <v>7.3851307624957174</v>
      </c>
      <c r="X39" s="139">
        <v>2.0922400652274353</v>
      </c>
      <c r="Y39" s="139">
        <v>2.0774882635628877</v>
      </c>
      <c r="Z39" s="139">
        <v>3.8656348328939494</v>
      </c>
      <c r="AA39" s="139">
        <v>4.301776058741269</v>
      </c>
      <c r="AB39" s="139">
        <v>7.1525462047137278</v>
      </c>
      <c r="AC39" s="139">
        <v>2.5854717760723123</v>
      </c>
      <c r="AD39" s="139">
        <v>3.8357385253487752</v>
      </c>
      <c r="AE39" s="139">
        <v>-0.51416215502443352</v>
      </c>
      <c r="AF39" s="139">
        <v>1.2642581608528047</v>
      </c>
      <c r="AG39" s="139">
        <v>1.90056443486879</v>
      </c>
      <c r="AH39" s="139">
        <v>2.6971838345834609</v>
      </c>
      <c r="AI39" s="139">
        <v>1.2739019706078603</v>
      </c>
      <c r="AJ39" s="139">
        <v>-3.2307517894226923</v>
      </c>
      <c r="AK39" s="139">
        <v>-9.7839313053318158</v>
      </c>
      <c r="AL39" s="139">
        <v>-0.25352021226046073</v>
      </c>
      <c r="AM39" s="139">
        <v>-1.1717016303222305</v>
      </c>
      <c r="AN39" s="139">
        <v>-9.8529984132211474</v>
      </c>
      <c r="AO39" s="139">
        <v>-6.44569910328795</v>
      </c>
      <c r="AP39" s="139">
        <v>-2.1090410803288773</v>
      </c>
      <c r="AQ39" s="139">
        <v>1.5557513844011606</v>
      </c>
      <c r="AR39" s="139">
        <v>4.1547487689302498</v>
      </c>
      <c r="AS39" s="139">
        <v>3.3866344848393348</v>
      </c>
      <c r="AT39" s="139">
        <v>2.908600118055138</v>
      </c>
      <c r="AU39" s="139">
        <v>1.1181825505518495</v>
      </c>
      <c r="AV39" s="139">
        <v>-9.2232189805446225</v>
      </c>
      <c r="AW39" s="139">
        <v>14.999999999999991</v>
      </c>
      <c r="AX39" s="139">
        <v>9.0000000000000071</v>
      </c>
      <c r="AY39" s="139">
        <v>4.4999999999999929</v>
      </c>
      <c r="AZ39" s="139">
        <v>2.6399999999999979</v>
      </c>
      <c r="BA39" s="139">
        <v>1.4999999999999902</v>
      </c>
    </row>
    <row r="40" spans="1:53" s="139" customFormat="1" outlineLevel="1" x14ac:dyDescent="0.2">
      <c r="A40" s="96"/>
      <c r="B40" s="96"/>
      <c r="C40" s="96"/>
      <c r="D40" s="137"/>
      <c r="E40" s="137"/>
      <c r="F40" s="143" t="s">
        <v>447</v>
      </c>
      <c r="G40" s="153" t="s">
        <v>468</v>
      </c>
      <c r="I40" s="139">
        <v>-6.6394002152005633</v>
      </c>
      <c r="J40" s="139">
        <v>5.1436007063853539</v>
      </c>
      <c r="K40" s="139">
        <v>7.2310031469891234</v>
      </c>
      <c r="L40" s="139">
        <v>6.4389192991712418</v>
      </c>
      <c r="M40" s="139">
        <v>2.0002891486637253</v>
      </c>
      <c r="N40" s="139">
        <v>-1.2771708867807985</v>
      </c>
      <c r="O40" s="139">
        <v>12.397512088317786</v>
      </c>
      <c r="P40" s="139">
        <v>15.475750566831348</v>
      </c>
      <c r="Q40" s="139">
        <v>4.8509821273368114</v>
      </c>
      <c r="R40" s="139">
        <v>-2.5595038488638089</v>
      </c>
      <c r="S40" s="139">
        <v>-7.9474884961911911</v>
      </c>
      <c r="T40" s="139">
        <v>-1.6180998668386071</v>
      </c>
      <c r="U40" s="139">
        <v>0.76087188574112119</v>
      </c>
      <c r="V40" s="139">
        <v>1.5954268667341953</v>
      </c>
      <c r="W40" s="139">
        <v>-0.47215455971170162</v>
      </c>
      <c r="X40" s="139">
        <v>4.6676724499203681</v>
      </c>
      <c r="Y40" s="139">
        <v>-1.5683181319517292</v>
      </c>
      <c r="Z40" s="139">
        <v>7.7977229184716945</v>
      </c>
      <c r="AA40" s="139">
        <v>1.8886008505307306</v>
      </c>
      <c r="AB40" s="139">
        <v>4.500474045982461</v>
      </c>
      <c r="AC40" s="139">
        <v>1.5476595503388202</v>
      </c>
      <c r="AD40" s="139">
        <v>2.604917374840765</v>
      </c>
      <c r="AE40" s="139">
        <v>2.6813016370804021</v>
      </c>
      <c r="AF40" s="139">
        <v>1.4035285310154411</v>
      </c>
      <c r="AG40" s="139">
        <v>4.2777481959630048</v>
      </c>
      <c r="AH40" s="139">
        <v>3.1994210780228904</v>
      </c>
      <c r="AI40" s="139">
        <v>3.9620310417785909</v>
      </c>
      <c r="AJ40" s="139">
        <v>-4.3947220121525632</v>
      </c>
      <c r="AK40" s="139">
        <v>-11.900020767924547</v>
      </c>
      <c r="AL40" s="139">
        <v>4.079191857562825</v>
      </c>
      <c r="AM40" s="139">
        <v>-1.0255436647115035</v>
      </c>
      <c r="AN40" s="139">
        <v>1.9057586689640305</v>
      </c>
      <c r="AO40" s="139">
        <v>3.717781483744198</v>
      </c>
      <c r="AP40" s="139">
        <v>6.9652596689304902</v>
      </c>
      <c r="AQ40" s="139">
        <v>5.3225340751125838</v>
      </c>
      <c r="AR40" s="139">
        <v>4.4481813300172535</v>
      </c>
      <c r="AS40" s="139">
        <v>2.7648422892612601</v>
      </c>
      <c r="AT40" s="139">
        <v>0.38495261817810267</v>
      </c>
      <c r="AU40" s="139">
        <v>1.5331187753935049</v>
      </c>
      <c r="AV40" s="139">
        <v>-8.7771962365730261</v>
      </c>
      <c r="AW40" s="139">
        <v>7.9109778153141574</v>
      </c>
      <c r="AX40" s="139">
        <v>12.99726834199031</v>
      </c>
      <c r="AY40" s="139">
        <v>4.7912539943428589</v>
      </c>
      <c r="AZ40" s="139">
        <v>3.3657358511198998</v>
      </c>
      <c r="BA40" s="139">
        <v>3.2084410319162204</v>
      </c>
    </row>
    <row r="41" spans="1:53" s="42" customFormat="1" x14ac:dyDescent="0.2">
      <c r="A41" s="37" t="s">
        <v>442</v>
      </c>
      <c r="B41" s="37" t="s">
        <v>1457</v>
      </c>
      <c r="C41" s="37" t="s">
        <v>1458</v>
      </c>
      <c r="D41" s="38"/>
      <c r="E41" s="38"/>
      <c r="F41" s="15" t="s">
        <v>1677</v>
      </c>
      <c r="G41" s="13" t="s">
        <v>1101</v>
      </c>
      <c r="H41" s="45" t="s">
        <v>1536</v>
      </c>
      <c r="I41" s="46" t="str">
        <f t="shared" ref="I41:R41" si="12">IF(AND(ISNUMBER(I844),ISNUMBER(H844)),((I844/H844)-1)*100,"–")</f>
        <v>–</v>
      </c>
      <c r="J41" s="46">
        <f t="shared" si="12"/>
        <v>57.71484358635395</v>
      </c>
      <c r="K41" s="46">
        <f t="shared" si="12"/>
        <v>-41.852686536080427</v>
      </c>
      <c r="L41" s="46">
        <f t="shared" si="12"/>
        <v>-103.95075667775953</v>
      </c>
      <c r="M41" s="46">
        <f t="shared" si="12"/>
        <v>2690.0541091434147</v>
      </c>
      <c r="N41" s="46">
        <f t="shared" si="12"/>
        <v>13.138069153378385</v>
      </c>
      <c r="O41" s="46">
        <f t="shared" si="12"/>
        <v>10.829526518123878</v>
      </c>
      <c r="P41" s="46">
        <f t="shared" si="12"/>
        <v>23.059765374937236</v>
      </c>
      <c r="Q41" s="46">
        <f t="shared" si="12"/>
        <v>19.310396984911769</v>
      </c>
      <c r="R41" s="46">
        <f t="shared" si="12"/>
        <v>18.359048792436528</v>
      </c>
      <c r="S41" s="46">
        <f t="shared" ref="S41:BA41" si="13">IF(AND(ISNUMBER(S844),ISNUMBER(R844)),((S844/R844)-1)*100,"–")</f>
        <v>2.4895594059195281</v>
      </c>
      <c r="T41" s="46">
        <f t="shared" si="13"/>
        <v>-0.84735020301653918</v>
      </c>
      <c r="U41" s="46">
        <f t="shared" si="13"/>
        <v>-6.1223062939971822</v>
      </c>
      <c r="V41" s="46">
        <f t="shared" si="13"/>
        <v>5.3271256746116658</v>
      </c>
      <c r="W41" s="46">
        <f t="shared" si="13"/>
        <v>2.8517093457142151</v>
      </c>
      <c r="X41" s="46">
        <f t="shared" si="13"/>
        <v>-1.9131559061337455</v>
      </c>
      <c r="Y41" s="46">
        <f t="shared" si="13"/>
        <v>1.4437102639004218</v>
      </c>
      <c r="Z41" s="46">
        <f t="shared" si="13"/>
        <v>6.0301188817896589</v>
      </c>
      <c r="AA41" s="46">
        <f>IF(AND(ISNUMBER(AA844),ISNUMBER(Z844)),((AA844/Z844)-1)*100,"–")</f>
        <v>4.4114963063403012</v>
      </c>
      <c r="AB41" s="46">
        <f>IF(AND(ISNUMBER(AB844),ISNUMBER(AA844)),((AB844/AA844)-1)*100,"–")</f>
        <v>5.6551225532038618</v>
      </c>
      <c r="AC41" s="46">
        <f>IF(AND(ISNUMBER(AC844),ISNUMBER(AB844)),((AC844/AB844)-1)*100,"–")</f>
        <v>3.8407031464182673E-2</v>
      </c>
      <c r="AD41" s="46">
        <f>IF(AND(ISNUMBER(AD844),ISNUMBER(AC844)),((AD844/AC844)-1)*100,"–")</f>
        <v>-1.9671280623413057</v>
      </c>
      <c r="AE41" s="46">
        <f t="shared" si="13"/>
        <v>0.6211169137792405</v>
      </c>
      <c r="AF41" s="46">
        <f t="shared" si="13"/>
        <v>0.67930414136139206</v>
      </c>
      <c r="AG41" s="46">
        <f t="shared" si="13"/>
        <v>1.6253328710285508</v>
      </c>
      <c r="AH41" s="46">
        <f t="shared" si="13"/>
        <v>5.7192666225141187</v>
      </c>
      <c r="AI41" s="46">
        <f t="shared" si="13"/>
        <v>4.8374112830516403</v>
      </c>
      <c r="AJ41" s="46">
        <f t="shared" si="13"/>
        <v>-2.1552240341560225</v>
      </c>
      <c r="AK41" s="46">
        <f t="shared" si="13"/>
        <v>-15.76622499002699</v>
      </c>
      <c r="AL41" s="46">
        <f t="shared" si="13"/>
        <v>8.6210923693971431</v>
      </c>
      <c r="AM41" s="46">
        <f t="shared" si="13"/>
        <v>5.090747504723625</v>
      </c>
      <c r="AN41" s="46">
        <f t="shared" si="13"/>
        <v>-5.6186050583830971</v>
      </c>
      <c r="AO41" s="46">
        <f t="shared" si="13"/>
        <v>0.75291033416675646</v>
      </c>
      <c r="AP41" s="46">
        <f t="shared" si="13"/>
        <v>4.2675754599116988</v>
      </c>
      <c r="AQ41" s="46">
        <f t="shared" si="13"/>
        <v>0.9302742650615814</v>
      </c>
      <c r="AR41" s="46">
        <f t="shared" si="13"/>
        <v>3.4061831749756299</v>
      </c>
      <c r="AS41" s="46">
        <f t="shared" si="13"/>
        <v>5.4588152087269082</v>
      </c>
      <c r="AT41" s="46">
        <f t="shared" si="13"/>
        <v>1.6422188341214339</v>
      </c>
      <c r="AU41" s="46">
        <f t="shared" si="13"/>
        <v>0.83158314092366403</v>
      </c>
      <c r="AV41" s="46">
        <f t="shared" si="13"/>
        <v>-9.4547856141163571</v>
      </c>
      <c r="AW41" s="47">
        <f t="shared" si="13"/>
        <v>10.856788077221458</v>
      </c>
      <c r="AX41" s="47">
        <f t="shared" si="13"/>
        <v>7.3874357282122105</v>
      </c>
      <c r="AY41" s="47">
        <f t="shared" si="13"/>
        <v>3.235574900135596</v>
      </c>
      <c r="AZ41" s="47">
        <f t="shared" si="13"/>
        <v>2.4093639040926318</v>
      </c>
      <c r="BA41" s="47">
        <f t="shared" si="13"/>
        <v>2.1291144107824511</v>
      </c>
    </row>
    <row r="42" spans="1:53" s="43" customFormat="1" x14ac:dyDescent="0.2">
      <c r="A42" s="37" t="s">
        <v>442</v>
      </c>
      <c r="B42" s="37" t="s">
        <v>1678</v>
      </c>
      <c r="C42" s="37"/>
      <c r="D42" s="38"/>
      <c r="E42" s="38"/>
      <c r="F42" s="39" t="s">
        <v>274</v>
      </c>
      <c r="G42" s="13" t="s">
        <v>1102</v>
      </c>
      <c r="H42" s="45" t="s">
        <v>1536</v>
      </c>
      <c r="I42" s="45" t="s">
        <v>1536</v>
      </c>
      <c r="J42" s="45" t="s">
        <v>1536</v>
      </c>
      <c r="K42" s="45" t="s">
        <v>1536</v>
      </c>
      <c r="L42" s="45" t="s">
        <v>1536</v>
      </c>
      <c r="M42" s="45" t="s">
        <v>1536</v>
      </c>
      <c r="N42" s="45" t="s">
        <v>1536</v>
      </c>
      <c r="O42" s="45" t="s">
        <v>1536</v>
      </c>
      <c r="P42" s="45" t="s">
        <v>1536</v>
      </c>
      <c r="Q42" s="45" t="s">
        <v>1536</v>
      </c>
      <c r="R42" s="45" t="s">
        <v>1536</v>
      </c>
      <c r="S42" s="45" t="s">
        <v>1536</v>
      </c>
      <c r="T42" s="45" t="s">
        <v>1536</v>
      </c>
      <c r="U42" s="45" t="s">
        <v>1536</v>
      </c>
      <c r="V42" s="45" t="s">
        <v>1536</v>
      </c>
      <c r="W42" s="45" t="s">
        <v>1536</v>
      </c>
      <c r="X42" s="45" t="s">
        <v>1536</v>
      </c>
      <c r="Y42" s="45" t="s">
        <v>1536</v>
      </c>
      <c r="Z42" s="45" t="s">
        <v>1536</v>
      </c>
      <c r="AA42" s="45" t="s">
        <v>1536</v>
      </c>
      <c r="AB42" s="45" t="s">
        <v>1536</v>
      </c>
      <c r="AC42" s="45" t="s">
        <v>1536</v>
      </c>
      <c r="AD42" s="45" t="s">
        <v>1536</v>
      </c>
      <c r="AE42" s="45" t="s">
        <v>1536</v>
      </c>
      <c r="AF42" s="45" t="s">
        <v>1536</v>
      </c>
      <c r="AG42" s="45" t="s">
        <v>1536</v>
      </c>
      <c r="AH42" s="45" t="s">
        <v>1536</v>
      </c>
      <c r="AI42" s="45" t="s">
        <v>1536</v>
      </c>
      <c r="AJ42" s="45" t="s">
        <v>1536</v>
      </c>
      <c r="AK42" s="45" t="s">
        <v>1536</v>
      </c>
      <c r="AL42" s="45" t="s">
        <v>1536</v>
      </c>
      <c r="AM42" s="45" t="s">
        <v>1536</v>
      </c>
      <c r="AN42" s="45" t="s">
        <v>1536</v>
      </c>
      <c r="AO42" s="45" t="s">
        <v>1536</v>
      </c>
      <c r="AP42" s="45" t="s">
        <v>1536</v>
      </c>
      <c r="AQ42" s="45" t="s">
        <v>1536</v>
      </c>
      <c r="AR42" s="45" t="s">
        <v>1536</v>
      </c>
      <c r="AS42" s="45" t="s">
        <v>1536</v>
      </c>
      <c r="AT42" s="45" t="s">
        <v>1536</v>
      </c>
      <c r="AU42" s="45" t="s">
        <v>1536</v>
      </c>
      <c r="AV42" s="45" t="s">
        <v>1536</v>
      </c>
      <c r="AW42" s="48" t="s">
        <v>1536</v>
      </c>
      <c r="AX42" s="48" t="s">
        <v>1536</v>
      </c>
      <c r="AY42" s="48" t="s">
        <v>1536</v>
      </c>
      <c r="AZ42" s="48" t="s">
        <v>1536</v>
      </c>
      <c r="BA42" s="48" t="s">
        <v>1536</v>
      </c>
    </row>
    <row r="43" spans="1:53" s="145" customFormat="1" outlineLevel="1" x14ac:dyDescent="0.2">
      <c r="A43" s="96"/>
      <c r="B43" s="96"/>
      <c r="C43" s="96"/>
      <c r="D43" s="137"/>
      <c r="E43" s="137"/>
      <c r="F43" s="143" t="s">
        <v>444</v>
      </c>
      <c r="G43" s="153" t="s">
        <v>469</v>
      </c>
      <c r="I43" s="145">
        <v>7.1825607810914072</v>
      </c>
      <c r="J43" s="145">
        <v>3.3280721533258228</v>
      </c>
      <c r="K43" s="145">
        <v>-0.66774320254877617</v>
      </c>
      <c r="L43" s="145">
        <v>9.6792618629174108</v>
      </c>
      <c r="M43" s="145">
        <v>8.0398990505948795</v>
      </c>
      <c r="N43" s="145">
        <v>-1.4238042269187901</v>
      </c>
      <c r="O43" s="145">
        <v>0.35733092605130246</v>
      </c>
      <c r="P43" s="145">
        <v>4.9848206588958499</v>
      </c>
      <c r="Q43" s="145">
        <v>10.724358287815484</v>
      </c>
      <c r="R43" s="145">
        <v>12.397227148154144</v>
      </c>
      <c r="S43" s="145">
        <v>22.052495697074015</v>
      </c>
      <c r="T43" s="145">
        <v>-1.2431517715494556</v>
      </c>
      <c r="U43" s="145">
        <v>-6.0150309732101785</v>
      </c>
      <c r="V43" s="145">
        <v>7.999971639208181</v>
      </c>
      <c r="W43" s="145">
        <v>6.899744480828085</v>
      </c>
      <c r="X43" s="145">
        <v>6.0573081199188028</v>
      </c>
      <c r="Y43" s="145">
        <v>12.369684898596645</v>
      </c>
      <c r="Z43" s="145">
        <v>7.0948018873584484</v>
      </c>
      <c r="AA43" s="145">
        <v>4.9350323957305653</v>
      </c>
      <c r="AB43" s="145">
        <v>14.480863801967359</v>
      </c>
      <c r="AC43" s="145">
        <v>6.0681465400519885</v>
      </c>
      <c r="AD43" s="145">
        <v>4.236865706868076</v>
      </c>
      <c r="AE43" s="145">
        <v>1.7912115082826086</v>
      </c>
      <c r="AF43" s="145">
        <v>10.395706606956544</v>
      </c>
      <c r="AG43" s="145">
        <v>6.9971710528588416</v>
      </c>
      <c r="AH43" s="145">
        <v>12.834726274138109</v>
      </c>
      <c r="AI43" s="145">
        <v>9.2454059361693375</v>
      </c>
      <c r="AJ43" s="145">
        <v>1.2798238547538476</v>
      </c>
      <c r="AK43" s="145">
        <v>-14.276532131463181</v>
      </c>
      <c r="AL43" s="145">
        <v>14.034329719225314</v>
      </c>
      <c r="AM43" s="145">
        <v>8.526097543598766</v>
      </c>
      <c r="AN43" s="145">
        <v>3.564733503568096</v>
      </c>
      <c r="AO43" s="145">
        <v>1.1891171247614629</v>
      </c>
      <c r="AP43" s="145">
        <v>4.6812995103976629</v>
      </c>
      <c r="AQ43" s="145">
        <v>4.8741982904912051</v>
      </c>
      <c r="AR43" s="145">
        <v>2.29376117158544</v>
      </c>
      <c r="AS43" s="145">
        <v>5.4060593826569692</v>
      </c>
      <c r="AT43" s="145">
        <v>2.4504774581551425</v>
      </c>
      <c r="AU43" s="145">
        <v>0.97808557948355634</v>
      </c>
      <c r="AV43" s="145">
        <v>-10.157989134804524</v>
      </c>
      <c r="AW43" s="145">
        <v>8.815454842754388</v>
      </c>
      <c r="AX43" s="145">
        <v>4.200598835642344</v>
      </c>
      <c r="AY43" s="145">
        <v>2.8508437550674781</v>
      </c>
      <c r="AZ43" s="145">
        <v>3.2694258567308676</v>
      </c>
      <c r="BA43" s="145">
        <v>2.9170117390712624</v>
      </c>
    </row>
    <row r="44" spans="1:53" s="145" customFormat="1" outlineLevel="1" x14ac:dyDescent="0.2">
      <c r="A44" s="96"/>
      <c r="B44" s="96"/>
      <c r="C44" s="96"/>
      <c r="D44" s="137"/>
      <c r="E44" s="137"/>
      <c r="F44" s="143" t="s">
        <v>445</v>
      </c>
      <c r="G44" s="153" t="s">
        <v>470</v>
      </c>
      <c r="I44" s="145">
        <v>4.958096388260369</v>
      </c>
      <c r="J44" s="145">
        <v>-1.1797060218112887</v>
      </c>
      <c r="K44" s="145">
        <v>4.8519279120204262</v>
      </c>
      <c r="L44" s="145">
        <v>6.8715564423129649</v>
      </c>
      <c r="M44" s="145">
        <v>2.1934857697468058</v>
      </c>
      <c r="N44" s="145">
        <v>-1.0491795951887539</v>
      </c>
      <c r="O44" s="145">
        <v>2.8077168457364854</v>
      </c>
      <c r="P44" s="145">
        <v>8.2991015530610834</v>
      </c>
      <c r="Q44" s="145">
        <v>9.9359039370398037</v>
      </c>
      <c r="R44" s="145">
        <v>4.2652607496379114</v>
      </c>
      <c r="S44" s="145">
        <v>6.1390431108850008</v>
      </c>
      <c r="T44" s="145">
        <v>5.8123056660081218</v>
      </c>
      <c r="U44" s="145">
        <v>0.35648587646286423</v>
      </c>
      <c r="V44" s="145">
        <v>8.2344213649851561</v>
      </c>
      <c r="W44" s="145">
        <v>9.0356879938785273</v>
      </c>
      <c r="X44" s="145">
        <v>4.2482214542999497</v>
      </c>
      <c r="Y44" s="145">
        <v>12.938361408882093</v>
      </c>
      <c r="Z44" s="145">
        <v>8.8176635762188038</v>
      </c>
      <c r="AA44" s="145">
        <v>4.8280409544972924</v>
      </c>
      <c r="AB44" s="145">
        <v>13.284597058983771</v>
      </c>
      <c r="AC44" s="145">
        <v>3.2372936932998142</v>
      </c>
      <c r="AD44" s="145">
        <v>1.9364374209914326</v>
      </c>
      <c r="AE44" s="145">
        <v>-0.95699246371030444</v>
      </c>
      <c r="AF44" s="145">
        <v>4.8345522308236077</v>
      </c>
      <c r="AG44" s="145">
        <v>4.1088490901233898</v>
      </c>
      <c r="AH44" s="145">
        <v>6.2613137171253719</v>
      </c>
      <c r="AI44" s="145">
        <v>2.8831634323081445</v>
      </c>
      <c r="AJ44" s="145">
        <v>1.4237702843322708E-2</v>
      </c>
      <c r="AK44" s="145">
        <v>-10.600306154908768</v>
      </c>
      <c r="AL44" s="145">
        <v>8.3085960076905163</v>
      </c>
      <c r="AM44" s="145">
        <v>6.6075920877333827</v>
      </c>
      <c r="AN44" s="145">
        <v>3.1446540880503138</v>
      </c>
      <c r="AO44" s="145">
        <v>2.0699354259378966</v>
      </c>
      <c r="AP44" s="145">
        <v>3.2756211632134269</v>
      </c>
      <c r="AQ44" s="145">
        <v>4.4444896815119206</v>
      </c>
      <c r="AR44" s="145">
        <v>1.7428942389286828</v>
      </c>
      <c r="AS44" s="145">
        <v>4.6257178180982184</v>
      </c>
      <c r="AT44" s="145">
        <v>4.603878818608198</v>
      </c>
      <c r="AU44" s="145">
        <v>1.5006099383598759</v>
      </c>
      <c r="AV44" s="145">
        <v>-16.123781742352183</v>
      </c>
      <c r="AW44" s="145">
        <v>8.7026467571783108</v>
      </c>
      <c r="AX44" s="145">
        <v>5.8487154213903603</v>
      </c>
      <c r="AY44" s="145">
        <v>4.6957377882488105</v>
      </c>
      <c r="AZ44" s="145">
        <v>3.9714208704229259</v>
      </c>
      <c r="BA44" s="145">
        <v>3.7093593460922225</v>
      </c>
    </row>
    <row r="45" spans="1:53" s="145" customFormat="1" outlineLevel="1" x14ac:dyDescent="0.2">
      <c r="A45" s="96"/>
      <c r="B45" s="96"/>
      <c r="C45" s="96"/>
      <c r="D45" s="137"/>
      <c r="E45" s="137"/>
      <c r="F45" s="143" t="s">
        <v>446</v>
      </c>
      <c r="G45" s="153" t="s">
        <v>471</v>
      </c>
      <c r="I45" s="165">
        <v>2.0368035751703633</v>
      </c>
      <c r="J45" s="145">
        <v>-1.5796748940016037</v>
      </c>
      <c r="K45" s="145">
        <v>4.3539031850746257</v>
      </c>
      <c r="L45" s="145">
        <v>7.3907276197871408</v>
      </c>
      <c r="M45" s="145">
        <v>3.8308820428157198</v>
      </c>
      <c r="N45" s="145">
        <v>2.0977803568837938</v>
      </c>
      <c r="O45" s="145">
        <v>3.1954075252927261</v>
      </c>
      <c r="P45" s="145">
        <v>5.5094127625824774</v>
      </c>
      <c r="Q45" s="145">
        <v>9.0267011197243683</v>
      </c>
      <c r="R45" s="145">
        <v>6.4048607420388093</v>
      </c>
      <c r="S45" s="145">
        <v>-0.98814762817570623</v>
      </c>
      <c r="T45" s="145">
        <v>6.755196829638499</v>
      </c>
      <c r="U45" s="145">
        <v>8.7721688193374447</v>
      </c>
      <c r="V45" s="145">
        <v>10.25643032703476</v>
      </c>
      <c r="W45" s="145">
        <v>12.953207863293969</v>
      </c>
      <c r="X45" s="145">
        <v>1.336874027749424</v>
      </c>
      <c r="Y45" s="145">
        <v>5.2084140929544498</v>
      </c>
      <c r="Z45" s="145">
        <v>2.4421230110772463</v>
      </c>
      <c r="AA45" s="145">
        <v>-1.3100687980341807</v>
      </c>
      <c r="AB45" s="145">
        <v>12.894986967398081</v>
      </c>
      <c r="AC45" s="145">
        <v>2.2964045721487247</v>
      </c>
      <c r="AD45" s="145">
        <v>-2.4960490373788891</v>
      </c>
      <c r="AE45" s="145">
        <v>-1.5734596174709181</v>
      </c>
      <c r="AF45" s="145">
        <v>5.4132403154610653</v>
      </c>
      <c r="AG45" s="145">
        <v>4.0973747254940962</v>
      </c>
      <c r="AH45" s="145">
        <v>8.6378880900610966</v>
      </c>
      <c r="AI45" s="145">
        <v>5.5661108058547404</v>
      </c>
      <c r="AJ45" s="145">
        <v>-3.4371178628539112</v>
      </c>
      <c r="AK45" s="145">
        <v>-17.595551052923252</v>
      </c>
      <c r="AL45" s="145">
        <v>11.263853899319365</v>
      </c>
      <c r="AM45" s="145">
        <v>6.2883221932866773</v>
      </c>
      <c r="AN45" s="145">
        <v>1.7333028270851036</v>
      </c>
      <c r="AO45" s="145">
        <v>0.59936591671325701</v>
      </c>
      <c r="AP45" s="145">
        <v>2.3287008197877768</v>
      </c>
      <c r="AQ45" s="145">
        <v>4.1308027438287098</v>
      </c>
      <c r="AR45" s="145">
        <v>1.9275542691161496</v>
      </c>
      <c r="AS45" s="145">
        <v>6.0641971558525576</v>
      </c>
      <c r="AT45" s="145">
        <v>1.6103900019029949</v>
      </c>
      <c r="AU45" s="145">
        <v>1.8906409933097112</v>
      </c>
      <c r="AV45" s="145">
        <v>-14.505790887450775</v>
      </c>
      <c r="AW45" s="145">
        <v>11.197699066223699</v>
      </c>
      <c r="AX45" s="145">
        <v>6.5336290173435119</v>
      </c>
      <c r="AY45" s="145">
        <v>3.7461077130464204</v>
      </c>
      <c r="AZ45" s="145">
        <v>3.1492600038419916</v>
      </c>
      <c r="BA45" s="145">
        <v>2.5494317665217814</v>
      </c>
    </row>
    <row r="46" spans="1:53" s="145" customFormat="1" outlineLevel="1" x14ac:dyDescent="0.2">
      <c r="A46" s="96"/>
      <c r="B46" s="96"/>
      <c r="C46" s="96"/>
      <c r="D46" s="137"/>
      <c r="E46" s="137"/>
      <c r="F46" s="143" t="s">
        <v>447</v>
      </c>
      <c r="G46" s="153" t="s">
        <v>472</v>
      </c>
      <c r="I46" s="145">
        <v>-0.69826890031756683</v>
      </c>
      <c r="J46" s="145">
        <v>0.82119075717088652</v>
      </c>
      <c r="K46" s="145">
        <v>1.7230086241403209</v>
      </c>
      <c r="L46" s="145">
        <v>6.4229372730687295</v>
      </c>
      <c r="M46" s="145">
        <v>5.5893557422969309</v>
      </c>
      <c r="N46" s="145">
        <v>3.9490229577083591</v>
      </c>
      <c r="O46" s="145">
        <v>6.2275418538178862</v>
      </c>
      <c r="P46" s="145">
        <v>0.86199854892106131</v>
      </c>
      <c r="Q46" s="145">
        <v>4.6080556415692087</v>
      </c>
      <c r="R46" s="145">
        <v>5.2288831812303149</v>
      </c>
      <c r="S46" s="145">
        <v>-0.15925909897432922</v>
      </c>
      <c r="T46" s="145">
        <v>4.3228927360837943</v>
      </c>
      <c r="U46" s="145">
        <v>4.260101797029181</v>
      </c>
      <c r="V46" s="145">
        <v>8.8929892240005017</v>
      </c>
      <c r="W46" s="145">
        <v>9.0889794066087539</v>
      </c>
      <c r="X46" s="145">
        <v>7.097806614376112</v>
      </c>
      <c r="Y46" s="145">
        <v>12.295017776872829</v>
      </c>
      <c r="Z46" s="145">
        <v>2.6522727589717743</v>
      </c>
      <c r="AA46" s="145">
        <v>2.7995097732837371</v>
      </c>
      <c r="AB46" s="145">
        <v>8.9324468999061537</v>
      </c>
      <c r="AC46" s="145">
        <v>2.1881354862819835</v>
      </c>
      <c r="AD46" s="145">
        <v>1.0812081604738122</v>
      </c>
      <c r="AE46" s="145">
        <v>2.3286409682936382</v>
      </c>
      <c r="AF46" s="145">
        <v>4.6571373470962074</v>
      </c>
      <c r="AG46" s="145">
        <v>7.8939921422037429</v>
      </c>
      <c r="AH46" s="145">
        <v>12.721871835848386</v>
      </c>
      <c r="AI46" s="145">
        <v>-2.0125935906523895</v>
      </c>
      <c r="AJ46" s="145">
        <v>0.39189987685250838</v>
      </c>
      <c r="AK46" s="145">
        <v>-8.3877296563863784</v>
      </c>
      <c r="AL46" s="145">
        <v>5.8232509732104587</v>
      </c>
      <c r="AM46" s="145">
        <v>7.2242921718079112</v>
      </c>
      <c r="AN46" s="145">
        <v>0.64135241397922371</v>
      </c>
      <c r="AO46" s="145">
        <v>0.85529555894792164</v>
      </c>
      <c r="AP46" s="145">
        <v>0.2356445382079464</v>
      </c>
      <c r="AQ46" s="145">
        <v>2.7994153942707989</v>
      </c>
      <c r="AR46" s="145">
        <v>2.7408904014867952</v>
      </c>
      <c r="AS46" s="145">
        <v>5.4079297699598516</v>
      </c>
      <c r="AT46" s="145">
        <v>3.0301661779385647</v>
      </c>
      <c r="AU46" s="145">
        <v>2.6579464057641999</v>
      </c>
      <c r="AV46" s="145">
        <v>-16.412735244837208</v>
      </c>
      <c r="AW46" s="145">
        <v>5.4587781242106281</v>
      </c>
      <c r="AX46" s="145">
        <v>10.610645104180394</v>
      </c>
      <c r="AY46" s="145">
        <v>1.9603460042156629</v>
      </c>
      <c r="AZ46" s="145">
        <v>2.3234278852011681</v>
      </c>
      <c r="BA46" s="145">
        <v>2.7069514445944742</v>
      </c>
    </row>
    <row r="47" spans="1:53" s="42" customFormat="1" x14ac:dyDescent="0.2">
      <c r="A47" s="37" t="s">
        <v>442</v>
      </c>
      <c r="B47" s="37" t="s">
        <v>1679</v>
      </c>
      <c r="C47" s="37" t="s">
        <v>1459</v>
      </c>
      <c r="D47" s="38"/>
      <c r="E47" s="38"/>
      <c r="F47" s="12" t="s">
        <v>1680</v>
      </c>
      <c r="G47" s="162" t="s">
        <v>1103</v>
      </c>
      <c r="H47" s="45" t="s">
        <v>1536</v>
      </c>
      <c r="I47" s="46">
        <f t="shared" ref="I47:BA47" si="14">IF(AND(ISNUMBER(I849),ISNUMBER(H849)),((I849/H849)-1)*100,"–")</f>
        <v>4.0891850074515013</v>
      </c>
      <c r="J47" s="46">
        <f t="shared" si="14"/>
        <v>1.1313586119185759</v>
      </c>
      <c r="K47" s="46">
        <f t="shared" si="14"/>
        <v>1.6990391620487655</v>
      </c>
      <c r="L47" s="46">
        <f t="shared" si="14"/>
        <v>7.9901586435711325</v>
      </c>
      <c r="M47" s="46">
        <f t="shared" si="14"/>
        <v>5.649354422803432</v>
      </c>
      <c r="N47" s="46">
        <f t="shared" si="14"/>
        <v>0.23601073962029595</v>
      </c>
      <c r="O47" s="46">
        <f t="shared" si="14"/>
        <v>2.5641708976373634</v>
      </c>
      <c r="P47" s="46">
        <f t="shared" si="14"/>
        <v>4.9171202987655427</v>
      </c>
      <c r="Q47" s="46">
        <f t="shared" si="14"/>
        <v>9.0018393669620842</v>
      </c>
      <c r="R47" s="46">
        <f t="shared" si="14"/>
        <v>8.1412599519844253</v>
      </c>
      <c r="S47" s="46">
        <f t="shared" si="14"/>
        <v>9.2566201212820332</v>
      </c>
      <c r="T47" s="46">
        <f t="shared" si="14"/>
        <v>2.8025843611749979</v>
      </c>
      <c r="U47" s="46">
        <f t="shared" si="14"/>
        <v>2.1658866606966143E-2</v>
      </c>
      <c r="V47" s="46">
        <f t="shared" si="14"/>
        <v>8.6340645756172396</v>
      </c>
      <c r="W47" s="46">
        <f t="shared" si="14"/>
        <v>8.9427753402036458</v>
      </c>
      <c r="X47" s="46">
        <f t="shared" si="14"/>
        <v>4.9224162047742492</v>
      </c>
      <c r="Y47" s="46">
        <f t="shared" si="14"/>
        <v>11.082850727089145</v>
      </c>
      <c r="Z47" s="46">
        <f t="shared" si="14"/>
        <v>5.5993561011449922</v>
      </c>
      <c r="AA47" s="46">
        <f t="shared" si="14"/>
        <v>3.3056054019470205</v>
      </c>
      <c r="AB47" s="46">
        <f t="shared" si="14"/>
        <v>12.528616729163611</v>
      </c>
      <c r="AC47" s="46">
        <f t="shared" si="14"/>
        <v>3.8150197568022737</v>
      </c>
      <c r="AD47" s="46">
        <f t="shared" si="14"/>
        <v>1.8034168742640855</v>
      </c>
      <c r="AE47" s="46">
        <f t="shared" si="14"/>
        <v>0.74389071144564944</v>
      </c>
      <c r="AF47" s="46">
        <f t="shared" si="14"/>
        <v>6.9777577882903286</v>
      </c>
      <c r="AG47" s="46">
        <f t="shared" si="14"/>
        <v>6.0792233417511277</v>
      </c>
      <c r="AH47" s="46">
        <f t="shared" si="14"/>
        <v>10.704409266988568</v>
      </c>
      <c r="AI47" s="46">
        <f t="shared" si="14"/>
        <v>4.705051955553019</v>
      </c>
      <c r="AJ47" s="46">
        <f t="shared" si="14"/>
        <v>2.3871563795996309E-2</v>
      </c>
      <c r="AK47" s="46">
        <f t="shared" si="14"/>
        <v>-12.846738328896311</v>
      </c>
      <c r="AL47" s="46">
        <f t="shared" si="14"/>
        <v>10.596978723535354</v>
      </c>
      <c r="AM47" s="46">
        <f t="shared" si="14"/>
        <v>7.5019892157090595</v>
      </c>
      <c r="AN47" s="46">
        <f t="shared" si="14"/>
        <v>2.5870183802735536</v>
      </c>
      <c r="AO47" s="46">
        <f t="shared" si="14"/>
        <v>1.2137493011463274</v>
      </c>
      <c r="AP47" s="46">
        <f t="shared" si="14"/>
        <v>3.1247628557068863</v>
      </c>
      <c r="AQ47" s="46">
        <f t="shared" si="14"/>
        <v>4.2623377352846381</v>
      </c>
      <c r="AR47" s="46">
        <f t="shared" si="14"/>
        <v>2.2085199489531693</v>
      </c>
      <c r="AS47" s="46">
        <f t="shared" si="14"/>
        <v>5.3425721465703013</v>
      </c>
      <c r="AT47" s="46">
        <f t="shared" si="14"/>
        <v>2.8840406939862229</v>
      </c>
      <c r="AU47" s="46">
        <f t="shared" si="14"/>
        <v>1.5547723807528113</v>
      </c>
      <c r="AV47" s="46">
        <f t="shared" si="14"/>
        <v>-13.315663980735138</v>
      </c>
      <c r="AW47" s="47">
        <f t="shared" si="14"/>
        <v>8.5093032843445151</v>
      </c>
      <c r="AX47" s="47">
        <f t="shared" si="14"/>
        <v>6.0824210585246785</v>
      </c>
      <c r="AY47" s="47">
        <f t="shared" si="14"/>
        <v>3.1947839477941997</v>
      </c>
      <c r="AZ47" s="47">
        <f t="shared" si="14"/>
        <v>3.2164616721874095</v>
      </c>
      <c r="BA47" s="47">
        <f t="shared" si="14"/>
        <v>2.9864475762825027</v>
      </c>
    </row>
    <row r="48" spans="1:53" s="139" customFormat="1" outlineLevel="1" x14ac:dyDescent="0.2">
      <c r="A48" s="96"/>
      <c r="B48" s="96"/>
      <c r="C48" s="96"/>
      <c r="D48" s="137"/>
      <c r="E48" s="137"/>
      <c r="F48" s="143" t="s">
        <v>444</v>
      </c>
      <c r="G48" s="154" t="s">
        <v>473</v>
      </c>
      <c r="I48" s="139">
        <v>-2.9122573118906758</v>
      </c>
      <c r="J48" s="139">
        <v>-1.0942797064755649</v>
      </c>
      <c r="K48" s="139">
        <v>2.4861159319680803</v>
      </c>
      <c r="L48" s="139">
        <v>5.8930612590491371</v>
      </c>
      <c r="M48" s="139">
        <v>4.5336425058969398</v>
      </c>
      <c r="N48" s="139">
        <v>2.9907828814013104</v>
      </c>
      <c r="O48" s="139">
        <v>4.3076237513461235</v>
      </c>
      <c r="P48" s="139">
        <v>4.8132720993983469</v>
      </c>
      <c r="Q48" s="139">
        <v>9.0350191909241993</v>
      </c>
      <c r="R48" s="139">
        <v>11.794025108252093</v>
      </c>
      <c r="S48" s="139">
        <v>12.789923927884761</v>
      </c>
      <c r="T48" s="139">
        <v>2.2785577558766867</v>
      </c>
      <c r="U48" s="139">
        <v>-6.7193552727213834</v>
      </c>
      <c r="V48" s="139">
        <v>8.2588311760615873</v>
      </c>
      <c r="W48" s="139">
        <v>7.2160748969067434</v>
      </c>
      <c r="X48" s="139">
        <v>4.2479844885318307</v>
      </c>
      <c r="Y48" s="139">
        <v>9.2957904421166795</v>
      </c>
      <c r="Z48" s="139">
        <v>8.9188042940650405</v>
      </c>
      <c r="AA48" s="139">
        <v>8.6056471767532052</v>
      </c>
      <c r="AB48" s="139">
        <v>11.277466799992508</v>
      </c>
      <c r="AC48" s="139">
        <v>1.1595131621478405</v>
      </c>
      <c r="AD48" s="139">
        <v>-2.5767877211992585</v>
      </c>
      <c r="AE48" s="139">
        <v>5.604191891703425</v>
      </c>
      <c r="AF48" s="139">
        <v>6.918401065651314</v>
      </c>
      <c r="AG48" s="139">
        <v>6.2122253789309134</v>
      </c>
      <c r="AH48" s="139">
        <v>11.510520001671409</v>
      </c>
      <c r="AI48" s="139">
        <v>6.4842121278370746</v>
      </c>
      <c r="AJ48" s="139">
        <v>1.8637027640474368</v>
      </c>
      <c r="AK48" s="139">
        <v>-9.7269406697731213</v>
      </c>
      <c r="AL48" s="139">
        <v>12.647457713861666</v>
      </c>
      <c r="AM48" s="139">
        <v>7.4525111756919005</v>
      </c>
      <c r="AN48" s="139">
        <v>0.52130778804868605</v>
      </c>
      <c r="AO48" s="139">
        <v>2.7959423003376394</v>
      </c>
      <c r="AP48" s="139">
        <v>3.8687147542965761</v>
      </c>
      <c r="AQ48" s="139">
        <v>5.3638791559859955</v>
      </c>
      <c r="AR48" s="139">
        <v>4.3968448489475342</v>
      </c>
      <c r="AS48" s="139">
        <v>5.778736756349101</v>
      </c>
      <c r="AT48" s="139">
        <v>3.7751338926293787</v>
      </c>
      <c r="AU48" s="139">
        <v>2.5665643711056951</v>
      </c>
      <c r="AV48" s="139">
        <v>-9.0310336265083784</v>
      </c>
      <c r="AW48" s="139">
        <v>6.9181568426142315</v>
      </c>
      <c r="AX48" s="139">
        <v>5.147352025922447</v>
      </c>
      <c r="AY48" s="139">
        <v>3.3579601152519789</v>
      </c>
      <c r="AZ48" s="139">
        <v>3.4893084104373751</v>
      </c>
      <c r="BA48" s="139">
        <v>3.4633700859742822</v>
      </c>
    </row>
    <row r="49" spans="1:53" s="139" customFormat="1" outlineLevel="1" x14ac:dyDescent="0.2">
      <c r="A49" s="96"/>
      <c r="B49" s="96"/>
      <c r="C49" s="96"/>
      <c r="D49" s="137"/>
      <c r="E49" s="137"/>
      <c r="F49" s="143" t="s">
        <v>445</v>
      </c>
      <c r="G49" s="154" t="s">
        <v>474</v>
      </c>
      <c r="I49" s="139">
        <v>-1.2672847414625599</v>
      </c>
      <c r="J49" s="139">
        <v>3.4779885068492389</v>
      </c>
      <c r="K49" s="139">
        <v>-2.5642134394188387</v>
      </c>
      <c r="L49" s="139">
        <v>3.5693681013877931</v>
      </c>
      <c r="M49" s="139">
        <v>4.8114299006494887</v>
      </c>
      <c r="N49" s="139">
        <v>6.4752571238340995</v>
      </c>
      <c r="O49" s="139">
        <v>7.716062926476086</v>
      </c>
      <c r="P49" s="139">
        <v>8.3121578612348923</v>
      </c>
      <c r="Q49" s="139">
        <v>8.4956134989515597</v>
      </c>
      <c r="R49" s="139">
        <v>4.9972266518754749</v>
      </c>
      <c r="S49" s="139">
        <v>2.7024349979364537</v>
      </c>
      <c r="T49" s="139">
        <v>1.576464347714257</v>
      </c>
      <c r="U49" s="139">
        <v>-3.3433423929169037</v>
      </c>
      <c r="V49" s="139">
        <v>9.050425671250828</v>
      </c>
      <c r="W49" s="139">
        <v>7.7644577227960587</v>
      </c>
      <c r="X49" s="139">
        <v>2.3028779008007039</v>
      </c>
      <c r="Y49" s="139">
        <v>7.989963606156647</v>
      </c>
      <c r="Z49" s="139">
        <v>11.922761664564941</v>
      </c>
      <c r="AA49" s="139">
        <v>6.4379652919984487</v>
      </c>
      <c r="AB49" s="139">
        <v>16.116175984121739</v>
      </c>
      <c r="AC49" s="139">
        <v>2.3893849681156931</v>
      </c>
      <c r="AD49" s="139">
        <v>1.9216129707206209</v>
      </c>
      <c r="AE49" s="139">
        <v>0.90501888003913233</v>
      </c>
      <c r="AF49" s="139">
        <v>5.555206856623407</v>
      </c>
      <c r="AG49" s="139">
        <v>6.4978203903203191</v>
      </c>
      <c r="AH49" s="139">
        <v>6.0366736491898054</v>
      </c>
      <c r="AI49" s="139">
        <v>5.7089838146804572</v>
      </c>
      <c r="AJ49" s="139">
        <v>0.99126055500970978</v>
      </c>
      <c r="AK49" s="139">
        <v>-9.2059140178141661</v>
      </c>
      <c r="AL49" s="139">
        <v>8.5547513075274537</v>
      </c>
      <c r="AM49" s="139">
        <v>6.0619499568593582</v>
      </c>
      <c r="AN49" s="139">
        <v>0.34085602859612596</v>
      </c>
      <c r="AO49" s="139">
        <v>2.5176578177596332</v>
      </c>
      <c r="AP49" s="139">
        <v>4.9042231645343382</v>
      </c>
      <c r="AQ49" s="139">
        <v>5.7241676692930898</v>
      </c>
      <c r="AR49" s="139">
        <v>2.8919432306937498</v>
      </c>
      <c r="AS49" s="139">
        <v>4.6897933896324684</v>
      </c>
      <c r="AT49" s="139">
        <v>3.0557100113856039</v>
      </c>
      <c r="AU49" s="139">
        <v>2.3872685860222065</v>
      </c>
      <c r="AV49" s="139">
        <v>-12.165434552398736</v>
      </c>
      <c r="AW49" s="139">
        <v>8.3306940065609236</v>
      </c>
      <c r="AX49" s="139">
        <v>6.1954378785896047</v>
      </c>
      <c r="AY49" s="139">
        <v>3.5568796766344724</v>
      </c>
      <c r="AZ49" s="139">
        <v>3.5671035461174672</v>
      </c>
      <c r="BA49" s="139">
        <v>3.0253076817809976</v>
      </c>
    </row>
    <row r="50" spans="1:53" s="139" customFormat="1" outlineLevel="1" x14ac:dyDescent="0.2">
      <c r="A50" s="96"/>
      <c r="B50" s="96"/>
      <c r="C50" s="96"/>
      <c r="D50" s="137"/>
      <c r="E50" s="137"/>
      <c r="F50" s="143" t="s">
        <v>446</v>
      </c>
      <c r="G50" s="154" t="s">
        <v>475</v>
      </c>
      <c r="I50" s="167">
        <v>-3.7554727172937459</v>
      </c>
      <c r="J50" s="139">
        <v>-0.31530264002829211</v>
      </c>
      <c r="K50" s="139">
        <v>-2.5166473653734811</v>
      </c>
      <c r="L50" s="139">
        <v>12.565060178344712</v>
      </c>
      <c r="M50" s="139">
        <v>4.4543091962059744</v>
      </c>
      <c r="N50" s="139">
        <v>5.8518934825301905</v>
      </c>
      <c r="O50" s="139">
        <v>11.055564172622368</v>
      </c>
      <c r="P50" s="139">
        <v>6.3000247101924201</v>
      </c>
      <c r="Q50" s="139">
        <v>8.8970417310977101</v>
      </c>
      <c r="R50" s="139">
        <v>9.1878120765504168</v>
      </c>
      <c r="S50" s="139">
        <v>1.0816393317211626</v>
      </c>
      <c r="T50" s="139">
        <v>6.6133806488504643</v>
      </c>
      <c r="U50" s="139">
        <v>-11.326878709601084</v>
      </c>
      <c r="V50" s="139">
        <v>8.6953621177349625</v>
      </c>
      <c r="W50" s="139">
        <v>9.963788129871709</v>
      </c>
      <c r="X50" s="139">
        <v>-0.73787144738898247</v>
      </c>
      <c r="Y50" s="139">
        <v>10.520574442482644</v>
      </c>
      <c r="Z50" s="139">
        <v>8.7956367780536624</v>
      </c>
      <c r="AA50" s="139">
        <v>4.264870931537601</v>
      </c>
      <c r="AB50" s="139">
        <v>11.920822868077984</v>
      </c>
      <c r="AC50" s="139">
        <v>2.0616711371383989</v>
      </c>
      <c r="AD50" s="139">
        <v>0.75754204567763939</v>
      </c>
      <c r="AE50" s="139">
        <v>0.61779231474674567</v>
      </c>
      <c r="AF50" s="139">
        <v>4.0426339475906126</v>
      </c>
      <c r="AG50" s="139">
        <v>4.1458826565811568</v>
      </c>
      <c r="AH50" s="139">
        <v>8.3696325596911656</v>
      </c>
      <c r="AI50" s="139">
        <v>4.8682451449479247</v>
      </c>
      <c r="AJ50" s="139">
        <v>-4.2138789408794679</v>
      </c>
      <c r="AK50" s="139">
        <v>-13.000982866599387</v>
      </c>
      <c r="AL50" s="139">
        <v>11.827091222464059</v>
      </c>
      <c r="AM50" s="139">
        <v>1.1799117991180053</v>
      </c>
      <c r="AN50" s="139">
        <v>-8.2462351340052198</v>
      </c>
      <c r="AO50" s="139">
        <v>-2.6487995695609778</v>
      </c>
      <c r="AP50" s="139">
        <v>3.3512334660283472</v>
      </c>
      <c r="AQ50" s="139">
        <v>6.2861630220603537</v>
      </c>
      <c r="AR50" s="139">
        <v>4.1490832445663095</v>
      </c>
      <c r="AS50" s="139">
        <v>6.5794484448477464</v>
      </c>
      <c r="AT50" s="139">
        <v>2.8400970247380419</v>
      </c>
      <c r="AU50" s="139">
        <v>-0.47172620820280509</v>
      </c>
      <c r="AV50" s="139">
        <v>-13.141873426609685</v>
      </c>
      <c r="AW50" s="139">
        <v>12.678427710767615</v>
      </c>
      <c r="AX50" s="139">
        <v>8.0664239202903332</v>
      </c>
      <c r="AY50" s="139">
        <v>3.6496885297023329</v>
      </c>
      <c r="AZ50" s="139">
        <v>2.6434227185793135</v>
      </c>
      <c r="BA50" s="139">
        <v>2.1591658400298863</v>
      </c>
    </row>
    <row r="51" spans="1:53" s="139" customFormat="1" outlineLevel="1" x14ac:dyDescent="0.2">
      <c r="A51" s="96"/>
      <c r="B51" s="96"/>
      <c r="C51" s="96"/>
      <c r="D51" s="137"/>
      <c r="E51" s="137"/>
      <c r="F51" s="143" t="s">
        <v>447</v>
      </c>
      <c r="G51" s="154" t="s">
        <v>476</v>
      </c>
      <c r="I51" s="139">
        <v>-2.874913715871863</v>
      </c>
      <c r="J51" s="139">
        <v>4.5197825544559089</v>
      </c>
      <c r="K51" s="139">
        <v>6.1465122503453928</v>
      </c>
      <c r="L51" s="139">
        <v>9.4454060979432874</v>
      </c>
      <c r="M51" s="139">
        <v>2.3281734517241581</v>
      </c>
      <c r="N51" s="139">
        <v>6.6534012425686129</v>
      </c>
      <c r="O51" s="139">
        <v>7.7331674949078888</v>
      </c>
      <c r="P51" s="139">
        <v>12.355885078776652</v>
      </c>
      <c r="Q51" s="139">
        <v>7.110805256509356</v>
      </c>
      <c r="R51" s="139">
        <v>0.4013342603920167</v>
      </c>
      <c r="S51" s="139">
        <v>-4.5101115912935974</v>
      </c>
      <c r="T51" s="139">
        <v>6.5527117834979443</v>
      </c>
      <c r="U51" s="139">
        <v>3.0718531920392866</v>
      </c>
      <c r="V51" s="139">
        <v>5.7215458622231763</v>
      </c>
      <c r="W51" s="139">
        <v>5.2755167792663649</v>
      </c>
      <c r="X51" s="139">
        <v>9.1905552259430969</v>
      </c>
      <c r="Y51" s="139">
        <v>9.7258761748532319</v>
      </c>
      <c r="Z51" s="139">
        <v>7.5048109771768567</v>
      </c>
      <c r="AA51" s="139">
        <v>7.1876084161547782</v>
      </c>
      <c r="AB51" s="139">
        <v>9.4122030892588526</v>
      </c>
      <c r="AC51" s="139">
        <v>6.1561255487662336</v>
      </c>
      <c r="AD51" s="139">
        <v>5.2701215371285581</v>
      </c>
      <c r="AE51" s="139">
        <v>1.8661505778192922</v>
      </c>
      <c r="AF51" s="139">
        <v>6.2198094006865823</v>
      </c>
      <c r="AG51" s="139">
        <v>6.9100710106372087</v>
      </c>
      <c r="AH51" s="139">
        <v>10.326008572796663</v>
      </c>
      <c r="AI51" s="139">
        <v>-3.1240304402541996</v>
      </c>
      <c r="AJ51" s="139">
        <v>-2.3553817891977413</v>
      </c>
      <c r="AK51" s="139">
        <v>-8.0093974571586628</v>
      </c>
      <c r="AL51" s="139">
        <v>7.9213513529754698</v>
      </c>
      <c r="AM51" s="139">
        <v>1.6320235198476585</v>
      </c>
      <c r="AN51" s="139">
        <v>1.952985178204858</v>
      </c>
      <c r="AO51" s="139">
        <v>3.0770277967850479</v>
      </c>
      <c r="AP51" s="139">
        <v>3.3492398912839505</v>
      </c>
      <c r="AQ51" s="139">
        <v>5.4116495745035076</v>
      </c>
      <c r="AR51" s="139">
        <v>3.9467156696193051</v>
      </c>
      <c r="AS51" s="139">
        <v>2.6477687936492966</v>
      </c>
      <c r="AT51" s="139">
        <v>2.7195517396549684</v>
      </c>
      <c r="AU51" s="139">
        <v>2.7338565074633836</v>
      </c>
      <c r="AV51" s="139">
        <v>-17.813144592787356</v>
      </c>
      <c r="AW51" s="139">
        <v>11.575295679276687</v>
      </c>
      <c r="AX51" s="139">
        <v>10.631042020046122</v>
      </c>
      <c r="AY51" s="139">
        <v>2.9378625671591552</v>
      </c>
      <c r="AZ51" s="139">
        <v>2.6452639130069899</v>
      </c>
      <c r="BA51" s="139">
        <v>3.0290389853128374</v>
      </c>
    </row>
    <row r="52" spans="1:53" s="42" customFormat="1" x14ac:dyDescent="0.2">
      <c r="A52" s="37" t="s">
        <v>442</v>
      </c>
      <c r="B52" s="37" t="s">
        <v>1681</v>
      </c>
      <c r="C52" s="37" t="s">
        <v>1460</v>
      </c>
      <c r="D52" s="38"/>
      <c r="E52" s="38"/>
      <c r="F52" s="12" t="s">
        <v>1682</v>
      </c>
      <c r="G52" s="13" t="s">
        <v>1104</v>
      </c>
      <c r="H52" s="45" t="s">
        <v>1536</v>
      </c>
      <c r="I52" s="46">
        <f t="shared" ref="I52:BA52" si="15">IF(AND(ISNUMBER(I854),ISNUMBER(H854)),((I854/H854)-1)*100,"–")</f>
        <v>-2.6088571747838185</v>
      </c>
      <c r="J52" s="46">
        <f t="shared" si="15"/>
        <v>1.3566329483552853</v>
      </c>
      <c r="K52" s="46">
        <f t="shared" si="15"/>
        <v>1.4265369643663872</v>
      </c>
      <c r="L52" s="46">
        <f t="shared" si="15"/>
        <v>6.9473554146081362</v>
      </c>
      <c r="M52" s="46">
        <f t="shared" si="15"/>
        <v>4.0576453676905322</v>
      </c>
      <c r="N52" s="46">
        <f t="shared" si="15"/>
        <v>5.1200592189002414</v>
      </c>
      <c r="O52" s="46">
        <f t="shared" si="15"/>
        <v>6.9115624839171996</v>
      </c>
      <c r="P52" s="46">
        <f t="shared" si="15"/>
        <v>7.7408583288520738</v>
      </c>
      <c r="Q52" s="46">
        <f t="shared" si="15"/>
        <v>8.3932832535652082</v>
      </c>
      <c r="R52" s="46">
        <f t="shared" si="15"/>
        <v>6.8381523374520858</v>
      </c>
      <c r="S52" s="46">
        <f t="shared" si="15"/>
        <v>4.5034559196793333</v>
      </c>
      <c r="T52" s="46">
        <f t="shared" si="15"/>
        <v>3.6522184002765412</v>
      </c>
      <c r="U52" s="46">
        <f t="shared" si="15"/>
        <v>-4.4752436418446511</v>
      </c>
      <c r="V52" s="46">
        <f t="shared" si="15"/>
        <v>7.9127060874932376</v>
      </c>
      <c r="W52" s="46">
        <f t="shared" si="15"/>
        <v>7.2893898656541944</v>
      </c>
      <c r="X52" s="46">
        <f t="shared" si="15"/>
        <v>4.071755636028862</v>
      </c>
      <c r="Y52" s="46">
        <f t="shared" si="15"/>
        <v>9.3146650307480261</v>
      </c>
      <c r="Z52" s="46">
        <f t="shared" si="15"/>
        <v>9.2179701994540295</v>
      </c>
      <c r="AA52" s="46">
        <f t="shared" si="15"/>
        <v>7.0275628576756954</v>
      </c>
      <c r="AB52" s="46">
        <f t="shared" si="15"/>
        <v>11.904825804602769</v>
      </c>
      <c r="AC52" s="46">
        <f t="shared" si="15"/>
        <v>2.8936225460483911</v>
      </c>
      <c r="AD52" s="46">
        <f t="shared" si="15"/>
        <v>1.0857213244337416</v>
      </c>
      <c r="AE52" s="46">
        <f t="shared" si="15"/>
        <v>2.6905409550820769</v>
      </c>
      <c r="AF52" s="46">
        <f t="shared" si="15"/>
        <v>5.9266021967044002</v>
      </c>
      <c r="AG52" s="46">
        <f t="shared" si="15"/>
        <v>6.0938555165714003</v>
      </c>
      <c r="AH52" s="46">
        <f t="shared" si="15"/>
        <v>9.4573423882932097</v>
      </c>
      <c r="AI52" s="46">
        <f t="shared" si="15"/>
        <v>3.5260776218624112</v>
      </c>
      <c r="AJ52" s="46">
        <f t="shared" si="15"/>
        <v>-0.41805169609294701</v>
      </c>
      <c r="AK52" s="46">
        <f t="shared" si="15"/>
        <v>-9.7988929904672446</v>
      </c>
      <c r="AL52" s="46">
        <f t="shared" si="15"/>
        <v>10.490257149714278</v>
      </c>
      <c r="AM52" s="46">
        <f t="shared" si="15"/>
        <v>4.7511300770720188</v>
      </c>
      <c r="AN52" s="46">
        <f t="shared" si="15"/>
        <v>-0.66512923891706155</v>
      </c>
      <c r="AO52" s="46">
        <f t="shared" si="15"/>
        <v>1.9588971791511645</v>
      </c>
      <c r="AP52" s="46">
        <f t="shared" si="15"/>
        <v>3.9120510446507772</v>
      </c>
      <c r="AQ52" s="46">
        <f t="shared" si="15"/>
        <v>5.5925338838270999</v>
      </c>
      <c r="AR52" s="46">
        <f t="shared" si="15"/>
        <v>3.9107957106897073</v>
      </c>
      <c r="AS52" s="46">
        <f t="shared" si="15"/>
        <v>4.9417602356949031</v>
      </c>
      <c r="AT52" s="46">
        <f t="shared" si="15"/>
        <v>3.238246392710753</v>
      </c>
      <c r="AU52" s="46">
        <f t="shared" si="15"/>
        <v>2.1097473925500321</v>
      </c>
      <c r="AV52" s="46">
        <f t="shared" si="15"/>
        <v>-12.282315091086627</v>
      </c>
      <c r="AW52" s="47">
        <f t="shared" si="15"/>
        <v>9.0324760995784672</v>
      </c>
      <c r="AX52" s="47">
        <f t="shared" si="15"/>
        <v>6.9794305749064867</v>
      </c>
      <c r="AY52" s="47">
        <f t="shared" si="15"/>
        <v>3.3548183850291347</v>
      </c>
      <c r="AZ52" s="47">
        <f t="shared" si="15"/>
        <v>3.1957474914451334</v>
      </c>
      <c r="BA52" s="47">
        <f t="shared" si="15"/>
        <v>3.0744638946782477</v>
      </c>
    </row>
    <row r="53" spans="1:53" s="139" customFormat="1" outlineLevel="1" x14ac:dyDescent="0.2">
      <c r="A53" s="96"/>
      <c r="B53" s="96"/>
      <c r="C53" s="96"/>
      <c r="D53" s="137"/>
      <c r="E53" s="137"/>
      <c r="F53" s="143" t="s">
        <v>444</v>
      </c>
      <c r="G53" s="153" t="s">
        <v>477</v>
      </c>
      <c r="I53" s="139">
        <v>0.4674434954302864</v>
      </c>
      <c r="J53" s="139">
        <v>-3.0156851359701031</v>
      </c>
      <c r="K53" s="139">
        <v>3.3635247159963022</v>
      </c>
      <c r="L53" s="139">
        <v>5.2784007366591945</v>
      </c>
      <c r="M53" s="139">
        <v>4.8966636100726602</v>
      </c>
      <c r="N53" s="139">
        <v>6.3027865942223871</v>
      </c>
      <c r="O53" s="139">
        <v>4.1939462947148787</v>
      </c>
      <c r="P53" s="139">
        <v>6.5579941110402773</v>
      </c>
      <c r="Q53" s="139">
        <v>7.4539788168667354</v>
      </c>
      <c r="R53" s="139">
        <v>10.345705196182408</v>
      </c>
      <c r="S53" s="139">
        <v>6.2974744368416991</v>
      </c>
      <c r="T53" s="139">
        <v>2.3230183104614444</v>
      </c>
      <c r="U53" s="139">
        <v>-1.1498840789933351</v>
      </c>
      <c r="V53" s="139">
        <v>2.4882561818254656</v>
      </c>
      <c r="W53" s="139">
        <v>1.6698044744700047</v>
      </c>
      <c r="X53" s="139">
        <v>0.46149125535470681</v>
      </c>
      <c r="Y53" s="139">
        <v>1.0947729474848344</v>
      </c>
      <c r="Z53" s="139">
        <v>2.162059437250341</v>
      </c>
      <c r="AA53" s="139">
        <v>2.6277697954854906</v>
      </c>
      <c r="AB53" s="139">
        <v>2.2319571594020982</v>
      </c>
      <c r="AC53" s="139">
        <v>0.31132129404791709</v>
      </c>
      <c r="AD53" s="139">
        <v>-2.3556719793019987</v>
      </c>
      <c r="AE53" s="139">
        <v>0.30396074547995866</v>
      </c>
      <c r="AF53" s="139">
        <v>-0.76260594105241886</v>
      </c>
      <c r="AG53" s="139">
        <v>0.30411562948640114</v>
      </c>
      <c r="AH53" s="139">
        <v>3.1044797670919166</v>
      </c>
      <c r="AI53" s="139">
        <v>1.7341574196232834</v>
      </c>
      <c r="AJ53" s="139">
        <v>0.87498324859331955</v>
      </c>
      <c r="AK53" s="139">
        <v>-3.327317249065509</v>
      </c>
      <c r="AL53" s="139">
        <v>3.1010774356958537</v>
      </c>
      <c r="AM53" s="139">
        <v>3.363978732915851</v>
      </c>
      <c r="AN53" s="139">
        <v>-0.84570035025706147</v>
      </c>
      <c r="AO53" s="139">
        <v>1.2054646158763838</v>
      </c>
      <c r="AP53" s="139">
        <v>1.7220701008553219</v>
      </c>
      <c r="AQ53" s="139">
        <v>1.1746928352390551</v>
      </c>
      <c r="AR53" s="139">
        <v>3.0224049714469015</v>
      </c>
      <c r="AS53" s="139">
        <v>2.867763995753414</v>
      </c>
      <c r="AT53" s="139">
        <v>1.7790470693667348</v>
      </c>
      <c r="AU53" s="139">
        <v>1.2698436502226906</v>
      </c>
      <c r="AV53" s="139">
        <v>-4.3363104361687892</v>
      </c>
      <c r="AW53" s="139">
        <v>2.5336247929647504</v>
      </c>
      <c r="AX53" s="139">
        <v>4.5492360438164736</v>
      </c>
      <c r="AY53" s="139">
        <v>2.2847955817752341</v>
      </c>
      <c r="AZ53" s="139">
        <v>1.8755928102417663</v>
      </c>
      <c r="BA53" s="139">
        <v>1.9585645665988194</v>
      </c>
    </row>
    <row r="54" spans="1:53" s="139" customFormat="1" outlineLevel="1" x14ac:dyDescent="0.2">
      <c r="A54" s="96"/>
      <c r="B54" s="96"/>
      <c r="C54" s="96"/>
      <c r="D54" s="137"/>
      <c r="E54" s="137"/>
      <c r="F54" s="143" t="s">
        <v>445</v>
      </c>
      <c r="G54" s="153" t="s">
        <v>478</v>
      </c>
      <c r="I54" s="139">
        <v>0.27491220227497948</v>
      </c>
      <c r="J54" s="139">
        <v>3.0245570380612818</v>
      </c>
      <c r="K54" s="139">
        <v>0.31552789253279645</v>
      </c>
      <c r="L54" s="139">
        <v>1.2177381763567974</v>
      </c>
      <c r="M54" s="139">
        <v>1.9505595404905041</v>
      </c>
      <c r="N54" s="139">
        <v>3.3036015876543479</v>
      </c>
      <c r="O54" s="139">
        <v>3.3233090648693286</v>
      </c>
      <c r="P54" s="139">
        <v>4.6068234146239284</v>
      </c>
      <c r="Q54" s="139">
        <v>4.3060698453669444</v>
      </c>
      <c r="R54" s="139">
        <v>3.1538206636946287</v>
      </c>
      <c r="S54" s="139">
        <v>0.44766649747551845</v>
      </c>
      <c r="T54" s="139">
        <v>0.8149476437527392</v>
      </c>
      <c r="U54" s="139">
        <v>-1.1787400743925702</v>
      </c>
      <c r="V54" s="139">
        <v>2.4291130513939274</v>
      </c>
      <c r="W54" s="139">
        <v>1.9717814315173499</v>
      </c>
      <c r="X54" s="139">
        <v>1.0083906897336181</v>
      </c>
      <c r="Y54" s="139">
        <v>1.2415472688743101</v>
      </c>
      <c r="Z54" s="139">
        <v>4.108900034177343</v>
      </c>
      <c r="AA54" s="139">
        <v>3.5891009633071569</v>
      </c>
      <c r="AB54" s="139">
        <v>4.5712097388128647</v>
      </c>
      <c r="AC54" s="139">
        <v>1.789530195690392</v>
      </c>
      <c r="AD54" s="139">
        <v>1.1109036746908219</v>
      </c>
      <c r="AE54" s="139">
        <v>1.3384631037120176</v>
      </c>
      <c r="AF54" s="139">
        <v>2.7393112519037199</v>
      </c>
      <c r="AG54" s="139">
        <v>2.3012949275755812</v>
      </c>
      <c r="AH54" s="139">
        <v>2.5654075570834323</v>
      </c>
      <c r="AI54" s="139">
        <v>3.1889474132888784</v>
      </c>
      <c r="AJ54" s="139">
        <v>0.39129579364187705</v>
      </c>
      <c r="AK54" s="139">
        <v>-2.4469832970391181</v>
      </c>
      <c r="AL54" s="139">
        <v>1.9738446084980321</v>
      </c>
      <c r="AM54" s="139">
        <v>2.1461770190790652</v>
      </c>
      <c r="AN54" s="139">
        <v>-0.39935717117868252</v>
      </c>
      <c r="AO54" s="139">
        <v>0.75477568700146325</v>
      </c>
      <c r="AP54" s="139">
        <v>1.458545484909135</v>
      </c>
      <c r="AQ54" s="139">
        <v>1.4845667404451923</v>
      </c>
      <c r="AR54" s="139">
        <v>1.4013710167369853</v>
      </c>
      <c r="AS54" s="139">
        <v>2.5048264251748442</v>
      </c>
      <c r="AT54" s="139">
        <v>1.383756519525714</v>
      </c>
      <c r="AU54" s="139">
        <v>2.1254431947597574</v>
      </c>
      <c r="AV54" s="139">
        <v>-6.8091605495723577</v>
      </c>
      <c r="AW54" s="139">
        <v>5.5561351040980256</v>
      </c>
      <c r="AX54" s="139">
        <v>4.1437398301790385</v>
      </c>
      <c r="AY54" s="139">
        <v>1.7643829829161906</v>
      </c>
      <c r="AZ54" s="139">
        <v>1.6324958427038405</v>
      </c>
      <c r="BA54" s="139">
        <v>1.4454197747360231</v>
      </c>
    </row>
    <row r="55" spans="1:53" s="139" customFormat="1" outlineLevel="1" x14ac:dyDescent="0.2">
      <c r="A55" s="96"/>
      <c r="B55" s="96"/>
      <c r="C55" s="96"/>
      <c r="D55" s="137"/>
      <c r="E55" s="137"/>
      <c r="F55" s="143" t="s">
        <v>446</v>
      </c>
      <c r="G55" s="153" t="s">
        <v>479</v>
      </c>
      <c r="J55" s="139">
        <v>0.54675278975366837</v>
      </c>
      <c r="K55" s="139">
        <v>0.37916003136730936</v>
      </c>
      <c r="L55" s="139">
        <v>3.4456629875746936</v>
      </c>
      <c r="M55" s="139">
        <v>2.7022452000082131</v>
      </c>
      <c r="N55" s="139">
        <v>3.2278282230918443</v>
      </c>
      <c r="O55" s="139">
        <v>4.1690792946316613</v>
      </c>
      <c r="P55" s="139">
        <v>4.7898192114453231</v>
      </c>
      <c r="Q55" s="139">
        <v>3.2241697470794639</v>
      </c>
      <c r="R55" s="139">
        <v>2.4339711519767881</v>
      </c>
      <c r="S55" s="139">
        <v>2.2269054757093842</v>
      </c>
      <c r="T55" s="139">
        <v>0.76432135487747299</v>
      </c>
      <c r="U55" s="139">
        <v>-4.5150111565160689</v>
      </c>
      <c r="V55" s="139">
        <v>0.97055981921225776</v>
      </c>
      <c r="W55" s="139">
        <v>2.0289912767877061</v>
      </c>
      <c r="X55" s="139">
        <v>0.77297005672403163</v>
      </c>
      <c r="Y55" s="139">
        <v>2.7441366269636669</v>
      </c>
      <c r="Z55" s="139">
        <v>3.0197346546185333</v>
      </c>
      <c r="AA55" s="139">
        <v>2.8277967504915624</v>
      </c>
      <c r="AB55" s="139">
        <v>3.6769404956598306</v>
      </c>
      <c r="AC55" s="139">
        <v>1.7960195503611276</v>
      </c>
      <c r="AD55" s="139">
        <v>1.0732129457838635</v>
      </c>
      <c r="AE55" s="139">
        <v>0.71674295020951462</v>
      </c>
      <c r="AF55" s="139">
        <v>0.90976633191277578</v>
      </c>
      <c r="AG55" s="139">
        <v>1.0307735152823128</v>
      </c>
      <c r="AH55" s="139">
        <v>1.7803673752071703</v>
      </c>
      <c r="AI55" s="139">
        <v>1.2022041066890532</v>
      </c>
      <c r="AJ55" s="139">
        <v>-1.1646182194258947</v>
      </c>
      <c r="AK55" s="139">
        <v>-4.0444598380140366</v>
      </c>
      <c r="AL55" s="139">
        <v>1.8118242401155227</v>
      </c>
      <c r="AM55" s="139">
        <v>-0.3502576408825786</v>
      </c>
      <c r="AN55" s="139">
        <v>-5.697582920868105</v>
      </c>
      <c r="AO55" s="139">
        <v>-2.8007837918048173</v>
      </c>
      <c r="AP55" s="139">
        <v>0.28048708792198784</v>
      </c>
      <c r="AQ55" s="139">
        <v>1.146547246218943</v>
      </c>
      <c r="AR55" s="139">
        <v>2.0009772417352023</v>
      </c>
      <c r="AS55" s="139">
        <v>1.7465242432278316</v>
      </c>
      <c r="AT55" s="139">
        <v>1.1605771297965584</v>
      </c>
      <c r="AU55" s="139">
        <v>-0.46422389126474783</v>
      </c>
      <c r="AV55" s="139">
        <v>-8.3859362848240906</v>
      </c>
      <c r="AW55" s="139">
        <v>6.4229968529894821</v>
      </c>
      <c r="AX55" s="139">
        <v>4.8189581729922937</v>
      </c>
      <c r="AY55" s="139">
        <v>1.945541862155542</v>
      </c>
      <c r="AZ55" s="139">
        <v>1.6036494152701142</v>
      </c>
      <c r="BA55" s="139">
        <v>1.0679719204785387</v>
      </c>
    </row>
    <row r="56" spans="1:53" s="139" customFormat="1" outlineLevel="1" x14ac:dyDescent="0.2">
      <c r="A56" s="96"/>
      <c r="B56" s="96"/>
      <c r="C56" s="96"/>
      <c r="D56" s="137"/>
      <c r="E56" s="137"/>
      <c r="F56" s="143" t="s">
        <v>447</v>
      </c>
      <c r="G56" s="153" t="s">
        <v>480</v>
      </c>
      <c r="I56" s="139">
        <v>-1.0231376321359176</v>
      </c>
      <c r="J56" s="139">
        <v>2.6018554492611701</v>
      </c>
      <c r="K56" s="139">
        <v>5.2997374881590398</v>
      </c>
      <c r="L56" s="139">
        <v>2.8476321397372217</v>
      </c>
      <c r="M56" s="139">
        <v>3.1393793584821639</v>
      </c>
      <c r="N56" s="139">
        <v>3.5818614187578035</v>
      </c>
      <c r="O56" s="139">
        <v>5.5419120168865188</v>
      </c>
      <c r="P56" s="139">
        <v>8.3005800753950467</v>
      </c>
      <c r="Q56" s="139">
        <v>2.8573451692138319</v>
      </c>
      <c r="R56" s="139">
        <v>-0.69127448352471754</v>
      </c>
      <c r="S56" s="139">
        <v>-2.0263601043786217</v>
      </c>
      <c r="T56" s="139">
        <v>1.3358999283540562</v>
      </c>
      <c r="U56" s="139">
        <v>2.3069440460121271</v>
      </c>
      <c r="V56" s="139">
        <v>3.6157768456624328</v>
      </c>
      <c r="W56" s="139">
        <v>1.203995743842956</v>
      </c>
      <c r="X56" s="139">
        <v>2.6650819230012335</v>
      </c>
      <c r="Y56" s="139">
        <v>2.8404954189791054</v>
      </c>
      <c r="Z56" s="139">
        <v>4.8953754057094567</v>
      </c>
      <c r="AA56" s="139">
        <v>3.9644663691557946</v>
      </c>
      <c r="AB56" s="139">
        <v>4.0030376607938178</v>
      </c>
      <c r="AC56" s="139">
        <v>3.3518253438012069</v>
      </c>
      <c r="AD56" s="139">
        <v>3.2143687773559693</v>
      </c>
      <c r="AE56" s="139">
        <v>3.2351842381349583</v>
      </c>
      <c r="AF56" s="139">
        <v>2.8459585646090746</v>
      </c>
      <c r="AG56" s="139">
        <v>3.2471447784769847</v>
      </c>
      <c r="AH56" s="139">
        <v>1.9113292098317469</v>
      </c>
      <c r="AI56" s="139">
        <v>2.2406774406199759</v>
      </c>
      <c r="AJ56" s="139">
        <v>-1.128536317190032</v>
      </c>
      <c r="AK56" s="139">
        <v>-4.4764918705985979</v>
      </c>
      <c r="AL56" s="139">
        <v>2.9286074008927354</v>
      </c>
      <c r="AM56" s="139">
        <v>-5.0922301242994905E-2</v>
      </c>
      <c r="AN56" s="139">
        <v>2.0284254432009208</v>
      </c>
      <c r="AO56" s="139">
        <v>2.6417649271159194</v>
      </c>
      <c r="AP56" s="139">
        <v>3.0557976380972018</v>
      </c>
      <c r="AQ56" s="139">
        <v>2.984129646698408</v>
      </c>
      <c r="AR56" s="139">
        <v>3.018620360323121</v>
      </c>
      <c r="AS56" s="139">
        <v>1.5873387690213514</v>
      </c>
      <c r="AT56" s="139">
        <v>0.4643506036892564</v>
      </c>
      <c r="AU56" s="139">
        <v>1.6477926321807113</v>
      </c>
      <c r="AV56" s="139">
        <v>-10.524808674485985</v>
      </c>
      <c r="AW56" s="139">
        <v>7.717954693389828</v>
      </c>
      <c r="AX56" s="139">
        <v>5.6573007705660094</v>
      </c>
      <c r="AY56" s="139">
        <v>1.9696322766010077</v>
      </c>
      <c r="AZ56" s="139">
        <v>1.793640070707947</v>
      </c>
      <c r="BA56" s="139">
        <v>1.9478316095479453</v>
      </c>
    </row>
    <row r="57" spans="1:53" s="42" customFormat="1" x14ac:dyDescent="0.2">
      <c r="A57" s="37" t="s">
        <v>442</v>
      </c>
      <c r="B57" s="37" t="s">
        <v>1683</v>
      </c>
      <c r="C57" s="37"/>
      <c r="D57" s="38"/>
      <c r="E57" s="38"/>
      <c r="F57" s="12" t="s">
        <v>1684</v>
      </c>
      <c r="G57" s="13" t="s">
        <v>1105</v>
      </c>
      <c r="H57" s="45" t="s">
        <v>1536</v>
      </c>
      <c r="I57" s="46" t="str">
        <f t="shared" ref="I57:R57" si="16">IF(AND(ISNUMBER(I859),ISNUMBER(H859)),((I859/H859)-1)*100,"–")</f>
        <v>–</v>
      </c>
      <c r="J57" s="46">
        <f t="shared" si="16"/>
        <v>-9.9544708484539228</v>
      </c>
      <c r="K57" s="46">
        <f t="shared" si="16"/>
        <v>16.261479910078535</v>
      </c>
      <c r="L57" s="46">
        <f t="shared" si="16"/>
        <v>19.614460312945692</v>
      </c>
      <c r="M57" s="46">
        <f t="shared" si="16"/>
        <v>17.388261409119465</v>
      </c>
      <c r="N57" s="46">
        <f t="shared" si="16"/>
        <v>4.8852694109585038</v>
      </c>
      <c r="O57" s="46">
        <f t="shared" si="16"/>
        <v>4.3460102673583023</v>
      </c>
      <c r="P57" s="46">
        <f t="shared" si="16"/>
        <v>6.5050315797871683</v>
      </c>
      <c r="Q57" s="46">
        <f t="shared" si="16"/>
        <v>5.5393610805894777</v>
      </c>
      <c r="R57" s="46">
        <f t="shared" si="16"/>
        <v>5.7336201782503649</v>
      </c>
      <c r="S57" s="46">
        <f t="shared" ref="S57:BA57" si="17">IF(AND(ISNUMBER(S859),ISNUMBER(R859)),((S859/R859)-1)*100,"–")</f>
        <v>2.2077925552392408</v>
      </c>
      <c r="T57" s="46">
        <f t="shared" si="17"/>
        <v>1.4456768128780828</v>
      </c>
      <c r="U57" s="46">
        <f t="shared" si="17"/>
        <v>-1.009269356015019</v>
      </c>
      <c r="V57" s="46">
        <f t="shared" si="17"/>
        <v>2.4425755080858647</v>
      </c>
      <c r="W57" s="46">
        <f t="shared" si="17"/>
        <v>1.7731600615548126</v>
      </c>
      <c r="X57" s="46">
        <f t="shared" si="17"/>
        <v>1.1389644275951127</v>
      </c>
      <c r="Y57" s="46">
        <f t="shared" si="17"/>
        <v>1.7499994471085634</v>
      </c>
      <c r="Z57" s="46">
        <f t="shared" si="17"/>
        <v>3.3456477355414016</v>
      </c>
      <c r="AA57" s="46">
        <f>IF(AND(ISNUMBER(AA859),ISNUMBER(Z859)),((AA859/Z859)-1)*100,"–")</f>
        <v>3.1802495493814087</v>
      </c>
      <c r="AB57" s="46">
        <f>IF(AND(ISNUMBER(AB859),ISNUMBER(AA859)),((AB859/AA859)-1)*100,"–")</f>
        <v>3.5183707298974021</v>
      </c>
      <c r="AC57" s="46">
        <f>IF(AND(ISNUMBER(AC859),ISNUMBER(AB859)),((AC859/AB859)-1)*100,"–")</f>
        <v>1.7193162294808939</v>
      </c>
      <c r="AD57" s="46">
        <f>IF(AND(ISNUMBER(AD859),ISNUMBER(AC859)),((AD859/AC859)-1)*100,"–")</f>
        <v>0.60876946111243502</v>
      </c>
      <c r="AE57" s="46">
        <f t="shared" si="17"/>
        <v>1.4588491952153504</v>
      </c>
      <c r="AF57" s="46">
        <f t="shared" si="17"/>
        <v>1.3809523182118921</v>
      </c>
      <c r="AG57" s="46">
        <f t="shared" si="17"/>
        <v>1.7123777293574616</v>
      </c>
      <c r="AH57" s="46">
        <f t="shared" si="17"/>
        <v>2.3794948229308721</v>
      </c>
      <c r="AI57" s="46">
        <f t="shared" si="17"/>
        <v>2.1245500166348297</v>
      </c>
      <c r="AJ57" s="46">
        <f t="shared" si="17"/>
        <v>-0.14375307682695793</v>
      </c>
      <c r="AK57" s="46">
        <f t="shared" si="17"/>
        <v>-3.5418873740065249</v>
      </c>
      <c r="AL57" s="46">
        <f t="shared" si="17"/>
        <v>2.5140472161531591</v>
      </c>
      <c r="AM57" s="46">
        <f t="shared" si="17"/>
        <v>1.4908893295151771</v>
      </c>
      <c r="AN57" s="46">
        <f t="shared" si="17"/>
        <v>-1.0043269941872768</v>
      </c>
      <c r="AO57" s="46">
        <f t="shared" si="17"/>
        <v>0.56226746359169244</v>
      </c>
      <c r="AP57" s="46">
        <f t="shared" si="17"/>
        <v>1.7939695117062504</v>
      </c>
      <c r="AQ57" s="46">
        <f t="shared" si="17"/>
        <v>1.7071927755073713</v>
      </c>
      <c r="AR57" s="46">
        <f t="shared" si="17"/>
        <v>2.4018657070497884</v>
      </c>
      <c r="AS57" s="46">
        <f t="shared" si="17"/>
        <v>2.2276914653376112</v>
      </c>
      <c r="AT57" s="46">
        <f t="shared" si="17"/>
        <v>1.2185823904949267</v>
      </c>
      <c r="AU57" s="46">
        <f t="shared" si="17"/>
        <v>1.3245059850233831</v>
      </c>
      <c r="AV57" s="46">
        <f t="shared" si="17"/>
        <v>-7.1503299768723156</v>
      </c>
      <c r="AW57" s="47">
        <f t="shared" si="17"/>
        <v>5.2215372626941647</v>
      </c>
      <c r="AX57" s="47">
        <f t="shared" si="17"/>
        <v>4.7650551922027162</v>
      </c>
      <c r="AY57" s="47">
        <f t="shared" si="17"/>
        <v>2.0002879418919761</v>
      </c>
      <c r="AZ57" s="47">
        <f t="shared" si="17"/>
        <v>1.7466295694352318</v>
      </c>
      <c r="BA57" s="47">
        <f t="shared" si="17"/>
        <v>1.6621274295446575</v>
      </c>
    </row>
    <row r="58" spans="1:53" s="42" customFormat="1" x14ac:dyDescent="0.2">
      <c r="A58" s="37"/>
      <c r="B58" s="37"/>
      <c r="C58" s="37"/>
      <c r="D58" s="38"/>
      <c r="E58" s="38"/>
      <c r="F58" s="39" t="s">
        <v>262</v>
      </c>
      <c r="G58" s="9"/>
      <c r="H58" s="45"/>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7"/>
      <c r="AJ58" s="47"/>
      <c r="AK58" s="47"/>
      <c r="AL58" s="47"/>
      <c r="AM58" s="47"/>
      <c r="AN58" s="47"/>
      <c r="AO58" s="47"/>
      <c r="AP58" s="47"/>
      <c r="AQ58" s="47"/>
      <c r="AR58" s="47"/>
      <c r="AS58" s="47"/>
      <c r="AT58" s="47"/>
      <c r="AU58" s="47"/>
      <c r="AV58" s="47"/>
      <c r="AW58" s="47"/>
      <c r="AX58" s="47"/>
      <c r="AY58" s="47"/>
      <c r="AZ58" s="47"/>
      <c r="BA58" s="47"/>
    </row>
    <row r="59" spans="1:53" s="42" customFormat="1" x14ac:dyDescent="0.2">
      <c r="A59" s="37" t="s">
        <v>442</v>
      </c>
      <c r="B59" s="37" t="s">
        <v>263</v>
      </c>
      <c r="C59" s="37"/>
      <c r="D59" s="38"/>
      <c r="E59" s="38"/>
      <c r="F59" s="39" t="s">
        <v>264</v>
      </c>
      <c r="G59" s="13" t="s">
        <v>1106</v>
      </c>
      <c r="H59" s="46" t="str">
        <f t="shared" ref="H59:X59" si="18">IF(AND(ISNUMBER(H834),ISNUMBER(G834),ISNUMBER(G$829)),(H834-G834)/G$829*100,"–")</f>
        <v>–</v>
      </c>
      <c r="I59" s="46" t="str">
        <f t="shared" si="18"/>
        <v>–</v>
      </c>
      <c r="J59" s="46">
        <f t="shared" si="18"/>
        <v>0.45762231279425775</v>
      </c>
      <c r="K59" s="46">
        <f t="shared" si="18"/>
        <v>1.0156748491370355</v>
      </c>
      <c r="L59" s="46">
        <f t="shared" si="18"/>
        <v>1.120554737575457</v>
      </c>
      <c r="M59" s="46">
        <f t="shared" si="18"/>
        <v>1.6457785455998339</v>
      </c>
      <c r="N59" s="46">
        <f t="shared" si="18"/>
        <v>2.4288272680947163</v>
      </c>
      <c r="O59" s="46">
        <f t="shared" si="18"/>
        <v>2.2059283918664918</v>
      </c>
      <c r="P59" s="46">
        <f t="shared" si="18"/>
        <v>2.3713367337454749</v>
      </c>
      <c r="Q59" s="46">
        <f t="shared" si="18"/>
        <v>2.0909101998933517</v>
      </c>
      <c r="R59" s="46">
        <f t="shared" si="18"/>
        <v>1.5479990482472081</v>
      </c>
      <c r="S59" s="46">
        <f t="shared" si="18"/>
        <v>1.0944897000944027</v>
      </c>
      <c r="T59" s="46">
        <f t="shared" si="18"/>
        <v>0.98100794544057157</v>
      </c>
      <c r="U59" s="46">
        <f t="shared" si="18"/>
        <v>0.13898800330738764</v>
      </c>
      <c r="V59" s="46">
        <f t="shared" si="18"/>
        <v>1.0896604021159975</v>
      </c>
      <c r="W59" s="46">
        <f t="shared" si="18"/>
        <v>1.0537587576424263</v>
      </c>
      <c r="X59" s="46">
        <f t="shared" si="18"/>
        <v>1.16153273872148</v>
      </c>
      <c r="Y59" s="46">
        <f t="shared" ref="Y59:BA59" si="19">IF(AND(ISNUMBER(Y834),ISNUMBER(X834),ISNUMBER(X$829)),(Y834-X834)/X$829*100,"–")</f>
        <v>1.3209098157134902</v>
      </c>
      <c r="Z59" s="46">
        <f t="shared" si="19"/>
        <v>1.7266932979645961</v>
      </c>
      <c r="AA59" s="46">
        <f t="shared" si="19"/>
        <v>1.8635225017403643</v>
      </c>
      <c r="AB59" s="46">
        <f t="shared" si="19"/>
        <v>1.8204363055527983</v>
      </c>
      <c r="AC59" s="46">
        <f t="shared" si="19"/>
        <v>1.2149463386202588</v>
      </c>
      <c r="AD59" s="46">
        <f t="shared" si="19"/>
        <v>0.5922647825298587</v>
      </c>
      <c r="AE59" s="46">
        <f t="shared" si="19"/>
        <v>0.92776205010149726</v>
      </c>
      <c r="AF59" s="46">
        <f t="shared" si="19"/>
        <v>0.93416769260245347</v>
      </c>
      <c r="AG59" s="46">
        <f t="shared" si="19"/>
        <v>1.0419757544155377</v>
      </c>
      <c r="AH59" s="46">
        <f t="shared" si="19"/>
        <v>0.98078137174137281</v>
      </c>
      <c r="AI59" s="46">
        <f t="shared" si="19"/>
        <v>0.82356959667099827</v>
      </c>
      <c r="AJ59" s="46">
        <f t="shared" si="19"/>
        <v>-0.10674512326394379</v>
      </c>
      <c r="AK59" s="46">
        <f t="shared" si="19"/>
        <v>-0.53259115616799912</v>
      </c>
      <c r="AL59" s="46">
        <f t="shared" si="19"/>
        <v>0.67025337702838894</v>
      </c>
      <c r="AM59" s="46">
        <f t="shared" si="19"/>
        <v>0.39099999352375081</v>
      </c>
      <c r="AN59" s="46">
        <f t="shared" si="19"/>
        <v>1.0511394512826362E-2</v>
      </c>
      <c r="AO59" s="46">
        <f t="shared" si="19"/>
        <v>0.2958625184777301</v>
      </c>
      <c r="AP59" s="46">
        <f t="shared" si="19"/>
        <v>0.67512353780644041</v>
      </c>
      <c r="AQ59" s="46">
        <f t="shared" si="19"/>
        <v>1.1776674717384723</v>
      </c>
      <c r="AR59" s="46">
        <f t="shared" si="19"/>
        <v>1.2769625726105251</v>
      </c>
      <c r="AS59" s="46">
        <f t="shared" si="19"/>
        <v>0.89181102603886797</v>
      </c>
      <c r="AT59" s="46">
        <f t="shared" si="19"/>
        <v>0.70799559601696238</v>
      </c>
      <c r="AU59" s="46">
        <f t="shared" si="19"/>
        <v>0.73726533261254013</v>
      </c>
      <c r="AV59" s="46">
        <f t="shared" si="19"/>
        <v>-4.9204659849880841</v>
      </c>
      <c r="AW59" s="47">
        <f t="shared" si="19"/>
        <v>1.8681304537364909</v>
      </c>
      <c r="AX59" s="47">
        <f t="shared" si="19"/>
        <v>2.9689920785911825</v>
      </c>
      <c r="AY59" s="47">
        <f t="shared" si="19"/>
        <v>1.0528394529015894</v>
      </c>
      <c r="AZ59" s="47">
        <f t="shared" si="19"/>
        <v>0.94803680505471633</v>
      </c>
      <c r="BA59" s="47">
        <f t="shared" si="19"/>
        <v>0.9351447966723434</v>
      </c>
    </row>
    <row r="60" spans="1:53" s="42" customFormat="1" x14ac:dyDescent="0.2">
      <c r="A60" s="37" t="s">
        <v>442</v>
      </c>
      <c r="B60" s="37" t="s">
        <v>265</v>
      </c>
      <c r="C60" s="37"/>
      <c r="D60" s="38"/>
      <c r="E60" s="38"/>
      <c r="F60" s="39" t="s">
        <v>266</v>
      </c>
      <c r="G60" s="13" t="s">
        <v>1107</v>
      </c>
      <c r="H60" s="46" t="str">
        <f t="shared" ref="H60:BA60" si="20">IF(AND(ISNUMBER(H839),ISNUMBER(G839),ISNUMBER(G$829)),(H839-G839)/G$829*100,"–")</f>
        <v>–</v>
      </c>
      <c r="I60" s="46" t="str">
        <f t="shared" si="20"/>
        <v>–</v>
      </c>
      <c r="J60" s="46">
        <f t="shared" si="20"/>
        <v>0.28949804447185284</v>
      </c>
      <c r="K60" s="46">
        <f t="shared" si="20"/>
        <v>0.30864098554446606</v>
      </c>
      <c r="L60" s="46">
        <f t="shared" si="20"/>
        <v>0.35277672930801834</v>
      </c>
      <c r="M60" s="46">
        <f t="shared" si="20"/>
        <v>0.32112094305992972</v>
      </c>
      <c r="N60" s="46">
        <f t="shared" si="20"/>
        <v>0.44445433448186067</v>
      </c>
      <c r="O60" s="46">
        <f t="shared" si="20"/>
        <v>0.40853040221937575</v>
      </c>
      <c r="P60" s="46">
        <f t="shared" si="20"/>
        <v>0.48651597819807441</v>
      </c>
      <c r="Q60" s="46">
        <f t="shared" si="20"/>
        <v>2.0665468312302594E-3</v>
      </c>
      <c r="R60" s="46">
        <f t="shared" si="20"/>
        <v>0.52453101458341234</v>
      </c>
      <c r="S60" s="46">
        <f t="shared" si="20"/>
        <v>0.57352053010531001</v>
      </c>
      <c r="T60" s="46">
        <f t="shared" si="20"/>
        <v>0.66432256946186341</v>
      </c>
      <c r="U60" s="46">
        <f t="shared" si="20"/>
        <v>0.18043548770266846</v>
      </c>
      <c r="V60" s="46">
        <f t="shared" si="20"/>
        <v>0.26147705494593543</v>
      </c>
      <c r="W60" s="46">
        <f t="shared" si="20"/>
        <v>0.11641259139581329</v>
      </c>
      <c r="X60" s="46">
        <f t="shared" si="20"/>
        <v>0.37759078912432553</v>
      </c>
      <c r="Y60" s="46">
        <f t="shared" si="20"/>
        <v>0.1188511288846625</v>
      </c>
      <c r="Z60" s="46">
        <f t="shared" si="20"/>
        <v>0.34057845223247701</v>
      </c>
      <c r="AA60" s="46">
        <f t="shared" si="20"/>
        <v>0.36217591958821183</v>
      </c>
      <c r="AB60" s="46">
        <f t="shared" si="20"/>
        <v>0.48253951388032551</v>
      </c>
      <c r="AC60" s="46">
        <f t="shared" si="20"/>
        <v>0.490999989903524</v>
      </c>
      <c r="AD60" s="46">
        <f t="shared" si="20"/>
        <v>0.43250065896547985</v>
      </c>
      <c r="AE60" s="46">
        <f t="shared" si="20"/>
        <v>0.38920301863452411</v>
      </c>
      <c r="AF60" s="46">
        <f t="shared" si="20"/>
        <v>0.30117522671376085</v>
      </c>
      <c r="AG60" s="46">
        <f t="shared" si="20"/>
        <v>0.32640224153038627</v>
      </c>
      <c r="AH60" s="46">
        <f t="shared" si="20"/>
        <v>0.21303959851654916</v>
      </c>
      <c r="AI60" s="46">
        <f t="shared" si="20"/>
        <v>0.25951511735666566</v>
      </c>
      <c r="AJ60" s="46">
        <f t="shared" si="20"/>
        <v>0.42940712861095798</v>
      </c>
      <c r="AK60" s="46">
        <f t="shared" si="20"/>
        <v>0.36829274292864073</v>
      </c>
      <c r="AL60" s="46">
        <f t="shared" si="20"/>
        <v>0.22787337401978827</v>
      </c>
      <c r="AM60" s="46">
        <f t="shared" si="20"/>
        <v>8.9056724685561445E-2</v>
      </c>
      <c r="AN60" s="46">
        <f t="shared" si="20"/>
        <v>0.13565959448454476</v>
      </c>
      <c r="AO60" s="46">
        <f t="shared" si="20"/>
        <v>0.10960122557111475</v>
      </c>
      <c r="AP60" s="46">
        <f t="shared" si="20"/>
        <v>0.26134998655694619</v>
      </c>
      <c r="AQ60" s="46">
        <f t="shared" si="20"/>
        <v>0.31088768509507658</v>
      </c>
      <c r="AR60" s="46">
        <f t="shared" si="20"/>
        <v>0.41623890905273753</v>
      </c>
      <c r="AS60" s="46">
        <f t="shared" si="20"/>
        <v>0.22666763213577643</v>
      </c>
      <c r="AT60" s="46">
        <f t="shared" si="20"/>
        <v>0.16018522399395793</v>
      </c>
      <c r="AU60" s="46">
        <f t="shared" si="20"/>
        <v>0.40069570598756543</v>
      </c>
      <c r="AV60" s="46">
        <f t="shared" si="20"/>
        <v>-0.21554631689141829</v>
      </c>
      <c r="AW60" s="47">
        <f t="shared" si="20"/>
        <v>1.1414019302139136</v>
      </c>
      <c r="AX60" s="47">
        <f t="shared" si="20"/>
        <v>0.21742161058990436</v>
      </c>
      <c r="AY60" s="47">
        <f t="shared" si="20"/>
        <v>0.24231108429128798</v>
      </c>
      <c r="AZ60" s="47">
        <f t="shared" si="20"/>
        <v>0.26793791271648487</v>
      </c>
      <c r="BA60" s="47">
        <f t="shared" si="20"/>
        <v>0.25493949211284356</v>
      </c>
    </row>
    <row r="61" spans="1:53" s="42" customFormat="1" x14ac:dyDescent="0.2">
      <c r="A61" s="37" t="s">
        <v>442</v>
      </c>
      <c r="B61" s="37" t="s">
        <v>267</v>
      </c>
      <c r="C61" s="37"/>
      <c r="D61" s="38"/>
      <c r="E61" s="38"/>
      <c r="F61" s="39" t="s">
        <v>268</v>
      </c>
      <c r="G61" s="13" t="s">
        <v>1108</v>
      </c>
      <c r="H61" s="46" t="str">
        <f t="shared" ref="H61:BA61" si="21">IF(AND(ISNUMBER(H844),ISNUMBER(G844),ISNUMBER(G$829)),(H844-G844)/G$829*100,"–")</f>
        <v>–</v>
      </c>
      <c r="I61" s="46" t="str">
        <f t="shared" si="21"/>
        <v>–</v>
      </c>
      <c r="J61" s="46">
        <f t="shared" si="21"/>
        <v>-7.4411340870568488</v>
      </c>
      <c r="K61" s="46">
        <f t="shared" si="21"/>
        <v>8.4337352995313974</v>
      </c>
      <c r="L61" s="46">
        <f t="shared" si="21"/>
        <v>11.932753565777718</v>
      </c>
      <c r="M61" s="46">
        <f t="shared" si="21"/>
        <v>11.904110083946378</v>
      </c>
      <c r="N61" s="46">
        <f t="shared" si="21"/>
        <v>1.578523943901414</v>
      </c>
      <c r="O61" s="46">
        <f t="shared" si="21"/>
        <v>1.4351537082311441</v>
      </c>
      <c r="P61" s="46">
        <f t="shared" si="21"/>
        <v>3.2945497429316046</v>
      </c>
      <c r="Q61" s="46">
        <f t="shared" si="21"/>
        <v>3.2523561850005129</v>
      </c>
      <c r="R61" s="46">
        <f t="shared" si="21"/>
        <v>3.5562254634944312</v>
      </c>
      <c r="S61" s="46">
        <f t="shared" si="21"/>
        <v>0.55322668577618228</v>
      </c>
      <c r="T61" s="46">
        <f t="shared" si="21"/>
        <v>-0.18904988661157979</v>
      </c>
      <c r="U61" s="46">
        <f t="shared" si="21"/>
        <v>-1.3394172496077696</v>
      </c>
      <c r="V61" s="46">
        <f t="shared" si="21"/>
        <v>1.0954108080735721</v>
      </c>
      <c r="W61" s="46">
        <f t="shared" si="21"/>
        <v>0.60138024300400694</v>
      </c>
      <c r="X61" s="46">
        <f t="shared" si="21"/>
        <v>-0.40600530908046806</v>
      </c>
      <c r="Y61" s="46">
        <f t="shared" si="21"/>
        <v>0.29628683349711266</v>
      </c>
      <c r="Z61" s="46">
        <f t="shared" si="21"/>
        <v>1.2232251614793836</v>
      </c>
      <c r="AA61" s="46">
        <f t="shared" si="21"/>
        <v>0.92477732820978598</v>
      </c>
      <c r="AB61" s="46">
        <f t="shared" si="21"/>
        <v>1.2086336950295089</v>
      </c>
      <c r="AC61" s="46">
        <f t="shared" si="21"/>
        <v>8.3696450234012742E-3</v>
      </c>
      <c r="AD61" s="46">
        <f t="shared" si="21"/>
        <v>-0.42002395682270144</v>
      </c>
      <c r="AE61" s="46">
        <f t="shared" si="21"/>
        <v>0.12893200849637038</v>
      </c>
      <c r="AF61" s="46">
        <f t="shared" si="21"/>
        <v>0.14058568185727222</v>
      </c>
      <c r="AG61" s="46">
        <f t="shared" si="21"/>
        <v>0.33313615256956675</v>
      </c>
      <c r="AH61" s="46">
        <f t="shared" si="21"/>
        <v>1.1719009173921295</v>
      </c>
      <c r="AI61" s="46">
        <f t="shared" si="21"/>
        <v>1.0182484383818751</v>
      </c>
      <c r="AJ61" s="46">
        <f t="shared" si="21"/>
        <v>-0.4644618972761122</v>
      </c>
      <c r="AK61" s="46">
        <f t="shared" si="21"/>
        <v>-3.3251234759096291</v>
      </c>
      <c r="AL61" s="46">
        <f t="shared" si="21"/>
        <v>1.6040271496476706</v>
      </c>
      <c r="AM61" s="46">
        <f t="shared" si="21"/>
        <v>1.003232586362107</v>
      </c>
      <c r="AN61" s="46">
        <f t="shared" si="21"/>
        <v>-1.1375565243867167</v>
      </c>
      <c r="AO61" s="46">
        <f t="shared" si="21"/>
        <v>0.1438312087844264</v>
      </c>
      <c r="AP61" s="46">
        <f t="shared" si="21"/>
        <v>0.81739841232027521</v>
      </c>
      <c r="AQ61" s="46">
        <f t="shared" si="21"/>
        <v>0.18276124232594251</v>
      </c>
      <c r="AR61" s="46">
        <f t="shared" si="21"/>
        <v>0.66637801797422014</v>
      </c>
      <c r="AS61" s="46">
        <f t="shared" si="21"/>
        <v>1.0866155193824591</v>
      </c>
      <c r="AT61" s="46">
        <f t="shared" si="21"/>
        <v>0.33691188504661151</v>
      </c>
      <c r="AU61" s="46">
        <f t="shared" si="21"/>
        <v>0.17123387749522226</v>
      </c>
      <c r="AV61" s="46">
        <f t="shared" si="21"/>
        <v>-1.9395580104564973</v>
      </c>
      <c r="AW61" s="47">
        <f t="shared" si="21"/>
        <v>2.1823870963339953</v>
      </c>
      <c r="AX61" s="47">
        <f t="shared" si="21"/>
        <v>1.5708866940689892</v>
      </c>
      <c r="AY61" s="47">
        <f t="shared" si="21"/>
        <v>0.70708000229965096</v>
      </c>
      <c r="AZ61" s="47">
        <f t="shared" si="21"/>
        <v>0.53314376725710277</v>
      </c>
      <c r="BA61" s="47">
        <f t="shared" si="21"/>
        <v>0.47411419324073906</v>
      </c>
    </row>
    <row r="62" spans="1:53" s="42" customFormat="1" x14ac:dyDescent="0.2">
      <c r="A62" s="37" t="s">
        <v>442</v>
      </c>
      <c r="B62" s="37" t="s">
        <v>270</v>
      </c>
      <c r="C62" s="37"/>
      <c r="D62" s="38"/>
      <c r="E62" s="38"/>
      <c r="F62" s="39" t="s">
        <v>271</v>
      </c>
      <c r="G62" s="13" t="s">
        <v>1109</v>
      </c>
      <c r="H62" s="46" t="str">
        <f t="shared" ref="H62:W62" si="22">IF(AND(ISNUMBER(G849),ISNUMBER(H849),ISNUMBER(G854),ISNUMBER(H854),ISNUMBER(G$829)),((H849-H854)-(G849-G854))/G$829*100,"–")</f>
        <v>–</v>
      </c>
      <c r="I62" s="46" t="str">
        <f t="shared" si="22"/>
        <v>–</v>
      </c>
      <c r="J62" s="46">
        <f t="shared" si="22"/>
        <v>-2.7883664275485137E-2</v>
      </c>
      <c r="K62" s="46">
        <f t="shared" si="22"/>
        <v>4.3548046782582991E-2</v>
      </c>
      <c r="L62" s="46">
        <f t="shared" si="22"/>
        <v>0.17311457914347811</v>
      </c>
      <c r="M62" s="46">
        <f t="shared" si="22"/>
        <v>0.26094321358612071</v>
      </c>
      <c r="N62" s="46">
        <f t="shared" si="22"/>
        <v>-0.72159926594876744</v>
      </c>
      <c r="O62" s="46">
        <f t="shared" si="22"/>
        <v>-0.65941276722278275</v>
      </c>
      <c r="P62" s="46">
        <f t="shared" si="22"/>
        <v>-0.47645596783622024</v>
      </c>
      <c r="Q62" s="46">
        <f t="shared" si="22"/>
        <v>4.1418838317952306E-3</v>
      </c>
      <c r="R62" s="46">
        <f t="shared" si="22"/>
        <v>0.13932230017012381</v>
      </c>
      <c r="S62" s="46">
        <f t="shared" si="22"/>
        <v>0.75943692603569779</v>
      </c>
      <c r="T62" s="46">
        <f t="shared" si="22"/>
        <v>-0.15572793305003904</v>
      </c>
      <c r="U62" s="46">
        <f t="shared" si="22"/>
        <v>0.83179530859220863</v>
      </c>
      <c r="V62" s="46">
        <f t="shared" si="22"/>
        <v>0.17886676325426912</v>
      </c>
      <c r="W62" s="46">
        <f t="shared" si="22"/>
        <v>0.37460735004103984</v>
      </c>
      <c r="X62" s="46">
        <f>IF(AND(ISNUMBER(W849),ISNUMBER(X849),ISNUMBER(W854),ISNUMBER(X854),ISNUMBER(W$829)),((X849-X854)-(W849-W854))/W$829*100,"–")</f>
        <v>0.22025995690410299</v>
      </c>
      <c r="Y62" s="46">
        <f t="shared" ref="Y62:BA62" si="23">IF(AND(ISNUMBER(X849),ISNUMBER(Y849),ISNUMBER(X854),ISNUMBER(Y854),ISNUMBER(X$829)),((Y849-Y854)-(X849-X854))/X$829*100,"–")</f>
        <v>0.49855407314240291</v>
      </c>
      <c r="Z62" s="46">
        <f t="shared" si="23"/>
        <v>-0.67337268975081377</v>
      </c>
      <c r="AA62" s="46">
        <f t="shared" si="23"/>
        <v>-0.8100435378115054</v>
      </c>
      <c r="AB62" s="46">
        <f t="shared" si="23"/>
        <v>0.178023400228912</v>
      </c>
      <c r="AC62" s="46">
        <f t="shared" si="23"/>
        <v>0.25145397731876984</v>
      </c>
      <c r="AD62" s="46">
        <f t="shared" si="23"/>
        <v>0.1968766665224127</v>
      </c>
      <c r="AE62" s="46">
        <f t="shared" si="23"/>
        <v>-0.49769124283995037</v>
      </c>
      <c r="AF62" s="46">
        <f t="shared" si="23"/>
        <v>0.29988790869361853</v>
      </c>
      <c r="AG62" s="46">
        <f t="shared" si="23"/>
        <v>3.3669630526654802E-2</v>
      </c>
      <c r="AH62" s="46">
        <f t="shared" si="23"/>
        <v>0.42599614650038858</v>
      </c>
      <c r="AI62" s="46">
        <f t="shared" si="23"/>
        <v>0.40802076298225853</v>
      </c>
      <c r="AJ62" s="46">
        <f t="shared" si="23"/>
        <v>0.13644069749622142</v>
      </c>
      <c r="AK62" s="46">
        <f t="shared" si="23"/>
        <v>-1.1339984418616957</v>
      </c>
      <c r="AL62" s="46">
        <f t="shared" si="23"/>
        <v>7.7045759286473531E-2</v>
      </c>
      <c r="AM62" s="46">
        <f t="shared" si="23"/>
        <v>0.89635085532380221</v>
      </c>
      <c r="AN62" s="46">
        <f t="shared" si="23"/>
        <v>1.0751072115814588</v>
      </c>
      <c r="AO62" s="46">
        <f t="shared" si="23"/>
        <v>-0.2069911048138284</v>
      </c>
      <c r="AP62" s="46">
        <f t="shared" si="23"/>
        <v>-0.18422673200252057</v>
      </c>
      <c r="AQ62" s="46">
        <f t="shared" si="23"/>
        <v>-0.35264347146943475</v>
      </c>
      <c r="AR62" s="46">
        <f t="shared" si="23"/>
        <v>-0.54804578663153547</v>
      </c>
      <c r="AS62" s="46">
        <f t="shared" si="23"/>
        <v>0.19742761845124948</v>
      </c>
      <c r="AT62" s="46">
        <f t="shared" si="23"/>
        <v>-9.1883558001289542E-2</v>
      </c>
      <c r="AU62" s="46">
        <f t="shared" si="23"/>
        <v>-0.18602933265552477</v>
      </c>
      <c r="AV62" s="46">
        <f t="shared" si="23"/>
        <v>-0.50605931838605822</v>
      </c>
      <c r="AW62" s="47">
        <f t="shared" si="23"/>
        <v>-0.14481327286515142</v>
      </c>
      <c r="AX62" s="47">
        <f t="shared" si="23"/>
        <v>-0.30965152968098103</v>
      </c>
      <c r="AY62" s="47">
        <f t="shared" si="23"/>
        <v>-6.0213969532894179E-2</v>
      </c>
      <c r="AZ62" s="47">
        <f t="shared" si="23"/>
        <v>5.6239676659698501E-3</v>
      </c>
      <c r="BA62" s="47">
        <f t="shared" si="23"/>
        <v>-3.572509589930651E-2</v>
      </c>
    </row>
    <row r="63" spans="1:53" s="42" customFormat="1" x14ac:dyDescent="0.2">
      <c r="A63" s="37"/>
      <c r="B63" s="37"/>
      <c r="C63" s="37"/>
      <c r="D63" s="38"/>
      <c r="E63" s="38"/>
      <c r="F63" s="39" t="s">
        <v>1685</v>
      </c>
      <c r="G63" s="18"/>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8"/>
      <c r="AJ63" s="28"/>
      <c r="AK63" s="28"/>
      <c r="AL63" s="28"/>
      <c r="AM63" s="28"/>
      <c r="AN63" s="28"/>
      <c r="AO63" s="28"/>
      <c r="AP63" s="28"/>
      <c r="AQ63" s="28"/>
      <c r="AR63" s="28"/>
      <c r="AS63" s="28"/>
      <c r="AT63" s="28"/>
      <c r="AU63" s="28"/>
      <c r="AV63" s="28"/>
      <c r="AW63" s="28"/>
      <c r="AX63" s="28"/>
      <c r="AY63" s="28"/>
      <c r="AZ63" s="28"/>
      <c r="BA63" s="28"/>
    </row>
    <row r="64" spans="1:53" s="42" customFormat="1" x14ac:dyDescent="0.2">
      <c r="A64" s="37" t="s">
        <v>442</v>
      </c>
      <c r="B64" s="37" t="s">
        <v>1461</v>
      </c>
      <c r="C64" s="37"/>
      <c r="D64" s="38" t="s">
        <v>1651</v>
      </c>
      <c r="E64" s="38" t="s">
        <v>1546</v>
      </c>
      <c r="F64" s="39" t="s">
        <v>1652</v>
      </c>
      <c r="G64" s="13" t="s">
        <v>1089</v>
      </c>
      <c r="H64" s="27" t="s">
        <v>1536</v>
      </c>
      <c r="I64" s="27" t="s">
        <v>1536</v>
      </c>
      <c r="J64" s="27" t="s">
        <v>1536</v>
      </c>
      <c r="K64" s="27" t="s">
        <v>1536</v>
      </c>
      <c r="L64" s="27" t="s">
        <v>1536</v>
      </c>
      <c r="M64" s="27" t="s">
        <v>1536</v>
      </c>
      <c r="N64" s="27" t="s">
        <v>1536</v>
      </c>
      <c r="O64" s="27" t="s">
        <v>1536</v>
      </c>
      <c r="P64" s="27" t="s">
        <v>1536</v>
      </c>
      <c r="Q64" s="27" t="s">
        <v>1536</v>
      </c>
      <c r="R64" s="27" t="s">
        <v>1536</v>
      </c>
      <c r="S64" s="27" t="s">
        <v>1536</v>
      </c>
      <c r="T64" s="27" t="s">
        <v>1536</v>
      </c>
      <c r="U64" s="27" t="s">
        <v>1536</v>
      </c>
      <c r="V64" s="27" t="s">
        <v>1536</v>
      </c>
      <c r="W64" s="27" t="s">
        <v>1536</v>
      </c>
      <c r="X64" s="27" t="s">
        <v>1536</v>
      </c>
      <c r="Y64" s="27" t="s">
        <v>1536</v>
      </c>
      <c r="Z64" s="27" t="s">
        <v>1536</v>
      </c>
      <c r="AA64" s="27" t="s">
        <v>1536</v>
      </c>
      <c r="AB64" s="27" t="s">
        <v>1536</v>
      </c>
      <c r="AC64" s="27" t="s">
        <v>1536</v>
      </c>
      <c r="AD64" s="27" t="s">
        <v>1536</v>
      </c>
      <c r="AE64" s="27" t="s">
        <v>1536</v>
      </c>
      <c r="AF64" s="27" t="s">
        <v>1536</v>
      </c>
      <c r="AG64" s="27" t="s">
        <v>1536</v>
      </c>
      <c r="AH64" s="27" t="s">
        <v>1536</v>
      </c>
      <c r="AI64" s="27" t="s">
        <v>1536</v>
      </c>
      <c r="AJ64" s="27" t="s">
        <v>1536</v>
      </c>
      <c r="AK64" s="27" t="s">
        <v>1536</v>
      </c>
      <c r="AL64" s="27" t="s">
        <v>1536</v>
      </c>
      <c r="AM64" s="27" t="s">
        <v>1536</v>
      </c>
      <c r="AN64" s="27" t="s">
        <v>1536</v>
      </c>
      <c r="AO64" s="27" t="s">
        <v>1536</v>
      </c>
      <c r="AP64" s="27" t="s">
        <v>1536</v>
      </c>
      <c r="AQ64" s="27" t="s">
        <v>1536</v>
      </c>
      <c r="AR64" s="27" t="s">
        <v>1536</v>
      </c>
      <c r="AS64" s="27" t="s">
        <v>1536</v>
      </c>
      <c r="AT64" s="27" t="s">
        <v>1536</v>
      </c>
      <c r="AU64" s="27" t="s">
        <v>1536</v>
      </c>
      <c r="AV64" s="27" t="s">
        <v>1536</v>
      </c>
      <c r="AW64" s="28" t="s">
        <v>1536</v>
      </c>
      <c r="AX64" s="28" t="s">
        <v>1536</v>
      </c>
      <c r="AY64" s="28" t="s">
        <v>1536</v>
      </c>
      <c r="AZ64" s="28" t="s">
        <v>1536</v>
      </c>
      <c r="BA64" s="28" t="s">
        <v>1536</v>
      </c>
    </row>
    <row r="65" spans="1:53" s="42" customFormat="1" x14ac:dyDescent="0.2">
      <c r="A65" s="37" t="s">
        <v>442</v>
      </c>
      <c r="B65" s="37" t="s">
        <v>1686</v>
      </c>
      <c r="C65" s="37"/>
      <c r="D65" s="38" t="s">
        <v>1651</v>
      </c>
      <c r="E65" s="38" t="s">
        <v>1546</v>
      </c>
      <c r="F65" s="39" t="s">
        <v>1688</v>
      </c>
      <c r="G65" s="13" t="s">
        <v>1110</v>
      </c>
      <c r="H65" s="27" t="s">
        <v>1536</v>
      </c>
      <c r="I65" s="27" t="s">
        <v>1536</v>
      </c>
      <c r="J65" s="27" t="s">
        <v>1536</v>
      </c>
      <c r="K65" s="27" t="s">
        <v>1536</v>
      </c>
      <c r="L65" s="27" t="s">
        <v>1536</v>
      </c>
      <c r="M65" s="27" t="s">
        <v>1536</v>
      </c>
      <c r="N65" s="27" t="s">
        <v>1536</v>
      </c>
      <c r="O65" s="27" t="s">
        <v>1536</v>
      </c>
      <c r="P65" s="27" t="s">
        <v>1536</v>
      </c>
      <c r="Q65" s="27" t="s">
        <v>1536</v>
      </c>
      <c r="R65" s="27" t="s">
        <v>1536</v>
      </c>
      <c r="S65" s="27" t="s">
        <v>1536</v>
      </c>
      <c r="T65" s="27" t="s">
        <v>1536</v>
      </c>
      <c r="U65" s="27" t="s">
        <v>1536</v>
      </c>
      <c r="V65" s="27" t="s">
        <v>1536</v>
      </c>
      <c r="W65" s="27" t="s">
        <v>1536</v>
      </c>
      <c r="X65" s="27" t="s">
        <v>1536</v>
      </c>
      <c r="Y65" s="27" t="s">
        <v>1536</v>
      </c>
      <c r="Z65" s="27" t="s">
        <v>1536</v>
      </c>
      <c r="AA65" s="27" t="s">
        <v>1536</v>
      </c>
      <c r="AB65" s="27" t="s">
        <v>1536</v>
      </c>
      <c r="AC65" s="27" t="s">
        <v>1536</v>
      </c>
      <c r="AD65" s="27" t="s">
        <v>1536</v>
      </c>
      <c r="AE65" s="27" t="s">
        <v>1536</v>
      </c>
      <c r="AF65" s="27" t="s">
        <v>1536</v>
      </c>
      <c r="AG65" s="27" t="s">
        <v>1536</v>
      </c>
      <c r="AH65" s="27" t="s">
        <v>1536</v>
      </c>
      <c r="AI65" s="27" t="s">
        <v>1536</v>
      </c>
      <c r="AJ65" s="27" t="s">
        <v>1536</v>
      </c>
      <c r="AK65" s="27" t="s">
        <v>1536</v>
      </c>
      <c r="AL65" s="27" t="s">
        <v>1536</v>
      </c>
      <c r="AM65" s="27" t="s">
        <v>1536</v>
      </c>
      <c r="AN65" s="27" t="s">
        <v>1536</v>
      </c>
      <c r="AO65" s="27" t="s">
        <v>1536</v>
      </c>
      <c r="AP65" s="27" t="s">
        <v>1536</v>
      </c>
      <c r="AQ65" s="27" t="s">
        <v>1536</v>
      </c>
      <c r="AR65" s="27" t="s">
        <v>1536</v>
      </c>
      <c r="AS65" s="27" t="s">
        <v>1536</v>
      </c>
      <c r="AT65" s="27" t="s">
        <v>1536</v>
      </c>
      <c r="AU65" s="27" t="s">
        <v>1536</v>
      </c>
      <c r="AV65" s="27" t="s">
        <v>1536</v>
      </c>
      <c r="AW65" s="28" t="s">
        <v>1536</v>
      </c>
      <c r="AX65" s="28" t="s">
        <v>1536</v>
      </c>
      <c r="AY65" s="28" t="s">
        <v>1536</v>
      </c>
      <c r="AZ65" s="28" t="s">
        <v>1536</v>
      </c>
      <c r="BA65" s="28" t="s">
        <v>1536</v>
      </c>
    </row>
    <row r="66" spans="1:53" s="42" customFormat="1" x14ac:dyDescent="0.2">
      <c r="A66" s="37" t="s">
        <v>442</v>
      </c>
      <c r="B66" s="37" t="s">
        <v>1689</v>
      </c>
      <c r="C66" s="37"/>
      <c r="D66" s="38" t="s">
        <v>1651</v>
      </c>
      <c r="E66" s="38" t="s">
        <v>1546</v>
      </c>
      <c r="F66" s="39" t="s">
        <v>1690</v>
      </c>
      <c r="G66" s="12" t="s">
        <v>1111</v>
      </c>
      <c r="H66" s="27" t="s">
        <v>1536</v>
      </c>
      <c r="I66" s="27" t="s">
        <v>1536</v>
      </c>
      <c r="J66" s="27" t="s">
        <v>1536</v>
      </c>
      <c r="K66" s="27" t="s">
        <v>1536</v>
      </c>
      <c r="L66" s="27" t="s">
        <v>1536</v>
      </c>
      <c r="M66" s="27" t="s">
        <v>1536</v>
      </c>
      <c r="N66" s="27" t="s">
        <v>1536</v>
      </c>
      <c r="O66" s="27" t="s">
        <v>1536</v>
      </c>
      <c r="P66" s="27" t="s">
        <v>1536</v>
      </c>
      <c r="Q66" s="27" t="s">
        <v>1536</v>
      </c>
      <c r="R66" s="27" t="s">
        <v>1536</v>
      </c>
      <c r="S66" s="27" t="s">
        <v>1536</v>
      </c>
      <c r="T66" s="27" t="s">
        <v>1536</v>
      </c>
      <c r="U66" s="27" t="s">
        <v>1536</v>
      </c>
      <c r="V66" s="27" t="s">
        <v>1536</v>
      </c>
      <c r="W66" s="27" t="s">
        <v>1536</v>
      </c>
      <c r="X66" s="27" t="s">
        <v>1536</v>
      </c>
      <c r="Y66" s="27" t="s">
        <v>1536</v>
      </c>
      <c r="Z66" s="27" t="s">
        <v>1536</v>
      </c>
      <c r="AA66" s="27" t="s">
        <v>1536</v>
      </c>
      <c r="AB66" s="27" t="s">
        <v>1536</v>
      </c>
      <c r="AC66" s="27" t="s">
        <v>1536</v>
      </c>
      <c r="AD66" s="27" t="s">
        <v>1536</v>
      </c>
      <c r="AE66" s="27" t="s">
        <v>1536</v>
      </c>
      <c r="AF66" s="27" t="s">
        <v>1536</v>
      </c>
      <c r="AG66" s="27" t="s">
        <v>1536</v>
      </c>
      <c r="AH66" s="27" t="s">
        <v>1536</v>
      </c>
      <c r="AI66" s="27" t="s">
        <v>1536</v>
      </c>
      <c r="AJ66" s="27" t="s">
        <v>1536</v>
      </c>
      <c r="AK66" s="27" t="s">
        <v>1536</v>
      </c>
      <c r="AL66" s="27" t="s">
        <v>1536</v>
      </c>
      <c r="AM66" s="27" t="s">
        <v>1536</v>
      </c>
      <c r="AN66" s="27" t="s">
        <v>1536</v>
      </c>
      <c r="AO66" s="27" t="s">
        <v>1536</v>
      </c>
      <c r="AP66" s="27" t="s">
        <v>1536</v>
      </c>
      <c r="AQ66" s="27" t="s">
        <v>1536</v>
      </c>
      <c r="AR66" s="27" t="s">
        <v>1536</v>
      </c>
      <c r="AS66" s="27" t="s">
        <v>1536</v>
      </c>
      <c r="AT66" s="27" t="s">
        <v>1536</v>
      </c>
      <c r="AU66" s="27" t="s">
        <v>1536</v>
      </c>
      <c r="AV66" s="27" t="s">
        <v>1536</v>
      </c>
      <c r="AW66" s="28" t="s">
        <v>1536</v>
      </c>
      <c r="AX66" s="28" t="s">
        <v>1536</v>
      </c>
      <c r="AY66" s="28" t="s">
        <v>1536</v>
      </c>
      <c r="AZ66" s="28" t="s">
        <v>1536</v>
      </c>
      <c r="BA66" s="28" t="s">
        <v>1536</v>
      </c>
    </row>
    <row r="67" spans="1:53" s="42" customFormat="1" x14ac:dyDescent="0.2">
      <c r="A67" s="37" t="s">
        <v>442</v>
      </c>
      <c r="B67" s="37" t="s">
        <v>1691</v>
      </c>
      <c r="C67" s="37"/>
      <c r="D67" s="38" t="s">
        <v>1651</v>
      </c>
      <c r="E67" s="38" t="s">
        <v>1546</v>
      </c>
      <c r="F67" s="39" t="s">
        <v>1692</v>
      </c>
      <c r="G67" s="12" t="s">
        <v>1112</v>
      </c>
      <c r="H67" s="27" t="s">
        <v>1536</v>
      </c>
      <c r="I67" s="27" t="s">
        <v>1536</v>
      </c>
      <c r="J67" s="27" t="s">
        <v>1536</v>
      </c>
      <c r="K67" s="27" t="s">
        <v>1536</v>
      </c>
      <c r="L67" s="27" t="s">
        <v>1536</v>
      </c>
      <c r="M67" s="27" t="s">
        <v>1536</v>
      </c>
      <c r="N67" s="27" t="s">
        <v>1536</v>
      </c>
      <c r="O67" s="27" t="s">
        <v>1536</v>
      </c>
      <c r="P67" s="27" t="s">
        <v>1536</v>
      </c>
      <c r="Q67" s="27" t="s">
        <v>1536</v>
      </c>
      <c r="R67" s="27" t="s">
        <v>1536</v>
      </c>
      <c r="S67" s="27" t="s">
        <v>1536</v>
      </c>
      <c r="T67" s="27" t="s">
        <v>1536</v>
      </c>
      <c r="U67" s="27" t="s">
        <v>1536</v>
      </c>
      <c r="V67" s="27" t="s">
        <v>1536</v>
      </c>
      <c r="W67" s="27" t="s">
        <v>1536</v>
      </c>
      <c r="X67" s="27" t="s">
        <v>1536</v>
      </c>
      <c r="Y67" s="27" t="s">
        <v>1536</v>
      </c>
      <c r="Z67" s="27" t="s">
        <v>1536</v>
      </c>
      <c r="AA67" s="27" t="s">
        <v>1536</v>
      </c>
      <c r="AB67" s="27" t="s">
        <v>1536</v>
      </c>
      <c r="AC67" s="27" t="s">
        <v>1536</v>
      </c>
      <c r="AD67" s="27" t="s">
        <v>1536</v>
      </c>
      <c r="AE67" s="27" t="s">
        <v>1536</v>
      </c>
      <c r="AF67" s="27" t="s">
        <v>1536</v>
      </c>
      <c r="AG67" s="27" t="s">
        <v>1536</v>
      </c>
      <c r="AH67" s="27" t="s">
        <v>1536</v>
      </c>
      <c r="AI67" s="27" t="s">
        <v>1536</v>
      </c>
      <c r="AJ67" s="27" t="s">
        <v>1536</v>
      </c>
      <c r="AK67" s="27" t="s">
        <v>1536</v>
      </c>
      <c r="AL67" s="27" t="s">
        <v>1536</v>
      </c>
      <c r="AM67" s="27" t="s">
        <v>1536</v>
      </c>
      <c r="AN67" s="27" t="s">
        <v>1536</v>
      </c>
      <c r="AO67" s="27" t="s">
        <v>1536</v>
      </c>
      <c r="AP67" s="27" t="s">
        <v>1536</v>
      </c>
      <c r="AQ67" s="27" t="s">
        <v>1536</v>
      </c>
      <c r="AR67" s="27" t="s">
        <v>1536</v>
      </c>
      <c r="AS67" s="27" t="s">
        <v>1536</v>
      </c>
      <c r="AT67" s="27" t="s">
        <v>1536</v>
      </c>
      <c r="AU67" s="27" t="s">
        <v>1536</v>
      </c>
      <c r="AV67" s="27" t="s">
        <v>1536</v>
      </c>
      <c r="AW67" s="28" t="s">
        <v>1536</v>
      </c>
      <c r="AX67" s="28" t="s">
        <v>1536</v>
      </c>
      <c r="AY67" s="28" t="s">
        <v>1536</v>
      </c>
      <c r="AZ67" s="28" t="s">
        <v>1536</v>
      </c>
      <c r="BA67" s="28" t="s">
        <v>1536</v>
      </c>
    </row>
    <row r="68" spans="1:53" s="42" customFormat="1" x14ac:dyDescent="0.2">
      <c r="A68" s="37" t="s">
        <v>442</v>
      </c>
      <c r="B68" s="37" t="s">
        <v>1693</v>
      </c>
      <c r="C68" s="37"/>
      <c r="D68" s="38" t="s">
        <v>1651</v>
      </c>
      <c r="E68" s="38" t="s">
        <v>1546</v>
      </c>
      <c r="F68" s="39" t="s">
        <v>1694</v>
      </c>
      <c r="G68" s="12" t="s">
        <v>1113</v>
      </c>
      <c r="H68" s="27" t="s">
        <v>1536</v>
      </c>
      <c r="I68" s="27" t="s">
        <v>1536</v>
      </c>
      <c r="J68" s="27" t="s">
        <v>1536</v>
      </c>
      <c r="K68" s="27" t="s">
        <v>1536</v>
      </c>
      <c r="L68" s="27" t="s">
        <v>1536</v>
      </c>
      <c r="M68" s="27" t="s">
        <v>1536</v>
      </c>
      <c r="N68" s="27" t="s">
        <v>1536</v>
      </c>
      <c r="O68" s="27" t="s">
        <v>1536</v>
      </c>
      <c r="P68" s="27" t="s">
        <v>1536</v>
      </c>
      <c r="Q68" s="27" t="s">
        <v>1536</v>
      </c>
      <c r="R68" s="27" t="s">
        <v>1536</v>
      </c>
      <c r="S68" s="27" t="s">
        <v>1536</v>
      </c>
      <c r="T68" s="27" t="s">
        <v>1536</v>
      </c>
      <c r="U68" s="27" t="s">
        <v>1536</v>
      </c>
      <c r="V68" s="27" t="s">
        <v>1536</v>
      </c>
      <c r="W68" s="27" t="s">
        <v>1536</v>
      </c>
      <c r="X68" s="27" t="s">
        <v>1536</v>
      </c>
      <c r="Y68" s="27" t="s">
        <v>1536</v>
      </c>
      <c r="Z68" s="27" t="s">
        <v>1536</v>
      </c>
      <c r="AA68" s="27" t="s">
        <v>1536</v>
      </c>
      <c r="AB68" s="27" t="s">
        <v>1536</v>
      </c>
      <c r="AC68" s="27" t="s">
        <v>1536</v>
      </c>
      <c r="AD68" s="27" t="s">
        <v>1536</v>
      </c>
      <c r="AE68" s="27" t="s">
        <v>1536</v>
      </c>
      <c r="AF68" s="27" t="s">
        <v>1536</v>
      </c>
      <c r="AG68" s="27" t="s">
        <v>1536</v>
      </c>
      <c r="AH68" s="27" t="s">
        <v>1536</v>
      </c>
      <c r="AI68" s="27" t="s">
        <v>1536</v>
      </c>
      <c r="AJ68" s="27" t="s">
        <v>1536</v>
      </c>
      <c r="AK68" s="27" t="s">
        <v>1536</v>
      </c>
      <c r="AL68" s="27" t="s">
        <v>1536</v>
      </c>
      <c r="AM68" s="27" t="s">
        <v>1536</v>
      </c>
      <c r="AN68" s="27" t="s">
        <v>1536</v>
      </c>
      <c r="AO68" s="27" t="s">
        <v>1536</v>
      </c>
      <c r="AP68" s="27" t="s">
        <v>1536</v>
      </c>
      <c r="AQ68" s="27" t="s">
        <v>1536</v>
      </c>
      <c r="AR68" s="27" t="s">
        <v>1536</v>
      </c>
      <c r="AS68" s="27" t="s">
        <v>1536</v>
      </c>
      <c r="AT68" s="27" t="s">
        <v>1536</v>
      </c>
      <c r="AU68" s="27" t="s">
        <v>1536</v>
      </c>
      <c r="AV68" s="27" t="s">
        <v>1536</v>
      </c>
      <c r="AW68" s="28" t="s">
        <v>1536</v>
      </c>
      <c r="AX68" s="28" t="s">
        <v>1536</v>
      </c>
      <c r="AY68" s="28" t="s">
        <v>1536</v>
      </c>
      <c r="AZ68" s="28" t="s">
        <v>1536</v>
      </c>
      <c r="BA68" s="28" t="s">
        <v>1536</v>
      </c>
    </row>
    <row r="69" spans="1:53" s="42" customFormat="1" x14ac:dyDescent="0.2">
      <c r="A69" s="37" t="s">
        <v>442</v>
      </c>
      <c r="B69" s="37" t="s">
        <v>1695</v>
      </c>
      <c r="C69" s="37"/>
      <c r="D69" s="38" t="s">
        <v>1651</v>
      </c>
      <c r="E69" s="38" t="s">
        <v>1546</v>
      </c>
      <c r="F69" s="39" t="s">
        <v>1696</v>
      </c>
      <c r="G69" s="12" t="s">
        <v>1114</v>
      </c>
      <c r="H69" s="27" t="s">
        <v>1536</v>
      </c>
      <c r="I69" s="27" t="s">
        <v>1536</v>
      </c>
      <c r="J69" s="27" t="s">
        <v>1536</v>
      </c>
      <c r="K69" s="27" t="s">
        <v>1536</v>
      </c>
      <c r="L69" s="27" t="s">
        <v>1536</v>
      </c>
      <c r="M69" s="27" t="s">
        <v>1536</v>
      </c>
      <c r="N69" s="27" t="s">
        <v>1536</v>
      </c>
      <c r="O69" s="27" t="s">
        <v>1536</v>
      </c>
      <c r="P69" s="27" t="s">
        <v>1536</v>
      </c>
      <c r="Q69" s="27" t="s">
        <v>1536</v>
      </c>
      <c r="R69" s="27" t="s">
        <v>1536</v>
      </c>
      <c r="S69" s="27" t="s">
        <v>1536</v>
      </c>
      <c r="T69" s="27" t="s">
        <v>1536</v>
      </c>
      <c r="U69" s="27" t="s">
        <v>1536</v>
      </c>
      <c r="V69" s="27" t="s">
        <v>1536</v>
      </c>
      <c r="W69" s="27" t="s">
        <v>1536</v>
      </c>
      <c r="X69" s="27" t="s">
        <v>1536</v>
      </c>
      <c r="Y69" s="27" t="s">
        <v>1536</v>
      </c>
      <c r="Z69" s="27" t="s">
        <v>1536</v>
      </c>
      <c r="AA69" s="27" t="s">
        <v>1536</v>
      </c>
      <c r="AB69" s="27" t="s">
        <v>1536</v>
      </c>
      <c r="AC69" s="27" t="s">
        <v>1536</v>
      </c>
      <c r="AD69" s="27" t="s">
        <v>1536</v>
      </c>
      <c r="AE69" s="27" t="s">
        <v>1536</v>
      </c>
      <c r="AF69" s="27" t="s">
        <v>1536</v>
      </c>
      <c r="AG69" s="27" t="s">
        <v>1536</v>
      </c>
      <c r="AH69" s="27" t="s">
        <v>1536</v>
      </c>
      <c r="AI69" s="27" t="s">
        <v>1536</v>
      </c>
      <c r="AJ69" s="27" t="s">
        <v>1536</v>
      </c>
      <c r="AK69" s="27" t="s">
        <v>1536</v>
      </c>
      <c r="AL69" s="27" t="s">
        <v>1536</v>
      </c>
      <c r="AM69" s="27" t="s">
        <v>1536</v>
      </c>
      <c r="AN69" s="27" t="s">
        <v>1536</v>
      </c>
      <c r="AO69" s="27" t="s">
        <v>1536</v>
      </c>
      <c r="AP69" s="27" t="s">
        <v>1536</v>
      </c>
      <c r="AQ69" s="27" t="s">
        <v>1536</v>
      </c>
      <c r="AR69" s="27" t="s">
        <v>1536</v>
      </c>
      <c r="AS69" s="27" t="s">
        <v>1536</v>
      </c>
      <c r="AT69" s="27" t="s">
        <v>1536</v>
      </c>
      <c r="AU69" s="27" t="s">
        <v>1536</v>
      </c>
      <c r="AV69" s="27" t="s">
        <v>1536</v>
      </c>
      <c r="AW69" s="28" t="s">
        <v>1536</v>
      </c>
      <c r="AX69" s="28" t="s">
        <v>1536</v>
      </c>
      <c r="AY69" s="28" t="s">
        <v>1536</v>
      </c>
      <c r="AZ69" s="28" t="s">
        <v>1536</v>
      </c>
      <c r="BA69" s="28" t="s">
        <v>1536</v>
      </c>
    </row>
    <row r="70" spans="1:53" s="42" customFormat="1" x14ac:dyDescent="0.2">
      <c r="A70" s="37" t="s">
        <v>442</v>
      </c>
      <c r="B70" s="37" t="s">
        <v>1697</v>
      </c>
      <c r="C70" s="37"/>
      <c r="D70" s="38" t="s">
        <v>1651</v>
      </c>
      <c r="E70" s="38" t="s">
        <v>1546</v>
      </c>
      <c r="F70" s="39" t="s">
        <v>1698</v>
      </c>
      <c r="G70" s="12" t="s">
        <v>1115</v>
      </c>
      <c r="H70" s="27" t="s">
        <v>1536</v>
      </c>
      <c r="I70" s="27" t="s">
        <v>1536</v>
      </c>
      <c r="J70" s="27" t="s">
        <v>1536</v>
      </c>
      <c r="K70" s="27" t="s">
        <v>1536</v>
      </c>
      <c r="L70" s="27" t="s">
        <v>1536</v>
      </c>
      <c r="M70" s="27" t="s">
        <v>1536</v>
      </c>
      <c r="N70" s="27" t="s">
        <v>1536</v>
      </c>
      <c r="O70" s="27" t="s">
        <v>1536</v>
      </c>
      <c r="P70" s="27" t="s">
        <v>1536</v>
      </c>
      <c r="Q70" s="27" t="s">
        <v>1536</v>
      </c>
      <c r="R70" s="27" t="s">
        <v>1536</v>
      </c>
      <c r="S70" s="27" t="s">
        <v>1536</v>
      </c>
      <c r="T70" s="27" t="s">
        <v>1536</v>
      </c>
      <c r="U70" s="27" t="s">
        <v>1536</v>
      </c>
      <c r="V70" s="27" t="s">
        <v>1536</v>
      </c>
      <c r="W70" s="27" t="s">
        <v>1536</v>
      </c>
      <c r="X70" s="27" t="s">
        <v>1536</v>
      </c>
      <c r="Y70" s="27" t="s">
        <v>1536</v>
      </c>
      <c r="Z70" s="27" t="s">
        <v>1536</v>
      </c>
      <c r="AA70" s="27" t="s">
        <v>1536</v>
      </c>
      <c r="AB70" s="27" t="s">
        <v>1536</v>
      </c>
      <c r="AC70" s="27" t="s">
        <v>1536</v>
      </c>
      <c r="AD70" s="27" t="s">
        <v>1536</v>
      </c>
      <c r="AE70" s="27" t="s">
        <v>1536</v>
      </c>
      <c r="AF70" s="27" t="s">
        <v>1536</v>
      </c>
      <c r="AG70" s="27" t="s">
        <v>1536</v>
      </c>
      <c r="AH70" s="27" t="s">
        <v>1536</v>
      </c>
      <c r="AI70" s="27" t="s">
        <v>1536</v>
      </c>
      <c r="AJ70" s="27" t="s">
        <v>1536</v>
      </c>
      <c r="AK70" s="27" t="s">
        <v>1536</v>
      </c>
      <c r="AL70" s="27" t="s">
        <v>1536</v>
      </c>
      <c r="AM70" s="27" t="s">
        <v>1536</v>
      </c>
      <c r="AN70" s="27" t="s">
        <v>1536</v>
      </c>
      <c r="AO70" s="27" t="s">
        <v>1536</v>
      </c>
      <c r="AP70" s="27" t="s">
        <v>1536</v>
      </c>
      <c r="AQ70" s="27" t="s">
        <v>1536</v>
      </c>
      <c r="AR70" s="27" t="s">
        <v>1536</v>
      </c>
      <c r="AS70" s="27" t="s">
        <v>1536</v>
      </c>
      <c r="AT70" s="27" t="s">
        <v>1536</v>
      </c>
      <c r="AU70" s="27" t="s">
        <v>1536</v>
      </c>
      <c r="AV70" s="27" t="s">
        <v>1536</v>
      </c>
      <c r="AW70" s="28" t="s">
        <v>1536</v>
      </c>
      <c r="AX70" s="28" t="s">
        <v>1536</v>
      </c>
      <c r="AY70" s="28" t="s">
        <v>1536</v>
      </c>
      <c r="AZ70" s="28" t="s">
        <v>1536</v>
      </c>
      <c r="BA70" s="28" t="s">
        <v>1536</v>
      </c>
    </row>
    <row r="71" spans="1:53" s="42" customFormat="1" x14ac:dyDescent="0.2">
      <c r="A71" s="37" t="s">
        <v>442</v>
      </c>
      <c r="B71" s="37" t="s">
        <v>1699</v>
      </c>
      <c r="C71" s="37"/>
      <c r="D71" s="38" t="s">
        <v>1651</v>
      </c>
      <c r="E71" s="38" t="s">
        <v>1546</v>
      </c>
      <c r="F71" s="39" t="s">
        <v>1700</v>
      </c>
      <c r="G71" s="12" t="s">
        <v>1116</v>
      </c>
      <c r="H71" s="27" t="s">
        <v>1536</v>
      </c>
      <c r="I71" s="27" t="s">
        <v>1536</v>
      </c>
      <c r="J71" s="27" t="s">
        <v>1536</v>
      </c>
      <c r="K71" s="27" t="s">
        <v>1536</v>
      </c>
      <c r="L71" s="27" t="s">
        <v>1536</v>
      </c>
      <c r="M71" s="27" t="s">
        <v>1536</v>
      </c>
      <c r="N71" s="27" t="s">
        <v>1536</v>
      </c>
      <c r="O71" s="27" t="s">
        <v>1536</v>
      </c>
      <c r="P71" s="27" t="s">
        <v>1536</v>
      </c>
      <c r="Q71" s="27" t="s">
        <v>1536</v>
      </c>
      <c r="R71" s="27" t="s">
        <v>1536</v>
      </c>
      <c r="S71" s="27" t="s">
        <v>1536</v>
      </c>
      <c r="T71" s="27" t="s">
        <v>1536</v>
      </c>
      <c r="U71" s="27" t="s">
        <v>1536</v>
      </c>
      <c r="V71" s="27" t="s">
        <v>1536</v>
      </c>
      <c r="W71" s="27" t="s">
        <v>1536</v>
      </c>
      <c r="X71" s="27" t="s">
        <v>1536</v>
      </c>
      <c r="Y71" s="27" t="s">
        <v>1536</v>
      </c>
      <c r="Z71" s="27" t="s">
        <v>1536</v>
      </c>
      <c r="AA71" s="27" t="s">
        <v>1536</v>
      </c>
      <c r="AB71" s="27" t="s">
        <v>1536</v>
      </c>
      <c r="AC71" s="27" t="s">
        <v>1536</v>
      </c>
      <c r="AD71" s="27" t="s">
        <v>1536</v>
      </c>
      <c r="AE71" s="27" t="s">
        <v>1536</v>
      </c>
      <c r="AF71" s="27" t="s">
        <v>1536</v>
      </c>
      <c r="AG71" s="27" t="s">
        <v>1536</v>
      </c>
      <c r="AH71" s="27" t="s">
        <v>1536</v>
      </c>
      <c r="AI71" s="27" t="s">
        <v>1536</v>
      </c>
      <c r="AJ71" s="27" t="s">
        <v>1536</v>
      </c>
      <c r="AK71" s="27" t="s">
        <v>1536</v>
      </c>
      <c r="AL71" s="27" t="s">
        <v>1536</v>
      </c>
      <c r="AM71" s="27" t="s">
        <v>1536</v>
      </c>
      <c r="AN71" s="27" t="s">
        <v>1536</v>
      </c>
      <c r="AO71" s="27" t="s">
        <v>1536</v>
      </c>
      <c r="AP71" s="27" t="s">
        <v>1536</v>
      </c>
      <c r="AQ71" s="27" t="s">
        <v>1536</v>
      </c>
      <c r="AR71" s="27" t="s">
        <v>1536</v>
      </c>
      <c r="AS71" s="27" t="s">
        <v>1536</v>
      </c>
      <c r="AT71" s="27" t="s">
        <v>1536</v>
      </c>
      <c r="AU71" s="27" t="s">
        <v>1536</v>
      </c>
      <c r="AV71" s="27" t="s">
        <v>1536</v>
      </c>
      <c r="AW71" s="28" t="s">
        <v>1536</v>
      </c>
      <c r="AX71" s="28" t="s">
        <v>1536</v>
      </c>
      <c r="AY71" s="28" t="s">
        <v>1536</v>
      </c>
      <c r="AZ71" s="28" t="s">
        <v>1536</v>
      </c>
      <c r="BA71" s="28" t="s">
        <v>1536</v>
      </c>
    </row>
    <row r="72" spans="1:53" s="42" customFormat="1" x14ac:dyDescent="0.2">
      <c r="A72" s="37"/>
      <c r="B72" s="37"/>
      <c r="C72" s="37"/>
      <c r="D72" s="38"/>
      <c r="E72" s="38"/>
      <c r="F72" s="44" t="s">
        <v>1701</v>
      </c>
      <c r="G72" s="18"/>
      <c r="H72" s="27"/>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8"/>
      <c r="AJ72" s="28"/>
      <c r="AK72" s="28"/>
      <c r="AL72" s="28"/>
      <c r="AM72" s="28"/>
      <c r="AN72" s="28"/>
      <c r="AO72" s="28"/>
      <c r="AP72" s="28"/>
      <c r="AQ72" s="28"/>
      <c r="AR72" s="28"/>
      <c r="AS72" s="28"/>
      <c r="AT72" s="28"/>
      <c r="AU72" s="28"/>
      <c r="AV72" s="28"/>
      <c r="AW72" s="28"/>
      <c r="AX72" s="28"/>
      <c r="AY72" s="28"/>
      <c r="AZ72" s="28"/>
      <c r="BA72" s="28"/>
    </row>
    <row r="73" spans="1:53" s="139" customFormat="1" outlineLevel="1" x14ac:dyDescent="0.2">
      <c r="A73" s="96"/>
      <c r="B73" s="96"/>
      <c r="C73" s="96"/>
      <c r="D73" s="137"/>
      <c r="E73" s="137"/>
      <c r="F73" s="146" t="s">
        <v>444</v>
      </c>
      <c r="G73" s="140" t="s">
        <v>481</v>
      </c>
      <c r="H73" s="139">
        <v>1133.6884184500007</v>
      </c>
      <c r="I73" s="139">
        <v>954.87288758333329</v>
      </c>
      <c r="J73" s="139">
        <v>872.26973549916579</v>
      </c>
      <c r="K73" s="139">
        <v>826.56567784083177</v>
      </c>
      <c r="L73" s="139">
        <v>768.04448447999789</v>
      </c>
      <c r="M73" s="139">
        <v>777.41456127833499</v>
      </c>
      <c r="N73" s="139">
        <v>1056.7275289900022</v>
      </c>
      <c r="O73" s="139">
        <v>1272.0504100333337</v>
      </c>
      <c r="P73" s="139">
        <v>1372.4170004</v>
      </c>
      <c r="Q73" s="139">
        <v>1367.8107220999993</v>
      </c>
      <c r="R73" s="139">
        <v>1722.9062392749995</v>
      </c>
      <c r="S73" s="139">
        <v>1973.3722101133344</v>
      </c>
      <c r="T73" s="139">
        <v>2205.2457974624995</v>
      </c>
      <c r="U73" s="139">
        <v>2050.3552246933341</v>
      </c>
      <c r="V73" s="139">
        <v>2173.2835985099996</v>
      </c>
      <c r="W73" s="139">
        <v>2479.2526310083331</v>
      </c>
      <c r="X73" s="139">
        <v>2440.4496820666677</v>
      </c>
      <c r="Y73" s="139">
        <v>2227.2608273799997</v>
      </c>
      <c r="Z73" s="139">
        <v>2254.8361132000009</v>
      </c>
      <c r="AA73" s="139">
        <v>2192.0125588080004</v>
      </c>
      <c r="AB73" s="139">
        <v>1948.799891401997</v>
      </c>
      <c r="AC73" s="139">
        <v>1948.2039004792553</v>
      </c>
      <c r="AD73" s="139">
        <v>2080.2994077387489</v>
      </c>
      <c r="AE73" s="139">
        <v>2504.7425175035005</v>
      </c>
      <c r="AF73" s="139">
        <v>2803.7525484243338</v>
      </c>
      <c r="AG73" s="139">
        <v>2843.9540644316685</v>
      </c>
      <c r="AH73" s="139">
        <v>2995.4614243870847</v>
      </c>
      <c r="AI73" s="139">
        <v>3430.3437542359993</v>
      </c>
      <c r="AJ73" s="139">
        <v>3739.4142473502479</v>
      </c>
      <c r="AK73" s="139">
        <v>3404.4865829679984</v>
      </c>
      <c r="AL73" s="139">
        <v>3394.7301990760002</v>
      </c>
      <c r="AM73" s="139">
        <v>3742.8840868187513</v>
      </c>
      <c r="AN73" s="139">
        <v>3530.7062545359986</v>
      </c>
      <c r="AO73" s="139">
        <v>3739.7773066745021</v>
      </c>
      <c r="AP73" s="139">
        <v>3895.7054829403346</v>
      </c>
      <c r="AQ73" s="139">
        <v>3354.504512474502</v>
      </c>
      <c r="AR73" s="139">
        <v>3462.4497774554166</v>
      </c>
      <c r="AS73" s="139">
        <v>3693.8796696524992</v>
      </c>
      <c r="AT73" s="139">
        <v>3984.3898120985809</v>
      </c>
      <c r="AU73" s="139">
        <v>3895.3190867103312</v>
      </c>
      <c r="AV73" s="139">
        <v>3834.9626071306666</v>
      </c>
      <c r="AW73" s="139">
        <v>4231.0767199011625</v>
      </c>
      <c r="AX73" s="139">
        <v>4419.6910814979074</v>
      </c>
      <c r="AY73" s="139">
        <v>4496.4762978495382</v>
      </c>
      <c r="AZ73" s="139">
        <v>4752.0043668756116</v>
      </c>
      <c r="BA73" s="139">
        <v>5068.6625123129079</v>
      </c>
    </row>
    <row r="74" spans="1:53" s="139" customFormat="1" outlineLevel="1" x14ac:dyDescent="0.2">
      <c r="A74" s="96"/>
      <c r="B74" s="96"/>
      <c r="C74" s="96"/>
      <c r="D74" s="137"/>
      <c r="E74" s="137"/>
      <c r="F74" s="146" t="s">
        <v>445</v>
      </c>
      <c r="G74" s="140" t="s">
        <v>482</v>
      </c>
      <c r="H74" s="139">
        <v>628.22150299999998</v>
      </c>
      <c r="I74" s="139">
        <v>569.64630799999998</v>
      </c>
      <c r="J74" s="139">
        <v>573.91347999999994</v>
      </c>
      <c r="K74" s="139">
        <v>578.34424999999999</v>
      </c>
      <c r="L74" s="139">
        <v>558.82625000000007</v>
      </c>
      <c r="M74" s="139">
        <v>576.22591999999997</v>
      </c>
      <c r="N74" s="139">
        <v>798.39815999999996</v>
      </c>
      <c r="O74" s="139">
        <v>984.49199999999996</v>
      </c>
      <c r="P74" s="139">
        <v>1090.5607199999999</v>
      </c>
      <c r="Q74" s="139">
        <v>1097.1961000000001</v>
      </c>
      <c r="R74" s="139">
        <v>1338.8682900000001</v>
      </c>
      <c r="S74" s="139">
        <v>1354.6285669450035</v>
      </c>
      <c r="T74" s="139">
        <v>1465.9266068125</v>
      </c>
      <c r="U74" s="139">
        <v>1338.7943316099961</v>
      </c>
      <c r="V74" s="139">
        <v>1401.5073840974999</v>
      </c>
      <c r="W74" s="139">
        <v>1594.4905220383373</v>
      </c>
      <c r="X74" s="139">
        <v>1589.8895013166625</v>
      </c>
      <c r="Y74" s="139">
        <v>1466.465350685</v>
      </c>
      <c r="Z74" s="139">
        <v>1515.1297099399999</v>
      </c>
      <c r="AA74" s="139">
        <v>1493.3488820415</v>
      </c>
      <c r="AB74" s="139">
        <v>1367.0291924379999</v>
      </c>
      <c r="AC74" s="139">
        <v>1378.6592750609998</v>
      </c>
      <c r="AD74" s="139">
        <v>1501.1242549624994</v>
      </c>
      <c r="AE74" s="139">
        <v>1845.4694012660052</v>
      </c>
      <c r="AF74" s="139">
        <v>2115.2978323260058</v>
      </c>
      <c r="AG74" s="139">
        <v>2195.7222717704221</v>
      </c>
      <c r="AH74" s="139">
        <v>2322.3205408241729</v>
      </c>
      <c r="AI74" s="139">
        <v>2662.5758330336735</v>
      </c>
      <c r="AJ74" s="139">
        <v>2927.8373066244235</v>
      </c>
      <c r="AK74" s="139">
        <v>2698.5162940999999</v>
      </c>
      <c r="AL74" s="139">
        <v>2645.0885757426599</v>
      </c>
      <c r="AM74" s="139">
        <v>2863.3356288791738</v>
      </c>
      <c r="AN74" s="139">
        <v>2685.7081240873258</v>
      </c>
      <c r="AO74" s="139">
        <v>2813.2699729452565</v>
      </c>
      <c r="AP74" s="139">
        <v>2858.570033260326</v>
      </c>
      <c r="AQ74" s="139">
        <v>2439.3822123973409</v>
      </c>
      <c r="AR74" s="139">
        <v>2470.5134093167426</v>
      </c>
      <c r="AS74" s="139">
        <v>2596.1606155275003</v>
      </c>
      <c r="AT74" s="139">
        <v>2793.698283996242</v>
      </c>
      <c r="AU74" s="139">
        <v>2730.4299021119086</v>
      </c>
      <c r="AV74" s="139">
        <v>2625.6660829398261</v>
      </c>
      <c r="AW74" s="139">
        <v>2934.0587817360101</v>
      </c>
      <c r="AX74" s="139">
        <v>3027.0631342402344</v>
      </c>
      <c r="AY74" s="139">
        <v>3091.1514909283424</v>
      </c>
      <c r="AZ74" s="139">
        <v>3275.7832589371242</v>
      </c>
      <c r="BA74" s="139">
        <v>3504.7676078244044</v>
      </c>
    </row>
    <row r="75" spans="1:53" s="139" customFormat="1" outlineLevel="1" x14ac:dyDescent="0.2">
      <c r="A75" s="96"/>
      <c r="B75" s="96"/>
      <c r="C75" s="96"/>
      <c r="D75" s="137"/>
      <c r="E75" s="137"/>
      <c r="F75" s="146" t="s">
        <v>446</v>
      </c>
      <c r="G75" s="140" t="s">
        <v>483</v>
      </c>
      <c r="H75" s="139">
        <v>299.89376926333352</v>
      </c>
      <c r="I75" s="139">
        <v>288.10029841666665</v>
      </c>
      <c r="J75" s="139">
        <v>298.29001188058299</v>
      </c>
      <c r="K75" s="139">
        <v>316.09958500708274</v>
      </c>
      <c r="L75" s="139">
        <v>319.89229514666579</v>
      </c>
      <c r="M75" s="139">
        <v>346.94939169158403</v>
      </c>
      <c r="N75" s="139">
        <v>495.58295063666765</v>
      </c>
      <c r="O75" s="139">
        <v>634.75774884666691</v>
      </c>
      <c r="P75" s="139">
        <v>724.14453729333331</v>
      </c>
      <c r="Q75" s="139">
        <v>740.97978681749964</v>
      </c>
      <c r="R75" s="139">
        <v>928.50418059749961</v>
      </c>
      <c r="S75" s="139">
        <v>988.19952624000052</v>
      </c>
      <c r="T75" s="139">
        <v>1085.8729536624996</v>
      </c>
      <c r="U75" s="139">
        <v>1010.9598771233336</v>
      </c>
      <c r="V75" s="139">
        <v>1085.3166524174999</v>
      </c>
      <c r="W75" s="139">
        <v>1294.9738255533332</v>
      </c>
      <c r="X75" s="139">
        <v>1327.3971630000005</v>
      </c>
      <c r="Y75" s="139">
        <v>1240.1428722199996</v>
      </c>
      <c r="Z75" s="139">
        <v>1275.1395029999999</v>
      </c>
      <c r="AA75" s="139">
        <v>1252.1759511174998</v>
      </c>
      <c r="AB75" s="139">
        <v>1148.7395135385</v>
      </c>
      <c r="AC75" s="139">
        <v>1167.6259971029999</v>
      </c>
      <c r="AD75" s="139">
        <v>1275.374027331583</v>
      </c>
      <c r="AE75" s="139">
        <v>1577.9355281933376</v>
      </c>
      <c r="AF75" s="139">
        <v>1803.0621741090051</v>
      </c>
      <c r="AG75" s="139">
        <v>1859.8077479566714</v>
      </c>
      <c r="AH75" s="139">
        <v>1951.9344015391721</v>
      </c>
      <c r="AI75" s="139">
        <v>2212.8662171210058</v>
      </c>
      <c r="AJ75" s="139">
        <v>2407.8336502966722</v>
      </c>
      <c r="AK75" s="139">
        <v>2195.9812457159996</v>
      </c>
      <c r="AL75" s="139">
        <v>2135.5657885586611</v>
      </c>
      <c r="AM75" s="139">
        <v>2295.2575290312557</v>
      </c>
      <c r="AN75" s="139">
        <v>2088.2154404543276</v>
      </c>
      <c r="AO75" s="139">
        <v>2141.4143949380054</v>
      </c>
      <c r="AP75" s="139">
        <v>2163.6236371264113</v>
      </c>
      <c r="AQ75" s="139">
        <v>1835.5630335781725</v>
      </c>
      <c r="AR75" s="139">
        <v>1877.338373734661</v>
      </c>
      <c r="AS75" s="139">
        <v>1963.3118318100001</v>
      </c>
      <c r="AT75" s="139">
        <v>2092.8525444439106</v>
      </c>
      <c r="AU75" s="139">
        <v>2004.8486134518273</v>
      </c>
      <c r="AV75" s="139">
        <v>1883.4265949404946</v>
      </c>
      <c r="AW75" s="139">
        <v>2113.655696992058</v>
      </c>
      <c r="AX75" s="139">
        <v>2189.3807684477952</v>
      </c>
      <c r="AY75" s="139">
        <v>2216.870430646989</v>
      </c>
      <c r="AZ75" s="139">
        <v>2342.8271466101951</v>
      </c>
      <c r="BA75" s="139">
        <v>2488.3802256212098</v>
      </c>
    </row>
    <row r="76" spans="1:53" s="139" customFormat="1" outlineLevel="1" x14ac:dyDescent="0.2">
      <c r="A76" s="96"/>
      <c r="B76" s="96"/>
      <c r="C76" s="96"/>
      <c r="D76" s="137"/>
      <c r="E76" s="137"/>
      <c r="F76" s="146" t="s">
        <v>447</v>
      </c>
      <c r="G76" s="140" t="s">
        <v>484</v>
      </c>
      <c r="H76" s="139">
        <v>603.85279807500001</v>
      </c>
      <c r="I76" s="139">
        <v>587.44529666666756</v>
      </c>
      <c r="J76" s="139">
        <v>558.45341369999994</v>
      </c>
      <c r="K76" s="139">
        <v>532.15236004999883</v>
      </c>
      <c r="L76" s="139">
        <v>504.36873826666789</v>
      </c>
      <c r="M76" s="139">
        <v>536.92946323333467</v>
      </c>
      <c r="N76" s="139">
        <v>655.14282779166808</v>
      </c>
      <c r="O76" s="139">
        <v>813.33057100000167</v>
      </c>
      <c r="P76" s="139">
        <v>989.68885892499986</v>
      </c>
      <c r="Q76" s="139">
        <v>1007.5377031666687</v>
      </c>
      <c r="R76" s="139">
        <v>1193.9805163249978</v>
      </c>
      <c r="S76" s="139">
        <v>1248.3832155333357</v>
      </c>
      <c r="T76" s="139">
        <v>1288.8674431500001</v>
      </c>
      <c r="U76" s="139">
        <v>1155.0460703000001</v>
      </c>
      <c r="V76" s="139">
        <v>1240.226992033336</v>
      </c>
      <c r="W76" s="139">
        <v>1341.7414845166638</v>
      </c>
      <c r="X76" s="139">
        <v>1416.8001450833362</v>
      </c>
      <c r="Y76" s="139">
        <v>1558.9585687500032</v>
      </c>
      <c r="Z76" s="139">
        <v>1652.5296933083366</v>
      </c>
      <c r="AA76" s="139">
        <v>1682.1887669999999</v>
      </c>
      <c r="AB76" s="139">
        <v>1661.2200150000001</v>
      </c>
      <c r="AC76" s="139">
        <v>1639.31691875</v>
      </c>
      <c r="AD76" s="139">
        <v>1784.3569104000001</v>
      </c>
      <c r="AE76" s="139">
        <v>2053.5638012333293</v>
      </c>
      <c r="AF76" s="139">
        <v>2414.3204692749955</v>
      </c>
      <c r="AG76" s="139">
        <v>2535.1085956500046</v>
      </c>
      <c r="AH76" s="139">
        <v>2710.4370690666619</v>
      </c>
      <c r="AI76" s="139">
        <v>3094.7210402500004</v>
      </c>
      <c r="AJ76" s="139">
        <v>2943.5990321499949</v>
      </c>
      <c r="AK76" s="139">
        <v>2423.7196433250051</v>
      </c>
      <c r="AL76" s="139">
        <v>2483.7475226166721</v>
      </c>
      <c r="AM76" s="139">
        <v>2662.326618175</v>
      </c>
      <c r="AN76" s="139">
        <v>2714.0969234999998</v>
      </c>
      <c r="AO76" s="139">
        <v>2785.7807560000001</v>
      </c>
      <c r="AP76" s="139">
        <v>3069.2280546666602</v>
      </c>
      <c r="AQ76" s="139">
        <v>2934.2192595249999</v>
      </c>
      <c r="AR76" s="139">
        <v>2702.6851566</v>
      </c>
      <c r="AS76" s="139">
        <v>2666.9380865500002</v>
      </c>
      <c r="AT76" s="139">
        <v>2860.8272709333405</v>
      </c>
      <c r="AU76" s="139">
        <v>2833.7415436416591</v>
      </c>
      <c r="AV76" s="139">
        <v>2711.2596649500074</v>
      </c>
      <c r="AW76" s="139">
        <v>3137.662157094866</v>
      </c>
      <c r="AX76" s="139">
        <v>3440.476161758635</v>
      </c>
      <c r="AY76" s="139">
        <v>3600.2253110788811</v>
      </c>
      <c r="AZ76" s="139">
        <v>3765.6920034629989</v>
      </c>
      <c r="BA76" s="139">
        <v>3946.0632058047468</v>
      </c>
    </row>
    <row r="77" spans="1:53" s="42" customFormat="1" x14ac:dyDescent="0.2">
      <c r="A77" s="37" t="s">
        <v>442</v>
      </c>
      <c r="B77" s="37" t="s">
        <v>1645</v>
      </c>
      <c r="C77" s="37"/>
      <c r="D77" s="38" t="s">
        <v>374</v>
      </c>
      <c r="E77" s="38" t="s">
        <v>1546</v>
      </c>
      <c r="F77" s="22" t="s">
        <v>1646</v>
      </c>
      <c r="G77" s="22" t="s">
        <v>1087</v>
      </c>
      <c r="H77" s="27">
        <f>EIUTotal(EIUSum(H73:H76,H$961:H$964),H82,H87,H92,H97,H102,-H107)</f>
        <v>2665.6564887883342</v>
      </c>
      <c r="I77" s="27">
        <f t="shared" ref="I77:AS77" si="24">EIUTotal(EIUSum(I73:I76,I$961:I$964),I82,I87,I92,I97,I102,-I107)</f>
        <v>2400.0647906666677</v>
      </c>
      <c r="J77" s="27">
        <f t="shared" si="24"/>
        <v>2302.9266410797486</v>
      </c>
      <c r="K77" s="27">
        <f t="shared" si="24"/>
        <v>2253.1618728979129</v>
      </c>
      <c r="L77" s="27">
        <f t="shared" si="24"/>
        <v>2151.1317678933319</v>
      </c>
      <c r="M77" s="27">
        <f t="shared" si="24"/>
        <v>2237.5193362032533</v>
      </c>
      <c r="N77" s="27">
        <f t="shared" si="24"/>
        <v>3001.6223951492984</v>
      </c>
      <c r="O77" s="27">
        <f t="shared" si="24"/>
        <v>3700.165569405468</v>
      </c>
      <c r="P77" s="27">
        <f t="shared" si="24"/>
        <v>4173.3310952803522</v>
      </c>
      <c r="Q77" s="27">
        <f t="shared" si="24"/>
        <v>4211.7079820960525</v>
      </c>
      <c r="R77" s="27">
        <f t="shared" si="24"/>
        <v>5183.1971767350205</v>
      </c>
      <c r="S77" s="27">
        <f t="shared" si="24"/>
        <v>5570.0258204589682</v>
      </c>
      <c r="T77" s="27">
        <f t="shared" si="24"/>
        <v>6052.2799402148348</v>
      </c>
      <c r="U77" s="27">
        <f t="shared" si="24"/>
        <v>5560.3345246801546</v>
      </c>
      <c r="V77" s="27">
        <f t="shared" si="24"/>
        <v>5906.7941564800203</v>
      </c>
      <c r="W77" s="27">
        <f t="shared" si="24"/>
        <v>6709.2940924333434</v>
      </c>
      <c r="X77" s="27">
        <f t="shared" si="24"/>
        <v>6773.5018625499888</v>
      </c>
      <c r="Y77" s="27">
        <f t="shared" si="24"/>
        <v>6491.8702740550025</v>
      </c>
      <c r="Z77" s="27">
        <f t="shared" si="24"/>
        <v>6696.5033548483361</v>
      </c>
      <c r="AA77" s="27">
        <f t="shared" si="24"/>
        <v>6618.4662271272482</v>
      </c>
      <c r="AB77" s="27">
        <f t="shared" si="24"/>
        <v>6124.7195206600009</v>
      </c>
      <c r="AC77" s="27">
        <f t="shared" si="24"/>
        <v>6132.7725277377504</v>
      </c>
      <c r="AD77" s="27">
        <f t="shared" si="24"/>
        <v>6640.0660692008323</v>
      </c>
      <c r="AE77" s="27">
        <f t="shared" si="24"/>
        <v>7980.6832808516792</v>
      </c>
      <c r="AF77" s="27">
        <f t="shared" si="24"/>
        <v>9135.1610897013488</v>
      </c>
      <c r="AG77" s="27">
        <f t="shared" si="24"/>
        <v>9433.1537165371046</v>
      </c>
      <c r="AH77" s="27">
        <f t="shared" si="24"/>
        <v>9978.7081649225147</v>
      </c>
      <c r="AI77" s="27">
        <f t="shared" si="24"/>
        <v>11398.888119194355</v>
      </c>
      <c r="AJ77" s="27">
        <f t="shared" si="24"/>
        <v>12017.135700500599</v>
      </c>
      <c r="AK77" s="27">
        <f t="shared" si="24"/>
        <v>10721.791175569006</v>
      </c>
      <c r="AL77" s="27">
        <f t="shared" si="24"/>
        <v>10658.038803343316</v>
      </c>
      <c r="AM77" s="27">
        <f t="shared" si="24"/>
        <v>11562.562457212522</v>
      </c>
      <c r="AN77" s="27">
        <f t="shared" si="24"/>
        <v>11017.619838968645</v>
      </c>
      <c r="AO77" s="27">
        <f t="shared" si="24"/>
        <v>11479.077654043354</v>
      </c>
      <c r="AP77" s="27">
        <f t="shared" si="24"/>
        <v>11985.723949697722</v>
      </c>
      <c r="AQ77" s="27">
        <f t="shared" si="24"/>
        <v>10562.726946208522</v>
      </c>
      <c r="AR77" s="27">
        <f t="shared" si="24"/>
        <v>10512.011804635895</v>
      </c>
      <c r="AS77" s="27">
        <f t="shared" si="24"/>
        <v>10910.867470360001</v>
      </c>
      <c r="AT77" s="27">
        <f t="shared" ref="AT77:AY77" si="25">EIUTotal(EIUSum(AT73:AT76,AT$961:AT$964),AT82,AT87,AT92,AT97,AT102,-AT107)</f>
        <v>11717.27929858015</v>
      </c>
      <c r="AU77" s="27">
        <f t="shared" si="25"/>
        <v>11440.991683665799</v>
      </c>
      <c r="AV77" s="27">
        <f t="shared" si="25"/>
        <v>11019.451010319985</v>
      </c>
      <c r="AW77" s="28">
        <f t="shared" si="25"/>
        <v>12413.692684639049</v>
      </c>
      <c r="AX77" s="28">
        <f t="shared" si="25"/>
        <v>13076.611145944571</v>
      </c>
      <c r="AY77" s="28">
        <f t="shared" si="25"/>
        <v>13404.723530503754</v>
      </c>
      <c r="AZ77" s="28">
        <f t="shared" ref="AZ77:BA77" si="26">EIUTotal(EIUSum(AZ73:AZ76,AZ$961:AZ$964),AZ82,AZ87,AZ92,AZ97,AZ102,-AZ107)</f>
        <v>14136.306775885929</v>
      </c>
      <c r="BA77" s="28">
        <f t="shared" si="26"/>
        <v>15007.873551563269</v>
      </c>
    </row>
    <row r="78" spans="1:53" s="139" customFormat="1" outlineLevel="1" x14ac:dyDescent="0.2">
      <c r="A78" s="96"/>
      <c r="B78" s="96"/>
      <c r="C78" s="96"/>
      <c r="D78" s="137"/>
      <c r="E78" s="137"/>
      <c r="F78" s="140" t="s">
        <v>444</v>
      </c>
      <c r="G78" s="140" t="s">
        <v>485</v>
      </c>
      <c r="H78" s="139">
        <v>634.3655500000001</v>
      </c>
      <c r="I78" s="139">
        <v>539.74491999999998</v>
      </c>
      <c r="J78" s="139">
        <v>491.74439999999998</v>
      </c>
      <c r="K78" s="139">
        <v>467.00970000000001</v>
      </c>
      <c r="L78" s="139">
        <v>433.56780000000009</v>
      </c>
      <c r="M78" s="139">
        <v>431.97639999999996</v>
      </c>
      <c r="N78" s="139">
        <v>572.10439999999994</v>
      </c>
      <c r="O78" s="139">
        <v>693.65699999999993</v>
      </c>
      <c r="P78" s="139">
        <v>742.63299999999992</v>
      </c>
      <c r="Q78" s="139">
        <v>743.14900000000011</v>
      </c>
      <c r="R78" s="139">
        <v>921.62630000000013</v>
      </c>
      <c r="S78" s="139">
        <v>1103.9638416733364</v>
      </c>
      <c r="T78" s="139">
        <v>1235.2573799374998</v>
      </c>
      <c r="U78" s="139">
        <v>1163.0346582966633</v>
      </c>
      <c r="V78" s="139">
        <v>1220.5541266649998</v>
      </c>
      <c r="W78" s="139">
        <v>1384.534863608337</v>
      </c>
      <c r="X78" s="139">
        <v>1373.2255113333297</v>
      </c>
      <c r="Y78" s="139">
        <v>1251.3531097050002</v>
      </c>
      <c r="Z78" s="139">
        <v>1256.1163331199998</v>
      </c>
      <c r="AA78" s="139">
        <v>1233.1606885335</v>
      </c>
      <c r="AB78" s="139">
        <v>1097.0100738869999</v>
      </c>
      <c r="AC78" s="139">
        <v>1099.3463100659999</v>
      </c>
      <c r="AD78" s="139">
        <v>1158.9559900314161</v>
      </c>
      <c r="AE78" s="139">
        <v>1413.6846667523373</v>
      </c>
      <c r="AF78" s="139">
        <v>1575.4816476023375</v>
      </c>
      <c r="AG78" s="139">
        <v>1608.795791505004</v>
      </c>
      <c r="AH78" s="139">
        <v>1668.1552730379212</v>
      </c>
      <c r="AI78" s="139">
        <v>1850.9309948220045</v>
      </c>
      <c r="AJ78" s="139">
        <v>2028.5555854830047</v>
      </c>
      <c r="AK78" s="139">
        <v>1923.3395971359998</v>
      </c>
      <c r="AL78" s="139">
        <v>1872.9258605253287</v>
      </c>
      <c r="AM78" s="139">
        <v>2036.5691802020883</v>
      </c>
      <c r="AN78" s="139">
        <v>1936.7367743246614</v>
      </c>
      <c r="AO78" s="139">
        <v>2039.0667974722548</v>
      </c>
      <c r="AP78" s="139">
        <v>2080.4500196974946</v>
      </c>
      <c r="AQ78" s="139">
        <v>1778.7846234250055</v>
      </c>
      <c r="AR78" s="139">
        <v>1826.3308647284946</v>
      </c>
      <c r="AS78" s="139">
        <v>1925.9901744675001</v>
      </c>
      <c r="AT78" s="139">
        <v>2075.1301931939106</v>
      </c>
      <c r="AU78" s="139">
        <v>2025.0282493058276</v>
      </c>
      <c r="AV78" s="139">
        <v>1950.9505346096614</v>
      </c>
      <c r="AW78" s="139">
        <v>2133.6745272731314</v>
      </c>
      <c r="AX78" s="139">
        <v>2201.8950924539049</v>
      </c>
      <c r="AY78" s="139">
        <v>2233.858765139596</v>
      </c>
      <c r="AZ78" s="139">
        <v>2359.742318161168</v>
      </c>
      <c r="BA78" s="139">
        <v>2509.4452410066133</v>
      </c>
    </row>
    <row r="79" spans="1:53" s="139" customFormat="1" outlineLevel="1" x14ac:dyDescent="0.2">
      <c r="A79" s="96"/>
      <c r="B79" s="96"/>
      <c r="C79" s="96"/>
      <c r="D79" s="137"/>
      <c r="E79" s="137"/>
      <c r="F79" s="140" t="s">
        <v>445</v>
      </c>
      <c r="G79" s="140" t="s">
        <v>486</v>
      </c>
      <c r="H79" s="139">
        <v>343.84407200000004</v>
      </c>
      <c r="I79" s="139">
        <v>320.14210799999995</v>
      </c>
      <c r="J79" s="139">
        <v>324.11147999999997</v>
      </c>
      <c r="K79" s="139">
        <v>324.82062999999994</v>
      </c>
      <c r="L79" s="139">
        <v>313.34323000000006</v>
      </c>
      <c r="M79" s="139">
        <v>326.00731999999999</v>
      </c>
      <c r="N79" s="139">
        <v>447.37587999999994</v>
      </c>
      <c r="O79" s="139">
        <v>557.8626999999999</v>
      </c>
      <c r="P79" s="139">
        <v>606.32529999999997</v>
      </c>
      <c r="Q79" s="139">
        <v>606.95249999999999</v>
      </c>
      <c r="R79" s="139">
        <v>738.70947000000001</v>
      </c>
      <c r="S79" s="139">
        <v>745.72216146833546</v>
      </c>
      <c r="T79" s="139">
        <v>807.40714343749994</v>
      </c>
      <c r="U79" s="139">
        <v>741.78896822666445</v>
      </c>
      <c r="V79" s="139">
        <v>770.70421221749996</v>
      </c>
      <c r="W79" s="139">
        <v>872.85412924000218</v>
      </c>
      <c r="X79" s="139">
        <v>876.04505866666443</v>
      </c>
      <c r="Y79" s="139">
        <v>793.71385189</v>
      </c>
      <c r="Z79" s="139">
        <v>817.39125644000001</v>
      </c>
      <c r="AA79" s="139">
        <v>801.25584050024997</v>
      </c>
      <c r="AB79" s="139">
        <v>736.54136065249998</v>
      </c>
      <c r="AC79" s="139">
        <v>746.05204084949992</v>
      </c>
      <c r="AD79" s="139">
        <v>809.90030830341641</v>
      </c>
      <c r="AE79" s="139">
        <v>1000.2653774253362</v>
      </c>
      <c r="AF79" s="139">
        <v>1143.696586060003</v>
      </c>
      <c r="AG79" s="139">
        <v>1194.527476948753</v>
      </c>
      <c r="AH79" s="139">
        <v>1260.3239353625036</v>
      </c>
      <c r="AI79" s="139">
        <v>1440.7972286446702</v>
      </c>
      <c r="AJ79" s="139">
        <v>1595.2214111015037</v>
      </c>
      <c r="AK79" s="139">
        <v>1494.3147617</v>
      </c>
      <c r="AL79" s="139">
        <v>1465.4419028706629</v>
      </c>
      <c r="AM79" s="139">
        <v>1573.9395869145874</v>
      </c>
      <c r="AN79" s="139">
        <v>1467.2849406823293</v>
      </c>
      <c r="AO79" s="139">
        <v>1536.9206185666706</v>
      </c>
      <c r="AP79" s="139">
        <v>1552.7079622101626</v>
      </c>
      <c r="AQ79" s="139">
        <v>1318.8050453356707</v>
      </c>
      <c r="AR79" s="139">
        <v>1339.9502421211625</v>
      </c>
      <c r="AS79" s="139">
        <v>1401.8054700300002</v>
      </c>
      <c r="AT79" s="139">
        <v>1503.8631970410793</v>
      </c>
      <c r="AU79" s="139">
        <v>1463.7838065135791</v>
      </c>
      <c r="AV79" s="139">
        <v>1395.6552934739962</v>
      </c>
      <c r="AW79" s="139">
        <v>1525.5188436800793</v>
      </c>
      <c r="AX79" s="139">
        <v>1558.4719749715985</v>
      </c>
      <c r="AY79" s="139">
        <v>1573.0021859154713</v>
      </c>
      <c r="AZ79" s="139">
        <v>1656.8803484080254</v>
      </c>
      <c r="BA79" s="139">
        <v>1763.7623043200385</v>
      </c>
    </row>
    <row r="80" spans="1:53" s="139" customFormat="1" outlineLevel="1" x14ac:dyDescent="0.2">
      <c r="A80" s="96"/>
      <c r="B80" s="96"/>
      <c r="C80" s="96"/>
      <c r="D80" s="137"/>
      <c r="E80" s="137"/>
      <c r="F80" s="140" t="s">
        <v>446</v>
      </c>
      <c r="G80" s="140" t="s">
        <v>487</v>
      </c>
      <c r="H80" s="139">
        <v>179.60731100000004</v>
      </c>
      <c r="I80" s="139">
        <v>173.00448</v>
      </c>
      <c r="J80" s="139">
        <v>179.51052000000001</v>
      </c>
      <c r="K80" s="139">
        <v>187.49095999999997</v>
      </c>
      <c r="L80" s="139">
        <v>190.60567</v>
      </c>
      <c r="M80" s="139">
        <v>205.68031999999999</v>
      </c>
      <c r="N80" s="139">
        <v>293.34046000000001</v>
      </c>
      <c r="O80" s="139">
        <v>375.16564999999997</v>
      </c>
      <c r="P80" s="139">
        <v>424.13683999999995</v>
      </c>
      <c r="Q80" s="139">
        <v>438.12889999999999</v>
      </c>
      <c r="R80" s="139">
        <v>536.93568000000005</v>
      </c>
      <c r="S80" s="139">
        <v>575.50817718250153</v>
      </c>
      <c r="T80" s="139">
        <v>643.97893651250001</v>
      </c>
      <c r="U80" s="139">
        <v>594.81414155333152</v>
      </c>
      <c r="V80" s="139">
        <v>643.41167663249996</v>
      </c>
      <c r="W80" s="139">
        <v>760.83643637666853</v>
      </c>
      <c r="X80" s="139">
        <v>776.67498126666453</v>
      </c>
      <c r="Y80" s="139">
        <v>732.27703180499998</v>
      </c>
      <c r="Z80" s="139">
        <v>761.99011173999997</v>
      </c>
      <c r="AA80" s="139">
        <v>757.94981749349995</v>
      </c>
      <c r="AB80" s="139">
        <v>694.43744254950002</v>
      </c>
      <c r="AC80" s="139">
        <v>694.88974426649986</v>
      </c>
      <c r="AD80" s="139">
        <v>754.40033396074966</v>
      </c>
      <c r="AE80" s="139">
        <v>936.55628136400264</v>
      </c>
      <c r="AF80" s="139">
        <v>1065.4819434630028</v>
      </c>
      <c r="AG80" s="139">
        <v>1102.8022818254194</v>
      </c>
      <c r="AH80" s="139">
        <v>1157.3756948462533</v>
      </c>
      <c r="AI80" s="139">
        <v>1307.34900941867</v>
      </c>
      <c r="AJ80" s="139">
        <v>1431.3074868254198</v>
      </c>
      <c r="AK80" s="139">
        <v>1328.29294682</v>
      </c>
      <c r="AL80" s="139">
        <v>1298.6274030886634</v>
      </c>
      <c r="AM80" s="139">
        <v>1402.3500428020868</v>
      </c>
      <c r="AN80" s="139">
        <v>1280.0061063763301</v>
      </c>
      <c r="AO80" s="139">
        <v>1304.5470398718367</v>
      </c>
      <c r="AP80" s="139">
        <v>1310.4346200999134</v>
      </c>
      <c r="AQ80" s="139">
        <v>1116.4293881886701</v>
      </c>
      <c r="AR80" s="139">
        <v>1128.1795560010798</v>
      </c>
      <c r="AS80" s="139">
        <v>1181.1899701124999</v>
      </c>
      <c r="AT80" s="139">
        <v>1259.7047268499964</v>
      </c>
      <c r="AU80" s="139">
        <v>1203.2242229717465</v>
      </c>
      <c r="AV80" s="139">
        <v>1092.2797565373303</v>
      </c>
      <c r="AW80" s="139">
        <v>1199.1315891532029</v>
      </c>
      <c r="AX80" s="139">
        <v>1247.3186188241441</v>
      </c>
      <c r="AY80" s="139">
        <v>1254.6202180515666</v>
      </c>
      <c r="AZ80" s="139">
        <v>1317.3712305331585</v>
      </c>
      <c r="BA80" s="139">
        <v>1396.2977835940505</v>
      </c>
    </row>
    <row r="81" spans="1:53" s="139" customFormat="1" outlineLevel="1" x14ac:dyDescent="0.2">
      <c r="A81" s="96"/>
      <c r="B81" s="96"/>
      <c r="C81" s="96"/>
      <c r="D81" s="137"/>
      <c r="E81" s="137"/>
      <c r="F81" s="140" t="s">
        <v>447</v>
      </c>
      <c r="G81" s="140" t="s">
        <v>488</v>
      </c>
      <c r="H81" s="139">
        <v>362.58190484999994</v>
      </c>
      <c r="I81" s="139">
        <v>356.43158250000062</v>
      </c>
      <c r="J81" s="139">
        <v>340.13992739999998</v>
      </c>
      <c r="K81" s="139">
        <v>325.61931941666592</v>
      </c>
      <c r="L81" s="139">
        <v>309.79937956666743</v>
      </c>
      <c r="M81" s="139">
        <v>329.11785549166751</v>
      </c>
      <c r="N81" s="139">
        <v>411.53416431666756</v>
      </c>
      <c r="O81" s="139">
        <v>505.35214883333435</v>
      </c>
      <c r="P81" s="139">
        <v>618.62968239999998</v>
      </c>
      <c r="Q81" s="139">
        <v>623.80297608333456</v>
      </c>
      <c r="R81" s="139">
        <v>738.13277707499856</v>
      </c>
      <c r="S81" s="139">
        <v>781.50830693333478</v>
      </c>
      <c r="T81" s="139">
        <v>817.53457257499997</v>
      </c>
      <c r="U81" s="139">
        <v>740.53932780000002</v>
      </c>
      <c r="V81" s="139">
        <v>793.1170457833349</v>
      </c>
      <c r="W81" s="139">
        <v>859.19772669999816</v>
      </c>
      <c r="X81" s="139">
        <v>911.94040806666862</v>
      </c>
      <c r="Y81" s="139">
        <v>1023.9773864833355</v>
      </c>
      <c r="Z81" s="139">
        <v>1094.4759040000022</v>
      </c>
      <c r="AA81" s="139">
        <v>1121.3006262500001</v>
      </c>
      <c r="AB81" s="139">
        <v>1104.6665923999999</v>
      </c>
      <c r="AC81" s="139">
        <v>1090.3784990500001</v>
      </c>
      <c r="AD81" s="139">
        <v>1180.1772672</v>
      </c>
      <c r="AE81" s="139">
        <v>1345.0448267416639</v>
      </c>
      <c r="AF81" s="139">
        <v>1581.6737672666638</v>
      </c>
      <c r="AG81" s="139">
        <v>1646.7492463833362</v>
      </c>
      <c r="AH81" s="139">
        <v>1739.2867626666634</v>
      </c>
      <c r="AI81" s="139">
        <v>1978.3628039</v>
      </c>
      <c r="AJ81" s="139">
        <v>1890.9384173999965</v>
      </c>
      <c r="AK81" s="139">
        <v>1561.6292904333368</v>
      </c>
      <c r="AL81" s="139">
        <v>1589.8980056833368</v>
      </c>
      <c r="AM81" s="139">
        <v>1708.8696653</v>
      </c>
      <c r="AN81" s="139">
        <v>1750.4329300500001</v>
      </c>
      <c r="AO81" s="139">
        <v>1805.3490895</v>
      </c>
      <c r="AP81" s="139">
        <v>1973.6254290833292</v>
      </c>
      <c r="AQ81" s="139">
        <v>1885.3530471499998</v>
      </c>
      <c r="AR81" s="139">
        <v>1751.8502787499999</v>
      </c>
      <c r="AS81" s="139">
        <v>1720.2366033999999</v>
      </c>
      <c r="AT81" s="139">
        <v>1850.8905635500046</v>
      </c>
      <c r="AU81" s="139">
        <v>1814.202661591662</v>
      </c>
      <c r="AV81" s="139">
        <v>1649.2126248500044</v>
      </c>
      <c r="AW81" s="139">
        <v>1913.4911257670792</v>
      </c>
      <c r="AX81" s="139">
        <v>2071.7619393664827</v>
      </c>
      <c r="AY81" s="139">
        <v>2154.0307806246406</v>
      </c>
      <c r="AZ81" s="139">
        <v>2242.943977879137</v>
      </c>
      <c r="BA81" s="139">
        <v>2348.0069501552912</v>
      </c>
    </row>
    <row r="82" spans="1:53" s="42" customFormat="1" x14ac:dyDescent="0.2">
      <c r="A82" s="37" t="s">
        <v>442</v>
      </c>
      <c r="B82" s="37" t="s">
        <v>1702</v>
      </c>
      <c r="C82" s="37"/>
      <c r="D82" s="38" t="s">
        <v>374</v>
      </c>
      <c r="E82" s="38" t="s">
        <v>1546</v>
      </c>
      <c r="F82" s="22" t="s">
        <v>1703</v>
      </c>
      <c r="G82" s="22" t="s">
        <v>1117</v>
      </c>
      <c r="H82" s="27">
        <f>EIUSum(H78:H81,H$971:H$974)</f>
        <v>1520.3988378500001</v>
      </c>
      <c r="I82" s="27">
        <f t="shared" ref="I82:AS82" si="27">EIUSum(I78:I81,I$971:I$974)</f>
        <v>1389.3230905000005</v>
      </c>
      <c r="J82" s="27">
        <f t="shared" si="27"/>
        <v>1335.5063273999999</v>
      </c>
      <c r="K82" s="27">
        <f t="shared" si="27"/>
        <v>1304.9406094166659</v>
      </c>
      <c r="L82" s="27">
        <f t="shared" si="27"/>
        <v>1247.3160795666677</v>
      </c>
      <c r="M82" s="27">
        <f t="shared" si="27"/>
        <v>1292.7818954916675</v>
      </c>
      <c r="N82" s="27">
        <f t="shared" si="27"/>
        <v>1724.3549043166674</v>
      </c>
      <c r="O82" s="27">
        <f t="shared" si="27"/>
        <v>2132.0374988333342</v>
      </c>
      <c r="P82" s="27">
        <f t="shared" si="27"/>
        <v>2391.7248223999995</v>
      </c>
      <c r="Q82" s="27">
        <f t="shared" si="27"/>
        <v>2412.0333760833346</v>
      </c>
      <c r="R82" s="27">
        <f t="shared" si="27"/>
        <v>2935.4042270749987</v>
      </c>
      <c r="S82" s="27">
        <f t="shared" si="27"/>
        <v>3206.7024872575084</v>
      </c>
      <c r="T82" s="27">
        <f t="shared" si="27"/>
        <v>3504.1780324624992</v>
      </c>
      <c r="U82" s="27">
        <f t="shared" si="27"/>
        <v>3240.1770958766592</v>
      </c>
      <c r="V82" s="27">
        <f t="shared" si="27"/>
        <v>3427.7870612983347</v>
      </c>
      <c r="W82" s="27">
        <f t="shared" si="27"/>
        <v>3877.4231559250056</v>
      </c>
      <c r="X82" s="27">
        <f t="shared" si="27"/>
        <v>3937.8859593333273</v>
      </c>
      <c r="Y82" s="27">
        <f t="shared" si="27"/>
        <v>3801.3213798833353</v>
      </c>
      <c r="Z82" s="27">
        <f t="shared" si="27"/>
        <v>3929.973605300002</v>
      </c>
      <c r="AA82" s="27">
        <f t="shared" si="27"/>
        <v>3913.6669727772505</v>
      </c>
      <c r="AB82" s="27">
        <f t="shared" si="27"/>
        <v>3632.6554694890001</v>
      </c>
      <c r="AC82" s="27">
        <f t="shared" si="27"/>
        <v>3630.6665942319996</v>
      </c>
      <c r="AD82" s="27">
        <f t="shared" si="27"/>
        <v>3903.4338994955824</v>
      </c>
      <c r="AE82" s="27">
        <f t="shared" si="27"/>
        <v>4695.5511522833403</v>
      </c>
      <c r="AF82" s="27">
        <f t="shared" si="27"/>
        <v>5366.3339443920077</v>
      </c>
      <c r="AG82" s="27">
        <f t="shared" si="27"/>
        <v>5552.8747966625124</v>
      </c>
      <c r="AH82" s="27">
        <f t="shared" si="27"/>
        <v>5825.1416659133411</v>
      </c>
      <c r="AI82" s="27">
        <f t="shared" si="27"/>
        <v>6577.440036785345</v>
      </c>
      <c r="AJ82" s="27">
        <f t="shared" si="27"/>
        <v>6946.022900809925</v>
      </c>
      <c r="AK82" s="27">
        <f t="shared" si="27"/>
        <v>6307.5765960893368</v>
      </c>
      <c r="AL82" s="27">
        <f t="shared" si="27"/>
        <v>6226.8931721679919</v>
      </c>
      <c r="AM82" s="27">
        <f t="shared" si="27"/>
        <v>6721.7284752187625</v>
      </c>
      <c r="AN82" s="27">
        <f t="shared" si="27"/>
        <v>6434.4607514333211</v>
      </c>
      <c r="AO82" s="27">
        <f t="shared" si="27"/>
        <v>6685.8835454107611</v>
      </c>
      <c r="AP82" s="27">
        <f t="shared" si="27"/>
        <v>6917.2180310908998</v>
      </c>
      <c r="AQ82" s="27">
        <f t="shared" si="27"/>
        <v>6099.372104099346</v>
      </c>
      <c r="AR82" s="27">
        <f t="shared" si="27"/>
        <v>6046.3109416007374</v>
      </c>
      <c r="AS82" s="27">
        <f t="shared" si="27"/>
        <v>6229.2222180099998</v>
      </c>
      <c r="AT82" s="27">
        <f t="shared" ref="AT82:AY82" si="28">EIUSum(AT78:AT81,AT$971:AT$974)</f>
        <v>6689.5886806349918</v>
      </c>
      <c r="AU82" s="27">
        <f t="shared" si="28"/>
        <v>6506.2389403828156</v>
      </c>
      <c r="AV82" s="27">
        <f t="shared" si="28"/>
        <v>6088.0982094709925</v>
      </c>
      <c r="AW82" s="28">
        <f t="shared" si="28"/>
        <v>6771.8160858734927</v>
      </c>
      <c r="AX82" s="28">
        <f t="shared" si="28"/>
        <v>7079.4476256161306</v>
      </c>
      <c r="AY82" s="28">
        <f t="shared" si="28"/>
        <v>7215.5119497312735</v>
      </c>
      <c r="AZ82" s="28">
        <f t="shared" ref="AZ82:BA82" si="29">EIUSum(AZ78:AZ81,AZ$971:AZ$974)</f>
        <v>7576.9378749814896</v>
      </c>
      <c r="BA82" s="28">
        <f t="shared" si="29"/>
        <v>8017.5122790759942</v>
      </c>
    </row>
    <row r="83" spans="1:53" s="139" customFormat="1" outlineLevel="1" x14ac:dyDescent="0.2">
      <c r="A83" s="96"/>
      <c r="B83" s="96"/>
      <c r="C83" s="96"/>
      <c r="D83" s="137"/>
      <c r="E83" s="137"/>
      <c r="F83" s="140" t="s">
        <v>444</v>
      </c>
      <c r="G83" s="140" t="s">
        <v>489</v>
      </c>
      <c r="H83" s="139">
        <v>221.36374000000001</v>
      </c>
      <c r="I83" s="139">
        <v>191.10959999999997</v>
      </c>
      <c r="J83" s="139">
        <v>172.01939999999999</v>
      </c>
      <c r="K83" s="139">
        <v>161.18790000000001</v>
      </c>
      <c r="L83" s="139">
        <v>148.59110000000001</v>
      </c>
      <c r="M83" s="139">
        <v>148.87639999999999</v>
      </c>
      <c r="N83" s="139">
        <v>201.08619999999999</v>
      </c>
      <c r="O83" s="139">
        <v>244.904</v>
      </c>
      <c r="P83" s="139">
        <v>261.85379999999998</v>
      </c>
      <c r="Q83" s="139">
        <v>248.62200000000001</v>
      </c>
      <c r="R83" s="139">
        <v>306.28590000000003</v>
      </c>
      <c r="S83" s="139">
        <v>367.41276447416766</v>
      </c>
      <c r="T83" s="139">
        <v>424.31594556249991</v>
      </c>
      <c r="U83" s="139">
        <v>397.24307662666547</v>
      </c>
      <c r="V83" s="139">
        <v>419.95864260000002</v>
      </c>
      <c r="W83" s="139">
        <v>481.46335271333453</v>
      </c>
      <c r="X83" s="139">
        <v>480.82062094999873</v>
      </c>
      <c r="Y83" s="139">
        <v>430.55456180499999</v>
      </c>
      <c r="Z83" s="139">
        <v>431.05888935999997</v>
      </c>
      <c r="AA83" s="139">
        <v>422.87409187449998</v>
      </c>
      <c r="AB83" s="139">
        <v>371.147618153</v>
      </c>
      <c r="AC83" s="139">
        <v>368.70905610974995</v>
      </c>
      <c r="AD83" s="139">
        <v>399.44277195924985</v>
      </c>
      <c r="AE83" s="139">
        <v>483.3369010333347</v>
      </c>
      <c r="AF83" s="139">
        <v>529.34603823266809</v>
      </c>
      <c r="AG83" s="139">
        <v>534.82007667375137</v>
      </c>
      <c r="AH83" s="139">
        <v>548.89027925291816</v>
      </c>
      <c r="AI83" s="139">
        <v>611.71237131433486</v>
      </c>
      <c r="AJ83" s="139">
        <v>683.64405004233481</v>
      </c>
      <c r="AK83" s="139">
        <v>681.2286357239999</v>
      </c>
      <c r="AL83" s="139">
        <v>665.62736274733163</v>
      </c>
      <c r="AM83" s="139">
        <v>714.86458091458508</v>
      </c>
      <c r="AN83" s="139">
        <v>680.35361082333156</v>
      </c>
      <c r="AO83" s="139">
        <v>732.98974329641851</v>
      </c>
      <c r="AP83" s="139">
        <v>762.03303919599807</v>
      </c>
      <c r="AQ83" s="139">
        <v>661.23451381800203</v>
      </c>
      <c r="AR83" s="139">
        <v>690.35200896008121</v>
      </c>
      <c r="AS83" s="139">
        <v>731.96365017750009</v>
      </c>
      <c r="AT83" s="139">
        <v>792.00833289224772</v>
      </c>
      <c r="AU83" s="139">
        <v>788.797155239331</v>
      </c>
      <c r="AV83" s="139">
        <v>860.96247199366417</v>
      </c>
      <c r="AW83" s="139">
        <v>957.21871969870392</v>
      </c>
      <c r="AX83" s="139">
        <v>972.0956837522275</v>
      </c>
      <c r="AY83" s="139">
        <v>993.68847129246058</v>
      </c>
      <c r="AZ83" s="139">
        <v>1063.601317976543</v>
      </c>
      <c r="BA83" s="139">
        <v>1148.5184642121815</v>
      </c>
    </row>
    <row r="84" spans="1:53" s="139" customFormat="1" outlineLevel="1" x14ac:dyDescent="0.2">
      <c r="A84" s="96"/>
      <c r="B84" s="96"/>
      <c r="C84" s="96"/>
      <c r="D84" s="137"/>
      <c r="E84" s="137"/>
      <c r="F84" s="140" t="s">
        <v>445</v>
      </c>
      <c r="G84" s="140" t="s">
        <v>490</v>
      </c>
      <c r="H84" s="139">
        <v>132.24793400000001</v>
      </c>
      <c r="I84" s="139">
        <v>123.93625199999998</v>
      </c>
      <c r="J84" s="139">
        <v>127.39999999999999</v>
      </c>
      <c r="K84" s="139">
        <v>129.33924999999999</v>
      </c>
      <c r="L84" s="139">
        <v>125.80434000000002</v>
      </c>
      <c r="M84" s="139">
        <v>130.14087999999998</v>
      </c>
      <c r="N84" s="139">
        <v>178.10226</v>
      </c>
      <c r="O84" s="139">
        <v>218.0446</v>
      </c>
      <c r="P84" s="139">
        <v>236.65843999999998</v>
      </c>
      <c r="Q84" s="139">
        <v>231.9735</v>
      </c>
      <c r="R84" s="139">
        <v>283.29001</v>
      </c>
      <c r="S84" s="139">
        <v>293.38413944416743</v>
      </c>
      <c r="T84" s="139">
        <v>326.329836925</v>
      </c>
      <c r="U84" s="139">
        <v>313.41741069666574</v>
      </c>
      <c r="V84" s="139">
        <v>325.07099819999996</v>
      </c>
      <c r="W84" s="139">
        <v>369.52938987666761</v>
      </c>
      <c r="X84" s="139">
        <v>373.12908029999903</v>
      </c>
      <c r="Y84" s="139">
        <v>343.13898333499998</v>
      </c>
      <c r="Z84" s="139">
        <v>342.54030843999999</v>
      </c>
      <c r="AA84" s="139">
        <v>338.08633328349998</v>
      </c>
      <c r="AB84" s="139">
        <v>305.20859125250001</v>
      </c>
      <c r="AC84" s="139">
        <v>305.1269785815</v>
      </c>
      <c r="AD84" s="139">
        <v>340.95406125649987</v>
      </c>
      <c r="AE84" s="139">
        <v>426.83262340083456</v>
      </c>
      <c r="AF84" s="139">
        <v>487.88072704933467</v>
      </c>
      <c r="AG84" s="139">
        <v>506.81381832666796</v>
      </c>
      <c r="AH84" s="139">
        <v>528.37396201000149</v>
      </c>
      <c r="AI84" s="139">
        <v>597.08216351233477</v>
      </c>
      <c r="AJ84" s="139">
        <v>660.82924826216822</v>
      </c>
      <c r="AK84" s="139">
        <v>649.75749814000005</v>
      </c>
      <c r="AL84" s="139">
        <v>634.76070305666508</v>
      </c>
      <c r="AM84" s="139">
        <v>680.09965470625161</v>
      </c>
      <c r="AN84" s="139">
        <v>643.17399134333164</v>
      </c>
      <c r="AO84" s="139">
        <v>678.16290259900165</v>
      </c>
      <c r="AP84" s="139">
        <v>689.35462443924837</v>
      </c>
      <c r="AQ84" s="139">
        <v>580.81886836450178</v>
      </c>
      <c r="AR84" s="139">
        <v>586.64500324283154</v>
      </c>
      <c r="AS84" s="139">
        <v>613.61597346000008</v>
      </c>
      <c r="AT84" s="139">
        <v>649.86916841683149</v>
      </c>
      <c r="AU84" s="139">
        <v>627.32760006291494</v>
      </c>
      <c r="AV84" s="139">
        <v>658.69309267199822</v>
      </c>
      <c r="AW84" s="139">
        <v>734.65239307060654</v>
      </c>
      <c r="AX84" s="139">
        <v>733.90465854482795</v>
      </c>
      <c r="AY84" s="139">
        <v>734.97150187443174</v>
      </c>
      <c r="AZ84" s="139">
        <v>772.27282677740607</v>
      </c>
      <c r="BA84" s="139">
        <v>820.25992133561886</v>
      </c>
    </row>
    <row r="85" spans="1:53" s="139" customFormat="1" outlineLevel="1" x14ac:dyDescent="0.2">
      <c r="A85" s="96"/>
      <c r="B85" s="96"/>
      <c r="C85" s="96"/>
      <c r="D85" s="137"/>
      <c r="E85" s="137"/>
      <c r="F85" s="140" t="s">
        <v>446</v>
      </c>
      <c r="G85" s="140" t="s">
        <v>491</v>
      </c>
      <c r="H85" s="139">
        <v>49.373545</v>
      </c>
      <c r="I85" s="139">
        <v>51.131317599999988</v>
      </c>
      <c r="J85" s="139">
        <v>53.126779999999997</v>
      </c>
      <c r="K85" s="139">
        <v>57.338249999999995</v>
      </c>
      <c r="L85" s="139">
        <v>57.595740000000013</v>
      </c>
      <c r="M85" s="139">
        <v>62.74255999999999</v>
      </c>
      <c r="N85" s="139">
        <v>87.896199999999993</v>
      </c>
      <c r="O85" s="139">
        <v>117.09759999999999</v>
      </c>
      <c r="P85" s="139">
        <v>136.21801999999997</v>
      </c>
      <c r="Q85" s="139">
        <v>137.96530000000001</v>
      </c>
      <c r="R85" s="139">
        <v>181.70779000000002</v>
      </c>
      <c r="S85" s="139">
        <v>194.91128128500054</v>
      </c>
      <c r="T85" s="139">
        <v>212.58792413749998</v>
      </c>
      <c r="U85" s="139">
        <v>196.32480018333277</v>
      </c>
      <c r="V85" s="139">
        <v>203.05528051500002</v>
      </c>
      <c r="W85" s="139">
        <v>225.41562288500057</v>
      </c>
      <c r="X85" s="139">
        <v>233.89722623333273</v>
      </c>
      <c r="Y85" s="139">
        <v>219.1004222</v>
      </c>
      <c r="Z85" s="139">
        <v>223.67070704</v>
      </c>
      <c r="AA85" s="139">
        <v>219.98879329324998</v>
      </c>
      <c r="AB85" s="139">
        <v>203.46469399750001</v>
      </c>
      <c r="AC85" s="139">
        <v>214.91675456999997</v>
      </c>
      <c r="AD85" s="139">
        <v>236.62231127274993</v>
      </c>
      <c r="AE85" s="139">
        <v>299.28551128116749</v>
      </c>
      <c r="AF85" s="139">
        <v>345.96492243833427</v>
      </c>
      <c r="AG85" s="139">
        <v>364.6813414679176</v>
      </c>
      <c r="AH85" s="139">
        <v>379.8664131808344</v>
      </c>
      <c r="AI85" s="139">
        <v>421.15096781800111</v>
      </c>
      <c r="AJ85" s="139">
        <v>471.0813918685011</v>
      </c>
      <c r="AK85" s="139">
        <v>454.42271780800002</v>
      </c>
      <c r="AL85" s="139">
        <v>439.39082802266557</v>
      </c>
      <c r="AM85" s="139">
        <v>454.69545220208443</v>
      </c>
      <c r="AN85" s="139">
        <v>413.64769315933228</v>
      </c>
      <c r="AO85" s="139">
        <v>424.26154451741769</v>
      </c>
      <c r="AP85" s="139">
        <v>422.54552363833233</v>
      </c>
      <c r="AQ85" s="139">
        <v>351.02326372400108</v>
      </c>
      <c r="AR85" s="139">
        <v>357.04371026249891</v>
      </c>
      <c r="AS85" s="139">
        <v>369.27763606500002</v>
      </c>
      <c r="AT85" s="139">
        <v>395.37029701641558</v>
      </c>
      <c r="AU85" s="139">
        <v>375.12021822274886</v>
      </c>
      <c r="AV85" s="139">
        <v>393.75364531833225</v>
      </c>
      <c r="AW85" s="139">
        <v>429.21700438442826</v>
      </c>
      <c r="AX85" s="139">
        <v>421.21011416467451</v>
      </c>
      <c r="AY85" s="139">
        <v>420.8066796475976</v>
      </c>
      <c r="AZ85" s="139">
        <v>438.15518071717628</v>
      </c>
      <c r="BA85" s="139">
        <v>461.4032856817887</v>
      </c>
    </row>
    <row r="86" spans="1:53" s="139" customFormat="1" outlineLevel="1" x14ac:dyDescent="0.2">
      <c r="A86" s="96"/>
      <c r="B86" s="96"/>
      <c r="C86" s="96"/>
      <c r="D86" s="137"/>
      <c r="E86" s="137"/>
      <c r="F86" s="140" t="s">
        <v>447</v>
      </c>
      <c r="G86" s="140" t="s">
        <v>492</v>
      </c>
      <c r="H86" s="139">
        <v>115.19022982499999</v>
      </c>
      <c r="I86" s="139">
        <v>113.32400245833352</v>
      </c>
      <c r="J86" s="139">
        <v>106.56752014999999</v>
      </c>
      <c r="K86" s="139">
        <v>99.998275849999771</v>
      </c>
      <c r="L86" s="139">
        <v>93.49100223333356</v>
      </c>
      <c r="M86" s="139">
        <v>94.823058491666899</v>
      </c>
      <c r="N86" s="139">
        <v>116.15772474166691</v>
      </c>
      <c r="O86" s="139">
        <v>140.38124343333362</v>
      </c>
      <c r="P86" s="139">
        <v>164.64859207500001</v>
      </c>
      <c r="Q86" s="139">
        <v>165.27071862500034</v>
      </c>
      <c r="R86" s="139">
        <v>199.58844983333296</v>
      </c>
      <c r="S86" s="139">
        <v>218.16587821666707</v>
      </c>
      <c r="T86" s="139">
        <v>233.11455615000003</v>
      </c>
      <c r="U86" s="139">
        <v>202.7730493</v>
      </c>
      <c r="V86" s="139">
        <v>215.12756540000046</v>
      </c>
      <c r="W86" s="139">
        <v>230.01548628333285</v>
      </c>
      <c r="X86" s="139">
        <v>236.7816887000005</v>
      </c>
      <c r="Y86" s="139">
        <v>251.95751615833385</v>
      </c>
      <c r="Z86" s="139">
        <v>267.03369371666719</v>
      </c>
      <c r="AA86" s="139">
        <v>279.43451637499999</v>
      </c>
      <c r="AB86" s="139">
        <v>279.23624434999999</v>
      </c>
      <c r="AC86" s="139">
        <v>286.36258279999998</v>
      </c>
      <c r="AD86" s="139">
        <v>326.06587200000001</v>
      </c>
      <c r="AE86" s="139">
        <v>389.23105489166591</v>
      </c>
      <c r="AF86" s="139">
        <v>472.5434918333325</v>
      </c>
      <c r="AG86" s="139">
        <v>501.69577050833419</v>
      </c>
      <c r="AH86" s="139">
        <v>539.90759226666569</v>
      </c>
      <c r="AI86" s="139">
        <v>610.9796427</v>
      </c>
      <c r="AJ86" s="139">
        <v>603.51541733333215</v>
      </c>
      <c r="AK86" s="139">
        <v>534.8760786333346</v>
      </c>
      <c r="AL86" s="139">
        <v>537.53053041666783</v>
      </c>
      <c r="AM86" s="139">
        <v>559.46607887499999</v>
      </c>
      <c r="AN86" s="139">
        <v>565.16612639999994</v>
      </c>
      <c r="AO86" s="139">
        <v>561.89703075</v>
      </c>
      <c r="AP86" s="139">
        <v>609.88742754166537</v>
      </c>
      <c r="AQ86" s="139">
        <v>572.66189124999994</v>
      </c>
      <c r="AR86" s="139">
        <v>517.56373597499999</v>
      </c>
      <c r="AS86" s="139">
        <v>499.26716859999999</v>
      </c>
      <c r="AT86" s="139">
        <v>532.17757005000135</v>
      </c>
      <c r="AU86" s="139">
        <v>540.48096743333201</v>
      </c>
      <c r="AV86" s="139">
        <v>618.46644823333497</v>
      </c>
      <c r="AW86" s="139">
        <v>719.82726369543593</v>
      </c>
      <c r="AX86" s="139">
        <v>787.15938797241267</v>
      </c>
      <c r="AY86" s="139">
        <v>832.99651540506932</v>
      </c>
      <c r="AZ86" s="139">
        <v>880.46355320822522</v>
      </c>
      <c r="BA86" s="139">
        <v>928.64150952790112</v>
      </c>
    </row>
    <row r="87" spans="1:53" s="42" customFormat="1" x14ac:dyDescent="0.2">
      <c r="A87" s="37" t="s">
        <v>442</v>
      </c>
      <c r="B87" s="37" t="s">
        <v>1704</v>
      </c>
      <c r="C87" s="37"/>
      <c r="D87" s="38" t="s">
        <v>374</v>
      </c>
      <c r="E87" s="38" t="s">
        <v>1546</v>
      </c>
      <c r="F87" s="22" t="s">
        <v>1705</v>
      </c>
      <c r="G87" s="22" t="s">
        <v>1118</v>
      </c>
      <c r="H87" s="27">
        <f>EIUSum(H83:H86,H$976:H$979)</f>
        <v>518.17544882499999</v>
      </c>
      <c r="I87" s="27">
        <f t="shared" ref="I87:AS87" si="30">EIUSum(I83:I86,I$976:I$979)</f>
        <v>479.50117205833351</v>
      </c>
      <c r="J87" s="27">
        <f t="shared" si="30"/>
        <v>459.11370015</v>
      </c>
      <c r="K87" s="27">
        <f t="shared" si="30"/>
        <v>447.86367584999982</v>
      </c>
      <c r="L87" s="27">
        <f t="shared" si="30"/>
        <v>425.48218223333362</v>
      </c>
      <c r="M87" s="27">
        <f t="shared" si="30"/>
        <v>436.58289849166681</v>
      </c>
      <c r="N87" s="27">
        <f t="shared" si="30"/>
        <v>583.24238474166691</v>
      </c>
      <c r="O87" s="27">
        <f t="shared" si="30"/>
        <v>720.42744343333356</v>
      </c>
      <c r="P87" s="27">
        <f t="shared" si="30"/>
        <v>799.37885207499994</v>
      </c>
      <c r="Q87" s="27">
        <f t="shared" si="30"/>
        <v>783.83151862500029</v>
      </c>
      <c r="R87" s="27">
        <f t="shared" si="30"/>
        <v>970.87214983333297</v>
      </c>
      <c r="S87" s="27">
        <f t="shared" si="30"/>
        <v>1073.8740634200028</v>
      </c>
      <c r="T87" s="27">
        <f t="shared" si="30"/>
        <v>1196.348262775</v>
      </c>
      <c r="U87" s="27">
        <f t="shared" si="30"/>
        <v>1109.7583368066639</v>
      </c>
      <c r="V87" s="27">
        <f t="shared" si="30"/>
        <v>1163.2124867150005</v>
      </c>
      <c r="W87" s="27">
        <f t="shared" si="30"/>
        <v>1306.4238517583356</v>
      </c>
      <c r="X87" s="27">
        <f t="shared" si="30"/>
        <v>1324.6286161833311</v>
      </c>
      <c r="Y87" s="27">
        <f t="shared" si="30"/>
        <v>1244.7514834983338</v>
      </c>
      <c r="Z87" s="27">
        <f t="shared" si="30"/>
        <v>1264.3035985566671</v>
      </c>
      <c r="AA87" s="27">
        <f t="shared" si="30"/>
        <v>1260.3837348262498</v>
      </c>
      <c r="AB87" s="27">
        <f t="shared" si="30"/>
        <v>1159.0571477530002</v>
      </c>
      <c r="AC87" s="27">
        <f t="shared" si="30"/>
        <v>1175.1153720612499</v>
      </c>
      <c r="AD87" s="27">
        <f t="shared" si="30"/>
        <v>1303.0850164884996</v>
      </c>
      <c r="AE87" s="27">
        <f t="shared" si="30"/>
        <v>1598.6860906070026</v>
      </c>
      <c r="AF87" s="27">
        <f t="shared" si="30"/>
        <v>1835.7351795536697</v>
      </c>
      <c r="AG87" s="27">
        <f t="shared" si="30"/>
        <v>1908.0110069766711</v>
      </c>
      <c r="AH87" s="27">
        <f t="shared" si="30"/>
        <v>1997.0382467104198</v>
      </c>
      <c r="AI87" s="27">
        <f t="shared" si="30"/>
        <v>2240.9251453446709</v>
      </c>
      <c r="AJ87" s="27">
        <f t="shared" si="30"/>
        <v>2419.0701075063362</v>
      </c>
      <c r="AK87" s="27">
        <f t="shared" si="30"/>
        <v>2320.2849303053345</v>
      </c>
      <c r="AL87" s="27">
        <f t="shared" si="30"/>
        <v>2277.3094242433299</v>
      </c>
      <c r="AM87" s="27">
        <f t="shared" si="30"/>
        <v>2409.1257666979209</v>
      </c>
      <c r="AN87" s="27">
        <f t="shared" si="30"/>
        <v>2302.3414217259951</v>
      </c>
      <c r="AO87" s="27">
        <f t="shared" si="30"/>
        <v>2397.3112211628377</v>
      </c>
      <c r="AP87" s="27">
        <f t="shared" si="30"/>
        <v>2483.820614815244</v>
      </c>
      <c r="AQ87" s="27">
        <f t="shared" si="30"/>
        <v>2165.7385371565047</v>
      </c>
      <c r="AR87" s="27">
        <f t="shared" si="30"/>
        <v>2151.6044584404117</v>
      </c>
      <c r="AS87" s="27">
        <f t="shared" si="30"/>
        <v>2214.1244283025003</v>
      </c>
      <c r="AT87" s="27">
        <f t="shared" ref="AT87:AY87" si="31">EIUSum(AT83:AT86,AT$976:AT$979)</f>
        <v>2369.425368375496</v>
      </c>
      <c r="AU87" s="27">
        <f t="shared" si="31"/>
        <v>2331.7259409583266</v>
      </c>
      <c r="AV87" s="27">
        <f t="shared" si="31"/>
        <v>2531.8756582173296</v>
      </c>
      <c r="AW87" s="28">
        <f t="shared" si="31"/>
        <v>2840.9153808491747</v>
      </c>
      <c r="AX87" s="28">
        <f t="shared" si="31"/>
        <v>2914.3698444341426</v>
      </c>
      <c r="AY87" s="28">
        <f t="shared" si="31"/>
        <v>2982.4631682195591</v>
      </c>
      <c r="AZ87" s="28">
        <f t="shared" ref="AZ87:BA87" si="32">EIUSum(AZ83:AZ86,AZ$976:AZ$979)</f>
        <v>3154.4928786793507</v>
      </c>
      <c r="BA87" s="28">
        <f t="shared" si="32"/>
        <v>3358.8231807574903</v>
      </c>
    </row>
    <row r="88" spans="1:53" s="139" customFormat="1" outlineLevel="1" x14ac:dyDescent="0.2">
      <c r="A88" s="96"/>
      <c r="B88" s="96"/>
      <c r="C88" s="96"/>
      <c r="D88" s="137"/>
      <c r="E88" s="137"/>
      <c r="F88" s="140" t="s">
        <v>444</v>
      </c>
      <c r="G88" s="140" t="s">
        <v>493</v>
      </c>
      <c r="H88" s="139">
        <v>274.30520000000001</v>
      </c>
      <c r="I88" s="139">
        <v>220.74835199999998</v>
      </c>
      <c r="J88" s="139">
        <v>189.679</v>
      </c>
      <c r="K88" s="139">
        <v>181.23959999999997</v>
      </c>
      <c r="L88" s="139">
        <v>165.79730000000004</v>
      </c>
      <c r="M88" s="139">
        <v>164.084</v>
      </c>
      <c r="N88" s="139">
        <v>221.8426</v>
      </c>
      <c r="O88" s="139">
        <v>268.13399999999996</v>
      </c>
      <c r="P88" s="139">
        <v>291.9674</v>
      </c>
      <c r="Q88" s="139">
        <v>300.04699999999997</v>
      </c>
      <c r="R88" s="139">
        <v>392.22680000000003</v>
      </c>
      <c r="S88" s="139">
        <v>492.90143126500141</v>
      </c>
      <c r="T88" s="139">
        <v>554.9965150999999</v>
      </c>
      <c r="U88" s="139">
        <v>492.13154040999854</v>
      </c>
      <c r="V88" s="139">
        <v>523.75626533249999</v>
      </c>
      <c r="W88" s="139">
        <v>583.74612169500142</v>
      </c>
      <c r="X88" s="139">
        <v>562.95873158333177</v>
      </c>
      <c r="Y88" s="139">
        <v>504.89171892500002</v>
      </c>
      <c r="Z88" s="139">
        <v>513.22110069999997</v>
      </c>
      <c r="AA88" s="139">
        <v>503.2707586345</v>
      </c>
      <c r="AB88" s="139">
        <v>450.59212868149996</v>
      </c>
      <c r="AC88" s="139">
        <v>425.22188066324998</v>
      </c>
      <c r="AD88" s="139">
        <v>419.35382241124984</v>
      </c>
      <c r="AE88" s="139">
        <v>489.74332018250141</v>
      </c>
      <c r="AF88" s="139">
        <v>533.19541164866814</v>
      </c>
      <c r="AG88" s="139">
        <v>540.80870323083468</v>
      </c>
      <c r="AH88" s="139">
        <v>593.72255728958498</v>
      </c>
      <c r="AI88" s="139">
        <v>689.59211717433504</v>
      </c>
      <c r="AJ88" s="139">
        <v>758.15759854041835</v>
      </c>
      <c r="AK88" s="139">
        <v>654.97110699599989</v>
      </c>
      <c r="AL88" s="139">
        <v>661.13216660599835</v>
      </c>
      <c r="AM88" s="139">
        <v>760.55860902500183</v>
      </c>
      <c r="AN88" s="139">
        <v>718.78412137366468</v>
      </c>
      <c r="AO88" s="139">
        <v>745.4928289369185</v>
      </c>
      <c r="AP88" s="139">
        <v>781.84874725466477</v>
      </c>
      <c r="AQ88" s="139">
        <v>670.36229043900209</v>
      </c>
      <c r="AR88" s="139">
        <v>700.92665546641456</v>
      </c>
      <c r="AS88" s="139">
        <v>753.78816377250007</v>
      </c>
      <c r="AT88" s="139">
        <v>840.73652839916429</v>
      </c>
      <c r="AU88" s="139">
        <v>840.66477564591423</v>
      </c>
      <c r="AV88" s="139">
        <v>839.20050999566433</v>
      </c>
      <c r="AW88" s="139">
        <v>907.07114271697196</v>
      </c>
      <c r="AX88" s="139">
        <v>980.64536063944308</v>
      </c>
      <c r="AY88" s="139">
        <v>1006.5339266962087</v>
      </c>
      <c r="AZ88" s="139">
        <v>1052.2994235374938</v>
      </c>
      <c r="BA88" s="139">
        <v>1113.1491974372852</v>
      </c>
    </row>
    <row r="89" spans="1:53" s="139" customFormat="1" outlineLevel="1" x14ac:dyDescent="0.2">
      <c r="A89" s="96"/>
      <c r="B89" s="96"/>
      <c r="C89" s="96"/>
      <c r="D89" s="137"/>
      <c r="E89" s="137"/>
      <c r="F89" s="140" t="s">
        <v>445</v>
      </c>
      <c r="G89" s="140" t="s">
        <v>494</v>
      </c>
      <c r="H89" s="139">
        <v>153.471812</v>
      </c>
      <c r="I89" s="139">
        <v>136.26785039999999</v>
      </c>
      <c r="J89" s="139">
        <v>133.34664000000001</v>
      </c>
      <c r="K89" s="139">
        <v>126.96027999999998</v>
      </c>
      <c r="L89" s="139">
        <v>118.96926000000001</v>
      </c>
      <c r="M89" s="139">
        <v>122.08108</v>
      </c>
      <c r="N89" s="139">
        <v>169.44788</v>
      </c>
      <c r="O89" s="139">
        <v>215.11784999999998</v>
      </c>
      <c r="P89" s="139">
        <v>246.797</v>
      </c>
      <c r="Q89" s="139">
        <v>254.27270000000001</v>
      </c>
      <c r="R89" s="139">
        <v>312.94959</v>
      </c>
      <c r="S89" s="139">
        <v>314.01504739500086</v>
      </c>
      <c r="T89" s="139">
        <v>323.77606853749995</v>
      </c>
      <c r="U89" s="139">
        <v>277.00959758333249</v>
      </c>
      <c r="V89" s="139">
        <v>286.36244887499998</v>
      </c>
      <c r="W89" s="139">
        <v>320.13129070666747</v>
      </c>
      <c r="X89" s="139">
        <v>315.64687496666585</v>
      </c>
      <c r="Y89" s="139">
        <v>286.23594036500003</v>
      </c>
      <c r="Z89" s="139">
        <v>301.41942644</v>
      </c>
      <c r="AA89" s="139">
        <v>310.62814048799999</v>
      </c>
      <c r="AB89" s="139">
        <v>294.19057081049999</v>
      </c>
      <c r="AC89" s="139">
        <v>296.68202909474996</v>
      </c>
      <c r="AD89" s="139">
        <v>314.64788981649991</v>
      </c>
      <c r="AE89" s="139">
        <v>388.1939432473344</v>
      </c>
      <c r="AF89" s="139">
        <v>451.65608413100125</v>
      </c>
      <c r="AG89" s="139">
        <v>478.43163704875121</v>
      </c>
      <c r="AH89" s="139">
        <v>521.66619735416816</v>
      </c>
      <c r="AI89" s="139">
        <v>617.45809279700154</v>
      </c>
      <c r="AJ89" s="139">
        <v>690.8514332784182</v>
      </c>
      <c r="AK89" s="139">
        <v>595.48970953999992</v>
      </c>
      <c r="AL89" s="139">
        <v>584.15259608533188</v>
      </c>
      <c r="AM89" s="139">
        <v>641.84849390416821</v>
      </c>
      <c r="AN89" s="139">
        <v>603.33060382866506</v>
      </c>
      <c r="AO89" s="139">
        <v>620.5854893116682</v>
      </c>
      <c r="AP89" s="139">
        <v>623.81209703999843</v>
      </c>
      <c r="AQ89" s="139">
        <v>524.38222276266833</v>
      </c>
      <c r="AR89" s="139">
        <v>538.68395738358174</v>
      </c>
      <c r="AS89" s="139">
        <v>584.30883402000006</v>
      </c>
      <c r="AT89" s="139">
        <v>639.9706444986648</v>
      </c>
      <c r="AU89" s="139">
        <v>641.8331128305814</v>
      </c>
      <c r="AV89" s="139">
        <v>602.57055851783161</v>
      </c>
      <c r="AW89" s="139">
        <v>698.63677667685204</v>
      </c>
      <c r="AX89" s="139">
        <v>758.03981981396748</v>
      </c>
      <c r="AY89" s="139">
        <v>795.52975785184174</v>
      </c>
      <c r="AZ89" s="139">
        <v>854.13516989116761</v>
      </c>
      <c r="BA89" s="139">
        <v>927.83640379587371</v>
      </c>
    </row>
    <row r="90" spans="1:53" s="139" customFormat="1" outlineLevel="1" x14ac:dyDescent="0.2">
      <c r="A90" s="96"/>
      <c r="B90" s="96"/>
      <c r="C90" s="96"/>
      <c r="D90" s="137"/>
      <c r="E90" s="137"/>
      <c r="F90" s="140" t="s">
        <v>446</v>
      </c>
      <c r="G90" s="140" t="s">
        <v>495</v>
      </c>
      <c r="H90" s="139">
        <v>77.245012000000003</v>
      </c>
      <c r="I90" s="139">
        <v>74.537214399999996</v>
      </c>
      <c r="J90" s="139">
        <v>72.568020000000004</v>
      </c>
      <c r="K90" s="139">
        <v>72.774410000000003</v>
      </c>
      <c r="L90" s="139">
        <v>73.300150000000002</v>
      </c>
      <c r="M90" s="139">
        <v>77.791319999999999</v>
      </c>
      <c r="N90" s="139">
        <v>107.30804000000001</v>
      </c>
      <c r="O90" s="139">
        <v>137.08804999999998</v>
      </c>
      <c r="P90" s="139">
        <v>159.50531999999998</v>
      </c>
      <c r="Q90" s="139">
        <v>163.96600000000001</v>
      </c>
      <c r="R90" s="139">
        <v>206.68742000000003</v>
      </c>
      <c r="S90" s="139">
        <v>216.38697597833394</v>
      </c>
      <c r="T90" s="139">
        <v>230.81578646249997</v>
      </c>
      <c r="U90" s="139">
        <v>192.42773150333275</v>
      </c>
      <c r="V90" s="139">
        <v>204.25563774</v>
      </c>
      <c r="W90" s="139">
        <v>250.85123504833396</v>
      </c>
      <c r="X90" s="139">
        <v>254.64820079999933</v>
      </c>
      <c r="Y90" s="139">
        <v>237.502089985</v>
      </c>
      <c r="Z90" s="139">
        <v>248.25359943999999</v>
      </c>
      <c r="AA90" s="139">
        <v>248.69198224199997</v>
      </c>
      <c r="AB90" s="139">
        <v>238.05724945599999</v>
      </c>
      <c r="AC90" s="139">
        <v>242.06526542399996</v>
      </c>
      <c r="AD90" s="139">
        <v>272.55707060691657</v>
      </c>
      <c r="AE90" s="139">
        <v>329.60998250533424</v>
      </c>
      <c r="AF90" s="139">
        <v>377.64019283433436</v>
      </c>
      <c r="AG90" s="139">
        <v>396.0908226391677</v>
      </c>
      <c r="AH90" s="139">
        <v>421.83200707125116</v>
      </c>
      <c r="AI90" s="139">
        <v>479.49361586933452</v>
      </c>
      <c r="AJ90" s="139">
        <v>512.12421144325117</v>
      </c>
      <c r="AK90" s="139">
        <v>441.46811194399999</v>
      </c>
      <c r="AL90" s="139">
        <v>427.39788884866562</v>
      </c>
      <c r="AM90" s="139">
        <v>452.83056024375111</v>
      </c>
      <c r="AN90" s="139">
        <v>382.26871140733232</v>
      </c>
      <c r="AO90" s="139">
        <v>368.43992889491756</v>
      </c>
      <c r="AP90" s="139">
        <v>361.96090978299907</v>
      </c>
      <c r="AQ90" s="139">
        <v>310.73943167333431</v>
      </c>
      <c r="AR90" s="139">
        <v>322.37622117183236</v>
      </c>
      <c r="AS90" s="139">
        <v>343.54015860750002</v>
      </c>
      <c r="AT90" s="139">
        <v>373.6639612054156</v>
      </c>
      <c r="AU90" s="139">
        <v>360.16798581983232</v>
      </c>
      <c r="AV90" s="139">
        <v>334.46177151299906</v>
      </c>
      <c r="AW90" s="139">
        <v>405.64523455538034</v>
      </c>
      <c r="AX90" s="139">
        <v>452.7313866411335</v>
      </c>
      <c r="AY90" s="139">
        <v>475.60629292913819</v>
      </c>
      <c r="AZ90" s="139">
        <v>512.35770713146781</v>
      </c>
      <c r="BA90" s="139">
        <v>540.43540003752366</v>
      </c>
    </row>
    <row r="91" spans="1:53" s="139" customFormat="1" outlineLevel="1" x14ac:dyDescent="0.2">
      <c r="A91" s="96"/>
      <c r="B91" s="96"/>
      <c r="C91" s="96"/>
      <c r="D91" s="137"/>
      <c r="E91" s="137"/>
      <c r="F91" s="140" t="s">
        <v>447</v>
      </c>
      <c r="G91" s="140" t="s">
        <v>496</v>
      </c>
      <c r="H91" s="139">
        <v>121.02729757499999</v>
      </c>
      <c r="I91" s="139">
        <v>109.80751891666685</v>
      </c>
      <c r="J91" s="139">
        <v>103.95555397499999</v>
      </c>
      <c r="K91" s="139">
        <v>99.193341799999786</v>
      </c>
      <c r="L91" s="139">
        <v>99.172502833333567</v>
      </c>
      <c r="M91" s="139">
        <v>106.64921922500027</v>
      </c>
      <c r="N91" s="139">
        <v>129.59252756666694</v>
      </c>
      <c r="O91" s="139">
        <v>171.52498146666704</v>
      </c>
      <c r="P91" s="139">
        <v>225.49694607500001</v>
      </c>
      <c r="Q91" s="139">
        <v>244.10152150000047</v>
      </c>
      <c r="R91" s="139">
        <v>279.57376206666618</v>
      </c>
      <c r="S91" s="139">
        <v>262.21455398333381</v>
      </c>
      <c r="T91" s="139">
        <v>250.24469540000004</v>
      </c>
      <c r="U91" s="139">
        <v>215.3422783</v>
      </c>
      <c r="V91" s="139">
        <v>226.49587106666715</v>
      </c>
      <c r="W91" s="139">
        <v>241.94181773333281</v>
      </c>
      <c r="X91" s="139">
        <v>263.18081845000057</v>
      </c>
      <c r="Y91" s="139">
        <v>266.73547697500055</v>
      </c>
      <c r="Z91" s="139">
        <v>290.97535411666723</v>
      </c>
      <c r="AA91" s="139">
        <v>295.45956825000002</v>
      </c>
      <c r="AB91" s="139">
        <v>297.21877289999998</v>
      </c>
      <c r="AC91" s="139">
        <v>292.63400055000005</v>
      </c>
      <c r="AD91" s="139">
        <v>316.7164368</v>
      </c>
      <c r="AE91" s="139">
        <v>356.49011499166591</v>
      </c>
      <c r="AF91" s="139">
        <v>415.51427649999926</v>
      </c>
      <c r="AG91" s="139">
        <v>438.17419713333413</v>
      </c>
      <c r="AH91" s="139">
        <v>476.04442346666576</v>
      </c>
      <c r="AI91" s="139">
        <v>553.86055830000009</v>
      </c>
      <c r="AJ91" s="139">
        <v>514.22536319999904</v>
      </c>
      <c r="AK91" s="139">
        <v>389.48542471666752</v>
      </c>
      <c r="AL91" s="139">
        <v>396.84545576666756</v>
      </c>
      <c r="AM91" s="139">
        <v>415.19306117500003</v>
      </c>
      <c r="AN91" s="139">
        <v>426.48758119999997</v>
      </c>
      <c r="AO91" s="139">
        <v>444.51418000000001</v>
      </c>
      <c r="AP91" s="139">
        <v>510.36282216666564</v>
      </c>
      <c r="AQ91" s="139">
        <v>505.64676967499997</v>
      </c>
      <c r="AR91" s="139">
        <v>478.58389864999998</v>
      </c>
      <c r="AS91" s="139">
        <v>479.99308695000002</v>
      </c>
      <c r="AT91" s="139">
        <v>509.2406434500013</v>
      </c>
      <c r="AU91" s="139">
        <v>510.31487303333199</v>
      </c>
      <c r="AV91" s="139">
        <v>476.24091130000119</v>
      </c>
      <c r="AW91" s="139">
        <v>563.64802720920602</v>
      </c>
      <c r="AX91" s="139">
        <v>637.85116758533979</v>
      </c>
      <c r="AY91" s="139">
        <v>677.34189280025589</v>
      </c>
      <c r="AZ91" s="139">
        <v>710.03539542012322</v>
      </c>
      <c r="BA91" s="139">
        <v>743.02993224697605</v>
      </c>
    </row>
    <row r="92" spans="1:53" s="42" customFormat="1" x14ac:dyDescent="0.2">
      <c r="A92" s="37" t="s">
        <v>442</v>
      </c>
      <c r="B92" s="37" t="s">
        <v>1706</v>
      </c>
      <c r="C92" s="37"/>
      <c r="D92" s="38" t="s">
        <v>374</v>
      </c>
      <c r="E92" s="38" t="s">
        <v>1546</v>
      </c>
      <c r="F92" s="18" t="s">
        <v>1707</v>
      </c>
      <c r="G92" s="22" t="s">
        <v>1119</v>
      </c>
      <c r="H92" s="27">
        <f>EIUSum(H88:H91,H$981:H$984)</f>
        <v>626.04932157500002</v>
      </c>
      <c r="I92" s="27">
        <f t="shared" ref="I92:AS92" si="33">EIUSum(I88:I91,I$981:I$984)</f>
        <v>541.36093571666686</v>
      </c>
      <c r="J92" s="27">
        <f t="shared" si="33"/>
        <v>499.54921397499999</v>
      </c>
      <c r="K92" s="27">
        <f t="shared" si="33"/>
        <v>480.16763179999975</v>
      </c>
      <c r="L92" s="27">
        <f t="shared" si="33"/>
        <v>457.23921283333362</v>
      </c>
      <c r="M92" s="27">
        <f t="shared" si="33"/>
        <v>470.60561922500023</v>
      </c>
      <c r="N92" s="27">
        <f t="shared" si="33"/>
        <v>628.19104756666695</v>
      </c>
      <c r="O92" s="27">
        <f t="shared" si="33"/>
        <v>791.86488146666693</v>
      </c>
      <c r="P92" s="27">
        <f t="shared" si="33"/>
        <v>923.76666607499999</v>
      </c>
      <c r="Q92" s="27">
        <f t="shared" si="33"/>
        <v>962.38722150000046</v>
      </c>
      <c r="R92" s="27">
        <f t="shared" si="33"/>
        <v>1191.4375720666662</v>
      </c>
      <c r="S92" s="27">
        <f t="shared" si="33"/>
        <v>1285.5180086216699</v>
      </c>
      <c r="T92" s="27">
        <f t="shared" si="33"/>
        <v>1359.8330654999997</v>
      </c>
      <c r="U92" s="27">
        <f t="shared" si="33"/>
        <v>1176.911147796664</v>
      </c>
      <c r="V92" s="27">
        <f t="shared" si="33"/>
        <v>1240.8702230141671</v>
      </c>
      <c r="W92" s="27">
        <f t="shared" si="33"/>
        <v>1396.6704651833356</v>
      </c>
      <c r="X92" s="27">
        <f t="shared" si="33"/>
        <v>1396.4346257999975</v>
      </c>
      <c r="Y92" s="27">
        <f t="shared" si="33"/>
        <v>1295.3652262500004</v>
      </c>
      <c r="Z92" s="27">
        <f t="shared" si="33"/>
        <v>1353.8694806966671</v>
      </c>
      <c r="AA92" s="27">
        <f t="shared" si="33"/>
        <v>1358.0504496144999</v>
      </c>
      <c r="AB92" s="27">
        <f t="shared" si="33"/>
        <v>1280.058721848</v>
      </c>
      <c r="AC92" s="27">
        <f t="shared" si="33"/>
        <v>1256.603175732</v>
      </c>
      <c r="AD92" s="27">
        <f t="shared" si="33"/>
        <v>1323.2752196346664</v>
      </c>
      <c r="AE92" s="27">
        <f t="shared" si="33"/>
        <v>1564.0373609268361</v>
      </c>
      <c r="AF92" s="27">
        <f t="shared" si="33"/>
        <v>1778.0059651140032</v>
      </c>
      <c r="AG92" s="27">
        <f t="shared" si="33"/>
        <v>1853.5053600520878</v>
      </c>
      <c r="AH92" s="27">
        <f t="shared" si="33"/>
        <v>2013.2651851816699</v>
      </c>
      <c r="AI92" s="27">
        <f t="shared" si="33"/>
        <v>2340.404384140671</v>
      </c>
      <c r="AJ92" s="27">
        <f t="shared" si="33"/>
        <v>2475.3586064620868</v>
      </c>
      <c r="AK92" s="27">
        <f t="shared" si="33"/>
        <v>2081.4143531966674</v>
      </c>
      <c r="AL92" s="27">
        <f t="shared" si="33"/>
        <v>2069.5281073066635</v>
      </c>
      <c r="AM92" s="27">
        <f t="shared" si="33"/>
        <v>2270.4307243479211</v>
      </c>
      <c r="AN92" s="27">
        <f t="shared" si="33"/>
        <v>2130.8710178096621</v>
      </c>
      <c r="AO92" s="27">
        <f t="shared" si="33"/>
        <v>2179.0324271435043</v>
      </c>
      <c r="AP92" s="27">
        <f t="shared" si="33"/>
        <v>2277.9845762443279</v>
      </c>
      <c r="AQ92" s="27">
        <f t="shared" si="33"/>
        <v>2011.130714550005</v>
      </c>
      <c r="AR92" s="27">
        <f t="shared" si="33"/>
        <v>2040.5707326718289</v>
      </c>
      <c r="AS92" s="27">
        <f t="shared" si="33"/>
        <v>2161.63024335</v>
      </c>
      <c r="AT92" s="27">
        <f t="shared" ref="AT92:AY92" si="34">EIUSum(AT88:AT91,AT$981:AT$984)</f>
        <v>2363.6117775532457</v>
      </c>
      <c r="AU92" s="27">
        <f t="shared" si="34"/>
        <v>2352.9807473296596</v>
      </c>
      <c r="AV92" s="27">
        <f t="shared" si="34"/>
        <v>2252.4737513264963</v>
      </c>
      <c r="AW92" s="28">
        <f t="shared" si="34"/>
        <v>2575.00118115841</v>
      </c>
      <c r="AX92" s="28">
        <f t="shared" si="34"/>
        <v>2829.2677346798837</v>
      </c>
      <c r="AY92" s="28">
        <f t="shared" si="34"/>
        <v>2955.0118702774444</v>
      </c>
      <c r="AZ92" s="28">
        <f t="shared" ref="AZ92:BA92" si="35">EIUSum(AZ88:AZ91,AZ$981:AZ$984)</f>
        <v>3128.8276959802524</v>
      </c>
      <c r="BA92" s="28">
        <f t="shared" si="35"/>
        <v>3324.4509335176585</v>
      </c>
    </row>
    <row r="93" spans="1:53" s="139" customFormat="1" outlineLevel="1" x14ac:dyDescent="0.2">
      <c r="A93" s="96"/>
      <c r="B93" s="96"/>
      <c r="C93" s="96"/>
      <c r="D93" s="137"/>
      <c r="E93" s="137"/>
      <c r="F93" s="138" t="s">
        <v>444</v>
      </c>
      <c r="G93" s="155" t="s">
        <v>497</v>
      </c>
      <c r="H93" s="139">
        <v>10.849799999999778</v>
      </c>
      <c r="I93" s="139">
        <v>-0.94996000000002556</v>
      </c>
      <c r="J93" s="139">
        <v>0.96040000000001757</v>
      </c>
      <c r="K93" s="139">
        <v>4.0495000000000623</v>
      </c>
      <c r="L93" s="139">
        <v>5.4352000000000871</v>
      </c>
      <c r="M93" s="139">
        <v>5.9888000000000829</v>
      </c>
      <c r="N93" s="139">
        <v>10.221400000000097</v>
      </c>
      <c r="O93" s="139">
        <v>4.9219999999997119</v>
      </c>
      <c r="P93" s="139">
        <v>10.749799999999881</v>
      </c>
      <c r="Q93" s="139">
        <v>12.309000000000111</v>
      </c>
      <c r="R93" s="139">
        <v>11.671300000000064</v>
      </c>
      <c r="S93" s="139">
        <v>18.035762774166717</v>
      </c>
      <c r="T93" s="139">
        <v>1.7574180624999998</v>
      </c>
      <c r="U93" s="139">
        <v>-2.8993534433333248</v>
      </c>
      <c r="V93" s="139">
        <v>5.6440559024999999</v>
      </c>
      <c r="W93" s="139">
        <v>19.240898471666714</v>
      </c>
      <c r="X93" s="139">
        <v>5.8104252166666512</v>
      </c>
      <c r="Y93" s="139">
        <v>16.206806960000002</v>
      </c>
      <c r="Z93" s="139">
        <v>26.978435879999999</v>
      </c>
      <c r="AA93" s="139">
        <v>21.248147715750001</v>
      </c>
      <c r="AB93" s="139">
        <v>26.575753600500001</v>
      </c>
      <c r="AC93" s="139">
        <v>22.583455436249999</v>
      </c>
      <c r="AD93" s="139">
        <v>13.396871360499995</v>
      </c>
      <c r="AE93" s="139">
        <v>23.099297006333398</v>
      </c>
      <c r="AF93" s="139">
        <v>21.738515764000063</v>
      </c>
      <c r="AG93" s="139">
        <v>13.005439673333367</v>
      </c>
      <c r="AH93" s="139">
        <v>21.986701445833397</v>
      </c>
      <c r="AI93" s="139">
        <v>43.898847244000109</v>
      </c>
      <c r="AJ93" s="139">
        <v>43.75018389583343</v>
      </c>
      <c r="AK93" s="139">
        <v>-24.709607979999998</v>
      </c>
      <c r="AL93" s="139">
        <v>19.363309470666618</v>
      </c>
      <c r="AM93" s="139">
        <v>49.954053695833451</v>
      </c>
      <c r="AN93" s="139">
        <v>-21.893807736666609</v>
      </c>
      <c r="AO93" s="139">
        <v>4.3443374899166773</v>
      </c>
      <c r="AP93" s="139">
        <v>12.059250981249969</v>
      </c>
      <c r="AQ93" s="139">
        <v>-9.6592870758333635</v>
      </c>
      <c r="AR93" s="139">
        <v>-8.2917356919166423</v>
      </c>
      <c r="AS93" s="139">
        <v>14.741653755</v>
      </c>
      <c r="AT93" s="139">
        <v>16.86340795941662</v>
      </c>
      <c r="AU93" s="139">
        <v>-12.877617154499964</v>
      </c>
      <c r="AV93" s="139">
        <v>-69.981119456333133</v>
      </c>
      <c r="AW93" s="139">
        <v>-27.76267689416072</v>
      </c>
      <c r="AX93" s="139">
        <v>3.9779999999999998</v>
      </c>
      <c r="AY93" s="139">
        <v>2.8687499999999999</v>
      </c>
      <c r="AZ93" s="139">
        <v>-2.4675000000000002</v>
      </c>
      <c r="BA93" s="139">
        <v>-2.5515000000000003</v>
      </c>
    </row>
    <row r="94" spans="1:53" s="139" customFormat="1" outlineLevel="1" x14ac:dyDescent="0.2">
      <c r="A94" s="96"/>
      <c r="B94" s="96"/>
      <c r="C94" s="96"/>
      <c r="D94" s="137"/>
      <c r="E94" s="137"/>
      <c r="F94" s="138" t="s">
        <v>445</v>
      </c>
      <c r="G94" s="155" t="s">
        <v>498</v>
      </c>
      <c r="H94" s="139">
        <v>7.7589980000000009</v>
      </c>
      <c r="I94" s="139">
        <v>-2.8375863999999997</v>
      </c>
      <c r="J94" s="139">
        <v>2.6195400000000002</v>
      </c>
      <c r="K94" s="139">
        <v>-1.75953</v>
      </c>
      <c r="L94" s="139">
        <v>-0.38157000000000002</v>
      </c>
      <c r="M94" s="139">
        <v>-0.38379999999999997</v>
      </c>
      <c r="N94" s="139">
        <v>3.7083199999999996</v>
      </c>
      <c r="O94" s="139">
        <v>3.4350499999999999</v>
      </c>
      <c r="P94" s="139">
        <v>7.1496199999999996</v>
      </c>
      <c r="Q94" s="139">
        <v>11.178200000000002</v>
      </c>
      <c r="R94" s="139">
        <v>13.442950000000002</v>
      </c>
      <c r="S94" s="139">
        <v>4.5998079900000128</v>
      </c>
      <c r="T94" s="139">
        <v>-2.5446894749999998</v>
      </c>
      <c r="U94" s="139">
        <v>-16.951779796666617</v>
      </c>
      <c r="V94" s="139">
        <v>-2.3745680550000001</v>
      </c>
      <c r="W94" s="139">
        <v>5.6936418133333477</v>
      </c>
      <c r="X94" s="139">
        <v>-4.3022790166666551</v>
      </c>
      <c r="Y94" s="139">
        <v>-1.5369697250000001</v>
      </c>
      <c r="Z94" s="139">
        <v>11.381632679999999</v>
      </c>
      <c r="AA94" s="139">
        <v>6.1993767322499993</v>
      </c>
      <c r="AB94" s="139">
        <v>12.440087991499999</v>
      </c>
      <c r="AC94" s="139">
        <v>8.1171468022499997</v>
      </c>
      <c r="AD94" s="139">
        <v>4.9494154454999988</v>
      </c>
      <c r="AE94" s="139">
        <v>3.2399630825000094</v>
      </c>
      <c r="AF94" s="139">
        <v>9.3946594093333591</v>
      </c>
      <c r="AG94" s="139">
        <v>12.783869204166699</v>
      </c>
      <c r="AH94" s="139">
        <v>16.847262895416712</v>
      </c>
      <c r="AI94" s="139">
        <v>24.790759651000062</v>
      </c>
      <c r="AJ94" s="139">
        <v>14.494178570666699</v>
      </c>
      <c r="AK94" s="139">
        <v>-20.731827840000001</v>
      </c>
      <c r="AL94" s="139">
        <v>-6.0860285419999842</v>
      </c>
      <c r="AM94" s="139">
        <v>22.142112729166723</v>
      </c>
      <c r="AN94" s="139">
        <v>4.4931801549999886</v>
      </c>
      <c r="AO94" s="139">
        <v>5.8531015952500143</v>
      </c>
      <c r="AP94" s="139">
        <v>24.291251563333272</v>
      </c>
      <c r="AQ94" s="139">
        <v>28.723757064333423</v>
      </c>
      <c r="AR94" s="139">
        <v>19.637680713833273</v>
      </c>
      <c r="AS94" s="139">
        <v>23.277900172500001</v>
      </c>
      <c r="AT94" s="139">
        <v>26.466559356749926</v>
      </c>
      <c r="AU94" s="139">
        <v>23.168962736499932</v>
      </c>
      <c r="AV94" s="139">
        <v>21.371643610999939</v>
      </c>
      <c r="AW94" s="139">
        <v>21.515989499999996</v>
      </c>
      <c r="AX94" s="139">
        <v>21.293999999999997</v>
      </c>
      <c r="AY94" s="139">
        <v>21.113999999999997</v>
      </c>
      <c r="AZ94" s="139">
        <v>21.737500000000001</v>
      </c>
      <c r="BA94" s="139">
        <v>22.599000000000004</v>
      </c>
    </row>
    <row r="95" spans="1:53" s="139" customFormat="1" outlineLevel="1" x14ac:dyDescent="0.2">
      <c r="A95" s="96"/>
      <c r="B95" s="96"/>
      <c r="C95" s="96"/>
      <c r="D95" s="137"/>
      <c r="E95" s="137"/>
      <c r="F95" s="138" t="s">
        <v>446</v>
      </c>
      <c r="G95" s="155" t="s">
        <v>499</v>
      </c>
      <c r="H95" s="139">
        <v>5.0283952915717496</v>
      </c>
      <c r="I95" s="139">
        <v>-4.1057098086560364</v>
      </c>
      <c r="J95" s="139">
        <v>-2.225288678815486</v>
      </c>
      <c r="K95" s="139">
        <v>-2.4706775056947623</v>
      </c>
      <c r="L95" s="139">
        <v>2.7026016970387232</v>
      </c>
      <c r="M95" s="139">
        <v>4.1100938496583108</v>
      </c>
      <c r="N95" s="139">
        <v>2.0667273576309819</v>
      </c>
      <c r="O95" s="139">
        <v>4.9269484054669741</v>
      </c>
      <c r="P95" s="139">
        <v>6.9359163553530738</v>
      </c>
      <c r="Q95" s="139">
        <v>4.1580789293849634</v>
      </c>
      <c r="R95" s="139">
        <v>3.2060904100227767</v>
      </c>
      <c r="S95" s="139">
        <v>3.8643739672864532</v>
      </c>
      <c r="T95" s="139">
        <v>3.150610127334855</v>
      </c>
      <c r="U95" s="139">
        <v>0.10134211683371265</v>
      </c>
      <c r="V95" s="139">
        <v>2.9475931841856524</v>
      </c>
      <c r="W95" s="139">
        <v>10.183664493333358</v>
      </c>
      <c r="X95" s="139">
        <v>1.9461179499999948</v>
      </c>
      <c r="Y95" s="139">
        <v>4.9738835749999994</v>
      </c>
      <c r="Z95" s="139">
        <v>2.3305568000000001</v>
      </c>
      <c r="AA95" s="139">
        <v>3.332791759</v>
      </c>
      <c r="AB95" s="139">
        <v>3.2738046315</v>
      </c>
      <c r="AC95" s="139">
        <v>0.94847825924999984</v>
      </c>
      <c r="AD95" s="139">
        <v>1.6356315647499995</v>
      </c>
      <c r="AE95" s="139">
        <v>5.2608405793333484</v>
      </c>
      <c r="AF95" s="139">
        <v>3.9998172736666775</v>
      </c>
      <c r="AG95" s="139">
        <v>-2.1746270204166724</v>
      </c>
      <c r="AH95" s="139">
        <v>8.8788101612500245</v>
      </c>
      <c r="AI95" s="139">
        <v>12.349463396666698</v>
      </c>
      <c r="AJ95" s="139">
        <v>12.267698623833363</v>
      </c>
      <c r="AK95" s="139">
        <v>-14.860596488000001</v>
      </c>
      <c r="AL95" s="139">
        <v>10.181858083999975</v>
      </c>
      <c r="AM95" s="139">
        <v>16.836912620833374</v>
      </c>
      <c r="AN95" s="139">
        <v>-10.550938349666639</v>
      </c>
      <c r="AO95" s="139">
        <v>-8.0764036307500202</v>
      </c>
      <c r="AP95" s="139">
        <v>6.3691448984166508</v>
      </c>
      <c r="AQ95" s="139">
        <v>2.2170310830000068</v>
      </c>
      <c r="AR95" s="139">
        <v>8.9512678515833066</v>
      </c>
      <c r="AS95" s="139">
        <v>13.083867045</v>
      </c>
      <c r="AT95" s="139">
        <v>13.76317798074996</v>
      </c>
      <c r="AU95" s="139">
        <v>-0.16905931058333284</v>
      </c>
      <c r="AV95" s="139">
        <v>-4.9543044384999861</v>
      </c>
      <c r="AW95" s="139">
        <v>11.940827500000001</v>
      </c>
      <c r="AX95" s="139">
        <v>9.36</v>
      </c>
      <c r="AY95" s="139">
        <v>3.4424999999999999</v>
      </c>
      <c r="AZ95" s="139">
        <v>3.5249999999999999</v>
      </c>
      <c r="BA95" s="139">
        <v>3.6450000000000005</v>
      </c>
    </row>
    <row r="96" spans="1:53" s="139" customFormat="1" outlineLevel="1" x14ac:dyDescent="0.2">
      <c r="A96" s="96"/>
      <c r="B96" s="96"/>
      <c r="C96" s="96"/>
      <c r="D96" s="137"/>
      <c r="E96" s="137"/>
      <c r="F96" s="138" t="s">
        <v>447</v>
      </c>
      <c r="G96" s="155" t="s">
        <v>500</v>
      </c>
      <c r="H96" s="167">
        <v>0.96664865833333558</v>
      </c>
      <c r="I96" s="167">
        <v>0.96664865833333558</v>
      </c>
      <c r="J96" s="167">
        <v>0.96664865833333558</v>
      </c>
      <c r="K96" s="167">
        <v>0.96664865833333558</v>
      </c>
      <c r="L96" s="167">
        <v>0.96664865833333558</v>
      </c>
      <c r="M96" s="167">
        <v>0.96664865833333558</v>
      </c>
      <c r="N96" s="139">
        <v>0.96664865833333558</v>
      </c>
      <c r="O96" s="139">
        <v>1.7999697000000039</v>
      </c>
      <c r="P96" s="139">
        <v>7.7930781250000001</v>
      </c>
      <c r="Q96" s="139">
        <v>4.387413500000009</v>
      </c>
      <c r="R96" s="139">
        <v>-3.4395183583333271</v>
      </c>
      <c r="S96" s="139">
        <v>-8.8904285333333508</v>
      </c>
      <c r="T96" s="139">
        <v>-3.387216</v>
      </c>
      <c r="U96" s="139">
        <v>0.45050999999999997</v>
      </c>
      <c r="V96" s="139">
        <v>5.854217783333346</v>
      </c>
      <c r="W96" s="139">
        <v>6.9298030166666518</v>
      </c>
      <c r="X96" s="139">
        <v>2.5157644500000051</v>
      </c>
      <c r="Y96" s="139">
        <v>9.3152586083333535</v>
      </c>
      <c r="Z96" s="139">
        <v>11.223481858333356</v>
      </c>
      <c r="AA96" s="139">
        <v>10.11171875</v>
      </c>
      <c r="AB96" s="139">
        <v>9.7393362499999991</v>
      </c>
      <c r="AC96" s="139">
        <v>7.2592920500000009</v>
      </c>
      <c r="AD96" s="139">
        <v>9.3554448000000008</v>
      </c>
      <c r="AE96" s="139">
        <v>8.7541308749999835</v>
      </c>
      <c r="AF96" s="139">
        <v>6.5184099916666547</v>
      </c>
      <c r="AG96" s="139">
        <v>10.273006208333351</v>
      </c>
      <c r="AH96" s="139">
        <v>12.775213866666643</v>
      </c>
      <c r="AI96" s="139">
        <v>14.764170400000001</v>
      </c>
      <c r="AJ96" s="139">
        <v>-0.8316303166666652</v>
      </c>
      <c r="AK96" s="139">
        <v>-23.343268516666718</v>
      </c>
      <c r="AL96" s="139">
        <v>7.6057689666666839</v>
      </c>
      <c r="AM96" s="139">
        <v>4.1952138000000003</v>
      </c>
      <c r="AN96" s="139">
        <v>5.6080903500000003</v>
      </c>
      <c r="AO96" s="139">
        <v>13.148594250000002</v>
      </c>
      <c r="AP96" s="139">
        <v>23.018287833333286</v>
      </c>
      <c r="AQ96" s="139">
        <v>13.772010249999999</v>
      </c>
      <c r="AR96" s="139">
        <v>3.6176497499999996</v>
      </c>
      <c r="AS96" s="139">
        <v>5.9726319500000002</v>
      </c>
      <c r="AT96" s="139">
        <v>2.5619045666666729</v>
      </c>
      <c r="AU96" s="139">
        <v>8.7958894833333101</v>
      </c>
      <c r="AV96" s="139">
        <v>-16.308336533333375</v>
      </c>
      <c r="AW96" s="139">
        <v>3.036738193554124</v>
      </c>
      <c r="AX96" s="139">
        <v>-0.69817275853790606</v>
      </c>
      <c r="AY96" s="139">
        <v>0</v>
      </c>
      <c r="AZ96" s="139">
        <v>1.4350000000000001</v>
      </c>
      <c r="BA96" s="139">
        <v>1.4549999999999998</v>
      </c>
    </row>
    <row r="97" spans="1:53" s="42" customFormat="1" x14ac:dyDescent="0.2">
      <c r="A97" s="37" t="s">
        <v>442</v>
      </c>
      <c r="B97" s="37" t="s">
        <v>1708</v>
      </c>
      <c r="C97" s="37"/>
      <c r="D97" s="38" t="s">
        <v>374</v>
      </c>
      <c r="E97" s="38" t="s">
        <v>1546</v>
      </c>
      <c r="F97" s="22" t="s">
        <v>1709</v>
      </c>
      <c r="G97" s="22" t="s">
        <v>1120</v>
      </c>
      <c r="H97" s="27" t="str">
        <f>EIUSum(H93:H96,H$961:H$964)</f>
        <v>–</v>
      </c>
      <c r="I97" s="27" t="str">
        <f t="shared" ref="I97:AS97" si="36">EIUSum(I93:I96,I$961:I$964)</f>
        <v>–</v>
      </c>
      <c r="J97" s="27" t="str">
        <f t="shared" si="36"/>
        <v>–</v>
      </c>
      <c r="K97" s="27" t="str">
        <f t="shared" si="36"/>
        <v>–</v>
      </c>
      <c r="L97" s="27" t="str">
        <f t="shared" si="36"/>
        <v>–</v>
      </c>
      <c r="M97" s="27" t="str">
        <f t="shared" si="36"/>
        <v>–</v>
      </c>
      <c r="N97" s="27">
        <f t="shared" si="36"/>
        <v>16.96309601596441</v>
      </c>
      <c r="O97" s="27">
        <f t="shared" si="36"/>
        <v>15.08396810546669</v>
      </c>
      <c r="P97" s="27">
        <f t="shared" si="36"/>
        <v>32.628414480352959</v>
      </c>
      <c r="Q97" s="27">
        <f t="shared" si="36"/>
        <v>32.032692429385087</v>
      </c>
      <c r="R97" s="27">
        <f t="shared" si="36"/>
        <v>24.880822051689517</v>
      </c>
      <c r="S97" s="27">
        <f t="shared" si="36"/>
        <v>17.609516198119834</v>
      </c>
      <c r="T97" s="27">
        <f t="shared" si="36"/>
        <v>-1.023877285165145</v>
      </c>
      <c r="U97" s="27">
        <f t="shared" si="36"/>
        <v>-19.299281123166228</v>
      </c>
      <c r="V97" s="27">
        <f t="shared" si="36"/>
        <v>12.071298815018999</v>
      </c>
      <c r="W97" s="27">
        <f t="shared" si="36"/>
        <v>42.048007795000075</v>
      </c>
      <c r="X97" s="27">
        <f t="shared" si="36"/>
        <v>5.9700285999999956</v>
      </c>
      <c r="Y97" s="27">
        <f t="shared" si="36"/>
        <v>28.958979418333357</v>
      </c>
      <c r="Z97" s="27">
        <f t="shared" si="36"/>
        <v>51.914107218333356</v>
      </c>
      <c r="AA97" s="27">
        <f t="shared" si="36"/>
        <v>40.892034957</v>
      </c>
      <c r="AB97" s="27">
        <f t="shared" si="36"/>
        <v>52.028982473500001</v>
      </c>
      <c r="AC97" s="27">
        <f t="shared" si="36"/>
        <v>38.908372547749998</v>
      </c>
      <c r="AD97" s="27">
        <f t="shared" si="36"/>
        <v>29.337363170749995</v>
      </c>
      <c r="AE97" s="27">
        <f t="shared" si="36"/>
        <v>40.354231543166733</v>
      </c>
      <c r="AF97" s="27">
        <f t="shared" si="36"/>
        <v>41.65140243866675</v>
      </c>
      <c r="AG97" s="27">
        <f t="shared" si="36"/>
        <v>33.887688065416746</v>
      </c>
      <c r="AH97" s="27">
        <f t="shared" si="36"/>
        <v>60.487988369166771</v>
      </c>
      <c r="AI97" s="27">
        <f t="shared" si="36"/>
        <v>95.803240691666858</v>
      </c>
      <c r="AJ97" s="27">
        <f t="shared" si="36"/>
        <v>69.680430773666828</v>
      </c>
      <c r="AK97" s="27">
        <f t="shared" si="36"/>
        <v>-83.64530082466672</v>
      </c>
      <c r="AL97" s="27">
        <f t="shared" si="36"/>
        <v>31.064907979333295</v>
      </c>
      <c r="AM97" s="27">
        <f t="shared" si="36"/>
        <v>93.128292845833556</v>
      </c>
      <c r="AN97" s="27">
        <f t="shared" si="36"/>
        <v>-22.343475581333255</v>
      </c>
      <c r="AO97" s="27">
        <f t="shared" si="36"/>
        <v>15.269629704416674</v>
      </c>
      <c r="AP97" s="27">
        <f t="shared" si="36"/>
        <v>65.737935276333175</v>
      </c>
      <c r="AQ97" s="27">
        <f t="shared" si="36"/>
        <v>35.053511321500061</v>
      </c>
      <c r="AR97" s="27">
        <f t="shared" si="36"/>
        <v>23.914862623499936</v>
      </c>
      <c r="AS97" s="27">
        <f t="shared" si="36"/>
        <v>57.076052922499997</v>
      </c>
      <c r="AT97" s="27">
        <f t="shared" ref="AT97:AY97" si="37">EIUSum(AT93:AT96,AT$961:AT$964)</f>
        <v>59.655049863583173</v>
      </c>
      <c r="AU97" s="27">
        <f t="shared" si="37"/>
        <v>18.918175754749946</v>
      </c>
      <c r="AV97" s="27">
        <f t="shared" si="37"/>
        <v>-69.872116817166557</v>
      </c>
      <c r="AW97" s="28">
        <f t="shared" si="37"/>
        <v>8.7308782993934013</v>
      </c>
      <c r="AX97" s="28">
        <f t="shared" si="37"/>
        <v>33.93382724146209</v>
      </c>
      <c r="AY97" s="28">
        <f t="shared" si="37"/>
        <v>27.425249999999995</v>
      </c>
      <c r="AZ97" s="28">
        <f t="shared" ref="AZ97:BA97" si="38">EIUSum(AZ93:AZ96,AZ$961:AZ$964)</f>
        <v>24.229999999999997</v>
      </c>
      <c r="BA97" s="28">
        <f t="shared" si="38"/>
        <v>25.147500000000001</v>
      </c>
    </row>
    <row r="98" spans="1:53" s="139" customFormat="1" outlineLevel="1" x14ac:dyDescent="0.2">
      <c r="A98" s="96"/>
      <c r="B98" s="96"/>
      <c r="C98" s="96"/>
      <c r="D98" s="137"/>
      <c r="E98" s="137"/>
      <c r="F98" s="140" t="s">
        <v>444</v>
      </c>
      <c r="G98" s="140" t="s">
        <v>501</v>
      </c>
      <c r="H98" s="139">
        <v>272.69164000000001</v>
      </c>
      <c r="I98" s="139">
        <v>248.01779199999996</v>
      </c>
      <c r="J98" s="139">
        <v>233.97499999999999</v>
      </c>
      <c r="K98" s="139">
        <v>215.37109999999998</v>
      </c>
      <c r="L98" s="139">
        <v>216.27040000000002</v>
      </c>
      <c r="M98" s="139">
        <v>230.75119999999998</v>
      </c>
      <c r="N98" s="139">
        <v>290.28579999999999</v>
      </c>
      <c r="O98" s="139">
        <v>338.55999999999995</v>
      </c>
      <c r="P98" s="139">
        <v>371.19259999999997</v>
      </c>
      <c r="Q98" s="139">
        <v>392.66700000000003</v>
      </c>
      <c r="R98" s="139">
        <v>510.09550000000002</v>
      </c>
      <c r="S98" s="139">
        <v>468.47456526416795</v>
      </c>
      <c r="T98" s="139">
        <v>488.63744664999996</v>
      </c>
      <c r="U98" s="139">
        <v>415.47746566999876</v>
      </c>
      <c r="V98" s="139">
        <v>457.72948712250002</v>
      </c>
      <c r="W98" s="139">
        <v>545.20414379500141</v>
      </c>
      <c r="X98" s="139">
        <v>558.5447380333319</v>
      </c>
      <c r="Y98" s="139">
        <v>565.72395977500003</v>
      </c>
      <c r="Z98" s="139">
        <v>594.50823277999996</v>
      </c>
      <c r="AA98" s="139">
        <v>588.80210104624996</v>
      </c>
      <c r="AB98" s="139">
        <v>601.19453389450007</v>
      </c>
      <c r="AC98" s="139">
        <v>621.97245531599992</v>
      </c>
      <c r="AD98" s="139">
        <v>679.58365477799975</v>
      </c>
      <c r="AE98" s="139">
        <v>823.01734470783572</v>
      </c>
      <c r="AF98" s="139">
        <v>997.30600918666937</v>
      </c>
      <c r="AG98" s="139">
        <v>1079.3568897650027</v>
      </c>
      <c r="AH98" s="139">
        <v>1241.3432969241701</v>
      </c>
      <c r="AI98" s="139">
        <v>1489.6687565993373</v>
      </c>
      <c r="AJ98" s="139">
        <v>1635.556874761837</v>
      </c>
      <c r="AK98" s="139">
        <v>1295.374203784</v>
      </c>
      <c r="AL98" s="139">
        <v>1439.5109366999966</v>
      </c>
      <c r="AM98" s="139">
        <v>1681.446433181254</v>
      </c>
      <c r="AN98" s="139">
        <v>1637.5783969603287</v>
      </c>
      <c r="AO98" s="139">
        <v>1702.280367628754</v>
      </c>
      <c r="AP98" s="139">
        <v>1779.3355058572456</v>
      </c>
      <c r="AQ98" s="139">
        <v>1571.2991423855051</v>
      </c>
      <c r="AR98" s="139">
        <v>1591.1312945740783</v>
      </c>
      <c r="AS98" s="139">
        <v>1740.9323926274999</v>
      </c>
      <c r="AT98" s="139">
        <v>1885.1808510063281</v>
      </c>
      <c r="AU98" s="139">
        <v>1817.5879968277447</v>
      </c>
      <c r="AV98" s="139">
        <v>1658.0599538758288</v>
      </c>
      <c r="AW98" s="139">
        <v>2045.4901208434485</v>
      </c>
      <c r="AX98" s="139">
        <v>2123.7044400149939</v>
      </c>
      <c r="AY98" s="139">
        <v>2182.0061930399561</v>
      </c>
      <c r="AZ98" s="139">
        <v>2294.32378156408</v>
      </c>
      <c r="BA98" s="139">
        <v>2456.2560440878642</v>
      </c>
    </row>
    <row r="99" spans="1:53" s="139" customFormat="1" outlineLevel="1" x14ac:dyDescent="0.2">
      <c r="A99" s="96"/>
      <c r="B99" s="96"/>
      <c r="C99" s="96"/>
      <c r="D99" s="137"/>
      <c r="E99" s="137"/>
      <c r="F99" s="140" t="s">
        <v>445</v>
      </c>
      <c r="G99" s="140" t="s">
        <v>502</v>
      </c>
      <c r="H99" s="139">
        <v>131.596946</v>
      </c>
      <c r="I99" s="139">
        <v>125.07173359999999</v>
      </c>
      <c r="J99" s="139">
        <v>122.66856</v>
      </c>
      <c r="K99" s="139">
        <v>129.80204999999998</v>
      </c>
      <c r="L99" s="139">
        <v>133.16082</v>
      </c>
      <c r="M99" s="139">
        <v>134.45692</v>
      </c>
      <c r="N99" s="139">
        <v>162.73390000000001</v>
      </c>
      <c r="O99" s="139">
        <v>192.95734999999996</v>
      </c>
      <c r="P99" s="139">
        <v>222.06655999999998</v>
      </c>
      <c r="Q99" s="139">
        <v>237.66050000000001</v>
      </c>
      <c r="R99" s="139">
        <v>281.09545000000003</v>
      </c>
      <c r="S99" s="139">
        <v>288.91706593500078</v>
      </c>
      <c r="T99" s="139">
        <v>312.31069903749994</v>
      </c>
      <c r="U99" s="139">
        <v>277.95924428333251</v>
      </c>
      <c r="V99" s="139">
        <v>303.44911800749998</v>
      </c>
      <c r="W99" s="139">
        <v>360.95752839666756</v>
      </c>
      <c r="X99" s="139">
        <v>366.61663079999897</v>
      </c>
      <c r="Y99" s="139">
        <v>374.12905703000001</v>
      </c>
      <c r="Z99" s="139">
        <v>395.68260577999996</v>
      </c>
      <c r="AA99" s="139">
        <v>388.47720586499997</v>
      </c>
      <c r="AB99" s="139">
        <v>391.05009570249996</v>
      </c>
      <c r="AC99" s="139">
        <v>390.27596496974996</v>
      </c>
      <c r="AD99" s="139">
        <v>413.67588476099985</v>
      </c>
      <c r="AE99" s="139">
        <v>482.40166561650136</v>
      </c>
      <c r="AF99" s="139">
        <v>558.56447339933482</v>
      </c>
      <c r="AG99" s="139">
        <v>592.80307681000158</v>
      </c>
      <c r="AH99" s="139">
        <v>648.70312322375173</v>
      </c>
      <c r="AI99" s="139">
        <v>742.11914112000193</v>
      </c>
      <c r="AJ99" s="139">
        <v>821.44462926166864</v>
      </c>
      <c r="AK99" s="139">
        <v>670.30123479999997</v>
      </c>
      <c r="AL99" s="139">
        <v>706.87490042199829</v>
      </c>
      <c r="AM99" s="139">
        <v>813.41437893958528</v>
      </c>
      <c r="AN99" s="139">
        <v>785.78714378233121</v>
      </c>
      <c r="AO99" s="139">
        <v>826.77085442466876</v>
      </c>
      <c r="AP99" s="139">
        <v>848.59786417358123</v>
      </c>
      <c r="AQ99" s="139">
        <v>745.82900764916894</v>
      </c>
      <c r="AR99" s="139">
        <v>747.11382539958106</v>
      </c>
      <c r="AS99" s="139">
        <v>803.97799520249998</v>
      </c>
      <c r="AT99" s="139">
        <v>887.40184222058087</v>
      </c>
      <c r="AU99" s="139">
        <v>863.02874736049739</v>
      </c>
      <c r="AV99" s="139">
        <v>730.5698812534979</v>
      </c>
      <c r="AW99" s="139">
        <v>908.21321606042761</v>
      </c>
      <c r="AX99" s="139">
        <v>954.55423358381506</v>
      </c>
      <c r="AY99" s="139">
        <v>1000.2817640673588</v>
      </c>
      <c r="AZ99" s="139">
        <v>1050.9050701717867</v>
      </c>
      <c r="BA99" s="139">
        <v>1128.0769540805377</v>
      </c>
    </row>
    <row r="100" spans="1:53" s="139" customFormat="1" outlineLevel="1" x14ac:dyDescent="0.2">
      <c r="A100" s="96"/>
      <c r="B100" s="96"/>
      <c r="C100" s="96"/>
      <c r="D100" s="137"/>
      <c r="E100" s="137"/>
      <c r="F100" s="140" t="s">
        <v>446</v>
      </c>
      <c r="G100" s="140" t="s">
        <v>503</v>
      </c>
      <c r="H100" s="139">
        <v>59.761533000000007</v>
      </c>
      <c r="I100" s="139">
        <v>61.339475999999991</v>
      </c>
      <c r="J100" s="139">
        <v>61.716479999999997</v>
      </c>
      <c r="K100" s="139">
        <v>63.165969999999994</v>
      </c>
      <c r="L100" s="139">
        <v>66.030570000000012</v>
      </c>
      <c r="M100" s="139">
        <v>71.83672</v>
      </c>
      <c r="N100" s="139">
        <v>91.093940000000003</v>
      </c>
      <c r="O100" s="139">
        <v>111.44994999999999</v>
      </c>
      <c r="P100" s="139">
        <v>124.58439999999999</v>
      </c>
      <c r="Q100" s="139">
        <v>134.94470000000001</v>
      </c>
      <c r="R100" s="139">
        <v>174.44085000000001</v>
      </c>
      <c r="S100" s="139">
        <v>173.45419422916714</v>
      </c>
      <c r="T100" s="139">
        <v>194.84643212499998</v>
      </c>
      <c r="U100" s="139">
        <v>211.31749400999936</v>
      </c>
      <c r="V100" s="139">
        <v>244.31548029749999</v>
      </c>
      <c r="W100" s="139">
        <v>321.08895288666747</v>
      </c>
      <c r="X100" s="139">
        <v>314.60335966666582</v>
      </c>
      <c r="Y100" s="139">
        <v>299.60133834999999</v>
      </c>
      <c r="Z100" s="139">
        <v>306.68222706</v>
      </c>
      <c r="AA100" s="139">
        <v>289.54855266274996</v>
      </c>
      <c r="AB100" s="139">
        <v>294.78841207400001</v>
      </c>
      <c r="AC100" s="139">
        <v>299.59015837499999</v>
      </c>
      <c r="AD100" s="139">
        <v>312.39806962258319</v>
      </c>
      <c r="AE100" s="139">
        <v>367.66852267233435</v>
      </c>
      <c r="AF100" s="139">
        <v>430.79909477266784</v>
      </c>
      <c r="AG100" s="139">
        <v>458.36332747625119</v>
      </c>
      <c r="AH100" s="139">
        <v>512.9242547233348</v>
      </c>
      <c r="AI100" s="139">
        <v>605.09903492266812</v>
      </c>
      <c r="AJ100" s="139">
        <v>644.6556508676681</v>
      </c>
      <c r="AK100" s="139">
        <v>491.82499726799995</v>
      </c>
      <c r="AL100" s="139">
        <v>533.21013568199874</v>
      </c>
      <c r="AM100" s="139">
        <v>618.39817338333489</v>
      </c>
      <c r="AN100" s="139">
        <v>592.61125157333174</v>
      </c>
      <c r="AO100" s="139">
        <v>614.66199643333482</v>
      </c>
      <c r="AP100" s="139">
        <v>629.12082515791508</v>
      </c>
      <c r="AQ100" s="139">
        <v>544.75161194716839</v>
      </c>
      <c r="AR100" s="139">
        <v>549.58836996974833</v>
      </c>
      <c r="AS100" s="139">
        <v>605.47158806999994</v>
      </c>
      <c r="AT100" s="139">
        <v>655.73644817066486</v>
      </c>
      <c r="AU100" s="139">
        <v>636.76245311116475</v>
      </c>
      <c r="AV100" s="139">
        <v>552.10079328416509</v>
      </c>
      <c r="AW100" s="139">
        <v>710.23933831516354</v>
      </c>
      <c r="AX100" s="139">
        <v>754.45235427880846</v>
      </c>
      <c r="AY100" s="139">
        <v>779.84678945470534</v>
      </c>
      <c r="AZ100" s="139">
        <v>806.42156524872928</v>
      </c>
      <c r="BA100" s="139">
        <v>853.16617544728626</v>
      </c>
    </row>
    <row r="101" spans="1:53" s="139" customFormat="1" outlineLevel="1" x14ac:dyDescent="0.2">
      <c r="A101" s="96"/>
      <c r="B101" s="96"/>
      <c r="C101" s="96"/>
      <c r="D101" s="137"/>
      <c r="E101" s="137"/>
      <c r="F101" s="140" t="s">
        <v>447</v>
      </c>
      <c r="G101" s="140" t="s">
        <v>504</v>
      </c>
      <c r="H101" s="139">
        <v>149.91729464999997</v>
      </c>
      <c r="I101" s="139">
        <v>141.22887012500024</v>
      </c>
      <c r="J101" s="139">
        <v>131.78095384999997</v>
      </c>
      <c r="K101" s="139">
        <v>125.72584778333304</v>
      </c>
      <c r="L101" s="139">
        <v>127.13793326666698</v>
      </c>
      <c r="M101" s="139">
        <v>137.18372362500037</v>
      </c>
      <c r="N101" s="139">
        <v>149.14699382500032</v>
      </c>
      <c r="O101" s="139">
        <v>182.85757758333372</v>
      </c>
      <c r="P101" s="139">
        <v>202.13552444999999</v>
      </c>
      <c r="Q101" s="139">
        <v>211.06311737500045</v>
      </c>
      <c r="R101" s="139">
        <v>253.43913424999954</v>
      </c>
      <c r="S101" s="139">
        <v>256.16785925833381</v>
      </c>
      <c r="T101" s="139">
        <v>269.0084607</v>
      </c>
      <c r="U101" s="139">
        <v>261.20569799999998</v>
      </c>
      <c r="V101" s="139">
        <v>294.72255835000061</v>
      </c>
      <c r="W101" s="139">
        <v>342.87611099999924</v>
      </c>
      <c r="X101" s="139">
        <v>370.49511578333414</v>
      </c>
      <c r="Y101" s="139">
        <v>398.53320045000083</v>
      </c>
      <c r="Z101" s="139">
        <v>399.08401445000078</v>
      </c>
      <c r="AA101" s="139">
        <v>402.63407975000001</v>
      </c>
      <c r="AB101" s="139">
        <v>418.57772390000002</v>
      </c>
      <c r="AC101" s="139">
        <v>413.00778005000001</v>
      </c>
      <c r="AD101" s="139">
        <v>432.27052800000001</v>
      </c>
      <c r="AE101" s="139">
        <v>491.31844329166569</v>
      </c>
      <c r="AF101" s="139">
        <v>574.47221889166565</v>
      </c>
      <c r="AG101" s="139">
        <v>635.31582504166784</v>
      </c>
      <c r="AH101" s="139">
        <v>739.31482186666528</v>
      </c>
      <c r="AI101" s="139">
        <v>784.86497985000005</v>
      </c>
      <c r="AJ101" s="139">
        <v>796.14063181666518</v>
      </c>
      <c r="AK101" s="139">
        <v>639.77365894166803</v>
      </c>
      <c r="AL101" s="139">
        <v>701.65925121666817</v>
      </c>
      <c r="AM101" s="139">
        <v>817.69784574999994</v>
      </c>
      <c r="AN101" s="139">
        <v>813.88976935000005</v>
      </c>
      <c r="AO101" s="139">
        <v>832.1184025</v>
      </c>
      <c r="AP101" s="139">
        <v>865.44940149999809</v>
      </c>
      <c r="AQ101" s="139">
        <v>799.97801514999992</v>
      </c>
      <c r="AR101" s="139">
        <v>763.15879640000003</v>
      </c>
      <c r="AS101" s="139">
        <v>802.97028220000004</v>
      </c>
      <c r="AT101" s="139">
        <v>883.71148238333558</v>
      </c>
      <c r="AU101" s="139">
        <v>880.44988784999771</v>
      </c>
      <c r="AV101" s="139">
        <v>736.21407576666854</v>
      </c>
      <c r="AW101" s="139">
        <v>891.23415120245738</v>
      </c>
      <c r="AX101" s="139">
        <v>1014.7079177408718</v>
      </c>
      <c r="AY101" s="139">
        <v>1059.4902488342293</v>
      </c>
      <c r="AZ101" s="139">
        <v>1099.2595942320097</v>
      </c>
      <c r="BA101" s="139">
        <v>1156.0684010263703</v>
      </c>
    </row>
    <row r="102" spans="1:53" s="42" customFormat="1" x14ac:dyDescent="0.2">
      <c r="A102" s="37" t="s">
        <v>442</v>
      </c>
      <c r="B102" s="37" t="s">
        <v>1710</v>
      </c>
      <c r="C102" s="37" t="s">
        <v>1462</v>
      </c>
      <c r="D102" s="38" t="s">
        <v>374</v>
      </c>
      <c r="E102" s="38" t="s">
        <v>1546</v>
      </c>
      <c r="F102" s="22" t="s">
        <v>1711</v>
      </c>
      <c r="G102" s="22" t="s">
        <v>1121</v>
      </c>
      <c r="H102" s="27">
        <f>EIUSum(H98:H101,H$986:H$989)</f>
        <v>613.96741365000003</v>
      </c>
      <c r="I102" s="27">
        <f t="shared" ref="I102:AS102" si="39">EIUSum(I98:I101,I$986:I$989)</f>
        <v>575.65787172500018</v>
      </c>
      <c r="J102" s="27">
        <f t="shared" si="39"/>
        <v>550.14099384999997</v>
      </c>
      <c r="K102" s="27">
        <f t="shared" si="39"/>
        <v>534.06496778333303</v>
      </c>
      <c r="L102" s="27">
        <f t="shared" si="39"/>
        <v>542.59972326666707</v>
      </c>
      <c r="M102" s="27">
        <f t="shared" si="39"/>
        <v>574.22856362500033</v>
      </c>
      <c r="N102" s="27">
        <f t="shared" si="39"/>
        <v>693.26063382500035</v>
      </c>
      <c r="O102" s="27">
        <f t="shared" si="39"/>
        <v>825.82487758333355</v>
      </c>
      <c r="P102" s="27">
        <f t="shared" si="39"/>
        <v>919.97908444999985</v>
      </c>
      <c r="Q102" s="27">
        <f t="shared" si="39"/>
        <v>976.33531737500061</v>
      </c>
      <c r="R102" s="27">
        <f t="shared" si="39"/>
        <v>1219.0709342499997</v>
      </c>
      <c r="S102" s="27">
        <f t="shared" si="39"/>
        <v>1187.0136846866696</v>
      </c>
      <c r="T102" s="27">
        <f t="shared" si="39"/>
        <v>1264.8030385124998</v>
      </c>
      <c r="U102" s="27">
        <f t="shared" si="39"/>
        <v>1165.9599019633306</v>
      </c>
      <c r="V102" s="27">
        <f t="shared" si="39"/>
        <v>1300.2166437775006</v>
      </c>
      <c r="W102" s="27">
        <f t="shared" si="39"/>
        <v>1570.1267360783354</v>
      </c>
      <c r="X102" s="27">
        <f t="shared" si="39"/>
        <v>1610.2598442833307</v>
      </c>
      <c r="Y102" s="27">
        <f t="shared" si="39"/>
        <v>1637.9875556050008</v>
      </c>
      <c r="Z102" s="27">
        <f t="shared" si="39"/>
        <v>1695.9570800700008</v>
      </c>
      <c r="AA102" s="27">
        <f t="shared" si="39"/>
        <v>1669.4619393239998</v>
      </c>
      <c r="AB102" s="27">
        <f t="shared" si="39"/>
        <v>1705.6107655710002</v>
      </c>
      <c r="AC102" s="27">
        <f t="shared" si="39"/>
        <v>1724.8463587107501</v>
      </c>
      <c r="AD102" s="27">
        <f t="shared" si="39"/>
        <v>1837.928137161583</v>
      </c>
      <c r="AE102" s="27">
        <f t="shared" si="39"/>
        <v>2164.4059762883371</v>
      </c>
      <c r="AF102" s="27">
        <f t="shared" si="39"/>
        <v>2561.1417962503374</v>
      </c>
      <c r="AG102" s="27">
        <f t="shared" si="39"/>
        <v>2765.8391190929233</v>
      </c>
      <c r="AH102" s="27">
        <f t="shared" si="39"/>
        <v>3142.2854967379217</v>
      </c>
      <c r="AI102" s="27">
        <f t="shared" si="39"/>
        <v>3621.7519124920072</v>
      </c>
      <c r="AJ102" s="27">
        <f t="shared" si="39"/>
        <v>3897.7977867078389</v>
      </c>
      <c r="AK102" s="27">
        <f t="shared" si="39"/>
        <v>3097.2740947936682</v>
      </c>
      <c r="AL102" s="27">
        <f t="shared" si="39"/>
        <v>3381.2552240206614</v>
      </c>
      <c r="AM102" s="27">
        <f t="shared" si="39"/>
        <v>3930.9568312541737</v>
      </c>
      <c r="AN102" s="27">
        <f t="shared" si="39"/>
        <v>3829.8665616659919</v>
      </c>
      <c r="AO102" s="27">
        <f t="shared" si="39"/>
        <v>3975.831620986758</v>
      </c>
      <c r="AP102" s="27">
        <f t="shared" si="39"/>
        <v>4122.5035966887399</v>
      </c>
      <c r="AQ102" s="27">
        <f t="shared" si="39"/>
        <v>3661.8577771318423</v>
      </c>
      <c r="AR102" s="27">
        <f t="shared" si="39"/>
        <v>3650.9922863434076</v>
      </c>
      <c r="AS102" s="27">
        <f t="shared" si="39"/>
        <v>3953.3522580999997</v>
      </c>
      <c r="AT102" s="27">
        <f t="shared" ref="AT102:AY102" si="40">EIUSum(AT98:AT101,AT$986:AT$989)</f>
        <v>4312.03062378091</v>
      </c>
      <c r="AU102" s="27">
        <f t="shared" si="40"/>
        <v>4197.8290851494048</v>
      </c>
      <c r="AV102" s="27">
        <f t="shared" si="40"/>
        <v>3676.9447041801604</v>
      </c>
      <c r="AW102" s="28">
        <f t="shared" si="40"/>
        <v>4555.176826421497</v>
      </c>
      <c r="AX102" s="28">
        <f t="shared" si="40"/>
        <v>4847.4189456184886</v>
      </c>
      <c r="AY102" s="28">
        <f t="shared" si="40"/>
        <v>5021.6249953962497</v>
      </c>
      <c r="AZ102" s="28">
        <f t="shared" ref="AZ102:BA102" si="41">EIUSum(AZ98:AZ101,AZ$986:AZ$989)</f>
        <v>5250.9100112166052</v>
      </c>
      <c r="BA102" s="28">
        <f t="shared" si="41"/>
        <v>5593.5675746420584</v>
      </c>
    </row>
    <row r="103" spans="1:53" s="139" customFormat="1" outlineLevel="1" x14ac:dyDescent="0.2">
      <c r="A103" s="96"/>
      <c r="B103" s="96"/>
      <c r="C103" s="96"/>
      <c r="D103" s="137"/>
      <c r="E103" s="137"/>
      <c r="F103" s="140" t="s">
        <v>444</v>
      </c>
      <c r="G103" s="140" t="s">
        <v>505</v>
      </c>
      <c r="H103" s="139">
        <v>279.89702</v>
      </c>
      <c r="I103" s="139">
        <v>243.81561599999998</v>
      </c>
      <c r="J103" s="139">
        <v>217.1876</v>
      </c>
      <c r="K103" s="139">
        <v>203.46289999999999</v>
      </c>
      <c r="L103" s="139">
        <v>200.64420000000001</v>
      </c>
      <c r="M103" s="139">
        <v>206.49199999999999</v>
      </c>
      <c r="N103" s="139">
        <v>242.75579999999999</v>
      </c>
      <c r="O103" s="139">
        <v>282.89999999999998</v>
      </c>
      <c r="P103" s="139">
        <v>310.46979999999996</v>
      </c>
      <c r="Q103" s="139">
        <v>331.95799999999997</v>
      </c>
      <c r="R103" s="139">
        <v>423.04970000000003</v>
      </c>
      <c r="S103" s="139">
        <v>477.55385185500131</v>
      </c>
      <c r="T103" s="139">
        <v>499.93939572499994</v>
      </c>
      <c r="U103" s="139">
        <v>414.9123672633321</v>
      </c>
      <c r="V103" s="139">
        <v>454.50397275750004</v>
      </c>
      <c r="W103" s="139">
        <v>535.18139794666797</v>
      </c>
      <c r="X103" s="139">
        <v>541.06903046666525</v>
      </c>
      <c r="Y103" s="139">
        <v>541.54079037500003</v>
      </c>
      <c r="Z103" s="139">
        <v>567.18917706000002</v>
      </c>
      <c r="AA103" s="139">
        <v>577.54486076425007</v>
      </c>
      <c r="AB103" s="139">
        <v>597.83756741799994</v>
      </c>
      <c r="AC103" s="139">
        <v>589.7430028522499</v>
      </c>
      <c r="AD103" s="139">
        <v>590.61606957924982</v>
      </c>
      <c r="AE103" s="139">
        <v>728.36179498066872</v>
      </c>
      <c r="AF103" s="139">
        <v>853.5600115303356</v>
      </c>
      <c r="AG103" s="139">
        <v>933.08179199958568</v>
      </c>
      <c r="AH103" s="139">
        <v>1078.8036870637529</v>
      </c>
      <c r="AI103" s="139">
        <v>1255.6484811920031</v>
      </c>
      <c r="AJ103" s="139">
        <v>1410.4544579970866</v>
      </c>
      <c r="AK103" s="139">
        <v>1125.9138034800001</v>
      </c>
      <c r="AL103" s="139">
        <v>1264.0178424786636</v>
      </c>
      <c r="AM103" s="139">
        <v>1500.8038128083369</v>
      </c>
      <c r="AN103" s="139">
        <v>1421.0379679453295</v>
      </c>
      <c r="AO103" s="139">
        <v>1484.6876302440037</v>
      </c>
      <c r="AP103" s="139">
        <v>1520.2190776657462</v>
      </c>
      <c r="AQ103" s="139">
        <v>1317.7719843055042</v>
      </c>
      <c r="AR103" s="139">
        <v>1338.258254416246</v>
      </c>
      <c r="AS103" s="139">
        <v>1482.21941829</v>
      </c>
      <c r="AT103" s="139">
        <v>1639.1839822455786</v>
      </c>
      <c r="AU103" s="139">
        <v>1591.2858754397453</v>
      </c>
      <c r="AV103" s="139">
        <v>1440.1162098551624</v>
      </c>
      <c r="AW103" s="139">
        <v>1784.615113736932</v>
      </c>
      <c r="AX103" s="139">
        <v>1862.6274953626623</v>
      </c>
      <c r="AY103" s="139">
        <v>1922.4798083186813</v>
      </c>
      <c r="AZ103" s="139">
        <v>2015.4949743636744</v>
      </c>
      <c r="BA103" s="139">
        <v>2156.1549344310361</v>
      </c>
    </row>
    <row r="104" spans="1:53" s="139" customFormat="1" outlineLevel="1" x14ac:dyDescent="0.2">
      <c r="A104" s="96"/>
      <c r="B104" s="96"/>
      <c r="C104" s="96"/>
      <c r="D104" s="137"/>
      <c r="E104" s="137"/>
      <c r="F104" s="140" t="s">
        <v>445</v>
      </c>
      <c r="G104" s="140" t="s">
        <v>506</v>
      </c>
      <c r="H104" s="139">
        <v>141.18371800000003</v>
      </c>
      <c r="I104" s="139">
        <v>133.36320799999999</v>
      </c>
      <c r="J104" s="139">
        <v>136.61004</v>
      </c>
      <c r="K104" s="139">
        <v>131.27054999999999</v>
      </c>
      <c r="L104" s="139">
        <v>132.48695000000004</v>
      </c>
      <c r="M104" s="139">
        <v>136.50739999999999</v>
      </c>
      <c r="N104" s="139">
        <v>163.54926</v>
      </c>
      <c r="O104" s="139">
        <v>203.62244999999996</v>
      </c>
      <c r="P104" s="139">
        <v>229.20555999999996</v>
      </c>
      <c r="Q104" s="139">
        <v>245.67620000000002</v>
      </c>
      <c r="R104" s="139">
        <v>291.67328000000003</v>
      </c>
      <c r="S104" s="139">
        <v>292.9846954925008</v>
      </c>
      <c r="T104" s="139">
        <v>302.25385796249998</v>
      </c>
      <c r="U104" s="139">
        <v>255.22517124666589</v>
      </c>
      <c r="V104" s="139">
        <v>282.5129864475</v>
      </c>
      <c r="W104" s="139">
        <v>335.59910485166751</v>
      </c>
      <c r="X104" s="139">
        <v>338.12180789999911</v>
      </c>
      <c r="Y104" s="139">
        <v>330.10026230999995</v>
      </c>
      <c r="Z104" s="139">
        <v>354.27600647999998</v>
      </c>
      <c r="AA104" s="139">
        <v>352.35738173425</v>
      </c>
      <c r="AB104" s="139">
        <v>373.3551031275</v>
      </c>
      <c r="AC104" s="139">
        <v>368.51559878774992</v>
      </c>
      <c r="AD104" s="139">
        <v>383.90946907483317</v>
      </c>
      <c r="AE104" s="139">
        <v>456.27161780350127</v>
      </c>
      <c r="AF104" s="139">
        <v>536.9229379733348</v>
      </c>
      <c r="AG104" s="139">
        <v>590.83010381208487</v>
      </c>
      <c r="AH104" s="139">
        <v>654.87346308125177</v>
      </c>
      <c r="AI104" s="139">
        <v>761.10112986366858</v>
      </c>
      <c r="AJ104" s="139">
        <v>856.34918774125208</v>
      </c>
      <c r="AK104" s="139">
        <v>691.33400852800003</v>
      </c>
      <c r="AL104" s="139">
        <v>740.95904849599822</v>
      </c>
      <c r="AM104" s="139">
        <v>869.0535696875022</v>
      </c>
      <c r="AN104" s="139">
        <v>819.28351257733107</v>
      </c>
      <c r="AO104" s="139">
        <v>855.89690797216872</v>
      </c>
      <c r="AP104" s="139">
        <v>881.40301337183109</v>
      </c>
      <c r="AQ104" s="139">
        <v>759.86243713200236</v>
      </c>
      <c r="AR104" s="139">
        <v>762.22994838791431</v>
      </c>
      <c r="AS104" s="139">
        <v>831.56410811249998</v>
      </c>
      <c r="AT104" s="139">
        <v>914.70962251666413</v>
      </c>
      <c r="AU104" s="139">
        <v>889.61808224158074</v>
      </c>
      <c r="AV104" s="139">
        <v>784.06746719099783</v>
      </c>
      <c r="AW104" s="139">
        <v>954.47843725195503</v>
      </c>
      <c r="AX104" s="139">
        <v>999.20155267397422</v>
      </c>
      <c r="AY104" s="139">
        <v>1033.7477187807615</v>
      </c>
      <c r="AZ104" s="139">
        <v>1080.1476563112619</v>
      </c>
      <c r="BA104" s="139">
        <v>1157.7669757076637</v>
      </c>
    </row>
    <row r="105" spans="1:53" s="139" customFormat="1" outlineLevel="1" x14ac:dyDescent="0.2">
      <c r="A105" s="96"/>
      <c r="B105" s="96"/>
      <c r="C105" s="96"/>
      <c r="D105" s="137"/>
      <c r="E105" s="137"/>
      <c r="F105" s="140" t="s">
        <v>446</v>
      </c>
      <c r="G105" s="140" t="s">
        <v>507</v>
      </c>
      <c r="H105" s="139">
        <v>67.962869000000012</v>
      </c>
      <c r="I105" s="139">
        <v>67.397985599999984</v>
      </c>
      <c r="J105" s="139">
        <v>65.957920000000001</v>
      </c>
      <c r="K105" s="139">
        <v>62.210999999999999</v>
      </c>
      <c r="L105" s="139">
        <v>67.988980000000012</v>
      </c>
      <c r="M105" s="139">
        <v>73.852999999999994</v>
      </c>
      <c r="N105" s="139">
        <v>85.82938</v>
      </c>
      <c r="O105" s="139">
        <v>109.96529999999998</v>
      </c>
      <c r="P105" s="139">
        <v>125.45641999999999</v>
      </c>
      <c r="Q105" s="139">
        <v>136.18989999999999</v>
      </c>
      <c r="R105" s="139">
        <v>170.43146000000002</v>
      </c>
      <c r="S105" s="139">
        <v>169.37043805250045</v>
      </c>
      <c r="T105" s="139">
        <v>192.01770238749998</v>
      </c>
      <c r="U105" s="139">
        <v>177.77034502999948</v>
      </c>
      <c r="V105" s="139">
        <v>205.25633158499997</v>
      </c>
      <c r="W105" s="139">
        <v>273.39816129166735</v>
      </c>
      <c r="X105" s="139">
        <v>254.37272291666599</v>
      </c>
      <c r="Y105" s="139">
        <v>253.31302798999999</v>
      </c>
      <c r="Z105" s="139">
        <v>267.78657862</v>
      </c>
      <c r="AA105" s="139">
        <v>267.33491949824997</v>
      </c>
      <c r="AB105" s="139">
        <v>285.28024112899999</v>
      </c>
      <c r="AC105" s="139">
        <v>284.78350815599998</v>
      </c>
      <c r="AD105" s="139">
        <v>302.2393896961666</v>
      </c>
      <c r="AE105" s="139">
        <v>360.44334845450101</v>
      </c>
      <c r="AF105" s="139">
        <v>420.82255333533448</v>
      </c>
      <c r="AG105" s="139">
        <v>459.95290887583451</v>
      </c>
      <c r="AH105" s="139">
        <v>528.94152277833484</v>
      </c>
      <c r="AI105" s="139">
        <v>612.57587430433489</v>
      </c>
      <c r="AJ105" s="139">
        <v>663.60131873758485</v>
      </c>
      <c r="AK105" s="139">
        <v>505.16414509999998</v>
      </c>
      <c r="AL105" s="139">
        <v>573.24365196666531</v>
      </c>
      <c r="AM105" s="139">
        <v>649.85500393125164</v>
      </c>
      <c r="AN105" s="139">
        <v>569.76738371233182</v>
      </c>
      <c r="AO105" s="139">
        <v>562.41971114875139</v>
      </c>
      <c r="AP105" s="139">
        <v>566.80339992191523</v>
      </c>
      <c r="AQ105" s="139">
        <v>489.59880266316816</v>
      </c>
      <c r="AR105" s="139">
        <v>488.80407131483184</v>
      </c>
      <c r="AS105" s="139">
        <v>549.25251737250005</v>
      </c>
      <c r="AT105" s="139">
        <v>605.38370379916489</v>
      </c>
      <c r="AU105" s="139">
        <v>570.25832696116504</v>
      </c>
      <c r="AV105" s="139">
        <v>484.21164342833197</v>
      </c>
      <c r="AW105" s="139">
        <v>642.51829691611692</v>
      </c>
      <c r="AX105" s="139">
        <v>695.69170546096564</v>
      </c>
      <c r="AY105" s="139">
        <v>717.45204943601834</v>
      </c>
      <c r="AZ105" s="139">
        <v>735.00353702033647</v>
      </c>
      <c r="BA105" s="139">
        <v>766.56741913943915</v>
      </c>
    </row>
    <row r="106" spans="1:53" s="139" customFormat="1" outlineLevel="1" x14ac:dyDescent="0.2">
      <c r="A106" s="96"/>
      <c r="B106" s="96"/>
      <c r="C106" s="96"/>
      <c r="D106" s="137"/>
      <c r="E106" s="137"/>
      <c r="F106" s="140" t="s">
        <v>447</v>
      </c>
      <c r="G106" s="140" t="s">
        <v>508</v>
      </c>
      <c r="H106" s="139">
        <v>137.3641107</v>
      </c>
      <c r="I106" s="139">
        <v>125.84552137500022</v>
      </c>
      <c r="J106" s="139">
        <v>121.85093375</v>
      </c>
      <c r="K106" s="139">
        <v>120.74920279999974</v>
      </c>
      <c r="L106" s="139">
        <v>126.98567866666697</v>
      </c>
      <c r="M106" s="139">
        <v>131.40668038333368</v>
      </c>
      <c r="N106" s="139">
        <v>152.25523131666702</v>
      </c>
      <c r="O106" s="139">
        <v>188.58535001666706</v>
      </c>
      <c r="P106" s="139">
        <v>229.01496420000001</v>
      </c>
      <c r="Q106" s="139">
        <v>241.08804391666715</v>
      </c>
      <c r="R106" s="139">
        <v>273.31408854166614</v>
      </c>
      <c r="S106" s="139">
        <v>260.7829543250005</v>
      </c>
      <c r="T106" s="139">
        <v>277.64762567500003</v>
      </c>
      <c r="U106" s="139">
        <v>265.26479310000002</v>
      </c>
      <c r="V106" s="139">
        <v>295.09026635000066</v>
      </c>
      <c r="W106" s="139">
        <v>339.21946021666594</v>
      </c>
      <c r="X106" s="139">
        <v>368.11365036666746</v>
      </c>
      <c r="Y106" s="139">
        <v>391.5602699250008</v>
      </c>
      <c r="Z106" s="139">
        <v>410.26275483333416</v>
      </c>
      <c r="AA106" s="139">
        <v>426.75174237500005</v>
      </c>
      <c r="AB106" s="139">
        <v>448.21865479999997</v>
      </c>
      <c r="AC106" s="139">
        <v>450.32523574999999</v>
      </c>
      <c r="AD106" s="139">
        <v>480.22863840000002</v>
      </c>
      <c r="AE106" s="139">
        <v>537.2747695583322</v>
      </c>
      <c r="AF106" s="139">
        <v>636.40169520833217</v>
      </c>
      <c r="AG106" s="139">
        <v>697.09944962500128</v>
      </c>
      <c r="AH106" s="139">
        <v>796.89174506666518</v>
      </c>
      <c r="AI106" s="139">
        <v>848.11111490000008</v>
      </c>
      <c r="AJ106" s="139">
        <v>860.38916728333174</v>
      </c>
      <c r="AK106" s="139">
        <v>678.70154088333481</v>
      </c>
      <c r="AL106" s="139">
        <v>749.79148943333507</v>
      </c>
      <c r="AM106" s="139">
        <v>843.09524672499992</v>
      </c>
      <c r="AN106" s="139">
        <v>847.48757384999988</v>
      </c>
      <c r="AO106" s="139">
        <v>871.24654100000009</v>
      </c>
      <c r="AP106" s="139">
        <v>913.11531345833134</v>
      </c>
      <c r="AQ106" s="139">
        <v>843.19247395000002</v>
      </c>
      <c r="AR106" s="139">
        <v>812.089202925</v>
      </c>
      <c r="AS106" s="139">
        <v>841.50168654999993</v>
      </c>
      <c r="AT106" s="139">
        <v>917.75489306666896</v>
      </c>
      <c r="AU106" s="139">
        <v>915.53892126666437</v>
      </c>
      <c r="AV106" s="139">
        <v>751.67387558333519</v>
      </c>
      <c r="AW106" s="139">
        <v>956.33582005791538</v>
      </c>
      <c r="AX106" s="139">
        <v>1070.3060781479342</v>
      </c>
      <c r="AY106" s="139">
        <v>1123.6341265853134</v>
      </c>
      <c r="AZ106" s="139">
        <v>1168.445517276496</v>
      </c>
      <c r="BA106" s="139">
        <v>1231.1385871517921</v>
      </c>
    </row>
    <row r="107" spans="1:53" s="42" customFormat="1" x14ac:dyDescent="0.2">
      <c r="A107" s="37" t="s">
        <v>442</v>
      </c>
      <c r="B107" s="37" t="s">
        <v>1712</v>
      </c>
      <c r="C107" s="37" t="s">
        <v>1463</v>
      </c>
      <c r="D107" s="38" t="s">
        <v>374</v>
      </c>
      <c r="E107" s="38" t="s">
        <v>1546</v>
      </c>
      <c r="F107" s="22" t="s">
        <v>1713</v>
      </c>
      <c r="G107" s="22" t="s">
        <v>1122</v>
      </c>
      <c r="H107" s="156">
        <f>EIUSum(H103:H106,H$991:H$994)</f>
        <v>626.40771770000003</v>
      </c>
      <c r="I107" s="156">
        <f t="shared" ref="I107:AS107" si="42">EIUSum(I103:I106,I$991:I$994)</f>
        <v>570.42233097500014</v>
      </c>
      <c r="J107" s="156">
        <f t="shared" si="42"/>
        <v>541.60649375000003</v>
      </c>
      <c r="K107" s="156">
        <f t="shared" si="42"/>
        <v>517.69365279999965</v>
      </c>
      <c r="L107" s="156">
        <f t="shared" si="42"/>
        <v>528.10580866666703</v>
      </c>
      <c r="M107" s="156">
        <f t="shared" si="42"/>
        <v>548.25908038333364</v>
      </c>
      <c r="N107" s="156">
        <f t="shared" si="42"/>
        <v>644.38967131666709</v>
      </c>
      <c r="O107" s="156">
        <f t="shared" si="42"/>
        <v>785.07310001666701</v>
      </c>
      <c r="P107" s="156">
        <f t="shared" si="42"/>
        <v>894.14674419999994</v>
      </c>
      <c r="Q107" s="156">
        <f t="shared" si="42"/>
        <v>954.91214391666711</v>
      </c>
      <c r="R107" s="156">
        <f t="shared" si="42"/>
        <v>1158.4685285416663</v>
      </c>
      <c r="S107" s="156">
        <f t="shared" si="42"/>
        <v>1200.6919397250031</v>
      </c>
      <c r="T107" s="156">
        <f t="shared" si="42"/>
        <v>1271.85858175</v>
      </c>
      <c r="U107" s="156">
        <f t="shared" si="42"/>
        <v>1113.1726766399975</v>
      </c>
      <c r="V107" s="156">
        <f t="shared" si="42"/>
        <v>1237.3635571400007</v>
      </c>
      <c r="W107" s="156">
        <f t="shared" si="42"/>
        <v>1483.3981243066687</v>
      </c>
      <c r="X107" s="156">
        <f t="shared" si="42"/>
        <v>1501.6772116499978</v>
      </c>
      <c r="Y107" s="156">
        <f t="shared" si="42"/>
        <v>1516.5143506000006</v>
      </c>
      <c r="Z107" s="156">
        <f t="shared" si="42"/>
        <v>1599.5145169933342</v>
      </c>
      <c r="AA107" s="156">
        <f t="shared" si="42"/>
        <v>1623.9889043717501</v>
      </c>
      <c r="AB107" s="156">
        <f t="shared" si="42"/>
        <v>1704.6915664745</v>
      </c>
      <c r="AC107" s="156">
        <f t="shared" si="42"/>
        <v>1693.3673455459998</v>
      </c>
      <c r="AD107" s="156">
        <f t="shared" si="42"/>
        <v>1756.9935667502496</v>
      </c>
      <c r="AE107" s="156">
        <f t="shared" si="42"/>
        <v>2082.3515307970033</v>
      </c>
      <c r="AF107" s="156">
        <f t="shared" si="42"/>
        <v>2447.707198047337</v>
      </c>
      <c r="AG107" s="156">
        <f t="shared" si="42"/>
        <v>2680.9642543125065</v>
      </c>
      <c r="AH107" s="156">
        <f t="shared" si="42"/>
        <v>3059.5104179900045</v>
      </c>
      <c r="AI107" s="156">
        <f t="shared" si="42"/>
        <v>3477.4366002600063</v>
      </c>
      <c r="AJ107" s="156">
        <f t="shared" si="42"/>
        <v>3790.7941317592549</v>
      </c>
      <c r="AK107" s="156">
        <f t="shared" si="42"/>
        <v>3001.113497991335</v>
      </c>
      <c r="AL107" s="156">
        <f t="shared" si="42"/>
        <v>3328.0120323746623</v>
      </c>
      <c r="AM107" s="156">
        <f t="shared" si="42"/>
        <v>3862.8076331520911</v>
      </c>
      <c r="AN107" s="156">
        <f t="shared" si="42"/>
        <v>3657.5764380849928</v>
      </c>
      <c r="AO107" s="156">
        <f t="shared" si="42"/>
        <v>3774.2507903649239</v>
      </c>
      <c r="AP107" s="156">
        <f t="shared" si="42"/>
        <v>3881.5408044178239</v>
      </c>
      <c r="AQ107" s="156">
        <f t="shared" si="42"/>
        <v>3410.4256980506748</v>
      </c>
      <c r="AR107" s="156">
        <f t="shared" si="42"/>
        <v>3401.3814770439922</v>
      </c>
      <c r="AS107" s="156">
        <f t="shared" si="42"/>
        <v>3704.5377303249998</v>
      </c>
      <c r="AT107" s="156">
        <f t="shared" ref="AT107:AY107" si="43">EIUSum(AT103:AT106,AT$991:AT$994)</f>
        <v>4077.0322016280766</v>
      </c>
      <c r="AU107" s="156">
        <f t="shared" si="43"/>
        <v>3966.7012059091558</v>
      </c>
      <c r="AV107" s="156">
        <f t="shared" si="43"/>
        <v>3460.0691960578279</v>
      </c>
      <c r="AW107" s="160">
        <f t="shared" si="43"/>
        <v>4337.9476679629188</v>
      </c>
      <c r="AX107" s="160">
        <f t="shared" si="43"/>
        <v>4627.8268316455369</v>
      </c>
      <c r="AY107" s="160">
        <f t="shared" si="43"/>
        <v>4797.3137031207743</v>
      </c>
      <c r="AZ107" s="160">
        <f t="shared" ref="AZ107:BA107" si="44">EIUSum(AZ103:AZ106,AZ$991:AZ$994)</f>
        <v>4999.0916849717687</v>
      </c>
      <c r="BA107" s="160">
        <f t="shared" si="44"/>
        <v>5311.6279164299312</v>
      </c>
    </row>
    <row r="108" spans="1:53" s="42" customFormat="1" x14ac:dyDescent="0.2">
      <c r="A108" s="37" t="s">
        <v>442</v>
      </c>
      <c r="B108" s="37" t="s">
        <v>1714</v>
      </c>
      <c r="C108" s="37"/>
      <c r="D108" s="38" t="s">
        <v>374</v>
      </c>
      <c r="E108" s="38" t="s">
        <v>1546</v>
      </c>
      <c r="F108" s="90" t="s">
        <v>1715</v>
      </c>
      <c r="G108" s="22" t="s">
        <v>1123</v>
      </c>
      <c r="H108" s="27" t="str">
        <f>IF(AND(ISNUMBER(H82),ISNUMBER(H87),ISNUMBER(H92),ISNUMBER(H97)),H82+H87+H92+H97,"–")</f>
        <v>–</v>
      </c>
      <c r="I108" s="27" t="str">
        <f t="shared" ref="I108:X108" si="45">IF(AND(ISNUMBER(I82),ISNUMBER(I87),ISNUMBER(I92),ISNUMBER(I97)),I82+I87+I92+I97,"–")</f>
        <v>–</v>
      </c>
      <c r="J108" s="27" t="str">
        <f t="shared" si="45"/>
        <v>–</v>
      </c>
      <c r="K108" s="27" t="str">
        <f t="shared" si="45"/>
        <v>–</v>
      </c>
      <c r="L108" s="27" t="str">
        <f t="shared" si="45"/>
        <v>–</v>
      </c>
      <c r="M108" s="27" t="str">
        <f t="shared" si="45"/>
        <v>–</v>
      </c>
      <c r="N108" s="27">
        <f t="shared" si="45"/>
        <v>2952.7514326409655</v>
      </c>
      <c r="O108" s="27">
        <f t="shared" si="45"/>
        <v>3659.4137918388014</v>
      </c>
      <c r="P108" s="27">
        <f t="shared" si="45"/>
        <v>4147.4987550303522</v>
      </c>
      <c r="Q108" s="27">
        <f t="shared" si="45"/>
        <v>4190.2848086377198</v>
      </c>
      <c r="R108" s="27">
        <f t="shared" si="45"/>
        <v>5122.5947710266873</v>
      </c>
      <c r="S108" s="27">
        <f t="shared" si="45"/>
        <v>5583.7040754973013</v>
      </c>
      <c r="T108" s="27">
        <f t="shared" si="45"/>
        <v>6059.3354834523343</v>
      </c>
      <c r="U108" s="27">
        <f t="shared" si="45"/>
        <v>5507.547299356821</v>
      </c>
      <c r="V108" s="27">
        <f t="shared" si="45"/>
        <v>5843.9410698425208</v>
      </c>
      <c r="W108" s="27">
        <f t="shared" si="45"/>
        <v>6622.5654806616767</v>
      </c>
      <c r="X108" s="27">
        <f t="shared" si="45"/>
        <v>6664.9192299166561</v>
      </c>
      <c r="Y108" s="27">
        <f t="shared" ref="Y108:AE108" si="46">IF(AND(ISNUMBER(Y82),ISNUMBER(Y87),ISNUMBER(Y92),ISNUMBER(Y97)),Y82+Y87+Y92+Y97,"–")</f>
        <v>6370.3970690500018</v>
      </c>
      <c r="Z108" s="27">
        <f t="shared" si="46"/>
        <v>6600.0607917716698</v>
      </c>
      <c r="AA108" s="27">
        <f>IF(AND(ISNUMBER(AA82),ISNUMBER(AA87),ISNUMBER(AA92),ISNUMBER(AA97)),AA82+AA87+AA92+AA97,"–")</f>
        <v>6572.9931921749994</v>
      </c>
      <c r="AB108" s="27">
        <f>IF(AND(ISNUMBER(AB82),ISNUMBER(AB87),ISNUMBER(AB92),ISNUMBER(AB97)),AB82+AB87+AB92+AB97,"–")</f>
        <v>6123.8003215635008</v>
      </c>
      <c r="AC108" s="27">
        <f>IF(AND(ISNUMBER(AC82),ISNUMBER(AC87),ISNUMBER(AC92),ISNUMBER(AC97)),AC82+AC87+AC92+AC97,"–")</f>
        <v>6101.2935145729998</v>
      </c>
      <c r="AD108" s="27">
        <f>IF(AND(ISNUMBER(AD82),ISNUMBER(AD87),ISNUMBER(AD92),ISNUMBER(AD97)),AD82+AD87+AD92+AD97,"–")</f>
        <v>6559.1314987894984</v>
      </c>
      <c r="AE108" s="27">
        <f t="shared" si="46"/>
        <v>7898.6288353603459</v>
      </c>
      <c r="AF108" s="27">
        <f t="shared" ref="AF108:AK108" si="47">IF(AND(ISNUMBER(AF82),ISNUMBER(AF87),ISNUMBER(AF92),ISNUMBER(AF97)),AF82+AF87+AF92+AF97,"–")</f>
        <v>9021.726491498348</v>
      </c>
      <c r="AG108" s="27">
        <f t="shared" si="47"/>
        <v>9348.2788517566878</v>
      </c>
      <c r="AH108" s="27">
        <f t="shared" si="47"/>
        <v>9895.9330861745966</v>
      </c>
      <c r="AI108" s="27">
        <f t="shared" si="47"/>
        <v>11254.572806962353</v>
      </c>
      <c r="AJ108" s="27">
        <f>IF(AND(ISNUMBER(AJ82),ISNUMBER(AJ87),ISNUMBER(AJ92),ISNUMBER(AJ97)),AJ82+AJ87+AJ92+AJ97,"–")</f>
        <v>11910.132045552014</v>
      </c>
      <c r="AK108" s="27">
        <f t="shared" si="47"/>
        <v>10625.630578766672</v>
      </c>
      <c r="AL108" s="27">
        <f t="shared" ref="AL108:AQ108" si="48">IF(AND(ISNUMBER(AL82),ISNUMBER(AL87),ISNUMBER(AL92),ISNUMBER(AL97)),AL82+AL87+AL92+AL97,"–")</f>
        <v>10604.795611697318</v>
      </c>
      <c r="AM108" s="27">
        <f t="shared" si="48"/>
        <v>11494.413259110439</v>
      </c>
      <c r="AN108" s="27">
        <f t="shared" si="48"/>
        <v>10845.329715387645</v>
      </c>
      <c r="AO108" s="27">
        <f t="shared" si="48"/>
        <v>11277.496823421519</v>
      </c>
      <c r="AP108" s="27">
        <f t="shared" si="48"/>
        <v>11744.761157426805</v>
      </c>
      <c r="AQ108" s="27">
        <f t="shared" si="48"/>
        <v>10311.294867127355</v>
      </c>
      <c r="AR108" s="27">
        <f t="shared" ref="AR108:AW108" si="49">IF(AND(ISNUMBER(AR82),ISNUMBER(AR87),ISNUMBER(AR92),ISNUMBER(AR97)),AR82+AR87+AR92+AR97,"–")</f>
        <v>10262.400995336478</v>
      </c>
      <c r="AS108" s="27">
        <f t="shared" si="49"/>
        <v>10662.052942585002</v>
      </c>
      <c r="AT108" s="27">
        <f t="shared" si="49"/>
        <v>11482.280876427316</v>
      </c>
      <c r="AU108" s="27">
        <f t="shared" si="49"/>
        <v>11209.863804425551</v>
      </c>
      <c r="AV108" s="27">
        <f t="shared" si="49"/>
        <v>10802.575502197653</v>
      </c>
      <c r="AW108" s="28">
        <f t="shared" si="49"/>
        <v>12196.463526180471</v>
      </c>
      <c r="AX108" s="28">
        <f t="shared" ref="AX108:AY108" si="50">IF(AND(ISNUMBER(AX82),ISNUMBER(AX87),ISNUMBER(AX92),ISNUMBER(AX97)),AX82+AX87+AX92+AX97,"–")</f>
        <v>12857.019031971618</v>
      </c>
      <c r="AY108" s="28">
        <f t="shared" si="50"/>
        <v>13180.412238228277</v>
      </c>
      <c r="AZ108" s="28">
        <f t="shared" ref="AZ108:BA108" si="51">IF(AND(ISNUMBER(AZ82),ISNUMBER(AZ87),ISNUMBER(AZ92),ISNUMBER(AZ97)),AZ82+AZ87+AZ92+AZ97,"–")</f>
        <v>13884.488449641092</v>
      </c>
      <c r="BA108" s="28">
        <f t="shared" si="51"/>
        <v>14725.933893351143</v>
      </c>
    </row>
    <row r="109" spans="1:53" s="42" customFormat="1" x14ac:dyDescent="0.2">
      <c r="A109" s="37"/>
      <c r="B109" s="37"/>
      <c r="C109" s="37"/>
      <c r="D109" s="38"/>
      <c r="E109" s="38"/>
      <c r="F109" s="44" t="s">
        <v>1716</v>
      </c>
      <c r="G109" s="18"/>
      <c r="H109" s="27"/>
      <c r="I109" s="27"/>
      <c r="J109" s="27"/>
      <c r="K109" s="27"/>
      <c r="L109" s="27"/>
      <c r="M109" s="27"/>
      <c r="N109" s="27"/>
      <c r="O109" s="27"/>
      <c r="P109" s="27"/>
      <c r="Q109" s="27"/>
      <c r="R109" s="27"/>
      <c r="S109" s="27"/>
      <c r="T109" s="27"/>
      <c r="U109" s="27"/>
      <c r="V109" s="27"/>
      <c r="W109" s="27"/>
      <c r="X109" s="27"/>
      <c r="Y109" s="27"/>
      <c r="Z109" s="27"/>
      <c r="AA109" s="27"/>
      <c r="AB109" s="27"/>
      <c r="AC109" s="27"/>
      <c r="AD109" s="27"/>
      <c r="AE109" s="27"/>
      <c r="AF109" s="27"/>
      <c r="AG109" s="27"/>
      <c r="AH109" s="27"/>
      <c r="AI109" s="28"/>
      <c r="AJ109" s="28"/>
      <c r="AK109" s="28"/>
      <c r="AL109" s="28"/>
      <c r="AM109" s="28"/>
      <c r="AN109" s="28"/>
      <c r="AO109" s="28"/>
      <c r="AP109" s="28"/>
      <c r="AQ109" s="28"/>
      <c r="AR109" s="28"/>
      <c r="AS109" s="28"/>
      <c r="AT109" s="28"/>
      <c r="AU109" s="28"/>
      <c r="AV109" s="28"/>
      <c r="AW109" s="28"/>
      <c r="AX109" s="28"/>
      <c r="AY109" s="28"/>
      <c r="AZ109" s="28"/>
      <c r="BA109" s="28"/>
    </row>
    <row r="110" spans="1:53" s="42" customFormat="1" x14ac:dyDescent="0.2">
      <c r="A110" s="37" t="s">
        <v>442</v>
      </c>
      <c r="B110" s="37" t="s">
        <v>1717</v>
      </c>
      <c r="C110" s="37"/>
      <c r="D110" s="38"/>
      <c r="E110" s="38"/>
      <c r="F110" s="39" t="s">
        <v>1718</v>
      </c>
      <c r="G110" s="12" t="s">
        <v>1124</v>
      </c>
      <c r="H110" s="46">
        <f t="shared" ref="H110:AJ110" si="52">IF(AND(ISNUMBER(H82),ISNUMBER(H$77)),H82/H$77*100,"–")</f>
        <v>57.03656282213214</v>
      </c>
      <c r="I110" s="46">
        <f t="shared" si="52"/>
        <v>57.886899382999047</v>
      </c>
      <c r="J110" s="46">
        <f t="shared" si="52"/>
        <v>57.991700802672355</v>
      </c>
      <c r="K110" s="46">
        <f t="shared" si="52"/>
        <v>57.915972443573771</v>
      </c>
      <c r="L110" s="46">
        <f t="shared" si="52"/>
        <v>57.98417829086322</v>
      </c>
      <c r="M110" s="46">
        <f t="shared" si="52"/>
        <v>57.777462503869636</v>
      </c>
      <c r="N110" s="46">
        <f t="shared" si="52"/>
        <v>57.447429333658718</v>
      </c>
      <c r="O110" s="46">
        <f t="shared" si="52"/>
        <v>57.620056693190193</v>
      </c>
      <c r="P110" s="46">
        <f t="shared" si="52"/>
        <v>57.309730951009783</v>
      </c>
      <c r="Q110" s="46">
        <f t="shared" si="52"/>
        <v>57.26972017853268</v>
      </c>
      <c r="R110" s="46">
        <f t="shared" si="52"/>
        <v>56.633080451785112</v>
      </c>
      <c r="S110" s="46">
        <f t="shared" si="52"/>
        <v>57.570693397490878</v>
      </c>
      <c r="T110" s="46">
        <f t="shared" si="52"/>
        <v>57.898479037275216</v>
      </c>
      <c r="U110" s="46">
        <f t="shared" si="52"/>
        <v>58.273060397621364</v>
      </c>
      <c r="V110" s="46">
        <f t="shared" si="52"/>
        <v>58.03125977460882</v>
      </c>
      <c r="W110" s="46">
        <f t="shared" si="52"/>
        <v>57.79181986221046</v>
      </c>
      <c r="X110" s="46">
        <f t="shared" si="52"/>
        <v>58.136633594293421</v>
      </c>
      <c r="Y110" s="46">
        <f t="shared" si="52"/>
        <v>58.555103836185019</v>
      </c>
      <c r="Z110" s="46">
        <f t="shared" si="52"/>
        <v>58.686950443393137</v>
      </c>
      <c r="AA110" s="46">
        <f t="shared" si="52"/>
        <v>59.132536730885178</v>
      </c>
      <c r="AB110" s="46">
        <f t="shared" si="52"/>
        <v>59.311376745257796</v>
      </c>
      <c r="AC110" s="46">
        <f t="shared" si="52"/>
        <v>59.201064083348207</v>
      </c>
      <c r="AD110" s="46">
        <f t="shared" si="52"/>
        <v>58.786070180855617</v>
      </c>
      <c r="AE110" s="46">
        <f t="shared" si="52"/>
        <v>58.836455313914456</v>
      </c>
      <c r="AF110" s="46">
        <f t="shared" si="52"/>
        <v>58.743725389164936</v>
      </c>
      <c r="AG110" s="46">
        <f t="shared" si="52"/>
        <v>58.865517975476855</v>
      </c>
      <c r="AH110" s="46">
        <f t="shared" si="52"/>
        <v>58.375709256535544</v>
      </c>
      <c r="AI110" s="46">
        <f t="shared" si="52"/>
        <v>57.702470346293936</v>
      </c>
      <c r="AJ110" s="46">
        <f t="shared" si="52"/>
        <v>57.800985808295181</v>
      </c>
      <c r="AK110" s="46">
        <f t="shared" ref="AK110:AP110" si="53">IF(AND(ISNUMBER(AK82),ISNUMBER(AK$77)),AK82/AK$77*100,"–")</f>
        <v>58.829504257292101</v>
      </c>
      <c r="AL110" s="46">
        <f t="shared" si="53"/>
        <v>58.42438076144628</v>
      </c>
      <c r="AM110" s="46">
        <f t="shared" si="53"/>
        <v>58.13355387348301</v>
      </c>
      <c r="AN110" s="46">
        <f t="shared" si="53"/>
        <v>58.401549930730297</v>
      </c>
      <c r="AO110" s="46">
        <f t="shared" si="53"/>
        <v>58.244083252244103</v>
      </c>
      <c r="AP110" s="46">
        <f t="shared" si="53"/>
        <v>57.712142045999236</v>
      </c>
      <c r="AQ110" s="46">
        <f t="shared" ref="AQ110:AV110" si="54">IF(AND(ISNUMBER(AQ82),ISNUMBER(AQ$77)),AQ82/AQ$77*100,"–")</f>
        <v>57.744294017641984</v>
      </c>
      <c r="AR110" s="46">
        <f t="shared" si="54"/>
        <v>57.518114077214591</v>
      </c>
      <c r="AS110" s="46">
        <f t="shared" si="54"/>
        <v>57.091906165408389</v>
      </c>
      <c r="AT110" s="46">
        <f t="shared" si="54"/>
        <v>57.091655069155919</v>
      </c>
      <c r="AU110" s="46">
        <f t="shared" si="54"/>
        <v>56.86778838998471</v>
      </c>
      <c r="AV110" s="46">
        <f t="shared" si="54"/>
        <v>55.248652621345109</v>
      </c>
      <c r="AW110" s="47">
        <f t="shared" ref="AW110:AX110" si="55">IF(AND(ISNUMBER(AW82),ISNUMBER(AW$77)),AW82/AW$77*100,"–")</f>
        <v>54.551181972251285</v>
      </c>
      <c r="AX110" s="47">
        <f t="shared" si="55"/>
        <v>54.138243820239836</v>
      </c>
      <c r="AY110" s="47">
        <f t="shared" ref="AY110:AZ110" si="56">IF(AND(ISNUMBER(AY82),ISNUMBER(AY$77)),AY82/AY$77*100,"–")</f>
        <v>53.828129564266462</v>
      </c>
      <c r="AZ110" s="47">
        <f t="shared" si="56"/>
        <v>53.599133034566158</v>
      </c>
      <c r="BA110" s="47">
        <f t="shared" ref="BA110" si="57">IF(AND(ISNUMBER(BA82),ISNUMBER(BA$77)),BA82/BA$77*100,"–")</f>
        <v>53.422040447834561</v>
      </c>
    </row>
    <row r="111" spans="1:53" s="42" customFormat="1" x14ac:dyDescent="0.2">
      <c r="A111" s="37" t="s">
        <v>442</v>
      </c>
      <c r="B111" s="37" t="s">
        <v>1719</v>
      </c>
      <c r="C111" s="37"/>
      <c r="D111" s="38"/>
      <c r="E111" s="38"/>
      <c r="F111" s="39" t="s">
        <v>1720</v>
      </c>
      <c r="G111" s="12" t="s">
        <v>1125</v>
      </c>
      <c r="H111" s="46">
        <f t="shared" ref="H111:AJ111" si="58">IF(AND(ISNUMBER(H87),ISNUMBER(H$77)),H87/H$77*100,"–")</f>
        <v>19.438943127309514</v>
      </c>
      <c r="I111" s="46">
        <f t="shared" si="58"/>
        <v>19.978676155869199</v>
      </c>
      <c r="J111" s="46">
        <f t="shared" si="58"/>
        <v>19.936097483971103</v>
      </c>
      <c r="K111" s="46">
        <f t="shared" si="58"/>
        <v>19.877119404385191</v>
      </c>
      <c r="L111" s="46">
        <f t="shared" si="58"/>
        <v>19.779456962323657</v>
      </c>
      <c r="M111" s="46">
        <f t="shared" si="58"/>
        <v>19.511916229179267</v>
      </c>
      <c r="N111" s="46">
        <f t="shared" si="58"/>
        <v>19.430904622919996</v>
      </c>
      <c r="O111" s="46">
        <f t="shared" si="58"/>
        <v>19.470140725326779</v>
      </c>
      <c r="P111" s="46">
        <f t="shared" si="58"/>
        <v>19.15445560930986</v>
      </c>
      <c r="Q111" s="46">
        <f t="shared" si="58"/>
        <v>18.610775532327118</v>
      </c>
      <c r="R111" s="46">
        <f t="shared" si="58"/>
        <v>18.73114444094718</v>
      </c>
      <c r="S111" s="46">
        <f t="shared" si="58"/>
        <v>19.279516792823699</v>
      </c>
      <c r="T111" s="46">
        <f t="shared" si="58"/>
        <v>19.766902301160474</v>
      </c>
      <c r="U111" s="46">
        <f t="shared" si="58"/>
        <v>19.95848148849462</v>
      </c>
      <c r="V111" s="46">
        <f t="shared" si="58"/>
        <v>19.692788607486918</v>
      </c>
      <c r="W111" s="46">
        <f t="shared" si="58"/>
        <v>19.47185253410942</v>
      </c>
      <c r="X111" s="46">
        <f t="shared" si="58"/>
        <v>19.556038265923711</v>
      </c>
      <c r="Y111" s="46">
        <f t="shared" si="58"/>
        <v>19.174004269201568</v>
      </c>
      <c r="Z111" s="46">
        <f t="shared" si="58"/>
        <v>18.880056225780855</v>
      </c>
      <c r="AA111" s="46">
        <f t="shared" si="58"/>
        <v>19.043441358970576</v>
      </c>
      <c r="AB111" s="46">
        <f t="shared" si="58"/>
        <v>18.924248593641721</v>
      </c>
      <c r="AC111" s="46">
        <f t="shared" si="58"/>
        <v>19.161241783326425</v>
      </c>
      <c r="AD111" s="46">
        <f t="shared" si="58"/>
        <v>19.624579076595435</v>
      </c>
      <c r="AE111" s="46">
        <f t="shared" si="58"/>
        <v>20.031945064688681</v>
      </c>
      <c r="AF111" s="46">
        <f t="shared" si="58"/>
        <v>20.095268835742932</v>
      </c>
      <c r="AG111" s="46">
        <f t="shared" si="58"/>
        <v>20.226650220188493</v>
      </c>
      <c r="AH111" s="46">
        <f t="shared" si="58"/>
        <v>20.012993803451177</v>
      </c>
      <c r="AI111" s="46">
        <f t="shared" si="58"/>
        <v>19.659155541418315</v>
      </c>
      <c r="AJ111" s="46">
        <f t="shared" si="58"/>
        <v>20.130172179095595</v>
      </c>
      <c r="AK111" s="46">
        <f t="shared" ref="AK111:AP111" si="59">IF(AND(ISNUMBER(AK87),ISNUMBER(AK$77)),AK87/AK$77*100,"–")</f>
        <v>21.640833068940992</v>
      </c>
      <c r="AL111" s="46">
        <f t="shared" si="59"/>
        <v>21.367058858229733</v>
      </c>
      <c r="AM111" s="46">
        <f t="shared" si="59"/>
        <v>20.835569758978046</v>
      </c>
      <c r="AN111" s="46">
        <f t="shared" si="59"/>
        <v>20.896903826566561</v>
      </c>
      <c r="AO111" s="46">
        <f t="shared" si="59"/>
        <v>20.884179839295854</v>
      </c>
      <c r="AP111" s="46">
        <f t="shared" si="59"/>
        <v>20.723158861654621</v>
      </c>
      <c r="AQ111" s="46">
        <f t="shared" ref="AQ111:AV111" si="60">IF(AND(ISNUMBER(AQ87),ISNUMBER(AQ$77)),AQ87/AQ$77*100,"–")</f>
        <v>20.50359294702675</v>
      </c>
      <c r="AR111" s="46">
        <f t="shared" si="60"/>
        <v>20.468055957581157</v>
      </c>
      <c r="AS111" s="46">
        <f t="shared" si="60"/>
        <v>20.292835875032821</v>
      </c>
      <c r="AT111" s="46">
        <f t="shared" si="60"/>
        <v>20.221634288965127</v>
      </c>
      <c r="AU111" s="46">
        <f t="shared" si="60"/>
        <v>20.38045307110319</v>
      </c>
      <c r="AV111" s="46">
        <f t="shared" si="60"/>
        <v>22.976422834914064</v>
      </c>
      <c r="AW111" s="47">
        <f t="shared" ref="AW111:AX111" si="61">IF(AND(ISNUMBER(AW87),ISNUMBER(AW$77)),AW87/AW$77*100,"–")</f>
        <v>22.885336805256827</v>
      </c>
      <c r="AX111" s="47">
        <f t="shared" si="61"/>
        <v>22.286889255233159</v>
      </c>
      <c r="AY111" s="47">
        <f t="shared" ref="AY111:AZ111" si="62">IF(AND(ISNUMBER(AY87),ISNUMBER(AY$77)),AY87/AY$77*100,"–")</f>
        <v>22.249344877816192</v>
      </c>
      <c r="AZ111" s="47">
        <f t="shared" si="62"/>
        <v>22.314830377481371</v>
      </c>
      <c r="BA111" s="47">
        <f t="shared" ref="BA111" si="63">IF(AND(ISNUMBER(BA87),ISNUMBER(BA$77)),BA87/BA$77*100,"–")</f>
        <v>22.380406985822614</v>
      </c>
    </row>
    <row r="112" spans="1:53" s="42" customFormat="1" x14ac:dyDescent="0.2">
      <c r="A112" s="37" t="s">
        <v>442</v>
      </c>
      <c r="B112" s="37" t="s">
        <v>1721</v>
      </c>
      <c r="C112" s="37"/>
      <c r="D112" s="38"/>
      <c r="E112" s="38"/>
      <c r="F112" s="44" t="s">
        <v>1722</v>
      </c>
      <c r="G112" s="12" t="s">
        <v>1130</v>
      </c>
      <c r="H112" s="46">
        <f t="shared" ref="H112:AJ112" si="64">IF(AND(ISNUMBER(H92),ISNUMBER(H$77)),H92/H$77*100,"–")</f>
        <v>23.485746352095383</v>
      </c>
      <c r="I112" s="46">
        <f t="shared" si="64"/>
        <v>22.55609672796761</v>
      </c>
      <c r="J112" s="46">
        <f t="shared" si="64"/>
        <v>21.691929089881114</v>
      </c>
      <c r="K112" s="46">
        <f t="shared" si="64"/>
        <v>21.310836011193029</v>
      </c>
      <c r="L112" s="46">
        <f t="shared" si="64"/>
        <v>21.255751026406056</v>
      </c>
      <c r="M112" s="46">
        <f t="shared" si="64"/>
        <v>21.032471613119103</v>
      </c>
      <c r="N112" s="46">
        <f t="shared" si="64"/>
        <v>20.928383549571073</v>
      </c>
      <c r="O112" s="46">
        <f t="shared" si="64"/>
        <v>21.400795899895407</v>
      </c>
      <c r="P112" s="46">
        <f t="shared" si="64"/>
        <v>22.134995881819535</v>
      </c>
      <c r="Q112" s="46">
        <f t="shared" si="64"/>
        <v>22.850283675675122</v>
      </c>
      <c r="R112" s="46">
        <f t="shared" si="64"/>
        <v>22.986537680149997</v>
      </c>
      <c r="S112" s="46">
        <f t="shared" si="64"/>
        <v>23.079210941893688</v>
      </c>
      <c r="T112" s="46">
        <f t="shared" si="64"/>
        <v>22.468112495333955</v>
      </c>
      <c r="U112" s="46">
        <f t="shared" si="64"/>
        <v>21.166193195262171</v>
      </c>
      <c r="V112" s="46">
        <f t="shared" si="64"/>
        <v>21.007507459065192</v>
      </c>
      <c r="W112" s="46">
        <f t="shared" si="64"/>
        <v>20.816951022589439</v>
      </c>
      <c r="X112" s="46">
        <f t="shared" si="64"/>
        <v>20.616139983968178</v>
      </c>
      <c r="Y112" s="46">
        <f t="shared" si="64"/>
        <v>19.953652361584844</v>
      </c>
      <c r="Z112" s="46">
        <f t="shared" si="64"/>
        <v>20.217558462304837</v>
      </c>
      <c r="AA112" s="46">
        <f t="shared" si="64"/>
        <v>20.519111271554575</v>
      </c>
      <c r="AB112" s="46">
        <f t="shared" si="64"/>
        <v>20.899874966193728</v>
      </c>
      <c r="AC112" s="46">
        <f t="shared" si="64"/>
        <v>20.489968771033716</v>
      </c>
      <c r="AD112" s="46">
        <f t="shared" si="64"/>
        <v>19.928645375571236</v>
      </c>
      <c r="AE112" s="46">
        <f t="shared" si="64"/>
        <v>19.597787631536303</v>
      </c>
      <c r="AF112" s="46">
        <f t="shared" si="64"/>
        <v>19.463323609240597</v>
      </c>
      <c r="AG112" s="46">
        <f t="shared" si="64"/>
        <v>19.648840841030061</v>
      </c>
      <c r="AH112" s="46">
        <f t="shared" si="64"/>
        <v>20.175609426666735</v>
      </c>
      <c r="AI112" s="46">
        <f t="shared" si="64"/>
        <v>20.531865561516582</v>
      </c>
      <c r="AJ112" s="46">
        <f t="shared" si="64"/>
        <v>20.598574137420869</v>
      </c>
      <c r="AK112" s="46">
        <f t="shared" ref="AK112:AP112" si="65">IF(AND(ISNUMBER(AK92),ISNUMBER(AK$77)),AK92/AK$77*100,"–")</f>
        <v>19.412935013502601</v>
      </c>
      <c r="AL112" s="46">
        <f t="shared" si="65"/>
        <v>19.417532113482963</v>
      </c>
      <c r="AM112" s="46">
        <f t="shared" si="65"/>
        <v>19.63605154782681</v>
      </c>
      <c r="AN112" s="46">
        <f t="shared" si="65"/>
        <v>19.340574905960199</v>
      </c>
      <c r="AO112" s="46">
        <f t="shared" si="65"/>
        <v>18.982643839646549</v>
      </c>
      <c r="AP112" s="46">
        <f t="shared" si="65"/>
        <v>19.005815466839433</v>
      </c>
      <c r="AQ112" s="46">
        <f t="shared" ref="AQ112:AV112" si="66">IF(AND(ISNUMBER(AQ92),ISNUMBER(AQ$77)),AQ92/AQ$77*100,"–")</f>
        <v>19.039881697139752</v>
      </c>
      <c r="AR112" s="46">
        <f t="shared" si="66"/>
        <v>19.411800239530915</v>
      </c>
      <c r="AS112" s="46">
        <f t="shared" si="66"/>
        <v>19.811717530454779</v>
      </c>
      <c r="AT112" s="46">
        <f t="shared" si="66"/>
        <v>20.172018753872823</v>
      </c>
      <c r="AU112" s="46">
        <f t="shared" si="66"/>
        <v>20.566230728836111</v>
      </c>
      <c r="AV112" s="46">
        <f t="shared" si="66"/>
        <v>20.440889017220549</v>
      </c>
      <c r="AW112" s="47">
        <f t="shared" ref="AW112:AX112" si="67">IF(AND(ISNUMBER(AW92),ISNUMBER(AW$77)),AW92/AW$77*100,"–")</f>
        <v>20.743232868530473</v>
      </c>
      <c r="AX112" s="47">
        <f t="shared" si="67"/>
        <v>21.636092892135284</v>
      </c>
      <c r="AY112" s="47">
        <f t="shared" ref="AY112:AZ112" si="68">IF(AND(ISNUMBER(AY92),ISNUMBER(AY$77)),AY92/AY$77*100,"–")</f>
        <v>22.044556633734572</v>
      </c>
      <c r="AZ112" s="47">
        <f t="shared" si="68"/>
        <v>22.133275300147602</v>
      </c>
      <c r="BA112" s="47">
        <f t="shared" ref="BA112" si="69">IF(AND(ISNUMBER(BA92),ISNUMBER(BA$77)),BA92/BA$77*100,"–")</f>
        <v>22.151378888525969</v>
      </c>
    </row>
    <row r="113" spans="1:53" s="42" customFormat="1" x14ac:dyDescent="0.2">
      <c r="A113" s="37" t="s">
        <v>442</v>
      </c>
      <c r="B113" s="37" t="s">
        <v>1723</v>
      </c>
      <c r="C113" s="37"/>
      <c r="D113" s="38"/>
      <c r="E113" s="38"/>
      <c r="F113" s="39" t="s">
        <v>1724</v>
      </c>
      <c r="G113" s="12" t="s">
        <v>1131</v>
      </c>
      <c r="H113" s="46" t="str">
        <f t="shared" ref="H113:AJ113" si="70">IF(AND(ISNUMBER(H97),ISNUMBER(H$77)),H97/H$77*100,"–")</f>
        <v>–</v>
      </c>
      <c r="I113" s="46" t="str">
        <f t="shared" si="70"/>
        <v>–</v>
      </c>
      <c r="J113" s="46" t="str">
        <f t="shared" si="70"/>
        <v>–</v>
      </c>
      <c r="K113" s="46" t="str">
        <f t="shared" si="70"/>
        <v>–</v>
      </c>
      <c r="L113" s="46" t="str">
        <f t="shared" si="70"/>
        <v>–</v>
      </c>
      <c r="M113" s="46" t="str">
        <f t="shared" si="70"/>
        <v>–</v>
      </c>
      <c r="N113" s="46">
        <f t="shared" si="70"/>
        <v>0.56513091198204091</v>
      </c>
      <c r="O113" s="46">
        <f t="shared" si="70"/>
        <v>0.40765657164607205</v>
      </c>
      <c r="P113" s="46">
        <f t="shared" si="70"/>
        <v>0.78183143717623182</v>
      </c>
      <c r="Q113" s="46">
        <f t="shared" si="70"/>
        <v>0.76056299642700498</v>
      </c>
      <c r="R113" s="46">
        <f t="shared" si="70"/>
        <v>0.48002846897988066</v>
      </c>
      <c r="S113" s="46">
        <f t="shared" si="70"/>
        <v>0.31614783783298184</v>
      </c>
      <c r="T113" s="46">
        <f t="shared" si="70"/>
        <v>-1.6917216243781362E-2</v>
      </c>
      <c r="U113" s="46">
        <f t="shared" si="70"/>
        <v>-0.34708848968536432</v>
      </c>
      <c r="V113" s="46">
        <f t="shared" si="70"/>
        <v>0.20436295044709216</v>
      </c>
      <c r="W113" s="46">
        <f t="shared" si="70"/>
        <v>0.62671284364209467</v>
      </c>
      <c r="X113" s="46">
        <f t="shared" si="70"/>
        <v>8.8137993037363499E-2</v>
      </c>
      <c r="Y113" s="46">
        <f t="shared" si="70"/>
        <v>0.44608068547008678</v>
      </c>
      <c r="Z113" s="46">
        <f t="shared" si="70"/>
        <v>0.77524201015664418</v>
      </c>
      <c r="AA113" s="46">
        <f t="shared" si="70"/>
        <v>0.61784760326183952</v>
      </c>
      <c r="AB113" s="46">
        <f t="shared" si="70"/>
        <v>0.84949167546358673</v>
      </c>
      <c r="AC113" s="46">
        <f t="shared" si="70"/>
        <v>0.63443364924709622</v>
      </c>
      <c r="AD113" s="46">
        <f t="shared" si="70"/>
        <v>0.44182336237327385</v>
      </c>
      <c r="AE113" s="46">
        <f t="shared" si="70"/>
        <v>0.50564882884138496</v>
      </c>
      <c r="AF113" s="46">
        <f t="shared" si="70"/>
        <v>0.45594600937714214</v>
      </c>
      <c r="AG113" s="46">
        <f t="shared" si="70"/>
        <v>0.35924028255798279</v>
      </c>
      <c r="AH113" s="46">
        <f t="shared" si="70"/>
        <v>0.60617053199126669</v>
      </c>
      <c r="AI113" s="46">
        <f t="shared" si="70"/>
        <v>0.84046127736218179</v>
      </c>
      <c r="AJ113" s="46">
        <f t="shared" si="70"/>
        <v>0.57984225617726981</v>
      </c>
      <c r="AK113" s="46">
        <f t="shared" ref="AK113:AP113" si="71">IF(AND(ISNUMBER(AK97),ISNUMBER(AK$77)),AK97/AK$77*100,"–")</f>
        <v>-0.78014297662561649</v>
      </c>
      <c r="AL113" s="46">
        <f t="shared" si="71"/>
        <v>0.29146927077792734</v>
      </c>
      <c r="AM113" s="46">
        <f t="shared" si="71"/>
        <v>0.80542953337944379</v>
      </c>
      <c r="AN113" s="46">
        <f t="shared" si="71"/>
        <v>-0.20279766326939103</v>
      </c>
      <c r="AO113" s="46">
        <f t="shared" si="71"/>
        <v>0.13302139914558508</v>
      </c>
      <c r="AP113" s="46">
        <f t="shared" si="71"/>
        <v>0.54846862444208944</v>
      </c>
      <c r="AQ113" s="46">
        <f t="shared" ref="AQ113:AV113" si="72">IF(AND(ISNUMBER(AQ97),ISNUMBER(AQ$77)),AQ97/AQ$77*100,"–")</f>
        <v>0.33186043244337082</v>
      </c>
      <c r="AR113" s="46">
        <f t="shared" si="72"/>
        <v>0.22750034025792532</v>
      </c>
      <c r="AS113" s="46">
        <f t="shared" si="72"/>
        <v>0.52311196224819312</v>
      </c>
      <c r="AT113" s="46">
        <f t="shared" si="72"/>
        <v>0.50912032002865992</v>
      </c>
      <c r="AU113" s="46">
        <f t="shared" si="72"/>
        <v>0.16535433533929805</v>
      </c>
      <c r="AV113" s="46">
        <f t="shared" si="72"/>
        <v>-0.63407983529968603</v>
      </c>
      <c r="AW113" s="47">
        <f t="shared" ref="AW113:AX113" si="73">IF(AND(ISNUMBER(AW97),ISNUMBER(AW$77)),AW97/AW$77*100,"–")</f>
        <v>7.0332644130921371E-2</v>
      </c>
      <c r="AX113" s="47">
        <f t="shared" si="73"/>
        <v>0.25950016302186929</v>
      </c>
      <c r="AY113" s="47">
        <f t="shared" ref="AY113:AZ113" si="74">IF(AND(ISNUMBER(AY97),ISNUMBER(AY$77)),AY97/AY$77*100,"–")</f>
        <v>0.20459392495183631</v>
      </c>
      <c r="AZ113" s="47">
        <f t="shared" si="74"/>
        <v>0.17140261869056314</v>
      </c>
      <c r="BA113" s="47">
        <f t="shared" ref="BA113" si="75">IF(AND(ISNUMBER(BA97),ISNUMBER(BA$77)),BA97/BA$77*100,"–")</f>
        <v>0.16756204610599584</v>
      </c>
    </row>
    <row r="114" spans="1:53" s="42" customFormat="1" x14ac:dyDescent="0.2">
      <c r="A114" s="37" t="s">
        <v>442</v>
      </c>
      <c r="B114" s="37" t="s">
        <v>1725</v>
      </c>
      <c r="C114" s="37" t="s">
        <v>1462</v>
      </c>
      <c r="D114" s="38"/>
      <c r="E114" s="38"/>
      <c r="F114" s="39" t="s">
        <v>1726</v>
      </c>
      <c r="G114" s="12" t="s">
        <v>1132</v>
      </c>
      <c r="H114" s="46">
        <f t="shared" ref="H114:AJ114" si="76">IF(AND(ISNUMBER(H102),ISNUMBER(H$77)),H102/H$77*100,"–")</f>
        <v>23.032503108796174</v>
      </c>
      <c r="I114" s="46">
        <f t="shared" si="76"/>
        <v>23.985097150860636</v>
      </c>
      <c r="J114" s="46">
        <f t="shared" si="76"/>
        <v>23.888776309090819</v>
      </c>
      <c r="K114" s="46">
        <f t="shared" si="76"/>
        <v>23.702911637522224</v>
      </c>
      <c r="L114" s="46">
        <f t="shared" si="76"/>
        <v>25.223918467721358</v>
      </c>
      <c r="M114" s="46">
        <f t="shared" si="76"/>
        <v>25.663624637067191</v>
      </c>
      <c r="N114" s="46">
        <f t="shared" si="76"/>
        <v>23.096197407952712</v>
      </c>
      <c r="O114" s="46">
        <f t="shared" si="76"/>
        <v>22.318592562765367</v>
      </c>
      <c r="P114" s="46">
        <f t="shared" si="76"/>
        <v>22.044239084946081</v>
      </c>
      <c r="Q114" s="46">
        <f t="shared" si="76"/>
        <v>23.181458010037652</v>
      </c>
      <c r="R114" s="46">
        <f t="shared" si="76"/>
        <v>23.519671212236464</v>
      </c>
      <c r="S114" s="46">
        <f t="shared" si="76"/>
        <v>21.310739356480401</v>
      </c>
      <c r="T114" s="46">
        <f t="shared" si="76"/>
        <v>20.897959958996935</v>
      </c>
      <c r="U114" s="46">
        <f t="shared" si="76"/>
        <v>20.969240192079987</v>
      </c>
      <c r="V114" s="46">
        <f t="shared" si="76"/>
        <v>22.012222016423312</v>
      </c>
      <c r="W114" s="46">
        <f t="shared" si="76"/>
        <v>23.402264298551234</v>
      </c>
      <c r="X114" s="46">
        <f t="shared" si="76"/>
        <v>23.772929822110118</v>
      </c>
      <c r="Y114" s="46">
        <f t="shared" si="76"/>
        <v>25.231366100325175</v>
      </c>
      <c r="Z114" s="46">
        <f t="shared" si="76"/>
        <v>25.326009563515122</v>
      </c>
      <c r="AA114" s="46">
        <f t="shared" si="76"/>
        <v>25.224302459704951</v>
      </c>
      <c r="AB114" s="46">
        <f t="shared" si="76"/>
        <v>27.847981606628792</v>
      </c>
      <c r="AC114" s="46">
        <f t="shared" si="76"/>
        <v>28.12506661399048</v>
      </c>
      <c r="AD114" s="46">
        <f t="shared" si="76"/>
        <v>27.679365205213802</v>
      </c>
      <c r="AE114" s="46">
        <f t="shared" si="76"/>
        <v>27.120559733042771</v>
      </c>
      <c r="AF114" s="46">
        <f t="shared" si="76"/>
        <v>28.036087936508054</v>
      </c>
      <c r="AG114" s="46">
        <f t="shared" si="76"/>
        <v>29.320407598618655</v>
      </c>
      <c r="AH114" s="46">
        <f t="shared" si="76"/>
        <v>31.489902748972938</v>
      </c>
      <c r="AI114" s="46">
        <f t="shared" si="76"/>
        <v>31.772852532813385</v>
      </c>
      <c r="AJ114" s="46">
        <f t="shared" si="76"/>
        <v>32.435331378886467</v>
      </c>
      <c r="AK114" s="46">
        <f t="shared" ref="AK114:AP114" si="77">IF(AND(ISNUMBER(AK102),ISNUMBER(AK$77)),AK102/AK$77*100,"–")</f>
        <v>28.887655467970781</v>
      </c>
      <c r="AL114" s="46">
        <f t="shared" si="77"/>
        <v>31.724928820488035</v>
      </c>
      <c r="AM114" s="46">
        <f t="shared" si="77"/>
        <v>33.9972808432452</v>
      </c>
      <c r="AN114" s="46">
        <f t="shared" si="77"/>
        <v>34.761287988173173</v>
      </c>
      <c r="AO114" s="46">
        <f t="shared" si="77"/>
        <v>34.63546236736471</v>
      </c>
      <c r="AP114" s="46">
        <f t="shared" si="77"/>
        <v>34.395115505665466</v>
      </c>
      <c r="AQ114" s="46">
        <f t="shared" ref="AQ114:AV114" si="78">IF(AND(ISNUMBER(AQ102),ISNUMBER(AQ$77)),AQ102/AQ$77*100,"–")</f>
        <v>34.667731124548872</v>
      </c>
      <c r="AR114" s="46">
        <f t="shared" si="78"/>
        <v>34.731622777794882</v>
      </c>
      <c r="AS114" s="46">
        <f t="shared" si="78"/>
        <v>36.233161743000807</v>
      </c>
      <c r="AT114" s="46">
        <f t="shared" si="78"/>
        <v>36.800613127856593</v>
      </c>
      <c r="AU114" s="46">
        <f t="shared" si="78"/>
        <v>36.691129591000468</v>
      </c>
      <c r="AV114" s="46">
        <f t="shared" si="78"/>
        <v>33.367766694879919</v>
      </c>
      <c r="AW114" s="47">
        <f t="shared" ref="AW114:AX114" si="79">IF(AND(ISNUMBER(AW102),ISNUMBER(AW$77)),AW102/AW$77*100,"–")</f>
        <v>36.694776825417655</v>
      </c>
      <c r="AX114" s="47">
        <f t="shared" si="79"/>
        <v>37.069382055623876</v>
      </c>
      <c r="AY114" s="47">
        <f t="shared" ref="AY114:AZ114" si="80">IF(AND(ISNUMBER(AY102),ISNUMBER(AY$77)),AY102/AY$77*100,"–")</f>
        <v>37.461608096347923</v>
      </c>
      <c r="AZ114" s="47">
        <f t="shared" si="80"/>
        <v>37.144850451135802</v>
      </c>
      <c r="BA114" s="47">
        <f t="shared" ref="BA114" si="81">IF(AND(ISNUMBER(BA102),ISNUMBER(BA$77)),BA102/BA$77*100,"–")</f>
        <v>37.270886880969314</v>
      </c>
    </row>
    <row r="115" spans="1:53" s="42" customFormat="1" x14ac:dyDescent="0.2">
      <c r="A115" s="37" t="s">
        <v>442</v>
      </c>
      <c r="B115" s="37" t="s">
        <v>1727</v>
      </c>
      <c r="C115" s="37" t="s">
        <v>1463</v>
      </c>
      <c r="D115" s="38"/>
      <c r="E115" s="38"/>
      <c r="F115" s="39" t="s">
        <v>1728</v>
      </c>
      <c r="G115" s="12" t="s">
        <v>1133</v>
      </c>
      <c r="H115" s="46">
        <f>IF(AND(ISNUMBER(H107),ISNUMBER(H$77)),H107/H$77*100,"–")</f>
        <v>23.499191299953718</v>
      </c>
      <c r="I115" s="46">
        <f t="shared" ref="I115:X116" si="82">IF(AND(ISNUMBER(I107),ISNUMBER(I$77)),I107/I$77*100,"–")</f>
        <v>23.766955508586644</v>
      </c>
      <c r="J115" s="46">
        <f t="shared" si="82"/>
        <v>23.518182650232522</v>
      </c>
      <c r="K115" s="46">
        <f t="shared" si="82"/>
        <v>22.976318702489227</v>
      </c>
      <c r="L115" s="46">
        <f t="shared" si="82"/>
        <v>24.550137585660636</v>
      </c>
      <c r="M115" s="46">
        <f t="shared" si="82"/>
        <v>24.502987371436529</v>
      </c>
      <c r="N115" s="46">
        <f t="shared" si="82"/>
        <v>21.468045826084516</v>
      </c>
      <c r="O115" s="46">
        <f t="shared" si="82"/>
        <v>21.217242452823815</v>
      </c>
      <c r="P115" s="46">
        <f t="shared" si="82"/>
        <v>21.425252964261485</v>
      </c>
      <c r="Q115" s="46">
        <f t="shared" si="82"/>
        <v>22.672800392999548</v>
      </c>
      <c r="R115" s="46">
        <f t="shared" si="82"/>
        <v>22.350462254098623</v>
      </c>
      <c r="S115" s="46">
        <f t="shared" si="82"/>
        <v>21.556308326521663</v>
      </c>
      <c r="T115" s="46">
        <f t="shared" si="82"/>
        <v>21.014536576522822</v>
      </c>
      <c r="U115" s="46">
        <f t="shared" si="82"/>
        <v>20.019886783772783</v>
      </c>
      <c r="V115" s="46">
        <f t="shared" si="82"/>
        <v>20.948140808031322</v>
      </c>
      <c r="W115" s="46">
        <f t="shared" si="82"/>
        <v>22.109600561102638</v>
      </c>
      <c r="X115" s="46">
        <f t="shared" si="82"/>
        <v>22.169879659332793</v>
      </c>
      <c r="Y115" s="46">
        <f t="shared" ref="Y115:AE116" si="83">IF(AND(ISNUMBER(Y107),ISNUMBER(Y$77)),Y107/Y$77*100,"–")</f>
        <v>23.360207252766678</v>
      </c>
      <c r="Z115" s="46">
        <f t="shared" si="83"/>
        <v>23.885816705150596</v>
      </c>
      <c r="AA115" s="46">
        <f t="shared" si="83"/>
        <v>24.537239424377088</v>
      </c>
      <c r="AB115" s="46">
        <f t="shared" si="83"/>
        <v>27.832973587185624</v>
      </c>
      <c r="AC115" s="46">
        <f t="shared" si="83"/>
        <v>27.611774900945935</v>
      </c>
      <c r="AD115" s="46">
        <f t="shared" si="83"/>
        <v>26.460483200609374</v>
      </c>
      <c r="AE115" s="46">
        <f t="shared" si="83"/>
        <v>26.092396572023592</v>
      </c>
      <c r="AF115" s="46">
        <f t="shared" ref="AF115:AJ116" si="84">IF(AND(ISNUMBER(AF107),ISNUMBER(AF$77)),AF107/AF$77*100,"–")</f>
        <v>26.794351780033676</v>
      </c>
      <c r="AG115" s="46">
        <f t="shared" si="84"/>
        <v>28.420656917872044</v>
      </c>
      <c r="AH115" s="46">
        <f t="shared" si="84"/>
        <v>30.660385767617665</v>
      </c>
      <c r="AI115" s="46">
        <f t="shared" si="84"/>
        <v>30.506805259404395</v>
      </c>
      <c r="AJ115" s="46">
        <f t="shared" si="84"/>
        <v>31.544905759875384</v>
      </c>
      <c r="AK115" s="46">
        <f t="shared" ref="AK115:AM116" si="85">IF(AND(ISNUMBER(AK107),ISNUMBER(AK$77)),AK107/AK$77*100,"–")</f>
        <v>27.990784831080855</v>
      </c>
      <c r="AL115" s="46">
        <f t="shared" si="85"/>
        <v>31.22536982442492</v>
      </c>
      <c r="AM115" s="46">
        <f t="shared" si="85"/>
        <v>33.407885556912518</v>
      </c>
      <c r="AN115" s="46">
        <f t="shared" ref="AN115:AP116" si="86">IF(AND(ISNUMBER(AN107),ISNUMBER(AN$77)),AN107/AN$77*100,"–")</f>
        <v>33.197518988160851</v>
      </c>
      <c r="AO115" s="46">
        <f t="shared" si="86"/>
        <v>32.879390697696806</v>
      </c>
      <c r="AP115" s="46">
        <f t="shared" si="86"/>
        <v>32.384700504600858</v>
      </c>
      <c r="AQ115" s="46">
        <f t="shared" ref="AQ115:AS116" si="87">IF(AND(ISNUMBER(AQ107),ISNUMBER(AQ$77)),AQ107/AQ$77*100,"–")</f>
        <v>32.287360218800721</v>
      </c>
      <c r="AR115" s="46">
        <f t="shared" si="87"/>
        <v>32.357093392379483</v>
      </c>
      <c r="AS115" s="46">
        <f t="shared" si="87"/>
        <v>33.952733276144997</v>
      </c>
      <c r="AT115" s="46">
        <f t="shared" ref="AT115:AV116" si="88">IF(AND(ISNUMBER(AT107),ISNUMBER(AT$77)),AT107/AT$77*100,"–")</f>
        <v>34.795041559879124</v>
      </c>
      <c r="AU115" s="46">
        <f t="shared" si="88"/>
        <v>34.67095611626376</v>
      </c>
      <c r="AV115" s="46">
        <f t="shared" si="88"/>
        <v>31.399651333059957</v>
      </c>
      <c r="AW115" s="47">
        <f t="shared" ref="AW115:AX115" si="89">IF(AND(ISNUMBER(AW107),ISNUMBER(AW$77)),AW107/AW$77*100,"–")</f>
        <v>34.944861115587159</v>
      </c>
      <c r="AX115" s="47">
        <f t="shared" si="89"/>
        <v>35.390108186254032</v>
      </c>
      <c r="AY115" s="47">
        <f t="shared" ref="AY115:AZ115" si="90">IF(AND(ISNUMBER(AY107),ISNUMBER(AY$77)),AY107/AY$77*100,"–")</f>
        <v>35.788233097116994</v>
      </c>
      <c r="AZ115" s="47">
        <f t="shared" si="90"/>
        <v>35.363491782021498</v>
      </c>
      <c r="BA115" s="47">
        <f t="shared" ref="BA115" si="91">IF(AND(ISNUMBER(BA107),ISNUMBER(BA$77)),BA107/BA$77*100,"–")</f>
        <v>35.392275249258446</v>
      </c>
    </row>
    <row r="116" spans="1:53" s="42" customFormat="1" x14ac:dyDescent="0.2">
      <c r="A116" s="37" t="s">
        <v>442</v>
      </c>
      <c r="B116" s="37" t="s">
        <v>1729</v>
      </c>
      <c r="C116" s="37"/>
      <c r="D116" s="38"/>
      <c r="E116" s="38"/>
      <c r="F116" s="39" t="s">
        <v>1730</v>
      </c>
      <c r="G116" s="12" t="s">
        <v>1134</v>
      </c>
      <c r="H116" s="46" t="str">
        <f>IF(AND(ISNUMBER(H108),ISNUMBER(H$77)),H108/H$77*100,"–")</f>
        <v>–</v>
      </c>
      <c r="I116" s="46" t="str">
        <f t="shared" si="82"/>
        <v>–</v>
      </c>
      <c r="J116" s="46" t="str">
        <f t="shared" si="82"/>
        <v>–</v>
      </c>
      <c r="K116" s="46" t="str">
        <f t="shared" si="82"/>
        <v>–</v>
      </c>
      <c r="L116" s="46" t="str">
        <f t="shared" si="82"/>
        <v>–</v>
      </c>
      <c r="M116" s="46" t="str">
        <f t="shared" si="82"/>
        <v>–</v>
      </c>
      <c r="N116" s="46">
        <f t="shared" si="82"/>
        <v>98.371848418131819</v>
      </c>
      <c r="O116" s="46">
        <f t="shared" si="82"/>
        <v>98.898649890058451</v>
      </c>
      <c r="P116" s="46">
        <f t="shared" si="82"/>
        <v>99.38101387931539</v>
      </c>
      <c r="Q116" s="46">
        <f t="shared" si="82"/>
        <v>99.491342382961918</v>
      </c>
      <c r="R116" s="46">
        <f t="shared" si="82"/>
        <v>98.83079104186217</v>
      </c>
      <c r="S116" s="46">
        <f t="shared" si="82"/>
        <v>100.24556897004126</v>
      </c>
      <c r="T116" s="46">
        <f t="shared" si="82"/>
        <v>100.11657661752587</v>
      </c>
      <c r="U116" s="46">
        <f t="shared" si="82"/>
        <v>99.050646591692797</v>
      </c>
      <c r="V116" s="46">
        <f t="shared" si="82"/>
        <v>98.935918791608017</v>
      </c>
      <c r="W116" s="46">
        <f t="shared" si="82"/>
        <v>98.707336262551408</v>
      </c>
      <c r="X116" s="46">
        <f t="shared" si="82"/>
        <v>98.396949837222678</v>
      </c>
      <c r="Y116" s="46">
        <f t="shared" si="83"/>
        <v>98.128841152441495</v>
      </c>
      <c r="Z116" s="46">
        <f t="shared" si="83"/>
        <v>98.559807141635474</v>
      </c>
      <c r="AA116" s="46">
        <f t="shared" si="83"/>
        <v>99.312936964672147</v>
      </c>
      <c r="AB116" s="46">
        <f t="shared" si="83"/>
        <v>99.984991980556842</v>
      </c>
      <c r="AC116" s="46">
        <f t="shared" si="83"/>
        <v>99.486708286955448</v>
      </c>
      <c r="AD116" s="46">
        <f t="shared" si="83"/>
        <v>98.781117995395562</v>
      </c>
      <c r="AE116" s="46">
        <f t="shared" si="83"/>
        <v>98.971836838980835</v>
      </c>
      <c r="AF116" s="46">
        <f t="shared" si="84"/>
        <v>98.758263843525611</v>
      </c>
      <c r="AG116" s="46">
        <f t="shared" si="84"/>
        <v>99.100249319253379</v>
      </c>
      <c r="AH116" s="46">
        <f t="shared" si="84"/>
        <v>99.170483018644717</v>
      </c>
      <c r="AI116" s="46">
        <f t="shared" si="84"/>
        <v>98.733952726590999</v>
      </c>
      <c r="AJ116" s="46">
        <f t="shared" si="84"/>
        <v>99.109574380988903</v>
      </c>
      <c r="AK116" s="46">
        <f t="shared" si="85"/>
        <v>99.103129363110071</v>
      </c>
      <c r="AL116" s="46">
        <f t="shared" si="85"/>
        <v>99.500441003936899</v>
      </c>
      <c r="AM116" s="46">
        <f t="shared" si="85"/>
        <v>99.410604713667311</v>
      </c>
      <c r="AN116" s="46">
        <f t="shared" si="86"/>
        <v>98.436230999987657</v>
      </c>
      <c r="AO116" s="46">
        <f t="shared" si="86"/>
        <v>98.243928330332082</v>
      </c>
      <c r="AP116" s="46">
        <f t="shared" si="86"/>
        <v>97.989584998935385</v>
      </c>
      <c r="AQ116" s="46">
        <f t="shared" si="87"/>
        <v>97.619629094251863</v>
      </c>
      <c r="AR116" s="46">
        <f t="shared" si="87"/>
        <v>97.625470614584586</v>
      </c>
      <c r="AS116" s="46">
        <f t="shared" si="87"/>
        <v>97.719571533144205</v>
      </c>
      <c r="AT116" s="46">
        <f t="shared" si="88"/>
        <v>97.994428432022531</v>
      </c>
      <c r="AU116" s="46">
        <f t="shared" si="88"/>
        <v>97.979826525263306</v>
      </c>
      <c r="AV116" s="46">
        <f t="shared" si="88"/>
        <v>98.031884638180045</v>
      </c>
      <c r="AW116" s="47">
        <f t="shared" ref="AW116:AX116" si="92">IF(AND(ISNUMBER(AW108),ISNUMBER(AW$77)),AW108/AW$77*100,"–")</f>
        <v>98.250084290169497</v>
      </c>
      <c r="AX116" s="47">
        <f t="shared" si="92"/>
        <v>98.320726130630149</v>
      </c>
      <c r="AY116" s="47">
        <f t="shared" ref="AY116:AZ116" si="93">IF(AND(ISNUMBER(AY108),ISNUMBER(AY$77)),AY108/AY$77*100,"–")</f>
        <v>98.326625000769056</v>
      </c>
      <c r="AZ116" s="47">
        <f t="shared" si="93"/>
        <v>98.218641330885703</v>
      </c>
      <c r="BA116" s="47">
        <f t="shared" ref="BA116" si="94">IF(AND(ISNUMBER(BA108),ISNUMBER(BA$77)),BA108/BA$77*100,"–")</f>
        <v>98.121388368289132</v>
      </c>
    </row>
    <row r="117" spans="1:53" s="42" customFormat="1" x14ac:dyDescent="0.2">
      <c r="A117" s="37"/>
      <c r="B117" s="37"/>
      <c r="C117" s="37"/>
      <c r="D117" s="38"/>
      <c r="E117" s="38"/>
      <c r="F117" s="39" t="s">
        <v>1731</v>
      </c>
      <c r="G117" s="18"/>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c r="AE117" s="27"/>
      <c r="AF117" s="27"/>
      <c r="AG117" s="27"/>
      <c r="AH117" s="27"/>
      <c r="AI117" s="28"/>
      <c r="AJ117" s="28"/>
      <c r="AK117" s="28"/>
      <c r="AL117" s="28"/>
      <c r="AM117" s="28"/>
      <c r="AN117" s="28"/>
      <c r="AO117" s="28"/>
      <c r="AP117" s="28"/>
      <c r="AQ117" s="28"/>
      <c r="AR117" s="28"/>
      <c r="AS117" s="28"/>
      <c r="AT117" s="28"/>
      <c r="AU117" s="28"/>
      <c r="AV117" s="28"/>
      <c r="AW117" s="28"/>
      <c r="AX117" s="28"/>
      <c r="AY117" s="28"/>
      <c r="AZ117" s="28"/>
      <c r="BA117" s="28"/>
    </row>
    <row r="118" spans="1:53" s="42" customFormat="1" x14ac:dyDescent="0.2">
      <c r="A118" s="37" t="s">
        <v>442</v>
      </c>
      <c r="B118" s="37" t="s">
        <v>1739</v>
      </c>
      <c r="C118" s="37"/>
      <c r="D118" s="38" t="s">
        <v>1651</v>
      </c>
      <c r="E118" s="38" t="s">
        <v>1546</v>
      </c>
      <c r="F118" s="39" t="s">
        <v>1740</v>
      </c>
      <c r="G118" s="12" t="s">
        <v>1135</v>
      </c>
      <c r="H118" s="27" t="s">
        <v>1536</v>
      </c>
      <c r="I118" s="27" t="s">
        <v>1536</v>
      </c>
      <c r="J118" s="27" t="s">
        <v>1536</v>
      </c>
      <c r="K118" s="27" t="s">
        <v>1536</v>
      </c>
      <c r="L118" s="27" t="s">
        <v>1536</v>
      </c>
      <c r="M118" s="27" t="s">
        <v>1536</v>
      </c>
      <c r="N118" s="27" t="s">
        <v>1536</v>
      </c>
      <c r="O118" s="27" t="s">
        <v>1536</v>
      </c>
      <c r="P118" s="27" t="s">
        <v>1536</v>
      </c>
      <c r="Q118" s="27" t="s">
        <v>1536</v>
      </c>
      <c r="R118" s="27" t="s">
        <v>1536</v>
      </c>
      <c r="S118" s="27" t="s">
        <v>1536</v>
      </c>
      <c r="T118" s="27" t="s">
        <v>1536</v>
      </c>
      <c r="U118" s="27" t="s">
        <v>1536</v>
      </c>
      <c r="V118" s="27" t="s">
        <v>1536</v>
      </c>
      <c r="W118" s="27" t="s">
        <v>1536</v>
      </c>
      <c r="X118" s="27" t="s">
        <v>1536</v>
      </c>
      <c r="Y118" s="27" t="s">
        <v>1536</v>
      </c>
      <c r="Z118" s="27" t="s">
        <v>1536</v>
      </c>
      <c r="AA118" s="27" t="s">
        <v>1536</v>
      </c>
      <c r="AB118" s="27" t="s">
        <v>1536</v>
      </c>
      <c r="AC118" s="27" t="s">
        <v>1536</v>
      </c>
      <c r="AD118" s="27" t="s">
        <v>1536</v>
      </c>
      <c r="AE118" s="27" t="s">
        <v>1536</v>
      </c>
      <c r="AF118" s="27" t="s">
        <v>1536</v>
      </c>
      <c r="AG118" s="27" t="s">
        <v>1536</v>
      </c>
      <c r="AH118" s="27" t="s">
        <v>1536</v>
      </c>
      <c r="AI118" s="27" t="s">
        <v>1536</v>
      </c>
      <c r="AJ118" s="27" t="s">
        <v>1536</v>
      </c>
      <c r="AK118" s="27" t="s">
        <v>1536</v>
      </c>
      <c r="AL118" s="27" t="s">
        <v>1536</v>
      </c>
      <c r="AM118" s="27" t="s">
        <v>1536</v>
      </c>
      <c r="AN118" s="27" t="s">
        <v>1536</v>
      </c>
      <c r="AO118" s="27" t="s">
        <v>1536</v>
      </c>
      <c r="AP118" s="27" t="s">
        <v>1536</v>
      </c>
      <c r="AQ118" s="27" t="s">
        <v>1536</v>
      </c>
      <c r="AR118" s="27" t="s">
        <v>1536</v>
      </c>
      <c r="AS118" s="27" t="s">
        <v>1536</v>
      </c>
      <c r="AT118" s="27" t="s">
        <v>1536</v>
      </c>
      <c r="AU118" s="27" t="s">
        <v>1536</v>
      </c>
      <c r="AV118" s="27" t="s">
        <v>1536</v>
      </c>
      <c r="AW118" s="28" t="s">
        <v>1536</v>
      </c>
      <c r="AX118" s="28" t="s">
        <v>1536</v>
      </c>
      <c r="AY118" s="28" t="s">
        <v>1536</v>
      </c>
      <c r="AZ118" s="28" t="s">
        <v>1536</v>
      </c>
      <c r="BA118" s="28" t="s">
        <v>1536</v>
      </c>
    </row>
    <row r="119" spans="1:53" s="42" customFormat="1" x14ac:dyDescent="0.2">
      <c r="A119" s="37" t="s">
        <v>442</v>
      </c>
      <c r="B119" s="37" t="s">
        <v>1748</v>
      </c>
      <c r="C119" s="37"/>
      <c r="D119" s="38" t="s">
        <v>1651</v>
      </c>
      <c r="E119" s="38" t="s">
        <v>1546</v>
      </c>
      <c r="F119" s="39" t="s">
        <v>1749</v>
      </c>
      <c r="G119" s="12" t="s">
        <v>1136</v>
      </c>
      <c r="H119" s="27" t="s">
        <v>1536</v>
      </c>
      <c r="I119" s="27" t="s">
        <v>1536</v>
      </c>
      <c r="J119" s="27" t="s">
        <v>1536</v>
      </c>
      <c r="K119" s="27" t="s">
        <v>1536</v>
      </c>
      <c r="L119" s="27" t="s">
        <v>1536</v>
      </c>
      <c r="M119" s="27" t="s">
        <v>1536</v>
      </c>
      <c r="N119" s="27" t="s">
        <v>1536</v>
      </c>
      <c r="O119" s="27" t="s">
        <v>1536</v>
      </c>
      <c r="P119" s="27" t="s">
        <v>1536</v>
      </c>
      <c r="Q119" s="27" t="s">
        <v>1536</v>
      </c>
      <c r="R119" s="27" t="s">
        <v>1536</v>
      </c>
      <c r="S119" s="27" t="s">
        <v>1536</v>
      </c>
      <c r="T119" s="27" t="s">
        <v>1536</v>
      </c>
      <c r="U119" s="27" t="s">
        <v>1536</v>
      </c>
      <c r="V119" s="27" t="s">
        <v>1536</v>
      </c>
      <c r="W119" s="27" t="s">
        <v>1536</v>
      </c>
      <c r="X119" s="27" t="s">
        <v>1536</v>
      </c>
      <c r="Y119" s="27" t="s">
        <v>1536</v>
      </c>
      <c r="Z119" s="27" t="s">
        <v>1536</v>
      </c>
      <c r="AA119" s="27" t="s">
        <v>1536</v>
      </c>
      <c r="AB119" s="27" t="s">
        <v>1536</v>
      </c>
      <c r="AC119" s="27" t="s">
        <v>1536</v>
      </c>
      <c r="AD119" s="27" t="s">
        <v>1536</v>
      </c>
      <c r="AE119" s="27" t="s">
        <v>1536</v>
      </c>
      <c r="AF119" s="27" t="s">
        <v>1536</v>
      </c>
      <c r="AG119" s="27" t="s">
        <v>1536</v>
      </c>
      <c r="AH119" s="27" t="s">
        <v>1536</v>
      </c>
      <c r="AI119" s="27" t="s">
        <v>1536</v>
      </c>
      <c r="AJ119" s="27" t="s">
        <v>1536</v>
      </c>
      <c r="AK119" s="27" t="s">
        <v>1536</v>
      </c>
      <c r="AL119" s="27" t="s">
        <v>1536</v>
      </c>
      <c r="AM119" s="27" t="s">
        <v>1536</v>
      </c>
      <c r="AN119" s="27" t="s">
        <v>1536</v>
      </c>
      <c r="AO119" s="27" t="s">
        <v>1536</v>
      </c>
      <c r="AP119" s="27" t="s">
        <v>1536</v>
      </c>
      <c r="AQ119" s="27" t="s">
        <v>1536</v>
      </c>
      <c r="AR119" s="27" t="s">
        <v>1536</v>
      </c>
      <c r="AS119" s="27" t="s">
        <v>1536</v>
      </c>
      <c r="AT119" s="27" t="s">
        <v>1536</v>
      </c>
      <c r="AU119" s="27" t="s">
        <v>1536</v>
      </c>
      <c r="AV119" s="27" t="s">
        <v>1536</v>
      </c>
      <c r="AW119" s="28" t="s">
        <v>1536</v>
      </c>
      <c r="AX119" s="28" t="s">
        <v>1536</v>
      </c>
      <c r="AY119" s="28" t="s">
        <v>1536</v>
      </c>
      <c r="AZ119" s="28" t="s">
        <v>1536</v>
      </c>
      <c r="BA119" s="28" t="s">
        <v>1536</v>
      </c>
    </row>
    <row r="120" spans="1:53" s="42" customFormat="1" x14ac:dyDescent="0.2">
      <c r="A120" s="37" t="s">
        <v>442</v>
      </c>
      <c r="B120" s="37" t="s">
        <v>1750</v>
      </c>
      <c r="C120" s="37"/>
      <c r="D120" s="38" t="s">
        <v>1651</v>
      </c>
      <c r="E120" s="38" t="s">
        <v>1546</v>
      </c>
      <c r="F120" s="39" t="s">
        <v>1751</v>
      </c>
      <c r="G120" s="12" t="s">
        <v>1137</v>
      </c>
      <c r="H120" s="27" t="s">
        <v>1536</v>
      </c>
      <c r="I120" s="27" t="s">
        <v>1536</v>
      </c>
      <c r="J120" s="27" t="s">
        <v>1536</v>
      </c>
      <c r="K120" s="27" t="s">
        <v>1536</v>
      </c>
      <c r="L120" s="27" t="s">
        <v>1536</v>
      </c>
      <c r="M120" s="27" t="s">
        <v>1536</v>
      </c>
      <c r="N120" s="27" t="s">
        <v>1536</v>
      </c>
      <c r="O120" s="27" t="s">
        <v>1536</v>
      </c>
      <c r="P120" s="27" t="s">
        <v>1536</v>
      </c>
      <c r="Q120" s="27" t="s">
        <v>1536</v>
      </c>
      <c r="R120" s="27" t="s">
        <v>1536</v>
      </c>
      <c r="S120" s="27" t="s">
        <v>1536</v>
      </c>
      <c r="T120" s="27" t="s">
        <v>1536</v>
      </c>
      <c r="U120" s="27" t="s">
        <v>1536</v>
      </c>
      <c r="V120" s="27" t="s">
        <v>1536</v>
      </c>
      <c r="W120" s="27" t="s">
        <v>1536</v>
      </c>
      <c r="X120" s="27" t="s">
        <v>1536</v>
      </c>
      <c r="Y120" s="27" t="s">
        <v>1536</v>
      </c>
      <c r="Z120" s="27" t="s">
        <v>1536</v>
      </c>
      <c r="AA120" s="27" t="s">
        <v>1536</v>
      </c>
      <c r="AB120" s="27" t="s">
        <v>1536</v>
      </c>
      <c r="AC120" s="27" t="s">
        <v>1536</v>
      </c>
      <c r="AD120" s="27" t="s">
        <v>1536</v>
      </c>
      <c r="AE120" s="27" t="s">
        <v>1536</v>
      </c>
      <c r="AF120" s="27" t="s">
        <v>1536</v>
      </c>
      <c r="AG120" s="27" t="s">
        <v>1536</v>
      </c>
      <c r="AH120" s="27" t="s">
        <v>1536</v>
      </c>
      <c r="AI120" s="27" t="s">
        <v>1536</v>
      </c>
      <c r="AJ120" s="27" t="s">
        <v>1536</v>
      </c>
      <c r="AK120" s="27" t="s">
        <v>1536</v>
      </c>
      <c r="AL120" s="27" t="s">
        <v>1536</v>
      </c>
      <c r="AM120" s="27" t="s">
        <v>1536</v>
      </c>
      <c r="AN120" s="27" t="s">
        <v>1536</v>
      </c>
      <c r="AO120" s="27" t="s">
        <v>1536</v>
      </c>
      <c r="AP120" s="27" t="s">
        <v>1536</v>
      </c>
      <c r="AQ120" s="27" t="s">
        <v>1536</v>
      </c>
      <c r="AR120" s="27" t="s">
        <v>1536</v>
      </c>
      <c r="AS120" s="27" t="s">
        <v>1536</v>
      </c>
      <c r="AT120" s="27" t="s">
        <v>1536</v>
      </c>
      <c r="AU120" s="27" t="s">
        <v>1536</v>
      </c>
      <c r="AV120" s="27" t="s">
        <v>1536</v>
      </c>
      <c r="AW120" s="28" t="s">
        <v>1536</v>
      </c>
      <c r="AX120" s="28" t="s">
        <v>1536</v>
      </c>
      <c r="AY120" s="28" t="s">
        <v>1536</v>
      </c>
      <c r="AZ120" s="28" t="s">
        <v>1536</v>
      </c>
      <c r="BA120" s="28" t="s">
        <v>1536</v>
      </c>
    </row>
    <row r="121" spans="1:53" s="42" customFormat="1" x14ac:dyDescent="0.2">
      <c r="A121" s="37" t="s">
        <v>442</v>
      </c>
      <c r="B121" s="37" t="s">
        <v>1752</v>
      </c>
      <c r="C121" s="37"/>
      <c r="D121" s="38" t="s">
        <v>1651</v>
      </c>
      <c r="E121" s="38" t="s">
        <v>1546</v>
      </c>
      <c r="F121" s="39" t="s">
        <v>1753</v>
      </c>
      <c r="G121" s="12" t="s">
        <v>1138</v>
      </c>
      <c r="H121" s="27" t="s">
        <v>1536</v>
      </c>
      <c r="I121" s="27" t="s">
        <v>1536</v>
      </c>
      <c r="J121" s="27" t="s">
        <v>1536</v>
      </c>
      <c r="K121" s="27" t="s">
        <v>1536</v>
      </c>
      <c r="L121" s="27" t="s">
        <v>1536</v>
      </c>
      <c r="M121" s="27" t="s">
        <v>1536</v>
      </c>
      <c r="N121" s="27" t="s">
        <v>1536</v>
      </c>
      <c r="O121" s="27" t="s">
        <v>1536</v>
      </c>
      <c r="P121" s="27" t="s">
        <v>1536</v>
      </c>
      <c r="Q121" s="27" t="s">
        <v>1536</v>
      </c>
      <c r="R121" s="27" t="s">
        <v>1536</v>
      </c>
      <c r="S121" s="27" t="s">
        <v>1536</v>
      </c>
      <c r="T121" s="27" t="s">
        <v>1536</v>
      </c>
      <c r="U121" s="27" t="s">
        <v>1536</v>
      </c>
      <c r="V121" s="27" t="s">
        <v>1536</v>
      </c>
      <c r="W121" s="27" t="s">
        <v>1536</v>
      </c>
      <c r="X121" s="27" t="s">
        <v>1536</v>
      </c>
      <c r="Y121" s="27" t="s">
        <v>1536</v>
      </c>
      <c r="Z121" s="27" t="s">
        <v>1536</v>
      </c>
      <c r="AA121" s="27" t="s">
        <v>1536</v>
      </c>
      <c r="AB121" s="27" t="s">
        <v>1536</v>
      </c>
      <c r="AC121" s="27" t="s">
        <v>1536</v>
      </c>
      <c r="AD121" s="27" t="s">
        <v>1536</v>
      </c>
      <c r="AE121" s="27" t="s">
        <v>1536</v>
      </c>
      <c r="AF121" s="27" t="s">
        <v>1536</v>
      </c>
      <c r="AG121" s="27" t="s">
        <v>1536</v>
      </c>
      <c r="AH121" s="27" t="s">
        <v>1536</v>
      </c>
      <c r="AI121" s="27" t="s">
        <v>1536</v>
      </c>
      <c r="AJ121" s="27" t="s">
        <v>1536</v>
      </c>
      <c r="AK121" s="27" t="s">
        <v>1536</v>
      </c>
      <c r="AL121" s="27" t="s">
        <v>1536</v>
      </c>
      <c r="AM121" s="27" t="s">
        <v>1536</v>
      </c>
      <c r="AN121" s="27" t="s">
        <v>1536</v>
      </c>
      <c r="AO121" s="27" t="s">
        <v>1536</v>
      </c>
      <c r="AP121" s="27" t="s">
        <v>1536</v>
      </c>
      <c r="AQ121" s="27" t="s">
        <v>1536</v>
      </c>
      <c r="AR121" s="27" t="s">
        <v>1536</v>
      </c>
      <c r="AS121" s="27" t="s">
        <v>1536</v>
      </c>
      <c r="AT121" s="27" t="s">
        <v>1536</v>
      </c>
      <c r="AU121" s="27" t="s">
        <v>1536</v>
      </c>
      <c r="AV121" s="27" t="s">
        <v>1536</v>
      </c>
      <c r="AW121" s="28" t="s">
        <v>1536</v>
      </c>
      <c r="AX121" s="28" t="s">
        <v>1536</v>
      </c>
      <c r="AY121" s="28" t="s">
        <v>1536</v>
      </c>
      <c r="AZ121" s="28" t="s">
        <v>1536</v>
      </c>
      <c r="BA121" s="28" t="s">
        <v>1536</v>
      </c>
    </row>
    <row r="122" spans="1:53" s="42" customFormat="1" x14ac:dyDescent="0.2">
      <c r="A122" s="37" t="s">
        <v>442</v>
      </c>
      <c r="B122" s="37" t="s">
        <v>1754</v>
      </c>
      <c r="C122" s="37"/>
      <c r="D122" s="38" t="s">
        <v>1651</v>
      </c>
      <c r="E122" s="38" t="s">
        <v>1546</v>
      </c>
      <c r="F122" s="39" t="s">
        <v>1755</v>
      </c>
      <c r="G122" s="12" t="s">
        <v>1139</v>
      </c>
      <c r="H122" s="27" t="s">
        <v>1536</v>
      </c>
      <c r="I122" s="27" t="s">
        <v>1536</v>
      </c>
      <c r="J122" s="27" t="s">
        <v>1536</v>
      </c>
      <c r="K122" s="27" t="s">
        <v>1536</v>
      </c>
      <c r="L122" s="27" t="s">
        <v>1536</v>
      </c>
      <c r="M122" s="27" t="s">
        <v>1536</v>
      </c>
      <c r="N122" s="27" t="s">
        <v>1536</v>
      </c>
      <c r="O122" s="27" t="s">
        <v>1536</v>
      </c>
      <c r="P122" s="27" t="s">
        <v>1536</v>
      </c>
      <c r="Q122" s="27" t="s">
        <v>1536</v>
      </c>
      <c r="R122" s="27" t="s">
        <v>1536</v>
      </c>
      <c r="S122" s="27" t="s">
        <v>1536</v>
      </c>
      <c r="T122" s="27" t="s">
        <v>1536</v>
      </c>
      <c r="U122" s="27" t="s">
        <v>1536</v>
      </c>
      <c r="V122" s="27" t="s">
        <v>1536</v>
      </c>
      <c r="W122" s="27" t="s">
        <v>1536</v>
      </c>
      <c r="X122" s="27" t="s">
        <v>1536</v>
      </c>
      <c r="Y122" s="27" t="s">
        <v>1536</v>
      </c>
      <c r="Z122" s="27" t="s">
        <v>1536</v>
      </c>
      <c r="AA122" s="27" t="s">
        <v>1536</v>
      </c>
      <c r="AB122" s="27" t="s">
        <v>1536</v>
      </c>
      <c r="AC122" s="27" t="s">
        <v>1536</v>
      </c>
      <c r="AD122" s="27" t="s">
        <v>1536</v>
      </c>
      <c r="AE122" s="27" t="s">
        <v>1536</v>
      </c>
      <c r="AF122" s="27" t="s">
        <v>1536</v>
      </c>
      <c r="AG122" s="27" t="s">
        <v>1536</v>
      </c>
      <c r="AH122" s="27" t="s">
        <v>1536</v>
      </c>
      <c r="AI122" s="27" t="s">
        <v>1536</v>
      </c>
      <c r="AJ122" s="27" t="s">
        <v>1536</v>
      </c>
      <c r="AK122" s="27" t="s">
        <v>1536</v>
      </c>
      <c r="AL122" s="27" t="s">
        <v>1536</v>
      </c>
      <c r="AM122" s="27" t="s">
        <v>1536</v>
      </c>
      <c r="AN122" s="27" t="s">
        <v>1536</v>
      </c>
      <c r="AO122" s="27" t="s">
        <v>1536</v>
      </c>
      <c r="AP122" s="27" t="s">
        <v>1536</v>
      </c>
      <c r="AQ122" s="27" t="s">
        <v>1536</v>
      </c>
      <c r="AR122" s="27" t="s">
        <v>1536</v>
      </c>
      <c r="AS122" s="27" t="s">
        <v>1536</v>
      </c>
      <c r="AT122" s="27" t="s">
        <v>1536</v>
      </c>
      <c r="AU122" s="27" t="s">
        <v>1536</v>
      </c>
      <c r="AV122" s="27" t="s">
        <v>1536</v>
      </c>
      <c r="AW122" s="28" t="s">
        <v>1536</v>
      </c>
      <c r="AX122" s="28" t="s">
        <v>1536</v>
      </c>
      <c r="AY122" s="28" t="s">
        <v>1536</v>
      </c>
      <c r="AZ122" s="28" t="s">
        <v>1536</v>
      </c>
      <c r="BA122" s="28" t="s">
        <v>1536</v>
      </c>
    </row>
    <row r="123" spans="1:53" s="42" customFormat="1" x14ac:dyDescent="0.2">
      <c r="A123" s="37"/>
      <c r="B123" s="37"/>
      <c r="C123" s="37"/>
      <c r="D123" s="38"/>
      <c r="E123" s="38"/>
      <c r="F123" s="39" t="s">
        <v>1756</v>
      </c>
      <c r="G123" s="18"/>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c r="AE123" s="27"/>
      <c r="AF123" s="27"/>
      <c r="AG123" s="27"/>
      <c r="AH123" s="27"/>
      <c r="AI123" s="28"/>
      <c r="AJ123" s="28"/>
      <c r="AK123" s="28"/>
      <c r="AL123" s="28"/>
      <c r="AM123" s="28"/>
      <c r="AN123" s="28"/>
      <c r="AO123" s="28"/>
      <c r="AP123" s="28"/>
      <c r="AQ123" s="28"/>
      <c r="AR123" s="28"/>
      <c r="AS123" s="28"/>
      <c r="AT123" s="28"/>
      <c r="AU123" s="28"/>
      <c r="AV123" s="28"/>
      <c r="AW123" s="28"/>
      <c r="AX123" s="28"/>
      <c r="AY123" s="28"/>
      <c r="AZ123" s="28"/>
      <c r="BA123" s="28"/>
    </row>
    <row r="124" spans="1:53" s="42" customFormat="1" x14ac:dyDescent="0.2">
      <c r="A124" s="37" t="s">
        <v>442</v>
      </c>
      <c r="B124" s="37" t="s">
        <v>1757</v>
      </c>
      <c r="C124" s="37"/>
      <c r="D124" s="38"/>
      <c r="E124" s="38"/>
      <c r="F124" s="39" t="s">
        <v>1758</v>
      </c>
      <c r="G124" s="12" t="s">
        <v>1140</v>
      </c>
      <c r="H124" s="27" t="s">
        <v>1536</v>
      </c>
      <c r="I124" s="27" t="s">
        <v>1536</v>
      </c>
      <c r="J124" s="27" t="s">
        <v>1536</v>
      </c>
      <c r="K124" s="27" t="s">
        <v>1536</v>
      </c>
      <c r="L124" s="27" t="s">
        <v>1536</v>
      </c>
      <c r="M124" s="27" t="s">
        <v>1536</v>
      </c>
      <c r="N124" s="27" t="s">
        <v>1536</v>
      </c>
      <c r="O124" s="27" t="s">
        <v>1536</v>
      </c>
      <c r="P124" s="27" t="s">
        <v>1536</v>
      </c>
      <c r="Q124" s="27" t="s">
        <v>1536</v>
      </c>
      <c r="R124" s="27" t="s">
        <v>1536</v>
      </c>
      <c r="S124" s="27" t="s">
        <v>1536</v>
      </c>
      <c r="T124" s="27" t="s">
        <v>1536</v>
      </c>
      <c r="U124" s="27" t="s">
        <v>1536</v>
      </c>
      <c r="V124" s="27" t="s">
        <v>1536</v>
      </c>
      <c r="W124" s="27" t="s">
        <v>1536</v>
      </c>
      <c r="X124" s="27" t="s">
        <v>1536</v>
      </c>
      <c r="Y124" s="27" t="s">
        <v>1536</v>
      </c>
      <c r="Z124" s="27" t="s">
        <v>1536</v>
      </c>
      <c r="AA124" s="27" t="s">
        <v>1536</v>
      </c>
      <c r="AB124" s="27" t="s">
        <v>1536</v>
      </c>
      <c r="AC124" s="27" t="s">
        <v>1536</v>
      </c>
      <c r="AD124" s="27" t="s">
        <v>1536</v>
      </c>
      <c r="AE124" s="27" t="s">
        <v>1536</v>
      </c>
      <c r="AF124" s="27" t="s">
        <v>1536</v>
      </c>
      <c r="AG124" s="27" t="s">
        <v>1536</v>
      </c>
      <c r="AH124" s="27" t="s">
        <v>1536</v>
      </c>
      <c r="AI124" s="27" t="s">
        <v>1536</v>
      </c>
      <c r="AJ124" s="27" t="s">
        <v>1536</v>
      </c>
      <c r="AK124" s="27" t="s">
        <v>1536</v>
      </c>
      <c r="AL124" s="27" t="s">
        <v>1536</v>
      </c>
      <c r="AM124" s="27" t="s">
        <v>1536</v>
      </c>
      <c r="AN124" s="27" t="s">
        <v>1536</v>
      </c>
      <c r="AO124" s="27" t="s">
        <v>1536</v>
      </c>
      <c r="AP124" s="27" t="s">
        <v>1536</v>
      </c>
      <c r="AQ124" s="27" t="s">
        <v>1536</v>
      </c>
      <c r="AR124" s="27" t="s">
        <v>1536</v>
      </c>
      <c r="AS124" s="27" t="s">
        <v>1536</v>
      </c>
      <c r="AT124" s="27" t="s">
        <v>1536</v>
      </c>
      <c r="AU124" s="27" t="s">
        <v>1536</v>
      </c>
      <c r="AV124" s="27" t="s">
        <v>1536</v>
      </c>
      <c r="AW124" s="28" t="s">
        <v>1536</v>
      </c>
      <c r="AX124" s="28" t="s">
        <v>1536</v>
      </c>
      <c r="AY124" s="28" t="s">
        <v>1536</v>
      </c>
      <c r="AZ124" s="28" t="s">
        <v>1536</v>
      </c>
      <c r="BA124" s="28" t="s">
        <v>1536</v>
      </c>
    </row>
    <row r="125" spans="1:53" s="42" customFormat="1" x14ac:dyDescent="0.2">
      <c r="A125" s="37" t="s">
        <v>442</v>
      </c>
      <c r="B125" s="37" t="s">
        <v>1759</v>
      </c>
      <c r="C125" s="37"/>
      <c r="D125" s="38"/>
      <c r="E125" s="38"/>
      <c r="F125" s="39" t="s">
        <v>1760</v>
      </c>
      <c r="G125" s="12" t="s">
        <v>1141</v>
      </c>
      <c r="H125" s="27" t="s">
        <v>1536</v>
      </c>
      <c r="I125" s="27" t="s">
        <v>1536</v>
      </c>
      <c r="J125" s="27" t="s">
        <v>1536</v>
      </c>
      <c r="K125" s="27" t="s">
        <v>1536</v>
      </c>
      <c r="L125" s="27" t="s">
        <v>1536</v>
      </c>
      <c r="M125" s="27" t="s">
        <v>1536</v>
      </c>
      <c r="N125" s="27" t="s">
        <v>1536</v>
      </c>
      <c r="O125" s="27" t="s">
        <v>1536</v>
      </c>
      <c r="P125" s="27" t="s">
        <v>1536</v>
      </c>
      <c r="Q125" s="27" t="s">
        <v>1536</v>
      </c>
      <c r="R125" s="27" t="s">
        <v>1536</v>
      </c>
      <c r="S125" s="27" t="s">
        <v>1536</v>
      </c>
      <c r="T125" s="27" t="s">
        <v>1536</v>
      </c>
      <c r="U125" s="27" t="s">
        <v>1536</v>
      </c>
      <c r="V125" s="27" t="s">
        <v>1536</v>
      </c>
      <c r="W125" s="27" t="s">
        <v>1536</v>
      </c>
      <c r="X125" s="27" t="s">
        <v>1536</v>
      </c>
      <c r="Y125" s="27" t="s">
        <v>1536</v>
      </c>
      <c r="Z125" s="27" t="s">
        <v>1536</v>
      </c>
      <c r="AA125" s="27" t="s">
        <v>1536</v>
      </c>
      <c r="AB125" s="27" t="s">
        <v>1536</v>
      </c>
      <c r="AC125" s="27" t="s">
        <v>1536</v>
      </c>
      <c r="AD125" s="27" t="s">
        <v>1536</v>
      </c>
      <c r="AE125" s="27" t="s">
        <v>1536</v>
      </c>
      <c r="AF125" s="27" t="s">
        <v>1536</v>
      </c>
      <c r="AG125" s="27" t="s">
        <v>1536</v>
      </c>
      <c r="AH125" s="27" t="s">
        <v>1536</v>
      </c>
      <c r="AI125" s="27" t="s">
        <v>1536</v>
      </c>
      <c r="AJ125" s="27" t="s">
        <v>1536</v>
      </c>
      <c r="AK125" s="27" t="s">
        <v>1536</v>
      </c>
      <c r="AL125" s="27" t="s">
        <v>1536</v>
      </c>
      <c r="AM125" s="27" t="s">
        <v>1536</v>
      </c>
      <c r="AN125" s="27" t="s">
        <v>1536</v>
      </c>
      <c r="AO125" s="27" t="s">
        <v>1536</v>
      </c>
      <c r="AP125" s="27" t="s">
        <v>1536</v>
      </c>
      <c r="AQ125" s="27" t="s">
        <v>1536</v>
      </c>
      <c r="AR125" s="27" t="s">
        <v>1536</v>
      </c>
      <c r="AS125" s="27" t="s">
        <v>1536</v>
      </c>
      <c r="AT125" s="27" t="s">
        <v>1536</v>
      </c>
      <c r="AU125" s="27" t="s">
        <v>1536</v>
      </c>
      <c r="AV125" s="27" t="s">
        <v>1536</v>
      </c>
      <c r="AW125" s="28" t="s">
        <v>1536</v>
      </c>
      <c r="AX125" s="28" t="s">
        <v>1536</v>
      </c>
      <c r="AY125" s="28" t="s">
        <v>1536</v>
      </c>
      <c r="AZ125" s="28" t="s">
        <v>1536</v>
      </c>
      <c r="BA125" s="28" t="s">
        <v>1536</v>
      </c>
    </row>
    <row r="126" spans="1:53" s="42" customFormat="1" x14ac:dyDescent="0.2">
      <c r="A126" s="37" t="s">
        <v>442</v>
      </c>
      <c r="B126" s="37" t="s">
        <v>0</v>
      </c>
      <c r="C126" s="37"/>
      <c r="D126" s="38"/>
      <c r="E126" s="38"/>
      <c r="F126" s="39" t="s">
        <v>1</v>
      </c>
      <c r="G126" s="12" t="s">
        <v>1142</v>
      </c>
      <c r="H126" s="27" t="s">
        <v>1536</v>
      </c>
      <c r="I126" s="27" t="s">
        <v>1536</v>
      </c>
      <c r="J126" s="27" t="s">
        <v>1536</v>
      </c>
      <c r="K126" s="27" t="s">
        <v>1536</v>
      </c>
      <c r="L126" s="27" t="s">
        <v>1536</v>
      </c>
      <c r="M126" s="27" t="s">
        <v>1536</v>
      </c>
      <c r="N126" s="27" t="s">
        <v>1536</v>
      </c>
      <c r="O126" s="27" t="s">
        <v>1536</v>
      </c>
      <c r="P126" s="27" t="s">
        <v>1536</v>
      </c>
      <c r="Q126" s="27" t="s">
        <v>1536</v>
      </c>
      <c r="R126" s="27" t="s">
        <v>1536</v>
      </c>
      <c r="S126" s="27" t="s">
        <v>1536</v>
      </c>
      <c r="T126" s="27" t="s">
        <v>1536</v>
      </c>
      <c r="U126" s="27" t="s">
        <v>1536</v>
      </c>
      <c r="V126" s="27" t="s">
        <v>1536</v>
      </c>
      <c r="W126" s="27" t="s">
        <v>1536</v>
      </c>
      <c r="X126" s="27" t="s">
        <v>1536</v>
      </c>
      <c r="Y126" s="27" t="s">
        <v>1536</v>
      </c>
      <c r="Z126" s="27" t="s">
        <v>1536</v>
      </c>
      <c r="AA126" s="27" t="s">
        <v>1536</v>
      </c>
      <c r="AB126" s="27" t="s">
        <v>1536</v>
      </c>
      <c r="AC126" s="27" t="s">
        <v>1536</v>
      </c>
      <c r="AD126" s="27" t="s">
        <v>1536</v>
      </c>
      <c r="AE126" s="27" t="s">
        <v>1536</v>
      </c>
      <c r="AF126" s="27" t="s">
        <v>1536</v>
      </c>
      <c r="AG126" s="27" t="s">
        <v>1536</v>
      </c>
      <c r="AH126" s="27" t="s">
        <v>1536</v>
      </c>
      <c r="AI126" s="27" t="s">
        <v>1536</v>
      </c>
      <c r="AJ126" s="27" t="s">
        <v>1536</v>
      </c>
      <c r="AK126" s="27" t="s">
        <v>1536</v>
      </c>
      <c r="AL126" s="27" t="s">
        <v>1536</v>
      </c>
      <c r="AM126" s="27" t="s">
        <v>1536</v>
      </c>
      <c r="AN126" s="27" t="s">
        <v>1536</v>
      </c>
      <c r="AO126" s="27" t="s">
        <v>1536</v>
      </c>
      <c r="AP126" s="27" t="s">
        <v>1536</v>
      </c>
      <c r="AQ126" s="27" t="s">
        <v>1536</v>
      </c>
      <c r="AR126" s="27" t="s">
        <v>1536</v>
      </c>
      <c r="AS126" s="27" t="s">
        <v>1536</v>
      </c>
      <c r="AT126" s="27" t="s">
        <v>1536</v>
      </c>
      <c r="AU126" s="27" t="s">
        <v>1536</v>
      </c>
      <c r="AV126" s="27" t="s">
        <v>1536</v>
      </c>
      <c r="AW126" s="28" t="s">
        <v>1536</v>
      </c>
      <c r="AX126" s="28" t="s">
        <v>1536</v>
      </c>
      <c r="AY126" s="28" t="s">
        <v>1536</v>
      </c>
      <c r="AZ126" s="28" t="s">
        <v>1536</v>
      </c>
      <c r="BA126" s="28" t="s">
        <v>1536</v>
      </c>
    </row>
    <row r="127" spans="1:53" s="42" customFormat="1" x14ac:dyDescent="0.2">
      <c r="A127" s="37" t="s">
        <v>442</v>
      </c>
      <c r="B127" s="37" t="s">
        <v>2</v>
      </c>
      <c r="C127" s="37"/>
      <c r="D127" s="38"/>
      <c r="E127" s="38"/>
      <c r="F127" s="39" t="s">
        <v>3</v>
      </c>
      <c r="G127" s="12" t="s">
        <v>1143</v>
      </c>
      <c r="H127" s="27" t="s">
        <v>1536</v>
      </c>
      <c r="I127" s="27" t="s">
        <v>1536</v>
      </c>
      <c r="J127" s="27" t="s">
        <v>1536</v>
      </c>
      <c r="K127" s="27" t="s">
        <v>1536</v>
      </c>
      <c r="L127" s="27" t="s">
        <v>1536</v>
      </c>
      <c r="M127" s="27" t="s">
        <v>1536</v>
      </c>
      <c r="N127" s="27" t="s">
        <v>1536</v>
      </c>
      <c r="O127" s="27" t="s">
        <v>1536</v>
      </c>
      <c r="P127" s="27" t="s">
        <v>1536</v>
      </c>
      <c r="Q127" s="27" t="s">
        <v>1536</v>
      </c>
      <c r="R127" s="27" t="s">
        <v>1536</v>
      </c>
      <c r="S127" s="27" t="s">
        <v>1536</v>
      </c>
      <c r="T127" s="27" t="s">
        <v>1536</v>
      </c>
      <c r="U127" s="27" t="s">
        <v>1536</v>
      </c>
      <c r="V127" s="27" t="s">
        <v>1536</v>
      </c>
      <c r="W127" s="27" t="s">
        <v>1536</v>
      </c>
      <c r="X127" s="27" t="s">
        <v>1536</v>
      </c>
      <c r="Y127" s="27" t="s">
        <v>1536</v>
      </c>
      <c r="Z127" s="27" t="s">
        <v>1536</v>
      </c>
      <c r="AA127" s="27" t="s">
        <v>1536</v>
      </c>
      <c r="AB127" s="27" t="s">
        <v>1536</v>
      </c>
      <c r="AC127" s="27" t="s">
        <v>1536</v>
      </c>
      <c r="AD127" s="27" t="s">
        <v>1536</v>
      </c>
      <c r="AE127" s="27" t="s">
        <v>1536</v>
      </c>
      <c r="AF127" s="27" t="s">
        <v>1536</v>
      </c>
      <c r="AG127" s="27" t="s">
        <v>1536</v>
      </c>
      <c r="AH127" s="27" t="s">
        <v>1536</v>
      </c>
      <c r="AI127" s="27" t="s">
        <v>1536</v>
      </c>
      <c r="AJ127" s="27" t="s">
        <v>1536</v>
      </c>
      <c r="AK127" s="27" t="s">
        <v>1536</v>
      </c>
      <c r="AL127" s="27" t="s">
        <v>1536</v>
      </c>
      <c r="AM127" s="27" t="s">
        <v>1536</v>
      </c>
      <c r="AN127" s="27" t="s">
        <v>1536</v>
      </c>
      <c r="AO127" s="27" t="s">
        <v>1536</v>
      </c>
      <c r="AP127" s="27" t="s">
        <v>1536</v>
      </c>
      <c r="AQ127" s="27" t="s">
        <v>1536</v>
      </c>
      <c r="AR127" s="27" t="s">
        <v>1536</v>
      </c>
      <c r="AS127" s="27" t="s">
        <v>1536</v>
      </c>
      <c r="AT127" s="27" t="s">
        <v>1536</v>
      </c>
      <c r="AU127" s="27" t="s">
        <v>1536</v>
      </c>
      <c r="AV127" s="27" t="s">
        <v>1536</v>
      </c>
      <c r="AW127" s="28" t="s">
        <v>1536</v>
      </c>
      <c r="AX127" s="28" t="s">
        <v>1536</v>
      </c>
      <c r="AY127" s="28" t="s">
        <v>1536</v>
      </c>
      <c r="AZ127" s="28" t="s">
        <v>1536</v>
      </c>
      <c r="BA127" s="28" t="s">
        <v>1536</v>
      </c>
    </row>
    <row r="128" spans="1:53" s="42" customFormat="1" x14ac:dyDescent="0.2">
      <c r="A128" s="37"/>
      <c r="B128" s="37"/>
      <c r="C128" s="37"/>
      <c r="D128" s="38"/>
      <c r="E128" s="38"/>
      <c r="F128" s="39" t="s">
        <v>4</v>
      </c>
      <c r="G128" s="18"/>
      <c r="H128" s="27"/>
      <c r="I128" s="27"/>
      <c r="J128" s="27"/>
      <c r="K128" s="27"/>
      <c r="L128" s="27"/>
      <c r="M128" s="27"/>
      <c r="N128" s="27"/>
      <c r="O128" s="27"/>
      <c r="P128" s="27"/>
      <c r="Q128" s="27"/>
      <c r="R128" s="27"/>
      <c r="S128" s="27"/>
      <c r="T128" s="27"/>
      <c r="U128" s="27"/>
      <c r="V128" s="27"/>
      <c r="W128" s="27"/>
      <c r="X128" s="27"/>
      <c r="Y128" s="27"/>
      <c r="Z128" s="27"/>
      <c r="AA128" s="27"/>
      <c r="AB128" s="27"/>
      <c r="AC128" s="27"/>
      <c r="AD128" s="27"/>
      <c r="AE128" s="27"/>
      <c r="AF128" s="27"/>
      <c r="AG128" s="27"/>
      <c r="AH128" s="27"/>
      <c r="AI128" s="28"/>
      <c r="AJ128" s="28"/>
      <c r="AK128" s="28"/>
      <c r="AL128" s="28"/>
      <c r="AM128" s="28"/>
      <c r="AN128" s="28"/>
      <c r="AO128" s="28"/>
      <c r="AP128" s="28"/>
      <c r="AQ128" s="28"/>
      <c r="AR128" s="28"/>
      <c r="AS128" s="28"/>
      <c r="AT128" s="28"/>
      <c r="AU128" s="28"/>
      <c r="AV128" s="28"/>
      <c r="AW128" s="28"/>
      <c r="AX128" s="28"/>
      <c r="AY128" s="28"/>
      <c r="AZ128" s="28"/>
      <c r="BA128" s="28"/>
    </row>
    <row r="129" spans="1:58" s="42" customFormat="1" x14ac:dyDescent="0.2">
      <c r="A129" s="37" t="s">
        <v>442</v>
      </c>
      <c r="B129" s="37" t="s">
        <v>5</v>
      </c>
      <c r="C129" s="37"/>
      <c r="D129" s="38"/>
      <c r="E129" s="38"/>
      <c r="F129" s="39" t="s">
        <v>6</v>
      </c>
      <c r="G129" s="12" t="s">
        <v>1130</v>
      </c>
      <c r="H129" s="45">
        <f t="shared" ref="H129:Q129" si="95">IF(AND(ISNUMBER(H92),ISNUMBER(H$77)),H92/H$77*100,"–")</f>
        <v>23.485746352095383</v>
      </c>
      <c r="I129" s="45">
        <f t="shared" si="95"/>
        <v>22.55609672796761</v>
      </c>
      <c r="J129" s="45">
        <f t="shared" si="95"/>
        <v>21.691929089881114</v>
      </c>
      <c r="K129" s="45">
        <f t="shared" si="95"/>
        <v>21.310836011193029</v>
      </c>
      <c r="L129" s="45">
        <f t="shared" si="95"/>
        <v>21.255751026406056</v>
      </c>
      <c r="M129" s="45">
        <f t="shared" si="95"/>
        <v>21.032471613119103</v>
      </c>
      <c r="N129" s="45">
        <f t="shared" si="95"/>
        <v>20.928383549571073</v>
      </c>
      <c r="O129" s="45">
        <f t="shared" si="95"/>
        <v>21.400795899895407</v>
      </c>
      <c r="P129" s="45">
        <f t="shared" si="95"/>
        <v>22.134995881819535</v>
      </c>
      <c r="Q129" s="45">
        <f t="shared" si="95"/>
        <v>22.850283675675122</v>
      </c>
      <c r="R129" s="45">
        <f t="shared" ref="R129:AE129" si="96">IF(AND(ISNUMBER(R92),ISNUMBER(R$77)),R92/R$77*100,"–")</f>
        <v>22.986537680149997</v>
      </c>
      <c r="S129" s="45">
        <f t="shared" si="96"/>
        <v>23.079210941893688</v>
      </c>
      <c r="T129" s="45">
        <f t="shared" si="96"/>
        <v>22.468112495333955</v>
      </c>
      <c r="U129" s="45">
        <f t="shared" si="96"/>
        <v>21.166193195262171</v>
      </c>
      <c r="V129" s="45">
        <f t="shared" si="96"/>
        <v>21.007507459065192</v>
      </c>
      <c r="W129" s="45">
        <f t="shared" si="96"/>
        <v>20.816951022589439</v>
      </c>
      <c r="X129" s="45">
        <f t="shared" si="96"/>
        <v>20.616139983968178</v>
      </c>
      <c r="Y129" s="45">
        <f t="shared" si="96"/>
        <v>19.953652361584844</v>
      </c>
      <c r="Z129" s="45">
        <f t="shared" si="96"/>
        <v>20.217558462304837</v>
      </c>
      <c r="AA129" s="45">
        <f>IF(AND(ISNUMBER(AA92),ISNUMBER(AA$77)),AA92/AA$77*100,"–")</f>
        <v>20.519111271554575</v>
      </c>
      <c r="AB129" s="45">
        <f>IF(AND(ISNUMBER(AB92),ISNUMBER(AB$77)),AB92/AB$77*100,"–")</f>
        <v>20.899874966193728</v>
      </c>
      <c r="AC129" s="45">
        <f>IF(AND(ISNUMBER(AC92),ISNUMBER(AC$77)),AC92/AC$77*100,"–")</f>
        <v>20.489968771033716</v>
      </c>
      <c r="AD129" s="45">
        <f>IF(AND(ISNUMBER(AD92),ISNUMBER(AD$77)),AD92/AD$77*100,"–")</f>
        <v>19.928645375571236</v>
      </c>
      <c r="AE129" s="45">
        <f t="shared" si="96"/>
        <v>19.597787631536303</v>
      </c>
      <c r="AF129" s="45">
        <f t="shared" ref="AF129:AK129" si="97">IF(AND(ISNUMBER(AF92),ISNUMBER(AF$77)),AF92/AF$77*100,"–")</f>
        <v>19.463323609240597</v>
      </c>
      <c r="AG129" s="45">
        <f t="shared" si="97"/>
        <v>19.648840841030061</v>
      </c>
      <c r="AH129" s="45">
        <f t="shared" si="97"/>
        <v>20.175609426666735</v>
      </c>
      <c r="AI129" s="45">
        <f t="shared" si="97"/>
        <v>20.531865561516582</v>
      </c>
      <c r="AJ129" s="45">
        <f t="shared" si="97"/>
        <v>20.598574137420869</v>
      </c>
      <c r="AK129" s="45">
        <f t="shared" si="97"/>
        <v>19.412935013502601</v>
      </c>
      <c r="AL129" s="45">
        <f t="shared" ref="AL129:AQ129" si="98">IF(AND(ISNUMBER(AL92),ISNUMBER(AL$77)),AL92/AL$77*100,"–")</f>
        <v>19.417532113482963</v>
      </c>
      <c r="AM129" s="45">
        <f t="shared" si="98"/>
        <v>19.63605154782681</v>
      </c>
      <c r="AN129" s="45">
        <f t="shared" si="98"/>
        <v>19.340574905960199</v>
      </c>
      <c r="AO129" s="45">
        <f t="shared" si="98"/>
        <v>18.982643839646549</v>
      </c>
      <c r="AP129" s="45">
        <f t="shared" si="98"/>
        <v>19.005815466839433</v>
      </c>
      <c r="AQ129" s="45">
        <f t="shared" si="98"/>
        <v>19.039881697139752</v>
      </c>
      <c r="AR129" s="45">
        <f t="shared" ref="AR129:AW129" si="99">IF(AND(ISNUMBER(AR92),ISNUMBER(AR$77)),AR92/AR$77*100,"–")</f>
        <v>19.411800239530915</v>
      </c>
      <c r="AS129" s="45">
        <f t="shared" si="99"/>
        <v>19.811717530454779</v>
      </c>
      <c r="AT129" s="45">
        <f t="shared" si="99"/>
        <v>20.172018753872823</v>
      </c>
      <c r="AU129" s="45">
        <f t="shared" si="99"/>
        <v>20.566230728836111</v>
      </c>
      <c r="AV129" s="45">
        <f t="shared" si="99"/>
        <v>20.440889017220549</v>
      </c>
      <c r="AW129" s="48">
        <f t="shared" si="99"/>
        <v>20.743232868530473</v>
      </c>
      <c r="AX129" s="48">
        <f t="shared" ref="AX129:AY129" si="100">IF(AND(ISNUMBER(AX92),ISNUMBER(AX$77)),AX92/AX$77*100,"–")</f>
        <v>21.636092892135284</v>
      </c>
      <c r="AY129" s="48">
        <f t="shared" si="100"/>
        <v>22.044556633734572</v>
      </c>
      <c r="AZ129" s="48">
        <f t="shared" ref="AZ129:BA129" si="101">IF(AND(ISNUMBER(AZ92),ISNUMBER(AZ$77)),AZ92/AZ$77*100,"–")</f>
        <v>22.133275300147602</v>
      </c>
      <c r="BA129" s="48">
        <f t="shared" si="101"/>
        <v>22.151378888525969</v>
      </c>
    </row>
    <row r="130" spans="1:58" s="42" customFormat="1" x14ac:dyDescent="0.2">
      <c r="A130" s="37" t="s">
        <v>442</v>
      </c>
      <c r="B130" s="37" t="s">
        <v>7</v>
      </c>
      <c r="C130" s="37" t="s">
        <v>1462</v>
      </c>
      <c r="D130" s="38"/>
      <c r="E130" s="38"/>
      <c r="F130" s="44" t="s">
        <v>8</v>
      </c>
      <c r="G130" s="12" t="s">
        <v>1132</v>
      </c>
      <c r="H130" s="45">
        <f t="shared" ref="H130:Q130" si="102">IF(AND(ISNUMBER(H102),ISNUMBER(H$77)),H102/H$77*100,"–")</f>
        <v>23.032503108796174</v>
      </c>
      <c r="I130" s="45">
        <f t="shared" si="102"/>
        <v>23.985097150860636</v>
      </c>
      <c r="J130" s="45">
        <f t="shared" si="102"/>
        <v>23.888776309090819</v>
      </c>
      <c r="K130" s="45">
        <f t="shared" si="102"/>
        <v>23.702911637522224</v>
      </c>
      <c r="L130" s="45">
        <f t="shared" si="102"/>
        <v>25.223918467721358</v>
      </c>
      <c r="M130" s="45">
        <f t="shared" si="102"/>
        <v>25.663624637067191</v>
      </c>
      <c r="N130" s="45">
        <f t="shared" si="102"/>
        <v>23.096197407952712</v>
      </c>
      <c r="O130" s="45">
        <f t="shared" si="102"/>
        <v>22.318592562765367</v>
      </c>
      <c r="P130" s="45">
        <f t="shared" si="102"/>
        <v>22.044239084946081</v>
      </c>
      <c r="Q130" s="45">
        <f t="shared" si="102"/>
        <v>23.181458010037652</v>
      </c>
      <c r="R130" s="45">
        <f t="shared" ref="R130:AE130" si="103">IF(AND(ISNUMBER(R102),ISNUMBER(R$77)),R102/R$77*100,"–")</f>
        <v>23.519671212236464</v>
      </c>
      <c r="S130" s="45">
        <f t="shared" si="103"/>
        <v>21.310739356480401</v>
      </c>
      <c r="T130" s="45">
        <f t="shared" si="103"/>
        <v>20.897959958996935</v>
      </c>
      <c r="U130" s="45">
        <f t="shared" si="103"/>
        <v>20.969240192079987</v>
      </c>
      <c r="V130" s="45">
        <f t="shared" si="103"/>
        <v>22.012222016423312</v>
      </c>
      <c r="W130" s="45">
        <f t="shared" si="103"/>
        <v>23.402264298551234</v>
      </c>
      <c r="X130" s="45">
        <f t="shared" si="103"/>
        <v>23.772929822110118</v>
      </c>
      <c r="Y130" s="45">
        <f t="shared" si="103"/>
        <v>25.231366100325175</v>
      </c>
      <c r="Z130" s="45">
        <f t="shared" si="103"/>
        <v>25.326009563515122</v>
      </c>
      <c r="AA130" s="45">
        <f>IF(AND(ISNUMBER(AA102),ISNUMBER(AA$77)),AA102/AA$77*100,"–")</f>
        <v>25.224302459704951</v>
      </c>
      <c r="AB130" s="45">
        <f>IF(AND(ISNUMBER(AB102),ISNUMBER(AB$77)),AB102/AB$77*100,"–")</f>
        <v>27.847981606628792</v>
      </c>
      <c r="AC130" s="45">
        <f>IF(AND(ISNUMBER(AC102),ISNUMBER(AC$77)),AC102/AC$77*100,"–")</f>
        <v>28.12506661399048</v>
      </c>
      <c r="AD130" s="45">
        <f>IF(AND(ISNUMBER(AD102),ISNUMBER(AD$77)),AD102/AD$77*100,"–")</f>
        <v>27.679365205213802</v>
      </c>
      <c r="AE130" s="45">
        <f t="shared" si="103"/>
        <v>27.120559733042771</v>
      </c>
      <c r="AF130" s="45">
        <f t="shared" ref="AF130:AK130" si="104">IF(AND(ISNUMBER(AF102),ISNUMBER(AF$77)),AF102/AF$77*100,"–")</f>
        <v>28.036087936508054</v>
      </c>
      <c r="AG130" s="45">
        <f t="shared" si="104"/>
        <v>29.320407598618655</v>
      </c>
      <c r="AH130" s="45">
        <f t="shared" si="104"/>
        <v>31.489902748972938</v>
      </c>
      <c r="AI130" s="45">
        <f t="shared" si="104"/>
        <v>31.772852532813385</v>
      </c>
      <c r="AJ130" s="45">
        <f t="shared" si="104"/>
        <v>32.435331378886467</v>
      </c>
      <c r="AK130" s="45">
        <f t="shared" si="104"/>
        <v>28.887655467970781</v>
      </c>
      <c r="AL130" s="45">
        <f t="shared" ref="AL130:AQ130" si="105">IF(AND(ISNUMBER(AL102),ISNUMBER(AL$77)),AL102/AL$77*100,"–")</f>
        <v>31.724928820488035</v>
      </c>
      <c r="AM130" s="45">
        <f t="shared" si="105"/>
        <v>33.9972808432452</v>
      </c>
      <c r="AN130" s="45">
        <f t="shared" si="105"/>
        <v>34.761287988173173</v>
      </c>
      <c r="AO130" s="45">
        <f t="shared" si="105"/>
        <v>34.63546236736471</v>
      </c>
      <c r="AP130" s="45">
        <f t="shared" si="105"/>
        <v>34.395115505665466</v>
      </c>
      <c r="AQ130" s="45">
        <f t="shared" si="105"/>
        <v>34.667731124548872</v>
      </c>
      <c r="AR130" s="45">
        <f t="shared" ref="AR130:AW130" si="106">IF(AND(ISNUMBER(AR102),ISNUMBER(AR$77)),AR102/AR$77*100,"–")</f>
        <v>34.731622777794882</v>
      </c>
      <c r="AS130" s="45">
        <f t="shared" si="106"/>
        <v>36.233161743000807</v>
      </c>
      <c r="AT130" s="45">
        <f t="shared" si="106"/>
        <v>36.800613127856593</v>
      </c>
      <c r="AU130" s="45">
        <f t="shared" si="106"/>
        <v>36.691129591000468</v>
      </c>
      <c r="AV130" s="45">
        <f t="shared" si="106"/>
        <v>33.367766694879919</v>
      </c>
      <c r="AW130" s="48">
        <f t="shared" si="106"/>
        <v>36.694776825417655</v>
      </c>
      <c r="AX130" s="48">
        <f t="shared" ref="AX130:AY130" si="107">IF(AND(ISNUMBER(AX102),ISNUMBER(AX$77)),AX102/AX$77*100,"–")</f>
        <v>37.069382055623876</v>
      </c>
      <c r="AY130" s="48">
        <f t="shared" si="107"/>
        <v>37.461608096347923</v>
      </c>
      <c r="AZ130" s="48">
        <f t="shared" ref="AZ130:BA130" si="108">IF(AND(ISNUMBER(AZ102),ISNUMBER(AZ$77)),AZ102/AZ$77*100,"–")</f>
        <v>37.144850451135802</v>
      </c>
      <c r="BA130" s="48">
        <f t="shared" si="108"/>
        <v>37.270886880969314</v>
      </c>
    </row>
    <row r="131" spans="1:58" s="42" customFormat="1" x14ac:dyDescent="0.2">
      <c r="A131" s="37" t="s">
        <v>442</v>
      </c>
      <c r="B131" s="37" t="s">
        <v>9</v>
      </c>
      <c r="C131" s="37" t="s">
        <v>1463</v>
      </c>
      <c r="D131" s="38"/>
      <c r="E131" s="38"/>
      <c r="F131" s="44" t="s">
        <v>10</v>
      </c>
      <c r="G131" s="12" t="s">
        <v>1133</v>
      </c>
      <c r="H131" s="45">
        <f t="shared" ref="H131:Q131" si="109">IF(AND(ISNUMBER(H107),ISNUMBER(H$77)),H107/H$77*100,"–")</f>
        <v>23.499191299953718</v>
      </c>
      <c r="I131" s="45">
        <f t="shared" si="109"/>
        <v>23.766955508586644</v>
      </c>
      <c r="J131" s="45">
        <f t="shared" si="109"/>
        <v>23.518182650232522</v>
      </c>
      <c r="K131" s="45">
        <f t="shared" si="109"/>
        <v>22.976318702489227</v>
      </c>
      <c r="L131" s="45">
        <f t="shared" si="109"/>
        <v>24.550137585660636</v>
      </c>
      <c r="M131" s="45">
        <f t="shared" si="109"/>
        <v>24.502987371436529</v>
      </c>
      <c r="N131" s="45">
        <f t="shared" si="109"/>
        <v>21.468045826084516</v>
      </c>
      <c r="O131" s="45">
        <f t="shared" si="109"/>
        <v>21.217242452823815</v>
      </c>
      <c r="P131" s="45">
        <f t="shared" si="109"/>
        <v>21.425252964261485</v>
      </c>
      <c r="Q131" s="45">
        <f t="shared" si="109"/>
        <v>22.672800392999548</v>
      </c>
      <c r="R131" s="45">
        <f t="shared" ref="R131:AE131" si="110">IF(AND(ISNUMBER(R107),ISNUMBER(R$77)),R107/R$77*100,"–")</f>
        <v>22.350462254098623</v>
      </c>
      <c r="S131" s="45">
        <f t="shared" si="110"/>
        <v>21.556308326521663</v>
      </c>
      <c r="T131" s="45">
        <f t="shared" si="110"/>
        <v>21.014536576522822</v>
      </c>
      <c r="U131" s="45">
        <f t="shared" si="110"/>
        <v>20.019886783772783</v>
      </c>
      <c r="V131" s="45">
        <f t="shared" si="110"/>
        <v>20.948140808031322</v>
      </c>
      <c r="W131" s="45">
        <f t="shared" si="110"/>
        <v>22.109600561102638</v>
      </c>
      <c r="X131" s="45">
        <f t="shared" si="110"/>
        <v>22.169879659332793</v>
      </c>
      <c r="Y131" s="45">
        <f t="shared" si="110"/>
        <v>23.360207252766678</v>
      </c>
      <c r="Z131" s="45">
        <f t="shared" si="110"/>
        <v>23.885816705150596</v>
      </c>
      <c r="AA131" s="45">
        <f>IF(AND(ISNUMBER(AA107),ISNUMBER(AA$77)),AA107/AA$77*100,"–")</f>
        <v>24.537239424377088</v>
      </c>
      <c r="AB131" s="45">
        <f>IF(AND(ISNUMBER(AB107),ISNUMBER(AB$77)),AB107/AB$77*100,"–")</f>
        <v>27.832973587185624</v>
      </c>
      <c r="AC131" s="45">
        <f>IF(AND(ISNUMBER(AC107),ISNUMBER(AC$77)),AC107/AC$77*100,"–")</f>
        <v>27.611774900945935</v>
      </c>
      <c r="AD131" s="45">
        <f>IF(AND(ISNUMBER(AD107),ISNUMBER(AD$77)),AD107/AD$77*100,"–")</f>
        <v>26.460483200609374</v>
      </c>
      <c r="AE131" s="45">
        <f t="shared" si="110"/>
        <v>26.092396572023592</v>
      </c>
      <c r="AF131" s="45">
        <f t="shared" ref="AF131:AK131" si="111">IF(AND(ISNUMBER(AF107),ISNUMBER(AF$77)),AF107/AF$77*100,"–")</f>
        <v>26.794351780033676</v>
      </c>
      <c r="AG131" s="45">
        <f t="shared" si="111"/>
        <v>28.420656917872044</v>
      </c>
      <c r="AH131" s="45">
        <f t="shared" si="111"/>
        <v>30.660385767617665</v>
      </c>
      <c r="AI131" s="45">
        <f t="shared" si="111"/>
        <v>30.506805259404395</v>
      </c>
      <c r="AJ131" s="45">
        <f t="shared" si="111"/>
        <v>31.544905759875384</v>
      </c>
      <c r="AK131" s="45">
        <f t="shared" si="111"/>
        <v>27.990784831080855</v>
      </c>
      <c r="AL131" s="45">
        <f t="shared" ref="AL131:AQ131" si="112">IF(AND(ISNUMBER(AL107),ISNUMBER(AL$77)),AL107/AL$77*100,"–")</f>
        <v>31.22536982442492</v>
      </c>
      <c r="AM131" s="45">
        <f t="shared" si="112"/>
        <v>33.407885556912518</v>
      </c>
      <c r="AN131" s="45">
        <f t="shared" si="112"/>
        <v>33.197518988160851</v>
      </c>
      <c r="AO131" s="45">
        <f t="shared" si="112"/>
        <v>32.879390697696806</v>
      </c>
      <c r="AP131" s="45">
        <f t="shared" si="112"/>
        <v>32.384700504600858</v>
      </c>
      <c r="AQ131" s="45">
        <f t="shared" si="112"/>
        <v>32.287360218800721</v>
      </c>
      <c r="AR131" s="45">
        <f t="shared" ref="AR131:AW131" si="113">IF(AND(ISNUMBER(AR107),ISNUMBER(AR$77)),AR107/AR$77*100,"–")</f>
        <v>32.357093392379483</v>
      </c>
      <c r="AS131" s="45">
        <f t="shared" si="113"/>
        <v>33.952733276144997</v>
      </c>
      <c r="AT131" s="45">
        <f t="shared" si="113"/>
        <v>34.795041559879124</v>
      </c>
      <c r="AU131" s="45">
        <f t="shared" si="113"/>
        <v>34.67095611626376</v>
      </c>
      <c r="AV131" s="45">
        <f t="shared" si="113"/>
        <v>31.399651333059957</v>
      </c>
      <c r="AW131" s="48">
        <f t="shared" si="113"/>
        <v>34.944861115587159</v>
      </c>
      <c r="AX131" s="48">
        <f t="shared" ref="AX131:AY131" si="114">IF(AND(ISNUMBER(AX107),ISNUMBER(AX$77)),AX107/AX$77*100,"–")</f>
        <v>35.390108186254032</v>
      </c>
      <c r="AY131" s="48">
        <f t="shared" si="114"/>
        <v>35.788233097116994</v>
      </c>
      <c r="AZ131" s="48">
        <f t="shared" ref="AZ131:BA131" si="115">IF(AND(ISNUMBER(AZ107),ISNUMBER(AZ$77)),AZ107/AZ$77*100,"–")</f>
        <v>35.363491782021498</v>
      </c>
      <c r="BA131" s="48">
        <f t="shared" si="115"/>
        <v>35.392275249258446</v>
      </c>
    </row>
    <row r="132" spans="1:58" s="42" customFormat="1" x14ac:dyDescent="0.2">
      <c r="A132" s="37" t="s">
        <v>442</v>
      </c>
      <c r="B132" s="37" t="s">
        <v>11</v>
      </c>
      <c r="C132" s="37"/>
      <c r="D132" s="38"/>
      <c r="E132" s="38"/>
      <c r="F132" s="44" t="s">
        <v>12</v>
      </c>
      <c r="G132" s="12" t="s">
        <v>1144</v>
      </c>
      <c r="H132" s="45" t="str">
        <f>IF(AND(ISNUMBER(H92),ISNUMBER(H97),ISNUMBER(H328),ISNUMBER(H77)),(H92+H97+H328)/(H92+H97)*100,"–")</f>
        <v>–</v>
      </c>
      <c r="I132" s="45" t="str">
        <f t="shared" ref="I132:X132" si="116">IF(AND(ISNUMBER(I92),ISNUMBER(I97),ISNUMBER(I328),ISNUMBER(I77)),(I92+I97+I328)/(I92+I97)*100,"–")</f>
        <v>–</v>
      </c>
      <c r="J132" s="45" t="str">
        <f t="shared" si="116"/>
        <v>–</v>
      </c>
      <c r="K132" s="45" t="str">
        <f t="shared" si="116"/>
        <v>–</v>
      </c>
      <c r="L132" s="45" t="str">
        <f t="shared" si="116"/>
        <v>–</v>
      </c>
      <c r="M132" s="45" t="str">
        <f t="shared" si="116"/>
        <v>–</v>
      </c>
      <c r="N132" s="45">
        <f t="shared" si="116"/>
        <v>106.54014244808081</v>
      </c>
      <c r="O132" s="45">
        <f t="shared" si="116"/>
        <v>103.05025529351097</v>
      </c>
      <c r="P132" s="45">
        <f t="shared" si="116"/>
        <v>100.72114549104489</v>
      </c>
      <c r="Q132" s="45">
        <f t="shared" si="116"/>
        <v>99.659902225143867</v>
      </c>
      <c r="R132" s="45">
        <f t="shared" si="116"/>
        <v>98.4773723648713</v>
      </c>
      <c r="S132" s="45">
        <f t="shared" si="116"/>
        <v>94.123061746348199</v>
      </c>
      <c r="T132" s="45">
        <f t="shared" si="116"/>
        <v>94.552951169160181</v>
      </c>
      <c r="U132" s="45">
        <f t="shared" si="116"/>
        <v>98.089515092519548</v>
      </c>
      <c r="V132" s="45">
        <f t="shared" si="116"/>
        <v>98.165676561947862</v>
      </c>
      <c r="W132" s="45">
        <f t="shared" si="116"/>
        <v>99.312860703071777</v>
      </c>
      <c r="X132" s="45">
        <f t="shared" si="116"/>
        <v>102.34361743572946</v>
      </c>
      <c r="Y132" s="45">
        <f t="shared" ref="Y132:AE132" si="117">IF(AND(ISNUMBER(Y92),ISNUMBER(Y97),ISNUMBER(Y328),ISNUMBER(Y77)),(Y92+Y97+Y328)/(Y92+Y97)*100,"–")</f>
        <v>104.32711263259593</v>
      </c>
      <c r="Z132" s="45">
        <f t="shared" si="117"/>
        <v>102.61761485312097</v>
      </c>
      <c r="AA132" s="45">
        <f>IF(AND(ISNUMBER(AA92),ISNUMBER(AA97),ISNUMBER(AA328),ISNUMBER(AA77)),(AA92+AA97+AA328)/(AA92+AA97)*100,"–")</f>
        <v>98.590578224805341</v>
      </c>
      <c r="AB132" s="45">
        <f>IF(AND(ISNUMBER(AB92),ISNUMBER(AB97),ISNUMBER(AB328),ISNUMBER(AB77)),(AB92+AB97+AB328)/(AB92+AB97)*100,"–")</f>
        <v>95.63752448044707</v>
      </c>
      <c r="AC132" s="45">
        <f>IF(AND(ISNUMBER(AC92),ISNUMBER(AC97),ISNUMBER(AC328),ISNUMBER(AC77)),(AC92+AC97+AC328)/(AC92+AC97)*100,"–")</f>
        <v>98.552463694754294</v>
      </c>
      <c r="AD132" s="45">
        <f>IF(AND(ISNUMBER(AD92),ISNUMBER(AD97),ISNUMBER(AD328),ISNUMBER(AD77)),(AD92+AD97+AD328)/(AD92+AD97)*100,"–")</f>
        <v>100.71129014488727</v>
      </c>
      <c r="AE132" s="45">
        <f t="shared" si="117"/>
        <v>99.524118673032575</v>
      </c>
      <c r="AF132" s="45">
        <f t="shared" ref="AF132:AK132" si="118">IF(AND(ISNUMBER(AF92),ISNUMBER(AF97),ISNUMBER(AF328),ISNUMBER(AF77)),(AF92+AF97+AF328)/(AF92+AF97)*100,"–")</f>
        <v>103.61952756460859</v>
      </c>
      <c r="AG132" s="45">
        <f t="shared" si="118"/>
        <v>103.51193409693397</v>
      </c>
      <c r="AH132" s="45">
        <f t="shared" si="118"/>
        <v>103.27786357928068</v>
      </c>
      <c r="AI132" s="45" t="s">
        <v>1876</v>
      </c>
      <c r="AJ132" s="45">
        <f>IF(AND(ISNUMBER(AJ92),ISNUMBER(AJ97),ISNUMBER(AJ328),ISNUMBER(AJ77)),(AJ92+AJ97+AJ328)/(AJ92+AJ97)*100,"–")</f>
        <v>100.1101633396966</v>
      </c>
      <c r="AK132" s="45">
        <f t="shared" si="118"/>
        <v>102.92773080704968</v>
      </c>
      <c r="AL132" s="45">
        <f t="shared" ref="AL132:AQ132" si="119">IF(AND(ISNUMBER(AL92),ISNUMBER(AL97),ISNUMBER(AL328),ISNUMBER(AL77)),(AL92+AL97+AL328)/(AL92+AL97)*100,"–")</f>
        <v>101.23225678708998</v>
      </c>
      <c r="AM132" s="45">
        <f t="shared" si="119"/>
        <v>103.79894893027073</v>
      </c>
      <c r="AN132" s="45">
        <f t="shared" si="119"/>
        <v>105.63287875644637</v>
      </c>
      <c r="AO132" s="45">
        <f t="shared" si="119"/>
        <v>104.93863183793709</v>
      </c>
      <c r="AP132" s="45">
        <f t="shared" si="119"/>
        <v>105.6321343226914</v>
      </c>
      <c r="AQ132" s="45">
        <f t="shared" si="119"/>
        <v>107.70111498307955</v>
      </c>
      <c r="AR132" s="45">
        <f t="shared" ref="AR132:AW132" si="120">IF(AND(ISNUMBER(AR92),ISNUMBER(AR97),ISNUMBER(AR328),ISNUMBER(AR77)),(AR92+AR97+AR328)/(AR92+AR97)*100,"–")</f>
        <v>108.89398794636462</v>
      </c>
      <c r="AS132" s="45">
        <f t="shared" si="120"/>
        <v>109.98586880887405</v>
      </c>
      <c r="AT132" s="45">
        <f t="shared" si="120"/>
        <v>109.72552825522837</v>
      </c>
      <c r="AU132" s="45">
        <f t="shared" si="120"/>
        <v>110.86517631471722</v>
      </c>
      <c r="AV132" s="45">
        <f t="shared" si="120"/>
        <v>108.76647377949091</v>
      </c>
      <c r="AW132" s="48">
        <f t="shared" si="120"/>
        <v>107.60462066818337</v>
      </c>
      <c r="AX132" s="48">
        <f t="shared" ref="AX132:AY132" si="121">IF(AND(ISNUMBER(AX92),ISNUMBER(AX97),ISNUMBER(AX328),ISNUMBER(AX77)),(AX92+AX97+AX328)/(AX92+AX97)*100,"–")</f>
        <v>107.09590227029643</v>
      </c>
      <c r="AY132" s="48">
        <f t="shared" si="121"/>
        <v>106.37865495976683</v>
      </c>
      <c r="AZ132" s="48">
        <f t="shared" ref="AZ132:BA132" si="122">IF(AND(ISNUMBER(AZ92),ISNUMBER(AZ97),ISNUMBER(AZ328),ISNUMBER(AZ77)),(AZ92+AZ97+AZ328)/(AZ92+AZ97)*100,"–")</f>
        <v>106.1652197991519</v>
      </c>
      <c r="BA132" s="48">
        <f t="shared" si="122"/>
        <v>105.7040206670042</v>
      </c>
    </row>
    <row r="133" spans="1:58" s="42" customFormat="1" x14ac:dyDescent="0.2">
      <c r="A133" s="37"/>
      <c r="B133" s="37"/>
      <c r="C133" s="37"/>
      <c r="D133" s="38"/>
      <c r="E133" s="38"/>
      <c r="F133" s="39" t="s">
        <v>13</v>
      </c>
      <c r="G133" s="18"/>
      <c r="H133" s="27"/>
      <c r="I133" s="27"/>
      <c r="J133" s="27"/>
      <c r="K133" s="27"/>
      <c r="L133" s="27"/>
      <c r="M133" s="27"/>
      <c r="N133" s="27"/>
      <c r="O133" s="27"/>
      <c r="P133" s="27"/>
      <c r="Q133" s="27"/>
      <c r="R133" s="27"/>
      <c r="S133" s="27"/>
      <c r="T133" s="27"/>
      <c r="U133" s="27"/>
      <c r="V133" s="27"/>
      <c r="W133" s="27"/>
      <c r="X133" s="27"/>
      <c r="Y133" s="27"/>
      <c r="Z133" s="27"/>
      <c r="AA133" s="27"/>
      <c r="AB133" s="27"/>
      <c r="AC133" s="27"/>
      <c r="AD133" s="27"/>
      <c r="AE133" s="27"/>
      <c r="AF133" s="27"/>
      <c r="AG133" s="27"/>
      <c r="AH133" s="27"/>
      <c r="AI133" s="28"/>
      <c r="AJ133" s="28"/>
      <c r="AK133" s="28"/>
      <c r="AL133" s="28"/>
      <c r="AM133" s="28"/>
      <c r="AN133" s="28"/>
      <c r="AO133" s="28"/>
      <c r="AP133" s="28"/>
      <c r="AQ133" s="28"/>
      <c r="AR133" s="28"/>
      <c r="AS133" s="28"/>
      <c r="AT133" s="28"/>
      <c r="AU133" s="28"/>
      <c r="AV133" s="28"/>
      <c r="AW133" s="28"/>
      <c r="AX133" s="28"/>
      <c r="AY133" s="28"/>
      <c r="AZ133" s="28"/>
      <c r="BA133" s="28"/>
    </row>
    <row r="134" spans="1:58" s="139" customFormat="1" outlineLevel="1" x14ac:dyDescent="0.2">
      <c r="A134" s="96"/>
      <c r="B134" s="96"/>
      <c r="C134" s="96"/>
      <c r="D134" s="137"/>
      <c r="E134" s="137"/>
      <c r="F134" s="143" t="s">
        <v>444</v>
      </c>
      <c r="G134" s="140" t="s">
        <v>509</v>
      </c>
      <c r="H134" s="167">
        <v>1.2065750397126871</v>
      </c>
      <c r="I134" s="167">
        <v>1.2065750397126871</v>
      </c>
      <c r="J134" s="167">
        <v>1.2065750397126871</v>
      </c>
      <c r="K134" s="167">
        <v>1.2065750397126871</v>
      </c>
      <c r="L134" s="167">
        <v>1.2065750397126871</v>
      </c>
      <c r="M134" s="167">
        <v>1.2065750397126871</v>
      </c>
      <c r="N134" s="167">
        <v>1.2065750397126871</v>
      </c>
      <c r="O134" s="167">
        <v>1.2065750397126871</v>
      </c>
      <c r="P134" s="167">
        <v>1.2065750397126871</v>
      </c>
      <c r="Q134" s="167">
        <v>1.2065750397126871</v>
      </c>
      <c r="R134" s="167">
        <v>1.2065750397126871</v>
      </c>
      <c r="S134" s="139">
        <v>1.2065750397126871</v>
      </c>
      <c r="T134" s="139">
        <v>1.1071997100961601</v>
      </c>
      <c r="U134" s="139">
        <v>1.0623073188876351</v>
      </c>
      <c r="V134" s="139">
        <v>1.0814708002883924</v>
      </c>
      <c r="W134" s="139">
        <v>1.0991187246262006</v>
      </c>
      <c r="X134" s="139">
        <v>1.1494450756923644</v>
      </c>
      <c r="Y134" s="139">
        <v>1.1361914010968961</v>
      </c>
      <c r="Z134" s="139">
        <v>1.0780104511084425</v>
      </c>
      <c r="AA134" s="139">
        <v>1.0660704448980913</v>
      </c>
      <c r="AB134" s="139">
        <v>1.103235034285474</v>
      </c>
      <c r="AC134" s="139">
        <v>1.1983939993791759</v>
      </c>
      <c r="AD134" s="139">
        <v>0.99425752224393715</v>
      </c>
      <c r="AE134" s="139">
        <v>0.92067953250883927</v>
      </c>
      <c r="AF134" s="139">
        <v>1.053842951935555</v>
      </c>
      <c r="AG134" s="139">
        <v>0.80497214302655973</v>
      </c>
      <c r="AH134" s="139">
        <v>0.81582326301493058</v>
      </c>
      <c r="AI134" s="139">
        <v>0.86455459444570326</v>
      </c>
      <c r="AJ134" s="139">
        <v>0.93406016484958809</v>
      </c>
      <c r="AK134" s="139">
        <v>0.77654212775282139</v>
      </c>
      <c r="AL134" s="139">
        <v>0.89619995564658139</v>
      </c>
      <c r="AM134" s="139">
        <v>1.0158340859564665</v>
      </c>
      <c r="AN134" s="139">
        <v>0.94375572618111359</v>
      </c>
      <c r="AO134" s="139">
        <v>1.0465621420954938</v>
      </c>
      <c r="AP134" s="139">
        <v>1.0032507141720528</v>
      </c>
      <c r="AQ134" s="139">
        <v>0.76249958619776437</v>
      </c>
      <c r="AR134" s="139">
        <v>0.77758012803442655</v>
      </c>
      <c r="AS134" s="139">
        <v>0.91557463191655075</v>
      </c>
      <c r="AT134" s="139">
        <v>0.73661480757547748</v>
      </c>
      <c r="AU134" s="139">
        <v>0.80019538907492271</v>
      </c>
      <c r="AV134" s="139">
        <v>0.75985068436333469</v>
      </c>
      <c r="AW134" s="139">
        <v>0.7441536109633089</v>
      </c>
      <c r="AX134" s="139">
        <v>0.71824902845072536</v>
      </c>
      <c r="AY134" s="139">
        <v>0.70419853900719276</v>
      </c>
      <c r="AZ134" s="139">
        <v>0.6948397019432192</v>
      </c>
      <c r="BA134" s="139">
        <v>0.6861888641968007</v>
      </c>
      <c r="BB134" s="167"/>
      <c r="BC134" s="178"/>
      <c r="BD134" s="178"/>
      <c r="BE134" s="167"/>
      <c r="BF134" s="167"/>
    </row>
    <row r="135" spans="1:58" s="139" customFormat="1" outlineLevel="1" x14ac:dyDescent="0.2">
      <c r="A135" s="96"/>
      <c r="B135" s="96"/>
      <c r="C135" s="96"/>
      <c r="D135" s="137"/>
      <c r="E135" s="137"/>
      <c r="F135" s="143" t="s">
        <v>445</v>
      </c>
      <c r="G135" s="140" t="s">
        <v>510</v>
      </c>
      <c r="H135" s="167">
        <v>3.9542253289148612</v>
      </c>
      <c r="I135" s="139">
        <v>3.9542253289148612</v>
      </c>
      <c r="J135" s="139">
        <v>4.5434709377105396</v>
      </c>
      <c r="K135" s="139">
        <v>4.03494456242528</v>
      </c>
      <c r="L135" s="139">
        <v>3.7645876782058032</v>
      </c>
      <c r="M135" s="139">
        <v>3.7471801351165199</v>
      </c>
      <c r="N135" s="139">
        <v>3.6245666293978269</v>
      </c>
      <c r="O135" s="139">
        <v>3.4612936933822551</v>
      </c>
      <c r="P135" s="139">
        <v>3.1989792015967575</v>
      </c>
      <c r="Q135" s="139">
        <v>3.4981591884046268</v>
      </c>
      <c r="R135" s="139">
        <v>3.4997639157380336</v>
      </c>
      <c r="S135" s="139">
        <v>2.9142492664880724</v>
      </c>
      <c r="T135" s="139">
        <v>2.8761461408026125</v>
      </c>
      <c r="U135" s="139">
        <v>2.5458125859350123</v>
      </c>
      <c r="V135" s="139">
        <v>2.6809857002107731</v>
      </c>
      <c r="W135" s="139">
        <v>2.7302625248903358</v>
      </c>
      <c r="X135" s="139">
        <v>2.6954875270251519</v>
      </c>
      <c r="Y135" s="139">
        <v>2.6257350628556178</v>
      </c>
      <c r="Z135" s="139">
        <v>2.6451791934328188</v>
      </c>
      <c r="AA135" s="139">
        <v>2.5058219580819019</v>
      </c>
      <c r="AB135" s="139">
        <v>2.3376721231186544</v>
      </c>
      <c r="AC135" s="139">
        <v>2.3397228829127972</v>
      </c>
      <c r="AD135" s="139">
        <v>2.2324785655780097</v>
      </c>
      <c r="AE135" s="139">
        <v>2.0520109353535627</v>
      </c>
      <c r="AF135" s="139">
        <v>2.028830543435352</v>
      </c>
      <c r="AG135" s="139">
        <v>1.8727769098455083</v>
      </c>
      <c r="AH135" s="139">
        <v>1.695448566421023</v>
      </c>
      <c r="AI135" s="139">
        <v>1.7952341190827927</v>
      </c>
      <c r="AJ135" s="139">
        <v>1.6837571196264716</v>
      </c>
      <c r="AK135" s="139">
        <v>1.4638978322018679</v>
      </c>
      <c r="AL135" s="139">
        <v>1.7821400713435063</v>
      </c>
      <c r="AM135" s="139">
        <v>1.838559634388047</v>
      </c>
      <c r="AN135" s="139">
        <v>1.8168770103770511</v>
      </c>
      <c r="AO135" s="139">
        <v>1.6253246572193192</v>
      </c>
      <c r="AP135" s="139">
        <v>1.7356370769080005</v>
      </c>
      <c r="AQ135" s="139">
        <v>1.7944312856431266</v>
      </c>
      <c r="AR135" s="139">
        <v>1.6085136497867882</v>
      </c>
      <c r="AS135" s="139">
        <v>1.730327366490779</v>
      </c>
      <c r="AT135" s="139">
        <v>1.8527368322446491</v>
      </c>
      <c r="AU135" s="139">
        <v>1.7107717201800203</v>
      </c>
      <c r="AV135" s="139">
        <v>1.7914536478118586</v>
      </c>
      <c r="AW135" s="139">
        <v>1.612538131364091</v>
      </c>
      <c r="AX135" s="139">
        <v>1.5881234821884522</v>
      </c>
      <c r="AY135" s="139">
        <v>1.5763455168432325</v>
      </c>
      <c r="AZ135" s="139">
        <v>1.5685584499339804</v>
      </c>
      <c r="BA135" s="139">
        <v>1.5620666603522435</v>
      </c>
      <c r="BB135" s="167"/>
      <c r="BC135" s="178"/>
      <c r="BD135" s="178"/>
      <c r="BE135" s="167"/>
      <c r="BF135" s="167"/>
    </row>
    <row r="136" spans="1:58" s="139" customFormat="1" outlineLevel="1" x14ac:dyDescent="0.2">
      <c r="A136" s="96"/>
      <c r="B136" s="96"/>
      <c r="C136" s="96"/>
      <c r="D136" s="137"/>
      <c r="E136" s="137"/>
      <c r="F136" s="143" t="s">
        <v>446</v>
      </c>
      <c r="G136" s="140" t="s">
        <v>511</v>
      </c>
      <c r="H136" s="167">
        <v>5.6477279849150168</v>
      </c>
      <c r="I136" s="139">
        <v>5.6477279849150168</v>
      </c>
      <c r="J136" s="139">
        <v>5.4125919128341584</v>
      </c>
      <c r="K136" s="139">
        <v>5.4868834284920096</v>
      </c>
      <c r="L136" s="139">
        <v>4.9816322641644231</v>
      </c>
      <c r="M136" s="139">
        <v>4.6776727346186009</v>
      </c>
      <c r="N136" s="139">
        <v>4.4802327979482408</v>
      </c>
      <c r="O136" s="139">
        <v>4.3077074140389833</v>
      </c>
      <c r="P136" s="139">
        <v>3.8843702458152629</v>
      </c>
      <c r="Q136" s="139">
        <v>3.7727428919641639</v>
      </c>
      <c r="R136" s="139">
        <v>3.493679569235292</v>
      </c>
      <c r="S136" s="139">
        <v>3.5777841253840861</v>
      </c>
      <c r="T136" s="139">
        <v>3.4432061972714414</v>
      </c>
      <c r="U136" s="139">
        <v>3.2988691505737133</v>
      </c>
      <c r="V136" s="139">
        <v>3.288844779219164</v>
      </c>
      <c r="W136" s="139">
        <v>3.2893148406481378</v>
      </c>
      <c r="X136" s="139">
        <v>3.2835887059747382</v>
      </c>
      <c r="Y136" s="139">
        <v>3.17201660788428</v>
      </c>
      <c r="Z136" s="139">
        <v>3.0891608991031503</v>
      </c>
      <c r="AA136" s="139">
        <v>3.0451378312519042</v>
      </c>
      <c r="AB136" s="139">
        <v>2.8567274189465977</v>
      </c>
      <c r="AC136" s="139">
        <v>2.7632603561626348</v>
      </c>
      <c r="AD136" s="139">
        <v>2.6315400179819162</v>
      </c>
      <c r="AE136" s="139">
        <v>2.6056489797988123</v>
      </c>
      <c r="AF136" s="139">
        <v>2.6057269884272305</v>
      </c>
      <c r="AG136" s="139">
        <v>2.2557479800380231</v>
      </c>
      <c r="AH136" s="139">
        <v>2.1689128945974234</v>
      </c>
      <c r="AI136" s="139">
        <v>2.1128033592897251</v>
      </c>
      <c r="AJ136" s="139">
        <v>2.0787615047576358</v>
      </c>
      <c r="AK136" s="139">
        <v>1.9967163797595289</v>
      </c>
      <c r="AL136" s="139">
        <v>1.9761513504403152</v>
      </c>
      <c r="AM136" s="139">
        <v>2.0962607131863322</v>
      </c>
      <c r="AN136" s="139">
        <v>2.1956766870879507</v>
      </c>
      <c r="AO136" s="139">
        <v>2.3834250450518741</v>
      </c>
      <c r="AP136" s="139">
        <v>2.2215328733979756</v>
      </c>
      <c r="AQ136" s="139">
        <v>2.299193026088278</v>
      </c>
      <c r="AR136" s="139">
        <v>2.1464912505259401</v>
      </c>
      <c r="AS136" s="139">
        <v>2.1963135117807338</v>
      </c>
      <c r="AT136" s="139">
        <v>2.1680104279904984</v>
      </c>
      <c r="AU136" s="139">
        <v>2.1297204702951023</v>
      </c>
      <c r="AV136" s="139">
        <v>2.2076276563814594</v>
      </c>
      <c r="AW136" s="139">
        <v>2.0889239521846865</v>
      </c>
      <c r="AX136" s="139">
        <v>2.0068394544551085</v>
      </c>
      <c r="AY136" s="139">
        <v>1.9733325079299862</v>
      </c>
      <c r="AZ136" s="139">
        <v>1.9445363407818927</v>
      </c>
      <c r="BA136" s="139">
        <v>1.9269347881912566</v>
      </c>
      <c r="BB136" s="167"/>
      <c r="BC136" s="178"/>
      <c r="BD136" s="178"/>
      <c r="BE136" s="167"/>
      <c r="BF136" s="167"/>
    </row>
    <row r="137" spans="1:58" s="139" customFormat="1" outlineLevel="1" x14ac:dyDescent="0.2">
      <c r="A137" s="96"/>
      <c r="B137" s="96"/>
      <c r="C137" s="96"/>
      <c r="D137" s="137"/>
      <c r="E137" s="137"/>
      <c r="F137" s="143" t="s">
        <v>447</v>
      </c>
      <c r="G137" s="140" t="s">
        <v>512</v>
      </c>
      <c r="H137" s="167">
        <v>1.0773682076593136</v>
      </c>
      <c r="I137" s="167">
        <v>1.0773682076593136</v>
      </c>
      <c r="J137" s="167">
        <v>1.0773682076593136</v>
      </c>
      <c r="K137" s="167">
        <v>1.0773682076593136</v>
      </c>
      <c r="L137" s="167">
        <v>1.0773682076593136</v>
      </c>
      <c r="M137" s="167">
        <v>1.0773682076593136</v>
      </c>
      <c r="N137" s="167">
        <v>1.0773682076593136</v>
      </c>
      <c r="O137" s="167">
        <v>1.0773682076593136</v>
      </c>
      <c r="P137" s="167">
        <v>1.0773682076593136</v>
      </c>
      <c r="Q137" s="167">
        <v>1.0773682076593136</v>
      </c>
      <c r="R137" s="167">
        <v>1.0773682076593136</v>
      </c>
      <c r="S137" s="167">
        <v>1.0773682076593136</v>
      </c>
      <c r="T137" s="167">
        <v>1.0773682076593136</v>
      </c>
      <c r="U137" s="167">
        <v>1.0773682076593136</v>
      </c>
      <c r="V137" s="167">
        <v>1.0773682076593136</v>
      </c>
      <c r="W137" s="167">
        <v>1.0773682076593136</v>
      </c>
      <c r="X137" s="167">
        <v>1.0773682076593136</v>
      </c>
      <c r="Y137" s="139">
        <v>1.0773682076593136</v>
      </c>
      <c r="Z137" s="139">
        <v>1.0763351697094916</v>
      </c>
      <c r="AA137" s="139">
        <v>0.98196030256411726</v>
      </c>
      <c r="AB137" s="139">
        <v>0.95377497988255266</v>
      </c>
      <c r="AC137" s="139">
        <v>0.87570603504117317</v>
      </c>
      <c r="AD137" s="139">
        <v>1.0247623236899466</v>
      </c>
      <c r="AE137" s="139">
        <v>0.97684521829068949</v>
      </c>
      <c r="AF137" s="139">
        <v>0.85380598380863904</v>
      </c>
      <c r="AG137" s="139">
        <v>0.61151903642578964</v>
      </c>
      <c r="AH137" s="139">
        <v>0.66769447740582499</v>
      </c>
      <c r="AI137" s="139">
        <v>0.62951152038167635</v>
      </c>
      <c r="AJ137" s="139">
        <v>0.7544450061623772</v>
      </c>
      <c r="AK137" s="139">
        <v>0.75533969824174929</v>
      </c>
      <c r="AL137" s="139">
        <v>0.67409944494855512</v>
      </c>
      <c r="AM137" s="139">
        <v>0.78065865858521466</v>
      </c>
      <c r="AN137" s="139">
        <v>0.72096162263541996</v>
      </c>
      <c r="AO137" s="139">
        <v>0.72253185234648887</v>
      </c>
      <c r="AP137" s="139">
        <v>0.84650711021764091</v>
      </c>
      <c r="AQ137" s="139">
        <v>0.72570659677713567</v>
      </c>
      <c r="AR137" s="139">
        <v>0.64585679351097802</v>
      </c>
      <c r="AS137" s="139">
        <v>0.64358627869691709</v>
      </c>
      <c r="AT137" s="139">
        <v>0.63780604907343885</v>
      </c>
      <c r="AU137" s="139">
        <v>0.65865065607986062</v>
      </c>
      <c r="AV137" s="139">
        <v>0.66283356697825024</v>
      </c>
      <c r="AW137" s="139">
        <v>0.58889907184465029</v>
      </c>
      <c r="AX137" s="139">
        <v>0.5743082154600877</v>
      </c>
      <c r="AY137" s="139">
        <v>0.58778741475120089</v>
      </c>
      <c r="AZ137" s="139">
        <v>0.58379277327293644</v>
      </c>
      <c r="BA137" s="139">
        <v>0.5791456898985049</v>
      </c>
      <c r="BB137" s="167"/>
      <c r="BC137" s="178"/>
      <c r="BD137" s="178"/>
      <c r="BE137" s="167"/>
      <c r="BF137" s="167"/>
    </row>
    <row r="138" spans="1:58" s="42" customFormat="1" x14ac:dyDescent="0.2">
      <c r="A138" s="37" t="s">
        <v>442</v>
      </c>
      <c r="B138" s="37" t="s">
        <v>14</v>
      </c>
      <c r="C138" s="37"/>
      <c r="D138" s="38"/>
      <c r="E138" s="38"/>
      <c r="F138" s="15" t="s">
        <v>15</v>
      </c>
      <c r="G138" s="12" t="s">
        <v>1145</v>
      </c>
      <c r="H138" s="27" t="str">
        <f>EIURatio(H134:H137,H$73:H$76,H$961:H$964)</f>
        <v>–</v>
      </c>
      <c r="I138" s="27" t="str">
        <f t="shared" ref="I138:AS138" si="123">EIURatio(I134:I137,I$73:I$76,I$961:I$964)</f>
        <v>–</v>
      </c>
      <c r="J138" s="27" t="str">
        <f t="shared" si="123"/>
        <v>–</v>
      </c>
      <c r="K138" s="27" t="str">
        <f t="shared" si="123"/>
        <v>–</v>
      </c>
      <c r="L138" s="27" t="str">
        <f t="shared" si="123"/>
        <v>–</v>
      </c>
      <c r="M138" s="27" t="str">
        <f t="shared" si="123"/>
        <v>–</v>
      </c>
      <c r="N138" s="27" t="str">
        <f t="shared" si="123"/>
        <v>–</v>
      </c>
      <c r="O138" s="27" t="str">
        <f t="shared" si="123"/>
        <v>–</v>
      </c>
      <c r="P138" s="27" t="str">
        <f t="shared" si="123"/>
        <v>–</v>
      </c>
      <c r="Q138" s="27" t="str">
        <f t="shared" si="123"/>
        <v>–</v>
      </c>
      <c r="R138" s="27" t="str">
        <f t="shared" si="123"/>
        <v>–</v>
      </c>
      <c r="S138" s="27" t="str">
        <f t="shared" si="123"/>
        <v>–</v>
      </c>
      <c r="T138" s="27" t="str">
        <f t="shared" si="123"/>
        <v>–</v>
      </c>
      <c r="U138" s="27" t="str">
        <f t="shared" si="123"/>
        <v>–</v>
      </c>
      <c r="V138" s="27" t="str">
        <f t="shared" si="123"/>
        <v>–</v>
      </c>
      <c r="W138" s="27" t="str">
        <f t="shared" si="123"/>
        <v>–</v>
      </c>
      <c r="X138" s="27" t="str">
        <f t="shared" si="123"/>
        <v>–</v>
      </c>
      <c r="Y138" s="27">
        <f t="shared" si="123"/>
        <v>1.8473415558611008</v>
      </c>
      <c r="Z138" s="27">
        <f t="shared" si="123"/>
        <v>1.8150158027152745</v>
      </c>
      <c r="AA138" s="27">
        <f t="shared" si="123"/>
        <v>1.7438481437174296</v>
      </c>
      <c r="AB138" s="27">
        <f t="shared" si="123"/>
        <v>1.6670043234862937</v>
      </c>
      <c r="AC138" s="27">
        <f t="shared" si="123"/>
        <v>1.66656896434327</v>
      </c>
      <c r="AD138" s="27">
        <f t="shared" si="123"/>
        <v>1.5967585790063239</v>
      </c>
      <c r="AE138" s="27">
        <f t="shared" si="123"/>
        <v>1.5298158830291928</v>
      </c>
      <c r="AF138" s="27">
        <f t="shared" si="123"/>
        <v>1.5329773346122406</v>
      </c>
      <c r="AG138" s="27">
        <f t="shared" si="123"/>
        <v>1.2874881743728857</v>
      </c>
      <c r="AH138" s="27">
        <f t="shared" si="123"/>
        <v>1.2449169023672937</v>
      </c>
      <c r="AI138" s="27">
        <f t="shared" si="123"/>
        <v>1.2603983624212307</v>
      </c>
      <c r="AJ138" s="27">
        <f t="shared" si="123"/>
        <v>1.3020310695144794</v>
      </c>
      <c r="AK138" s="27">
        <f t="shared" si="123"/>
        <v>1.1946205989204679</v>
      </c>
      <c r="AL138" s="27">
        <f t="shared" si="123"/>
        <v>1.2806642539187139</v>
      </c>
      <c r="AM138" s="27">
        <f t="shared" si="123"/>
        <v>1.3798564246266196</v>
      </c>
      <c r="AN138" s="27">
        <f t="shared" si="123"/>
        <v>1.3389506445956785</v>
      </c>
      <c r="AO138" s="27">
        <f t="shared" si="123"/>
        <v>1.3591265627403384</v>
      </c>
      <c r="AP138" s="27">
        <f t="shared" si="123"/>
        <v>1.3576642317158216</v>
      </c>
      <c r="AQ138" s="27">
        <f t="shared" si="123"/>
        <v>1.2575941217391795</v>
      </c>
      <c r="AR138" s="27">
        <f t="shared" si="123"/>
        <v>1.1834338784523031</v>
      </c>
      <c r="AS138" s="27">
        <f t="shared" si="123"/>
        <v>1.2731056669092162</v>
      </c>
      <c r="AT138" s="27">
        <f t="shared" ref="AT138:AY138" si="124">EIURatio(AT134:AT137,AT$73:AT$76,AT$961:AT$964)</f>
        <v>1.2336527139176554</v>
      </c>
      <c r="AU138" s="27">
        <f t="shared" si="124"/>
        <v>1.2145812605674899</v>
      </c>
      <c r="AV138" s="156">
        <f t="shared" si="124"/>
        <v>1.2277150546742603</v>
      </c>
      <c r="AW138" s="180">
        <f t="shared" si="124"/>
        <v>1.1390438657157931</v>
      </c>
      <c r="AX138" s="28">
        <f t="shared" si="124"/>
        <v>1.0974875785827534</v>
      </c>
      <c r="AY138" s="28">
        <f t="shared" si="124"/>
        <v>1.0839406285370505</v>
      </c>
      <c r="AZ138" s="28">
        <f t="shared" ref="AZ138:BA138" si="125">EIURatio(AZ134:AZ137,AZ$73:AZ$76,AZ$961:AZ$964)</f>
        <v>1.0748376753917643</v>
      </c>
      <c r="BA138" s="28">
        <f t="shared" si="125"/>
        <v>1.0683080631247355</v>
      </c>
      <c r="BC138" s="178"/>
      <c r="BD138" s="178"/>
      <c r="BE138" s="178"/>
    </row>
    <row r="139" spans="1:58" s="139" customFormat="1" outlineLevel="1" x14ac:dyDescent="0.2">
      <c r="A139" s="96"/>
      <c r="B139" s="96"/>
      <c r="C139" s="96"/>
      <c r="D139" s="137"/>
      <c r="E139" s="137"/>
      <c r="F139" s="146" t="s">
        <v>444</v>
      </c>
      <c r="G139" s="143" t="s">
        <v>513</v>
      </c>
      <c r="S139" s="139">
        <v>36.956281511154089</v>
      </c>
      <c r="T139" s="139">
        <v>35.734530912291149</v>
      </c>
      <c r="U139" s="139">
        <v>33.693740267436652</v>
      </c>
      <c r="V139" s="139">
        <v>33.430473847794346</v>
      </c>
      <c r="W139" s="139">
        <v>32.854155624028003</v>
      </c>
      <c r="X139" s="139">
        <v>31.85621320111559</v>
      </c>
      <c r="Y139" s="139">
        <v>31.540538568196748</v>
      </c>
      <c r="Z139" s="139">
        <v>31.272172964199747</v>
      </c>
      <c r="AA139" s="139">
        <v>30.589309052417828</v>
      </c>
      <c r="AB139" s="139">
        <v>30.722834546295907</v>
      </c>
      <c r="AC139" s="139">
        <v>30.005648481270956</v>
      </c>
      <c r="AD139" s="139">
        <v>29.231372115573016</v>
      </c>
      <c r="AE139" s="139">
        <v>29.057666244917758</v>
      </c>
      <c r="AF139" s="139">
        <v>29.029651575622534</v>
      </c>
      <c r="AG139" s="139">
        <v>29.074838690940069</v>
      </c>
      <c r="AH139" s="139">
        <v>29.823439158589554</v>
      </c>
      <c r="AI139" s="139">
        <v>30.32694024977009</v>
      </c>
      <c r="AJ139" s="139">
        <v>29.798488003779994</v>
      </c>
      <c r="AK139" s="139">
        <v>27.54738687410978</v>
      </c>
      <c r="AL139" s="139">
        <v>29.77592826921655</v>
      </c>
      <c r="AM139" s="139">
        <v>30.091806212662298</v>
      </c>
      <c r="AN139" s="139">
        <v>30.387069573607278</v>
      </c>
      <c r="AO139" s="139">
        <v>29.841633426799891</v>
      </c>
      <c r="AP139" s="139">
        <v>30.054708989096085</v>
      </c>
      <c r="AQ139" s="139">
        <v>30.091330751207384</v>
      </c>
      <c r="AR139" s="139">
        <v>30.548247249177152</v>
      </c>
      <c r="AS139" s="139">
        <v>30.568016787802314</v>
      </c>
      <c r="AT139" s="139">
        <v>30.423413191051008</v>
      </c>
      <c r="AU139" s="139">
        <v>29.710065750994623</v>
      </c>
      <c r="AV139" s="139">
        <v>28.873994193280801</v>
      </c>
      <c r="AW139" s="139">
        <v>29.932644424632667</v>
      </c>
      <c r="AX139" s="139">
        <v>29.465603735895858</v>
      </c>
      <c r="AY139" s="139">
        <v>29.177796744038819</v>
      </c>
      <c r="AZ139" s="139">
        <v>28.933256172352095</v>
      </c>
      <c r="BA139" s="139">
        <v>28.71518805413934</v>
      </c>
      <c r="BB139" s="167"/>
      <c r="BC139" s="167"/>
      <c r="BD139" s="167"/>
      <c r="BE139" s="167"/>
      <c r="BF139" s="167"/>
    </row>
    <row r="140" spans="1:58" s="139" customFormat="1" outlineLevel="1" x14ac:dyDescent="0.2">
      <c r="A140" s="96"/>
      <c r="B140" s="96"/>
      <c r="C140" s="96"/>
      <c r="D140" s="137"/>
      <c r="E140" s="137"/>
      <c r="F140" s="146" t="s">
        <v>445</v>
      </c>
      <c r="G140" s="143" t="s">
        <v>514</v>
      </c>
      <c r="I140" s="139">
        <v>30.284763078085302</v>
      </c>
      <c r="J140" s="139">
        <v>29.649124150180679</v>
      </c>
      <c r="K140" s="139">
        <v>29.394076882867747</v>
      </c>
      <c r="L140" s="139">
        <v>28.897390223957707</v>
      </c>
      <c r="M140" s="139">
        <v>28.817500862808298</v>
      </c>
      <c r="N140" s="139">
        <v>28.528815964816012</v>
      </c>
      <c r="O140" s="139">
        <v>28.080044626371986</v>
      </c>
      <c r="P140" s="139">
        <v>28.028006395773058</v>
      </c>
      <c r="Q140" s="139">
        <v>27.294618501475004</v>
      </c>
      <c r="R140" s="139">
        <v>27.323947837023521</v>
      </c>
      <c r="S140" s="139">
        <v>27.082025768592931</v>
      </c>
      <c r="T140" s="139">
        <v>26.607148464485338</v>
      </c>
      <c r="U140" s="139">
        <v>25.549013058237719</v>
      </c>
      <c r="V140" s="139">
        <v>24.830468611730769</v>
      </c>
      <c r="W140" s="139">
        <v>24.926165160952159</v>
      </c>
      <c r="X140" s="139">
        <v>24.293406982001134</v>
      </c>
      <c r="Y140" s="139">
        <v>24.121671910050054</v>
      </c>
      <c r="Z140" s="139">
        <v>24.011215897748126</v>
      </c>
      <c r="AA140" s="139">
        <v>23.704069330700818</v>
      </c>
      <c r="AB140" s="139">
        <v>23.744419537739937</v>
      </c>
      <c r="AC140" s="139">
        <v>23.295087469817769</v>
      </c>
      <c r="AD140" s="139">
        <v>22.924558102868453</v>
      </c>
      <c r="AE140" s="139">
        <v>22.432436108428654</v>
      </c>
      <c r="AF140" s="139">
        <v>22.168382085743936</v>
      </c>
      <c r="AG140" s="139">
        <v>21.819754138458869</v>
      </c>
      <c r="AH140" s="139">
        <v>21.545235918168167</v>
      </c>
      <c r="AI140" s="139">
        <v>21.328899920171036</v>
      </c>
      <c r="AJ140" s="139">
        <v>20.901375553981321</v>
      </c>
      <c r="AK140" s="139">
        <v>20.256070725927891</v>
      </c>
      <c r="AL140" s="139">
        <v>19.796904290910469</v>
      </c>
      <c r="AM140" s="139">
        <v>20.024387841367535</v>
      </c>
      <c r="AN140" s="139">
        <v>19.915322238815598</v>
      </c>
      <c r="AO140" s="139">
        <v>20.023031789445884</v>
      </c>
      <c r="AP140" s="139">
        <v>19.801475555951921</v>
      </c>
      <c r="AQ140" s="139">
        <v>19.750536235272591</v>
      </c>
      <c r="AR140" s="139">
        <v>19.505953299826185</v>
      </c>
      <c r="AS140" s="139">
        <v>19.360943104597585</v>
      </c>
      <c r="AT140" s="139">
        <v>19.341349512148614</v>
      </c>
      <c r="AU140" s="139">
        <v>19.582164590881781</v>
      </c>
      <c r="AV140" s="139">
        <v>18.425879183956685</v>
      </c>
      <c r="AW140" s="139">
        <v>19.029857197412635</v>
      </c>
      <c r="AX140" s="139">
        <v>18.705130508372481</v>
      </c>
      <c r="AY140" s="139">
        <v>18.584736201493719</v>
      </c>
      <c r="AZ140" s="139">
        <v>18.529475836797335</v>
      </c>
      <c r="BA140" s="139">
        <v>18.471021914011192</v>
      </c>
      <c r="BB140" s="167"/>
      <c r="BC140" s="167"/>
      <c r="BD140" s="167"/>
      <c r="BE140" s="167"/>
      <c r="BF140" s="167"/>
    </row>
    <row r="141" spans="1:58" s="139" customFormat="1" outlineLevel="1" x14ac:dyDescent="0.2">
      <c r="A141" s="96"/>
      <c r="B141" s="96"/>
      <c r="C141" s="96"/>
      <c r="D141" s="137"/>
      <c r="E141" s="137"/>
      <c r="F141" s="146" t="s">
        <v>446</v>
      </c>
      <c r="G141" s="143" t="s">
        <v>515</v>
      </c>
      <c r="I141" s="139">
        <v>35.660621496786987</v>
      </c>
      <c r="J141" s="139">
        <v>34.713155497382303</v>
      </c>
      <c r="K141" s="139">
        <v>33.68784363885657</v>
      </c>
      <c r="L141" s="139">
        <v>33.475064956163195</v>
      </c>
      <c r="M141" s="139">
        <v>32.960092687784694</v>
      </c>
      <c r="N141" s="139">
        <v>32.062532713665348</v>
      </c>
      <c r="O141" s="139">
        <v>31.68844811381561</v>
      </c>
      <c r="P141" s="139">
        <v>31.409219256688331</v>
      </c>
      <c r="Q141" s="139">
        <v>31.759273109193909</v>
      </c>
      <c r="R141" s="139">
        <v>30.78418897038167</v>
      </c>
      <c r="S141" s="139">
        <v>29.838258465273871</v>
      </c>
      <c r="T141" s="139">
        <v>29.458296696574127</v>
      </c>
      <c r="U141" s="139">
        <v>28.998687649654464</v>
      </c>
      <c r="V141" s="139">
        <v>29.094522138512936</v>
      </c>
      <c r="W141" s="139">
        <v>29.285711092034195</v>
      </c>
      <c r="X141" s="139">
        <v>28.589386757353246</v>
      </c>
      <c r="Y141" s="139">
        <v>28.382963525157372</v>
      </c>
      <c r="Z141" s="139">
        <v>28.11651702839454</v>
      </c>
      <c r="AA141" s="139">
        <v>27.4869593359732</v>
      </c>
      <c r="AB141" s="139">
        <v>27.230640259500134</v>
      </c>
      <c r="AC141" s="139">
        <v>26.734835429033428</v>
      </c>
      <c r="AD141" s="139">
        <v>26.6242486303993</v>
      </c>
      <c r="AE141" s="139">
        <v>25.990251199584186</v>
      </c>
      <c r="AF141" s="139">
        <v>25.84468072257382</v>
      </c>
      <c r="AG141" s="139">
        <v>25.845116444866921</v>
      </c>
      <c r="AH141" s="139">
        <v>26.207715423237012</v>
      </c>
      <c r="AI141" s="139">
        <v>26.463859071006805</v>
      </c>
      <c r="AJ141" s="139">
        <v>26.145431376359362</v>
      </c>
      <c r="AK141" s="139">
        <v>24.164102362436957</v>
      </c>
      <c r="AL141" s="139">
        <v>24.223516677684046</v>
      </c>
      <c r="AM141" s="139">
        <v>24.238465941923323</v>
      </c>
      <c r="AN141" s="139">
        <v>23.777672302867852</v>
      </c>
      <c r="AO141" s="139">
        <v>23.504019350770619</v>
      </c>
      <c r="AP141" s="139">
        <v>23.177175326383512</v>
      </c>
      <c r="AQ141" s="139">
        <v>23.145469842552995</v>
      </c>
      <c r="AR141" s="139">
        <v>23.660502421128708</v>
      </c>
      <c r="AS141" s="139">
        <v>23.83401186087514</v>
      </c>
      <c r="AT141" s="139">
        <v>23.896366811611706</v>
      </c>
      <c r="AU141" s="139">
        <v>23.836922837343302</v>
      </c>
      <c r="AV141" s="139">
        <v>23.772989966366545</v>
      </c>
      <c r="AW141" s="139">
        <v>24.221633756034628</v>
      </c>
      <c r="AX141" s="139">
        <v>23.664246080088837</v>
      </c>
      <c r="AY141" s="139">
        <v>23.547533408450835</v>
      </c>
      <c r="AZ141" s="139">
        <v>23.481526403110767</v>
      </c>
      <c r="BA141" s="139">
        <v>23.547368878496666</v>
      </c>
      <c r="BB141" s="167"/>
      <c r="BC141" s="167"/>
      <c r="BD141" s="167"/>
      <c r="BE141" s="167"/>
      <c r="BF141" s="167"/>
    </row>
    <row r="142" spans="1:58" s="139" customFormat="1" outlineLevel="1" x14ac:dyDescent="0.2">
      <c r="A142" s="96"/>
      <c r="B142" s="96"/>
      <c r="C142" s="96"/>
      <c r="D142" s="137"/>
      <c r="E142" s="137"/>
      <c r="F142" s="146" t="s">
        <v>447</v>
      </c>
      <c r="G142" s="143" t="s">
        <v>516</v>
      </c>
      <c r="Y142" s="139">
        <v>26.54506260916963</v>
      </c>
      <c r="Z142" s="139">
        <v>25.967155894650094</v>
      </c>
      <c r="AA142" s="139">
        <v>25.738620511847866</v>
      </c>
      <c r="AB142" s="139">
        <v>25.815874479156719</v>
      </c>
      <c r="AC142" s="139">
        <v>24.527690016064781</v>
      </c>
      <c r="AD142" s="139">
        <v>24.130274380539962</v>
      </c>
      <c r="AE142" s="139">
        <v>23.464047595736368</v>
      </c>
      <c r="AF142" s="139">
        <v>22.620556549028237</v>
      </c>
      <c r="AG142" s="139">
        <v>22.553953168954088</v>
      </c>
      <c r="AH142" s="139">
        <v>22.583060439710842</v>
      </c>
      <c r="AI142" s="139">
        <v>21.953745005586402</v>
      </c>
      <c r="AJ142" s="139">
        <v>22.151630002773757</v>
      </c>
      <c r="AK142" s="139">
        <v>20.774201555275024</v>
      </c>
      <c r="AL142" s="139">
        <v>21.085042399252643</v>
      </c>
      <c r="AM142" s="139">
        <v>20.96766547183876</v>
      </c>
      <c r="AN142" s="139">
        <v>20.914535794634411</v>
      </c>
      <c r="AO142" s="139">
        <v>21.213045187850106</v>
      </c>
      <c r="AP142" s="139">
        <v>20.797038884084337</v>
      </c>
      <c r="AQ142" s="139">
        <v>20.652394931399616</v>
      </c>
      <c r="AR142" s="139">
        <v>20.032676158628103</v>
      </c>
      <c r="AS142" s="139">
        <v>20.381071686505482</v>
      </c>
      <c r="AT142" s="139">
        <v>20.321447765317011</v>
      </c>
      <c r="AU142" s="139">
        <v>19.963394174608347</v>
      </c>
      <c r="AV142" s="139">
        <v>19.941323694736106</v>
      </c>
      <c r="AW142" s="139">
        <v>20.072992091679325</v>
      </c>
      <c r="AX142" s="139">
        <v>19.765708543028303</v>
      </c>
      <c r="AY142" s="139">
        <v>19.743327257217903</v>
      </c>
      <c r="AZ142" s="139">
        <v>19.686810323087943</v>
      </c>
      <c r="BA142" s="139">
        <v>19.607447111552627</v>
      </c>
      <c r="BB142" s="167"/>
      <c r="BC142" s="167"/>
      <c r="BD142" s="167"/>
      <c r="BE142" s="167"/>
      <c r="BF142" s="167"/>
    </row>
    <row r="143" spans="1:58" s="42" customFormat="1" x14ac:dyDescent="0.2">
      <c r="A143" s="37" t="s">
        <v>442</v>
      </c>
      <c r="B143" s="37" t="s">
        <v>16</v>
      </c>
      <c r="C143" s="37"/>
      <c r="D143" s="38"/>
      <c r="E143" s="38"/>
      <c r="F143" s="15" t="s">
        <v>17</v>
      </c>
      <c r="G143" s="12" t="s">
        <v>1146</v>
      </c>
      <c r="H143" s="27" t="str">
        <f>EIURatio(H139:H142,H$73:H$76,H$961:H$964)</f>
        <v>–</v>
      </c>
      <c r="I143" s="27" t="str">
        <f t="shared" ref="I143:AS143" si="126">EIURatio(I139:I142,I$73:I$76,I$961:I$964)</f>
        <v>–</v>
      </c>
      <c r="J143" s="27" t="str">
        <f t="shared" si="126"/>
        <v>–</v>
      </c>
      <c r="K143" s="27" t="str">
        <f t="shared" si="126"/>
        <v>–</v>
      </c>
      <c r="L143" s="27" t="str">
        <f t="shared" si="126"/>
        <v>–</v>
      </c>
      <c r="M143" s="27" t="str">
        <f t="shared" si="126"/>
        <v>–</v>
      </c>
      <c r="N143" s="27" t="str">
        <f t="shared" si="126"/>
        <v>–</v>
      </c>
      <c r="O143" s="27" t="str">
        <f t="shared" si="126"/>
        <v>–</v>
      </c>
      <c r="P143" s="27" t="str">
        <f t="shared" si="126"/>
        <v>–</v>
      </c>
      <c r="Q143" s="27" t="str">
        <f t="shared" si="126"/>
        <v>–</v>
      </c>
      <c r="R143" s="27" t="str">
        <f t="shared" si="126"/>
        <v>–</v>
      </c>
      <c r="S143" s="27" t="str">
        <f t="shared" si="126"/>
        <v>–</v>
      </c>
      <c r="T143" s="27" t="str">
        <f t="shared" si="126"/>
        <v>–</v>
      </c>
      <c r="U143" s="27" t="str">
        <f t="shared" si="126"/>
        <v>–</v>
      </c>
      <c r="V143" s="27" t="str">
        <f t="shared" si="126"/>
        <v>–</v>
      </c>
      <c r="W143" s="27" t="str">
        <f t="shared" si="126"/>
        <v>–</v>
      </c>
      <c r="X143" s="27" t="str">
        <f t="shared" si="126"/>
        <v>–</v>
      </c>
      <c r="Y143" s="27">
        <f t="shared" si="126"/>
        <v>28.062378288112839</v>
      </c>
      <c r="Z143" s="27">
        <f t="shared" si="126"/>
        <v>27.719890482778514</v>
      </c>
      <c r="AA143" s="27">
        <f t="shared" si="126"/>
        <v>27.21658244909435</v>
      </c>
      <c r="AB143" s="27">
        <f t="shared" si="126"/>
        <v>27.179966803141802</v>
      </c>
      <c r="AC143" s="27">
        <f t="shared" si="126"/>
        <v>26.410690767507866</v>
      </c>
      <c r="AD143" s="27">
        <f t="shared" si="126"/>
        <v>25.934573685711136</v>
      </c>
      <c r="AE143" s="27">
        <f t="shared" si="126"/>
        <v>25.480276063670814</v>
      </c>
      <c r="AF143" s="27">
        <f t="shared" si="126"/>
        <v>25.118941764959079</v>
      </c>
      <c r="AG143" s="27">
        <f t="shared" si="126"/>
        <v>24.997506744981447</v>
      </c>
      <c r="AH143" s="27">
        <f t="shared" si="126"/>
        <v>25.223621316027906</v>
      </c>
      <c r="AI143" s="27">
        <f t="shared" si="126"/>
        <v>25.202681227506257</v>
      </c>
      <c r="AJ143" s="27">
        <f t="shared" si="126"/>
        <v>25.026373759972888</v>
      </c>
      <c r="AK143" s="27">
        <f t="shared" si="126"/>
        <v>23.488553577739477</v>
      </c>
      <c r="AL143" s="27">
        <f t="shared" si="126"/>
        <v>24.1620651209732</v>
      </c>
      <c r="AM143" s="27">
        <f t="shared" si="126"/>
        <v>24.336540506753678</v>
      </c>
      <c r="AN143" s="27">
        <f t="shared" si="126"/>
        <v>24.248857900818983</v>
      </c>
      <c r="AO143" s="27">
        <f t="shared" si="126"/>
        <v>24.159593989328279</v>
      </c>
      <c r="AP143" s="27">
        <f t="shared" si="126"/>
        <v>23.997888219519155</v>
      </c>
      <c r="AQ143" s="27">
        <f t="shared" si="126"/>
        <v>23.874681698242455</v>
      </c>
      <c r="AR143" s="27">
        <f t="shared" si="126"/>
        <v>24.020031938717523</v>
      </c>
      <c r="AS143" s="27">
        <f t="shared" si="126"/>
        <v>24.205157794011861</v>
      </c>
      <c r="AT143" s="27">
        <f t="shared" ref="AT143:AY143" si="127">EIURatio(AT139:AT142,AT$73:AT$76,AT$961:AT$964)</f>
        <v>24.156662379021</v>
      </c>
      <c r="AU143" s="27">
        <f t="shared" si="127"/>
        <v>23.861683746143715</v>
      </c>
      <c r="AV143" s="27">
        <f t="shared" si="127"/>
        <v>23.332820763778432</v>
      </c>
      <c r="AW143" s="28">
        <f t="shared" si="127"/>
        <v>23.892530979730591</v>
      </c>
      <c r="AX143" s="28">
        <f t="shared" si="127"/>
        <v>23.451333677591435</v>
      </c>
      <c r="AY143" s="28">
        <f t="shared" si="127"/>
        <v>23.26998858538138</v>
      </c>
      <c r="AZ143" s="28">
        <f t="shared" ref="AZ143:BA143" si="128">EIURatio(AZ139:AZ142,AZ$73:AZ$76,AZ$961:AZ$964)</f>
        <v>23.155774228724692</v>
      </c>
      <c r="BA143" s="28">
        <f t="shared" si="128"/>
        <v>23.071307737992356</v>
      </c>
    </row>
    <row r="144" spans="1:58" s="139" customFormat="1" outlineLevel="1" x14ac:dyDescent="0.2">
      <c r="A144" s="96"/>
      <c r="B144" s="96"/>
      <c r="C144" s="96"/>
      <c r="D144" s="137"/>
      <c r="E144" s="137"/>
      <c r="F144" s="146" t="s">
        <v>444</v>
      </c>
      <c r="G144" s="143" t="s">
        <v>517</v>
      </c>
      <c r="H144" s="167">
        <v>61.837143449133222</v>
      </c>
      <c r="I144" s="167">
        <v>61.837143449133222</v>
      </c>
      <c r="J144" s="167">
        <v>61.837143449133222</v>
      </c>
      <c r="K144" s="167">
        <v>61.837143449133222</v>
      </c>
      <c r="L144" s="167">
        <v>61.837143449133222</v>
      </c>
      <c r="M144" s="167">
        <v>61.837143449133222</v>
      </c>
      <c r="N144" s="167">
        <v>61.837143449133222</v>
      </c>
      <c r="O144" s="167">
        <v>61.837143449133222</v>
      </c>
      <c r="P144" s="167">
        <v>61.837143449133222</v>
      </c>
      <c r="Q144" s="167">
        <v>61.837143449133222</v>
      </c>
      <c r="R144" s="167">
        <v>61.837143449133222</v>
      </c>
      <c r="S144" s="139">
        <v>61.837143449133222</v>
      </c>
      <c r="T144" s="139">
        <v>63.158269377612697</v>
      </c>
      <c r="U144" s="139">
        <v>65.243952413675714</v>
      </c>
      <c r="V144" s="139">
        <v>65.488055351917268</v>
      </c>
      <c r="W144" s="139">
        <v>66.04672565134581</v>
      </c>
      <c r="X144" s="139">
        <v>66.994341723192051</v>
      </c>
      <c r="Y144" s="139">
        <v>67.323270030706354</v>
      </c>
      <c r="Z144" s="139">
        <v>67.64981658469182</v>
      </c>
      <c r="AA144" s="139">
        <v>68.344620502684066</v>
      </c>
      <c r="AB144" s="139">
        <v>68.17393041941861</v>
      </c>
      <c r="AC144" s="139">
        <v>68.795957519349855</v>
      </c>
      <c r="AD144" s="139">
        <v>69.774370362183035</v>
      </c>
      <c r="AE144" s="139">
        <v>70.021654222573403</v>
      </c>
      <c r="AF144" s="139">
        <v>69.916505472441912</v>
      </c>
      <c r="AG144" s="139">
        <v>70.12018916603337</v>
      </c>
      <c r="AH144" s="139">
        <v>69.360737578395515</v>
      </c>
      <c r="AI144" s="139">
        <v>68.808505155784204</v>
      </c>
      <c r="AJ144" s="139">
        <v>69.267451831370437</v>
      </c>
      <c r="AK144" s="139">
        <v>71.676070998137391</v>
      </c>
      <c r="AL144" s="139">
        <v>69.327871775136856</v>
      </c>
      <c r="AM144" s="139">
        <v>68.892359701381238</v>
      </c>
      <c r="AN144" s="139">
        <v>68.669174700211627</v>
      </c>
      <c r="AO144" s="139">
        <v>69.111804431104616</v>
      </c>
      <c r="AP144" s="139">
        <v>68.942040296731861</v>
      </c>
      <c r="AQ144" s="139">
        <v>69.146169662594843</v>
      </c>
      <c r="AR144" s="139">
        <v>68.674172622788433</v>
      </c>
      <c r="AS144" s="139">
        <v>68.516408580281123</v>
      </c>
      <c r="AT144" s="139">
        <v>68.839972001373511</v>
      </c>
      <c r="AU144" s="139">
        <v>69.489738859930455</v>
      </c>
      <c r="AV144" s="139">
        <v>70.366155122355863</v>
      </c>
      <c r="AW144" s="139">
        <v>69.323201964404021</v>
      </c>
      <c r="AX144" s="139">
        <v>69.816147235653432</v>
      </c>
      <c r="AY144" s="139">
        <v>70.11800471695399</v>
      </c>
      <c r="AZ144" s="139">
        <v>70.371904125704674</v>
      </c>
      <c r="BA144" s="139">
        <v>70.59862308166386</v>
      </c>
      <c r="BB144" s="167"/>
      <c r="BC144" s="167"/>
      <c r="BD144" s="167"/>
      <c r="BE144" s="167"/>
      <c r="BF144" s="167"/>
    </row>
    <row r="145" spans="1:58" s="139" customFormat="1" outlineLevel="1" x14ac:dyDescent="0.2">
      <c r="A145" s="96"/>
      <c r="B145" s="96"/>
      <c r="C145" s="96"/>
      <c r="D145" s="137"/>
      <c r="E145" s="137"/>
      <c r="F145" s="146" t="s">
        <v>445</v>
      </c>
      <c r="G145" s="143" t="s">
        <v>518</v>
      </c>
      <c r="H145" s="167">
        <v>65.761011592999836</v>
      </c>
      <c r="I145" s="139">
        <v>65.761011592999836</v>
      </c>
      <c r="J145" s="139">
        <v>65.807404912108765</v>
      </c>
      <c r="K145" s="139">
        <v>66.570978554706983</v>
      </c>
      <c r="L145" s="139">
        <v>67.3380220978365</v>
      </c>
      <c r="M145" s="139">
        <v>67.435319002075175</v>
      </c>
      <c r="N145" s="139">
        <v>67.846617405786162</v>
      </c>
      <c r="O145" s="139">
        <v>68.458661680245768</v>
      </c>
      <c r="P145" s="139">
        <v>68.773014402630182</v>
      </c>
      <c r="Q145" s="139">
        <v>69.207222310120372</v>
      </c>
      <c r="R145" s="139">
        <v>69.176288247238446</v>
      </c>
      <c r="S145" s="139">
        <v>70.003724964918987</v>
      </c>
      <c r="T145" s="139">
        <v>70.516705394712048</v>
      </c>
      <c r="U145" s="139">
        <v>71.90517435582727</v>
      </c>
      <c r="V145" s="139">
        <v>72.488545688058466</v>
      </c>
      <c r="W145" s="139">
        <v>72.343572314157498</v>
      </c>
      <c r="X145" s="139">
        <v>73.011105490973705</v>
      </c>
      <c r="Y145" s="139">
        <v>73.252593027094321</v>
      </c>
      <c r="Z145" s="139">
        <v>73.34360490881906</v>
      </c>
      <c r="AA145" s="139">
        <v>73.790108711217286</v>
      </c>
      <c r="AB145" s="139">
        <v>73.91790833914142</v>
      </c>
      <c r="AC145" s="139">
        <v>74.365189647269432</v>
      </c>
      <c r="AD145" s="139">
        <v>74.842963331553548</v>
      </c>
      <c r="AE145" s="139">
        <v>75.515552956217775</v>
      </c>
      <c r="AF145" s="139">
        <v>75.802787370820695</v>
      </c>
      <c r="AG145" s="139">
        <v>76.30746895169564</v>
      </c>
      <c r="AH145" s="139">
        <v>76.759315515410805</v>
      </c>
      <c r="AI145" s="139">
        <v>76.875865960746168</v>
      </c>
      <c r="AJ145" s="139">
        <v>77.414867326392184</v>
      </c>
      <c r="AK145" s="139">
        <v>78.28003144187025</v>
      </c>
      <c r="AL145" s="139">
        <v>78.420955637746033</v>
      </c>
      <c r="AM145" s="139">
        <v>78.13705252424441</v>
      </c>
      <c r="AN145" s="139">
        <v>78.267800750807353</v>
      </c>
      <c r="AO145" s="139">
        <v>78.351643553334796</v>
      </c>
      <c r="AP145" s="139">
        <v>78.462887367140084</v>
      </c>
      <c r="AQ145" s="139">
        <v>78.455032479084281</v>
      </c>
      <c r="AR145" s="139">
        <v>78.885533050387039</v>
      </c>
      <c r="AS145" s="139">
        <v>78.908729528911635</v>
      </c>
      <c r="AT145" s="139">
        <v>78.805913655606744</v>
      </c>
      <c r="AU145" s="139">
        <v>78.707063688938206</v>
      </c>
      <c r="AV145" s="139">
        <v>79.782667168231455</v>
      </c>
      <c r="AW145" s="139">
        <v>79.357604671223271</v>
      </c>
      <c r="AX145" s="139">
        <v>79.706746009439073</v>
      </c>
      <c r="AY145" s="139">
        <v>79.838918281663055</v>
      </c>
      <c r="AZ145" s="139">
        <v>79.90196571326868</v>
      </c>
      <c r="BA145" s="139">
        <v>79.966911425636567</v>
      </c>
      <c r="BB145" s="167"/>
      <c r="BC145" s="167"/>
      <c r="BD145" s="167"/>
      <c r="BE145" s="167"/>
      <c r="BF145" s="167"/>
    </row>
    <row r="146" spans="1:58" s="139" customFormat="1" outlineLevel="1" x14ac:dyDescent="0.2">
      <c r="A146" s="96"/>
      <c r="B146" s="96"/>
      <c r="C146" s="96"/>
      <c r="D146" s="137"/>
      <c r="E146" s="137"/>
      <c r="F146" s="146" t="s">
        <v>446</v>
      </c>
      <c r="G146" s="143" t="s">
        <v>519</v>
      </c>
      <c r="H146" s="167">
        <v>58.69165051829809</v>
      </c>
      <c r="I146" s="139">
        <v>58.69165051829809</v>
      </c>
      <c r="J146" s="139">
        <v>59.874252589783758</v>
      </c>
      <c r="K146" s="139">
        <v>60.82527293265143</v>
      </c>
      <c r="L146" s="139">
        <v>61.543302779672395</v>
      </c>
      <c r="M146" s="139">
        <v>62.362234577596695</v>
      </c>
      <c r="N146" s="139">
        <v>63.457234488386206</v>
      </c>
      <c r="O146" s="139">
        <v>64.003844472145417</v>
      </c>
      <c r="P146" s="139">
        <v>64.706410497496421</v>
      </c>
      <c r="Q146" s="139">
        <v>64.467983998842087</v>
      </c>
      <c r="R146" s="139">
        <v>65.722131460382883</v>
      </c>
      <c r="S146" s="139">
        <v>66.583957409342048</v>
      </c>
      <c r="T146" s="139">
        <v>67.098497106154426</v>
      </c>
      <c r="U146" s="139">
        <v>67.702443199771821</v>
      </c>
      <c r="V146" s="139">
        <v>67.61663308226791</v>
      </c>
      <c r="W146" s="139">
        <v>67.424974067317663</v>
      </c>
      <c r="X146" s="139">
        <v>68.127024536672025</v>
      </c>
      <c r="Y146" s="139">
        <v>68.445019866958347</v>
      </c>
      <c r="Z146" s="139">
        <v>68.794322072502325</v>
      </c>
      <c r="AA146" s="139">
        <v>69.467902832774911</v>
      </c>
      <c r="AB146" s="139">
        <v>69.912632321553275</v>
      </c>
      <c r="AC146" s="139">
        <v>70.501904214803929</v>
      </c>
      <c r="AD146" s="139">
        <v>70.744211351618773</v>
      </c>
      <c r="AE146" s="139">
        <v>71.404099820616992</v>
      </c>
      <c r="AF146" s="139">
        <v>71.549592288998952</v>
      </c>
      <c r="AG146" s="139">
        <v>71.899135575095059</v>
      </c>
      <c r="AH146" s="139">
        <v>71.623371682165569</v>
      </c>
      <c r="AI146" s="139">
        <v>71.423337569703463</v>
      </c>
      <c r="AJ146" s="139">
        <v>71.775807118883009</v>
      </c>
      <c r="AK146" s="139">
        <v>73.839181257803517</v>
      </c>
      <c r="AL146" s="139">
        <v>73.800331971875636</v>
      </c>
      <c r="AM146" s="139">
        <v>73.665273344890338</v>
      </c>
      <c r="AN146" s="139">
        <v>74.026651010044205</v>
      </c>
      <c r="AO146" s="139">
        <v>74.112555604177516</v>
      </c>
      <c r="AP146" s="139">
        <v>74.601291800218505</v>
      </c>
      <c r="AQ146" s="139">
        <v>74.555337131358741</v>
      </c>
      <c r="AR146" s="139">
        <v>74.193006328345362</v>
      </c>
      <c r="AS146" s="139">
        <v>73.969674627344133</v>
      </c>
      <c r="AT146" s="139">
        <v>73.935622760397806</v>
      </c>
      <c r="AU146" s="139">
        <v>74.033356692361593</v>
      </c>
      <c r="AV146" s="139">
        <v>74.019382377252001</v>
      </c>
      <c r="AW146" s="139">
        <v>73.689442291780693</v>
      </c>
      <c r="AX146" s="139">
        <v>74.328914465456052</v>
      </c>
      <c r="AY146" s="139">
        <v>74.479134083619186</v>
      </c>
      <c r="AZ146" s="139">
        <v>74.573937256107342</v>
      </c>
      <c r="BA146" s="139">
        <v>74.525696333312069</v>
      </c>
      <c r="BB146" s="167"/>
      <c r="BC146" s="167"/>
      <c r="BD146" s="167"/>
      <c r="BE146" s="167"/>
      <c r="BF146" s="167"/>
    </row>
    <row r="147" spans="1:58" s="139" customFormat="1" outlineLevel="1" x14ac:dyDescent="0.2">
      <c r="A147" s="96"/>
      <c r="B147" s="96"/>
      <c r="C147" s="96"/>
      <c r="D147" s="137"/>
      <c r="E147" s="137"/>
      <c r="F147" s="146" t="s">
        <v>447</v>
      </c>
      <c r="G147" s="143" t="s">
        <v>520</v>
      </c>
      <c r="H147" s="167">
        <v>72.377562038875581</v>
      </c>
      <c r="I147" s="167">
        <v>72.377562038875581</v>
      </c>
      <c r="J147" s="167">
        <v>72.377562038875581</v>
      </c>
      <c r="K147" s="167">
        <v>72.377562038875581</v>
      </c>
      <c r="L147" s="167">
        <v>72.377562038875581</v>
      </c>
      <c r="M147" s="167">
        <v>72.377562038875581</v>
      </c>
      <c r="N147" s="167">
        <v>72.377562038875581</v>
      </c>
      <c r="O147" s="167">
        <v>72.377562038875581</v>
      </c>
      <c r="P147" s="167">
        <v>72.377562038875581</v>
      </c>
      <c r="Q147" s="167">
        <v>72.377562038875581</v>
      </c>
      <c r="R147" s="167">
        <v>72.377562038875581</v>
      </c>
      <c r="S147" s="167">
        <v>72.377562038875581</v>
      </c>
      <c r="T147" s="167">
        <v>72.377562038875581</v>
      </c>
      <c r="U147" s="167">
        <v>72.377562038875581</v>
      </c>
      <c r="V147" s="167">
        <v>72.377562038875581</v>
      </c>
      <c r="W147" s="167">
        <v>72.377562038875581</v>
      </c>
      <c r="X147" s="167">
        <v>72.377562038875581</v>
      </c>
      <c r="Y147" s="139">
        <v>72.377562038875581</v>
      </c>
      <c r="Z147" s="139">
        <v>72.956508935640414</v>
      </c>
      <c r="AA147" s="139">
        <v>73.279404602146599</v>
      </c>
      <c r="AB147" s="139">
        <v>73.230354512582224</v>
      </c>
      <c r="AC147" s="139">
        <v>74.596596563582679</v>
      </c>
      <c r="AD147" s="139">
        <v>74.844959824013159</v>
      </c>
      <c r="AE147" s="139">
        <v>75.559109912041976</v>
      </c>
      <c r="AF147" s="139">
        <v>76.525637467163136</v>
      </c>
      <c r="AG147" s="139">
        <v>76.834530313186832</v>
      </c>
      <c r="AH147" s="139">
        <v>76.749240269437053</v>
      </c>
      <c r="AI147" s="139">
        <v>77.41673668303936</v>
      </c>
      <c r="AJ147" s="139">
        <v>77.093920687572421</v>
      </c>
      <c r="AK147" s="139">
        <v>78.4704595260377</v>
      </c>
      <c r="AL147" s="139">
        <v>78.240858155798804</v>
      </c>
      <c r="AM147" s="139">
        <v>78.251678544773682</v>
      </c>
      <c r="AN147" s="139">
        <v>78.364502582730168</v>
      </c>
      <c r="AO147" s="139">
        <v>78.064422959803409</v>
      </c>
      <c r="AP147" s="139">
        <v>78.356450516169332</v>
      </c>
      <c r="AQ147" s="139">
        <v>78.621896871551428</v>
      </c>
      <c r="AR147" s="139">
        <v>79.321467047860921</v>
      </c>
      <c r="AS147" s="139">
        <v>78.975340689201246</v>
      </c>
      <c r="AT147" s="139">
        <v>79.040746185609549</v>
      </c>
      <c r="AU147" s="139">
        <v>79.377955169311804</v>
      </c>
      <c r="AV147" s="139">
        <v>79.395842738285666</v>
      </c>
      <c r="AW147" s="139">
        <v>79.338108836476025</v>
      </c>
      <c r="AX147" s="139">
        <v>79.659983241511625</v>
      </c>
      <c r="AY147" s="139">
        <v>79.66888532803091</v>
      </c>
      <c r="AZ147" s="139">
        <v>79.729396903639127</v>
      </c>
      <c r="BA147" s="139">
        <v>79.813407198548873</v>
      </c>
      <c r="BB147" s="167"/>
      <c r="BC147" s="167"/>
      <c r="BD147" s="167"/>
      <c r="BE147" s="167"/>
      <c r="BF147" s="167"/>
    </row>
    <row r="148" spans="1:58" s="42" customFormat="1" x14ac:dyDescent="0.2">
      <c r="A148" s="37" t="s">
        <v>442</v>
      </c>
      <c r="B148" s="37" t="s">
        <v>18</v>
      </c>
      <c r="C148" s="37"/>
      <c r="D148" s="38"/>
      <c r="E148" s="38"/>
      <c r="F148" s="15" t="s">
        <v>19</v>
      </c>
      <c r="G148" s="12" t="s">
        <v>1147</v>
      </c>
      <c r="H148" s="27" t="str">
        <f>IF(AND(ISNUMBER(H138),ISNUMBER(H143)),100-(H138+H143),"–")</f>
        <v>–</v>
      </c>
      <c r="I148" s="27" t="str">
        <f t="shared" ref="I148:X148" si="129">IF(AND(ISNUMBER(I138),ISNUMBER(I143)),100-(I138+I143),"–")</f>
        <v>–</v>
      </c>
      <c r="J148" s="27" t="str">
        <f t="shared" si="129"/>
        <v>–</v>
      </c>
      <c r="K148" s="27" t="str">
        <f t="shared" si="129"/>
        <v>–</v>
      </c>
      <c r="L148" s="27" t="str">
        <f t="shared" si="129"/>
        <v>–</v>
      </c>
      <c r="M148" s="27" t="str">
        <f t="shared" si="129"/>
        <v>–</v>
      </c>
      <c r="N148" s="27" t="str">
        <f t="shared" si="129"/>
        <v>–</v>
      </c>
      <c r="O148" s="27" t="str">
        <f t="shared" si="129"/>
        <v>–</v>
      </c>
      <c r="P148" s="27" t="str">
        <f t="shared" si="129"/>
        <v>–</v>
      </c>
      <c r="Q148" s="27" t="str">
        <f t="shared" si="129"/>
        <v>–</v>
      </c>
      <c r="R148" s="27" t="str">
        <f t="shared" si="129"/>
        <v>–</v>
      </c>
      <c r="S148" s="27" t="str">
        <f t="shared" si="129"/>
        <v>–</v>
      </c>
      <c r="T148" s="27" t="str">
        <f t="shared" si="129"/>
        <v>–</v>
      </c>
      <c r="U148" s="27" t="str">
        <f t="shared" si="129"/>
        <v>–</v>
      </c>
      <c r="V148" s="27" t="str">
        <f t="shared" si="129"/>
        <v>–</v>
      </c>
      <c r="W148" s="27" t="str">
        <f t="shared" si="129"/>
        <v>–</v>
      </c>
      <c r="X148" s="27" t="str">
        <f t="shared" si="129"/>
        <v>–</v>
      </c>
      <c r="Y148" s="27">
        <f t="shared" ref="Y148:AJ148" si="130">IF(AND(ISNUMBER(Y138),ISNUMBER(Y143)),100-(Y138+Y143),"–")</f>
        <v>70.090280156026068</v>
      </c>
      <c r="Z148" s="27">
        <f t="shared" si="130"/>
        <v>70.46509371450621</v>
      </c>
      <c r="AA148" s="27">
        <f>IF(AND(ISNUMBER(AA138),ISNUMBER(AA143)),100-(AA138+AA143),"–")</f>
        <v>71.039569407188225</v>
      </c>
      <c r="AB148" s="27">
        <f>IF(AND(ISNUMBER(AB138),ISNUMBER(AB143)),100-(AB138+AB143),"–")</f>
        <v>71.153028873371909</v>
      </c>
      <c r="AC148" s="27">
        <f>IF(AND(ISNUMBER(AC138),ISNUMBER(AC143)),100-(AC138+AC143),"–")</f>
        <v>71.922740268148857</v>
      </c>
      <c r="AD148" s="27">
        <f>IF(AND(ISNUMBER(AD138),ISNUMBER(AD143)),100-(AD138+AD143),"–")</f>
        <v>72.468667735282537</v>
      </c>
      <c r="AE148" s="27">
        <f t="shared" si="130"/>
        <v>72.989908053299985</v>
      </c>
      <c r="AF148" s="27">
        <f t="shared" si="130"/>
        <v>73.348080900428684</v>
      </c>
      <c r="AG148" s="27">
        <f t="shared" si="130"/>
        <v>73.715005080645668</v>
      </c>
      <c r="AH148" s="27">
        <f t="shared" si="130"/>
        <v>73.531461781604804</v>
      </c>
      <c r="AI148" s="27">
        <f t="shared" si="130"/>
        <v>73.536920410072511</v>
      </c>
      <c r="AJ148" s="27">
        <f t="shared" si="130"/>
        <v>73.671595170512632</v>
      </c>
      <c r="AK148" s="27">
        <f t="shared" ref="AK148:AP148" si="131">IF(AND(ISNUMBER(AK138),ISNUMBER(AK143)),100-(AK138+AK143),"–")</f>
        <v>75.316825823340054</v>
      </c>
      <c r="AL148" s="27">
        <f t="shared" si="131"/>
        <v>74.557270625108089</v>
      </c>
      <c r="AM148" s="27">
        <f t="shared" si="131"/>
        <v>74.283603068619698</v>
      </c>
      <c r="AN148" s="27">
        <f t="shared" si="131"/>
        <v>74.41219145458534</v>
      </c>
      <c r="AO148" s="27">
        <f t="shared" si="131"/>
        <v>74.481279447931385</v>
      </c>
      <c r="AP148" s="27">
        <f t="shared" si="131"/>
        <v>74.644447548765015</v>
      </c>
      <c r="AQ148" s="27">
        <f t="shared" ref="AQ148:AV148" si="132">IF(AND(ISNUMBER(AQ138),ISNUMBER(AQ143)),100-(AQ138+AQ143),"–")</f>
        <v>74.867724180018371</v>
      </c>
      <c r="AR148" s="27">
        <f t="shared" si="132"/>
        <v>74.796534182830172</v>
      </c>
      <c r="AS148" s="27">
        <f t="shared" si="132"/>
        <v>74.521736539078915</v>
      </c>
      <c r="AT148" s="27">
        <f t="shared" si="132"/>
        <v>74.609684907061336</v>
      </c>
      <c r="AU148" s="27">
        <f t="shared" si="132"/>
        <v>74.923734993288804</v>
      </c>
      <c r="AV148" s="27">
        <f t="shared" si="132"/>
        <v>75.439464181547308</v>
      </c>
      <c r="AW148" s="28">
        <f t="shared" ref="AW148:AX148" si="133">IF(AND(ISNUMBER(AW138),ISNUMBER(AW143)),100-(AW138+AW143),"–")</f>
        <v>74.968425154553614</v>
      </c>
      <c r="AX148" s="28">
        <f t="shared" si="133"/>
        <v>75.451178743825807</v>
      </c>
      <c r="AY148" s="28">
        <f t="shared" ref="AY148:AZ148" si="134">IF(AND(ISNUMBER(AY138),ISNUMBER(AY143)),100-(AY138+AY143),"–")</f>
        <v>75.646070786081566</v>
      </c>
      <c r="AZ148" s="28">
        <f t="shared" si="134"/>
        <v>75.769388095883542</v>
      </c>
      <c r="BA148" s="28">
        <f t="shared" ref="BA148" si="135">IF(AND(ISNUMBER(BA138),ISNUMBER(BA143)),100-(BA138+BA143),"–")</f>
        <v>75.860384198882912</v>
      </c>
    </row>
    <row r="149" spans="1:58" s="42" customFormat="1" x14ac:dyDescent="0.2">
      <c r="A149" s="37"/>
      <c r="B149" s="37"/>
      <c r="C149" s="37"/>
      <c r="D149" s="38"/>
      <c r="E149" s="38"/>
      <c r="F149" s="44" t="s">
        <v>272</v>
      </c>
      <c r="G149" s="15"/>
      <c r="H149" s="27"/>
      <c r="I149" s="27"/>
      <c r="J149" s="27"/>
      <c r="K149" s="27"/>
      <c r="L149" s="27"/>
      <c r="M149" s="27"/>
      <c r="N149" s="27"/>
      <c r="O149" s="27"/>
      <c r="P149" s="27"/>
      <c r="Q149" s="27"/>
      <c r="R149" s="27"/>
      <c r="S149" s="27"/>
      <c r="T149" s="27"/>
      <c r="U149" s="27"/>
      <c r="V149" s="27"/>
      <c r="W149" s="27"/>
      <c r="X149" s="27"/>
      <c r="Y149" s="27"/>
      <c r="Z149" s="27"/>
      <c r="AA149" s="27"/>
      <c r="AB149" s="27"/>
      <c r="AC149" s="27"/>
      <c r="AD149" s="27"/>
      <c r="AE149" s="27"/>
      <c r="AF149" s="27"/>
      <c r="AG149" s="27"/>
      <c r="AH149" s="27"/>
      <c r="AI149" s="28"/>
      <c r="AJ149" s="28"/>
      <c r="AK149" s="28"/>
      <c r="AL149" s="28"/>
      <c r="AM149" s="28"/>
      <c r="AN149" s="28"/>
      <c r="AO149" s="28"/>
      <c r="AP149" s="28"/>
      <c r="AQ149" s="28"/>
      <c r="AR149" s="28"/>
      <c r="AS149" s="28"/>
      <c r="AT149" s="28"/>
      <c r="AU149" s="28"/>
      <c r="AV149" s="28"/>
      <c r="AW149" s="28"/>
      <c r="AX149" s="28"/>
      <c r="AY149" s="28"/>
      <c r="AZ149" s="28"/>
      <c r="BA149" s="28"/>
    </row>
    <row r="150" spans="1:58" s="139" customFormat="1" outlineLevel="1" x14ac:dyDescent="0.2">
      <c r="A150" s="96"/>
      <c r="B150" s="96"/>
      <c r="C150" s="96"/>
      <c r="D150" s="137"/>
      <c r="E150" s="137"/>
      <c r="F150" s="146" t="s">
        <v>444</v>
      </c>
      <c r="G150" s="143" t="s">
        <v>521</v>
      </c>
      <c r="H150" s="139">
        <v>52.974139157988049</v>
      </c>
      <c r="I150" s="139">
        <v>55.182826653958791</v>
      </c>
      <c r="J150" s="139">
        <v>57.710209067585538</v>
      </c>
      <c r="K150" s="139">
        <v>59.338612107786538</v>
      </c>
      <c r="L150" s="139">
        <v>60.513332317587789</v>
      </c>
      <c r="M150" s="139">
        <v>61.804356043529076</v>
      </c>
      <c r="N150" s="139">
        <v>63.643988436346291</v>
      </c>
      <c r="O150" s="139">
        <v>64.46785211411283</v>
      </c>
      <c r="P150" s="139">
        <v>65.566950160925799</v>
      </c>
      <c r="Q150" s="139">
        <v>67.437929209514678</v>
      </c>
      <c r="R150" s="139">
        <v>69.750388352265247</v>
      </c>
      <c r="S150" s="139">
        <v>77.579102413286435</v>
      </c>
      <c r="T150" s="139">
        <v>81.6948736215015</v>
      </c>
      <c r="U150" s="139">
        <v>84.86678421871494</v>
      </c>
      <c r="V150" s="139">
        <v>86.606041262605018</v>
      </c>
      <c r="W150" s="139">
        <v>88.325410272516564</v>
      </c>
      <c r="X150" s="139">
        <v>88.846844253335703</v>
      </c>
      <c r="Y150" s="139">
        <v>89.093452037663695</v>
      </c>
      <c r="Z150" s="139">
        <v>89.698873927515535</v>
      </c>
      <c r="AA150" s="139">
        <v>90.008483275247087</v>
      </c>
      <c r="AB150" s="139">
        <v>89.577838096360054</v>
      </c>
      <c r="AC150" s="139">
        <v>90.741729645184193</v>
      </c>
      <c r="AD150" s="139">
        <v>91.994506844473946</v>
      </c>
      <c r="AE150" s="139">
        <v>93.211504918605883</v>
      </c>
      <c r="AF150" s="139">
        <v>94.243405168564422</v>
      </c>
      <c r="AG150" s="139">
        <v>94.632279875072484</v>
      </c>
      <c r="AH150" s="139">
        <v>95.0103337345287</v>
      </c>
      <c r="AI150" s="139">
        <v>96.686998298038546</v>
      </c>
      <c r="AJ150" s="139">
        <v>97.567252767237491</v>
      </c>
      <c r="AK150" s="139">
        <v>99.363057856477525</v>
      </c>
      <c r="AL150" s="139">
        <v>100</v>
      </c>
      <c r="AM150" s="139">
        <v>101.08176526259368</v>
      </c>
      <c r="AN150" s="139">
        <v>102.58725622403543</v>
      </c>
      <c r="AO150" s="139">
        <v>104.60184423124433</v>
      </c>
      <c r="AP150" s="139">
        <v>106.55728234867395</v>
      </c>
      <c r="AQ150" s="139">
        <v>108.53641518730001</v>
      </c>
      <c r="AR150" s="139">
        <v>109.97961315832389</v>
      </c>
      <c r="AS150" s="139">
        <v>111.63686316705119</v>
      </c>
      <c r="AT150" s="139">
        <v>113.83916053803114</v>
      </c>
      <c r="AU150" s="139">
        <v>116.1837152602867</v>
      </c>
      <c r="AV150" s="139">
        <v>118.02613621929122</v>
      </c>
      <c r="AW150" s="139">
        <v>120.79413402952821</v>
      </c>
      <c r="AX150" s="139">
        <v>123.80443662933685</v>
      </c>
      <c r="AY150" s="139">
        <v>125.78700141857134</v>
      </c>
      <c r="AZ150" s="139">
        <v>127.46136302292136</v>
      </c>
      <c r="BA150" s="139">
        <v>129.19617920036336</v>
      </c>
    </row>
    <row r="151" spans="1:58" s="139" customFormat="1" outlineLevel="1" x14ac:dyDescent="0.2">
      <c r="A151" s="96"/>
      <c r="B151" s="96"/>
      <c r="C151" s="96"/>
      <c r="D151" s="137"/>
      <c r="E151" s="137"/>
      <c r="F151" s="146" t="s">
        <v>445</v>
      </c>
      <c r="G151" s="143" t="s">
        <v>522</v>
      </c>
      <c r="H151" s="139">
        <v>40.365064264948074</v>
      </c>
      <c r="I151" s="139">
        <v>45.060399330229636</v>
      </c>
      <c r="J151" s="139">
        <v>50.561213470462697</v>
      </c>
      <c r="K151" s="139">
        <v>55.380677880876121</v>
      </c>
      <c r="L151" s="139">
        <v>59.291338511486224</v>
      </c>
      <c r="M151" s="139">
        <v>62.544500769954304</v>
      </c>
      <c r="N151" s="139">
        <v>65.726278644428177</v>
      </c>
      <c r="O151" s="139">
        <v>67.297042720409934</v>
      </c>
      <c r="P151" s="139">
        <v>69.479736781314998</v>
      </c>
      <c r="Q151" s="139">
        <v>71.777168681408114</v>
      </c>
      <c r="R151" s="139">
        <v>73.632575957776851</v>
      </c>
      <c r="S151" s="139">
        <v>75.557210782640695</v>
      </c>
      <c r="T151" s="139">
        <v>77.061533122678469</v>
      </c>
      <c r="U151" s="139">
        <v>78.297169490108445</v>
      </c>
      <c r="V151" s="139">
        <v>79.010745552141628</v>
      </c>
      <c r="W151" s="139">
        <v>79.873606303686529</v>
      </c>
      <c r="X151" s="139">
        <v>80.953262961810083</v>
      </c>
      <c r="Y151" s="139">
        <v>81.6905200962279</v>
      </c>
      <c r="Z151" s="139">
        <v>82.460329824258778</v>
      </c>
      <c r="AA151" s="139">
        <v>82.650203434018096</v>
      </c>
      <c r="AB151" s="139">
        <v>83.920809601417616</v>
      </c>
      <c r="AC151" s="139">
        <v>85.59905582243367</v>
      </c>
      <c r="AD151" s="139">
        <v>87.364109726391845</v>
      </c>
      <c r="AE151" s="139">
        <v>88.991822095259948</v>
      </c>
      <c r="AF151" s="139">
        <v>90.439225998409015</v>
      </c>
      <c r="AG151" s="139">
        <v>92.183647945257135</v>
      </c>
      <c r="AH151" s="139">
        <v>94.178261533729724</v>
      </c>
      <c r="AI151" s="139">
        <v>96.579660815787705</v>
      </c>
      <c r="AJ151" s="139">
        <v>98.870250795191225</v>
      </c>
      <c r="AK151" s="139">
        <v>98.938477109581413</v>
      </c>
      <c r="AL151" s="139">
        <v>100</v>
      </c>
      <c r="AM151" s="139">
        <v>100.94408547640309</v>
      </c>
      <c r="AN151" s="139">
        <v>102.11511546031502</v>
      </c>
      <c r="AO151" s="139">
        <v>102.90712671451094</v>
      </c>
      <c r="AP151" s="139">
        <v>103.49976458097515</v>
      </c>
      <c r="AQ151" s="139">
        <v>104.68060693957406</v>
      </c>
      <c r="AR151" s="139">
        <v>105.22684826991821</v>
      </c>
      <c r="AS151" s="139">
        <v>105.77417593855793</v>
      </c>
      <c r="AT151" s="139">
        <v>106.8264411489876</v>
      </c>
      <c r="AU151" s="139">
        <v>108.19065601181322</v>
      </c>
      <c r="AV151" s="139">
        <v>110.9240436969543</v>
      </c>
      <c r="AW151" s="139">
        <v>112.13466948077722</v>
      </c>
      <c r="AX151" s="139">
        <v>113.67627927053397</v>
      </c>
      <c r="AY151" s="139">
        <v>115.9737049601046</v>
      </c>
      <c r="AZ151" s="139">
        <v>118.01521638927862</v>
      </c>
      <c r="BA151" s="139">
        <v>120.16057751628668</v>
      </c>
    </row>
    <row r="152" spans="1:58" s="139" customFormat="1" outlineLevel="1" x14ac:dyDescent="0.2">
      <c r="A152" s="96"/>
      <c r="B152" s="96"/>
      <c r="C152" s="96"/>
      <c r="D152" s="137"/>
      <c r="E152" s="137"/>
      <c r="F152" s="146" t="s">
        <v>446</v>
      </c>
      <c r="G152" s="143" t="s">
        <v>523</v>
      </c>
      <c r="H152" s="167">
        <v>24.374013407823831</v>
      </c>
      <c r="I152" s="139">
        <v>24.374013407823831</v>
      </c>
      <c r="J152" s="139">
        <v>28.651121582042578</v>
      </c>
      <c r="K152" s="139">
        <v>32.975587504308557</v>
      </c>
      <c r="L152" s="139">
        <v>36.524005078506868</v>
      </c>
      <c r="M152" s="139">
        <v>39.874675429745771</v>
      </c>
      <c r="N152" s="139">
        <v>42.859344175683184</v>
      </c>
      <c r="O152" s="139">
        <v>45.435725261553628</v>
      </c>
      <c r="P152" s="139">
        <v>48.456992884352914</v>
      </c>
      <c r="Q152" s="139">
        <v>51.459918170937634</v>
      </c>
      <c r="R152" s="139">
        <v>54.772554345054331</v>
      </c>
      <c r="S152" s="139">
        <v>59.485603513439081</v>
      </c>
      <c r="T152" s="139">
        <v>62.084465672950628</v>
      </c>
      <c r="U152" s="139">
        <v>64.496996838042136</v>
      </c>
      <c r="V152" s="139">
        <v>66.781076222651535</v>
      </c>
      <c r="W152" s="139">
        <v>70.302763085623369</v>
      </c>
      <c r="X152" s="139">
        <v>73.220540604225874</v>
      </c>
      <c r="Y152" s="139">
        <v>75.099847538487367</v>
      </c>
      <c r="Z152" s="139">
        <v>76.90449162651106</v>
      </c>
      <c r="AA152" s="139">
        <v>78.086434651548302</v>
      </c>
      <c r="AB152" s="139">
        <v>79.485158718350178</v>
      </c>
      <c r="AC152" s="139">
        <v>81.896419079972631</v>
      </c>
      <c r="AD152" s="139">
        <v>84.578453080609009</v>
      </c>
      <c r="AE152" s="139">
        <v>87.240161427211248</v>
      </c>
      <c r="AF152" s="139">
        <v>89.571600211736012</v>
      </c>
      <c r="AG152" s="139">
        <v>91.372181033699903</v>
      </c>
      <c r="AH152" s="139">
        <v>93.312011445952393</v>
      </c>
      <c r="AI152" s="139">
        <v>95.625311960081021</v>
      </c>
      <c r="AJ152" s="139">
        <v>97.921077568314274</v>
      </c>
      <c r="AK152" s="139">
        <v>99.562137620979144</v>
      </c>
      <c r="AL152" s="139">
        <v>100</v>
      </c>
      <c r="AM152" s="139">
        <v>101.60740364481329</v>
      </c>
      <c r="AN152" s="139">
        <v>103.1797340289519</v>
      </c>
      <c r="AO152" s="139">
        <v>104.36421187386804</v>
      </c>
      <c r="AP152" s="139">
        <v>105.31749852401876</v>
      </c>
      <c r="AQ152" s="139">
        <v>106.29842155816303</v>
      </c>
      <c r="AR152" s="139">
        <v>107.50451543773983</v>
      </c>
      <c r="AS152" s="139">
        <v>108.28334338390594</v>
      </c>
      <c r="AT152" s="139">
        <v>109.43333670433242</v>
      </c>
      <c r="AU152" s="139">
        <v>110.31339991046178</v>
      </c>
      <c r="AV152" s="139">
        <v>111.63177912591303</v>
      </c>
      <c r="AW152" s="139">
        <v>112.96079563741695</v>
      </c>
      <c r="AX152" s="139">
        <v>114.38061511391415</v>
      </c>
      <c r="AY152" s="139">
        <v>115.76874190380551</v>
      </c>
      <c r="AZ152" s="139">
        <v>117.38725275205206</v>
      </c>
      <c r="BA152" s="139">
        <v>119.12668093886232</v>
      </c>
    </row>
    <row r="153" spans="1:58" s="139" customFormat="1" outlineLevel="1" x14ac:dyDescent="0.2">
      <c r="A153" s="96"/>
      <c r="B153" s="96"/>
      <c r="C153" s="96"/>
      <c r="D153" s="137"/>
      <c r="E153" s="137"/>
      <c r="F153" s="146" t="s">
        <v>447</v>
      </c>
      <c r="G153" s="143" t="s">
        <v>524</v>
      </c>
      <c r="H153" s="139">
        <v>32.674663413899161</v>
      </c>
      <c r="I153" s="139">
        <v>36.726245086661841</v>
      </c>
      <c r="J153" s="139">
        <v>39.666067944055577</v>
      </c>
      <c r="K153" s="139">
        <v>41.865469762876657</v>
      </c>
      <c r="L153" s="139">
        <v>44.048840472309884</v>
      </c>
      <c r="M153" s="139">
        <v>46.424978612894186</v>
      </c>
      <c r="N153" s="139">
        <v>48.50477612425442</v>
      </c>
      <c r="O153" s="139">
        <v>51.124229223439393</v>
      </c>
      <c r="P153" s="139">
        <v>54.14807819405938</v>
      </c>
      <c r="Q153" s="139">
        <v>58.384946264433481</v>
      </c>
      <c r="R153" s="139">
        <v>63.091064455584139</v>
      </c>
      <c r="S153" s="139">
        <v>67.278874062283819</v>
      </c>
      <c r="T153" s="139">
        <v>69.395648952817268</v>
      </c>
      <c r="U153" s="139">
        <v>71.285001365579816</v>
      </c>
      <c r="V153" s="139">
        <v>72.243945110178032</v>
      </c>
      <c r="W153" s="139">
        <v>74.002515972821556</v>
      </c>
      <c r="X153" s="139">
        <v>77.05152681277977</v>
      </c>
      <c r="Y153" s="139">
        <v>76.998551102135551</v>
      </c>
      <c r="Z153" s="139">
        <v>77.794896214526432</v>
      </c>
      <c r="AA153" s="139">
        <v>78.523250440012305</v>
      </c>
      <c r="AB153" s="139">
        <v>79.959985837885412</v>
      </c>
      <c r="AC153" s="139">
        <v>80.851613649626003</v>
      </c>
      <c r="AD153" s="139">
        <v>82.554103440371662</v>
      </c>
      <c r="AE153" s="139">
        <v>84.509366565553492</v>
      </c>
      <c r="AF153" s="139">
        <v>86.650273568200475</v>
      </c>
      <c r="AG153" s="139">
        <v>88.990865802581055</v>
      </c>
      <c r="AH153" s="139">
        <v>91.48880306083295</v>
      </c>
      <c r="AI153" s="139">
        <v>93.959158393412224</v>
      </c>
      <c r="AJ153" s="139">
        <v>96.852897819325349</v>
      </c>
      <c r="AK153" s="139">
        <v>98.418641050740234</v>
      </c>
      <c r="AL153" s="139">
        <v>100</v>
      </c>
      <c r="AM153" s="139">
        <v>102.06735096031741</v>
      </c>
      <c r="AN153" s="139">
        <v>103.75747306548689</v>
      </c>
      <c r="AO153" s="139">
        <v>105.60484402269199</v>
      </c>
      <c r="AP153" s="139">
        <v>107.43320818105516</v>
      </c>
      <c r="AQ153" s="139">
        <v>108.14353001635618</v>
      </c>
      <c r="AR153" s="139">
        <v>110.46995752827988</v>
      </c>
      <c r="AS153" s="139">
        <v>112.6108957648552</v>
      </c>
      <c r="AT153" s="139">
        <v>115.1442036777713</v>
      </c>
      <c r="AU153" s="139">
        <v>117.57841136947582</v>
      </c>
      <c r="AV153" s="139">
        <v>124.16530495207853</v>
      </c>
      <c r="AW153" s="139">
        <v>126.3072726545372</v>
      </c>
      <c r="AX153" s="139">
        <v>129.62818521187791</v>
      </c>
      <c r="AY153" s="139">
        <v>131.73128820654708</v>
      </c>
      <c r="AZ153" s="139">
        <v>133.60590422934382</v>
      </c>
      <c r="BA153" s="139">
        <v>135.62555854580393</v>
      </c>
    </row>
    <row r="154" spans="1:58" s="42" customFormat="1" x14ac:dyDescent="0.2">
      <c r="A154" s="37" t="s">
        <v>442</v>
      </c>
      <c r="B154" s="37" t="s">
        <v>1783</v>
      </c>
      <c r="C154" s="37" t="s">
        <v>1859</v>
      </c>
      <c r="D154" s="38"/>
      <c r="E154" s="38"/>
      <c r="F154" s="15" t="s">
        <v>1825</v>
      </c>
      <c r="G154" s="12" t="s">
        <v>1148</v>
      </c>
      <c r="H154" s="27">
        <f t="array" ref="H154:BA154">EIUGeo($H$150:$BA$153,$H$961:$BA$964)</f>
        <v>37.872396628937238</v>
      </c>
      <c r="I154" s="27">
        <v>40.519198663480225</v>
      </c>
      <c r="J154" s="27">
        <v>44.476263070803981</v>
      </c>
      <c r="K154" s="27">
        <v>47.805948272449392</v>
      </c>
      <c r="L154" s="27">
        <v>50.534068554828018</v>
      </c>
      <c r="M154" s="27">
        <v>53.114685578220396</v>
      </c>
      <c r="N154" s="27">
        <v>55.633296674737075</v>
      </c>
      <c r="O154" s="27">
        <v>57.55206995380297</v>
      </c>
      <c r="P154" s="27">
        <v>59.876432389972656</v>
      </c>
      <c r="Q154" s="27">
        <v>62.734856882370934</v>
      </c>
      <c r="R154" s="27">
        <v>65.795456200749555</v>
      </c>
      <c r="S154" s="27">
        <v>70.692920716126963</v>
      </c>
      <c r="T154" s="27">
        <v>73.367896545287692</v>
      </c>
      <c r="U154" s="27">
        <v>75.600467599433557</v>
      </c>
      <c r="V154" s="27">
        <v>77.035078473374099</v>
      </c>
      <c r="W154" s="27">
        <v>78.973903502472723</v>
      </c>
      <c r="X154" s="27">
        <v>80.792105413142295</v>
      </c>
      <c r="Y154" s="27">
        <v>81.445077833394478</v>
      </c>
      <c r="Z154" s="27">
        <v>82.398589469442356</v>
      </c>
      <c r="AA154" s="27">
        <v>82.968720565067031</v>
      </c>
      <c r="AB154" s="27">
        <v>83.805958459835338</v>
      </c>
      <c r="AC154" s="27">
        <v>85.293693109995715</v>
      </c>
      <c r="AD154" s="27">
        <v>87.081465241995332</v>
      </c>
      <c r="AE154" s="27">
        <v>88.878740763931162</v>
      </c>
      <c r="AF154" s="27">
        <v>90.549480675028008</v>
      </c>
      <c r="AG154" s="27">
        <v>92.032980236125127</v>
      </c>
      <c r="AH154" s="27">
        <v>93.633512506081999</v>
      </c>
      <c r="AI154" s="27">
        <v>95.805733050530407</v>
      </c>
      <c r="AJ154" s="27">
        <v>97.79240652731076</v>
      </c>
      <c r="AK154" s="27">
        <v>99.076614313816222</v>
      </c>
      <c r="AL154" s="27">
        <v>99.999999999999986</v>
      </c>
      <c r="AM154" s="27">
        <v>101.38160421186132</v>
      </c>
      <c r="AN154" s="27">
        <v>102.8596816303768</v>
      </c>
      <c r="AO154" s="27">
        <v>104.36306256566074</v>
      </c>
      <c r="AP154" s="27">
        <v>105.74399584668113</v>
      </c>
      <c r="AQ154" s="27">
        <v>107.02797246586968</v>
      </c>
      <c r="AR154" s="27">
        <v>108.3978959104453</v>
      </c>
      <c r="AS154" s="27">
        <v>109.70317511796007</v>
      </c>
      <c r="AT154" s="27">
        <v>111.4701464256613</v>
      </c>
      <c r="AU154" s="27">
        <v>113.28172312693312</v>
      </c>
      <c r="AV154" s="27">
        <v>116.2986846136376</v>
      </c>
      <c r="AW154" s="28">
        <v>118.22563339781401</v>
      </c>
      <c r="AX154" s="28">
        <v>120.58715180166371</v>
      </c>
      <c r="AY154" s="28">
        <v>122.55557124058288</v>
      </c>
      <c r="AZ154" s="28">
        <v>124.35997819331575</v>
      </c>
      <c r="BA154" s="28">
        <v>126.26709410358757</v>
      </c>
    </row>
    <row r="155" spans="1:58" s="42" customFormat="1" x14ac:dyDescent="0.2">
      <c r="A155" s="37" t="s">
        <v>442</v>
      </c>
      <c r="B155" s="37" t="s">
        <v>1784</v>
      </c>
      <c r="C155" s="37" t="s">
        <v>1859</v>
      </c>
      <c r="D155" s="38"/>
      <c r="E155" s="38"/>
      <c r="F155" s="44" t="s">
        <v>273</v>
      </c>
      <c r="G155" s="12" t="s">
        <v>1149</v>
      </c>
      <c r="H155" s="27" t="str">
        <f>IF(AND(ISNUMBER(H154),ISNUMBER(G154)),((H154/G154)-1)*100,"–")</f>
        <v>–</v>
      </c>
      <c r="I155" s="27">
        <f t="shared" ref="I155:BA155" si="136">IF(AND(ISNUMBER(I154),ISNUMBER(H154)),((I154/H154)-1)*100,"–")</f>
        <v>6.9887365736992724</v>
      </c>
      <c r="J155" s="27">
        <f t="shared" si="136"/>
        <v>9.7658999630963592</v>
      </c>
      <c r="K155" s="27">
        <f t="shared" si="136"/>
        <v>7.4864320240770166</v>
      </c>
      <c r="L155" s="27">
        <f t="shared" si="136"/>
        <v>5.7066544665757446</v>
      </c>
      <c r="M155" s="27">
        <f t="shared" si="136"/>
        <v>5.106687621228212</v>
      </c>
      <c r="N155" s="27">
        <f t="shared" si="136"/>
        <v>4.7418356507214821</v>
      </c>
      <c r="O155" s="27">
        <f t="shared" si="136"/>
        <v>3.4489656262581381</v>
      </c>
      <c r="P155" s="27">
        <f t="shared" si="136"/>
        <v>4.0387121402157167</v>
      </c>
      <c r="Q155" s="27">
        <f t="shared" si="136"/>
        <v>4.7738724207572636</v>
      </c>
      <c r="R155" s="27">
        <f t="shared" si="136"/>
        <v>4.878626445450096</v>
      </c>
      <c r="S155" s="27">
        <f t="shared" si="136"/>
        <v>7.4434691970744593</v>
      </c>
      <c r="T155" s="27">
        <f t="shared" si="136"/>
        <v>3.7839373477045912</v>
      </c>
      <c r="U155" s="27">
        <f t="shared" si="136"/>
        <v>3.0429808666625258</v>
      </c>
      <c r="V155" s="27">
        <f t="shared" si="136"/>
        <v>1.8976216940109092</v>
      </c>
      <c r="W155" s="27">
        <f t="shared" si="136"/>
        <v>2.5168080146354965</v>
      </c>
      <c r="X155" s="27">
        <f t="shared" si="136"/>
        <v>2.3022819311605103</v>
      </c>
      <c r="Y155" s="27">
        <f t="shared" si="136"/>
        <v>0.80821315017489681</v>
      </c>
      <c r="Z155" s="27">
        <f t="shared" si="136"/>
        <v>1.1707418808026615</v>
      </c>
      <c r="AA155" s="27">
        <f t="shared" si="136"/>
        <v>0.69191851377032876</v>
      </c>
      <c r="AB155" s="27">
        <f t="shared" si="136"/>
        <v>1.0091006454796547</v>
      </c>
      <c r="AC155" s="27">
        <f t="shared" si="136"/>
        <v>1.7752134543910669</v>
      </c>
      <c r="AD155" s="27">
        <f t="shared" si="136"/>
        <v>2.0960191390635208</v>
      </c>
      <c r="AE155" s="27">
        <f t="shared" si="136"/>
        <v>2.0639013330118861</v>
      </c>
      <c r="AF155" s="27">
        <f t="shared" si="136"/>
        <v>1.8797970096521288</v>
      </c>
      <c r="AG155" s="27">
        <f t="shared" si="136"/>
        <v>1.6383302809004796</v>
      </c>
      <c r="AH155" s="27">
        <f t="shared" si="136"/>
        <v>1.7390855602529065</v>
      </c>
      <c r="AI155" s="27">
        <f t="shared" si="136"/>
        <v>2.3199178224861727</v>
      </c>
      <c r="AJ155" s="27">
        <f t="shared" si="136"/>
        <v>2.0736478011524895</v>
      </c>
      <c r="AK155" s="27">
        <f t="shared" si="136"/>
        <v>1.3131978566728764</v>
      </c>
      <c r="AL155" s="27">
        <f t="shared" si="136"/>
        <v>0.93199156287175899</v>
      </c>
      <c r="AM155" s="27">
        <f t="shared" si="136"/>
        <v>1.3816042118613314</v>
      </c>
      <c r="AN155" s="27">
        <f t="shared" si="136"/>
        <v>1.4579345335931748</v>
      </c>
      <c r="AO155" s="27">
        <f t="shared" si="136"/>
        <v>1.4615842781686705</v>
      </c>
      <c r="AP155" s="27">
        <f t="shared" si="136"/>
        <v>1.3232011854305004</v>
      </c>
      <c r="AQ155" s="27">
        <f t="shared" si="136"/>
        <v>1.214231227889484</v>
      </c>
      <c r="AR155" s="27">
        <f t="shared" si="136"/>
        <v>1.2799676692114126</v>
      </c>
      <c r="AS155" s="27">
        <f t="shared" si="136"/>
        <v>1.2041554834174573</v>
      </c>
      <c r="AT155" s="27">
        <f t="shared" si="136"/>
        <v>1.6106838346303665</v>
      </c>
      <c r="AU155" s="27">
        <f t="shared" si="136"/>
        <v>1.6251675981065805</v>
      </c>
      <c r="AV155" s="27">
        <f t="shared" si="136"/>
        <v>2.6632376374818634</v>
      </c>
      <c r="AW155" s="28">
        <f t="shared" si="136"/>
        <v>1.6568964563769883</v>
      </c>
      <c r="AX155" s="28">
        <f t="shared" si="136"/>
        <v>1.9974673308820412</v>
      </c>
      <c r="AY155" s="28">
        <f t="shared" si="136"/>
        <v>1.632362494270323</v>
      </c>
      <c r="AZ155" s="28">
        <f t="shared" si="136"/>
        <v>1.4723173613957696</v>
      </c>
      <c r="BA155" s="28">
        <f t="shared" si="136"/>
        <v>1.5335447448432626</v>
      </c>
    </row>
    <row r="156" spans="1:58" s="139" customFormat="1" outlineLevel="1" x14ac:dyDescent="0.2">
      <c r="A156" s="96"/>
      <c r="B156" s="96"/>
      <c r="C156" s="96"/>
      <c r="D156" s="137"/>
      <c r="E156" s="137"/>
      <c r="F156" s="146" t="s">
        <v>444</v>
      </c>
      <c r="G156" s="143" t="s">
        <v>525</v>
      </c>
      <c r="H156" s="139">
        <v>49.384532189933324</v>
      </c>
      <c r="I156" s="139">
        <v>52.40922971187284</v>
      </c>
      <c r="J156" s="139">
        <v>55.068657429659588</v>
      </c>
      <c r="K156" s="139">
        <v>56.806070838472252</v>
      </c>
      <c r="L156" s="139">
        <v>58.230197817374503</v>
      </c>
      <c r="M156" s="139">
        <v>59.122681280573559</v>
      </c>
      <c r="N156" s="139">
        <v>58.485663422885345</v>
      </c>
      <c r="O156" s="139">
        <v>58.425007700746249</v>
      </c>
      <c r="P156" s="139">
        <v>59.514490914864965</v>
      </c>
      <c r="Q156" s="139">
        <v>61.818819840773692</v>
      </c>
      <c r="R156" s="139">
        <v>63.649378821395338</v>
      </c>
      <c r="S156" s="139">
        <v>74.919390366379446</v>
      </c>
      <c r="T156" s="139">
        <v>78.098621427773537</v>
      </c>
      <c r="U156" s="139">
        <v>81.20288682220226</v>
      </c>
      <c r="V156" s="139">
        <v>82.974114724625395</v>
      </c>
      <c r="W156" s="139">
        <v>84.088721235716321</v>
      </c>
      <c r="X156" s="139">
        <v>84.640449874658572</v>
      </c>
      <c r="Y156" s="139">
        <v>85.57522986333511</v>
      </c>
      <c r="Z156" s="139">
        <v>85.815453087424714</v>
      </c>
      <c r="AA156" s="139">
        <v>86.347983894934572</v>
      </c>
      <c r="AB156" s="139">
        <v>87.152743078579462</v>
      </c>
      <c r="AC156" s="139">
        <v>88.974265557255379</v>
      </c>
      <c r="AD156" s="139">
        <v>90.118921459073718</v>
      </c>
      <c r="AE156" s="139">
        <v>91.453220266383056</v>
      </c>
      <c r="AF156" s="139">
        <v>92.438356751118235</v>
      </c>
      <c r="AG156" s="139">
        <v>93.442094376172875</v>
      </c>
      <c r="AH156" s="139">
        <v>94.646675821755409</v>
      </c>
      <c r="AI156" s="139">
        <v>96.417770586842892</v>
      </c>
      <c r="AJ156" s="139">
        <v>98.307973146974888</v>
      </c>
      <c r="AK156" s="139">
        <v>98.36886074128148</v>
      </c>
      <c r="AL156" s="139">
        <v>100</v>
      </c>
      <c r="AM156" s="139">
        <v>101.77093516481055</v>
      </c>
      <c r="AN156" s="139">
        <v>103.17428195517759</v>
      </c>
      <c r="AO156" s="139">
        <v>104.60573793133949</v>
      </c>
      <c r="AP156" s="139">
        <v>105.55054306873025</v>
      </c>
      <c r="AQ156" s="139">
        <v>106.13208287020015</v>
      </c>
      <c r="AR156" s="139">
        <v>106.87840352654538</v>
      </c>
      <c r="AS156" s="139">
        <v>108.48862039146752</v>
      </c>
      <c r="AT156" s="139">
        <v>110.06936677187412</v>
      </c>
      <c r="AU156" s="139">
        <v>111.55458441624786</v>
      </c>
      <c r="AV156" s="139">
        <v>112.36382478386872</v>
      </c>
      <c r="AW156" s="139">
        <v>115.84163684664588</v>
      </c>
      <c r="AX156" s="139">
        <v>116.4974466116021</v>
      </c>
      <c r="AY156" s="139">
        <v>117.89820566306048</v>
      </c>
      <c r="AZ156" s="139">
        <v>119.43152362084348</v>
      </c>
      <c r="BA156" s="139">
        <v>120.50850613999637</v>
      </c>
    </row>
    <row r="157" spans="1:58" s="139" customFormat="1" outlineLevel="1" x14ac:dyDescent="0.2">
      <c r="A157" s="96"/>
      <c r="B157" s="96"/>
      <c r="C157" s="96"/>
      <c r="D157" s="137"/>
      <c r="E157" s="137"/>
      <c r="F157" s="146" t="s">
        <v>445</v>
      </c>
      <c r="G157" s="143" t="s">
        <v>526</v>
      </c>
      <c r="H157" s="139">
        <v>41.030435626558308</v>
      </c>
      <c r="I157" s="139">
        <v>46.62182294581779</v>
      </c>
      <c r="J157" s="139">
        <v>52.115363316159076</v>
      </c>
      <c r="K157" s="139">
        <v>57.078647688696321</v>
      </c>
      <c r="L157" s="139">
        <v>61.587320095599537</v>
      </c>
      <c r="M157" s="139">
        <v>65.379380696995696</v>
      </c>
      <c r="N157" s="139">
        <v>67.145226254383161</v>
      </c>
      <c r="O157" s="139">
        <v>69.0851932711725</v>
      </c>
      <c r="P157" s="139">
        <v>70.903964493287575</v>
      </c>
      <c r="Q157" s="139">
        <v>73.599361809047849</v>
      </c>
      <c r="R157" s="139">
        <v>75.690029944929279</v>
      </c>
      <c r="S157" s="139">
        <v>77.705752473597528</v>
      </c>
      <c r="T157" s="139">
        <v>79.667741963651636</v>
      </c>
      <c r="U157" s="139">
        <v>80.865752463248427</v>
      </c>
      <c r="V157" s="139">
        <v>81.615278589016285</v>
      </c>
      <c r="W157" s="139">
        <v>82.39660912880224</v>
      </c>
      <c r="X157" s="139">
        <v>83.694240441446468</v>
      </c>
      <c r="Y157" s="139">
        <v>84.390378840014165</v>
      </c>
      <c r="Z157" s="139">
        <v>84.589382754551664</v>
      </c>
      <c r="AA157" s="139">
        <v>84.184759283349095</v>
      </c>
      <c r="AB157" s="139">
        <v>86.095180712847466</v>
      </c>
      <c r="AC157" s="139">
        <v>87.792626057964227</v>
      </c>
      <c r="AD157" s="139">
        <v>88.531549374047032</v>
      </c>
      <c r="AE157" s="139">
        <v>90.049988143840636</v>
      </c>
      <c r="AF157" s="139">
        <v>91.977757818580798</v>
      </c>
      <c r="AG157" s="139">
        <v>93.667212513330995</v>
      </c>
      <c r="AH157" s="139">
        <v>95.69317054266574</v>
      </c>
      <c r="AI157" s="139">
        <v>97.71818665455018</v>
      </c>
      <c r="AJ157" s="139">
        <v>100.41038001003163</v>
      </c>
      <c r="AK157" s="139">
        <v>98.920754168293882</v>
      </c>
      <c r="AL157" s="139">
        <v>100</v>
      </c>
      <c r="AM157" s="139">
        <v>101.83702413888682</v>
      </c>
      <c r="AN157" s="139">
        <v>103.28443970044134</v>
      </c>
      <c r="AO157" s="139">
        <v>104.00088462365136</v>
      </c>
      <c r="AP157" s="139">
        <v>104.11958679588243</v>
      </c>
      <c r="AQ157" s="139">
        <v>104.41474087569809</v>
      </c>
      <c r="AR157" s="139">
        <v>104.66450361797293</v>
      </c>
      <c r="AS157" s="139">
        <v>105.51883358481479</v>
      </c>
      <c r="AT157" s="139">
        <v>107.28919939751344</v>
      </c>
      <c r="AU157" s="139">
        <v>108.18898614437545</v>
      </c>
      <c r="AV157" s="139">
        <v>109.00607222368447</v>
      </c>
      <c r="AW157" s="139">
        <v>110.01094113653116</v>
      </c>
      <c r="AX157" s="139">
        <v>108.33949685994777</v>
      </c>
      <c r="AY157" s="139">
        <v>109.21059967485276</v>
      </c>
      <c r="AZ157" s="139">
        <v>110.30429598337896</v>
      </c>
      <c r="BA157" s="139">
        <v>111.73792799176748</v>
      </c>
    </row>
    <row r="158" spans="1:58" s="139" customFormat="1" outlineLevel="1" x14ac:dyDescent="0.2">
      <c r="A158" s="96"/>
      <c r="B158" s="96"/>
      <c r="C158" s="96"/>
      <c r="D158" s="137"/>
      <c r="E158" s="137"/>
      <c r="F158" s="146" t="s">
        <v>446</v>
      </c>
      <c r="G158" s="143" t="s">
        <v>527</v>
      </c>
      <c r="H158" s="167">
        <v>25.034353639913483</v>
      </c>
      <c r="I158" s="139">
        <v>25.034353639913483</v>
      </c>
      <c r="J158" s="139">
        <v>29.349625676167761</v>
      </c>
      <c r="K158" s="139">
        <v>33.822781362585474</v>
      </c>
      <c r="L158" s="139">
        <v>37.615193944841131</v>
      </c>
      <c r="M158" s="139">
        <v>41.001353993466118</v>
      </c>
      <c r="N158" s="139">
        <v>43.579821066866899</v>
      </c>
      <c r="O158" s="139">
        <v>45.819466262860018</v>
      </c>
      <c r="P158" s="139">
        <v>48.514328797762595</v>
      </c>
      <c r="Q158" s="139">
        <v>51.691307846022916</v>
      </c>
      <c r="R158" s="139">
        <v>53.752866003643838</v>
      </c>
      <c r="S158" s="139">
        <v>57.595380312083826</v>
      </c>
      <c r="T158" s="139">
        <v>60.588231737009046</v>
      </c>
      <c r="U158" s="139">
        <v>63.843601771464471</v>
      </c>
      <c r="V158" s="139">
        <v>67.105890548041344</v>
      </c>
      <c r="W158" s="139">
        <v>70.99444581546021</v>
      </c>
      <c r="X158" s="139">
        <v>73.820429042934222</v>
      </c>
      <c r="Y158" s="139">
        <v>75.275052077806507</v>
      </c>
      <c r="Z158" s="139">
        <v>76.694016112669473</v>
      </c>
      <c r="AA158" s="139">
        <v>77.967785080411574</v>
      </c>
      <c r="AB158" s="139">
        <v>80.383397928726268</v>
      </c>
      <c r="AC158" s="139">
        <v>82.434581390070491</v>
      </c>
      <c r="AD158" s="139">
        <v>84.857859343035372</v>
      </c>
      <c r="AE158" s="139">
        <v>87.451311191808543</v>
      </c>
      <c r="AF158" s="139">
        <v>89.57994030667075</v>
      </c>
      <c r="AG158" s="139">
        <v>91.370842850692611</v>
      </c>
      <c r="AH158" s="139">
        <v>93.826754327408565</v>
      </c>
      <c r="AI158" s="139">
        <v>95.927593138634577</v>
      </c>
      <c r="AJ158" s="139">
        <v>99.004448657590714</v>
      </c>
      <c r="AK158" s="139">
        <v>98.440427053642352</v>
      </c>
      <c r="AL158" s="139">
        <v>100</v>
      </c>
      <c r="AM158" s="139">
        <v>102.91828113607748</v>
      </c>
      <c r="AN158" s="139">
        <v>105.62147370805374</v>
      </c>
      <c r="AO158" s="139">
        <v>106.79773651184267</v>
      </c>
      <c r="AP158" s="139">
        <v>107.05839742494346</v>
      </c>
      <c r="AQ158" s="139">
        <v>107.22449776095844</v>
      </c>
      <c r="AR158" s="139">
        <v>107.33999715318883</v>
      </c>
      <c r="AS158" s="139">
        <v>108.48791604488062</v>
      </c>
      <c r="AT158" s="139">
        <v>109.51914049163048</v>
      </c>
      <c r="AU158" s="139">
        <v>110.05857312256769</v>
      </c>
      <c r="AV158" s="139">
        <v>109.80044823471361</v>
      </c>
      <c r="AW158" s="139">
        <v>111.17975968517229</v>
      </c>
      <c r="AX158" s="139">
        <v>111.73095849675218</v>
      </c>
      <c r="AY158" s="139">
        <v>112.35732839687584</v>
      </c>
      <c r="AZ158" s="139">
        <v>113.34935632217605</v>
      </c>
      <c r="BA158" s="139">
        <v>114.86108251718757</v>
      </c>
    </row>
    <row r="159" spans="1:58" s="139" customFormat="1" outlineLevel="1" x14ac:dyDescent="0.2">
      <c r="A159" s="96"/>
      <c r="B159" s="96"/>
      <c r="C159" s="96"/>
      <c r="D159" s="137"/>
      <c r="E159" s="137"/>
      <c r="F159" s="146" t="s">
        <v>447</v>
      </c>
      <c r="G159" s="143" t="s">
        <v>528</v>
      </c>
      <c r="H159" s="139">
        <v>35.070232479264604</v>
      </c>
      <c r="I159" s="139">
        <v>39.409764359410488</v>
      </c>
      <c r="J159" s="139">
        <v>43.027359800493713</v>
      </c>
      <c r="K159" s="139">
        <v>45.534255934772403</v>
      </c>
      <c r="L159" s="139">
        <v>47.956611324725536</v>
      </c>
      <c r="M159" s="139">
        <v>49.958092045495938</v>
      </c>
      <c r="N159" s="139">
        <v>52.099359026569708</v>
      </c>
      <c r="O159" s="139">
        <v>54.440115127685296</v>
      </c>
      <c r="P159" s="139">
        <v>57.14311328483231</v>
      </c>
      <c r="Q159" s="139">
        <v>60.287483482904761</v>
      </c>
      <c r="R159" s="139">
        <v>64.791682657357498</v>
      </c>
      <c r="S159" s="139">
        <v>69.557853246681404</v>
      </c>
      <c r="T159" s="139">
        <v>72.300464846749364</v>
      </c>
      <c r="U159" s="139">
        <v>74.681483200353654</v>
      </c>
      <c r="V159" s="139">
        <v>75.905976482529752</v>
      </c>
      <c r="W159" s="139">
        <v>78.12062907621511</v>
      </c>
      <c r="X159" s="139">
        <v>80.810815193738065</v>
      </c>
      <c r="Y159" s="139">
        <v>82.334819208667241</v>
      </c>
      <c r="Z159" s="139">
        <v>83.513835133159517</v>
      </c>
      <c r="AA159" s="139">
        <v>83.877316185013498</v>
      </c>
      <c r="AB159" s="139">
        <v>84.456013340844635</v>
      </c>
      <c r="AC159" s="139">
        <v>84.733101098566863</v>
      </c>
      <c r="AD159" s="139">
        <v>85.09915037139703</v>
      </c>
      <c r="AE159" s="139">
        <v>86.258252885137566</v>
      </c>
      <c r="AF159" s="139">
        <v>87.691930750111808</v>
      </c>
      <c r="AG159" s="139">
        <v>89.715866417460333</v>
      </c>
      <c r="AH159" s="139">
        <v>92.09250080257479</v>
      </c>
      <c r="AI159" s="139">
        <v>94.23755602167617</v>
      </c>
      <c r="AJ159" s="139">
        <v>97.714577044307873</v>
      </c>
      <c r="AK159" s="139">
        <v>98.170066920533927</v>
      </c>
      <c r="AL159" s="139">
        <v>100</v>
      </c>
      <c r="AM159" s="139">
        <v>103.7576115622207</v>
      </c>
      <c r="AN159" s="139">
        <v>105.68179475577298</v>
      </c>
      <c r="AO159" s="139">
        <v>107.61363081262486</v>
      </c>
      <c r="AP159" s="139">
        <v>109.18613436674568</v>
      </c>
      <c r="AQ159" s="139">
        <v>109.13308198678422</v>
      </c>
      <c r="AR159" s="139">
        <v>110.6333997854213</v>
      </c>
      <c r="AS159" s="139">
        <v>112.90037694110319</v>
      </c>
      <c r="AT159" s="139">
        <v>115.59168462967759</v>
      </c>
      <c r="AU159" s="139">
        <v>117.18743761574139</v>
      </c>
      <c r="AV159" s="139">
        <v>119.05475335055894</v>
      </c>
      <c r="AW159" s="139">
        <v>121.95063829625877</v>
      </c>
      <c r="AX159" s="139">
        <v>124.33602315853207</v>
      </c>
      <c r="AY159" s="139">
        <v>126.09566760244942</v>
      </c>
      <c r="AZ159" s="139">
        <v>127.73218066335077</v>
      </c>
      <c r="BA159" s="139">
        <v>129.64821201598909</v>
      </c>
    </row>
    <row r="160" spans="1:58" s="42" customFormat="1" x14ac:dyDescent="0.2">
      <c r="A160" s="37" t="s">
        <v>442</v>
      </c>
      <c r="B160" s="37" t="s">
        <v>1785</v>
      </c>
      <c r="C160" s="37" t="s">
        <v>1859</v>
      </c>
      <c r="D160" s="38"/>
      <c r="E160" s="38"/>
      <c r="F160" s="15" t="s">
        <v>1826</v>
      </c>
      <c r="G160" s="12" t="s">
        <v>1150</v>
      </c>
      <c r="H160" s="27">
        <f t="array" ref="H160:BA160">EIUGeo($H$156:$BA$159,$H$971:$BA$974)</f>
        <v>37.597632194846696</v>
      </c>
      <c r="I160" s="27">
        <v>40.63678600986308</v>
      </c>
      <c r="J160" s="27">
        <v>44.762297649266579</v>
      </c>
      <c r="K160" s="27">
        <v>48.238676419403873</v>
      </c>
      <c r="L160" s="27">
        <v>51.259361118984422</v>
      </c>
      <c r="M160" s="27">
        <v>53.728920883487056</v>
      </c>
      <c r="N160" s="27">
        <v>55.168940361906955</v>
      </c>
      <c r="O160" s="27">
        <v>56.739121898917752</v>
      </c>
      <c r="P160" s="27">
        <v>58.816825907315078</v>
      </c>
      <c r="Q160" s="27">
        <v>61.654108710888437</v>
      </c>
      <c r="R160" s="27">
        <v>64.293723822895572</v>
      </c>
      <c r="S160" s="27">
        <v>70.189915772312105</v>
      </c>
      <c r="T160" s="27">
        <v>72.967353772012146</v>
      </c>
      <c r="U160" s="27">
        <v>75.52293494098366</v>
      </c>
      <c r="V160" s="27">
        <v>77.296105211062695</v>
      </c>
      <c r="W160" s="27">
        <v>79.280321959154776</v>
      </c>
      <c r="X160" s="27">
        <v>81.078637486013122</v>
      </c>
      <c r="Y160" s="27">
        <v>82.229360541305425</v>
      </c>
      <c r="Z160" s="27">
        <v>82.966330905632901</v>
      </c>
      <c r="AA160" s="27">
        <v>83.405254595347913</v>
      </c>
      <c r="AB160" s="27">
        <v>84.766580894081784</v>
      </c>
      <c r="AC160" s="27">
        <v>86.211973060473312</v>
      </c>
      <c r="AD160" s="27">
        <v>87.336576719089734</v>
      </c>
      <c r="AE160" s="27">
        <v>88.93669703542875</v>
      </c>
      <c r="AF160" s="27">
        <v>90.500632742113467</v>
      </c>
      <c r="AG160" s="27">
        <v>92.097063769123892</v>
      </c>
      <c r="AH160" s="27">
        <v>94.060575867882861</v>
      </c>
      <c r="AI160" s="27">
        <v>96.056895825193664</v>
      </c>
      <c r="AJ160" s="27">
        <v>98.791493270505597</v>
      </c>
      <c r="AK160" s="27">
        <v>98.462536265091657</v>
      </c>
      <c r="AL160" s="27">
        <v>100</v>
      </c>
      <c r="AM160" s="27">
        <v>102.52960513415161</v>
      </c>
      <c r="AN160" s="27">
        <v>104.34375882984494</v>
      </c>
      <c r="AO160" s="27">
        <v>105.67802099950941</v>
      </c>
      <c r="AP160" s="27">
        <v>106.44008289465491</v>
      </c>
      <c r="AQ160" s="27">
        <v>106.70844108428101</v>
      </c>
      <c r="AR160" s="27">
        <v>107.39149363698779</v>
      </c>
      <c r="AS160" s="27">
        <v>108.8846807036301</v>
      </c>
      <c r="AT160" s="27">
        <v>110.66903441864459</v>
      </c>
      <c r="AU160" s="27">
        <v>111.83967531278788</v>
      </c>
      <c r="AV160" s="27">
        <v>112.68066666153194</v>
      </c>
      <c r="AW160" s="28">
        <v>114.96474798531086</v>
      </c>
      <c r="AX160" s="28">
        <v>115.43388022174571</v>
      </c>
      <c r="AY160" s="28">
        <v>116.62126345977781</v>
      </c>
      <c r="AZ160" s="28">
        <v>117.95332171594799</v>
      </c>
      <c r="BA160" s="28">
        <v>119.41355981903585</v>
      </c>
    </row>
    <row r="161" spans="1:53" s="42" customFormat="1" x14ac:dyDescent="0.2">
      <c r="A161" s="37" t="s">
        <v>442</v>
      </c>
      <c r="B161" s="37" t="s">
        <v>1786</v>
      </c>
      <c r="C161" s="37" t="s">
        <v>1859</v>
      </c>
      <c r="D161" s="38"/>
      <c r="E161" s="38"/>
      <c r="F161" s="44" t="s">
        <v>277</v>
      </c>
      <c r="G161" s="12" t="s">
        <v>1151</v>
      </c>
      <c r="H161" s="27" t="str">
        <f t="shared" ref="H161:BA161" si="137">IF(AND(ISNUMBER(H160),ISNUMBER(G160)),((H160/G160)-1)*100,"–")</f>
        <v>–</v>
      </c>
      <c r="I161" s="27">
        <f t="shared" si="137"/>
        <v>8.0833649291163212</v>
      </c>
      <c r="J161" s="27">
        <f t="shared" si="137"/>
        <v>10.152160257954911</v>
      </c>
      <c r="K161" s="27">
        <f t="shared" si="137"/>
        <v>7.7663099364924104</v>
      </c>
      <c r="L161" s="27">
        <f t="shared" si="137"/>
        <v>6.261956014957093</v>
      </c>
      <c r="M161" s="27">
        <f t="shared" si="137"/>
        <v>4.8177732039426546</v>
      </c>
      <c r="N161" s="27">
        <f t="shared" si="137"/>
        <v>2.6801570825191634</v>
      </c>
      <c r="O161" s="27">
        <f t="shared" si="137"/>
        <v>2.8461332168253417</v>
      </c>
      <c r="P161" s="27">
        <f t="shared" si="137"/>
        <v>3.6618543587946473</v>
      </c>
      <c r="Q161" s="27">
        <f t="shared" si="137"/>
        <v>4.8239304991473331</v>
      </c>
      <c r="R161" s="27">
        <f t="shared" si="137"/>
        <v>4.2813287990017823</v>
      </c>
      <c r="S161" s="27">
        <f t="shared" si="137"/>
        <v>9.1707115389027205</v>
      </c>
      <c r="T161" s="27">
        <f t="shared" si="137"/>
        <v>3.9570328146705913</v>
      </c>
      <c r="U161" s="27">
        <f t="shared" si="137"/>
        <v>3.5023624084771887</v>
      </c>
      <c r="V161" s="27">
        <f t="shared" si="137"/>
        <v>2.3478566762065833</v>
      </c>
      <c r="W161" s="27">
        <f t="shared" si="137"/>
        <v>2.5670332841144283</v>
      </c>
      <c r="X161" s="27">
        <f t="shared" si="137"/>
        <v>2.268299979640398</v>
      </c>
      <c r="Y161" s="27">
        <f t="shared" si="137"/>
        <v>1.419267874957586</v>
      </c>
      <c r="Z161" s="27">
        <f t="shared" si="137"/>
        <v>0.89623749896154958</v>
      </c>
      <c r="AA161" s="27">
        <f t="shared" si="137"/>
        <v>0.52903832786610483</v>
      </c>
      <c r="AB161" s="27">
        <f t="shared" si="137"/>
        <v>1.6321828946372019</v>
      </c>
      <c r="AC161" s="27">
        <f t="shared" si="137"/>
        <v>1.7051438799891905</v>
      </c>
      <c r="AD161" s="27">
        <f t="shared" si="137"/>
        <v>1.3044634274030242</v>
      </c>
      <c r="AE161" s="27">
        <f t="shared" si="137"/>
        <v>1.8321307938203857</v>
      </c>
      <c r="AF161" s="27">
        <f t="shared" si="137"/>
        <v>1.7584818852241613</v>
      </c>
      <c r="AG161" s="27">
        <f t="shared" si="137"/>
        <v>1.7639998513154564</v>
      </c>
      <c r="AH161" s="27">
        <f t="shared" si="137"/>
        <v>2.1320029308222521</v>
      </c>
      <c r="AI161" s="27">
        <f t="shared" si="137"/>
        <v>2.1223769245415136</v>
      </c>
      <c r="AJ161" s="27">
        <f t="shared" si="137"/>
        <v>2.8468517765641854</v>
      </c>
      <c r="AK161" s="27">
        <f t="shared" si="137"/>
        <v>-0.33298110446939866</v>
      </c>
      <c r="AL161" s="27">
        <f t="shared" si="137"/>
        <v>1.5614707819114226</v>
      </c>
      <c r="AM161" s="27">
        <f t="shared" si="137"/>
        <v>2.5296051341516135</v>
      </c>
      <c r="AN161" s="27">
        <f t="shared" si="137"/>
        <v>1.7693949892030325</v>
      </c>
      <c r="AO161" s="27">
        <f t="shared" si="137"/>
        <v>1.278717754303127</v>
      </c>
      <c r="AP161" s="27">
        <f t="shared" si="137"/>
        <v>0.7211167354742809</v>
      </c>
      <c r="AQ161" s="27">
        <f t="shared" si="137"/>
        <v>0.25212136474159763</v>
      </c>
      <c r="AR161" s="27">
        <f t="shared" si="137"/>
        <v>0.64011107815480361</v>
      </c>
      <c r="AS161" s="27">
        <f t="shared" si="137"/>
        <v>1.3904146558289643</v>
      </c>
      <c r="AT161" s="27">
        <f t="shared" si="137"/>
        <v>1.6387555195861436</v>
      </c>
      <c r="AU161" s="27">
        <f t="shared" si="137"/>
        <v>1.0577854051883495</v>
      </c>
      <c r="AV161" s="27">
        <f t="shared" si="137"/>
        <v>0.75196154351488964</v>
      </c>
      <c r="AW161" s="28">
        <f t="shared" si="137"/>
        <v>2.0270392352574662</v>
      </c>
      <c r="AX161" s="28">
        <f t="shared" si="137"/>
        <v>0.40806616345976376</v>
      </c>
      <c r="AY161" s="28">
        <f t="shared" si="137"/>
        <v>1.0286262887041264</v>
      </c>
      <c r="AZ161" s="28">
        <f t="shared" si="137"/>
        <v>1.142208733340988</v>
      </c>
      <c r="BA161" s="28">
        <f t="shared" si="137"/>
        <v>1.2379796362194551</v>
      </c>
    </row>
    <row r="162" spans="1:53" s="139" customFormat="1" outlineLevel="1" x14ac:dyDescent="0.2">
      <c r="A162" s="96"/>
      <c r="B162" s="96"/>
      <c r="C162" s="96"/>
      <c r="D162" s="137"/>
      <c r="E162" s="137"/>
      <c r="F162" s="146" t="s">
        <v>444</v>
      </c>
      <c r="G162" s="143" t="s">
        <v>529</v>
      </c>
      <c r="H162" s="139">
        <v>49.549616525833436</v>
      </c>
      <c r="I162" s="139">
        <v>50.909439444201823</v>
      </c>
      <c r="J162" s="139">
        <v>52.799486284660389</v>
      </c>
      <c r="K162" s="139">
        <v>54.736669139952106</v>
      </c>
      <c r="L162" s="139">
        <v>56.16697497818474</v>
      </c>
      <c r="M162" s="139">
        <v>58.030755321195677</v>
      </c>
      <c r="N162" s="139">
        <v>59.910252622161565</v>
      </c>
      <c r="O162" s="139">
        <v>61.806309295134717</v>
      </c>
      <c r="P162" s="139">
        <v>63.478141936511967</v>
      </c>
      <c r="Q162" s="139">
        <v>66.05374857116864</v>
      </c>
      <c r="R162" s="139">
        <v>69.088640281553467</v>
      </c>
      <c r="S162" s="139">
        <v>82.817023111590601</v>
      </c>
      <c r="T162" s="139">
        <v>86.62894595071829</v>
      </c>
      <c r="U162" s="139">
        <v>89.04598934784859</v>
      </c>
      <c r="V162" s="139">
        <v>89.847467614228734</v>
      </c>
      <c r="W162" s="139">
        <v>91.545444534779037</v>
      </c>
      <c r="X162" s="139">
        <v>91.769085013543403</v>
      </c>
      <c r="Y162" s="139">
        <v>91.157588938593818</v>
      </c>
      <c r="Z162" s="139">
        <v>90.243917631166269</v>
      </c>
      <c r="AA162" s="139">
        <v>91.842822472161743</v>
      </c>
      <c r="AB162" s="139">
        <v>91.591198891281351</v>
      </c>
      <c r="AC162" s="139">
        <v>93.351609419417358</v>
      </c>
      <c r="AD162" s="139">
        <v>94.716612378842157</v>
      </c>
      <c r="AE162" s="139">
        <v>95.066542027030778</v>
      </c>
      <c r="AF162" s="139">
        <v>95.266779570008154</v>
      </c>
      <c r="AG162" s="139">
        <v>95.567212326840632</v>
      </c>
      <c r="AH162" s="139">
        <v>96.165501884768986</v>
      </c>
      <c r="AI162" s="139">
        <v>96.540141479569925</v>
      </c>
      <c r="AJ162" s="139">
        <v>96.945721553909308</v>
      </c>
      <c r="AK162" s="139">
        <v>98.842269619417792</v>
      </c>
      <c r="AL162" s="139">
        <v>100</v>
      </c>
      <c r="AM162" s="139">
        <v>101.41675958557715</v>
      </c>
      <c r="AN162" s="139">
        <v>103.16478756393241</v>
      </c>
      <c r="AO162" s="139">
        <v>106.08089872170056</v>
      </c>
      <c r="AP162" s="139">
        <v>108.39099727719963</v>
      </c>
      <c r="AQ162" s="139">
        <v>109.45851224015854</v>
      </c>
      <c r="AR162" s="139">
        <v>110.14421810181616</v>
      </c>
      <c r="AS162" s="139">
        <v>112.58154238024601</v>
      </c>
      <c r="AT162" s="139">
        <v>115.04699584303987</v>
      </c>
      <c r="AU162" s="139">
        <v>117.7382154578105</v>
      </c>
      <c r="AV162" s="139">
        <v>121.58022085220124</v>
      </c>
      <c r="AW162" s="139">
        <v>125.79014406579903</v>
      </c>
      <c r="AX162" s="139">
        <v>128.96352353595131</v>
      </c>
      <c r="AY162" s="139">
        <v>132.29626593158116</v>
      </c>
      <c r="AZ162" s="139">
        <v>135.84487284467323</v>
      </c>
      <c r="BA162" s="139">
        <v>139.48997681228218</v>
      </c>
    </row>
    <row r="163" spans="1:53" s="139" customFormat="1" outlineLevel="1" x14ac:dyDescent="0.2">
      <c r="A163" s="96"/>
      <c r="B163" s="96"/>
      <c r="C163" s="96"/>
      <c r="D163" s="137"/>
      <c r="E163" s="137"/>
      <c r="F163" s="146" t="s">
        <v>445</v>
      </c>
      <c r="G163" s="143" t="s">
        <v>530</v>
      </c>
      <c r="H163" s="139">
        <v>36.384835355468233</v>
      </c>
      <c r="I163" s="139">
        <v>41.256955111184993</v>
      </c>
      <c r="J163" s="139">
        <v>46.35527769831635</v>
      </c>
      <c r="K163" s="139">
        <v>50.501949034912499</v>
      </c>
      <c r="L163" s="139">
        <v>54.163606348541506</v>
      </c>
      <c r="M163" s="139">
        <v>56.545454936762106</v>
      </c>
      <c r="N163" s="139">
        <v>58.494361358264015</v>
      </c>
      <c r="O163" s="139">
        <v>59.366755087913852</v>
      </c>
      <c r="P163" s="139">
        <v>60.736149795653866</v>
      </c>
      <c r="Q163" s="139">
        <v>62.905394126401504</v>
      </c>
      <c r="R163" s="139">
        <v>64.492301792354837</v>
      </c>
      <c r="S163" s="139">
        <v>66.046940486079706</v>
      </c>
      <c r="T163" s="139">
        <v>68.104563386381898</v>
      </c>
      <c r="U163" s="139">
        <v>69.872000696347087</v>
      </c>
      <c r="V163" s="139">
        <v>71.245119429021941</v>
      </c>
      <c r="W163" s="139">
        <v>73.532654466112334</v>
      </c>
      <c r="X163" s="139">
        <v>74.798536373857644</v>
      </c>
      <c r="Y163" s="139">
        <v>76.21407697523324</v>
      </c>
      <c r="Z163" s="139">
        <v>77.550493171830198</v>
      </c>
      <c r="AA163" s="139">
        <v>79.180380825024812</v>
      </c>
      <c r="AB163" s="139">
        <v>80.983505743004301</v>
      </c>
      <c r="AC163" s="139">
        <v>82.698100052516523</v>
      </c>
      <c r="AD163" s="139">
        <v>86.051382680816971</v>
      </c>
      <c r="AE163" s="139">
        <v>88.309124637030038</v>
      </c>
      <c r="AF163" s="139">
        <v>89.921483330408975</v>
      </c>
      <c r="AG163" s="139">
        <v>92.116042145564478</v>
      </c>
      <c r="AH163" s="139">
        <v>93.861349321814828</v>
      </c>
      <c r="AI163" s="139">
        <v>95.447790627708528</v>
      </c>
      <c r="AJ163" s="139">
        <v>97.413062121195978</v>
      </c>
      <c r="AK163" s="139">
        <v>98.673019973376896</v>
      </c>
      <c r="AL163" s="139">
        <v>100</v>
      </c>
      <c r="AM163" s="139">
        <v>101.04954407979473</v>
      </c>
      <c r="AN163" s="139">
        <v>101.80648401105425</v>
      </c>
      <c r="AO163" s="139">
        <v>102.37721441017871</v>
      </c>
      <c r="AP163" s="139">
        <v>102.67353135430001</v>
      </c>
      <c r="AQ163" s="139">
        <v>102.57984039653653</v>
      </c>
      <c r="AR163" s="139">
        <v>102.47246713522775</v>
      </c>
      <c r="AS163" s="139">
        <v>103.57105257043142</v>
      </c>
      <c r="AT163" s="139">
        <v>104.03738164932894</v>
      </c>
      <c r="AU163" s="139">
        <v>104.92239158847434</v>
      </c>
      <c r="AV163" s="139">
        <v>111.67436222344278</v>
      </c>
      <c r="AW163" s="139">
        <v>113.36548928499414</v>
      </c>
      <c r="AX163" s="139">
        <v>114.78391630203633</v>
      </c>
      <c r="AY163" s="139">
        <v>116.50567504656684</v>
      </c>
      <c r="AZ163" s="139">
        <v>118.3697658473119</v>
      </c>
      <c r="BA163" s="139">
        <v>120.38205186671617</v>
      </c>
    </row>
    <row r="164" spans="1:53" s="139" customFormat="1" outlineLevel="1" x14ac:dyDescent="0.2">
      <c r="A164" s="96"/>
      <c r="B164" s="96"/>
      <c r="C164" s="96"/>
      <c r="D164" s="137"/>
      <c r="E164" s="137"/>
      <c r="F164" s="146" t="s">
        <v>446</v>
      </c>
      <c r="G164" s="143" t="s">
        <v>531</v>
      </c>
      <c r="H164" s="167">
        <v>20.377611828325904</v>
      </c>
      <c r="I164" s="139">
        <v>20.377611828325904</v>
      </c>
      <c r="J164" s="139">
        <v>23.462496337522225</v>
      </c>
      <c r="K164" s="139">
        <v>26.909124478100718</v>
      </c>
      <c r="L164" s="139">
        <v>29.954758903874783</v>
      </c>
      <c r="M164" s="139">
        <v>32.994545362562285</v>
      </c>
      <c r="N164" s="139">
        <v>34.982542207003455</v>
      </c>
      <c r="O164" s="139">
        <v>37.94483403061168</v>
      </c>
      <c r="P164" s="139">
        <v>41.406201144775075</v>
      </c>
      <c r="Q164" s="139">
        <v>44.747545493922935</v>
      </c>
      <c r="R164" s="139">
        <v>49.873774098047967</v>
      </c>
      <c r="S164" s="139">
        <v>53.725321609336035</v>
      </c>
      <c r="T164" s="139">
        <v>55.516404306046894</v>
      </c>
      <c r="U164" s="139">
        <v>57.638799799769785</v>
      </c>
      <c r="V164" s="139">
        <v>59.816080155858955</v>
      </c>
      <c r="W164" s="139">
        <v>62.290558267559071</v>
      </c>
      <c r="X164" s="139">
        <v>66.317574294301821</v>
      </c>
      <c r="Y164" s="139">
        <v>69.449873663216067</v>
      </c>
      <c r="Z164" s="139">
        <v>70.513871146039534</v>
      </c>
      <c r="AA164" s="139">
        <v>72.020847824174709</v>
      </c>
      <c r="AB164" s="139">
        <v>74.394026003082985</v>
      </c>
      <c r="AC164" s="139">
        <v>76.841000876297358</v>
      </c>
      <c r="AD164" s="139">
        <v>79.127691105804857</v>
      </c>
      <c r="AE164" s="139">
        <v>82.469352460999303</v>
      </c>
      <c r="AF164" s="139">
        <v>86.161069083445909</v>
      </c>
      <c r="AG164" s="139">
        <v>90.207663883871703</v>
      </c>
      <c r="AH164" s="139">
        <v>93.590364487589781</v>
      </c>
      <c r="AI164" s="139">
        <v>94.576612064443594</v>
      </c>
      <c r="AJ164" s="139">
        <v>97.31025605671519</v>
      </c>
      <c r="AK164" s="139">
        <v>99.163574633317012</v>
      </c>
      <c r="AL164" s="139">
        <v>100</v>
      </c>
      <c r="AM164" s="139">
        <v>100.70752386452156</v>
      </c>
      <c r="AN164" s="139">
        <v>101.03557262344698</v>
      </c>
      <c r="AO164" s="139">
        <v>101.47022462352999</v>
      </c>
      <c r="AP164" s="139">
        <v>101.64435921154339</v>
      </c>
      <c r="AQ164" s="139">
        <v>101.68463414429058</v>
      </c>
      <c r="AR164" s="139">
        <v>103.02574310732446</v>
      </c>
      <c r="AS164" s="139">
        <v>104.47082726940236</v>
      </c>
      <c r="AT164" s="139">
        <v>106.77084654333832</v>
      </c>
      <c r="AU164" s="139">
        <v>107.79797652427867</v>
      </c>
      <c r="AV164" s="139">
        <v>109.29720614324826</v>
      </c>
      <c r="AW164" s="139">
        <v>111.20387363908466</v>
      </c>
      <c r="AX164" s="139">
        <v>112.50068207455132</v>
      </c>
      <c r="AY164" s="139">
        <v>113.91323259015059</v>
      </c>
      <c r="AZ164" s="139">
        <v>115.48707903337623</v>
      </c>
      <c r="BA164" s="139">
        <v>117.25916153239092</v>
      </c>
    </row>
    <row r="165" spans="1:53" s="139" customFormat="1" outlineLevel="1" x14ac:dyDescent="0.2">
      <c r="A165" s="96"/>
      <c r="B165" s="96"/>
      <c r="C165" s="96"/>
      <c r="D165" s="137"/>
      <c r="E165" s="137"/>
      <c r="F165" s="146" t="s">
        <v>447</v>
      </c>
      <c r="G165" s="143" t="s">
        <v>532</v>
      </c>
      <c r="H165" s="139">
        <v>23.751515875374036</v>
      </c>
      <c r="I165" s="139">
        <v>26.835659535924762</v>
      </c>
      <c r="J165" s="139">
        <v>29.055047552791834</v>
      </c>
      <c r="K165" s="139">
        <v>30.980022765479379</v>
      </c>
      <c r="L165" s="139">
        <v>32.484515409098663</v>
      </c>
      <c r="M165" s="139">
        <v>34.064662714663974</v>
      </c>
      <c r="N165" s="139">
        <v>36.299321663010495</v>
      </c>
      <c r="O165" s="139">
        <v>39.17342145285064</v>
      </c>
      <c r="P165" s="139">
        <v>42.202288330625827</v>
      </c>
      <c r="Q165" s="139">
        <v>45.618208467475696</v>
      </c>
      <c r="R165" s="139">
        <v>49.41709480272506</v>
      </c>
      <c r="S165" s="139">
        <v>52.903671732663938</v>
      </c>
      <c r="T165" s="139">
        <v>56.154702132088566</v>
      </c>
      <c r="U165" s="139">
        <v>57.713124761245908</v>
      </c>
      <c r="V165" s="139">
        <v>59.341938806813623</v>
      </c>
      <c r="W165" s="139">
        <v>60.762805739676594</v>
      </c>
      <c r="X165" s="139">
        <v>62.790754583805828</v>
      </c>
      <c r="Y165" s="139">
        <v>63.918835870385813</v>
      </c>
      <c r="Z165" s="139">
        <v>64.527818518664319</v>
      </c>
      <c r="AA165" s="139">
        <v>66.58133792763293</v>
      </c>
      <c r="AB165" s="139">
        <v>68.793243741102771</v>
      </c>
      <c r="AC165" s="139">
        <v>71.178123552695013</v>
      </c>
      <c r="AD165" s="139">
        <v>74.443943140550545</v>
      </c>
      <c r="AE165" s="139">
        <v>78.730326822326575</v>
      </c>
      <c r="AF165" s="139">
        <v>82.136077411292391</v>
      </c>
      <c r="AG165" s="139">
        <v>84.624952799679662</v>
      </c>
      <c r="AH165" s="139">
        <v>88.449952169175504</v>
      </c>
      <c r="AI165" s="139">
        <v>91.341612063606789</v>
      </c>
      <c r="AJ165" s="139">
        <v>95.350318230103568</v>
      </c>
      <c r="AK165" s="139">
        <v>99.001894759274194</v>
      </c>
      <c r="AL165" s="139">
        <v>100</v>
      </c>
      <c r="AM165" s="139">
        <v>99.41262746606435</v>
      </c>
      <c r="AN165" s="139">
        <v>100.87988363824904</v>
      </c>
      <c r="AO165" s="139">
        <v>102.11833445995275</v>
      </c>
      <c r="AP165" s="139">
        <v>103.19589224774657</v>
      </c>
      <c r="AQ165" s="139">
        <v>102.60416751096481</v>
      </c>
      <c r="AR165" s="139">
        <v>103.56637823279492</v>
      </c>
      <c r="AS165" s="139">
        <v>104.2399963947551</v>
      </c>
      <c r="AT165" s="139">
        <v>106.55743364741424</v>
      </c>
      <c r="AU165" s="139">
        <v>108.80384459643743</v>
      </c>
      <c r="AV165" s="139">
        <v>132.44163682932756</v>
      </c>
      <c r="AW165" s="139">
        <v>129.1511320106724</v>
      </c>
      <c r="AX165" s="139">
        <v>136.6071669737243</v>
      </c>
      <c r="AY165" s="139">
        <v>140.68652103286075</v>
      </c>
      <c r="AZ165" s="139">
        <v>144.60631944727928</v>
      </c>
      <c r="BA165" s="139">
        <v>148.49213249927769</v>
      </c>
    </row>
    <row r="166" spans="1:53" s="42" customFormat="1" x14ac:dyDescent="0.2">
      <c r="A166" s="37" t="s">
        <v>442</v>
      </c>
      <c r="B166" s="37" t="s">
        <v>1787</v>
      </c>
      <c r="C166" s="37" t="s">
        <v>1859</v>
      </c>
      <c r="D166" s="38"/>
      <c r="E166" s="38"/>
      <c r="F166" s="15" t="s">
        <v>1827</v>
      </c>
      <c r="G166" s="12" t="s">
        <v>1152</v>
      </c>
      <c r="H166" s="27">
        <f t="array" ref="H166:BA166">EIUGeo($H$162:$BA$165,$H$976:$BA$979)</f>
        <v>32.197649220279423</v>
      </c>
      <c r="I166" s="27">
        <v>34.592993057816081</v>
      </c>
      <c r="J166" s="27">
        <v>37.816168455371496</v>
      </c>
      <c r="K166" s="27">
        <v>40.802221833720154</v>
      </c>
      <c r="L166" s="27">
        <v>43.279004949355638</v>
      </c>
      <c r="M166" s="27">
        <v>45.561558364045716</v>
      </c>
      <c r="N166" s="27">
        <v>47.660921773430395</v>
      </c>
      <c r="O166" s="27">
        <v>49.949592111072718</v>
      </c>
      <c r="P166" s="27">
        <v>52.436056303720655</v>
      </c>
      <c r="Q166" s="27">
        <v>55.387063560813239</v>
      </c>
      <c r="R166" s="27">
        <v>58.805019748041396</v>
      </c>
      <c r="S166" s="27">
        <v>64.346763888134959</v>
      </c>
      <c r="T166" s="27">
        <v>67.114149131082854</v>
      </c>
      <c r="U166" s="27">
        <v>69.080999592891388</v>
      </c>
      <c r="V166" s="27">
        <v>70.601163255246789</v>
      </c>
      <c r="W166" s="27">
        <v>72.583217392832978</v>
      </c>
      <c r="X166" s="27">
        <v>74.443507539963448</v>
      </c>
      <c r="Y166" s="27">
        <v>75.672844233172739</v>
      </c>
      <c r="Z166" s="27">
        <v>76.209944557425914</v>
      </c>
      <c r="AA166" s="27">
        <v>77.936722781662382</v>
      </c>
      <c r="AB166" s="27">
        <v>79.466916145331041</v>
      </c>
      <c r="AC166" s="27">
        <v>81.535083339205045</v>
      </c>
      <c r="AD166" s="27">
        <v>84.150106956256025</v>
      </c>
      <c r="AE166" s="27">
        <v>86.668771911232469</v>
      </c>
      <c r="AF166" s="27">
        <v>88.783169372766181</v>
      </c>
      <c r="AG166" s="27">
        <v>90.89815641794155</v>
      </c>
      <c r="AH166" s="27">
        <v>93.161359817871713</v>
      </c>
      <c r="AI166" s="27">
        <v>94.609423130205613</v>
      </c>
      <c r="AJ166" s="27">
        <v>96.766332248569242</v>
      </c>
      <c r="AK166" s="27">
        <v>98.894607751413673</v>
      </c>
      <c r="AL166" s="27">
        <v>100.00000000000001</v>
      </c>
      <c r="AM166" s="27">
        <v>100.70164224161343</v>
      </c>
      <c r="AN166" s="27">
        <v>101.83185431583009</v>
      </c>
      <c r="AO166" s="27">
        <v>103.20701564235098</v>
      </c>
      <c r="AP166" s="27">
        <v>104.23496440169153</v>
      </c>
      <c r="AQ166" s="27">
        <v>104.3736069081306</v>
      </c>
      <c r="AR166" s="27">
        <v>105.02952949642911</v>
      </c>
      <c r="AS166" s="27">
        <v>106.46635058074152</v>
      </c>
      <c r="AT166" s="27">
        <v>108.2891232520503</v>
      </c>
      <c r="AU166" s="27">
        <v>110.02370871990179</v>
      </c>
      <c r="AV166" s="27">
        <v>118.69221482205059</v>
      </c>
      <c r="AW166" s="28">
        <v>120.06954089508883</v>
      </c>
      <c r="AX166" s="28">
        <v>123.26099535494319</v>
      </c>
      <c r="AY166" s="28">
        <v>125.87184433199558</v>
      </c>
      <c r="AZ166" s="28">
        <v>128.58105205838353</v>
      </c>
      <c r="BA166" s="28">
        <v>131.39324675730191</v>
      </c>
    </row>
    <row r="167" spans="1:53" s="42" customFormat="1" x14ac:dyDescent="0.2">
      <c r="A167" s="37" t="s">
        <v>442</v>
      </c>
      <c r="B167" s="37" t="s">
        <v>1788</v>
      </c>
      <c r="C167" s="37" t="s">
        <v>1859</v>
      </c>
      <c r="D167" s="38"/>
      <c r="E167" s="38"/>
      <c r="F167" s="44" t="s">
        <v>278</v>
      </c>
      <c r="G167" s="12" t="s">
        <v>1153</v>
      </c>
      <c r="H167" s="27" t="str">
        <f t="shared" ref="H167:BA167" si="138">IF(AND(ISNUMBER(H166),ISNUMBER(G166)),((H166/G166)-1)*100,"–")</f>
        <v>–</v>
      </c>
      <c r="I167" s="27">
        <f t="shared" si="138"/>
        <v>7.4394991421546708</v>
      </c>
      <c r="J167" s="27">
        <f t="shared" si="138"/>
        <v>9.3174227282630575</v>
      </c>
      <c r="K167" s="27">
        <f t="shared" si="138"/>
        <v>7.8962346010083673</v>
      </c>
      <c r="L167" s="27">
        <f t="shared" si="138"/>
        <v>6.070216288046848</v>
      </c>
      <c r="M167" s="27">
        <f t="shared" si="138"/>
        <v>5.2740431933707477</v>
      </c>
      <c r="N167" s="27">
        <f t="shared" si="138"/>
        <v>4.607751544866745</v>
      </c>
      <c r="O167" s="27">
        <f t="shared" si="138"/>
        <v>4.8019850487201365</v>
      </c>
      <c r="P167" s="27">
        <f t="shared" si="138"/>
        <v>4.9779469412258637</v>
      </c>
      <c r="Q167" s="27">
        <f t="shared" si="138"/>
        <v>5.627820749904866</v>
      </c>
      <c r="R167" s="27">
        <f t="shared" si="138"/>
        <v>6.1710370030275241</v>
      </c>
      <c r="S167" s="27">
        <f t="shared" si="138"/>
        <v>9.42393041246814</v>
      </c>
      <c r="T167" s="27">
        <f t="shared" si="138"/>
        <v>4.3007372488209628</v>
      </c>
      <c r="U167" s="27">
        <f t="shared" si="138"/>
        <v>2.9306047789818601</v>
      </c>
      <c r="V167" s="27">
        <f t="shared" si="138"/>
        <v>2.2005524982470437</v>
      </c>
      <c r="W167" s="27">
        <f t="shared" si="138"/>
        <v>2.8073958645984387</v>
      </c>
      <c r="X167" s="27">
        <f t="shared" si="138"/>
        <v>2.5629755940168142</v>
      </c>
      <c r="Y167" s="27">
        <f t="shared" si="138"/>
        <v>1.6513685797909794</v>
      </c>
      <c r="Z167" s="27">
        <f t="shared" si="138"/>
        <v>0.70976627044463392</v>
      </c>
      <c r="AA167" s="27">
        <f t="shared" si="138"/>
        <v>2.2658174523868091</v>
      </c>
      <c r="AB167" s="27">
        <f t="shared" si="138"/>
        <v>1.96337914792164</v>
      </c>
      <c r="AC167" s="27">
        <f t="shared" si="138"/>
        <v>2.6025512177818566</v>
      </c>
      <c r="AD167" s="27">
        <f t="shared" si="138"/>
        <v>3.207237314239153</v>
      </c>
      <c r="AE167" s="27">
        <f t="shared" si="138"/>
        <v>2.9930620959112142</v>
      </c>
      <c r="AF167" s="27">
        <f t="shared" si="138"/>
        <v>2.4396301169460566</v>
      </c>
      <c r="AG167" s="27">
        <f t="shared" si="138"/>
        <v>2.382193674901778</v>
      </c>
      <c r="AH167" s="27">
        <f t="shared" si="138"/>
        <v>2.4898232143721</v>
      </c>
      <c r="AI167" s="27">
        <f t="shared" si="138"/>
        <v>1.5543604292217683</v>
      </c>
      <c r="AJ167" s="27">
        <f t="shared" si="138"/>
        <v>2.279803688682458</v>
      </c>
      <c r="AK167" s="27">
        <f t="shared" si="138"/>
        <v>2.1993966841456825</v>
      </c>
      <c r="AL167" s="27">
        <f t="shared" si="138"/>
        <v>1.1177477455241114</v>
      </c>
      <c r="AM167" s="27">
        <f t="shared" si="138"/>
        <v>0.70164224161342048</v>
      </c>
      <c r="AN167" s="27">
        <f t="shared" si="138"/>
        <v>1.1223372817544819</v>
      </c>
      <c r="AO167" s="27">
        <f t="shared" si="138"/>
        <v>1.3504235347181703</v>
      </c>
      <c r="AP167" s="27">
        <f t="shared" si="138"/>
        <v>0.99600666964614337</v>
      </c>
      <c r="AQ167" s="27">
        <f t="shared" si="138"/>
        <v>0.13300959734086071</v>
      </c>
      <c r="AR167" s="27">
        <f t="shared" si="138"/>
        <v>0.62843721485628112</v>
      </c>
      <c r="AS167" s="27">
        <f t="shared" si="138"/>
        <v>1.3680163009406554</v>
      </c>
      <c r="AT167" s="27">
        <f t="shared" si="138"/>
        <v>1.7120645737983109</v>
      </c>
      <c r="AU167" s="27">
        <f t="shared" si="138"/>
        <v>1.601809503817031</v>
      </c>
      <c r="AV167" s="27">
        <f t="shared" si="138"/>
        <v>7.8787619532232567</v>
      </c>
      <c r="AW167" s="28">
        <f t="shared" si="138"/>
        <v>1.160418208644276</v>
      </c>
      <c r="AX167" s="28">
        <f t="shared" si="138"/>
        <v>2.6580050494595442</v>
      </c>
      <c r="AY167" s="28">
        <f t="shared" si="138"/>
        <v>2.118146920308539</v>
      </c>
      <c r="AZ167" s="28">
        <f t="shared" si="138"/>
        <v>2.1523540397503371</v>
      </c>
      <c r="BA167" s="28">
        <f t="shared" si="138"/>
        <v>2.1870988406919256</v>
      </c>
    </row>
    <row r="168" spans="1:53" s="139" customFormat="1" outlineLevel="1" x14ac:dyDescent="0.2">
      <c r="A168" s="96"/>
      <c r="B168" s="96"/>
      <c r="C168" s="96"/>
      <c r="D168" s="137"/>
      <c r="E168" s="137"/>
      <c r="F168" s="146" t="s">
        <v>444</v>
      </c>
      <c r="G168" s="143" t="s">
        <v>533</v>
      </c>
      <c r="H168" s="139">
        <v>55.43015483968167</v>
      </c>
      <c r="I168" s="139">
        <v>58.143891646030042</v>
      </c>
      <c r="J168" s="139">
        <v>59.882970862142507</v>
      </c>
      <c r="K168" s="139">
        <v>61.29682599226836</v>
      </c>
      <c r="L168" s="139">
        <v>62.950949032400501</v>
      </c>
      <c r="M168" s="139">
        <v>63.889693908868779</v>
      </c>
      <c r="N168" s="139">
        <v>64.888176961469767</v>
      </c>
      <c r="O168" s="139">
        <v>65.734970404920517</v>
      </c>
      <c r="P168" s="139">
        <v>66.7325268476486</v>
      </c>
      <c r="Q168" s="139">
        <v>68.488069317373501</v>
      </c>
      <c r="R168" s="139">
        <v>71.392146857587505</v>
      </c>
      <c r="S168" s="139">
        <v>87.758282586568868</v>
      </c>
      <c r="T168" s="139">
        <v>91.27855139458768</v>
      </c>
      <c r="U168" s="139">
        <v>93.888784987634935</v>
      </c>
      <c r="V168" s="139">
        <v>95.052737704001217</v>
      </c>
      <c r="W168" s="139">
        <v>96.165953101855621</v>
      </c>
      <c r="X168" s="139">
        <v>95.82018496459456</v>
      </c>
      <c r="Y168" s="139">
        <v>95.712525983023625</v>
      </c>
      <c r="Z168" s="139">
        <v>95.130434012344793</v>
      </c>
      <c r="AA168" s="139">
        <v>94.235048649853908</v>
      </c>
      <c r="AB168" s="139">
        <v>94.845620208940701</v>
      </c>
      <c r="AC168" s="139">
        <v>94.524750638048047</v>
      </c>
      <c r="AD168" s="139">
        <v>94.082154796180092</v>
      </c>
      <c r="AE168" s="139">
        <v>93.361756540633721</v>
      </c>
      <c r="AF168" s="139">
        <v>93.80519835589547</v>
      </c>
      <c r="AG168" s="139">
        <v>93.964627265256993</v>
      </c>
      <c r="AH168" s="139">
        <v>94.550635159269802</v>
      </c>
      <c r="AI168" s="139">
        <v>96.858873279159695</v>
      </c>
      <c r="AJ168" s="139">
        <v>98.33192905912216</v>
      </c>
      <c r="AK168" s="139">
        <v>98.984013380623523</v>
      </c>
      <c r="AL168" s="139">
        <v>100</v>
      </c>
      <c r="AM168" s="139">
        <v>101.95032995566058</v>
      </c>
      <c r="AN168" s="139">
        <v>103.89828149013651</v>
      </c>
      <c r="AO168" s="139">
        <v>105.56105849162125</v>
      </c>
      <c r="AP168" s="139">
        <v>107.2097877041971</v>
      </c>
      <c r="AQ168" s="139">
        <v>108.81861678934477</v>
      </c>
      <c r="AR168" s="139">
        <v>110.09741228510636</v>
      </c>
      <c r="AS168" s="139">
        <v>112.42120062182768</v>
      </c>
      <c r="AT168" s="139">
        <v>115.65401916456204</v>
      </c>
      <c r="AU168" s="139">
        <v>118.96902814420618</v>
      </c>
      <c r="AV168" s="139">
        <v>120.76928280205118</v>
      </c>
      <c r="AW168" s="139">
        <v>120.76928280205121</v>
      </c>
      <c r="AX168" s="139">
        <v>128.01543977017425</v>
      </c>
      <c r="AY168" s="139">
        <v>130.70376400534795</v>
      </c>
      <c r="AZ168" s="139">
        <v>130.70376400534795</v>
      </c>
      <c r="BA168" s="139">
        <v>130.70376400534795</v>
      </c>
    </row>
    <row r="169" spans="1:53" s="139" customFormat="1" outlineLevel="1" x14ac:dyDescent="0.2">
      <c r="A169" s="96"/>
      <c r="B169" s="96"/>
      <c r="C169" s="96"/>
      <c r="D169" s="137"/>
      <c r="E169" s="137"/>
      <c r="F169" s="146" t="s">
        <v>445</v>
      </c>
      <c r="G169" s="143" t="s">
        <v>534</v>
      </c>
      <c r="H169" s="139">
        <v>43.122006029689686</v>
      </c>
      <c r="I169" s="139">
        <v>48.117329912942061</v>
      </c>
      <c r="J169" s="139">
        <v>54.225476409626175</v>
      </c>
      <c r="K169" s="139">
        <v>58.585798491051925</v>
      </c>
      <c r="L169" s="139">
        <v>62.309886377157511</v>
      </c>
      <c r="M169" s="139">
        <v>64.926891792702065</v>
      </c>
      <c r="N169" s="139">
        <v>67.156690892445994</v>
      </c>
      <c r="O169" s="139">
        <v>69.071783757400411</v>
      </c>
      <c r="P169" s="139">
        <v>71.119935804326246</v>
      </c>
      <c r="Q169" s="139">
        <v>73.122647234272435</v>
      </c>
      <c r="R169" s="139">
        <v>74.518143562139571</v>
      </c>
      <c r="S169" s="139">
        <v>76.986744177666694</v>
      </c>
      <c r="T169" s="139">
        <v>77.120501791166475</v>
      </c>
      <c r="U169" s="139">
        <v>77.210034373382172</v>
      </c>
      <c r="V169" s="139">
        <v>77.486964430505182</v>
      </c>
      <c r="W169" s="139">
        <v>77.597375579388924</v>
      </c>
      <c r="X169" s="139">
        <v>78.310403449605644</v>
      </c>
      <c r="Y169" s="139">
        <v>78.857610026194067</v>
      </c>
      <c r="Z169" s="139">
        <v>78.995482573566363</v>
      </c>
      <c r="AA169" s="139">
        <v>79.385488788113236</v>
      </c>
      <c r="AB169" s="139">
        <v>81.225104720925188</v>
      </c>
      <c r="AC169" s="139">
        <v>82.611552354555556</v>
      </c>
      <c r="AD169" s="139">
        <v>83.820324798810546</v>
      </c>
      <c r="AE169" s="139">
        <v>84.789729335971629</v>
      </c>
      <c r="AF169" s="139">
        <v>86.97199807110006</v>
      </c>
      <c r="AG169" s="139">
        <v>89.3580662599025</v>
      </c>
      <c r="AH169" s="139">
        <v>92.940965251861741</v>
      </c>
      <c r="AI169" s="139">
        <v>95.519462324431004</v>
      </c>
      <c r="AJ169" s="139">
        <v>98.937589563509874</v>
      </c>
      <c r="AK169" s="139">
        <v>98.898932289246062</v>
      </c>
      <c r="AL169" s="139">
        <v>100</v>
      </c>
      <c r="AM169" s="139">
        <v>102.52856837983086</v>
      </c>
      <c r="AN169" s="139">
        <v>103.9615465683305</v>
      </c>
      <c r="AO169" s="139">
        <v>104.26318088390687</v>
      </c>
      <c r="AP169" s="139">
        <v>104.76278518291694</v>
      </c>
      <c r="AQ169" s="139">
        <v>104.49349210897768</v>
      </c>
      <c r="AR169" s="139">
        <v>104.96189221261315</v>
      </c>
      <c r="AS169" s="139">
        <v>106.24721068335832</v>
      </c>
      <c r="AT169" s="139">
        <v>107.6712086640492</v>
      </c>
      <c r="AU169" s="139">
        <v>109.46368434696245</v>
      </c>
      <c r="AV169" s="139">
        <v>110.68528761447277</v>
      </c>
      <c r="AW169" s="139">
        <v>110.68528761447277</v>
      </c>
      <c r="AX169" s="139">
        <v>118.43325774748585</v>
      </c>
      <c r="AY169" s="139">
        <v>123.9996208616177</v>
      </c>
      <c r="AZ169" s="139">
        <v>127.71960948746623</v>
      </c>
      <c r="BA169" s="139">
        <v>132.18979581952755</v>
      </c>
    </row>
    <row r="170" spans="1:53" s="139" customFormat="1" outlineLevel="1" x14ac:dyDescent="0.2">
      <c r="A170" s="96"/>
      <c r="B170" s="96"/>
      <c r="C170" s="96"/>
      <c r="D170" s="137"/>
      <c r="E170" s="137"/>
      <c r="F170" s="146" t="s">
        <v>446</v>
      </c>
      <c r="G170" s="143" t="s">
        <v>535</v>
      </c>
      <c r="H170" s="167">
        <v>30.154783598699293</v>
      </c>
      <c r="I170" s="139">
        <v>30.154783598699293</v>
      </c>
      <c r="J170" s="139">
        <v>34.691961139150337</v>
      </c>
      <c r="K170" s="139">
        <v>38.719411926340918</v>
      </c>
      <c r="L170" s="139">
        <v>42.260161508518962</v>
      </c>
      <c r="M170" s="139">
        <v>46.082521788358946</v>
      </c>
      <c r="N170" s="139">
        <v>47.850331162828653</v>
      </c>
      <c r="O170" s="139">
        <v>49.936274656183492</v>
      </c>
      <c r="P170" s="139">
        <v>52.703782916906391</v>
      </c>
      <c r="Q170" s="139">
        <v>55.555170503562969</v>
      </c>
      <c r="R170" s="139">
        <v>58.296830124435402</v>
      </c>
      <c r="S170" s="139">
        <v>61.38103969771376</v>
      </c>
      <c r="T170" s="139">
        <v>63.905856828780699</v>
      </c>
      <c r="U170" s="139">
        <v>66.383725593205497</v>
      </c>
      <c r="V170" s="139">
        <v>68.642390352309931</v>
      </c>
      <c r="W170" s="139">
        <v>71.314578708663902</v>
      </c>
      <c r="X170" s="139">
        <v>73.07758864122917</v>
      </c>
      <c r="Y170" s="139">
        <v>74.727773495062294</v>
      </c>
      <c r="Z170" s="139">
        <v>76.132123227606129</v>
      </c>
      <c r="AA170" s="139">
        <v>76.796543156187226</v>
      </c>
      <c r="AB170" s="139">
        <v>79.208967217992253</v>
      </c>
      <c r="AC170" s="139">
        <v>81.00088074070176</v>
      </c>
      <c r="AD170" s="139">
        <v>83.255103914563392</v>
      </c>
      <c r="AE170" s="139">
        <v>84.560100119312821</v>
      </c>
      <c r="AF170" s="139">
        <v>87.018882590535867</v>
      </c>
      <c r="AG170" s="139">
        <v>89.464491453878239</v>
      </c>
      <c r="AH170" s="139">
        <v>91.971835582779605</v>
      </c>
      <c r="AI170" s="139">
        <v>94.569533745539445</v>
      </c>
      <c r="AJ170" s="139">
        <v>97.282952609678418</v>
      </c>
      <c r="AK170" s="139">
        <v>98.114936321958652</v>
      </c>
      <c r="AL170" s="139">
        <v>100</v>
      </c>
      <c r="AM170" s="139">
        <v>102.20647376193173</v>
      </c>
      <c r="AN170" s="139">
        <v>103.61016583439958</v>
      </c>
      <c r="AO170" s="139">
        <v>103.32375675617435</v>
      </c>
      <c r="AP170" s="139">
        <v>103.63868611841696</v>
      </c>
      <c r="AQ170" s="139">
        <v>104.9178718769319</v>
      </c>
      <c r="AR170" s="139">
        <v>104.79090983022401</v>
      </c>
      <c r="AS170" s="139">
        <v>105.84268388138382</v>
      </c>
      <c r="AT170" s="139">
        <v>106.92651007440774</v>
      </c>
      <c r="AU170" s="139">
        <v>107.55929954031284</v>
      </c>
      <c r="AV170" s="139">
        <v>107.94034639486561</v>
      </c>
      <c r="AW170" s="139">
        <v>108.80386916602453</v>
      </c>
      <c r="AX170" s="139">
        <v>113.70004327849563</v>
      </c>
      <c r="AY170" s="139">
        <v>116.542544360458</v>
      </c>
      <c r="AZ170" s="139">
        <v>119.45610796946946</v>
      </c>
      <c r="BA170" s="139">
        <v>120.05338850931678</v>
      </c>
    </row>
    <row r="171" spans="1:53" s="139" customFormat="1" outlineLevel="1" x14ac:dyDescent="0.2">
      <c r="A171" s="96"/>
      <c r="B171" s="96"/>
      <c r="C171" s="96"/>
      <c r="D171" s="137"/>
      <c r="E171" s="137"/>
      <c r="F171" s="146" t="s">
        <v>447</v>
      </c>
      <c r="G171" s="143" t="s">
        <v>536</v>
      </c>
      <c r="H171" s="139">
        <v>35.225041691920651</v>
      </c>
      <c r="I171" s="139">
        <v>39.27792424536463</v>
      </c>
      <c r="J171" s="139">
        <v>40.971576028042342</v>
      </c>
      <c r="K171" s="139">
        <v>42.076449752326234</v>
      </c>
      <c r="L171" s="139">
        <v>44.858793712933512</v>
      </c>
      <c r="M171" s="139">
        <v>48.753973842541775</v>
      </c>
      <c r="N171" s="139">
        <v>53.002897967339301</v>
      </c>
      <c r="O171" s="139">
        <v>55.848398206199604</v>
      </c>
      <c r="P171" s="139">
        <v>58.514714845472106</v>
      </c>
      <c r="Q171" s="139">
        <v>65.634310390330981</v>
      </c>
      <c r="R171" s="139">
        <v>70.86371315481486</v>
      </c>
      <c r="S171" s="139">
        <v>72.826845401595762</v>
      </c>
      <c r="T171" s="139">
        <v>70.862387444633356</v>
      </c>
      <c r="U171" s="139">
        <v>71.096262286646891</v>
      </c>
      <c r="V171" s="139">
        <v>72.143123180579479</v>
      </c>
      <c r="W171" s="139">
        <v>75.168411244008979</v>
      </c>
      <c r="X171" s="139">
        <v>78.94945123025245</v>
      </c>
      <c r="Y171" s="139">
        <v>77.500321961927796</v>
      </c>
      <c r="Z171" s="139">
        <v>77.523700866203825</v>
      </c>
      <c r="AA171" s="139">
        <v>79.132032594865919</v>
      </c>
      <c r="AB171" s="139">
        <v>81.301952357623279</v>
      </c>
      <c r="AC171" s="139">
        <v>82.977101575141631</v>
      </c>
      <c r="AD171" s="139">
        <v>83.893420253096096</v>
      </c>
      <c r="AE171" s="139">
        <v>84.517265900016341</v>
      </c>
      <c r="AF171" s="139">
        <v>86.661575906975074</v>
      </c>
      <c r="AG171" s="139">
        <v>88.251072275647772</v>
      </c>
      <c r="AH171" s="139">
        <v>91.741828427183663</v>
      </c>
      <c r="AI171" s="139">
        <v>94.529438319703388</v>
      </c>
      <c r="AJ171" s="139">
        <v>99.20702635050111</v>
      </c>
      <c r="AK171" s="139">
        <v>100.93011956158331</v>
      </c>
      <c r="AL171" s="139">
        <v>100</v>
      </c>
      <c r="AM171" s="139">
        <v>101.93980444636799</v>
      </c>
      <c r="AN171" s="139">
        <v>103.92924904975105</v>
      </c>
      <c r="AO171" s="139">
        <v>105.82755983239343</v>
      </c>
      <c r="AP171" s="139">
        <v>107.88969467333929</v>
      </c>
      <c r="AQ171" s="139">
        <v>109.38776885595983</v>
      </c>
      <c r="AR171" s="139">
        <v>111.82425621975142</v>
      </c>
      <c r="AS171" s="139">
        <v>114.70442194235366</v>
      </c>
      <c r="AT171" s="139">
        <v>117.0007716109522</v>
      </c>
      <c r="AU171" s="139">
        <v>120.75295474677542</v>
      </c>
      <c r="AV171" s="139">
        <v>122.92108659672039</v>
      </c>
      <c r="AW171" s="139">
        <v>125.37950832865481</v>
      </c>
      <c r="AX171" s="139">
        <v>124.12571324536826</v>
      </c>
      <c r="AY171" s="139">
        <v>124.12571324536827</v>
      </c>
      <c r="AZ171" s="139">
        <v>124.12571324536826</v>
      </c>
      <c r="BA171" s="139">
        <v>124.12571324536825</v>
      </c>
    </row>
    <row r="172" spans="1:53" s="42" customFormat="1" x14ac:dyDescent="0.2">
      <c r="A172" s="37" t="s">
        <v>442</v>
      </c>
      <c r="B172" s="37" t="s">
        <v>1789</v>
      </c>
      <c r="C172" s="37" t="s">
        <v>1859</v>
      </c>
      <c r="D172" s="38"/>
      <c r="E172" s="38"/>
      <c r="F172" s="15" t="s">
        <v>1828</v>
      </c>
      <c r="G172" s="12" t="s">
        <v>1154</v>
      </c>
      <c r="H172" s="27">
        <f t="array" ref="H172:BA172">EIUGeo($H$168:$BA$171,$H$981:$BA$984)</f>
        <v>41.745394658243974</v>
      </c>
      <c r="I172" s="27">
        <v>44.642233443187088</v>
      </c>
      <c r="J172" s="27">
        <v>48.369527956752201</v>
      </c>
      <c r="K172" s="27">
        <v>51.210308613405694</v>
      </c>
      <c r="L172" s="27">
        <v>54.173525529468691</v>
      </c>
      <c r="M172" s="27">
        <v>56.961932086061864</v>
      </c>
      <c r="N172" s="27">
        <v>59.184856690102286</v>
      </c>
      <c r="O172" s="27">
        <v>61.043346389068475</v>
      </c>
      <c r="P172" s="27">
        <v>63.100359626491965</v>
      </c>
      <c r="Q172" s="27">
        <v>66.271465871363588</v>
      </c>
      <c r="R172" s="27">
        <v>69.200663035054546</v>
      </c>
      <c r="S172" s="27">
        <v>75.795006044123184</v>
      </c>
      <c r="T172" s="27">
        <v>77.027914864676745</v>
      </c>
      <c r="U172" s="27">
        <v>78.413070690616451</v>
      </c>
      <c r="V172" s="27">
        <v>79.571024349635948</v>
      </c>
      <c r="W172" s="27">
        <v>81.169197082209067</v>
      </c>
      <c r="X172" s="27">
        <v>82.468890237798917</v>
      </c>
      <c r="Y172" s="27">
        <v>82.689008175690404</v>
      </c>
      <c r="Z172" s="27">
        <v>82.891612617514596</v>
      </c>
      <c r="AA172" s="27">
        <v>83.232259156708437</v>
      </c>
      <c r="AB172" s="27">
        <v>84.922542533800708</v>
      </c>
      <c r="AC172" s="27">
        <v>85.967137312714669</v>
      </c>
      <c r="AD172" s="27">
        <v>86.863744018660185</v>
      </c>
      <c r="AE172" s="27">
        <v>87.336071494201661</v>
      </c>
      <c r="AF172" s="27">
        <v>89.047857118582101</v>
      </c>
      <c r="AG172" s="27">
        <v>90.610059415640094</v>
      </c>
      <c r="AH172" s="27">
        <v>93.018187274874222</v>
      </c>
      <c r="AI172" s="27">
        <v>95.556390910677166</v>
      </c>
      <c r="AJ172" s="27">
        <v>98.451699003933541</v>
      </c>
      <c r="AK172" s="27">
        <v>99.149409256823034</v>
      </c>
      <c r="AL172" s="27">
        <v>100.00000000000003</v>
      </c>
      <c r="AM172" s="27">
        <v>102.16412229577173</v>
      </c>
      <c r="AN172" s="27">
        <v>103.86249284823182</v>
      </c>
      <c r="AO172" s="27">
        <v>104.77937845109841</v>
      </c>
      <c r="AP172" s="27">
        <v>105.89906175943221</v>
      </c>
      <c r="AQ172" s="27">
        <v>106.87884536407974</v>
      </c>
      <c r="AR172" s="27">
        <v>107.84174835167484</v>
      </c>
      <c r="AS172" s="27">
        <v>109.69587633700425</v>
      </c>
      <c r="AT172" s="27">
        <v>111.76870721098977</v>
      </c>
      <c r="AU172" s="27">
        <v>114.13609407824261</v>
      </c>
      <c r="AV172" s="27">
        <v>115.52244436501989</v>
      </c>
      <c r="AW172" s="28">
        <v>116.15293167492084</v>
      </c>
      <c r="AX172" s="28">
        <v>121.48405392979261</v>
      </c>
      <c r="AY172" s="28">
        <v>124.52242031365159</v>
      </c>
      <c r="AZ172" s="28">
        <v>126.20766235743784</v>
      </c>
      <c r="BA172" s="28">
        <v>127.57047560001608</v>
      </c>
    </row>
    <row r="173" spans="1:53" s="42" customFormat="1" x14ac:dyDescent="0.2">
      <c r="A173" s="37" t="s">
        <v>442</v>
      </c>
      <c r="B173" s="37" t="s">
        <v>1790</v>
      </c>
      <c r="C173" s="37" t="s">
        <v>1859</v>
      </c>
      <c r="D173" s="38"/>
      <c r="E173" s="38"/>
      <c r="F173" s="44" t="s">
        <v>279</v>
      </c>
      <c r="G173" s="12" t="s">
        <v>1155</v>
      </c>
      <c r="H173" s="27" t="str">
        <f t="shared" ref="H173:BA173" si="139">IF(AND(ISNUMBER(H172),ISNUMBER(G172)),((H172/G172)-1)*100,"–")</f>
        <v>–</v>
      </c>
      <c r="I173" s="27">
        <f t="shared" si="139"/>
        <v>6.9393014694401511</v>
      </c>
      <c r="J173" s="27">
        <f t="shared" si="139"/>
        <v>8.3492563567827851</v>
      </c>
      <c r="K173" s="27">
        <f t="shared" si="139"/>
        <v>5.8730791402253679</v>
      </c>
      <c r="L173" s="27">
        <f t="shared" si="139"/>
        <v>5.7863680112392402</v>
      </c>
      <c r="M173" s="27">
        <f t="shared" si="139"/>
        <v>5.1471757271480678</v>
      </c>
      <c r="N173" s="27">
        <f t="shared" si="139"/>
        <v>3.9024740254278489</v>
      </c>
      <c r="O173" s="27">
        <f t="shared" si="139"/>
        <v>3.1401439538789822</v>
      </c>
      <c r="P173" s="27">
        <f t="shared" si="139"/>
        <v>3.3697583096326644</v>
      </c>
      <c r="Q173" s="27">
        <f t="shared" si="139"/>
        <v>5.0254963103891326</v>
      </c>
      <c r="R173" s="27">
        <f t="shared" si="139"/>
        <v>4.4199975437040795</v>
      </c>
      <c r="S173" s="27">
        <f t="shared" si="139"/>
        <v>9.5293061075559127</v>
      </c>
      <c r="T173" s="27">
        <f t="shared" si="139"/>
        <v>1.6266359551918796</v>
      </c>
      <c r="U173" s="27">
        <f t="shared" si="139"/>
        <v>1.798251748568247</v>
      </c>
      <c r="V173" s="27">
        <f t="shared" si="139"/>
        <v>1.4767355095533397</v>
      </c>
      <c r="W173" s="27">
        <f t="shared" si="139"/>
        <v>2.0084858095463565</v>
      </c>
      <c r="X173" s="27">
        <f t="shared" si="139"/>
        <v>1.6012147493260409</v>
      </c>
      <c r="Y173" s="27">
        <f t="shared" si="139"/>
        <v>0.26691027035379289</v>
      </c>
      <c r="Z173" s="27">
        <f t="shared" si="139"/>
        <v>0.24501979923827744</v>
      </c>
      <c r="AA173" s="27">
        <f t="shared" si="139"/>
        <v>0.41095417067789075</v>
      </c>
      <c r="AB173" s="27">
        <f t="shared" si="139"/>
        <v>2.0308031936389304</v>
      </c>
      <c r="AC173" s="27">
        <f t="shared" si="139"/>
        <v>1.2300559400917566</v>
      </c>
      <c r="AD173" s="27">
        <f t="shared" si="139"/>
        <v>1.0429644791869919</v>
      </c>
      <c r="AE173" s="27">
        <f t="shared" si="139"/>
        <v>0.54375675476296959</v>
      </c>
      <c r="AF173" s="27">
        <f t="shared" si="139"/>
        <v>1.9599984234396128</v>
      </c>
      <c r="AG173" s="27">
        <f t="shared" si="139"/>
        <v>1.7543401353023791</v>
      </c>
      <c r="AH173" s="27">
        <f t="shared" si="139"/>
        <v>2.6576826842014567</v>
      </c>
      <c r="AI173" s="27">
        <f t="shared" si="139"/>
        <v>2.7287175875642555</v>
      </c>
      <c r="AJ173" s="27">
        <f t="shared" si="139"/>
        <v>3.0299470979003429</v>
      </c>
      <c r="AK173" s="27">
        <f t="shared" si="139"/>
        <v>0.70868279567386505</v>
      </c>
      <c r="AL173" s="27">
        <f t="shared" si="139"/>
        <v>0.85788785788298849</v>
      </c>
      <c r="AM173" s="27">
        <f t="shared" si="139"/>
        <v>2.1641222957716977</v>
      </c>
      <c r="AN173" s="27">
        <f t="shared" si="139"/>
        <v>1.6623943066267355</v>
      </c>
      <c r="AO173" s="27">
        <f t="shared" si="139"/>
        <v>0.88278798026384386</v>
      </c>
      <c r="AP173" s="27">
        <f t="shared" si="139"/>
        <v>1.0686103743747344</v>
      </c>
      <c r="AQ173" s="27">
        <f t="shared" si="139"/>
        <v>0.9252051796958094</v>
      </c>
      <c r="AR173" s="27">
        <f t="shared" si="139"/>
        <v>0.90092944428339372</v>
      </c>
      <c r="AS173" s="27">
        <f t="shared" si="139"/>
        <v>1.719304456455073</v>
      </c>
      <c r="AT173" s="27">
        <f t="shared" si="139"/>
        <v>1.8896160395468709</v>
      </c>
      <c r="AU173" s="27">
        <f t="shared" si="139"/>
        <v>2.1181124183389022</v>
      </c>
      <c r="AV173" s="27">
        <f t="shared" si="139"/>
        <v>1.2146466882132056</v>
      </c>
      <c r="AW173" s="28">
        <f t="shared" si="139"/>
        <v>0.54577040277019595</v>
      </c>
      <c r="AX173" s="28">
        <f t="shared" si="139"/>
        <v>4.5897440365879616</v>
      </c>
      <c r="AY173" s="28">
        <f t="shared" si="139"/>
        <v>2.5010413182415814</v>
      </c>
      <c r="AZ173" s="28">
        <f t="shared" si="139"/>
        <v>1.3533643496017822</v>
      </c>
      <c r="BA173" s="28">
        <f t="shared" si="139"/>
        <v>1.0798181482187363</v>
      </c>
    </row>
    <row r="174" spans="1:53" s="139" customFormat="1" outlineLevel="1" x14ac:dyDescent="0.2">
      <c r="A174" s="96"/>
      <c r="B174" s="96"/>
      <c r="C174" s="96"/>
      <c r="D174" s="137"/>
      <c r="E174" s="137"/>
      <c r="F174" s="146" t="s">
        <v>444</v>
      </c>
      <c r="G174" s="143" t="s">
        <v>537</v>
      </c>
      <c r="H174" s="139">
        <v>99.049510783304569</v>
      </c>
      <c r="I174" s="139">
        <v>104.61162681107973</v>
      </c>
      <c r="J174" s="139">
        <v>108.92023401949007</v>
      </c>
      <c r="K174" s="139">
        <v>111.14048878848986</v>
      </c>
      <c r="L174" s="139">
        <v>114.63582375255163</v>
      </c>
      <c r="M174" s="139">
        <v>117.67834991721007</v>
      </c>
      <c r="N174" s="139">
        <v>116.464577718676</v>
      </c>
      <c r="O174" s="139">
        <v>115.34076921971874</v>
      </c>
      <c r="P174" s="139">
        <v>117.3912776673791</v>
      </c>
      <c r="Q174" s="139">
        <v>120.31148141369989</v>
      </c>
      <c r="R174" s="139">
        <v>120.43910766078541</v>
      </c>
      <c r="S174" s="139">
        <v>92.781017868852771</v>
      </c>
      <c r="T174" s="139">
        <v>93.725297572722468</v>
      </c>
      <c r="U174" s="139">
        <v>93.803252914525061</v>
      </c>
      <c r="V174" s="139">
        <v>94.393824406157393</v>
      </c>
      <c r="W174" s="139">
        <v>95.544359570300301</v>
      </c>
      <c r="X174" s="139">
        <v>95.112483668365044</v>
      </c>
      <c r="Y174" s="139">
        <v>95.948005890252844</v>
      </c>
      <c r="Z174" s="139">
        <v>95.312645198478691</v>
      </c>
      <c r="AA174" s="139">
        <v>94.48017806006655</v>
      </c>
      <c r="AB174" s="139">
        <v>97.29018399822408</v>
      </c>
      <c r="AC174" s="139">
        <v>97.901728472564045</v>
      </c>
      <c r="AD174" s="139">
        <v>97.271092430415308</v>
      </c>
      <c r="AE174" s="139">
        <v>96.696900370907471</v>
      </c>
      <c r="AF174" s="139">
        <v>96.539748265133127</v>
      </c>
      <c r="AG174" s="139">
        <v>97.536622921125584</v>
      </c>
      <c r="AH174" s="139">
        <v>98.552968963267276</v>
      </c>
      <c r="AI174" s="139">
        <v>99.177914571919928</v>
      </c>
      <c r="AJ174" s="139">
        <v>100.20706908813902</v>
      </c>
      <c r="AK174" s="139">
        <v>97.720678044604</v>
      </c>
      <c r="AL174" s="139">
        <v>100</v>
      </c>
      <c r="AM174" s="139">
        <v>102.61013232224379</v>
      </c>
      <c r="AN174" s="139">
        <v>104.45750436109982</v>
      </c>
      <c r="AO174" s="139">
        <v>103.87199408211414</v>
      </c>
      <c r="AP174" s="139">
        <v>103.66339547872853</v>
      </c>
      <c r="AQ174" s="139">
        <v>104.53343139011041</v>
      </c>
      <c r="AR174" s="139">
        <v>103.76234647393322</v>
      </c>
      <c r="AS174" s="139">
        <v>105.54489072515818</v>
      </c>
      <c r="AT174" s="139">
        <v>106.62691862064399</v>
      </c>
      <c r="AU174" s="139">
        <v>107.43606341232356</v>
      </c>
      <c r="AV174" s="139">
        <v>107.01499836821549</v>
      </c>
      <c r="AW174" s="139">
        <v>115.83913593092969</v>
      </c>
      <c r="AX174" s="139">
        <v>117.91925862699797</v>
      </c>
      <c r="AY174" s="139">
        <v>120.108004784264</v>
      </c>
      <c r="AZ174" s="139">
        <v>119.43008615433689</v>
      </c>
      <c r="BA174" s="139">
        <v>120.14538575916286</v>
      </c>
    </row>
    <row r="175" spans="1:53" s="139" customFormat="1" outlineLevel="1" x14ac:dyDescent="0.2">
      <c r="A175" s="96"/>
      <c r="B175" s="96"/>
      <c r="C175" s="96"/>
      <c r="D175" s="137"/>
      <c r="E175" s="137"/>
      <c r="F175" s="146" t="s">
        <v>445</v>
      </c>
      <c r="G175" s="143" t="s">
        <v>538</v>
      </c>
      <c r="H175" s="139">
        <v>64.918032297108937</v>
      </c>
      <c r="I175" s="139">
        <v>73.165020415679294</v>
      </c>
      <c r="J175" s="139">
        <v>82.811713618652334</v>
      </c>
      <c r="K175" s="139">
        <v>92.023702904553161</v>
      </c>
      <c r="L175" s="139">
        <v>99.51656911700924</v>
      </c>
      <c r="M175" s="139">
        <v>102.20976244854121</v>
      </c>
      <c r="N175" s="139">
        <v>96.95168695532837</v>
      </c>
      <c r="O175" s="139">
        <v>95.288652275559883</v>
      </c>
      <c r="P175" s="139">
        <v>98.68564927093017</v>
      </c>
      <c r="Q175" s="139">
        <v>103.05702816778184</v>
      </c>
      <c r="R175" s="139">
        <v>101.25669654100503</v>
      </c>
      <c r="S175" s="139">
        <v>100.38566716874479</v>
      </c>
      <c r="T175" s="139">
        <v>98.087436799281591</v>
      </c>
      <c r="U175" s="139">
        <v>96.232317802341072</v>
      </c>
      <c r="V175" s="139">
        <v>95.752078754848966</v>
      </c>
      <c r="W175" s="139">
        <v>94.893758690560105</v>
      </c>
      <c r="X175" s="139">
        <v>95.279463825902781</v>
      </c>
      <c r="Y175" s="139">
        <v>96.353631015163074</v>
      </c>
      <c r="Z175" s="139">
        <v>94.803390366778274</v>
      </c>
      <c r="AA175" s="139">
        <v>93.253294768512674</v>
      </c>
      <c r="AB175" s="139">
        <v>95.669988756380292</v>
      </c>
      <c r="AC175" s="139">
        <v>95.417648034672695</v>
      </c>
      <c r="AD175" s="139">
        <v>94.043906168098673</v>
      </c>
      <c r="AE175" s="139">
        <v>92.518463978895227</v>
      </c>
      <c r="AF175" s="139">
        <v>92.942601622690148</v>
      </c>
      <c r="AG175" s="139">
        <v>94.637124214107018</v>
      </c>
      <c r="AH175" s="139">
        <v>96.61394937185716</v>
      </c>
      <c r="AI175" s="139">
        <v>98.417835053412986</v>
      </c>
      <c r="AJ175" s="139">
        <v>101.51892795185222</v>
      </c>
      <c r="AK175" s="139">
        <v>97.804979548845765</v>
      </c>
      <c r="AL175" s="139">
        <v>100</v>
      </c>
      <c r="AM175" s="139">
        <v>102.90524637291797</v>
      </c>
      <c r="AN175" s="139">
        <v>104.33405641790178</v>
      </c>
      <c r="AO175" s="139">
        <v>104.10513028768334</v>
      </c>
      <c r="AP175" s="139">
        <v>103.40949183584112</v>
      </c>
      <c r="AQ175" s="139">
        <v>104.2100513496034</v>
      </c>
      <c r="AR175" s="139">
        <v>102.88204912466354</v>
      </c>
      <c r="AS175" s="139">
        <v>103.69209843818551</v>
      </c>
      <c r="AT175" s="139">
        <v>104.57949865629575</v>
      </c>
      <c r="AU175" s="139">
        <v>105.74279226054411</v>
      </c>
      <c r="AV175" s="139">
        <v>104.69300770878345</v>
      </c>
      <c r="AW175" s="139">
        <v>114.31617834630042</v>
      </c>
      <c r="AX175" s="139">
        <v>115.96791610474703</v>
      </c>
      <c r="AY175" s="139">
        <v>118.34877368205211</v>
      </c>
      <c r="AZ175" s="139">
        <v>116.7900237332916</v>
      </c>
      <c r="BA175" s="139">
        <v>116.90272199769544</v>
      </c>
    </row>
    <row r="176" spans="1:53" s="139" customFormat="1" outlineLevel="1" x14ac:dyDescent="0.2">
      <c r="A176" s="96"/>
      <c r="B176" s="96"/>
      <c r="C176" s="96"/>
      <c r="D176" s="137"/>
      <c r="E176" s="137"/>
      <c r="F176" s="146" t="s">
        <v>446</v>
      </c>
      <c r="G176" s="143" t="s">
        <v>539</v>
      </c>
      <c r="H176" s="167">
        <v>35.695982247737184</v>
      </c>
      <c r="I176" s="139">
        <v>38.441529690570064</v>
      </c>
      <c r="J176" s="139">
        <v>44.816431160095142</v>
      </c>
      <c r="K176" s="139">
        <v>48.400144979427139</v>
      </c>
      <c r="L176" s="139">
        <v>53.076792443474851</v>
      </c>
      <c r="M176" s="139">
        <v>57.808682754722696</v>
      </c>
      <c r="N176" s="139">
        <v>55.681032729533335</v>
      </c>
      <c r="O176" s="139">
        <v>56.255571094224798</v>
      </c>
      <c r="P176" s="139">
        <v>58.086331905127103</v>
      </c>
      <c r="Q176" s="139">
        <v>61.904549837838687</v>
      </c>
      <c r="R176" s="139">
        <v>65.1392011786495</v>
      </c>
      <c r="S176" s="139">
        <v>66.972359145284614</v>
      </c>
      <c r="T176" s="139">
        <v>67.402873422074322</v>
      </c>
      <c r="U176" s="139">
        <v>74.346814129521306</v>
      </c>
      <c r="V176" s="139">
        <v>76.90629274063555</v>
      </c>
      <c r="W176" s="139">
        <v>81.28783694017838</v>
      </c>
      <c r="X176" s="139">
        <v>80.997256361424647</v>
      </c>
      <c r="Y176" s="139">
        <v>82.054275038746468</v>
      </c>
      <c r="Z176" s="139">
        <v>83.003644668811475</v>
      </c>
      <c r="AA176" s="139">
        <v>83.398129447835359</v>
      </c>
      <c r="AB176" s="139">
        <v>86.833280463041731</v>
      </c>
      <c r="AC176" s="139">
        <v>89.000646127501483</v>
      </c>
      <c r="AD176" s="139">
        <v>90.21832293282813</v>
      </c>
      <c r="AE176" s="139">
        <v>90.137107558877517</v>
      </c>
      <c r="AF176" s="139">
        <v>91.128271135957633</v>
      </c>
      <c r="AG176" s="139">
        <v>93.034847740137479</v>
      </c>
      <c r="AH176" s="139">
        <v>95.000447546571849</v>
      </c>
      <c r="AI176" s="139">
        <v>97.25792293976717</v>
      </c>
      <c r="AJ176" s="139">
        <v>100.01070478347616</v>
      </c>
      <c r="AK176" s="139">
        <v>97.732021713891655</v>
      </c>
      <c r="AL176" s="139">
        <v>100</v>
      </c>
      <c r="AM176" s="139">
        <v>104.0256928543948</v>
      </c>
      <c r="AN176" s="139">
        <v>106.07704020696742</v>
      </c>
      <c r="AO176" s="139">
        <v>105.86594033551056</v>
      </c>
      <c r="AP176" s="139">
        <v>105.8341460769737</v>
      </c>
      <c r="AQ176" s="139">
        <v>105.39219711503769</v>
      </c>
      <c r="AR176" s="139">
        <v>104.60259178848776</v>
      </c>
      <c r="AS176" s="139">
        <v>106.4674838318693</v>
      </c>
      <c r="AT176" s="139">
        <v>108.4643317418946</v>
      </c>
      <c r="AU176" s="139">
        <v>109.08592237735905</v>
      </c>
      <c r="AV176" s="139">
        <v>108.52809378787181</v>
      </c>
      <c r="AW176" s="139">
        <v>120.00275207005174</v>
      </c>
      <c r="AX176" s="139">
        <v>122.11812919402252</v>
      </c>
      <c r="AY176" s="139">
        <v>124.05634120078336</v>
      </c>
      <c r="AZ176" s="139">
        <v>121.45643341170961</v>
      </c>
      <c r="BA176" s="139">
        <v>121.17704293322193</v>
      </c>
    </row>
    <row r="177" spans="1:58" s="139" customFormat="1" outlineLevel="1" x14ac:dyDescent="0.2">
      <c r="A177" s="96"/>
      <c r="B177" s="96"/>
      <c r="C177" s="96"/>
      <c r="D177" s="137"/>
      <c r="E177" s="137"/>
      <c r="F177" s="146" t="s">
        <v>447</v>
      </c>
      <c r="G177" s="143" t="s">
        <v>540</v>
      </c>
      <c r="H177" s="139">
        <v>45.616071969804572</v>
      </c>
      <c r="I177" s="139">
        <v>49.652911173874621</v>
      </c>
      <c r="J177" s="139">
        <v>53.23820758904882</v>
      </c>
      <c r="K177" s="139">
        <v>57.625952577279563</v>
      </c>
      <c r="L177" s="139">
        <v>62.148930224476914</v>
      </c>
      <c r="M177" s="139">
        <v>65.469403254230272</v>
      </c>
      <c r="N177" s="139">
        <v>60.480419682399578</v>
      </c>
      <c r="O177" s="139">
        <v>62.459212719524665</v>
      </c>
      <c r="P177" s="139">
        <v>62.998542442277817</v>
      </c>
      <c r="Q177" s="139">
        <v>68.31932847264963</v>
      </c>
      <c r="R177" s="139">
        <v>71.610465486145628</v>
      </c>
      <c r="S177" s="139">
        <v>73.124433892051499</v>
      </c>
      <c r="T177" s="139">
        <v>73.833864023874781</v>
      </c>
      <c r="U177" s="139">
        <v>80.781635671119005</v>
      </c>
      <c r="V177" s="139">
        <v>82.04172788778925</v>
      </c>
      <c r="W177" s="139">
        <v>84.939979828878322</v>
      </c>
      <c r="X177" s="139">
        <v>86.60836768026698</v>
      </c>
      <c r="Y177" s="139">
        <v>79.094107988573157</v>
      </c>
      <c r="Z177" s="139">
        <v>76.267681326787482</v>
      </c>
      <c r="AA177" s="139">
        <v>76.665022632191523</v>
      </c>
      <c r="AB177" s="139">
        <v>78.08980271872602</v>
      </c>
      <c r="AC177" s="139">
        <v>79.369679715160956</v>
      </c>
      <c r="AD177" s="139">
        <v>78.772312295152176</v>
      </c>
      <c r="AE177" s="139">
        <v>80.411070407206168</v>
      </c>
      <c r="AF177" s="139">
        <v>80.1398837548861</v>
      </c>
      <c r="AG177" s="139">
        <v>82.717288767408405</v>
      </c>
      <c r="AH177" s="139">
        <v>84.324120066368224</v>
      </c>
      <c r="AI177" s="139">
        <v>84.11405656397811</v>
      </c>
      <c r="AJ177" s="139">
        <v>91.847832414387881</v>
      </c>
      <c r="AK177" s="139">
        <v>95.338491609160045</v>
      </c>
      <c r="AL177" s="139">
        <v>100</v>
      </c>
      <c r="AM177" s="139">
        <v>104.81215627638993</v>
      </c>
      <c r="AN177" s="139">
        <v>104.8441840980099</v>
      </c>
      <c r="AO177" s="139">
        <v>107.69614474156289</v>
      </c>
      <c r="AP177" s="139">
        <v>106.13656929814708</v>
      </c>
      <c r="AQ177" s="139">
        <v>102.86145516372238</v>
      </c>
      <c r="AR177" s="139">
        <v>107.74657932654479</v>
      </c>
      <c r="AS177" s="139">
        <v>113.03854758771602</v>
      </c>
      <c r="AT177" s="139">
        <v>116.53658891389304</v>
      </c>
      <c r="AU177" s="139">
        <v>118.26751550684894</v>
      </c>
      <c r="AV177" s="139">
        <v>117.72491877990372</v>
      </c>
      <c r="AW177" s="139">
        <v>125.67759940812037</v>
      </c>
      <c r="AX177" s="139">
        <v>127.87980236996943</v>
      </c>
      <c r="AY177" s="139">
        <v>129.22990523399565</v>
      </c>
      <c r="AZ177" s="139">
        <v>129.20989830257275</v>
      </c>
      <c r="BA177" s="139">
        <v>130.48726236659482</v>
      </c>
    </row>
    <row r="178" spans="1:58" s="42" customFormat="1" x14ac:dyDescent="0.2">
      <c r="A178" s="37" t="s">
        <v>442</v>
      </c>
      <c r="B178" s="37" t="s">
        <v>1791</v>
      </c>
      <c r="C178" s="37" t="s">
        <v>1859</v>
      </c>
      <c r="D178" s="38"/>
      <c r="E178" s="38"/>
      <c r="F178" s="15" t="s">
        <v>1829</v>
      </c>
      <c r="G178" s="12" t="s">
        <v>1156</v>
      </c>
      <c r="H178" s="27">
        <f t="array" ref="H178:BA178">EIUGeo($H$174:$BA$177,$H$986:$BA$989)</f>
        <v>65.723368579597008</v>
      </c>
      <c r="I178" s="27">
        <v>71.022578006143704</v>
      </c>
      <c r="J178" s="27">
        <v>77.071770771515418</v>
      </c>
      <c r="K178" s="27">
        <v>81.772774447674038</v>
      </c>
      <c r="L178" s="27">
        <v>86.809594342506031</v>
      </c>
      <c r="M178" s="27">
        <v>90.442983368103469</v>
      </c>
      <c r="N178" s="27">
        <v>87.086571321172556</v>
      </c>
      <c r="O178" s="27">
        <v>87.134870276627424</v>
      </c>
      <c r="P178" s="27">
        <v>89.042761190473556</v>
      </c>
      <c r="Q178" s="27">
        <v>93.270482097269479</v>
      </c>
      <c r="R178" s="27">
        <v>94.638640760185694</v>
      </c>
      <c r="S178" s="27">
        <v>85.276865488910303</v>
      </c>
      <c r="T178" s="27">
        <v>85.488888766871852</v>
      </c>
      <c r="U178" s="27">
        <v>88.135326013375973</v>
      </c>
      <c r="V178" s="27">
        <v>89.036729676726083</v>
      </c>
      <c r="W178" s="27">
        <v>90.764321353095667</v>
      </c>
      <c r="X178" s="27">
        <v>90.981600061876307</v>
      </c>
      <c r="Y178" s="27">
        <v>90.01132997348094</v>
      </c>
      <c r="Z178" s="27">
        <v>88.941506692386611</v>
      </c>
      <c r="AA178" s="27">
        <v>88.46648213052093</v>
      </c>
      <c r="AB178" s="27">
        <v>90.979692189420334</v>
      </c>
      <c r="AC178" s="27">
        <v>91.836809978796481</v>
      </c>
      <c r="AD178" s="27">
        <v>91.35978880495324</v>
      </c>
      <c r="AE178" s="27">
        <v>91.194703963029085</v>
      </c>
      <c r="AF178" s="27">
        <v>91.312174321062642</v>
      </c>
      <c r="AG178" s="27">
        <v>92.969271505204546</v>
      </c>
      <c r="AH178" s="27">
        <v>94.471067538912322</v>
      </c>
      <c r="AI178" s="27">
        <v>95.396124961744846</v>
      </c>
      <c r="AJ178" s="27">
        <v>98.649470597372257</v>
      </c>
      <c r="AK178" s="27">
        <v>97.24080196855472</v>
      </c>
      <c r="AL178" s="27">
        <v>99.999999999999915</v>
      </c>
      <c r="AM178" s="27">
        <v>103.34820122105805</v>
      </c>
      <c r="AN178" s="27">
        <v>104.76566314402049</v>
      </c>
      <c r="AO178" s="27">
        <v>105.01771550909048</v>
      </c>
      <c r="AP178" s="27">
        <v>104.45926604704019</v>
      </c>
      <c r="AQ178" s="27">
        <v>104.25121013828974</v>
      </c>
      <c r="AR178" s="27">
        <v>104.52358499086392</v>
      </c>
      <c r="AS178" s="27">
        <v>106.8087957329994</v>
      </c>
      <c r="AT178" s="27">
        <v>108.46403696055924</v>
      </c>
      <c r="AU178" s="27">
        <v>109.498460154431</v>
      </c>
      <c r="AV178" s="27">
        <v>108.89565468991663</v>
      </c>
      <c r="AW178" s="28">
        <v>118.14590760871273</v>
      </c>
      <c r="AX178" s="28">
        <v>120.1639127972243</v>
      </c>
      <c r="AY178" s="28">
        <v>122.19249689304732</v>
      </c>
      <c r="AZ178" s="28">
        <v>121.15176245162847</v>
      </c>
      <c r="BA178" s="28">
        <v>121.68869327413809</v>
      </c>
    </row>
    <row r="179" spans="1:58" s="42" customFormat="1" x14ac:dyDescent="0.2">
      <c r="A179" s="37" t="s">
        <v>442</v>
      </c>
      <c r="B179" s="37" t="s">
        <v>1792</v>
      </c>
      <c r="C179" s="37" t="s">
        <v>1859</v>
      </c>
      <c r="D179" s="38"/>
      <c r="E179" s="38"/>
      <c r="F179" s="44" t="s">
        <v>280</v>
      </c>
      <c r="G179" s="12" t="s">
        <v>1157</v>
      </c>
      <c r="H179" s="27" t="str">
        <f t="shared" ref="H179:BA179" si="140">IF(AND(ISNUMBER(H178),ISNUMBER(G178)),((H178/G178)-1)*100,"–")</f>
        <v>–</v>
      </c>
      <c r="I179" s="27">
        <f t="shared" si="140"/>
        <v>8.0628999107507315</v>
      </c>
      <c r="J179" s="27">
        <f t="shared" si="140"/>
        <v>8.5172813141877857</v>
      </c>
      <c r="K179" s="27">
        <f t="shared" si="140"/>
        <v>6.0995142957011694</v>
      </c>
      <c r="L179" s="27">
        <f t="shared" si="140"/>
        <v>6.1595316153238988</v>
      </c>
      <c r="M179" s="27">
        <f t="shared" si="140"/>
        <v>4.1854694208821597</v>
      </c>
      <c r="N179" s="27">
        <f t="shared" si="140"/>
        <v>-3.7110806410158959</v>
      </c>
      <c r="O179" s="27">
        <f t="shared" si="140"/>
        <v>5.5460853174182922E-2</v>
      </c>
      <c r="P179" s="27">
        <f t="shared" si="140"/>
        <v>2.1895836968473636</v>
      </c>
      <c r="Q179" s="27">
        <f t="shared" si="140"/>
        <v>4.7479669883016218</v>
      </c>
      <c r="R179" s="27">
        <f t="shared" si="140"/>
        <v>1.4668720823050929</v>
      </c>
      <c r="S179" s="27">
        <f t="shared" si="140"/>
        <v>-9.8921277779106411</v>
      </c>
      <c r="T179" s="27">
        <f t="shared" si="140"/>
        <v>0.24862930496563074</v>
      </c>
      <c r="U179" s="27">
        <f t="shared" si="140"/>
        <v>3.0956505397104372</v>
      </c>
      <c r="V179" s="27">
        <f t="shared" si="140"/>
        <v>1.0227495649284934</v>
      </c>
      <c r="W179" s="27">
        <f t="shared" si="140"/>
        <v>1.9403134893230201</v>
      </c>
      <c r="X179" s="27">
        <f t="shared" si="140"/>
        <v>0.23938779637360241</v>
      </c>
      <c r="Y179" s="27">
        <f t="shared" si="140"/>
        <v>-1.0664464987816147</v>
      </c>
      <c r="Z179" s="27">
        <f t="shared" si="140"/>
        <v>-1.1885429105530587</v>
      </c>
      <c r="AA179" s="27">
        <f t="shared" si="140"/>
        <v>-0.53408647945284438</v>
      </c>
      <c r="AB179" s="27">
        <f t="shared" si="140"/>
        <v>2.8408613051793763</v>
      </c>
      <c r="AC179" s="27">
        <f t="shared" si="140"/>
        <v>0.942097921799534</v>
      </c>
      <c r="AD179" s="27">
        <f t="shared" si="140"/>
        <v>-0.51942263015600787</v>
      </c>
      <c r="AE179" s="27">
        <f t="shared" si="140"/>
        <v>-0.18069748637072891</v>
      </c>
      <c r="AF179" s="27">
        <f t="shared" si="140"/>
        <v>0.1288126973702175</v>
      </c>
      <c r="AG179" s="27">
        <f t="shared" si="140"/>
        <v>1.814760404582394</v>
      </c>
      <c r="AH179" s="27">
        <f t="shared" si="140"/>
        <v>1.6153681849853996</v>
      </c>
      <c r="AI179" s="27">
        <f t="shared" si="140"/>
        <v>0.97919653808451468</v>
      </c>
      <c r="AJ179" s="27">
        <f t="shared" si="140"/>
        <v>3.4103540756315276</v>
      </c>
      <c r="AK179" s="27">
        <f t="shared" si="140"/>
        <v>-1.4279535615217553</v>
      </c>
      <c r="AL179" s="27">
        <f t="shared" si="140"/>
        <v>2.837489999658227</v>
      </c>
      <c r="AM179" s="27">
        <f t="shared" si="140"/>
        <v>3.3482012210581447</v>
      </c>
      <c r="AN179" s="27">
        <f t="shared" si="140"/>
        <v>1.3715400038076586</v>
      </c>
      <c r="AO179" s="27">
        <f t="shared" si="140"/>
        <v>0.24058680822121037</v>
      </c>
      <c r="AP179" s="27">
        <f t="shared" si="140"/>
        <v>-0.53176691127122533</v>
      </c>
      <c r="AQ179" s="27">
        <f t="shared" si="140"/>
        <v>-0.19917420122094187</v>
      </c>
      <c r="AR179" s="27">
        <f t="shared" si="140"/>
        <v>0.26126780899029534</v>
      </c>
      <c r="AS179" s="27">
        <f t="shared" si="140"/>
        <v>2.1863111013033176</v>
      </c>
      <c r="AT179" s="27">
        <f t="shared" si="140"/>
        <v>1.5497237059929114</v>
      </c>
      <c r="AU179" s="27">
        <f t="shared" si="140"/>
        <v>0.95370154279608155</v>
      </c>
      <c r="AV179" s="27">
        <f t="shared" si="140"/>
        <v>-0.55051501515565038</v>
      </c>
      <c r="AW179" s="28">
        <f t="shared" si="140"/>
        <v>8.4946024202126935</v>
      </c>
      <c r="AX179" s="28">
        <f t="shared" si="140"/>
        <v>1.7080618612664855</v>
      </c>
      <c r="AY179" s="28">
        <f t="shared" si="140"/>
        <v>1.688180792885996</v>
      </c>
      <c r="AZ179" s="28">
        <f t="shared" si="140"/>
        <v>-0.85171714129860243</v>
      </c>
      <c r="BA179" s="28">
        <f t="shared" si="140"/>
        <v>0.44318861867485015</v>
      </c>
    </row>
    <row r="180" spans="1:58" s="139" customFormat="1" outlineLevel="1" x14ac:dyDescent="0.2">
      <c r="A180" s="96"/>
      <c r="B180" s="96"/>
      <c r="C180" s="96"/>
      <c r="D180" s="137"/>
      <c r="E180" s="137"/>
      <c r="F180" s="146" t="s">
        <v>444</v>
      </c>
      <c r="G180" s="143" t="s">
        <v>541</v>
      </c>
      <c r="H180" s="139">
        <v>85.999032363356832</v>
      </c>
      <c r="I180" s="139">
        <v>96.035796179450713</v>
      </c>
      <c r="J180" s="139">
        <v>98.638295004239382</v>
      </c>
      <c r="K180" s="139">
        <v>99.281149183634923</v>
      </c>
      <c r="L180" s="139">
        <v>104.16062741300937</v>
      </c>
      <c r="M180" s="139">
        <v>106.59519367114426</v>
      </c>
      <c r="N180" s="139">
        <v>94.361136825855496</v>
      </c>
      <c r="O180" s="139">
        <v>89.839780145976491</v>
      </c>
      <c r="P180" s="139">
        <v>91.675787399954231</v>
      </c>
      <c r="Q180" s="139">
        <v>96.436567512719151</v>
      </c>
      <c r="R180" s="139">
        <v>95.218287676195928</v>
      </c>
      <c r="S180" s="139">
        <v>97.562914957889461</v>
      </c>
      <c r="T180" s="139">
        <v>95.512314258231186</v>
      </c>
      <c r="U180" s="139">
        <v>94.008169003020569</v>
      </c>
      <c r="V180" s="139">
        <v>93.836428823007594</v>
      </c>
      <c r="W180" s="139">
        <v>93.618736345916858</v>
      </c>
      <c r="X180" s="139">
        <v>93.566638383417541</v>
      </c>
      <c r="Y180" s="139">
        <v>95.895245427723722</v>
      </c>
      <c r="Z180" s="139">
        <v>93.351356124691364</v>
      </c>
      <c r="AA180" s="139">
        <v>91.923217146045019</v>
      </c>
      <c r="AB180" s="139">
        <v>98.725879307296296</v>
      </c>
      <c r="AC180" s="139">
        <v>99.323967821166249</v>
      </c>
      <c r="AD180" s="139">
        <v>96.778098082606746</v>
      </c>
      <c r="AE180" s="139">
        <v>94.430176956375519</v>
      </c>
      <c r="AF180" s="139">
        <v>94.139436835290951</v>
      </c>
      <c r="AG180" s="139">
        <v>96.778738636242906</v>
      </c>
      <c r="AH180" s="139">
        <v>99.472896829682981</v>
      </c>
      <c r="AI180" s="139">
        <v>99.608370183063485</v>
      </c>
      <c r="AJ180" s="139">
        <v>102.37590429798691</v>
      </c>
      <c r="AK180" s="139">
        <v>95.552909631071785</v>
      </c>
      <c r="AL180" s="139">
        <v>100</v>
      </c>
      <c r="AM180" s="139">
        <v>105.34417282101084</v>
      </c>
      <c r="AN180" s="139">
        <v>107.41782893953368</v>
      </c>
      <c r="AO180" s="139">
        <v>105.68015631577242</v>
      </c>
      <c r="AP180" s="139">
        <v>104.12357935544503</v>
      </c>
      <c r="AQ180" s="139">
        <v>102.58617367001736</v>
      </c>
      <c r="AR180" s="139">
        <v>100.06626718416561</v>
      </c>
      <c r="AS180" s="139">
        <v>102.6712880094946</v>
      </c>
      <c r="AT180" s="139">
        <v>104.57874558955402</v>
      </c>
      <c r="AU180" s="139">
        <v>104.45423690059313</v>
      </c>
      <c r="AV180" s="139">
        <v>101.94158304098137</v>
      </c>
      <c r="AW180" s="139">
        <v>112.8108895185762</v>
      </c>
      <c r="AX180" s="139">
        <v>114.40291309709018</v>
      </c>
      <c r="AY180" s="139">
        <v>116.4828797408054</v>
      </c>
      <c r="AZ180" s="139">
        <v>115.23950238255702</v>
      </c>
      <c r="BA180" s="139">
        <v>115.23239478000353</v>
      </c>
    </row>
    <row r="181" spans="1:58" s="139" customFormat="1" outlineLevel="1" x14ac:dyDescent="0.2">
      <c r="A181" s="96"/>
      <c r="B181" s="96"/>
      <c r="C181" s="96"/>
      <c r="D181" s="137"/>
      <c r="E181" s="137"/>
      <c r="F181" s="146" t="s">
        <v>445</v>
      </c>
      <c r="G181" s="143" t="s">
        <v>542</v>
      </c>
      <c r="H181" s="139">
        <v>66.471038046033684</v>
      </c>
      <c r="I181" s="139">
        <v>79.152299481452417</v>
      </c>
      <c r="J181" s="139">
        <v>89.35574096381751</v>
      </c>
      <c r="K181" s="139">
        <v>97.034175606175722</v>
      </c>
      <c r="L181" s="139">
        <v>106.52759115762775</v>
      </c>
      <c r="M181" s="139">
        <v>108.8554186562633</v>
      </c>
      <c r="N181" s="139">
        <v>94.990737615847948</v>
      </c>
      <c r="O181" s="139">
        <v>93.563422391190969</v>
      </c>
      <c r="P181" s="139">
        <v>94.764181058460778</v>
      </c>
      <c r="Q181" s="139">
        <v>100.42903592712941</v>
      </c>
      <c r="R181" s="139">
        <v>98.356709115583357</v>
      </c>
      <c r="S181" s="139">
        <v>98.486177436401746</v>
      </c>
      <c r="T181" s="139">
        <v>95.669453871020167</v>
      </c>
      <c r="U181" s="139">
        <v>92.459580489762502</v>
      </c>
      <c r="V181" s="139">
        <v>92.582173688603376</v>
      </c>
      <c r="W181" s="139">
        <v>92.709040101280706</v>
      </c>
      <c r="X181" s="139">
        <v>94.093770986134857</v>
      </c>
      <c r="Y181" s="139">
        <v>95.203113584597503</v>
      </c>
      <c r="Z181" s="139">
        <v>92.418361832509035</v>
      </c>
      <c r="AA181" s="139">
        <v>90.699008500640815</v>
      </c>
      <c r="AB181" s="139">
        <v>95.557346003850668</v>
      </c>
      <c r="AC181" s="139">
        <v>95.037086702616421</v>
      </c>
      <c r="AD181" s="139">
        <v>92.07522322984876</v>
      </c>
      <c r="AE181" s="139">
        <v>90.614484197976253</v>
      </c>
      <c r="AF181" s="139">
        <v>91.882501345274676</v>
      </c>
      <c r="AG181" s="139">
        <v>94.828736309343327</v>
      </c>
      <c r="AH181" s="139">
        <v>98.264485919475078</v>
      </c>
      <c r="AI181" s="139">
        <v>98.973812518606607</v>
      </c>
      <c r="AJ181" s="139">
        <v>102.77214329384944</v>
      </c>
      <c r="AK181" s="139">
        <v>96.452421282589668</v>
      </c>
      <c r="AL181" s="139">
        <v>100</v>
      </c>
      <c r="AM181" s="139">
        <v>105.42633308091575</v>
      </c>
      <c r="AN181" s="139">
        <v>107.22626848938013</v>
      </c>
      <c r="AO181" s="139">
        <v>105.76778260214856</v>
      </c>
      <c r="AP181" s="139">
        <v>103.77262740213479</v>
      </c>
      <c r="AQ181" s="139">
        <v>101.33661315046312</v>
      </c>
      <c r="AR181" s="139">
        <v>99.065544001865078</v>
      </c>
      <c r="AS181" s="139">
        <v>101.16147034290516</v>
      </c>
      <c r="AT181" s="139">
        <v>103.20556180283005</v>
      </c>
      <c r="AU181" s="139">
        <v>103.45355841420724</v>
      </c>
      <c r="AV181" s="139">
        <v>101.83546503167229</v>
      </c>
      <c r="AW181" s="139">
        <v>109.26078051025692</v>
      </c>
      <c r="AX181" s="139">
        <v>110.03944061926788</v>
      </c>
      <c r="AY181" s="139">
        <v>112.08927225206359</v>
      </c>
      <c r="AZ181" s="139">
        <v>110.4397996273424</v>
      </c>
      <c r="BA181" s="139">
        <v>111.11720489390132</v>
      </c>
    </row>
    <row r="182" spans="1:58" s="139" customFormat="1" outlineLevel="1" x14ac:dyDescent="0.2">
      <c r="A182" s="96"/>
      <c r="B182" s="96"/>
      <c r="C182" s="96"/>
      <c r="D182" s="137"/>
      <c r="E182" s="137"/>
      <c r="F182" s="146" t="s">
        <v>446</v>
      </c>
      <c r="G182" s="143" t="s">
        <v>543</v>
      </c>
      <c r="H182" s="167">
        <v>43.151257676004121</v>
      </c>
      <c r="I182" s="139">
        <v>44.759561476948278</v>
      </c>
      <c r="J182" s="139">
        <v>50.111532079292076</v>
      </c>
      <c r="K182" s="139">
        <v>53.387984249329712</v>
      </c>
      <c r="L182" s="139">
        <v>58.394799890322318</v>
      </c>
      <c r="M182" s="139">
        <v>63.1234792150616</v>
      </c>
      <c r="N182" s="139">
        <v>53.746185582105809</v>
      </c>
      <c r="O182" s="139">
        <v>52.839080083586047</v>
      </c>
      <c r="P182" s="139">
        <v>55.268151915802122</v>
      </c>
      <c r="Q182" s="139">
        <v>59.101729978505851</v>
      </c>
      <c r="R182" s="139">
        <v>58.670509188436093</v>
      </c>
      <c r="S182" s="139">
        <v>59.052619923657254</v>
      </c>
      <c r="T182" s="139">
        <v>60.061379203111045</v>
      </c>
      <c r="U182" s="139">
        <v>69.371342211840826</v>
      </c>
      <c r="V182" s="139">
        <v>72.693275555983917</v>
      </c>
      <c r="W182" s="139">
        <v>79.989218623965286</v>
      </c>
      <c r="X182" s="139">
        <v>77.267537570748345</v>
      </c>
      <c r="Y182" s="139">
        <v>77.918738313266331</v>
      </c>
      <c r="Z182" s="139">
        <v>76.646331673304744</v>
      </c>
      <c r="AA182" s="139">
        <v>77.076050306640113</v>
      </c>
      <c r="AB182" s="139">
        <v>84.847706333079842</v>
      </c>
      <c r="AC182" s="139">
        <v>85.619120087293339</v>
      </c>
      <c r="AD182" s="139">
        <v>85.481557989936221</v>
      </c>
      <c r="AE182" s="139">
        <v>84.655772415073258</v>
      </c>
      <c r="AF182" s="139">
        <v>86.403945561254773</v>
      </c>
      <c r="AG182" s="139">
        <v>90.573895754816149</v>
      </c>
      <c r="AH182" s="139">
        <v>95.281301405310444</v>
      </c>
      <c r="AI182" s="139">
        <v>96.397671588425752</v>
      </c>
      <c r="AJ182" s="139">
        <v>101.61122633026625</v>
      </c>
      <c r="AK182" s="139">
        <v>93.844942946383298</v>
      </c>
      <c r="AL182" s="139">
        <v>100</v>
      </c>
      <c r="AM182" s="139">
        <v>106.81673119784814</v>
      </c>
      <c r="AN182" s="139">
        <v>110.49400950336582</v>
      </c>
      <c r="AO182" s="139">
        <v>108.44861514845164</v>
      </c>
      <c r="AP182" s="139">
        <v>105.69381446714289</v>
      </c>
      <c r="AQ182" s="139">
        <v>102.86749050454408</v>
      </c>
      <c r="AR182" s="139">
        <v>98.878926293598695</v>
      </c>
      <c r="AS182" s="139">
        <v>102.15382535437703</v>
      </c>
      <c r="AT182" s="139">
        <v>104.64617142857277</v>
      </c>
      <c r="AU182" s="139">
        <v>104.51670655412509</v>
      </c>
      <c r="AV182" s="139">
        <v>100.23239159454945</v>
      </c>
      <c r="AW182" s="139">
        <v>112.81739453910583</v>
      </c>
      <c r="AX182" s="139">
        <v>115.36263681465914</v>
      </c>
      <c r="AY182" s="139">
        <v>117.03247654651064</v>
      </c>
      <c r="AZ182" s="139">
        <v>114.07399359813621</v>
      </c>
      <c r="BA182" s="139">
        <v>112.62422728187819</v>
      </c>
    </row>
    <row r="183" spans="1:58" s="139" customFormat="1" outlineLevel="1" x14ac:dyDescent="0.2">
      <c r="A183" s="96"/>
      <c r="B183" s="96"/>
      <c r="C183" s="96"/>
      <c r="D183" s="137"/>
      <c r="E183" s="137"/>
      <c r="F183" s="146" t="s">
        <v>447</v>
      </c>
      <c r="G183" s="143" t="s">
        <v>544</v>
      </c>
      <c r="H183" s="139">
        <v>48.202556530049563</v>
      </c>
      <c r="I183" s="139">
        <v>52.169304049813093</v>
      </c>
      <c r="J183" s="139">
        <v>55.989812356697854</v>
      </c>
      <c r="K183" s="139">
        <v>60.325462001633554</v>
      </c>
      <c r="L183" s="139">
        <v>65.792107540262776</v>
      </c>
      <c r="M183" s="139">
        <v>68.586509551906076</v>
      </c>
      <c r="N183" s="139">
        <v>65.811786323971091</v>
      </c>
      <c r="O183" s="139">
        <v>67.703381819434483</v>
      </c>
      <c r="P183" s="139">
        <v>67.344530179690722</v>
      </c>
      <c r="Q183" s="139">
        <v>71.910013486685244</v>
      </c>
      <c r="R183" s="139">
        <v>74.583502179057859</v>
      </c>
      <c r="S183" s="139">
        <v>75.170150795232843</v>
      </c>
      <c r="T183" s="139">
        <v>75.340253708882571</v>
      </c>
      <c r="U183" s="139">
        <v>82.041033976630715</v>
      </c>
      <c r="V183" s="139">
        <v>84.612443281551435</v>
      </c>
      <c r="W183" s="139">
        <v>89.694768370619542</v>
      </c>
      <c r="X183" s="139">
        <v>90.08784930448131</v>
      </c>
      <c r="Y183" s="139">
        <v>83.260038248664856</v>
      </c>
      <c r="Z183" s="139">
        <v>80.211628454982474</v>
      </c>
      <c r="AA183" s="139">
        <v>79.727387361950946</v>
      </c>
      <c r="AB183" s="139">
        <v>81.685529902887311</v>
      </c>
      <c r="AC183" s="139">
        <v>81.379512718447842</v>
      </c>
      <c r="AD183" s="139">
        <v>79.017580558996073</v>
      </c>
      <c r="AE183" s="139">
        <v>79.757997027190186</v>
      </c>
      <c r="AF183" s="139">
        <v>79.341307746498885</v>
      </c>
      <c r="AG183" s="139">
        <v>81.859361345044391</v>
      </c>
      <c r="AH183" s="139">
        <v>83.756594900994486</v>
      </c>
      <c r="AI183" s="139">
        <v>84.718422823395954</v>
      </c>
      <c r="AJ183" s="139">
        <v>95.120888492916109</v>
      </c>
      <c r="AK183" s="139">
        <v>96.523437720707889</v>
      </c>
      <c r="AL183" s="139">
        <v>100</v>
      </c>
      <c r="AM183" s="139">
        <v>106.69493602933238</v>
      </c>
      <c r="AN183" s="139">
        <v>106.39886036669868</v>
      </c>
      <c r="AO183" s="139">
        <v>107.52706667859682</v>
      </c>
      <c r="AP183" s="139">
        <v>103.5680004900026</v>
      </c>
      <c r="AQ183" s="139">
        <v>97.786740603765566</v>
      </c>
      <c r="AR183" s="139">
        <v>102.21238070170698</v>
      </c>
      <c r="AS183" s="139">
        <v>108.44687641971596</v>
      </c>
      <c r="AT183" s="139">
        <v>111.12832232594788</v>
      </c>
      <c r="AU183" s="139">
        <v>112.83994585022384</v>
      </c>
      <c r="AV183" s="139">
        <v>112.1648334632122</v>
      </c>
      <c r="AW183" s="139">
        <v>118.94717843613522</v>
      </c>
      <c r="AX183" s="139">
        <v>118.95055871578111</v>
      </c>
      <c r="AY183" s="139">
        <v>119.71394001925296</v>
      </c>
      <c r="AZ183" s="139">
        <v>119.58973221786337</v>
      </c>
      <c r="BA183" s="139">
        <v>120.62064014265283</v>
      </c>
    </row>
    <row r="184" spans="1:58" s="42" customFormat="1" x14ac:dyDescent="0.2">
      <c r="A184" s="37" t="s">
        <v>442</v>
      </c>
      <c r="B184" s="37" t="s">
        <v>1793</v>
      </c>
      <c r="C184" s="37" t="s">
        <v>1859</v>
      </c>
      <c r="D184" s="38"/>
      <c r="E184" s="38"/>
      <c r="F184" s="15" t="s">
        <v>1830</v>
      </c>
      <c r="G184" s="12" t="s">
        <v>1158</v>
      </c>
      <c r="H184" s="27">
        <f t="array" ref="H184:BA184">EIUGeo($H$180:$BA$183,$H$991:$BA$994)</f>
        <v>63.2929234573934</v>
      </c>
      <c r="I184" s="27">
        <v>70.294555242876882</v>
      </c>
      <c r="J184" s="27">
        <v>75.582406776697084</v>
      </c>
      <c r="K184" s="27">
        <v>79.341235013985823</v>
      </c>
      <c r="L184" s="27">
        <v>85.434201288734315</v>
      </c>
      <c r="M184" s="27">
        <v>88.59879400331549</v>
      </c>
      <c r="N184" s="27">
        <v>79.081387728091087</v>
      </c>
      <c r="O184" s="27">
        <v>77.626572856565332</v>
      </c>
      <c r="P184" s="27">
        <v>78.962826496811829</v>
      </c>
      <c r="Q184" s="27">
        <v>83.718689684657903</v>
      </c>
      <c r="R184" s="27">
        <v>83.508975660285643</v>
      </c>
      <c r="S184" s="27">
        <v>84.552229100588931</v>
      </c>
      <c r="T184" s="27">
        <v>83.618744991034319</v>
      </c>
      <c r="U184" s="27">
        <v>86.199043483116668</v>
      </c>
      <c r="V184" s="27">
        <v>87.467699513121502</v>
      </c>
      <c r="W184" s="27">
        <v>90.044901461935567</v>
      </c>
      <c r="X184" s="27">
        <v>89.875036655279388</v>
      </c>
      <c r="Y184" s="27">
        <v>89.483562876750625</v>
      </c>
      <c r="Z184" s="27">
        <v>87.007479884810522</v>
      </c>
      <c r="AA184" s="27">
        <v>86.104038438163172</v>
      </c>
      <c r="AB184" s="27">
        <v>91.496759546646373</v>
      </c>
      <c r="AC184" s="27">
        <v>91.660854663561409</v>
      </c>
      <c r="AD184" s="27">
        <v>89.502922203498414</v>
      </c>
      <c r="AE184" s="27">
        <v>88.394682795840708</v>
      </c>
      <c r="AF184" s="27">
        <v>88.772348381376958</v>
      </c>
      <c r="AG184" s="27">
        <v>91.721956868034979</v>
      </c>
      <c r="AH184" s="27">
        <v>94.727464907378348</v>
      </c>
      <c r="AI184" s="27">
        <v>95.364003907603447</v>
      </c>
      <c r="AJ184" s="27">
        <v>100.65109875344</v>
      </c>
      <c r="AK184" s="27">
        <v>95.673017549704355</v>
      </c>
      <c r="AL184" s="27">
        <v>99.999999999999957</v>
      </c>
      <c r="AM184" s="27">
        <v>105.91829430243497</v>
      </c>
      <c r="AN184" s="27">
        <v>107.66718470249883</v>
      </c>
      <c r="AO184" s="27">
        <v>106.58675624183488</v>
      </c>
      <c r="AP184" s="27">
        <v>104.1882758112848</v>
      </c>
      <c r="AQ184" s="27">
        <v>101.25593916157487</v>
      </c>
      <c r="AR184" s="27">
        <v>100.11501431209547</v>
      </c>
      <c r="AS184" s="27">
        <v>103.51265422406713</v>
      </c>
      <c r="AT184" s="27">
        <v>105.720019919648</v>
      </c>
      <c r="AU184" s="27">
        <v>106.07077543640634</v>
      </c>
      <c r="AV184" s="27">
        <v>103.83334251764934</v>
      </c>
      <c r="AW184" s="28">
        <v>113.3564116499621</v>
      </c>
      <c r="AX184" s="28">
        <v>114.58189623725679</v>
      </c>
      <c r="AY184" s="28">
        <v>116.29837327401076</v>
      </c>
      <c r="AZ184" s="28">
        <v>114.9087344906588</v>
      </c>
      <c r="BA184" s="28">
        <v>115.03160556841451</v>
      </c>
    </row>
    <row r="185" spans="1:58" s="42" customFormat="1" x14ac:dyDescent="0.2">
      <c r="A185" s="37" t="s">
        <v>442</v>
      </c>
      <c r="B185" s="37" t="s">
        <v>1794</v>
      </c>
      <c r="C185" s="37" t="s">
        <v>1859</v>
      </c>
      <c r="D185" s="38"/>
      <c r="E185" s="38"/>
      <c r="F185" s="44" t="s">
        <v>281</v>
      </c>
      <c r="G185" s="12" t="s">
        <v>1159</v>
      </c>
      <c r="H185" s="27" t="str">
        <f t="shared" ref="H185:BA185" si="141">IF(AND(ISNUMBER(H184),ISNUMBER(G184)),((H184/G184)-1)*100,"–")</f>
        <v>–</v>
      </c>
      <c r="I185" s="27">
        <f t="shared" si="141"/>
        <v>11.062266368840955</v>
      </c>
      <c r="J185" s="27">
        <f t="shared" si="141"/>
        <v>7.5224197884885768</v>
      </c>
      <c r="K185" s="27">
        <f t="shared" si="141"/>
        <v>4.9731523479980444</v>
      </c>
      <c r="L185" s="27">
        <f t="shared" si="141"/>
        <v>7.67944470951889</v>
      </c>
      <c r="M185" s="27">
        <f t="shared" si="141"/>
        <v>3.7041286356573888</v>
      </c>
      <c r="N185" s="27">
        <f t="shared" si="141"/>
        <v>-10.742139757419555</v>
      </c>
      <c r="O185" s="27">
        <f t="shared" si="141"/>
        <v>-1.8396425673862793</v>
      </c>
      <c r="P185" s="27">
        <f t="shared" si="141"/>
        <v>1.7213868796134513</v>
      </c>
      <c r="Q185" s="27">
        <f t="shared" si="141"/>
        <v>6.022914070886376</v>
      </c>
      <c r="R185" s="27">
        <f t="shared" si="141"/>
        <v>-0.25049845519822256</v>
      </c>
      <c r="S185" s="27">
        <f t="shared" si="141"/>
        <v>1.2492710299156773</v>
      </c>
      <c r="T185" s="27">
        <f t="shared" si="141"/>
        <v>-1.1040325246115978</v>
      </c>
      <c r="U185" s="27">
        <f t="shared" si="141"/>
        <v>3.0857895467804708</v>
      </c>
      <c r="V185" s="27">
        <f t="shared" si="141"/>
        <v>1.4717750670322882</v>
      </c>
      <c r="W185" s="27">
        <f t="shared" si="141"/>
        <v>2.9464613373390902</v>
      </c>
      <c r="X185" s="27">
        <f t="shared" si="141"/>
        <v>-0.18864455832403593</v>
      </c>
      <c r="Y185" s="27">
        <f t="shared" si="141"/>
        <v>-0.43557565381617813</v>
      </c>
      <c r="Z185" s="27">
        <f t="shared" si="141"/>
        <v>-2.7670813637030944</v>
      </c>
      <c r="AA185" s="27">
        <f t="shared" si="141"/>
        <v>-1.0383491716383642</v>
      </c>
      <c r="AB185" s="27">
        <f t="shared" si="141"/>
        <v>6.2630292449709746</v>
      </c>
      <c r="AC185" s="27">
        <f t="shared" si="141"/>
        <v>0.17934527706566783</v>
      </c>
      <c r="AD185" s="27">
        <f t="shared" si="141"/>
        <v>-2.3542574068108224</v>
      </c>
      <c r="AE185" s="27">
        <f t="shared" si="141"/>
        <v>-1.2382158932620735</v>
      </c>
      <c r="AF185" s="27">
        <f t="shared" si="141"/>
        <v>0.42724921182026865</v>
      </c>
      <c r="AG185" s="27">
        <f t="shared" si="141"/>
        <v>3.3226658305648638</v>
      </c>
      <c r="AH185" s="27">
        <f t="shared" si="141"/>
        <v>3.2767596134778865</v>
      </c>
      <c r="AI185" s="27">
        <f t="shared" si="141"/>
        <v>0.67196879051654168</v>
      </c>
      <c r="AJ185" s="27">
        <f t="shared" si="141"/>
        <v>5.5441200339691354</v>
      </c>
      <c r="AK185" s="27">
        <f t="shared" si="141"/>
        <v>-4.9458786495020775</v>
      </c>
      <c r="AL185" s="27">
        <f t="shared" si="141"/>
        <v>4.5226779306376974</v>
      </c>
      <c r="AM185" s="27">
        <f t="shared" si="141"/>
        <v>5.9182943024350232</v>
      </c>
      <c r="AN185" s="27">
        <f t="shared" si="141"/>
        <v>1.6511693391418669</v>
      </c>
      <c r="AO185" s="27">
        <f t="shared" si="141"/>
        <v>-1.0034890980472277</v>
      </c>
      <c r="AP185" s="27">
        <f t="shared" si="141"/>
        <v>-2.2502612098525332</v>
      </c>
      <c r="AQ185" s="27">
        <f t="shared" si="141"/>
        <v>-2.8144593303580878</v>
      </c>
      <c r="AR185" s="27">
        <f t="shared" si="141"/>
        <v>-1.1267732628096216</v>
      </c>
      <c r="AS185" s="27">
        <f t="shared" si="141"/>
        <v>3.3937366291333371</v>
      </c>
      <c r="AT185" s="27">
        <f t="shared" si="141"/>
        <v>2.1324597578212146</v>
      </c>
      <c r="AU185" s="27">
        <f t="shared" si="141"/>
        <v>0.33177776264603498</v>
      </c>
      <c r="AV185" s="27">
        <f t="shared" si="141"/>
        <v>-2.1093773563467755</v>
      </c>
      <c r="AW185" s="28">
        <f t="shared" si="141"/>
        <v>9.1714943402636315</v>
      </c>
      <c r="AX185" s="28">
        <f t="shared" si="141"/>
        <v>1.0810897852685297</v>
      </c>
      <c r="AY185" s="28">
        <f t="shared" si="141"/>
        <v>1.4980351112358736</v>
      </c>
      <c r="AZ185" s="28">
        <f t="shared" si="141"/>
        <v>-1.1948909896424942</v>
      </c>
      <c r="BA185" s="28">
        <f t="shared" si="141"/>
        <v>0.10692927591653412</v>
      </c>
    </row>
    <row r="186" spans="1:58" s="42" customFormat="1" x14ac:dyDescent="0.2">
      <c r="A186" s="37"/>
      <c r="B186" s="37"/>
      <c r="C186" s="37"/>
      <c r="D186" s="38"/>
      <c r="E186" s="38"/>
      <c r="F186" s="44" t="s">
        <v>282</v>
      </c>
      <c r="G186" s="15"/>
      <c r="H186" s="27"/>
      <c r="I186" s="27"/>
      <c r="J186" s="27"/>
      <c r="K186" s="27"/>
      <c r="L186" s="27"/>
      <c r="M186" s="27"/>
      <c r="N186" s="27"/>
      <c r="O186" s="27"/>
      <c r="P186" s="27"/>
      <c r="Q186" s="27"/>
      <c r="R186" s="27"/>
      <c r="S186" s="27"/>
      <c r="T186" s="27"/>
      <c r="U186" s="27"/>
      <c r="V186" s="27"/>
      <c r="W186" s="27"/>
      <c r="X186" s="27"/>
      <c r="Y186" s="27"/>
      <c r="Z186" s="27"/>
      <c r="AA186" s="27"/>
      <c r="AB186" s="27"/>
      <c r="AC186" s="27"/>
      <c r="AD186" s="27"/>
      <c r="AE186" s="27"/>
      <c r="AF186" s="27"/>
      <c r="AG186" s="27"/>
      <c r="AH186" s="27"/>
      <c r="AI186" s="28"/>
      <c r="AJ186" s="28"/>
      <c r="AK186" s="28"/>
      <c r="AL186" s="28"/>
      <c r="AM186" s="28"/>
      <c r="AN186" s="28"/>
      <c r="AO186" s="28"/>
      <c r="AP186" s="28"/>
      <c r="AQ186" s="28"/>
      <c r="AR186" s="28"/>
      <c r="AS186" s="28"/>
      <c r="AT186" s="28"/>
      <c r="AU186" s="28"/>
      <c r="AV186" s="28"/>
      <c r="AW186" s="28"/>
      <c r="AX186" s="28"/>
      <c r="AY186" s="28"/>
      <c r="AZ186" s="28"/>
      <c r="BA186" s="28"/>
    </row>
    <row r="187" spans="1:58" s="42" customFormat="1" x14ac:dyDescent="0.2">
      <c r="A187" s="37" t="s">
        <v>442</v>
      </c>
      <c r="B187" s="37" t="s">
        <v>283</v>
      </c>
      <c r="C187" s="37"/>
      <c r="D187" s="38"/>
      <c r="E187" s="38"/>
      <c r="F187" s="44" t="s">
        <v>284</v>
      </c>
      <c r="G187" s="12" t="s">
        <v>1160</v>
      </c>
      <c r="H187" s="27" t="s">
        <v>1536</v>
      </c>
      <c r="I187" s="27" t="s">
        <v>1536</v>
      </c>
      <c r="J187" s="27" t="s">
        <v>1536</v>
      </c>
      <c r="K187" s="27" t="s">
        <v>1536</v>
      </c>
      <c r="L187" s="27" t="s">
        <v>1536</v>
      </c>
      <c r="M187" s="27" t="s">
        <v>1536</v>
      </c>
      <c r="N187" s="27" t="s">
        <v>1536</v>
      </c>
      <c r="O187" s="27" t="s">
        <v>1536</v>
      </c>
      <c r="P187" s="27" t="s">
        <v>1536</v>
      </c>
      <c r="Q187" s="27" t="s">
        <v>1536</v>
      </c>
      <c r="R187" s="27" t="s">
        <v>1536</v>
      </c>
      <c r="S187" s="27" t="s">
        <v>1536</v>
      </c>
      <c r="T187" s="27" t="s">
        <v>1536</v>
      </c>
      <c r="U187" s="27" t="s">
        <v>1536</v>
      </c>
      <c r="V187" s="27" t="s">
        <v>1536</v>
      </c>
      <c r="W187" s="27" t="s">
        <v>1536</v>
      </c>
      <c r="X187" s="27" t="s">
        <v>1536</v>
      </c>
      <c r="Y187" s="27" t="s">
        <v>1536</v>
      </c>
      <c r="Z187" s="27" t="s">
        <v>1536</v>
      </c>
      <c r="AA187" s="27" t="s">
        <v>1536</v>
      </c>
      <c r="AB187" s="27" t="s">
        <v>1536</v>
      </c>
      <c r="AC187" s="27" t="s">
        <v>1536</v>
      </c>
      <c r="AD187" s="27" t="s">
        <v>1536</v>
      </c>
      <c r="AE187" s="27" t="s">
        <v>1536</v>
      </c>
      <c r="AF187" s="27" t="s">
        <v>1536</v>
      </c>
      <c r="AG187" s="27" t="s">
        <v>1536</v>
      </c>
      <c r="AH187" s="27" t="s">
        <v>1536</v>
      </c>
      <c r="AI187" s="27" t="s">
        <v>1536</v>
      </c>
      <c r="AJ187" s="27" t="s">
        <v>1536</v>
      </c>
      <c r="AK187" s="27" t="s">
        <v>1536</v>
      </c>
      <c r="AL187" s="27" t="s">
        <v>1536</v>
      </c>
      <c r="AM187" s="27" t="s">
        <v>1536</v>
      </c>
      <c r="AN187" s="27" t="s">
        <v>1536</v>
      </c>
      <c r="AO187" s="27" t="s">
        <v>1536</v>
      </c>
      <c r="AP187" s="27" t="s">
        <v>1536</v>
      </c>
      <c r="AQ187" s="27" t="s">
        <v>1536</v>
      </c>
      <c r="AR187" s="27" t="s">
        <v>1536</v>
      </c>
      <c r="AS187" s="27" t="s">
        <v>1536</v>
      </c>
      <c r="AT187" s="27" t="s">
        <v>1536</v>
      </c>
      <c r="AU187" s="27" t="s">
        <v>1536</v>
      </c>
      <c r="AV187" s="27" t="s">
        <v>1536</v>
      </c>
      <c r="AW187" s="28" t="s">
        <v>1536</v>
      </c>
      <c r="AX187" s="28" t="s">
        <v>1536</v>
      </c>
      <c r="AY187" s="28" t="s">
        <v>1536</v>
      </c>
      <c r="AZ187" s="28" t="s">
        <v>1536</v>
      </c>
      <c r="BA187" s="28" t="s">
        <v>1536</v>
      </c>
    </row>
    <row r="188" spans="1:58" s="42" customFormat="1" x14ac:dyDescent="0.2">
      <c r="A188" s="37" t="s">
        <v>442</v>
      </c>
      <c r="B188" s="37" t="s">
        <v>285</v>
      </c>
      <c r="C188" s="37"/>
      <c r="D188" s="38"/>
      <c r="E188" s="38"/>
      <c r="F188" s="44" t="s">
        <v>286</v>
      </c>
      <c r="G188" s="12" t="s">
        <v>1161</v>
      </c>
      <c r="H188" s="27" t="s">
        <v>1536</v>
      </c>
      <c r="I188" s="27" t="s">
        <v>1536</v>
      </c>
      <c r="J188" s="27" t="s">
        <v>1536</v>
      </c>
      <c r="K188" s="27" t="s">
        <v>1536</v>
      </c>
      <c r="L188" s="27" t="s">
        <v>1536</v>
      </c>
      <c r="M188" s="27" t="s">
        <v>1536</v>
      </c>
      <c r="N188" s="27" t="s">
        <v>1536</v>
      </c>
      <c r="O188" s="27" t="s">
        <v>1536</v>
      </c>
      <c r="P188" s="27" t="s">
        <v>1536</v>
      </c>
      <c r="Q188" s="27" t="s">
        <v>1536</v>
      </c>
      <c r="R188" s="27" t="s">
        <v>1536</v>
      </c>
      <c r="S188" s="27" t="s">
        <v>1536</v>
      </c>
      <c r="T188" s="27" t="s">
        <v>1536</v>
      </c>
      <c r="U188" s="27" t="s">
        <v>1536</v>
      </c>
      <c r="V188" s="27" t="s">
        <v>1536</v>
      </c>
      <c r="W188" s="27" t="s">
        <v>1536</v>
      </c>
      <c r="X188" s="27" t="s">
        <v>1536</v>
      </c>
      <c r="Y188" s="27" t="s">
        <v>1536</v>
      </c>
      <c r="Z188" s="27" t="s">
        <v>1536</v>
      </c>
      <c r="AA188" s="27" t="s">
        <v>1536</v>
      </c>
      <c r="AB188" s="27" t="s">
        <v>1536</v>
      </c>
      <c r="AC188" s="27" t="s">
        <v>1536</v>
      </c>
      <c r="AD188" s="27" t="s">
        <v>1536</v>
      </c>
      <c r="AE188" s="27" t="s">
        <v>1536</v>
      </c>
      <c r="AF188" s="27" t="s">
        <v>1536</v>
      </c>
      <c r="AG188" s="27" t="s">
        <v>1536</v>
      </c>
      <c r="AH188" s="27" t="s">
        <v>1536</v>
      </c>
      <c r="AI188" s="27" t="s">
        <v>1536</v>
      </c>
      <c r="AJ188" s="27" t="s">
        <v>1536</v>
      </c>
      <c r="AK188" s="27" t="s">
        <v>1536</v>
      </c>
      <c r="AL188" s="27" t="s">
        <v>1536</v>
      </c>
      <c r="AM188" s="27" t="s">
        <v>1536</v>
      </c>
      <c r="AN188" s="27" t="s">
        <v>1536</v>
      </c>
      <c r="AO188" s="27" t="s">
        <v>1536</v>
      </c>
      <c r="AP188" s="27" t="s">
        <v>1536</v>
      </c>
      <c r="AQ188" s="27" t="s">
        <v>1536</v>
      </c>
      <c r="AR188" s="27" t="s">
        <v>1536</v>
      </c>
      <c r="AS188" s="27" t="s">
        <v>1536</v>
      </c>
      <c r="AT188" s="27" t="s">
        <v>1536</v>
      </c>
      <c r="AU188" s="27" t="s">
        <v>1536</v>
      </c>
      <c r="AV188" s="27" t="s">
        <v>1536</v>
      </c>
      <c r="AW188" s="28" t="s">
        <v>1536</v>
      </c>
      <c r="AX188" s="28" t="s">
        <v>1536</v>
      </c>
      <c r="AY188" s="28" t="s">
        <v>1536</v>
      </c>
      <c r="AZ188" s="28" t="s">
        <v>1536</v>
      </c>
      <c r="BA188" s="28" t="s">
        <v>1536</v>
      </c>
    </row>
    <row r="189" spans="1:58" s="42" customFormat="1" x14ac:dyDescent="0.2">
      <c r="A189" s="37" t="s">
        <v>442</v>
      </c>
      <c r="B189" s="37" t="s">
        <v>287</v>
      </c>
      <c r="C189" s="37"/>
      <c r="D189" s="38"/>
      <c r="E189" s="38"/>
      <c r="F189" s="44" t="s">
        <v>288</v>
      </c>
      <c r="G189" s="12" t="s">
        <v>1162</v>
      </c>
      <c r="H189" s="27" t="s">
        <v>1536</v>
      </c>
      <c r="I189" s="27" t="s">
        <v>1536</v>
      </c>
      <c r="J189" s="27" t="s">
        <v>1536</v>
      </c>
      <c r="K189" s="27" t="s">
        <v>1536</v>
      </c>
      <c r="L189" s="27" t="s">
        <v>1536</v>
      </c>
      <c r="M189" s="27" t="s">
        <v>1536</v>
      </c>
      <c r="N189" s="27" t="s">
        <v>1536</v>
      </c>
      <c r="O189" s="27" t="s">
        <v>1536</v>
      </c>
      <c r="P189" s="27" t="s">
        <v>1536</v>
      </c>
      <c r="Q189" s="27" t="s">
        <v>1536</v>
      </c>
      <c r="R189" s="27" t="s">
        <v>1536</v>
      </c>
      <c r="S189" s="27" t="s">
        <v>1536</v>
      </c>
      <c r="T189" s="27" t="s">
        <v>1536</v>
      </c>
      <c r="U189" s="27" t="s">
        <v>1536</v>
      </c>
      <c r="V189" s="27" t="s">
        <v>1536</v>
      </c>
      <c r="W189" s="27" t="s">
        <v>1536</v>
      </c>
      <c r="X189" s="27" t="s">
        <v>1536</v>
      </c>
      <c r="Y189" s="27" t="s">
        <v>1536</v>
      </c>
      <c r="Z189" s="27" t="s">
        <v>1536</v>
      </c>
      <c r="AA189" s="27" t="s">
        <v>1536</v>
      </c>
      <c r="AB189" s="27" t="s">
        <v>1536</v>
      </c>
      <c r="AC189" s="27" t="s">
        <v>1536</v>
      </c>
      <c r="AD189" s="27" t="s">
        <v>1536</v>
      </c>
      <c r="AE189" s="27" t="s">
        <v>1536</v>
      </c>
      <c r="AF189" s="27" t="s">
        <v>1536</v>
      </c>
      <c r="AG189" s="27" t="s">
        <v>1536</v>
      </c>
      <c r="AH189" s="27" t="s">
        <v>1536</v>
      </c>
      <c r="AI189" s="27" t="s">
        <v>1536</v>
      </c>
      <c r="AJ189" s="27" t="s">
        <v>1536</v>
      </c>
      <c r="AK189" s="27" t="s">
        <v>1536</v>
      </c>
      <c r="AL189" s="27" t="s">
        <v>1536</v>
      </c>
      <c r="AM189" s="27" t="s">
        <v>1536</v>
      </c>
      <c r="AN189" s="27" t="s">
        <v>1536</v>
      </c>
      <c r="AO189" s="27" t="s">
        <v>1536</v>
      </c>
      <c r="AP189" s="27" t="s">
        <v>1536</v>
      </c>
      <c r="AQ189" s="27" t="s">
        <v>1536</v>
      </c>
      <c r="AR189" s="27" t="s">
        <v>1536</v>
      </c>
      <c r="AS189" s="27" t="s">
        <v>1536</v>
      </c>
      <c r="AT189" s="27" t="s">
        <v>1536</v>
      </c>
      <c r="AU189" s="27" t="s">
        <v>1536</v>
      </c>
      <c r="AV189" s="27" t="s">
        <v>1536</v>
      </c>
      <c r="AW189" s="28" t="s">
        <v>1536</v>
      </c>
      <c r="AX189" s="28" t="s">
        <v>1536</v>
      </c>
      <c r="AY189" s="28" t="s">
        <v>1536</v>
      </c>
      <c r="AZ189" s="28" t="s">
        <v>1536</v>
      </c>
      <c r="BA189" s="28" t="s">
        <v>1536</v>
      </c>
    </row>
    <row r="190" spans="1:58" s="41" customFormat="1" x14ac:dyDescent="0.2">
      <c r="A190" s="37" t="s">
        <v>442</v>
      </c>
      <c r="B190" s="37" t="s">
        <v>289</v>
      </c>
      <c r="C190" s="37"/>
      <c r="D190" s="38"/>
      <c r="E190" s="38"/>
      <c r="F190" s="39" t="s">
        <v>290</v>
      </c>
      <c r="G190" s="5" t="s">
        <v>1163</v>
      </c>
      <c r="H190" s="27" t="s">
        <v>1536</v>
      </c>
      <c r="I190" s="27" t="s">
        <v>1536</v>
      </c>
      <c r="J190" s="27" t="s">
        <v>1536</v>
      </c>
      <c r="K190" s="27" t="s">
        <v>1536</v>
      </c>
      <c r="L190" s="27" t="s">
        <v>1536</v>
      </c>
      <c r="M190" s="27" t="s">
        <v>1536</v>
      </c>
      <c r="N190" s="27" t="s">
        <v>1536</v>
      </c>
      <c r="O190" s="27" t="s">
        <v>1536</v>
      </c>
      <c r="P190" s="27" t="s">
        <v>1536</v>
      </c>
      <c r="Q190" s="27" t="s">
        <v>1536</v>
      </c>
      <c r="R190" s="27" t="s">
        <v>1536</v>
      </c>
      <c r="S190" s="27" t="s">
        <v>1536</v>
      </c>
      <c r="T190" s="27" t="s">
        <v>1536</v>
      </c>
      <c r="U190" s="27" t="s">
        <v>1536</v>
      </c>
      <c r="V190" s="27" t="s">
        <v>1536</v>
      </c>
      <c r="W190" s="27" t="s">
        <v>1536</v>
      </c>
      <c r="X190" s="27" t="s">
        <v>1536</v>
      </c>
      <c r="Y190" s="27" t="s">
        <v>1536</v>
      </c>
      <c r="Z190" s="27" t="s">
        <v>1536</v>
      </c>
      <c r="AA190" s="27" t="s">
        <v>1536</v>
      </c>
      <c r="AB190" s="27" t="s">
        <v>1536</v>
      </c>
      <c r="AC190" s="27" t="s">
        <v>1536</v>
      </c>
      <c r="AD190" s="27" t="s">
        <v>1536</v>
      </c>
      <c r="AE190" s="27" t="s">
        <v>1536</v>
      </c>
      <c r="AF190" s="27" t="s">
        <v>1536</v>
      </c>
      <c r="AG190" s="27" t="s">
        <v>1536</v>
      </c>
      <c r="AH190" s="27" t="s">
        <v>1536</v>
      </c>
      <c r="AI190" s="27" t="s">
        <v>1536</v>
      </c>
      <c r="AJ190" s="27" t="s">
        <v>1536</v>
      </c>
      <c r="AK190" s="27" t="s">
        <v>1536</v>
      </c>
      <c r="AL190" s="27" t="s">
        <v>1536</v>
      </c>
      <c r="AM190" s="27" t="s">
        <v>1536</v>
      </c>
      <c r="AN190" s="27" t="s">
        <v>1536</v>
      </c>
      <c r="AO190" s="27" t="s">
        <v>1536</v>
      </c>
      <c r="AP190" s="27" t="s">
        <v>1536</v>
      </c>
      <c r="AQ190" s="27" t="s">
        <v>1536</v>
      </c>
      <c r="AR190" s="27" t="s">
        <v>1536</v>
      </c>
      <c r="AS190" s="27" t="s">
        <v>1536</v>
      </c>
      <c r="AT190" s="27" t="s">
        <v>1536</v>
      </c>
      <c r="AU190" s="27" t="s">
        <v>1536</v>
      </c>
      <c r="AV190" s="27" t="s">
        <v>1536</v>
      </c>
      <c r="AW190" s="28" t="s">
        <v>1536</v>
      </c>
      <c r="AX190" s="28" t="s">
        <v>1536</v>
      </c>
      <c r="AY190" s="28" t="s">
        <v>1536</v>
      </c>
      <c r="AZ190" s="28" t="s">
        <v>1536</v>
      </c>
      <c r="BA190" s="28" t="s">
        <v>1536</v>
      </c>
    </row>
    <row r="191" spans="1:58" s="41" customFormat="1" x14ac:dyDescent="0.2">
      <c r="A191" s="37"/>
      <c r="B191" s="37"/>
      <c r="C191" s="37"/>
      <c r="D191" s="38"/>
      <c r="E191" s="38"/>
      <c r="F191" s="39" t="s">
        <v>1561</v>
      </c>
      <c r="G191" s="14"/>
      <c r="H191" s="27"/>
      <c r="I191" s="27"/>
      <c r="J191" s="27"/>
      <c r="K191" s="27"/>
      <c r="L191" s="27"/>
      <c r="M191" s="27"/>
      <c r="N191" s="27"/>
      <c r="O191" s="27"/>
      <c r="P191" s="27"/>
      <c r="Q191" s="27"/>
      <c r="R191" s="27"/>
      <c r="S191" s="27"/>
      <c r="T191" s="27"/>
      <c r="U191" s="27"/>
      <c r="V191" s="27"/>
      <c r="W191" s="27"/>
      <c r="X191" s="27"/>
      <c r="Y191" s="27"/>
      <c r="Z191" s="27"/>
      <c r="AA191" s="27"/>
      <c r="AB191" s="27"/>
      <c r="AC191" s="27"/>
      <c r="AD191" s="27"/>
      <c r="AE191" s="27"/>
      <c r="AF191" s="27"/>
      <c r="AG191" s="27"/>
      <c r="AH191" s="27"/>
      <c r="AI191" s="28"/>
      <c r="AJ191" s="28"/>
      <c r="AK191" s="28"/>
      <c r="AL191" s="28"/>
      <c r="AM191" s="28"/>
      <c r="AN191" s="28"/>
      <c r="AO191" s="28"/>
      <c r="AP191" s="28"/>
      <c r="AQ191" s="28"/>
      <c r="AR191" s="28"/>
      <c r="AS191" s="28"/>
      <c r="AT191" s="28"/>
      <c r="AU191" s="28"/>
      <c r="AV191" s="28"/>
      <c r="AW191" s="28"/>
      <c r="AX191" s="28"/>
      <c r="AY191" s="28"/>
      <c r="AZ191" s="28"/>
      <c r="BA191" s="28"/>
    </row>
    <row r="192" spans="1:58" s="142" customFormat="1" outlineLevel="1" x14ac:dyDescent="0.2">
      <c r="A192" s="96"/>
      <c r="B192" s="96"/>
      <c r="C192" s="96"/>
      <c r="D192" s="137"/>
      <c r="E192" s="137"/>
      <c r="F192" s="143" t="s">
        <v>444</v>
      </c>
      <c r="G192" s="141" t="s">
        <v>545</v>
      </c>
      <c r="BB192" s="164"/>
      <c r="BC192" s="164"/>
      <c r="BD192" s="164"/>
      <c r="BE192" s="164"/>
      <c r="BF192" s="164"/>
    </row>
    <row r="193" spans="1:58" s="142" customFormat="1" outlineLevel="1" x14ac:dyDescent="0.2">
      <c r="A193" s="96"/>
      <c r="B193" s="96"/>
      <c r="C193" s="96"/>
      <c r="D193" s="137"/>
      <c r="E193" s="137"/>
      <c r="F193" s="143" t="s">
        <v>445</v>
      </c>
      <c r="G193" s="141" t="s">
        <v>546</v>
      </c>
      <c r="BB193" s="164"/>
      <c r="BC193" s="164"/>
      <c r="BD193" s="164"/>
      <c r="BE193" s="164"/>
      <c r="BF193" s="164"/>
    </row>
    <row r="194" spans="1:58" s="142" customFormat="1" outlineLevel="1" x14ac:dyDescent="0.2">
      <c r="A194" s="96"/>
      <c r="B194" s="96"/>
      <c r="C194" s="96"/>
      <c r="D194" s="137"/>
      <c r="E194" s="137"/>
      <c r="F194" s="143" t="s">
        <v>446</v>
      </c>
      <c r="G194" s="141" t="s">
        <v>547</v>
      </c>
      <c r="BB194" s="164"/>
      <c r="BC194" s="164"/>
      <c r="BD194" s="164"/>
      <c r="BE194" s="164"/>
      <c r="BF194" s="164"/>
    </row>
    <row r="195" spans="1:58" s="142" customFormat="1" outlineLevel="1" x14ac:dyDescent="0.2">
      <c r="A195" s="96"/>
      <c r="B195" s="96"/>
      <c r="C195" s="96"/>
      <c r="D195" s="137"/>
      <c r="E195" s="137"/>
      <c r="F195" s="143" t="s">
        <v>447</v>
      </c>
      <c r="G195" s="141" t="s">
        <v>548</v>
      </c>
      <c r="H195" s="164">
        <v>2700</v>
      </c>
      <c r="I195" s="164">
        <v>2700</v>
      </c>
      <c r="J195" s="164">
        <v>2700</v>
      </c>
      <c r="K195" s="164">
        <v>2700</v>
      </c>
      <c r="L195" s="164">
        <v>2700</v>
      </c>
      <c r="M195" s="164">
        <v>2700</v>
      </c>
      <c r="N195" s="142">
        <v>2700</v>
      </c>
      <c r="O195" s="142">
        <v>2620</v>
      </c>
      <c r="P195" s="142">
        <v>2420</v>
      </c>
      <c r="Q195" s="142">
        <v>1950</v>
      </c>
      <c r="R195" s="142">
        <v>1940</v>
      </c>
      <c r="S195" s="142">
        <v>1940</v>
      </c>
      <c r="T195" s="142">
        <v>2000</v>
      </c>
      <c r="U195" s="142">
        <v>2140</v>
      </c>
      <c r="V195" s="142">
        <v>2700</v>
      </c>
      <c r="W195" s="142">
        <v>2790</v>
      </c>
      <c r="X195" s="142">
        <v>2770</v>
      </c>
      <c r="Y195" s="142">
        <v>2750</v>
      </c>
      <c r="Z195" s="142">
        <v>2840</v>
      </c>
      <c r="AA195" s="142">
        <v>2925.5</v>
      </c>
      <c r="AB195" s="142">
        <v>2690</v>
      </c>
      <c r="AC195" s="142">
        <v>2490</v>
      </c>
      <c r="AD195" s="142">
        <v>2480</v>
      </c>
      <c r="AE195" s="142">
        <v>2280</v>
      </c>
      <c r="AF195" s="142">
        <v>2050</v>
      </c>
      <c r="AG195" s="142">
        <v>1850</v>
      </c>
      <c r="AH195" s="142">
        <v>1670</v>
      </c>
      <c r="AI195" s="142">
        <v>1662.5</v>
      </c>
      <c r="AJ195" s="142">
        <v>1540</v>
      </c>
      <c r="AK195" s="142">
        <v>1470</v>
      </c>
      <c r="AL195" s="142">
        <v>1370</v>
      </c>
      <c r="AM195" s="142">
        <v>1120</v>
      </c>
      <c r="AN195" s="142">
        <v>950</v>
      </c>
      <c r="AO195" s="142">
        <v>890</v>
      </c>
      <c r="AP195" s="142">
        <v>870</v>
      </c>
      <c r="AQ195" s="142">
        <v>970</v>
      </c>
      <c r="AR195" s="142">
        <v>1030</v>
      </c>
      <c r="AS195" s="142">
        <v>1010</v>
      </c>
      <c r="AT195" s="142">
        <v>1110</v>
      </c>
      <c r="AU195" s="142">
        <v>1130</v>
      </c>
      <c r="AV195" s="142">
        <v>1060</v>
      </c>
      <c r="AW195" s="142">
        <v>932.8</v>
      </c>
      <c r="AX195" s="142">
        <v>914.14400000000001</v>
      </c>
      <c r="AY195" s="142">
        <v>908.65913599999999</v>
      </c>
      <c r="AZ195" s="164">
        <v>896.82401157973902</v>
      </c>
      <c r="BA195" s="164"/>
      <c r="BB195" s="164"/>
      <c r="BC195" s="164"/>
      <c r="BD195" s="164"/>
      <c r="BE195" s="164"/>
      <c r="BF195" s="164"/>
    </row>
    <row r="196" spans="1:58" s="43" customFormat="1" x14ac:dyDescent="0.2">
      <c r="A196" s="37" t="s">
        <v>442</v>
      </c>
      <c r="B196" s="37" t="s">
        <v>1562</v>
      </c>
      <c r="C196" s="37"/>
      <c r="D196" s="38"/>
      <c r="E196" s="38" t="s">
        <v>1563</v>
      </c>
      <c r="F196" s="15" t="s">
        <v>1564</v>
      </c>
      <c r="G196" s="12" t="s">
        <v>1164</v>
      </c>
      <c r="H196" s="27" t="str">
        <f>EIUSum(H192:H195,H$1016:H$1019)</f>
        <v>–</v>
      </c>
      <c r="I196" s="27" t="str">
        <f t="shared" ref="I196:AS196" si="142">EIUSum(I192:I195,I$1016:I$1019)</f>
        <v>–</v>
      </c>
      <c r="J196" s="27" t="str">
        <f t="shared" si="142"/>
        <v>–</v>
      </c>
      <c r="K196" s="27" t="str">
        <f t="shared" si="142"/>
        <v>–</v>
      </c>
      <c r="L196" s="27" t="str">
        <f t="shared" si="142"/>
        <v>–</v>
      </c>
      <c r="M196" s="27" t="str">
        <f t="shared" si="142"/>
        <v>–</v>
      </c>
      <c r="N196" s="27" t="str">
        <f t="shared" si="142"/>
        <v>–</v>
      </c>
      <c r="O196" s="27" t="str">
        <f t="shared" si="142"/>
        <v>–</v>
      </c>
      <c r="P196" s="27" t="str">
        <f t="shared" si="142"/>
        <v>–</v>
      </c>
      <c r="Q196" s="27" t="str">
        <f t="shared" si="142"/>
        <v>–</v>
      </c>
      <c r="R196" s="27" t="str">
        <f t="shared" si="142"/>
        <v>–</v>
      </c>
      <c r="S196" s="27" t="str">
        <f t="shared" si="142"/>
        <v>–</v>
      </c>
      <c r="T196" s="27" t="str">
        <f t="shared" si="142"/>
        <v>–</v>
      </c>
      <c r="U196" s="27" t="str">
        <f t="shared" si="142"/>
        <v>–</v>
      </c>
      <c r="V196" s="27" t="str">
        <f t="shared" si="142"/>
        <v>–</v>
      </c>
      <c r="W196" s="27" t="str">
        <f t="shared" si="142"/>
        <v>–</v>
      </c>
      <c r="X196" s="27" t="str">
        <f t="shared" si="142"/>
        <v>–</v>
      </c>
      <c r="Y196" s="27" t="str">
        <f t="shared" si="142"/>
        <v>–</v>
      </c>
      <c r="Z196" s="27" t="str">
        <f t="shared" si="142"/>
        <v>–</v>
      </c>
      <c r="AA196" s="27" t="str">
        <f t="shared" si="142"/>
        <v>–</v>
      </c>
      <c r="AB196" s="27" t="str">
        <f t="shared" si="142"/>
        <v>–</v>
      </c>
      <c r="AC196" s="27" t="str">
        <f t="shared" si="142"/>
        <v>–</v>
      </c>
      <c r="AD196" s="27" t="str">
        <f t="shared" si="142"/>
        <v>–</v>
      </c>
      <c r="AE196" s="27" t="str">
        <f t="shared" si="142"/>
        <v>–</v>
      </c>
      <c r="AF196" s="27" t="str">
        <f t="shared" si="142"/>
        <v>–</v>
      </c>
      <c r="AG196" s="27" t="str">
        <f t="shared" si="142"/>
        <v>–</v>
      </c>
      <c r="AH196" s="27" t="str">
        <f t="shared" si="142"/>
        <v>–</v>
      </c>
      <c r="AI196" s="27" t="str">
        <f t="shared" si="142"/>
        <v>–</v>
      </c>
      <c r="AJ196" s="27" t="str">
        <f t="shared" si="142"/>
        <v>–</v>
      </c>
      <c r="AK196" s="27" t="str">
        <f t="shared" si="142"/>
        <v>–</v>
      </c>
      <c r="AL196" s="27" t="str">
        <f t="shared" si="142"/>
        <v>–</v>
      </c>
      <c r="AM196" s="27" t="str">
        <f t="shared" si="142"/>
        <v>–</v>
      </c>
      <c r="AN196" s="27" t="str">
        <f t="shared" si="142"/>
        <v>–</v>
      </c>
      <c r="AO196" s="27" t="str">
        <f t="shared" si="142"/>
        <v>–</v>
      </c>
      <c r="AP196" s="27" t="str">
        <f t="shared" si="142"/>
        <v>–</v>
      </c>
      <c r="AQ196" s="27" t="str">
        <f t="shared" si="142"/>
        <v>–</v>
      </c>
      <c r="AR196" s="27" t="str">
        <f t="shared" si="142"/>
        <v>–</v>
      </c>
      <c r="AS196" s="27" t="str">
        <f t="shared" si="142"/>
        <v>–</v>
      </c>
      <c r="AT196" s="27" t="str">
        <f t="shared" ref="AT196:AY196" si="143">EIUSum(AT192:AT195,AT$1016:AT$1019)</f>
        <v>–</v>
      </c>
      <c r="AU196" s="27" t="str">
        <f t="shared" si="143"/>
        <v>–</v>
      </c>
      <c r="AV196" s="27" t="str">
        <f t="shared" si="143"/>
        <v>–</v>
      </c>
      <c r="AW196" s="28" t="str">
        <f t="shared" si="143"/>
        <v>–</v>
      </c>
      <c r="AX196" s="28" t="str">
        <f t="shared" si="143"/>
        <v>–</v>
      </c>
      <c r="AY196" s="28" t="str">
        <f t="shared" si="143"/>
        <v>–</v>
      </c>
      <c r="AZ196" s="28" t="str">
        <f t="shared" ref="AZ196:BA196" si="144">EIUSum(AZ192:AZ195,AZ$1016:AZ$1019)</f>
        <v>–</v>
      </c>
      <c r="BA196" s="28" t="str">
        <f t="shared" si="144"/>
        <v>–</v>
      </c>
    </row>
    <row r="197" spans="1:58" s="145" customFormat="1" outlineLevel="1" x14ac:dyDescent="0.2">
      <c r="A197" s="96"/>
      <c r="B197" s="96"/>
      <c r="C197" s="96"/>
      <c r="D197" s="137"/>
      <c r="E197" s="137"/>
      <c r="F197" s="146" t="s">
        <v>444</v>
      </c>
      <c r="G197" s="143" t="s">
        <v>549</v>
      </c>
      <c r="BB197" s="165"/>
      <c r="BC197" s="165"/>
      <c r="BD197" s="165"/>
      <c r="BE197" s="165"/>
      <c r="BF197" s="165"/>
    </row>
    <row r="198" spans="1:58" s="145" customFormat="1" outlineLevel="1" x14ac:dyDescent="0.2">
      <c r="A198" s="96"/>
      <c r="B198" s="96"/>
      <c r="C198" s="96"/>
      <c r="D198" s="137"/>
      <c r="E198" s="137"/>
      <c r="F198" s="146" t="s">
        <v>445</v>
      </c>
      <c r="G198" s="143" t="s">
        <v>550</v>
      </c>
      <c r="BB198" s="165"/>
      <c r="BC198" s="165"/>
      <c r="BD198" s="165"/>
      <c r="BE198" s="165"/>
      <c r="BF198" s="165"/>
    </row>
    <row r="199" spans="1:58" s="145" customFormat="1" outlineLevel="1" x14ac:dyDescent="0.2">
      <c r="A199" s="96"/>
      <c r="B199" s="96"/>
      <c r="C199" s="96"/>
      <c r="D199" s="137"/>
      <c r="E199" s="137"/>
      <c r="F199" s="146" t="s">
        <v>446</v>
      </c>
      <c r="G199" s="143" t="s">
        <v>551</v>
      </c>
      <c r="BB199" s="165"/>
      <c r="BC199" s="165"/>
      <c r="BD199" s="165"/>
      <c r="BE199" s="165"/>
      <c r="BF199" s="165"/>
    </row>
    <row r="200" spans="1:58" s="145" customFormat="1" outlineLevel="1" x14ac:dyDescent="0.2">
      <c r="A200" s="96"/>
      <c r="B200" s="96"/>
      <c r="C200" s="96"/>
      <c r="D200" s="137"/>
      <c r="E200" s="137"/>
      <c r="F200" s="146" t="s">
        <v>447</v>
      </c>
      <c r="G200" s="143" t="s">
        <v>552</v>
      </c>
      <c r="H200" s="145">
        <v>8437.5</v>
      </c>
      <c r="I200" s="145">
        <v>7875</v>
      </c>
      <c r="J200" s="145">
        <v>7462.5</v>
      </c>
      <c r="K200" s="145">
        <v>6937.5</v>
      </c>
      <c r="L200" s="145">
        <v>6000</v>
      </c>
      <c r="M200" s="145">
        <v>5625</v>
      </c>
      <c r="N200" s="145">
        <v>5325</v>
      </c>
      <c r="O200" s="145">
        <v>5175</v>
      </c>
      <c r="P200" s="145">
        <v>4275</v>
      </c>
      <c r="Q200" s="145">
        <v>3825</v>
      </c>
      <c r="R200" s="145">
        <v>4012.5</v>
      </c>
      <c r="S200" s="145">
        <v>4162.5</v>
      </c>
      <c r="T200" s="145">
        <v>4575</v>
      </c>
      <c r="U200" s="145">
        <v>4537.5</v>
      </c>
      <c r="V200" s="145">
        <v>4312.5</v>
      </c>
      <c r="W200" s="145">
        <v>4537.5</v>
      </c>
      <c r="X200" s="145">
        <v>4987.5</v>
      </c>
      <c r="Y200" s="145">
        <v>5175</v>
      </c>
      <c r="Z200" s="145">
        <v>5137.5</v>
      </c>
      <c r="AA200" s="145">
        <v>4987.5</v>
      </c>
      <c r="AB200" s="145">
        <v>4725</v>
      </c>
      <c r="AC200" s="145">
        <v>4537.5</v>
      </c>
      <c r="AD200" s="145">
        <v>4462.5</v>
      </c>
      <c r="AE200" s="145">
        <v>4282.5</v>
      </c>
      <c r="AF200" s="145">
        <v>3997.5</v>
      </c>
      <c r="AG200" s="145">
        <v>3870</v>
      </c>
      <c r="AH200" s="145">
        <v>3593</v>
      </c>
      <c r="AI200" s="145">
        <v>3390</v>
      </c>
      <c r="AJ200" s="145">
        <v>3390</v>
      </c>
      <c r="AK200" s="165">
        <v>3292.8423501758489</v>
      </c>
      <c r="AL200" s="165">
        <v>3198.4692457556362</v>
      </c>
      <c r="AM200" s="165">
        <v>3106.8008814628802</v>
      </c>
      <c r="AN200" s="165">
        <v>3017.759739246203</v>
      </c>
      <c r="AO200" s="165">
        <v>2931.2705227272932</v>
      </c>
      <c r="AP200" s="165">
        <v>2847.2600935275896</v>
      </c>
      <c r="AQ200" s="165">
        <v>2765.6574094198509</v>
      </c>
      <c r="AR200" s="165">
        <v>2686.3934642523041</v>
      </c>
      <c r="AS200" s="165">
        <v>2609.4012295945713</v>
      </c>
      <c r="AT200" s="165">
        <v>2534.6155980560288</v>
      </c>
      <c r="AU200" s="165">
        <v>2461.9733282286661</v>
      </c>
      <c r="AV200" s="165">
        <v>2391.412991207887</v>
      </c>
      <c r="AW200" s="165">
        <v>2322.8749186460282</v>
      </c>
      <c r="AX200" s="165">
        <v>2256.3011522946667</v>
      </c>
      <c r="AY200" s="165">
        <v>2191.6353949930517</v>
      </c>
      <c r="AZ200" s="165">
        <v>2128.8229630612082</v>
      </c>
      <c r="BA200" s="165"/>
      <c r="BB200" s="165"/>
      <c r="BC200" s="165"/>
      <c r="BD200" s="165"/>
      <c r="BE200" s="165"/>
      <c r="BF200" s="165"/>
    </row>
    <row r="201" spans="1:58" s="43" customFormat="1" x14ac:dyDescent="0.2">
      <c r="A201" s="37" t="s">
        <v>442</v>
      </c>
      <c r="B201" s="37" t="s">
        <v>20</v>
      </c>
      <c r="C201" s="37"/>
      <c r="D201" s="38"/>
      <c r="E201" s="38" t="s">
        <v>21</v>
      </c>
      <c r="F201" s="15" t="s">
        <v>22</v>
      </c>
      <c r="G201" s="12" t="s">
        <v>1165</v>
      </c>
      <c r="H201" s="27" t="str">
        <f>EIUSum(H197:H200,H$1016:H$1019)</f>
        <v>–</v>
      </c>
      <c r="I201" s="27" t="str">
        <f t="shared" ref="I201:AS201" si="145">EIUSum(I197:I200,I$1016:I$1019)</f>
        <v>–</v>
      </c>
      <c r="J201" s="27" t="str">
        <f t="shared" si="145"/>
        <v>–</v>
      </c>
      <c r="K201" s="27" t="str">
        <f t="shared" si="145"/>
        <v>–</v>
      </c>
      <c r="L201" s="27" t="str">
        <f t="shared" si="145"/>
        <v>–</v>
      </c>
      <c r="M201" s="27" t="str">
        <f t="shared" si="145"/>
        <v>–</v>
      </c>
      <c r="N201" s="27" t="str">
        <f t="shared" si="145"/>
        <v>–</v>
      </c>
      <c r="O201" s="27" t="str">
        <f t="shared" si="145"/>
        <v>–</v>
      </c>
      <c r="P201" s="27" t="str">
        <f t="shared" si="145"/>
        <v>–</v>
      </c>
      <c r="Q201" s="27" t="str">
        <f t="shared" si="145"/>
        <v>–</v>
      </c>
      <c r="R201" s="27" t="str">
        <f t="shared" si="145"/>
        <v>–</v>
      </c>
      <c r="S201" s="27" t="str">
        <f t="shared" si="145"/>
        <v>–</v>
      </c>
      <c r="T201" s="27" t="str">
        <f t="shared" si="145"/>
        <v>–</v>
      </c>
      <c r="U201" s="27" t="str">
        <f t="shared" si="145"/>
        <v>–</v>
      </c>
      <c r="V201" s="27" t="str">
        <f t="shared" si="145"/>
        <v>–</v>
      </c>
      <c r="W201" s="27" t="str">
        <f t="shared" si="145"/>
        <v>–</v>
      </c>
      <c r="X201" s="27" t="str">
        <f t="shared" si="145"/>
        <v>–</v>
      </c>
      <c r="Y201" s="27" t="str">
        <f t="shared" si="145"/>
        <v>–</v>
      </c>
      <c r="Z201" s="27" t="str">
        <f t="shared" si="145"/>
        <v>–</v>
      </c>
      <c r="AA201" s="27" t="str">
        <f t="shared" si="145"/>
        <v>–</v>
      </c>
      <c r="AB201" s="27" t="str">
        <f t="shared" si="145"/>
        <v>–</v>
      </c>
      <c r="AC201" s="27" t="str">
        <f t="shared" si="145"/>
        <v>–</v>
      </c>
      <c r="AD201" s="27" t="str">
        <f t="shared" si="145"/>
        <v>–</v>
      </c>
      <c r="AE201" s="27" t="str">
        <f t="shared" si="145"/>
        <v>–</v>
      </c>
      <c r="AF201" s="27" t="str">
        <f t="shared" si="145"/>
        <v>–</v>
      </c>
      <c r="AG201" s="27" t="str">
        <f t="shared" si="145"/>
        <v>–</v>
      </c>
      <c r="AH201" s="27" t="str">
        <f t="shared" si="145"/>
        <v>–</v>
      </c>
      <c r="AI201" s="27" t="str">
        <f t="shared" si="145"/>
        <v>–</v>
      </c>
      <c r="AJ201" s="27" t="str">
        <f t="shared" si="145"/>
        <v>–</v>
      </c>
      <c r="AK201" s="27" t="str">
        <f t="shared" si="145"/>
        <v>–</v>
      </c>
      <c r="AL201" s="27" t="str">
        <f t="shared" si="145"/>
        <v>–</v>
      </c>
      <c r="AM201" s="27" t="str">
        <f t="shared" si="145"/>
        <v>–</v>
      </c>
      <c r="AN201" s="27" t="str">
        <f t="shared" si="145"/>
        <v>–</v>
      </c>
      <c r="AO201" s="27" t="str">
        <f t="shared" si="145"/>
        <v>–</v>
      </c>
      <c r="AP201" s="27" t="str">
        <f t="shared" si="145"/>
        <v>–</v>
      </c>
      <c r="AQ201" s="27" t="str">
        <f t="shared" si="145"/>
        <v>–</v>
      </c>
      <c r="AR201" s="27" t="str">
        <f t="shared" si="145"/>
        <v>–</v>
      </c>
      <c r="AS201" s="27" t="str">
        <f t="shared" si="145"/>
        <v>–</v>
      </c>
      <c r="AT201" s="27" t="str">
        <f t="shared" ref="AT201:AY201" si="146">EIUSum(AT197:AT200,AT$1016:AT$1019)</f>
        <v>–</v>
      </c>
      <c r="AU201" s="27" t="str">
        <f t="shared" si="146"/>
        <v>–</v>
      </c>
      <c r="AV201" s="27" t="str">
        <f t="shared" si="146"/>
        <v>–</v>
      </c>
      <c r="AW201" s="28" t="str">
        <f t="shared" si="146"/>
        <v>–</v>
      </c>
      <c r="AX201" s="28" t="str">
        <f t="shared" si="146"/>
        <v>–</v>
      </c>
      <c r="AY201" s="28" t="str">
        <f t="shared" si="146"/>
        <v>–</v>
      </c>
      <c r="AZ201" s="28" t="str">
        <f t="shared" ref="AZ201:BA201" si="147">EIUSum(AZ197:AZ200,AZ$1016:AZ$1019)</f>
        <v>–</v>
      </c>
      <c r="BA201" s="28" t="str">
        <f t="shared" si="147"/>
        <v>–</v>
      </c>
    </row>
    <row r="202" spans="1:58" s="41" customFormat="1" x14ac:dyDescent="0.2">
      <c r="A202" s="37"/>
      <c r="B202" s="37"/>
      <c r="C202" s="37"/>
      <c r="D202" s="38"/>
      <c r="E202" s="38"/>
      <c r="F202" s="39" t="s">
        <v>23</v>
      </c>
      <c r="G202" s="14"/>
      <c r="H202" s="27"/>
      <c r="I202" s="27"/>
      <c r="J202" s="27"/>
      <c r="K202" s="27"/>
      <c r="L202" s="27"/>
      <c r="M202" s="27"/>
      <c r="N202" s="27"/>
      <c r="O202" s="27"/>
      <c r="P202" s="27"/>
      <c r="Q202" s="27"/>
      <c r="R202" s="27"/>
      <c r="S202" s="27"/>
      <c r="T202" s="27"/>
      <c r="U202" s="27"/>
      <c r="V202" s="27"/>
      <c r="W202" s="27"/>
      <c r="X202" s="27"/>
      <c r="Y202" s="27"/>
      <c r="Z202" s="27"/>
      <c r="AA202" s="27"/>
      <c r="AB202" s="27"/>
      <c r="AC202" s="27"/>
      <c r="AD202" s="27"/>
      <c r="AE202" s="27"/>
      <c r="AF202" s="27"/>
      <c r="AG202" s="27"/>
      <c r="AH202" s="27"/>
      <c r="AI202" s="28"/>
      <c r="AJ202" s="28"/>
      <c r="AK202" s="28"/>
      <c r="AL202" s="28"/>
      <c r="AM202" s="28"/>
      <c r="AN202" s="28"/>
      <c r="AO202" s="28"/>
      <c r="AP202" s="28"/>
      <c r="AQ202" s="28"/>
      <c r="AR202" s="28"/>
      <c r="AS202" s="28"/>
      <c r="AT202" s="28"/>
      <c r="AU202" s="28"/>
      <c r="AV202" s="28"/>
      <c r="AW202" s="28"/>
      <c r="AX202" s="28"/>
      <c r="AY202" s="28"/>
      <c r="AZ202" s="28"/>
      <c r="BA202" s="28"/>
    </row>
    <row r="203" spans="1:58" s="41" customFormat="1" x14ac:dyDescent="0.2">
      <c r="A203" s="37" t="s">
        <v>442</v>
      </c>
      <c r="B203" s="37" t="s">
        <v>24</v>
      </c>
      <c r="C203" s="37"/>
      <c r="D203" s="38" t="s">
        <v>1651</v>
      </c>
      <c r="E203" s="38" t="s">
        <v>1546</v>
      </c>
      <c r="F203" s="39" t="s">
        <v>25</v>
      </c>
      <c r="G203" s="12" t="s">
        <v>1166</v>
      </c>
      <c r="H203" s="27" t="s">
        <v>1536</v>
      </c>
      <c r="I203" s="27" t="s">
        <v>1536</v>
      </c>
      <c r="J203" s="27" t="s">
        <v>1536</v>
      </c>
      <c r="K203" s="27" t="s">
        <v>1536</v>
      </c>
      <c r="L203" s="27" t="s">
        <v>1536</v>
      </c>
      <c r="M203" s="27" t="s">
        <v>1536</v>
      </c>
      <c r="N203" s="27" t="s">
        <v>1536</v>
      </c>
      <c r="O203" s="27" t="s">
        <v>1536</v>
      </c>
      <c r="P203" s="27" t="s">
        <v>1536</v>
      </c>
      <c r="Q203" s="27" t="s">
        <v>1536</v>
      </c>
      <c r="R203" s="27" t="s">
        <v>1536</v>
      </c>
      <c r="S203" s="27" t="s">
        <v>1536</v>
      </c>
      <c r="T203" s="27" t="s">
        <v>1536</v>
      </c>
      <c r="U203" s="27" t="s">
        <v>1536</v>
      </c>
      <c r="V203" s="27" t="s">
        <v>1536</v>
      </c>
      <c r="W203" s="27" t="s">
        <v>1536</v>
      </c>
      <c r="X203" s="27" t="s">
        <v>1536</v>
      </c>
      <c r="Y203" s="27" t="s">
        <v>1536</v>
      </c>
      <c r="Z203" s="27" t="s">
        <v>1536</v>
      </c>
      <c r="AA203" s="27" t="s">
        <v>1536</v>
      </c>
      <c r="AB203" s="27" t="s">
        <v>1536</v>
      </c>
      <c r="AC203" s="27" t="s">
        <v>1536</v>
      </c>
      <c r="AD203" s="27" t="s">
        <v>1536</v>
      </c>
      <c r="AE203" s="27" t="s">
        <v>1536</v>
      </c>
      <c r="AF203" s="27" t="s">
        <v>1536</v>
      </c>
      <c r="AG203" s="27" t="s">
        <v>1536</v>
      </c>
      <c r="AH203" s="27" t="s">
        <v>1536</v>
      </c>
      <c r="AI203" s="27" t="s">
        <v>1536</v>
      </c>
      <c r="AJ203" s="27" t="s">
        <v>1536</v>
      </c>
      <c r="AK203" s="27" t="s">
        <v>1536</v>
      </c>
      <c r="AL203" s="27" t="s">
        <v>1536</v>
      </c>
      <c r="AM203" s="27" t="s">
        <v>1536</v>
      </c>
      <c r="AN203" s="27" t="s">
        <v>1536</v>
      </c>
      <c r="AO203" s="27" t="s">
        <v>1536</v>
      </c>
      <c r="AP203" s="27" t="s">
        <v>1536</v>
      </c>
      <c r="AQ203" s="27" t="s">
        <v>1536</v>
      </c>
      <c r="AR203" s="27" t="s">
        <v>1536</v>
      </c>
      <c r="AS203" s="27" t="s">
        <v>1536</v>
      </c>
      <c r="AT203" s="27" t="s">
        <v>1536</v>
      </c>
      <c r="AU203" s="27" t="s">
        <v>1536</v>
      </c>
      <c r="AV203" s="27" t="s">
        <v>1536</v>
      </c>
      <c r="AW203" s="28" t="s">
        <v>1536</v>
      </c>
      <c r="AX203" s="28" t="s">
        <v>1536</v>
      </c>
      <c r="AY203" s="28" t="s">
        <v>1536</v>
      </c>
      <c r="AZ203" s="28" t="s">
        <v>1536</v>
      </c>
      <c r="BA203" s="28" t="s">
        <v>1536</v>
      </c>
    </row>
    <row r="204" spans="1:58" s="41" customFormat="1" x14ac:dyDescent="0.2">
      <c r="A204" s="37" t="s">
        <v>442</v>
      </c>
      <c r="B204" s="37" t="s">
        <v>26</v>
      </c>
      <c r="C204" s="37"/>
      <c r="D204" s="38" t="s">
        <v>1651</v>
      </c>
      <c r="E204" s="38" t="s">
        <v>1546</v>
      </c>
      <c r="F204" s="39" t="s">
        <v>27</v>
      </c>
      <c r="G204" s="12" t="s">
        <v>1167</v>
      </c>
      <c r="H204" s="27" t="s">
        <v>1536</v>
      </c>
      <c r="I204" s="27" t="s">
        <v>1536</v>
      </c>
      <c r="J204" s="27" t="s">
        <v>1536</v>
      </c>
      <c r="K204" s="27" t="s">
        <v>1536</v>
      </c>
      <c r="L204" s="27" t="s">
        <v>1536</v>
      </c>
      <c r="M204" s="27" t="s">
        <v>1536</v>
      </c>
      <c r="N204" s="27" t="s">
        <v>1536</v>
      </c>
      <c r="O204" s="27" t="s">
        <v>1536</v>
      </c>
      <c r="P204" s="27" t="s">
        <v>1536</v>
      </c>
      <c r="Q204" s="27" t="s">
        <v>1536</v>
      </c>
      <c r="R204" s="27" t="s">
        <v>1536</v>
      </c>
      <c r="S204" s="27" t="s">
        <v>1536</v>
      </c>
      <c r="T204" s="27" t="s">
        <v>1536</v>
      </c>
      <c r="U204" s="27" t="s">
        <v>1536</v>
      </c>
      <c r="V204" s="27" t="s">
        <v>1536</v>
      </c>
      <c r="W204" s="27" t="s">
        <v>1536</v>
      </c>
      <c r="X204" s="27" t="s">
        <v>1536</v>
      </c>
      <c r="Y204" s="27" t="s">
        <v>1536</v>
      </c>
      <c r="Z204" s="27" t="s">
        <v>1536</v>
      </c>
      <c r="AA204" s="27" t="s">
        <v>1536</v>
      </c>
      <c r="AB204" s="27" t="s">
        <v>1536</v>
      </c>
      <c r="AC204" s="27" t="s">
        <v>1536</v>
      </c>
      <c r="AD204" s="27" t="s">
        <v>1536</v>
      </c>
      <c r="AE204" s="27" t="s">
        <v>1536</v>
      </c>
      <c r="AF204" s="27" t="s">
        <v>1536</v>
      </c>
      <c r="AG204" s="27" t="s">
        <v>1536</v>
      </c>
      <c r="AH204" s="27" t="s">
        <v>1536</v>
      </c>
      <c r="AI204" s="27" t="s">
        <v>1536</v>
      </c>
      <c r="AJ204" s="27" t="s">
        <v>1536</v>
      </c>
      <c r="AK204" s="27" t="s">
        <v>1536</v>
      </c>
      <c r="AL204" s="27" t="s">
        <v>1536</v>
      </c>
      <c r="AM204" s="27" t="s">
        <v>1536</v>
      </c>
      <c r="AN204" s="27" t="s">
        <v>1536</v>
      </c>
      <c r="AO204" s="27" t="s">
        <v>1536</v>
      </c>
      <c r="AP204" s="27" t="s">
        <v>1536</v>
      </c>
      <c r="AQ204" s="27" t="s">
        <v>1536</v>
      </c>
      <c r="AR204" s="27" t="s">
        <v>1536</v>
      </c>
      <c r="AS204" s="27" t="s">
        <v>1536</v>
      </c>
      <c r="AT204" s="27" t="s">
        <v>1536</v>
      </c>
      <c r="AU204" s="27" t="s">
        <v>1536</v>
      </c>
      <c r="AV204" s="27" t="s">
        <v>1536</v>
      </c>
      <c r="AW204" s="28" t="s">
        <v>1536</v>
      </c>
      <c r="AX204" s="28" t="s">
        <v>1536</v>
      </c>
      <c r="AY204" s="28" t="s">
        <v>1536</v>
      </c>
      <c r="AZ204" s="28" t="s">
        <v>1536</v>
      </c>
      <c r="BA204" s="28" t="s">
        <v>1536</v>
      </c>
    </row>
    <row r="205" spans="1:58" s="41" customFormat="1" x14ac:dyDescent="0.2">
      <c r="A205" s="37" t="s">
        <v>442</v>
      </c>
      <c r="B205" s="37" t="s">
        <v>291</v>
      </c>
      <c r="C205" s="37"/>
      <c r="D205" s="38" t="s">
        <v>1651</v>
      </c>
      <c r="E205" s="38" t="s">
        <v>1546</v>
      </c>
      <c r="F205" s="39" t="s">
        <v>292</v>
      </c>
      <c r="G205" s="12" t="s">
        <v>1168</v>
      </c>
      <c r="H205" s="27" t="s">
        <v>1536</v>
      </c>
      <c r="I205" s="27" t="s">
        <v>1536</v>
      </c>
      <c r="J205" s="27" t="s">
        <v>1536</v>
      </c>
      <c r="K205" s="27" t="s">
        <v>1536</v>
      </c>
      <c r="L205" s="27" t="s">
        <v>1536</v>
      </c>
      <c r="M205" s="27" t="s">
        <v>1536</v>
      </c>
      <c r="N205" s="27" t="s">
        <v>1536</v>
      </c>
      <c r="O205" s="27" t="s">
        <v>1536</v>
      </c>
      <c r="P205" s="27" t="s">
        <v>1536</v>
      </c>
      <c r="Q205" s="27" t="s">
        <v>1536</v>
      </c>
      <c r="R205" s="27" t="s">
        <v>1536</v>
      </c>
      <c r="S205" s="27" t="s">
        <v>1536</v>
      </c>
      <c r="T205" s="27" t="s">
        <v>1536</v>
      </c>
      <c r="U205" s="27" t="s">
        <v>1536</v>
      </c>
      <c r="V205" s="27" t="s">
        <v>1536</v>
      </c>
      <c r="W205" s="27" t="s">
        <v>1536</v>
      </c>
      <c r="X205" s="27" t="s">
        <v>1536</v>
      </c>
      <c r="Y205" s="27" t="s">
        <v>1536</v>
      </c>
      <c r="Z205" s="27" t="s">
        <v>1536</v>
      </c>
      <c r="AA205" s="27" t="s">
        <v>1536</v>
      </c>
      <c r="AB205" s="27" t="s">
        <v>1536</v>
      </c>
      <c r="AC205" s="27" t="s">
        <v>1536</v>
      </c>
      <c r="AD205" s="27" t="s">
        <v>1536</v>
      </c>
      <c r="AE205" s="27" t="s">
        <v>1536</v>
      </c>
      <c r="AF205" s="27" t="s">
        <v>1536</v>
      </c>
      <c r="AG205" s="27" t="s">
        <v>1536</v>
      </c>
      <c r="AH205" s="27" t="s">
        <v>1536</v>
      </c>
      <c r="AI205" s="27" t="s">
        <v>1536</v>
      </c>
      <c r="AJ205" s="27" t="s">
        <v>1536</v>
      </c>
      <c r="AK205" s="27" t="s">
        <v>1536</v>
      </c>
      <c r="AL205" s="27" t="s">
        <v>1536</v>
      </c>
      <c r="AM205" s="27" t="s">
        <v>1536</v>
      </c>
      <c r="AN205" s="27" t="s">
        <v>1536</v>
      </c>
      <c r="AO205" s="27" t="s">
        <v>1536</v>
      </c>
      <c r="AP205" s="27" t="s">
        <v>1536</v>
      </c>
      <c r="AQ205" s="27" t="s">
        <v>1536</v>
      </c>
      <c r="AR205" s="27" t="s">
        <v>1536</v>
      </c>
      <c r="AS205" s="27" t="s">
        <v>1536</v>
      </c>
      <c r="AT205" s="27" t="s">
        <v>1536</v>
      </c>
      <c r="AU205" s="27" t="s">
        <v>1536</v>
      </c>
      <c r="AV205" s="27" t="s">
        <v>1536</v>
      </c>
      <c r="AW205" s="28" t="s">
        <v>1536</v>
      </c>
      <c r="AX205" s="28" t="s">
        <v>1536</v>
      </c>
      <c r="AY205" s="28" t="s">
        <v>1536</v>
      </c>
      <c r="AZ205" s="28" t="s">
        <v>1536</v>
      </c>
      <c r="BA205" s="28" t="s">
        <v>1536</v>
      </c>
    </row>
    <row r="206" spans="1:58" s="41" customFormat="1" x14ac:dyDescent="0.2">
      <c r="A206" s="37" t="s">
        <v>442</v>
      </c>
      <c r="B206" s="37" t="s">
        <v>293</v>
      </c>
      <c r="C206" s="37"/>
      <c r="D206" s="38" t="s">
        <v>1651</v>
      </c>
      <c r="E206" s="38" t="s">
        <v>1546</v>
      </c>
      <c r="F206" s="39" t="s">
        <v>294</v>
      </c>
      <c r="G206" s="12" t="s">
        <v>1169</v>
      </c>
      <c r="H206" s="27" t="s">
        <v>1536</v>
      </c>
      <c r="I206" s="27" t="s">
        <v>1536</v>
      </c>
      <c r="J206" s="27" t="s">
        <v>1536</v>
      </c>
      <c r="K206" s="27" t="s">
        <v>1536</v>
      </c>
      <c r="L206" s="27" t="s">
        <v>1536</v>
      </c>
      <c r="M206" s="27" t="s">
        <v>1536</v>
      </c>
      <c r="N206" s="27" t="s">
        <v>1536</v>
      </c>
      <c r="O206" s="27" t="s">
        <v>1536</v>
      </c>
      <c r="P206" s="27" t="s">
        <v>1536</v>
      </c>
      <c r="Q206" s="27" t="s">
        <v>1536</v>
      </c>
      <c r="R206" s="27" t="s">
        <v>1536</v>
      </c>
      <c r="S206" s="27" t="s">
        <v>1536</v>
      </c>
      <c r="T206" s="27" t="s">
        <v>1536</v>
      </c>
      <c r="U206" s="27" t="s">
        <v>1536</v>
      </c>
      <c r="V206" s="27" t="s">
        <v>1536</v>
      </c>
      <c r="W206" s="27" t="s">
        <v>1536</v>
      </c>
      <c r="X206" s="27" t="s">
        <v>1536</v>
      </c>
      <c r="Y206" s="27" t="s">
        <v>1536</v>
      </c>
      <c r="Z206" s="27" t="s">
        <v>1536</v>
      </c>
      <c r="AA206" s="27" t="s">
        <v>1536</v>
      </c>
      <c r="AB206" s="27" t="s">
        <v>1536</v>
      </c>
      <c r="AC206" s="27" t="s">
        <v>1536</v>
      </c>
      <c r="AD206" s="27" t="s">
        <v>1536</v>
      </c>
      <c r="AE206" s="27" t="s">
        <v>1536</v>
      </c>
      <c r="AF206" s="27" t="s">
        <v>1536</v>
      </c>
      <c r="AG206" s="27" t="s">
        <v>1536</v>
      </c>
      <c r="AH206" s="27" t="s">
        <v>1536</v>
      </c>
      <c r="AI206" s="27" t="s">
        <v>1536</v>
      </c>
      <c r="AJ206" s="27" t="s">
        <v>1536</v>
      </c>
      <c r="AK206" s="27" t="s">
        <v>1536</v>
      </c>
      <c r="AL206" s="27" t="s">
        <v>1536</v>
      </c>
      <c r="AM206" s="27" t="s">
        <v>1536</v>
      </c>
      <c r="AN206" s="27" t="s">
        <v>1536</v>
      </c>
      <c r="AO206" s="27" t="s">
        <v>1536</v>
      </c>
      <c r="AP206" s="27" t="s">
        <v>1536</v>
      </c>
      <c r="AQ206" s="27" t="s">
        <v>1536</v>
      </c>
      <c r="AR206" s="27" t="s">
        <v>1536</v>
      </c>
      <c r="AS206" s="27" t="s">
        <v>1536</v>
      </c>
      <c r="AT206" s="27" t="s">
        <v>1536</v>
      </c>
      <c r="AU206" s="27" t="s">
        <v>1536</v>
      </c>
      <c r="AV206" s="27" t="s">
        <v>1536</v>
      </c>
      <c r="AW206" s="28" t="s">
        <v>1536</v>
      </c>
      <c r="AX206" s="28" t="s">
        <v>1536</v>
      </c>
      <c r="AY206" s="28" t="s">
        <v>1536</v>
      </c>
      <c r="AZ206" s="28" t="s">
        <v>1536</v>
      </c>
      <c r="BA206" s="28" t="s">
        <v>1536</v>
      </c>
    </row>
    <row r="207" spans="1:58" s="41" customFormat="1" x14ac:dyDescent="0.2">
      <c r="A207" s="37" t="s">
        <v>442</v>
      </c>
      <c r="B207" s="37" t="s">
        <v>295</v>
      </c>
      <c r="C207" s="37"/>
      <c r="D207" s="38" t="s">
        <v>1651</v>
      </c>
      <c r="E207" s="38" t="s">
        <v>1546</v>
      </c>
      <c r="F207" s="39" t="s">
        <v>296</v>
      </c>
      <c r="G207" s="12" t="s">
        <v>1170</v>
      </c>
      <c r="H207" s="27" t="s">
        <v>1536</v>
      </c>
      <c r="I207" s="27" t="s">
        <v>1536</v>
      </c>
      <c r="J207" s="27" t="s">
        <v>1536</v>
      </c>
      <c r="K207" s="27" t="s">
        <v>1536</v>
      </c>
      <c r="L207" s="27" t="s">
        <v>1536</v>
      </c>
      <c r="M207" s="27" t="s">
        <v>1536</v>
      </c>
      <c r="N207" s="27" t="s">
        <v>1536</v>
      </c>
      <c r="O207" s="27" t="s">
        <v>1536</v>
      </c>
      <c r="P207" s="27" t="s">
        <v>1536</v>
      </c>
      <c r="Q207" s="27" t="s">
        <v>1536</v>
      </c>
      <c r="R207" s="27" t="s">
        <v>1536</v>
      </c>
      <c r="S207" s="27" t="s">
        <v>1536</v>
      </c>
      <c r="T207" s="27" t="s">
        <v>1536</v>
      </c>
      <c r="U207" s="27" t="s">
        <v>1536</v>
      </c>
      <c r="V207" s="27" t="s">
        <v>1536</v>
      </c>
      <c r="W207" s="27" t="s">
        <v>1536</v>
      </c>
      <c r="X207" s="27" t="s">
        <v>1536</v>
      </c>
      <c r="Y207" s="27" t="s">
        <v>1536</v>
      </c>
      <c r="Z207" s="27" t="s">
        <v>1536</v>
      </c>
      <c r="AA207" s="27" t="s">
        <v>1536</v>
      </c>
      <c r="AB207" s="27" t="s">
        <v>1536</v>
      </c>
      <c r="AC207" s="27" t="s">
        <v>1536</v>
      </c>
      <c r="AD207" s="27" t="s">
        <v>1536</v>
      </c>
      <c r="AE207" s="27" t="s">
        <v>1536</v>
      </c>
      <c r="AF207" s="27" t="s">
        <v>1536</v>
      </c>
      <c r="AG207" s="27" t="s">
        <v>1536</v>
      </c>
      <c r="AH207" s="27" t="s">
        <v>1536</v>
      </c>
      <c r="AI207" s="27" t="s">
        <v>1536</v>
      </c>
      <c r="AJ207" s="27" t="s">
        <v>1536</v>
      </c>
      <c r="AK207" s="27" t="s">
        <v>1536</v>
      </c>
      <c r="AL207" s="27" t="s">
        <v>1536</v>
      </c>
      <c r="AM207" s="27" t="s">
        <v>1536</v>
      </c>
      <c r="AN207" s="27" t="s">
        <v>1536</v>
      </c>
      <c r="AO207" s="27" t="s">
        <v>1536</v>
      </c>
      <c r="AP207" s="27" t="s">
        <v>1536</v>
      </c>
      <c r="AQ207" s="27" t="s">
        <v>1536</v>
      </c>
      <c r="AR207" s="27" t="s">
        <v>1536</v>
      </c>
      <c r="AS207" s="27" t="s">
        <v>1536</v>
      </c>
      <c r="AT207" s="27" t="s">
        <v>1536</v>
      </c>
      <c r="AU207" s="27" t="s">
        <v>1536</v>
      </c>
      <c r="AV207" s="27" t="s">
        <v>1536</v>
      </c>
      <c r="AW207" s="28" t="s">
        <v>1536</v>
      </c>
      <c r="AX207" s="28" t="s">
        <v>1536</v>
      </c>
      <c r="AY207" s="28" t="s">
        <v>1536</v>
      </c>
      <c r="AZ207" s="28" t="s">
        <v>1536</v>
      </c>
      <c r="BA207" s="28" t="s">
        <v>1536</v>
      </c>
    </row>
    <row r="208" spans="1:58" s="41" customFormat="1" x14ac:dyDescent="0.2">
      <c r="A208" s="37" t="s">
        <v>442</v>
      </c>
      <c r="B208" s="37" t="s">
        <v>28</v>
      </c>
      <c r="C208" s="37"/>
      <c r="D208" s="38" t="s">
        <v>1651</v>
      </c>
      <c r="E208" s="38" t="s">
        <v>1546</v>
      </c>
      <c r="F208" s="39" t="s">
        <v>29</v>
      </c>
      <c r="G208" s="12" t="s">
        <v>1171</v>
      </c>
      <c r="H208" s="27" t="s">
        <v>1536</v>
      </c>
      <c r="I208" s="27" t="s">
        <v>1536</v>
      </c>
      <c r="J208" s="27" t="s">
        <v>1536</v>
      </c>
      <c r="K208" s="27" t="s">
        <v>1536</v>
      </c>
      <c r="L208" s="27" t="s">
        <v>1536</v>
      </c>
      <c r="M208" s="27" t="s">
        <v>1536</v>
      </c>
      <c r="N208" s="27" t="s">
        <v>1536</v>
      </c>
      <c r="O208" s="27" t="s">
        <v>1536</v>
      </c>
      <c r="P208" s="27" t="s">
        <v>1536</v>
      </c>
      <c r="Q208" s="27" t="s">
        <v>1536</v>
      </c>
      <c r="R208" s="27" t="s">
        <v>1536</v>
      </c>
      <c r="S208" s="27" t="s">
        <v>1536</v>
      </c>
      <c r="T208" s="27" t="s">
        <v>1536</v>
      </c>
      <c r="U208" s="27" t="s">
        <v>1536</v>
      </c>
      <c r="V208" s="27" t="s">
        <v>1536</v>
      </c>
      <c r="W208" s="27" t="s">
        <v>1536</v>
      </c>
      <c r="X208" s="27" t="s">
        <v>1536</v>
      </c>
      <c r="Y208" s="27" t="s">
        <v>1536</v>
      </c>
      <c r="Z208" s="27" t="s">
        <v>1536</v>
      </c>
      <c r="AA208" s="27" t="s">
        <v>1536</v>
      </c>
      <c r="AB208" s="27" t="s">
        <v>1536</v>
      </c>
      <c r="AC208" s="27" t="s">
        <v>1536</v>
      </c>
      <c r="AD208" s="27" t="s">
        <v>1536</v>
      </c>
      <c r="AE208" s="27" t="s">
        <v>1536</v>
      </c>
      <c r="AF208" s="27" t="s">
        <v>1536</v>
      </c>
      <c r="AG208" s="27" t="s">
        <v>1536</v>
      </c>
      <c r="AH208" s="27" t="s">
        <v>1536</v>
      </c>
      <c r="AI208" s="27" t="s">
        <v>1536</v>
      </c>
      <c r="AJ208" s="27" t="s">
        <v>1536</v>
      </c>
      <c r="AK208" s="27" t="s">
        <v>1536</v>
      </c>
      <c r="AL208" s="27" t="s">
        <v>1536</v>
      </c>
      <c r="AM208" s="27" t="s">
        <v>1536</v>
      </c>
      <c r="AN208" s="27" t="s">
        <v>1536</v>
      </c>
      <c r="AO208" s="27" t="s">
        <v>1536</v>
      </c>
      <c r="AP208" s="27" t="s">
        <v>1536</v>
      </c>
      <c r="AQ208" s="27" t="s">
        <v>1536</v>
      </c>
      <c r="AR208" s="27" t="s">
        <v>1536</v>
      </c>
      <c r="AS208" s="27" t="s">
        <v>1536</v>
      </c>
      <c r="AT208" s="27" t="s">
        <v>1536</v>
      </c>
      <c r="AU208" s="27" t="s">
        <v>1536</v>
      </c>
      <c r="AV208" s="27" t="s">
        <v>1536</v>
      </c>
      <c r="AW208" s="28" t="s">
        <v>1536</v>
      </c>
      <c r="AX208" s="28" t="s">
        <v>1536</v>
      </c>
      <c r="AY208" s="28" t="s">
        <v>1536</v>
      </c>
      <c r="AZ208" s="28" t="s">
        <v>1536</v>
      </c>
      <c r="BA208" s="28" t="s">
        <v>1536</v>
      </c>
    </row>
    <row r="209" spans="1:58" s="142" customFormat="1" outlineLevel="1" x14ac:dyDescent="0.2">
      <c r="A209" s="96"/>
      <c r="B209" s="96"/>
      <c r="C209" s="96"/>
      <c r="D209" s="137"/>
      <c r="E209" s="137"/>
      <c r="F209" s="143" t="s">
        <v>444</v>
      </c>
      <c r="G209" s="143" t="s">
        <v>553</v>
      </c>
      <c r="H209" s="164">
        <v>47.675105340506427</v>
      </c>
      <c r="I209" s="164">
        <v>47.675105340506427</v>
      </c>
      <c r="J209" s="164">
        <v>47.675105340506427</v>
      </c>
      <c r="K209" s="164">
        <v>47.675105340506427</v>
      </c>
      <c r="L209" s="164">
        <v>47.675105340506427</v>
      </c>
      <c r="M209" s="164">
        <v>47.675105340506427</v>
      </c>
      <c r="N209" s="164">
        <v>47.675105340506427</v>
      </c>
      <c r="O209" s="164">
        <v>47.675105340506427</v>
      </c>
      <c r="P209" s="164">
        <v>47.675105340506427</v>
      </c>
      <c r="Q209" s="164">
        <v>47.675105340506427</v>
      </c>
      <c r="R209" s="164">
        <v>47.675105340506427</v>
      </c>
      <c r="S209" s="164">
        <v>47.675105340506427</v>
      </c>
      <c r="T209" s="164">
        <v>47.675105340506427</v>
      </c>
      <c r="U209" s="164">
        <v>47.675105340506427</v>
      </c>
      <c r="V209" s="164">
        <v>47.675105340506427</v>
      </c>
      <c r="W209" s="142">
        <v>47.675105340506427</v>
      </c>
      <c r="X209" s="142">
        <v>46.935256835740404</v>
      </c>
      <c r="Y209" s="142">
        <v>45.371874815386718</v>
      </c>
      <c r="Z209" s="142">
        <v>45.315575277526563</v>
      </c>
      <c r="AA209" s="142">
        <v>46.601284477253962</v>
      </c>
      <c r="AB209" s="142">
        <v>50.858682891395347</v>
      </c>
      <c r="AC209" s="142">
        <v>44.336133511154507</v>
      </c>
      <c r="AD209" s="142">
        <v>43.92710739259492</v>
      </c>
      <c r="AE209" s="142">
        <v>44.533599534418997</v>
      </c>
      <c r="AF209" s="142">
        <v>43.60185559247563</v>
      </c>
      <c r="AG209" s="142">
        <v>43.569944167919928</v>
      </c>
      <c r="AH209" s="142">
        <v>43.573429601556377</v>
      </c>
      <c r="AI209" s="142">
        <v>43.603110520822845</v>
      </c>
      <c r="AJ209" s="142">
        <v>44.147277538735977</v>
      </c>
      <c r="AK209" s="142">
        <v>45.090455350178395</v>
      </c>
      <c r="AL209" s="142">
        <v>43.862430264216258</v>
      </c>
      <c r="AM209" s="142">
        <v>44.425419227169641</v>
      </c>
      <c r="AN209" s="142">
        <v>44.910397240840915</v>
      </c>
      <c r="AO209" s="142">
        <v>44.913179388068635</v>
      </c>
      <c r="AP209" s="142">
        <v>44.817938827664399</v>
      </c>
      <c r="AQ209" s="142">
        <v>45.147641640344318</v>
      </c>
      <c r="AR209" s="142">
        <v>45.598809811068698</v>
      </c>
      <c r="AS209" s="142">
        <v>45.403740816637864</v>
      </c>
      <c r="AT209" s="142">
        <v>46.076155361420831</v>
      </c>
      <c r="AU209" s="142">
        <v>46.290941741980653</v>
      </c>
      <c r="AV209" s="142">
        <v>46.51344672259944</v>
      </c>
      <c r="AW209" s="142">
        <v>46.028255403907913</v>
      </c>
      <c r="AX209" s="142">
        <v>45.230901680982313</v>
      </c>
      <c r="AY209" s="142">
        <v>45.061018917626768</v>
      </c>
      <c r="AZ209" s="142">
        <v>45.061256001722114</v>
      </c>
      <c r="BA209" s="142">
        <v>45.090481018675746</v>
      </c>
      <c r="BB209" s="164"/>
      <c r="BC209" s="164"/>
      <c r="BD209" s="164"/>
      <c r="BE209" s="164"/>
      <c r="BF209" s="164"/>
    </row>
    <row r="210" spans="1:58" s="142" customFormat="1" outlineLevel="1" x14ac:dyDescent="0.2">
      <c r="A210" s="96"/>
      <c r="B210" s="96"/>
      <c r="C210" s="96"/>
      <c r="D210" s="137"/>
      <c r="E210" s="137"/>
      <c r="F210" s="143" t="s">
        <v>445</v>
      </c>
      <c r="G210" s="143" t="s">
        <v>554</v>
      </c>
      <c r="H210" s="164">
        <v>50.582474176239202</v>
      </c>
      <c r="I210" s="142">
        <v>50.582474176239202</v>
      </c>
      <c r="J210" s="142">
        <v>48.37684802245802</v>
      </c>
      <c r="K210" s="142">
        <v>46.749247874427724</v>
      </c>
      <c r="L210" s="142">
        <v>46.692320197914825</v>
      </c>
      <c r="M210" s="142">
        <v>47.597983096629875</v>
      </c>
      <c r="N210" s="142">
        <v>46.9780849695345</v>
      </c>
      <c r="O210" s="142">
        <v>46.66976217175965</v>
      </c>
      <c r="P210" s="142">
        <v>44.869952954109706</v>
      </c>
      <c r="Q210" s="142">
        <v>44.523470325860622</v>
      </c>
      <c r="R210" s="142">
        <v>45.223220425961394</v>
      </c>
      <c r="S210" s="142">
        <v>45.524288594992285</v>
      </c>
      <c r="T210" s="142">
        <v>45.9957443231837</v>
      </c>
      <c r="U210" s="142">
        <v>48.308300997527851</v>
      </c>
      <c r="V210" s="142">
        <v>49.055782017568781</v>
      </c>
      <c r="W210" s="142">
        <v>49.942835669163991</v>
      </c>
      <c r="X210" s="142">
        <v>51.492616922350933</v>
      </c>
      <c r="Y210" s="142">
        <v>50.467187431111128</v>
      </c>
      <c r="Z210" s="142">
        <v>50.212846989326586</v>
      </c>
      <c r="AA210" s="142">
        <v>51.071086174108473</v>
      </c>
      <c r="AB210" s="142">
        <v>50.304913494061253</v>
      </c>
      <c r="AC210" s="142">
        <v>50.302863364576808</v>
      </c>
      <c r="AD210" s="142">
        <v>49.609353853901112</v>
      </c>
      <c r="AE210" s="142">
        <v>49.217962953430735</v>
      </c>
      <c r="AF210" s="142">
        <v>49.473051878968271</v>
      </c>
      <c r="AG210" s="142">
        <v>49.993905712586603</v>
      </c>
      <c r="AH210" s="142">
        <v>50.395950416172383</v>
      </c>
      <c r="AI210" s="142">
        <v>49.897893470484348</v>
      </c>
      <c r="AJ210" s="142">
        <v>50.069239311856172</v>
      </c>
      <c r="AK210" s="142">
        <v>49.966672260013169</v>
      </c>
      <c r="AL210" s="142">
        <v>50.037771132020396</v>
      </c>
      <c r="AM210" s="142">
        <v>51.159460723176878</v>
      </c>
      <c r="AN210" s="142">
        <v>52.119751123229243</v>
      </c>
      <c r="AO210" s="142">
        <v>53.118179667992791</v>
      </c>
      <c r="AP210" s="142">
        <v>53.274075713146139</v>
      </c>
      <c r="AQ210" s="142">
        <v>53.173558395621512</v>
      </c>
      <c r="AR210" s="142">
        <v>53.086564083544644</v>
      </c>
      <c r="AS210" s="142">
        <v>53.505322219259511</v>
      </c>
      <c r="AT210" s="142">
        <v>53.327412557542544</v>
      </c>
      <c r="AU210" s="142">
        <v>52.263056743204231</v>
      </c>
      <c r="AV210" s="142">
        <v>52.65725156033416</v>
      </c>
      <c r="AW210" s="142">
        <v>52.29740390187434</v>
      </c>
      <c r="AX210" s="142">
        <v>52.237624025386566</v>
      </c>
      <c r="AY210" s="142">
        <v>51.932792640787952</v>
      </c>
      <c r="AZ210" s="142">
        <v>51.753600951437498</v>
      </c>
      <c r="BA210" s="142">
        <v>51.611362454087917</v>
      </c>
      <c r="BB210" s="164"/>
      <c r="BC210" s="164"/>
      <c r="BD210" s="164"/>
      <c r="BE210" s="164"/>
      <c r="BF210" s="164"/>
    </row>
    <row r="211" spans="1:58" s="142" customFormat="1" outlineLevel="1" x14ac:dyDescent="0.2">
      <c r="A211" s="96"/>
      <c r="B211" s="96"/>
      <c r="C211" s="96"/>
      <c r="D211" s="137"/>
      <c r="E211" s="137"/>
      <c r="F211" s="143" t="s">
        <v>446</v>
      </c>
      <c r="G211" s="143" t="s">
        <v>555</v>
      </c>
      <c r="H211" s="164">
        <v>38.200000000000003</v>
      </c>
      <c r="I211" s="164">
        <v>38.200000000000003</v>
      </c>
      <c r="J211" s="164">
        <v>38.200000000000003</v>
      </c>
      <c r="K211" s="142">
        <v>38.200000000000003</v>
      </c>
      <c r="L211" s="142">
        <v>37.1</v>
      </c>
      <c r="M211" s="142">
        <v>36.900000000000006</v>
      </c>
      <c r="N211" s="142">
        <v>37.9</v>
      </c>
      <c r="O211" s="142">
        <v>37.699999999999996</v>
      </c>
      <c r="P211" s="142">
        <v>38.700000000000003</v>
      </c>
      <c r="Q211" s="142">
        <v>39.499999999999993</v>
      </c>
      <c r="R211" s="142">
        <v>40.800000000000004</v>
      </c>
      <c r="S211" s="142">
        <v>41.900000000000006</v>
      </c>
      <c r="T211" s="142">
        <v>44.300000000000004</v>
      </c>
      <c r="U211" s="142">
        <v>45.599999999999994</v>
      </c>
      <c r="V211" s="142">
        <v>43.8</v>
      </c>
      <c r="W211" s="142">
        <v>40.302072683334885</v>
      </c>
      <c r="X211" s="142">
        <v>44.365505633021563</v>
      </c>
      <c r="Y211" s="142">
        <v>46.637266810327475</v>
      </c>
      <c r="Z211" s="142">
        <v>45.022397961425241</v>
      </c>
      <c r="AA211" s="142">
        <v>45.495982892147261</v>
      </c>
      <c r="AB211" s="142">
        <v>44.052551606865201</v>
      </c>
      <c r="AC211" s="142">
        <v>44.164536804931252</v>
      </c>
      <c r="AD211" s="142">
        <v>43.847431018042776</v>
      </c>
      <c r="AE211" s="142">
        <v>43.9370896998538</v>
      </c>
      <c r="AF211" s="142">
        <v>43.464841236840414</v>
      </c>
      <c r="AG211" s="142">
        <v>43.146186837723086</v>
      </c>
      <c r="AH211" s="142">
        <v>44.125449822515513</v>
      </c>
      <c r="AI211" s="142">
        <v>45.453605099360345</v>
      </c>
      <c r="AJ211" s="142">
        <v>45.280214008257396</v>
      </c>
      <c r="AK211" s="142">
        <v>46.022522153848307</v>
      </c>
      <c r="AL211" s="142">
        <v>45.736790505740075</v>
      </c>
      <c r="AM211" s="142">
        <v>45.568157357805283</v>
      </c>
      <c r="AN211" s="142">
        <v>47.64610674446795</v>
      </c>
      <c r="AO211" s="142">
        <v>48.109398490644672</v>
      </c>
      <c r="AP211" s="142">
        <v>47.877688319808179</v>
      </c>
      <c r="AQ211" s="142">
        <v>47.79772206702981</v>
      </c>
      <c r="AR211" s="142">
        <v>46.654987692278674</v>
      </c>
      <c r="AS211" s="142">
        <v>46.29190565920527</v>
      </c>
      <c r="AT211" s="142">
        <v>46.208606121712783</v>
      </c>
      <c r="AU211" s="142">
        <v>47.082626434785332</v>
      </c>
      <c r="AV211" s="142">
        <v>47.832025367923983</v>
      </c>
      <c r="AW211" s="142">
        <v>46.947206519113891</v>
      </c>
      <c r="AX211" s="142">
        <v>46.478538570743524</v>
      </c>
      <c r="AY211" s="142">
        <v>46.502436493122126</v>
      </c>
      <c r="AZ211" s="142">
        <v>46.241498187481625</v>
      </c>
      <c r="BA211" s="142">
        <v>46.166364703173343</v>
      </c>
      <c r="BB211" s="164"/>
      <c r="BC211" s="164"/>
      <c r="BD211" s="164"/>
      <c r="BE211" s="164"/>
      <c r="BF211" s="164"/>
    </row>
    <row r="212" spans="1:58" s="142" customFormat="1" outlineLevel="1" x14ac:dyDescent="0.2">
      <c r="A212" s="96"/>
      <c r="B212" s="96"/>
      <c r="C212" s="96"/>
      <c r="D212" s="137"/>
      <c r="E212" s="137"/>
      <c r="F212" s="143" t="s">
        <v>447</v>
      </c>
      <c r="G212" s="143" t="s">
        <v>556</v>
      </c>
      <c r="H212" s="142">
        <v>38.08463277401863</v>
      </c>
      <c r="I212" s="142">
        <v>39.148599227159814</v>
      </c>
      <c r="J212" s="142">
        <v>39.769933461148078</v>
      </c>
      <c r="K212" s="142">
        <v>38.749469450307785</v>
      </c>
      <c r="L212" s="142">
        <v>38.664456472233113</v>
      </c>
      <c r="M212" s="142">
        <v>38.171648633779569</v>
      </c>
      <c r="N212" s="142">
        <v>37.076986801303079</v>
      </c>
      <c r="R212" s="142">
        <v>34.016961390636702</v>
      </c>
      <c r="S212" s="142">
        <v>33.733400995656758</v>
      </c>
      <c r="T212" s="142">
        <v>33.056976804666995</v>
      </c>
      <c r="U212" s="142">
        <v>31.799796921052735</v>
      </c>
      <c r="V212" s="142">
        <v>32.378076952535309</v>
      </c>
      <c r="W212" s="142">
        <v>33.235040538426517</v>
      </c>
      <c r="X212" s="142">
        <v>33.053848655023614</v>
      </c>
      <c r="Y212" s="142">
        <v>33.688573680063037</v>
      </c>
      <c r="Z212" s="142">
        <v>32.523336746061908</v>
      </c>
      <c r="AA212" s="142">
        <v>33.142518600589376</v>
      </c>
      <c r="AB212" s="142">
        <v>33.929008121178931</v>
      </c>
      <c r="AC212" s="142">
        <v>33.72087405292632</v>
      </c>
      <c r="AD212" s="142">
        <v>32.718825331257563</v>
      </c>
      <c r="AE212" s="142">
        <v>32.668995405146362</v>
      </c>
      <c r="AF212" s="142">
        <v>33.99506170590508</v>
      </c>
      <c r="AG212" s="142">
        <v>34.62145325540294</v>
      </c>
      <c r="AH212" s="142">
        <v>34.675352667640794</v>
      </c>
      <c r="AI212" s="142">
        <v>34.960820394738967</v>
      </c>
      <c r="AJ212" s="142">
        <v>35.75811117004843</v>
      </c>
      <c r="AK212" s="142">
        <v>33.537141761160548</v>
      </c>
      <c r="AL212" s="142">
        <v>34.517601509812721</v>
      </c>
      <c r="AM212" s="142">
        <v>34.97094523898874</v>
      </c>
      <c r="AN212" s="142">
        <v>33.477219486262754</v>
      </c>
      <c r="AO212" s="142">
        <v>35.20565780841369</v>
      </c>
      <c r="AP212" s="142">
        <v>34.392927996015047</v>
      </c>
      <c r="AQ212" s="142">
        <v>34.630537689078324</v>
      </c>
      <c r="AR212" s="142">
        <v>35.107424029133028</v>
      </c>
      <c r="AS212" s="142">
        <v>35.710429016070997</v>
      </c>
      <c r="AT212" s="142">
        <v>35.67129767969999</v>
      </c>
      <c r="AU212" s="142">
        <v>35.586824789863499</v>
      </c>
      <c r="AV212" s="142">
        <v>35.783288092691464</v>
      </c>
      <c r="AW212" s="142">
        <v>35.02796618099476</v>
      </c>
      <c r="AX212" s="142">
        <v>35.453203876173674</v>
      </c>
      <c r="AY212" s="142">
        <v>37.799119230300192</v>
      </c>
      <c r="AZ212" s="142">
        <v>38.374957938412386</v>
      </c>
      <c r="BA212" s="142">
        <v>38.443162179581783</v>
      </c>
      <c r="BB212" s="164"/>
      <c r="BC212" s="164"/>
      <c r="BD212" s="164"/>
      <c r="BE212" s="164"/>
      <c r="BF212" s="164"/>
    </row>
    <row r="213" spans="1:58" s="42" customFormat="1" x14ac:dyDescent="0.2">
      <c r="A213" s="37" t="s">
        <v>442</v>
      </c>
      <c r="B213" s="37" t="s">
        <v>34</v>
      </c>
      <c r="C213" s="37"/>
      <c r="D213" s="38"/>
      <c r="E213" s="38"/>
      <c r="F213" s="15" t="s">
        <v>35</v>
      </c>
      <c r="G213" s="12" t="s">
        <v>1172</v>
      </c>
      <c r="H213" s="27" t="str">
        <f>EIURatio(H209:H212,H$73:H$76,H$961:H$964)</f>
        <v>–</v>
      </c>
      <c r="I213" s="27" t="str">
        <f t="shared" ref="I213:AS213" si="148">EIURatio(I209:I212,I$73:I$76,I$961:I$964)</f>
        <v>–</v>
      </c>
      <c r="J213" s="27" t="str">
        <f t="shared" si="148"/>
        <v>–</v>
      </c>
      <c r="K213" s="27" t="str">
        <f t="shared" si="148"/>
        <v>–</v>
      </c>
      <c r="L213" s="27" t="str">
        <f t="shared" si="148"/>
        <v>–</v>
      </c>
      <c r="M213" s="27" t="str">
        <f t="shared" si="148"/>
        <v>–</v>
      </c>
      <c r="N213" s="27" t="str">
        <f t="shared" si="148"/>
        <v>–</v>
      </c>
      <c r="O213" s="27" t="str">
        <f t="shared" si="148"/>
        <v>–</v>
      </c>
      <c r="P213" s="27" t="str">
        <f t="shared" si="148"/>
        <v>–</v>
      </c>
      <c r="Q213" s="27" t="str">
        <f t="shared" si="148"/>
        <v>–</v>
      </c>
      <c r="R213" s="27" t="str">
        <f t="shared" si="148"/>
        <v>–</v>
      </c>
      <c r="S213" s="27" t="str">
        <f t="shared" si="148"/>
        <v>–</v>
      </c>
      <c r="T213" s="27" t="str">
        <f t="shared" si="148"/>
        <v>–</v>
      </c>
      <c r="U213" s="27" t="str">
        <f t="shared" si="148"/>
        <v>–</v>
      </c>
      <c r="V213" s="27" t="str">
        <f t="shared" si="148"/>
        <v>–</v>
      </c>
      <c r="W213" s="27">
        <f t="shared" si="148"/>
        <v>43.903851272910352</v>
      </c>
      <c r="X213" s="27">
        <f t="shared" si="148"/>
        <v>44.598187333638414</v>
      </c>
      <c r="Y213" s="27">
        <f t="shared" si="148"/>
        <v>43.959175035039749</v>
      </c>
      <c r="Z213" s="27">
        <f t="shared" si="148"/>
        <v>43.211340859683261</v>
      </c>
      <c r="AA213" s="27">
        <f t="shared" si="148"/>
        <v>43.980444422025279</v>
      </c>
      <c r="AB213" s="27">
        <f t="shared" si="148"/>
        <v>44.867714581703808</v>
      </c>
      <c r="AC213" s="27">
        <f t="shared" si="148"/>
        <v>42.807547897574381</v>
      </c>
      <c r="AD213" s="27">
        <f t="shared" si="148"/>
        <v>42.184724412674576</v>
      </c>
      <c r="AE213" s="27">
        <f t="shared" si="148"/>
        <v>42.446186729767071</v>
      </c>
      <c r="AF213" s="27">
        <f t="shared" si="148"/>
        <v>42.395520940941886</v>
      </c>
      <c r="AG213" s="27">
        <f t="shared" si="148"/>
        <v>42.576974118476329</v>
      </c>
      <c r="AH213" s="27">
        <f t="shared" si="148"/>
        <v>42.852389577096673</v>
      </c>
      <c r="AI213" s="27">
        <f t="shared" si="148"/>
        <v>43.086445492185703</v>
      </c>
      <c r="AJ213" s="27">
        <f t="shared" si="148"/>
        <v>43.762220510057034</v>
      </c>
      <c r="AK213" s="27">
        <f t="shared" si="148"/>
        <v>43.897039830645575</v>
      </c>
      <c r="AL213" s="27">
        <f t="shared" si="148"/>
        <v>43.592891238255255</v>
      </c>
      <c r="AM213" s="27">
        <f t="shared" si="148"/>
        <v>44.142969043961841</v>
      </c>
      <c r="AN213" s="27">
        <f t="shared" si="148"/>
        <v>44.36988275207581</v>
      </c>
      <c r="AO213" s="27">
        <f t="shared" si="148"/>
        <v>45.164418307763874</v>
      </c>
      <c r="AP213" s="27">
        <f t="shared" si="148"/>
        <v>44.717486911960549</v>
      </c>
      <c r="AQ213" s="27">
        <f t="shared" si="148"/>
        <v>44.540199214888311</v>
      </c>
      <c r="AR213" s="27">
        <f t="shared" si="148"/>
        <v>44.84987782483455</v>
      </c>
      <c r="AS213" s="27">
        <f t="shared" si="148"/>
        <v>45.122181328433697</v>
      </c>
      <c r="AT213" s="27">
        <f t="shared" ref="AT213:AY213" si="149">EIURatio(AT209:AT212,AT$73:AT$76,AT$961:AT$964)</f>
        <v>45.289276863704472</v>
      </c>
      <c r="AU213" s="27">
        <f t="shared" si="149"/>
        <v>45.20592049478627</v>
      </c>
      <c r="AV213" s="27">
        <f t="shared" si="149"/>
        <v>45.565737836109946</v>
      </c>
      <c r="AW213" s="28">
        <f t="shared" si="149"/>
        <v>44.886319430627843</v>
      </c>
      <c r="AX213" s="28">
        <f t="shared" si="149"/>
        <v>44.489226869899547</v>
      </c>
      <c r="AY213" s="28">
        <f t="shared" si="149"/>
        <v>44.933649974437358</v>
      </c>
      <c r="AZ213" s="28">
        <f t="shared" ref="AZ213:BA213" si="150">EIURatio(AZ209:AZ212,AZ$73:AZ$76,AZ$961:AZ$964)</f>
        <v>45.026539425754002</v>
      </c>
      <c r="BA213" s="28">
        <f t="shared" si="150"/>
        <v>45.043881573995577</v>
      </c>
    </row>
    <row r="214" spans="1:58" s="139" customFormat="1" outlineLevel="1" x14ac:dyDescent="0.2">
      <c r="A214" s="96"/>
      <c r="B214" s="96"/>
      <c r="C214" s="96"/>
      <c r="D214" s="137"/>
      <c r="E214" s="137"/>
      <c r="F214" s="146" t="s">
        <v>444</v>
      </c>
      <c r="G214" s="143" t="s">
        <v>557</v>
      </c>
      <c r="H214" s="167">
        <v>57.518259460857138</v>
      </c>
      <c r="I214" s="167">
        <v>57.518259460857138</v>
      </c>
      <c r="J214" s="167">
        <v>57.518259460857138</v>
      </c>
      <c r="K214" s="167">
        <v>57.518259460857138</v>
      </c>
      <c r="L214" s="167">
        <v>57.518259460857138</v>
      </c>
      <c r="M214" s="167">
        <v>57.518259460857138</v>
      </c>
      <c r="N214" s="167">
        <v>57.518259460857138</v>
      </c>
      <c r="O214" s="167">
        <v>57.518259460857138</v>
      </c>
      <c r="P214" s="167">
        <v>57.518259460857138</v>
      </c>
      <c r="Q214" s="167">
        <v>57.518259460857138</v>
      </c>
      <c r="R214" s="167">
        <v>57.518259460857138</v>
      </c>
      <c r="S214" s="167">
        <v>57.518259460857138</v>
      </c>
      <c r="T214" s="167">
        <v>57.518259460857138</v>
      </c>
      <c r="U214" s="167">
        <v>57.518259460857138</v>
      </c>
      <c r="V214" s="167">
        <v>57.518259460857138</v>
      </c>
      <c r="W214" s="139">
        <v>57.518259460857138</v>
      </c>
      <c r="X214" s="139">
        <v>50.590279005990432</v>
      </c>
      <c r="Y214" s="139">
        <v>48.297570132677109</v>
      </c>
      <c r="Z214" s="139">
        <v>47.867666789238825</v>
      </c>
      <c r="AA214" s="139">
        <v>48.324514476163777</v>
      </c>
      <c r="AB214" s="139">
        <v>52.443381930391219</v>
      </c>
      <c r="AC214" s="139">
        <v>47.357852243843027</v>
      </c>
      <c r="AD214" s="139">
        <v>47.795984275036965</v>
      </c>
      <c r="AE214" s="139">
        <v>48.232286633915258</v>
      </c>
      <c r="AF214" s="139">
        <v>46.947101601271115</v>
      </c>
      <c r="AG214" s="139">
        <v>46.894614103859226</v>
      </c>
      <c r="AH214" s="139">
        <v>45.226251143862839</v>
      </c>
      <c r="AI214" s="139">
        <v>43.342555255616666</v>
      </c>
      <c r="AJ214" s="139">
        <v>44.263803041618445</v>
      </c>
      <c r="AK214" s="139">
        <v>48.243808332712646</v>
      </c>
      <c r="AL214" s="139">
        <v>48.251026152726553</v>
      </c>
      <c r="AM214" s="139">
        <v>45.308176914441923</v>
      </c>
      <c r="AN214" s="139">
        <v>44.901075757443351</v>
      </c>
      <c r="AO214" s="139">
        <v>44.873261865341583</v>
      </c>
      <c r="AP214" s="139">
        <v>44.23922075334999</v>
      </c>
      <c r="AQ214" s="139">
        <v>44.186111130406992</v>
      </c>
      <c r="AR214" s="139">
        <v>44.436298205608018</v>
      </c>
      <c r="AS214" s="139">
        <v>44.046478795303088</v>
      </c>
      <c r="AT214" s="139">
        <v>44.248197766360072</v>
      </c>
      <c r="AU214" s="139">
        <v>44.782841631955741</v>
      </c>
      <c r="AV214" s="139">
        <v>50.668407820431014</v>
      </c>
      <c r="AW214" s="139">
        <v>51.723288658289746</v>
      </c>
      <c r="AX214" s="139">
        <v>47.46274576001629</v>
      </c>
      <c r="AY214" s="139">
        <v>46.317355287172916</v>
      </c>
      <c r="AZ214" s="139">
        <v>46.265721919286101</v>
      </c>
      <c r="BA214" s="139">
        <v>46.254045559775996</v>
      </c>
      <c r="BB214" s="167"/>
      <c r="BC214" s="167"/>
      <c r="BD214" s="167"/>
      <c r="BE214" s="167"/>
      <c r="BF214" s="167"/>
    </row>
    <row r="215" spans="1:58" s="139" customFormat="1" outlineLevel="1" x14ac:dyDescent="0.2">
      <c r="A215" s="96"/>
      <c r="B215" s="96"/>
      <c r="C215" s="96"/>
      <c r="D215" s="137"/>
      <c r="E215" s="137"/>
      <c r="F215" s="146" t="s">
        <v>445</v>
      </c>
      <c r="G215" s="143" t="s">
        <v>558</v>
      </c>
      <c r="H215" s="167">
        <v>53.198556027506115</v>
      </c>
      <c r="I215" s="139">
        <v>53.198556027506115</v>
      </c>
      <c r="J215" s="139">
        <v>51.272194199028057</v>
      </c>
      <c r="K215" s="139">
        <v>49.213357442388336</v>
      </c>
      <c r="L215" s="139">
        <v>49.302746068209927</v>
      </c>
      <c r="M215" s="139">
        <v>50.465541709751619</v>
      </c>
      <c r="N215" s="139">
        <v>50.062183009038996</v>
      </c>
      <c r="O215" s="139">
        <v>48.576406410615824</v>
      </c>
      <c r="P215" s="139">
        <v>47.263147530198964</v>
      </c>
      <c r="Q215" s="139">
        <v>46.187331508013926</v>
      </c>
      <c r="R215" s="139">
        <v>47.530797446849675</v>
      </c>
      <c r="S215" s="139">
        <v>48.21674844367277</v>
      </c>
      <c r="T215" s="139">
        <v>50.405749145104416</v>
      </c>
      <c r="U215" s="139">
        <v>54.597131330221039</v>
      </c>
      <c r="V215" s="139">
        <v>54.462519005707868</v>
      </c>
      <c r="W215" s="139">
        <v>55.076400985586247</v>
      </c>
      <c r="X215" s="139">
        <v>55.438149906858158</v>
      </c>
      <c r="Y215" s="139">
        <v>54.090543089918874</v>
      </c>
      <c r="Z215" s="139">
        <v>52.575683736380917</v>
      </c>
      <c r="AA215" s="139">
        <v>52.675393665067858</v>
      </c>
      <c r="AB215" s="139">
        <v>51.622577793159017</v>
      </c>
      <c r="AC215" s="139">
        <v>51.681080069745619</v>
      </c>
      <c r="AD215" s="139">
        <v>52.767947628489594</v>
      </c>
      <c r="AE215" s="139">
        <v>53.230483389832173</v>
      </c>
      <c r="AF215" s="139">
        <v>53.069347900965489</v>
      </c>
      <c r="AG215" s="139">
        <v>53.353247007988337</v>
      </c>
      <c r="AH215" s="139">
        <v>52.837887961658289</v>
      </c>
      <c r="AI215" s="139">
        <v>52.53253535634844</v>
      </c>
      <c r="AJ215" s="139">
        <v>53.335365893473416</v>
      </c>
      <c r="AK215" s="139">
        <v>57.139958437132933</v>
      </c>
      <c r="AL215" s="139">
        <v>56.930375714917737</v>
      </c>
      <c r="AM215" s="139">
        <v>56.316594262139709</v>
      </c>
      <c r="AN215" s="139">
        <v>57.100110767204107</v>
      </c>
      <c r="AO215" s="139">
        <v>57.200311395439641</v>
      </c>
      <c r="AP215" s="139">
        <v>57.176181170078458</v>
      </c>
      <c r="AQ215" s="139">
        <v>56.798812218429539</v>
      </c>
      <c r="AR215" s="139">
        <v>56.726423955591208</v>
      </c>
      <c r="AS215" s="139">
        <v>56.461545220485718</v>
      </c>
      <c r="AT215" s="139">
        <v>55.615158031849546</v>
      </c>
      <c r="AU215" s="139">
        <v>55.326295054164845</v>
      </c>
      <c r="AV215" s="139">
        <v>61.849042153254608</v>
      </c>
      <c r="AW215" s="139">
        <v>61.035836615427108</v>
      </c>
      <c r="AX215" s="139">
        <v>58.433087551083332</v>
      </c>
      <c r="AY215" s="139">
        <v>56.994369988239654</v>
      </c>
      <c r="AZ215" s="139">
        <v>55.907207535294226</v>
      </c>
      <c r="BA215" s="139">
        <v>55.036008871501465</v>
      </c>
      <c r="BB215" s="167"/>
      <c r="BC215" s="167"/>
      <c r="BD215" s="167"/>
      <c r="BE215" s="167"/>
      <c r="BF215" s="167"/>
    </row>
    <row r="216" spans="1:58" s="139" customFormat="1" outlineLevel="1" x14ac:dyDescent="0.2">
      <c r="A216" s="96"/>
      <c r="B216" s="96"/>
      <c r="C216" s="96"/>
      <c r="D216" s="137"/>
      <c r="E216" s="137"/>
      <c r="F216" s="146" t="s">
        <v>446</v>
      </c>
      <c r="G216" s="143" t="s">
        <v>559</v>
      </c>
      <c r="H216" s="167">
        <v>47.9</v>
      </c>
      <c r="I216" s="167">
        <v>47.9</v>
      </c>
      <c r="J216" s="167">
        <v>47.9</v>
      </c>
      <c r="K216" s="139">
        <v>47.9</v>
      </c>
      <c r="L216" s="139">
        <v>48.199999999999996</v>
      </c>
      <c r="M216" s="139">
        <v>48.8</v>
      </c>
      <c r="N216" s="139">
        <v>49.4</v>
      </c>
      <c r="O216" s="139">
        <v>48.79999999999999</v>
      </c>
      <c r="P216" s="139">
        <v>49.400000000000006</v>
      </c>
      <c r="Q216" s="139">
        <v>50.5</v>
      </c>
      <c r="R216" s="139">
        <v>51.800000000000004</v>
      </c>
      <c r="S216" s="139">
        <v>52.800000000000004</v>
      </c>
      <c r="T216" s="139">
        <v>54.300000000000004</v>
      </c>
      <c r="U216" s="139">
        <v>55.2</v>
      </c>
      <c r="V216" s="139">
        <v>52.5</v>
      </c>
      <c r="W216" s="139">
        <v>46.84561358134949</v>
      </c>
      <c r="X216" s="139">
        <v>50.905147185401965</v>
      </c>
      <c r="Y216" s="139">
        <v>49.627033721266308</v>
      </c>
      <c r="Z216" s="139">
        <v>48.001423487544486</v>
      </c>
      <c r="AA216" s="139">
        <v>47.270922614229846</v>
      </c>
      <c r="AB216" s="139">
        <v>46.472602491801382</v>
      </c>
      <c r="AC216" s="139">
        <v>47.35595435703744</v>
      </c>
      <c r="AD216" s="139">
        <v>46.717842068491862</v>
      </c>
      <c r="AE216" s="139">
        <v>47.153269500903015</v>
      </c>
      <c r="AF216" s="139">
        <v>46.948824938162801</v>
      </c>
      <c r="AG216" s="139">
        <v>47.22747254512452</v>
      </c>
      <c r="AH216" s="139">
        <v>47.737796413256468</v>
      </c>
      <c r="AI216" s="139">
        <v>46.794163063332583</v>
      </c>
      <c r="AJ216" s="139">
        <v>47.844709647472698</v>
      </c>
      <c r="AK216" s="139">
        <v>51.147203574308577</v>
      </c>
      <c r="AL216" s="139">
        <v>49.981050745482314</v>
      </c>
      <c r="AM216" s="139">
        <v>49.160125755274414</v>
      </c>
      <c r="AN216" s="139">
        <v>50.591605414979547</v>
      </c>
      <c r="AO216" s="139">
        <v>50.964372367187153</v>
      </c>
      <c r="AP216" s="139">
        <v>50.830640688711036</v>
      </c>
      <c r="AQ216" s="139">
        <v>50.35167653134198</v>
      </c>
      <c r="AR216" s="139">
        <v>49.05788165725118</v>
      </c>
      <c r="AS216" s="139">
        <v>48.707714713657609</v>
      </c>
      <c r="AT216" s="139">
        <v>48.389294821457099</v>
      </c>
      <c r="AU216" s="139">
        <v>48.640744385112747</v>
      </c>
      <c r="AV216" s="139">
        <v>57.337119373582432</v>
      </c>
      <c r="AW216" s="139">
        <v>58.469621782821349</v>
      </c>
      <c r="AX216" s="139">
        <v>52.54480620672588</v>
      </c>
      <c r="AY216" s="139">
        <v>50.961114424618401</v>
      </c>
      <c r="AZ216" s="139">
        <v>49.624332369814148</v>
      </c>
      <c r="BA216" s="139">
        <v>49.198903357972654</v>
      </c>
      <c r="BB216" s="167"/>
      <c r="BC216" s="167"/>
      <c r="BD216" s="167"/>
      <c r="BE216" s="167"/>
      <c r="BF216" s="167"/>
    </row>
    <row r="217" spans="1:58" s="139" customFormat="1" outlineLevel="1" x14ac:dyDescent="0.2">
      <c r="A217" s="96"/>
      <c r="B217" s="96"/>
      <c r="C217" s="96"/>
      <c r="D217" s="137"/>
      <c r="E217" s="137"/>
      <c r="F217" s="146" t="s">
        <v>447</v>
      </c>
      <c r="G217" s="143" t="s">
        <v>560</v>
      </c>
      <c r="H217" s="139">
        <v>43.3</v>
      </c>
      <c r="I217" s="139">
        <v>45.900000000000006</v>
      </c>
      <c r="J217" s="139">
        <v>45.4</v>
      </c>
      <c r="K217" s="139">
        <v>45.100000000000009</v>
      </c>
      <c r="L217" s="139">
        <v>45.6</v>
      </c>
      <c r="M217" s="139">
        <v>44.4</v>
      </c>
      <c r="N217" s="139">
        <v>43.2</v>
      </c>
      <c r="O217" s="139">
        <v>30.16366348208167</v>
      </c>
      <c r="P217" s="139">
        <v>27.87545873252137</v>
      </c>
      <c r="Q217" s="139">
        <v>26.877062572006949</v>
      </c>
      <c r="R217" s="139">
        <v>28.763803740595069</v>
      </c>
      <c r="S217" s="139">
        <v>30.551807037637641</v>
      </c>
      <c r="T217" s="139">
        <v>33.064094456717832</v>
      </c>
      <c r="U217" s="139">
        <v>33.284405435027089</v>
      </c>
      <c r="V217" s="139">
        <v>33.021571713408264</v>
      </c>
      <c r="W217" s="139">
        <v>32.952041976943732</v>
      </c>
      <c r="X217" s="139">
        <v>31.742544901434528</v>
      </c>
      <c r="Y217" s="139">
        <v>30.928605200945626</v>
      </c>
      <c r="Z217" s="139">
        <v>32.453344056186687</v>
      </c>
      <c r="AA217" s="139">
        <v>32.22999330609607</v>
      </c>
      <c r="AB217" s="139">
        <v>32.20677069075645</v>
      </c>
      <c r="AC217" s="139">
        <v>33.125990995937194</v>
      </c>
      <c r="AD217" s="139">
        <v>34.36970339429017</v>
      </c>
      <c r="AE217" s="139">
        <v>35.726897566287846</v>
      </c>
      <c r="AF217" s="139">
        <v>36.699662000866816</v>
      </c>
      <c r="AG217" s="139">
        <v>37.341407772078</v>
      </c>
      <c r="AH217" s="139">
        <v>37.338267881219998</v>
      </c>
      <c r="AI217" s="139">
        <v>37.43500519052963</v>
      </c>
      <c r="AJ217" s="139">
        <v>40.568151572525309</v>
      </c>
      <c r="AK217" s="139">
        <v>43.059309156590878</v>
      </c>
      <c r="AL217" s="139">
        <v>43.582828931269525</v>
      </c>
      <c r="AM217" s="139">
        <v>42.232677826762902</v>
      </c>
      <c r="AN217" s="139">
        <v>42.801369342843955</v>
      </c>
      <c r="AO217" s="139">
        <v>40.583687573581614</v>
      </c>
      <c r="AP217" s="139">
        <v>40.026505522252187</v>
      </c>
      <c r="AQ217" s="139">
        <v>39.108822951791502</v>
      </c>
      <c r="AR217" s="139">
        <v>38.071260412530734</v>
      </c>
      <c r="AS217" s="139">
        <v>37.708778749751659</v>
      </c>
      <c r="AT217" s="139">
        <v>37.551732381108906</v>
      </c>
      <c r="AU217" s="139">
        <v>37.450973409681318</v>
      </c>
      <c r="AV217" s="139">
        <v>48.108960109164649</v>
      </c>
      <c r="AW217" s="139">
        <v>45.89762956639423</v>
      </c>
      <c r="AX217" s="139">
        <v>41.70181937449933</v>
      </c>
      <c r="AY217" s="139">
        <v>40.961359460490691</v>
      </c>
      <c r="AZ217" s="139">
        <v>41.284100135284362</v>
      </c>
      <c r="BA217" s="139">
        <v>41.3872012558923</v>
      </c>
      <c r="BB217" s="167"/>
      <c r="BC217" s="167"/>
      <c r="BD217" s="167"/>
      <c r="BE217" s="167"/>
      <c r="BF217" s="167"/>
    </row>
    <row r="218" spans="1:58" s="42" customFormat="1" x14ac:dyDescent="0.2">
      <c r="A218" s="37" t="s">
        <v>442</v>
      </c>
      <c r="B218" s="37" t="s">
        <v>36</v>
      </c>
      <c r="C218" s="37"/>
      <c r="D218" s="38"/>
      <c r="E218" s="38"/>
      <c r="F218" s="15" t="s">
        <v>37</v>
      </c>
      <c r="G218" s="12" t="s">
        <v>1173</v>
      </c>
      <c r="H218" s="27" t="str">
        <f>EIURatio(H214:H217,H$73:H$76,H$961:H$964)</f>
        <v>–</v>
      </c>
      <c r="I218" s="27" t="str">
        <f t="shared" ref="I218:AS218" si="151">EIURatio(I214:I217,I$73:I$76,I$961:I$964)</f>
        <v>–</v>
      </c>
      <c r="J218" s="27" t="str">
        <f t="shared" si="151"/>
        <v>–</v>
      </c>
      <c r="K218" s="27" t="str">
        <f t="shared" si="151"/>
        <v>–</v>
      </c>
      <c r="L218" s="27" t="str">
        <f t="shared" si="151"/>
        <v>–</v>
      </c>
      <c r="M218" s="27" t="str">
        <f t="shared" si="151"/>
        <v>–</v>
      </c>
      <c r="N218" s="27" t="str">
        <f t="shared" si="151"/>
        <v>–</v>
      </c>
      <c r="O218" s="27" t="str">
        <f t="shared" si="151"/>
        <v>–</v>
      </c>
      <c r="P218" s="27" t="str">
        <f t="shared" si="151"/>
        <v>–</v>
      </c>
      <c r="Q218" s="27" t="str">
        <f t="shared" si="151"/>
        <v>–</v>
      </c>
      <c r="R218" s="27" t="str">
        <f t="shared" si="151"/>
        <v>–</v>
      </c>
      <c r="S218" s="27" t="str">
        <f t="shared" si="151"/>
        <v>–</v>
      </c>
      <c r="T218" s="27" t="str">
        <f t="shared" si="151"/>
        <v>–</v>
      </c>
      <c r="U218" s="27" t="str">
        <f t="shared" si="151"/>
        <v>–</v>
      </c>
      <c r="V218" s="27" t="str">
        <f t="shared" si="151"/>
        <v>–</v>
      </c>
      <c r="W218" s="27">
        <f t="shared" si="151"/>
        <v>49.966490732580219</v>
      </c>
      <c r="X218" s="27">
        <f t="shared" si="151"/>
        <v>47.847960286454409</v>
      </c>
      <c r="Y218" s="27">
        <f t="shared" si="151"/>
        <v>45.689526489491229</v>
      </c>
      <c r="Z218" s="27">
        <f t="shared" si="151"/>
        <v>45.154946379044468</v>
      </c>
      <c r="AA218" s="27">
        <f t="shared" si="151"/>
        <v>45.016836180131719</v>
      </c>
      <c r="AB218" s="27">
        <f t="shared" si="151"/>
        <v>45.6526812151236</v>
      </c>
      <c r="AC218" s="27">
        <f t="shared" si="151"/>
        <v>44.52559955249005</v>
      </c>
      <c r="AD218" s="27">
        <f t="shared" si="151"/>
        <v>45.105371282423832</v>
      </c>
      <c r="AE218" s="27">
        <f t="shared" si="151"/>
        <v>45.957183709228495</v>
      </c>
      <c r="AF218" s="27">
        <f t="shared" si="151"/>
        <v>45.656978689681125</v>
      </c>
      <c r="AG218" s="27">
        <f t="shared" si="151"/>
        <v>45.896372951694943</v>
      </c>
      <c r="AH218" s="27">
        <f t="shared" si="151"/>
        <v>45.346404598023597</v>
      </c>
      <c r="AI218" s="27">
        <f t="shared" si="151"/>
        <v>44.555198337223004</v>
      </c>
      <c r="AJ218" s="27">
        <f t="shared" si="151"/>
        <v>46.285968780024199</v>
      </c>
      <c r="AK218" s="27">
        <f t="shared" si="151"/>
        <v>49.905370137052202</v>
      </c>
      <c r="AL218" s="27">
        <f t="shared" si="151"/>
        <v>49.663674602912181</v>
      </c>
      <c r="AM218" s="27">
        <f t="shared" si="151"/>
        <v>48.090481550852225</v>
      </c>
      <c r="AN218" s="27">
        <f t="shared" si="151"/>
        <v>48.4357212311673</v>
      </c>
      <c r="AO218" s="27">
        <f t="shared" si="151"/>
        <v>47.98931944956184</v>
      </c>
      <c r="AP218" s="27">
        <f t="shared" si="151"/>
        <v>47.435380675966996</v>
      </c>
      <c r="AQ218" s="27">
        <f t="shared" si="151"/>
        <v>46.759706138860878</v>
      </c>
      <c r="AR218" s="27">
        <f t="shared" si="151"/>
        <v>46.513396165660488</v>
      </c>
      <c r="AS218" s="27">
        <f t="shared" si="151"/>
        <v>46.288242707495961</v>
      </c>
      <c r="AT218" s="27">
        <f t="shared" ref="AT218:AY218" si="152">EIURatio(AT214:AT217,AT$73:AT$76,AT$961:AT$964)</f>
        <v>46.060808812195567</v>
      </c>
      <c r="AU218" s="27">
        <f t="shared" si="152"/>
        <v>46.156322624330883</v>
      </c>
      <c r="AV218" s="27">
        <f t="shared" si="152"/>
        <v>53.832253795045972</v>
      </c>
      <c r="AW218" s="28">
        <f t="shared" si="152"/>
        <v>53.600156215878528</v>
      </c>
      <c r="AX218" s="28">
        <f t="shared" si="152"/>
        <v>49.337402155259348</v>
      </c>
      <c r="AY218" s="28">
        <f t="shared" si="152"/>
        <v>48.108969298070711</v>
      </c>
      <c r="AZ218" s="28">
        <f t="shared" ref="AZ218:BA218" si="153">EIURatio(AZ214:AZ217,AZ$73:AZ$76,AZ$961:AZ$964)</f>
        <v>47.729527701259812</v>
      </c>
      <c r="BA218" s="28">
        <f t="shared" si="153"/>
        <v>47.513503880733936</v>
      </c>
    </row>
    <row r="219" spans="1:58" s="42" customFormat="1" x14ac:dyDescent="0.2">
      <c r="A219" s="37" t="s">
        <v>442</v>
      </c>
      <c r="B219" s="37" t="s">
        <v>38</v>
      </c>
      <c r="C219" s="37"/>
      <c r="D219" s="38"/>
      <c r="E219" s="38"/>
      <c r="F219" s="44" t="s">
        <v>39</v>
      </c>
      <c r="G219" s="12" t="s">
        <v>1174</v>
      </c>
      <c r="H219" s="27" t="str">
        <f>IF(AND(ISNUMBER(H218),ISNUMBER(H213)),H213-H218,"–")</f>
        <v>–</v>
      </c>
      <c r="I219" s="27" t="str">
        <f t="shared" ref="I219:X219" si="154">IF(AND(ISNUMBER(I218),ISNUMBER(I213)),I213-I218,"–")</f>
        <v>–</v>
      </c>
      <c r="J219" s="27" t="str">
        <f t="shared" si="154"/>
        <v>–</v>
      </c>
      <c r="K219" s="27" t="str">
        <f t="shared" si="154"/>
        <v>–</v>
      </c>
      <c r="L219" s="27" t="str">
        <f t="shared" si="154"/>
        <v>–</v>
      </c>
      <c r="M219" s="27" t="str">
        <f t="shared" si="154"/>
        <v>–</v>
      </c>
      <c r="N219" s="27" t="str">
        <f t="shared" si="154"/>
        <v>–</v>
      </c>
      <c r="O219" s="27" t="str">
        <f t="shared" si="154"/>
        <v>–</v>
      </c>
      <c r="P219" s="27" t="str">
        <f t="shared" si="154"/>
        <v>–</v>
      </c>
      <c r="Q219" s="27" t="str">
        <f t="shared" si="154"/>
        <v>–</v>
      </c>
      <c r="R219" s="27" t="str">
        <f t="shared" si="154"/>
        <v>–</v>
      </c>
      <c r="S219" s="27" t="str">
        <f t="shared" si="154"/>
        <v>–</v>
      </c>
      <c r="T219" s="27" t="str">
        <f t="shared" si="154"/>
        <v>–</v>
      </c>
      <c r="U219" s="27" t="str">
        <f t="shared" si="154"/>
        <v>–</v>
      </c>
      <c r="V219" s="27" t="str">
        <f t="shared" si="154"/>
        <v>–</v>
      </c>
      <c r="W219" s="27">
        <f t="shared" si="154"/>
        <v>-6.0626394596698674</v>
      </c>
      <c r="X219" s="27">
        <f t="shared" si="154"/>
        <v>-3.2497729528159951</v>
      </c>
      <c r="Y219" s="27">
        <f t="shared" ref="Y219:AS219" si="155">IF(AND(ISNUMBER(Y218),ISNUMBER(Y213)),Y213-Y218,"–")</f>
        <v>-1.7303514544514798</v>
      </c>
      <c r="Z219" s="27">
        <f t="shared" si="155"/>
        <v>-1.9436055193612063</v>
      </c>
      <c r="AA219" s="27">
        <f>IF(AND(ISNUMBER(AA218),ISNUMBER(AA213)),AA213-AA218,"–")</f>
        <v>-1.0363917581064399</v>
      </c>
      <c r="AB219" s="27">
        <f>IF(AND(ISNUMBER(AB218),ISNUMBER(AB213)),AB213-AB218,"–")</f>
        <v>-0.784966633419792</v>
      </c>
      <c r="AC219" s="27">
        <f>IF(AND(ISNUMBER(AC218),ISNUMBER(AC213)),AC213-AC218,"–")</f>
        <v>-1.7180516549156692</v>
      </c>
      <c r="AD219" s="27">
        <f>IF(AND(ISNUMBER(AD218),ISNUMBER(AD213)),AD213-AD218,"–")</f>
        <v>-2.9206468697492554</v>
      </c>
      <c r="AE219" s="27">
        <f t="shared" si="155"/>
        <v>-3.5109969794614244</v>
      </c>
      <c r="AF219" s="27">
        <f t="shared" si="155"/>
        <v>-3.2614577487392395</v>
      </c>
      <c r="AG219" s="27">
        <f t="shared" si="155"/>
        <v>-3.3193988332186137</v>
      </c>
      <c r="AH219" s="27">
        <f t="shared" si="155"/>
        <v>-2.4940150209269234</v>
      </c>
      <c r="AI219" s="27">
        <f t="shared" si="155"/>
        <v>-1.4687528450373009</v>
      </c>
      <c r="AJ219" s="27">
        <f t="shared" si="155"/>
        <v>-2.5237482699671645</v>
      </c>
      <c r="AK219" s="27">
        <f t="shared" si="155"/>
        <v>-6.0083303064066271</v>
      </c>
      <c r="AL219" s="27">
        <f t="shared" si="155"/>
        <v>-6.0707833646569256</v>
      </c>
      <c r="AM219" s="27">
        <f t="shared" si="155"/>
        <v>-3.9475125068903836</v>
      </c>
      <c r="AN219" s="27">
        <f t="shared" si="155"/>
        <v>-4.0658384790914894</v>
      </c>
      <c r="AO219" s="27">
        <f t="shared" si="155"/>
        <v>-2.8249011417979659</v>
      </c>
      <c r="AP219" s="27">
        <f t="shared" si="155"/>
        <v>-2.7178937640064476</v>
      </c>
      <c r="AQ219" s="27">
        <f t="shared" si="155"/>
        <v>-2.2195069239725669</v>
      </c>
      <c r="AR219" s="27">
        <f t="shared" si="155"/>
        <v>-1.663518340825938</v>
      </c>
      <c r="AS219" s="27">
        <f t="shared" si="155"/>
        <v>-1.1660613790622634</v>
      </c>
      <c r="AT219" s="27">
        <f t="shared" ref="AT219:AY219" si="156">IF(AND(ISNUMBER(AT218),ISNUMBER(AT213)),AT213-AT218,"–")</f>
        <v>-0.77153194849109497</v>
      </c>
      <c r="AU219" s="27">
        <f t="shared" si="156"/>
        <v>-0.95040212954461367</v>
      </c>
      <c r="AV219" s="27">
        <f t="shared" si="156"/>
        <v>-8.2665159589360258</v>
      </c>
      <c r="AW219" s="28">
        <f t="shared" si="156"/>
        <v>-8.7138367852506846</v>
      </c>
      <c r="AX219" s="28">
        <f t="shared" si="156"/>
        <v>-4.848175285359801</v>
      </c>
      <c r="AY219" s="28">
        <f t="shared" si="156"/>
        <v>-3.175319323633353</v>
      </c>
      <c r="AZ219" s="28">
        <f t="shared" ref="AZ219:BA219" si="157">IF(AND(ISNUMBER(AZ218),ISNUMBER(AZ213)),AZ213-AZ218,"–")</f>
        <v>-2.7029882755058097</v>
      </c>
      <c r="BA219" s="28">
        <f t="shared" si="157"/>
        <v>-2.4696223067383585</v>
      </c>
    </row>
    <row r="220" spans="1:58" s="139" customFormat="1" outlineLevel="1" x14ac:dyDescent="0.2">
      <c r="A220" s="96"/>
      <c r="B220" s="96"/>
      <c r="C220" s="96"/>
      <c r="D220" s="137"/>
      <c r="E220" s="137"/>
      <c r="F220" s="146" t="s">
        <v>444</v>
      </c>
      <c r="G220" s="143" t="s">
        <v>561</v>
      </c>
      <c r="W220" s="139">
        <v>3.6587943821914521</v>
      </c>
      <c r="X220" s="139">
        <v>3.5548555032365856</v>
      </c>
      <c r="Y220" s="139">
        <v>3.3818505533815038</v>
      </c>
      <c r="Z220" s="139">
        <v>3.3371960127607556</v>
      </c>
      <c r="AA220" s="139">
        <v>3.1085498138890189</v>
      </c>
      <c r="AB220" s="139">
        <v>3.1816311086919007</v>
      </c>
      <c r="AC220" s="139">
        <v>3.0207992850375067</v>
      </c>
      <c r="AD220" s="139">
        <v>2.9807934701886589</v>
      </c>
      <c r="AE220" s="139">
        <v>2.9167439850790138</v>
      </c>
      <c r="AF220" s="139">
        <v>2.8099073135017365</v>
      </c>
      <c r="AG220" s="139">
        <v>2.7577265891308649</v>
      </c>
      <c r="AH220" s="139">
        <v>2.7075018538647369</v>
      </c>
      <c r="AI220" s="139">
        <v>2.6737980734653175</v>
      </c>
      <c r="AJ220" s="139">
        <v>2.6651423573545765</v>
      </c>
      <c r="AK220" s="139">
        <v>2.6415515938852296</v>
      </c>
      <c r="AL220" s="139">
        <v>2.4646034958371539</v>
      </c>
      <c r="AM220" s="139">
        <v>2.4979428596500428</v>
      </c>
      <c r="AN220" s="139">
        <v>2.3113273501061773</v>
      </c>
      <c r="AO220" s="139">
        <v>1.8278603000348745</v>
      </c>
      <c r="AP220" s="139">
        <v>1.607933001597734</v>
      </c>
      <c r="AQ220" s="139">
        <v>1.396117954534704</v>
      </c>
      <c r="AR220" s="139">
        <v>1.1913714498476309</v>
      </c>
      <c r="AS220" s="139">
        <v>1.0309394964287648</v>
      </c>
      <c r="AT220" s="139">
        <v>0.92155513244056142</v>
      </c>
      <c r="AU220" s="139">
        <v>0.7894028877803364</v>
      </c>
      <c r="AV220" s="139">
        <v>0.64852819335853795</v>
      </c>
      <c r="AW220" s="139">
        <v>0.5224846591972514</v>
      </c>
      <c r="AX220" s="139">
        <v>0.56103707366492384</v>
      </c>
      <c r="AY220" s="139">
        <v>0.59399846443477289</v>
      </c>
      <c r="AZ220" s="139">
        <v>0.6320796203806206</v>
      </c>
      <c r="BA220" s="139">
        <v>0.66373355637259035</v>
      </c>
      <c r="BB220" s="167"/>
      <c r="BC220" s="167"/>
      <c r="BD220" s="167"/>
      <c r="BE220" s="167"/>
      <c r="BF220" s="167"/>
    </row>
    <row r="221" spans="1:58" s="139" customFormat="1" outlineLevel="1" x14ac:dyDescent="0.2">
      <c r="A221" s="96"/>
      <c r="B221" s="96"/>
      <c r="C221" s="96"/>
      <c r="D221" s="137"/>
      <c r="E221" s="137"/>
      <c r="F221" s="146" t="s">
        <v>445</v>
      </c>
      <c r="G221" s="143" t="s">
        <v>562</v>
      </c>
      <c r="W221" s="139">
        <v>3.466298316249127</v>
      </c>
      <c r="X221" s="139">
        <v>3.6002893664997595</v>
      </c>
      <c r="Y221" s="139">
        <v>3.4957686277452096</v>
      </c>
      <c r="Z221" s="139">
        <v>3.3402305361700115</v>
      </c>
      <c r="AA221" s="139">
        <v>3.0457338722697767</v>
      </c>
      <c r="AB221" s="139">
        <v>2.9242224739698104</v>
      </c>
      <c r="AC221" s="139">
        <v>3.0111907428532825</v>
      </c>
      <c r="AD221" s="139">
        <v>2.9829666698139929</v>
      </c>
      <c r="AE221" s="139">
        <v>2.8391829851485268</v>
      </c>
      <c r="AF221" s="139">
        <v>2.7797703646492753</v>
      </c>
      <c r="AG221" s="139">
        <v>2.7048375036211407</v>
      </c>
      <c r="AH221" s="139">
        <v>2.6000311439901291</v>
      </c>
      <c r="AI221" s="139">
        <v>2.6886834460786408</v>
      </c>
      <c r="AJ221" s="139">
        <v>2.8796622266780045</v>
      </c>
      <c r="AK221" s="139">
        <v>2.5428265331147624</v>
      </c>
      <c r="AL221" s="139">
        <v>2.5294820489309213</v>
      </c>
      <c r="AM221" s="139">
        <v>2.7074708056976156</v>
      </c>
      <c r="AN221" s="139">
        <v>2.6176291222967585</v>
      </c>
      <c r="AO221" s="139">
        <v>2.2000000000000002</v>
      </c>
      <c r="AP221" s="139">
        <v>2.1</v>
      </c>
      <c r="AQ221" s="139">
        <v>1.9</v>
      </c>
      <c r="AR221" s="139">
        <v>1.7000000000000002</v>
      </c>
      <c r="AS221" s="139">
        <v>1.6</v>
      </c>
      <c r="AT221" s="139">
        <v>1.6000000000000003</v>
      </c>
      <c r="AU221" s="139">
        <v>1.4000000000000001</v>
      </c>
      <c r="AV221" s="139">
        <v>1.2</v>
      </c>
      <c r="AW221" s="139">
        <v>0.94748232935204579</v>
      </c>
      <c r="AX221" s="139">
        <v>0.95826242577129428</v>
      </c>
      <c r="AY221" s="139">
        <v>0.82155122625027877</v>
      </c>
      <c r="AZ221" s="139">
        <v>0.69734658800466831</v>
      </c>
      <c r="BA221" s="139">
        <v>0.54984046338410852</v>
      </c>
      <c r="BB221" s="167"/>
      <c r="BC221" s="167"/>
      <c r="BD221" s="167"/>
      <c r="BE221" s="167"/>
      <c r="BF221" s="167"/>
    </row>
    <row r="222" spans="1:58" s="139" customFormat="1" outlineLevel="1" x14ac:dyDescent="0.2">
      <c r="A222" s="96"/>
      <c r="B222" s="96"/>
      <c r="C222" s="96"/>
      <c r="D222" s="137"/>
      <c r="E222" s="137"/>
      <c r="F222" s="146" t="s">
        <v>446</v>
      </c>
      <c r="G222" s="143" t="s">
        <v>563</v>
      </c>
      <c r="K222" s="139">
        <v>7.3700534307022112</v>
      </c>
      <c r="L222" s="139">
        <v>7.9118981846882406</v>
      </c>
      <c r="M222" s="139">
        <v>7.9483219574563435</v>
      </c>
      <c r="N222" s="139">
        <v>8.2745479446616788</v>
      </c>
      <c r="O222" s="139">
        <v>7.4625562837793602</v>
      </c>
      <c r="P222" s="139">
        <v>7.8252467817824538</v>
      </c>
      <c r="Q222" s="139">
        <v>8.6391044896028131</v>
      </c>
      <c r="R222" s="139">
        <v>9.6915629151602651</v>
      </c>
      <c r="S222" s="139">
        <v>10.904485016469833</v>
      </c>
      <c r="T222" s="139">
        <v>11.762759681663395</v>
      </c>
      <c r="U222" s="139">
        <v>12.174923489238626</v>
      </c>
      <c r="V222" s="139">
        <v>10.912141112107603</v>
      </c>
      <c r="W222" s="139">
        <v>11.086269533696763</v>
      </c>
      <c r="X222" s="139">
        <v>11.048277576939999</v>
      </c>
      <c r="Y222" s="139">
        <v>9.1296569335855331</v>
      </c>
      <c r="Z222" s="139">
        <v>7.8449101533324548</v>
      </c>
      <c r="AA222" s="139">
        <v>6.3782130472936709</v>
      </c>
      <c r="AB222" s="139">
        <v>6.104985774579573</v>
      </c>
      <c r="AC222" s="139">
        <v>6.0609012613486088</v>
      </c>
      <c r="AD222" s="139">
        <v>5.4351329184870822</v>
      </c>
      <c r="AE222" s="139">
        <v>4.9517673365249548</v>
      </c>
      <c r="AF222" s="139">
        <v>4.6029490152594956</v>
      </c>
      <c r="AG222" s="139">
        <v>4.4991325812134226</v>
      </c>
      <c r="AH222" s="139">
        <v>4.4310010537136648</v>
      </c>
      <c r="AI222" s="139">
        <v>4.748968241727817</v>
      </c>
      <c r="AJ222" s="139">
        <v>4.9126621552292775</v>
      </c>
      <c r="AK222" s="139">
        <v>4.4115454430674488</v>
      </c>
      <c r="AL222" s="139">
        <v>4.2822830061842909</v>
      </c>
      <c r="AM222" s="139">
        <v>4.6480337853610916</v>
      </c>
      <c r="AN222" s="139">
        <v>5.161210089952097</v>
      </c>
      <c r="AO222" s="139">
        <v>4.8306688895173737</v>
      </c>
      <c r="AP222" s="139">
        <v>4.5780588514563005</v>
      </c>
      <c r="AQ222" s="139">
        <v>4.116323171236699</v>
      </c>
      <c r="AR222" s="139">
        <v>3.9132423536512908</v>
      </c>
      <c r="AS222" s="139">
        <v>3.7650384113639657</v>
      </c>
      <c r="AT222" s="139">
        <v>3.646618684891386</v>
      </c>
      <c r="AU222" s="139">
        <v>3.3702726217773522</v>
      </c>
      <c r="AV222" s="139">
        <v>3.4726981535782264</v>
      </c>
      <c r="AW222" s="139">
        <v>3.2279338094058869</v>
      </c>
      <c r="AX222" s="139">
        <v>3.5183677165305167</v>
      </c>
      <c r="AY222" s="139">
        <v>3.6722429545810953</v>
      </c>
      <c r="AZ222" s="139">
        <v>3.8281607646624192</v>
      </c>
      <c r="BA222" s="139">
        <v>3.9738428111976312</v>
      </c>
      <c r="BB222" s="167"/>
      <c r="BC222" s="167"/>
      <c r="BD222" s="167"/>
      <c r="BE222" s="167"/>
      <c r="BF222" s="167"/>
    </row>
    <row r="223" spans="1:58" s="139" customFormat="1" outlineLevel="1" x14ac:dyDescent="0.2">
      <c r="A223" s="96"/>
      <c r="B223" s="96"/>
      <c r="C223" s="96"/>
      <c r="D223" s="137"/>
      <c r="E223" s="137"/>
      <c r="F223" s="146" t="s">
        <v>447</v>
      </c>
      <c r="G223" s="143" t="s">
        <v>564</v>
      </c>
      <c r="H223" s="139">
        <v>3.2747830842284031</v>
      </c>
      <c r="I223" s="139">
        <v>3.4934446591222752</v>
      </c>
      <c r="J223" s="139">
        <v>3.4284112126110546</v>
      </c>
      <c r="K223" s="139">
        <v>3.2853346095011835</v>
      </c>
      <c r="L223" s="139">
        <v>3.505523720752878</v>
      </c>
      <c r="M223" s="139">
        <v>3.4038481955852404</v>
      </c>
      <c r="N223" s="139">
        <v>3.2494766420007384</v>
      </c>
      <c r="O223" s="139">
        <v>3.0956181722900795</v>
      </c>
      <c r="P223" s="139">
        <v>2.7575426515504664</v>
      </c>
      <c r="Q223" s="139">
        <v>2.5926082626553235</v>
      </c>
      <c r="R223" s="139">
        <v>2.447711348405142</v>
      </c>
      <c r="S223" s="139">
        <v>2.0979950784164743</v>
      </c>
      <c r="T223" s="139">
        <v>2.0643791627998653</v>
      </c>
      <c r="U223" s="139">
        <v>2.149230523207815</v>
      </c>
      <c r="V223" s="139">
        <v>2.3749391589230693</v>
      </c>
      <c r="W223" s="139">
        <v>2.9990084464366995</v>
      </c>
      <c r="X223" s="139">
        <v>2.9748750365108321</v>
      </c>
      <c r="Y223" s="139">
        <v>3.0366167586025741</v>
      </c>
      <c r="Z223" s="139">
        <v>2.9689735842775162</v>
      </c>
      <c r="AA223" s="139">
        <v>2.4936715678354071</v>
      </c>
      <c r="AB223" s="139">
        <v>2.3679167807281685</v>
      </c>
      <c r="AC223" s="139">
        <v>2.0572307016580651</v>
      </c>
      <c r="AD223" s="139">
        <v>1.777933451267228</v>
      </c>
      <c r="AE223" s="139">
        <v>1.7569822351431472</v>
      </c>
      <c r="AF223" s="139">
        <v>1.7956536028825183</v>
      </c>
      <c r="AG223" s="139">
        <v>1.9011685251945749</v>
      </c>
      <c r="AH223" s="139">
        <v>1.8805767791128014</v>
      </c>
      <c r="AI223" s="139">
        <v>2.0542855017673669</v>
      </c>
      <c r="AJ223" s="139">
        <v>2.0830462498560647</v>
      </c>
      <c r="AK223" s="139">
        <v>1.8055386038089445</v>
      </c>
      <c r="AL223" s="139">
        <v>2.8018831563852915</v>
      </c>
      <c r="AM223" s="139">
        <v>3.0942552469940803</v>
      </c>
      <c r="AN223" s="139">
        <v>2.8063933822885088</v>
      </c>
      <c r="AO223" s="139">
        <v>2.7670057786844731</v>
      </c>
      <c r="AP223" s="139">
        <v>2.6051954688331982</v>
      </c>
      <c r="AQ223" s="139">
        <v>2.2596412558389822</v>
      </c>
      <c r="AR223" s="139">
        <v>2.3780375312325788</v>
      </c>
      <c r="AS223" s="139">
        <v>2.6485469293880333</v>
      </c>
      <c r="AT223" s="139">
        <v>2.42876058926357</v>
      </c>
      <c r="AU223" s="139">
        <v>2.1063459486602971</v>
      </c>
      <c r="AV223" s="139">
        <v>1.8879859699560471</v>
      </c>
      <c r="AW223" s="139">
        <v>1.1904287072890556</v>
      </c>
      <c r="AX223" s="139">
        <v>1.5653773508658506</v>
      </c>
      <c r="AY223" s="139">
        <v>1.8642400355441191</v>
      </c>
      <c r="AZ223" s="139">
        <v>1.9541491804259028</v>
      </c>
      <c r="BA223" s="139">
        <v>1.9955806235884315</v>
      </c>
      <c r="BB223" s="167"/>
      <c r="BC223" s="167"/>
      <c r="BD223" s="167"/>
      <c r="BE223" s="167"/>
      <c r="BF223" s="167"/>
    </row>
    <row r="224" spans="1:58" s="42" customFormat="1" x14ac:dyDescent="0.2">
      <c r="A224" s="37" t="s">
        <v>442</v>
      </c>
      <c r="B224" s="37" t="s">
        <v>275</v>
      </c>
      <c r="C224" s="37"/>
      <c r="D224" s="38"/>
      <c r="E224" s="38"/>
      <c r="F224" s="15" t="s">
        <v>297</v>
      </c>
      <c r="G224" s="12" t="s">
        <v>1175</v>
      </c>
      <c r="H224" s="27" t="str">
        <f>EIURatio(H220:H223,H$73:H$76,H$961:H$964)</f>
        <v>–</v>
      </c>
      <c r="I224" s="27" t="str">
        <f t="shared" ref="I224:AS224" si="158">EIURatio(I220:I223,I$73:I$76,I$961:I$964)</f>
        <v>–</v>
      </c>
      <c r="J224" s="27" t="str">
        <f t="shared" si="158"/>
        <v>–</v>
      </c>
      <c r="K224" s="27" t="str">
        <f t="shared" si="158"/>
        <v>–</v>
      </c>
      <c r="L224" s="27" t="str">
        <f t="shared" si="158"/>
        <v>–</v>
      </c>
      <c r="M224" s="27" t="str">
        <f t="shared" si="158"/>
        <v>–</v>
      </c>
      <c r="N224" s="27" t="str">
        <f t="shared" si="158"/>
        <v>–</v>
      </c>
      <c r="O224" s="27" t="str">
        <f t="shared" si="158"/>
        <v>–</v>
      </c>
      <c r="P224" s="27" t="str">
        <f t="shared" si="158"/>
        <v>–</v>
      </c>
      <c r="Q224" s="27" t="str">
        <f t="shared" si="158"/>
        <v>–</v>
      </c>
      <c r="R224" s="27" t="str">
        <f t="shared" si="158"/>
        <v>–</v>
      </c>
      <c r="S224" s="27" t="str">
        <f t="shared" si="158"/>
        <v>–</v>
      </c>
      <c r="T224" s="27" t="str">
        <f t="shared" si="158"/>
        <v>–</v>
      </c>
      <c r="U224" s="27" t="str">
        <f t="shared" si="158"/>
        <v>–</v>
      </c>
      <c r="V224" s="27" t="str">
        <f t="shared" si="158"/>
        <v>–</v>
      </c>
      <c r="W224" s="27">
        <f t="shared" si="158"/>
        <v>4.9144746973119959</v>
      </c>
      <c r="X224" s="27">
        <f t="shared" si="158"/>
        <v>4.912478364399762</v>
      </c>
      <c r="Y224" s="27">
        <f t="shared" si="158"/>
        <v>4.4225300902568963</v>
      </c>
      <c r="Z224" s="27">
        <f t="shared" si="158"/>
        <v>4.1052377997049154</v>
      </c>
      <c r="AA224" s="27">
        <f t="shared" si="158"/>
        <v>3.556611592143863</v>
      </c>
      <c r="AB224" s="27">
        <f t="shared" si="158"/>
        <v>3.4517235776505317</v>
      </c>
      <c r="AC224" s="27">
        <f t="shared" si="158"/>
        <v>3.3398281042267648</v>
      </c>
      <c r="AD224" s="27">
        <f t="shared" si="158"/>
        <v>3.1294319979249261</v>
      </c>
      <c r="AE224" s="27">
        <f t="shared" si="158"/>
        <v>3.0027348742230071</v>
      </c>
      <c r="AF224" s="27">
        <f t="shared" si="158"/>
        <v>2.8887656108229818</v>
      </c>
      <c r="AG224" s="27">
        <f t="shared" si="158"/>
        <v>2.8585346404316136</v>
      </c>
      <c r="AH224" s="27">
        <f t="shared" si="158"/>
        <v>2.7950002647658456</v>
      </c>
      <c r="AI224" s="27">
        <f t="shared" si="158"/>
        <v>2.9119005403266369</v>
      </c>
      <c r="AJ224" s="27">
        <f t="shared" si="158"/>
        <v>3.02510485006129</v>
      </c>
      <c r="AK224" s="27">
        <f t="shared" si="158"/>
        <v>2.7902268759188247</v>
      </c>
      <c r="AL224" s="27">
        <f t="shared" si="158"/>
        <v>2.9234683619741202</v>
      </c>
      <c r="AM224" s="27">
        <f t="shared" si="158"/>
        <v>3.1138768243315127</v>
      </c>
      <c r="AN224" s="27">
        <f t="shared" si="158"/>
        <v>3.0480244008038508</v>
      </c>
      <c r="AO224" s="27">
        <f t="shared" si="158"/>
        <v>2.7070612790189159</v>
      </c>
      <c r="AP224" s="27">
        <f t="shared" si="158"/>
        <v>2.5167135812368548</v>
      </c>
      <c r="AQ224" s="27">
        <f t="shared" si="158"/>
        <v>2.225000014850639</v>
      </c>
      <c r="AR224" s="27">
        <f t="shared" si="158"/>
        <v>2.1020195283805099</v>
      </c>
      <c r="AS224" s="27">
        <f t="shared" si="158"/>
        <v>2.0528280983161959</v>
      </c>
      <c r="AT224" s="27">
        <f t="shared" ref="AT224:AY224" si="159">EIURatio(AT220:AT223,AT$73:AT$76,AT$961:AT$964)</f>
        <v>1.936779863739329</v>
      </c>
      <c r="AU224" s="27">
        <f t="shared" si="159"/>
        <v>1.7116821267929441</v>
      </c>
      <c r="AV224" s="27">
        <f t="shared" si="159"/>
        <v>1.5646115027932468</v>
      </c>
      <c r="AW224" s="28">
        <f t="shared" si="159"/>
        <v>1.2522533506869964</v>
      </c>
      <c r="AX224" s="28">
        <f t="shared" si="159"/>
        <v>1.4123706273306564</v>
      </c>
      <c r="AY224" s="28">
        <f t="shared" si="159"/>
        <v>1.4967119799664126</v>
      </c>
      <c r="AZ224" s="28">
        <f t="shared" ref="AZ224:BA224" si="160">EIURatio(AZ220:AZ223,AZ$73:AZ$76,AZ$961:AZ$964)</f>
        <v>1.529072949600905</v>
      </c>
      <c r="BA224" s="28">
        <f t="shared" si="160"/>
        <v>1.5361552391650193</v>
      </c>
    </row>
    <row r="225" spans="1:58" s="42" customFormat="1" x14ac:dyDescent="0.2">
      <c r="A225" s="37" t="s">
        <v>442</v>
      </c>
      <c r="B225" s="37" t="s">
        <v>276</v>
      </c>
      <c r="C225" s="37"/>
      <c r="D225" s="38"/>
      <c r="E225" s="38"/>
      <c r="F225" s="44" t="s">
        <v>298</v>
      </c>
      <c r="G225" s="12" t="s">
        <v>1176</v>
      </c>
      <c r="H225" s="27" t="str">
        <f>IF(AND(ISNUMBER(H224),ISNUMBER(H219)),H219+H224,"–")</f>
        <v>–</v>
      </c>
      <c r="I225" s="27" t="str">
        <f t="shared" ref="I225:AS225" si="161">IF(AND(ISNUMBER(I224),ISNUMBER(I219)),I219+I224,"–")</f>
        <v>–</v>
      </c>
      <c r="J225" s="27" t="str">
        <f t="shared" si="161"/>
        <v>–</v>
      </c>
      <c r="K225" s="27" t="str">
        <f t="shared" si="161"/>
        <v>–</v>
      </c>
      <c r="L225" s="27" t="str">
        <f t="shared" si="161"/>
        <v>–</v>
      </c>
      <c r="M225" s="27" t="str">
        <f t="shared" si="161"/>
        <v>–</v>
      </c>
      <c r="N225" s="27" t="str">
        <f t="shared" si="161"/>
        <v>–</v>
      </c>
      <c r="O225" s="27" t="str">
        <f t="shared" si="161"/>
        <v>–</v>
      </c>
      <c r="P225" s="27" t="str">
        <f t="shared" si="161"/>
        <v>–</v>
      </c>
      <c r="Q225" s="27" t="str">
        <f t="shared" si="161"/>
        <v>–</v>
      </c>
      <c r="R225" s="27" t="str">
        <f t="shared" si="161"/>
        <v>–</v>
      </c>
      <c r="S225" s="27" t="str">
        <f t="shared" si="161"/>
        <v>–</v>
      </c>
      <c r="T225" s="27" t="str">
        <f t="shared" si="161"/>
        <v>–</v>
      </c>
      <c r="U225" s="27" t="str">
        <f t="shared" si="161"/>
        <v>–</v>
      </c>
      <c r="V225" s="27" t="str">
        <f t="shared" si="161"/>
        <v>–</v>
      </c>
      <c r="W225" s="27">
        <f t="shared" si="161"/>
        <v>-1.1481647623578715</v>
      </c>
      <c r="X225" s="27">
        <f t="shared" si="161"/>
        <v>1.6627054115837669</v>
      </c>
      <c r="Y225" s="27">
        <f t="shared" si="161"/>
        <v>2.6921786358054165</v>
      </c>
      <c r="Z225" s="27">
        <f t="shared" si="161"/>
        <v>2.1616322803437091</v>
      </c>
      <c r="AA225" s="27">
        <f t="shared" si="161"/>
        <v>2.5202198340374231</v>
      </c>
      <c r="AB225" s="27">
        <f t="shared" si="161"/>
        <v>2.6667569442307397</v>
      </c>
      <c r="AC225" s="27">
        <f t="shared" si="161"/>
        <v>1.6217764493110955</v>
      </c>
      <c r="AD225" s="27">
        <f t="shared" si="161"/>
        <v>0.20878512817567074</v>
      </c>
      <c r="AE225" s="27">
        <f t="shared" si="161"/>
        <v>-0.50826210523841731</v>
      </c>
      <c r="AF225" s="27">
        <f t="shared" si="161"/>
        <v>-0.37269213791625777</v>
      </c>
      <c r="AG225" s="27">
        <f t="shared" si="161"/>
        <v>-0.46086419278700008</v>
      </c>
      <c r="AH225" s="27">
        <f t="shared" si="161"/>
        <v>0.30098524383892222</v>
      </c>
      <c r="AI225" s="27">
        <f t="shared" si="161"/>
        <v>1.4431476952893361</v>
      </c>
      <c r="AJ225" s="27">
        <f t="shared" si="161"/>
        <v>0.50135658009412554</v>
      </c>
      <c r="AK225" s="27">
        <f t="shared" si="161"/>
        <v>-3.2181034304878025</v>
      </c>
      <c r="AL225" s="27">
        <f t="shared" si="161"/>
        <v>-3.1473150026828054</v>
      </c>
      <c r="AM225" s="27">
        <f t="shared" si="161"/>
        <v>-0.83363568255887088</v>
      </c>
      <c r="AN225" s="27">
        <f t="shared" si="161"/>
        <v>-1.0178140782876386</v>
      </c>
      <c r="AO225" s="27">
        <f t="shared" si="161"/>
        <v>-0.11783986277905001</v>
      </c>
      <c r="AP225" s="27">
        <f t="shared" si="161"/>
        <v>-0.20118018276959271</v>
      </c>
      <c r="AQ225" s="27">
        <f t="shared" si="161"/>
        <v>5.4930908780721488E-3</v>
      </c>
      <c r="AR225" s="27">
        <f t="shared" si="161"/>
        <v>0.4385011875545719</v>
      </c>
      <c r="AS225" s="27">
        <f t="shared" si="161"/>
        <v>0.88676671925393258</v>
      </c>
      <c r="AT225" s="27">
        <f t="shared" ref="AT225:AY225" si="162">IF(AND(ISNUMBER(AT224),ISNUMBER(AT219)),AT219+AT224,"–")</f>
        <v>1.165247915248234</v>
      </c>
      <c r="AU225" s="27">
        <f t="shared" si="162"/>
        <v>0.7612799972483304</v>
      </c>
      <c r="AV225" s="27">
        <f t="shared" si="162"/>
        <v>-6.7019044561427794</v>
      </c>
      <c r="AW225" s="28">
        <f t="shared" si="162"/>
        <v>-7.4615834345636882</v>
      </c>
      <c r="AX225" s="28">
        <f t="shared" si="162"/>
        <v>-3.4358046580291446</v>
      </c>
      <c r="AY225" s="28">
        <f t="shared" si="162"/>
        <v>-1.6786073436669404</v>
      </c>
      <c r="AZ225" s="28">
        <f t="shared" ref="AZ225:BA225" si="163">IF(AND(ISNUMBER(AZ224),ISNUMBER(AZ219)),AZ219+AZ224,"–")</f>
        <v>-1.1739153259049047</v>
      </c>
      <c r="BA225" s="28">
        <f t="shared" si="163"/>
        <v>-0.93346706757333919</v>
      </c>
    </row>
    <row r="226" spans="1:58" s="139" customFormat="1" outlineLevel="1" x14ac:dyDescent="0.2">
      <c r="A226" s="96"/>
      <c r="B226" s="96"/>
      <c r="C226" s="96"/>
      <c r="D226" s="137"/>
      <c r="E226" s="137"/>
      <c r="F226" s="146" t="s">
        <v>444</v>
      </c>
      <c r="G226" s="143" t="s">
        <v>565</v>
      </c>
      <c r="H226" s="167">
        <v>56.983496434121619</v>
      </c>
      <c r="I226" s="167">
        <v>56.983496434121619</v>
      </c>
      <c r="J226" s="167">
        <v>56.983496434121619</v>
      </c>
      <c r="K226" s="167">
        <v>56.983496434121619</v>
      </c>
      <c r="L226" s="167">
        <v>56.983496434121619</v>
      </c>
      <c r="M226" s="167">
        <v>56.983496434121619</v>
      </c>
      <c r="N226" s="167">
        <v>56.983496434121619</v>
      </c>
      <c r="O226" s="167">
        <v>56.983496434121619</v>
      </c>
      <c r="P226" s="167">
        <v>56.983496434121619</v>
      </c>
      <c r="Q226" s="167">
        <v>56.983496434121619</v>
      </c>
      <c r="R226" s="167">
        <v>56.983496434121619</v>
      </c>
      <c r="S226" s="167">
        <v>56.983496434121619</v>
      </c>
      <c r="T226" s="167">
        <v>56.983496434121619</v>
      </c>
      <c r="U226" s="167">
        <v>56.983496434121619</v>
      </c>
      <c r="V226" s="167">
        <v>56.983496434121619</v>
      </c>
      <c r="W226" s="139">
        <v>56.983496434121619</v>
      </c>
      <c r="X226" s="139">
        <v>58.039368579626668</v>
      </c>
      <c r="Y226" s="139">
        <v>58.184647915728746</v>
      </c>
      <c r="Z226" s="139">
        <v>59.593877023682928</v>
      </c>
      <c r="AA226" s="139">
        <v>60.528235917083272</v>
      </c>
      <c r="AB226" s="139">
        <v>59.341128018192137</v>
      </c>
      <c r="AC226" s="139">
        <v>58.121361573248485</v>
      </c>
      <c r="AD226" s="139">
        <v>59.851135199707485</v>
      </c>
      <c r="AE226" s="139">
        <v>63.443746283636891</v>
      </c>
      <c r="AF226" s="139">
        <v>65.417714513523379</v>
      </c>
      <c r="AG226" s="139">
        <v>67.652824781109871</v>
      </c>
      <c r="AH226" s="139">
        <v>66.873753173787094</v>
      </c>
      <c r="AI226" s="139">
        <v>64.076740937503502</v>
      </c>
      <c r="AJ226" s="139">
        <v>65.777183417748446</v>
      </c>
      <c r="AK226" s="139">
        <v>73.222601273733119</v>
      </c>
      <c r="AL226" s="139">
        <v>82.658437121128642</v>
      </c>
      <c r="AM226" s="139">
        <v>79.998624235102596</v>
      </c>
      <c r="AN226" s="139">
        <v>81.167679649745267</v>
      </c>
      <c r="AO226" s="139">
        <v>78.640875827382999</v>
      </c>
      <c r="AP226" s="139">
        <v>75.595728961009016</v>
      </c>
      <c r="AQ226" s="139">
        <v>72.413121378506872</v>
      </c>
      <c r="AR226" s="139">
        <v>69.427625870309669</v>
      </c>
      <c r="AS226" s="139">
        <v>64.899570375637765</v>
      </c>
      <c r="AT226" s="139">
        <v>61.50401664362137</v>
      </c>
      <c r="AU226" s="139">
        <v>59.140601377553317</v>
      </c>
      <c r="AV226" s="139">
        <v>69.205585699048626</v>
      </c>
      <c r="AW226" s="139">
        <v>74.725948599770646</v>
      </c>
      <c r="AX226" s="139">
        <v>69.605464233377816</v>
      </c>
      <c r="AY226" s="139">
        <v>67.336657683825678</v>
      </c>
      <c r="AZ226" s="139">
        <v>66.447208015388654</v>
      </c>
      <c r="BA226" s="139">
        <v>65.580284083786367</v>
      </c>
      <c r="BB226" s="167"/>
      <c r="BC226" s="167"/>
      <c r="BD226" s="167"/>
      <c r="BE226" s="167"/>
      <c r="BF226" s="167"/>
    </row>
    <row r="227" spans="1:58" s="139" customFormat="1" outlineLevel="1" x14ac:dyDescent="0.2">
      <c r="A227" s="96"/>
      <c r="B227" s="96"/>
      <c r="C227" s="96"/>
      <c r="D227" s="137"/>
      <c r="E227" s="137"/>
      <c r="F227" s="146" t="s">
        <v>445</v>
      </c>
      <c r="G227" s="143" t="s">
        <v>566</v>
      </c>
      <c r="H227" s="167">
        <v>57.126308802256695</v>
      </c>
      <c r="I227" s="167">
        <v>57.126308802256695</v>
      </c>
      <c r="J227" s="167">
        <v>57.126308802256695</v>
      </c>
      <c r="K227" s="167">
        <v>57.126308802256695</v>
      </c>
      <c r="L227" s="167">
        <v>57.126308802256695</v>
      </c>
      <c r="M227" s="167">
        <v>57.126308802256695</v>
      </c>
      <c r="N227" s="167">
        <v>57.126308802256695</v>
      </c>
      <c r="O227" s="167">
        <v>57.126308802256695</v>
      </c>
      <c r="P227" s="167">
        <v>57.126308802256695</v>
      </c>
      <c r="Q227" s="167">
        <v>57.126308802256695</v>
      </c>
      <c r="R227" s="167">
        <v>57.126308802256695</v>
      </c>
      <c r="S227" s="167">
        <v>57.126308802256695</v>
      </c>
      <c r="T227" s="167">
        <v>57.126308802256695</v>
      </c>
      <c r="U227" s="167">
        <v>57.126308802256695</v>
      </c>
      <c r="V227" s="167">
        <v>57.126308802256695</v>
      </c>
      <c r="W227" s="139">
        <v>57.126308802256695</v>
      </c>
      <c r="X227" s="139">
        <v>59.970855747126897</v>
      </c>
      <c r="Y227" s="139">
        <v>60.933524024185459</v>
      </c>
      <c r="Z227" s="139">
        <v>61.331835570487172</v>
      </c>
      <c r="AA227" s="139">
        <v>60.548552144101194</v>
      </c>
      <c r="AB227" s="139">
        <v>58.848507133799643</v>
      </c>
      <c r="AC227" s="139">
        <v>58.301912287859224</v>
      </c>
      <c r="AD227" s="139">
        <v>60.226859283039062</v>
      </c>
      <c r="AE227" s="139">
        <v>64.364308422371082</v>
      </c>
      <c r="AF227" s="139">
        <v>66.044262466599193</v>
      </c>
      <c r="AG227" s="139">
        <v>67.45775241546373</v>
      </c>
      <c r="AH227" s="139">
        <v>64.564627564377759</v>
      </c>
      <c r="AI227" s="139">
        <v>64.495034693569735</v>
      </c>
      <c r="AJ227" s="139">
        <v>68.828748102009072</v>
      </c>
      <c r="AK227" s="139">
        <v>83.02159462006118</v>
      </c>
      <c r="AL227" s="139">
        <v>85.329752516319843</v>
      </c>
      <c r="AM227" s="139">
        <v>87.87487447883808</v>
      </c>
      <c r="AN227" s="139">
        <v>90.59263804973132</v>
      </c>
      <c r="AO227" s="139">
        <v>93.36830630811815</v>
      </c>
      <c r="AP227" s="139">
        <v>94.826634039491026</v>
      </c>
      <c r="AQ227" s="139">
        <v>95.58180008588127</v>
      </c>
      <c r="AR227" s="139">
        <v>98.026903097874126</v>
      </c>
      <c r="AS227" s="139">
        <v>98.245727282969114</v>
      </c>
      <c r="AT227" s="139">
        <v>97.900099595907051</v>
      </c>
      <c r="AU227" s="139">
        <v>97.570231416880489</v>
      </c>
      <c r="AV227" s="139">
        <v>115.19094125997718</v>
      </c>
      <c r="AW227" s="139">
        <v>117.11131305455891</v>
      </c>
      <c r="AX227" s="139">
        <v>117.30292493405949</v>
      </c>
      <c r="AY227" s="139">
        <v>117.72342342073317</v>
      </c>
      <c r="AZ227" s="139">
        <v>117.90407290894854</v>
      </c>
      <c r="BA227" s="139">
        <v>117.72363187425717</v>
      </c>
      <c r="BB227" s="167"/>
      <c r="BC227" s="167"/>
      <c r="BD227" s="167"/>
      <c r="BE227" s="167"/>
      <c r="BF227" s="167"/>
    </row>
    <row r="228" spans="1:58" s="139" customFormat="1" outlineLevel="1" x14ac:dyDescent="0.2">
      <c r="A228" s="96"/>
      <c r="B228" s="96"/>
      <c r="C228" s="96"/>
      <c r="D228" s="137"/>
      <c r="E228" s="137"/>
      <c r="F228" s="146" t="s">
        <v>446</v>
      </c>
      <c r="G228" s="143" t="s">
        <v>567</v>
      </c>
      <c r="H228" s="167">
        <v>110.79189515754253</v>
      </c>
      <c r="I228" s="167">
        <v>110.79189515754253</v>
      </c>
      <c r="J228" s="167">
        <v>110.79189515754253</v>
      </c>
      <c r="K228" s="167">
        <v>110.79189515754253</v>
      </c>
      <c r="L228" s="167">
        <v>110.79189515754253</v>
      </c>
      <c r="M228" s="167">
        <v>110.79189515754253</v>
      </c>
      <c r="N228" s="167">
        <v>110.79189515754253</v>
      </c>
      <c r="O228" s="167">
        <v>110.79189515754253</v>
      </c>
      <c r="P228" s="167">
        <v>110.79189515754253</v>
      </c>
      <c r="Q228" s="167">
        <v>110.79189515754253</v>
      </c>
      <c r="R228" s="167">
        <v>110.79189515754253</v>
      </c>
      <c r="S228" s="167">
        <v>110.79189515754253</v>
      </c>
      <c r="T228" s="167">
        <v>110.79189515754253</v>
      </c>
      <c r="U228" s="167">
        <v>110.79189515754253</v>
      </c>
      <c r="V228" s="167">
        <v>110.79189515754253</v>
      </c>
      <c r="W228" s="139">
        <v>110.79189515754253</v>
      </c>
      <c r="X228" s="139">
        <v>120.54190815018842</v>
      </c>
      <c r="Y228" s="139">
        <v>116.33359431308057</v>
      </c>
      <c r="Z228" s="139">
        <v>114.2077500988533</v>
      </c>
      <c r="AA228" s="139">
        <v>113.42647798045546</v>
      </c>
      <c r="AB228" s="139">
        <v>108.87810218332253</v>
      </c>
      <c r="AC228" s="139">
        <v>108.92423317306957</v>
      </c>
      <c r="AD228" s="139">
        <v>106.40160268259669</v>
      </c>
      <c r="AE228" s="139">
        <v>105.44718774188</v>
      </c>
      <c r="AF228" s="139">
        <v>105.25600632749475</v>
      </c>
      <c r="AG228" s="139">
        <v>106.52522475249116</v>
      </c>
      <c r="AH228" s="139">
        <v>106.61512175603505</v>
      </c>
      <c r="AI228" s="139">
        <v>103.9128956312168</v>
      </c>
      <c r="AJ228" s="139">
        <v>106.18858866928885</v>
      </c>
      <c r="AK228" s="139">
        <v>116.69243219339435</v>
      </c>
      <c r="AL228" s="139">
        <v>119.32533198472628</v>
      </c>
      <c r="AM228" s="139">
        <v>119.65748968461136</v>
      </c>
      <c r="AN228" s="139">
        <v>126.49704582071517</v>
      </c>
      <c r="AO228" s="139">
        <v>132.48882992711231</v>
      </c>
      <c r="AP228" s="139">
        <v>135.29941942057522</v>
      </c>
      <c r="AQ228" s="139">
        <v>135.37260785905613</v>
      </c>
      <c r="AR228" s="139">
        <v>134.72750893606587</v>
      </c>
      <c r="AS228" s="139">
        <v>133.98385319243414</v>
      </c>
      <c r="AT228" s="139">
        <v>134.41491797013268</v>
      </c>
      <c r="AU228" s="139">
        <v>134.5820261061962</v>
      </c>
      <c r="AV228" s="139">
        <v>155.93695709740146</v>
      </c>
      <c r="AW228" s="139">
        <v>159.78371720421453</v>
      </c>
      <c r="AX228" s="139">
        <v>156.6779552081621</v>
      </c>
      <c r="AY228" s="139">
        <v>155.70049647035856</v>
      </c>
      <c r="AZ228" s="139">
        <v>154.24322651623393</v>
      </c>
      <c r="BA228" s="139">
        <v>153.1972960660049</v>
      </c>
      <c r="BB228" s="167"/>
      <c r="BC228" s="167"/>
      <c r="BD228" s="167"/>
      <c r="BE228" s="167"/>
      <c r="BF228" s="167"/>
    </row>
    <row r="229" spans="1:58" s="139" customFormat="1" outlineLevel="1" x14ac:dyDescent="0.2">
      <c r="A229" s="96"/>
      <c r="B229" s="96"/>
      <c r="C229" s="96"/>
      <c r="D229" s="137"/>
      <c r="E229" s="137"/>
      <c r="F229" s="146" t="s">
        <v>447</v>
      </c>
      <c r="G229" s="143" t="s">
        <v>568</v>
      </c>
      <c r="H229" s="139">
        <v>43.86069636413351</v>
      </c>
      <c r="I229" s="139">
        <v>44.177822246756833</v>
      </c>
      <c r="J229" s="139">
        <v>42.699522574339312</v>
      </c>
      <c r="K229" s="139">
        <v>41.707615132843948</v>
      </c>
      <c r="L229" s="139">
        <v>41.555539079132728</v>
      </c>
      <c r="M229" s="139">
        <v>40.66255175808584</v>
      </c>
      <c r="N229" s="139">
        <v>41.045372619700657</v>
      </c>
      <c r="O229" s="139">
        <v>41.271213770306773</v>
      </c>
      <c r="P229" s="139">
        <v>36.008365625343096</v>
      </c>
      <c r="Q229" s="139">
        <v>30.77520161946482</v>
      </c>
      <c r="R229" s="139">
        <v>27.541405615825848</v>
      </c>
      <c r="S229" s="139">
        <v>27.834871800687207</v>
      </c>
      <c r="T229" s="139">
        <v>33.185505175354308</v>
      </c>
      <c r="U229" s="139">
        <v>41.446696976827937</v>
      </c>
      <c r="V229" s="139">
        <v>40.091737225844547</v>
      </c>
      <c r="W229" s="139">
        <v>44.18223884090564</v>
      </c>
      <c r="X229" s="139">
        <v>44.201749213294903</v>
      </c>
      <c r="Y229" s="139">
        <v>43.416338324139744</v>
      </c>
      <c r="Z229" s="139">
        <v>41.134342845854647</v>
      </c>
      <c r="AA229" s="139">
        <v>39.01507282505829</v>
      </c>
      <c r="AB229" s="139">
        <v>36.733826079021803</v>
      </c>
      <c r="AC229" s="139">
        <v>33.999253321620735</v>
      </c>
      <c r="AD229" s="139">
        <v>34.215199327086374</v>
      </c>
      <c r="AE229" s="139">
        <v>35.398125121399019</v>
      </c>
      <c r="AF229" s="139">
        <v>38.390948029502248</v>
      </c>
      <c r="AG229" s="139">
        <v>39.591813001511802</v>
      </c>
      <c r="AH229" s="139">
        <v>40.515693344547799</v>
      </c>
      <c r="AI229" s="139">
        <v>41.547392284382809</v>
      </c>
      <c r="AJ229" s="139">
        <v>49.326887562065089</v>
      </c>
      <c r="AK229" s="139">
        <v>63.193205352489777</v>
      </c>
      <c r="AL229" s="139">
        <v>74.272910729396216</v>
      </c>
      <c r="AM229" s="139">
        <v>79.974773227093351</v>
      </c>
      <c r="AN229" s="139">
        <v>83.161347610952404</v>
      </c>
      <c r="AO229" s="139">
        <v>84.15602448077216</v>
      </c>
      <c r="AP229" s="139">
        <v>86.060714715127361</v>
      </c>
      <c r="AQ229" s="139">
        <v>86.719548082167435</v>
      </c>
      <c r="AR229" s="139">
        <v>86.775333983051183</v>
      </c>
      <c r="AS229" s="139">
        <v>86.314342380472908</v>
      </c>
      <c r="AT229" s="139">
        <v>85.775182650789617</v>
      </c>
      <c r="AU229" s="139">
        <v>85.242776564963023</v>
      </c>
      <c r="AV229" s="139">
        <v>104.45181173264319</v>
      </c>
      <c r="AW229" s="139">
        <v>107.91985602844328</v>
      </c>
      <c r="AX229" s="139">
        <v>105.81143990537896</v>
      </c>
      <c r="AY229" s="139">
        <v>105.43296544952302</v>
      </c>
      <c r="AZ229" s="139">
        <v>105.32459549897591</v>
      </c>
      <c r="BA229" s="139">
        <v>105.03953798855051</v>
      </c>
      <c r="BB229" s="167"/>
      <c r="BC229" s="167"/>
      <c r="BD229" s="167"/>
      <c r="BE229" s="167"/>
      <c r="BF229" s="167"/>
    </row>
    <row r="230" spans="1:58" s="42" customFormat="1" x14ac:dyDescent="0.2">
      <c r="A230" s="37" t="s">
        <v>442</v>
      </c>
      <c r="B230" s="37" t="s">
        <v>40</v>
      </c>
      <c r="C230" s="37"/>
      <c r="D230" s="38"/>
      <c r="E230" s="38"/>
      <c r="F230" s="12" t="s">
        <v>41</v>
      </c>
      <c r="G230" s="12" t="s">
        <v>1177</v>
      </c>
      <c r="H230" s="27" t="str">
        <f>EIURatio(H226:H229,H$73:H$76,H$961:H$964)</f>
        <v>–</v>
      </c>
      <c r="I230" s="27" t="str">
        <f t="shared" ref="I230:AS230" si="164">EIURatio(I226:I229,I$73:I$76,I$961:I$964)</f>
        <v>–</v>
      </c>
      <c r="J230" s="27" t="str">
        <f t="shared" si="164"/>
        <v>–</v>
      </c>
      <c r="K230" s="27" t="str">
        <f t="shared" si="164"/>
        <v>–</v>
      </c>
      <c r="L230" s="27" t="str">
        <f t="shared" si="164"/>
        <v>–</v>
      </c>
      <c r="M230" s="27" t="str">
        <f t="shared" si="164"/>
        <v>–</v>
      </c>
      <c r="N230" s="27" t="str">
        <f t="shared" si="164"/>
        <v>–</v>
      </c>
      <c r="O230" s="27" t="str">
        <f t="shared" si="164"/>
        <v>–</v>
      </c>
      <c r="P230" s="27" t="str">
        <f t="shared" si="164"/>
        <v>–</v>
      </c>
      <c r="Q230" s="27" t="str">
        <f t="shared" si="164"/>
        <v>–</v>
      </c>
      <c r="R230" s="27" t="str">
        <f t="shared" si="164"/>
        <v>–</v>
      </c>
      <c r="S230" s="27" t="str">
        <f t="shared" si="164"/>
        <v>–</v>
      </c>
      <c r="T230" s="27" t="str">
        <f t="shared" si="164"/>
        <v>–</v>
      </c>
      <c r="U230" s="27" t="str">
        <f t="shared" si="164"/>
        <v>–</v>
      </c>
      <c r="V230" s="27" t="str">
        <f t="shared" si="164"/>
        <v>–</v>
      </c>
      <c r="W230" s="27">
        <f t="shared" si="164"/>
        <v>64.841708035046352</v>
      </c>
      <c r="X230" s="27">
        <f t="shared" si="164"/>
        <v>67.845412702888368</v>
      </c>
      <c r="Y230" s="27">
        <f t="shared" si="164"/>
        <v>66.36612959077911</v>
      </c>
      <c r="Z230" s="27">
        <f t="shared" si="164"/>
        <v>65.830199415706019</v>
      </c>
      <c r="AA230" s="27">
        <f t="shared" si="164"/>
        <v>65.072086185913989</v>
      </c>
      <c r="AB230" s="27">
        <f t="shared" si="164"/>
        <v>62.389870178608028</v>
      </c>
      <c r="AC230" s="27">
        <f t="shared" si="164"/>
        <v>61.385874838517552</v>
      </c>
      <c r="AD230" s="27">
        <f t="shared" si="164"/>
        <v>61.987752587394162</v>
      </c>
      <c r="AE230" s="27">
        <f t="shared" si="164"/>
        <v>64.744735397070457</v>
      </c>
      <c r="AF230" s="27">
        <f t="shared" si="164"/>
        <v>66.282929309747331</v>
      </c>
      <c r="AG230" s="27">
        <f t="shared" si="164"/>
        <v>67.730109913625952</v>
      </c>
      <c r="AH230" s="27">
        <f t="shared" si="164"/>
        <v>66.950721152381448</v>
      </c>
      <c r="AI230" s="27">
        <f t="shared" si="164"/>
        <v>65.79103055235359</v>
      </c>
      <c r="AJ230" s="27">
        <f t="shared" si="164"/>
        <v>70.587639391957055</v>
      </c>
      <c r="AK230" s="27">
        <f t="shared" si="164"/>
        <v>82.324152047552403</v>
      </c>
      <c r="AL230" s="27">
        <f t="shared" si="164"/>
        <v>88.713611328127058</v>
      </c>
      <c r="AM230" s="27">
        <f t="shared" si="164"/>
        <v>89.815130951489976</v>
      </c>
      <c r="AN230" s="27">
        <f t="shared" si="164"/>
        <v>92.546596714977539</v>
      </c>
      <c r="AO230" s="27">
        <f t="shared" si="164"/>
        <v>93.632459674444775</v>
      </c>
      <c r="AP230" s="27">
        <f t="shared" si="164"/>
        <v>93.637468986577829</v>
      </c>
      <c r="AQ230" s="27">
        <f t="shared" si="164"/>
        <v>92.67706197763944</v>
      </c>
      <c r="AR230" s="27">
        <f t="shared" si="164"/>
        <v>92.268924337260955</v>
      </c>
      <c r="AS230" s="27">
        <f t="shared" si="164"/>
        <v>90.477447424388018</v>
      </c>
      <c r="AT230" s="27">
        <f t="shared" ref="AT230:AY230" si="165">EIURatio(AT226:AT229,AT$73:AT$76,AT$961:AT$964)</f>
        <v>89.096367250982894</v>
      </c>
      <c r="AU230" s="27">
        <f t="shared" si="165"/>
        <v>87.93815008546288</v>
      </c>
      <c r="AV230" s="27">
        <f t="shared" si="165"/>
        <v>103.54707959773788</v>
      </c>
      <c r="AW230" s="28">
        <f t="shared" si="165"/>
        <v>107.60935285922419</v>
      </c>
      <c r="AX230" s="28">
        <f t="shared" si="165"/>
        <v>104.75095056530148</v>
      </c>
      <c r="AY230" s="28">
        <f t="shared" si="165"/>
        <v>103.80138578802152</v>
      </c>
      <c r="AZ230" s="28">
        <f t="shared" ref="AZ230:BA230" si="166">EIURatio(AZ226:AZ229,AZ$73:AZ$76,AZ$961:AZ$964)</f>
        <v>103.27809372695258</v>
      </c>
      <c r="BA230" s="28">
        <f t="shared" si="166"/>
        <v>102.65971871483477</v>
      </c>
    </row>
    <row r="231" spans="1:58" s="42" customFormat="1" x14ac:dyDescent="0.2">
      <c r="A231" s="37"/>
      <c r="B231" s="37"/>
      <c r="C231" s="37"/>
      <c r="D231" s="38"/>
      <c r="E231" s="38"/>
      <c r="F231" s="39" t="s">
        <v>42</v>
      </c>
      <c r="G231" s="18"/>
      <c r="H231" s="27"/>
      <c r="I231" s="27"/>
      <c r="J231" s="27"/>
      <c r="K231" s="27"/>
      <c r="L231" s="27"/>
      <c r="M231" s="27"/>
      <c r="N231" s="27"/>
      <c r="O231" s="27"/>
      <c r="P231" s="27"/>
      <c r="Q231" s="27"/>
      <c r="R231" s="27"/>
      <c r="S231" s="27"/>
      <c r="T231" s="27"/>
      <c r="U231" s="27"/>
      <c r="V231" s="27"/>
      <c r="W231" s="27"/>
      <c r="X231" s="27"/>
      <c r="Y231" s="27"/>
      <c r="Z231" s="27"/>
      <c r="AA231" s="27"/>
      <c r="AB231" s="27"/>
      <c r="AC231" s="27"/>
      <c r="AD231" s="27"/>
      <c r="AE231" s="27"/>
      <c r="AF231" s="27"/>
      <c r="AG231" s="27"/>
      <c r="AH231" s="27"/>
      <c r="AI231" s="28"/>
      <c r="AJ231" s="28"/>
      <c r="AK231" s="28"/>
      <c r="AL231" s="28"/>
      <c r="AM231" s="28"/>
      <c r="AN231" s="28"/>
      <c r="AO231" s="28"/>
      <c r="AP231" s="28"/>
      <c r="AQ231" s="28"/>
      <c r="AR231" s="28"/>
      <c r="AS231" s="28"/>
      <c r="AT231" s="28"/>
      <c r="AU231" s="28"/>
      <c r="AV231" s="28"/>
      <c r="AW231" s="28"/>
      <c r="AX231" s="28"/>
      <c r="AY231" s="28"/>
      <c r="AZ231" s="28"/>
      <c r="BA231" s="28"/>
    </row>
    <row r="232" spans="1:58" s="42" customFormat="1" x14ac:dyDescent="0.2">
      <c r="A232" s="37" t="s">
        <v>442</v>
      </c>
      <c r="B232" s="37" t="s">
        <v>43</v>
      </c>
      <c r="C232" s="37"/>
      <c r="D232" s="38" t="s">
        <v>1651</v>
      </c>
      <c r="E232" s="38" t="s">
        <v>1546</v>
      </c>
      <c r="F232" s="39" t="s">
        <v>44</v>
      </c>
      <c r="G232" s="12" t="s">
        <v>1178</v>
      </c>
      <c r="H232" s="27" t="s">
        <v>1536</v>
      </c>
      <c r="I232" s="27" t="s">
        <v>1536</v>
      </c>
      <c r="J232" s="27" t="s">
        <v>1536</v>
      </c>
      <c r="K232" s="27" t="s">
        <v>1536</v>
      </c>
      <c r="L232" s="27" t="s">
        <v>1536</v>
      </c>
      <c r="M232" s="27" t="s">
        <v>1536</v>
      </c>
      <c r="N232" s="27" t="s">
        <v>1536</v>
      </c>
      <c r="O232" s="27" t="s">
        <v>1536</v>
      </c>
      <c r="P232" s="27" t="s">
        <v>1536</v>
      </c>
      <c r="Q232" s="27" t="s">
        <v>1536</v>
      </c>
      <c r="R232" s="27" t="s">
        <v>1536</v>
      </c>
      <c r="S232" s="27" t="s">
        <v>1536</v>
      </c>
      <c r="T232" s="27" t="s">
        <v>1536</v>
      </c>
      <c r="U232" s="27" t="s">
        <v>1536</v>
      </c>
      <c r="V232" s="27" t="s">
        <v>1536</v>
      </c>
      <c r="W232" s="27" t="s">
        <v>1536</v>
      </c>
      <c r="X232" s="27" t="s">
        <v>1536</v>
      </c>
      <c r="Y232" s="27" t="s">
        <v>1536</v>
      </c>
      <c r="Z232" s="27" t="s">
        <v>1536</v>
      </c>
      <c r="AA232" s="27" t="s">
        <v>1536</v>
      </c>
      <c r="AB232" s="27" t="s">
        <v>1536</v>
      </c>
      <c r="AC232" s="27" t="s">
        <v>1536</v>
      </c>
      <c r="AD232" s="27" t="s">
        <v>1536</v>
      </c>
      <c r="AE232" s="27" t="s">
        <v>1536</v>
      </c>
      <c r="AF232" s="27" t="s">
        <v>1536</v>
      </c>
      <c r="AG232" s="27" t="s">
        <v>1536</v>
      </c>
      <c r="AH232" s="27" t="s">
        <v>1536</v>
      </c>
      <c r="AI232" s="27" t="s">
        <v>1536</v>
      </c>
      <c r="AJ232" s="27" t="s">
        <v>1536</v>
      </c>
      <c r="AK232" s="27" t="s">
        <v>1536</v>
      </c>
      <c r="AL232" s="27" t="s">
        <v>1536</v>
      </c>
      <c r="AM232" s="27" t="s">
        <v>1536</v>
      </c>
      <c r="AN232" s="27" t="s">
        <v>1536</v>
      </c>
      <c r="AO232" s="27" t="s">
        <v>1536</v>
      </c>
      <c r="AP232" s="27" t="s">
        <v>1536</v>
      </c>
      <c r="AQ232" s="27" t="s">
        <v>1536</v>
      </c>
      <c r="AR232" s="27" t="s">
        <v>1536</v>
      </c>
      <c r="AS232" s="27" t="s">
        <v>1536</v>
      </c>
      <c r="AT232" s="27" t="s">
        <v>1536</v>
      </c>
      <c r="AU232" s="27" t="s">
        <v>1536</v>
      </c>
      <c r="AV232" s="27" t="s">
        <v>1536</v>
      </c>
      <c r="AW232" s="28" t="s">
        <v>1536</v>
      </c>
      <c r="AX232" s="28" t="s">
        <v>1536</v>
      </c>
      <c r="AY232" s="28" t="s">
        <v>1536</v>
      </c>
      <c r="AZ232" s="28" t="s">
        <v>1536</v>
      </c>
      <c r="BA232" s="28" t="s">
        <v>1536</v>
      </c>
    </row>
    <row r="233" spans="1:58" s="42" customFormat="1" x14ac:dyDescent="0.2">
      <c r="A233" s="37" t="s">
        <v>442</v>
      </c>
      <c r="B233" s="37" t="s">
        <v>299</v>
      </c>
      <c r="C233" s="37"/>
      <c r="D233" s="38"/>
      <c r="E233" s="38"/>
      <c r="F233" s="39" t="s">
        <v>300</v>
      </c>
      <c r="G233" s="12" t="s">
        <v>1179</v>
      </c>
      <c r="H233" s="27" t="s">
        <v>1536</v>
      </c>
      <c r="I233" s="27" t="s">
        <v>1536</v>
      </c>
      <c r="J233" s="27" t="s">
        <v>1536</v>
      </c>
      <c r="K233" s="27" t="s">
        <v>1536</v>
      </c>
      <c r="L233" s="27" t="s">
        <v>1536</v>
      </c>
      <c r="M233" s="27" t="s">
        <v>1536</v>
      </c>
      <c r="N233" s="27" t="s">
        <v>1536</v>
      </c>
      <c r="O233" s="27" t="s">
        <v>1536</v>
      </c>
      <c r="P233" s="27" t="s">
        <v>1536</v>
      </c>
      <c r="Q233" s="27" t="s">
        <v>1536</v>
      </c>
      <c r="R233" s="27" t="s">
        <v>1536</v>
      </c>
      <c r="S233" s="27" t="s">
        <v>1536</v>
      </c>
      <c r="T233" s="27" t="s">
        <v>1536</v>
      </c>
      <c r="U233" s="27" t="s">
        <v>1536</v>
      </c>
      <c r="V233" s="27" t="s">
        <v>1536</v>
      </c>
      <c r="W233" s="27" t="s">
        <v>1536</v>
      </c>
      <c r="X233" s="27" t="s">
        <v>1536</v>
      </c>
      <c r="Y233" s="27" t="s">
        <v>1536</v>
      </c>
      <c r="Z233" s="27" t="s">
        <v>1536</v>
      </c>
      <c r="AA233" s="27" t="s">
        <v>1536</v>
      </c>
      <c r="AB233" s="27" t="s">
        <v>1536</v>
      </c>
      <c r="AC233" s="27" t="s">
        <v>1536</v>
      </c>
      <c r="AD233" s="27" t="s">
        <v>1536</v>
      </c>
      <c r="AE233" s="27" t="s">
        <v>1536</v>
      </c>
      <c r="AF233" s="27" t="s">
        <v>1536</v>
      </c>
      <c r="AG233" s="27" t="s">
        <v>1536</v>
      </c>
      <c r="AH233" s="27" t="s">
        <v>1536</v>
      </c>
      <c r="AI233" s="27" t="s">
        <v>1536</v>
      </c>
      <c r="AJ233" s="27" t="s">
        <v>1536</v>
      </c>
      <c r="AK233" s="27" t="s">
        <v>1536</v>
      </c>
      <c r="AL233" s="27" t="s">
        <v>1536</v>
      </c>
      <c r="AM233" s="27" t="s">
        <v>1536</v>
      </c>
      <c r="AN233" s="27" t="s">
        <v>1536</v>
      </c>
      <c r="AO233" s="27" t="s">
        <v>1536</v>
      </c>
      <c r="AP233" s="27" t="s">
        <v>1536</v>
      </c>
      <c r="AQ233" s="27" t="s">
        <v>1536</v>
      </c>
      <c r="AR233" s="27" t="s">
        <v>1536</v>
      </c>
      <c r="AS233" s="27" t="s">
        <v>1536</v>
      </c>
      <c r="AT233" s="27" t="s">
        <v>1536</v>
      </c>
      <c r="AU233" s="27" t="s">
        <v>1536</v>
      </c>
      <c r="AV233" s="27" t="s">
        <v>1536</v>
      </c>
      <c r="AW233" s="28" t="s">
        <v>1536</v>
      </c>
      <c r="AX233" s="28" t="s">
        <v>1536</v>
      </c>
      <c r="AY233" s="28" t="s">
        <v>1536</v>
      </c>
      <c r="AZ233" s="28" t="s">
        <v>1536</v>
      </c>
      <c r="BA233" s="28" t="s">
        <v>1536</v>
      </c>
    </row>
    <row r="234" spans="1:58" s="42" customFormat="1" x14ac:dyDescent="0.2">
      <c r="A234" s="37" t="s">
        <v>442</v>
      </c>
      <c r="B234" s="37" t="s">
        <v>45</v>
      </c>
      <c r="C234" s="37"/>
      <c r="D234" s="38" t="s">
        <v>1651</v>
      </c>
      <c r="E234" s="38" t="s">
        <v>1546</v>
      </c>
      <c r="F234" s="44" t="s">
        <v>46</v>
      </c>
      <c r="G234" s="12" t="s">
        <v>1180</v>
      </c>
      <c r="H234" s="27" t="s">
        <v>1536</v>
      </c>
      <c r="I234" s="27" t="s">
        <v>1536</v>
      </c>
      <c r="J234" s="27" t="s">
        <v>1536</v>
      </c>
      <c r="K234" s="27" t="s">
        <v>1536</v>
      </c>
      <c r="L234" s="27" t="s">
        <v>1536</v>
      </c>
      <c r="M234" s="27" t="s">
        <v>1536</v>
      </c>
      <c r="N234" s="27" t="s">
        <v>1536</v>
      </c>
      <c r="O234" s="27" t="s">
        <v>1536</v>
      </c>
      <c r="P234" s="27" t="s">
        <v>1536</v>
      </c>
      <c r="Q234" s="27" t="s">
        <v>1536</v>
      </c>
      <c r="R234" s="27" t="s">
        <v>1536</v>
      </c>
      <c r="S234" s="27" t="s">
        <v>1536</v>
      </c>
      <c r="T234" s="27" t="s">
        <v>1536</v>
      </c>
      <c r="U234" s="27" t="s">
        <v>1536</v>
      </c>
      <c r="V234" s="27" t="s">
        <v>1536</v>
      </c>
      <c r="W234" s="27" t="s">
        <v>1536</v>
      </c>
      <c r="X234" s="27" t="s">
        <v>1536</v>
      </c>
      <c r="Y234" s="27" t="s">
        <v>1536</v>
      </c>
      <c r="Z234" s="27" t="s">
        <v>1536</v>
      </c>
      <c r="AA234" s="27" t="s">
        <v>1536</v>
      </c>
      <c r="AB234" s="27" t="s">
        <v>1536</v>
      </c>
      <c r="AC234" s="27" t="s">
        <v>1536</v>
      </c>
      <c r="AD234" s="27" t="s">
        <v>1536</v>
      </c>
      <c r="AE234" s="27" t="s">
        <v>1536</v>
      </c>
      <c r="AF234" s="27" t="s">
        <v>1536</v>
      </c>
      <c r="AG234" s="27" t="s">
        <v>1536</v>
      </c>
      <c r="AH234" s="27" t="s">
        <v>1536</v>
      </c>
      <c r="AI234" s="27" t="s">
        <v>1536</v>
      </c>
      <c r="AJ234" s="27" t="s">
        <v>1536</v>
      </c>
      <c r="AK234" s="27" t="s">
        <v>1536</v>
      </c>
      <c r="AL234" s="27" t="s">
        <v>1536</v>
      </c>
      <c r="AM234" s="27" t="s">
        <v>1536</v>
      </c>
      <c r="AN234" s="27" t="s">
        <v>1536</v>
      </c>
      <c r="AO234" s="27" t="s">
        <v>1536</v>
      </c>
      <c r="AP234" s="27" t="s">
        <v>1536</v>
      </c>
      <c r="AQ234" s="27" t="s">
        <v>1536</v>
      </c>
      <c r="AR234" s="27" t="s">
        <v>1536</v>
      </c>
      <c r="AS234" s="27" t="s">
        <v>1536</v>
      </c>
      <c r="AT234" s="27" t="s">
        <v>1536</v>
      </c>
      <c r="AU234" s="27" t="s">
        <v>1536</v>
      </c>
      <c r="AV234" s="27" t="s">
        <v>1536</v>
      </c>
      <c r="AW234" s="28" t="s">
        <v>1536</v>
      </c>
      <c r="AX234" s="28" t="s">
        <v>1536</v>
      </c>
      <c r="AY234" s="28" t="s">
        <v>1536</v>
      </c>
      <c r="AZ234" s="28" t="s">
        <v>1536</v>
      </c>
      <c r="BA234" s="28" t="s">
        <v>1536</v>
      </c>
    </row>
    <row r="235" spans="1:58" s="42" customFormat="1" x14ac:dyDescent="0.2">
      <c r="A235" s="37" t="s">
        <v>442</v>
      </c>
      <c r="B235" s="37" t="s">
        <v>47</v>
      </c>
      <c r="C235" s="37"/>
      <c r="D235" s="38" t="s">
        <v>1651</v>
      </c>
      <c r="E235" s="38" t="s">
        <v>1546</v>
      </c>
      <c r="F235" s="44" t="s">
        <v>48</v>
      </c>
      <c r="G235" s="12" t="s">
        <v>1181</v>
      </c>
      <c r="H235" s="27" t="s">
        <v>1536</v>
      </c>
      <c r="I235" s="27" t="s">
        <v>1536</v>
      </c>
      <c r="J235" s="27" t="s">
        <v>1536</v>
      </c>
      <c r="K235" s="27" t="s">
        <v>1536</v>
      </c>
      <c r="L235" s="27" t="s">
        <v>1536</v>
      </c>
      <c r="M235" s="27" t="s">
        <v>1536</v>
      </c>
      <c r="N235" s="27" t="s">
        <v>1536</v>
      </c>
      <c r="O235" s="27" t="s">
        <v>1536</v>
      </c>
      <c r="P235" s="27" t="s">
        <v>1536</v>
      </c>
      <c r="Q235" s="27" t="s">
        <v>1536</v>
      </c>
      <c r="R235" s="27" t="s">
        <v>1536</v>
      </c>
      <c r="S235" s="27" t="s">
        <v>1536</v>
      </c>
      <c r="T235" s="27" t="s">
        <v>1536</v>
      </c>
      <c r="U235" s="27" t="s">
        <v>1536</v>
      </c>
      <c r="V235" s="27" t="s">
        <v>1536</v>
      </c>
      <c r="W235" s="27" t="s">
        <v>1536</v>
      </c>
      <c r="X235" s="27" t="s">
        <v>1536</v>
      </c>
      <c r="Y235" s="27" t="s">
        <v>1536</v>
      </c>
      <c r="Z235" s="27" t="s">
        <v>1536</v>
      </c>
      <c r="AA235" s="27" t="s">
        <v>1536</v>
      </c>
      <c r="AB235" s="27" t="s">
        <v>1536</v>
      </c>
      <c r="AC235" s="27" t="s">
        <v>1536</v>
      </c>
      <c r="AD235" s="27" t="s">
        <v>1536</v>
      </c>
      <c r="AE235" s="27" t="s">
        <v>1536</v>
      </c>
      <c r="AF235" s="27" t="s">
        <v>1536</v>
      </c>
      <c r="AG235" s="27" t="s">
        <v>1536</v>
      </c>
      <c r="AH235" s="27" t="s">
        <v>1536</v>
      </c>
      <c r="AI235" s="27" t="s">
        <v>1536</v>
      </c>
      <c r="AJ235" s="27" t="s">
        <v>1536</v>
      </c>
      <c r="AK235" s="27" t="s">
        <v>1536</v>
      </c>
      <c r="AL235" s="27" t="s">
        <v>1536</v>
      </c>
      <c r="AM235" s="27" t="s">
        <v>1536</v>
      </c>
      <c r="AN235" s="27" t="s">
        <v>1536</v>
      </c>
      <c r="AO235" s="27" t="s">
        <v>1536</v>
      </c>
      <c r="AP235" s="27" t="s">
        <v>1536</v>
      </c>
      <c r="AQ235" s="27" t="s">
        <v>1536</v>
      </c>
      <c r="AR235" s="27" t="s">
        <v>1536</v>
      </c>
      <c r="AS235" s="27" t="s">
        <v>1536</v>
      </c>
      <c r="AT235" s="27" t="s">
        <v>1536</v>
      </c>
      <c r="AU235" s="27" t="s">
        <v>1536</v>
      </c>
      <c r="AV235" s="27" t="s">
        <v>1536</v>
      </c>
      <c r="AW235" s="28" t="s">
        <v>1536</v>
      </c>
      <c r="AX235" s="28" t="s">
        <v>1536</v>
      </c>
      <c r="AY235" s="28" t="s">
        <v>1536</v>
      </c>
      <c r="AZ235" s="28" t="s">
        <v>1536</v>
      </c>
      <c r="BA235" s="28" t="s">
        <v>1536</v>
      </c>
    </row>
    <row r="236" spans="1:58" s="42" customFormat="1" x14ac:dyDescent="0.2">
      <c r="A236" s="37" t="s">
        <v>442</v>
      </c>
      <c r="B236" s="37" t="s">
        <v>49</v>
      </c>
      <c r="C236" s="37"/>
      <c r="D236" s="38" t="s">
        <v>1651</v>
      </c>
      <c r="E236" s="38" t="s">
        <v>1546</v>
      </c>
      <c r="F236" s="44" t="s">
        <v>50</v>
      </c>
      <c r="G236" s="12" t="s">
        <v>1182</v>
      </c>
      <c r="H236" s="27" t="s">
        <v>1536</v>
      </c>
      <c r="I236" s="27" t="s">
        <v>1536</v>
      </c>
      <c r="J236" s="27" t="s">
        <v>1536</v>
      </c>
      <c r="K236" s="27" t="s">
        <v>1536</v>
      </c>
      <c r="L236" s="27" t="s">
        <v>1536</v>
      </c>
      <c r="M236" s="27" t="s">
        <v>1536</v>
      </c>
      <c r="N236" s="27" t="s">
        <v>1536</v>
      </c>
      <c r="O236" s="27" t="s">
        <v>1536</v>
      </c>
      <c r="P236" s="27" t="s">
        <v>1536</v>
      </c>
      <c r="Q236" s="27" t="s">
        <v>1536</v>
      </c>
      <c r="R236" s="27" t="s">
        <v>1536</v>
      </c>
      <c r="S236" s="27" t="s">
        <v>1536</v>
      </c>
      <c r="T236" s="27" t="s">
        <v>1536</v>
      </c>
      <c r="U236" s="27" t="s">
        <v>1536</v>
      </c>
      <c r="V236" s="27" t="s">
        <v>1536</v>
      </c>
      <c r="W236" s="27" t="s">
        <v>1536</v>
      </c>
      <c r="X236" s="27" t="s">
        <v>1536</v>
      </c>
      <c r="Y236" s="27" t="s">
        <v>1536</v>
      </c>
      <c r="Z236" s="27" t="s">
        <v>1536</v>
      </c>
      <c r="AA236" s="27" t="s">
        <v>1536</v>
      </c>
      <c r="AB236" s="27" t="s">
        <v>1536</v>
      </c>
      <c r="AC236" s="27" t="s">
        <v>1536</v>
      </c>
      <c r="AD236" s="27" t="s">
        <v>1536</v>
      </c>
      <c r="AE236" s="27" t="s">
        <v>1536</v>
      </c>
      <c r="AF236" s="27" t="s">
        <v>1536</v>
      </c>
      <c r="AG236" s="27" t="s">
        <v>1536</v>
      </c>
      <c r="AH236" s="27" t="s">
        <v>1536</v>
      </c>
      <c r="AI236" s="27" t="s">
        <v>1536</v>
      </c>
      <c r="AJ236" s="27" t="s">
        <v>1536</v>
      </c>
      <c r="AK236" s="27" t="s">
        <v>1536</v>
      </c>
      <c r="AL236" s="27" t="s">
        <v>1536</v>
      </c>
      <c r="AM236" s="27" t="s">
        <v>1536</v>
      </c>
      <c r="AN236" s="27" t="s">
        <v>1536</v>
      </c>
      <c r="AO236" s="27" t="s">
        <v>1536</v>
      </c>
      <c r="AP236" s="27" t="s">
        <v>1536</v>
      </c>
      <c r="AQ236" s="27" t="s">
        <v>1536</v>
      </c>
      <c r="AR236" s="27" t="s">
        <v>1536</v>
      </c>
      <c r="AS236" s="27" t="s">
        <v>1536</v>
      </c>
      <c r="AT236" s="27" t="s">
        <v>1536</v>
      </c>
      <c r="AU236" s="27" t="s">
        <v>1536</v>
      </c>
      <c r="AV236" s="27" t="s">
        <v>1536</v>
      </c>
      <c r="AW236" s="28" t="s">
        <v>1536</v>
      </c>
      <c r="AX236" s="28" t="s">
        <v>1536</v>
      </c>
      <c r="AY236" s="28" t="s">
        <v>1536</v>
      </c>
      <c r="AZ236" s="28" t="s">
        <v>1536</v>
      </c>
      <c r="BA236" s="28" t="s">
        <v>1536</v>
      </c>
    </row>
    <row r="237" spans="1:58" s="42" customFormat="1" x14ac:dyDescent="0.2">
      <c r="A237" s="37" t="s">
        <v>442</v>
      </c>
      <c r="B237" s="37" t="s">
        <v>51</v>
      </c>
      <c r="C237" s="37"/>
      <c r="D237" s="38"/>
      <c r="E237" s="38"/>
      <c r="F237" s="39" t="s">
        <v>1549</v>
      </c>
      <c r="G237" s="12" t="s">
        <v>1183</v>
      </c>
      <c r="H237" s="27" t="s">
        <v>1536</v>
      </c>
      <c r="I237" s="27" t="s">
        <v>1536</v>
      </c>
      <c r="J237" s="27" t="s">
        <v>1536</v>
      </c>
      <c r="K237" s="27" t="s">
        <v>1536</v>
      </c>
      <c r="L237" s="27" t="s">
        <v>1536</v>
      </c>
      <c r="M237" s="27" t="s">
        <v>1536</v>
      </c>
      <c r="N237" s="27" t="s">
        <v>1536</v>
      </c>
      <c r="O237" s="27" t="s">
        <v>1536</v>
      </c>
      <c r="P237" s="27" t="s">
        <v>1536</v>
      </c>
      <c r="Q237" s="27" t="s">
        <v>1536</v>
      </c>
      <c r="R237" s="27" t="s">
        <v>1536</v>
      </c>
      <c r="S237" s="27" t="s">
        <v>1536</v>
      </c>
      <c r="T237" s="27" t="s">
        <v>1536</v>
      </c>
      <c r="U237" s="27" t="s">
        <v>1536</v>
      </c>
      <c r="V237" s="27" t="s">
        <v>1536</v>
      </c>
      <c r="W237" s="27" t="s">
        <v>1536</v>
      </c>
      <c r="X237" s="27" t="s">
        <v>1536</v>
      </c>
      <c r="Y237" s="27" t="s">
        <v>1536</v>
      </c>
      <c r="Z237" s="27" t="s">
        <v>1536</v>
      </c>
      <c r="AA237" s="27" t="s">
        <v>1536</v>
      </c>
      <c r="AB237" s="27" t="s">
        <v>1536</v>
      </c>
      <c r="AC237" s="27" t="s">
        <v>1536</v>
      </c>
      <c r="AD237" s="27" t="s">
        <v>1536</v>
      </c>
      <c r="AE237" s="27" t="s">
        <v>1536</v>
      </c>
      <c r="AF237" s="27" t="s">
        <v>1536</v>
      </c>
      <c r="AG237" s="27" t="s">
        <v>1536</v>
      </c>
      <c r="AH237" s="27" t="s">
        <v>1536</v>
      </c>
      <c r="AI237" s="27" t="s">
        <v>1536</v>
      </c>
      <c r="AJ237" s="27" t="s">
        <v>1536</v>
      </c>
      <c r="AK237" s="27" t="s">
        <v>1536</v>
      </c>
      <c r="AL237" s="27" t="s">
        <v>1536</v>
      </c>
      <c r="AM237" s="27" t="s">
        <v>1536</v>
      </c>
      <c r="AN237" s="27" t="s">
        <v>1536</v>
      </c>
      <c r="AO237" s="27" t="s">
        <v>1536</v>
      </c>
      <c r="AP237" s="27" t="s">
        <v>1536</v>
      </c>
      <c r="AQ237" s="27" t="s">
        <v>1536</v>
      </c>
      <c r="AR237" s="27" t="s">
        <v>1536</v>
      </c>
      <c r="AS237" s="27" t="s">
        <v>1536</v>
      </c>
      <c r="AT237" s="27" t="s">
        <v>1536</v>
      </c>
      <c r="AU237" s="27" t="s">
        <v>1536</v>
      </c>
      <c r="AV237" s="27" t="s">
        <v>1536</v>
      </c>
      <c r="AW237" s="28" t="s">
        <v>1536</v>
      </c>
      <c r="AX237" s="28" t="s">
        <v>1536</v>
      </c>
      <c r="AY237" s="28" t="s">
        <v>1536</v>
      </c>
      <c r="AZ237" s="28" t="s">
        <v>1536</v>
      </c>
      <c r="BA237" s="28" t="s">
        <v>1536</v>
      </c>
    </row>
    <row r="238" spans="1:58" s="42" customFormat="1" x14ac:dyDescent="0.2">
      <c r="A238" s="37" t="s">
        <v>442</v>
      </c>
      <c r="B238" s="37" t="s">
        <v>1547</v>
      </c>
      <c r="C238" s="37"/>
      <c r="D238" s="38"/>
      <c r="E238" s="38"/>
      <c r="F238" s="39" t="s">
        <v>1551</v>
      </c>
      <c r="G238" s="12" t="s">
        <v>1184</v>
      </c>
      <c r="H238" s="27" t="s">
        <v>1536</v>
      </c>
      <c r="I238" s="27" t="s">
        <v>1536</v>
      </c>
      <c r="J238" s="27" t="s">
        <v>1536</v>
      </c>
      <c r="K238" s="27" t="s">
        <v>1536</v>
      </c>
      <c r="L238" s="27" t="s">
        <v>1536</v>
      </c>
      <c r="M238" s="27" t="s">
        <v>1536</v>
      </c>
      <c r="N238" s="27" t="s">
        <v>1536</v>
      </c>
      <c r="O238" s="27" t="s">
        <v>1536</v>
      </c>
      <c r="P238" s="27" t="s">
        <v>1536</v>
      </c>
      <c r="Q238" s="27" t="s">
        <v>1536</v>
      </c>
      <c r="R238" s="27" t="s">
        <v>1536</v>
      </c>
      <c r="S238" s="27" t="s">
        <v>1536</v>
      </c>
      <c r="T238" s="27" t="s">
        <v>1536</v>
      </c>
      <c r="U238" s="27" t="s">
        <v>1536</v>
      </c>
      <c r="V238" s="27" t="s">
        <v>1536</v>
      </c>
      <c r="W238" s="27" t="s">
        <v>1536</v>
      </c>
      <c r="X238" s="27" t="s">
        <v>1536</v>
      </c>
      <c r="Y238" s="27" t="s">
        <v>1536</v>
      </c>
      <c r="Z238" s="27" t="s">
        <v>1536</v>
      </c>
      <c r="AA238" s="27" t="s">
        <v>1536</v>
      </c>
      <c r="AB238" s="27" t="s">
        <v>1536</v>
      </c>
      <c r="AC238" s="27" t="s">
        <v>1536</v>
      </c>
      <c r="AD238" s="27" t="s">
        <v>1536</v>
      </c>
      <c r="AE238" s="27" t="s">
        <v>1536</v>
      </c>
      <c r="AF238" s="27" t="s">
        <v>1536</v>
      </c>
      <c r="AG238" s="27" t="s">
        <v>1536</v>
      </c>
      <c r="AH238" s="27" t="s">
        <v>1536</v>
      </c>
      <c r="AI238" s="27" t="s">
        <v>1536</v>
      </c>
      <c r="AJ238" s="27" t="s">
        <v>1536</v>
      </c>
      <c r="AK238" s="27" t="s">
        <v>1536</v>
      </c>
      <c r="AL238" s="27" t="s">
        <v>1536</v>
      </c>
      <c r="AM238" s="27" t="s">
        <v>1536</v>
      </c>
      <c r="AN238" s="27" t="s">
        <v>1536</v>
      </c>
      <c r="AO238" s="27" t="s">
        <v>1536</v>
      </c>
      <c r="AP238" s="27" t="s">
        <v>1536</v>
      </c>
      <c r="AQ238" s="27" t="s">
        <v>1536</v>
      </c>
      <c r="AR238" s="27" t="s">
        <v>1536</v>
      </c>
      <c r="AS238" s="27" t="s">
        <v>1536</v>
      </c>
      <c r="AT238" s="27" t="s">
        <v>1536</v>
      </c>
      <c r="AU238" s="27" t="s">
        <v>1536</v>
      </c>
      <c r="AV238" s="27" t="s">
        <v>1536</v>
      </c>
      <c r="AW238" s="28" t="s">
        <v>1536</v>
      </c>
      <c r="AX238" s="28" t="s">
        <v>1536</v>
      </c>
      <c r="AY238" s="28" t="s">
        <v>1536</v>
      </c>
      <c r="AZ238" s="28" t="s">
        <v>1536</v>
      </c>
      <c r="BA238" s="28" t="s">
        <v>1536</v>
      </c>
    </row>
    <row r="239" spans="1:58" s="42" customFormat="1" x14ac:dyDescent="0.2">
      <c r="A239" s="37"/>
      <c r="B239" s="37"/>
      <c r="C239" s="37"/>
      <c r="D239" s="38"/>
      <c r="E239" s="38"/>
      <c r="F239" s="39" t="s">
        <v>52</v>
      </c>
      <c r="G239" s="18"/>
      <c r="H239" s="27"/>
      <c r="I239" s="27"/>
      <c r="J239" s="27"/>
      <c r="K239" s="27"/>
      <c r="L239" s="27"/>
      <c r="M239" s="27"/>
      <c r="N239" s="27"/>
      <c r="O239" s="27"/>
      <c r="P239" s="27"/>
      <c r="Q239" s="27"/>
      <c r="R239" s="27"/>
      <c r="S239" s="27"/>
      <c r="T239" s="27"/>
      <c r="U239" s="27"/>
      <c r="V239" s="27"/>
      <c r="W239" s="27"/>
      <c r="X239" s="27"/>
      <c r="Y239" s="27"/>
      <c r="Z239" s="27"/>
      <c r="AA239" s="27"/>
      <c r="AB239" s="27"/>
      <c r="AC239" s="27"/>
      <c r="AD239" s="27"/>
      <c r="AE239" s="27"/>
      <c r="AF239" s="27"/>
      <c r="AG239" s="27"/>
      <c r="AH239" s="27"/>
      <c r="AI239" s="28"/>
      <c r="AJ239" s="28"/>
      <c r="AK239" s="28"/>
      <c r="AL239" s="28"/>
      <c r="AM239" s="28"/>
      <c r="AN239" s="28"/>
      <c r="AO239" s="28"/>
      <c r="AP239" s="28"/>
      <c r="AQ239" s="28"/>
      <c r="AR239" s="28"/>
      <c r="AS239" s="28"/>
      <c r="AT239" s="28"/>
      <c r="AU239" s="28"/>
      <c r="AV239" s="28"/>
      <c r="AW239" s="28"/>
      <c r="AX239" s="28"/>
      <c r="AY239" s="28"/>
      <c r="AZ239" s="28"/>
      <c r="BA239" s="28"/>
    </row>
    <row r="240" spans="1:58" s="42" customFormat="1" x14ac:dyDescent="0.2">
      <c r="A240" s="37" t="s">
        <v>442</v>
      </c>
      <c r="B240" s="37" t="s">
        <v>53</v>
      </c>
      <c r="C240" s="37"/>
      <c r="D240" s="38"/>
      <c r="E240" s="38"/>
      <c r="F240" s="39" t="s">
        <v>54</v>
      </c>
      <c r="G240" s="12" t="s">
        <v>1185</v>
      </c>
      <c r="H240" s="27" t="s">
        <v>1536</v>
      </c>
      <c r="I240" s="27" t="s">
        <v>1536</v>
      </c>
      <c r="J240" s="27" t="s">
        <v>1536</v>
      </c>
      <c r="K240" s="27" t="s">
        <v>1536</v>
      </c>
      <c r="L240" s="27" t="s">
        <v>1536</v>
      </c>
      <c r="M240" s="27" t="s">
        <v>1536</v>
      </c>
      <c r="N240" s="27" t="s">
        <v>1536</v>
      </c>
      <c r="O240" s="27" t="s">
        <v>1536</v>
      </c>
      <c r="P240" s="27" t="s">
        <v>1536</v>
      </c>
      <c r="Q240" s="27" t="s">
        <v>1536</v>
      </c>
      <c r="R240" s="27" t="s">
        <v>1536</v>
      </c>
      <c r="S240" s="27" t="s">
        <v>1536</v>
      </c>
      <c r="T240" s="27" t="s">
        <v>1536</v>
      </c>
      <c r="U240" s="27" t="s">
        <v>1536</v>
      </c>
      <c r="V240" s="27" t="s">
        <v>1536</v>
      </c>
      <c r="W240" s="27" t="s">
        <v>1536</v>
      </c>
      <c r="X240" s="27" t="s">
        <v>1536</v>
      </c>
      <c r="Y240" s="27" t="s">
        <v>1536</v>
      </c>
      <c r="Z240" s="27" t="s">
        <v>1536</v>
      </c>
      <c r="AA240" s="27" t="s">
        <v>1536</v>
      </c>
      <c r="AB240" s="27" t="s">
        <v>1536</v>
      </c>
      <c r="AC240" s="27" t="s">
        <v>1536</v>
      </c>
      <c r="AD240" s="27" t="s">
        <v>1536</v>
      </c>
      <c r="AE240" s="27" t="s">
        <v>1536</v>
      </c>
      <c r="AF240" s="27" t="s">
        <v>1536</v>
      </c>
      <c r="AG240" s="27" t="s">
        <v>1536</v>
      </c>
      <c r="AH240" s="27" t="s">
        <v>1536</v>
      </c>
      <c r="AI240" s="27" t="s">
        <v>1536</v>
      </c>
      <c r="AJ240" s="27" t="s">
        <v>1536</v>
      </c>
      <c r="AK240" s="27" t="s">
        <v>1536</v>
      </c>
      <c r="AL240" s="27" t="s">
        <v>1536</v>
      </c>
      <c r="AM240" s="27" t="s">
        <v>1536</v>
      </c>
      <c r="AN240" s="27" t="s">
        <v>1536</v>
      </c>
      <c r="AO240" s="27" t="s">
        <v>1536</v>
      </c>
      <c r="AP240" s="27" t="s">
        <v>1536</v>
      </c>
      <c r="AQ240" s="27" t="s">
        <v>1536</v>
      </c>
      <c r="AR240" s="27" t="s">
        <v>1536</v>
      </c>
      <c r="AS240" s="27" t="s">
        <v>1536</v>
      </c>
      <c r="AT240" s="27" t="s">
        <v>1536</v>
      </c>
      <c r="AU240" s="27" t="s">
        <v>1536</v>
      </c>
      <c r="AV240" s="27" t="s">
        <v>1536</v>
      </c>
      <c r="AW240" s="28" t="s">
        <v>1536</v>
      </c>
      <c r="AX240" s="28" t="s">
        <v>1536</v>
      </c>
      <c r="AY240" s="28" t="s">
        <v>1536</v>
      </c>
      <c r="AZ240" s="28" t="s">
        <v>1536</v>
      </c>
      <c r="BA240" s="28" t="s">
        <v>1536</v>
      </c>
    </row>
    <row r="241" spans="1:58" s="42" customFormat="1" x14ac:dyDescent="0.2">
      <c r="A241" s="37" t="s">
        <v>442</v>
      </c>
      <c r="B241" s="37" t="s">
        <v>1558</v>
      </c>
      <c r="C241" s="37"/>
      <c r="D241" s="38"/>
      <c r="E241" s="38"/>
      <c r="F241" s="39" t="s">
        <v>55</v>
      </c>
      <c r="G241" s="12" t="s">
        <v>1186</v>
      </c>
      <c r="H241" s="27" t="s">
        <v>1536</v>
      </c>
      <c r="I241" s="27" t="s">
        <v>1536</v>
      </c>
      <c r="J241" s="27" t="s">
        <v>1536</v>
      </c>
      <c r="K241" s="27" t="s">
        <v>1536</v>
      </c>
      <c r="L241" s="27" t="s">
        <v>1536</v>
      </c>
      <c r="M241" s="27" t="s">
        <v>1536</v>
      </c>
      <c r="N241" s="27" t="s">
        <v>1536</v>
      </c>
      <c r="O241" s="27" t="s">
        <v>1536</v>
      </c>
      <c r="P241" s="27" t="s">
        <v>1536</v>
      </c>
      <c r="Q241" s="27" t="s">
        <v>1536</v>
      </c>
      <c r="R241" s="27" t="s">
        <v>1536</v>
      </c>
      <c r="S241" s="27" t="s">
        <v>1536</v>
      </c>
      <c r="T241" s="27" t="s">
        <v>1536</v>
      </c>
      <c r="U241" s="27" t="s">
        <v>1536</v>
      </c>
      <c r="V241" s="27" t="s">
        <v>1536</v>
      </c>
      <c r="W241" s="27" t="s">
        <v>1536</v>
      </c>
      <c r="X241" s="27" t="s">
        <v>1536</v>
      </c>
      <c r="Y241" s="27" t="s">
        <v>1536</v>
      </c>
      <c r="Z241" s="27" t="s">
        <v>1536</v>
      </c>
      <c r="AA241" s="27" t="s">
        <v>1536</v>
      </c>
      <c r="AB241" s="27" t="s">
        <v>1536</v>
      </c>
      <c r="AC241" s="27" t="s">
        <v>1536</v>
      </c>
      <c r="AD241" s="27" t="s">
        <v>1536</v>
      </c>
      <c r="AE241" s="27" t="s">
        <v>1536</v>
      </c>
      <c r="AF241" s="27" t="s">
        <v>1536</v>
      </c>
      <c r="AG241" s="27" t="s">
        <v>1536</v>
      </c>
      <c r="AH241" s="27" t="s">
        <v>1536</v>
      </c>
      <c r="AI241" s="27" t="s">
        <v>1536</v>
      </c>
      <c r="AJ241" s="27" t="s">
        <v>1536</v>
      </c>
      <c r="AK241" s="27" t="s">
        <v>1536</v>
      </c>
      <c r="AL241" s="27" t="s">
        <v>1536</v>
      </c>
      <c r="AM241" s="27" t="s">
        <v>1536</v>
      </c>
      <c r="AN241" s="27" t="s">
        <v>1536</v>
      </c>
      <c r="AO241" s="27" t="s">
        <v>1536</v>
      </c>
      <c r="AP241" s="27" t="s">
        <v>1536</v>
      </c>
      <c r="AQ241" s="27" t="s">
        <v>1536</v>
      </c>
      <c r="AR241" s="27" t="s">
        <v>1536</v>
      </c>
      <c r="AS241" s="27" t="s">
        <v>1536</v>
      </c>
      <c r="AT241" s="27" t="s">
        <v>1536</v>
      </c>
      <c r="AU241" s="27" t="s">
        <v>1536</v>
      </c>
      <c r="AV241" s="27" t="s">
        <v>1536</v>
      </c>
      <c r="AW241" s="28" t="s">
        <v>1536</v>
      </c>
      <c r="AX241" s="28" t="s">
        <v>1536</v>
      </c>
      <c r="AY241" s="28" t="s">
        <v>1536</v>
      </c>
      <c r="AZ241" s="28" t="s">
        <v>1536</v>
      </c>
      <c r="BA241" s="28" t="s">
        <v>1536</v>
      </c>
    </row>
    <row r="242" spans="1:58" s="42" customFormat="1" x14ac:dyDescent="0.2">
      <c r="A242" s="37" t="s">
        <v>442</v>
      </c>
      <c r="B242" s="37" t="s">
        <v>1559</v>
      </c>
      <c r="C242" s="37"/>
      <c r="D242" s="38"/>
      <c r="E242" s="38"/>
      <c r="F242" s="39" t="s">
        <v>56</v>
      </c>
      <c r="G242" s="12" t="s">
        <v>1187</v>
      </c>
      <c r="H242" s="27" t="s">
        <v>1536</v>
      </c>
      <c r="I242" s="27" t="s">
        <v>1536</v>
      </c>
      <c r="J242" s="27" t="s">
        <v>1536</v>
      </c>
      <c r="K242" s="27" t="s">
        <v>1536</v>
      </c>
      <c r="L242" s="27" t="s">
        <v>1536</v>
      </c>
      <c r="M242" s="27" t="s">
        <v>1536</v>
      </c>
      <c r="N242" s="27" t="s">
        <v>1536</v>
      </c>
      <c r="O242" s="27" t="s">
        <v>1536</v>
      </c>
      <c r="P242" s="27" t="s">
        <v>1536</v>
      </c>
      <c r="Q242" s="27" t="s">
        <v>1536</v>
      </c>
      <c r="R242" s="27" t="s">
        <v>1536</v>
      </c>
      <c r="S242" s="27" t="s">
        <v>1536</v>
      </c>
      <c r="T242" s="27" t="s">
        <v>1536</v>
      </c>
      <c r="U242" s="27" t="s">
        <v>1536</v>
      </c>
      <c r="V242" s="27" t="s">
        <v>1536</v>
      </c>
      <c r="W242" s="27" t="s">
        <v>1536</v>
      </c>
      <c r="X242" s="27" t="s">
        <v>1536</v>
      </c>
      <c r="Y242" s="27" t="s">
        <v>1536</v>
      </c>
      <c r="Z242" s="27" t="s">
        <v>1536</v>
      </c>
      <c r="AA242" s="27" t="s">
        <v>1536</v>
      </c>
      <c r="AB242" s="27" t="s">
        <v>1536</v>
      </c>
      <c r="AC242" s="27" t="s">
        <v>1536</v>
      </c>
      <c r="AD242" s="27" t="s">
        <v>1536</v>
      </c>
      <c r="AE242" s="27" t="s">
        <v>1536</v>
      </c>
      <c r="AF242" s="27" t="s">
        <v>1536</v>
      </c>
      <c r="AG242" s="27" t="s">
        <v>1536</v>
      </c>
      <c r="AH242" s="27" t="s">
        <v>1536</v>
      </c>
      <c r="AI242" s="27" t="s">
        <v>1536</v>
      </c>
      <c r="AJ242" s="27" t="s">
        <v>1536</v>
      </c>
      <c r="AK242" s="27" t="s">
        <v>1536</v>
      </c>
      <c r="AL242" s="27" t="s">
        <v>1536</v>
      </c>
      <c r="AM242" s="27" t="s">
        <v>1536</v>
      </c>
      <c r="AN242" s="27" t="s">
        <v>1536</v>
      </c>
      <c r="AO242" s="27" t="s">
        <v>1536</v>
      </c>
      <c r="AP242" s="27" t="s">
        <v>1536</v>
      </c>
      <c r="AQ242" s="27" t="s">
        <v>1536</v>
      </c>
      <c r="AR242" s="27" t="s">
        <v>1536</v>
      </c>
      <c r="AS242" s="27" t="s">
        <v>1536</v>
      </c>
      <c r="AT242" s="27" t="s">
        <v>1536</v>
      </c>
      <c r="AU242" s="27" t="s">
        <v>1536</v>
      </c>
      <c r="AV242" s="27" t="s">
        <v>1536</v>
      </c>
      <c r="AW242" s="28" t="s">
        <v>1536</v>
      </c>
      <c r="AX242" s="28" t="s">
        <v>1536</v>
      </c>
      <c r="AY242" s="28" t="s">
        <v>1536</v>
      </c>
      <c r="AZ242" s="28" t="s">
        <v>1536</v>
      </c>
      <c r="BA242" s="28" t="s">
        <v>1536</v>
      </c>
    </row>
    <row r="243" spans="1:58" s="42" customFormat="1" x14ac:dyDescent="0.2">
      <c r="A243" s="37" t="s">
        <v>442</v>
      </c>
      <c r="B243" s="37" t="s">
        <v>1560</v>
      </c>
      <c r="C243" s="37"/>
      <c r="D243" s="38"/>
      <c r="E243" s="38"/>
      <c r="F243" s="39" t="s">
        <v>57</v>
      </c>
      <c r="G243" s="12" t="s">
        <v>1188</v>
      </c>
      <c r="H243" s="27" t="s">
        <v>1536</v>
      </c>
      <c r="I243" s="27" t="s">
        <v>1536</v>
      </c>
      <c r="J243" s="27" t="s">
        <v>1536</v>
      </c>
      <c r="K243" s="27" t="s">
        <v>1536</v>
      </c>
      <c r="L243" s="27" t="s">
        <v>1536</v>
      </c>
      <c r="M243" s="27" t="s">
        <v>1536</v>
      </c>
      <c r="N243" s="27" t="s">
        <v>1536</v>
      </c>
      <c r="O243" s="27" t="s">
        <v>1536</v>
      </c>
      <c r="P243" s="27" t="s">
        <v>1536</v>
      </c>
      <c r="Q243" s="27" t="s">
        <v>1536</v>
      </c>
      <c r="R243" s="27" t="s">
        <v>1536</v>
      </c>
      <c r="S243" s="27" t="s">
        <v>1536</v>
      </c>
      <c r="T243" s="27" t="s">
        <v>1536</v>
      </c>
      <c r="U243" s="27" t="s">
        <v>1536</v>
      </c>
      <c r="V243" s="27" t="s">
        <v>1536</v>
      </c>
      <c r="W243" s="27" t="s">
        <v>1536</v>
      </c>
      <c r="X243" s="27" t="s">
        <v>1536</v>
      </c>
      <c r="Y243" s="27" t="s">
        <v>1536</v>
      </c>
      <c r="Z243" s="27" t="s">
        <v>1536</v>
      </c>
      <c r="AA243" s="27" t="s">
        <v>1536</v>
      </c>
      <c r="AB243" s="27" t="s">
        <v>1536</v>
      </c>
      <c r="AC243" s="27" t="s">
        <v>1536</v>
      </c>
      <c r="AD243" s="27" t="s">
        <v>1536</v>
      </c>
      <c r="AE243" s="27" t="s">
        <v>1536</v>
      </c>
      <c r="AF243" s="27" t="s">
        <v>1536</v>
      </c>
      <c r="AG243" s="27" t="s">
        <v>1536</v>
      </c>
      <c r="AH243" s="27" t="s">
        <v>1536</v>
      </c>
      <c r="AI243" s="27" t="s">
        <v>1536</v>
      </c>
      <c r="AJ243" s="27" t="s">
        <v>1536</v>
      </c>
      <c r="AK243" s="27" t="s">
        <v>1536</v>
      </c>
      <c r="AL243" s="27" t="s">
        <v>1536</v>
      </c>
      <c r="AM243" s="27" t="s">
        <v>1536</v>
      </c>
      <c r="AN243" s="27" t="s">
        <v>1536</v>
      </c>
      <c r="AO243" s="27" t="s">
        <v>1536</v>
      </c>
      <c r="AP243" s="27" t="s">
        <v>1536</v>
      </c>
      <c r="AQ243" s="27" t="s">
        <v>1536</v>
      </c>
      <c r="AR243" s="27" t="s">
        <v>1536</v>
      </c>
      <c r="AS243" s="27" t="s">
        <v>1536</v>
      </c>
      <c r="AT243" s="27" t="s">
        <v>1536</v>
      </c>
      <c r="AU243" s="27" t="s">
        <v>1536</v>
      </c>
      <c r="AV243" s="27" t="s">
        <v>1536</v>
      </c>
      <c r="AW243" s="28" t="s">
        <v>1536</v>
      </c>
      <c r="AX243" s="28" t="s">
        <v>1536</v>
      </c>
      <c r="AY243" s="28" t="s">
        <v>1536</v>
      </c>
      <c r="AZ243" s="28" t="s">
        <v>1536</v>
      </c>
      <c r="BA243" s="28" t="s">
        <v>1536</v>
      </c>
    </row>
    <row r="244" spans="1:58" s="42" customFormat="1" x14ac:dyDescent="0.2">
      <c r="A244" s="37" t="s">
        <v>442</v>
      </c>
      <c r="B244" s="37" t="s">
        <v>1795</v>
      </c>
      <c r="C244" s="37" t="s">
        <v>1859</v>
      </c>
      <c r="D244" s="38"/>
      <c r="E244" s="38"/>
      <c r="F244" s="44" t="s">
        <v>1542</v>
      </c>
      <c r="G244" s="12" t="s">
        <v>1189</v>
      </c>
      <c r="H244" s="27">
        <f>IF(ISNUMBER(H911),H911,"–")</f>
        <v>37.988886186236904</v>
      </c>
      <c r="I244" s="27">
        <f t="shared" ref="I244:X244" si="167">IF(ISNUMBER(I911),I911,"–")</f>
        <v>42.825379050343656</v>
      </c>
      <c r="J244" s="27">
        <f t="shared" si="167"/>
        <v>47.28918358465301</v>
      </c>
      <c r="K244" s="27">
        <f t="shared" si="167"/>
        <v>51.007402652677335</v>
      </c>
      <c r="L244" s="27">
        <f t="shared" si="167"/>
        <v>54.101183663975554</v>
      </c>
      <c r="M244" s="27">
        <f t="shared" si="167"/>
        <v>56.890378185440767</v>
      </c>
      <c r="N244" s="27">
        <f t="shared" si="167"/>
        <v>58.332243044532873</v>
      </c>
      <c r="O244" s="27">
        <f t="shared" si="167"/>
        <v>59.83560252522944</v>
      </c>
      <c r="P244" s="27">
        <f t="shared" si="167"/>
        <v>61.716773597517118</v>
      </c>
      <c r="Q244" s="27">
        <f t="shared" si="167"/>
        <v>64.37386089008794</v>
      </c>
      <c r="R244" s="27">
        <f t="shared" si="167"/>
        <v>67.406493043817179</v>
      </c>
      <c r="S244" s="27">
        <f t="shared" si="167"/>
        <v>70.971618059215331</v>
      </c>
      <c r="T244" s="27">
        <f t="shared" si="167"/>
        <v>74.053530276126025</v>
      </c>
      <c r="U244" s="27">
        <f t="shared" si="167"/>
        <v>76.648397790532599</v>
      </c>
      <c r="V244" s="27">
        <f t="shared" si="167"/>
        <v>78.670765243408823</v>
      </c>
      <c r="W244" s="27">
        <f t="shared" si="167"/>
        <v>76.865619267967006</v>
      </c>
      <c r="X244" s="27">
        <f t="shared" si="167"/>
        <v>78.614369657318363</v>
      </c>
      <c r="Y244" s="27">
        <f t="shared" ref="Y244:AE244" si="168">IF(ISNUMBER(Y911),Y911,"–")</f>
        <v>79.871284923745506</v>
      </c>
      <c r="Z244" s="27">
        <f t="shared" si="168"/>
        <v>80.784068900501552</v>
      </c>
      <c r="AA244" s="27">
        <f>IF(ISNUMBER(AA911),AA911,"–")</f>
        <v>81.591423625628252</v>
      </c>
      <c r="AB244" s="27">
        <f>IF(ISNUMBER(AB911),AB911,"–")</f>
        <v>82.903793812548798</v>
      </c>
      <c r="AC244" s="27">
        <f>IF(ISNUMBER(AC911),AC911,"–")</f>
        <v>84.407035589794475</v>
      </c>
      <c r="AD244" s="27">
        <f>IF(ISNUMBER(AD911),AD911,"–")</f>
        <v>85.854785694044011</v>
      </c>
      <c r="AE244" s="27">
        <f t="shared" si="168"/>
        <v>87.36658270880416</v>
      </c>
      <c r="AF244" s="27">
        <f t="shared" ref="AF244:AK244" si="169">IF(ISNUMBER(AF911),AF911,"–")</f>
        <v>89.03627946988702</v>
      </c>
      <c r="AG244" s="27">
        <f t="shared" si="169"/>
        <v>90.816346661219058</v>
      </c>
      <c r="AH244" s="27">
        <f t="shared" si="169"/>
        <v>92.700758145180131</v>
      </c>
      <c r="AI244" s="27">
        <f t="shared" si="169"/>
        <v>94.638663260961053</v>
      </c>
      <c r="AJ244" s="27">
        <f t="shared" si="169"/>
        <v>97.644183852387755</v>
      </c>
      <c r="AK244" s="27">
        <f t="shared" si="169"/>
        <v>98.346597772949579</v>
      </c>
      <c r="AL244" s="27">
        <f t="shared" ref="AL244:AQ244" si="170">IF(ISNUMBER(AL911),AL911,"–")</f>
        <v>100.00000000000001</v>
      </c>
      <c r="AM244" s="27">
        <f t="shared" si="170"/>
        <v>102.84818278208094</v>
      </c>
      <c r="AN244" s="27">
        <f t="shared" si="170"/>
        <v>105.42715149508818</v>
      </c>
      <c r="AO244" s="27">
        <f t="shared" si="170"/>
        <v>107.05431410430901</v>
      </c>
      <c r="AP244" s="27">
        <f t="shared" si="170"/>
        <v>107.87977107020262</v>
      </c>
      <c r="AQ244" s="27">
        <f t="shared" si="170"/>
        <v>108.25674259772754</v>
      </c>
      <c r="AR244" s="27">
        <f t="shared" ref="AR244:AW244" si="171">IF(ISNUMBER(AR911),AR911,"–")</f>
        <v>108.70594687423286</v>
      </c>
      <c r="AS244" s="27">
        <f t="shared" si="171"/>
        <v>110.5470922785231</v>
      </c>
      <c r="AT244" s="27">
        <f t="shared" si="171"/>
        <v>112.66278371961319</v>
      </c>
      <c r="AU244" s="27">
        <f t="shared" si="171"/>
        <v>114.10292889194235</v>
      </c>
      <c r="AV244" s="27">
        <f t="shared" si="171"/>
        <v>114.61539762984512</v>
      </c>
      <c r="AW244" s="28">
        <f t="shared" si="171"/>
        <v>117.04435942803688</v>
      </c>
      <c r="AX244" s="28">
        <f t="shared" ref="AX244:AY244" si="172">IF(ISNUMBER(AX911),AX911,"–")</f>
        <v>119.02196306163488</v>
      </c>
      <c r="AY244" s="28">
        <f t="shared" si="172"/>
        <v>120.9216444606195</v>
      </c>
      <c r="AZ244" s="28">
        <f t="shared" ref="AZ244:BA244" si="173">IF(ISNUMBER(AZ911),AZ911,"–")</f>
        <v>122.89549092533375</v>
      </c>
      <c r="BA244" s="28">
        <f t="shared" si="173"/>
        <v>124.94180983120432</v>
      </c>
    </row>
    <row r="245" spans="1:58" s="42" customFormat="1" x14ac:dyDescent="0.2">
      <c r="A245" s="37" t="s">
        <v>442</v>
      </c>
      <c r="B245" s="37" t="s">
        <v>58</v>
      </c>
      <c r="C245" s="37"/>
      <c r="D245" s="38"/>
      <c r="E245" s="38"/>
      <c r="F245" s="44" t="s">
        <v>59</v>
      </c>
      <c r="G245" s="12" t="s">
        <v>1190</v>
      </c>
      <c r="H245" s="27" t="s">
        <v>1536</v>
      </c>
      <c r="I245" s="27" t="s">
        <v>1536</v>
      </c>
      <c r="J245" s="27" t="s">
        <v>1536</v>
      </c>
      <c r="K245" s="27" t="s">
        <v>1536</v>
      </c>
      <c r="L245" s="27" t="s">
        <v>1536</v>
      </c>
      <c r="M245" s="27" t="s">
        <v>1536</v>
      </c>
      <c r="N245" s="27" t="s">
        <v>1536</v>
      </c>
      <c r="O245" s="27" t="s">
        <v>1536</v>
      </c>
      <c r="P245" s="27" t="s">
        <v>1536</v>
      </c>
      <c r="Q245" s="27" t="s">
        <v>1536</v>
      </c>
      <c r="R245" s="27" t="s">
        <v>1536</v>
      </c>
      <c r="S245" s="27" t="s">
        <v>1536</v>
      </c>
      <c r="T245" s="27" t="s">
        <v>1536</v>
      </c>
      <c r="U245" s="27" t="s">
        <v>1536</v>
      </c>
      <c r="V245" s="27" t="s">
        <v>1536</v>
      </c>
      <c r="W245" s="27" t="s">
        <v>1536</v>
      </c>
      <c r="X245" s="27" t="s">
        <v>1536</v>
      </c>
      <c r="Y245" s="27" t="s">
        <v>1536</v>
      </c>
      <c r="Z245" s="27" t="s">
        <v>1536</v>
      </c>
      <c r="AA245" s="27" t="s">
        <v>1536</v>
      </c>
      <c r="AB245" s="27" t="s">
        <v>1536</v>
      </c>
      <c r="AC245" s="27" t="s">
        <v>1536</v>
      </c>
      <c r="AD245" s="27" t="s">
        <v>1536</v>
      </c>
      <c r="AE245" s="27" t="s">
        <v>1536</v>
      </c>
      <c r="AF245" s="27" t="s">
        <v>1536</v>
      </c>
      <c r="AG245" s="27" t="s">
        <v>1536</v>
      </c>
      <c r="AH245" s="27" t="s">
        <v>1536</v>
      </c>
      <c r="AI245" s="27" t="s">
        <v>1536</v>
      </c>
      <c r="AJ245" s="27" t="s">
        <v>1536</v>
      </c>
      <c r="AK245" s="27" t="s">
        <v>1536</v>
      </c>
      <c r="AL245" s="27" t="s">
        <v>1536</v>
      </c>
      <c r="AM245" s="27" t="s">
        <v>1536</v>
      </c>
      <c r="AN245" s="27" t="s">
        <v>1536</v>
      </c>
      <c r="AO245" s="27" t="s">
        <v>1536</v>
      </c>
      <c r="AP245" s="27" t="s">
        <v>1536</v>
      </c>
      <c r="AQ245" s="27" t="s">
        <v>1536</v>
      </c>
      <c r="AR245" s="27" t="s">
        <v>1536</v>
      </c>
      <c r="AS245" s="27" t="s">
        <v>1536</v>
      </c>
      <c r="AT245" s="27" t="s">
        <v>1536</v>
      </c>
      <c r="AU245" s="27" t="s">
        <v>1536</v>
      </c>
      <c r="AV245" s="27" t="s">
        <v>1536</v>
      </c>
      <c r="AW245" s="28" t="s">
        <v>1536</v>
      </c>
      <c r="AX245" s="28" t="s">
        <v>1536</v>
      </c>
      <c r="AY245" s="28" t="s">
        <v>1536</v>
      </c>
      <c r="AZ245" s="28" t="s">
        <v>1536</v>
      </c>
      <c r="BA245" s="28" t="s">
        <v>1536</v>
      </c>
    </row>
    <row r="246" spans="1:58" s="139" customFormat="1" outlineLevel="1" x14ac:dyDescent="0.2">
      <c r="A246" s="96"/>
      <c r="B246" s="96"/>
      <c r="C246" s="96"/>
      <c r="D246" s="137"/>
      <c r="E246" s="137"/>
      <c r="F246" s="146" t="s">
        <v>444</v>
      </c>
      <c r="G246" s="157" t="s">
        <v>569</v>
      </c>
      <c r="I246" s="139">
        <v>6.3553059414721114</v>
      </c>
      <c r="J246" s="139">
        <v>5.2390216787103983</v>
      </c>
      <c r="K246" s="139">
        <v>3.235177604648154</v>
      </c>
      <c r="L246" s="139">
        <v>2.5326170376055002</v>
      </c>
      <c r="M246" s="139">
        <v>1.8837325349301715</v>
      </c>
      <c r="N246" s="139">
        <v>-8.5710787314852155E-2</v>
      </c>
      <c r="O246" s="139">
        <v>0.15931372549018441</v>
      </c>
      <c r="P246" s="139">
        <v>1.4437782943839794</v>
      </c>
      <c r="Q246" s="139">
        <v>2.7861536605958248</v>
      </c>
      <c r="R246" s="139">
        <v>2.6402252992255626</v>
      </c>
      <c r="S246" s="139">
        <v>4.1957242483137369</v>
      </c>
      <c r="T246" s="139">
        <v>5.0910686855387022</v>
      </c>
      <c r="U246" s="139">
        <v>4.4268114428900107</v>
      </c>
      <c r="V246" s="139">
        <v>2.7694461107778512</v>
      </c>
      <c r="W246" s="139">
        <v>-13.027468172943879</v>
      </c>
      <c r="X246" s="139">
        <v>1.1239706209659861</v>
      </c>
      <c r="Y246" s="139">
        <v>1.5186530207989435</v>
      </c>
      <c r="Z246" s="139">
        <v>0.60704607046073722</v>
      </c>
      <c r="AA246" s="139">
        <v>0.63570735912070742</v>
      </c>
      <c r="AB246" s="139">
        <v>1.4239828693791035</v>
      </c>
      <c r="AC246" s="139">
        <v>1.8895809141770359</v>
      </c>
      <c r="AD246" s="139">
        <v>1.3261500207211396</v>
      </c>
      <c r="AE246" s="139">
        <v>1.0633946830266305</v>
      </c>
      <c r="AF246" s="139">
        <v>1.7604208822339151</v>
      </c>
      <c r="AG246" s="139">
        <v>1.928812885265363</v>
      </c>
      <c r="AH246" s="139">
        <v>1.8240343347640353</v>
      </c>
      <c r="AI246" s="139">
        <v>2.2607529456843745</v>
      </c>
      <c r="AJ246" s="139">
        <v>2.7447306791569481</v>
      </c>
      <c r="AK246" s="139">
        <v>0.24617067833696549</v>
      </c>
      <c r="AL246" s="139">
        <v>1.109595270577568</v>
      </c>
      <c r="AM246" s="139">
        <v>2.4826841773859964</v>
      </c>
      <c r="AN246" s="139">
        <v>2.1592205740366799</v>
      </c>
      <c r="AO246" s="139">
        <v>1.6066672394535297</v>
      </c>
      <c r="AP246" s="139">
        <v>0.75257906308139333</v>
      </c>
      <c r="AQ246" s="139">
        <v>0.67981535879144683</v>
      </c>
      <c r="AR246" s="139">
        <v>0.38346115371787892</v>
      </c>
      <c r="AS246" s="139">
        <v>1.6940707523667164</v>
      </c>
      <c r="AT246" s="139">
        <v>1.9434917524086215</v>
      </c>
      <c r="AU246" s="139">
        <v>1.3697532842037896</v>
      </c>
      <c r="AV246" s="139">
        <v>0.37139470565024091</v>
      </c>
      <c r="AW246" s="139">
        <v>2.4880122658340609</v>
      </c>
      <c r="AX246" s="139">
        <v>1.534614552825464</v>
      </c>
      <c r="AY246" s="139">
        <v>1.6000000000000014</v>
      </c>
      <c r="AZ246" s="139">
        <v>1.6999999999999904</v>
      </c>
      <c r="BA246" s="139">
        <v>1.6999999999999904</v>
      </c>
    </row>
    <row r="247" spans="1:58" s="139" customFormat="1" outlineLevel="1" x14ac:dyDescent="0.2">
      <c r="A247" s="96"/>
      <c r="B247" s="96"/>
      <c r="C247" s="96"/>
      <c r="D247" s="137"/>
      <c r="E247" s="137"/>
      <c r="F247" s="146" t="s">
        <v>445</v>
      </c>
      <c r="G247" s="157" t="s">
        <v>570</v>
      </c>
      <c r="I247" s="139">
        <v>13.33864541832661</v>
      </c>
      <c r="J247" s="139">
        <v>11.981761208420515</v>
      </c>
      <c r="K247" s="139">
        <v>9.4297655563328355</v>
      </c>
      <c r="L247" s="139">
        <v>7.6795725010653904</v>
      </c>
      <c r="M247" s="139">
        <v>5.8288045546574629</v>
      </c>
      <c r="N247" s="139">
        <v>2.5115074798619741</v>
      </c>
      <c r="O247" s="139">
        <v>3.3045210900007005</v>
      </c>
      <c r="P247" s="139">
        <v>2.7193327990654659</v>
      </c>
      <c r="Q247" s="139">
        <v>3.4870343678511162</v>
      </c>
      <c r="R247" s="139">
        <v>3.3887043189368082</v>
      </c>
      <c r="S247" s="139">
        <v>3.407499809068093</v>
      </c>
      <c r="T247" s="139">
        <v>2.4532552099360672</v>
      </c>
      <c r="U247" s="139">
        <v>2.2202998846597488</v>
      </c>
      <c r="V247" s="139">
        <v>1.684297132110979</v>
      </c>
      <c r="W247" s="139">
        <v>1.7893264596072322</v>
      </c>
      <c r="X247" s="139">
        <v>2.0962741735841783</v>
      </c>
      <c r="Y247" s="139">
        <v>1.2768749930484269</v>
      </c>
      <c r="Z247" s="139">
        <v>0.66992477074290235</v>
      </c>
      <c r="AA247" s="139">
        <v>0.58037418862155743</v>
      </c>
      <c r="AB247" s="139">
        <v>1.8026616918120908</v>
      </c>
      <c r="AC247" s="139">
        <v>1.812292907446289</v>
      </c>
      <c r="AD247" s="139">
        <v>1.9160736709921355</v>
      </c>
      <c r="AE247" s="139">
        <v>2.1747389389163096</v>
      </c>
      <c r="AF247" s="139">
        <v>2.341496749037697</v>
      </c>
      <c r="AG247" s="139">
        <v>1.8735454982865107</v>
      </c>
      <c r="AH247" s="139">
        <v>1.9027056204034887</v>
      </c>
      <c r="AI247" s="139">
        <v>1.6080059779987277</v>
      </c>
      <c r="AJ247" s="139">
        <v>3.1604621070368433</v>
      </c>
      <c r="AK247" s="139">
        <v>0.10106843777066832</v>
      </c>
      <c r="AL247" s="139">
        <v>1.7371628443674902</v>
      </c>
      <c r="AM247" s="139">
        <v>2.2896637277923571</v>
      </c>
      <c r="AN247" s="139">
        <v>2.2141563942861486</v>
      </c>
      <c r="AO247" s="139">
        <v>0.9890249586846922</v>
      </c>
      <c r="AP247" s="139">
        <v>0.61093301555859014</v>
      </c>
      <c r="AQ247" s="139">
        <v>8.8414379848256175E-2</v>
      </c>
      <c r="AR247" s="139">
        <v>0.30584352811757753</v>
      </c>
      <c r="AS247" s="139">
        <v>1.1656406038403899</v>
      </c>
      <c r="AT247" s="139">
        <v>2.0966443834896431</v>
      </c>
      <c r="AU247" s="139">
        <v>1.2974686089810783</v>
      </c>
      <c r="AV247" s="139">
        <v>0.52488644665438233</v>
      </c>
      <c r="AW247" s="139">
        <v>1.6096666680796234</v>
      </c>
      <c r="AX247" s="139">
        <v>1.2511982491217877</v>
      </c>
      <c r="AY247" s="139">
        <v>1.4999999999999902</v>
      </c>
      <c r="AZ247" s="139">
        <v>1.6000000000000014</v>
      </c>
      <c r="BA247" s="139">
        <v>1.6999999999999904</v>
      </c>
    </row>
    <row r="248" spans="1:58" s="139" customFormat="1" outlineLevel="1" x14ac:dyDescent="0.2">
      <c r="A248" s="96"/>
      <c r="B248" s="96"/>
      <c r="C248" s="96"/>
      <c r="D248" s="137"/>
      <c r="E248" s="137"/>
      <c r="F248" s="146" t="s">
        <v>446</v>
      </c>
      <c r="G248" s="157" t="s">
        <v>571</v>
      </c>
      <c r="I248" s="139">
        <v>24.078748107017045</v>
      </c>
      <c r="J248" s="139">
        <v>19.747042023663685</v>
      </c>
      <c r="K248" s="139">
        <v>17.129153819801225</v>
      </c>
      <c r="L248" s="139">
        <v>12.099542334096114</v>
      </c>
      <c r="M248" s="139">
        <v>10.091277890466621</v>
      </c>
      <c r="N248" s="139">
        <v>6.2780269058295479</v>
      </c>
      <c r="O248" s="139">
        <v>4.9550491323437029</v>
      </c>
      <c r="P248" s="139">
        <v>5.4352186121138457</v>
      </c>
      <c r="Q248" s="139">
        <v>6.6358024691359097</v>
      </c>
      <c r="R248" s="139">
        <v>6.8996905152011845</v>
      </c>
      <c r="S248" s="139">
        <v>6.690561529271144</v>
      </c>
      <c r="T248" s="139">
        <v>5.4109806410662875</v>
      </c>
      <c r="U248" s="139">
        <v>4.6448906203177209</v>
      </c>
      <c r="V248" s="139">
        <v>4.2893909064912306</v>
      </c>
      <c r="W248" s="139">
        <v>5.5601890464276105</v>
      </c>
      <c r="X248" s="139">
        <v>4.0614423327258065</v>
      </c>
      <c r="Y248" s="139">
        <v>1.8374300316379655</v>
      </c>
      <c r="Z248" s="139">
        <v>2.0432548691599939</v>
      </c>
      <c r="AA248" s="139">
        <v>1.6627634660421053</v>
      </c>
      <c r="AB248" s="139">
        <v>2.5685325961759542</v>
      </c>
      <c r="AC248" s="139">
        <v>2.3357664233577546</v>
      </c>
      <c r="AD248" s="139">
        <v>2.5897070119608401</v>
      </c>
      <c r="AE248" s="139">
        <v>2.8131350946625666</v>
      </c>
      <c r="AF248" s="139">
        <v>2.2888056595921302</v>
      </c>
      <c r="AG248" s="139">
        <v>2.1867371847030581</v>
      </c>
      <c r="AH248" s="139">
        <v>2.2295212501244555</v>
      </c>
      <c r="AI248" s="139">
        <v>2.0348554181675915</v>
      </c>
      <c r="AJ248" s="139">
        <v>3.4923664122137321</v>
      </c>
      <c r="AK248" s="139">
        <v>0.75603909275316905</v>
      </c>
      <c r="AL248" s="139">
        <v>1.6105417276719658</v>
      </c>
      <c r="AM248" s="139">
        <v>2.9538904899136131</v>
      </c>
      <c r="AN248" s="139">
        <v>3.3065080475857211</v>
      </c>
      <c r="AO248" s="139">
        <v>1.2447078746824713</v>
      </c>
      <c r="AP248" s="139">
        <v>0.23417245128374287</v>
      </c>
      <c r="AQ248" s="139">
        <v>0.10846891948266268</v>
      </c>
      <c r="AR248" s="139">
        <v>-4.1673612268644522E-2</v>
      </c>
      <c r="AS248" s="139">
        <v>1.3174351705157683</v>
      </c>
      <c r="AT248" s="139">
        <v>1.2591556250514557</v>
      </c>
      <c r="AU248" s="139">
        <v>0.60955786736021089</v>
      </c>
      <c r="AV248" s="139">
        <v>-0.12117295419662444</v>
      </c>
      <c r="AW248" s="139">
        <v>1.2561983786352204</v>
      </c>
      <c r="AX248" s="139">
        <v>1.1661540133714343</v>
      </c>
      <c r="AY248" s="139">
        <v>1.2555928457955501</v>
      </c>
      <c r="AZ248" s="139">
        <v>1.3816186297585187</v>
      </c>
      <c r="BA248" s="139">
        <v>1.5344422197244745</v>
      </c>
    </row>
    <row r="249" spans="1:58" s="139" customFormat="1" outlineLevel="1" x14ac:dyDescent="0.2">
      <c r="A249" s="96"/>
      <c r="B249" s="96"/>
      <c r="C249" s="96"/>
      <c r="D249" s="137"/>
      <c r="E249" s="137"/>
      <c r="F249" s="146" t="s">
        <v>447</v>
      </c>
      <c r="G249" s="157" t="s">
        <v>572</v>
      </c>
      <c r="I249" s="139">
        <v>11.399999999999743</v>
      </c>
      <c r="J249" s="139">
        <v>8.1000000000001737</v>
      </c>
      <c r="K249" s="139">
        <v>4.7999999999999154</v>
      </c>
      <c r="L249" s="139">
        <v>4.0999999999999259</v>
      </c>
      <c r="M249" s="139">
        <v>4.7000000000001929</v>
      </c>
      <c r="N249" s="139">
        <v>2.8999999999998805</v>
      </c>
      <c r="O249" s="139">
        <v>3.0999999999999917</v>
      </c>
      <c r="P249" s="139">
        <v>3.9000000000001256</v>
      </c>
      <c r="Q249" s="139">
        <v>5.1753656426152483</v>
      </c>
      <c r="R249" s="139">
        <v>7.0284094902777206</v>
      </c>
      <c r="S249" s="139">
        <v>7.5085263102904642</v>
      </c>
      <c r="T249" s="139">
        <v>4.2825746816217869</v>
      </c>
      <c r="U249" s="139">
        <v>2.5165815069933428</v>
      </c>
      <c r="V249" s="139">
        <v>1.9457405514772708</v>
      </c>
      <c r="W249" s="139">
        <v>2.6702368335234983</v>
      </c>
      <c r="X249" s="139">
        <v>2.4543850637603892</v>
      </c>
      <c r="Y249" s="139">
        <v>1.8225457997887995</v>
      </c>
      <c r="Z249" s="139">
        <v>1.5576498124445504</v>
      </c>
      <c r="AA249" s="139">
        <v>1.3326853375335457</v>
      </c>
      <c r="AB249" s="139">
        <v>0.80042066578451809</v>
      </c>
      <c r="AC249" s="139">
        <v>1.2352373996957544</v>
      </c>
      <c r="AD249" s="139">
        <v>1.2604827886906866</v>
      </c>
      <c r="AE249" s="139">
        <v>1.3599888158815521</v>
      </c>
      <c r="AF249" s="139">
        <v>1.3410792410775141</v>
      </c>
      <c r="AG249" s="139">
        <v>2.0550085525549378</v>
      </c>
      <c r="AH249" s="139">
        <v>2.4601656972656372</v>
      </c>
      <c r="AI249" s="139">
        <v>2.3985340015958423</v>
      </c>
      <c r="AJ249" s="139">
        <v>3.5045249525097688</v>
      </c>
      <c r="AK249" s="139">
        <v>1.9857680342278528</v>
      </c>
      <c r="AL249" s="139">
        <v>2.488391486458319</v>
      </c>
      <c r="AM249" s="139">
        <v>3.8369182603357865</v>
      </c>
      <c r="AN249" s="139">
        <v>2.5676392856378794</v>
      </c>
      <c r="AO249" s="139">
        <v>2.2976930175864885</v>
      </c>
      <c r="AP249" s="139">
        <v>1.4526651147357184</v>
      </c>
      <c r="AQ249" s="139">
        <v>0.37726884127435856</v>
      </c>
      <c r="AR249" s="139">
        <v>0.9883794577083993</v>
      </c>
      <c r="AS249" s="139">
        <v>2.5802852606520377</v>
      </c>
      <c r="AT249" s="139">
        <v>2.2849842969675294</v>
      </c>
      <c r="AU249" s="139">
        <v>1.7435641726626372</v>
      </c>
      <c r="AV249" s="139">
        <v>1.0022069423994973</v>
      </c>
      <c r="AW249" s="139">
        <v>2.9209111803034427</v>
      </c>
      <c r="AX249" s="139">
        <v>2.8376877432727543</v>
      </c>
      <c r="AY249" s="139">
        <v>2.0000000000000018</v>
      </c>
      <c r="AZ249" s="139">
        <v>1.8000000000000016</v>
      </c>
      <c r="BA249" s="139">
        <v>1.6999999999999904</v>
      </c>
    </row>
    <row r="250" spans="1:58" s="42" customFormat="1" x14ac:dyDescent="0.2">
      <c r="A250" s="37" t="s">
        <v>442</v>
      </c>
      <c r="B250" s="37" t="s">
        <v>1543</v>
      </c>
      <c r="C250" s="37" t="s">
        <v>1859</v>
      </c>
      <c r="D250" s="38"/>
      <c r="E250" s="38"/>
      <c r="F250" s="12" t="s">
        <v>1544</v>
      </c>
      <c r="G250" s="12" t="s">
        <v>1191</v>
      </c>
      <c r="H250" s="27" t="str">
        <f>IF(AND(ISNUMBER(H244),ISNUMBER(G244)),((H244/G244)-1)*100,"–")</f>
        <v>–</v>
      </c>
      <c r="I250" s="27">
        <f>IF(AND(ISNUMBER(I244),ISNUMBER(H244)),((I244/H244)-1)*100,"–")</f>
        <v>12.731336318723073</v>
      </c>
      <c r="J250" s="27">
        <f t="shared" ref="J250:X250" si="174">IF(AND(ISNUMBER(J244),ISNUMBER(I244)),((J244/I244)-1)*100,"–")</f>
        <v>10.423269176583116</v>
      </c>
      <c r="K250" s="27">
        <f t="shared" si="174"/>
        <v>7.8627262857441593</v>
      </c>
      <c r="L250" s="27">
        <f t="shared" si="174"/>
        <v>6.0653568901843036</v>
      </c>
      <c r="M250" s="27">
        <f t="shared" si="174"/>
        <v>5.155514782798476</v>
      </c>
      <c r="N250" s="27">
        <f t="shared" si="174"/>
        <v>2.5344617228456157</v>
      </c>
      <c r="O250" s="27">
        <f t="shared" si="174"/>
        <v>2.5772358514464244</v>
      </c>
      <c r="P250" s="27">
        <f t="shared" si="174"/>
        <v>3.1438992721674275</v>
      </c>
      <c r="Q250" s="27">
        <f t="shared" si="174"/>
        <v>4.3052919614672058</v>
      </c>
      <c r="R250" s="27">
        <f t="shared" si="174"/>
        <v>4.7109682591621516</v>
      </c>
      <c r="S250" s="27">
        <f t="shared" si="174"/>
        <v>5.2889934699327235</v>
      </c>
      <c r="T250" s="27">
        <f t="shared" si="174"/>
        <v>4.3424573106664921</v>
      </c>
      <c r="U250" s="27">
        <f t="shared" si="174"/>
        <v>3.5040429601816303</v>
      </c>
      <c r="V250" s="27">
        <f t="shared" si="174"/>
        <v>2.6384993178892202</v>
      </c>
      <c r="W250" s="27">
        <f t="shared" si="174"/>
        <v>-2.2945575397120721</v>
      </c>
      <c r="X250" s="27">
        <f t="shared" si="174"/>
        <v>2.2750748722324188</v>
      </c>
      <c r="Y250" s="27">
        <f t="shared" ref="Y250:BA250" si="175">IF(AND(ISNUMBER(Y244),ISNUMBER(X244)),((Y244/X244)-1)*100,"–")</f>
        <v>1.5988365382894498</v>
      </c>
      <c r="Z250" s="27">
        <f t="shared" si="175"/>
        <v>1.1428186958898801</v>
      </c>
      <c r="AA250" s="27">
        <f>IF(AND(ISNUMBER(AA244),ISNUMBER(Z244)),((AA244/Z244)-1)*100,"–")</f>
        <v>0.99939844094889541</v>
      </c>
      <c r="AB250" s="27">
        <f>IF(AND(ISNUMBER(AB244),ISNUMBER(AA244)),((AB244/AA244)-1)*100,"–")</f>
        <v>1.6084658516833716</v>
      </c>
      <c r="AC250" s="27">
        <f>IF(AND(ISNUMBER(AC244),ISNUMBER(AB244)),((AC244/AB244)-1)*100,"–")</f>
        <v>1.8132364130942102</v>
      </c>
      <c r="AD250" s="27">
        <f>IF(AND(ISNUMBER(AD244),ISNUMBER(AC244)),((AD244/AC244)-1)*100,"–")</f>
        <v>1.7152007461621821</v>
      </c>
      <c r="AE250" s="27">
        <f t="shared" si="175"/>
        <v>1.7608768137255204</v>
      </c>
      <c r="AF250" s="27">
        <f t="shared" si="175"/>
        <v>1.9111389152624003</v>
      </c>
      <c r="AG250" s="27">
        <f t="shared" si="175"/>
        <v>1.9992605283266185</v>
      </c>
      <c r="AH250" s="27">
        <f t="shared" si="175"/>
        <v>2.0749694886876169</v>
      </c>
      <c r="AI250" s="27">
        <f t="shared" si="175"/>
        <v>2.0904954334310055</v>
      </c>
      <c r="AJ250" s="27">
        <f t="shared" si="175"/>
        <v>3.175785126147801</v>
      </c>
      <c r="AK250" s="27">
        <f t="shared" si="175"/>
        <v>0.71936073696277081</v>
      </c>
      <c r="AL250" s="27">
        <f t="shared" si="175"/>
        <v>1.6811992122672148</v>
      </c>
      <c r="AM250" s="27">
        <f t="shared" si="175"/>
        <v>2.8481827820809213</v>
      </c>
      <c r="AN250" s="27">
        <f t="shared" si="175"/>
        <v>2.5075491304223263</v>
      </c>
      <c r="AO250" s="27">
        <f t="shared" si="175"/>
        <v>1.5433999554627542</v>
      </c>
      <c r="AP250" s="27">
        <f t="shared" si="175"/>
        <v>0.77106370985602357</v>
      </c>
      <c r="AQ250" s="27">
        <f t="shared" si="175"/>
        <v>0.34943671439533475</v>
      </c>
      <c r="AR250" s="27">
        <f t="shared" si="175"/>
        <v>0.41494346285158024</v>
      </c>
      <c r="AS250" s="27">
        <f t="shared" si="175"/>
        <v>1.693693360143711</v>
      </c>
      <c r="AT250" s="27">
        <f t="shared" si="175"/>
        <v>1.9138372592918174</v>
      </c>
      <c r="AU250" s="27">
        <f t="shared" si="175"/>
        <v>1.2782794147118581</v>
      </c>
      <c r="AV250" s="27">
        <f t="shared" si="175"/>
        <v>0.44912846925084793</v>
      </c>
      <c r="AW250" s="28">
        <f t="shared" si="175"/>
        <v>2.119228173893517</v>
      </c>
      <c r="AX250" s="28">
        <f t="shared" si="175"/>
        <v>1.6896189130872985</v>
      </c>
      <c r="AY250" s="28">
        <f t="shared" si="175"/>
        <v>1.5960763460109328</v>
      </c>
      <c r="AZ250" s="28">
        <f t="shared" si="175"/>
        <v>1.632335115453265</v>
      </c>
      <c r="BA250" s="28">
        <f t="shared" si="175"/>
        <v>1.6650886785698482</v>
      </c>
    </row>
    <row r="251" spans="1:58" s="42" customFormat="1" x14ac:dyDescent="0.2">
      <c r="A251" s="37" t="s">
        <v>442</v>
      </c>
      <c r="B251" s="37" t="s">
        <v>60</v>
      </c>
      <c r="C251" s="37"/>
      <c r="D251" s="38"/>
      <c r="E251" s="38"/>
      <c r="F251" s="39" t="s">
        <v>61</v>
      </c>
      <c r="G251" s="12" t="s">
        <v>1192</v>
      </c>
      <c r="H251" s="27" t="s">
        <v>1536</v>
      </c>
      <c r="I251" s="27" t="s">
        <v>1536</v>
      </c>
      <c r="J251" s="27" t="s">
        <v>1536</v>
      </c>
      <c r="K251" s="27" t="s">
        <v>1536</v>
      </c>
      <c r="L251" s="27" t="s">
        <v>1536</v>
      </c>
      <c r="M251" s="27" t="s">
        <v>1536</v>
      </c>
      <c r="N251" s="27" t="s">
        <v>1536</v>
      </c>
      <c r="O251" s="27" t="s">
        <v>1536</v>
      </c>
      <c r="P251" s="27" t="s">
        <v>1536</v>
      </c>
      <c r="Q251" s="27" t="s">
        <v>1536</v>
      </c>
      <c r="R251" s="27" t="s">
        <v>1536</v>
      </c>
      <c r="S251" s="27" t="s">
        <v>1536</v>
      </c>
      <c r="T251" s="27" t="s">
        <v>1536</v>
      </c>
      <c r="U251" s="27" t="s">
        <v>1536</v>
      </c>
      <c r="V251" s="27" t="s">
        <v>1536</v>
      </c>
      <c r="W251" s="27" t="s">
        <v>1536</v>
      </c>
      <c r="X251" s="27" t="s">
        <v>1536</v>
      </c>
      <c r="Y251" s="27" t="s">
        <v>1536</v>
      </c>
      <c r="Z251" s="27" t="s">
        <v>1536</v>
      </c>
      <c r="AA251" s="27" t="s">
        <v>1536</v>
      </c>
      <c r="AB251" s="27" t="s">
        <v>1536</v>
      </c>
      <c r="AC251" s="27" t="s">
        <v>1536</v>
      </c>
      <c r="AD251" s="27" t="s">
        <v>1536</v>
      </c>
      <c r="AE251" s="27" t="s">
        <v>1536</v>
      </c>
      <c r="AF251" s="27" t="s">
        <v>1536</v>
      </c>
      <c r="AG251" s="27" t="s">
        <v>1536</v>
      </c>
      <c r="AH251" s="27" t="s">
        <v>1536</v>
      </c>
      <c r="AI251" s="27" t="s">
        <v>1536</v>
      </c>
      <c r="AJ251" s="27" t="s">
        <v>1536</v>
      </c>
      <c r="AK251" s="27" t="s">
        <v>1536</v>
      </c>
      <c r="AL251" s="27" t="s">
        <v>1536</v>
      </c>
      <c r="AM251" s="27" t="s">
        <v>1536</v>
      </c>
      <c r="AN251" s="27" t="s">
        <v>1536</v>
      </c>
      <c r="AO251" s="27" t="s">
        <v>1536</v>
      </c>
      <c r="AP251" s="27" t="s">
        <v>1536</v>
      </c>
      <c r="AQ251" s="27" t="s">
        <v>1536</v>
      </c>
      <c r="AR251" s="27" t="s">
        <v>1536</v>
      </c>
      <c r="AS251" s="27" t="s">
        <v>1536</v>
      </c>
      <c r="AT251" s="27" t="s">
        <v>1536</v>
      </c>
      <c r="AU251" s="27" t="s">
        <v>1536</v>
      </c>
      <c r="AV251" s="27" t="s">
        <v>1536</v>
      </c>
      <c r="AW251" s="28" t="s">
        <v>1536</v>
      </c>
      <c r="AX251" s="28" t="s">
        <v>1536</v>
      </c>
      <c r="AY251" s="28" t="s">
        <v>1536</v>
      </c>
      <c r="AZ251" s="28" t="s">
        <v>1536</v>
      </c>
      <c r="BA251" s="28" t="s">
        <v>1536</v>
      </c>
    </row>
    <row r="252" spans="1:58" s="42" customFormat="1" x14ac:dyDescent="0.2">
      <c r="A252" s="37" t="s">
        <v>442</v>
      </c>
      <c r="B252" s="37" t="s">
        <v>1796</v>
      </c>
      <c r="C252" s="37" t="s">
        <v>1859</v>
      </c>
      <c r="D252" s="38"/>
      <c r="E252" s="38"/>
      <c r="F252" s="39" t="s">
        <v>301</v>
      </c>
      <c r="G252" s="12" t="s">
        <v>1193</v>
      </c>
      <c r="H252" s="27">
        <f>IF(ISNUMBER(H916),H916,"–")</f>
        <v>43.641590293787608</v>
      </c>
      <c r="I252" s="27">
        <f t="shared" ref="I252:AJ252" si="176">IF(ISNUMBER(I916),I916,"–")</f>
        <v>49.483716541097927</v>
      </c>
      <c r="J252" s="27">
        <f t="shared" si="176"/>
        <v>54.235756377900657</v>
      </c>
      <c r="K252" s="27">
        <f t="shared" si="176"/>
        <v>57.688819377034996</v>
      </c>
      <c r="L252" s="27">
        <f t="shared" si="176"/>
        <v>61.290487225768338</v>
      </c>
      <c r="M252" s="27">
        <f t="shared" si="176"/>
        <v>64.405198228518913</v>
      </c>
      <c r="N252" s="27">
        <f t="shared" si="176"/>
        <v>63.727280445432399</v>
      </c>
      <c r="O252" s="27">
        <f t="shared" si="176"/>
        <v>64.067803789523154</v>
      </c>
      <c r="P252" s="27">
        <f t="shared" si="176"/>
        <v>65.685751613080143</v>
      </c>
      <c r="Q252" s="27">
        <f t="shared" si="176"/>
        <v>68.515655843183765</v>
      </c>
      <c r="R252" s="27">
        <f t="shared" si="176"/>
        <v>70.764470012963628</v>
      </c>
      <c r="S252" s="27">
        <f t="shared" si="176"/>
        <v>72.834987658236841</v>
      </c>
      <c r="T252" s="27">
        <f t="shared" si="176"/>
        <v>74.077453935060262</v>
      </c>
      <c r="U252" s="27">
        <f t="shared" si="176"/>
        <v>75.135648392483958</v>
      </c>
      <c r="V252" s="27">
        <f t="shared" si="176"/>
        <v>76.350100118576691</v>
      </c>
      <c r="W252" s="27">
        <f t="shared" si="176"/>
        <v>79.111450274193558</v>
      </c>
      <c r="X252" s="27">
        <f t="shared" si="176"/>
        <v>79.512208279614796</v>
      </c>
      <c r="Y252" s="27">
        <f t="shared" si="176"/>
        <v>79.874561772940893</v>
      </c>
      <c r="Z252" s="27">
        <f t="shared" si="176"/>
        <v>79.249574840529277</v>
      </c>
      <c r="AA252" s="27">
        <f t="shared" si="176"/>
        <v>78.913740657630214</v>
      </c>
      <c r="AB252" s="27">
        <f t="shared" si="176"/>
        <v>81.869949671936439</v>
      </c>
      <c r="AC252" s="27">
        <f t="shared" si="176"/>
        <v>83.216665097573326</v>
      </c>
      <c r="AD252" s="27">
        <f t="shared" si="176"/>
        <v>83.055968728055618</v>
      </c>
      <c r="AE252" s="27">
        <f t="shared" si="176"/>
        <v>84.290114218783216</v>
      </c>
      <c r="AF252" s="27">
        <f t="shared" si="176"/>
        <v>86.11814229215689</v>
      </c>
      <c r="AG252" s="27">
        <f t="shared" si="176"/>
        <v>89.436536821853224</v>
      </c>
      <c r="AH252" s="27">
        <f t="shared" si="176"/>
        <v>93.394255555330346</v>
      </c>
      <c r="AI252" s="27">
        <f t="shared" si="176"/>
        <v>95.709710699731133</v>
      </c>
      <c r="AJ252" s="27">
        <f t="shared" si="176"/>
        <v>101.87908606384012</v>
      </c>
      <c r="AK252" s="27">
        <f t="shared" ref="AK252:AP252" si="177">IF(ISNUMBER(AK916),AK916,"–")</f>
        <v>97.405993253434772</v>
      </c>
      <c r="AL252" s="27">
        <f t="shared" si="177"/>
        <v>100.00000000000001</v>
      </c>
      <c r="AM252" s="27">
        <f t="shared" si="177"/>
        <v>105.72392522187842</v>
      </c>
      <c r="AN252" s="27">
        <f t="shared" si="177"/>
        <v>108.39585389930224</v>
      </c>
      <c r="AO252" s="27">
        <f t="shared" si="177"/>
        <v>108.4771059419628</v>
      </c>
      <c r="AP252" s="27">
        <f t="shared" si="177"/>
        <v>107.13742365396618</v>
      </c>
      <c r="AQ252" s="27">
        <f t="shared" ref="AQ252:AV252" si="178">IF(ISNUMBER(AQ916),AQ916,"–")</f>
        <v>104.45450327309759</v>
      </c>
      <c r="AR252" s="27">
        <f t="shared" si="178"/>
        <v>102.9216473379782</v>
      </c>
      <c r="AS252" s="27">
        <f t="shared" si="178"/>
        <v>105.80070478201232</v>
      </c>
      <c r="AT252" s="27">
        <f t="shared" si="178"/>
        <v>109.08000948178119</v>
      </c>
      <c r="AU252" s="27">
        <f t="shared" si="178"/>
        <v>110.0191497292695</v>
      </c>
      <c r="AV252" s="27">
        <f t="shared" si="178"/>
        <v>107.87234062518806</v>
      </c>
      <c r="AW252" s="28">
        <f t="shared" ref="AW252:AX252" si="179">IF(ISNUMBER(AW916),AW916,"–")</f>
        <v>113.63675108854875</v>
      </c>
      <c r="AX252" s="28">
        <f t="shared" si="179"/>
        <v>116.38157611563017</v>
      </c>
      <c r="AY252" s="28">
        <f t="shared" ref="AY252:AZ252" si="180">IF(ISNUMBER(AY916),AY916,"–")</f>
        <v>118.81846311387666</v>
      </c>
      <c r="AZ252" s="28">
        <f t="shared" si="180"/>
        <v>121.14175810953724</v>
      </c>
      <c r="BA252" s="28">
        <f t="shared" ref="BA252" si="181">IF(ISNUMBER(BA916),BA916,"–")</f>
        <v>123.4145915607961</v>
      </c>
    </row>
    <row r="253" spans="1:58" s="139" customFormat="1" outlineLevel="1" x14ac:dyDescent="0.2">
      <c r="A253" s="96"/>
      <c r="B253" s="96"/>
      <c r="C253" s="96"/>
      <c r="D253" s="137"/>
      <c r="E253" s="137"/>
      <c r="F253" s="143" t="s">
        <v>444</v>
      </c>
      <c r="G253" s="157" t="s">
        <v>573</v>
      </c>
      <c r="I253" s="139">
        <v>7.8316529305944904</v>
      </c>
      <c r="J253" s="139">
        <v>5.8700290979631475</v>
      </c>
      <c r="K253" s="139">
        <v>1.4890550180787221</v>
      </c>
      <c r="L253" s="139">
        <v>2.8706233525510605</v>
      </c>
      <c r="M253" s="139">
        <v>2.3927083820845629</v>
      </c>
      <c r="N253" s="139">
        <v>-2.5024853450344331</v>
      </c>
      <c r="O253" s="139">
        <v>-2.3698182201751017</v>
      </c>
      <c r="P253" s="139">
        <v>1.1272373680988101</v>
      </c>
      <c r="Q253" s="139">
        <v>3.157644824311534</v>
      </c>
      <c r="R253" s="139">
        <v>1.782508630609847</v>
      </c>
      <c r="S253" s="139">
        <v>2.4013838483193828</v>
      </c>
      <c r="T253" s="139">
        <v>1.3977675466198436</v>
      </c>
      <c r="U253" s="139">
        <v>-3.375472293900561E-2</v>
      </c>
      <c r="V253" s="139">
        <v>0.58491634715926999</v>
      </c>
      <c r="W253" s="139">
        <v>1.7423791217715756</v>
      </c>
      <c r="X253" s="139">
        <v>-1.341081805990163</v>
      </c>
      <c r="Y253" s="139">
        <v>1.2999762659935188</v>
      </c>
      <c r="Z253" s="139">
        <v>-0.41959978274536125</v>
      </c>
      <c r="AA253" s="139">
        <v>-1.0288219881289029</v>
      </c>
      <c r="AB253" s="139">
        <v>2.8667754449282601</v>
      </c>
      <c r="AC253" s="139">
        <v>3.0326904491785101</v>
      </c>
      <c r="AD253" s="139">
        <v>-0.4954987102759878</v>
      </c>
      <c r="AE253" s="139">
        <v>1.6732071682532101</v>
      </c>
      <c r="AF253" s="139">
        <v>1.665826866874931</v>
      </c>
      <c r="AG253" s="139">
        <v>4.3852779953013954</v>
      </c>
      <c r="AH253" s="139">
        <v>5.3738118073823005</v>
      </c>
      <c r="AI253" s="139">
        <v>1.3238289205701914</v>
      </c>
      <c r="AJ253" s="139">
        <v>5.4378085115844632</v>
      </c>
      <c r="AK253" s="139">
        <v>-4.0244961998835542</v>
      </c>
      <c r="AL253" s="139">
        <v>1.3183568000843859</v>
      </c>
      <c r="AM253" s="139">
        <v>5.1319419143288414</v>
      </c>
      <c r="AN253" s="139">
        <v>1.7096555935115498</v>
      </c>
      <c r="AO253" s="139">
        <v>2.1903850210103215E-2</v>
      </c>
      <c r="AP253" s="139">
        <v>-0.97410234157722098</v>
      </c>
      <c r="AQ253" s="139">
        <v>-1.7232906332926068</v>
      </c>
      <c r="AR253" s="139">
        <v>-1.5618228489515884</v>
      </c>
      <c r="AS253" s="139">
        <v>2.4002235128770755</v>
      </c>
      <c r="AT253" s="139">
        <v>2.6300341466244603</v>
      </c>
      <c r="AU253" s="139">
        <v>1.2889712398288955</v>
      </c>
      <c r="AV253" s="139">
        <v>-0.80887616320688416</v>
      </c>
      <c r="AW253" s="139">
        <v>5.5722650304266708</v>
      </c>
      <c r="AX253" s="139">
        <v>2.7954942198323174</v>
      </c>
      <c r="AY253" s="139">
        <v>2.0999999999999908</v>
      </c>
      <c r="AZ253" s="139">
        <v>2.2999999999999909</v>
      </c>
      <c r="BA253" s="139">
        <v>2.200000000000002</v>
      </c>
      <c r="BB253" s="167"/>
      <c r="BC253" s="167"/>
      <c r="BD253" s="167"/>
      <c r="BE253" s="167"/>
      <c r="BF253" s="167"/>
    </row>
    <row r="254" spans="1:58" s="139" customFormat="1" outlineLevel="1" x14ac:dyDescent="0.2">
      <c r="A254" s="96"/>
      <c r="B254" s="96"/>
      <c r="C254" s="96"/>
      <c r="D254" s="137"/>
      <c r="E254" s="137"/>
      <c r="F254" s="143" t="s">
        <v>445</v>
      </c>
      <c r="G254" s="157" t="s">
        <v>574</v>
      </c>
      <c r="I254" s="139">
        <v>14.717595418737805</v>
      </c>
      <c r="J254" s="139">
        <v>12.857287654571326</v>
      </c>
      <c r="K254" s="139">
        <v>8.951906237370256</v>
      </c>
      <c r="L254" s="139">
        <v>7.7393096342092127</v>
      </c>
      <c r="M254" s="139">
        <v>5.401631583477573</v>
      </c>
      <c r="N254" s="139">
        <v>-2.5261094828916475</v>
      </c>
      <c r="O254" s="139">
        <v>-5.3060274610172709E-2</v>
      </c>
      <c r="P254" s="139">
        <v>2.3638327993443564</v>
      </c>
      <c r="Q254" s="139">
        <v>4.2008625552745205</v>
      </c>
      <c r="R254" s="139">
        <v>1.6546894510273136</v>
      </c>
      <c r="S254" s="139">
        <v>1.03592228005982</v>
      </c>
      <c r="T254" s="139">
        <v>0.59171597633125295</v>
      </c>
      <c r="U254" s="139">
        <v>-0.99814063556457056</v>
      </c>
      <c r="V254" s="139">
        <v>0.26378917354601406</v>
      </c>
      <c r="W254" s="139">
        <v>2.1558476942987292</v>
      </c>
      <c r="X254" s="139">
        <v>-0.28604725076809556</v>
      </c>
      <c r="Y254" s="139">
        <v>-0.32936676583080748</v>
      </c>
      <c r="Z254" s="139">
        <v>-0.65025050634256454</v>
      </c>
      <c r="AA254" s="139">
        <v>0.32188841201716833</v>
      </c>
      <c r="AB254" s="139">
        <v>4.7379679144384124</v>
      </c>
      <c r="AC254" s="139">
        <v>1.7359338302869842</v>
      </c>
      <c r="AD254" s="139">
        <v>2.0074274816850313E-2</v>
      </c>
      <c r="AE254" s="139">
        <v>0.99347717009534708</v>
      </c>
      <c r="AF254" s="139">
        <v>1.8581081081080697</v>
      </c>
      <c r="AG254" s="139">
        <v>2.838747439274214</v>
      </c>
      <c r="AH254" s="139">
        <v>3.6141149686966578</v>
      </c>
      <c r="AI254" s="139">
        <v>2.4901583813970785</v>
      </c>
      <c r="AJ254" s="139">
        <v>5.1183564091112244</v>
      </c>
      <c r="AK254" s="139">
        <v>-5.1835486063902758</v>
      </c>
      <c r="AL254" s="139">
        <v>2.652805162215488</v>
      </c>
      <c r="AM254" s="139">
        <v>5.3518421512132042</v>
      </c>
      <c r="AN254" s="139">
        <v>2.7264440208837337</v>
      </c>
      <c r="AO254" s="139">
        <v>0.31461761858664339</v>
      </c>
      <c r="AP254" s="139">
        <v>-1.3027744270205033</v>
      </c>
      <c r="AQ254" s="139">
        <v>-2.256986881772971</v>
      </c>
      <c r="AR254" s="139">
        <v>-2.300766922307429</v>
      </c>
      <c r="AS254" s="139">
        <v>2.4488054607504806</v>
      </c>
      <c r="AT254" s="139">
        <v>2.6817689681026158</v>
      </c>
      <c r="AU254" s="139">
        <v>0.42988076891814497</v>
      </c>
      <c r="AV254" s="139">
        <v>-2.2209659182678032</v>
      </c>
      <c r="AW254" s="139">
        <v>5.5812596391277669</v>
      </c>
      <c r="AX254" s="139">
        <v>1.8672989631517423</v>
      </c>
      <c r="AY254" s="139">
        <v>2.4000000000000021</v>
      </c>
      <c r="AZ254" s="139">
        <v>2.2999999999999909</v>
      </c>
      <c r="BA254" s="139">
        <v>2.0999999999999908</v>
      </c>
      <c r="BB254" s="167"/>
      <c r="BC254" s="167"/>
      <c r="BD254" s="167"/>
      <c r="BE254" s="167"/>
      <c r="BF254" s="167"/>
    </row>
    <row r="255" spans="1:58" s="139" customFormat="1" outlineLevel="1" x14ac:dyDescent="0.2">
      <c r="A255" s="96"/>
      <c r="B255" s="96"/>
      <c r="C255" s="96"/>
      <c r="D255" s="137"/>
      <c r="E255" s="137"/>
      <c r="F255" s="143" t="s">
        <v>446</v>
      </c>
      <c r="G255" s="157" t="s">
        <v>575</v>
      </c>
      <c r="I255" s="139">
        <v>24.078748107016821</v>
      </c>
      <c r="J255" s="139">
        <v>13.034875092752696</v>
      </c>
      <c r="K255" s="139">
        <v>11.072210065645605</v>
      </c>
      <c r="L255" s="139">
        <v>10.224586288416093</v>
      </c>
      <c r="M255" s="139">
        <v>7.7033065236819187</v>
      </c>
      <c r="N255" s="139">
        <v>0.21573182874206065</v>
      </c>
      <c r="O255" s="139">
        <v>2.5997681735385969</v>
      </c>
      <c r="P255" s="139">
        <v>3.5990961910911778</v>
      </c>
      <c r="Q255" s="139">
        <v>5.6862439632340278</v>
      </c>
      <c r="R255" s="139">
        <v>4.2158018867925584</v>
      </c>
      <c r="S255" s="139">
        <v>3.2107496463930962</v>
      </c>
      <c r="T255" s="139">
        <v>1.8911881595176094</v>
      </c>
      <c r="U255" s="139">
        <v>3.7121721587088041</v>
      </c>
      <c r="V255" s="139">
        <v>3.7867980806641111</v>
      </c>
      <c r="W255" s="139">
        <v>7.7970760964638064</v>
      </c>
      <c r="X255" s="139">
        <v>1.9125999768169644</v>
      </c>
      <c r="Y255" s="139">
        <v>1.3307552320291238</v>
      </c>
      <c r="Z255" s="139">
        <v>0.1346952519923672</v>
      </c>
      <c r="AA255" s="139">
        <v>-0.29144714718084552</v>
      </c>
      <c r="AB255" s="139">
        <v>5.7672849915683111</v>
      </c>
      <c r="AC255" s="139">
        <v>1.913265306122458</v>
      </c>
      <c r="AD255" s="139">
        <v>0.17730496453904898</v>
      </c>
      <c r="AE255" s="139">
        <v>1.582509109838659</v>
      </c>
      <c r="AF255" s="139">
        <v>2.7159987701137256</v>
      </c>
      <c r="AG255" s="139">
        <v>4.0411095589702573</v>
      </c>
      <c r="AH255" s="139">
        <v>5.1788625683322209</v>
      </c>
      <c r="AI255" s="139">
        <v>3.3464028448983107</v>
      </c>
      <c r="AJ255" s="139">
        <v>5.8320098817716159</v>
      </c>
      <c r="AK255" s="139">
        <v>-5.3855773238849158</v>
      </c>
      <c r="AL255" s="139">
        <v>3.083972156137138</v>
      </c>
      <c r="AM255" s="139">
        <v>5.1030002564324661</v>
      </c>
      <c r="AN255" s="139">
        <v>4.0988939492517806</v>
      </c>
      <c r="AO255" s="139">
        <v>-1.1875000000002967</v>
      </c>
      <c r="AP255" s="139">
        <v>-1.8184693232134896</v>
      </c>
      <c r="AQ255" s="139">
        <v>-3.3741343211463715</v>
      </c>
      <c r="AR255" s="139">
        <v>-2.1835152929411517</v>
      </c>
      <c r="AS255" s="139">
        <v>2.5900996847579849</v>
      </c>
      <c r="AT255" s="139">
        <v>3.9116352462420068</v>
      </c>
      <c r="AU255" s="139">
        <v>6.39386189251967E-2</v>
      </c>
      <c r="AV255" s="139">
        <v>-4.3849840255588362</v>
      </c>
      <c r="AW255" s="139">
        <v>6.3048477820823123</v>
      </c>
      <c r="AX255" s="139">
        <v>1.707948385086433</v>
      </c>
      <c r="AY255" s="139">
        <v>1.2999999999999901</v>
      </c>
      <c r="AZ255" s="139">
        <v>1.0000000000000009</v>
      </c>
      <c r="BA255" s="139">
        <v>1.0000000000000009</v>
      </c>
      <c r="BB255" s="167"/>
      <c r="BC255" s="167"/>
      <c r="BD255" s="167"/>
      <c r="BE255" s="167"/>
      <c r="BF255" s="167"/>
    </row>
    <row r="256" spans="1:58" s="139" customFormat="1" outlineLevel="1" x14ac:dyDescent="0.2">
      <c r="A256" s="96"/>
      <c r="B256" s="96"/>
      <c r="C256" s="96"/>
      <c r="D256" s="137"/>
      <c r="E256" s="137"/>
      <c r="F256" s="143" t="s">
        <v>447</v>
      </c>
      <c r="G256" s="157" t="s">
        <v>576</v>
      </c>
      <c r="I256" s="139">
        <v>10.683054689859084</v>
      </c>
      <c r="J256" s="139">
        <v>8.5400960052546715</v>
      </c>
      <c r="K256" s="139">
        <v>6.5091490033534649</v>
      </c>
      <c r="L256" s="139">
        <v>5.933346480486934</v>
      </c>
      <c r="M256" s="139">
        <v>6.1909384549672986</v>
      </c>
      <c r="N256" s="139">
        <v>1.3738418450804479</v>
      </c>
      <c r="O256" s="139">
        <v>3.4101962407478092</v>
      </c>
      <c r="P256" s="139">
        <v>3.6808739805125112</v>
      </c>
      <c r="Q256" s="139">
        <v>4.7806143963019299</v>
      </c>
      <c r="R256" s="139">
        <v>6.2509690856955347</v>
      </c>
      <c r="S256" s="139">
        <v>5.3724160725247661</v>
      </c>
      <c r="T256" s="139">
        <v>3.1186874978267554</v>
      </c>
      <c r="U256" s="139">
        <v>3.9559753765032069</v>
      </c>
      <c r="V256" s="139">
        <v>2.4946944058427789</v>
      </c>
      <c r="W256" s="139">
        <v>4.015876888783998</v>
      </c>
      <c r="X256" s="139">
        <v>2.6618046700446873</v>
      </c>
      <c r="Y256" s="139">
        <v>-0.69542026197912943</v>
      </c>
      <c r="Z256" s="139">
        <v>-2.241049767279879</v>
      </c>
      <c r="AA256" s="139">
        <v>-0.45841832434979635</v>
      </c>
      <c r="AB256" s="139">
        <v>2.1563828215052538</v>
      </c>
      <c r="AC256" s="139">
        <v>-0.58283390102039645</v>
      </c>
      <c r="AD256" s="139">
        <v>-0.32593682736821172</v>
      </c>
      <c r="AE256" s="139">
        <v>1.6416243035632938</v>
      </c>
      <c r="AF256" s="139">
        <v>2.6911936631066835</v>
      </c>
      <c r="AG256" s="139">
        <v>3.9850661268780119</v>
      </c>
      <c r="AH256" s="139">
        <v>3.2658941569662314</v>
      </c>
      <c r="AI256" s="139">
        <v>3.3001493699670315</v>
      </c>
      <c r="AJ256" s="139">
        <v>9.8297953682050085</v>
      </c>
      <c r="AK256" s="139">
        <v>-3.1677815811069654</v>
      </c>
      <c r="AL256" s="139">
        <v>4.1837163930947163</v>
      </c>
      <c r="AM256" s="139">
        <v>7.5112160524821503</v>
      </c>
      <c r="AN256" s="139">
        <v>2.0463192472862435</v>
      </c>
      <c r="AO256" s="139">
        <v>1.0661687929858221</v>
      </c>
      <c r="AP256" s="139">
        <v>-0.99484510516945068</v>
      </c>
      <c r="AQ256" s="139">
        <v>-3.039984964905007</v>
      </c>
      <c r="AR256" s="139">
        <v>0.18534788394499735</v>
      </c>
      <c r="AS256" s="139">
        <v>3.9012245413324598</v>
      </c>
      <c r="AT256" s="139">
        <v>3.4445861508380249</v>
      </c>
      <c r="AU256" s="139">
        <v>1.438219005027519</v>
      </c>
      <c r="AV256" s="139">
        <v>-1.0062469492701842</v>
      </c>
      <c r="AW256" s="139">
        <v>3.9229750396549079</v>
      </c>
      <c r="AX256" s="139">
        <v>3.0974707273226265</v>
      </c>
      <c r="AY256" s="139">
        <v>2.4999999999999911</v>
      </c>
      <c r="AZ256" s="139">
        <v>2.0000000000000018</v>
      </c>
      <c r="BA256" s="139">
        <v>2.0000000000000018</v>
      </c>
      <c r="BB256" s="167"/>
      <c r="BC256" s="167"/>
      <c r="BD256" s="167"/>
      <c r="BE256" s="167"/>
      <c r="BF256" s="167"/>
    </row>
    <row r="257" spans="1:53" s="42" customFormat="1" x14ac:dyDescent="0.2">
      <c r="A257" s="37" t="s">
        <v>442</v>
      </c>
      <c r="B257" s="37" t="s">
        <v>303</v>
      </c>
      <c r="C257" s="37" t="s">
        <v>1859</v>
      </c>
      <c r="D257" s="38"/>
      <c r="E257" s="38"/>
      <c r="F257" s="12" t="s">
        <v>302</v>
      </c>
      <c r="G257" s="12" t="s">
        <v>1194</v>
      </c>
      <c r="H257" s="27" t="str">
        <f>IF(AND(ISNUMBER(H252),ISNUMBER(G252)),((H252/G252)-1)*100,"–")</f>
        <v>–</v>
      </c>
      <c r="I257" s="27">
        <f t="shared" ref="I257:BA257" si="182">IF(AND(ISNUMBER(I252),ISNUMBER(H252)),((I252/H252)-1)*100,"–")</f>
        <v>13.386602568747241</v>
      </c>
      <c r="J257" s="27">
        <f t="shared" si="182"/>
        <v>9.6032395482178465</v>
      </c>
      <c r="K257" s="27">
        <f t="shared" si="182"/>
        <v>6.3667647134379335</v>
      </c>
      <c r="L257" s="27">
        <f t="shared" si="182"/>
        <v>6.2432684316072296</v>
      </c>
      <c r="M257" s="27">
        <f t="shared" si="182"/>
        <v>5.081883247684571</v>
      </c>
      <c r="N257" s="27">
        <f t="shared" si="182"/>
        <v>-1.0525824028693509</v>
      </c>
      <c r="O257" s="27">
        <f t="shared" si="182"/>
        <v>0.53434469776618698</v>
      </c>
      <c r="P257" s="27">
        <f t="shared" si="182"/>
        <v>2.5253680130386646</v>
      </c>
      <c r="Q257" s="27">
        <f t="shared" si="182"/>
        <v>4.3082467058808804</v>
      </c>
      <c r="R257" s="27">
        <f t="shared" si="182"/>
        <v>3.2821902412010218</v>
      </c>
      <c r="S257" s="27">
        <f t="shared" si="182"/>
        <v>2.9259282870258252</v>
      </c>
      <c r="T257" s="27">
        <f t="shared" si="182"/>
        <v>1.7058646081652862</v>
      </c>
      <c r="U257" s="27">
        <f t="shared" si="182"/>
        <v>1.4284973378692944</v>
      </c>
      <c r="V257" s="27">
        <f t="shared" si="182"/>
        <v>1.6163455724090392</v>
      </c>
      <c r="W257" s="27">
        <f t="shared" si="182"/>
        <v>3.6166948718185266</v>
      </c>
      <c r="X257" s="27">
        <f t="shared" si="182"/>
        <v>0.50657395867759192</v>
      </c>
      <c r="Y257" s="27">
        <f t="shared" si="182"/>
        <v>0.4557205757030891</v>
      </c>
      <c r="Z257" s="27">
        <f t="shared" si="182"/>
        <v>-0.78246054631042616</v>
      </c>
      <c r="AA257" s="27">
        <f t="shared" si="182"/>
        <v>-0.42376780389654645</v>
      </c>
      <c r="AB257" s="27">
        <f t="shared" si="182"/>
        <v>3.746127087210116</v>
      </c>
      <c r="AC257" s="27">
        <f t="shared" si="182"/>
        <v>1.6449447337311796</v>
      </c>
      <c r="AD257" s="27">
        <f t="shared" si="182"/>
        <v>-0.19310599545089291</v>
      </c>
      <c r="AE257" s="27">
        <f t="shared" si="182"/>
        <v>1.4859202892069989</v>
      </c>
      <c r="AF257" s="27">
        <f t="shared" si="182"/>
        <v>2.1687336531883705</v>
      </c>
      <c r="AG257" s="27">
        <f t="shared" si="182"/>
        <v>3.8533048221577326</v>
      </c>
      <c r="AH257" s="27">
        <f t="shared" si="182"/>
        <v>4.4251699295562164</v>
      </c>
      <c r="AI257" s="27">
        <f t="shared" si="182"/>
        <v>2.4792265119871537</v>
      </c>
      <c r="AJ257" s="27">
        <f t="shared" si="182"/>
        <v>6.4459241585883564</v>
      </c>
      <c r="AK257" s="27">
        <f t="shared" si="182"/>
        <v>-4.3905898484428825</v>
      </c>
      <c r="AL257" s="27">
        <f t="shared" si="182"/>
        <v>2.6630874137447025</v>
      </c>
      <c r="AM257" s="27">
        <f t="shared" si="182"/>
        <v>5.723925221878412</v>
      </c>
      <c r="AN257" s="27">
        <f t="shared" si="182"/>
        <v>2.5272696523670923</v>
      </c>
      <c r="AO257" s="27">
        <f t="shared" si="182"/>
        <v>7.4958625941579093E-2</v>
      </c>
      <c r="AP257" s="27">
        <f t="shared" si="182"/>
        <v>-1.2349908087641803</v>
      </c>
      <c r="AQ257" s="27">
        <f t="shared" si="182"/>
        <v>-2.5041860158350637</v>
      </c>
      <c r="AR257" s="27">
        <f t="shared" si="182"/>
        <v>-1.4674866923752639</v>
      </c>
      <c r="AS257" s="27">
        <f t="shared" si="182"/>
        <v>2.7973293456718062</v>
      </c>
      <c r="AT257" s="27">
        <f t="shared" si="182"/>
        <v>3.0995112050769658</v>
      </c>
      <c r="AU257" s="27">
        <f t="shared" si="182"/>
        <v>0.86096458182391977</v>
      </c>
      <c r="AV257" s="27">
        <f t="shared" si="182"/>
        <v>-1.9513049404255689</v>
      </c>
      <c r="AW257" s="28">
        <f t="shared" si="182"/>
        <v>5.3437335557495969</v>
      </c>
      <c r="AX257" s="28">
        <f t="shared" si="182"/>
        <v>2.4154377882051437</v>
      </c>
      <c r="AY257" s="28">
        <f t="shared" si="182"/>
        <v>2.0938769516451128</v>
      </c>
      <c r="AZ257" s="28">
        <f t="shared" si="182"/>
        <v>1.9553316334633086</v>
      </c>
      <c r="BA257" s="28">
        <f t="shared" si="182"/>
        <v>1.876176709606403</v>
      </c>
    </row>
    <row r="258" spans="1:53" s="49" customFormat="1" x14ac:dyDescent="0.2">
      <c r="A258" s="37" t="s">
        <v>442</v>
      </c>
      <c r="B258" s="37" t="s">
        <v>62</v>
      </c>
      <c r="C258" s="37"/>
      <c r="D258" s="38"/>
      <c r="E258" s="38"/>
      <c r="F258" s="39" t="s">
        <v>1535</v>
      </c>
      <c r="G258" s="12" t="s">
        <v>1195</v>
      </c>
      <c r="H258" s="27" t="s">
        <v>1536</v>
      </c>
      <c r="I258" s="27" t="s">
        <v>1536</v>
      </c>
      <c r="J258" s="27" t="s">
        <v>1536</v>
      </c>
      <c r="K258" s="27" t="s">
        <v>1536</v>
      </c>
      <c r="L258" s="27" t="s">
        <v>1536</v>
      </c>
      <c r="M258" s="27" t="s">
        <v>1536</v>
      </c>
      <c r="N258" s="27" t="s">
        <v>1536</v>
      </c>
      <c r="O258" s="27" t="s">
        <v>1536</v>
      </c>
      <c r="P258" s="27" t="s">
        <v>1536</v>
      </c>
      <c r="Q258" s="27" t="s">
        <v>1536</v>
      </c>
      <c r="R258" s="27" t="s">
        <v>1536</v>
      </c>
      <c r="S258" s="27" t="s">
        <v>1536</v>
      </c>
      <c r="T258" s="27" t="s">
        <v>1536</v>
      </c>
      <c r="U258" s="27" t="s">
        <v>1536</v>
      </c>
      <c r="V258" s="27" t="s">
        <v>1536</v>
      </c>
      <c r="W258" s="27" t="s">
        <v>1536</v>
      </c>
      <c r="X258" s="27" t="s">
        <v>1536</v>
      </c>
      <c r="Y258" s="27" t="s">
        <v>1536</v>
      </c>
      <c r="Z258" s="27" t="s">
        <v>1536</v>
      </c>
      <c r="AA258" s="27" t="s">
        <v>1536</v>
      </c>
      <c r="AB258" s="27" t="s">
        <v>1536</v>
      </c>
      <c r="AC258" s="27" t="s">
        <v>1536</v>
      </c>
      <c r="AD258" s="27" t="s">
        <v>1536</v>
      </c>
      <c r="AE258" s="27" t="s">
        <v>1536</v>
      </c>
      <c r="AF258" s="27" t="s">
        <v>1536</v>
      </c>
      <c r="AG258" s="27" t="s">
        <v>1536</v>
      </c>
      <c r="AH258" s="27" t="s">
        <v>1536</v>
      </c>
      <c r="AI258" s="27" t="s">
        <v>1536</v>
      </c>
      <c r="AJ258" s="27" t="s">
        <v>1536</v>
      </c>
      <c r="AK258" s="27" t="s">
        <v>1536</v>
      </c>
      <c r="AL258" s="27" t="s">
        <v>1536</v>
      </c>
      <c r="AM258" s="27" t="s">
        <v>1536</v>
      </c>
      <c r="AN258" s="27" t="s">
        <v>1536</v>
      </c>
      <c r="AO258" s="27" t="s">
        <v>1536</v>
      </c>
      <c r="AP258" s="27" t="s">
        <v>1536</v>
      </c>
      <c r="AQ258" s="27" t="s">
        <v>1536</v>
      </c>
      <c r="AR258" s="27" t="s">
        <v>1536</v>
      </c>
      <c r="AS258" s="27" t="s">
        <v>1536</v>
      </c>
      <c r="AT258" s="27" t="s">
        <v>1536</v>
      </c>
      <c r="AU258" s="27" t="s">
        <v>1536</v>
      </c>
      <c r="AV258" s="27" t="s">
        <v>1536</v>
      </c>
      <c r="AW258" s="28" t="s">
        <v>1536</v>
      </c>
      <c r="AX258" s="28" t="s">
        <v>1536</v>
      </c>
      <c r="AY258" s="28" t="s">
        <v>1536</v>
      </c>
      <c r="AZ258" s="28" t="s">
        <v>1536</v>
      </c>
      <c r="BA258" s="28" t="s">
        <v>1536</v>
      </c>
    </row>
    <row r="259" spans="1:53" s="49" customFormat="1" x14ac:dyDescent="0.2">
      <c r="A259" s="136" t="s">
        <v>442</v>
      </c>
      <c r="B259" s="37" t="s">
        <v>63</v>
      </c>
      <c r="C259" s="37"/>
      <c r="D259" s="38"/>
      <c r="E259" s="38"/>
      <c r="F259" s="39" t="s">
        <v>64</v>
      </c>
      <c r="G259" s="12" t="s">
        <v>1196</v>
      </c>
      <c r="H259" s="27" t="s">
        <v>1536</v>
      </c>
      <c r="I259" s="27" t="s">
        <v>1536</v>
      </c>
      <c r="J259" s="27" t="s">
        <v>1536</v>
      </c>
      <c r="K259" s="27" t="s">
        <v>1536</v>
      </c>
      <c r="L259" s="27" t="s">
        <v>1536</v>
      </c>
      <c r="M259" s="27" t="s">
        <v>1536</v>
      </c>
      <c r="N259" s="27" t="s">
        <v>1536</v>
      </c>
      <c r="O259" s="27" t="s">
        <v>1536</v>
      </c>
      <c r="P259" s="27" t="s">
        <v>1536</v>
      </c>
      <c r="Q259" s="27" t="s">
        <v>1536</v>
      </c>
      <c r="R259" s="27" t="s">
        <v>1536</v>
      </c>
      <c r="S259" s="27" t="s">
        <v>1536</v>
      </c>
      <c r="T259" s="27" t="s">
        <v>1536</v>
      </c>
      <c r="U259" s="27" t="s">
        <v>1536</v>
      </c>
      <c r="V259" s="27" t="s">
        <v>1536</v>
      </c>
      <c r="W259" s="27" t="s">
        <v>1536</v>
      </c>
      <c r="X259" s="27" t="s">
        <v>1536</v>
      </c>
      <c r="Y259" s="27" t="s">
        <v>1536</v>
      </c>
      <c r="Z259" s="27" t="s">
        <v>1536</v>
      </c>
      <c r="AA259" s="27" t="s">
        <v>1536</v>
      </c>
      <c r="AB259" s="27" t="s">
        <v>1536</v>
      </c>
      <c r="AC259" s="27" t="s">
        <v>1536</v>
      </c>
      <c r="AD259" s="27" t="s">
        <v>1536</v>
      </c>
      <c r="AE259" s="27" t="s">
        <v>1536</v>
      </c>
      <c r="AF259" s="27" t="s">
        <v>1536</v>
      </c>
      <c r="AG259" s="27" t="s">
        <v>1536</v>
      </c>
      <c r="AH259" s="27" t="s">
        <v>1536</v>
      </c>
      <c r="AI259" s="27" t="s">
        <v>1536</v>
      </c>
      <c r="AJ259" s="27" t="s">
        <v>1536</v>
      </c>
      <c r="AK259" s="27" t="s">
        <v>1536</v>
      </c>
      <c r="AL259" s="27" t="s">
        <v>1536</v>
      </c>
      <c r="AM259" s="27" t="s">
        <v>1536</v>
      </c>
      <c r="AN259" s="27" t="s">
        <v>1536</v>
      </c>
      <c r="AO259" s="27" t="s">
        <v>1536</v>
      </c>
      <c r="AP259" s="27" t="s">
        <v>1536</v>
      </c>
      <c r="AQ259" s="27" t="s">
        <v>1536</v>
      </c>
      <c r="AR259" s="27" t="s">
        <v>1536</v>
      </c>
      <c r="AS259" s="27" t="s">
        <v>1536</v>
      </c>
      <c r="AT259" s="27" t="s">
        <v>1536</v>
      </c>
      <c r="AU259" s="27" t="s">
        <v>1536</v>
      </c>
      <c r="AV259" s="27" t="s">
        <v>1536</v>
      </c>
      <c r="AW259" s="28" t="s">
        <v>1536</v>
      </c>
      <c r="AX259" s="28" t="s">
        <v>1536</v>
      </c>
      <c r="AY259" s="28" t="s">
        <v>1536</v>
      </c>
      <c r="AZ259" s="28" t="s">
        <v>1536</v>
      </c>
      <c r="BA259" s="28" t="s">
        <v>1536</v>
      </c>
    </row>
    <row r="260" spans="1:53" s="49" customFormat="1" x14ac:dyDescent="0.2">
      <c r="A260" s="37" t="s">
        <v>442</v>
      </c>
      <c r="B260" s="37" t="s">
        <v>65</v>
      </c>
      <c r="C260" s="37"/>
      <c r="D260" s="38"/>
      <c r="E260" s="38"/>
      <c r="F260" s="44" t="s">
        <v>66</v>
      </c>
      <c r="G260" s="12" t="s">
        <v>1197</v>
      </c>
      <c r="H260" s="27" t="s">
        <v>1536</v>
      </c>
      <c r="I260" s="27" t="s">
        <v>1536</v>
      </c>
      <c r="J260" s="27" t="s">
        <v>1536</v>
      </c>
      <c r="K260" s="27" t="s">
        <v>1536</v>
      </c>
      <c r="L260" s="27" t="s">
        <v>1536</v>
      </c>
      <c r="M260" s="27" t="s">
        <v>1536</v>
      </c>
      <c r="N260" s="27" t="s">
        <v>1536</v>
      </c>
      <c r="O260" s="27" t="s">
        <v>1536</v>
      </c>
      <c r="P260" s="27" t="s">
        <v>1536</v>
      </c>
      <c r="Q260" s="27" t="s">
        <v>1536</v>
      </c>
      <c r="R260" s="27" t="s">
        <v>1536</v>
      </c>
      <c r="S260" s="27" t="s">
        <v>1536</v>
      </c>
      <c r="T260" s="27" t="s">
        <v>1536</v>
      </c>
      <c r="U260" s="27" t="s">
        <v>1536</v>
      </c>
      <c r="V260" s="27" t="s">
        <v>1536</v>
      </c>
      <c r="W260" s="27" t="s">
        <v>1536</v>
      </c>
      <c r="X260" s="27" t="s">
        <v>1536</v>
      </c>
      <c r="Y260" s="27" t="s">
        <v>1536</v>
      </c>
      <c r="Z260" s="27" t="s">
        <v>1536</v>
      </c>
      <c r="AA260" s="27" t="s">
        <v>1536</v>
      </c>
      <c r="AB260" s="27" t="s">
        <v>1536</v>
      </c>
      <c r="AC260" s="27" t="s">
        <v>1536</v>
      </c>
      <c r="AD260" s="27" t="s">
        <v>1536</v>
      </c>
      <c r="AE260" s="27" t="s">
        <v>1536</v>
      </c>
      <c r="AF260" s="27" t="s">
        <v>1536</v>
      </c>
      <c r="AG260" s="27" t="s">
        <v>1536</v>
      </c>
      <c r="AH260" s="27" t="s">
        <v>1536</v>
      </c>
      <c r="AI260" s="27" t="s">
        <v>1536</v>
      </c>
      <c r="AJ260" s="27" t="s">
        <v>1536</v>
      </c>
      <c r="AK260" s="27" t="s">
        <v>1536</v>
      </c>
      <c r="AL260" s="27" t="s">
        <v>1536</v>
      </c>
      <c r="AM260" s="27" t="s">
        <v>1536</v>
      </c>
      <c r="AN260" s="27" t="s">
        <v>1536</v>
      </c>
      <c r="AO260" s="27" t="s">
        <v>1536</v>
      </c>
      <c r="AP260" s="27" t="s">
        <v>1536</v>
      </c>
      <c r="AQ260" s="27" t="s">
        <v>1536</v>
      </c>
      <c r="AR260" s="27" t="s">
        <v>1536</v>
      </c>
      <c r="AS260" s="27" t="s">
        <v>1536</v>
      </c>
      <c r="AT260" s="27" t="s">
        <v>1536</v>
      </c>
      <c r="AU260" s="27" t="s">
        <v>1536</v>
      </c>
      <c r="AV260" s="27" t="s">
        <v>1536</v>
      </c>
      <c r="AW260" s="28" t="s">
        <v>1536</v>
      </c>
      <c r="AX260" s="28" t="s">
        <v>1536</v>
      </c>
      <c r="AY260" s="28" t="s">
        <v>1536</v>
      </c>
      <c r="AZ260" s="28" t="s">
        <v>1536</v>
      </c>
      <c r="BA260" s="28" t="s">
        <v>1536</v>
      </c>
    </row>
    <row r="261" spans="1:53" s="49" customFormat="1" x14ac:dyDescent="0.2">
      <c r="A261" s="37" t="s">
        <v>442</v>
      </c>
      <c r="B261" s="37" t="s">
        <v>1538</v>
      </c>
      <c r="C261" s="37"/>
      <c r="D261" s="38"/>
      <c r="E261" s="38"/>
      <c r="F261" s="39" t="s">
        <v>1539</v>
      </c>
      <c r="G261" s="12" t="s">
        <v>1198</v>
      </c>
      <c r="H261" s="27" t="s">
        <v>1536</v>
      </c>
      <c r="I261" s="27" t="s">
        <v>1536</v>
      </c>
      <c r="J261" s="27" t="s">
        <v>1536</v>
      </c>
      <c r="K261" s="27" t="s">
        <v>1536</v>
      </c>
      <c r="L261" s="27" t="s">
        <v>1536</v>
      </c>
      <c r="M261" s="27" t="s">
        <v>1536</v>
      </c>
      <c r="N261" s="27" t="s">
        <v>1536</v>
      </c>
      <c r="O261" s="27" t="s">
        <v>1536</v>
      </c>
      <c r="P261" s="27" t="s">
        <v>1536</v>
      </c>
      <c r="Q261" s="27" t="s">
        <v>1536</v>
      </c>
      <c r="R261" s="27" t="s">
        <v>1536</v>
      </c>
      <c r="S261" s="27" t="s">
        <v>1536</v>
      </c>
      <c r="T261" s="27" t="s">
        <v>1536</v>
      </c>
      <c r="U261" s="27" t="s">
        <v>1536</v>
      </c>
      <c r="V261" s="27" t="s">
        <v>1536</v>
      </c>
      <c r="W261" s="27" t="s">
        <v>1536</v>
      </c>
      <c r="X261" s="27" t="s">
        <v>1536</v>
      </c>
      <c r="Y261" s="27" t="s">
        <v>1536</v>
      </c>
      <c r="Z261" s="27" t="s">
        <v>1536</v>
      </c>
      <c r="AA261" s="27" t="s">
        <v>1536</v>
      </c>
      <c r="AB261" s="27" t="s">
        <v>1536</v>
      </c>
      <c r="AC261" s="27" t="s">
        <v>1536</v>
      </c>
      <c r="AD261" s="27" t="s">
        <v>1536</v>
      </c>
      <c r="AE261" s="27" t="s">
        <v>1536</v>
      </c>
      <c r="AF261" s="27" t="s">
        <v>1536</v>
      </c>
      <c r="AG261" s="27" t="s">
        <v>1536</v>
      </c>
      <c r="AH261" s="27" t="s">
        <v>1536</v>
      </c>
      <c r="AI261" s="27" t="s">
        <v>1536</v>
      </c>
      <c r="AJ261" s="27" t="s">
        <v>1536</v>
      </c>
      <c r="AK261" s="27" t="s">
        <v>1536</v>
      </c>
      <c r="AL261" s="27" t="s">
        <v>1536</v>
      </c>
      <c r="AM261" s="27" t="s">
        <v>1536</v>
      </c>
      <c r="AN261" s="27" t="s">
        <v>1536</v>
      </c>
      <c r="AO261" s="27" t="s">
        <v>1536</v>
      </c>
      <c r="AP261" s="27" t="s">
        <v>1536</v>
      </c>
      <c r="AQ261" s="27" t="s">
        <v>1536</v>
      </c>
      <c r="AR261" s="27" t="s">
        <v>1536</v>
      </c>
      <c r="AS261" s="27" t="s">
        <v>1536</v>
      </c>
      <c r="AT261" s="27" t="s">
        <v>1536</v>
      </c>
      <c r="AU261" s="27" t="s">
        <v>1536</v>
      </c>
      <c r="AV261" s="27" t="s">
        <v>1536</v>
      </c>
      <c r="AW261" s="28" t="s">
        <v>1536</v>
      </c>
      <c r="AX261" s="28" t="s">
        <v>1536</v>
      </c>
      <c r="AY261" s="28" t="s">
        <v>1536</v>
      </c>
      <c r="AZ261" s="28" t="s">
        <v>1536</v>
      </c>
      <c r="BA261" s="28" t="s">
        <v>1536</v>
      </c>
    </row>
    <row r="262" spans="1:53" s="49" customFormat="1" x14ac:dyDescent="0.2">
      <c r="A262" s="37" t="s">
        <v>442</v>
      </c>
      <c r="B262" s="37" t="s">
        <v>304</v>
      </c>
      <c r="C262" s="37"/>
      <c r="D262" s="38"/>
      <c r="E262" s="38"/>
      <c r="F262" s="39" t="s">
        <v>305</v>
      </c>
      <c r="G262" s="12" t="s">
        <v>1199</v>
      </c>
      <c r="H262" s="27" t="s">
        <v>1536</v>
      </c>
      <c r="I262" s="27" t="s">
        <v>1536</v>
      </c>
      <c r="J262" s="27" t="s">
        <v>1536</v>
      </c>
      <c r="K262" s="27" t="s">
        <v>1536</v>
      </c>
      <c r="L262" s="27" t="s">
        <v>1536</v>
      </c>
      <c r="M262" s="27" t="s">
        <v>1536</v>
      </c>
      <c r="N262" s="27" t="s">
        <v>1536</v>
      </c>
      <c r="O262" s="27" t="s">
        <v>1536</v>
      </c>
      <c r="P262" s="27" t="s">
        <v>1536</v>
      </c>
      <c r="Q262" s="27" t="s">
        <v>1536</v>
      </c>
      <c r="R262" s="27" t="s">
        <v>1536</v>
      </c>
      <c r="S262" s="27" t="s">
        <v>1536</v>
      </c>
      <c r="T262" s="27" t="s">
        <v>1536</v>
      </c>
      <c r="U262" s="27" t="s">
        <v>1536</v>
      </c>
      <c r="V262" s="27" t="s">
        <v>1536</v>
      </c>
      <c r="W262" s="27" t="s">
        <v>1536</v>
      </c>
      <c r="X262" s="27" t="s">
        <v>1536</v>
      </c>
      <c r="Y262" s="27" t="s">
        <v>1536</v>
      </c>
      <c r="Z262" s="27" t="s">
        <v>1536</v>
      </c>
      <c r="AA262" s="27" t="s">
        <v>1536</v>
      </c>
      <c r="AB262" s="27" t="s">
        <v>1536</v>
      </c>
      <c r="AC262" s="27" t="s">
        <v>1536</v>
      </c>
      <c r="AD262" s="27" t="s">
        <v>1536</v>
      </c>
      <c r="AE262" s="27" t="s">
        <v>1536</v>
      </c>
      <c r="AF262" s="27" t="s">
        <v>1536</v>
      </c>
      <c r="AG262" s="27" t="s">
        <v>1536</v>
      </c>
      <c r="AH262" s="27" t="s">
        <v>1536</v>
      </c>
      <c r="AI262" s="27" t="s">
        <v>1536</v>
      </c>
      <c r="AJ262" s="27" t="s">
        <v>1536</v>
      </c>
      <c r="AK262" s="27" t="s">
        <v>1536</v>
      </c>
      <c r="AL262" s="27" t="s">
        <v>1536</v>
      </c>
      <c r="AM262" s="27" t="s">
        <v>1536</v>
      </c>
      <c r="AN262" s="27" t="s">
        <v>1536</v>
      </c>
      <c r="AO262" s="27" t="s">
        <v>1536</v>
      </c>
      <c r="AP262" s="27" t="s">
        <v>1536</v>
      </c>
      <c r="AQ262" s="27" t="s">
        <v>1536</v>
      </c>
      <c r="AR262" s="27" t="s">
        <v>1536</v>
      </c>
      <c r="AS262" s="27" t="s">
        <v>1536</v>
      </c>
      <c r="AT262" s="27" t="s">
        <v>1536</v>
      </c>
      <c r="AU262" s="27" t="s">
        <v>1536</v>
      </c>
      <c r="AV262" s="27" t="s">
        <v>1536</v>
      </c>
      <c r="AW262" s="28" t="s">
        <v>1536</v>
      </c>
      <c r="AX262" s="28" t="s">
        <v>1536</v>
      </c>
      <c r="AY262" s="28" t="s">
        <v>1536</v>
      </c>
      <c r="AZ262" s="28" t="s">
        <v>1536</v>
      </c>
      <c r="BA262" s="28" t="s">
        <v>1536</v>
      </c>
    </row>
    <row r="263" spans="1:53" s="49" customFormat="1" x14ac:dyDescent="0.2">
      <c r="A263" s="37" t="s">
        <v>442</v>
      </c>
      <c r="B263" s="37" t="s">
        <v>311</v>
      </c>
      <c r="C263" s="37"/>
      <c r="D263" s="38"/>
      <c r="E263" s="38"/>
      <c r="F263" s="39" t="s">
        <v>312</v>
      </c>
      <c r="G263" s="12" t="s">
        <v>1200</v>
      </c>
      <c r="H263" s="27" t="s">
        <v>1536</v>
      </c>
      <c r="I263" s="27" t="s">
        <v>1536</v>
      </c>
      <c r="J263" s="27" t="s">
        <v>1536</v>
      </c>
      <c r="K263" s="27" t="s">
        <v>1536</v>
      </c>
      <c r="L263" s="27" t="s">
        <v>1536</v>
      </c>
      <c r="M263" s="27" t="s">
        <v>1536</v>
      </c>
      <c r="N263" s="27" t="s">
        <v>1536</v>
      </c>
      <c r="O263" s="27" t="s">
        <v>1536</v>
      </c>
      <c r="P263" s="27" t="s">
        <v>1536</v>
      </c>
      <c r="Q263" s="27" t="s">
        <v>1536</v>
      </c>
      <c r="R263" s="27" t="s">
        <v>1536</v>
      </c>
      <c r="S263" s="27" t="s">
        <v>1536</v>
      </c>
      <c r="T263" s="27" t="s">
        <v>1536</v>
      </c>
      <c r="U263" s="27" t="s">
        <v>1536</v>
      </c>
      <c r="V263" s="27" t="s">
        <v>1536</v>
      </c>
      <c r="W263" s="27" t="s">
        <v>1536</v>
      </c>
      <c r="X263" s="27" t="s">
        <v>1536</v>
      </c>
      <c r="Y263" s="27" t="s">
        <v>1536</v>
      </c>
      <c r="Z263" s="27" t="s">
        <v>1536</v>
      </c>
      <c r="AA263" s="27" t="s">
        <v>1536</v>
      </c>
      <c r="AB263" s="27" t="s">
        <v>1536</v>
      </c>
      <c r="AC263" s="27" t="s">
        <v>1536</v>
      </c>
      <c r="AD263" s="27" t="s">
        <v>1536</v>
      </c>
      <c r="AE263" s="27" t="s">
        <v>1536</v>
      </c>
      <c r="AF263" s="27" t="s">
        <v>1536</v>
      </c>
      <c r="AG263" s="27" t="s">
        <v>1536</v>
      </c>
      <c r="AH263" s="27" t="s">
        <v>1536</v>
      </c>
      <c r="AI263" s="27" t="s">
        <v>1536</v>
      </c>
      <c r="AJ263" s="27" t="s">
        <v>1536</v>
      </c>
      <c r="AK263" s="27" t="s">
        <v>1536</v>
      </c>
      <c r="AL263" s="27" t="s">
        <v>1536</v>
      </c>
      <c r="AM263" s="27" t="s">
        <v>1536</v>
      </c>
      <c r="AN263" s="27" t="s">
        <v>1536</v>
      </c>
      <c r="AO263" s="27" t="s">
        <v>1536</v>
      </c>
      <c r="AP263" s="27" t="s">
        <v>1536</v>
      </c>
      <c r="AQ263" s="27" t="s">
        <v>1536</v>
      </c>
      <c r="AR263" s="27" t="s">
        <v>1536</v>
      </c>
      <c r="AS263" s="27" t="s">
        <v>1536</v>
      </c>
      <c r="AT263" s="27" t="s">
        <v>1536</v>
      </c>
      <c r="AU263" s="27" t="s">
        <v>1536</v>
      </c>
      <c r="AV263" s="27" t="s">
        <v>1536</v>
      </c>
      <c r="AW263" s="28" t="s">
        <v>1536</v>
      </c>
      <c r="AX263" s="28" t="s">
        <v>1536</v>
      </c>
      <c r="AY263" s="28" t="s">
        <v>1536</v>
      </c>
      <c r="AZ263" s="28" t="s">
        <v>1536</v>
      </c>
      <c r="BA263" s="28" t="s">
        <v>1536</v>
      </c>
    </row>
    <row r="264" spans="1:53" s="49" customFormat="1" x14ac:dyDescent="0.2">
      <c r="A264" s="37" t="s">
        <v>442</v>
      </c>
      <c r="B264" s="37" t="s">
        <v>68</v>
      </c>
      <c r="C264" s="37"/>
      <c r="D264" s="38"/>
      <c r="E264" s="38"/>
      <c r="F264" s="39" t="s">
        <v>1614</v>
      </c>
      <c r="G264" s="12" t="s">
        <v>1201</v>
      </c>
      <c r="H264" s="27" t="s">
        <v>1536</v>
      </c>
      <c r="I264" s="27" t="s">
        <v>1536</v>
      </c>
      <c r="J264" s="27" t="s">
        <v>1536</v>
      </c>
      <c r="K264" s="27" t="s">
        <v>1536</v>
      </c>
      <c r="L264" s="27" t="s">
        <v>1536</v>
      </c>
      <c r="M264" s="27" t="s">
        <v>1536</v>
      </c>
      <c r="N264" s="27" t="s">
        <v>1536</v>
      </c>
      <c r="O264" s="27" t="s">
        <v>1536</v>
      </c>
      <c r="P264" s="27" t="s">
        <v>1536</v>
      </c>
      <c r="Q264" s="27" t="s">
        <v>1536</v>
      </c>
      <c r="R264" s="27" t="s">
        <v>1536</v>
      </c>
      <c r="S264" s="27" t="s">
        <v>1536</v>
      </c>
      <c r="T264" s="27" t="s">
        <v>1536</v>
      </c>
      <c r="U264" s="27" t="s">
        <v>1536</v>
      </c>
      <c r="V264" s="27" t="s">
        <v>1536</v>
      </c>
      <c r="W264" s="27" t="s">
        <v>1536</v>
      </c>
      <c r="X264" s="27" t="s">
        <v>1536</v>
      </c>
      <c r="Y264" s="27" t="s">
        <v>1536</v>
      </c>
      <c r="Z264" s="27" t="s">
        <v>1536</v>
      </c>
      <c r="AA264" s="27" t="s">
        <v>1536</v>
      </c>
      <c r="AB264" s="27" t="s">
        <v>1536</v>
      </c>
      <c r="AC264" s="27" t="s">
        <v>1536</v>
      </c>
      <c r="AD264" s="27" t="s">
        <v>1536</v>
      </c>
      <c r="AE264" s="27" t="s">
        <v>1536</v>
      </c>
      <c r="AF264" s="27" t="s">
        <v>1536</v>
      </c>
      <c r="AG264" s="27" t="s">
        <v>1536</v>
      </c>
      <c r="AH264" s="27" t="s">
        <v>1536</v>
      </c>
      <c r="AI264" s="27" t="s">
        <v>1536</v>
      </c>
      <c r="AJ264" s="27" t="s">
        <v>1536</v>
      </c>
      <c r="AK264" s="27" t="s">
        <v>1536</v>
      </c>
      <c r="AL264" s="27" t="s">
        <v>1536</v>
      </c>
      <c r="AM264" s="27" t="s">
        <v>1536</v>
      </c>
      <c r="AN264" s="27" t="s">
        <v>1536</v>
      </c>
      <c r="AO264" s="27" t="s">
        <v>1536</v>
      </c>
      <c r="AP264" s="27" t="s">
        <v>1536</v>
      </c>
      <c r="AQ264" s="27" t="s">
        <v>1536</v>
      </c>
      <c r="AR264" s="27" t="s">
        <v>1536</v>
      </c>
      <c r="AS264" s="27" t="s">
        <v>1536</v>
      </c>
      <c r="AT264" s="27" t="s">
        <v>1536</v>
      </c>
      <c r="AU264" s="27" t="s">
        <v>1536</v>
      </c>
      <c r="AV264" s="27" t="s">
        <v>1536</v>
      </c>
      <c r="AW264" s="28" t="s">
        <v>1536</v>
      </c>
      <c r="AX264" s="28" t="s">
        <v>1536</v>
      </c>
      <c r="AY264" s="28" t="s">
        <v>1536</v>
      </c>
      <c r="AZ264" s="28" t="s">
        <v>1536</v>
      </c>
      <c r="BA264" s="28" t="s">
        <v>1536</v>
      </c>
    </row>
    <row r="265" spans="1:53" s="49" customFormat="1" x14ac:dyDescent="0.2">
      <c r="A265" s="37" t="s">
        <v>442</v>
      </c>
      <c r="B265" s="37" t="s">
        <v>69</v>
      </c>
      <c r="C265" s="37"/>
      <c r="D265" s="38"/>
      <c r="E265" s="38"/>
      <c r="F265" s="50" t="s">
        <v>1616</v>
      </c>
      <c r="G265" s="12" t="s">
        <v>1202</v>
      </c>
      <c r="H265" s="27" t="s">
        <v>1536</v>
      </c>
      <c r="I265" s="27" t="s">
        <v>1536</v>
      </c>
      <c r="J265" s="27" t="s">
        <v>1536</v>
      </c>
      <c r="K265" s="27" t="s">
        <v>1536</v>
      </c>
      <c r="L265" s="27" t="s">
        <v>1536</v>
      </c>
      <c r="M265" s="27" t="s">
        <v>1536</v>
      </c>
      <c r="N265" s="27" t="s">
        <v>1536</v>
      </c>
      <c r="O265" s="27" t="s">
        <v>1536</v>
      </c>
      <c r="P265" s="27" t="s">
        <v>1536</v>
      </c>
      <c r="Q265" s="27" t="s">
        <v>1536</v>
      </c>
      <c r="R265" s="27" t="s">
        <v>1536</v>
      </c>
      <c r="S265" s="27" t="s">
        <v>1536</v>
      </c>
      <c r="T265" s="27" t="s">
        <v>1536</v>
      </c>
      <c r="U265" s="27" t="s">
        <v>1536</v>
      </c>
      <c r="V265" s="27" t="s">
        <v>1536</v>
      </c>
      <c r="W265" s="27" t="s">
        <v>1536</v>
      </c>
      <c r="X265" s="27" t="s">
        <v>1536</v>
      </c>
      <c r="Y265" s="27" t="s">
        <v>1536</v>
      </c>
      <c r="Z265" s="27" t="s">
        <v>1536</v>
      </c>
      <c r="AA265" s="27" t="s">
        <v>1536</v>
      </c>
      <c r="AB265" s="27" t="s">
        <v>1536</v>
      </c>
      <c r="AC265" s="27" t="s">
        <v>1536</v>
      </c>
      <c r="AD265" s="27" t="s">
        <v>1536</v>
      </c>
      <c r="AE265" s="27" t="s">
        <v>1536</v>
      </c>
      <c r="AF265" s="27" t="s">
        <v>1536</v>
      </c>
      <c r="AG265" s="27" t="s">
        <v>1536</v>
      </c>
      <c r="AH265" s="27" t="s">
        <v>1536</v>
      </c>
      <c r="AI265" s="27" t="s">
        <v>1536</v>
      </c>
      <c r="AJ265" s="27" t="s">
        <v>1536</v>
      </c>
      <c r="AK265" s="27" t="s">
        <v>1536</v>
      </c>
      <c r="AL265" s="27" t="s">
        <v>1536</v>
      </c>
      <c r="AM265" s="27" t="s">
        <v>1536</v>
      </c>
      <c r="AN265" s="27" t="s">
        <v>1536</v>
      </c>
      <c r="AO265" s="27" t="s">
        <v>1536</v>
      </c>
      <c r="AP265" s="27" t="s">
        <v>1536</v>
      </c>
      <c r="AQ265" s="27" t="s">
        <v>1536</v>
      </c>
      <c r="AR265" s="27" t="s">
        <v>1536</v>
      </c>
      <c r="AS265" s="27" t="s">
        <v>1536</v>
      </c>
      <c r="AT265" s="27" t="s">
        <v>1536</v>
      </c>
      <c r="AU265" s="27" t="s">
        <v>1536</v>
      </c>
      <c r="AV265" s="27" t="s">
        <v>1536</v>
      </c>
      <c r="AW265" s="28" t="s">
        <v>1536</v>
      </c>
      <c r="AX265" s="28" t="s">
        <v>1536</v>
      </c>
      <c r="AY265" s="28" t="s">
        <v>1536</v>
      </c>
      <c r="AZ265" s="28" t="s">
        <v>1536</v>
      </c>
      <c r="BA265" s="28" t="s">
        <v>1536</v>
      </c>
    </row>
    <row r="266" spans="1:53" s="41" customFormat="1" x14ac:dyDescent="0.2">
      <c r="A266" s="37"/>
      <c r="B266" s="37"/>
      <c r="C266" s="37"/>
      <c r="D266" s="38"/>
      <c r="E266" s="38"/>
      <c r="F266" s="39" t="s">
        <v>70</v>
      </c>
      <c r="G266" s="5"/>
      <c r="H266" s="27"/>
      <c r="I266" s="27"/>
      <c r="J266" s="27"/>
      <c r="K266" s="27"/>
      <c r="L266" s="27"/>
      <c r="M266" s="27"/>
      <c r="N266" s="27"/>
      <c r="O266" s="27"/>
      <c r="P266" s="27"/>
      <c r="Q266" s="27"/>
      <c r="R266" s="27"/>
      <c r="S266" s="27"/>
      <c r="T266" s="27"/>
      <c r="U266" s="27"/>
      <c r="V266" s="27"/>
      <c r="W266" s="27"/>
      <c r="X266" s="27"/>
      <c r="Y266" s="27"/>
      <c r="Z266" s="27"/>
      <c r="AA266" s="27"/>
      <c r="AB266" s="27"/>
      <c r="AC266" s="27"/>
      <c r="AD266" s="27"/>
      <c r="AE266" s="27"/>
      <c r="AF266" s="27"/>
      <c r="AG266" s="27"/>
      <c r="AH266" s="27"/>
      <c r="AI266" s="28"/>
      <c r="AJ266" s="28"/>
      <c r="AK266" s="28"/>
      <c r="AL266" s="28"/>
      <c r="AM266" s="28"/>
      <c r="AN266" s="28"/>
      <c r="AO266" s="28"/>
      <c r="AP266" s="28"/>
      <c r="AQ266" s="28"/>
      <c r="AR266" s="28"/>
      <c r="AS266" s="28"/>
      <c r="AT266" s="28"/>
      <c r="AU266" s="28"/>
      <c r="AV266" s="28"/>
      <c r="AW266" s="28"/>
      <c r="AX266" s="28"/>
      <c r="AY266" s="28"/>
      <c r="AZ266" s="28"/>
      <c r="BA266" s="28"/>
    </row>
    <row r="267" spans="1:53" s="142" customFormat="1" outlineLevel="1" x14ac:dyDescent="0.2">
      <c r="A267" s="96"/>
      <c r="B267" s="96"/>
      <c r="C267" s="96"/>
      <c r="D267" s="137"/>
      <c r="E267" s="137"/>
      <c r="F267" s="143" t="s">
        <v>444</v>
      </c>
      <c r="G267" s="141" t="s">
        <v>577</v>
      </c>
      <c r="H267" s="142">
        <v>6.1657944999999999E-2</v>
      </c>
      <c r="I267" s="142">
        <v>6.1712689000000001E-2</v>
      </c>
      <c r="J267" s="142">
        <v>6.1546101000000006E-2</v>
      </c>
      <c r="K267" s="142">
        <v>6.1306669000000001E-2</v>
      </c>
      <c r="L267" s="142">
        <v>6.1049256000000003E-2</v>
      </c>
      <c r="M267" s="142">
        <v>6.1020473999999991E-2</v>
      </c>
      <c r="N267" s="142">
        <v>6.1140461000000007E-2</v>
      </c>
      <c r="O267" s="142">
        <v>6.1238078999999994E-2</v>
      </c>
      <c r="P267" s="142">
        <v>6.1715103E-2</v>
      </c>
      <c r="Q267" s="142">
        <v>6.2679035000000008E-2</v>
      </c>
      <c r="R267" s="142">
        <v>7.975322700000001E-2</v>
      </c>
      <c r="S267" s="142">
        <v>8.0274564000000007E-2</v>
      </c>
      <c r="T267" s="142">
        <v>8.0974631999999991E-2</v>
      </c>
      <c r="U267" s="142">
        <v>8.1338093E-2</v>
      </c>
      <c r="V267" s="142">
        <v>8.1538603000000001E-2</v>
      </c>
      <c r="W267" s="142">
        <v>8.1817498999999988E-2</v>
      </c>
      <c r="X267" s="142">
        <v>8.2012162E-2</v>
      </c>
      <c r="Y267" s="142">
        <v>8.2057379000000014E-2</v>
      </c>
      <c r="Z267" s="142">
        <v>8.2037011000000007E-2</v>
      </c>
      <c r="AA267" s="142">
        <v>8.2163475000000014E-2</v>
      </c>
      <c r="AB267" s="142">
        <v>8.2259540000000006E-2</v>
      </c>
      <c r="AC267" s="142">
        <v>8.2440309000000003E-2</v>
      </c>
      <c r="AD267" s="142">
        <v>8.2536680000000015E-2</v>
      </c>
      <c r="AE267" s="142">
        <v>8.2531670999999987E-2</v>
      </c>
      <c r="AF267" s="142">
        <v>8.2500848999999987E-2</v>
      </c>
      <c r="AG267" s="142">
        <v>8.2437995E-2</v>
      </c>
      <c r="AH267" s="142">
        <v>8.2314905999999993E-2</v>
      </c>
      <c r="AI267" s="142">
        <v>8.2217837000000002E-2</v>
      </c>
      <c r="AJ267" s="142">
        <v>8.2002355999999998E-2</v>
      </c>
      <c r="AK267" s="142">
        <v>8.1802256999999989E-2</v>
      </c>
      <c r="AL267" s="142">
        <v>8.1751602000000007E-2</v>
      </c>
      <c r="AM267" s="142">
        <v>8.0327900000000008E-2</v>
      </c>
      <c r="AN267" s="142">
        <v>8.0523746000000007E-2</v>
      </c>
      <c r="AO267" s="142">
        <v>8.0767463000000025E-2</v>
      </c>
      <c r="AP267" s="142">
        <v>8.1197537000000014E-2</v>
      </c>
      <c r="AQ267" s="142">
        <v>8.2175683999999985E-2</v>
      </c>
      <c r="AR267" s="142">
        <v>8.2586562420000009E-2</v>
      </c>
      <c r="AS267" s="142">
        <v>8.2751735544839999E-2</v>
      </c>
      <c r="AT267" s="142">
        <v>8.2834487280384866E-2</v>
      </c>
      <c r="AU267" s="142">
        <v>8.2834487280384866E-2</v>
      </c>
      <c r="AV267" s="142">
        <v>8.2834487280384853E-2</v>
      </c>
      <c r="AW267" s="142">
        <v>8.2885085890087015E-2</v>
      </c>
      <c r="AX267" s="142">
        <v>8.2885986085507443E-2</v>
      </c>
      <c r="AY267" s="142">
        <v>8.2850827282431122E-2</v>
      </c>
      <c r="AZ267" s="142">
        <v>8.280005405288153E-2</v>
      </c>
      <c r="BA267" s="142">
        <v>8.2748777035036455E-2</v>
      </c>
    </row>
    <row r="268" spans="1:53" s="142" customFormat="1" outlineLevel="1" x14ac:dyDescent="0.2">
      <c r="A268" s="96"/>
      <c r="B268" s="96"/>
      <c r="C268" s="96"/>
      <c r="D268" s="137"/>
      <c r="E268" s="137"/>
      <c r="F268" s="143" t="s">
        <v>445</v>
      </c>
      <c r="G268" s="141" t="s">
        <v>578</v>
      </c>
      <c r="H268" s="142">
        <v>5.3880000000000004E-2</v>
      </c>
      <c r="I268" s="142">
        <v>5.4181800000000002E-2</v>
      </c>
      <c r="J268" s="142">
        <v>5.4492499999999999E-2</v>
      </c>
      <c r="K268" s="142">
        <v>5.4772399999999999E-2</v>
      </c>
      <c r="L268" s="142">
        <v>5.5026100000000001E-2</v>
      </c>
      <c r="M268" s="142">
        <v>5.5284300000000001E-2</v>
      </c>
      <c r="N268" s="142">
        <v>5.5546500000000006E-2</v>
      </c>
      <c r="O268" s="142">
        <v>5.5823999999999999E-2</v>
      </c>
      <c r="P268" s="142">
        <v>5.6118000000000001E-2</v>
      </c>
      <c r="Q268" s="142">
        <v>5.6423400000000005E-2</v>
      </c>
      <c r="R268" s="142">
        <v>5.6666853999999996E-2</v>
      </c>
      <c r="S268" s="142">
        <v>5.6913577E-2</v>
      </c>
      <c r="T268" s="142">
        <v>5.7147220999999998E-2</v>
      </c>
      <c r="U268" s="142">
        <v>5.7370394000000005E-2</v>
      </c>
      <c r="V268" s="142">
        <v>5.7587142000000008E-2</v>
      </c>
      <c r="W268" s="142">
        <v>5.7801890000000002E-2</v>
      </c>
      <c r="X268" s="142">
        <v>5.8012077999999995E-2</v>
      </c>
      <c r="Y268" s="142">
        <v>5.8220686000000001E-2</v>
      </c>
      <c r="Z268" s="142">
        <v>5.8444264000000003E-2</v>
      </c>
      <c r="AA268" s="142">
        <v>5.8704398000000005E-2</v>
      </c>
      <c r="AB268" s="142">
        <v>5.9015090999999999E-2</v>
      </c>
      <c r="AC268" s="142">
        <v>5.9384280000000005E-2</v>
      </c>
      <c r="AD268" s="142">
        <v>5.9803703000000007E-2</v>
      </c>
      <c r="AE268" s="142">
        <v>6.0251893000000001E-2</v>
      </c>
      <c r="AF268" s="142">
        <v>6.0698199000000001E-2</v>
      </c>
      <c r="AG268" s="142">
        <v>6.1120129000000002E-2</v>
      </c>
      <c r="AH268" s="142">
        <v>6.1509152000000004E-2</v>
      </c>
      <c r="AI268" s="142">
        <v>6.1869524000000016E-2</v>
      </c>
      <c r="AJ268" s="142">
        <v>6.2209460000000001E-2</v>
      </c>
      <c r="AK268" s="142">
        <v>6.2543035000000011E-2</v>
      </c>
      <c r="AL268" s="142">
        <v>6.2879530000000003E-2</v>
      </c>
      <c r="AM268" s="142">
        <v>6.3222353999999995E-2</v>
      </c>
      <c r="AN268" s="142">
        <v>6.3564365999999997E-2</v>
      </c>
      <c r="AO268" s="142">
        <v>6.3893604000000007E-2</v>
      </c>
      <c r="AP268" s="142">
        <v>6.4193558999999997E-2</v>
      </c>
      <c r="AQ268" s="142">
        <v>6.4453193999999991E-2</v>
      </c>
      <c r="AR268" s="142">
        <v>6.4667648999999994E-2</v>
      </c>
      <c r="AS268" s="142">
        <v>6.4842626E-2</v>
      </c>
      <c r="AT268" s="142">
        <v>6.4990684000000007E-2</v>
      </c>
      <c r="AU268" s="142">
        <v>6.5129876999999989E-2</v>
      </c>
      <c r="AV268" s="142">
        <v>6.5273512999999991E-2</v>
      </c>
      <c r="AW268" s="142">
        <v>6.542645200000001E-2</v>
      </c>
      <c r="AX268" s="142">
        <v>6.5584877000000014E-2</v>
      </c>
      <c r="AY268" s="142">
        <v>6.5745477999999996E-2</v>
      </c>
      <c r="AZ268" s="142">
        <v>6.5902169999999996E-2</v>
      </c>
      <c r="BA268" s="142">
        <v>6.6050607999999997E-2</v>
      </c>
    </row>
    <row r="269" spans="1:53" s="142" customFormat="1" outlineLevel="1" x14ac:dyDescent="0.2">
      <c r="A269" s="96"/>
      <c r="B269" s="96"/>
      <c r="C269" s="96"/>
      <c r="D269" s="137"/>
      <c r="E269" s="137"/>
      <c r="F269" s="143" t="s">
        <v>446</v>
      </c>
      <c r="G269" s="141" t="s">
        <v>579</v>
      </c>
      <c r="H269" s="142">
        <v>5.5091867000000003E-2</v>
      </c>
      <c r="I269" s="142">
        <v>5.5179221000000001E-2</v>
      </c>
      <c r="J269" s="142">
        <v>5.5264207999999995E-2</v>
      </c>
      <c r="K269" s="142">
        <v>5.5343469000000006E-2</v>
      </c>
      <c r="L269" s="142">
        <v>5.5410438999999999E-2</v>
      </c>
      <c r="M269" s="142">
        <v>5.5460931999999998E-2</v>
      </c>
      <c r="N269" s="142">
        <v>5.5411742000000007E-2</v>
      </c>
      <c r="O269" s="142">
        <v>5.5350136000000001E-2</v>
      </c>
      <c r="P269" s="142">
        <v>5.5283572000000003E-2</v>
      </c>
      <c r="Q269" s="142">
        <v>5.5220253999999996E-2</v>
      </c>
      <c r="R269" s="142">
        <v>5.7048237000000002E-2</v>
      </c>
      <c r="S269" s="142">
        <v>5.7088125000000003E-2</v>
      </c>
      <c r="T269" s="142">
        <v>5.7145307999999999E-2</v>
      </c>
      <c r="U269" s="142">
        <v>5.7197609999999996E-2</v>
      </c>
      <c r="V269" s="142">
        <v>5.7213538000000008E-2</v>
      </c>
      <c r="W269" s="142">
        <v>5.7174412000000001E-2</v>
      </c>
      <c r="X269" s="142">
        <v>5.7065231000000001E-2</v>
      </c>
      <c r="Y269" s="142">
        <v>5.6903633000000002E-2</v>
      </c>
      <c r="Z269" s="142">
        <v>5.6742754999999999E-2</v>
      </c>
      <c r="AA269" s="142">
        <v>5.6655628999999999E-2</v>
      </c>
      <c r="AB269" s="142">
        <v>5.6692178000000003E-2</v>
      </c>
      <c r="AC269" s="142">
        <v>5.6875148000000007E-2</v>
      </c>
      <c r="AD269" s="142">
        <v>5.7182520999999993E-2</v>
      </c>
      <c r="AE269" s="142">
        <v>5.7564588999999999E-2</v>
      </c>
      <c r="AF269" s="142">
        <v>5.7948421E-2</v>
      </c>
      <c r="AG269" s="142">
        <v>5.8281209000000007E-2</v>
      </c>
      <c r="AH269" s="142">
        <v>5.8542618999999997E-2</v>
      </c>
      <c r="AI269" s="142">
        <v>5.8747861999999998E-2</v>
      </c>
      <c r="AJ269" s="142">
        <v>5.8922115999999997E-2</v>
      </c>
      <c r="AK269" s="142">
        <v>5.9105622000000003E-2</v>
      </c>
      <c r="AL269" s="142">
        <v>5.9325232000000006E-2</v>
      </c>
      <c r="AM269" s="142">
        <v>5.9589070000000001E-2</v>
      </c>
      <c r="AN269" s="142">
        <v>5.9879469000000005E-2</v>
      </c>
      <c r="AO269" s="142">
        <v>6.0166828000000006E-2</v>
      </c>
      <c r="AP269" s="142">
        <v>6.040962200000001E-2</v>
      </c>
      <c r="AQ269" s="142">
        <v>6.0578488999999999E-2</v>
      </c>
      <c r="AR269" s="142">
        <v>6.0663067999999994E-2</v>
      </c>
      <c r="AS269" s="142">
        <v>6.0673694E-2</v>
      </c>
      <c r="AT269" s="142">
        <v>6.0627291000000007E-2</v>
      </c>
      <c r="AU269" s="142">
        <v>6.0550092E-2</v>
      </c>
      <c r="AV269" s="142">
        <v>6.0461827999999995E-2</v>
      </c>
      <c r="AW269" s="142">
        <v>6.0367470999999999E-2</v>
      </c>
      <c r="AX269" s="142">
        <v>6.0262778999999995E-2</v>
      </c>
      <c r="AY269" s="142">
        <v>6.0147514999999999E-2</v>
      </c>
      <c r="AZ269" s="142">
        <v>6.0019209999999996E-2</v>
      </c>
      <c r="BA269" s="142">
        <v>5.9876552999999999E-2</v>
      </c>
    </row>
    <row r="270" spans="1:53" s="142" customFormat="1" outlineLevel="1" x14ac:dyDescent="0.2">
      <c r="A270" s="96"/>
      <c r="B270" s="96"/>
      <c r="C270" s="96"/>
      <c r="D270" s="137"/>
      <c r="E270" s="137"/>
      <c r="F270" s="143" t="s">
        <v>447</v>
      </c>
      <c r="G270" s="141" t="s">
        <v>580</v>
      </c>
      <c r="H270" s="142">
        <v>5.6265707000000005E-2</v>
      </c>
      <c r="I270" s="142">
        <v>5.6276047000000003E-2</v>
      </c>
      <c r="J270" s="142">
        <v>5.6296026000000006E-2</v>
      </c>
      <c r="K270" s="142">
        <v>5.6330516999999997E-2</v>
      </c>
      <c r="L270" s="142">
        <v>5.6386362999999995E-2</v>
      </c>
      <c r="M270" s="142">
        <v>5.6466236000000003E-2</v>
      </c>
      <c r="N270" s="142">
        <v>5.6574592999999999E-2</v>
      </c>
      <c r="O270" s="142">
        <v>5.6708734999999996E-2</v>
      </c>
      <c r="P270" s="142">
        <v>5.6863177000000008E-2</v>
      </c>
      <c r="Q270" s="142">
        <v>5.7024108999999996E-2</v>
      </c>
      <c r="R270" s="142">
        <v>5.7183351E-2</v>
      </c>
      <c r="S270" s="142">
        <v>5.7338989000000007E-2</v>
      </c>
      <c r="T270" s="142">
        <v>5.749427599999999E-2</v>
      </c>
      <c r="U270" s="142">
        <v>5.7650932000000002E-2</v>
      </c>
      <c r="V270" s="142">
        <v>5.7811098000000005E-2</v>
      </c>
      <c r="W270" s="142">
        <v>5.7978267E-2</v>
      </c>
      <c r="X270" s="142">
        <v>5.8156985000000001E-2</v>
      </c>
      <c r="Y270" s="142">
        <v>5.8347030000000001E-2</v>
      </c>
      <c r="Z270" s="142">
        <v>5.8545005000000004E-2</v>
      </c>
      <c r="AA270" s="142">
        <v>5.8746750000000007E-2</v>
      </c>
      <c r="AB270" s="142">
        <v>5.8951287999999998E-2</v>
      </c>
      <c r="AC270" s="142">
        <v>5.9149776000000001E-2</v>
      </c>
      <c r="AD270" s="142">
        <v>5.9349051999999999E-2</v>
      </c>
      <c r="AE270" s="142">
        <v>5.9580630000000002E-2</v>
      </c>
      <c r="AF270" s="142">
        <v>5.9883860999999997E-2</v>
      </c>
      <c r="AG270" s="142">
        <v>6.0287185E-2</v>
      </c>
      <c r="AH270" s="142">
        <v>6.0803099999999999E-2</v>
      </c>
      <c r="AI270" s="142">
        <v>6.1414284E-2</v>
      </c>
      <c r="AJ270" s="142">
        <v>6.2076577000000001E-2</v>
      </c>
      <c r="AK270" s="142">
        <v>6.2722627000000003E-2</v>
      </c>
      <c r="AL270" s="142">
        <v>6.3306454999999998E-2</v>
      </c>
      <c r="AM270" s="142">
        <v>6.3811500000000007E-2</v>
      </c>
      <c r="AN270" s="142">
        <v>6.4250003E-2</v>
      </c>
      <c r="AO270" s="142">
        <v>6.4640628000000006E-2</v>
      </c>
      <c r="AP270" s="142">
        <v>6.5015234999999991E-2</v>
      </c>
      <c r="AQ270" s="142">
        <v>6.5396805000000002E-2</v>
      </c>
      <c r="AR270" s="142">
        <v>6.5788631E-2</v>
      </c>
      <c r="AS270" s="142">
        <v>6.6727552000000009E-2</v>
      </c>
      <c r="AT270" s="142">
        <v>6.7141749000000001E-2</v>
      </c>
      <c r="AU270" s="142">
        <v>6.7530196000000001E-2</v>
      </c>
      <c r="AV270" s="142">
        <v>6.7886008999999997E-2</v>
      </c>
      <c r="AW270" s="142">
        <v>6.8207214000000002E-2</v>
      </c>
      <c r="AX270" s="142">
        <v>6.8498033000000014E-2</v>
      </c>
      <c r="AY270" s="142">
        <v>6.8766024999999995E-2</v>
      </c>
      <c r="AZ270" s="142">
        <v>6.9021883000000006E-2</v>
      </c>
      <c r="BA270" s="142">
        <v>6.9273641999999996E-2</v>
      </c>
    </row>
    <row r="271" spans="1:53" s="51" customFormat="1" x14ac:dyDescent="0.2">
      <c r="A271" s="37" t="s">
        <v>442</v>
      </c>
      <c r="B271" s="37" t="s">
        <v>71</v>
      </c>
      <c r="C271" s="37"/>
      <c r="D271" s="38"/>
      <c r="E271" s="38" t="s">
        <v>1546</v>
      </c>
      <c r="F271" s="15" t="s">
        <v>72</v>
      </c>
      <c r="G271" s="12" t="s">
        <v>1203</v>
      </c>
      <c r="H271" s="27">
        <f>EIUSum(H267:H270,H$1006:H$1009)</f>
        <v>0.22689551899999999</v>
      </c>
      <c r="I271" s="27">
        <f t="shared" ref="I271:AS271" si="183">EIUSum(I267:I270,I$1006:I$1009)</f>
        <v>0.22734975699999999</v>
      </c>
      <c r="J271" s="27">
        <f t="shared" si="183"/>
        <v>0.227598835</v>
      </c>
      <c r="K271" s="27">
        <f t="shared" si="183"/>
        <v>0.22775305500000001</v>
      </c>
      <c r="L271" s="27">
        <f t="shared" si="183"/>
        <v>0.22787215799999999</v>
      </c>
      <c r="M271" s="27">
        <f t="shared" si="183"/>
        <v>0.22823194199999999</v>
      </c>
      <c r="N271" s="27">
        <f t="shared" si="183"/>
        <v>0.22867329600000003</v>
      </c>
      <c r="O271" s="27">
        <f t="shared" si="183"/>
        <v>0.22912094999999999</v>
      </c>
      <c r="P271" s="27">
        <f t="shared" si="183"/>
        <v>0.22997985200000001</v>
      </c>
      <c r="Q271" s="27">
        <f t="shared" si="183"/>
        <v>0.23134679799999999</v>
      </c>
      <c r="R271" s="27">
        <f t="shared" si="183"/>
        <v>0.25065166900000002</v>
      </c>
      <c r="S271" s="27">
        <f t="shared" si="183"/>
        <v>0.25161525500000004</v>
      </c>
      <c r="T271" s="27">
        <f t="shared" si="183"/>
        <v>0.25276143699999998</v>
      </c>
      <c r="U271" s="27">
        <f t="shared" si="183"/>
        <v>0.25355702899999999</v>
      </c>
      <c r="V271" s="27">
        <f t="shared" si="183"/>
        <v>0.25415038100000004</v>
      </c>
      <c r="W271" s="27">
        <f t="shared" si="183"/>
        <v>0.25477206799999996</v>
      </c>
      <c r="X271" s="27">
        <f t="shared" si="183"/>
        <v>0.25524645600000001</v>
      </c>
      <c r="Y271" s="27">
        <f t="shared" si="183"/>
        <v>0.25552872800000004</v>
      </c>
      <c r="Z271" s="27">
        <f t="shared" si="183"/>
        <v>0.25576903500000003</v>
      </c>
      <c r="AA271" s="27">
        <f t="shared" si="183"/>
        <v>0.25627025200000003</v>
      </c>
      <c r="AB271" s="27">
        <f t="shared" si="183"/>
        <v>0.25691809700000001</v>
      </c>
      <c r="AC271" s="27">
        <f t="shared" si="183"/>
        <v>0.25784951300000003</v>
      </c>
      <c r="AD271" s="27">
        <f t="shared" si="183"/>
        <v>0.25887195600000001</v>
      </c>
      <c r="AE271" s="27">
        <f t="shared" si="183"/>
        <v>0.259928783</v>
      </c>
      <c r="AF271" s="27">
        <f t="shared" si="183"/>
        <v>0.26103133000000001</v>
      </c>
      <c r="AG271" s="27">
        <f t="shared" si="183"/>
        <v>0.26212651800000003</v>
      </c>
      <c r="AH271" s="27">
        <f t="shared" si="183"/>
        <v>0.26316977699999999</v>
      </c>
      <c r="AI271" s="27">
        <f t="shared" si="183"/>
        <v>0.26424950699999999</v>
      </c>
      <c r="AJ271" s="27">
        <f t="shared" si="183"/>
        <v>0.26521050899999998</v>
      </c>
      <c r="AK271" s="27">
        <f t="shared" si="183"/>
        <v>0.26617354100000001</v>
      </c>
      <c r="AL271" s="27">
        <f t="shared" si="183"/>
        <v>0.26726281899999998</v>
      </c>
      <c r="AM271" s="27">
        <f t="shared" si="183"/>
        <v>0.26695082399999998</v>
      </c>
      <c r="AN271" s="27">
        <f t="shared" si="183"/>
        <v>0.26821758400000001</v>
      </c>
      <c r="AO271" s="27">
        <f t="shared" si="183"/>
        <v>0.26946852300000002</v>
      </c>
      <c r="AP271" s="27">
        <f t="shared" si="183"/>
        <v>0.270815953</v>
      </c>
      <c r="AQ271" s="27">
        <f t="shared" si="183"/>
        <v>0.27260417199999998</v>
      </c>
      <c r="AR271" s="27">
        <f t="shared" si="183"/>
        <v>0.27370591041999998</v>
      </c>
      <c r="AS271" s="27">
        <f t="shared" si="183"/>
        <v>0.27499560754484004</v>
      </c>
      <c r="AT271" s="27">
        <f t="shared" ref="AT271:AY271" si="184">EIUSum(AT267:AT270,AT$1006:AT$1009)</f>
        <v>0.27559421128038486</v>
      </c>
      <c r="AU271" s="27">
        <f t="shared" si="184"/>
        <v>0.27604465228038483</v>
      </c>
      <c r="AV271" s="27">
        <f t="shared" si="184"/>
        <v>0.27645583728038481</v>
      </c>
      <c r="AW271" s="28">
        <f t="shared" si="184"/>
        <v>0.27688622289008702</v>
      </c>
      <c r="AX271" s="28">
        <f t="shared" si="184"/>
        <v>0.27723167508550745</v>
      </c>
      <c r="AY271" s="28">
        <f t="shared" si="184"/>
        <v>0.27750984528243111</v>
      </c>
      <c r="AZ271" s="28">
        <f t="shared" ref="AZ271:BA271" si="185">EIUSum(AZ267:AZ270,AZ$1006:AZ$1009)</f>
        <v>0.27774331705288152</v>
      </c>
      <c r="BA271" s="28">
        <f t="shared" si="185"/>
        <v>0.27794958003503645</v>
      </c>
    </row>
    <row r="272" spans="1:53" s="51" customFormat="1" x14ac:dyDescent="0.2">
      <c r="A272" s="37" t="s">
        <v>442</v>
      </c>
      <c r="B272" s="37" t="s">
        <v>73</v>
      </c>
      <c r="C272" s="37"/>
      <c r="D272" s="38"/>
      <c r="E272" s="38"/>
      <c r="F272" s="39" t="s">
        <v>74</v>
      </c>
      <c r="G272" s="12" t="s">
        <v>1204</v>
      </c>
      <c r="H272" s="45" t="str">
        <f t="shared" ref="H272:Q272" si="186">IF(AND(ISNUMBER(H271),ISNUMBER(G271)),((H271/G271)-1)*100,"–")</f>
        <v>–</v>
      </c>
      <c r="I272" s="45">
        <f t="shared" si="186"/>
        <v>0.20019699022790771</v>
      </c>
      <c r="J272" s="45">
        <f t="shared" si="186"/>
        <v>0.1095571876947421</v>
      </c>
      <c r="K272" s="45">
        <f t="shared" si="186"/>
        <v>6.775957354967499E-2</v>
      </c>
      <c r="L272" s="45">
        <f t="shared" si="186"/>
        <v>5.2294797977570084E-2</v>
      </c>
      <c r="M272" s="45">
        <f t="shared" si="186"/>
        <v>0.15788852976061918</v>
      </c>
      <c r="N272" s="45">
        <f t="shared" si="186"/>
        <v>0.19337959276535255</v>
      </c>
      <c r="O272" s="45">
        <f t="shared" si="186"/>
        <v>0.19576138002574961</v>
      </c>
      <c r="P272" s="45">
        <f t="shared" si="186"/>
        <v>0.37486838283449231</v>
      </c>
      <c r="Q272" s="45">
        <f t="shared" si="186"/>
        <v>0.59437641520005968</v>
      </c>
      <c r="R272" s="45">
        <f t="shared" ref="R272:BA272" si="187">IF(AND(ISNUMBER(R271),ISNUMBER(Q271)),((R271/Q271)-1)*100,"–")</f>
        <v>8.3445594090306052</v>
      </c>
      <c r="S272" s="45">
        <f t="shared" si="187"/>
        <v>0.38443230952514007</v>
      </c>
      <c r="T272" s="45">
        <f t="shared" si="187"/>
        <v>0.4555296140529963</v>
      </c>
      <c r="U272" s="45">
        <f t="shared" si="187"/>
        <v>0.31476003991859347</v>
      </c>
      <c r="V272" s="45">
        <f t="shared" si="187"/>
        <v>0.23401126063835598</v>
      </c>
      <c r="W272" s="45">
        <f t="shared" si="187"/>
        <v>0.2446138375058915</v>
      </c>
      <c r="X272" s="45">
        <f t="shared" si="187"/>
        <v>0.18620094570180878</v>
      </c>
      <c r="Y272" s="45">
        <f t="shared" si="187"/>
        <v>0.11058801929066941</v>
      </c>
      <c r="Z272" s="45">
        <f t="shared" si="187"/>
        <v>9.4043046306713229E-2</v>
      </c>
      <c r="AA272" s="45">
        <f>IF(AND(ISNUMBER(AA271),ISNUMBER(Z271)),((AA271/Z271)-1)*100,"–")</f>
        <v>0.19596469134741668</v>
      </c>
      <c r="AB272" s="45">
        <f>IF(AND(ISNUMBER(AB271),ISNUMBER(AA271)),((AB271/AA271)-1)*100,"–")</f>
        <v>0.25279758182779055</v>
      </c>
      <c r="AC272" s="45">
        <f>IF(AND(ISNUMBER(AC271),ISNUMBER(AB271)),((AC271/AB271)-1)*100,"–")</f>
        <v>0.36253421260550311</v>
      </c>
      <c r="AD272" s="45">
        <f>IF(AND(ISNUMBER(AD271),ISNUMBER(AC271)),((AD271/AC271)-1)*100,"–")</f>
        <v>0.39652702388466299</v>
      </c>
      <c r="AE272" s="45">
        <f t="shared" si="187"/>
        <v>0.40824313932250611</v>
      </c>
      <c r="AF272" s="45">
        <f t="shared" si="187"/>
        <v>0.42417272426502617</v>
      </c>
      <c r="AG272" s="45">
        <f t="shared" si="187"/>
        <v>0.41956189703360458</v>
      </c>
      <c r="AH272" s="45">
        <f t="shared" si="187"/>
        <v>0.39799826738626809</v>
      </c>
      <c r="AI272" s="45">
        <f t="shared" si="187"/>
        <v>0.41027887484208492</v>
      </c>
      <c r="AJ272" s="45">
        <f t="shared" si="187"/>
        <v>0.3636722016665761</v>
      </c>
      <c r="AK272" s="45">
        <f t="shared" si="187"/>
        <v>0.36311984907053674</v>
      </c>
      <c r="AL272" s="45">
        <f t="shared" si="187"/>
        <v>0.40923601794062847</v>
      </c>
      <c r="AM272" s="45">
        <f t="shared" si="187"/>
        <v>-0.11673715078190927</v>
      </c>
      <c r="AN272" s="45">
        <f t="shared" si="187"/>
        <v>0.47452934627392196</v>
      </c>
      <c r="AO272" s="45">
        <f t="shared" si="187"/>
        <v>0.46638963089011831</v>
      </c>
      <c r="AP272" s="45">
        <f t="shared" si="187"/>
        <v>0.50003242864844477</v>
      </c>
      <c r="AQ272" s="45">
        <f t="shared" si="187"/>
        <v>0.66030785121435898</v>
      </c>
      <c r="AR272" s="45">
        <f t="shared" si="187"/>
        <v>0.40415317634976411</v>
      </c>
      <c r="AS272" s="45">
        <f t="shared" si="187"/>
        <v>0.47119812753075863</v>
      </c>
      <c r="AT272" s="45">
        <f t="shared" si="187"/>
        <v>0.21767756252151216</v>
      </c>
      <c r="AU272" s="45">
        <f t="shared" si="187"/>
        <v>0.16344356360289414</v>
      </c>
      <c r="AV272" s="45">
        <f t="shared" si="187"/>
        <v>0.14895597382640346</v>
      </c>
      <c r="AW272" s="48">
        <f t="shared" si="187"/>
        <v>0.15567969695851058</v>
      </c>
      <c r="AX272" s="48">
        <f t="shared" si="187"/>
        <v>0.12476323011476609</v>
      </c>
      <c r="AY272" s="48">
        <f t="shared" si="187"/>
        <v>0.1003385334081619</v>
      </c>
      <c r="AZ272" s="48">
        <f t="shared" si="187"/>
        <v>8.4130986492669813E-2</v>
      </c>
      <c r="BA272" s="48">
        <f t="shared" si="187"/>
        <v>7.4263886650305366E-2</v>
      </c>
    </row>
    <row r="273" spans="1:58" s="147" customFormat="1" outlineLevel="1" x14ac:dyDescent="0.2">
      <c r="A273" s="96"/>
      <c r="B273" s="96"/>
      <c r="C273" s="96"/>
      <c r="D273" s="137"/>
      <c r="E273" s="137"/>
      <c r="F273" s="143" t="s">
        <v>444</v>
      </c>
      <c r="G273" s="143" t="s">
        <v>581</v>
      </c>
      <c r="H273" s="173">
        <v>3.9818757071959546E-2</v>
      </c>
      <c r="I273" s="173">
        <v>3.976671310078099E-2</v>
      </c>
      <c r="J273" s="173">
        <v>3.9714737152191162E-2</v>
      </c>
      <c r="K273" s="173">
        <v>3.9662829137283077E-2</v>
      </c>
      <c r="L273" s="173">
        <v>3.9610988967265955E-2</v>
      </c>
      <c r="M273" s="173">
        <v>3.9559216553465067E-2</v>
      </c>
      <c r="N273" s="173">
        <v>3.950751180732158E-2</v>
      </c>
      <c r="O273" s="173">
        <v>3.9455874640392408E-2</v>
      </c>
      <c r="P273" s="173">
        <v>3.9404304964350073E-2</v>
      </c>
      <c r="Q273" s="173">
        <v>3.9352802690982534E-2</v>
      </c>
      <c r="R273" s="173">
        <v>3.9301367732193046E-2</v>
      </c>
      <c r="S273" s="147">
        <v>3.925E-2</v>
      </c>
      <c r="T273" s="147">
        <v>3.9138333333333303E-2</v>
      </c>
      <c r="U273" s="147">
        <v>3.9223333333333305E-2</v>
      </c>
      <c r="V273" s="147">
        <v>3.9210833333333299E-2</v>
      </c>
      <c r="W273" s="147">
        <v>3.8969999999999998E-2</v>
      </c>
      <c r="X273" s="147">
        <v>3.8994166666666698E-2</v>
      </c>
      <c r="Y273" s="147">
        <v>3.9066666666666701E-2</v>
      </c>
      <c r="Z273" s="147">
        <v>3.9230833333333305E-2</v>
      </c>
      <c r="AA273" s="147">
        <v>3.9296666666666702E-2</v>
      </c>
      <c r="AB273" s="147">
        <v>3.9178333333333301E-2</v>
      </c>
      <c r="AC273" s="147">
        <v>3.9246666666666701E-2</v>
      </c>
      <c r="AD273" s="147">
        <v>3.9251666666666699E-2</v>
      </c>
      <c r="AE273" s="147">
        <v>3.9317500000000005E-2</v>
      </c>
      <c r="AF273" s="147">
        <v>3.9509999999999997E-2</v>
      </c>
      <c r="AG273" s="147">
        <v>4.0091666666666699E-2</v>
      </c>
      <c r="AH273" s="147">
        <v>4.0438333333333298E-2</v>
      </c>
      <c r="AI273" s="147">
        <v>4.0659166666666698E-2</v>
      </c>
      <c r="AJ273" s="147">
        <v>4.0655833333333301E-2</v>
      </c>
      <c r="AK273" s="147">
        <v>4.0590833333333298E-2</v>
      </c>
      <c r="AL273" s="147">
        <v>4.0576666666666705E-2</v>
      </c>
      <c r="AM273" s="147">
        <v>4.10566666666667E-2</v>
      </c>
      <c r="AN273" s="147">
        <v>4.1259166666666701E-2</v>
      </c>
      <c r="AO273" s="147">
        <v>4.15841666666667E-2</v>
      </c>
      <c r="AP273" s="147">
        <v>4.1862499999999997E-2</v>
      </c>
      <c r="AQ273" s="147">
        <v>4.2022500000000004E-2</v>
      </c>
      <c r="AR273" s="147">
        <v>4.2849166666666695E-2</v>
      </c>
      <c r="AS273" s="147">
        <v>4.3104999999999997E-2</v>
      </c>
      <c r="AT273" s="147">
        <v>4.3231666666666696E-2</v>
      </c>
      <c r="AU273" s="147">
        <v>4.3565833333333304E-2</v>
      </c>
      <c r="AV273" s="147">
        <v>4.3418333333333302E-2</v>
      </c>
      <c r="AW273" s="147">
        <v>4.3479257733530507E-2</v>
      </c>
      <c r="AX273" s="147">
        <v>4.3632086700315043E-2</v>
      </c>
      <c r="AY273" s="147">
        <v>4.3685501696160638E-2</v>
      </c>
      <c r="AZ273" s="147">
        <v>4.3591181619033505E-2</v>
      </c>
      <c r="BA273" s="147">
        <v>4.35664990198536E-2</v>
      </c>
    </row>
    <row r="274" spans="1:58" s="147" customFormat="1" outlineLevel="1" x14ac:dyDescent="0.2">
      <c r="A274" s="96"/>
      <c r="B274" s="96"/>
      <c r="C274" s="96"/>
      <c r="D274" s="137"/>
      <c r="E274" s="137"/>
      <c r="F274" s="143" t="s">
        <v>445</v>
      </c>
      <c r="G274" s="143" t="s">
        <v>582</v>
      </c>
      <c r="H274" s="147">
        <v>2.4152100000000003E-2</v>
      </c>
      <c r="I274" s="147">
        <v>2.4414149999999999E-2</v>
      </c>
      <c r="J274" s="147">
        <v>2.4619325000000001E-2</v>
      </c>
      <c r="K274" s="147">
        <v>2.4695675E-2</v>
      </c>
      <c r="L274" s="147">
        <v>2.4928325000000001E-2</v>
      </c>
      <c r="M274" s="147">
        <v>2.4772675000000001E-2</v>
      </c>
      <c r="N274" s="147">
        <v>2.4900249999999999E-2</v>
      </c>
      <c r="O274" s="147">
        <v>2.5131049999999999E-2</v>
      </c>
      <c r="P274" s="147">
        <v>2.5267325E-2</v>
      </c>
      <c r="Q274" s="147">
        <v>2.5523225E-2</v>
      </c>
      <c r="R274" s="147">
        <v>2.5680875000000002E-2</v>
      </c>
      <c r="S274" s="147">
        <v>2.5778949999999998E-2</v>
      </c>
      <c r="T274" s="147">
        <v>2.5859699999999999E-2</v>
      </c>
      <c r="U274" s="147">
        <v>2.5884899999999999E-2</v>
      </c>
      <c r="V274" s="147">
        <v>2.6164175000000001E-2</v>
      </c>
      <c r="W274" s="147">
        <v>2.6245174999999999E-2</v>
      </c>
      <c r="X274" s="147">
        <v>2.6542574999999999E-2</v>
      </c>
      <c r="Y274" s="147">
        <v>2.6764600000000003E-2</v>
      </c>
      <c r="Z274" s="147">
        <v>2.708955E-2</v>
      </c>
      <c r="AA274" s="147">
        <v>2.7622125000000001E-2</v>
      </c>
      <c r="AB274" s="147">
        <v>2.7909349999999999E-2</v>
      </c>
      <c r="AC274" s="147">
        <v>2.8084975000000002E-2</v>
      </c>
      <c r="AD274" s="147">
        <v>2.8271750000000002E-2</v>
      </c>
      <c r="AE274" s="147">
        <v>2.8468274999999998E-2</v>
      </c>
      <c r="AF274" s="147">
        <v>2.8626000000000002E-2</v>
      </c>
      <c r="AG274" s="147">
        <v>2.8824950000000002E-2</v>
      </c>
      <c r="AH274" s="147">
        <v>2.9122849999999999E-2</v>
      </c>
      <c r="AI274" s="147">
        <v>2.9288575000000001E-2</v>
      </c>
      <c r="AJ274" s="147">
        <v>2.9268249999999999E-2</v>
      </c>
      <c r="AK274" s="147">
        <v>2.9471374999999998E-2</v>
      </c>
      <c r="AL274" s="147">
        <v>2.9552525E-2</v>
      </c>
      <c r="AM274" s="147">
        <v>2.97357E-2</v>
      </c>
      <c r="AN274" s="147">
        <v>3.0015450000000003E-2</v>
      </c>
      <c r="AO274" s="147">
        <v>3.0238800000000003E-2</v>
      </c>
      <c r="AP274" s="147">
        <v>3.0375025E-2</v>
      </c>
      <c r="AQ274" s="147">
        <v>3.0462599999999999E-2</v>
      </c>
      <c r="AR274" s="147">
        <v>3.0555974999999999E-2</v>
      </c>
      <c r="AS274" s="147">
        <v>3.0688675000000002E-2</v>
      </c>
      <c r="AT274" s="147">
        <v>3.0859425000000003E-2</v>
      </c>
      <c r="AU274" s="147">
        <v>3.1013750000000003E-2</v>
      </c>
      <c r="AV274" s="147">
        <v>3.0607500000000003E-2</v>
      </c>
      <c r="AW274" s="147">
        <v>3.0741722370000002E-2</v>
      </c>
      <c r="AX274" s="147">
        <v>3.092798632E-2</v>
      </c>
      <c r="AY274" s="147">
        <v>3.0911325829999999E-2</v>
      </c>
      <c r="AZ274" s="147">
        <v>3.0891971880000001E-2</v>
      </c>
      <c r="BA274" s="147">
        <v>3.0867515909999997E-2</v>
      </c>
    </row>
    <row r="275" spans="1:58" s="147" customFormat="1" outlineLevel="1" x14ac:dyDescent="0.2">
      <c r="A275" s="96"/>
      <c r="B275" s="96"/>
      <c r="C275" s="96"/>
      <c r="D275" s="137"/>
      <c r="E275" s="137"/>
      <c r="F275" s="143" t="s">
        <v>446</v>
      </c>
      <c r="G275" s="143" t="s">
        <v>583</v>
      </c>
      <c r="H275" s="147">
        <v>2.1669000000000001E-2</v>
      </c>
      <c r="I275" s="147">
        <v>2.187625E-2</v>
      </c>
      <c r="J275" s="147">
        <v>2.1929749999999998E-2</v>
      </c>
      <c r="K275" s="147">
        <v>2.2138000000000001E-2</v>
      </c>
      <c r="L275" s="147">
        <v>2.22375E-2</v>
      </c>
      <c r="M275" s="147">
        <v>2.2352500000000001E-2</v>
      </c>
      <c r="N275" s="147">
        <v>2.2673249999999999E-2</v>
      </c>
      <c r="O275" s="147">
        <v>2.280975E-2</v>
      </c>
      <c r="P275" s="147">
        <v>2.299375E-2</v>
      </c>
      <c r="Q275" s="147">
        <v>2.30005E-2</v>
      </c>
      <c r="R275" s="147">
        <v>2.3152000000000002E-2</v>
      </c>
      <c r="S275" s="147">
        <v>2.3438250000000001E-2</v>
      </c>
      <c r="T275" s="147">
        <v>2.3625E-2</v>
      </c>
      <c r="U275" s="147">
        <v>2.357275E-2</v>
      </c>
      <c r="V275" s="147">
        <v>2.338525E-2</v>
      </c>
      <c r="W275" s="147">
        <v>2.3351500000000001E-2</v>
      </c>
      <c r="X275" s="147">
        <v>2.342325E-2</v>
      </c>
      <c r="Y275" s="147">
        <v>2.3473000000000001E-2</v>
      </c>
      <c r="Z275" s="147">
        <v>2.3695250000000001E-2</v>
      </c>
      <c r="AA275" s="147">
        <v>2.3824500000000002E-2</v>
      </c>
      <c r="AB275" s="147">
        <v>2.3969500000000001E-2</v>
      </c>
      <c r="AC275" s="147">
        <v>2.4130749999999999E-2</v>
      </c>
      <c r="AD275" s="147">
        <v>2.4244000000000002E-2</v>
      </c>
      <c r="AE275" s="147">
        <v>2.4250250000000001E-2</v>
      </c>
      <c r="AF275" s="147">
        <v>2.4271000000000001E-2</v>
      </c>
      <c r="AG275" s="147">
        <v>2.4249E-2</v>
      </c>
      <c r="AH275" s="147">
        <v>2.4330999999999998E-2</v>
      </c>
      <c r="AI275" s="147">
        <v>2.4343500000000001E-2</v>
      </c>
      <c r="AJ275" s="147">
        <v>2.46935E-2</v>
      </c>
      <c r="AK275" s="147">
        <v>2.4454E-2</v>
      </c>
      <c r="AL275" s="147">
        <v>2.4406250000000001E-2</v>
      </c>
      <c r="AM275" s="147">
        <v>2.4523E-2</v>
      </c>
      <c r="AN275" s="147">
        <v>2.5041000000000001E-2</v>
      </c>
      <c r="AO275" s="147">
        <v>2.50785E-2</v>
      </c>
      <c r="AP275" s="147">
        <v>2.5349750000000001E-2</v>
      </c>
      <c r="AQ275" s="147">
        <v>2.5414750000000003E-2</v>
      </c>
      <c r="AR275" s="147">
        <v>2.5703750000000001E-2</v>
      </c>
      <c r="AS275" s="147">
        <v>2.5902249999999998E-2</v>
      </c>
      <c r="AT275" s="147">
        <v>2.59425E-2</v>
      </c>
      <c r="AU275" s="147">
        <v>2.5882750000000003E-2</v>
      </c>
      <c r="AV275" s="147">
        <v>2.4993749999999999E-2</v>
      </c>
      <c r="AW275" s="147">
        <v>2.5207443886768786E-2</v>
      </c>
      <c r="AX275" s="147">
        <v>2.5472199211788376E-2</v>
      </c>
      <c r="AY275" s="147">
        <v>2.5509623044812565E-2</v>
      </c>
      <c r="AZ275" s="147">
        <v>2.5353961830028551E-2</v>
      </c>
      <c r="BA275" s="147">
        <v>2.523198181351206E-2</v>
      </c>
    </row>
    <row r="276" spans="1:58" s="147" customFormat="1" outlineLevel="1" x14ac:dyDescent="0.2">
      <c r="A276" s="96"/>
      <c r="B276" s="96"/>
      <c r="C276" s="96"/>
      <c r="D276" s="137"/>
      <c r="E276" s="137"/>
      <c r="F276" s="143" t="s">
        <v>447</v>
      </c>
      <c r="G276" s="143" t="s">
        <v>584</v>
      </c>
      <c r="H276" s="147">
        <v>2.6919083333333302E-2</v>
      </c>
      <c r="I276" s="147">
        <v>2.7039583333333301E-2</v>
      </c>
      <c r="J276" s="147">
        <v>2.6825333333333302E-2</v>
      </c>
      <c r="K276" s="147">
        <v>2.6859083333333301E-2</v>
      </c>
      <c r="L276" s="147">
        <v>2.7525250000000001E-2</v>
      </c>
      <c r="M276" s="147">
        <v>2.774275E-2</v>
      </c>
      <c r="N276" s="147">
        <v>2.7908083333333299E-2</v>
      </c>
      <c r="O276" s="147">
        <v>2.8179666666666704E-2</v>
      </c>
      <c r="P276" s="147">
        <v>2.8517583333333301E-2</v>
      </c>
      <c r="Q276" s="147">
        <v>2.8828916666666701E-2</v>
      </c>
      <c r="R276" s="147">
        <v>2.8923916666666698E-2</v>
      </c>
      <c r="S276" s="147">
        <v>2.8694916666666702E-2</v>
      </c>
      <c r="T276" s="147">
        <v>2.8361500000000001E-2</v>
      </c>
      <c r="U276" s="147">
        <v>2.8232E-2</v>
      </c>
      <c r="V276" s="147">
        <v>2.818E-2</v>
      </c>
      <c r="W276" s="147">
        <v>2.8254000000000001E-2</v>
      </c>
      <c r="X276" s="147">
        <v>2.8355750000000002E-2</v>
      </c>
      <c r="Y276" s="147">
        <v>2.8513500000000001E-2</v>
      </c>
      <c r="Z276" s="147">
        <v>2.8583500000000001E-2</v>
      </c>
      <c r="AA276" s="147">
        <v>2.8895000000000001E-2</v>
      </c>
      <c r="AB276" s="147">
        <v>2.9070749999999999E-2</v>
      </c>
      <c r="AC276" s="147">
        <v>2.9201000000000001E-2</v>
      </c>
      <c r="AD276" s="147">
        <v>2.9472999999999999E-2</v>
      </c>
      <c r="AE276" s="147">
        <v>2.9710500000000001E-2</v>
      </c>
      <c r="AF276" s="147">
        <v>2.9953750000000001E-2</v>
      </c>
      <c r="AG276" s="147">
        <v>3.0314000000000001E-2</v>
      </c>
      <c r="AH276" s="147">
        <v>3.0808499999999999E-2</v>
      </c>
      <c r="AI276" s="147">
        <v>3.1033000000000002E-2</v>
      </c>
      <c r="AJ276" s="147">
        <v>3.1414750000000005E-2</v>
      </c>
      <c r="AK276" s="147">
        <v>3.1558750000000003E-2</v>
      </c>
      <c r="AL276" s="147">
        <v>3.1725249999999997E-2</v>
      </c>
      <c r="AM276" s="147">
        <v>3.197125E-2</v>
      </c>
      <c r="AN276" s="147">
        <v>3.2268500000000006E-2</v>
      </c>
      <c r="AO276" s="147">
        <v>3.2517000000000004E-2</v>
      </c>
      <c r="AP276" s="147">
        <v>3.2779499999999996E-2</v>
      </c>
      <c r="AQ276" s="147">
        <v>3.3065499999999998E-2</v>
      </c>
      <c r="AR276" s="147">
        <v>3.3376750000000004E-2</v>
      </c>
      <c r="AS276" s="147">
        <v>3.3533E-2</v>
      </c>
      <c r="AT276" s="147">
        <v>3.3819000000000002E-2</v>
      </c>
      <c r="AU276" s="147">
        <v>3.4104500000000003E-2</v>
      </c>
      <c r="AV276" s="147">
        <v>3.4078999999999998E-2</v>
      </c>
      <c r="AW276" s="147">
        <v>3.4210426466632603E-2</v>
      </c>
      <c r="AX276" s="147">
        <v>3.4360703086004293E-2</v>
      </c>
      <c r="AY276" s="147">
        <v>3.4539852841698353E-2</v>
      </c>
      <c r="AZ276" s="147">
        <v>3.4668854209673576E-2</v>
      </c>
      <c r="BA276" s="147">
        <v>3.479277712611771E-2</v>
      </c>
    </row>
    <row r="277" spans="1:58" s="51" customFormat="1" x14ac:dyDescent="0.2">
      <c r="A277" s="37" t="s">
        <v>442</v>
      </c>
      <c r="B277" s="37" t="s">
        <v>75</v>
      </c>
      <c r="C277" s="37"/>
      <c r="D277" s="38"/>
      <c r="E277" s="38" t="s">
        <v>1546</v>
      </c>
      <c r="F277" s="12" t="s">
        <v>76</v>
      </c>
      <c r="G277" s="12" t="s">
        <v>1205</v>
      </c>
      <c r="H277" s="27" t="str">
        <f>EIUSum(H273:H276,H$1011:H$1014)</f>
        <v>–</v>
      </c>
      <c r="I277" s="27" t="str">
        <f t="shared" ref="I277:AS277" si="188">EIUSum(I273:I276,I$1011:I$1014)</f>
        <v>–</v>
      </c>
      <c r="J277" s="27" t="str">
        <f t="shared" si="188"/>
        <v>–</v>
      </c>
      <c r="K277" s="27" t="str">
        <f t="shared" si="188"/>
        <v>–</v>
      </c>
      <c r="L277" s="27" t="str">
        <f t="shared" si="188"/>
        <v>–</v>
      </c>
      <c r="M277" s="27" t="str">
        <f t="shared" si="188"/>
        <v>–</v>
      </c>
      <c r="N277" s="27" t="str">
        <f t="shared" si="188"/>
        <v>–</v>
      </c>
      <c r="O277" s="27" t="str">
        <f t="shared" si="188"/>
        <v>–</v>
      </c>
      <c r="P277" s="27" t="str">
        <f t="shared" si="188"/>
        <v>–</v>
      </c>
      <c r="Q277" s="27" t="str">
        <f t="shared" si="188"/>
        <v>–</v>
      </c>
      <c r="R277" s="27" t="str">
        <f t="shared" si="188"/>
        <v>–</v>
      </c>
      <c r="S277" s="27">
        <f t="shared" si="188"/>
        <v>0.1171621166666667</v>
      </c>
      <c r="T277" s="27">
        <f t="shared" si="188"/>
        <v>0.11698453333333329</v>
      </c>
      <c r="U277" s="27">
        <f t="shared" si="188"/>
        <v>0.1169129833333333</v>
      </c>
      <c r="V277" s="27">
        <f t="shared" si="188"/>
        <v>0.1169402583333333</v>
      </c>
      <c r="W277" s="27">
        <f t="shared" si="188"/>
        <v>0.116820675</v>
      </c>
      <c r="X277" s="27">
        <f t="shared" si="188"/>
        <v>0.11731574166666671</v>
      </c>
      <c r="Y277" s="27">
        <f t="shared" si="188"/>
        <v>0.11781776666666671</v>
      </c>
      <c r="Z277" s="27">
        <f t="shared" si="188"/>
        <v>0.1185991333333333</v>
      </c>
      <c r="AA277" s="27">
        <f t="shared" si="188"/>
        <v>0.1196382916666667</v>
      </c>
      <c r="AB277" s="27">
        <f t="shared" si="188"/>
        <v>0.1201279333333333</v>
      </c>
      <c r="AC277" s="27">
        <f t="shared" si="188"/>
        <v>0.1206633916666667</v>
      </c>
      <c r="AD277" s="27">
        <f t="shared" si="188"/>
        <v>0.1212404166666667</v>
      </c>
      <c r="AE277" s="27">
        <f t="shared" si="188"/>
        <v>0.12174652500000001</v>
      </c>
      <c r="AF277" s="27">
        <f t="shared" si="188"/>
        <v>0.12236075</v>
      </c>
      <c r="AG277" s="27">
        <f t="shared" si="188"/>
        <v>0.12347961666666671</v>
      </c>
      <c r="AH277" s="27">
        <f t="shared" si="188"/>
        <v>0.1247006833333333</v>
      </c>
      <c r="AI277" s="27">
        <f t="shared" si="188"/>
        <v>0.1253242416666667</v>
      </c>
      <c r="AJ277" s="27">
        <f t="shared" si="188"/>
        <v>0.1260323333333333</v>
      </c>
      <c r="AK277" s="27">
        <f t="shared" si="188"/>
        <v>0.12607495833333329</v>
      </c>
      <c r="AL277" s="27">
        <f t="shared" si="188"/>
        <v>0.1262606916666667</v>
      </c>
      <c r="AM277" s="27">
        <f t="shared" si="188"/>
        <v>0.12728661666666671</v>
      </c>
      <c r="AN277" s="27">
        <f t="shared" si="188"/>
        <v>0.12858411666666672</v>
      </c>
      <c r="AO277" s="27">
        <f t="shared" si="188"/>
        <v>0.12941846666666673</v>
      </c>
      <c r="AP277" s="27">
        <f t="shared" si="188"/>
        <v>0.13036677499999999</v>
      </c>
      <c r="AQ277" s="27">
        <f t="shared" si="188"/>
        <v>0.13096534999999998</v>
      </c>
      <c r="AR277" s="27">
        <f t="shared" si="188"/>
        <v>0.13248564166666671</v>
      </c>
      <c r="AS277" s="27">
        <f t="shared" si="188"/>
        <v>0.133228925</v>
      </c>
      <c r="AT277" s="27">
        <f t="shared" ref="AT277:AY277" si="189">EIUSum(AT273:AT276,AT$1011:AT$1014)</f>
        <v>0.13385259166666669</v>
      </c>
      <c r="AU277" s="27">
        <f t="shared" si="189"/>
        <v>0.13456683333333333</v>
      </c>
      <c r="AV277" s="27">
        <f t="shared" si="189"/>
        <v>0.1330985833333333</v>
      </c>
      <c r="AW277" s="28">
        <f t="shared" si="189"/>
        <v>0.13363885045693191</v>
      </c>
      <c r="AX277" s="28">
        <f t="shared" si="189"/>
        <v>0.13439297531810773</v>
      </c>
      <c r="AY277" s="28">
        <f t="shared" si="189"/>
        <v>0.13464630341267156</v>
      </c>
      <c r="AZ277" s="28">
        <f t="shared" ref="AZ277:BA277" si="190">EIUSum(AZ273:AZ276,AZ$1011:AZ$1014)</f>
        <v>0.13450596953873564</v>
      </c>
      <c r="BA277" s="28">
        <f t="shared" si="190"/>
        <v>0.13445877386948338</v>
      </c>
    </row>
    <row r="278" spans="1:58" s="43" customFormat="1" x14ac:dyDescent="0.2">
      <c r="A278" s="37" t="s">
        <v>442</v>
      </c>
      <c r="B278" s="37" t="s">
        <v>77</v>
      </c>
      <c r="C278" s="37"/>
      <c r="D278" s="38" t="s">
        <v>374</v>
      </c>
      <c r="E278" s="38"/>
      <c r="F278" s="39" t="s">
        <v>78</v>
      </c>
      <c r="G278" s="12" t="s">
        <v>1206</v>
      </c>
      <c r="H278" s="45">
        <f t="shared" ref="H278:Q278" si="191">IF(AND(ISNUMBER(H77),ISNUMBER(H$271)),H77/H$271,"–")</f>
        <v>11748.387542145927</v>
      </c>
      <c r="I278" s="45">
        <f t="shared" si="191"/>
        <v>10556.707085755397</v>
      </c>
      <c r="J278" s="45">
        <f t="shared" si="191"/>
        <v>10118.358650999899</v>
      </c>
      <c r="K278" s="45">
        <f t="shared" si="191"/>
        <v>9893.0039506952508</v>
      </c>
      <c r="L278" s="45">
        <f t="shared" si="191"/>
        <v>9440.0816087998428</v>
      </c>
      <c r="M278" s="45">
        <f t="shared" si="191"/>
        <v>9803.7080900939509</v>
      </c>
      <c r="N278" s="45">
        <f t="shared" si="191"/>
        <v>13126.248003830313</v>
      </c>
      <c r="O278" s="45">
        <f t="shared" si="191"/>
        <v>16149.398688358564</v>
      </c>
      <c r="P278" s="45">
        <f t="shared" si="191"/>
        <v>18146.507439618457</v>
      </c>
      <c r="Q278" s="45">
        <f t="shared" si="191"/>
        <v>18205.170845269502</v>
      </c>
      <c r="R278" s="45">
        <f t="shared" ref="R278:AE278" si="192">IF(AND(ISNUMBER(R77),ISNUMBER(R$271)),R77/R$271,"–")</f>
        <v>20678.885552264248</v>
      </c>
      <c r="S278" s="45">
        <f t="shared" si="192"/>
        <v>22137.075196251386</v>
      </c>
      <c r="T278" s="45">
        <f t="shared" si="192"/>
        <v>23944.633374650562</v>
      </c>
      <c r="U278" s="45">
        <f t="shared" si="192"/>
        <v>21929.325117152068</v>
      </c>
      <c r="V278" s="45">
        <f t="shared" si="192"/>
        <v>23241.335044388619</v>
      </c>
      <c r="W278" s="45">
        <f t="shared" si="192"/>
        <v>26334.496340600981</v>
      </c>
      <c r="X278" s="45">
        <f t="shared" si="192"/>
        <v>26537.10444680959</v>
      </c>
      <c r="Y278" s="45">
        <f t="shared" si="192"/>
        <v>25405.637655171991</v>
      </c>
      <c r="Z278" s="45">
        <f t="shared" si="192"/>
        <v>26181.837667911346</v>
      </c>
      <c r="AA278" s="45">
        <f>IF(AND(ISNUMBER(AA77),ISNUMBER(AA$271)),AA77/AA$271,"–")</f>
        <v>25826.119791411635</v>
      </c>
      <c r="AB278" s="45">
        <f>IF(AND(ISNUMBER(AB77),ISNUMBER(AB$271)),AB77/AB$271,"–")</f>
        <v>23839.190746691544</v>
      </c>
      <c r="AC278" s="45">
        <f>IF(AND(ISNUMBER(AC77),ISNUMBER(AC$271)),AC77/AC$271,"–")</f>
        <v>23784.309135917389</v>
      </c>
      <c r="AD278" s="45">
        <f>IF(AND(ISNUMBER(AD77),ISNUMBER(AD$271)),AD77/AD$271,"–")</f>
        <v>25650.001536670246</v>
      </c>
      <c r="AE278" s="45">
        <f t="shared" si="192"/>
        <v>30703.345696238954</v>
      </c>
      <c r="AF278" s="45">
        <f t="shared" ref="AF278:AK278" si="193">IF(AND(ISNUMBER(AF77),ISNUMBER(AF$271)),AF77/AF$271,"–")</f>
        <v>34996.416291107082</v>
      </c>
      <c r="AG278" s="45">
        <f t="shared" si="193"/>
        <v>35987.025610804871</v>
      </c>
      <c r="AH278" s="45">
        <f t="shared" si="193"/>
        <v>37917.378958460395</v>
      </c>
      <c r="AI278" s="45">
        <f t="shared" si="193"/>
        <v>43136.837788667493</v>
      </c>
      <c r="AJ278" s="45">
        <f t="shared" si="193"/>
        <v>45311.687481059053</v>
      </c>
      <c r="AK278" s="45">
        <f t="shared" si="193"/>
        <v>40281.205770069406</v>
      </c>
      <c r="AL278" s="45">
        <f t="shared" ref="AL278:AQ278" si="194">IF(AND(ISNUMBER(AL77),ISNUMBER(AL$271)),AL77/AL$271,"–")</f>
        <v>39878.494297193341</v>
      </c>
      <c r="AM278" s="45">
        <f t="shared" si="194"/>
        <v>43313.454830214432</v>
      </c>
      <c r="AN278" s="45">
        <f t="shared" si="194"/>
        <v>41077.172028246459</v>
      </c>
      <c r="AO278" s="45">
        <f t="shared" si="194"/>
        <v>42598.955626603383</v>
      </c>
      <c r="AP278" s="45">
        <f t="shared" si="194"/>
        <v>44257.820918318357</v>
      </c>
      <c r="AQ278" s="45">
        <f t="shared" si="194"/>
        <v>38747.488230695613</v>
      </c>
      <c r="AR278" s="45">
        <f t="shared" ref="AR278:AW278" si="195">IF(AND(ISNUMBER(AR77),ISNUMBER(AR$271)),AR77/AR$271,"–")</f>
        <v>38406.228745682834</v>
      </c>
      <c r="AS278" s="45">
        <f t="shared" si="195"/>
        <v>39676.515446090911</v>
      </c>
      <c r="AT278" s="45">
        <f t="shared" si="195"/>
        <v>42516.42022574701</v>
      </c>
      <c r="AU278" s="45">
        <f t="shared" si="195"/>
        <v>41446.163108586232</v>
      </c>
      <c r="AV278" s="45">
        <f t="shared" si="195"/>
        <v>39859.715456627979</v>
      </c>
      <c r="AW278" s="48">
        <f t="shared" si="195"/>
        <v>44833.190164058105</v>
      </c>
      <c r="AX278" s="48">
        <f t="shared" ref="AX278:AY278" si="196">IF(AND(ISNUMBER(AX77),ISNUMBER(AX$271)),AX77/AX$271,"–")</f>
        <v>47168.532029795337</v>
      </c>
      <c r="AY278" s="48">
        <f t="shared" si="196"/>
        <v>48303.596280922269</v>
      </c>
      <c r="AZ278" s="48">
        <f t="shared" ref="AZ278:BA278" si="197">IF(AND(ISNUMBER(AZ77),ISNUMBER(AZ$271)),AZ77/AZ$271,"–")</f>
        <v>50897.018606551806</v>
      </c>
      <c r="BA278" s="48">
        <f t="shared" si="197"/>
        <v>53994.949550459758</v>
      </c>
    </row>
    <row r="279" spans="1:58" s="52" customFormat="1" x14ac:dyDescent="0.2">
      <c r="A279" s="37" t="s">
        <v>442</v>
      </c>
      <c r="B279" s="37" t="s">
        <v>80</v>
      </c>
      <c r="C279" s="37"/>
      <c r="D279" s="38" t="s">
        <v>374</v>
      </c>
      <c r="E279" s="38"/>
      <c r="F279" s="39" t="s">
        <v>81</v>
      </c>
      <c r="G279" s="12" t="s">
        <v>1207</v>
      </c>
      <c r="H279" s="45">
        <f t="shared" ref="H279:Q279" si="198">IF(AND(ISNUMBER(H82),ISNUMBER(H$271)),H82/H$271,"–")</f>
        <v>6700.8764410636077</v>
      </c>
      <c r="I279" s="45">
        <f t="shared" si="198"/>
        <v>6110.9504088891572</v>
      </c>
      <c r="J279" s="45">
        <f t="shared" si="198"/>
        <v>5867.8082750291751</v>
      </c>
      <c r="K279" s="45">
        <f t="shared" si="198"/>
        <v>5729.6294419263259</v>
      </c>
      <c r="L279" s="45">
        <f t="shared" si="198"/>
        <v>5473.7537508494906</v>
      </c>
      <c r="M279" s="45">
        <f t="shared" si="198"/>
        <v>5664.3337657428665</v>
      </c>
      <c r="N279" s="45">
        <f t="shared" si="198"/>
        <v>7540.6920461612062</v>
      </c>
      <c r="O279" s="45">
        <f t="shared" si="198"/>
        <v>9305.2926798415174</v>
      </c>
      <c r="P279" s="45">
        <f t="shared" si="198"/>
        <v>10399.714590650312</v>
      </c>
      <c r="Q279" s="45">
        <f t="shared" si="198"/>
        <v>10426.050401109656</v>
      </c>
      <c r="R279" s="45">
        <f t="shared" ref="R279:AE279" si="199">IF(AND(ISNUMBER(R82),ISNUMBER(R$271)),R82/R$271,"–")</f>
        <v>11711.089891346379</v>
      </c>
      <c r="S279" s="45">
        <f t="shared" si="199"/>
        <v>12744.467688405888</v>
      </c>
      <c r="T279" s="45">
        <f t="shared" si="199"/>
        <v>13863.578534974462</v>
      </c>
      <c r="U279" s="45">
        <f t="shared" si="199"/>
        <v>12778.888870308776</v>
      </c>
      <c r="V279" s="45">
        <f t="shared" si="199"/>
        <v>13487.239514696357</v>
      </c>
      <c r="W279" s="45">
        <f t="shared" si="199"/>
        <v>15219.184686780523</v>
      </c>
      <c r="X279" s="45">
        <f t="shared" si="199"/>
        <v>15427.779178776638</v>
      </c>
      <c r="Y279" s="45">
        <f t="shared" si="199"/>
        <v>14876.297509230879</v>
      </c>
      <c r="Z279" s="45">
        <f t="shared" si="199"/>
        <v>15365.32209733677</v>
      </c>
      <c r="AA279" s="45">
        <f>IF(AND(ISNUMBER(AA82),ISNUMBER(AA$271)),AA82/AA$271,"–")</f>
        <v>15271.639771818893</v>
      </c>
      <c r="AB279" s="45">
        <f>IF(AND(ISNUMBER(AB82),ISNUMBER(AB$271)),AB82/AB$271,"–")</f>
        <v>14139.352236790855</v>
      </c>
      <c r="AC279" s="45">
        <f>IF(AND(ISNUMBER(AC82),ISNUMBER(AC$271)),AC82/AC$271,"–")</f>
        <v>14080.564093336097</v>
      </c>
      <c r="AD279" s="45">
        <f>IF(AND(ISNUMBER(AD82),ISNUMBER(AD$271)),AD82/AD$271,"–")</f>
        <v>15078.627904737516</v>
      </c>
      <c r="AE279" s="45">
        <f t="shared" si="199"/>
        <v>18064.760270444309</v>
      </c>
      <c r="AF279" s="45">
        <f t="shared" ref="AF279:AK279" si="200">IF(AND(ISNUMBER(AF82),ISNUMBER(AF$271)),AF82/AF$271,"–")</f>
        <v>20558.198682096925</v>
      </c>
      <c r="AG279" s="45">
        <f t="shared" si="200"/>
        <v>21183.949029767798</v>
      </c>
      <c r="AH279" s="45">
        <f t="shared" si="200"/>
        <v>22134.538898489627</v>
      </c>
      <c r="AI279" s="45">
        <f t="shared" si="200"/>
        <v>24891.021033334775</v>
      </c>
      <c r="AJ279" s="45">
        <f t="shared" si="200"/>
        <v>26190.602050426009</v>
      </c>
      <c r="AK279" s="45">
        <f t="shared" si="200"/>
        <v>23697.233663391569</v>
      </c>
      <c r="AL279" s="45">
        <f t="shared" ref="AL279:AQ279" si="201">IF(AND(ISNUMBER(AL82),ISNUMBER(AL$271)),AL82/AL$271,"–")</f>
        <v>23298.763350123882</v>
      </c>
      <c r="AM279" s="45">
        <f t="shared" si="201"/>
        <v>25179.650598189437</v>
      </c>
      <c r="AN279" s="45">
        <f t="shared" si="201"/>
        <v>23989.705132208339</v>
      </c>
      <c r="AO279" s="45">
        <f t="shared" si="201"/>
        <v>24811.371179745402</v>
      </c>
      <c r="AP279" s="45">
        <f t="shared" si="201"/>
        <v>25542.136474843857</v>
      </c>
      <c r="AQ279" s="45">
        <f t="shared" si="201"/>
        <v>22374.463528384102</v>
      </c>
      <c r="AR279" s="45">
        <f t="shared" ref="AR279:AW279" si="202">IF(AND(ISNUMBER(AR82),ISNUMBER(AR$271)),AR82/AR$271,"–")</f>
        <v>22090.538462697834</v>
      </c>
      <c r="AS279" s="45">
        <f t="shared" si="202"/>
        <v>22652.07896818599</v>
      </c>
      <c r="AT279" s="45">
        <f t="shared" si="202"/>
        <v>24273.327983036328</v>
      </c>
      <c r="AU279" s="45">
        <f t="shared" si="202"/>
        <v>23569.516332358726</v>
      </c>
      <c r="AV279" s="45">
        <f t="shared" si="202"/>
        <v>22021.955728489</v>
      </c>
      <c r="AW279" s="48">
        <f t="shared" si="202"/>
        <v>24457.035150360796</v>
      </c>
      <c r="AX279" s="48">
        <f t="shared" ref="AX279:AY279" si="203">IF(AND(ISNUMBER(AX82),ISNUMBER(AX$271)),AX82/AX$271,"–")</f>
        <v>25536.214876718521</v>
      </c>
      <c r="AY279" s="48">
        <f t="shared" si="203"/>
        <v>26000.922390295033</v>
      </c>
      <c r="AZ279" s="48">
        <f t="shared" ref="AZ279:BA279" si="204">IF(AND(ISNUMBER(AZ82),ISNUMBER(AZ$271)),AZ82/AZ$271,"–")</f>
        <v>27280.360713553597</v>
      </c>
      <c r="BA279" s="48">
        <f t="shared" si="204"/>
        <v>28845.203788634473</v>
      </c>
    </row>
    <row r="280" spans="1:58" s="52" customFormat="1" x14ac:dyDescent="0.2">
      <c r="A280" s="37" t="s">
        <v>442</v>
      </c>
      <c r="B280" s="37" t="s">
        <v>82</v>
      </c>
      <c r="C280" s="37"/>
      <c r="D280" s="38" t="s">
        <v>1648</v>
      </c>
      <c r="E280" s="38"/>
      <c r="F280" s="39" t="s">
        <v>83</v>
      </c>
      <c r="G280" s="12" t="s">
        <v>1208</v>
      </c>
      <c r="H280" s="45">
        <f t="shared" ref="H280:AJ280" si="205">IF(AND(ISNUMBER(H9),ISNUMBER(H$271)),H9/H$271,"–")</f>
        <v>10397.83138296196</v>
      </c>
      <c r="I280" s="45">
        <f t="shared" si="205"/>
        <v>11427.62173936159</v>
      </c>
      <c r="J280" s="45">
        <f t="shared" si="205"/>
        <v>12245.720132286537</v>
      </c>
      <c r="K280" s="45">
        <f t="shared" si="205"/>
        <v>12980.668389745457</v>
      </c>
      <c r="L280" s="45">
        <f t="shared" si="205"/>
        <v>13789.538201409112</v>
      </c>
      <c r="M280" s="45">
        <f t="shared" si="205"/>
        <v>14597.174572070737</v>
      </c>
      <c r="N280" s="45">
        <f t="shared" si="205"/>
        <v>15258.030529262289</v>
      </c>
      <c r="O280" s="45">
        <f t="shared" si="205"/>
        <v>16053.1253261204</v>
      </c>
      <c r="P280" s="45">
        <f t="shared" si="205"/>
        <v>17285.381685296179</v>
      </c>
      <c r="Q280" s="45">
        <f t="shared" si="205"/>
        <v>18505.538264713854</v>
      </c>
      <c r="R280" s="45">
        <f t="shared" si="205"/>
        <v>18155.9375622509</v>
      </c>
      <c r="S280" s="45">
        <f t="shared" si="205"/>
        <v>19589.244979800282</v>
      </c>
      <c r="T280" s="45">
        <f t="shared" si="205"/>
        <v>20152.357510209367</v>
      </c>
      <c r="U280" s="45">
        <f t="shared" si="205"/>
        <v>20541.778681186308</v>
      </c>
      <c r="V280" s="45">
        <f t="shared" si="205"/>
        <v>21495.62902316422</v>
      </c>
      <c r="W280" s="45">
        <f t="shared" si="205"/>
        <v>22049.611632157037</v>
      </c>
      <c r="X280" s="45">
        <f t="shared" si="205"/>
        <v>22801.93202679099</v>
      </c>
      <c r="Y280" s="45">
        <f t="shared" si="205"/>
        <v>23686.526416716231</v>
      </c>
      <c r="Z280" s="45">
        <f t="shared" si="205"/>
        <v>24593.058713437687</v>
      </c>
      <c r="AA280" s="45">
        <f t="shared" si="205"/>
        <v>25406.402001088143</v>
      </c>
      <c r="AB280" s="45">
        <f t="shared" si="205"/>
        <v>26966.372026770241</v>
      </c>
      <c r="AC280" s="45">
        <f t="shared" si="205"/>
        <v>28175.951259746522</v>
      </c>
      <c r="AD280" s="45">
        <f t="shared" si="205"/>
        <v>29106.764216725398</v>
      </c>
      <c r="AE280" s="45">
        <f t="shared" si="205"/>
        <v>29616.776175086645</v>
      </c>
      <c r="AF280" s="45">
        <f t="shared" si="205"/>
        <v>30674.679877796712</v>
      </c>
      <c r="AG280" s="45">
        <f t="shared" si="205"/>
        <v>31506.080518829018</v>
      </c>
      <c r="AH280" s="45">
        <f t="shared" si="205"/>
        <v>33708.791245339904</v>
      </c>
      <c r="AI280" s="45">
        <f t="shared" si="205"/>
        <v>35338.515891969306</v>
      </c>
      <c r="AJ280" s="45">
        <f t="shared" si="205"/>
        <v>36616.483109061679</v>
      </c>
      <c r="AK280" s="45">
        <f t="shared" ref="AK280:AP280" si="206">IF(AND(ISNUMBER(AK9),ISNUMBER(AK$271)),AK9/AK$271,"–")</f>
        <v>35648.202825569024</v>
      </c>
      <c r="AL280" s="45">
        <f t="shared" si="206"/>
        <v>36994.159691183493</v>
      </c>
      <c r="AM280" s="45">
        <f t="shared" si="206"/>
        <v>38883.842735713661</v>
      </c>
      <c r="AN280" s="45">
        <f t="shared" si="206"/>
        <v>39428.002514765292</v>
      </c>
      <c r="AO280" s="45">
        <f t="shared" si="206"/>
        <v>40790.926393658803</v>
      </c>
      <c r="AP280" s="45">
        <f t="shared" si="206"/>
        <v>41893.566569554445</v>
      </c>
      <c r="AQ280" s="45">
        <f t="shared" ref="AQ280:AV280" si="207">IF(AND(ISNUMBER(AQ9),ISNUMBER(AQ$271)),AQ9/AQ$271,"–")</f>
        <v>42609.240907189756</v>
      </c>
      <c r="AR280" s="45">
        <f t="shared" si="207"/>
        <v>45077.115687494072</v>
      </c>
      <c r="AS280" s="45">
        <f t="shared" si="207"/>
        <v>47018.787682723545</v>
      </c>
      <c r="AT280" s="45">
        <f t="shared" si="207"/>
        <v>48730.719851841961</v>
      </c>
      <c r="AU280" s="45">
        <f t="shared" si="207"/>
        <v>50579.424816128361</v>
      </c>
      <c r="AV280" s="45">
        <f t="shared" si="207"/>
        <v>47448.144431184344</v>
      </c>
      <c r="AW280" s="48">
        <f t="shared" ref="AW280:AX280" si="208">IF(AND(ISNUMBER(AW9),ISNUMBER(AW$271)),AW9/AW$271,"–")</f>
        <v>50414.179378145236</v>
      </c>
      <c r="AX280" s="48">
        <f t="shared" si="208"/>
        <v>53766.131289207326</v>
      </c>
      <c r="AY280" s="48">
        <f t="shared" ref="AY280:AZ280" si="209">IF(AND(ISNUMBER(AY9),ISNUMBER(AY$271)),AY9/AY$271,"–")</f>
        <v>56088.797561230735</v>
      </c>
      <c r="AZ280" s="48">
        <f t="shared" si="209"/>
        <v>58183.388230233861</v>
      </c>
      <c r="BA280" s="48">
        <f t="shared" ref="BA280" si="210">IF(AND(ISNUMBER(BA9),ISNUMBER(BA$271)),BA9/BA$271,"–")</f>
        <v>60165.990019685989</v>
      </c>
    </row>
    <row r="281" spans="1:58" s="43" customFormat="1" x14ac:dyDescent="0.2">
      <c r="A281" s="37" t="s">
        <v>442</v>
      </c>
      <c r="B281" s="37" t="s">
        <v>84</v>
      </c>
      <c r="C281" s="37"/>
      <c r="D281" s="38"/>
      <c r="E281" s="38"/>
      <c r="F281" s="44" t="s">
        <v>85</v>
      </c>
      <c r="G281" s="12" t="s">
        <v>1209</v>
      </c>
      <c r="H281" s="45" t="str">
        <f t="shared" ref="H281:AJ281" si="211">IF(AND(ISNUMBER(H26),ISNUMBER(H272)),(((1+H26/100)/(1+H272/100))-1)*100,"–")</f>
        <v>–</v>
      </c>
      <c r="I281" s="45" t="str">
        <f t="shared" si="211"/>
        <v>–</v>
      </c>
      <c r="J281" s="45">
        <f t="shared" si="211"/>
        <v>0.79802231330718953</v>
      </c>
      <c r="K281" s="45">
        <f t="shared" si="211"/>
        <v>2.0044424718582254</v>
      </c>
      <c r="L281" s="45">
        <f t="shared" si="211"/>
        <v>2.4307439111995288</v>
      </c>
      <c r="M281" s="45">
        <f t="shared" si="211"/>
        <v>2.599147854824202</v>
      </c>
      <c r="N281" s="45">
        <f t="shared" si="211"/>
        <v>2.3765331803545564</v>
      </c>
      <c r="O281" s="45">
        <f t="shared" si="211"/>
        <v>2.6015428661033013</v>
      </c>
      <c r="P281" s="45">
        <f t="shared" si="211"/>
        <v>3.9980938455418613</v>
      </c>
      <c r="Q281" s="45">
        <f t="shared" si="211"/>
        <v>3.1269981342996189</v>
      </c>
      <c r="R281" s="45">
        <f t="shared" si="211"/>
        <v>-4.7745918696364793</v>
      </c>
      <c r="S281" s="45">
        <f t="shared" si="211"/>
        <v>1.6905046079479735</v>
      </c>
      <c r="T281" s="45">
        <f t="shared" si="211"/>
        <v>0.65680154732121743</v>
      </c>
      <c r="U281" s="45">
        <f t="shared" si="211"/>
        <v>-0.43325066637203147</v>
      </c>
      <c r="V281" s="45">
        <f t="shared" si="211"/>
        <v>2.4625839089324586</v>
      </c>
      <c r="W281" s="45">
        <f t="shared" si="211"/>
        <v>1.9560529531438275</v>
      </c>
      <c r="X281" s="45">
        <f t="shared" si="211"/>
        <v>1.2399435384163215</v>
      </c>
      <c r="Y281" s="45">
        <f t="shared" si="211"/>
        <v>2.5172362448047103</v>
      </c>
      <c r="Z281" s="45">
        <f t="shared" si="211"/>
        <v>2.5062377421781967</v>
      </c>
      <c r="AA281" s="45">
        <f t="shared" si="211"/>
        <v>2.2107714374583143</v>
      </c>
      <c r="AB281" s="45">
        <f t="shared" si="211"/>
        <v>3.3595087184799644</v>
      </c>
      <c r="AC281" s="45">
        <f t="shared" si="211"/>
        <v>1.7302281259524932</v>
      </c>
      <c r="AD281" s="45">
        <f t="shared" si="211"/>
        <v>0.44008502221937196</v>
      </c>
      <c r="AE281" s="45">
        <f t="shared" si="211"/>
        <v>0.51487306750077622</v>
      </c>
      <c r="AF281" s="45">
        <f t="shared" si="211"/>
        <v>1.2276896098576406</v>
      </c>
      <c r="AG281" s="45">
        <f t="shared" si="211"/>
        <v>1.2307733543254651</v>
      </c>
      <c r="AH281" s="45">
        <f t="shared" si="211"/>
        <v>2.5035483338668341</v>
      </c>
      <c r="AI281" s="45">
        <f t="shared" si="211"/>
        <v>1.9814503998857758</v>
      </c>
      <c r="AJ281" s="45">
        <f t="shared" si="211"/>
        <v>-0.38179477902777759</v>
      </c>
      <c r="AK281" s="45">
        <f t="shared" ref="AK281:AP281" si="212">IF(AND(ISNUMBER(AK26),ISNUMBER(AK272)),(((1+AK26/100)/(1+AK272/100))-1)*100,"–")</f>
        <v>-4.8644678006021902</v>
      </c>
      <c r="AL281" s="45">
        <f t="shared" si="212"/>
        <v>2.1338837609114147</v>
      </c>
      <c r="AM281" s="45">
        <f t="shared" si="212"/>
        <v>2.4111760977834962</v>
      </c>
      <c r="AN281" s="45">
        <f t="shared" si="212"/>
        <v>-0.444554769038219</v>
      </c>
      <c r="AO281" s="45">
        <f t="shared" si="212"/>
        <v>2.1668700466781488E-2</v>
      </c>
      <c r="AP281" s="45">
        <f t="shared" si="212"/>
        <v>1.1492249006127775</v>
      </c>
      <c r="AQ281" s="45">
        <f t="shared" ref="AQ281:AV281" si="213">IF(AND(ISNUMBER(AQ26),ISNUMBER(AQ272)),(((1+AQ26/100)/(1+AQ272/100))-1)*100,"–")</f>
        <v>0.68937166800207006</v>
      </c>
      <c r="AR281" s="45">
        <f t="shared" si="213"/>
        <v>1.2208507090228249</v>
      </c>
      <c r="AS281" s="45">
        <f t="shared" si="213"/>
        <v>1.8435464669687152</v>
      </c>
      <c r="AT281" s="45">
        <f t="shared" si="213"/>
        <v>1.0487837940572398</v>
      </c>
      <c r="AU281" s="45">
        <f t="shared" si="213"/>
        <v>1.0462652769703595</v>
      </c>
      <c r="AV281" s="45">
        <f t="shared" si="213"/>
        <v>-7.7344153018239936</v>
      </c>
      <c r="AW281" s="48">
        <f t="shared" ref="AW281:AX281" si="214">IF(AND(ISNUMBER(AW26),ISNUMBER(AW272)),(((1+AW26/100)/(1+AW272/100))-1)*100,"–")</f>
        <v>4.6323519852020656</v>
      </c>
      <c r="AX281" s="48">
        <f t="shared" si="214"/>
        <v>4.3628711846279034</v>
      </c>
      <c r="AY281" s="48">
        <f t="shared" ref="AY281:AZ281" si="215">IF(AND(ISNUMBER(AY26),ISNUMBER(AY272)),(((1+AY26/100)/(1+AY272/100))-1)*100,"–")</f>
        <v>1.8518670684072092</v>
      </c>
      <c r="AZ281" s="48">
        <f t="shared" si="215"/>
        <v>1.679271391934245</v>
      </c>
      <c r="BA281" s="48">
        <f t="shared" ref="BA281" si="216">IF(AND(ISNUMBER(BA26),ISNUMBER(BA272)),(((1+BA26/100)/(1+BA272/100))-1)*100,"–")</f>
        <v>1.5674509703524464</v>
      </c>
    </row>
    <row r="282" spans="1:58" s="43" customFormat="1" x14ac:dyDescent="0.2">
      <c r="A282" s="37" t="s">
        <v>442</v>
      </c>
      <c r="B282" s="37" t="s">
        <v>313</v>
      </c>
      <c r="C282" s="37"/>
      <c r="D282" s="38" t="s">
        <v>1651</v>
      </c>
      <c r="E282" s="38" t="s">
        <v>1546</v>
      </c>
      <c r="F282" s="44" t="s">
        <v>314</v>
      </c>
      <c r="G282" s="12" t="s">
        <v>1210</v>
      </c>
      <c r="H282" s="45" t="s">
        <v>1536</v>
      </c>
      <c r="I282" s="45" t="s">
        <v>1536</v>
      </c>
      <c r="J282" s="45" t="s">
        <v>1536</v>
      </c>
      <c r="K282" s="45" t="s">
        <v>1536</v>
      </c>
      <c r="L282" s="45" t="s">
        <v>1536</v>
      </c>
      <c r="M282" s="45" t="s">
        <v>1536</v>
      </c>
      <c r="N282" s="45" t="s">
        <v>1536</v>
      </c>
      <c r="O282" s="45" t="s">
        <v>1536</v>
      </c>
      <c r="P282" s="45" t="s">
        <v>1536</v>
      </c>
      <c r="Q282" s="45" t="s">
        <v>1536</v>
      </c>
      <c r="R282" s="45" t="s">
        <v>1536</v>
      </c>
      <c r="S282" s="45" t="s">
        <v>1536</v>
      </c>
      <c r="T282" s="45" t="s">
        <v>1536</v>
      </c>
      <c r="U282" s="45" t="s">
        <v>1536</v>
      </c>
      <c r="V282" s="45" t="s">
        <v>1536</v>
      </c>
      <c r="W282" s="45" t="s">
        <v>1536</v>
      </c>
      <c r="X282" s="45" t="s">
        <v>1536</v>
      </c>
      <c r="Y282" s="45" t="s">
        <v>1536</v>
      </c>
      <c r="Z282" s="45" t="s">
        <v>1536</v>
      </c>
      <c r="AA282" s="45" t="s">
        <v>1536</v>
      </c>
      <c r="AB282" s="45" t="s">
        <v>1536</v>
      </c>
      <c r="AC282" s="45" t="s">
        <v>1536</v>
      </c>
      <c r="AD282" s="45" t="s">
        <v>1536</v>
      </c>
      <c r="AE282" s="45" t="s">
        <v>1536</v>
      </c>
      <c r="AF282" s="45" t="s">
        <v>1536</v>
      </c>
      <c r="AG282" s="45" t="s">
        <v>1536</v>
      </c>
      <c r="AH282" s="45" t="s">
        <v>1536</v>
      </c>
      <c r="AI282" s="45" t="s">
        <v>1536</v>
      </c>
      <c r="AJ282" s="45" t="s">
        <v>1536</v>
      </c>
      <c r="AK282" s="45" t="s">
        <v>1536</v>
      </c>
      <c r="AL282" s="45" t="s">
        <v>1536</v>
      </c>
      <c r="AM282" s="45" t="s">
        <v>1536</v>
      </c>
      <c r="AN282" s="45" t="s">
        <v>1536</v>
      </c>
      <c r="AO282" s="45" t="s">
        <v>1536</v>
      </c>
      <c r="AP282" s="45" t="s">
        <v>1536</v>
      </c>
      <c r="AQ282" s="45" t="s">
        <v>1536</v>
      </c>
      <c r="AR282" s="45" t="s">
        <v>1536</v>
      </c>
      <c r="AS282" s="45" t="s">
        <v>1536</v>
      </c>
      <c r="AT282" s="45" t="s">
        <v>1536</v>
      </c>
      <c r="AU282" s="45" t="s">
        <v>1536</v>
      </c>
      <c r="AV282" s="45" t="s">
        <v>1536</v>
      </c>
      <c r="AW282" s="48" t="s">
        <v>1536</v>
      </c>
      <c r="AX282" s="48" t="s">
        <v>1536</v>
      </c>
      <c r="AY282" s="48" t="s">
        <v>1536</v>
      </c>
      <c r="AZ282" s="48" t="s">
        <v>1536</v>
      </c>
      <c r="BA282" s="48" t="s">
        <v>1536</v>
      </c>
    </row>
    <row r="283" spans="1:58" s="145" customFormat="1" outlineLevel="1" x14ac:dyDescent="0.2">
      <c r="A283" s="96"/>
      <c r="B283" s="96"/>
      <c r="C283" s="96"/>
      <c r="D283" s="137"/>
      <c r="E283" s="137"/>
      <c r="F283" s="146" t="s">
        <v>444</v>
      </c>
      <c r="G283" s="143" t="s">
        <v>585</v>
      </c>
      <c r="H283" s="165">
        <v>803.54443924573627</v>
      </c>
      <c r="I283" s="165">
        <v>836.27449731357103</v>
      </c>
      <c r="J283" s="165">
        <v>870.337719608302</v>
      </c>
      <c r="K283" s="165">
        <v>905.78840871784996</v>
      </c>
      <c r="L283" s="165">
        <v>942.68307908895622</v>
      </c>
      <c r="M283" s="165">
        <v>981.08054712085323</v>
      </c>
      <c r="N283" s="165">
        <v>1021.0420249286395</v>
      </c>
      <c r="O283" s="165">
        <v>1062.6312179258348</v>
      </c>
      <c r="P283" s="165">
        <v>1105.9144263816777</v>
      </c>
      <c r="Q283" s="165">
        <v>1150.9606511150666</v>
      </c>
      <c r="R283" s="165">
        <v>1197.8417034936379</v>
      </c>
      <c r="S283" s="145">
        <v>1246.6323199133369</v>
      </c>
      <c r="T283" s="145">
        <v>1396.1901829124999</v>
      </c>
      <c r="U283" s="145">
        <v>1309.6753500199961</v>
      </c>
      <c r="V283" s="145">
        <v>1364.7907146825</v>
      </c>
      <c r="W283" s="145">
        <v>1537.2636653750039</v>
      </c>
      <c r="X283" s="145">
        <v>1522.0648152666624</v>
      </c>
      <c r="Y283" s="145">
        <v>1378.1604849349999</v>
      </c>
      <c r="Z283" s="145">
        <v>1379.79494884</v>
      </c>
      <c r="AA283" s="145">
        <v>1347.9425061207501</v>
      </c>
      <c r="AB283" s="145">
        <v>1181.6161629285</v>
      </c>
      <c r="AC283" s="145">
        <v>1198.6015595167498</v>
      </c>
      <c r="AD283" s="145">
        <v>1264.0644524046663</v>
      </c>
      <c r="AE283" s="145">
        <v>1548.5632555435043</v>
      </c>
      <c r="AF283" s="145">
        <v>1734.5617287016714</v>
      </c>
      <c r="AG283" s="145">
        <v>1763.4706506520879</v>
      </c>
      <c r="AH283" s="145">
        <v>1819.6663735437551</v>
      </c>
      <c r="AI283" s="145">
        <v>2016.8990107793384</v>
      </c>
      <c r="AJ283" s="145">
        <v>2212.6372415892552</v>
      </c>
      <c r="AK283" s="145">
        <v>2077.259486168</v>
      </c>
      <c r="AL283" s="145">
        <v>2024.1199517559951</v>
      </c>
      <c r="AM283" s="145">
        <v>2195.604104645839</v>
      </c>
      <c r="AN283" s="145">
        <v>2074.8978858833279</v>
      </c>
      <c r="AO283" s="145">
        <v>2174.1118099989221</v>
      </c>
      <c r="AP283" s="145">
        <v>2229.847861027411</v>
      </c>
      <c r="AQ283" s="145">
        <v>1913.5852175471725</v>
      </c>
      <c r="AR283" s="145">
        <v>1975.1483209303274</v>
      </c>
      <c r="AS283" s="145">
        <v>2084.6995370175</v>
      </c>
      <c r="AT283" s="145">
        <v>2258.5269913793272</v>
      </c>
      <c r="AU283" s="145">
        <v>2205.4010985212435</v>
      </c>
      <c r="AV283" s="145">
        <v>2263.2120919006607</v>
      </c>
      <c r="AW283" s="145">
        <v>2425.7759608593965</v>
      </c>
      <c r="AX283" s="145">
        <v>2445.7880126432678</v>
      </c>
      <c r="AY283" s="145">
        <v>2453.0956400730915</v>
      </c>
      <c r="AZ283" s="145">
        <v>2576.6934381095634</v>
      </c>
      <c r="BA283" s="145">
        <v>2733.9813311237845</v>
      </c>
      <c r="BB283" s="165"/>
      <c r="BC283" s="165"/>
      <c r="BD283" s="165"/>
      <c r="BE283" s="165"/>
      <c r="BF283" s="165"/>
    </row>
    <row r="284" spans="1:58" s="145" customFormat="1" outlineLevel="1" x14ac:dyDescent="0.2">
      <c r="A284" s="96"/>
      <c r="B284" s="96"/>
      <c r="C284" s="96"/>
      <c r="D284" s="137"/>
      <c r="E284" s="137"/>
      <c r="F284" s="146" t="s">
        <v>445</v>
      </c>
      <c r="G284" s="143" t="s">
        <v>586</v>
      </c>
      <c r="H284" s="145">
        <v>414.46653300000008</v>
      </c>
      <c r="I284" s="145">
        <v>384.28452479999999</v>
      </c>
      <c r="J284" s="145">
        <v>385.61627999999996</v>
      </c>
      <c r="K284" s="145">
        <v>383.31854999999996</v>
      </c>
      <c r="L284" s="145">
        <v>363.94668000000007</v>
      </c>
      <c r="M284" s="145">
        <v>374.70128</v>
      </c>
      <c r="N284" s="145">
        <v>509.77639999999997</v>
      </c>
      <c r="O284" s="145">
        <v>625.37919999999997</v>
      </c>
      <c r="P284" s="145">
        <v>680.37619999999993</v>
      </c>
      <c r="Q284" s="145">
        <v>682.01430000000005</v>
      </c>
      <c r="R284" s="145">
        <v>842.69834000000014</v>
      </c>
      <c r="S284" s="145">
        <v>855.14127251416903</v>
      </c>
      <c r="T284" s="145">
        <v>938.47810621249994</v>
      </c>
      <c r="U284" s="145">
        <v>866.26771973999735</v>
      </c>
      <c r="V284" s="145">
        <v>891.84402567000006</v>
      </c>
      <c r="W284" s="145">
        <v>1013.1084653150025</v>
      </c>
      <c r="X284" s="145">
        <v>1009.9184235833307</v>
      </c>
      <c r="Y284" s="145">
        <v>924.93136607999998</v>
      </c>
      <c r="Z284" s="145">
        <v>946.30914311999993</v>
      </c>
      <c r="AA284" s="145">
        <v>924.88065133024986</v>
      </c>
      <c r="AB284" s="145">
        <v>848.46149567399993</v>
      </c>
      <c r="AC284" s="145">
        <v>866.03767536974988</v>
      </c>
      <c r="AD284" s="145">
        <v>951.27046734266628</v>
      </c>
      <c r="AE284" s="145">
        <v>1166.4081963661702</v>
      </c>
      <c r="AF284" s="145">
        <v>1337.327777578337</v>
      </c>
      <c r="AG284" s="145">
        <v>1381.1445822154201</v>
      </c>
      <c r="AH284" s="145">
        <v>1465.3841432275042</v>
      </c>
      <c r="AI284" s="145">
        <v>1684.9547550266709</v>
      </c>
      <c r="AJ284" s="145">
        <v>1868.060793225671</v>
      </c>
      <c r="AK284" s="145">
        <v>1774.092728976</v>
      </c>
      <c r="AL284" s="145">
        <v>1736.7909417279957</v>
      </c>
      <c r="AM284" s="145">
        <v>1857.6133128541712</v>
      </c>
      <c r="AN284" s="145">
        <v>1734.4112503093288</v>
      </c>
      <c r="AO284" s="145">
        <v>1784.4349638115043</v>
      </c>
      <c r="AP284" s="145">
        <v>1809.5055592212454</v>
      </c>
      <c r="AQ284" s="145">
        <v>1528.3544291851715</v>
      </c>
      <c r="AR284" s="145">
        <v>1551.6412532152453</v>
      </c>
      <c r="AS284" s="145">
        <v>1624.7314819425001</v>
      </c>
      <c r="AT284" s="145">
        <v>1750.0845489176618</v>
      </c>
      <c r="AU284" s="145">
        <v>1708.9186872613284</v>
      </c>
      <c r="AV284" s="145">
        <v>1753.4277464328284</v>
      </c>
      <c r="AW284" s="145">
        <v>1860.3888337561943</v>
      </c>
      <c r="AX284" s="145">
        <v>1864.2009269995197</v>
      </c>
      <c r="AY284" s="145">
        <v>1868.1736174768064</v>
      </c>
      <c r="AZ284" s="145">
        <v>1956.1751457001471</v>
      </c>
      <c r="BA284" s="145">
        <v>2070.1435496714062</v>
      </c>
      <c r="BB284" s="165"/>
      <c r="BC284" s="165"/>
      <c r="BD284" s="165"/>
      <c r="BE284" s="165"/>
      <c r="BF284" s="165"/>
    </row>
    <row r="285" spans="1:58" s="145" customFormat="1" outlineLevel="1" x14ac:dyDescent="0.2">
      <c r="A285" s="96"/>
      <c r="B285" s="96"/>
      <c r="C285" s="96"/>
      <c r="D285" s="137"/>
      <c r="E285" s="137"/>
      <c r="F285" s="146" t="s">
        <v>446</v>
      </c>
      <c r="G285" s="143" t="s">
        <v>587</v>
      </c>
      <c r="H285" s="145">
        <v>218.32162300000002</v>
      </c>
      <c r="I285" s="145">
        <v>217.89735439999998</v>
      </c>
      <c r="J285" s="145">
        <v>225.53817999999998</v>
      </c>
      <c r="K285" s="145">
        <v>241.33595999999997</v>
      </c>
      <c r="L285" s="145">
        <v>243.90144000000001</v>
      </c>
      <c r="M285" s="145">
        <v>263.13707999999997</v>
      </c>
      <c r="N285" s="145">
        <v>364.87752</v>
      </c>
      <c r="O285" s="145">
        <v>465.80289999999997</v>
      </c>
      <c r="P285" s="145">
        <v>521.6886199999999</v>
      </c>
      <c r="Q285" s="145">
        <v>534.9905</v>
      </c>
      <c r="R285" s="145">
        <v>671.6217200000001</v>
      </c>
      <c r="S285" s="145">
        <v>720.03369764500189</v>
      </c>
      <c r="T285" s="145">
        <v>795.7511167749999</v>
      </c>
      <c r="U285" s="145">
        <v>726.64855157999784</v>
      </c>
      <c r="V285" s="145">
        <v>772.54396764749993</v>
      </c>
      <c r="W285" s="145">
        <v>904.71863751333558</v>
      </c>
      <c r="X285" s="145">
        <v>925.56379504999757</v>
      </c>
      <c r="Y285" s="145">
        <v>844.81270734500004</v>
      </c>
      <c r="Z285" s="145">
        <v>840.48729841999989</v>
      </c>
      <c r="AA285" s="145">
        <v>823.26677506224996</v>
      </c>
      <c r="AB285" s="145">
        <v>742.45416783200005</v>
      </c>
      <c r="AC285" s="145">
        <v>754.53639830924988</v>
      </c>
      <c r="AD285" s="145">
        <v>826.35583903716633</v>
      </c>
      <c r="AE285" s="145">
        <v>1022.6375204135029</v>
      </c>
      <c r="AF285" s="145">
        <v>1166.2320812683365</v>
      </c>
      <c r="AG285" s="145">
        <v>1196.8178683154197</v>
      </c>
      <c r="AH285" s="145">
        <v>1251.2693320429203</v>
      </c>
      <c r="AI285" s="145">
        <v>1414.2657566170035</v>
      </c>
      <c r="AJ285" s="145">
        <v>1539.4079412057533</v>
      </c>
      <c r="AK285" s="145">
        <v>1418.929210024</v>
      </c>
      <c r="AL285" s="145">
        <v>1346.5553754066632</v>
      </c>
      <c r="AM285" s="145">
        <v>1447.779645933337</v>
      </c>
      <c r="AN285" s="145">
        <v>1295.2520644473298</v>
      </c>
      <c r="AO285" s="145">
        <v>1344.7231967260034</v>
      </c>
      <c r="AP285" s="145">
        <v>1354.6345987377465</v>
      </c>
      <c r="AQ285" s="145">
        <v>1145.0765811165036</v>
      </c>
      <c r="AR285" s="145">
        <v>1157.1392147569131</v>
      </c>
      <c r="AS285" s="145">
        <v>1205.67168543</v>
      </c>
      <c r="AT285" s="145">
        <v>1283.8213024309964</v>
      </c>
      <c r="AU285" s="145">
        <v>1226.210691220663</v>
      </c>
      <c r="AV285" s="145">
        <v>1211.00502309533</v>
      </c>
      <c r="AW285" s="145">
        <v>1293.7256339708845</v>
      </c>
      <c r="AX285" s="145">
        <v>1291.0442915733829</v>
      </c>
      <c r="AY285" s="145">
        <v>1291.8733467246691</v>
      </c>
      <c r="AZ285" s="145">
        <v>1348.1056057753892</v>
      </c>
      <c r="BA285" s="145">
        <v>1423.0114763593294</v>
      </c>
      <c r="BB285" s="165"/>
      <c r="BC285" s="165"/>
      <c r="BD285" s="165"/>
      <c r="BE285" s="165"/>
      <c r="BF285" s="165"/>
    </row>
    <row r="286" spans="1:58" s="145" customFormat="1" outlineLevel="1" x14ac:dyDescent="0.2">
      <c r="A286" s="96"/>
      <c r="B286" s="96"/>
      <c r="C286" s="96"/>
      <c r="D286" s="137"/>
      <c r="E286" s="137"/>
      <c r="F286" s="146" t="s">
        <v>447</v>
      </c>
      <c r="G286" s="143" t="s">
        <v>588</v>
      </c>
      <c r="H286" s="145">
        <v>396.20667082499995</v>
      </c>
      <c r="I286" s="145">
        <v>386.44836708333395</v>
      </c>
      <c r="J286" s="145">
        <v>364.7515416999999</v>
      </c>
      <c r="K286" s="145">
        <v>342.99589006666588</v>
      </c>
      <c r="L286" s="145">
        <v>329.88897336666741</v>
      </c>
      <c r="M286" s="145">
        <v>348.18766923333419</v>
      </c>
      <c r="N286" s="145">
        <v>428.56272922500091</v>
      </c>
      <c r="O286" s="145">
        <v>511.07172468333442</v>
      </c>
      <c r="P286" s="145">
        <v>615.01369414999999</v>
      </c>
      <c r="Q286" s="145">
        <v>628.96261370833463</v>
      </c>
      <c r="R286" s="145">
        <v>765.8274147749986</v>
      </c>
      <c r="S286" s="145">
        <v>831.58775110000158</v>
      </c>
      <c r="T286" s="145">
        <v>885.99161927500006</v>
      </c>
      <c r="U286" s="145">
        <v>800.43763569999999</v>
      </c>
      <c r="V286" s="145">
        <v>846.59251380000171</v>
      </c>
      <c r="W286" s="145">
        <v>924.08157808333135</v>
      </c>
      <c r="X286" s="145">
        <v>971.43956468333533</v>
      </c>
      <c r="Y286" s="145">
        <v>1066.0328225250023</v>
      </c>
      <c r="Z286" s="145">
        <v>1104.9835222583356</v>
      </c>
      <c r="AA286" s="145">
        <v>1135.2078797500001</v>
      </c>
      <c r="AB286" s="145">
        <v>1136.6980187499998</v>
      </c>
      <c r="AC286" s="145">
        <v>1121.9227943000001</v>
      </c>
      <c r="AD286" s="145">
        <v>1214.1901008</v>
      </c>
      <c r="AE286" s="145">
        <v>1363.4783617083303</v>
      </c>
      <c r="AF286" s="145">
        <v>1598.3298899583301</v>
      </c>
      <c r="AG286" s="145">
        <v>1663.4462936750033</v>
      </c>
      <c r="AH286" s="145">
        <v>1762.7159741333301</v>
      </c>
      <c r="AI286" s="145">
        <v>2021.3522409500001</v>
      </c>
      <c r="AJ286" s="145">
        <v>1938.4524764499963</v>
      </c>
      <c r="AK286" s="145">
        <v>1675.0477741750035</v>
      </c>
      <c r="AL286" s="145">
        <v>1691.1113354500039</v>
      </c>
      <c r="AM286" s="145">
        <v>1786.8323254249999</v>
      </c>
      <c r="AN286" s="145">
        <v>1842.8086585999999</v>
      </c>
      <c r="AO286" s="145">
        <v>1887.3951910000001</v>
      </c>
      <c r="AP286" s="145">
        <v>2055.6968608749958</v>
      </c>
      <c r="AQ286" s="145">
        <v>2020.9057011999998</v>
      </c>
      <c r="AR286" s="145">
        <v>1825.9199637249999</v>
      </c>
      <c r="AS286" s="145">
        <v>1774.18366345</v>
      </c>
      <c r="AT286" s="145">
        <v>1924.9934527833384</v>
      </c>
      <c r="AU286" s="145">
        <v>1899.0741813333284</v>
      </c>
      <c r="AV286" s="145">
        <v>1925.8086364333383</v>
      </c>
      <c r="AW286" s="145">
        <v>2125.1988562825268</v>
      </c>
      <c r="AX286" s="145">
        <v>2240.1618034780063</v>
      </c>
      <c r="AY286" s="145">
        <v>2309.7529011117126</v>
      </c>
      <c r="AZ286" s="145">
        <v>2405.1359077788406</v>
      </c>
      <c r="BA286" s="145">
        <v>2517.8478053945219</v>
      </c>
      <c r="BB286" s="165"/>
      <c r="BC286" s="165"/>
      <c r="BD286" s="165"/>
      <c r="BE286" s="165"/>
      <c r="BF286" s="165"/>
    </row>
    <row r="287" spans="1:58" s="43" customFormat="1" x14ac:dyDescent="0.2">
      <c r="A287" s="37" t="s">
        <v>442</v>
      </c>
      <c r="B287" s="37" t="s">
        <v>315</v>
      </c>
      <c r="C287" s="37"/>
      <c r="D287" s="38" t="s">
        <v>374</v>
      </c>
      <c r="E287" s="38" t="s">
        <v>1546</v>
      </c>
      <c r="F287" s="15" t="s">
        <v>316</v>
      </c>
      <c r="G287" s="12" t="s">
        <v>1211</v>
      </c>
      <c r="H287" s="45" t="str">
        <f>EIUSum(H283:H286,H$971:H$974)</f>
        <v>–</v>
      </c>
      <c r="I287" s="45" t="str">
        <f t="shared" ref="I287:AS287" si="217">EIUSum(I283:I286,I$971:I$974)</f>
        <v>–</v>
      </c>
      <c r="J287" s="45" t="str">
        <f t="shared" si="217"/>
        <v>–</v>
      </c>
      <c r="K287" s="45" t="str">
        <f t="shared" si="217"/>
        <v>–</v>
      </c>
      <c r="L287" s="45" t="str">
        <f t="shared" si="217"/>
        <v>–</v>
      </c>
      <c r="M287" s="45" t="str">
        <f t="shared" si="217"/>
        <v>–</v>
      </c>
      <c r="N287" s="45" t="str">
        <f t="shared" si="217"/>
        <v>–</v>
      </c>
      <c r="O287" s="45" t="str">
        <f t="shared" si="217"/>
        <v>–</v>
      </c>
      <c r="P287" s="45" t="str">
        <f t="shared" si="217"/>
        <v>–</v>
      </c>
      <c r="Q287" s="45" t="str">
        <f t="shared" si="217"/>
        <v>–</v>
      </c>
      <c r="R287" s="45" t="str">
        <f t="shared" si="217"/>
        <v>–</v>
      </c>
      <c r="S287" s="45">
        <f t="shared" si="217"/>
        <v>3653.3950411725091</v>
      </c>
      <c r="T287" s="45">
        <f t="shared" si="217"/>
        <v>4016.4110251749998</v>
      </c>
      <c r="U287" s="45">
        <f t="shared" si="217"/>
        <v>3703.0292570399915</v>
      </c>
      <c r="V287" s="45">
        <f t="shared" si="217"/>
        <v>3875.7712218000015</v>
      </c>
      <c r="W287" s="45">
        <f t="shared" si="217"/>
        <v>4379.1723462866739</v>
      </c>
      <c r="X287" s="45">
        <f t="shared" si="217"/>
        <v>4428.9865985833258</v>
      </c>
      <c r="Y287" s="45">
        <f t="shared" si="217"/>
        <v>4213.9373808850023</v>
      </c>
      <c r="Z287" s="45">
        <f t="shared" si="217"/>
        <v>4271.5749126383362</v>
      </c>
      <c r="AA287" s="45">
        <f t="shared" si="217"/>
        <v>4231.2978122632503</v>
      </c>
      <c r="AB287" s="45">
        <f t="shared" si="217"/>
        <v>3909.2298451844999</v>
      </c>
      <c r="AC287" s="45">
        <f t="shared" si="217"/>
        <v>3941.0984274957495</v>
      </c>
      <c r="AD287" s="45">
        <f t="shared" si="217"/>
        <v>4255.8808595844985</v>
      </c>
      <c r="AE287" s="45">
        <f t="shared" si="217"/>
        <v>5101.0873340315075</v>
      </c>
      <c r="AF287" s="45">
        <f t="shared" si="217"/>
        <v>5836.4514775066746</v>
      </c>
      <c r="AG287" s="45">
        <f t="shared" si="217"/>
        <v>6004.8793948579305</v>
      </c>
      <c r="AH287" s="45">
        <f t="shared" si="217"/>
        <v>6299.0358229475087</v>
      </c>
      <c r="AI287" s="45">
        <f t="shared" si="217"/>
        <v>7137.4717633730133</v>
      </c>
      <c r="AJ287" s="45">
        <f t="shared" si="217"/>
        <v>7558.5584524706765</v>
      </c>
      <c r="AK287" s="45">
        <f t="shared" si="217"/>
        <v>6945.3291993430039</v>
      </c>
      <c r="AL287" s="45">
        <f t="shared" si="217"/>
        <v>6798.5776043406577</v>
      </c>
      <c r="AM287" s="45">
        <f t="shared" si="217"/>
        <v>7287.8293888583466</v>
      </c>
      <c r="AN287" s="45">
        <f t="shared" si="217"/>
        <v>6947.369859239986</v>
      </c>
      <c r="AO287" s="45">
        <f t="shared" si="217"/>
        <v>7190.6651615364299</v>
      </c>
      <c r="AP287" s="45">
        <f t="shared" si="217"/>
        <v>7449.6848798613983</v>
      </c>
      <c r="AQ287" s="45">
        <f t="shared" si="217"/>
        <v>6607.9219290488472</v>
      </c>
      <c r="AR287" s="45">
        <f t="shared" si="217"/>
        <v>6509.8487526274857</v>
      </c>
      <c r="AS287" s="45">
        <f t="shared" si="217"/>
        <v>6689.2863678400008</v>
      </c>
      <c r="AT287" s="45">
        <f t="shared" ref="AT287:AY287" si="218">EIUSum(AT283:AT286,AT$971:AT$974)</f>
        <v>7217.4262955113236</v>
      </c>
      <c r="AU287" s="45">
        <f t="shared" si="218"/>
        <v>7039.6046583365624</v>
      </c>
      <c r="AV287" s="45">
        <f t="shared" si="218"/>
        <v>7153.4534978621577</v>
      </c>
      <c r="AW287" s="48">
        <f t="shared" si="218"/>
        <v>7705.0892848690019</v>
      </c>
      <c r="AX287" s="48">
        <f t="shared" si="218"/>
        <v>7841.1950346941776</v>
      </c>
      <c r="AY287" s="48">
        <f t="shared" si="218"/>
        <v>7922.8955053862792</v>
      </c>
      <c r="AZ287" s="48">
        <f t="shared" ref="AZ287:BA287" si="219">EIUSum(AZ283:AZ286,AZ$971:AZ$974)</f>
        <v>8286.1100973639404</v>
      </c>
      <c r="BA287" s="48">
        <f t="shared" si="219"/>
        <v>8744.9841625490408</v>
      </c>
    </row>
    <row r="288" spans="1:58" s="145" customFormat="1" outlineLevel="1" x14ac:dyDescent="0.2">
      <c r="A288" s="96"/>
      <c r="B288" s="96"/>
      <c r="C288" s="96"/>
      <c r="D288" s="137"/>
      <c r="E288" s="137"/>
      <c r="F288" s="146" t="s">
        <v>444</v>
      </c>
      <c r="G288" s="143" t="s">
        <v>589</v>
      </c>
      <c r="H288" s="165">
        <v>1578.5000164370242</v>
      </c>
      <c r="I288" s="165">
        <v>1595.8107740902644</v>
      </c>
      <c r="J288" s="165">
        <v>1613.3113716721766</v>
      </c>
      <c r="K288" s="165">
        <v>1631.0038910788419</v>
      </c>
      <c r="L288" s="165">
        <v>1648.8904370376356</v>
      </c>
      <c r="M288" s="165">
        <v>1666.9731373576089</v>
      </c>
      <c r="N288" s="165">
        <v>1685.254143182616</v>
      </c>
      <c r="O288" s="165">
        <v>1703.7356292472168</v>
      </c>
      <c r="P288" s="165">
        <v>1722.4197941353873</v>
      </c>
      <c r="Q288" s="165">
        <v>1741.3088605420655</v>
      </c>
      <c r="R288" s="165">
        <v>1760.4050755375667</v>
      </c>
      <c r="S288" s="145">
        <v>1779.710710834898</v>
      </c>
      <c r="T288" s="145">
        <v>1828.8187522783458</v>
      </c>
      <c r="U288" s="145">
        <v>1825.2417100899811</v>
      </c>
      <c r="V288" s="145">
        <v>1836.2826853715994</v>
      </c>
      <c r="W288" s="145">
        <v>1854.0208053346021</v>
      </c>
      <c r="X288" s="145">
        <v>1879.4614610938463</v>
      </c>
      <c r="Y288" s="145">
        <v>1883.7833155448523</v>
      </c>
      <c r="Z288" s="145">
        <v>1903.9605192856473</v>
      </c>
      <c r="AA288" s="145">
        <v>1941.4546833061677</v>
      </c>
      <c r="AB288" s="145">
        <v>1946.7895227947317</v>
      </c>
      <c r="AC288" s="145">
        <v>1995.6494227851147</v>
      </c>
      <c r="AD288" s="145">
        <v>1969.5638405534307</v>
      </c>
      <c r="AE288" s="145">
        <v>1986.6426588477868</v>
      </c>
      <c r="AF288" s="145">
        <v>2002.4131897183872</v>
      </c>
      <c r="AG288" s="145">
        <v>2011.5880258094533</v>
      </c>
      <c r="AH288" s="145">
        <v>2031.5041592279917</v>
      </c>
      <c r="AI288" s="145">
        <v>2024.9253438609205</v>
      </c>
      <c r="AJ288" s="145">
        <v>2030.6440715215012</v>
      </c>
      <c r="AK288" s="145">
        <v>2010.9612004677554</v>
      </c>
      <c r="AL288" s="145">
        <v>2024.1199517559951</v>
      </c>
      <c r="AM288" s="145">
        <v>2056.774293030599</v>
      </c>
      <c r="AN288" s="145">
        <v>2075.5053909302896</v>
      </c>
      <c r="AO288" s="145">
        <v>2076.2928115061154</v>
      </c>
      <c r="AP288" s="145">
        <v>2109.3386241119642</v>
      </c>
      <c r="AQ288" s="145">
        <v>2155.9072175278907</v>
      </c>
      <c r="AR288" s="145">
        <v>2215.7730871130966</v>
      </c>
      <c r="AS288" s="145">
        <v>2257.6776307683258</v>
      </c>
      <c r="AT288" s="145">
        <v>2304.2732647512821</v>
      </c>
      <c r="AU288" s="145">
        <v>2342.8434093196538</v>
      </c>
      <c r="AV288" s="145">
        <v>2341.5912214020577</v>
      </c>
      <c r="AW288" s="145">
        <v>2324.354837771245</v>
      </c>
      <c r="AX288" s="145">
        <v>2380.7938300271117</v>
      </c>
      <c r="AY288" s="145">
        <v>2405.8017450253919</v>
      </c>
      <c r="AZ288" s="145">
        <v>2436.1900031441482</v>
      </c>
      <c r="BA288" s="145">
        <v>2477.4608970754298</v>
      </c>
      <c r="BB288" s="165"/>
      <c r="BC288" s="165"/>
      <c r="BD288" s="165"/>
      <c r="BE288" s="165"/>
      <c r="BF288" s="165"/>
    </row>
    <row r="289" spans="1:58" s="145" customFormat="1" outlineLevel="1" x14ac:dyDescent="0.2">
      <c r="A289" s="96"/>
      <c r="B289" s="96"/>
      <c r="C289" s="96"/>
      <c r="D289" s="137"/>
      <c r="E289" s="137"/>
      <c r="F289" s="146" t="s">
        <v>445</v>
      </c>
      <c r="G289" s="143" t="s">
        <v>590</v>
      </c>
      <c r="H289" s="145">
        <v>963.52159980993247</v>
      </c>
      <c r="I289" s="145">
        <v>978.54881757454734</v>
      </c>
      <c r="J289" s="145">
        <v>1001.7717027295897</v>
      </c>
      <c r="K289" s="145">
        <v>1001.1551815078584</v>
      </c>
      <c r="L289" s="145">
        <v>992.48650131745626</v>
      </c>
      <c r="M289" s="145">
        <v>1000.5436190140059</v>
      </c>
      <c r="N289" s="145">
        <v>1027.8831656603106</v>
      </c>
      <c r="O289" s="145">
        <v>1044.3975875253218</v>
      </c>
      <c r="P289" s="145">
        <v>1078.9512731394427</v>
      </c>
      <c r="Q289" s="145">
        <v>1117.7173481372072</v>
      </c>
      <c r="R289" s="145">
        <v>1163.1480181461395</v>
      </c>
      <c r="S289" s="145">
        <v>1177.0365911405308</v>
      </c>
      <c r="T289" s="145">
        <v>1205.06671627439</v>
      </c>
      <c r="U289" s="145">
        <v>1212.3156158814484</v>
      </c>
      <c r="V289" s="145">
        <v>1219.9261688966706</v>
      </c>
      <c r="W289" s="145">
        <v>1246.954462579755</v>
      </c>
      <c r="X289" s="145">
        <v>1261.1564452655284</v>
      </c>
      <c r="Y289" s="145">
        <v>1282.0229443868861</v>
      </c>
      <c r="Z289" s="145">
        <v>1324.7260235998117</v>
      </c>
      <c r="AA289" s="145">
        <v>1366.3448075786951</v>
      </c>
      <c r="AB289" s="145">
        <v>1415.0667762826322</v>
      </c>
      <c r="AC289" s="145">
        <v>1461.3443672565468</v>
      </c>
      <c r="AD289" s="145">
        <v>1508.7690920206958</v>
      </c>
      <c r="AE289" s="145">
        <v>1519.6959708660816</v>
      </c>
      <c r="AF289" s="145">
        <v>1551.5693824060247</v>
      </c>
      <c r="AG289" s="145">
        <v>1571.6828627624727</v>
      </c>
      <c r="AH289" s="145">
        <v>1618.0869497866906</v>
      </c>
      <c r="AI289" s="145">
        <v>1669.1477935621106</v>
      </c>
      <c r="AJ289" s="145">
        <v>1678.5130678530913</v>
      </c>
      <c r="AK289" s="145">
        <v>1707.8883626763745</v>
      </c>
      <c r="AL289" s="145">
        <v>1736.7909417279959</v>
      </c>
      <c r="AM289" s="145">
        <v>1739.0256256290947</v>
      </c>
      <c r="AN289" s="145">
        <v>1733.0686916527661</v>
      </c>
      <c r="AO289" s="145">
        <v>1714.0596181877065</v>
      </c>
      <c r="AP289" s="145">
        <v>1735.2379218829603</v>
      </c>
      <c r="AQ289" s="145">
        <v>1750.2142333857616</v>
      </c>
      <c r="AR289" s="145">
        <v>1777.4910665114244</v>
      </c>
      <c r="AS289" s="145">
        <v>1809.0653707927634</v>
      </c>
      <c r="AT289" s="145">
        <v>1831.8005699874859</v>
      </c>
      <c r="AU289" s="145">
        <v>1871.8948360591635</v>
      </c>
      <c r="AV289" s="145">
        <v>1870.0340905526364</v>
      </c>
      <c r="AW289" s="145">
        <v>1877.0864304567035</v>
      </c>
      <c r="AX289" s="145">
        <v>1951.3055874812298</v>
      </c>
      <c r="AY289" s="145">
        <v>1977.9030184787548</v>
      </c>
      <c r="AZ289" s="145">
        <v>2002.5468606152249</v>
      </c>
      <c r="BA289" s="145">
        <v>2023.1534067496968</v>
      </c>
      <c r="BB289" s="165"/>
      <c r="BC289" s="165"/>
      <c r="BD289" s="165"/>
      <c r="BE289" s="165"/>
      <c r="BF289" s="165"/>
    </row>
    <row r="290" spans="1:58" s="145" customFormat="1" outlineLevel="1" x14ac:dyDescent="0.2">
      <c r="A290" s="96"/>
      <c r="B290" s="96"/>
      <c r="C290" s="96"/>
      <c r="D290" s="137"/>
      <c r="E290" s="137"/>
      <c r="F290" s="146" t="s">
        <v>446</v>
      </c>
      <c r="G290" s="143" t="s">
        <v>591</v>
      </c>
      <c r="H290" s="165">
        <v>1014.3624043216546</v>
      </c>
      <c r="I290" s="145">
        <v>1033.3190260931372</v>
      </c>
      <c r="J290" s="145">
        <v>1040.3912088753289</v>
      </c>
      <c r="K290" s="145">
        <v>1063.7215507710589</v>
      </c>
      <c r="L290" s="145">
        <v>1089.0033415132214</v>
      </c>
      <c r="M290" s="145">
        <v>1120.4062032956392</v>
      </c>
      <c r="N290" s="145">
        <v>1133.5503976164302</v>
      </c>
      <c r="O290" s="145">
        <v>1172.8961653247045</v>
      </c>
      <c r="P290" s="145">
        <v>1209.1065485125657</v>
      </c>
      <c r="Q290" s="145">
        <v>1248.3636353050413</v>
      </c>
      <c r="R290" s="145">
        <v>1305.3429601225362</v>
      </c>
      <c r="S290" s="145">
        <v>1337.1201649699374</v>
      </c>
      <c r="T290" s="145">
        <v>1343.5642302751414</v>
      </c>
      <c r="U290" s="145">
        <v>1288.0574453610354</v>
      </c>
      <c r="V290" s="145">
        <v>1285.2235331391053</v>
      </c>
      <c r="W290" s="145">
        <v>1292.3887017353948</v>
      </c>
      <c r="X290" s="145">
        <v>1310.4125214165067</v>
      </c>
      <c r="Y290" s="145">
        <v>1312.7698686295741</v>
      </c>
      <c r="Z290" s="145">
        <v>1297.7127212287392</v>
      </c>
      <c r="AA290" s="145">
        <v>1313.2078887239898</v>
      </c>
      <c r="AB290" s="145">
        <v>1326.2546732298317</v>
      </c>
      <c r="AC290" s="145">
        <v>1355.9528303679881</v>
      </c>
      <c r="AD290" s="145">
        <v>1367.388294210956</v>
      </c>
      <c r="AE290" s="145">
        <v>1371.971869135773</v>
      </c>
      <c r="AF290" s="145">
        <v>1389.2818731695315</v>
      </c>
      <c r="AG290" s="145">
        <v>1396.1555371705319</v>
      </c>
      <c r="AH290" s="145">
        <v>1409.1441384124523</v>
      </c>
      <c r="AI290" s="145">
        <v>1427.1493576780081</v>
      </c>
      <c r="AJ290" s="145">
        <v>1402.8503500297104</v>
      </c>
      <c r="AK290" s="145">
        <v>1372.643703301231</v>
      </c>
      <c r="AL290" s="145">
        <v>1346.5553754066632</v>
      </c>
      <c r="AM290" s="145">
        <v>1341.1158927632173</v>
      </c>
      <c r="AN290" s="145">
        <v>1265.6122303540637</v>
      </c>
      <c r="AO290" s="145">
        <v>1257.8622424821076</v>
      </c>
      <c r="AP290" s="145">
        <v>1263.3770111702295</v>
      </c>
      <c r="AQ290" s="145">
        <v>1276.9369629377111</v>
      </c>
      <c r="AR290" s="145">
        <v>1292.526808347737</v>
      </c>
      <c r="AS290" s="145">
        <v>1305.7208572900545</v>
      </c>
      <c r="AT290" s="145">
        <v>1316.4055805406665</v>
      </c>
      <c r="AU290" s="145">
        <v>1320.3355557157352</v>
      </c>
      <c r="AV290" s="145">
        <v>1282.1952740992851</v>
      </c>
      <c r="AW290" s="145">
        <v>1292.9664995529054</v>
      </c>
      <c r="AX290" s="145">
        <v>1310.3490561948297</v>
      </c>
      <c r="AY290" s="145">
        <v>1329.4471718872139</v>
      </c>
      <c r="AZ290" s="145">
        <v>1342.9883162220769</v>
      </c>
      <c r="BA290" s="145">
        <v>1352.8961606357577</v>
      </c>
      <c r="BB290" s="165"/>
      <c r="BC290" s="165"/>
      <c r="BD290" s="165"/>
      <c r="BE290" s="165"/>
      <c r="BF290" s="165"/>
    </row>
    <row r="291" spans="1:58" s="145" customFormat="1" outlineLevel="1" x14ac:dyDescent="0.2">
      <c r="A291" s="96"/>
      <c r="B291" s="96"/>
      <c r="C291" s="96"/>
      <c r="D291" s="137"/>
      <c r="E291" s="137"/>
      <c r="F291" s="146" t="s">
        <v>447</v>
      </c>
      <c r="G291" s="143" t="s">
        <v>592</v>
      </c>
      <c r="H291" s="145">
        <v>751.30578106599933</v>
      </c>
      <c r="I291" s="145">
        <v>748.22658198138231</v>
      </c>
      <c r="J291" s="145">
        <v>749.37517514836634</v>
      </c>
      <c r="K291" s="145">
        <v>768.4922613748281</v>
      </c>
      <c r="L291" s="145">
        <v>796.54138535789036</v>
      </c>
      <c r="M291" s="145">
        <v>831.94382354481002</v>
      </c>
      <c r="N291" s="145">
        <v>867.26812650338104</v>
      </c>
      <c r="O291" s="145">
        <v>885.63458830406501</v>
      </c>
      <c r="P291" s="145">
        <v>934.42515246201253</v>
      </c>
      <c r="Q291" s="145">
        <v>984.07867754434562</v>
      </c>
      <c r="R291" s="145">
        <v>1024.1187977152379</v>
      </c>
      <c r="S291" s="145">
        <v>1044.8247556212145</v>
      </c>
      <c r="T291" s="145">
        <v>1074.2403611967766</v>
      </c>
      <c r="U291" s="145">
        <v>1103.7888173322083</v>
      </c>
      <c r="V291" s="145">
        <v>1125.7999369742413</v>
      </c>
      <c r="W291" s="145">
        <v>1159.1555868466157</v>
      </c>
      <c r="X291" s="145">
        <v>1190.491965805443</v>
      </c>
      <c r="Y291" s="145">
        <v>1222.4467693299439</v>
      </c>
      <c r="Z291" s="145">
        <v>1234.8250904045408</v>
      </c>
      <c r="AA291" s="145">
        <v>1293.7206539128867</v>
      </c>
      <c r="AB291" s="145">
        <v>1373.1339422054132</v>
      </c>
      <c r="AC291" s="145">
        <v>1421.9584414420167</v>
      </c>
      <c r="AD291" s="145">
        <v>1468.6912025505867</v>
      </c>
      <c r="AE291" s="145">
        <v>1495.3699098615969</v>
      </c>
      <c r="AF291" s="145">
        <v>1538.1673403455654</v>
      </c>
      <c r="AG291" s="145">
        <v>1575.6528106993671</v>
      </c>
      <c r="AH291" s="145">
        <v>1606.2126913979009</v>
      </c>
      <c r="AI291" s="145">
        <v>1657.2363462582207</v>
      </c>
      <c r="AJ291" s="145">
        <v>1656.4046249886399</v>
      </c>
      <c r="AK291" s="145">
        <v>1685.9131137088179</v>
      </c>
      <c r="AL291" s="145">
        <v>1691.1113354500039</v>
      </c>
      <c r="AM291" s="145">
        <v>1660.7416610105874</v>
      </c>
      <c r="AN291" s="145">
        <v>1700.8057944327099</v>
      </c>
      <c r="AO291" s="145">
        <v>1733.4255922604073</v>
      </c>
      <c r="AP291" s="145">
        <v>1767.387371429588</v>
      </c>
      <c r="AQ291" s="145">
        <v>1873.577608405011</v>
      </c>
      <c r="AR291" s="145">
        <v>1883.8001497066637</v>
      </c>
      <c r="AS291" s="145">
        <v>1885.1865640746737</v>
      </c>
      <c r="AT291" s="145">
        <v>1928.159352572588</v>
      </c>
      <c r="AU291" s="145">
        <v>1962.0168385334023</v>
      </c>
      <c r="AV291" s="145">
        <v>1948.7306476557803</v>
      </c>
      <c r="AW291" s="145">
        <v>1952.4747654463854</v>
      </c>
      <c r="AX291" s="145">
        <v>1995.4650471969403</v>
      </c>
      <c r="AY291" s="145">
        <v>2001.9974537861297</v>
      </c>
      <c r="AZ291" s="145">
        <v>2029.2801129624679</v>
      </c>
      <c r="BA291" s="145">
        <v>2064.2132179950822</v>
      </c>
      <c r="BB291" s="165"/>
      <c r="BC291" s="165"/>
      <c r="BD291" s="165"/>
      <c r="BE291" s="165"/>
      <c r="BF291" s="165"/>
    </row>
    <row r="292" spans="1:58" s="43" customFormat="1" x14ac:dyDescent="0.2">
      <c r="A292" s="37" t="s">
        <v>442</v>
      </c>
      <c r="B292" s="37" t="s">
        <v>1797</v>
      </c>
      <c r="C292" s="37"/>
      <c r="D292" s="38" t="s">
        <v>374</v>
      </c>
      <c r="E292" s="38" t="s">
        <v>1546</v>
      </c>
      <c r="F292" s="15" t="s">
        <v>1831</v>
      </c>
      <c r="G292" s="12" t="s">
        <v>1212</v>
      </c>
      <c r="H292" s="45" t="str">
        <f>EIUSum(H288:H291,H$971:H$974)</f>
        <v>–</v>
      </c>
      <c r="I292" s="45" t="str">
        <f t="shared" ref="I292:AS292" si="220">EIUSum(I288:I291,I$971:I$974)</f>
        <v>–</v>
      </c>
      <c r="J292" s="45" t="str">
        <f t="shared" si="220"/>
        <v>–</v>
      </c>
      <c r="K292" s="45" t="str">
        <f t="shared" si="220"/>
        <v>–</v>
      </c>
      <c r="L292" s="45" t="str">
        <f t="shared" si="220"/>
        <v>–</v>
      </c>
      <c r="M292" s="45" t="str">
        <f t="shared" si="220"/>
        <v>–</v>
      </c>
      <c r="N292" s="45" t="str">
        <f t="shared" si="220"/>
        <v>–</v>
      </c>
      <c r="O292" s="45" t="str">
        <f t="shared" si="220"/>
        <v>–</v>
      </c>
      <c r="P292" s="45" t="str">
        <f t="shared" si="220"/>
        <v>–</v>
      </c>
      <c r="Q292" s="45" t="str">
        <f t="shared" si="220"/>
        <v>–</v>
      </c>
      <c r="R292" s="45" t="str">
        <f t="shared" si="220"/>
        <v>–</v>
      </c>
      <c r="S292" s="45">
        <f t="shared" si="220"/>
        <v>5338.6922225665812</v>
      </c>
      <c r="T292" s="45">
        <f t="shared" si="220"/>
        <v>5451.6900600246536</v>
      </c>
      <c r="U292" s="45">
        <f t="shared" si="220"/>
        <v>5429.4035886646725</v>
      </c>
      <c r="V292" s="45">
        <f t="shared" si="220"/>
        <v>5467.2323243816163</v>
      </c>
      <c r="W292" s="45">
        <f t="shared" si="220"/>
        <v>5552.5195564963678</v>
      </c>
      <c r="X292" s="45">
        <f t="shared" si="220"/>
        <v>5641.5223935813246</v>
      </c>
      <c r="Y292" s="45">
        <f t="shared" si="220"/>
        <v>5701.0228978912564</v>
      </c>
      <c r="Z292" s="45">
        <f t="shared" si="220"/>
        <v>5761.2243545187384</v>
      </c>
      <c r="AA292" s="45">
        <f t="shared" si="220"/>
        <v>5914.7280335217392</v>
      </c>
      <c r="AB292" s="45">
        <f t="shared" si="220"/>
        <v>6061.2449145126093</v>
      </c>
      <c r="AC292" s="45">
        <f t="shared" si="220"/>
        <v>6234.9050618516667</v>
      </c>
      <c r="AD292" s="45">
        <f t="shared" si="220"/>
        <v>6314.412429335669</v>
      </c>
      <c r="AE292" s="45">
        <f t="shared" si="220"/>
        <v>6373.6804087112387</v>
      </c>
      <c r="AF292" s="45">
        <f t="shared" si="220"/>
        <v>6481.4317856395091</v>
      </c>
      <c r="AG292" s="45">
        <f t="shared" si="220"/>
        <v>6555.0792364418248</v>
      </c>
      <c r="AH292" s="45">
        <f t="shared" si="220"/>
        <v>6664.9479388250356</v>
      </c>
      <c r="AI292" s="45">
        <f t="shared" si="220"/>
        <v>6778.4588413592601</v>
      </c>
      <c r="AJ292" s="45">
        <f t="shared" si="220"/>
        <v>6768.4121143929424</v>
      </c>
      <c r="AK292" s="45">
        <f t="shared" si="220"/>
        <v>6777.4063801541788</v>
      </c>
      <c r="AL292" s="45">
        <f t="shared" si="220"/>
        <v>6798.5776043406577</v>
      </c>
      <c r="AM292" s="45">
        <f t="shared" si="220"/>
        <v>6797.6574724334978</v>
      </c>
      <c r="AN292" s="45">
        <f t="shared" si="220"/>
        <v>6774.9921073698297</v>
      </c>
      <c r="AO292" s="45">
        <f t="shared" si="220"/>
        <v>6781.640264436337</v>
      </c>
      <c r="AP292" s="45">
        <f t="shared" si="220"/>
        <v>6875.3409285947419</v>
      </c>
      <c r="AQ292" s="45">
        <f t="shared" si="220"/>
        <v>7056.6360222563753</v>
      </c>
      <c r="AR292" s="45">
        <f t="shared" si="220"/>
        <v>7169.5911116789212</v>
      </c>
      <c r="AS292" s="45">
        <f t="shared" si="220"/>
        <v>7257.6504229258171</v>
      </c>
      <c r="AT292" s="45">
        <f t="shared" ref="AT292:AY292" si="221">EIUSum(AT288:AT291,AT$971:AT$974)</f>
        <v>7380.6387678520223</v>
      </c>
      <c r="AU292" s="45">
        <f t="shared" si="221"/>
        <v>7497.0906396279552</v>
      </c>
      <c r="AV292" s="45">
        <f t="shared" si="221"/>
        <v>7442.5512337097607</v>
      </c>
      <c r="AW292" s="48">
        <f t="shared" si="221"/>
        <v>7446.8825332272399</v>
      </c>
      <c r="AX292" s="48">
        <f t="shared" si="221"/>
        <v>7637.9135209001106</v>
      </c>
      <c r="AY292" s="48">
        <f t="shared" si="221"/>
        <v>7715.1493891774908</v>
      </c>
      <c r="AZ292" s="48">
        <f t="shared" ref="AZ292:BA292" si="222">EIUSum(AZ288:AZ291,AZ$971:AZ$974)</f>
        <v>7811.005292943918</v>
      </c>
      <c r="BA292" s="48">
        <f t="shared" si="222"/>
        <v>7917.7236824559668</v>
      </c>
    </row>
    <row r="293" spans="1:58" s="43" customFormat="1" x14ac:dyDescent="0.2">
      <c r="A293" s="37" t="s">
        <v>442</v>
      </c>
      <c r="B293" s="37" t="s">
        <v>317</v>
      </c>
      <c r="C293" s="37"/>
      <c r="D293" s="38"/>
      <c r="E293" s="38"/>
      <c r="F293" s="44" t="s">
        <v>318</v>
      </c>
      <c r="G293" s="12" t="s">
        <v>1213</v>
      </c>
      <c r="H293" s="45" t="str">
        <f>IF(AND(ISNUMBER(H292), ISNUMBER(G292)), (H292/G292-1)*100, "–")</f>
        <v>–</v>
      </c>
      <c r="I293" s="45" t="str">
        <f>IF(AND(ISNUMBER(I292), ISNUMBER(H292)), (I292/H292-1)*100, "–")</f>
        <v>–</v>
      </c>
      <c r="J293" s="45" t="str">
        <f t="shared" ref="J293:BA293" si="223">IF(AND(ISNUMBER(J292), ISNUMBER(I292)), (J292/I292-1)*100, "–")</f>
        <v>–</v>
      </c>
      <c r="K293" s="45" t="str">
        <f t="shared" si="223"/>
        <v>–</v>
      </c>
      <c r="L293" s="45" t="str">
        <f t="shared" si="223"/>
        <v>–</v>
      </c>
      <c r="M293" s="45" t="str">
        <f t="shared" si="223"/>
        <v>–</v>
      </c>
      <c r="N293" s="45" t="str">
        <f t="shared" si="223"/>
        <v>–</v>
      </c>
      <c r="O293" s="45" t="str">
        <f t="shared" si="223"/>
        <v>–</v>
      </c>
      <c r="P293" s="45" t="str">
        <f t="shared" si="223"/>
        <v>–</v>
      </c>
      <c r="Q293" s="45" t="str">
        <f t="shared" si="223"/>
        <v>–</v>
      </c>
      <c r="R293" s="45" t="str">
        <f t="shared" si="223"/>
        <v>–</v>
      </c>
      <c r="S293" s="45" t="str">
        <f t="shared" si="223"/>
        <v>–</v>
      </c>
      <c r="T293" s="45">
        <f t="shared" si="223"/>
        <v>2.1165827275157811</v>
      </c>
      <c r="U293" s="45">
        <f t="shared" si="223"/>
        <v>-0.40879931020657567</v>
      </c>
      <c r="V293" s="45">
        <f t="shared" si="223"/>
        <v>0.69673832676431235</v>
      </c>
      <c r="W293" s="45">
        <f t="shared" si="223"/>
        <v>1.5599708783986532</v>
      </c>
      <c r="X293" s="45">
        <f t="shared" si="223"/>
        <v>1.6029270348237645</v>
      </c>
      <c r="Y293" s="45">
        <f t="shared" si="223"/>
        <v>1.0546887906999869</v>
      </c>
      <c r="Z293" s="45">
        <f t="shared" si="223"/>
        <v>1.0559764046860654</v>
      </c>
      <c r="AA293" s="45">
        <f t="shared" si="223"/>
        <v>2.6644280721788371</v>
      </c>
      <c r="AB293" s="45">
        <f t="shared" si="223"/>
        <v>2.4771533054518402</v>
      </c>
      <c r="AC293" s="45">
        <f t="shared" si="223"/>
        <v>2.8650904193502802</v>
      </c>
      <c r="AD293" s="45">
        <f t="shared" si="223"/>
        <v>1.2751977246689528</v>
      </c>
      <c r="AE293" s="45">
        <f t="shared" si="223"/>
        <v>0.93861432142476886</v>
      </c>
      <c r="AF293" s="45">
        <f t="shared" si="223"/>
        <v>1.6905676158629035</v>
      </c>
      <c r="AG293" s="45">
        <f t="shared" si="223"/>
        <v>1.1362836675299359</v>
      </c>
      <c r="AH293" s="45">
        <f t="shared" si="223"/>
        <v>1.6760850391009052</v>
      </c>
      <c r="AI293" s="45">
        <f t="shared" si="223"/>
        <v>1.7031026134952221</v>
      </c>
      <c r="AJ293" s="45">
        <f t="shared" si="223"/>
        <v>-0.14821550445975884</v>
      </c>
      <c r="AK293" s="45">
        <f t="shared" si="223"/>
        <v>0.13288590601789885</v>
      </c>
      <c r="AL293" s="45">
        <f t="shared" si="223"/>
        <v>0.31237944132247453</v>
      </c>
      <c r="AM293" s="45">
        <f t="shared" si="223"/>
        <v>-1.3534182599794775E-2</v>
      </c>
      <c r="AN293" s="45">
        <f t="shared" si="223"/>
        <v>-0.33342905487049324</v>
      </c>
      <c r="AO293" s="45">
        <f t="shared" si="223"/>
        <v>9.8127893894894846E-2</v>
      </c>
      <c r="AP293" s="45">
        <f t="shared" si="223"/>
        <v>1.3816814296355506</v>
      </c>
      <c r="AQ293" s="45">
        <f t="shared" si="223"/>
        <v>2.636888781872937</v>
      </c>
      <c r="AR293" s="45">
        <f t="shared" si="223"/>
        <v>1.6006931499129351</v>
      </c>
      <c r="AS293" s="45">
        <f t="shared" si="223"/>
        <v>1.2282333800522016</v>
      </c>
      <c r="AT293" s="45">
        <f t="shared" si="223"/>
        <v>1.6946027675527553</v>
      </c>
      <c r="AU293" s="45">
        <f t="shared" si="223"/>
        <v>1.577802077012147</v>
      </c>
      <c r="AV293" s="45">
        <f t="shared" si="223"/>
        <v>-0.72747427688697464</v>
      </c>
      <c r="AW293" s="48">
        <f t="shared" si="223"/>
        <v>5.8196435354873621E-2</v>
      </c>
      <c r="AX293" s="48">
        <f t="shared" si="223"/>
        <v>2.5652477640208504</v>
      </c>
      <c r="AY293" s="48">
        <f t="shared" si="223"/>
        <v>1.0112168469312399</v>
      </c>
      <c r="AZ293" s="48">
        <f t="shared" si="223"/>
        <v>1.2424374296742702</v>
      </c>
      <c r="BA293" s="48">
        <f t="shared" si="223"/>
        <v>1.3662567814216375</v>
      </c>
    </row>
    <row r="294" spans="1:58" s="145" customFormat="1" outlineLevel="1" x14ac:dyDescent="0.2">
      <c r="A294" s="96"/>
      <c r="B294" s="96"/>
      <c r="C294" s="96"/>
      <c r="D294" s="137"/>
      <c r="E294" s="137"/>
      <c r="F294" s="146" t="s">
        <v>444</v>
      </c>
      <c r="G294" s="143" t="s">
        <v>593</v>
      </c>
      <c r="H294" s="165">
        <v>5.5166666666666702</v>
      </c>
      <c r="I294" s="165">
        <v>5.5166666666666702</v>
      </c>
      <c r="J294" s="165">
        <v>5.5166666666666702</v>
      </c>
      <c r="K294" s="165">
        <v>5.5166666666666702</v>
      </c>
      <c r="L294" s="165">
        <v>5.5166666666666702</v>
      </c>
      <c r="M294" s="165">
        <v>5.5166666666666702</v>
      </c>
      <c r="N294" s="165">
        <v>5.5166666666666702</v>
      </c>
      <c r="O294" s="165">
        <v>5.5166666666666702</v>
      </c>
      <c r="P294" s="165">
        <v>5.5166666666666702</v>
      </c>
      <c r="Q294" s="165">
        <v>5.5166666666666702</v>
      </c>
      <c r="R294" s="165">
        <v>5.5166666666666702</v>
      </c>
      <c r="S294" s="145">
        <v>5.5166666666666702</v>
      </c>
      <c r="T294" s="145">
        <v>6.5916666666666703</v>
      </c>
      <c r="U294" s="145">
        <v>7.7750000000000004</v>
      </c>
      <c r="V294" s="145">
        <v>8.4250000000000007</v>
      </c>
      <c r="W294" s="145">
        <v>8.2333333333333307</v>
      </c>
      <c r="X294" s="145">
        <v>8.9083333333333297</v>
      </c>
      <c r="Y294" s="145">
        <v>9.6583333333333403</v>
      </c>
      <c r="Z294" s="145">
        <v>9.3833333333333293</v>
      </c>
      <c r="AA294" s="145">
        <v>8.5583333333333407</v>
      </c>
      <c r="AB294" s="145">
        <v>7.95</v>
      </c>
      <c r="AC294" s="145">
        <v>7.8</v>
      </c>
      <c r="AD294" s="145">
        <v>8.6</v>
      </c>
      <c r="AE294" s="145">
        <v>9.7083333333333304</v>
      </c>
      <c r="AF294" s="145">
        <v>10.3333333333333</v>
      </c>
      <c r="AG294" s="145">
        <v>11.008333333333301</v>
      </c>
      <c r="AH294" s="145">
        <v>10.0416666666667</v>
      </c>
      <c r="AI294" s="145">
        <v>8.56666666666667</v>
      </c>
      <c r="AJ294" s="145">
        <v>7.3833333333333302</v>
      </c>
      <c r="AK294" s="145">
        <v>7.6666666666666696</v>
      </c>
      <c r="AL294" s="145">
        <v>6.93333333333333</v>
      </c>
      <c r="AM294" s="145">
        <v>5.8583333333333298</v>
      </c>
      <c r="AN294" s="145">
        <v>5.3666666666666698</v>
      </c>
      <c r="AO294" s="145">
        <v>5.2416666666666698</v>
      </c>
      <c r="AP294" s="145">
        <v>5.0083333333333302</v>
      </c>
      <c r="AQ294" s="145">
        <v>4.6333333333333302</v>
      </c>
      <c r="AR294" s="145">
        <v>4.1583333333333297</v>
      </c>
      <c r="AS294" s="145">
        <v>3.7583333333333302</v>
      </c>
      <c r="AT294" s="145">
        <v>3.4</v>
      </c>
      <c r="AU294" s="145">
        <v>3.15</v>
      </c>
      <c r="AV294" s="145">
        <v>3.8583333333333298</v>
      </c>
      <c r="AW294" s="145">
        <v>3.9003641934057378</v>
      </c>
      <c r="AX294" s="145">
        <v>3.6623916888444628</v>
      </c>
      <c r="AY294" s="145">
        <v>3.5877456694023055</v>
      </c>
      <c r="AZ294" s="145">
        <v>3.2825135451429768</v>
      </c>
      <c r="BA294" s="145">
        <v>3.1309459733113894</v>
      </c>
      <c r="BB294" s="165"/>
      <c r="BC294" s="165"/>
      <c r="BD294" s="165"/>
      <c r="BE294" s="165"/>
      <c r="BF294" s="165"/>
    </row>
    <row r="295" spans="1:58" s="145" customFormat="1" outlineLevel="1" x14ac:dyDescent="0.2">
      <c r="A295" s="96"/>
      <c r="B295" s="96"/>
      <c r="C295" s="96"/>
      <c r="D295" s="137"/>
      <c r="E295" s="137"/>
      <c r="F295" s="146" t="s">
        <v>445</v>
      </c>
      <c r="G295" s="143" t="s">
        <v>594</v>
      </c>
      <c r="H295" s="145">
        <v>6.4</v>
      </c>
      <c r="I295" s="145">
        <v>7.6</v>
      </c>
      <c r="J295" s="145">
        <v>8.15</v>
      </c>
      <c r="K295" s="145">
        <v>8.5250000000000004</v>
      </c>
      <c r="L295" s="145">
        <v>9.9499999999999993</v>
      </c>
      <c r="M295" s="145">
        <v>8.8000000000000007</v>
      </c>
      <c r="N295" s="145">
        <v>8.8000000000000007</v>
      </c>
      <c r="O295" s="145">
        <v>8.9</v>
      </c>
      <c r="P295" s="145">
        <v>8.5250000000000004</v>
      </c>
      <c r="Q295" s="145">
        <v>7.9</v>
      </c>
      <c r="R295" s="145">
        <v>7.65</v>
      </c>
      <c r="S295" s="145">
        <v>7.875</v>
      </c>
      <c r="T295" s="145">
        <v>8.6999999999999993</v>
      </c>
      <c r="U295" s="145">
        <v>9.65</v>
      </c>
      <c r="V295" s="145">
        <v>10.275</v>
      </c>
      <c r="W295" s="145">
        <v>9.625</v>
      </c>
      <c r="X295" s="145">
        <v>10.1</v>
      </c>
      <c r="Y295" s="145">
        <v>10.25</v>
      </c>
      <c r="Z295" s="145">
        <v>9.8000000000000007</v>
      </c>
      <c r="AA295" s="145">
        <v>9.5500000000000007</v>
      </c>
      <c r="AB295" s="145">
        <v>8.1750000000000007</v>
      </c>
      <c r="AC295" s="145">
        <v>7.35</v>
      </c>
      <c r="AD295" s="145">
        <v>7.5250000000000004</v>
      </c>
      <c r="AE295" s="145">
        <v>8.125</v>
      </c>
      <c r="AF295" s="145">
        <v>8.5</v>
      </c>
      <c r="AG295" s="145">
        <v>8.5250000000000004</v>
      </c>
      <c r="AH295" s="145">
        <v>8.4749999999999996</v>
      </c>
      <c r="AI295" s="145">
        <v>7.7</v>
      </c>
      <c r="AJ295" s="145">
        <v>7.1</v>
      </c>
      <c r="AK295" s="145">
        <v>8.8000000000000007</v>
      </c>
      <c r="AL295" s="145">
        <v>8.9</v>
      </c>
      <c r="AM295" s="145">
        <v>8.8249999999999993</v>
      </c>
      <c r="AN295" s="145">
        <v>9.4250000000000007</v>
      </c>
      <c r="AO295" s="145">
        <v>9.9499999999999993</v>
      </c>
      <c r="AP295" s="145">
        <v>9.9</v>
      </c>
      <c r="AQ295" s="145">
        <v>10.050000000000001</v>
      </c>
      <c r="AR295" s="145">
        <v>9.75</v>
      </c>
      <c r="AS295" s="145">
        <v>9.125</v>
      </c>
      <c r="AT295" s="145">
        <v>8.6999999999999993</v>
      </c>
      <c r="AU295" s="145">
        <v>8.1750000000000007</v>
      </c>
      <c r="AV295" s="145">
        <v>7.85</v>
      </c>
      <c r="AW295" s="145">
        <v>8.3957064227432845</v>
      </c>
      <c r="AX295" s="145">
        <v>8.1840019450706922</v>
      </c>
      <c r="AY295" s="145">
        <v>7.7751878209877452</v>
      </c>
      <c r="AZ295" s="145">
        <v>7.3554326684731288</v>
      </c>
      <c r="BA295" s="145">
        <v>7.2172823742337817</v>
      </c>
      <c r="BB295" s="165"/>
      <c r="BC295" s="165"/>
      <c r="BD295" s="165"/>
      <c r="BE295" s="165"/>
      <c r="BF295" s="165"/>
    </row>
    <row r="296" spans="1:58" s="145" customFormat="1" outlineLevel="1" x14ac:dyDescent="0.2">
      <c r="A296" s="96"/>
      <c r="B296" s="96"/>
      <c r="C296" s="96"/>
      <c r="D296" s="137"/>
      <c r="E296" s="137"/>
      <c r="F296" s="146" t="s">
        <v>446</v>
      </c>
      <c r="G296" s="143" t="s">
        <v>595</v>
      </c>
      <c r="H296" s="165">
        <v>7.36666666666666</v>
      </c>
      <c r="I296" s="165">
        <v>7.36666666666666</v>
      </c>
      <c r="J296" s="165">
        <v>7.36666666666666</v>
      </c>
      <c r="K296" s="145">
        <v>7.36666666666666</v>
      </c>
      <c r="L296" s="145">
        <v>7.8333333333333304</v>
      </c>
      <c r="M296" s="145">
        <v>8.1666666666666696</v>
      </c>
      <c r="N296" s="145">
        <v>8.8666666666666707</v>
      </c>
      <c r="O296" s="145">
        <v>9.6166666666666707</v>
      </c>
      <c r="P296" s="145">
        <v>9.68333333333333</v>
      </c>
      <c r="Q296" s="145">
        <v>9.6666666666666696</v>
      </c>
      <c r="R296" s="145">
        <v>8.8583333333333307</v>
      </c>
      <c r="S296" s="145">
        <v>8.5333333333333297</v>
      </c>
      <c r="T296" s="145">
        <v>8.8083333333333407</v>
      </c>
      <c r="U296" s="145">
        <v>9.8333333333333304</v>
      </c>
      <c r="V296" s="145">
        <v>10.633333333333301</v>
      </c>
      <c r="W296" s="145">
        <v>11.15</v>
      </c>
      <c r="X296" s="145">
        <v>11.15</v>
      </c>
      <c r="Y296" s="145">
        <v>11.241666666666699</v>
      </c>
      <c r="Z296" s="145">
        <v>11.3333333333333</v>
      </c>
      <c r="AA296" s="145">
        <v>10.9416666666667</v>
      </c>
      <c r="AB296" s="145">
        <v>10.1</v>
      </c>
      <c r="AC296" s="145">
        <v>9.1</v>
      </c>
      <c r="AD296" s="145">
        <v>8.6083333333333307</v>
      </c>
      <c r="AE296" s="145">
        <v>8.4499999999999993</v>
      </c>
      <c r="AF296" s="145">
        <v>8.0333333333333297</v>
      </c>
      <c r="AG296" s="145">
        <v>7.75</v>
      </c>
      <c r="AH296" s="145">
        <v>6.8666666666666698</v>
      </c>
      <c r="AI296" s="145">
        <v>6.2083333333333304</v>
      </c>
      <c r="AJ296" s="145">
        <v>6.8</v>
      </c>
      <c r="AK296" s="145">
        <v>7.8666666666666698</v>
      </c>
      <c r="AL296" s="145">
        <v>8.5</v>
      </c>
      <c r="AM296" s="145">
        <v>8.5916666666666703</v>
      </c>
      <c r="AN296" s="145">
        <v>10.9166666666667</v>
      </c>
      <c r="AO296" s="145">
        <v>12.35</v>
      </c>
      <c r="AP296" s="145">
        <v>12.8083333333333</v>
      </c>
      <c r="AQ296" s="145">
        <v>12.0416666666667</v>
      </c>
      <c r="AR296" s="145">
        <v>11.725</v>
      </c>
      <c r="AS296" s="145">
        <v>11.341666666666701</v>
      </c>
      <c r="AT296" s="145">
        <v>10.6833333333333</v>
      </c>
      <c r="AU296" s="145">
        <v>10</v>
      </c>
      <c r="AV296" s="145">
        <v>9.3249999999999993</v>
      </c>
      <c r="AW296" s="145">
        <v>10.336049535496022</v>
      </c>
      <c r="AX296" s="145">
        <v>10.025759183786924</v>
      </c>
      <c r="AY296" s="145">
        <v>9.710122019304336</v>
      </c>
      <c r="AZ296" s="145">
        <v>9.2162618050813911</v>
      </c>
      <c r="BA296" s="145">
        <v>8.9115788155152984</v>
      </c>
      <c r="BB296" s="165"/>
      <c r="BC296" s="165"/>
      <c r="BD296" s="165"/>
      <c r="BE296" s="165"/>
      <c r="BF296" s="165"/>
    </row>
    <row r="297" spans="1:58" s="145" customFormat="1" outlineLevel="1" x14ac:dyDescent="0.2">
      <c r="A297" s="96"/>
      <c r="B297" s="96"/>
      <c r="C297" s="96"/>
      <c r="D297" s="137"/>
      <c r="E297" s="137"/>
      <c r="F297" s="146" t="s">
        <v>447</v>
      </c>
      <c r="G297" s="143" t="s">
        <v>596</v>
      </c>
      <c r="H297" s="145">
        <v>6.8</v>
      </c>
      <c r="I297" s="145">
        <v>9.65</v>
      </c>
      <c r="J297" s="145">
        <v>10.725</v>
      </c>
      <c r="K297" s="145">
        <v>11.475</v>
      </c>
      <c r="L297" s="145">
        <v>11.75</v>
      </c>
      <c r="M297" s="145">
        <v>11.375</v>
      </c>
      <c r="N297" s="145">
        <v>11.324999999999999</v>
      </c>
      <c r="O297" s="145">
        <v>10.425000000000001</v>
      </c>
      <c r="P297" s="145">
        <v>8.5749999999999993</v>
      </c>
      <c r="Q297" s="145">
        <v>7.2249999999999996</v>
      </c>
      <c r="R297" s="145">
        <v>7.1</v>
      </c>
      <c r="S297" s="145">
        <v>8.85</v>
      </c>
      <c r="T297" s="145">
        <v>9.9499999999999993</v>
      </c>
      <c r="U297" s="145">
        <v>10.375</v>
      </c>
      <c r="V297" s="145">
        <v>9.5</v>
      </c>
      <c r="W297" s="145">
        <v>8.625</v>
      </c>
      <c r="X297" s="145">
        <v>8.1</v>
      </c>
      <c r="Y297" s="145">
        <v>6.95</v>
      </c>
      <c r="Z297" s="145">
        <v>6.25</v>
      </c>
      <c r="AA297" s="145">
        <v>5.9749999999999996</v>
      </c>
      <c r="AB297" s="145">
        <v>5.45</v>
      </c>
      <c r="AC297" s="145">
        <v>5.0999999999999996</v>
      </c>
      <c r="AD297" s="145">
        <v>5.2</v>
      </c>
      <c r="AE297" s="145">
        <v>5</v>
      </c>
      <c r="AF297" s="145">
        <v>4.75</v>
      </c>
      <c r="AG297" s="145">
        <v>4.8250000000000002</v>
      </c>
      <c r="AH297" s="145">
        <v>5.4249999999999998</v>
      </c>
      <c r="AI297" s="145">
        <v>5.35</v>
      </c>
      <c r="AJ297" s="145">
        <v>5.7249999999999996</v>
      </c>
      <c r="AK297" s="145">
        <v>7.625</v>
      </c>
      <c r="AL297" s="145">
        <v>7.9</v>
      </c>
      <c r="AM297" s="145">
        <v>8.1</v>
      </c>
      <c r="AN297" s="145">
        <v>7.9749999999999996</v>
      </c>
      <c r="AO297" s="145">
        <v>7.5750000000000002</v>
      </c>
      <c r="AP297" s="145">
        <v>6.2</v>
      </c>
      <c r="AQ297" s="145">
        <v>5.375</v>
      </c>
      <c r="AR297" s="145">
        <v>4.875</v>
      </c>
      <c r="AS297" s="145">
        <v>4.4249999999999998</v>
      </c>
      <c r="AT297" s="145">
        <v>4.0750000000000002</v>
      </c>
      <c r="AU297" s="145">
        <v>3.8250000000000002</v>
      </c>
      <c r="AV297" s="145">
        <v>4.5250000000000004</v>
      </c>
      <c r="AW297" s="145">
        <v>5.6756336215990011</v>
      </c>
      <c r="AX297" s="145">
        <v>5.0551312458789495</v>
      </c>
      <c r="AY297" s="145">
        <v>4.7919677182763891</v>
      </c>
      <c r="AZ297" s="145">
        <v>4.482256485854383</v>
      </c>
      <c r="BA297" s="145">
        <v>4.2514008985460592</v>
      </c>
      <c r="BB297" s="165"/>
      <c r="BC297" s="165"/>
      <c r="BD297" s="165"/>
      <c r="BE297" s="165"/>
      <c r="BF297" s="165"/>
    </row>
    <row r="298" spans="1:58" s="42" customFormat="1" x14ac:dyDescent="0.2">
      <c r="A298" s="37" t="s">
        <v>442</v>
      </c>
      <c r="B298" s="37" t="s">
        <v>86</v>
      </c>
      <c r="C298" s="37"/>
      <c r="D298" s="38"/>
      <c r="E298" s="38"/>
      <c r="F298" s="15" t="s">
        <v>87</v>
      </c>
      <c r="G298" s="12" t="s">
        <v>1214</v>
      </c>
      <c r="H298" s="27" t="str">
        <f>EIURatio(H294:H297,H$273:H$276,H$1011:H$1014)</f>
        <v>–</v>
      </c>
      <c r="I298" s="27" t="str">
        <f t="shared" ref="I298:AS298" si="224">EIURatio(I294:I297,I$273:I$276,I$1011:I$1014)</f>
        <v>–</v>
      </c>
      <c r="J298" s="27" t="str">
        <f t="shared" si="224"/>
        <v>–</v>
      </c>
      <c r="K298" s="27" t="str">
        <f t="shared" si="224"/>
        <v>–</v>
      </c>
      <c r="L298" s="27" t="str">
        <f t="shared" si="224"/>
        <v>–</v>
      </c>
      <c r="M298" s="27" t="str">
        <f t="shared" si="224"/>
        <v>–</v>
      </c>
      <c r="N298" s="27" t="str">
        <f t="shared" si="224"/>
        <v>–</v>
      </c>
      <c r="O298" s="27" t="str">
        <f t="shared" si="224"/>
        <v>–</v>
      </c>
      <c r="P298" s="27" t="str">
        <f t="shared" si="224"/>
        <v>–</v>
      </c>
      <c r="Q298" s="27" t="str">
        <f t="shared" si="224"/>
        <v>–</v>
      </c>
      <c r="R298" s="27" t="str">
        <f t="shared" si="224"/>
        <v>–</v>
      </c>
      <c r="S298" s="27">
        <f t="shared" si="224"/>
        <v>7.4554372630686814</v>
      </c>
      <c r="T298" s="27">
        <f t="shared" si="224"/>
        <v>8.3195616505049905</v>
      </c>
      <c r="U298" s="27">
        <f t="shared" si="224"/>
        <v>9.2329900343261002</v>
      </c>
      <c r="V298" s="27">
        <f t="shared" si="224"/>
        <v>9.5395832298557508</v>
      </c>
      <c r="W298" s="27">
        <f t="shared" si="224"/>
        <v>9.2237335931760374</v>
      </c>
      <c r="X298" s="27">
        <f t="shared" si="224"/>
        <v>9.4301398857930074</v>
      </c>
      <c r="Y298" s="27">
        <f t="shared" si="224"/>
        <v>9.452738216524418</v>
      </c>
      <c r="Z298" s="27">
        <f t="shared" si="224"/>
        <v>9.1129385805892102</v>
      </c>
      <c r="AA298" s="27">
        <f t="shared" si="224"/>
        <v>8.6379754681849548</v>
      </c>
      <c r="AB298" s="27">
        <f t="shared" si="224"/>
        <v>7.8262748526709585</v>
      </c>
      <c r="AC298" s="27">
        <f t="shared" si="224"/>
        <v>7.3018293210582303</v>
      </c>
      <c r="AD298" s="27">
        <f t="shared" si="224"/>
        <v>7.5244651123628339</v>
      </c>
      <c r="AE298" s="27">
        <f t="shared" si="224"/>
        <v>7.9384544463041813</v>
      </c>
      <c r="AF298" s="27">
        <f t="shared" si="224"/>
        <v>8.0814178225724511</v>
      </c>
      <c r="AG298" s="27">
        <f t="shared" si="224"/>
        <v>8.2707572057214396</v>
      </c>
      <c r="AH298" s="27">
        <f t="shared" si="224"/>
        <v>7.9157015857482484</v>
      </c>
      <c r="AI298" s="27">
        <f t="shared" si="224"/>
        <v>7.109515732380145</v>
      </c>
      <c r="AJ298" s="27">
        <f t="shared" si="224"/>
        <v>6.7898876864490667</v>
      </c>
      <c r="AK298" s="27">
        <f t="shared" si="224"/>
        <v>7.9599584054768151</v>
      </c>
      <c r="AL298" s="27">
        <f t="shared" si="224"/>
        <v>7.9393801413825251</v>
      </c>
      <c r="AM298" s="27">
        <f t="shared" si="224"/>
        <v>7.6410370824968004</v>
      </c>
      <c r="AN298" s="27">
        <f t="shared" si="224"/>
        <v>8.0494027958179277</v>
      </c>
      <c r="AO298" s="27">
        <f t="shared" si="224"/>
        <v>8.3054774018167734</v>
      </c>
      <c r="AP298" s="27">
        <f t="shared" si="224"/>
        <v>7.9644146262215383</v>
      </c>
      <c r="AQ298" s="27">
        <f t="shared" si="224"/>
        <v>7.5181442298796419</v>
      </c>
      <c r="AR298" s="27">
        <f t="shared" si="224"/>
        <v>7.096542594940737</v>
      </c>
      <c r="AS298" s="27">
        <f t="shared" si="224"/>
        <v>6.6366618819824641</v>
      </c>
      <c r="AT298" s="27">
        <f t="shared" ref="AT298:AY298" si="225">EIURatio(AT294:AT297,AT$273:AT$276,AT$1011:AT$1014)</f>
        <v>6.2040596586630592</v>
      </c>
      <c r="AU298" s="27">
        <f t="shared" si="225"/>
        <v>5.7967254963766459</v>
      </c>
      <c r="AV298" s="27">
        <f t="shared" si="225"/>
        <v>5.9735081442347759</v>
      </c>
      <c r="AW298" s="28">
        <f t="shared" si="225"/>
        <v>6.6028303018981145</v>
      </c>
      <c r="AX298" s="28">
        <f t="shared" si="225"/>
        <v>6.2651227780652796</v>
      </c>
      <c r="AY298" s="28">
        <f t="shared" si="225"/>
        <v>6.0179093324951562</v>
      </c>
      <c r="AZ298" s="28">
        <f t="shared" ref="AZ298:BA298" si="226">EIURatio(AZ294:AZ297,AZ$273:AZ$276,AZ$1011:AZ$1014)</f>
        <v>5.6456669732737392</v>
      </c>
      <c r="BA298" s="28">
        <f t="shared" si="226"/>
        <v>5.4437412350737242</v>
      </c>
    </row>
    <row r="299" spans="1:58" s="139" customFormat="1" outlineLevel="1" x14ac:dyDescent="0.2">
      <c r="A299" s="96"/>
      <c r="B299" s="96"/>
      <c r="C299" s="96"/>
      <c r="D299" s="137"/>
      <c r="E299" s="137"/>
      <c r="F299" s="146" t="s">
        <v>444</v>
      </c>
      <c r="G299" s="157" t="s">
        <v>597</v>
      </c>
      <c r="I299" s="167">
        <v>1.8321847528883846</v>
      </c>
      <c r="J299" s="167">
        <v>1.8321847528883783</v>
      </c>
      <c r="K299" s="167">
        <v>1.8321847528883759</v>
      </c>
      <c r="L299" s="167">
        <v>1.8321847528883786</v>
      </c>
      <c r="M299" s="167">
        <v>1.8321847528883746</v>
      </c>
      <c r="N299" s="139">
        <v>4.2136812411846192</v>
      </c>
      <c r="O299" s="139">
        <v>4.0094738622906467</v>
      </c>
      <c r="P299" s="139">
        <v>3.3994795055303229</v>
      </c>
      <c r="Q299" s="139">
        <v>3.8854805725970776</v>
      </c>
      <c r="R299" s="139">
        <v>-5.950938824954588</v>
      </c>
      <c r="S299" s="139">
        <v>2.3506681693769904</v>
      </c>
      <c r="T299" s="139">
        <v>11.137328928739976</v>
      </c>
      <c r="U299" s="139">
        <v>7.2186836518046693</v>
      </c>
      <c r="V299" s="139">
        <v>2.7722772277227747</v>
      </c>
      <c r="W299" s="139">
        <v>4.8041104688504088</v>
      </c>
      <c r="X299" s="139">
        <v>2.5738448339257314</v>
      </c>
      <c r="Y299" s="139">
        <v>0.92006213406610193</v>
      </c>
      <c r="Z299" s="139">
        <v>1.9772673454890421</v>
      </c>
      <c r="AA299" s="139">
        <v>2.565888772785363</v>
      </c>
      <c r="AB299" s="139">
        <v>2.003622368123148</v>
      </c>
      <c r="AC299" s="139">
        <v>1.9642658972367277</v>
      </c>
      <c r="AD299" s="139">
        <v>2.5468001741401736</v>
      </c>
      <c r="AE299" s="139">
        <v>1.9634897049457756</v>
      </c>
      <c r="AF299" s="139">
        <v>0.96804413448527971</v>
      </c>
      <c r="AG299" s="139">
        <v>1.0412371134020937</v>
      </c>
      <c r="AH299" s="139">
        <v>0.78563411896750424</v>
      </c>
      <c r="AI299" s="139">
        <v>1.2249443207126509</v>
      </c>
      <c r="AJ299" s="139">
        <v>2.6902690269027252</v>
      </c>
      <c r="AK299" s="139">
        <v>1.9964939618231092</v>
      </c>
      <c r="AL299" s="139">
        <v>1.6232216174926428</v>
      </c>
      <c r="AM299" s="139">
        <v>1.6442732312317521</v>
      </c>
      <c r="AN299" s="139">
        <v>2.5790349417637248</v>
      </c>
      <c r="AO299" s="139">
        <v>2.4781472470037258</v>
      </c>
      <c r="AP299" s="139">
        <v>3.0689412592331822</v>
      </c>
      <c r="AQ299" s="139">
        <v>2.3376844979096978</v>
      </c>
      <c r="AR299" s="139">
        <v>2.0842017507298305</v>
      </c>
      <c r="AS299" s="139">
        <v>2.0743160473656097</v>
      </c>
      <c r="AT299" s="139">
        <v>2.7682214577172681</v>
      </c>
      <c r="AU299" s="139">
        <v>2.8493577267419079</v>
      </c>
      <c r="AV299" s="139">
        <v>2.1875709635906349</v>
      </c>
      <c r="AW299" s="139">
        <v>2.8979643148973944</v>
      </c>
      <c r="AX299" s="139">
        <v>2.1438222401424234</v>
      </c>
      <c r="AY299" s="139">
        <v>2.0064000000000082</v>
      </c>
      <c r="AZ299" s="139">
        <v>2.5135999999999825</v>
      </c>
      <c r="BA299" s="139">
        <v>2.5135999999999825</v>
      </c>
      <c r="BB299" s="167"/>
      <c r="BC299" s="167"/>
      <c r="BD299" s="167"/>
      <c r="BE299" s="167"/>
      <c r="BF299" s="167"/>
    </row>
    <row r="300" spans="1:58" s="139" customFormat="1" outlineLevel="1" x14ac:dyDescent="0.2">
      <c r="A300" s="96"/>
      <c r="B300" s="96"/>
      <c r="C300" s="96"/>
      <c r="D300" s="137"/>
      <c r="E300" s="137"/>
      <c r="F300" s="146" t="s">
        <v>445</v>
      </c>
      <c r="G300" s="157" t="s">
        <v>598</v>
      </c>
      <c r="I300" s="139">
        <v>14.506769825918763</v>
      </c>
      <c r="J300" s="139">
        <v>14.864864864864868</v>
      </c>
      <c r="K300" s="139">
        <v>10.882352941176476</v>
      </c>
      <c r="L300" s="139">
        <v>7.1618037135278367</v>
      </c>
      <c r="M300" s="139">
        <v>5.6930693069306981</v>
      </c>
      <c r="N300" s="139">
        <v>4.0398126463700113</v>
      </c>
      <c r="O300" s="139">
        <v>3.151378728193599</v>
      </c>
      <c r="P300" s="139">
        <v>3.1642116748499705</v>
      </c>
      <c r="Q300" s="139">
        <v>4.124801692226332</v>
      </c>
      <c r="R300" s="139">
        <v>4.6216353478923278</v>
      </c>
      <c r="S300" s="139">
        <v>4.0291262135922379</v>
      </c>
      <c r="T300" s="139">
        <v>3.5930937937470819</v>
      </c>
      <c r="U300" s="139">
        <v>2.0720720720720731</v>
      </c>
      <c r="V300" s="139">
        <v>1.8093556928508336</v>
      </c>
      <c r="W300" s="139">
        <v>2.514087559601208</v>
      </c>
      <c r="X300" s="139">
        <v>2.7061310782241055</v>
      </c>
      <c r="Y300" s="139">
        <v>2.7171675586661115</v>
      </c>
      <c r="Z300" s="139">
        <v>2.0841683366733532</v>
      </c>
      <c r="AA300" s="139">
        <v>2.3949744797801431</v>
      </c>
      <c r="AB300" s="139">
        <v>4.9463190184048988</v>
      </c>
      <c r="AC300" s="139">
        <v>4.3843624406284309</v>
      </c>
      <c r="AD300" s="139">
        <v>3.2901645082254127</v>
      </c>
      <c r="AE300" s="139">
        <v>2.7109454422229673</v>
      </c>
      <c r="AF300" s="139">
        <v>2.7053777631144804</v>
      </c>
      <c r="AG300" s="139">
        <v>2.8268551236749095</v>
      </c>
      <c r="AH300" s="139">
        <v>2.8428616057482037</v>
      </c>
      <c r="AI300" s="139">
        <v>2.7946537059538201</v>
      </c>
      <c r="AJ300" s="139">
        <v>3.1619385342789741</v>
      </c>
      <c r="AK300" s="139">
        <v>2.1483815525637384</v>
      </c>
      <c r="AL300" s="139">
        <v>1.7947279865395238</v>
      </c>
      <c r="AM300" s="139">
        <v>2.4242424242424176</v>
      </c>
      <c r="AN300" s="139">
        <v>2.5551371705217818</v>
      </c>
      <c r="AO300" s="139">
        <v>1.940729084710191</v>
      </c>
      <c r="AP300" s="139">
        <v>1.6465140210959683</v>
      </c>
      <c r="AQ300" s="139">
        <v>1.2401923563654771</v>
      </c>
      <c r="AR300" s="139">
        <v>1.2499999999999956</v>
      </c>
      <c r="AS300" s="139">
        <v>1.3827160493827151</v>
      </c>
      <c r="AT300" s="139">
        <v>1.631758402338046</v>
      </c>
      <c r="AU300" s="139">
        <v>1.9650131799664461</v>
      </c>
      <c r="AV300" s="139">
        <v>1.6842929886411229</v>
      </c>
      <c r="AW300" s="139">
        <v>2.5241536680923327</v>
      </c>
      <c r="AX300" s="139">
        <v>2.0612078351147645</v>
      </c>
      <c r="AY300" s="139">
        <v>2.3119999999999807</v>
      </c>
      <c r="AZ300" s="139">
        <v>2.4127999999999927</v>
      </c>
      <c r="BA300" s="139">
        <v>2.5135999999999825</v>
      </c>
      <c r="BB300" s="167"/>
      <c r="BC300" s="167"/>
      <c r="BD300" s="167"/>
      <c r="BE300" s="167"/>
      <c r="BF300" s="167"/>
    </row>
    <row r="301" spans="1:58" s="139" customFormat="1" outlineLevel="1" x14ac:dyDescent="0.2">
      <c r="A301" s="96"/>
      <c r="B301" s="96"/>
      <c r="C301" s="96"/>
      <c r="D301" s="137"/>
      <c r="E301" s="137"/>
      <c r="F301" s="146" t="s">
        <v>446</v>
      </c>
      <c r="G301" s="157" t="s">
        <v>599</v>
      </c>
      <c r="I301" s="139">
        <v>22.996333158722315</v>
      </c>
      <c r="J301" s="139">
        <v>17.078364565587378</v>
      </c>
      <c r="K301" s="139">
        <v>18.952346307748446</v>
      </c>
      <c r="L301" s="139">
        <v>11.651376146788994</v>
      </c>
      <c r="M301" s="139">
        <v>11.257189811010694</v>
      </c>
      <c r="N301" s="139">
        <v>4.8252092565237659</v>
      </c>
      <c r="O301" s="139">
        <v>6.4114607797087775</v>
      </c>
      <c r="P301" s="139">
        <v>6.1575811079232157</v>
      </c>
      <c r="Q301" s="139">
        <v>6.0083160083161946</v>
      </c>
      <c r="R301" s="139">
        <v>7.2563247695625721</v>
      </c>
      <c r="S301" s="139">
        <v>9.7092704333516124</v>
      </c>
      <c r="T301" s="139">
        <v>5.4833333333333956</v>
      </c>
      <c r="U301" s="139">
        <v>4.1396745141411673</v>
      </c>
      <c r="V301" s="139">
        <v>3.1254741313913703</v>
      </c>
      <c r="W301" s="139">
        <v>3.663380903339708</v>
      </c>
      <c r="X301" s="139">
        <v>3.0655691172296384</v>
      </c>
      <c r="Y301" s="139">
        <v>3.8419168273202908</v>
      </c>
      <c r="Z301" s="139">
        <v>2.6654289881978377</v>
      </c>
      <c r="AA301" s="139">
        <v>2.1441487987599706</v>
      </c>
      <c r="AB301" s="139">
        <v>2.0864946889226132</v>
      </c>
      <c r="AC301" s="139">
        <v>1.9447541186671025</v>
      </c>
      <c r="AD301" s="139">
        <v>2.6731470230863641</v>
      </c>
      <c r="AE301" s="139">
        <v>2.6153846153845084</v>
      </c>
      <c r="AF301" s="139">
        <v>2.8716411025256683</v>
      </c>
      <c r="AG301" s="139">
        <v>2.7130044843049816</v>
      </c>
      <c r="AH301" s="139">
        <v>3.4599432438332745</v>
      </c>
      <c r="AI301" s="139">
        <v>2.8062031859899861</v>
      </c>
      <c r="AJ301" s="139">
        <v>3.3350436121088567</v>
      </c>
      <c r="AK301" s="139">
        <v>3.2274081429989554</v>
      </c>
      <c r="AL301" s="139">
        <v>2.7320827320827634</v>
      </c>
      <c r="AM301" s="139">
        <v>2.4534132409401277</v>
      </c>
      <c r="AN301" s="139">
        <v>2.3855223471346276</v>
      </c>
      <c r="AO301" s="139">
        <v>2.0085698982324596</v>
      </c>
      <c r="AP301" s="139">
        <v>2.4328345147458075</v>
      </c>
      <c r="AQ301" s="139">
        <v>2.5032037590772438</v>
      </c>
      <c r="AR301" s="139">
        <v>0.51675279213205805</v>
      </c>
      <c r="AS301" s="139">
        <v>0.6550580431174069</v>
      </c>
      <c r="AT301" s="139">
        <v>0.91440810610430301</v>
      </c>
      <c r="AU301" s="139">
        <v>0.99591836734727046</v>
      </c>
      <c r="AV301" s="139">
        <v>0.72744907856450158</v>
      </c>
      <c r="AW301" s="139">
        <v>0.9000000000000119</v>
      </c>
      <c r="AX301" s="139">
        <v>0.80195585892328669</v>
      </c>
      <c r="AY301" s="139">
        <v>0.89939659729971755</v>
      </c>
      <c r="AZ301" s="139">
        <v>1.02497904860126</v>
      </c>
      <c r="BA301" s="139">
        <v>1.1772650367627202</v>
      </c>
      <c r="BB301" s="167"/>
      <c r="BC301" s="167"/>
      <c r="BD301" s="167"/>
      <c r="BE301" s="167"/>
      <c r="BF301" s="167"/>
    </row>
    <row r="302" spans="1:58" s="139" customFormat="1" outlineLevel="1" x14ac:dyDescent="0.2">
      <c r="A302" s="96"/>
      <c r="B302" s="96"/>
      <c r="C302" s="96"/>
      <c r="D302" s="137"/>
      <c r="E302" s="137"/>
      <c r="F302" s="146" t="s">
        <v>447</v>
      </c>
      <c r="G302" s="157" t="s">
        <v>600</v>
      </c>
      <c r="I302" s="139">
        <v>12.818955042527458</v>
      </c>
      <c r="J302" s="139">
        <v>9.3699515347334561</v>
      </c>
      <c r="K302" s="139">
        <v>8.3210241260463835</v>
      </c>
      <c r="L302" s="139">
        <v>6.0000000000000053</v>
      </c>
      <c r="M302" s="139">
        <v>8.3833619210976771</v>
      </c>
      <c r="N302" s="139">
        <v>7.9920870425322255</v>
      </c>
      <c r="O302" s="139">
        <v>7.7669902912620437</v>
      </c>
      <c r="P302" s="139">
        <v>8.7370389257181102</v>
      </c>
      <c r="Q302" s="139">
        <v>9.1292793496952296</v>
      </c>
      <c r="R302" s="139">
        <v>9.783698610514314</v>
      </c>
      <c r="S302" s="139">
        <v>7.815762004175264</v>
      </c>
      <c r="T302" s="139">
        <v>5.9663560450200492</v>
      </c>
      <c r="U302" s="139">
        <v>3.1178620374600285</v>
      </c>
      <c r="V302" s="139">
        <v>3.5995126813600065</v>
      </c>
      <c r="W302" s="139">
        <v>3.1430404105195597</v>
      </c>
      <c r="X302" s="139">
        <v>3.5447761194029814</v>
      </c>
      <c r="Y302" s="139">
        <v>4.2942942942942874</v>
      </c>
      <c r="Z302" s="139">
        <v>5.1060562434014356</v>
      </c>
      <c r="AA302" s="139">
        <v>4.8214774906401248</v>
      </c>
      <c r="AB302" s="139">
        <v>4.5474344455088689</v>
      </c>
      <c r="AC302" s="139">
        <v>5.2141527001861032</v>
      </c>
      <c r="AD302" s="139">
        <v>3.1605562579015034</v>
      </c>
      <c r="AE302" s="139">
        <v>3.2352941176470695</v>
      </c>
      <c r="AF302" s="139">
        <v>4.2972459639125216</v>
      </c>
      <c r="AG302" s="139">
        <v>4.6209879353517946</v>
      </c>
      <c r="AH302" s="139">
        <v>4.6562228024368046</v>
      </c>
      <c r="AI302" s="139">
        <v>4.9272349272349247</v>
      </c>
      <c r="AJ302" s="139">
        <v>3.5466613829998828</v>
      </c>
      <c r="AK302" s="139">
        <v>-0.11481056257175437</v>
      </c>
      <c r="AL302" s="139">
        <v>2.1647509578544888</v>
      </c>
      <c r="AM302" s="139">
        <v>2.2876429776859331</v>
      </c>
      <c r="AN302" s="139">
        <v>1.3015582034831219</v>
      </c>
      <c r="AO302" s="139">
        <v>1.1038726022438494</v>
      </c>
      <c r="AP302" s="139">
        <v>1.109718990513775</v>
      </c>
      <c r="AQ302" s="139">
        <v>2.4075057532305877</v>
      </c>
      <c r="AR302" s="139">
        <v>2.3854796888504781</v>
      </c>
      <c r="AS302" s="139">
        <v>2.2961337160224415</v>
      </c>
      <c r="AT302" s="139">
        <v>2.9542828849643765</v>
      </c>
      <c r="AU302" s="139">
        <v>3.3985251683232409</v>
      </c>
      <c r="AV302" s="139">
        <v>1.7984496124031635</v>
      </c>
      <c r="AW302" s="139">
        <v>3.4869761917951214</v>
      </c>
      <c r="AX302" s="139">
        <v>4.8944414981382023</v>
      </c>
      <c r="AY302" s="139">
        <v>3.1220000000000026</v>
      </c>
      <c r="AZ302" s="139">
        <v>3.1233999999999984</v>
      </c>
      <c r="BA302" s="139">
        <v>2.9204000000000008</v>
      </c>
      <c r="BB302" s="167"/>
      <c r="BC302" s="167"/>
      <c r="BD302" s="167"/>
      <c r="BE302" s="167"/>
      <c r="BF302" s="167"/>
    </row>
    <row r="303" spans="1:58" s="42" customFormat="1" x14ac:dyDescent="0.2">
      <c r="A303" s="37" t="s">
        <v>442</v>
      </c>
      <c r="B303" s="37" t="s">
        <v>88</v>
      </c>
      <c r="C303" s="37" t="s">
        <v>1859</v>
      </c>
      <c r="D303" s="38"/>
      <c r="E303" s="38"/>
      <c r="F303" s="15" t="s">
        <v>319</v>
      </c>
      <c r="G303" s="12" t="s">
        <v>1215</v>
      </c>
      <c r="H303" s="27" t="str">
        <f>IF(AND(ISNUMBER(H946),ISNUMBER(G946)),((H946/G946)-1)*100,"–")</f>
        <v>–</v>
      </c>
      <c r="I303" s="27">
        <f t="shared" ref="I303:X304" si="227">IF(AND(ISNUMBER(I946),ISNUMBER(H946)),((I946/H946)-1)*100,"–")</f>
        <v>11.388963628444415</v>
      </c>
      <c r="J303" s="27">
        <f t="shared" si="227"/>
        <v>9.5549033036668405</v>
      </c>
      <c r="K303" s="27">
        <f t="shared" si="227"/>
        <v>8.7242345521469922</v>
      </c>
      <c r="L303" s="27">
        <f t="shared" si="227"/>
        <v>5.9682814066134071</v>
      </c>
      <c r="M303" s="27">
        <f t="shared" si="227"/>
        <v>6.1457418551972065</v>
      </c>
      <c r="N303" s="27">
        <f t="shared" si="227"/>
        <v>5.2283083075011172</v>
      </c>
      <c r="O303" s="27">
        <f t="shared" si="227"/>
        <v>5.2010832284388187</v>
      </c>
      <c r="P303" s="27">
        <f t="shared" si="227"/>
        <v>5.1935810876991395</v>
      </c>
      <c r="Q303" s="27">
        <f t="shared" si="227"/>
        <v>5.6478443959339542</v>
      </c>
      <c r="R303" s="27">
        <f t="shared" si="227"/>
        <v>2.8243780481824299</v>
      </c>
      <c r="S303" s="27">
        <f t="shared" si="227"/>
        <v>5.4992076773424881</v>
      </c>
      <c r="T303" s="27">
        <f t="shared" si="227"/>
        <v>6.9379339698366627</v>
      </c>
      <c r="U303" s="27">
        <f t="shared" si="227"/>
        <v>4.368259492488491</v>
      </c>
      <c r="V303" s="27">
        <f t="shared" si="227"/>
        <v>2.8210269304597801</v>
      </c>
      <c r="W303" s="27">
        <f t="shared" si="227"/>
        <v>3.626404309372111</v>
      </c>
      <c r="X303" s="27">
        <f t="shared" si="227"/>
        <v>2.9430905815959418</v>
      </c>
      <c r="Y303" s="27">
        <f t="shared" ref="Y303:BA304" si="228">IF(AND(ISNUMBER(Y946),ISNUMBER(X946)),((Y946/X946)-1)*100,"–")</f>
        <v>2.7440221133137044</v>
      </c>
      <c r="Z303" s="27">
        <f t="shared" si="228"/>
        <v>2.9134667352935129</v>
      </c>
      <c r="AA303" s="27">
        <f t="shared" ref="AA303:AD304" si="229">IF(AND(ISNUMBER(AA946),ISNUMBER(Z946)),((AA946/Z946)-1)*100,"–")</f>
        <v>3.0057158532927675</v>
      </c>
      <c r="AB303" s="27">
        <f t="shared" si="229"/>
        <v>3.3386525787184818</v>
      </c>
      <c r="AC303" s="27">
        <f t="shared" si="229"/>
        <v>3.3332805391052656</v>
      </c>
      <c r="AD303" s="27">
        <f t="shared" si="229"/>
        <v>2.8989326846049934</v>
      </c>
      <c r="AE303" s="27">
        <f t="shared" si="228"/>
        <v>2.5828718551527574</v>
      </c>
      <c r="AF303" s="27">
        <f t="shared" si="228"/>
        <v>2.571388391885554</v>
      </c>
      <c r="AG303" s="27">
        <f t="shared" si="228"/>
        <v>2.6729821276635146</v>
      </c>
      <c r="AH303" s="27">
        <f t="shared" si="228"/>
        <v>2.7456645952733671</v>
      </c>
      <c r="AI303" s="27">
        <f t="shared" si="228"/>
        <v>2.8189031953097521</v>
      </c>
      <c r="AJ303" s="27">
        <f t="shared" si="228"/>
        <v>3.139933783130977</v>
      </c>
      <c r="AK303" s="27">
        <f t="shared" si="228"/>
        <v>1.7328011948397615</v>
      </c>
      <c r="AL303" s="27">
        <f t="shared" si="228"/>
        <v>2.0129660010265837</v>
      </c>
      <c r="AM303" s="27">
        <f t="shared" si="228"/>
        <v>2.1442980384527077</v>
      </c>
      <c r="AN303" s="27">
        <f t="shared" si="228"/>
        <v>2.2136474037668386</v>
      </c>
      <c r="AO303" s="27">
        <f t="shared" si="228"/>
        <v>1.9149562316280955</v>
      </c>
      <c r="AP303" s="27">
        <f t="shared" si="228"/>
        <v>2.1177369148487779</v>
      </c>
      <c r="AQ303" s="27">
        <f t="shared" si="228"/>
        <v>2.1291383403872599</v>
      </c>
      <c r="AR303" s="27">
        <f t="shared" si="228"/>
        <v>1.659284645864445</v>
      </c>
      <c r="AS303" s="27">
        <f t="shared" si="228"/>
        <v>1.6920140976451448</v>
      </c>
      <c r="AT303" s="27">
        <f t="shared" si="228"/>
        <v>2.1874813195164045</v>
      </c>
      <c r="AU303" s="27">
        <f t="shared" si="228"/>
        <v>2.4184613902900942</v>
      </c>
      <c r="AV303" s="27">
        <f t="shared" si="228"/>
        <v>1.6884673499068636</v>
      </c>
      <c r="AW303" s="28">
        <f t="shared" si="228"/>
        <v>2.5684114908262723</v>
      </c>
      <c r="AX303" s="28">
        <f t="shared" si="228"/>
        <v>2.5461658866222425</v>
      </c>
      <c r="AY303" s="28">
        <f t="shared" si="228"/>
        <v>2.1415499176669961</v>
      </c>
      <c r="AZ303" s="28">
        <f t="shared" si="228"/>
        <v>2.3530294594030332</v>
      </c>
      <c r="BA303" s="28">
        <f t="shared" si="228"/>
        <v>2.3557225819758498</v>
      </c>
    </row>
    <row r="304" spans="1:58" s="42" customFormat="1" x14ac:dyDescent="0.2">
      <c r="A304" s="37" t="s">
        <v>442</v>
      </c>
      <c r="B304" s="37" t="s">
        <v>89</v>
      </c>
      <c r="C304" s="37" t="s">
        <v>1859</v>
      </c>
      <c r="D304" s="38"/>
      <c r="E304" s="38"/>
      <c r="F304" s="44" t="s">
        <v>320</v>
      </c>
      <c r="G304" s="12" t="s">
        <v>1216</v>
      </c>
      <c r="H304" s="27" t="str">
        <f t="shared" ref="H304:W304" si="230">IF(AND(ISNUMBER(H947),ISNUMBER(G947)),((H947/G947)-1)*100,"–")</f>
        <v>–</v>
      </c>
      <c r="I304" s="27">
        <f t="shared" si="230"/>
        <v>-1.1907715583920675</v>
      </c>
      <c r="J304" s="27">
        <f t="shared" si="230"/>
        <v>-0.78639754047458155</v>
      </c>
      <c r="K304" s="27">
        <f t="shared" si="230"/>
        <v>0.79870803943944413</v>
      </c>
      <c r="L304" s="27">
        <f t="shared" si="230"/>
        <v>-9.1524213387994546E-2</v>
      </c>
      <c r="M304" s="27">
        <f t="shared" si="230"/>
        <v>0.94167868841124047</v>
      </c>
      <c r="N304" s="27">
        <f t="shared" si="230"/>
        <v>2.6272596933673675</v>
      </c>
      <c r="O304" s="27">
        <f t="shared" si="230"/>
        <v>2.5579236515909543</v>
      </c>
      <c r="P304" s="27">
        <f t="shared" si="230"/>
        <v>1.9872060587152962</v>
      </c>
      <c r="Q304" s="27">
        <f t="shared" si="230"/>
        <v>1.2871374109788336</v>
      </c>
      <c r="R304" s="27">
        <f t="shared" si="230"/>
        <v>-1.8017121246652779</v>
      </c>
      <c r="S304" s="27">
        <f t="shared" si="230"/>
        <v>0.19965449424661497</v>
      </c>
      <c r="T304" s="27">
        <f t="shared" si="230"/>
        <v>2.4874597800993659</v>
      </c>
      <c r="U304" s="27">
        <f t="shared" si="230"/>
        <v>0.83495920312919303</v>
      </c>
      <c r="V304" s="27">
        <f t="shared" si="230"/>
        <v>0.17783542606681912</v>
      </c>
      <c r="W304" s="27">
        <f t="shared" si="230"/>
        <v>6.0600123186492105</v>
      </c>
      <c r="X304" s="27">
        <f t="shared" si="227"/>
        <v>0.65315592308099468</v>
      </c>
      <c r="Y304" s="27">
        <f t="shared" si="228"/>
        <v>1.1271640641206115</v>
      </c>
      <c r="Z304" s="27">
        <f t="shared" si="228"/>
        <v>1.7506413823877187</v>
      </c>
      <c r="AA304" s="27">
        <f t="shared" si="229"/>
        <v>1.9864647149526293</v>
      </c>
      <c r="AB304" s="27">
        <f t="shared" si="229"/>
        <v>1.7027978058055337</v>
      </c>
      <c r="AC304" s="27">
        <f t="shared" si="229"/>
        <v>1.4929729960097227</v>
      </c>
      <c r="AD304" s="27">
        <f t="shared" si="229"/>
        <v>1.1637709307548816</v>
      </c>
      <c r="AE304" s="27">
        <f t="shared" si="228"/>
        <v>0.80777118590666941</v>
      </c>
      <c r="AF304" s="27">
        <f t="shared" si="228"/>
        <v>0.64786782254697695</v>
      </c>
      <c r="AG304" s="27">
        <f t="shared" si="228"/>
        <v>0.66051616045763595</v>
      </c>
      <c r="AH304" s="27">
        <f t="shared" si="228"/>
        <v>0.65706128539186892</v>
      </c>
      <c r="AI304" s="27">
        <f t="shared" si="228"/>
        <v>0.71349223920036398</v>
      </c>
      <c r="AJ304" s="27">
        <f t="shared" si="228"/>
        <v>-3.4747826704673024E-2</v>
      </c>
      <c r="AK304" s="27">
        <f t="shared" si="228"/>
        <v>1.0062022340706411</v>
      </c>
      <c r="AL304" s="27">
        <f t="shared" si="228"/>
        <v>0.32628134928538444</v>
      </c>
      <c r="AM304" s="27">
        <f t="shared" si="228"/>
        <v>-0.6843920082862498</v>
      </c>
      <c r="AN304" s="27">
        <f t="shared" si="228"/>
        <v>-0.28671227548476841</v>
      </c>
      <c r="AO304" s="27">
        <f t="shared" si="228"/>
        <v>0.36590883930252005</v>
      </c>
      <c r="AP304" s="27">
        <f t="shared" si="228"/>
        <v>1.3363689489972463</v>
      </c>
      <c r="AQ304" s="27">
        <f t="shared" si="228"/>
        <v>1.7735043506593051</v>
      </c>
      <c r="AR304" s="27">
        <f t="shared" si="228"/>
        <v>1.2391992069120672</v>
      </c>
      <c r="AS304" s="27">
        <f t="shared" si="228"/>
        <v>-1.6512946310331955E-3</v>
      </c>
      <c r="AT304" s="27">
        <f t="shared" si="228"/>
        <v>0.26850530564204167</v>
      </c>
      <c r="AU304" s="27">
        <f t="shared" si="228"/>
        <v>1.1257912181835694</v>
      </c>
      <c r="AV304" s="27">
        <f t="shared" si="228"/>
        <v>1.2337975446301552</v>
      </c>
      <c r="AW304" s="28">
        <f t="shared" si="228"/>
        <v>0.43986164502523017</v>
      </c>
      <c r="AX304" s="28">
        <f t="shared" si="228"/>
        <v>0.84231505899043935</v>
      </c>
      <c r="AY304" s="28">
        <f t="shared" si="228"/>
        <v>0.53690417117913114</v>
      </c>
      <c r="AZ304" s="28">
        <f t="shared" si="228"/>
        <v>0.70911914316547087</v>
      </c>
      <c r="BA304" s="28">
        <f t="shared" si="228"/>
        <v>0.67932258003489121</v>
      </c>
    </row>
    <row r="305" spans="1:58" s="139" customFormat="1" outlineLevel="1" x14ac:dyDescent="0.2">
      <c r="A305" s="96"/>
      <c r="B305" s="96"/>
      <c r="C305" s="96"/>
      <c r="D305" s="137"/>
      <c r="E305" s="137"/>
      <c r="F305" s="146" t="s">
        <v>444</v>
      </c>
      <c r="G305" s="157" t="s">
        <v>601</v>
      </c>
      <c r="I305" s="139">
        <v>-16.232154503869889</v>
      </c>
      <c r="J305" s="139">
        <v>-8.9114352527232104</v>
      </c>
      <c r="K305" s="139">
        <v>-8.5104837186190441</v>
      </c>
      <c r="L305" s="139">
        <v>-10.66168015033414</v>
      </c>
      <c r="M305" s="139">
        <v>-2.023942671786827</v>
      </c>
      <c r="N305" s="139">
        <v>32.831264821229958</v>
      </c>
      <c r="O305" s="139">
        <v>21.215177262687224</v>
      </c>
      <c r="P305" s="139">
        <v>3.3111012229217751</v>
      </c>
      <c r="Q305" s="139">
        <v>-6.4416272189364072</v>
      </c>
      <c r="R305" s="139">
        <v>18.067970141522551</v>
      </c>
      <c r="S305" s="139">
        <v>13.810466071703464</v>
      </c>
      <c r="T305" s="139">
        <v>11.656212136747236</v>
      </c>
      <c r="U305" s="139">
        <v>-6.5505794890413522</v>
      </c>
      <c r="V305" s="139">
        <v>1.5377120448646808</v>
      </c>
      <c r="W305" s="139">
        <v>12.224586853257247</v>
      </c>
      <c r="X305" s="139">
        <v>-2.88727810846513</v>
      </c>
      <c r="Y305" s="139">
        <v>-11.946112401158937</v>
      </c>
      <c r="Z305" s="139">
        <v>-0.9233055535693202</v>
      </c>
      <c r="AA305" s="139">
        <v>-3.7243294574063723</v>
      </c>
      <c r="AB305" s="139">
        <v>-12.66456094188333</v>
      </c>
      <c r="AC305" s="139">
        <v>-3.304564039409541</v>
      </c>
      <c r="AD305" s="139">
        <v>6.3755760570997966</v>
      </c>
      <c r="AE305" s="139">
        <v>20.919255197755881</v>
      </c>
      <c r="AF305" s="139">
        <v>9.5693983128527051</v>
      </c>
      <c r="AG305" s="139">
        <v>-0.85974489964429912</v>
      </c>
      <c r="AH305" s="139">
        <v>-1.2447868559737452</v>
      </c>
      <c r="AI305" s="139">
        <v>9.0378238902674148</v>
      </c>
      <c r="AJ305" s="139">
        <v>10.677369692977678</v>
      </c>
      <c r="AK305" s="139">
        <v>0.96136560938067106</v>
      </c>
      <c r="AL305" s="139">
        <v>-5.7602198583827757</v>
      </c>
      <c r="AM305" s="139">
        <v>5.2856521430143522</v>
      </c>
      <c r="AN305" s="139">
        <v>-4.5182607671991892</v>
      </c>
      <c r="AO305" s="139">
        <v>5.6983610117266936</v>
      </c>
      <c r="AP305" s="139">
        <v>1.7497466325424371</v>
      </c>
      <c r="AQ305" s="139">
        <v>-14.176295249050375</v>
      </c>
      <c r="AR305" s="139">
        <v>1.3900208574174844</v>
      </c>
      <c r="AS305" s="139">
        <v>3.3617823917382106</v>
      </c>
      <c r="AT305" s="139">
        <v>8.1715606239221916</v>
      </c>
      <c r="AU305" s="139">
        <v>-2.3304439003470456</v>
      </c>
      <c r="AV305" s="139">
        <v>7.1696365242492455</v>
      </c>
      <c r="AW305" s="139">
        <v>6.3829357180178681</v>
      </c>
      <c r="AX305" s="139">
        <v>-0.95823302011188716</v>
      </c>
      <c r="AY305" s="139">
        <v>-0.83359202249846387</v>
      </c>
      <c r="AZ305" s="139">
        <v>3.1630512495041341</v>
      </c>
      <c r="BA305" s="139">
        <v>5.3010604445450138</v>
      </c>
      <c r="BB305" s="167"/>
      <c r="BC305" s="167"/>
      <c r="BD305" s="167"/>
      <c r="BE305" s="167"/>
      <c r="BF305" s="167"/>
    </row>
    <row r="306" spans="1:58" s="139" customFormat="1" outlineLevel="1" x14ac:dyDescent="0.2">
      <c r="A306" s="96"/>
      <c r="B306" s="96"/>
      <c r="C306" s="96"/>
      <c r="D306" s="137"/>
      <c r="E306" s="137"/>
      <c r="F306" s="146" t="s">
        <v>445</v>
      </c>
      <c r="G306" s="157" t="s">
        <v>602</v>
      </c>
      <c r="I306" s="139">
        <v>-9.7632923503719873</v>
      </c>
      <c r="J306" s="139">
        <v>-1.7500362872160835</v>
      </c>
      <c r="K306" s="139">
        <v>-1.4927316634310461</v>
      </c>
      <c r="L306" s="139">
        <v>-6.2518776662861093</v>
      </c>
      <c r="M306" s="139">
        <v>0.18052662500664951</v>
      </c>
      <c r="N306" s="139">
        <v>32.333020557877681</v>
      </c>
      <c r="O306" s="139">
        <v>19.366966622403847</v>
      </c>
      <c r="P306" s="139">
        <v>3.5645288673781472</v>
      </c>
      <c r="Q306" s="139">
        <v>-5.0015773323008883</v>
      </c>
      <c r="R306" s="139">
        <v>19.671903945111513</v>
      </c>
      <c r="S306" s="139">
        <v>0.99213611295556614</v>
      </c>
      <c r="T306" s="139">
        <v>6.9678580507900545</v>
      </c>
      <c r="U306" s="139">
        <v>-7.5648152468534402</v>
      </c>
      <c r="V306" s="139">
        <v>1.0840286366373464</v>
      </c>
      <c r="W306" s="139">
        <v>11.522526385815457</v>
      </c>
      <c r="X306" s="139">
        <v>-1.6336993327850102</v>
      </c>
      <c r="Y306" s="139">
        <v>-10.402419458506252</v>
      </c>
      <c r="Z306" s="139">
        <v>-1.0513542628564743</v>
      </c>
      <c r="AA306" s="139">
        <v>-3.5772924691738095</v>
      </c>
      <c r="AB306" s="139">
        <v>-12.22262975881806</v>
      </c>
      <c r="AC306" s="139">
        <v>-0.68636974089930636</v>
      </c>
      <c r="AD306" s="139">
        <v>8.6523480326198943</v>
      </c>
      <c r="AE306" s="139">
        <v>22.154675638709985</v>
      </c>
      <c r="AF306" s="139">
        <v>10.894803695353605</v>
      </c>
      <c r="AG306" s="139">
        <v>2.0431759743915645</v>
      </c>
      <c r="AH306" s="139">
        <v>2.5243374022770659</v>
      </c>
      <c r="AI306" s="139">
        <v>10.875731197607031</v>
      </c>
      <c r="AJ306" s="139">
        <v>10.46441949902308</v>
      </c>
      <c r="AK306" s="139">
        <v>-2.2708656066353416</v>
      </c>
      <c r="AL306" s="139">
        <v>-3.9804590441213983</v>
      </c>
      <c r="AM306" s="139">
        <v>5.4386770029049458</v>
      </c>
      <c r="AN306" s="139">
        <v>-5.9584861206055439</v>
      </c>
      <c r="AO306" s="139">
        <v>4.2971711286038605</v>
      </c>
      <c r="AP306" s="139">
        <v>0.61811898330677018</v>
      </c>
      <c r="AQ306" s="139">
        <v>-16.270831399216267</v>
      </c>
      <c r="AR306" s="139">
        <v>0.60475155048542728</v>
      </c>
      <c r="AS306" s="139">
        <v>2.7682041600075813</v>
      </c>
      <c r="AT306" s="139">
        <v>5.5602445669633349</v>
      </c>
      <c r="AU306" s="139">
        <v>-5.8393964755003687</v>
      </c>
      <c r="AV306" s="139">
        <v>7.2312495294152956</v>
      </c>
      <c r="AW306" s="139">
        <v>8.1255287704731227</v>
      </c>
      <c r="AX306" s="139">
        <v>-1.5782726700328209</v>
      </c>
      <c r="AY306" s="139">
        <v>-1.1862976258911528</v>
      </c>
      <c r="AZ306" s="139">
        <v>2.6033514688108994</v>
      </c>
      <c r="BA306" s="139">
        <v>3.8004753036187999</v>
      </c>
      <c r="BB306" s="167"/>
      <c r="BC306" s="167"/>
      <c r="BD306" s="167"/>
      <c r="BE306" s="167"/>
      <c r="BF306" s="167"/>
    </row>
    <row r="307" spans="1:58" s="139" customFormat="1" outlineLevel="1" x14ac:dyDescent="0.2">
      <c r="A307" s="96"/>
      <c r="B307" s="96"/>
      <c r="C307" s="96"/>
      <c r="D307" s="137"/>
      <c r="E307" s="137"/>
      <c r="F307" s="146" t="s">
        <v>446</v>
      </c>
      <c r="G307" s="157" t="s">
        <v>603</v>
      </c>
      <c r="I307" s="139">
        <v>-3.4629191183739971</v>
      </c>
      <c r="J307" s="139">
        <v>2.3486745213116444</v>
      </c>
      <c r="K307" s="139">
        <v>2.219445705900891</v>
      </c>
      <c r="L307" s="139">
        <v>-5.1596221913801532</v>
      </c>
      <c r="M307" s="139">
        <v>2.8065701518458441</v>
      </c>
      <c r="N307" s="139">
        <v>36.083056616488918</v>
      </c>
      <c r="O307" s="139">
        <v>20.580530015942177</v>
      </c>
      <c r="P307" s="139">
        <v>5.9710343035279667</v>
      </c>
      <c r="Q307" s="139">
        <v>-0.70294316486891883</v>
      </c>
      <c r="R307" s="139">
        <v>24.71272685752124</v>
      </c>
      <c r="S307" s="139">
        <v>5.4206307525719755</v>
      </c>
      <c r="T307" s="139">
        <v>7.1266503806775017</v>
      </c>
      <c r="U307" s="139">
        <v>-7.4281647338630519</v>
      </c>
      <c r="V307" s="139">
        <v>-1.4185140668011686</v>
      </c>
      <c r="W307" s="139">
        <v>11.266247768684433</v>
      </c>
      <c r="X307" s="139">
        <v>2.2150299367577286</v>
      </c>
      <c r="Y307" s="139">
        <v>-8.9823156534592599</v>
      </c>
      <c r="Z307" s="139">
        <v>-1.5935631279778595</v>
      </c>
      <c r="AA307" s="139">
        <v>-3.3780224036618289</v>
      </c>
      <c r="AB307" s="139">
        <v>-15.00305528190432</v>
      </c>
      <c r="AC307" s="139">
        <v>1.7218842171740079E-2</v>
      </c>
      <c r="AD307" s="139">
        <v>9.7737132768834556</v>
      </c>
      <c r="AE307" s="139">
        <v>26.564182964584205</v>
      </c>
      <c r="AF307" s="139">
        <v>11.825728251896406</v>
      </c>
      <c r="AG307" s="139">
        <v>1.764421018383544</v>
      </c>
      <c r="AH307" s="139">
        <v>1.6286920516611847</v>
      </c>
      <c r="AI307" s="139">
        <v>11.827182407229241</v>
      </c>
      <c r="AJ307" s="139">
        <v>15.502255871926863</v>
      </c>
      <c r="AK307" s="139">
        <v>-0.87963696820949622</v>
      </c>
      <c r="AL307" s="139">
        <v>-5.6042503672073529</v>
      </c>
      <c r="AM307" s="139">
        <v>10.668198742850144</v>
      </c>
      <c r="AN307" s="139">
        <v>-4.3234528538699912</v>
      </c>
      <c r="AO307" s="139">
        <v>5.8202834437470763</v>
      </c>
      <c r="AP307" s="139">
        <v>2.9937337373401762</v>
      </c>
      <c r="AQ307" s="139">
        <v>-13.991450187524457</v>
      </c>
      <c r="AR307" s="139">
        <v>0.30427398033878728</v>
      </c>
      <c r="AS307" s="139">
        <v>2.2079196772481824</v>
      </c>
      <c r="AT307" s="139">
        <v>5.6574317845415445</v>
      </c>
      <c r="AU307" s="139">
        <v>-4.0440376859080089</v>
      </c>
      <c r="AV307" s="139">
        <v>9.6682550380634105</v>
      </c>
      <c r="AW307" s="139">
        <v>-0.70583792612608498</v>
      </c>
      <c r="AX307" s="139">
        <v>-4.0715518094906038</v>
      </c>
      <c r="AY307" s="139">
        <v>-1.5290448692856673</v>
      </c>
      <c r="AZ307" s="139">
        <v>2.4446620540764519</v>
      </c>
      <c r="BA307" s="139">
        <v>3.9846772370017769</v>
      </c>
      <c r="BB307" s="167"/>
      <c r="BC307" s="167"/>
      <c r="BD307" s="167"/>
      <c r="BE307" s="167"/>
      <c r="BF307" s="167"/>
    </row>
    <row r="308" spans="1:58" s="139" customFormat="1" outlineLevel="1" x14ac:dyDescent="0.2">
      <c r="A308" s="96"/>
      <c r="B308" s="96"/>
      <c r="C308" s="96"/>
      <c r="D308" s="137"/>
      <c r="E308" s="137"/>
      <c r="F308" s="146" t="s">
        <v>447</v>
      </c>
      <c r="G308" s="157" t="s">
        <v>604</v>
      </c>
      <c r="I308" s="139">
        <v>-4.7079568637369178</v>
      </c>
      <c r="J308" s="139">
        <v>-10.187043976837307</v>
      </c>
      <c r="K308" s="139">
        <v>-10.943303037055275</v>
      </c>
      <c r="L308" s="139">
        <v>-7.9007051855670252</v>
      </c>
      <c r="M308" s="139">
        <v>0.61655828876974184</v>
      </c>
      <c r="N308" s="139">
        <v>17.736931483666218</v>
      </c>
      <c r="O308" s="139">
        <v>14.413695604530275</v>
      </c>
      <c r="P308" s="139">
        <v>14.576351124360688</v>
      </c>
      <c r="Q308" s="139">
        <v>0.14684604692718484</v>
      </c>
      <c r="R308" s="139">
        <v>19.327289429670923</v>
      </c>
      <c r="S308" s="139">
        <v>6.8128393335359361</v>
      </c>
      <c r="T308" s="139">
        <v>2.6990066679604574</v>
      </c>
      <c r="U308" s="139">
        <v>-14.360848763736367</v>
      </c>
      <c r="V308" s="139">
        <v>1.7498253339302217</v>
      </c>
      <c r="W308" s="139">
        <v>5.02582973662975</v>
      </c>
      <c r="X308" s="139">
        <v>1.146415232192366</v>
      </c>
      <c r="Y308" s="139">
        <v>8.7720439810555781</v>
      </c>
      <c r="Z308" s="139">
        <v>2.9859175357379364</v>
      </c>
      <c r="AA308" s="139">
        <v>2.2011312318351184</v>
      </c>
      <c r="AB308" s="139">
        <v>-3.0650055381676311</v>
      </c>
      <c r="AC308" s="139">
        <v>-1.925748180336273</v>
      </c>
      <c r="AD308" s="139">
        <v>5.1947323427268266</v>
      </c>
      <c r="AE308" s="139">
        <v>10.850937998110698</v>
      </c>
      <c r="AF308" s="139">
        <v>16.765164689019318</v>
      </c>
      <c r="AG308" s="139">
        <v>1.7228907472763177</v>
      </c>
      <c r="AH308" s="139">
        <v>5.1592363631332683</v>
      </c>
      <c r="AI308" s="139">
        <v>12.741540710260036</v>
      </c>
      <c r="AJ308" s="139">
        <v>-5.8740537302149125</v>
      </c>
      <c r="AK308" s="139">
        <v>-12.734418226717914</v>
      </c>
      <c r="AL308" s="139">
        <v>-0.49172836917777962</v>
      </c>
      <c r="AM308" s="139">
        <v>4.4376237518529038</v>
      </c>
      <c r="AN308" s="139">
        <v>-0.71300151515537591</v>
      </c>
      <c r="AO308" s="139">
        <v>0.92347898013689367</v>
      </c>
      <c r="AP308" s="139">
        <v>4.9902718824784476</v>
      </c>
      <c r="AQ308" s="139">
        <v>-6.7529661255515734</v>
      </c>
      <c r="AR308" s="139">
        <v>-9.3806233133249322</v>
      </c>
      <c r="AS308" s="139">
        <v>-2.5929106063481533</v>
      </c>
      <c r="AT308" s="139">
        <v>6.522765522593077</v>
      </c>
      <c r="AU308" s="139">
        <v>-1.1961801945384432</v>
      </c>
      <c r="AV308" s="139">
        <v>14.356104794335689</v>
      </c>
      <c r="AW308" s="139">
        <v>4.8705575001128043</v>
      </c>
      <c r="AX308" s="139">
        <v>2.5847177465674331</v>
      </c>
      <c r="AY308" s="139">
        <v>4.6748189861854916</v>
      </c>
      <c r="AZ308" s="139">
        <v>4.5758442809526567</v>
      </c>
      <c r="BA308" s="139">
        <v>4.1280902540602016</v>
      </c>
      <c r="BB308" s="167"/>
      <c r="BC308" s="167"/>
      <c r="BD308" s="167"/>
      <c r="BE308" s="167"/>
      <c r="BF308" s="167"/>
    </row>
    <row r="309" spans="1:58" s="42" customFormat="1" x14ac:dyDescent="0.2">
      <c r="A309" s="37" t="s">
        <v>442</v>
      </c>
      <c r="B309" s="37" t="s">
        <v>90</v>
      </c>
      <c r="C309" s="37" t="s">
        <v>1859</v>
      </c>
      <c r="D309" s="38"/>
      <c r="E309" s="38"/>
      <c r="F309" s="15" t="s">
        <v>91</v>
      </c>
      <c r="G309" s="12" t="s">
        <v>1217</v>
      </c>
      <c r="H309" s="27" t="str">
        <f t="shared" ref="H309:Q309" si="231">IF(AND(ISNUMBER(H952),ISNUMBER(G952)),((H952/G952)-1)*100,"–")</f>
        <v>–</v>
      </c>
      <c r="I309" s="27">
        <f t="shared" si="231"/>
        <v>-9.5069544354453583</v>
      </c>
      <c r="J309" s="27">
        <f t="shared" si="231"/>
        <v>-5.5063496401989598</v>
      </c>
      <c r="K309" s="27">
        <f t="shared" si="231"/>
        <v>-5.5389701921157002</v>
      </c>
      <c r="L309" s="27">
        <f t="shared" si="231"/>
        <v>-7.8969464138565542</v>
      </c>
      <c r="M309" s="27">
        <f t="shared" si="231"/>
        <v>7.4615986432569059E-2</v>
      </c>
      <c r="N309" s="27">
        <f t="shared" si="231"/>
        <v>29.355638914524128</v>
      </c>
      <c r="O309" s="27">
        <f t="shared" si="231"/>
        <v>18.919459465890643</v>
      </c>
      <c r="P309" s="27">
        <f t="shared" si="231"/>
        <v>6.6164206429763395</v>
      </c>
      <c r="Q309" s="27">
        <f t="shared" si="231"/>
        <v>-3.3817852391027525</v>
      </c>
      <c r="R309" s="27">
        <f t="shared" ref="R309:BA309" si="232">IF(AND(ISNUMBER(R952),ISNUMBER(Q952)),((R952/Q952)-1)*100,"–")</f>
        <v>20.021182473993939</v>
      </c>
      <c r="S309" s="27">
        <f t="shared" si="232"/>
        <v>7.3204841752498639</v>
      </c>
      <c r="T309" s="27">
        <f t="shared" si="232"/>
        <v>7.3793255114133816</v>
      </c>
      <c r="U309" s="27">
        <f t="shared" si="232"/>
        <v>-8.9770055412552239</v>
      </c>
      <c r="V309" s="27">
        <f t="shared" si="232"/>
        <v>0.90657293861333699</v>
      </c>
      <c r="W309" s="27">
        <f t="shared" si="232"/>
        <v>10.026086825734781</v>
      </c>
      <c r="X309" s="27">
        <f t="shared" si="232"/>
        <v>-0.61527813569254297</v>
      </c>
      <c r="Y309" s="27">
        <f t="shared" si="232"/>
        <v>-6.1676005930853872</v>
      </c>
      <c r="Z309" s="27">
        <f t="shared" si="232"/>
        <v>-0.11665245794456602</v>
      </c>
      <c r="AA309" s="27">
        <f>IF(AND(ISNUMBER(AA952),ISNUMBER(Z952)),((AA952/Z952)-1)*100,"–")</f>
        <v>-2.165781352676921</v>
      </c>
      <c r="AB309" s="27">
        <f>IF(AND(ISNUMBER(AB952),ISNUMBER(AA952)),((AB952/AA952)-1)*100,"–")</f>
        <v>-10.70954197090439</v>
      </c>
      <c r="AC309" s="27">
        <f>IF(AND(ISNUMBER(AC952),ISNUMBER(AB952)),((AC952/AB952)-1)*100,"–")</f>
        <v>-1.7115967522360886</v>
      </c>
      <c r="AD309" s="27">
        <f>IF(AND(ISNUMBER(AD952),ISNUMBER(AC952)),((AD952/AC952)-1)*100,"–")</f>
        <v>7.2546871910203148</v>
      </c>
      <c r="AE309" s="27">
        <f t="shared" si="232"/>
        <v>19.63883537210387</v>
      </c>
      <c r="AF309" s="27">
        <f t="shared" si="232"/>
        <v>12.089189494173347</v>
      </c>
      <c r="AG309" s="27">
        <f t="shared" si="232"/>
        <v>0.96787574145171806</v>
      </c>
      <c r="AH309" s="27">
        <f t="shared" si="232"/>
        <v>1.7727987274544166</v>
      </c>
      <c r="AI309" s="27">
        <f t="shared" si="232"/>
        <v>10.928189561061274</v>
      </c>
      <c r="AJ309" s="27">
        <f t="shared" si="232"/>
        <v>7.0948711872687031</v>
      </c>
      <c r="AK309" s="27">
        <f t="shared" si="232"/>
        <v>-3.7513970976160604</v>
      </c>
      <c r="AL309" s="27">
        <f t="shared" si="232"/>
        <v>-4.0132938941809249</v>
      </c>
      <c r="AM309" s="27">
        <f t="shared" si="232"/>
        <v>6.1255566725122668</v>
      </c>
      <c r="AN309" s="27">
        <f t="shared" si="232"/>
        <v>-3.8806115416565645</v>
      </c>
      <c r="AO309" s="27">
        <f t="shared" si="232"/>
        <v>4.1751236279537807</v>
      </c>
      <c r="AP309" s="27">
        <f t="shared" si="232"/>
        <v>2.5268951613084401</v>
      </c>
      <c r="AQ309" s="27">
        <f t="shared" si="232"/>
        <v>-12.837652345471195</v>
      </c>
      <c r="AR309" s="27">
        <f t="shared" si="232"/>
        <v>-1.8148841549646355</v>
      </c>
      <c r="AS309" s="27">
        <f t="shared" si="232"/>
        <v>1.4745426598854916</v>
      </c>
      <c r="AT309" s="27">
        <f t="shared" si="232"/>
        <v>6.6544008264005861</v>
      </c>
      <c r="AU309" s="27">
        <f t="shared" si="232"/>
        <v>-3.2136636613846248</v>
      </c>
      <c r="AV309" s="27">
        <f t="shared" si="232"/>
        <v>9.432821188663354</v>
      </c>
      <c r="AW309" s="28">
        <f t="shared" si="232"/>
        <v>4.9958334375112656</v>
      </c>
      <c r="AX309" s="28">
        <f t="shared" si="232"/>
        <v>-0.8405366210845866</v>
      </c>
      <c r="AY309" s="28">
        <f t="shared" si="232"/>
        <v>0.30226981632073269</v>
      </c>
      <c r="AZ309" s="28">
        <f t="shared" si="232"/>
        <v>3.2449539212769052</v>
      </c>
      <c r="BA309" s="28">
        <f t="shared" si="232"/>
        <v>4.3987507620858901</v>
      </c>
    </row>
    <row r="310" spans="1:58" s="139" customFormat="1" outlineLevel="1" x14ac:dyDescent="0.2">
      <c r="A310" s="96"/>
      <c r="B310" s="96"/>
      <c r="C310" s="96"/>
      <c r="D310" s="137"/>
      <c r="E310" s="137"/>
      <c r="F310" s="146" t="s">
        <v>444</v>
      </c>
      <c r="G310" s="143" t="s">
        <v>605</v>
      </c>
      <c r="H310" s="167">
        <v>79.312853220632505</v>
      </c>
      <c r="I310" s="167">
        <v>75.114205329200885</v>
      </c>
      <c r="J310" s="167">
        <v>71.137824616421682</v>
      </c>
      <c r="K310" s="167">
        <v>67.371944747040416</v>
      </c>
      <c r="L310" s="167">
        <v>63.805422269694681</v>
      </c>
      <c r="M310" s="167">
        <v>60.427703642811807</v>
      </c>
      <c r="N310" s="167">
        <v>57.2287940060829</v>
      </c>
      <c r="O310" s="167">
        <v>54.19922760510633</v>
      </c>
      <c r="P310" s="167">
        <v>51.3300397816855</v>
      </c>
      <c r="Q310" s="167">
        <v>48.612740446898606</v>
      </c>
      <c r="R310" s="167">
        <v>46.039288958445702</v>
      </c>
      <c r="S310" s="167">
        <v>43.602070327933703</v>
      </c>
      <c r="T310" s="167">
        <v>41.293872687695384</v>
      </c>
      <c r="U310" s="167">
        <v>39.107865950465367</v>
      </c>
      <c r="V310" s="167">
        <v>37.037581598765904</v>
      </c>
      <c r="W310" s="167">
        <v>35.076893544198086</v>
      </c>
      <c r="X310" s="139">
        <v>33.220000000000049</v>
      </c>
      <c r="Y310" s="139">
        <v>29.160000000000036</v>
      </c>
      <c r="Z310" s="139">
        <v>28.92</v>
      </c>
      <c r="AA310" s="139">
        <v>27.570000000000057</v>
      </c>
      <c r="AB310" s="139">
        <v>25.409999999999989</v>
      </c>
      <c r="AC310" s="139">
        <v>25.310000000000034</v>
      </c>
      <c r="AD310" s="139">
        <v>27.629999999999939</v>
      </c>
      <c r="AE310" s="139">
        <v>34.000000000000036</v>
      </c>
      <c r="AF310" s="139">
        <v>37.72</v>
      </c>
      <c r="AG310" s="139">
        <v>38.030000000000051</v>
      </c>
      <c r="AH310" s="139">
        <v>39.369999999999983</v>
      </c>
      <c r="AI310" s="139">
        <v>43.500000000000014</v>
      </c>
      <c r="AJ310" s="139">
        <v>47.530000000000015</v>
      </c>
      <c r="AK310" s="139">
        <v>45.760000000000055</v>
      </c>
      <c r="AL310" s="139">
        <v>43.839999999999989</v>
      </c>
      <c r="AM310" s="139">
        <v>47.420000000000059</v>
      </c>
      <c r="AN310" s="139">
        <v>45.790000000000013</v>
      </c>
      <c r="AO310" s="139">
        <v>48.47728271733093</v>
      </c>
      <c r="AP310" s="139">
        <v>49.991569489637968</v>
      </c>
      <c r="AQ310" s="139">
        <v>42.720365128625467</v>
      </c>
      <c r="AR310" s="139">
        <v>43.491752949463979</v>
      </c>
      <c r="AS310" s="139">
        <v>45.303971111177496</v>
      </c>
      <c r="AT310" s="139">
        <v>48.710500829176496</v>
      </c>
      <c r="AU310" s="139">
        <v>47.474045793876613</v>
      </c>
      <c r="AV310" s="139">
        <v>49.452138661841552</v>
      </c>
      <c r="AW310" s="139">
        <v>53.295160634582679</v>
      </c>
      <c r="AX310" s="139">
        <v>53.284012794921075</v>
      </c>
      <c r="AY310" s="139">
        <v>53.307851242491488</v>
      </c>
      <c r="AZ310" s="139">
        <v>55.957439594600636</v>
      </c>
      <c r="BA310" s="139">
        <v>59.316802333995213</v>
      </c>
      <c r="BB310" s="167"/>
      <c r="BC310" s="167"/>
      <c r="BD310" s="167"/>
      <c r="BE310" s="167"/>
      <c r="BF310" s="167"/>
    </row>
    <row r="311" spans="1:58" s="139" customFormat="1" outlineLevel="1" x14ac:dyDescent="0.2">
      <c r="A311" s="96"/>
      <c r="B311" s="96"/>
      <c r="C311" s="96"/>
      <c r="D311" s="137"/>
      <c r="E311" s="137"/>
      <c r="F311" s="146" t="s">
        <v>445</v>
      </c>
      <c r="G311" s="143" t="s">
        <v>606</v>
      </c>
      <c r="H311" s="167">
        <v>65.287928415639882</v>
      </c>
      <c r="I311" s="167">
        <v>61.898219036286896</v>
      </c>
      <c r="J311" s="167">
        <v>58.684501298196054</v>
      </c>
      <c r="K311" s="167">
        <v>55.6376378228113</v>
      </c>
      <c r="L311" s="167">
        <v>52.748965638692049</v>
      </c>
      <c r="M311" s="167">
        <v>50.010271550585408</v>
      </c>
      <c r="N311" s="167">
        <v>47.413768787321132</v>
      </c>
      <c r="O311" s="167">
        <v>44.952074862133642</v>
      </c>
      <c r="P311" s="167">
        <v>42.618190582462574</v>
      </c>
      <c r="Q311" s="167">
        <v>40.405480149551671</v>
      </c>
      <c r="R311" s="167">
        <v>38.307652291264375</v>
      </c>
      <c r="S311" s="167">
        <v>36.31874237447208</v>
      </c>
      <c r="T311" s="167">
        <v>34.433095446156287</v>
      </c>
      <c r="U311" s="167">
        <v>32.645350155006376</v>
      </c>
      <c r="V311" s="167">
        <v>30.950423507798206</v>
      </c>
      <c r="W311" s="167">
        <v>29.343496417212215</v>
      </c>
      <c r="X311" s="139">
        <v>27.82</v>
      </c>
      <c r="Y311" s="139">
        <v>24.86</v>
      </c>
      <c r="Z311" s="139">
        <v>24.97</v>
      </c>
      <c r="AA311" s="139">
        <v>24.28</v>
      </c>
      <c r="AB311" s="139">
        <v>21.37</v>
      </c>
      <c r="AC311" s="139">
        <v>21.31</v>
      </c>
      <c r="AD311" s="139">
        <v>23.13</v>
      </c>
      <c r="AE311" s="139">
        <v>28.46</v>
      </c>
      <c r="AF311" s="139">
        <v>32.14</v>
      </c>
      <c r="AG311" s="139">
        <v>32.659999999999997</v>
      </c>
      <c r="AH311" s="139">
        <v>33.85</v>
      </c>
      <c r="AI311" s="139">
        <v>37.96</v>
      </c>
      <c r="AJ311" s="139">
        <v>41.76</v>
      </c>
      <c r="AK311" s="139">
        <v>40.369999999999997</v>
      </c>
      <c r="AL311" s="139">
        <v>39.119999999999997</v>
      </c>
      <c r="AM311" s="139">
        <v>42.12</v>
      </c>
      <c r="AN311" s="139">
        <v>39.81</v>
      </c>
      <c r="AO311" s="139">
        <v>41.925309071757077</v>
      </c>
      <c r="AP311" s="139">
        <v>42.638257714942533</v>
      </c>
      <c r="AQ311" s="139">
        <v>36.045828308900376</v>
      </c>
      <c r="AR311" s="139">
        <v>36.396821683846952</v>
      </c>
      <c r="AS311" s="139">
        <v>37.65652701903781</v>
      </c>
      <c r="AT311" s="139">
        <v>40.040287376429809</v>
      </c>
      <c r="AU311" s="139">
        <v>38.688369861015495</v>
      </c>
      <c r="AV311" s="139">
        <v>40.101910407348917</v>
      </c>
      <c r="AW311" s="139">
        <v>43.061303242300447</v>
      </c>
      <c r="AX311" s="139">
        <v>43.017475136024615</v>
      </c>
      <c r="AY311" s="139">
        <v>43.165653792685468</v>
      </c>
      <c r="AZ311" s="139">
        <v>45.266585409751258</v>
      </c>
      <c r="BA311" s="139">
        <v>47.984130770418787</v>
      </c>
      <c r="BB311" s="167"/>
      <c r="BC311" s="167"/>
      <c r="BD311" s="167"/>
      <c r="BE311" s="167"/>
      <c r="BF311" s="167"/>
    </row>
    <row r="312" spans="1:58" s="139" customFormat="1" outlineLevel="1" x14ac:dyDescent="0.2">
      <c r="A312" s="96"/>
      <c r="B312" s="96"/>
      <c r="C312" s="96"/>
      <c r="D312" s="137"/>
      <c r="E312" s="137"/>
      <c r="F312" s="146" t="s">
        <v>446</v>
      </c>
      <c r="G312" s="143" t="s">
        <v>607</v>
      </c>
      <c r="H312" s="167">
        <v>42.643404186521089</v>
      </c>
      <c r="I312" s="167">
        <v>40.796680845934603</v>
      </c>
      <c r="J312" s="167">
        <v>39.029932056201275</v>
      </c>
      <c r="K312" s="167">
        <v>37.339694424270512</v>
      </c>
      <c r="L312" s="167">
        <v>35.722654543447312</v>
      </c>
      <c r="M312" s="167">
        <v>34.175642498054742</v>
      </c>
      <c r="N312" s="167">
        <v>32.695625649384716</v>
      </c>
      <c r="O312" s="167">
        <v>31.279702690755581</v>
      </c>
      <c r="P312" s="167">
        <v>29.925097960022502</v>
      </c>
      <c r="Q312" s="167">
        <v>28.62915599839134</v>
      </c>
      <c r="R312" s="167">
        <v>27.38933634486958</v>
      </c>
      <c r="S312" s="167">
        <v>26.203208556149743</v>
      </c>
      <c r="T312" s="167">
        <v>25.068447442162679</v>
      </c>
      <c r="U312" s="167">
        <v>23.982828507960882</v>
      </c>
      <c r="V312" s="167">
        <v>22.94422359299648</v>
      </c>
      <c r="W312" s="167">
        <v>21.95059669924547</v>
      </c>
      <c r="X312" s="139">
        <v>21</v>
      </c>
      <c r="Y312" s="139">
        <v>19.760000000000002</v>
      </c>
      <c r="Z312" s="139">
        <v>19.2</v>
      </c>
      <c r="AA312" s="139">
        <v>18.73</v>
      </c>
      <c r="AB312" s="139">
        <v>16.64</v>
      </c>
      <c r="AC312" s="139">
        <v>16.829999999999998</v>
      </c>
      <c r="AD312" s="139">
        <v>18.61</v>
      </c>
      <c r="AE312" s="139">
        <v>23.42</v>
      </c>
      <c r="AF312" s="139">
        <v>27.11</v>
      </c>
      <c r="AG312" s="139">
        <v>27.71</v>
      </c>
      <c r="AH312" s="139">
        <v>28.53</v>
      </c>
      <c r="AI312" s="139">
        <v>31.82</v>
      </c>
      <c r="AJ312" s="139">
        <v>35.11</v>
      </c>
      <c r="AK312" s="139">
        <v>34.32</v>
      </c>
      <c r="AL312" s="139">
        <v>33.57</v>
      </c>
      <c r="AM312" s="139">
        <v>36.15</v>
      </c>
      <c r="AN312" s="139">
        <v>34.18</v>
      </c>
      <c r="AO312" s="139">
        <v>35.984802665458311</v>
      </c>
      <c r="AP312" s="139">
        <v>36.843834051727832</v>
      </c>
      <c r="AQ312" s="139">
        <v>31.505107040292039</v>
      </c>
      <c r="AR312" s="139">
        <v>31.550086346198288</v>
      </c>
      <c r="AS312" s="139">
        <v>32.375564825131939</v>
      </c>
      <c r="AT312" s="139">
        <v>34.14817050387154</v>
      </c>
      <c r="AU312" s="139">
        <v>32.649242111133603</v>
      </c>
      <c r="AV312" s="139">
        <v>33.490399318407285</v>
      </c>
      <c r="AW312" s="139">
        <v>35.320136888468653</v>
      </c>
      <c r="AX312" s="139">
        <v>34.850717281295843</v>
      </c>
      <c r="AY312" s="139">
        <v>34.453749023042896</v>
      </c>
      <c r="AZ312" s="139">
        <v>35.605765407392035</v>
      </c>
      <c r="BA312" s="139">
        <v>37.214502681766056</v>
      </c>
      <c r="BB312" s="167"/>
      <c r="BC312" s="167"/>
      <c r="BD312" s="167"/>
      <c r="BE312" s="167"/>
      <c r="BF312" s="167"/>
    </row>
    <row r="313" spans="1:58" s="139" customFormat="1" outlineLevel="1" x14ac:dyDescent="0.2">
      <c r="A313" s="96"/>
      <c r="B313" s="96"/>
      <c r="C313" s="96"/>
      <c r="D313" s="137"/>
      <c r="E313" s="137"/>
      <c r="F313" s="146" t="s">
        <v>447</v>
      </c>
      <c r="G313" s="143" t="s">
        <v>608</v>
      </c>
      <c r="H313" s="167">
        <v>10.946614087984988</v>
      </c>
      <c r="I313" s="167">
        <v>11.283544721573481</v>
      </c>
      <c r="J313" s="167">
        <v>11.630845890830619</v>
      </c>
      <c r="K313" s="167">
        <v>11.988836795019791</v>
      </c>
      <c r="L313" s="167">
        <v>12.35784645817844</v>
      </c>
      <c r="M313" s="167">
        <v>12.738214031519085</v>
      </c>
      <c r="N313" s="167">
        <v>13.130289105138091</v>
      </c>
      <c r="O313" s="167">
        <v>13.534432029318642</v>
      </c>
      <c r="P313" s="167">
        <v>13.951014245723252</v>
      </c>
      <c r="Q313" s="167">
        <v>14.380418628780195</v>
      </c>
      <c r="R313" s="167">
        <v>14.823039837577605</v>
      </c>
      <c r="S313" s="167">
        <v>15.279284678588697</v>
      </c>
      <c r="T313" s="167">
        <v>15.749572479561452</v>
      </c>
      <c r="U313" s="167">
        <v>16.234335474916424</v>
      </c>
      <c r="V313" s="167">
        <v>16.73401920300687</v>
      </c>
      <c r="W313" s="167">
        <v>17.24908291560633</v>
      </c>
      <c r="X313" s="139">
        <v>17.78</v>
      </c>
      <c r="Y313" s="139">
        <v>19.309999999999999</v>
      </c>
      <c r="Z313" s="139">
        <v>20.68</v>
      </c>
      <c r="AA313" s="139">
        <v>21.29</v>
      </c>
      <c r="AB313" s="139">
        <v>20.67</v>
      </c>
      <c r="AC313" s="139">
        <v>20.69</v>
      </c>
      <c r="AD313" s="139">
        <v>22.09</v>
      </c>
      <c r="AE313" s="139">
        <v>25.15</v>
      </c>
      <c r="AF313" s="139">
        <v>28.5</v>
      </c>
      <c r="AG313" s="139">
        <v>29.72</v>
      </c>
      <c r="AH313" s="139">
        <v>31.23</v>
      </c>
      <c r="AI313" s="139">
        <v>35.229999999999997</v>
      </c>
      <c r="AJ313" s="139">
        <v>34.200000000000003</v>
      </c>
      <c r="AK313" s="139">
        <v>29.47</v>
      </c>
      <c r="AL313" s="139">
        <v>29.11</v>
      </c>
      <c r="AM313" s="139">
        <v>30.77</v>
      </c>
      <c r="AN313" s="139">
        <v>31.23</v>
      </c>
      <c r="AO313" s="139">
        <v>31.40041979123723</v>
      </c>
      <c r="AP313" s="139">
        <v>33.327853037812289</v>
      </c>
      <c r="AQ313" s="139">
        <v>31.728137211592593</v>
      </c>
      <c r="AR313" s="139">
        <v>28.879942290443463</v>
      </c>
      <c r="AS313" s="139">
        <v>28.383672324882543</v>
      </c>
      <c r="AT313" s="139">
        <v>30.307179563173378</v>
      </c>
      <c r="AU313" s="139">
        <v>29.997018016162396</v>
      </c>
      <c r="AV313" s="139">
        <v>30.688501442489226</v>
      </c>
      <c r="AW313" s="139">
        <v>34.148911913503277</v>
      </c>
      <c r="AX313" s="139">
        <v>36.235776264096266</v>
      </c>
      <c r="AY313" s="139">
        <v>37.866262533215902</v>
      </c>
      <c r="AZ313" s="139">
        <v>39.600906386043086</v>
      </c>
      <c r="BA313" s="139">
        <v>41.325458799780677</v>
      </c>
      <c r="BB313" s="167"/>
      <c r="BC313" s="167"/>
      <c r="BD313" s="167"/>
      <c r="BE313" s="167"/>
      <c r="BF313" s="167"/>
    </row>
    <row r="314" spans="1:58" s="42" customFormat="1" x14ac:dyDescent="0.2">
      <c r="A314" s="37" t="s">
        <v>442</v>
      </c>
      <c r="B314" s="37" t="s">
        <v>92</v>
      </c>
      <c r="C314" s="37" t="s">
        <v>1859</v>
      </c>
      <c r="D314" s="38" t="s">
        <v>374</v>
      </c>
      <c r="E314" s="38"/>
      <c r="F314" s="12" t="s">
        <v>93</v>
      </c>
      <c r="G314" s="12" t="s">
        <v>1218</v>
      </c>
      <c r="H314" s="27" t="str">
        <f>EIUArith(H310:H313,H$1011:H$1014)</f>
        <v>–</v>
      </c>
      <c r="I314" s="27" t="str">
        <f t="shared" ref="I314:AS314" si="233">EIUArith(I310:I313,I$1011:I$1014)</f>
        <v>–</v>
      </c>
      <c r="J314" s="27" t="str">
        <f t="shared" si="233"/>
        <v>–</v>
      </c>
      <c r="K314" s="27" t="str">
        <f t="shared" si="233"/>
        <v>–</v>
      </c>
      <c r="L314" s="27" t="str">
        <f t="shared" si="233"/>
        <v>–</v>
      </c>
      <c r="M314" s="27" t="str">
        <f t="shared" si="233"/>
        <v>–</v>
      </c>
      <c r="N314" s="27" t="str">
        <f t="shared" si="233"/>
        <v>–</v>
      </c>
      <c r="O314" s="27" t="str">
        <f t="shared" si="233"/>
        <v>–</v>
      </c>
      <c r="P314" s="27" t="str">
        <f t="shared" si="233"/>
        <v>–</v>
      </c>
      <c r="Q314" s="27" t="str">
        <f t="shared" si="233"/>
        <v>–</v>
      </c>
      <c r="R314" s="27" t="str">
        <f t="shared" si="233"/>
        <v>–</v>
      </c>
      <c r="S314" s="27" t="str">
        <f t="shared" si="233"/>
        <v>–</v>
      </c>
      <c r="T314" s="27" t="str">
        <f t="shared" si="233"/>
        <v>–</v>
      </c>
      <c r="U314" s="27" t="str">
        <f t="shared" si="233"/>
        <v>–</v>
      </c>
      <c r="V314" s="27" t="str">
        <f t="shared" si="233"/>
        <v>–</v>
      </c>
      <c r="W314" s="27" t="str">
        <f t="shared" si="233"/>
        <v>–</v>
      </c>
      <c r="X314" s="27">
        <f t="shared" si="233"/>
        <v>25.714371308357205</v>
      </c>
      <c r="Y314" s="27">
        <f t="shared" si="233"/>
        <v>23.861531322462938</v>
      </c>
      <c r="Z314" s="27">
        <f t="shared" si="233"/>
        <v>24.046137235374722</v>
      </c>
      <c r="AA314" s="27">
        <f t="shared" si="233"/>
        <v>23.513205913981032</v>
      </c>
      <c r="AB314" s="27">
        <f t="shared" si="233"/>
        <v>21.578144716193339</v>
      </c>
      <c r="AC314" s="27">
        <f t="shared" si="233"/>
        <v>21.573716373062275</v>
      </c>
      <c r="AD314" s="27">
        <f t="shared" si="233"/>
        <v>23.441137928055312</v>
      </c>
      <c r="AE314" s="27">
        <f t="shared" si="233"/>
        <v>28.43447072304043</v>
      </c>
      <c r="AF314" s="27">
        <f t="shared" si="233"/>
        <v>32.046340228744988</v>
      </c>
      <c r="AG314" s="27">
        <f t="shared" si="233"/>
        <v>32.690203600579586</v>
      </c>
      <c r="AH314" s="27">
        <f t="shared" si="233"/>
        <v>33.937293953917958</v>
      </c>
      <c r="AI314" s="27">
        <f t="shared" si="233"/>
        <v>37.86757555647268</v>
      </c>
      <c r="AJ314" s="27">
        <f t="shared" si="233"/>
        <v>40.429284290973911</v>
      </c>
      <c r="AK314" s="27">
        <f t="shared" si="233"/>
        <v>38.193908608927721</v>
      </c>
      <c r="AL314" s="27">
        <f t="shared" si="233"/>
        <v>37.048867885313733</v>
      </c>
      <c r="AM314" s="27">
        <f t="shared" si="233"/>
        <v>39.817378631235407</v>
      </c>
      <c r="AN314" s="27">
        <f t="shared" si="233"/>
        <v>38.487645721487752</v>
      </c>
      <c r="AO314" s="27">
        <f t="shared" si="233"/>
        <v>40.238062037955601</v>
      </c>
      <c r="AP314" s="27">
        <f t="shared" si="233"/>
        <v>41.541937190253762</v>
      </c>
      <c r="AQ314" s="27">
        <f t="shared" si="233"/>
        <v>36.228217993588146</v>
      </c>
      <c r="AR314" s="27">
        <f t="shared" si="233"/>
        <v>35.851308663024561</v>
      </c>
      <c r="AS314" s="27">
        <f t="shared" si="233"/>
        <v>36.763419863805794</v>
      </c>
      <c r="AT314" s="27">
        <f t="shared" ref="AT314:AY314" si="234">EIUArith(AT310:AT313,AT$1011:AT$1014)</f>
        <v>39.242086499006263</v>
      </c>
      <c r="AU314" s="27">
        <f t="shared" si="234"/>
        <v>38.160617897099939</v>
      </c>
      <c r="AV314" s="27">
        <f t="shared" si="234"/>
        <v>39.463518132816652</v>
      </c>
      <c r="AW314" s="28">
        <f t="shared" si="234"/>
        <v>42.614411470510902</v>
      </c>
      <c r="AX314" s="28">
        <f t="shared" si="234"/>
        <v>43.034193327168197</v>
      </c>
      <c r="AY314" s="28">
        <f t="shared" si="234"/>
        <v>43.409491573417725</v>
      </c>
      <c r="AZ314" s="28">
        <f t="shared" ref="AZ314:BA314" si="235">EIUArith(AZ310:AZ313,AZ$1011:AZ$1014)</f>
        <v>45.411284086512246</v>
      </c>
      <c r="BA314" s="28">
        <f t="shared" si="235"/>
        <v>47.871251363463365</v>
      </c>
    </row>
    <row r="315" spans="1:58" s="42" customFormat="1" x14ac:dyDescent="0.2">
      <c r="A315" s="37"/>
      <c r="B315" s="37"/>
      <c r="C315" s="37"/>
      <c r="D315" s="38"/>
      <c r="E315" s="38"/>
      <c r="F315" s="39" t="s">
        <v>94</v>
      </c>
      <c r="G315" s="18"/>
      <c r="H315" s="27"/>
      <c r="I315" s="27"/>
      <c r="J315" s="27"/>
      <c r="K315" s="27"/>
      <c r="L315" s="27"/>
      <c r="M315" s="27"/>
      <c r="N315" s="27"/>
      <c r="O315" s="27"/>
      <c r="P315" s="27"/>
      <c r="Q315" s="27"/>
      <c r="R315" s="27"/>
      <c r="S315" s="27"/>
      <c r="T315" s="27"/>
      <c r="U315" s="27"/>
      <c r="V315" s="27"/>
      <c r="W315" s="27"/>
      <c r="X315" s="27"/>
      <c r="Y315" s="27"/>
      <c r="Z315" s="27"/>
      <c r="AA315" s="27"/>
      <c r="AB315" s="27"/>
      <c r="AC315" s="27"/>
      <c r="AD315" s="27"/>
      <c r="AE315" s="27"/>
      <c r="AF315" s="27"/>
      <c r="AG315" s="27"/>
      <c r="AH315" s="27"/>
      <c r="AI315" s="28"/>
      <c r="AJ315" s="28"/>
      <c r="AK315" s="28"/>
      <c r="AL315" s="28"/>
      <c r="AM315" s="28"/>
      <c r="AN315" s="28"/>
      <c r="AO315" s="28"/>
      <c r="AP315" s="28"/>
      <c r="AQ315" s="28"/>
      <c r="AR315" s="28"/>
      <c r="AS315" s="28"/>
      <c r="AT315" s="28"/>
      <c r="AU315" s="28"/>
      <c r="AV315" s="28"/>
      <c r="AW315" s="28"/>
      <c r="AX315" s="28"/>
      <c r="AY315" s="28"/>
      <c r="AZ315" s="28"/>
      <c r="BA315" s="28"/>
    </row>
    <row r="316" spans="1:58" s="139" customFormat="1" outlineLevel="1" x14ac:dyDescent="0.2">
      <c r="A316" s="96"/>
      <c r="B316" s="96"/>
      <c r="C316" s="96"/>
      <c r="D316" s="137"/>
      <c r="E316" s="137"/>
      <c r="F316" s="143" t="s">
        <v>444</v>
      </c>
      <c r="G316" s="158" t="s">
        <v>609</v>
      </c>
      <c r="I316" s="139">
        <v>-2.3510764760270475</v>
      </c>
      <c r="J316" s="139">
        <v>-3.2463140808873248</v>
      </c>
      <c r="K316" s="139">
        <v>0.44736474206632515</v>
      </c>
      <c r="L316" s="139">
        <v>2.8253305497564885</v>
      </c>
      <c r="M316" s="139">
        <v>4.0741743367622707</v>
      </c>
      <c r="N316" s="139">
        <v>2.2109507088048375</v>
      </c>
      <c r="O316" s="139">
        <v>0.38172795521058678</v>
      </c>
      <c r="P316" s="139">
        <v>3.6379769299022868</v>
      </c>
      <c r="Q316" s="139">
        <v>4.7700587084148705</v>
      </c>
      <c r="R316" s="139">
        <v>5.2299789866916857</v>
      </c>
      <c r="S316" s="139">
        <v>4.5373862879964033</v>
      </c>
      <c r="T316" s="139">
        <v>-1.2947044465669633</v>
      </c>
      <c r="U316" s="139">
        <v>-6.6336953015803886</v>
      </c>
      <c r="V316" s="139">
        <v>3.6158452326116031</v>
      </c>
      <c r="W316" s="139">
        <v>0.81129139808853168</v>
      </c>
      <c r="X316" s="139">
        <v>-0.66144857237350196</v>
      </c>
      <c r="Y316" s="139">
        <v>2.4081677949172819</v>
      </c>
      <c r="Z316" s="139">
        <v>2.9908972691807589</v>
      </c>
      <c r="AA316" s="139">
        <v>1.0627104377104679</v>
      </c>
      <c r="AB316" s="139">
        <v>4.7267048412284796</v>
      </c>
      <c r="AC316" s="139">
        <v>-0.20876826722338038</v>
      </c>
      <c r="AD316" s="139">
        <v>-1.3050408447898509</v>
      </c>
      <c r="AE316" s="139">
        <v>0.15140809528615407</v>
      </c>
      <c r="AF316" s="139">
        <v>2.4793388429752206</v>
      </c>
      <c r="AG316" s="139">
        <v>2.9307631785995936</v>
      </c>
      <c r="AH316" s="139">
        <v>5.7519587234855063</v>
      </c>
      <c r="AI316" s="139">
        <v>5.8727864112757766</v>
      </c>
      <c r="AJ316" s="139">
        <v>-3.4135518006450649E-2</v>
      </c>
      <c r="AK316" s="139">
        <v>-15.460133173979873</v>
      </c>
      <c r="AL316" s="139">
        <v>10.138341916590953</v>
      </c>
      <c r="AM316" s="139">
        <v>7.2705601907031792</v>
      </c>
      <c r="AN316" s="139">
        <v>-0.29059829059825404</v>
      </c>
      <c r="AO316" s="139">
        <v>0.10286302074404841</v>
      </c>
      <c r="AP316" s="139">
        <v>1.5499229320088626</v>
      </c>
      <c r="AQ316" s="139">
        <v>0.91070073362002901</v>
      </c>
      <c r="AR316" s="139">
        <v>1.8383889028157352</v>
      </c>
      <c r="AS316" s="139">
        <v>3.3232132600311992</v>
      </c>
      <c r="AT316" s="139">
        <v>0.92916137229988038</v>
      </c>
      <c r="AU316" s="139">
        <v>-3.210323392871206</v>
      </c>
      <c r="AV316" s="139">
        <v>-8.1538086334441253</v>
      </c>
      <c r="AW316" s="139">
        <v>5.699999999999994</v>
      </c>
      <c r="AX316" s="139">
        <v>4.0000000000000036</v>
      </c>
      <c r="AY316" s="139">
        <v>2.8999999999999915</v>
      </c>
      <c r="AZ316" s="139">
        <v>1.6000000000000014</v>
      </c>
      <c r="BA316" s="139">
        <v>1.6000000000000014</v>
      </c>
      <c r="BB316" s="167"/>
      <c r="BC316" s="167"/>
      <c r="BD316" s="167"/>
      <c r="BE316" s="167"/>
      <c r="BF316" s="167"/>
    </row>
    <row r="317" spans="1:58" s="139" customFormat="1" outlineLevel="1" x14ac:dyDescent="0.2">
      <c r="A317" s="96"/>
      <c r="B317" s="96"/>
      <c r="C317" s="96"/>
      <c r="D317" s="137"/>
      <c r="E317" s="137"/>
      <c r="F317" s="143" t="s">
        <v>445</v>
      </c>
      <c r="G317" s="158" t="s">
        <v>610</v>
      </c>
      <c r="I317" s="139">
        <v>-1.1279214793124437</v>
      </c>
      <c r="J317" s="139">
        <v>-0.83694400263255586</v>
      </c>
      <c r="K317" s="139">
        <v>8.8493617397888968E-2</v>
      </c>
      <c r="L317" s="139">
        <v>1.7086271302579004</v>
      </c>
      <c r="M317" s="139">
        <v>0.65306211153124405</v>
      </c>
      <c r="N317" s="139">
        <v>1.2091245722182897</v>
      </c>
      <c r="O317" s="139">
        <v>1.9584208898228317</v>
      </c>
      <c r="P317" s="139">
        <v>4.0529371763351474</v>
      </c>
      <c r="Q317" s="139">
        <v>3.6859409404880417</v>
      </c>
      <c r="R317" s="139">
        <v>6.7277575757576091</v>
      </c>
      <c r="S317" s="139">
        <v>-0.22805120703599524</v>
      </c>
      <c r="T317" s="139">
        <v>-1.3550431646814687</v>
      </c>
      <c r="U317" s="139">
        <v>-3.8791034304494265</v>
      </c>
      <c r="V317" s="139">
        <v>3.9107969497321315</v>
      </c>
      <c r="W317" s="139">
        <v>3.3606299794812999</v>
      </c>
      <c r="X317" s="139">
        <v>0.7028525440400557</v>
      </c>
      <c r="Y317" s="139">
        <v>4.4176671165730985</v>
      </c>
      <c r="Z317" s="139">
        <v>4.1278669285914615</v>
      </c>
      <c r="AA317" s="139">
        <v>2.3038915431415008</v>
      </c>
      <c r="AB317" s="139">
        <v>4.6101895167084628</v>
      </c>
      <c r="AC317" s="139">
        <v>1.19428270541313</v>
      </c>
      <c r="AD317" s="139">
        <v>-1.0964813055219236</v>
      </c>
      <c r="AE317" s="139">
        <v>-0.95309259485115705</v>
      </c>
      <c r="AF317" s="139">
        <v>1.4364674908777353</v>
      </c>
      <c r="AG317" s="139">
        <v>0.16012992532299375</v>
      </c>
      <c r="AH317" s="139">
        <v>1.1145712575482358</v>
      </c>
      <c r="AI317" s="139">
        <v>1.2244286249534664</v>
      </c>
      <c r="AJ317" s="139">
        <v>-3.0610583044621165</v>
      </c>
      <c r="AK317" s="139">
        <v>-12.683563830193723</v>
      </c>
      <c r="AL317" s="139">
        <v>4.409655413678526</v>
      </c>
      <c r="AM317" s="139">
        <v>2.8597275971251834</v>
      </c>
      <c r="AN317" s="139">
        <v>-2.4846086191732675</v>
      </c>
      <c r="AO317" s="139">
        <v>-9.770762871100791E-2</v>
      </c>
      <c r="AP317" s="139">
        <v>-1.1368575918680901</v>
      </c>
      <c r="AQ317" s="139">
        <v>1.463624987316936</v>
      </c>
      <c r="AR317" s="139">
        <v>0.43250360419699874</v>
      </c>
      <c r="AS317" s="139">
        <v>2.2992416070621857</v>
      </c>
      <c r="AT317" s="139">
        <v>0.5734493750459535</v>
      </c>
      <c r="AU317" s="139">
        <v>0.52985580180004987</v>
      </c>
      <c r="AV317" s="139">
        <v>-10.781128412473052</v>
      </c>
      <c r="AW317" s="139">
        <v>8.2999999999999972</v>
      </c>
      <c r="AX317" s="139">
        <v>2.4999999999999911</v>
      </c>
      <c r="AY317" s="139">
        <v>1.6000000000000014</v>
      </c>
      <c r="AZ317" s="139">
        <v>1.4999999999999902</v>
      </c>
      <c r="BA317" s="139">
        <v>1.4000000000000012</v>
      </c>
      <c r="BB317" s="167"/>
      <c r="BC317" s="167"/>
      <c r="BD317" s="167"/>
      <c r="BE317" s="167"/>
      <c r="BF317" s="167"/>
    </row>
    <row r="318" spans="1:58" s="139" customFormat="1" outlineLevel="1" x14ac:dyDescent="0.2">
      <c r="A318" s="96"/>
      <c r="B318" s="96"/>
      <c r="C318" s="96"/>
      <c r="D318" s="137"/>
      <c r="E318" s="137"/>
      <c r="F318" s="143" t="s">
        <v>446</v>
      </c>
      <c r="G318" s="158" t="s">
        <v>611</v>
      </c>
      <c r="I318" s="139">
        <v>-1.0930395243092361</v>
      </c>
      <c r="J318" s="139">
        <v>-3.3330386349570418</v>
      </c>
      <c r="K318" s="139">
        <v>-2.5150905432595905</v>
      </c>
      <c r="L318" s="139">
        <v>3.2929918378834744</v>
      </c>
      <c r="M318" s="139">
        <v>1.416893732970026</v>
      </c>
      <c r="N318" s="139">
        <v>4.0300913487372414</v>
      </c>
      <c r="O318" s="139">
        <v>3.0044765840220089</v>
      </c>
      <c r="P318" s="139">
        <v>6.3602173004597029</v>
      </c>
      <c r="Q318" s="139">
        <v>3.5832154644035885</v>
      </c>
      <c r="R318" s="139">
        <v>0.62206038537369057</v>
      </c>
      <c r="S318" s="139">
        <v>-0.9574788902289022</v>
      </c>
      <c r="T318" s="139">
        <v>-1.0504681434117313</v>
      </c>
      <c r="U318" s="139">
        <v>-2.4540349257632155</v>
      </c>
      <c r="V318" s="139">
        <v>6.0962145110403654</v>
      </c>
      <c r="W318" s="139">
        <v>5.9317624321712836</v>
      </c>
      <c r="X318" s="139">
        <v>-1.6770752929613386</v>
      </c>
      <c r="Y318" s="139">
        <v>3.8681130459600199</v>
      </c>
      <c r="Z318" s="139">
        <v>1.2436443589396662</v>
      </c>
      <c r="AA318" s="139">
        <v>-0.25110281642403143</v>
      </c>
      <c r="AB318" s="139">
        <v>4.2386719281537699</v>
      </c>
      <c r="AC318" s="139">
        <v>-1.7949220024805146</v>
      </c>
      <c r="AD318" s="139">
        <v>-1.5020603482650552</v>
      </c>
      <c r="AE318" s="139">
        <v>-0.63427800269878487</v>
      </c>
      <c r="AF318" s="139">
        <v>-0.18334917832404374</v>
      </c>
      <c r="AG318" s="139">
        <v>-0.63269610177563163</v>
      </c>
      <c r="AH318" s="139">
        <v>3.6286457620150481</v>
      </c>
      <c r="AI318" s="139">
        <v>2.3454016913324605</v>
      </c>
      <c r="AJ318" s="139">
        <v>-4.1378865147507549</v>
      </c>
      <c r="AK318" s="139">
        <v>-18.579124579124851</v>
      </c>
      <c r="AL318" s="139">
        <v>6.9886692581262233</v>
      </c>
      <c r="AM318" s="139">
        <v>0.79622758194155541</v>
      </c>
      <c r="AN318" s="139">
        <v>-5.7519748446966945</v>
      </c>
      <c r="AO318" s="139">
        <v>-3.0677841972492348</v>
      </c>
      <c r="AP318" s="139">
        <v>-0.62961719274681194</v>
      </c>
      <c r="AQ318" s="139">
        <v>0.99687420799186022</v>
      </c>
      <c r="AR318" s="139">
        <v>2.0828105395232166</v>
      </c>
      <c r="AS318" s="139">
        <v>3.7528679121602737</v>
      </c>
      <c r="AT318" s="139">
        <v>0.87663876164902899</v>
      </c>
      <c r="AU318" s="139">
        <v>-1.1900101777189365</v>
      </c>
      <c r="AV318" s="139">
        <v>-10.997543776245966</v>
      </c>
      <c r="AW318" s="139">
        <v>11.000000000000011</v>
      </c>
      <c r="AX318" s="139">
        <v>4.0000000000000036</v>
      </c>
      <c r="AY318" s="139">
        <v>1.6000000000000014</v>
      </c>
      <c r="AZ318" s="139">
        <v>1.4999999999999902</v>
      </c>
      <c r="BA318" s="139">
        <v>1.4999999999999902</v>
      </c>
      <c r="BB318" s="167"/>
      <c r="BC318" s="167"/>
      <c r="BD318" s="167"/>
      <c r="BE318" s="167"/>
      <c r="BF318" s="167"/>
    </row>
    <row r="319" spans="1:58" s="139" customFormat="1" outlineLevel="1" x14ac:dyDescent="0.2">
      <c r="A319" s="96"/>
      <c r="B319" s="96"/>
      <c r="C319" s="96"/>
      <c r="D319" s="137"/>
      <c r="E319" s="137"/>
      <c r="F319" s="143" t="s">
        <v>447</v>
      </c>
      <c r="G319" s="158" t="s">
        <v>612</v>
      </c>
      <c r="I319" s="139">
        <v>-3.1770209988032594</v>
      </c>
      <c r="J319" s="139">
        <v>1.9665130913586681</v>
      </c>
      <c r="K319" s="139">
        <v>3.6037028873705079</v>
      </c>
      <c r="L319" s="139">
        <v>4.2548665035591071E-2</v>
      </c>
      <c r="M319" s="139">
        <v>5.518341307814989</v>
      </c>
      <c r="N319" s="139">
        <v>2.4083031035873059</v>
      </c>
      <c r="O319" s="139">
        <v>4.0637607005804544</v>
      </c>
      <c r="P319" s="139">
        <v>4.8033282904690777</v>
      </c>
      <c r="Q319" s="139">
        <v>2.0660411403824908</v>
      </c>
      <c r="R319" s="139">
        <v>-0.2563422611155719</v>
      </c>
      <c r="S319" s="139">
        <v>-3.3853243530662658</v>
      </c>
      <c r="T319" s="139">
        <v>0.35773252614199613</v>
      </c>
      <c r="U319" s="139">
        <v>2.1753039027510912</v>
      </c>
      <c r="V319" s="139">
        <v>5.4029877448788621</v>
      </c>
      <c r="W319" s="139">
        <v>1.7567682254094885</v>
      </c>
      <c r="X319" s="139">
        <v>1.3761467889911172</v>
      </c>
      <c r="Y319" s="139">
        <v>1.3656931303986708</v>
      </c>
      <c r="Z319" s="139">
        <v>0.78727376024640972</v>
      </c>
      <c r="AA319" s="139">
        <v>1.1112900628120537</v>
      </c>
      <c r="AB319" s="139">
        <v>1.6884358075823558</v>
      </c>
      <c r="AC319" s="139">
        <v>-1.4959273182960642</v>
      </c>
      <c r="AD319" s="139">
        <v>-1.431183907132072</v>
      </c>
      <c r="AE319" s="139">
        <v>-0.29039283697668283</v>
      </c>
      <c r="AF319" s="139">
        <v>0.88989563951169526</v>
      </c>
      <c r="AG319" s="139">
        <v>-0.60941384010873012</v>
      </c>
      <c r="AH319" s="139">
        <v>1.1052843888658348</v>
      </c>
      <c r="AI319" s="139">
        <v>0.75007979572359051</v>
      </c>
      <c r="AJ319" s="139">
        <v>-2.3760494218279637</v>
      </c>
      <c r="AK319" s="139">
        <v>-7.7721888690575947</v>
      </c>
      <c r="AL319" s="139">
        <v>3.527445460943035</v>
      </c>
      <c r="AM319" s="139">
        <v>-0.11895658084802863</v>
      </c>
      <c r="AN319" s="139">
        <v>-2.4159931943853019</v>
      </c>
      <c r="AO319" s="139">
        <v>-1.0373986574841232</v>
      </c>
      <c r="AP319" s="139">
        <v>1.4711064129669271</v>
      </c>
      <c r="AQ319" s="139">
        <v>0.32988974737382382</v>
      </c>
      <c r="AR319" s="139">
        <v>1.0729428052263401</v>
      </c>
      <c r="AS319" s="139">
        <v>1.7806694632308551</v>
      </c>
      <c r="AT319" s="139">
        <v>0.92522499789724488</v>
      </c>
      <c r="AU319" s="139">
        <v>-1.2001000083340263</v>
      </c>
      <c r="AV319" s="139">
        <v>-7.9966258962463126</v>
      </c>
      <c r="AW319" s="139">
        <v>6.6999999999999948</v>
      </c>
      <c r="AX319" s="139">
        <v>4.2000000000000037</v>
      </c>
      <c r="AY319" s="139">
        <v>1.6999999999999904</v>
      </c>
      <c r="AZ319" s="139">
        <v>1.6000000000000014</v>
      </c>
      <c r="BA319" s="139">
        <v>1.6000000000000014</v>
      </c>
      <c r="BB319" s="167"/>
      <c r="BC319" s="167"/>
      <c r="BD319" s="167"/>
      <c r="BE319" s="167"/>
      <c r="BF319" s="167"/>
    </row>
    <row r="320" spans="1:58" s="42" customFormat="1" x14ac:dyDescent="0.2">
      <c r="A320" s="37" t="s">
        <v>442</v>
      </c>
      <c r="B320" s="37" t="s">
        <v>95</v>
      </c>
      <c r="C320" s="37" t="s">
        <v>1859</v>
      </c>
      <c r="D320" s="38"/>
      <c r="E320" s="38"/>
      <c r="F320" s="12" t="s">
        <v>96</v>
      </c>
      <c r="G320" s="12" t="s">
        <v>1219</v>
      </c>
      <c r="H320" s="27" t="str">
        <f>IF(AND(ISNUMBER(H921),ISNUMBER(G921)),((H921/G921)-1)*100,"–")</f>
        <v>–</v>
      </c>
      <c r="I320" s="27">
        <f t="shared" ref="I320:X320" si="236">IF(AND(ISNUMBER(I921),ISNUMBER(H921)),((I921/H921)-1)*100,"–")</f>
        <v>-2.0209589053092891</v>
      </c>
      <c r="J320" s="27">
        <f t="shared" si="236"/>
        <v>-1.7357811476671814</v>
      </c>
      <c r="K320" s="27">
        <f t="shared" si="236"/>
        <v>0.4022244942243125</v>
      </c>
      <c r="L320" s="27">
        <f t="shared" si="236"/>
        <v>2.1195417800432326</v>
      </c>
      <c r="M320" s="27">
        <f t="shared" si="236"/>
        <v>3.1222478959733735</v>
      </c>
      <c r="N320" s="27">
        <f t="shared" si="236"/>
        <v>2.408715924656013</v>
      </c>
      <c r="O320" s="27">
        <f t="shared" si="236"/>
        <v>1.96755384779288</v>
      </c>
      <c r="P320" s="27">
        <f t="shared" si="236"/>
        <v>4.5011272720942186</v>
      </c>
      <c r="Q320" s="27">
        <f t="shared" si="236"/>
        <v>3.7566109614774135</v>
      </c>
      <c r="R320" s="27">
        <f t="shared" si="236"/>
        <v>3.4553410887834035</v>
      </c>
      <c r="S320" s="27">
        <f t="shared" si="236"/>
        <v>0.80485863701764693</v>
      </c>
      <c r="T320" s="27">
        <f t="shared" si="236"/>
        <v>-0.92405790447845915</v>
      </c>
      <c r="U320" s="27">
        <f t="shared" si="236"/>
        <v>-3.4972219564797125</v>
      </c>
      <c r="V320" s="27">
        <f t="shared" si="236"/>
        <v>4.5324000571398404</v>
      </c>
      <c r="W320" s="27">
        <f t="shared" si="236"/>
        <v>2.5322947081043656</v>
      </c>
      <c r="X320" s="27">
        <f t="shared" si="236"/>
        <v>-0.17969455460875583</v>
      </c>
      <c r="Y320" s="27">
        <f t="shared" ref="Y320:BA320" si="237">IF(AND(ISNUMBER(Y921),ISNUMBER(X921)),((Y921/X921)-1)*100,"–")</f>
        <v>2.8920330581999609</v>
      </c>
      <c r="Z320" s="27">
        <f t="shared" si="237"/>
        <v>2.415497142595413</v>
      </c>
      <c r="AA320" s="27">
        <f>IF(AND(ISNUMBER(AA921),ISNUMBER(Z921)),((AA921/Z921)-1)*100,"–")</f>
        <v>1.0577838607860324</v>
      </c>
      <c r="AB320" s="27">
        <f>IF(AND(ISNUMBER(AB921),ISNUMBER(AA921)),((AB921/AA921)-1)*100,"–")</f>
        <v>3.9804723368388251</v>
      </c>
      <c r="AC320" s="27">
        <f>IF(AND(ISNUMBER(AC921),ISNUMBER(AB921)),((AC921/AB921)-1)*100,"–")</f>
        <v>-0.50962141805823702</v>
      </c>
      <c r="AD320" s="27">
        <f>IF(AND(ISNUMBER(AD921),ISNUMBER(AC921)),((AD921/AC921)-1)*100,"–")</f>
        <v>-1.3279579394225416</v>
      </c>
      <c r="AE320" s="27">
        <f t="shared" si="237"/>
        <v>-0.32175665752438576</v>
      </c>
      <c r="AF320" s="27">
        <f t="shared" si="237"/>
        <v>1.4042623524625597</v>
      </c>
      <c r="AG320" s="27">
        <f t="shared" si="237"/>
        <v>0.91866515611873645</v>
      </c>
      <c r="AH320" s="27">
        <f t="shared" si="237"/>
        <v>3.4168716444060276</v>
      </c>
      <c r="AI320" s="27">
        <f t="shared" si="237"/>
        <v>3.1535471528339354</v>
      </c>
      <c r="AJ320" s="27">
        <f t="shared" si="237"/>
        <v>-1.9637674634464197</v>
      </c>
      <c r="AK320" s="27">
        <f t="shared" si="237"/>
        <v>-14.034889464375421</v>
      </c>
      <c r="AL320" s="27">
        <f t="shared" si="237"/>
        <v>6.9607645311356325</v>
      </c>
      <c r="AM320" s="27">
        <f t="shared" si="237"/>
        <v>3.523601000079335</v>
      </c>
      <c r="AN320" s="27">
        <f t="shared" si="237"/>
        <v>-2.2864357516515943</v>
      </c>
      <c r="AO320" s="27">
        <f t="shared" si="237"/>
        <v>-0.81408716764505007</v>
      </c>
      <c r="AP320" s="27">
        <f t="shared" si="237"/>
        <v>0.54273367817023743</v>
      </c>
      <c r="AQ320" s="27">
        <f t="shared" si="237"/>
        <v>0.92167268165286309</v>
      </c>
      <c r="AR320" s="27">
        <f t="shared" si="237"/>
        <v>1.4441180432781975</v>
      </c>
      <c r="AS320" s="27">
        <f t="shared" si="237"/>
        <v>2.8850055186075751</v>
      </c>
      <c r="AT320" s="27">
        <f t="shared" si="237"/>
        <v>0.84539189213750365</v>
      </c>
      <c r="AU320" s="27">
        <f t="shared" si="237"/>
        <v>-1.6454788344203108</v>
      </c>
      <c r="AV320" s="27">
        <f t="shared" si="237"/>
        <v>-9.2376296699556484</v>
      </c>
      <c r="AW320" s="28">
        <f t="shared" si="237"/>
        <v>7.4781436627656239</v>
      </c>
      <c r="AX320" s="28">
        <f t="shared" si="237"/>
        <v>3.7337687732968305</v>
      </c>
      <c r="AY320" s="28">
        <f t="shared" si="237"/>
        <v>2.1286789182744625</v>
      </c>
      <c r="AZ320" s="28">
        <f t="shared" si="237"/>
        <v>1.5595700351310082</v>
      </c>
      <c r="BA320" s="28">
        <f t="shared" si="237"/>
        <v>1.5392180429365299</v>
      </c>
    </row>
    <row r="321" spans="1:58" s="42" customFormat="1" x14ac:dyDescent="0.2">
      <c r="A321" s="37" t="s">
        <v>442</v>
      </c>
      <c r="B321" s="37" t="s">
        <v>97</v>
      </c>
      <c r="C321" s="37"/>
      <c r="D321" s="38"/>
      <c r="E321" s="38"/>
      <c r="F321" s="39" t="s">
        <v>98</v>
      </c>
      <c r="G321" s="12" t="s">
        <v>1220</v>
      </c>
      <c r="H321" s="45" t="str">
        <f>IF(AND(ISNUMBER(H92),ISNUMBER(H97),ISNUMBER(H328),ISNUMBER(H77)),(H92+H97+H328)/H77*100,"–")</f>
        <v>–</v>
      </c>
      <c r="I321" s="45" t="str">
        <f t="shared" ref="I321:X321" si="238">IF(AND(ISNUMBER(I92),ISNUMBER(I97),ISNUMBER(I328),ISNUMBER(I77)),(I92+I97+I328)/I77*100,"–")</f>
        <v>–</v>
      </c>
      <c r="J321" s="45" t="str">
        <f t="shared" si="238"/>
        <v>–</v>
      </c>
      <c r="K321" s="45" t="str">
        <f t="shared" si="238"/>
        <v>–</v>
      </c>
      <c r="L321" s="45" t="str">
        <f t="shared" si="238"/>
        <v>–</v>
      </c>
      <c r="M321" s="45" t="str">
        <f t="shared" si="238"/>
        <v>–</v>
      </c>
      <c r="N321" s="45">
        <f t="shared" si="238"/>
        <v>22.899220924437532</v>
      </c>
      <c r="O321" s="45">
        <f t="shared" si="238"/>
        <v>22.4736659474875</v>
      </c>
      <c r="P321" s="45">
        <f t="shared" si="238"/>
        <v>23.082090985897249</v>
      </c>
      <c r="Q321" s="45">
        <f t="shared" si="238"/>
        <v>23.530546707945618</v>
      </c>
      <c r="R321" s="45">
        <f t="shared" si="238"/>
        <v>23.109257727927467</v>
      </c>
      <c r="S321" s="45">
        <f t="shared" si="238"/>
        <v>22.020427990021826</v>
      </c>
      <c r="T321" s="45">
        <f t="shared" si="238"/>
        <v>21.228267709130929</v>
      </c>
      <c r="U321" s="45">
        <f t="shared" si="238"/>
        <v>20.421358852304202</v>
      </c>
      <c r="V321" s="45">
        <f t="shared" si="238"/>
        <v>20.82277609894135</v>
      </c>
      <c r="W321" s="45">
        <f t="shared" si="238"/>
        <v>21.296316025105455</v>
      </c>
      <c r="X321" s="45">
        <f t="shared" si="238"/>
        <v>21.189507045616541</v>
      </c>
      <c r="Y321" s="45">
        <f t="shared" ref="Y321:AE321" si="239">IF(AND(ISNUMBER(Y92),ISNUMBER(Y97),ISNUMBER(Y328),ISNUMBER(Y77)),(Y92+Y97+Y328)/Y77*100,"–")</f>
        <v>21.282452472749895</v>
      </c>
      <c r="Z321" s="45">
        <f t="shared" si="239"/>
        <v>21.542311135714684</v>
      </c>
      <c r="AA321" s="45">
        <f>IF(AND(ISNUMBER(AA92),ISNUMBER(AA97),ISNUMBER(AA328),ISNUMBER(AA77)),(AA92+AA97+AA328)/AA77*100,"–")</f>
        <v>20.839049973820813</v>
      </c>
      <c r="AB321" s="45">
        <f>IF(AND(ISNUMBER(AB92),ISNUMBER(AB97),ISNUMBER(AB328),ISNUMBER(AB77)),(AB92+AB97+AB328)/AB77*100,"–")</f>
        <v>20.800555846257204</v>
      </c>
      <c r="AC321" s="45">
        <f>IF(AND(ISNUMBER(AC92),ISNUMBER(AC97),ISNUMBER(AC328),ISNUMBER(AC77)),(AC92+AC97+AC328)/AC77*100,"–")</f>
        <v>20.818619025981043</v>
      </c>
      <c r="AD321" s="45">
        <f>IF(AND(ISNUMBER(AD92),ISNUMBER(AD97),ISNUMBER(AD328),ISNUMBER(AD77)),(AD92+AD97+AD328)/AD77*100,"–")</f>
        <v>20.515361874544851</v>
      </c>
      <c r="AE321" s="45">
        <f t="shared" si="239"/>
        <v>20.007767960183987</v>
      </c>
      <c r="AF321" s="45">
        <f t="shared" ref="AF321:AK321" si="240">IF(AND(ISNUMBER(AF92),ISNUMBER(AF97),ISNUMBER(AF328),ISNUMBER(AF77)),(AF92+AF97+AF328)/AF77*100,"–")</f>
        <v>20.640253073132314</v>
      </c>
      <c r="AG321" s="45">
        <f t="shared" si="240"/>
        <v>20.710751746709544</v>
      </c>
      <c r="AH321" s="45">
        <f t="shared" si="240"/>
        <v>21.462978355049106</v>
      </c>
      <c r="AI321" s="45">
        <f t="shared" si="240"/>
        <v>22.176567559915686</v>
      </c>
      <c r="AJ321" s="45">
        <f t="shared" si="240"/>
        <v>21.20174724439218</v>
      </c>
      <c r="AK321" s="45">
        <f t="shared" si="240"/>
        <v>19.178310029554133</v>
      </c>
      <c r="AL321" s="45">
        <f t="shared" ref="AL321:AQ321" si="241">IF(AND(ISNUMBER(AL92),ISNUMBER(AL97),ISNUMBER(AL328),ISNUMBER(AL77)),(AL92+AL97+AL328)/AL77*100,"–")</f>
        <v>19.951866891486102</v>
      </c>
      <c r="AM321" s="45">
        <f t="shared" si="241"/>
        <v>21.218042508072234</v>
      </c>
      <c r="AN321" s="45">
        <f t="shared" si="241"/>
        <v>20.21578503145037</v>
      </c>
      <c r="AO321" s="45">
        <f t="shared" si="241"/>
        <v>20.059717568308596</v>
      </c>
      <c r="AP321" s="45">
        <f t="shared" si="241"/>
        <v>20.655607637143174</v>
      </c>
      <c r="AQ321" s="45">
        <f t="shared" si="241"/>
        <v>20.863582265207981</v>
      </c>
      <c r="AR321" s="45">
        <f t="shared" ref="AR321:AW321" si="242">IF(AND(ISNUMBER(AR92),ISNUMBER(AR97),ISNUMBER(AR328),ISNUMBER(AR77)),(AR92+AR97+AR328)/AR77*100,"–")</f>
        <v>21.386017606105582</v>
      </c>
      <c r="AS321" s="45">
        <f t="shared" si="242"/>
        <v>22.365438888352514</v>
      </c>
      <c r="AT321" s="45">
        <f t="shared" si="242"/>
        <v>22.692489098036848</v>
      </c>
      <c r="AU321" s="45">
        <f t="shared" si="242"/>
        <v>22.98410833423365</v>
      </c>
      <c r="AV321" s="45">
        <f t="shared" si="242"/>
        <v>21.54316791540775</v>
      </c>
      <c r="AW321" s="48">
        <f t="shared" si="242"/>
        <v>22.396358217423128</v>
      </c>
      <c r="AX321" s="48">
        <f t="shared" ref="AX321:AY321" si="243">IF(AND(ISNUMBER(AX92),ISNUMBER(AX97),ISNUMBER(AX328),ISNUMBER(AX77)),(AX92+AX97+AX328)/AX77*100,"–")</f>
        <v>23.449282939852921</v>
      </c>
      <c r="AY321" s="48">
        <f t="shared" si="243"/>
        <v>23.668347104304047</v>
      </c>
      <c r="AZ321" s="48">
        <f t="shared" ref="AZ321:BA321" si="244">IF(AND(ISNUMBER(AZ92),ISNUMBER(AZ97),ISNUMBER(AZ328),ISNUMBER(AZ77)),(AZ92+AZ97+AZ328)/AZ77*100,"–")</f>
        <v>23.679810338027437</v>
      </c>
      <c r="BA321" s="48">
        <f t="shared" si="244"/>
        <v>23.592017938199831</v>
      </c>
    </row>
    <row r="322" spans="1:58" ht="15.75" x14ac:dyDescent="0.25">
      <c r="A322" s="37" t="s">
        <v>443</v>
      </c>
      <c r="D322" s="38"/>
      <c r="E322" s="38"/>
      <c r="F322" s="4" t="s">
        <v>99</v>
      </c>
      <c r="G322" s="12" t="s">
        <v>1642</v>
      </c>
      <c r="H322" s="27"/>
      <c r="I322" s="27"/>
      <c r="J322" s="27"/>
      <c r="K322" s="27"/>
      <c r="L322" s="27"/>
      <c r="M322" s="27"/>
      <c r="N322" s="27"/>
      <c r="O322" s="27"/>
      <c r="P322" s="27"/>
      <c r="Q322" s="27"/>
      <c r="R322" s="27"/>
      <c r="S322" s="27"/>
      <c r="T322" s="27"/>
      <c r="U322" s="27"/>
      <c r="V322" s="27"/>
      <c r="W322" s="27"/>
      <c r="X322" s="27"/>
      <c r="Y322" s="27"/>
      <c r="Z322" s="27"/>
      <c r="AA322" s="27"/>
      <c r="AB322" s="27"/>
      <c r="AC322" s="27"/>
      <c r="AD322" s="27"/>
      <c r="AE322" s="27"/>
      <c r="AF322" s="27"/>
      <c r="AG322" s="27"/>
      <c r="AH322" s="27"/>
      <c r="AI322" s="28"/>
      <c r="AJ322" s="28"/>
      <c r="AK322" s="28"/>
      <c r="AL322" s="28"/>
      <c r="AM322" s="28"/>
      <c r="AN322" s="28"/>
      <c r="AO322" s="28"/>
      <c r="AP322" s="28"/>
      <c r="AQ322" s="28"/>
      <c r="AR322" s="28"/>
      <c r="AS322" s="28"/>
      <c r="AT322" s="28"/>
      <c r="AU322" s="28"/>
      <c r="AV322" s="28"/>
      <c r="AW322" s="28"/>
      <c r="AX322" s="28"/>
      <c r="AY322" s="28"/>
      <c r="AZ322" s="28"/>
      <c r="BA322" s="28"/>
    </row>
    <row r="323" spans="1:58" s="41" customFormat="1" x14ac:dyDescent="0.2">
      <c r="A323" s="37"/>
      <c r="B323" s="37"/>
      <c r="C323" s="37"/>
      <c r="D323" s="38"/>
      <c r="E323" s="38"/>
      <c r="F323" s="23" t="s">
        <v>1577</v>
      </c>
      <c r="G323" s="22"/>
      <c r="H323" s="27"/>
      <c r="I323" s="27"/>
      <c r="J323" s="27"/>
      <c r="K323" s="27"/>
      <c r="L323" s="27"/>
      <c r="M323" s="27"/>
      <c r="N323" s="27"/>
      <c r="O323" s="27"/>
      <c r="P323" s="27"/>
      <c r="Q323" s="27"/>
      <c r="R323" s="27"/>
      <c r="S323" s="27"/>
      <c r="T323" s="27"/>
      <c r="U323" s="27"/>
      <c r="V323" s="27"/>
      <c r="W323" s="27"/>
      <c r="X323" s="27"/>
      <c r="Y323" s="27"/>
      <c r="Z323" s="27"/>
      <c r="AA323" s="27"/>
      <c r="AB323" s="27"/>
      <c r="AC323" s="27"/>
      <c r="AD323" s="27"/>
      <c r="AE323" s="27"/>
      <c r="AF323" s="27"/>
      <c r="AG323" s="27"/>
      <c r="AH323" s="27"/>
      <c r="AI323" s="28"/>
      <c r="AJ323" s="28"/>
      <c r="AK323" s="28"/>
      <c r="AL323" s="28"/>
      <c r="AM323" s="28"/>
      <c r="AN323" s="28"/>
      <c r="AO323" s="28"/>
      <c r="AP323" s="28"/>
      <c r="AQ323" s="28"/>
      <c r="AR323" s="28"/>
      <c r="AS323" s="28"/>
      <c r="AT323" s="28"/>
      <c r="AU323" s="28"/>
      <c r="AV323" s="28"/>
      <c r="AW323" s="28"/>
      <c r="AX323" s="28"/>
      <c r="AY323" s="28"/>
      <c r="AZ323" s="28"/>
      <c r="BA323" s="28"/>
    </row>
    <row r="324" spans="1:58" s="142" customFormat="1" outlineLevel="1" x14ac:dyDescent="0.2">
      <c r="A324" s="96"/>
      <c r="B324" s="96"/>
      <c r="C324" s="96"/>
      <c r="D324" s="137"/>
      <c r="E324" s="137"/>
      <c r="F324" s="140" t="s">
        <v>444</v>
      </c>
      <c r="G324" s="159" t="s">
        <v>613</v>
      </c>
      <c r="H324" s="142">
        <v>-15.7</v>
      </c>
      <c r="I324" s="142">
        <v>-5.3</v>
      </c>
      <c r="J324" s="142">
        <v>5.5</v>
      </c>
      <c r="K324" s="142">
        <v>4.3</v>
      </c>
      <c r="L324" s="142">
        <v>9.1999999999999993</v>
      </c>
      <c r="M324" s="142">
        <v>18</v>
      </c>
      <c r="N324" s="142">
        <v>38.700000000000003</v>
      </c>
      <c r="O324" s="142">
        <v>44.2</v>
      </c>
      <c r="P324" s="142">
        <v>54</v>
      </c>
      <c r="Q324" s="142">
        <v>57.1</v>
      </c>
      <c r="R324" s="142">
        <v>46.5</v>
      </c>
      <c r="S324" s="142">
        <v>-26.6</v>
      </c>
      <c r="T324" s="142">
        <v>-25.3</v>
      </c>
      <c r="U324" s="142">
        <v>-21.4</v>
      </c>
      <c r="V324" s="142">
        <v>-33.4</v>
      </c>
      <c r="W324" s="142">
        <v>-32.200000000000003</v>
      </c>
      <c r="X324" s="142">
        <v>-17</v>
      </c>
      <c r="Y324" s="142">
        <v>-11.5</v>
      </c>
      <c r="Z324" s="142">
        <v>-15.6</v>
      </c>
      <c r="AA324" s="142">
        <v>-31.4</v>
      </c>
      <c r="AB324" s="142">
        <v>-33.9</v>
      </c>
      <c r="AC324" s="142">
        <v>-7.1</v>
      </c>
      <c r="AD324" s="142">
        <v>39.700000000000003</v>
      </c>
      <c r="AE324" s="142">
        <v>36</v>
      </c>
      <c r="AF324" s="142">
        <v>127.5</v>
      </c>
      <c r="AG324" s="142">
        <v>133.1</v>
      </c>
      <c r="AH324" s="142">
        <v>173.5</v>
      </c>
      <c r="AI324" s="142">
        <v>235.8</v>
      </c>
      <c r="AJ324" s="142">
        <v>213.3</v>
      </c>
      <c r="AK324" s="142">
        <v>201.1</v>
      </c>
      <c r="AL324" s="142">
        <v>196.2</v>
      </c>
      <c r="AM324" s="142">
        <v>232</v>
      </c>
      <c r="AN324" s="142">
        <v>251.5</v>
      </c>
      <c r="AO324" s="142">
        <v>245.4</v>
      </c>
      <c r="AP324" s="142">
        <v>278.7</v>
      </c>
      <c r="AQ324" s="142">
        <v>288.60000000000002</v>
      </c>
      <c r="AR324" s="142">
        <v>295.10000000000002</v>
      </c>
      <c r="AS324" s="142">
        <v>288.5</v>
      </c>
      <c r="AT324" s="142">
        <v>312.7</v>
      </c>
      <c r="AU324" s="142">
        <v>289.60000000000002</v>
      </c>
      <c r="AV324" s="142">
        <v>266.3</v>
      </c>
      <c r="AW324" s="142">
        <v>299.42203082693749</v>
      </c>
      <c r="AX324" s="142">
        <v>302.59321120815093</v>
      </c>
      <c r="AY324" s="142">
        <v>302.68797589173812</v>
      </c>
      <c r="AZ324" s="142">
        <v>314.25458402849773</v>
      </c>
      <c r="BA324" s="142">
        <v>327.46864378171</v>
      </c>
      <c r="BB324" s="164"/>
      <c r="BC324" s="164"/>
      <c r="BD324" s="164"/>
      <c r="BE324" s="164"/>
      <c r="BF324" s="164"/>
    </row>
    <row r="325" spans="1:58" s="142" customFormat="1" outlineLevel="1" x14ac:dyDescent="0.2">
      <c r="A325" s="96"/>
      <c r="B325" s="96"/>
      <c r="C325" s="96"/>
      <c r="D325" s="137"/>
      <c r="E325" s="137"/>
      <c r="F325" s="140" t="s">
        <v>445</v>
      </c>
      <c r="G325" s="159" t="s">
        <v>614</v>
      </c>
      <c r="H325" s="142">
        <v>-4.21</v>
      </c>
      <c r="I325" s="142">
        <v>-4.8099999999999996</v>
      </c>
      <c r="J325" s="142">
        <v>-12.08</v>
      </c>
      <c r="K325" s="142">
        <v>-5.17</v>
      </c>
      <c r="L325" s="142">
        <v>-0.88</v>
      </c>
      <c r="M325" s="142">
        <v>-0.03</v>
      </c>
      <c r="N325" s="142">
        <v>2.4300000000000002</v>
      </c>
      <c r="O325" s="142">
        <v>-4.45</v>
      </c>
      <c r="P325" s="142">
        <v>-4.62</v>
      </c>
      <c r="Q325" s="142">
        <v>-4.67</v>
      </c>
      <c r="R325" s="142">
        <v>-9.94</v>
      </c>
      <c r="S325" s="142">
        <v>-6.52</v>
      </c>
      <c r="T325" s="142">
        <v>3.89</v>
      </c>
      <c r="U325" s="142">
        <v>8.99</v>
      </c>
      <c r="V325" s="142">
        <v>7.42</v>
      </c>
      <c r="W325" s="142">
        <v>10.84</v>
      </c>
      <c r="X325" s="142">
        <v>20.56</v>
      </c>
      <c r="Y325" s="142">
        <v>37.799999999999997</v>
      </c>
      <c r="Z325" s="142">
        <v>37.700000000000003</v>
      </c>
      <c r="AA325" s="142">
        <v>45.86</v>
      </c>
      <c r="AB325" s="142">
        <v>19.670000000000002</v>
      </c>
      <c r="AC325" s="142">
        <v>23.6</v>
      </c>
      <c r="AD325" s="142">
        <v>18.010000000000002</v>
      </c>
      <c r="AE325" s="142">
        <v>12.86</v>
      </c>
      <c r="AF325" s="142">
        <v>11.03</v>
      </c>
      <c r="AG325" s="142">
        <v>-0.1</v>
      </c>
      <c r="AH325" s="142">
        <v>0.5</v>
      </c>
      <c r="AI325" s="142">
        <v>-8.6999999999999993</v>
      </c>
      <c r="AJ325" s="142">
        <v>-28.2</v>
      </c>
      <c r="AK325" s="142">
        <v>-22.1</v>
      </c>
      <c r="AL325" s="142">
        <v>-22</v>
      </c>
      <c r="AM325" s="142">
        <v>-29.5</v>
      </c>
      <c r="AN325" s="142">
        <v>-32.9</v>
      </c>
      <c r="AO325" s="142">
        <v>-24.4</v>
      </c>
      <c r="AP325" s="142">
        <v>-37.4</v>
      </c>
      <c r="AQ325" s="142">
        <v>-9.1</v>
      </c>
      <c r="AR325" s="142">
        <v>-12.2</v>
      </c>
      <c r="AS325" s="142">
        <v>-18</v>
      </c>
      <c r="AT325" s="142">
        <v>-24.4</v>
      </c>
      <c r="AU325" s="142">
        <v>-8.1999999999999993</v>
      </c>
      <c r="AV325" s="142">
        <v>-49.1</v>
      </c>
      <c r="AW325" s="142">
        <v>-41.826238071866214</v>
      </c>
      <c r="AX325" s="142">
        <v>-43.136713859612179</v>
      </c>
      <c r="AY325" s="142">
        <v>-37.70417031724508</v>
      </c>
      <c r="AZ325" s="142">
        <v>-32.307022818026795</v>
      </c>
      <c r="BA325" s="142">
        <v>-34.128153424485248</v>
      </c>
      <c r="BB325" s="164"/>
      <c r="BC325" s="164"/>
      <c r="BD325" s="164"/>
      <c r="BE325" s="164"/>
      <c r="BF325" s="164"/>
    </row>
    <row r="326" spans="1:58" s="142" customFormat="1" outlineLevel="1" x14ac:dyDescent="0.2">
      <c r="A326" s="96"/>
      <c r="B326" s="96"/>
      <c r="C326" s="96"/>
      <c r="D326" s="137"/>
      <c r="E326" s="137"/>
      <c r="F326" s="140" t="s">
        <v>446</v>
      </c>
      <c r="G326" s="159" t="s">
        <v>615</v>
      </c>
      <c r="H326" s="142">
        <v>-10.587999999999999</v>
      </c>
      <c r="I326" s="142">
        <v>-10.465999999999999</v>
      </c>
      <c r="J326" s="142">
        <v>-7.3789999999999996</v>
      </c>
      <c r="K326" s="142">
        <v>0.69899999999999995</v>
      </c>
      <c r="L326" s="142">
        <v>-3.19</v>
      </c>
      <c r="M326" s="142">
        <v>-4.0830000000000002</v>
      </c>
      <c r="N326" s="142">
        <v>2.4630000000000001</v>
      </c>
      <c r="O326" s="142">
        <v>-2.6349999999999998</v>
      </c>
      <c r="P326" s="142">
        <v>-7.181</v>
      </c>
      <c r="Q326" s="142">
        <v>-12.811999999999999</v>
      </c>
      <c r="R326" s="142">
        <v>-16.478999999999999</v>
      </c>
      <c r="S326" s="142">
        <v>-24.462</v>
      </c>
      <c r="T326" s="142">
        <v>-29.216999999999999</v>
      </c>
      <c r="U326" s="142">
        <v>7.8019999999999996</v>
      </c>
      <c r="V326" s="142">
        <v>13.209</v>
      </c>
      <c r="W326" s="142">
        <v>25.077000000000002</v>
      </c>
      <c r="X326" s="142">
        <v>39.999000000000002</v>
      </c>
      <c r="Y326" s="142">
        <v>32.402000000000001</v>
      </c>
      <c r="Z326" s="142">
        <v>19.998000000000001</v>
      </c>
      <c r="AA326" s="142">
        <v>8.11</v>
      </c>
      <c r="AB326" s="142">
        <v>-5.782</v>
      </c>
      <c r="AC326" s="142">
        <v>-0.65200000000000002</v>
      </c>
      <c r="AD326" s="142">
        <v>-9.3689999999999998</v>
      </c>
      <c r="AE326" s="142">
        <v>-19.407</v>
      </c>
      <c r="AF326" s="142">
        <v>-16.454999999999998</v>
      </c>
      <c r="AG326" s="142">
        <v>-16.715900000000001</v>
      </c>
      <c r="AH326" s="142">
        <v>-28.325399999999998</v>
      </c>
      <c r="AI326" s="142">
        <v>-30.125699999999998</v>
      </c>
      <c r="AJ326" s="142">
        <v>-66.396299999999997</v>
      </c>
      <c r="AK326" s="142">
        <v>-40.410699999999999</v>
      </c>
      <c r="AL326" s="142">
        <v>-70.815299999999993</v>
      </c>
      <c r="AM326" s="142">
        <v>-64.809600000000003</v>
      </c>
      <c r="AN326" s="142">
        <v>-5.1292</v>
      </c>
      <c r="AO326" s="142">
        <v>23.968499999999999</v>
      </c>
      <c r="AP326" s="142">
        <v>40.101700000000001</v>
      </c>
      <c r="AQ326" s="142">
        <v>25.379200000000001</v>
      </c>
      <c r="AR326" s="142">
        <v>48.414999999999999</v>
      </c>
      <c r="AS326" s="142">
        <v>51.457299999999996</v>
      </c>
      <c r="AT326" s="142">
        <v>52.075499999999998</v>
      </c>
      <c r="AU326" s="142">
        <v>64.011099999999999</v>
      </c>
      <c r="AV326" s="142">
        <v>69.737300000000005</v>
      </c>
      <c r="AW326" s="142">
        <v>80.473617052143354</v>
      </c>
      <c r="AX326" s="142">
        <v>76.501799596355383</v>
      </c>
      <c r="AY326" s="142">
        <v>74.63010625596543</v>
      </c>
      <c r="AZ326" s="142">
        <v>72.484825324548282</v>
      </c>
      <c r="BA326" s="142">
        <v>73.252418335408393</v>
      </c>
      <c r="BB326" s="164"/>
      <c r="BC326" s="164"/>
      <c r="BD326" s="164"/>
      <c r="BE326" s="164"/>
      <c r="BF326" s="164"/>
    </row>
    <row r="327" spans="1:58" s="142" customFormat="1" outlineLevel="1" x14ac:dyDescent="0.2">
      <c r="A327" s="96"/>
      <c r="B327" s="96"/>
      <c r="C327" s="96"/>
      <c r="D327" s="137"/>
      <c r="E327" s="137"/>
      <c r="F327" s="140" t="s">
        <v>447</v>
      </c>
      <c r="G327" s="159" t="s">
        <v>616</v>
      </c>
      <c r="H327" s="142">
        <v>6.9</v>
      </c>
      <c r="I327" s="142">
        <v>14.1</v>
      </c>
      <c r="J327" s="142">
        <v>8</v>
      </c>
      <c r="K327" s="142">
        <v>5.3</v>
      </c>
      <c r="L327" s="142">
        <v>1.8</v>
      </c>
      <c r="M327" s="142">
        <v>3.3</v>
      </c>
      <c r="N327" s="142">
        <v>-1.3</v>
      </c>
      <c r="O327" s="142">
        <v>-12.5</v>
      </c>
      <c r="P327" s="142">
        <v>-35.299999999999997</v>
      </c>
      <c r="Q327" s="142">
        <v>-43.2</v>
      </c>
      <c r="R327" s="142">
        <v>-38.700000000000003</v>
      </c>
      <c r="S327" s="142">
        <v>-19.100000000000001</v>
      </c>
      <c r="T327" s="142">
        <v>-23.2</v>
      </c>
      <c r="U327" s="142">
        <v>-17.7</v>
      </c>
      <c r="V327" s="142">
        <v>-10.1</v>
      </c>
      <c r="W327" s="142">
        <v>-13.5</v>
      </c>
      <c r="X327" s="142">
        <v>-10.3</v>
      </c>
      <c r="Y327" s="142">
        <v>-1.4</v>
      </c>
      <c r="Z327" s="142">
        <v>-5.3</v>
      </c>
      <c r="AA327" s="142">
        <v>-42.4</v>
      </c>
      <c r="AB327" s="142">
        <v>-38.1</v>
      </c>
      <c r="AC327" s="142">
        <v>-35</v>
      </c>
      <c r="AD327" s="142">
        <v>-38.6</v>
      </c>
      <c r="AE327" s="142">
        <v>-37.1</v>
      </c>
      <c r="AF327" s="142">
        <v>-56.3</v>
      </c>
      <c r="AG327" s="142">
        <v>-49.8</v>
      </c>
      <c r="AH327" s="142">
        <v>-77.599999999999994</v>
      </c>
      <c r="AI327" s="142">
        <v>-105</v>
      </c>
      <c r="AJ327" s="142">
        <v>-115.7</v>
      </c>
      <c r="AK327" s="142">
        <v>-79.8</v>
      </c>
      <c r="AL327" s="142">
        <v>-77.5</v>
      </c>
      <c r="AM327" s="142">
        <v>-48.1</v>
      </c>
      <c r="AN327" s="142">
        <v>-94.7</v>
      </c>
      <c r="AO327" s="142">
        <v>-136.5</v>
      </c>
      <c r="AP327" s="142">
        <v>-149.4</v>
      </c>
      <c r="AQ327" s="142">
        <v>-147.30000000000001</v>
      </c>
      <c r="AR327" s="142">
        <v>-147.69999999999999</v>
      </c>
      <c r="AS327" s="142">
        <v>-100.5</v>
      </c>
      <c r="AT327" s="142">
        <v>-104.8</v>
      </c>
      <c r="AU327" s="142">
        <v>-87.6</v>
      </c>
      <c r="AV327" s="142">
        <v>-95.4</v>
      </c>
      <c r="AW327" s="142">
        <v>-141.58638760320679</v>
      </c>
      <c r="AX327" s="142">
        <v>-132.78831230935447</v>
      </c>
      <c r="AY327" s="142">
        <v>-149.37453853595406</v>
      </c>
      <c r="AZ327" s="142">
        <v>-160.03944918376229</v>
      </c>
      <c r="BA327" s="142">
        <v>-175.53112178313759</v>
      </c>
      <c r="BB327" s="164"/>
      <c r="BC327" s="164"/>
      <c r="BD327" s="164"/>
      <c r="BE327" s="164"/>
      <c r="BF327" s="164"/>
    </row>
    <row r="328" spans="1:58" s="43" customFormat="1" x14ac:dyDescent="0.2">
      <c r="A328" s="37" t="s">
        <v>442</v>
      </c>
      <c r="B328" s="37" t="s">
        <v>100</v>
      </c>
      <c r="C328" s="37"/>
      <c r="D328" s="38" t="s">
        <v>374</v>
      </c>
      <c r="E328" s="38" t="s">
        <v>1546</v>
      </c>
      <c r="F328" s="87" t="s">
        <v>101</v>
      </c>
      <c r="G328" s="22" t="s">
        <v>1221</v>
      </c>
      <c r="H328" s="27">
        <f>EIUTotal(EIUSum(H324:H327,H$986:H$989),H343,H358,H373,H388)</f>
        <v>-23.498999999999988</v>
      </c>
      <c r="I328" s="27">
        <f t="shared" ref="I328:AS328" si="245">EIUTotal(EIUSum(I324:I327,I$986:I$989),I343,I358,I373,I388)</f>
        <v>-6.5679999999999801</v>
      </c>
      <c r="J328" s="27">
        <f t="shared" si="245"/>
        <v>-5.9570000000000221</v>
      </c>
      <c r="K328" s="27">
        <f t="shared" si="245"/>
        <v>5.1349999999999234</v>
      </c>
      <c r="L328" s="27">
        <f t="shared" si="245"/>
        <v>7.0189999999999664</v>
      </c>
      <c r="M328" s="27">
        <f t="shared" si="245"/>
        <v>17.175999999999952</v>
      </c>
      <c r="N328" s="27">
        <f t="shared" si="245"/>
        <v>42.193999999999875</v>
      </c>
      <c r="O328" s="27">
        <f t="shared" si="245"/>
        <v>24.613999999999947</v>
      </c>
      <c r="P328" s="27">
        <f t="shared" si="245"/>
        <v>6.8970000000001477</v>
      </c>
      <c r="Q328" s="27">
        <f t="shared" si="245"/>
        <v>-3.3820000000000761</v>
      </c>
      <c r="R328" s="27">
        <f t="shared" si="245"/>
        <v>-18.519999999999811</v>
      </c>
      <c r="S328" s="27">
        <f t="shared" si="245"/>
        <v>-76.583999999999946</v>
      </c>
      <c r="T328" s="27">
        <f t="shared" si="245"/>
        <v>-74.015000000000128</v>
      </c>
      <c r="U328" s="27">
        <f t="shared" si="245"/>
        <v>-22.116000000000085</v>
      </c>
      <c r="V328" s="27">
        <f t="shared" si="245"/>
        <v>-22.982999999999905</v>
      </c>
      <c r="W328" s="27">
        <f t="shared" si="245"/>
        <v>-9.8859999999999388</v>
      </c>
      <c r="X328" s="27">
        <f t="shared" si="245"/>
        <v>32.866999999999962</v>
      </c>
      <c r="Y328" s="27">
        <f t="shared" si="245"/>
        <v>57.305000000000177</v>
      </c>
      <c r="Z328" s="27">
        <f t="shared" si="245"/>
        <v>36.798000000000087</v>
      </c>
      <c r="AA328" s="27">
        <f t="shared" si="245"/>
        <v>-19.716999999999942</v>
      </c>
      <c r="AB328" s="27">
        <f t="shared" si="245"/>
        <v>-58.112000000000165</v>
      </c>
      <c r="AC328" s="27">
        <f t="shared" si="245"/>
        <v>-18.753000000000185</v>
      </c>
      <c r="AD328" s="27">
        <f t="shared" si="245"/>
        <v>9.6210000000000804</v>
      </c>
      <c r="AE328" s="27">
        <f t="shared" si="245"/>
        <v>-7.6350000000001899</v>
      </c>
      <c r="AF328" s="27">
        <f t="shared" si="245"/>
        <v>65.862999999999971</v>
      </c>
      <c r="AG328" s="27">
        <f t="shared" si="245"/>
        <v>66.284000000000177</v>
      </c>
      <c r="AH328" s="27">
        <f t="shared" si="245"/>
        <v>67.974800000000641</v>
      </c>
      <c r="AI328" s="27">
        <f t="shared" si="245"/>
        <v>91.674500000000421</v>
      </c>
      <c r="AJ328" s="27">
        <f t="shared" si="245"/>
        <v>2.8037000000006458</v>
      </c>
      <c r="AK328" s="27">
        <f t="shared" si="245"/>
        <v>58.489299999999787</v>
      </c>
      <c r="AL328" s="27">
        <f t="shared" si="245"/>
        <v>25.884699999999697</v>
      </c>
      <c r="AM328" s="27">
        <f t="shared" si="245"/>
        <v>89.790399999999437</v>
      </c>
      <c r="AN328" s="27">
        <f t="shared" si="245"/>
        <v>118.77080000000046</v>
      </c>
      <c r="AO328" s="27">
        <f t="shared" si="245"/>
        <v>108.36849999999981</v>
      </c>
      <c r="AP328" s="27">
        <f t="shared" si="245"/>
        <v>132.00159999999991</v>
      </c>
      <c r="AQ328" s="27">
        <f t="shared" si="245"/>
        <v>157.57900000000049</v>
      </c>
      <c r="AR328" s="27">
        <f t="shared" si="245"/>
        <v>183.61510000000021</v>
      </c>
      <c r="AS328" s="27">
        <f t="shared" si="245"/>
        <v>221.55709999999993</v>
      </c>
      <c r="AT328" s="27">
        <f t="shared" ref="AT328:AY328" si="246">EIUTotal(EIUSum(AT324:AT327,AT$986:AT$989),AT343,AT358,AT373,AT388)</f>
        <v>235.67549999999997</v>
      </c>
      <c r="AU328" s="27">
        <f t="shared" si="246"/>
        <v>257.71100000000013</v>
      </c>
      <c r="AV328" s="27">
        <f t="shared" si="246"/>
        <v>191.33720000000022</v>
      </c>
      <c r="AW328" s="28">
        <f t="shared" si="246"/>
        <v>196.48302220400822</v>
      </c>
      <c r="AX328" s="28">
        <f t="shared" si="246"/>
        <v>203.16998463553983</v>
      </c>
      <c r="AY328" s="28">
        <f t="shared" si="246"/>
        <v>190.23937329450439</v>
      </c>
      <c r="AZ328" s="28">
        <f t="shared" ref="AZ328:BA328" si="247">EIUTotal(EIUSum(AZ324:AZ327,AZ$986:AZ$989),AZ343,AZ358,AZ373,AZ388)</f>
        <v>194.3929373512569</v>
      </c>
      <c r="BA328" s="28">
        <f t="shared" si="247"/>
        <v>191.06178690949571</v>
      </c>
    </row>
    <row r="329" spans="1:58" s="145" customFormat="1" outlineLevel="1" x14ac:dyDescent="0.2">
      <c r="A329" s="96"/>
      <c r="B329" s="96"/>
      <c r="C329" s="96"/>
      <c r="D329" s="137"/>
      <c r="E329" s="137"/>
      <c r="F329" s="140" t="s">
        <v>444</v>
      </c>
      <c r="G329" s="140" t="s">
        <v>617</v>
      </c>
      <c r="H329" s="145">
        <v>185.9</v>
      </c>
      <c r="I329" s="145">
        <v>170.2</v>
      </c>
      <c r="J329" s="145">
        <v>170.7</v>
      </c>
      <c r="K329" s="145">
        <v>162.9</v>
      </c>
      <c r="L329" s="145">
        <v>164.8</v>
      </c>
      <c r="M329" s="145">
        <v>177.2</v>
      </c>
      <c r="N329" s="145">
        <v>233.5</v>
      </c>
      <c r="O329" s="145">
        <v>280</v>
      </c>
      <c r="P329" s="145">
        <v>310.89999999999998</v>
      </c>
      <c r="Q329" s="145">
        <v>328.4</v>
      </c>
      <c r="R329" s="145">
        <v>396</v>
      </c>
      <c r="S329" s="145">
        <v>383.6</v>
      </c>
      <c r="T329" s="145">
        <v>408.9</v>
      </c>
      <c r="U329" s="145">
        <v>360.1</v>
      </c>
      <c r="V329" s="145">
        <v>405.1</v>
      </c>
      <c r="W329" s="145">
        <v>494.7</v>
      </c>
      <c r="X329" s="145">
        <v>495.7</v>
      </c>
      <c r="Y329" s="145">
        <v>483.8</v>
      </c>
      <c r="Z329" s="145">
        <v>510.5</v>
      </c>
      <c r="AA329" s="145">
        <v>510.8</v>
      </c>
      <c r="AB329" s="145">
        <v>517.79999999999995</v>
      </c>
      <c r="AC329" s="145">
        <v>536.6</v>
      </c>
      <c r="AD329" s="145">
        <v>578.70000000000005</v>
      </c>
      <c r="AE329" s="145">
        <v>701.4</v>
      </c>
      <c r="AF329" s="145">
        <v>853.2</v>
      </c>
      <c r="AG329" s="145">
        <v>919.5</v>
      </c>
      <c r="AH329" s="145">
        <v>1057.7</v>
      </c>
      <c r="AI329" s="145">
        <v>1270.7</v>
      </c>
      <c r="AJ329" s="145">
        <v>1398.5</v>
      </c>
      <c r="AK329" s="145">
        <v>1074.5999999999999</v>
      </c>
      <c r="AL329" s="145">
        <v>1212.4000000000001</v>
      </c>
      <c r="AM329" s="145">
        <v>1430.3</v>
      </c>
      <c r="AN329" s="145">
        <v>1373.5</v>
      </c>
      <c r="AO329" s="145">
        <v>1423</v>
      </c>
      <c r="AP329" s="145">
        <v>1470.3</v>
      </c>
      <c r="AQ329" s="145">
        <v>1294.4000000000001</v>
      </c>
      <c r="AR329" s="145">
        <v>1305.0999999999999</v>
      </c>
      <c r="AS329" s="145">
        <v>1419.9</v>
      </c>
      <c r="AT329" s="145">
        <v>1527.7</v>
      </c>
      <c r="AU329" s="145">
        <v>1460.9</v>
      </c>
      <c r="AV329" s="145">
        <v>1361.2</v>
      </c>
      <c r="AW329" s="145">
        <v>1707.079045989841</v>
      </c>
      <c r="AX329" s="145">
        <v>1757.5208939595477</v>
      </c>
      <c r="AY329" s="145">
        <v>1810.3074410948905</v>
      </c>
      <c r="AZ329" s="145">
        <v>1894.4978870136495</v>
      </c>
      <c r="BA329" s="145">
        <v>2016.4956865375191</v>
      </c>
      <c r="BB329" s="165"/>
      <c r="BC329" s="165"/>
      <c r="BD329" s="165"/>
      <c r="BE329" s="165"/>
      <c r="BF329" s="165"/>
    </row>
    <row r="330" spans="1:58" s="145" customFormat="1" outlineLevel="1" x14ac:dyDescent="0.2">
      <c r="A330" s="96"/>
      <c r="B330" s="96"/>
      <c r="C330" s="96"/>
      <c r="D330" s="137"/>
      <c r="E330" s="137"/>
      <c r="F330" s="140" t="s">
        <v>445</v>
      </c>
      <c r="G330" s="140" t="s">
        <v>618</v>
      </c>
      <c r="H330" s="145">
        <v>109.69</v>
      </c>
      <c r="I330" s="145">
        <v>102.58</v>
      </c>
      <c r="J330" s="145">
        <v>93.38</v>
      </c>
      <c r="K330" s="145">
        <v>91.32</v>
      </c>
      <c r="L330" s="145">
        <v>93.37</v>
      </c>
      <c r="M330" s="145">
        <v>97.1</v>
      </c>
      <c r="N330" s="145">
        <v>120.53</v>
      </c>
      <c r="O330" s="145">
        <v>143</v>
      </c>
      <c r="P330" s="145">
        <v>161.59</v>
      </c>
      <c r="Q330" s="145">
        <v>172.19</v>
      </c>
      <c r="R330" s="145">
        <v>208.93</v>
      </c>
      <c r="S330" s="145">
        <v>209.17</v>
      </c>
      <c r="T330" s="145">
        <v>227.44</v>
      </c>
      <c r="U330" s="145">
        <v>199.04</v>
      </c>
      <c r="V330" s="145">
        <v>230.81</v>
      </c>
      <c r="W330" s="145">
        <v>278.63</v>
      </c>
      <c r="X330" s="145">
        <v>281.85000000000002</v>
      </c>
      <c r="Y330" s="145">
        <v>286.07</v>
      </c>
      <c r="Z330" s="145">
        <v>303.02</v>
      </c>
      <c r="AA330" s="145">
        <v>299.88</v>
      </c>
      <c r="AB330" s="145">
        <v>297.56</v>
      </c>
      <c r="AC330" s="145">
        <v>294.18</v>
      </c>
      <c r="AD330" s="145">
        <v>307.2</v>
      </c>
      <c r="AE330" s="145">
        <v>361.93</v>
      </c>
      <c r="AF330" s="145">
        <v>421.11</v>
      </c>
      <c r="AG330" s="145">
        <v>439.7</v>
      </c>
      <c r="AH330" s="145">
        <v>485.1</v>
      </c>
      <c r="AI330" s="145">
        <v>544.29999999999995</v>
      </c>
      <c r="AJ330" s="145">
        <v>603</v>
      </c>
      <c r="AK330" s="145">
        <v>471</v>
      </c>
      <c r="AL330" s="145">
        <v>507.7</v>
      </c>
      <c r="AM330" s="145">
        <v>586.9</v>
      </c>
      <c r="AN330" s="145">
        <v>560.9</v>
      </c>
      <c r="AO330" s="145">
        <v>582.4</v>
      </c>
      <c r="AP330" s="145">
        <v>580.5</v>
      </c>
      <c r="AQ330" s="145">
        <v>522</v>
      </c>
      <c r="AR330" s="145">
        <v>521.20000000000005</v>
      </c>
      <c r="AS330" s="145">
        <v>559.70000000000005</v>
      </c>
      <c r="AT330" s="145">
        <v>613.29999999999995</v>
      </c>
      <c r="AU330" s="145">
        <v>597.4</v>
      </c>
      <c r="AV330" s="145">
        <v>504.7</v>
      </c>
      <c r="AW330" s="145">
        <v>643.42482662376233</v>
      </c>
      <c r="AX330" s="145">
        <v>673.83207606695805</v>
      </c>
      <c r="AY330" s="145">
        <v>708.755810210959</v>
      </c>
      <c r="AZ330" s="145">
        <v>738.32959056277286</v>
      </c>
      <c r="BA330" s="145">
        <v>793.1583276508984</v>
      </c>
      <c r="BB330" s="165"/>
      <c r="BC330" s="165"/>
      <c r="BD330" s="165"/>
      <c r="BE330" s="165"/>
      <c r="BF330" s="165"/>
    </row>
    <row r="331" spans="1:58" s="145" customFormat="1" outlineLevel="1" x14ac:dyDescent="0.2">
      <c r="A331" s="96"/>
      <c r="B331" s="96"/>
      <c r="C331" s="96"/>
      <c r="D331" s="137"/>
      <c r="E331" s="137"/>
      <c r="F331" s="140" t="s">
        <v>446</v>
      </c>
      <c r="G331" s="140" t="s">
        <v>619</v>
      </c>
      <c r="H331" s="145">
        <v>78.105999999999995</v>
      </c>
      <c r="I331" s="145">
        <v>77.070999999999998</v>
      </c>
      <c r="J331" s="145">
        <v>73.790999999999997</v>
      </c>
      <c r="K331" s="145">
        <v>72.876999999999995</v>
      </c>
      <c r="L331" s="145">
        <v>74.563999999999993</v>
      </c>
      <c r="M331" s="145">
        <v>76.718999999999994</v>
      </c>
      <c r="N331" s="145">
        <v>97.206999999999994</v>
      </c>
      <c r="O331" s="145">
        <v>116.712</v>
      </c>
      <c r="P331" s="145">
        <v>127.85899999999999</v>
      </c>
      <c r="Q331" s="145">
        <v>140.55600000000001</v>
      </c>
      <c r="R331" s="145">
        <v>170.30500000000001</v>
      </c>
      <c r="S331" s="145">
        <v>169.465</v>
      </c>
      <c r="T331" s="145">
        <v>178.155</v>
      </c>
      <c r="U331" s="145">
        <v>169.15199999999999</v>
      </c>
      <c r="V331" s="145">
        <v>191.42099999999999</v>
      </c>
      <c r="W331" s="145">
        <v>233.99799999999999</v>
      </c>
      <c r="X331" s="145">
        <v>252.03899999999999</v>
      </c>
      <c r="Y331" s="145">
        <v>240.405</v>
      </c>
      <c r="Z331" s="145">
        <v>242.57300000000001</v>
      </c>
      <c r="AA331" s="145">
        <v>235.85599999999999</v>
      </c>
      <c r="AB331" s="145">
        <v>240.47399999999999</v>
      </c>
      <c r="AC331" s="145">
        <v>244.93199999999999</v>
      </c>
      <c r="AD331" s="145">
        <v>252.61799999999999</v>
      </c>
      <c r="AE331" s="145">
        <v>298.11799999999999</v>
      </c>
      <c r="AF331" s="145">
        <v>352.17200000000003</v>
      </c>
      <c r="AG331" s="145">
        <v>364.6859</v>
      </c>
      <c r="AH331" s="145">
        <v>408.46050000000002</v>
      </c>
      <c r="AI331" s="145">
        <v>489.3913</v>
      </c>
      <c r="AJ331" s="145">
        <v>532.73239999999998</v>
      </c>
      <c r="AK331" s="145">
        <v>397.12670000000003</v>
      </c>
      <c r="AL331" s="145">
        <v>434.88249999999999</v>
      </c>
      <c r="AM331" s="145">
        <v>506.93340000000001</v>
      </c>
      <c r="AN331" s="145">
        <v>483.79570000000001</v>
      </c>
      <c r="AO331" s="145">
        <v>501.12849999999997</v>
      </c>
      <c r="AP331" s="145">
        <v>514.67240000000004</v>
      </c>
      <c r="AQ331" s="145">
        <v>449.08679999999998</v>
      </c>
      <c r="AR331" s="145">
        <v>450.75810000000001</v>
      </c>
      <c r="AS331" s="145">
        <v>491.1771</v>
      </c>
      <c r="AT331" s="145">
        <v>532.94820000000004</v>
      </c>
      <c r="AU331" s="145">
        <v>513.8433</v>
      </c>
      <c r="AV331" s="145">
        <v>470.63400000000001</v>
      </c>
      <c r="AW331" s="145">
        <v>599.19462948118519</v>
      </c>
      <c r="AX331" s="145">
        <v>635.13732086083564</v>
      </c>
      <c r="AY331" s="145">
        <v>653.40578415226059</v>
      </c>
      <c r="AZ331" s="145">
        <v>670.04670340488246</v>
      </c>
      <c r="BA331" s="145">
        <v>703.08571994555723</v>
      </c>
      <c r="BB331" s="165"/>
      <c r="BC331" s="165"/>
      <c r="BD331" s="165"/>
      <c r="BE331" s="165"/>
      <c r="BF331" s="165"/>
    </row>
    <row r="332" spans="1:58" s="145" customFormat="1" outlineLevel="1" x14ac:dyDescent="0.2">
      <c r="A332" s="96"/>
      <c r="B332" s="96"/>
      <c r="C332" s="96"/>
      <c r="D332" s="137"/>
      <c r="E332" s="137"/>
      <c r="F332" s="140" t="s">
        <v>447</v>
      </c>
      <c r="G332" s="140" t="s">
        <v>620</v>
      </c>
      <c r="H332" s="145">
        <v>109.7</v>
      </c>
      <c r="I332" s="145">
        <v>102.2</v>
      </c>
      <c r="J332" s="145">
        <v>96.7</v>
      </c>
      <c r="K332" s="145">
        <v>91.9</v>
      </c>
      <c r="L332" s="145">
        <v>93.4</v>
      </c>
      <c r="M332" s="145">
        <v>100.9</v>
      </c>
      <c r="N332" s="145">
        <v>106.4</v>
      </c>
      <c r="O332" s="145">
        <v>130.5</v>
      </c>
      <c r="P332" s="145">
        <v>143.80000000000001</v>
      </c>
      <c r="Q332" s="145">
        <v>151.4</v>
      </c>
      <c r="R332" s="145">
        <v>182.8</v>
      </c>
      <c r="S332" s="145">
        <v>183.5</v>
      </c>
      <c r="T332" s="145">
        <v>189.3</v>
      </c>
      <c r="U332" s="145">
        <v>183.4</v>
      </c>
      <c r="V332" s="145">
        <v>207.2</v>
      </c>
      <c r="W332" s="145">
        <v>242.3</v>
      </c>
      <c r="X332" s="145">
        <v>261.2</v>
      </c>
      <c r="Y332" s="145">
        <v>281.5</v>
      </c>
      <c r="Z332" s="145">
        <v>271.8</v>
      </c>
      <c r="AA332" s="145">
        <v>269.8</v>
      </c>
      <c r="AB332" s="145">
        <v>283.7</v>
      </c>
      <c r="AC332" s="145">
        <v>275.2</v>
      </c>
      <c r="AD332" s="145">
        <v>281.7</v>
      </c>
      <c r="AE332" s="145">
        <v>308.2</v>
      </c>
      <c r="AF332" s="145">
        <v>351.1</v>
      </c>
      <c r="AG332" s="145">
        <v>387.3</v>
      </c>
      <c r="AH332" s="145">
        <v>452.8</v>
      </c>
      <c r="AI332" s="145">
        <v>447.9</v>
      </c>
      <c r="AJ332" s="145">
        <v>469.8</v>
      </c>
      <c r="AK332" s="145">
        <v>356.4</v>
      </c>
      <c r="AL332" s="145">
        <v>411.7</v>
      </c>
      <c r="AM332" s="145">
        <v>483.5</v>
      </c>
      <c r="AN332" s="145">
        <v>471.3</v>
      </c>
      <c r="AO332" s="145">
        <v>469.1</v>
      </c>
      <c r="AP332" s="145">
        <v>475.7</v>
      </c>
      <c r="AQ332" s="145">
        <v>430.3</v>
      </c>
      <c r="AR332" s="145">
        <v>402</v>
      </c>
      <c r="AS332" s="145">
        <v>433.1</v>
      </c>
      <c r="AT332" s="145">
        <v>468.6</v>
      </c>
      <c r="AU332" s="145">
        <v>476.3</v>
      </c>
      <c r="AV332" s="145">
        <v>399.1</v>
      </c>
      <c r="AW332" s="145">
        <v>488.43445517081091</v>
      </c>
      <c r="AX332" s="145">
        <v>566.72429631605257</v>
      </c>
      <c r="AY332" s="145">
        <v>586.80868209449454</v>
      </c>
      <c r="AZ332" s="145">
        <v>594.71462883507297</v>
      </c>
      <c r="BA332" s="145">
        <v>616.07784417365031</v>
      </c>
      <c r="BB332" s="165"/>
      <c r="BC332" s="165"/>
      <c r="BD332" s="165"/>
      <c r="BE332" s="165"/>
      <c r="BF332" s="165"/>
    </row>
    <row r="333" spans="1:58" s="43" customFormat="1" x14ac:dyDescent="0.2">
      <c r="A333" s="37" t="s">
        <v>442</v>
      </c>
      <c r="B333" s="37" t="s">
        <v>102</v>
      </c>
      <c r="C333" s="37" t="s">
        <v>1464</v>
      </c>
      <c r="D333" s="38" t="s">
        <v>374</v>
      </c>
      <c r="E333" s="38" t="s">
        <v>1546</v>
      </c>
      <c r="F333" s="22" t="s">
        <v>1867</v>
      </c>
      <c r="G333" s="22" t="s">
        <v>1222</v>
      </c>
      <c r="H333" s="27">
        <f>EIUSum(H329:H332,H$986:H$989)</f>
        <v>483.39600000000002</v>
      </c>
      <c r="I333" s="27">
        <f t="shared" ref="I333:AS333" si="248">EIUSum(I329:I332,I$986:I$989)</f>
        <v>452.05099999999999</v>
      </c>
      <c r="J333" s="27">
        <f t="shared" si="248"/>
        <v>434.57099999999997</v>
      </c>
      <c r="K333" s="27">
        <f t="shared" si="248"/>
        <v>418.99699999999996</v>
      </c>
      <c r="L333" s="27">
        <f t="shared" si="248"/>
        <v>426.13400000000001</v>
      </c>
      <c r="M333" s="27">
        <f t="shared" si="248"/>
        <v>451.91899999999998</v>
      </c>
      <c r="N333" s="27">
        <f t="shared" si="248"/>
        <v>557.63699999999994</v>
      </c>
      <c r="O333" s="27">
        <f t="shared" si="248"/>
        <v>670.21199999999999</v>
      </c>
      <c r="P333" s="27">
        <f t="shared" si="248"/>
        <v>744.14900000000011</v>
      </c>
      <c r="Q333" s="27">
        <f t="shared" si="248"/>
        <v>792.54599999999994</v>
      </c>
      <c r="R333" s="27">
        <f t="shared" si="248"/>
        <v>958.03500000000008</v>
      </c>
      <c r="S333" s="27">
        <f t="shared" si="248"/>
        <v>945.73500000000001</v>
      </c>
      <c r="T333" s="27">
        <f t="shared" si="248"/>
        <v>1003.7949999999998</v>
      </c>
      <c r="U333" s="27">
        <f t="shared" si="248"/>
        <v>911.69199999999989</v>
      </c>
      <c r="V333" s="27">
        <f t="shared" si="248"/>
        <v>1034.5310000000002</v>
      </c>
      <c r="W333" s="27">
        <f t="shared" si="248"/>
        <v>1249.6279999999999</v>
      </c>
      <c r="X333" s="27">
        <f t="shared" si="248"/>
        <v>1290.789</v>
      </c>
      <c r="Y333" s="27">
        <f t="shared" si="248"/>
        <v>1291.7750000000001</v>
      </c>
      <c r="Z333" s="27">
        <f t="shared" si="248"/>
        <v>1327.893</v>
      </c>
      <c r="AA333" s="27">
        <f t="shared" si="248"/>
        <v>1316.336</v>
      </c>
      <c r="AB333" s="27">
        <f t="shared" si="248"/>
        <v>1339.5339999999999</v>
      </c>
      <c r="AC333" s="27">
        <f t="shared" si="248"/>
        <v>1350.912</v>
      </c>
      <c r="AD333" s="27">
        <f t="shared" si="248"/>
        <v>1420.2180000000001</v>
      </c>
      <c r="AE333" s="27">
        <f t="shared" si="248"/>
        <v>1669.6479999999999</v>
      </c>
      <c r="AF333" s="27">
        <f t="shared" si="248"/>
        <v>1977.5819999999999</v>
      </c>
      <c r="AG333" s="27">
        <f t="shared" si="248"/>
        <v>2111.1858999999999</v>
      </c>
      <c r="AH333" s="27">
        <f t="shared" si="248"/>
        <v>2404.0605000000005</v>
      </c>
      <c r="AI333" s="27">
        <f t="shared" si="248"/>
        <v>2752.2913000000003</v>
      </c>
      <c r="AJ333" s="27">
        <f t="shared" si="248"/>
        <v>3004.0324000000001</v>
      </c>
      <c r="AK333" s="27">
        <f t="shared" si="248"/>
        <v>2299.1266999999998</v>
      </c>
      <c r="AL333" s="27">
        <f t="shared" si="248"/>
        <v>2566.6824999999999</v>
      </c>
      <c r="AM333" s="27">
        <f t="shared" si="248"/>
        <v>3007.6333999999997</v>
      </c>
      <c r="AN333" s="27">
        <f t="shared" si="248"/>
        <v>2889.4957000000004</v>
      </c>
      <c r="AO333" s="27">
        <f t="shared" si="248"/>
        <v>2975.6284999999998</v>
      </c>
      <c r="AP333" s="27">
        <f t="shared" si="248"/>
        <v>3041.1723999999999</v>
      </c>
      <c r="AQ333" s="27">
        <f t="shared" si="248"/>
        <v>2695.7868000000003</v>
      </c>
      <c r="AR333" s="27">
        <f t="shared" si="248"/>
        <v>2679.0581000000002</v>
      </c>
      <c r="AS333" s="27">
        <f t="shared" si="248"/>
        <v>2903.8771000000002</v>
      </c>
      <c r="AT333" s="27">
        <f t="shared" ref="AT333:AY333" si="249">EIUSum(AT329:AT332,AT$986:AT$989)</f>
        <v>3142.5481999999997</v>
      </c>
      <c r="AU333" s="27">
        <f t="shared" si="249"/>
        <v>3048.4433000000004</v>
      </c>
      <c r="AV333" s="27">
        <f t="shared" si="249"/>
        <v>2735.634</v>
      </c>
      <c r="AW333" s="28">
        <f t="shared" si="249"/>
        <v>3438.1329572655995</v>
      </c>
      <c r="AX333" s="28">
        <f t="shared" si="249"/>
        <v>3633.2145872033939</v>
      </c>
      <c r="AY333" s="28">
        <f t="shared" si="249"/>
        <v>3759.2777175526044</v>
      </c>
      <c r="AZ333" s="28">
        <f t="shared" ref="AZ333:BA333" si="250">EIUSum(AZ329:AZ332,AZ$986:AZ$989)</f>
        <v>3897.5888098163778</v>
      </c>
      <c r="BA333" s="28">
        <f t="shared" si="250"/>
        <v>4128.8175783076249</v>
      </c>
    </row>
    <row r="334" spans="1:58" s="145" customFormat="1" outlineLevel="1" x14ac:dyDescent="0.2">
      <c r="A334" s="96"/>
      <c r="B334" s="96"/>
      <c r="C334" s="96"/>
      <c r="D334" s="137"/>
      <c r="E334" s="137"/>
      <c r="F334" s="140" t="s">
        <v>444</v>
      </c>
      <c r="G334" s="140" t="s">
        <v>621</v>
      </c>
      <c r="H334" s="145">
        <v>-176.2</v>
      </c>
      <c r="I334" s="145">
        <v>-153</v>
      </c>
      <c r="J334" s="145">
        <v>-144.5</v>
      </c>
      <c r="K334" s="145">
        <v>-141.5</v>
      </c>
      <c r="L334" s="145">
        <v>-142</v>
      </c>
      <c r="M334" s="145">
        <v>-147.30000000000001</v>
      </c>
      <c r="N334" s="145">
        <v>-176.6</v>
      </c>
      <c r="O334" s="145">
        <v>-210.1</v>
      </c>
      <c r="P334" s="145">
        <v>-232.2</v>
      </c>
      <c r="Q334" s="145">
        <v>-251.4</v>
      </c>
      <c r="R334" s="145">
        <v>-324.10000000000002</v>
      </c>
      <c r="S334" s="145">
        <v>-361.9</v>
      </c>
      <c r="T334" s="145">
        <v>-378.3</v>
      </c>
      <c r="U334" s="145">
        <v>-317.3</v>
      </c>
      <c r="V334" s="145">
        <v>-351.8</v>
      </c>
      <c r="W334" s="145">
        <v>-425.3</v>
      </c>
      <c r="X334" s="145">
        <v>-419.3</v>
      </c>
      <c r="Y334" s="145">
        <v>-408.3</v>
      </c>
      <c r="Z334" s="145">
        <v>-430.6</v>
      </c>
      <c r="AA334" s="145">
        <v>-438.6</v>
      </c>
      <c r="AB334" s="145">
        <v>-458.5</v>
      </c>
      <c r="AC334" s="145">
        <v>-446</v>
      </c>
      <c r="AD334" s="145">
        <v>-444.5</v>
      </c>
      <c r="AE334" s="145">
        <v>-554.4</v>
      </c>
      <c r="AF334" s="145">
        <v>-663.6</v>
      </c>
      <c r="AG334" s="145">
        <v>-724.1</v>
      </c>
      <c r="AH334" s="145">
        <v>-855.4</v>
      </c>
      <c r="AI334" s="145">
        <v>-994.2</v>
      </c>
      <c r="AJ334" s="145">
        <v>-1125.2</v>
      </c>
      <c r="AK334" s="145">
        <v>-877.2</v>
      </c>
      <c r="AL334" s="145">
        <v>-999.1</v>
      </c>
      <c r="AM334" s="145">
        <v>-1203.4000000000001</v>
      </c>
      <c r="AN334" s="145">
        <v>-1117.3</v>
      </c>
      <c r="AO334" s="145">
        <v>-1152.4000000000001</v>
      </c>
      <c r="AP334" s="145">
        <v>-1178.8</v>
      </c>
      <c r="AQ334" s="145">
        <v>-1018.8</v>
      </c>
      <c r="AR334" s="145">
        <v>-1025.3</v>
      </c>
      <c r="AS334" s="145">
        <v>-1131.9000000000001</v>
      </c>
      <c r="AT334" s="145">
        <v>-1261.3</v>
      </c>
      <c r="AU334" s="145">
        <v>-1218.4000000000001</v>
      </c>
      <c r="AV334" s="145">
        <v>-1143.7</v>
      </c>
      <c r="AW334" s="145">
        <v>-1427.359103651303</v>
      </c>
      <c r="AX334" s="145">
        <v>-1474.7097088653879</v>
      </c>
      <c r="AY334" s="145">
        <v>-1527.106470156858</v>
      </c>
      <c r="AZ334" s="145">
        <v>-1588.0685922108032</v>
      </c>
      <c r="BA334" s="145">
        <v>-1690.7118205811632</v>
      </c>
      <c r="BB334" s="165"/>
      <c r="BC334" s="165"/>
      <c r="BD334" s="165"/>
      <c r="BE334" s="165"/>
      <c r="BF334" s="165"/>
    </row>
    <row r="335" spans="1:58" s="145" customFormat="1" outlineLevel="1" x14ac:dyDescent="0.2">
      <c r="A335" s="96"/>
      <c r="B335" s="96"/>
      <c r="C335" s="96"/>
      <c r="D335" s="137"/>
      <c r="E335" s="137"/>
      <c r="F335" s="140" t="s">
        <v>445</v>
      </c>
      <c r="G335" s="140" t="s">
        <v>622</v>
      </c>
      <c r="H335" s="145">
        <v>-123.77</v>
      </c>
      <c r="I335" s="145">
        <v>-112.72</v>
      </c>
      <c r="J335" s="145">
        <v>-108.83</v>
      </c>
      <c r="K335" s="145">
        <v>-99.73</v>
      </c>
      <c r="L335" s="145">
        <v>-97.87</v>
      </c>
      <c r="M335" s="145">
        <v>-101.92</v>
      </c>
      <c r="N335" s="145">
        <v>-121.88</v>
      </c>
      <c r="O335" s="145">
        <v>-150.78</v>
      </c>
      <c r="P335" s="145">
        <v>-169.24</v>
      </c>
      <c r="Q335" s="145">
        <v>-182.49</v>
      </c>
      <c r="R335" s="145">
        <v>-222.19</v>
      </c>
      <c r="S335" s="145">
        <v>-218.89</v>
      </c>
      <c r="T335" s="145">
        <v>-225.07</v>
      </c>
      <c r="U335" s="145">
        <v>-191.53</v>
      </c>
      <c r="V335" s="145">
        <v>-223.56</v>
      </c>
      <c r="W335" s="145">
        <v>-267.63</v>
      </c>
      <c r="X335" s="145">
        <v>-266.91000000000003</v>
      </c>
      <c r="Y335" s="145">
        <v>-259.17</v>
      </c>
      <c r="Z335" s="145">
        <v>-278.08</v>
      </c>
      <c r="AA335" s="145">
        <v>-282.27999999999997</v>
      </c>
      <c r="AB335" s="145">
        <v>-300.73</v>
      </c>
      <c r="AC335" s="145">
        <v>-290.67</v>
      </c>
      <c r="AD335" s="145">
        <v>-299.58</v>
      </c>
      <c r="AE335" s="145">
        <v>-358.5</v>
      </c>
      <c r="AF335" s="145">
        <v>-425.95</v>
      </c>
      <c r="AG335" s="145">
        <v>-458.9</v>
      </c>
      <c r="AH335" s="145">
        <v>-512.4</v>
      </c>
      <c r="AI335" s="145">
        <v>-590.20000000000005</v>
      </c>
      <c r="AJ335" s="145">
        <v>-674.4</v>
      </c>
      <c r="AK335" s="145">
        <v>-521.70000000000005</v>
      </c>
      <c r="AL335" s="145">
        <v>-571.20000000000005</v>
      </c>
      <c r="AM335" s="145">
        <v>-677.2</v>
      </c>
      <c r="AN335" s="145">
        <v>-630.6</v>
      </c>
      <c r="AO335" s="145">
        <v>-639</v>
      </c>
      <c r="AP335" s="145">
        <v>-637</v>
      </c>
      <c r="AQ335" s="145">
        <v>-554</v>
      </c>
      <c r="AR335" s="145">
        <v>-556.9</v>
      </c>
      <c r="AS335" s="145">
        <v>-611.20000000000005</v>
      </c>
      <c r="AT335" s="145">
        <v>-674</v>
      </c>
      <c r="AU335" s="145">
        <v>-649.70000000000005</v>
      </c>
      <c r="AV335" s="145">
        <v>-572.4</v>
      </c>
      <c r="AW335" s="145">
        <v>-712.94507938281549</v>
      </c>
      <c r="AX335" s="145">
        <v>-748.60261212938201</v>
      </c>
      <c r="AY335" s="145">
        <v>-778.26091008360038</v>
      </c>
      <c r="AZ335" s="145">
        <v>-807.04462924168627</v>
      </c>
      <c r="BA335" s="145">
        <v>-861.82621484423805</v>
      </c>
      <c r="BB335" s="165"/>
      <c r="BC335" s="165"/>
      <c r="BD335" s="165"/>
      <c r="BE335" s="165"/>
      <c r="BF335" s="165"/>
    </row>
    <row r="336" spans="1:58" s="145" customFormat="1" outlineLevel="1" x14ac:dyDescent="0.2">
      <c r="A336" s="96"/>
      <c r="B336" s="96"/>
      <c r="C336" s="96"/>
      <c r="D336" s="137"/>
      <c r="E336" s="137"/>
      <c r="F336" s="140" t="s">
        <v>446</v>
      </c>
      <c r="G336" s="140" t="s">
        <v>623</v>
      </c>
      <c r="H336" s="145">
        <v>-94.016000000000005</v>
      </c>
      <c r="I336" s="145">
        <v>-88.385999999999996</v>
      </c>
      <c r="J336" s="145">
        <v>-81.772000000000006</v>
      </c>
      <c r="K336" s="145">
        <v>-74.588999999999999</v>
      </c>
      <c r="L336" s="145">
        <v>-79.695999999999998</v>
      </c>
      <c r="M336" s="145">
        <v>-82.085999999999999</v>
      </c>
      <c r="N336" s="145">
        <v>-92.158000000000001</v>
      </c>
      <c r="O336" s="145">
        <v>-116.629</v>
      </c>
      <c r="P336" s="145">
        <v>-128.78399999999999</v>
      </c>
      <c r="Q336" s="145">
        <v>-142.22</v>
      </c>
      <c r="R336" s="145">
        <v>-171.77799999999999</v>
      </c>
      <c r="S336" s="145">
        <v>-172.04900000000001</v>
      </c>
      <c r="T336" s="145">
        <v>-178.35499999999999</v>
      </c>
      <c r="U336" s="145">
        <v>-140.26400000000001</v>
      </c>
      <c r="V336" s="145">
        <v>-159.85400000000001</v>
      </c>
      <c r="W336" s="145">
        <v>-195.27</v>
      </c>
      <c r="X336" s="145">
        <v>-197.92099999999999</v>
      </c>
      <c r="Y336" s="145">
        <v>-200.52699999999999</v>
      </c>
      <c r="Z336" s="145">
        <v>-206.94200000000001</v>
      </c>
      <c r="AA336" s="145">
        <v>-212.41900000000001</v>
      </c>
      <c r="AB336" s="145">
        <v>-230.92500000000001</v>
      </c>
      <c r="AC336" s="145">
        <v>-229.392</v>
      </c>
      <c r="AD336" s="145">
        <v>-239.20699999999999</v>
      </c>
      <c r="AE336" s="145">
        <v>-286.64100000000002</v>
      </c>
      <c r="AF336" s="145">
        <v>-341.279</v>
      </c>
      <c r="AG336" s="145">
        <v>-365.20519999999999</v>
      </c>
      <c r="AH336" s="145">
        <v>-421.83100000000002</v>
      </c>
      <c r="AI336" s="145">
        <v>-486.3313</v>
      </c>
      <c r="AJ336" s="145">
        <v>-535.63819999999998</v>
      </c>
      <c r="AK336" s="145">
        <v>-396.26190000000003</v>
      </c>
      <c r="AL336" s="145">
        <v>-461.51249999999999</v>
      </c>
      <c r="AM336" s="145">
        <v>-529.15409999999997</v>
      </c>
      <c r="AN336" s="145">
        <v>-459.86919999999998</v>
      </c>
      <c r="AO336" s="145">
        <v>-450.49439999999998</v>
      </c>
      <c r="AP336" s="145">
        <v>-449.54480000000001</v>
      </c>
      <c r="AQ336" s="145">
        <v>-390.61270000000002</v>
      </c>
      <c r="AR336" s="145">
        <v>-384.9991</v>
      </c>
      <c r="AS336" s="145">
        <v>-429.37920000000003</v>
      </c>
      <c r="AT336" s="145">
        <v>-478.79950000000002</v>
      </c>
      <c r="AU336" s="145">
        <v>-446.53769999999997</v>
      </c>
      <c r="AV336" s="145">
        <v>-393.31900000000002</v>
      </c>
      <c r="AW336" s="145">
        <v>-513.23411976001364</v>
      </c>
      <c r="AX336" s="145">
        <v>-555.19665413666132</v>
      </c>
      <c r="AY336" s="145">
        <v>-571.5718034779577</v>
      </c>
      <c r="AZ336" s="145">
        <v>-587.4101728240247</v>
      </c>
      <c r="BA336" s="145">
        <v>-619.42187322261259</v>
      </c>
      <c r="BB336" s="165"/>
      <c r="BC336" s="165"/>
      <c r="BD336" s="165"/>
      <c r="BE336" s="165"/>
      <c r="BF336" s="165"/>
    </row>
    <row r="337" spans="1:58" s="145" customFormat="1" outlineLevel="1" x14ac:dyDescent="0.2">
      <c r="A337" s="96"/>
      <c r="B337" s="96"/>
      <c r="C337" s="96"/>
      <c r="D337" s="137"/>
      <c r="E337" s="137"/>
      <c r="F337" s="140" t="s">
        <v>447</v>
      </c>
      <c r="G337" s="140" t="s">
        <v>624</v>
      </c>
      <c r="H337" s="145">
        <v>-106.3</v>
      </c>
      <c r="I337" s="145">
        <v>-95.2</v>
      </c>
      <c r="J337" s="145">
        <v>-93.5</v>
      </c>
      <c r="K337" s="145">
        <v>-94.4</v>
      </c>
      <c r="L337" s="145">
        <v>-100.6</v>
      </c>
      <c r="M337" s="145">
        <v>-104.8</v>
      </c>
      <c r="N337" s="145">
        <v>-120.6</v>
      </c>
      <c r="O337" s="145">
        <v>-149.69999999999999</v>
      </c>
      <c r="P337" s="145">
        <v>-182</v>
      </c>
      <c r="Q337" s="145">
        <v>-192</v>
      </c>
      <c r="R337" s="145">
        <v>-215.3</v>
      </c>
      <c r="S337" s="145">
        <v>-201.7</v>
      </c>
      <c r="T337" s="145">
        <v>-212.7</v>
      </c>
      <c r="U337" s="145">
        <v>-203</v>
      </c>
      <c r="V337" s="145">
        <v>-224.1</v>
      </c>
      <c r="W337" s="145">
        <v>-261.39999999999998</v>
      </c>
      <c r="X337" s="145">
        <v>-282.39999999999998</v>
      </c>
      <c r="Y337" s="145">
        <v>-301.8</v>
      </c>
      <c r="Z337" s="145">
        <v>-307.89999999999998</v>
      </c>
      <c r="AA337" s="145">
        <v>-320.3</v>
      </c>
      <c r="AB337" s="145">
        <v>-341.1</v>
      </c>
      <c r="AC337" s="145">
        <v>-342.1</v>
      </c>
      <c r="AD337" s="145">
        <v>-359.8</v>
      </c>
      <c r="AE337" s="145">
        <v>-396.1</v>
      </c>
      <c r="AF337" s="145">
        <v>-467.5</v>
      </c>
      <c r="AG337" s="145">
        <v>-514.6</v>
      </c>
      <c r="AH337" s="145">
        <v>-597.9</v>
      </c>
      <c r="AI337" s="145">
        <v>-626.5</v>
      </c>
      <c r="AJ337" s="145">
        <v>-638.6</v>
      </c>
      <c r="AK337" s="145">
        <v>-489.2</v>
      </c>
      <c r="AL337" s="145">
        <v>-559.29999999999995</v>
      </c>
      <c r="AM337" s="145">
        <v>-639.4</v>
      </c>
      <c r="AN337" s="145">
        <v>-639.6</v>
      </c>
      <c r="AO337" s="145">
        <v>-655.5</v>
      </c>
      <c r="AP337" s="145">
        <v>-674.6</v>
      </c>
      <c r="AQ337" s="145">
        <v>-607.79999999999995</v>
      </c>
      <c r="AR337" s="145">
        <v>-581.4</v>
      </c>
      <c r="AS337" s="145">
        <v>-607.5</v>
      </c>
      <c r="AT337" s="145">
        <v>-651.1</v>
      </c>
      <c r="AU337" s="145">
        <v>-643.6</v>
      </c>
      <c r="AV337" s="145">
        <v>-548</v>
      </c>
      <c r="AW337" s="145">
        <v>-701.06076031430575</v>
      </c>
      <c r="AX337" s="145">
        <v>-767.80642495278937</v>
      </c>
      <c r="AY337" s="145">
        <v>-800.29583926126077</v>
      </c>
      <c r="AZ337" s="145">
        <v>-827.0696774405211</v>
      </c>
      <c r="BA337" s="145">
        <v>-869.11095854523455</v>
      </c>
      <c r="BB337" s="165"/>
      <c r="BC337" s="165"/>
      <c r="BD337" s="165"/>
      <c r="BE337" s="165"/>
      <c r="BF337" s="165"/>
    </row>
    <row r="338" spans="1:58" s="43" customFormat="1" x14ac:dyDescent="0.2">
      <c r="A338" s="37" t="s">
        <v>442</v>
      </c>
      <c r="B338" s="37" t="s">
        <v>104</v>
      </c>
      <c r="C338" s="37" t="s">
        <v>1464</v>
      </c>
      <c r="D338" s="38" t="s">
        <v>374</v>
      </c>
      <c r="E338" s="38" t="s">
        <v>1546</v>
      </c>
      <c r="F338" s="18" t="s">
        <v>1866</v>
      </c>
      <c r="G338" s="22" t="s">
        <v>1223</v>
      </c>
      <c r="H338" s="27">
        <f>EIUSum(H334:H337,H$986:H$989)</f>
        <v>-500.286</v>
      </c>
      <c r="I338" s="27">
        <f t="shared" ref="I338:AS338" si="251">EIUSum(I334:I337,I$986:I$989)</f>
        <v>-449.30599999999998</v>
      </c>
      <c r="J338" s="27">
        <f t="shared" si="251"/>
        <v>-428.60199999999998</v>
      </c>
      <c r="K338" s="27">
        <f t="shared" si="251"/>
        <v>-410.21900000000005</v>
      </c>
      <c r="L338" s="27">
        <f t="shared" si="251"/>
        <v>-420.16600000000005</v>
      </c>
      <c r="M338" s="27">
        <f t="shared" si="251"/>
        <v>-436.10600000000005</v>
      </c>
      <c r="N338" s="27">
        <f t="shared" si="251"/>
        <v>-511.23800000000006</v>
      </c>
      <c r="O338" s="27">
        <f t="shared" si="251"/>
        <v>-627.20900000000006</v>
      </c>
      <c r="P338" s="27">
        <f t="shared" si="251"/>
        <v>-712.22399999999993</v>
      </c>
      <c r="Q338" s="27">
        <f t="shared" si="251"/>
        <v>-768.11</v>
      </c>
      <c r="R338" s="27">
        <f t="shared" si="251"/>
        <v>-933.36799999999994</v>
      </c>
      <c r="S338" s="27">
        <f t="shared" si="251"/>
        <v>-954.53899999999999</v>
      </c>
      <c r="T338" s="27">
        <f t="shared" si="251"/>
        <v>-994.42499999999995</v>
      </c>
      <c r="U338" s="27">
        <f t="shared" si="251"/>
        <v>-852.09400000000005</v>
      </c>
      <c r="V338" s="27">
        <f t="shared" si="251"/>
        <v>-959.31400000000008</v>
      </c>
      <c r="W338" s="27">
        <f t="shared" si="251"/>
        <v>-1149.5999999999999</v>
      </c>
      <c r="X338" s="27">
        <f t="shared" si="251"/>
        <v>-1166.5309999999999</v>
      </c>
      <c r="Y338" s="27">
        <f t="shared" si="251"/>
        <v>-1169.797</v>
      </c>
      <c r="Z338" s="27">
        <f t="shared" si="251"/>
        <v>-1223.5219999999999</v>
      </c>
      <c r="AA338" s="27">
        <f t="shared" si="251"/>
        <v>-1253.5989999999999</v>
      </c>
      <c r="AB338" s="27">
        <f t="shared" si="251"/>
        <v>-1331.2550000000001</v>
      </c>
      <c r="AC338" s="27">
        <f t="shared" si="251"/>
        <v>-1308.1620000000003</v>
      </c>
      <c r="AD338" s="27">
        <f t="shared" si="251"/>
        <v>-1343.087</v>
      </c>
      <c r="AE338" s="27">
        <f t="shared" si="251"/>
        <v>-1595.6410000000001</v>
      </c>
      <c r="AF338" s="27">
        <f t="shared" si="251"/>
        <v>-1898.329</v>
      </c>
      <c r="AG338" s="27">
        <f t="shared" si="251"/>
        <v>-2062.8051999999998</v>
      </c>
      <c r="AH338" s="27">
        <f t="shared" si="251"/>
        <v>-2387.5309999999999</v>
      </c>
      <c r="AI338" s="27">
        <f t="shared" si="251"/>
        <v>-2697.2312999999999</v>
      </c>
      <c r="AJ338" s="27">
        <f t="shared" si="251"/>
        <v>-2973.8381999999997</v>
      </c>
      <c r="AK338" s="27">
        <f t="shared" si="251"/>
        <v>-2284.3618999999999</v>
      </c>
      <c r="AL338" s="27">
        <f t="shared" si="251"/>
        <v>-2591.1125000000002</v>
      </c>
      <c r="AM338" s="27">
        <f t="shared" si="251"/>
        <v>-3049.1541000000002</v>
      </c>
      <c r="AN338" s="27">
        <f t="shared" si="251"/>
        <v>-2847.3692000000001</v>
      </c>
      <c r="AO338" s="27">
        <f t="shared" si="251"/>
        <v>-2897.3944000000001</v>
      </c>
      <c r="AP338" s="27">
        <f t="shared" si="251"/>
        <v>-2939.9447999999998</v>
      </c>
      <c r="AQ338" s="27">
        <f t="shared" si="251"/>
        <v>-2571.2127</v>
      </c>
      <c r="AR338" s="27">
        <f t="shared" si="251"/>
        <v>-2548.5990999999999</v>
      </c>
      <c r="AS338" s="27">
        <f t="shared" si="251"/>
        <v>-2779.9792000000002</v>
      </c>
      <c r="AT338" s="27">
        <f t="shared" ref="AT338:AY338" si="252">EIUSum(AT334:AT337,AT$986:AT$989)</f>
        <v>-3065.1994999999997</v>
      </c>
      <c r="AU338" s="27">
        <f t="shared" si="252"/>
        <v>-2958.2377000000001</v>
      </c>
      <c r="AV338" s="27">
        <f t="shared" si="252"/>
        <v>-2657.4189999999999</v>
      </c>
      <c r="AW338" s="28">
        <f t="shared" si="252"/>
        <v>-3354.5990631084378</v>
      </c>
      <c r="AX338" s="28">
        <f t="shared" si="252"/>
        <v>-3546.3154000842205</v>
      </c>
      <c r="AY338" s="28">
        <f t="shared" si="252"/>
        <v>-3677.2350229796766</v>
      </c>
      <c r="AZ338" s="28">
        <f t="shared" ref="AZ338:BA338" si="253">EIUSum(AZ334:AZ337,AZ$986:AZ$989)</f>
        <v>-3809.5930717170354</v>
      </c>
      <c r="BA338" s="28">
        <f t="shared" si="253"/>
        <v>-4041.0708671932484</v>
      </c>
    </row>
    <row r="339" spans="1:58" s="145" customFormat="1" outlineLevel="1" x14ac:dyDescent="0.2">
      <c r="A339" s="96"/>
      <c r="B339" s="96"/>
      <c r="C339" s="96"/>
      <c r="D339" s="137"/>
      <c r="E339" s="137"/>
      <c r="F339" s="138" t="s">
        <v>444</v>
      </c>
      <c r="G339" s="159" t="s">
        <v>625</v>
      </c>
      <c r="H339" s="145">
        <v>9.6999999999999993</v>
      </c>
      <c r="I339" s="145">
        <v>17.2</v>
      </c>
      <c r="J339" s="145">
        <v>26.2</v>
      </c>
      <c r="K339" s="145">
        <v>21.4</v>
      </c>
      <c r="L339" s="145">
        <v>22.8</v>
      </c>
      <c r="M339" s="145">
        <v>29.9</v>
      </c>
      <c r="N339" s="145">
        <v>57</v>
      </c>
      <c r="O339" s="145">
        <v>69.900000000000006</v>
      </c>
      <c r="P339" s="145">
        <v>78.599999999999994</v>
      </c>
      <c r="Q339" s="145">
        <v>77</v>
      </c>
      <c r="R339" s="145">
        <v>71.900000000000006</v>
      </c>
      <c r="S339" s="145">
        <v>21.6</v>
      </c>
      <c r="T339" s="145">
        <v>30.7</v>
      </c>
      <c r="U339" s="145">
        <v>42.8</v>
      </c>
      <c r="V339" s="145">
        <v>53.3</v>
      </c>
      <c r="W339" s="145">
        <v>69.3</v>
      </c>
      <c r="X339" s="145">
        <v>76.400000000000006</v>
      </c>
      <c r="Y339" s="145">
        <v>75.5</v>
      </c>
      <c r="Z339" s="145">
        <v>79.8</v>
      </c>
      <c r="AA339" s="145">
        <v>72.2</v>
      </c>
      <c r="AB339" s="145">
        <v>59.4</v>
      </c>
      <c r="AC339" s="145">
        <v>90.6</v>
      </c>
      <c r="AD339" s="145">
        <v>134.19999999999999</v>
      </c>
      <c r="AE339" s="145">
        <v>147</v>
      </c>
      <c r="AF339" s="145">
        <v>189.6</v>
      </c>
      <c r="AG339" s="145">
        <v>195.4</v>
      </c>
      <c r="AH339" s="145">
        <v>202.4</v>
      </c>
      <c r="AI339" s="145">
        <v>276.5</v>
      </c>
      <c r="AJ339" s="145">
        <v>273.3</v>
      </c>
      <c r="AK339" s="145">
        <v>197.4</v>
      </c>
      <c r="AL339" s="145">
        <v>213.3</v>
      </c>
      <c r="AM339" s="145">
        <v>226.8</v>
      </c>
      <c r="AN339" s="145">
        <v>256.2</v>
      </c>
      <c r="AO339" s="145">
        <v>270.60000000000002</v>
      </c>
      <c r="AP339" s="145">
        <v>291.5</v>
      </c>
      <c r="AQ339" s="145">
        <v>275.60000000000002</v>
      </c>
      <c r="AR339" s="145">
        <v>279.8</v>
      </c>
      <c r="AS339" s="145">
        <v>288.10000000000002</v>
      </c>
      <c r="AT339" s="145">
        <v>266.39999999999998</v>
      </c>
      <c r="AU339" s="145">
        <v>242.5</v>
      </c>
      <c r="AV339" s="145">
        <v>217.5</v>
      </c>
      <c r="AW339" s="145">
        <v>279.71994233853798</v>
      </c>
      <c r="AX339" s="145">
        <v>282.81118509415978</v>
      </c>
      <c r="AY339" s="145">
        <v>283.20097093803247</v>
      </c>
      <c r="AZ339" s="145">
        <v>306.42929480284624</v>
      </c>
      <c r="BA339" s="145">
        <v>325.78386595635584</v>
      </c>
      <c r="BB339" s="165"/>
      <c r="BC339" s="165"/>
      <c r="BD339" s="165"/>
      <c r="BE339" s="165"/>
      <c r="BF339" s="165"/>
    </row>
    <row r="340" spans="1:58" s="145" customFormat="1" outlineLevel="1" x14ac:dyDescent="0.2">
      <c r="A340" s="96"/>
      <c r="B340" s="96"/>
      <c r="C340" s="96"/>
      <c r="D340" s="137"/>
      <c r="E340" s="137"/>
      <c r="F340" s="138" t="s">
        <v>445</v>
      </c>
      <c r="G340" s="159" t="s">
        <v>626</v>
      </c>
      <c r="H340" s="145">
        <v>-14.08</v>
      </c>
      <c r="I340" s="145">
        <v>-10.14</v>
      </c>
      <c r="J340" s="145">
        <v>-15.45</v>
      </c>
      <c r="K340" s="145">
        <v>-8.41</v>
      </c>
      <c r="L340" s="145">
        <v>-4.49</v>
      </c>
      <c r="M340" s="145">
        <v>-4.8099999999999996</v>
      </c>
      <c r="N340" s="145">
        <v>-1.35</v>
      </c>
      <c r="O340" s="145">
        <v>-7.78</v>
      </c>
      <c r="P340" s="145">
        <v>-7.66</v>
      </c>
      <c r="Q340" s="145">
        <v>-10.31</v>
      </c>
      <c r="R340" s="145">
        <v>-13.25</v>
      </c>
      <c r="S340" s="145">
        <v>-9.7100000000000009</v>
      </c>
      <c r="T340" s="145">
        <v>2.37</v>
      </c>
      <c r="U340" s="145">
        <v>7.52</v>
      </c>
      <c r="V340" s="145">
        <v>7.25</v>
      </c>
      <c r="W340" s="145">
        <v>11</v>
      </c>
      <c r="X340" s="145">
        <v>14.94</v>
      </c>
      <c r="Y340" s="145">
        <v>26.9</v>
      </c>
      <c r="Z340" s="145">
        <v>24.94</v>
      </c>
      <c r="AA340" s="145">
        <v>17.600000000000001</v>
      </c>
      <c r="AB340" s="145">
        <v>-3.17</v>
      </c>
      <c r="AC340" s="145">
        <v>3.51</v>
      </c>
      <c r="AD340" s="145">
        <v>7.62</v>
      </c>
      <c r="AE340" s="145">
        <v>3.43</v>
      </c>
      <c r="AF340" s="145">
        <v>-4.8499999999999996</v>
      </c>
      <c r="AG340" s="145">
        <v>-19.2</v>
      </c>
      <c r="AH340" s="145">
        <v>-27.3</v>
      </c>
      <c r="AI340" s="145">
        <v>-45.9</v>
      </c>
      <c r="AJ340" s="145">
        <v>-71.400000000000006</v>
      </c>
      <c r="AK340" s="145">
        <v>-50.7</v>
      </c>
      <c r="AL340" s="145">
        <v>-63.5</v>
      </c>
      <c r="AM340" s="145">
        <v>-90.4</v>
      </c>
      <c r="AN340" s="145">
        <v>-69.599999999999994</v>
      </c>
      <c r="AO340" s="145">
        <v>-56.6</v>
      </c>
      <c r="AP340" s="145">
        <v>-56.5</v>
      </c>
      <c r="AQ340" s="145">
        <v>-32.1</v>
      </c>
      <c r="AR340" s="145">
        <v>-35.700000000000003</v>
      </c>
      <c r="AS340" s="145">
        <v>-51.5</v>
      </c>
      <c r="AT340" s="145">
        <v>-60.7</v>
      </c>
      <c r="AU340" s="145">
        <v>-52.4</v>
      </c>
      <c r="AV340" s="145">
        <v>-67.7</v>
      </c>
      <c r="AW340" s="145">
        <v>-69.520252759053164</v>
      </c>
      <c r="AX340" s="145">
        <v>-74.770536062423957</v>
      </c>
      <c r="AY340" s="145">
        <v>-69.505099872641381</v>
      </c>
      <c r="AZ340" s="145">
        <v>-68.715038678913402</v>
      </c>
      <c r="BA340" s="145">
        <v>-68.667887193339652</v>
      </c>
      <c r="BB340" s="165"/>
      <c r="BC340" s="165"/>
      <c r="BD340" s="165"/>
      <c r="BE340" s="165"/>
      <c r="BF340" s="165"/>
    </row>
    <row r="341" spans="1:58" s="145" customFormat="1" outlineLevel="1" x14ac:dyDescent="0.2">
      <c r="A341" s="96"/>
      <c r="B341" s="96"/>
      <c r="C341" s="96"/>
      <c r="D341" s="137"/>
      <c r="E341" s="137"/>
      <c r="F341" s="138" t="s">
        <v>446</v>
      </c>
      <c r="G341" s="159" t="s">
        <v>627</v>
      </c>
      <c r="H341" s="145">
        <v>-15.91</v>
      </c>
      <c r="I341" s="145">
        <v>-11.315</v>
      </c>
      <c r="J341" s="145">
        <v>-7.9809999999999999</v>
      </c>
      <c r="K341" s="145">
        <v>-1.71</v>
      </c>
      <c r="L341" s="145">
        <v>-5.1319999999999997</v>
      </c>
      <c r="M341" s="145">
        <v>-5.367</v>
      </c>
      <c r="N341" s="145">
        <v>5.0469999999999997</v>
      </c>
      <c r="O341" s="145">
        <v>8.4000000000000005E-2</v>
      </c>
      <c r="P341" s="145">
        <v>-0.92400000000000004</v>
      </c>
      <c r="Q341" s="145">
        <v>-1.6639999999999999</v>
      </c>
      <c r="R341" s="145">
        <v>-1.474</v>
      </c>
      <c r="S341" s="145">
        <v>-2.5840000000000001</v>
      </c>
      <c r="T341" s="145">
        <v>-0.2</v>
      </c>
      <c r="U341" s="145">
        <v>28.888000000000002</v>
      </c>
      <c r="V341" s="145">
        <v>31.568000000000001</v>
      </c>
      <c r="W341" s="145">
        <v>38.728999999999999</v>
      </c>
      <c r="X341" s="145">
        <v>54.119</v>
      </c>
      <c r="Y341" s="145">
        <v>39.878</v>
      </c>
      <c r="Z341" s="145">
        <v>35.631</v>
      </c>
      <c r="AA341" s="145">
        <v>23.437000000000001</v>
      </c>
      <c r="AB341" s="145">
        <v>9.5489999999999995</v>
      </c>
      <c r="AC341" s="145">
        <v>15.539</v>
      </c>
      <c r="AD341" s="145">
        <v>13.411</v>
      </c>
      <c r="AE341" s="145">
        <v>11.477</v>
      </c>
      <c r="AF341" s="145">
        <v>10.894</v>
      </c>
      <c r="AG341" s="145">
        <v>-0.52029999999999998</v>
      </c>
      <c r="AH341" s="145">
        <v>-13.3691</v>
      </c>
      <c r="AI341" s="145">
        <v>3.0571999999999999</v>
      </c>
      <c r="AJ341" s="145">
        <v>-2.9060000000000001</v>
      </c>
      <c r="AK341" s="145">
        <v>0.86629999999999996</v>
      </c>
      <c r="AL341" s="145">
        <v>-26.631399999999999</v>
      </c>
      <c r="AM341" s="145">
        <v>-22.220600000000001</v>
      </c>
      <c r="AN341" s="145">
        <v>23.926500000000001</v>
      </c>
      <c r="AO341" s="145">
        <v>50.6355</v>
      </c>
      <c r="AP341" s="145">
        <v>65.127600000000001</v>
      </c>
      <c r="AQ341" s="145">
        <v>58.475299999999997</v>
      </c>
      <c r="AR341" s="145">
        <v>65.759</v>
      </c>
      <c r="AS341" s="145">
        <v>61.798099999999998</v>
      </c>
      <c r="AT341" s="145">
        <v>54.147599999999997</v>
      </c>
      <c r="AU341" s="145">
        <v>67.305599999999998</v>
      </c>
      <c r="AV341" s="145">
        <v>77.314899999999994</v>
      </c>
      <c r="AW341" s="145">
        <v>85.960509721171547</v>
      </c>
      <c r="AX341" s="145">
        <v>79.940666724174321</v>
      </c>
      <c r="AY341" s="145">
        <v>81.833980674302893</v>
      </c>
      <c r="AZ341" s="145">
        <v>82.636530580857766</v>
      </c>
      <c r="BA341" s="145">
        <v>83.663846722944641</v>
      </c>
      <c r="BB341" s="165"/>
      <c r="BC341" s="165"/>
      <c r="BD341" s="165"/>
      <c r="BE341" s="165"/>
      <c r="BF341" s="165"/>
    </row>
    <row r="342" spans="1:58" s="145" customFormat="1" outlineLevel="1" x14ac:dyDescent="0.2">
      <c r="A342" s="96"/>
      <c r="B342" s="96"/>
      <c r="C342" s="96"/>
      <c r="D342" s="137"/>
      <c r="E342" s="137"/>
      <c r="F342" s="138" t="s">
        <v>447</v>
      </c>
      <c r="G342" s="159" t="s">
        <v>628</v>
      </c>
      <c r="H342" s="145">
        <v>3.4</v>
      </c>
      <c r="I342" s="145">
        <v>7</v>
      </c>
      <c r="J342" s="145">
        <v>3.1</v>
      </c>
      <c r="K342" s="145">
        <v>-2.2999999999999998</v>
      </c>
      <c r="L342" s="145">
        <v>-7</v>
      </c>
      <c r="M342" s="145">
        <v>-3.9</v>
      </c>
      <c r="N342" s="145">
        <v>-14.1</v>
      </c>
      <c r="O342" s="145">
        <v>-19.2</v>
      </c>
      <c r="P342" s="145">
        <v>-38.299999999999997</v>
      </c>
      <c r="Q342" s="145">
        <v>-40.6</v>
      </c>
      <c r="R342" s="145">
        <v>-32.6</v>
      </c>
      <c r="S342" s="145">
        <v>-18.100000000000001</v>
      </c>
      <c r="T342" s="145">
        <v>-23.3</v>
      </c>
      <c r="U342" s="145">
        <v>-19.600000000000001</v>
      </c>
      <c r="V342" s="145">
        <v>-16.899999999999999</v>
      </c>
      <c r="W342" s="145">
        <v>-19.100000000000001</v>
      </c>
      <c r="X342" s="145">
        <v>-21.2</v>
      </c>
      <c r="Y342" s="145">
        <v>-20.2</v>
      </c>
      <c r="Z342" s="145">
        <v>-36.1</v>
      </c>
      <c r="AA342" s="145">
        <v>-50.4</v>
      </c>
      <c r="AB342" s="145">
        <v>-57.3</v>
      </c>
      <c r="AC342" s="145">
        <v>-66.900000000000006</v>
      </c>
      <c r="AD342" s="145">
        <v>-78</v>
      </c>
      <c r="AE342" s="145">
        <v>-87.8</v>
      </c>
      <c r="AF342" s="145">
        <v>-116.3</v>
      </c>
      <c r="AG342" s="145">
        <v>-127.4</v>
      </c>
      <c r="AH342" s="145">
        <v>-145.1</v>
      </c>
      <c r="AI342" s="145">
        <v>-178.4</v>
      </c>
      <c r="AJ342" s="145">
        <v>-168.7</v>
      </c>
      <c r="AK342" s="145">
        <v>-132.80000000000001</v>
      </c>
      <c r="AL342" s="145">
        <v>-147.6</v>
      </c>
      <c r="AM342" s="145">
        <v>-155.80000000000001</v>
      </c>
      <c r="AN342" s="145">
        <v>-168.1</v>
      </c>
      <c r="AO342" s="145">
        <v>-186.6</v>
      </c>
      <c r="AP342" s="145">
        <v>-198.9</v>
      </c>
      <c r="AQ342" s="145">
        <v>-177.3</v>
      </c>
      <c r="AR342" s="145">
        <v>-179.4</v>
      </c>
      <c r="AS342" s="145">
        <v>-174.5</v>
      </c>
      <c r="AT342" s="145">
        <v>-182.4</v>
      </c>
      <c r="AU342" s="145">
        <v>-167.3</v>
      </c>
      <c r="AV342" s="145">
        <v>-148.80000000000001</v>
      </c>
      <c r="AW342" s="145">
        <v>-212.62630514349485</v>
      </c>
      <c r="AX342" s="145">
        <v>-201.0821286367368</v>
      </c>
      <c r="AY342" s="145">
        <v>-213.48715716676622</v>
      </c>
      <c r="AZ342" s="145">
        <v>-232.35504860544813</v>
      </c>
      <c r="BA342" s="145">
        <v>-253.03311437158425</v>
      </c>
      <c r="BB342" s="165"/>
      <c r="BC342" s="165"/>
      <c r="BD342" s="165"/>
      <c r="BE342" s="165"/>
      <c r="BF342" s="165"/>
    </row>
    <row r="343" spans="1:58" s="43" customFormat="1" x14ac:dyDescent="0.2">
      <c r="A343" s="37" t="s">
        <v>442</v>
      </c>
      <c r="B343" s="37" t="s">
        <v>105</v>
      </c>
      <c r="C343" s="37" t="s">
        <v>1464</v>
      </c>
      <c r="D343" s="38" t="s">
        <v>374</v>
      </c>
      <c r="E343" s="38" t="s">
        <v>1546</v>
      </c>
      <c r="F343" s="87" t="s">
        <v>106</v>
      </c>
      <c r="G343" s="22" t="s">
        <v>1224</v>
      </c>
      <c r="H343" s="27">
        <f>EIUTotal(EIUSum(H339:H342,H$986:H$989),H333,H338)</f>
        <v>-16.889999999999986</v>
      </c>
      <c r="I343" s="27">
        <f t="shared" ref="I343:AS343" si="254">EIUTotal(EIUSum(I339:I342,I$986:I$989),I333,I338)</f>
        <v>2.7450000000000045</v>
      </c>
      <c r="J343" s="27">
        <f t="shared" si="254"/>
        <v>5.9689999999999941</v>
      </c>
      <c r="K343" s="27">
        <f t="shared" si="254"/>
        <v>8.7779999999999063</v>
      </c>
      <c r="L343" s="27">
        <f t="shared" si="254"/>
        <v>5.9679999999999609</v>
      </c>
      <c r="M343" s="27">
        <f t="shared" si="254"/>
        <v>15.812999999999931</v>
      </c>
      <c r="N343" s="27">
        <f t="shared" si="254"/>
        <v>46.398999999999887</v>
      </c>
      <c r="O343" s="27">
        <f t="shared" si="254"/>
        <v>43.002999999999929</v>
      </c>
      <c r="P343" s="27">
        <f t="shared" si="254"/>
        <v>31.925000000000182</v>
      </c>
      <c r="Q343" s="27">
        <f t="shared" si="254"/>
        <v>24.435999999999922</v>
      </c>
      <c r="R343" s="27">
        <f t="shared" si="254"/>
        <v>24.667000000000144</v>
      </c>
      <c r="S343" s="27">
        <f t="shared" si="254"/>
        <v>-8.8039999999999736</v>
      </c>
      <c r="T343" s="27">
        <f t="shared" si="254"/>
        <v>9.3699999999998909</v>
      </c>
      <c r="U343" s="27">
        <f t="shared" si="254"/>
        <v>59.597999999999843</v>
      </c>
      <c r="V343" s="27">
        <f t="shared" si="254"/>
        <v>75.217000000000098</v>
      </c>
      <c r="W343" s="27">
        <f t="shared" si="254"/>
        <v>100.02800000000002</v>
      </c>
      <c r="X343" s="27">
        <f t="shared" si="254"/>
        <v>124.25800000000004</v>
      </c>
      <c r="Y343" s="27">
        <f t="shared" si="254"/>
        <v>121.97800000000007</v>
      </c>
      <c r="Z343" s="27">
        <f t="shared" si="254"/>
        <v>104.37100000000009</v>
      </c>
      <c r="AA343" s="27">
        <f t="shared" si="254"/>
        <v>62.73700000000008</v>
      </c>
      <c r="AB343" s="27">
        <f t="shared" si="254"/>
        <v>8.278999999999769</v>
      </c>
      <c r="AC343" s="27">
        <f t="shared" si="254"/>
        <v>42.749999999999773</v>
      </c>
      <c r="AD343" s="27">
        <f t="shared" si="254"/>
        <v>77.131000000000085</v>
      </c>
      <c r="AE343" s="27">
        <f t="shared" si="254"/>
        <v>74.006999999999834</v>
      </c>
      <c r="AF343" s="27">
        <f t="shared" si="254"/>
        <v>79.252999999999929</v>
      </c>
      <c r="AG343" s="27">
        <f t="shared" si="254"/>
        <v>48.380700000000161</v>
      </c>
      <c r="AH343" s="27">
        <f t="shared" si="254"/>
        <v>16.529500000000553</v>
      </c>
      <c r="AI343" s="27">
        <f t="shared" si="254"/>
        <v>55.0600000000004</v>
      </c>
      <c r="AJ343" s="27">
        <f t="shared" si="254"/>
        <v>30.194200000000365</v>
      </c>
      <c r="AK343" s="27">
        <f t="shared" si="254"/>
        <v>14.764799999999923</v>
      </c>
      <c r="AL343" s="27">
        <f t="shared" si="254"/>
        <v>-24.430000000000291</v>
      </c>
      <c r="AM343" s="27">
        <f t="shared" si="254"/>
        <v>-41.520700000000488</v>
      </c>
      <c r="AN343" s="27">
        <f t="shared" si="254"/>
        <v>42.126500000000306</v>
      </c>
      <c r="AO343" s="27">
        <f t="shared" si="254"/>
        <v>78.234099999999671</v>
      </c>
      <c r="AP343" s="27">
        <f t="shared" si="254"/>
        <v>101.22760000000017</v>
      </c>
      <c r="AQ343" s="27">
        <f t="shared" si="254"/>
        <v>124.57410000000027</v>
      </c>
      <c r="AR343" s="27">
        <f t="shared" si="254"/>
        <v>130.45900000000029</v>
      </c>
      <c r="AS343" s="27">
        <f t="shared" si="254"/>
        <v>123.89789999999994</v>
      </c>
      <c r="AT343" s="27">
        <f t="shared" ref="AT343:AY343" si="255">EIUTotal(EIUSum(AT339:AT342,AT$986:AT$989),AT333,AT338)</f>
        <v>77.348700000000008</v>
      </c>
      <c r="AU343" s="27">
        <f t="shared" si="255"/>
        <v>90.205600000000231</v>
      </c>
      <c r="AV343" s="27">
        <f t="shared" si="255"/>
        <v>78.215000000000146</v>
      </c>
      <c r="AW343" s="28">
        <f t="shared" si="255"/>
        <v>83.53389415716174</v>
      </c>
      <c r="AX343" s="28">
        <f t="shared" si="255"/>
        <v>86.899187119173348</v>
      </c>
      <c r="AY343" s="28">
        <f t="shared" si="255"/>
        <v>82.042694572927758</v>
      </c>
      <c r="AZ343" s="28">
        <f t="shared" ref="AZ343:BA343" si="256">EIUTotal(EIUSum(AZ339:AZ342,AZ$986:AZ$989),AZ333,AZ338)</f>
        <v>87.995738099342361</v>
      </c>
      <c r="BA343" s="28">
        <f t="shared" si="256"/>
        <v>87.746711114376467</v>
      </c>
    </row>
    <row r="344" spans="1:58" s="145" customFormat="1" outlineLevel="1" x14ac:dyDescent="0.2">
      <c r="A344" s="96"/>
      <c r="B344" s="96"/>
      <c r="C344" s="96"/>
      <c r="D344" s="137"/>
      <c r="E344" s="137"/>
      <c r="F344" s="140" t="s">
        <v>444</v>
      </c>
      <c r="G344" s="140" t="s">
        <v>629</v>
      </c>
      <c r="H344" s="145">
        <v>31.5</v>
      </c>
      <c r="I344" s="145">
        <v>29.5</v>
      </c>
      <c r="J344" s="145">
        <v>30.7</v>
      </c>
      <c r="K344" s="145">
        <v>29.3</v>
      </c>
      <c r="L344" s="145">
        <v>28.3</v>
      </c>
      <c r="M344" s="145">
        <v>30</v>
      </c>
      <c r="N344" s="145">
        <v>38.4</v>
      </c>
      <c r="O344" s="145">
        <v>46.1</v>
      </c>
      <c r="P344" s="145">
        <v>47.3</v>
      </c>
      <c r="Q344" s="145">
        <v>50.1</v>
      </c>
      <c r="R344" s="145">
        <v>61.3</v>
      </c>
      <c r="S344" s="145">
        <v>60</v>
      </c>
      <c r="T344" s="145">
        <v>64.900000000000006</v>
      </c>
      <c r="U344" s="145">
        <v>60.7</v>
      </c>
      <c r="V344" s="145">
        <v>61.9</v>
      </c>
      <c r="W344" s="145">
        <v>74.400000000000006</v>
      </c>
      <c r="X344" s="145">
        <v>75</v>
      </c>
      <c r="Y344" s="145">
        <v>76.900000000000006</v>
      </c>
      <c r="Z344" s="145">
        <v>81.7</v>
      </c>
      <c r="AA344" s="145">
        <v>80.2</v>
      </c>
      <c r="AB344" s="145">
        <v>81.3</v>
      </c>
      <c r="AC344" s="145">
        <v>82.9</v>
      </c>
      <c r="AD344" s="145">
        <v>99.2</v>
      </c>
      <c r="AE344" s="145">
        <v>120.2</v>
      </c>
      <c r="AF344" s="145">
        <v>151.9</v>
      </c>
      <c r="AG344" s="145">
        <v>162.69999999999999</v>
      </c>
      <c r="AH344" s="145">
        <v>184.6</v>
      </c>
      <c r="AI344" s="145">
        <v>214.4</v>
      </c>
      <c r="AJ344" s="145">
        <v>244.3</v>
      </c>
      <c r="AK344" s="145">
        <v>226.7</v>
      </c>
      <c r="AL344" s="145">
        <v>230.9</v>
      </c>
      <c r="AM344" s="145">
        <v>255.8</v>
      </c>
      <c r="AN344" s="145">
        <v>255.9</v>
      </c>
      <c r="AO344" s="145">
        <v>276.8</v>
      </c>
      <c r="AP344" s="145">
        <v>303.3</v>
      </c>
      <c r="AQ344" s="145">
        <v>280.89999999999998</v>
      </c>
      <c r="AR344" s="145">
        <v>293.2</v>
      </c>
      <c r="AS344" s="145">
        <v>321.60000000000002</v>
      </c>
      <c r="AT344" s="145">
        <v>353.8</v>
      </c>
      <c r="AU344" s="145">
        <v>352.3</v>
      </c>
      <c r="AV344" s="145">
        <v>310.60000000000002</v>
      </c>
      <c r="AW344" s="145">
        <v>365.09858290531048</v>
      </c>
      <c r="AX344" s="145">
        <v>387.78927250189361</v>
      </c>
      <c r="AY344" s="145">
        <v>395.66304724091566</v>
      </c>
      <c r="AZ344" s="145">
        <v>421.54211469207297</v>
      </c>
      <c r="BA344" s="145">
        <v>458.55396198728016</v>
      </c>
      <c r="BB344" s="165"/>
      <c r="BC344" s="165"/>
      <c r="BD344" s="165"/>
      <c r="BE344" s="165"/>
      <c r="BF344" s="165"/>
    </row>
    <row r="345" spans="1:58" s="145" customFormat="1" outlineLevel="1" x14ac:dyDescent="0.2">
      <c r="A345" s="96"/>
      <c r="B345" s="96"/>
      <c r="C345" s="96"/>
      <c r="D345" s="137"/>
      <c r="E345" s="137"/>
      <c r="F345" s="140" t="s">
        <v>445</v>
      </c>
      <c r="G345" s="140" t="s">
        <v>630</v>
      </c>
      <c r="H345" s="145">
        <v>43.51</v>
      </c>
      <c r="I345" s="145">
        <v>41.24</v>
      </c>
      <c r="J345" s="145">
        <v>35.840000000000003</v>
      </c>
      <c r="K345" s="145">
        <v>34.25</v>
      </c>
      <c r="L345" s="145">
        <v>34.33</v>
      </c>
      <c r="M345" s="145">
        <v>35.56</v>
      </c>
      <c r="N345" s="145">
        <v>43.08</v>
      </c>
      <c r="O345" s="145">
        <v>50.49</v>
      </c>
      <c r="P345" s="145">
        <v>54.52</v>
      </c>
      <c r="Q345" s="145">
        <v>59.94</v>
      </c>
      <c r="R345" s="145">
        <v>76.459999999999994</v>
      </c>
      <c r="S345" s="145">
        <v>80.099999999999994</v>
      </c>
      <c r="T345" s="145">
        <v>91.77</v>
      </c>
      <c r="U345" s="145">
        <v>86.38</v>
      </c>
      <c r="V345" s="145">
        <v>75.52</v>
      </c>
      <c r="W345" s="145">
        <v>84.09</v>
      </c>
      <c r="X345" s="145">
        <v>83.53</v>
      </c>
      <c r="Y345" s="145">
        <v>80.790000000000006</v>
      </c>
      <c r="Z345" s="145">
        <v>84.96</v>
      </c>
      <c r="AA345" s="145">
        <v>81.64</v>
      </c>
      <c r="AB345" s="145">
        <v>82.7</v>
      </c>
      <c r="AC345" s="145">
        <v>82.23</v>
      </c>
      <c r="AD345" s="145">
        <v>88.73</v>
      </c>
      <c r="AE345" s="145">
        <v>101.59</v>
      </c>
      <c r="AF345" s="145">
        <v>114.63</v>
      </c>
      <c r="AG345" s="145">
        <v>153.19999999999999</v>
      </c>
      <c r="AH345" s="145">
        <v>165.5</v>
      </c>
      <c r="AI345" s="145">
        <v>196.8</v>
      </c>
      <c r="AJ345" s="145">
        <v>224.3</v>
      </c>
      <c r="AK345" s="145">
        <v>194.2</v>
      </c>
      <c r="AL345" s="145">
        <v>201.7</v>
      </c>
      <c r="AM345" s="145">
        <v>236.8</v>
      </c>
      <c r="AN345" s="145">
        <v>234.3</v>
      </c>
      <c r="AO345" s="145">
        <v>254.2</v>
      </c>
      <c r="AP345" s="145">
        <v>273</v>
      </c>
      <c r="AQ345" s="145">
        <v>255.6</v>
      </c>
      <c r="AR345" s="145">
        <v>259.2</v>
      </c>
      <c r="AS345" s="145">
        <v>275</v>
      </c>
      <c r="AT345" s="145">
        <v>302.39999999999998</v>
      </c>
      <c r="AU345" s="145">
        <v>296.2</v>
      </c>
      <c r="AV345" s="145">
        <v>254.9</v>
      </c>
      <c r="AW345" s="145">
        <v>283.85341807625997</v>
      </c>
      <c r="AX345" s="145">
        <v>300.90128292068704</v>
      </c>
      <c r="AY345" s="145">
        <v>312.46872551797526</v>
      </c>
      <c r="AZ345" s="145">
        <v>335.05804330604292</v>
      </c>
      <c r="BA345" s="145">
        <v>358.96921827688209</v>
      </c>
      <c r="BB345" s="165"/>
      <c r="BC345" s="165"/>
      <c r="BD345" s="165"/>
      <c r="BE345" s="165"/>
      <c r="BF345" s="165"/>
    </row>
    <row r="346" spans="1:58" s="145" customFormat="1" outlineLevel="1" x14ac:dyDescent="0.2">
      <c r="A346" s="96"/>
      <c r="B346" s="96"/>
      <c r="C346" s="96"/>
      <c r="D346" s="137"/>
      <c r="E346" s="137"/>
      <c r="F346" s="140" t="s">
        <v>446</v>
      </c>
      <c r="G346" s="140" t="s">
        <v>631</v>
      </c>
      <c r="H346" s="145">
        <v>19.192</v>
      </c>
      <c r="I346" s="145">
        <v>16.359000000000002</v>
      </c>
      <c r="J346" s="145">
        <v>16.891999999999999</v>
      </c>
      <c r="K346" s="145">
        <v>17.722000000000001</v>
      </c>
      <c r="L346" s="145">
        <v>18.009</v>
      </c>
      <c r="M346" s="145">
        <v>19.818000000000001</v>
      </c>
      <c r="N346" s="145">
        <v>23.645</v>
      </c>
      <c r="O346" s="145">
        <v>29.715</v>
      </c>
      <c r="P346" s="145">
        <v>30.187999999999999</v>
      </c>
      <c r="Q346" s="145">
        <v>31.79</v>
      </c>
      <c r="R346" s="145">
        <v>49.665999999999997</v>
      </c>
      <c r="S346" s="145">
        <v>46.911000000000001</v>
      </c>
      <c r="T346" s="145">
        <v>58.545999999999999</v>
      </c>
      <c r="U346" s="145">
        <v>52.284999999999997</v>
      </c>
      <c r="V346" s="145">
        <v>53.68</v>
      </c>
      <c r="W346" s="145">
        <v>61.619</v>
      </c>
      <c r="X346" s="145">
        <v>65.659000000000006</v>
      </c>
      <c r="Y346" s="145">
        <v>66.992000000000004</v>
      </c>
      <c r="Z346" s="145">
        <v>67.549000000000007</v>
      </c>
      <c r="AA346" s="145">
        <v>58.789000000000001</v>
      </c>
      <c r="AB346" s="145">
        <v>56.557000000000002</v>
      </c>
      <c r="AC346" s="145">
        <v>57.676000000000002</v>
      </c>
      <c r="AD346" s="145">
        <v>60.44</v>
      </c>
      <c r="AE346" s="145">
        <v>71.766999999999996</v>
      </c>
      <c r="AF346" s="145">
        <v>84.524000000000001</v>
      </c>
      <c r="AG346" s="145">
        <v>92.015900000000002</v>
      </c>
      <c r="AH346" s="145">
        <v>102.474</v>
      </c>
      <c r="AI346" s="145">
        <v>116.67659999999999</v>
      </c>
      <c r="AJ346" s="145">
        <v>116.25149999999999</v>
      </c>
      <c r="AK346" s="145">
        <v>97.271900000000002</v>
      </c>
      <c r="AL346" s="145">
        <v>100.9648</v>
      </c>
      <c r="AM346" s="145">
        <v>111.49930000000001</v>
      </c>
      <c r="AN346" s="145">
        <v>109.2283</v>
      </c>
      <c r="AO346" s="145">
        <v>112.2891</v>
      </c>
      <c r="AP346" s="145">
        <v>114.3015</v>
      </c>
      <c r="AQ346" s="145">
        <v>98.203800000000001</v>
      </c>
      <c r="AR346" s="145">
        <v>100.8439</v>
      </c>
      <c r="AS346" s="145">
        <v>112.7099</v>
      </c>
      <c r="AT346" s="145">
        <v>123.10850000000001</v>
      </c>
      <c r="AU346" s="145">
        <v>122.1677</v>
      </c>
      <c r="AV346" s="145">
        <v>87.626000000000005</v>
      </c>
      <c r="AW346" s="145">
        <v>113.44116945447225</v>
      </c>
      <c r="AX346" s="145">
        <v>127.00916191436694</v>
      </c>
      <c r="AY346" s="145">
        <v>132.93409180697145</v>
      </c>
      <c r="AZ346" s="145">
        <v>144.22706071707216</v>
      </c>
      <c r="BA346" s="145">
        <v>157.91396959470993</v>
      </c>
      <c r="BB346" s="165"/>
      <c r="BC346" s="165"/>
      <c r="BD346" s="165"/>
      <c r="BE346" s="165"/>
      <c r="BF346" s="165"/>
    </row>
    <row r="347" spans="1:58" s="145" customFormat="1" outlineLevel="1" x14ac:dyDescent="0.2">
      <c r="A347" s="96"/>
      <c r="B347" s="96"/>
      <c r="C347" s="96"/>
      <c r="D347" s="137"/>
      <c r="E347" s="137"/>
      <c r="F347" s="140" t="s">
        <v>447</v>
      </c>
      <c r="G347" s="140" t="s">
        <v>632</v>
      </c>
      <c r="H347" s="145">
        <v>36.5</v>
      </c>
      <c r="I347" s="145">
        <v>34</v>
      </c>
      <c r="J347" s="145">
        <v>30.8</v>
      </c>
      <c r="K347" s="145">
        <v>29.1</v>
      </c>
      <c r="L347" s="145">
        <v>28.4</v>
      </c>
      <c r="M347" s="145">
        <v>31.3</v>
      </c>
      <c r="N347" s="145">
        <v>37</v>
      </c>
      <c r="O347" s="145">
        <v>44.2</v>
      </c>
      <c r="P347" s="145">
        <v>47.7</v>
      </c>
      <c r="Q347" s="145">
        <v>47.3</v>
      </c>
      <c r="R347" s="145">
        <v>56.5</v>
      </c>
      <c r="S347" s="145">
        <v>56.2</v>
      </c>
      <c r="T347" s="145">
        <v>64.2</v>
      </c>
      <c r="U347" s="145">
        <v>62.5</v>
      </c>
      <c r="V347" s="145">
        <v>69.900000000000006</v>
      </c>
      <c r="W347" s="145">
        <v>79.8</v>
      </c>
      <c r="X347" s="145">
        <v>90.5</v>
      </c>
      <c r="Y347" s="145">
        <v>101.6</v>
      </c>
      <c r="Z347" s="145">
        <v>112.5</v>
      </c>
      <c r="AA347" s="145">
        <v>132.9</v>
      </c>
      <c r="AB347" s="145">
        <v>134.1</v>
      </c>
      <c r="AC347" s="145">
        <v>137.9</v>
      </c>
      <c r="AD347" s="145">
        <v>150.4</v>
      </c>
      <c r="AE347" s="145">
        <v>182.9</v>
      </c>
      <c r="AF347" s="145">
        <v>223.1</v>
      </c>
      <c r="AG347" s="145">
        <v>246.8</v>
      </c>
      <c r="AH347" s="145">
        <v>285.3</v>
      </c>
      <c r="AI347" s="145">
        <v>337.3</v>
      </c>
      <c r="AJ347" s="145">
        <v>327.10000000000002</v>
      </c>
      <c r="AK347" s="145">
        <v>283</v>
      </c>
      <c r="AL347" s="145">
        <v>289.7</v>
      </c>
      <c r="AM347" s="145">
        <v>333.6</v>
      </c>
      <c r="AN347" s="145">
        <v>339.6</v>
      </c>
      <c r="AO347" s="145">
        <v>362.6</v>
      </c>
      <c r="AP347" s="145">
        <v>388.9</v>
      </c>
      <c r="AQ347" s="145">
        <v>369.3</v>
      </c>
      <c r="AR347" s="145">
        <v>358.7</v>
      </c>
      <c r="AS347" s="145">
        <v>369.5</v>
      </c>
      <c r="AT347" s="145">
        <v>414.1</v>
      </c>
      <c r="AU347" s="145">
        <v>403.6</v>
      </c>
      <c r="AV347" s="145">
        <v>342.8</v>
      </c>
      <c r="AW347" s="145">
        <v>409.56374329518849</v>
      </c>
      <c r="AX347" s="145">
        <v>455.00631622564327</v>
      </c>
      <c r="AY347" s="145">
        <v>480.09542051306806</v>
      </c>
      <c r="AZ347" s="145">
        <v>512.4716998964916</v>
      </c>
      <c r="BA347" s="145">
        <v>548.79064642816707</v>
      </c>
      <c r="BB347" s="165"/>
      <c r="BC347" s="165"/>
      <c r="BD347" s="165"/>
      <c r="BE347" s="165"/>
      <c r="BF347" s="165"/>
    </row>
    <row r="348" spans="1:58" s="43" customFormat="1" x14ac:dyDescent="0.2">
      <c r="A348" s="37" t="s">
        <v>442</v>
      </c>
      <c r="B348" s="37" t="s">
        <v>107</v>
      </c>
      <c r="C348" s="37" t="s">
        <v>1465</v>
      </c>
      <c r="D348" s="38" t="s">
        <v>374</v>
      </c>
      <c r="E348" s="38" t="s">
        <v>1546</v>
      </c>
      <c r="F348" s="22" t="s">
        <v>108</v>
      </c>
      <c r="G348" s="22" t="s">
        <v>1225</v>
      </c>
      <c r="H348" s="27">
        <f>EIUSum(H344:H347,H$986:H$989)</f>
        <v>130.702</v>
      </c>
      <c r="I348" s="27">
        <f t="shared" ref="I348:AS348" si="257">EIUSum(I344:I347,I$986:I$989)</f>
        <v>121.09900000000002</v>
      </c>
      <c r="J348" s="27">
        <f t="shared" si="257"/>
        <v>114.232</v>
      </c>
      <c r="K348" s="27">
        <f t="shared" si="257"/>
        <v>110.37199999999999</v>
      </c>
      <c r="L348" s="27">
        <f t="shared" si="257"/>
        <v>109.03899999999999</v>
      </c>
      <c r="M348" s="27">
        <f t="shared" si="257"/>
        <v>116.678</v>
      </c>
      <c r="N348" s="27">
        <f t="shared" si="257"/>
        <v>142.125</v>
      </c>
      <c r="O348" s="27">
        <f t="shared" si="257"/>
        <v>170.505</v>
      </c>
      <c r="P348" s="27">
        <f t="shared" si="257"/>
        <v>179.70799999999997</v>
      </c>
      <c r="Q348" s="27">
        <f t="shared" si="257"/>
        <v>189.13</v>
      </c>
      <c r="R348" s="27">
        <f t="shared" si="257"/>
        <v>243.92599999999999</v>
      </c>
      <c r="S348" s="27">
        <f t="shared" si="257"/>
        <v>243.21100000000001</v>
      </c>
      <c r="T348" s="27">
        <f t="shared" si="257"/>
        <v>279.416</v>
      </c>
      <c r="U348" s="27">
        <f t="shared" si="257"/>
        <v>261.86500000000001</v>
      </c>
      <c r="V348" s="27">
        <f t="shared" si="257"/>
        <v>261</v>
      </c>
      <c r="W348" s="27">
        <f t="shared" si="257"/>
        <v>299.90899999999999</v>
      </c>
      <c r="X348" s="27">
        <f t="shared" si="257"/>
        <v>314.68900000000002</v>
      </c>
      <c r="Y348" s="27">
        <f t="shared" si="257"/>
        <v>326.28200000000004</v>
      </c>
      <c r="Z348" s="27">
        <f t="shared" si="257"/>
        <v>346.709</v>
      </c>
      <c r="AA348" s="27">
        <f t="shared" si="257"/>
        <v>353.529</v>
      </c>
      <c r="AB348" s="27">
        <f t="shared" si="257"/>
        <v>354.65700000000004</v>
      </c>
      <c r="AC348" s="27">
        <f t="shared" si="257"/>
        <v>360.70600000000002</v>
      </c>
      <c r="AD348" s="27">
        <f t="shared" si="257"/>
        <v>398.77</v>
      </c>
      <c r="AE348" s="27">
        <f t="shared" si="257"/>
        <v>476.45699999999999</v>
      </c>
      <c r="AF348" s="27">
        <f t="shared" si="257"/>
        <v>574.154</v>
      </c>
      <c r="AG348" s="27">
        <f t="shared" si="257"/>
        <v>654.71589999999992</v>
      </c>
      <c r="AH348" s="27">
        <f t="shared" si="257"/>
        <v>737.87400000000002</v>
      </c>
      <c r="AI348" s="27">
        <f t="shared" si="257"/>
        <v>865.17660000000001</v>
      </c>
      <c r="AJ348" s="27">
        <f t="shared" si="257"/>
        <v>911.95150000000001</v>
      </c>
      <c r="AK348" s="27">
        <f t="shared" si="257"/>
        <v>801.17189999999994</v>
      </c>
      <c r="AL348" s="27">
        <f t="shared" si="257"/>
        <v>823.26479999999992</v>
      </c>
      <c r="AM348" s="27">
        <f t="shared" si="257"/>
        <v>937.69930000000011</v>
      </c>
      <c r="AN348" s="27">
        <f t="shared" si="257"/>
        <v>939.02830000000006</v>
      </c>
      <c r="AO348" s="27">
        <f t="shared" si="257"/>
        <v>1005.8891</v>
      </c>
      <c r="AP348" s="27">
        <f t="shared" si="257"/>
        <v>1079.5014999999999</v>
      </c>
      <c r="AQ348" s="27">
        <f t="shared" si="257"/>
        <v>1004.0038</v>
      </c>
      <c r="AR348" s="27">
        <f t="shared" si="257"/>
        <v>1011.9439</v>
      </c>
      <c r="AS348" s="27">
        <f t="shared" si="257"/>
        <v>1078.8099</v>
      </c>
      <c r="AT348" s="27">
        <f t="shared" ref="AT348:AY348" si="258">EIUSum(AT344:AT347,AT$986:AT$989)</f>
        <v>1193.4085</v>
      </c>
      <c r="AU348" s="27">
        <f t="shared" si="258"/>
        <v>1174.2676999999999</v>
      </c>
      <c r="AV348" s="27">
        <f t="shared" si="258"/>
        <v>995.92599999999993</v>
      </c>
      <c r="AW348" s="28">
        <f t="shared" si="258"/>
        <v>1171.9569137312312</v>
      </c>
      <c r="AX348" s="28">
        <f t="shared" si="258"/>
        <v>1270.7060335625908</v>
      </c>
      <c r="AY348" s="28">
        <f t="shared" si="258"/>
        <v>1321.1612850789304</v>
      </c>
      <c r="AZ348" s="28">
        <f t="shared" ref="AZ348:BA348" si="259">EIUSum(AZ344:AZ347,AZ$986:AZ$989)</f>
        <v>1413.2989186116797</v>
      </c>
      <c r="BA348" s="28">
        <f t="shared" si="259"/>
        <v>1524.2277962870392</v>
      </c>
    </row>
    <row r="349" spans="1:58" s="145" customFormat="1" outlineLevel="1" x14ac:dyDescent="0.2">
      <c r="A349" s="96"/>
      <c r="B349" s="96"/>
      <c r="C349" s="96"/>
      <c r="D349" s="137"/>
      <c r="E349" s="137"/>
      <c r="F349" s="140" t="s">
        <v>444</v>
      </c>
      <c r="G349" s="140" t="s">
        <v>633</v>
      </c>
      <c r="H349" s="145">
        <v>-46.1</v>
      </c>
      <c r="I349" s="145">
        <v>-41.5</v>
      </c>
      <c r="J349" s="145">
        <v>-41.4</v>
      </c>
      <c r="K349" s="145">
        <v>-39.299999999999997</v>
      </c>
      <c r="L349" s="145">
        <v>-36.1</v>
      </c>
      <c r="M349" s="145">
        <v>-37</v>
      </c>
      <c r="N349" s="145">
        <v>-49.2</v>
      </c>
      <c r="O349" s="145">
        <v>-60.8</v>
      </c>
      <c r="P349" s="145">
        <v>-65.900000000000006</v>
      </c>
      <c r="Q349" s="145">
        <v>-67.5</v>
      </c>
      <c r="R349" s="145">
        <v>-87.4</v>
      </c>
      <c r="S349" s="145">
        <v>-90.3</v>
      </c>
      <c r="T349" s="145">
        <v>-106.3</v>
      </c>
      <c r="U349" s="145">
        <v>-102.4</v>
      </c>
      <c r="V349" s="145">
        <v>-111.9</v>
      </c>
      <c r="W349" s="145">
        <v>-133.19999999999999</v>
      </c>
      <c r="X349" s="145">
        <v>-133.6</v>
      </c>
      <c r="Y349" s="145">
        <v>-128.6</v>
      </c>
      <c r="Z349" s="145">
        <v>-133.9</v>
      </c>
      <c r="AA349" s="145">
        <v>-140.4</v>
      </c>
      <c r="AB349" s="145">
        <v>-136.80000000000001</v>
      </c>
      <c r="AC349" s="145">
        <v>-141.80000000000001</v>
      </c>
      <c r="AD349" s="145">
        <v>-145</v>
      </c>
      <c r="AE349" s="145">
        <v>-172.5</v>
      </c>
      <c r="AF349" s="145">
        <v>-195.4</v>
      </c>
      <c r="AG349" s="145">
        <v>-209.4</v>
      </c>
      <c r="AH349" s="145">
        <v>-224.5</v>
      </c>
      <c r="AI349" s="145">
        <v>-258.8</v>
      </c>
      <c r="AJ349" s="145">
        <v>-288.2</v>
      </c>
      <c r="AK349" s="145">
        <v>-251.4</v>
      </c>
      <c r="AL349" s="145">
        <v>-264</v>
      </c>
      <c r="AM349" s="145">
        <v>-297.89999999999998</v>
      </c>
      <c r="AN349" s="145">
        <v>-295.10000000000002</v>
      </c>
      <c r="AO349" s="145">
        <v>-328.9</v>
      </c>
      <c r="AP349" s="145">
        <v>-337.1</v>
      </c>
      <c r="AQ349" s="145">
        <v>-301.39999999999998</v>
      </c>
      <c r="AR349" s="145">
        <v>-316.5</v>
      </c>
      <c r="AS349" s="145">
        <v>-349</v>
      </c>
      <c r="AT349" s="145">
        <v>-374.2</v>
      </c>
      <c r="AU349" s="145">
        <v>-375.3</v>
      </c>
      <c r="AV349" s="145">
        <v>-308.8</v>
      </c>
      <c r="AW349" s="145">
        <v>-371.76370849162237</v>
      </c>
      <c r="AX349" s="145">
        <v>-405.83725057712536</v>
      </c>
      <c r="AY349" s="145">
        <v>-419.49366161969482</v>
      </c>
      <c r="AZ349" s="145">
        <v>-449.94141254761422</v>
      </c>
      <c r="BA349" s="145">
        <v>-484.95529731632786</v>
      </c>
      <c r="BB349" s="165"/>
      <c r="BC349" s="165"/>
      <c r="BD349" s="165"/>
      <c r="BE349" s="165"/>
      <c r="BF349" s="165"/>
    </row>
    <row r="350" spans="1:58" s="145" customFormat="1" outlineLevel="1" x14ac:dyDescent="0.2">
      <c r="A350" s="96"/>
      <c r="B350" s="96"/>
      <c r="C350" s="96"/>
      <c r="D350" s="137"/>
      <c r="E350" s="137"/>
      <c r="F350" s="140" t="s">
        <v>445</v>
      </c>
      <c r="G350" s="140" t="s">
        <v>634</v>
      </c>
      <c r="H350" s="145">
        <v>-32.15</v>
      </c>
      <c r="I350" s="145">
        <v>-33.28</v>
      </c>
      <c r="J350" s="145">
        <v>-28.04</v>
      </c>
      <c r="K350" s="145">
        <v>-25.66</v>
      </c>
      <c r="L350" s="145">
        <v>-25.43</v>
      </c>
      <c r="M350" s="145">
        <v>-25.89</v>
      </c>
      <c r="N350" s="145">
        <v>-33.03</v>
      </c>
      <c r="O350" s="145">
        <v>-40.11</v>
      </c>
      <c r="P350" s="145">
        <v>-43.84</v>
      </c>
      <c r="Q350" s="145">
        <v>-46.34</v>
      </c>
      <c r="R350" s="145">
        <v>-61.05</v>
      </c>
      <c r="S350" s="145">
        <v>-63.69</v>
      </c>
      <c r="T350" s="145">
        <v>-72.650000000000006</v>
      </c>
      <c r="U350" s="145">
        <v>-69.540000000000006</v>
      </c>
      <c r="V350" s="145">
        <v>-57.67</v>
      </c>
      <c r="W350" s="145">
        <v>-66.12</v>
      </c>
      <c r="X350" s="145">
        <v>-67.28</v>
      </c>
      <c r="Y350" s="145">
        <v>-64.16</v>
      </c>
      <c r="Z350" s="145">
        <v>-67.73</v>
      </c>
      <c r="AA350" s="145">
        <v>-63.16</v>
      </c>
      <c r="AB350" s="145">
        <v>-65.510000000000005</v>
      </c>
      <c r="AC350" s="145">
        <v>-67.05</v>
      </c>
      <c r="AD350" s="145">
        <v>-73.209999999999994</v>
      </c>
      <c r="AE350" s="145">
        <v>-87.56</v>
      </c>
      <c r="AF350" s="145">
        <v>-99.69</v>
      </c>
      <c r="AG350" s="145">
        <v>-134.30000000000001</v>
      </c>
      <c r="AH350" s="145">
        <v>-146.30000000000001</v>
      </c>
      <c r="AI350" s="145">
        <v>-169.4</v>
      </c>
      <c r="AJ350" s="145">
        <v>-194.9</v>
      </c>
      <c r="AK350" s="145">
        <v>-176.3</v>
      </c>
      <c r="AL350" s="145">
        <v>-181.7</v>
      </c>
      <c r="AM350" s="145">
        <v>-203.1</v>
      </c>
      <c r="AN350" s="145">
        <v>-202.5</v>
      </c>
      <c r="AO350" s="145">
        <v>-228.2</v>
      </c>
      <c r="AP350" s="145">
        <v>-252.7</v>
      </c>
      <c r="AQ350" s="145">
        <v>-233.4</v>
      </c>
      <c r="AR350" s="145">
        <v>-236.7</v>
      </c>
      <c r="AS350" s="145">
        <v>-246.9</v>
      </c>
      <c r="AT350" s="145">
        <v>-273.8</v>
      </c>
      <c r="AU350" s="145">
        <v>-269.39999999999998</v>
      </c>
      <c r="AV350" s="145">
        <v>-235.7</v>
      </c>
      <c r="AW350" s="145">
        <v>-260.73062938776417</v>
      </c>
      <c r="AX350" s="145">
        <v>-274.13965616898514</v>
      </c>
      <c r="AY350" s="145">
        <v>-282.30827636270499</v>
      </c>
      <c r="AZ350" s="145">
        <v>-301.26600062644411</v>
      </c>
      <c r="BA350" s="145">
        <v>-324.83048720986426</v>
      </c>
      <c r="BB350" s="165"/>
      <c r="BC350" s="165"/>
      <c r="BD350" s="165"/>
      <c r="BE350" s="165"/>
      <c r="BF350" s="165"/>
    </row>
    <row r="351" spans="1:58" s="145" customFormat="1" outlineLevel="1" x14ac:dyDescent="0.2">
      <c r="A351" s="96"/>
      <c r="B351" s="96"/>
      <c r="C351" s="96"/>
      <c r="D351" s="137"/>
      <c r="E351" s="137"/>
      <c r="F351" s="140" t="s">
        <v>446</v>
      </c>
      <c r="G351" s="140" t="s">
        <v>635</v>
      </c>
      <c r="H351" s="145">
        <v>-16.25</v>
      </c>
      <c r="I351" s="145">
        <v>-14.488</v>
      </c>
      <c r="J351" s="145">
        <v>-14.599</v>
      </c>
      <c r="K351" s="145">
        <v>-14.09</v>
      </c>
      <c r="L351" s="145">
        <v>-14.726000000000001</v>
      </c>
      <c r="M351" s="145">
        <v>-16.405999999999999</v>
      </c>
      <c r="N351" s="145">
        <v>-20.189</v>
      </c>
      <c r="O351" s="145">
        <v>-26.251999999999999</v>
      </c>
      <c r="P351" s="145">
        <v>-29.06</v>
      </c>
      <c r="Q351" s="145">
        <v>-32.122</v>
      </c>
      <c r="R351" s="145">
        <v>-46.795999999999999</v>
      </c>
      <c r="S351" s="145">
        <v>-44.38</v>
      </c>
      <c r="T351" s="145">
        <v>-58.134</v>
      </c>
      <c r="U351" s="145">
        <v>-48.939</v>
      </c>
      <c r="V351" s="145">
        <v>-48.238</v>
      </c>
      <c r="W351" s="145">
        <v>-55.051000000000002</v>
      </c>
      <c r="X351" s="145">
        <v>-57.606000000000002</v>
      </c>
      <c r="Y351" s="145">
        <v>-59.226999999999997</v>
      </c>
      <c r="Z351" s="145">
        <v>-63.378999999999998</v>
      </c>
      <c r="AA351" s="145">
        <v>-57.707000000000001</v>
      </c>
      <c r="AB351" s="145">
        <v>-55.600999999999999</v>
      </c>
      <c r="AC351" s="145">
        <v>-57.752000000000002</v>
      </c>
      <c r="AD351" s="145">
        <v>-63.167000000000002</v>
      </c>
      <c r="AE351" s="145">
        <v>-74.331999999999994</v>
      </c>
      <c r="AF351" s="145">
        <v>-83.245999999999995</v>
      </c>
      <c r="AG351" s="145">
        <v>-94.738799999999998</v>
      </c>
      <c r="AH351" s="145">
        <v>-106.3732</v>
      </c>
      <c r="AI351" s="145">
        <v>-127.86669999999999</v>
      </c>
      <c r="AJ351" s="145">
        <v>-132.4718</v>
      </c>
      <c r="AK351" s="145">
        <v>-110.0431</v>
      </c>
      <c r="AL351" s="145">
        <v>-113.6142</v>
      </c>
      <c r="AM351" s="145">
        <v>-119.9319</v>
      </c>
      <c r="AN351" s="145">
        <v>-109.46210000000001</v>
      </c>
      <c r="AO351" s="145">
        <v>-111.3908</v>
      </c>
      <c r="AP351" s="145">
        <v>-117.3309</v>
      </c>
      <c r="AQ351" s="145">
        <v>-102.3745</v>
      </c>
      <c r="AR351" s="145">
        <v>-105.17449999999999</v>
      </c>
      <c r="AS351" s="145">
        <v>-116.8976</v>
      </c>
      <c r="AT351" s="145">
        <v>-126.636</v>
      </c>
      <c r="AU351" s="145">
        <v>-123.16549999999999</v>
      </c>
      <c r="AV351" s="145">
        <v>-93.0291</v>
      </c>
      <c r="AW351" s="145">
        <v>-118.50699219271456</v>
      </c>
      <c r="AX351" s="145">
        <v>-130.9496976954338</v>
      </c>
      <c r="AY351" s="145">
        <v>-138.07219939067971</v>
      </c>
      <c r="AZ351" s="145">
        <v>-149.14864821885473</v>
      </c>
      <c r="BA351" s="145">
        <v>-160.31894071496205</v>
      </c>
      <c r="BB351" s="165"/>
      <c r="BC351" s="165"/>
      <c r="BD351" s="165"/>
      <c r="BE351" s="165"/>
      <c r="BF351" s="165"/>
    </row>
    <row r="352" spans="1:58" s="145" customFormat="1" outlineLevel="1" x14ac:dyDescent="0.2">
      <c r="A352" s="96"/>
      <c r="B352" s="96"/>
      <c r="C352" s="96"/>
      <c r="D352" s="137"/>
      <c r="E352" s="137"/>
      <c r="F352" s="140" t="s">
        <v>447</v>
      </c>
      <c r="G352" s="140" t="s">
        <v>636</v>
      </c>
      <c r="H352" s="145">
        <v>-27.9</v>
      </c>
      <c r="I352" s="145">
        <v>-26.4</v>
      </c>
      <c r="J352" s="145">
        <v>-25.5</v>
      </c>
      <c r="K352" s="145">
        <v>-23.3</v>
      </c>
      <c r="L352" s="145">
        <v>-22.8</v>
      </c>
      <c r="M352" s="145">
        <v>-23</v>
      </c>
      <c r="N352" s="145">
        <v>-28</v>
      </c>
      <c r="O352" s="145">
        <v>-33</v>
      </c>
      <c r="P352" s="145">
        <v>-39.799999999999997</v>
      </c>
      <c r="Q352" s="145">
        <v>-41.4</v>
      </c>
      <c r="R352" s="145">
        <v>-48.7</v>
      </c>
      <c r="S352" s="145">
        <v>-49.1</v>
      </c>
      <c r="T352" s="145">
        <v>-54.5</v>
      </c>
      <c r="U352" s="145">
        <v>-52.3</v>
      </c>
      <c r="V352" s="145">
        <v>-60</v>
      </c>
      <c r="W352" s="145">
        <v>-65.7</v>
      </c>
      <c r="X352" s="145">
        <v>-73.099999999999994</v>
      </c>
      <c r="Y352" s="145">
        <v>-78.599999999999994</v>
      </c>
      <c r="Z352" s="145">
        <v>-88.3</v>
      </c>
      <c r="AA352" s="145">
        <v>-106.4</v>
      </c>
      <c r="AB352" s="145">
        <v>-106.1</v>
      </c>
      <c r="AC352" s="145">
        <v>-108.1</v>
      </c>
      <c r="AD352" s="145">
        <v>-120.4</v>
      </c>
      <c r="AE352" s="145">
        <v>-140.9</v>
      </c>
      <c r="AF352" s="145">
        <v>-168.4</v>
      </c>
      <c r="AG352" s="145">
        <v>-181.2</v>
      </c>
      <c r="AH352" s="145">
        <v>-197.5</v>
      </c>
      <c r="AI352" s="145">
        <v>-222.1</v>
      </c>
      <c r="AJ352" s="145">
        <v>-224.4</v>
      </c>
      <c r="AK352" s="145">
        <v>-189.3</v>
      </c>
      <c r="AL352" s="145">
        <v>-190.4</v>
      </c>
      <c r="AM352" s="145">
        <v>-203.1</v>
      </c>
      <c r="AN352" s="145">
        <v>-204.9</v>
      </c>
      <c r="AO352" s="145">
        <v>-215.6</v>
      </c>
      <c r="AP352" s="145">
        <v>-237.5</v>
      </c>
      <c r="AQ352" s="145">
        <v>-235.2</v>
      </c>
      <c r="AR352" s="145">
        <v>-228.1</v>
      </c>
      <c r="AS352" s="145">
        <v>-233.6</v>
      </c>
      <c r="AT352" s="145">
        <v>-265.5</v>
      </c>
      <c r="AU352" s="145">
        <v>-271.3</v>
      </c>
      <c r="AV352" s="145">
        <v>-205</v>
      </c>
      <c r="AW352" s="145">
        <v>-247.59663262481845</v>
      </c>
      <c r="AX352" s="145">
        <v>-282.55094664041042</v>
      </c>
      <c r="AY352" s="145">
        <v>-294.15031774282147</v>
      </c>
      <c r="AZ352" s="145">
        <v>-310.94749947526594</v>
      </c>
      <c r="BA352" s="145">
        <v>-332.77080773401974</v>
      </c>
      <c r="BB352" s="165"/>
      <c r="BC352" s="165"/>
      <c r="BD352" s="165"/>
      <c r="BE352" s="165"/>
      <c r="BF352" s="165"/>
    </row>
    <row r="353" spans="1:58" s="43" customFormat="1" x14ac:dyDescent="0.2">
      <c r="A353" s="37" t="s">
        <v>442</v>
      </c>
      <c r="B353" s="37" t="s">
        <v>109</v>
      </c>
      <c r="C353" s="37" t="s">
        <v>1465</v>
      </c>
      <c r="D353" s="38" t="s">
        <v>374</v>
      </c>
      <c r="E353" s="38" t="s">
        <v>1546</v>
      </c>
      <c r="F353" s="22" t="s">
        <v>110</v>
      </c>
      <c r="G353" s="22" t="s">
        <v>1226</v>
      </c>
      <c r="H353" s="27">
        <f>EIUSum(H349:H352,H$986:H$989)</f>
        <v>-122.4</v>
      </c>
      <c r="I353" s="27">
        <f t="shared" ref="I353:AS353" si="260">EIUSum(I349:I352,I$986:I$989)</f>
        <v>-115.66800000000001</v>
      </c>
      <c r="J353" s="27">
        <f t="shared" si="260"/>
        <v>-109.539</v>
      </c>
      <c r="K353" s="27">
        <f t="shared" si="260"/>
        <v>-102.35</v>
      </c>
      <c r="L353" s="27">
        <f t="shared" si="260"/>
        <v>-99.055999999999997</v>
      </c>
      <c r="M353" s="27">
        <f t="shared" si="260"/>
        <v>-102.29599999999999</v>
      </c>
      <c r="N353" s="27">
        <f t="shared" si="260"/>
        <v>-130.41900000000001</v>
      </c>
      <c r="O353" s="27">
        <f t="shared" si="260"/>
        <v>-160.16199999999998</v>
      </c>
      <c r="P353" s="27">
        <f t="shared" si="260"/>
        <v>-178.60000000000002</v>
      </c>
      <c r="Q353" s="27">
        <f t="shared" si="260"/>
        <v>-187.36199999999999</v>
      </c>
      <c r="R353" s="27">
        <f t="shared" si="260"/>
        <v>-243.94599999999997</v>
      </c>
      <c r="S353" s="27">
        <f t="shared" si="260"/>
        <v>-247.47</v>
      </c>
      <c r="T353" s="27">
        <f t="shared" si="260"/>
        <v>-291.584</v>
      </c>
      <c r="U353" s="27">
        <f t="shared" si="260"/>
        <v>-273.17899999999997</v>
      </c>
      <c r="V353" s="27">
        <f t="shared" si="260"/>
        <v>-277.80799999999999</v>
      </c>
      <c r="W353" s="27">
        <f t="shared" si="260"/>
        <v>-320.07099999999997</v>
      </c>
      <c r="X353" s="27">
        <f t="shared" si="260"/>
        <v>-331.58600000000001</v>
      </c>
      <c r="Y353" s="27">
        <f t="shared" si="260"/>
        <v>-330.58699999999999</v>
      </c>
      <c r="Z353" s="27">
        <f t="shared" si="260"/>
        <v>-353.30900000000003</v>
      </c>
      <c r="AA353" s="27">
        <f t="shared" si="260"/>
        <v>-367.66700000000003</v>
      </c>
      <c r="AB353" s="27">
        <f t="shared" si="260"/>
        <v>-364.01099999999997</v>
      </c>
      <c r="AC353" s="27">
        <f t="shared" si="260"/>
        <v>-374.702</v>
      </c>
      <c r="AD353" s="27">
        <f t="shared" si="260"/>
        <v>-401.77699999999993</v>
      </c>
      <c r="AE353" s="27">
        <f t="shared" si="260"/>
        <v>-475.29200000000003</v>
      </c>
      <c r="AF353" s="27">
        <f t="shared" si="260"/>
        <v>-546.73599999999999</v>
      </c>
      <c r="AG353" s="27">
        <f t="shared" si="260"/>
        <v>-619.63879999999995</v>
      </c>
      <c r="AH353" s="27">
        <f t="shared" si="260"/>
        <v>-674.67319999999995</v>
      </c>
      <c r="AI353" s="27">
        <f t="shared" si="260"/>
        <v>-778.16670000000011</v>
      </c>
      <c r="AJ353" s="27">
        <f t="shared" si="260"/>
        <v>-839.97180000000003</v>
      </c>
      <c r="AK353" s="27">
        <f t="shared" si="260"/>
        <v>-727.04310000000009</v>
      </c>
      <c r="AL353" s="27">
        <f t="shared" si="260"/>
        <v>-749.71420000000001</v>
      </c>
      <c r="AM353" s="27">
        <f t="shared" si="260"/>
        <v>-824.03190000000006</v>
      </c>
      <c r="AN353" s="27">
        <f t="shared" si="260"/>
        <v>-811.96209999999996</v>
      </c>
      <c r="AO353" s="27">
        <f t="shared" si="260"/>
        <v>-884.09079999999994</v>
      </c>
      <c r="AP353" s="27">
        <f t="shared" si="260"/>
        <v>-944.6309</v>
      </c>
      <c r="AQ353" s="27">
        <f t="shared" si="260"/>
        <v>-872.3744999999999</v>
      </c>
      <c r="AR353" s="27">
        <f t="shared" si="260"/>
        <v>-886.47450000000003</v>
      </c>
      <c r="AS353" s="27">
        <f t="shared" si="260"/>
        <v>-946.39760000000001</v>
      </c>
      <c r="AT353" s="27">
        <f t="shared" ref="AT353:AY353" si="261">EIUSum(AT349:AT352,AT$986:AT$989)</f>
        <v>-1040.136</v>
      </c>
      <c r="AU353" s="27">
        <f t="shared" si="261"/>
        <v>-1039.1655000000001</v>
      </c>
      <c r="AV353" s="27">
        <f t="shared" si="261"/>
        <v>-842.52909999999997</v>
      </c>
      <c r="AW353" s="28">
        <f t="shared" si="261"/>
        <v>-998.59796269691958</v>
      </c>
      <c r="AX353" s="28">
        <f t="shared" si="261"/>
        <v>-1093.4775510819545</v>
      </c>
      <c r="AY353" s="28">
        <f t="shared" si="261"/>
        <v>-1134.024455115901</v>
      </c>
      <c r="AZ353" s="28">
        <f t="shared" ref="AZ353:BA353" si="262">EIUSum(AZ349:AZ352,AZ$986:AZ$989)</f>
        <v>-1211.3035608681789</v>
      </c>
      <c r="BA353" s="28">
        <f t="shared" si="262"/>
        <v>-1302.8755329751739</v>
      </c>
    </row>
    <row r="354" spans="1:58" s="145" customFormat="1" outlineLevel="1" x14ac:dyDescent="0.2">
      <c r="A354" s="96"/>
      <c r="B354" s="96"/>
      <c r="C354" s="96"/>
      <c r="D354" s="137"/>
      <c r="E354" s="137"/>
      <c r="F354" s="140" t="s">
        <v>444</v>
      </c>
      <c r="G354" s="159" t="s">
        <v>637</v>
      </c>
      <c r="H354" s="145">
        <v>-14.6</v>
      </c>
      <c r="I354" s="145">
        <v>-12</v>
      </c>
      <c r="J354" s="145">
        <v>-10.7</v>
      </c>
      <c r="K354" s="145">
        <v>-10</v>
      </c>
      <c r="L354" s="145">
        <v>-7.8</v>
      </c>
      <c r="M354" s="145">
        <v>-7</v>
      </c>
      <c r="N354" s="145">
        <v>-10.8</v>
      </c>
      <c r="O354" s="145">
        <v>-14.7</v>
      </c>
      <c r="P354" s="145">
        <v>-18.600000000000001</v>
      </c>
      <c r="Q354" s="145">
        <v>-17.399999999999999</v>
      </c>
      <c r="R354" s="145">
        <v>-26.1</v>
      </c>
      <c r="S354" s="145">
        <v>-30.3</v>
      </c>
      <c r="T354" s="145">
        <v>-41.4</v>
      </c>
      <c r="U354" s="145">
        <v>-41.7</v>
      </c>
      <c r="V354" s="145">
        <v>-50</v>
      </c>
      <c r="W354" s="145">
        <v>-58.8</v>
      </c>
      <c r="X354" s="145">
        <v>-58.6</v>
      </c>
      <c r="Y354" s="145">
        <v>-51.7</v>
      </c>
      <c r="Z354" s="145">
        <v>-52.2</v>
      </c>
      <c r="AA354" s="145">
        <v>-60.2</v>
      </c>
      <c r="AB354" s="145">
        <v>-55.5</v>
      </c>
      <c r="AC354" s="145">
        <v>-58.9</v>
      </c>
      <c r="AD354" s="145">
        <v>-45.8</v>
      </c>
      <c r="AE354" s="145">
        <v>-52.3</v>
      </c>
      <c r="AF354" s="145">
        <v>-43.5</v>
      </c>
      <c r="AG354" s="145">
        <v>-46.7</v>
      </c>
      <c r="AH354" s="145">
        <v>-39.9</v>
      </c>
      <c r="AI354" s="145">
        <v>-44.4</v>
      </c>
      <c r="AJ354" s="145">
        <v>-43.9</v>
      </c>
      <c r="AK354" s="145">
        <v>-24.7</v>
      </c>
      <c r="AL354" s="145">
        <v>-33.1</v>
      </c>
      <c r="AM354" s="145">
        <v>-42.1</v>
      </c>
      <c r="AN354" s="145">
        <v>-39.200000000000003</v>
      </c>
      <c r="AO354" s="145">
        <v>-52.1</v>
      </c>
      <c r="AP354" s="145">
        <v>-33.799999999999997</v>
      </c>
      <c r="AQ354" s="145">
        <v>-20.5</v>
      </c>
      <c r="AR354" s="145">
        <v>-23.3</v>
      </c>
      <c r="AS354" s="145">
        <v>-27.4</v>
      </c>
      <c r="AT354" s="145">
        <v>-20.399999999999999</v>
      </c>
      <c r="AU354" s="145">
        <v>-23</v>
      </c>
      <c r="AV354" s="145">
        <v>1.80000000000001</v>
      </c>
      <c r="AW354" s="145">
        <v>-6.6651255863118877</v>
      </c>
      <c r="AX354" s="145">
        <v>-18.047978075231754</v>
      </c>
      <c r="AY354" s="145">
        <v>-23.83061437877916</v>
      </c>
      <c r="AZ354" s="145">
        <v>-28.399297855541249</v>
      </c>
      <c r="BA354" s="145">
        <v>-26.401335329047697</v>
      </c>
      <c r="BB354" s="165"/>
      <c r="BC354" s="165"/>
      <c r="BD354" s="165"/>
      <c r="BE354" s="165"/>
      <c r="BF354" s="165"/>
    </row>
    <row r="355" spans="1:58" s="145" customFormat="1" outlineLevel="1" x14ac:dyDescent="0.2">
      <c r="A355" s="96"/>
      <c r="B355" s="96"/>
      <c r="C355" s="96"/>
      <c r="D355" s="137"/>
      <c r="E355" s="137"/>
      <c r="F355" s="140" t="s">
        <v>445</v>
      </c>
      <c r="G355" s="159" t="s">
        <v>638</v>
      </c>
      <c r="H355" s="145">
        <v>11.36</v>
      </c>
      <c r="I355" s="145">
        <v>7.96</v>
      </c>
      <c r="J355" s="145">
        <v>7.8</v>
      </c>
      <c r="K355" s="145">
        <v>8.59</v>
      </c>
      <c r="L355" s="145">
        <v>8.9</v>
      </c>
      <c r="M355" s="145">
        <v>9.67</v>
      </c>
      <c r="N355" s="145">
        <v>10.050000000000001</v>
      </c>
      <c r="O355" s="145">
        <v>10.38</v>
      </c>
      <c r="P355" s="145">
        <v>10.68</v>
      </c>
      <c r="Q355" s="145">
        <v>13.6</v>
      </c>
      <c r="R355" s="145">
        <v>15.41</v>
      </c>
      <c r="S355" s="145">
        <v>16.41</v>
      </c>
      <c r="T355" s="145">
        <v>19.12</v>
      </c>
      <c r="U355" s="145">
        <v>16.84</v>
      </c>
      <c r="V355" s="145">
        <v>17.850000000000001</v>
      </c>
      <c r="W355" s="145">
        <v>17.97</v>
      </c>
      <c r="X355" s="145">
        <v>16.25</v>
      </c>
      <c r="Y355" s="145">
        <v>16.63</v>
      </c>
      <c r="Z355" s="145">
        <v>17.23</v>
      </c>
      <c r="AA355" s="145">
        <v>18.48</v>
      </c>
      <c r="AB355" s="145">
        <v>17.190000000000001</v>
      </c>
      <c r="AC355" s="145">
        <v>15.18</v>
      </c>
      <c r="AD355" s="145">
        <v>15.52</v>
      </c>
      <c r="AE355" s="145">
        <v>14.03</v>
      </c>
      <c r="AF355" s="145">
        <v>14.94</v>
      </c>
      <c r="AG355" s="145">
        <v>18.899999999999999</v>
      </c>
      <c r="AH355" s="145">
        <v>19.2</v>
      </c>
      <c r="AI355" s="145">
        <v>27.4</v>
      </c>
      <c r="AJ355" s="145">
        <v>29.4</v>
      </c>
      <c r="AK355" s="145">
        <v>17.899999999999999</v>
      </c>
      <c r="AL355" s="145">
        <v>20</v>
      </c>
      <c r="AM355" s="145">
        <v>33.700000000000003</v>
      </c>
      <c r="AN355" s="145">
        <v>31.8</v>
      </c>
      <c r="AO355" s="145">
        <v>26</v>
      </c>
      <c r="AP355" s="145">
        <v>20.3</v>
      </c>
      <c r="AQ355" s="145">
        <v>22.2</v>
      </c>
      <c r="AR355" s="145">
        <v>22.5</v>
      </c>
      <c r="AS355" s="145">
        <v>28.1</v>
      </c>
      <c r="AT355" s="145">
        <v>28.6</v>
      </c>
      <c r="AU355" s="145">
        <v>26.8</v>
      </c>
      <c r="AV355" s="145">
        <v>19.2</v>
      </c>
      <c r="AW355" s="145">
        <v>23.122788688495802</v>
      </c>
      <c r="AX355" s="145">
        <v>26.761626751701897</v>
      </c>
      <c r="AY355" s="145">
        <v>30.160449155270271</v>
      </c>
      <c r="AZ355" s="145">
        <v>33.792042679598808</v>
      </c>
      <c r="BA355" s="145">
        <v>34.138731067017829</v>
      </c>
      <c r="BB355" s="165"/>
      <c r="BC355" s="165"/>
      <c r="BD355" s="165"/>
      <c r="BE355" s="165"/>
      <c r="BF355" s="165"/>
    </row>
    <row r="356" spans="1:58" s="145" customFormat="1" outlineLevel="1" x14ac:dyDescent="0.2">
      <c r="A356" s="96"/>
      <c r="B356" s="96"/>
      <c r="C356" s="96"/>
      <c r="D356" s="137"/>
      <c r="E356" s="137"/>
      <c r="F356" s="140" t="s">
        <v>446</v>
      </c>
      <c r="G356" s="159" t="s">
        <v>639</v>
      </c>
      <c r="H356" s="145">
        <v>2.9420000000000002</v>
      </c>
      <c r="I356" s="145">
        <v>1.871</v>
      </c>
      <c r="J356" s="145">
        <v>2.2930000000000001</v>
      </c>
      <c r="K356" s="145">
        <v>3.6320000000000001</v>
      </c>
      <c r="L356" s="145">
        <v>3.2829999999999999</v>
      </c>
      <c r="M356" s="145">
        <v>3.4119999999999999</v>
      </c>
      <c r="N356" s="145">
        <v>3.456</v>
      </c>
      <c r="O356" s="145">
        <v>3.4630000000000001</v>
      </c>
      <c r="P356" s="145">
        <v>1.1279999999999999</v>
      </c>
      <c r="Q356" s="145">
        <v>-0.33200000000000102</v>
      </c>
      <c r="R356" s="145">
        <v>2.87</v>
      </c>
      <c r="S356" s="145">
        <v>2.5310000000000001</v>
      </c>
      <c r="T356" s="145">
        <v>0.41199999999999898</v>
      </c>
      <c r="U356" s="145">
        <v>3.3460000000000001</v>
      </c>
      <c r="V356" s="145">
        <v>5.4420000000000002</v>
      </c>
      <c r="W356" s="145">
        <v>6.5679999999999996</v>
      </c>
      <c r="X356" s="145">
        <v>8.0530000000000008</v>
      </c>
      <c r="Y356" s="145">
        <v>7.7650000000000103</v>
      </c>
      <c r="Z356" s="145">
        <v>4.1700000000000097</v>
      </c>
      <c r="AA356" s="145">
        <v>1.0820000000000001</v>
      </c>
      <c r="AB356" s="145">
        <v>0.95600000000000296</v>
      </c>
      <c r="AC356" s="145">
        <v>-7.6000000000000498E-2</v>
      </c>
      <c r="AD356" s="145">
        <v>-2.7269999999999999</v>
      </c>
      <c r="AE356" s="145">
        <v>-2.5649999999999999</v>
      </c>
      <c r="AF356" s="145">
        <v>1.27800000000001</v>
      </c>
      <c r="AG356" s="145">
        <v>-2.7229000000000001</v>
      </c>
      <c r="AH356" s="145">
        <v>-3.8992000000000102</v>
      </c>
      <c r="AI356" s="145">
        <v>-11.190099999999999</v>
      </c>
      <c r="AJ356" s="145">
        <v>-16.220300000000002</v>
      </c>
      <c r="AK356" s="145">
        <v>-12.7712</v>
      </c>
      <c r="AL356" s="145">
        <v>-12.6494</v>
      </c>
      <c r="AM356" s="145">
        <v>-8.4325999999999901</v>
      </c>
      <c r="AN356" s="145">
        <v>-0.23379999999998799</v>
      </c>
      <c r="AO356" s="145">
        <v>0.89830000000001997</v>
      </c>
      <c r="AP356" s="145">
        <v>-3.0293999999999999</v>
      </c>
      <c r="AQ356" s="145">
        <v>-4.1707000000000098</v>
      </c>
      <c r="AR356" s="145">
        <v>-4.3305999999999996</v>
      </c>
      <c r="AS356" s="145">
        <v>-4.1876999999999898</v>
      </c>
      <c r="AT356" s="145">
        <v>-3.5274999999999901</v>
      </c>
      <c r="AU356" s="145">
        <v>-0.99779999999999802</v>
      </c>
      <c r="AV356" s="145">
        <v>-5.4030999999999896</v>
      </c>
      <c r="AW356" s="145">
        <v>-5.0658227382423178</v>
      </c>
      <c r="AX356" s="145">
        <v>-3.9405357810668562</v>
      </c>
      <c r="AY356" s="145">
        <v>-5.1381075837082619</v>
      </c>
      <c r="AZ356" s="145">
        <v>-4.9215875017825681</v>
      </c>
      <c r="BA356" s="145">
        <v>-2.404971120252128</v>
      </c>
      <c r="BB356" s="165"/>
      <c r="BC356" s="165"/>
      <c r="BD356" s="165"/>
      <c r="BE356" s="165"/>
      <c r="BF356" s="165"/>
    </row>
    <row r="357" spans="1:58" s="145" customFormat="1" outlineLevel="1" x14ac:dyDescent="0.2">
      <c r="A357" s="96"/>
      <c r="B357" s="96"/>
      <c r="C357" s="96"/>
      <c r="D357" s="137"/>
      <c r="E357" s="137"/>
      <c r="F357" s="140" t="s">
        <v>447</v>
      </c>
      <c r="G357" s="159" t="s">
        <v>641</v>
      </c>
      <c r="H357" s="145">
        <v>8.6</v>
      </c>
      <c r="I357" s="145">
        <v>7.6</v>
      </c>
      <c r="J357" s="145">
        <v>5.3</v>
      </c>
      <c r="K357" s="145">
        <v>5.8</v>
      </c>
      <c r="L357" s="145">
        <v>5.6</v>
      </c>
      <c r="M357" s="145">
        <v>8.3000000000000007</v>
      </c>
      <c r="N357" s="145">
        <v>9</v>
      </c>
      <c r="O357" s="145">
        <v>11.2</v>
      </c>
      <c r="P357" s="145">
        <v>7.9000000000000101</v>
      </c>
      <c r="Q357" s="145">
        <v>5.9</v>
      </c>
      <c r="R357" s="145">
        <v>7.8</v>
      </c>
      <c r="S357" s="145">
        <v>7.1</v>
      </c>
      <c r="T357" s="145">
        <v>9.6999999999999993</v>
      </c>
      <c r="U357" s="145">
        <v>10.199999999999999</v>
      </c>
      <c r="V357" s="145">
        <v>9.9000000000000092</v>
      </c>
      <c r="W357" s="145">
        <v>14.1</v>
      </c>
      <c r="X357" s="145">
        <v>17.399999999999999</v>
      </c>
      <c r="Y357" s="145">
        <v>23</v>
      </c>
      <c r="Z357" s="145">
        <v>24.2</v>
      </c>
      <c r="AA357" s="145">
        <v>26.5</v>
      </c>
      <c r="AB357" s="145">
        <v>28</v>
      </c>
      <c r="AC357" s="145">
        <v>29.8</v>
      </c>
      <c r="AD357" s="145">
        <v>30</v>
      </c>
      <c r="AE357" s="145">
        <v>42</v>
      </c>
      <c r="AF357" s="145">
        <v>54.7</v>
      </c>
      <c r="AG357" s="145">
        <v>65.599999999999994</v>
      </c>
      <c r="AH357" s="145">
        <v>87.8</v>
      </c>
      <c r="AI357" s="145">
        <v>115.2</v>
      </c>
      <c r="AJ357" s="145">
        <v>102.7</v>
      </c>
      <c r="AK357" s="145">
        <v>93.7</v>
      </c>
      <c r="AL357" s="145">
        <v>99.3</v>
      </c>
      <c r="AM357" s="145">
        <v>130.5</v>
      </c>
      <c r="AN357" s="145">
        <v>134.69999999999999</v>
      </c>
      <c r="AO357" s="145">
        <v>147</v>
      </c>
      <c r="AP357" s="145">
        <v>151.4</v>
      </c>
      <c r="AQ357" s="145">
        <v>134.1</v>
      </c>
      <c r="AR357" s="145">
        <v>130.6</v>
      </c>
      <c r="AS357" s="145">
        <v>135.9</v>
      </c>
      <c r="AT357" s="145">
        <v>148.6</v>
      </c>
      <c r="AU357" s="145">
        <v>132.30000000000001</v>
      </c>
      <c r="AV357" s="145">
        <v>137.80000000000001</v>
      </c>
      <c r="AW357" s="145">
        <v>161.96711067037003</v>
      </c>
      <c r="AX357" s="145">
        <v>172.45536958523286</v>
      </c>
      <c r="AY357" s="145">
        <v>185.94510277024659</v>
      </c>
      <c r="AZ357" s="145">
        <v>201.52420042122566</v>
      </c>
      <c r="BA357" s="145">
        <v>216.01983869414732</v>
      </c>
      <c r="BB357" s="165"/>
      <c r="BC357" s="165"/>
      <c r="BD357" s="165"/>
      <c r="BE357" s="165"/>
      <c r="BF357" s="165"/>
    </row>
    <row r="358" spans="1:58" s="43" customFormat="1" x14ac:dyDescent="0.2">
      <c r="A358" s="37" t="s">
        <v>442</v>
      </c>
      <c r="B358" s="37" t="s">
        <v>111</v>
      </c>
      <c r="C358" s="37" t="s">
        <v>1465</v>
      </c>
      <c r="D358" s="38" t="s">
        <v>374</v>
      </c>
      <c r="E358" s="38" t="s">
        <v>1546</v>
      </c>
      <c r="F358" s="87" t="s">
        <v>112</v>
      </c>
      <c r="G358" s="22" t="s">
        <v>1227</v>
      </c>
      <c r="H358" s="27">
        <f>EIUTotal(EIUSum(H354:H357,H$986:H$989),H348,H353)</f>
        <v>8.3019999999999925</v>
      </c>
      <c r="I358" s="27">
        <f t="shared" ref="I358:AS358" si="263">EIUTotal(EIUSum(I354:I357,I$986:I$989),I348,I353)</f>
        <v>5.4310000000000116</v>
      </c>
      <c r="J358" s="27">
        <f t="shared" si="263"/>
        <v>4.6929999999999978</v>
      </c>
      <c r="K358" s="27">
        <f t="shared" si="263"/>
        <v>8.0219999999999914</v>
      </c>
      <c r="L358" s="27">
        <f t="shared" si="263"/>
        <v>9.9829999999999899</v>
      </c>
      <c r="M358" s="27">
        <f t="shared" si="263"/>
        <v>14.382000000000005</v>
      </c>
      <c r="N358" s="27">
        <f t="shared" si="263"/>
        <v>11.705999999999989</v>
      </c>
      <c r="O358" s="27">
        <f t="shared" si="263"/>
        <v>10.343000000000018</v>
      </c>
      <c r="P358" s="27">
        <f t="shared" si="263"/>
        <v>1.1079999999999472</v>
      </c>
      <c r="Q358" s="27">
        <f t="shared" si="263"/>
        <v>1.7680000000000007</v>
      </c>
      <c r="R358" s="27">
        <f t="shared" si="263"/>
        <v>-1.999999999998181E-2</v>
      </c>
      <c r="S358" s="27">
        <f t="shared" si="263"/>
        <v>-4.2589999999999861</v>
      </c>
      <c r="T358" s="27">
        <f t="shared" si="263"/>
        <v>-12.168000000000006</v>
      </c>
      <c r="U358" s="27">
        <f t="shared" si="263"/>
        <v>-11.313999999999965</v>
      </c>
      <c r="V358" s="27">
        <f t="shared" si="263"/>
        <v>-16.807999999999993</v>
      </c>
      <c r="W358" s="27">
        <f t="shared" si="263"/>
        <v>-20.161999999999978</v>
      </c>
      <c r="X358" s="27">
        <f t="shared" si="263"/>
        <v>-16.896999999999991</v>
      </c>
      <c r="Y358" s="27">
        <f t="shared" si="263"/>
        <v>-4.30499999999995</v>
      </c>
      <c r="Z358" s="27">
        <f t="shared" si="263"/>
        <v>-6.6000000000000227</v>
      </c>
      <c r="AA358" s="27">
        <f t="shared" si="263"/>
        <v>-14.138000000000034</v>
      </c>
      <c r="AB358" s="27">
        <f t="shared" si="263"/>
        <v>-9.3539999999999281</v>
      </c>
      <c r="AC358" s="27">
        <f t="shared" si="263"/>
        <v>-13.995999999999981</v>
      </c>
      <c r="AD358" s="27">
        <f t="shared" si="263"/>
        <v>-3.0069999999999482</v>
      </c>
      <c r="AE358" s="27">
        <f t="shared" si="263"/>
        <v>1.1649999999999636</v>
      </c>
      <c r="AF358" s="27">
        <f t="shared" si="263"/>
        <v>27.418000000000006</v>
      </c>
      <c r="AG358" s="27">
        <f t="shared" si="263"/>
        <v>35.077099999999973</v>
      </c>
      <c r="AH358" s="27">
        <f t="shared" si="263"/>
        <v>63.200800000000072</v>
      </c>
      <c r="AI358" s="27">
        <f t="shared" si="263"/>
        <v>87.009899999999902</v>
      </c>
      <c r="AJ358" s="27">
        <f t="shared" si="263"/>
        <v>71.97969999999998</v>
      </c>
      <c r="AK358" s="27">
        <f t="shared" si="263"/>
        <v>74.128799999999842</v>
      </c>
      <c r="AL358" s="27">
        <f t="shared" si="263"/>
        <v>73.550599999999918</v>
      </c>
      <c r="AM358" s="27">
        <f t="shared" si="263"/>
        <v>113.66740000000004</v>
      </c>
      <c r="AN358" s="27">
        <f t="shared" si="263"/>
        <v>127.06620000000009</v>
      </c>
      <c r="AO358" s="27">
        <f t="shared" si="263"/>
        <v>121.79830000000004</v>
      </c>
      <c r="AP358" s="27">
        <f t="shared" si="263"/>
        <v>134.87059999999985</v>
      </c>
      <c r="AQ358" s="27">
        <f t="shared" si="263"/>
        <v>131.62930000000006</v>
      </c>
      <c r="AR358" s="27">
        <f t="shared" si="263"/>
        <v>125.46939999999995</v>
      </c>
      <c r="AS358" s="27">
        <f t="shared" si="263"/>
        <v>132.41229999999996</v>
      </c>
      <c r="AT358" s="27">
        <f t="shared" ref="AT358:AY358" si="264">EIUTotal(EIUSum(AT354:AT357,AT$986:AT$989),AT348,AT353)</f>
        <v>153.27250000000004</v>
      </c>
      <c r="AU358" s="27">
        <f t="shared" si="264"/>
        <v>135.10219999999981</v>
      </c>
      <c r="AV358" s="27">
        <f t="shared" si="264"/>
        <v>153.39689999999996</v>
      </c>
      <c r="AW358" s="28">
        <f t="shared" si="264"/>
        <v>173.35895103431164</v>
      </c>
      <c r="AX358" s="28">
        <f t="shared" si="264"/>
        <v>177.22848248063633</v>
      </c>
      <c r="AY358" s="28">
        <f t="shared" si="264"/>
        <v>187.13682996302941</v>
      </c>
      <c r="AZ358" s="28">
        <f t="shared" ref="AZ358:BA358" si="265">EIUTotal(EIUSum(AZ354:AZ357,AZ$986:AZ$989),AZ348,AZ353)</f>
        <v>201.99535774350079</v>
      </c>
      <c r="BA358" s="28">
        <f t="shared" si="265"/>
        <v>221.35226331186527</v>
      </c>
    </row>
    <row r="359" spans="1:58" s="145" customFormat="1" outlineLevel="1" x14ac:dyDescent="0.2">
      <c r="A359" s="96"/>
      <c r="B359" s="96"/>
      <c r="C359" s="96"/>
      <c r="D359" s="137"/>
      <c r="E359" s="137"/>
      <c r="F359" s="140" t="s">
        <v>444</v>
      </c>
      <c r="G359" s="140" t="s">
        <v>642</v>
      </c>
      <c r="H359" s="145">
        <v>16.7</v>
      </c>
      <c r="I359" s="145">
        <v>15.7</v>
      </c>
      <c r="J359" s="145">
        <v>15.3</v>
      </c>
      <c r="K359" s="145">
        <v>15.6</v>
      </c>
      <c r="L359" s="145">
        <v>16.899999999999999</v>
      </c>
      <c r="M359" s="145">
        <v>17.8</v>
      </c>
      <c r="N359" s="145">
        <v>25.2</v>
      </c>
      <c r="O359" s="145">
        <v>32.4</v>
      </c>
      <c r="P359" s="145">
        <v>42.7</v>
      </c>
      <c r="Q359" s="145">
        <v>49.7</v>
      </c>
      <c r="R359" s="145">
        <v>71.8</v>
      </c>
      <c r="S359" s="145">
        <v>82.8</v>
      </c>
      <c r="T359" s="145">
        <v>89.1</v>
      </c>
      <c r="U359" s="145">
        <v>83.7</v>
      </c>
      <c r="V359" s="145">
        <v>79.8</v>
      </c>
      <c r="W359" s="145">
        <v>92.4</v>
      </c>
      <c r="X359" s="145">
        <v>93.1</v>
      </c>
      <c r="Y359" s="145">
        <v>90.3</v>
      </c>
      <c r="Z359" s="145">
        <v>91.9</v>
      </c>
      <c r="AA359" s="145">
        <v>98.2</v>
      </c>
      <c r="AB359" s="145">
        <v>111.6</v>
      </c>
      <c r="AC359" s="145">
        <v>96</v>
      </c>
      <c r="AD359" s="145">
        <v>102.7</v>
      </c>
      <c r="AE359" s="145">
        <v>126.5</v>
      </c>
      <c r="AF359" s="145">
        <v>177.1</v>
      </c>
      <c r="AG359" s="145">
        <v>207.5</v>
      </c>
      <c r="AH359" s="145">
        <v>262.3</v>
      </c>
      <c r="AI359" s="145">
        <v>336</v>
      </c>
      <c r="AJ359" s="145">
        <v>290.39999999999998</v>
      </c>
      <c r="AK359" s="145">
        <v>256.10000000000002</v>
      </c>
      <c r="AL359" s="145">
        <v>266.3</v>
      </c>
      <c r="AM359" s="145">
        <v>306.60000000000002</v>
      </c>
      <c r="AN359" s="145">
        <v>263.3</v>
      </c>
      <c r="AO359" s="145">
        <v>255.5</v>
      </c>
      <c r="AP359" s="145">
        <v>254</v>
      </c>
      <c r="AQ359" s="145">
        <v>225.5</v>
      </c>
      <c r="AR359" s="145">
        <v>235.6</v>
      </c>
      <c r="AS359" s="145">
        <v>234.7</v>
      </c>
      <c r="AT359" s="145">
        <v>274.5</v>
      </c>
      <c r="AU359" s="145">
        <v>260.10000000000002</v>
      </c>
      <c r="AV359" s="145">
        <v>224.4</v>
      </c>
      <c r="AW359" s="145">
        <v>247.49659518072011</v>
      </c>
      <c r="AX359" s="145">
        <v>264.32880742901682</v>
      </c>
      <c r="AY359" s="145">
        <v>290.35633595756195</v>
      </c>
      <c r="AZ359" s="145">
        <v>309.27596957560019</v>
      </c>
      <c r="BA359" s="145">
        <v>308.74298332020561</v>
      </c>
      <c r="BB359" s="165"/>
      <c r="BC359" s="165"/>
      <c r="BD359" s="165"/>
      <c r="BE359" s="165"/>
      <c r="BF359" s="165"/>
    </row>
    <row r="360" spans="1:58" s="145" customFormat="1" outlineLevel="1" x14ac:dyDescent="0.2">
      <c r="A360" s="96"/>
      <c r="B360" s="96"/>
      <c r="C360" s="96"/>
      <c r="D360" s="137"/>
      <c r="E360" s="137"/>
      <c r="F360" s="140" t="s">
        <v>445</v>
      </c>
      <c r="G360" s="140" t="s">
        <v>643</v>
      </c>
      <c r="H360" s="145">
        <v>20.92</v>
      </c>
      <c r="I360" s="145">
        <v>26.16</v>
      </c>
      <c r="J360" s="145">
        <v>25.44</v>
      </c>
      <c r="K360" s="145">
        <v>20.22</v>
      </c>
      <c r="L360" s="145">
        <v>20.420000000000002</v>
      </c>
      <c r="M360" s="145">
        <v>21.79</v>
      </c>
      <c r="N360" s="145">
        <v>24.24</v>
      </c>
      <c r="O360" s="145">
        <v>27.56</v>
      </c>
      <c r="P360" s="145">
        <v>34.020000000000003</v>
      </c>
      <c r="Q360" s="145">
        <v>41.29</v>
      </c>
      <c r="R360" s="145">
        <v>55.74</v>
      </c>
      <c r="S360" s="145">
        <v>69.77</v>
      </c>
      <c r="T360" s="145">
        <v>87.6</v>
      </c>
      <c r="U360" s="145">
        <v>98.99</v>
      </c>
      <c r="V360" s="145">
        <v>41.56</v>
      </c>
      <c r="W360" s="145">
        <v>45.18</v>
      </c>
      <c r="X360" s="145">
        <v>47.55</v>
      </c>
      <c r="Y360" s="145">
        <v>57.13</v>
      </c>
      <c r="Z360" s="145">
        <v>66.67</v>
      </c>
      <c r="AA360" s="145">
        <v>72.739999999999995</v>
      </c>
      <c r="AB360" s="145">
        <v>73.989999999999995</v>
      </c>
      <c r="AC360" s="145">
        <v>75.92</v>
      </c>
      <c r="AD360" s="145">
        <v>66.88</v>
      </c>
      <c r="AE360" s="145">
        <v>89.36</v>
      </c>
      <c r="AF360" s="145">
        <v>119.72</v>
      </c>
      <c r="AG360" s="145">
        <v>175.2</v>
      </c>
      <c r="AH360" s="145">
        <v>220</v>
      </c>
      <c r="AI360" s="145">
        <v>276.10000000000002</v>
      </c>
      <c r="AJ360" s="145">
        <v>285</v>
      </c>
      <c r="AK360" s="145">
        <v>212.5</v>
      </c>
      <c r="AL360" s="145">
        <v>222</v>
      </c>
      <c r="AM360" s="145">
        <v>237.9</v>
      </c>
      <c r="AN360" s="145">
        <v>213.6</v>
      </c>
      <c r="AO360" s="145">
        <v>210.8</v>
      </c>
      <c r="AP360" s="145">
        <v>209.9</v>
      </c>
      <c r="AQ360" s="145">
        <v>178.2</v>
      </c>
      <c r="AR360" s="145">
        <v>177.6</v>
      </c>
      <c r="AS360" s="145">
        <v>187.5</v>
      </c>
      <c r="AT360" s="145">
        <v>217</v>
      </c>
      <c r="AU360" s="145">
        <v>221.1</v>
      </c>
      <c r="AV360" s="145">
        <v>165.7</v>
      </c>
      <c r="AW360" s="145">
        <v>185.06510380954722</v>
      </c>
      <c r="AX360" s="145">
        <v>198.33975253962981</v>
      </c>
      <c r="AY360" s="145">
        <v>203.66116297534936</v>
      </c>
      <c r="AZ360" s="145">
        <v>229.434900206462</v>
      </c>
      <c r="BA360" s="145">
        <v>265.89212333801225</v>
      </c>
      <c r="BB360" s="165"/>
      <c r="BC360" s="165"/>
      <c r="BD360" s="165"/>
      <c r="BE360" s="165"/>
      <c r="BF360" s="165"/>
    </row>
    <row r="361" spans="1:58" s="145" customFormat="1" outlineLevel="1" x14ac:dyDescent="0.2">
      <c r="A361" s="96"/>
      <c r="B361" s="96"/>
      <c r="C361" s="96"/>
      <c r="D361" s="137"/>
      <c r="E361" s="137"/>
      <c r="F361" s="140" t="s">
        <v>446</v>
      </c>
      <c r="G361" s="140" t="s">
        <v>644</v>
      </c>
      <c r="H361" s="145">
        <v>7.68</v>
      </c>
      <c r="I361" s="145">
        <v>7.8419999999999996</v>
      </c>
      <c r="J361" s="145">
        <v>7.6950000000000003</v>
      </c>
      <c r="K361" s="145">
        <v>6.069</v>
      </c>
      <c r="L361" s="145">
        <v>6.6479999999999997</v>
      </c>
      <c r="M361" s="145">
        <v>6.96</v>
      </c>
      <c r="N361" s="145">
        <v>8.1579999999999995</v>
      </c>
      <c r="O361" s="145">
        <v>9.1920000000000002</v>
      </c>
      <c r="P361" s="145">
        <v>11.025</v>
      </c>
      <c r="Q361" s="145">
        <v>14.586</v>
      </c>
      <c r="R361" s="145">
        <v>18.997</v>
      </c>
      <c r="S361" s="145">
        <v>21.93</v>
      </c>
      <c r="T361" s="145">
        <v>28.757000000000001</v>
      </c>
      <c r="U361" s="145">
        <v>31.844999999999999</v>
      </c>
      <c r="V361" s="145">
        <v>28.599</v>
      </c>
      <c r="W361" s="145">
        <v>34.167999999999999</v>
      </c>
      <c r="X361" s="145">
        <v>40.142000000000003</v>
      </c>
      <c r="Y361" s="145">
        <v>45.734999999999999</v>
      </c>
      <c r="Z361" s="145">
        <v>51.317999999999998</v>
      </c>
      <c r="AA361" s="145">
        <v>46.36</v>
      </c>
      <c r="AB361" s="145">
        <v>38.67</v>
      </c>
      <c r="AC361" s="145">
        <v>38.575000000000003</v>
      </c>
      <c r="AD361" s="145">
        <v>43.304000000000002</v>
      </c>
      <c r="AE361" s="145">
        <v>48.78</v>
      </c>
      <c r="AF361" s="145">
        <v>53.116999999999997</v>
      </c>
      <c r="AG361" s="145">
        <v>84.945599999999999</v>
      </c>
      <c r="AH361" s="145">
        <v>103.1553</v>
      </c>
      <c r="AI361" s="145">
        <v>122.30629999999999</v>
      </c>
      <c r="AJ361" s="145">
        <v>111.98569999999999</v>
      </c>
      <c r="AK361" s="145">
        <v>91.722399999999993</v>
      </c>
      <c r="AL361" s="145">
        <v>80.501999999999995</v>
      </c>
      <c r="AM361" s="145">
        <v>91.730699999999999</v>
      </c>
      <c r="AN361" s="145">
        <v>76.036100000000005</v>
      </c>
      <c r="AO361" s="145">
        <v>77.565200000000004</v>
      </c>
      <c r="AP361" s="145">
        <v>83.413600000000002</v>
      </c>
      <c r="AQ361" s="145">
        <v>59.635100000000001</v>
      </c>
      <c r="AR361" s="145">
        <v>70.778400000000005</v>
      </c>
      <c r="AS361" s="145">
        <v>82.027699999999996</v>
      </c>
      <c r="AT361" s="145">
        <v>93.041899999999998</v>
      </c>
      <c r="AU361" s="145">
        <v>86.219700000000003</v>
      </c>
      <c r="AV361" s="145">
        <v>79.262900000000002</v>
      </c>
      <c r="AW361" s="145">
        <v>83.67162874512141</v>
      </c>
      <c r="AX361" s="145">
        <v>84.560406014032623</v>
      </c>
      <c r="AY361" s="145">
        <v>88.088272401504469</v>
      </c>
      <c r="AZ361" s="145">
        <v>92.516486361605075</v>
      </c>
      <c r="BA361" s="145">
        <v>96.259375748765123</v>
      </c>
      <c r="BB361" s="165"/>
      <c r="BC361" s="165"/>
      <c r="BD361" s="165"/>
      <c r="BE361" s="165"/>
      <c r="BF361" s="165"/>
    </row>
    <row r="362" spans="1:58" s="145" customFormat="1" outlineLevel="1" x14ac:dyDescent="0.2">
      <c r="A362" s="96"/>
      <c r="B362" s="96"/>
      <c r="C362" s="96"/>
      <c r="D362" s="137"/>
      <c r="E362" s="137"/>
      <c r="F362" s="140" t="s">
        <v>447</v>
      </c>
      <c r="G362" s="140" t="s">
        <v>645</v>
      </c>
      <c r="H362" s="145">
        <v>55</v>
      </c>
      <c r="I362" s="145">
        <v>74.900000000000006</v>
      </c>
      <c r="J362" s="145">
        <v>77.599999999999994</v>
      </c>
      <c r="K362" s="145">
        <v>64.400000000000006</v>
      </c>
      <c r="L362" s="145">
        <v>68.5</v>
      </c>
      <c r="M362" s="145">
        <v>66.900000000000006</v>
      </c>
      <c r="N362" s="145">
        <v>69.5</v>
      </c>
      <c r="O362" s="145">
        <v>77.8</v>
      </c>
      <c r="P362" s="145">
        <v>99.4</v>
      </c>
      <c r="Q362" s="145">
        <v>119.4</v>
      </c>
      <c r="R362" s="145">
        <v>139.9</v>
      </c>
      <c r="S362" s="145">
        <v>133.80000000000001</v>
      </c>
      <c r="T362" s="145">
        <v>117.2</v>
      </c>
      <c r="U362" s="145">
        <v>109.4</v>
      </c>
      <c r="V362" s="145">
        <v>113.9</v>
      </c>
      <c r="W362" s="145">
        <v>139</v>
      </c>
      <c r="X362" s="145">
        <v>144.1</v>
      </c>
      <c r="Y362" s="145">
        <v>157.9</v>
      </c>
      <c r="Z362" s="145">
        <v>172.6</v>
      </c>
      <c r="AA362" s="145">
        <v>173.2</v>
      </c>
      <c r="AB362" s="145">
        <v>208.6</v>
      </c>
      <c r="AC362" s="145">
        <v>206.9</v>
      </c>
      <c r="AD362" s="145">
        <v>192.7</v>
      </c>
      <c r="AE362" s="145">
        <v>211</v>
      </c>
      <c r="AF362" s="145">
        <v>265.8</v>
      </c>
      <c r="AG362" s="145">
        <v>356</v>
      </c>
      <c r="AH362" s="145">
        <v>463.8</v>
      </c>
      <c r="AI362" s="145">
        <v>620.5</v>
      </c>
      <c r="AJ362" s="145">
        <v>546.70000000000005</v>
      </c>
      <c r="AK362" s="145">
        <v>281.3</v>
      </c>
      <c r="AL362" s="145">
        <v>276.3</v>
      </c>
      <c r="AM362" s="145">
        <v>328.6</v>
      </c>
      <c r="AN362" s="145">
        <v>276.3</v>
      </c>
      <c r="AO362" s="145">
        <v>252.1</v>
      </c>
      <c r="AP362" s="145">
        <v>240</v>
      </c>
      <c r="AQ362" s="145">
        <v>207.2</v>
      </c>
      <c r="AR362" s="145">
        <v>186.5</v>
      </c>
      <c r="AS362" s="145">
        <v>241.8</v>
      </c>
      <c r="AT362" s="145">
        <v>291.5</v>
      </c>
      <c r="AU362" s="145">
        <v>277.8</v>
      </c>
      <c r="AV362" s="145">
        <v>166.5</v>
      </c>
      <c r="AW362" s="145">
        <v>265.20955686897793</v>
      </c>
      <c r="AX362" s="145">
        <v>315.44662801784301</v>
      </c>
      <c r="AY362" s="145">
        <v>335.86330149800176</v>
      </c>
      <c r="AZ362" s="145">
        <v>367.84515503612943</v>
      </c>
      <c r="BA362" s="145">
        <v>402.07227159012501</v>
      </c>
      <c r="BB362" s="165"/>
      <c r="BC362" s="165"/>
      <c r="BD362" s="165"/>
      <c r="BE362" s="165"/>
      <c r="BF362" s="165"/>
    </row>
    <row r="363" spans="1:58" s="43" customFormat="1" x14ac:dyDescent="0.2">
      <c r="A363" s="37" t="s">
        <v>442</v>
      </c>
      <c r="B363" s="37" t="s">
        <v>113</v>
      </c>
      <c r="C363" s="37" t="s">
        <v>1466</v>
      </c>
      <c r="D363" s="38" t="s">
        <v>374</v>
      </c>
      <c r="E363" s="38" t="s">
        <v>1546</v>
      </c>
      <c r="F363" s="22" t="s">
        <v>114</v>
      </c>
      <c r="G363" s="22" t="s">
        <v>1228</v>
      </c>
      <c r="H363" s="27">
        <f>EIUSum(H359:H362,H$986:H$989)</f>
        <v>100.30000000000001</v>
      </c>
      <c r="I363" s="27">
        <f t="shared" ref="I363:AS363" si="266">EIUSum(I359:I362,I$986:I$989)</f>
        <v>124.602</v>
      </c>
      <c r="J363" s="27">
        <f t="shared" si="266"/>
        <v>126.035</v>
      </c>
      <c r="K363" s="27">
        <f t="shared" si="266"/>
        <v>106.28900000000002</v>
      </c>
      <c r="L363" s="27">
        <f t="shared" si="266"/>
        <v>112.468</v>
      </c>
      <c r="M363" s="27">
        <f t="shared" si="266"/>
        <v>113.45000000000002</v>
      </c>
      <c r="N363" s="27">
        <f t="shared" si="266"/>
        <v>127.098</v>
      </c>
      <c r="O363" s="27">
        <f t="shared" si="266"/>
        <v>146.952</v>
      </c>
      <c r="P363" s="27">
        <f t="shared" si="266"/>
        <v>187.14500000000001</v>
      </c>
      <c r="Q363" s="27">
        <f t="shared" si="266"/>
        <v>224.976</v>
      </c>
      <c r="R363" s="27">
        <f t="shared" si="266"/>
        <v>286.43700000000001</v>
      </c>
      <c r="S363" s="27">
        <f t="shared" si="266"/>
        <v>308.3</v>
      </c>
      <c r="T363" s="27">
        <f t="shared" si="266"/>
        <v>322.65699999999998</v>
      </c>
      <c r="U363" s="27">
        <f t="shared" si="266"/>
        <v>323.935</v>
      </c>
      <c r="V363" s="27">
        <f t="shared" si="266"/>
        <v>263.85900000000004</v>
      </c>
      <c r="W363" s="27">
        <f t="shared" si="266"/>
        <v>310.74800000000005</v>
      </c>
      <c r="X363" s="27">
        <f t="shared" si="266"/>
        <v>324.89199999999994</v>
      </c>
      <c r="Y363" s="27">
        <f t="shared" si="266"/>
        <v>351.06500000000005</v>
      </c>
      <c r="Z363" s="27">
        <f t="shared" si="266"/>
        <v>382.48799999999994</v>
      </c>
      <c r="AA363" s="27">
        <f t="shared" si="266"/>
        <v>390.5</v>
      </c>
      <c r="AB363" s="27">
        <f t="shared" si="266"/>
        <v>432.86</v>
      </c>
      <c r="AC363" s="27">
        <f t="shared" si="266"/>
        <v>417.39499999999998</v>
      </c>
      <c r="AD363" s="27">
        <f t="shared" si="266"/>
        <v>405.58399999999995</v>
      </c>
      <c r="AE363" s="27">
        <f t="shared" si="266"/>
        <v>475.64</v>
      </c>
      <c r="AF363" s="27">
        <f t="shared" si="266"/>
        <v>615.73700000000008</v>
      </c>
      <c r="AG363" s="27">
        <f t="shared" si="266"/>
        <v>823.64560000000006</v>
      </c>
      <c r="AH363" s="27">
        <f t="shared" si="266"/>
        <v>1049.2553</v>
      </c>
      <c r="AI363" s="27">
        <f t="shared" si="266"/>
        <v>1354.9063000000001</v>
      </c>
      <c r="AJ363" s="27">
        <f t="shared" si="266"/>
        <v>1234.0857000000001</v>
      </c>
      <c r="AK363" s="27">
        <f t="shared" si="266"/>
        <v>841.62239999999997</v>
      </c>
      <c r="AL363" s="27">
        <f t="shared" si="266"/>
        <v>845.10200000000009</v>
      </c>
      <c r="AM363" s="27">
        <f t="shared" si="266"/>
        <v>964.83069999999998</v>
      </c>
      <c r="AN363" s="27">
        <f t="shared" si="266"/>
        <v>829.23610000000008</v>
      </c>
      <c r="AO363" s="27">
        <f t="shared" si="266"/>
        <v>795.96519999999998</v>
      </c>
      <c r="AP363" s="27">
        <f t="shared" si="266"/>
        <v>787.31359999999995</v>
      </c>
      <c r="AQ363" s="27">
        <f t="shared" si="266"/>
        <v>670.53510000000006</v>
      </c>
      <c r="AR363" s="27">
        <f t="shared" si="266"/>
        <v>670.47839999999997</v>
      </c>
      <c r="AS363" s="27">
        <f t="shared" si="266"/>
        <v>746.02769999999998</v>
      </c>
      <c r="AT363" s="27">
        <f t="shared" ref="AT363:AY363" si="267">EIUSum(AT359:AT362,AT$986:AT$989)</f>
        <v>876.04189999999994</v>
      </c>
      <c r="AU363" s="27">
        <f t="shared" si="267"/>
        <v>845.2197000000001</v>
      </c>
      <c r="AV363" s="27">
        <f t="shared" si="267"/>
        <v>635.86290000000008</v>
      </c>
      <c r="AW363" s="28">
        <f t="shared" si="267"/>
        <v>781.44288460436678</v>
      </c>
      <c r="AX363" s="28">
        <f t="shared" si="267"/>
        <v>862.67559400052232</v>
      </c>
      <c r="AY363" s="28">
        <f t="shared" si="267"/>
        <v>917.96907283241751</v>
      </c>
      <c r="AZ363" s="28">
        <f t="shared" ref="AZ363:BA363" si="268">EIUSum(AZ359:AZ362,AZ$986:AZ$989)</f>
        <v>999.07251117979672</v>
      </c>
      <c r="BA363" s="28">
        <f t="shared" si="268"/>
        <v>1072.9667539971081</v>
      </c>
    </row>
    <row r="364" spans="1:58" s="145" customFormat="1" outlineLevel="1" x14ac:dyDescent="0.2">
      <c r="A364" s="96"/>
      <c r="B364" s="96"/>
      <c r="C364" s="96"/>
      <c r="D364" s="137"/>
      <c r="E364" s="137"/>
      <c r="F364" s="140" t="s">
        <v>444</v>
      </c>
      <c r="G364" s="140" t="s">
        <v>646</v>
      </c>
      <c r="H364" s="145">
        <v>-14.9</v>
      </c>
      <c r="I364" s="145">
        <v>-15</v>
      </c>
      <c r="J364" s="145">
        <v>-14.2</v>
      </c>
      <c r="K364" s="145">
        <v>-12.5</v>
      </c>
      <c r="L364" s="145">
        <v>-11.9</v>
      </c>
      <c r="M364" s="145">
        <v>-12.6</v>
      </c>
      <c r="N364" s="145">
        <v>-19.899999999999999</v>
      </c>
      <c r="O364" s="145">
        <v>-26.9</v>
      </c>
      <c r="P364" s="145">
        <v>-30.1</v>
      </c>
      <c r="Q364" s="145">
        <v>-33.6</v>
      </c>
      <c r="R364" s="145">
        <v>-49.2</v>
      </c>
      <c r="S364" s="145">
        <v>-64.5</v>
      </c>
      <c r="T364" s="145">
        <v>-70.599999999999994</v>
      </c>
      <c r="U364" s="145">
        <v>-72</v>
      </c>
      <c r="V364" s="145">
        <v>-78.7</v>
      </c>
      <c r="W364" s="145">
        <v>-94.8</v>
      </c>
      <c r="X364" s="145">
        <v>-91.2</v>
      </c>
      <c r="Y364" s="145">
        <v>-92.9</v>
      </c>
      <c r="Z364" s="145">
        <v>-102.7</v>
      </c>
      <c r="AA364" s="145">
        <v>-113.1</v>
      </c>
      <c r="AB364" s="145">
        <v>-121.6</v>
      </c>
      <c r="AC364" s="145">
        <v>-108.6</v>
      </c>
      <c r="AD364" s="145">
        <v>-123.9</v>
      </c>
      <c r="AE364" s="145">
        <v>-150.19999999999999</v>
      </c>
      <c r="AF364" s="145">
        <v>-158.5</v>
      </c>
      <c r="AG364" s="145">
        <v>-183.9</v>
      </c>
      <c r="AH364" s="145">
        <v>-211.2</v>
      </c>
      <c r="AI364" s="145">
        <v>-286.60000000000002</v>
      </c>
      <c r="AJ364" s="145">
        <v>-257.2</v>
      </c>
      <c r="AK364" s="145">
        <v>-179.1</v>
      </c>
      <c r="AL364" s="145">
        <v>-197.4</v>
      </c>
      <c r="AM364" s="145">
        <v>-211.3</v>
      </c>
      <c r="AN364" s="145">
        <v>-178.8</v>
      </c>
      <c r="AO364" s="145">
        <v>-171</v>
      </c>
      <c r="AP364" s="145">
        <v>-178.3</v>
      </c>
      <c r="AQ364" s="145">
        <v>-148.69999999999999</v>
      </c>
      <c r="AR364" s="145">
        <v>-151.80000000000001</v>
      </c>
      <c r="AS364" s="145">
        <v>-149.5</v>
      </c>
      <c r="AT364" s="145">
        <v>-150.30000000000001</v>
      </c>
      <c r="AU364" s="145">
        <v>-135.69999999999999</v>
      </c>
      <c r="AV364" s="145">
        <v>-118.3</v>
      </c>
      <c r="AW364" s="145">
        <v>-155.92492939083238</v>
      </c>
      <c r="AX364" s="145">
        <v>-182.88344596727103</v>
      </c>
      <c r="AY364" s="145">
        <v>-199.51329679379089</v>
      </c>
      <c r="AZ364" s="145">
        <v>-223.65802747221261</v>
      </c>
      <c r="BA364" s="145">
        <v>-228.86046546808532</v>
      </c>
      <c r="BB364" s="165"/>
      <c r="BC364" s="165"/>
      <c r="BD364" s="165"/>
      <c r="BE364" s="165"/>
      <c r="BF364" s="165"/>
    </row>
    <row r="365" spans="1:58" s="145" customFormat="1" outlineLevel="1" x14ac:dyDescent="0.2">
      <c r="A365" s="96"/>
      <c r="B365" s="96"/>
      <c r="C365" s="96"/>
      <c r="D365" s="137"/>
      <c r="E365" s="137"/>
      <c r="F365" s="140" t="s">
        <v>445</v>
      </c>
      <c r="G365" s="140" t="s">
        <v>647</v>
      </c>
      <c r="H365" s="145">
        <v>-18.239999999999998</v>
      </c>
      <c r="I365" s="145">
        <v>-24.55</v>
      </c>
      <c r="J365" s="145">
        <v>-25.25</v>
      </c>
      <c r="K365" s="145">
        <v>-21.74</v>
      </c>
      <c r="L365" s="145">
        <v>-22.81</v>
      </c>
      <c r="M365" s="145">
        <v>-24.05</v>
      </c>
      <c r="N365" s="145">
        <v>-25.92</v>
      </c>
      <c r="O365" s="145">
        <v>-29.2</v>
      </c>
      <c r="P365" s="145">
        <v>-34.97</v>
      </c>
      <c r="Q365" s="145">
        <v>-41.57</v>
      </c>
      <c r="R365" s="145">
        <v>-59.63</v>
      </c>
      <c r="S365" s="145">
        <v>-75.5</v>
      </c>
      <c r="T365" s="145">
        <v>-96.21</v>
      </c>
      <c r="U365" s="145">
        <v>-108.16</v>
      </c>
      <c r="V365" s="145">
        <v>-48.32</v>
      </c>
      <c r="W365" s="145">
        <v>-54.15</v>
      </c>
      <c r="X365" s="145">
        <v>-50.25</v>
      </c>
      <c r="Y365" s="145">
        <v>-50.04</v>
      </c>
      <c r="Z365" s="145">
        <v>-58</v>
      </c>
      <c r="AA365" s="145">
        <v>-49.94</v>
      </c>
      <c r="AB365" s="145">
        <v>-54.57</v>
      </c>
      <c r="AC365" s="145">
        <v>-56.36</v>
      </c>
      <c r="AD365" s="145">
        <v>-57.54</v>
      </c>
      <c r="AE365" s="145">
        <v>-74.489999999999995</v>
      </c>
      <c r="AF365" s="145">
        <v>-97.1</v>
      </c>
      <c r="AG365" s="145">
        <v>-135.80000000000001</v>
      </c>
      <c r="AH365" s="145">
        <v>-172</v>
      </c>
      <c r="AI365" s="145">
        <v>-221.4</v>
      </c>
      <c r="AJ365" s="145">
        <v>-221.1</v>
      </c>
      <c r="AK365" s="145">
        <v>-151.30000000000001</v>
      </c>
      <c r="AL365" s="145">
        <v>-150.69999999999999</v>
      </c>
      <c r="AM365" s="145">
        <v>-158.69999999999999</v>
      </c>
      <c r="AN365" s="145">
        <v>-153.4</v>
      </c>
      <c r="AO365" s="145">
        <v>-145.4</v>
      </c>
      <c r="AP365" s="145">
        <v>-147</v>
      </c>
      <c r="AQ365" s="145">
        <v>-127.5</v>
      </c>
      <c r="AR365" s="145">
        <v>-124.3</v>
      </c>
      <c r="AS365" s="145">
        <v>-133.19999999999999</v>
      </c>
      <c r="AT365" s="145">
        <v>-153.1</v>
      </c>
      <c r="AU365" s="145">
        <v>-152.1</v>
      </c>
      <c r="AV365" s="145">
        <v>-116.3</v>
      </c>
      <c r="AW365" s="145">
        <v>-127.65779836123693</v>
      </c>
      <c r="AX365" s="145">
        <v>-141.9742131478678</v>
      </c>
      <c r="AY365" s="145">
        <v>-149.43713217134854</v>
      </c>
      <c r="AZ365" s="145">
        <v>-171.09460726472199</v>
      </c>
      <c r="BA365" s="145">
        <v>-205.87155016195254</v>
      </c>
      <c r="BB365" s="165"/>
      <c r="BC365" s="165"/>
      <c r="BD365" s="165"/>
      <c r="BE365" s="165"/>
      <c r="BF365" s="165"/>
    </row>
    <row r="366" spans="1:58" s="145" customFormat="1" outlineLevel="1" x14ac:dyDescent="0.2">
      <c r="A366" s="96"/>
      <c r="B366" s="96"/>
      <c r="C366" s="96"/>
      <c r="D366" s="137"/>
      <c r="E366" s="137"/>
      <c r="F366" s="140" t="s">
        <v>446</v>
      </c>
      <c r="G366" s="140" t="s">
        <v>648</v>
      </c>
      <c r="H366" s="145">
        <v>-6.4029999999999996</v>
      </c>
      <c r="I366" s="145">
        <v>-9.4700000000000006</v>
      </c>
      <c r="J366" s="145">
        <v>-10.147</v>
      </c>
      <c r="K366" s="145">
        <v>-8.58</v>
      </c>
      <c r="L366" s="145">
        <v>-9.1959999999999997</v>
      </c>
      <c r="M366" s="145">
        <v>-9.6920000000000002</v>
      </c>
      <c r="N366" s="145">
        <v>-12.397</v>
      </c>
      <c r="O366" s="145">
        <v>-14.108000000000001</v>
      </c>
      <c r="P366" s="145">
        <v>-16.536000000000001</v>
      </c>
      <c r="Q366" s="145">
        <v>-21.905999999999999</v>
      </c>
      <c r="R366" s="145">
        <v>-33.709000000000003</v>
      </c>
      <c r="S366" s="145">
        <v>-39.476999999999997</v>
      </c>
      <c r="T366" s="145">
        <v>-50.643999999999998</v>
      </c>
      <c r="U366" s="145">
        <v>-49.061999999999998</v>
      </c>
      <c r="V366" s="145">
        <v>-45.289000000000001</v>
      </c>
      <c r="W366" s="145">
        <v>-49.811</v>
      </c>
      <c r="X366" s="145">
        <v>-55.101999999999997</v>
      </c>
      <c r="Y366" s="145">
        <v>-56.936999999999998</v>
      </c>
      <c r="Z366" s="145">
        <v>-63.636000000000003</v>
      </c>
      <c r="AA366" s="145">
        <v>-57.411000000000001</v>
      </c>
      <c r="AB366" s="145">
        <v>-50.680999999999997</v>
      </c>
      <c r="AC366" s="145">
        <v>-48.911999999999999</v>
      </c>
      <c r="AD366" s="145">
        <v>-57.853000000000002</v>
      </c>
      <c r="AE366" s="145">
        <v>-69.003</v>
      </c>
      <c r="AF366" s="145">
        <v>-71.456999999999994</v>
      </c>
      <c r="AG366" s="145">
        <v>-80.800600000000003</v>
      </c>
      <c r="AH366" s="145">
        <v>-93.836699999999993</v>
      </c>
      <c r="AI366" s="145">
        <v>-119.768</v>
      </c>
      <c r="AJ366" s="145">
        <v>-132.64179999999999</v>
      </c>
      <c r="AK366" s="145">
        <v>-93.891199999999998</v>
      </c>
      <c r="AL366" s="145">
        <v>-85.609499999999997</v>
      </c>
      <c r="AM366" s="145">
        <v>-99.029600000000002</v>
      </c>
      <c r="AN366" s="145">
        <v>-79.391000000000005</v>
      </c>
      <c r="AO366" s="145">
        <v>-81.183400000000006</v>
      </c>
      <c r="AP366" s="145">
        <v>-83.450800000000001</v>
      </c>
      <c r="AQ366" s="145">
        <v>-71.7</v>
      </c>
      <c r="AR366" s="145">
        <v>-65.379000000000005</v>
      </c>
      <c r="AS366" s="145">
        <v>-71.212800000000001</v>
      </c>
      <c r="AT366" s="145">
        <v>-71.032899999999998</v>
      </c>
      <c r="AU366" s="145">
        <v>-69.290199999999999</v>
      </c>
      <c r="AV366" s="145">
        <v>-59.448799999999999</v>
      </c>
      <c r="AW366" s="145">
        <v>-63.220579283758262</v>
      </c>
      <c r="AX366" s="145">
        <v>-67.693354994456783</v>
      </c>
      <c r="AY366" s="145">
        <v>-73.583174644194514</v>
      </c>
      <c r="AZ366" s="145">
        <v>-77.891399668577591</v>
      </c>
      <c r="BA366" s="145">
        <v>-83.177082104806175</v>
      </c>
      <c r="BB366" s="165"/>
      <c r="BC366" s="165"/>
      <c r="BD366" s="165"/>
      <c r="BE366" s="165"/>
      <c r="BF366" s="165"/>
    </row>
    <row r="367" spans="1:58" s="145" customFormat="1" outlineLevel="1" x14ac:dyDescent="0.2">
      <c r="A367" s="96"/>
      <c r="B367" s="96"/>
      <c r="C367" s="96"/>
      <c r="D367" s="137"/>
      <c r="E367" s="137"/>
      <c r="F367" s="140" t="s">
        <v>447</v>
      </c>
      <c r="G367" s="140" t="s">
        <v>649</v>
      </c>
      <c r="H367" s="145">
        <v>-55.5</v>
      </c>
      <c r="I367" s="145">
        <v>-72.400000000000006</v>
      </c>
      <c r="J367" s="145">
        <v>-75</v>
      </c>
      <c r="K367" s="145">
        <v>-60.1</v>
      </c>
      <c r="L367" s="145">
        <v>-62.8</v>
      </c>
      <c r="M367" s="145">
        <v>-64</v>
      </c>
      <c r="N367" s="145">
        <v>-62.6</v>
      </c>
      <c r="O367" s="145">
        <v>-76.400000000000006</v>
      </c>
      <c r="P367" s="145">
        <v>-98.1</v>
      </c>
      <c r="Q367" s="145">
        <v>-120.6</v>
      </c>
      <c r="R367" s="145">
        <v>-145</v>
      </c>
      <c r="S367" s="145">
        <v>-139.6</v>
      </c>
      <c r="T367" s="145">
        <v>-117</v>
      </c>
      <c r="U367" s="145">
        <v>-109.7</v>
      </c>
      <c r="V367" s="145">
        <v>-108.8</v>
      </c>
      <c r="W367" s="145">
        <v>-135.69999999999999</v>
      </c>
      <c r="X367" s="145">
        <v>-143.4</v>
      </c>
      <c r="Y367" s="145">
        <v>-152.5</v>
      </c>
      <c r="Z367" s="145">
        <v>-152.19999999999999</v>
      </c>
      <c r="AA367" s="145">
        <v>-178.8</v>
      </c>
      <c r="AB367" s="145">
        <v>-202.3</v>
      </c>
      <c r="AC367" s="145">
        <v>-195</v>
      </c>
      <c r="AD367" s="145">
        <v>-169.5</v>
      </c>
      <c r="AE367" s="145">
        <v>-185</v>
      </c>
      <c r="AF367" s="145">
        <v>-240.6</v>
      </c>
      <c r="AG367" s="145">
        <v>-321.3</v>
      </c>
      <c r="AH367" s="145">
        <v>-461.5</v>
      </c>
      <c r="AI367" s="145">
        <v>-635.29999999999995</v>
      </c>
      <c r="AJ367" s="145">
        <v>-570.79999999999995</v>
      </c>
      <c r="AK367" s="145">
        <v>-298.7</v>
      </c>
      <c r="AL367" s="145">
        <v>-274.5</v>
      </c>
      <c r="AM367" s="145">
        <v>-318</v>
      </c>
      <c r="AN367" s="145">
        <v>-304.39999999999998</v>
      </c>
      <c r="AO367" s="145">
        <v>-308.89999999999998</v>
      </c>
      <c r="AP367" s="145">
        <v>-302.7</v>
      </c>
      <c r="AQ367" s="145">
        <v>-274.7</v>
      </c>
      <c r="AR367" s="145">
        <v>-253.3</v>
      </c>
      <c r="AS367" s="145">
        <v>-274.89999999999998</v>
      </c>
      <c r="AT367" s="145">
        <v>-328.5</v>
      </c>
      <c r="AU367" s="145">
        <v>-296.60000000000002</v>
      </c>
      <c r="AV367" s="145">
        <v>-215</v>
      </c>
      <c r="AW367" s="145">
        <v>-314.3592672535209</v>
      </c>
      <c r="AX367" s="145">
        <v>-373.79877723922073</v>
      </c>
      <c r="AY367" s="145">
        <v>-409.75934656812842</v>
      </c>
      <c r="AZ367" s="145">
        <v>-446.91415373847616</v>
      </c>
      <c r="BA367" s="145">
        <v>-488.04890094291892</v>
      </c>
      <c r="BB367" s="165"/>
      <c r="BC367" s="165"/>
      <c r="BD367" s="165"/>
      <c r="BE367" s="165"/>
      <c r="BF367" s="165"/>
    </row>
    <row r="368" spans="1:58" s="43" customFormat="1" x14ac:dyDescent="0.2">
      <c r="A368" s="37" t="s">
        <v>442</v>
      </c>
      <c r="B368" s="37" t="s">
        <v>115</v>
      </c>
      <c r="C368" s="37" t="s">
        <v>1466</v>
      </c>
      <c r="D368" s="38" t="s">
        <v>374</v>
      </c>
      <c r="E368" s="38" t="s">
        <v>1546</v>
      </c>
      <c r="F368" s="22" t="s">
        <v>116</v>
      </c>
      <c r="G368" s="22" t="s">
        <v>1229</v>
      </c>
      <c r="H368" s="27">
        <f>EIUSum(H364:H367,H$986:H$989)</f>
        <v>-95.043000000000006</v>
      </c>
      <c r="I368" s="27">
        <f t="shared" ref="I368:AS368" si="269">EIUSum(I364:I367,I$986:I$989)</f>
        <v>-121.42</v>
      </c>
      <c r="J368" s="27">
        <f t="shared" si="269"/>
        <v>-124.59700000000001</v>
      </c>
      <c r="K368" s="27">
        <f t="shared" si="269"/>
        <v>-102.91999999999999</v>
      </c>
      <c r="L368" s="27">
        <f t="shared" si="269"/>
        <v>-106.70599999999999</v>
      </c>
      <c r="M368" s="27">
        <f t="shared" si="269"/>
        <v>-110.342</v>
      </c>
      <c r="N368" s="27">
        <f t="shared" si="269"/>
        <v>-120.81700000000001</v>
      </c>
      <c r="O368" s="27">
        <f t="shared" si="269"/>
        <v>-146.608</v>
      </c>
      <c r="P368" s="27">
        <f t="shared" si="269"/>
        <v>-179.70599999999999</v>
      </c>
      <c r="Q368" s="27">
        <f t="shared" si="269"/>
        <v>-217.67599999999999</v>
      </c>
      <c r="R368" s="27">
        <f t="shared" si="269"/>
        <v>-287.53899999999999</v>
      </c>
      <c r="S368" s="27">
        <f t="shared" si="269"/>
        <v>-319.077</v>
      </c>
      <c r="T368" s="27">
        <f t="shared" si="269"/>
        <v>-334.45400000000001</v>
      </c>
      <c r="U368" s="27">
        <f t="shared" si="269"/>
        <v>-338.92199999999997</v>
      </c>
      <c r="V368" s="27">
        <f t="shared" si="269"/>
        <v>-281.10900000000004</v>
      </c>
      <c r="W368" s="27">
        <f t="shared" si="269"/>
        <v>-334.46100000000001</v>
      </c>
      <c r="X368" s="27">
        <f t="shared" si="269"/>
        <v>-339.952</v>
      </c>
      <c r="Y368" s="27">
        <f t="shared" si="269"/>
        <v>-352.37700000000001</v>
      </c>
      <c r="Z368" s="27">
        <f t="shared" si="269"/>
        <v>-376.53599999999994</v>
      </c>
      <c r="AA368" s="27">
        <f t="shared" si="269"/>
        <v>-399.25099999999998</v>
      </c>
      <c r="AB368" s="27">
        <f t="shared" si="269"/>
        <v>-429.15100000000001</v>
      </c>
      <c r="AC368" s="27">
        <f t="shared" si="269"/>
        <v>-408.87199999999996</v>
      </c>
      <c r="AD368" s="27">
        <f t="shared" si="269"/>
        <v>-408.79300000000001</v>
      </c>
      <c r="AE368" s="27">
        <f t="shared" si="269"/>
        <v>-478.69299999999998</v>
      </c>
      <c r="AF368" s="27">
        <f t="shared" si="269"/>
        <v>-567.65700000000004</v>
      </c>
      <c r="AG368" s="27">
        <f t="shared" si="269"/>
        <v>-721.80060000000003</v>
      </c>
      <c r="AH368" s="27">
        <f t="shared" si="269"/>
        <v>-938.5367</v>
      </c>
      <c r="AI368" s="27">
        <f t="shared" si="269"/>
        <v>-1263.068</v>
      </c>
      <c r="AJ368" s="27">
        <f t="shared" si="269"/>
        <v>-1181.7417999999998</v>
      </c>
      <c r="AK368" s="27">
        <f t="shared" si="269"/>
        <v>-722.99119999999994</v>
      </c>
      <c r="AL368" s="27">
        <f t="shared" si="269"/>
        <v>-708.20950000000005</v>
      </c>
      <c r="AM368" s="27">
        <f t="shared" si="269"/>
        <v>-787.02960000000007</v>
      </c>
      <c r="AN368" s="27">
        <f t="shared" si="269"/>
        <v>-715.99099999999999</v>
      </c>
      <c r="AO368" s="27">
        <f t="shared" si="269"/>
        <v>-706.48339999999996</v>
      </c>
      <c r="AP368" s="27">
        <f t="shared" si="269"/>
        <v>-711.45080000000007</v>
      </c>
      <c r="AQ368" s="27">
        <f t="shared" si="269"/>
        <v>-622.59999999999991</v>
      </c>
      <c r="AR368" s="27">
        <f t="shared" si="269"/>
        <v>-594.779</v>
      </c>
      <c r="AS368" s="27">
        <f t="shared" si="269"/>
        <v>-628.81279999999992</v>
      </c>
      <c r="AT368" s="27">
        <f t="shared" ref="AT368:AY368" si="270">EIUSum(AT364:AT367,AT$986:AT$989)</f>
        <v>-702.93290000000002</v>
      </c>
      <c r="AU368" s="27">
        <f t="shared" si="270"/>
        <v>-653.6902</v>
      </c>
      <c r="AV368" s="27">
        <f t="shared" si="270"/>
        <v>-509.04879999999997</v>
      </c>
      <c r="AW368" s="28">
        <f t="shared" si="270"/>
        <v>-661.16257428934841</v>
      </c>
      <c r="AX368" s="28">
        <f t="shared" si="270"/>
        <v>-766.34979134881632</v>
      </c>
      <c r="AY368" s="28">
        <f t="shared" si="270"/>
        <v>-832.29295017746233</v>
      </c>
      <c r="AZ368" s="28">
        <f t="shared" ref="AZ368:BA368" si="271">EIUSum(AZ364:AZ367,AZ$986:AZ$989)</f>
        <v>-919.55818814398845</v>
      </c>
      <c r="BA368" s="28">
        <f t="shared" si="271"/>
        <v>-1005.9579986777628</v>
      </c>
    </row>
    <row r="369" spans="1:58" s="145" customFormat="1" outlineLevel="1" x14ac:dyDescent="0.2">
      <c r="A369" s="96"/>
      <c r="B369" s="96"/>
      <c r="C369" s="96"/>
      <c r="D369" s="137"/>
      <c r="E369" s="137"/>
      <c r="F369" s="140" t="s">
        <v>444</v>
      </c>
      <c r="G369" s="159" t="s">
        <v>650</v>
      </c>
      <c r="H369" s="145">
        <v>1.7999999999999989</v>
      </c>
      <c r="I369" s="145">
        <v>0.69999999999999929</v>
      </c>
      <c r="J369" s="145">
        <v>1.1000000000000014</v>
      </c>
      <c r="K369" s="145">
        <v>3.0999999999999996</v>
      </c>
      <c r="L369" s="145">
        <v>4.9999999999999982</v>
      </c>
      <c r="M369" s="145">
        <v>5.2000000000000011</v>
      </c>
      <c r="N369" s="145">
        <v>5.3000000000000007</v>
      </c>
      <c r="O369" s="145">
        <v>5.5</v>
      </c>
      <c r="P369" s="145">
        <v>12.600000000000001</v>
      </c>
      <c r="Q369" s="145">
        <v>16.100000000000001</v>
      </c>
      <c r="R369" s="145">
        <v>22.599999999999994</v>
      </c>
      <c r="S369" s="145">
        <v>18.299999999999997</v>
      </c>
      <c r="T369" s="145">
        <v>18.5</v>
      </c>
      <c r="U369" s="145">
        <v>11.700000000000003</v>
      </c>
      <c r="V369" s="145">
        <v>1.0999999999999943</v>
      </c>
      <c r="W369" s="145">
        <v>-2.3999999999999915</v>
      </c>
      <c r="X369" s="145">
        <v>1.8999999999999915</v>
      </c>
      <c r="Y369" s="145">
        <v>-2.6000000000000085</v>
      </c>
      <c r="Z369" s="145">
        <v>-10.799999999999997</v>
      </c>
      <c r="AA369" s="145">
        <v>-14.899999999999991</v>
      </c>
      <c r="AB369" s="145">
        <v>-10</v>
      </c>
      <c r="AC369" s="145">
        <v>-12.599999999999994</v>
      </c>
      <c r="AD369" s="145">
        <v>-21.200000000000003</v>
      </c>
      <c r="AE369" s="145">
        <v>-23.699999999999989</v>
      </c>
      <c r="AF369" s="145">
        <v>18.599999999999994</v>
      </c>
      <c r="AG369" s="145">
        <v>23.599999999999994</v>
      </c>
      <c r="AH369" s="145">
        <v>51.100000000000023</v>
      </c>
      <c r="AI369" s="145">
        <v>49.399999999999977</v>
      </c>
      <c r="AJ369" s="145">
        <v>33.199999999999989</v>
      </c>
      <c r="AK369" s="145">
        <v>77.000000000000028</v>
      </c>
      <c r="AL369" s="145">
        <v>68.900000000000006</v>
      </c>
      <c r="AM369" s="145">
        <v>95.300000000000011</v>
      </c>
      <c r="AN369" s="145">
        <v>84.5</v>
      </c>
      <c r="AO369" s="145">
        <v>84.5</v>
      </c>
      <c r="AP369" s="145">
        <v>75.699999999999989</v>
      </c>
      <c r="AQ369" s="145">
        <v>76.800000000000011</v>
      </c>
      <c r="AR369" s="145">
        <v>83.799999999999983</v>
      </c>
      <c r="AS369" s="145">
        <v>85.199999999999989</v>
      </c>
      <c r="AT369" s="145">
        <v>124.19999999999999</v>
      </c>
      <c r="AU369" s="145">
        <v>124.40000000000003</v>
      </c>
      <c r="AV369" s="145">
        <v>106.10000000000001</v>
      </c>
      <c r="AW369" s="145">
        <v>91.571665789887732</v>
      </c>
      <c r="AX369" s="145">
        <v>81.44536146174579</v>
      </c>
      <c r="AY369" s="145">
        <v>90.843039163771067</v>
      </c>
      <c r="AZ369" s="145">
        <v>85.617942103387577</v>
      </c>
      <c r="BA369" s="145">
        <v>79.882517852120287</v>
      </c>
      <c r="BB369" s="165"/>
      <c r="BC369" s="165"/>
      <c r="BD369" s="165"/>
      <c r="BE369" s="165"/>
      <c r="BF369" s="165"/>
    </row>
    <row r="370" spans="1:58" s="145" customFormat="1" outlineLevel="1" x14ac:dyDescent="0.2">
      <c r="A370" s="96"/>
      <c r="B370" s="96"/>
      <c r="C370" s="96"/>
      <c r="D370" s="137"/>
      <c r="E370" s="137"/>
      <c r="F370" s="140" t="s">
        <v>445</v>
      </c>
      <c r="G370" s="159" t="s">
        <v>651</v>
      </c>
      <c r="H370" s="145">
        <v>2.6800000000000033</v>
      </c>
      <c r="I370" s="145">
        <v>1.6099999999999994</v>
      </c>
      <c r="J370" s="145">
        <v>0.19000000000000128</v>
      </c>
      <c r="K370" s="145">
        <v>-1.5199999999999996</v>
      </c>
      <c r="L370" s="145">
        <v>-2.389999999999997</v>
      </c>
      <c r="M370" s="145">
        <v>-2.2600000000000016</v>
      </c>
      <c r="N370" s="145">
        <v>-1.6800000000000033</v>
      </c>
      <c r="O370" s="145">
        <v>-1.6400000000000006</v>
      </c>
      <c r="P370" s="145">
        <v>-0.94999999999999574</v>
      </c>
      <c r="Q370" s="145">
        <v>-0.28000000000000114</v>
      </c>
      <c r="R370" s="145">
        <v>-3.8900000000000006</v>
      </c>
      <c r="S370" s="145">
        <v>-5.730000000000004</v>
      </c>
      <c r="T370" s="145">
        <v>-8.61</v>
      </c>
      <c r="U370" s="145">
        <v>-9.1700000000000017</v>
      </c>
      <c r="V370" s="145">
        <v>-6.759999999999998</v>
      </c>
      <c r="W370" s="145">
        <v>-8.9699999999999989</v>
      </c>
      <c r="X370" s="145">
        <v>-2.7000000000000028</v>
      </c>
      <c r="Y370" s="145">
        <v>7.0900000000000034</v>
      </c>
      <c r="Z370" s="145">
        <v>8.6700000000000017</v>
      </c>
      <c r="AA370" s="145">
        <v>22.799999999999997</v>
      </c>
      <c r="AB370" s="145">
        <v>19.419999999999995</v>
      </c>
      <c r="AC370" s="145">
        <v>19.560000000000002</v>
      </c>
      <c r="AD370" s="145">
        <v>9.3399999999999963</v>
      </c>
      <c r="AE370" s="145">
        <v>14.870000000000005</v>
      </c>
      <c r="AF370" s="145">
        <v>22.620000000000005</v>
      </c>
      <c r="AG370" s="145">
        <v>39.399999999999977</v>
      </c>
      <c r="AH370" s="145">
        <v>48</v>
      </c>
      <c r="AI370" s="145">
        <v>54.700000000000017</v>
      </c>
      <c r="AJ370" s="145">
        <v>63.900000000000006</v>
      </c>
      <c r="AK370" s="145">
        <v>61.199999999999989</v>
      </c>
      <c r="AL370" s="145">
        <v>71.300000000000011</v>
      </c>
      <c r="AM370" s="145">
        <v>79.200000000000017</v>
      </c>
      <c r="AN370" s="145">
        <v>60.199999999999989</v>
      </c>
      <c r="AO370" s="145">
        <v>65.400000000000006</v>
      </c>
      <c r="AP370" s="145">
        <v>62.900000000000006</v>
      </c>
      <c r="AQ370" s="145">
        <v>50.699999999999989</v>
      </c>
      <c r="AR370" s="145">
        <v>53.3</v>
      </c>
      <c r="AS370" s="145">
        <v>54.300000000000011</v>
      </c>
      <c r="AT370" s="145">
        <v>63.900000000000006</v>
      </c>
      <c r="AU370" s="145">
        <v>69</v>
      </c>
      <c r="AV370" s="145">
        <v>49.399999999999991</v>
      </c>
      <c r="AW370" s="145">
        <v>57.407305448310296</v>
      </c>
      <c r="AX370" s="145">
        <v>56.365539391762013</v>
      </c>
      <c r="AY370" s="145">
        <v>54.224030804000819</v>
      </c>
      <c r="AZ370" s="145">
        <v>58.340292941740017</v>
      </c>
      <c r="BA370" s="145">
        <v>60.020573176059713</v>
      </c>
      <c r="BB370" s="165"/>
      <c r="BC370" s="165"/>
      <c r="BD370" s="165"/>
      <c r="BE370" s="165"/>
      <c r="BF370" s="165"/>
    </row>
    <row r="371" spans="1:58" s="145" customFormat="1" outlineLevel="1" x14ac:dyDescent="0.2">
      <c r="A371" s="96"/>
      <c r="B371" s="96"/>
      <c r="C371" s="96"/>
      <c r="D371" s="137"/>
      <c r="E371" s="137"/>
      <c r="F371" s="140" t="s">
        <v>446</v>
      </c>
      <c r="G371" s="159" t="s">
        <v>652</v>
      </c>
      <c r="H371" s="145">
        <v>1.2770000000000001</v>
      </c>
      <c r="I371" s="145">
        <v>-1.628000000000001</v>
      </c>
      <c r="J371" s="145">
        <v>-2.452</v>
      </c>
      <c r="K371" s="145">
        <v>-2.5110000000000001</v>
      </c>
      <c r="L371" s="145">
        <v>-2.548</v>
      </c>
      <c r="M371" s="145">
        <v>-2.7320000000000002</v>
      </c>
      <c r="N371" s="145">
        <v>-4.2390000000000008</v>
      </c>
      <c r="O371" s="145">
        <v>-4.9160000000000004</v>
      </c>
      <c r="P371" s="145">
        <v>-5.511000000000001</v>
      </c>
      <c r="Q371" s="145">
        <v>-7.3199999999999985</v>
      </c>
      <c r="R371" s="145">
        <v>-14.712000000000003</v>
      </c>
      <c r="S371" s="145">
        <v>-17.546999999999997</v>
      </c>
      <c r="T371" s="145">
        <v>-21.886999999999997</v>
      </c>
      <c r="U371" s="145">
        <v>-17.216999999999999</v>
      </c>
      <c r="V371" s="145">
        <v>-16.690000000000001</v>
      </c>
      <c r="W371" s="145">
        <v>-15.643000000000001</v>
      </c>
      <c r="X371" s="145">
        <v>-14.959999999999994</v>
      </c>
      <c r="Y371" s="145">
        <v>-11.201999999999998</v>
      </c>
      <c r="Z371" s="145">
        <v>-12.318000000000005</v>
      </c>
      <c r="AA371" s="145">
        <v>-11.051000000000002</v>
      </c>
      <c r="AB371" s="145">
        <v>-12.010999999999996</v>
      </c>
      <c r="AC371" s="145">
        <v>-10.336999999999996</v>
      </c>
      <c r="AD371" s="145">
        <v>-14.548999999999999</v>
      </c>
      <c r="AE371" s="145">
        <v>-20.222999999999999</v>
      </c>
      <c r="AF371" s="145">
        <v>-18.339999999999996</v>
      </c>
      <c r="AG371" s="145">
        <v>4.144999999999996</v>
      </c>
      <c r="AH371" s="145">
        <v>9.3186000000000035</v>
      </c>
      <c r="AI371" s="145">
        <v>2.5382999999999925</v>
      </c>
      <c r="AJ371" s="145">
        <v>-20.656099999999995</v>
      </c>
      <c r="AK371" s="145">
        <v>-2.1688000000000045</v>
      </c>
      <c r="AL371" s="145">
        <v>-5.1075000000000017</v>
      </c>
      <c r="AM371" s="145">
        <v>-7.2989000000000033</v>
      </c>
      <c r="AN371" s="145">
        <v>-3.3549000000000007</v>
      </c>
      <c r="AO371" s="145">
        <v>-3.6182000000000016</v>
      </c>
      <c r="AP371" s="145">
        <v>-3.7199999999998568E-2</v>
      </c>
      <c r="AQ371" s="145">
        <v>-12.064900000000002</v>
      </c>
      <c r="AR371" s="145">
        <v>5.3994</v>
      </c>
      <c r="AS371" s="145">
        <v>10.814899999999994</v>
      </c>
      <c r="AT371" s="145">
        <v>22.009</v>
      </c>
      <c r="AU371" s="145">
        <v>16.929500000000004</v>
      </c>
      <c r="AV371" s="145">
        <v>19.814100000000003</v>
      </c>
      <c r="AW371" s="145">
        <v>20.451049461363148</v>
      </c>
      <c r="AX371" s="145">
        <v>16.86705101957584</v>
      </c>
      <c r="AY371" s="145">
        <v>14.505097757309954</v>
      </c>
      <c r="AZ371" s="145">
        <v>14.625086693027484</v>
      </c>
      <c r="BA371" s="145">
        <v>13.082293643958948</v>
      </c>
      <c r="BB371" s="165"/>
      <c r="BC371" s="165"/>
      <c r="BD371" s="165"/>
      <c r="BE371" s="165"/>
      <c r="BF371" s="165"/>
    </row>
    <row r="372" spans="1:58" s="145" customFormat="1" outlineLevel="1" x14ac:dyDescent="0.2">
      <c r="A372" s="96"/>
      <c r="B372" s="96"/>
      <c r="C372" s="96"/>
      <c r="D372" s="137"/>
      <c r="E372" s="137"/>
      <c r="F372" s="140" t="s">
        <v>447</v>
      </c>
      <c r="G372" s="159" t="s">
        <v>653</v>
      </c>
      <c r="H372" s="145">
        <v>-0.5</v>
      </c>
      <c r="I372" s="145">
        <v>2.5</v>
      </c>
      <c r="J372" s="145">
        <v>2.5999999999999943</v>
      </c>
      <c r="K372" s="145">
        <v>4.3000000000000043</v>
      </c>
      <c r="L372" s="145">
        <v>5.7000000000000028</v>
      </c>
      <c r="M372" s="145">
        <v>2.9000000000000057</v>
      </c>
      <c r="N372" s="145">
        <v>6.8999999999999986</v>
      </c>
      <c r="O372" s="145">
        <v>1.3999999999999915</v>
      </c>
      <c r="P372" s="145">
        <v>1.3000000000000114</v>
      </c>
      <c r="Q372" s="145">
        <v>-1.1999999999999886</v>
      </c>
      <c r="R372" s="145">
        <v>-5.0999999999999943</v>
      </c>
      <c r="S372" s="145">
        <v>-5.7999999999999829</v>
      </c>
      <c r="T372" s="145">
        <v>0.20000000000000284</v>
      </c>
      <c r="U372" s="145">
        <v>-0.29999999999999716</v>
      </c>
      <c r="V372" s="145">
        <v>5.1000000000000085</v>
      </c>
      <c r="W372" s="145">
        <v>3.3000000000000114</v>
      </c>
      <c r="X372" s="145">
        <v>0.69999999999998863</v>
      </c>
      <c r="Y372" s="145">
        <v>5.4000000000000057</v>
      </c>
      <c r="Z372" s="145">
        <v>20.400000000000006</v>
      </c>
      <c r="AA372" s="145">
        <v>-5.6000000000000227</v>
      </c>
      <c r="AB372" s="145">
        <v>6.2999999999999829</v>
      </c>
      <c r="AC372" s="145">
        <v>11.900000000000006</v>
      </c>
      <c r="AD372" s="145">
        <v>23.199999999999989</v>
      </c>
      <c r="AE372" s="145">
        <v>26</v>
      </c>
      <c r="AF372" s="145">
        <v>25.200000000000017</v>
      </c>
      <c r="AG372" s="145">
        <v>34.699999999999989</v>
      </c>
      <c r="AH372" s="145">
        <v>2.3000000000000114</v>
      </c>
      <c r="AI372" s="145">
        <v>-14.799999999999955</v>
      </c>
      <c r="AJ372" s="145">
        <v>-24.099999999999909</v>
      </c>
      <c r="AK372" s="145">
        <v>-17.399999999999977</v>
      </c>
      <c r="AL372" s="145">
        <v>1.8000000000000114</v>
      </c>
      <c r="AM372" s="145">
        <v>10.600000000000023</v>
      </c>
      <c r="AN372" s="145">
        <v>-28.099999999999966</v>
      </c>
      <c r="AO372" s="145">
        <v>-56.799999999999983</v>
      </c>
      <c r="AP372" s="145">
        <v>-62.699999999999989</v>
      </c>
      <c r="AQ372" s="145">
        <v>-67.5</v>
      </c>
      <c r="AR372" s="145">
        <v>-66.800000000000011</v>
      </c>
      <c r="AS372" s="145">
        <v>-33.099999999999966</v>
      </c>
      <c r="AT372" s="145">
        <v>-37</v>
      </c>
      <c r="AU372" s="145">
        <v>-18.800000000000011</v>
      </c>
      <c r="AV372" s="145">
        <v>-48.5</v>
      </c>
      <c r="AW372" s="145">
        <v>-49.149710384542971</v>
      </c>
      <c r="AX372" s="145">
        <v>-58.352149221377715</v>
      </c>
      <c r="AY372" s="145">
        <v>-73.896045070126661</v>
      </c>
      <c r="AZ372" s="145">
        <v>-79.068998702346732</v>
      </c>
      <c r="BA372" s="145">
        <v>-85.976629352793907</v>
      </c>
      <c r="BB372" s="165"/>
      <c r="BC372" s="165"/>
      <c r="BD372" s="165"/>
      <c r="BE372" s="165"/>
      <c r="BF372" s="165"/>
    </row>
    <row r="373" spans="1:58" s="43" customFormat="1" x14ac:dyDescent="0.2">
      <c r="A373" s="37" t="s">
        <v>442</v>
      </c>
      <c r="B373" s="37" t="s">
        <v>117</v>
      </c>
      <c r="C373" s="37" t="s">
        <v>1466</v>
      </c>
      <c r="D373" s="38" t="s">
        <v>374</v>
      </c>
      <c r="E373" s="38" t="s">
        <v>1546</v>
      </c>
      <c r="F373" s="87" t="s">
        <v>118</v>
      </c>
      <c r="G373" s="22" t="s">
        <v>1230</v>
      </c>
      <c r="H373" s="27">
        <f>EIUTotal(EIUSum(H369:H372,H$986:H$989),H363,H368)</f>
        <v>5.257000000000005</v>
      </c>
      <c r="I373" s="27">
        <f t="shared" ref="I373:AS373" si="272">EIUTotal(EIUSum(I369:I372,I$986:I$989),I363,I368)</f>
        <v>3.1820000000000022</v>
      </c>
      <c r="J373" s="27">
        <f t="shared" si="272"/>
        <v>1.4379999999999882</v>
      </c>
      <c r="K373" s="27">
        <f t="shared" si="272"/>
        <v>3.3690000000000282</v>
      </c>
      <c r="L373" s="27">
        <f t="shared" si="272"/>
        <v>5.7620000000000147</v>
      </c>
      <c r="M373" s="27">
        <f t="shared" si="272"/>
        <v>3.1080000000000183</v>
      </c>
      <c r="N373" s="27">
        <f t="shared" si="272"/>
        <v>6.2809999999999917</v>
      </c>
      <c r="O373" s="27">
        <f t="shared" si="272"/>
        <v>0.34399999999999409</v>
      </c>
      <c r="P373" s="27">
        <f t="shared" si="272"/>
        <v>7.4390000000000214</v>
      </c>
      <c r="Q373" s="27">
        <f t="shared" si="272"/>
        <v>7.3000000000000114</v>
      </c>
      <c r="R373" s="27">
        <f t="shared" si="272"/>
        <v>-1.1019999999999754</v>
      </c>
      <c r="S373" s="27">
        <f t="shared" si="272"/>
        <v>-10.776999999999987</v>
      </c>
      <c r="T373" s="27">
        <f t="shared" si="272"/>
        <v>-11.797000000000025</v>
      </c>
      <c r="U373" s="27">
        <f t="shared" si="272"/>
        <v>-14.986999999999966</v>
      </c>
      <c r="V373" s="27">
        <f t="shared" si="272"/>
        <v>-17.25</v>
      </c>
      <c r="W373" s="27">
        <f t="shared" si="272"/>
        <v>-23.712999999999965</v>
      </c>
      <c r="X373" s="27">
        <f t="shared" si="272"/>
        <v>-15.060000000000059</v>
      </c>
      <c r="Y373" s="27">
        <f t="shared" si="272"/>
        <v>-1.311999999999955</v>
      </c>
      <c r="Z373" s="27">
        <f t="shared" si="272"/>
        <v>5.9519999999999982</v>
      </c>
      <c r="AA373" s="27">
        <f t="shared" si="272"/>
        <v>-8.7509999999999764</v>
      </c>
      <c r="AB373" s="27">
        <f t="shared" si="272"/>
        <v>3.7090000000000032</v>
      </c>
      <c r="AC373" s="27">
        <f t="shared" si="272"/>
        <v>8.5230000000000246</v>
      </c>
      <c r="AD373" s="27">
        <f t="shared" si="272"/>
        <v>-3.20900000000006</v>
      </c>
      <c r="AE373" s="27">
        <f t="shared" si="272"/>
        <v>-3.0529999999999973</v>
      </c>
      <c r="AF373" s="27">
        <f t="shared" si="272"/>
        <v>48.080000000000041</v>
      </c>
      <c r="AG373" s="27">
        <f t="shared" si="272"/>
        <v>101.84500000000003</v>
      </c>
      <c r="AH373" s="27">
        <f t="shared" si="272"/>
        <v>110.71860000000004</v>
      </c>
      <c r="AI373" s="27">
        <f t="shared" si="272"/>
        <v>91.838300000000118</v>
      </c>
      <c r="AJ373" s="27">
        <f t="shared" si="272"/>
        <v>52.343900000000303</v>
      </c>
      <c r="AK373" s="27">
        <f t="shared" si="272"/>
        <v>118.63120000000004</v>
      </c>
      <c r="AL373" s="27">
        <f t="shared" si="272"/>
        <v>136.89250000000004</v>
      </c>
      <c r="AM373" s="27">
        <f t="shared" si="272"/>
        <v>177.80109999999991</v>
      </c>
      <c r="AN373" s="27">
        <f t="shared" si="272"/>
        <v>113.24510000000009</v>
      </c>
      <c r="AO373" s="27">
        <f t="shared" si="272"/>
        <v>89.481800000000021</v>
      </c>
      <c r="AP373" s="27">
        <f t="shared" si="272"/>
        <v>75.862799999999879</v>
      </c>
      <c r="AQ373" s="27">
        <f t="shared" si="272"/>
        <v>47.935100000000148</v>
      </c>
      <c r="AR373" s="27">
        <f t="shared" si="272"/>
        <v>75.699399999999969</v>
      </c>
      <c r="AS373" s="27">
        <f t="shared" si="272"/>
        <v>117.21490000000006</v>
      </c>
      <c r="AT373" s="27">
        <f t="shared" ref="AT373:AY373" si="273">EIUTotal(EIUSum(AT369:AT372,AT$986:AT$989),AT363,AT368)</f>
        <v>173.10899999999992</v>
      </c>
      <c r="AU373" s="27">
        <f t="shared" si="273"/>
        <v>191.5295000000001</v>
      </c>
      <c r="AV373" s="27">
        <f t="shared" si="273"/>
        <v>126.81410000000011</v>
      </c>
      <c r="AW373" s="28">
        <f t="shared" si="273"/>
        <v>120.28031031501837</v>
      </c>
      <c r="AX373" s="28">
        <f t="shared" si="273"/>
        <v>96.325802651705999</v>
      </c>
      <c r="AY373" s="28">
        <f t="shared" si="273"/>
        <v>85.676122654955179</v>
      </c>
      <c r="AZ373" s="28">
        <f t="shared" ref="AZ373:BA373" si="274">EIUTotal(EIUSum(AZ369:AZ372,AZ$986:AZ$989),AZ363,AZ368)</f>
        <v>79.514323035808275</v>
      </c>
      <c r="BA373" s="28">
        <f t="shared" si="274"/>
        <v>67.008755319345255</v>
      </c>
    </row>
    <row r="374" spans="1:58" s="145" customFormat="1" outlineLevel="1" x14ac:dyDescent="0.2">
      <c r="A374" s="96"/>
      <c r="B374" s="96"/>
      <c r="C374" s="96"/>
      <c r="D374" s="137"/>
      <c r="E374" s="137"/>
      <c r="F374" s="140" t="s">
        <v>444</v>
      </c>
      <c r="G374" s="140" t="s">
        <v>654</v>
      </c>
      <c r="H374" s="145">
        <v>7.1</v>
      </c>
      <c r="I374" s="145">
        <v>5.0999999999999996</v>
      </c>
      <c r="J374" s="145">
        <v>4.9000000000000004</v>
      </c>
      <c r="K374" s="145">
        <v>5.7</v>
      </c>
      <c r="L374" s="145">
        <v>5.3</v>
      </c>
      <c r="M374" s="145">
        <v>5.3</v>
      </c>
      <c r="N374" s="145">
        <v>8</v>
      </c>
      <c r="O374" s="145">
        <v>8.6999999999999993</v>
      </c>
      <c r="P374" s="145">
        <v>10.9</v>
      </c>
      <c r="Q374" s="145">
        <v>9.8000000000000007</v>
      </c>
      <c r="R374" s="145">
        <v>12.1</v>
      </c>
      <c r="S374" s="145">
        <v>15.8</v>
      </c>
      <c r="T374" s="145">
        <v>19.3</v>
      </c>
      <c r="U374" s="145">
        <v>20.7</v>
      </c>
      <c r="V374" s="145">
        <v>21.7</v>
      </c>
      <c r="W374" s="145">
        <v>25.3</v>
      </c>
      <c r="X374" s="145">
        <v>25.8</v>
      </c>
      <c r="Y374" s="145">
        <v>24.6</v>
      </c>
      <c r="Z374" s="145">
        <v>24.6</v>
      </c>
      <c r="AA374" s="145">
        <v>31.7</v>
      </c>
      <c r="AB374" s="145">
        <v>29</v>
      </c>
      <c r="AC374" s="145">
        <v>36.6</v>
      </c>
      <c r="AD374" s="145">
        <v>39.299999999999997</v>
      </c>
      <c r="AE374" s="145">
        <v>56.7</v>
      </c>
      <c r="AF374" s="145">
        <v>48.2</v>
      </c>
      <c r="AG374" s="145">
        <v>52.8</v>
      </c>
      <c r="AH374" s="145">
        <v>49.8</v>
      </c>
      <c r="AI374" s="145">
        <v>57.9</v>
      </c>
      <c r="AJ374" s="145">
        <v>66.3</v>
      </c>
      <c r="AK374" s="145">
        <v>56.9</v>
      </c>
      <c r="AL374" s="145">
        <v>56.5</v>
      </c>
      <c r="AM374" s="145">
        <v>71.099999999999994</v>
      </c>
      <c r="AN374" s="145">
        <v>68.099999999999994</v>
      </c>
      <c r="AO374" s="145">
        <v>80</v>
      </c>
      <c r="AP374" s="145">
        <v>83.3</v>
      </c>
      <c r="AQ374" s="145">
        <v>79.599999999999994</v>
      </c>
      <c r="AR374" s="145">
        <v>72.5</v>
      </c>
      <c r="AS374" s="145">
        <v>75.2</v>
      </c>
      <c r="AT374" s="145">
        <v>83</v>
      </c>
      <c r="AU374" s="145">
        <v>82.6</v>
      </c>
      <c r="AV374" s="145">
        <v>82</v>
      </c>
      <c r="AW374" s="145">
        <v>90.469797642038387</v>
      </c>
      <c r="AX374" s="145">
        <v>111.25238442542212</v>
      </c>
      <c r="AY374" s="145">
        <v>113.18522051061873</v>
      </c>
      <c r="AZ374" s="145">
        <v>119.61736846905471</v>
      </c>
      <c r="BA374" s="145">
        <v>127.5882816116293</v>
      </c>
      <c r="BB374" s="165"/>
      <c r="BC374" s="165"/>
      <c r="BD374" s="165"/>
      <c r="BE374" s="165"/>
      <c r="BF374" s="165"/>
    </row>
    <row r="375" spans="1:58" s="145" customFormat="1" outlineLevel="1" x14ac:dyDescent="0.2">
      <c r="A375" s="96"/>
      <c r="B375" s="96"/>
      <c r="C375" s="96"/>
      <c r="D375" s="137"/>
      <c r="E375" s="137"/>
      <c r="F375" s="140" t="s">
        <v>445</v>
      </c>
      <c r="G375" s="140" t="s">
        <v>655</v>
      </c>
      <c r="H375" s="145">
        <v>6.16</v>
      </c>
      <c r="I375" s="145">
        <v>5.33</v>
      </c>
      <c r="J375" s="145">
        <v>4.93</v>
      </c>
      <c r="K375" s="145">
        <v>5.05</v>
      </c>
      <c r="L375" s="145">
        <v>5.01</v>
      </c>
      <c r="M375" s="145">
        <v>5.89</v>
      </c>
      <c r="N375" s="145">
        <v>9.49</v>
      </c>
      <c r="O375" s="145">
        <v>10.87</v>
      </c>
      <c r="P375" s="145">
        <v>13.01</v>
      </c>
      <c r="Q375" s="145">
        <v>11.52</v>
      </c>
      <c r="R375" s="145">
        <v>14.79</v>
      </c>
      <c r="S375" s="145">
        <v>18.760000000000002</v>
      </c>
      <c r="T375" s="145">
        <v>20.73</v>
      </c>
      <c r="U375" s="145">
        <v>16.739999999999998</v>
      </c>
      <c r="V375" s="145">
        <v>18.22</v>
      </c>
      <c r="W375" s="145">
        <v>22.01</v>
      </c>
      <c r="X375" s="145">
        <v>22.76</v>
      </c>
      <c r="Y375" s="145">
        <v>19.61</v>
      </c>
      <c r="Z375" s="145">
        <v>19.649999999999999</v>
      </c>
      <c r="AA375" s="145">
        <v>18.760000000000002</v>
      </c>
      <c r="AB375" s="145">
        <v>17.34</v>
      </c>
      <c r="AC375" s="145">
        <v>17.18</v>
      </c>
      <c r="AD375" s="145">
        <v>19.77</v>
      </c>
      <c r="AE375" s="145">
        <v>24.05</v>
      </c>
      <c r="AF375" s="145">
        <v>25.44</v>
      </c>
      <c r="AG375" s="145">
        <v>11.2</v>
      </c>
      <c r="AH375" s="145">
        <v>12.7</v>
      </c>
      <c r="AI375" s="145">
        <v>14.9</v>
      </c>
      <c r="AJ375" s="145">
        <v>15.9</v>
      </c>
      <c r="AK375" s="145">
        <v>15.7</v>
      </c>
      <c r="AL375" s="145">
        <v>15.3</v>
      </c>
      <c r="AM375" s="145">
        <v>17.100000000000001</v>
      </c>
      <c r="AN375" s="145">
        <v>14.7</v>
      </c>
      <c r="AO375" s="145">
        <v>15.9</v>
      </c>
      <c r="AP375" s="145">
        <v>31.2</v>
      </c>
      <c r="AQ375" s="145">
        <v>29.6</v>
      </c>
      <c r="AR375" s="145">
        <v>28.1</v>
      </c>
      <c r="AS375" s="145">
        <v>30.9</v>
      </c>
      <c r="AT375" s="145">
        <v>35</v>
      </c>
      <c r="AU375" s="145">
        <v>33.799999999999997</v>
      </c>
      <c r="AV375" s="145">
        <v>42.8</v>
      </c>
      <c r="AW375" s="145">
        <v>50.751825666783816</v>
      </c>
      <c r="AX375" s="145">
        <v>55.378110265697778</v>
      </c>
      <c r="AY375" s="145">
        <v>56.550564200759901</v>
      </c>
      <c r="AZ375" s="145">
        <v>59.928279812861703</v>
      </c>
      <c r="BA375" s="145">
        <v>64.117396444874572</v>
      </c>
      <c r="BB375" s="165"/>
      <c r="BC375" s="165"/>
      <c r="BD375" s="165"/>
      <c r="BE375" s="165"/>
      <c r="BF375" s="165"/>
    </row>
    <row r="376" spans="1:58" s="145" customFormat="1" outlineLevel="1" x14ac:dyDescent="0.2">
      <c r="A376" s="96"/>
      <c r="B376" s="96"/>
      <c r="C376" s="96"/>
      <c r="D376" s="137"/>
      <c r="E376" s="137"/>
      <c r="F376" s="140" t="s">
        <v>446</v>
      </c>
      <c r="G376" s="140" t="s">
        <v>656</v>
      </c>
      <c r="H376" s="145">
        <v>5.4580000000000002</v>
      </c>
      <c r="I376" s="145">
        <v>4.8380000000000001</v>
      </c>
      <c r="J376" s="145">
        <v>5.0789999999999997</v>
      </c>
      <c r="K376" s="145">
        <v>5.6550000000000002</v>
      </c>
      <c r="L376" s="145">
        <v>5.7750000000000004</v>
      </c>
      <c r="M376" s="145">
        <v>5.3979999999999997</v>
      </c>
      <c r="N376" s="145">
        <v>6.7389999999999999</v>
      </c>
      <c r="O376" s="145">
        <v>8.8719999999999999</v>
      </c>
      <c r="P376" s="145">
        <v>10.393000000000001</v>
      </c>
      <c r="Q376" s="145">
        <v>11.214</v>
      </c>
      <c r="R376" s="145">
        <v>12.561</v>
      </c>
      <c r="S376" s="145">
        <v>13.744</v>
      </c>
      <c r="T376" s="145">
        <v>14.199</v>
      </c>
      <c r="U376" s="145">
        <v>12.927</v>
      </c>
      <c r="V376" s="145">
        <v>12.255000000000001</v>
      </c>
      <c r="W376" s="145">
        <v>14.288</v>
      </c>
      <c r="X376" s="145">
        <v>14.321</v>
      </c>
      <c r="Y376" s="145">
        <v>15.552</v>
      </c>
      <c r="Z376" s="145">
        <v>14.401999999999999</v>
      </c>
      <c r="AA376" s="145">
        <v>16.777000000000001</v>
      </c>
      <c r="AB376" s="145">
        <v>15.797000000000001</v>
      </c>
      <c r="AC376" s="145">
        <v>16.135999999999999</v>
      </c>
      <c r="AD376" s="145">
        <v>20.87</v>
      </c>
      <c r="AE376" s="145">
        <v>20.65</v>
      </c>
      <c r="AF376" s="145">
        <v>21.832999999999998</v>
      </c>
      <c r="AG376" s="145">
        <v>19.671500000000002</v>
      </c>
      <c r="AH376" s="145">
        <v>19.246500000000001</v>
      </c>
      <c r="AI376" s="145">
        <v>21.651499999999999</v>
      </c>
      <c r="AJ376" s="145">
        <v>21.0123</v>
      </c>
      <c r="AK376" s="145">
        <v>19.323599999999999</v>
      </c>
      <c r="AL376" s="145">
        <v>16.302700000000002</v>
      </c>
      <c r="AM376" s="145">
        <v>19.288699999999999</v>
      </c>
      <c r="AN376" s="145">
        <v>17.555900000000001</v>
      </c>
      <c r="AO376" s="145">
        <v>19.7818</v>
      </c>
      <c r="AP376" s="145">
        <v>20.564</v>
      </c>
      <c r="AQ376" s="145">
        <v>17.063700000000001</v>
      </c>
      <c r="AR376" s="145">
        <v>17.5352</v>
      </c>
      <c r="AS376" s="145">
        <v>18.582999999999998</v>
      </c>
      <c r="AT376" s="145">
        <v>20.120899999999999</v>
      </c>
      <c r="AU376" s="145">
        <v>18.123200000000001</v>
      </c>
      <c r="AV376" s="145">
        <v>18.889700000000001</v>
      </c>
      <c r="AW376" s="145">
        <v>25.003347505046221</v>
      </c>
      <c r="AX376" s="145">
        <v>31.153645974577909</v>
      </c>
      <c r="AY376" s="145">
        <v>31.544808268709861</v>
      </c>
      <c r="AZ376" s="145">
        <v>30.994273716329477</v>
      </c>
      <c r="BA376" s="145">
        <v>32.919858357795349</v>
      </c>
      <c r="BB376" s="165"/>
      <c r="BC376" s="165"/>
      <c r="BD376" s="165"/>
      <c r="BE376" s="165"/>
      <c r="BF376" s="165"/>
    </row>
    <row r="377" spans="1:58" s="145" customFormat="1" outlineLevel="1" x14ac:dyDescent="0.2">
      <c r="A377" s="96"/>
      <c r="B377" s="96"/>
      <c r="C377" s="96"/>
      <c r="D377" s="137"/>
      <c r="E377" s="137"/>
      <c r="F377" s="140" t="s">
        <v>447</v>
      </c>
      <c r="G377" s="140" t="s">
        <v>657</v>
      </c>
      <c r="H377" s="145">
        <v>4.4000000000000004</v>
      </c>
      <c r="I377" s="145">
        <v>5.8</v>
      </c>
      <c r="J377" s="145">
        <v>5.9</v>
      </c>
      <c r="K377" s="145">
        <v>5.7</v>
      </c>
      <c r="L377" s="145">
        <v>5.3</v>
      </c>
      <c r="M377" s="145">
        <v>4.5</v>
      </c>
      <c r="N377" s="145">
        <v>5.7</v>
      </c>
      <c r="O377" s="145">
        <v>9.6</v>
      </c>
      <c r="P377" s="145">
        <v>12</v>
      </c>
      <c r="Q377" s="145">
        <v>12.2</v>
      </c>
      <c r="R377" s="145">
        <v>16.899999999999999</v>
      </c>
      <c r="S377" s="145">
        <v>25.1</v>
      </c>
      <c r="T377" s="145">
        <v>22.2</v>
      </c>
      <c r="U377" s="145">
        <v>18.600000000000001</v>
      </c>
      <c r="V377" s="145">
        <v>17.8</v>
      </c>
      <c r="W377" s="145">
        <v>19.8</v>
      </c>
      <c r="X377" s="145">
        <v>31.1</v>
      </c>
      <c r="Y377" s="145">
        <v>21.5</v>
      </c>
      <c r="Z377" s="145">
        <v>20.399999999999999</v>
      </c>
      <c r="AA377" s="145">
        <v>10.7</v>
      </c>
      <c r="AB377" s="145">
        <v>10.4</v>
      </c>
      <c r="AC377" s="145">
        <v>9.6</v>
      </c>
      <c r="AD377" s="145">
        <v>12.8</v>
      </c>
      <c r="AE377" s="145">
        <v>14.4</v>
      </c>
      <c r="AF377" s="145">
        <v>17.600000000000001</v>
      </c>
      <c r="AG377" s="145">
        <v>21.3</v>
      </c>
      <c r="AH377" s="145">
        <v>31.6</v>
      </c>
      <c r="AI377" s="145">
        <v>21.7</v>
      </c>
      <c r="AJ377" s="145">
        <v>29.5</v>
      </c>
      <c r="AK377" s="145">
        <v>18.899999999999999</v>
      </c>
      <c r="AL377" s="145">
        <v>20.5</v>
      </c>
      <c r="AM377" s="145">
        <v>19.100000000000001</v>
      </c>
      <c r="AN377" s="145">
        <v>22.8</v>
      </c>
      <c r="AO377" s="145">
        <v>27.3</v>
      </c>
      <c r="AP377" s="145">
        <v>26.8</v>
      </c>
      <c r="AQ377" s="145">
        <v>24.9</v>
      </c>
      <c r="AR377" s="145">
        <v>23</v>
      </c>
      <c r="AS377" s="145">
        <v>22.7</v>
      </c>
      <c r="AT377" s="145">
        <v>24.9</v>
      </c>
      <c r="AU377" s="145">
        <v>24.4</v>
      </c>
      <c r="AV377" s="145">
        <v>22.4</v>
      </c>
      <c r="AW377" s="145">
        <v>25.922870180057412</v>
      </c>
      <c r="AX377" s="145">
        <v>28.424671756703336</v>
      </c>
      <c r="AY377" s="145">
        <v>29.744494048545491</v>
      </c>
      <c r="AZ377" s="145">
        <v>31.11155377997574</v>
      </c>
      <c r="BA377" s="145">
        <v>32.601752223410216</v>
      </c>
      <c r="BB377" s="165"/>
      <c r="BC377" s="165"/>
      <c r="BD377" s="165"/>
      <c r="BE377" s="165"/>
      <c r="BF377" s="165"/>
    </row>
    <row r="378" spans="1:58" s="43" customFormat="1" x14ac:dyDescent="0.2">
      <c r="A378" s="37" t="s">
        <v>442</v>
      </c>
      <c r="B378" s="37" t="s">
        <v>119</v>
      </c>
      <c r="C378" s="37" t="s">
        <v>1467</v>
      </c>
      <c r="D378" s="38" t="s">
        <v>374</v>
      </c>
      <c r="E378" s="38" t="s">
        <v>1546</v>
      </c>
      <c r="F378" s="22" t="s">
        <v>120</v>
      </c>
      <c r="G378" s="22" t="s">
        <v>1231</v>
      </c>
      <c r="H378" s="27">
        <f>EIUSum(H374:H377,H$986:H$989)</f>
        <v>23.118000000000002</v>
      </c>
      <c r="I378" s="27">
        <f t="shared" ref="I378:AS378" si="275">EIUSum(I374:I377,I$986:I$989)</f>
        <v>21.068000000000001</v>
      </c>
      <c r="J378" s="27">
        <f t="shared" si="275"/>
        <v>20.808999999999997</v>
      </c>
      <c r="K378" s="27">
        <f t="shared" si="275"/>
        <v>22.105</v>
      </c>
      <c r="L378" s="27">
        <f t="shared" si="275"/>
        <v>21.385000000000002</v>
      </c>
      <c r="M378" s="27">
        <f t="shared" si="275"/>
        <v>21.088000000000001</v>
      </c>
      <c r="N378" s="27">
        <f t="shared" si="275"/>
        <v>29.929000000000002</v>
      </c>
      <c r="O378" s="27">
        <f t="shared" si="275"/>
        <v>38.042000000000002</v>
      </c>
      <c r="P378" s="27">
        <f t="shared" si="275"/>
        <v>46.302999999999997</v>
      </c>
      <c r="Q378" s="27">
        <f t="shared" si="275"/>
        <v>44.733999999999995</v>
      </c>
      <c r="R378" s="27">
        <f t="shared" si="275"/>
        <v>56.350999999999999</v>
      </c>
      <c r="S378" s="27">
        <f t="shared" si="275"/>
        <v>73.403999999999996</v>
      </c>
      <c r="T378" s="27">
        <f t="shared" si="275"/>
        <v>76.429000000000002</v>
      </c>
      <c r="U378" s="27">
        <f t="shared" si="275"/>
        <v>68.966999999999999</v>
      </c>
      <c r="V378" s="27">
        <f t="shared" si="275"/>
        <v>69.975000000000009</v>
      </c>
      <c r="W378" s="27">
        <f t="shared" si="275"/>
        <v>81.397999999999996</v>
      </c>
      <c r="X378" s="27">
        <f t="shared" si="275"/>
        <v>93.980999999999995</v>
      </c>
      <c r="Y378" s="27">
        <f t="shared" si="275"/>
        <v>81.262</v>
      </c>
      <c r="Z378" s="27">
        <f t="shared" si="275"/>
        <v>79.051999999999992</v>
      </c>
      <c r="AA378" s="27">
        <f t="shared" si="275"/>
        <v>77.936999999999998</v>
      </c>
      <c r="AB378" s="27">
        <f t="shared" si="275"/>
        <v>72.537000000000006</v>
      </c>
      <c r="AC378" s="27">
        <f t="shared" si="275"/>
        <v>79.515999999999991</v>
      </c>
      <c r="AD378" s="27">
        <f t="shared" si="275"/>
        <v>92.74</v>
      </c>
      <c r="AE378" s="27">
        <f t="shared" si="275"/>
        <v>115.80000000000001</v>
      </c>
      <c r="AF378" s="27">
        <f t="shared" si="275"/>
        <v>113.07300000000001</v>
      </c>
      <c r="AG378" s="27">
        <f t="shared" si="275"/>
        <v>104.97150000000001</v>
      </c>
      <c r="AH378" s="27">
        <f t="shared" si="275"/>
        <v>113.34649999999999</v>
      </c>
      <c r="AI378" s="27">
        <f t="shared" si="275"/>
        <v>116.1515</v>
      </c>
      <c r="AJ378" s="27">
        <f t="shared" si="275"/>
        <v>132.7123</v>
      </c>
      <c r="AK378" s="27">
        <f t="shared" si="275"/>
        <v>110.8236</v>
      </c>
      <c r="AL378" s="27">
        <f t="shared" si="275"/>
        <v>108.6027</v>
      </c>
      <c r="AM378" s="27">
        <f t="shared" si="275"/>
        <v>126.58869999999999</v>
      </c>
      <c r="AN378" s="27">
        <f t="shared" si="275"/>
        <v>123.15589999999999</v>
      </c>
      <c r="AO378" s="27">
        <f t="shared" si="275"/>
        <v>142.98180000000002</v>
      </c>
      <c r="AP378" s="27">
        <f t="shared" si="275"/>
        <v>161.864</v>
      </c>
      <c r="AQ378" s="27">
        <f t="shared" si="275"/>
        <v>151.16369999999998</v>
      </c>
      <c r="AR378" s="27">
        <f t="shared" si="275"/>
        <v>141.1352</v>
      </c>
      <c r="AS378" s="27">
        <f t="shared" si="275"/>
        <v>147.38299999999998</v>
      </c>
      <c r="AT378" s="27">
        <f t="shared" ref="AT378:AY378" si="276">EIUSum(AT374:AT377,AT$986:AT$989)</f>
        <v>163.02090000000001</v>
      </c>
      <c r="AU378" s="27">
        <f t="shared" si="276"/>
        <v>158.92320000000001</v>
      </c>
      <c r="AV378" s="27">
        <f t="shared" si="276"/>
        <v>166.08969999999999</v>
      </c>
      <c r="AW378" s="28">
        <f t="shared" si="276"/>
        <v>192.14784099392583</v>
      </c>
      <c r="AX378" s="28">
        <f t="shared" si="276"/>
        <v>226.20881242240114</v>
      </c>
      <c r="AY378" s="28">
        <f t="shared" si="276"/>
        <v>231.025087028634</v>
      </c>
      <c r="AZ378" s="28">
        <f t="shared" ref="AZ378:BA378" si="277">EIUSum(AZ374:AZ377,AZ$986:AZ$989)</f>
        <v>241.65147577822162</v>
      </c>
      <c r="BA378" s="28">
        <f t="shared" si="277"/>
        <v>257.22728863770942</v>
      </c>
    </row>
    <row r="379" spans="1:58" s="145" customFormat="1" outlineLevel="1" x14ac:dyDescent="0.2">
      <c r="A379" s="96"/>
      <c r="B379" s="96"/>
      <c r="C379" s="96"/>
      <c r="D379" s="137"/>
      <c r="E379" s="137"/>
      <c r="F379" s="140" t="s">
        <v>444</v>
      </c>
      <c r="G379" s="140" t="s">
        <v>658</v>
      </c>
      <c r="H379" s="145">
        <v>-19.600000000000001</v>
      </c>
      <c r="I379" s="145">
        <v>-16.399999999999999</v>
      </c>
      <c r="J379" s="145">
        <v>-15.9</v>
      </c>
      <c r="K379" s="145">
        <v>-15.8</v>
      </c>
      <c r="L379" s="145">
        <v>-16</v>
      </c>
      <c r="M379" s="145">
        <v>-15.4</v>
      </c>
      <c r="N379" s="145">
        <v>-20.7</v>
      </c>
      <c r="O379" s="145">
        <v>-25.2</v>
      </c>
      <c r="P379" s="145">
        <v>-29.6</v>
      </c>
      <c r="Q379" s="145">
        <v>-28.3</v>
      </c>
      <c r="R379" s="145">
        <v>-34</v>
      </c>
      <c r="S379" s="145">
        <v>-52</v>
      </c>
      <c r="T379" s="145">
        <v>-52.3</v>
      </c>
      <c r="U379" s="145">
        <v>-54.8</v>
      </c>
      <c r="V379" s="145">
        <v>-59.6</v>
      </c>
      <c r="W379" s="145">
        <v>-65.599999999999994</v>
      </c>
      <c r="X379" s="145">
        <v>-62.5</v>
      </c>
      <c r="Y379" s="145">
        <v>-57.2</v>
      </c>
      <c r="Z379" s="145">
        <v>-57</v>
      </c>
      <c r="AA379" s="145">
        <v>-60.2</v>
      </c>
      <c r="AB379" s="145">
        <v>-56.8</v>
      </c>
      <c r="AC379" s="145">
        <v>-62.7</v>
      </c>
      <c r="AD379" s="145">
        <v>-66.900000000000006</v>
      </c>
      <c r="AE379" s="145">
        <v>-91.7</v>
      </c>
      <c r="AF379" s="145">
        <v>-85.5</v>
      </c>
      <c r="AG379" s="145">
        <v>-92.1</v>
      </c>
      <c r="AH379" s="145">
        <v>-89.9</v>
      </c>
      <c r="AI379" s="145">
        <v>-103.6</v>
      </c>
      <c r="AJ379" s="145">
        <v>-115.8</v>
      </c>
      <c r="AK379" s="145">
        <v>-105.5</v>
      </c>
      <c r="AL379" s="145">
        <v>-109.5</v>
      </c>
      <c r="AM379" s="145">
        <v>-119.2</v>
      </c>
      <c r="AN379" s="145">
        <v>-118</v>
      </c>
      <c r="AO379" s="145">
        <v>-137.69999999999999</v>
      </c>
      <c r="AP379" s="145">
        <v>-138.1</v>
      </c>
      <c r="AQ379" s="145">
        <v>-122.8</v>
      </c>
      <c r="AR379" s="145">
        <v>-117.6</v>
      </c>
      <c r="AS379" s="145">
        <v>-132.4</v>
      </c>
      <c r="AT379" s="145">
        <v>-140.4</v>
      </c>
      <c r="AU379" s="145">
        <v>-136.9</v>
      </c>
      <c r="AV379" s="145">
        <v>-141.1</v>
      </c>
      <c r="AW379" s="145">
        <v>-155.67424935721479</v>
      </c>
      <c r="AX379" s="145">
        <v>-154.86774169794509</v>
      </c>
      <c r="AY379" s="145">
        <v>-160.71064034190505</v>
      </c>
      <c r="AZ379" s="145">
        <v>-169.01072349124956</v>
      </c>
      <c r="BA379" s="145">
        <v>-179.3846863093477</v>
      </c>
      <c r="BB379" s="165"/>
      <c r="BC379" s="165"/>
      <c r="BD379" s="165"/>
      <c r="BE379" s="165"/>
      <c r="BF379" s="165"/>
    </row>
    <row r="380" spans="1:58" s="145" customFormat="1" outlineLevel="1" x14ac:dyDescent="0.2">
      <c r="A380" s="96"/>
      <c r="B380" s="96"/>
      <c r="C380" s="96"/>
      <c r="D380" s="137"/>
      <c r="E380" s="137"/>
      <c r="F380" s="140" t="s">
        <v>445</v>
      </c>
      <c r="G380" s="140" t="s">
        <v>659</v>
      </c>
      <c r="H380" s="145">
        <v>-10.33</v>
      </c>
      <c r="I380" s="145">
        <v>-9.56</v>
      </c>
      <c r="J380" s="145">
        <v>-9.5500000000000007</v>
      </c>
      <c r="K380" s="145">
        <v>-8.8699999999999992</v>
      </c>
      <c r="L380" s="145">
        <v>-7.91</v>
      </c>
      <c r="M380" s="145">
        <v>-8.52</v>
      </c>
      <c r="N380" s="145">
        <v>-14.08</v>
      </c>
      <c r="O380" s="145">
        <v>-16.28</v>
      </c>
      <c r="P380" s="145">
        <v>-19.71</v>
      </c>
      <c r="Q380" s="145">
        <v>-19.21</v>
      </c>
      <c r="R380" s="145">
        <v>-22.99</v>
      </c>
      <c r="S380" s="145">
        <v>-26.24</v>
      </c>
      <c r="T380" s="145">
        <v>-29.71</v>
      </c>
      <c r="U380" s="145">
        <v>-22.94</v>
      </c>
      <c r="V380" s="145">
        <v>-29.15</v>
      </c>
      <c r="W380" s="145">
        <v>-31.17</v>
      </c>
      <c r="X380" s="145">
        <v>-30.68</v>
      </c>
      <c r="Y380" s="145">
        <v>-32.43</v>
      </c>
      <c r="Z380" s="145">
        <v>-32.79</v>
      </c>
      <c r="AA380" s="145">
        <v>-31.77</v>
      </c>
      <c r="AB380" s="145">
        <v>-31.11</v>
      </c>
      <c r="AC380" s="145">
        <v>-31.83</v>
      </c>
      <c r="AD380" s="145">
        <v>-34.26</v>
      </c>
      <c r="AE380" s="145">
        <v>-43.51</v>
      </c>
      <c r="AF380" s="145">
        <v>-47.14</v>
      </c>
      <c r="AG380" s="145">
        <v>-50.4</v>
      </c>
      <c r="AH380" s="145">
        <v>-52.1</v>
      </c>
      <c r="AI380" s="145">
        <v>-59.9</v>
      </c>
      <c r="AJ380" s="145">
        <v>-65.900000000000006</v>
      </c>
      <c r="AK380" s="145">
        <v>-66.2</v>
      </c>
      <c r="AL380" s="145">
        <v>-65.099999999999994</v>
      </c>
      <c r="AM380" s="145">
        <v>-69.099999999999994</v>
      </c>
      <c r="AN380" s="145">
        <v>-70</v>
      </c>
      <c r="AO380" s="145">
        <v>-75.099999999999994</v>
      </c>
      <c r="AP380" s="145">
        <v>-95.3</v>
      </c>
      <c r="AQ380" s="145">
        <v>-79.599999999999994</v>
      </c>
      <c r="AR380" s="145">
        <v>-80.400000000000006</v>
      </c>
      <c r="AS380" s="145">
        <v>-79.7</v>
      </c>
      <c r="AT380" s="145">
        <v>-91.1</v>
      </c>
      <c r="AU380" s="145">
        <v>-85.5</v>
      </c>
      <c r="AV380" s="145">
        <v>-92.7</v>
      </c>
      <c r="AW380" s="145">
        <v>-103.58790511640296</v>
      </c>
      <c r="AX380" s="145">
        <v>-106.87145420634991</v>
      </c>
      <c r="AY380" s="145">
        <v>-109.13411460463472</v>
      </c>
      <c r="AZ380" s="145">
        <v>-115.65259957331392</v>
      </c>
      <c r="BA380" s="145">
        <v>-123.73696691909777</v>
      </c>
      <c r="BB380" s="165"/>
      <c r="BC380" s="165"/>
      <c r="BD380" s="165"/>
      <c r="BE380" s="165"/>
      <c r="BF380" s="165"/>
    </row>
    <row r="381" spans="1:58" s="145" customFormat="1" outlineLevel="1" x14ac:dyDescent="0.2">
      <c r="A381" s="96"/>
      <c r="B381" s="96"/>
      <c r="C381" s="96"/>
      <c r="D381" s="137"/>
      <c r="E381" s="137"/>
      <c r="F381" s="140" t="s">
        <v>446</v>
      </c>
      <c r="G381" s="140" t="s">
        <v>660</v>
      </c>
      <c r="H381" s="145">
        <v>-4.3559999999999999</v>
      </c>
      <c r="I381" s="145">
        <v>-4.234</v>
      </c>
      <c r="J381" s="145">
        <v>-4.3159999999999998</v>
      </c>
      <c r="K381" s="145">
        <v>-4.3689999999999998</v>
      </c>
      <c r="L381" s="145">
        <v>-4.569</v>
      </c>
      <c r="M381" s="145">
        <v>-4.7949999999999999</v>
      </c>
      <c r="N381" s="145">
        <v>-8.5410000000000004</v>
      </c>
      <c r="O381" s="145">
        <v>-10.138</v>
      </c>
      <c r="P381" s="145">
        <v>-12.268000000000001</v>
      </c>
      <c r="Q381" s="145">
        <v>-14.71</v>
      </c>
      <c r="R381" s="145">
        <v>-15.726000000000001</v>
      </c>
      <c r="S381" s="145">
        <v>-20.608000000000001</v>
      </c>
      <c r="T381" s="145">
        <v>-21.739000000000001</v>
      </c>
      <c r="U381" s="145">
        <v>-20.14</v>
      </c>
      <c r="V381" s="145">
        <v>-19.367000000000001</v>
      </c>
      <c r="W381" s="145">
        <v>-18.867000000000001</v>
      </c>
      <c r="X381" s="145">
        <v>-21.535</v>
      </c>
      <c r="Y381" s="145">
        <v>-19.588000000000001</v>
      </c>
      <c r="Z381" s="145">
        <v>-21.887</v>
      </c>
      <c r="AA381" s="145">
        <v>-22.132000000000001</v>
      </c>
      <c r="AB381" s="145">
        <v>-20.073</v>
      </c>
      <c r="AC381" s="145">
        <v>-21.916</v>
      </c>
      <c r="AD381" s="145">
        <v>-26.373999999999999</v>
      </c>
      <c r="AE381" s="145">
        <v>-28.744</v>
      </c>
      <c r="AF381" s="145">
        <v>-32.121000000000002</v>
      </c>
      <c r="AG381" s="145">
        <v>-37.290300000000002</v>
      </c>
      <c r="AH381" s="145">
        <v>-39.620600000000003</v>
      </c>
      <c r="AI381" s="145">
        <v>-46.185200000000002</v>
      </c>
      <c r="AJ381" s="145">
        <v>-47.626399999999997</v>
      </c>
      <c r="AK381" s="145">
        <v>-45.659100000000002</v>
      </c>
      <c r="AL381" s="145">
        <v>-42.731099999999998</v>
      </c>
      <c r="AM381" s="145">
        <v>-46.146099999999997</v>
      </c>
      <c r="AN381" s="145">
        <v>-43.0229</v>
      </c>
      <c r="AO381" s="145">
        <v>-43.727499999999999</v>
      </c>
      <c r="AP381" s="145">
        <v>-42.523400000000002</v>
      </c>
      <c r="AQ381" s="145">
        <v>-33.923200000000001</v>
      </c>
      <c r="AR381" s="145">
        <v>-35.947899999999997</v>
      </c>
      <c r="AS381" s="145">
        <v>-35.551000000000002</v>
      </c>
      <c r="AT381" s="145">
        <v>-40.675600000000003</v>
      </c>
      <c r="AU381" s="145">
        <v>-37.349499999999999</v>
      </c>
      <c r="AV381" s="145">
        <v>-40.878500000000003</v>
      </c>
      <c r="AW381" s="145">
        <v>-45.875466897195253</v>
      </c>
      <c r="AX381" s="145">
        <v>-47.519028340905862</v>
      </c>
      <c r="AY381" s="145">
        <v>-48.11567286064902</v>
      </c>
      <c r="AZ381" s="145">
        <v>-50.849478163883894</v>
      </c>
      <c r="BA381" s="145">
        <v>-54.008609269038402</v>
      </c>
      <c r="BB381" s="165"/>
      <c r="BC381" s="165"/>
      <c r="BD381" s="165"/>
      <c r="BE381" s="165"/>
      <c r="BF381" s="165"/>
    </row>
    <row r="382" spans="1:58" s="145" customFormat="1" outlineLevel="1" x14ac:dyDescent="0.2">
      <c r="A382" s="96"/>
      <c r="B382" s="96"/>
      <c r="C382" s="96"/>
      <c r="D382" s="137"/>
      <c r="E382" s="137"/>
      <c r="F382" s="140" t="s">
        <v>447</v>
      </c>
      <c r="G382" s="140" t="s">
        <v>661</v>
      </c>
      <c r="H382" s="145">
        <v>-9</v>
      </c>
      <c r="I382" s="145">
        <v>-8.8000000000000007</v>
      </c>
      <c r="J382" s="145">
        <v>-9.1</v>
      </c>
      <c r="K382" s="145">
        <v>-8.1</v>
      </c>
      <c r="L382" s="145">
        <v>-7.6</v>
      </c>
      <c r="M382" s="145">
        <v>-8.5</v>
      </c>
      <c r="N382" s="145">
        <v>-8.8000000000000007</v>
      </c>
      <c r="O382" s="145">
        <v>-15.5</v>
      </c>
      <c r="P382" s="145">
        <v>-18.3</v>
      </c>
      <c r="Q382" s="145">
        <v>-19.399999999999999</v>
      </c>
      <c r="R382" s="145">
        <v>-25.7</v>
      </c>
      <c r="S382" s="145">
        <v>-27.3</v>
      </c>
      <c r="T382" s="145">
        <v>-32.1</v>
      </c>
      <c r="U382" s="145">
        <v>-26.5</v>
      </c>
      <c r="V382" s="145">
        <v>-26</v>
      </c>
      <c r="W382" s="145">
        <v>-31.8</v>
      </c>
      <c r="X382" s="145">
        <v>-38.700000000000003</v>
      </c>
      <c r="Y382" s="145">
        <v>-31.1</v>
      </c>
      <c r="Z382" s="145">
        <v>-34.299999999999997</v>
      </c>
      <c r="AA382" s="145">
        <v>-23.4</v>
      </c>
      <c r="AB382" s="145">
        <v>-25.3</v>
      </c>
      <c r="AC382" s="145">
        <v>-19.100000000000001</v>
      </c>
      <c r="AD382" s="145">
        <v>-26.5</v>
      </c>
      <c r="AE382" s="145">
        <v>-31.6</v>
      </c>
      <c r="AF382" s="145">
        <v>-37.200000000000003</v>
      </c>
      <c r="AG382" s="145">
        <v>-44.2</v>
      </c>
      <c r="AH382" s="145">
        <v>-54.2</v>
      </c>
      <c r="AI382" s="145">
        <v>-48.7</v>
      </c>
      <c r="AJ382" s="145">
        <v>-55.1</v>
      </c>
      <c r="AK382" s="145">
        <v>-42.5</v>
      </c>
      <c r="AL382" s="145">
        <v>-51.4</v>
      </c>
      <c r="AM382" s="145">
        <v>-52.3</v>
      </c>
      <c r="AN382" s="145">
        <v>-55.8</v>
      </c>
      <c r="AO382" s="145">
        <v>-67.599999999999994</v>
      </c>
      <c r="AP382" s="145">
        <v>-65.900000000000006</v>
      </c>
      <c r="AQ382" s="145">
        <v>-61.4</v>
      </c>
      <c r="AR382" s="145">
        <v>-55.2</v>
      </c>
      <c r="AS382" s="145">
        <v>-51.7</v>
      </c>
      <c r="AT382" s="145">
        <v>-58.9</v>
      </c>
      <c r="AU382" s="145">
        <v>-58.3</v>
      </c>
      <c r="AV382" s="145">
        <v>-58.5</v>
      </c>
      <c r="AW382" s="145">
        <v>-67.700352925596377</v>
      </c>
      <c r="AX382" s="145">
        <v>-74.234075793176146</v>
      </c>
      <c r="AY382" s="145">
        <v>-77.680933117853215</v>
      </c>
      <c r="AZ382" s="145">
        <v>-81.251156077168815</v>
      </c>
      <c r="BA382" s="145">
        <v>-85.142968976316865</v>
      </c>
      <c r="BB382" s="165"/>
      <c r="BC382" s="165"/>
      <c r="BD382" s="165"/>
      <c r="BE382" s="165"/>
      <c r="BF382" s="165"/>
    </row>
    <row r="383" spans="1:58" s="43" customFormat="1" x14ac:dyDescent="0.2">
      <c r="A383" s="37" t="s">
        <v>442</v>
      </c>
      <c r="B383" s="37" t="s">
        <v>121</v>
      </c>
      <c r="C383" s="37" t="s">
        <v>1467</v>
      </c>
      <c r="D383" s="38" t="s">
        <v>374</v>
      </c>
      <c r="E383" s="38" t="s">
        <v>1546</v>
      </c>
      <c r="F383" s="18" t="s">
        <v>122</v>
      </c>
      <c r="G383" s="22" t="s">
        <v>1232</v>
      </c>
      <c r="H383" s="27">
        <f>EIUSum(H379:H382,H$986:H$989)</f>
        <v>-43.286000000000001</v>
      </c>
      <c r="I383" s="27">
        <f t="shared" ref="I383:AS383" si="278">EIUSum(I379:I382,I$986:I$989)</f>
        <v>-38.994</v>
      </c>
      <c r="J383" s="27">
        <f t="shared" si="278"/>
        <v>-38.866</v>
      </c>
      <c r="K383" s="27">
        <f t="shared" si="278"/>
        <v>-37.139000000000003</v>
      </c>
      <c r="L383" s="27">
        <f t="shared" si="278"/>
        <v>-36.079000000000001</v>
      </c>
      <c r="M383" s="27">
        <f t="shared" si="278"/>
        <v>-37.215000000000003</v>
      </c>
      <c r="N383" s="27">
        <f t="shared" si="278"/>
        <v>-52.120999999999995</v>
      </c>
      <c r="O383" s="27">
        <f t="shared" si="278"/>
        <v>-67.117999999999995</v>
      </c>
      <c r="P383" s="27">
        <f t="shared" si="278"/>
        <v>-79.878</v>
      </c>
      <c r="Q383" s="27">
        <f t="shared" si="278"/>
        <v>-81.62</v>
      </c>
      <c r="R383" s="27">
        <f t="shared" si="278"/>
        <v>-98.415999999999997</v>
      </c>
      <c r="S383" s="27">
        <f t="shared" si="278"/>
        <v>-126.148</v>
      </c>
      <c r="T383" s="27">
        <f t="shared" si="278"/>
        <v>-135.84899999999999</v>
      </c>
      <c r="U383" s="27">
        <f t="shared" si="278"/>
        <v>-124.38</v>
      </c>
      <c r="V383" s="27">
        <f t="shared" si="278"/>
        <v>-134.11700000000002</v>
      </c>
      <c r="W383" s="27">
        <f t="shared" si="278"/>
        <v>-147.43700000000001</v>
      </c>
      <c r="X383" s="27">
        <f t="shared" si="278"/>
        <v>-153.41500000000002</v>
      </c>
      <c r="Y383" s="27">
        <f t="shared" si="278"/>
        <v>-140.31799999999998</v>
      </c>
      <c r="Z383" s="27">
        <f t="shared" si="278"/>
        <v>-145.97699999999998</v>
      </c>
      <c r="AA383" s="27">
        <f t="shared" si="278"/>
        <v>-137.50200000000001</v>
      </c>
      <c r="AB383" s="27">
        <f t="shared" si="278"/>
        <v>-133.28300000000002</v>
      </c>
      <c r="AC383" s="27">
        <f t="shared" si="278"/>
        <v>-135.54599999999999</v>
      </c>
      <c r="AD383" s="27">
        <f t="shared" si="278"/>
        <v>-154.03399999999999</v>
      </c>
      <c r="AE383" s="27">
        <f t="shared" si="278"/>
        <v>-195.554</v>
      </c>
      <c r="AF383" s="27">
        <f t="shared" si="278"/>
        <v>-201.96100000000001</v>
      </c>
      <c r="AG383" s="27">
        <f t="shared" si="278"/>
        <v>-223.99029999999999</v>
      </c>
      <c r="AH383" s="27">
        <f t="shared" si="278"/>
        <v>-235.82060000000001</v>
      </c>
      <c r="AI383" s="27">
        <f t="shared" si="278"/>
        <v>-258.3852</v>
      </c>
      <c r="AJ383" s="27">
        <f t="shared" si="278"/>
        <v>-284.4264</v>
      </c>
      <c r="AK383" s="27">
        <f t="shared" si="278"/>
        <v>-259.85910000000001</v>
      </c>
      <c r="AL383" s="27">
        <f t="shared" si="278"/>
        <v>-268.73109999999997</v>
      </c>
      <c r="AM383" s="27">
        <f t="shared" si="278"/>
        <v>-286.74610000000001</v>
      </c>
      <c r="AN383" s="27">
        <f t="shared" si="278"/>
        <v>-286.8229</v>
      </c>
      <c r="AO383" s="27">
        <f t="shared" si="278"/>
        <v>-324.12749999999994</v>
      </c>
      <c r="AP383" s="27">
        <f t="shared" si="278"/>
        <v>-341.82339999999999</v>
      </c>
      <c r="AQ383" s="27">
        <f t="shared" si="278"/>
        <v>-297.72319999999996</v>
      </c>
      <c r="AR383" s="27">
        <f t="shared" si="278"/>
        <v>-289.14789999999999</v>
      </c>
      <c r="AS383" s="27">
        <f t="shared" si="278"/>
        <v>-299.351</v>
      </c>
      <c r="AT383" s="27">
        <f t="shared" ref="AT383:AY383" si="279">EIUSum(AT379:AT382,AT$986:AT$989)</f>
        <v>-331.07560000000001</v>
      </c>
      <c r="AU383" s="27">
        <f t="shared" si="279"/>
        <v>-318.04950000000002</v>
      </c>
      <c r="AV383" s="27">
        <f t="shared" si="279"/>
        <v>-333.17849999999999</v>
      </c>
      <c r="AW383" s="28">
        <f t="shared" si="279"/>
        <v>-372.83797429640936</v>
      </c>
      <c r="AX383" s="28">
        <f t="shared" si="279"/>
        <v>-383.49230003837698</v>
      </c>
      <c r="AY383" s="28">
        <f t="shared" si="279"/>
        <v>-395.64136092504197</v>
      </c>
      <c r="AZ383" s="28">
        <f t="shared" ref="AZ383:BA383" si="280">EIUSum(AZ379:AZ382,AZ$986:AZ$989)</f>
        <v>-416.76395730561615</v>
      </c>
      <c r="BA383" s="28">
        <f t="shared" si="280"/>
        <v>-442.27323147380071</v>
      </c>
    </row>
    <row r="384" spans="1:58" s="145" customFormat="1" outlineLevel="1" x14ac:dyDescent="0.2">
      <c r="A384" s="96"/>
      <c r="B384" s="96"/>
      <c r="C384" s="96"/>
      <c r="D384" s="137"/>
      <c r="E384" s="137"/>
      <c r="F384" s="138" t="s">
        <v>444</v>
      </c>
      <c r="G384" s="159" t="s">
        <v>662</v>
      </c>
      <c r="H384" s="145">
        <v>-12.5</v>
      </c>
      <c r="I384" s="145">
        <v>-11.3</v>
      </c>
      <c r="J384" s="145">
        <v>-11</v>
      </c>
      <c r="K384" s="145">
        <v>-10.1</v>
      </c>
      <c r="L384" s="145">
        <v>-10.7</v>
      </c>
      <c r="M384" s="145">
        <v>-10.1</v>
      </c>
      <c r="N384" s="145">
        <v>-12.7</v>
      </c>
      <c r="O384" s="145">
        <v>-16.5</v>
      </c>
      <c r="P384" s="145">
        <v>-18.7</v>
      </c>
      <c r="Q384" s="145">
        <v>-18.5</v>
      </c>
      <c r="R384" s="145">
        <v>-21.9</v>
      </c>
      <c r="S384" s="145">
        <v>-36.200000000000003</v>
      </c>
      <c r="T384" s="145">
        <v>-33</v>
      </c>
      <c r="U384" s="145">
        <v>-34.1</v>
      </c>
      <c r="V384" s="145">
        <v>-37.9</v>
      </c>
      <c r="W384" s="145">
        <v>-40.299999999999997</v>
      </c>
      <c r="X384" s="145">
        <v>-36.700000000000003</v>
      </c>
      <c r="Y384" s="145">
        <v>-32.6</v>
      </c>
      <c r="Z384" s="145">
        <v>-32.4</v>
      </c>
      <c r="AA384" s="145">
        <v>-28.5</v>
      </c>
      <c r="AB384" s="145">
        <v>-27.8</v>
      </c>
      <c r="AC384" s="145">
        <v>-26.1</v>
      </c>
      <c r="AD384" s="145">
        <v>-27.6</v>
      </c>
      <c r="AE384" s="145">
        <v>-35</v>
      </c>
      <c r="AF384" s="145">
        <v>-37.299999999999997</v>
      </c>
      <c r="AG384" s="145">
        <v>-39.299999999999997</v>
      </c>
      <c r="AH384" s="145">
        <v>-40.1</v>
      </c>
      <c r="AI384" s="145">
        <v>-45.7</v>
      </c>
      <c r="AJ384" s="145">
        <v>-49.5</v>
      </c>
      <c r="AK384" s="145">
        <v>-48.6</v>
      </c>
      <c r="AL384" s="145">
        <v>-53</v>
      </c>
      <c r="AM384" s="145">
        <v>-48.1</v>
      </c>
      <c r="AN384" s="145">
        <v>-49.9</v>
      </c>
      <c r="AO384" s="145">
        <v>-57.7</v>
      </c>
      <c r="AP384" s="145">
        <v>-54.8</v>
      </c>
      <c r="AQ384" s="145">
        <v>-43.2</v>
      </c>
      <c r="AR384" s="145">
        <v>-45.1</v>
      </c>
      <c r="AS384" s="145">
        <v>-57.2</v>
      </c>
      <c r="AT384" s="145">
        <v>-57.4</v>
      </c>
      <c r="AU384" s="145">
        <v>-54.3</v>
      </c>
      <c r="AV384" s="145">
        <v>-59.1</v>
      </c>
      <c r="AW384" s="145">
        <v>-65.204451715176404</v>
      </c>
      <c r="AX384" s="145">
        <v>-43.615357272522971</v>
      </c>
      <c r="AY384" s="145">
        <v>-47.525419831286314</v>
      </c>
      <c r="AZ384" s="145">
        <v>-49.393355022194854</v>
      </c>
      <c r="BA384" s="145">
        <v>-51.796404697718401</v>
      </c>
      <c r="BB384" s="165"/>
      <c r="BC384" s="165"/>
      <c r="BD384" s="165"/>
      <c r="BE384" s="165"/>
      <c r="BF384" s="165"/>
    </row>
    <row r="385" spans="1:58" s="145" customFormat="1" outlineLevel="1" x14ac:dyDescent="0.2">
      <c r="A385" s="96"/>
      <c r="B385" s="96"/>
      <c r="C385" s="96"/>
      <c r="D385" s="137"/>
      <c r="E385" s="137"/>
      <c r="F385" s="138" t="s">
        <v>445</v>
      </c>
      <c r="G385" s="159" t="s">
        <v>663</v>
      </c>
      <c r="H385" s="145">
        <v>-4.17</v>
      </c>
      <c r="I385" s="145">
        <v>-4.2300000000000004</v>
      </c>
      <c r="J385" s="145">
        <v>-4.62</v>
      </c>
      <c r="K385" s="145">
        <v>-3.82</v>
      </c>
      <c r="L385" s="145">
        <v>-2.9</v>
      </c>
      <c r="M385" s="145">
        <v>-2.63</v>
      </c>
      <c r="N385" s="145">
        <v>-4.59</v>
      </c>
      <c r="O385" s="145">
        <v>-5.41</v>
      </c>
      <c r="P385" s="145">
        <v>-6.7</v>
      </c>
      <c r="Q385" s="145">
        <v>-7.69</v>
      </c>
      <c r="R385" s="145">
        <v>-8.1999999999999993</v>
      </c>
      <c r="S385" s="145">
        <v>-7.48</v>
      </c>
      <c r="T385" s="145">
        <v>-8.98</v>
      </c>
      <c r="U385" s="145">
        <v>-6.2</v>
      </c>
      <c r="V385" s="145">
        <v>-10.93</v>
      </c>
      <c r="W385" s="145">
        <v>-9.16</v>
      </c>
      <c r="X385" s="145">
        <v>-7.92</v>
      </c>
      <c r="Y385" s="145">
        <v>-12.82</v>
      </c>
      <c r="Z385" s="145">
        <v>-13.14</v>
      </c>
      <c r="AA385" s="145">
        <v>-13.01</v>
      </c>
      <c r="AB385" s="145">
        <v>-13.77</v>
      </c>
      <c r="AC385" s="145">
        <v>-14.65</v>
      </c>
      <c r="AD385" s="145">
        <v>-14.49</v>
      </c>
      <c r="AE385" s="145">
        <v>-19.46</v>
      </c>
      <c r="AF385" s="145">
        <v>-21.7</v>
      </c>
      <c r="AG385" s="145">
        <v>-39.200000000000003</v>
      </c>
      <c r="AH385" s="145">
        <v>-39.4</v>
      </c>
      <c r="AI385" s="145">
        <v>-45</v>
      </c>
      <c r="AJ385" s="145">
        <v>-50</v>
      </c>
      <c r="AK385" s="145">
        <v>-50.5</v>
      </c>
      <c r="AL385" s="145">
        <v>-49.8</v>
      </c>
      <c r="AM385" s="145">
        <v>-52</v>
      </c>
      <c r="AN385" s="145">
        <v>-55.3</v>
      </c>
      <c r="AO385" s="145">
        <v>-59.2</v>
      </c>
      <c r="AP385" s="145">
        <v>-64.099999999999994</v>
      </c>
      <c r="AQ385" s="145">
        <v>-50</v>
      </c>
      <c r="AR385" s="145">
        <v>-52.3</v>
      </c>
      <c r="AS385" s="145">
        <v>-48.8</v>
      </c>
      <c r="AT385" s="145">
        <v>-56.1</v>
      </c>
      <c r="AU385" s="145">
        <v>-51.7</v>
      </c>
      <c r="AV385" s="145">
        <v>-49.9</v>
      </c>
      <c r="AW385" s="145">
        <v>-52.836079449619149</v>
      </c>
      <c r="AX385" s="145">
        <v>-51.493343940652132</v>
      </c>
      <c r="AY385" s="145">
        <v>-52.583550403874817</v>
      </c>
      <c r="AZ385" s="145">
        <v>-55.724319760452218</v>
      </c>
      <c r="BA385" s="145">
        <v>-59.619570474223195</v>
      </c>
      <c r="BB385" s="165"/>
      <c r="BC385" s="165"/>
      <c r="BD385" s="165"/>
      <c r="BE385" s="165"/>
      <c r="BF385" s="165"/>
    </row>
    <row r="386" spans="1:58" s="145" customFormat="1" outlineLevel="1" x14ac:dyDescent="0.2">
      <c r="A386" s="96"/>
      <c r="B386" s="96"/>
      <c r="C386" s="96"/>
      <c r="D386" s="137"/>
      <c r="E386" s="137"/>
      <c r="F386" s="138" t="s">
        <v>446</v>
      </c>
      <c r="G386" s="159" t="s">
        <v>664</v>
      </c>
      <c r="H386" s="145">
        <v>1.1020000000000001</v>
      </c>
      <c r="I386" s="145">
        <v>0.60399999999999998</v>
      </c>
      <c r="J386" s="145">
        <v>0.76300000000000001</v>
      </c>
      <c r="K386" s="145">
        <v>1.286</v>
      </c>
      <c r="L386" s="145">
        <v>1.206</v>
      </c>
      <c r="M386" s="145">
        <v>0.60299999999999998</v>
      </c>
      <c r="N386" s="145">
        <v>-1.802</v>
      </c>
      <c r="O386" s="145">
        <v>-1.266</v>
      </c>
      <c r="P386" s="145">
        <v>-1.875</v>
      </c>
      <c r="Q386" s="145">
        <v>-3.496</v>
      </c>
      <c r="R386" s="145">
        <v>-3.165</v>
      </c>
      <c r="S386" s="145">
        <v>-6.8639999999999999</v>
      </c>
      <c r="T386" s="145">
        <v>-7.54</v>
      </c>
      <c r="U386" s="145">
        <v>-7.2130000000000001</v>
      </c>
      <c r="V386" s="145">
        <v>-7.1120000000000001</v>
      </c>
      <c r="W386" s="145">
        <v>-4.5789999999999997</v>
      </c>
      <c r="X386" s="145">
        <v>-7.2140000000000004</v>
      </c>
      <c r="Y386" s="145">
        <v>-4.0359999999999996</v>
      </c>
      <c r="Z386" s="145">
        <v>-7.4850000000000003</v>
      </c>
      <c r="AA386" s="145">
        <v>-5.3550000000000004</v>
      </c>
      <c r="AB386" s="145">
        <v>-4.2759999999999998</v>
      </c>
      <c r="AC386" s="145">
        <v>-5.78</v>
      </c>
      <c r="AD386" s="145">
        <v>-5.5039999999999996</v>
      </c>
      <c r="AE386" s="145">
        <v>-8.0939999999999994</v>
      </c>
      <c r="AF386" s="145">
        <v>-10.288</v>
      </c>
      <c r="AG386" s="145">
        <v>-17.6188</v>
      </c>
      <c r="AH386" s="145">
        <v>-20.374099999999999</v>
      </c>
      <c r="AI386" s="145">
        <v>-24.5337</v>
      </c>
      <c r="AJ386" s="145">
        <v>-26.614100000000001</v>
      </c>
      <c r="AK386" s="145">
        <v>-26.3355</v>
      </c>
      <c r="AL386" s="145">
        <v>-26.4284</v>
      </c>
      <c r="AM386" s="145">
        <v>-26.857399999999998</v>
      </c>
      <c r="AN386" s="145">
        <v>-25.466999999999999</v>
      </c>
      <c r="AO386" s="145">
        <v>-23.945699999999999</v>
      </c>
      <c r="AP386" s="145">
        <v>-21.959399999999999</v>
      </c>
      <c r="AQ386" s="145">
        <v>-16.859500000000001</v>
      </c>
      <c r="AR386" s="145">
        <v>-18.412700000000001</v>
      </c>
      <c r="AS386" s="145">
        <v>-16.968</v>
      </c>
      <c r="AT386" s="145">
        <v>-20.5547</v>
      </c>
      <c r="AU386" s="145">
        <v>-19.226299999999998</v>
      </c>
      <c r="AV386" s="145">
        <v>-21.988800000000001</v>
      </c>
      <c r="AW386" s="145">
        <v>-20.872119392149031</v>
      </c>
      <c r="AX386" s="145">
        <v>-16.365382366327953</v>
      </c>
      <c r="AY386" s="145">
        <v>-16.570864591939159</v>
      </c>
      <c r="AZ386" s="145">
        <v>-19.855204447554417</v>
      </c>
      <c r="BA386" s="145">
        <v>-21.088750911243054</v>
      </c>
      <c r="BB386" s="165"/>
      <c r="BC386" s="165"/>
      <c r="BD386" s="165"/>
      <c r="BE386" s="165"/>
      <c r="BF386" s="165"/>
    </row>
    <row r="387" spans="1:58" s="145" customFormat="1" outlineLevel="1" x14ac:dyDescent="0.2">
      <c r="A387" s="96"/>
      <c r="B387" s="96"/>
      <c r="C387" s="96"/>
      <c r="D387" s="137"/>
      <c r="E387" s="137"/>
      <c r="F387" s="138" t="s">
        <v>447</v>
      </c>
      <c r="G387" s="159" t="s">
        <v>665</v>
      </c>
      <c r="H387" s="145">
        <v>-4.5999999999999996</v>
      </c>
      <c r="I387" s="145">
        <v>-3</v>
      </c>
      <c r="J387" s="145">
        <v>-3.2</v>
      </c>
      <c r="K387" s="145">
        <v>-2.4</v>
      </c>
      <c r="L387" s="145">
        <v>-2.2999999999999998</v>
      </c>
      <c r="M387" s="145">
        <v>-4</v>
      </c>
      <c r="N387" s="145">
        <v>-3.1</v>
      </c>
      <c r="O387" s="145">
        <v>-5.9</v>
      </c>
      <c r="P387" s="145">
        <v>-6.3</v>
      </c>
      <c r="Q387" s="145">
        <v>-7.2</v>
      </c>
      <c r="R387" s="145">
        <v>-8.8000000000000007</v>
      </c>
      <c r="S387" s="145">
        <v>-2.2000000000000002</v>
      </c>
      <c r="T387" s="145">
        <v>-9.9</v>
      </c>
      <c r="U387" s="145">
        <v>-7.9</v>
      </c>
      <c r="V387" s="145">
        <v>-8.1999999999999993</v>
      </c>
      <c r="W387" s="145">
        <v>-12</v>
      </c>
      <c r="X387" s="145">
        <v>-7.6000000000000103</v>
      </c>
      <c r="Y387" s="145">
        <v>-9.6</v>
      </c>
      <c r="Z387" s="145">
        <v>-13.9</v>
      </c>
      <c r="AA387" s="145">
        <v>-12.7</v>
      </c>
      <c r="AB387" s="145">
        <v>-14.9</v>
      </c>
      <c r="AC387" s="145">
        <v>-9.5</v>
      </c>
      <c r="AD387" s="145">
        <v>-13.7</v>
      </c>
      <c r="AE387" s="145">
        <v>-17.2</v>
      </c>
      <c r="AF387" s="145">
        <v>-19.600000000000001</v>
      </c>
      <c r="AG387" s="145">
        <v>-22.9</v>
      </c>
      <c r="AH387" s="145">
        <v>-22.6</v>
      </c>
      <c r="AI387" s="145">
        <v>-27</v>
      </c>
      <c r="AJ387" s="145">
        <v>-25.6</v>
      </c>
      <c r="AK387" s="145">
        <v>-23.6</v>
      </c>
      <c r="AL387" s="145">
        <v>-30.9</v>
      </c>
      <c r="AM387" s="145">
        <v>-33.200000000000003</v>
      </c>
      <c r="AN387" s="145">
        <v>-33</v>
      </c>
      <c r="AO387" s="145">
        <v>-40.299999999999997</v>
      </c>
      <c r="AP387" s="145">
        <v>-39.1</v>
      </c>
      <c r="AQ387" s="145">
        <v>-36.5</v>
      </c>
      <c r="AR387" s="145">
        <v>-32.200000000000003</v>
      </c>
      <c r="AS387" s="145">
        <v>-29</v>
      </c>
      <c r="AT387" s="145">
        <v>-34</v>
      </c>
      <c r="AU387" s="145">
        <v>-33.9</v>
      </c>
      <c r="AV387" s="145">
        <v>-36.1</v>
      </c>
      <c r="AW387" s="145">
        <v>-41.777482745538961</v>
      </c>
      <c r="AX387" s="145">
        <v>-45.809404036472813</v>
      </c>
      <c r="AY387" s="145">
        <v>-47.936439069307724</v>
      </c>
      <c r="AZ387" s="145">
        <v>-50.139602297193079</v>
      </c>
      <c r="BA387" s="145">
        <v>-52.541216752906649</v>
      </c>
      <c r="BB387" s="165"/>
      <c r="BC387" s="165"/>
      <c r="BD387" s="165"/>
      <c r="BE387" s="165"/>
      <c r="BF387" s="165"/>
    </row>
    <row r="388" spans="1:58" s="43" customFormat="1" x14ac:dyDescent="0.2">
      <c r="A388" s="37" t="s">
        <v>442</v>
      </c>
      <c r="B388" s="37" t="s">
        <v>123</v>
      </c>
      <c r="C388" s="37" t="s">
        <v>1467</v>
      </c>
      <c r="D388" s="38" t="s">
        <v>374</v>
      </c>
      <c r="E388" s="38" t="s">
        <v>1546</v>
      </c>
      <c r="F388" s="88" t="s">
        <v>124</v>
      </c>
      <c r="G388" s="22" t="s">
        <v>1233</v>
      </c>
      <c r="H388" s="156">
        <f>EIUTotal(EIUSum(H384:H387,H$986:H$989),H378,H383)</f>
        <v>-20.167999999999999</v>
      </c>
      <c r="I388" s="156">
        <f t="shared" ref="I388:AS388" si="281">EIUTotal(EIUSum(I384:I387,I$986:I$989),I378,I383)</f>
        <v>-17.925999999999998</v>
      </c>
      <c r="J388" s="156">
        <f t="shared" si="281"/>
        <v>-18.057000000000002</v>
      </c>
      <c r="K388" s="156">
        <f t="shared" si="281"/>
        <v>-15.034000000000002</v>
      </c>
      <c r="L388" s="156">
        <f t="shared" si="281"/>
        <v>-14.693999999999999</v>
      </c>
      <c r="M388" s="156">
        <f t="shared" si="281"/>
        <v>-16.127000000000002</v>
      </c>
      <c r="N388" s="156">
        <f t="shared" si="281"/>
        <v>-22.191999999999993</v>
      </c>
      <c r="O388" s="156">
        <f t="shared" si="281"/>
        <v>-29.075999999999993</v>
      </c>
      <c r="P388" s="156">
        <f t="shared" si="281"/>
        <v>-33.575000000000003</v>
      </c>
      <c r="Q388" s="156">
        <f t="shared" si="281"/>
        <v>-36.88600000000001</v>
      </c>
      <c r="R388" s="156">
        <f t="shared" si="281"/>
        <v>-42.064999999999998</v>
      </c>
      <c r="S388" s="156">
        <f t="shared" si="281"/>
        <v>-52.744</v>
      </c>
      <c r="T388" s="156">
        <f t="shared" si="281"/>
        <v>-59.419999999999987</v>
      </c>
      <c r="U388" s="156">
        <f t="shared" si="281"/>
        <v>-55.412999999999997</v>
      </c>
      <c r="V388" s="156">
        <f t="shared" si="281"/>
        <v>-64.14200000000001</v>
      </c>
      <c r="W388" s="156">
        <f t="shared" si="281"/>
        <v>-66.039000000000016</v>
      </c>
      <c r="X388" s="156">
        <f t="shared" si="281"/>
        <v>-59.434000000000026</v>
      </c>
      <c r="Y388" s="156">
        <f t="shared" si="281"/>
        <v>-59.055999999999983</v>
      </c>
      <c r="Z388" s="156">
        <f t="shared" si="281"/>
        <v>-66.924999999999983</v>
      </c>
      <c r="AA388" s="156">
        <f t="shared" si="281"/>
        <v>-59.565000000000012</v>
      </c>
      <c r="AB388" s="156">
        <f t="shared" si="281"/>
        <v>-60.746000000000009</v>
      </c>
      <c r="AC388" s="156">
        <f t="shared" si="281"/>
        <v>-56.03</v>
      </c>
      <c r="AD388" s="156">
        <f t="shared" si="281"/>
        <v>-61.293999999999997</v>
      </c>
      <c r="AE388" s="156">
        <f t="shared" si="281"/>
        <v>-79.753999999999991</v>
      </c>
      <c r="AF388" s="156">
        <f t="shared" si="281"/>
        <v>-88.888000000000005</v>
      </c>
      <c r="AG388" s="156">
        <f t="shared" si="281"/>
        <v>-119.01879999999998</v>
      </c>
      <c r="AH388" s="156">
        <f t="shared" si="281"/>
        <v>-122.47410000000002</v>
      </c>
      <c r="AI388" s="156">
        <f t="shared" si="281"/>
        <v>-142.2337</v>
      </c>
      <c r="AJ388" s="156">
        <f t="shared" si="281"/>
        <v>-151.7141</v>
      </c>
      <c r="AK388" s="156">
        <f t="shared" si="281"/>
        <v>-149.03550000000001</v>
      </c>
      <c r="AL388" s="156">
        <f t="shared" si="281"/>
        <v>-160.12839999999997</v>
      </c>
      <c r="AM388" s="156">
        <f t="shared" si="281"/>
        <v>-160.15740000000002</v>
      </c>
      <c r="AN388" s="156">
        <f t="shared" si="281"/>
        <v>-163.66700000000003</v>
      </c>
      <c r="AO388" s="156">
        <f t="shared" si="281"/>
        <v>-181.14569999999992</v>
      </c>
      <c r="AP388" s="156">
        <f t="shared" si="281"/>
        <v>-179.95939999999999</v>
      </c>
      <c r="AQ388" s="156">
        <f t="shared" si="281"/>
        <v>-146.55949999999999</v>
      </c>
      <c r="AR388" s="156">
        <f t="shared" si="281"/>
        <v>-148.0127</v>
      </c>
      <c r="AS388" s="156">
        <f t="shared" si="281"/>
        <v>-151.96800000000002</v>
      </c>
      <c r="AT388" s="156">
        <f t="shared" ref="AT388:AY388" si="282">EIUTotal(EIUSum(AT384:AT387,AT$986:AT$989),AT378,AT383)</f>
        <v>-168.0547</v>
      </c>
      <c r="AU388" s="156">
        <f t="shared" si="282"/>
        <v>-159.12630000000001</v>
      </c>
      <c r="AV388" s="156">
        <f t="shared" si="282"/>
        <v>-167.08879999999999</v>
      </c>
      <c r="AW388" s="160">
        <f t="shared" si="282"/>
        <v>-180.69013330248353</v>
      </c>
      <c r="AX388" s="160">
        <f t="shared" si="282"/>
        <v>-157.28348761597584</v>
      </c>
      <c r="AY388" s="160">
        <f t="shared" si="282"/>
        <v>-164.61627389640796</v>
      </c>
      <c r="AZ388" s="160">
        <f t="shared" ref="AZ388:BA388" si="283">EIUTotal(EIUSum(AZ384:AZ387,AZ$986:AZ$989),AZ378,AZ383)</f>
        <v>-175.11248152739452</v>
      </c>
      <c r="BA388" s="160">
        <f t="shared" si="283"/>
        <v>-185.04594283609129</v>
      </c>
    </row>
    <row r="389" spans="1:58" s="43" customFormat="1" x14ac:dyDescent="0.2">
      <c r="A389" s="37"/>
      <c r="B389" s="37"/>
      <c r="C389" s="37"/>
      <c r="D389" s="38"/>
      <c r="E389" s="38"/>
      <c r="F389" s="65" t="s">
        <v>125</v>
      </c>
      <c r="G389" s="22"/>
      <c r="H389" s="156"/>
      <c r="I389" s="156"/>
      <c r="J389" s="156"/>
      <c r="K389" s="156"/>
      <c r="L389" s="156"/>
      <c r="M389" s="156"/>
      <c r="N389" s="156"/>
      <c r="O389" s="156"/>
      <c r="P389" s="156"/>
      <c r="Q389" s="156"/>
      <c r="R389" s="156"/>
      <c r="S389" s="156"/>
      <c r="T389" s="156"/>
      <c r="U389" s="156"/>
      <c r="V389" s="156"/>
      <c r="W389" s="156"/>
      <c r="X389" s="156"/>
      <c r="Y389" s="156"/>
      <c r="Z389" s="156"/>
      <c r="AA389" s="156"/>
      <c r="AB389" s="156"/>
      <c r="AC389" s="156"/>
      <c r="AD389" s="156"/>
      <c r="AE389" s="156"/>
      <c r="AF389" s="156"/>
      <c r="AG389" s="156"/>
      <c r="AH389" s="156"/>
      <c r="AI389" s="160"/>
      <c r="AJ389" s="160"/>
      <c r="AK389" s="160"/>
      <c r="AL389" s="160"/>
      <c r="AM389" s="160"/>
      <c r="AN389" s="160"/>
      <c r="AO389" s="160"/>
      <c r="AP389" s="160"/>
      <c r="AQ389" s="160"/>
      <c r="AR389" s="160"/>
      <c r="AS389" s="160"/>
      <c r="AT389" s="160"/>
      <c r="AU389" s="160"/>
      <c r="AV389" s="160"/>
      <c r="AW389" s="160"/>
      <c r="AX389" s="160"/>
      <c r="AY389" s="160"/>
      <c r="AZ389" s="160"/>
      <c r="BA389" s="160"/>
    </row>
    <row r="390" spans="1:58" s="43" customFormat="1" x14ac:dyDescent="0.2">
      <c r="A390" s="37" t="s">
        <v>442</v>
      </c>
      <c r="B390" s="37" t="s">
        <v>126</v>
      </c>
      <c r="C390" s="37"/>
      <c r="D390" s="38" t="s">
        <v>374</v>
      </c>
      <c r="E390" s="38" t="s">
        <v>1546</v>
      </c>
      <c r="F390" s="65" t="s">
        <v>127</v>
      </c>
      <c r="G390" s="22" t="s">
        <v>1234</v>
      </c>
      <c r="H390" s="156" t="str">
        <f>IF(AND(ISNUMBER(H328),ISNUMBER(H391)),H328+H391,"–")</f>
        <v>–</v>
      </c>
      <c r="I390" s="156" t="str">
        <f t="shared" ref="I390:X390" si="284">IF(AND(ISNUMBER(I328),ISNUMBER(I391)),I328+I391,"–")</f>
        <v>–</v>
      </c>
      <c r="J390" s="156" t="str">
        <f t="shared" si="284"/>
        <v>–</v>
      </c>
      <c r="K390" s="156" t="str">
        <f t="shared" si="284"/>
        <v>–</v>
      </c>
      <c r="L390" s="156" t="str">
        <f t="shared" si="284"/>
        <v>–</v>
      </c>
      <c r="M390" s="156" t="str">
        <f t="shared" si="284"/>
        <v>–</v>
      </c>
      <c r="N390" s="156" t="str">
        <f t="shared" si="284"/>
        <v>–</v>
      </c>
      <c r="O390" s="156" t="str">
        <f t="shared" si="284"/>
        <v>–</v>
      </c>
      <c r="P390" s="156" t="str">
        <f t="shared" si="284"/>
        <v>–</v>
      </c>
      <c r="Q390" s="156" t="str">
        <f t="shared" si="284"/>
        <v>–</v>
      </c>
      <c r="R390" s="156" t="str">
        <f t="shared" si="284"/>
        <v>–</v>
      </c>
      <c r="S390" s="156" t="str">
        <f t="shared" si="284"/>
        <v>–</v>
      </c>
      <c r="T390" s="156" t="str">
        <f t="shared" si="284"/>
        <v>–</v>
      </c>
      <c r="U390" s="156" t="str">
        <f t="shared" si="284"/>
        <v>–</v>
      </c>
      <c r="V390" s="156" t="str">
        <f t="shared" si="284"/>
        <v>–</v>
      </c>
      <c r="W390" s="156" t="str">
        <f t="shared" si="284"/>
        <v>–</v>
      </c>
      <c r="X390" s="156" t="str">
        <f t="shared" si="284"/>
        <v>–</v>
      </c>
      <c r="Y390" s="156" t="str">
        <f t="shared" ref="Y390:AE390" si="285">IF(AND(ISNUMBER(Y328),ISNUMBER(Y391)),Y328+Y391,"–")</f>
        <v>–</v>
      </c>
      <c r="Z390" s="156" t="str">
        <f t="shared" si="285"/>
        <v>–</v>
      </c>
      <c r="AA390" s="156" t="str">
        <f>IF(AND(ISNUMBER(AA328),ISNUMBER(AA391)),AA328+AA391,"–")</f>
        <v>–</v>
      </c>
      <c r="AB390" s="156" t="str">
        <f>IF(AND(ISNUMBER(AB328),ISNUMBER(AB391)),AB328+AB391,"–")</f>
        <v>–</v>
      </c>
      <c r="AC390" s="156" t="str">
        <f>IF(AND(ISNUMBER(AC328),ISNUMBER(AC391)),AC328+AC391,"–")</f>
        <v>–</v>
      </c>
      <c r="AD390" s="156" t="str">
        <f>IF(AND(ISNUMBER(AD328),ISNUMBER(AD391)),AD328+AD391,"–")</f>
        <v>–</v>
      </c>
      <c r="AE390" s="156" t="str">
        <f t="shared" si="285"/>
        <v>–</v>
      </c>
      <c r="AF390" s="156" t="str">
        <f t="shared" ref="AF390:AK390" si="286">IF(AND(ISNUMBER(AF328),ISNUMBER(AF391)),AF328+AF391,"–")</f>
        <v>–</v>
      </c>
      <c r="AG390" s="156" t="str">
        <f t="shared" si="286"/>
        <v>–</v>
      </c>
      <c r="AH390" s="156" t="str">
        <f t="shared" si="286"/>
        <v>–</v>
      </c>
      <c r="AI390" s="156" t="str">
        <f t="shared" si="286"/>
        <v>–</v>
      </c>
      <c r="AJ390" s="156" t="str">
        <f t="shared" si="286"/>
        <v>–</v>
      </c>
      <c r="AK390" s="156" t="str">
        <f t="shared" si="286"/>
        <v>–</v>
      </c>
      <c r="AL390" s="156" t="str">
        <f t="shared" ref="AL390:AQ390" si="287">IF(AND(ISNUMBER(AL328),ISNUMBER(AL391)),AL328+AL391,"–")</f>
        <v>–</v>
      </c>
      <c r="AM390" s="156" t="str">
        <f t="shared" si="287"/>
        <v>–</v>
      </c>
      <c r="AN390" s="156" t="str">
        <f t="shared" si="287"/>
        <v>–</v>
      </c>
      <c r="AO390" s="156" t="str">
        <f t="shared" si="287"/>
        <v>–</v>
      </c>
      <c r="AP390" s="156" t="str">
        <f t="shared" si="287"/>
        <v>–</v>
      </c>
      <c r="AQ390" s="156" t="str">
        <f t="shared" si="287"/>
        <v>–</v>
      </c>
      <c r="AR390" s="156" t="str">
        <f t="shared" ref="AR390:AW390" si="288">IF(AND(ISNUMBER(AR328),ISNUMBER(AR391)),AR328+AR391,"–")</f>
        <v>–</v>
      </c>
      <c r="AS390" s="156" t="str">
        <f t="shared" si="288"/>
        <v>–</v>
      </c>
      <c r="AT390" s="156" t="str">
        <f t="shared" si="288"/>
        <v>–</v>
      </c>
      <c r="AU390" s="156" t="str">
        <f t="shared" si="288"/>
        <v>–</v>
      </c>
      <c r="AV390" s="156" t="str">
        <f t="shared" si="288"/>
        <v>–</v>
      </c>
      <c r="AW390" s="160" t="str">
        <f t="shared" si="288"/>
        <v>–</v>
      </c>
      <c r="AX390" s="160" t="str">
        <f t="shared" ref="AX390:AY390" si="289">IF(AND(ISNUMBER(AX328),ISNUMBER(AX391)),AX328+AX391,"–")</f>
        <v>–</v>
      </c>
      <c r="AY390" s="160" t="str">
        <f t="shared" si="289"/>
        <v>–</v>
      </c>
      <c r="AZ390" s="160" t="str">
        <f t="shared" ref="AZ390:BA390" si="290">IF(AND(ISNUMBER(AZ328),ISNUMBER(AZ391)),AZ328+AZ391,"–")</f>
        <v>–</v>
      </c>
      <c r="BA390" s="160" t="str">
        <f t="shared" si="290"/>
        <v>–</v>
      </c>
    </row>
    <row r="391" spans="1:58" s="43" customFormat="1" x14ac:dyDescent="0.2">
      <c r="A391" s="37" t="s">
        <v>442</v>
      </c>
      <c r="B391" s="37" t="s">
        <v>128</v>
      </c>
      <c r="C391" s="37"/>
      <c r="D391" s="38" t="s">
        <v>374</v>
      </c>
      <c r="E391" s="38" t="s">
        <v>1546</v>
      </c>
      <c r="F391" s="23" t="s">
        <v>129</v>
      </c>
      <c r="G391" s="22" t="s">
        <v>1235</v>
      </c>
      <c r="H391" s="27" t="str">
        <f>IF(ISNUMBER(H706),-H706,"–")</f>
        <v>–</v>
      </c>
      <c r="I391" s="27" t="str">
        <f t="shared" ref="I391:X391" si="291">IF(ISNUMBER(I706),-I706,"–")</f>
        <v>–</v>
      </c>
      <c r="J391" s="27" t="str">
        <f t="shared" si="291"/>
        <v>–</v>
      </c>
      <c r="K391" s="27" t="str">
        <f t="shared" si="291"/>
        <v>–</v>
      </c>
      <c r="L391" s="27" t="str">
        <f t="shared" si="291"/>
        <v>–</v>
      </c>
      <c r="M391" s="27" t="str">
        <f t="shared" si="291"/>
        <v>–</v>
      </c>
      <c r="N391" s="27" t="str">
        <f t="shared" si="291"/>
        <v>–</v>
      </c>
      <c r="O391" s="27" t="str">
        <f t="shared" si="291"/>
        <v>–</v>
      </c>
      <c r="P391" s="27" t="str">
        <f t="shared" si="291"/>
        <v>–</v>
      </c>
      <c r="Q391" s="27" t="str">
        <f t="shared" si="291"/>
        <v>–</v>
      </c>
      <c r="R391" s="27" t="str">
        <f t="shared" si="291"/>
        <v>–</v>
      </c>
      <c r="S391" s="27" t="str">
        <f t="shared" si="291"/>
        <v>–</v>
      </c>
      <c r="T391" s="27" t="str">
        <f t="shared" si="291"/>
        <v>–</v>
      </c>
      <c r="U391" s="27" t="str">
        <f t="shared" si="291"/>
        <v>–</v>
      </c>
      <c r="V391" s="27" t="str">
        <f t="shared" si="291"/>
        <v>–</v>
      </c>
      <c r="W391" s="27" t="str">
        <f t="shared" si="291"/>
        <v>–</v>
      </c>
      <c r="X391" s="27" t="str">
        <f t="shared" si="291"/>
        <v>–</v>
      </c>
      <c r="Y391" s="27" t="str">
        <f t="shared" ref="Y391:AE391" si="292">IF(ISNUMBER(Y706),-Y706,"–")</f>
        <v>–</v>
      </c>
      <c r="Z391" s="27" t="str">
        <f t="shared" si="292"/>
        <v>–</v>
      </c>
      <c r="AA391" s="27" t="str">
        <f>IF(ISNUMBER(AA706),-AA706,"–")</f>
        <v>–</v>
      </c>
      <c r="AB391" s="27" t="str">
        <f>IF(ISNUMBER(AB706),-AB706,"–")</f>
        <v>–</v>
      </c>
      <c r="AC391" s="27" t="str">
        <f>IF(ISNUMBER(AC706),-AC706,"–")</f>
        <v>–</v>
      </c>
      <c r="AD391" s="27" t="str">
        <f>IF(ISNUMBER(AD706),-AD706,"–")</f>
        <v>–</v>
      </c>
      <c r="AE391" s="27" t="str">
        <f t="shared" si="292"/>
        <v>–</v>
      </c>
      <c r="AF391" s="27" t="str">
        <f t="shared" ref="AF391:AK391" si="293">IF(ISNUMBER(AF706),-AF706,"–")</f>
        <v>–</v>
      </c>
      <c r="AG391" s="27" t="str">
        <f t="shared" si="293"/>
        <v>–</v>
      </c>
      <c r="AH391" s="27" t="str">
        <f t="shared" si="293"/>
        <v>–</v>
      </c>
      <c r="AI391" s="27" t="str">
        <f t="shared" si="293"/>
        <v>–</v>
      </c>
      <c r="AJ391" s="27" t="str">
        <f t="shared" si="293"/>
        <v>–</v>
      </c>
      <c r="AK391" s="27" t="str">
        <f t="shared" si="293"/>
        <v>–</v>
      </c>
      <c r="AL391" s="27" t="str">
        <f t="shared" ref="AL391:AQ391" si="294">IF(ISNUMBER(AL706),-AL706,"–")</f>
        <v>–</v>
      </c>
      <c r="AM391" s="27" t="str">
        <f t="shared" si="294"/>
        <v>–</v>
      </c>
      <c r="AN391" s="27" t="str">
        <f t="shared" si="294"/>
        <v>–</v>
      </c>
      <c r="AO391" s="27" t="str">
        <f t="shared" si="294"/>
        <v>–</v>
      </c>
      <c r="AP391" s="27" t="str">
        <f t="shared" si="294"/>
        <v>–</v>
      </c>
      <c r="AQ391" s="27" t="str">
        <f t="shared" si="294"/>
        <v>–</v>
      </c>
      <c r="AR391" s="27" t="str">
        <f t="shared" ref="AR391:AW391" si="295">IF(ISNUMBER(AR706),-AR706,"–")</f>
        <v>–</v>
      </c>
      <c r="AS391" s="27" t="str">
        <f t="shared" si="295"/>
        <v>–</v>
      </c>
      <c r="AT391" s="27" t="str">
        <f t="shared" si="295"/>
        <v>–</v>
      </c>
      <c r="AU391" s="27" t="str">
        <f t="shared" si="295"/>
        <v>–</v>
      </c>
      <c r="AV391" s="27" t="str">
        <f t="shared" si="295"/>
        <v>–</v>
      </c>
      <c r="AW391" s="28" t="str">
        <f t="shared" si="295"/>
        <v>–</v>
      </c>
      <c r="AX391" s="28" t="str">
        <f t="shared" ref="AX391:AY391" si="296">IF(ISNUMBER(AX706),-AX706,"–")</f>
        <v>–</v>
      </c>
      <c r="AY391" s="28" t="str">
        <f t="shared" si="296"/>
        <v>–</v>
      </c>
      <c r="AZ391" s="28" t="str">
        <f t="shared" ref="AZ391:BA391" si="297">IF(ISNUMBER(AZ706),-AZ706,"–")</f>
        <v>–</v>
      </c>
      <c r="BA391" s="28" t="str">
        <f t="shared" si="297"/>
        <v>–</v>
      </c>
    </row>
    <row r="392" spans="1:58" s="145" customFormat="1" outlineLevel="1" x14ac:dyDescent="0.2">
      <c r="A392" s="96"/>
      <c r="B392" s="96"/>
      <c r="C392" s="96"/>
      <c r="D392" s="137"/>
      <c r="E392" s="137"/>
      <c r="F392" s="140" t="s">
        <v>444</v>
      </c>
      <c r="G392" s="140" t="s">
        <v>666</v>
      </c>
      <c r="BB392" s="165"/>
      <c r="BC392" s="165"/>
      <c r="BD392" s="165"/>
      <c r="BE392" s="165"/>
      <c r="BF392" s="165"/>
    </row>
    <row r="393" spans="1:58" s="145" customFormat="1" outlineLevel="1" x14ac:dyDescent="0.2">
      <c r="A393" s="96"/>
      <c r="B393" s="96"/>
      <c r="C393" s="96"/>
      <c r="D393" s="137"/>
      <c r="E393" s="137"/>
      <c r="F393" s="140" t="s">
        <v>445</v>
      </c>
      <c r="G393" s="140" t="s">
        <v>667</v>
      </c>
      <c r="BB393" s="165"/>
      <c r="BC393" s="165"/>
      <c r="BD393" s="165"/>
      <c r="BE393" s="165"/>
      <c r="BF393" s="165"/>
    </row>
    <row r="394" spans="1:58" s="145" customFormat="1" outlineLevel="1" x14ac:dyDescent="0.2">
      <c r="A394" s="96"/>
      <c r="B394" s="96"/>
      <c r="C394" s="96"/>
      <c r="D394" s="137"/>
      <c r="E394" s="137"/>
      <c r="F394" s="140" t="s">
        <v>446</v>
      </c>
      <c r="G394" s="140" t="s">
        <v>668</v>
      </c>
      <c r="P394" s="145">
        <v>10.838947917833906</v>
      </c>
      <c r="Q394" s="145">
        <v>87.107221670270349</v>
      </c>
      <c r="R394" s="145">
        <v>108.9785899332505</v>
      </c>
      <c r="S394" s="145">
        <v>92.320457977259906</v>
      </c>
      <c r="T394" s="145">
        <v>43.871528002662309</v>
      </c>
      <c r="U394" s="145">
        <v>68.720230979837339</v>
      </c>
      <c r="V394" s="145">
        <v>83.84592095013403</v>
      </c>
      <c r="W394" s="145">
        <v>59.226783448774398</v>
      </c>
      <c r="X394" s="145">
        <v>78.97630932092008</v>
      </c>
      <c r="Y394" s="145">
        <v>48.524682151223736</v>
      </c>
      <c r="Z394" s="145">
        <v>91.52407484705347</v>
      </c>
      <c r="AA394" s="145">
        <v>121.67240446266081</v>
      </c>
      <c r="AB394" s="145">
        <v>76.861925472262584</v>
      </c>
      <c r="AC394" s="145">
        <v>14.918424930168001</v>
      </c>
      <c r="AD394" s="145">
        <v>82.610825078664817</v>
      </c>
      <c r="BB394" s="165"/>
      <c r="BC394" s="165"/>
      <c r="BD394" s="165"/>
      <c r="BE394" s="165"/>
      <c r="BF394" s="165"/>
    </row>
    <row r="395" spans="1:58" s="145" customFormat="1" outlineLevel="1" x14ac:dyDescent="0.2">
      <c r="A395" s="96"/>
      <c r="B395" s="96"/>
      <c r="C395" s="96"/>
      <c r="D395" s="137"/>
      <c r="E395" s="137"/>
      <c r="F395" s="140" t="s">
        <v>447</v>
      </c>
      <c r="G395" s="140" t="s">
        <v>669</v>
      </c>
      <c r="BB395" s="165"/>
      <c r="BC395" s="165"/>
      <c r="BD395" s="165"/>
      <c r="BE395" s="165"/>
      <c r="BF395" s="165"/>
    </row>
    <row r="396" spans="1:58" s="43" customFormat="1" x14ac:dyDescent="0.2">
      <c r="A396" s="37" t="s">
        <v>442</v>
      </c>
      <c r="B396" s="37" t="s">
        <v>130</v>
      </c>
      <c r="C396" s="37" t="s">
        <v>376</v>
      </c>
      <c r="D396" s="38" t="s">
        <v>374</v>
      </c>
      <c r="E396" s="38" t="s">
        <v>1546</v>
      </c>
      <c r="F396" s="18" t="s">
        <v>131</v>
      </c>
      <c r="G396" s="22" t="s">
        <v>1236</v>
      </c>
      <c r="H396" s="27" t="str">
        <f>EIUTotal(EIUSum(H392:H395,H$996:H$999),H401,H406,H411)</f>
        <v>–</v>
      </c>
      <c r="I396" s="27" t="str">
        <f t="shared" ref="I396:AS396" si="298">EIUTotal(EIUSum(I392:I395,I$996:I$999),I401,I406,I411)</f>
        <v>–</v>
      </c>
      <c r="J396" s="27" t="str">
        <f t="shared" si="298"/>
        <v>–</v>
      </c>
      <c r="K396" s="27" t="str">
        <f t="shared" si="298"/>
        <v>–</v>
      </c>
      <c r="L396" s="27" t="str">
        <f t="shared" si="298"/>
        <v>–</v>
      </c>
      <c r="M396" s="27" t="str">
        <f t="shared" si="298"/>
        <v>–</v>
      </c>
      <c r="N396" s="27" t="str">
        <f t="shared" si="298"/>
        <v>–</v>
      </c>
      <c r="O396" s="27" t="str">
        <f t="shared" si="298"/>
        <v>–</v>
      </c>
      <c r="P396" s="27" t="str">
        <f t="shared" si="298"/>
        <v>–</v>
      </c>
      <c r="Q396" s="27" t="str">
        <f t="shared" si="298"/>
        <v>–</v>
      </c>
      <c r="R396" s="27" t="str">
        <f t="shared" si="298"/>
        <v>–</v>
      </c>
      <c r="S396" s="27" t="str">
        <f t="shared" si="298"/>
        <v>–</v>
      </c>
      <c r="T396" s="27" t="str">
        <f t="shared" si="298"/>
        <v>–</v>
      </c>
      <c r="U396" s="27" t="str">
        <f t="shared" si="298"/>
        <v>–</v>
      </c>
      <c r="V396" s="27" t="str">
        <f t="shared" si="298"/>
        <v>–</v>
      </c>
      <c r="W396" s="27" t="str">
        <f t="shared" si="298"/>
        <v>–</v>
      </c>
      <c r="X396" s="27" t="str">
        <f t="shared" si="298"/>
        <v>–</v>
      </c>
      <c r="Y396" s="27" t="str">
        <f t="shared" si="298"/>
        <v>–</v>
      </c>
      <c r="Z396" s="27" t="str">
        <f t="shared" si="298"/>
        <v>–</v>
      </c>
      <c r="AA396" s="27" t="str">
        <f t="shared" si="298"/>
        <v>–</v>
      </c>
      <c r="AB396" s="27" t="str">
        <f t="shared" si="298"/>
        <v>–</v>
      </c>
      <c r="AC396" s="27" t="str">
        <f t="shared" si="298"/>
        <v>–</v>
      </c>
      <c r="AD396" s="27" t="str">
        <f t="shared" si="298"/>
        <v>–</v>
      </c>
      <c r="AE396" s="27" t="str">
        <f t="shared" si="298"/>
        <v>–</v>
      </c>
      <c r="AF396" s="27" t="str">
        <f t="shared" si="298"/>
        <v>–</v>
      </c>
      <c r="AG396" s="27" t="str">
        <f t="shared" si="298"/>
        <v>–</v>
      </c>
      <c r="AH396" s="27" t="str">
        <f t="shared" si="298"/>
        <v>–</v>
      </c>
      <c r="AI396" s="27" t="str">
        <f t="shared" si="298"/>
        <v>–</v>
      </c>
      <c r="AJ396" s="27" t="str">
        <f t="shared" si="298"/>
        <v>–</v>
      </c>
      <c r="AK396" s="27" t="str">
        <f t="shared" si="298"/>
        <v>–</v>
      </c>
      <c r="AL396" s="27" t="str">
        <f t="shared" si="298"/>
        <v>–</v>
      </c>
      <c r="AM396" s="27" t="str">
        <f t="shared" si="298"/>
        <v>–</v>
      </c>
      <c r="AN396" s="27" t="str">
        <f t="shared" si="298"/>
        <v>–</v>
      </c>
      <c r="AO396" s="27" t="str">
        <f t="shared" si="298"/>
        <v>–</v>
      </c>
      <c r="AP396" s="27" t="str">
        <f t="shared" si="298"/>
        <v>–</v>
      </c>
      <c r="AQ396" s="27" t="str">
        <f t="shared" si="298"/>
        <v>–</v>
      </c>
      <c r="AR396" s="27" t="str">
        <f t="shared" si="298"/>
        <v>–</v>
      </c>
      <c r="AS396" s="27" t="str">
        <f t="shared" si="298"/>
        <v>–</v>
      </c>
      <c r="AT396" s="27" t="str">
        <f t="shared" ref="AT396:AY396" si="299">EIUTotal(EIUSum(AT392:AT395,AT$996:AT$999),AT401,AT406,AT411)</f>
        <v>–</v>
      </c>
      <c r="AU396" s="27" t="str">
        <f t="shared" si="299"/>
        <v>–</v>
      </c>
      <c r="AV396" s="27" t="str">
        <f t="shared" si="299"/>
        <v>–</v>
      </c>
      <c r="AW396" s="28" t="str">
        <f t="shared" si="299"/>
        <v>–</v>
      </c>
      <c r="AX396" s="28" t="str">
        <f t="shared" si="299"/>
        <v>–</v>
      </c>
      <c r="AY396" s="28" t="str">
        <f t="shared" si="299"/>
        <v>–</v>
      </c>
      <c r="AZ396" s="28" t="str">
        <f t="shared" ref="AZ396:BA396" si="300">EIUTotal(EIUSum(AZ392:AZ395,AZ$996:AZ$999),AZ401,AZ406,AZ411)</f>
        <v>–</v>
      </c>
      <c r="BA396" s="28" t="str">
        <f t="shared" si="300"/>
        <v>–</v>
      </c>
    </row>
    <row r="397" spans="1:58" s="145" customFormat="1" outlineLevel="1" x14ac:dyDescent="0.2">
      <c r="A397" s="96"/>
      <c r="B397" s="96"/>
      <c r="C397" s="96"/>
      <c r="D397" s="137"/>
      <c r="E397" s="137"/>
      <c r="F397" s="138" t="s">
        <v>444</v>
      </c>
      <c r="G397" s="140" t="s">
        <v>670</v>
      </c>
      <c r="BB397" s="165"/>
      <c r="BC397" s="165"/>
      <c r="BD397" s="165"/>
      <c r="BE397" s="165"/>
      <c r="BF397" s="165"/>
    </row>
    <row r="398" spans="1:58" s="145" customFormat="1" outlineLevel="1" x14ac:dyDescent="0.2">
      <c r="A398" s="96"/>
      <c r="B398" s="96"/>
      <c r="C398" s="96"/>
      <c r="D398" s="137"/>
      <c r="E398" s="137"/>
      <c r="F398" s="138" t="s">
        <v>445</v>
      </c>
      <c r="G398" s="140" t="s">
        <v>671</v>
      </c>
      <c r="BB398" s="165"/>
      <c r="BC398" s="165"/>
      <c r="BD398" s="165"/>
      <c r="BE398" s="165"/>
      <c r="BF398" s="165"/>
    </row>
    <row r="399" spans="1:58" s="145" customFormat="1" outlineLevel="1" x14ac:dyDescent="0.2">
      <c r="A399" s="96"/>
      <c r="B399" s="96"/>
      <c r="C399" s="96"/>
      <c r="D399" s="137"/>
      <c r="E399" s="137"/>
      <c r="F399" s="138" t="s">
        <v>446</v>
      </c>
      <c r="G399" s="140" t="s">
        <v>672</v>
      </c>
      <c r="BB399" s="165"/>
      <c r="BC399" s="165"/>
      <c r="BD399" s="165"/>
      <c r="BE399" s="165"/>
      <c r="BF399" s="165"/>
    </row>
    <row r="400" spans="1:58" s="145" customFormat="1" outlineLevel="1" x14ac:dyDescent="0.2">
      <c r="A400" s="96"/>
      <c r="B400" s="96"/>
      <c r="C400" s="96"/>
      <c r="D400" s="137"/>
      <c r="E400" s="137"/>
      <c r="F400" s="138" t="s">
        <v>447</v>
      </c>
      <c r="G400" s="140" t="s">
        <v>673</v>
      </c>
      <c r="BB400" s="165"/>
      <c r="BC400" s="165"/>
      <c r="BD400" s="165"/>
      <c r="BE400" s="165"/>
      <c r="BF400" s="165"/>
    </row>
    <row r="401" spans="1:58" s="43" customFormat="1" x14ac:dyDescent="0.2">
      <c r="A401" s="37" t="s">
        <v>442</v>
      </c>
      <c r="B401" s="37" t="s">
        <v>132</v>
      </c>
      <c r="C401" s="37" t="s">
        <v>376</v>
      </c>
      <c r="D401" s="38" t="s">
        <v>374</v>
      </c>
      <c r="E401" s="38" t="s">
        <v>1546</v>
      </c>
      <c r="F401" s="22" t="s">
        <v>133</v>
      </c>
      <c r="G401" s="22" t="s">
        <v>1237</v>
      </c>
      <c r="H401" s="27" t="str">
        <f>EIUSum(H397:H400,H$996:H$999)</f>
        <v>–</v>
      </c>
      <c r="I401" s="27" t="str">
        <f t="shared" ref="I401:AS401" si="301">EIUSum(I397:I400,I$996:I$999)</f>
        <v>–</v>
      </c>
      <c r="J401" s="27" t="str">
        <f t="shared" si="301"/>
        <v>–</v>
      </c>
      <c r="K401" s="27" t="str">
        <f t="shared" si="301"/>
        <v>–</v>
      </c>
      <c r="L401" s="27" t="str">
        <f t="shared" si="301"/>
        <v>–</v>
      </c>
      <c r="M401" s="27" t="str">
        <f t="shared" si="301"/>
        <v>–</v>
      </c>
      <c r="N401" s="27" t="str">
        <f t="shared" si="301"/>
        <v>–</v>
      </c>
      <c r="O401" s="27" t="str">
        <f t="shared" si="301"/>
        <v>–</v>
      </c>
      <c r="P401" s="27" t="str">
        <f t="shared" si="301"/>
        <v>–</v>
      </c>
      <c r="Q401" s="27" t="str">
        <f t="shared" si="301"/>
        <v>–</v>
      </c>
      <c r="R401" s="27" t="str">
        <f t="shared" si="301"/>
        <v>–</v>
      </c>
      <c r="S401" s="27" t="str">
        <f t="shared" si="301"/>
        <v>–</v>
      </c>
      <c r="T401" s="27" t="str">
        <f t="shared" si="301"/>
        <v>–</v>
      </c>
      <c r="U401" s="27" t="str">
        <f t="shared" si="301"/>
        <v>–</v>
      </c>
      <c r="V401" s="27" t="str">
        <f t="shared" si="301"/>
        <v>–</v>
      </c>
      <c r="W401" s="27" t="str">
        <f t="shared" si="301"/>
        <v>–</v>
      </c>
      <c r="X401" s="27" t="str">
        <f t="shared" si="301"/>
        <v>–</v>
      </c>
      <c r="Y401" s="27" t="str">
        <f t="shared" si="301"/>
        <v>–</v>
      </c>
      <c r="Z401" s="27" t="str">
        <f t="shared" si="301"/>
        <v>–</v>
      </c>
      <c r="AA401" s="27" t="str">
        <f t="shared" si="301"/>
        <v>–</v>
      </c>
      <c r="AB401" s="27" t="str">
        <f t="shared" si="301"/>
        <v>–</v>
      </c>
      <c r="AC401" s="27" t="str">
        <f t="shared" si="301"/>
        <v>–</v>
      </c>
      <c r="AD401" s="27" t="str">
        <f t="shared" si="301"/>
        <v>–</v>
      </c>
      <c r="AE401" s="27" t="str">
        <f t="shared" si="301"/>
        <v>–</v>
      </c>
      <c r="AF401" s="27" t="str">
        <f t="shared" si="301"/>
        <v>–</v>
      </c>
      <c r="AG401" s="27" t="str">
        <f t="shared" si="301"/>
        <v>–</v>
      </c>
      <c r="AH401" s="27" t="str">
        <f t="shared" si="301"/>
        <v>–</v>
      </c>
      <c r="AI401" s="27" t="str">
        <f t="shared" si="301"/>
        <v>–</v>
      </c>
      <c r="AJ401" s="27" t="str">
        <f t="shared" si="301"/>
        <v>–</v>
      </c>
      <c r="AK401" s="27" t="str">
        <f t="shared" si="301"/>
        <v>–</v>
      </c>
      <c r="AL401" s="27" t="str">
        <f t="shared" si="301"/>
        <v>–</v>
      </c>
      <c r="AM401" s="27" t="str">
        <f t="shared" si="301"/>
        <v>–</v>
      </c>
      <c r="AN401" s="27" t="str">
        <f t="shared" si="301"/>
        <v>–</v>
      </c>
      <c r="AO401" s="27" t="str">
        <f t="shared" si="301"/>
        <v>–</v>
      </c>
      <c r="AP401" s="27" t="str">
        <f t="shared" si="301"/>
        <v>–</v>
      </c>
      <c r="AQ401" s="27" t="str">
        <f t="shared" si="301"/>
        <v>–</v>
      </c>
      <c r="AR401" s="27" t="str">
        <f t="shared" si="301"/>
        <v>–</v>
      </c>
      <c r="AS401" s="27" t="str">
        <f t="shared" si="301"/>
        <v>–</v>
      </c>
      <c r="AT401" s="27" t="str">
        <f t="shared" ref="AT401:AY401" si="302">EIUSum(AT397:AT400,AT$996:AT$999)</f>
        <v>–</v>
      </c>
      <c r="AU401" s="27" t="str">
        <f t="shared" si="302"/>
        <v>–</v>
      </c>
      <c r="AV401" s="27" t="str">
        <f t="shared" si="302"/>
        <v>–</v>
      </c>
      <c r="AW401" s="28" t="str">
        <f t="shared" si="302"/>
        <v>–</v>
      </c>
      <c r="AX401" s="28" t="str">
        <f t="shared" si="302"/>
        <v>–</v>
      </c>
      <c r="AY401" s="28" t="str">
        <f t="shared" si="302"/>
        <v>–</v>
      </c>
      <c r="AZ401" s="28" t="str">
        <f t="shared" ref="AZ401:BA401" si="303">EIUSum(AZ397:AZ400,AZ$996:AZ$999)</f>
        <v>–</v>
      </c>
      <c r="BA401" s="28" t="str">
        <f t="shared" si="303"/>
        <v>–</v>
      </c>
    </row>
    <row r="402" spans="1:58" s="145" customFormat="1" outlineLevel="1" x14ac:dyDescent="0.2">
      <c r="A402" s="96"/>
      <c r="B402" s="96"/>
      <c r="C402" s="96"/>
      <c r="D402" s="137"/>
      <c r="E402" s="137"/>
      <c r="F402" s="140" t="s">
        <v>444</v>
      </c>
      <c r="G402" s="140" t="s">
        <v>674</v>
      </c>
      <c r="BB402" s="165"/>
      <c r="BC402" s="165"/>
      <c r="BD402" s="165"/>
      <c r="BE402" s="165"/>
      <c r="BF402" s="165"/>
    </row>
    <row r="403" spans="1:58" s="145" customFormat="1" outlineLevel="1" x14ac:dyDescent="0.2">
      <c r="A403" s="96"/>
      <c r="B403" s="96"/>
      <c r="C403" s="96"/>
      <c r="D403" s="137"/>
      <c r="E403" s="137"/>
      <c r="F403" s="140" t="s">
        <v>445</v>
      </c>
      <c r="G403" s="140" t="s">
        <v>675</v>
      </c>
      <c r="BB403" s="165"/>
      <c r="BC403" s="165"/>
      <c r="BD403" s="165"/>
      <c r="BE403" s="165"/>
      <c r="BF403" s="165"/>
    </row>
    <row r="404" spans="1:58" s="145" customFormat="1" outlineLevel="1" x14ac:dyDescent="0.2">
      <c r="A404" s="96"/>
      <c r="B404" s="96"/>
      <c r="C404" s="96"/>
      <c r="D404" s="137"/>
      <c r="E404" s="137"/>
      <c r="F404" s="140" t="s">
        <v>446</v>
      </c>
      <c r="G404" s="140" t="s">
        <v>676</v>
      </c>
      <c r="BB404" s="165"/>
      <c r="BC404" s="165"/>
      <c r="BD404" s="165"/>
      <c r="BE404" s="165"/>
      <c r="BF404" s="165"/>
    </row>
    <row r="405" spans="1:58" s="145" customFormat="1" outlineLevel="1" x14ac:dyDescent="0.2">
      <c r="A405" s="96"/>
      <c r="B405" s="96"/>
      <c r="C405" s="96"/>
      <c r="D405" s="137"/>
      <c r="E405" s="137"/>
      <c r="F405" s="140" t="s">
        <v>447</v>
      </c>
      <c r="G405" s="140" t="s">
        <v>677</v>
      </c>
      <c r="BB405" s="165"/>
      <c r="BC405" s="165"/>
      <c r="BD405" s="165"/>
      <c r="BE405" s="165"/>
      <c r="BF405" s="165"/>
    </row>
    <row r="406" spans="1:58" s="43" customFormat="1" x14ac:dyDescent="0.2">
      <c r="A406" s="37" t="s">
        <v>442</v>
      </c>
      <c r="B406" s="37" t="s">
        <v>134</v>
      </c>
      <c r="C406" s="37" t="s">
        <v>376</v>
      </c>
      <c r="D406" s="38" t="s">
        <v>374</v>
      </c>
      <c r="E406" s="38" t="s">
        <v>1546</v>
      </c>
      <c r="F406" s="22" t="s">
        <v>135</v>
      </c>
      <c r="G406" s="22" t="s">
        <v>1238</v>
      </c>
      <c r="H406" s="27" t="str">
        <f>EIUSum(H402:H405,H$996:H$999)</f>
        <v>–</v>
      </c>
      <c r="I406" s="27" t="str">
        <f t="shared" ref="I406:AS406" si="304">EIUSum(I402:I405,I$996:I$999)</f>
        <v>–</v>
      </c>
      <c r="J406" s="27" t="str">
        <f t="shared" si="304"/>
        <v>–</v>
      </c>
      <c r="K406" s="27" t="str">
        <f t="shared" si="304"/>
        <v>–</v>
      </c>
      <c r="L406" s="27" t="str">
        <f t="shared" si="304"/>
        <v>–</v>
      </c>
      <c r="M406" s="27" t="str">
        <f t="shared" si="304"/>
        <v>–</v>
      </c>
      <c r="N406" s="27" t="str">
        <f t="shared" si="304"/>
        <v>–</v>
      </c>
      <c r="O406" s="27" t="str">
        <f t="shared" si="304"/>
        <v>–</v>
      </c>
      <c r="P406" s="27" t="str">
        <f t="shared" si="304"/>
        <v>–</v>
      </c>
      <c r="Q406" s="27" t="str">
        <f t="shared" si="304"/>
        <v>–</v>
      </c>
      <c r="R406" s="27" t="str">
        <f t="shared" si="304"/>
        <v>–</v>
      </c>
      <c r="S406" s="27" t="str">
        <f t="shared" si="304"/>
        <v>–</v>
      </c>
      <c r="T406" s="27" t="str">
        <f t="shared" si="304"/>
        <v>–</v>
      </c>
      <c r="U406" s="27" t="str">
        <f t="shared" si="304"/>
        <v>–</v>
      </c>
      <c r="V406" s="27" t="str">
        <f t="shared" si="304"/>
        <v>–</v>
      </c>
      <c r="W406" s="27" t="str">
        <f t="shared" si="304"/>
        <v>–</v>
      </c>
      <c r="X406" s="27" t="str">
        <f t="shared" si="304"/>
        <v>–</v>
      </c>
      <c r="Y406" s="27" t="str">
        <f t="shared" si="304"/>
        <v>–</v>
      </c>
      <c r="Z406" s="27" t="str">
        <f t="shared" si="304"/>
        <v>–</v>
      </c>
      <c r="AA406" s="27" t="str">
        <f t="shared" si="304"/>
        <v>–</v>
      </c>
      <c r="AB406" s="27" t="str">
        <f t="shared" si="304"/>
        <v>–</v>
      </c>
      <c r="AC406" s="27" t="str">
        <f t="shared" si="304"/>
        <v>–</v>
      </c>
      <c r="AD406" s="27" t="str">
        <f t="shared" si="304"/>
        <v>–</v>
      </c>
      <c r="AE406" s="27" t="str">
        <f t="shared" si="304"/>
        <v>–</v>
      </c>
      <c r="AF406" s="27" t="str">
        <f t="shared" si="304"/>
        <v>–</v>
      </c>
      <c r="AG406" s="27" t="str">
        <f t="shared" si="304"/>
        <v>–</v>
      </c>
      <c r="AH406" s="27" t="str">
        <f t="shared" si="304"/>
        <v>–</v>
      </c>
      <c r="AI406" s="27" t="str">
        <f t="shared" si="304"/>
        <v>–</v>
      </c>
      <c r="AJ406" s="27" t="str">
        <f t="shared" si="304"/>
        <v>–</v>
      </c>
      <c r="AK406" s="27" t="str">
        <f t="shared" si="304"/>
        <v>–</v>
      </c>
      <c r="AL406" s="27" t="str">
        <f t="shared" si="304"/>
        <v>–</v>
      </c>
      <c r="AM406" s="27" t="str">
        <f t="shared" si="304"/>
        <v>–</v>
      </c>
      <c r="AN406" s="27" t="str">
        <f t="shared" si="304"/>
        <v>–</v>
      </c>
      <c r="AO406" s="27" t="str">
        <f t="shared" si="304"/>
        <v>–</v>
      </c>
      <c r="AP406" s="27" t="str">
        <f t="shared" si="304"/>
        <v>–</v>
      </c>
      <c r="AQ406" s="27" t="str">
        <f t="shared" si="304"/>
        <v>–</v>
      </c>
      <c r="AR406" s="27" t="str">
        <f t="shared" si="304"/>
        <v>–</v>
      </c>
      <c r="AS406" s="27" t="str">
        <f t="shared" si="304"/>
        <v>–</v>
      </c>
      <c r="AT406" s="27" t="str">
        <f t="shared" ref="AT406:AY406" si="305">EIUSum(AT402:AT405,AT$996:AT$999)</f>
        <v>–</v>
      </c>
      <c r="AU406" s="27" t="str">
        <f t="shared" si="305"/>
        <v>–</v>
      </c>
      <c r="AV406" s="27" t="str">
        <f t="shared" si="305"/>
        <v>–</v>
      </c>
      <c r="AW406" s="28" t="str">
        <f t="shared" si="305"/>
        <v>–</v>
      </c>
      <c r="AX406" s="28" t="str">
        <f t="shared" si="305"/>
        <v>–</v>
      </c>
      <c r="AY406" s="28" t="str">
        <f t="shared" si="305"/>
        <v>–</v>
      </c>
      <c r="AZ406" s="28" t="str">
        <f t="shared" ref="AZ406:BA406" si="306">EIUSum(AZ402:AZ405,AZ$996:AZ$999)</f>
        <v>–</v>
      </c>
      <c r="BA406" s="28" t="str">
        <f t="shared" si="306"/>
        <v>–</v>
      </c>
    </row>
    <row r="407" spans="1:58" s="145" customFormat="1" outlineLevel="1" x14ac:dyDescent="0.2">
      <c r="A407" s="96"/>
      <c r="B407" s="96"/>
      <c r="C407" s="96"/>
      <c r="D407" s="137"/>
      <c r="E407" s="137"/>
      <c r="F407" s="140" t="s">
        <v>444</v>
      </c>
      <c r="G407" s="140" t="s">
        <v>678</v>
      </c>
      <c r="BB407" s="165"/>
      <c r="BC407" s="165"/>
      <c r="BD407" s="165"/>
      <c r="BE407" s="165"/>
      <c r="BF407" s="165"/>
    </row>
    <row r="408" spans="1:58" s="145" customFormat="1" outlineLevel="1" x14ac:dyDescent="0.2">
      <c r="A408" s="96"/>
      <c r="B408" s="96"/>
      <c r="C408" s="96"/>
      <c r="D408" s="137"/>
      <c r="E408" s="137"/>
      <c r="F408" s="140" t="s">
        <v>445</v>
      </c>
      <c r="G408" s="140" t="s">
        <v>679</v>
      </c>
      <c r="BB408" s="165"/>
      <c r="BC408" s="165"/>
      <c r="BD408" s="165"/>
      <c r="BE408" s="165"/>
      <c r="BF408" s="165"/>
    </row>
    <row r="409" spans="1:58" s="145" customFormat="1" outlineLevel="1" x14ac:dyDescent="0.2">
      <c r="A409" s="96"/>
      <c r="B409" s="96"/>
      <c r="C409" s="96"/>
      <c r="D409" s="137"/>
      <c r="E409" s="137"/>
      <c r="F409" s="140" t="s">
        <v>446</v>
      </c>
      <c r="G409" s="140" t="s">
        <v>680</v>
      </c>
      <c r="BB409" s="165"/>
      <c r="BC409" s="165"/>
      <c r="BD409" s="165"/>
      <c r="BE409" s="165"/>
      <c r="BF409" s="165"/>
    </row>
    <row r="410" spans="1:58" s="145" customFormat="1" outlineLevel="1" x14ac:dyDescent="0.2">
      <c r="A410" s="96"/>
      <c r="B410" s="96"/>
      <c r="C410" s="96"/>
      <c r="D410" s="137"/>
      <c r="E410" s="137"/>
      <c r="F410" s="140" t="s">
        <v>447</v>
      </c>
      <c r="G410" s="140" t="s">
        <v>681</v>
      </c>
      <c r="BB410" s="165"/>
      <c r="BC410" s="165"/>
      <c r="BD410" s="165"/>
      <c r="BE410" s="165"/>
      <c r="BF410" s="165"/>
    </row>
    <row r="411" spans="1:58" s="43" customFormat="1" x14ac:dyDescent="0.2">
      <c r="A411" s="37" t="s">
        <v>442</v>
      </c>
      <c r="B411" s="37" t="s">
        <v>1604</v>
      </c>
      <c r="C411" s="37" t="s">
        <v>376</v>
      </c>
      <c r="D411" s="38" t="s">
        <v>374</v>
      </c>
      <c r="E411" s="38" t="s">
        <v>1546</v>
      </c>
      <c r="F411" s="22" t="s">
        <v>136</v>
      </c>
      <c r="G411" s="22" t="s">
        <v>1239</v>
      </c>
      <c r="H411" s="27" t="str">
        <f>EIUSum(H407:H410,H$996:H$999)</f>
        <v>–</v>
      </c>
      <c r="I411" s="27" t="str">
        <f t="shared" ref="I411:AS411" si="307">EIUSum(I407:I410,I$996:I$999)</f>
        <v>–</v>
      </c>
      <c r="J411" s="27" t="str">
        <f t="shared" si="307"/>
        <v>–</v>
      </c>
      <c r="K411" s="27" t="str">
        <f t="shared" si="307"/>
        <v>–</v>
      </c>
      <c r="L411" s="27" t="str">
        <f t="shared" si="307"/>
        <v>–</v>
      </c>
      <c r="M411" s="27" t="str">
        <f t="shared" si="307"/>
        <v>–</v>
      </c>
      <c r="N411" s="27" t="str">
        <f t="shared" si="307"/>
        <v>–</v>
      </c>
      <c r="O411" s="27" t="str">
        <f t="shared" si="307"/>
        <v>–</v>
      </c>
      <c r="P411" s="27" t="str">
        <f t="shared" si="307"/>
        <v>–</v>
      </c>
      <c r="Q411" s="27" t="str">
        <f t="shared" si="307"/>
        <v>–</v>
      </c>
      <c r="R411" s="27" t="str">
        <f t="shared" si="307"/>
        <v>–</v>
      </c>
      <c r="S411" s="27" t="str">
        <f t="shared" si="307"/>
        <v>–</v>
      </c>
      <c r="T411" s="27" t="str">
        <f t="shared" si="307"/>
        <v>–</v>
      </c>
      <c r="U411" s="27" t="str">
        <f t="shared" si="307"/>
        <v>–</v>
      </c>
      <c r="V411" s="27" t="str">
        <f t="shared" si="307"/>
        <v>–</v>
      </c>
      <c r="W411" s="27" t="str">
        <f t="shared" si="307"/>
        <v>–</v>
      </c>
      <c r="X411" s="27" t="str">
        <f t="shared" si="307"/>
        <v>–</v>
      </c>
      <c r="Y411" s="27" t="str">
        <f t="shared" si="307"/>
        <v>–</v>
      </c>
      <c r="Z411" s="27" t="str">
        <f t="shared" si="307"/>
        <v>–</v>
      </c>
      <c r="AA411" s="27" t="str">
        <f t="shared" si="307"/>
        <v>–</v>
      </c>
      <c r="AB411" s="27" t="str">
        <f t="shared" si="307"/>
        <v>–</v>
      </c>
      <c r="AC411" s="27" t="str">
        <f t="shared" si="307"/>
        <v>–</v>
      </c>
      <c r="AD411" s="27" t="str">
        <f t="shared" si="307"/>
        <v>–</v>
      </c>
      <c r="AE411" s="27" t="str">
        <f t="shared" si="307"/>
        <v>–</v>
      </c>
      <c r="AF411" s="27" t="str">
        <f t="shared" si="307"/>
        <v>–</v>
      </c>
      <c r="AG411" s="27" t="str">
        <f t="shared" si="307"/>
        <v>–</v>
      </c>
      <c r="AH411" s="27" t="str">
        <f t="shared" si="307"/>
        <v>–</v>
      </c>
      <c r="AI411" s="27" t="str">
        <f t="shared" si="307"/>
        <v>–</v>
      </c>
      <c r="AJ411" s="27" t="str">
        <f t="shared" si="307"/>
        <v>–</v>
      </c>
      <c r="AK411" s="27" t="str">
        <f t="shared" si="307"/>
        <v>–</v>
      </c>
      <c r="AL411" s="27" t="str">
        <f t="shared" si="307"/>
        <v>–</v>
      </c>
      <c r="AM411" s="27" t="str">
        <f t="shared" si="307"/>
        <v>–</v>
      </c>
      <c r="AN411" s="27" t="str">
        <f t="shared" si="307"/>
        <v>–</v>
      </c>
      <c r="AO411" s="27" t="str">
        <f t="shared" si="307"/>
        <v>–</v>
      </c>
      <c r="AP411" s="27" t="str">
        <f t="shared" si="307"/>
        <v>–</v>
      </c>
      <c r="AQ411" s="27" t="str">
        <f t="shared" si="307"/>
        <v>–</v>
      </c>
      <c r="AR411" s="27" t="str">
        <f t="shared" si="307"/>
        <v>–</v>
      </c>
      <c r="AS411" s="27" t="str">
        <f t="shared" si="307"/>
        <v>–</v>
      </c>
      <c r="AT411" s="27" t="str">
        <f t="shared" ref="AT411:AY411" si="308">EIUSum(AT407:AT410,AT$996:AT$999)</f>
        <v>–</v>
      </c>
      <c r="AU411" s="27" t="str">
        <f t="shared" si="308"/>
        <v>–</v>
      </c>
      <c r="AV411" s="27" t="str">
        <f t="shared" si="308"/>
        <v>–</v>
      </c>
      <c r="AW411" s="28" t="str">
        <f t="shared" si="308"/>
        <v>–</v>
      </c>
      <c r="AX411" s="28" t="str">
        <f t="shared" si="308"/>
        <v>–</v>
      </c>
      <c r="AY411" s="28" t="str">
        <f t="shared" si="308"/>
        <v>–</v>
      </c>
      <c r="AZ411" s="28" t="str">
        <f t="shared" ref="AZ411:BA411" si="309">EIUSum(AZ407:AZ410,AZ$996:AZ$999)</f>
        <v>–</v>
      </c>
      <c r="BA411" s="28" t="str">
        <f t="shared" si="309"/>
        <v>–</v>
      </c>
    </row>
    <row r="412" spans="1:58" s="145" customFormat="1" outlineLevel="1" x14ac:dyDescent="0.2">
      <c r="A412" s="96"/>
      <c r="B412" s="96"/>
      <c r="C412" s="96"/>
      <c r="D412" s="137"/>
      <c r="E412" s="137"/>
      <c r="F412" s="140" t="s">
        <v>444</v>
      </c>
      <c r="G412" s="140" t="s">
        <v>682</v>
      </c>
      <c r="H412" s="145">
        <v>-0.2</v>
      </c>
      <c r="I412" s="145">
        <v>-0.4</v>
      </c>
      <c r="J412" s="145">
        <v>0.5</v>
      </c>
      <c r="K412" s="145">
        <v>1</v>
      </c>
      <c r="L412" s="145">
        <v>0.6</v>
      </c>
      <c r="M412" s="145">
        <v>0.5</v>
      </c>
      <c r="N412" s="145">
        <v>1.2</v>
      </c>
      <c r="O412" s="145">
        <v>1.6</v>
      </c>
      <c r="P412" s="145">
        <v>-1.5</v>
      </c>
      <c r="Q412" s="145">
        <v>5.2</v>
      </c>
      <c r="R412" s="145">
        <v>2.6</v>
      </c>
      <c r="S412" s="145">
        <v>4.7</v>
      </c>
      <c r="T412" s="145">
        <v>-2.1</v>
      </c>
      <c r="U412" s="145">
        <v>0.5</v>
      </c>
      <c r="V412" s="145">
        <v>7.5</v>
      </c>
      <c r="W412" s="145">
        <v>12</v>
      </c>
      <c r="X412" s="145">
        <v>15.6</v>
      </c>
      <c r="Y412" s="145">
        <v>18.600000000000001</v>
      </c>
      <c r="Z412" s="145">
        <v>29.5</v>
      </c>
      <c r="AA412" s="145">
        <v>86</v>
      </c>
      <c r="AB412" s="145">
        <v>248</v>
      </c>
      <c r="AC412" s="145">
        <v>56.9</v>
      </c>
      <c r="AD412" s="145">
        <v>51.3</v>
      </c>
      <c r="AE412" s="145">
        <v>65.400000000000006</v>
      </c>
      <c r="AF412" s="145">
        <v>-20.399999999999999</v>
      </c>
      <c r="AG412" s="145">
        <v>59.8</v>
      </c>
      <c r="AH412" s="145">
        <v>87.4</v>
      </c>
      <c r="AI412" s="145">
        <v>50.8</v>
      </c>
      <c r="AJ412" s="145">
        <v>31</v>
      </c>
      <c r="AK412" s="145">
        <v>56.7</v>
      </c>
      <c r="AL412" s="145">
        <v>86</v>
      </c>
      <c r="AM412" s="145">
        <v>97.5</v>
      </c>
      <c r="AN412" s="145">
        <v>65.400000000000006</v>
      </c>
      <c r="AO412" s="145">
        <v>67.2</v>
      </c>
      <c r="AP412" s="145">
        <v>19.5</v>
      </c>
      <c r="AQ412" s="145">
        <v>62.4</v>
      </c>
      <c r="AR412" s="145">
        <v>64.7</v>
      </c>
      <c r="AS412" s="145">
        <v>109.5</v>
      </c>
      <c r="AT412" s="145">
        <v>158.5</v>
      </c>
      <c r="AU412" s="145">
        <v>67.599999999999994</v>
      </c>
      <c r="AV412" s="145">
        <v>112.6</v>
      </c>
      <c r="AW412" s="145">
        <v>98.610310760971572</v>
      </c>
      <c r="AX412" s="145">
        <v>104.15017619574131</v>
      </c>
      <c r="AY412" s="145">
        <v>108.54403428858251</v>
      </c>
      <c r="AZ412" s="145">
        <v>112.63740538429954</v>
      </c>
      <c r="BA412" s="145">
        <v>123.91883691843438</v>
      </c>
      <c r="BB412" s="165"/>
      <c r="BC412" s="165"/>
      <c r="BD412" s="165"/>
      <c r="BE412" s="165"/>
      <c r="BF412" s="165"/>
    </row>
    <row r="413" spans="1:58" s="145" customFormat="1" outlineLevel="1" x14ac:dyDescent="0.2">
      <c r="A413" s="96"/>
      <c r="B413" s="96"/>
      <c r="C413" s="96"/>
      <c r="D413" s="137"/>
      <c r="E413" s="137"/>
      <c r="F413" s="140" t="s">
        <v>445</v>
      </c>
      <c r="G413" s="140" t="s">
        <v>683</v>
      </c>
      <c r="H413" s="145">
        <v>3.28</v>
      </c>
      <c r="I413" s="145">
        <v>2.4700000000000002</v>
      </c>
      <c r="J413" s="145">
        <v>1.59</v>
      </c>
      <c r="K413" s="145">
        <v>1.73</v>
      </c>
      <c r="L413" s="145">
        <v>2.4</v>
      </c>
      <c r="M413" s="145">
        <v>2.6</v>
      </c>
      <c r="N413" s="145">
        <v>3.26</v>
      </c>
      <c r="O413" s="145">
        <v>5.14</v>
      </c>
      <c r="P413" s="145">
        <v>8.49</v>
      </c>
      <c r="Q413" s="145">
        <v>10.3</v>
      </c>
      <c r="R413" s="145">
        <v>13.18</v>
      </c>
      <c r="S413" s="145">
        <v>15.15</v>
      </c>
      <c r="T413" s="145">
        <v>21.84</v>
      </c>
      <c r="U413" s="145">
        <v>20.75</v>
      </c>
      <c r="V413" s="145">
        <v>15.8</v>
      </c>
      <c r="W413" s="145">
        <v>23.74</v>
      </c>
      <c r="X413" s="145">
        <v>21.97</v>
      </c>
      <c r="Y413" s="145">
        <v>23.05</v>
      </c>
      <c r="Z413" s="145">
        <v>29.52</v>
      </c>
      <c r="AA413" s="145">
        <v>45.99</v>
      </c>
      <c r="AB413" s="145">
        <v>42.38</v>
      </c>
      <c r="AC413" s="145">
        <v>50.34</v>
      </c>
      <c r="AD413" s="145">
        <v>49.57</v>
      </c>
      <c r="AE413" s="145">
        <v>43.06</v>
      </c>
      <c r="AF413" s="145">
        <v>32.83</v>
      </c>
      <c r="AG413" s="145">
        <v>85.1</v>
      </c>
      <c r="AH413" s="145">
        <v>79</v>
      </c>
      <c r="AI413" s="145">
        <v>83.8</v>
      </c>
      <c r="AJ413" s="145">
        <v>68</v>
      </c>
      <c r="AK413" s="145">
        <v>18.399999999999999</v>
      </c>
      <c r="AL413" s="145">
        <v>38.9</v>
      </c>
      <c r="AM413" s="145">
        <v>44.2</v>
      </c>
      <c r="AN413" s="145">
        <v>32.9</v>
      </c>
      <c r="AO413" s="145">
        <v>31.6</v>
      </c>
      <c r="AP413" s="145">
        <v>5.8</v>
      </c>
      <c r="AQ413" s="145">
        <v>42.8</v>
      </c>
      <c r="AR413" s="145">
        <v>32.799999999999997</v>
      </c>
      <c r="AS413" s="145">
        <v>35.9</v>
      </c>
      <c r="AT413" s="145">
        <v>77.5</v>
      </c>
      <c r="AU413" s="145">
        <v>57.5</v>
      </c>
      <c r="AV413" s="145">
        <v>13.2</v>
      </c>
      <c r="AW413" s="145">
        <v>31.114082964913393</v>
      </c>
      <c r="AX413" s="145">
        <v>40.35995935092626</v>
      </c>
      <c r="AY413" s="145">
        <v>46.767269984037327</v>
      </c>
      <c r="AZ413" s="145">
        <v>48.886428389956166</v>
      </c>
      <c r="BA413" s="145">
        <v>50.140178019513058</v>
      </c>
      <c r="BB413" s="165"/>
      <c r="BC413" s="165"/>
      <c r="BD413" s="165"/>
      <c r="BE413" s="165"/>
      <c r="BF413" s="165"/>
    </row>
    <row r="414" spans="1:58" s="145" customFormat="1" outlineLevel="1" x14ac:dyDescent="0.2">
      <c r="A414" s="96"/>
      <c r="B414" s="96"/>
      <c r="C414" s="96"/>
      <c r="D414" s="137"/>
      <c r="E414" s="137"/>
      <c r="F414" s="140" t="s">
        <v>446</v>
      </c>
      <c r="G414" s="140" t="s">
        <v>684</v>
      </c>
      <c r="H414" s="145">
        <v>0.57809999999999995</v>
      </c>
      <c r="I414" s="145">
        <v>1.1244000000000001</v>
      </c>
      <c r="J414" s="145">
        <v>0.61519999999999997</v>
      </c>
      <c r="K414" s="145">
        <v>1.1949000000000001</v>
      </c>
      <c r="L414" s="145">
        <v>1.3131999999999999</v>
      </c>
      <c r="M414" s="145">
        <v>1.0668</v>
      </c>
      <c r="N414" s="145">
        <v>-0.15290000000000001</v>
      </c>
      <c r="O414" s="145">
        <v>4.1881000000000004</v>
      </c>
      <c r="P414" s="145">
        <v>6.7895000000000003</v>
      </c>
      <c r="Q414" s="145">
        <v>2.1913999999999998</v>
      </c>
      <c r="R414" s="145">
        <v>6.4406999999999996</v>
      </c>
      <c r="S414" s="145">
        <v>2.4034</v>
      </c>
      <c r="T414" s="145">
        <v>3.1185999999999998</v>
      </c>
      <c r="U414" s="145">
        <v>3.7389999999999999</v>
      </c>
      <c r="V414" s="145">
        <v>2.2084999999999999</v>
      </c>
      <c r="W414" s="145">
        <v>4.8440000000000003</v>
      </c>
      <c r="X414" s="145">
        <v>3.5489999999999999</v>
      </c>
      <c r="Y414" s="145">
        <v>3.6871999999999998</v>
      </c>
      <c r="Z414" s="145">
        <v>2.6400999999999999</v>
      </c>
      <c r="AA414" s="145">
        <v>6.9417</v>
      </c>
      <c r="AB414" s="145">
        <v>13.173</v>
      </c>
      <c r="AC414" s="145">
        <v>14.8781</v>
      </c>
      <c r="AD414" s="145">
        <v>17.2394</v>
      </c>
      <c r="AE414" s="145">
        <v>19.572900000000001</v>
      </c>
      <c r="AF414" s="145">
        <v>20.1008</v>
      </c>
      <c r="AG414" s="145">
        <v>36.762</v>
      </c>
      <c r="AH414" s="145">
        <v>56.995399999999997</v>
      </c>
      <c r="AI414" s="145">
        <v>65.975499999999997</v>
      </c>
      <c r="AJ414" s="145">
        <v>-9.5015999999999998</v>
      </c>
      <c r="AK414" s="145">
        <v>16.607199999999999</v>
      </c>
      <c r="AL414" s="145">
        <v>9.9305000000000003</v>
      </c>
      <c r="AM414" s="145">
        <v>34.465499999999999</v>
      </c>
      <c r="AN414" s="145">
        <v>3.4800000000000199E-2</v>
      </c>
      <c r="AO414" s="145">
        <v>19.531400000000001</v>
      </c>
      <c r="AP414" s="145">
        <v>17.032800000000002</v>
      </c>
      <c r="AQ414" s="145">
        <v>13.3035</v>
      </c>
      <c r="AR414" s="145">
        <v>25.656700000000001</v>
      </c>
      <c r="AS414" s="145">
        <v>11.138500000000001</v>
      </c>
      <c r="AT414" s="145">
        <v>44.249699999999997</v>
      </c>
      <c r="AU414" s="145">
        <v>31.185199999999998</v>
      </c>
      <c r="AV414" s="145">
        <v>-6.4474</v>
      </c>
      <c r="AW414" s="145">
        <v>9.0263599999999986</v>
      </c>
      <c r="AX414" s="145">
        <v>16.247447999999999</v>
      </c>
      <c r="AY414" s="145">
        <v>15.435075599999998</v>
      </c>
      <c r="AZ414" s="145">
        <v>16.206829379999999</v>
      </c>
      <c r="BA414" s="145">
        <v>16.693034261399998</v>
      </c>
      <c r="BB414" s="165"/>
      <c r="BC414" s="165"/>
      <c r="BD414" s="165"/>
      <c r="BE414" s="165"/>
      <c r="BF414" s="165"/>
    </row>
    <row r="415" spans="1:58" s="145" customFormat="1" outlineLevel="1" x14ac:dyDescent="0.2">
      <c r="A415" s="96"/>
      <c r="B415" s="96"/>
      <c r="C415" s="96"/>
      <c r="D415" s="137"/>
      <c r="E415" s="137"/>
      <c r="F415" s="140" t="s">
        <v>447</v>
      </c>
      <c r="G415" s="140" t="s">
        <v>685</v>
      </c>
      <c r="H415" s="145">
        <v>10.1</v>
      </c>
      <c r="I415" s="145">
        <v>5.9</v>
      </c>
      <c r="J415" s="145">
        <v>5.4</v>
      </c>
      <c r="K415" s="145">
        <v>5.2</v>
      </c>
      <c r="L415" s="145">
        <v>-0.3</v>
      </c>
      <c r="M415" s="145">
        <v>5.4</v>
      </c>
      <c r="N415" s="145">
        <v>8.5</v>
      </c>
      <c r="O415" s="145">
        <v>13</v>
      </c>
      <c r="P415" s="145">
        <v>26.4</v>
      </c>
      <c r="Q415" s="145">
        <v>27.1</v>
      </c>
      <c r="R415" s="145">
        <v>41.3</v>
      </c>
      <c r="S415" s="145">
        <v>23.3</v>
      </c>
      <c r="T415" s="145">
        <v>23.1</v>
      </c>
      <c r="U415" s="145">
        <v>19.7</v>
      </c>
      <c r="V415" s="145">
        <v>19.5</v>
      </c>
      <c r="W415" s="145">
        <v>29.1</v>
      </c>
      <c r="X415" s="145">
        <v>32.4</v>
      </c>
      <c r="Y415" s="145">
        <v>51.3</v>
      </c>
      <c r="Z415" s="145">
        <v>109.8</v>
      </c>
      <c r="AA415" s="145">
        <v>129.9</v>
      </c>
      <c r="AB415" s="145">
        <v>164.1</v>
      </c>
      <c r="AC415" s="145">
        <v>56.1</v>
      </c>
      <c r="AD415" s="145">
        <v>89.8</v>
      </c>
      <c r="AE415" s="145">
        <v>36.1</v>
      </c>
      <c r="AF415" s="145">
        <v>87.1</v>
      </c>
      <c r="AG415" s="145">
        <v>252.6</v>
      </c>
      <c r="AH415" s="145">
        <v>203.6</v>
      </c>
      <c r="AI415" s="145">
        <v>209.6</v>
      </c>
      <c r="AJ415" s="145">
        <v>253.4</v>
      </c>
      <c r="AK415" s="145">
        <v>14.6</v>
      </c>
      <c r="AL415" s="145">
        <v>66.8</v>
      </c>
      <c r="AM415" s="145">
        <v>27</v>
      </c>
      <c r="AN415" s="145">
        <v>46.8</v>
      </c>
      <c r="AO415" s="145">
        <v>54.5</v>
      </c>
      <c r="AP415" s="145">
        <v>58.8</v>
      </c>
      <c r="AQ415" s="145">
        <v>45.3</v>
      </c>
      <c r="AR415" s="145">
        <v>324.8</v>
      </c>
      <c r="AS415" s="145">
        <v>125.4</v>
      </c>
      <c r="AT415" s="145">
        <v>81.2</v>
      </c>
      <c r="AU415" s="145">
        <v>2.2999999999999998</v>
      </c>
      <c r="AV415" s="145">
        <v>18.2</v>
      </c>
      <c r="AW415" s="145">
        <v>50.604728846251717</v>
      </c>
      <c r="AX415" s="145">
        <v>104.69747462081619</v>
      </c>
      <c r="AY415" s="145">
        <v>80.770172441911598</v>
      </c>
      <c r="AZ415" s="145">
        <v>66.389829540004541</v>
      </c>
      <c r="BA415" s="145">
        <v>77.413399864700295</v>
      </c>
      <c r="BB415" s="165"/>
      <c r="BC415" s="165"/>
      <c r="BD415" s="165"/>
      <c r="BE415" s="165"/>
      <c r="BF415" s="165"/>
    </row>
    <row r="416" spans="1:58" s="43" customFormat="1" x14ac:dyDescent="0.2">
      <c r="A416" s="37" t="s">
        <v>442</v>
      </c>
      <c r="B416" s="37" t="s">
        <v>137</v>
      </c>
      <c r="C416" s="37" t="s">
        <v>1468</v>
      </c>
      <c r="D416" s="38" t="s">
        <v>374</v>
      </c>
      <c r="E416" s="38" t="s">
        <v>1546</v>
      </c>
      <c r="F416" s="22" t="s">
        <v>138</v>
      </c>
      <c r="G416" s="22" t="s">
        <v>1240</v>
      </c>
      <c r="H416" s="27">
        <f>EIUSum(H412:H415,H$961:H$964)</f>
        <v>13.758099999999999</v>
      </c>
      <c r="I416" s="27">
        <f t="shared" ref="I416:AS416" si="310">EIUSum(I412:I415,I$961:I$964)</f>
        <v>9.0944000000000003</v>
      </c>
      <c r="J416" s="27">
        <f t="shared" si="310"/>
        <v>8.1052</v>
      </c>
      <c r="K416" s="27">
        <f t="shared" si="310"/>
        <v>9.1249000000000002</v>
      </c>
      <c r="L416" s="27">
        <f t="shared" si="310"/>
        <v>4.0132000000000003</v>
      </c>
      <c r="M416" s="27">
        <f t="shared" si="310"/>
        <v>9.5668000000000006</v>
      </c>
      <c r="N416" s="27">
        <f t="shared" si="310"/>
        <v>12.8071</v>
      </c>
      <c r="O416" s="27">
        <f t="shared" si="310"/>
        <v>23.928100000000001</v>
      </c>
      <c r="P416" s="27">
        <f t="shared" si="310"/>
        <v>40.179499999999997</v>
      </c>
      <c r="Q416" s="27">
        <f t="shared" si="310"/>
        <v>44.791400000000003</v>
      </c>
      <c r="R416" s="27">
        <f t="shared" si="310"/>
        <v>63.520699999999998</v>
      </c>
      <c r="S416" s="27">
        <f t="shared" si="310"/>
        <v>45.553400000000003</v>
      </c>
      <c r="T416" s="27">
        <f t="shared" si="310"/>
        <v>45.958600000000004</v>
      </c>
      <c r="U416" s="27">
        <f t="shared" si="310"/>
        <v>44.689</v>
      </c>
      <c r="V416" s="27">
        <f t="shared" si="310"/>
        <v>45.008499999999998</v>
      </c>
      <c r="W416" s="27">
        <f t="shared" si="310"/>
        <v>69.683999999999997</v>
      </c>
      <c r="X416" s="27">
        <f t="shared" si="310"/>
        <v>73.519000000000005</v>
      </c>
      <c r="Y416" s="27">
        <f t="shared" si="310"/>
        <v>96.637200000000007</v>
      </c>
      <c r="Z416" s="27">
        <f t="shared" si="310"/>
        <v>171.46009999999998</v>
      </c>
      <c r="AA416" s="27">
        <f t="shared" si="310"/>
        <v>268.83170000000001</v>
      </c>
      <c r="AB416" s="27">
        <f t="shared" si="310"/>
        <v>467.65300000000002</v>
      </c>
      <c r="AC416" s="27">
        <f t="shared" si="310"/>
        <v>178.21810000000002</v>
      </c>
      <c r="AD416" s="27">
        <f t="shared" si="310"/>
        <v>207.90940000000001</v>
      </c>
      <c r="AE416" s="27">
        <f t="shared" si="310"/>
        <v>164.13290000000001</v>
      </c>
      <c r="AF416" s="27">
        <f t="shared" si="310"/>
        <v>119.63079999999999</v>
      </c>
      <c r="AG416" s="27">
        <f t="shared" si="310"/>
        <v>434.26199999999994</v>
      </c>
      <c r="AH416" s="27">
        <f t="shared" si="310"/>
        <v>426.99540000000002</v>
      </c>
      <c r="AI416" s="27">
        <f t="shared" si="310"/>
        <v>410.17549999999994</v>
      </c>
      <c r="AJ416" s="27">
        <f t="shared" si="310"/>
        <v>342.89840000000004</v>
      </c>
      <c r="AK416" s="27">
        <f t="shared" si="310"/>
        <v>106.30719999999999</v>
      </c>
      <c r="AL416" s="27">
        <f t="shared" si="310"/>
        <v>201.63049999999998</v>
      </c>
      <c r="AM416" s="27">
        <f t="shared" si="310"/>
        <v>203.16549999999998</v>
      </c>
      <c r="AN416" s="27">
        <f t="shared" si="310"/>
        <v>145.13480000000001</v>
      </c>
      <c r="AO416" s="27">
        <f t="shared" si="310"/>
        <v>172.83140000000003</v>
      </c>
      <c r="AP416" s="27">
        <f t="shared" si="310"/>
        <v>101.1328</v>
      </c>
      <c r="AQ416" s="27">
        <f t="shared" si="310"/>
        <v>163.80349999999999</v>
      </c>
      <c r="AR416" s="27">
        <f t="shared" si="310"/>
        <v>447.95670000000001</v>
      </c>
      <c r="AS416" s="27">
        <f t="shared" si="310"/>
        <v>281.93849999999998</v>
      </c>
      <c r="AT416" s="27">
        <f t="shared" ref="AT416:AY416" si="311">EIUSum(AT412:AT415,AT$961:AT$964)</f>
        <v>361.44970000000001</v>
      </c>
      <c r="AU416" s="27">
        <f t="shared" si="311"/>
        <v>158.58520000000001</v>
      </c>
      <c r="AV416" s="27">
        <f t="shared" si="311"/>
        <v>137.55259999999998</v>
      </c>
      <c r="AW416" s="28">
        <f t="shared" si="311"/>
        <v>189.35548257213668</v>
      </c>
      <c r="AX416" s="28">
        <f t="shared" si="311"/>
        <v>265.4550581674838</v>
      </c>
      <c r="AY416" s="28">
        <f t="shared" si="311"/>
        <v>251.51655231453145</v>
      </c>
      <c r="AZ416" s="28">
        <f t="shared" ref="AZ416:BA416" si="312">EIUSum(AZ412:AZ415,AZ$961:AZ$964)</f>
        <v>244.12049269426024</v>
      </c>
      <c r="BA416" s="28">
        <f t="shared" si="312"/>
        <v>268.16544906404772</v>
      </c>
    </row>
    <row r="417" spans="1:58" s="145" customFormat="1" outlineLevel="1" x14ac:dyDescent="0.2">
      <c r="A417" s="96"/>
      <c r="B417" s="96"/>
      <c r="C417" s="96"/>
      <c r="D417" s="137"/>
      <c r="E417" s="137"/>
      <c r="F417" s="140" t="s">
        <v>444</v>
      </c>
      <c r="G417" s="140" t="s">
        <v>686</v>
      </c>
      <c r="H417" s="145">
        <v>-4.2</v>
      </c>
      <c r="I417" s="145">
        <v>-3.8</v>
      </c>
      <c r="J417" s="145">
        <v>-2.7</v>
      </c>
      <c r="K417" s="145">
        <v>-2.9</v>
      </c>
      <c r="L417" s="145">
        <v>-4.7</v>
      </c>
      <c r="M417" s="145">
        <v>-5.5</v>
      </c>
      <c r="N417" s="145">
        <v>-9.4</v>
      </c>
      <c r="O417" s="145">
        <v>-8.3000000000000007</v>
      </c>
      <c r="P417" s="145">
        <v>-12</v>
      </c>
      <c r="Q417" s="145">
        <v>-13.3</v>
      </c>
      <c r="R417" s="145">
        <v>-24</v>
      </c>
      <c r="S417" s="145">
        <v>-23.3</v>
      </c>
      <c r="T417" s="145">
        <v>-19.100000000000001</v>
      </c>
      <c r="U417" s="145">
        <v>-17.600000000000001</v>
      </c>
      <c r="V417" s="145">
        <v>-19.899999999999999</v>
      </c>
      <c r="W417" s="145">
        <v>-39.799999999999997</v>
      </c>
      <c r="X417" s="145">
        <v>-60.6</v>
      </c>
      <c r="Y417" s="145">
        <v>-49.5</v>
      </c>
      <c r="Z417" s="145">
        <v>-97</v>
      </c>
      <c r="AA417" s="145">
        <v>-139.4</v>
      </c>
      <c r="AB417" s="145">
        <v>-98.2</v>
      </c>
      <c r="AC417" s="145">
        <v>-70.2</v>
      </c>
      <c r="AD417" s="145">
        <v>-17.2</v>
      </c>
      <c r="AE417" s="145">
        <v>-39.299999999999997</v>
      </c>
      <c r="AF417" s="145">
        <v>-9.1</v>
      </c>
      <c r="AG417" s="145">
        <v>-88.9</v>
      </c>
      <c r="AH417" s="145">
        <v>-148</v>
      </c>
      <c r="AI417" s="145">
        <v>-140.69999999999999</v>
      </c>
      <c r="AJ417" s="145">
        <v>-98</v>
      </c>
      <c r="AK417" s="145">
        <v>-99.7</v>
      </c>
      <c r="AL417" s="145">
        <v>-146.6</v>
      </c>
      <c r="AM417" s="145">
        <v>-107.9</v>
      </c>
      <c r="AN417" s="145">
        <v>-99.1</v>
      </c>
      <c r="AO417" s="145">
        <v>-93.3</v>
      </c>
      <c r="AP417" s="145">
        <v>-107.5</v>
      </c>
      <c r="AQ417" s="145">
        <v>-130.9</v>
      </c>
      <c r="AR417" s="145">
        <v>-111.8</v>
      </c>
      <c r="AS417" s="145">
        <v>-145.80000000000001</v>
      </c>
      <c r="AT417" s="145">
        <v>-186.7</v>
      </c>
      <c r="AU417" s="145">
        <v>-153.1</v>
      </c>
      <c r="AV417" s="145">
        <v>-111.5</v>
      </c>
      <c r="AW417" s="145">
        <v>-116.96427478788149</v>
      </c>
      <c r="AX417" s="145">
        <v>-133.74471895033278</v>
      </c>
      <c r="AY417" s="145">
        <v>-143.86640680233171</v>
      </c>
      <c r="AZ417" s="145">
        <v>-134.89176005811035</v>
      </c>
      <c r="BA417" s="145">
        <v>-145.70166225566672</v>
      </c>
      <c r="BB417" s="165"/>
      <c r="BC417" s="165"/>
      <c r="BD417" s="165"/>
      <c r="BE417" s="165"/>
      <c r="BF417" s="165"/>
    </row>
    <row r="418" spans="1:58" s="145" customFormat="1" outlineLevel="1" x14ac:dyDescent="0.2">
      <c r="A418" s="96"/>
      <c r="B418" s="96"/>
      <c r="C418" s="96"/>
      <c r="D418" s="137"/>
      <c r="E418" s="137"/>
      <c r="F418" s="140" t="s">
        <v>445</v>
      </c>
      <c r="G418" s="140" t="s">
        <v>687</v>
      </c>
      <c r="H418" s="145">
        <v>-3.1</v>
      </c>
      <c r="I418" s="145">
        <v>-4.55</v>
      </c>
      <c r="J418" s="145">
        <v>-2.85</v>
      </c>
      <c r="K418" s="145">
        <v>-1.71</v>
      </c>
      <c r="L418" s="145">
        <v>-2.12</v>
      </c>
      <c r="M418" s="145">
        <v>-2.2400000000000002</v>
      </c>
      <c r="N418" s="145">
        <v>-5.4</v>
      </c>
      <c r="O418" s="145">
        <v>-9.2100000000000009</v>
      </c>
      <c r="P418" s="145">
        <v>-14.5</v>
      </c>
      <c r="Q418" s="145">
        <v>-19.5</v>
      </c>
      <c r="R418" s="145">
        <v>-34.82</v>
      </c>
      <c r="S418" s="145">
        <v>-23.93</v>
      </c>
      <c r="T418" s="145">
        <v>-31.27</v>
      </c>
      <c r="U418" s="145">
        <v>-20.6</v>
      </c>
      <c r="V418" s="145">
        <v>-24.44</v>
      </c>
      <c r="W418" s="145">
        <v>-15.82</v>
      </c>
      <c r="X418" s="145">
        <v>-30.36</v>
      </c>
      <c r="Y418" s="145">
        <v>-35.49</v>
      </c>
      <c r="Z418" s="145">
        <v>-45.7</v>
      </c>
      <c r="AA418" s="145">
        <v>-125.42</v>
      </c>
      <c r="AB418" s="145">
        <v>-174.31</v>
      </c>
      <c r="AC418" s="145">
        <v>-86.97</v>
      </c>
      <c r="AD418" s="145">
        <v>-50.61</v>
      </c>
      <c r="AE418" s="145">
        <v>-53.38</v>
      </c>
      <c r="AF418" s="145">
        <v>-56.9</v>
      </c>
      <c r="AG418" s="145">
        <v>-118.8</v>
      </c>
      <c r="AH418" s="145">
        <v>-130.4</v>
      </c>
      <c r="AI418" s="145">
        <v>-132.19999999999999</v>
      </c>
      <c r="AJ418" s="145">
        <v>-136</v>
      </c>
      <c r="AK418" s="145">
        <v>-88.7</v>
      </c>
      <c r="AL418" s="145">
        <v>-72.599999999999994</v>
      </c>
      <c r="AM418" s="145">
        <v>-64.5</v>
      </c>
      <c r="AN418" s="145">
        <v>-52</v>
      </c>
      <c r="AO418" s="145">
        <v>-17.600000000000001</v>
      </c>
      <c r="AP418" s="145">
        <v>-53.1</v>
      </c>
      <c r="AQ418" s="145">
        <v>-51.2</v>
      </c>
      <c r="AR418" s="145">
        <v>-74.599999999999994</v>
      </c>
      <c r="AS418" s="145">
        <v>-48.6</v>
      </c>
      <c r="AT418" s="145">
        <v>-139.19999999999999</v>
      </c>
      <c r="AU418" s="145">
        <v>-63</v>
      </c>
      <c r="AV418" s="145">
        <v>-53.6</v>
      </c>
      <c r="AW418" s="145">
        <v>-44.770721436335975</v>
      </c>
      <c r="AX418" s="145">
        <v>-60.89896541392207</v>
      </c>
      <c r="AY418" s="145">
        <v>-72.303214536769389</v>
      </c>
      <c r="AZ418" s="145">
        <v>-73.788838515611943</v>
      </c>
      <c r="BA418" s="145">
        <v>-75.082058282998702</v>
      </c>
      <c r="BB418" s="165"/>
      <c r="BC418" s="165"/>
      <c r="BD418" s="165"/>
      <c r="BE418" s="165"/>
      <c r="BF418" s="165"/>
    </row>
    <row r="419" spans="1:58" s="145" customFormat="1" outlineLevel="1" x14ac:dyDescent="0.2">
      <c r="A419" s="96"/>
      <c r="B419" s="96"/>
      <c r="C419" s="96"/>
      <c r="D419" s="137"/>
      <c r="E419" s="137"/>
      <c r="F419" s="140" t="s">
        <v>446</v>
      </c>
      <c r="G419" s="140" t="s">
        <v>688</v>
      </c>
      <c r="H419" s="145">
        <v>-0.73929999999999996</v>
      </c>
      <c r="I419" s="145">
        <v>-1.3976999999999999</v>
      </c>
      <c r="J419" s="145">
        <v>-0.96089999999999998</v>
      </c>
      <c r="K419" s="145">
        <v>-2.0234999999999999</v>
      </c>
      <c r="L419" s="145">
        <v>-1.8809</v>
      </c>
      <c r="M419" s="145">
        <v>-1.7405999999999999</v>
      </c>
      <c r="N419" s="145">
        <v>-2.4529999999999998</v>
      </c>
      <c r="O419" s="145">
        <v>-2.0870000000000002</v>
      </c>
      <c r="P419" s="145">
        <v>-4.6919000000000004</v>
      </c>
      <c r="Q419" s="145">
        <v>-2.1408</v>
      </c>
      <c r="R419" s="145">
        <v>-7.4458000000000002</v>
      </c>
      <c r="S419" s="145">
        <v>-7.6125999999999996</v>
      </c>
      <c r="T419" s="145">
        <v>-4.2887000000000004</v>
      </c>
      <c r="U419" s="145">
        <v>-7.2267999999999999</v>
      </c>
      <c r="V419" s="145">
        <v>-5.2466999999999997</v>
      </c>
      <c r="W419" s="145">
        <v>-7.0014000000000003</v>
      </c>
      <c r="X419" s="145">
        <v>-8.7070000000000007</v>
      </c>
      <c r="Y419" s="145">
        <v>-10.401899999999999</v>
      </c>
      <c r="Z419" s="145">
        <v>-12.4549</v>
      </c>
      <c r="AA419" s="145">
        <v>-0.26250000000000001</v>
      </c>
      <c r="AB419" s="145">
        <v>-6.492</v>
      </c>
      <c r="AC419" s="145">
        <v>-16.369599999999998</v>
      </c>
      <c r="AD419" s="145">
        <v>-11.5046</v>
      </c>
      <c r="AE419" s="145">
        <v>-2.1444000000000001</v>
      </c>
      <c r="AF419" s="145">
        <v>-14.313000000000001</v>
      </c>
      <c r="AG419" s="145">
        <v>-52.296799999999998</v>
      </c>
      <c r="AH419" s="145">
        <v>-58.960999999999999</v>
      </c>
      <c r="AI419" s="145">
        <v>-119.9933</v>
      </c>
      <c r="AJ419" s="145">
        <v>-67.703699999999998</v>
      </c>
      <c r="AK419" s="145">
        <v>-18.369199999999999</v>
      </c>
      <c r="AL419" s="145">
        <v>-30.728000000000002</v>
      </c>
      <c r="AM419" s="145">
        <v>-51.872700000000002</v>
      </c>
      <c r="AN419" s="145">
        <v>-6.7967000000000004</v>
      </c>
      <c r="AO419" s="145">
        <v>-20.275700000000001</v>
      </c>
      <c r="AP419" s="145">
        <v>-20.476299999999998</v>
      </c>
      <c r="AQ419" s="145">
        <v>-15.7402</v>
      </c>
      <c r="AR419" s="145">
        <v>-14.0639</v>
      </c>
      <c r="AS419" s="145">
        <v>-11.8142</v>
      </c>
      <c r="AT419" s="145">
        <v>-39.959000000000003</v>
      </c>
      <c r="AU419" s="145">
        <v>-32.869</v>
      </c>
      <c r="AV419" s="145">
        <v>-4.7652000000000001</v>
      </c>
      <c r="AW419" s="145">
        <v>-4.1933759999999998</v>
      </c>
      <c r="AX419" s="145">
        <v>-4.4030448</v>
      </c>
      <c r="AY419" s="145">
        <v>-4.62319704</v>
      </c>
      <c r="AZ419" s="145">
        <v>-4.8543568920000002</v>
      </c>
      <c r="BA419" s="145">
        <v>-5.0970747366000007</v>
      </c>
      <c r="BB419" s="165"/>
      <c r="BC419" s="165"/>
      <c r="BD419" s="165"/>
      <c r="BE419" s="165"/>
      <c r="BF419" s="165"/>
    </row>
    <row r="420" spans="1:58" s="145" customFormat="1" outlineLevel="1" x14ac:dyDescent="0.2">
      <c r="A420" s="96"/>
      <c r="B420" s="96"/>
      <c r="C420" s="96"/>
      <c r="D420" s="137"/>
      <c r="E420" s="137"/>
      <c r="F420" s="140" t="s">
        <v>447</v>
      </c>
      <c r="G420" s="140" t="s">
        <v>689</v>
      </c>
      <c r="H420" s="145">
        <v>-11.2</v>
      </c>
      <c r="I420" s="145">
        <v>-12.2</v>
      </c>
      <c r="J420" s="145">
        <v>-7.1</v>
      </c>
      <c r="K420" s="145">
        <v>-8.1999999999999993</v>
      </c>
      <c r="L420" s="145">
        <v>-8</v>
      </c>
      <c r="M420" s="145">
        <v>-10.6</v>
      </c>
      <c r="N420" s="145">
        <v>-17.100000000000001</v>
      </c>
      <c r="O420" s="145">
        <v>-28.9</v>
      </c>
      <c r="P420" s="145">
        <v>-41.6</v>
      </c>
      <c r="Q420" s="145">
        <v>-31.4</v>
      </c>
      <c r="R420" s="145">
        <v>-28</v>
      </c>
      <c r="S420" s="145">
        <v>-23.5</v>
      </c>
      <c r="T420" s="145">
        <v>-26.2</v>
      </c>
      <c r="U420" s="145">
        <v>-30.4</v>
      </c>
      <c r="V420" s="145">
        <v>-43.8</v>
      </c>
      <c r="W420" s="145">
        <v>-56.6</v>
      </c>
      <c r="X420" s="145">
        <v>-41.7</v>
      </c>
      <c r="Y420" s="145">
        <v>-74.599999999999994</v>
      </c>
      <c r="Z420" s="145">
        <v>-157.80000000000001</v>
      </c>
      <c r="AA420" s="145">
        <v>-242.3</v>
      </c>
      <c r="AB420" s="145">
        <v>-292</v>
      </c>
      <c r="AC420" s="145">
        <v>-77.3</v>
      </c>
      <c r="AD420" s="145">
        <v>-120.9</v>
      </c>
      <c r="AE420" s="145">
        <v>-82.1</v>
      </c>
      <c r="AF420" s="145">
        <v>-128.69999999999999</v>
      </c>
      <c r="AG420" s="145">
        <v>-159.9</v>
      </c>
      <c r="AH420" s="145">
        <v>-142.30000000000001</v>
      </c>
      <c r="AI420" s="145">
        <v>-370.4</v>
      </c>
      <c r="AJ420" s="145">
        <v>-356.7</v>
      </c>
      <c r="AK420" s="145">
        <v>48.4</v>
      </c>
      <c r="AL420" s="145">
        <v>-54.4</v>
      </c>
      <c r="AM420" s="145">
        <v>-80.8</v>
      </c>
      <c r="AN420" s="145">
        <v>-12</v>
      </c>
      <c r="AO420" s="145">
        <v>-46.2</v>
      </c>
      <c r="AP420" s="145">
        <v>113.9</v>
      </c>
      <c r="AQ420" s="145">
        <v>60.2</v>
      </c>
      <c r="AR420" s="145">
        <v>-33</v>
      </c>
      <c r="AS420" s="145">
        <v>-172</v>
      </c>
      <c r="AT420" s="145">
        <v>-56.4</v>
      </c>
      <c r="AU420" s="145">
        <v>48.2</v>
      </c>
      <c r="AV420" s="145">
        <v>35.299999999999997</v>
      </c>
      <c r="AW420" s="145">
        <v>11.915952819423095</v>
      </c>
      <c r="AX420" s="145">
        <v>57.428745399362668</v>
      </c>
      <c r="AY420" s="145">
        <v>26.73754794450328</v>
      </c>
      <c r="AZ420" s="145">
        <v>26.861442634626847</v>
      </c>
      <c r="BA420" s="145">
        <v>27.163882814796786</v>
      </c>
      <c r="BB420" s="165"/>
      <c r="BC420" s="165"/>
      <c r="BD420" s="165"/>
      <c r="BE420" s="165"/>
      <c r="BF420" s="165"/>
    </row>
    <row r="421" spans="1:58" s="43" customFormat="1" x14ac:dyDescent="0.2">
      <c r="A421" s="37" t="s">
        <v>442</v>
      </c>
      <c r="B421" s="37" t="s">
        <v>139</v>
      </c>
      <c r="C421" s="37" t="s">
        <v>1468</v>
      </c>
      <c r="D421" s="38" t="s">
        <v>374</v>
      </c>
      <c r="E421" s="38" t="s">
        <v>1546</v>
      </c>
      <c r="F421" s="22" t="s">
        <v>140</v>
      </c>
      <c r="G421" s="22" t="s">
        <v>1241</v>
      </c>
      <c r="H421" s="27">
        <f>EIUSum(H417:H420,H$961:H$964)</f>
        <v>-19.2393</v>
      </c>
      <c r="I421" s="27">
        <f t="shared" ref="I421:AS421" si="313">EIUSum(I417:I420,I$961:I$964)</f>
        <v>-21.947699999999998</v>
      </c>
      <c r="J421" s="27">
        <f t="shared" si="313"/>
        <v>-13.610900000000001</v>
      </c>
      <c r="K421" s="27">
        <f t="shared" si="313"/>
        <v>-14.833499999999999</v>
      </c>
      <c r="L421" s="27">
        <f t="shared" si="313"/>
        <v>-16.700900000000001</v>
      </c>
      <c r="M421" s="27">
        <f t="shared" si="313"/>
        <v>-20.0806</v>
      </c>
      <c r="N421" s="27">
        <f t="shared" si="313"/>
        <v>-34.353000000000002</v>
      </c>
      <c r="O421" s="27">
        <f t="shared" si="313"/>
        <v>-48.497</v>
      </c>
      <c r="P421" s="27">
        <f t="shared" si="313"/>
        <v>-72.791899999999998</v>
      </c>
      <c r="Q421" s="27">
        <f t="shared" si="313"/>
        <v>-66.340800000000002</v>
      </c>
      <c r="R421" s="27">
        <f t="shared" si="313"/>
        <v>-94.265799999999999</v>
      </c>
      <c r="S421" s="27">
        <f t="shared" si="313"/>
        <v>-78.342600000000004</v>
      </c>
      <c r="T421" s="27">
        <f t="shared" si="313"/>
        <v>-80.858699999999999</v>
      </c>
      <c r="U421" s="27">
        <f t="shared" si="313"/>
        <v>-75.826799999999992</v>
      </c>
      <c r="V421" s="27">
        <f t="shared" si="313"/>
        <v>-93.38669999999999</v>
      </c>
      <c r="W421" s="27">
        <f t="shared" si="313"/>
        <v>-119.22139999999999</v>
      </c>
      <c r="X421" s="27">
        <f t="shared" si="313"/>
        <v>-141.36700000000002</v>
      </c>
      <c r="Y421" s="27">
        <f t="shared" si="313"/>
        <v>-169.99189999999999</v>
      </c>
      <c r="Z421" s="27">
        <f t="shared" si="313"/>
        <v>-312.95490000000001</v>
      </c>
      <c r="AA421" s="27">
        <f t="shared" si="313"/>
        <v>-507.38249999999999</v>
      </c>
      <c r="AB421" s="27">
        <f t="shared" si="313"/>
        <v>-571.00199999999995</v>
      </c>
      <c r="AC421" s="27">
        <f t="shared" si="313"/>
        <v>-250.83960000000002</v>
      </c>
      <c r="AD421" s="27">
        <f t="shared" si="313"/>
        <v>-200.21460000000002</v>
      </c>
      <c r="AE421" s="27">
        <f t="shared" si="313"/>
        <v>-176.92439999999999</v>
      </c>
      <c r="AF421" s="27">
        <f t="shared" si="313"/>
        <v>-209.01299999999998</v>
      </c>
      <c r="AG421" s="27">
        <f t="shared" si="313"/>
        <v>-419.89679999999998</v>
      </c>
      <c r="AH421" s="27">
        <f t="shared" si="313"/>
        <v>-479.661</v>
      </c>
      <c r="AI421" s="27">
        <f t="shared" si="313"/>
        <v>-763.29329999999993</v>
      </c>
      <c r="AJ421" s="27">
        <f t="shared" si="313"/>
        <v>-658.40370000000007</v>
      </c>
      <c r="AK421" s="27">
        <f t="shared" si="313"/>
        <v>-158.36920000000001</v>
      </c>
      <c r="AL421" s="27">
        <f t="shared" si="313"/>
        <v>-304.32799999999997</v>
      </c>
      <c r="AM421" s="27">
        <f t="shared" si="313"/>
        <v>-305.0727</v>
      </c>
      <c r="AN421" s="27">
        <f t="shared" si="313"/>
        <v>-169.89669999999998</v>
      </c>
      <c r="AO421" s="27">
        <f t="shared" si="313"/>
        <v>-177.37569999999999</v>
      </c>
      <c r="AP421" s="27">
        <f t="shared" si="313"/>
        <v>-67.176299999999998</v>
      </c>
      <c r="AQ421" s="27">
        <f t="shared" si="313"/>
        <v>-137.64019999999999</v>
      </c>
      <c r="AR421" s="27">
        <f t="shared" si="313"/>
        <v>-233.46389999999997</v>
      </c>
      <c r="AS421" s="27">
        <f t="shared" si="313"/>
        <v>-378.21420000000001</v>
      </c>
      <c r="AT421" s="27">
        <f t="shared" ref="AT421:AY421" si="314">EIUSum(AT417:AT420,AT$961:AT$964)</f>
        <v>-422.25899999999996</v>
      </c>
      <c r="AU421" s="27">
        <f t="shared" si="314"/>
        <v>-200.76900000000001</v>
      </c>
      <c r="AV421" s="27">
        <f t="shared" si="314"/>
        <v>-134.5652</v>
      </c>
      <c r="AW421" s="28">
        <f t="shared" si="314"/>
        <v>-154.01241940479437</v>
      </c>
      <c r="AX421" s="28">
        <f t="shared" si="314"/>
        <v>-141.61798376489219</v>
      </c>
      <c r="AY421" s="28">
        <f t="shared" si="314"/>
        <v>-194.05527043459782</v>
      </c>
      <c r="AZ421" s="28">
        <f t="shared" ref="AZ421:BA421" si="315">EIUSum(AZ417:AZ420,AZ$961:AZ$964)</f>
        <v>-186.67351283109545</v>
      </c>
      <c r="BA421" s="28">
        <f t="shared" si="315"/>
        <v>-198.71691246046865</v>
      </c>
    </row>
    <row r="422" spans="1:58" s="145" customFormat="1" outlineLevel="1" x14ac:dyDescent="0.2">
      <c r="A422" s="96"/>
      <c r="B422" s="96"/>
      <c r="C422" s="96"/>
      <c r="D422" s="137"/>
      <c r="E422" s="137"/>
      <c r="F422" s="140" t="s">
        <v>444</v>
      </c>
      <c r="G422" s="159" t="s">
        <v>690</v>
      </c>
      <c r="H422" s="145">
        <v>-4.4000000000000004</v>
      </c>
      <c r="I422" s="145">
        <v>-4.2</v>
      </c>
      <c r="J422" s="145">
        <v>-2.2000000000000002</v>
      </c>
      <c r="K422" s="145">
        <v>-1.9</v>
      </c>
      <c r="L422" s="145">
        <v>-4.1000000000000005</v>
      </c>
      <c r="M422" s="145">
        <v>-5</v>
      </c>
      <c r="N422" s="145">
        <v>-8.2000000000000011</v>
      </c>
      <c r="O422" s="145">
        <v>-6.7000000000000011</v>
      </c>
      <c r="P422" s="145">
        <v>-13.5</v>
      </c>
      <c r="Q422" s="145">
        <v>-8.1000000000000014</v>
      </c>
      <c r="R422" s="145">
        <v>-21.4</v>
      </c>
      <c r="S422" s="145">
        <v>-18.600000000000001</v>
      </c>
      <c r="T422" s="145">
        <v>-21.200000000000003</v>
      </c>
      <c r="U422" s="145">
        <v>-17.100000000000001</v>
      </c>
      <c r="V422" s="145">
        <v>-12.399999999999999</v>
      </c>
      <c r="W422" s="145">
        <v>-27.799999999999997</v>
      </c>
      <c r="X422" s="145">
        <v>-45</v>
      </c>
      <c r="Y422" s="145">
        <v>-30.9</v>
      </c>
      <c r="Z422" s="145">
        <v>-67.5</v>
      </c>
      <c r="AA422" s="145">
        <v>-53.400000000000006</v>
      </c>
      <c r="AB422" s="145">
        <v>149.80000000000001</v>
      </c>
      <c r="AC422" s="145">
        <v>-13.300000000000004</v>
      </c>
      <c r="AD422" s="145">
        <v>34.099999999999994</v>
      </c>
      <c r="AE422" s="145">
        <v>26.100000000000009</v>
      </c>
      <c r="AF422" s="145">
        <v>-29.5</v>
      </c>
      <c r="AG422" s="145">
        <v>-29.100000000000009</v>
      </c>
      <c r="AH422" s="145">
        <v>-60.599999999999994</v>
      </c>
      <c r="AI422" s="145">
        <v>-89.899999999999991</v>
      </c>
      <c r="AJ422" s="145">
        <v>-67</v>
      </c>
      <c r="AK422" s="145">
        <v>-43</v>
      </c>
      <c r="AL422" s="145">
        <v>-60.599999999999994</v>
      </c>
      <c r="AM422" s="145">
        <v>-10.400000000000006</v>
      </c>
      <c r="AN422" s="145">
        <v>-33.699999999999989</v>
      </c>
      <c r="AO422" s="145">
        <v>-26.099999999999994</v>
      </c>
      <c r="AP422" s="145">
        <v>-88</v>
      </c>
      <c r="AQ422" s="145">
        <v>-68.5</v>
      </c>
      <c r="AR422" s="145">
        <v>-47.099999999999994</v>
      </c>
      <c r="AS422" s="145">
        <v>-36.300000000000011</v>
      </c>
      <c r="AT422" s="145">
        <v>-28.199999999999989</v>
      </c>
      <c r="AU422" s="145">
        <v>-85.5</v>
      </c>
      <c r="AV422" s="145">
        <v>1.0999999999999943</v>
      </c>
      <c r="AW422" s="145">
        <v>-18.353964026909921</v>
      </c>
      <c r="AX422" s="145">
        <v>-29.594542754591473</v>
      </c>
      <c r="AY422" s="145">
        <v>-35.322372513749201</v>
      </c>
      <c r="AZ422" s="145">
        <v>-22.254354673810809</v>
      </c>
      <c r="BA422" s="145">
        <v>-21.782825337232339</v>
      </c>
      <c r="BB422" s="165"/>
      <c r="BC422" s="165"/>
      <c r="BD422" s="165"/>
      <c r="BE422" s="165"/>
      <c r="BF422" s="165"/>
    </row>
    <row r="423" spans="1:58" s="145" customFormat="1" outlineLevel="1" x14ac:dyDescent="0.2">
      <c r="A423" s="96"/>
      <c r="B423" s="96"/>
      <c r="C423" s="96"/>
      <c r="D423" s="137"/>
      <c r="E423" s="137"/>
      <c r="F423" s="140" t="s">
        <v>445</v>
      </c>
      <c r="G423" s="159" t="s">
        <v>691</v>
      </c>
      <c r="H423" s="145">
        <v>0.17999999999999972</v>
      </c>
      <c r="I423" s="145">
        <v>-2.0799999999999996</v>
      </c>
      <c r="J423" s="145">
        <v>-1.26</v>
      </c>
      <c r="K423" s="145">
        <v>2.0000000000000018E-2</v>
      </c>
      <c r="L423" s="145">
        <v>0.2799999999999998</v>
      </c>
      <c r="M423" s="145">
        <v>0.35999999999999988</v>
      </c>
      <c r="N423" s="145">
        <v>-2.1400000000000006</v>
      </c>
      <c r="O423" s="145">
        <v>-4.0700000000000012</v>
      </c>
      <c r="P423" s="145">
        <v>-6.01</v>
      </c>
      <c r="Q423" s="145">
        <v>-9.1999999999999993</v>
      </c>
      <c r="R423" s="145">
        <v>-21.64</v>
      </c>
      <c r="S423" s="145">
        <v>-8.7799999999999994</v>
      </c>
      <c r="T423" s="145">
        <v>-9.43</v>
      </c>
      <c r="U423" s="145">
        <v>0.14999999999999858</v>
      </c>
      <c r="V423" s="145">
        <v>-8.64</v>
      </c>
      <c r="W423" s="145">
        <v>7.9199999999999982</v>
      </c>
      <c r="X423" s="145">
        <v>-8.39</v>
      </c>
      <c r="Y423" s="145">
        <v>-12.440000000000001</v>
      </c>
      <c r="Z423" s="145">
        <v>-16.180000000000003</v>
      </c>
      <c r="AA423" s="145">
        <v>-79.430000000000007</v>
      </c>
      <c r="AB423" s="145">
        <v>-131.93</v>
      </c>
      <c r="AC423" s="145">
        <v>-36.629999999999995</v>
      </c>
      <c r="AD423" s="145">
        <v>-1.0399999999999991</v>
      </c>
      <c r="AE423" s="145">
        <v>-10.32</v>
      </c>
      <c r="AF423" s="145">
        <v>-24.07</v>
      </c>
      <c r="AG423" s="145">
        <v>-33.700000000000003</v>
      </c>
      <c r="AH423" s="145">
        <v>-51.400000000000006</v>
      </c>
      <c r="AI423" s="145">
        <v>-48.399999999999991</v>
      </c>
      <c r="AJ423" s="145">
        <v>-68</v>
      </c>
      <c r="AK423" s="145">
        <v>-70.300000000000011</v>
      </c>
      <c r="AL423" s="145">
        <v>-33.699999999999996</v>
      </c>
      <c r="AM423" s="145">
        <v>-20.299999999999997</v>
      </c>
      <c r="AN423" s="145">
        <v>-19.100000000000001</v>
      </c>
      <c r="AO423" s="145">
        <v>14</v>
      </c>
      <c r="AP423" s="145">
        <v>-47.300000000000004</v>
      </c>
      <c r="AQ423" s="145">
        <v>-8.4000000000000057</v>
      </c>
      <c r="AR423" s="145">
        <v>-41.8</v>
      </c>
      <c r="AS423" s="145">
        <v>-12.700000000000003</v>
      </c>
      <c r="AT423" s="145">
        <v>-61.699999999999989</v>
      </c>
      <c r="AU423" s="145">
        <v>-5.5</v>
      </c>
      <c r="AV423" s="145">
        <v>-40.400000000000006</v>
      </c>
      <c r="AW423" s="145">
        <v>-13.656638471422582</v>
      </c>
      <c r="AX423" s="145">
        <v>-20.53900606299581</v>
      </c>
      <c r="AY423" s="145">
        <v>-25.535944552732062</v>
      </c>
      <c r="AZ423" s="145">
        <v>-24.902410125655777</v>
      </c>
      <c r="BA423" s="145">
        <v>-24.941880263485643</v>
      </c>
      <c r="BB423" s="165"/>
      <c r="BC423" s="165"/>
      <c r="BD423" s="165"/>
      <c r="BE423" s="165"/>
      <c r="BF423" s="165"/>
    </row>
    <row r="424" spans="1:58" s="145" customFormat="1" outlineLevel="1" x14ac:dyDescent="0.2">
      <c r="A424" s="96"/>
      <c r="B424" s="96"/>
      <c r="C424" s="96"/>
      <c r="D424" s="137"/>
      <c r="E424" s="137"/>
      <c r="F424" s="140" t="s">
        <v>446</v>
      </c>
      <c r="G424" s="159" t="s">
        <v>692</v>
      </c>
      <c r="H424" s="145">
        <v>-0.16120000000000001</v>
      </c>
      <c r="I424" s="145">
        <v>-0.27329999999999988</v>
      </c>
      <c r="J424" s="145">
        <v>-0.34570000000000001</v>
      </c>
      <c r="K424" s="145">
        <v>-0.82859999999999978</v>
      </c>
      <c r="L424" s="145">
        <v>-0.56770000000000009</v>
      </c>
      <c r="M424" s="145">
        <v>-0.67379999999999995</v>
      </c>
      <c r="N424" s="145">
        <v>-2.6058999999999997</v>
      </c>
      <c r="O424" s="145">
        <v>2.1011000000000002</v>
      </c>
      <c r="P424" s="145">
        <v>2.0975999999999999</v>
      </c>
      <c r="Q424" s="145">
        <v>5.0599999999999756E-2</v>
      </c>
      <c r="R424" s="145">
        <v>-1.0051000000000005</v>
      </c>
      <c r="S424" s="145">
        <v>-5.2091999999999992</v>
      </c>
      <c r="T424" s="145">
        <v>-1.1701000000000006</v>
      </c>
      <c r="U424" s="145">
        <v>-3.4878</v>
      </c>
      <c r="V424" s="145">
        <v>-3.0381999999999998</v>
      </c>
      <c r="W424" s="145">
        <v>-2.1574</v>
      </c>
      <c r="X424" s="145">
        <v>-5.1580000000000013</v>
      </c>
      <c r="Y424" s="145">
        <v>-6.7146999999999997</v>
      </c>
      <c r="Z424" s="145">
        <v>-9.8148</v>
      </c>
      <c r="AA424" s="145">
        <v>6.6791999999999998</v>
      </c>
      <c r="AB424" s="145">
        <v>6.681</v>
      </c>
      <c r="AC424" s="145">
        <v>-1.4914999999999985</v>
      </c>
      <c r="AD424" s="145">
        <v>5.7347999999999999</v>
      </c>
      <c r="AE424" s="145">
        <v>17.4285</v>
      </c>
      <c r="AF424" s="145">
        <v>5.7877999999999989</v>
      </c>
      <c r="AG424" s="145">
        <v>-15.534799999999997</v>
      </c>
      <c r="AH424" s="145">
        <v>-1.965600000000002</v>
      </c>
      <c r="AI424" s="145">
        <v>-54.017800000000008</v>
      </c>
      <c r="AJ424" s="145">
        <v>-77.205299999999994</v>
      </c>
      <c r="AK424" s="145">
        <v>-1.7620000000000005</v>
      </c>
      <c r="AL424" s="145">
        <v>-20.797499999999999</v>
      </c>
      <c r="AM424" s="145">
        <v>-17.407200000000003</v>
      </c>
      <c r="AN424" s="145">
        <v>-6.7618999999999998</v>
      </c>
      <c r="AO424" s="145">
        <v>-0.74429999999999907</v>
      </c>
      <c r="AP424" s="145">
        <v>-3.4434999999999967</v>
      </c>
      <c r="AQ424" s="145">
        <v>-2.4367000000000001</v>
      </c>
      <c r="AR424" s="145">
        <v>11.5928</v>
      </c>
      <c r="AS424" s="145">
        <v>-0.67569999999999908</v>
      </c>
      <c r="AT424" s="145">
        <v>4.290699999999994</v>
      </c>
      <c r="AU424" s="145">
        <v>-1.6838000000000015</v>
      </c>
      <c r="AV424" s="145">
        <v>-11.2126</v>
      </c>
      <c r="AW424" s="145">
        <v>4.8329839999999988</v>
      </c>
      <c r="AX424" s="145">
        <v>11.844403199999999</v>
      </c>
      <c r="AY424" s="145">
        <v>10.811878559999997</v>
      </c>
      <c r="AZ424" s="145">
        <v>11.352472487999998</v>
      </c>
      <c r="BA424" s="145">
        <v>11.595959524799998</v>
      </c>
      <c r="BB424" s="165"/>
      <c r="BC424" s="165"/>
      <c r="BD424" s="165"/>
      <c r="BE424" s="165"/>
      <c r="BF424" s="165"/>
    </row>
    <row r="425" spans="1:58" s="145" customFormat="1" outlineLevel="1" x14ac:dyDescent="0.2">
      <c r="A425" s="96"/>
      <c r="B425" s="96"/>
      <c r="C425" s="96"/>
      <c r="D425" s="137"/>
      <c r="E425" s="137"/>
      <c r="F425" s="140" t="s">
        <v>447</v>
      </c>
      <c r="G425" s="159" t="s">
        <v>693</v>
      </c>
      <c r="H425" s="145">
        <v>-1.0999999999999996</v>
      </c>
      <c r="I425" s="145">
        <v>-6.2999999999999989</v>
      </c>
      <c r="J425" s="145">
        <v>-1.6999999999999993</v>
      </c>
      <c r="K425" s="145">
        <v>-2.9999999999999991</v>
      </c>
      <c r="L425" s="145">
        <v>-8.3000000000000007</v>
      </c>
      <c r="M425" s="145">
        <v>-5.1999999999999993</v>
      </c>
      <c r="N425" s="145">
        <v>-8.6000000000000014</v>
      </c>
      <c r="O425" s="145">
        <v>-15.899999999999999</v>
      </c>
      <c r="P425" s="145">
        <v>-15.200000000000003</v>
      </c>
      <c r="Q425" s="145">
        <v>-4.2999999999999972</v>
      </c>
      <c r="R425" s="145">
        <v>13.299999999999997</v>
      </c>
      <c r="S425" s="145">
        <v>-0.19999999999999929</v>
      </c>
      <c r="T425" s="145">
        <v>-3.0999999999999979</v>
      </c>
      <c r="U425" s="145">
        <v>-10.7</v>
      </c>
      <c r="V425" s="145">
        <v>-24.299999999999997</v>
      </c>
      <c r="W425" s="145">
        <v>-27.5</v>
      </c>
      <c r="X425" s="145">
        <v>-9.3000000000000043</v>
      </c>
      <c r="Y425" s="145">
        <v>-23.299999999999997</v>
      </c>
      <c r="Z425" s="145">
        <v>-48.000000000000014</v>
      </c>
      <c r="AA425" s="145">
        <v>-112.4</v>
      </c>
      <c r="AB425" s="145">
        <v>-127.9</v>
      </c>
      <c r="AC425" s="145">
        <v>-21.199999999999996</v>
      </c>
      <c r="AD425" s="145">
        <v>-31.100000000000009</v>
      </c>
      <c r="AE425" s="145">
        <v>-45.999999999999993</v>
      </c>
      <c r="AF425" s="145">
        <v>-41.599999999999994</v>
      </c>
      <c r="AG425" s="145">
        <v>92.699999999999989</v>
      </c>
      <c r="AH425" s="145">
        <v>61.299999999999983</v>
      </c>
      <c r="AI425" s="145">
        <v>-160.79999999999998</v>
      </c>
      <c r="AJ425" s="145">
        <v>-103.29999999999998</v>
      </c>
      <c r="AK425" s="145">
        <v>63</v>
      </c>
      <c r="AL425" s="145">
        <v>12.399999999999999</v>
      </c>
      <c r="AM425" s="145">
        <v>-53.8</v>
      </c>
      <c r="AN425" s="145">
        <v>34.799999999999997</v>
      </c>
      <c r="AO425" s="145">
        <v>8.2999999999999972</v>
      </c>
      <c r="AP425" s="145">
        <v>172.7</v>
      </c>
      <c r="AQ425" s="145">
        <v>105.5</v>
      </c>
      <c r="AR425" s="145">
        <v>291.8</v>
      </c>
      <c r="AS425" s="145">
        <v>-46.599999999999994</v>
      </c>
      <c r="AT425" s="145">
        <v>24.800000000000004</v>
      </c>
      <c r="AU425" s="145">
        <v>50.5</v>
      </c>
      <c r="AV425" s="145">
        <v>53.5</v>
      </c>
      <c r="AW425" s="145">
        <v>62.520681665674815</v>
      </c>
      <c r="AX425" s="145">
        <v>162.12622002017886</v>
      </c>
      <c r="AY425" s="145">
        <v>107.50772038641487</v>
      </c>
      <c r="AZ425" s="145">
        <v>93.251272174631396</v>
      </c>
      <c r="BA425" s="145">
        <v>104.57728267949707</v>
      </c>
      <c r="BB425" s="165"/>
      <c r="BC425" s="165"/>
      <c r="BD425" s="165"/>
      <c r="BE425" s="165"/>
      <c r="BF425" s="165"/>
    </row>
    <row r="426" spans="1:58" s="43" customFormat="1" x14ac:dyDescent="0.2">
      <c r="A426" s="37" t="s">
        <v>442</v>
      </c>
      <c r="B426" s="37" t="s">
        <v>141</v>
      </c>
      <c r="C426" s="37"/>
      <c r="D426" s="38" t="s">
        <v>374</v>
      </c>
      <c r="E426" s="38" t="s">
        <v>1546</v>
      </c>
      <c r="F426" s="87" t="s">
        <v>142</v>
      </c>
      <c r="G426" s="22" t="s">
        <v>1242</v>
      </c>
      <c r="H426" s="27">
        <f>EIUTotal(EIUSum(H422:H425,H$961:H$964),H416,H421)</f>
        <v>-5.4812000000000012</v>
      </c>
      <c r="I426" s="27">
        <f t="shared" ref="I426:AS426" si="316">EIUTotal(EIUSum(I422:I425,I$961:I$964),I416,I421)</f>
        <v>-12.853299999999997</v>
      </c>
      <c r="J426" s="27">
        <f t="shared" si="316"/>
        <v>-5.5057000000000009</v>
      </c>
      <c r="K426" s="27">
        <f t="shared" si="316"/>
        <v>-5.7085999999999988</v>
      </c>
      <c r="L426" s="27">
        <f t="shared" si="316"/>
        <v>-12.6877</v>
      </c>
      <c r="M426" s="27">
        <f t="shared" si="316"/>
        <v>-10.5138</v>
      </c>
      <c r="N426" s="27">
        <f t="shared" si="316"/>
        <v>-21.545900000000003</v>
      </c>
      <c r="O426" s="27">
        <f t="shared" si="316"/>
        <v>-24.568899999999999</v>
      </c>
      <c r="P426" s="27">
        <f t="shared" si="316"/>
        <v>-32.612400000000001</v>
      </c>
      <c r="Q426" s="27">
        <f t="shared" si="316"/>
        <v>-21.549399999999999</v>
      </c>
      <c r="R426" s="27">
        <f t="shared" si="316"/>
        <v>-30.745100000000001</v>
      </c>
      <c r="S426" s="27">
        <f t="shared" si="316"/>
        <v>-32.789200000000001</v>
      </c>
      <c r="T426" s="27">
        <f t="shared" si="316"/>
        <v>-34.900099999999995</v>
      </c>
      <c r="U426" s="27">
        <f t="shared" si="316"/>
        <v>-31.137799999999991</v>
      </c>
      <c r="V426" s="27">
        <f t="shared" si="316"/>
        <v>-48.378199999999993</v>
      </c>
      <c r="W426" s="27">
        <f t="shared" si="316"/>
        <v>-49.537399999999991</v>
      </c>
      <c r="X426" s="27">
        <f t="shared" si="316"/>
        <v>-67.848000000000013</v>
      </c>
      <c r="Y426" s="27">
        <f t="shared" si="316"/>
        <v>-73.35469999999998</v>
      </c>
      <c r="Z426" s="27">
        <f t="shared" si="316"/>
        <v>-141.49480000000003</v>
      </c>
      <c r="AA426" s="27">
        <f t="shared" si="316"/>
        <v>-238.55079999999998</v>
      </c>
      <c r="AB426" s="27">
        <f t="shared" si="316"/>
        <v>-103.34899999999993</v>
      </c>
      <c r="AC426" s="27">
        <f t="shared" si="316"/>
        <v>-72.621499999999997</v>
      </c>
      <c r="AD426" s="27">
        <f t="shared" si="316"/>
        <v>7.6947999999999865</v>
      </c>
      <c r="AE426" s="27">
        <f t="shared" si="316"/>
        <v>-12.791499999999985</v>
      </c>
      <c r="AF426" s="27">
        <f t="shared" si="316"/>
        <v>-89.382199999999983</v>
      </c>
      <c r="AG426" s="27">
        <f t="shared" si="316"/>
        <v>14.365199999999959</v>
      </c>
      <c r="AH426" s="27">
        <f t="shared" si="316"/>
        <v>-52.665599999999984</v>
      </c>
      <c r="AI426" s="27">
        <f t="shared" si="316"/>
        <v>-353.11779999999999</v>
      </c>
      <c r="AJ426" s="27">
        <f t="shared" si="316"/>
        <v>-315.50530000000003</v>
      </c>
      <c r="AK426" s="27">
        <f t="shared" si="316"/>
        <v>-52.062000000000012</v>
      </c>
      <c r="AL426" s="27">
        <f t="shared" si="316"/>
        <v>-102.69749999999999</v>
      </c>
      <c r="AM426" s="27">
        <f t="shared" si="316"/>
        <v>-101.90720000000002</v>
      </c>
      <c r="AN426" s="27">
        <f t="shared" si="316"/>
        <v>-24.761899999999969</v>
      </c>
      <c r="AO426" s="27">
        <f t="shared" si="316"/>
        <v>-4.5442999999999643</v>
      </c>
      <c r="AP426" s="27">
        <f t="shared" si="316"/>
        <v>33.956500000000005</v>
      </c>
      <c r="AQ426" s="27">
        <f t="shared" si="316"/>
        <v>26.163299999999992</v>
      </c>
      <c r="AR426" s="27">
        <f t="shared" si="316"/>
        <v>214.49280000000005</v>
      </c>
      <c r="AS426" s="27">
        <f t="shared" si="316"/>
        <v>-96.275700000000029</v>
      </c>
      <c r="AT426" s="27">
        <f t="shared" ref="AT426:AY426" si="317">EIUTotal(EIUSum(AT422:AT425,AT$961:AT$964),AT416,AT421)</f>
        <v>-60.809299999999951</v>
      </c>
      <c r="AU426" s="27">
        <f t="shared" si="317"/>
        <v>-42.183799999999991</v>
      </c>
      <c r="AV426" s="27">
        <f t="shared" si="317"/>
        <v>2.9873999999999796</v>
      </c>
      <c r="AW426" s="28">
        <f t="shared" si="317"/>
        <v>35.343063167342308</v>
      </c>
      <c r="AX426" s="28">
        <f t="shared" si="317"/>
        <v>123.83707440259161</v>
      </c>
      <c r="AY426" s="28">
        <f t="shared" si="317"/>
        <v>57.461281879933637</v>
      </c>
      <c r="AZ426" s="28">
        <f t="shared" ref="AZ426:BA426" si="318">EIUTotal(EIUSum(AZ422:AZ425,AZ$961:AZ$964),AZ416,AZ421)</f>
        <v>57.446979863164785</v>
      </c>
      <c r="BA426" s="28">
        <f t="shared" si="318"/>
        <v>69.448536603579072</v>
      </c>
    </row>
    <row r="427" spans="1:58" s="145" customFormat="1" outlineLevel="1" x14ac:dyDescent="0.2">
      <c r="A427" s="96"/>
      <c r="B427" s="96"/>
      <c r="C427" s="96"/>
      <c r="D427" s="137"/>
      <c r="E427" s="137"/>
      <c r="F427" s="140" t="s">
        <v>444</v>
      </c>
      <c r="G427" s="140" t="s">
        <v>694</v>
      </c>
      <c r="H427" s="145">
        <v>0.9</v>
      </c>
      <c r="I427" s="145">
        <v>0.5</v>
      </c>
      <c r="J427" s="145">
        <v>1.4</v>
      </c>
      <c r="K427" s="145">
        <v>5.5</v>
      </c>
      <c r="L427" s="145">
        <v>5.7</v>
      </c>
      <c r="M427" s="145">
        <v>12.9</v>
      </c>
      <c r="N427" s="145">
        <v>33.200000000000003</v>
      </c>
      <c r="O427" s="145">
        <v>17.600000000000001</v>
      </c>
      <c r="P427" s="145">
        <v>4.2</v>
      </c>
      <c r="Q427" s="145">
        <v>23.8</v>
      </c>
      <c r="R427" s="145">
        <v>12.3</v>
      </c>
      <c r="S427" s="145">
        <v>41.2</v>
      </c>
      <c r="T427" s="145">
        <v>76.900000000000006</v>
      </c>
      <c r="U427" s="145">
        <v>145.69999999999999</v>
      </c>
      <c r="V427" s="145">
        <v>10.6</v>
      </c>
      <c r="W427" s="145">
        <v>53.1</v>
      </c>
      <c r="X427" s="145">
        <v>93.9</v>
      </c>
      <c r="Y427" s="145">
        <v>91</v>
      </c>
      <c r="Z427" s="145">
        <v>150.9</v>
      </c>
      <c r="AA427" s="145">
        <v>177.9</v>
      </c>
      <c r="AB427" s="145">
        <v>40.9</v>
      </c>
      <c r="AC427" s="145">
        <v>138.4</v>
      </c>
      <c r="AD427" s="145">
        <v>121.4</v>
      </c>
      <c r="AE427" s="145">
        <v>113.2</v>
      </c>
      <c r="AF427" s="145">
        <v>147.9</v>
      </c>
      <c r="AG427" s="145">
        <v>221.5</v>
      </c>
      <c r="AH427" s="145">
        <v>181</v>
      </c>
      <c r="AI427" s="145">
        <v>414.2</v>
      </c>
      <c r="AJ427" s="145">
        <v>30</v>
      </c>
      <c r="AK427" s="145">
        <v>-9</v>
      </c>
      <c r="AL427" s="145">
        <v>76.099999999999994</v>
      </c>
      <c r="AM427" s="145">
        <v>77</v>
      </c>
      <c r="AN427" s="145">
        <v>69.3</v>
      </c>
      <c r="AO427" s="145">
        <v>-28</v>
      </c>
      <c r="AP427" s="145">
        <v>23.8</v>
      </c>
      <c r="AQ427" s="145">
        <v>-71.3</v>
      </c>
      <c r="AR427" s="145">
        <v>-110</v>
      </c>
      <c r="AS427" s="145">
        <v>-100</v>
      </c>
      <c r="AT427" s="145">
        <v>-80.7</v>
      </c>
      <c r="AU427" s="145">
        <v>72.099999999999994</v>
      </c>
      <c r="AV427" s="145">
        <v>157.9</v>
      </c>
      <c r="AW427" s="165">
        <v>157.9</v>
      </c>
      <c r="AX427" s="165">
        <v>157.9</v>
      </c>
      <c r="AY427" s="165">
        <v>157.9</v>
      </c>
      <c r="AZ427" s="165">
        <v>157.9</v>
      </c>
      <c r="BA427" s="165"/>
      <c r="BB427" s="165"/>
      <c r="BC427" s="165"/>
      <c r="BD427" s="165"/>
      <c r="BE427" s="165"/>
      <c r="BF427" s="165"/>
    </row>
    <row r="428" spans="1:58" s="145" customFormat="1" outlineLevel="1" x14ac:dyDescent="0.2">
      <c r="A428" s="96"/>
      <c r="B428" s="96"/>
      <c r="C428" s="96"/>
      <c r="D428" s="137"/>
      <c r="E428" s="137"/>
      <c r="F428" s="140" t="s">
        <v>445</v>
      </c>
      <c r="G428" s="140" t="s">
        <v>695</v>
      </c>
      <c r="H428" s="145">
        <v>2.0699999999999998</v>
      </c>
      <c r="I428" s="145">
        <v>2.17</v>
      </c>
      <c r="J428" s="145">
        <v>-0.19</v>
      </c>
      <c r="K428" s="145">
        <v>1.63</v>
      </c>
      <c r="L428" s="145">
        <v>0.47</v>
      </c>
      <c r="M428" s="145">
        <v>2.4700000000000002</v>
      </c>
      <c r="N428" s="145">
        <v>5.96</v>
      </c>
      <c r="O428" s="145">
        <v>3.27</v>
      </c>
      <c r="P428" s="145">
        <v>4.1500000000000004</v>
      </c>
      <c r="Q428" s="145">
        <v>6.65</v>
      </c>
      <c r="R428" s="145">
        <v>8.41</v>
      </c>
      <c r="S428" s="145">
        <v>15.33</v>
      </c>
      <c r="T428" s="145">
        <v>19.510000000000002</v>
      </c>
      <c r="U428" s="145">
        <v>31.16</v>
      </c>
      <c r="V428" s="145">
        <v>21.96</v>
      </c>
      <c r="W428" s="145">
        <v>7.42</v>
      </c>
      <c r="X428" s="145">
        <v>46.63</v>
      </c>
      <c r="Y428" s="145">
        <v>60.79</v>
      </c>
      <c r="Z428" s="145">
        <v>105.22</v>
      </c>
      <c r="AA428" s="145">
        <v>126.89</v>
      </c>
      <c r="AB428" s="145">
        <v>97.43</v>
      </c>
      <c r="AC428" s="145">
        <v>85.46</v>
      </c>
      <c r="AD428" s="145">
        <v>84.64</v>
      </c>
      <c r="AE428" s="145">
        <v>192.71</v>
      </c>
      <c r="AF428" s="145">
        <v>232.48</v>
      </c>
      <c r="AG428" s="145">
        <v>243.5</v>
      </c>
      <c r="AH428" s="145">
        <v>325.5</v>
      </c>
      <c r="AI428" s="145">
        <v>281.8</v>
      </c>
      <c r="AJ428" s="145">
        <v>157.80000000000001</v>
      </c>
      <c r="AK428" s="145">
        <v>106.9</v>
      </c>
      <c r="AL428" s="145">
        <v>-37.799999999999997</v>
      </c>
      <c r="AM428" s="145">
        <v>-230</v>
      </c>
      <c r="AN428" s="145">
        <v>-23.7</v>
      </c>
      <c r="AO428" s="145">
        <v>56.3</v>
      </c>
      <c r="AP428" s="145">
        <v>97</v>
      </c>
      <c r="AQ428" s="145">
        <v>49.7</v>
      </c>
      <c r="AR428" s="145">
        <v>41.3</v>
      </c>
      <c r="AS428" s="145">
        <v>53.2</v>
      </c>
      <c r="AT428" s="145">
        <v>39.1</v>
      </c>
      <c r="AU428" s="145">
        <v>71.599999999999994</v>
      </c>
      <c r="AV428" s="145">
        <v>162.69999999999999</v>
      </c>
      <c r="AW428" s="165">
        <v>162.69999999999999</v>
      </c>
      <c r="AX428" s="165">
        <v>162.69999999999999</v>
      </c>
      <c r="AY428" s="165">
        <v>162.69999999999999</v>
      </c>
      <c r="AZ428" s="165">
        <v>162.69999999999999</v>
      </c>
      <c r="BB428" s="165"/>
      <c r="BC428" s="165"/>
      <c r="BD428" s="165"/>
      <c r="BE428" s="165"/>
      <c r="BF428" s="165"/>
    </row>
    <row r="429" spans="1:58" s="145" customFormat="1" outlineLevel="1" x14ac:dyDescent="0.2">
      <c r="A429" s="96"/>
      <c r="B429" s="96"/>
      <c r="C429" s="96"/>
      <c r="D429" s="137"/>
      <c r="E429" s="137"/>
      <c r="F429" s="140" t="s">
        <v>446</v>
      </c>
      <c r="G429" s="140" t="s">
        <v>696</v>
      </c>
      <c r="H429" s="145">
        <v>-0.52359999999999995</v>
      </c>
      <c r="I429" s="145">
        <v>0.16259999999999999</v>
      </c>
      <c r="J429" s="145">
        <v>-0.4491</v>
      </c>
      <c r="K429" s="145">
        <v>0.40660000000000002</v>
      </c>
      <c r="L429" s="145">
        <v>0.3085</v>
      </c>
      <c r="M429" s="145">
        <v>1.0470999999999999</v>
      </c>
      <c r="N429" s="145">
        <v>1.1372</v>
      </c>
      <c r="O429" s="145">
        <v>-3.7159</v>
      </c>
      <c r="P429" s="145">
        <v>5.8727999999999998</v>
      </c>
      <c r="Q429" s="145">
        <v>12.3573</v>
      </c>
      <c r="R429" s="145">
        <v>19.227</v>
      </c>
      <c r="S429" s="145">
        <v>19.032599999999999</v>
      </c>
      <c r="T429" s="145">
        <v>25.831800000000001</v>
      </c>
      <c r="U429" s="145">
        <v>62.637500000000003</v>
      </c>
      <c r="V429" s="145">
        <v>30.292000000000002</v>
      </c>
      <c r="W429" s="145">
        <v>45.348999999999997</v>
      </c>
      <c r="X429" s="145">
        <v>74.706100000000006</v>
      </c>
      <c r="Y429" s="145">
        <v>86.386663244000005</v>
      </c>
      <c r="Z429" s="145">
        <v>131.91073146799999</v>
      </c>
      <c r="AA429" s="145">
        <v>95.578277911699999</v>
      </c>
      <c r="AB429" s="145">
        <v>56.672191424099999</v>
      </c>
      <c r="AC429" s="145">
        <v>34.2048955144</v>
      </c>
      <c r="AD429" s="145">
        <v>36.694289676499999</v>
      </c>
      <c r="AE429" s="145">
        <v>61.013537561199961</v>
      </c>
      <c r="AF429" s="145">
        <v>64.065753544049983</v>
      </c>
      <c r="AG429" s="145">
        <v>170.24434407403751</v>
      </c>
      <c r="AH429" s="145">
        <v>120.74815621394686</v>
      </c>
      <c r="AI429" s="145">
        <v>30.290797848308578</v>
      </c>
      <c r="AJ429" s="145">
        <v>1.6112129200857304</v>
      </c>
      <c r="AK429" s="145">
        <v>96.347527764094664</v>
      </c>
      <c r="AL429" s="145">
        <v>-23.874276313391043</v>
      </c>
      <c r="AM429" s="145">
        <v>-71.745834445225512</v>
      </c>
      <c r="AN429" s="145">
        <v>-57.120517518609041</v>
      </c>
      <c r="AO429" s="145">
        <v>47.168500000000002</v>
      </c>
      <c r="AP429" s="145">
        <v>136.76779999999999</v>
      </c>
      <c r="AQ429" s="145">
        <v>27.747399999999999</v>
      </c>
      <c r="AR429" s="145">
        <v>-81.373900000000006</v>
      </c>
      <c r="AS429" s="145">
        <v>34.827500000000001</v>
      </c>
      <c r="AT429" s="145">
        <v>-85.872500000000002</v>
      </c>
      <c r="AU429" s="145">
        <v>136.32060000000001</v>
      </c>
      <c r="AV429" s="145">
        <v>-16.999199999999998</v>
      </c>
      <c r="AW429" s="145">
        <v>25.498799999999996</v>
      </c>
      <c r="AX429" s="145">
        <v>31.873499999999993</v>
      </c>
      <c r="AY429" s="145">
        <v>30.279824999999992</v>
      </c>
      <c r="AZ429" s="145">
        <v>28.765833749999992</v>
      </c>
      <c r="BA429" s="145">
        <v>27.32754206249999</v>
      </c>
      <c r="BB429" s="165"/>
      <c r="BC429" s="165"/>
      <c r="BD429" s="165"/>
      <c r="BE429" s="165"/>
      <c r="BF429" s="165"/>
    </row>
    <row r="430" spans="1:58" s="145" customFormat="1" outlineLevel="1" x14ac:dyDescent="0.2">
      <c r="A430" s="96"/>
      <c r="B430" s="96"/>
      <c r="C430" s="96"/>
      <c r="D430" s="137"/>
      <c r="E430" s="137"/>
      <c r="F430" s="140" t="s">
        <v>447</v>
      </c>
      <c r="G430" s="140" t="s">
        <v>697</v>
      </c>
      <c r="H430" s="145">
        <v>3</v>
      </c>
      <c r="I430" s="145">
        <v>0.2</v>
      </c>
      <c r="J430" s="145">
        <v>0</v>
      </c>
      <c r="K430" s="145">
        <v>2.5</v>
      </c>
      <c r="L430" s="145">
        <v>0.6</v>
      </c>
      <c r="M430" s="145">
        <v>2.8</v>
      </c>
      <c r="N430" s="145">
        <v>37.200000000000003</v>
      </c>
      <c r="O430" s="145">
        <v>59.1</v>
      </c>
      <c r="P430" s="145">
        <v>53.7</v>
      </c>
      <c r="Q430" s="145">
        <v>29.8</v>
      </c>
      <c r="R430" s="145">
        <v>23.8</v>
      </c>
      <c r="S430" s="145">
        <v>18.2</v>
      </c>
      <c r="T430" s="145">
        <v>16.100000000000001</v>
      </c>
      <c r="U430" s="145">
        <v>43.7</v>
      </c>
      <c r="V430" s="145">
        <v>47</v>
      </c>
      <c r="W430" s="145">
        <v>58.9</v>
      </c>
      <c r="X430" s="145">
        <v>68.099999999999994</v>
      </c>
      <c r="Y430" s="145">
        <v>43.6</v>
      </c>
      <c r="Z430" s="145">
        <v>35.200000000000003</v>
      </c>
      <c r="AA430" s="145">
        <v>182.2</v>
      </c>
      <c r="AB430" s="145">
        <v>248.5</v>
      </c>
      <c r="AC430" s="145">
        <v>18.100000000000001</v>
      </c>
      <c r="AD430" s="145">
        <v>74.3</v>
      </c>
      <c r="AE430" s="145">
        <v>205</v>
      </c>
      <c r="AF430" s="145">
        <v>269.60000000000002</v>
      </c>
      <c r="AG430" s="145">
        <v>359.4</v>
      </c>
      <c r="AH430" s="145">
        <v>335.8</v>
      </c>
      <c r="AI430" s="145">
        <v>425.8</v>
      </c>
      <c r="AJ430" s="145">
        <v>290.7</v>
      </c>
      <c r="AK430" s="145">
        <v>308.3</v>
      </c>
      <c r="AL430" s="145">
        <v>184.8</v>
      </c>
      <c r="AM430" s="145">
        <v>64.900000000000006</v>
      </c>
      <c r="AN430" s="145">
        <v>-113.4</v>
      </c>
      <c r="AO430" s="145">
        <v>177.8</v>
      </c>
      <c r="AP430" s="145">
        <v>108.9</v>
      </c>
      <c r="AQ430" s="145">
        <v>176.8</v>
      </c>
      <c r="AR430" s="145">
        <v>-25.4</v>
      </c>
      <c r="AS430" s="145">
        <v>221.3</v>
      </c>
      <c r="AT430" s="145">
        <v>179.9</v>
      </c>
      <c r="AU430" s="145">
        <v>87.8</v>
      </c>
      <c r="AV430" s="145">
        <v>74.900000000000006</v>
      </c>
      <c r="AW430" s="165">
        <v>74.900000000000006</v>
      </c>
      <c r="AX430" s="165">
        <v>74.900000000000006</v>
      </c>
      <c r="AY430" s="165">
        <v>74.900000000000006</v>
      </c>
      <c r="AZ430" s="165">
        <v>74.900000000000006</v>
      </c>
      <c r="BA430" s="165"/>
      <c r="BB430" s="165"/>
      <c r="BC430" s="165"/>
      <c r="BD430" s="165"/>
      <c r="BE430" s="165"/>
      <c r="BF430" s="165"/>
    </row>
    <row r="431" spans="1:58" s="43" customFormat="1" x14ac:dyDescent="0.2">
      <c r="A431" s="37" t="s">
        <v>442</v>
      </c>
      <c r="B431" s="37" t="s">
        <v>143</v>
      </c>
      <c r="C431" s="37" t="s">
        <v>1469</v>
      </c>
      <c r="D431" s="38" t="s">
        <v>374</v>
      </c>
      <c r="E431" s="38" t="s">
        <v>1546</v>
      </c>
      <c r="F431" s="18" t="s">
        <v>145</v>
      </c>
      <c r="G431" s="22" t="s">
        <v>1243</v>
      </c>
      <c r="H431" s="27">
        <f>EIUSum(H427:H430,H$961:H$964)</f>
        <v>5.4463999999999997</v>
      </c>
      <c r="I431" s="27">
        <f t="shared" ref="I431:AS431" si="319">EIUSum(I427:I430,I$961:I$964)</f>
        <v>3.0326</v>
      </c>
      <c r="J431" s="27">
        <f t="shared" si="319"/>
        <v>0.76089999999999991</v>
      </c>
      <c r="K431" s="27">
        <f t="shared" si="319"/>
        <v>10.0366</v>
      </c>
      <c r="L431" s="27">
        <f t="shared" si="319"/>
        <v>7.0785</v>
      </c>
      <c r="M431" s="27">
        <f t="shared" si="319"/>
        <v>19.217100000000002</v>
      </c>
      <c r="N431" s="27">
        <f t="shared" si="319"/>
        <v>77.497200000000007</v>
      </c>
      <c r="O431" s="27">
        <f t="shared" si="319"/>
        <v>76.254099999999994</v>
      </c>
      <c r="P431" s="27">
        <f t="shared" si="319"/>
        <v>67.922800000000009</v>
      </c>
      <c r="Q431" s="27">
        <f t="shared" si="319"/>
        <v>72.607300000000009</v>
      </c>
      <c r="R431" s="27">
        <f t="shared" si="319"/>
        <v>63.736999999999995</v>
      </c>
      <c r="S431" s="27">
        <f t="shared" si="319"/>
        <v>93.762600000000006</v>
      </c>
      <c r="T431" s="27">
        <f t="shared" si="319"/>
        <v>138.34180000000001</v>
      </c>
      <c r="U431" s="27">
        <f t="shared" si="319"/>
        <v>283.19749999999999</v>
      </c>
      <c r="V431" s="27">
        <f t="shared" si="319"/>
        <v>109.852</v>
      </c>
      <c r="W431" s="27">
        <f t="shared" si="319"/>
        <v>164.76900000000001</v>
      </c>
      <c r="X431" s="27">
        <f t="shared" si="319"/>
        <v>283.33609999999999</v>
      </c>
      <c r="Y431" s="27">
        <f t="shared" si="319"/>
        <v>281.77666324400002</v>
      </c>
      <c r="Z431" s="27">
        <f t="shared" si="319"/>
        <v>423.23073146799999</v>
      </c>
      <c r="AA431" s="27">
        <f t="shared" si="319"/>
        <v>582.56827791170008</v>
      </c>
      <c r="AB431" s="27">
        <f t="shared" si="319"/>
        <v>443.50219142410003</v>
      </c>
      <c r="AC431" s="27">
        <f t="shared" si="319"/>
        <v>276.16489551440003</v>
      </c>
      <c r="AD431" s="27">
        <f t="shared" si="319"/>
        <v>317.03428967650001</v>
      </c>
      <c r="AE431" s="27">
        <f t="shared" si="319"/>
        <v>571.92353756119996</v>
      </c>
      <c r="AF431" s="27">
        <f t="shared" si="319"/>
        <v>714.04575354405006</v>
      </c>
      <c r="AG431" s="27">
        <f t="shared" si="319"/>
        <v>994.64434407403746</v>
      </c>
      <c r="AH431" s="27">
        <f t="shared" si="319"/>
        <v>963.04815621394687</v>
      </c>
      <c r="AI431" s="27">
        <f t="shared" si="319"/>
        <v>1152.0907978483085</v>
      </c>
      <c r="AJ431" s="27">
        <f t="shared" si="319"/>
        <v>480.11121292008573</v>
      </c>
      <c r="AK431" s="27">
        <f t="shared" si="319"/>
        <v>502.5475277640947</v>
      </c>
      <c r="AL431" s="27">
        <f t="shared" si="319"/>
        <v>199.22572368660897</v>
      </c>
      <c r="AM431" s="27">
        <f t="shared" si="319"/>
        <v>-159.84583444522551</v>
      </c>
      <c r="AN431" s="27">
        <f t="shared" si="319"/>
        <v>-124.92051751860905</v>
      </c>
      <c r="AO431" s="27">
        <f t="shared" si="319"/>
        <v>253.26850000000002</v>
      </c>
      <c r="AP431" s="27">
        <f t="shared" si="319"/>
        <v>366.46780000000001</v>
      </c>
      <c r="AQ431" s="27">
        <f t="shared" si="319"/>
        <v>182.94740000000002</v>
      </c>
      <c r="AR431" s="27">
        <f t="shared" si="319"/>
        <v>-175.47390000000001</v>
      </c>
      <c r="AS431" s="27">
        <f t="shared" si="319"/>
        <v>209.32750000000001</v>
      </c>
      <c r="AT431" s="27">
        <f t="shared" ref="AT431:AY431" si="320">EIUSum(AT427:AT430,AT$961:AT$964)</f>
        <v>52.427500000000009</v>
      </c>
      <c r="AU431" s="27">
        <f t="shared" si="320"/>
        <v>367.82060000000001</v>
      </c>
      <c r="AV431" s="27">
        <f t="shared" si="320"/>
        <v>378.50080000000003</v>
      </c>
      <c r="AW431" s="28" t="str">
        <f t="shared" si="320"/>
        <v>–</v>
      </c>
      <c r="AX431" s="28" t="str">
        <f t="shared" si="320"/>
        <v>–</v>
      </c>
      <c r="AY431" s="28" t="str">
        <f t="shared" si="320"/>
        <v>–</v>
      </c>
      <c r="AZ431" s="28" t="str">
        <f t="shared" ref="AZ431:BA431" si="321">EIUSum(AZ427:AZ430,AZ$961:AZ$964)</f>
        <v>–</v>
      </c>
      <c r="BA431" s="28" t="str">
        <f t="shared" si="321"/>
        <v>–</v>
      </c>
    </row>
    <row r="432" spans="1:58" s="145" customFormat="1" outlineLevel="1" x14ac:dyDescent="0.2">
      <c r="A432" s="96"/>
      <c r="B432" s="96"/>
      <c r="C432" s="96"/>
      <c r="D432" s="137"/>
      <c r="E432" s="137"/>
      <c r="F432" s="138" t="s">
        <v>444</v>
      </c>
      <c r="G432" s="140" t="s">
        <v>698</v>
      </c>
      <c r="H432" s="145">
        <v>-4.0999999999999996</v>
      </c>
      <c r="I432" s="145">
        <v>-2.7</v>
      </c>
      <c r="J432" s="145">
        <v>-4.5999999999999996</v>
      </c>
      <c r="K432" s="145">
        <v>-4.2</v>
      </c>
      <c r="L432" s="145">
        <v>-5.4</v>
      </c>
      <c r="M432" s="145">
        <v>-11</v>
      </c>
      <c r="N432" s="145">
        <v>-9.6999999999999993</v>
      </c>
      <c r="O432" s="145">
        <v>-13.5</v>
      </c>
      <c r="P432" s="145">
        <v>-40.5</v>
      </c>
      <c r="Q432" s="145">
        <v>-26.2</v>
      </c>
      <c r="R432" s="145">
        <v>-14</v>
      </c>
      <c r="S432" s="145">
        <v>-17.3</v>
      </c>
      <c r="T432" s="145">
        <v>-44.7</v>
      </c>
      <c r="U432" s="145">
        <v>-25.3</v>
      </c>
      <c r="V432" s="145">
        <v>-41.5</v>
      </c>
      <c r="W432" s="145">
        <v>-17.399999999999999</v>
      </c>
      <c r="X432" s="145">
        <v>-30.9</v>
      </c>
      <c r="Y432" s="145">
        <v>-90</v>
      </c>
      <c r="Z432" s="145">
        <v>-145.6</v>
      </c>
      <c r="AA432" s="145">
        <v>-190.2</v>
      </c>
      <c r="AB432" s="145">
        <v>-191.9</v>
      </c>
      <c r="AC432" s="145">
        <v>-111.7</v>
      </c>
      <c r="AD432" s="145">
        <v>-57.9</v>
      </c>
      <c r="AE432" s="145">
        <v>-52.6</v>
      </c>
      <c r="AF432" s="145">
        <v>-128.69999999999999</v>
      </c>
      <c r="AG432" s="145">
        <v>-257.10000000000002</v>
      </c>
      <c r="AH432" s="145">
        <v>-203.4</v>
      </c>
      <c r="AI432" s="145">
        <v>-199</v>
      </c>
      <c r="AJ432" s="145">
        <v>14.6</v>
      </c>
      <c r="AK432" s="145">
        <v>-110.3</v>
      </c>
      <c r="AL432" s="145">
        <v>-230.2</v>
      </c>
      <c r="AM432" s="145">
        <v>-25.6</v>
      </c>
      <c r="AN432" s="145">
        <v>-136.1</v>
      </c>
      <c r="AO432" s="145">
        <v>-181.6</v>
      </c>
      <c r="AP432" s="145">
        <v>-201.5</v>
      </c>
      <c r="AQ432" s="145">
        <v>-138.69999999999999</v>
      </c>
      <c r="AR432" s="145">
        <v>-110.1</v>
      </c>
      <c r="AS432" s="145">
        <v>-132.1</v>
      </c>
      <c r="AT432" s="145">
        <v>-99.7</v>
      </c>
      <c r="AU432" s="145">
        <v>-153.30000000000001</v>
      </c>
      <c r="AV432" s="145">
        <v>-214.7</v>
      </c>
      <c r="AW432" s="165">
        <v>-214.7</v>
      </c>
      <c r="AX432" s="165">
        <v>-214.7</v>
      </c>
      <c r="AY432" s="165">
        <v>-214.7</v>
      </c>
      <c r="AZ432" s="165">
        <v>-214.7</v>
      </c>
      <c r="BA432" s="165"/>
      <c r="BB432" s="165"/>
      <c r="BC432" s="165"/>
      <c r="BD432" s="165"/>
      <c r="BE432" s="165"/>
      <c r="BF432" s="165"/>
    </row>
    <row r="433" spans="1:58" s="145" customFormat="1" outlineLevel="1" x14ac:dyDescent="0.2">
      <c r="A433" s="96"/>
      <c r="B433" s="96"/>
      <c r="C433" s="96"/>
      <c r="D433" s="137"/>
      <c r="E433" s="137"/>
      <c r="F433" s="138" t="s">
        <v>445</v>
      </c>
      <c r="G433" s="140" t="s">
        <v>699</v>
      </c>
      <c r="H433" s="145">
        <v>-2.37</v>
      </c>
      <c r="I433" s="145">
        <v>-1.84</v>
      </c>
      <c r="J433" s="145">
        <v>-7</v>
      </c>
      <c r="K433" s="145">
        <v>-7.4</v>
      </c>
      <c r="L433" s="145">
        <v>-7.46</v>
      </c>
      <c r="M433" s="145">
        <v>-8.9499999999999993</v>
      </c>
      <c r="N433" s="145">
        <v>-7.83</v>
      </c>
      <c r="O433" s="145">
        <v>-8.7100000000000009</v>
      </c>
      <c r="P433" s="145">
        <v>-11.95</v>
      </c>
      <c r="Q433" s="145">
        <v>-32.04</v>
      </c>
      <c r="R433" s="145">
        <v>-43.22</v>
      </c>
      <c r="S433" s="145">
        <v>-29.54</v>
      </c>
      <c r="T433" s="145">
        <v>-52.5</v>
      </c>
      <c r="U433" s="145">
        <v>-34.520000000000003</v>
      </c>
      <c r="V433" s="145">
        <v>27.9</v>
      </c>
      <c r="W433" s="145">
        <v>-13.08</v>
      </c>
      <c r="X433" s="145">
        <v>15.36</v>
      </c>
      <c r="Y433" s="145">
        <v>-35.32</v>
      </c>
      <c r="Z433" s="145">
        <v>-59.75</v>
      </c>
      <c r="AA433" s="145">
        <v>-117.57</v>
      </c>
      <c r="AB433" s="145">
        <v>-132.32</v>
      </c>
      <c r="AC433" s="145">
        <v>-106.91</v>
      </c>
      <c r="AD433" s="145">
        <v>-76.77</v>
      </c>
      <c r="AE433" s="145">
        <v>-198.84</v>
      </c>
      <c r="AF433" s="145">
        <v>-166.34</v>
      </c>
      <c r="AG433" s="145">
        <v>-225.1</v>
      </c>
      <c r="AH433" s="145">
        <v>-191.2</v>
      </c>
      <c r="AI433" s="145">
        <v>-113.4</v>
      </c>
      <c r="AJ433" s="145">
        <v>-184.9</v>
      </c>
      <c r="AK433" s="145">
        <v>-434.3</v>
      </c>
      <c r="AL433" s="145">
        <v>-115.8</v>
      </c>
      <c r="AM433" s="145">
        <v>-105.1</v>
      </c>
      <c r="AN433" s="145">
        <v>-28.9</v>
      </c>
      <c r="AO433" s="145">
        <v>-136.1</v>
      </c>
      <c r="AP433" s="145">
        <v>-123.7</v>
      </c>
      <c r="AQ433" s="145">
        <v>-7.1</v>
      </c>
      <c r="AR433" s="145">
        <v>-41.5</v>
      </c>
      <c r="AS433" s="145">
        <v>-28</v>
      </c>
      <c r="AT433" s="145">
        <v>-20.3</v>
      </c>
      <c r="AU433" s="145">
        <v>-147.4</v>
      </c>
      <c r="AV433" s="145">
        <v>-201.5</v>
      </c>
      <c r="AW433" s="165">
        <v>-201.5</v>
      </c>
      <c r="AX433" s="165">
        <v>-201.5</v>
      </c>
      <c r="AY433" s="165">
        <v>-201.5</v>
      </c>
      <c r="AZ433" s="165">
        <v>-201.5</v>
      </c>
      <c r="BB433" s="165"/>
      <c r="BC433" s="165"/>
      <c r="BD433" s="165"/>
      <c r="BE433" s="165"/>
      <c r="BF433" s="165"/>
    </row>
    <row r="434" spans="1:58" s="145" customFormat="1" outlineLevel="1" x14ac:dyDescent="0.2">
      <c r="A434" s="96"/>
      <c r="B434" s="96"/>
      <c r="C434" s="96"/>
      <c r="D434" s="137"/>
      <c r="E434" s="137"/>
      <c r="F434" s="138" t="s">
        <v>446</v>
      </c>
      <c r="G434" s="140" t="s">
        <v>700</v>
      </c>
      <c r="H434" s="145">
        <v>-0.40849999999999997</v>
      </c>
      <c r="I434" s="145">
        <v>-0.56110000000000004</v>
      </c>
      <c r="J434" s="145">
        <v>5.8500000000000003E-2</v>
      </c>
      <c r="K434" s="145">
        <v>-0.1618</v>
      </c>
      <c r="L434" s="145">
        <v>-0.22220000000000001</v>
      </c>
      <c r="M434" s="145">
        <v>-0.77500000000000002</v>
      </c>
      <c r="N434" s="145">
        <v>-2.2185000000000001</v>
      </c>
      <c r="O434" s="145">
        <v>-3.6301999999999999</v>
      </c>
      <c r="P434" s="145">
        <v>-5.4776999999999996</v>
      </c>
      <c r="Q434" s="145">
        <v>-9.1137999999999995</v>
      </c>
      <c r="R434" s="145">
        <v>-19.306100000000001</v>
      </c>
      <c r="S434" s="145">
        <v>-23.647200000000002</v>
      </c>
      <c r="T434" s="145">
        <v>-17.832699999999999</v>
      </c>
      <c r="U434" s="145">
        <v>11.4938</v>
      </c>
      <c r="V434" s="145">
        <v>-37.927100000000003</v>
      </c>
      <c r="W434" s="145">
        <v>-4.8304999999999998</v>
      </c>
      <c r="X434" s="145">
        <v>-25.6203</v>
      </c>
      <c r="Y434" s="145">
        <v>-62.221499999999999</v>
      </c>
      <c r="Z434" s="145">
        <v>-109.3845</v>
      </c>
      <c r="AA434" s="145">
        <v>-137.39750000000001</v>
      </c>
      <c r="AB434" s="145">
        <v>-87.628100000000003</v>
      </c>
      <c r="AC434" s="145">
        <v>-35.753</v>
      </c>
      <c r="AD434" s="145">
        <v>-13.3339</v>
      </c>
      <c r="AE434" s="145">
        <v>-72.604600000000005</v>
      </c>
      <c r="AF434" s="145">
        <v>-35.690100000000001</v>
      </c>
      <c r="AG434" s="145">
        <v>-151.50219999999999</v>
      </c>
      <c r="AH434" s="145">
        <v>-86.499799999999993</v>
      </c>
      <c r="AI434" s="145">
        <v>-36.144799999999996</v>
      </c>
      <c r="AJ434" s="145">
        <v>94.213300000000004</v>
      </c>
      <c r="AK434" s="145">
        <v>-58.411200000000001</v>
      </c>
      <c r="AL434" s="145">
        <v>-49.342700000000001</v>
      </c>
      <c r="AM434" s="145">
        <v>35.666200000000003</v>
      </c>
      <c r="AN434" s="145">
        <v>68.096800000000002</v>
      </c>
      <c r="AO434" s="145">
        <v>-41.173699999999997</v>
      </c>
      <c r="AP434" s="145">
        <v>-127.55929999999999</v>
      </c>
      <c r="AQ434" s="145">
        <v>-134.19450000000001</v>
      </c>
      <c r="AR434" s="145">
        <v>-79.764099999999999</v>
      </c>
      <c r="AS434" s="145">
        <v>-128.41040000000001</v>
      </c>
      <c r="AT434" s="145">
        <v>-55.668799999999997</v>
      </c>
      <c r="AU434" s="145">
        <v>-76.584299999999999</v>
      </c>
      <c r="AV434" s="145">
        <v>-106.1623</v>
      </c>
      <c r="AW434" s="145">
        <v>-118.90177600000001</v>
      </c>
      <c r="AX434" s="145">
        <v>-130.79195360000003</v>
      </c>
      <c r="AY434" s="145">
        <v>-124.25235592000001</v>
      </c>
      <c r="AZ434" s="145">
        <v>-118.03973812400001</v>
      </c>
      <c r="BA434" s="145">
        <v>-112.1377512178</v>
      </c>
      <c r="BB434" s="165"/>
      <c r="BC434" s="165"/>
      <c r="BD434" s="165"/>
      <c r="BE434" s="165"/>
      <c r="BF434" s="165"/>
    </row>
    <row r="435" spans="1:58" s="145" customFormat="1" outlineLevel="1" x14ac:dyDescent="0.2">
      <c r="A435" s="96"/>
      <c r="B435" s="96"/>
      <c r="C435" s="96"/>
      <c r="D435" s="137"/>
      <c r="E435" s="137"/>
      <c r="F435" s="138" t="s">
        <v>447</v>
      </c>
      <c r="G435" s="140" t="s">
        <v>701</v>
      </c>
      <c r="H435" s="145">
        <v>-7.7</v>
      </c>
      <c r="I435" s="145">
        <v>-9.1</v>
      </c>
      <c r="J435" s="145">
        <v>-13.2</v>
      </c>
      <c r="K435" s="145">
        <v>-11.2</v>
      </c>
      <c r="L435" s="145">
        <v>-14.7</v>
      </c>
      <c r="M435" s="145">
        <v>-20.399999999999999</v>
      </c>
      <c r="N435" s="145">
        <v>-33.9</v>
      </c>
      <c r="O435" s="145">
        <v>9.1999999999999993</v>
      </c>
      <c r="P435" s="145">
        <v>-21.1</v>
      </c>
      <c r="Q435" s="145">
        <v>-62.9</v>
      </c>
      <c r="R435" s="145">
        <v>-30</v>
      </c>
      <c r="S435" s="145">
        <v>-56.9</v>
      </c>
      <c r="T435" s="145">
        <v>-49.2</v>
      </c>
      <c r="U435" s="145">
        <v>-133.5</v>
      </c>
      <c r="V435" s="145">
        <v>31.4</v>
      </c>
      <c r="W435" s="145">
        <v>-61.7</v>
      </c>
      <c r="X435" s="145">
        <v>-93.4</v>
      </c>
      <c r="Y435" s="145">
        <v>-85</v>
      </c>
      <c r="Z435" s="145">
        <v>-53.2</v>
      </c>
      <c r="AA435" s="145">
        <v>-28.3</v>
      </c>
      <c r="AB435" s="145">
        <v>-88.6</v>
      </c>
      <c r="AC435" s="145">
        <v>-200.8</v>
      </c>
      <c r="AD435" s="145">
        <v>-10.6</v>
      </c>
      <c r="AE435" s="145">
        <v>-58.6</v>
      </c>
      <c r="AF435" s="145">
        <v>-267.60000000000002</v>
      </c>
      <c r="AG435" s="145">
        <v>-284.7</v>
      </c>
      <c r="AH435" s="145">
        <v>-464.1</v>
      </c>
      <c r="AI435" s="145">
        <v>-272.39999999999998</v>
      </c>
      <c r="AJ435" s="145">
        <v>472.3</v>
      </c>
      <c r="AK435" s="145">
        <v>-103.6</v>
      </c>
      <c r="AL435" s="145">
        <v>12</v>
      </c>
      <c r="AM435" s="145">
        <v>155.30000000000001</v>
      </c>
      <c r="AN435" s="145">
        <v>-167.3</v>
      </c>
      <c r="AO435" s="145">
        <v>107.3</v>
      </c>
      <c r="AP435" s="145">
        <v>-124.9</v>
      </c>
      <c r="AQ435" s="145">
        <v>54</v>
      </c>
      <c r="AR435" s="145">
        <v>236.8</v>
      </c>
      <c r="AS435" s="145">
        <v>-90.8</v>
      </c>
      <c r="AT435" s="145">
        <v>180.5</v>
      </c>
      <c r="AU435" s="145">
        <v>-136</v>
      </c>
      <c r="AV435" s="145">
        <v>-90.3</v>
      </c>
      <c r="AW435" s="165">
        <v>-90.3</v>
      </c>
      <c r="AX435" s="165">
        <v>-90.3</v>
      </c>
      <c r="AY435" s="165">
        <v>-90.3</v>
      </c>
      <c r="AZ435" s="165">
        <v>-90.3</v>
      </c>
      <c r="BA435" s="165"/>
      <c r="BB435" s="165"/>
      <c r="BC435" s="165"/>
      <c r="BD435" s="165"/>
      <c r="BE435" s="165"/>
      <c r="BF435" s="165"/>
    </row>
    <row r="436" spans="1:58" s="43" customFormat="1" x14ac:dyDescent="0.2">
      <c r="A436" s="37" t="s">
        <v>442</v>
      </c>
      <c r="B436" s="37" t="s">
        <v>147</v>
      </c>
      <c r="C436" s="37" t="s">
        <v>1469</v>
      </c>
      <c r="D436" s="38" t="s">
        <v>374</v>
      </c>
      <c r="E436" s="38" t="s">
        <v>1546</v>
      </c>
      <c r="F436" s="22" t="s">
        <v>148</v>
      </c>
      <c r="G436" s="22" t="s">
        <v>1244</v>
      </c>
      <c r="H436" s="27">
        <f>EIUSum(H432:H435,H$961:H$964)</f>
        <v>-14.5785</v>
      </c>
      <c r="I436" s="27">
        <f t="shared" ref="I436:AS436" si="322">EIUSum(I432:I435,I$961:I$964)</f>
        <v>-14.2011</v>
      </c>
      <c r="J436" s="27">
        <f t="shared" si="322"/>
        <v>-24.741499999999998</v>
      </c>
      <c r="K436" s="27">
        <f t="shared" si="322"/>
        <v>-22.9618</v>
      </c>
      <c r="L436" s="27">
        <f t="shared" si="322"/>
        <v>-27.7822</v>
      </c>
      <c r="M436" s="27">
        <f t="shared" si="322"/>
        <v>-41.125</v>
      </c>
      <c r="N436" s="27">
        <f t="shared" si="322"/>
        <v>-53.648499999999999</v>
      </c>
      <c r="O436" s="27">
        <f t="shared" si="322"/>
        <v>-16.6402</v>
      </c>
      <c r="P436" s="27">
        <f t="shared" si="322"/>
        <v>-79.02770000000001</v>
      </c>
      <c r="Q436" s="27">
        <f t="shared" si="322"/>
        <v>-130.25379999999998</v>
      </c>
      <c r="R436" s="27">
        <f t="shared" si="322"/>
        <v>-106.5261</v>
      </c>
      <c r="S436" s="27">
        <f t="shared" si="322"/>
        <v>-127.38720000000001</v>
      </c>
      <c r="T436" s="27">
        <f t="shared" si="322"/>
        <v>-164.23270000000002</v>
      </c>
      <c r="U436" s="27">
        <f t="shared" si="322"/>
        <v>-181.8262</v>
      </c>
      <c r="V436" s="27">
        <f t="shared" si="322"/>
        <v>-20.127100000000006</v>
      </c>
      <c r="W436" s="27">
        <f t="shared" si="322"/>
        <v>-97.010500000000008</v>
      </c>
      <c r="X436" s="27">
        <f t="shared" si="322"/>
        <v>-134.56030000000001</v>
      </c>
      <c r="Y436" s="27">
        <f t="shared" si="322"/>
        <v>-272.54149999999998</v>
      </c>
      <c r="Z436" s="27">
        <f t="shared" si="322"/>
        <v>-367.93450000000001</v>
      </c>
      <c r="AA436" s="27">
        <f t="shared" si="322"/>
        <v>-473.46750000000003</v>
      </c>
      <c r="AB436" s="27">
        <f t="shared" si="322"/>
        <v>-500.44810000000007</v>
      </c>
      <c r="AC436" s="27">
        <f t="shared" si="322"/>
        <v>-455.16300000000001</v>
      </c>
      <c r="AD436" s="27">
        <f t="shared" si="322"/>
        <v>-158.60389999999998</v>
      </c>
      <c r="AE436" s="27">
        <f t="shared" si="322"/>
        <v>-382.64460000000003</v>
      </c>
      <c r="AF436" s="27">
        <f t="shared" si="322"/>
        <v>-598.33010000000002</v>
      </c>
      <c r="AG436" s="27">
        <f t="shared" si="322"/>
        <v>-918.40219999999999</v>
      </c>
      <c r="AH436" s="27">
        <f t="shared" si="322"/>
        <v>-945.1998000000001</v>
      </c>
      <c r="AI436" s="27">
        <f t="shared" si="322"/>
        <v>-620.94479999999999</v>
      </c>
      <c r="AJ436" s="27">
        <f t="shared" si="322"/>
        <v>396.2133</v>
      </c>
      <c r="AK436" s="27">
        <f t="shared" si="322"/>
        <v>-706.61120000000005</v>
      </c>
      <c r="AL436" s="27">
        <f t="shared" si="322"/>
        <v>-383.34269999999998</v>
      </c>
      <c r="AM436" s="27">
        <f t="shared" si="322"/>
        <v>60.266200000000026</v>
      </c>
      <c r="AN436" s="27">
        <f t="shared" si="322"/>
        <v>-264.20320000000004</v>
      </c>
      <c r="AO436" s="27">
        <f t="shared" si="322"/>
        <v>-251.57369999999997</v>
      </c>
      <c r="AP436" s="27">
        <f t="shared" si="322"/>
        <v>-577.65930000000003</v>
      </c>
      <c r="AQ436" s="27">
        <f t="shared" si="322"/>
        <v>-225.99450000000002</v>
      </c>
      <c r="AR436" s="27">
        <f t="shared" si="322"/>
        <v>5.4359000000000037</v>
      </c>
      <c r="AS436" s="27">
        <f t="shared" si="322"/>
        <v>-379.31040000000002</v>
      </c>
      <c r="AT436" s="27">
        <f t="shared" ref="AT436:AY436" si="323">EIUSum(AT432:AT435,AT$961:AT$964)</f>
        <v>4.8311999999999955</v>
      </c>
      <c r="AU436" s="27">
        <f t="shared" si="323"/>
        <v>-513.28430000000003</v>
      </c>
      <c r="AV436" s="27">
        <f t="shared" si="323"/>
        <v>-612.66229999999996</v>
      </c>
      <c r="AW436" s="28" t="str">
        <f t="shared" si="323"/>
        <v>–</v>
      </c>
      <c r="AX436" s="28" t="str">
        <f t="shared" si="323"/>
        <v>–</v>
      </c>
      <c r="AY436" s="28" t="str">
        <f t="shared" si="323"/>
        <v>–</v>
      </c>
      <c r="AZ436" s="28" t="str">
        <f t="shared" ref="AZ436:BA436" si="324">EIUSum(AZ432:AZ435,AZ$961:AZ$964)</f>
        <v>–</v>
      </c>
      <c r="BA436" s="28" t="str">
        <f t="shared" si="324"/>
        <v>–</v>
      </c>
    </row>
    <row r="437" spans="1:58" s="145" customFormat="1" outlineLevel="1" x14ac:dyDescent="0.2">
      <c r="A437" s="96"/>
      <c r="B437" s="96"/>
      <c r="C437" s="96"/>
      <c r="D437" s="137"/>
      <c r="E437" s="137"/>
      <c r="F437" s="140" t="s">
        <v>444</v>
      </c>
      <c r="G437" s="159" t="s">
        <v>702</v>
      </c>
      <c r="H437" s="145">
        <v>-3.1999999999999997</v>
      </c>
      <c r="I437" s="145">
        <v>-2.2000000000000002</v>
      </c>
      <c r="J437" s="145">
        <v>-3.1999999999999997</v>
      </c>
      <c r="K437" s="145">
        <v>1.2999999999999998</v>
      </c>
      <c r="L437" s="145">
        <v>0.29999999999999982</v>
      </c>
      <c r="M437" s="145">
        <v>1.9000000000000004</v>
      </c>
      <c r="N437" s="145">
        <v>23.500000000000004</v>
      </c>
      <c r="O437" s="145">
        <v>4.1000000000000014</v>
      </c>
      <c r="P437" s="145">
        <v>-36.299999999999997</v>
      </c>
      <c r="Q437" s="145">
        <v>-2.3999999999999986</v>
      </c>
      <c r="R437" s="145">
        <v>-1.6999999999999993</v>
      </c>
      <c r="S437" s="145">
        <v>23.900000000000002</v>
      </c>
      <c r="T437" s="145">
        <v>32.200000000000003</v>
      </c>
      <c r="U437" s="145">
        <v>120.39999999999999</v>
      </c>
      <c r="V437" s="145">
        <v>-30.9</v>
      </c>
      <c r="W437" s="145">
        <v>35.700000000000003</v>
      </c>
      <c r="X437" s="145">
        <v>63.000000000000007</v>
      </c>
      <c r="Y437" s="145">
        <v>1</v>
      </c>
      <c r="Z437" s="145">
        <v>5.3000000000000114</v>
      </c>
      <c r="AA437" s="145">
        <v>-12.299999999999983</v>
      </c>
      <c r="AB437" s="145">
        <v>-151</v>
      </c>
      <c r="AC437" s="145">
        <v>26.700000000000003</v>
      </c>
      <c r="AD437" s="145">
        <v>63.500000000000007</v>
      </c>
      <c r="AE437" s="145">
        <v>60.6</v>
      </c>
      <c r="AF437" s="145">
        <v>19.200000000000017</v>
      </c>
      <c r="AG437" s="145">
        <v>-35.600000000000023</v>
      </c>
      <c r="AH437" s="145">
        <v>-22.400000000000006</v>
      </c>
      <c r="AI437" s="145">
        <v>215.2</v>
      </c>
      <c r="AJ437" s="145">
        <v>44.6</v>
      </c>
      <c r="AK437" s="145">
        <v>-119.3</v>
      </c>
      <c r="AL437" s="145">
        <v>-154.1</v>
      </c>
      <c r="AM437" s="145">
        <v>51.4</v>
      </c>
      <c r="AN437" s="145">
        <v>-66.8</v>
      </c>
      <c r="AO437" s="145">
        <v>-209.6</v>
      </c>
      <c r="AP437" s="145">
        <v>-177.7</v>
      </c>
      <c r="AQ437" s="145">
        <v>-210</v>
      </c>
      <c r="AR437" s="145">
        <v>-220.1</v>
      </c>
      <c r="AS437" s="145">
        <v>-232.1</v>
      </c>
      <c r="AT437" s="145">
        <v>-180.4</v>
      </c>
      <c r="AU437" s="145">
        <v>-81.200000000000017</v>
      </c>
      <c r="AV437" s="145">
        <v>-56.799999999999983</v>
      </c>
      <c r="AW437" s="165">
        <v>-56.799999999999983</v>
      </c>
      <c r="AX437" s="165">
        <v>-56.799999999999983</v>
      </c>
      <c r="AY437" s="165">
        <v>-56.799999999999983</v>
      </c>
      <c r="AZ437" s="165">
        <v>-56.799999999999983</v>
      </c>
      <c r="BA437" s="165"/>
      <c r="BB437" s="165"/>
      <c r="BC437" s="165"/>
      <c r="BD437" s="165"/>
      <c r="BE437" s="165"/>
      <c r="BF437" s="165"/>
    </row>
    <row r="438" spans="1:58" s="145" customFormat="1" outlineLevel="1" x14ac:dyDescent="0.2">
      <c r="A438" s="96"/>
      <c r="B438" s="96"/>
      <c r="C438" s="96"/>
      <c r="D438" s="137"/>
      <c r="E438" s="137"/>
      <c r="F438" s="140" t="s">
        <v>445</v>
      </c>
      <c r="G438" s="159" t="s">
        <v>703</v>
      </c>
      <c r="H438" s="145">
        <v>-0.30000000000000027</v>
      </c>
      <c r="I438" s="145">
        <v>0.32999999999999985</v>
      </c>
      <c r="J438" s="145">
        <v>-7.19</v>
      </c>
      <c r="K438" s="145">
        <v>-5.7700000000000005</v>
      </c>
      <c r="L438" s="145">
        <v>-6.99</v>
      </c>
      <c r="M438" s="145">
        <v>-6.4799999999999986</v>
      </c>
      <c r="N438" s="145">
        <v>-1.87</v>
      </c>
      <c r="O438" s="145">
        <v>-5.4400000000000013</v>
      </c>
      <c r="P438" s="145">
        <v>-7.7999999999999989</v>
      </c>
      <c r="Q438" s="145">
        <v>-25.39</v>
      </c>
      <c r="R438" s="145">
        <v>-34.81</v>
      </c>
      <c r="S438" s="145">
        <v>-14.209999999999999</v>
      </c>
      <c r="T438" s="145">
        <v>-32.989999999999995</v>
      </c>
      <c r="U438" s="145">
        <v>-3.360000000000003</v>
      </c>
      <c r="V438" s="145">
        <v>49.86</v>
      </c>
      <c r="W438" s="145">
        <v>-5.66</v>
      </c>
      <c r="X438" s="145">
        <v>61.99</v>
      </c>
      <c r="Y438" s="145">
        <v>25.47</v>
      </c>
      <c r="Z438" s="145">
        <v>45.47</v>
      </c>
      <c r="AA438" s="145">
        <v>9.3200000000000074</v>
      </c>
      <c r="AB438" s="145">
        <v>-34.889999999999986</v>
      </c>
      <c r="AC438" s="145">
        <v>-21.450000000000003</v>
      </c>
      <c r="AD438" s="145">
        <v>7.8700000000000045</v>
      </c>
      <c r="AE438" s="145">
        <v>-6.1299999999999955</v>
      </c>
      <c r="AF438" s="145">
        <v>66.139999999999986</v>
      </c>
      <c r="AG438" s="145">
        <v>18.400000000000006</v>
      </c>
      <c r="AH438" s="145">
        <v>134.30000000000001</v>
      </c>
      <c r="AI438" s="145">
        <v>168.4</v>
      </c>
      <c r="AJ438" s="145">
        <v>-27.099999999999994</v>
      </c>
      <c r="AK438" s="145">
        <v>-327.39999999999998</v>
      </c>
      <c r="AL438" s="145">
        <v>-153.6</v>
      </c>
      <c r="AM438" s="145">
        <v>-335.1</v>
      </c>
      <c r="AN438" s="145">
        <v>-52.599999999999994</v>
      </c>
      <c r="AO438" s="145">
        <v>-79.8</v>
      </c>
      <c r="AP438" s="145">
        <v>-26.700000000000003</v>
      </c>
      <c r="AQ438" s="145">
        <v>42.6</v>
      </c>
      <c r="AR438" s="145">
        <v>-0.20000000000000284</v>
      </c>
      <c r="AS438" s="145">
        <v>25.200000000000003</v>
      </c>
      <c r="AT438" s="145">
        <v>18.8</v>
      </c>
      <c r="AU438" s="145">
        <v>-75.800000000000011</v>
      </c>
      <c r="AV438" s="145">
        <v>-38.800000000000011</v>
      </c>
      <c r="AW438" s="165">
        <v>-38.800000000000011</v>
      </c>
      <c r="AX438" s="165">
        <v>-38.800000000000011</v>
      </c>
      <c r="AY438" s="165">
        <v>-38.800000000000011</v>
      </c>
      <c r="AZ438" s="165">
        <v>-38.800000000000011</v>
      </c>
      <c r="BB438" s="165"/>
      <c r="BC438" s="165"/>
      <c r="BD438" s="165"/>
      <c r="BE438" s="165"/>
      <c r="BF438" s="165"/>
    </row>
    <row r="439" spans="1:58" s="145" customFormat="1" outlineLevel="1" x14ac:dyDescent="0.2">
      <c r="A439" s="96"/>
      <c r="B439" s="96"/>
      <c r="C439" s="96"/>
      <c r="D439" s="137"/>
      <c r="E439" s="137"/>
      <c r="F439" s="140" t="s">
        <v>446</v>
      </c>
      <c r="G439" s="159" t="s">
        <v>704</v>
      </c>
      <c r="H439" s="145">
        <v>-0.93209999999999993</v>
      </c>
      <c r="I439" s="145">
        <v>-0.39850000000000008</v>
      </c>
      <c r="J439" s="145">
        <v>-0.3906</v>
      </c>
      <c r="K439" s="145">
        <v>0.24480000000000002</v>
      </c>
      <c r="L439" s="145">
        <v>8.6299999999999988E-2</v>
      </c>
      <c r="M439" s="145">
        <v>0.2720999999999999</v>
      </c>
      <c r="N439" s="145">
        <v>-1.0813000000000001</v>
      </c>
      <c r="O439" s="145">
        <v>-7.3460999999999999</v>
      </c>
      <c r="P439" s="145">
        <v>0.39510000000000023</v>
      </c>
      <c r="Q439" s="145">
        <v>3.2435000000000009</v>
      </c>
      <c r="R439" s="145">
        <v>-7.9100000000000392E-2</v>
      </c>
      <c r="S439" s="145">
        <v>-4.6146000000000029</v>
      </c>
      <c r="T439" s="145">
        <v>7.9991000000000021</v>
      </c>
      <c r="U439" s="145">
        <v>74.13130000000001</v>
      </c>
      <c r="V439" s="145">
        <v>-7.6351000000000013</v>
      </c>
      <c r="W439" s="145">
        <v>40.518499999999996</v>
      </c>
      <c r="X439" s="145">
        <v>49.085800000000006</v>
      </c>
      <c r="Y439" s="145">
        <v>24.165163244000006</v>
      </c>
      <c r="Z439" s="145">
        <v>22.526231467999992</v>
      </c>
      <c r="AA439" s="145">
        <v>-41.819222088300009</v>
      </c>
      <c r="AB439" s="145">
        <v>-30.955908575900004</v>
      </c>
      <c r="AC439" s="145">
        <v>-1.5481044855999997</v>
      </c>
      <c r="AD439" s="145">
        <v>23.360389676499999</v>
      </c>
      <c r="AE439" s="145">
        <v>-11.591062438800044</v>
      </c>
      <c r="AF439" s="145">
        <v>28.375653544049982</v>
      </c>
      <c r="AG439" s="145">
        <v>18.742144074037526</v>
      </c>
      <c r="AH439" s="145">
        <v>34.248356213946863</v>
      </c>
      <c r="AI439" s="145">
        <v>-5.854002151691418</v>
      </c>
      <c r="AJ439" s="145">
        <v>95.824512920085738</v>
      </c>
      <c r="AK439" s="145">
        <v>37.936327764094663</v>
      </c>
      <c r="AL439" s="145">
        <v>-73.216976313391044</v>
      </c>
      <c r="AM439" s="145">
        <v>-36.079634445225508</v>
      </c>
      <c r="AN439" s="145">
        <v>10.97628248139096</v>
      </c>
      <c r="AO439" s="145">
        <v>5.994800000000005</v>
      </c>
      <c r="AP439" s="145">
        <v>9.2085000000000008</v>
      </c>
      <c r="AQ439" s="145">
        <v>-106.44710000000001</v>
      </c>
      <c r="AR439" s="145">
        <v>-161.13800000000001</v>
      </c>
      <c r="AS439" s="145">
        <v>-93.582900000000009</v>
      </c>
      <c r="AT439" s="145">
        <v>-141.54130000000001</v>
      </c>
      <c r="AU439" s="145">
        <v>59.736300000000014</v>
      </c>
      <c r="AV439" s="145">
        <v>-123.1615</v>
      </c>
      <c r="AW439" s="145">
        <v>-93.402976000000024</v>
      </c>
      <c r="AX439" s="145">
        <v>-98.918453600000035</v>
      </c>
      <c r="AY439" s="145">
        <v>-93.972530920000025</v>
      </c>
      <c r="AZ439" s="145">
        <v>-89.273904374000011</v>
      </c>
      <c r="BA439" s="145">
        <v>-84.810209155300015</v>
      </c>
      <c r="BB439" s="165"/>
      <c r="BC439" s="165"/>
      <c r="BD439" s="165"/>
      <c r="BE439" s="165"/>
      <c r="BF439" s="165"/>
    </row>
    <row r="440" spans="1:58" s="145" customFormat="1" outlineLevel="1" x14ac:dyDescent="0.2">
      <c r="A440" s="96"/>
      <c r="B440" s="96"/>
      <c r="C440" s="96"/>
      <c r="D440" s="137"/>
      <c r="E440" s="137"/>
      <c r="F440" s="140" t="s">
        <v>447</v>
      </c>
      <c r="G440" s="159" t="s">
        <v>705</v>
      </c>
      <c r="H440" s="145">
        <v>-4.7</v>
      </c>
      <c r="I440" s="145">
        <v>-8.9</v>
      </c>
      <c r="J440" s="145">
        <v>-13.2</v>
      </c>
      <c r="K440" s="145">
        <v>-8.6999999999999993</v>
      </c>
      <c r="L440" s="145">
        <v>-14.1</v>
      </c>
      <c r="M440" s="145">
        <v>-17.599999999999998</v>
      </c>
      <c r="N440" s="145">
        <v>3.3000000000000043</v>
      </c>
      <c r="O440" s="145">
        <v>68.3</v>
      </c>
      <c r="P440" s="145">
        <v>32.6</v>
      </c>
      <c r="Q440" s="145">
        <v>-33.099999999999994</v>
      </c>
      <c r="R440" s="145">
        <v>-6.1999999999999993</v>
      </c>
      <c r="S440" s="145">
        <v>-38.700000000000003</v>
      </c>
      <c r="T440" s="145">
        <v>-33.1</v>
      </c>
      <c r="U440" s="145">
        <v>-89.8</v>
      </c>
      <c r="V440" s="145">
        <v>78.400000000000006</v>
      </c>
      <c r="W440" s="145">
        <v>-2.8000000000000043</v>
      </c>
      <c r="X440" s="145">
        <v>-25.300000000000011</v>
      </c>
      <c r="Y440" s="145">
        <v>-41.4</v>
      </c>
      <c r="Z440" s="145">
        <v>-18</v>
      </c>
      <c r="AA440" s="145">
        <v>153.89999999999998</v>
      </c>
      <c r="AB440" s="145">
        <v>159.9</v>
      </c>
      <c r="AC440" s="145">
        <v>-182.70000000000002</v>
      </c>
      <c r="AD440" s="145">
        <v>63.699999999999996</v>
      </c>
      <c r="AE440" s="145">
        <v>146.4</v>
      </c>
      <c r="AF440" s="145">
        <v>2</v>
      </c>
      <c r="AG440" s="145">
        <v>74.699999999999989</v>
      </c>
      <c r="AH440" s="145">
        <v>-128.30000000000001</v>
      </c>
      <c r="AI440" s="145">
        <v>153.40000000000003</v>
      </c>
      <c r="AJ440" s="145">
        <v>763</v>
      </c>
      <c r="AK440" s="145">
        <v>204.70000000000002</v>
      </c>
      <c r="AL440" s="145">
        <v>196.8</v>
      </c>
      <c r="AM440" s="145">
        <v>220.20000000000002</v>
      </c>
      <c r="AN440" s="145">
        <v>-280.70000000000005</v>
      </c>
      <c r="AO440" s="145">
        <v>285.10000000000002</v>
      </c>
      <c r="AP440" s="145">
        <v>-16</v>
      </c>
      <c r="AQ440" s="145">
        <v>230.8</v>
      </c>
      <c r="AR440" s="145">
        <v>211.4</v>
      </c>
      <c r="AS440" s="145">
        <v>130.5</v>
      </c>
      <c r="AT440" s="145">
        <v>360.4</v>
      </c>
      <c r="AU440" s="145">
        <v>-48.2</v>
      </c>
      <c r="AV440" s="145">
        <v>-15.399999999999991</v>
      </c>
      <c r="AW440" s="165">
        <v>-15.399999999999991</v>
      </c>
      <c r="AX440" s="165">
        <v>-15.399999999999991</v>
      </c>
      <c r="AY440" s="165">
        <v>-15.399999999999991</v>
      </c>
      <c r="AZ440" s="165">
        <v>-15.399999999999991</v>
      </c>
      <c r="BA440" s="165"/>
      <c r="BB440" s="165"/>
      <c r="BC440" s="165"/>
      <c r="BD440" s="165"/>
      <c r="BE440" s="165"/>
      <c r="BF440" s="165"/>
    </row>
    <row r="441" spans="1:58" s="43" customFormat="1" x14ac:dyDescent="0.2">
      <c r="A441" s="37" t="s">
        <v>442</v>
      </c>
      <c r="B441" s="37" t="s">
        <v>149</v>
      </c>
      <c r="C441" s="37"/>
      <c r="D441" s="38" t="s">
        <v>374</v>
      </c>
      <c r="E441" s="38" t="s">
        <v>1546</v>
      </c>
      <c r="F441" s="88" t="s">
        <v>150</v>
      </c>
      <c r="G441" s="22" t="s">
        <v>1245</v>
      </c>
      <c r="H441" s="27">
        <f>EIUTotal(EIUSum(H437:H440,H$961:H$964),H431,H436)</f>
        <v>-9.1321000000000012</v>
      </c>
      <c r="I441" s="27">
        <f t="shared" ref="I441:AS441" si="325">EIUTotal(EIUSum(I437:I440,I$961:I$964),I431,I436)</f>
        <v>-11.1685</v>
      </c>
      <c r="J441" s="27">
        <f t="shared" si="325"/>
        <v>-23.980599999999999</v>
      </c>
      <c r="K441" s="27">
        <f t="shared" si="325"/>
        <v>-12.9252</v>
      </c>
      <c r="L441" s="27">
        <f t="shared" si="325"/>
        <v>-20.703699999999998</v>
      </c>
      <c r="M441" s="27">
        <f t="shared" si="325"/>
        <v>-21.907899999999998</v>
      </c>
      <c r="N441" s="27">
        <f t="shared" si="325"/>
        <v>23.848700000000008</v>
      </c>
      <c r="O441" s="27">
        <f t="shared" si="325"/>
        <v>59.613899999999994</v>
      </c>
      <c r="P441" s="27">
        <f t="shared" si="325"/>
        <v>-11.104900000000001</v>
      </c>
      <c r="Q441" s="27">
        <f t="shared" si="325"/>
        <v>-57.646499999999975</v>
      </c>
      <c r="R441" s="27">
        <f t="shared" si="325"/>
        <v>-42.789100000000005</v>
      </c>
      <c r="S441" s="27">
        <f t="shared" si="325"/>
        <v>-33.624600000000001</v>
      </c>
      <c r="T441" s="27">
        <f t="shared" si="325"/>
        <v>-25.890900000000016</v>
      </c>
      <c r="U441" s="27">
        <f t="shared" si="325"/>
        <v>101.37129999999999</v>
      </c>
      <c r="V441" s="27">
        <f t="shared" si="325"/>
        <v>89.724899999999991</v>
      </c>
      <c r="W441" s="27">
        <f t="shared" si="325"/>
        <v>67.758499999999998</v>
      </c>
      <c r="X441" s="27">
        <f t="shared" si="325"/>
        <v>148.77579999999998</v>
      </c>
      <c r="Y441" s="27">
        <f t="shared" si="325"/>
        <v>9.2351632440000344</v>
      </c>
      <c r="Z441" s="27">
        <f t="shared" si="325"/>
        <v>55.296231467999974</v>
      </c>
      <c r="AA441" s="27">
        <f t="shared" si="325"/>
        <v>109.10077791170005</v>
      </c>
      <c r="AB441" s="27">
        <f t="shared" si="325"/>
        <v>-56.945908575900035</v>
      </c>
      <c r="AC441" s="27">
        <f t="shared" si="325"/>
        <v>-178.99810448559998</v>
      </c>
      <c r="AD441" s="27">
        <f t="shared" si="325"/>
        <v>158.43038967650003</v>
      </c>
      <c r="AE441" s="27">
        <f t="shared" si="325"/>
        <v>189.27893756119994</v>
      </c>
      <c r="AF441" s="27">
        <f t="shared" si="325"/>
        <v>115.71565354405004</v>
      </c>
      <c r="AG441" s="27">
        <f t="shared" si="325"/>
        <v>76.242144074037469</v>
      </c>
      <c r="AH441" s="27">
        <f t="shared" si="325"/>
        <v>17.848356213946772</v>
      </c>
      <c r="AI441" s="27">
        <f t="shared" si="325"/>
        <v>531.14599784830853</v>
      </c>
      <c r="AJ441" s="27">
        <f t="shared" si="325"/>
        <v>876.32451292008568</v>
      </c>
      <c r="AK441" s="27">
        <f t="shared" si="325"/>
        <v>-204.06367223590536</v>
      </c>
      <c r="AL441" s="27">
        <f t="shared" si="325"/>
        <v>-184.11697631339101</v>
      </c>
      <c r="AM441" s="27">
        <f t="shared" si="325"/>
        <v>-99.57963444522548</v>
      </c>
      <c r="AN441" s="27">
        <f t="shared" si="325"/>
        <v>-389.12371751860906</v>
      </c>
      <c r="AO441" s="27">
        <f t="shared" si="325"/>
        <v>1.6948000000000434</v>
      </c>
      <c r="AP441" s="27">
        <f t="shared" si="325"/>
        <v>-211.19150000000002</v>
      </c>
      <c r="AQ441" s="27">
        <f t="shared" si="325"/>
        <v>-43.0471</v>
      </c>
      <c r="AR441" s="27">
        <f t="shared" si="325"/>
        <v>-170.03800000000001</v>
      </c>
      <c r="AS441" s="27">
        <f t="shared" si="325"/>
        <v>-169.9829</v>
      </c>
      <c r="AT441" s="27">
        <f t="shared" ref="AT441:AY441" si="326">EIUTotal(EIUSum(AT437:AT440,AT$961:AT$964),AT431,AT436)</f>
        <v>57.258700000000005</v>
      </c>
      <c r="AU441" s="27">
        <f t="shared" si="326"/>
        <v>-145.46370000000002</v>
      </c>
      <c r="AV441" s="27">
        <f t="shared" si="326"/>
        <v>-234.16149999999993</v>
      </c>
      <c r="AW441" s="28" t="str">
        <f t="shared" si="326"/>
        <v>–</v>
      </c>
      <c r="AX441" s="28" t="str">
        <f t="shared" si="326"/>
        <v>–</v>
      </c>
      <c r="AY441" s="28" t="str">
        <f t="shared" si="326"/>
        <v>–</v>
      </c>
      <c r="AZ441" s="28" t="str">
        <f t="shared" ref="AZ441:BA441" si="327">EIUTotal(EIUSum(AZ437:AZ440,AZ$961:AZ$964),AZ431,AZ436)</f>
        <v>–</v>
      </c>
      <c r="BA441" s="28" t="str">
        <f t="shared" si="327"/>
        <v>–</v>
      </c>
    </row>
    <row r="442" spans="1:58" s="145" customFormat="1" outlineLevel="1" x14ac:dyDescent="0.2">
      <c r="A442" s="96"/>
      <c r="B442" s="96"/>
      <c r="C442" s="96"/>
      <c r="D442" s="137"/>
      <c r="E442" s="137"/>
      <c r="F442" s="138" t="s">
        <v>444</v>
      </c>
      <c r="G442" s="140" t="s">
        <v>706</v>
      </c>
      <c r="BB442" s="165"/>
      <c r="BC442" s="165"/>
      <c r="BD442" s="165"/>
      <c r="BE442" s="165"/>
      <c r="BF442" s="165"/>
    </row>
    <row r="443" spans="1:58" s="145" customFormat="1" outlineLevel="1" x14ac:dyDescent="0.2">
      <c r="A443" s="96"/>
      <c r="B443" s="96"/>
      <c r="C443" s="96"/>
      <c r="D443" s="137"/>
      <c r="E443" s="137"/>
      <c r="F443" s="138" t="s">
        <v>445</v>
      </c>
      <c r="G443" s="140" t="s">
        <v>707</v>
      </c>
      <c r="BB443" s="165"/>
      <c r="BC443" s="165"/>
      <c r="BD443" s="165"/>
      <c r="BE443" s="165"/>
      <c r="BF443" s="165"/>
    </row>
    <row r="444" spans="1:58" s="145" customFormat="1" outlineLevel="1" x14ac:dyDescent="0.2">
      <c r="A444" s="96"/>
      <c r="B444" s="96"/>
      <c r="C444" s="96"/>
      <c r="D444" s="137"/>
      <c r="E444" s="137"/>
      <c r="F444" s="138" t="s">
        <v>446</v>
      </c>
      <c r="G444" s="140" t="s">
        <v>708</v>
      </c>
      <c r="BB444" s="165"/>
      <c r="BC444" s="165"/>
      <c r="BD444" s="165"/>
      <c r="BE444" s="165"/>
      <c r="BF444" s="165"/>
    </row>
    <row r="445" spans="1:58" s="145" customFormat="1" outlineLevel="1" x14ac:dyDescent="0.2">
      <c r="A445" s="96"/>
      <c r="B445" s="96"/>
      <c r="C445" s="96"/>
      <c r="D445" s="137"/>
      <c r="E445" s="137"/>
      <c r="F445" s="138" t="s">
        <v>447</v>
      </c>
      <c r="G445" s="140" t="s">
        <v>709</v>
      </c>
      <c r="BB445" s="165"/>
      <c r="BC445" s="165"/>
      <c r="BD445" s="165"/>
      <c r="BE445" s="165"/>
      <c r="BF445" s="165"/>
    </row>
    <row r="446" spans="1:58" s="43" customFormat="1" x14ac:dyDescent="0.2">
      <c r="A446" s="37" t="s">
        <v>442</v>
      </c>
      <c r="B446" s="37" t="s">
        <v>151</v>
      </c>
      <c r="C446" s="37"/>
      <c r="D446" s="38" t="s">
        <v>374</v>
      </c>
      <c r="E446" s="38" t="s">
        <v>1546</v>
      </c>
      <c r="F446" s="18" t="s">
        <v>152</v>
      </c>
      <c r="G446" s="22" t="s">
        <v>1246</v>
      </c>
      <c r="H446" s="156" t="str">
        <f>EIUSum(H442:H445,H$961:H$964)</f>
        <v>–</v>
      </c>
      <c r="I446" s="156" t="str">
        <f t="shared" ref="I446:AS446" si="328">EIUSum(I442:I445,I$961:I$964)</f>
        <v>–</v>
      </c>
      <c r="J446" s="156" t="str">
        <f t="shared" si="328"/>
        <v>–</v>
      </c>
      <c r="K446" s="156" t="str">
        <f t="shared" si="328"/>
        <v>–</v>
      </c>
      <c r="L446" s="156" t="str">
        <f t="shared" si="328"/>
        <v>–</v>
      </c>
      <c r="M446" s="156" t="str">
        <f t="shared" si="328"/>
        <v>–</v>
      </c>
      <c r="N446" s="156" t="str">
        <f t="shared" si="328"/>
        <v>–</v>
      </c>
      <c r="O446" s="156" t="str">
        <f t="shared" si="328"/>
        <v>–</v>
      </c>
      <c r="P446" s="156" t="str">
        <f t="shared" si="328"/>
        <v>–</v>
      </c>
      <c r="Q446" s="156" t="str">
        <f t="shared" si="328"/>
        <v>–</v>
      </c>
      <c r="R446" s="156" t="str">
        <f t="shared" si="328"/>
        <v>–</v>
      </c>
      <c r="S446" s="156" t="str">
        <f t="shared" si="328"/>
        <v>–</v>
      </c>
      <c r="T446" s="156" t="str">
        <f t="shared" si="328"/>
        <v>–</v>
      </c>
      <c r="U446" s="156" t="str">
        <f t="shared" si="328"/>
        <v>–</v>
      </c>
      <c r="V446" s="156" t="str">
        <f t="shared" si="328"/>
        <v>–</v>
      </c>
      <c r="W446" s="156" t="str">
        <f t="shared" si="328"/>
        <v>–</v>
      </c>
      <c r="X446" s="156" t="str">
        <f t="shared" si="328"/>
        <v>–</v>
      </c>
      <c r="Y446" s="156" t="str">
        <f t="shared" si="328"/>
        <v>–</v>
      </c>
      <c r="Z446" s="156" t="str">
        <f t="shared" si="328"/>
        <v>–</v>
      </c>
      <c r="AA446" s="156" t="str">
        <f t="shared" si="328"/>
        <v>–</v>
      </c>
      <c r="AB446" s="156" t="str">
        <f t="shared" si="328"/>
        <v>–</v>
      </c>
      <c r="AC446" s="156" t="str">
        <f t="shared" si="328"/>
        <v>–</v>
      </c>
      <c r="AD446" s="156" t="str">
        <f t="shared" si="328"/>
        <v>–</v>
      </c>
      <c r="AE446" s="156" t="str">
        <f t="shared" si="328"/>
        <v>–</v>
      </c>
      <c r="AF446" s="156" t="str">
        <f t="shared" si="328"/>
        <v>–</v>
      </c>
      <c r="AG446" s="156" t="str">
        <f t="shared" si="328"/>
        <v>–</v>
      </c>
      <c r="AH446" s="156" t="str">
        <f t="shared" si="328"/>
        <v>–</v>
      </c>
      <c r="AI446" s="156" t="str">
        <f t="shared" si="328"/>
        <v>–</v>
      </c>
      <c r="AJ446" s="156" t="str">
        <f t="shared" si="328"/>
        <v>–</v>
      </c>
      <c r="AK446" s="156" t="str">
        <f t="shared" si="328"/>
        <v>–</v>
      </c>
      <c r="AL446" s="156" t="str">
        <f t="shared" si="328"/>
        <v>–</v>
      </c>
      <c r="AM446" s="156" t="str">
        <f t="shared" si="328"/>
        <v>–</v>
      </c>
      <c r="AN446" s="156" t="str">
        <f t="shared" si="328"/>
        <v>–</v>
      </c>
      <c r="AO446" s="156" t="str">
        <f t="shared" si="328"/>
        <v>–</v>
      </c>
      <c r="AP446" s="156" t="str">
        <f t="shared" si="328"/>
        <v>–</v>
      </c>
      <c r="AQ446" s="156" t="str">
        <f t="shared" si="328"/>
        <v>–</v>
      </c>
      <c r="AR446" s="156" t="str">
        <f t="shared" si="328"/>
        <v>–</v>
      </c>
      <c r="AS446" s="156" t="str">
        <f t="shared" si="328"/>
        <v>–</v>
      </c>
      <c r="AT446" s="156" t="str">
        <f t="shared" ref="AT446:AY446" si="329">EIUSum(AT442:AT445,AT$961:AT$964)</f>
        <v>–</v>
      </c>
      <c r="AU446" s="156" t="str">
        <f t="shared" si="329"/>
        <v>–</v>
      </c>
      <c r="AV446" s="156" t="str">
        <f t="shared" si="329"/>
        <v>–</v>
      </c>
      <c r="AW446" s="160" t="str">
        <f t="shared" si="329"/>
        <v>–</v>
      </c>
      <c r="AX446" s="160" t="str">
        <f t="shared" si="329"/>
        <v>–</v>
      </c>
      <c r="AY446" s="160" t="str">
        <f t="shared" si="329"/>
        <v>–</v>
      </c>
      <c r="AZ446" s="160" t="str">
        <f t="shared" ref="AZ446:BA446" si="330">EIUSum(AZ442:AZ445,AZ$961:AZ$964)</f>
        <v>–</v>
      </c>
      <c r="BA446" s="160" t="str">
        <f t="shared" si="330"/>
        <v>–</v>
      </c>
    </row>
    <row r="447" spans="1:58" s="43" customFormat="1" x14ac:dyDescent="0.2">
      <c r="A447" s="37" t="s">
        <v>442</v>
      </c>
      <c r="B447" s="37" t="s">
        <v>153</v>
      </c>
      <c r="C447" s="37" t="s">
        <v>375</v>
      </c>
      <c r="D447" s="38" t="s">
        <v>374</v>
      </c>
      <c r="E447" s="38" t="s">
        <v>1546</v>
      </c>
      <c r="F447" s="65" t="s">
        <v>154</v>
      </c>
      <c r="G447" s="22" t="s">
        <v>1247</v>
      </c>
      <c r="H447" s="156" t="str">
        <f>IF(AND(ISNUMBER(H547),ISNUMBER(G547)),IF(H547&gt;G547,H547-G547,0),"–")</f>
        <v>–</v>
      </c>
      <c r="I447" s="156" t="str">
        <f t="shared" ref="I447:X447" si="331">IF(AND(ISNUMBER(I547),ISNUMBER(H547)),IF(I547&gt;H547,I547-H547,0),"–")</f>
        <v>–</v>
      </c>
      <c r="J447" s="156" t="str">
        <f t="shared" si="331"/>
        <v>–</v>
      </c>
      <c r="K447" s="156" t="str">
        <f t="shared" si="331"/>
        <v>–</v>
      </c>
      <c r="L447" s="156" t="str">
        <f t="shared" si="331"/>
        <v>–</v>
      </c>
      <c r="M447" s="156" t="str">
        <f t="shared" si="331"/>
        <v>–</v>
      </c>
      <c r="N447" s="156" t="str">
        <f t="shared" si="331"/>
        <v>–</v>
      </c>
      <c r="O447" s="156" t="str">
        <f t="shared" si="331"/>
        <v>–</v>
      </c>
      <c r="P447" s="156" t="str">
        <f t="shared" si="331"/>
        <v>–</v>
      </c>
      <c r="Q447" s="156" t="str">
        <f t="shared" si="331"/>
        <v>–</v>
      </c>
      <c r="R447" s="156" t="str">
        <f t="shared" si="331"/>
        <v>–</v>
      </c>
      <c r="S447" s="156" t="str">
        <f t="shared" si="331"/>
        <v>–</v>
      </c>
      <c r="T447" s="156" t="str">
        <f t="shared" si="331"/>
        <v>–</v>
      </c>
      <c r="U447" s="156" t="str">
        <f t="shared" si="331"/>
        <v>–</v>
      </c>
      <c r="V447" s="156" t="str">
        <f t="shared" si="331"/>
        <v>–</v>
      </c>
      <c r="W447" s="156" t="str">
        <f t="shared" si="331"/>
        <v>–</v>
      </c>
      <c r="X447" s="156" t="str">
        <f t="shared" si="331"/>
        <v>–</v>
      </c>
      <c r="Y447" s="156" t="str">
        <f t="shared" ref="Y447:BA447" si="332">IF(AND(ISNUMBER(Y547),ISNUMBER(X547)),IF(Y547&gt;X547,Y547-X547,0),"–")</f>
        <v>–</v>
      </c>
      <c r="Z447" s="156" t="str">
        <f t="shared" si="332"/>
        <v>–</v>
      </c>
      <c r="AA447" s="156" t="str">
        <f>IF(AND(ISNUMBER(AA547),ISNUMBER(Z547)),IF(AA547&gt;Z547,AA547-Z547,0),"–")</f>
        <v>–</v>
      </c>
      <c r="AB447" s="156" t="str">
        <f>IF(AND(ISNUMBER(AB547),ISNUMBER(AA547)),IF(AB547&gt;AA547,AB547-AA547,0),"–")</f>
        <v>–</v>
      </c>
      <c r="AC447" s="156" t="str">
        <f>IF(AND(ISNUMBER(AC547),ISNUMBER(AB547)),IF(AC547&gt;AB547,AC547-AB547,0),"–")</f>
        <v>–</v>
      </c>
      <c r="AD447" s="156" t="str">
        <f>IF(AND(ISNUMBER(AD547),ISNUMBER(AC547)),IF(AD547&gt;AC547,AD547-AC547,0),"–")</f>
        <v>–</v>
      </c>
      <c r="AE447" s="156" t="str">
        <f t="shared" si="332"/>
        <v>–</v>
      </c>
      <c r="AF447" s="156" t="str">
        <f t="shared" si="332"/>
        <v>–</v>
      </c>
      <c r="AG447" s="156" t="str">
        <f t="shared" si="332"/>
        <v>–</v>
      </c>
      <c r="AH447" s="156" t="str">
        <f t="shared" si="332"/>
        <v>–</v>
      </c>
      <c r="AI447" s="156" t="str">
        <f t="shared" si="332"/>
        <v>–</v>
      </c>
      <c r="AJ447" s="156" t="str">
        <f t="shared" si="332"/>
        <v>–</v>
      </c>
      <c r="AK447" s="156" t="str">
        <f t="shared" si="332"/>
        <v>–</v>
      </c>
      <c r="AL447" s="156" t="str">
        <f t="shared" si="332"/>
        <v>–</v>
      </c>
      <c r="AM447" s="156" t="str">
        <f t="shared" si="332"/>
        <v>–</v>
      </c>
      <c r="AN447" s="156" t="str">
        <f t="shared" si="332"/>
        <v>–</v>
      </c>
      <c r="AO447" s="156" t="str">
        <f t="shared" si="332"/>
        <v>–</v>
      </c>
      <c r="AP447" s="156" t="str">
        <f t="shared" si="332"/>
        <v>–</v>
      </c>
      <c r="AQ447" s="156" t="str">
        <f t="shared" si="332"/>
        <v>–</v>
      </c>
      <c r="AR447" s="156" t="str">
        <f t="shared" si="332"/>
        <v>–</v>
      </c>
      <c r="AS447" s="156" t="str">
        <f t="shared" si="332"/>
        <v>–</v>
      </c>
      <c r="AT447" s="156" t="str">
        <f t="shared" si="332"/>
        <v>–</v>
      </c>
      <c r="AU447" s="156" t="str">
        <f t="shared" si="332"/>
        <v>–</v>
      </c>
      <c r="AV447" s="156" t="str">
        <f t="shared" si="332"/>
        <v>–</v>
      </c>
      <c r="AW447" s="160" t="str">
        <f t="shared" si="332"/>
        <v>–</v>
      </c>
      <c r="AX447" s="160" t="str">
        <f t="shared" si="332"/>
        <v>–</v>
      </c>
      <c r="AY447" s="160" t="str">
        <f t="shared" si="332"/>
        <v>–</v>
      </c>
      <c r="AZ447" s="160" t="str">
        <f t="shared" si="332"/>
        <v>–</v>
      </c>
      <c r="BA447" s="160" t="str">
        <f t="shared" si="332"/>
        <v>–</v>
      </c>
    </row>
    <row r="448" spans="1:58" s="43" customFormat="1" x14ac:dyDescent="0.2">
      <c r="A448" s="37" t="s">
        <v>442</v>
      </c>
      <c r="B448" s="37" t="s">
        <v>155</v>
      </c>
      <c r="C448" s="37" t="s">
        <v>375</v>
      </c>
      <c r="D448" s="38" t="s">
        <v>374</v>
      </c>
      <c r="E448" s="38" t="s">
        <v>1546</v>
      </c>
      <c r="F448" s="65" t="s">
        <v>156</v>
      </c>
      <c r="G448" s="22" t="s">
        <v>1248</v>
      </c>
      <c r="H448" s="156" t="str">
        <f>IF(AND(ISNUMBER(H604),ISNUMBER(G604)),IF(H604&gt;G604,H604-G604,0),"–")</f>
        <v>–</v>
      </c>
      <c r="I448" s="156" t="str">
        <f t="shared" ref="I448:X448" si="333">IF(AND(ISNUMBER(I604),ISNUMBER(H604)),IF(I604&gt;H604,I604-H604,0),"–")</f>
        <v>–</v>
      </c>
      <c r="J448" s="156" t="str">
        <f t="shared" si="333"/>
        <v>–</v>
      </c>
      <c r="K448" s="156" t="str">
        <f t="shared" si="333"/>
        <v>–</v>
      </c>
      <c r="L448" s="156" t="str">
        <f t="shared" si="333"/>
        <v>–</v>
      </c>
      <c r="M448" s="156" t="str">
        <f t="shared" si="333"/>
        <v>–</v>
      </c>
      <c r="N448" s="156" t="str">
        <f t="shared" si="333"/>
        <v>–</v>
      </c>
      <c r="O448" s="156" t="str">
        <f t="shared" si="333"/>
        <v>–</v>
      </c>
      <c r="P448" s="156" t="str">
        <f t="shared" si="333"/>
        <v>–</v>
      </c>
      <c r="Q448" s="156" t="str">
        <f t="shared" si="333"/>
        <v>–</v>
      </c>
      <c r="R448" s="156" t="str">
        <f t="shared" si="333"/>
        <v>–</v>
      </c>
      <c r="S448" s="156" t="str">
        <f t="shared" si="333"/>
        <v>–</v>
      </c>
      <c r="T448" s="156" t="str">
        <f t="shared" si="333"/>
        <v>–</v>
      </c>
      <c r="U448" s="156" t="str">
        <f t="shared" si="333"/>
        <v>–</v>
      </c>
      <c r="V448" s="156" t="str">
        <f t="shared" si="333"/>
        <v>–</v>
      </c>
      <c r="W448" s="156" t="str">
        <f t="shared" si="333"/>
        <v>–</v>
      </c>
      <c r="X448" s="156" t="str">
        <f t="shared" si="333"/>
        <v>–</v>
      </c>
      <c r="Y448" s="156" t="str">
        <f t="shared" ref="Y448:BA448" si="334">IF(AND(ISNUMBER(Y604),ISNUMBER(X604)),IF(Y604&gt;X604,Y604-X604,0),"–")</f>
        <v>–</v>
      </c>
      <c r="Z448" s="156" t="str">
        <f t="shared" si="334"/>
        <v>–</v>
      </c>
      <c r="AA448" s="156" t="str">
        <f>IF(AND(ISNUMBER(AA604),ISNUMBER(Z604)),IF(AA604&gt;Z604,AA604-Z604,0),"–")</f>
        <v>–</v>
      </c>
      <c r="AB448" s="156" t="str">
        <f>IF(AND(ISNUMBER(AB604),ISNUMBER(AA604)),IF(AB604&gt;AA604,AB604-AA604,0),"–")</f>
        <v>–</v>
      </c>
      <c r="AC448" s="156" t="str">
        <f>IF(AND(ISNUMBER(AC604),ISNUMBER(AB604)),IF(AC604&gt;AB604,AC604-AB604,0),"–")</f>
        <v>–</v>
      </c>
      <c r="AD448" s="156" t="str">
        <f>IF(AND(ISNUMBER(AD604),ISNUMBER(AC604)),IF(AD604&gt;AC604,AD604-AC604,0),"–")</f>
        <v>–</v>
      </c>
      <c r="AE448" s="156" t="str">
        <f t="shared" si="334"/>
        <v>–</v>
      </c>
      <c r="AF448" s="156" t="str">
        <f t="shared" si="334"/>
        <v>–</v>
      </c>
      <c r="AG448" s="156" t="str">
        <f t="shared" si="334"/>
        <v>–</v>
      </c>
      <c r="AH448" s="156" t="str">
        <f t="shared" si="334"/>
        <v>–</v>
      </c>
      <c r="AI448" s="156" t="str">
        <f t="shared" si="334"/>
        <v>–</v>
      </c>
      <c r="AJ448" s="156" t="str">
        <f t="shared" si="334"/>
        <v>–</v>
      </c>
      <c r="AK448" s="156" t="str">
        <f t="shared" si="334"/>
        <v>–</v>
      </c>
      <c r="AL448" s="156" t="str">
        <f t="shared" si="334"/>
        <v>–</v>
      </c>
      <c r="AM448" s="156" t="str">
        <f t="shared" si="334"/>
        <v>–</v>
      </c>
      <c r="AN448" s="156" t="str">
        <f t="shared" si="334"/>
        <v>–</v>
      </c>
      <c r="AO448" s="156" t="str">
        <f t="shared" si="334"/>
        <v>–</v>
      </c>
      <c r="AP448" s="156" t="str">
        <f t="shared" si="334"/>
        <v>–</v>
      </c>
      <c r="AQ448" s="156" t="str">
        <f t="shared" si="334"/>
        <v>–</v>
      </c>
      <c r="AR448" s="156" t="str">
        <f t="shared" si="334"/>
        <v>–</v>
      </c>
      <c r="AS448" s="156" t="str">
        <f t="shared" si="334"/>
        <v>–</v>
      </c>
      <c r="AT448" s="156" t="str">
        <f t="shared" si="334"/>
        <v>–</v>
      </c>
      <c r="AU448" s="156" t="str">
        <f t="shared" si="334"/>
        <v>–</v>
      </c>
      <c r="AV448" s="156" t="str">
        <f t="shared" si="334"/>
        <v>–</v>
      </c>
      <c r="AW448" s="160" t="str">
        <f t="shared" si="334"/>
        <v>–</v>
      </c>
      <c r="AX448" s="160" t="str">
        <f t="shared" si="334"/>
        <v>–</v>
      </c>
      <c r="AY448" s="160" t="str">
        <f t="shared" si="334"/>
        <v>–</v>
      </c>
      <c r="AZ448" s="160" t="str">
        <f t="shared" si="334"/>
        <v>–</v>
      </c>
      <c r="BA448" s="160" t="str">
        <f t="shared" si="334"/>
        <v>–</v>
      </c>
    </row>
    <row r="449" spans="1:58" s="43" customFormat="1" x14ac:dyDescent="0.2">
      <c r="A449" s="37" t="s">
        <v>442</v>
      </c>
      <c r="B449" s="37" t="s">
        <v>157</v>
      </c>
      <c r="C449" s="37" t="s">
        <v>376</v>
      </c>
      <c r="D449" s="38" t="s">
        <v>374</v>
      </c>
      <c r="E449" s="38" t="s">
        <v>1546</v>
      </c>
      <c r="F449" s="65" t="s">
        <v>158</v>
      </c>
      <c r="G449" s="22" t="s">
        <v>1249</v>
      </c>
      <c r="H449" s="156" t="str">
        <f>IF(AND(ISNUMBER(H390),ISNUMBER(H396),ISNUMBER(H446),ISNUMBER(H450),ISNUMBER(H447),ISNUMBER(H448),ISNUMBER(H441),ISNUMBER(H426)),-(H390+H396+H446+H450+H447+H448+H441+H426),"–")</f>
        <v>–</v>
      </c>
      <c r="I449" s="156" t="str">
        <f t="shared" ref="I449:X449" si="335">IF(AND(ISNUMBER(I390),ISNUMBER(I396),ISNUMBER(I446),ISNUMBER(I450),ISNUMBER(I447),ISNUMBER(I448),ISNUMBER(I441),ISNUMBER(I426)),-(I390+I396+I446+I450+I447+I448+I441+I426),"–")</f>
        <v>–</v>
      </c>
      <c r="J449" s="156" t="str">
        <f t="shared" si="335"/>
        <v>–</v>
      </c>
      <c r="K449" s="156" t="str">
        <f t="shared" si="335"/>
        <v>–</v>
      </c>
      <c r="L449" s="156" t="str">
        <f t="shared" si="335"/>
        <v>–</v>
      </c>
      <c r="M449" s="156" t="str">
        <f t="shared" si="335"/>
        <v>–</v>
      </c>
      <c r="N449" s="156" t="str">
        <f t="shared" si="335"/>
        <v>–</v>
      </c>
      <c r="O449" s="156" t="str">
        <f t="shared" si="335"/>
        <v>–</v>
      </c>
      <c r="P449" s="156" t="str">
        <f t="shared" si="335"/>
        <v>–</v>
      </c>
      <c r="Q449" s="156" t="str">
        <f t="shared" si="335"/>
        <v>–</v>
      </c>
      <c r="R449" s="156" t="str">
        <f t="shared" si="335"/>
        <v>–</v>
      </c>
      <c r="S449" s="156" t="str">
        <f t="shared" si="335"/>
        <v>–</v>
      </c>
      <c r="T449" s="156" t="str">
        <f t="shared" si="335"/>
        <v>–</v>
      </c>
      <c r="U449" s="156" t="str">
        <f t="shared" si="335"/>
        <v>–</v>
      </c>
      <c r="V449" s="156" t="str">
        <f t="shared" si="335"/>
        <v>–</v>
      </c>
      <c r="W449" s="156" t="str">
        <f t="shared" si="335"/>
        <v>–</v>
      </c>
      <c r="X449" s="156" t="str">
        <f t="shared" si="335"/>
        <v>–</v>
      </c>
      <c r="Y449" s="156" t="str">
        <f t="shared" ref="Y449:AS449" si="336">IF(AND(ISNUMBER(Y390),ISNUMBER(Y396),ISNUMBER(Y446),ISNUMBER(Y450),ISNUMBER(Y447),ISNUMBER(Y448),ISNUMBER(Y441),ISNUMBER(Y426)),-(Y390+Y396+Y446+Y450+Y447+Y448+Y441+Y426),"–")</f>
        <v>–</v>
      </c>
      <c r="Z449" s="156" t="str">
        <f t="shared" si="336"/>
        <v>–</v>
      </c>
      <c r="AA449" s="156" t="str">
        <f>IF(AND(ISNUMBER(AA390),ISNUMBER(AA396),ISNUMBER(AA446),ISNUMBER(AA450),ISNUMBER(AA447),ISNUMBER(AA448),ISNUMBER(AA441),ISNUMBER(AA426)),-(AA390+AA396+AA446+AA450+AA447+AA448+AA441+AA426),"–")</f>
        <v>–</v>
      </c>
      <c r="AB449" s="156" t="str">
        <f>IF(AND(ISNUMBER(AB390),ISNUMBER(AB396),ISNUMBER(AB446),ISNUMBER(AB450),ISNUMBER(AB447),ISNUMBER(AB448),ISNUMBER(AB441),ISNUMBER(AB426)),-(AB390+AB396+AB446+AB450+AB447+AB448+AB441+AB426),"–")</f>
        <v>–</v>
      </c>
      <c r="AC449" s="156" t="str">
        <f>IF(AND(ISNUMBER(AC390),ISNUMBER(AC396),ISNUMBER(AC446),ISNUMBER(AC450),ISNUMBER(AC447),ISNUMBER(AC448),ISNUMBER(AC441),ISNUMBER(AC426)),-(AC390+AC396+AC446+AC450+AC447+AC448+AC441+AC426),"–")</f>
        <v>–</v>
      </c>
      <c r="AD449" s="156" t="str">
        <f>IF(AND(ISNUMBER(AD390),ISNUMBER(AD396),ISNUMBER(AD446),ISNUMBER(AD450),ISNUMBER(AD447),ISNUMBER(AD448),ISNUMBER(AD441),ISNUMBER(AD426)),-(AD390+AD396+AD446+AD450+AD447+AD448+AD441+AD426),"–")</f>
        <v>–</v>
      </c>
      <c r="AE449" s="156" t="str">
        <f t="shared" si="336"/>
        <v>–</v>
      </c>
      <c r="AF449" s="156" t="str">
        <f t="shared" si="336"/>
        <v>–</v>
      </c>
      <c r="AG449" s="156" t="str">
        <f t="shared" si="336"/>
        <v>–</v>
      </c>
      <c r="AH449" s="156" t="str">
        <f t="shared" si="336"/>
        <v>–</v>
      </c>
      <c r="AI449" s="156" t="str">
        <f t="shared" si="336"/>
        <v>–</v>
      </c>
      <c r="AJ449" s="156" t="str">
        <f t="shared" si="336"/>
        <v>–</v>
      </c>
      <c r="AK449" s="156" t="str">
        <f t="shared" si="336"/>
        <v>–</v>
      </c>
      <c r="AL449" s="156" t="str">
        <f t="shared" si="336"/>
        <v>–</v>
      </c>
      <c r="AM449" s="156" t="str">
        <f t="shared" si="336"/>
        <v>–</v>
      </c>
      <c r="AN449" s="156" t="str">
        <f t="shared" si="336"/>
        <v>–</v>
      </c>
      <c r="AO449" s="156" t="str">
        <f t="shared" si="336"/>
        <v>–</v>
      </c>
      <c r="AP449" s="156" t="str">
        <f t="shared" si="336"/>
        <v>–</v>
      </c>
      <c r="AQ449" s="156" t="str">
        <f t="shared" si="336"/>
        <v>–</v>
      </c>
      <c r="AR449" s="156" t="str">
        <f t="shared" si="336"/>
        <v>–</v>
      </c>
      <c r="AS449" s="156" t="str">
        <f t="shared" si="336"/>
        <v>–</v>
      </c>
      <c r="AT449" s="156" t="str">
        <f t="shared" ref="AT449:AY449" si="337">IF(AND(ISNUMBER(AT390),ISNUMBER(AT396),ISNUMBER(AT446),ISNUMBER(AT450),ISNUMBER(AT447),ISNUMBER(AT448),ISNUMBER(AT441),ISNUMBER(AT426)),-(AT390+AT396+AT446+AT450+AT447+AT448+AT441+AT426),"–")</f>
        <v>–</v>
      </c>
      <c r="AU449" s="156" t="str">
        <f t="shared" si="337"/>
        <v>–</v>
      </c>
      <c r="AV449" s="156" t="str">
        <f t="shared" si="337"/>
        <v>–</v>
      </c>
      <c r="AW449" s="160" t="str">
        <f t="shared" si="337"/>
        <v>–</v>
      </c>
      <c r="AX449" s="160" t="str">
        <f t="shared" si="337"/>
        <v>–</v>
      </c>
      <c r="AY449" s="160" t="str">
        <f t="shared" si="337"/>
        <v>–</v>
      </c>
      <c r="AZ449" s="160" t="str">
        <f t="shared" ref="AZ449:BA449" si="338">IF(AND(ISNUMBER(AZ390),ISNUMBER(AZ396),ISNUMBER(AZ446),ISNUMBER(AZ450),ISNUMBER(AZ447),ISNUMBER(AZ448),ISNUMBER(AZ441),ISNUMBER(AZ426)),-(AZ390+AZ396+AZ446+AZ450+AZ447+AZ448+AZ441+AZ426),"–")</f>
        <v>–</v>
      </c>
      <c r="BA449" s="160" t="str">
        <f t="shared" si="338"/>
        <v>–</v>
      </c>
    </row>
    <row r="450" spans="1:58" s="43" customFormat="1" x14ac:dyDescent="0.2">
      <c r="A450" s="37" t="s">
        <v>442</v>
      </c>
      <c r="B450" s="37" t="s">
        <v>159</v>
      </c>
      <c r="C450" s="37"/>
      <c r="D450" s="38" t="s">
        <v>374</v>
      </c>
      <c r="E450" s="38" t="s">
        <v>1546</v>
      </c>
      <c r="F450" s="65" t="s">
        <v>160</v>
      </c>
      <c r="G450" s="22" t="s">
        <v>1250</v>
      </c>
      <c r="H450" s="27" t="str">
        <f>IF(AND(ISNUMBER(G466),ISNUMBER(H466)),G466-H466,"–")</f>
        <v>–</v>
      </c>
      <c r="I450" s="27" t="str">
        <f t="shared" ref="I450:X450" si="339">IF(AND(ISNUMBER(H466),ISNUMBER(I466)),H466-I466,"–")</f>
        <v>–</v>
      </c>
      <c r="J450" s="27" t="str">
        <f t="shared" si="339"/>
        <v>–</v>
      </c>
      <c r="K450" s="27" t="str">
        <f t="shared" si="339"/>
        <v>–</v>
      </c>
      <c r="L450" s="27" t="str">
        <f t="shared" si="339"/>
        <v>–</v>
      </c>
      <c r="M450" s="27" t="str">
        <f t="shared" si="339"/>
        <v>–</v>
      </c>
      <c r="N450" s="27" t="str">
        <f t="shared" si="339"/>
        <v>–</v>
      </c>
      <c r="O450" s="27" t="str">
        <f t="shared" si="339"/>
        <v>–</v>
      </c>
      <c r="P450" s="27" t="str">
        <f t="shared" si="339"/>
        <v>–</v>
      </c>
      <c r="Q450" s="27" t="str">
        <f t="shared" si="339"/>
        <v>–</v>
      </c>
      <c r="R450" s="27" t="str">
        <f t="shared" si="339"/>
        <v>–</v>
      </c>
      <c r="S450" s="27" t="str">
        <f t="shared" si="339"/>
        <v>–</v>
      </c>
      <c r="T450" s="27" t="str">
        <f t="shared" si="339"/>
        <v>–</v>
      </c>
      <c r="U450" s="27" t="str">
        <f t="shared" si="339"/>
        <v>–</v>
      </c>
      <c r="V450" s="27" t="str">
        <f t="shared" si="339"/>
        <v>–</v>
      </c>
      <c r="W450" s="27" t="str">
        <f t="shared" si="339"/>
        <v>–</v>
      </c>
      <c r="X450" s="27" t="str">
        <f t="shared" si="339"/>
        <v>–</v>
      </c>
      <c r="Y450" s="27" t="str">
        <f t="shared" ref="Y450:BA450" si="340">IF(AND(ISNUMBER(X466),ISNUMBER(Y466)),X466-Y466,"–")</f>
        <v>–</v>
      </c>
      <c r="Z450" s="27" t="str">
        <f t="shared" si="340"/>
        <v>–</v>
      </c>
      <c r="AA450" s="27" t="str">
        <f>IF(AND(ISNUMBER(Z466),ISNUMBER(AA466)),Z466-AA466,"–")</f>
        <v>–</v>
      </c>
      <c r="AB450" s="27" t="str">
        <f>IF(AND(ISNUMBER(AA466),ISNUMBER(AB466)),AA466-AB466,"–")</f>
        <v>–</v>
      </c>
      <c r="AC450" s="27" t="str">
        <f>IF(AND(ISNUMBER(AB466),ISNUMBER(AC466)),AB466-AC466,"–")</f>
        <v>–</v>
      </c>
      <c r="AD450" s="27" t="str">
        <f>IF(AND(ISNUMBER(AC466),ISNUMBER(AD466)),AC466-AD466,"–")</f>
        <v>–</v>
      </c>
      <c r="AE450" s="27" t="str">
        <f t="shared" si="340"/>
        <v>–</v>
      </c>
      <c r="AF450" s="27" t="str">
        <f t="shared" si="340"/>
        <v>–</v>
      </c>
      <c r="AG450" s="27" t="str">
        <f t="shared" si="340"/>
        <v>–</v>
      </c>
      <c r="AH450" s="27" t="str">
        <f t="shared" si="340"/>
        <v>–</v>
      </c>
      <c r="AI450" s="27" t="str">
        <f t="shared" si="340"/>
        <v>–</v>
      </c>
      <c r="AJ450" s="27" t="str">
        <f t="shared" si="340"/>
        <v>–</v>
      </c>
      <c r="AK450" s="27" t="str">
        <f t="shared" si="340"/>
        <v>–</v>
      </c>
      <c r="AL450" s="27" t="str">
        <f t="shared" si="340"/>
        <v>–</v>
      </c>
      <c r="AM450" s="27" t="str">
        <f t="shared" si="340"/>
        <v>–</v>
      </c>
      <c r="AN450" s="27" t="str">
        <f t="shared" si="340"/>
        <v>–</v>
      </c>
      <c r="AO450" s="27" t="str">
        <f t="shared" si="340"/>
        <v>–</v>
      </c>
      <c r="AP450" s="27" t="str">
        <f t="shared" si="340"/>
        <v>–</v>
      </c>
      <c r="AQ450" s="27" t="str">
        <f t="shared" si="340"/>
        <v>–</v>
      </c>
      <c r="AR450" s="27" t="str">
        <f t="shared" si="340"/>
        <v>–</v>
      </c>
      <c r="AS450" s="27" t="str">
        <f t="shared" si="340"/>
        <v>–</v>
      </c>
      <c r="AT450" s="27" t="str">
        <f t="shared" si="340"/>
        <v>–</v>
      </c>
      <c r="AU450" s="27" t="str">
        <f t="shared" si="340"/>
        <v>–</v>
      </c>
      <c r="AV450" s="27" t="str">
        <f t="shared" si="340"/>
        <v>–</v>
      </c>
      <c r="AW450" s="28" t="str">
        <f t="shared" si="340"/>
        <v>–</v>
      </c>
      <c r="AX450" s="28" t="str">
        <f t="shared" si="340"/>
        <v>–</v>
      </c>
      <c r="AY450" s="28" t="str">
        <f t="shared" si="340"/>
        <v>–</v>
      </c>
      <c r="AZ450" s="28" t="str">
        <f t="shared" si="340"/>
        <v>–</v>
      </c>
      <c r="BA450" s="28" t="str">
        <f t="shared" si="340"/>
        <v>–</v>
      </c>
    </row>
    <row r="451" spans="1:58" s="145" customFormat="1" outlineLevel="1" x14ac:dyDescent="0.2">
      <c r="A451" s="96"/>
      <c r="B451" s="96"/>
      <c r="C451" s="96"/>
      <c r="D451" s="137"/>
      <c r="E451" s="137"/>
      <c r="F451" s="138" t="s">
        <v>444</v>
      </c>
      <c r="G451" s="140" t="s">
        <v>710</v>
      </c>
      <c r="H451" s="145">
        <v>25.34</v>
      </c>
      <c r="I451" s="145">
        <v>21.61</v>
      </c>
      <c r="J451" s="145">
        <v>20.73</v>
      </c>
      <c r="K451" s="145">
        <v>19.440000000000001</v>
      </c>
      <c r="L451" s="145">
        <v>17.43</v>
      </c>
      <c r="M451" s="145">
        <v>22.84</v>
      </c>
      <c r="N451" s="145">
        <v>32.35</v>
      </c>
      <c r="O451" s="145">
        <v>40.369999999999997</v>
      </c>
      <c r="P451" s="145">
        <v>39.81</v>
      </c>
      <c r="Q451" s="145">
        <v>44.1</v>
      </c>
      <c r="R451" s="145">
        <v>75.45</v>
      </c>
      <c r="S451" s="145">
        <v>79.08</v>
      </c>
      <c r="T451" s="145">
        <v>75.48</v>
      </c>
      <c r="U451" s="145">
        <v>71.17</v>
      </c>
      <c r="V451" s="145">
        <v>85.72</v>
      </c>
      <c r="W451" s="145">
        <v>101.48</v>
      </c>
      <c r="X451" s="145">
        <v>101.73</v>
      </c>
      <c r="Y451" s="145">
        <v>190.74</v>
      </c>
      <c r="Z451" s="145">
        <v>252.41</v>
      </c>
      <c r="AA451" s="145">
        <v>290.45</v>
      </c>
      <c r="AB451" s="145">
        <v>462.57</v>
      </c>
      <c r="AC451" s="145">
        <v>416.83</v>
      </c>
      <c r="AD451" s="145">
        <v>529.34</v>
      </c>
      <c r="AE451" s="145">
        <v>666.19</v>
      </c>
      <c r="AF451" s="145">
        <v>719.26</v>
      </c>
      <c r="AG451" s="145">
        <v>813.2</v>
      </c>
      <c r="AH451" s="145">
        <v>1029.9000000000001</v>
      </c>
      <c r="AI451" s="145">
        <v>1246.9000000000001</v>
      </c>
      <c r="AJ451" s="145">
        <v>1137.2</v>
      </c>
      <c r="AK451" s="145">
        <v>1212.4000000000001</v>
      </c>
      <c r="AL451" s="145">
        <v>1210.5</v>
      </c>
      <c r="AM451" s="145">
        <v>1252</v>
      </c>
      <c r="AN451" s="145">
        <v>1448</v>
      </c>
      <c r="AO451" s="145">
        <v>1599.4</v>
      </c>
      <c r="AP451" s="145">
        <v>1469.3</v>
      </c>
      <c r="AQ451" s="145">
        <v>1391.4</v>
      </c>
      <c r="AR451" s="145">
        <v>1417.6</v>
      </c>
      <c r="AS451" s="145">
        <v>1716</v>
      </c>
      <c r="AT451" s="145">
        <v>1752.8</v>
      </c>
      <c r="AU451" s="145">
        <v>1813.5</v>
      </c>
      <c r="AV451" s="145">
        <v>2116.1999999999998</v>
      </c>
      <c r="AW451" s="145">
        <v>2214.8103107609713</v>
      </c>
      <c r="AX451" s="145">
        <v>2318.9604869567124</v>
      </c>
      <c r="AY451" s="145">
        <v>2427.5045212452951</v>
      </c>
      <c r="AZ451" s="145">
        <v>2540.1419266295948</v>
      </c>
      <c r="BA451" s="145">
        <v>2664.0607635480292</v>
      </c>
      <c r="BB451" s="165"/>
      <c r="BC451" s="165"/>
      <c r="BD451" s="165"/>
      <c r="BE451" s="165"/>
      <c r="BF451" s="165"/>
    </row>
    <row r="452" spans="1:58" s="145" customFormat="1" outlineLevel="1" x14ac:dyDescent="0.2">
      <c r="A452" s="96"/>
      <c r="B452" s="96"/>
      <c r="C452" s="96"/>
      <c r="D452" s="137"/>
      <c r="E452" s="137"/>
      <c r="F452" s="138" t="s">
        <v>445</v>
      </c>
      <c r="G452" s="140" t="s">
        <v>711</v>
      </c>
      <c r="H452" s="145">
        <v>31.687689591773399</v>
      </c>
      <c r="I452" s="145">
        <v>34.113758012506395</v>
      </c>
      <c r="J452" s="145">
        <v>35.676772364083504</v>
      </c>
      <c r="K452" s="145">
        <v>37.3077803889717</v>
      </c>
      <c r="L452" s="145">
        <v>39.506288305118701</v>
      </c>
      <c r="M452" s="145">
        <v>41.716119382154105</v>
      </c>
      <c r="N452" s="145">
        <v>44.464549180207499</v>
      </c>
      <c r="O452" s="145">
        <v>49.084079952778495</v>
      </c>
      <c r="P452" s="145">
        <v>56.286796006658498</v>
      </c>
      <c r="Q452" s="145">
        <v>69.348073232550107</v>
      </c>
      <c r="R452" s="145">
        <v>104.26791060000001</v>
      </c>
      <c r="S452" s="145">
        <v>116.66493279000001</v>
      </c>
      <c r="T452" s="145">
        <v>129.9937477</v>
      </c>
      <c r="U452" s="145">
        <v>135.44568500999998</v>
      </c>
      <c r="V452" s="145">
        <v>163.85116832</v>
      </c>
      <c r="W452" s="145">
        <v>233.12646239999998</v>
      </c>
      <c r="X452" s="145">
        <v>314.64708983000003</v>
      </c>
      <c r="Y452" s="145">
        <v>328.95078425999998</v>
      </c>
      <c r="Z452" s="145">
        <v>454.04659624999999</v>
      </c>
      <c r="AA452" s="145">
        <v>597.28295866773954</v>
      </c>
      <c r="AB452" s="145">
        <v>184.2149829253087</v>
      </c>
      <c r="AC452" s="145">
        <v>195.51331200592227</v>
      </c>
      <c r="AD452" s="145">
        <v>251.7287811385101</v>
      </c>
      <c r="AE452" s="145">
        <v>345.57684972580279</v>
      </c>
      <c r="AF452" s="145">
        <v>403.44066688460282</v>
      </c>
      <c r="AG452" s="145">
        <v>379.3845032223511</v>
      </c>
      <c r="AH452" s="145">
        <v>493.76334286402886</v>
      </c>
      <c r="AI452" s="145">
        <v>623.62542727682239</v>
      </c>
      <c r="AJ452" s="145">
        <v>563.00501290105285</v>
      </c>
      <c r="AK452" s="145">
        <v>648.01233153978581</v>
      </c>
      <c r="AL452" s="145">
        <v>630.71041741549539</v>
      </c>
      <c r="AM452" s="145">
        <v>698.87111298624097</v>
      </c>
      <c r="AN452" s="145">
        <v>717.32840006957531</v>
      </c>
      <c r="AO452" s="145">
        <v>796.48818893328655</v>
      </c>
      <c r="AP452" s="145">
        <v>729.14717897569346</v>
      </c>
      <c r="AQ452" s="145">
        <v>772.03</v>
      </c>
      <c r="AR452" s="145">
        <v>804.82999999999993</v>
      </c>
      <c r="AS452" s="145">
        <v>840.7299999999999</v>
      </c>
      <c r="AT452" s="145">
        <v>918.2299999999999</v>
      </c>
      <c r="AU452" s="145">
        <v>975.7299999999999</v>
      </c>
      <c r="AV452" s="145">
        <v>988.93</v>
      </c>
      <c r="AW452" s="145">
        <v>1020.0440829649133</v>
      </c>
      <c r="AX452" s="145">
        <v>1060.4040423158394</v>
      </c>
      <c r="AY452" s="145">
        <v>1107.1713122998767</v>
      </c>
      <c r="AZ452" s="145">
        <v>1156.0577406898328</v>
      </c>
      <c r="BA452" s="145">
        <v>1206.1979187093459</v>
      </c>
      <c r="BB452" s="165"/>
      <c r="BC452" s="165"/>
      <c r="BD452" s="165"/>
      <c r="BE452" s="165"/>
      <c r="BF452" s="165"/>
    </row>
    <row r="453" spans="1:58" s="145" customFormat="1" outlineLevel="1" x14ac:dyDescent="0.2">
      <c r="A453" s="96"/>
      <c r="B453" s="96"/>
      <c r="C453" s="96"/>
      <c r="D453" s="137"/>
      <c r="E453" s="137"/>
      <c r="F453" s="138" t="s">
        <v>446</v>
      </c>
      <c r="G453" s="140" t="s">
        <v>712</v>
      </c>
      <c r="H453" s="145">
        <v>9.7110000000000003</v>
      </c>
      <c r="I453" s="145">
        <v>8.4559999999999995</v>
      </c>
      <c r="J453" s="145">
        <v>8.1210000000000004</v>
      </c>
      <c r="K453" s="145">
        <v>8.0510000000000002</v>
      </c>
      <c r="L453" s="145">
        <v>12.291</v>
      </c>
      <c r="M453" s="145">
        <v>19.949000000000002</v>
      </c>
      <c r="N453" s="145">
        <v>26.93</v>
      </c>
      <c r="O453" s="145">
        <v>32.951999999999998</v>
      </c>
      <c r="P453" s="145">
        <v>38.529000000000003</v>
      </c>
      <c r="Q453" s="145">
        <v>50.936999999999998</v>
      </c>
      <c r="R453" s="145">
        <v>59.997</v>
      </c>
      <c r="S453" s="145">
        <v>61.576000000000001</v>
      </c>
      <c r="T453" s="145">
        <v>50.73</v>
      </c>
      <c r="U453" s="145">
        <v>54.537999999999997</v>
      </c>
      <c r="V453" s="145">
        <v>60.954999999999998</v>
      </c>
      <c r="W453" s="145">
        <v>65.98</v>
      </c>
      <c r="X453" s="145">
        <v>74.64</v>
      </c>
      <c r="Y453" s="145">
        <v>85.468000000000004</v>
      </c>
      <c r="Z453" s="145">
        <v>108.822</v>
      </c>
      <c r="AA453" s="145">
        <v>137.62700000000001</v>
      </c>
      <c r="AB453" s="145">
        <v>152.62200000000001</v>
      </c>
      <c r="AC453" s="145">
        <v>149.054</v>
      </c>
      <c r="AD453" s="145">
        <v>177.91300000000001</v>
      </c>
      <c r="AE453" s="145">
        <v>242.571</v>
      </c>
      <c r="AF453" s="145">
        <v>294.19600000000003</v>
      </c>
      <c r="AG453" s="145">
        <v>304.47199999999998</v>
      </c>
      <c r="AH453" s="145">
        <v>401.64400000000001</v>
      </c>
      <c r="AI453" s="145">
        <v>505.88299999999998</v>
      </c>
      <c r="AJ453" s="145">
        <v>425.95100000000002</v>
      </c>
      <c r="AK453" s="145">
        <v>500.774</v>
      </c>
      <c r="AL453" s="145">
        <v>434.77300000000002</v>
      </c>
      <c r="AM453" s="145">
        <v>456.20600000000002</v>
      </c>
      <c r="AN453" s="145">
        <v>493.34899999999999</v>
      </c>
      <c r="AO453" s="145">
        <v>526.18299999999999</v>
      </c>
      <c r="AP453" s="145">
        <v>493.93700000000001</v>
      </c>
      <c r="AQ453" s="145">
        <v>460.43700000000001</v>
      </c>
      <c r="AR453" s="145">
        <v>469.27699999999999</v>
      </c>
      <c r="AS453" s="145">
        <v>546.47699999999998</v>
      </c>
      <c r="AT453" s="145">
        <v>559.12900000000002</v>
      </c>
      <c r="AU453" s="145">
        <v>583.18799999999999</v>
      </c>
      <c r="AV453" s="145">
        <v>642.58900000000006</v>
      </c>
      <c r="AW453" s="145">
        <v>651.61536000000001</v>
      </c>
      <c r="AX453" s="145">
        <v>667.86280799999997</v>
      </c>
      <c r="AY453" s="145">
        <v>683.29788359999998</v>
      </c>
      <c r="AZ453" s="145">
        <v>699.50471298000002</v>
      </c>
      <c r="BA453" s="145">
        <v>716.19774724140007</v>
      </c>
      <c r="BB453" s="165"/>
      <c r="BC453" s="165"/>
      <c r="BD453" s="165"/>
      <c r="BE453" s="165"/>
      <c r="BF453" s="165"/>
    </row>
    <row r="454" spans="1:58" s="145" customFormat="1" outlineLevel="1" x14ac:dyDescent="0.2">
      <c r="A454" s="96"/>
      <c r="B454" s="96"/>
      <c r="C454" s="96"/>
      <c r="D454" s="137"/>
      <c r="E454" s="137"/>
      <c r="F454" s="138" t="s">
        <v>447</v>
      </c>
      <c r="G454" s="140" t="s">
        <v>713</v>
      </c>
      <c r="H454" s="145">
        <v>79.2</v>
      </c>
      <c r="I454" s="145">
        <v>85.7</v>
      </c>
      <c r="J454" s="145">
        <v>84</v>
      </c>
      <c r="K454" s="145">
        <v>83.9</v>
      </c>
      <c r="L454" s="145">
        <v>86.9</v>
      </c>
      <c r="M454" s="145">
        <v>100.3</v>
      </c>
      <c r="N454" s="145">
        <v>118.9</v>
      </c>
      <c r="O454" s="145">
        <v>162.80000000000001</v>
      </c>
      <c r="P454" s="145">
        <v>191.3</v>
      </c>
      <c r="Q454" s="145">
        <v>200.6</v>
      </c>
      <c r="R454" s="145">
        <v>236.1</v>
      </c>
      <c r="S454" s="145">
        <v>239.6</v>
      </c>
      <c r="T454" s="145">
        <v>229.4</v>
      </c>
      <c r="U454" s="145">
        <v>255.6</v>
      </c>
      <c r="V454" s="145">
        <v>285.3</v>
      </c>
      <c r="W454" s="145">
        <v>330.7</v>
      </c>
      <c r="X454" s="145">
        <v>359.4</v>
      </c>
      <c r="Y454" s="145">
        <v>384.3</v>
      </c>
      <c r="Z454" s="145">
        <v>515.4</v>
      </c>
      <c r="AA454" s="145">
        <v>906.5</v>
      </c>
      <c r="AB454" s="145">
        <v>1141</v>
      </c>
      <c r="AC454" s="145">
        <v>1121.7</v>
      </c>
      <c r="AD454" s="145">
        <v>1336.2</v>
      </c>
      <c r="AE454" s="145">
        <v>1556.3</v>
      </c>
      <c r="AF454" s="145">
        <v>1688.2</v>
      </c>
      <c r="AG454" s="145">
        <v>1642.7</v>
      </c>
      <c r="AH454" s="145">
        <v>1947.8</v>
      </c>
      <c r="AI454" s="145">
        <v>2301.1</v>
      </c>
      <c r="AJ454" s="145">
        <v>2097.1999999999998</v>
      </c>
      <c r="AK454" s="145">
        <v>2043.7</v>
      </c>
      <c r="AL454" s="145">
        <v>2102.4</v>
      </c>
      <c r="AM454" s="145">
        <v>2108.1</v>
      </c>
      <c r="AN454" s="145">
        <v>2227.4</v>
      </c>
      <c r="AO454" s="145">
        <v>2367.1999999999998</v>
      </c>
      <c r="AP454" s="145">
        <v>2166</v>
      </c>
      <c r="AQ454" s="145">
        <v>2080</v>
      </c>
      <c r="AR454" s="145">
        <v>2009</v>
      </c>
      <c r="AS454" s="145">
        <v>2292</v>
      </c>
      <c r="AT454" s="145">
        <v>2291</v>
      </c>
      <c r="AU454" s="145">
        <v>2372</v>
      </c>
      <c r="AV454" s="145">
        <v>2390.1999999999998</v>
      </c>
      <c r="AW454" s="145">
        <v>2440.8047288462517</v>
      </c>
      <c r="AX454" s="145">
        <v>2545.5022034670678</v>
      </c>
      <c r="AY454" s="145">
        <v>2626.2723759089795</v>
      </c>
      <c r="AZ454" s="145">
        <v>2692.662205448984</v>
      </c>
      <c r="BA454" s="145">
        <v>2770.0756053136843</v>
      </c>
      <c r="BB454" s="165"/>
      <c r="BC454" s="165"/>
      <c r="BD454" s="165"/>
      <c r="BE454" s="165"/>
      <c r="BF454" s="165"/>
    </row>
    <row r="455" spans="1:58" s="43" customFormat="1" x14ac:dyDescent="0.2">
      <c r="A455" s="37" t="s">
        <v>442</v>
      </c>
      <c r="B455" s="37" t="s">
        <v>321</v>
      </c>
      <c r="C455" s="37"/>
      <c r="D455" s="38" t="s">
        <v>374</v>
      </c>
      <c r="E455" s="38" t="s">
        <v>1546</v>
      </c>
      <c r="F455" s="18" t="s">
        <v>322</v>
      </c>
      <c r="G455" s="22" t="s">
        <v>1251</v>
      </c>
      <c r="H455" s="27">
        <f>EIUSum(H451:H454,H$961:H$964)</f>
        <v>145.9386895917734</v>
      </c>
      <c r="I455" s="27">
        <f t="shared" ref="I455:AS455" si="341">EIUSum(I451:I454,I$961:I$964)</f>
        <v>149.87975801250639</v>
      </c>
      <c r="J455" s="27">
        <f t="shared" si="341"/>
        <v>148.52777236408349</v>
      </c>
      <c r="K455" s="27">
        <f t="shared" si="341"/>
        <v>148.69878038897173</v>
      </c>
      <c r="L455" s="27">
        <f t="shared" si="341"/>
        <v>156.12728830511873</v>
      </c>
      <c r="M455" s="27">
        <f t="shared" si="341"/>
        <v>184.80511938215409</v>
      </c>
      <c r="N455" s="27">
        <f t="shared" si="341"/>
        <v>222.64454918020752</v>
      </c>
      <c r="O455" s="27">
        <f t="shared" si="341"/>
        <v>285.20607995277851</v>
      </c>
      <c r="P455" s="27">
        <f t="shared" si="341"/>
        <v>325.92579600665852</v>
      </c>
      <c r="Q455" s="27">
        <f t="shared" si="341"/>
        <v>364.98507323255012</v>
      </c>
      <c r="R455" s="27">
        <f t="shared" si="341"/>
        <v>475.81491059999996</v>
      </c>
      <c r="S455" s="27">
        <f t="shared" si="341"/>
        <v>496.92093279000005</v>
      </c>
      <c r="T455" s="27">
        <f t="shared" si="341"/>
        <v>485.60374769999999</v>
      </c>
      <c r="U455" s="27">
        <f t="shared" si="341"/>
        <v>516.75368501000003</v>
      </c>
      <c r="V455" s="27">
        <f t="shared" si="341"/>
        <v>595.82616832000008</v>
      </c>
      <c r="W455" s="27">
        <f t="shared" si="341"/>
        <v>731.2864624</v>
      </c>
      <c r="X455" s="27">
        <f t="shared" si="341"/>
        <v>850.41708983000001</v>
      </c>
      <c r="Y455" s="27">
        <f t="shared" si="341"/>
        <v>989.4587842599999</v>
      </c>
      <c r="Z455" s="27">
        <f t="shared" si="341"/>
        <v>1330.6785962499998</v>
      </c>
      <c r="AA455" s="27">
        <f t="shared" si="341"/>
        <v>1931.8599586677394</v>
      </c>
      <c r="AB455" s="27">
        <f t="shared" si="341"/>
        <v>1940.4069829253087</v>
      </c>
      <c r="AC455" s="27">
        <f t="shared" si="341"/>
        <v>1883.0973120059223</v>
      </c>
      <c r="AD455" s="27">
        <f t="shared" si="341"/>
        <v>2295.1817811385099</v>
      </c>
      <c r="AE455" s="27">
        <f t="shared" si="341"/>
        <v>2810.6378497258029</v>
      </c>
      <c r="AF455" s="27">
        <f t="shared" si="341"/>
        <v>3105.0966668846031</v>
      </c>
      <c r="AG455" s="27">
        <f t="shared" si="341"/>
        <v>3139.7565032223511</v>
      </c>
      <c r="AH455" s="27">
        <f t="shared" si="341"/>
        <v>3873.1073428640289</v>
      </c>
      <c r="AI455" s="27">
        <f t="shared" si="341"/>
        <v>4677.5084272768217</v>
      </c>
      <c r="AJ455" s="27">
        <f t="shared" si="341"/>
        <v>4223.356012901053</v>
      </c>
      <c r="AK455" s="27">
        <f t="shared" si="341"/>
        <v>4404.8863315397857</v>
      </c>
      <c r="AL455" s="27">
        <f t="shared" si="341"/>
        <v>4378.3834174154954</v>
      </c>
      <c r="AM455" s="27">
        <f t="shared" si="341"/>
        <v>4515.1771129862409</v>
      </c>
      <c r="AN455" s="27">
        <f t="shared" si="341"/>
        <v>4886.0774000695756</v>
      </c>
      <c r="AO455" s="27">
        <f t="shared" si="341"/>
        <v>5289.2711889332859</v>
      </c>
      <c r="AP455" s="27">
        <f t="shared" si="341"/>
        <v>4858.3841789756934</v>
      </c>
      <c r="AQ455" s="27">
        <f t="shared" si="341"/>
        <v>4703.8670000000002</v>
      </c>
      <c r="AR455" s="27">
        <f t="shared" si="341"/>
        <v>4700.7070000000003</v>
      </c>
      <c r="AS455" s="27">
        <f t="shared" si="341"/>
        <v>5395.2070000000003</v>
      </c>
      <c r="AT455" s="27">
        <f t="shared" ref="AT455:AY455" si="342">EIUSum(AT451:AT454,AT$961:AT$964)</f>
        <v>5521.1589999999997</v>
      </c>
      <c r="AU455" s="27">
        <f t="shared" si="342"/>
        <v>5744.4179999999997</v>
      </c>
      <c r="AV455" s="27">
        <f t="shared" si="342"/>
        <v>6137.9189999999999</v>
      </c>
      <c r="AW455" s="28">
        <f t="shared" si="342"/>
        <v>6327.2744825721365</v>
      </c>
      <c r="AX455" s="28">
        <f t="shared" si="342"/>
        <v>6592.7295407396196</v>
      </c>
      <c r="AY455" s="28">
        <f t="shared" si="342"/>
        <v>6844.2460930541511</v>
      </c>
      <c r="AZ455" s="28">
        <f t="shared" ref="AZ455:BA455" si="343">EIUSum(AZ451:AZ454,AZ$961:AZ$964)</f>
        <v>7088.366585748412</v>
      </c>
      <c r="BA455" s="28">
        <f t="shared" si="343"/>
        <v>7356.5320348124587</v>
      </c>
    </row>
    <row r="456" spans="1:58" s="145" customFormat="1" outlineLevel="1" x14ac:dyDescent="0.2">
      <c r="A456" s="96"/>
      <c r="B456" s="96"/>
      <c r="C456" s="96"/>
      <c r="D456" s="137"/>
      <c r="E456" s="137"/>
      <c r="F456" s="138" t="s">
        <v>444</v>
      </c>
      <c r="G456" s="140" t="s">
        <v>714</v>
      </c>
      <c r="H456" s="145">
        <v>31.35</v>
      </c>
      <c r="I456" s="145">
        <v>32.200000000000003</v>
      </c>
      <c r="J456" s="145">
        <v>32.61</v>
      </c>
      <c r="K456" s="145">
        <v>31.48</v>
      </c>
      <c r="L456" s="145">
        <v>32.090000000000003</v>
      </c>
      <c r="M456" s="145">
        <v>42.6</v>
      </c>
      <c r="N456" s="145">
        <v>58.12</v>
      </c>
      <c r="O456" s="145">
        <v>75.489999999999995</v>
      </c>
      <c r="P456" s="145">
        <v>80.2</v>
      </c>
      <c r="Q456" s="145">
        <v>94.99</v>
      </c>
      <c r="R456" s="145">
        <v>124.96</v>
      </c>
      <c r="S456" s="145">
        <v>143.57</v>
      </c>
      <c r="T456" s="145">
        <v>148.46</v>
      </c>
      <c r="U456" s="145">
        <v>156.69999999999999</v>
      </c>
      <c r="V456" s="145">
        <v>188.32</v>
      </c>
      <c r="W456" s="145">
        <v>234.14</v>
      </c>
      <c r="X456" s="145">
        <v>250.14</v>
      </c>
      <c r="Y456" s="145">
        <v>296.27999999999997</v>
      </c>
      <c r="Z456" s="145">
        <v>365.22</v>
      </c>
      <c r="AA456" s="145">
        <v>412.87</v>
      </c>
      <c r="AB456" s="145">
        <v>486.75</v>
      </c>
      <c r="AC456" s="145">
        <v>551.09</v>
      </c>
      <c r="AD456" s="145">
        <v>602.79999999999995</v>
      </c>
      <c r="AE456" s="145">
        <v>720.52</v>
      </c>
      <c r="AF456" s="145">
        <v>814.67</v>
      </c>
      <c r="AG456" s="145">
        <v>996.7</v>
      </c>
      <c r="AH456" s="145">
        <v>1236</v>
      </c>
      <c r="AI456" s="145">
        <v>1545.3</v>
      </c>
      <c r="AJ456" s="145">
        <v>1459.6</v>
      </c>
      <c r="AK456" s="145">
        <v>1605.3</v>
      </c>
      <c r="AL456" s="145">
        <v>1634.9</v>
      </c>
      <c r="AM456" s="145">
        <v>1696.2</v>
      </c>
      <c r="AN456" s="145">
        <v>1928.8</v>
      </c>
      <c r="AO456" s="145">
        <v>2092.6</v>
      </c>
      <c r="AP456" s="145">
        <v>1995.9</v>
      </c>
      <c r="AQ456" s="145">
        <v>1958.4</v>
      </c>
      <c r="AR456" s="145">
        <v>1992.2</v>
      </c>
      <c r="AS456" s="145">
        <v>2390.5</v>
      </c>
      <c r="AT456" s="145">
        <v>2417.9</v>
      </c>
      <c r="AU456" s="145">
        <v>2559.1999999999998</v>
      </c>
      <c r="AV456" s="145">
        <v>2879.8</v>
      </c>
      <c r="AW456" s="145">
        <v>2996.7642747878817</v>
      </c>
      <c r="AX456" s="145">
        <v>3130.5089937382145</v>
      </c>
      <c r="AY456" s="145">
        <v>3274.3754005405463</v>
      </c>
      <c r="AZ456" s="145">
        <v>3409.2671605986566</v>
      </c>
      <c r="BA456" s="145">
        <v>3554.9688228543232</v>
      </c>
      <c r="BB456" s="165"/>
      <c r="BC456" s="165"/>
      <c r="BD456" s="165"/>
      <c r="BE456" s="165"/>
      <c r="BF456" s="165"/>
    </row>
    <row r="457" spans="1:58" s="145" customFormat="1" outlineLevel="1" x14ac:dyDescent="0.2">
      <c r="A457" s="96"/>
      <c r="B457" s="96"/>
      <c r="C457" s="96"/>
      <c r="D457" s="137"/>
      <c r="E457" s="137"/>
      <c r="F457" s="138" t="s">
        <v>445</v>
      </c>
      <c r="G457" s="140" t="s">
        <v>715</v>
      </c>
      <c r="H457" s="145">
        <v>24.909770525091602</v>
      </c>
      <c r="I457" s="145">
        <v>29.524128521341602</v>
      </c>
      <c r="J457" s="145">
        <v>32.587277336788695</v>
      </c>
      <c r="K457" s="145">
        <v>34.428293782823395</v>
      </c>
      <c r="L457" s="145">
        <v>36.554744082053304</v>
      </c>
      <c r="M457" s="145">
        <v>38.780636039067197</v>
      </c>
      <c r="N457" s="145">
        <v>44.011365802902198</v>
      </c>
      <c r="O457" s="145">
        <v>52.712409707865199</v>
      </c>
      <c r="P457" s="145">
        <v>52.533938644990897</v>
      </c>
      <c r="Q457" s="145">
        <v>76.889085461299203</v>
      </c>
      <c r="R457" s="145">
        <v>119.8599727</v>
      </c>
      <c r="S457" s="145">
        <v>140.38196170000001</v>
      </c>
      <c r="T457" s="145">
        <v>158.90882879999998</v>
      </c>
      <c r="U457" s="145">
        <v>159.18267993000001</v>
      </c>
      <c r="V457" s="145">
        <v>182.77779380000001</v>
      </c>
      <c r="W457" s="145">
        <v>373.06016640000001</v>
      </c>
      <c r="X457" s="145">
        <v>442.58112779999999</v>
      </c>
      <c r="Y457" s="145">
        <v>511.73176977000003</v>
      </c>
      <c r="Z457" s="145">
        <v>648.45981525000002</v>
      </c>
      <c r="AA457" s="145">
        <v>806.63558434069603</v>
      </c>
      <c r="AB457" s="145">
        <v>365.8710884068895</v>
      </c>
      <c r="AC457" s="145">
        <v>403.60979650829739</v>
      </c>
      <c r="AD457" s="145">
        <v>444.53323433609984</v>
      </c>
      <c r="AE457" s="145">
        <v>541.68655890755599</v>
      </c>
      <c r="AF457" s="145">
        <v>613.51612727470854</v>
      </c>
      <c r="AG457" s="145">
        <v>633.52259656730837</v>
      </c>
      <c r="AH457" s="145">
        <v>823.51531210942687</v>
      </c>
      <c r="AI457" s="145">
        <v>1010.033828841958</v>
      </c>
      <c r="AJ457" s="145">
        <v>934.2213302975731</v>
      </c>
      <c r="AK457" s="145">
        <v>1120.4817367878932</v>
      </c>
      <c r="AL457" s="145">
        <v>1172.993796023736</v>
      </c>
      <c r="AM457" s="145">
        <v>1247.991772243699</v>
      </c>
      <c r="AN457" s="145">
        <v>1307.7433270454439</v>
      </c>
      <c r="AO457" s="145">
        <v>1360.298493734831</v>
      </c>
      <c r="AP457" s="145">
        <v>1279.0893477978859</v>
      </c>
      <c r="AQ457" s="145">
        <v>1314.1579999999999</v>
      </c>
      <c r="AR457" s="145">
        <v>1388.7579999999998</v>
      </c>
      <c r="AS457" s="145">
        <v>1437.3579999999997</v>
      </c>
      <c r="AT457" s="145">
        <v>1576.5579999999998</v>
      </c>
      <c r="AU457" s="145">
        <v>1639.5579999999998</v>
      </c>
      <c r="AV457" s="145">
        <v>1693.1579999999997</v>
      </c>
      <c r="AW457" s="145">
        <v>1737.9287214363358</v>
      </c>
      <c r="AX457" s="145">
        <v>1798.8276868502578</v>
      </c>
      <c r="AY457" s="145">
        <v>1871.1309013870273</v>
      </c>
      <c r="AZ457" s="145">
        <v>1944.9197399026393</v>
      </c>
      <c r="BA457" s="145">
        <v>2020.0017981856381</v>
      </c>
      <c r="BB457" s="165"/>
      <c r="BC457" s="165"/>
      <c r="BD457" s="165"/>
      <c r="BE457" s="165"/>
      <c r="BF457" s="165"/>
    </row>
    <row r="458" spans="1:58" s="145" customFormat="1" outlineLevel="1" x14ac:dyDescent="0.2">
      <c r="A458" s="96"/>
      <c r="B458" s="96"/>
      <c r="C458" s="96"/>
      <c r="D458" s="137"/>
      <c r="E458" s="137"/>
      <c r="F458" s="138" t="s">
        <v>446</v>
      </c>
      <c r="G458" s="140" t="s">
        <v>716</v>
      </c>
      <c r="H458" s="145">
        <v>7.319</v>
      </c>
      <c r="I458" s="145">
        <v>7.718</v>
      </c>
      <c r="J458" s="145">
        <v>8.4239999999999995</v>
      </c>
      <c r="K458" s="145">
        <v>8.7430000000000003</v>
      </c>
      <c r="L458" s="145">
        <v>13.099</v>
      </c>
      <c r="M458" s="145">
        <v>16.600000000000001</v>
      </c>
      <c r="N458" s="145">
        <v>26.08</v>
      </c>
      <c r="O458" s="145">
        <v>32.332000000000001</v>
      </c>
      <c r="P458" s="145">
        <v>37.432000000000002</v>
      </c>
      <c r="Q458" s="145">
        <v>43.462000000000003</v>
      </c>
      <c r="R458" s="145">
        <v>57.261000000000003</v>
      </c>
      <c r="S458" s="145">
        <v>67.233000000000004</v>
      </c>
      <c r="T458" s="145">
        <v>71.004000000000005</v>
      </c>
      <c r="U458" s="145">
        <v>81.891999999999996</v>
      </c>
      <c r="V458" s="145">
        <v>91.096999999999994</v>
      </c>
      <c r="W458" s="145">
        <v>109.176</v>
      </c>
      <c r="X458" s="145">
        <v>113.251</v>
      </c>
      <c r="Y458" s="145">
        <v>139.54599999999999</v>
      </c>
      <c r="Z458" s="145">
        <v>176.96299999999999</v>
      </c>
      <c r="AA458" s="145">
        <v>197.221</v>
      </c>
      <c r="AB458" s="145">
        <v>200.15299999999999</v>
      </c>
      <c r="AC458" s="145">
        <v>201.625</v>
      </c>
      <c r="AD458" s="145">
        <v>213.482</v>
      </c>
      <c r="AE458" s="145">
        <v>256.79899999999998</v>
      </c>
      <c r="AF458" s="145">
        <v>295.46800000000002</v>
      </c>
      <c r="AG458" s="145">
        <v>312.26299999999998</v>
      </c>
      <c r="AH458" s="145">
        <v>403.40499999999997</v>
      </c>
      <c r="AI458" s="145">
        <v>554.72400000000005</v>
      </c>
      <c r="AJ458" s="145">
        <v>542.23699999999997</v>
      </c>
      <c r="AK458" s="145">
        <v>625.36400000000003</v>
      </c>
      <c r="AL458" s="145">
        <v>594.61800000000005</v>
      </c>
      <c r="AM458" s="145">
        <v>618.76599999999996</v>
      </c>
      <c r="AN458" s="145">
        <v>648.13199999999995</v>
      </c>
      <c r="AO458" s="145">
        <v>695.12199999999996</v>
      </c>
      <c r="AP458" s="145">
        <v>618.91800000000001</v>
      </c>
      <c r="AQ458" s="145">
        <v>588.32299999999998</v>
      </c>
      <c r="AR458" s="145">
        <v>585.18700000000001</v>
      </c>
      <c r="AS458" s="145">
        <v>669.30799999999999</v>
      </c>
      <c r="AT458" s="145">
        <v>680.64400000000001</v>
      </c>
      <c r="AU458" s="145">
        <v>695.71</v>
      </c>
      <c r="AV458" s="145">
        <v>752.904</v>
      </c>
      <c r="AW458" s="145">
        <v>757.09737599999994</v>
      </c>
      <c r="AX458" s="145">
        <v>761.50042079999992</v>
      </c>
      <c r="AY458" s="145">
        <v>766.12361783999995</v>
      </c>
      <c r="AZ458" s="145">
        <v>770.97797473200001</v>
      </c>
      <c r="BA458" s="145">
        <v>776.07504946860001</v>
      </c>
      <c r="BB458" s="165"/>
      <c r="BC458" s="165"/>
      <c r="BD458" s="165"/>
      <c r="BE458" s="165"/>
      <c r="BF458" s="165"/>
    </row>
    <row r="459" spans="1:58" s="145" customFormat="1" outlineLevel="1" x14ac:dyDescent="0.2">
      <c r="A459" s="96"/>
      <c r="B459" s="96"/>
      <c r="C459" s="96"/>
      <c r="D459" s="137"/>
      <c r="E459" s="137"/>
      <c r="F459" s="138" t="s">
        <v>447</v>
      </c>
      <c r="G459" s="140" t="s">
        <v>717</v>
      </c>
      <c r="H459" s="145">
        <v>63</v>
      </c>
      <c r="I459" s="145">
        <v>57.3</v>
      </c>
      <c r="J459" s="145">
        <v>52.1</v>
      </c>
      <c r="K459" s="145">
        <v>54</v>
      </c>
      <c r="L459" s="145">
        <v>46.4</v>
      </c>
      <c r="M459" s="145">
        <v>64</v>
      </c>
      <c r="N459" s="145">
        <v>76.3</v>
      </c>
      <c r="O459" s="145">
        <v>124.8</v>
      </c>
      <c r="P459" s="145">
        <v>147.9</v>
      </c>
      <c r="Q459" s="145">
        <v>171.1</v>
      </c>
      <c r="R459" s="145">
        <v>233.3</v>
      </c>
      <c r="S459" s="145">
        <v>240.6</v>
      </c>
      <c r="T459" s="145">
        <v>197.8</v>
      </c>
      <c r="U459" s="145">
        <v>201.3</v>
      </c>
      <c r="V459" s="145">
        <v>203</v>
      </c>
      <c r="W459" s="145">
        <v>226.6</v>
      </c>
      <c r="X459" s="145">
        <v>259.2</v>
      </c>
      <c r="Y459" s="145">
        <v>287.3</v>
      </c>
      <c r="Z459" s="145">
        <v>355.4</v>
      </c>
      <c r="AA459" s="145">
        <v>562.5</v>
      </c>
      <c r="AB459" s="145">
        <v>640.29999999999995</v>
      </c>
      <c r="AC459" s="145">
        <v>697</v>
      </c>
      <c r="AD459" s="145">
        <v>786.3</v>
      </c>
      <c r="AE459" s="145">
        <v>883.5</v>
      </c>
      <c r="AF459" s="145">
        <v>1017.8</v>
      </c>
      <c r="AG459" s="145">
        <v>1191.5999999999999</v>
      </c>
      <c r="AH459" s="145">
        <v>1520.1</v>
      </c>
      <c r="AI459" s="145">
        <v>1578.9</v>
      </c>
      <c r="AJ459" s="145">
        <v>1376.7</v>
      </c>
      <c r="AK459" s="145">
        <v>1427.1</v>
      </c>
      <c r="AL459" s="145">
        <v>1484.4</v>
      </c>
      <c r="AM459" s="145">
        <v>1537</v>
      </c>
      <c r="AN459" s="145">
        <v>1973.9</v>
      </c>
      <c r="AO459" s="145">
        <v>2083.6999999999998</v>
      </c>
      <c r="AP459" s="145">
        <v>2066.1</v>
      </c>
      <c r="AQ459" s="145">
        <v>2005</v>
      </c>
      <c r="AR459" s="145">
        <v>1902</v>
      </c>
      <c r="AS459" s="145">
        <v>2324</v>
      </c>
      <c r="AT459" s="145">
        <v>2434</v>
      </c>
      <c r="AU459" s="145">
        <v>2498</v>
      </c>
      <c r="AV459" s="145">
        <v>2462.6999999999998</v>
      </c>
      <c r="AW459" s="145">
        <v>2450.7840471805766</v>
      </c>
      <c r="AX459" s="145">
        <v>2393.3553017812142</v>
      </c>
      <c r="AY459" s="145">
        <v>2366.617753836711</v>
      </c>
      <c r="AZ459" s="145">
        <v>2339.7563112020844</v>
      </c>
      <c r="BA459" s="145">
        <v>2312.5924283872878</v>
      </c>
      <c r="BB459" s="165"/>
      <c r="BC459" s="165"/>
      <c r="BD459" s="165"/>
      <c r="BE459" s="165"/>
      <c r="BF459" s="165"/>
    </row>
    <row r="460" spans="1:58" s="43" customFormat="1" x14ac:dyDescent="0.2">
      <c r="A460" s="37" t="s">
        <v>442</v>
      </c>
      <c r="B460" s="37" t="s">
        <v>323</v>
      </c>
      <c r="C460" s="37"/>
      <c r="D460" s="38" t="s">
        <v>374</v>
      </c>
      <c r="E460" s="38" t="s">
        <v>1546</v>
      </c>
      <c r="F460" s="18" t="s">
        <v>324</v>
      </c>
      <c r="G460" s="22" t="s">
        <v>1252</v>
      </c>
      <c r="H460" s="27">
        <f>EIUSum(H456:H459,H$961:H$964)</f>
        <v>126.57877052509161</v>
      </c>
      <c r="I460" s="27">
        <f t="shared" ref="I460:AS460" si="344">EIUSum(I456:I459,I$961:I$964)</f>
        <v>126.7421285213416</v>
      </c>
      <c r="J460" s="27">
        <f t="shared" si="344"/>
        <v>125.72127733678869</v>
      </c>
      <c r="K460" s="27">
        <f t="shared" si="344"/>
        <v>128.65129378282339</v>
      </c>
      <c r="L460" s="27">
        <f t="shared" si="344"/>
        <v>128.1437440820533</v>
      </c>
      <c r="M460" s="27">
        <f t="shared" si="344"/>
        <v>161.98063603906721</v>
      </c>
      <c r="N460" s="27">
        <f t="shared" si="344"/>
        <v>204.51136580290222</v>
      </c>
      <c r="O460" s="27">
        <f t="shared" si="344"/>
        <v>285.33440970786518</v>
      </c>
      <c r="P460" s="27">
        <f t="shared" si="344"/>
        <v>318.06593864499087</v>
      </c>
      <c r="Q460" s="27">
        <f t="shared" si="344"/>
        <v>386.44108546129917</v>
      </c>
      <c r="R460" s="27">
        <f t="shared" si="344"/>
        <v>535.38097270000003</v>
      </c>
      <c r="S460" s="27">
        <f t="shared" si="344"/>
        <v>591.78496169999994</v>
      </c>
      <c r="T460" s="27">
        <f t="shared" si="344"/>
        <v>576.17282879999993</v>
      </c>
      <c r="U460" s="27">
        <f t="shared" si="344"/>
        <v>599.07467993</v>
      </c>
      <c r="V460" s="27">
        <f t="shared" si="344"/>
        <v>665.19479379999996</v>
      </c>
      <c r="W460" s="27">
        <f t="shared" si="344"/>
        <v>942.97616640000001</v>
      </c>
      <c r="X460" s="27">
        <f t="shared" si="344"/>
        <v>1065.1721278</v>
      </c>
      <c r="Y460" s="27">
        <f t="shared" si="344"/>
        <v>1234.85776977</v>
      </c>
      <c r="Z460" s="27">
        <f t="shared" si="344"/>
        <v>1546.0428152499999</v>
      </c>
      <c r="AA460" s="27">
        <f t="shared" si="344"/>
        <v>1979.226584340696</v>
      </c>
      <c r="AB460" s="27">
        <f t="shared" si="344"/>
        <v>1693.0740884068894</v>
      </c>
      <c r="AC460" s="27">
        <f t="shared" si="344"/>
        <v>1853.3247965082974</v>
      </c>
      <c r="AD460" s="27">
        <f t="shared" si="344"/>
        <v>2047.1152343360998</v>
      </c>
      <c r="AE460" s="27">
        <f t="shared" si="344"/>
        <v>2402.505558907556</v>
      </c>
      <c r="AF460" s="27">
        <f t="shared" si="344"/>
        <v>2741.4541272747083</v>
      </c>
      <c r="AG460" s="27">
        <f t="shared" si="344"/>
        <v>3134.0855965673081</v>
      </c>
      <c r="AH460" s="27">
        <f t="shared" si="344"/>
        <v>3983.0203121094269</v>
      </c>
      <c r="AI460" s="27">
        <f t="shared" si="344"/>
        <v>4688.957828841958</v>
      </c>
      <c r="AJ460" s="27">
        <f t="shared" si="344"/>
        <v>4312.7583302975727</v>
      </c>
      <c r="AK460" s="27">
        <f t="shared" si="344"/>
        <v>4778.2457367878933</v>
      </c>
      <c r="AL460" s="27">
        <f t="shared" si="344"/>
        <v>4886.9117960237363</v>
      </c>
      <c r="AM460" s="27">
        <f t="shared" si="344"/>
        <v>5099.9577722436989</v>
      </c>
      <c r="AN460" s="27">
        <f t="shared" si="344"/>
        <v>5858.5753270454443</v>
      </c>
      <c r="AO460" s="27">
        <f t="shared" si="344"/>
        <v>6231.7204937348306</v>
      </c>
      <c r="AP460" s="27">
        <f t="shared" si="344"/>
        <v>5960.0073477978858</v>
      </c>
      <c r="AQ460" s="27">
        <f t="shared" si="344"/>
        <v>5865.8809999999994</v>
      </c>
      <c r="AR460" s="27">
        <f t="shared" si="344"/>
        <v>5868.1449999999995</v>
      </c>
      <c r="AS460" s="27">
        <f t="shared" si="344"/>
        <v>6821.1659999999993</v>
      </c>
      <c r="AT460" s="27">
        <f t="shared" ref="AT460:AY460" si="345">EIUSum(AT456:AT459,AT$961:AT$964)</f>
        <v>7109.1019999999999</v>
      </c>
      <c r="AU460" s="27">
        <f t="shared" si="345"/>
        <v>7392.4679999999998</v>
      </c>
      <c r="AV460" s="27">
        <f t="shared" si="345"/>
        <v>7788.561999999999</v>
      </c>
      <c r="AW460" s="28">
        <f t="shared" si="345"/>
        <v>7942.5744194047938</v>
      </c>
      <c r="AX460" s="28">
        <f t="shared" si="345"/>
        <v>8084.1924031696872</v>
      </c>
      <c r="AY460" s="28">
        <f t="shared" si="345"/>
        <v>8278.2476736042845</v>
      </c>
      <c r="AZ460" s="28">
        <f t="shared" ref="AZ460:BA460" si="346">EIUSum(AZ456:AZ459,AZ$961:AZ$964)</f>
        <v>8464.9211864353802</v>
      </c>
      <c r="BA460" s="28">
        <f t="shared" si="346"/>
        <v>8663.6380988958499</v>
      </c>
    </row>
    <row r="461" spans="1:58" s="43" customFormat="1" x14ac:dyDescent="0.2">
      <c r="A461" s="37"/>
      <c r="B461" s="37"/>
      <c r="C461" s="37"/>
      <c r="D461" s="38"/>
      <c r="E461" s="38"/>
      <c r="F461" s="23" t="s">
        <v>1579</v>
      </c>
      <c r="G461" s="18"/>
      <c r="H461" s="27"/>
      <c r="I461" s="27"/>
      <c r="J461" s="27"/>
      <c r="K461" s="27"/>
      <c r="L461" s="27"/>
      <c r="M461" s="27"/>
      <c r="N461" s="27"/>
      <c r="O461" s="27"/>
      <c r="P461" s="27"/>
      <c r="Q461" s="27"/>
      <c r="R461" s="27"/>
      <c r="S461" s="27"/>
      <c r="T461" s="27"/>
      <c r="U461" s="27"/>
      <c r="V461" s="27"/>
      <c r="W461" s="27"/>
      <c r="X461" s="27"/>
      <c r="Y461" s="27"/>
      <c r="Z461" s="27"/>
      <c r="AA461" s="27"/>
      <c r="AB461" s="27"/>
      <c r="AC461" s="27"/>
      <c r="AD461" s="27"/>
      <c r="AE461" s="27"/>
      <c r="AF461" s="27"/>
      <c r="AG461" s="27"/>
      <c r="AH461" s="27"/>
      <c r="AI461" s="28"/>
      <c r="AJ461" s="28"/>
      <c r="AK461" s="28"/>
      <c r="AL461" s="28"/>
      <c r="AM461" s="28"/>
      <c r="AN461" s="28"/>
      <c r="AO461" s="28"/>
      <c r="AP461" s="28"/>
      <c r="AQ461" s="28"/>
      <c r="AR461" s="28"/>
      <c r="AS461" s="28"/>
      <c r="AT461" s="28"/>
      <c r="AU461" s="28"/>
      <c r="AV461" s="28"/>
      <c r="AW461" s="28"/>
      <c r="AX461" s="28"/>
      <c r="AY461" s="28"/>
      <c r="AZ461" s="28"/>
      <c r="BA461" s="28"/>
    </row>
    <row r="462" spans="1:58" s="145" customFormat="1" outlineLevel="1" x14ac:dyDescent="0.2">
      <c r="A462" s="96"/>
      <c r="B462" s="96"/>
      <c r="C462" s="96"/>
      <c r="D462" s="137"/>
      <c r="E462" s="137"/>
      <c r="F462" s="140" t="s">
        <v>444</v>
      </c>
      <c r="G462" s="140" t="s">
        <v>718</v>
      </c>
      <c r="H462" s="165">
        <v>48.163523768332496</v>
      </c>
      <c r="I462" s="145">
        <v>49.790489999999998</v>
      </c>
      <c r="J462" s="145">
        <v>50.522570000000002</v>
      </c>
      <c r="K462" s="145">
        <v>47.700069999999997</v>
      </c>
      <c r="L462" s="145">
        <v>44.489789999999999</v>
      </c>
      <c r="M462" s="145">
        <v>49.942099999999996</v>
      </c>
      <c r="N462" s="145">
        <v>58.787790000000001</v>
      </c>
      <c r="O462" s="145">
        <v>87.41234</v>
      </c>
      <c r="P462" s="145">
        <v>66.21772</v>
      </c>
      <c r="Q462" s="145">
        <v>68.771199999999993</v>
      </c>
      <c r="R462" s="145">
        <v>77.063980000000001</v>
      </c>
      <c r="S462" s="145">
        <v>72.030020000000007</v>
      </c>
      <c r="T462" s="145">
        <v>99.447789999999998</v>
      </c>
      <c r="U462" s="145">
        <v>85.569100000000006</v>
      </c>
      <c r="V462" s="145">
        <v>86.200810000000004</v>
      </c>
      <c r="W462" s="145">
        <v>94.553660000000008</v>
      </c>
      <c r="X462" s="145">
        <v>91.981700000000004</v>
      </c>
      <c r="Y462" s="145">
        <v>85.224969999999999</v>
      </c>
      <c r="Z462" s="145">
        <v>84.250539999999987</v>
      </c>
      <c r="AA462" s="145">
        <v>93.407389999999992</v>
      </c>
      <c r="AB462" s="145">
        <v>87.496390000000005</v>
      </c>
      <c r="AC462" s="145">
        <v>82.132000000000005</v>
      </c>
      <c r="AD462" s="145">
        <v>89.142899999999997</v>
      </c>
      <c r="AE462" s="145">
        <v>96.835179999999994</v>
      </c>
      <c r="AF462" s="145">
        <v>97.170320000000004</v>
      </c>
      <c r="AG462" s="145">
        <v>101.67619000000001</v>
      </c>
      <c r="AH462" s="145">
        <v>111.63752000000001</v>
      </c>
      <c r="AI462" s="145">
        <v>136.23492999999999</v>
      </c>
      <c r="AJ462" s="145">
        <v>138.04307</v>
      </c>
      <c r="AK462" s="145">
        <v>180.84723000000002</v>
      </c>
      <c r="AL462" s="145">
        <v>216.49737999999999</v>
      </c>
      <c r="AM462" s="145">
        <v>238.85395</v>
      </c>
      <c r="AN462" s="145">
        <v>248.85623000000001</v>
      </c>
      <c r="AO462" s="145">
        <v>198.20835</v>
      </c>
      <c r="AP462" s="145">
        <v>192.75039999999998</v>
      </c>
      <c r="AQ462" s="145">
        <v>173.68221</v>
      </c>
      <c r="AR462" s="145">
        <v>185.28573</v>
      </c>
      <c r="AS462" s="145">
        <v>200.09162000000001</v>
      </c>
      <c r="AT462" s="145">
        <v>198.22743</v>
      </c>
      <c r="AU462" s="145">
        <v>223.83365000000001</v>
      </c>
      <c r="AV462" s="145">
        <v>268.77582000000001</v>
      </c>
      <c r="AW462" s="165">
        <v>312.97051033779934</v>
      </c>
      <c r="AX462" s="165">
        <v>364.43211424711706</v>
      </c>
      <c r="AY462" s="165">
        <v>424.3555271430422</v>
      </c>
      <c r="AZ462" s="165">
        <v>494.13212057030938</v>
      </c>
      <c r="BA462" s="165"/>
      <c r="BB462" s="165"/>
      <c r="BC462" s="165"/>
      <c r="BD462" s="165"/>
      <c r="BE462" s="165"/>
      <c r="BF462" s="165"/>
    </row>
    <row r="463" spans="1:58" s="145" customFormat="1" outlineLevel="1" x14ac:dyDescent="0.2">
      <c r="A463" s="96"/>
      <c r="B463" s="96"/>
      <c r="C463" s="96"/>
      <c r="D463" s="137"/>
      <c r="E463" s="137"/>
      <c r="F463" s="140" t="s">
        <v>445</v>
      </c>
      <c r="G463" s="140" t="s">
        <v>719</v>
      </c>
      <c r="H463" s="165">
        <v>54.452971107913186</v>
      </c>
      <c r="I463" s="145">
        <v>56.139099999999999</v>
      </c>
      <c r="J463" s="145">
        <v>53.379199999999997</v>
      </c>
      <c r="K463" s="145">
        <v>50.636600000000001</v>
      </c>
      <c r="L463" s="145">
        <v>47.771500000000003</v>
      </c>
      <c r="M463" s="145">
        <v>54.168900000000001</v>
      </c>
      <c r="N463" s="145">
        <v>65.385999999999996</v>
      </c>
      <c r="O463" s="145">
        <v>74.545500000000004</v>
      </c>
      <c r="P463" s="145">
        <v>59.049800000000005</v>
      </c>
      <c r="Q463" s="145">
        <v>58.592699999999994</v>
      </c>
      <c r="R463" s="145">
        <v>68.099199999999996</v>
      </c>
      <c r="S463" s="145">
        <v>62.988099999999996</v>
      </c>
      <c r="T463" s="145">
        <v>53.341099999999997</v>
      </c>
      <c r="U463" s="145">
        <v>53.3782</v>
      </c>
      <c r="V463" s="145">
        <v>56.987300000000005</v>
      </c>
      <c r="W463" s="145">
        <v>58.511300000000006</v>
      </c>
      <c r="X463" s="145">
        <v>57.163599999999995</v>
      </c>
      <c r="Y463" s="145">
        <v>55.9285</v>
      </c>
      <c r="Z463" s="145">
        <v>74.182899999999989</v>
      </c>
      <c r="AA463" s="145">
        <v>67.926400000000001</v>
      </c>
      <c r="AB463" s="145">
        <v>63.727899999999998</v>
      </c>
      <c r="AC463" s="145">
        <v>58.6372</v>
      </c>
      <c r="AD463" s="145">
        <v>61.696400000000004</v>
      </c>
      <c r="AE463" s="145">
        <v>70.761899999999997</v>
      </c>
      <c r="AF463" s="145">
        <v>77.353200000000001</v>
      </c>
      <c r="AG463" s="145">
        <v>74.360100000000003</v>
      </c>
      <c r="AH463" s="145">
        <v>98.239500000000007</v>
      </c>
      <c r="AI463" s="145">
        <v>115.7175</v>
      </c>
      <c r="AJ463" s="145">
        <v>102.9251</v>
      </c>
      <c r="AK463" s="145">
        <v>133.07729999999998</v>
      </c>
      <c r="AL463" s="145">
        <v>166.22399999999999</v>
      </c>
      <c r="AM463" s="145">
        <v>171.89589999999998</v>
      </c>
      <c r="AN463" s="145">
        <v>184.5222</v>
      </c>
      <c r="AO463" s="145">
        <v>144.9265</v>
      </c>
      <c r="AP463" s="145">
        <v>143.44829999999999</v>
      </c>
      <c r="AQ463" s="145">
        <v>138.16420000000002</v>
      </c>
      <c r="AR463" s="145">
        <v>146.77070000000001</v>
      </c>
      <c r="AS463" s="145">
        <v>156.40120000000002</v>
      </c>
      <c r="AT463" s="145">
        <v>166.62799999999999</v>
      </c>
      <c r="AU463" s="145">
        <v>188.86539999999999</v>
      </c>
      <c r="AV463" s="145">
        <v>224.5026</v>
      </c>
      <c r="AW463" s="165">
        <v>260.59019550055064</v>
      </c>
      <c r="AX463" s="165">
        <v>302.47867949420277</v>
      </c>
      <c r="AY463" s="165">
        <v>351.10051386550845</v>
      </c>
      <c r="AZ463" s="165">
        <v>407.53804877340679</v>
      </c>
      <c r="BA463" s="165"/>
      <c r="BB463" s="165"/>
      <c r="BC463" s="165"/>
      <c r="BD463" s="165"/>
      <c r="BE463" s="165"/>
      <c r="BF463" s="165"/>
    </row>
    <row r="464" spans="1:58" s="145" customFormat="1" outlineLevel="1" x14ac:dyDescent="0.2">
      <c r="A464" s="96"/>
      <c r="B464" s="96"/>
      <c r="C464" s="96"/>
      <c r="D464" s="137"/>
      <c r="E464" s="137"/>
      <c r="F464" s="140" t="s">
        <v>446</v>
      </c>
      <c r="G464" s="140" t="s">
        <v>720</v>
      </c>
      <c r="H464" s="165">
        <v>49.768452085244249</v>
      </c>
      <c r="I464" s="145">
        <v>49.127110000000002</v>
      </c>
      <c r="J464" s="145">
        <v>37.77637</v>
      </c>
      <c r="K464" s="145">
        <v>46.25705</v>
      </c>
      <c r="L464" s="145">
        <v>42.431609999999999</v>
      </c>
      <c r="M464" s="145">
        <v>39.153149999999997</v>
      </c>
      <c r="N464" s="145">
        <v>46.042259999999999</v>
      </c>
      <c r="O464" s="145">
        <v>64.263530000000003</v>
      </c>
      <c r="P464" s="145">
        <v>63.236269999999998</v>
      </c>
      <c r="Q464" s="145">
        <v>73.215699999999998</v>
      </c>
      <c r="R464" s="145">
        <v>87.840109999999996</v>
      </c>
      <c r="S464" s="145">
        <v>71.909440000000004</v>
      </c>
      <c r="T464" s="145">
        <v>50.818480000000001</v>
      </c>
      <c r="U464" s="145">
        <v>51.137779999999999</v>
      </c>
      <c r="V464" s="145">
        <v>58.607469999999999</v>
      </c>
      <c r="W464" s="145">
        <v>60.475099999999998</v>
      </c>
      <c r="X464" s="145">
        <v>71.317170000000004</v>
      </c>
      <c r="Y464" s="145">
        <v>77.544560000000004</v>
      </c>
      <c r="Z464" s="145">
        <v>54.59883</v>
      </c>
      <c r="AA464" s="145">
        <v>45.30189</v>
      </c>
      <c r="AB464" s="145">
        <v>47.201149999999998</v>
      </c>
      <c r="AC464" s="145">
        <v>46.215580000000003</v>
      </c>
      <c r="AD464" s="145">
        <v>55.621729999999999</v>
      </c>
      <c r="AE464" s="145">
        <v>63.263649999999998</v>
      </c>
      <c r="AF464" s="145">
        <v>62.386139999999997</v>
      </c>
      <c r="AG464" s="145">
        <v>65.954009999999997</v>
      </c>
      <c r="AH464" s="145">
        <v>75.773330000000001</v>
      </c>
      <c r="AI464" s="145">
        <v>94.324969999999993</v>
      </c>
      <c r="AJ464" s="145">
        <v>105.27467</v>
      </c>
      <c r="AK464" s="145">
        <v>132.79759999999999</v>
      </c>
      <c r="AL464" s="145">
        <v>158.85273000000001</v>
      </c>
      <c r="AM464" s="145">
        <v>173.30142000000001</v>
      </c>
      <c r="AN464" s="145">
        <v>181.67031</v>
      </c>
      <c r="AO464" s="145">
        <v>145.48802000000001</v>
      </c>
      <c r="AP464" s="145">
        <v>142.2244</v>
      </c>
      <c r="AQ464" s="145">
        <v>130.55696</v>
      </c>
      <c r="AR464" s="145">
        <v>136.04378</v>
      </c>
      <c r="AS464" s="145">
        <v>151.19926000000001</v>
      </c>
      <c r="AT464" s="145">
        <v>152.5078</v>
      </c>
      <c r="AU464" s="145">
        <v>175.2561</v>
      </c>
      <c r="AV464" s="145">
        <v>210.95535000000001</v>
      </c>
      <c r="AW464" s="165">
        <v>248.10744006618546</v>
      </c>
      <c r="AX464" s="165">
        <v>291.80251563279057</v>
      </c>
      <c r="AY464" s="165">
        <v>343.19288493287672</v>
      </c>
      <c r="AZ464" s="165">
        <v>403.6337932630056</v>
      </c>
      <c r="BA464" s="165"/>
      <c r="BB464" s="165"/>
      <c r="BC464" s="165"/>
      <c r="BD464" s="165"/>
      <c r="BE464" s="165"/>
      <c r="BF464" s="165"/>
    </row>
    <row r="465" spans="1:58" s="145" customFormat="1" outlineLevel="1" x14ac:dyDescent="0.2">
      <c r="A465" s="96"/>
      <c r="B465" s="96"/>
      <c r="C465" s="96"/>
      <c r="D465" s="137"/>
      <c r="E465" s="137"/>
      <c r="F465" s="140" t="s">
        <v>447</v>
      </c>
      <c r="G465" s="140" t="s">
        <v>721</v>
      </c>
      <c r="H465" s="145">
        <v>27.638000000000002</v>
      </c>
      <c r="I465" s="145">
        <v>22.571000000000002</v>
      </c>
      <c r="J465" s="145">
        <v>16.959</v>
      </c>
      <c r="K465" s="145">
        <v>17.254000000000001</v>
      </c>
      <c r="L465" s="145">
        <v>14.916</v>
      </c>
      <c r="M465" s="145">
        <v>17.169</v>
      </c>
      <c r="N465" s="145">
        <v>23.32</v>
      </c>
      <c r="O465" s="145">
        <v>47.506999999999998</v>
      </c>
      <c r="P465" s="145">
        <v>50.569000000000003</v>
      </c>
      <c r="Q465" s="145">
        <v>40.225000000000001</v>
      </c>
      <c r="R465" s="145">
        <v>41.088000000000001</v>
      </c>
      <c r="S465" s="145">
        <v>46.930999999999997</v>
      </c>
      <c r="T465" s="145">
        <v>41.411000000000001</v>
      </c>
      <c r="U465" s="145">
        <v>41.335000000000001</v>
      </c>
      <c r="V465" s="145">
        <v>46.326999999999998</v>
      </c>
      <c r="W465" s="145">
        <v>47.258000000000003</v>
      </c>
      <c r="X465" s="145">
        <v>45.372999999999998</v>
      </c>
      <c r="Y465" s="145">
        <v>37.125999999999998</v>
      </c>
      <c r="Z465" s="145">
        <v>37.29</v>
      </c>
      <c r="AA465" s="145">
        <v>46.188000000000002</v>
      </c>
      <c r="AB465" s="145">
        <v>50.911000000000001</v>
      </c>
      <c r="AC465" s="145">
        <v>47.417000000000002</v>
      </c>
      <c r="AD465" s="145">
        <v>54.959000000000003</v>
      </c>
      <c r="AE465" s="145">
        <v>56.35</v>
      </c>
      <c r="AF465" s="145">
        <v>62.137999999999998</v>
      </c>
      <c r="AG465" s="145">
        <v>59.134999999999998</v>
      </c>
      <c r="AH465" s="145">
        <v>63.823999999999998</v>
      </c>
      <c r="AI465" s="145">
        <v>77.742999999999995</v>
      </c>
      <c r="AJ465" s="145">
        <v>64.738</v>
      </c>
      <c r="AK465" s="145">
        <v>79.617999999999995</v>
      </c>
      <c r="AL465" s="145">
        <v>98.072999999999993</v>
      </c>
      <c r="AM465" s="145">
        <v>109.73399999999999</v>
      </c>
      <c r="AN465" s="145">
        <v>117.093</v>
      </c>
      <c r="AO465" s="145">
        <v>118.75</v>
      </c>
      <c r="AP465" s="145">
        <v>124.488</v>
      </c>
      <c r="AQ465" s="145">
        <v>148.12899999999999</v>
      </c>
      <c r="AR465" s="145">
        <v>135.04400000000001</v>
      </c>
      <c r="AS465" s="145">
        <v>150.803</v>
      </c>
      <c r="AT465" s="145">
        <v>172.68100000000001</v>
      </c>
      <c r="AU465" s="145">
        <v>173.56899999999999</v>
      </c>
      <c r="AV465" s="145">
        <v>180.12899999999999</v>
      </c>
      <c r="AW465" s="165">
        <v>183.97261416028158</v>
      </c>
      <c r="AX465" s="165">
        <v>187.89824381952846</v>
      </c>
      <c r="AY465" s="165">
        <v>191.90763903427336</v>
      </c>
      <c r="AZ465" s="165">
        <v>196.00258720396477</v>
      </c>
      <c r="BA465" s="165"/>
      <c r="BB465" s="165"/>
      <c r="BC465" s="165"/>
      <c r="BD465" s="165"/>
      <c r="BE465" s="165"/>
      <c r="BF465" s="165"/>
    </row>
    <row r="466" spans="1:58" s="43" customFormat="1" x14ac:dyDescent="0.2">
      <c r="A466" s="37" t="s">
        <v>442</v>
      </c>
      <c r="B466" s="37" t="s">
        <v>161</v>
      </c>
      <c r="C466" s="37"/>
      <c r="D466" s="38" t="s">
        <v>374</v>
      </c>
      <c r="E466" s="38" t="s">
        <v>1546</v>
      </c>
      <c r="F466" s="89" t="s">
        <v>1579</v>
      </c>
      <c r="G466" s="22" t="s">
        <v>1253</v>
      </c>
      <c r="H466" s="27" t="str">
        <f>EIUTotal(EIUSum(H462:H465,H$996:H$999),H471,H476)</f>
        <v>–</v>
      </c>
      <c r="I466" s="27" t="str">
        <f t="shared" ref="I466:AS466" si="347">EIUTotal(EIUSum(I462:I465,I$996:I$999),I471,I476)</f>
        <v>–</v>
      </c>
      <c r="J466" s="27" t="str">
        <f t="shared" si="347"/>
        <v>–</v>
      </c>
      <c r="K466" s="27" t="str">
        <f t="shared" si="347"/>
        <v>–</v>
      </c>
      <c r="L466" s="27" t="str">
        <f t="shared" si="347"/>
        <v>–</v>
      </c>
      <c r="M466" s="27" t="str">
        <f t="shared" si="347"/>
        <v>–</v>
      </c>
      <c r="N466" s="27" t="str">
        <f t="shared" si="347"/>
        <v>–</v>
      </c>
      <c r="O466" s="27" t="str">
        <f t="shared" si="347"/>
        <v>–</v>
      </c>
      <c r="P466" s="27" t="str">
        <f t="shared" si="347"/>
        <v>–</v>
      </c>
      <c r="Q466" s="27" t="str">
        <f t="shared" si="347"/>
        <v>–</v>
      </c>
      <c r="R466" s="27" t="str">
        <f t="shared" si="347"/>
        <v>–</v>
      </c>
      <c r="S466" s="27" t="str">
        <f t="shared" si="347"/>
        <v>–</v>
      </c>
      <c r="T466" s="27" t="str">
        <f t="shared" si="347"/>
        <v>–</v>
      </c>
      <c r="U466" s="27" t="str">
        <f t="shared" si="347"/>
        <v>–</v>
      </c>
      <c r="V466" s="27" t="str">
        <f t="shared" si="347"/>
        <v>–</v>
      </c>
      <c r="W466" s="27" t="str">
        <f t="shared" si="347"/>
        <v>–</v>
      </c>
      <c r="X466" s="27" t="str">
        <f t="shared" si="347"/>
        <v>–</v>
      </c>
      <c r="Y466" s="27" t="str">
        <f t="shared" si="347"/>
        <v>–</v>
      </c>
      <c r="Z466" s="27" t="str">
        <f t="shared" si="347"/>
        <v>–</v>
      </c>
      <c r="AA466" s="27" t="str">
        <f t="shared" si="347"/>
        <v>–</v>
      </c>
      <c r="AB466" s="27" t="str">
        <f t="shared" si="347"/>
        <v>–</v>
      </c>
      <c r="AC466" s="27" t="str">
        <f t="shared" si="347"/>
        <v>–</v>
      </c>
      <c r="AD466" s="27" t="str">
        <f t="shared" si="347"/>
        <v>–</v>
      </c>
      <c r="AE466" s="27" t="str">
        <f t="shared" si="347"/>
        <v>–</v>
      </c>
      <c r="AF466" s="27" t="str">
        <f t="shared" si="347"/>
        <v>–</v>
      </c>
      <c r="AG466" s="27" t="str">
        <f t="shared" si="347"/>
        <v>–</v>
      </c>
      <c r="AH466" s="27" t="str">
        <f t="shared" si="347"/>
        <v>–</v>
      </c>
      <c r="AI466" s="27" t="str">
        <f t="shared" si="347"/>
        <v>–</v>
      </c>
      <c r="AJ466" s="27" t="str">
        <f t="shared" si="347"/>
        <v>–</v>
      </c>
      <c r="AK466" s="27" t="str">
        <f t="shared" si="347"/>
        <v>–</v>
      </c>
      <c r="AL466" s="27" t="str">
        <f t="shared" si="347"/>
        <v>–</v>
      </c>
      <c r="AM466" s="27" t="str">
        <f t="shared" si="347"/>
        <v>–</v>
      </c>
      <c r="AN466" s="27" t="str">
        <f t="shared" si="347"/>
        <v>–</v>
      </c>
      <c r="AO466" s="27" t="str">
        <f t="shared" si="347"/>
        <v>–</v>
      </c>
      <c r="AP466" s="27" t="str">
        <f t="shared" si="347"/>
        <v>–</v>
      </c>
      <c r="AQ466" s="27" t="str">
        <f t="shared" si="347"/>
        <v>–</v>
      </c>
      <c r="AR466" s="27" t="str">
        <f t="shared" si="347"/>
        <v>–</v>
      </c>
      <c r="AS466" s="27" t="str">
        <f t="shared" si="347"/>
        <v>–</v>
      </c>
      <c r="AT466" s="27" t="str">
        <f t="shared" ref="AT466:AY466" si="348">EIUTotal(EIUSum(AT462:AT465,AT$996:AT$999),AT471,AT476)</f>
        <v>–</v>
      </c>
      <c r="AU466" s="27" t="str">
        <f t="shared" si="348"/>
        <v>–</v>
      </c>
      <c r="AV466" s="27" t="str">
        <f t="shared" si="348"/>
        <v>–</v>
      </c>
      <c r="AW466" s="28" t="str">
        <f t="shared" si="348"/>
        <v>–</v>
      </c>
      <c r="AX466" s="28" t="str">
        <f t="shared" si="348"/>
        <v>–</v>
      </c>
      <c r="AY466" s="28" t="str">
        <f t="shared" si="348"/>
        <v>–</v>
      </c>
      <c r="AZ466" s="28" t="str">
        <f t="shared" ref="AZ466:BA466" si="349">EIUTotal(EIUSum(AZ462:AZ465,AZ$996:AZ$999),AZ471,AZ476)</f>
        <v>–</v>
      </c>
      <c r="BA466" s="28" t="str">
        <f t="shared" si="349"/>
        <v>–</v>
      </c>
    </row>
    <row r="467" spans="1:58" s="145" customFormat="1" outlineLevel="1" x14ac:dyDescent="0.2">
      <c r="A467" s="96"/>
      <c r="B467" s="96"/>
      <c r="C467" s="96"/>
      <c r="D467" s="137"/>
      <c r="E467" s="137"/>
      <c r="F467" s="148" t="s">
        <v>444</v>
      </c>
      <c r="G467" s="140" t="s">
        <v>722</v>
      </c>
      <c r="H467" s="165">
        <v>42.271635566394977</v>
      </c>
      <c r="I467" s="145">
        <v>43.719000000000001</v>
      </c>
      <c r="J467" s="145">
        <v>44.762</v>
      </c>
      <c r="K467" s="145">
        <v>42.673999999999999</v>
      </c>
      <c r="L467" s="145">
        <v>40.140999999999998</v>
      </c>
      <c r="M467" s="145">
        <v>44.38</v>
      </c>
      <c r="N467" s="145">
        <v>51.734000000000002</v>
      </c>
      <c r="O467" s="145">
        <v>78.756</v>
      </c>
      <c r="P467" s="145">
        <v>58.527999999999999</v>
      </c>
      <c r="Q467" s="145">
        <v>60.709000000000003</v>
      </c>
      <c r="R467" s="145">
        <v>67.902000000000001</v>
      </c>
      <c r="S467" s="145">
        <v>63.000999999999998</v>
      </c>
      <c r="T467" s="145">
        <v>90.966999999999999</v>
      </c>
      <c r="U467" s="145">
        <v>77.64</v>
      </c>
      <c r="V467" s="145">
        <v>77.363</v>
      </c>
      <c r="W467" s="145">
        <v>85.004999999999995</v>
      </c>
      <c r="X467" s="145">
        <v>83.177999999999997</v>
      </c>
      <c r="Y467" s="145">
        <v>77.587000000000003</v>
      </c>
      <c r="Z467" s="145">
        <v>74.024000000000001</v>
      </c>
      <c r="AA467" s="145">
        <v>61.039000000000001</v>
      </c>
      <c r="AB467" s="145">
        <v>56.89</v>
      </c>
      <c r="AC467" s="145">
        <v>51.404000000000003</v>
      </c>
      <c r="AD467" s="145">
        <v>51.170999999999999</v>
      </c>
      <c r="AE467" s="145">
        <v>50.694000000000003</v>
      </c>
      <c r="AF467" s="145">
        <v>48.823</v>
      </c>
      <c r="AG467" s="145">
        <v>45.14</v>
      </c>
      <c r="AH467" s="145">
        <v>41.686999999999998</v>
      </c>
      <c r="AI467" s="145">
        <v>44.326999999999998</v>
      </c>
      <c r="AJ467" s="145">
        <v>43.137</v>
      </c>
      <c r="AK467" s="145">
        <v>59.924999999999997</v>
      </c>
      <c r="AL467" s="145">
        <v>62.295000000000002</v>
      </c>
      <c r="AM467" s="145">
        <v>66.927999999999997</v>
      </c>
      <c r="AN467" s="145">
        <v>67.421999999999997</v>
      </c>
      <c r="AO467" s="145">
        <v>67.364999999999995</v>
      </c>
      <c r="AP467" s="145">
        <v>62.265999999999998</v>
      </c>
      <c r="AQ467" s="145">
        <v>58.506999999999998</v>
      </c>
      <c r="AR467" s="145">
        <v>59.582000000000001</v>
      </c>
      <c r="AS467" s="145">
        <v>59.356999999999999</v>
      </c>
      <c r="AT467" s="145">
        <v>59.173000000000002</v>
      </c>
      <c r="AU467" s="145">
        <v>59.185000000000002</v>
      </c>
      <c r="AV467" s="145">
        <v>63.969000000000001</v>
      </c>
      <c r="AW467" s="165">
        <v>66.510857707572526</v>
      </c>
      <c r="AX467" s="165">
        <v>69.153718097781109</v>
      </c>
      <c r="AY467" s="165">
        <v>71.901594590365676</v>
      </c>
      <c r="AZ467" s="165">
        <v>74.758660081404699</v>
      </c>
      <c r="BA467" s="165"/>
      <c r="BB467" s="165"/>
      <c r="BC467" s="165"/>
      <c r="BD467" s="165"/>
      <c r="BE467" s="165"/>
      <c r="BF467" s="165"/>
    </row>
    <row r="468" spans="1:58" s="145" customFormat="1" outlineLevel="1" x14ac:dyDescent="0.2">
      <c r="A468" s="96"/>
      <c r="B468" s="96"/>
      <c r="C468" s="96"/>
      <c r="D468" s="137"/>
      <c r="E468" s="137"/>
      <c r="F468" s="148" t="s">
        <v>445</v>
      </c>
      <c r="G468" s="140" t="s">
        <v>723</v>
      </c>
      <c r="H468" s="165">
        <v>20.775038515431913</v>
      </c>
      <c r="I468" s="145">
        <v>22.262</v>
      </c>
      <c r="J468" s="145">
        <v>16.530999999999999</v>
      </c>
      <c r="K468" s="145">
        <v>19.850999999999999</v>
      </c>
      <c r="L468" s="145">
        <v>20.94</v>
      </c>
      <c r="M468" s="145">
        <v>26.588999999999999</v>
      </c>
      <c r="N468" s="145">
        <v>31.454000000000001</v>
      </c>
      <c r="O468" s="145">
        <v>33.048999999999999</v>
      </c>
      <c r="P468" s="145">
        <v>25.364000000000001</v>
      </c>
      <c r="Q468" s="145">
        <v>24.611000000000001</v>
      </c>
      <c r="R468" s="145">
        <v>36.777999999999999</v>
      </c>
      <c r="S468" s="145">
        <v>31.283999999999999</v>
      </c>
      <c r="T468" s="145">
        <v>27.027999999999999</v>
      </c>
      <c r="U468" s="145">
        <v>22.649000000000001</v>
      </c>
      <c r="V468" s="145">
        <v>26.257000000000001</v>
      </c>
      <c r="W468" s="145">
        <v>26.853000000000002</v>
      </c>
      <c r="X468" s="145">
        <v>26.795999999999999</v>
      </c>
      <c r="Y468" s="145">
        <v>30.927</v>
      </c>
      <c r="Z468" s="145">
        <v>44.311999999999998</v>
      </c>
      <c r="AA468" s="145">
        <v>39.701000000000001</v>
      </c>
      <c r="AB468" s="145">
        <v>37.039000000000001</v>
      </c>
      <c r="AC468" s="145">
        <v>31.748999999999999</v>
      </c>
      <c r="AD468" s="145">
        <v>28.364999999999998</v>
      </c>
      <c r="AE468" s="145">
        <v>30.186</v>
      </c>
      <c r="AF468" s="145">
        <v>35.314</v>
      </c>
      <c r="AG468" s="145">
        <v>27.753</v>
      </c>
      <c r="AH468" s="145">
        <v>42.652000000000001</v>
      </c>
      <c r="AI468" s="145">
        <v>45.71</v>
      </c>
      <c r="AJ468" s="145">
        <v>33.616999999999997</v>
      </c>
      <c r="AK468" s="145">
        <v>46.633000000000003</v>
      </c>
      <c r="AL468" s="145">
        <v>55.8</v>
      </c>
      <c r="AM468" s="145">
        <v>48.610999999999997</v>
      </c>
      <c r="AN468" s="145">
        <v>54.231000000000002</v>
      </c>
      <c r="AO468" s="145">
        <v>50.848999999999997</v>
      </c>
      <c r="AP468" s="145">
        <v>49.546999999999997</v>
      </c>
      <c r="AQ468" s="145">
        <v>55.192999999999998</v>
      </c>
      <c r="AR468" s="145">
        <v>56.125</v>
      </c>
      <c r="AS468" s="145">
        <v>54.780999999999999</v>
      </c>
      <c r="AT468" s="145">
        <v>66.102999999999994</v>
      </c>
      <c r="AU468" s="145">
        <v>69.724999999999994</v>
      </c>
      <c r="AV468" s="145">
        <v>76.114000000000004</v>
      </c>
      <c r="AW468" s="165">
        <v>81.674452887513993</v>
      </c>
      <c r="AX468" s="165">
        <v>87.641120614798112</v>
      </c>
      <c r="AY468" s="165">
        <v>94.043678911399482</v>
      </c>
      <c r="AZ468" s="165">
        <v>100.91397144569449</v>
      </c>
      <c r="BA468" s="165"/>
      <c r="BB468" s="165"/>
      <c r="BC468" s="165"/>
      <c r="BD468" s="165"/>
      <c r="BE468" s="165"/>
      <c r="BF468" s="165"/>
    </row>
    <row r="469" spans="1:58" s="145" customFormat="1" outlineLevel="1" x14ac:dyDescent="0.2">
      <c r="A469" s="96"/>
      <c r="B469" s="96"/>
      <c r="C469" s="96"/>
      <c r="D469" s="137"/>
      <c r="E469" s="137"/>
      <c r="F469" s="148" t="s">
        <v>446</v>
      </c>
      <c r="G469" s="140" t="s">
        <v>724</v>
      </c>
      <c r="H469" s="165">
        <v>20.16352948471609</v>
      </c>
      <c r="I469" s="145">
        <v>20.134</v>
      </c>
      <c r="J469" s="145">
        <v>14.090999999999999</v>
      </c>
      <c r="K469" s="145">
        <v>20.105</v>
      </c>
      <c r="L469" s="145">
        <v>20.795000000000002</v>
      </c>
      <c r="M469" s="145">
        <v>15.595000000000001</v>
      </c>
      <c r="N469" s="145">
        <v>19.986999999999998</v>
      </c>
      <c r="O469" s="145">
        <v>30.213999999999999</v>
      </c>
      <c r="P469" s="145">
        <v>34.715000000000003</v>
      </c>
      <c r="Q469" s="145">
        <v>46.72</v>
      </c>
      <c r="R469" s="145">
        <v>62.927</v>
      </c>
      <c r="S469" s="145">
        <v>48.679000000000002</v>
      </c>
      <c r="T469" s="145">
        <v>27.643000000000001</v>
      </c>
      <c r="U469" s="145">
        <v>27.545000000000002</v>
      </c>
      <c r="V469" s="145">
        <v>32.265000000000001</v>
      </c>
      <c r="W469" s="145">
        <v>34.905000000000001</v>
      </c>
      <c r="X469" s="145">
        <v>45.948</v>
      </c>
      <c r="Y469" s="145">
        <v>55.738999999999997</v>
      </c>
      <c r="Z469" s="145">
        <v>29.888000000000002</v>
      </c>
      <c r="AA469" s="145">
        <v>22.422000000000001</v>
      </c>
      <c r="AB469" s="145">
        <v>25.567</v>
      </c>
      <c r="AC469" s="145">
        <v>24.419</v>
      </c>
      <c r="AD469" s="145">
        <v>28.603000000000002</v>
      </c>
      <c r="AE469" s="145">
        <v>30.372</v>
      </c>
      <c r="AF469" s="145">
        <v>27.859000000000002</v>
      </c>
      <c r="AG469" s="145">
        <v>25.515000000000001</v>
      </c>
      <c r="AH469" s="145">
        <v>25.661999999999999</v>
      </c>
      <c r="AI469" s="145">
        <v>28.385000000000002</v>
      </c>
      <c r="AJ469" s="145">
        <v>37.088000000000001</v>
      </c>
      <c r="AK469" s="145">
        <v>45.77</v>
      </c>
      <c r="AL469" s="145">
        <v>47.683999999999997</v>
      </c>
      <c r="AM469" s="145">
        <v>49.185000000000002</v>
      </c>
      <c r="AN469" s="145">
        <v>50.499000000000002</v>
      </c>
      <c r="AO469" s="145">
        <v>50.774999999999999</v>
      </c>
      <c r="AP469" s="145">
        <v>47.689</v>
      </c>
      <c r="AQ469" s="145">
        <v>47.033999999999999</v>
      </c>
      <c r="AR469" s="145">
        <v>44.802999999999997</v>
      </c>
      <c r="AS469" s="145">
        <v>48.918999999999997</v>
      </c>
      <c r="AT469" s="145">
        <v>51.331000000000003</v>
      </c>
      <c r="AU469" s="145">
        <v>55.341000000000001</v>
      </c>
      <c r="AV469" s="145">
        <v>61.613999999999997</v>
      </c>
      <c r="AW469" s="165">
        <v>67.503958937386571</v>
      </c>
      <c r="AX469" s="165">
        <v>73.956965498431728</v>
      </c>
      <c r="AY469" s="165">
        <v>81.026843933843779</v>
      </c>
      <c r="AZ469" s="165">
        <v>88.772563796153804</v>
      </c>
      <c r="BA469" s="165"/>
      <c r="BB469" s="165"/>
      <c r="BC469" s="165"/>
      <c r="BD469" s="165"/>
      <c r="BE469" s="165"/>
      <c r="BF469" s="165"/>
    </row>
    <row r="470" spans="1:58" s="145" customFormat="1" outlineLevel="1" x14ac:dyDescent="0.2">
      <c r="A470" s="96"/>
      <c r="B470" s="96"/>
      <c r="C470" s="96"/>
      <c r="D470" s="137"/>
      <c r="E470" s="137"/>
      <c r="F470" s="148" t="s">
        <v>447</v>
      </c>
      <c r="G470" s="140" t="s">
        <v>725</v>
      </c>
      <c r="H470" s="145">
        <v>20.651</v>
      </c>
      <c r="I470" s="145">
        <v>15.237</v>
      </c>
      <c r="J470" s="145">
        <v>12.397</v>
      </c>
      <c r="K470" s="145">
        <v>11.34</v>
      </c>
      <c r="L470" s="145">
        <v>9.44</v>
      </c>
      <c r="M470" s="145">
        <v>12.859</v>
      </c>
      <c r="N470" s="145">
        <v>18.422999999999998</v>
      </c>
      <c r="O470" s="145">
        <v>41.715000000000003</v>
      </c>
      <c r="P470" s="145">
        <v>44.103000000000002</v>
      </c>
      <c r="Q470" s="145">
        <v>34.768000000000001</v>
      </c>
      <c r="R470" s="145">
        <v>35.853000000000002</v>
      </c>
      <c r="S470" s="145">
        <v>41.892000000000003</v>
      </c>
      <c r="T470" s="145">
        <v>36.640999999999998</v>
      </c>
      <c r="U470" s="145">
        <v>36.777000000000001</v>
      </c>
      <c r="V470" s="145">
        <v>41.012999999999998</v>
      </c>
      <c r="W470" s="145">
        <v>42.015999999999998</v>
      </c>
      <c r="X470" s="145">
        <v>39.896000000000001</v>
      </c>
      <c r="Y470" s="145">
        <v>32.317</v>
      </c>
      <c r="Z470" s="145">
        <v>32.212000000000003</v>
      </c>
      <c r="AA470" s="145">
        <v>40.223999999999997</v>
      </c>
      <c r="AB470" s="145">
        <v>46.637999999999998</v>
      </c>
      <c r="AC470" s="145">
        <v>44.259</v>
      </c>
      <c r="AD470" s="145">
        <v>51.5</v>
      </c>
      <c r="AE470" s="145">
        <v>52.148000000000003</v>
      </c>
      <c r="AF470" s="145">
        <v>57.741</v>
      </c>
      <c r="AG470" s="145">
        <v>54.009</v>
      </c>
      <c r="AH470" s="145">
        <v>57.482999999999997</v>
      </c>
      <c r="AI470" s="145">
        <v>69.399000000000001</v>
      </c>
      <c r="AJ470" s="145">
        <v>56.11</v>
      </c>
      <c r="AK470" s="145">
        <v>68.605999999999995</v>
      </c>
      <c r="AL470" s="145">
        <v>84.006</v>
      </c>
      <c r="AM470" s="145">
        <v>94.462000000000003</v>
      </c>
      <c r="AN470" s="145">
        <v>100.559</v>
      </c>
      <c r="AO470" s="145">
        <v>106.735</v>
      </c>
      <c r="AP470" s="145">
        <v>112.458</v>
      </c>
      <c r="AQ470" s="145">
        <v>137.535</v>
      </c>
      <c r="AR470" s="145">
        <v>123.5</v>
      </c>
      <c r="AS470" s="145">
        <v>137.92400000000001</v>
      </c>
      <c r="AT470" s="145">
        <v>159.87200000000001</v>
      </c>
      <c r="AU470" s="145">
        <v>158.376</v>
      </c>
      <c r="AV470" s="145">
        <v>161.18799999999999</v>
      </c>
      <c r="AW470" s="165">
        <v>161.85005673128546</v>
      </c>
      <c r="AX470" s="165">
        <v>162.51483276621292</v>
      </c>
      <c r="AY470" s="165">
        <v>163.18233927393436</v>
      </c>
      <c r="AZ470" s="165">
        <v>163.85258746947758</v>
      </c>
      <c r="BA470" s="165"/>
      <c r="BB470" s="165"/>
      <c r="BC470" s="165"/>
      <c r="BD470" s="165"/>
      <c r="BE470" s="165"/>
      <c r="BF470" s="165"/>
    </row>
    <row r="471" spans="1:58" s="43" customFormat="1" x14ac:dyDescent="0.2">
      <c r="A471" s="37" t="s">
        <v>442</v>
      </c>
      <c r="B471" s="37" t="s">
        <v>162</v>
      </c>
      <c r="C471" s="37"/>
      <c r="D471" s="38" t="s">
        <v>374</v>
      </c>
      <c r="E471" s="38" t="s">
        <v>1546</v>
      </c>
      <c r="F471" s="22" t="s">
        <v>1582</v>
      </c>
      <c r="G471" s="22" t="s">
        <v>1254</v>
      </c>
      <c r="H471" s="27" t="str">
        <f>EIUSum(H467:H470,H$996:H$999)</f>
        <v>–</v>
      </c>
      <c r="I471" s="27" t="str">
        <f t="shared" ref="I471:AS471" si="350">EIUSum(I467:I470,I$996:I$999)</f>
        <v>–</v>
      </c>
      <c r="J471" s="27" t="str">
        <f t="shared" si="350"/>
        <v>–</v>
      </c>
      <c r="K471" s="27" t="str">
        <f t="shared" si="350"/>
        <v>–</v>
      </c>
      <c r="L471" s="27" t="str">
        <f t="shared" si="350"/>
        <v>–</v>
      </c>
      <c r="M471" s="27" t="str">
        <f t="shared" si="350"/>
        <v>–</v>
      </c>
      <c r="N471" s="27" t="str">
        <f t="shared" si="350"/>
        <v>–</v>
      </c>
      <c r="O471" s="27" t="str">
        <f t="shared" si="350"/>
        <v>–</v>
      </c>
      <c r="P471" s="27" t="str">
        <f t="shared" si="350"/>
        <v>–</v>
      </c>
      <c r="Q471" s="27" t="str">
        <f t="shared" si="350"/>
        <v>–</v>
      </c>
      <c r="R471" s="27" t="str">
        <f t="shared" si="350"/>
        <v>–</v>
      </c>
      <c r="S471" s="27" t="str">
        <f t="shared" si="350"/>
        <v>–</v>
      </c>
      <c r="T471" s="27" t="str">
        <f t="shared" si="350"/>
        <v>–</v>
      </c>
      <c r="U471" s="27" t="str">
        <f t="shared" si="350"/>
        <v>–</v>
      </c>
      <c r="V471" s="27" t="str">
        <f t="shared" si="350"/>
        <v>–</v>
      </c>
      <c r="W471" s="27" t="str">
        <f t="shared" si="350"/>
        <v>–</v>
      </c>
      <c r="X471" s="27" t="str">
        <f t="shared" si="350"/>
        <v>–</v>
      </c>
      <c r="Y471" s="27" t="str">
        <f t="shared" si="350"/>
        <v>–</v>
      </c>
      <c r="Z471" s="27" t="str">
        <f t="shared" si="350"/>
        <v>–</v>
      </c>
      <c r="AA471" s="27" t="str">
        <f t="shared" si="350"/>
        <v>–</v>
      </c>
      <c r="AB471" s="27" t="str">
        <f t="shared" si="350"/>
        <v>–</v>
      </c>
      <c r="AC471" s="27" t="str">
        <f t="shared" si="350"/>
        <v>–</v>
      </c>
      <c r="AD471" s="27" t="str">
        <f t="shared" si="350"/>
        <v>–</v>
      </c>
      <c r="AE471" s="27" t="str">
        <f t="shared" si="350"/>
        <v>–</v>
      </c>
      <c r="AF471" s="27" t="str">
        <f t="shared" si="350"/>
        <v>–</v>
      </c>
      <c r="AG471" s="27" t="str">
        <f t="shared" si="350"/>
        <v>–</v>
      </c>
      <c r="AH471" s="27" t="str">
        <f t="shared" si="350"/>
        <v>–</v>
      </c>
      <c r="AI471" s="27" t="str">
        <f t="shared" si="350"/>
        <v>–</v>
      </c>
      <c r="AJ471" s="27" t="str">
        <f t="shared" si="350"/>
        <v>–</v>
      </c>
      <c r="AK471" s="27" t="str">
        <f t="shared" si="350"/>
        <v>–</v>
      </c>
      <c r="AL471" s="27" t="str">
        <f t="shared" si="350"/>
        <v>–</v>
      </c>
      <c r="AM471" s="27" t="str">
        <f t="shared" si="350"/>
        <v>–</v>
      </c>
      <c r="AN471" s="27" t="str">
        <f t="shared" si="350"/>
        <v>–</v>
      </c>
      <c r="AO471" s="27" t="str">
        <f t="shared" si="350"/>
        <v>–</v>
      </c>
      <c r="AP471" s="27" t="str">
        <f t="shared" si="350"/>
        <v>–</v>
      </c>
      <c r="AQ471" s="27" t="str">
        <f t="shared" si="350"/>
        <v>–</v>
      </c>
      <c r="AR471" s="27" t="str">
        <f t="shared" si="350"/>
        <v>–</v>
      </c>
      <c r="AS471" s="27" t="str">
        <f t="shared" si="350"/>
        <v>–</v>
      </c>
      <c r="AT471" s="27" t="str">
        <f t="shared" ref="AT471:AY471" si="351">EIUSum(AT467:AT470,AT$996:AT$999)</f>
        <v>–</v>
      </c>
      <c r="AU471" s="27" t="str">
        <f t="shared" si="351"/>
        <v>–</v>
      </c>
      <c r="AV471" s="27" t="str">
        <f t="shared" si="351"/>
        <v>–</v>
      </c>
      <c r="AW471" s="28" t="str">
        <f t="shared" si="351"/>
        <v>–</v>
      </c>
      <c r="AX471" s="28" t="str">
        <f t="shared" si="351"/>
        <v>–</v>
      </c>
      <c r="AY471" s="28" t="str">
        <f t="shared" si="351"/>
        <v>–</v>
      </c>
      <c r="AZ471" s="28" t="str">
        <f t="shared" ref="AZ471:BA471" si="352">EIUSum(AZ467:AZ470,AZ$996:AZ$999)</f>
        <v>–</v>
      </c>
      <c r="BA471" s="28" t="str">
        <f t="shared" si="352"/>
        <v>–</v>
      </c>
    </row>
    <row r="472" spans="1:58" s="145" customFormat="1" outlineLevel="1" x14ac:dyDescent="0.2">
      <c r="A472" s="96"/>
      <c r="B472" s="96"/>
      <c r="C472" s="96"/>
      <c r="D472" s="137"/>
      <c r="E472" s="137"/>
      <c r="F472" s="140" t="s">
        <v>444</v>
      </c>
      <c r="G472" s="140" t="s">
        <v>726</v>
      </c>
      <c r="H472" s="165">
        <v>5.892096291145668</v>
      </c>
      <c r="I472" s="145">
        <v>6.0714899999999998</v>
      </c>
      <c r="J472" s="145">
        <v>5.7605699999999995</v>
      </c>
      <c r="K472" s="145">
        <v>5.0260699999999998</v>
      </c>
      <c r="L472" s="145">
        <v>4.3487900000000002</v>
      </c>
      <c r="M472" s="145">
        <v>5.5621</v>
      </c>
      <c r="N472" s="145">
        <v>7.0537900000000002</v>
      </c>
      <c r="O472" s="145">
        <v>8.6563400000000001</v>
      </c>
      <c r="P472" s="145">
        <v>7.6897200000000003</v>
      </c>
      <c r="Q472" s="145">
        <v>8.0622000000000007</v>
      </c>
      <c r="R472" s="145">
        <v>9.1619799999999998</v>
      </c>
      <c r="S472" s="145">
        <v>9.0290200000000009</v>
      </c>
      <c r="T472" s="145">
        <v>8.4807900000000007</v>
      </c>
      <c r="U472" s="145">
        <v>7.9291</v>
      </c>
      <c r="V472" s="145">
        <v>8.8378099999999993</v>
      </c>
      <c r="W472" s="145">
        <v>9.5486599999999999</v>
      </c>
      <c r="X472" s="145">
        <v>8.803700000000001</v>
      </c>
      <c r="Y472" s="145">
        <v>7.6379700000000001</v>
      </c>
      <c r="Z472" s="145">
        <v>10.226540000000002</v>
      </c>
      <c r="AA472" s="145">
        <v>32.368389999999998</v>
      </c>
      <c r="AB472" s="145">
        <v>30.606390000000001</v>
      </c>
      <c r="AC472" s="145">
        <v>30.728000000000002</v>
      </c>
      <c r="AD472" s="145">
        <v>37.971899999999998</v>
      </c>
      <c r="AE472" s="145">
        <v>46.141179999999999</v>
      </c>
      <c r="AF472" s="145">
        <v>48.347319999999996</v>
      </c>
      <c r="AG472" s="145">
        <v>56.536190000000005</v>
      </c>
      <c r="AH472" s="145">
        <v>69.950519999999997</v>
      </c>
      <c r="AI472" s="145">
        <v>91.907929999999993</v>
      </c>
      <c r="AJ472" s="145">
        <v>94.906070000000014</v>
      </c>
      <c r="AK472" s="145">
        <v>120.92223</v>
      </c>
      <c r="AL472" s="145">
        <v>154.20238000000001</v>
      </c>
      <c r="AM472" s="145">
        <v>171.92595</v>
      </c>
      <c r="AN472" s="145">
        <v>181.43423000000001</v>
      </c>
      <c r="AO472" s="145">
        <v>130.84335000000002</v>
      </c>
      <c r="AP472" s="145">
        <v>130.48439999999999</v>
      </c>
      <c r="AQ472" s="145">
        <v>115.17521000000001</v>
      </c>
      <c r="AR472" s="145">
        <v>125.70372999999999</v>
      </c>
      <c r="AS472" s="145">
        <v>140.73462000000001</v>
      </c>
      <c r="AT472" s="145">
        <v>139.05443</v>
      </c>
      <c r="AU472" s="145">
        <v>164.64865</v>
      </c>
      <c r="AV472" s="145">
        <v>204.80682000000002</v>
      </c>
      <c r="AW472" s="165">
        <v>248.55597470168141</v>
      </c>
      <c r="AX472" s="165">
        <v>301.65046535024021</v>
      </c>
      <c r="AY472" s="165">
        <v>366.08656603498224</v>
      </c>
      <c r="AZ472" s="165">
        <v>444.2869785587045</v>
      </c>
      <c r="BA472" s="165"/>
      <c r="BB472" s="165"/>
      <c r="BC472" s="165"/>
      <c r="BD472" s="165"/>
      <c r="BE472" s="165"/>
      <c r="BF472" s="165"/>
    </row>
    <row r="473" spans="1:58" s="145" customFormat="1" outlineLevel="1" x14ac:dyDescent="0.2">
      <c r="A473" s="96"/>
      <c r="B473" s="96"/>
      <c r="C473" s="96"/>
      <c r="D473" s="137"/>
      <c r="E473" s="137"/>
      <c r="F473" s="140" t="s">
        <v>445</v>
      </c>
      <c r="G473" s="140" t="s">
        <v>727</v>
      </c>
      <c r="H473" s="165">
        <v>33.866130663602547</v>
      </c>
      <c r="I473" s="145">
        <v>33.877099999999999</v>
      </c>
      <c r="J473" s="145">
        <v>36.848199999999999</v>
      </c>
      <c r="K473" s="145">
        <v>30.785599999999999</v>
      </c>
      <c r="L473" s="145">
        <v>26.831499999999998</v>
      </c>
      <c r="M473" s="145">
        <v>27.579900000000002</v>
      </c>
      <c r="N473" s="145">
        <v>33.932000000000002</v>
      </c>
      <c r="O473" s="145">
        <v>41.496499999999997</v>
      </c>
      <c r="P473" s="145">
        <v>33.6858</v>
      </c>
      <c r="Q473" s="145">
        <v>33.981699999999996</v>
      </c>
      <c r="R473" s="145">
        <v>31.321200000000001</v>
      </c>
      <c r="S473" s="145">
        <v>31.704099999999997</v>
      </c>
      <c r="T473" s="145">
        <v>26.313099999999999</v>
      </c>
      <c r="U473" s="145">
        <v>30.729200000000002</v>
      </c>
      <c r="V473" s="145">
        <v>30.7303</v>
      </c>
      <c r="W473" s="145">
        <v>31.658300000000001</v>
      </c>
      <c r="X473" s="145">
        <v>30.367599999999999</v>
      </c>
      <c r="Y473" s="145">
        <v>25.0015</v>
      </c>
      <c r="Z473" s="145">
        <v>29.870900000000002</v>
      </c>
      <c r="AA473" s="145">
        <v>28.2254</v>
      </c>
      <c r="AB473" s="145">
        <v>26.6889</v>
      </c>
      <c r="AC473" s="145">
        <v>26.888200000000001</v>
      </c>
      <c r="AD473" s="145">
        <v>33.331400000000002</v>
      </c>
      <c r="AE473" s="145">
        <v>40.575900000000004</v>
      </c>
      <c r="AF473" s="145">
        <v>42.039199999999994</v>
      </c>
      <c r="AG473" s="145">
        <v>46.607099999999996</v>
      </c>
      <c r="AH473" s="145">
        <v>55.587499999999999</v>
      </c>
      <c r="AI473" s="145">
        <v>70.007499999999993</v>
      </c>
      <c r="AJ473" s="145">
        <v>69.30810000000001</v>
      </c>
      <c r="AK473" s="145">
        <v>86.444299999999998</v>
      </c>
      <c r="AL473" s="145">
        <v>110.42400000000001</v>
      </c>
      <c r="AM473" s="145">
        <v>123.28489999999999</v>
      </c>
      <c r="AN473" s="145">
        <v>130.2912</v>
      </c>
      <c r="AO473" s="145">
        <v>94.077500000000001</v>
      </c>
      <c r="AP473" s="145">
        <v>93.901300000000006</v>
      </c>
      <c r="AQ473" s="145">
        <v>82.971199999999996</v>
      </c>
      <c r="AR473" s="145">
        <v>90.645699999999991</v>
      </c>
      <c r="AS473" s="145">
        <v>101.6202</v>
      </c>
      <c r="AT473" s="145">
        <v>100.52500000000001</v>
      </c>
      <c r="AU473" s="145">
        <v>119.1404</v>
      </c>
      <c r="AV473" s="145">
        <v>148.3886</v>
      </c>
      <c r="AW473" s="165">
        <v>180.28673148325501</v>
      </c>
      <c r="AX473" s="165">
        <v>219.04179666709771</v>
      </c>
      <c r="AY473" s="165">
        <v>266.12778595748455</v>
      </c>
      <c r="AZ473" s="165">
        <v>323.33554388376319</v>
      </c>
      <c r="BA473" s="165"/>
      <c r="BB473" s="165"/>
      <c r="BC473" s="165"/>
      <c r="BD473" s="165"/>
      <c r="BE473" s="165"/>
      <c r="BF473" s="165"/>
    </row>
    <row r="474" spans="1:58" s="145" customFormat="1" outlineLevel="1" x14ac:dyDescent="0.2">
      <c r="A474" s="96"/>
      <c r="B474" s="96"/>
      <c r="C474" s="96"/>
      <c r="D474" s="137"/>
      <c r="E474" s="137"/>
      <c r="F474" s="140" t="s">
        <v>446</v>
      </c>
      <c r="G474" s="140" t="s">
        <v>728</v>
      </c>
      <c r="H474" s="165">
        <v>29.619216837869953</v>
      </c>
      <c r="I474" s="145">
        <v>28.992999999999999</v>
      </c>
      <c r="J474" s="145">
        <v>23.684999999999999</v>
      </c>
      <c r="K474" s="145">
        <v>26.152000000000001</v>
      </c>
      <c r="L474" s="145">
        <v>21.637</v>
      </c>
      <c r="M474" s="145">
        <v>23.558</v>
      </c>
      <c r="N474" s="145">
        <v>26.055</v>
      </c>
      <c r="O474" s="145">
        <v>34.049999999999997</v>
      </c>
      <c r="P474" s="145">
        <v>28.521000000000001</v>
      </c>
      <c r="Q474" s="145">
        <v>26.495999999999999</v>
      </c>
      <c r="R474" s="145">
        <v>24.913</v>
      </c>
      <c r="S474" s="145">
        <v>23.23</v>
      </c>
      <c r="T474" s="145">
        <v>23.175000000000001</v>
      </c>
      <c r="U474" s="145">
        <v>23.593</v>
      </c>
      <c r="V474" s="145">
        <v>26.341999999999999</v>
      </c>
      <c r="W474" s="145">
        <v>25.57</v>
      </c>
      <c r="X474" s="145">
        <v>25.369</v>
      </c>
      <c r="Y474" s="145">
        <v>21.806000000000001</v>
      </c>
      <c r="Z474" s="145">
        <v>24.710999999999999</v>
      </c>
      <c r="AA474" s="145">
        <v>22.880099999999999</v>
      </c>
      <c r="AB474" s="145">
        <v>21.634599999999999</v>
      </c>
      <c r="AC474" s="145">
        <v>21.796199999999999</v>
      </c>
      <c r="AD474" s="145">
        <v>27.018599999999999</v>
      </c>
      <c r="AE474" s="145">
        <v>32.891399999999997</v>
      </c>
      <c r="AF474" s="145">
        <v>34.527099999999997</v>
      </c>
      <c r="AG474" s="145">
        <v>40.439300000000003</v>
      </c>
      <c r="AH474" s="145">
        <v>50.111600000000003</v>
      </c>
      <c r="AI474" s="145">
        <v>65.94</v>
      </c>
      <c r="AJ474" s="145">
        <v>68.187100000000001</v>
      </c>
      <c r="AK474" s="145">
        <v>87.027199999999993</v>
      </c>
      <c r="AL474" s="145">
        <v>111.1686</v>
      </c>
      <c r="AM474" s="145">
        <v>124.1163</v>
      </c>
      <c r="AN474" s="145">
        <v>131.17150000000001</v>
      </c>
      <c r="AO474" s="145">
        <v>94.712999999999994</v>
      </c>
      <c r="AP474" s="145">
        <v>94.535700000000006</v>
      </c>
      <c r="AQ474" s="145">
        <v>83.523300000000006</v>
      </c>
      <c r="AR474" s="145">
        <v>91.240600000000001</v>
      </c>
      <c r="AS474" s="145">
        <v>102.28060000000001</v>
      </c>
      <c r="AT474" s="145">
        <v>101.17700000000001</v>
      </c>
      <c r="AU474" s="145">
        <v>119.9147</v>
      </c>
      <c r="AV474" s="145">
        <v>149.3415</v>
      </c>
      <c r="AW474" s="165">
        <v>181.43867457477282</v>
      </c>
      <c r="AX474" s="165">
        <v>220.43432422635578</v>
      </c>
      <c r="AY474" s="165">
        <v>267.81110152513349</v>
      </c>
      <c r="AZ474" s="165">
        <v>325.3703176754629</v>
      </c>
      <c r="BA474" s="165"/>
      <c r="BB474" s="165"/>
      <c r="BC474" s="165"/>
      <c r="BD474" s="165"/>
      <c r="BE474" s="165"/>
      <c r="BF474" s="165"/>
    </row>
    <row r="475" spans="1:58" s="145" customFormat="1" outlineLevel="1" x14ac:dyDescent="0.2">
      <c r="A475" s="96"/>
      <c r="B475" s="96"/>
      <c r="C475" s="96"/>
      <c r="D475" s="137"/>
      <c r="E475" s="137"/>
      <c r="F475" s="140" t="s">
        <v>447</v>
      </c>
      <c r="G475" s="140" t="s">
        <v>729</v>
      </c>
      <c r="H475" s="145">
        <v>6.9870000000000001</v>
      </c>
      <c r="I475" s="145">
        <v>7.3339999999999996</v>
      </c>
      <c r="J475" s="145">
        <v>4.5620000000000003</v>
      </c>
      <c r="K475" s="145">
        <v>5.9139999999999997</v>
      </c>
      <c r="L475" s="145">
        <v>5.476</v>
      </c>
      <c r="M475" s="145">
        <v>4.3099999999999996</v>
      </c>
      <c r="N475" s="145">
        <v>4.8970000000000002</v>
      </c>
      <c r="O475" s="145">
        <v>5.7919999999999998</v>
      </c>
      <c r="P475" s="145">
        <v>6.4660000000000002</v>
      </c>
      <c r="Q475" s="145">
        <v>5.4569999999999999</v>
      </c>
      <c r="R475" s="145">
        <v>5.2350000000000003</v>
      </c>
      <c r="S475" s="145">
        <v>5.0389999999999997</v>
      </c>
      <c r="T475" s="145">
        <v>4.7699999999999996</v>
      </c>
      <c r="U475" s="145">
        <v>4.5579999999999998</v>
      </c>
      <c r="V475" s="145">
        <v>5.3140000000000001</v>
      </c>
      <c r="W475" s="145">
        <v>5.242</v>
      </c>
      <c r="X475" s="145">
        <v>5.4770000000000003</v>
      </c>
      <c r="Y475" s="145">
        <v>4.8090000000000002</v>
      </c>
      <c r="Z475" s="145">
        <v>5.0780000000000003</v>
      </c>
      <c r="AA475" s="145">
        <v>5.9640000000000004</v>
      </c>
      <c r="AB475" s="145">
        <v>4.2729999999999997</v>
      </c>
      <c r="AC475" s="145">
        <v>3.1579999999999999</v>
      </c>
      <c r="AD475" s="145">
        <v>3.4590000000000001</v>
      </c>
      <c r="AE475" s="145">
        <v>4.202</v>
      </c>
      <c r="AF475" s="145">
        <v>4.3970000000000002</v>
      </c>
      <c r="AG475" s="145">
        <v>5.1260000000000003</v>
      </c>
      <c r="AH475" s="145">
        <v>6.3410000000000002</v>
      </c>
      <c r="AI475" s="145">
        <v>8.3439999999999994</v>
      </c>
      <c r="AJ475" s="145">
        <v>8.6280000000000001</v>
      </c>
      <c r="AK475" s="145">
        <v>11.012</v>
      </c>
      <c r="AL475" s="145">
        <v>14.067</v>
      </c>
      <c r="AM475" s="145">
        <v>15.272</v>
      </c>
      <c r="AN475" s="145">
        <v>16.533999999999999</v>
      </c>
      <c r="AO475" s="145">
        <v>12.015000000000001</v>
      </c>
      <c r="AP475" s="145">
        <v>12.03</v>
      </c>
      <c r="AQ475" s="145">
        <v>10.593999999999999</v>
      </c>
      <c r="AR475" s="145">
        <v>11.544</v>
      </c>
      <c r="AS475" s="145">
        <v>12.879</v>
      </c>
      <c r="AT475" s="145">
        <v>12.808999999999999</v>
      </c>
      <c r="AU475" s="145">
        <v>15.193</v>
      </c>
      <c r="AV475" s="145">
        <v>18.940999999999999</v>
      </c>
      <c r="AW475" s="165">
        <v>23.032800359266002</v>
      </c>
      <c r="AX475" s="165">
        <v>28.008547193379655</v>
      </c>
      <c r="AY475" s="165">
        <v>34.059198345292948</v>
      </c>
      <c r="AZ475" s="165">
        <v>41.416964040112745</v>
      </c>
      <c r="BA475" s="165"/>
      <c r="BB475" s="165"/>
      <c r="BC475" s="165"/>
      <c r="BD475" s="165"/>
      <c r="BE475" s="165"/>
      <c r="BF475" s="165"/>
    </row>
    <row r="476" spans="1:58" s="43" customFormat="1" x14ac:dyDescent="0.2">
      <c r="A476" s="37" t="s">
        <v>442</v>
      </c>
      <c r="B476" s="37" t="s">
        <v>1583</v>
      </c>
      <c r="C476" s="37"/>
      <c r="D476" s="38" t="s">
        <v>374</v>
      </c>
      <c r="E476" s="38" t="s">
        <v>1546</v>
      </c>
      <c r="F476" s="22" t="s">
        <v>1584</v>
      </c>
      <c r="G476" s="22" t="s">
        <v>1255</v>
      </c>
      <c r="H476" s="27" t="str">
        <f>EIUSum(H472:H475,H$996:H$999)</f>
        <v>–</v>
      </c>
      <c r="I476" s="27" t="str">
        <f t="shared" ref="I476:AS476" si="353">EIUSum(I472:I475,I$996:I$999)</f>
        <v>–</v>
      </c>
      <c r="J476" s="27" t="str">
        <f t="shared" si="353"/>
        <v>–</v>
      </c>
      <c r="K476" s="27" t="str">
        <f t="shared" si="353"/>
        <v>–</v>
      </c>
      <c r="L476" s="27" t="str">
        <f t="shared" si="353"/>
        <v>–</v>
      </c>
      <c r="M476" s="27" t="str">
        <f t="shared" si="353"/>
        <v>–</v>
      </c>
      <c r="N476" s="27" t="str">
        <f t="shared" si="353"/>
        <v>–</v>
      </c>
      <c r="O476" s="27" t="str">
        <f t="shared" si="353"/>
        <v>–</v>
      </c>
      <c r="P476" s="27" t="str">
        <f t="shared" si="353"/>
        <v>–</v>
      </c>
      <c r="Q476" s="27" t="str">
        <f t="shared" si="353"/>
        <v>–</v>
      </c>
      <c r="R476" s="27" t="str">
        <f t="shared" si="353"/>
        <v>–</v>
      </c>
      <c r="S476" s="27" t="str">
        <f t="shared" si="353"/>
        <v>–</v>
      </c>
      <c r="T476" s="27" t="str">
        <f t="shared" si="353"/>
        <v>–</v>
      </c>
      <c r="U476" s="27" t="str">
        <f t="shared" si="353"/>
        <v>–</v>
      </c>
      <c r="V476" s="27" t="str">
        <f t="shared" si="353"/>
        <v>–</v>
      </c>
      <c r="W476" s="27" t="str">
        <f t="shared" si="353"/>
        <v>–</v>
      </c>
      <c r="X476" s="27" t="str">
        <f t="shared" si="353"/>
        <v>–</v>
      </c>
      <c r="Y476" s="27" t="str">
        <f t="shared" si="353"/>
        <v>–</v>
      </c>
      <c r="Z476" s="27" t="str">
        <f t="shared" si="353"/>
        <v>–</v>
      </c>
      <c r="AA476" s="27" t="str">
        <f t="shared" si="353"/>
        <v>–</v>
      </c>
      <c r="AB476" s="27" t="str">
        <f t="shared" si="353"/>
        <v>–</v>
      </c>
      <c r="AC476" s="27" t="str">
        <f t="shared" si="353"/>
        <v>–</v>
      </c>
      <c r="AD476" s="27" t="str">
        <f t="shared" si="353"/>
        <v>–</v>
      </c>
      <c r="AE476" s="27" t="str">
        <f t="shared" si="353"/>
        <v>–</v>
      </c>
      <c r="AF476" s="27" t="str">
        <f t="shared" si="353"/>
        <v>–</v>
      </c>
      <c r="AG476" s="27" t="str">
        <f t="shared" si="353"/>
        <v>–</v>
      </c>
      <c r="AH476" s="27" t="str">
        <f t="shared" si="353"/>
        <v>–</v>
      </c>
      <c r="AI476" s="27" t="str">
        <f t="shared" si="353"/>
        <v>–</v>
      </c>
      <c r="AJ476" s="27" t="str">
        <f t="shared" si="353"/>
        <v>–</v>
      </c>
      <c r="AK476" s="27" t="str">
        <f t="shared" si="353"/>
        <v>–</v>
      </c>
      <c r="AL476" s="27" t="str">
        <f t="shared" si="353"/>
        <v>–</v>
      </c>
      <c r="AM476" s="27" t="str">
        <f t="shared" si="353"/>
        <v>–</v>
      </c>
      <c r="AN476" s="27" t="str">
        <f t="shared" si="353"/>
        <v>–</v>
      </c>
      <c r="AO476" s="27" t="str">
        <f t="shared" si="353"/>
        <v>–</v>
      </c>
      <c r="AP476" s="27" t="str">
        <f t="shared" si="353"/>
        <v>–</v>
      </c>
      <c r="AQ476" s="27" t="str">
        <f t="shared" si="353"/>
        <v>–</v>
      </c>
      <c r="AR476" s="27" t="str">
        <f t="shared" si="353"/>
        <v>–</v>
      </c>
      <c r="AS476" s="27" t="str">
        <f t="shared" si="353"/>
        <v>–</v>
      </c>
      <c r="AT476" s="27" t="str">
        <f t="shared" ref="AT476:AY476" si="354">EIUSum(AT472:AT475,AT$996:AT$999)</f>
        <v>–</v>
      </c>
      <c r="AU476" s="27" t="str">
        <f t="shared" si="354"/>
        <v>–</v>
      </c>
      <c r="AV476" s="27" t="str">
        <f t="shared" si="354"/>
        <v>–</v>
      </c>
      <c r="AW476" s="28" t="str">
        <f t="shared" si="354"/>
        <v>–</v>
      </c>
      <c r="AX476" s="28" t="str">
        <f t="shared" si="354"/>
        <v>–</v>
      </c>
      <c r="AY476" s="28" t="str">
        <f t="shared" si="354"/>
        <v>–</v>
      </c>
      <c r="AZ476" s="28" t="str">
        <f t="shared" ref="AZ476:BA476" si="355">EIUSum(AZ472:AZ475,AZ$996:AZ$999)</f>
        <v>–</v>
      </c>
      <c r="BA476" s="28" t="str">
        <f t="shared" si="355"/>
        <v>–</v>
      </c>
    </row>
    <row r="477" spans="1:58" s="145" customFormat="1" outlineLevel="1" x14ac:dyDescent="0.2">
      <c r="A477" s="96"/>
      <c r="B477" s="96"/>
      <c r="C477" s="96"/>
      <c r="D477" s="137"/>
      <c r="E477" s="137"/>
      <c r="F477" s="140" t="s">
        <v>444</v>
      </c>
      <c r="G477" s="140" t="s">
        <v>730</v>
      </c>
      <c r="H477" s="165">
        <v>1116.36048064085</v>
      </c>
      <c r="I477" s="165">
        <v>1116.36048064085</v>
      </c>
      <c r="J477" s="165">
        <v>1116.36048064085</v>
      </c>
      <c r="K477" s="165">
        <v>1116.36048064085</v>
      </c>
      <c r="L477" s="165">
        <v>1116.36048064085</v>
      </c>
      <c r="M477" s="165">
        <v>1116.36048064085</v>
      </c>
      <c r="N477" s="165">
        <v>1116.36048064085</v>
      </c>
      <c r="O477" s="165">
        <v>1116.36048064085</v>
      </c>
      <c r="P477" s="165">
        <v>1116.36048064085</v>
      </c>
      <c r="Q477" s="165">
        <v>1116.36048064085</v>
      </c>
      <c r="R477" s="165">
        <v>1116.36048064085</v>
      </c>
      <c r="S477" s="165">
        <v>1116.36048064085</v>
      </c>
      <c r="T477" s="165">
        <v>1116.36048064085</v>
      </c>
      <c r="U477" s="165">
        <v>1116.36048064085</v>
      </c>
      <c r="V477" s="165">
        <v>1116.36048064085</v>
      </c>
      <c r="W477" s="165">
        <v>1116.36048064085</v>
      </c>
      <c r="X477" s="165">
        <v>1116.36048064085</v>
      </c>
      <c r="Y477" s="165">
        <v>1116.36048064085</v>
      </c>
      <c r="Z477" s="165">
        <v>1116.36048064085</v>
      </c>
      <c r="AA477" s="165">
        <v>1116.36048064085</v>
      </c>
      <c r="AB477" s="165">
        <v>1116.36048064085</v>
      </c>
      <c r="AC477" s="145">
        <v>1116.36048064085</v>
      </c>
      <c r="AD477" s="145">
        <v>1403.2725175631701</v>
      </c>
      <c r="AE477" s="145">
        <v>1810.0453514739199</v>
      </c>
      <c r="AF477" s="145">
        <v>2163.6713144713699</v>
      </c>
      <c r="AG477" s="145">
        <v>2168.30669034932</v>
      </c>
      <c r="AH477" s="145">
        <v>2832.2871849016797</v>
      </c>
      <c r="AI477" s="145">
        <v>3564.6685163551401</v>
      </c>
      <c r="AJ477" s="145">
        <v>3405.9757795100199</v>
      </c>
      <c r="AK477" s="145">
        <v>3126.2419377956103</v>
      </c>
      <c r="AL477" s="145">
        <v>2702.05035489487</v>
      </c>
      <c r="AM477" s="145">
        <v>2528.70913336793</v>
      </c>
      <c r="AN477" s="145">
        <v>2461.2842827004197</v>
      </c>
      <c r="AO477" s="145">
        <v>2485.9859446052101</v>
      </c>
      <c r="AP477" s="145">
        <v>2368.8661665053201</v>
      </c>
      <c r="AQ477" s="145">
        <v>2078.5514170919801</v>
      </c>
      <c r="AR477" s="145">
        <v>2012.6696211881399</v>
      </c>
      <c r="AS477" s="145">
        <v>2150.0925703294101</v>
      </c>
      <c r="AT477" s="145">
        <v>2130.0916485279004</v>
      </c>
      <c r="AU477" s="145">
        <v>2180.3087459301701</v>
      </c>
      <c r="AV477" s="145">
        <v>2346.3862052097302</v>
      </c>
      <c r="AW477" s="165">
        <v>2462.6352986381958</v>
      </c>
      <c r="AX477" s="165">
        <v>2584.6438240361022</v>
      </c>
      <c r="AY477" s="165">
        <v>2712.6971260511568</v>
      </c>
      <c r="AZ477" s="165">
        <v>2847.0946864140997</v>
      </c>
      <c r="BA477" s="165"/>
      <c r="BB477" s="165"/>
      <c r="BC477" s="165"/>
      <c r="BD477" s="165"/>
      <c r="BE477" s="165"/>
      <c r="BF477" s="165"/>
    </row>
    <row r="478" spans="1:58" s="145" customFormat="1" outlineLevel="1" x14ac:dyDescent="0.2">
      <c r="A478" s="96"/>
      <c r="B478" s="96"/>
      <c r="C478" s="96"/>
      <c r="D478" s="137"/>
      <c r="E478" s="137"/>
      <c r="F478" s="140" t="s">
        <v>445</v>
      </c>
      <c r="G478" s="140" t="s">
        <v>731</v>
      </c>
      <c r="H478" s="165">
        <v>762.23599999999999</v>
      </c>
      <c r="I478" s="165">
        <v>762.23599999999999</v>
      </c>
      <c r="J478" s="165">
        <v>762.23599999999999</v>
      </c>
      <c r="K478" s="165">
        <v>762.23599999999999</v>
      </c>
      <c r="L478" s="165">
        <v>762.23599999999999</v>
      </c>
      <c r="M478" s="165">
        <v>762.23599999999999</v>
      </c>
      <c r="N478" s="165">
        <v>762.23599999999999</v>
      </c>
      <c r="O478" s="165">
        <v>762.23599999999999</v>
      </c>
      <c r="P478" s="165">
        <v>762.23599999999999</v>
      </c>
      <c r="Q478" s="165">
        <v>762.23599999999999</v>
      </c>
      <c r="R478" s="165">
        <v>762.23599999999999</v>
      </c>
      <c r="S478" s="165">
        <v>762.23599999999999</v>
      </c>
      <c r="T478" s="165">
        <v>762.23599999999999</v>
      </c>
      <c r="U478" s="165">
        <v>762.23599999999999</v>
      </c>
      <c r="V478" s="165">
        <v>762.23599999999999</v>
      </c>
      <c r="W478" s="165">
        <v>762.23599999999999</v>
      </c>
      <c r="X478" s="165">
        <v>762.23599999999999</v>
      </c>
      <c r="Y478" s="165">
        <v>762.23599999999999</v>
      </c>
      <c r="Z478" s="145">
        <v>762.23599999999999</v>
      </c>
      <c r="AC478" s="145">
        <v>762.45749888740602</v>
      </c>
      <c r="AD478" s="145">
        <v>966.82919156967603</v>
      </c>
      <c r="AE478" s="145">
        <v>1222.6706979087901</v>
      </c>
      <c r="AF478" s="145">
        <v>1575.85894138351</v>
      </c>
      <c r="AG478" s="145">
        <v>1867.7039668442901</v>
      </c>
      <c r="AH478" s="145">
        <v>2392.04302494391</v>
      </c>
      <c r="AI478" s="145">
        <v>2943.8215537383198</v>
      </c>
      <c r="AJ478" s="145">
        <v>2689.9805122494399</v>
      </c>
      <c r="AK478" s="145">
        <v>2698.2800630643496</v>
      </c>
      <c r="AL478" s="145">
        <v>2656.0158028659403</v>
      </c>
      <c r="AM478" s="145">
        <v>2323.1681370005199</v>
      </c>
      <c r="AN478" s="145">
        <v>2203.9583333333303</v>
      </c>
      <c r="AO478" s="145">
        <v>2267.3887281245702</v>
      </c>
      <c r="AP478" s="145">
        <v>2161.9651500483997</v>
      </c>
      <c r="AQ478" s="145">
        <v>1910.5092843957</v>
      </c>
      <c r="AR478" s="145">
        <v>1891.2134641764299</v>
      </c>
      <c r="AS478" s="145">
        <v>2131.3164222168803</v>
      </c>
      <c r="AT478" s="145">
        <v>2495.0761828388099</v>
      </c>
      <c r="AU478" s="145">
        <v>2684.2988660604001</v>
      </c>
      <c r="AV478" s="145">
        <v>3026.6589213647999</v>
      </c>
      <c r="AW478" s="165">
        <v>3333.5219439542366</v>
      </c>
      <c r="AX478" s="165">
        <v>3671.4968020954188</v>
      </c>
      <c r="AY478" s="165">
        <v>4043.7378227686095</v>
      </c>
      <c r="AZ478" s="165">
        <v>4453.719139822485</v>
      </c>
      <c r="BA478" s="165"/>
      <c r="BB478" s="165"/>
      <c r="BC478" s="165"/>
      <c r="BD478" s="165"/>
      <c r="BE478" s="165"/>
      <c r="BF478" s="165"/>
    </row>
    <row r="479" spans="1:58" s="145" customFormat="1" outlineLevel="1" x14ac:dyDescent="0.2">
      <c r="A479" s="96"/>
      <c r="B479" s="96"/>
      <c r="C479" s="96"/>
      <c r="D479" s="137"/>
      <c r="E479" s="137"/>
      <c r="F479" s="140" t="s">
        <v>446</v>
      </c>
      <c r="G479" s="140" t="s">
        <v>732</v>
      </c>
      <c r="H479" s="165">
        <v>159.383105</v>
      </c>
      <c r="I479" s="165">
        <v>159.383105</v>
      </c>
      <c r="J479" s="165">
        <v>159.383105</v>
      </c>
      <c r="K479" s="165">
        <v>159.383105</v>
      </c>
      <c r="L479" s="165">
        <v>159.383105</v>
      </c>
      <c r="M479" s="165">
        <v>159.383105</v>
      </c>
      <c r="N479" s="165">
        <v>159.383105</v>
      </c>
      <c r="O479" s="165">
        <v>159.383105</v>
      </c>
      <c r="P479" s="165">
        <v>159.383105</v>
      </c>
      <c r="Q479" s="165">
        <v>159.383105</v>
      </c>
      <c r="R479" s="165">
        <v>159.383105</v>
      </c>
      <c r="S479" s="165">
        <v>159.383105</v>
      </c>
      <c r="T479" s="165">
        <v>159.383105</v>
      </c>
      <c r="U479" s="165">
        <v>159.383105</v>
      </c>
      <c r="V479" s="165">
        <v>159.383105</v>
      </c>
      <c r="W479" s="165">
        <v>159.383105</v>
      </c>
      <c r="X479" s="165">
        <v>159.383105</v>
      </c>
      <c r="Y479" s="165">
        <v>159.383105</v>
      </c>
      <c r="Z479" s="165">
        <v>159.383105</v>
      </c>
      <c r="AA479" s="165">
        <v>159.383105</v>
      </c>
      <c r="AB479" s="165">
        <v>159.383105</v>
      </c>
      <c r="AC479" s="145">
        <v>159.383105</v>
      </c>
      <c r="AD479" s="145">
        <v>222.9630583</v>
      </c>
      <c r="AE479" s="145">
        <v>298.078104</v>
      </c>
      <c r="AF479" s="145">
        <v>353.46358789999999</v>
      </c>
      <c r="AG479" s="145">
        <v>345.7276008</v>
      </c>
      <c r="AH479" s="145">
        <v>455.05642499999999</v>
      </c>
      <c r="AI479" s="145">
        <v>574.40753159999997</v>
      </c>
      <c r="AJ479" s="145">
        <v>519.71783970000001</v>
      </c>
      <c r="AK479" s="145">
        <v>485.6507502</v>
      </c>
      <c r="AL479" s="145">
        <v>445.31002919999997</v>
      </c>
      <c r="AM479" s="145">
        <v>475.87312980000002</v>
      </c>
      <c r="AN479" s="145">
        <v>455.28931619999997</v>
      </c>
      <c r="AO479" s="145">
        <v>420.92338560000002</v>
      </c>
      <c r="AP479" s="145">
        <v>378.5976594</v>
      </c>
      <c r="AQ479" s="145">
        <v>365.61267750000002</v>
      </c>
      <c r="AR479" s="145">
        <v>365.40903550000002</v>
      </c>
      <c r="AS479" s="145">
        <v>442.08356739999999</v>
      </c>
      <c r="AT479" s="145">
        <v>449.78118999999998</v>
      </c>
      <c r="AU479" s="145">
        <v>486.63104179999999</v>
      </c>
      <c r="AV479" s="145">
        <v>561.43874430000005</v>
      </c>
      <c r="AW479" s="145">
        <v>567.05313174300011</v>
      </c>
      <c r="AX479" s="145">
        <v>572.72366306043011</v>
      </c>
      <c r="AY479" s="145">
        <v>578.45089969103446</v>
      </c>
      <c r="AZ479" s="145">
        <v>584.23540868794487</v>
      </c>
      <c r="BA479" s="145">
        <v>590.07776277482435</v>
      </c>
      <c r="BB479" s="165"/>
      <c r="BC479" s="165"/>
      <c r="BD479" s="165"/>
      <c r="BE479" s="165"/>
      <c r="BF479" s="165"/>
    </row>
    <row r="480" spans="1:58" s="145" customFormat="1" outlineLevel="1" x14ac:dyDescent="0.2">
      <c r="A480" s="96"/>
      <c r="B480" s="96"/>
      <c r="C480" s="96"/>
      <c r="D480" s="137"/>
      <c r="E480" s="137"/>
      <c r="F480" s="140" t="s">
        <v>447</v>
      </c>
      <c r="G480" s="140" t="s">
        <v>733</v>
      </c>
      <c r="H480" s="145">
        <v>356.32</v>
      </c>
      <c r="I480" s="145">
        <v>432.71</v>
      </c>
      <c r="J480" s="145">
        <v>462.82</v>
      </c>
      <c r="K480" s="145">
        <v>485.21</v>
      </c>
      <c r="L480" s="145">
        <v>489.71</v>
      </c>
      <c r="M480" s="145">
        <v>590.07000000000005</v>
      </c>
      <c r="N480" s="145">
        <v>715.54</v>
      </c>
      <c r="O480" s="145">
        <v>875.31</v>
      </c>
      <c r="P480" s="145">
        <v>883.08</v>
      </c>
      <c r="Q480" s="145">
        <v>922.94</v>
      </c>
      <c r="R480" s="145">
        <v>1068.96</v>
      </c>
      <c r="S480" s="145">
        <v>992.21</v>
      </c>
      <c r="T480" s="145">
        <v>1019.46</v>
      </c>
      <c r="U480" s="145">
        <v>1053.6300000000001</v>
      </c>
      <c r="V480" s="145">
        <v>1200.67</v>
      </c>
      <c r="W480" s="145">
        <v>1350.86</v>
      </c>
      <c r="X480" s="145">
        <v>1460.35</v>
      </c>
      <c r="Y480" s="145">
        <v>1685.14</v>
      </c>
      <c r="Z480" s="145">
        <v>1868.89</v>
      </c>
      <c r="AA480" s="145">
        <v>1802.43</v>
      </c>
      <c r="AB480" s="145">
        <v>2059.96</v>
      </c>
      <c r="AC480" s="145">
        <v>2168.52</v>
      </c>
      <c r="AD480" s="145">
        <v>2477.29</v>
      </c>
      <c r="AE480" s="145">
        <v>3023.6</v>
      </c>
      <c r="AF480" s="145">
        <v>3643.33</v>
      </c>
      <c r="AG480" s="145">
        <v>3937.75</v>
      </c>
      <c r="AH480" s="145">
        <v>4914.1499999999996</v>
      </c>
      <c r="AI480" s="165">
        <v>5707.2034989115609</v>
      </c>
      <c r="AJ480" s="165">
        <v>6628.2412579974898</v>
      </c>
      <c r="AK480" s="165">
        <v>7697.917584785414</v>
      </c>
      <c r="AL480" s="165">
        <v>8940.2200124579322</v>
      </c>
      <c r="AM480" s="165">
        <v>10383.007221216094</v>
      </c>
      <c r="AN480" s="165">
        <v>12058.633770265153</v>
      </c>
      <c r="AO480" s="165">
        <v>14004.675650061636</v>
      </c>
      <c r="AP480" s="165">
        <v>16264.772925359077</v>
      </c>
      <c r="AQ480" s="165">
        <v>18889.608365355423</v>
      </c>
      <c r="AR480" s="165">
        <v>21938.044006761203</v>
      </c>
      <c r="AS480" s="165">
        <v>25478.441137259415</v>
      </c>
      <c r="AT480" s="165">
        <v>29590.193300037481</v>
      </c>
      <c r="AU480" s="165">
        <v>34365.506697077493</v>
      </c>
      <c r="AV480" s="165">
        <v>39911.46791681763</v>
      </c>
      <c r="AW480" s="165">
        <v>46352.445355057964</v>
      </c>
      <c r="AX480" s="165">
        <v>53832.878181067681</v>
      </c>
      <c r="AY480" s="165">
        <v>62520.515391567067</v>
      </c>
      <c r="AZ480" s="165">
        <v>72610.177588495601</v>
      </c>
      <c r="BA480" s="165"/>
      <c r="BB480" s="165"/>
      <c r="BC480" s="165"/>
      <c r="BD480" s="165"/>
      <c r="BE480" s="165"/>
      <c r="BF480" s="165"/>
    </row>
    <row r="481" spans="1:58" s="43" customFormat="1" x14ac:dyDescent="0.2">
      <c r="A481" s="37" t="s">
        <v>442</v>
      </c>
      <c r="B481" s="37" t="s">
        <v>163</v>
      </c>
      <c r="C481" s="37" t="s">
        <v>377</v>
      </c>
      <c r="D481" s="38" t="s">
        <v>374</v>
      </c>
      <c r="E481" s="38" t="s">
        <v>1546</v>
      </c>
      <c r="F481" s="22" t="s">
        <v>1590</v>
      </c>
      <c r="G481" s="22" t="s">
        <v>1256</v>
      </c>
      <c r="H481" s="27" t="str">
        <f>EIUSum(H477:H480,H$996:H$999)</f>
        <v>–</v>
      </c>
      <c r="I481" s="27" t="str">
        <f t="shared" ref="I481:AS481" si="356">EIUSum(I477:I480,I$996:I$999)</f>
        <v>–</v>
      </c>
      <c r="J481" s="27" t="str">
        <f t="shared" si="356"/>
        <v>–</v>
      </c>
      <c r="K481" s="27" t="str">
        <f t="shared" si="356"/>
        <v>–</v>
      </c>
      <c r="L481" s="27" t="str">
        <f t="shared" si="356"/>
        <v>–</v>
      </c>
      <c r="M481" s="27" t="str">
        <f t="shared" si="356"/>
        <v>–</v>
      </c>
      <c r="N481" s="27" t="str">
        <f t="shared" si="356"/>
        <v>–</v>
      </c>
      <c r="O481" s="27" t="str">
        <f t="shared" si="356"/>
        <v>–</v>
      </c>
      <c r="P481" s="27" t="str">
        <f t="shared" si="356"/>
        <v>–</v>
      </c>
      <c r="Q481" s="27" t="str">
        <f t="shared" si="356"/>
        <v>–</v>
      </c>
      <c r="R481" s="27" t="str">
        <f t="shared" si="356"/>
        <v>–</v>
      </c>
      <c r="S481" s="27" t="str">
        <f t="shared" si="356"/>
        <v>–</v>
      </c>
      <c r="T481" s="27" t="str">
        <f t="shared" si="356"/>
        <v>–</v>
      </c>
      <c r="U481" s="27" t="str">
        <f t="shared" si="356"/>
        <v>–</v>
      </c>
      <c r="V481" s="27" t="str">
        <f t="shared" si="356"/>
        <v>–</v>
      </c>
      <c r="W481" s="27" t="str">
        <f t="shared" si="356"/>
        <v>–</v>
      </c>
      <c r="X481" s="27" t="str">
        <f t="shared" si="356"/>
        <v>–</v>
      </c>
      <c r="Y481" s="27" t="str">
        <f t="shared" si="356"/>
        <v>–</v>
      </c>
      <c r="Z481" s="27" t="str">
        <f t="shared" si="356"/>
        <v>–</v>
      </c>
      <c r="AA481" s="27" t="str">
        <f t="shared" si="356"/>
        <v>–</v>
      </c>
      <c r="AB481" s="27" t="str">
        <f t="shared" si="356"/>
        <v>–</v>
      </c>
      <c r="AC481" s="27" t="str">
        <f t="shared" si="356"/>
        <v>–</v>
      </c>
      <c r="AD481" s="27" t="str">
        <f t="shared" si="356"/>
        <v>–</v>
      </c>
      <c r="AE481" s="27" t="str">
        <f t="shared" si="356"/>
        <v>–</v>
      </c>
      <c r="AF481" s="27" t="str">
        <f t="shared" si="356"/>
        <v>–</v>
      </c>
      <c r="AG481" s="27" t="str">
        <f t="shared" si="356"/>
        <v>–</v>
      </c>
      <c r="AH481" s="27" t="str">
        <f t="shared" si="356"/>
        <v>–</v>
      </c>
      <c r="AI481" s="27" t="str">
        <f t="shared" si="356"/>
        <v>–</v>
      </c>
      <c r="AJ481" s="27" t="str">
        <f t="shared" si="356"/>
        <v>–</v>
      </c>
      <c r="AK481" s="27" t="str">
        <f t="shared" si="356"/>
        <v>–</v>
      </c>
      <c r="AL481" s="27" t="str">
        <f t="shared" si="356"/>
        <v>–</v>
      </c>
      <c r="AM481" s="27" t="str">
        <f t="shared" si="356"/>
        <v>–</v>
      </c>
      <c r="AN481" s="27" t="str">
        <f t="shared" si="356"/>
        <v>–</v>
      </c>
      <c r="AO481" s="27" t="str">
        <f t="shared" si="356"/>
        <v>–</v>
      </c>
      <c r="AP481" s="27" t="str">
        <f t="shared" si="356"/>
        <v>–</v>
      </c>
      <c r="AQ481" s="27" t="str">
        <f t="shared" si="356"/>
        <v>–</v>
      </c>
      <c r="AR481" s="27" t="str">
        <f t="shared" si="356"/>
        <v>–</v>
      </c>
      <c r="AS481" s="27" t="str">
        <f t="shared" si="356"/>
        <v>–</v>
      </c>
      <c r="AT481" s="27" t="str">
        <f t="shared" ref="AT481:AY481" si="357">EIUSum(AT477:AT480,AT$996:AT$999)</f>
        <v>–</v>
      </c>
      <c r="AU481" s="27" t="str">
        <f t="shared" si="357"/>
        <v>–</v>
      </c>
      <c r="AV481" s="27" t="str">
        <f t="shared" si="357"/>
        <v>–</v>
      </c>
      <c r="AW481" s="28" t="str">
        <f t="shared" si="357"/>
        <v>–</v>
      </c>
      <c r="AX481" s="28" t="str">
        <f t="shared" si="357"/>
        <v>–</v>
      </c>
      <c r="AY481" s="28" t="str">
        <f t="shared" si="357"/>
        <v>–</v>
      </c>
      <c r="AZ481" s="28" t="str">
        <f t="shared" ref="AZ481:BA481" si="358">EIUSum(AZ477:AZ480,AZ$996:AZ$999)</f>
        <v>–</v>
      </c>
      <c r="BA481" s="28" t="str">
        <f t="shared" si="358"/>
        <v>–</v>
      </c>
    </row>
    <row r="482" spans="1:58" s="145" customFormat="1" outlineLevel="1" x14ac:dyDescent="0.2">
      <c r="A482" s="96"/>
      <c r="B482" s="96"/>
      <c r="C482" s="96"/>
      <c r="D482" s="137"/>
      <c r="E482" s="137"/>
      <c r="F482" s="140" t="s">
        <v>444</v>
      </c>
      <c r="G482" s="140" t="s">
        <v>734</v>
      </c>
      <c r="H482" s="165">
        <v>937.10725411660007</v>
      </c>
      <c r="I482" s="165">
        <v>937.10725411660007</v>
      </c>
      <c r="J482" s="165">
        <v>937.10725411660007</v>
      </c>
      <c r="K482" s="165">
        <v>937.10725411660007</v>
      </c>
      <c r="L482" s="165">
        <v>937.10725411660007</v>
      </c>
      <c r="M482" s="165">
        <v>937.10725411660007</v>
      </c>
      <c r="N482" s="165">
        <v>937.10725411660007</v>
      </c>
      <c r="O482" s="165">
        <v>937.10725411660007</v>
      </c>
      <c r="P482" s="165">
        <v>937.10725411660007</v>
      </c>
      <c r="Q482" s="165">
        <v>937.10725411660007</v>
      </c>
      <c r="R482" s="165">
        <v>937.10725411660007</v>
      </c>
      <c r="S482" s="165">
        <v>937.10725411660007</v>
      </c>
      <c r="T482" s="165">
        <v>937.10725411660007</v>
      </c>
      <c r="U482" s="165">
        <v>937.10725411660007</v>
      </c>
      <c r="V482" s="165">
        <v>937.10725411660007</v>
      </c>
      <c r="W482" s="165">
        <v>937.10725411660007</v>
      </c>
      <c r="X482" s="165">
        <v>937.10725411660007</v>
      </c>
      <c r="Y482" s="165">
        <v>937.10725411660007</v>
      </c>
      <c r="Z482" s="165">
        <v>937.10725411660007</v>
      </c>
      <c r="AA482" s="165">
        <v>937.10725411660007</v>
      </c>
      <c r="AB482" s="165">
        <v>937.10725411660007</v>
      </c>
      <c r="AC482" s="145">
        <v>937.10725411660007</v>
      </c>
      <c r="AD482" s="145">
        <v>1074.34098773199</v>
      </c>
      <c r="AE482" s="145">
        <v>1249.6674225245699</v>
      </c>
      <c r="AF482" s="145">
        <v>1348.0438608366001</v>
      </c>
      <c r="AG482" s="145">
        <v>1238.2794552989901</v>
      </c>
      <c r="AH482" s="145">
        <v>1432.95763494787</v>
      </c>
      <c r="AI482" s="145">
        <v>1683.6550817757</v>
      </c>
      <c r="AJ482" s="145">
        <v>1531.2221603563501</v>
      </c>
      <c r="AK482" s="145">
        <v>1387.9059767808499</v>
      </c>
      <c r="AL482" s="145">
        <v>1417.01352618187</v>
      </c>
      <c r="AM482" s="145">
        <v>1267.7101712506499</v>
      </c>
      <c r="AN482" s="145">
        <v>1342.0437763713101</v>
      </c>
      <c r="AO482" s="145">
        <v>1170.9067107620199</v>
      </c>
      <c r="AP482" s="145">
        <v>1111.04428848015</v>
      </c>
      <c r="AQ482" s="145">
        <v>1004.10359430991</v>
      </c>
      <c r="AR482" s="145">
        <v>1082.74876015617</v>
      </c>
      <c r="AS482" s="145">
        <v>1226.86463092089</v>
      </c>
      <c r="AT482" s="145">
        <v>1132.0781303700298</v>
      </c>
      <c r="AU482" s="145">
        <v>1166.36016616145</v>
      </c>
      <c r="AV482" s="145">
        <v>1380.58701235172</v>
      </c>
      <c r="AW482" s="165">
        <v>1524.6054746018053</v>
      </c>
      <c r="AX482" s="165">
        <v>1683.6474864603633</v>
      </c>
      <c r="AY482" s="165">
        <v>1859.2802570151173</v>
      </c>
      <c r="AZ482" s="165">
        <v>2053.2344816395648</v>
      </c>
      <c r="BA482" s="165"/>
      <c r="BB482" s="165"/>
      <c r="BC482" s="165"/>
      <c r="BD482" s="165"/>
      <c r="BE482" s="165"/>
      <c r="BF482" s="165"/>
    </row>
    <row r="483" spans="1:58" s="145" customFormat="1" outlineLevel="1" x14ac:dyDescent="0.2">
      <c r="A483" s="96"/>
      <c r="B483" s="96"/>
      <c r="C483" s="96"/>
      <c r="D483" s="137"/>
      <c r="E483" s="137"/>
      <c r="F483" s="140" t="s">
        <v>445</v>
      </c>
      <c r="G483" s="140" t="s">
        <v>735</v>
      </c>
      <c r="H483" s="165">
        <v>723.55899999999997</v>
      </c>
      <c r="I483" s="165">
        <v>723.55899999999997</v>
      </c>
      <c r="J483" s="165">
        <v>723.55899999999997</v>
      </c>
      <c r="K483" s="165">
        <v>723.55899999999997</v>
      </c>
      <c r="L483" s="165">
        <v>723.55899999999997</v>
      </c>
      <c r="M483" s="165">
        <v>723.55899999999997</v>
      </c>
      <c r="N483" s="165">
        <v>723.55899999999997</v>
      </c>
      <c r="O483" s="165">
        <v>723.55899999999997</v>
      </c>
      <c r="P483" s="165">
        <v>723.55899999999997</v>
      </c>
      <c r="Q483" s="165">
        <v>723.55899999999997</v>
      </c>
      <c r="R483" s="165">
        <v>723.55899999999997</v>
      </c>
      <c r="S483" s="165">
        <v>723.55899999999997</v>
      </c>
      <c r="T483" s="165">
        <v>723.55899999999997</v>
      </c>
      <c r="U483" s="165">
        <v>723.55899999999997</v>
      </c>
      <c r="V483" s="165">
        <v>723.55899999999997</v>
      </c>
      <c r="W483" s="165">
        <v>723.55899999999997</v>
      </c>
      <c r="X483" s="165">
        <v>723.55899999999997</v>
      </c>
      <c r="Y483" s="165">
        <v>723.55899999999997</v>
      </c>
      <c r="Z483" s="145">
        <v>723.55899999999997</v>
      </c>
      <c r="AC483" s="145">
        <v>605.19626168224295</v>
      </c>
      <c r="AD483" s="145">
        <v>708.72496592219807</v>
      </c>
      <c r="AE483" s="145">
        <v>866.73847316704507</v>
      </c>
      <c r="AF483" s="145">
        <v>1098.14132936239</v>
      </c>
      <c r="AG483" s="145">
        <v>1314.04736530491</v>
      </c>
      <c r="AH483" s="145">
        <v>1804.1929523558099</v>
      </c>
      <c r="AI483" s="145">
        <v>2344.2172897196301</v>
      </c>
      <c r="AJ483" s="145">
        <v>2060.7878619153698</v>
      </c>
      <c r="AK483" s="145">
        <v>1930.07883044288</v>
      </c>
      <c r="AL483" s="145">
        <v>1959.2098567028299</v>
      </c>
      <c r="AM483" s="145">
        <v>1619.6769590036301</v>
      </c>
      <c r="AN483" s="145">
        <v>1557.0437763713101</v>
      </c>
      <c r="AO483" s="145">
        <v>1657.07041477194</v>
      </c>
      <c r="AP483" s="145">
        <v>1624.29574056147</v>
      </c>
      <c r="AQ483" s="145">
        <v>1473.0231295471799</v>
      </c>
      <c r="AR483" s="145">
        <v>1534.51092117759</v>
      </c>
      <c r="AS483" s="145">
        <v>1821.1264727097901</v>
      </c>
      <c r="AT483" s="145">
        <v>2244.3051895978897</v>
      </c>
      <c r="AU483" s="145">
        <v>2441.26978780734</v>
      </c>
      <c r="AV483" s="145">
        <v>2771.9444784150701</v>
      </c>
      <c r="AW483" s="165">
        <v>3080.6037086777692</v>
      </c>
      <c r="AX483" s="165">
        <v>3423.6325019559713</v>
      </c>
      <c r="AY483" s="165">
        <v>3804.8579489246295</v>
      </c>
      <c r="AZ483" s="165">
        <v>4228.533291240823</v>
      </c>
      <c r="BA483" s="165"/>
      <c r="BB483" s="165"/>
      <c r="BC483" s="165"/>
      <c r="BD483" s="165"/>
      <c r="BE483" s="165"/>
      <c r="BF483" s="165"/>
    </row>
    <row r="484" spans="1:58" s="145" customFormat="1" outlineLevel="1" x14ac:dyDescent="0.2">
      <c r="A484" s="96"/>
      <c r="B484" s="96"/>
      <c r="C484" s="96"/>
      <c r="D484" s="137"/>
      <c r="E484" s="137"/>
      <c r="F484" s="140" t="s">
        <v>446</v>
      </c>
      <c r="G484" s="140" t="s">
        <v>736</v>
      </c>
      <c r="H484" s="165">
        <v>253.1463746</v>
      </c>
      <c r="I484" s="165">
        <v>253.1463746</v>
      </c>
      <c r="J484" s="165">
        <v>253.1463746</v>
      </c>
      <c r="K484" s="165">
        <v>253.1463746</v>
      </c>
      <c r="L484" s="165">
        <v>253.1463746</v>
      </c>
      <c r="M484" s="165">
        <v>253.1463746</v>
      </c>
      <c r="N484" s="165">
        <v>253.1463746</v>
      </c>
      <c r="O484" s="165">
        <v>253.1463746</v>
      </c>
      <c r="P484" s="165">
        <v>253.1463746</v>
      </c>
      <c r="Q484" s="165">
        <v>253.1463746</v>
      </c>
      <c r="R484" s="165">
        <v>253.1463746</v>
      </c>
      <c r="S484" s="165">
        <v>253.1463746</v>
      </c>
      <c r="T484" s="165">
        <v>253.1463746</v>
      </c>
      <c r="U484" s="165">
        <v>253.1463746</v>
      </c>
      <c r="V484" s="165">
        <v>253.1463746</v>
      </c>
      <c r="W484" s="165">
        <v>253.1463746</v>
      </c>
      <c r="X484" s="165">
        <v>253.1463746</v>
      </c>
      <c r="Y484" s="165">
        <v>253.1463746</v>
      </c>
      <c r="Z484" s="165">
        <v>253.1463746</v>
      </c>
      <c r="AA484" s="165">
        <v>253.1463746</v>
      </c>
      <c r="AB484" s="165">
        <v>253.1463746</v>
      </c>
      <c r="AC484" s="145">
        <v>253.1463746</v>
      </c>
      <c r="AD484" s="145">
        <v>280.75901270000003</v>
      </c>
      <c r="AE484" s="145">
        <v>364.14310799999998</v>
      </c>
      <c r="AF484" s="145">
        <v>405.45630699999998</v>
      </c>
      <c r="AG484" s="145">
        <v>403.7676611</v>
      </c>
      <c r="AH484" s="145">
        <v>557.29118400000004</v>
      </c>
      <c r="AI484" s="145">
        <v>755.98223399999995</v>
      </c>
      <c r="AJ484" s="145">
        <v>664.08166410000001</v>
      </c>
      <c r="AK484" s="145">
        <v>620.36557800000003</v>
      </c>
      <c r="AL484" s="145">
        <v>575.31694440000001</v>
      </c>
      <c r="AM484" s="145">
        <v>515.41730159999997</v>
      </c>
      <c r="AN484" s="145">
        <v>465.28113239999999</v>
      </c>
      <c r="AO484" s="145">
        <v>444.79560659999999</v>
      </c>
      <c r="AP484" s="145">
        <v>374.16983670000002</v>
      </c>
      <c r="AQ484" s="145">
        <v>351.62397120000003</v>
      </c>
      <c r="AR484" s="145">
        <v>322.30688650000002</v>
      </c>
      <c r="AS484" s="145">
        <v>353.76111889999999</v>
      </c>
      <c r="AT484" s="145">
        <v>364.8657</v>
      </c>
      <c r="AU484" s="145">
        <v>364.07147200000003</v>
      </c>
      <c r="AV484" s="145">
        <v>373.61881829999999</v>
      </c>
      <c r="AW484" s="145">
        <v>392.29975921499999</v>
      </c>
      <c r="AX484" s="145">
        <v>419.76074236005002</v>
      </c>
      <c r="AY484" s="145">
        <v>449.14399432525352</v>
      </c>
      <c r="AZ484" s="145">
        <v>480.58407392802127</v>
      </c>
      <c r="BA484" s="145">
        <v>514.22495910298278</v>
      </c>
      <c r="BB484" s="165"/>
      <c r="BC484" s="165"/>
      <c r="BD484" s="165"/>
      <c r="BE484" s="165"/>
      <c r="BF484" s="165"/>
    </row>
    <row r="485" spans="1:58" s="145" customFormat="1" outlineLevel="1" x14ac:dyDescent="0.2">
      <c r="A485" s="96"/>
      <c r="B485" s="96"/>
      <c r="C485" s="96"/>
      <c r="D485" s="137"/>
      <c r="E485" s="137"/>
      <c r="F485" s="140" t="s">
        <v>447</v>
      </c>
      <c r="G485" s="140" t="s">
        <v>737</v>
      </c>
      <c r="H485" s="145">
        <v>377.71</v>
      </c>
      <c r="I485" s="145">
        <v>451.4</v>
      </c>
      <c r="J485" s="145">
        <v>489.64</v>
      </c>
      <c r="K485" s="145">
        <v>519.63</v>
      </c>
      <c r="L485" s="145">
        <v>538.22</v>
      </c>
      <c r="M485" s="145">
        <v>625.74</v>
      </c>
      <c r="N485" s="145">
        <v>758.98</v>
      </c>
      <c r="O485" s="145">
        <v>926.53</v>
      </c>
      <c r="P485" s="145">
        <v>960.09</v>
      </c>
      <c r="Q485" s="145">
        <v>1024.56</v>
      </c>
      <c r="R485" s="145">
        <v>1201.03</v>
      </c>
      <c r="S485" s="145">
        <v>1122.6300000000001</v>
      </c>
      <c r="T485" s="145">
        <v>1115.27</v>
      </c>
      <c r="U485" s="145">
        <v>1129.07</v>
      </c>
      <c r="V485" s="145">
        <v>1274.82</v>
      </c>
      <c r="W485" s="145">
        <v>1429.2</v>
      </c>
      <c r="X485" s="145">
        <v>1533.44</v>
      </c>
      <c r="Y485" s="145">
        <v>1748.76</v>
      </c>
      <c r="Z485" s="145">
        <v>1893.68</v>
      </c>
      <c r="AA485" s="145">
        <v>1871.71</v>
      </c>
      <c r="AB485" s="145">
        <v>2160.04</v>
      </c>
      <c r="AC485" s="145">
        <v>2305.83</v>
      </c>
      <c r="AD485" s="145">
        <v>2684.13</v>
      </c>
      <c r="AE485" s="145">
        <v>3276.43</v>
      </c>
      <c r="AF485" s="145">
        <v>4033.35</v>
      </c>
      <c r="AG485" s="145">
        <v>4251.3999999999996</v>
      </c>
      <c r="AH485" s="145">
        <v>5254.85</v>
      </c>
      <c r="AI485" s="165">
        <v>5998.0147617641605</v>
      </c>
      <c r="AJ485" s="165">
        <v>6846.2812606146272</v>
      </c>
      <c r="AK485" s="165">
        <v>7814.5134617269523</v>
      </c>
      <c r="AL485" s="165">
        <v>8919.6774597644089</v>
      </c>
      <c r="AM485" s="165">
        <v>10181.138771580914</v>
      </c>
      <c r="AN485" s="165">
        <v>11621.001673408708</v>
      </c>
      <c r="AO485" s="165">
        <v>13264.49652865285</v>
      </c>
      <c r="AP485" s="165">
        <v>15140.421893342196</v>
      </c>
      <c r="AQ485" s="165">
        <v>17281.649146141899</v>
      </c>
      <c r="AR485" s="165">
        <v>19725.698485434998</v>
      </c>
      <c r="AS485" s="165">
        <v>22515.396386528264</v>
      </c>
      <c r="AT485" s="165">
        <v>25699.62603944317</v>
      </c>
      <c r="AU485" s="165">
        <v>29334.183917028786</v>
      </c>
      <c r="AV485" s="165">
        <v>33482.7574828289</v>
      </c>
      <c r="AW485" s="165">
        <v>38218.041170837823</v>
      </c>
      <c r="AX485" s="165">
        <v>43623.010192183538</v>
      </c>
      <c r="AY485" s="165">
        <v>49792.374489339418</v>
      </c>
      <c r="AZ485" s="165">
        <v>56834.238315146387</v>
      </c>
      <c r="BA485" s="165"/>
      <c r="BB485" s="165"/>
      <c r="BC485" s="165"/>
      <c r="BD485" s="165"/>
      <c r="BE485" s="165"/>
      <c r="BF485" s="165"/>
    </row>
    <row r="486" spans="1:58" s="43" customFormat="1" x14ac:dyDescent="0.2">
      <c r="A486" s="37" t="s">
        <v>442</v>
      </c>
      <c r="B486" s="37" t="s">
        <v>1591</v>
      </c>
      <c r="C486" s="37" t="s">
        <v>378</v>
      </c>
      <c r="D486" s="38" t="s">
        <v>374</v>
      </c>
      <c r="E486" s="38" t="s">
        <v>1546</v>
      </c>
      <c r="F486" s="18" t="s">
        <v>1592</v>
      </c>
      <c r="G486" s="22" t="s">
        <v>1257</v>
      </c>
      <c r="H486" s="27" t="str">
        <f>EIUSum(H482:H485,H$996:H$999)</f>
        <v>–</v>
      </c>
      <c r="I486" s="27" t="str">
        <f t="shared" ref="I486:AS486" si="359">EIUSum(I482:I485,I$996:I$999)</f>
        <v>–</v>
      </c>
      <c r="J486" s="27" t="str">
        <f t="shared" si="359"/>
        <v>–</v>
      </c>
      <c r="K486" s="27" t="str">
        <f t="shared" si="359"/>
        <v>–</v>
      </c>
      <c r="L486" s="27" t="str">
        <f t="shared" si="359"/>
        <v>–</v>
      </c>
      <c r="M486" s="27" t="str">
        <f t="shared" si="359"/>
        <v>–</v>
      </c>
      <c r="N486" s="27" t="str">
        <f t="shared" si="359"/>
        <v>–</v>
      </c>
      <c r="O486" s="27" t="str">
        <f t="shared" si="359"/>
        <v>–</v>
      </c>
      <c r="P486" s="27" t="str">
        <f t="shared" si="359"/>
        <v>–</v>
      </c>
      <c r="Q486" s="27" t="str">
        <f t="shared" si="359"/>
        <v>–</v>
      </c>
      <c r="R486" s="27" t="str">
        <f t="shared" si="359"/>
        <v>–</v>
      </c>
      <c r="S486" s="27" t="str">
        <f t="shared" si="359"/>
        <v>–</v>
      </c>
      <c r="T486" s="27" t="str">
        <f t="shared" si="359"/>
        <v>–</v>
      </c>
      <c r="U486" s="27" t="str">
        <f t="shared" si="359"/>
        <v>–</v>
      </c>
      <c r="V486" s="27" t="str">
        <f t="shared" si="359"/>
        <v>–</v>
      </c>
      <c r="W486" s="27" t="str">
        <f t="shared" si="359"/>
        <v>–</v>
      </c>
      <c r="X486" s="27" t="str">
        <f t="shared" si="359"/>
        <v>–</v>
      </c>
      <c r="Y486" s="27" t="str">
        <f t="shared" si="359"/>
        <v>–</v>
      </c>
      <c r="Z486" s="27" t="str">
        <f t="shared" si="359"/>
        <v>–</v>
      </c>
      <c r="AA486" s="27" t="str">
        <f t="shared" si="359"/>
        <v>–</v>
      </c>
      <c r="AB486" s="27" t="str">
        <f t="shared" si="359"/>
        <v>–</v>
      </c>
      <c r="AC486" s="27" t="str">
        <f t="shared" si="359"/>
        <v>–</v>
      </c>
      <c r="AD486" s="27" t="str">
        <f t="shared" si="359"/>
        <v>–</v>
      </c>
      <c r="AE486" s="27" t="str">
        <f t="shared" si="359"/>
        <v>–</v>
      </c>
      <c r="AF486" s="27" t="str">
        <f t="shared" si="359"/>
        <v>–</v>
      </c>
      <c r="AG486" s="27" t="str">
        <f t="shared" si="359"/>
        <v>–</v>
      </c>
      <c r="AH486" s="27" t="str">
        <f t="shared" si="359"/>
        <v>–</v>
      </c>
      <c r="AI486" s="27" t="str">
        <f t="shared" si="359"/>
        <v>–</v>
      </c>
      <c r="AJ486" s="27" t="str">
        <f t="shared" si="359"/>
        <v>–</v>
      </c>
      <c r="AK486" s="27" t="str">
        <f t="shared" si="359"/>
        <v>–</v>
      </c>
      <c r="AL486" s="27" t="str">
        <f t="shared" si="359"/>
        <v>–</v>
      </c>
      <c r="AM486" s="27" t="str">
        <f t="shared" si="359"/>
        <v>–</v>
      </c>
      <c r="AN486" s="27" t="str">
        <f t="shared" si="359"/>
        <v>–</v>
      </c>
      <c r="AO486" s="27" t="str">
        <f t="shared" si="359"/>
        <v>–</v>
      </c>
      <c r="AP486" s="27" t="str">
        <f t="shared" si="359"/>
        <v>–</v>
      </c>
      <c r="AQ486" s="27" t="str">
        <f t="shared" si="359"/>
        <v>–</v>
      </c>
      <c r="AR486" s="27" t="str">
        <f t="shared" si="359"/>
        <v>–</v>
      </c>
      <c r="AS486" s="27" t="str">
        <f t="shared" si="359"/>
        <v>–</v>
      </c>
      <c r="AT486" s="27" t="str">
        <f t="shared" ref="AT486:AY486" si="360">EIUSum(AT482:AT485,AT$996:AT$999)</f>
        <v>–</v>
      </c>
      <c r="AU486" s="27" t="str">
        <f t="shared" si="360"/>
        <v>–</v>
      </c>
      <c r="AV486" s="27" t="str">
        <f t="shared" si="360"/>
        <v>–</v>
      </c>
      <c r="AW486" s="28" t="str">
        <f t="shared" si="360"/>
        <v>–</v>
      </c>
      <c r="AX486" s="28" t="str">
        <f t="shared" si="360"/>
        <v>–</v>
      </c>
      <c r="AY486" s="28" t="str">
        <f t="shared" si="360"/>
        <v>–</v>
      </c>
      <c r="AZ486" s="28" t="str">
        <f t="shared" ref="AZ486:BA486" si="361">EIUSum(AZ482:AZ485,AZ$996:AZ$999)</f>
        <v>–</v>
      </c>
      <c r="BA486" s="28" t="str">
        <f t="shared" si="361"/>
        <v>–</v>
      </c>
    </row>
    <row r="487" spans="1:58" s="145" customFormat="1" outlineLevel="1" x14ac:dyDescent="0.2">
      <c r="A487" s="96"/>
      <c r="B487" s="96"/>
      <c r="C487" s="96"/>
      <c r="D487" s="137"/>
      <c r="E487" s="137"/>
      <c r="F487" s="138" t="s">
        <v>444</v>
      </c>
      <c r="G487" s="159" t="s">
        <v>738</v>
      </c>
      <c r="H487" s="165">
        <v>179.25322652424995</v>
      </c>
      <c r="I487" s="165">
        <v>179.25322652424995</v>
      </c>
      <c r="J487" s="165">
        <v>179.25322652424995</v>
      </c>
      <c r="K487" s="165">
        <v>179.25322652424995</v>
      </c>
      <c r="L487" s="165">
        <v>179.25322652424995</v>
      </c>
      <c r="M487" s="165">
        <v>179.25322652424995</v>
      </c>
      <c r="N487" s="165">
        <v>179.25322652424995</v>
      </c>
      <c r="O487" s="165">
        <v>179.25322652424995</v>
      </c>
      <c r="P487" s="165">
        <v>179.25322652424995</v>
      </c>
      <c r="Q487" s="165">
        <v>179.25322652424995</v>
      </c>
      <c r="R487" s="165">
        <v>179.25322652424995</v>
      </c>
      <c r="S487" s="165">
        <v>179.25322652424995</v>
      </c>
      <c r="T487" s="165">
        <v>179.25322652424995</v>
      </c>
      <c r="U487" s="165">
        <v>179.25322652424995</v>
      </c>
      <c r="V487" s="165">
        <v>179.25322652424995</v>
      </c>
      <c r="W487" s="165">
        <v>179.25322652424995</v>
      </c>
      <c r="X487" s="165">
        <v>179.25322652424995</v>
      </c>
      <c r="Y487" s="165">
        <v>179.25322652424995</v>
      </c>
      <c r="Z487" s="165">
        <v>179.25322652424995</v>
      </c>
      <c r="AA487" s="165">
        <v>179.25322652424995</v>
      </c>
      <c r="AB487" s="165">
        <v>179.25322652424995</v>
      </c>
      <c r="AC487" s="145">
        <v>179.25322652425501</v>
      </c>
      <c r="AD487" s="145">
        <v>328.93152983118404</v>
      </c>
      <c r="AE487" s="145">
        <v>560.37792894935808</v>
      </c>
      <c r="AF487" s="145">
        <v>815.62745363476392</v>
      </c>
      <c r="AG487" s="145">
        <v>930.027235050326</v>
      </c>
      <c r="AH487" s="145">
        <v>1399.3295499538099</v>
      </c>
      <c r="AI487" s="145">
        <v>1881.0134345794399</v>
      </c>
      <c r="AJ487" s="145">
        <v>1874.7536191536701</v>
      </c>
      <c r="AK487" s="145">
        <v>1738.33596101476</v>
      </c>
      <c r="AL487" s="145">
        <v>1285.036828713</v>
      </c>
      <c r="AM487" s="145">
        <v>1260.9989621172801</v>
      </c>
      <c r="AN487" s="145">
        <v>1119.2405063291098</v>
      </c>
      <c r="AO487" s="145">
        <v>1315.07923384319</v>
      </c>
      <c r="AP487" s="145">
        <v>1257.82187802517</v>
      </c>
      <c r="AQ487" s="145">
        <v>1074.4478227820598</v>
      </c>
      <c r="AR487" s="145">
        <v>929.92086103197198</v>
      </c>
      <c r="AS487" s="145">
        <v>923.22793940851193</v>
      </c>
      <c r="AT487" s="145">
        <v>998.01351815786506</v>
      </c>
      <c r="AU487" s="145">
        <v>1013.9485797687199</v>
      </c>
      <c r="AV487" s="145">
        <v>965.79919285801702</v>
      </c>
      <c r="AW487" s="165">
        <v>938.02982403639044</v>
      </c>
      <c r="AX487" s="165">
        <v>900.99633757573883</v>
      </c>
      <c r="AY487" s="165">
        <v>853.41686903603954</v>
      </c>
      <c r="AZ487" s="165">
        <v>793.86020477453485</v>
      </c>
      <c r="BA487" s="165"/>
      <c r="BB487" s="165"/>
      <c r="BC487" s="165"/>
      <c r="BD487" s="165"/>
      <c r="BE487" s="165"/>
      <c r="BF487" s="165"/>
    </row>
    <row r="488" spans="1:58" s="145" customFormat="1" outlineLevel="1" x14ac:dyDescent="0.2">
      <c r="A488" s="96"/>
      <c r="B488" s="96"/>
      <c r="C488" s="96"/>
      <c r="D488" s="137"/>
      <c r="E488" s="137"/>
      <c r="F488" s="138" t="s">
        <v>445</v>
      </c>
      <c r="G488" s="159" t="s">
        <v>739</v>
      </c>
      <c r="H488" s="165">
        <v>38.677000000000021</v>
      </c>
      <c r="I488" s="165">
        <v>38.677000000000021</v>
      </c>
      <c r="J488" s="165">
        <v>38.677000000000021</v>
      </c>
      <c r="K488" s="165">
        <v>38.677000000000021</v>
      </c>
      <c r="L488" s="165">
        <v>38.677000000000021</v>
      </c>
      <c r="M488" s="165">
        <v>38.677000000000021</v>
      </c>
      <c r="N488" s="165">
        <v>38.677000000000021</v>
      </c>
      <c r="O488" s="165">
        <v>38.677000000000021</v>
      </c>
      <c r="P488" s="165">
        <v>38.677000000000021</v>
      </c>
      <c r="Q488" s="165">
        <v>38.677000000000021</v>
      </c>
      <c r="R488" s="165">
        <v>38.677000000000021</v>
      </c>
      <c r="S488" s="165">
        <v>38.677000000000021</v>
      </c>
      <c r="T488" s="165">
        <v>38.677000000000021</v>
      </c>
      <c r="U488" s="165">
        <v>38.677000000000021</v>
      </c>
      <c r="V488" s="165">
        <v>38.677000000000021</v>
      </c>
      <c r="W488" s="165">
        <v>38.677000000000021</v>
      </c>
      <c r="X488" s="165">
        <v>38.677000000000021</v>
      </c>
      <c r="Y488" s="165">
        <v>38.677000000000021</v>
      </c>
      <c r="Z488" s="145">
        <v>38.677</v>
      </c>
      <c r="AC488" s="145">
        <v>157.26123720516298</v>
      </c>
      <c r="AD488" s="145">
        <v>258.10422564747796</v>
      </c>
      <c r="AE488" s="145">
        <v>355.93222474174803</v>
      </c>
      <c r="AF488" s="145">
        <v>477.71761202111799</v>
      </c>
      <c r="AG488" s="145">
        <v>553.65660153937199</v>
      </c>
      <c r="AH488" s="145">
        <v>587.85007258809605</v>
      </c>
      <c r="AI488" s="145">
        <v>599.60426401869199</v>
      </c>
      <c r="AJ488" s="145">
        <v>629.19265033407601</v>
      </c>
      <c r="AK488" s="145">
        <v>768.20123262147104</v>
      </c>
      <c r="AL488" s="145">
        <v>696.80594616311805</v>
      </c>
      <c r="AM488" s="145">
        <v>703.49117799688599</v>
      </c>
      <c r="AN488" s="145">
        <v>646.91455696202502</v>
      </c>
      <c r="AO488" s="145">
        <v>610.31831335262495</v>
      </c>
      <c r="AP488" s="145">
        <v>537.66940948693104</v>
      </c>
      <c r="AQ488" s="145">
        <v>437.48615484851803</v>
      </c>
      <c r="AR488" s="145">
        <v>356.70254299883902</v>
      </c>
      <c r="AS488" s="145">
        <v>310.18994950709299</v>
      </c>
      <c r="AT488" s="145">
        <v>250.770993240921</v>
      </c>
      <c r="AU488" s="145">
        <v>243.029078253059</v>
      </c>
      <c r="AV488" s="145">
        <v>254.71444294973699</v>
      </c>
      <c r="AW488" s="165">
        <v>252.91823527646739</v>
      </c>
      <c r="AX488" s="165">
        <v>247.86430013944755</v>
      </c>
      <c r="AY488" s="165">
        <v>238.87987384398002</v>
      </c>
      <c r="AZ488" s="165">
        <v>225.18584858166196</v>
      </c>
      <c r="BA488" s="165"/>
      <c r="BB488" s="165"/>
      <c r="BC488" s="165"/>
      <c r="BD488" s="165"/>
      <c r="BE488" s="165"/>
      <c r="BF488" s="165"/>
    </row>
    <row r="489" spans="1:58" s="145" customFormat="1" outlineLevel="1" x14ac:dyDescent="0.2">
      <c r="A489" s="96"/>
      <c r="B489" s="96"/>
      <c r="C489" s="96"/>
      <c r="D489" s="137"/>
      <c r="E489" s="137"/>
      <c r="F489" s="138" t="s">
        <v>446</v>
      </c>
      <c r="G489" s="159" t="s">
        <v>740</v>
      </c>
      <c r="H489" s="165">
        <v>-93.763269600000001</v>
      </c>
      <c r="I489" s="165">
        <v>-93.763269600000001</v>
      </c>
      <c r="J489" s="165">
        <v>-93.763269600000001</v>
      </c>
      <c r="K489" s="165">
        <v>-93.763269600000001</v>
      </c>
      <c r="L489" s="165">
        <v>-93.763269600000001</v>
      </c>
      <c r="M489" s="165">
        <v>-93.763269600000001</v>
      </c>
      <c r="N489" s="165">
        <v>-93.763269600000001</v>
      </c>
      <c r="O489" s="165">
        <v>-93.763269600000001</v>
      </c>
      <c r="P489" s="165">
        <v>-93.763269600000001</v>
      </c>
      <c r="Q489" s="165">
        <v>-93.763269600000001</v>
      </c>
      <c r="R489" s="165">
        <v>-93.763269600000001</v>
      </c>
      <c r="S489" s="165">
        <v>-93.763269600000001</v>
      </c>
      <c r="T489" s="165">
        <v>-93.763269600000001</v>
      </c>
      <c r="U489" s="165">
        <v>-93.763269600000001</v>
      </c>
      <c r="V489" s="165">
        <v>-93.763269600000001</v>
      </c>
      <c r="W489" s="165">
        <v>-93.763269600000001</v>
      </c>
      <c r="X489" s="165">
        <v>-93.763269600000001</v>
      </c>
      <c r="Y489" s="165">
        <v>-93.763269600000001</v>
      </c>
      <c r="Z489" s="165">
        <v>-93.763269600000001</v>
      </c>
      <c r="AA489" s="165">
        <v>-93.763269600000001</v>
      </c>
      <c r="AB489" s="165">
        <v>-93.763269600000001</v>
      </c>
      <c r="AC489" s="145">
        <v>-93.763269600000001</v>
      </c>
      <c r="AD489" s="145">
        <v>-57.795954399999999</v>
      </c>
      <c r="AE489" s="145">
        <v>-66.065004000000002</v>
      </c>
      <c r="AF489" s="145">
        <v>-51.992719100000002</v>
      </c>
      <c r="AG489" s="145">
        <v>-58.0400603</v>
      </c>
      <c r="AH489" s="145">
        <v>-102.234759</v>
      </c>
      <c r="AI489" s="145">
        <v>-181.57470240000001</v>
      </c>
      <c r="AJ489" s="145">
        <v>-144.3638244</v>
      </c>
      <c r="AK489" s="145">
        <v>-134.71482779999999</v>
      </c>
      <c r="AL489" s="145">
        <v>-130.00691520000001</v>
      </c>
      <c r="AM489" s="145">
        <v>-39.544171800000001</v>
      </c>
      <c r="AN489" s="145">
        <v>-9.9918162000000201</v>
      </c>
      <c r="AO489" s="145">
        <v>-23.872221</v>
      </c>
      <c r="AP489" s="145">
        <v>4.4278227000000401</v>
      </c>
      <c r="AQ489" s="145">
        <v>13.9887063</v>
      </c>
      <c r="AR489" s="145">
        <v>43.102148999999997</v>
      </c>
      <c r="AS489" s="145">
        <v>88.322448499999993</v>
      </c>
      <c r="AT489" s="145">
        <v>84.915490000000005</v>
      </c>
      <c r="AU489" s="145">
        <v>122.55956980000001</v>
      </c>
      <c r="AV489" s="145">
        <v>187.81992600000001</v>
      </c>
      <c r="AW489" s="145">
        <v>174.75337252800011</v>
      </c>
      <c r="AX489" s="145">
        <v>152.9629207003801</v>
      </c>
      <c r="AY489" s="145">
        <v>129.30690536578095</v>
      </c>
      <c r="AZ489" s="145">
        <v>103.6513347599236</v>
      </c>
      <c r="BA489" s="145">
        <v>75.852803671841571</v>
      </c>
      <c r="BB489" s="165"/>
      <c r="BC489" s="165"/>
      <c r="BD489" s="165"/>
      <c r="BE489" s="165"/>
      <c r="BF489" s="165"/>
    </row>
    <row r="490" spans="1:58" s="145" customFormat="1" outlineLevel="1" x14ac:dyDescent="0.2">
      <c r="A490" s="96"/>
      <c r="B490" s="96"/>
      <c r="C490" s="96"/>
      <c r="D490" s="137"/>
      <c r="E490" s="137"/>
      <c r="F490" s="138" t="s">
        <v>447</v>
      </c>
      <c r="G490" s="159" t="s">
        <v>741</v>
      </c>
      <c r="H490" s="145">
        <v>-21.39</v>
      </c>
      <c r="I490" s="145">
        <v>-18.690000000000001</v>
      </c>
      <c r="J490" s="145">
        <v>-26.82</v>
      </c>
      <c r="K490" s="145">
        <v>-34.42</v>
      </c>
      <c r="L490" s="145">
        <v>-48.51</v>
      </c>
      <c r="M490" s="145">
        <v>-35.67</v>
      </c>
      <c r="N490" s="145">
        <v>-43.440000000000097</v>
      </c>
      <c r="O490" s="145">
        <v>-51.22</v>
      </c>
      <c r="P490" s="145">
        <v>-77.010000000000005</v>
      </c>
      <c r="Q490" s="145">
        <v>-101.62</v>
      </c>
      <c r="R490" s="145">
        <v>-132.07</v>
      </c>
      <c r="S490" s="145">
        <v>-130.41999999999999</v>
      </c>
      <c r="T490" s="145">
        <v>-95.809999999999903</v>
      </c>
      <c r="U490" s="145">
        <v>-75.439999999999799</v>
      </c>
      <c r="V490" s="145">
        <v>-74.149999999999906</v>
      </c>
      <c r="W490" s="145">
        <v>-78.340000000000103</v>
      </c>
      <c r="X490" s="145">
        <v>-73.090000000000103</v>
      </c>
      <c r="Y490" s="145">
        <v>-63.619999999999898</v>
      </c>
      <c r="Z490" s="145">
        <v>-24.79</v>
      </c>
      <c r="AA490" s="145">
        <v>-69.28</v>
      </c>
      <c r="AB490" s="145">
        <v>-100.08</v>
      </c>
      <c r="AC490" s="145">
        <v>-137.31</v>
      </c>
      <c r="AD490" s="145">
        <v>-206.84</v>
      </c>
      <c r="AE490" s="145">
        <v>-252.83</v>
      </c>
      <c r="AF490" s="145">
        <v>-390.02</v>
      </c>
      <c r="AG490" s="145">
        <v>-313.64999999999998</v>
      </c>
      <c r="AH490" s="145">
        <v>-340.70000000000101</v>
      </c>
      <c r="AI490" s="165">
        <v>-290.81126285259961</v>
      </c>
      <c r="AJ490" s="165">
        <v>-218.04000261713736</v>
      </c>
      <c r="AK490" s="165">
        <v>-116.59587694153834</v>
      </c>
      <c r="AL490" s="165">
        <v>20.542552693523248</v>
      </c>
      <c r="AM490" s="165">
        <v>201.86844963517979</v>
      </c>
      <c r="AN490" s="165">
        <v>437.63209685644506</v>
      </c>
      <c r="AO490" s="165">
        <v>740.17912140878616</v>
      </c>
      <c r="AP490" s="165">
        <v>1124.3510320168807</v>
      </c>
      <c r="AQ490" s="165">
        <v>1607.9592192135242</v>
      </c>
      <c r="AR490" s="165">
        <v>2212.3455213262059</v>
      </c>
      <c r="AS490" s="165">
        <v>2963.044750731151</v>
      </c>
      <c r="AT490" s="165">
        <v>3890.5672605943109</v>
      </c>
      <c r="AU490" s="165">
        <v>5031.3227800487075</v>
      </c>
      <c r="AV490" s="165">
        <v>6428.7104339887301</v>
      </c>
      <c r="AW490" s="165">
        <v>8134.4041842201405</v>
      </c>
      <c r="AX490" s="165">
        <v>10209.867988884143</v>
      </c>
      <c r="AY490" s="165">
        <v>12728.140902227649</v>
      </c>
      <c r="AZ490" s="165">
        <v>15775.939273349213</v>
      </c>
      <c r="BA490" s="165"/>
      <c r="BB490" s="165"/>
      <c r="BC490" s="165"/>
      <c r="BD490" s="165"/>
      <c r="BE490" s="165"/>
      <c r="BF490" s="165"/>
    </row>
    <row r="491" spans="1:58" s="43" customFormat="1" x14ac:dyDescent="0.2">
      <c r="A491" s="37" t="s">
        <v>442</v>
      </c>
      <c r="B491" s="37" t="s">
        <v>164</v>
      </c>
      <c r="C491" s="37"/>
      <c r="D491" s="38" t="s">
        <v>374</v>
      </c>
      <c r="E491" s="38" t="s">
        <v>1546</v>
      </c>
      <c r="F491" s="88" t="s">
        <v>1594</v>
      </c>
      <c r="G491" s="22" t="s">
        <v>1258</v>
      </c>
      <c r="H491" s="156" t="str">
        <f>IF(AND(ISNUMBER(H481),ISNUMBER(H486)),H481-H486,"–")</f>
        <v>–</v>
      </c>
      <c r="I491" s="156" t="str">
        <f t="shared" ref="I491:AJ491" si="362">IF(AND(ISNUMBER(I481),ISNUMBER(I486)),I481-I486,"–")</f>
        <v>–</v>
      </c>
      <c r="J491" s="156" t="str">
        <f t="shared" si="362"/>
        <v>–</v>
      </c>
      <c r="K491" s="156" t="str">
        <f t="shared" si="362"/>
        <v>–</v>
      </c>
      <c r="L491" s="156" t="str">
        <f t="shared" si="362"/>
        <v>–</v>
      </c>
      <c r="M491" s="156" t="str">
        <f t="shared" si="362"/>
        <v>–</v>
      </c>
      <c r="N491" s="156" t="str">
        <f t="shared" si="362"/>
        <v>–</v>
      </c>
      <c r="O491" s="156" t="str">
        <f t="shared" si="362"/>
        <v>–</v>
      </c>
      <c r="P491" s="156" t="str">
        <f t="shared" si="362"/>
        <v>–</v>
      </c>
      <c r="Q491" s="156" t="str">
        <f t="shared" si="362"/>
        <v>–</v>
      </c>
      <c r="R491" s="156" t="str">
        <f t="shared" si="362"/>
        <v>–</v>
      </c>
      <c r="S491" s="156" t="str">
        <f t="shared" si="362"/>
        <v>–</v>
      </c>
      <c r="T491" s="156" t="str">
        <f t="shared" si="362"/>
        <v>–</v>
      </c>
      <c r="U491" s="156" t="str">
        <f t="shared" si="362"/>
        <v>–</v>
      </c>
      <c r="V491" s="156" t="str">
        <f t="shared" si="362"/>
        <v>–</v>
      </c>
      <c r="W491" s="156" t="str">
        <f t="shared" si="362"/>
        <v>–</v>
      </c>
      <c r="X491" s="156" t="str">
        <f t="shared" si="362"/>
        <v>–</v>
      </c>
      <c r="Y491" s="156" t="str">
        <f t="shared" si="362"/>
        <v>–</v>
      </c>
      <c r="Z491" s="156" t="str">
        <f t="shared" si="362"/>
        <v>–</v>
      </c>
      <c r="AA491" s="156" t="str">
        <f t="shared" si="362"/>
        <v>–</v>
      </c>
      <c r="AB491" s="156" t="str">
        <f t="shared" si="362"/>
        <v>–</v>
      </c>
      <c r="AC491" s="156" t="str">
        <f t="shared" si="362"/>
        <v>–</v>
      </c>
      <c r="AD491" s="156" t="str">
        <f t="shared" si="362"/>
        <v>–</v>
      </c>
      <c r="AE491" s="156" t="str">
        <f t="shared" si="362"/>
        <v>–</v>
      </c>
      <c r="AF491" s="156" t="str">
        <f t="shared" si="362"/>
        <v>–</v>
      </c>
      <c r="AG491" s="156" t="str">
        <f t="shared" si="362"/>
        <v>–</v>
      </c>
      <c r="AH491" s="156" t="str">
        <f t="shared" si="362"/>
        <v>–</v>
      </c>
      <c r="AI491" s="156" t="str">
        <f t="shared" si="362"/>
        <v>–</v>
      </c>
      <c r="AJ491" s="156" t="str">
        <f t="shared" si="362"/>
        <v>–</v>
      </c>
      <c r="AK491" s="156" t="str">
        <f t="shared" ref="AK491:AP491" si="363">IF(AND(ISNUMBER(AK481),ISNUMBER(AK486)),AK481-AK486,"–")</f>
        <v>–</v>
      </c>
      <c r="AL491" s="156" t="str">
        <f t="shared" si="363"/>
        <v>–</v>
      </c>
      <c r="AM491" s="156" t="str">
        <f t="shared" si="363"/>
        <v>–</v>
      </c>
      <c r="AN491" s="156" t="str">
        <f t="shared" si="363"/>
        <v>–</v>
      </c>
      <c r="AO491" s="156" t="str">
        <f t="shared" si="363"/>
        <v>–</v>
      </c>
      <c r="AP491" s="156" t="str">
        <f t="shared" si="363"/>
        <v>–</v>
      </c>
      <c r="AQ491" s="156" t="str">
        <f t="shared" ref="AQ491:AV491" si="364">IF(AND(ISNUMBER(AQ481),ISNUMBER(AQ486)),AQ481-AQ486,"–")</f>
        <v>–</v>
      </c>
      <c r="AR491" s="156" t="str">
        <f t="shared" si="364"/>
        <v>–</v>
      </c>
      <c r="AS491" s="156" t="str">
        <f t="shared" si="364"/>
        <v>–</v>
      </c>
      <c r="AT491" s="156" t="str">
        <f t="shared" si="364"/>
        <v>–</v>
      </c>
      <c r="AU491" s="156" t="str">
        <f t="shared" si="364"/>
        <v>–</v>
      </c>
      <c r="AV491" s="156" t="str">
        <f t="shared" si="364"/>
        <v>–</v>
      </c>
      <c r="AW491" s="160" t="str">
        <f t="shared" ref="AW491:AX491" si="365">IF(AND(ISNUMBER(AW481),ISNUMBER(AW486)),AW481-AW486,"–")</f>
        <v>–</v>
      </c>
      <c r="AX491" s="160" t="str">
        <f t="shared" si="365"/>
        <v>–</v>
      </c>
      <c r="AY491" s="160" t="str">
        <f t="shared" ref="AY491:AZ491" si="366">IF(AND(ISNUMBER(AY481),ISNUMBER(AY486)),AY481-AY486,"–")</f>
        <v>–</v>
      </c>
      <c r="AZ491" s="160" t="str">
        <f t="shared" si="366"/>
        <v>–</v>
      </c>
      <c r="BA491" s="160" t="str">
        <f t="shared" ref="BA491" si="367">IF(AND(ISNUMBER(BA481),ISNUMBER(BA486)),BA481-BA486,"–")</f>
        <v>–</v>
      </c>
    </row>
    <row r="492" spans="1:58" s="42" customFormat="1" x14ac:dyDescent="0.2">
      <c r="A492" s="37" t="s">
        <v>442</v>
      </c>
      <c r="B492" s="37" t="s">
        <v>165</v>
      </c>
      <c r="C492" s="37"/>
      <c r="D492" s="38"/>
      <c r="E492" s="38"/>
      <c r="F492" s="23" t="s">
        <v>166</v>
      </c>
      <c r="G492" s="22" t="s">
        <v>1259</v>
      </c>
      <c r="H492" s="27" t="str">
        <f>IF(AND(ISNUMBER(H466),ISNUMBER(H338),ISNUMBER(H353)),H466/((-H338-H353)/12),"–")</f>
        <v>–</v>
      </c>
      <c r="I492" s="27" t="str">
        <f t="shared" ref="I492:X492" si="368">IF(AND(ISNUMBER(I466),ISNUMBER(I338),ISNUMBER(I353)),I466/((-I338-I353)/12),"–")</f>
        <v>–</v>
      </c>
      <c r="J492" s="27" t="str">
        <f t="shared" si="368"/>
        <v>–</v>
      </c>
      <c r="K492" s="27" t="str">
        <f t="shared" si="368"/>
        <v>–</v>
      </c>
      <c r="L492" s="27" t="str">
        <f t="shared" si="368"/>
        <v>–</v>
      </c>
      <c r="M492" s="27" t="str">
        <f t="shared" si="368"/>
        <v>–</v>
      </c>
      <c r="N492" s="27" t="str">
        <f t="shared" si="368"/>
        <v>–</v>
      </c>
      <c r="O492" s="27" t="str">
        <f t="shared" si="368"/>
        <v>–</v>
      </c>
      <c r="P492" s="27" t="str">
        <f t="shared" si="368"/>
        <v>–</v>
      </c>
      <c r="Q492" s="27" t="str">
        <f t="shared" si="368"/>
        <v>–</v>
      </c>
      <c r="R492" s="27" t="str">
        <f t="shared" si="368"/>
        <v>–</v>
      </c>
      <c r="S492" s="27" t="str">
        <f t="shared" si="368"/>
        <v>–</v>
      </c>
      <c r="T492" s="27" t="str">
        <f t="shared" si="368"/>
        <v>–</v>
      </c>
      <c r="U492" s="27" t="str">
        <f t="shared" si="368"/>
        <v>–</v>
      </c>
      <c r="V492" s="27" t="str">
        <f t="shared" si="368"/>
        <v>–</v>
      </c>
      <c r="W492" s="27" t="str">
        <f t="shared" si="368"/>
        <v>–</v>
      </c>
      <c r="X492" s="27" t="str">
        <f t="shared" si="368"/>
        <v>–</v>
      </c>
      <c r="Y492" s="27" t="str">
        <f t="shared" ref="Y492:AE492" si="369">IF(AND(ISNUMBER(Y466),ISNUMBER(Y338),ISNUMBER(Y353)),Y466/((-Y338-Y353)/12),"–")</f>
        <v>–</v>
      </c>
      <c r="Z492" s="27" t="str">
        <f t="shared" si="369"/>
        <v>–</v>
      </c>
      <c r="AA492" s="27" t="str">
        <f>IF(AND(ISNUMBER(AA466),ISNUMBER(AA338),ISNUMBER(AA353)),AA466/((-AA338-AA353)/12),"–")</f>
        <v>–</v>
      </c>
      <c r="AB492" s="27" t="str">
        <f>IF(AND(ISNUMBER(AB466),ISNUMBER(AB338),ISNUMBER(AB353)),AB466/((-AB338-AB353)/12),"–")</f>
        <v>–</v>
      </c>
      <c r="AC492" s="27" t="str">
        <f>IF(AND(ISNUMBER(AC466),ISNUMBER(AC338),ISNUMBER(AC353)),AC466/((-AC338-AC353)/12),"–")</f>
        <v>–</v>
      </c>
      <c r="AD492" s="27" t="str">
        <f>IF(AND(ISNUMBER(AD466),ISNUMBER(AD338),ISNUMBER(AD353)),AD466/((-AD338-AD353)/12),"–")</f>
        <v>–</v>
      </c>
      <c r="AE492" s="27" t="str">
        <f t="shared" si="369"/>
        <v>–</v>
      </c>
      <c r="AF492" s="27" t="str">
        <f t="shared" ref="AF492:AK492" si="370">IF(AND(ISNUMBER(AF466),ISNUMBER(AF338),ISNUMBER(AF353)),AF466/((-AF338-AF353)/12),"–")</f>
        <v>–</v>
      </c>
      <c r="AG492" s="27" t="str">
        <f t="shared" si="370"/>
        <v>–</v>
      </c>
      <c r="AH492" s="27" t="str">
        <f t="shared" si="370"/>
        <v>–</v>
      </c>
      <c r="AI492" s="27" t="str">
        <f t="shared" si="370"/>
        <v>–</v>
      </c>
      <c r="AJ492" s="27" t="str">
        <f t="shared" si="370"/>
        <v>–</v>
      </c>
      <c r="AK492" s="27" t="str">
        <f t="shared" si="370"/>
        <v>–</v>
      </c>
      <c r="AL492" s="27" t="str">
        <f t="shared" ref="AL492:AQ492" si="371">IF(AND(ISNUMBER(AL466),ISNUMBER(AL338),ISNUMBER(AL353)),AL466/((-AL338-AL353)/12),"–")</f>
        <v>–</v>
      </c>
      <c r="AM492" s="27" t="str">
        <f t="shared" si="371"/>
        <v>–</v>
      </c>
      <c r="AN492" s="27" t="str">
        <f t="shared" si="371"/>
        <v>–</v>
      </c>
      <c r="AO492" s="27" t="str">
        <f t="shared" si="371"/>
        <v>–</v>
      </c>
      <c r="AP492" s="27" t="str">
        <f t="shared" si="371"/>
        <v>–</v>
      </c>
      <c r="AQ492" s="27" t="str">
        <f t="shared" si="371"/>
        <v>–</v>
      </c>
      <c r="AR492" s="27" t="str">
        <f t="shared" ref="AR492:AW492" si="372">IF(AND(ISNUMBER(AR466),ISNUMBER(AR338),ISNUMBER(AR353)),AR466/((-AR338-AR353)/12),"–")</f>
        <v>–</v>
      </c>
      <c r="AS492" s="27" t="str">
        <f t="shared" si="372"/>
        <v>–</v>
      </c>
      <c r="AT492" s="27" t="str">
        <f t="shared" si="372"/>
        <v>–</v>
      </c>
      <c r="AU492" s="27" t="str">
        <f t="shared" si="372"/>
        <v>–</v>
      </c>
      <c r="AV492" s="27" t="str">
        <f t="shared" si="372"/>
        <v>–</v>
      </c>
      <c r="AW492" s="28" t="str">
        <f t="shared" si="372"/>
        <v>–</v>
      </c>
      <c r="AX492" s="28" t="str">
        <f t="shared" ref="AX492:AY492" si="373">IF(AND(ISNUMBER(AX466),ISNUMBER(AX338),ISNUMBER(AX353)),AX466/((-AX338-AX353)/12),"–")</f>
        <v>–</v>
      </c>
      <c r="AY492" s="28" t="str">
        <f t="shared" si="373"/>
        <v>–</v>
      </c>
      <c r="AZ492" s="28" t="str">
        <f t="shared" ref="AZ492:BA492" si="374">IF(AND(ISNUMBER(AZ466),ISNUMBER(AZ338),ISNUMBER(AZ353)),AZ466/((-AZ338-AZ353)/12),"–")</f>
        <v>–</v>
      </c>
      <c r="BA492" s="28" t="str">
        <f t="shared" si="374"/>
        <v>–</v>
      </c>
    </row>
    <row r="493" spans="1:58" s="41" customFormat="1" x14ac:dyDescent="0.2">
      <c r="A493" s="37"/>
      <c r="B493" s="37"/>
      <c r="C493" s="37"/>
      <c r="D493" s="38"/>
      <c r="E493" s="38"/>
      <c r="F493" s="23" t="s">
        <v>167</v>
      </c>
      <c r="G493" s="18"/>
      <c r="H493" s="27"/>
      <c r="I493" s="27"/>
      <c r="J493" s="27"/>
      <c r="K493" s="27"/>
      <c r="L493" s="27"/>
      <c r="M493" s="27"/>
      <c r="N493" s="27"/>
      <c r="O493" s="27"/>
      <c r="P493" s="27"/>
      <c r="Q493" s="27"/>
      <c r="R493" s="27"/>
      <c r="S493" s="27"/>
      <c r="T493" s="27"/>
      <c r="U493" s="27"/>
      <c r="V493" s="27"/>
      <c r="W493" s="27"/>
      <c r="X493" s="27"/>
      <c r="Y493" s="27"/>
      <c r="Z493" s="27"/>
      <c r="AA493" s="27"/>
      <c r="AB493" s="27"/>
      <c r="AC493" s="27"/>
      <c r="AD493" s="27"/>
      <c r="AE493" s="27"/>
      <c r="AF493" s="27"/>
      <c r="AG493" s="27"/>
      <c r="AH493" s="27"/>
      <c r="AI493" s="28"/>
      <c r="AJ493" s="28"/>
      <c r="AK493" s="28"/>
      <c r="AL493" s="28"/>
      <c r="AM493" s="28"/>
      <c r="AN493" s="28"/>
      <c r="AO493" s="28"/>
      <c r="AP493" s="28"/>
      <c r="AQ493" s="28"/>
      <c r="AR493" s="28"/>
      <c r="AS493" s="28"/>
      <c r="AT493" s="28"/>
      <c r="AU493" s="28"/>
      <c r="AV493" s="28"/>
      <c r="AW493" s="28"/>
      <c r="AX493" s="28"/>
      <c r="AY493" s="28"/>
      <c r="AZ493" s="28"/>
      <c r="BA493" s="28"/>
    </row>
    <row r="494" spans="1:58" s="42" customFormat="1" x14ac:dyDescent="0.2">
      <c r="A494" s="37" t="s">
        <v>442</v>
      </c>
      <c r="B494" s="37" t="s">
        <v>168</v>
      </c>
      <c r="C494" s="37" t="s">
        <v>376</v>
      </c>
      <c r="D494" s="38"/>
      <c r="E494" s="38"/>
      <c r="F494" s="23" t="s">
        <v>169</v>
      </c>
      <c r="G494" s="22" t="s">
        <v>1260</v>
      </c>
      <c r="H494" s="45">
        <f t="shared" ref="H494:W494" si="375">IF(AND(ISNUMBER(H328),ISNUMBER(H77)),H328/H77*100,"–")</f>
        <v>-0.88154644451886532</v>
      </c>
      <c r="I494" s="45">
        <f t="shared" si="375"/>
        <v>-0.27365927893036512</v>
      </c>
      <c r="J494" s="45">
        <f t="shared" si="375"/>
        <v>-0.25867085358858966</v>
      </c>
      <c r="K494" s="45">
        <f t="shared" si="375"/>
        <v>0.22790195687962372</v>
      </c>
      <c r="L494" s="45">
        <f t="shared" si="375"/>
        <v>0.32629335425945966</v>
      </c>
      <c r="M494" s="45">
        <f t="shared" si="375"/>
        <v>0.76763582428499322</v>
      </c>
      <c r="N494" s="45">
        <f t="shared" si="375"/>
        <v>1.405706462884422</v>
      </c>
      <c r="O494" s="45">
        <f t="shared" si="375"/>
        <v>0.66521347594601976</v>
      </c>
      <c r="P494" s="45">
        <f t="shared" si="375"/>
        <v>0.16526366690148334</v>
      </c>
      <c r="Q494" s="45">
        <f t="shared" si="375"/>
        <v>-8.0299964156511791E-2</v>
      </c>
      <c r="R494" s="45">
        <f t="shared" si="375"/>
        <v>-0.35730842120241035</v>
      </c>
      <c r="S494" s="45">
        <f t="shared" si="375"/>
        <v>-1.3749307897048393</v>
      </c>
      <c r="T494" s="45">
        <f t="shared" si="375"/>
        <v>-1.222927569959245</v>
      </c>
      <c r="U494" s="45">
        <f t="shared" si="375"/>
        <v>-0.39774585327260065</v>
      </c>
      <c r="V494" s="45">
        <f t="shared" si="375"/>
        <v>-0.3890943105709298</v>
      </c>
      <c r="W494" s="45">
        <f t="shared" si="375"/>
        <v>-0.1473478411260768</v>
      </c>
      <c r="X494" s="45">
        <f t="shared" ref="X494:AE494" si="376">IF(AND(ISNUMBER(X328),ISNUMBER(X77)),X328/X77*100,"–")</f>
        <v>0.48522906861099868</v>
      </c>
      <c r="Y494" s="45">
        <f t="shared" si="376"/>
        <v>0.88271942569496054</v>
      </c>
      <c r="Z494" s="45">
        <f t="shared" si="376"/>
        <v>0.54951066325320308</v>
      </c>
      <c r="AA494" s="45">
        <f>IF(AND(ISNUMBER(AA328),ISNUMBER(AA77)),AA328/AA77*100,"–")</f>
        <v>-0.29790890099560313</v>
      </c>
      <c r="AB494" s="45">
        <f>IF(AND(ISNUMBER(AB328),ISNUMBER(AB77)),AB328/AB77*100,"–")</f>
        <v>-0.94881079540011337</v>
      </c>
      <c r="AC494" s="45">
        <f>IF(AND(ISNUMBER(AC328),ISNUMBER(AC77)),AC328/AC77*100,"–")</f>
        <v>-0.3057833942997682</v>
      </c>
      <c r="AD494" s="45">
        <f>IF(AND(ISNUMBER(AD328),ISNUMBER(AD77)),AD328/AD77*100,"–")</f>
        <v>0.14489313660034139</v>
      </c>
      <c r="AE494" s="45">
        <f t="shared" si="376"/>
        <v>-9.5668500193700212E-2</v>
      </c>
      <c r="AF494" s="27">
        <f t="shared" ref="AF494:AK494" si="377">IF(AND(ISNUMBER(AF328),ISNUMBER(AF77)),AF328/AF77*100,"–")</f>
        <v>0.7209834545145738</v>
      </c>
      <c r="AG494" s="27">
        <f t="shared" si="377"/>
        <v>0.70267062312149964</v>
      </c>
      <c r="AH494" s="27">
        <f t="shared" si="377"/>
        <v>0.68119839639110713</v>
      </c>
      <c r="AI494" s="27">
        <f t="shared" si="377"/>
        <v>0.80424072103691935</v>
      </c>
      <c r="AJ494" s="27">
        <f t="shared" si="377"/>
        <v>2.333085079403615E-2</v>
      </c>
      <c r="AK494" s="27">
        <f t="shared" si="377"/>
        <v>0.54551799267714951</v>
      </c>
      <c r="AL494" s="27">
        <f t="shared" ref="AL494:AQ494" si="378">IF(AND(ISNUMBER(AL328),ISNUMBER(AL77)),AL328/AL77*100,"–")</f>
        <v>0.24286550722521236</v>
      </c>
      <c r="AM494" s="27">
        <f t="shared" si="378"/>
        <v>0.77656142686597796</v>
      </c>
      <c r="AN494" s="27">
        <f t="shared" si="378"/>
        <v>1.0780077887595598</v>
      </c>
      <c r="AO494" s="27">
        <f t="shared" si="378"/>
        <v>0.94405232951646112</v>
      </c>
      <c r="AP494" s="27">
        <f t="shared" si="378"/>
        <v>1.1013235458616497</v>
      </c>
      <c r="AQ494" s="27">
        <f t="shared" si="378"/>
        <v>1.4918401356248565</v>
      </c>
      <c r="AR494" s="27">
        <f t="shared" ref="AR494:AW494" si="379">IF(AND(ISNUMBER(AR328),ISNUMBER(AR77)),AR328/AR77*100,"–")</f>
        <v>1.7467170263167346</v>
      </c>
      <c r="AS494" s="27">
        <f t="shared" si="379"/>
        <v>2.0306093956495443</v>
      </c>
      <c r="AT494" s="27">
        <f t="shared" si="379"/>
        <v>2.011350024135365</v>
      </c>
      <c r="AU494" s="27">
        <f t="shared" si="379"/>
        <v>2.2525232700582398</v>
      </c>
      <c r="AV494" s="27">
        <f t="shared" si="379"/>
        <v>1.7363587334868886</v>
      </c>
      <c r="AW494" s="28">
        <f t="shared" si="379"/>
        <v>1.5827927047617363</v>
      </c>
      <c r="AX494" s="28">
        <f t="shared" ref="AX494:AY494" si="380">IF(AND(ISNUMBER(AX328),ISNUMBER(AX77)),AX328/AX77*100,"–")</f>
        <v>1.5536898846957656</v>
      </c>
      <c r="AY494" s="28">
        <f t="shared" si="380"/>
        <v>1.4191965456176412</v>
      </c>
      <c r="AZ494" s="28">
        <f t="shared" ref="AZ494:BA494" si="381">IF(AND(ISNUMBER(AZ328),ISNUMBER(AZ77)),AZ328/AZ77*100,"–")</f>
        <v>1.3751324191892702</v>
      </c>
      <c r="BA494" s="28">
        <f t="shared" si="381"/>
        <v>1.2730770035678645</v>
      </c>
    </row>
    <row r="495" spans="1:58" s="42" customFormat="1" x14ac:dyDescent="0.2">
      <c r="A495" s="37" t="s">
        <v>442</v>
      </c>
      <c r="B495" s="37" t="s">
        <v>170</v>
      </c>
      <c r="C495" s="37" t="s">
        <v>376</v>
      </c>
      <c r="D495" s="38"/>
      <c r="E495" s="38"/>
      <c r="F495" s="23" t="s">
        <v>171</v>
      </c>
      <c r="G495" s="22" t="s">
        <v>1261</v>
      </c>
      <c r="H495" s="45">
        <f t="shared" ref="H495:W495" si="382">IF(AND(ISNUMBER(H343),ISNUMBER(H77)),H343/H77*100,"–")</f>
        <v>-0.63361502395521652</v>
      </c>
      <c r="I495" s="45">
        <f t="shared" si="382"/>
        <v>0.11437191240314493</v>
      </c>
      <c r="J495" s="45">
        <f t="shared" si="382"/>
        <v>0.25919192967438048</v>
      </c>
      <c r="K495" s="45">
        <f t="shared" si="382"/>
        <v>0.38958585734943435</v>
      </c>
      <c r="L495" s="45">
        <f t="shared" si="382"/>
        <v>0.27743535236079947</v>
      </c>
      <c r="M495" s="45">
        <f t="shared" si="382"/>
        <v>0.70672014959353624</v>
      </c>
      <c r="N495" s="45">
        <f t="shared" si="382"/>
        <v>1.5457973686157827</v>
      </c>
      <c r="O495" s="45">
        <f t="shared" si="382"/>
        <v>1.1621912369426628</v>
      </c>
      <c r="P495" s="45">
        <f t="shared" si="382"/>
        <v>0.76497644857615954</v>
      </c>
      <c r="Q495" s="45">
        <f t="shared" si="382"/>
        <v>0.58019217153414304</v>
      </c>
      <c r="R495" s="45">
        <f t="shared" si="382"/>
        <v>0.47590317633909279</v>
      </c>
      <c r="S495" s="45">
        <f t="shared" si="382"/>
        <v>-0.15806030858353412</v>
      </c>
      <c r="T495" s="45">
        <f t="shared" si="382"/>
        <v>0.15481769006982332</v>
      </c>
      <c r="U495" s="45">
        <f t="shared" si="382"/>
        <v>1.0718419860436019</v>
      </c>
      <c r="V495" s="45">
        <f t="shared" si="382"/>
        <v>1.2733980228087625</v>
      </c>
      <c r="W495" s="45">
        <f t="shared" si="382"/>
        <v>1.4908870981346656</v>
      </c>
      <c r="X495" s="45">
        <f t="shared" ref="X495:AE495" si="383">IF(AND(ISNUMBER(X343),ISNUMBER(X77)),X343/X77*100,"–")</f>
        <v>1.8344720725185009</v>
      </c>
      <c r="Y495" s="45">
        <f t="shared" si="383"/>
        <v>1.8789346498110044</v>
      </c>
      <c r="Z495" s="45">
        <f t="shared" si="383"/>
        <v>1.5585895275395394</v>
      </c>
      <c r="AA495" s="45">
        <f>IF(AND(ISNUMBER(AA343),ISNUMBER(AA77)),AA343/AA77*100,"–")</f>
        <v>0.94790844052143985</v>
      </c>
      <c r="AB495" s="45">
        <f>IF(AND(ISNUMBER(AB343),ISNUMBER(AB77)),AB343/AB77*100,"–")</f>
        <v>0.13517353687908346</v>
      </c>
      <c r="AC495" s="45">
        <f>IF(AND(ISNUMBER(AC343),ISNUMBER(AC77)),AC343/AC77*100,"–")</f>
        <v>0.69707460706633029</v>
      </c>
      <c r="AD495" s="45">
        <f>IF(AND(ISNUMBER(AD343),ISNUMBER(AD77)),AD343/AD77*100,"–")</f>
        <v>1.1615998876541784</v>
      </c>
      <c r="AE495" s="45">
        <f t="shared" si="383"/>
        <v>0.92732661346889067</v>
      </c>
      <c r="AF495" s="27">
        <f t="shared" ref="AF495:AK495" si="384">IF(AND(ISNUMBER(AF343),ISNUMBER(AF77)),AF343/AF77*100,"–")</f>
        <v>0.8675599611412097</v>
      </c>
      <c r="AG495" s="27">
        <f t="shared" si="384"/>
        <v>0.51287937686401486</v>
      </c>
      <c r="AH495" s="27">
        <f t="shared" si="384"/>
        <v>0.16564769433888846</v>
      </c>
      <c r="AI495" s="27">
        <f t="shared" si="384"/>
        <v>0.48302956765832272</v>
      </c>
      <c r="AJ495" s="27">
        <f t="shared" si="384"/>
        <v>0.251259540979824</v>
      </c>
      <c r="AK495" s="27">
        <f t="shared" si="384"/>
        <v>0.13770833397355695</v>
      </c>
      <c r="AL495" s="27">
        <f t="shared" ref="AL495:AQ495" si="385">IF(AND(ISNUMBER(AL343),ISNUMBER(AL77)),AL343/AL77*100,"–")</f>
        <v>-0.22921665468450775</v>
      </c>
      <c r="AM495" s="27">
        <f t="shared" si="385"/>
        <v>-0.3590960062153058</v>
      </c>
      <c r="AN495" s="27">
        <f t="shared" si="385"/>
        <v>0.38235572306644183</v>
      </c>
      <c r="AO495" s="27">
        <f t="shared" si="385"/>
        <v>0.68153646449497396</v>
      </c>
      <c r="AP495" s="27">
        <f t="shared" si="385"/>
        <v>0.84456809137968769</v>
      </c>
      <c r="AQ495" s="27">
        <f t="shared" si="385"/>
        <v>1.1793744232375143</v>
      </c>
      <c r="AR495" s="27">
        <f t="shared" ref="AR495:AW495" si="386">IF(AND(ISNUMBER(AR343),ISNUMBER(AR77)),AR343/AR77*100,"–")</f>
        <v>1.2410469320674342</v>
      </c>
      <c r="AS495" s="27">
        <f t="shared" si="386"/>
        <v>1.1355458247162813</v>
      </c>
      <c r="AT495" s="27">
        <f t="shared" si="386"/>
        <v>0.66012508560219096</v>
      </c>
      <c r="AU495" s="27">
        <f t="shared" si="386"/>
        <v>0.78844214290257686</v>
      </c>
      <c r="AV495" s="27">
        <f t="shared" si="386"/>
        <v>0.70979035095986076</v>
      </c>
      <c r="AW495" s="28">
        <f t="shared" si="386"/>
        <v>0.6729173685806501</v>
      </c>
      <c r="AX495" s="28">
        <f t="shared" ref="AX495:AY495" si="387">IF(AND(ISNUMBER(AX343),ISNUMBER(AX77)),AX343/AX77*100,"–")</f>
        <v>0.66453904722955115</v>
      </c>
      <c r="AY495" s="28">
        <f t="shared" si="387"/>
        <v>0.61204316811332682</v>
      </c>
      <c r="AZ495" s="28">
        <f t="shared" ref="AZ495:BA495" si="388">IF(AND(ISNUMBER(AZ343),ISNUMBER(AZ77)),AZ343/AZ77*100,"–")</f>
        <v>0.62248039388511101</v>
      </c>
      <c r="BA495" s="28">
        <f t="shared" si="388"/>
        <v>0.58467117818457692</v>
      </c>
    </row>
    <row r="496" spans="1:58" s="42" customFormat="1" x14ac:dyDescent="0.2">
      <c r="A496" s="37" t="s">
        <v>442</v>
      </c>
      <c r="B496" s="37" t="s">
        <v>172</v>
      </c>
      <c r="C496" s="37" t="s">
        <v>376</v>
      </c>
      <c r="D496" s="38"/>
      <c r="E496" s="38"/>
      <c r="F496" s="65" t="s">
        <v>173</v>
      </c>
      <c r="G496" s="22" t="s">
        <v>1262</v>
      </c>
      <c r="H496" s="45">
        <f>IF(AND(ISNUMBER(H333),ISNUMBER(H348),ISNUMBER(H338),ISNUMBER(H353)),-(H333+H348)/(H338+H353)*100,"–")</f>
        <v>98.620813700645257</v>
      </c>
      <c r="I496" s="45">
        <f t="shared" ref="I496:X496" si="389">IF(AND(ISNUMBER(I333),ISNUMBER(I348),ISNUMBER(I338),ISNUMBER(I353)),-(I333+I348)/(I338+I353)*100,"–")</f>
        <v>101.44714624035798</v>
      </c>
      <c r="J496" s="45">
        <f t="shared" si="389"/>
        <v>101.98126513311567</v>
      </c>
      <c r="K496" s="45">
        <f t="shared" si="389"/>
        <v>103.27760750259962</v>
      </c>
      <c r="L496" s="45">
        <f t="shared" si="389"/>
        <v>103.07209632873797</v>
      </c>
      <c r="M496" s="45">
        <f t="shared" si="389"/>
        <v>105.60826297079133</v>
      </c>
      <c r="N496" s="45">
        <f t="shared" si="389"/>
        <v>109.05546109525804</v>
      </c>
      <c r="O496" s="45">
        <f t="shared" si="389"/>
        <v>106.7752050812133</v>
      </c>
      <c r="P496" s="45">
        <f t="shared" si="389"/>
        <v>103.70813987948237</v>
      </c>
      <c r="Q496" s="45">
        <f t="shared" si="389"/>
        <v>102.74251888072072</v>
      </c>
      <c r="R496" s="45">
        <f t="shared" si="389"/>
        <v>102.09349417402665</v>
      </c>
      <c r="S496" s="45">
        <f t="shared" si="389"/>
        <v>98.913236090578351</v>
      </c>
      <c r="T496" s="45">
        <f t="shared" si="389"/>
        <v>99.782427650195274</v>
      </c>
      <c r="U496" s="45">
        <f t="shared" si="389"/>
        <v>104.29086986002505</v>
      </c>
      <c r="V496" s="45">
        <f t="shared" si="389"/>
        <v>104.72136135320527</v>
      </c>
      <c r="W496" s="45">
        <f t="shared" si="389"/>
        <v>105.43427746754206</v>
      </c>
      <c r="X496" s="45">
        <f t="shared" si="389"/>
        <v>107.16639621604989</v>
      </c>
      <c r="Y496" s="45">
        <f t="shared" ref="Y496:AE496" si="390">IF(AND(ISNUMBER(Y333),ISNUMBER(Y348),ISNUMBER(Y338),ISNUMBER(Y353)),-(Y333+Y348)/(Y338+Y353)*100,"–")</f>
        <v>107.84285889478961</v>
      </c>
      <c r="Z496" s="45">
        <f t="shared" si="390"/>
        <v>106.20047424232528</v>
      </c>
      <c r="AA496" s="45">
        <f>IF(AND(ISNUMBER(AA333),ISNUMBER(AA348),ISNUMBER(AA338),ISNUMBER(AA353)),-(AA333+AA348)/(AA338+AA353)*100,"–")</f>
        <v>102.99759570607168</v>
      </c>
      <c r="AB496" s="45">
        <f>IF(AND(ISNUMBER(AB333),ISNUMBER(AB348),ISNUMBER(AB338),ISNUMBER(AB353)),-(AB333+AB348)/(AB338+AB353)*100,"–")</f>
        <v>99.936588122453927</v>
      </c>
      <c r="AC496" s="45">
        <f>IF(AND(ISNUMBER(AC333),ISNUMBER(AC348),ISNUMBER(AC338),ISNUMBER(AC353)),-(AC333+AC348)/(AC338+AC353)*100,"–")</f>
        <v>101.70863480352538</v>
      </c>
      <c r="AD496" s="45">
        <f>IF(AND(ISNUMBER(AD333),ISNUMBER(AD348),ISNUMBER(AD338),ISNUMBER(AD353)),-(AD333+AD348)/(AD338+AD353)*100,"–")</f>
        <v>104.24812478221799</v>
      </c>
      <c r="AE496" s="45">
        <f t="shared" si="390"/>
        <v>103.6298615165242</v>
      </c>
      <c r="AF496" s="27">
        <f t="shared" ref="AF496:AK496" si="391">IF(AND(ISNUMBER(AF333),ISNUMBER(AF348),ISNUMBER(AF338),ISNUMBER(AF353)),-(AF333+AF348)/(AF338+AF353)*100,"–")</f>
        <v>104.36270610392771</v>
      </c>
      <c r="AG496" s="27">
        <f t="shared" si="391"/>
        <v>103.11125973179682</v>
      </c>
      <c r="AH496" s="27">
        <f t="shared" si="391"/>
        <v>102.6036898519047</v>
      </c>
      <c r="AI496" s="27">
        <f t="shared" si="391"/>
        <v>104.08787425210006</v>
      </c>
      <c r="AJ496" s="27">
        <f t="shared" si="391"/>
        <v>102.67905060818447</v>
      </c>
      <c r="AK496" s="27">
        <f t="shared" si="391"/>
        <v>102.95189786827079</v>
      </c>
      <c r="AL496" s="27">
        <f t="shared" ref="AL496:AQ496" si="392">IF(AND(ISNUMBER(AL333),ISNUMBER(AL348),ISNUMBER(AL338),ISNUMBER(AL353)),-(AL333+AL348)/(AL338+AL353)*100,"–")</f>
        <v>101.47031272229714</v>
      </c>
      <c r="AM496" s="27">
        <f t="shared" si="392"/>
        <v>101.86272231697626</v>
      </c>
      <c r="AN496" s="27">
        <f t="shared" si="392"/>
        <v>104.62359611987033</v>
      </c>
      <c r="AO496" s="27">
        <f t="shared" si="392"/>
        <v>105.28978402454146</v>
      </c>
      <c r="AP496" s="27">
        <f t="shared" si="392"/>
        <v>106.07783753576999</v>
      </c>
      <c r="AQ496" s="27">
        <f t="shared" si="392"/>
        <v>107.44001487750914</v>
      </c>
      <c r="AR496" s="27">
        <f t="shared" ref="AR496:AW496" si="393">IF(AND(ISNUMBER(AR333),ISNUMBER(AR348),ISNUMBER(AR338),ISNUMBER(AR353)),-(AR333+AR348)/(AR338+AR353)*100,"–")</f>
        <v>107.45044880552197</v>
      </c>
      <c r="AS496" s="27">
        <f t="shared" si="393"/>
        <v>106.87826845637296</v>
      </c>
      <c r="AT496" s="27">
        <f t="shared" si="393"/>
        <v>105.61759690529557</v>
      </c>
      <c r="AU496" s="27">
        <f t="shared" si="393"/>
        <v>105.63635412109542</v>
      </c>
      <c r="AV496" s="27">
        <f t="shared" si="393"/>
        <v>106.61758098641521</v>
      </c>
      <c r="AW496" s="28">
        <f t="shared" si="393"/>
        <v>105.90124553675462</v>
      </c>
      <c r="AX496" s="28">
        <f t="shared" ref="AX496:AY496" si="394">IF(AND(ISNUMBER(AX333),ISNUMBER(AX348),ISNUMBER(AX338),ISNUMBER(AX353)),-(AX333+AX348)/(AX338+AX353)*100,"–")</f>
        <v>105.69266069369374</v>
      </c>
      <c r="AY496" s="28">
        <f t="shared" si="394"/>
        <v>105.59478294117086</v>
      </c>
      <c r="AZ496" s="28">
        <f t="shared" ref="AZ496:BA496" si="395">IF(AND(ISNUMBER(AZ333),ISNUMBER(AZ348),ISNUMBER(AZ338),ISNUMBER(AZ353)),-(AZ333+AZ348)/(AZ338+AZ353)*100,"–")</f>
        <v>105.77568344986081</v>
      </c>
      <c r="BA496" s="28">
        <f t="shared" si="395"/>
        <v>105.78409570905313</v>
      </c>
    </row>
    <row r="497" spans="1:58" s="42" customFormat="1" x14ac:dyDescent="0.2">
      <c r="A497" s="37" t="s">
        <v>442</v>
      </c>
      <c r="B497" s="37" t="s">
        <v>174</v>
      </c>
      <c r="C497" s="37" t="s">
        <v>376</v>
      </c>
      <c r="D497" s="38"/>
      <c r="E497" s="38"/>
      <c r="F497" s="65" t="s">
        <v>175</v>
      </c>
      <c r="G497" s="22" t="s">
        <v>1263</v>
      </c>
      <c r="H497" s="45">
        <f t="shared" ref="H497:AJ497" si="396">IF(AND(ISNUMBER(H333),ISNUMBER(H348)),H333/(H333+H348)*100,"–")</f>
        <v>78.716426368429808</v>
      </c>
      <c r="I497" s="45">
        <f t="shared" si="396"/>
        <v>78.871325133036734</v>
      </c>
      <c r="J497" s="45">
        <f t="shared" si="396"/>
        <v>79.185244978617092</v>
      </c>
      <c r="K497" s="45">
        <f t="shared" si="396"/>
        <v>79.150271360808816</v>
      </c>
      <c r="L497" s="45">
        <f t="shared" si="396"/>
        <v>79.625466905094243</v>
      </c>
      <c r="M497" s="45">
        <f t="shared" si="396"/>
        <v>79.479666618008892</v>
      </c>
      <c r="N497" s="45">
        <f t="shared" si="396"/>
        <v>79.689523009251715</v>
      </c>
      <c r="O497" s="45">
        <f t="shared" si="396"/>
        <v>79.719096913705798</v>
      </c>
      <c r="P497" s="45">
        <f t="shared" si="396"/>
        <v>80.54807183362793</v>
      </c>
      <c r="Q497" s="45">
        <f t="shared" si="396"/>
        <v>80.733969252584359</v>
      </c>
      <c r="R497" s="45">
        <f t="shared" si="396"/>
        <v>79.705997116378995</v>
      </c>
      <c r="S497" s="45">
        <f t="shared" si="396"/>
        <v>79.543982653543566</v>
      </c>
      <c r="T497" s="45">
        <f t="shared" si="396"/>
        <v>78.225249004255744</v>
      </c>
      <c r="U497" s="45">
        <f t="shared" si="396"/>
        <v>77.686213792768484</v>
      </c>
      <c r="V497" s="45">
        <f t="shared" si="396"/>
        <v>79.853820556976245</v>
      </c>
      <c r="W497" s="45">
        <f t="shared" si="396"/>
        <v>80.645250807176609</v>
      </c>
      <c r="X497" s="45">
        <f t="shared" si="396"/>
        <v>80.399046265349</v>
      </c>
      <c r="Y497" s="45">
        <f t="shared" si="396"/>
        <v>79.83495019025905</v>
      </c>
      <c r="Z497" s="45">
        <f t="shared" si="396"/>
        <v>79.296035714754908</v>
      </c>
      <c r="AA497" s="45">
        <f t="shared" si="396"/>
        <v>78.828887365146286</v>
      </c>
      <c r="AB497" s="45">
        <f t="shared" si="396"/>
        <v>79.066291817156383</v>
      </c>
      <c r="AC497" s="45">
        <f t="shared" si="396"/>
        <v>78.926022044638472</v>
      </c>
      <c r="AD497" s="45">
        <f t="shared" si="396"/>
        <v>78.077370493922999</v>
      </c>
      <c r="AE497" s="45">
        <f t="shared" si="396"/>
        <v>77.79898933183604</v>
      </c>
      <c r="AF497" s="27">
        <f t="shared" si="396"/>
        <v>77.49947486730602</v>
      </c>
      <c r="AG497" s="27">
        <f t="shared" si="396"/>
        <v>76.329025853340141</v>
      </c>
      <c r="AH497" s="27">
        <f t="shared" si="396"/>
        <v>76.515296547397796</v>
      </c>
      <c r="AI497" s="27">
        <f t="shared" si="396"/>
        <v>76.08336483096366</v>
      </c>
      <c r="AJ497" s="27">
        <f t="shared" si="396"/>
        <v>76.71207228405612</v>
      </c>
      <c r="AK497" s="27">
        <f t="shared" ref="AK497:AP497" si="397">IF(AND(ISNUMBER(AK333),ISNUMBER(AK348)),AK333/(AK333+AK348)*100,"–")</f>
        <v>74.158234306850318</v>
      </c>
      <c r="AL497" s="27">
        <f t="shared" si="397"/>
        <v>75.714525119608794</v>
      </c>
      <c r="AM497" s="27">
        <f t="shared" si="397"/>
        <v>76.232693886627104</v>
      </c>
      <c r="AN497" s="27">
        <f t="shared" si="397"/>
        <v>75.472837573958003</v>
      </c>
      <c r="AO497" s="27">
        <f t="shared" si="397"/>
        <v>74.736037836426988</v>
      </c>
      <c r="AP497" s="27">
        <f t="shared" si="397"/>
        <v>73.802792305404225</v>
      </c>
      <c r="AQ497" s="27">
        <f t="shared" ref="AQ497:AV497" si="398">IF(AND(ISNUMBER(AQ333),ISNUMBER(AQ348)),AQ333/(AQ333+AQ348)*100,"–")</f>
        <v>72.863226367459816</v>
      </c>
      <c r="AR497" s="27">
        <f t="shared" si="398"/>
        <v>72.583490878628623</v>
      </c>
      <c r="AS497" s="27">
        <f t="shared" si="398"/>
        <v>72.912511076064973</v>
      </c>
      <c r="AT497" s="27">
        <f t="shared" si="398"/>
        <v>72.476466381686876</v>
      </c>
      <c r="AU497" s="27">
        <f t="shared" si="398"/>
        <v>72.191615765322325</v>
      </c>
      <c r="AV497" s="27">
        <f t="shared" si="398"/>
        <v>73.310733312609202</v>
      </c>
      <c r="AW497" s="28">
        <f t="shared" ref="AW497:AX497" si="399">IF(AND(ISNUMBER(AW333),ISNUMBER(AW348)),AW333/(AW333+AW348)*100,"–")</f>
        <v>74.57843672193269</v>
      </c>
      <c r="AX497" s="28">
        <f t="shared" si="399"/>
        <v>74.0879567221847</v>
      </c>
      <c r="AY497" s="28">
        <f t="shared" ref="AY497:AZ497" si="400">IF(AND(ISNUMBER(AY333),ISNUMBER(AY348)),AY333/(AY333+AY348)*100,"–")</f>
        <v>73.99513537325015</v>
      </c>
      <c r="AZ497" s="28">
        <f t="shared" si="400"/>
        <v>73.388650054743394</v>
      </c>
      <c r="BA497" s="28">
        <f t="shared" ref="BA497" si="401">IF(AND(ISNUMBER(BA333),ISNUMBER(BA348)),BA333/(BA333+BA348)*100,"–")</f>
        <v>73.037050027281452</v>
      </c>
    </row>
    <row r="498" spans="1:58" s="42" customFormat="1" x14ac:dyDescent="0.2">
      <c r="A498" s="37" t="s">
        <v>442</v>
      </c>
      <c r="B498" s="37" t="s">
        <v>176</v>
      </c>
      <c r="C498" s="37" t="s">
        <v>376</v>
      </c>
      <c r="D498" s="38"/>
      <c r="E498" s="38"/>
      <c r="F498" s="65" t="s">
        <v>177</v>
      </c>
      <c r="G498" s="22" t="s">
        <v>1264</v>
      </c>
      <c r="H498" s="45">
        <f>IF(AND(ISNUMBER(H338),ISNUMBER(H353)),H338/(H338+H353)*100,"–")</f>
        <v>80.343222747901834</v>
      </c>
      <c r="I498" s="45">
        <f t="shared" ref="I498:X498" si="402">IF(AND(ISNUMBER(I338),ISNUMBER(I353)),I338/(I338+I353)*100,"–")</f>
        <v>79.526845483154986</v>
      </c>
      <c r="J498" s="45">
        <f t="shared" si="402"/>
        <v>79.644925772241848</v>
      </c>
      <c r="K498" s="45">
        <f t="shared" si="402"/>
        <v>80.031956673150333</v>
      </c>
      <c r="L498" s="45">
        <f t="shared" si="402"/>
        <v>80.9222259457419</v>
      </c>
      <c r="M498" s="45">
        <f t="shared" si="402"/>
        <v>81.000070579232613</v>
      </c>
      <c r="N498" s="45">
        <f t="shared" si="402"/>
        <v>79.674654838956016</v>
      </c>
      <c r="O498" s="45">
        <f t="shared" si="402"/>
        <v>79.658636144841495</v>
      </c>
      <c r="P498" s="45">
        <f t="shared" si="402"/>
        <v>79.951146354386495</v>
      </c>
      <c r="Q498" s="45">
        <f t="shared" si="402"/>
        <v>80.390634157777512</v>
      </c>
      <c r="R498" s="45">
        <f t="shared" si="402"/>
        <v>79.279444566190506</v>
      </c>
      <c r="S498" s="45">
        <f t="shared" si="402"/>
        <v>79.411967797246106</v>
      </c>
      <c r="T498" s="45">
        <f t="shared" si="402"/>
        <v>77.326441727857258</v>
      </c>
      <c r="U498" s="45">
        <f t="shared" si="402"/>
        <v>75.72331336484568</v>
      </c>
      <c r="V498" s="45">
        <f t="shared" si="402"/>
        <v>77.544009402467978</v>
      </c>
      <c r="W498" s="45">
        <f t="shared" si="402"/>
        <v>78.221588369097574</v>
      </c>
      <c r="X498" s="45">
        <f t="shared" si="402"/>
        <v>77.866481723390095</v>
      </c>
      <c r="Y498" s="45">
        <f t="shared" ref="Y498:AE498" si="403">IF(AND(ISNUMBER(Y338),ISNUMBER(Y353)),Y338/(Y338+Y353)*100,"–")</f>
        <v>77.966507240813016</v>
      </c>
      <c r="Z498" s="45">
        <f t="shared" si="403"/>
        <v>77.593730716861856</v>
      </c>
      <c r="AA498" s="45">
        <f t="shared" si="403"/>
        <v>77.322228431361665</v>
      </c>
      <c r="AB498" s="45">
        <f t="shared" si="403"/>
        <v>78.527794458214814</v>
      </c>
      <c r="AC498" s="45">
        <f t="shared" si="403"/>
        <v>77.73426729670372</v>
      </c>
      <c r="AD498" s="45">
        <f t="shared" si="403"/>
        <v>76.97373548884039</v>
      </c>
      <c r="AE498" s="45">
        <f t="shared" si="403"/>
        <v>77.049378227108264</v>
      </c>
      <c r="AF498" s="27">
        <f t="shared" ref="AF498:AK498" si="404">IF(AND(ISNUMBER(AF338),ISNUMBER(AF353)),AF338/(AF338+AF353)*100,"–")</f>
        <v>77.639203865745898</v>
      </c>
      <c r="AG498" s="27">
        <f t="shared" si="404"/>
        <v>76.900214878670354</v>
      </c>
      <c r="AH498" s="27">
        <f t="shared" si="404"/>
        <v>77.967726646054487</v>
      </c>
      <c r="AI498" s="27">
        <f t="shared" si="404"/>
        <v>77.60927813159816</v>
      </c>
      <c r="AJ498" s="27">
        <f t="shared" si="404"/>
        <v>77.975520542449686</v>
      </c>
      <c r="AK498" s="27">
        <f t="shared" si="404"/>
        <v>75.857013586681305</v>
      </c>
      <c r="AL498" s="27">
        <f t="shared" ref="AL498:AQ498" si="405">IF(AND(ISNUMBER(AL338),ISNUMBER(AL353)),AL338/(AL338+AL353)*100,"–")</f>
        <v>77.559021543978929</v>
      </c>
      <c r="AM498" s="27">
        <f t="shared" si="405"/>
        <v>78.724701060057527</v>
      </c>
      <c r="AN498" s="27">
        <f t="shared" si="405"/>
        <v>77.811189164533971</v>
      </c>
      <c r="AO498" s="27">
        <f t="shared" si="405"/>
        <v>76.620540522015006</v>
      </c>
      <c r="AP498" s="27">
        <f t="shared" si="405"/>
        <v>75.682520487372656</v>
      </c>
      <c r="AQ498" s="27">
        <f t="shared" si="405"/>
        <v>74.666693499151108</v>
      </c>
      <c r="AR498" s="27">
        <f t="shared" ref="AR498:AW498" si="406">IF(AND(ISNUMBER(AR338),ISNUMBER(AR353)),AR338/(AR338+AR353)*100,"–")</f>
        <v>74.193435040227385</v>
      </c>
      <c r="AS498" s="27">
        <f t="shared" si="406"/>
        <v>74.602740120108095</v>
      </c>
      <c r="AT498" s="27">
        <f t="shared" si="406"/>
        <v>74.663800315467526</v>
      </c>
      <c r="AU498" s="27">
        <f t="shared" si="406"/>
        <v>74.003985887638251</v>
      </c>
      <c r="AV498" s="27">
        <f t="shared" si="406"/>
        <v>75.927383037479899</v>
      </c>
      <c r="AW498" s="28">
        <f t="shared" si="406"/>
        <v>77.06058428375006</v>
      </c>
      <c r="AX498" s="28">
        <f t="shared" ref="AX498:AY498" si="407">IF(AND(ISNUMBER(AX338),ISNUMBER(AX353)),AX338/(AX338+AX353)*100,"–")</f>
        <v>76.432621830525477</v>
      </c>
      <c r="AY498" s="28">
        <f t="shared" si="407"/>
        <v>76.429779763930384</v>
      </c>
      <c r="AZ498" s="28">
        <f t="shared" ref="AZ498:BA498" si="408">IF(AND(ISNUMBER(AZ338),ISNUMBER(AZ353)),AZ338/(AZ338+AZ353)*100,"–")</f>
        <v>75.874756054388442</v>
      </c>
      <c r="BA498" s="28">
        <f t="shared" si="408"/>
        <v>75.619599535389952</v>
      </c>
    </row>
    <row r="499" spans="1:58" s="42" customFormat="1" x14ac:dyDescent="0.2">
      <c r="A499" s="37" t="s">
        <v>442</v>
      </c>
      <c r="B499" s="37" t="s">
        <v>178</v>
      </c>
      <c r="C499" s="37" t="s">
        <v>376</v>
      </c>
      <c r="D499" s="38"/>
      <c r="E499" s="38"/>
      <c r="F499" s="65" t="s">
        <v>179</v>
      </c>
      <c r="G499" s="22" t="s">
        <v>1265</v>
      </c>
      <c r="H499" s="45">
        <f t="shared" ref="H499:W499" si="409">IF(AND(ISNUMBER(H358),ISNUMBER(H77)),H358/H77*100,"–")</f>
        <v>0.3114429798032094</v>
      </c>
      <c r="I499" s="45">
        <f t="shared" si="409"/>
        <v>0.22628555783660484</v>
      </c>
      <c r="J499" s="45">
        <f t="shared" si="409"/>
        <v>0.20378417255182915</v>
      </c>
      <c r="K499" s="45">
        <f t="shared" si="409"/>
        <v>0.35603300839111329</v>
      </c>
      <c r="L499" s="45">
        <f t="shared" si="409"/>
        <v>0.464081287301923</v>
      </c>
      <c r="M499" s="45">
        <f t="shared" si="409"/>
        <v>0.64276539502019137</v>
      </c>
      <c r="N499" s="45">
        <f t="shared" si="409"/>
        <v>0.38998909452825231</v>
      </c>
      <c r="O499" s="45">
        <f t="shared" si="409"/>
        <v>0.27952803208376165</v>
      </c>
      <c r="P499" s="45">
        <f t="shared" si="409"/>
        <v>2.6549535004615182E-2</v>
      </c>
      <c r="Q499" s="45">
        <f t="shared" si="409"/>
        <v>4.1978218991339356E-2</v>
      </c>
      <c r="R499" s="45">
        <f t="shared" si="409"/>
        <v>-3.8586222592018263E-4</v>
      </c>
      <c r="S499" s="45">
        <f t="shared" si="409"/>
        <v>-7.6462841237763701E-2</v>
      </c>
      <c r="T499" s="45">
        <f t="shared" si="409"/>
        <v>-0.20104820200316253</v>
      </c>
      <c r="U499" s="45">
        <f t="shared" si="409"/>
        <v>-0.20347696617499422</v>
      </c>
      <c r="V499" s="45">
        <f t="shared" si="409"/>
        <v>-0.28455367759109829</v>
      </c>
      <c r="W499" s="45">
        <f t="shared" si="409"/>
        <v>-0.30050851434189513</v>
      </c>
      <c r="X499" s="45">
        <f t="shared" ref="X499:AE499" si="410">IF(AND(ISNUMBER(X358),ISNUMBER(X77)),X358/X77*100,"–")</f>
        <v>-0.24945737585785288</v>
      </c>
      <c r="Y499" s="45">
        <f t="shared" si="410"/>
        <v>-6.6313709582353178E-2</v>
      </c>
      <c r="Z499" s="45">
        <f t="shared" si="410"/>
        <v>-9.8558899327983701E-2</v>
      </c>
      <c r="AA499" s="45">
        <f>IF(AND(ISNUMBER(AA358),ISNUMBER(AA77)),AA358/AA77*100,"–")</f>
        <v>-0.21361444653222392</v>
      </c>
      <c r="AB499" s="45">
        <f>IF(AND(ISNUMBER(AB358),ISNUMBER(AB77)),AB358/AB77*100,"–")</f>
        <v>-0.15272536102995193</v>
      </c>
      <c r="AC499" s="45">
        <f>IF(AND(ISNUMBER(AC358),ISNUMBER(AC77)),AC358/AC77*100,"–")</f>
        <v>-0.22821651930995079</v>
      </c>
      <c r="AD499" s="45">
        <f>IF(AND(ISNUMBER(AD358),ISNUMBER(AD77)),AD358/AD77*100,"–")</f>
        <v>-4.528569397746756E-2</v>
      </c>
      <c r="AE499" s="45">
        <f t="shared" si="410"/>
        <v>1.4597747573759595E-2</v>
      </c>
      <c r="AF499" s="27">
        <f t="shared" ref="AF499:AK499" si="411">IF(AND(ISNUMBER(AF358),ISNUMBER(AF77)),AF358/AF77*100,"–")</f>
        <v>0.30013701707909746</v>
      </c>
      <c r="AG499" s="27">
        <f t="shared" si="411"/>
        <v>0.37184912971901318</v>
      </c>
      <c r="AH499" s="27">
        <f t="shared" si="411"/>
        <v>0.63335653228306266</v>
      </c>
      <c r="AI499" s="27">
        <f t="shared" si="411"/>
        <v>0.76331918596065262</v>
      </c>
      <c r="AJ499" s="27">
        <f t="shared" si="411"/>
        <v>0.59897551125266491</v>
      </c>
      <c r="AK499" s="27">
        <f t="shared" si="411"/>
        <v>0.69138447845274154</v>
      </c>
      <c r="AL499" s="27">
        <f t="shared" ref="AL499:AQ499" si="412">IF(AND(ISNUMBER(AL358),ISNUMBER(AL77)),AL358/AL77*100,"–")</f>
        <v>0.69009506680467203</v>
      </c>
      <c r="AM499" s="27">
        <f t="shared" si="412"/>
        <v>0.98306409518329851</v>
      </c>
      <c r="AN499" s="27">
        <f t="shared" si="412"/>
        <v>1.1532999128411996</v>
      </c>
      <c r="AO499" s="27">
        <f t="shared" si="412"/>
        <v>1.0610460497851775</v>
      </c>
      <c r="AP499" s="27">
        <f t="shared" si="412"/>
        <v>1.1252603561205936</v>
      </c>
      <c r="AQ499" s="27">
        <f t="shared" si="412"/>
        <v>1.2461677810127263</v>
      </c>
      <c r="AR499" s="27">
        <f t="shared" ref="AR499:AW499" si="413">IF(AND(ISNUMBER(AR358),ISNUMBER(AR77)),AR358/AR77*100,"–")</f>
        <v>1.1935812319452188</v>
      </c>
      <c r="AS499" s="27">
        <f t="shared" si="413"/>
        <v>1.213581783113997</v>
      </c>
      <c r="AT499" s="27">
        <f t="shared" si="413"/>
        <v>1.3080894983750446</v>
      </c>
      <c r="AU499" s="27">
        <f t="shared" si="413"/>
        <v>1.1808609230341807</v>
      </c>
      <c r="AV499" s="27">
        <f t="shared" si="413"/>
        <v>1.3920557372262923</v>
      </c>
      <c r="AW499" s="28">
        <f t="shared" si="413"/>
        <v>1.3965139579202688</v>
      </c>
      <c r="AX499" s="28">
        <f t="shared" ref="AX499:AY499" si="414">IF(AND(ISNUMBER(AX358),ISNUMBER(AX77)),AX358/AX77*100,"–")</f>
        <v>1.3553089596580985</v>
      </c>
      <c r="AY499" s="28">
        <f t="shared" si="414"/>
        <v>1.396051395891764</v>
      </c>
      <c r="AZ499" s="28">
        <f t="shared" ref="AZ499:BA499" si="415">IF(AND(ISNUMBER(AZ358),ISNUMBER(AZ77)),AZ358/AZ77*100,"–")</f>
        <v>1.4289118151288964</v>
      </c>
      <c r="BA499" s="28">
        <f t="shared" si="415"/>
        <v>1.4749075713581588</v>
      </c>
    </row>
    <row r="500" spans="1:58" s="42" customFormat="1" x14ac:dyDescent="0.2">
      <c r="A500" s="37" t="s">
        <v>442</v>
      </c>
      <c r="B500" s="37" t="s">
        <v>180</v>
      </c>
      <c r="C500" s="37" t="s">
        <v>376</v>
      </c>
      <c r="D500" s="38"/>
      <c r="E500" s="38"/>
      <c r="F500" s="23" t="s">
        <v>181</v>
      </c>
      <c r="G500" s="22" t="s">
        <v>1266</v>
      </c>
      <c r="H500" s="45">
        <f t="shared" ref="H500:W500" si="416">IF(AND(ISNUMBER(H373),ISNUMBER(H77)),H373/H77*100,"–")</f>
        <v>0.19721220727842384</v>
      </c>
      <c r="I500" s="45">
        <f t="shared" si="416"/>
        <v>0.13257975419555801</v>
      </c>
      <c r="J500" s="45">
        <f t="shared" si="416"/>
        <v>6.2442284280743235E-2</v>
      </c>
      <c r="K500" s="45">
        <f t="shared" si="416"/>
        <v>0.149523211826187</v>
      </c>
      <c r="L500" s="45">
        <f t="shared" si="416"/>
        <v>0.26785899804003704</v>
      </c>
      <c r="M500" s="45">
        <f t="shared" si="416"/>
        <v>0.13890382754295411</v>
      </c>
      <c r="N500" s="45">
        <f t="shared" si="416"/>
        <v>0.20925350271074253</v>
      </c>
      <c r="O500" s="45">
        <f t="shared" si="416"/>
        <v>9.296881275917256E-3</v>
      </c>
      <c r="P500" s="45">
        <f t="shared" si="416"/>
        <v>0.17825089431348584</v>
      </c>
      <c r="Q500" s="45">
        <f t="shared" si="416"/>
        <v>0.17332635669500998</v>
      </c>
      <c r="R500" s="45">
        <f t="shared" si="416"/>
        <v>-2.1261008648220923E-2</v>
      </c>
      <c r="S500" s="45">
        <f t="shared" si="416"/>
        <v>-0.19348204743352457</v>
      </c>
      <c r="T500" s="45">
        <f t="shared" si="416"/>
        <v>-0.19491828065674824</v>
      </c>
      <c r="U500" s="45">
        <f t="shared" si="416"/>
        <v>-0.26953414283760307</v>
      </c>
      <c r="V500" s="45">
        <f t="shared" si="416"/>
        <v>-0.29203658605702332</v>
      </c>
      <c r="W500" s="45">
        <f t="shared" si="416"/>
        <v>-0.35343509575386156</v>
      </c>
      <c r="X500" s="45">
        <f t="shared" ref="X500:AE500" si="417">IF(AND(ISNUMBER(X373),ISNUMBER(X77)),X373/X77*100,"–")</f>
        <v>-0.22233698765575433</v>
      </c>
      <c r="Y500" s="45">
        <f t="shared" si="417"/>
        <v>-2.0209892444145273E-2</v>
      </c>
      <c r="Z500" s="45">
        <f t="shared" si="417"/>
        <v>8.8882207393963145E-2</v>
      </c>
      <c r="AA500" s="45">
        <f>IF(AND(ISNUMBER(AA373),ISNUMBER(AA77)),AA373/AA77*100,"–")</f>
        <v>-0.13222096630382529</v>
      </c>
      <c r="AB500" s="45">
        <f>IF(AND(ISNUMBER(AB373),ISNUMBER(AB77)),AB373/AB77*100,"–")</f>
        <v>6.0557875140057366E-2</v>
      </c>
      <c r="AC500" s="45">
        <f>IF(AND(ISNUMBER(AC373),ISNUMBER(AC77)),AC373/AC77*100,"–")</f>
        <v>0.13897466376669898</v>
      </c>
      <c r="AD500" s="45">
        <f>IF(AND(ISNUMBER(AD373),ISNUMBER(AD77)),AD373/AD77*100,"–")</f>
        <v>-4.8327832382340744E-2</v>
      </c>
      <c r="AE500" s="45">
        <f t="shared" si="417"/>
        <v>-3.825486982205098E-2</v>
      </c>
      <c r="AF500" s="27">
        <f t="shared" ref="AF500:AK500" si="418">IF(AND(ISNUMBER(AF373),ISNUMBER(AF77)),AF373/AF77*100,"–")</f>
        <v>0.5263180312627842</v>
      </c>
      <c r="AG500" s="27">
        <f t="shared" si="418"/>
        <v>1.0796495324936479</v>
      </c>
      <c r="AH500" s="27">
        <f t="shared" si="418"/>
        <v>1.1095484322229376</v>
      </c>
      <c r="AI500" s="27">
        <f t="shared" si="418"/>
        <v>0.80567770329595112</v>
      </c>
      <c r="AJ500" s="27">
        <f t="shared" si="418"/>
        <v>0.43557717333440621</v>
      </c>
      <c r="AK500" s="27">
        <f t="shared" si="418"/>
        <v>1.1064494547358528</v>
      </c>
      <c r="AL500" s="27">
        <f t="shared" ref="AL500:AQ500" si="419">IF(AND(ISNUMBER(AL373),ISNUMBER(AL77)),AL373/AL77*100,"–")</f>
        <v>1.2844060950224567</v>
      </c>
      <c r="AM500" s="27">
        <f t="shared" si="419"/>
        <v>1.5377309368745569</v>
      </c>
      <c r="AN500" s="27">
        <f t="shared" si="419"/>
        <v>1.0278544881305409</v>
      </c>
      <c r="AO500" s="27">
        <f t="shared" si="419"/>
        <v>0.77952081775909265</v>
      </c>
      <c r="AP500" s="27">
        <f t="shared" si="419"/>
        <v>0.63294299383487074</v>
      </c>
      <c r="AQ500" s="27">
        <f t="shared" si="419"/>
        <v>0.4538136812975781</v>
      </c>
      <c r="AR500" s="27">
        <f t="shared" ref="AR500:AW500" si="420">IF(AND(ISNUMBER(AR373),ISNUMBER(AR77)),AR373/AR77*100,"–")</f>
        <v>0.72012285951406407</v>
      </c>
      <c r="AS500" s="27">
        <f t="shared" si="420"/>
        <v>1.074294966174056</v>
      </c>
      <c r="AT500" s="27">
        <f t="shared" si="420"/>
        <v>1.4773822112525434</v>
      </c>
      <c r="AU500" s="27">
        <f t="shared" si="420"/>
        <v>1.6740637988002829</v>
      </c>
      <c r="AV500" s="27">
        <f t="shared" si="420"/>
        <v>1.1508204889811264</v>
      </c>
      <c r="AW500" s="28">
        <f t="shared" si="420"/>
        <v>0.96893255996143379</v>
      </c>
      <c r="AX500" s="28">
        <f t="shared" ref="AX500:AY500" si="421">IF(AND(ISNUMBER(AX373),ISNUMBER(AX77)),AX373/AX77*100,"–")</f>
        <v>0.73662665025853713</v>
      </c>
      <c r="AY500" s="28">
        <f t="shared" si="421"/>
        <v>0.63914874827511969</v>
      </c>
      <c r="AZ500" s="28">
        <f t="shared" ref="AZ500:BA500" si="422">IF(AND(ISNUMBER(AZ373),ISNUMBER(AZ77)),AZ373/AZ77*100,"–")</f>
        <v>0.56248300419912944</v>
      </c>
      <c r="BA500" s="28">
        <f t="shared" si="422"/>
        <v>0.44649067097427275</v>
      </c>
    </row>
    <row r="501" spans="1:58" s="42" customFormat="1" x14ac:dyDescent="0.2">
      <c r="A501" s="37" t="s">
        <v>442</v>
      </c>
      <c r="B501" s="37" t="s">
        <v>182</v>
      </c>
      <c r="C501" s="37" t="s">
        <v>376</v>
      </c>
      <c r="D501" s="38"/>
      <c r="E501" s="38"/>
      <c r="F501" s="23" t="s">
        <v>183</v>
      </c>
      <c r="G501" s="22" t="s">
        <v>1267</v>
      </c>
      <c r="H501" s="45">
        <f t="shared" ref="H501:W501" si="423">IF(AND(ISNUMBER(H388),ISNUMBER(H77)),H388/H77*100,"–")</f>
        <v>-0.75658660764528218</v>
      </c>
      <c r="I501" s="45">
        <f t="shared" si="423"/>
        <v>-0.74689650336567293</v>
      </c>
      <c r="J501" s="45">
        <f t="shared" si="423"/>
        <v>-0.78408924009554259</v>
      </c>
      <c r="K501" s="45">
        <f t="shared" si="423"/>
        <v>-0.66724012068711092</v>
      </c>
      <c r="L501" s="45">
        <f t="shared" si="423"/>
        <v>-0.68308228344329991</v>
      </c>
      <c r="M501" s="45">
        <f t="shared" si="423"/>
        <v>-0.72075354787168855</v>
      </c>
      <c r="N501" s="45">
        <f t="shared" si="423"/>
        <v>-0.73933350297035549</v>
      </c>
      <c r="O501" s="45">
        <f t="shared" si="423"/>
        <v>-0.7858026743563219</v>
      </c>
      <c r="P501" s="45">
        <f t="shared" si="423"/>
        <v>-0.80451321099277739</v>
      </c>
      <c r="Q501" s="45">
        <f t="shared" si="423"/>
        <v>-0.87579671137700399</v>
      </c>
      <c r="R501" s="45">
        <f t="shared" si="423"/>
        <v>-0.81156472666736212</v>
      </c>
      <c r="S501" s="45">
        <f t="shared" si="423"/>
        <v>-0.94692559245001684</v>
      </c>
      <c r="T501" s="45">
        <f t="shared" si="423"/>
        <v>-0.98177877736915753</v>
      </c>
      <c r="U501" s="45">
        <f t="shared" si="423"/>
        <v>-0.99657673030360527</v>
      </c>
      <c r="V501" s="45">
        <f t="shared" si="423"/>
        <v>-1.0859020697315707</v>
      </c>
      <c r="W501" s="45">
        <f t="shared" si="423"/>
        <v>-0.98429132916498574</v>
      </c>
      <c r="X501" s="45">
        <f t="shared" ref="X501:AE501" si="424">IF(AND(ISNUMBER(X388),ISNUMBER(X77)),X388/X77*100,"–")</f>
        <v>-0.87744864039389503</v>
      </c>
      <c r="Y501" s="45">
        <f t="shared" si="424"/>
        <v>-0.90969162208954568</v>
      </c>
      <c r="Z501" s="45">
        <f t="shared" si="424"/>
        <v>-0.99940217235231588</v>
      </c>
      <c r="AA501" s="45">
        <f>IF(AND(ISNUMBER(AA388),ISNUMBER(AA77)),AA388/AA77*100,"–")</f>
        <v>-0.8999819286809938</v>
      </c>
      <c r="AB501" s="45">
        <f>IF(AND(ISNUMBER(AB388),ISNUMBER(AB77)),AB388/AB77*100,"–")</f>
        <v>-0.99181684638930223</v>
      </c>
      <c r="AC501" s="45">
        <f>IF(AND(ISNUMBER(AC388),ISNUMBER(AC77)),AC388/AC77*100,"–")</f>
        <v>-0.91361614582284656</v>
      </c>
      <c r="AD501" s="45">
        <f>IF(AND(ISNUMBER(AD388),ISNUMBER(AD77)),AD388/AD77*100,"–")</f>
        <v>-0.92309322469402866</v>
      </c>
      <c r="AE501" s="45">
        <f t="shared" si="424"/>
        <v>-0.99933799141429958</v>
      </c>
      <c r="AF501" s="27">
        <f t="shared" ref="AF501:AK501" si="425">IF(AND(ISNUMBER(AF388),ISNUMBER(AF77)),AF388/AF77*100,"–")</f>
        <v>-0.97303155496851756</v>
      </c>
      <c r="AG501" s="27">
        <f t="shared" si="425"/>
        <v>-1.2617074159551762</v>
      </c>
      <c r="AH501" s="27">
        <f t="shared" si="425"/>
        <v>-1.2273542624537817</v>
      </c>
      <c r="AI501" s="27">
        <f t="shared" si="425"/>
        <v>-1.2477857358780069</v>
      </c>
      <c r="AJ501" s="27">
        <f t="shared" si="425"/>
        <v>-1.2624813747728589</v>
      </c>
      <c r="AK501" s="27">
        <f t="shared" si="425"/>
        <v>-1.3900242744850018</v>
      </c>
      <c r="AL501" s="27">
        <f t="shared" ref="AL501:AQ501" si="426">IF(AND(ISNUMBER(AL388),ISNUMBER(AL77)),AL388/AL77*100,"–")</f>
        <v>-1.5024189999174085</v>
      </c>
      <c r="AM501" s="27">
        <f t="shared" si="426"/>
        <v>-1.3851375989765717</v>
      </c>
      <c r="AN501" s="27">
        <f t="shared" si="426"/>
        <v>-1.4855023352786225</v>
      </c>
      <c r="AO501" s="27">
        <f t="shared" si="426"/>
        <v>-1.5780510025227832</v>
      </c>
      <c r="AP501" s="27">
        <f t="shared" si="426"/>
        <v>-1.5014478954735022</v>
      </c>
      <c r="AQ501" s="27">
        <f t="shared" si="426"/>
        <v>-1.3875157499229622</v>
      </c>
      <c r="AR501" s="27">
        <f t="shared" ref="AR501:AW501" si="427">IF(AND(ISNUMBER(AR388),ISNUMBER(AR77)),AR388/AR77*100,"–")</f>
        <v>-1.4080339972099822</v>
      </c>
      <c r="AS501" s="27">
        <f t="shared" si="427"/>
        <v>-1.3928131783547901</v>
      </c>
      <c r="AT501" s="27">
        <f t="shared" si="427"/>
        <v>-1.434246771094414</v>
      </c>
      <c r="AU501" s="27">
        <f t="shared" si="427"/>
        <v>-1.3908435946788005</v>
      </c>
      <c r="AV501" s="27">
        <f t="shared" si="427"/>
        <v>-1.5163078436803907</v>
      </c>
      <c r="AW501" s="28">
        <f t="shared" si="427"/>
        <v>-1.4555711817006161</v>
      </c>
      <c r="AX501" s="28">
        <f t="shared" ref="AX501:AY501" si="428">IF(AND(ISNUMBER(AX388),ISNUMBER(AX77)),AX388/AX77*100,"–")</f>
        <v>-1.2027847724504213</v>
      </c>
      <c r="AY501" s="28">
        <f t="shared" si="428"/>
        <v>-1.2280467666625694</v>
      </c>
      <c r="AZ501" s="28">
        <f t="shared" ref="AZ501:BA501" si="429">IF(AND(ISNUMBER(AZ388),ISNUMBER(AZ77)),AZ388/AZ77*100,"–")</f>
        <v>-1.2387427940238667</v>
      </c>
      <c r="BA501" s="28">
        <f t="shared" si="429"/>
        <v>-1.232992416949144</v>
      </c>
    </row>
    <row r="502" spans="1:58" s="42" customFormat="1" x14ac:dyDescent="0.2">
      <c r="A502" s="37" t="s">
        <v>442</v>
      </c>
      <c r="B502" s="37" t="s">
        <v>325</v>
      </c>
      <c r="C502" s="37"/>
      <c r="D502" s="38"/>
      <c r="E502" s="38"/>
      <c r="F502" s="23" t="s">
        <v>326</v>
      </c>
      <c r="G502" s="22" t="s">
        <v>1268</v>
      </c>
      <c r="H502" s="45">
        <f>IF(AND(ISNUMBER(H416), ISNUMBER(H$77)), H416/H$77*100, "–")</f>
        <v>0.51612426649368082</v>
      </c>
      <c r="I502" s="45">
        <f t="shared" ref="I502:AJ502" si="430">IF(AND(ISNUMBER(I416), ISNUMBER(I$77)), I416/I$77*100, "–")</f>
        <v>0.37892310388311817</v>
      </c>
      <c r="J502" s="45">
        <f t="shared" si="430"/>
        <v>0.35195215754679021</v>
      </c>
      <c r="K502" s="45">
        <f t="shared" si="430"/>
        <v>0.40498199928547407</v>
      </c>
      <c r="L502" s="45">
        <f t="shared" si="430"/>
        <v>0.18656225805870774</v>
      </c>
      <c r="M502" s="45">
        <f t="shared" si="430"/>
        <v>0.42756278550126309</v>
      </c>
      <c r="N502" s="45">
        <f t="shared" si="430"/>
        <v>0.42667258948682601</v>
      </c>
      <c r="O502" s="45">
        <f t="shared" si="430"/>
        <v>0.64667646761127773</v>
      </c>
      <c r="P502" s="45">
        <f t="shared" si="430"/>
        <v>0.96276808819312842</v>
      </c>
      <c r="Q502" s="45">
        <f t="shared" si="430"/>
        <v>1.0634972840094328</v>
      </c>
      <c r="R502" s="45">
        <f t="shared" si="430"/>
        <v>1.2255119347015218</v>
      </c>
      <c r="S502" s="45">
        <f t="shared" si="430"/>
        <v>0.81783103828137049</v>
      </c>
      <c r="T502" s="45">
        <f t="shared" si="430"/>
        <v>0.75936011641868362</v>
      </c>
      <c r="U502" s="45">
        <f t="shared" si="430"/>
        <v>0.80371063650294727</v>
      </c>
      <c r="V502" s="45">
        <f t="shared" si="430"/>
        <v>0.76197847440855271</v>
      </c>
      <c r="W502" s="45">
        <f t="shared" si="430"/>
        <v>1.038618952157556</v>
      </c>
      <c r="X502" s="45">
        <f t="shared" si="430"/>
        <v>1.0853913011595844</v>
      </c>
      <c r="Y502" s="45">
        <f t="shared" si="430"/>
        <v>1.4885879711154137</v>
      </c>
      <c r="Z502" s="45">
        <f t="shared" si="430"/>
        <v>2.560442232525145</v>
      </c>
      <c r="AA502" s="45">
        <f t="shared" si="430"/>
        <v>4.0618428919095155</v>
      </c>
      <c r="AB502" s="45">
        <f t="shared" si="430"/>
        <v>7.6355006694185015</v>
      </c>
      <c r="AC502" s="45">
        <f t="shared" si="430"/>
        <v>2.9059956030317808</v>
      </c>
      <c r="AD502" s="45">
        <f t="shared" si="430"/>
        <v>3.1311345072959949</v>
      </c>
      <c r="AE502" s="45">
        <f t="shared" si="430"/>
        <v>2.0566271611581128</v>
      </c>
      <c r="AF502" s="27">
        <f t="shared" si="430"/>
        <v>1.3095642082860197</v>
      </c>
      <c r="AG502" s="27">
        <f t="shared" si="430"/>
        <v>4.6035717539374179</v>
      </c>
      <c r="AH502" s="27">
        <f t="shared" si="430"/>
        <v>4.2790649144444206</v>
      </c>
      <c r="AI502" s="27">
        <f t="shared" si="430"/>
        <v>3.5983816641669968</v>
      </c>
      <c r="AJ502" s="27">
        <f t="shared" si="430"/>
        <v>2.8534120654534663</v>
      </c>
      <c r="AK502" s="27">
        <f t="shared" ref="AK502:AP502" si="431">IF(AND(ISNUMBER(AK416), ISNUMBER(AK$77)), AK416/AK$77*100, "–")</f>
        <v>0.99150597376149952</v>
      </c>
      <c r="AL502" s="27">
        <f t="shared" si="431"/>
        <v>1.8918161560525619</v>
      </c>
      <c r="AM502" s="27">
        <f t="shared" si="431"/>
        <v>1.7570975357047169</v>
      </c>
      <c r="AN502" s="27">
        <f t="shared" si="431"/>
        <v>1.3172972213714176</v>
      </c>
      <c r="AO502" s="27">
        <f t="shared" si="431"/>
        <v>1.5056209671961096</v>
      </c>
      <c r="AP502" s="27">
        <f t="shared" si="431"/>
        <v>0.84377715042027612</v>
      </c>
      <c r="AQ502" s="27">
        <f t="shared" ref="AQ502:AV502" si="432">IF(AND(ISNUMBER(AQ416), ISNUMBER(AQ$77)), AQ416/AQ$77*100, "–")</f>
        <v>1.5507690469911943</v>
      </c>
      <c r="AR502" s="27">
        <f t="shared" si="432"/>
        <v>4.2613793470289574</v>
      </c>
      <c r="AS502" s="27">
        <f t="shared" si="432"/>
        <v>2.5840154393397419</v>
      </c>
      <c r="AT502" s="27">
        <f t="shared" si="432"/>
        <v>3.0847579100021876</v>
      </c>
      <c r="AU502" s="27">
        <f t="shared" si="432"/>
        <v>1.3861141095523273</v>
      </c>
      <c r="AV502" s="27">
        <f t="shared" si="432"/>
        <v>1.2482708972631995</v>
      </c>
      <c r="AW502" s="28">
        <f t="shared" ref="AW502:AX502" si="433">IF(AND(ISNUMBER(AW416), ISNUMBER(AW$77)), AW416/AW$77*100, "–")</f>
        <v>1.5253759488218115</v>
      </c>
      <c r="AX502" s="28">
        <f t="shared" si="433"/>
        <v>2.0299988674803484</v>
      </c>
      <c r="AY502" s="28">
        <f t="shared" ref="AY502:AZ502" si="434">IF(AND(ISNUMBER(AY416), ISNUMBER(AY$77)), AY416/AY$77*100, "–")</f>
        <v>1.8763277865610657</v>
      </c>
      <c r="AZ502" s="28">
        <f t="shared" si="434"/>
        <v>1.7269043220729134</v>
      </c>
      <c r="BA502" s="28">
        <f t="shared" ref="BA502" si="435">IF(AND(ISNUMBER(BA416), ISNUMBER(BA$77)), BA416/BA$77*100, "–")</f>
        <v>1.7868317463010257</v>
      </c>
    </row>
    <row r="503" spans="1:58" s="42" customFormat="1" x14ac:dyDescent="0.2">
      <c r="A503" s="37" t="s">
        <v>442</v>
      </c>
      <c r="B503" s="37" t="s">
        <v>327</v>
      </c>
      <c r="C503" s="37"/>
      <c r="D503" s="38"/>
      <c r="E503" s="38"/>
      <c r="F503" s="23" t="s">
        <v>328</v>
      </c>
      <c r="G503" s="22" t="s">
        <v>1269</v>
      </c>
      <c r="H503" s="45">
        <f>IF(AND(ISNUMBER(H416), ISNUMBER(H$92)), H416/H$92*100, "–")</f>
        <v>2.1976064066945553</v>
      </c>
      <c r="I503" s="45">
        <f t="shared" ref="I503:AJ503" si="436">IF(AND(ISNUMBER(I416), ISNUMBER(I$92)), I416/I$92*100, "–")</f>
        <v>1.6799143417987135</v>
      </c>
      <c r="J503" s="45">
        <f t="shared" si="436"/>
        <v>1.6225028031783921</v>
      </c>
      <c r="K503" s="45">
        <f t="shared" si="436"/>
        <v>1.9003571660575238</v>
      </c>
      <c r="L503" s="45">
        <f t="shared" si="436"/>
        <v>0.87770249955854829</v>
      </c>
      <c r="M503" s="45">
        <f t="shared" si="436"/>
        <v>2.0328699040514513</v>
      </c>
      <c r="N503" s="45">
        <f t="shared" si="436"/>
        <v>2.0387269206731005</v>
      </c>
      <c r="O503" s="45">
        <f t="shared" si="436"/>
        <v>3.021740269082414</v>
      </c>
      <c r="P503" s="45">
        <f t="shared" si="436"/>
        <v>4.3495291046513955</v>
      </c>
      <c r="Q503" s="45">
        <f t="shared" si="436"/>
        <v>4.6541972918330128</v>
      </c>
      <c r="R503" s="45">
        <f t="shared" si="436"/>
        <v>5.3314333448304021</v>
      </c>
      <c r="S503" s="45">
        <f t="shared" si="436"/>
        <v>3.543583185492849</v>
      </c>
      <c r="T503" s="45">
        <f t="shared" si="436"/>
        <v>3.3797236709420204</v>
      </c>
      <c r="U503" s="45">
        <f t="shared" si="436"/>
        <v>3.7971430624702487</v>
      </c>
      <c r="V503" s="45">
        <f t="shared" si="436"/>
        <v>3.6271722187571696</v>
      </c>
      <c r="W503" s="45">
        <f t="shared" si="436"/>
        <v>4.9892943065029192</v>
      </c>
      <c r="X503" s="45">
        <f t="shared" si="436"/>
        <v>5.2647648978112391</v>
      </c>
      <c r="Y503" s="45">
        <f t="shared" si="436"/>
        <v>7.4602280531922665</v>
      </c>
      <c r="Z503" s="45">
        <f t="shared" si="436"/>
        <v>12.664448268068718</v>
      </c>
      <c r="AA503" s="45">
        <f t="shared" si="436"/>
        <v>19.795413349799436</v>
      </c>
      <c r="AB503" s="45">
        <f t="shared" si="436"/>
        <v>36.533714588097723</v>
      </c>
      <c r="AC503" s="45">
        <f t="shared" si="436"/>
        <v>14.182528219076316</v>
      </c>
      <c r="AD503" s="45">
        <f t="shared" si="436"/>
        <v>15.711727758145447</v>
      </c>
      <c r="AE503" s="45">
        <f t="shared" si="436"/>
        <v>10.49418026067716</v>
      </c>
      <c r="AF503" s="27">
        <f t="shared" si="436"/>
        <v>6.728368877678621</v>
      </c>
      <c r="AG503" s="27">
        <f t="shared" si="436"/>
        <v>23.429228172709259</v>
      </c>
      <c r="AH503" s="27">
        <f t="shared" si="436"/>
        <v>21.209098689175885</v>
      </c>
      <c r="AI503" s="27">
        <f t="shared" si="436"/>
        <v>17.525838815696996</v>
      </c>
      <c r="AJ503" s="27">
        <f t="shared" si="436"/>
        <v>13.852473702389673</v>
      </c>
      <c r="AK503" s="27">
        <f t="shared" ref="AK503:AP503" si="437">IF(AND(ISNUMBER(AK416), ISNUMBER(AK$92)), AK416/AK$92*100, "–")</f>
        <v>5.1074501257633687</v>
      </c>
      <c r="AL503" s="27">
        <f t="shared" si="437"/>
        <v>9.7428249120233996</v>
      </c>
      <c r="AM503" s="27">
        <f t="shared" si="437"/>
        <v>8.9483241140665104</v>
      </c>
      <c r="AN503" s="27">
        <f t="shared" si="437"/>
        <v>6.8110551406900797</v>
      </c>
      <c r="AO503" s="27">
        <f t="shared" si="437"/>
        <v>7.9315662239393516</v>
      </c>
      <c r="AP503" s="27">
        <f t="shared" si="437"/>
        <v>4.4395735183921143</v>
      </c>
      <c r="AQ503" s="27">
        <f t="shared" ref="AQ503:AV503" si="438">IF(AND(ISNUMBER(AQ416), ISNUMBER(AQ$92)), AQ416/AQ$92*100, "–")</f>
        <v>8.1448460219380312</v>
      </c>
      <c r="AR503" s="27">
        <f t="shared" si="438"/>
        <v>21.952520088018034</v>
      </c>
      <c r="AS503" s="27">
        <f t="shared" si="438"/>
        <v>13.042864332017487</v>
      </c>
      <c r="AT503" s="27">
        <f t="shared" si="438"/>
        <v>15.292261759423287</v>
      </c>
      <c r="AU503" s="27">
        <f t="shared" si="438"/>
        <v>6.7397576533498826</v>
      </c>
      <c r="AV503" s="27">
        <f t="shared" si="438"/>
        <v>6.1067348695626027</v>
      </c>
      <c r="AW503" s="28">
        <f t="shared" ref="AW503:AX503" si="439">IF(AND(ISNUMBER(AW416), ISNUMBER(AW$92)), AW416/AW$92*100, "–")</f>
        <v>7.3536076005585276</v>
      </c>
      <c r="AX503" s="28">
        <f t="shared" si="439"/>
        <v>9.3824651132749235</v>
      </c>
      <c r="AY503" s="28">
        <f t="shared" ref="AY503:AZ503" si="440">IF(AND(ISNUMBER(AY416), ISNUMBER(AY$92)), AY416/AY$92*100, "–")</f>
        <v>8.511524263045235</v>
      </c>
      <c r="AZ503" s="28">
        <f t="shared" si="440"/>
        <v>7.8022990210644378</v>
      </c>
      <c r="BA503" s="28">
        <f t="shared" ref="BA503" si="441">IF(AND(ISNUMBER(BA416), ISNUMBER(BA$92)), BA416/BA$92*100, "–")</f>
        <v>8.0664583243013084</v>
      </c>
    </row>
    <row r="504" spans="1:58" s="42" customFormat="1" x14ac:dyDescent="0.2">
      <c r="A504" s="37" t="s">
        <v>442</v>
      </c>
      <c r="B504" s="37" t="s">
        <v>329</v>
      </c>
      <c r="C504" s="37"/>
      <c r="D504" s="38" t="s">
        <v>374</v>
      </c>
      <c r="E504" s="38"/>
      <c r="F504" s="23" t="s">
        <v>330</v>
      </c>
      <c r="G504" s="22" t="s">
        <v>1270</v>
      </c>
      <c r="H504" s="45">
        <f>IF(AND(ISNUMBER(H455), ISNUMBER(H$271)), H455/H$271, "–")</f>
        <v>643.19776007464213</v>
      </c>
      <c r="I504" s="45">
        <f t="shared" ref="I504:AJ504" si="442">IF(AND(ISNUMBER(I455), ISNUMBER(I$271)), I455/I$271, "–")</f>
        <v>659.2474959738197</v>
      </c>
      <c r="J504" s="45">
        <f t="shared" si="442"/>
        <v>652.58581997611498</v>
      </c>
      <c r="K504" s="45">
        <f t="shared" si="442"/>
        <v>652.8947784650868</v>
      </c>
      <c r="L504" s="45">
        <f t="shared" si="442"/>
        <v>685.15298084427991</v>
      </c>
      <c r="M504" s="45">
        <f t="shared" si="442"/>
        <v>809.72504445567085</v>
      </c>
      <c r="N504" s="45">
        <f t="shared" si="442"/>
        <v>973.63598231516937</v>
      </c>
      <c r="O504" s="45">
        <f t="shared" si="442"/>
        <v>1244.7839446928731</v>
      </c>
      <c r="P504" s="45">
        <f t="shared" si="442"/>
        <v>1417.1928243812354</v>
      </c>
      <c r="Q504" s="45">
        <f t="shared" si="442"/>
        <v>1577.6534466344769</v>
      </c>
      <c r="R504" s="45">
        <f t="shared" si="442"/>
        <v>1898.3113597380432</v>
      </c>
      <c r="S504" s="45">
        <f t="shared" si="442"/>
        <v>1974.9237095739684</v>
      </c>
      <c r="T504" s="45">
        <f t="shared" si="442"/>
        <v>1921.193966388156</v>
      </c>
      <c r="U504" s="45">
        <f t="shared" si="442"/>
        <v>2038.0175893684259</v>
      </c>
      <c r="V504" s="45">
        <f t="shared" si="442"/>
        <v>2344.3843207144355</v>
      </c>
      <c r="W504" s="45">
        <f t="shared" si="442"/>
        <v>2870.3557189008652</v>
      </c>
      <c r="X504" s="45">
        <f t="shared" si="442"/>
        <v>3331.7488640469114</v>
      </c>
      <c r="Y504" s="45">
        <f t="shared" si="442"/>
        <v>3872.2017363934115</v>
      </c>
      <c r="Z504" s="45">
        <f t="shared" si="442"/>
        <v>5202.6571404548622</v>
      </c>
      <c r="AA504" s="45">
        <f t="shared" si="442"/>
        <v>7538.3699184396137</v>
      </c>
      <c r="AB504" s="45">
        <f t="shared" si="442"/>
        <v>7552.6286609748186</v>
      </c>
      <c r="AC504" s="45">
        <f t="shared" si="442"/>
        <v>7303.0865565603071</v>
      </c>
      <c r="AD504" s="45">
        <f t="shared" si="442"/>
        <v>8866.0889213449973</v>
      </c>
      <c r="AE504" s="45">
        <f t="shared" si="442"/>
        <v>10813.107410754903</v>
      </c>
      <c r="AF504" s="27">
        <f t="shared" si="442"/>
        <v>11895.494180275613</v>
      </c>
      <c r="AG504" s="27">
        <f t="shared" si="442"/>
        <v>11978.019344163991</v>
      </c>
      <c r="AH504" s="27">
        <f t="shared" si="442"/>
        <v>14717.143385594878</v>
      </c>
      <c r="AI504" s="27">
        <f t="shared" si="442"/>
        <v>17701.105596676938</v>
      </c>
      <c r="AJ504" s="27">
        <f t="shared" si="442"/>
        <v>15924.542465627006</v>
      </c>
      <c r="AK504" s="27">
        <f t="shared" ref="AK504:AP504" si="443">IF(AND(ISNUMBER(AK455), ISNUMBER(AK$271)), AK455/AK$271, "–")</f>
        <v>16548.92636958151</v>
      </c>
      <c r="AL504" s="27">
        <f t="shared" si="443"/>
        <v>16382.313985154424</v>
      </c>
      <c r="AM504" s="27">
        <f t="shared" si="443"/>
        <v>16913.890900693536</v>
      </c>
      <c r="AN504" s="27">
        <f t="shared" si="443"/>
        <v>18216.842189099636</v>
      </c>
      <c r="AO504" s="27">
        <f t="shared" si="443"/>
        <v>19628.530746551372</v>
      </c>
      <c r="AP504" s="27">
        <f t="shared" si="443"/>
        <v>17939.800536697679</v>
      </c>
      <c r="AQ504" s="27">
        <f t="shared" ref="AQ504:AV504" si="444">IF(AND(ISNUMBER(AQ455), ISNUMBER(AQ$271)), AQ455/AQ$271, "–")</f>
        <v>17255.300846973099</v>
      </c>
      <c r="AR504" s="27">
        <f t="shared" si="444"/>
        <v>17174.298475275144</v>
      </c>
      <c r="AS504" s="27">
        <f t="shared" si="444"/>
        <v>19619.24791515178</v>
      </c>
      <c r="AT504" s="27">
        <f t="shared" si="444"/>
        <v>20033.653734413409</v>
      </c>
      <c r="AU504" s="27">
        <f t="shared" si="444"/>
        <v>20809.74202016152</v>
      </c>
      <c r="AV504" s="27">
        <f t="shared" si="444"/>
        <v>22202.16820299891</v>
      </c>
      <c r="AW504" s="28">
        <f t="shared" ref="AW504:AX504" si="445">IF(AND(ISNUMBER(AW455), ISNUMBER(AW$271)), AW455/AW$271, "–")</f>
        <v>22851.532360581972</v>
      </c>
      <c r="AX504" s="28">
        <f t="shared" si="445"/>
        <v>23780.578242750231</v>
      </c>
      <c r="AY504" s="28">
        <f t="shared" ref="AY504:AZ504" si="446">IF(AND(ISNUMBER(AY455), ISNUMBER(AY$271)), AY455/AY$271, "–")</f>
        <v>24663.074876095048</v>
      </c>
      <c r="AZ504" s="28">
        <f t="shared" si="446"/>
        <v>25521.285843931964</v>
      </c>
      <c r="BA504" s="28">
        <f t="shared" ref="BA504" si="447">IF(AND(ISNUMBER(BA455), ISNUMBER(BA$271)), BA455/BA$271, "–")</f>
        <v>26467.145709970649</v>
      </c>
    </row>
    <row r="505" spans="1:58" s="42" customFormat="1" x14ac:dyDescent="0.2">
      <c r="A505" s="37" t="s">
        <v>442</v>
      </c>
      <c r="B505" s="37" t="s">
        <v>331</v>
      </c>
      <c r="C505" s="37"/>
      <c r="D505" s="38"/>
      <c r="E505" s="38"/>
      <c r="F505" s="23" t="s">
        <v>332</v>
      </c>
      <c r="G505" s="22" t="s">
        <v>1271</v>
      </c>
      <c r="H505" s="161">
        <f>IF(AND(ISNUMBER(H455), ISNUMBER(H$77)), H455/H$77*100, "–")</f>
        <v>5.4747747958368551</v>
      </c>
      <c r="I505" s="161">
        <f t="shared" ref="I505:AJ505" si="448">IF(AND(ISNUMBER(I455), ISNUMBER(I$77)), I455/I$77*100, "–")</f>
        <v>6.2448213312972349</v>
      </c>
      <c r="J505" s="161">
        <f t="shared" si="448"/>
        <v>6.449522521240401</v>
      </c>
      <c r="K505" s="161">
        <f t="shared" si="448"/>
        <v>6.5995604744421756</v>
      </c>
      <c r="L505" s="161">
        <f t="shared" si="448"/>
        <v>7.2579137473302664</v>
      </c>
      <c r="M505" s="161">
        <f t="shared" si="448"/>
        <v>8.2593752997791583</v>
      </c>
      <c r="N505" s="161">
        <f t="shared" si="448"/>
        <v>7.4174736149359433</v>
      </c>
      <c r="O505" s="161">
        <f t="shared" si="448"/>
        <v>7.7079275130546288</v>
      </c>
      <c r="P505" s="161">
        <f t="shared" si="448"/>
        <v>7.8097277346446381</v>
      </c>
      <c r="Q505" s="161">
        <f t="shared" si="448"/>
        <v>8.6659634234875647</v>
      </c>
      <c r="R505" s="161">
        <f t="shared" si="448"/>
        <v>9.1799500265147831</v>
      </c>
      <c r="S505" s="161">
        <f t="shared" si="448"/>
        <v>8.9213398430719302</v>
      </c>
      <c r="T505" s="161">
        <f t="shared" si="448"/>
        <v>8.0234845793131431</v>
      </c>
      <c r="U505" s="161">
        <f t="shared" si="448"/>
        <v>9.293571865439608</v>
      </c>
      <c r="V505" s="161">
        <f t="shared" si="448"/>
        <v>10.087132758238271</v>
      </c>
      <c r="W505" s="161">
        <f t="shared" si="448"/>
        <v>10.899603629310803</v>
      </c>
      <c r="X505" s="161">
        <f t="shared" si="448"/>
        <v>12.555058034779185</v>
      </c>
      <c r="Y505" s="161">
        <f t="shared" si="448"/>
        <v>15.241505798635691</v>
      </c>
      <c r="Z505" s="161">
        <f t="shared" si="448"/>
        <v>19.871245122076658</v>
      </c>
      <c r="AA505" s="161">
        <f t="shared" si="448"/>
        <v>29.18893732130239</v>
      </c>
      <c r="AB505" s="161">
        <f t="shared" si="448"/>
        <v>31.681564786434663</v>
      </c>
      <c r="AC505" s="161">
        <f t="shared" si="448"/>
        <v>30.705481142320419</v>
      </c>
      <c r="AD505" s="161">
        <f t="shared" si="448"/>
        <v>34.565646745360581</v>
      </c>
      <c r="AE505" s="161">
        <f t="shared" si="448"/>
        <v>35.218010173006867</v>
      </c>
      <c r="AF505" s="156">
        <f t="shared" si="448"/>
        <v>33.990606584761565</v>
      </c>
      <c r="AG505" s="156">
        <f t="shared" si="448"/>
        <v>33.284271597505047</v>
      </c>
      <c r="AH505" s="156">
        <f t="shared" si="448"/>
        <v>38.813714950387109</v>
      </c>
      <c r="AI505" s="156">
        <f t="shared" si="448"/>
        <v>41.034777939441838</v>
      </c>
      <c r="AJ505" s="156">
        <f t="shared" si="448"/>
        <v>35.14444804617726</v>
      </c>
      <c r="AK505" s="156">
        <f t="shared" ref="AK505:AP505" si="449">IF(AND(ISNUMBER(AK455), ISNUMBER(AK$77)), AK455/AK$77*100, "–")</f>
        <v>41.083493041506827</v>
      </c>
      <c r="AL505" s="156">
        <f t="shared" si="449"/>
        <v>41.08057306042123</v>
      </c>
      <c r="AM505" s="156">
        <f t="shared" si="449"/>
        <v>39.049969500227469</v>
      </c>
      <c r="AN505" s="156">
        <f t="shared" si="449"/>
        <v>44.347848913681155</v>
      </c>
      <c r="AO505" s="156">
        <f t="shared" si="449"/>
        <v>46.077492881757884</v>
      </c>
      <c r="AP505" s="156">
        <f t="shared" si="449"/>
        <v>40.53475784496289</v>
      </c>
      <c r="AQ505" s="156">
        <f t="shared" ref="AQ505:AV505" si="450">IF(AND(ISNUMBER(AQ455), ISNUMBER(AQ$77)), AQ455/AQ$77*100, "–")</f>
        <v>44.532695240109824</v>
      </c>
      <c r="AR505" s="156">
        <f t="shared" si="450"/>
        <v>44.717482127702183</v>
      </c>
      <c r="AS505" s="156">
        <f t="shared" si="450"/>
        <v>49.448011486312986</v>
      </c>
      <c r="AT505" s="156">
        <f t="shared" si="450"/>
        <v>47.11980366183667</v>
      </c>
      <c r="AU505" s="156">
        <f t="shared" si="450"/>
        <v>50.209091648945545</v>
      </c>
      <c r="AV505" s="156">
        <f t="shared" si="450"/>
        <v>55.700769432630437</v>
      </c>
      <c r="AW505" s="160">
        <f t="shared" ref="AW505:AX505" si="451">IF(AND(ISNUMBER(AW455), ISNUMBER(AW$77)), AW455/AW$77*100, "–")</f>
        <v>50.970123421869729</v>
      </c>
      <c r="AX505" s="160">
        <f t="shared" si="451"/>
        <v>50.416193210610331</v>
      </c>
      <c r="AY505" s="160">
        <f t="shared" ref="AY505:AZ505" si="452">IF(AND(ISNUMBER(AY455), ISNUMBER(AY$77)), AY455/AY$77*100, "–")</f>
        <v>51.058465155804242</v>
      </c>
      <c r="AZ505" s="160">
        <f t="shared" si="452"/>
        <v>50.142987826494604</v>
      </c>
      <c r="BA505" s="160">
        <f t="shared" ref="BA505" si="453">IF(AND(ISNUMBER(BA455), ISNUMBER(BA$77)), BA455/BA$77*100, "–")</f>
        <v>49.017817277959267</v>
      </c>
    </row>
    <row r="506" spans="1:58" s="42" customFormat="1" x14ac:dyDescent="0.2">
      <c r="A506" s="37" t="s">
        <v>442</v>
      </c>
      <c r="B506" s="37" t="s">
        <v>333</v>
      </c>
      <c r="C506" s="37"/>
      <c r="D506" s="38"/>
      <c r="E506" s="38"/>
      <c r="F506" s="23" t="s">
        <v>334</v>
      </c>
      <c r="G506" s="22" t="s">
        <v>1272</v>
      </c>
      <c r="H506" s="161">
        <f>IF(AND(ISNUMBER(H460), ISNUMBER(H$77)), H460/H$77*100, "–")</f>
        <v>4.748502706837054</v>
      </c>
      <c r="I506" s="161">
        <f t="shared" ref="I506:AJ506" si="454">IF(AND(ISNUMBER(I460), ISNUMBER(I$77)), I460/I$77*100, "–")</f>
        <v>5.2807794612134762</v>
      </c>
      <c r="J506" s="161">
        <f t="shared" si="454"/>
        <v>5.4591959246189061</v>
      </c>
      <c r="K506" s="161">
        <f t="shared" si="454"/>
        <v>5.7098114134763884</v>
      </c>
      <c r="L506" s="161">
        <f t="shared" si="454"/>
        <v>5.9570383365008048</v>
      </c>
      <c r="M506" s="161">
        <f t="shared" si="454"/>
        <v>7.2392954741533053</v>
      </c>
      <c r="N506" s="161">
        <f t="shared" si="454"/>
        <v>6.8133608722202377</v>
      </c>
      <c r="O506" s="161">
        <f t="shared" si="454"/>
        <v>7.7113957296162798</v>
      </c>
      <c r="P506" s="161">
        <f t="shared" si="454"/>
        <v>7.6213923933496126</v>
      </c>
      <c r="Q506" s="161">
        <f t="shared" si="454"/>
        <v>9.1754007425029975</v>
      </c>
      <c r="R506" s="161">
        <f t="shared" si="454"/>
        <v>10.32916469207612</v>
      </c>
      <c r="S506" s="161">
        <f t="shared" si="454"/>
        <v>10.624456345001953</v>
      </c>
      <c r="T506" s="161">
        <f t="shared" si="454"/>
        <v>9.5199302492863183</v>
      </c>
      <c r="U506" s="161">
        <f t="shared" si="454"/>
        <v>10.774076222769356</v>
      </c>
      <c r="V506" s="161">
        <f t="shared" si="454"/>
        <v>11.261519805464207</v>
      </c>
      <c r="W506" s="161">
        <f t="shared" si="454"/>
        <v>14.05477466643587</v>
      </c>
      <c r="X506" s="161">
        <f t="shared" si="454"/>
        <v>15.725575181269672</v>
      </c>
      <c r="Y506" s="161">
        <f t="shared" si="454"/>
        <v>19.021602675967731</v>
      </c>
      <c r="Z506" s="161">
        <f t="shared" si="454"/>
        <v>23.087314876511623</v>
      </c>
      <c r="AA506" s="161">
        <f t="shared" si="454"/>
        <v>29.904611074819691</v>
      </c>
      <c r="AB506" s="161">
        <f t="shared" si="454"/>
        <v>27.643291789865398</v>
      </c>
      <c r="AC506" s="161">
        <f t="shared" si="454"/>
        <v>30.220015305083386</v>
      </c>
      <c r="AD506" s="161">
        <f t="shared" si="454"/>
        <v>30.82974194837313</v>
      </c>
      <c r="AE506" s="161">
        <f t="shared" si="454"/>
        <v>30.104008320590392</v>
      </c>
      <c r="AF506" s="156">
        <f t="shared" si="454"/>
        <v>30.009915537946284</v>
      </c>
      <c r="AG506" s="156">
        <f t="shared" si="454"/>
        <v>33.224154834591481</v>
      </c>
      <c r="AH506" s="156">
        <f t="shared" si="454"/>
        <v>39.915189885106287</v>
      </c>
      <c r="AI506" s="156">
        <f t="shared" si="454"/>
        <v>41.135221083066142</v>
      </c>
      <c r="AJ506" s="156">
        <f t="shared" si="454"/>
        <v>35.888405005844412</v>
      </c>
      <c r="AK506" s="156">
        <f t="shared" ref="AK506:AP506" si="455">IF(AND(ISNUMBER(AK460), ISNUMBER(AK$77)), AK460/AK$77*100, "–")</f>
        <v>44.565741474948204</v>
      </c>
      <c r="AL506" s="156">
        <f t="shared" si="455"/>
        <v>45.851885944445641</v>
      </c>
      <c r="AM506" s="156">
        <f t="shared" si="455"/>
        <v>44.107504639358169</v>
      </c>
      <c r="AN506" s="156">
        <f t="shared" si="455"/>
        <v>53.174600437056498</v>
      </c>
      <c r="AO506" s="156">
        <f t="shared" si="455"/>
        <v>54.287641233438201</v>
      </c>
      <c r="AP506" s="156">
        <f t="shared" si="455"/>
        <v>49.725885335013047</v>
      </c>
      <c r="AQ506" s="156">
        <f t="shared" ref="AQ506:AV506" si="456">IF(AND(ISNUMBER(AQ460), ISNUMBER(AQ$77)), AQ460/AQ$77*100, "–")</f>
        <v>55.53377484689738</v>
      </c>
      <c r="AR506" s="156">
        <f t="shared" si="456"/>
        <v>55.823234496484233</v>
      </c>
      <c r="AS506" s="156">
        <f t="shared" si="456"/>
        <v>62.51717398758705</v>
      </c>
      <c r="AT506" s="156">
        <f t="shared" si="456"/>
        <v>60.671951387737685</v>
      </c>
      <c r="AU506" s="156">
        <f t="shared" si="456"/>
        <v>64.61387442973286</v>
      </c>
      <c r="AV506" s="156">
        <f t="shared" si="456"/>
        <v>70.680127283163387</v>
      </c>
      <c r="AW506" s="160">
        <f t="shared" ref="AW506:AX506" si="457">IF(AND(ISNUMBER(AW460), ISNUMBER(AW$77)), AW460/AW$77*100, "–")</f>
        <v>63.982367061761515</v>
      </c>
      <c r="AX506" s="160">
        <f t="shared" si="457"/>
        <v>61.821769516154987</v>
      </c>
      <c r="AY506" s="160">
        <f t="shared" ref="AY506:AZ506" si="458">IF(AND(ISNUMBER(AY460), ISNUMBER(AY$77)), AY460/AY$77*100, "–")</f>
        <v>61.756198512907226</v>
      </c>
      <c r="AZ506" s="160">
        <f t="shared" si="458"/>
        <v>59.88071227256512</v>
      </c>
      <c r="BA506" s="160">
        <f t="shared" ref="BA506" si="459">IF(AND(ISNUMBER(BA460), ISNUMBER(BA$77)), BA460/BA$77*100, "–")</f>
        <v>57.727286075071028</v>
      </c>
    </row>
    <row r="507" spans="1:58" s="41" customFormat="1" x14ac:dyDescent="0.2">
      <c r="A507" s="37"/>
      <c r="B507" s="37"/>
      <c r="C507" s="37"/>
      <c r="D507" s="38"/>
      <c r="E507" s="38"/>
      <c r="F507" s="23" t="s">
        <v>94</v>
      </c>
      <c r="G507" s="22"/>
      <c r="H507" s="156"/>
      <c r="I507" s="156"/>
      <c r="J507" s="156"/>
      <c r="K507" s="156"/>
      <c r="L507" s="156"/>
      <c r="M507" s="156"/>
      <c r="N507" s="156"/>
      <c r="O507" s="156"/>
      <c r="P507" s="156"/>
      <c r="Q507" s="156"/>
      <c r="R507" s="156"/>
      <c r="S507" s="156"/>
      <c r="T507" s="156"/>
      <c r="U507" s="156"/>
      <c r="V507" s="156"/>
      <c r="W507" s="156"/>
      <c r="X507" s="156"/>
      <c r="Y507" s="156"/>
      <c r="Z507" s="156"/>
      <c r="AA507" s="156"/>
      <c r="AB507" s="156"/>
      <c r="AC507" s="156"/>
      <c r="AD507" s="156"/>
      <c r="AE507" s="156"/>
      <c r="AF507" s="156"/>
      <c r="AG507" s="156"/>
      <c r="AH507" s="156"/>
      <c r="AI507" s="160"/>
      <c r="AJ507" s="160"/>
      <c r="AK507" s="160"/>
      <c r="AL507" s="160"/>
      <c r="AM507" s="160"/>
      <c r="AN507" s="160"/>
      <c r="AO507" s="160"/>
      <c r="AP507" s="160"/>
      <c r="AQ507" s="160"/>
      <c r="AR507" s="160"/>
      <c r="AS507" s="160"/>
      <c r="AT507" s="160"/>
      <c r="AU507" s="160"/>
      <c r="AV507" s="160"/>
      <c r="AW507" s="160"/>
      <c r="AX507" s="160"/>
      <c r="AY507" s="160"/>
      <c r="AZ507" s="160"/>
      <c r="BA507" s="160"/>
    </row>
    <row r="508" spans="1:58" s="41" customFormat="1" x14ac:dyDescent="0.2">
      <c r="A508" s="37" t="s">
        <v>442</v>
      </c>
      <c r="B508" s="37" t="s">
        <v>335</v>
      </c>
      <c r="C508" s="37"/>
      <c r="D508" s="38"/>
      <c r="E508" s="38"/>
      <c r="F508" s="23" t="s">
        <v>336</v>
      </c>
      <c r="G508" s="22" t="s">
        <v>1273</v>
      </c>
      <c r="H508" s="161" t="s">
        <v>1536</v>
      </c>
      <c r="I508" s="161" t="s">
        <v>1536</v>
      </c>
      <c r="J508" s="161" t="s">
        <v>1536</v>
      </c>
      <c r="K508" s="161" t="s">
        <v>1536</v>
      </c>
      <c r="L508" s="161" t="s">
        <v>1536</v>
      </c>
      <c r="M508" s="161" t="s">
        <v>1536</v>
      </c>
      <c r="N508" s="161" t="s">
        <v>1536</v>
      </c>
      <c r="O508" s="161" t="s">
        <v>1536</v>
      </c>
      <c r="P508" s="161" t="s">
        <v>1536</v>
      </c>
      <c r="Q508" s="161" t="s">
        <v>1536</v>
      </c>
      <c r="R508" s="161" t="s">
        <v>1536</v>
      </c>
      <c r="S508" s="161" t="s">
        <v>1536</v>
      </c>
      <c r="T508" s="161" t="s">
        <v>1536</v>
      </c>
      <c r="U508" s="161" t="s">
        <v>1536</v>
      </c>
      <c r="V508" s="161" t="s">
        <v>1536</v>
      </c>
      <c r="W508" s="161" t="s">
        <v>1536</v>
      </c>
      <c r="X508" s="161" t="s">
        <v>1536</v>
      </c>
      <c r="Y508" s="161" t="s">
        <v>1536</v>
      </c>
      <c r="Z508" s="161" t="s">
        <v>1536</v>
      </c>
      <c r="AA508" s="161" t="s">
        <v>1536</v>
      </c>
      <c r="AB508" s="161" t="s">
        <v>1536</v>
      </c>
      <c r="AC508" s="161" t="s">
        <v>1536</v>
      </c>
      <c r="AD508" s="161" t="s">
        <v>1536</v>
      </c>
      <c r="AE508" s="161" t="s">
        <v>1536</v>
      </c>
      <c r="AF508" s="156" t="s">
        <v>1536</v>
      </c>
      <c r="AG508" s="156" t="s">
        <v>1536</v>
      </c>
      <c r="AH508" s="156" t="s">
        <v>1536</v>
      </c>
      <c r="AI508" s="156" t="s">
        <v>1536</v>
      </c>
      <c r="AJ508" s="156" t="s">
        <v>1536</v>
      </c>
      <c r="AK508" s="156" t="s">
        <v>1536</v>
      </c>
      <c r="AL508" s="156" t="s">
        <v>1536</v>
      </c>
      <c r="AM508" s="156" t="s">
        <v>1536</v>
      </c>
      <c r="AN508" s="156" t="s">
        <v>1536</v>
      </c>
      <c r="AO508" s="156" t="s">
        <v>1536</v>
      </c>
      <c r="AP508" s="156" t="s">
        <v>1536</v>
      </c>
      <c r="AQ508" s="156" t="s">
        <v>1536</v>
      </c>
      <c r="AR508" s="156" t="s">
        <v>1536</v>
      </c>
      <c r="AS508" s="156" t="s">
        <v>1536</v>
      </c>
      <c r="AT508" s="156" t="s">
        <v>1536</v>
      </c>
      <c r="AU508" s="156" t="s">
        <v>1536</v>
      </c>
      <c r="AV508" s="156" t="s">
        <v>1536</v>
      </c>
      <c r="AW508" s="160" t="s">
        <v>1536</v>
      </c>
      <c r="AX508" s="160" t="s">
        <v>1536</v>
      </c>
      <c r="AY508" s="160" t="s">
        <v>1536</v>
      </c>
      <c r="AZ508" s="160" t="s">
        <v>1536</v>
      </c>
      <c r="BA508" s="160" t="s">
        <v>1536</v>
      </c>
    </row>
    <row r="509" spans="1:58" s="43" customFormat="1" x14ac:dyDescent="0.2">
      <c r="A509" s="37" t="s">
        <v>442</v>
      </c>
      <c r="B509" s="37" t="s">
        <v>184</v>
      </c>
      <c r="C509" s="37"/>
      <c r="D509" s="38" t="s">
        <v>374</v>
      </c>
      <c r="E509" s="38" t="s">
        <v>1546</v>
      </c>
      <c r="F509" s="65" t="s">
        <v>185</v>
      </c>
      <c r="G509" s="22" t="s">
        <v>1274</v>
      </c>
      <c r="H509" s="156" t="str">
        <f>IF(AND(ISNUMBER(H599),ISNUMBER(G599)),H599-G599,"–")</f>
        <v>–</v>
      </c>
      <c r="I509" s="156" t="str">
        <f t="shared" ref="I509:X509" si="460">IF(AND(ISNUMBER(I599),ISNUMBER(H599)),I599-H599,"–")</f>
        <v>–</v>
      </c>
      <c r="J509" s="156" t="str">
        <f t="shared" si="460"/>
        <v>–</v>
      </c>
      <c r="K509" s="156" t="str">
        <f t="shared" si="460"/>
        <v>–</v>
      </c>
      <c r="L509" s="156" t="str">
        <f t="shared" si="460"/>
        <v>–</v>
      </c>
      <c r="M509" s="156" t="str">
        <f t="shared" si="460"/>
        <v>–</v>
      </c>
      <c r="N509" s="156" t="str">
        <f t="shared" si="460"/>
        <v>–</v>
      </c>
      <c r="O509" s="156" t="str">
        <f t="shared" si="460"/>
        <v>–</v>
      </c>
      <c r="P509" s="156" t="str">
        <f t="shared" si="460"/>
        <v>–</v>
      </c>
      <c r="Q509" s="156" t="str">
        <f t="shared" si="460"/>
        <v>–</v>
      </c>
      <c r="R509" s="156" t="str">
        <f t="shared" si="460"/>
        <v>–</v>
      </c>
      <c r="S509" s="156" t="str">
        <f t="shared" si="460"/>
        <v>–</v>
      </c>
      <c r="T509" s="156" t="str">
        <f t="shared" si="460"/>
        <v>–</v>
      </c>
      <c r="U509" s="156" t="str">
        <f t="shared" si="460"/>
        <v>–</v>
      </c>
      <c r="V509" s="156" t="str">
        <f t="shared" si="460"/>
        <v>–</v>
      </c>
      <c r="W509" s="156" t="str">
        <f t="shared" si="460"/>
        <v>–</v>
      </c>
      <c r="X509" s="156" t="str">
        <f t="shared" si="460"/>
        <v>–</v>
      </c>
      <c r="Y509" s="156" t="str">
        <f t="shared" ref="Y509:BA509" si="461">IF(AND(ISNUMBER(Y599),ISNUMBER(X599)),Y599-X599,"–")</f>
        <v>–</v>
      </c>
      <c r="Z509" s="156" t="str">
        <f t="shared" si="461"/>
        <v>–</v>
      </c>
      <c r="AA509" s="156" t="str">
        <f>IF(AND(ISNUMBER(AA599),ISNUMBER(Z599)),AA599-Z599,"–")</f>
        <v>–</v>
      </c>
      <c r="AB509" s="156" t="str">
        <f>IF(AND(ISNUMBER(AB599),ISNUMBER(AA599)),AB599-AA599,"–")</f>
        <v>–</v>
      </c>
      <c r="AC509" s="156" t="str">
        <f>IF(AND(ISNUMBER(AC599),ISNUMBER(AB599)),AC599-AB599,"–")</f>
        <v>–</v>
      </c>
      <c r="AD509" s="156" t="str">
        <f>IF(AND(ISNUMBER(AD599),ISNUMBER(AC599)),AD599-AC599,"–")</f>
        <v>–</v>
      </c>
      <c r="AE509" s="156" t="str">
        <f t="shared" si="461"/>
        <v>–</v>
      </c>
      <c r="AF509" s="156" t="str">
        <f t="shared" si="461"/>
        <v>–</v>
      </c>
      <c r="AG509" s="156" t="str">
        <f t="shared" si="461"/>
        <v>–</v>
      </c>
      <c r="AH509" s="156" t="str">
        <f t="shared" si="461"/>
        <v>–</v>
      </c>
      <c r="AI509" s="156" t="str">
        <f t="shared" si="461"/>
        <v>–</v>
      </c>
      <c r="AJ509" s="156" t="str">
        <f t="shared" si="461"/>
        <v>–</v>
      </c>
      <c r="AK509" s="156" t="str">
        <f t="shared" si="461"/>
        <v>–</v>
      </c>
      <c r="AL509" s="156" t="str">
        <f t="shared" si="461"/>
        <v>–</v>
      </c>
      <c r="AM509" s="156" t="str">
        <f t="shared" si="461"/>
        <v>–</v>
      </c>
      <c r="AN509" s="156" t="str">
        <f t="shared" si="461"/>
        <v>–</v>
      </c>
      <c r="AO509" s="156" t="str">
        <f t="shared" si="461"/>
        <v>–</v>
      </c>
      <c r="AP509" s="156" t="str">
        <f t="shared" si="461"/>
        <v>–</v>
      </c>
      <c r="AQ509" s="156" t="str">
        <f t="shared" si="461"/>
        <v>–</v>
      </c>
      <c r="AR509" s="156" t="str">
        <f t="shared" si="461"/>
        <v>–</v>
      </c>
      <c r="AS509" s="156" t="str">
        <f t="shared" si="461"/>
        <v>–</v>
      </c>
      <c r="AT509" s="156" t="str">
        <f t="shared" si="461"/>
        <v>–</v>
      </c>
      <c r="AU509" s="156" t="str">
        <f t="shared" si="461"/>
        <v>–</v>
      </c>
      <c r="AV509" s="156" t="str">
        <f t="shared" si="461"/>
        <v>–</v>
      </c>
      <c r="AW509" s="160" t="str">
        <f t="shared" si="461"/>
        <v>–</v>
      </c>
      <c r="AX509" s="160" t="str">
        <f t="shared" si="461"/>
        <v>–</v>
      </c>
      <c r="AY509" s="160" t="str">
        <f t="shared" si="461"/>
        <v>–</v>
      </c>
      <c r="AZ509" s="160" t="str">
        <f t="shared" si="461"/>
        <v>–</v>
      </c>
      <c r="BA509" s="160" t="str">
        <f t="shared" si="461"/>
        <v>–</v>
      </c>
    </row>
    <row r="510" spans="1:58" s="43" customFormat="1" x14ac:dyDescent="0.2">
      <c r="A510" s="37" t="s">
        <v>442</v>
      </c>
      <c r="B510" s="37" t="s">
        <v>186</v>
      </c>
      <c r="C510" s="37"/>
      <c r="D510" s="38" t="s">
        <v>374</v>
      </c>
      <c r="E510" s="38" t="s">
        <v>1546</v>
      </c>
      <c r="F510" s="65" t="s">
        <v>187</v>
      </c>
      <c r="G510" s="22" t="s">
        <v>1275</v>
      </c>
      <c r="H510" s="27" t="str">
        <f t="shared" ref="H510:BA510" si="462">IF(AND(ISNUMBER(H328),ISNUMBER(H450),ISNUMBER(H396),ISNUMBER(H690),ISNUMBER(H436),ISNUMBER(H426),ISNUMBER(H542),ISNUMBER(G542),ISNUMBER(H446),ISNUMBER(H705)),(H328+H450)-(H396-H690+H436+H426+H542-G542)-(H446-H705),"–")</f>
        <v>–</v>
      </c>
      <c r="I510" s="27" t="str">
        <f t="shared" si="462"/>
        <v>–</v>
      </c>
      <c r="J510" s="27" t="str">
        <f t="shared" si="462"/>
        <v>–</v>
      </c>
      <c r="K510" s="27" t="str">
        <f t="shared" si="462"/>
        <v>–</v>
      </c>
      <c r="L510" s="27" t="str">
        <f t="shared" si="462"/>
        <v>–</v>
      </c>
      <c r="M510" s="27" t="str">
        <f t="shared" si="462"/>
        <v>–</v>
      </c>
      <c r="N510" s="27" t="str">
        <f t="shared" si="462"/>
        <v>–</v>
      </c>
      <c r="O510" s="27" t="str">
        <f t="shared" si="462"/>
        <v>–</v>
      </c>
      <c r="P510" s="27" t="str">
        <f t="shared" si="462"/>
        <v>–</v>
      </c>
      <c r="Q510" s="27" t="str">
        <f t="shared" si="462"/>
        <v>–</v>
      </c>
      <c r="R510" s="27" t="str">
        <f t="shared" si="462"/>
        <v>–</v>
      </c>
      <c r="S510" s="27" t="str">
        <f t="shared" si="462"/>
        <v>–</v>
      </c>
      <c r="T510" s="27" t="str">
        <f t="shared" si="462"/>
        <v>–</v>
      </c>
      <c r="U510" s="27" t="str">
        <f t="shared" si="462"/>
        <v>–</v>
      </c>
      <c r="V510" s="27" t="str">
        <f t="shared" si="462"/>
        <v>–</v>
      </c>
      <c r="W510" s="27" t="str">
        <f t="shared" si="462"/>
        <v>–</v>
      </c>
      <c r="X510" s="27" t="str">
        <f t="shared" si="462"/>
        <v>–</v>
      </c>
      <c r="Y510" s="27" t="str">
        <f t="shared" si="462"/>
        <v>–</v>
      </c>
      <c r="Z510" s="27" t="str">
        <f t="shared" si="462"/>
        <v>–</v>
      </c>
      <c r="AA510" s="27" t="str">
        <f t="shared" si="462"/>
        <v>–</v>
      </c>
      <c r="AB510" s="27" t="str">
        <f t="shared" si="462"/>
        <v>–</v>
      </c>
      <c r="AC510" s="27" t="str">
        <f t="shared" si="462"/>
        <v>–</v>
      </c>
      <c r="AD510" s="27" t="str">
        <f t="shared" si="462"/>
        <v>–</v>
      </c>
      <c r="AE510" s="27" t="str">
        <f t="shared" si="462"/>
        <v>–</v>
      </c>
      <c r="AF510" s="27" t="str">
        <f t="shared" si="462"/>
        <v>–</v>
      </c>
      <c r="AG510" s="27" t="str">
        <f t="shared" si="462"/>
        <v>–</v>
      </c>
      <c r="AH510" s="27" t="str">
        <f t="shared" si="462"/>
        <v>–</v>
      </c>
      <c r="AI510" s="27" t="str">
        <f t="shared" si="462"/>
        <v>–</v>
      </c>
      <c r="AJ510" s="27" t="str">
        <f t="shared" si="462"/>
        <v>–</v>
      </c>
      <c r="AK510" s="27" t="str">
        <f t="shared" si="462"/>
        <v>–</v>
      </c>
      <c r="AL510" s="27" t="str">
        <f t="shared" si="462"/>
        <v>–</v>
      </c>
      <c r="AM510" s="27" t="str">
        <f t="shared" si="462"/>
        <v>–</v>
      </c>
      <c r="AN510" s="27" t="str">
        <f t="shared" si="462"/>
        <v>–</v>
      </c>
      <c r="AO510" s="27" t="str">
        <f t="shared" si="462"/>
        <v>–</v>
      </c>
      <c r="AP510" s="27" t="str">
        <f t="shared" si="462"/>
        <v>–</v>
      </c>
      <c r="AQ510" s="27" t="str">
        <f t="shared" si="462"/>
        <v>–</v>
      </c>
      <c r="AR510" s="27" t="str">
        <f t="shared" si="462"/>
        <v>–</v>
      </c>
      <c r="AS510" s="27" t="str">
        <f t="shared" si="462"/>
        <v>–</v>
      </c>
      <c r="AT510" s="27" t="str">
        <f t="shared" si="462"/>
        <v>–</v>
      </c>
      <c r="AU510" s="27" t="str">
        <f t="shared" si="462"/>
        <v>–</v>
      </c>
      <c r="AV510" s="27" t="str">
        <f t="shared" si="462"/>
        <v>–</v>
      </c>
      <c r="AW510" s="28" t="str">
        <f t="shared" si="462"/>
        <v>–</v>
      </c>
      <c r="AX510" s="28" t="str">
        <f t="shared" si="462"/>
        <v>–</v>
      </c>
      <c r="AY510" s="28" t="str">
        <f t="shared" si="462"/>
        <v>–</v>
      </c>
      <c r="AZ510" s="28" t="str">
        <f t="shared" si="462"/>
        <v>–</v>
      </c>
      <c r="BA510" s="28" t="str">
        <f t="shared" si="462"/>
        <v>–</v>
      </c>
    </row>
    <row r="511" spans="1:58" s="145" customFormat="1" outlineLevel="1" x14ac:dyDescent="0.2">
      <c r="A511" s="96"/>
      <c r="B511" s="96"/>
      <c r="C511" s="96"/>
      <c r="D511" s="137"/>
      <c r="E511" s="137"/>
      <c r="F511" s="138" t="s">
        <v>444</v>
      </c>
      <c r="G511" s="140" t="s">
        <v>742</v>
      </c>
      <c r="BB511" s="165"/>
      <c r="BC511" s="165"/>
      <c r="BD511" s="165"/>
      <c r="BE511" s="165"/>
      <c r="BF511" s="165"/>
    </row>
    <row r="512" spans="1:58" s="145" customFormat="1" outlineLevel="1" x14ac:dyDescent="0.2">
      <c r="A512" s="96"/>
      <c r="B512" s="96"/>
      <c r="C512" s="96"/>
      <c r="D512" s="137"/>
      <c r="E512" s="137"/>
      <c r="F512" s="138" t="s">
        <v>445</v>
      </c>
      <c r="G512" s="140" t="s">
        <v>743</v>
      </c>
      <c r="BB512" s="165"/>
      <c r="BC512" s="165"/>
      <c r="BD512" s="165"/>
      <c r="BE512" s="165"/>
      <c r="BF512" s="165"/>
    </row>
    <row r="513" spans="1:58" s="145" customFormat="1" outlineLevel="1" x14ac:dyDescent="0.2">
      <c r="A513" s="96"/>
      <c r="B513" s="96"/>
      <c r="C513" s="96"/>
      <c r="D513" s="137"/>
      <c r="E513" s="137"/>
      <c r="F513" s="138" t="s">
        <v>446</v>
      </c>
      <c r="G513" s="140" t="s">
        <v>744</v>
      </c>
      <c r="H513" s="165">
        <v>1.48</v>
      </c>
      <c r="I513" s="165">
        <v>1.48</v>
      </c>
      <c r="J513" s="165">
        <v>1.48</v>
      </c>
      <c r="K513" s="165">
        <v>1.48</v>
      </c>
      <c r="L513" s="165">
        <v>1.48</v>
      </c>
      <c r="M513" s="165">
        <v>1.48</v>
      </c>
      <c r="N513" s="165">
        <v>1.48</v>
      </c>
      <c r="O513" s="165">
        <v>1.48</v>
      </c>
      <c r="P513" s="145">
        <v>1.48</v>
      </c>
      <c r="Q513" s="145">
        <v>1.46</v>
      </c>
      <c r="R513" s="145">
        <v>1.236</v>
      </c>
      <c r="S513" s="145">
        <v>0.81399999999999995</v>
      </c>
      <c r="T513" s="145">
        <v>0.53100000000000003</v>
      </c>
      <c r="U513" s="145">
        <v>0.433</v>
      </c>
      <c r="V513" s="145">
        <v>0.46100000000000002</v>
      </c>
      <c r="W513" s="145">
        <v>0.34599999999999997</v>
      </c>
      <c r="X513" s="145">
        <v>0.33700000000000002</v>
      </c>
      <c r="Y513" s="145">
        <v>0.36399999999999999</v>
      </c>
      <c r="Z513" s="145">
        <v>0.309</v>
      </c>
      <c r="AA513" s="145">
        <v>0.34</v>
      </c>
      <c r="AB513" s="145">
        <v>0.35899999999999999</v>
      </c>
      <c r="AC513" s="145">
        <v>0.3</v>
      </c>
      <c r="AD513" s="145">
        <v>0.3</v>
      </c>
      <c r="AE513" s="145">
        <v>0.25</v>
      </c>
      <c r="AF513" s="145">
        <v>0.25</v>
      </c>
      <c r="AG513" s="145">
        <v>0.2</v>
      </c>
      <c r="AH513" s="145">
        <v>0.3</v>
      </c>
      <c r="AI513" s="145">
        <v>0.3</v>
      </c>
      <c r="AJ513" s="145">
        <v>0.3</v>
      </c>
      <c r="AK513" s="145">
        <v>0.3</v>
      </c>
      <c r="AL513" s="145">
        <v>0.3</v>
      </c>
      <c r="AM513" s="145">
        <v>0.3</v>
      </c>
      <c r="AN513" s="145">
        <v>0.3</v>
      </c>
      <c r="AO513" s="145">
        <v>0.3</v>
      </c>
      <c r="AP513" s="145">
        <v>0.3</v>
      </c>
      <c r="AQ513" s="145">
        <v>0.3</v>
      </c>
      <c r="AR513" s="145">
        <v>0.3</v>
      </c>
      <c r="AS513" s="145">
        <v>0.3</v>
      </c>
      <c r="AT513" s="145">
        <v>0.3</v>
      </c>
      <c r="AU513" s="145">
        <v>0.3</v>
      </c>
      <c r="AV513" s="145">
        <v>0.3</v>
      </c>
      <c r="AW513" s="145">
        <v>0.3</v>
      </c>
      <c r="AX513" s="145">
        <v>0.3</v>
      </c>
      <c r="AY513" s="145">
        <v>0.3</v>
      </c>
      <c r="AZ513" s="145">
        <v>0.3</v>
      </c>
      <c r="BA513" s="145">
        <v>0.3</v>
      </c>
      <c r="BB513" s="165"/>
      <c r="BC513" s="165"/>
      <c r="BD513" s="165"/>
      <c r="BE513" s="165"/>
      <c r="BF513" s="165"/>
    </row>
    <row r="514" spans="1:58" s="145" customFormat="1" outlineLevel="1" x14ac:dyDescent="0.2">
      <c r="A514" s="96"/>
      <c r="B514" s="96"/>
      <c r="C514" s="96"/>
      <c r="D514" s="137"/>
      <c r="E514" s="137"/>
      <c r="F514" s="138" t="s">
        <v>447</v>
      </c>
      <c r="G514" s="140" t="s">
        <v>745</v>
      </c>
      <c r="BB514" s="165"/>
      <c r="BC514" s="165"/>
      <c r="BD514" s="165"/>
      <c r="BE514" s="165"/>
      <c r="BF514" s="165"/>
    </row>
    <row r="515" spans="1:58" s="43" customFormat="1" x14ac:dyDescent="0.2">
      <c r="A515" s="37" t="s">
        <v>442</v>
      </c>
      <c r="B515" s="37" t="s">
        <v>188</v>
      </c>
      <c r="C515" s="37"/>
      <c r="D515" s="38" t="s">
        <v>374</v>
      </c>
      <c r="E515" s="38" t="s">
        <v>1546</v>
      </c>
      <c r="F515" s="22" t="s">
        <v>189</v>
      </c>
      <c r="G515" s="22" t="s">
        <v>1276</v>
      </c>
      <c r="H515" s="27" t="str">
        <f>EIUSum(H511:H514,H$996:H$999)</f>
        <v>–</v>
      </c>
      <c r="I515" s="27" t="str">
        <f t="shared" ref="I515:AS515" si="463">EIUSum(I511:I514,I$996:I$999)</f>
        <v>–</v>
      </c>
      <c r="J515" s="27" t="str">
        <f t="shared" si="463"/>
        <v>–</v>
      </c>
      <c r="K515" s="27" t="str">
        <f t="shared" si="463"/>
        <v>–</v>
      </c>
      <c r="L515" s="27" t="str">
        <f t="shared" si="463"/>
        <v>–</v>
      </c>
      <c r="M515" s="27" t="str">
        <f t="shared" si="463"/>
        <v>–</v>
      </c>
      <c r="N515" s="27" t="str">
        <f t="shared" si="463"/>
        <v>–</v>
      </c>
      <c r="O515" s="27" t="str">
        <f t="shared" si="463"/>
        <v>–</v>
      </c>
      <c r="P515" s="27" t="str">
        <f t="shared" si="463"/>
        <v>–</v>
      </c>
      <c r="Q515" s="27" t="str">
        <f t="shared" si="463"/>
        <v>–</v>
      </c>
      <c r="R515" s="27" t="str">
        <f t="shared" si="463"/>
        <v>–</v>
      </c>
      <c r="S515" s="27" t="str">
        <f t="shared" si="463"/>
        <v>–</v>
      </c>
      <c r="T515" s="27" t="str">
        <f t="shared" si="463"/>
        <v>–</v>
      </c>
      <c r="U515" s="27" t="str">
        <f t="shared" si="463"/>
        <v>–</v>
      </c>
      <c r="V515" s="27" t="str">
        <f t="shared" si="463"/>
        <v>–</v>
      </c>
      <c r="W515" s="27" t="str">
        <f t="shared" si="463"/>
        <v>–</v>
      </c>
      <c r="X515" s="27" t="str">
        <f t="shared" si="463"/>
        <v>–</v>
      </c>
      <c r="Y515" s="27" t="str">
        <f t="shared" si="463"/>
        <v>–</v>
      </c>
      <c r="Z515" s="27" t="str">
        <f t="shared" si="463"/>
        <v>–</v>
      </c>
      <c r="AA515" s="27" t="str">
        <f t="shared" si="463"/>
        <v>–</v>
      </c>
      <c r="AB515" s="27" t="str">
        <f t="shared" si="463"/>
        <v>–</v>
      </c>
      <c r="AC515" s="27" t="str">
        <f t="shared" si="463"/>
        <v>–</v>
      </c>
      <c r="AD515" s="27" t="str">
        <f t="shared" si="463"/>
        <v>–</v>
      </c>
      <c r="AE515" s="27" t="str">
        <f t="shared" si="463"/>
        <v>–</v>
      </c>
      <c r="AF515" s="27" t="str">
        <f t="shared" si="463"/>
        <v>–</v>
      </c>
      <c r="AG515" s="27" t="str">
        <f t="shared" si="463"/>
        <v>–</v>
      </c>
      <c r="AH515" s="27" t="str">
        <f t="shared" si="463"/>
        <v>–</v>
      </c>
      <c r="AI515" s="27" t="str">
        <f t="shared" si="463"/>
        <v>–</v>
      </c>
      <c r="AJ515" s="27" t="str">
        <f t="shared" si="463"/>
        <v>–</v>
      </c>
      <c r="AK515" s="27" t="str">
        <f t="shared" si="463"/>
        <v>–</v>
      </c>
      <c r="AL515" s="27" t="str">
        <f t="shared" si="463"/>
        <v>–</v>
      </c>
      <c r="AM515" s="27" t="str">
        <f t="shared" si="463"/>
        <v>–</v>
      </c>
      <c r="AN515" s="27" t="str">
        <f t="shared" si="463"/>
        <v>–</v>
      </c>
      <c r="AO515" s="27" t="str">
        <f t="shared" si="463"/>
        <v>–</v>
      </c>
      <c r="AP515" s="27" t="str">
        <f t="shared" si="463"/>
        <v>–</v>
      </c>
      <c r="AQ515" s="27" t="str">
        <f t="shared" si="463"/>
        <v>–</v>
      </c>
      <c r="AR515" s="27" t="str">
        <f t="shared" si="463"/>
        <v>–</v>
      </c>
      <c r="AS515" s="27" t="str">
        <f t="shared" si="463"/>
        <v>–</v>
      </c>
      <c r="AT515" s="27" t="str">
        <f t="shared" ref="AT515:AY515" si="464">EIUSum(AT511:AT514,AT$996:AT$999)</f>
        <v>–</v>
      </c>
      <c r="AU515" s="27" t="str">
        <f t="shared" si="464"/>
        <v>–</v>
      </c>
      <c r="AV515" s="27" t="str">
        <f t="shared" si="464"/>
        <v>–</v>
      </c>
      <c r="AW515" s="28" t="str">
        <f t="shared" si="464"/>
        <v>–</v>
      </c>
      <c r="AX515" s="28" t="str">
        <f t="shared" si="464"/>
        <v>–</v>
      </c>
      <c r="AY515" s="28" t="str">
        <f t="shared" si="464"/>
        <v>–</v>
      </c>
      <c r="AZ515" s="28" t="str">
        <f t="shared" ref="AZ515:BA515" si="465">EIUSum(AZ511:AZ514,AZ$996:AZ$999)</f>
        <v>–</v>
      </c>
      <c r="BA515" s="28" t="str">
        <f t="shared" si="465"/>
        <v>–</v>
      </c>
    </row>
    <row r="516" spans="1:58" ht="15.75" x14ac:dyDescent="0.25">
      <c r="A516" s="37" t="s">
        <v>443</v>
      </c>
      <c r="D516" s="38"/>
      <c r="E516" s="38"/>
      <c r="F516" s="66" t="s">
        <v>190</v>
      </c>
      <c r="G516" s="22" t="s">
        <v>1642</v>
      </c>
      <c r="H516" s="27"/>
      <c r="I516" s="27"/>
      <c r="J516" s="27"/>
      <c r="K516" s="27"/>
      <c r="L516" s="27"/>
      <c r="M516" s="27"/>
      <c r="N516" s="27"/>
      <c r="O516" s="27"/>
      <c r="P516" s="27"/>
      <c r="Q516" s="27"/>
      <c r="R516" s="27"/>
      <c r="S516" s="27"/>
      <c r="T516" s="27"/>
      <c r="U516" s="27"/>
      <c r="V516" s="27"/>
      <c r="W516" s="27"/>
      <c r="X516" s="27"/>
      <c r="Y516" s="27"/>
      <c r="Z516" s="27"/>
      <c r="AA516" s="27"/>
      <c r="AB516" s="27"/>
      <c r="AC516" s="27"/>
      <c r="AD516" s="27"/>
      <c r="AE516" s="27"/>
      <c r="AF516" s="27"/>
      <c r="AG516" s="27"/>
      <c r="AH516" s="27"/>
      <c r="AI516" s="28"/>
      <c r="AJ516" s="28"/>
      <c r="AK516" s="28"/>
      <c r="AL516" s="28"/>
      <c r="AM516" s="28"/>
      <c r="AN516" s="28"/>
      <c r="AO516" s="28"/>
      <c r="AP516" s="28"/>
      <c r="AQ516" s="28"/>
      <c r="AR516" s="28"/>
      <c r="AS516" s="28"/>
      <c r="AT516" s="28"/>
      <c r="AU516" s="28"/>
      <c r="AV516" s="28"/>
      <c r="AW516" s="28"/>
      <c r="AX516" s="28"/>
      <c r="AY516" s="28"/>
      <c r="AZ516" s="28"/>
      <c r="BA516" s="28"/>
    </row>
    <row r="517" spans="1:58" s="43" customFormat="1" x14ac:dyDescent="0.2">
      <c r="A517" s="37"/>
      <c r="B517" s="37"/>
      <c r="C517" s="37"/>
      <c r="D517" s="38"/>
      <c r="E517" s="38"/>
      <c r="F517" s="23" t="s">
        <v>191</v>
      </c>
      <c r="G517" s="22"/>
      <c r="H517" s="27"/>
      <c r="I517" s="27"/>
      <c r="J517" s="27"/>
      <c r="K517" s="27"/>
      <c r="L517" s="27"/>
      <c r="M517" s="27"/>
      <c r="N517" s="27"/>
      <c r="O517" s="27"/>
      <c r="P517" s="27"/>
      <c r="Q517" s="27"/>
      <c r="R517" s="27"/>
      <c r="S517" s="27"/>
      <c r="T517" s="27"/>
      <c r="U517" s="27"/>
      <c r="V517" s="27"/>
      <c r="W517" s="27"/>
      <c r="X517" s="27"/>
      <c r="Y517" s="27"/>
      <c r="Z517" s="27"/>
      <c r="AA517" s="27"/>
      <c r="AB517" s="27"/>
      <c r="AC517" s="27"/>
      <c r="AD517" s="27"/>
      <c r="AE517" s="27"/>
      <c r="AF517" s="27"/>
      <c r="AG517" s="27"/>
      <c r="AH517" s="27"/>
      <c r="AI517" s="28"/>
      <c r="AJ517" s="28"/>
      <c r="AK517" s="28"/>
      <c r="AL517" s="28"/>
      <c r="AM517" s="28"/>
      <c r="AN517" s="28"/>
      <c r="AO517" s="28"/>
      <c r="AP517" s="28"/>
      <c r="AQ517" s="28"/>
      <c r="AR517" s="28"/>
      <c r="AS517" s="28"/>
      <c r="AT517" s="28"/>
      <c r="AU517" s="28"/>
      <c r="AV517" s="28"/>
      <c r="AW517" s="28"/>
      <c r="AX517" s="28"/>
      <c r="AY517" s="28"/>
      <c r="AZ517" s="28"/>
      <c r="BA517" s="28"/>
    </row>
    <row r="518" spans="1:58" s="145" customFormat="1" outlineLevel="1" x14ac:dyDescent="0.2">
      <c r="A518" s="96"/>
      <c r="B518" s="96"/>
      <c r="C518" s="96"/>
      <c r="D518" s="137"/>
      <c r="E518" s="137"/>
      <c r="F518" s="140" t="s">
        <v>444</v>
      </c>
      <c r="G518" s="140" t="s">
        <v>746</v>
      </c>
      <c r="BB518" s="165"/>
      <c r="BC518" s="165"/>
      <c r="BD518" s="165"/>
      <c r="BE518" s="165"/>
      <c r="BF518" s="165"/>
    </row>
    <row r="519" spans="1:58" s="145" customFormat="1" outlineLevel="1" x14ac:dyDescent="0.2">
      <c r="A519" s="96"/>
      <c r="B519" s="96"/>
      <c r="C519" s="96"/>
      <c r="D519" s="137"/>
      <c r="E519" s="137"/>
      <c r="F519" s="140" t="s">
        <v>445</v>
      </c>
      <c r="G519" s="140" t="s">
        <v>747</v>
      </c>
      <c r="BB519" s="165"/>
      <c r="BC519" s="165"/>
      <c r="BD519" s="165"/>
      <c r="BE519" s="165"/>
      <c r="BF519" s="165"/>
    </row>
    <row r="520" spans="1:58" s="145" customFormat="1" outlineLevel="1" x14ac:dyDescent="0.2">
      <c r="A520" s="96"/>
      <c r="B520" s="96"/>
      <c r="C520" s="96"/>
      <c r="D520" s="137"/>
      <c r="E520" s="137"/>
      <c r="F520" s="140" t="s">
        <v>446</v>
      </c>
      <c r="G520" s="140" t="s">
        <v>748</v>
      </c>
      <c r="H520" s="165">
        <v>67.547400937984435</v>
      </c>
      <c r="I520" s="165">
        <v>78.942570432896005</v>
      </c>
      <c r="J520" s="165">
        <v>92.260092024477856</v>
      </c>
      <c r="K520" s="165">
        <v>107.82426431883874</v>
      </c>
      <c r="L520" s="165">
        <v>126.0140947270489</v>
      </c>
      <c r="M520" s="165">
        <v>147.27252877813723</v>
      </c>
      <c r="N520" s="165">
        <v>172.11723640666426</v>
      </c>
      <c r="O520" s="145">
        <v>201.15321787470603</v>
      </c>
      <c r="P520" s="145">
        <v>214.13510802055492</v>
      </c>
      <c r="Q520" s="145">
        <v>281.42227469500199</v>
      </c>
      <c r="R520" s="145">
        <v>388.82590806530101</v>
      </c>
      <c r="S520" s="145">
        <v>443.36350841832746</v>
      </c>
      <c r="T520" s="145">
        <v>438.57117604666666</v>
      </c>
      <c r="U520" s="145">
        <v>407.4846388140636</v>
      </c>
      <c r="V520" s="145">
        <v>447.9325536588658</v>
      </c>
      <c r="W520" s="145">
        <v>479.76525821596243</v>
      </c>
      <c r="X520" s="145">
        <v>511.18929549122225</v>
      </c>
      <c r="Y520" s="145">
        <v>509.19730103058794</v>
      </c>
      <c r="Z520" s="145">
        <v>593.97768779664</v>
      </c>
      <c r="AA520" s="145">
        <v>664.80563423489491</v>
      </c>
      <c r="AB520" s="145">
        <v>679.3496992729539</v>
      </c>
      <c r="AC520" s="145">
        <v>644.85915368207941</v>
      </c>
      <c r="AD520" s="145">
        <v>749.25178415200355</v>
      </c>
      <c r="AE520" s="165">
        <v>786.85550019451296</v>
      </c>
      <c r="AF520" s="165">
        <v>826.34648496312366</v>
      </c>
      <c r="AG520" s="165">
        <v>867.81945737445801</v>
      </c>
      <c r="AH520" s="165">
        <v>911.37389013194252</v>
      </c>
      <c r="AI520" s="165">
        <v>957.11424831055717</v>
      </c>
      <c r="AJ520" s="165">
        <v>1005.1502399157615</v>
      </c>
      <c r="AK520" s="165">
        <v>1055.5970790175613</v>
      </c>
      <c r="AL520" s="165">
        <v>1108.5757620908416</v>
      </c>
      <c r="AM520" s="165">
        <v>1164.2133582247675</v>
      </c>
      <c r="AN520" s="165">
        <v>1222.6433138973173</v>
      </c>
      <c r="AO520" s="165">
        <v>1284.0057730459498</v>
      </c>
      <c r="AP520" s="165">
        <v>1348.4479132020915</v>
      </c>
      <c r="AQ520" s="165">
        <v>1416.1242984956616</v>
      </c>
      <c r="AR520" s="165">
        <v>1487.1972503763145</v>
      </c>
      <c r="AS520" s="165">
        <v>1561.8372369405722</v>
      </c>
      <c r="AT520" s="165">
        <v>1640.223281798646</v>
      </c>
      <c r="AU520" s="165">
        <v>1722.5433934616117</v>
      </c>
      <c r="AV520" s="165">
        <v>1808.9950162788223</v>
      </c>
      <c r="AW520" s="165">
        <v>1899.7855040071279</v>
      </c>
      <c r="AX520" s="165">
        <v>1995.1326171477574</v>
      </c>
      <c r="AY520" s="165">
        <v>2095.265045243721</v>
      </c>
      <c r="AZ520" s="165">
        <v>2200.4229553904602</v>
      </c>
      <c r="BA520" s="165"/>
      <c r="BB520" s="165"/>
      <c r="BC520" s="165"/>
      <c r="BD520" s="165"/>
      <c r="BE520" s="165"/>
      <c r="BF520" s="165"/>
    </row>
    <row r="521" spans="1:58" s="145" customFormat="1" outlineLevel="1" x14ac:dyDescent="0.2">
      <c r="A521" s="96"/>
      <c r="B521" s="96"/>
      <c r="C521" s="96"/>
      <c r="D521" s="137"/>
      <c r="E521" s="137"/>
      <c r="F521" s="140" t="s">
        <v>447</v>
      </c>
      <c r="G521" s="140" t="s">
        <v>749</v>
      </c>
      <c r="BB521" s="165"/>
      <c r="BC521" s="165"/>
      <c r="BD521" s="165"/>
      <c r="BE521" s="165"/>
      <c r="BF521" s="165"/>
    </row>
    <row r="522" spans="1:58" s="43" customFormat="1" x14ac:dyDescent="0.2">
      <c r="A522" s="37" t="s">
        <v>442</v>
      </c>
      <c r="B522" s="37" t="s">
        <v>192</v>
      </c>
      <c r="C522" s="37" t="s">
        <v>379</v>
      </c>
      <c r="D522" s="38" t="s">
        <v>374</v>
      </c>
      <c r="E522" s="38" t="s">
        <v>1546</v>
      </c>
      <c r="F522" s="18" t="s">
        <v>193</v>
      </c>
      <c r="G522" s="22" t="s">
        <v>1277</v>
      </c>
      <c r="H522" s="27" t="str">
        <f>EIUTotal(EIUSum(H518:H521,H$996:H$999),H527,H532,H537,H542)</f>
        <v>–</v>
      </c>
      <c r="I522" s="27" t="str">
        <f t="shared" ref="I522:AS522" si="466">EIUTotal(EIUSum(I518:I521,I$996:I$999),I527,I532,I537,I542)</f>
        <v>–</v>
      </c>
      <c r="J522" s="27" t="str">
        <f t="shared" si="466"/>
        <v>–</v>
      </c>
      <c r="K522" s="27" t="str">
        <f t="shared" si="466"/>
        <v>–</v>
      </c>
      <c r="L522" s="27" t="str">
        <f t="shared" si="466"/>
        <v>–</v>
      </c>
      <c r="M522" s="27" t="str">
        <f t="shared" si="466"/>
        <v>–</v>
      </c>
      <c r="N522" s="27" t="str">
        <f t="shared" si="466"/>
        <v>–</v>
      </c>
      <c r="O522" s="27" t="str">
        <f t="shared" si="466"/>
        <v>–</v>
      </c>
      <c r="P522" s="27" t="str">
        <f t="shared" si="466"/>
        <v>–</v>
      </c>
      <c r="Q522" s="27" t="str">
        <f t="shared" si="466"/>
        <v>–</v>
      </c>
      <c r="R522" s="27" t="str">
        <f t="shared" si="466"/>
        <v>–</v>
      </c>
      <c r="S522" s="27" t="str">
        <f t="shared" si="466"/>
        <v>–</v>
      </c>
      <c r="T522" s="27" t="str">
        <f t="shared" si="466"/>
        <v>–</v>
      </c>
      <c r="U522" s="27" t="str">
        <f t="shared" si="466"/>
        <v>–</v>
      </c>
      <c r="V522" s="27" t="str">
        <f t="shared" si="466"/>
        <v>–</v>
      </c>
      <c r="W522" s="27" t="str">
        <f t="shared" si="466"/>
        <v>–</v>
      </c>
      <c r="X522" s="27" t="str">
        <f t="shared" si="466"/>
        <v>–</v>
      </c>
      <c r="Y522" s="27" t="str">
        <f t="shared" si="466"/>
        <v>–</v>
      </c>
      <c r="Z522" s="27" t="str">
        <f t="shared" si="466"/>
        <v>–</v>
      </c>
      <c r="AA522" s="27" t="str">
        <f t="shared" si="466"/>
        <v>–</v>
      </c>
      <c r="AB522" s="27" t="str">
        <f t="shared" si="466"/>
        <v>–</v>
      </c>
      <c r="AC522" s="27" t="str">
        <f t="shared" si="466"/>
        <v>–</v>
      </c>
      <c r="AD522" s="27" t="str">
        <f t="shared" si="466"/>
        <v>–</v>
      </c>
      <c r="AE522" s="27" t="str">
        <f t="shared" si="466"/>
        <v>–</v>
      </c>
      <c r="AF522" s="27" t="str">
        <f t="shared" si="466"/>
        <v>–</v>
      </c>
      <c r="AG522" s="27" t="str">
        <f t="shared" si="466"/>
        <v>–</v>
      </c>
      <c r="AH522" s="27" t="str">
        <f t="shared" si="466"/>
        <v>–</v>
      </c>
      <c r="AI522" s="27" t="str">
        <f t="shared" si="466"/>
        <v>–</v>
      </c>
      <c r="AJ522" s="27" t="str">
        <f t="shared" si="466"/>
        <v>–</v>
      </c>
      <c r="AK522" s="27" t="str">
        <f t="shared" si="466"/>
        <v>–</v>
      </c>
      <c r="AL522" s="27" t="str">
        <f t="shared" si="466"/>
        <v>–</v>
      </c>
      <c r="AM522" s="27" t="str">
        <f t="shared" si="466"/>
        <v>–</v>
      </c>
      <c r="AN522" s="27" t="str">
        <f t="shared" si="466"/>
        <v>–</v>
      </c>
      <c r="AO522" s="27" t="str">
        <f t="shared" si="466"/>
        <v>–</v>
      </c>
      <c r="AP522" s="27" t="str">
        <f t="shared" si="466"/>
        <v>–</v>
      </c>
      <c r="AQ522" s="27" t="str">
        <f t="shared" si="466"/>
        <v>–</v>
      </c>
      <c r="AR522" s="27" t="str">
        <f t="shared" si="466"/>
        <v>–</v>
      </c>
      <c r="AS522" s="27" t="str">
        <f t="shared" si="466"/>
        <v>–</v>
      </c>
      <c r="AT522" s="27" t="str">
        <f t="shared" ref="AT522:AY522" si="467">EIUTotal(EIUSum(AT518:AT521,AT$996:AT$999),AT527,AT532,AT537,AT542)</f>
        <v>–</v>
      </c>
      <c r="AU522" s="27" t="str">
        <f t="shared" si="467"/>
        <v>–</v>
      </c>
      <c r="AV522" s="27" t="str">
        <f t="shared" si="467"/>
        <v>–</v>
      </c>
      <c r="AW522" s="28" t="str">
        <f t="shared" si="467"/>
        <v>–</v>
      </c>
      <c r="AX522" s="28" t="str">
        <f t="shared" si="467"/>
        <v>–</v>
      </c>
      <c r="AY522" s="28" t="str">
        <f t="shared" si="467"/>
        <v>–</v>
      </c>
      <c r="AZ522" s="28" t="str">
        <f t="shared" ref="AZ522:BA522" si="468">EIUTotal(EIUSum(AZ518:AZ521,AZ$996:AZ$999),AZ527,AZ532,AZ537,AZ542)</f>
        <v>–</v>
      </c>
      <c r="BA522" s="28" t="str">
        <f t="shared" si="468"/>
        <v>–</v>
      </c>
    </row>
    <row r="523" spans="1:58" s="145" customFormat="1" outlineLevel="1" x14ac:dyDescent="0.2">
      <c r="A523" s="96"/>
      <c r="B523" s="96"/>
      <c r="C523" s="96"/>
      <c r="D523" s="137"/>
      <c r="E523" s="137"/>
      <c r="F523" s="138" t="s">
        <v>444</v>
      </c>
      <c r="G523" s="140" t="s">
        <v>750</v>
      </c>
      <c r="BB523" s="165"/>
      <c r="BC523" s="165"/>
      <c r="BD523" s="165"/>
      <c r="BE523" s="165"/>
      <c r="BF523" s="165"/>
    </row>
    <row r="524" spans="1:58" s="145" customFormat="1" outlineLevel="1" x14ac:dyDescent="0.2">
      <c r="A524" s="96"/>
      <c r="B524" s="96"/>
      <c r="C524" s="96"/>
      <c r="D524" s="137"/>
      <c r="E524" s="137"/>
      <c r="F524" s="138" t="s">
        <v>445</v>
      </c>
      <c r="G524" s="140" t="s">
        <v>751</v>
      </c>
      <c r="BB524" s="165"/>
      <c r="BC524" s="165"/>
      <c r="BD524" s="165"/>
      <c r="BE524" s="165"/>
      <c r="BF524" s="165"/>
    </row>
    <row r="525" spans="1:58" s="145" customFormat="1" outlineLevel="1" x14ac:dyDescent="0.2">
      <c r="A525" s="96"/>
      <c r="B525" s="96"/>
      <c r="C525" s="96"/>
      <c r="D525" s="137"/>
      <c r="E525" s="137"/>
      <c r="F525" s="138" t="s">
        <v>446</v>
      </c>
      <c r="G525" s="140" t="s">
        <v>752</v>
      </c>
      <c r="H525" s="165">
        <v>48.353970201815478</v>
      </c>
      <c r="I525" s="165">
        <v>48.995904690437492</v>
      </c>
      <c r="J525" s="165">
        <v>49.646361331138486</v>
      </c>
      <c r="K525" s="165">
        <v>50.305453261750046</v>
      </c>
      <c r="L525" s="165">
        <v>50.973295122091592</v>
      </c>
      <c r="M525" s="165">
        <v>51.650003073910419</v>
      </c>
      <c r="N525" s="165">
        <v>52.335694821086364</v>
      </c>
      <c r="O525" s="145">
        <v>53.030489630104768</v>
      </c>
      <c r="P525" s="145">
        <v>38.536036208520642</v>
      </c>
      <c r="Q525" s="145">
        <v>48.112357339630066</v>
      </c>
      <c r="R525" s="145">
        <v>68.471309118258631</v>
      </c>
      <c r="S525" s="145">
        <v>65.640583462200055</v>
      </c>
      <c r="T525" s="145">
        <v>56.645295949308576</v>
      </c>
      <c r="U525" s="145">
        <v>69.654600726538618</v>
      </c>
      <c r="V525" s="145">
        <v>86.298182532183048</v>
      </c>
      <c r="W525" s="145">
        <v>106.12937932253017</v>
      </c>
      <c r="X525" s="145">
        <v>107.16791783453223</v>
      </c>
      <c r="Y525" s="145">
        <v>100.31594085914539</v>
      </c>
      <c r="Z525" s="145">
        <v>106.91106798767734</v>
      </c>
      <c r="AA525" s="145">
        <v>150.71568221374085</v>
      </c>
      <c r="AB525" s="145">
        <v>140.49228893161035</v>
      </c>
      <c r="AC525" s="145">
        <v>128.42746719207548</v>
      </c>
      <c r="AD525" s="145">
        <v>132.6631740924561</v>
      </c>
      <c r="AE525" s="165">
        <v>128.91377672333888</v>
      </c>
      <c r="AF525" s="165">
        <v>125.27034682204167</v>
      </c>
      <c r="AG525" s="165">
        <v>121.72988947948157</v>
      </c>
      <c r="AH525" s="165">
        <v>118.28949443029322</v>
      </c>
      <c r="AI525" s="165">
        <v>114.94633366058291</v>
      </c>
      <c r="AJ525" s="165">
        <v>111.69765908329366</v>
      </c>
      <c r="AK525" s="165">
        <v>108.5408002792703</v>
      </c>
      <c r="AL525" s="165">
        <v>105.47316230216784</v>
      </c>
      <c r="AM525" s="165">
        <v>102.49222354539864</v>
      </c>
      <c r="AN525" s="165">
        <v>99.595533669365111</v>
      </c>
      <c r="AO525" s="165">
        <v>96.780711587273998</v>
      </c>
      <c r="AP525" s="165">
        <v>94.045443507876726</v>
      </c>
      <c r="AQ525" s="165">
        <v>91.387481033526839</v>
      </c>
      <c r="AR525" s="165">
        <v>88.804639311991096</v>
      </c>
      <c r="AS525" s="165">
        <v>86.294795240495162</v>
      </c>
      <c r="AT525" s="165">
        <v>83.855885720527468</v>
      </c>
      <c r="AU525" s="165">
        <v>81.485905961966736</v>
      </c>
      <c r="AV525" s="165">
        <v>79.182907835139133</v>
      </c>
      <c r="AW525" s="165">
        <v>76.944998269450508</v>
      </c>
      <c r="AX525" s="165">
        <v>74.770337697277355</v>
      </c>
      <c r="AY525" s="165">
        <v>72.657138541837284</v>
      </c>
      <c r="AZ525" s="165">
        <v>70.603663747796148</v>
      </c>
      <c r="BA525" s="165"/>
      <c r="BB525" s="165"/>
      <c r="BC525" s="165"/>
      <c r="BD525" s="165"/>
      <c r="BE525" s="165"/>
      <c r="BF525" s="165"/>
    </row>
    <row r="526" spans="1:58" s="145" customFormat="1" outlineLevel="1" x14ac:dyDescent="0.2">
      <c r="A526" s="96"/>
      <c r="B526" s="96"/>
      <c r="C526" s="96"/>
      <c r="D526" s="137"/>
      <c r="E526" s="137"/>
      <c r="F526" s="138" t="s">
        <v>447</v>
      </c>
      <c r="G526" s="140" t="s">
        <v>753</v>
      </c>
      <c r="BB526" s="165"/>
      <c r="BC526" s="165"/>
      <c r="BD526" s="165"/>
      <c r="BE526" s="165"/>
      <c r="BF526" s="165"/>
    </row>
    <row r="527" spans="1:58" s="43" customFormat="1" x14ac:dyDescent="0.2">
      <c r="A527" s="37" t="s">
        <v>442</v>
      </c>
      <c r="B527" s="37" t="s">
        <v>194</v>
      </c>
      <c r="C527" s="37" t="s">
        <v>379</v>
      </c>
      <c r="D527" s="38" t="s">
        <v>374</v>
      </c>
      <c r="E527" s="38" t="s">
        <v>1546</v>
      </c>
      <c r="F527" s="18" t="s">
        <v>195</v>
      </c>
      <c r="G527" s="22" t="s">
        <v>1278</v>
      </c>
      <c r="H527" s="27" t="str">
        <f>EIUSum(H523:H526,H$996:H$999)</f>
        <v>–</v>
      </c>
      <c r="I527" s="27" t="str">
        <f t="shared" ref="I527:AS527" si="469">EIUSum(I523:I526,I$996:I$999)</f>
        <v>–</v>
      </c>
      <c r="J527" s="27" t="str">
        <f t="shared" si="469"/>
        <v>–</v>
      </c>
      <c r="K527" s="27" t="str">
        <f t="shared" si="469"/>
        <v>–</v>
      </c>
      <c r="L527" s="27" t="str">
        <f t="shared" si="469"/>
        <v>–</v>
      </c>
      <c r="M527" s="27" t="str">
        <f t="shared" si="469"/>
        <v>–</v>
      </c>
      <c r="N527" s="27" t="str">
        <f t="shared" si="469"/>
        <v>–</v>
      </c>
      <c r="O527" s="27" t="str">
        <f t="shared" si="469"/>
        <v>–</v>
      </c>
      <c r="P527" s="27" t="str">
        <f t="shared" si="469"/>
        <v>–</v>
      </c>
      <c r="Q527" s="27" t="str">
        <f t="shared" si="469"/>
        <v>–</v>
      </c>
      <c r="R527" s="27" t="str">
        <f t="shared" si="469"/>
        <v>–</v>
      </c>
      <c r="S527" s="27" t="str">
        <f t="shared" si="469"/>
        <v>–</v>
      </c>
      <c r="T527" s="27" t="str">
        <f t="shared" si="469"/>
        <v>–</v>
      </c>
      <c r="U527" s="27" t="str">
        <f t="shared" si="469"/>
        <v>–</v>
      </c>
      <c r="V527" s="27" t="str">
        <f t="shared" si="469"/>
        <v>–</v>
      </c>
      <c r="W527" s="27" t="str">
        <f t="shared" si="469"/>
        <v>–</v>
      </c>
      <c r="X527" s="27" t="str">
        <f t="shared" si="469"/>
        <v>–</v>
      </c>
      <c r="Y527" s="27" t="str">
        <f t="shared" si="469"/>
        <v>–</v>
      </c>
      <c r="Z527" s="27" t="str">
        <f t="shared" si="469"/>
        <v>–</v>
      </c>
      <c r="AA527" s="27" t="str">
        <f t="shared" si="469"/>
        <v>–</v>
      </c>
      <c r="AB527" s="27" t="str">
        <f t="shared" si="469"/>
        <v>–</v>
      </c>
      <c r="AC527" s="27" t="str">
        <f t="shared" si="469"/>
        <v>–</v>
      </c>
      <c r="AD527" s="27" t="str">
        <f t="shared" si="469"/>
        <v>–</v>
      </c>
      <c r="AE527" s="27" t="str">
        <f t="shared" si="469"/>
        <v>–</v>
      </c>
      <c r="AF527" s="27" t="str">
        <f t="shared" si="469"/>
        <v>–</v>
      </c>
      <c r="AG527" s="27" t="str">
        <f t="shared" si="469"/>
        <v>–</v>
      </c>
      <c r="AH527" s="27" t="str">
        <f t="shared" si="469"/>
        <v>–</v>
      </c>
      <c r="AI527" s="27" t="str">
        <f t="shared" si="469"/>
        <v>–</v>
      </c>
      <c r="AJ527" s="27" t="str">
        <f t="shared" si="469"/>
        <v>–</v>
      </c>
      <c r="AK527" s="27" t="str">
        <f t="shared" si="469"/>
        <v>–</v>
      </c>
      <c r="AL527" s="27" t="str">
        <f t="shared" si="469"/>
        <v>–</v>
      </c>
      <c r="AM527" s="27" t="str">
        <f t="shared" si="469"/>
        <v>–</v>
      </c>
      <c r="AN527" s="27" t="str">
        <f t="shared" si="469"/>
        <v>–</v>
      </c>
      <c r="AO527" s="27" t="str">
        <f t="shared" si="469"/>
        <v>–</v>
      </c>
      <c r="AP527" s="27" t="str">
        <f t="shared" si="469"/>
        <v>–</v>
      </c>
      <c r="AQ527" s="27" t="str">
        <f t="shared" si="469"/>
        <v>–</v>
      </c>
      <c r="AR527" s="27" t="str">
        <f t="shared" si="469"/>
        <v>–</v>
      </c>
      <c r="AS527" s="27" t="str">
        <f t="shared" si="469"/>
        <v>–</v>
      </c>
      <c r="AT527" s="27" t="str">
        <f t="shared" ref="AT527:AY527" si="470">EIUSum(AT523:AT526,AT$996:AT$999)</f>
        <v>–</v>
      </c>
      <c r="AU527" s="27" t="str">
        <f t="shared" si="470"/>
        <v>–</v>
      </c>
      <c r="AV527" s="27" t="str">
        <f t="shared" si="470"/>
        <v>–</v>
      </c>
      <c r="AW527" s="28" t="str">
        <f t="shared" si="470"/>
        <v>–</v>
      </c>
      <c r="AX527" s="28" t="str">
        <f t="shared" si="470"/>
        <v>–</v>
      </c>
      <c r="AY527" s="28" t="str">
        <f t="shared" si="470"/>
        <v>–</v>
      </c>
      <c r="AZ527" s="28" t="str">
        <f t="shared" ref="AZ527:BA527" si="471">EIUSum(AZ523:AZ526,AZ$996:AZ$999)</f>
        <v>–</v>
      </c>
      <c r="BA527" s="28" t="str">
        <f t="shared" si="471"/>
        <v>–</v>
      </c>
    </row>
    <row r="528" spans="1:58" s="145" customFormat="1" outlineLevel="1" x14ac:dyDescent="0.2">
      <c r="A528" s="96"/>
      <c r="B528" s="96"/>
      <c r="C528" s="96"/>
      <c r="D528" s="137"/>
      <c r="E528" s="137"/>
      <c r="F528" s="138" t="s">
        <v>444</v>
      </c>
      <c r="G528" s="140" t="s">
        <v>754</v>
      </c>
      <c r="BB528" s="165"/>
      <c r="BC528" s="165"/>
      <c r="BD528" s="165"/>
      <c r="BE528" s="165"/>
      <c r="BF528" s="165"/>
    </row>
    <row r="529" spans="1:58" s="145" customFormat="1" outlineLevel="1" x14ac:dyDescent="0.2">
      <c r="A529" s="96"/>
      <c r="B529" s="96"/>
      <c r="C529" s="96"/>
      <c r="D529" s="137"/>
      <c r="E529" s="137"/>
      <c r="F529" s="138" t="s">
        <v>445</v>
      </c>
      <c r="G529" s="140" t="s">
        <v>755</v>
      </c>
      <c r="BB529" s="165"/>
      <c r="BC529" s="165"/>
      <c r="BD529" s="165"/>
      <c r="BE529" s="165"/>
      <c r="BF529" s="165"/>
    </row>
    <row r="530" spans="1:58" s="145" customFormat="1" outlineLevel="1" x14ac:dyDescent="0.2">
      <c r="A530" s="96"/>
      <c r="B530" s="96"/>
      <c r="C530" s="96"/>
      <c r="D530" s="137"/>
      <c r="E530" s="137"/>
      <c r="F530" s="138" t="s">
        <v>446</v>
      </c>
      <c r="G530" s="140" t="s">
        <v>756</v>
      </c>
      <c r="H530" s="165">
        <v>11.666501909209474</v>
      </c>
      <c r="I530" s="165">
        <v>14.492096437112348</v>
      </c>
      <c r="J530" s="165">
        <v>18.002042152564606</v>
      </c>
      <c r="K530" s="165">
        <v>22.362087022330556</v>
      </c>
      <c r="L530" s="165">
        <v>27.778122712763711</v>
      </c>
      <c r="M530" s="165">
        <v>34.505907282930394</v>
      </c>
      <c r="N530" s="165">
        <v>42.863142687144084</v>
      </c>
      <c r="O530" s="145">
        <v>53.244477415243495</v>
      </c>
      <c r="P530" s="145">
        <v>52.90362287807794</v>
      </c>
      <c r="Q530" s="145">
        <v>83.505394797200907</v>
      </c>
      <c r="R530" s="145">
        <v>130.85673009390342</v>
      </c>
      <c r="S530" s="145">
        <v>159.22508454163992</v>
      </c>
      <c r="T530" s="145">
        <v>157.48070975483736</v>
      </c>
      <c r="U530" s="145">
        <v>149.11018034355061</v>
      </c>
      <c r="V530" s="145">
        <v>152.92269196313521</v>
      </c>
      <c r="W530" s="145">
        <v>158.72997438033215</v>
      </c>
      <c r="X530" s="145">
        <v>172.56276158555309</v>
      </c>
      <c r="Y530" s="145">
        <v>183.61358125046186</v>
      </c>
      <c r="Z530" s="145">
        <v>240.92026581907484</v>
      </c>
      <c r="AA530" s="145">
        <v>285.14852442789487</v>
      </c>
      <c r="AB530" s="145">
        <v>290.83234970025148</v>
      </c>
      <c r="AC530" s="145">
        <v>284.87581570080619</v>
      </c>
      <c r="AD530" s="145">
        <v>342.67799158536775</v>
      </c>
      <c r="AE530" s="165">
        <v>371.9700415714766</v>
      </c>
      <c r="AF530" s="165">
        <v>403.76597045689596</v>
      </c>
      <c r="AG530" s="165">
        <v>438.27980933693613</v>
      </c>
      <c r="AH530" s="165">
        <v>475.74388464450243</v>
      </c>
      <c r="AI530" s="165">
        <v>516.41038203209655</v>
      </c>
      <c r="AJ530" s="165">
        <v>560.55304393415622</v>
      </c>
      <c r="AK530" s="165">
        <v>608.46901223670272</v>
      </c>
      <c r="AL530" s="165">
        <v>660.48082845804197</v>
      </c>
      <c r="AM530" s="165">
        <v>716.93860490453392</v>
      </c>
      <c r="AN530" s="165">
        <v>778.22238141634739</v>
      </c>
      <c r="AO530" s="165">
        <v>844.74468356739601</v>
      </c>
      <c r="AP530" s="165">
        <v>916.95329953972225</v>
      </c>
      <c r="AQ530" s="165">
        <v>995.33429436457891</v>
      </c>
      <c r="AR530" s="165">
        <v>1080.4152818202688</v>
      </c>
      <c r="AS530" s="165">
        <v>1172.7689760111932</v>
      </c>
      <c r="AT530" s="165">
        <v>1273.0170465352078</v>
      </c>
      <c r="AU530" s="165">
        <v>1381.8343031899542</v>
      </c>
      <c r="AV530" s="165">
        <v>1499.9532383870999</v>
      </c>
      <c r="AW530" s="165">
        <v>1628.1689578512876</v>
      </c>
      <c r="AX530" s="165">
        <v>1767.3445327943011</v>
      </c>
      <c r="AY530" s="165">
        <v>1918.4168095920661</v>
      </c>
      <c r="AZ530" s="165">
        <v>2082.4027160717451</v>
      </c>
      <c r="BA530" s="165"/>
      <c r="BB530" s="165"/>
      <c r="BC530" s="165"/>
      <c r="BD530" s="165"/>
      <c r="BE530" s="165"/>
      <c r="BF530" s="165"/>
    </row>
    <row r="531" spans="1:58" s="145" customFormat="1" outlineLevel="1" x14ac:dyDescent="0.2">
      <c r="A531" s="96"/>
      <c r="B531" s="96"/>
      <c r="C531" s="96"/>
      <c r="D531" s="137"/>
      <c r="E531" s="137"/>
      <c r="F531" s="138" t="s">
        <v>447</v>
      </c>
      <c r="G531" s="140" t="s">
        <v>757</v>
      </c>
      <c r="BB531" s="165"/>
      <c r="BC531" s="165"/>
      <c r="BD531" s="165"/>
      <c r="BE531" s="165"/>
      <c r="BF531" s="165"/>
    </row>
    <row r="532" spans="1:58" s="43" customFormat="1" x14ac:dyDescent="0.2">
      <c r="A532" s="37" t="s">
        <v>442</v>
      </c>
      <c r="B532" s="37" t="s">
        <v>196</v>
      </c>
      <c r="C532" s="37" t="s">
        <v>379</v>
      </c>
      <c r="D532" s="38" t="s">
        <v>374</v>
      </c>
      <c r="E532" s="38" t="s">
        <v>1546</v>
      </c>
      <c r="F532" s="18" t="s">
        <v>197</v>
      </c>
      <c r="G532" s="22" t="s">
        <v>1279</v>
      </c>
      <c r="H532" s="27" t="str">
        <f>EIUSum(H528:H531,H$996:H$999)</f>
        <v>–</v>
      </c>
      <c r="I532" s="27" t="str">
        <f t="shared" ref="I532:AS532" si="472">EIUSum(I528:I531,I$996:I$999)</f>
        <v>–</v>
      </c>
      <c r="J532" s="27" t="str">
        <f t="shared" si="472"/>
        <v>–</v>
      </c>
      <c r="K532" s="27" t="str">
        <f t="shared" si="472"/>
        <v>–</v>
      </c>
      <c r="L532" s="27" t="str">
        <f t="shared" si="472"/>
        <v>–</v>
      </c>
      <c r="M532" s="27" t="str">
        <f t="shared" si="472"/>
        <v>–</v>
      </c>
      <c r="N532" s="27" t="str">
        <f t="shared" si="472"/>
        <v>–</v>
      </c>
      <c r="O532" s="27" t="str">
        <f t="shared" si="472"/>
        <v>–</v>
      </c>
      <c r="P532" s="27" t="str">
        <f t="shared" si="472"/>
        <v>–</v>
      </c>
      <c r="Q532" s="27" t="str">
        <f t="shared" si="472"/>
        <v>–</v>
      </c>
      <c r="R532" s="27" t="str">
        <f t="shared" si="472"/>
        <v>–</v>
      </c>
      <c r="S532" s="27" t="str">
        <f t="shared" si="472"/>
        <v>–</v>
      </c>
      <c r="T532" s="27" t="str">
        <f t="shared" si="472"/>
        <v>–</v>
      </c>
      <c r="U532" s="27" t="str">
        <f t="shared" si="472"/>
        <v>–</v>
      </c>
      <c r="V532" s="27" t="str">
        <f t="shared" si="472"/>
        <v>–</v>
      </c>
      <c r="W532" s="27" t="str">
        <f t="shared" si="472"/>
        <v>–</v>
      </c>
      <c r="X532" s="27" t="str">
        <f t="shared" si="472"/>
        <v>–</v>
      </c>
      <c r="Y532" s="27" t="str">
        <f t="shared" si="472"/>
        <v>–</v>
      </c>
      <c r="Z532" s="27" t="str">
        <f t="shared" si="472"/>
        <v>–</v>
      </c>
      <c r="AA532" s="27" t="str">
        <f t="shared" si="472"/>
        <v>–</v>
      </c>
      <c r="AB532" s="27" t="str">
        <f t="shared" si="472"/>
        <v>–</v>
      </c>
      <c r="AC532" s="27" t="str">
        <f t="shared" si="472"/>
        <v>–</v>
      </c>
      <c r="AD532" s="27" t="str">
        <f t="shared" si="472"/>
        <v>–</v>
      </c>
      <c r="AE532" s="27" t="str">
        <f t="shared" si="472"/>
        <v>–</v>
      </c>
      <c r="AF532" s="27" t="str">
        <f t="shared" si="472"/>
        <v>–</v>
      </c>
      <c r="AG532" s="27" t="str">
        <f t="shared" si="472"/>
        <v>–</v>
      </c>
      <c r="AH532" s="27" t="str">
        <f t="shared" si="472"/>
        <v>–</v>
      </c>
      <c r="AI532" s="27" t="str">
        <f t="shared" si="472"/>
        <v>–</v>
      </c>
      <c r="AJ532" s="27" t="str">
        <f t="shared" si="472"/>
        <v>–</v>
      </c>
      <c r="AK532" s="27" t="str">
        <f t="shared" si="472"/>
        <v>–</v>
      </c>
      <c r="AL532" s="27" t="str">
        <f t="shared" si="472"/>
        <v>–</v>
      </c>
      <c r="AM532" s="27" t="str">
        <f t="shared" si="472"/>
        <v>–</v>
      </c>
      <c r="AN532" s="27" t="str">
        <f t="shared" si="472"/>
        <v>–</v>
      </c>
      <c r="AO532" s="27" t="str">
        <f t="shared" si="472"/>
        <v>–</v>
      </c>
      <c r="AP532" s="27" t="str">
        <f t="shared" si="472"/>
        <v>–</v>
      </c>
      <c r="AQ532" s="27" t="str">
        <f t="shared" si="472"/>
        <v>–</v>
      </c>
      <c r="AR532" s="27" t="str">
        <f t="shared" si="472"/>
        <v>–</v>
      </c>
      <c r="AS532" s="27" t="str">
        <f t="shared" si="472"/>
        <v>–</v>
      </c>
      <c r="AT532" s="27" t="str">
        <f t="shared" ref="AT532:AY532" si="473">EIUSum(AT528:AT531,AT$996:AT$999)</f>
        <v>–</v>
      </c>
      <c r="AU532" s="27" t="str">
        <f t="shared" si="473"/>
        <v>–</v>
      </c>
      <c r="AV532" s="27" t="str">
        <f t="shared" si="473"/>
        <v>–</v>
      </c>
      <c r="AW532" s="28" t="str">
        <f t="shared" si="473"/>
        <v>–</v>
      </c>
      <c r="AX532" s="28" t="str">
        <f t="shared" si="473"/>
        <v>–</v>
      </c>
      <c r="AY532" s="28" t="str">
        <f t="shared" si="473"/>
        <v>–</v>
      </c>
      <c r="AZ532" s="28" t="str">
        <f t="shared" ref="AZ532:BA532" si="474">EIUSum(AZ528:AZ531,AZ$996:AZ$999)</f>
        <v>–</v>
      </c>
      <c r="BA532" s="28" t="str">
        <f t="shared" si="474"/>
        <v>–</v>
      </c>
    </row>
    <row r="533" spans="1:58" s="145" customFormat="1" outlineLevel="1" x14ac:dyDescent="0.2">
      <c r="A533" s="96"/>
      <c r="B533" s="96"/>
      <c r="C533" s="96"/>
      <c r="D533" s="137"/>
      <c r="E533" s="137"/>
      <c r="F533" s="138" t="s">
        <v>444</v>
      </c>
      <c r="G533" s="140" t="s">
        <v>758</v>
      </c>
      <c r="BB533" s="165"/>
      <c r="BC533" s="165"/>
      <c r="BD533" s="165"/>
      <c r="BE533" s="165"/>
      <c r="BF533" s="165"/>
    </row>
    <row r="534" spans="1:58" s="145" customFormat="1" outlineLevel="1" x14ac:dyDescent="0.2">
      <c r="A534" s="96"/>
      <c r="B534" s="96"/>
      <c r="C534" s="96"/>
      <c r="D534" s="137"/>
      <c r="E534" s="137"/>
      <c r="F534" s="138" t="s">
        <v>445</v>
      </c>
      <c r="G534" s="140" t="s">
        <v>759</v>
      </c>
      <c r="BB534" s="165"/>
      <c r="BC534" s="165"/>
      <c r="BD534" s="165"/>
      <c r="BE534" s="165"/>
      <c r="BF534" s="165"/>
    </row>
    <row r="535" spans="1:58" s="145" customFormat="1" outlineLevel="1" x14ac:dyDescent="0.2">
      <c r="A535" s="96"/>
      <c r="B535" s="96"/>
      <c r="C535" s="96"/>
      <c r="D535" s="137"/>
      <c r="E535" s="137"/>
      <c r="F535" s="138" t="s">
        <v>446</v>
      </c>
      <c r="G535" s="140" t="s">
        <v>760</v>
      </c>
      <c r="H535" s="165">
        <v>0</v>
      </c>
      <c r="I535" s="165">
        <v>0</v>
      </c>
      <c r="J535" s="165">
        <v>0</v>
      </c>
      <c r="K535" s="165">
        <v>0</v>
      </c>
      <c r="L535" s="165">
        <v>0</v>
      </c>
      <c r="M535" s="165">
        <v>0</v>
      </c>
      <c r="N535" s="165">
        <v>0</v>
      </c>
      <c r="O535" s="145">
        <v>0</v>
      </c>
      <c r="P535" s="145">
        <v>0</v>
      </c>
      <c r="Q535" s="145">
        <v>0</v>
      </c>
      <c r="R535" s="145">
        <v>0</v>
      </c>
      <c r="S535" s="145">
        <v>0</v>
      </c>
      <c r="T535" s="145">
        <v>0</v>
      </c>
      <c r="U535" s="145">
        <v>0</v>
      </c>
      <c r="V535" s="145">
        <v>0</v>
      </c>
      <c r="W535" s="145">
        <v>0</v>
      </c>
      <c r="X535" s="145">
        <v>0</v>
      </c>
      <c r="Y535" s="145">
        <v>0</v>
      </c>
      <c r="Z535" s="145">
        <v>0</v>
      </c>
      <c r="AA535" s="145">
        <v>0</v>
      </c>
      <c r="AB535" s="145">
        <v>0</v>
      </c>
      <c r="AC535" s="145">
        <v>0</v>
      </c>
      <c r="AD535" s="145">
        <v>0</v>
      </c>
      <c r="AE535" s="165">
        <v>0</v>
      </c>
      <c r="AF535" s="165">
        <v>0</v>
      </c>
      <c r="AG535" s="165">
        <v>0</v>
      </c>
      <c r="AH535" s="165">
        <v>0</v>
      </c>
      <c r="AI535" s="165">
        <v>0</v>
      </c>
      <c r="AJ535" s="165">
        <v>0</v>
      </c>
      <c r="AK535" s="165">
        <v>0</v>
      </c>
      <c r="AL535" s="165">
        <v>0</v>
      </c>
      <c r="AM535" s="165">
        <v>0</v>
      </c>
      <c r="AN535" s="165">
        <v>0</v>
      </c>
      <c r="AO535" s="165">
        <v>0</v>
      </c>
      <c r="AP535" s="165">
        <v>0</v>
      </c>
      <c r="AQ535" s="165">
        <v>0</v>
      </c>
      <c r="AR535" s="165">
        <v>0</v>
      </c>
      <c r="AS535" s="165">
        <v>0</v>
      </c>
      <c r="AT535" s="165">
        <v>0</v>
      </c>
      <c r="AU535" s="165">
        <v>0</v>
      </c>
      <c r="AV535" s="165">
        <v>0</v>
      </c>
      <c r="AW535" s="165">
        <v>0</v>
      </c>
      <c r="AX535" s="165">
        <v>0</v>
      </c>
      <c r="AY535" s="165">
        <v>0</v>
      </c>
      <c r="AZ535" s="165">
        <v>0</v>
      </c>
      <c r="BA535" s="165"/>
      <c r="BB535" s="165"/>
      <c r="BC535" s="165"/>
      <c r="BD535" s="165"/>
      <c r="BE535" s="165"/>
      <c r="BF535" s="165"/>
    </row>
    <row r="536" spans="1:58" s="145" customFormat="1" outlineLevel="1" x14ac:dyDescent="0.2">
      <c r="A536" s="96"/>
      <c r="B536" s="96"/>
      <c r="C536" s="96"/>
      <c r="D536" s="137"/>
      <c r="E536" s="137"/>
      <c r="F536" s="138" t="s">
        <v>447</v>
      </c>
      <c r="G536" s="140" t="s">
        <v>761</v>
      </c>
      <c r="BB536" s="165"/>
      <c r="BC536" s="165"/>
      <c r="BD536" s="165"/>
      <c r="BE536" s="165"/>
      <c r="BF536" s="165"/>
    </row>
    <row r="537" spans="1:58" s="43" customFormat="1" x14ac:dyDescent="0.2">
      <c r="A537" s="37" t="s">
        <v>442</v>
      </c>
      <c r="B537" s="37" t="s">
        <v>198</v>
      </c>
      <c r="C537" s="37"/>
      <c r="D537" s="38" t="s">
        <v>374</v>
      </c>
      <c r="E537" s="38" t="s">
        <v>1546</v>
      </c>
      <c r="F537" s="18" t="s">
        <v>199</v>
      </c>
      <c r="G537" s="22" t="s">
        <v>1280</v>
      </c>
      <c r="H537" s="27" t="str">
        <f>EIUSum(H533:H536,H$996:H$999)</f>
        <v>–</v>
      </c>
      <c r="I537" s="27" t="str">
        <f t="shared" ref="I537:AS537" si="475">EIUSum(I533:I536,I$996:I$999)</f>
        <v>–</v>
      </c>
      <c r="J537" s="27" t="str">
        <f t="shared" si="475"/>
        <v>–</v>
      </c>
      <c r="K537" s="27" t="str">
        <f t="shared" si="475"/>
        <v>–</v>
      </c>
      <c r="L537" s="27" t="str">
        <f t="shared" si="475"/>
        <v>–</v>
      </c>
      <c r="M537" s="27" t="str">
        <f t="shared" si="475"/>
        <v>–</v>
      </c>
      <c r="N537" s="27" t="str">
        <f t="shared" si="475"/>
        <v>–</v>
      </c>
      <c r="O537" s="27" t="str">
        <f t="shared" si="475"/>
        <v>–</v>
      </c>
      <c r="P537" s="27" t="str">
        <f t="shared" si="475"/>
        <v>–</v>
      </c>
      <c r="Q537" s="27" t="str">
        <f t="shared" si="475"/>
        <v>–</v>
      </c>
      <c r="R537" s="27" t="str">
        <f t="shared" si="475"/>
        <v>–</v>
      </c>
      <c r="S537" s="27" t="str">
        <f t="shared" si="475"/>
        <v>–</v>
      </c>
      <c r="T537" s="27" t="str">
        <f t="shared" si="475"/>
        <v>–</v>
      </c>
      <c r="U537" s="27" t="str">
        <f t="shared" si="475"/>
        <v>–</v>
      </c>
      <c r="V537" s="27" t="str">
        <f t="shared" si="475"/>
        <v>–</v>
      </c>
      <c r="W537" s="27" t="str">
        <f t="shared" si="475"/>
        <v>–</v>
      </c>
      <c r="X537" s="27" t="str">
        <f t="shared" si="475"/>
        <v>–</v>
      </c>
      <c r="Y537" s="27" t="str">
        <f t="shared" si="475"/>
        <v>–</v>
      </c>
      <c r="Z537" s="27" t="str">
        <f t="shared" si="475"/>
        <v>–</v>
      </c>
      <c r="AA537" s="27" t="str">
        <f t="shared" si="475"/>
        <v>–</v>
      </c>
      <c r="AB537" s="27" t="str">
        <f t="shared" si="475"/>
        <v>–</v>
      </c>
      <c r="AC537" s="27" t="str">
        <f t="shared" si="475"/>
        <v>–</v>
      </c>
      <c r="AD537" s="27" t="str">
        <f t="shared" si="475"/>
        <v>–</v>
      </c>
      <c r="AE537" s="27" t="str">
        <f t="shared" si="475"/>
        <v>–</v>
      </c>
      <c r="AF537" s="27" t="str">
        <f t="shared" si="475"/>
        <v>–</v>
      </c>
      <c r="AG537" s="27" t="str">
        <f t="shared" si="475"/>
        <v>–</v>
      </c>
      <c r="AH537" s="27" t="str">
        <f t="shared" si="475"/>
        <v>–</v>
      </c>
      <c r="AI537" s="27" t="str">
        <f t="shared" si="475"/>
        <v>–</v>
      </c>
      <c r="AJ537" s="27" t="str">
        <f t="shared" si="475"/>
        <v>–</v>
      </c>
      <c r="AK537" s="27" t="str">
        <f t="shared" si="475"/>
        <v>–</v>
      </c>
      <c r="AL537" s="27" t="str">
        <f t="shared" si="475"/>
        <v>–</v>
      </c>
      <c r="AM537" s="27" t="str">
        <f t="shared" si="475"/>
        <v>–</v>
      </c>
      <c r="AN537" s="27" t="str">
        <f t="shared" si="475"/>
        <v>–</v>
      </c>
      <c r="AO537" s="27" t="str">
        <f t="shared" si="475"/>
        <v>–</v>
      </c>
      <c r="AP537" s="27" t="str">
        <f t="shared" si="475"/>
        <v>–</v>
      </c>
      <c r="AQ537" s="27" t="str">
        <f t="shared" si="475"/>
        <v>–</v>
      </c>
      <c r="AR537" s="27" t="str">
        <f t="shared" si="475"/>
        <v>–</v>
      </c>
      <c r="AS537" s="27" t="str">
        <f t="shared" si="475"/>
        <v>–</v>
      </c>
      <c r="AT537" s="27" t="str">
        <f t="shared" ref="AT537:AY537" si="476">EIUSum(AT533:AT536,AT$996:AT$999)</f>
        <v>–</v>
      </c>
      <c r="AU537" s="27" t="str">
        <f t="shared" si="476"/>
        <v>–</v>
      </c>
      <c r="AV537" s="27" t="str">
        <f t="shared" si="476"/>
        <v>–</v>
      </c>
      <c r="AW537" s="28" t="str">
        <f t="shared" si="476"/>
        <v>–</v>
      </c>
      <c r="AX537" s="28" t="str">
        <f t="shared" si="476"/>
        <v>–</v>
      </c>
      <c r="AY537" s="28" t="str">
        <f t="shared" si="476"/>
        <v>–</v>
      </c>
      <c r="AZ537" s="28" t="str">
        <f t="shared" ref="AZ537:BA537" si="477">EIUSum(AZ533:AZ536,AZ$996:AZ$999)</f>
        <v>–</v>
      </c>
      <c r="BA537" s="28" t="str">
        <f t="shared" si="477"/>
        <v>–</v>
      </c>
    </row>
    <row r="538" spans="1:58" s="145" customFormat="1" outlineLevel="1" x14ac:dyDescent="0.2">
      <c r="A538" s="96"/>
      <c r="B538" s="96"/>
      <c r="C538" s="96"/>
      <c r="D538" s="137"/>
      <c r="E538" s="137"/>
      <c r="F538" s="138" t="s">
        <v>444</v>
      </c>
      <c r="G538" s="140" t="s">
        <v>762</v>
      </c>
      <c r="BB538" s="165"/>
      <c r="BC538" s="165"/>
      <c r="BD538" s="165"/>
      <c r="BE538" s="165"/>
      <c r="BF538" s="165"/>
    </row>
    <row r="539" spans="1:58" s="145" customFormat="1" outlineLevel="1" x14ac:dyDescent="0.2">
      <c r="A539" s="96"/>
      <c r="B539" s="96"/>
      <c r="C539" s="96"/>
      <c r="D539" s="137"/>
      <c r="E539" s="137"/>
      <c r="F539" s="138" t="s">
        <v>445</v>
      </c>
      <c r="G539" s="140" t="s">
        <v>763</v>
      </c>
      <c r="BB539" s="165"/>
      <c r="BC539" s="165"/>
      <c r="BD539" s="165"/>
      <c r="BE539" s="165"/>
      <c r="BF539" s="165"/>
    </row>
    <row r="540" spans="1:58" s="145" customFormat="1" outlineLevel="1" x14ac:dyDescent="0.2">
      <c r="A540" s="96"/>
      <c r="B540" s="96"/>
      <c r="C540" s="96"/>
      <c r="D540" s="137"/>
      <c r="E540" s="137"/>
      <c r="F540" s="138" t="s">
        <v>446</v>
      </c>
      <c r="G540" s="140" t="s">
        <v>764</v>
      </c>
      <c r="H540" s="165">
        <v>28.421411085308751</v>
      </c>
      <c r="I540" s="165">
        <v>33.762481194668752</v>
      </c>
      <c r="J540" s="165">
        <v>40.107267475174268</v>
      </c>
      <c r="K540" s="165">
        <v>47.644392455942359</v>
      </c>
      <c r="L540" s="165">
        <v>56.597925398456582</v>
      </c>
      <c r="M540" s="165">
        <v>67.234043594352258</v>
      </c>
      <c r="N540" s="165">
        <v>79.868945482064106</v>
      </c>
      <c r="O540" s="145">
        <v>94.878250829357768</v>
      </c>
      <c r="P540" s="145">
        <v>122.69544893395636</v>
      </c>
      <c r="Q540" s="145">
        <v>149.80452255817099</v>
      </c>
      <c r="R540" s="145">
        <v>189.49786885313895</v>
      </c>
      <c r="S540" s="145">
        <v>218.49784041448751</v>
      </c>
      <c r="T540" s="145">
        <v>224.44517034252073</v>
      </c>
      <c r="U540" s="145">
        <v>188.71985774397439</v>
      </c>
      <c r="V540" s="145">
        <v>208.71167916354756</v>
      </c>
      <c r="W540" s="145">
        <v>214.9059045131001</v>
      </c>
      <c r="X540" s="145">
        <v>231.4586160711369</v>
      </c>
      <c r="Y540" s="145">
        <v>225.26777892098067</v>
      </c>
      <c r="Z540" s="145">
        <v>246.14635398988776</v>
      </c>
      <c r="AA540" s="145">
        <v>228.94142759325919</v>
      </c>
      <c r="AB540" s="145">
        <v>248.02506064109213</v>
      </c>
      <c r="AC540" s="145">
        <v>231.55587078919777</v>
      </c>
      <c r="AD540" s="145">
        <v>273.91061847417973</v>
      </c>
      <c r="AE540" s="165">
        <v>287.84952726287764</v>
      </c>
      <c r="AF540" s="165">
        <v>302.49776663285036</v>
      </c>
      <c r="AG540" s="165">
        <v>317.89143337482659</v>
      </c>
      <c r="AH540" s="165">
        <v>334.06846119216124</v>
      </c>
      <c r="AI540" s="165">
        <v>351.06871417861913</v>
      </c>
      <c r="AJ540" s="165">
        <v>368.93408505310572</v>
      </c>
      <c r="AK540" s="165">
        <v>387.70859839341898</v>
      </c>
      <c r="AL540" s="165">
        <v>407.43851912341506</v>
      </c>
      <c r="AM540" s="165">
        <v>428.17246652092632</v>
      </c>
      <c r="AN540" s="165">
        <v>449.96153402737491</v>
      </c>
      <c r="AO540" s="165">
        <v>472.85941515432143</v>
      </c>
      <c r="AP540" s="165">
        <v>496.92253579721256</v>
      </c>
      <c r="AQ540" s="165">
        <v>522.2101932823814</v>
      </c>
      <c r="AR540" s="165">
        <v>548.78470248994461</v>
      </c>
      <c r="AS540" s="165">
        <v>576.71154941267946</v>
      </c>
      <c r="AT540" s="165">
        <v>606.05955252928641</v>
      </c>
      <c r="AU540" s="165">
        <v>636.90103238969982</v>
      </c>
      <c r="AV540" s="165">
        <v>669.3119898303454</v>
      </c>
      <c r="AW540" s="165">
        <v>703.37229325851104</v>
      </c>
      <c r="AX540" s="165">
        <v>739.16587546734331</v>
      </c>
      <c r="AY540" s="165">
        <v>776.78094046647027</v>
      </c>
      <c r="AZ540" s="165">
        <v>816.31018083793015</v>
      </c>
      <c r="BA540" s="165"/>
      <c r="BB540" s="165"/>
      <c r="BC540" s="165"/>
      <c r="BD540" s="165"/>
      <c r="BE540" s="165"/>
      <c r="BF540" s="165"/>
    </row>
    <row r="541" spans="1:58" s="145" customFormat="1" outlineLevel="1" x14ac:dyDescent="0.2">
      <c r="A541" s="96"/>
      <c r="B541" s="96"/>
      <c r="C541" s="96"/>
      <c r="D541" s="137"/>
      <c r="E541" s="137"/>
      <c r="F541" s="138" t="s">
        <v>447</v>
      </c>
      <c r="G541" s="140" t="s">
        <v>765</v>
      </c>
      <c r="BB541" s="165"/>
      <c r="BC541" s="165"/>
      <c r="BD541" s="165"/>
      <c r="BE541" s="165"/>
      <c r="BF541" s="165"/>
    </row>
    <row r="542" spans="1:58" s="43" customFormat="1" x14ac:dyDescent="0.2">
      <c r="A542" s="37" t="s">
        <v>442</v>
      </c>
      <c r="B542" s="37" t="s">
        <v>200</v>
      </c>
      <c r="C542" s="37" t="s">
        <v>379</v>
      </c>
      <c r="D542" s="38" t="s">
        <v>374</v>
      </c>
      <c r="E542" s="38" t="s">
        <v>1546</v>
      </c>
      <c r="F542" s="18" t="s">
        <v>201</v>
      </c>
      <c r="G542" s="22" t="s">
        <v>1281</v>
      </c>
      <c r="H542" s="27" t="str">
        <f>EIUSum(H538:H541,H$996:H$999)</f>
        <v>–</v>
      </c>
      <c r="I542" s="27" t="str">
        <f t="shared" ref="I542:AS542" si="478">EIUSum(I538:I541,I$996:I$999)</f>
        <v>–</v>
      </c>
      <c r="J542" s="27" t="str">
        <f t="shared" si="478"/>
        <v>–</v>
      </c>
      <c r="K542" s="27" t="str">
        <f t="shared" si="478"/>
        <v>–</v>
      </c>
      <c r="L542" s="27" t="str">
        <f t="shared" si="478"/>
        <v>–</v>
      </c>
      <c r="M542" s="27" t="str">
        <f t="shared" si="478"/>
        <v>–</v>
      </c>
      <c r="N542" s="27" t="str">
        <f t="shared" si="478"/>
        <v>–</v>
      </c>
      <c r="O542" s="27" t="str">
        <f t="shared" si="478"/>
        <v>–</v>
      </c>
      <c r="P542" s="27" t="str">
        <f t="shared" si="478"/>
        <v>–</v>
      </c>
      <c r="Q542" s="27" t="str">
        <f t="shared" si="478"/>
        <v>–</v>
      </c>
      <c r="R542" s="27" t="str">
        <f t="shared" si="478"/>
        <v>–</v>
      </c>
      <c r="S542" s="27" t="str">
        <f t="shared" si="478"/>
        <v>–</v>
      </c>
      <c r="T542" s="27" t="str">
        <f t="shared" si="478"/>
        <v>–</v>
      </c>
      <c r="U542" s="27" t="str">
        <f t="shared" si="478"/>
        <v>–</v>
      </c>
      <c r="V542" s="27" t="str">
        <f t="shared" si="478"/>
        <v>–</v>
      </c>
      <c r="W542" s="27" t="str">
        <f t="shared" si="478"/>
        <v>–</v>
      </c>
      <c r="X542" s="27" t="str">
        <f t="shared" si="478"/>
        <v>–</v>
      </c>
      <c r="Y542" s="27" t="str">
        <f t="shared" si="478"/>
        <v>–</v>
      </c>
      <c r="Z542" s="27" t="str">
        <f t="shared" si="478"/>
        <v>–</v>
      </c>
      <c r="AA542" s="27" t="str">
        <f t="shared" si="478"/>
        <v>–</v>
      </c>
      <c r="AB542" s="27" t="str">
        <f t="shared" si="478"/>
        <v>–</v>
      </c>
      <c r="AC542" s="27" t="str">
        <f t="shared" si="478"/>
        <v>–</v>
      </c>
      <c r="AD542" s="27" t="str">
        <f t="shared" si="478"/>
        <v>–</v>
      </c>
      <c r="AE542" s="27" t="str">
        <f t="shared" si="478"/>
        <v>–</v>
      </c>
      <c r="AF542" s="27" t="str">
        <f t="shared" si="478"/>
        <v>–</v>
      </c>
      <c r="AG542" s="27" t="str">
        <f t="shared" si="478"/>
        <v>–</v>
      </c>
      <c r="AH542" s="27" t="str">
        <f t="shared" si="478"/>
        <v>–</v>
      </c>
      <c r="AI542" s="27" t="str">
        <f t="shared" si="478"/>
        <v>–</v>
      </c>
      <c r="AJ542" s="27" t="str">
        <f t="shared" si="478"/>
        <v>–</v>
      </c>
      <c r="AK542" s="27" t="str">
        <f t="shared" si="478"/>
        <v>–</v>
      </c>
      <c r="AL542" s="27" t="str">
        <f t="shared" si="478"/>
        <v>–</v>
      </c>
      <c r="AM542" s="27" t="str">
        <f t="shared" si="478"/>
        <v>–</v>
      </c>
      <c r="AN542" s="27" t="str">
        <f t="shared" si="478"/>
        <v>–</v>
      </c>
      <c r="AO542" s="27" t="str">
        <f t="shared" si="478"/>
        <v>–</v>
      </c>
      <c r="AP542" s="27" t="str">
        <f t="shared" si="478"/>
        <v>–</v>
      </c>
      <c r="AQ542" s="27" t="str">
        <f t="shared" si="478"/>
        <v>–</v>
      </c>
      <c r="AR542" s="27" t="str">
        <f t="shared" si="478"/>
        <v>–</v>
      </c>
      <c r="AS542" s="27" t="str">
        <f t="shared" si="478"/>
        <v>–</v>
      </c>
      <c r="AT542" s="27" t="str">
        <f t="shared" ref="AT542:AY542" si="479">EIUSum(AT538:AT541,AT$996:AT$999)</f>
        <v>–</v>
      </c>
      <c r="AU542" s="27" t="str">
        <f t="shared" si="479"/>
        <v>–</v>
      </c>
      <c r="AV542" s="27" t="str">
        <f t="shared" si="479"/>
        <v>–</v>
      </c>
      <c r="AW542" s="28" t="str">
        <f t="shared" si="479"/>
        <v>–</v>
      </c>
      <c r="AX542" s="28" t="str">
        <f t="shared" si="479"/>
        <v>–</v>
      </c>
      <c r="AY542" s="28" t="str">
        <f t="shared" si="479"/>
        <v>–</v>
      </c>
      <c r="AZ542" s="28" t="str">
        <f t="shared" ref="AZ542:BA542" si="480">EIUSum(AZ538:AZ541,AZ$996:AZ$999)</f>
        <v>–</v>
      </c>
      <c r="BA542" s="28" t="str">
        <f t="shared" si="480"/>
        <v>–</v>
      </c>
    </row>
    <row r="543" spans="1:58" s="145" customFormat="1" outlineLevel="1" x14ac:dyDescent="0.2">
      <c r="A543" s="96"/>
      <c r="B543" s="96"/>
      <c r="C543" s="96"/>
      <c r="D543" s="137"/>
      <c r="E543" s="137"/>
      <c r="F543" s="138" t="s">
        <v>444</v>
      </c>
      <c r="G543" s="140" t="s">
        <v>766</v>
      </c>
      <c r="BB543" s="165"/>
      <c r="BC543" s="165"/>
      <c r="BD543" s="165"/>
      <c r="BE543" s="165"/>
      <c r="BF543" s="165"/>
    </row>
    <row r="544" spans="1:58" s="145" customFormat="1" outlineLevel="1" x14ac:dyDescent="0.2">
      <c r="A544" s="96"/>
      <c r="B544" s="96"/>
      <c r="C544" s="96"/>
      <c r="D544" s="137"/>
      <c r="E544" s="137"/>
      <c r="F544" s="138" t="s">
        <v>445</v>
      </c>
      <c r="G544" s="140" t="s">
        <v>767</v>
      </c>
      <c r="BB544" s="165"/>
      <c r="BC544" s="165"/>
      <c r="BD544" s="165"/>
      <c r="BE544" s="165"/>
      <c r="BF544" s="165"/>
    </row>
    <row r="545" spans="1:58" s="145" customFormat="1" outlineLevel="1" x14ac:dyDescent="0.2">
      <c r="A545" s="96"/>
      <c r="B545" s="96"/>
      <c r="C545" s="96"/>
      <c r="D545" s="137"/>
      <c r="E545" s="137"/>
      <c r="F545" s="138" t="s">
        <v>446</v>
      </c>
      <c r="G545" s="140" t="s">
        <v>768</v>
      </c>
      <c r="H545" s="165">
        <v>0</v>
      </c>
      <c r="I545" s="165">
        <v>0</v>
      </c>
      <c r="J545" s="165">
        <v>0</v>
      </c>
      <c r="K545" s="165">
        <v>0</v>
      </c>
      <c r="L545" s="165">
        <v>0</v>
      </c>
      <c r="M545" s="165">
        <v>0</v>
      </c>
      <c r="N545" s="165">
        <v>0</v>
      </c>
      <c r="O545" s="145">
        <v>0</v>
      </c>
      <c r="P545" s="145">
        <v>0</v>
      </c>
      <c r="Q545" s="145">
        <v>0</v>
      </c>
      <c r="R545" s="145">
        <v>0</v>
      </c>
      <c r="S545" s="145">
        <v>0</v>
      </c>
      <c r="T545" s="145">
        <v>0</v>
      </c>
      <c r="U545" s="145">
        <v>0</v>
      </c>
      <c r="V545" s="145">
        <v>0</v>
      </c>
      <c r="W545" s="145">
        <v>0</v>
      </c>
      <c r="X545" s="145">
        <v>0</v>
      </c>
      <c r="Y545" s="145">
        <v>0</v>
      </c>
      <c r="Z545" s="145">
        <v>0</v>
      </c>
      <c r="AA545" s="145">
        <v>0</v>
      </c>
      <c r="AB545" s="145">
        <v>0</v>
      </c>
      <c r="AC545" s="145">
        <v>0</v>
      </c>
      <c r="AD545" s="145">
        <v>0</v>
      </c>
      <c r="AE545" s="165">
        <v>0</v>
      </c>
      <c r="AF545" s="165">
        <v>0</v>
      </c>
      <c r="AG545" s="165">
        <v>0</v>
      </c>
      <c r="AH545" s="165">
        <v>0</v>
      </c>
      <c r="AI545" s="165">
        <v>0</v>
      </c>
      <c r="AJ545" s="165">
        <v>0</v>
      </c>
      <c r="AK545" s="165">
        <v>0</v>
      </c>
      <c r="AL545" s="165">
        <v>0</v>
      </c>
      <c r="AM545" s="165">
        <v>0</v>
      </c>
      <c r="AN545" s="165">
        <v>0</v>
      </c>
      <c r="AO545" s="165">
        <v>0</v>
      </c>
      <c r="AP545" s="165">
        <v>0</v>
      </c>
      <c r="AQ545" s="165">
        <v>0</v>
      </c>
      <c r="AR545" s="165">
        <v>0</v>
      </c>
      <c r="AS545" s="165">
        <v>0</v>
      </c>
      <c r="AT545" s="165">
        <v>0</v>
      </c>
      <c r="AU545" s="165">
        <v>0</v>
      </c>
      <c r="AV545" s="165">
        <v>0</v>
      </c>
      <c r="AW545" s="165">
        <v>0</v>
      </c>
      <c r="AX545" s="165">
        <v>0</v>
      </c>
      <c r="AY545" s="165">
        <v>0</v>
      </c>
      <c r="AZ545" s="165">
        <v>0</v>
      </c>
      <c r="BA545" s="165"/>
      <c r="BB545" s="165"/>
      <c r="BC545" s="165"/>
      <c r="BD545" s="165"/>
      <c r="BE545" s="165"/>
      <c r="BF545" s="165"/>
    </row>
    <row r="546" spans="1:58" s="145" customFormat="1" outlineLevel="1" x14ac:dyDescent="0.2">
      <c r="A546" s="96"/>
      <c r="B546" s="96"/>
      <c r="C546" s="96"/>
      <c r="D546" s="137"/>
      <c r="E546" s="137"/>
      <c r="F546" s="138" t="s">
        <v>447</v>
      </c>
      <c r="G546" s="140" t="s">
        <v>769</v>
      </c>
      <c r="BB546" s="165"/>
      <c r="BC546" s="165"/>
      <c r="BD546" s="165"/>
      <c r="BE546" s="165"/>
      <c r="BF546" s="165"/>
    </row>
    <row r="547" spans="1:58" s="43" customFormat="1" x14ac:dyDescent="0.2">
      <c r="A547" s="37" t="s">
        <v>442</v>
      </c>
      <c r="B547" s="37" t="s">
        <v>202</v>
      </c>
      <c r="C547" s="37" t="s">
        <v>375</v>
      </c>
      <c r="D547" s="38" t="s">
        <v>374</v>
      </c>
      <c r="E547" s="38" t="s">
        <v>1546</v>
      </c>
      <c r="F547" s="87" t="s">
        <v>203</v>
      </c>
      <c r="G547" s="22" t="s">
        <v>1282</v>
      </c>
      <c r="H547" s="27" t="str">
        <f>EIUTotal(EIUSum(H543:H546,H$996:H$999),H552,H557)</f>
        <v>–</v>
      </c>
      <c r="I547" s="27" t="str">
        <f t="shared" ref="I547:AS547" si="481">EIUTotal(EIUSum(I543:I546,I$996:I$999),I552,I557)</f>
        <v>–</v>
      </c>
      <c r="J547" s="27" t="str">
        <f t="shared" si="481"/>
        <v>–</v>
      </c>
      <c r="K547" s="27" t="str">
        <f t="shared" si="481"/>
        <v>–</v>
      </c>
      <c r="L547" s="27" t="str">
        <f t="shared" si="481"/>
        <v>–</v>
      </c>
      <c r="M547" s="27" t="str">
        <f t="shared" si="481"/>
        <v>–</v>
      </c>
      <c r="N547" s="27" t="str">
        <f t="shared" si="481"/>
        <v>–</v>
      </c>
      <c r="O547" s="27" t="str">
        <f t="shared" si="481"/>
        <v>–</v>
      </c>
      <c r="P547" s="27" t="str">
        <f t="shared" si="481"/>
        <v>–</v>
      </c>
      <c r="Q547" s="27" t="str">
        <f t="shared" si="481"/>
        <v>–</v>
      </c>
      <c r="R547" s="27" t="str">
        <f t="shared" si="481"/>
        <v>–</v>
      </c>
      <c r="S547" s="27" t="str">
        <f t="shared" si="481"/>
        <v>–</v>
      </c>
      <c r="T547" s="27" t="str">
        <f t="shared" si="481"/>
        <v>–</v>
      </c>
      <c r="U547" s="27" t="str">
        <f t="shared" si="481"/>
        <v>–</v>
      </c>
      <c r="V547" s="27" t="str">
        <f t="shared" si="481"/>
        <v>–</v>
      </c>
      <c r="W547" s="27" t="str">
        <f t="shared" si="481"/>
        <v>–</v>
      </c>
      <c r="X547" s="27" t="str">
        <f t="shared" si="481"/>
        <v>–</v>
      </c>
      <c r="Y547" s="27" t="str">
        <f t="shared" si="481"/>
        <v>–</v>
      </c>
      <c r="Z547" s="27" t="str">
        <f t="shared" si="481"/>
        <v>–</v>
      </c>
      <c r="AA547" s="27" t="str">
        <f t="shared" si="481"/>
        <v>–</v>
      </c>
      <c r="AB547" s="27" t="str">
        <f t="shared" si="481"/>
        <v>–</v>
      </c>
      <c r="AC547" s="27" t="str">
        <f t="shared" si="481"/>
        <v>–</v>
      </c>
      <c r="AD547" s="27" t="str">
        <f t="shared" si="481"/>
        <v>–</v>
      </c>
      <c r="AE547" s="27" t="str">
        <f t="shared" si="481"/>
        <v>–</v>
      </c>
      <c r="AF547" s="27" t="str">
        <f t="shared" si="481"/>
        <v>–</v>
      </c>
      <c r="AG547" s="27" t="str">
        <f t="shared" si="481"/>
        <v>–</v>
      </c>
      <c r="AH547" s="27" t="str">
        <f t="shared" si="481"/>
        <v>–</v>
      </c>
      <c r="AI547" s="27" t="str">
        <f t="shared" si="481"/>
        <v>–</v>
      </c>
      <c r="AJ547" s="27" t="str">
        <f t="shared" si="481"/>
        <v>–</v>
      </c>
      <c r="AK547" s="27" t="str">
        <f t="shared" si="481"/>
        <v>–</v>
      </c>
      <c r="AL547" s="27" t="str">
        <f t="shared" si="481"/>
        <v>–</v>
      </c>
      <c r="AM547" s="27" t="str">
        <f t="shared" si="481"/>
        <v>–</v>
      </c>
      <c r="AN547" s="27" t="str">
        <f t="shared" si="481"/>
        <v>–</v>
      </c>
      <c r="AO547" s="27" t="str">
        <f t="shared" si="481"/>
        <v>–</v>
      </c>
      <c r="AP547" s="27" t="str">
        <f t="shared" si="481"/>
        <v>–</v>
      </c>
      <c r="AQ547" s="27" t="str">
        <f t="shared" si="481"/>
        <v>–</v>
      </c>
      <c r="AR547" s="27" t="str">
        <f t="shared" si="481"/>
        <v>–</v>
      </c>
      <c r="AS547" s="27" t="str">
        <f t="shared" si="481"/>
        <v>–</v>
      </c>
      <c r="AT547" s="27" t="str">
        <f t="shared" ref="AT547:AY547" si="482">EIUTotal(EIUSum(AT543:AT546,AT$996:AT$999),AT552,AT557)</f>
        <v>–</v>
      </c>
      <c r="AU547" s="27" t="str">
        <f t="shared" si="482"/>
        <v>–</v>
      </c>
      <c r="AV547" s="27" t="str">
        <f t="shared" si="482"/>
        <v>–</v>
      </c>
      <c r="AW547" s="28" t="str">
        <f t="shared" si="482"/>
        <v>–</v>
      </c>
      <c r="AX547" s="28" t="str">
        <f t="shared" si="482"/>
        <v>–</v>
      </c>
      <c r="AY547" s="28" t="str">
        <f t="shared" si="482"/>
        <v>–</v>
      </c>
      <c r="AZ547" s="28" t="str">
        <f t="shared" ref="AZ547:BA547" si="483">EIUTotal(EIUSum(AZ543:AZ546,AZ$996:AZ$999),AZ552,AZ557)</f>
        <v>–</v>
      </c>
      <c r="BA547" s="28" t="str">
        <f t="shared" si="483"/>
        <v>–</v>
      </c>
    </row>
    <row r="548" spans="1:58" s="145" customFormat="1" outlineLevel="1" x14ac:dyDescent="0.2">
      <c r="A548" s="96"/>
      <c r="B548" s="96"/>
      <c r="C548" s="96"/>
      <c r="D548" s="137"/>
      <c r="E548" s="137"/>
      <c r="F548" s="140" t="s">
        <v>444</v>
      </c>
      <c r="G548" s="140" t="s">
        <v>770</v>
      </c>
      <c r="BB548" s="165"/>
      <c r="BC548" s="165"/>
      <c r="BD548" s="165"/>
      <c r="BE548" s="165"/>
      <c r="BF548" s="165"/>
    </row>
    <row r="549" spans="1:58" s="145" customFormat="1" outlineLevel="1" x14ac:dyDescent="0.2">
      <c r="A549" s="96"/>
      <c r="B549" s="96"/>
      <c r="C549" s="96"/>
      <c r="D549" s="137"/>
      <c r="E549" s="137"/>
      <c r="F549" s="140" t="s">
        <v>445</v>
      </c>
      <c r="G549" s="140" t="s">
        <v>771</v>
      </c>
      <c r="BB549" s="165"/>
      <c r="BC549" s="165"/>
      <c r="BD549" s="165"/>
      <c r="BE549" s="165"/>
      <c r="BF549" s="165"/>
    </row>
    <row r="550" spans="1:58" s="145" customFormat="1" outlineLevel="1" x14ac:dyDescent="0.2">
      <c r="A550" s="96"/>
      <c r="B550" s="96"/>
      <c r="C550" s="96"/>
      <c r="D550" s="137"/>
      <c r="E550" s="137"/>
      <c r="F550" s="140" t="s">
        <v>446</v>
      </c>
      <c r="G550" s="140" t="s">
        <v>772</v>
      </c>
      <c r="H550" s="165">
        <v>0</v>
      </c>
      <c r="I550" s="165">
        <v>0</v>
      </c>
      <c r="J550" s="165">
        <v>0</v>
      </c>
      <c r="K550" s="165">
        <v>0</v>
      </c>
      <c r="L550" s="165">
        <v>0</v>
      </c>
      <c r="M550" s="165">
        <v>0</v>
      </c>
      <c r="N550" s="165">
        <v>0</v>
      </c>
      <c r="O550" s="145">
        <v>0</v>
      </c>
      <c r="P550" s="145">
        <v>0</v>
      </c>
      <c r="Q550" s="145">
        <v>0</v>
      </c>
      <c r="R550" s="145">
        <v>0</v>
      </c>
      <c r="S550" s="145">
        <v>0</v>
      </c>
      <c r="T550" s="145">
        <v>0</v>
      </c>
      <c r="U550" s="145">
        <v>0</v>
      </c>
      <c r="V550" s="145">
        <v>0</v>
      </c>
      <c r="W550" s="145">
        <v>0</v>
      </c>
      <c r="X550" s="145">
        <v>0</v>
      </c>
      <c r="Y550" s="145">
        <v>0</v>
      </c>
      <c r="Z550" s="145">
        <v>0</v>
      </c>
      <c r="AA550" s="145">
        <v>0</v>
      </c>
      <c r="AB550" s="145">
        <v>0</v>
      </c>
      <c r="AC550" s="145">
        <v>0</v>
      </c>
      <c r="AD550" s="145">
        <v>0</v>
      </c>
      <c r="AE550" s="165">
        <v>0</v>
      </c>
      <c r="AF550" s="165">
        <v>0</v>
      </c>
      <c r="AG550" s="165">
        <v>0</v>
      </c>
      <c r="AH550" s="165">
        <v>0</v>
      </c>
      <c r="AI550" s="165">
        <v>0</v>
      </c>
      <c r="AJ550" s="165">
        <v>0</v>
      </c>
      <c r="AK550" s="165">
        <v>0</v>
      </c>
      <c r="AL550" s="165">
        <v>0</v>
      </c>
      <c r="AM550" s="165">
        <v>0</v>
      </c>
      <c r="AN550" s="165">
        <v>0</v>
      </c>
      <c r="AO550" s="165">
        <v>0</v>
      </c>
      <c r="AP550" s="165">
        <v>0</v>
      </c>
      <c r="AQ550" s="165">
        <v>0</v>
      </c>
      <c r="AR550" s="165">
        <v>0</v>
      </c>
      <c r="AS550" s="165">
        <v>0</v>
      </c>
      <c r="AT550" s="165">
        <v>0</v>
      </c>
      <c r="AU550" s="165">
        <v>0</v>
      </c>
      <c r="AV550" s="165">
        <v>0</v>
      </c>
      <c r="AW550" s="165">
        <v>0</v>
      </c>
      <c r="AX550" s="165">
        <v>0</v>
      </c>
      <c r="AY550" s="165">
        <v>0</v>
      </c>
      <c r="AZ550" s="165">
        <v>0</v>
      </c>
      <c r="BA550" s="165"/>
      <c r="BB550" s="165"/>
      <c r="BC550" s="165"/>
      <c r="BD550" s="165"/>
      <c r="BE550" s="165"/>
      <c r="BF550" s="165"/>
    </row>
    <row r="551" spans="1:58" s="145" customFormat="1" outlineLevel="1" x14ac:dyDescent="0.2">
      <c r="A551" s="96"/>
      <c r="B551" s="96"/>
      <c r="C551" s="96"/>
      <c r="D551" s="137"/>
      <c r="E551" s="137"/>
      <c r="F551" s="140" t="s">
        <v>447</v>
      </c>
      <c r="G551" s="140" t="s">
        <v>773</v>
      </c>
      <c r="BB551" s="165"/>
      <c r="BC551" s="165"/>
      <c r="BD551" s="165"/>
      <c r="BE551" s="165"/>
      <c r="BF551" s="165"/>
    </row>
    <row r="552" spans="1:58" s="43" customFormat="1" x14ac:dyDescent="0.2">
      <c r="A552" s="37" t="s">
        <v>442</v>
      </c>
      <c r="B552" s="37" t="s">
        <v>204</v>
      </c>
      <c r="C552" s="37" t="s">
        <v>375</v>
      </c>
      <c r="D552" s="38" t="s">
        <v>374</v>
      </c>
      <c r="E552" s="38" t="s">
        <v>1546</v>
      </c>
      <c r="F552" s="31" t="s">
        <v>205</v>
      </c>
      <c r="G552" s="22" t="s">
        <v>1283</v>
      </c>
      <c r="H552" s="27" t="str">
        <f>EIUSum(H548:H551,H$996:H$999)</f>
        <v>–</v>
      </c>
      <c r="I552" s="27" t="str">
        <f t="shared" ref="I552:AS552" si="484">EIUSum(I548:I551,I$996:I$999)</f>
        <v>–</v>
      </c>
      <c r="J552" s="27" t="str">
        <f t="shared" si="484"/>
        <v>–</v>
      </c>
      <c r="K552" s="27" t="str">
        <f t="shared" si="484"/>
        <v>–</v>
      </c>
      <c r="L552" s="27" t="str">
        <f t="shared" si="484"/>
        <v>–</v>
      </c>
      <c r="M552" s="27" t="str">
        <f t="shared" si="484"/>
        <v>–</v>
      </c>
      <c r="N552" s="27" t="str">
        <f t="shared" si="484"/>
        <v>–</v>
      </c>
      <c r="O552" s="27" t="str">
        <f t="shared" si="484"/>
        <v>–</v>
      </c>
      <c r="P552" s="27" t="str">
        <f t="shared" si="484"/>
        <v>–</v>
      </c>
      <c r="Q552" s="27" t="str">
        <f t="shared" si="484"/>
        <v>–</v>
      </c>
      <c r="R552" s="27" t="str">
        <f t="shared" si="484"/>
        <v>–</v>
      </c>
      <c r="S552" s="27" t="str">
        <f t="shared" si="484"/>
        <v>–</v>
      </c>
      <c r="T552" s="27" t="str">
        <f t="shared" si="484"/>
        <v>–</v>
      </c>
      <c r="U552" s="27" t="str">
        <f t="shared" si="484"/>
        <v>–</v>
      </c>
      <c r="V552" s="27" t="str">
        <f t="shared" si="484"/>
        <v>–</v>
      </c>
      <c r="W552" s="27" t="str">
        <f t="shared" si="484"/>
        <v>–</v>
      </c>
      <c r="X552" s="27" t="str">
        <f t="shared" si="484"/>
        <v>–</v>
      </c>
      <c r="Y552" s="27" t="str">
        <f t="shared" si="484"/>
        <v>–</v>
      </c>
      <c r="Z552" s="27" t="str">
        <f t="shared" si="484"/>
        <v>–</v>
      </c>
      <c r="AA552" s="27" t="str">
        <f t="shared" si="484"/>
        <v>–</v>
      </c>
      <c r="AB552" s="27" t="str">
        <f t="shared" si="484"/>
        <v>–</v>
      </c>
      <c r="AC552" s="27" t="str">
        <f t="shared" si="484"/>
        <v>–</v>
      </c>
      <c r="AD552" s="27" t="str">
        <f t="shared" si="484"/>
        <v>–</v>
      </c>
      <c r="AE552" s="27" t="str">
        <f t="shared" si="484"/>
        <v>–</v>
      </c>
      <c r="AF552" s="27" t="str">
        <f t="shared" si="484"/>
        <v>–</v>
      </c>
      <c r="AG552" s="27" t="str">
        <f t="shared" si="484"/>
        <v>–</v>
      </c>
      <c r="AH552" s="27" t="str">
        <f t="shared" si="484"/>
        <v>–</v>
      </c>
      <c r="AI552" s="27" t="str">
        <f t="shared" si="484"/>
        <v>–</v>
      </c>
      <c r="AJ552" s="27" t="str">
        <f t="shared" si="484"/>
        <v>–</v>
      </c>
      <c r="AK552" s="27" t="str">
        <f t="shared" si="484"/>
        <v>–</v>
      </c>
      <c r="AL552" s="27" t="str">
        <f t="shared" si="484"/>
        <v>–</v>
      </c>
      <c r="AM552" s="27" t="str">
        <f t="shared" si="484"/>
        <v>–</v>
      </c>
      <c r="AN552" s="27" t="str">
        <f t="shared" si="484"/>
        <v>–</v>
      </c>
      <c r="AO552" s="27" t="str">
        <f t="shared" si="484"/>
        <v>–</v>
      </c>
      <c r="AP552" s="27" t="str">
        <f t="shared" si="484"/>
        <v>–</v>
      </c>
      <c r="AQ552" s="27" t="str">
        <f t="shared" si="484"/>
        <v>–</v>
      </c>
      <c r="AR552" s="27" t="str">
        <f t="shared" si="484"/>
        <v>–</v>
      </c>
      <c r="AS552" s="27" t="str">
        <f t="shared" si="484"/>
        <v>–</v>
      </c>
      <c r="AT552" s="27" t="str">
        <f t="shared" ref="AT552:AY552" si="485">EIUSum(AT548:AT551,AT$996:AT$999)</f>
        <v>–</v>
      </c>
      <c r="AU552" s="27" t="str">
        <f t="shared" si="485"/>
        <v>–</v>
      </c>
      <c r="AV552" s="27" t="str">
        <f t="shared" si="485"/>
        <v>–</v>
      </c>
      <c r="AW552" s="28" t="str">
        <f t="shared" si="485"/>
        <v>–</v>
      </c>
      <c r="AX552" s="28" t="str">
        <f t="shared" si="485"/>
        <v>–</v>
      </c>
      <c r="AY552" s="28" t="str">
        <f t="shared" si="485"/>
        <v>–</v>
      </c>
      <c r="AZ552" s="28" t="str">
        <f t="shared" ref="AZ552:BA552" si="486">EIUSum(AZ548:AZ551,AZ$996:AZ$999)</f>
        <v>–</v>
      </c>
      <c r="BA552" s="28" t="str">
        <f t="shared" si="486"/>
        <v>–</v>
      </c>
    </row>
    <row r="553" spans="1:58" s="145" customFormat="1" outlineLevel="1" x14ac:dyDescent="0.2">
      <c r="A553" s="96"/>
      <c r="B553" s="96"/>
      <c r="C553" s="96"/>
      <c r="D553" s="137"/>
      <c r="E553" s="137"/>
      <c r="F553" s="148" t="s">
        <v>444</v>
      </c>
      <c r="G553" s="140" t="s">
        <v>774</v>
      </c>
      <c r="BB553" s="165"/>
      <c r="BC553" s="165"/>
      <c r="BD553" s="165"/>
      <c r="BE553" s="165"/>
      <c r="BF553" s="165"/>
    </row>
    <row r="554" spans="1:58" s="145" customFormat="1" outlineLevel="1" x14ac:dyDescent="0.2">
      <c r="A554" s="96"/>
      <c r="B554" s="96"/>
      <c r="C554" s="96"/>
      <c r="D554" s="137"/>
      <c r="E554" s="137"/>
      <c r="F554" s="148" t="s">
        <v>445</v>
      </c>
      <c r="G554" s="140" t="s">
        <v>775</v>
      </c>
      <c r="BB554" s="165"/>
      <c r="BC554" s="165"/>
      <c r="BD554" s="165"/>
      <c r="BE554" s="165"/>
      <c r="BF554" s="165"/>
    </row>
    <row r="555" spans="1:58" s="145" customFormat="1" outlineLevel="1" x14ac:dyDescent="0.2">
      <c r="A555" s="96"/>
      <c r="B555" s="96"/>
      <c r="C555" s="96"/>
      <c r="D555" s="137"/>
      <c r="E555" s="137"/>
      <c r="F555" s="148" t="s">
        <v>446</v>
      </c>
      <c r="G555" s="140" t="s">
        <v>776</v>
      </c>
      <c r="H555" s="165">
        <v>0</v>
      </c>
      <c r="I555" s="165">
        <v>0</v>
      </c>
      <c r="J555" s="165">
        <v>0</v>
      </c>
      <c r="K555" s="165">
        <v>0</v>
      </c>
      <c r="L555" s="165">
        <v>0</v>
      </c>
      <c r="M555" s="165">
        <v>0</v>
      </c>
      <c r="N555" s="165">
        <v>0</v>
      </c>
      <c r="O555" s="145">
        <v>0</v>
      </c>
      <c r="P555" s="145">
        <v>0</v>
      </c>
      <c r="Q555" s="145">
        <v>0</v>
      </c>
      <c r="R555" s="145">
        <v>0</v>
      </c>
      <c r="S555" s="145">
        <v>0</v>
      </c>
      <c r="T555" s="145">
        <v>0</v>
      </c>
      <c r="U555" s="145">
        <v>0</v>
      </c>
      <c r="V555" s="145">
        <v>0</v>
      </c>
      <c r="W555" s="145">
        <v>0</v>
      </c>
      <c r="X555" s="145">
        <v>0</v>
      </c>
      <c r="Y555" s="145">
        <v>0</v>
      </c>
      <c r="Z555" s="145">
        <v>0</v>
      </c>
      <c r="AA555" s="145">
        <v>0</v>
      </c>
      <c r="AB555" s="145">
        <v>0</v>
      </c>
      <c r="AC555" s="145">
        <v>0</v>
      </c>
      <c r="AD555" s="145">
        <v>0</v>
      </c>
      <c r="AE555" s="165">
        <v>0</v>
      </c>
      <c r="AF555" s="165">
        <v>0</v>
      </c>
      <c r="AG555" s="165">
        <v>0</v>
      </c>
      <c r="AH555" s="165">
        <v>0</v>
      </c>
      <c r="AI555" s="165">
        <v>0</v>
      </c>
      <c r="AJ555" s="165">
        <v>0</v>
      </c>
      <c r="AK555" s="165">
        <v>0</v>
      </c>
      <c r="AL555" s="165">
        <v>0</v>
      </c>
      <c r="AM555" s="165">
        <v>0</v>
      </c>
      <c r="AN555" s="165">
        <v>0</v>
      </c>
      <c r="AO555" s="165">
        <v>0</v>
      </c>
      <c r="AP555" s="165">
        <v>0</v>
      </c>
      <c r="AQ555" s="165">
        <v>0</v>
      </c>
      <c r="AR555" s="165">
        <v>0</v>
      </c>
      <c r="AS555" s="165">
        <v>0</v>
      </c>
      <c r="AT555" s="165">
        <v>0</v>
      </c>
      <c r="AU555" s="165">
        <v>0</v>
      </c>
      <c r="AV555" s="165">
        <v>0</v>
      </c>
      <c r="AW555" s="165">
        <v>0</v>
      </c>
      <c r="AX555" s="165">
        <v>0</v>
      </c>
      <c r="AY555" s="165">
        <v>0</v>
      </c>
      <c r="AZ555" s="165">
        <v>0</v>
      </c>
      <c r="BA555" s="165"/>
      <c r="BB555" s="165"/>
      <c r="BC555" s="165"/>
      <c r="BD555" s="165"/>
      <c r="BE555" s="165"/>
      <c r="BF555" s="165"/>
    </row>
    <row r="556" spans="1:58" s="145" customFormat="1" outlineLevel="1" x14ac:dyDescent="0.2">
      <c r="A556" s="96"/>
      <c r="B556" s="96"/>
      <c r="C556" s="96"/>
      <c r="D556" s="137"/>
      <c r="E556" s="137"/>
      <c r="F556" s="148" t="s">
        <v>447</v>
      </c>
      <c r="G556" s="140" t="s">
        <v>777</v>
      </c>
      <c r="BB556" s="165"/>
      <c r="BC556" s="165"/>
      <c r="BD556" s="165"/>
      <c r="BE556" s="165"/>
      <c r="BF556" s="165"/>
    </row>
    <row r="557" spans="1:58" s="43" customFormat="1" x14ac:dyDescent="0.2">
      <c r="A557" s="37" t="s">
        <v>442</v>
      </c>
      <c r="B557" s="37" t="s">
        <v>206</v>
      </c>
      <c r="C557" s="37" t="s">
        <v>375</v>
      </c>
      <c r="D557" s="38" t="s">
        <v>374</v>
      </c>
      <c r="E557" s="38" t="s">
        <v>1546</v>
      </c>
      <c r="F557" s="31" t="s">
        <v>207</v>
      </c>
      <c r="G557" s="22" t="s">
        <v>1284</v>
      </c>
      <c r="H557" s="27" t="str">
        <f>EIUSum(H553:H556,H$996:H$999)</f>
        <v>–</v>
      </c>
      <c r="I557" s="27" t="str">
        <f t="shared" ref="I557:AS557" si="487">EIUSum(I553:I556,I$996:I$999)</f>
        <v>–</v>
      </c>
      <c r="J557" s="27" t="str">
        <f t="shared" si="487"/>
        <v>–</v>
      </c>
      <c r="K557" s="27" t="str">
        <f t="shared" si="487"/>
        <v>–</v>
      </c>
      <c r="L557" s="27" t="str">
        <f t="shared" si="487"/>
        <v>–</v>
      </c>
      <c r="M557" s="27" t="str">
        <f t="shared" si="487"/>
        <v>–</v>
      </c>
      <c r="N557" s="27" t="str">
        <f t="shared" si="487"/>
        <v>–</v>
      </c>
      <c r="O557" s="27" t="str">
        <f t="shared" si="487"/>
        <v>–</v>
      </c>
      <c r="P557" s="27" t="str">
        <f t="shared" si="487"/>
        <v>–</v>
      </c>
      <c r="Q557" s="27" t="str">
        <f t="shared" si="487"/>
        <v>–</v>
      </c>
      <c r="R557" s="27" t="str">
        <f t="shared" si="487"/>
        <v>–</v>
      </c>
      <c r="S557" s="27" t="str">
        <f t="shared" si="487"/>
        <v>–</v>
      </c>
      <c r="T557" s="27" t="str">
        <f t="shared" si="487"/>
        <v>–</v>
      </c>
      <c r="U557" s="27" t="str">
        <f t="shared" si="487"/>
        <v>–</v>
      </c>
      <c r="V557" s="27" t="str">
        <f t="shared" si="487"/>
        <v>–</v>
      </c>
      <c r="W557" s="27" t="str">
        <f t="shared" si="487"/>
        <v>–</v>
      </c>
      <c r="X557" s="27" t="str">
        <f t="shared" si="487"/>
        <v>–</v>
      </c>
      <c r="Y557" s="27" t="str">
        <f t="shared" si="487"/>
        <v>–</v>
      </c>
      <c r="Z557" s="27" t="str">
        <f t="shared" si="487"/>
        <v>–</v>
      </c>
      <c r="AA557" s="27" t="str">
        <f t="shared" si="487"/>
        <v>–</v>
      </c>
      <c r="AB557" s="27" t="str">
        <f t="shared" si="487"/>
        <v>–</v>
      </c>
      <c r="AC557" s="27" t="str">
        <f t="shared" si="487"/>
        <v>–</v>
      </c>
      <c r="AD557" s="27" t="str">
        <f t="shared" si="487"/>
        <v>–</v>
      </c>
      <c r="AE557" s="27" t="str">
        <f t="shared" si="487"/>
        <v>–</v>
      </c>
      <c r="AF557" s="27" t="str">
        <f t="shared" si="487"/>
        <v>–</v>
      </c>
      <c r="AG557" s="27" t="str">
        <f t="shared" si="487"/>
        <v>–</v>
      </c>
      <c r="AH557" s="27" t="str">
        <f t="shared" si="487"/>
        <v>–</v>
      </c>
      <c r="AI557" s="27" t="str">
        <f t="shared" si="487"/>
        <v>–</v>
      </c>
      <c r="AJ557" s="27" t="str">
        <f t="shared" si="487"/>
        <v>–</v>
      </c>
      <c r="AK557" s="27" t="str">
        <f t="shared" si="487"/>
        <v>–</v>
      </c>
      <c r="AL557" s="27" t="str">
        <f t="shared" si="487"/>
        <v>–</v>
      </c>
      <c r="AM557" s="27" t="str">
        <f t="shared" si="487"/>
        <v>–</v>
      </c>
      <c r="AN557" s="27" t="str">
        <f t="shared" si="487"/>
        <v>–</v>
      </c>
      <c r="AO557" s="27" t="str">
        <f t="shared" si="487"/>
        <v>–</v>
      </c>
      <c r="AP557" s="27" t="str">
        <f t="shared" si="487"/>
        <v>–</v>
      </c>
      <c r="AQ557" s="27" t="str">
        <f t="shared" si="487"/>
        <v>–</v>
      </c>
      <c r="AR557" s="27" t="str">
        <f t="shared" si="487"/>
        <v>–</v>
      </c>
      <c r="AS557" s="27" t="str">
        <f t="shared" si="487"/>
        <v>–</v>
      </c>
      <c r="AT557" s="27" t="str">
        <f t="shared" ref="AT557:AY557" si="488">EIUSum(AT553:AT556,AT$996:AT$999)</f>
        <v>–</v>
      </c>
      <c r="AU557" s="27" t="str">
        <f t="shared" si="488"/>
        <v>–</v>
      </c>
      <c r="AV557" s="27" t="str">
        <f t="shared" si="488"/>
        <v>–</v>
      </c>
      <c r="AW557" s="28" t="str">
        <f t="shared" si="488"/>
        <v>–</v>
      </c>
      <c r="AX557" s="28" t="str">
        <f t="shared" si="488"/>
        <v>–</v>
      </c>
      <c r="AY557" s="28" t="str">
        <f t="shared" si="488"/>
        <v>–</v>
      </c>
      <c r="AZ557" s="28" t="str">
        <f t="shared" ref="AZ557:BA557" si="489">EIUSum(AZ553:AZ556,AZ$996:AZ$999)</f>
        <v>–</v>
      </c>
      <c r="BA557" s="28" t="str">
        <f t="shared" si="489"/>
        <v>–</v>
      </c>
    </row>
    <row r="558" spans="1:58" s="41" customFormat="1" x14ac:dyDescent="0.2">
      <c r="A558" s="37"/>
      <c r="B558" s="37"/>
      <c r="C558" s="37"/>
      <c r="D558" s="38"/>
      <c r="E558" s="38"/>
      <c r="F558" s="30" t="s">
        <v>208</v>
      </c>
      <c r="G558" s="31"/>
      <c r="H558" s="27"/>
      <c r="I558" s="27"/>
      <c r="J558" s="27"/>
      <c r="K558" s="27"/>
      <c r="L558" s="27"/>
      <c r="M558" s="27"/>
      <c r="N558" s="27"/>
      <c r="O558" s="27"/>
      <c r="P558" s="27"/>
      <c r="Q558" s="27"/>
      <c r="R558" s="27"/>
      <c r="S558" s="27"/>
      <c r="T558" s="27"/>
      <c r="U558" s="27"/>
      <c r="V558" s="27"/>
      <c r="W558" s="27"/>
      <c r="X558" s="27"/>
      <c r="Y558" s="27"/>
      <c r="Z558" s="27"/>
      <c r="AA558" s="27"/>
      <c r="AB558" s="27"/>
      <c r="AC558" s="27"/>
      <c r="AD558" s="27"/>
      <c r="AE558" s="27"/>
      <c r="AF558" s="27"/>
      <c r="AG558" s="27"/>
      <c r="AH558" s="27"/>
      <c r="AI558" s="28"/>
      <c r="AJ558" s="28"/>
      <c r="AK558" s="28"/>
      <c r="AL558" s="28"/>
      <c r="AM558" s="28"/>
      <c r="AN558" s="28"/>
      <c r="AO558" s="28"/>
      <c r="AP558" s="28"/>
      <c r="AQ558" s="28"/>
      <c r="AR558" s="28"/>
      <c r="AS558" s="28"/>
      <c r="AT558" s="28"/>
      <c r="AU558" s="28"/>
      <c r="AV558" s="28"/>
      <c r="AW558" s="28"/>
      <c r="AX558" s="28"/>
      <c r="AY558" s="28"/>
      <c r="AZ558" s="28"/>
      <c r="BA558" s="28"/>
    </row>
    <row r="559" spans="1:58" s="42" customFormat="1" x14ac:dyDescent="0.2">
      <c r="A559" s="37" t="s">
        <v>442</v>
      </c>
      <c r="B559" s="37" t="s">
        <v>209</v>
      </c>
      <c r="C559" s="37" t="s">
        <v>380</v>
      </c>
      <c r="D559" s="38"/>
      <c r="E559" s="38"/>
      <c r="F559" s="65" t="s">
        <v>210</v>
      </c>
      <c r="G559" s="22" t="s">
        <v>1285</v>
      </c>
      <c r="H559" s="45" t="str">
        <f>IF(AND(ISNUMBER(H522),ISNUMBER(H333),ISNUMBER(H348),ISNUMBER(H363)),H522/(H333+H348+H363+SUM(H511:H514))*100,"–")</f>
        <v>–</v>
      </c>
      <c r="I559" s="45" t="str">
        <f t="shared" ref="I559:AJ559" si="490">IF(AND(ISNUMBER(I522),ISNUMBER(I333),ISNUMBER(I348),ISNUMBER(I363)),I522/(I333+I348+I363+SUM(I511:I514))*100,"–")</f>
        <v>–</v>
      </c>
      <c r="J559" s="45" t="str">
        <f t="shared" si="490"/>
        <v>–</v>
      </c>
      <c r="K559" s="45" t="str">
        <f t="shared" si="490"/>
        <v>–</v>
      </c>
      <c r="L559" s="45" t="str">
        <f t="shared" si="490"/>
        <v>–</v>
      </c>
      <c r="M559" s="45" t="str">
        <f t="shared" si="490"/>
        <v>–</v>
      </c>
      <c r="N559" s="45" t="str">
        <f t="shared" si="490"/>
        <v>–</v>
      </c>
      <c r="O559" s="45" t="str">
        <f t="shared" si="490"/>
        <v>–</v>
      </c>
      <c r="P559" s="45" t="str">
        <f t="shared" si="490"/>
        <v>–</v>
      </c>
      <c r="Q559" s="45" t="str">
        <f t="shared" si="490"/>
        <v>–</v>
      </c>
      <c r="R559" s="45" t="str">
        <f t="shared" si="490"/>
        <v>–</v>
      </c>
      <c r="S559" s="45" t="str">
        <f t="shared" si="490"/>
        <v>–</v>
      </c>
      <c r="T559" s="45" t="str">
        <f t="shared" si="490"/>
        <v>–</v>
      </c>
      <c r="U559" s="45" t="str">
        <f t="shared" si="490"/>
        <v>–</v>
      </c>
      <c r="V559" s="45" t="str">
        <f t="shared" si="490"/>
        <v>–</v>
      </c>
      <c r="W559" s="45" t="str">
        <f t="shared" si="490"/>
        <v>–</v>
      </c>
      <c r="X559" s="45" t="str">
        <f t="shared" si="490"/>
        <v>–</v>
      </c>
      <c r="Y559" s="45" t="str">
        <f t="shared" si="490"/>
        <v>–</v>
      </c>
      <c r="Z559" s="45" t="str">
        <f t="shared" si="490"/>
        <v>–</v>
      </c>
      <c r="AA559" s="45" t="str">
        <f t="shared" si="490"/>
        <v>–</v>
      </c>
      <c r="AB559" s="45" t="str">
        <f t="shared" si="490"/>
        <v>–</v>
      </c>
      <c r="AC559" s="45" t="str">
        <f t="shared" si="490"/>
        <v>–</v>
      </c>
      <c r="AD559" s="45" t="str">
        <f t="shared" si="490"/>
        <v>–</v>
      </c>
      <c r="AE559" s="45" t="str">
        <f t="shared" si="490"/>
        <v>–</v>
      </c>
      <c r="AF559" s="45" t="str">
        <f t="shared" si="490"/>
        <v>–</v>
      </c>
      <c r="AG559" s="45" t="str">
        <f t="shared" si="490"/>
        <v>–</v>
      </c>
      <c r="AH559" s="45" t="str">
        <f t="shared" si="490"/>
        <v>–</v>
      </c>
      <c r="AI559" s="45" t="str">
        <f t="shared" si="490"/>
        <v>–</v>
      </c>
      <c r="AJ559" s="45" t="str">
        <f t="shared" si="490"/>
        <v>–</v>
      </c>
      <c r="AK559" s="45" t="str">
        <f t="shared" ref="AK559:AP559" si="491">IF(AND(ISNUMBER(AK522),ISNUMBER(AK333),ISNUMBER(AK348),ISNUMBER(AK363)),AK522/(AK333+AK348+AK363+SUM(AK511:AK514))*100,"–")</f>
        <v>–</v>
      </c>
      <c r="AL559" s="45" t="str">
        <f t="shared" si="491"/>
        <v>–</v>
      </c>
      <c r="AM559" s="45" t="str">
        <f t="shared" si="491"/>
        <v>–</v>
      </c>
      <c r="AN559" s="45" t="str">
        <f t="shared" si="491"/>
        <v>–</v>
      </c>
      <c r="AO559" s="45" t="str">
        <f t="shared" si="491"/>
        <v>–</v>
      </c>
      <c r="AP559" s="45" t="str">
        <f t="shared" si="491"/>
        <v>–</v>
      </c>
      <c r="AQ559" s="45" t="str">
        <f t="shared" ref="AQ559:AV559" si="492">IF(AND(ISNUMBER(AQ522),ISNUMBER(AQ333),ISNUMBER(AQ348),ISNUMBER(AQ363)),AQ522/(AQ333+AQ348+AQ363+SUM(AQ511:AQ514))*100,"–")</f>
        <v>–</v>
      </c>
      <c r="AR559" s="45" t="str">
        <f t="shared" si="492"/>
        <v>–</v>
      </c>
      <c r="AS559" s="45" t="str">
        <f t="shared" si="492"/>
        <v>–</v>
      </c>
      <c r="AT559" s="45" t="str">
        <f t="shared" si="492"/>
        <v>–</v>
      </c>
      <c r="AU559" s="45" t="str">
        <f t="shared" si="492"/>
        <v>–</v>
      </c>
      <c r="AV559" s="45" t="str">
        <f t="shared" si="492"/>
        <v>–</v>
      </c>
      <c r="AW559" s="48" t="str">
        <f t="shared" ref="AW559:AX559" si="493">IF(AND(ISNUMBER(AW522),ISNUMBER(AW333),ISNUMBER(AW348),ISNUMBER(AW363)),AW522/(AW333+AW348+AW363+SUM(AW511:AW514))*100,"–")</f>
        <v>–</v>
      </c>
      <c r="AX559" s="48" t="str">
        <f t="shared" si="493"/>
        <v>–</v>
      </c>
      <c r="AY559" s="48" t="str">
        <f t="shared" ref="AY559:AZ559" si="494">IF(AND(ISNUMBER(AY522),ISNUMBER(AY333),ISNUMBER(AY348),ISNUMBER(AY363)),AY522/(AY333+AY348+AY363+SUM(AY511:AY514))*100,"–")</f>
        <v>–</v>
      </c>
      <c r="AZ559" s="48" t="str">
        <f t="shared" si="494"/>
        <v>–</v>
      </c>
      <c r="BA559" s="48" t="str">
        <f t="shared" ref="BA559" si="495">IF(AND(ISNUMBER(BA522),ISNUMBER(BA333),ISNUMBER(BA348),ISNUMBER(BA363)),BA522/(BA333+BA348+BA363+SUM(BA511:BA514))*100,"–")</f>
        <v>–</v>
      </c>
    </row>
    <row r="560" spans="1:58" s="42" customFormat="1" x14ac:dyDescent="0.2">
      <c r="A560" s="37" t="s">
        <v>442</v>
      </c>
      <c r="B560" s="37" t="s">
        <v>211</v>
      </c>
      <c r="C560" s="37" t="s">
        <v>379</v>
      </c>
      <c r="D560" s="38"/>
      <c r="E560" s="38"/>
      <c r="F560" s="23" t="s">
        <v>212</v>
      </c>
      <c r="G560" s="22" t="s">
        <v>1286</v>
      </c>
      <c r="H560" s="45" t="str">
        <f t="shared" ref="H560:AJ560" si="496">IF(AND(ISNUMBER(H522),ISNUMBER(H77)),H522/H77*100,"–")</f>
        <v>–</v>
      </c>
      <c r="I560" s="45" t="str">
        <f t="shared" si="496"/>
        <v>–</v>
      </c>
      <c r="J560" s="45" t="str">
        <f t="shared" si="496"/>
        <v>–</v>
      </c>
      <c r="K560" s="45" t="str">
        <f t="shared" si="496"/>
        <v>–</v>
      </c>
      <c r="L560" s="45" t="str">
        <f t="shared" si="496"/>
        <v>–</v>
      </c>
      <c r="M560" s="45" t="str">
        <f t="shared" si="496"/>
        <v>–</v>
      </c>
      <c r="N560" s="45" t="str">
        <f t="shared" si="496"/>
        <v>–</v>
      </c>
      <c r="O560" s="45" t="str">
        <f t="shared" si="496"/>
        <v>–</v>
      </c>
      <c r="P560" s="45" t="str">
        <f t="shared" si="496"/>
        <v>–</v>
      </c>
      <c r="Q560" s="45" t="str">
        <f t="shared" si="496"/>
        <v>–</v>
      </c>
      <c r="R560" s="45" t="str">
        <f t="shared" si="496"/>
        <v>–</v>
      </c>
      <c r="S560" s="45" t="str">
        <f t="shared" si="496"/>
        <v>–</v>
      </c>
      <c r="T560" s="45" t="str">
        <f t="shared" si="496"/>
        <v>–</v>
      </c>
      <c r="U560" s="45" t="str">
        <f t="shared" si="496"/>
        <v>–</v>
      </c>
      <c r="V560" s="45" t="str">
        <f t="shared" si="496"/>
        <v>–</v>
      </c>
      <c r="W560" s="45" t="str">
        <f t="shared" si="496"/>
        <v>–</v>
      </c>
      <c r="X560" s="45" t="str">
        <f t="shared" si="496"/>
        <v>–</v>
      </c>
      <c r="Y560" s="45" t="str">
        <f t="shared" si="496"/>
        <v>–</v>
      </c>
      <c r="Z560" s="45" t="str">
        <f t="shared" si="496"/>
        <v>–</v>
      </c>
      <c r="AA560" s="45" t="str">
        <f t="shared" si="496"/>
        <v>–</v>
      </c>
      <c r="AB560" s="45" t="str">
        <f t="shared" si="496"/>
        <v>–</v>
      </c>
      <c r="AC560" s="45" t="str">
        <f t="shared" si="496"/>
        <v>–</v>
      </c>
      <c r="AD560" s="45" t="str">
        <f t="shared" si="496"/>
        <v>–</v>
      </c>
      <c r="AE560" s="45" t="str">
        <f t="shared" si="496"/>
        <v>–</v>
      </c>
      <c r="AF560" s="27" t="str">
        <f t="shared" si="496"/>
        <v>–</v>
      </c>
      <c r="AG560" s="27" t="str">
        <f t="shared" si="496"/>
        <v>–</v>
      </c>
      <c r="AH560" s="27" t="str">
        <f t="shared" si="496"/>
        <v>–</v>
      </c>
      <c r="AI560" s="27" t="str">
        <f t="shared" si="496"/>
        <v>–</v>
      </c>
      <c r="AJ560" s="27" t="str">
        <f t="shared" si="496"/>
        <v>–</v>
      </c>
      <c r="AK560" s="27" t="str">
        <f t="shared" ref="AK560:AP560" si="497">IF(AND(ISNUMBER(AK522),ISNUMBER(AK77)),AK522/AK77*100,"–")</f>
        <v>–</v>
      </c>
      <c r="AL560" s="27" t="str">
        <f t="shared" si="497"/>
        <v>–</v>
      </c>
      <c r="AM560" s="27" t="str">
        <f t="shared" si="497"/>
        <v>–</v>
      </c>
      <c r="AN560" s="27" t="str">
        <f t="shared" si="497"/>
        <v>–</v>
      </c>
      <c r="AO560" s="27" t="str">
        <f t="shared" si="497"/>
        <v>–</v>
      </c>
      <c r="AP560" s="27" t="str">
        <f t="shared" si="497"/>
        <v>–</v>
      </c>
      <c r="AQ560" s="27" t="str">
        <f t="shared" ref="AQ560:AV560" si="498">IF(AND(ISNUMBER(AQ522),ISNUMBER(AQ77)),AQ522/AQ77*100,"–")</f>
        <v>–</v>
      </c>
      <c r="AR560" s="27" t="str">
        <f t="shared" si="498"/>
        <v>–</v>
      </c>
      <c r="AS560" s="27" t="str">
        <f t="shared" si="498"/>
        <v>–</v>
      </c>
      <c r="AT560" s="27" t="str">
        <f t="shared" si="498"/>
        <v>–</v>
      </c>
      <c r="AU560" s="27" t="str">
        <f t="shared" si="498"/>
        <v>–</v>
      </c>
      <c r="AV560" s="27" t="str">
        <f t="shared" si="498"/>
        <v>–</v>
      </c>
      <c r="AW560" s="28" t="str">
        <f t="shared" ref="AW560:AX560" si="499">IF(AND(ISNUMBER(AW522),ISNUMBER(AW77)),AW522/AW77*100,"–")</f>
        <v>–</v>
      </c>
      <c r="AX560" s="28" t="str">
        <f t="shared" si="499"/>
        <v>–</v>
      </c>
      <c r="AY560" s="28" t="str">
        <f t="shared" ref="AY560:AZ560" si="500">IF(AND(ISNUMBER(AY522),ISNUMBER(AY77)),AY522/AY77*100,"–")</f>
        <v>–</v>
      </c>
      <c r="AZ560" s="28" t="str">
        <f t="shared" si="500"/>
        <v>–</v>
      </c>
      <c r="BA560" s="28" t="str">
        <f t="shared" ref="BA560" si="501">IF(AND(ISNUMBER(BA522),ISNUMBER(BA77)),BA522/BA77*100,"–")</f>
        <v>–</v>
      </c>
    </row>
    <row r="561" spans="1:58" s="42" customFormat="1" x14ac:dyDescent="0.2">
      <c r="A561" s="37" t="s">
        <v>442</v>
      </c>
      <c r="B561" s="37" t="s">
        <v>213</v>
      </c>
      <c r="C561" s="37" t="s">
        <v>379</v>
      </c>
      <c r="D561" s="38"/>
      <c r="E561" s="38"/>
      <c r="F561" s="30" t="s">
        <v>214</v>
      </c>
      <c r="G561" s="22" t="s">
        <v>1287</v>
      </c>
      <c r="H561" s="45" t="str">
        <f t="shared" ref="H561:AJ561" si="502">IF(AND(ISNUMBER(H466),ISNUMBER(H522)),H466/H522*100,"–")</f>
        <v>–</v>
      </c>
      <c r="I561" s="45" t="str">
        <f t="shared" si="502"/>
        <v>–</v>
      </c>
      <c r="J561" s="45" t="str">
        <f t="shared" si="502"/>
        <v>–</v>
      </c>
      <c r="K561" s="45" t="str">
        <f t="shared" si="502"/>
        <v>–</v>
      </c>
      <c r="L561" s="45" t="str">
        <f t="shared" si="502"/>
        <v>–</v>
      </c>
      <c r="M561" s="45" t="str">
        <f t="shared" si="502"/>
        <v>–</v>
      </c>
      <c r="N561" s="45" t="str">
        <f t="shared" si="502"/>
        <v>–</v>
      </c>
      <c r="O561" s="45" t="str">
        <f t="shared" si="502"/>
        <v>–</v>
      </c>
      <c r="P561" s="45" t="str">
        <f t="shared" si="502"/>
        <v>–</v>
      </c>
      <c r="Q561" s="45" t="str">
        <f t="shared" si="502"/>
        <v>–</v>
      </c>
      <c r="R561" s="45" t="str">
        <f t="shared" si="502"/>
        <v>–</v>
      </c>
      <c r="S561" s="45" t="str">
        <f t="shared" si="502"/>
        <v>–</v>
      </c>
      <c r="T561" s="45" t="str">
        <f t="shared" si="502"/>
        <v>–</v>
      </c>
      <c r="U561" s="45" t="str">
        <f t="shared" si="502"/>
        <v>–</v>
      </c>
      <c r="V561" s="45" t="str">
        <f t="shared" si="502"/>
        <v>–</v>
      </c>
      <c r="W561" s="45" t="str">
        <f t="shared" si="502"/>
        <v>–</v>
      </c>
      <c r="X561" s="45" t="str">
        <f t="shared" si="502"/>
        <v>–</v>
      </c>
      <c r="Y561" s="45" t="str">
        <f t="shared" si="502"/>
        <v>–</v>
      </c>
      <c r="Z561" s="45" t="str">
        <f t="shared" si="502"/>
        <v>–</v>
      </c>
      <c r="AA561" s="45" t="str">
        <f t="shared" si="502"/>
        <v>–</v>
      </c>
      <c r="AB561" s="45" t="str">
        <f t="shared" si="502"/>
        <v>–</v>
      </c>
      <c r="AC561" s="45" t="str">
        <f t="shared" si="502"/>
        <v>–</v>
      </c>
      <c r="AD561" s="45" t="str">
        <f t="shared" si="502"/>
        <v>–</v>
      </c>
      <c r="AE561" s="45" t="str">
        <f t="shared" si="502"/>
        <v>–</v>
      </c>
      <c r="AF561" s="27" t="str">
        <f t="shared" si="502"/>
        <v>–</v>
      </c>
      <c r="AG561" s="27" t="str">
        <f t="shared" si="502"/>
        <v>–</v>
      </c>
      <c r="AH561" s="27" t="str">
        <f t="shared" si="502"/>
        <v>–</v>
      </c>
      <c r="AI561" s="27" t="str">
        <f t="shared" si="502"/>
        <v>–</v>
      </c>
      <c r="AJ561" s="27" t="str">
        <f t="shared" si="502"/>
        <v>–</v>
      </c>
      <c r="AK561" s="27" t="str">
        <f t="shared" ref="AK561:AP561" si="503">IF(AND(ISNUMBER(AK466),ISNUMBER(AK522)),AK466/AK522*100,"–")</f>
        <v>–</v>
      </c>
      <c r="AL561" s="27" t="str">
        <f t="shared" si="503"/>
        <v>–</v>
      </c>
      <c r="AM561" s="27" t="str">
        <f t="shared" si="503"/>
        <v>–</v>
      </c>
      <c r="AN561" s="27" t="str">
        <f t="shared" si="503"/>
        <v>–</v>
      </c>
      <c r="AO561" s="27" t="str">
        <f t="shared" si="503"/>
        <v>–</v>
      </c>
      <c r="AP561" s="27" t="str">
        <f t="shared" si="503"/>
        <v>–</v>
      </c>
      <c r="AQ561" s="27" t="str">
        <f t="shared" ref="AQ561:AV561" si="504">IF(AND(ISNUMBER(AQ466),ISNUMBER(AQ522)),AQ466/AQ522*100,"–")</f>
        <v>–</v>
      </c>
      <c r="AR561" s="27" t="str">
        <f t="shared" si="504"/>
        <v>–</v>
      </c>
      <c r="AS561" s="27" t="str">
        <f t="shared" si="504"/>
        <v>–</v>
      </c>
      <c r="AT561" s="27" t="str">
        <f t="shared" si="504"/>
        <v>–</v>
      </c>
      <c r="AU561" s="27" t="str">
        <f t="shared" si="504"/>
        <v>–</v>
      </c>
      <c r="AV561" s="27" t="str">
        <f t="shared" si="504"/>
        <v>–</v>
      </c>
      <c r="AW561" s="28" t="str">
        <f t="shared" ref="AW561:AX561" si="505">IF(AND(ISNUMBER(AW466),ISNUMBER(AW522)),AW466/AW522*100,"–")</f>
        <v>–</v>
      </c>
      <c r="AX561" s="28" t="str">
        <f t="shared" si="505"/>
        <v>–</v>
      </c>
      <c r="AY561" s="28" t="str">
        <f t="shared" ref="AY561:AZ561" si="506">IF(AND(ISNUMBER(AY466),ISNUMBER(AY522)),AY466/AY522*100,"–")</f>
        <v>–</v>
      </c>
      <c r="AZ561" s="28" t="str">
        <f t="shared" si="506"/>
        <v>–</v>
      </c>
      <c r="BA561" s="28" t="str">
        <f t="shared" ref="BA561" si="507">IF(AND(ISNUMBER(BA466),ISNUMBER(BA522)),BA466/BA522*100,"–")</f>
        <v>–</v>
      </c>
    </row>
    <row r="562" spans="1:58" s="43" customFormat="1" x14ac:dyDescent="0.2">
      <c r="A562" s="37" t="s">
        <v>442</v>
      </c>
      <c r="B562" s="37" t="s">
        <v>215</v>
      </c>
      <c r="C562" s="37" t="s">
        <v>379</v>
      </c>
      <c r="D562" s="38" t="s">
        <v>374</v>
      </c>
      <c r="E562" s="38"/>
      <c r="F562" s="23" t="s">
        <v>216</v>
      </c>
      <c r="G562" s="22" t="s">
        <v>1288</v>
      </c>
      <c r="H562" s="45" t="str">
        <f t="shared" ref="H562:AJ562" si="508">IF(AND(ISNUMBER(H522),ISNUMBER(H271)),H522/H271,"–")</f>
        <v>–</v>
      </c>
      <c r="I562" s="45" t="str">
        <f t="shared" si="508"/>
        <v>–</v>
      </c>
      <c r="J562" s="45" t="str">
        <f t="shared" si="508"/>
        <v>–</v>
      </c>
      <c r="K562" s="45" t="str">
        <f t="shared" si="508"/>
        <v>–</v>
      </c>
      <c r="L562" s="45" t="str">
        <f t="shared" si="508"/>
        <v>–</v>
      </c>
      <c r="M562" s="45" t="str">
        <f t="shared" si="508"/>
        <v>–</v>
      </c>
      <c r="N562" s="45" t="str">
        <f t="shared" si="508"/>
        <v>–</v>
      </c>
      <c r="O562" s="45" t="str">
        <f t="shared" si="508"/>
        <v>–</v>
      </c>
      <c r="P562" s="45" t="str">
        <f t="shared" si="508"/>
        <v>–</v>
      </c>
      <c r="Q562" s="45" t="str">
        <f t="shared" si="508"/>
        <v>–</v>
      </c>
      <c r="R562" s="45" t="str">
        <f t="shared" si="508"/>
        <v>–</v>
      </c>
      <c r="S562" s="45" t="str">
        <f t="shared" si="508"/>
        <v>–</v>
      </c>
      <c r="T562" s="45" t="str">
        <f t="shared" si="508"/>
        <v>–</v>
      </c>
      <c r="U562" s="45" t="str">
        <f t="shared" si="508"/>
        <v>–</v>
      </c>
      <c r="V562" s="45" t="str">
        <f t="shared" si="508"/>
        <v>–</v>
      </c>
      <c r="W562" s="45" t="str">
        <f t="shared" si="508"/>
        <v>–</v>
      </c>
      <c r="X562" s="45" t="str">
        <f t="shared" si="508"/>
        <v>–</v>
      </c>
      <c r="Y562" s="45" t="str">
        <f t="shared" si="508"/>
        <v>–</v>
      </c>
      <c r="Z562" s="45" t="str">
        <f t="shared" si="508"/>
        <v>–</v>
      </c>
      <c r="AA562" s="45" t="str">
        <f t="shared" si="508"/>
        <v>–</v>
      </c>
      <c r="AB562" s="45" t="str">
        <f t="shared" si="508"/>
        <v>–</v>
      </c>
      <c r="AC562" s="45" t="str">
        <f t="shared" si="508"/>
        <v>–</v>
      </c>
      <c r="AD562" s="45" t="str">
        <f t="shared" si="508"/>
        <v>–</v>
      </c>
      <c r="AE562" s="45" t="str">
        <f t="shared" si="508"/>
        <v>–</v>
      </c>
      <c r="AF562" s="27" t="str">
        <f t="shared" si="508"/>
        <v>–</v>
      </c>
      <c r="AG562" s="27" t="str">
        <f t="shared" si="508"/>
        <v>–</v>
      </c>
      <c r="AH562" s="27" t="str">
        <f t="shared" si="508"/>
        <v>–</v>
      </c>
      <c r="AI562" s="27" t="str">
        <f t="shared" si="508"/>
        <v>–</v>
      </c>
      <c r="AJ562" s="27" t="str">
        <f t="shared" si="508"/>
        <v>–</v>
      </c>
      <c r="AK562" s="27" t="str">
        <f t="shared" ref="AK562:AP562" si="509">IF(AND(ISNUMBER(AK522),ISNUMBER(AK271)),AK522/AK271,"–")</f>
        <v>–</v>
      </c>
      <c r="AL562" s="27" t="str">
        <f t="shared" si="509"/>
        <v>–</v>
      </c>
      <c r="AM562" s="27" t="str">
        <f t="shared" si="509"/>
        <v>–</v>
      </c>
      <c r="AN562" s="27" t="str">
        <f t="shared" si="509"/>
        <v>–</v>
      </c>
      <c r="AO562" s="27" t="str">
        <f t="shared" si="509"/>
        <v>–</v>
      </c>
      <c r="AP562" s="27" t="str">
        <f t="shared" si="509"/>
        <v>–</v>
      </c>
      <c r="AQ562" s="27" t="str">
        <f t="shared" ref="AQ562:AV562" si="510">IF(AND(ISNUMBER(AQ522),ISNUMBER(AQ271)),AQ522/AQ271,"–")</f>
        <v>–</v>
      </c>
      <c r="AR562" s="27" t="str">
        <f t="shared" si="510"/>
        <v>–</v>
      </c>
      <c r="AS562" s="27" t="str">
        <f t="shared" si="510"/>
        <v>–</v>
      </c>
      <c r="AT562" s="27" t="str">
        <f t="shared" si="510"/>
        <v>–</v>
      </c>
      <c r="AU562" s="27" t="str">
        <f t="shared" si="510"/>
        <v>–</v>
      </c>
      <c r="AV562" s="27" t="str">
        <f t="shared" si="510"/>
        <v>–</v>
      </c>
      <c r="AW562" s="28" t="str">
        <f t="shared" ref="AW562:AX562" si="511">IF(AND(ISNUMBER(AW522),ISNUMBER(AW271)),AW522/AW271,"–")</f>
        <v>–</v>
      </c>
      <c r="AX562" s="28" t="str">
        <f t="shared" si="511"/>
        <v>–</v>
      </c>
      <c r="AY562" s="28" t="str">
        <f t="shared" ref="AY562:AZ562" si="512">IF(AND(ISNUMBER(AY522),ISNUMBER(AY271)),AY522/AY271,"–")</f>
        <v>–</v>
      </c>
      <c r="AZ562" s="28" t="str">
        <f t="shared" si="512"/>
        <v>–</v>
      </c>
      <c r="BA562" s="28" t="str">
        <f t="shared" ref="BA562" si="513">IF(AND(ISNUMBER(BA522),ISNUMBER(BA271)),BA522/BA271,"–")</f>
        <v>–</v>
      </c>
    </row>
    <row r="563" spans="1:58" s="41" customFormat="1" x14ac:dyDescent="0.2">
      <c r="A563" s="37"/>
      <c r="B563" s="37"/>
      <c r="C563" s="37"/>
      <c r="D563" s="38"/>
      <c r="E563" s="38"/>
      <c r="F563" s="30" t="s">
        <v>217</v>
      </c>
      <c r="G563" s="31"/>
      <c r="H563" s="27"/>
      <c r="I563" s="27"/>
      <c r="J563" s="27"/>
      <c r="K563" s="27"/>
      <c r="L563" s="27"/>
      <c r="M563" s="27"/>
      <c r="N563" s="27"/>
      <c r="O563" s="27"/>
      <c r="P563" s="27"/>
      <c r="Q563" s="27"/>
      <c r="R563" s="27"/>
      <c r="S563" s="27"/>
      <c r="T563" s="27"/>
      <c r="U563" s="27"/>
      <c r="V563" s="27"/>
      <c r="W563" s="27"/>
      <c r="X563" s="27"/>
      <c r="Y563" s="27"/>
      <c r="Z563" s="27"/>
      <c r="AA563" s="27"/>
      <c r="AB563" s="27"/>
      <c r="AC563" s="27"/>
      <c r="AD563" s="27"/>
      <c r="AE563" s="27"/>
      <c r="AF563" s="27"/>
      <c r="AG563" s="27"/>
      <c r="AH563" s="27"/>
      <c r="AI563" s="28"/>
      <c r="AJ563" s="28"/>
      <c r="AK563" s="28"/>
      <c r="AL563" s="28"/>
      <c r="AM563" s="28"/>
      <c r="AN563" s="28"/>
      <c r="AO563" s="28"/>
      <c r="AP563" s="28"/>
      <c r="AQ563" s="28"/>
      <c r="AR563" s="28"/>
      <c r="AS563" s="28"/>
      <c r="AT563" s="28"/>
      <c r="AU563" s="28"/>
      <c r="AV563" s="28"/>
      <c r="AW563" s="28"/>
      <c r="AX563" s="28"/>
      <c r="AY563" s="28"/>
      <c r="AZ563" s="28"/>
      <c r="BA563" s="28"/>
    </row>
    <row r="564" spans="1:58" s="43" customFormat="1" x14ac:dyDescent="0.2">
      <c r="A564" s="37" t="s">
        <v>442</v>
      </c>
      <c r="B564" s="37" t="s">
        <v>218</v>
      </c>
      <c r="C564" s="37" t="s">
        <v>379</v>
      </c>
      <c r="D564" s="38" t="s">
        <v>374</v>
      </c>
      <c r="E564" s="38" t="s">
        <v>1546</v>
      </c>
      <c r="F564" s="91" t="s">
        <v>217</v>
      </c>
      <c r="G564" s="22" t="s">
        <v>1289</v>
      </c>
      <c r="H564" s="27" t="str">
        <f t="shared" ref="H564:AJ564" si="514">IF(AND(ISNUMBER(H522),ISNUMBER(H466)),H522-H466,"–")</f>
        <v>–</v>
      </c>
      <c r="I564" s="27" t="str">
        <f t="shared" si="514"/>
        <v>–</v>
      </c>
      <c r="J564" s="27" t="str">
        <f t="shared" si="514"/>
        <v>–</v>
      </c>
      <c r="K564" s="27" t="str">
        <f t="shared" si="514"/>
        <v>–</v>
      </c>
      <c r="L564" s="27" t="str">
        <f t="shared" si="514"/>
        <v>–</v>
      </c>
      <c r="M564" s="27" t="str">
        <f t="shared" si="514"/>
        <v>–</v>
      </c>
      <c r="N564" s="27" t="str">
        <f t="shared" si="514"/>
        <v>–</v>
      </c>
      <c r="O564" s="27" t="str">
        <f t="shared" si="514"/>
        <v>–</v>
      </c>
      <c r="P564" s="27" t="str">
        <f t="shared" si="514"/>
        <v>–</v>
      </c>
      <c r="Q564" s="27" t="str">
        <f t="shared" si="514"/>
        <v>–</v>
      </c>
      <c r="R564" s="27" t="str">
        <f t="shared" si="514"/>
        <v>–</v>
      </c>
      <c r="S564" s="27" t="str">
        <f t="shared" si="514"/>
        <v>–</v>
      </c>
      <c r="T564" s="27" t="str">
        <f t="shared" si="514"/>
        <v>–</v>
      </c>
      <c r="U564" s="27" t="str">
        <f t="shared" si="514"/>
        <v>–</v>
      </c>
      <c r="V564" s="27" t="str">
        <f t="shared" si="514"/>
        <v>–</v>
      </c>
      <c r="W564" s="27" t="str">
        <f t="shared" si="514"/>
        <v>–</v>
      </c>
      <c r="X564" s="27" t="str">
        <f t="shared" si="514"/>
        <v>–</v>
      </c>
      <c r="Y564" s="27" t="str">
        <f t="shared" si="514"/>
        <v>–</v>
      </c>
      <c r="Z564" s="27" t="str">
        <f t="shared" si="514"/>
        <v>–</v>
      </c>
      <c r="AA564" s="27" t="str">
        <f t="shared" si="514"/>
        <v>–</v>
      </c>
      <c r="AB564" s="27" t="str">
        <f t="shared" si="514"/>
        <v>–</v>
      </c>
      <c r="AC564" s="27" t="str">
        <f t="shared" si="514"/>
        <v>–</v>
      </c>
      <c r="AD564" s="27" t="str">
        <f t="shared" si="514"/>
        <v>–</v>
      </c>
      <c r="AE564" s="27" t="str">
        <f t="shared" si="514"/>
        <v>–</v>
      </c>
      <c r="AF564" s="27" t="str">
        <f t="shared" si="514"/>
        <v>–</v>
      </c>
      <c r="AG564" s="27" t="str">
        <f t="shared" si="514"/>
        <v>–</v>
      </c>
      <c r="AH564" s="27" t="str">
        <f t="shared" si="514"/>
        <v>–</v>
      </c>
      <c r="AI564" s="27" t="str">
        <f t="shared" si="514"/>
        <v>–</v>
      </c>
      <c r="AJ564" s="27" t="str">
        <f t="shared" si="514"/>
        <v>–</v>
      </c>
      <c r="AK564" s="27" t="str">
        <f t="shared" ref="AK564:AP564" si="515">IF(AND(ISNUMBER(AK522),ISNUMBER(AK466)),AK522-AK466,"–")</f>
        <v>–</v>
      </c>
      <c r="AL564" s="27" t="str">
        <f t="shared" si="515"/>
        <v>–</v>
      </c>
      <c r="AM564" s="27" t="str">
        <f t="shared" si="515"/>
        <v>–</v>
      </c>
      <c r="AN564" s="27" t="str">
        <f t="shared" si="515"/>
        <v>–</v>
      </c>
      <c r="AO564" s="27" t="str">
        <f t="shared" si="515"/>
        <v>–</v>
      </c>
      <c r="AP564" s="27" t="str">
        <f t="shared" si="515"/>
        <v>–</v>
      </c>
      <c r="AQ564" s="27" t="str">
        <f t="shared" ref="AQ564:AV564" si="516">IF(AND(ISNUMBER(AQ522),ISNUMBER(AQ466)),AQ522-AQ466,"–")</f>
        <v>–</v>
      </c>
      <c r="AR564" s="27" t="str">
        <f t="shared" si="516"/>
        <v>–</v>
      </c>
      <c r="AS564" s="27" t="str">
        <f t="shared" si="516"/>
        <v>–</v>
      </c>
      <c r="AT564" s="27" t="str">
        <f t="shared" si="516"/>
        <v>–</v>
      </c>
      <c r="AU564" s="27" t="str">
        <f t="shared" si="516"/>
        <v>–</v>
      </c>
      <c r="AV564" s="27" t="str">
        <f t="shared" si="516"/>
        <v>–</v>
      </c>
      <c r="AW564" s="28" t="str">
        <f t="shared" ref="AW564:AX564" si="517">IF(AND(ISNUMBER(AW522),ISNUMBER(AW466)),AW522-AW466,"–")</f>
        <v>–</v>
      </c>
      <c r="AX564" s="28" t="str">
        <f t="shared" si="517"/>
        <v>–</v>
      </c>
      <c r="AY564" s="28" t="str">
        <f t="shared" ref="AY564:AZ564" si="518">IF(AND(ISNUMBER(AY522),ISNUMBER(AY466)),AY522-AY466,"–")</f>
        <v>–</v>
      </c>
      <c r="AZ564" s="28" t="str">
        <f t="shared" si="518"/>
        <v>–</v>
      </c>
      <c r="BA564" s="28" t="str">
        <f t="shared" ref="BA564" si="519">IF(AND(ISNUMBER(BA522),ISNUMBER(BA466)),BA522-BA466,"–")</f>
        <v>–</v>
      </c>
    </row>
    <row r="565" spans="1:58" s="41" customFormat="1" x14ac:dyDescent="0.2">
      <c r="A565" s="37"/>
      <c r="B565" s="37"/>
      <c r="C565" s="37"/>
      <c r="D565" s="38"/>
      <c r="E565" s="38"/>
      <c r="F565" s="30" t="s">
        <v>219</v>
      </c>
      <c r="G565" s="31"/>
      <c r="H565" s="27"/>
      <c r="I565" s="27"/>
      <c r="J565" s="27"/>
      <c r="K565" s="27"/>
      <c r="L565" s="27"/>
      <c r="M565" s="27"/>
      <c r="N565" s="27"/>
      <c r="O565" s="27"/>
      <c r="P565" s="27"/>
      <c r="Q565" s="27"/>
      <c r="R565" s="27"/>
      <c r="S565" s="27"/>
      <c r="T565" s="27"/>
      <c r="U565" s="27"/>
      <c r="V565" s="27"/>
      <c r="W565" s="27"/>
      <c r="X565" s="27"/>
      <c r="Y565" s="27"/>
      <c r="Z565" s="27"/>
      <c r="AA565" s="27"/>
      <c r="AB565" s="27"/>
      <c r="AC565" s="27"/>
      <c r="AD565" s="27"/>
      <c r="AE565" s="27"/>
      <c r="AF565" s="27"/>
      <c r="AG565" s="27"/>
      <c r="AH565" s="27"/>
      <c r="AI565" s="28"/>
      <c r="AJ565" s="28"/>
      <c r="AK565" s="28"/>
      <c r="AL565" s="28"/>
      <c r="AM565" s="28"/>
      <c r="AN565" s="28"/>
      <c r="AO565" s="28"/>
      <c r="AP565" s="28"/>
      <c r="AQ565" s="28"/>
      <c r="AR565" s="28"/>
      <c r="AS565" s="28"/>
      <c r="AT565" s="28"/>
      <c r="AU565" s="28"/>
      <c r="AV565" s="28"/>
      <c r="AW565" s="28"/>
      <c r="AX565" s="28"/>
      <c r="AY565" s="28"/>
      <c r="AZ565" s="28"/>
      <c r="BA565" s="28"/>
    </row>
    <row r="566" spans="1:58" s="42" customFormat="1" x14ac:dyDescent="0.2">
      <c r="A566" s="37" t="s">
        <v>442</v>
      </c>
      <c r="B566" s="37" t="s">
        <v>220</v>
      </c>
      <c r="C566" s="37" t="s">
        <v>380</v>
      </c>
      <c r="D566" s="38"/>
      <c r="E566" s="38"/>
      <c r="F566" s="30" t="s">
        <v>221</v>
      </c>
      <c r="G566" s="22" t="s">
        <v>1290</v>
      </c>
      <c r="H566" s="45" t="str">
        <f>IF(AND(ISNUMBER(H564),ISNUMBER(H333),ISNUMBER(H348),ISNUMBER(H363)),H564/(H333+H348+H363+SUM(H511:H514))*100,"–")</f>
        <v>–</v>
      </c>
      <c r="I566" s="45" t="str">
        <f t="shared" ref="I566:AJ566" si="520">IF(AND(ISNUMBER(I564),ISNUMBER(I333),ISNUMBER(I348),ISNUMBER(I363)),I564/(I333+I348+I363+SUM(I511:I514))*100,"–")</f>
        <v>–</v>
      </c>
      <c r="J566" s="45" t="str">
        <f t="shared" si="520"/>
        <v>–</v>
      </c>
      <c r="K566" s="45" t="str">
        <f t="shared" si="520"/>
        <v>–</v>
      </c>
      <c r="L566" s="45" t="str">
        <f t="shared" si="520"/>
        <v>–</v>
      </c>
      <c r="M566" s="45" t="str">
        <f t="shared" si="520"/>
        <v>–</v>
      </c>
      <c r="N566" s="45" t="str">
        <f t="shared" si="520"/>
        <v>–</v>
      </c>
      <c r="O566" s="45" t="str">
        <f t="shared" si="520"/>
        <v>–</v>
      </c>
      <c r="P566" s="45" t="str">
        <f t="shared" si="520"/>
        <v>–</v>
      </c>
      <c r="Q566" s="45" t="str">
        <f t="shared" si="520"/>
        <v>–</v>
      </c>
      <c r="R566" s="45" t="str">
        <f t="shared" si="520"/>
        <v>–</v>
      </c>
      <c r="S566" s="45" t="str">
        <f t="shared" si="520"/>
        <v>–</v>
      </c>
      <c r="T566" s="45" t="str">
        <f t="shared" si="520"/>
        <v>–</v>
      </c>
      <c r="U566" s="45" t="str">
        <f t="shared" si="520"/>
        <v>–</v>
      </c>
      <c r="V566" s="45" t="str">
        <f t="shared" si="520"/>
        <v>–</v>
      </c>
      <c r="W566" s="45" t="str">
        <f t="shared" si="520"/>
        <v>–</v>
      </c>
      <c r="X566" s="45" t="str">
        <f t="shared" si="520"/>
        <v>–</v>
      </c>
      <c r="Y566" s="45" t="str">
        <f t="shared" si="520"/>
        <v>–</v>
      </c>
      <c r="Z566" s="45" t="str">
        <f t="shared" si="520"/>
        <v>–</v>
      </c>
      <c r="AA566" s="45" t="str">
        <f t="shared" si="520"/>
        <v>–</v>
      </c>
      <c r="AB566" s="45" t="str">
        <f t="shared" si="520"/>
        <v>–</v>
      </c>
      <c r="AC566" s="45" t="str">
        <f t="shared" si="520"/>
        <v>–</v>
      </c>
      <c r="AD566" s="45" t="str">
        <f t="shared" si="520"/>
        <v>–</v>
      </c>
      <c r="AE566" s="45" t="str">
        <f t="shared" si="520"/>
        <v>–</v>
      </c>
      <c r="AF566" s="45" t="str">
        <f t="shared" si="520"/>
        <v>–</v>
      </c>
      <c r="AG566" s="45" t="str">
        <f t="shared" si="520"/>
        <v>–</v>
      </c>
      <c r="AH566" s="45" t="str">
        <f t="shared" si="520"/>
        <v>–</v>
      </c>
      <c r="AI566" s="45" t="str">
        <f t="shared" si="520"/>
        <v>–</v>
      </c>
      <c r="AJ566" s="45" t="str">
        <f t="shared" si="520"/>
        <v>–</v>
      </c>
      <c r="AK566" s="45" t="str">
        <f t="shared" ref="AK566:AP566" si="521">IF(AND(ISNUMBER(AK564),ISNUMBER(AK333),ISNUMBER(AK348),ISNUMBER(AK363)),AK564/(AK333+AK348+AK363+SUM(AK511:AK514))*100,"–")</f>
        <v>–</v>
      </c>
      <c r="AL566" s="45" t="str">
        <f t="shared" si="521"/>
        <v>–</v>
      </c>
      <c r="AM566" s="45" t="str">
        <f t="shared" si="521"/>
        <v>–</v>
      </c>
      <c r="AN566" s="45" t="str">
        <f t="shared" si="521"/>
        <v>–</v>
      </c>
      <c r="AO566" s="45" t="str">
        <f t="shared" si="521"/>
        <v>–</v>
      </c>
      <c r="AP566" s="45" t="str">
        <f t="shared" si="521"/>
        <v>–</v>
      </c>
      <c r="AQ566" s="45" t="str">
        <f t="shared" ref="AQ566:AV566" si="522">IF(AND(ISNUMBER(AQ564),ISNUMBER(AQ333),ISNUMBER(AQ348),ISNUMBER(AQ363)),AQ564/(AQ333+AQ348+AQ363+SUM(AQ511:AQ514))*100,"–")</f>
        <v>–</v>
      </c>
      <c r="AR566" s="45" t="str">
        <f t="shared" si="522"/>
        <v>–</v>
      </c>
      <c r="AS566" s="45" t="str">
        <f t="shared" si="522"/>
        <v>–</v>
      </c>
      <c r="AT566" s="45" t="str">
        <f t="shared" si="522"/>
        <v>–</v>
      </c>
      <c r="AU566" s="45" t="str">
        <f t="shared" si="522"/>
        <v>–</v>
      </c>
      <c r="AV566" s="45" t="str">
        <f t="shared" si="522"/>
        <v>–</v>
      </c>
      <c r="AW566" s="48" t="str">
        <f t="shared" ref="AW566:AX566" si="523">IF(AND(ISNUMBER(AW564),ISNUMBER(AW333),ISNUMBER(AW348),ISNUMBER(AW363)),AW564/(AW333+AW348+AW363+SUM(AW511:AW514))*100,"–")</f>
        <v>–</v>
      </c>
      <c r="AX566" s="48" t="str">
        <f t="shared" si="523"/>
        <v>–</v>
      </c>
      <c r="AY566" s="48" t="str">
        <f t="shared" ref="AY566:AZ566" si="524">IF(AND(ISNUMBER(AY564),ISNUMBER(AY333),ISNUMBER(AY348),ISNUMBER(AY363)),AY564/(AY333+AY348+AY363+SUM(AY511:AY514))*100,"–")</f>
        <v>–</v>
      </c>
      <c r="AZ566" s="48" t="str">
        <f t="shared" si="524"/>
        <v>–</v>
      </c>
      <c r="BA566" s="48" t="str">
        <f t="shared" ref="BA566" si="525">IF(AND(ISNUMBER(BA564),ISNUMBER(BA333),ISNUMBER(BA348),ISNUMBER(BA363)),BA564/(BA333+BA348+BA363+SUM(BA511:BA514))*100,"–")</f>
        <v>–</v>
      </c>
    </row>
    <row r="567" spans="1:58" s="42" customFormat="1" x14ac:dyDescent="0.2">
      <c r="A567" s="37" t="s">
        <v>442</v>
      </c>
      <c r="B567" s="37" t="s">
        <v>222</v>
      </c>
      <c r="C567" s="37" t="s">
        <v>379</v>
      </c>
      <c r="D567" s="38"/>
      <c r="E567" s="38"/>
      <c r="F567" s="65" t="s">
        <v>223</v>
      </c>
      <c r="G567" s="22" t="s">
        <v>1291</v>
      </c>
      <c r="H567" s="45" t="str">
        <f t="shared" ref="H567:AJ567" si="526">IF(AND(ISNUMBER(H564),ISNUMBER(H77)),H564/H77*100,"–")</f>
        <v>–</v>
      </c>
      <c r="I567" s="45" t="str">
        <f t="shared" si="526"/>
        <v>–</v>
      </c>
      <c r="J567" s="45" t="str">
        <f t="shared" si="526"/>
        <v>–</v>
      </c>
      <c r="K567" s="45" t="str">
        <f t="shared" si="526"/>
        <v>–</v>
      </c>
      <c r="L567" s="45" t="str">
        <f t="shared" si="526"/>
        <v>–</v>
      </c>
      <c r="M567" s="45" t="str">
        <f t="shared" si="526"/>
        <v>–</v>
      </c>
      <c r="N567" s="45" t="str">
        <f t="shared" si="526"/>
        <v>–</v>
      </c>
      <c r="O567" s="45" t="str">
        <f t="shared" si="526"/>
        <v>–</v>
      </c>
      <c r="P567" s="45" t="str">
        <f t="shared" si="526"/>
        <v>–</v>
      </c>
      <c r="Q567" s="45" t="str">
        <f t="shared" si="526"/>
        <v>–</v>
      </c>
      <c r="R567" s="45" t="str">
        <f t="shared" si="526"/>
        <v>–</v>
      </c>
      <c r="S567" s="45" t="str">
        <f t="shared" si="526"/>
        <v>–</v>
      </c>
      <c r="T567" s="45" t="str">
        <f t="shared" si="526"/>
        <v>–</v>
      </c>
      <c r="U567" s="45" t="str">
        <f t="shared" si="526"/>
        <v>–</v>
      </c>
      <c r="V567" s="45" t="str">
        <f t="shared" si="526"/>
        <v>–</v>
      </c>
      <c r="W567" s="45" t="str">
        <f t="shared" si="526"/>
        <v>–</v>
      </c>
      <c r="X567" s="45" t="str">
        <f t="shared" si="526"/>
        <v>–</v>
      </c>
      <c r="Y567" s="45" t="str">
        <f t="shared" si="526"/>
        <v>–</v>
      </c>
      <c r="Z567" s="45" t="str">
        <f t="shared" si="526"/>
        <v>–</v>
      </c>
      <c r="AA567" s="45" t="str">
        <f t="shared" si="526"/>
        <v>–</v>
      </c>
      <c r="AB567" s="45" t="str">
        <f t="shared" si="526"/>
        <v>–</v>
      </c>
      <c r="AC567" s="45" t="str">
        <f t="shared" si="526"/>
        <v>–</v>
      </c>
      <c r="AD567" s="45" t="str">
        <f t="shared" si="526"/>
        <v>–</v>
      </c>
      <c r="AE567" s="45" t="str">
        <f t="shared" si="526"/>
        <v>–</v>
      </c>
      <c r="AF567" s="27" t="str">
        <f t="shared" si="526"/>
        <v>–</v>
      </c>
      <c r="AG567" s="27" t="str">
        <f t="shared" si="526"/>
        <v>–</v>
      </c>
      <c r="AH567" s="27" t="str">
        <f t="shared" si="526"/>
        <v>–</v>
      </c>
      <c r="AI567" s="27" t="str">
        <f t="shared" si="526"/>
        <v>–</v>
      </c>
      <c r="AJ567" s="27" t="str">
        <f t="shared" si="526"/>
        <v>–</v>
      </c>
      <c r="AK567" s="27" t="str">
        <f t="shared" ref="AK567:AP567" si="527">IF(AND(ISNUMBER(AK564),ISNUMBER(AK77)),AK564/AK77*100,"–")</f>
        <v>–</v>
      </c>
      <c r="AL567" s="27" t="str">
        <f t="shared" si="527"/>
        <v>–</v>
      </c>
      <c r="AM567" s="27" t="str">
        <f t="shared" si="527"/>
        <v>–</v>
      </c>
      <c r="AN567" s="27" t="str">
        <f t="shared" si="527"/>
        <v>–</v>
      </c>
      <c r="AO567" s="27" t="str">
        <f t="shared" si="527"/>
        <v>–</v>
      </c>
      <c r="AP567" s="27" t="str">
        <f t="shared" si="527"/>
        <v>–</v>
      </c>
      <c r="AQ567" s="27" t="str">
        <f t="shared" ref="AQ567:AV567" si="528">IF(AND(ISNUMBER(AQ564),ISNUMBER(AQ77)),AQ564/AQ77*100,"–")</f>
        <v>–</v>
      </c>
      <c r="AR567" s="27" t="str">
        <f t="shared" si="528"/>
        <v>–</v>
      </c>
      <c r="AS567" s="27" t="str">
        <f t="shared" si="528"/>
        <v>–</v>
      </c>
      <c r="AT567" s="27" t="str">
        <f t="shared" si="528"/>
        <v>–</v>
      </c>
      <c r="AU567" s="27" t="str">
        <f t="shared" si="528"/>
        <v>–</v>
      </c>
      <c r="AV567" s="27" t="str">
        <f t="shared" si="528"/>
        <v>–</v>
      </c>
      <c r="AW567" s="28" t="str">
        <f t="shared" ref="AW567:AX567" si="529">IF(AND(ISNUMBER(AW564),ISNUMBER(AW77)),AW564/AW77*100,"–")</f>
        <v>–</v>
      </c>
      <c r="AX567" s="28" t="str">
        <f t="shared" si="529"/>
        <v>–</v>
      </c>
      <c r="AY567" s="28" t="str">
        <f t="shared" ref="AY567:AZ567" si="530">IF(AND(ISNUMBER(AY564),ISNUMBER(AY77)),AY564/AY77*100,"–")</f>
        <v>–</v>
      </c>
      <c r="AZ567" s="28" t="str">
        <f t="shared" si="530"/>
        <v>–</v>
      </c>
      <c r="BA567" s="28" t="str">
        <f t="shared" ref="BA567" si="531">IF(AND(ISNUMBER(BA564),ISNUMBER(BA77)),BA564/BA77*100,"–")</f>
        <v>–</v>
      </c>
    </row>
    <row r="568" spans="1:58" s="41" customFormat="1" x14ac:dyDescent="0.2">
      <c r="A568" s="37"/>
      <c r="B568" s="37"/>
      <c r="C568" s="37"/>
      <c r="D568" s="38"/>
      <c r="E568" s="38"/>
      <c r="F568" s="23" t="s">
        <v>224</v>
      </c>
      <c r="G568" s="18"/>
      <c r="H568" s="27"/>
      <c r="I568" s="27"/>
      <c r="J568" s="27"/>
      <c r="K568" s="27"/>
      <c r="L568" s="27"/>
      <c r="M568" s="27"/>
      <c r="N568" s="27"/>
      <c r="O568" s="27"/>
      <c r="P568" s="27"/>
      <c r="Q568" s="27"/>
      <c r="R568" s="27"/>
      <c r="S568" s="27"/>
      <c r="T568" s="27"/>
      <c r="U568" s="27"/>
      <c r="V568" s="27"/>
      <c r="W568" s="27"/>
      <c r="X568" s="27"/>
      <c r="Y568" s="27"/>
      <c r="Z568" s="27"/>
      <c r="AA568" s="27"/>
      <c r="AB568" s="27"/>
      <c r="AC568" s="27"/>
      <c r="AD568" s="27"/>
      <c r="AE568" s="27"/>
      <c r="AF568" s="27"/>
      <c r="AG568" s="27"/>
      <c r="AH568" s="27"/>
      <c r="AI568" s="28"/>
      <c r="AJ568" s="28"/>
      <c r="AK568" s="28"/>
      <c r="AL568" s="28"/>
      <c r="AM568" s="28"/>
      <c r="AN568" s="28"/>
      <c r="AO568" s="28"/>
      <c r="AP568" s="28"/>
      <c r="AQ568" s="28"/>
      <c r="AR568" s="28"/>
      <c r="AS568" s="28"/>
      <c r="AT568" s="28"/>
      <c r="AU568" s="28"/>
      <c r="AV568" s="28"/>
      <c r="AW568" s="28"/>
      <c r="AX568" s="28"/>
      <c r="AY568" s="28"/>
      <c r="AZ568" s="28"/>
      <c r="BA568" s="28"/>
    </row>
    <row r="569" spans="1:58" s="142" customFormat="1" outlineLevel="1" x14ac:dyDescent="0.2">
      <c r="A569" s="96"/>
      <c r="B569" s="96"/>
      <c r="C569" s="96"/>
      <c r="D569" s="137"/>
      <c r="E569" s="137"/>
      <c r="F569" s="140" t="s">
        <v>444</v>
      </c>
      <c r="G569" s="140" t="s">
        <v>778</v>
      </c>
      <c r="BB569" s="164"/>
      <c r="BC569" s="164"/>
      <c r="BD569" s="164"/>
      <c r="BE569" s="164"/>
      <c r="BF569" s="164"/>
    </row>
    <row r="570" spans="1:58" s="142" customFormat="1" outlineLevel="1" x14ac:dyDescent="0.2">
      <c r="A570" s="96"/>
      <c r="B570" s="96"/>
      <c r="C570" s="96"/>
      <c r="D570" s="137"/>
      <c r="E570" s="137"/>
      <c r="F570" s="140" t="s">
        <v>445</v>
      </c>
      <c r="G570" s="140" t="s">
        <v>779</v>
      </c>
      <c r="BB570" s="164"/>
      <c r="BC570" s="164"/>
      <c r="BD570" s="164"/>
      <c r="BE570" s="164"/>
      <c r="BF570" s="164"/>
    </row>
    <row r="571" spans="1:58" s="142" customFormat="1" outlineLevel="1" x14ac:dyDescent="0.2">
      <c r="A571" s="96"/>
      <c r="B571" s="96"/>
      <c r="C571" s="96"/>
      <c r="D571" s="137"/>
      <c r="E571" s="137"/>
      <c r="F571" s="140" t="s">
        <v>446</v>
      </c>
      <c r="G571" s="140" t="s">
        <v>780</v>
      </c>
      <c r="H571" s="164">
        <v>39.856317280401839</v>
      </c>
      <c r="I571" s="164">
        <v>45.85058222126623</v>
      </c>
      <c r="J571" s="164">
        <v>52.746365782842332</v>
      </c>
      <c r="K571" s="164">
        <v>60.679253534254606</v>
      </c>
      <c r="L571" s="164">
        <v>69.80522268838557</v>
      </c>
      <c r="M571" s="164">
        <v>80.303708941052278</v>
      </c>
      <c r="N571" s="164">
        <v>92.381134553162795</v>
      </c>
      <c r="O571" s="142">
        <v>106.27496704534826</v>
      </c>
      <c r="P571" s="142">
        <v>91.439659086598581</v>
      </c>
      <c r="Q571" s="142">
        <v>131.61775213683097</v>
      </c>
      <c r="R571" s="142">
        <v>199.32803921216208</v>
      </c>
      <c r="S571" s="142">
        <v>224.86566800383997</v>
      </c>
      <c r="T571" s="142">
        <v>214.12600570414594</v>
      </c>
      <c r="U571" s="142">
        <v>218.76478107008924</v>
      </c>
      <c r="V571" s="142">
        <v>239.22087449531827</v>
      </c>
      <c r="W571" s="142">
        <v>264.85935370286234</v>
      </c>
      <c r="X571" s="142">
        <v>279.73067942008532</v>
      </c>
      <c r="Y571" s="142">
        <v>283.92952210960726</v>
      </c>
      <c r="Z571" s="142">
        <v>347.83133380675213</v>
      </c>
      <c r="AA571" s="142">
        <v>435.86420664163575</v>
      </c>
      <c r="AB571" s="142">
        <v>431.32463863186183</v>
      </c>
      <c r="AC571" s="142">
        <v>413.30328289288167</v>
      </c>
      <c r="AD571" s="142">
        <v>475.34116567782388</v>
      </c>
      <c r="AE571" s="164">
        <v>499.00627478959075</v>
      </c>
      <c r="AF571" s="164">
        <v>523.84956376396906</v>
      </c>
      <c r="AG571" s="164">
        <v>549.92968890303223</v>
      </c>
      <c r="AH571" s="164">
        <v>577.30822674360081</v>
      </c>
      <c r="AI571" s="164">
        <v>606.0498194426599</v>
      </c>
      <c r="AJ571" s="164">
        <v>636.22232740086611</v>
      </c>
      <c r="AK571" s="164">
        <v>667.89698948449598</v>
      </c>
      <c r="AL571" s="164">
        <v>701.14859122412759</v>
      </c>
      <c r="AM571" s="164">
        <v>736.05564138718216</v>
      </c>
      <c r="AN571" s="164">
        <v>772.70055734122207</v>
      </c>
      <c r="AO571" s="164">
        <v>811.16985964565788</v>
      </c>
      <c r="AP571" s="164">
        <v>851.55437633130521</v>
      </c>
      <c r="AQ571" s="164">
        <v>893.94945735010685</v>
      </c>
      <c r="AR571" s="164">
        <v>938.45519970134637</v>
      </c>
      <c r="AS571" s="164">
        <v>985.17668376588858</v>
      </c>
      <c r="AT571" s="164">
        <v>1034.2242214064438</v>
      </c>
      <c r="AU571" s="164">
        <v>1085.7136164196338</v>
      </c>
      <c r="AV571" s="164">
        <v>1139.7664379548007</v>
      </c>
      <c r="AW571" s="164">
        <v>1196.5103075451148</v>
      </c>
      <c r="AX571" s="164">
        <v>1256.079200428675</v>
      </c>
      <c r="AY571" s="164">
        <v>1318.6137618710404</v>
      </c>
      <c r="AZ571" s="164">
        <v>1384.2616392360439</v>
      </c>
      <c r="BA571" s="164"/>
      <c r="BB571" s="164"/>
      <c r="BC571" s="164"/>
      <c r="BD571" s="164"/>
      <c r="BE571" s="164"/>
      <c r="BF571" s="164"/>
    </row>
    <row r="572" spans="1:58" s="142" customFormat="1" outlineLevel="1" x14ac:dyDescent="0.2">
      <c r="A572" s="96"/>
      <c r="B572" s="96"/>
      <c r="C572" s="96"/>
      <c r="D572" s="137"/>
      <c r="E572" s="137"/>
      <c r="F572" s="140" t="s">
        <v>447</v>
      </c>
      <c r="G572" s="140" t="s">
        <v>781</v>
      </c>
      <c r="BB572" s="164"/>
      <c r="BC572" s="164"/>
      <c r="BD572" s="164"/>
      <c r="BE572" s="164"/>
      <c r="BF572" s="164"/>
    </row>
    <row r="573" spans="1:58" s="43" customFormat="1" x14ac:dyDescent="0.2">
      <c r="A573" s="37" t="s">
        <v>442</v>
      </c>
      <c r="B573" s="37" t="s">
        <v>225</v>
      </c>
      <c r="C573" s="37" t="s">
        <v>379</v>
      </c>
      <c r="D573" s="38" t="s">
        <v>374</v>
      </c>
      <c r="E573" s="38" t="s">
        <v>1546</v>
      </c>
      <c r="F573" s="88" t="s">
        <v>226</v>
      </c>
      <c r="G573" s="22" t="s">
        <v>1292</v>
      </c>
      <c r="H573" s="27" t="str">
        <f>EIUTotal(EIUSum(H569:H572,H$996:H$999),H578,H593)</f>
        <v>–</v>
      </c>
      <c r="I573" s="27" t="str">
        <f t="shared" ref="I573:AS573" si="532">EIUTotal(EIUSum(I569:I572,I$996:I$999),I578,I593)</f>
        <v>–</v>
      </c>
      <c r="J573" s="27" t="str">
        <f t="shared" si="532"/>
        <v>–</v>
      </c>
      <c r="K573" s="27" t="str">
        <f t="shared" si="532"/>
        <v>–</v>
      </c>
      <c r="L573" s="27" t="str">
        <f t="shared" si="532"/>
        <v>–</v>
      </c>
      <c r="M573" s="27" t="str">
        <f t="shared" si="532"/>
        <v>–</v>
      </c>
      <c r="N573" s="27" t="str">
        <f t="shared" si="532"/>
        <v>–</v>
      </c>
      <c r="O573" s="27" t="str">
        <f t="shared" si="532"/>
        <v>–</v>
      </c>
      <c r="P573" s="27" t="str">
        <f t="shared" si="532"/>
        <v>–</v>
      </c>
      <c r="Q573" s="27" t="str">
        <f t="shared" si="532"/>
        <v>–</v>
      </c>
      <c r="R573" s="27" t="str">
        <f t="shared" si="532"/>
        <v>–</v>
      </c>
      <c r="S573" s="27" t="str">
        <f t="shared" si="532"/>
        <v>–</v>
      </c>
      <c r="T573" s="27" t="str">
        <f t="shared" si="532"/>
        <v>–</v>
      </c>
      <c r="U573" s="27" t="str">
        <f t="shared" si="532"/>
        <v>–</v>
      </c>
      <c r="V573" s="27" t="str">
        <f t="shared" si="532"/>
        <v>–</v>
      </c>
      <c r="W573" s="27" t="str">
        <f t="shared" si="532"/>
        <v>–</v>
      </c>
      <c r="X573" s="27" t="str">
        <f t="shared" si="532"/>
        <v>–</v>
      </c>
      <c r="Y573" s="27" t="str">
        <f t="shared" si="532"/>
        <v>–</v>
      </c>
      <c r="Z573" s="27" t="str">
        <f t="shared" si="532"/>
        <v>–</v>
      </c>
      <c r="AA573" s="27" t="str">
        <f t="shared" si="532"/>
        <v>–</v>
      </c>
      <c r="AB573" s="27" t="str">
        <f t="shared" si="532"/>
        <v>–</v>
      </c>
      <c r="AC573" s="27" t="str">
        <f t="shared" si="532"/>
        <v>–</v>
      </c>
      <c r="AD573" s="27" t="str">
        <f t="shared" si="532"/>
        <v>–</v>
      </c>
      <c r="AE573" s="27" t="str">
        <f t="shared" si="532"/>
        <v>–</v>
      </c>
      <c r="AF573" s="27" t="str">
        <f t="shared" si="532"/>
        <v>–</v>
      </c>
      <c r="AG573" s="27" t="str">
        <f t="shared" si="532"/>
        <v>–</v>
      </c>
      <c r="AH573" s="27" t="str">
        <f t="shared" si="532"/>
        <v>–</v>
      </c>
      <c r="AI573" s="27" t="str">
        <f t="shared" si="532"/>
        <v>–</v>
      </c>
      <c r="AJ573" s="27" t="str">
        <f t="shared" si="532"/>
        <v>–</v>
      </c>
      <c r="AK573" s="27" t="str">
        <f t="shared" si="532"/>
        <v>–</v>
      </c>
      <c r="AL573" s="27" t="str">
        <f t="shared" si="532"/>
        <v>–</v>
      </c>
      <c r="AM573" s="27" t="str">
        <f t="shared" si="532"/>
        <v>–</v>
      </c>
      <c r="AN573" s="27" t="str">
        <f t="shared" si="532"/>
        <v>–</v>
      </c>
      <c r="AO573" s="27" t="str">
        <f t="shared" si="532"/>
        <v>–</v>
      </c>
      <c r="AP573" s="27" t="str">
        <f t="shared" si="532"/>
        <v>–</v>
      </c>
      <c r="AQ573" s="27" t="str">
        <f t="shared" si="532"/>
        <v>–</v>
      </c>
      <c r="AR573" s="27" t="str">
        <f t="shared" si="532"/>
        <v>–</v>
      </c>
      <c r="AS573" s="27" t="str">
        <f t="shared" si="532"/>
        <v>–</v>
      </c>
      <c r="AT573" s="27" t="str">
        <f t="shared" ref="AT573:AY573" si="533">EIUTotal(EIUSum(AT569:AT572,AT$996:AT$999),AT578,AT593)</f>
        <v>–</v>
      </c>
      <c r="AU573" s="27" t="str">
        <f t="shared" si="533"/>
        <v>–</v>
      </c>
      <c r="AV573" s="27" t="str">
        <f t="shared" si="533"/>
        <v>–</v>
      </c>
      <c r="AW573" s="28" t="str">
        <f t="shared" si="533"/>
        <v>–</v>
      </c>
      <c r="AX573" s="28" t="str">
        <f t="shared" si="533"/>
        <v>–</v>
      </c>
      <c r="AY573" s="28" t="str">
        <f t="shared" si="533"/>
        <v>–</v>
      </c>
      <c r="AZ573" s="28" t="str">
        <f t="shared" ref="AZ573:BA573" si="534">EIUTotal(EIUSum(AZ569:AZ572,AZ$996:AZ$999),AZ578,AZ593)</f>
        <v>–</v>
      </c>
      <c r="BA573" s="28" t="str">
        <f t="shared" si="534"/>
        <v>–</v>
      </c>
    </row>
    <row r="574" spans="1:58" s="145" customFormat="1" outlineLevel="1" x14ac:dyDescent="0.2">
      <c r="A574" s="96"/>
      <c r="B574" s="96"/>
      <c r="C574" s="96"/>
      <c r="D574" s="137"/>
      <c r="E574" s="137"/>
      <c r="F574" s="138" t="s">
        <v>444</v>
      </c>
      <c r="G574" s="140" t="s">
        <v>782</v>
      </c>
      <c r="BB574" s="165"/>
      <c r="BC574" s="165"/>
      <c r="BD574" s="165"/>
      <c r="BE574" s="165"/>
      <c r="BF574" s="165"/>
    </row>
    <row r="575" spans="1:58" s="145" customFormat="1" outlineLevel="1" x14ac:dyDescent="0.2">
      <c r="A575" s="96"/>
      <c r="B575" s="96"/>
      <c r="C575" s="96"/>
      <c r="D575" s="137"/>
      <c r="E575" s="137"/>
      <c r="F575" s="138" t="s">
        <v>445</v>
      </c>
      <c r="G575" s="140" t="s">
        <v>783</v>
      </c>
      <c r="BB575" s="165"/>
      <c r="BC575" s="165"/>
      <c r="BD575" s="165"/>
      <c r="BE575" s="165"/>
      <c r="BF575" s="165"/>
    </row>
    <row r="576" spans="1:58" s="145" customFormat="1" outlineLevel="1" x14ac:dyDescent="0.2">
      <c r="A576" s="96"/>
      <c r="B576" s="96"/>
      <c r="C576" s="96"/>
      <c r="D576" s="137"/>
      <c r="E576" s="137"/>
      <c r="F576" s="138" t="s">
        <v>446</v>
      </c>
      <c r="G576" s="140" t="s">
        <v>784</v>
      </c>
      <c r="BB576" s="165"/>
      <c r="BC576" s="165"/>
      <c r="BD576" s="165"/>
      <c r="BE576" s="165"/>
      <c r="BF576" s="165"/>
    </row>
    <row r="577" spans="1:58" s="145" customFormat="1" outlineLevel="1" x14ac:dyDescent="0.2">
      <c r="A577" s="96"/>
      <c r="B577" s="96"/>
      <c r="C577" s="96"/>
      <c r="D577" s="137"/>
      <c r="E577" s="137"/>
      <c r="F577" s="138" t="s">
        <v>447</v>
      </c>
      <c r="G577" s="140" t="s">
        <v>785</v>
      </c>
      <c r="BB577" s="165"/>
      <c r="BC577" s="165"/>
      <c r="BD577" s="165"/>
      <c r="BE577" s="165"/>
      <c r="BF577" s="165"/>
    </row>
    <row r="578" spans="1:58" s="43" customFormat="1" x14ac:dyDescent="0.2">
      <c r="A578" s="37" t="s">
        <v>442</v>
      </c>
      <c r="B578" s="37" t="s">
        <v>227</v>
      </c>
      <c r="C578" s="37" t="s">
        <v>379</v>
      </c>
      <c r="D578" s="38" t="s">
        <v>374</v>
      </c>
      <c r="E578" s="38" t="s">
        <v>1546</v>
      </c>
      <c r="F578" s="87" t="s">
        <v>228</v>
      </c>
      <c r="G578" s="22" t="s">
        <v>1293</v>
      </c>
      <c r="H578" s="27" t="str">
        <f>EIUTotal(EIUSum(H574:H577,H$996:H$999),H583,H588)</f>
        <v>–</v>
      </c>
      <c r="I578" s="27" t="str">
        <f t="shared" ref="I578:AS578" si="535">EIUTotal(EIUSum(I574:I577,I$996:I$999),I583,I588)</f>
        <v>–</v>
      </c>
      <c r="J578" s="27" t="str">
        <f t="shared" si="535"/>
        <v>–</v>
      </c>
      <c r="K578" s="27" t="str">
        <f t="shared" si="535"/>
        <v>–</v>
      </c>
      <c r="L578" s="27" t="str">
        <f t="shared" si="535"/>
        <v>–</v>
      </c>
      <c r="M578" s="27" t="str">
        <f t="shared" si="535"/>
        <v>–</v>
      </c>
      <c r="N578" s="27" t="str">
        <f t="shared" si="535"/>
        <v>–</v>
      </c>
      <c r="O578" s="27" t="str">
        <f t="shared" si="535"/>
        <v>–</v>
      </c>
      <c r="P578" s="27" t="str">
        <f t="shared" si="535"/>
        <v>–</v>
      </c>
      <c r="Q578" s="27" t="str">
        <f t="shared" si="535"/>
        <v>–</v>
      </c>
      <c r="R578" s="27" t="str">
        <f t="shared" si="535"/>
        <v>–</v>
      </c>
      <c r="S578" s="27" t="str">
        <f t="shared" si="535"/>
        <v>–</v>
      </c>
      <c r="T578" s="27" t="str">
        <f t="shared" si="535"/>
        <v>–</v>
      </c>
      <c r="U578" s="27" t="str">
        <f t="shared" si="535"/>
        <v>–</v>
      </c>
      <c r="V578" s="27" t="str">
        <f t="shared" si="535"/>
        <v>–</v>
      </c>
      <c r="W578" s="27" t="str">
        <f t="shared" si="535"/>
        <v>–</v>
      </c>
      <c r="X578" s="27" t="str">
        <f t="shared" si="535"/>
        <v>–</v>
      </c>
      <c r="Y578" s="27" t="str">
        <f t="shared" si="535"/>
        <v>–</v>
      </c>
      <c r="Z578" s="27" t="str">
        <f t="shared" si="535"/>
        <v>–</v>
      </c>
      <c r="AA578" s="27" t="str">
        <f t="shared" si="535"/>
        <v>–</v>
      </c>
      <c r="AB578" s="27" t="str">
        <f t="shared" si="535"/>
        <v>–</v>
      </c>
      <c r="AC578" s="27" t="str">
        <f t="shared" si="535"/>
        <v>–</v>
      </c>
      <c r="AD578" s="27" t="str">
        <f t="shared" si="535"/>
        <v>–</v>
      </c>
      <c r="AE578" s="27" t="str">
        <f t="shared" si="535"/>
        <v>–</v>
      </c>
      <c r="AF578" s="27" t="str">
        <f t="shared" si="535"/>
        <v>–</v>
      </c>
      <c r="AG578" s="27" t="str">
        <f t="shared" si="535"/>
        <v>–</v>
      </c>
      <c r="AH578" s="27" t="str">
        <f t="shared" si="535"/>
        <v>–</v>
      </c>
      <c r="AI578" s="27" t="str">
        <f t="shared" si="535"/>
        <v>–</v>
      </c>
      <c r="AJ578" s="27" t="str">
        <f t="shared" si="535"/>
        <v>–</v>
      </c>
      <c r="AK578" s="27" t="str">
        <f t="shared" si="535"/>
        <v>–</v>
      </c>
      <c r="AL578" s="27" t="str">
        <f t="shared" si="535"/>
        <v>–</v>
      </c>
      <c r="AM578" s="27" t="str">
        <f t="shared" si="535"/>
        <v>–</v>
      </c>
      <c r="AN578" s="27" t="str">
        <f t="shared" si="535"/>
        <v>–</v>
      </c>
      <c r="AO578" s="27" t="str">
        <f t="shared" si="535"/>
        <v>–</v>
      </c>
      <c r="AP578" s="27" t="str">
        <f t="shared" si="535"/>
        <v>–</v>
      </c>
      <c r="AQ578" s="27" t="str">
        <f t="shared" si="535"/>
        <v>–</v>
      </c>
      <c r="AR578" s="27" t="str">
        <f t="shared" si="535"/>
        <v>–</v>
      </c>
      <c r="AS578" s="27" t="str">
        <f t="shared" si="535"/>
        <v>–</v>
      </c>
      <c r="AT578" s="27" t="str">
        <f t="shared" ref="AT578:AY578" si="536">EIUTotal(EIUSum(AT574:AT577,AT$996:AT$999),AT583,AT588)</f>
        <v>–</v>
      </c>
      <c r="AU578" s="27" t="str">
        <f t="shared" si="536"/>
        <v>–</v>
      </c>
      <c r="AV578" s="27" t="str">
        <f t="shared" si="536"/>
        <v>–</v>
      </c>
      <c r="AW578" s="28" t="str">
        <f t="shared" si="536"/>
        <v>–</v>
      </c>
      <c r="AX578" s="28" t="str">
        <f t="shared" si="536"/>
        <v>–</v>
      </c>
      <c r="AY578" s="28" t="str">
        <f t="shared" si="536"/>
        <v>–</v>
      </c>
      <c r="AZ578" s="28" t="str">
        <f t="shared" ref="AZ578:BA578" si="537">EIUTotal(EIUSum(AZ574:AZ577,AZ$996:AZ$999),AZ583,AZ588)</f>
        <v>–</v>
      </c>
      <c r="BA578" s="28" t="str">
        <f t="shared" si="537"/>
        <v>–</v>
      </c>
    </row>
    <row r="579" spans="1:58" s="145" customFormat="1" outlineLevel="1" x14ac:dyDescent="0.2">
      <c r="A579" s="96"/>
      <c r="B579" s="96"/>
      <c r="C579" s="96"/>
      <c r="D579" s="137"/>
      <c r="E579" s="137"/>
      <c r="F579" s="140" t="s">
        <v>444</v>
      </c>
      <c r="G579" s="140" t="s">
        <v>786</v>
      </c>
      <c r="BB579" s="165"/>
      <c r="BC579" s="165"/>
      <c r="BD579" s="165"/>
      <c r="BE579" s="165"/>
      <c r="BF579" s="165"/>
    </row>
    <row r="580" spans="1:58" s="145" customFormat="1" outlineLevel="1" x14ac:dyDescent="0.2">
      <c r="A580" s="96"/>
      <c r="B580" s="96"/>
      <c r="C580" s="96"/>
      <c r="D580" s="137"/>
      <c r="E580" s="137"/>
      <c r="F580" s="140" t="s">
        <v>445</v>
      </c>
      <c r="G580" s="140" t="s">
        <v>787</v>
      </c>
      <c r="BB580" s="165"/>
      <c r="BC580" s="165"/>
      <c r="BD580" s="165"/>
      <c r="BE580" s="165"/>
      <c r="BF580" s="165"/>
    </row>
    <row r="581" spans="1:58" s="145" customFormat="1" outlineLevel="1" x14ac:dyDescent="0.2">
      <c r="A581" s="96"/>
      <c r="B581" s="96"/>
      <c r="C581" s="96"/>
      <c r="D581" s="137"/>
      <c r="E581" s="137"/>
      <c r="F581" s="140" t="s">
        <v>446</v>
      </c>
      <c r="G581" s="140" t="s">
        <v>788</v>
      </c>
      <c r="BB581" s="165"/>
      <c r="BC581" s="165"/>
      <c r="BD581" s="165"/>
      <c r="BE581" s="165"/>
      <c r="BF581" s="165"/>
    </row>
    <row r="582" spans="1:58" s="145" customFormat="1" outlineLevel="1" x14ac:dyDescent="0.2">
      <c r="A582" s="96"/>
      <c r="B582" s="96"/>
      <c r="C582" s="96"/>
      <c r="D582" s="137"/>
      <c r="E582" s="137"/>
      <c r="F582" s="140" t="s">
        <v>447</v>
      </c>
      <c r="G582" s="140" t="s">
        <v>789</v>
      </c>
      <c r="BB582" s="165"/>
      <c r="BC582" s="165"/>
      <c r="BD582" s="165"/>
      <c r="BE582" s="165"/>
      <c r="BF582" s="165"/>
    </row>
    <row r="583" spans="1:58" s="43" customFormat="1" x14ac:dyDescent="0.2">
      <c r="A583" s="37" t="s">
        <v>442</v>
      </c>
      <c r="B583" s="37" t="s">
        <v>229</v>
      </c>
      <c r="C583" s="37" t="s">
        <v>379</v>
      </c>
      <c r="D583" s="38" t="s">
        <v>374</v>
      </c>
      <c r="E583" s="38" t="s">
        <v>1546</v>
      </c>
      <c r="F583" s="22" t="s">
        <v>230</v>
      </c>
      <c r="G583" s="22" t="s">
        <v>1294</v>
      </c>
      <c r="H583" s="27" t="str">
        <f>EIUSum(H579:H582,H$996:H$999)</f>
        <v>–</v>
      </c>
      <c r="I583" s="27" t="str">
        <f t="shared" ref="I583:AS583" si="538">EIUSum(I579:I582,I$996:I$999)</f>
        <v>–</v>
      </c>
      <c r="J583" s="27" t="str">
        <f t="shared" si="538"/>
        <v>–</v>
      </c>
      <c r="K583" s="27" t="str">
        <f t="shared" si="538"/>
        <v>–</v>
      </c>
      <c r="L583" s="27" t="str">
        <f t="shared" si="538"/>
        <v>–</v>
      </c>
      <c r="M583" s="27" t="str">
        <f t="shared" si="538"/>
        <v>–</v>
      </c>
      <c r="N583" s="27" t="str">
        <f t="shared" si="538"/>
        <v>–</v>
      </c>
      <c r="O583" s="27" t="str">
        <f t="shared" si="538"/>
        <v>–</v>
      </c>
      <c r="P583" s="27" t="str">
        <f t="shared" si="538"/>
        <v>–</v>
      </c>
      <c r="Q583" s="27" t="str">
        <f t="shared" si="538"/>
        <v>–</v>
      </c>
      <c r="R583" s="27" t="str">
        <f t="shared" si="538"/>
        <v>–</v>
      </c>
      <c r="S583" s="27" t="str">
        <f t="shared" si="538"/>
        <v>–</v>
      </c>
      <c r="T583" s="27" t="str">
        <f t="shared" si="538"/>
        <v>–</v>
      </c>
      <c r="U583" s="27" t="str">
        <f t="shared" si="538"/>
        <v>–</v>
      </c>
      <c r="V583" s="27" t="str">
        <f t="shared" si="538"/>
        <v>–</v>
      </c>
      <c r="W583" s="27" t="str">
        <f t="shared" si="538"/>
        <v>–</v>
      </c>
      <c r="X583" s="27" t="str">
        <f t="shared" si="538"/>
        <v>–</v>
      </c>
      <c r="Y583" s="27" t="str">
        <f t="shared" si="538"/>
        <v>–</v>
      </c>
      <c r="Z583" s="27" t="str">
        <f t="shared" si="538"/>
        <v>–</v>
      </c>
      <c r="AA583" s="27" t="str">
        <f t="shared" si="538"/>
        <v>–</v>
      </c>
      <c r="AB583" s="27" t="str">
        <f t="shared" si="538"/>
        <v>–</v>
      </c>
      <c r="AC583" s="27" t="str">
        <f t="shared" si="538"/>
        <v>–</v>
      </c>
      <c r="AD583" s="27" t="str">
        <f t="shared" si="538"/>
        <v>–</v>
      </c>
      <c r="AE583" s="27" t="str">
        <f t="shared" si="538"/>
        <v>–</v>
      </c>
      <c r="AF583" s="27" t="str">
        <f t="shared" si="538"/>
        <v>–</v>
      </c>
      <c r="AG583" s="27" t="str">
        <f t="shared" si="538"/>
        <v>–</v>
      </c>
      <c r="AH583" s="27" t="str">
        <f t="shared" si="538"/>
        <v>–</v>
      </c>
      <c r="AI583" s="27" t="str">
        <f t="shared" si="538"/>
        <v>–</v>
      </c>
      <c r="AJ583" s="27" t="str">
        <f t="shared" si="538"/>
        <v>–</v>
      </c>
      <c r="AK583" s="27" t="str">
        <f t="shared" si="538"/>
        <v>–</v>
      </c>
      <c r="AL583" s="27" t="str">
        <f t="shared" si="538"/>
        <v>–</v>
      </c>
      <c r="AM583" s="27" t="str">
        <f t="shared" si="538"/>
        <v>–</v>
      </c>
      <c r="AN583" s="27" t="str">
        <f t="shared" si="538"/>
        <v>–</v>
      </c>
      <c r="AO583" s="27" t="str">
        <f t="shared" si="538"/>
        <v>–</v>
      </c>
      <c r="AP583" s="27" t="str">
        <f t="shared" si="538"/>
        <v>–</v>
      </c>
      <c r="AQ583" s="27" t="str">
        <f t="shared" si="538"/>
        <v>–</v>
      </c>
      <c r="AR583" s="27" t="str">
        <f t="shared" si="538"/>
        <v>–</v>
      </c>
      <c r="AS583" s="27" t="str">
        <f t="shared" si="538"/>
        <v>–</v>
      </c>
      <c r="AT583" s="27" t="str">
        <f t="shared" ref="AT583:AY583" si="539">EIUSum(AT579:AT582,AT$996:AT$999)</f>
        <v>–</v>
      </c>
      <c r="AU583" s="27" t="str">
        <f t="shared" si="539"/>
        <v>–</v>
      </c>
      <c r="AV583" s="27" t="str">
        <f t="shared" si="539"/>
        <v>–</v>
      </c>
      <c r="AW583" s="28" t="str">
        <f t="shared" si="539"/>
        <v>–</v>
      </c>
      <c r="AX583" s="28" t="str">
        <f t="shared" si="539"/>
        <v>–</v>
      </c>
      <c r="AY583" s="28" t="str">
        <f t="shared" si="539"/>
        <v>–</v>
      </c>
      <c r="AZ583" s="28" t="str">
        <f t="shared" ref="AZ583:BA583" si="540">EIUSum(AZ579:AZ582,AZ$996:AZ$999)</f>
        <v>–</v>
      </c>
      <c r="BA583" s="28" t="str">
        <f t="shared" si="540"/>
        <v>–</v>
      </c>
    </row>
    <row r="584" spans="1:58" s="145" customFormat="1" outlineLevel="1" x14ac:dyDescent="0.2">
      <c r="A584" s="96"/>
      <c r="B584" s="96"/>
      <c r="C584" s="96"/>
      <c r="D584" s="137"/>
      <c r="E584" s="137"/>
      <c r="F584" s="140" t="s">
        <v>444</v>
      </c>
      <c r="G584" s="140" t="s">
        <v>790</v>
      </c>
      <c r="BB584" s="165"/>
      <c r="BC584" s="165"/>
      <c r="BD584" s="165"/>
      <c r="BE584" s="165"/>
      <c r="BF584" s="165"/>
    </row>
    <row r="585" spans="1:58" s="145" customFormat="1" outlineLevel="1" x14ac:dyDescent="0.2">
      <c r="A585" s="96"/>
      <c r="B585" s="96"/>
      <c r="C585" s="96"/>
      <c r="D585" s="137"/>
      <c r="E585" s="137"/>
      <c r="F585" s="140" t="s">
        <v>445</v>
      </c>
      <c r="G585" s="140" t="s">
        <v>791</v>
      </c>
      <c r="BB585" s="165"/>
      <c r="BC585" s="165"/>
      <c r="BD585" s="165"/>
      <c r="BE585" s="165"/>
      <c r="BF585" s="165"/>
    </row>
    <row r="586" spans="1:58" s="145" customFormat="1" outlineLevel="1" x14ac:dyDescent="0.2">
      <c r="A586" s="96"/>
      <c r="B586" s="96"/>
      <c r="C586" s="96"/>
      <c r="D586" s="137"/>
      <c r="E586" s="137"/>
      <c r="F586" s="140" t="s">
        <v>446</v>
      </c>
      <c r="G586" s="140" t="s">
        <v>792</v>
      </c>
      <c r="BB586" s="165"/>
      <c r="BC586" s="165"/>
      <c r="BD586" s="165"/>
      <c r="BE586" s="165"/>
      <c r="BF586" s="165"/>
    </row>
    <row r="587" spans="1:58" s="145" customFormat="1" outlineLevel="1" x14ac:dyDescent="0.2">
      <c r="A587" s="96"/>
      <c r="B587" s="96"/>
      <c r="C587" s="96"/>
      <c r="D587" s="137"/>
      <c r="E587" s="137"/>
      <c r="F587" s="140" t="s">
        <v>447</v>
      </c>
      <c r="G587" s="140" t="s">
        <v>793</v>
      </c>
      <c r="BB587" s="165"/>
      <c r="BC587" s="165"/>
      <c r="BD587" s="165"/>
      <c r="BE587" s="165"/>
      <c r="BF587" s="165"/>
    </row>
    <row r="588" spans="1:58" s="43" customFormat="1" x14ac:dyDescent="0.2">
      <c r="A588" s="37" t="s">
        <v>442</v>
      </c>
      <c r="B588" s="37" t="s">
        <v>231</v>
      </c>
      <c r="C588" s="37" t="s">
        <v>379</v>
      </c>
      <c r="D588" s="38" t="s">
        <v>374</v>
      </c>
      <c r="E588" s="38" t="s">
        <v>1546</v>
      </c>
      <c r="F588" s="22" t="s">
        <v>232</v>
      </c>
      <c r="G588" s="22" t="s">
        <v>1295</v>
      </c>
      <c r="H588" s="27" t="str">
        <f>EIUSum(H584:H587,H$996:H$999)</f>
        <v>–</v>
      </c>
      <c r="I588" s="27" t="str">
        <f t="shared" ref="I588:AS588" si="541">EIUSum(I584:I587,I$996:I$999)</f>
        <v>–</v>
      </c>
      <c r="J588" s="27" t="str">
        <f t="shared" si="541"/>
        <v>–</v>
      </c>
      <c r="K588" s="27" t="str">
        <f t="shared" si="541"/>
        <v>–</v>
      </c>
      <c r="L588" s="27" t="str">
        <f t="shared" si="541"/>
        <v>–</v>
      </c>
      <c r="M588" s="27" t="str">
        <f t="shared" si="541"/>
        <v>–</v>
      </c>
      <c r="N588" s="27" t="str">
        <f t="shared" si="541"/>
        <v>–</v>
      </c>
      <c r="O588" s="27" t="str">
        <f t="shared" si="541"/>
        <v>–</v>
      </c>
      <c r="P588" s="27" t="str">
        <f t="shared" si="541"/>
        <v>–</v>
      </c>
      <c r="Q588" s="27" t="str">
        <f t="shared" si="541"/>
        <v>–</v>
      </c>
      <c r="R588" s="27" t="str">
        <f t="shared" si="541"/>
        <v>–</v>
      </c>
      <c r="S588" s="27" t="str">
        <f t="shared" si="541"/>
        <v>–</v>
      </c>
      <c r="T588" s="27" t="str">
        <f t="shared" si="541"/>
        <v>–</v>
      </c>
      <c r="U588" s="27" t="str">
        <f t="shared" si="541"/>
        <v>–</v>
      </c>
      <c r="V588" s="27" t="str">
        <f t="shared" si="541"/>
        <v>–</v>
      </c>
      <c r="W588" s="27" t="str">
        <f t="shared" si="541"/>
        <v>–</v>
      </c>
      <c r="X588" s="27" t="str">
        <f t="shared" si="541"/>
        <v>–</v>
      </c>
      <c r="Y588" s="27" t="str">
        <f t="shared" si="541"/>
        <v>–</v>
      </c>
      <c r="Z588" s="27" t="str">
        <f t="shared" si="541"/>
        <v>–</v>
      </c>
      <c r="AA588" s="27" t="str">
        <f t="shared" si="541"/>
        <v>–</v>
      </c>
      <c r="AB588" s="27" t="str">
        <f t="shared" si="541"/>
        <v>–</v>
      </c>
      <c r="AC588" s="27" t="str">
        <f t="shared" si="541"/>
        <v>–</v>
      </c>
      <c r="AD588" s="27" t="str">
        <f t="shared" si="541"/>
        <v>–</v>
      </c>
      <c r="AE588" s="27" t="str">
        <f t="shared" si="541"/>
        <v>–</v>
      </c>
      <c r="AF588" s="27" t="str">
        <f t="shared" si="541"/>
        <v>–</v>
      </c>
      <c r="AG588" s="27" t="str">
        <f t="shared" si="541"/>
        <v>–</v>
      </c>
      <c r="AH588" s="27" t="str">
        <f t="shared" si="541"/>
        <v>–</v>
      </c>
      <c r="AI588" s="27" t="str">
        <f t="shared" si="541"/>
        <v>–</v>
      </c>
      <c r="AJ588" s="27" t="str">
        <f t="shared" si="541"/>
        <v>–</v>
      </c>
      <c r="AK588" s="27" t="str">
        <f t="shared" si="541"/>
        <v>–</v>
      </c>
      <c r="AL588" s="27" t="str">
        <f t="shared" si="541"/>
        <v>–</v>
      </c>
      <c r="AM588" s="27" t="str">
        <f t="shared" si="541"/>
        <v>–</v>
      </c>
      <c r="AN588" s="27" t="str">
        <f t="shared" si="541"/>
        <v>–</v>
      </c>
      <c r="AO588" s="27" t="str">
        <f t="shared" si="541"/>
        <v>–</v>
      </c>
      <c r="AP588" s="27" t="str">
        <f t="shared" si="541"/>
        <v>–</v>
      </c>
      <c r="AQ588" s="27" t="str">
        <f t="shared" si="541"/>
        <v>–</v>
      </c>
      <c r="AR588" s="27" t="str">
        <f t="shared" si="541"/>
        <v>–</v>
      </c>
      <c r="AS588" s="27" t="str">
        <f t="shared" si="541"/>
        <v>–</v>
      </c>
      <c r="AT588" s="27" t="str">
        <f t="shared" ref="AT588:AY588" si="542">EIUSum(AT584:AT587,AT$996:AT$999)</f>
        <v>–</v>
      </c>
      <c r="AU588" s="27" t="str">
        <f t="shared" si="542"/>
        <v>–</v>
      </c>
      <c r="AV588" s="27" t="str">
        <f t="shared" si="542"/>
        <v>–</v>
      </c>
      <c r="AW588" s="28" t="str">
        <f t="shared" si="542"/>
        <v>–</v>
      </c>
      <c r="AX588" s="28" t="str">
        <f t="shared" si="542"/>
        <v>–</v>
      </c>
      <c r="AY588" s="28" t="str">
        <f t="shared" si="542"/>
        <v>–</v>
      </c>
      <c r="AZ588" s="28" t="str">
        <f t="shared" ref="AZ588:BA588" si="543">EIUSum(AZ584:AZ587,AZ$996:AZ$999)</f>
        <v>–</v>
      </c>
      <c r="BA588" s="28" t="str">
        <f t="shared" si="543"/>
        <v>–</v>
      </c>
    </row>
    <row r="589" spans="1:58" s="145" customFormat="1" outlineLevel="1" x14ac:dyDescent="0.2">
      <c r="A589" s="96"/>
      <c r="B589" s="96"/>
      <c r="C589" s="96"/>
      <c r="D589" s="137"/>
      <c r="E589" s="137"/>
      <c r="F589" s="140" t="s">
        <v>444</v>
      </c>
      <c r="G589" s="140" t="s">
        <v>794</v>
      </c>
      <c r="BB589" s="165"/>
      <c r="BC589" s="165"/>
      <c r="BD589" s="165"/>
      <c r="BE589" s="165"/>
      <c r="BF589" s="165"/>
    </row>
    <row r="590" spans="1:58" s="145" customFormat="1" outlineLevel="1" x14ac:dyDescent="0.2">
      <c r="A590" s="96"/>
      <c r="B590" s="96"/>
      <c r="C590" s="96"/>
      <c r="D590" s="137"/>
      <c r="E590" s="137"/>
      <c r="F590" s="140" t="s">
        <v>445</v>
      </c>
      <c r="G590" s="140" t="s">
        <v>795</v>
      </c>
      <c r="BB590" s="165"/>
      <c r="BC590" s="165"/>
      <c r="BD590" s="165"/>
      <c r="BE590" s="165"/>
      <c r="BF590" s="165"/>
    </row>
    <row r="591" spans="1:58" s="145" customFormat="1" outlineLevel="1" x14ac:dyDescent="0.2">
      <c r="A591" s="96"/>
      <c r="B591" s="96"/>
      <c r="C591" s="96"/>
      <c r="D591" s="137"/>
      <c r="E591" s="137"/>
      <c r="F591" s="140" t="s">
        <v>446</v>
      </c>
      <c r="G591" s="140" t="s">
        <v>796</v>
      </c>
      <c r="BB591" s="165"/>
      <c r="BC591" s="165"/>
      <c r="BD591" s="165"/>
      <c r="BE591" s="165"/>
      <c r="BF591" s="165"/>
    </row>
    <row r="592" spans="1:58" s="145" customFormat="1" outlineLevel="1" x14ac:dyDescent="0.2">
      <c r="A592" s="96"/>
      <c r="B592" s="96"/>
      <c r="C592" s="96"/>
      <c r="D592" s="137"/>
      <c r="E592" s="137"/>
      <c r="F592" s="140" t="s">
        <v>447</v>
      </c>
      <c r="G592" s="140" t="s">
        <v>797</v>
      </c>
      <c r="BB592" s="165"/>
      <c r="BC592" s="165"/>
      <c r="BD592" s="165"/>
      <c r="BE592" s="165"/>
      <c r="BF592" s="165"/>
    </row>
    <row r="593" spans="1:58" s="43" customFormat="1" x14ac:dyDescent="0.2">
      <c r="A593" s="37" t="s">
        <v>442</v>
      </c>
      <c r="B593" s="37" t="s">
        <v>233</v>
      </c>
      <c r="C593" s="37" t="s">
        <v>379</v>
      </c>
      <c r="D593" s="38" t="s">
        <v>374</v>
      </c>
      <c r="E593" s="38" t="s">
        <v>1546</v>
      </c>
      <c r="F593" s="22" t="s">
        <v>234</v>
      </c>
      <c r="G593" s="22" t="s">
        <v>1296</v>
      </c>
      <c r="H593" s="27" t="str">
        <f>EIUSum(H589:H592,H$996:H$999)</f>
        <v>–</v>
      </c>
      <c r="I593" s="27" t="str">
        <f t="shared" ref="I593:AS593" si="544">EIUSum(I589:I592,I$996:I$999)</f>
        <v>–</v>
      </c>
      <c r="J593" s="27" t="str">
        <f t="shared" si="544"/>
        <v>–</v>
      </c>
      <c r="K593" s="27" t="str">
        <f t="shared" si="544"/>
        <v>–</v>
      </c>
      <c r="L593" s="27" t="str">
        <f t="shared" si="544"/>
        <v>–</v>
      </c>
      <c r="M593" s="27" t="str">
        <f t="shared" si="544"/>
        <v>–</v>
      </c>
      <c r="N593" s="27" t="str">
        <f t="shared" si="544"/>
        <v>–</v>
      </c>
      <c r="O593" s="27" t="str">
        <f t="shared" si="544"/>
        <v>–</v>
      </c>
      <c r="P593" s="27" t="str">
        <f t="shared" si="544"/>
        <v>–</v>
      </c>
      <c r="Q593" s="27" t="str">
        <f t="shared" si="544"/>
        <v>–</v>
      </c>
      <c r="R593" s="27" t="str">
        <f t="shared" si="544"/>
        <v>–</v>
      </c>
      <c r="S593" s="27" t="str">
        <f t="shared" si="544"/>
        <v>–</v>
      </c>
      <c r="T593" s="27" t="str">
        <f t="shared" si="544"/>
        <v>–</v>
      </c>
      <c r="U593" s="27" t="str">
        <f t="shared" si="544"/>
        <v>–</v>
      </c>
      <c r="V593" s="27" t="str">
        <f t="shared" si="544"/>
        <v>–</v>
      </c>
      <c r="W593" s="27" t="str">
        <f t="shared" si="544"/>
        <v>–</v>
      </c>
      <c r="X593" s="27" t="str">
        <f t="shared" si="544"/>
        <v>–</v>
      </c>
      <c r="Y593" s="27" t="str">
        <f t="shared" si="544"/>
        <v>–</v>
      </c>
      <c r="Z593" s="27" t="str">
        <f t="shared" si="544"/>
        <v>–</v>
      </c>
      <c r="AA593" s="27" t="str">
        <f t="shared" si="544"/>
        <v>–</v>
      </c>
      <c r="AB593" s="27" t="str">
        <f t="shared" si="544"/>
        <v>–</v>
      </c>
      <c r="AC593" s="27" t="str">
        <f t="shared" si="544"/>
        <v>–</v>
      </c>
      <c r="AD593" s="27" t="str">
        <f t="shared" si="544"/>
        <v>–</v>
      </c>
      <c r="AE593" s="27" t="str">
        <f t="shared" si="544"/>
        <v>–</v>
      </c>
      <c r="AF593" s="27" t="str">
        <f t="shared" si="544"/>
        <v>–</v>
      </c>
      <c r="AG593" s="27" t="str">
        <f t="shared" si="544"/>
        <v>–</v>
      </c>
      <c r="AH593" s="27" t="str">
        <f t="shared" si="544"/>
        <v>–</v>
      </c>
      <c r="AI593" s="27" t="str">
        <f t="shared" si="544"/>
        <v>–</v>
      </c>
      <c r="AJ593" s="27" t="str">
        <f t="shared" si="544"/>
        <v>–</v>
      </c>
      <c r="AK593" s="27" t="str">
        <f t="shared" si="544"/>
        <v>–</v>
      </c>
      <c r="AL593" s="27" t="str">
        <f t="shared" si="544"/>
        <v>–</v>
      </c>
      <c r="AM593" s="27" t="str">
        <f t="shared" si="544"/>
        <v>–</v>
      </c>
      <c r="AN593" s="27" t="str">
        <f t="shared" si="544"/>
        <v>–</v>
      </c>
      <c r="AO593" s="27" t="str">
        <f t="shared" si="544"/>
        <v>–</v>
      </c>
      <c r="AP593" s="27" t="str">
        <f t="shared" si="544"/>
        <v>–</v>
      </c>
      <c r="AQ593" s="27" t="str">
        <f t="shared" si="544"/>
        <v>–</v>
      </c>
      <c r="AR593" s="27" t="str">
        <f t="shared" si="544"/>
        <v>–</v>
      </c>
      <c r="AS593" s="27" t="str">
        <f t="shared" si="544"/>
        <v>–</v>
      </c>
      <c r="AT593" s="27" t="str">
        <f t="shared" ref="AT593:AY593" si="545">EIUSum(AT589:AT592,AT$996:AT$999)</f>
        <v>–</v>
      </c>
      <c r="AU593" s="27" t="str">
        <f t="shared" si="545"/>
        <v>–</v>
      </c>
      <c r="AV593" s="27" t="str">
        <f t="shared" si="545"/>
        <v>–</v>
      </c>
      <c r="AW593" s="28" t="str">
        <f t="shared" si="545"/>
        <v>–</v>
      </c>
      <c r="AX593" s="28" t="str">
        <f t="shared" si="545"/>
        <v>–</v>
      </c>
      <c r="AY593" s="28" t="str">
        <f t="shared" si="545"/>
        <v>–</v>
      </c>
      <c r="AZ593" s="28" t="str">
        <f t="shared" ref="AZ593:BA593" si="546">EIUSum(AZ589:AZ592,AZ$996:AZ$999)</f>
        <v>–</v>
      </c>
      <c r="BA593" s="28" t="str">
        <f t="shared" si="546"/>
        <v>–</v>
      </c>
    </row>
    <row r="594" spans="1:58" s="43" customFormat="1" x14ac:dyDescent="0.2">
      <c r="A594" s="37"/>
      <c r="B594" s="37"/>
      <c r="C594" s="37"/>
      <c r="D594" s="38"/>
      <c r="E594" s="38"/>
      <c r="F594" s="23" t="s">
        <v>94</v>
      </c>
      <c r="G594" s="18"/>
      <c r="H594" s="27"/>
      <c r="I594" s="27"/>
      <c r="J594" s="27"/>
      <c r="K594" s="27"/>
      <c r="L594" s="27"/>
      <c r="M594" s="27"/>
      <c r="N594" s="27"/>
      <c r="O594" s="27"/>
      <c r="P594" s="27"/>
      <c r="Q594" s="27"/>
      <c r="R594" s="27"/>
      <c r="S594" s="27"/>
      <c r="T594" s="27"/>
      <c r="U594" s="27"/>
      <c r="V594" s="27"/>
      <c r="W594" s="27"/>
      <c r="X594" s="27"/>
      <c r="Y594" s="27"/>
      <c r="Z594" s="27"/>
      <c r="AA594" s="27"/>
      <c r="AB594" s="27"/>
      <c r="AC594" s="27"/>
      <c r="AD594" s="27"/>
      <c r="AE594" s="27"/>
      <c r="AF594" s="27"/>
      <c r="AG594" s="27"/>
      <c r="AH594" s="27"/>
      <c r="AI594" s="28"/>
      <c r="AJ594" s="28"/>
      <c r="AK594" s="28"/>
      <c r="AL594" s="28"/>
      <c r="AM594" s="28"/>
      <c r="AN594" s="28"/>
      <c r="AO594" s="28"/>
      <c r="AP594" s="28"/>
      <c r="AQ594" s="28"/>
      <c r="AR594" s="28"/>
      <c r="AS594" s="28"/>
      <c r="AT594" s="28"/>
      <c r="AU594" s="28"/>
      <c r="AV594" s="28"/>
      <c r="AW594" s="28"/>
      <c r="AX594" s="28"/>
      <c r="AY594" s="28"/>
      <c r="AZ594" s="28"/>
      <c r="BA594" s="28"/>
    </row>
    <row r="595" spans="1:58" s="145" customFormat="1" outlineLevel="1" x14ac:dyDescent="0.2">
      <c r="A595" s="96"/>
      <c r="B595" s="96"/>
      <c r="C595" s="96"/>
      <c r="D595" s="137"/>
      <c r="E595" s="137"/>
      <c r="F595" s="140" t="s">
        <v>444</v>
      </c>
      <c r="G595" s="140" t="s">
        <v>798</v>
      </c>
      <c r="BB595" s="165"/>
      <c r="BC595" s="165"/>
      <c r="BD595" s="165"/>
      <c r="BE595" s="165"/>
      <c r="BF595" s="165"/>
    </row>
    <row r="596" spans="1:58" s="145" customFormat="1" outlineLevel="1" x14ac:dyDescent="0.2">
      <c r="A596" s="96"/>
      <c r="B596" s="96"/>
      <c r="C596" s="96"/>
      <c r="D596" s="137"/>
      <c r="E596" s="137"/>
      <c r="F596" s="140" t="s">
        <v>445</v>
      </c>
      <c r="G596" s="140" t="s">
        <v>799</v>
      </c>
      <c r="BB596" s="165"/>
      <c r="BC596" s="165"/>
      <c r="BD596" s="165"/>
      <c r="BE596" s="165"/>
      <c r="BF596" s="165"/>
    </row>
    <row r="597" spans="1:58" s="145" customFormat="1" outlineLevel="1" x14ac:dyDescent="0.2">
      <c r="A597" s="96"/>
      <c r="B597" s="96"/>
      <c r="C597" s="96"/>
      <c r="D597" s="137"/>
      <c r="E597" s="137"/>
      <c r="F597" s="140" t="s">
        <v>446</v>
      </c>
      <c r="G597" s="140" t="s">
        <v>800</v>
      </c>
      <c r="H597" s="165">
        <v>13.398841357002613</v>
      </c>
      <c r="I597" s="165">
        <v>14.063624874070813</v>
      </c>
      <c r="J597" s="165">
        <v>14.761391625494168</v>
      </c>
      <c r="K597" s="165">
        <v>15.493778074452941</v>
      </c>
      <c r="L597" s="165">
        <v>16.262501877248464</v>
      </c>
      <c r="M597" s="165">
        <v>17.069365911699865</v>
      </c>
      <c r="N597" s="165">
        <v>17.916262505409691</v>
      </c>
      <c r="O597" s="165">
        <v>18.805177873814934</v>
      </c>
      <c r="P597" s="165">
        <v>19.738196778431952</v>
      </c>
      <c r="Q597" s="165">
        <v>20.717507416220229</v>
      </c>
      <c r="R597" s="165">
        <v>21.745406551531911</v>
      </c>
      <c r="S597" s="165">
        <v>22.824304902683007</v>
      </c>
      <c r="T597" s="145">
        <v>23.956732795779345</v>
      </c>
      <c r="U597" s="145">
        <v>20.35775277733763</v>
      </c>
      <c r="V597" s="145">
        <v>25.596107354547353</v>
      </c>
      <c r="W597" s="145">
        <v>30.236887273461555</v>
      </c>
      <c r="X597" s="145">
        <v>28.469785766087146</v>
      </c>
      <c r="Y597" s="145">
        <v>30.519522341106139</v>
      </c>
      <c r="Z597" s="145">
        <v>20</v>
      </c>
      <c r="AA597" s="145">
        <v>20</v>
      </c>
      <c r="AB597" s="145">
        <v>30</v>
      </c>
      <c r="AC597" s="145">
        <v>35</v>
      </c>
      <c r="AD597" s="145">
        <v>44.165749287015011</v>
      </c>
      <c r="AE597" s="145">
        <v>35</v>
      </c>
      <c r="AF597" s="145">
        <v>32</v>
      </c>
      <c r="AG597" s="145">
        <v>30</v>
      </c>
      <c r="AH597" s="145">
        <v>35</v>
      </c>
      <c r="AI597" s="165">
        <v>36.603876160865809</v>
      </c>
      <c r="AJ597" s="165">
        <v>38.281250000000007</v>
      </c>
      <c r="AK597" s="165">
        <v>40.035489550946984</v>
      </c>
      <c r="AL597" s="165">
        <v>41.870117187500014</v>
      </c>
      <c r="AM597" s="165">
        <v>43.78881669634827</v>
      </c>
      <c r="AN597" s="165">
        <v>45.795440673828146</v>
      </c>
      <c r="AO597" s="165">
        <v>47.894018261630926</v>
      </c>
      <c r="AP597" s="165">
        <v>50.08876323699954</v>
      </c>
      <c r="AQ597" s="165">
        <v>52.384082473658829</v>
      </c>
      <c r="AR597" s="165">
        <v>54.784584790468251</v>
      </c>
      <c r="AS597" s="165">
        <v>57.29509020556435</v>
      </c>
      <c r="AT597" s="165">
        <v>59.920639614574654</v>
      </c>
      <c r="AU597" s="165">
        <v>62.666504912336009</v>
      </c>
      <c r="AV597" s="165">
        <v>65.538199578441024</v>
      </c>
      <c r="AW597" s="165">
        <v>68.541489747867502</v>
      </c>
      <c r="AX597" s="165">
        <v>71.682405788919866</v>
      </c>
      <c r="AY597" s="165">
        <v>74.967254411730082</v>
      </c>
      <c r="AZ597" s="165">
        <v>78.402631331631099</v>
      </c>
      <c r="BA597" s="165"/>
      <c r="BB597" s="165"/>
      <c r="BC597" s="165"/>
      <c r="BD597" s="165"/>
      <c r="BE597" s="165"/>
      <c r="BF597" s="165"/>
    </row>
    <row r="598" spans="1:58" s="145" customFormat="1" outlineLevel="1" x14ac:dyDescent="0.2">
      <c r="A598" s="96"/>
      <c r="B598" s="96"/>
      <c r="C598" s="96"/>
      <c r="D598" s="137"/>
      <c r="E598" s="137"/>
      <c r="F598" s="140" t="s">
        <v>447</v>
      </c>
      <c r="G598" s="140" t="s">
        <v>801</v>
      </c>
      <c r="BB598" s="165"/>
      <c r="BC598" s="165"/>
      <c r="BD598" s="165"/>
      <c r="BE598" s="165"/>
      <c r="BF598" s="165"/>
    </row>
    <row r="599" spans="1:58" s="43" customFormat="1" x14ac:dyDescent="0.2">
      <c r="A599" s="37" t="s">
        <v>442</v>
      </c>
      <c r="B599" s="37" t="s">
        <v>235</v>
      </c>
      <c r="C599" s="37" t="s">
        <v>381</v>
      </c>
      <c r="D599" s="38" t="s">
        <v>374</v>
      </c>
      <c r="E599" s="38" t="s">
        <v>1546</v>
      </c>
      <c r="F599" s="22" t="s">
        <v>236</v>
      </c>
      <c r="G599" s="22" t="s">
        <v>1297</v>
      </c>
      <c r="H599" s="27" t="str">
        <f>EIUSum(H595:H598,H$996:H$999)</f>
        <v>–</v>
      </c>
      <c r="I599" s="27" t="str">
        <f t="shared" ref="I599:AS599" si="547">EIUSum(I595:I598,I$996:I$999)</f>
        <v>–</v>
      </c>
      <c r="J599" s="27" t="str">
        <f t="shared" si="547"/>
        <v>–</v>
      </c>
      <c r="K599" s="27" t="str">
        <f t="shared" si="547"/>
        <v>–</v>
      </c>
      <c r="L599" s="27" t="str">
        <f t="shared" si="547"/>
        <v>–</v>
      </c>
      <c r="M599" s="27" t="str">
        <f t="shared" si="547"/>
        <v>–</v>
      </c>
      <c r="N599" s="27" t="str">
        <f t="shared" si="547"/>
        <v>–</v>
      </c>
      <c r="O599" s="27" t="str">
        <f t="shared" si="547"/>
        <v>–</v>
      </c>
      <c r="P599" s="27" t="str">
        <f t="shared" si="547"/>
        <v>–</v>
      </c>
      <c r="Q599" s="27" t="str">
        <f t="shared" si="547"/>
        <v>–</v>
      </c>
      <c r="R599" s="27" t="str">
        <f t="shared" si="547"/>
        <v>–</v>
      </c>
      <c r="S599" s="27" t="str">
        <f t="shared" si="547"/>
        <v>–</v>
      </c>
      <c r="T599" s="27" t="str">
        <f t="shared" si="547"/>
        <v>–</v>
      </c>
      <c r="U599" s="27" t="str">
        <f t="shared" si="547"/>
        <v>–</v>
      </c>
      <c r="V599" s="27" t="str">
        <f t="shared" si="547"/>
        <v>–</v>
      </c>
      <c r="W599" s="27" t="str">
        <f t="shared" si="547"/>
        <v>–</v>
      </c>
      <c r="X599" s="27" t="str">
        <f t="shared" si="547"/>
        <v>–</v>
      </c>
      <c r="Y599" s="27" t="str">
        <f t="shared" si="547"/>
        <v>–</v>
      </c>
      <c r="Z599" s="27" t="str">
        <f t="shared" si="547"/>
        <v>–</v>
      </c>
      <c r="AA599" s="27" t="str">
        <f t="shared" si="547"/>
        <v>–</v>
      </c>
      <c r="AB599" s="27" t="str">
        <f t="shared" si="547"/>
        <v>–</v>
      </c>
      <c r="AC599" s="27" t="str">
        <f t="shared" si="547"/>
        <v>–</v>
      </c>
      <c r="AD599" s="27" t="str">
        <f t="shared" si="547"/>
        <v>–</v>
      </c>
      <c r="AE599" s="27" t="str">
        <f t="shared" si="547"/>
        <v>–</v>
      </c>
      <c r="AF599" s="27" t="str">
        <f t="shared" si="547"/>
        <v>–</v>
      </c>
      <c r="AG599" s="27" t="str">
        <f t="shared" si="547"/>
        <v>–</v>
      </c>
      <c r="AH599" s="27" t="str">
        <f t="shared" si="547"/>
        <v>–</v>
      </c>
      <c r="AI599" s="27" t="str">
        <f t="shared" si="547"/>
        <v>–</v>
      </c>
      <c r="AJ599" s="27" t="str">
        <f t="shared" si="547"/>
        <v>–</v>
      </c>
      <c r="AK599" s="27" t="str">
        <f t="shared" si="547"/>
        <v>–</v>
      </c>
      <c r="AL599" s="27" t="str">
        <f t="shared" si="547"/>
        <v>–</v>
      </c>
      <c r="AM599" s="27" t="str">
        <f t="shared" si="547"/>
        <v>–</v>
      </c>
      <c r="AN599" s="27" t="str">
        <f t="shared" si="547"/>
        <v>–</v>
      </c>
      <c r="AO599" s="27" t="str">
        <f t="shared" si="547"/>
        <v>–</v>
      </c>
      <c r="AP599" s="27" t="str">
        <f t="shared" si="547"/>
        <v>–</v>
      </c>
      <c r="AQ599" s="27" t="str">
        <f t="shared" si="547"/>
        <v>–</v>
      </c>
      <c r="AR599" s="27" t="str">
        <f t="shared" si="547"/>
        <v>–</v>
      </c>
      <c r="AS599" s="27" t="str">
        <f t="shared" si="547"/>
        <v>–</v>
      </c>
      <c r="AT599" s="27" t="str">
        <f t="shared" ref="AT599:AY599" si="548">EIUSum(AT595:AT598,AT$996:AT$999)</f>
        <v>–</v>
      </c>
      <c r="AU599" s="27" t="str">
        <f t="shared" si="548"/>
        <v>–</v>
      </c>
      <c r="AV599" s="27" t="str">
        <f t="shared" si="548"/>
        <v>–</v>
      </c>
      <c r="AW599" s="28" t="str">
        <f t="shared" si="548"/>
        <v>–</v>
      </c>
      <c r="AX599" s="28" t="str">
        <f t="shared" si="548"/>
        <v>–</v>
      </c>
      <c r="AY599" s="28" t="str">
        <f t="shared" si="548"/>
        <v>–</v>
      </c>
      <c r="AZ599" s="28" t="str">
        <f t="shared" ref="AZ599:BA599" si="549">EIUSum(AZ595:AZ598,AZ$996:AZ$999)</f>
        <v>–</v>
      </c>
      <c r="BA599" s="28" t="str">
        <f t="shared" si="549"/>
        <v>–</v>
      </c>
    </row>
    <row r="600" spans="1:58" s="145" customFormat="1" outlineLevel="1" x14ac:dyDescent="0.2">
      <c r="A600" s="96"/>
      <c r="B600" s="96"/>
      <c r="C600" s="96"/>
      <c r="D600" s="137"/>
      <c r="E600" s="137"/>
      <c r="F600" s="140" t="s">
        <v>444</v>
      </c>
      <c r="G600" s="140" t="s">
        <v>802</v>
      </c>
      <c r="BB600" s="165"/>
      <c r="BC600" s="165"/>
      <c r="BD600" s="165"/>
      <c r="BE600" s="165"/>
      <c r="BF600" s="165"/>
    </row>
    <row r="601" spans="1:58" s="145" customFormat="1" outlineLevel="1" x14ac:dyDescent="0.2">
      <c r="A601" s="96"/>
      <c r="B601" s="96"/>
      <c r="C601" s="96"/>
      <c r="D601" s="137"/>
      <c r="E601" s="137"/>
      <c r="F601" s="140" t="s">
        <v>445</v>
      </c>
      <c r="G601" s="140" t="s">
        <v>803</v>
      </c>
      <c r="BB601" s="165"/>
      <c r="BC601" s="165"/>
      <c r="BD601" s="165"/>
      <c r="BE601" s="165"/>
      <c r="BF601" s="165"/>
    </row>
    <row r="602" spans="1:58" s="145" customFormat="1" outlineLevel="1" x14ac:dyDescent="0.2">
      <c r="A602" s="96"/>
      <c r="B602" s="96"/>
      <c r="C602" s="96"/>
      <c r="D602" s="137"/>
      <c r="E602" s="137"/>
      <c r="F602" s="140" t="s">
        <v>446</v>
      </c>
      <c r="G602" s="140" t="s">
        <v>804</v>
      </c>
      <c r="H602" s="165">
        <v>0</v>
      </c>
      <c r="I602" s="165">
        <v>0</v>
      </c>
      <c r="J602" s="165">
        <v>0</v>
      </c>
      <c r="K602" s="165">
        <v>0</v>
      </c>
      <c r="L602" s="165">
        <v>0</v>
      </c>
      <c r="M602" s="165">
        <v>0</v>
      </c>
      <c r="N602" s="165">
        <v>0</v>
      </c>
      <c r="O602" s="165">
        <v>0</v>
      </c>
      <c r="P602" s="145">
        <v>0</v>
      </c>
      <c r="Q602" s="145">
        <v>0</v>
      </c>
      <c r="R602" s="145">
        <v>0</v>
      </c>
      <c r="S602" s="145">
        <v>0</v>
      </c>
      <c r="T602" s="145">
        <v>0</v>
      </c>
      <c r="U602" s="145">
        <v>0</v>
      </c>
      <c r="V602" s="145">
        <v>0</v>
      </c>
      <c r="W602" s="145">
        <v>0</v>
      </c>
      <c r="X602" s="145">
        <v>0</v>
      </c>
      <c r="Y602" s="145">
        <v>0</v>
      </c>
      <c r="Z602" s="145">
        <v>0</v>
      </c>
      <c r="AA602" s="145">
        <v>0</v>
      </c>
      <c r="AB602" s="145">
        <v>0</v>
      </c>
      <c r="AC602" s="145">
        <v>0</v>
      </c>
      <c r="AD602" s="145">
        <v>2.0973783356659972E-2</v>
      </c>
      <c r="AE602" s="165">
        <v>2.0973783356659972E-2</v>
      </c>
      <c r="AF602" s="165">
        <v>2.0973783356659972E-2</v>
      </c>
      <c r="AG602" s="165">
        <v>2.0973783356659972E-2</v>
      </c>
      <c r="AH602" s="165">
        <v>2.0973783356659972E-2</v>
      </c>
      <c r="AI602" s="165">
        <v>2.0973783356659972E-2</v>
      </c>
      <c r="AJ602" s="165">
        <v>2.0973783356659972E-2</v>
      </c>
      <c r="AK602" s="165">
        <v>2.0973783356659972E-2</v>
      </c>
      <c r="AL602" s="165">
        <v>2.0973783356659972E-2</v>
      </c>
      <c r="AM602" s="165">
        <v>2.0973783356659972E-2</v>
      </c>
      <c r="AN602" s="165">
        <v>2.0973783356659972E-2</v>
      </c>
      <c r="AO602" s="165">
        <v>2.0973783356659972E-2</v>
      </c>
      <c r="AP602" s="165">
        <v>2.0973783356659972E-2</v>
      </c>
      <c r="AQ602" s="165">
        <v>2.0973783356659972E-2</v>
      </c>
      <c r="AR602" s="165">
        <v>2.0973783356659972E-2</v>
      </c>
      <c r="AS602" s="165">
        <v>2.0973783356659972E-2</v>
      </c>
      <c r="AT602" s="165">
        <v>2.0973783356659972E-2</v>
      </c>
      <c r="AU602" s="165">
        <v>2.0973783356659972E-2</v>
      </c>
      <c r="AV602" s="165">
        <v>2.0973783356659972E-2</v>
      </c>
      <c r="AW602" s="165">
        <v>2.0973783356659972E-2</v>
      </c>
      <c r="AX602" s="165">
        <v>2.0973783356659972E-2</v>
      </c>
      <c r="AY602" s="165">
        <v>2.0973783356659972E-2</v>
      </c>
      <c r="AZ602" s="165">
        <v>2.0973783356659972E-2</v>
      </c>
      <c r="BA602" s="165"/>
      <c r="BB602" s="165"/>
      <c r="BC602" s="165"/>
      <c r="BD602" s="165"/>
      <c r="BE602" s="165"/>
      <c r="BF602" s="165"/>
    </row>
    <row r="603" spans="1:58" s="145" customFormat="1" outlineLevel="1" x14ac:dyDescent="0.2">
      <c r="A603" s="96"/>
      <c r="B603" s="96"/>
      <c r="C603" s="96"/>
      <c r="D603" s="137"/>
      <c r="E603" s="137"/>
      <c r="F603" s="140" t="s">
        <v>447</v>
      </c>
      <c r="G603" s="140" t="s">
        <v>805</v>
      </c>
      <c r="BB603" s="165"/>
      <c r="BC603" s="165"/>
      <c r="BD603" s="165"/>
      <c r="BE603" s="165"/>
      <c r="BF603" s="165"/>
    </row>
    <row r="604" spans="1:58" s="43" customFormat="1" x14ac:dyDescent="0.2">
      <c r="A604" s="37" t="s">
        <v>442</v>
      </c>
      <c r="B604" s="37" t="s">
        <v>237</v>
      </c>
      <c r="C604" s="37" t="s">
        <v>375</v>
      </c>
      <c r="D604" s="38" t="s">
        <v>374</v>
      </c>
      <c r="E604" s="38" t="s">
        <v>1546</v>
      </c>
      <c r="F604" s="88" t="s">
        <v>238</v>
      </c>
      <c r="G604" s="22" t="s">
        <v>1298</v>
      </c>
      <c r="H604" s="27" t="str">
        <f>EIUTotal(EIUSum(H600:H603,H$996:H$999),H609,H614)</f>
        <v>–</v>
      </c>
      <c r="I604" s="27" t="str">
        <f t="shared" ref="I604:AS604" si="550">EIUTotal(EIUSum(I600:I603,I$996:I$999),I609,I614)</f>
        <v>–</v>
      </c>
      <c r="J604" s="27" t="str">
        <f t="shared" si="550"/>
        <v>–</v>
      </c>
      <c r="K604" s="27" t="str">
        <f t="shared" si="550"/>
        <v>–</v>
      </c>
      <c r="L604" s="27" t="str">
        <f t="shared" si="550"/>
        <v>–</v>
      </c>
      <c r="M604" s="27" t="str">
        <f t="shared" si="550"/>
        <v>–</v>
      </c>
      <c r="N604" s="27" t="str">
        <f t="shared" si="550"/>
        <v>–</v>
      </c>
      <c r="O604" s="27" t="str">
        <f t="shared" si="550"/>
        <v>–</v>
      </c>
      <c r="P604" s="27" t="str">
        <f t="shared" si="550"/>
        <v>–</v>
      </c>
      <c r="Q604" s="27" t="str">
        <f t="shared" si="550"/>
        <v>–</v>
      </c>
      <c r="R604" s="27" t="str">
        <f t="shared" si="550"/>
        <v>–</v>
      </c>
      <c r="S604" s="27" t="str">
        <f t="shared" si="550"/>
        <v>–</v>
      </c>
      <c r="T604" s="27" t="str">
        <f t="shared" si="550"/>
        <v>–</v>
      </c>
      <c r="U604" s="27" t="str">
        <f t="shared" si="550"/>
        <v>–</v>
      </c>
      <c r="V604" s="27" t="str">
        <f t="shared" si="550"/>
        <v>–</v>
      </c>
      <c r="W604" s="27" t="str">
        <f t="shared" si="550"/>
        <v>–</v>
      </c>
      <c r="X604" s="27" t="str">
        <f t="shared" si="550"/>
        <v>–</v>
      </c>
      <c r="Y604" s="27" t="str">
        <f t="shared" si="550"/>
        <v>–</v>
      </c>
      <c r="Z604" s="27" t="str">
        <f t="shared" si="550"/>
        <v>–</v>
      </c>
      <c r="AA604" s="27" t="str">
        <f t="shared" si="550"/>
        <v>–</v>
      </c>
      <c r="AB604" s="27" t="str">
        <f t="shared" si="550"/>
        <v>–</v>
      </c>
      <c r="AC604" s="27" t="str">
        <f t="shared" si="550"/>
        <v>–</v>
      </c>
      <c r="AD604" s="27" t="str">
        <f t="shared" si="550"/>
        <v>–</v>
      </c>
      <c r="AE604" s="27" t="str">
        <f t="shared" si="550"/>
        <v>–</v>
      </c>
      <c r="AF604" s="27" t="str">
        <f t="shared" si="550"/>
        <v>–</v>
      </c>
      <c r="AG604" s="27" t="str">
        <f t="shared" si="550"/>
        <v>–</v>
      </c>
      <c r="AH604" s="27" t="str">
        <f t="shared" si="550"/>
        <v>–</v>
      </c>
      <c r="AI604" s="27" t="str">
        <f t="shared" si="550"/>
        <v>–</v>
      </c>
      <c r="AJ604" s="27" t="str">
        <f t="shared" si="550"/>
        <v>–</v>
      </c>
      <c r="AK604" s="27" t="str">
        <f t="shared" si="550"/>
        <v>–</v>
      </c>
      <c r="AL604" s="27" t="str">
        <f t="shared" si="550"/>
        <v>–</v>
      </c>
      <c r="AM604" s="27" t="str">
        <f t="shared" si="550"/>
        <v>–</v>
      </c>
      <c r="AN604" s="27" t="str">
        <f t="shared" si="550"/>
        <v>–</v>
      </c>
      <c r="AO604" s="27" t="str">
        <f t="shared" si="550"/>
        <v>–</v>
      </c>
      <c r="AP604" s="27" t="str">
        <f t="shared" si="550"/>
        <v>–</v>
      </c>
      <c r="AQ604" s="27" t="str">
        <f t="shared" si="550"/>
        <v>–</v>
      </c>
      <c r="AR604" s="27" t="str">
        <f t="shared" si="550"/>
        <v>–</v>
      </c>
      <c r="AS604" s="27" t="str">
        <f t="shared" si="550"/>
        <v>–</v>
      </c>
      <c r="AT604" s="27" t="str">
        <f t="shared" ref="AT604:AY604" si="551">EIUTotal(EIUSum(AT600:AT603,AT$996:AT$999),AT609,AT614)</f>
        <v>–</v>
      </c>
      <c r="AU604" s="27" t="str">
        <f t="shared" si="551"/>
        <v>–</v>
      </c>
      <c r="AV604" s="27" t="str">
        <f t="shared" si="551"/>
        <v>–</v>
      </c>
      <c r="AW604" s="28" t="str">
        <f t="shared" si="551"/>
        <v>–</v>
      </c>
      <c r="AX604" s="28" t="str">
        <f t="shared" si="551"/>
        <v>–</v>
      </c>
      <c r="AY604" s="28" t="str">
        <f t="shared" si="551"/>
        <v>–</v>
      </c>
      <c r="AZ604" s="28" t="str">
        <f t="shared" ref="AZ604:BA604" si="552">EIUTotal(EIUSum(AZ600:AZ603,AZ$996:AZ$999),AZ609,AZ614)</f>
        <v>–</v>
      </c>
      <c r="BA604" s="28" t="str">
        <f t="shared" si="552"/>
        <v>–</v>
      </c>
    </row>
    <row r="605" spans="1:58" s="145" customFormat="1" outlineLevel="1" x14ac:dyDescent="0.2">
      <c r="A605" s="96"/>
      <c r="B605" s="96"/>
      <c r="C605" s="96"/>
      <c r="D605" s="137"/>
      <c r="E605" s="137"/>
      <c r="F605" s="138" t="s">
        <v>444</v>
      </c>
      <c r="G605" s="140" t="s">
        <v>806</v>
      </c>
      <c r="BB605" s="165"/>
      <c r="BC605" s="165"/>
      <c r="BD605" s="165"/>
      <c r="BE605" s="165"/>
      <c r="BF605" s="165"/>
    </row>
    <row r="606" spans="1:58" s="145" customFormat="1" outlineLevel="1" x14ac:dyDescent="0.2">
      <c r="A606" s="96"/>
      <c r="B606" s="96"/>
      <c r="C606" s="96"/>
      <c r="D606" s="137"/>
      <c r="E606" s="137"/>
      <c r="F606" s="138" t="s">
        <v>445</v>
      </c>
      <c r="G606" s="140" t="s">
        <v>807</v>
      </c>
      <c r="BB606" s="165"/>
      <c r="BC606" s="165"/>
      <c r="BD606" s="165"/>
      <c r="BE606" s="165"/>
      <c r="BF606" s="165"/>
    </row>
    <row r="607" spans="1:58" s="145" customFormat="1" outlineLevel="1" x14ac:dyDescent="0.2">
      <c r="A607" s="96"/>
      <c r="B607" s="96"/>
      <c r="C607" s="96"/>
      <c r="D607" s="137"/>
      <c r="E607" s="137"/>
      <c r="F607" s="138" t="s">
        <v>446</v>
      </c>
      <c r="G607" s="140" t="s">
        <v>808</v>
      </c>
      <c r="H607" s="165">
        <v>0</v>
      </c>
      <c r="I607" s="165">
        <v>0</v>
      </c>
      <c r="J607" s="165">
        <v>0</v>
      </c>
      <c r="K607" s="165">
        <v>0</v>
      </c>
      <c r="L607" s="165">
        <v>0</v>
      </c>
      <c r="M607" s="165">
        <v>0</v>
      </c>
      <c r="N607" s="165">
        <v>0</v>
      </c>
      <c r="O607" s="165">
        <v>0</v>
      </c>
      <c r="P607" s="165">
        <v>0</v>
      </c>
      <c r="Q607" s="165">
        <v>0</v>
      </c>
      <c r="R607" s="165">
        <v>0</v>
      </c>
      <c r="S607" s="165">
        <v>0</v>
      </c>
      <c r="T607" s="145">
        <v>0</v>
      </c>
      <c r="U607" s="145">
        <v>0</v>
      </c>
      <c r="V607" s="145">
        <v>0</v>
      </c>
      <c r="W607" s="145">
        <v>0</v>
      </c>
      <c r="X607" s="145">
        <v>0</v>
      </c>
      <c r="Y607" s="145">
        <v>0</v>
      </c>
      <c r="Z607" s="145">
        <v>0</v>
      </c>
      <c r="AA607" s="145">
        <v>0</v>
      </c>
      <c r="AB607" s="145">
        <v>0</v>
      </c>
      <c r="AC607" s="145">
        <v>0</v>
      </c>
      <c r="AD607" s="145">
        <v>0</v>
      </c>
      <c r="AE607" s="145">
        <v>0</v>
      </c>
      <c r="AF607" s="145">
        <v>0</v>
      </c>
      <c r="AG607" s="145">
        <v>0</v>
      </c>
      <c r="AH607" s="145">
        <v>0</v>
      </c>
      <c r="AI607" s="165">
        <v>0</v>
      </c>
      <c r="AJ607" s="165">
        <v>0</v>
      </c>
      <c r="AK607" s="165">
        <v>0</v>
      </c>
      <c r="AL607" s="165">
        <v>0</v>
      </c>
      <c r="AM607" s="165">
        <v>0</v>
      </c>
      <c r="AN607" s="165">
        <v>0</v>
      </c>
      <c r="AO607" s="165">
        <v>0</v>
      </c>
      <c r="AP607" s="165">
        <v>0</v>
      </c>
      <c r="AQ607" s="165">
        <v>0</v>
      </c>
      <c r="AR607" s="165">
        <v>0</v>
      </c>
      <c r="AS607" s="165">
        <v>0</v>
      </c>
      <c r="AT607" s="165">
        <v>0</v>
      </c>
      <c r="AU607" s="165">
        <v>0</v>
      </c>
      <c r="AV607" s="165">
        <v>0</v>
      </c>
      <c r="AW607" s="165">
        <v>0</v>
      </c>
      <c r="AX607" s="165">
        <v>0</v>
      </c>
      <c r="AY607" s="165">
        <v>0</v>
      </c>
      <c r="AZ607" s="165">
        <v>0</v>
      </c>
      <c r="BA607" s="165"/>
      <c r="BB607" s="165"/>
      <c r="BC607" s="165"/>
      <c r="BD607" s="165"/>
      <c r="BE607" s="165"/>
      <c r="BF607" s="165"/>
    </row>
    <row r="608" spans="1:58" s="145" customFormat="1" outlineLevel="1" x14ac:dyDescent="0.2">
      <c r="A608" s="96"/>
      <c r="B608" s="96"/>
      <c r="C608" s="96"/>
      <c r="D608" s="137"/>
      <c r="E608" s="137"/>
      <c r="F608" s="138" t="s">
        <v>447</v>
      </c>
      <c r="G608" s="140" t="s">
        <v>809</v>
      </c>
      <c r="BB608" s="165"/>
      <c r="BC608" s="165"/>
      <c r="BD608" s="165"/>
      <c r="BE608" s="165"/>
      <c r="BF608" s="165"/>
    </row>
    <row r="609" spans="1:58" s="43" customFormat="1" x14ac:dyDescent="0.2">
      <c r="A609" s="37" t="s">
        <v>442</v>
      </c>
      <c r="B609" s="37" t="s">
        <v>239</v>
      </c>
      <c r="C609" s="37" t="s">
        <v>375</v>
      </c>
      <c r="D609" s="38" t="s">
        <v>374</v>
      </c>
      <c r="E609" s="38" t="s">
        <v>1546</v>
      </c>
      <c r="F609" s="22" t="s">
        <v>240</v>
      </c>
      <c r="G609" s="22" t="s">
        <v>1299</v>
      </c>
      <c r="H609" s="27" t="str">
        <f>EIUSum(H605:H608,H$996:H$999)</f>
        <v>–</v>
      </c>
      <c r="I609" s="27" t="str">
        <f t="shared" ref="I609:AS609" si="553">EIUSum(I605:I608,I$996:I$999)</f>
        <v>–</v>
      </c>
      <c r="J609" s="27" t="str">
        <f t="shared" si="553"/>
        <v>–</v>
      </c>
      <c r="K609" s="27" t="str">
        <f t="shared" si="553"/>
        <v>–</v>
      </c>
      <c r="L609" s="27" t="str">
        <f t="shared" si="553"/>
        <v>–</v>
      </c>
      <c r="M609" s="27" t="str">
        <f t="shared" si="553"/>
        <v>–</v>
      </c>
      <c r="N609" s="27" t="str">
        <f t="shared" si="553"/>
        <v>–</v>
      </c>
      <c r="O609" s="27" t="str">
        <f t="shared" si="553"/>
        <v>–</v>
      </c>
      <c r="P609" s="27" t="str">
        <f t="shared" si="553"/>
        <v>–</v>
      </c>
      <c r="Q609" s="27" t="str">
        <f t="shared" si="553"/>
        <v>–</v>
      </c>
      <c r="R609" s="27" t="str">
        <f t="shared" si="553"/>
        <v>–</v>
      </c>
      <c r="S609" s="27" t="str">
        <f t="shared" si="553"/>
        <v>–</v>
      </c>
      <c r="T609" s="27" t="str">
        <f t="shared" si="553"/>
        <v>–</v>
      </c>
      <c r="U609" s="27" t="str">
        <f t="shared" si="553"/>
        <v>–</v>
      </c>
      <c r="V609" s="27" t="str">
        <f t="shared" si="553"/>
        <v>–</v>
      </c>
      <c r="W609" s="27" t="str">
        <f t="shared" si="553"/>
        <v>–</v>
      </c>
      <c r="X609" s="27" t="str">
        <f t="shared" si="553"/>
        <v>–</v>
      </c>
      <c r="Y609" s="27" t="str">
        <f t="shared" si="553"/>
        <v>–</v>
      </c>
      <c r="Z609" s="27" t="str">
        <f t="shared" si="553"/>
        <v>–</v>
      </c>
      <c r="AA609" s="27" t="str">
        <f t="shared" si="553"/>
        <v>–</v>
      </c>
      <c r="AB609" s="27" t="str">
        <f t="shared" si="553"/>
        <v>–</v>
      </c>
      <c r="AC609" s="27" t="str">
        <f t="shared" si="553"/>
        <v>–</v>
      </c>
      <c r="AD609" s="27" t="str">
        <f t="shared" si="553"/>
        <v>–</v>
      </c>
      <c r="AE609" s="27" t="str">
        <f t="shared" si="553"/>
        <v>–</v>
      </c>
      <c r="AF609" s="27" t="str">
        <f t="shared" si="553"/>
        <v>–</v>
      </c>
      <c r="AG609" s="27" t="str">
        <f t="shared" si="553"/>
        <v>–</v>
      </c>
      <c r="AH609" s="27" t="str">
        <f t="shared" si="553"/>
        <v>–</v>
      </c>
      <c r="AI609" s="27" t="str">
        <f t="shared" si="553"/>
        <v>–</v>
      </c>
      <c r="AJ609" s="27" t="str">
        <f t="shared" si="553"/>
        <v>–</v>
      </c>
      <c r="AK609" s="27" t="str">
        <f t="shared" si="553"/>
        <v>–</v>
      </c>
      <c r="AL609" s="27" t="str">
        <f t="shared" si="553"/>
        <v>–</v>
      </c>
      <c r="AM609" s="27" t="str">
        <f t="shared" si="553"/>
        <v>–</v>
      </c>
      <c r="AN609" s="27" t="str">
        <f t="shared" si="553"/>
        <v>–</v>
      </c>
      <c r="AO609" s="27" t="str">
        <f t="shared" si="553"/>
        <v>–</v>
      </c>
      <c r="AP609" s="27" t="str">
        <f t="shared" si="553"/>
        <v>–</v>
      </c>
      <c r="AQ609" s="27" t="str">
        <f t="shared" si="553"/>
        <v>–</v>
      </c>
      <c r="AR609" s="27" t="str">
        <f t="shared" si="553"/>
        <v>–</v>
      </c>
      <c r="AS609" s="27" t="str">
        <f t="shared" si="553"/>
        <v>–</v>
      </c>
      <c r="AT609" s="27" t="str">
        <f t="shared" ref="AT609:AY609" si="554">EIUSum(AT605:AT608,AT$996:AT$999)</f>
        <v>–</v>
      </c>
      <c r="AU609" s="27" t="str">
        <f t="shared" si="554"/>
        <v>–</v>
      </c>
      <c r="AV609" s="27" t="str">
        <f t="shared" si="554"/>
        <v>–</v>
      </c>
      <c r="AW609" s="28" t="str">
        <f t="shared" si="554"/>
        <v>–</v>
      </c>
      <c r="AX609" s="28" t="str">
        <f t="shared" si="554"/>
        <v>–</v>
      </c>
      <c r="AY609" s="28" t="str">
        <f t="shared" si="554"/>
        <v>–</v>
      </c>
      <c r="AZ609" s="28" t="str">
        <f t="shared" ref="AZ609:BA609" si="555">EIUSum(AZ605:AZ608,AZ$996:AZ$999)</f>
        <v>–</v>
      </c>
      <c r="BA609" s="28" t="str">
        <f t="shared" si="555"/>
        <v>–</v>
      </c>
    </row>
    <row r="610" spans="1:58" s="145" customFormat="1" outlineLevel="1" x14ac:dyDescent="0.2">
      <c r="A610" s="96"/>
      <c r="B610" s="96"/>
      <c r="C610" s="96"/>
      <c r="D610" s="137"/>
      <c r="E610" s="137"/>
      <c r="F610" s="140" t="s">
        <v>444</v>
      </c>
      <c r="G610" s="140" t="s">
        <v>810</v>
      </c>
      <c r="BB610" s="165"/>
      <c r="BC610" s="165"/>
      <c r="BD610" s="165"/>
      <c r="BE610" s="165"/>
      <c r="BF610" s="165"/>
    </row>
    <row r="611" spans="1:58" s="145" customFormat="1" outlineLevel="1" x14ac:dyDescent="0.2">
      <c r="A611" s="96"/>
      <c r="B611" s="96"/>
      <c r="C611" s="96"/>
      <c r="D611" s="137"/>
      <c r="E611" s="137"/>
      <c r="F611" s="140" t="s">
        <v>445</v>
      </c>
      <c r="G611" s="140" t="s">
        <v>811</v>
      </c>
      <c r="BB611" s="165"/>
      <c r="BC611" s="165"/>
      <c r="BD611" s="165"/>
      <c r="BE611" s="165"/>
      <c r="BF611" s="165"/>
    </row>
    <row r="612" spans="1:58" s="145" customFormat="1" outlineLevel="1" x14ac:dyDescent="0.2">
      <c r="A612" s="96"/>
      <c r="B612" s="96"/>
      <c r="C612" s="96"/>
      <c r="D612" s="137"/>
      <c r="E612" s="137"/>
      <c r="F612" s="140" t="s">
        <v>446</v>
      </c>
      <c r="G612" s="140" t="s">
        <v>812</v>
      </c>
      <c r="H612" s="165">
        <v>0</v>
      </c>
      <c r="I612" s="165">
        <v>0</v>
      </c>
      <c r="J612" s="165">
        <v>0</v>
      </c>
      <c r="K612" s="165">
        <v>0</v>
      </c>
      <c r="L612" s="165">
        <v>0</v>
      </c>
      <c r="M612" s="165">
        <v>0</v>
      </c>
      <c r="N612" s="165">
        <v>0</v>
      </c>
      <c r="O612" s="165">
        <v>0</v>
      </c>
      <c r="P612" s="165">
        <v>0</v>
      </c>
      <c r="Q612" s="165">
        <v>0</v>
      </c>
      <c r="R612" s="165">
        <v>0</v>
      </c>
      <c r="S612" s="165">
        <v>0</v>
      </c>
      <c r="T612" s="145">
        <v>0</v>
      </c>
      <c r="U612" s="145">
        <v>0</v>
      </c>
      <c r="V612" s="145">
        <v>0</v>
      </c>
      <c r="W612" s="145">
        <v>0</v>
      </c>
      <c r="X612" s="145">
        <v>0</v>
      </c>
      <c r="Y612" s="145">
        <v>0</v>
      </c>
      <c r="Z612" s="145">
        <v>0</v>
      </c>
      <c r="AA612" s="145">
        <v>0</v>
      </c>
      <c r="AB612" s="145">
        <v>0</v>
      </c>
      <c r="AC612" s="145">
        <v>0</v>
      </c>
      <c r="AD612" s="145">
        <v>2.0973783356659972E-2</v>
      </c>
      <c r="AE612" s="165">
        <v>2.0973783356659972E-2</v>
      </c>
      <c r="AF612" s="165">
        <v>2.0973783356659972E-2</v>
      </c>
      <c r="AG612" s="165">
        <v>2.0973783356659972E-2</v>
      </c>
      <c r="AH612" s="165">
        <v>2.0973783356659972E-2</v>
      </c>
      <c r="AI612" s="165">
        <v>2.0973783356659972E-2</v>
      </c>
      <c r="AJ612" s="165">
        <v>2.0973783356659972E-2</v>
      </c>
      <c r="AK612" s="165">
        <v>2.0973783356659972E-2</v>
      </c>
      <c r="AL612" s="165">
        <v>2.0973783356659972E-2</v>
      </c>
      <c r="AM612" s="165">
        <v>2.0973783356659972E-2</v>
      </c>
      <c r="AN612" s="165">
        <v>2.0973783356659972E-2</v>
      </c>
      <c r="AO612" s="165">
        <v>2.0973783356659972E-2</v>
      </c>
      <c r="AP612" s="165">
        <v>2.0973783356659972E-2</v>
      </c>
      <c r="AQ612" s="165">
        <v>2.0973783356659972E-2</v>
      </c>
      <c r="AR612" s="165">
        <v>2.0973783356659972E-2</v>
      </c>
      <c r="AS612" s="165">
        <v>2.0973783356659972E-2</v>
      </c>
      <c r="AT612" s="165">
        <v>2.0973783356659972E-2</v>
      </c>
      <c r="AU612" s="165">
        <v>2.0973783356659972E-2</v>
      </c>
      <c r="AV612" s="165">
        <v>2.0973783356659972E-2</v>
      </c>
      <c r="AW612" s="165">
        <v>2.0973783356659972E-2</v>
      </c>
      <c r="AX612" s="165">
        <v>2.0973783356659972E-2</v>
      </c>
      <c r="AY612" s="165">
        <v>2.0973783356659972E-2</v>
      </c>
      <c r="AZ612" s="165">
        <v>2.0973783356659972E-2</v>
      </c>
      <c r="BA612" s="165"/>
      <c r="BB612" s="165"/>
      <c r="BC612" s="165"/>
      <c r="BD612" s="165"/>
      <c r="BE612" s="165"/>
      <c r="BF612" s="165"/>
    </row>
    <row r="613" spans="1:58" s="145" customFormat="1" outlineLevel="1" x14ac:dyDescent="0.2">
      <c r="A613" s="96"/>
      <c r="B613" s="96"/>
      <c r="C613" s="96"/>
      <c r="D613" s="137"/>
      <c r="E613" s="137"/>
      <c r="F613" s="140" t="s">
        <v>447</v>
      </c>
      <c r="G613" s="140" t="s">
        <v>813</v>
      </c>
      <c r="BB613" s="165"/>
      <c r="BC613" s="165"/>
      <c r="BD613" s="165"/>
      <c r="BE613" s="165"/>
      <c r="BF613" s="165"/>
    </row>
    <row r="614" spans="1:58" s="43" customFormat="1" x14ac:dyDescent="0.2">
      <c r="A614" s="37" t="s">
        <v>442</v>
      </c>
      <c r="B614" s="37" t="s">
        <v>241</v>
      </c>
      <c r="C614" s="37" t="s">
        <v>375</v>
      </c>
      <c r="D614" s="38" t="s">
        <v>374</v>
      </c>
      <c r="E614" s="38" t="s">
        <v>1546</v>
      </c>
      <c r="F614" s="22" t="s">
        <v>242</v>
      </c>
      <c r="G614" s="22" t="s">
        <v>1300</v>
      </c>
      <c r="H614" s="27" t="str">
        <f>EIUSum(H610:H613,H$996:H$999)</f>
        <v>–</v>
      </c>
      <c r="I614" s="27" t="str">
        <f t="shared" ref="I614:AS614" si="556">EIUSum(I610:I613,I$996:I$999)</f>
        <v>–</v>
      </c>
      <c r="J614" s="27" t="str">
        <f t="shared" si="556"/>
        <v>–</v>
      </c>
      <c r="K614" s="27" t="str">
        <f t="shared" si="556"/>
        <v>–</v>
      </c>
      <c r="L614" s="27" t="str">
        <f t="shared" si="556"/>
        <v>–</v>
      </c>
      <c r="M614" s="27" t="str">
        <f t="shared" si="556"/>
        <v>–</v>
      </c>
      <c r="N614" s="27" t="str">
        <f t="shared" si="556"/>
        <v>–</v>
      </c>
      <c r="O614" s="27" t="str">
        <f t="shared" si="556"/>
        <v>–</v>
      </c>
      <c r="P614" s="27" t="str">
        <f t="shared" si="556"/>
        <v>–</v>
      </c>
      <c r="Q614" s="27" t="str">
        <f t="shared" si="556"/>
        <v>–</v>
      </c>
      <c r="R614" s="27" t="str">
        <f t="shared" si="556"/>
        <v>–</v>
      </c>
      <c r="S614" s="27" t="str">
        <f t="shared" si="556"/>
        <v>–</v>
      </c>
      <c r="T614" s="27" t="str">
        <f t="shared" si="556"/>
        <v>–</v>
      </c>
      <c r="U614" s="27" t="str">
        <f t="shared" si="556"/>
        <v>–</v>
      </c>
      <c r="V614" s="27" t="str">
        <f t="shared" si="556"/>
        <v>–</v>
      </c>
      <c r="W614" s="27" t="str">
        <f t="shared" si="556"/>
        <v>–</v>
      </c>
      <c r="X614" s="27" t="str">
        <f t="shared" si="556"/>
        <v>–</v>
      </c>
      <c r="Y614" s="27" t="str">
        <f t="shared" si="556"/>
        <v>–</v>
      </c>
      <c r="Z614" s="27" t="str">
        <f t="shared" si="556"/>
        <v>–</v>
      </c>
      <c r="AA614" s="27" t="str">
        <f t="shared" si="556"/>
        <v>–</v>
      </c>
      <c r="AB614" s="27" t="str">
        <f t="shared" si="556"/>
        <v>–</v>
      </c>
      <c r="AC614" s="27" t="str">
        <f t="shared" si="556"/>
        <v>–</v>
      </c>
      <c r="AD614" s="27" t="str">
        <f t="shared" si="556"/>
        <v>–</v>
      </c>
      <c r="AE614" s="27" t="str">
        <f t="shared" si="556"/>
        <v>–</v>
      </c>
      <c r="AF614" s="27" t="str">
        <f t="shared" si="556"/>
        <v>–</v>
      </c>
      <c r="AG614" s="27" t="str">
        <f t="shared" si="556"/>
        <v>–</v>
      </c>
      <c r="AH614" s="27" t="str">
        <f t="shared" si="556"/>
        <v>–</v>
      </c>
      <c r="AI614" s="27" t="str">
        <f t="shared" si="556"/>
        <v>–</v>
      </c>
      <c r="AJ614" s="27" t="str">
        <f t="shared" si="556"/>
        <v>–</v>
      </c>
      <c r="AK614" s="27" t="str">
        <f t="shared" si="556"/>
        <v>–</v>
      </c>
      <c r="AL614" s="27" t="str">
        <f t="shared" si="556"/>
        <v>–</v>
      </c>
      <c r="AM614" s="27" t="str">
        <f t="shared" si="556"/>
        <v>–</v>
      </c>
      <c r="AN614" s="27" t="str">
        <f t="shared" si="556"/>
        <v>–</v>
      </c>
      <c r="AO614" s="27" t="str">
        <f t="shared" si="556"/>
        <v>–</v>
      </c>
      <c r="AP614" s="27" t="str">
        <f t="shared" si="556"/>
        <v>–</v>
      </c>
      <c r="AQ614" s="27" t="str">
        <f t="shared" si="556"/>
        <v>–</v>
      </c>
      <c r="AR614" s="27" t="str">
        <f t="shared" si="556"/>
        <v>–</v>
      </c>
      <c r="AS614" s="27" t="str">
        <f t="shared" si="556"/>
        <v>–</v>
      </c>
      <c r="AT614" s="27" t="str">
        <f t="shared" ref="AT614:AY614" si="557">EIUSum(AT610:AT613,AT$996:AT$999)</f>
        <v>–</v>
      </c>
      <c r="AU614" s="27" t="str">
        <f t="shared" si="557"/>
        <v>–</v>
      </c>
      <c r="AV614" s="27" t="str">
        <f t="shared" si="557"/>
        <v>–</v>
      </c>
      <c r="AW614" s="28" t="str">
        <f t="shared" si="557"/>
        <v>–</v>
      </c>
      <c r="AX614" s="28" t="str">
        <f t="shared" si="557"/>
        <v>–</v>
      </c>
      <c r="AY614" s="28" t="str">
        <f t="shared" si="557"/>
        <v>–</v>
      </c>
      <c r="AZ614" s="28" t="str">
        <f t="shared" ref="AZ614:BA614" si="558">EIUSum(AZ610:AZ613,AZ$996:AZ$999)</f>
        <v>–</v>
      </c>
      <c r="BA614" s="28" t="str">
        <f t="shared" si="558"/>
        <v>–</v>
      </c>
    </row>
    <row r="615" spans="1:58" s="43" customFormat="1" x14ac:dyDescent="0.2">
      <c r="A615" s="37"/>
      <c r="B615" s="37"/>
      <c r="C615" s="37"/>
      <c r="D615" s="38"/>
      <c r="E615" s="38"/>
      <c r="F615" s="23" t="s">
        <v>243</v>
      </c>
      <c r="G615" s="18"/>
      <c r="H615" s="27"/>
      <c r="I615" s="27"/>
      <c r="J615" s="27"/>
      <c r="K615" s="27"/>
      <c r="L615" s="27"/>
      <c r="M615" s="27"/>
      <c r="N615" s="27"/>
      <c r="O615" s="27"/>
      <c r="P615" s="27"/>
      <c r="Q615" s="27"/>
      <c r="R615" s="27"/>
      <c r="S615" s="27"/>
      <c r="T615" s="27"/>
      <c r="U615" s="27"/>
      <c r="V615" s="27"/>
      <c r="W615" s="27"/>
      <c r="X615" s="27"/>
      <c r="Y615" s="27"/>
      <c r="Z615" s="27"/>
      <c r="AA615" s="27"/>
      <c r="AB615" s="27"/>
      <c r="AC615" s="27"/>
      <c r="AD615" s="27"/>
      <c r="AE615" s="27"/>
      <c r="AF615" s="27"/>
      <c r="AG615" s="27"/>
      <c r="AH615" s="27"/>
      <c r="AI615" s="28"/>
      <c r="AJ615" s="28"/>
      <c r="AK615" s="28"/>
      <c r="AL615" s="28"/>
      <c r="AM615" s="28"/>
      <c r="AN615" s="28"/>
      <c r="AO615" s="28"/>
      <c r="AP615" s="28"/>
      <c r="AQ615" s="28"/>
      <c r="AR615" s="28"/>
      <c r="AS615" s="28"/>
      <c r="AT615" s="28"/>
      <c r="AU615" s="28"/>
      <c r="AV615" s="28"/>
      <c r="AW615" s="28"/>
      <c r="AX615" s="28"/>
      <c r="AY615" s="28"/>
      <c r="AZ615" s="28"/>
      <c r="BA615" s="28"/>
    </row>
    <row r="616" spans="1:58" s="43" customFormat="1" x14ac:dyDescent="0.2">
      <c r="A616" s="37" t="s">
        <v>442</v>
      </c>
      <c r="B616" s="37" t="s">
        <v>244</v>
      </c>
      <c r="C616" s="37"/>
      <c r="D616" s="38" t="s">
        <v>374</v>
      </c>
      <c r="E616" s="38" t="s">
        <v>1546</v>
      </c>
      <c r="F616" s="30" t="s">
        <v>245</v>
      </c>
      <c r="G616" s="22" t="s">
        <v>1301</v>
      </c>
      <c r="H616" s="27" t="str">
        <f>IF(AND(ISNUMBER(H621),ISNUMBER(H626),ISNUMBER(H631)),H621+H626+H631,"–")</f>
        <v>–</v>
      </c>
      <c r="I616" s="27" t="str">
        <f t="shared" ref="I616:X616" si="559">IF(AND(ISNUMBER(I621),ISNUMBER(I626),ISNUMBER(I631)),I621+I626+I631,"–")</f>
        <v>–</v>
      </c>
      <c r="J616" s="27" t="str">
        <f t="shared" si="559"/>
        <v>–</v>
      </c>
      <c r="K616" s="27" t="str">
        <f t="shared" si="559"/>
        <v>–</v>
      </c>
      <c r="L616" s="27" t="str">
        <f t="shared" si="559"/>
        <v>–</v>
      </c>
      <c r="M616" s="27" t="str">
        <f t="shared" si="559"/>
        <v>–</v>
      </c>
      <c r="N616" s="27" t="str">
        <f t="shared" si="559"/>
        <v>–</v>
      </c>
      <c r="O616" s="27" t="str">
        <f t="shared" si="559"/>
        <v>–</v>
      </c>
      <c r="P616" s="27" t="str">
        <f t="shared" si="559"/>
        <v>–</v>
      </c>
      <c r="Q616" s="27" t="str">
        <f t="shared" si="559"/>
        <v>–</v>
      </c>
      <c r="R616" s="27" t="str">
        <f t="shared" si="559"/>
        <v>–</v>
      </c>
      <c r="S616" s="27" t="str">
        <f t="shared" si="559"/>
        <v>–</v>
      </c>
      <c r="T616" s="27" t="str">
        <f t="shared" si="559"/>
        <v>–</v>
      </c>
      <c r="U616" s="27" t="str">
        <f t="shared" si="559"/>
        <v>–</v>
      </c>
      <c r="V616" s="27" t="str">
        <f t="shared" si="559"/>
        <v>–</v>
      </c>
      <c r="W616" s="27" t="str">
        <f t="shared" si="559"/>
        <v>–</v>
      </c>
      <c r="X616" s="27" t="str">
        <f t="shared" si="559"/>
        <v>–</v>
      </c>
      <c r="Y616" s="27" t="str">
        <f t="shared" ref="Y616:AE616" si="560">IF(AND(ISNUMBER(Y621),ISNUMBER(Y626),ISNUMBER(Y631)),Y621+Y626+Y631,"–")</f>
        <v>–</v>
      </c>
      <c r="Z616" s="27" t="str">
        <f t="shared" si="560"/>
        <v>–</v>
      </c>
      <c r="AA616" s="27" t="str">
        <f>IF(AND(ISNUMBER(AA621),ISNUMBER(AA626),ISNUMBER(AA631)),AA621+AA626+AA631,"–")</f>
        <v>–</v>
      </c>
      <c r="AB616" s="27" t="str">
        <f>IF(AND(ISNUMBER(AB621),ISNUMBER(AB626),ISNUMBER(AB631)),AB621+AB626+AB631,"–")</f>
        <v>–</v>
      </c>
      <c r="AC616" s="27" t="str">
        <f>IF(AND(ISNUMBER(AC621),ISNUMBER(AC626),ISNUMBER(AC631)),AC621+AC626+AC631,"–")</f>
        <v>–</v>
      </c>
      <c r="AD616" s="27" t="str">
        <f>IF(AND(ISNUMBER(AD621),ISNUMBER(AD626),ISNUMBER(AD631)),AD621+AD626+AD631,"–")</f>
        <v>–</v>
      </c>
      <c r="AE616" s="27" t="str">
        <f t="shared" si="560"/>
        <v>–</v>
      </c>
      <c r="AF616" s="27" t="str">
        <f t="shared" ref="AF616:AK616" si="561">IF(AND(ISNUMBER(AF621),ISNUMBER(AF626),ISNUMBER(AF631)),AF621+AF626+AF631,"–")</f>
        <v>–</v>
      </c>
      <c r="AG616" s="27" t="str">
        <f t="shared" si="561"/>
        <v>–</v>
      </c>
      <c r="AH616" s="27" t="str">
        <f t="shared" si="561"/>
        <v>–</v>
      </c>
      <c r="AI616" s="27" t="str">
        <f t="shared" si="561"/>
        <v>–</v>
      </c>
      <c r="AJ616" s="27" t="str">
        <f t="shared" si="561"/>
        <v>–</v>
      </c>
      <c r="AK616" s="27" t="str">
        <f t="shared" si="561"/>
        <v>–</v>
      </c>
      <c r="AL616" s="27" t="str">
        <f t="shared" ref="AL616:AQ616" si="562">IF(AND(ISNUMBER(AL621),ISNUMBER(AL626),ISNUMBER(AL631)),AL621+AL626+AL631,"–")</f>
        <v>–</v>
      </c>
      <c r="AM616" s="27" t="str">
        <f t="shared" si="562"/>
        <v>–</v>
      </c>
      <c r="AN616" s="27" t="str">
        <f t="shared" si="562"/>
        <v>–</v>
      </c>
      <c r="AO616" s="27" t="str">
        <f t="shared" si="562"/>
        <v>–</v>
      </c>
      <c r="AP616" s="27" t="str">
        <f t="shared" si="562"/>
        <v>–</v>
      </c>
      <c r="AQ616" s="27" t="str">
        <f t="shared" si="562"/>
        <v>–</v>
      </c>
      <c r="AR616" s="27" t="str">
        <f t="shared" ref="AR616:AW616" si="563">IF(AND(ISNUMBER(AR621),ISNUMBER(AR626),ISNUMBER(AR631)),AR621+AR626+AR631,"–")</f>
        <v>–</v>
      </c>
      <c r="AS616" s="27" t="str">
        <f t="shared" si="563"/>
        <v>–</v>
      </c>
      <c r="AT616" s="27" t="str">
        <f t="shared" si="563"/>
        <v>–</v>
      </c>
      <c r="AU616" s="27" t="str">
        <f t="shared" si="563"/>
        <v>–</v>
      </c>
      <c r="AV616" s="27" t="str">
        <f t="shared" si="563"/>
        <v>–</v>
      </c>
      <c r="AW616" s="28" t="str">
        <f t="shared" si="563"/>
        <v>–</v>
      </c>
      <c r="AX616" s="28" t="str">
        <f t="shared" ref="AX616:AY616" si="564">IF(AND(ISNUMBER(AX621),ISNUMBER(AX626),ISNUMBER(AX631)),AX621+AX626+AX631,"–")</f>
        <v>–</v>
      </c>
      <c r="AY616" s="28" t="str">
        <f t="shared" si="564"/>
        <v>–</v>
      </c>
      <c r="AZ616" s="28" t="str">
        <f t="shared" ref="AZ616:BA616" si="565">IF(AND(ISNUMBER(AZ621),ISNUMBER(AZ626),ISNUMBER(AZ631)),AZ621+AZ626+AZ631,"–")</f>
        <v>–</v>
      </c>
      <c r="BA616" s="28" t="str">
        <f t="shared" si="565"/>
        <v>–</v>
      </c>
    </row>
    <row r="617" spans="1:58" s="145" customFormat="1" outlineLevel="1" x14ac:dyDescent="0.2">
      <c r="A617" s="96"/>
      <c r="B617" s="96"/>
      <c r="C617" s="96"/>
      <c r="D617" s="137"/>
      <c r="E617" s="137"/>
      <c r="F617" s="148" t="s">
        <v>444</v>
      </c>
      <c r="G617" s="140" t="s">
        <v>814</v>
      </c>
      <c r="BB617" s="165"/>
      <c r="BC617" s="165"/>
      <c r="BD617" s="165"/>
      <c r="BE617" s="165"/>
      <c r="BF617" s="165"/>
    </row>
    <row r="618" spans="1:58" s="145" customFormat="1" outlineLevel="1" x14ac:dyDescent="0.2">
      <c r="A618" s="96"/>
      <c r="B618" s="96"/>
      <c r="C618" s="96"/>
      <c r="D618" s="137"/>
      <c r="E618" s="137"/>
      <c r="F618" s="148" t="s">
        <v>445</v>
      </c>
      <c r="G618" s="140" t="s">
        <v>815</v>
      </c>
      <c r="BB618" s="165"/>
      <c r="BC618" s="165"/>
      <c r="BD618" s="165"/>
      <c r="BE618" s="165"/>
      <c r="BF618" s="165"/>
    </row>
    <row r="619" spans="1:58" s="145" customFormat="1" outlineLevel="1" x14ac:dyDescent="0.2">
      <c r="A619" s="96"/>
      <c r="B619" s="96"/>
      <c r="C619" s="96"/>
      <c r="D619" s="137"/>
      <c r="E619" s="137"/>
      <c r="F619" s="148" t="s">
        <v>446</v>
      </c>
      <c r="G619" s="140" t="s">
        <v>816</v>
      </c>
      <c r="BB619" s="165"/>
      <c r="BC619" s="165"/>
      <c r="BD619" s="165"/>
      <c r="BE619" s="165"/>
      <c r="BF619" s="165"/>
    </row>
    <row r="620" spans="1:58" s="145" customFormat="1" outlineLevel="1" x14ac:dyDescent="0.2">
      <c r="A620" s="96"/>
      <c r="B620" s="96"/>
      <c r="C620" s="96"/>
      <c r="D620" s="137"/>
      <c r="E620" s="137"/>
      <c r="F620" s="148" t="s">
        <v>447</v>
      </c>
      <c r="G620" s="140" t="s">
        <v>817</v>
      </c>
      <c r="BB620" s="165"/>
      <c r="BC620" s="165"/>
      <c r="BD620" s="165"/>
      <c r="BE620" s="165"/>
      <c r="BF620" s="165"/>
    </row>
    <row r="621" spans="1:58" s="43" customFormat="1" x14ac:dyDescent="0.2">
      <c r="A621" s="37" t="s">
        <v>442</v>
      </c>
      <c r="B621" s="37" t="s">
        <v>246</v>
      </c>
      <c r="C621" s="37"/>
      <c r="D621" s="38" t="s">
        <v>374</v>
      </c>
      <c r="E621" s="38" t="s">
        <v>1546</v>
      </c>
      <c r="F621" s="22" t="s">
        <v>247</v>
      </c>
      <c r="G621" s="22" t="s">
        <v>1302</v>
      </c>
      <c r="H621" s="27" t="str">
        <f>EIUSum(H617:H620,H$996:H$999)</f>
        <v>–</v>
      </c>
      <c r="I621" s="27" t="str">
        <f t="shared" ref="I621:AS621" si="566">EIUSum(I617:I620,I$996:I$999)</f>
        <v>–</v>
      </c>
      <c r="J621" s="27" t="str">
        <f t="shared" si="566"/>
        <v>–</v>
      </c>
      <c r="K621" s="27" t="str">
        <f t="shared" si="566"/>
        <v>–</v>
      </c>
      <c r="L621" s="27" t="str">
        <f t="shared" si="566"/>
        <v>–</v>
      </c>
      <c r="M621" s="27" t="str">
        <f t="shared" si="566"/>
        <v>–</v>
      </c>
      <c r="N621" s="27" t="str">
        <f t="shared" si="566"/>
        <v>–</v>
      </c>
      <c r="O621" s="27" t="str">
        <f t="shared" si="566"/>
        <v>–</v>
      </c>
      <c r="P621" s="27" t="str">
        <f t="shared" si="566"/>
        <v>–</v>
      </c>
      <c r="Q621" s="27" t="str">
        <f t="shared" si="566"/>
        <v>–</v>
      </c>
      <c r="R621" s="27" t="str">
        <f t="shared" si="566"/>
        <v>–</v>
      </c>
      <c r="S621" s="27" t="str">
        <f t="shared" si="566"/>
        <v>–</v>
      </c>
      <c r="T621" s="27" t="str">
        <f t="shared" si="566"/>
        <v>–</v>
      </c>
      <c r="U621" s="27" t="str">
        <f t="shared" si="566"/>
        <v>–</v>
      </c>
      <c r="V621" s="27" t="str">
        <f t="shared" si="566"/>
        <v>–</v>
      </c>
      <c r="W621" s="27" t="str">
        <f t="shared" si="566"/>
        <v>–</v>
      </c>
      <c r="X621" s="27" t="str">
        <f t="shared" si="566"/>
        <v>–</v>
      </c>
      <c r="Y621" s="27" t="str">
        <f t="shared" si="566"/>
        <v>–</v>
      </c>
      <c r="Z621" s="27" t="str">
        <f t="shared" si="566"/>
        <v>–</v>
      </c>
      <c r="AA621" s="27" t="str">
        <f t="shared" si="566"/>
        <v>–</v>
      </c>
      <c r="AB621" s="27" t="str">
        <f t="shared" si="566"/>
        <v>–</v>
      </c>
      <c r="AC621" s="27" t="str">
        <f t="shared" si="566"/>
        <v>–</v>
      </c>
      <c r="AD621" s="27" t="str">
        <f t="shared" si="566"/>
        <v>–</v>
      </c>
      <c r="AE621" s="27" t="str">
        <f t="shared" si="566"/>
        <v>–</v>
      </c>
      <c r="AF621" s="27" t="str">
        <f t="shared" si="566"/>
        <v>–</v>
      </c>
      <c r="AG621" s="27" t="str">
        <f t="shared" si="566"/>
        <v>–</v>
      </c>
      <c r="AH621" s="27" t="str">
        <f t="shared" si="566"/>
        <v>–</v>
      </c>
      <c r="AI621" s="27" t="str">
        <f t="shared" si="566"/>
        <v>–</v>
      </c>
      <c r="AJ621" s="27" t="str">
        <f t="shared" si="566"/>
        <v>–</v>
      </c>
      <c r="AK621" s="27" t="str">
        <f t="shared" si="566"/>
        <v>–</v>
      </c>
      <c r="AL621" s="27" t="str">
        <f t="shared" si="566"/>
        <v>–</v>
      </c>
      <c r="AM621" s="27" t="str">
        <f t="shared" si="566"/>
        <v>–</v>
      </c>
      <c r="AN621" s="27" t="str">
        <f t="shared" si="566"/>
        <v>–</v>
      </c>
      <c r="AO621" s="27" t="str">
        <f t="shared" si="566"/>
        <v>–</v>
      </c>
      <c r="AP621" s="27" t="str">
        <f t="shared" si="566"/>
        <v>–</v>
      </c>
      <c r="AQ621" s="27" t="str">
        <f t="shared" si="566"/>
        <v>–</v>
      </c>
      <c r="AR621" s="27" t="str">
        <f t="shared" si="566"/>
        <v>–</v>
      </c>
      <c r="AS621" s="27" t="str">
        <f t="shared" si="566"/>
        <v>–</v>
      </c>
      <c r="AT621" s="27" t="str">
        <f t="shared" ref="AT621:AY621" si="567">EIUSum(AT617:AT620,AT$996:AT$999)</f>
        <v>–</v>
      </c>
      <c r="AU621" s="27" t="str">
        <f t="shared" si="567"/>
        <v>–</v>
      </c>
      <c r="AV621" s="27" t="str">
        <f t="shared" si="567"/>
        <v>–</v>
      </c>
      <c r="AW621" s="28" t="str">
        <f t="shared" si="567"/>
        <v>–</v>
      </c>
      <c r="AX621" s="28" t="str">
        <f t="shared" si="567"/>
        <v>–</v>
      </c>
      <c r="AY621" s="28" t="str">
        <f t="shared" si="567"/>
        <v>–</v>
      </c>
      <c r="AZ621" s="28" t="str">
        <f t="shared" ref="AZ621:BA621" si="568">EIUSum(AZ617:AZ620,AZ$996:AZ$999)</f>
        <v>–</v>
      </c>
      <c r="BA621" s="28" t="str">
        <f t="shared" si="568"/>
        <v>–</v>
      </c>
    </row>
    <row r="622" spans="1:58" s="145" customFormat="1" outlineLevel="1" x14ac:dyDescent="0.2">
      <c r="A622" s="96"/>
      <c r="B622" s="96"/>
      <c r="C622" s="96"/>
      <c r="D622" s="137"/>
      <c r="E622" s="137"/>
      <c r="F622" s="140" t="s">
        <v>444</v>
      </c>
      <c r="G622" s="140" t="s">
        <v>818</v>
      </c>
      <c r="BB622" s="165"/>
      <c r="BC622" s="165"/>
      <c r="BD622" s="165"/>
      <c r="BE622" s="165"/>
      <c r="BF622" s="165"/>
    </row>
    <row r="623" spans="1:58" s="145" customFormat="1" outlineLevel="1" x14ac:dyDescent="0.2">
      <c r="A623" s="96"/>
      <c r="B623" s="96"/>
      <c r="C623" s="96"/>
      <c r="D623" s="137"/>
      <c r="E623" s="137"/>
      <c r="F623" s="140" t="s">
        <v>445</v>
      </c>
      <c r="G623" s="140" t="s">
        <v>819</v>
      </c>
      <c r="BB623" s="165"/>
      <c r="BC623" s="165"/>
      <c r="BD623" s="165"/>
      <c r="BE623" s="165"/>
      <c r="BF623" s="165"/>
    </row>
    <row r="624" spans="1:58" s="145" customFormat="1" outlineLevel="1" x14ac:dyDescent="0.2">
      <c r="A624" s="96"/>
      <c r="B624" s="96"/>
      <c r="C624" s="96"/>
      <c r="D624" s="137"/>
      <c r="E624" s="137"/>
      <c r="F624" s="140" t="s">
        <v>446</v>
      </c>
      <c r="G624" s="140" t="s">
        <v>820</v>
      </c>
      <c r="BB624" s="165"/>
      <c r="BC624" s="165"/>
      <c r="BD624" s="165"/>
      <c r="BE624" s="165"/>
      <c r="BF624" s="165"/>
    </row>
    <row r="625" spans="1:58" s="145" customFormat="1" outlineLevel="1" x14ac:dyDescent="0.2">
      <c r="A625" s="96"/>
      <c r="B625" s="96"/>
      <c r="C625" s="96"/>
      <c r="D625" s="137"/>
      <c r="E625" s="137"/>
      <c r="F625" s="140" t="s">
        <v>447</v>
      </c>
      <c r="G625" s="140" t="s">
        <v>821</v>
      </c>
      <c r="BB625" s="165"/>
      <c r="BC625" s="165"/>
      <c r="BD625" s="165"/>
      <c r="BE625" s="165"/>
      <c r="BF625" s="165"/>
    </row>
    <row r="626" spans="1:58" s="43" customFormat="1" x14ac:dyDescent="0.2">
      <c r="A626" s="37" t="s">
        <v>442</v>
      </c>
      <c r="B626" s="37" t="s">
        <v>248</v>
      </c>
      <c r="C626" s="37"/>
      <c r="D626" s="38" t="s">
        <v>374</v>
      </c>
      <c r="E626" s="38" t="s">
        <v>1546</v>
      </c>
      <c r="F626" s="22" t="s">
        <v>249</v>
      </c>
      <c r="G626" s="22" t="s">
        <v>1303</v>
      </c>
      <c r="H626" s="27" t="str">
        <f>EIUSum(H622:H625,H$996:H$999)</f>
        <v>–</v>
      </c>
      <c r="I626" s="27" t="str">
        <f t="shared" ref="I626:AS626" si="569">EIUSum(I622:I625,I$996:I$999)</f>
        <v>–</v>
      </c>
      <c r="J626" s="27" t="str">
        <f t="shared" si="569"/>
        <v>–</v>
      </c>
      <c r="K626" s="27" t="str">
        <f t="shared" si="569"/>
        <v>–</v>
      </c>
      <c r="L626" s="27" t="str">
        <f t="shared" si="569"/>
        <v>–</v>
      </c>
      <c r="M626" s="27" t="str">
        <f t="shared" si="569"/>
        <v>–</v>
      </c>
      <c r="N626" s="27" t="str">
        <f t="shared" si="569"/>
        <v>–</v>
      </c>
      <c r="O626" s="27" t="str">
        <f t="shared" si="569"/>
        <v>–</v>
      </c>
      <c r="P626" s="27" t="str">
        <f t="shared" si="569"/>
        <v>–</v>
      </c>
      <c r="Q626" s="27" t="str">
        <f t="shared" si="569"/>
        <v>–</v>
      </c>
      <c r="R626" s="27" t="str">
        <f t="shared" si="569"/>
        <v>–</v>
      </c>
      <c r="S626" s="27" t="str">
        <f t="shared" si="569"/>
        <v>–</v>
      </c>
      <c r="T626" s="27" t="str">
        <f t="shared" si="569"/>
        <v>–</v>
      </c>
      <c r="U626" s="27" t="str">
        <f t="shared" si="569"/>
        <v>–</v>
      </c>
      <c r="V626" s="27" t="str">
        <f t="shared" si="569"/>
        <v>–</v>
      </c>
      <c r="W626" s="27" t="str">
        <f t="shared" si="569"/>
        <v>–</v>
      </c>
      <c r="X626" s="27" t="str">
        <f t="shared" si="569"/>
        <v>–</v>
      </c>
      <c r="Y626" s="27" t="str">
        <f t="shared" si="569"/>
        <v>–</v>
      </c>
      <c r="Z626" s="27" t="str">
        <f t="shared" si="569"/>
        <v>–</v>
      </c>
      <c r="AA626" s="27" t="str">
        <f t="shared" si="569"/>
        <v>–</v>
      </c>
      <c r="AB626" s="27" t="str">
        <f t="shared" si="569"/>
        <v>–</v>
      </c>
      <c r="AC626" s="27" t="str">
        <f t="shared" si="569"/>
        <v>–</v>
      </c>
      <c r="AD626" s="27" t="str">
        <f t="shared" si="569"/>
        <v>–</v>
      </c>
      <c r="AE626" s="27" t="str">
        <f t="shared" si="569"/>
        <v>–</v>
      </c>
      <c r="AF626" s="27" t="str">
        <f t="shared" si="569"/>
        <v>–</v>
      </c>
      <c r="AG626" s="27" t="str">
        <f t="shared" si="569"/>
        <v>–</v>
      </c>
      <c r="AH626" s="27" t="str">
        <f t="shared" si="569"/>
        <v>–</v>
      </c>
      <c r="AI626" s="27" t="str">
        <f t="shared" si="569"/>
        <v>–</v>
      </c>
      <c r="AJ626" s="27" t="str">
        <f t="shared" si="569"/>
        <v>–</v>
      </c>
      <c r="AK626" s="27" t="str">
        <f t="shared" si="569"/>
        <v>–</v>
      </c>
      <c r="AL626" s="27" t="str">
        <f t="shared" si="569"/>
        <v>–</v>
      </c>
      <c r="AM626" s="27" t="str">
        <f t="shared" si="569"/>
        <v>–</v>
      </c>
      <c r="AN626" s="27" t="str">
        <f t="shared" si="569"/>
        <v>–</v>
      </c>
      <c r="AO626" s="27" t="str">
        <f t="shared" si="569"/>
        <v>–</v>
      </c>
      <c r="AP626" s="27" t="str">
        <f t="shared" si="569"/>
        <v>–</v>
      </c>
      <c r="AQ626" s="27" t="str">
        <f t="shared" si="569"/>
        <v>–</v>
      </c>
      <c r="AR626" s="27" t="str">
        <f t="shared" si="569"/>
        <v>–</v>
      </c>
      <c r="AS626" s="27" t="str">
        <f t="shared" si="569"/>
        <v>–</v>
      </c>
      <c r="AT626" s="27" t="str">
        <f t="shared" ref="AT626:AY626" si="570">EIUSum(AT622:AT625,AT$996:AT$999)</f>
        <v>–</v>
      </c>
      <c r="AU626" s="27" t="str">
        <f t="shared" si="570"/>
        <v>–</v>
      </c>
      <c r="AV626" s="27" t="str">
        <f t="shared" si="570"/>
        <v>–</v>
      </c>
      <c r="AW626" s="28" t="str">
        <f t="shared" si="570"/>
        <v>–</v>
      </c>
      <c r="AX626" s="28" t="str">
        <f t="shared" si="570"/>
        <v>–</v>
      </c>
      <c r="AY626" s="28" t="str">
        <f t="shared" si="570"/>
        <v>–</v>
      </c>
      <c r="AZ626" s="28" t="str">
        <f t="shared" ref="AZ626:BA626" si="571">EIUSum(AZ622:AZ625,AZ$996:AZ$999)</f>
        <v>–</v>
      </c>
      <c r="BA626" s="28" t="str">
        <f t="shared" si="571"/>
        <v>–</v>
      </c>
    </row>
    <row r="627" spans="1:58" s="145" customFormat="1" outlineLevel="1" x14ac:dyDescent="0.2">
      <c r="A627" s="96"/>
      <c r="B627" s="96"/>
      <c r="C627" s="96"/>
      <c r="D627" s="137"/>
      <c r="E627" s="137"/>
      <c r="F627" s="140" t="s">
        <v>444</v>
      </c>
      <c r="G627" s="140" t="s">
        <v>822</v>
      </c>
      <c r="BB627" s="165"/>
      <c r="BC627" s="165"/>
      <c r="BD627" s="165"/>
      <c r="BE627" s="165"/>
      <c r="BF627" s="165"/>
    </row>
    <row r="628" spans="1:58" s="145" customFormat="1" outlineLevel="1" x14ac:dyDescent="0.2">
      <c r="A628" s="96"/>
      <c r="B628" s="96"/>
      <c r="C628" s="96"/>
      <c r="D628" s="137"/>
      <c r="E628" s="137"/>
      <c r="F628" s="140" t="s">
        <v>445</v>
      </c>
      <c r="G628" s="140" t="s">
        <v>823</v>
      </c>
      <c r="BB628" s="165"/>
      <c r="BC628" s="165"/>
      <c r="BD628" s="165"/>
      <c r="BE628" s="165"/>
      <c r="BF628" s="165"/>
    </row>
    <row r="629" spans="1:58" s="145" customFormat="1" outlineLevel="1" x14ac:dyDescent="0.2">
      <c r="A629" s="96"/>
      <c r="B629" s="96"/>
      <c r="C629" s="96"/>
      <c r="D629" s="137"/>
      <c r="E629" s="137"/>
      <c r="F629" s="140" t="s">
        <v>446</v>
      </c>
      <c r="G629" s="140" t="s">
        <v>824</v>
      </c>
      <c r="BB629" s="165"/>
      <c r="BC629" s="165"/>
      <c r="BD629" s="165"/>
      <c r="BE629" s="165"/>
      <c r="BF629" s="165"/>
    </row>
    <row r="630" spans="1:58" s="145" customFormat="1" outlineLevel="1" x14ac:dyDescent="0.2">
      <c r="A630" s="96"/>
      <c r="B630" s="96"/>
      <c r="C630" s="96"/>
      <c r="D630" s="137"/>
      <c r="E630" s="137"/>
      <c r="F630" s="140" t="s">
        <v>447</v>
      </c>
      <c r="G630" s="140" t="s">
        <v>825</v>
      </c>
      <c r="BB630" s="165"/>
      <c r="BC630" s="165"/>
      <c r="BD630" s="165"/>
      <c r="BE630" s="165"/>
      <c r="BF630" s="165"/>
    </row>
    <row r="631" spans="1:58" s="43" customFormat="1" x14ac:dyDescent="0.2">
      <c r="A631" s="37" t="s">
        <v>442</v>
      </c>
      <c r="B631" s="37" t="s">
        <v>250</v>
      </c>
      <c r="C631" s="37"/>
      <c r="D631" s="38" t="s">
        <v>374</v>
      </c>
      <c r="E631" s="38" t="s">
        <v>1546</v>
      </c>
      <c r="F631" s="22" t="s">
        <v>251</v>
      </c>
      <c r="G631" s="22" t="s">
        <v>1304</v>
      </c>
      <c r="H631" s="27" t="str">
        <f>EIUSum(H627:H630,H$996:H$999)</f>
        <v>–</v>
      </c>
      <c r="I631" s="27" t="str">
        <f t="shared" ref="I631:AS631" si="572">EIUSum(I627:I630,I$996:I$999)</f>
        <v>–</v>
      </c>
      <c r="J631" s="27" t="str">
        <f t="shared" si="572"/>
        <v>–</v>
      </c>
      <c r="K631" s="27" t="str">
        <f t="shared" si="572"/>
        <v>–</v>
      </c>
      <c r="L631" s="27" t="str">
        <f t="shared" si="572"/>
        <v>–</v>
      </c>
      <c r="M631" s="27" t="str">
        <f t="shared" si="572"/>
        <v>–</v>
      </c>
      <c r="N631" s="27" t="str">
        <f t="shared" si="572"/>
        <v>–</v>
      </c>
      <c r="O631" s="27" t="str">
        <f t="shared" si="572"/>
        <v>–</v>
      </c>
      <c r="P631" s="27" t="str">
        <f t="shared" si="572"/>
        <v>–</v>
      </c>
      <c r="Q631" s="27" t="str">
        <f t="shared" si="572"/>
        <v>–</v>
      </c>
      <c r="R631" s="27" t="str">
        <f t="shared" si="572"/>
        <v>–</v>
      </c>
      <c r="S631" s="27" t="str">
        <f t="shared" si="572"/>
        <v>–</v>
      </c>
      <c r="T631" s="27" t="str">
        <f t="shared" si="572"/>
        <v>–</v>
      </c>
      <c r="U631" s="27" t="str">
        <f t="shared" si="572"/>
        <v>–</v>
      </c>
      <c r="V631" s="27" t="str">
        <f t="shared" si="572"/>
        <v>–</v>
      </c>
      <c r="W631" s="27" t="str">
        <f t="shared" si="572"/>
        <v>–</v>
      </c>
      <c r="X631" s="27" t="str">
        <f t="shared" si="572"/>
        <v>–</v>
      </c>
      <c r="Y631" s="27" t="str">
        <f t="shared" si="572"/>
        <v>–</v>
      </c>
      <c r="Z631" s="27" t="str">
        <f t="shared" si="572"/>
        <v>–</v>
      </c>
      <c r="AA631" s="27" t="str">
        <f t="shared" si="572"/>
        <v>–</v>
      </c>
      <c r="AB631" s="27" t="str">
        <f t="shared" si="572"/>
        <v>–</v>
      </c>
      <c r="AC631" s="27" t="str">
        <f t="shared" si="572"/>
        <v>–</v>
      </c>
      <c r="AD631" s="27" t="str">
        <f t="shared" si="572"/>
        <v>–</v>
      </c>
      <c r="AE631" s="27" t="str">
        <f t="shared" si="572"/>
        <v>–</v>
      </c>
      <c r="AF631" s="27" t="str">
        <f t="shared" si="572"/>
        <v>–</v>
      </c>
      <c r="AG631" s="27" t="str">
        <f t="shared" si="572"/>
        <v>–</v>
      </c>
      <c r="AH631" s="27" t="str">
        <f t="shared" si="572"/>
        <v>–</v>
      </c>
      <c r="AI631" s="27" t="str">
        <f t="shared" si="572"/>
        <v>–</v>
      </c>
      <c r="AJ631" s="27" t="str">
        <f t="shared" si="572"/>
        <v>–</v>
      </c>
      <c r="AK631" s="27" t="str">
        <f t="shared" si="572"/>
        <v>–</v>
      </c>
      <c r="AL631" s="27" t="str">
        <f t="shared" si="572"/>
        <v>–</v>
      </c>
      <c r="AM631" s="27" t="str">
        <f t="shared" si="572"/>
        <v>–</v>
      </c>
      <c r="AN631" s="27" t="str">
        <f t="shared" si="572"/>
        <v>–</v>
      </c>
      <c r="AO631" s="27" t="str">
        <f t="shared" si="572"/>
        <v>–</v>
      </c>
      <c r="AP631" s="27" t="str">
        <f t="shared" si="572"/>
        <v>–</v>
      </c>
      <c r="AQ631" s="27" t="str">
        <f t="shared" si="572"/>
        <v>–</v>
      </c>
      <c r="AR631" s="27" t="str">
        <f t="shared" si="572"/>
        <v>–</v>
      </c>
      <c r="AS631" s="27" t="str">
        <f t="shared" si="572"/>
        <v>–</v>
      </c>
      <c r="AT631" s="27" t="str">
        <f t="shared" ref="AT631:AY631" si="573">EIUSum(AT627:AT630,AT$996:AT$999)</f>
        <v>–</v>
      </c>
      <c r="AU631" s="27" t="str">
        <f t="shared" si="573"/>
        <v>–</v>
      </c>
      <c r="AV631" s="27" t="str">
        <f t="shared" si="573"/>
        <v>–</v>
      </c>
      <c r="AW631" s="28" t="str">
        <f t="shared" si="573"/>
        <v>–</v>
      </c>
      <c r="AX631" s="28" t="str">
        <f t="shared" si="573"/>
        <v>–</v>
      </c>
      <c r="AY631" s="28" t="str">
        <f t="shared" si="573"/>
        <v>–</v>
      </c>
      <c r="AZ631" s="28" t="str">
        <f t="shared" ref="AZ631:BA631" si="574">EIUSum(AZ627:AZ630,AZ$996:AZ$999)</f>
        <v>–</v>
      </c>
      <c r="BA631" s="28" t="str">
        <f t="shared" si="574"/>
        <v>–</v>
      </c>
    </row>
    <row r="632" spans="1:58" s="43" customFormat="1" x14ac:dyDescent="0.2">
      <c r="A632" s="37"/>
      <c r="B632" s="37"/>
      <c r="C632" s="37"/>
      <c r="D632" s="38"/>
      <c r="E632" s="38"/>
      <c r="F632" s="30" t="s">
        <v>94</v>
      </c>
      <c r="G632" s="31"/>
      <c r="H632" s="27"/>
      <c r="I632" s="27"/>
      <c r="J632" s="27"/>
      <c r="K632" s="27"/>
      <c r="L632" s="27"/>
      <c r="M632" s="27"/>
      <c r="N632" s="27"/>
      <c r="O632" s="27"/>
      <c r="P632" s="27"/>
      <c r="Q632" s="27"/>
      <c r="R632" s="27"/>
      <c r="S632" s="27"/>
      <c r="T632" s="27"/>
      <c r="U632" s="27"/>
      <c r="V632" s="27"/>
      <c r="W632" s="27"/>
      <c r="X632" s="27"/>
      <c r="Y632" s="27"/>
      <c r="Z632" s="27"/>
      <c r="AA632" s="27"/>
      <c r="AB632" s="27"/>
      <c r="AC632" s="27"/>
      <c r="AD632" s="27"/>
      <c r="AE632" s="27"/>
      <c r="AF632" s="27"/>
      <c r="AG632" s="27"/>
      <c r="AH632" s="27"/>
      <c r="AI632" s="28"/>
      <c r="AJ632" s="28"/>
      <c r="AK632" s="28"/>
      <c r="AL632" s="28"/>
      <c r="AM632" s="28"/>
      <c r="AN632" s="28"/>
      <c r="AO632" s="28"/>
      <c r="AP632" s="28"/>
      <c r="AQ632" s="28"/>
      <c r="AR632" s="28"/>
      <c r="AS632" s="28"/>
      <c r="AT632" s="28"/>
      <c r="AU632" s="28"/>
      <c r="AV632" s="28"/>
      <c r="AW632" s="28"/>
      <c r="AX632" s="28"/>
      <c r="AY632" s="28"/>
      <c r="AZ632" s="28"/>
      <c r="BA632" s="28"/>
    </row>
    <row r="633" spans="1:58" s="145" customFormat="1" outlineLevel="1" x14ac:dyDescent="0.2">
      <c r="A633" s="96"/>
      <c r="B633" s="96"/>
      <c r="C633" s="96"/>
      <c r="D633" s="137"/>
      <c r="E633" s="137"/>
      <c r="F633" s="148" t="s">
        <v>444</v>
      </c>
      <c r="G633" s="148" t="s">
        <v>827</v>
      </c>
      <c r="BB633" s="165"/>
      <c r="BC633" s="165"/>
      <c r="BD633" s="165"/>
      <c r="BE633" s="165"/>
      <c r="BF633" s="165"/>
    </row>
    <row r="634" spans="1:58" s="145" customFormat="1" outlineLevel="1" x14ac:dyDescent="0.2">
      <c r="A634" s="96"/>
      <c r="B634" s="96"/>
      <c r="C634" s="96"/>
      <c r="D634" s="137"/>
      <c r="E634" s="137"/>
      <c r="F634" s="148" t="s">
        <v>445</v>
      </c>
      <c r="G634" s="148" t="s">
        <v>830</v>
      </c>
      <c r="BB634" s="165"/>
      <c r="BC634" s="165"/>
      <c r="BD634" s="165"/>
      <c r="BE634" s="165"/>
      <c r="BF634" s="165"/>
    </row>
    <row r="635" spans="1:58" s="145" customFormat="1" outlineLevel="1" x14ac:dyDescent="0.2">
      <c r="A635" s="96"/>
      <c r="B635" s="96"/>
      <c r="C635" s="96"/>
      <c r="D635" s="137"/>
      <c r="E635" s="137"/>
      <c r="F635" s="148" t="s">
        <v>446</v>
      </c>
      <c r="G635" s="148" t="s">
        <v>831</v>
      </c>
      <c r="BB635" s="165"/>
      <c r="BC635" s="165"/>
      <c r="BD635" s="165"/>
      <c r="BE635" s="165"/>
      <c r="BF635" s="165"/>
    </row>
    <row r="636" spans="1:58" s="145" customFormat="1" outlineLevel="1" x14ac:dyDescent="0.2">
      <c r="A636" s="96"/>
      <c r="B636" s="96"/>
      <c r="C636" s="96"/>
      <c r="D636" s="137"/>
      <c r="E636" s="137"/>
      <c r="F636" s="148" t="s">
        <v>447</v>
      </c>
      <c r="G636" s="148" t="s">
        <v>832</v>
      </c>
      <c r="BB636" s="165"/>
      <c r="BC636" s="165"/>
      <c r="BD636" s="165"/>
      <c r="BE636" s="165"/>
      <c r="BF636" s="165"/>
    </row>
    <row r="637" spans="1:58" s="43" customFormat="1" x14ac:dyDescent="0.2">
      <c r="A637" s="37" t="s">
        <v>442</v>
      </c>
      <c r="B637" s="37" t="s">
        <v>252</v>
      </c>
      <c r="C637" s="37"/>
      <c r="D637" s="38" t="s">
        <v>374</v>
      </c>
      <c r="E637" s="38" t="s">
        <v>1546</v>
      </c>
      <c r="F637" s="31" t="s">
        <v>253</v>
      </c>
      <c r="G637" s="22" t="s">
        <v>1305</v>
      </c>
      <c r="H637" s="27" t="str">
        <f>EIUSum(H633:H636,H$996:H$999)</f>
        <v>–</v>
      </c>
      <c r="I637" s="27" t="str">
        <f t="shared" ref="I637:AS637" si="575">EIUSum(I633:I636,I$996:I$999)</f>
        <v>–</v>
      </c>
      <c r="J637" s="27" t="str">
        <f t="shared" si="575"/>
        <v>–</v>
      </c>
      <c r="K637" s="27" t="str">
        <f t="shared" si="575"/>
        <v>–</v>
      </c>
      <c r="L637" s="27" t="str">
        <f t="shared" si="575"/>
        <v>–</v>
      </c>
      <c r="M637" s="27" t="str">
        <f t="shared" si="575"/>
        <v>–</v>
      </c>
      <c r="N637" s="27" t="str">
        <f t="shared" si="575"/>
        <v>–</v>
      </c>
      <c r="O637" s="27" t="str">
        <f t="shared" si="575"/>
        <v>–</v>
      </c>
      <c r="P637" s="27" t="str">
        <f t="shared" si="575"/>
        <v>–</v>
      </c>
      <c r="Q637" s="27" t="str">
        <f t="shared" si="575"/>
        <v>–</v>
      </c>
      <c r="R637" s="27" t="str">
        <f t="shared" si="575"/>
        <v>–</v>
      </c>
      <c r="S637" s="27" t="str">
        <f t="shared" si="575"/>
        <v>–</v>
      </c>
      <c r="T637" s="27" t="str">
        <f t="shared" si="575"/>
        <v>–</v>
      </c>
      <c r="U637" s="27" t="str">
        <f t="shared" si="575"/>
        <v>–</v>
      </c>
      <c r="V637" s="27" t="str">
        <f t="shared" si="575"/>
        <v>–</v>
      </c>
      <c r="W637" s="27" t="str">
        <f t="shared" si="575"/>
        <v>–</v>
      </c>
      <c r="X637" s="27" t="str">
        <f t="shared" si="575"/>
        <v>–</v>
      </c>
      <c r="Y637" s="27" t="str">
        <f t="shared" si="575"/>
        <v>–</v>
      </c>
      <c r="Z637" s="27" t="str">
        <f t="shared" si="575"/>
        <v>–</v>
      </c>
      <c r="AA637" s="27" t="str">
        <f t="shared" si="575"/>
        <v>–</v>
      </c>
      <c r="AB637" s="27" t="str">
        <f t="shared" si="575"/>
        <v>–</v>
      </c>
      <c r="AC637" s="27" t="str">
        <f t="shared" si="575"/>
        <v>–</v>
      </c>
      <c r="AD637" s="27" t="str">
        <f t="shared" si="575"/>
        <v>–</v>
      </c>
      <c r="AE637" s="27" t="str">
        <f t="shared" si="575"/>
        <v>–</v>
      </c>
      <c r="AF637" s="27" t="str">
        <f t="shared" si="575"/>
        <v>–</v>
      </c>
      <c r="AG637" s="27" t="str">
        <f t="shared" si="575"/>
        <v>–</v>
      </c>
      <c r="AH637" s="27" t="str">
        <f t="shared" si="575"/>
        <v>–</v>
      </c>
      <c r="AI637" s="27" t="str">
        <f t="shared" si="575"/>
        <v>–</v>
      </c>
      <c r="AJ637" s="27" t="str">
        <f t="shared" si="575"/>
        <v>–</v>
      </c>
      <c r="AK637" s="27" t="str">
        <f t="shared" si="575"/>
        <v>–</v>
      </c>
      <c r="AL637" s="27" t="str">
        <f t="shared" si="575"/>
        <v>–</v>
      </c>
      <c r="AM637" s="27" t="str">
        <f t="shared" si="575"/>
        <v>–</v>
      </c>
      <c r="AN637" s="27" t="str">
        <f t="shared" si="575"/>
        <v>–</v>
      </c>
      <c r="AO637" s="27" t="str">
        <f t="shared" si="575"/>
        <v>–</v>
      </c>
      <c r="AP637" s="27" t="str">
        <f t="shared" si="575"/>
        <v>–</v>
      </c>
      <c r="AQ637" s="27" t="str">
        <f t="shared" si="575"/>
        <v>–</v>
      </c>
      <c r="AR637" s="27" t="str">
        <f t="shared" si="575"/>
        <v>–</v>
      </c>
      <c r="AS637" s="27" t="str">
        <f t="shared" si="575"/>
        <v>–</v>
      </c>
      <c r="AT637" s="27" t="str">
        <f t="shared" ref="AT637:AY637" si="576">EIUSum(AT633:AT636,AT$996:AT$999)</f>
        <v>–</v>
      </c>
      <c r="AU637" s="27" t="str">
        <f t="shared" si="576"/>
        <v>–</v>
      </c>
      <c r="AV637" s="27" t="str">
        <f t="shared" si="576"/>
        <v>–</v>
      </c>
      <c r="AW637" s="28" t="str">
        <f t="shared" si="576"/>
        <v>–</v>
      </c>
      <c r="AX637" s="28" t="str">
        <f t="shared" si="576"/>
        <v>–</v>
      </c>
      <c r="AY637" s="28" t="str">
        <f t="shared" si="576"/>
        <v>–</v>
      </c>
      <c r="AZ637" s="28" t="str">
        <f t="shared" ref="AZ637:BA637" si="577">EIUSum(AZ633:AZ636,AZ$996:AZ$999)</f>
        <v>–</v>
      </c>
      <c r="BA637" s="28" t="str">
        <f t="shared" si="577"/>
        <v>–</v>
      </c>
    </row>
    <row r="638" spans="1:58" s="145" customFormat="1" outlineLevel="1" x14ac:dyDescent="0.2">
      <c r="A638" s="96"/>
      <c r="B638" s="96"/>
      <c r="C638" s="96"/>
      <c r="D638" s="137"/>
      <c r="E638" s="137"/>
      <c r="F638" s="148" t="s">
        <v>444</v>
      </c>
      <c r="G638" s="140" t="s">
        <v>833</v>
      </c>
      <c r="BB638" s="165"/>
      <c r="BC638" s="165"/>
      <c r="BD638" s="165"/>
      <c r="BE638" s="165"/>
      <c r="BF638" s="165"/>
    </row>
    <row r="639" spans="1:58" s="145" customFormat="1" outlineLevel="1" x14ac:dyDescent="0.2">
      <c r="A639" s="96"/>
      <c r="B639" s="96"/>
      <c r="C639" s="96"/>
      <c r="D639" s="137"/>
      <c r="E639" s="137"/>
      <c r="F639" s="148" t="s">
        <v>445</v>
      </c>
      <c r="G639" s="140" t="s">
        <v>834</v>
      </c>
      <c r="BB639" s="165"/>
      <c r="BC639" s="165"/>
      <c r="BD639" s="165"/>
      <c r="BE639" s="165"/>
      <c r="BF639" s="165"/>
    </row>
    <row r="640" spans="1:58" s="145" customFormat="1" outlineLevel="1" x14ac:dyDescent="0.2">
      <c r="A640" s="96"/>
      <c r="B640" s="96"/>
      <c r="C640" s="96"/>
      <c r="D640" s="137"/>
      <c r="E640" s="137"/>
      <c r="F640" s="148" t="s">
        <v>446</v>
      </c>
      <c r="G640" s="140" t="s">
        <v>835</v>
      </c>
      <c r="BB640" s="165"/>
      <c r="BC640" s="165"/>
      <c r="BD640" s="165"/>
      <c r="BE640" s="165"/>
      <c r="BF640" s="165"/>
    </row>
    <row r="641" spans="1:58" s="145" customFormat="1" outlineLevel="1" x14ac:dyDescent="0.2">
      <c r="A641" s="96"/>
      <c r="B641" s="96"/>
      <c r="C641" s="96"/>
      <c r="D641" s="137"/>
      <c r="E641" s="137"/>
      <c r="F641" s="148" t="s">
        <v>447</v>
      </c>
      <c r="G641" s="140" t="s">
        <v>836</v>
      </c>
      <c r="BB641" s="165"/>
      <c r="BC641" s="165"/>
      <c r="BD641" s="165"/>
      <c r="BE641" s="165"/>
      <c r="BF641" s="165"/>
    </row>
    <row r="642" spans="1:58" s="43" customFormat="1" x14ac:dyDescent="0.2">
      <c r="A642" s="37" t="s">
        <v>442</v>
      </c>
      <c r="B642" s="37" t="s">
        <v>254</v>
      </c>
      <c r="C642" s="37"/>
      <c r="D642" s="38" t="s">
        <v>374</v>
      </c>
      <c r="E642" s="38" t="s">
        <v>1546</v>
      </c>
      <c r="F642" s="31" t="s">
        <v>255</v>
      </c>
      <c r="G642" s="22" t="s">
        <v>1306</v>
      </c>
      <c r="H642" s="27" t="str">
        <f>EIUSum(H638:H641,H$996:H$999)</f>
        <v>–</v>
      </c>
      <c r="I642" s="27" t="str">
        <f t="shared" ref="I642:AS642" si="578">EIUSum(I638:I641,I$996:I$999)</f>
        <v>–</v>
      </c>
      <c r="J642" s="27" t="str">
        <f t="shared" si="578"/>
        <v>–</v>
      </c>
      <c r="K642" s="27" t="str">
        <f t="shared" si="578"/>
        <v>–</v>
      </c>
      <c r="L642" s="27" t="str">
        <f t="shared" si="578"/>
        <v>–</v>
      </c>
      <c r="M642" s="27" t="str">
        <f t="shared" si="578"/>
        <v>–</v>
      </c>
      <c r="N642" s="27" t="str">
        <f t="shared" si="578"/>
        <v>–</v>
      </c>
      <c r="O642" s="27" t="str">
        <f t="shared" si="578"/>
        <v>–</v>
      </c>
      <c r="P642" s="27" t="str">
        <f t="shared" si="578"/>
        <v>–</v>
      </c>
      <c r="Q642" s="27" t="str">
        <f t="shared" si="578"/>
        <v>–</v>
      </c>
      <c r="R642" s="27" t="str">
        <f t="shared" si="578"/>
        <v>–</v>
      </c>
      <c r="S642" s="27" t="str">
        <f t="shared" si="578"/>
        <v>–</v>
      </c>
      <c r="T642" s="27" t="str">
        <f t="shared" si="578"/>
        <v>–</v>
      </c>
      <c r="U642" s="27" t="str">
        <f t="shared" si="578"/>
        <v>–</v>
      </c>
      <c r="V642" s="27" t="str">
        <f t="shared" si="578"/>
        <v>–</v>
      </c>
      <c r="W642" s="27" t="str">
        <f t="shared" si="578"/>
        <v>–</v>
      </c>
      <c r="X642" s="27" t="str">
        <f t="shared" si="578"/>
        <v>–</v>
      </c>
      <c r="Y642" s="27" t="str">
        <f t="shared" si="578"/>
        <v>–</v>
      </c>
      <c r="Z642" s="27" t="str">
        <f t="shared" si="578"/>
        <v>–</v>
      </c>
      <c r="AA642" s="27" t="str">
        <f t="shared" si="578"/>
        <v>–</v>
      </c>
      <c r="AB642" s="27" t="str">
        <f t="shared" si="578"/>
        <v>–</v>
      </c>
      <c r="AC642" s="27" t="str">
        <f t="shared" si="578"/>
        <v>–</v>
      </c>
      <c r="AD642" s="27" t="str">
        <f t="shared" si="578"/>
        <v>–</v>
      </c>
      <c r="AE642" s="27" t="str">
        <f t="shared" si="578"/>
        <v>–</v>
      </c>
      <c r="AF642" s="27" t="str">
        <f t="shared" si="578"/>
        <v>–</v>
      </c>
      <c r="AG642" s="27" t="str">
        <f t="shared" si="578"/>
        <v>–</v>
      </c>
      <c r="AH642" s="27" t="str">
        <f t="shared" si="578"/>
        <v>–</v>
      </c>
      <c r="AI642" s="27" t="str">
        <f t="shared" si="578"/>
        <v>–</v>
      </c>
      <c r="AJ642" s="27" t="str">
        <f t="shared" si="578"/>
        <v>–</v>
      </c>
      <c r="AK642" s="27" t="str">
        <f t="shared" si="578"/>
        <v>–</v>
      </c>
      <c r="AL642" s="27" t="str">
        <f t="shared" si="578"/>
        <v>–</v>
      </c>
      <c r="AM642" s="27" t="str">
        <f t="shared" si="578"/>
        <v>–</v>
      </c>
      <c r="AN642" s="27" t="str">
        <f t="shared" si="578"/>
        <v>–</v>
      </c>
      <c r="AO642" s="27" t="str">
        <f t="shared" si="578"/>
        <v>–</v>
      </c>
      <c r="AP642" s="27" t="str">
        <f t="shared" si="578"/>
        <v>–</v>
      </c>
      <c r="AQ642" s="27" t="str">
        <f t="shared" si="578"/>
        <v>–</v>
      </c>
      <c r="AR642" s="27" t="str">
        <f t="shared" si="578"/>
        <v>–</v>
      </c>
      <c r="AS642" s="27" t="str">
        <f t="shared" si="578"/>
        <v>–</v>
      </c>
      <c r="AT642" s="27" t="str">
        <f t="shared" ref="AT642:AY642" si="579">EIUSum(AT638:AT641,AT$996:AT$999)</f>
        <v>–</v>
      </c>
      <c r="AU642" s="27" t="str">
        <f t="shared" si="579"/>
        <v>–</v>
      </c>
      <c r="AV642" s="27" t="str">
        <f t="shared" si="579"/>
        <v>–</v>
      </c>
      <c r="AW642" s="28" t="str">
        <f t="shared" si="579"/>
        <v>–</v>
      </c>
      <c r="AX642" s="28" t="str">
        <f t="shared" si="579"/>
        <v>–</v>
      </c>
      <c r="AY642" s="28" t="str">
        <f t="shared" si="579"/>
        <v>–</v>
      </c>
      <c r="AZ642" s="28" t="str">
        <f t="shared" ref="AZ642:BA642" si="580">EIUSum(AZ638:AZ641,AZ$996:AZ$999)</f>
        <v>–</v>
      </c>
      <c r="BA642" s="28" t="str">
        <f t="shared" si="580"/>
        <v>–</v>
      </c>
    </row>
    <row r="643" spans="1:58" ht="15.75" x14ac:dyDescent="0.25">
      <c r="D643" s="38"/>
      <c r="E643" s="38"/>
      <c r="F643" s="66" t="s">
        <v>256</v>
      </c>
      <c r="G643" s="22"/>
      <c r="H643" s="27"/>
      <c r="I643" s="27"/>
      <c r="J643" s="27"/>
      <c r="K643" s="27"/>
      <c r="L643" s="27"/>
      <c r="M643" s="27"/>
      <c r="N643" s="27"/>
      <c r="O643" s="27"/>
      <c r="P643" s="27"/>
      <c r="Q643" s="27"/>
      <c r="R643" s="27"/>
      <c r="S643" s="27"/>
      <c r="T643" s="27"/>
      <c r="U643" s="27"/>
      <c r="V643" s="27"/>
      <c r="W643" s="27"/>
      <c r="X643" s="27"/>
      <c r="Y643" s="27"/>
      <c r="Z643" s="27"/>
      <c r="AA643" s="27"/>
      <c r="AB643" s="27"/>
      <c r="AC643" s="27"/>
      <c r="AD643" s="27"/>
      <c r="AE643" s="27"/>
      <c r="AF643" s="27"/>
      <c r="AG643" s="27"/>
      <c r="AH643" s="27"/>
      <c r="AI643" s="28"/>
      <c r="AJ643" s="28"/>
      <c r="AK643" s="28"/>
      <c r="AL643" s="28"/>
      <c r="AM643" s="28"/>
      <c r="AN643" s="28"/>
      <c r="AO643" s="28"/>
      <c r="AP643" s="28"/>
      <c r="AQ643" s="28"/>
      <c r="AR643" s="28"/>
      <c r="AS643" s="28"/>
      <c r="AT643" s="28"/>
      <c r="AU643" s="28"/>
      <c r="AV643" s="28"/>
      <c r="AW643" s="28"/>
      <c r="AX643" s="28"/>
      <c r="AY643" s="28"/>
      <c r="AZ643" s="28"/>
      <c r="BA643" s="28"/>
    </row>
    <row r="644" spans="1:58" s="43" customFormat="1" x14ac:dyDescent="0.2">
      <c r="A644" s="37"/>
      <c r="B644" s="37"/>
      <c r="C644" s="37"/>
      <c r="D644" s="38"/>
      <c r="E644" s="38"/>
      <c r="F644" s="30" t="s">
        <v>257</v>
      </c>
      <c r="G644" s="31"/>
      <c r="H644" s="27"/>
      <c r="I644" s="27"/>
      <c r="J644" s="27"/>
      <c r="K644" s="27"/>
      <c r="L644" s="27"/>
      <c r="M644" s="27"/>
      <c r="N644" s="27"/>
      <c r="O644" s="27"/>
      <c r="P644" s="27"/>
      <c r="Q644" s="27"/>
      <c r="R644" s="27"/>
      <c r="S644" s="27"/>
      <c r="T644" s="27"/>
      <c r="U644" s="27"/>
      <c r="V644" s="27"/>
      <c r="W644" s="27"/>
      <c r="X644" s="27"/>
      <c r="Y644" s="27"/>
      <c r="Z644" s="27"/>
      <c r="AA644" s="27"/>
      <c r="AB644" s="27"/>
      <c r="AC644" s="27"/>
      <c r="AD644" s="27"/>
      <c r="AE644" s="27"/>
      <c r="AF644" s="27"/>
      <c r="AG644" s="27"/>
      <c r="AH644" s="27"/>
      <c r="AI644" s="28"/>
      <c r="AJ644" s="28"/>
      <c r="AK644" s="28"/>
      <c r="AL644" s="28"/>
      <c r="AM644" s="28"/>
      <c r="AN644" s="28"/>
      <c r="AO644" s="28"/>
      <c r="AP644" s="28"/>
      <c r="AQ644" s="28"/>
      <c r="AR644" s="28"/>
      <c r="AS644" s="28"/>
      <c r="AT644" s="28"/>
      <c r="AU644" s="28"/>
      <c r="AV644" s="28"/>
      <c r="AW644" s="28"/>
      <c r="AX644" s="28"/>
      <c r="AY644" s="28"/>
      <c r="AZ644" s="28"/>
      <c r="BA644" s="28"/>
    </row>
    <row r="645" spans="1:58" s="145" customFormat="1" outlineLevel="1" x14ac:dyDescent="0.2">
      <c r="A645" s="96"/>
      <c r="B645" s="96"/>
      <c r="C645" s="96"/>
      <c r="D645" s="137"/>
      <c r="E645" s="137"/>
      <c r="F645" s="148" t="s">
        <v>444</v>
      </c>
      <c r="G645" s="148" t="s">
        <v>837</v>
      </c>
      <c r="BB645" s="165"/>
      <c r="BC645" s="165"/>
      <c r="BD645" s="165"/>
      <c r="BE645" s="165"/>
      <c r="BF645" s="165"/>
    </row>
    <row r="646" spans="1:58" s="145" customFormat="1" outlineLevel="1" x14ac:dyDescent="0.2">
      <c r="A646" s="96"/>
      <c r="B646" s="96"/>
      <c r="C646" s="96"/>
      <c r="D646" s="137"/>
      <c r="E646" s="137"/>
      <c r="F646" s="148" t="s">
        <v>445</v>
      </c>
      <c r="G646" s="148" t="s">
        <v>838</v>
      </c>
      <c r="BB646" s="165"/>
      <c r="BC646" s="165"/>
      <c r="BD646" s="165"/>
      <c r="BE646" s="165"/>
      <c r="BF646" s="165"/>
    </row>
    <row r="647" spans="1:58" s="145" customFormat="1" outlineLevel="1" x14ac:dyDescent="0.2">
      <c r="A647" s="96"/>
      <c r="B647" s="96"/>
      <c r="C647" s="96"/>
      <c r="D647" s="137"/>
      <c r="E647" s="137"/>
      <c r="F647" s="148" t="s">
        <v>446</v>
      </c>
      <c r="G647" s="148" t="s">
        <v>839</v>
      </c>
      <c r="H647" s="165">
        <v>50.898679461733913</v>
      </c>
      <c r="I647" s="165">
        <v>50.898679461733913</v>
      </c>
      <c r="J647" s="165">
        <v>50.898679461733913</v>
      </c>
      <c r="K647" s="165">
        <v>50.898679461733913</v>
      </c>
      <c r="L647" s="165">
        <v>50.898679461733913</v>
      </c>
      <c r="M647" s="165">
        <v>50.898679461733913</v>
      </c>
      <c r="N647" s="165">
        <v>50.898679461733913</v>
      </c>
      <c r="O647" s="165">
        <v>50.898679461733913</v>
      </c>
      <c r="P647" s="145">
        <v>50.898679461733913</v>
      </c>
      <c r="Q647" s="145">
        <v>60.093970148959023</v>
      </c>
      <c r="R647" s="145">
        <v>92.711486123927997</v>
      </c>
      <c r="S647" s="145">
        <v>107.66922150619116</v>
      </c>
      <c r="T647" s="145">
        <v>90.855199471059066</v>
      </c>
      <c r="U647" s="145">
        <v>85.388680762977259</v>
      </c>
      <c r="V647" s="145">
        <v>100.31108617520542</v>
      </c>
      <c r="W647" s="145">
        <v>79.974863599896537</v>
      </c>
      <c r="X647" s="145">
        <v>74.982994919227394</v>
      </c>
      <c r="Y647" s="145">
        <v>64.988142268708188</v>
      </c>
      <c r="Z647" s="145">
        <v>69.70710179242792</v>
      </c>
      <c r="AA647" s="145">
        <v>68.605061885296777</v>
      </c>
      <c r="AB647" s="145">
        <v>84.9160836975026</v>
      </c>
      <c r="AC647" s="145">
        <v>76.486938292392352</v>
      </c>
      <c r="AD647" s="145">
        <v>78.42827949707663</v>
      </c>
      <c r="AE647" s="165">
        <v>75.372696659947636</v>
      </c>
      <c r="AF647" s="165">
        <v>72.436159995123177</v>
      </c>
      <c r="AG647" s="165">
        <v>69.614031437822902</v>
      </c>
      <c r="AH647" s="165">
        <v>66.901853623279635</v>
      </c>
      <c r="AI647" s="165">
        <v>64.295342846627591</v>
      </c>
      <c r="AJ647" s="165">
        <v>61.790382297074771</v>
      </c>
      <c r="AK647" s="165">
        <v>59.383015555673559</v>
      </c>
      <c r="AL647" s="165">
        <v>57.069440346419562</v>
      </c>
      <c r="AM647" s="165">
        <v>54.846002530808981</v>
      </c>
      <c r="AN647" s="165">
        <v>52.709190336369346</v>
      </c>
      <c r="AO647" s="165">
        <v>50.655628810047979</v>
      </c>
      <c r="AP647" s="165">
        <v>48.682074487697598</v>
      </c>
      <c r="AQ647" s="165">
        <v>46.785410271239954</v>
      </c>
      <c r="AR647" s="165">
        <v>44.962640505416289</v>
      </c>
      <c r="AS647" s="165">
        <v>43.210886246348657</v>
      </c>
      <c r="AT647" s="165">
        <v>41.527380714439118</v>
      </c>
      <c r="AU647" s="165">
        <v>39.909464924424988</v>
      </c>
      <c r="AV647" s="165">
        <v>38.354583485688089</v>
      </c>
      <c r="AW647" s="165">
        <v>36.860280566184827</v>
      </c>
      <c r="AX647" s="165">
        <v>35.424196013622485</v>
      </c>
      <c r="AY647" s="165">
        <v>34.044061627755298</v>
      </c>
      <c r="AZ647" s="165">
        <v>32.717697577912688</v>
      </c>
      <c r="BA647" s="165"/>
      <c r="BB647" s="165"/>
      <c r="BC647" s="165"/>
      <c r="BD647" s="165"/>
      <c r="BE647" s="165"/>
      <c r="BF647" s="165"/>
    </row>
    <row r="648" spans="1:58" s="145" customFormat="1" outlineLevel="1" x14ac:dyDescent="0.2">
      <c r="A648" s="96"/>
      <c r="B648" s="96"/>
      <c r="C648" s="96"/>
      <c r="D648" s="137"/>
      <c r="E648" s="137"/>
      <c r="F648" s="148" t="s">
        <v>447</v>
      </c>
      <c r="G648" s="148" t="s">
        <v>840</v>
      </c>
      <c r="BB648" s="165"/>
      <c r="BC648" s="165"/>
      <c r="BD648" s="165"/>
      <c r="BE648" s="165"/>
      <c r="BF648" s="165"/>
    </row>
    <row r="649" spans="1:58" s="43" customFormat="1" x14ac:dyDescent="0.2">
      <c r="A649" s="37" t="s">
        <v>442</v>
      </c>
      <c r="B649" s="37" t="s">
        <v>258</v>
      </c>
      <c r="C649" s="37" t="s">
        <v>382</v>
      </c>
      <c r="D649" s="38" t="s">
        <v>374</v>
      </c>
      <c r="E649" s="38" t="s">
        <v>1546</v>
      </c>
      <c r="F649" s="88" t="s">
        <v>259</v>
      </c>
      <c r="G649" s="22" t="s">
        <v>1307</v>
      </c>
      <c r="H649" s="27" t="str">
        <f>EIUTotal(EIUSum(H645:H648,H$996:H$999),H654,H669,H674)</f>
        <v>–</v>
      </c>
      <c r="I649" s="27" t="str">
        <f t="shared" ref="I649:AS649" si="581">EIUTotal(EIUSum(I645:I648,I$996:I$999),I654,I669,I674)</f>
        <v>–</v>
      </c>
      <c r="J649" s="27" t="str">
        <f t="shared" si="581"/>
        <v>–</v>
      </c>
      <c r="K649" s="27" t="str">
        <f t="shared" si="581"/>
        <v>–</v>
      </c>
      <c r="L649" s="27" t="str">
        <f t="shared" si="581"/>
        <v>–</v>
      </c>
      <c r="M649" s="27" t="str">
        <f t="shared" si="581"/>
        <v>–</v>
      </c>
      <c r="N649" s="27" t="str">
        <f t="shared" si="581"/>
        <v>–</v>
      </c>
      <c r="O649" s="27" t="str">
        <f t="shared" si="581"/>
        <v>–</v>
      </c>
      <c r="P649" s="27" t="str">
        <f t="shared" si="581"/>
        <v>–</v>
      </c>
      <c r="Q649" s="27" t="str">
        <f t="shared" si="581"/>
        <v>–</v>
      </c>
      <c r="R649" s="27" t="str">
        <f t="shared" si="581"/>
        <v>–</v>
      </c>
      <c r="S649" s="27" t="str">
        <f t="shared" si="581"/>
        <v>–</v>
      </c>
      <c r="T649" s="27" t="str">
        <f t="shared" si="581"/>
        <v>–</v>
      </c>
      <c r="U649" s="27" t="str">
        <f t="shared" si="581"/>
        <v>–</v>
      </c>
      <c r="V649" s="27" t="str">
        <f t="shared" si="581"/>
        <v>–</v>
      </c>
      <c r="W649" s="27" t="str">
        <f t="shared" si="581"/>
        <v>–</v>
      </c>
      <c r="X649" s="27" t="str">
        <f t="shared" si="581"/>
        <v>–</v>
      </c>
      <c r="Y649" s="27" t="str">
        <f t="shared" si="581"/>
        <v>–</v>
      </c>
      <c r="Z649" s="27" t="str">
        <f t="shared" si="581"/>
        <v>–</v>
      </c>
      <c r="AA649" s="27" t="str">
        <f t="shared" si="581"/>
        <v>–</v>
      </c>
      <c r="AB649" s="27" t="str">
        <f t="shared" si="581"/>
        <v>–</v>
      </c>
      <c r="AC649" s="27" t="str">
        <f t="shared" si="581"/>
        <v>–</v>
      </c>
      <c r="AD649" s="27" t="str">
        <f t="shared" si="581"/>
        <v>–</v>
      </c>
      <c r="AE649" s="27" t="str">
        <f t="shared" si="581"/>
        <v>–</v>
      </c>
      <c r="AF649" s="27" t="str">
        <f t="shared" si="581"/>
        <v>–</v>
      </c>
      <c r="AG649" s="27" t="str">
        <f t="shared" si="581"/>
        <v>–</v>
      </c>
      <c r="AH649" s="27" t="str">
        <f t="shared" si="581"/>
        <v>–</v>
      </c>
      <c r="AI649" s="27" t="str">
        <f t="shared" si="581"/>
        <v>–</v>
      </c>
      <c r="AJ649" s="27" t="str">
        <f t="shared" si="581"/>
        <v>–</v>
      </c>
      <c r="AK649" s="27" t="str">
        <f t="shared" si="581"/>
        <v>–</v>
      </c>
      <c r="AL649" s="27" t="str">
        <f t="shared" si="581"/>
        <v>–</v>
      </c>
      <c r="AM649" s="27" t="str">
        <f t="shared" si="581"/>
        <v>–</v>
      </c>
      <c r="AN649" s="27" t="str">
        <f t="shared" si="581"/>
        <v>–</v>
      </c>
      <c r="AO649" s="27" t="str">
        <f t="shared" si="581"/>
        <v>–</v>
      </c>
      <c r="AP649" s="27" t="str">
        <f t="shared" si="581"/>
        <v>–</v>
      </c>
      <c r="AQ649" s="27" t="str">
        <f t="shared" si="581"/>
        <v>–</v>
      </c>
      <c r="AR649" s="27" t="str">
        <f t="shared" si="581"/>
        <v>–</v>
      </c>
      <c r="AS649" s="27" t="str">
        <f t="shared" si="581"/>
        <v>–</v>
      </c>
      <c r="AT649" s="27" t="str">
        <f t="shared" ref="AT649:AY649" si="582">EIUTotal(EIUSum(AT645:AT648,AT$996:AT$999),AT654,AT669,AT674)</f>
        <v>–</v>
      </c>
      <c r="AU649" s="27" t="str">
        <f t="shared" si="582"/>
        <v>–</v>
      </c>
      <c r="AV649" s="27" t="str">
        <f t="shared" si="582"/>
        <v>–</v>
      </c>
      <c r="AW649" s="28" t="str">
        <f t="shared" si="582"/>
        <v>–</v>
      </c>
      <c r="AX649" s="28" t="str">
        <f t="shared" si="582"/>
        <v>–</v>
      </c>
      <c r="AY649" s="28" t="str">
        <f t="shared" si="582"/>
        <v>–</v>
      </c>
      <c r="AZ649" s="28" t="str">
        <f t="shared" ref="AZ649:BA649" si="583">EIUTotal(EIUSum(AZ645:AZ648,AZ$996:AZ$999),AZ654,AZ669,AZ674)</f>
        <v>–</v>
      </c>
      <c r="BA649" s="28" t="str">
        <f t="shared" si="583"/>
        <v>–</v>
      </c>
    </row>
    <row r="650" spans="1:58" s="145" customFormat="1" outlineLevel="1" x14ac:dyDescent="0.2">
      <c r="A650" s="96"/>
      <c r="B650" s="96"/>
      <c r="C650" s="96"/>
      <c r="D650" s="137"/>
      <c r="E650" s="137"/>
      <c r="F650" s="138" t="s">
        <v>444</v>
      </c>
      <c r="G650" s="140" t="s">
        <v>841</v>
      </c>
      <c r="BB650" s="165"/>
      <c r="BC650" s="165"/>
      <c r="BD650" s="165"/>
      <c r="BE650" s="165"/>
      <c r="BF650" s="165"/>
    </row>
    <row r="651" spans="1:58" s="145" customFormat="1" outlineLevel="1" x14ac:dyDescent="0.2">
      <c r="A651" s="96"/>
      <c r="B651" s="96"/>
      <c r="C651" s="96"/>
      <c r="D651" s="137"/>
      <c r="E651" s="137"/>
      <c r="F651" s="138" t="s">
        <v>445</v>
      </c>
      <c r="G651" s="140" t="s">
        <v>842</v>
      </c>
      <c r="BB651" s="165"/>
      <c r="BC651" s="165"/>
      <c r="BD651" s="165"/>
      <c r="BE651" s="165"/>
      <c r="BF651" s="165"/>
    </row>
    <row r="652" spans="1:58" s="145" customFormat="1" outlineLevel="1" x14ac:dyDescent="0.2">
      <c r="A652" s="96"/>
      <c r="B652" s="96"/>
      <c r="C652" s="96"/>
      <c r="D652" s="137"/>
      <c r="E652" s="137"/>
      <c r="F652" s="138" t="s">
        <v>446</v>
      </c>
      <c r="G652" s="140" t="s">
        <v>843</v>
      </c>
      <c r="H652" s="165">
        <v>43.297433268939002</v>
      </c>
      <c r="I652" s="165">
        <v>43.297433268939002</v>
      </c>
      <c r="J652" s="165">
        <v>43.297433268939002</v>
      </c>
      <c r="K652" s="165">
        <v>43.297433268939002</v>
      </c>
      <c r="L652" s="165">
        <v>43.297433268939002</v>
      </c>
      <c r="M652" s="165">
        <v>43.297433268939002</v>
      </c>
      <c r="N652" s="165">
        <v>43.297433268939002</v>
      </c>
      <c r="O652" s="165">
        <v>43.297433268939002</v>
      </c>
      <c r="P652" s="145">
        <v>43.297433268939002</v>
      </c>
      <c r="Q652" s="145">
        <v>46.493286023800614</v>
      </c>
      <c r="R652" s="145">
        <v>73.98364056498545</v>
      </c>
      <c r="S652" s="145">
        <v>88.583115843680446</v>
      </c>
      <c r="T652" s="145">
        <v>75.706169518216427</v>
      </c>
      <c r="U652" s="145">
        <v>71.638465212644022</v>
      </c>
      <c r="V652" s="145">
        <v>87.424213032534809</v>
      </c>
      <c r="W652" s="145">
        <v>66.617722854198874</v>
      </c>
      <c r="X652" s="145">
        <v>63.984956394607892</v>
      </c>
      <c r="Y652" s="145">
        <v>54.848097544880851</v>
      </c>
      <c r="Z652" s="145">
        <v>58.144190646788225</v>
      </c>
      <c r="AA652" s="145">
        <v>59.8790192977918</v>
      </c>
      <c r="AB652" s="145">
        <v>73.762242410700054</v>
      </c>
      <c r="AC652" s="145">
        <v>65.955290981599489</v>
      </c>
      <c r="AD652" s="145">
        <v>68.986144523098872</v>
      </c>
      <c r="AE652" s="165">
        <v>66.715347940965998</v>
      </c>
      <c r="AF652" s="165">
        <v>64.519298500495751</v>
      </c>
      <c r="AG652" s="165">
        <v>62.3955357720615</v>
      </c>
      <c r="AH652" s="165">
        <v>60.341680315273294</v>
      </c>
      <c r="AI652" s="165">
        <v>58.355431013079048</v>
      </c>
      <c r="AJ652" s="165">
        <v>56.434562493618301</v>
      </c>
      <c r="AK652" s="165">
        <v>54.576922636940083</v>
      </c>
      <c r="AL652" s="165">
        <v>52.780430163791415</v>
      </c>
      <c r="AM652" s="165">
        <v>51.043072303774913</v>
      </c>
      <c r="AN652" s="165">
        <v>49.362902540263015</v>
      </c>
      <c r="AO652" s="165">
        <v>47.738038429542136</v>
      </c>
      <c r="AP652" s="165">
        <v>46.166659491743481</v>
      </c>
      <c r="AQ652" s="165">
        <v>44.647005171197407</v>
      </c>
      <c r="AR652" s="165">
        <v>43.177372863926244</v>
      </c>
      <c r="AS652" s="165">
        <v>41.756116010065526</v>
      </c>
      <c r="AT652" s="165">
        <v>40.381642249076442</v>
      </c>
      <c r="AU652" s="165">
        <v>39.052411635682603</v>
      </c>
      <c r="AV652" s="165">
        <v>37.7669349145323</v>
      </c>
      <c r="AW652" s="165">
        <v>36.523771851653223</v>
      </c>
      <c r="AX652" s="165">
        <v>35.321529620830127</v>
      </c>
      <c r="AY652" s="165">
        <v>34.158861243097704</v>
      </c>
      <c r="AZ652" s="165">
        <v>33.034464077600148</v>
      </c>
      <c r="BA652" s="165"/>
      <c r="BB652" s="165"/>
      <c r="BC652" s="165"/>
      <c r="BD652" s="165"/>
      <c r="BE652" s="165"/>
      <c r="BF652" s="165"/>
    </row>
    <row r="653" spans="1:58" s="145" customFormat="1" outlineLevel="1" x14ac:dyDescent="0.2">
      <c r="A653" s="96"/>
      <c r="B653" s="96"/>
      <c r="C653" s="96"/>
      <c r="D653" s="137"/>
      <c r="E653" s="137"/>
      <c r="F653" s="138" t="s">
        <v>447</v>
      </c>
      <c r="G653" s="140" t="s">
        <v>844</v>
      </c>
      <c r="BB653" s="165"/>
      <c r="BC653" s="165"/>
      <c r="BD653" s="165"/>
      <c r="BE653" s="165"/>
      <c r="BF653" s="165"/>
    </row>
    <row r="654" spans="1:58" s="43" customFormat="1" x14ac:dyDescent="0.2">
      <c r="A654" s="37" t="s">
        <v>442</v>
      </c>
      <c r="B654" s="37" t="s">
        <v>260</v>
      </c>
      <c r="C654" s="37" t="s">
        <v>382</v>
      </c>
      <c r="D654" s="38" t="s">
        <v>374</v>
      </c>
      <c r="E654" s="38" t="s">
        <v>1546</v>
      </c>
      <c r="F654" s="87" t="s">
        <v>261</v>
      </c>
      <c r="G654" s="22" t="s">
        <v>1308</v>
      </c>
      <c r="H654" s="27" t="str">
        <f>EIUTotal(EIUSum(H650:H653,H$996:H$999),H659,H664)</f>
        <v>–</v>
      </c>
      <c r="I654" s="27" t="str">
        <f t="shared" ref="I654:AS654" si="584">EIUTotal(EIUSum(I650:I653,I$996:I$999),I659,I664)</f>
        <v>–</v>
      </c>
      <c r="J654" s="27" t="str">
        <f t="shared" si="584"/>
        <v>–</v>
      </c>
      <c r="K654" s="27" t="str">
        <f t="shared" si="584"/>
        <v>–</v>
      </c>
      <c r="L654" s="27" t="str">
        <f t="shared" si="584"/>
        <v>–</v>
      </c>
      <c r="M654" s="27" t="str">
        <f t="shared" si="584"/>
        <v>–</v>
      </c>
      <c r="N654" s="27" t="str">
        <f t="shared" si="584"/>
        <v>–</v>
      </c>
      <c r="O654" s="27" t="str">
        <f t="shared" si="584"/>
        <v>–</v>
      </c>
      <c r="P654" s="27" t="str">
        <f t="shared" si="584"/>
        <v>–</v>
      </c>
      <c r="Q654" s="27" t="str">
        <f t="shared" si="584"/>
        <v>–</v>
      </c>
      <c r="R654" s="27" t="str">
        <f t="shared" si="584"/>
        <v>–</v>
      </c>
      <c r="S654" s="27" t="str">
        <f t="shared" si="584"/>
        <v>–</v>
      </c>
      <c r="T654" s="27" t="str">
        <f t="shared" si="584"/>
        <v>–</v>
      </c>
      <c r="U654" s="27" t="str">
        <f t="shared" si="584"/>
        <v>–</v>
      </c>
      <c r="V654" s="27" t="str">
        <f t="shared" si="584"/>
        <v>–</v>
      </c>
      <c r="W654" s="27" t="str">
        <f t="shared" si="584"/>
        <v>–</v>
      </c>
      <c r="X654" s="27" t="str">
        <f t="shared" si="584"/>
        <v>–</v>
      </c>
      <c r="Y654" s="27" t="str">
        <f t="shared" si="584"/>
        <v>–</v>
      </c>
      <c r="Z654" s="27" t="str">
        <f t="shared" si="584"/>
        <v>–</v>
      </c>
      <c r="AA654" s="27" t="str">
        <f t="shared" si="584"/>
        <v>–</v>
      </c>
      <c r="AB654" s="27" t="str">
        <f t="shared" si="584"/>
        <v>–</v>
      </c>
      <c r="AC654" s="27" t="str">
        <f t="shared" si="584"/>
        <v>–</v>
      </c>
      <c r="AD654" s="27" t="str">
        <f t="shared" si="584"/>
        <v>–</v>
      </c>
      <c r="AE654" s="27" t="str">
        <f t="shared" si="584"/>
        <v>–</v>
      </c>
      <c r="AF654" s="27" t="str">
        <f t="shared" si="584"/>
        <v>–</v>
      </c>
      <c r="AG654" s="27" t="str">
        <f t="shared" si="584"/>
        <v>–</v>
      </c>
      <c r="AH654" s="27" t="str">
        <f t="shared" si="584"/>
        <v>–</v>
      </c>
      <c r="AI654" s="27" t="str">
        <f t="shared" si="584"/>
        <v>–</v>
      </c>
      <c r="AJ654" s="27" t="str">
        <f t="shared" si="584"/>
        <v>–</v>
      </c>
      <c r="AK654" s="27" t="str">
        <f t="shared" si="584"/>
        <v>–</v>
      </c>
      <c r="AL654" s="27" t="str">
        <f t="shared" si="584"/>
        <v>–</v>
      </c>
      <c r="AM654" s="27" t="str">
        <f t="shared" si="584"/>
        <v>–</v>
      </c>
      <c r="AN654" s="27" t="str">
        <f t="shared" si="584"/>
        <v>–</v>
      </c>
      <c r="AO654" s="27" t="str">
        <f t="shared" si="584"/>
        <v>–</v>
      </c>
      <c r="AP654" s="27" t="str">
        <f t="shared" si="584"/>
        <v>–</v>
      </c>
      <c r="AQ654" s="27" t="str">
        <f t="shared" si="584"/>
        <v>–</v>
      </c>
      <c r="AR654" s="27" t="str">
        <f t="shared" si="584"/>
        <v>–</v>
      </c>
      <c r="AS654" s="27" t="str">
        <f t="shared" si="584"/>
        <v>–</v>
      </c>
      <c r="AT654" s="27" t="str">
        <f t="shared" ref="AT654:AY654" si="585">EIUTotal(EIUSum(AT650:AT653,AT$996:AT$999),AT659,AT664)</f>
        <v>–</v>
      </c>
      <c r="AU654" s="27" t="str">
        <f t="shared" si="585"/>
        <v>–</v>
      </c>
      <c r="AV654" s="27" t="str">
        <f t="shared" si="585"/>
        <v>–</v>
      </c>
      <c r="AW654" s="28" t="str">
        <f t="shared" si="585"/>
        <v>–</v>
      </c>
      <c r="AX654" s="28" t="str">
        <f t="shared" si="585"/>
        <v>–</v>
      </c>
      <c r="AY654" s="28" t="str">
        <f t="shared" si="585"/>
        <v>–</v>
      </c>
      <c r="AZ654" s="28" t="str">
        <f t="shared" ref="AZ654:BA654" si="586">EIUTotal(EIUSum(AZ650:AZ653,AZ$996:AZ$999),AZ659,AZ664)</f>
        <v>–</v>
      </c>
      <c r="BA654" s="28" t="str">
        <f t="shared" si="586"/>
        <v>–</v>
      </c>
    </row>
    <row r="655" spans="1:58" s="145" customFormat="1" outlineLevel="1" x14ac:dyDescent="0.2">
      <c r="A655" s="96"/>
      <c r="B655" s="96"/>
      <c r="C655" s="96"/>
      <c r="D655" s="137"/>
      <c r="E655" s="137"/>
      <c r="F655" s="140" t="s">
        <v>444</v>
      </c>
      <c r="G655" s="140" t="s">
        <v>845</v>
      </c>
      <c r="BB655" s="165"/>
      <c r="BC655" s="165"/>
      <c r="BD655" s="165"/>
      <c r="BE655" s="165"/>
      <c r="BF655" s="165"/>
    </row>
    <row r="656" spans="1:58" s="145" customFormat="1" outlineLevel="1" x14ac:dyDescent="0.2">
      <c r="A656" s="96"/>
      <c r="B656" s="96"/>
      <c r="C656" s="96"/>
      <c r="D656" s="137"/>
      <c r="E656" s="137"/>
      <c r="F656" s="140" t="s">
        <v>445</v>
      </c>
      <c r="G656" s="140" t="s">
        <v>846</v>
      </c>
      <c r="BB656" s="165"/>
      <c r="BC656" s="165"/>
      <c r="BD656" s="165"/>
      <c r="BE656" s="165"/>
      <c r="BF656" s="165"/>
    </row>
    <row r="657" spans="1:58" s="145" customFormat="1" outlineLevel="1" x14ac:dyDescent="0.2">
      <c r="A657" s="96"/>
      <c r="B657" s="96"/>
      <c r="C657" s="96"/>
      <c r="D657" s="137"/>
      <c r="E657" s="137"/>
      <c r="F657" s="140" t="s">
        <v>446</v>
      </c>
      <c r="G657" s="140" t="s">
        <v>847</v>
      </c>
      <c r="BB657" s="165"/>
      <c r="BC657" s="165"/>
      <c r="BD657" s="165"/>
      <c r="BE657" s="165"/>
      <c r="BF657" s="165"/>
    </row>
    <row r="658" spans="1:58" s="145" customFormat="1" outlineLevel="1" x14ac:dyDescent="0.2">
      <c r="A658" s="96"/>
      <c r="B658" s="96"/>
      <c r="C658" s="96"/>
      <c r="D658" s="137"/>
      <c r="E658" s="137"/>
      <c r="F658" s="140" t="s">
        <v>447</v>
      </c>
      <c r="G658" s="140" t="s">
        <v>848</v>
      </c>
      <c r="BB658" s="165"/>
      <c r="BC658" s="165"/>
      <c r="BD658" s="165"/>
      <c r="BE658" s="165"/>
      <c r="BF658" s="165"/>
    </row>
    <row r="659" spans="1:58" s="43" customFormat="1" x14ac:dyDescent="0.2">
      <c r="A659" s="37" t="s">
        <v>442</v>
      </c>
      <c r="B659" s="37" t="s">
        <v>337</v>
      </c>
      <c r="C659" s="37" t="s">
        <v>382</v>
      </c>
      <c r="D659" s="38" t="s">
        <v>374</v>
      </c>
      <c r="E659" s="38" t="s">
        <v>1546</v>
      </c>
      <c r="F659" s="31" t="s">
        <v>338</v>
      </c>
      <c r="G659" s="22" t="s">
        <v>1309</v>
      </c>
      <c r="H659" s="27" t="str">
        <f>EIUTotal(EIUSum(H655:H658,H$996:H$999),H695,H722)</f>
        <v>–</v>
      </c>
      <c r="I659" s="27" t="str">
        <f t="shared" ref="I659:AS659" si="587">EIUTotal(EIUSum(I655:I658,I$996:I$999),I695,I722)</f>
        <v>–</v>
      </c>
      <c r="J659" s="27" t="str">
        <f t="shared" si="587"/>
        <v>–</v>
      </c>
      <c r="K659" s="27" t="str">
        <f t="shared" si="587"/>
        <v>–</v>
      </c>
      <c r="L659" s="27" t="str">
        <f t="shared" si="587"/>
        <v>–</v>
      </c>
      <c r="M659" s="27" t="str">
        <f t="shared" si="587"/>
        <v>–</v>
      </c>
      <c r="N659" s="27" t="str">
        <f t="shared" si="587"/>
        <v>–</v>
      </c>
      <c r="O659" s="27" t="str">
        <f t="shared" si="587"/>
        <v>–</v>
      </c>
      <c r="P659" s="27" t="str">
        <f t="shared" si="587"/>
        <v>–</v>
      </c>
      <c r="Q659" s="27" t="str">
        <f t="shared" si="587"/>
        <v>–</v>
      </c>
      <c r="R659" s="27" t="str">
        <f t="shared" si="587"/>
        <v>–</v>
      </c>
      <c r="S659" s="27" t="str">
        <f t="shared" si="587"/>
        <v>–</v>
      </c>
      <c r="T659" s="27" t="str">
        <f t="shared" si="587"/>
        <v>–</v>
      </c>
      <c r="U659" s="27" t="str">
        <f t="shared" si="587"/>
        <v>–</v>
      </c>
      <c r="V659" s="27" t="str">
        <f t="shared" si="587"/>
        <v>–</v>
      </c>
      <c r="W659" s="27" t="str">
        <f t="shared" si="587"/>
        <v>–</v>
      </c>
      <c r="X659" s="27" t="str">
        <f t="shared" si="587"/>
        <v>–</v>
      </c>
      <c r="Y659" s="27" t="str">
        <f t="shared" si="587"/>
        <v>–</v>
      </c>
      <c r="Z659" s="27" t="str">
        <f t="shared" si="587"/>
        <v>–</v>
      </c>
      <c r="AA659" s="27" t="str">
        <f t="shared" si="587"/>
        <v>–</v>
      </c>
      <c r="AB659" s="27" t="str">
        <f t="shared" si="587"/>
        <v>–</v>
      </c>
      <c r="AC659" s="27" t="str">
        <f t="shared" si="587"/>
        <v>–</v>
      </c>
      <c r="AD659" s="27" t="str">
        <f t="shared" si="587"/>
        <v>–</v>
      </c>
      <c r="AE659" s="27" t="str">
        <f t="shared" si="587"/>
        <v>–</v>
      </c>
      <c r="AF659" s="27" t="str">
        <f t="shared" si="587"/>
        <v>–</v>
      </c>
      <c r="AG659" s="27" t="str">
        <f t="shared" si="587"/>
        <v>–</v>
      </c>
      <c r="AH659" s="27" t="str">
        <f t="shared" si="587"/>
        <v>–</v>
      </c>
      <c r="AI659" s="27" t="str">
        <f t="shared" si="587"/>
        <v>–</v>
      </c>
      <c r="AJ659" s="27" t="str">
        <f t="shared" si="587"/>
        <v>–</v>
      </c>
      <c r="AK659" s="27" t="str">
        <f t="shared" si="587"/>
        <v>–</v>
      </c>
      <c r="AL659" s="27" t="str">
        <f t="shared" si="587"/>
        <v>–</v>
      </c>
      <c r="AM659" s="27" t="str">
        <f t="shared" si="587"/>
        <v>–</v>
      </c>
      <c r="AN659" s="27" t="str">
        <f t="shared" si="587"/>
        <v>–</v>
      </c>
      <c r="AO659" s="27" t="str">
        <f t="shared" si="587"/>
        <v>–</v>
      </c>
      <c r="AP659" s="27" t="str">
        <f t="shared" si="587"/>
        <v>–</v>
      </c>
      <c r="AQ659" s="27" t="str">
        <f t="shared" si="587"/>
        <v>–</v>
      </c>
      <c r="AR659" s="27" t="str">
        <f t="shared" si="587"/>
        <v>–</v>
      </c>
      <c r="AS659" s="27" t="str">
        <f t="shared" si="587"/>
        <v>–</v>
      </c>
      <c r="AT659" s="27" t="str">
        <f t="shared" ref="AT659:AY659" si="588">EIUTotal(EIUSum(AT655:AT658,AT$996:AT$999),AT695,AT722)</f>
        <v>–</v>
      </c>
      <c r="AU659" s="27" t="str">
        <f t="shared" si="588"/>
        <v>–</v>
      </c>
      <c r="AV659" s="27" t="str">
        <f t="shared" si="588"/>
        <v>–</v>
      </c>
      <c r="AW659" s="28" t="str">
        <f t="shared" si="588"/>
        <v>–</v>
      </c>
      <c r="AX659" s="28" t="str">
        <f t="shared" si="588"/>
        <v>–</v>
      </c>
      <c r="AY659" s="28" t="str">
        <f t="shared" si="588"/>
        <v>–</v>
      </c>
      <c r="AZ659" s="28" t="str">
        <f t="shared" ref="AZ659:BA659" si="589">EIUTotal(EIUSum(AZ655:AZ658,AZ$996:AZ$999),AZ695,AZ722)</f>
        <v>–</v>
      </c>
      <c r="BA659" s="28" t="str">
        <f t="shared" si="589"/>
        <v>–</v>
      </c>
    </row>
    <row r="660" spans="1:58" s="145" customFormat="1" outlineLevel="1" x14ac:dyDescent="0.2">
      <c r="A660" s="96"/>
      <c r="B660" s="96"/>
      <c r="C660" s="96"/>
      <c r="D660" s="137"/>
      <c r="E660" s="137"/>
      <c r="F660" s="148" t="s">
        <v>444</v>
      </c>
      <c r="G660" s="140" t="s">
        <v>849</v>
      </c>
      <c r="BB660" s="165"/>
      <c r="BC660" s="165"/>
      <c r="BD660" s="165"/>
      <c r="BE660" s="165"/>
      <c r="BF660" s="165"/>
    </row>
    <row r="661" spans="1:58" s="145" customFormat="1" outlineLevel="1" x14ac:dyDescent="0.2">
      <c r="A661" s="96"/>
      <c r="B661" s="96"/>
      <c r="C661" s="96"/>
      <c r="D661" s="137"/>
      <c r="E661" s="137"/>
      <c r="F661" s="148" t="s">
        <v>445</v>
      </c>
      <c r="G661" s="140" t="s">
        <v>850</v>
      </c>
      <c r="BB661" s="165"/>
      <c r="BC661" s="165"/>
      <c r="BD661" s="165"/>
      <c r="BE661" s="165"/>
      <c r="BF661" s="165"/>
    </row>
    <row r="662" spans="1:58" s="145" customFormat="1" outlineLevel="1" x14ac:dyDescent="0.2">
      <c r="A662" s="96"/>
      <c r="B662" s="96"/>
      <c r="C662" s="96"/>
      <c r="D662" s="137"/>
      <c r="E662" s="137"/>
      <c r="F662" s="148" t="s">
        <v>446</v>
      </c>
      <c r="G662" s="140" t="s">
        <v>851</v>
      </c>
      <c r="BB662" s="165"/>
      <c r="BC662" s="165"/>
      <c r="BD662" s="165"/>
      <c r="BE662" s="165"/>
      <c r="BF662" s="165"/>
    </row>
    <row r="663" spans="1:58" s="145" customFormat="1" outlineLevel="1" x14ac:dyDescent="0.2">
      <c r="A663" s="96"/>
      <c r="B663" s="96"/>
      <c r="C663" s="96"/>
      <c r="D663" s="137"/>
      <c r="E663" s="137"/>
      <c r="F663" s="148" t="s">
        <v>447</v>
      </c>
      <c r="G663" s="140" t="s">
        <v>852</v>
      </c>
      <c r="BB663" s="165"/>
      <c r="BC663" s="165"/>
      <c r="BD663" s="165"/>
      <c r="BE663" s="165"/>
      <c r="BF663" s="165"/>
    </row>
    <row r="664" spans="1:58" s="43" customFormat="1" x14ac:dyDescent="0.2">
      <c r="A664" s="37" t="s">
        <v>442</v>
      </c>
      <c r="B664" s="37" t="s">
        <v>339</v>
      </c>
      <c r="C664" s="37" t="s">
        <v>382</v>
      </c>
      <c r="D664" s="38" t="s">
        <v>374</v>
      </c>
      <c r="E664" s="38" t="s">
        <v>1546</v>
      </c>
      <c r="F664" s="31" t="s">
        <v>340</v>
      </c>
      <c r="G664" s="22" t="s">
        <v>1310</v>
      </c>
      <c r="H664" s="27" t="str">
        <f>EIUTotal(EIUSum(H660:H663,H$996:H$999),H700,H727)</f>
        <v>–</v>
      </c>
      <c r="I664" s="27" t="str">
        <f t="shared" ref="I664:AS664" si="590">EIUTotal(EIUSum(I660:I663,I$996:I$999),I700,I727)</f>
        <v>–</v>
      </c>
      <c r="J664" s="27" t="str">
        <f t="shared" si="590"/>
        <v>–</v>
      </c>
      <c r="K664" s="27" t="str">
        <f t="shared" si="590"/>
        <v>–</v>
      </c>
      <c r="L664" s="27" t="str">
        <f t="shared" si="590"/>
        <v>–</v>
      </c>
      <c r="M664" s="27" t="str">
        <f t="shared" si="590"/>
        <v>–</v>
      </c>
      <c r="N664" s="27" t="str">
        <f t="shared" si="590"/>
        <v>–</v>
      </c>
      <c r="O664" s="27" t="str">
        <f t="shared" si="590"/>
        <v>–</v>
      </c>
      <c r="P664" s="27" t="str">
        <f t="shared" si="590"/>
        <v>–</v>
      </c>
      <c r="Q664" s="27" t="str">
        <f t="shared" si="590"/>
        <v>–</v>
      </c>
      <c r="R664" s="27" t="str">
        <f t="shared" si="590"/>
        <v>–</v>
      </c>
      <c r="S664" s="27" t="str">
        <f t="shared" si="590"/>
        <v>–</v>
      </c>
      <c r="T664" s="27" t="str">
        <f t="shared" si="590"/>
        <v>–</v>
      </c>
      <c r="U664" s="27" t="str">
        <f t="shared" si="590"/>
        <v>–</v>
      </c>
      <c r="V664" s="27" t="str">
        <f t="shared" si="590"/>
        <v>–</v>
      </c>
      <c r="W664" s="27" t="str">
        <f t="shared" si="590"/>
        <v>–</v>
      </c>
      <c r="X664" s="27" t="str">
        <f t="shared" si="590"/>
        <v>–</v>
      </c>
      <c r="Y664" s="27" t="str">
        <f t="shared" si="590"/>
        <v>–</v>
      </c>
      <c r="Z664" s="27" t="str">
        <f t="shared" si="590"/>
        <v>–</v>
      </c>
      <c r="AA664" s="27" t="str">
        <f t="shared" si="590"/>
        <v>–</v>
      </c>
      <c r="AB664" s="27" t="str">
        <f t="shared" si="590"/>
        <v>–</v>
      </c>
      <c r="AC664" s="27" t="str">
        <f t="shared" si="590"/>
        <v>–</v>
      </c>
      <c r="AD664" s="27" t="str">
        <f t="shared" si="590"/>
        <v>–</v>
      </c>
      <c r="AE664" s="27" t="str">
        <f t="shared" si="590"/>
        <v>–</v>
      </c>
      <c r="AF664" s="27" t="str">
        <f t="shared" si="590"/>
        <v>–</v>
      </c>
      <c r="AG664" s="27" t="str">
        <f t="shared" si="590"/>
        <v>–</v>
      </c>
      <c r="AH664" s="27" t="str">
        <f t="shared" si="590"/>
        <v>–</v>
      </c>
      <c r="AI664" s="27" t="str">
        <f t="shared" si="590"/>
        <v>–</v>
      </c>
      <c r="AJ664" s="27" t="str">
        <f t="shared" si="590"/>
        <v>–</v>
      </c>
      <c r="AK664" s="27" t="str">
        <f t="shared" si="590"/>
        <v>–</v>
      </c>
      <c r="AL664" s="27" t="str">
        <f t="shared" si="590"/>
        <v>–</v>
      </c>
      <c r="AM664" s="27" t="str">
        <f t="shared" si="590"/>
        <v>–</v>
      </c>
      <c r="AN664" s="27" t="str">
        <f t="shared" si="590"/>
        <v>–</v>
      </c>
      <c r="AO664" s="27" t="str">
        <f t="shared" si="590"/>
        <v>–</v>
      </c>
      <c r="AP664" s="27" t="str">
        <f t="shared" si="590"/>
        <v>–</v>
      </c>
      <c r="AQ664" s="27" t="str">
        <f t="shared" si="590"/>
        <v>–</v>
      </c>
      <c r="AR664" s="27" t="str">
        <f t="shared" si="590"/>
        <v>–</v>
      </c>
      <c r="AS664" s="27" t="str">
        <f t="shared" si="590"/>
        <v>–</v>
      </c>
      <c r="AT664" s="27" t="str">
        <f t="shared" ref="AT664:AY664" si="591">EIUTotal(EIUSum(AT660:AT663,AT$996:AT$999),AT700,AT727)</f>
        <v>–</v>
      </c>
      <c r="AU664" s="27" t="str">
        <f t="shared" si="591"/>
        <v>–</v>
      </c>
      <c r="AV664" s="27" t="str">
        <f t="shared" si="591"/>
        <v>–</v>
      </c>
      <c r="AW664" s="28" t="str">
        <f t="shared" si="591"/>
        <v>–</v>
      </c>
      <c r="AX664" s="28" t="str">
        <f t="shared" si="591"/>
        <v>–</v>
      </c>
      <c r="AY664" s="28" t="str">
        <f t="shared" si="591"/>
        <v>–</v>
      </c>
      <c r="AZ664" s="28" t="str">
        <f t="shared" ref="AZ664:BA664" si="592">EIUTotal(EIUSum(AZ660:AZ663,AZ$996:AZ$999),AZ700,AZ727)</f>
        <v>–</v>
      </c>
      <c r="BA664" s="28" t="str">
        <f t="shared" si="592"/>
        <v>–</v>
      </c>
    </row>
    <row r="665" spans="1:58" s="145" customFormat="1" outlineLevel="1" x14ac:dyDescent="0.2">
      <c r="A665" s="96"/>
      <c r="B665" s="96"/>
      <c r="C665" s="96"/>
      <c r="D665" s="137"/>
      <c r="E665" s="137"/>
      <c r="F665" s="148" t="s">
        <v>444</v>
      </c>
      <c r="G665" s="140" t="s">
        <v>853</v>
      </c>
      <c r="BB665" s="165"/>
      <c r="BC665" s="165"/>
      <c r="BD665" s="165"/>
      <c r="BE665" s="165"/>
      <c r="BF665" s="165"/>
    </row>
    <row r="666" spans="1:58" s="145" customFormat="1" outlineLevel="1" x14ac:dyDescent="0.2">
      <c r="A666" s="96"/>
      <c r="B666" s="96"/>
      <c r="C666" s="96"/>
      <c r="D666" s="137"/>
      <c r="E666" s="137"/>
      <c r="F666" s="148" t="s">
        <v>445</v>
      </c>
      <c r="G666" s="140" t="s">
        <v>854</v>
      </c>
      <c r="BB666" s="165"/>
      <c r="BC666" s="165"/>
      <c r="BD666" s="165"/>
      <c r="BE666" s="165"/>
      <c r="BF666" s="165"/>
    </row>
    <row r="667" spans="1:58" s="145" customFormat="1" outlineLevel="1" x14ac:dyDescent="0.2">
      <c r="A667" s="96"/>
      <c r="B667" s="96"/>
      <c r="C667" s="96"/>
      <c r="D667" s="137"/>
      <c r="E667" s="137"/>
      <c r="F667" s="148" t="s">
        <v>446</v>
      </c>
      <c r="G667" s="140" t="s">
        <v>855</v>
      </c>
      <c r="H667" s="165">
        <v>0</v>
      </c>
      <c r="I667" s="165">
        <v>0</v>
      </c>
      <c r="J667" s="165">
        <v>0</v>
      </c>
      <c r="K667" s="165">
        <v>0</v>
      </c>
      <c r="L667" s="165">
        <v>0</v>
      </c>
      <c r="M667" s="165">
        <v>0</v>
      </c>
      <c r="N667" s="165">
        <v>0</v>
      </c>
      <c r="O667" s="165">
        <v>0</v>
      </c>
      <c r="P667" s="145">
        <v>0</v>
      </c>
      <c r="Q667" s="145">
        <v>0</v>
      </c>
      <c r="R667" s="145">
        <v>0</v>
      </c>
      <c r="S667" s="145">
        <v>0</v>
      </c>
      <c r="T667" s="145">
        <v>0</v>
      </c>
      <c r="U667" s="145">
        <v>0</v>
      </c>
      <c r="V667" s="145">
        <v>0</v>
      </c>
      <c r="W667" s="145">
        <v>0</v>
      </c>
      <c r="X667" s="145">
        <v>0</v>
      </c>
      <c r="Y667" s="145">
        <v>0</v>
      </c>
      <c r="Z667" s="145">
        <v>0</v>
      </c>
      <c r="AA667" s="145">
        <v>0</v>
      </c>
      <c r="AB667" s="145">
        <v>0</v>
      </c>
      <c r="AC667" s="145">
        <v>0</v>
      </c>
      <c r="AD667" s="145">
        <v>0</v>
      </c>
      <c r="AE667" s="165">
        <v>0</v>
      </c>
      <c r="AF667" s="165">
        <v>0</v>
      </c>
      <c r="AG667" s="165">
        <v>0</v>
      </c>
      <c r="AH667" s="165">
        <v>0</v>
      </c>
      <c r="AI667" s="165">
        <v>0</v>
      </c>
      <c r="AJ667" s="165">
        <v>0</v>
      </c>
      <c r="AK667" s="165">
        <v>0</v>
      </c>
      <c r="AL667" s="165">
        <v>0</v>
      </c>
      <c r="AM667" s="165">
        <v>0</v>
      </c>
      <c r="AN667" s="165">
        <v>0</v>
      </c>
      <c r="AO667" s="165">
        <v>0</v>
      </c>
      <c r="AP667" s="165">
        <v>0</v>
      </c>
      <c r="AQ667" s="165">
        <v>0</v>
      </c>
      <c r="AR667" s="165">
        <v>0</v>
      </c>
      <c r="AS667" s="165">
        <v>0</v>
      </c>
      <c r="AT667" s="165">
        <v>0</v>
      </c>
      <c r="AU667" s="165">
        <v>0</v>
      </c>
      <c r="AV667" s="165">
        <v>0</v>
      </c>
      <c r="AW667" s="165">
        <v>0</v>
      </c>
      <c r="AX667" s="165">
        <v>0</v>
      </c>
      <c r="AY667" s="165">
        <v>0</v>
      </c>
      <c r="AZ667" s="165">
        <v>0</v>
      </c>
      <c r="BA667" s="165"/>
      <c r="BB667" s="165"/>
      <c r="BC667" s="165"/>
      <c r="BD667" s="165"/>
      <c r="BE667" s="165"/>
      <c r="BF667" s="165"/>
    </row>
    <row r="668" spans="1:58" s="145" customFormat="1" outlineLevel="1" x14ac:dyDescent="0.2">
      <c r="A668" s="96"/>
      <c r="B668" s="96"/>
      <c r="C668" s="96"/>
      <c r="D668" s="137"/>
      <c r="E668" s="137"/>
      <c r="F668" s="148" t="s">
        <v>447</v>
      </c>
      <c r="G668" s="140" t="s">
        <v>856</v>
      </c>
      <c r="BB668" s="165"/>
      <c r="BC668" s="165"/>
      <c r="BD668" s="165"/>
      <c r="BE668" s="165"/>
      <c r="BF668" s="165"/>
    </row>
    <row r="669" spans="1:58" s="43" customFormat="1" x14ac:dyDescent="0.2">
      <c r="A669" s="37" t="s">
        <v>442</v>
      </c>
      <c r="B669" s="37" t="s">
        <v>341</v>
      </c>
      <c r="C669" s="37"/>
      <c r="D669" s="38" t="s">
        <v>374</v>
      </c>
      <c r="E669" s="38" t="s">
        <v>1546</v>
      </c>
      <c r="F669" s="31" t="s">
        <v>342</v>
      </c>
      <c r="G669" s="22" t="s">
        <v>1311</v>
      </c>
      <c r="H669" s="27" t="str">
        <f>EIUTotal(EIUSum(H665:H668,H$996:H$999),H705,H732)</f>
        <v>–</v>
      </c>
      <c r="I669" s="27" t="str">
        <f t="shared" ref="I669:AS669" si="593">EIUTotal(EIUSum(I665:I668,I$996:I$999),I705,I732)</f>
        <v>–</v>
      </c>
      <c r="J669" s="27" t="str">
        <f t="shared" si="593"/>
        <v>–</v>
      </c>
      <c r="K669" s="27" t="str">
        <f t="shared" si="593"/>
        <v>–</v>
      </c>
      <c r="L669" s="27" t="str">
        <f t="shared" si="593"/>
        <v>–</v>
      </c>
      <c r="M669" s="27" t="str">
        <f t="shared" si="593"/>
        <v>–</v>
      </c>
      <c r="N669" s="27" t="str">
        <f t="shared" si="593"/>
        <v>–</v>
      </c>
      <c r="O669" s="27" t="str">
        <f t="shared" si="593"/>
        <v>–</v>
      </c>
      <c r="P669" s="27" t="str">
        <f t="shared" si="593"/>
        <v>–</v>
      </c>
      <c r="Q669" s="27" t="str">
        <f t="shared" si="593"/>
        <v>–</v>
      </c>
      <c r="R669" s="27" t="str">
        <f t="shared" si="593"/>
        <v>–</v>
      </c>
      <c r="S669" s="27" t="str">
        <f t="shared" si="593"/>
        <v>–</v>
      </c>
      <c r="T669" s="27" t="str">
        <f t="shared" si="593"/>
        <v>–</v>
      </c>
      <c r="U669" s="27" t="str">
        <f t="shared" si="593"/>
        <v>–</v>
      </c>
      <c r="V669" s="27" t="str">
        <f t="shared" si="593"/>
        <v>–</v>
      </c>
      <c r="W669" s="27" t="str">
        <f t="shared" si="593"/>
        <v>–</v>
      </c>
      <c r="X669" s="27" t="str">
        <f t="shared" si="593"/>
        <v>–</v>
      </c>
      <c r="Y669" s="27" t="str">
        <f t="shared" si="593"/>
        <v>–</v>
      </c>
      <c r="Z669" s="27" t="str">
        <f t="shared" si="593"/>
        <v>–</v>
      </c>
      <c r="AA669" s="27" t="str">
        <f t="shared" si="593"/>
        <v>–</v>
      </c>
      <c r="AB669" s="27" t="str">
        <f t="shared" si="593"/>
        <v>–</v>
      </c>
      <c r="AC669" s="27" t="str">
        <f t="shared" si="593"/>
        <v>–</v>
      </c>
      <c r="AD669" s="27" t="str">
        <f t="shared" si="593"/>
        <v>–</v>
      </c>
      <c r="AE669" s="27" t="str">
        <f t="shared" si="593"/>
        <v>–</v>
      </c>
      <c r="AF669" s="27" t="str">
        <f t="shared" si="593"/>
        <v>–</v>
      </c>
      <c r="AG669" s="27" t="str">
        <f t="shared" si="593"/>
        <v>–</v>
      </c>
      <c r="AH669" s="27" t="str">
        <f t="shared" si="593"/>
        <v>–</v>
      </c>
      <c r="AI669" s="27" t="str">
        <f t="shared" si="593"/>
        <v>–</v>
      </c>
      <c r="AJ669" s="27" t="str">
        <f t="shared" si="593"/>
        <v>–</v>
      </c>
      <c r="AK669" s="27" t="str">
        <f t="shared" si="593"/>
        <v>–</v>
      </c>
      <c r="AL669" s="27" t="str">
        <f t="shared" si="593"/>
        <v>–</v>
      </c>
      <c r="AM669" s="27" t="str">
        <f t="shared" si="593"/>
        <v>–</v>
      </c>
      <c r="AN669" s="27" t="str">
        <f t="shared" si="593"/>
        <v>–</v>
      </c>
      <c r="AO669" s="27" t="str">
        <f t="shared" si="593"/>
        <v>–</v>
      </c>
      <c r="AP669" s="27" t="str">
        <f t="shared" si="593"/>
        <v>–</v>
      </c>
      <c r="AQ669" s="27" t="str">
        <f t="shared" si="593"/>
        <v>–</v>
      </c>
      <c r="AR669" s="27" t="str">
        <f t="shared" si="593"/>
        <v>–</v>
      </c>
      <c r="AS669" s="27" t="str">
        <f t="shared" si="593"/>
        <v>–</v>
      </c>
      <c r="AT669" s="27" t="str">
        <f t="shared" ref="AT669:AY669" si="594">EIUTotal(EIUSum(AT665:AT668,AT$996:AT$999),AT705,AT732)</f>
        <v>–</v>
      </c>
      <c r="AU669" s="27" t="str">
        <f t="shared" si="594"/>
        <v>–</v>
      </c>
      <c r="AV669" s="27" t="str">
        <f t="shared" si="594"/>
        <v>–</v>
      </c>
      <c r="AW669" s="28" t="str">
        <f t="shared" si="594"/>
        <v>–</v>
      </c>
      <c r="AX669" s="28" t="str">
        <f t="shared" si="594"/>
        <v>–</v>
      </c>
      <c r="AY669" s="28" t="str">
        <f t="shared" si="594"/>
        <v>–</v>
      </c>
      <c r="AZ669" s="28" t="str">
        <f t="shared" ref="AZ669:BA669" si="595">EIUTotal(EIUSum(AZ665:AZ668,AZ$996:AZ$999),AZ705,AZ732)</f>
        <v>–</v>
      </c>
      <c r="BA669" s="28" t="str">
        <f t="shared" si="595"/>
        <v>–</v>
      </c>
    </row>
    <row r="670" spans="1:58" s="145" customFormat="1" outlineLevel="1" x14ac:dyDescent="0.2">
      <c r="A670" s="96"/>
      <c r="B670" s="96"/>
      <c r="C670" s="96"/>
      <c r="D670" s="137"/>
      <c r="E670" s="137"/>
      <c r="F670" s="148" t="s">
        <v>444</v>
      </c>
      <c r="G670" s="140" t="s">
        <v>857</v>
      </c>
      <c r="BB670" s="165"/>
      <c r="BC670" s="165"/>
      <c r="BD670" s="165"/>
      <c r="BE670" s="165"/>
      <c r="BF670" s="165"/>
    </row>
    <row r="671" spans="1:58" s="145" customFormat="1" outlineLevel="1" x14ac:dyDescent="0.2">
      <c r="A671" s="96"/>
      <c r="B671" s="96"/>
      <c r="C671" s="96"/>
      <c r="D671" s="137"/>
      <c r="E671" s="137"/>
      <c r="F671" s="148" t="s">
        <v>445</v>
      </c>
      <c r="G671" s="140" t="s">
        <v>858</v>
      </c>
      <c r="BB671" s="165"/>
      <c r="BC671" s="165"/>
      <c r="BD671" s="165"/>
      <c r="BE671" s="165"/>
      <c r="BF671" s="165"/>
    </row>
    <row r="672" spans="1:58" s="145" customFormat="1" outlineLevel="1" x14ac:dyDescent="0.2">
      <c r="A672" s="96"/>
      <c r="B672" s="96"/>
      <c r="C672" s="96"/>
      <c r="D672" s="137"/>
      <c r="E672" s="137"/>
      <c r="F672" s="148" t="s">
        <v>446</v>
      </c>
      <c r="G672" s="140" t="s">
        <v>859</v>
      </c>
      <c r="H672" s="165">
        <v>2.9444573436849888</v>
      </c>
      <c r="I672" s="165">
        <v>3.3150509573812936</v>
      </c>
      <c r="J672" s="165">
        <v>3.7322880134786369</v>
      </c>
      <c r="K672" s="165">
        <v>4.2020391223669806</v>
      </c>
      <c r="L672" s="165">
        <v>4.7309137778586212</v>
      </c>
      <c r="M672" s="165">
        <v>5.3263533541127899</v>
      </c>
      <c r="N672" s="165">
        <v>5.99673580728623</v>
      </c>
      <c r="O672" s="165">
        <v>6.751493555083302</v>
      </c>
      <c r="P672" s="145">
        <v>7.6012461927949095</v>
      </c>
      <c r="Q672" s="145">
        <v>13.600684125158407</v>
      </c>
      <c r="R672" s="145">
        <v>18.727845558942551</v>
      </c>
      <c r="S672" s="145">
        <v>19.086105662510715</v>
      </c>
      <c r="T672" s="145">
        <v>15.149029952842641</v>
      </c>
      <c r="U672" s="145">
        <v>13.750215550333241</v>
      </c>
      <c r="V672" s="145">
        <v>12.886873142670611</v>
      </c>
      <c r="W672" s="145">
        <v>13.357140745697661</v>
      </c>
      <c r="X672" s="145">
        <v>10.998038524619504</v>
      </c>
      <c r="Y672" s="145">
        <v>10.140044723827343</v>
      </c>
      <c r="Z672" s="145">
        <v>11.56291114563969</v>
      </c>
      <c r="AA672" s="145">
        <v>8.7260425875049847</v>
      </c>
      <c r="AB672" s="145">
        <v>11.153841286802546</v>
      </c>
      <c r="AC672" s="145">
        <v>10.531647310792868</v>
      </c>
      <c r="AD672" s="145">
        <v>9.4421349739777511</v>
      </c>
      <c r="AE672" s="165">
        <v>8.687465166962518</v>
      </c>
      <c r="AF672" s="165">
        <v>7.9931129172783342</v>
      </c>
      <c r="AG672" s="165">
        <v>7.3542572983576271</v>
      </c>
      <c r="AH672" s="165">
        <v>6.7664626998491695</v>
      </c>
      <c r="AI672" s="165">
        <v>6.2256480309269229</v>
      </c>
      <c r="AJ672" s="165">
        <v>5.7280583850478086</v>
      </c>
      <c r="AK672" s="165">
        <v>5.270238969425229</v>
      </c>
      <c r="AL672" s="165">
        <v>4.8490111182092068</v>
      </c>
      <c r="AM672" s="165">
        <v>4.4614502228313215</v>
      </c>
      <c r="AN672" s="165">
        <v>4.1048654262835784</v>
      </c>
      <c r="AO672" s="165">
        <v>3.7767809403474604</v>
      </c>
      <c r="AP672" s="165">
        <v>3.4749188560576298</v>
      </c>
      <c r="AQ672" s="165">
        <v>3.1971833280523736</v>
      </c>
      <c r="AR672" s="165">
        <v>2.9416460230018462</v>
      </c>
      <c r="AS672" s="165">
        <v>2.706532731081734</v>
      </c>
      <c r="AT672" s="165">
        <v>2.4902110475350527</v>
      </c>
      <c r="AU672" s="165">
        <v>2.2911790387944722</v>
      </c>
      <c r="AV672" s="165">
        <v>2.1080548144734181</v>
      </c>
      <c r="AW672" s="165">
        <v>1.9395669328237042</v>
      </c>
      <c r="AX672" s="165">
        <v>1.7845455730442479</v>
      </c>
      <c r="AY672" s="165">
        <v>1.6419144131497139</v>
      </c>
      <c r="AZ672" s="165">
        <v>1.5106831570066745</v>
      </c>
      <c r="BA672" s="165"/>
      <c r="BB672" s="165"/>
      <c r="BC672" s="165"/>
      <c r="BD672" s="165"/>
      <c r="BE672" s="165"/>
      <c r="BF672" s="165"/>
    </row>
    <row r="673" spans="1:58" s="145" customFormat="1" outlineLevel="1" x14ac:dyDescent="0.2">
      <c r="A673" s="96"/>
      <c r="B673" s="96"/>
      <c r="C673" s="96"/>
      <c r="D673" s="137"/>
      <c r="E673" s="137"/>
      <c r="F673" s="148" t="s">
        <v>447</v>
      </c>
      <c r="G673" s="140" t="s">
        <v>860</v>
      </c>
      <c r="BB673" s="165"/>
      <c r="BC673" s="165"/>
      <c r="BD673" s="165"/>
      <c r="BE673" s="165"/>
      <c r="BF673" s="165"/>
    </row>
    <row r="674" spans="1:58" s="43" customFormat="1" x14ac:dyDescent="0.2">
      <c r="A674" s="37" t="s">
        <v>442</v>
      </c>
      <c r="B674" s="37" t="s">
        <v>343</v>
      </c>
      <c r="C674" s="37" t="s">
        <v>383</v>
      </c>
      <c r="D674" s="38" t="s">
        <v>374</v>
      </c>
      <c r="E674" s="38" t="s">
        <v>1546</v>
      </c>
      <c r="F674" s="31" t="s">
        <v>344</v>
      </c>
      <c r="G674" s="22" t="s">
        <v>1312</v>
      </c>
      <c r="H674" s="156" t="str">
        <f>EIUTotal(EIUSum(H670:H673,H$996:H$999),H737)</f>
        <v>–</v>
      </c>
      <c r="I674" s="156" t="str">
        <f t="shared" ref="I674:AS674" si="596">EIUTotal(EIUSum(I670:I673,I$996:I$999),I737)</f>
        <v>–</v>
      </c>
      <c r="J674" s="156" t="str">
        <f t="shared" si="596"/>
        <v>–</v>
      </c>
      <c r="K674" s="156" t="str">
        <f t="shared" si="596"/>
        <v>–</v>
      </c>
      <c r="L674" s="156" t="str">
        <f t="shared" si="596"/>
        <v>–</v>
      </c>
      <c r="M674" s="156" t="str">
        <f t="shared" si="596"/>
        <v>–</v>
      </c>
      <c r="N674" s="156" t="str">
        <f t="shared" si="596"/>
        <v>–</v>
      </c>
      <c r="O674" s="156" t="str">
        <f t="shared" si="596"/>
        <v>–</v>
      </c>
      <c r="P674" s="156" t="str">
        <f t="shared" si="596"/>
        <v>–</v>
      </c>
      <c r="Q674" s="156" t="str">
        <f t="shared" si="596"/>
        <v>–</v>
      </c>
      <c r="R674" s="156" t="str">
        <f t="shared" si="596"/>
        <v>–</v>
      </c>
      <c r="S674" s="156" t="str">
        <f t="shared" si="596"/>
        <v>–</v>
      </c>
      <c r="T674" s="156" t="str">
        <f t="shared" si="596"/>
        <v>–</v>
      </c>
      <c r="U674" s="156" t="str">
        <f t="shared" si="596"/>
        <v>–</v>
      </c>
      <c r="V674" s="156" t="str">
        <f t="shared" si="596"/>
        <v>–</v>
      </c>
      <c r="W674" s="156" t="str">
        <f t="shared" si="596"/>
        <v>–</v>
      </c>
      <c r="X674" s="156" t="str">
        <f t="shared" si="596"/>
        <v>–</v>
      </c>
      <c r="Y674" s="156" t="str">
        <f t="shared" si="596"/>
        <v>–</v>
      </c>
      <c r="Z674" s="156" t="str">
        <f t="shared" si="596"/>
        <v>–</v>
      </c>
      <c r="AA674" s="156" t="str">
        <f t="shared" si="596"/>
        <v>–</v>
      </c>
      <c r="AB674" s="156" t="str">
        <f t="shared" si="596"/>
        <v>–</v>
      </c>
      <c r="AC674" s="156" t="str">
        <f t="shared" si="596"/>
        <v>–</v>
      </c>
      <c r="AD674" s="156" t="str">
        <f t="shared" si="596"/>
        <v>–</v>
      </c>
      <c r="AE674" s="156" t="str">
        <f t="shared" si="596"/>
        <v>–</v>
      </c>
      <c r="AF674" s="156" t="str">
        <f t="shared" si="596"/>
        <v>–</v>
      </c>
      <c r="AG674" s="156" t="str">
        <f t="shared" si="596"/>
        <v>–</v>
      </c>
      <c r="AH674" s="156" t="str">
        <f t="shared" si="596"/>
        <v>–</v>
      </c>
      <c r="AI674" s="156" t="str">
        <f t="shared" si="596"/>
        <v>–</v>
      </c>
      <c r="AJ674" s="156" t="str">
        <f t="shared" si="596"/>
        <v>–</v>
      </c>
      <c r="AK674" s="156" t="str">
        <f t="shared" si="596"/>
        <v>–</v>
      </c>
      <c r="AL674" s="156" t="str">
        <f t="shared" si="596"/>
        <v>–</v>
      </c>
      <c r="AM674" s="156" t="str">
        <f t="shared" si="596"/>
        <v>–</v>
      </c>
      <c r="AN674" s="156" t="str">
        <f t="shared" si="596"/>
        <v>–</v>
      </c>
      <c r="AO674" s="156" t="str">
        <f t="shared" si="596"/>
        <v>–</v>
      </c>
      <c r="AP674" s="156" t="str">
        <f t="shared" si="596"/>
        <v>–</v>
      </c>
      <c r="AQ674" s="156" t="str">
        <f t="shared" si="596"/>
        <v>–</v>
      </c>
      <c r="AR674" s="156" t="str">
        <f t="shared" si="596"/>
        <v>–</v>
      </c>
      <c r="AS674" s="156" t="str">
        <f t="shared" si="596"/>
        <v>–</v>
      </c>
      <c r="AT674" s="156" t="str">
        <f t="shared" ref="AT674:AY674" si="597">EIUTotal(EIUSum(AT670:AT673,AT$996:AT$999),AT737)</f>
        <v>–</v>
      </c>
      <c r="AU674" s="156" t="str">
        <f t="shared" si="597"/>
        <v>–</v>
      </c>
      <c r="AV674" s="156" t="str">
        <f t="shared" si="597"/>
        <v>–</v>
      </c>
      <c r="AW674" s="160" t="str">
        <f t="shared" si="597"/>
        <v>–</v>
      </c>
      <c r="AX674" s="160" t="str">
        <f t="shared" si="597"/>
        <v>–</v>
      </c>
      <c r="AY674" s="160" t="str">
        <f t="shared" si="597"/>
        <v>–</v>
      </c>
      <c r="AZ674" s="160" t="str">
        <f t="shared" ref="AZ674:BA674" si="598">EIUTotal(EIUSum(AZ670:AZ673,AZ$996:AZ$999),AZ737)</f>
        <v>–</v>
      </c>
      <c r="BA674" s="160" t="str">
        <f t="shared" si="598"/>
        <v>–</v>
      </c>
    </row>
    <row r="675" spans="1:58" s="43" customFormat="1" x14ac:dyDescent="0.2">
      <c r="A675" s="37" t="s">
        <v>442</v>
      </c>
      <c r="B675" s="37" t="s">
        <v>345</v>
      </c>
      <c r="C675" s="37"/>
      <c r="D675" s="38" t="s">
        <v>374</v>
      </c>
      <c r="E675" s="38" t="s">
        <v>1546</v>
      </c>
      <c r="F675" s="65" t="s">
        <v>346</v>
      </c>
      <c r="G675" s="22" t="s">
        <v>1313</v>
      </c>
      <c r="H675" s="27" t="str">
        <f t="shared" ref="H675:AJ675" si="599">IF(AND(ISNUMBER(H649),ISNUMBER(H447),ISNUMBER(H448)),H649+H447+H448,"–")</f>
        <v>–</v>
      </c>
      <c r="I675" s="27" t="str">
        <f t="shared" si="599"/>
        <v>–</v>
      </c>
      <c r="J675" s="27" t="str">
        <f t="shared" si="599"/>
        <v>–</v>
      </c>
      <c r="K675" s="27" t="str">
        <f t="shared" si="599"/>
        <v>–</v>
      </c>
      <c r="L675" s="27" t="str">
        <f t="shared" si="599"/>
        <v>–</v>
      </c>
      <c r="M675" s="27" t="str">
        <f t="shared" si="599"/>
        <v>–</v>
      </c>
      <c r="N675" s="27" t="str">
        <f t="shared" si="599"/>
        <v>–</v>
      </c>
      <c r="O675" s="27" t="str">
        <f t="shared" si="599"/>
        <v>–</v>
      </c>
      <c r="P675" s="27" t="str">
        <f t="shared" si="599"/>
        <v>–</v>
      </c>
      <c r="Q675" s="27" t="str">
        <f t="shared" si="599"/>
        <v>–</v>
      </c>
      <c r="R675" s="27" t="str">
        <f t="shared" si="599"/>
        <v>–</v>
      </c>
      <c r="S675" s="27" t="str">
        <f t="shared" si="599"/>
        <v>–</v>
      </c>
      <c r="T675" s="27" t="str">
        <f t="shared" si="599"/>
        <v>–</v>
      </c>
      <c r="U675" s="27" t="str">
        <f t="shared" si="599"/>
        <v>–</v>
      </c>
      <c r="V675" s="27" t="str">
        <f t="shared" si="599"/>
        <v>–</v>
      </c>
      <c r="W675" s="27" t="str">
        <f t="shared" si="599"/>
        <v>–</v>
      </c>
      <c r="X675" s="27" t="str">
        <f t="shared" si="599"/>
        <v>–</v>
      </c>
      <c r="Y675" s="27" t="str">
        <f t="shared" si="599"/>
        <v>–</v>
      </c>
      <c r="Z675" s="27" t="str">
        <f t="shared" si="599"/>
        <v>–</v>
      </c>
      <c r="AA675" s="27" t="str">
        <f t="shared" si="599"/>
        <v>–</v>
      </c>
      <c r="AB675" s="27" t="str">
        <f t="shared" si="599"/>
        <v>–</v>
      </c>
      <c r="AC675" s="27" t="str">
        <f t="shared" si="599"/>
        <v>–</v>
      </c>
      <c r="AD675" s="27" t="str">
        <f t="shared" si="599"/>
        <v>–</v>
      </c>
      <c r="AE675" s="27" t="str">
        <f t="shared" si="599"/>
        <v>–</v>
      </c>
      <c r="AF675" s="27" t="str">
        <f t="shared" si="599"/>
        <v>–</v>
      </c>
      <c r="AG675" s="27" t="str">
        <f t="shared" si="599"/>
        <v>–</v>
      </c>
      <c r="AH675" s="27" t="str">
        <f t="shared" si="599"/>
        <v>–</v>
      </c>
      <c r="AI675" s="27" t="str">
        <f t="shared" si="599"/>
        <v>–</v>
      </c>
      <c r="AJ675" s="27" t="str">
        <f t="shared" si="599"/>
        <v>–</v>
      </c>
      <c r="AK675" s="27" t="str">
        <f t="shared" ref="AK675:AP675" si="600">IF(AND(ISNUMBER(AK649),ISNUMBER(AK447),ISNUMBER(AK448)),AK649+AK447+AK448,"–")</f>
        <v>–</v>
      </c>
      <c r="AL675" s="27" t="str">
        <f t="shared" si="600"/>
        <v>–</v>
      </c>
      <c r="AM675" s="27" t="str">
        <f t="shared" si="600"/>
        <v>–</v>
      </c>
      <c r="AN675" s="27" t="str">
        <f t="shared" si="600"/>
        <v>–</v>
      </c>
      <c r="AO675" s="27" t="str">
        <f t="shared" si="600"/>
        <v>–</v>
      </c>
      <c r="AP675" s="27" t="str">
        <f t="shared" si="600"/>
        <v>–</v>
      </c>
      <c r="AQ675" s="27" t="str">
        <f t="shared" ref="AQ675:AV675" si="601">IF(AND(ISNUMBER(AQ649),ISNUMBER(AQ447),ISNUMBER(AQ448)),AQ649+AQ447+AQ448,"–")</f>
        <v>–</v>
      </c>
      <c r="AR675" s="27" t="str">
        <f t="shared" si="601"/>
        <v>–</v>
      </c>
      <c r="AS675" s="27" t="str">
        <f t="shared" si="601"/>
        <v>–</v>
      </c>
      <c r="AT675" s="27" t="str">
        <f t="shared" si="601"/>
        <v>–</v>
      </c>
      <c r="AU675" s="27" t="str">
        <f t="shared" si="601"/>
        <v>–</v>
      </c>
      <c r="AV675" s="27" t="str">
        <f t="shared" si="601"/>
        <v>–</v>
      </c>
      <c r="AW675" s="28" t="str">
        <f t="shared" ref="AW675:AX675" si="602">IF(AND(ISNUMBER(AW649),ISNUMBER(AW447),ISNUMBER(AW448)),AW649+AW447+AW448,"–")</f>
        <v>–</v>
      </c>
      <c r="AX675" s="28" t="str">
        <f t="shared" si="602"/>
        <v>–</v>
      </c>
      <c r="AY675" s="28" t="str">
        <f t="shared" ref="AY675:AZ675" si="603">IF(AND(ISNUMBER(AY649),ISNUMBER(AY447),ISNUMBER(AY448)),AY649+AY447+AY448,"–")</f>
        <v>–</v>
      </c>
      <c r="AZ675" s="28" t="str">
        <f t="shared" si="603"/>
        <v>–</v>
      </c>
      <c r="BA675" s="28" t="str">
        <f t="shared" ref="BA675" si="604">IF(AND(ISNUMBER(BA649),ISNUMBER(BA447),ISNUMBER(BA448)),BA649+BA447+BA448,"–")</f>
        <v>–</v>
      </c>
    </row>
    <row r="676" spans="1:58" s="41" customFormat="1" x14ac:dyDescent="0.2">
      <c r="A676" s="37"/>
      <c r="B676" s="37"/>
      <c r="C676" s="37"/>
      <c r="D676" s="38"/>
      <c r="E676" s="38"/>
      <c r="F676" s="30" t="s">
        <v>347</v>
      </c>
      <c r="G676" s="31"/>
      <c r="H676" s="27"/>
      <c r="I676" s="27"/>
      <c r="J676" s="27"/>
      <c r="K676" s="27"/>
      <c r="L676" s="27"/>
      <c r="M676" s="27"/>
      <c r="N676" s="27"/>
      <c r="O676" s="27"/>
      <c r="P676" s="27"/>
      <c r="Q676" s="27"/>
      <c r="R676" s="27"/>
      <c r="S676" s="27"/>
      <c r="T676" s="27"/>
      <c r="U676" s="27"/>
      <c r="V676" s="27"/>
      <c r="W676" s="27"/>
      <c r="X676" s="27"/>
      <c r="Y676" s="27"/>
      <c r="Z676" s="27"/>
      <c r="AA676" s="27"/>
      <c r="AB676" s="27"/>
      <c r="AC676" s="27"/>
      <c r="AD676" s="27"/>
      <c r="AE676" s="27"/>
      <c r="AF676" s="27"/>
      <c r="AG676" s="27"/>
      <c r="AH676" s="27"/>
      <c r="AI676" s="28"/>
      <c r="AJ676" s="28"/>
      <c r="AK676" s="28"/>
      <c r="AL676" s="28"/>
      <c r="AM676" s="28"/>
      <c r="AN676" s="28"/>
      <c r="AO676" s="28"/>
      <c r="AP676" s="28"/>
      <c r="AQ676" s="28"/>
      <c r="AR676" s="28"/>
      <c r="AS676" s="28"/>
      <c r="AT676" s="28"/>
      <c r="AU676" s="28"/>
      <c r="AV676" s="28"/>
      <c r="AW676" s="28"/>
      <c r="AX676" s="28"/>
      <c r="AY676" s="28"/>
      <c r="AZ676" s="28"/>
      <c r="BA676" s="28"/>
    </row>
    <row r="677" spans="1:58" s="42" customFormat="1" x14ac:dyDescent="0.2">
      <c r="A677" s="37" t="s">
        <v>442</v>
      </c>
      <c r="B677" s="37" t="s">
        <v>348</v>
      </c>
      <c r="C677" s="37" t="s">
        <v>388</v>
      </c>
      <c r="D677" s="38"/>
      <c r="E677" s="38"/>
      <c r="F677" s="30" t="s">
        <v>349</v>
      </c>
      <c r="G677" s="22" t="s">
        <v>1314</v>
      </c>
      <c r="H677" s="53" t="str">
        <f>IF(AND(ISNUMBER(H649),ISNUMBER(H333),ISNUMBER(H348),ISNUMBER(H363)),H649/(H333+H348+H363+SUM(H511:H514))*100,"–")</f>
        <v>–</v>
      </c>
      <c r="I677" s="53" t="str">
        <f t="shared" ref="I677:AJ677" si="605">IF(AND(ISNUMBER(I649),ISNUMBER(I333),ISNUMBER(I348),ISNUMBER(I363)),I649/(I333+I348+I363+SUM(I511:I514))*100,"–")</f>
        <v>–</v>
      </c>
      <c r="J677" s="53" t="str">
        <f t="shared" si="605"/>
        <v>–</v>
      </c>
      <c r="K677" s="53" t="str">
        <f t="shared" si="605"/>
        <v>–</v>
      </c>
      <c r="L677" s="53" t="str">
        <f t="shared" si="605"/>
        <v>–</v>
      </c>
      <c r="M677" s="53" t="str">
        <f t="shared" si="605"/>
        <v>–</v>
      </c>
      <c r="N677" s="53" t="str">
        <f t="shared" si="605"/>
        <v>–</v>
      </c>
      <c r="O677" s="53" t="str">
        <f t="shared" si="605"/>
        <v>–</v>
      </c>
      <c r="P677" s="53" t="str">
        <f t="shared" si="605"/>
        <v>–</v>
      </c>
      <c r="Q677" s="53" t="str">
        <f t="shared" si="605"/>
        <v>–</v>
      </c>
      <c r="R677" s="53" t="str">
        <f t="shared" si="605"/>
        <v>–</v>
      </c>
      <c r="S677" s="53" t="str">
        <f t="shared" si="605"/>
        <v>–</v>
      </c>
      <c r="T677" s="53" t="str">
        <f t="shared" si="605"/>
        <v>–</v>
      </c>
      <c r="U677" s="53" t="str">
        <f t="shared" si="605"/>
        <v>–</v>
      </c>
      <c r="V677" s="53" t="str">
        <f t="shared" si="605"/>
        <v>–</v>
      </c>
      <c r="W677" s="53" t="str">
        <f t="shared" si="605"/>
        <v>–</v>
      </c>
      <c r="X677" s="53" t="str">
        <f t="shared" si="605"/>
        <v>–</v>
      </c>
      <c r="Y677" s="53" t="str">
        <f t="shared" si="605"/>
        <v>–</v>
      </c>
      <c r="Z677" s="53" t="str">
        <f t="shared" si="605"/>
        <v>–</v>
      </c>
      <c r="AA677" s="53" t="str">
        <f t="shared" si="605"/>
        <v>–</v>
      </c>
      <c r="AB677" s="53" t="str">
        <f t="shared" si="605"/>
        <v>–</v>
      </c>
      <c r="AC677" s="53" t="str">
        <f t="shared" si="605"/>
        <v>–</v>
      </c>
      <c r="AD677" s="53" t="str">
        <f t="shared" si="605"/>
        <v>–</v>
      </c>
      <c r="AE677" s="53" t="str">
        <f t="shared" si="605"/>
        <v>–</v>
      </c>
      <c r="AF677" s="53" t="str">
        <f t="shared" si="605"/>
        <v>–</v>
      </c>
      <c r="AG677" s="53" t="str">
        <f t="shared" si="605"/>
        <v>–</v>
      </c>
      <c r="AH677" s="53" t="str">
        <f t="shared" si="605"/>
        <v>–</v>
      </c>
      <c r="AI677" s="53" t="str">
        <f t="shared" si="605"/>
        <v>–</v>
      </c>
      <c r="AJ677" s="53" t="str">
        <f t="shared" si="605"/>
        <v>–</v>
      </c>
      <c r="AK677" s="53" t="str">
        <f t="shared" ref="AK677:AP677" si="606">IF(AND(ISNUMBER(AK649),ISNUMBER(AK333),ISNUMBER(AK348),ISNUMBER(AK363)),AK649/(AK333+AK348+AK363+SUM(AK511:AK514))*100,"–")</f>
        <v>–</v>
      </c>
      <c r="AL677" s="53" t="str">
        <f t="shared" si="606"/>
        <v>–</v>
      </c>
      <c r="AM677" s="53" t="str">
        <f t="shared" si="606"/>
        <v>–</v>
      </c>
      <c r="AN677" s="53" t="str">
        <f t="shared" si="606"/>
        <v>–</v>
      </c>
      <c r="AO677" s="53" t="str">
        <f t="shared" si="606"/>
        <v>–</v>
      </c>
      <c r="AP677" s="53" t="str">
        <f t="shared" si="606"/>
        <v>–</v>
      </c>
      <c r="AQ677" s="53" t="str">
        <f t="shared" ref="AQ677:AV677" si="607">IF(AND(ISNUMBER(AQ649),ISNUMBER(AQ333),ISNUMBER(AQ348),ISNUMBER(AQ363)),AQ649/(AQ333+AQ348+AQ363+SUM(AQ511:AQ514))*100,"–")</f>
        <v>–</v>
      </c>
      <c r="AR677" s="53" t="str">
        <f t="shared" si="607"/>
        <v>–</v>
      </c>
      <c r="AS677" s="53" t="str">
        <f t="shared" si="607"/>
        <v>–</v>
      </c>
      <c r="AT677" s="53" t="str">
        <f t="shared" si="607"/>
        <v>–</v>
      </c>
      <c r="AU677" s="53" t="str">
        <f t="shared" si="607"/>
        <v>–</v>
      </c>
      <c r="AV677" s="53" t="str">
        <f t="shared" si="607"/>
        <v>–</v>
      </c>
      <c r="AW677" s="163" t="str">
        <f t="shared" ref="AW677:AX677" si="608">IF(AND(ISNUMBER(AW649),ISNUMBER(AW333),ISNUMBER(AW348),ISNUMBER(AW363)),AW649/(AW333+AW348+AW363+SUM(AW511:AW514))*100,"–")</f>
        <v>–</v>
      </c>
      <c r="AX677" s="163" t="str">
        <f t="shared" si="608"/>
        <v>–</v>
      </c>
      <c r="AY677" s="163" t="str">
        <f t="shared" ref="AY677:AZ677" si="609">IF(AND(ISNUMBER(AY649),ISNUMBER(AY333),ISNUMBER(AY348),ISNUMBER(AY363)),AY649/(AY333+AY348+AY363+SUM(AY511:AY514))*100,"–")</f>
        <v>–</v>
      </c>
      <c r="AZ677" s="163" t="str">
        <f t="shared" si="609"/>
        <v>–</v>
      </c>
      <c r="BA677" s="163" t="str">
        <f t="shared" ref="BA677" si="610">IF(AND(ISNUMBER(BA649),ISNUMBER(BA333),ISNUMBER(BA348),ISNUMBER(BA363)),BA649/(BA333+BA348+BA363+SUM(BA511:BA514))*100,"–")</f>
        <v>–</v>
      </c>
    </row>
    <row r="678" spans="1:58" s="42" customFormat="1" x14ac:dyDescent="0.2">
      <c r="A678" s="37" t="s">
        <v>442</v>
      </c>
      <c r="B678" s="37" t="s">
        <v>350</v>
      </c>
      <c r="C678" s="37" t="s">
        <v>388</v>
      </c>
      <c r="D678" s="38"/>
      <c r="E678" s="38"/>
      <c r="F678" s="65" t="s">
        <v>351</v>
      </c>
      <c r="G678" s="22" t="s">
        <v>1315</v>
      </c>
      <c r="H678" s="45" t="str">
        <f>IF(AND(ISNUMBER(H675),ISNUMBER(H333),ISNUMBER(H348),ISNUMBER(H363)),H675/(H333+H348+H363+SUM(H511:H514))*100,"–")</f>
        <v>–</v>
      </c>
      <c r="I678" s="45" t="str">
        <f t="shared" ref="I678:AJ678" si="611">IF(AND(ISNUMBER(I675),ISNUMBER(I333),ISNUMBER(I348),ISNUMBER(I363)),I675/(I333+I348+I363+SUM(I511:I514))*100,"–")</f>
        <v>–</v>
      </c>
      <c r="J678" s="45" t="str">
        <f t="shared" si="611"/>
        <v>–</v>
      </c>
      <c r="K678" s="45" t="str">
        <f t="shared" si="611"/>
        <v>–</v>
      </c>
      <c r="L678" s="45" t="str">
        <f t="shared" si="611"/>
        <v>–</v>
      </c>
      <c r="M678" s="45" t="str">
        <f t="shared" si="611"/>
        <v>–</v>
      </c>
      <c r="N678" s="45" t="str">
        <f t="shared" si="611"/>
        <v>–</v>
      </c>
      <c r="O678" s="45" t="str">
        <f t="shared" si="611"/>
        <v>–</v>
      </c>
      <c r="P678" s="45" t="str">
        <f t="shared" si="611"/>
        <v>–</v>
      </c>
      <c r="Q678" s="45" t="str">
        <f t="shared" si="611"/>
        <v>–</v>
      </c>
      <c r="R678" s="45" t="str">
        <f t="shared" si="611"/>
        <v>–</v>
      </c>
      <c r="S678" s="45" t="str">
        <f t="shared" si="611"/>
        <v>–</v>
      </c>
      <c r="T678" s="45" t="str">
        <f t="shared" si="611"/>
        <v>–</v>
      </c>
      <c r="U678" s="45" t="str">
        <f t="shared" si="611"/>
        <v>–</v>
      </c>
      <c r="V678" s="45" t="str">
        <f t="shared" si="611"/>
        <v>–</v>
      </c>
      <c r="W678" s="45" t="str">
        <f t="shared" si="611"/>
        <v>–</v>
      </c>
      <c r="X678" s="45" t="str">
        <f t="shared" si="611"/>
        <v>–</v>
      </c>
      <c r="Y678" s="45" t="str">
        <f t="shared" si="611"/>
        <v>–</v>
      </c>
      <c r="Z678" s="45" t="str">
        <f t="shared" si="611"/>
        <v>–</v>
      </c>
      <c r="AA678" s="45" t="str">
        <f t="shared" si="611"/>
        <v>–</v>
      </c>
      <c r="AB678" s="45" t="str">
        <f t="shared" si="611"/>
        <v>–</v>
      </c>
      <c r="AC678" s="45" t="str">
        <f t="shared" si="611"/>
        <v>–</v>
      </c>
      <c r="AD678" s="45" t="str">
        <f t="shared" si="611"/>
        <v>–</v>
      </c>
      <c r="AE678" s="45" t="str">
        <f t="shared" si="611"/>
        <v>–</v>
      </c>
      <c r="AF678" s="45" t="str">
        <f t="shared" si="611"/>
        <v>–</v>
      </c>
      <c r="AG678" s="45" t="str">
        <f t="shared" si="611"/>
        <v>–</v>
      </c>
      <c r="AH678" s="45" t="str">
        <f t="shared" si="611"/>
        <v>–</v>
      </c>
      <c r="AI678" s="45" t="str">
        <f t="shared" si="611"/>
        <v>–</v>
      </c>
      <c r="AJ678" s="45" t="str">
        <f t="shared" si="611"/>
        <v>–</v>
      </c>
      <c r="AK678" s="45" t="str">
        <f t="shared" ref="AK678:AP678" si="612">IF(AND(ISNUMBER(AK675),ISNUMBER(AK333),ISNUMBER(AK348),ISNUMBER(AK363)),AK675/(AK333+AK348+AK363+SUM(AK511:AK514))*100,"–")</f>
        <v>–</v>
      </c>
      <c r="AL678" s="45" t="str">
        <f t="shared" si="612"/>
        <v>–</v>
      </c>
      <c r="AM678" s="45" t="str">
        <f t="shared" si="612"/>
        <v>–</v>
      </c>
      <c r="AN678" s="45" t="str">
        <f t="shared" si="612"/>
        <v>–</v>
      </c>
      <c r="AO678" s="45" t="str">
        <f t="shared" si="612"/>
        <v>–</v>
      </c>
      <c r="AP678" s="45" t="str">
        <f t="shared" si="612"/>
        <v>–</v>
      </c>
      <c r="AQ678" s="45" t="str">
        <f t="shared" ref="AQ678:AV678" si="613">IF(AND(ISNUMBER(AQ675),ISNUMBER(AQ333),ISNUMBER(AQ348),ISNUMBER(AQ363)),AQ675/(AQ333+AQ348+AQ363+SUM(AQ511:AQ514))*100,"–")</f>
        <v>–</v>
      </c>
      <c r="AR678" s="45" t="str">
        <f t="shared" si="613"/>
        <v>–</v>
      </c>
      <c r="AS678" s="45" t="str">
        <f t="shared" si="613"/>
        <v>–</v>
      </c>
      <c r="AT678" s="45" t="str">
        <f t="shared" si="613"/>
        <v>–</v>
      </c>
      <c r="AU678" s="45" t="str">
        <f t="shared" si="613"/>
        <v>–</v>
      </c>
      <c r="AV678" s="45" t="str">
        <f t="shared" si="613"/>
        <v>–</v>
      </c>
      <c r="AW678" s="48" t="str">
        <f t="shared" ref="AW678:AX678" si="614">IF(AND(ISNUMBER(AW675),ISNUMBER(AW333),ISNUMBER(AW348),ISNUMBER(AW363)),AW675/(AW333+AW348+AW363+SUM(AW511:AW514))*100,"–")</f>
        <v>–</v>
      </c>
      <c r="AX678" s="48" t="str">
        <f t="shared" si="614"/>
        <v>–</v>
      </c>
      <c r="AY678" s="48" t="str">
        <f t="shared" ref="AY678:AZ678" si="615">IF(AND(ISNUMBER(AY675),ISNUMBER(AY333),ISNUMBER(AY348),ISNUMBER(AY363)),AY675/(AY333+AY348+AY363+SUM(AY511:AY514))*100,"–")</f>
        <v>–</v>
      </c>
      <c r="AZ678" s="48" t="str">
        <f t="shared" si="615"/>
        <v>–</v>
      </c>
      <c r="BA678" s="48" t="str">
        <f t="shared" ref="BA678" si="616">IF(AND(ISNUMBER(BA675),ISNUMBER(BA333),ISNUMBER(BA348),ISNUMBER(BA363)),BA675/(BA333+BA348+BA363+SUM(BA511:BA514))*100,"–")</f>
        <v>–</v>
      </c>
    </row>
    <row r="679" spans="1:58" s="42" customFormat="1" x14ac:dyDescent="0.2">
      <c r="A679" s="37" t="s">
        <v>442</v>
      </c>
      <c r="B679" s="37" t="s">
        <v>352</v>
      </c>
      <c r="C679" s="37" t="s">
        <v>389</v>
      </c>
      <c r="D679" s="38"/>
      <c r="E679" s="38"/>
      <c r="F679" s="65" t="s">
        <v>353</v>
      </c>
      <c r="G679" s="22" t="s">
        <v>1316</v>
      </c>
      <c r="H679" s="45" t="str">
        <f t="shared" ref="H679:AJ679" si="617">IF(AND(ISNUMBER(H649),ISNUMBER(H77)),H649/H77*100,"–")</f>
        <v>–</v>
      </c>
      <c r="I679" s="45" t="str">
        <f t="shared" si="617"/>
        <v>–</v>
      </c>
      <c r="J679" s="45" t="str">
        <f t="shared" si="617"/>
        <v>–</v>
      </c>
      <c r="K679" s="45" t="str">
        <f t="shared" si="617"/>
        <v>–</v>
      </c>
      <c r="L679" s="45" t="str">
        <f t="shared" si="617"/>
        <v>–</v>
      </c>
      <c r="M679" s="45" t="str">
        <f t="shared" si="617"/>
        <v>–</v>
      </c>
      <c r="N679" s="45" t="str">
        <f t="shared" si="617"/>
        <v>–</v>
      </c>
      <c r="O679" s="45" t="str">
        <f t="shared" si="617"/>
        <v>–</v>
      </c>
      <c r="P679" s="45" t="str">
        <f t="shared" si="617"/>
        <v>–</v>
      </c>
      <c r="Q679" s="45" t="str">
        <f t="shared" si="617"/>
        <v>–</v>
      </c>
      <c r="R679" s="45" t="str">
        <f t="shared" si="617"/>
        <v>–</v>
      </c>
      <c r="S679" s="45" t="str">
        <f t="shared" si="617"/>
        <v>–</v>
      </c>
      <c r="T679" s="45" t="str">
        <f t="shared" si="617"/>
        <v>–</v>
      </c>
      <c r="U679" s="45" t="str">
        <f t="shared" si="617"/>
        <v>–</v>
      </c>
      <c r="V679" s="45" t="str">
        <f t="shared" si="617"/>
        <v>–</v>
      </c>
      <c r="W679" s="45" t="str">
        <f t="shared" si="617"/>
        <v>–</v>
      </c>
      <c r="X679" s="45" t="str">
        <f t="shared" si="617"/>
        <v>–</v>
      </c>
      <c r="Y679" s="45" t="str">
        <f t="shared" si="617"/>
        <v>–</v>
      </c>
      <c r="Z679" s="45" t="str">
        <f t="shared" si="617"/>
        <v>–</v>
      </c>
      <c r="AA679" s="45" t="str">
        <f t="shared" si="617"/>
        <v>–</v>
      </c>
      <c r="AB679" s="45" t="str">
        <f t="shared" si="617"/>
        <v>–</v>
      </c>
      <c r="AC679" s="45" t="str">
        <f t="shared" si="617"/>
        <v>–</v>
      </c>
      <c r="AD679" s="45" t="str">
        <f t="shared" si="617"/>
        <v>–</v>
      </c>
      <c r="AE679" s="45" t="str">
        <f t="shared" si="617"/>
        <v>–</v>
      </c>
      <c r="AF679" s="27" t="str">
        <f t="shared" si="617"/>
        <v>–</v>
      </c>
      <c r="AG679" s="27" t="str">
        <f t="shared" si="617"/>
        <v>–</v>
      </c>
      <c r="AH679" s="27" t="str">
        <f t="shared" si="617"/>
        <v>–</v>
      </c>
      <c r="AI679" s="27" t="str">
        <f t="shared" si="617"/>
        <v>–</v>
      </c>
      <c r="AJ679" s="27" t="str">
        <f t="shared" si="617"/>
        <v>–</v>
      </c>
      <c r="AK679" s="27" t="str">
        <f t="shared" ref="AK679:AP679" si="618">IF(AND(ISNUMBER(AK649),ISNUMBER(AK77)),AK649/AK77*100,"–")</f>
        <v>–</v>
      </c>
      <c r="AL679" s="27" t="str">
        <f t="shared" si="618"/>
        <v>–</v>
      </c>
      <c r="AM679" s="27" t="str">
        <f t="shared" si="618"/>
        <v>–</v>
      </c>
      <c r="AN679" s="27" t="str">
        <f t="shared" si="618"/>
        <v>–</v>
      </c>
      <c r="AO679" s="27" t="str">
        <f t="shared" si="618"/>
        <v>–</v>
      </c>
      <c r="AP679" s="27" t="str">
        <f t="shared" si="618"/>
        <v>–</v>
      </c>
      <c r="AQ679" s="27" t="str">
        <f t="shared" ref="AQ679:AV679" si="619">IF(AND(ISNUMBER(AQ649),ISNUMBER(AQ77)),AQ649/AQ77*100,"–")</f>
        <v>–</v>
      </c>
      <c r="AR679" s="27" t="str">
        <f t="shared" si="619"/>
        <v>–</v>
      </c>
      <c r="AS679" s="27" t="str">
        <f t="shared" si="619"/>
        <v>–</v>
      </c>
      <c r="AT679" s="27" t="str">
        <f t="shared" si="619"/>
        <v>–</v>
      </c>
      <c r="AU679" s="27" t="str">
        <f t="shared" si="619"/>
        <v>–</v>
      </c>
      <c r="AV679" s="27" t="str">
        <f t="shared" si="619"/>
        <v>–</v>
      </c>
      <c r="AW679" s="28" t="str">
        <f t="shared" ref="AW679:AX679" si="620">IF(AND(ISNUMBER(AW649),ISNUMBER(AW77)),AW649/AW77*100,"–")</f>
        <v>–</v>
      </c>
      <c r="AX679" s="28" t="str">
        <f t="shared" si="620"/>
        <v>–</v>
      </c>
      <c r="AY679" s="28" t="str">
        <f t="shared" ref="AY679:AZ679" si="621">IF(AND(ISNUMBER(AY649),ISNUMBER(AY77)),AY649/AY77*100,"–")</f>
        <v>–</v>
      </c>
      <c r="AZ679" s="28" t="str">
        <f t="shared" si="621"/>
        <v>–</v>
      </c>
      <c r="BA679" s="28" t="str">
        <f t="shared" ref="BA679" si="622">IF(AND(ISNUMBER(BA649),ISNUMBER(BA77)),BA649/BA77*100,"–")</f>
        <v>–</v>
      </c>
    </row>
    <row r="680" spans="1:58" s="41" customFormat="1" x14ac:dyDescent="0.2">
      <c r="A680" s="37"/>
      <c r="B680" s="37"/>
      <c r="C680" s="37"/>
      <c r="D680" s="38"/>
      <c r="E680" s="38"/>
      <c r="F680" s="23" t="s">
        <v>354</v>
      </c>
      <c r="G680" s="31"/>
      <c r="H680" s="27"/>
      <c r="I680" s="27"/>
      <c r="J680" s="27"/>
      <c r="K680" s="27"/>
      <c r="L680" s="27"/>
      <c r="M680" s="27"/>
      <c r="N680" s="27"/>
      <c r="O680" s="27"/>
      <c r="P680" s="27"/>
      <c r="Q680" s="27"/>
      <c r="R680" s="27"/>
      <c r="S680" s="27"/>
      <c r="T680" s="27"/>
      <c r="U680" s="27"/>
      <c r="V680" s="27"/>
      <c r="W680" s="27"/>
      <c r="X680" s="27"/>
      <c r="Y680" s="27"/>
      <c r="Z680" s="27"/>
      <c r="AA680" s="27"/>
      <c r="AB680" s="27"/>
      <c r="AC680" s="27"/>
      <c r="AD680" s="27"/>
      <c r="AE680" s="27"/>
      <c r="AF680" s="27"/>
      <c r="AG680" s="27"/>
      <c r="AH680" s="27"/>
      <c r="AI680" s="28"/>
      <c r="AJ680" s="28"/>
      <c r="AK680" s="28"/>
      <c r="AL680" s="28"/>
      <c r="AM680" s="28"/>
      <c r="AN680" s="28"/>
      <c r="AO680" s="28"/>
      <c r="AP680" s="28"/>
      <c r="AQ680" s="28"/>
      <c r="AR680" s="28"/>
      <c r="AS680" s="28"/>
      <c r="AT680" s="28"/>
      <c r="AU680" s="28"/>
      <c r="AV680" s="28"/>
      <c r="AW680" s="28"/>
      <c r="AX680" s="28"/>
      <c r="AY680" s="28"/>
      <c r="AZ680" s="28"/>
      <c r="BA680" s="28"/>
    </row>
    <row r="681" spans="1:58" s="142" customFormat="1" outlineLevel="1" x14ac:dyDescent="0.2">
      <c r="A681" s="96"/>
      <c r="B681" s="96"/>
      <c r="C681" s="96"/>
      <c r="D681" s="137"/>
      <c r="E681" s="137"/>
      <c r="F681" s="140" t="s">
        <v>444</v>
      </c>
      <c r="G681" s="148" t="s">
        <v>861</v>
      </c>
      <c r="BB681" s="164"/>
      <c r="BC681" s="164"/>
      <c r="BD681" s="164"/>
      <c r="BE681" s="164"/>
      <c r="BF681" s="164"/>
    </row>
    <row r="682" spans="1:58" s="142" customFormat="1" outlineLevel="1" x14ac:dyDescent="0.2">
      <c r="A682" s="96"/>
      <c r="B682" s="96"/>
      <c r="C682" s="96"/>
      <c r="D682" s="137"/>
      <c r="E682" s="137"/>
      <c r="F682" s="140" t="s">
        <v>445</v>
      </c>
      <c r="G682" s="148" t="s">
        <v>862</v>
      </c>
      <c r="BB682" s="164"/>
      <c r="BC682" s="164"/>
      <c r="BD682" s="164"/>
      <c r="BE682" s="164"/>
      <c r="BF682" s="164"/>
    </row>
    <row r="683" spans="1:58" s="142" customFormat="1" outlineLevel="1" x14ac:dyDescent="0.2">
      <c r="A683" s="96"/>
      <c r="B683" s="96"/>
      <c r="C683" s="96"/>
      <c r="D683" s="137"/>
      <c r="E683" s="137"/>
      <c r="F683" s="140" t="s">
        <v>446</v>
      </c>
      <c r="G683" s="148" t="s">
        <v>863</v>
      </c>
      <c r="H683" s="164">
        <v>32.815095550114961</v>
      </c>
      <c r="I683" s="164">
        <v>32.815095550114961</v>
      </c>
      <c r="J683" s="164">
        <v>32.815095550114961</v>
      </c>
      <c r="K683" s="164">
        <v>32.815095550114961</v>
      </c>
      <c r="L683" s="164">
        <v>32.815095550114961</v>
      </c>
      <c r="M683" s="164">
        <v>32.815095550114961</v>
      </c>
      <c r="N683" s="164">
        <v>32.815095550114961</v>
      </c>
      <c r="O683" s="164">
        <v>32.815095550114961</v>
      </c>
      <c r="P683" s="142">
        <v>32.815095550114961</v>
      </c>
      <c r="Q683" s="142">
        <v>32.406238012595594</v>
      </c>
      <c r="R683" s="142">
        <v>51.02171487454175</v>
      </c>
      <c r="S683" s="142">
        <v>67.485197606651326</v>
      </c>
      <c r="T683" s="142">
        <v>60.680867400704365</v>
      </c>
      <c r="U683" s="142">
        <v>57.760218920740982</v>
      </c>
      <c r="V683" s="142">
        <v>67.273203448547179</v>
      </c>
      <c r="W683" s="142">
        <v>43.160851482535406</v>
      </c>
      <c r="X683" s="142">
        <v>40.929821872038893</v>
      </c>
      <c r="Y683" s="142">
        <v>35.790819003264538</v>
      </c>
      <c r="Z683" s="142">
        <v>40.130440658103815</v>
      </c>
      <c r="AA683" s="142">
        <v>38.396307729916344</v>
      </c>
      <c r="AB683" s="142">
        <v>50.464367858019649</v>
      </c>
      <c r="AC683" s="142">
        <v>48.060946487409538</v>
      </c>
      <c r="AD683" s="142">
        <v>49.180886505136165</v>
      </c>
      <c r="AE683" s="164">
        <v>48.551439463494134</v>
      </c>
      <c r="AF683" s="164">
        <v>47.930048469768003</v>
      </c>
      <c r="AG683" s="164">
        <v>47.316610417733216</v>
      </c>
      <c r="AH683" s="164">
        <v>46.711023520781687</v>
      </c>
      <c r="AI683" s="164">
        <v>46.113187295032546</v>
      </c>
      <c r="AJ683" s="164">
        <v>45.523002542659043</v>
      </c>
      <c r="AK683" s="164">
        <v>44.940371335428836</v>
      </c>
      <c r="AL683" s="164">
        <v>44.365196998454941</v>
      </c>
      <c r="AM683" s="164">
        <v>43.797384094154673</v>
      </c>
      <c r="AN683" s="164">
        <v>43.236838406413838</v>
      </c>
      <c r="AO683" s="164">
        <v>42.68346692495367</v>
      </c>
      <c r="AP683" s="164">
        <v>42.137177829897773</v>
      </c>
      <c r="AQ683" s="164">
        <v>41.597880476536659</v>
      </c>
      <c r="AR683" s="164">
        <v>41.065485380287221</v>
      </c>
      <c r="AS683" s="164">
        <v>40.539904201844728</v>
      </c>
      <c r="AT683" s="164">
        <v>40.021049732524872</v>
      </c>
      <c r="AU683" s="164">
        <v>39.508835879793374</v>
      </c>
      <c r="AV683" s="164">
        <v>39.003177652980824</v>
      </c>
      <c r="AW683" s="164">
        <v>38.503991149180337</v>
      </c>
      <c r="AX683" s="164">
        <v>38.011193539325717</v>
      </c>
      <c r="AY683" s="164">
        <v>37.524703054447762</v>
      </c>
      <c r="AZ683" s="164">
        <v>37.044438972106526</v>
      </c>
      <c r="BA683" s="164"/>
      <c r="BB683" s="164"/>
      <c r="BC683" s="164"/>
      <c r="BD683" s="164"/>
      <c r="BE683" s="164"/>
      <c r="BF683" s="164"/>
    </row>
    <row r="684" spans="1:58" s="142" customFormat="1" outlineLevel="1" x14ac:dyDescent="0.2">
      <c r="A684" s="96"/>
      <c r="B684" s="96"/>
      <c r="C684" s="96"/>
      <c r="D684" s="137"/>
      <c r="E684" s="137"/>
      <c r="F684" s="140" t="s">
        <v>447</v>
      </c>
      <c r="G684" s="148" t="s">
        <v>864</v>
      </c>
      <c r="BB684" s="164"/>
      <c r="BC684" s="164"/>
      <c r="BD684" s="164"/>
      <c r="BE684" s="164"/>
      <c r="BF684" s="164"/>
    </row>
    <row r="685" spans="1:58" s="43" customFormat="1" x14ac:dyDescent="0.2">
      <c r="A685" s="37" t="s">
        <v>442</v>
      </c>
      <c r="B685" s="37" t="s">
        <v>355</v>
      </c>
      <c r="C685" s="37" t="s">
        <v>390</v>
      </c>
      <c r="D685" s="38" t="s">
        <v>374</v>
      </c>
      <c r="E685" s="38" t="s">
        <v>1546</v>
      </c>
      <c r="F685" s="89" t="s">
        <v>356</v>
      </c>
      <c r="G685" s="22" t="s">
        <v>1317</v>
      </c>
      <c r="H685" s="27" t="str">
        <f>EIUTotal(EIUSum(H681:H684,H$996:H$999),H690,H705)</f>
        <v>–</v>
      </c>
      <c r="I685" s="27" t="str">
        <f t="shared" ref="I685:AS685" si="623">EIUTotal(EIUSum(I681:I684,I$996:I$999),I690,I705)</f>
        <v>–</v>
      </c>
      <c r="J685" s="27" t="str">
        <f t="shared" si="623"/>
        <v>–</v>
      </c>
      <c r="K685" s="27" t="str">
        <f t="shared" si="623"/>
        <v>–</v>
      </c>
      <c r="L685" s="27" t="str">
        <f t="shared" si="623"/>
        <v>–</v>
      </c>
      <c r="M685" s="27" t="str">
        <f t="shared" si="623"/>
        <v>–</v>
      </c>
      <c r="N685" s="27" t="str">
        <f t="shared" si="623"/>
        <v>–</v>
      </c>
      <c r="O685" s="27" t="str">
        <f t="shared" si="623"/>
        <v>–</v>
      </c>
      <c r="P685" s="27" t="str">
        <f t="shared" si="623"/>
        <v>–</v>
      </c>
      <c r="Q685" s="27" t="str">
        <f t="shared" si="623"/>
        <v>–</v>
      </c>
      <c r="R685" s="27" t="str">
        <f t="shared" si="623"/>
        <v>–</v>
      </c>
      <c r="S685" s="27" t="str">
        <f t="shared" si="623"/>
        <v>–</v>
      </c>
      <c r="T685" s="27" t="str">
        <f t="shared" si="623"/>
        <v>–</v>
      </c>
      <c r="U685" s="27" t="str">
        <f t="shared" si="623"/>
        <v>–</v>
      </c>
      <c r="V685" s="27" t="str">
        <f t="shared" si="623"/>
        <v>–</v>
      </c>
      <c r="W685" s="27" t="str">
        <f t="shared" si="623"/>
        <v>–</v>
      </c>
      <c r="X685" s="27" t="str">
        <f t="shared" si="623"/>
        <v>–</v>
      </c>
      <c r="Y685" s="27" t="str">
        <f t="shared" si="623"/>
        <v>–</v>
      </c>
      <c r="Z685" s="27" t="str">
        <f t="shared" si="623"/>
        <v>–</v>
      </c>
      <c r="AA685" s="27" t="str">
        <f t="shared" si="623"/>
        <v>–</v>
      </c>
      <c r="AB685" s="27" t="str">
        <f t="shared" si="623"/>
        <v>–</v>
      </c>
      <c r="AC685" s="27" t="str">
        <f t="shared" si="623"/>
        <v>–</v>
      </c>
      <c r="AD685" s="27" t="str">
        <f t="shared" si="623"/>
        <v>–</v>
      </c>
      <c r="AE685" s="27" t="str">
        <f t="shared" si="623"/>
        <v>–</v>
      </c>
      <c r="AF685" s="27" t="str">
        <f t="shared" si="623"/>
        <v>–</v>
      </c>
      <c r="AG685" s="27" t="str">
        <f t="shared" si="623"/>
        <v>–</v>
      </c>
      <c r="AH685" s="27" t="str">
        <f t="shared" si="623"/>
        <v>–</v>
      </c>
      <c r="AI685" s="27" t="str">
        <f t="shared" si="623"/>
        <v>–</v>
      </c>
      <c r="AJ685" s="27" t="str">
        <f t="shared" si="623"/>
        <v>–</v>
      </c>
      <c r="AK685" s="27" t="str">
        <f t="shared" si="623"/>
        <v>–</v>
      </c>
      <c r="AL685" s="27" t="str">
        <f t="shared" si="623"/>
        <v>–</v>
      </c>
      <c r="AM685" s="27" t="str">
        <f t="shared" si="623"/>
        <v>–</v>
      </c>
      <c r="AN685" s="27" t="str">
        <f t="shared" si="623"/>
        <v>–</v>
      </c>
      <c r="AO685" s="27" t="str">
        <f t="shared" si="623"/>
        <v>–</v>
      </c>
      <c r="AP685" s="27" t="str">
        <f t="shared" si="623"/>
        <v>–</v>
      </c>
      <c r="AQ685" s="27" t="str">
        <f t="shared" si="623"/>
        <v>–</v>
      </c>
      <c r="AR685" s="27" t="str">
        <f t="shared" si="623"/>
        <v>–</v>
      </c>
      <c r="AS685" s="27" t="str">
        <f t="shared" si="623"/>
        <v>–</v>
      </c>
      <c r="AT685" s="27" t="str">
        <f t="shared" ref="AT685:AY685" si="624">EIUTotal(EIUSum(AT681:AT684,AT$996:AT$999),AT690,AT705)</f>
        <v>–</v>
      </c>
      <c r="AU685" s="27" t="str">
        <f t="shared" si="624"/>
        <v>–</v>
      </c>
      <c r="AV685" s="27" t="str">
        <f t="shared" si="624"/>
        <v>–</v>
      </c>
      <c r="AW685" s="28" t="str">
        <f t="shared" si="624"/>
        <v>–</v>
      </c>
      <c r="AX685" s="28" t="str">
        <f t="shared" si="624"/>
        <v>–</v>
      </c>
      <c r="AY685" s="28" t="str">
        <f t="shared" si="624"/>
        <v>–</v>
      </c>
      <c r="AZ685" s="28" t="str">
        <f t="shared" ref="AZ685:BA685" si="625">EIUTotal(EIUSum(AZ681:AZ684,AZ$996:AZ$999),AZ690,AZ705)</f>
        <v>–</v>
      </c>
      <c r="BA685" s="28" t="str">
        <f t="shared" si="625"/>
        <v>–</v>
      </c>
    </row>
    <row r="686" spans="1:58" s="145" customFormat="1" outlineLevel="1" x14ac:dyDescent="0.2">
      <c r="A686" s="96"/>
      <c r="B686" s="96"/>
      <c r="C686" s="96"/>
      <c r="D686" s="137"/>
      <c r="E686" s="137"/>
      <c r="F686" s="148" t="s">
        <v>444</v>
      </c>
      <c r="G686" s="140" t="s">
        <v>865</v>
      </c>
      <c r="BB686" s="165"/>
      <c r="BC686" s="165"/>
      <c r="BD686" s="165"/>
      <c r="BE686" s="165"/>
      <c r="BF686" s="165"/>
    </row>
    <row r="687" spans="1:58" s="145" customFormat="1" outlineLevel="1" x14ac:dyDescent="0.2">
      <c r="A687" s="96"/>
      <c r="B687" s="96"/>
      <c r="C687" s="96"/>
      <c r="D687" s="137"/>
      <c r="E687" s="137"/>
      <c r="F687" s="148" t="s">
        <v>445</v>
      </c>
      <c r="G687" s="140" t="s">
        <v>866</v>
      </c>
      <c r="BB687" s="165"/>
      <c r="BC687" s="165"/>
      <c r="BD687" s="165"/>
      <c r="BE687" s="165"/>
      <c r="BF687" s="165"/>
    </row>
    <row r="688" spans="1:58" s="145" customFormat="1" outlineLevel="1" x14ac:dyDescent="0.2">
      <c r="A688" s="96"/>
      <c r="B688" s="96"/>
      <c r="C688" s="96"/>
      <c r="D688" s="137"/>
      <c r="E688" s="137"/>
      <c r="F688" s="148" t="s">
        <v>446</v>
      </c>
      <c r="G688" s="140" t="s">
        <v>867</v>
      </c>
      <c r="H688" s="165">
        <v>32.815095550114961</v>
      </c>
      <c r="I688" s="165">
        <v>32.815095550114961</v>
      </c>
      <c r="J688" s="165">
        <v>32.815095550114961</v>
      </c>
      <c r="K688" s="165">
        <v>32.815095550114961</v>
      </c>
      <c r="L688" s="165">
        <v>32.815095550114961</v>
      </c>
      <c r="M688" s="165">
        <v>32.815095550114961</v>
      </c>
      <c r="N688" s="165">
        <v>32.815095550114961</v>
      </c>
      <c r="O688" s="165">
        <v>32.815095550114961</v>
      </c>
      <c r="P688" s="145">
        <v>32.815095550114961</v>
      </c>
      <c r="Q688" s="145">
        <v>32.406238012595594</v>
      </c>
      <c r="R688" s="145">
        <v>51.02171487454175</v>
      </c>
      <c r="S688" s="145">
        <v>67.485197606651326</v>
      </c>
      <c r="T688" s="145">
        <v>60.680867400704365</v>
      </c>
      <c r="U688" s="145">
        <v>57.760218920740982</v>
      </c>
      <c r="V688" s="145">
        <v>67.273203448547179</v>
      </c>
      <c r="W688" s="145">
        <v>43.160851482535406</v>
      </c>
      <c r="X688" s="145">
        <v>40.929821872038893</v>
      </c>
      <c r="Y688" s="145">
        <v>35.790819003264538</v>
      </c>
      <c r="Z688" s="145">
        <v>40.130440658103815</v>
      </c>
      <c r="AA688" s="145">
        <v>38.396307729916344</v>
      </c>
      <c r="AB688" s="145">
        <v>50.464367858019649</v>
      </c>
      <c r="AC688" s="145">
        <v>48.060946487409538</v>
      </c>
      <c r="AD688" s="145">
        <v>49.180886505136165</v>
      </c>
      <c r="AE688" s="165">
        <v>48.551439463494134</v>
      </c>
      <c r="AF688" s="165">
        <v>47.930048469768003</v>
      </c>
      <c r="AG688" s="165">
        <v>47.316610417733216</v>
      </c>
      <c r="AH688" s="165">
        <v>46.711023520781687</v>
      </c>
      <c r="AI688" s="165">
        <v>46.113187295032546</v>
      </c>
      <c r="AJ688" s="165">
        <v>45.523002542659043</v>
      </c>
      <c r="AK688" s="165">
        <v>44.940371335428836</v>
      </c>
      <c r="AL688" s="165">
        <v>44.365196998454941</v>
      </c>
      <c r="AM688" s="165">
        <v>43.797384094154673</v>
      </c>
      <c r="AN688" s="165">
        <v>43.236838406413838</v>
      </c>
      <c r="AO688" s="165">
        <v>42.68346692495367</v>
      </c>
      <c r="AP688" s="165">
        <v>42.137177829897773</v>
      </c>
      <c r="AQ688" s="165">
        <v>41.597880476536659</v>
      </c>
      <c r="AR688" s="165">
        <v>41.065485380287221</v>
      </c>
      <c r="AS688" s="165">
        <v>40.539904201844728</v>
      </c>
      <c r="AT688" s="165">
        <v>40.021049732524872</v>
      </c>
      <c r="AU688" s="165">
        <v>39.508835879793374</v>
      </c>
      <c r="AV688" s="165">
        <v>39.003177652980824</v>
      </c>
      <c r="AW688" s="165">
        <v>38.503991149180337</v>
      </c>
      <c r="AX688" s="165">
        <v>38.011193539325717</v>
      </c>
      <c r="AY688" s="165">
        <v>37.524703054447762</v>
      </c>
      <c r="AZ688" s="165">
        <v>37.044438972106526</v>
      </c>
      <c r="BA688" s="165"/>
      <c r="BB688" s="165"/>
      <c r="BC688" s="165"/>
      <c r="BD688" s="165"/>
      <c r="BE688" s="165"/>
      <c r="BF688" s="165"/>
    </row>
    <row r="689" spans="1:58" s="145" customFormat="1" outlineLevel="1" x14ac:dyDescent="0.2">
      <c r="A689" s="96"/>
      <c r="B689" s="96"/>
      <c r="C689" s="96"/>
      <c r="D689" s="137"/>
      <c r="E689" s="137"/>
      <c r="F689" s="148" t="s">
        <v>447</v>
      </c>
      <c r="G689" s="140" t="s">
        <v>868</v>
      </c>
      <c r="BB689" s="165"/>
      <c r="BC689" s="165"/>
      <c r="BD689" s="165"/>
      <c r="BE689" s="165"/>
      <c r="BF689" s="165"/>
    </row>
    <row r="690" spans="1:58" s="43" customFormat="1" x14ac:dyDescent="0.2">
      <c r="A690" s="37" t="s">
        <v>442</v>
      </c>
      <c r="B690" s="37" t="s">
        <v>357</v>
      </c>
      <c r="C690" s="37" t="s">
        <v>390</v>
      </c>
      <c r="D690" s="38" t="s">
        <v>374</v>
      </c>
      <c r="E690" s="38" t="s">
        <v>1546</v>
      </c>
      <c r="F690" s="89" t="s">
        <v>358</v>
      </c>
      <c r="G690" s="22" t="s">
        <v>1318</v>
      </c>
      <c r="H690" s="27" t="str">
        <f>EIUTotal(EIUSum(H686:H689,H$996:H$999),H695,H700)</f>
        <v>–</v>
      </c>
      <c r="I690" s="27" t="str">
        <f t="shared" ref="I690:AS690" si="626">EIUTotal(EIUSum(I686:I689,I$996:I$999),I695,I700)</f>
        <v>–</v>
      </c>
      <c r="J690" s="27" t="str">
        <f t="shared" si="626"/>
        <v>–</v>
      </c>
      <c r="K690" s="27" t="str">
        <f t="shared" si="626"/>
        <v>–</v>
      </c>
      <c r="L690" s="27" t="str">
        <f t="shared" si="626"/>
        <v>–</v>
      </c>
      <c r="M690" s="27" t="str">
        <f t="shared" si="626"/>
        <v>–</v>
      </c>
      <c r="N690" s="27" t="str">
        <f t="shared" si="626"/>
        <v>–</v>
      </c>
      <c r="O690" s="27" t="str">
        <f t="shared" si="626"/>
        <v>–</v>
      </c>
      <c r="P690" s="27" t="str">
        <f t="shared" si="626"/>
        <v>–</v>
      </c>
      <c r="Q690" s="27" t="str">
        <f t="shared" si="626"/>
        <v>–</v>
      </c>
      <c r="R690" s="27" t="str">
        <f t="shared" si="626"/>
        <v>–</v>
      </c>
      <c r="S690" s="27" t="str">
        <f t="shared" si="626"/>
        <v>–</v>
      </c>
      <c r="T690" s="27" t="str">
        <f t="shared" si="626"/>
        <v>–</v>
      </c>
      <c r="U690" s="27" t="str">
        <f t="shared" si="626"/>
        <v>–</v>
      </c>
      <c r="V690" s="27" t="str">
        <f t="shared" si="626"/>
        <v>–</v>
      </c>
      <c r="W690" s="27" t="str">
        <f t="shared" si="626"/>
        <v>–</v>
      </c>
      <c r="X690" s="27" t="str">
        <f t="shared" si="626"/>
        <v>–</v>
      </c>
      <c r="Y690" s="27" t="str">
        <f t="shared" si="626"/>
        <v>–</v>
      </c>
      <c r="Z690" s="27" t="str">
        <f t="shared" si="626"/>
        <v>–</v>
      </c>
      <c r="AA690" s="27" t="str">
        <f t="shared" si="626"/>
        <v>–</v>
      </c>
      <c r="AB690" s="27" t="str">
        <f t="shared" si="626"/>
        <v>–</v>
      </c>
      <c r="AC690" s="27" t="str">
        <f t="shared" si="626"/>
        <v>–</v>
      </c>
      <c r="AD690" s="27" t="str">
        <f t="shared" si="626"/>
        <v>–</v>
      </c>
      <c r="AE690" s="27" t="str">
        <f t="shared" si="626"/>
        <v>–</v>
      </c>
      <c r="AF690" s="27" t="str">
        <f t="shared" si="626"/>
        <v>–</v>
      </c>
      <c r="AG690" s="27" t="str">
        <f t="shared" si="626"/>
        <v>–</v>
      </c>
      <c r="AH690" s="27" t="str">
        <f t="shared" si="626"/>
        <v>–</v>
      </c>
      <c r="AI690" s="27" t="str">
        <f t="shared" si="626"/>
        <v>–</v>
      </c>
      <c r="AJ690" s="27" t="str">
        <f t="shared" si="626"/>
        <v>–</v>
      </c>
      <c r="AK690" s="27" t="str">
        <f t="shared" si="626"/>
        <v>–</v>
      </c>
      <c r="AL690" s="27" t="str">
        <f t="shared" si="626"/>
        <v>–</v>
      </c>
      <c r="AM690" s="27" t="str">
        <f t="shared" si="626"/>
        <v>–</v>
      </c>
      <c r="AN690" s="27" t="str">
        <f t="shared" si="626"/>
        <v>–</v>
      </c>
      <c r="AO690" s="27" t="str">
        <f t="shared" si="626"/>
        <v>–</v>
      </c>
      <c r="AP690" s="27" t="str">
        <f t="shared" si="626"/>
        <v>–</v>
      </c>
      <c r="AQ690" s="27" t="str">
        <f t="shared" si="626"/>
        <v>–</v>
      </c>
      <c r="AR690" s="27" t="str">
        <f t="shared" si="626"/>
        <v>–</v>
      </c>
      <c r="AS690" s="27" t="str">
        <f t="shared" si="626"/>
        <v>–</v>
      </c>
      <c r="AT690" s="27" t="str">
        <f t="shared" ref="AT690:AY690" si="627">EIUTotal(EIUSum(AT686:AT689,AT$996:AT$999),AT695,AT700)</f>
        <v>–</v>
      </c>
      <c r="AU690" s="27" t="str">
        <f t="shared" si="627"/>
        <v>–</v>
      </c>
      <c r="AV690" s="27" t="str">
        <f t="shared" si="627"/>
        <v>–</v>
      </c>
      <c r="AW690" s="28" t="str">
        <f t="shared" si="627"/>
        <v>–</v>
      </c>
      <c r="AX690" s="28" t="str">
        <f t="shared" si="627"/>
        <v>–</v>
      </c>
      <c r="AY690" s="28" t="str">
        <f t="shared" si="627"/>
        <v>–</v>
      </c>
      <c r="AZ690" s="28" t="str">
        <f t="shared" ref="AZ690:BA690" si="628">EIUTotal(EIUSum(AZ686:AZ689,AZ$996:AZ$999),AZ695,AZ700)</f>
        <v>–</v>
      </c>
      <c r="BA690" s="28" t="str">
        <f t="shared" si="628"/>
        <v>–</v>
      </c>
    </row>
    <row r="691" spans="1:58" s="145" customFormat="1" outlineLevel="1" x14ac:dyDescent="0.2">
      <c r="A691" s="96"/>
      <c r="B691" s="96"/>
      <c r="C691" s="96"/>
      <c r="D691" s="137"/>
      <c r="E691" s="137"/>
      <c r="F691" s="148" t="s">
        <v>444</v>
      </c>
      <c r="G691" s="140" t="s">
        <v>869</v>
      </c>
      <c r="BB691" s="165"/>
      <c r="BC691" s="165"/>
      <c r="BD691" s="165"/>
      <c r="BE691" s="165"/>
      <c r="BF691" s="165"/>
    </row>
    <row r="692" spans="1:58" s="145" customFormat="1" outlineLevel="1" x14ac:dyDescent="0.2">
      <c r="A692" s="96"/>
      <c r="B692" s="96"/>
      <c r="C692" s="96"/>
      <c r="D692" s="137"/>
      <c r="E692" s="137"/>
      <c r="F692" s="148" t="s">
        <v>445</v>
      </c>
      <c r="G692" s="140" t="s">
        <v>870</v>
      </c>
      <c r="BB692" s="165"/>
      <c r="BC692" s="165"/>
      <c r="BD692" s="165"/>
      <c r="BE692" s="165"/>
      <c r="BF692" s="165"/>
    </row>
    <row r="693" spans="1:58" s="145" customFormat="1" outlineLevel="1" x14ac:dyDescent="0.2">
      <c r="A693" s="96"/>
      <c r="B693" s="96"/>
      <c r="C693" s="96"/>
      <c r="D693" s="137"/>
      <c r="E693" s="137"/>
      <c r="F693" s="148" t="s">
        <v>446</v>
      </c>
      <c r="G693" s="140" t="s">
        <v>871</v>
      </c>
      <c r="BB693" s="165"/>
      <c r="BC693" s="165"/>
      <c r="BD693" s="165"/>
      <c r="BE693" s="165"/>
      <c r="BF693" s="165"/>
    </row>
    <row r="694" spans="1:58" s="145" customFormat="1" outlineLevel="1" x14ac:dyDescent="0.2">
      <c r="A694" s="96"/>
      <c r="B694" s="96"/>
      <c r="C694" s="96"/>
      <c r="D694" s="137"/>
      <c r="E694" s="137"/>
      <c r="F694" s="148" t="s">
        <v>447</v>
      </c>
      <c r="G694" s="140" t="s">
        <v>872</v>
      </c>
      <c r="BB694" s="165"/>
      <c r="BC694" s="165"/>
      <c r="BD694" s="165"/>
      <c r="BE694" s="165"/>
      <c r="BF694" s="165"/>
    </row>
    <row r="695" spans="1:58" s="43" customFormat="1" x14ac:dyDescent="0.2">
      <c r="A695" s="37" t="s">
        <v>442</v>
      </c>
      <c r="B695" s="37" t="s">
        <v>359</v>
      </c>
      <c r="C695" s="37" t="s">
        <v>390</v>
      </c>
      <c r="D695" s="38" t="s">
        <v>374</v>
      </c>
      <c r="E695" s="38" t="s">
        <v>1546</v>
      </c>
      <c r="F695" s="22" t="s">
        <v>360</v>
      </c>
      <c r="G695" s="22" t="s">
        <v>1319</v>
      </c>
      <c r="H695" s="27" t="str">
        <f>EIUSum(H691:H694,H$996:H$999)</f>
        <v>–</v>
      </c>
      <c r="I695" s="27" t="str">
        <f t="shared" ref="I695:AS695" si="629">EIUSum(I691:I694,I$996:I$999)</f>
        <v>–</v>
      </c>
      <c r="J695" s="27" t="str">
        <f t="shared" si="629"/>
        <v>–</v>
      </c>
      <c r="K695" s="27" t="str">
        <f t="shared" si="629"/>
        <v>–</v>
      </c>
      <c r="L695" s="27" t="str">
        <f t="shared" si="629"/>
        <v>–</v>
      </c>
      <c r="M695" s="27" t="str">
        <f t="shared" si="629"/>
        <v>–</v>
      </c>
      <c r="N695" s="27" t="str">
        <f t="shared" si="629"/>
        <v>–</v>
      </c>
      <c r="O695" s="27" t="str">
        <f t="shared" si="629"/>
        <v>–</v>
      </c>
      <c r="P695" s="27" t="str">
        <f t="shared" si="629"/>
        <v>–</v>
      </c>
      <c r="Q695" s="27" t="str">
        <f t="shared" si="629"/>
        <v>–</v>
      </c>
      <c r="R695" s="27" t="str">
        <f t="shared" si="629"/>
        <v>–</v>
      </c>
      <c r="S695" s="27" t="str">
        <f t="shared" si="629"/>
        <v>–</v>
      </c>
      <c r="T695" s="27" t="str">
        <f t="shared" si="629"/>
        <v>–</v>
      </c>
      <c r="U695" s="27" t="str">
        <f t="shared" si="629"/>
        <v>–</v>
      </c>
      <c r="V695" s="27" t="str">
        <f t="shared" si="629"/>
        <v>–</v>
      </c>
      <c r="W695" s="27" t="str">
        <f t="shared" si="629"/>
        <v>–</v>
      </c>
      <c r="X695" s="27" t="str">
        <f t="shared" si="629"/>
        <v>–</v>
      </c>
      <c r="Y695" s="27" t="str">
        <f t="shared" si="629"/>
        <v>–</v>
      </c>
      <c r="Z695" s="27" t="str">
        <f t="shared" si="629"/>
        <v>–</v>
      </c>
      <c r="AA695" s="27" t="str">
        <f t="shared" si="629"/>
        <v>–</v>
      </c>
      <c r="AB695" s="27" t="str">
        <f t="shared" si="629"/>
        <v>–</v>
      </c>
      <c r="AC695" s="27" t="str">
        <f t="shared" si="629"/>
        <v>–</v>
      </c>
      <c r="AD695" s="27" t="str">
        <f t="shared" si="629"/>
        <v>–</v>
      </c>
      <c r="AE695" s="27" t="str">
        <f t="shared" si="629"/>
        <v>–</v>
      </c>
      <c r="AF695" s="27" t="str">
        <f t="shared" si="629"/>
        <v>–</v>
      </c>
      <c r="AG695" s="27" t="str">
        <f t="shared" si="629"/>
        <v>–</v>
      </c>
      <c r="AH695" s="27" t="str">
        <f t="shared" si="629"/>
        <v>–</v>
      </c>
      <c r="AI695" s="27" t="str">
        <f t="shared" si="629"/>
        <v>–</v>
      </c>
      <c r="AJ695" s="27" t="str">
        <f t="shared" si="629"/>
        <v>–</v>
      </c>
      <c r="AK695" s="27" t="str">
        <f t="shared" si="629"/>
        <v>–</v>
      </c>
      <c r="AL695" s="27" t="str">
        <f t="shared" si="629"/>
        <v>–</v>
      </c>
      <c r="AM695" s="27" t="str">
        <f t="shared" si="629"/>
        <v>–</v>
      </c>
      <c r="AN695" s="27" t="str">
        <f t="shared" si="629"/>
        <v>–</v>
      </c>
      <c r="AO695" s="27" t="str">
        <f t="shared" si="629"/>
        <v>–</v>
      </c>
      <c r="AP695" s="27" t="str">
        <f t="shared" si="629"/>
        <v>–</v>
      </c>
      <c r="AQ695" s="27" t="str">
        <f t="shared" si="629"/>
        <v>–</v>
      </c>
      <c r="AR695" s="27" t="str">
        <f t="shared" si="629"/>
        <v>–</v>
      </c>
      <c r="AS695" s="27" t="str">
        <f t="shared" si="629"/>
        <v>–</v>
      </c>
      <c r="AT695" s="27" t="str">
        <f t="shared" ref="AT695:AY695" si="630">EIUSum(AT691:AT694,AT$996:AT$999)</f>
        <v>–</v>
      </c>
      <c r="AU695" s="27" t="str">
        <f t="shared" si="630"/>
        <v>–</v>
      </c>
      <c r="AV695" s="27" t="str">
        <f t="shared" si="630"/>
        <v>–</v>
      </c>
      <c r="AW695" s="28" t="str">
        <f t="shared" si="630"/>
        <v>–</v>
      </c>
      <c r="AX695" s="28" t="str">
        <f t="shared" si="630"/>
        <v>–</v>
      </c>
      <c r="AY695" s="28" t="str">
        <f t="shared" si="630"/>
        <v>–</v>
      </c>
      <c r="AZ695" s="28" t="str">
        <f t="shared" ref="AZ695:BA695" si="631">EIUSum(AZ691:AZ694,AZ$996:AZ$999)</f>
        <v>–</v>
      </c>
      <c r="BA695" s="28" t="str">
        <f t="shared" si="631"/>
        <v>–</v>
      </c>
    </row>
    <row r="696" spans="1:58" s="145" customFormat="1" outlineLevel="1" x14ac:dyDescent="0.2">
      <c r="A696" s="96"/>
      <c r="B696" s="96"/>
      <c r="C696" s="96"/>
      <c r="D696" s="137"/>
      <c r="E696" s="137"/>
      <c r="F696" s="140" t="s">
        <v>444</v>
      </c>
      <c r="G696" s="140" t="s">
        <v>873</v>
      </c>
      <c r="BB696" s="165"/>
      <c r="BC696" s="165"/>
      <c r="BD696" s="165"/>
      <c r="BE696" s="165"/>
      <c r="BF696" s="165"/>
    </row>
    <row r="697" spans="1:58" s="145" customFormat="1" outlineLevel="1" x14ac:dyDescent="0.2">
      <c r="A697" s="96"/>
      <c r="B697" s="96"/>
      <c r="C697" s="96"/>
      <c r="D697" s="137"/>
      <c r="E697" s="137"/>
      <c r="F697" s="140" t="s">
        <v>445</v>
      </c>
      <c r="G697" s="140" t="s">
        <v>874</v>
      </c>
      <c r="BB697" s="165"/>
      <c r="BC697" s="165"/>
      <c r="BD697" s="165"/>
      <c r="BE697" s="165"/>
      <c r="BF697" s="165"/>
    </row>
    <row r="698" spans="1:58" s="145" customFormat="1" outlineLevel="1" x14ac:dyDescent="0.2">
      <c r="A698" s="96"/>
      <c r="B698" s="96"/>
      <c r="C698" s="96"/>
      <c r="D698" s="137"/>
      <c r="E698" s="137"/>
      <c r="F698" s="140" t="s">
        <v>446</v>
      </c>
      <c r="G698" s="140" t="s">
        <v>875</v>
      </c>
      <c r="BB698" s="165"/>
      <c r="BC698" s="165"/>
      <c r="BD698" s="165"/>
      <c r="BE698" s="165"/>
      <c r="BF698" s="165"/>
    </row>
    <row r="699" spans="1:58" s="145" customFormat="1" outlineLevel="1" x14ac:dyDescent="0.2">
      <c r="A699" s="96"/>
      <c r="B699" s="96"/>
      <c r="C699" s="96"/>
      <c r="D699" s="137"/>
      <c r="E699" s="137"/>
      <c r="F699" s="140" t="s">
        <v>447</v>
      </c>
      <c r="G699" s="140" t="s">
        <v>876</v>
      </c>
      <c r="BB699" s="165"/>
      <c r="BC699" s="165"/>
      <c r="BD699" s="165"/>
      <c r="BE699" s="165"/>
      <c r="BF699" s="165"/>
    </row>
    <row r="700" spans="1:58" s="43" customFormat="1" x14ac:dyDescent="0.2">
      <c r="A700" s="37" t="s">
        <v>442</v>
      </c>
      <c r="B700" s="37" t="s">
        <v>361</v>
      </c>
      <c r="C700" s="37" t="s">
        <v>390</v>
      </c>
      <c r="D700" s="38" t="s">
        <v>374</v>
      </c>
      <c r="E700" s="38" t="s">
        <v>1546</v>
      </c>
      <c r="F700" s="22" t="s">
        <v>362</v>
      </c>
      <c r="G700" s="22" t="s">
        <v>1320</v>
      </c>
      <c r="H700" s="27" t="str">
        <f>EIUSum(H696:H699,H$996:H$999)</f>
        <v>–</v>
      </c>
      <c r="I700" s="27" t="str">
        <f t="shared" ref="I700:AS700" si="632">EIUSum(I696:I699,I$996:I$999)</f>
        <v>–</v>
      </c>
      <c r="J700" s="27" t="str">
        <f t="shared" si="632"/>
        <v>–</v>
      </c>
      <c r="K700" s="27" t="str">
        <f t="shared" si="632"/>
        <v>–</v>
      </c>
      <c r="L700" s="27" t="str">
        <f t="shared" si="632"/>
        <v>–</v>
      </c>
      <c r="M700" s="27" t="str">
        <f t="shared" si="632"/>
        <v>–</v>
      </c>
      <c r="N700" s="27" t="str">
        <f t="shared" si="632"/>
        <v>–</v>
      </c>
      <c r="O700" s="27" t="str">
        <f t="shared" si="632"/>
        <v>–</v>
      </c>
      <c r="P700" s="27" t="str">
        <f t="shared" si="632"/>
        <v>–</v>
      </c>
      <c r="Q700" s="27" t="str">
        <f t="shared" si="632"/>
        <v>–</v>
      </c>
      <c r="R700" s="27" t="str">
        <f t="shared" si="632"/>
        <v>–</v>
      </c>
      <c r="S700" s="27" t="str">
        <f t="shared" si="632"/>
        <v>–</v>
      </c>
      <c r="T700" s="27" t="str">
        <f t="shared" si="632"/>
        <v>–</v>
      </c>
      <c r="U700" s="27" t="str">
        <f t="shared" si="632"/>
        <v>–</v>
      </c>
      <c r="V700" s="27" t="str">
        <f t="shared" si="632"/>
        <v>–</v>
      </c>
      <c r="W700" s="27" t="str">
        <f t="shared" si="632"/>
        <v>–</v>
      </c>
      <c r="X700" s="27" t="str">
        <f t="shared" si="632"/>
        <v>–</v>
      </c>
      <c r="Y700" s="27" t="str">
        <f t="shared" si="632"/>
        <v>–</v>
      </c>
      <c r="Z700" s="27" t="str">
        <f t="shared" si="632"/>
        <v>–</v>
      </c>
      <c r="AA700" s="27" t="str">
        <f t="shared" si="632"/>
        <v>–</v>
      </c>
      <c r="AB700" s="27" t="str">
        <f t="shared" si="632"/>
        <v>–</v>
      </c>
      <c r="AC700" s="27" t="str">
        <f t="shared" si="632"/>
        <v>–</v>
      </c>
      <c r="AD700" s="27" t="str">
        <f t="shared" si="632"/>
        <v>–</v>
      </c>
      <c r="AE700" s="27" t="str">
        <f t="shared" si="632"/>
        <v>–</v>
      </c>
      <c r="AF700" s="27" t="str">
        <f t="shared" si="632"/>
        <v>–</v>
      </c>
      <c r="AG700" s="27" t="str">
        <f t="shared" si="632"/>
        <v>–</v>
      </c>
      <c r="AH700" s="27" t="str">
        <f t="shared" si="632"/>
        <v>–</v>
      </c>
      <c r="AI700" s="27" t="str">
        <f t="shared" si="632"/>
        <v>–</v>
      </c>
      <c r="AJ700" s="27" t="str">
        <f t="shared" si="632"/>
        <v>–</v>
      </c>
      <c r="AK700" s="27" t="str">
        <f t="shared" si="632"/>
        <v>–</v>
      </c>
      <c r="AL700" s="27" t="str">
        <f t="shared" si="632"/>
        <v>–</v>
      </c>
      <c r="AM700" s="27" t="str">
        <f t="shared" si="632"/>
        <v>–</v>
      </c>
      <c r="AN700" s="27" t="str">
        <f t="shared" si="632"/>
        <v>–</v>
      </c>
      <c r="AO700" s="27" t="str">
        <f t="shared" si="632"/>
        <v>–</v>
      </c>
      <c r="AP700" s="27" t="str">
        <f t="shared" si="632"/>
        <v>–</v>
      </c>
      <c r="AQ700" s="27" t="str">
        <f t="shared" si="632"/>
        <v>–</v>
      </c>
      <c r="AR700" s="27" t="str">
        <f t="shared" si="632"/>
        <v>–</v>
      </c>
      <c r="AS700" s="27" t="str">
        <f t="shared" si="632"/>
        <v>–</v>
      </c>
      <c r="AT700" s="27" t="str">
        <f t="shared" ref="AT700:AY700" si="633">EIUSum(AT696:AT699,AT$996:AT$999)</f>
        <v>–</v>
      </c>
      <c r="AU700" s="27" t="str">
        <f t="shared" si="633"/>
        <v>–</v>
      </c>
      <c r="AV700" s="27" t="str">
        <f t="shared" si="633"/>
        <v>–</v>
      </c>
      <c r="AW700" s="28" t="str">
        <f t="shared" si="633"/>
        <v>–</v>
      </c>
      <c r="AX700" s="28" t="str">
        <f t="shared" si="633"/>
        <v>–</v>
      </c>
      <c r="AY700" s="28" t="str">
        <f t="shared" si="633"/>
        <v>–</v>
      </c>
      <c r="AZ700" s="28" t="str">
        <f t="shared" ref="AZ700:BA700" si="634">EIUSum(AZ696:AZ699,AZ$996:AZ$999)</f>
        <v>–</v>
      </c>
      <c r="BA700" s="28" t="str">
        <f t="shared" si="634"/>
        <v>–</v>
      </c>
    </row>
    <row r="701" spans="1:58" s="145" customFormat="1" outlineLevel="1" x14ac:dyDescent="0.2">
      <c r="A701" s="96"/>
      <c r="B701" s="96"/>
      <c r="C701" s="96"/>
      <c r="D701" s="137"/>
      <c r="E701" s="137"/>
      <c r="F701" s="140" t="s">
        <v>444</v>
      </c>
      <c r="G701" s="140" t="s">
        <v>877</v>
      </c>
      <c r="BB701" s="165"/>
      <c r="BC701" s="165"/>
      <c r="BD701" s="165"/>
      <c r="BE701" s="165"/>
      <c r="BF701" s="165"/>
    </row>
    <row r="702" spans="1:58" s="145" customFormat="1" outlineLevel="1" x14ac:dyDescent="0.2">
      <c r="A702" s="96"/>
      <c r="B702" s="96"/>
      <c r="C702" s="96"/>
      <c r="D702" s="137"/>
      <c r="E702" s="137"/>
      <c r="F702" s="140" t="s">
        <v>445</v>
      </c>
      <c r="G702" s="140" t="s">
        <v>878</v>
      </c>
      <c r="BB702" s="165"/>
      <c r="BC702" s="165"/>
      <c r="BD702" s="165"/>
      <c r="BE702" s="165"/>
      <c r="BF702" s="165"/>
    </row>
    <row r="703" spans="1:58" s="145" customFormat="1" outlineLevel="1" x14ac:dyDescent="0.2">
      <c r="A703" s="96"/>
      <c r="B703" s="96"/>
      <c r="C703" s="96"/>
      <c r="D703" s="137"/>
      <c r="E703" s="137"/>
      <c r="F703" s="140" t="s">
        <v>446</v>
      </c>
      <c r="G703" s="140" t="s">
        <v>879</v>
      </c>
      <c r="H703" s="165">
        <v>0</v>
      </c>
      <c r="I703" s="165">
        <v>0</v>
      </c>
      <c r="J703" s="165">
        <v>0</v>
      </c>
      <c r="K703" s="165">
        <v>0</v>
      </c>
      <c r="L703" s="165">
        <v>0</v>
      </c>
      <c r="M703" s="165">
        <v>0</v>
      </c>
      <c r="N703" s="165">
        <v>0</v>
      </c>
      <c r="O703" s="145">
        <v>0</v>
      </c>
      <c r="P703" s="145">
        <v>0</v>
      </c>
      <c r="Q703" s="145">
        <v>0</v>
      </c>
      <c r="R703" s="145">
        <v>0</v>
      </c>
      <c r="S703" s="145">
        <v>0</v>
      </c>
      <c r="T703" s="145">
        <v>0</v>
      </c>
      <c r="U703" s="145">
        <v>0</v>
      </c>
      <c r="V703" s="145">
        <v>0</v>
      </c>
      <c r="W703" s="145">
        <v>0</v>
      </c>
      <c r="X703" s="145">
        <v>0</v>
      </c>
      <c r="Y703" s="145">
        <v>0</v>
      </c>
      <c r="Z703" s="145">
        <v>0</v>
      </c>
      <c r="AA703" s="145">
        <v>0</v>
      </c>
      <c r="AB703" s="145">
        <v>0</v>
      </c>
      <c r="AC703" s="145">
        <v>0</v>
      </c>
      <c r="AD703" s="145">
        <v>0</v>
      </c>
      <c r="AE703" s="165">
        <v>0</v>
      </c>
      <c r="AF703" s="165">
        <v>0</v>
      </c>
      <c r="AG703" s="165">
        <v>0</v>
      </c>
      <c r="AH703" s="165">
        <v>0</v>
      </c>
      <c r="AI703" s="165">
        <v>0</v>
      </c>
      <c r="AJ703" s="165">
        <v>0</v>
      </c>
      <c r="AK703" s="165">
        <v>0</v>
      </c>
      <c r="AL703" s="165">
        <v>0</v>
      </c>
      <c r="AM703" s="165">
        <v>0</v>
      </c>
      <c r="AN703" s="165">
        <v>0</v>
      </c>
      <c r="AO703" s="165">
        <v>0</v>
      </c>
      <c r="AP703" s="165">
        <v>0</v>
      </c>
      <c r="AQ703" s="165">
        <v>0</v>
      </c>
      <c r="AR703" s="165">
        <v>0</v>
      </c>
      <c r="AS703" s="165">
        <v>0</v>
      </c>
      <c r="AT703" s="165">
        <v>0</v>
      </c>
      <c r="AU703" s="165">
        <v>0</v>
      </c>
      <c r="AV703" s="165">
        <v>0</v>
      </c>
      <c r="AW703" s="165">
        <v>0</v>
      </c>
      <c r="AX703" s="165">
        <v>0</v>
      </c>
      <c r="AY703" s="165">
        <v>0</v>
      </c>
      <c r="AZ703" s="165">
        <v>0</v>
      </c>
      <c r="BA703" s="165"/>
      <c r="BB703" s="165"/>
      <c r="BC703" s="165"/>
      <c r="BD703" s="165"/>
      <c r="BE703" s="165"/>
      <c r="BF703" s="165"/>
    </row>
    <row r="704" spans="1:58" s="145" customFormat="1" outlineLevel="1" x14ac:dyDescent="0.2">
      <c r="A704" s="96"/>
      <c r="B704" s="96"/>
      <c r="C704" s="96"/>
      <c r="D704" s="137"/>
      <c r="E704" s="137"/>
      <c r="F704" s="140" t="s">
        <v>447</v>
      </c>
      <c r="G704" s="140" t="s">
        <v>880</v>
      </c>
      <c r="BB704" s="165"/>
      <c r="BC704" s="165"/>
      <c r="BD704" s="165"/>
      <c r="BE704" s="165"/>
      <c r="BF704" s="165"/>
    </row>
    <row r="705" spans="1:58" s="43" customFormat="1" x14ac:dyDescent="0.2">
      <c r="A705" s="37" t="s">
        <v>442</v>
      </c>
      <c r="B705" s="37" t="s">
        <v>363</v>
      </c>
      <c r="C705" s="37"/>
      <c r="D705" s="38" t="s">
        <v>374</v>
      </c>
      <c r="E705" s="38" t="s">
        <v>1546</v>
      </c>
      <c r="F705" s="31" t="s">
        <v>364</v>
      </c>
      <c r="G705" s="22" t="s">
        <v>1321</v>
      </c>
      <c r="H705" s="156" t="str">
        <f>EIUSum(H701:H704,H$996:H$999)</f>
        <v>–</v>
      </c>
      <c r="I705" s="156" t="str">
        <f t="shared" ref="I705:AS705" si="635">EIUSum(I701:I704,I$996:I$999)</f>
        <v>–</v>
      </c>
      <c r="J705" s="156" t="str">
        <f t="shared" si="635"/>
        <v>–</v>
      </c>
      <c r="K705" s="156" t="str">
        <f t="shared" si="635"/>
        <v>–</v>
      </c>
      <c r="L705" s="156" t="str">
        <f t="shared" si="635"/>
        <v>–</v>
      </c>
      <c r="M705" s="156" t="str">
        <f t="shared" si="635"/>
        <v>–</v>
      </c>
      <c r="N705" s="156" t="str">
        <f t="shared" si="635"/>
        <v>–</v>
      </c>
      <c r="O705" s="156" t="str">
        <f t="shared" si="635"/>
        <v>–</v>
      </c>
      <c r="P705" s="156" t="str">
        <f t="shared" si="635"/>
        <v>–</v>
      </c>
      <c r="Q705" s="156" t="str">
        <f t="shared" si="635"/>
        <v>–</v>
      </c>
      <c r="R705" s="156" t="str">
        <f t="shared" si="635"/>
        <v>–</v>
      </c>
      <c r="S705" s="156" t="str">
        <f t="shared" si="635"/>
        <v>–</v>
      </c>
      <c r="T705" s="156" t="str">
        <f t="shared" si="635"/>
        <v>–</v>
      </c>
      <c r="U705" s="156" t="str">
        <f t="shared" si="635"/>
        <v>–</v>
      </c>
      <c r="V705" s="156" t="str">
        <f t="shared" si="635"/>
        <v>–</v>
      </c>
      <c r="W705" s="156" t="str">
        <f t="shared" si="635"/>
        <v>–</v>
      </c>
      <c r="X705" s="156" t="str">
        <f t="shared" si="635"/>
        <v>–</v>
      </c>
      <c r="Y705" s="156" t="str">
        <f t="shared" si="635"/>
        <v>–</v>
      </c>
      <c r="Z705" s="156" t="str">
        <f t="shared" si="635"/>
        <v>–</v>
      </c>
      <c r="AA705" s="156" t="str">
        <f t="shared" si="635"/>
        <v>–</v>
      </c>
      <c r="AB705" s="156" t="str">
        <f t="shared" si="635"/>
        <v>–</v>
      </c>
      <c r="AC705" s="156" t="str">
        <f t="shared" si="635"/>
        <v>–</v>
      </c>
      <c r="AD705" s="156" t="str">
        <f t="shared" si="635"/>
        <v>–</v>
      </c>
      <c r="AE705" s="156" t="str">
        <f t="shared" si="635"/>
        <v>–</v>
      </c>
      <c r="AF705" s="156" t="str">
        <f t="shared" si="635"/>
        <v>–</v>
      </c>
      <c r="AG705" s="156" t="str">
        <f t="shared" si="635"/>
        <v>–</v>
      </c>
      <c r="AH705" s="156" t="str">
        <f t="shared" si="635"/>
        <v>–</v>
      </c>
      <c r="AI705" s="156" t="str">
        <f t="shared" si="635"/>
        <v>–</v>
      </c>
      <c r="AJ705" s="156" t="str">
        <f t="shared" si="635"/>
        <v>–</v>
      </c>
      <c r="AK705" s="156" t="str">
        <f t="shared" si="635"/>
        <v>–</v>
      </c>
      <c r="AL705" s="156" t="str">
        <f t="shared" si="635"/>
        <v>–</v>
      </c>
      <c r="AM705" s="156" t="str">
        <f t="shared" si="635"/>
        <v>–</v>
      </c>
      <c r="AN705" s="156" t="str">
        <f t="shared" si="635"/>
        <v>–</v>
      </c>
      <c r="AO705" s="156" t="str">
        <f t="shared" si="635"/>
        <v>–</v>
      </c>
      <c r="AP705" s="156" t="str">
        <f t="shared" si="635"/>
        <v>–</v>
      </c>
      <c r="AQ705" s="156" t="str">
        <f t="shared" si="635"/>
        <v>–</v>
      </c>
      <c r="AR705" s="156" t="str">
        <f t="shared" si="635"/>
        <v>–</v>
      </c>
      <c r="AS705" s="156" t="str">
        <f t="shared" si="635"/>
        <v>–</v>
      </c>
      <c r="AT705" s="156" t="str">
        <f t="shared" ref="AT705:AY705" si="636">EIUSum(AT701:AT704,AT$996:AT$999)</f>
        <v>–</v>
      </c>
      <c r="AU705" s="156" t="str">
        <f t="shared" si="636"/>
        <v>–</v>
      </c>
      <c r="AV705" s="156" t="str">
        <f t="shared" si="636"/>
        <v>–</v>
      </c>
      <c r="AW705" s="160" t="str">
        <f t="shared" si="636"/>
        <v>–</v>
      </c>
      <c r="AX705" s="160" t="str">
        <f t="shared" si="636"/>
        <v>–</v>
      </c>
      <c r="AY705" s="160" t="str">
        <f t="shared" si="636"/>
        <v>–</v>
      </c>
      <c r="AZ705" s="160" t="str">
        <f t="shared" ref="AZ705:BA705" si="637">EIUSum(AZ701:AZ704,AZ$996:AZ$999)</f>
        <v>–</v>
      </c>
      <c r="BA705" s="160" t="str">
        <f t="shared" si="637"/>
        <v>–</v>
      </c>
    </row>
    <row r="706" spans="1:58" s="43" customFormat="1" x14ac:dyDescent="0.2">
      <c r="A706" s="37" t="s">
        <v>442</v>
      </c>
      <c r="B706" s="37" t="s">
        <v>365</v>
      </c>
      <c r="C706" s="37"/>
      <c r="D706" s="38" t="s">
        <v>374</v>
      </c>
      <c r="E706" s="38" t="s">
        <v>1546</v>
      </c>
      <c r="F706" s="30" t="s">
        <v>366</v>
      </c>
      <c r="G706" s="22" t="s">
        <v>1322</v>
      </c>
      <c r="H706" s="27" t="str">
        <f t="shared" ref="H706:AJ706" si="638">IF(AND(ISNUMBER(H685),ISNUMBER(H448)),H685+H448,"–")</f>
        <v>–</v>
      </c>
      <c r="I706" s="27" t="str">
        <f t="shared" si="638"/>
        <v>–</v>
      </c>
      <c r="J706" s="27" t="str">
        <f t="shared" si="638"/>
        <v>–</v>
      </c>
      <c r="K706" s="27" t="str">
        <f t="shared" si="638"/>
        <v>–</v>
      </c>
      <c r="L706" s="27" t="str">
        <f t="shared" si="638"/>
        <v>–</v>
      </c>
      <c r="M706" s="27" t="str">
        <f t="shared" si="638"/>
        <v>–</v>
      </c>
      <c r="N706" s="27" t="str">
        <f t="shared" si="638"/>
        <v>–</v>
      </c>
      <c r="O706" s="27" t="str">
        <f t="shared" si="638"/>
        <v>–</v>
      </c>
      <c r="P706" s="27" t="str">
        <f t="shared" si="638"/>
        <v>–</v>
      </c>
      <c r="Q706" s="27" t="str">
        <f t="shared" si="638"/>
        <v>–</v>
      </c>
      <c r="R706" s="27" t="str">
        <f t="shared" si="638"/>
        <v>–</v>
      </c>
      <c r="S706" s="27" t="str">
        <f t="shared" si="638"/>
        <v>–</v>
      </c>
      <c r="T706" s="27" t="str">
        <f t="shared" si="638"/>
        <v>–</v>
      </c>
      <c r="U706" s="27" t="str">
        <f t="shared" si="638"/>
        <v>–</v>
      </c>
      <c r="V706" s="27" t="str">
        <f t="shared" si="638"/>
        <v>–</v>
      </c>
      <c r="W706" s="27" t="str">
        <f t="shared" si="638"/>
        <v>–</v>
      </c>
      <c r="X706" s="27" t="str">
        <f t="shared" si="638"/>
        <v>–</v>
      </c>
      <c r="Y706" s="27" t="str">
        <f t="shared" si="638"/>
        <v>–</v>
      </c>
      <c r="Z706" s="27" t="str">
        <f t="shared" si="638"/>
        <v>–</v>
      </c>
      <c r="AA706" s="27" t="str">
        <f t="shared" si="638"/>
        <v>–</v>
      </c>
      <c r="AB706" s="27" t="str">
        <f t="shared" si="638"/>
        <v>–</v>
      </c>
      <c r="AC706" s="27" t="str">
        <f t="shared" si="638"/>
        <v>–</v>
      </c>
      <c r="AD706" s="27" t="str">
        <f t="shared" si="638"/>
        <v>–</v>
      </c>
      <c r="AE706" s="27" t="str">
        <f t="shared" si="638"/>
        <v>–</v>
      </c>
      <c r="AF706" s="27" t="str">
        <f t="shared" si="638"/>
        <v>–</v>
      </c>
      <c r="AG706" s="27" t="str">
        <f t="shared" si="638"/>
        <v>–</v>
      </c>
      <c r="AH706" s="27" t="str">
        <f t="shared" si="638"/>
        <v>–</v>
      </c>
      <c r="AI706" s="27" t="str">
        <f t="shared" si="638"/>
        <v>–</v>
      </c>
      <c r="AJ706" s="27" t="str">
        <f t="shared" si="638"/>
        <v>–</v>
      </c>
      <c r="AK706" s="27" t="str">
        <f t="shared" ref="AK706:AP706" si="639">IF(AND(ISNUMBER(AK685),ISNUMBER(AK448)),AK685+AK448,"–")</f>
        <v>–</v>
      </c>
      <c r="AL706" s="27" t="str">
        <f t="shared" si="639"/>
        <v>–</v>
      </c>
      <c r="AM706" s="27" t="str">
        <f t="shared" si="639"/>
        <v>–</v>
      </c>
      <c r="AN706" s="27" t="str">
        <f t="shared" si="639"/>
        <v>–</v>
      </c>
      <c r="AO706" s="27" t="str">
        <f t="shared" si="639"/>
        <v>–</v>
      </c>
      <c r="AP706" s="27" t="str">
        <f t="shared" si="639"/>
        <v>–</v>
      </c>
      <c r="AQ706" s="27" t="str">
        <f t="shared" ref="AQ706:AV706" si="640">IF(AND(ISNUMBER(AQ685),ISNUMBER(AQ448)),AQ685+AQ448,"–")</f>
        <v>–</v>
      </c>
      <c r="AR706" s="27" t="str">
        <f t="shared" si="640"/>
        <v>–</v>
      </c>
      <c r="AS706" s="27" t="str">
        <f t="shared" si="640"/>
        <v>–</v>
      </c>
      <c r="AT706" s="27" t="str">
        <f t="shared" si="640"/>
        <v>–</v>
      </c>
      <c r="AU706" s="27" t="str">
        <f t="shared" si="640"/>
        <v>–</v>
      </c>
      <c r="AV706" s="27" t="str">
        <f t="shared" si="640"/>
        <v>–</v>
      </c>
      <c r="AW706" s="28" t="str">
        <f t="shared" ref="AW706:AX706" si="641">IF(AND(ISNUMBER(AW685),ISNUMBER(AW448)),AW685+AW448,"–")</f>
        <v>–</v>
      </c>
      <c r="AX706" s="28" t="str">
        <f t="shared" si="641"/>
        <v>–</v>
      </c>
      <c r="AY706" s="28" t="str">
        <f t="shared" ref="AY706:AZ706" si="642">IF(AND(ISNUMBER(AY685),ISNUMBER(AY448)),AY685+AY448,"–")</f>
        <v>–</v>
      </c>
      <c r="AZ706" s="28" t="str">
        <f t="shared" si="642"/>
        <v>–</v>
      </c>
      <c r="BA706" s="28" t="str">
        <f t="shared" ref="BA706" si="643">IF(AND(ISNUMBER(BA685),ISNUMBER(BA448)),BA685+BA448,"–")</f>
        <v>–</v>
      </c>
    </row>
    <row r="707" spans="1:58" s="43" customFormat="1" x14ac:dyDescent="0.2">
      <c r="A707" s="37"/>
      <c r="B707" s="37"/>
      <c r="C707" s="37"/>
      <c r="D707" s="38"/>
      <c r="E707" s="38"/>
      <c r="F707" s="90" t="s">
        <v>367</v>
      </c>
      <c r="G707" s="31"/>
      <c r="H707" s="27"/>
      <c r="I707" s="27"/>
      <c r="J707" s="27"/>
      <c r="K707" s="27"/>
      <c r="L707" s="27"/>
      <c r="M707" s="27"/>
      <c r="N707" s="27"/>
      <c r="O707" s="27"/>
      <c r="P707" s="27"/>
      <c r="Q707" s="27"/>
      <c r="R707" s="27"/>
      <c r="S707" s="27"/>
      <c r="T707" s="27"/>
      <c r="U707" s="27"/>
      <c r="V707" s="27"/>
      <c r="W707" s="27"/>
      <c r="X707" s="27"/>
      <c r="Y707" s="27"/>
      <c r="Z707" s="27"/>
      <c r="AA707" s="27"/>
      <c r="AB707" s="27"/>
      <c r="AC707" s="27"/>
      <c r="AD707" s="27"/>
      <c r="AE707" s="27"/>
      <c r="AF707" s="27"/>
      <c r="AG707" s="27"/>
      <c r="AH707" s="27"/>
      <c r="AI707" s="28"/>
      <c r="AJ707" s="28"/>
      <c r="AK707" s="28"/>
      <c r="AL707" s="28"/>
      <c r="AM707" s="28"/>
      <c r="AN707" s="28"/>
      <c r="AO707" s="28"/>
      <c r="AP707" s="28"/>
      <c r="AQ707" s="28"/>
      <c r="AR707" s="28"/>
      <c r="AS707" s="28"/>
      <c r="AT707" s="28"/>
      <c r="AU707" s="28"/>
      <c r="AV707" s="28"/>
      <c r="AW707" s="28"/>
      <c r="AX707" s="28"/>
      <c r="AY707" s="28"/>
      <c r="AZ707" s="28"/>
      <c r="BA707" s="28"/>
    </row>
    <row r="708" spans="1:58" s="145" customFormat="1" outlineLevel="1" x14ac:dyDescent="0.2">
      <c r="A708" s="96"/>
      <c r="B708" s="96"/>
      <c r="C708" s="96"/>
      <c r="D708" s="137"/>
      <c r="E708" s="137"/>
      <c r="F708" s="140" t="s">
        <v>444</v>
      </c>
      <c r="G708" s="148" t="s">
        <v>881</v>
      </c>
      <c r="BB708" s="165"/>
      <c r="BC708" s="165"/>
      <c r="BD708" s="165"/>
      <c r="BE708" s="165"/>
      <c r="BF708" s="165"/>
    </row>
    <row r="709" spans="1:58" s="145" customFormat="1" outlineLevel="1" x14ac:dyDescent="0.2">
      <c r="A709" s="96"/>
      <c r="B709" s="96"/>
      <c r="C709" s="96"/>
      <c r="D709" s="137"/>
      <c r="E709" s="137"/>
      <c r="F709" s="140" t="s">
        <v>445</v>
      </c>
      <c r="G709" s="148" t="s">
        <v>882</v>
      </c>
      <c r="BB709" s="165"/>
      <c r="BC709" s="165"/>
      <c r="BD709" s="165"/>
      <c r="BE709" s="165"/>
      <c r="BF709" s="165"/>
    </row>
    <row r="710" spans="1:58" s="145" customFormat="1" outlineLevel="1" x14ac:dyDescent="0.2">
      <c r="A710" s="96"/>
      <c r="B710" s="96"/>
      <c r="C710" s="96"/>
      <c r="D710" s="137"/>
      <c r="E710" s="137"/>
      <c r="F710" s="140" t="s">
        <v>446</v>
      </c>
      <c r="G710" s="148" t="s">
        <v>883</v>
      </c>
      <c r="H710" s="165">
        <v>18.083583911618952</v>
      </c>
      <c r="I710" s="165">
        <v>18.083583911618952</v>
      </c>
      <c r="J710" s="165">
        <v>18.083583911618952</v>
      </c>
      <c r="K710" s="165">
        <v>18.083583911618952</v>
      </c>
      <c r="L710" s="165">
        <v>18.083583911618952</v>
      </c>
      <c r="M710" s="165">
        <v>18.083583911618952</v>
      </c>
      <c r="N710" s="165">
        <v>18.083583911618952</v>
      </c>
      <c r="O710" s="165">
        <v>18.083583911618952</v>
      </c>
      <c r="P710" s="145">
        <v>18.083583911618952</v>
      </c>
      <c r="Q710" s="145">
        <v>27.687732136363429</v>
      </c>
      <c r="R710" s="145">
        <v>41.689771249386254</v>
      </c>
      <c r="S710" s="145">
        <v>40.184023899539838</v>
      </c>
      <c r="T710" s="145">
        <v>30.174332070354698</v>
      </c>
      <c r="U710" s="145">
        <v>27.62846184223628</v>
      </c>
      <c r="V710" s="145">
        <v>33.037882726658239</v>
      </c>
      <c r="W710" s="145">
        <v>36.814012117361123</v>
      </c>
      <c r="X710" s="145">
        <v>34.053173047188501</v>
      </c>
      <c r="Y710" s="145">
        <v>29.197323265443657</v>
      </c>
      <c r="Z710" s="145">
        <v>29.576661134324102</v>
      </c>
      <c r="AA710" s="145">
        <v>30.20875415538044</v>
      </c>
      <c r="AB710" s="145">
        <v>34.451715839482944</v>
      </c>
      <c r="AC710" s="145">
        <v>28.425991804982811</v>
      </c>
      <c r="AD710" s="145">
        <v>29.247392991940451</v>
      </c>
      <c r="AE710" s="165">
        <v>26.94792393395457</v>
      </c>
      <c r="AF710" s="165">
        <v>24.829242201187437</v>
      </c>
      <c r="AG710" s="165">
        <v>22.877134052929545</v>
      </c>
      <c r="AH710" s="165">
        <v>21.078503251729494</v>
      </c>
      <c r="AI710" s="165">
        <v>19.421283203796907</v>
      </c>
      <c r="AJ710" s="165">
        <v>17.894356007044081</v>
      </c>
      <c r="AK710" s="165">
        <v>16.487477863678603</v>
      </c>
      <c r="AL710" s="165">
        <v>15.191210356957459</v>
      </c>
      <c r="AM710" s="165">
        <v>13.996857131054409</v>
      </c>
      <c r="AN710" s="165">
        <v>12.896405549240679</v>
      </c>
      <c r="AO710" s="165">
        <v>11.882472938977324</v>
      </c>
      <c r="AP710" s="165">
        <v>10.948257063290137</v>
      </c>
      <c r="AQ710" s="165">
        <v>10.087490486151161</v>
      </c>
      <c r="AR710" s="165">
        <v>9.2943985257147723</v>
      </c>
      <c r="AS710" s="165">
        <v>8.5636605133264503</v>
      </c>
      <c r="AT710" s="165">
        <v>7.8903740983999624</v>
      </c>
      <c r="AU710" s="165">
        <v>7.2700223596927307</v>
      </c>
      <c r="AV710" s="165">
        <v>6.6984435023366027</v>
      </c>
      <c r="AW710" s="165">
        <v>6.1718029373284979</v>
      </c>
      <c r="AX710" s="165">
        <v>5.6865675561687468</v>
      </c>
      <c r="AY710" s="165">
        <v>5.2394820280616869</v>
      </c>
      <c r="AZ710" s="165">
        <v>4.8275469606619712</v>
      </c>
      <c r="BA710" s="165"/>
      <c r="BB710" s="165"/>
      <c r="BC710" s="165"/>
      <c r="BD710" s="165"/>
      <c r="BE710" s="165"/>
      <c r="BF710" s="165"/>
    </row>
    <row r="711" spans="1:58" s="145" customFormat="1" outlineLevel="1" x14ac:dyDescent="0.2">
      <c r="A711" s="96"/>
      <c r="B711" s="96"/>
      <c r="C711" s="96"/>
      <c r="D711" s="137"/>
      <c r="E711" s="137"/>
      <c r="F711" s="140" t="s">
        <v>447</v>
      </c>
      <c r="G711" s="148" t="s">
        <v>884</v>
      </c>
      <c r="BB711" s="165"/>
      <c r="BC711" s="165"/>
      <c r="BD711" s="165"/>
      <c r="BE711" s="165"/>
      <c r="BF711" s="165"/>
    </row>
    <row r="712" spans="1:58" s="43" customFormat="1" x14ac:dyDescent="0.2">
      <c r="A712" s="37" t="s">
        <v>442</v>
      </c>
      <c r="B712" s="37" t="s">
        <v>368</v>
      </c>
      <c r="C712" s="37" t="s">
        <v>391</v>
      </c>
      <c r="D712" s="38" t="s">
        <v>374</v>
      </c>
      <c r="E712" s="38" t="s">
        <v>1546</v>
      </c>
      <c r="F712" s="89" t="s">
        <v>369</v>
      </c>
      <c r="G712" s="22" t="s">
        <v>1323</v>
      </c>
      <c r="H712" s="27" t="str">
        <f>EIUTotal(EIUSum(H708:H711,H$996:H$999),H717,H732,H737)</f>
        <v>–</v>
      </c>
      <c r="I712" s="27" t="str">
        <f t="shared" ref="I712:AS712" si="644">EIUTotal(EIUSum(I708:I711,I$996:I$999),I717,I732,I737)</f>
        <v>–</v>
      </c>
      <c r="J712" s="27" t="str">
        <f t="shared" si="644"/>
        <v>–</v>
      </c>
      <c r="K712" s="27" t="str">
        <f t="shared" si="644"/>
        <v>–</v>
      </c>
      <c r="L712" s="27" t="str">
        <f t="shared" si="644"/>
        <v>–</v>
      </c>
      <c r="M712" s="27" t="str">
        <f t="shared" si="644"/>
        <v>–</v>
      </c>
      <c r="N712" s="27" t="str">
        <f t="shared" si="644"/>
        <v>–</v>
      </c>
      <c r="O712" s="27" t="str">
        <f t="shared" si="644"/>
        <v>–</v>
      </c>
      <c r="P712" s="27" t="str">
        <f t="shared" si="644"/>
        <v>–</v>
      </c>
      <c r="Q712" s="27" t="str">
        <f t="shared" si="644"/>
        <v>–</v>
      </c>
      <c r="R712" s="27" t="str">
        <f t="shared" si="644"/>
        <v>–</v>
      </c>
      <c r="S712" s="27" t="str">
        <f t="shared" si="644"/>
        <v>–</v>
      </c>
      <c r="T712" s="27" t="str">
        <f t="shared" si="644"/>
        <v>–</v>
      </c>
      <c r="U712" s="27" t="str">
        <f t="shared" si="644"/>
        <v>–</v>
      </c>
      <c r="V712" s="27" t="str">
        <f t="shared" si="644"/>
        <v>–</v>
      </c>
      <c r="W712" s="27" t="str">
        <f t="shared" si="644"/>
        <v>–</v>
      </c>
      <c r="X712" s="27" t="str">
        <f t="shared" si="644"/>
        <v>–</v>
      </c>
      <c r="Y712" s="27" t="str">
        <f t="shared" si="644"/>
        <v>–</v>
      </c>
      <c r="Z712" s="27" t="str">
        <f t="shared" si="644"/>
        <v>–</v>
      </c>
      <c r="AA712" s="27" t="str">
        <f t="shared" si="644"/>
        <v>–</v>
      </c>
      <c r="AB712" s="27" t="str">
        <f t="shared" si="644"/>
        <v>–</v>
      </c>
      <c r="AC712" s="27" t="str">
        <f t="shared" si="644"/>
        <v>–</v>
      </c>
      <c r="AD712" s="27" t="str">
        <f t="shared" si="644"/>
        <v>–</v>
      </c>
      <c r="AE712" s="27" t="str">
        <f t="shared" si="644"/>
        <v>–</v>
      </c>
      <c r="AF712" s="27" t="str">
        <f t="shared" si="644"/>
        <v>–</v>
      </c>
      <c r="AG712" s="27" t="str">
        <f t="shared" si="644"/>
        <v>–</v>
      </c>
      <c r="AH712" s="27" t="str">
        <f t="shared" si="644"/>
        <v>–</v>
      </c>
      <c r="AI712" s="27" t="str">
        <f t="shared" si="644"/>
        <v>–</v>
      </c>
      <c r="AJ712" s="27" t="str">
        <f t="shared" si="644"/>
        <v>–</v>
      </c>
      <c r="AK712" s="27" t="str">
        <f t="shared" si="644"/>
        <v>–</v>
      </c>
      <c r="AL712" s="27" t="str">
        <f t="shared" si="644"/>
        <v>–</v>
      </c>
      <c r="AM712" s="27" t="str">
        <f t="shared" si="644"/>
        <v>–</v>
      </c>
      <c r="AN712" s="27" t="str">
        <f t="shared" si="644"/>
        <v>–</v>
      </c>
      <c r="AO712" s="27" t="str">
        <f t="shared" si="644"/>
        <v>–</v>
      </c>
      <c r="AP712" s="27" t="str">
        <f t="shared" si="644"/>
        <v>–</v>
      </c>
      <c r="AQ712" s="27" t="str">
        <f t="shared" si="644"/>
        <v>–</v>
      </c>
      <c r="AR712" s="27" t="str">
        <f t="shared" si="644"/>
        <v>–</v>
      </c>
      <c r="AS712" s="27" t="str">
        <f t="shared" si="644"/>
        <v>–</v>
      </c>
      <c r="AT712" s="27" t="str">
        <f t="shared" ref="AT712:AY712" si="645">EIUTotal(EIUSum(AT708:AT711,AT$996:AT$999),AT717,AT732,AT737)</f>
        <v>–</v>
      </c>
      <c r="AU712" s="27" t="str">
        <f t="shared" si="645"/>
        <v>–</v>
      </c>
      <c r="AV712" s="27" t="str">
        <f t="shared" si="645"/>
        <v>–</v>
      </c>
      <c r="AW712" s="28" t="str">
        <f t="shared" si="645"/>
        <v>–</v>
      </c>
      <c r="AX712" s="28" t="str">
        <f t="shared" si="645"/>
        <v>–</v>
      </c>
      <c r="AY712" s="28" t="str">
        <f t="shared" si="645"/>
        <v>–</v>
      </c>
      <c r="AZ712" s="28" t="str">
        <f t="shared" ref="AZ712:BA712" si="646">EIUTotal(EIUSum(AZ708:AZ711,AZ$996:AZ$999),AZ717,AZ732,AZ737)</f>
        <v>–</v>
      </c>
      <c r="BA712" s="28" t="str">
        <f t="shared" si="646"/>
        <v>–</v>
      </c>
    </row>
    <row r="713" spans="1:58" s="145" customFormat="1" outlineLevel="1" x14ac:dyDescent="0.2">
      <c r="A713" s="96"/>
      <c r="B713" s="96"/>
      <c r="C713" s="96"/>
      <c r="D713" s="137"/>
      <c r="E713" s="137"/>
      <c r="F713" s="148" t="s">
        <v>444</v>
      </c>
      <c r="G713" s="140" t="s">
        <v>885</v>
      </c>
      <c r="BB713" s="165"/>
      <c r="BC713" s="165"/>
      <c r="BD713" s="165"/>
      <c r="BE713" s="165"/>
      <c r="BF713" s="165"/>
    </row>
    <row r="714" spans="1:58" s="145" customFormat="1" outlineLevel="1" x14ac:dyDescent="0.2">
      <c r="A714" s="96"/>
      <c r="B714" s="96"/>
      <c r="C714" s="96"/>
      <c r="D714" s="137"/>
      <c r="E714" s="137"/>
      <c r="F714" s="148" t="s">
        <v>445</v>
      </c>
      <c r="G714" s="140" t="s">
        <v>886</v>
      </c>
      <c r="BB714" s="165"/>
      <c r="BC714" s="165"/>
      <c r="BD714" s="165"/>
      <c r="BE714" s="165"/>
      <c r="BF714" s="165"/>
    </row>
    <row r="715" spans="1:58" s="145" customFormat="1" outlineLevel="1" x14ac:dyDescent="0.2">
      <c r="A715" s="96"/>
      <c r="B715" s="96"/>
      <c r="C715" s="96"/>
      <c r="D715" s="137"/>
      <c r="E715" s="137"/>
      <c r="F715" s="148" t="s">
        <v>446</v>
      </c>
      <c r="G715" s="140" t="s">
        <v>887</v>
      </c>
      <c r="H715" s="165">
        <v>6.6904578519412947</v>
      </c>
      <c r="I715" s="165">
        <v>7.0767055820748501</v>
      </c>
      <c r="J715" s="165">
        <v>7.4852518323298698</v>
      </c>
      <c r="K715" s="165">
        <v>7.9173839215973558</v>
      </c>
      <c r="L715" s="165">
        <v>8.3744634871498924</v>
      </c>
      <c r="M715" s="165">
        <v>8.8579307751262188</v>
      </c>
      <c r="N715" s="165">
        <v>9.3693091787103508</v>
      </c>
      <c r="O715" s="165">
        <v>9.9102100383049319</v>
      </c>
      <c r="P715" s="145">
        <v>10.482337718824043</v>
      </c>
      <c r="Q715" s="145">
        <v>14.087048011205022</v>
      </c>
      <c r="R715" s="145">
        <v>22.961925690443703</v>
      </c>
      <c r="S715" s="145">
        <v>21.097918237029123</v>
      </c>
      <c r="T715" s="145">
        <v>15.025302117512057</v>
      </c>
      <c r="U715" s="145">
        <v>13.878246291903038</v>
      </c>
      <c r="V715" s="145">
        <v>20.15100958398763</v>
      </c>
      <c r="W715" s="145">
        <v>23.456871371663464</v>
      </c>
      <c r="X715" s="145">
        <v>23.055134522568995</v>
      </c>
      <c r="Y715" s="145">
        <v>19.057278541616313</v>
      </c>
      <c r="Z715" s="145">
        <v>18.01374998868441</v>
      </c>
      <c r="AA715" s="145">
        <v>21.482711567875452</v>
      </c>
      <c r="AB715" s="145">
        <v>23.297874552680398</v>
      </c>
      <c r="AC715" s="145">
        <v>17.894344494189944</v>
      </c>
      <c r="AD715" s="145">
        <v>19.805258017962704</v>
      </c>
      <c r="AE715" s="165">
        <v>18.260497508682647</v>
      </c>
      <c r="AF715" s="165">
        <v>16.836224449193292</v>
      </c>
      <c r="AG715" s="165">
        <v>15.523041120256055</v>
      </c>
      <c r="AH715" s="165">
        <v>14.3122828011898</v>
      </c>
      <c r="AI715" s="165">
        <v>13.195960597819667</v>
      </c>
      <c r="AJ715" s="165">
        <v>12.166708729702659</v>
      </c>
      <c r="AK715" s="165">
        <v>11.217735928817588</v>
      </c>
      <c r="AL715" s="165">
        <v>10.342780629035435</v>
      </c>
      <c r="AM715" s="165">
        <v>9.5360696506987743</v>
      </c>
      <c r="AN715" s="165">
        <v>8.7922801077004937</v>
      </c>
      <c r="AO715" s="165">
        <v>8.1065042857149407</v>
      </c>
      <c r="AP715" s="165">
        <v>7.4742172598390653</v>
      </c>
      <c r="AQ715" s="165">
        <v>6.8912470379764139</v>
      </c>
      <c r="AR715" s="165">
        <v>6.3537470329623833</v>
      </c>
      <c r="AS715" s="165">
        <v>5.8581706817947428</v>
      </c>
      <c r="AT715" s="165">
        <v>5.401248044500587</v>
      </c>
      <c r="AU715" s="165">
        <v>4.9799642282330465</v>
      </c>
      <c r="AV715" s="165">
        <v>4.5915394942343992</v>
      </c>
      <c r="AW715" s="165">
        <v>4.2334109164062257</v>
      </c>
      <c r="AX715" s="165">
        <v>3.9032154704651414</v>
      </c>
      <c r="AY715" s="165">
        <v>3.5987744421020196</v>
      </c>
      <c r="AZ715" s="165">
        <v>3.3180790512657317</v>
      </c>
      <c r="BA715" s="165"/>
      <c r="BB715" s="165"/>
      <c r="BC715" s="165"/>
      <c r="BD715" s="165"/>
      <c r="BE715" s="165"/>
      <c r="BF715" s="165"/>
    </row>
    <row r="716" spans="1:58" s="145" customFormat="1" outlineLevel="1" x14ac:dyDescent="0.2">
      <c r="A716" s="96"/>
      <c r="B716" s="96"/>
      <c r="C716" s="96"/>
      <c r="D716" s="137"/>
      <c r="E716" s="137"/>
      <c r="F716" s="148" t="s">
        <v>447</v>
      </c>
      <c r="G716" s="140" t="s">
        <v>888</v>
      </c>
      <c r="BB716" s="165"/>
      <c r="BC716" s="165"/>
      <c r="BD716" s="165"/>
      <c r="BE716" s="165"/>
      <c r="BF716" s="165"/>
    </row>
    <row r="717" spans="1:58" s="43" customFormat="1" x14ac:dyDescent="0.2">
      <c r="A717" s="37" t="s">
        <v>442</v>
      </c>
      <c r="B717" s="37" t="s">
        <v>370</v>
      </c>
      <c r="C717" s="37" t="s">
        <v>391</v>
      </c>
      <c r="D717" s="38" t="s">
        <v>374</v>
      </c>
      <c r="E717" s="38" t="s">
        <v>1546</v>
      </c>
      <c r="F717" s="87" t="s">
        <v>371</v>
      </c>
      <c r="G717" s="22" t="s">
        <v>1324</v>
      </c>
      <c r="H717" s="27" t="str">
        <f>EIUTotal(EIUSum(H713:H716,H$996:H$999),H722,H727)</f>
        <v>–</v>
      </c>
      <c r="I717" s="27" t="str">
        <f t="shared" ref="I717:AS717" si="647">EIUTotal(EIUSum(I713:I716,I$996:I$999),I722,I727)</f>
        <v>–</v>
      </c>
      <c r="J717" s="27" t="str">
        <f t="shared" si="647"/>
        <v>–</v>
      </c>
      <c r="K717" s="27" t="str">
        <f t="shared" si="647"/>
        <v>–</v>
      </c>
      <c r="L717" s="27" t="str">
        <f t="shared" si="647"/>
        <v>–</v>
      </c>
      <c r="M717" s="27" t="str">
        <f t="shared" si="647"/>
        <v>–</v>
      </c>
      <c r="N717" s="27" t="str">
        <f t="shared" si="647"/>
        <v>–</v>
      </c>
      <c r="O717" s="27" t="str">
        <f t="shared" si="647"/>
        <v>–</v>
      </c>
      <c r="P717" s="27" t="str">
        <f t="shared" si="647"/>
        <v>–</v>
      </c>
      <c r="Q717" s="27" t="str">
        <f t="shared" si="647"/>
        <v>–</v>
      </c>
      <c r="R717" s="27" t="str">
        <f t="shared" si="647"/>
        <v>–</v>
      </c>
      <c r="S717" s="27" t="str">
        <f t="shared" si="647"/>
        <v>–</v>
      </c>
      <c r="T717" s="27" t="str">
        <f t="shared" si="647"/>
        <v>–</v>
      </c>
      <c r="U717" s="27" t="str">
        <f t="shared" si="647"/>
        <v>–</v>
      </c>
      <c r="V717" s="27" t="str">
        <f t="shared" si="647"/>
        <v>–</v>
      </c>
      <c r="W717" s="27" t="str">
        <f t="shared" si="647"/>
        <v>–</v>
      </c>
      <c r="X717" s="27" t="str">
        <f t="shared" si="647"/>
        <v>–</v>
      </c>
      <c r="Y717" s="27" t="str">
        <f t="shared" si="647"/>
        <v>–</v>
      </c>
      <c r="Z717" s="27" t="str">
        <f t="shared" si="647"/>
        <v>–</v>
      </c>
      <c r="AA717" s="27" t="str">
        <f t="shared" si="647"/>
        <v>–</v>
      </c>
      <c r="AB717" s="27" t="str">
        <f t="shared" si="647"/>
        <v>–</v>
      </c>
      <c r="AC717" s="27" t="str">
        <f t="shared" si="647"/>
        <v>–</v>
      </c>
      <c r="AD717" s="27" t="str">
        <f t="shared" si="647"/>
        <v>–</v>
      </c>
      <c r="AE717" s="27" t="str">
        <f t="shared" si="647"/>
        <v>–</v>
      </c>
      <c r="AF717" s="27" t="str">
        <f t="shared" si="647"/>
        <v>–</v>
      </c>
      <c r="AG717" s="27" t="str">
        <f t="shared" si="647"/>
        <v>–</v>
      </c>
      <c r="AH717" s="27" t="str">
        <f t="shared" si="647"/>
        <v>–</v>
      </c>
      <c r="AI717" s="27" t="str">
        <f t="shared" si="647"/>
        <v>–</v>
      </c>
      <c r="AJ717" s="27" t="str">
        <f t="shared" si="647"/>
        <v>–</v>
      </c>
      <c r="AK717" s="27" t="str">
        <f t="shared" si="647"/>
        <v>–</v>
      </c>
      <c r="AL717" s="27" t="str">
        <f t="shared" si="647"/>
        <v>–</v>
      </c>
      <c r="AM717" s="27" t="str">
        <f t="shared" si="647"/>
        <v>–</v>
      </c>
      <c r="AN717" s="27" t="str">
        <f t="shared" si="647"/>
        <v>–</v>
      </c>
      <c r="AO717" s="27" t="str">
        <f t="shared" si="647"/>
        <v>–</v>
      </c>
      <c r="AP717" s="27" t="str">
        <f t="shared" si="647"/>
        <v>–</v>
      </c>
      <c r="AQ717" s="27" t="str">
        <f t="shared" si="647"/>
        <v>–</v>
      </c>
      <c r="AR717" s="27" t="str">
        <f t="shared" si="647"/>
        <v>–</v>
      </c>
      <c r="AS717" s="27" t="str">
        <f t="shared" si="647"/>
        <v>–</v>
      </c>
      <c r="AT717" s="27" t="str">
        <f t="shared" ref="AT717:AY717" si="648">EIUTotal(EIUSum(AT713:AT716,AT$996:AT$999),AT722,AT727)</f>
        <v>–</v>
      </c>
      <c r="AU717" s="27" t="str">
        <f t="shared" si="648"/>
        <v>–</v>
      </c>
      <c r="AV717" s="27" t="str">
        <f t="shared" si="648"/>
        <v>–</v>
      </c>
      <c r="AW717" s="28" t="str">
        <f t="shared" si="648"/>
        <v>–</v>
      </c>
      <c r="AX717" s="28" t="str">
        <f t="shared" si="648"/>
        <v>–</v>
      </c>
      <c r="AY717" s="28" t="str">
        <f t="shared" si="648"/>
        <v>–</v>
      </c>
      <c r="AZ717" s="28" t="str">
        <f t="shared" ref="AZ717:BA717" si="649">EIUTotal(EIUSum(AZ713:AZ716,AZ$996:AZ$999),AZ722,AZ727)</f>
        <v>–</v>
      </c>
      <c r="BA717" s="28" t="str">
        <f t="shared" si="649"/>
        <v>–</v>
      </c>
    </row>
    <row r="718" spans="1:58" s="145" customFormat="1" outlineLevel="1" x14ac:dyDescent="0.2">
      <c r="A718" s="96"/>
      <c r="B718" s="96"/>
      <c r="C718" s="96"/>
      <c r="D718" s="137"/>
      <c r="E718" s="137"/>
      <c r="F718" s="140" t="s">
        <v>444</v>
      </c>
      <c r="G718" s="140" t="s">
        <v>889</v>
      </c>
      <c r="BB718" s="165"/>
      <c r="BC718" s="165"/>
      <c r="BD718" s="165"/>
      <c r="BE718" s="165"/>
      <c r="BF718" s="165"/>
    </row>
    <row r="719" spans="1:58" s="145" customFormat="1" outlineLevel="1" x14ac:dyDescent="0.2">
      <c r="A719" s="96"/>
      <c r="B719" s="96"/>
      <c r="C719" s="96"/>
      <c r="D719" s="137"/>
      <c r="E719" s="137"/>
      <c r="F719" s="140" t="s">
        <v>445</v>
      </c>
      <c r="G719" s="140" t="s">
        <v>890</v>
      </c>
      <c r="BB719" s="165"/>
      <c r="BC719" s="165"/>
      <c r="BD719" s="165"/>
      <c r="BE719" s="165"/>
      <c r="BF719" s="165"/>
    </row>
    <row r="720" spans="1:58" s="145" customFormat="1" outlineLevel="1" x14ac:dyDescent="0.2">
      <c r="A720" s="96"/>
      <c r="B720" s="96"/>
      <c r="C720" s="96"/>
      <c r="D720" s="137"/>
      <c r="E720" s="137"/>
      <c r="F720" s="140" t="s">
        <v>446</v>
      </c>
      <c r="G720" s="140" t="s">
        <v>891</v>
      </c>
      <c r="BB720" s="165"/>
      <c r="BC720" s="165"/>
      <c r="BD720" s="165"/>
      <c r="BE720" s="165"/>
      <c r="BF720" s="165"/>
    </row>
    <row r="721" spans="1:58" s="145" customFormat="1" outlineLevel="1" x14ac:dyDescent="0.2">
      <c r="A721" s="96"/>
      <c r="B721" s="96"/>
      <c r="C721" s="96"/>
      <c r="D721" s="137"/>
      <c r="E721" s="137"/>
      <c r="F721" s="140" t="s">
        <v>447</v>
      </c>
      <c r="G721" s="140" t="s">
        <v>892</v>
      </c>
      <c r="BB721" s="165"/>
      <c r="BC721" s="165"/>
      <c r="BD721" s="165"/>
      <c r="BE721" s="165"/>
      <c r="BF721" s="165"/>
    </row>
    <row r="722" spans="1:58" s="43" customFormat="1" x14ac:dyDescent="0.2">
      <c r="A722" s="37" t="s">
        <v>442</v>
      </c>
      <c r="B722" s="37" t="s">
        <v>372</v>
      </c>
      <c r="C722" s="37" t="s">
        <v>391</v>
      </c>
      <c r="D722" s="38" t="s">
        <v>374</v>
      </c>
      <c r="E722" s="38" t="s">
        <v>1546</v>
      </c>
      <c r="F722" s="22" t="s">
        <v>373</v>
      </c>
      <c r="G722" s="22" t="s">
        <v>1325</v>
      </c>
      <c r="H722" s="27" t="str">
        <f>EIUSum(H718:H721,H$996:H$999)</f>
        <v>–</v>
      </c>
      <c r="I722" s="27" t="str">
        <f t="shared" ref="I722:AS722" si="650">EIUSum(I718:I721,I$996:I$999)</f>
        <v>–</v>
      </c>
      <c r="J722" s="27" t="str">
        <f t="shared" si="650"/>
        <v>–</v>
      </c>
      <c r="K722" s="27" t="str">
        <f t="shared" si="650"/>
        <v>–</v>
      </c>
      <c r="L722" s="27" t="str">
        <f t="shared" si="650"/>
        <v>–</v>
      </c>
      <c r="M722" s="27" t="str">
        <f t="shared" si="650"/>
        <v>–</v>
      </c>
      <c r="N722" s="27" t="str">
        <f t="shared" si="650"/>
        <v>–</v>
      </c>
      <c r="O722" s="27" t="str">
        <f t="shared" si="650"/>
        <v>–</v>
      </c>
      <c r="P722" s="27" t="str">
        <f t="shared" si="650"/>
        <v>–</v>
      </c>
      <c r="Q722" s="27" t="str">
        <f t="shared" si="650"/>
        <v>–</v>
      </c>
      <c r="R722" s="27" t="str">
        <f t="shared" si="650"/>
        <v>–</v>
      </c>
      <c r="S722" s="27" t="str">
        <f t="shared" si="650"/>
        <v>–</v>
      </c>
      <c r="T722" s="27" t="str">
        <f t="shared" si="650"/>
        <v>–</v>
      </c>
      <c r="U722" s="27" t="str">
        <f t="shared" si="650"/>
        <v>–</v>
      </c>
      <c r="V722" s="27" t="str">
        <f t="shared" si="650"/>
        <v>–</v>
      </c>
      <c r="W722" s="27" t="str">
        <f t="shared" si="650"/>
        <v>–</v>
      </c>
      <c r="X722" s="27" t="str">
        <f t="shared" si="650"/>
        <v>–</v>
      </c>
      <c r="Y722" s="27" t="str">
        <f t="shared" si="650"/>
        <v>–</v>
      </c>
      <c r="Z722" s="27" t="str">
        <f t="shared" si="650"/>
        <v>–</v>
      </c>
      <c r="AA722" s="27" t="str">
        <f t="shared" si="650"/>
        <v>–</v>
      </c>
      <c r="AB722" s="27" t="str">
        <f t="shared" si="650"/>
        <v>–</v>
      </c>
      <c r="AC722" s="27" t="str">
        <f t="shared" si="650"/>
        <v>–</v>
      </c>
      <c r="AD722" s="27" t="str">
        <f t="shared" si="650"/>
        <v>–</v>
      </c>
      <c r="AE722" s="27" t="str">
        <f t="shared" si="650"/>
        <v>–</v>
      </c>
      <c r="AF722" s="27" t="str">
        <f t="shared" si="650"/>
        <v>–</v>
      </c>
      <c r="AG722" s="27" t="str">
        <f t="shared" si="650"/>
        <v>–</v>
      </c>
      <c r="AH722" s="27" t="str">
        <f t="shared" si="650"/>
        <v>–</v>
      </c>
      <c r="AI722" s="27" t="str">
        <f t="shared" si="650"/>
        <v>–</v>
      </c>
      <c r="AJ722" s="27" t="str">
        <f t="shared" si="650"/>
        <v>–</v>
      </c>
      <c r="AK722" s="27" t="str">
        <f t="shared" si="650"/>
        <v>–</v>
      </c>
      <c r="AL722" s="27" t="str">
        <f t="shared" si="650"/>
        <v>–</v>
      </c>
      <c r="AM722" s="27" t="str">
        <f t="shared" si="650"/>
        <v>–</v>
      </c>
      <c r="AN722" s="27" t="str">
        <f t="shared" si="650"/>
        <v>–</v>
      </c>
      <c r="AO722" s="27" t="str">
        <f t="shared" si="650"/>
        <v>–</v>
      </c>
      <c r="AP722" s="27" t="str">
        <f t="shared" si="650"/>
        <v>–</v>
      </c>
      <c r="AQ722" s="27" t="str">
        <f t="shared" si="650"/>
        <v>–</v>
      </c>
      <c r="AR722" s="27" t="str">
        <f t="shared" si="650"/>
        <v>–</v>
      </c>
      <c r="AS722" s="27" t="str">
        <f t="shared" si="650"/>
        <v>–</v>
      </c>
      <c r="AT722" s="27" t="str">
        <f t="shared" ref="AT722:AY722" si="651">EIUSum(AT718:AT721,AT$996:AT$999)</f>
        <v>–</v>
      </c>
      <c r="AU722" s="27" t="str">
        <f t="shared" si="651"/>
        <v>–</v>
      </c>
      <c r="AV722" s="27" t="str">
        <f t="shared" si="651"/>
        <v>–</v>
      </c>
      <c r="AW722" s="28" t="str">
        <f t="shared" si="651"/>
        <v>–</v>
      </c>
      <c r="AX722" s="28" t="str">
        <f t="shared" si="651"/>
        <v>–</v>
      </c>
      <c r="AY722" s="28" t="str">
        <f t="shared" si="651"/>
        <v>–</v>
      </c>
      <c r="AZ722" s="28" t="str">
        <f t="shared" ref="AZ722:BA722" si="652">EIUSum(AZ718:AZ721,AZ$996:AZ$999)</f>
        <v>–</v>
      </c>
      <c r="BA722" s="28" t="str">
        <f t="shared" si="652"/>
        <v>–</v>
      </c>
    </row>
    <row r="723" spans="1:58" s="145" customFormat="1" outlineLevel="1" x14ac:dyDescent="0.2">
      <c r="A723" s="96"/>
      <c r="B723" s="96"/>
      <c r="C723" s="96"/>
      <c r="D723" s="137"/>
      <c r="E723" s="137"/>
      <c r="F723" s="140" t="s">
        <v>444</v>
      </c>
      <c r="G723" s="140" t="s">
        <v>893</v>
      </c>
      <c r="BB723" s="165"/>
      <c r="BC723" s="165"/>
      <c r="BD723" s="165"/>
      <c r="BE723" s="165"/>
      <c r="BF723" s="165"/>
    </row>
    <row r="724" spans="1:58" s="145" customFormat="1" outlineLevel="1" x14ac:dyDescent="0.2">
      <c r="A724" s="96"/>
      <c r="B724" s="96"/>
      <c r="C724" s="96"/>
      <c r="D724" s="137"/>
      <c r="E724" s="137"/>
      <c r="F724" s="140" t="s">
        <v>445</v>
      </c>
      <c r="G724" s="140" t="s">
        <v>894</v>
      </c>
      <c r="BB724" s="165"/>
      <c r="BC724" s="165"/>
      <c r="BD724" s="165"/>
      <c r="BE724" s="165"/>
      <c r="BF724" s="165"/>
    </row>
    <row r="725" spans="1:58" s="145" customFormat="1" outlineLevel="1" x14ac:dyDescent="0.2">
      <c r="A725" s="96"/>
      <c r="B725" s="96"/>
      <c r="C725" s="96"/>
      <c r="D725" s="137"/>
      <c r="E725" s="137"/>
      <c r="F725" s="140" t="s">
        <v>446</v>
      </c>
      <c r="G725" s="140" t="s">
        <v>895</v>
      </c>
      <c r="BB725" s="165"/>
      <c r="BC725" s="165"/>
      <c r="BD725" s="165"/>
      <c r="BE725" s="165"/>
      <c r="BF725" s="165"/>
    </row>
    <row r="726" spans="1:58" s="145" customFormat="1" outlineLevel="1" x14ac:dyDescent="0.2">
      <c r="A726" s="96"/>
      <c r="B726" s="96"/>
      <c r="C726" s="96"/>
      <c r="D726" s="137"/>
      <c r="E726" s="137"/>
      <c r="F726" s="140" t="s">
        <v>447</v>
      </c>
      <c r="G726" s="140" t="s">
        <v>896</v>
      </c>
      <c r="BB726" s="165"/>
      <c r="BC726" s="165"/>
      <c r="BD726" s="165"/>
      <c r="BE726" s="165"/>
      <c r="BF726" s="165"/>
    </row>
    <row r="727" spans="1:58" s="43" customFormat="1" x14ac:dyDescent="0.2">
      <c r="A727" s="37" t="s">
        <v>442</v>
      </c>
      <c r="B727" s="37" t="s">
        <v>394</v>
      </c>
      <c r="C727" s="37" t="s">
        <v>391</v>
      </c>
      <c r="D727" s="38" t="s">
        <v>374</v>
      </c>
      <c r="E727" s="38" t="s">
        <v>1546</v>
      </c>
      <c r="F727" s="22" t="s">
        <v>395</v>
      </c>
      <c r="G727" s="22" t="s">
        <v>1326</v>
      </c>
      <c r="H727" s="27" t="str">
        <f>EIUSum(H723:H726,H$996:H$999)</f>
        <v>–</v>
      </c>
      <c r="I727" s="27" t="str">
        <f t="shared" ref="I727:AS727" si="653">EIUSum(I723:I726,I$996:I$999)</f>
        <v>–</v>
      </c>
      <c r="J727" s="27" t="str">
        <f t="shared" si="653"/>
        <v>–</v>
      </c>
      <c r="K727" s="27" t="str">
        <f t="shared" si="653"/>
        <v>–</v>
      </c>
      <c r="L727" s="27" t="str">
        <f t="shared" si="653"/>
        <v>–</v>
      </c>
      <c r="M727" s="27" t="str">
        <f t="shared" si="653"/>
        <v>–</v>
      </c>
      <c r="N727" s="27" t="str">
        <f t="shared" si="653"/>
        <v>–</v>
      </c>
      <c r="O727" s="27" t="str">
        <f t="shared" si="653"/>
        <v>–</v>
      </c>
      <c r="P727" s="27" t="str">
        <f t="shared" si="653"/>
        <v>–</v>
      </c>
      <c r="Q727" s="27" t="str">
        <f t="shared" si="653"/>
        <v>–</v>
      </c>
      <c r="R727" s="27" t="str">
        <f t="shared" si="653"/>
        <v>–</v>
      </c>
      <c r="S727" s="27" t="str">
        <f t="shared" si="653"/>
        <v>–</v>
      </c>
      <c r="T727" s="27" t="str">
        <f t="shared" si="653"/>
        <v>–</v>
      </c>
      <c r="U727" s="27" t="str">
        <f t="shared" si="653"/>
        <v>–</v>
      </c>
      <c r="V727" s="27" t="str">
        <f t="shared" si="653"/>
        <v>–</v>
      </c>
      <c r="W727" s="27" t="str">
        <f t="shared" si="653"/>
        <v>–</v>
      </c>
      <c r="X727" s="27" t="str">
        <f t="shared" si="653"/>
        <v>–</v>
      </c>
      <c r="Y727" s="27" t="str">
        <f t="shared" si="653"/>
        <v>–</v>
      </c>
      <c r="Z727" s="27" t="str">
        <f t="shared" si="653"/>
        <v>–</v>
      </c>
      <c r="AA727" s="27" t="str">
        <f t="shared" si="653"/>
        <v>–</v>
      </c>
      <c r="AB727" s="27" t="str">
        <f t="shared" si="653"/>
        <v>–</v>
      </c>
      <c r="AC727" s="27" t="str">
        <f t="shared" si="653"/>
        <v>–</v>
      </c>
      <c r="AD727" s="27" t="str">
        <f t="shared" si="653"/>
        <v>–</v>
      </c>
      <c r="AE727" s="27" t="str">
        <f t="shared" si="653"/>
        <v>–</v>
      </c>
      <c r="AF727" s="27" t="str">
        <f t="shared" si="653"/>
        <v>–</v>
      </c>
      <c r="AG727" s="27" t="str">
        <f t="shared" si="653"/>
        <v>–</v>
      </c>
      <c r="AH727" s="27" t="str">
        <f t="shared" si="653"/>
        <v>–</v>
      </c>
      <c r="AI727" s="27" t="str">
        <f t="shared" si="653"/>
        <v>–</v>
      </c>
      <c r="AJ727" s="27" t="str">
        <f t="shared" si="653"/>
        <v>–</v>
      </c>
      <c r="AK727" s="27" t="str">
        <f t="shared" si="653"/>
        <v>–</v>
      </c>
      <c r="AL727" s="27" t="str">
        <f t="shared" si="653"/>
        <v>–</v>
      </c>
      <c r="AM727" s="27" t="str">
        <f t="shared" si="653"/>
        <v>–</v>
      </c>
      <c r="AN727" s="27" t="str">
        <f t="shared" si="653"/>
        <v>–</v>
      </c>
      <c r="AO727" s="27" t="str">
        <f t="shared" si="653"/>
        <v>–</v>
      </c>
      <c r="AP727" s="27" t="str">
        <f t="shared" si="653"/>
        <v>–</v>
      </c>
      <c r="AQ727" s="27" t="str">
        <f t="shared" si="653"/>
        <v>–</v>
      </c>
      <c r="AR727" s="27" t="str">
        <f t="shared" si="653"/>
        <v>–</v>
      </c>
      <c r="AS727" s="27" t="str">
        <f t="shared" si="653"/>
        <v>–</v>
      </c>
      <c r="AT727" s="27" t="str">
        <f t="shared" ref="AT727:AY727" si="654">EIUSum(AT723:AT726,AT$996:AT$999)</f>
        <v>–</v>
      </c>
      <c r="AU727" s="27" t="str">
        <f t="shared" si="654"/>
        <v>–</v>
      </c>
      <c r="AV727" s="27" t="str">
        <f t="shared" si="654"/>
        <v>–</v>
      </c>
      <c r="AW727" s="28" t="str">
        <f t="shared" si="654"/>
        <v>–</v>
      </c>
      <c r="AX727" s="28" t="str">
        <f t="shared" si="654"/>
        <v>–</v>
      </c>
      <c r="AY727" s="28" t="str">
        <f t="shared" si="654"/>
        <v>–</v>
      </c>
      <c r="AZ727" s="28" t="str">
        <f t="shared" ref="AZ727:BA727" si="655">EIUSum(AZ723:AZ726,AZ$996:AZ$999)</f>
        <v>–</v>
      </c>
      <c r="BA727" s="28" t="str">
        <f t="shared" si="655"/>
        <v>–</v>
      </c>
    </row>
    <row r="728" spans="1:58" s="145" customFormat="1" outlineLevel="1" x14ac:dyDescent="0.2">
      <c r="A728" s="96"/>
      <c r="B728" s="96"/>
      <c r="C728" s="96"/>
      <c r="D728" s="137"/>
      <c r="E728" s="137"/>
      <c r="F728" s="140" t="s">
        <v>444</v>
      </c>
      <c r="G728" s="140" t="s">
        <v>897</v>
      </c>
      <c r="BB728" s="165"/>
      <c r="BC728" s="165"/>
      <c r="BD728" s="165"/>
      <c r="BE728" s="165"/>
      <c r="BF728" s="165"/>
    </row>
    <row r="729" spans="1:58" s="145" customFormat="1" outlineLevel="1" x14ac:dyDescent="0.2">
      <c r="A729" s="96"/>
      <c r="B729" s="96"/>
      <c r="C729" s="96"/>
      <c r="D729" s="137"/>
      <c r="E729" s="137"/>
      <c r="F729" s="140" t="s">
        <v>445</v>
      </c>
      <c r="G729" s="140" t="s">
        <v>898</v>
      </c>
      <c r="BB729" s="165"/>
      <c r="BC729" s="165"/>
      <c r="BD729" s="165"/>
      <c r="BE729" s="165"/>
      <c r="BF729" s="165"/>
    </row>
    <row r="730" spans="1:58" s="145" customFormat="1" outlineLevel="1" x14ac:dyDescent="0.2">
      <c r="A730" s="96"/>
      <c r="B730" s="96"/>
      <c r="C730" s="96"/>
      <c r="D730" s="137"/>
      <c r="E730" s="137"/>
      <c r="F730" s="140" t="s">
        <v>446</v>
      </c>
      <c r="G730" s="140" t="s">
        <v>899</v>
      </c>
      <c r="H730" s="165">
        <v>0</v>
      </c>
      <c r="I730" s="165">
        <v>0</v>
      </c>
      <c r="J730" s="165">
        <v>0</v>
      </c>
      <c r="K730" s="165">
        <v>0</v>
      </c>
      <c r="L730" s="165">
        <v>0</v>
      </c>
      <c r="M730" s="165">
        <v>0</v>
      </c>
      <c r="N730" s="165">
        <v>0</v>
      </c>
      <c r="O730" s="165">
        <v>0</v>
      </c>
      <c r="P730" s="145">
        <v>0</v>
      </c>
      <c r="Q730" s="145">
        <v>0</v>
      </c>
      <c r="R730" s="145">
        <v>0</v>
      </c>
      <c r="S730" s="145">
        <v>0</v>
      </c>
      <c r="T730" s="145">
        <v>0</v>
      </c>
      <c r="U730" s="145">
        <v>0</v>
      </c>
      <c r="V730" s="145">
        <v>0</v>
      </c>
      <c r="W730" s="145">
        <v>0</v>
      </c>
      <c r="X730" s="145">
        <v>0</v>
      </c>
      <c r="Y730" s="145">
        <v>0</v>
      </c>
      <c r="Z730" s="145">
        <v>0</v>
      </c>
      <c r="AA730" s="145">
        <v>0</v>
      </c>
      <c r="AB730" s="145">
        <v>0</v>
      </c>
      <c r="AC730" s="145">
        <v>0</v>
      </c>
      <c r="AD730" s="145">
        <v>0</v>
      </c>
      <c r="AE730" s="165">
        <v>0</v>
      </c>
      <c r="AF730" s="165">
        <v>0</v>
      </c>
      <c r="AG730" s="165">
        <v>0</v>
      </c>
      <c r="AH730" s="165">
        <v>0</v>
      </c>
      <c r="AI730" s="165">
        <v>0</v>
      </c>
      <c r="AJ730" s="165">
        <v>0</v>
      </c>
      <c r="AK730" s="165">
        <v>0</v>
      </c>
      <c r="AL730" s="165">
        <v>0</v>
      </c>
      <c r="AM730" s="165">
        <v>0</v>
      </c>
      <c r="AN730" s="165">
        <v>0</v>
      </c>
      <c r="AO730" s="165">
        <v>0</v>
      </c>
      <c r="AP730" s="165">
        <v>0</v>
      </c>
      <c r="AQ730" s="165">
        <v>0</v>
      </c>
      <c r="AR730" s="165">
        <v>0</v>
      </c>
      <c r="AS730" s="165">
        <v>0</v>
      </c>
      <c r="AT730" s="165">
        <v>0</v>
      </c>
      <c r="AU730" s="165">
        <v>0</v>
      </c>
      <c r="AV730" s="165">
        <v>0</v>
      </c>
      <c r="AW730" s="165">
        <v>0</v>
      </c>
      <c r="AX730" s="165">
        <v>0</v>
      </c>
      <c r="AY730" s="165">
        <v>0</v>
      </c>
      <c r="AZ730" s="165">
        <v>0</v>
      </c>
      <c r="BA730" s="165"/>
      <c r="BB730" s="165"/>
      <c r="BC730" s="165"/>
      <c r="BD730" s="165"/>
      <c r="BE730" s="165"/>
      <c r="BF730" s="165"/>
    </row>
    <row r="731" spans="1:58" s="145" customFormat="1" outlineLevel="1" x14ac:dyDescent="0.2">
      <c r="A731" s="96"/>
      <c r="B731" s="96"/>
      <c r="C731" s="96"/>
      <c r="D731" s="137"/>
      <c r="E731" s="137"/>
      <c r="F731" s="140" t="s">
        <v>447</v>
      </c>
      <c r="G731" s="140" t="s">
        <v>900</v>
      </c>
      <c r="BB731" s="165"/>
      <c r="BC731" s="165"/>
      <c r="BD731" s="165"/>
      <c r="BE731" s="165"/>
      <c r="BF731" s="165"/>
    </row>
    <row r="732" spans="1:58" s="43" customFormat="1" x14ac:dyDescent="0.2">
      <c r="A732" s="37" t="s">
        <v>442</v>
      </c>
      <c r="B732" s="37" t="s">
        <v>396</v>
      </c>
      <c r="C732" s="37" t="s">
        <v>391</v>
      </c>
      <c r="D732" s="38" t="s">
        <v>374</v>
      </c>
      <c r="E732" s="38" t="s">
        <v>1546</v>
      </c>
      <c r="F732" s="22" t="s">
        <v>397</v>
      </c>
      <c r="G732" s="22" t="s">
        <v>1327</v>
      </c>
      <c r="H732" s="27" t="str">
        <f>EIUSum(H728:H731,H$996:H$999)</f>
        <v>–</v>
      </c>
      <c r="I732" s="27" t="str">
        <f t="shared" ref="I732:AS732" si="656">EIUSum(I728:I731,I$996:I$999)</f>
        <v>–</v>
      </c>
      <c r="J732" s="27" t="str">
        <f t="shared" si="656"/>
        <v>–</v>
      </c>
      <c r="K732" s="27" t="str">
        <f t="shared" si="656"/>
        <v>–</v>
      </c>
      <c r="L732" s="27" t="str">
        <f t="shared" si="656"/>
        <v>–</v>
      </c>
      <c r="M732" s="27" t="str">
        <f t="shared" si="656"/>
        <v>–</v>
      </c>
      <c r="N732" s="27" t="str">
        <f t="shared" si="656"/>
        <v>–</v>
      </c>
      <c r="O732" s="27" t="str">
        <f t="shared" si="656"/>
        <v>–</v>
      </c>
      <c r="P732" s="27" t="str">
        <f t="shared" si="656"/>
        <v>–</v>
      </c>
      <c r="Q732" s="27" t="str">
        <f t="shared" si="656"/>
        <v>–</v>
      </c>
      <c r="R732" s="27" t="str">
        <f t="shared" si="656"/>
        <v>–</v>
      </c>
      <c r="S732" s="27" t="str">
        <f t="shared" si="656"/>
        <v>–</v>
      </c>
      <c r="T732" s="27" t="str">
        <f t="shared" si="656"/>
        <v>–</v>
      </c>
      <c r="U732" s="27" t="str">
        <f t="shared" si="656"/>
        <v>–</v>
      </c>
      <c r="V732" s="27" t="str">
        <f t="shared" si="656"/>
        <v>–</v>
      </c>
      <c r="W732" s="27" t="str">
        <f t="shared" si="656"/>
        <v>–</v>
      </c>
      <c r="X732" s="27" t="str">
        <f t="shared" si="656"/>
        <v>–</v>
      </c>
      <c r="Y732" s="27" t="str">
        <f t="shared" si="656"/>
        <v>–</v>
      </c>
      <c r="Z732" s="27" t="str">
        <f t="shared" si="656"/>
        <v>–</v>
      </c>
      <c r="AA732" s="27" t="str">
        <f t="shared" si="656"/>
        <v>–</v>
      </c>
      <c r="AB732" s="27" t="str">
        <f t="shared" si="656"/>
        <v>–</v>
      </c>
      <c r="AC732" s="27" t="str">
        <f t="shared" si="656"/>
        <v>–</v>
      </c>
      <c r="AD732" s="27" t="str">
        <f t="shared" si="656"/>
        <v>–</v>
      </c>
      <c r="AE732" s="27" t="str">
        <f t="shared" si="656"/>
        <v>–</v>
      </c>
      <c r="AF732" s="27" t="str">
        <f t="shared" si="656"/>
        <v>–</v>
      </c>
      <c r="AG732" s="27" t="str">
        <f t="shared" si="656"/>
        <v>–</v>
      </c>
      <c r="AH732" s="27" t="str">
        <f t="shared" si="656"/>
        <v>–</v>
      </c>
      <c r="AI732" s="27" t="str">
        <f t="shared" si="656"/>
        <v>–</v>
      </c>
      <c r="AJ732" s="27" t="str">
        <f t="shared" si="656"/>
        <v>–</v>
      </c>
      <c r="AK732" s="27" t="str">
        <f t="shared" si="656"/>
        <v>–</v>
      </c>
      <c r="AL732" s="27" t="str">
        <f t="shared" si="656"/>
        <v>–</v>
      </c>
      <c r="AM732" s="27" t="str">
        <f t="shared" si="656"/>
        <v>–</v>
      </c>
      <c r="AN732" s="27" t="str">
        <f t="shared" si="656"/>
        <v>–</v>
      </c>
      <c r="AO732" s="27" t="str">
        <f t="shared" si="656"/>
        <v>–</v>
      </c>
      <c r="AP732" s="27" t="str">
        <f t="shared" si="656"/>
        <v>–</v>
      </c>
      <c r="AQ732" s="27" t="str">
        <f t="shared" si="656"/>
        <v>–</v>
      </c>
      <c r="AR732" s="27" t="str">
        <f t="shared" si="656"/>
        <v>–</v>
      </c>
      <c r="AS732" s="27" t="str">
        <f t="shared" si="656"/>
        <v>–</v>
      </c>
      <c r="AT732" s="27" t="str">
        <f t="shared" ref="AT732:AY732" si="657">EIUSum(AT728:AT731,AT$996:AT$999)</f>
        <v>–</v>
      </c>
      <c r="AU732" s="27" t="str">
        <f t="shared" si="657"/>
        <v>–</v>
      </c>
      <c r="AV732" s="27" t="str">
        <f t="shared" si="657"/>
        <v>–</v>
      </c>
      <c r="AW732" s="28" t="str">
        <f t="shared" si="657"/>
        <v>–</v>
      </c>
      <c r="AX732" s="28" t="str">
        <f t="shared" si="657"/>
        <v>–</v>
      </c>
      <c r="AY732" s="28" t="str">
        <f t="shared" si="657"/>
        <v>–</v>
      </c>
      <c r="AZ732" s="28" t="str">
        <f t="shared" ref="AZ732:BA732" si="658">EIUSum(AZ728:AZ731,AZ$996:AZ$999)</f>
        <v>–</v>
      </c>
      <c r="BA732" s="28" t="str">
        <f t="shared" si="658"/>
        <v>–</v>
      </c>
    </row>
    <row r="733" spans="1:58" s="145" customFormat="1" outlineLevel="1" x14ac:dyDescent="0.2">
      <c r="A733" s="96"/>
      <c r="B733" s="96"/>
      <c r="C733" s="96"/>
      <c r="D733" s="137"/>
      <c r="E733" s="137"/>
      <c r="F733" s="140" t="s">
        <v>444</v>
      </c>
      <c r="G733" s="140" t="s">
        <v>901</v>
      </c>
      <c r="BB733" s="165"/>
      <c r="BC733" s="165"/>
      <c r="BD733" s="165"/>
      <c r="BE733" s="165"/>
      <c r="BF733" s="165"/>
    </row>
    <row r="734" spans="1:58" s="145" customFormat="1" outlineLevel="1" x14ac:dyDescent="0.2">
      <c r="A734" s="96"/>
      <c r="B734" s="96"/>
      <c r="C734" s="96"/>
      <c r="D734" s="137"/>
      <c r="E734" s="137"/>
      <c r="F734" s="140" t="s">
        <v>445</v>
      </c>
      <c r="G734" s="140" t="s">
        <v>902</v>
      </c>
      <c r="BB734" s="165"/>
      <c r="BC734" s="165"/>
      <c r="BD734" s="165"/>
      <c r="BE734" s="165"/>
      <c r="BF734" s="165"/>
    </row>
    <row r="735" spans="1:58" s="145" customFormat="1" outlineLevel="1" x14ac:dyDescent="0.2">
      <c r="A735" s="96"/>
      <c r="B735" s="96"/>
      <c r="C735" s="96"/>
      <c r="D735" s="137"/>
      <c r="E735" s="137"/>
      <c r="F735" s="140" t="s">
        <v>446</v>
      </c>
      <c r="G735" s="140" t="s">
        <v>903</v>
      </c>
      <c r="H735" s="165">
        <v>7.6012461927949095</v>
      </c>
      <c r="I735" s="165">
        <v>7.6012461927949095</v>
      </c>
      <c r="J735" s="165">
        <v>7.6012461927949095</v>
      </c>
      <c r="K735" s="165">
        <v>7.6012461927949095</v>
      </c>
      <c r="L735" s="165">
        <v>7.6012461927949095</v>
      </c>
      <c r="M735" s="165">
        <v>7.6012461927949095</v>
      </c>
      <c r="N735" s="165">
        <v>7.6012461927949095</v>
      </c>
      <c r="O735" s="165">
        <v>7.6012461927949095</v>
      </c>
      <c r="P735" s="145">
        <v>7.6012461927949095</v>
      </c>
      <c r="Q735" s="145">
        <v>13.600684125158407</v>
      </c>
      <c r="R735" s="145">
        <v>18.727845558942551</v>
      </c>
      <c r="S735" s="145">
        <v>19.086105662510715</v>
      </c>
      <c r="T735" s="145">
        <v>15.149029952842641</v>
      </c>
      <c r="U735" s="145">
        <v>13.750215550333241</v>
      </c>
      <c r="V735" s="145">
        <v>12.886873142670611</v>
      </c>
      <c r="W735" s="145">
        <v>13.357140745697661</v>
      </c>
      <c r="X735" s="145">
        <v>10.998038524619504</v>
      </c>
      <c r="Y735" s="145">
        <v>10.140044723827343</v>
      </c>
      <c r="Z735" s="145">
        <v>11.56291114563969</v>
      </c>
      <c r="AA735" s="145">
        <v>8.7260425875049847</v>
      </c>
      <c r="AB735" s="145">
        <v>11.153841286802546</v>
      </c>
      <c r="AC735" s="145">
        <v>10.531647310792868</v>
      </c>
      <c r="AD735" s="145">
        <v>9.4421349739777511</v>
      </c>
      <c r="AE735" s="165">
        <v>8.687465166962518</v>
      </c>
      <c r="AF735" s="165">
        <v>7.9931129172783342</v>
      </c>
      <c r="AG735" s="165">
        <v>7.3542572983576271</v>
      </c>
      <c r="AH735" s="165">
        <v>6.7664626998491695</v>
      </c>
      <c r="AI735" s="165">
        <v>6.2256480309269229</v>
      </c>
      <c r="AJ735" s="165">
        <v>5.7280583850478086</v>
      </c>
      <c r="AK735" s="165">
        <v>5.270238969425229</v>
      </c>
      <c r="AL735" s="165">
        <v>4.8490111182092068</v>
      </c>
      <c r="AM735" s="165">
        <v>4.4614502228313215</v>
      </c>
      <c r="AN735" s="165">
        <v>4.1048654262835784</v>
      </c>
      <c r="AO735" s="165">
        <v>3.7767809403474604</v>
      </c>
      <c r="AP735" s="165">
        <v>3.4749188560576298</v>
      </c>
      <c r="AQ735" s="165">
        <v>3.1971833280523736</v>
      </c>
      <c r="AR735" s="165">
        <v>2.9416460230018462</v>
      </c>
      <c r="AS735" s="165">
        <v>2.706532731081734</v>
      </c>
      <c r="AT735" s="165">
        <v>2.4902110475350527</v>
      </c>
      <c r="AU735" s="165">
        <v>2.2911790387944722</v>
      </c>
      <c r="AV735" s="165">
        <v>2.1080548144734181</v>
      </c>
      <c r="AW735" s="165">
        <v>1.9395669328237042</v>
      </c>
      <c r="AX735" s="165">
        <v>1.7845455730442479</v>
      </c>
      <c r="AY735" s="165">
        <v>1.6419144131497139</v>
      </c>
      <c r="AZ735" s="165">
        <v>1.5106831570066745</v>
      </c>
      <c r="BA735" s="165"/>
      <c r="BB735" s="165"/>
      <c r="BC735" s="165"/>
      <c r="BD735" s="165"/>
      <c r="BE735" s="165"/>
      <c r="BF735" s="165"/>
    </row>
    <row r="736" spans="1:58" s="145" customFormat="1" outlineLevel="1" x14ac:dyDescent="0.2">
      <c r="A736" s="96"/>
      <c r="B736" s="96"/>
      <c r="C736" s="96"/>
      <c r="D736" s="137"/>
      <c r="E736" s="137"/>
      <c r="F736" s="140" t="s">
        <v>447</v>
      </c>
      <c r="G736" s="140" t="s">
        <v>904</v>
      </c>
      <c r="BB736" s="165"/>
      <c r="BC736" s="165"/>
      <c r="BD736" s="165"/>
      <c r="BE736" s="165"/>
      <c r="BF736" s="165"/>
    </row>
    <row r="737" spans="1:58" s="43" customFormat="1" x14ac:dyDescent="0.2">
      <c r="A737" s="37" t="s">
        <v>442</v>
      </c>
      <c r="B737" s="37" t="s">
        <v>398</v>
      </c>
      <c r="C737" s="37" t="s">
        <v>392</v>
      </c>
      <c r="D737" s="38" t="s">
        <v>374</v>
      </c>
      <c r="E737" s="38" t="s">
        <v>1546</v>
      </c>
      <c r="F737" s="22" t="s">
        <v>399</v>
      </c>
      <c r="G737" s="22" t="s">
        <v>1328</v>
      </c>
      <c r="H737" s="156" t="str">
        <f>EIUSum(H733:H736,H$996:H$999)</f>
        <v>–</v>
      </c>
      <c r="I737" s="156" t="str">
        <f t="shared" ref="I737:AS737" si="659">EIUSum(I733:I736,I$996:I$999)</f>
        <v>–</v>
      </c>
      <c r="J737" s="156" t="str">
        <f t="shared" si="659"/>
        <v>–</v>
      </c>
      <c r="K737" s="156" t="str">
        <f t="shared" si="659"/>
        <v>–</v>
      </c>
      <c r="L737" s="156" t="str">
        <f t="shared" si="659"/>
        <v>–</v>
      </c>
      <c r="M737" s="156" t="str">
        <f t="shared" si="659"/>
        <v>–</v>
      </c>
      <c r="N737" s="156" t="str">
        <f t="shared" si="659"/>
        <v>–</v>
      </c>
      <c r="O737" s="156" t="str">
        <f t="shared" si="659"/>
        <v>–</v>
      </c>
      <c r="P737" s="156" t="str">
        <f t="shared" si="659"/>
        <v>–</v>
      </c>
      <c r="Q737" s="156" t="str">
        <f t="shared" si="659"/>
        <v>–</v>
      </c>
      <c r="R737" s="156" t="str">
        <f t="shared" si="659"/>
        <v>–</v>
      </c>
      <c r="S737" s="156" t="str">
        <f t="shared" si="659"/>
        <v>–</v>
      </c>
      <c r="T737" s="156" t="str">
        <f t="shared" si="659"/>
        <v>–</v>
      </c>
      <c r="U737" s="156" t="str">
        <f t="shared" si="659"/>
        <v>–</v>
      </c>
      <c r="V737" s="156" t="str">
        <f t="shared" si="659"/>
        <v>–</v>
      </c>
      <c r="W737" s="156" t="str">
        <f t="shared" si="659"/>
        <v>–</v>
      </c>
      <c r="X737" s="156" t="str">
        <f t="shared" si="659"/>
        <v>–</v>
      </c>
      <c r="Y737" s="156" t="str">
        <f t="shared" si="659"/>
        <v>–</v>
      </c>
      <c r="Z737" s="156" t="str">
        <f t="shared" si="659"/>
        <v>–</v>
      </c>
      <c r="AA737" s="156" t="str">
        <f t="shared" si="659"/>
        <v>–</v>
      </c>
      <c r="AB737" s="156" t="str">
        <f t="shared" si="659"/>
        <v>–</v>
      </c>
      <c r="AC737" s="156" t="str">
        <f t="shared" si="659"/>
        <v>–</v>
      </c>
      <c r="AD737" s="156" t="str">
        <f t="shared" si="659"/>
        <v>–</v>
      </c>
      <c r="AE737" s="156" t="str">
        <f t="shared" si="659"/>
        <v>–</v>
      </c>
      <c r="AF737" s="156" t="str">
        <f t="shared" si="659"/>
        <v>–</v>
      </c>
      <c r="AG737" s="156" t="str">
        <f t="shared" si="659"/>
        <v>–</v>
      </c>
      <c r="AH737" s="156" t="str">
        <f t="shared" si="659"/>
        <v>–</v>
      </c>
      <c r="AI737" s="156" t="str">
        <f t="shared" si="659"/>
        <v>–</v>
      </c>
      <c r="AJ737" s="156" t="str">
        <f t="shared" si="659"/>
        <v>–</v>
      </c>
      <c r="AK737" s="156" t="str">
        <f t="shared" si="659"/>
        <v>–</v>
      </c>
      <c r="AL737" s="156" t="str">
        <f t="shared" si="659"/>
        <v>–</v>
      </c>
      <c r="AM737" s="156" t="str">
        <f t="shared" si="659"/>
        <v>–</v>
      </c>
      <c r="AN737" s="156" t="str">
        <f t="shared" si="659"/>
        <v>–</v>
      </c>
      <c r="AO737" s="156" t="str">
        <f t="shared" si="659"/>
        <v>–</v>
      </c>
      <c r="AP737" s="156" t="str">
        <f t="shared" si="659"/>
        <v>–</v>
      </c>
      <c r="AQ737" s="156" t="str">
        <f t="shared" si="659"/>
        <v>–</v>
      </c>
      <c r="AR737" s="156" t="str">
        <f t="shared" si="659"/>
        <v>–</v>
      </c>
      <c r="AS737" s="156" t="str">
        <f t="shared" si="659"/>
        <v>–</v>
      </c>
      <c r="AT737" s="156" t="str">
        <f t="shared" ref="AT737:AY737" si="660">EIUSum(AT733:AT736,AT$996:AT$999)</f>
        <v>–</v>
      </c>
      <c r="AU737" s="156" t="str">
        <f t="shared" si="660"/>
        <v>–</v>
      </c>
      <c r="AV737" s="156" t="str">
        <f t="shared" si="660"/>
        <v>–</v>
      </c>
      <c r="AW737" s="160" t="str">
        <f t="shared" si="660"/>
        <v>–</v>
      </c>
      <c r="AX737" s="160" t="str">
        <f t="shared" si="660"/>
        <v>–</v>
      </c>
      <c r="AY737" s="160" t="str">
        <f t="shared" si="660"/>
        <v>–</v>
      </c>
      <c r="AZ737" s="160" t="str">
        <f t="shared" ref="AZ737:BA737" si="661">EIUSum(AZ733:AZ736,AZ$996:AZ$999)</f>
        <v>–</v>
      </c>
      <c r="BA737" s="160" t="str">
        <f t="shared" si="661"/>
        <v>–</v>
      </c>
    </row>
    <row r="738" spans="1:58" s="43" customFormat="1" x14ac:dyDescent="0.2">
      <c r="A738" s="37" t="s">
        <v>442</v>
      </c>
      <c r="B738" s="37" t="s">
        <v>400</v>
      </c>
      <c r="C738" s="37"/>
      <c r="D738" s="38" t="s">
        <v>374</v>
      </c>
      <c r="E738" s="38" t="s">
        <v>1546</v>
      </c>
      <c r="F738" s="30" t="s">
        <v>401</v>
      </c>
      <c r="G738" s="22" t="s">
        <v>1329</v>
      </c>
      <c r="H738" s="27" t="str">
        <f t="shared" ref="H738:AJ738" si="662">IF(AND(ISNUMBER(H712),ISNUMBER(H447)),H712+H447,"–")</f>
        <v>–</v>
      </c>
      <c r="I738" s="27" t="str">
        <f t="shared" si="662"/>
        <v>–</v>
      </c>
      <c r="J738" s="27" t="str">
        <f t="shared" si="662"/>
        <v>–</v>
      </c>
      <c r="K738" s="27" t="str">
        <f t="shared" si="662"/>
        <v>–</v>
      </c>
      <c r="L738" s="27" t="str">
        <f t="shared" si="662"/>
        <v>–</v>
      </c>
      <c r="M738" s="27" t="str">
        <f t="shared" si="662"/>
        <v>–</v>
      </c>
      <c r="N738" s="27" t="str">
        <f t="shared" si="662"/>
        <v>–</v>
      </c>
      <c r="O738" s="27" t="str">
        <f t="shared" si="662"/>
        <v>–</v>
      </c>
      <c r="P738" s="27" t="str">
        <f t="shared" si="662"/>
        <v>–</v>
      </c>
      <c r="Q738" s="27" t="str">
        <f t="shared" si="662"/>
        <v>–</v>
      </c>
      <c r="R738" s="27" t="str">
        <f t="shared" si="662"/>
        <v>–</v>
      </c>
      <c r="S738" s="27" t="str">
        <f t="shared" si="662"/>
        <v>–</v>
      </c>
      <c r="T738" s="27" t="str">
        <f t="shared" si="662"/>
        <v>–</v>
      </c>
      <c r="U738" s="27" t="str">
        <f t="shared" si="662"/>
        <v>–</v>
      </c>
      <c r="V738" s="27" t="str">
        <f t="shared" si="662"/>
        <v>–</v>
      </c>
      <c r="W738" s="27" t="str">
        <f t="shared" si="662"/>
        <v>–</v>
      </c>
      <c r="X738" s="27" t="str">
        <f t="shared" si="662"/>
        <v>–</v>
      </c>
      <c r="Y738" s="27" t="str">
        <f t="shared" si="662"/>
        <v>–</v>
      </c>
      <c r="Z738" s="27" t="str">
        <f t="shared" si="662"/>
        <v>–</v>
      </c>
      <c r="AA738" s="27" t="str">
        <f t="shared" si="662"/>
        <v>–</v>
      </c>
      <c r="AB738" s="27" t="str">
        <f t="shared" si="662"/>
        <v>–</v>
      </c>
      <c r="AC738" s="27" t="str">
        <f t="shared" si="662"/>
        <v>–</v>
      </c>
      <c r="AD738" s="27" t="str">
        <f t="shared" si="662"/>
        <v>–</v>
      </c>
      <c r="AE738" s="27" t="str">
        <f t="shared" si="662"/>
        <v>–</v>
      </c>
      <c r="AF738" s="27" t="str">
        <f t="shared" si="662"/>
        <v>–</v>
      </c>
      <c r="AG738" s="27" t="str">
        <f t="shared" si="662"/>
        <v>–</v>
      </c>
      <c r="AH738" s="27" t="str">
        <f t="shared" si="662"/>
        <v>–</v>
      </c>
      <c r="AI738" s="27" t="str">
        <f t="shared" si="662"/>
        <v>–</v>
      </c>
      <c r="AJ738" s="27" t="str">
        <f t="shared" si="662"/>
        <v>–</v>
      </c>
      <c r="AK738" s="27" t="str">
        <f t="shared" ref="AK738:AP738" si="663">IF(AND(ISNUMBER(AK712),ISNUMBER(AK447)),AK712+AK447,"–")</f>
        <v>–</v>
      </c>
      <c r="AL738" s="27" t="str">
        <f t="shared" si="663"/>
        <v>–</v>
      </c>
      <c r="AM738" s="27" t="str">
        <f t="shared" si="663"/>
        <v>–</v>
      </c>
      <c r="AN738" s="27" t="str">
        <f t="shared" si="663"/>
        <v>–</v>
      </c>
      <c r="AO738" s="27" t="str">
        <f t="shared" si="663"/>
        <v>–</v>
      </c>
      <c r="AP738" s="27" t="str">
        <f t="shared" si="663"/>
        <v>–</v>
      </c>
      <c r="AQ738" s="27" t="str">
        <f t="shared" ref="AQ738:AV738" si="664">IF(AND(ISNUMBER(AQ712),ISNUMBER(AQ447)),AQ712+AQ447,"–")</f>
        <v>–</v>
      </c>
      <c r="AR738" s="27" t="str">
        <f t="shared" si="664"/>
        <v>–</v>
      </c>
      <c r="AS738" s="27" t="str">
        <f t="shared" si="664"/>
        <v>–</v>
      </c>
      <c r="AT738" s="27" t="str">
        <f t="shared" si="664"/>
        <v>–</v>
      </c>
      <c r="AU738" s="27" t="str">
        <f t="shared" si="664"/>
        <v>–</v>
      </c>
      <c r="AV738" s="27" t="str">
        <f t="shared" si="664"/>
        <v>–</v>
      </c>
      <c r="AW738" s="28" t="str">
        <f t="shared" ref="AW738:AX738" si="665">IF(AND(ISNUMBER(AW712),ISNUMBER(AW447)),AW712+AW447,"–")</f>
        <v>–</v>
      </c>
      <c r="AX738" s="28" t="str">
        <f t="shared" si="665"/>
        <v>–</v>
      </c>
      <c r="AY738" s="28" t="str">
        <f t="shared" ref="AY738:AZ738" si="666">IF(AND(ISNUMBER(AY712),ISNUMBER(AY447)),AY712+AY447,"–")</f>
        <v>–</v>
      </c>
      <c r="AZ738" s="28" t="str">
        <f t="shared" si="666"/>
        <v>–</v>
      </c>
      <c r="BA738" s="28" t="str">
        <f t="shared" ref="BA738" si="667">IF(AND(ISNUMBER(BA712),ISNUMBER(BA447)),BA712+BA447,"–")</f>
        <v>–</v>
      </c>
    </row>
    <row r="739" spans="1:58" s="41" customFormat="1" x14ac:dyDescent="0.2">
      <c r="A739" s="37"/>
      <c r="B739" s="37"/>
      <c r="C739" s="37"/>
      <c r="D739" s="38"/>
      <c r="E739" s="38"/>
      <c r="F739" s="30" t="s">
        <v>406</v>
      </c>
      <c r="G739" s="31"/>
      <c r="H739" s="27"/>
      <c r="I739" s="27"/>
      <c r="J739" s="27"/>
      <c r="K739" s="27"/>
      <c r="L739" s="27"/>
      <c r="M739" s="27"/>
      <c r="N739" s="27"/>
      <c r="O739" s="27"/>
      <c r="P739" s="27"/>
      <c r="Q739" s="27"/>
      <c r="R739" s="27"/>
      <c r="S739" s="27"/>
      <c r="T739" s="27"/>
      <c r="U739" s="27"/>
      <c r="V739" s="27"/>
      <c r="W739" s="27"/>
      <c r="X739" s="27"/>
      <c r="Y739" s="27"/>
      <c r="Z739" s="27"/>
      <c r="AA739" s="27"/>
      <c r="AB739" s="27"/>
      <c r="AC739" s="27"/>
      <c r="AD739" s="27"/>
      <c r="AE739" s="27"/>
      <c r="AF739" s="27"/>
      <c r="AG739" s="27"/>
      <c r="AH739" s="27"/>
      <c r="AI739" s="28"/>
      <c r="AJ739" s="28"/>
      <c r="AK739" s="28"/>
      <c r="AL739" s="28"/>
      <c r="AM739" s="28"/>
      <c r="AN739" s="28"/>
      <c r="AO739" s="28"/>
      <c r="AP739" s="28"/>
      <c r="AQ739" s="28"/>
      <c r="AR739" s="28"/>
      <c r="AS739" s="28"/>
      <c r="AT739" s="28"/>
      <c r="AU739" s="28"/>
      <c r="AV739" s="28"/>
      <c r="AW739" s="28"/>
      <c r="AX739" s="28"/>
      <c r="AY739" s="28"/>
      <c r="AZ739" s="28"/>
      <c r="BA739" s="28"/>
    </row>
    <row r="740" spans="1:58" s="42" customFormat="1" x14ac:dyDescent="0.2">
      <c r="A740" s="37" t="s">
        <v>442</v>
      </c>
      <c r="B740" s="37" t="s">
        <v>407</v>
      </c>
      <c r="C740" s="37" t="s">
        <v>389</v>
      </c>
      <c r="D740" s="38"/>
      <c r="E740" s="38"/>
      <c r="F740" s="23" t="s">
        <v>408</v>
      </c>
      <c r="G740" s="22" t="s">
        <v>1330</v>
      </c>
      <c r="H740" s="45" t="str">
        <f t="shared" ref="H740:Q740" si="668">IF(AND(ISNUMBER(H712),ISNUMBER(H649)),H712/H649*100,"–")</f>
        <v>–</v>
      </c>
      <c r="I740" s="45" t="str">
        <f t="shared" si="668"/>
        <v>–</v>
      </c>
      <c r="J740" s="45" t="str">
        <f t="shared" si="668"/>
        <v>–</v>
      </c>
      <c r="K740" s="45" t="str">
        <f t="shared" si="668"/>
        <v>–</v>
      </c>
      <c r="L740" s="45" t="str">
        <f t="shared" si="668"/>
        <v>–</v>
      </c>
      <c r="M740" s="45" t="str">
        <f t="shared" si="668"/>
        <v>–</v>
      </c>
      <c r="N740" s="45" t="str">
        <f t="shared" si="668"/>
        <v>–</v>
      </c>
      <c r="O740" s="45" t="str">
        <f t="shared" si="668"/>
        <v>–</v>
      </c>
      <c r="P740" s="45" t="str">
        <f t="shared" si="668"/>
        <v>–</v>
      </c>
      <c r="Q740" s="45" t="str">
        <f t="shared" si="668"/>
        <v>–</v>
      </c>
      <c r="R740" s="45" t="str">
        <f t="shared" ref="R740:AE740" si="669">IF(AND(ISNUMBER(R712),ISNUMBER(R649)),R712/R649*100,"–")</f>
        <v>–</v>
      </c>
      <c r="S740" s="45" t="str">
        <f t="shared" si="669"/>
        <v>–</v>
      </c>
      <c r="T740" s="45" t="str">
        <f t="shared" si="669"/>
        <v>–</v>
      </c>
      <c r="U740" s="45" t="str">
        <f t="shared" si="669"/>
        <v>–</v>
      </c>
      <c r="V740" s="45" t="str">
        <f t="shared" si="669"/>
        <v>–</v>
      </c>
      <c r="W740" s="45" t="str">
        <f t="shared" si="669"/>
        <v>–</v>
      </c>
      <c r="X740" s="45" t="str">
        <f t="shared" si="669"/>
        <v>–</v>
      </c>
      <c r="Y740" s="45" t="str">
        <f t="shared" si="669"/>
        <v>–</v>
      </c>
      <c r="Z740" s="45" t="str">
        <f t="shared" si="669"/>
        <v>–</v>
      </c>
      <c r="AA740" s="45" t="str">
        <f>IF(AND(ISNUMBER(AA712),ISNUMBER(AA649)),AA712/AA649*100,"–")</f>
        <v>–</v>
      </c>
      <c r="AB740" s="45" t="str">
        <f>IF(AND(ISNUMBER(AB712),ISNUMBER(AB649)),AB712/AB649*100,"–")</f>
        <v>–</v>
      </c>
      <c r="AC740" s="45" t="str">
        <f>IF(AND(ISNUMBER(AC712),ISNUMBER(AC649)),AC712/AC649*100,"–")</f>
        <v>–</v>
      </c>
      <c r="AD740" s="45" t="str">
        <f>IF(AND(ISNUMBER(AD712),ISNUMBER(AD649)),AD712/AD649*100,"–")</f>
        <v>–</v>
      </c>
      <c r="AE740" s="45" t="str">
        <f t="shared" si="669"/>
        <v>–</v>
      </c>
      <c r="AF740" s="27" t="str">
        <f t="shared" ref="AF740:AK740" si="670">IF(AND(ISNUMBER(AF712),ISNUMBER(AF649)),AF712/AF649*100,"–")</f>
        <v>–</v>
      </c>
      <c r="AG740" s="27" t="str">
        <f t="shared" si="670"/>
        <v>–</v>
      </c>
      <c r="AH740" s="27" t="str">
        <f t="shared" si="670"/>
        <v>–</v>
      </c>
      <c r="AI740" s="27" t="str">
        <f t="shared" si="670"/>
        <v>–</v>
      </c>
      <c r="AJ740" s="27" t="str">
        <f t="shared" si="670"/>
        <v>–</v>
      </c>
      <c r="AK740" s="27" t="str">
        <f t="shared" si="670"/>
        <v>–</v>
      </c>
      <c r="AL740" s="27" t="str">
        <f t="shared" ref="AL740:AQ740" si="671">IF(AND(ISNUMBER(AL712),ISNUMBER(AL649)),AL712/AL649*100,"–")</f>
        <v>–</v>
      </c>
      <c r="AM740" s="27" t="str">
        <f t="shared" si="671"/>
        <v>–</v>
      </c>
      <c r="AN740" s="27" t="str">
        <f t="shared" si="671"/>
        <v>–</v>
      </c>
      <c r="AO740" s="27" t="str">
        <f t="shared" si="671"/>
        <v>–</v>
      </c>
      <c r="AP740" s="27" t="str">
        <f t="shared" si="671"/>
        <v>–</v>
      </c>
      <c r="AQ740" s="27" t="str">
        <f t="shared" si="671"/>
        <v>–</v>
      </c>
      <c r="AR740" s="27" t="str">
        <f t="shared" ref="AR740:AW740" si="672">IF(AND(ISNUMBER(AR712),ISNUMBER(AR649)),AR712/AR649*100,"–")</f>
        <v>–</v>
      </c>
      <c r="AS740" s="27" t="str">
        <f t="shared" si="672"/>
        <v>–</v>
      </c>
      <c r="AT740" s="27" t="str">
        <f t="shared" si="672"/>
        <v>–</v>
      </c>
      <c r="AU740" s="27" t="str">
        <f t="shared" si="672"/>
        <v>–</v>
      </c>
      <c r="AV740" s="27" t="str">
        <f t="shared" si="672"/>
        <v>–</v>
      </c>
      <c r="AW740" s="28" t="str">
        <f t="shared" si="672"/>
        <v>–</v>
      </c>
      <c r="AX740" s="28" t="str">
        <f t="shared" ref="AX740:AY740" si="673">IF(AND(ISNUMBER(AX712),ISNUMBER(AX649)),AX712/AX649*100,"–")</f>
        <v>–</v>
      </c>
      <c r="AY740" s="28" t="str">
        <f t="shared" si="673"/>
        <v>–</v>
      </c>
      <c r="AZ740" s="28" t="str">
        <f t="shared" ref="AZ740:BA740" si="674">IF(AND(ISNUMBER(AZ712),ISNUMBER(AZ649)),AZ712/AZ649*100,"–")</f>
        <v>–</v>
      </c>
      <c r="BA740" s="28" t="str">
        <f t="shared" si="674"/>
        <v>–</v>
      </c>
    </row>
    <row r="741" spans="1:58" s="42" customFormat="1" x14ac:dyDescent="0.2">
      <c r="A741" s="37" t="s">
        <v>442</v>
      </c>
      <c r="B741" s="37" t="s">
        <v>409</v>
      </c>
      <c r="C741" s="37" t="s">
        <v>393</v>
      </c>
      <c r="D741" s="38"/>
      <c r="E741" s="38"/>
      <c r="F741" s="65" t="s">
        <v>410</v>
      </c>
      <c r="G741" s="22" t="s">
        <v>1331</v>
      </c>
      <c r="H741" s="45" t="str">
        <f>IF(AND(ISNUMBER(H712),ISNUMBER(H333),ISNUMBER(H348),ISNUMBER(H363)),H712/(H333+H348+H363+SUM(H511:H514))*100,"–")</f>
        <v>–</v>
      </c>
      <c r="I741" s="45" t="str">
        <f t="shared" ref="I741:AJ741" si="675">IF(AND(ISNUMBER(I712),ISNUMBER(I333),ISNUMBER(I348),ISNUMBER(I363)),I712/(I333+I348+I363+SUM(I511:I514))*100,"–")</f>
        <v>–</v>
      </c>
      <c r="J741" s="45" t="str">
        <f t="shared" si="675"/>
        <v>–</v>
      </c>
      <c r="K741" s="45" t="str">
        <f t="shared" si="675"/>
        <v>–</v>
      </c>
      <c r="L741" s="45" t="str">
        <f t="shared" si="675"/>
        <v>–</v>
      </c>
      <c r="M741" s="45" t="str">
        <f t="shared" si="675"/>
        <v>–</v>
      </c>
      <c r="N741" s="45" t="str">
        <f t="shared" si="675"/>
        <v>–</v>
      </c>
      <c r="O741" s="45" t="str">
        <f t="shared" si="675"/>
        <v>–</v>
      </c>
      <c r="P741" s="45" t="str">
        <f t="shared" si="675"/>
        <v>–</v>
      </c>
      <c r="Q741" s="45" t="str">
        <f t="shared" si="675"/>
        <v>–</v>
      </c>
      <c r="R741" s="45" t="str">
        <f t="shared" si="675"/>
        <v>–</v>
      </c>
      <c r="S741" s="45" t="str">
        <f t="shared" si="675"/>
        <v>–</v>
      </c>
      <c r="T741" s="45" t="str">
        <f t="shared" si="675"/>
        <v>–</v>
      </c>
      <c r="U741" s="45" t="str">
        <f t="shared" si="675"/>
        <v>–</v>
      </c>
      <c r="V741" s="45" t="str">
        <f t="shared" si="675"/>
        <v>–</v>
      </c>
      <c r="W741" s="45" t="str">
        <f t="shared" si="675"/>
        <v>–</v>
      </c>
      <c r="X741" s="45" t="str">
        <f t="shared" si="675"/>
        <v>–</v>
      </c>
      <c r="Y741" s="45" t="str">
        <f t="shared" si="675"/>
        <v>–</v>
      </c>
      <c r="Z741" s="45" t="str">
        <f t="shared" si="675"/>
        <v>–</v>
      </c>
      <c r="AA741" s="45" t="str">
        <f t="shared" si="675"/>
        <v>–</v>
      </c>
      <c r="AB741" s="45" t="str">
        <f t="shared" si="675"/>
        <v>–</v>
      </c>
      <c r="AC741" s="45" t="str">
        <f t="shared" si="675"/>
        <v>–</v>
      </c>
      <c r="AD741" s="45" t="str">
        <f t="shared" si="675"/>
        <v>–</v>
      </c>
      <c r="AE741" s="45" t="str">
        <f t="shared" si="675"/>
        <v>–</v>
      </c>
      <c r="AF741" s="45" t="str">
        <f t="shared" si="675"/>
        <v>–</v>
      </c>
      <c r="AG741" s="45" t="str">
        <f t="shared" si="675"/>
        <v>–</v>
      </c>
      <c r="AH741" s="45" t="str">
        <f t="shared" si="675"/>
        <v>–</v>
      </c>
      <c r="AI741" s="45" t="str">
        <f t="shared" si="675"/>
        <v>–</v>
      </c>
      <c r="AJ741" s="45" t="str">
        <f t="shared" si="675"/>
        <v>–</v>
      </c>
      <c r="AK741" s="45" t="str">
        <f t="shared" ref="AK741:AP741" si="676">IF(AND(ISNUMBER(AK712),ISNUMBER(AK333),ISNUMBER(AK348),ISNUMBER(AK363)),AK712/(AK333+AK348+AK363+SUM(AK511:AK514))*100,"–")</f>
        <v>–</v>
      </c>
      <c r="AL741" s="45" t="str">
        <f t="shared" si="676"/>
        <v>–</v>
      </c>
      <c r="AM741" s="45" t="str">
        <f t="shared" si="676"/>
        <v>–</v>
      </c>
      <c r="AN741" s="45" t="str">
        <f t="shared" si="676"/>
        <v>–</v>
      </c>
      <c r="AO741" s="45" t="str">
        <f t="shared" si="676"/>
        <v>–</v>
      </c>
      <c r="AP741" s="45" t="str">
        <f t="shared" si="676"/>
        <v>–</v>
      </c>
      <c r="AQ741" s="45" t="str">
        <f t="shared" ref="AQ741:AV741" si="677">IF(AND(ISNUMBER(AQ712),ISNUMBER(AQ333),ISNUMBER(AQ348),ISNUMBER(AQ363)),AQ712/(AQ333+AQ348+AQ363+SUM(AQ511:AQ514))*100,"–")</f>
        <v>–</v>
      </c>
      <c r="AR741" s="45" t="str">
        <f t="shared" si="677"/>
        <v>–</v>
      </c>
      <c r="AS741" s="45" t="str">
        <f t="shared" si="677"/>
        <v>–</v>
      </c>
      <c r="AT741" s="45" t="str">
        <f t="shared" si="677"/>
        <v>–</v>
      </c>
      <c r="AU741" s="45" t="str">
        <f t="shared" si="677"/>
        <v>–</v>
      </c>
      <c r="AV741" s="45" t="str">
        <f t="shared" si="677"/>
        <v>–</v>
      </c>
      <c r="AW741" s="48" t="str">
        <f t="shared" ref="AW741:AX741" si="678">IF(AND(ISNUMBER(AW712),ISNUMBER(AW333),ISNUMBER(AW348),ISNUMBER(AW363)),AW712/(AW333+AW348+AW363+SUM(AW511:AW514))*100,"–")</f>
        <v>–</v>
      </c>
      <c r="AX741" s="48" t="str">
        <f t="shared" si="678"/>
        <v>–</v>
      </c>
      <c r="AY741" s="48" t="str">
        <f t="shared" ref="AY741:AZ741" si="679">IF(AND(ISNUMBER(AY712),ISNUMBER(AY333),ISNUMBER(AY348),ISNUMBER(AY363)),AY712/(AY333+AY348+AY363+SUM(AY511:AY514))*100,"–")</f>
        <v>–</v>
      </c>
      <c r="AZ741" s="48" t="str">
        <f t="shared" si="679"/>
        <v>–</v>
      </c>
      <c r="BA741" s="48" t="str">
        <f t="shared" ref="BA741" si="680">IF(AND(ISNUMBER(BA712),ISNUMBER(BA333),ISNUMBER(BA348),ISNUMBER(BA363)),BA712/(BA333+BA348+BA363+SUM(BA511:BA514))*100,"–")</f>
        <v>–</v>
      </c>
    </row>
    <row r="742" spans="1:58" s="42" customFormat="1" x14ac:dyDescent="0.2">
      <c r="A742" s="37" t="s">
        <v>442</v>
      </c>
      <c r="B742" s="37" t="s">
        <v>411</v>
      </c>
      <c r="C742" s="37" t="s">
        <v>393</v>
      </c>
      <c r="D742" s="38"/>
      <c r="E742" s="38"/>
      <c r="F742" s="65" t="s">
        <v>412</v>
      </c>
      <c r="G742" s="22" t="s">
        <v>1332</v>
      </c>
      <c r="H742" s="45" t="str">
        <f>IF(AND(ISNUMBER(H738),ISNUMBER(H333),ISNUMBER(H348),ISNUMBER(H363)),H738/(H333+H348+H363+SUM(H511:H514))*100,"–")</f>
        <v>–</v>
      </c>
      <c r="I742" s="45" t="str">
        <f t="shared" ref="I742:AJ742" si="681">IF(AND(ISNUMBER(I738),ISNUMBER(I333),ISNUMBER(I348),ISNUMBER(I363)),I738/(I333+I348+I363+SUM(I511:I514))*100,"–")</f>
        <v>–</v>
      </c>
      <c r="J742" s="45" t="str">
        <f t="shared" si="681"/>
        <v>–</v>
      </c>
      <c r="K742" s="45" t="str">
        <f t="shared" si="681"/>
        <v>–</v>
      </c>
      <c r="L742" s="45" t="str">
        <f t="shared" si="681"/>
        <v>–</v>
      </c>
      <c r="M742" s="45" t="str">
        <f t="shared" si="681"/>
        <v>–</v>
      </c>
      <c r="N742" s="45" t="str">
        <f t="shared" si="681"/>
        <v>–</v>
      </c>
      <c r="O742" s="45" t="str">
        <f t="shared" si="681"/>
        <v>–</v>
      </c>
      <c r="P742" s="45" t="str">
        <f t="shared" si="681"/>
        <v>–</v>
      </c>
      <c r="Q742" s="45" t="str">
        <f t="shared" si="681"/>
        <v>–</v>
      </c>
      <c r="R742" s="45" t="str">
        <f t="shared" si="681"/>
        <v>–</v>
      </c>
      <c r="S742" s="45" t="str">
        <f t="shared" si="681"/>
        <v>–</v>
      </c>
      <c r="T742" s="45" t="str">
        <f t="shared" si="681"/>
        <v>–</v>
      </c>
      <c r="U742" s="45" t="str">
        <f t="shared" si="681"/>
        <v>–</v>
      </c>
      <c r="V742" s="45" t="str">
        <f t="shared" si="681"/>
        <v>–</v>
      </c>
      <c r="W742" s="45" t="str">
        <f t="shared" si="681"/>
        <v>–</v>
      </c>
      <c r="X742" s="45" t="str">
        <f t="shared" si="681"/>
        <v>–</v>
      </c>
      <c r="Y742" s="45" t="str">
        <f t="shared" si="681"/>
        <v>–</v>
      </c>
      <c r="Z742" s="45" t="str">
        <f t="shared" si="681"/>
        <v>–</v>
      </c>
      <c r="AA742" s="45" t="str">
        <f t="shared" si="681"/>
        <v>–</v>
      </c>
      <c r="AB742" s="45" t="str">
        <f t="shared" si="681"/>
        <v>–</v>
      </c>
      <c r="AC742" s="45" t="str">
        <f t="shared" si="681"/>
        <v>–</v>
      </c>
      <c r="AD742" s="45" t="str">
        <f t="shared" si="681"/>
        <v>–</v>
      </c>
      <c r="AE742" s="45" t="str">
        <f t="shared" si="681"/>
        <v>–</v>
      </c>
      <c r="AF742" s="45" t="str">
        <f t="shared" si="681"/>
        <v>–</v>
      </c>
      <c r="AG742" s="45" t="str">
        <f t="shared" si="681"/>
        <v>–</v>
      </c>
      <c r="AH742" s="45" t="str">
        <f t="shared" si="681"/>
        <v>–</v>
      </c>
      <c r="AI742" s="45" t="str">
        <f t="shared" si="681"/>
        <v>–</v>
      </c>
      <c r="AJ742" s="45" t="str">
        <f t="shared" si="681"/>
        <v>–</v>
      </c>
      <c r="AK742" s="45" t="str">
        <f t="shared" ref="AK742:AP742" si="682">IF(AND(ISNUMBER(AK738),ISNUMBER(AK333),ISNUMBER(AK348),ISNUMBER(AK363)),AK738/(AK333+AK348+AK363+SUM(AK511:AK514))*100,"–")</f>
        <v>–</v>
      </c>
      <c r="AL742" s="45" t="str">
        <f t="shared" si="682"/>
        <v>–</v>
      </c>
      <c r="AM742" s="45" t="str">
        <f t="shared" si="682"/>
        <v>–</v>
      </c>
      <c r="AN742" s="45" t="str">
        <f t="shared" si="682"/>
        <v>–</v>
      </c>
      <c r="AO742" s="45" t="str">
        <f t="shared" si="682"/>
        <v>–</v>
      </c>
      <c r="AP742" s="45" t="str">
        <f t="shared" si="682"/>
        <v>–</v>
      </c>
      <c r="AQ742" s="45" t="str">
        <f t="shared" ref="AQ742:AV742" si="683">IF(AND(ISNUMBER(AQ738),ISNUMBER(AQ333),ISNUMBER(AQ348),ISNUMBER(AQ363)),AQ738/(AQ333+AQ348+AQ363+SUM(AQ511:AQ514))*100,"–")</f>
        <v>–</v>
      </c>
      <c r="AR742" s="45" t="str">
        <f t="shared" si="683"/>
        <v>–</v>
      </c>
      <c r="AS742" s="45" t="str">
        <f t="shared" si="683"/>
        <v>–</v>
      </c>
      <c r="AT742" s="45" t="str">
        <f t="shared" si="683"/>
        <v>–</v>
      </c>
      <c r="AU742" s="45" t="str">
        <f t="shared" si="683"/>
        <v>–</v>
      </c>
      <c r="AV742" s="45" t="str">
        <f t="shared" si="683"/>
        <v>–</v>
      </c>
      <c r="AW742" s="48" t="str">
        <f t="shared" ref="AW742:AX742" si="684">IF(AND(ISNUMBER(AW738),ISNUMBER(AW333),ISNUMBER(AW348),ISNUMBER(AW363)),AW738/(AW333+AW348+AW363+SUM(AW511:AW514))*100,"–")</f>
        <v>–</v>
      </c>
      <c r="AX742" s="48" t="str">
        <f t="shared" si="684"/>
        <v>–</v>
      </c>
      <c r="AY742" s="48" t="str">
        <f t="shared" ref="AY742:AZ742" si="685">IF(AND(ISNUMBER(AY738),ISNUMBER(AY333),ISNUMBER(AY348),ISNUMBER(AY363)),AY738/(AY333+AY348+AY363+SUM(AY511:AY514))*100,"–")</f>
        <v>–</v>
      </c>
      <c r="AZ742" s="48" t="str">
        <f t="shared" si="685"/>
        <v>–</v>
      </c>
      <c r="BA742" s="48" t="str">
        <f t="shared" ref="BA742" si="686">IF(AND(ISNUMBER(BA738),ISNUMBER(BA333),ISNUMBER(BA348),ISNUMBER(BA363)),BA738/(BA333+BA348+BA363+SUM(BA511:BA514))*100,"–")</f>
        <v>–</v>
      </c>
    </row>
    <row r="743" spans="1:58" s="42" customFormat="1" x14ac:dyDescent="0.2">
      <c r="A743" s="37" t="s">
        <v>442</v>
      </c>
      <c r="B743" s="37" t="s">
        <v>413</v>
      </c>
      <c r="C743" s="37" t="s">
        <v>391</v>
      </c>
      <c r="D743" s="38"/>
      <c r="E743" s="38"/>
      <c r="F743" s="65" t="s">
        <v>414</v>
      </c>
      <c r="G743" s="22" t="s">
        <v>1333</v>
      </c>
      <c r="H743" s="45" t="str">
        <f t="shared" ref="H743:AJ743" si="687">IF(AND(ISNUMBER(H712),ISNUMBER(H77)),H712/H77*100,"–")</f>
        <v>–</v>
      </c>
      <c r="I743" s="45" t="str">
        <f t="shared" si="687"/>
        <v>–</v>
      </c>
      <c r="J743" s="45" t="str">
        <f t="shared" si="687"/>
        <v>–</v>
      </c>
      <c r="K743" s="45" t="str">
        <f t="shared" si="687"/>
        <v>–</v>
      </c>
      <c r="L743" s="45" t="str">
        <f t="shared" si="687"/>
        <v>–</v>
      </c>
      <c r="M743" s="45" t="str">
        <f t="shared" si="687"/>
        <v>–</v>
      </c>
      <c r="N743" s="45" t="str">
        <f t="shared" si="687"/>
        <v>–</v>
      </c>
      <c r="O743" s="45" t="str">
        <f t="shared" si="687"/>
        <v>–</v>
      </c>
      <c r="P743" s="45" t="str">
        <f t="shared" si="687"/>
        <v>–</v>
      </c>
      <c r="Q743" s="45" t="str">
        <f t="shared" si="687"/>
        <v>–</v>
      </c>
      <c r="R743" s="45" t="str">
        <f t="shared" si="687"/>
        <v>–</v>
      </c>
      <c r="S743" s="45" t="str">
        <f t="shared" si="687"/>
        <v>–</v>
      </c>
      <c r="T743" s="45" t="str">
        <f t="shared" si="687"/>
        <v>–</v>
      </c>
      <c r="U743" s="45" t="str">
        <f t="shared" si="687"/>
        <v>–</v>
      </c>
      <c r="V743" s="45" t="str">
        <f t="shared" si="687"/>
        <v>–</v>
      </c>
      <c r="W743" s="45" t="str">
        <f t="shared" si="687"/>
        <v>–</v>
      </c>
      <c r="X743" s="45" t="str">
        <f t="shared" si="687"/>
        <v>–</v>
      </c>
      <c r="Y743" s="45" t="str">
        <f t="shared" si="687"/>
        <v>–</v>
      </c>
      <c r="Z743" s="45" t="str">
        <f t="shared" si="687"/>
        <v>–</v>
      </c>
      <c r="AA743" s="45" t="str">
        <f t="shared" si="687"/>
        <v>–</v>
      </c>
      <c r="AB743" s="45" t="str">
        <f t="shared" si="687"/>
        <v>–</v>
      </c>
      <c r="AC743" s="45" t="str">
        <f t="shared" si="687"/>
        <v>–</v>
      </c>
      <c r="AD743" s="45" t="str">
        <f t="shared" si="687"/>
        <v>–</v>
      </c>
      <c r="AE743" s="45" t="str">
        <f t="shared" si="687"/>
        <v>–</v>
      </c>
      <c r="AF743" s="27" t="str">
        <f t="shared" si="687"/>
        <v>–</v>
      </c>
      <c r="AG743" s="27" t="str">
        <f t="shared" si="687"/>
        <v>–</v>
      </c>
      <c r="AH743" s="27" t="str">
        <f t="shared" si="687"/>
        <v>–</v>
      </c>
      <c r="AI743" s="27" t="str">
        <f t="shared" si="687"/>
        <v>–</v>
      </c>
      <c r="AJ743" s="27" t="str">
        <f t="shared" si="687"/>
        <v>–</v>
      </c>
      <c r="AK743" s="27" t="str">
        <f t="shared" ref="AK743:AP743" si="688">IF(AND(ISNUMBER(AK712),ISNUMBER(AK77)),AK712/AK77*100,"–")</f>
        <v>–</v>
      </c>
      <c r="AL743" s="27" t="str">
        <f t="shared" si="688"/>
        <v>–</v>
      </c>
      <c r="AM743" s="27" t="str">
        <f t="shared" si="688"/>
        <v>–</v>
      </c>
      <c r="AN743" s="27" t="str">
        <f t="shared" si="688"/>
        <v>–</v>
      </c>
      <c r="AO743" s="27" t="str">
        <f t="shared" si="688"/>
        <v>–</v>
      </c>
      <c r="AP743" s="27" t="str">
        <f t="shared" si="688"/>
        <v>–</v>
      </c>
      <c r="AQ743" s="27" t="str">
        <f t="shared" ref="AQ743:AV743" si="689">IF(AND(ISNUMBER(AQ712),ISNUMBER(AQ77)),AQ712/AQ77*100,"–")</f>
        <v>–</v>
      </c>
      <c r="AR743" s="27" t="str">
        <f t="shared" si="689"/>
        <v>–</v>
      </c>
      <c r="AS743" s="27" t="str">
        <f t="shared" si="689"/>
        <v>–</v>
      </c>
      <c r="AT743" s="27" t="str">
        <f t="shared" si="689"/>
        <v>–</v>
      </c>
      <c r="AU743" s="27" t="str">
        <f t="shared" si="689"/>
        <v>–</v>
      </c>
      <c r="AV743" s="27" t="str">
        <f t="shared" si="689"/>
        <v>–</v>
      </c>
      <c r="AW743" s="28" t="str">
        <f t="shared" ref="AW743:AX743" si="690">IF(AND(ISNUMBER(AW712),ISNUMBER(AW77)),AW712/AW77*100,"–")</f>
        <v>–</v>
      </c>
      <c r="AX743" s="28" t="str">
        <f t="shared" si="690"/>
        <v>–</v>
      </c>
      <c r="AY743" s="28" t="str">
        <f t="shared" ref="AY743:AZ743" si="691">IF(AND(ISNUMBER(AY712),ISNUMBER(AY77)),AY712/AY77*100,"–")</f>
        <v>–</v>
      </c>
      <c r="AZ743" s="28" t="str">
        <f t="shared" si="691"/>
        <v>–</v>
      </c>
      <c r="BA743" s="28" t="str">
        <f t="shared" ref="BA743" si="692">IF(AND(ISNUMBER(BA712),ISNUMBER(BA77)),BA712/BA77*100,"–")</f>
        <v>–</v>
      </c>
    </row>
    <row r="744" spans="1:58" s="42" customFormat="1" x14ac:dyDescent="0.2">
      <c r="A744" s="37"/>
      <c r="B744" s="37"/>
      <c r="C744" s="37"/>
      <c r="D744" s="38"/>
      <c r="E744" s="38"/>
      <c r="F744" s="30" t="s">
        <v>94</v>
      </c>
      <c r="G744" s="31"/>
      <c r="H744" s="27"/>
      <c r="I744" s="27"/>
      <c r="J744" s="27"/>
      <c r="K744" s="27"/>
      <c r="L744" s="27"/>
      <c r="M744" s="27"/>
      <c r="N744" s="27"/>
      <c r="O744" s="27"/>
      <c r="P744" s="27"/>
      <c r="Q744" s="27"/>
      <c r="R744" s="27"/>
      <c r="S744" s="27"/>
      <c r="T744" s="27"/>
      <c r="U744" s="27"/>
      <c r="V744" s="27"/>
      <c r="W744" s="27"/>
      <c r="X744" s="27"/>
      <c r="Y744" s="27"/>
      <c r="Z744" s="27"/>
      <c r="AA744" s="27"/>
      <c r="AB744" s="27"/>
      <c r="AC744" s="27"/>
      <c r="AD744" s="27"/>
      <c r="AE744" s="27"/>
      <c r="AF744" s="27"/>
      <c r="AG744" s="27"/>
      <c r="AH744" s="27"/>
      <c r="AI744" s="28"/>
      <c r="AJ744" s="28"/>
      <c r="AK744" s="28"/>
      <c r="AL744" s="28"/>
      <c r="AM744" s="28"/>
      <c r="AN744" s="28"/>
      <c r="AO744" s="28"/>
      <c r="AP744" s="28"/>
      <c r="AQ744" s="28"/>
      <c r="AR744" s="28"/>
      <c r="AS744" s="28"/>
      <c r="AT744" s="28"/>
      <c r="AU744" s="28"/>
      <c r="AV744" s="28"/>
      <c r="AW744" s="28"/>
      <c r="AX744" s="28"/>
      <c r="AY744" s="28"/>
      <c r="AZ744" s="28"/>
      <c r="BA744" s="28"/>
    </row>
    <row r="745" spans="1:58" s="42" customFormat="1" x14ac:dyDescent="0.2">
      <c r="A745" s="37" t="s">
        <v>442</v>
      </c>
      <c r="B745" s="37" t="s">
        <v>415</v>
      </c>
      <c r="C745" s="37"/>
      <c r="D745" s="38"/>
      <c r="E745" s="38"/>
      <c r="F745" s="23" t="s">
        <v>416</v>
      </c>
      <c r="G745" s="22" t="s">
        <v>1334</v>
      </c>
      <c r="H745" s="45" t="str">
        <f>IF(AND(ISNUMBER(H717),ISNUMBER(G573)),H717/G573*100,"–")</f>
        <v>–</v>
      </c>
      <c r="I745" s="45" t="str">
        <f t="shared" ref="I745:X745" si="693">IF(AND(ISNUMBER(I717),ISNUMBER(H573)),I717/H573*100,"–")</f>
        <v>–</v>
      </c>
      <c r="J745" s="45" t="str">
        <f t="shared" si="693"/>
        <v>–</v>
      </c>
      <c r="K745" s="45" t="str">
        <f t="shared" si="693"/>
        <v>–</v>
      </c>
      <c r="L745" s="45" t="str">
        <f t="shared" si="693"/>
        <v>–</v>
      </c>
      <c r="M745" s="45" t="str">
        <f t="shared" si="693"/>
        <v>–</v>
      </c>
      <c r="N745" s="45" t="str">
        <f t="shared" si="693"/>
        <v>–</v>
      </c>
      <c r="O745" s="45" t="str">
        <f t="shared" si="693"/>
        <v>–</v>
      </c>
      <c r="P745" s="45" t="str">
        <f t="shared" si="693"/>
        <v>–</v>
      </c>
      <c r="Q745" s="45" t="str">
        <f t="shared" si="693"/>
        <v>–</v>
      </c>
      <c r="R745" s="45" t="str">
        <f t="shared" si="693"/>
        <v>–</v>
      </c>
      <c r="S745" s="45" t="str">
        <f t="shared" si="693"/>
        <v>–</v>
      </c>
      <c r="T745" s="45" t="str">
        <f t="shared" si="693"/>
        <v>–</v>
      </c>
      <c r="U745" s="45" t="str">
        <f t="shared" si="693"/>
        <v>–</v>
      </c>
      <c r="V745" s="45" t="str">
        <f t="shared" si="693"/>
        <v>–</v>
      </c>
      <c r="W745" s="45" t="str">
        <f t="shared" si="693"/>
        <v>–</v>
      </c>
      <c r="X745" s="45" t="str">
        <f t="shared" si="693"/>
        <v>–</v>
      </c>
      <c r="Y745" s="45" t="str">
        <f t="shared" ref="Y745:BA745" si="694">IF(AND(ISNUMBER(Y717),ISNUMBER(X573)),Y717/X573*100,"–")</f>
        <v>–</v>
      </c>
      <c r="Z745" s="45" t="str">
        <f t="shared" si="694"/>
        <v>–</v>
      </c>
      <c r="AA745" s="45" t="str">
        <f>IF(AND(ISNUMBER(AA717),ISNUMBER(Z573)),AA717/Z573*100,"–")</f>
        <v>–</v>
      </c>
      <c r="AB745" s="45" t="str">
        <f>IF(AND(ISNUMBER(AB717),ISNUMBER(AA573)),AB717/AA573*100,"–")</f>
        <v>–</v>
      </c>
      <c r="AC745" s="45" t="str">
        <f>IF(AND(ISNUMBER(AC717),ISNUMBER(AB573)),AC717/AB573*100,"–")</f>
        <v>–</v>
      </c>
      <c r="AD745" s="45" t="str">
        <f>IF(AND(ISNUMBER(AD717),ISNUMBER(AC573)),AD717/AC573*100,"–")</f>
        <v>–</v>
      </c>
      <c r="AE745" s="45" t="str">
        <f t="shared" si="694"/>
        <v>–</v>
      </c>
      <c r="AF745" s="45" t="str">
        <f t="shared" si="694"/>
        <v>–</v>
      </c>
      <c r="AG745" s="45" t="str">
        <f t="shared" si="694"/>
        <v>–</v>
      </c>
      <c r="AH745" s="45" t="str">
        <f t="shared" si="694"/>
        <v>–</v>
      </c>
      <c r="AI745" s="45" t="str">
        <f t="shared" si="694"/>
        <v>–</v>
      </c>
      <c r="AJ745" s="45" t="str">
        <f t="shared" si="694"/>
        <v>–</v>
      </c>
      <c r="AK745" s="45" t="str">
        <f t="shared" si="694"/>
        <v>–</v>
      </c>
      <c r="AL745" s="45" t="str">
        <f t="shared" si="694"/>
        <v>–</v>
      </c>
      <c r="AM745" s="45" t="str">
        <f t="shared" si="694"/>
        <v>–</v>
      </c>
      <c r="AN745" s="45" t="str">
        <f t="shared" si="694"/>
        <v>–</v>
      </c>
      <c r="AO745" s="45" t="str">
        <f t="shared" si="694"/>
        <v>–</v>
      </c>
      <c r="AP745" s="45" t="str">
        <f t="shared" si="694"/>
        <v>–</v>
      </c>
      <c r="AQ745" s="45" t="str">
        <f t="shared" si="694"/>
        <v>–</v>
      </c>
      <c r="AR745" s="45" t="str">
        <f t="shared" si="694"/>
        <v>–</v>
      </c>
      <c r="AS745" s="45" t="str">
        <f t="shared" si="694"/>
        <v>–</v>
      </c>
      <c r="AT745" s="45" t="str">
        <f t="shared" si="694"/>
        <v>–</v>
      </c>
      <c r="AU745" s="45" t="str">
        <f t="shared" si="694"/>
        <v>–</v>
      </c>
      <c r="AV745" s="45" t="str">
        <f t="shared" si="694"/>
        <v>–</v>
      </c>
      <c r="AW745" s="48" t="str">
        <f t="shared" si="694"/>
        <v>–</v>
      </c>
      <c r="AX745" s="48" t="str">
        <f t="shared" si="694"/>
        <v>–</v>
      </c>
      <c r="AY745" s="48" t="str">
        <f t="shared" si="694"/>
        <v>–</v>
      </c>
      <c r="AZ745" s="48" t="str">
        <f t="shared" si="694"/>
        <v>–</v>
      </c>
      <c r="BA745" s="48" t="str">
        <f t="shared" si="694"/>
        <v>–</v>
      </c>
    </row>
    <row r="746" spans="1:58" s="42" customFormat="1" x14ac:dyDescent="0.2">
      <c r="A746" s="37" t="s">
        <v>442</v>
      </c>
      <c r="B746" s="37" t="s">
        <v>417</v>
      </c>
      <c r="C746" s="37"/>
      <c r="D746" s="38"/>
      <c r="E746" s="38"/>
      <c r="F746" s="23" t="s">
        <v>418</v>
      </c>
      <c r="G746" s="22" t="s">
        <v>1335</v>
      </c>
      <c r="H746" s="45" t="str">
        <f>IF(AND(ISNUMBER(G573),ISNUMBER(H690)),G573/H690,"–")</f>
        <v>–</v>
      </c>
      <c r="I746" s="45" t="str">
        <f t="shared" ref="I746:X746" si="695">IF(AND(ISNUMBER(H573),ISNUMBER(I690)),H573/I690,"–")</f>
        <v>–</v>
      </c>
      <c r="J746" s="45" t="str">
        <f t="shared" si="695"/>
        <v>–</v>
      </c>
      <c r="K746" s="45" t="str">
        <f t="shared" si="695"/>
        <v>–</v>
      </c>
      <c r="L746" s="45" t="str">
        <f t="shared" si="695"/>
        <v>–</v>
      </c>
      <c r="M746" s="45" t="str">
        <f t="shared" si="695"/>
        <v>–</v>
      </c>
      <c r="N746" s="45" t="str">
        <f t="shared" si="695"/>
        <v>–</v>
      </c>
      <c r="O746" s="45" t="str">
        <f t="shared" si="695"/>
        <v>–</v>
      </c>
      <c r="P746" s="45" t="str">
        <f t="shared" si="695"/>
        <v>–</v>
      </c>
      <c r="Q746" s="45" t="str">
        <f t="shared" si="695"/>
        <v>–</v>
      </c>
      <c r="R746" s="45" t="str">
        <f t="shared" si="695"/>
        <v>–</v>
      </c>
      <c r="S746" s="45" t="str">
        <f t="shared" si="695"/>
        <v>–</v>
      </c>
      <c r="T746" s="45" t="str">
        <f t="shared" si="695"/>
        <v>–</v>
      </c>
      <c r="U746" s="45" t="str">
        <f t="shared" si="695"/>
        <v>–</v>
      </c>
      <c r="V746" s="45" t="str">
        <f t="shared" si="695"/>
        <v>–</v>
      </c>
      <c r="W746" s="45" t="str">
        <f t="shared" si="695"/>
        <v>–</v>
      </c>
      <c r="X746" s="45" t="str">
        <f t="shared" si="695"/>
        <v>–</v>
      </c>
      <c r="Y746" s="45" t="str">
        <f t="shared" ref="Y746:BA746" si="696">IF(AND(ISNUMBER(X573),ISNUMBER(Y690)),X573/Y690,"–")</f>
        <v>–</v>
      </c>
      <c r="Z746" s="45" t="str">
        <f t="shared" si="696"/>
        <v>–</v>
      </c>
      <c r="AA746" s="45" t="str">
        <f>IF(AND(ISNUMBER(Z573),ISNUMBER(AA690)),Z573/AA690,"–")</f>
        <v>–</v>
      </c>
      <c r="AB746" s="45" t="str">
        <f>IF(AND(ISNUMBER(AA573),ISNUMBER(AB690)),AA573/AB690,"–")</f>
        <v>–</v>
      </c>
      <c r="AC746" s="45" t="str">
        <f>IF(AND(ISNUMBER(AB573),ISNUMBER(AC690)),AB573/AC690,"–")</f>
        <v>–</v>
      </c>
      <c r="AD746" s="45" t="str">
        <f>IF(AND(ISNUMBER(AC573),ISNUMBER(AD690)),AC573/AD690,"–")</f>
        <v>–</v>
      </c>
      <c r="AE746" s="45" t="str">
        <f t="shared" si="696"/>
        <v>–</v>
      </c>
      <c r="AF746" s="45" t="str">
        <f t="shared" si="696"/>
        <v>–</v>
      </c>
      <c r="AG746" s="45" t="str">
        <f t="shared" si="696"/>
        <v>–</v>
      </c>
      <c r="AH746" s="45" t="str">
        <f t="shared" si="696"/>
        <v>–</v>
      </c>
      <c r="AI746" s="45" t="str">
        <f t="shared" si="696"/>
        <v>–</v>
      </c>
      <c r="AJ746" s="45" t="str">
        <f t="shared" si="696"/>
        <v>–</v>
      </c>
      <c r="AK746" s="45" t="str">
        <f t="shared" si="696"/>
        <v>–</v>
      </c>
      <c r="AL746" s="45" t="str">
        <f t="shared" si="696"/>
        <v>–</v>
      </c>
      <c r="AM746" s="45" t="str">
        <f t="shared" si="696"/>
        <v>–</v>
      </c>
      <c r="AN746" s="45" t="str">
        <f t="shared" si="696"/>
        <v>–</v>
      </c>
      <c r="AO746" s="45" t="str">
        <f t="shared" si="696"/>
        <v>–</v>
      </c>
      <c r="AP746" s="45" t="str">
        <f t="shared" si="696"/>
        <v>–</v>
      </c>
      <c r="AQ746" s="45" t="str">
        <f t="shared" si="696"/>
        <v>–</v>
      </c>
      <c r="AR746" s="45" t="str">
        <f t="shared" si="696"/>
        <v>–</v>
      </c>
      <c r="AS746" s="45" t="str">
        <f t="shared" si="696"/>
        <v>–</v>
      </c>
      <c r="AT746" s="45" t="str">
        <f t="shared" si="696"/>
        <v>–</v>
      </c>
      <c r="AU746" s="45" t="str">
        <f t="shared" si="696"/>
        <v>–</v>
      </c>
      <c r="AV746" s="45" t="str">
        <f t="shared" si="696"/>
        <v>–</v>
      </c>
      <c r="AW746" s="48" t="str">
        <f t="shared" si="696"/>
        <v>–</v>
      </c>
      <c r="AX746" s="48" t="str">
        <f t="shared" si="696"/>
        <v>–</v>
      </c>
      <c r="AY746" s="48" t="str">
        <f t="shared" si="696"/>
        <v>–</v>
      </c>
      <c r="AZ746" s="48" t="str">
        <f t="shared" si="696"/>
        <v>–</v>
      </c>
      <c r="BA746" s="48" t="str">
        <f t="shared" si="696"/>
        <v>–</v>
      </c>
    </row>
    <row r="747" spans="1:58" ht="15.75" x14ac:dyDescent="0.25">
      <c r="D747" s="38"/>
      <c r="E747" s="38"/>
      <c r="F747" s="66" t="s">
        <v>1565</v>
      </c>
      <c r="G747" s="22"/>
      <c r="H747" s="27"/>
      <c r="I747" s="27"/>
      <c r="J747" s="27"/>
      <c r="K747" s="27"/>
      <c r="L747" s="27"/>
      <c r="M747" s="27"/>
      <c r="N747" s="27"/>
      <c r="O747" s="27"/>
      <c r="P747" s="27"/>
      <c r="Q747" s="27"/>
      <c r="R747" s="27"/>
      <c r="S747" s="27"/>
      <c r="T747" s="27"/>
      <c r="U747" s="27"/>
      <c r="V747" s="27"/>
      <c r="W747" s="27"/>
      <c r="X747" s="27"/>
      <c r="Y747" s="27"/>
      <c r="Z747" s="27"/>
      <c r="AA747" s="27"/>
      <c r="AB747" s="27"/>
      <c r="AC747" s="27"/>
      <c r="AD747" s="27"/>
      <c r="AE747" s="27"/>
      <c r="AF747" s="27"/>
      <c r="AG747" s="27"/>
      <c r="AH747" s="27"/>
      <c r="AI747" s="28"/>
      <c r="AJ747" s="28"/>
      <c r="AK747" s="28"/>
      <c r="AL747" s="28"/>
      <c r="AM747" s="28"/>
      <c r="AN747" s="28"/>
      <c r="AO747" s="28"/>
      <c r="AP747" s="28"/>
      <c r="AQ747" s="28"/>
      <c r="AR747" s="28"/>
      <c r="AS747" s="28"/>
      <c r="AT747" s="28"/>
      <c r="AU747" s="28"/>
      <c r="AV747" s="28"/>
      <c r="AW747" s="28"/>
      <c r="AX747" s="28"/>
      <c r="AY747" s="28"/>
      <c r="AZ747" s="28"/>
      <c r="BA747" s="28"/>
    </row>
    <row r="748" spans="1:58" s="41" customFormat="1" x14ac:dyDescent="0.2">
      <c r="A748" s="37"/>
      <c r="B748" s="37"/>
      <c r="C748" s="37"/>
      <c r="D748" s="38"/>
      <c r="E748" s="38"/>
      <c r="F748" s="23" t="s">
        <v>103</v>
      </c>
      <c r="G748" s="22"/>
      <c r="H748" s="27"/>
      <c r="I748" s="27"/>
      <c r="J748" s="27"/>
      <c r="K748" s="27"/>
      <c r="L748" s="27"/>
      <c r="M748" s="27"/>
      <c r="N748" s="27"/>
      <c r="O748" s="27"/>
      <c r="P748" s="27"/>
      <c r="Q748" s="27"/>
      <c r="R748" s="27"/>
      <c r="S748" s="27"/>
      <c r="T748" s="27"/>
      <c r="U748" s="27"/>
      <c r="V748" s="27"/>
      <c r="W748" s="27"/>
      <c r="X748" s="27"/>
      <c r="Y748" s="27"/>
      <c r="Z748" s="27"/>
      <c r="AA748" s="27"/>
      <c r="AB748" s="27"/>
      <c r="AC748" s="27"/>
      <c r="AD748" s="27"/>
      <c r="AE748" s="27"/>
      <c r="AF748" s="27"/>
      <c r="AG748" s="27"/>
      <c r="AH748" s="27"/>
      <c r="AI748" s="28"/>
      <c r="AJ748" s="28"/>
      <c r="AK748" s="28"/>
      <c r="AL748" s="28"/>
      <c r="AM748" s="28"/>
      <c r="AN748" s="28"/>
      <c r="AO748" s="28"/>
      <c r="AP748" s="28"/>
      <c r="AQ748" s="28"/>
      <c r="AR748" s="28"/>
      <c r="AS748" s="28"/>
      <c r="AT748" s="28"/>
      <c r="AU748" s="28"/>
      <c r="AV748" s="28"/>
      <c r="AW748" s="28"/>
      <c r="AX748" s="28"/>
      <c r="AY748" s="28"/>
      <c r="AZ748" s="28"/>
      <c r="BA748" s="28"/>
    </row>
    <row r="749" spans="1:58" s="142" customFormat="1" outlineLevel="1" x14ac:dyDescent="0.2">
      <c r="A749" s="96"/>
      <c r="B749" s="96"/>
      <c r="C749" s="96"/>
      <c r="D749" s="137"/>
      <c r="E749" s="137"/>
      <c r="F749" s="140" t="s">
        <v>444</v>
      </c>
      <c r="G749" s="140" t="s">
        <v>905</v>
      </c>
      <c r="H749" s="142">
        <v>249.42230194999999</v>
      </c>
      <c r="I749" s="142">
        <v>226.80997191666702</v>
      </c>
      <c r="J749" s="142">
        <v>214.01256736416698</v>
      </c>
      <c r="K749" s="142">
        <v>195.91730443166699</v>
      </c>
      <c r="L749" s="142">
        <v>197.32898336666699</v>
      </c>
      <c r="M749" s="142">
        <v>210.98835158833299</v>
      </c>
      <c r="N749" s="142">
        <v>266.40743637666702</v>
      </c>
      <c r="O749" s="142">
        <v>311.65800668333304</v>
      </c>
      <c r="P749" s="142">
        <v>341.618489066667</v>
      </c>
      <c r="Q749" s="142">
        <v>361.21156485</v>
      </c>
      <c r="R749" s="142">
        <v>434.8033183</v>
      </c>
      <c r="S749" s="142">
        <v>426.896419525</v>
      </c>
      <c r="T749" s="142">
        <v>443.50487562500001</v>
      </c>
      <c r="U749" s="142">
        <v>377.37318493333299</v>
      </c>
      <c r="V749" s="142">
        <v>420.88565115</v>
      </c>
      <c r="W749" s="142">
        <v>501.30736903333298</v>
      </c>
      <c r="X749" s="142">
        <v>512.96013049999999</v>
      </c>
      <c r="Y749" s="142">
        <v>517.03434690000006</v>
      </c>
      <c r="Z749" s="142">
        <v>545.92172579999999</v>
      </c>
      <c r="AA749" s="142">
        <v>540.4264793074999</v>
      </c>
      <c r="AB749" s="142">
        <v>551.56631686000003</v>
      </c>
      <c r="AC749" s="142">
        <v>574.25477382749989</v>
      </c>
      <c r="AD749" s="142">
        <v>618.37456090083299</v>
      </c>
      <c r="AE749" s="142">
        <v>754.29507016666696</v>
      </c>
      <c r="AF749" s="142">
        <v>903.53348236666704</v>
      </c>
      <c r="AG749" s="142">
        <v>974.1009586875</v>
      </c>
      <c r="AH749" s="142">
        <v>1121.4096703166701</v>
      </c>
      <c r="AI749" s="142">
        <v>1328.2869009666699</v>
      </c>
      <c r="AJ749" s="142">
        <v>1442.1825325366701</v>
      </c>
      <c r="AK749" s="142">
        <v>1116.1609274800001</v>
      </c>
      <c r="AL749" s="142">
        <v>1253.9182459533301</v>
      </c>
      <c r="AM749" s="142">
        <v>1468.92251058333</v>
      </c>
      <c r="AN749" s="142">
        <v>1407.7216989766698</v>
      </c>
      <c r="AO749" s="142">
        <v>1451.30888068833</v>
      </c>
      <c r="AP749" s="142">
        <v>1498.4034607666702</v>
      </c>
      <c r="AQ749" s="142">
        <v>1319.9768095116699</v>
      </c>
      <c r="AR749" s="142">
        <v>1325.2723317758298</v>
      </c>
      <c r="AS749" s="142">
        <v>1447.7740434749999</v>
      </c>
      <c r="AT749" s="142">
        <v>1563.12319515083</v>
      </c>
      <c r="AU749" s="142">
        <v>1492.8608883358302</v>
      </c>
      <c r="AV749" s="142">
        <v>1369.1501641766699</v>
      </c>
      <c r="AW749" s="142">
        <v>1717.0493359385423</v>
      </c>
      <c r="AX749" s="142">
        <v>1767.7857923219528</v>
      </c>
      <c r="AY749" s="142">
        <v>1820.880642216659</v>
      </c>
      <c r="AZ749" s="142">
        <v>1905.562807109236</v>
      </c>
      <c r="BA749" s="142">
        <v>2028.2731415547978</v>
      </c>
      <c r="BB749" s="164"/>
      <c r="BC749" s="164"/>
      <c r="BD749" s="164"/>
      <c r="BE749" s="164"/>
      <c r="BF749" s="164"/>
    </row>
    <row r="750" spans="1:58" s="142" customFormat="1" outlineLevel="1" x14ac:dyDescent="0.2">
      <c r="A750" s="96"/>
      <c r="B750" s="96"/>
      <c r="C750" s="96"/>
      <c r="D750" s="137"/>
      <c r="E750" s="137"/>
      <c r="F750" s="140" t="s">
        <v>445</v>
      </c>
      <c r="G750" s="140" t="s">
        <v>906</v>
      </c>
      <c r="H750" s="164">
        <v>109.53246735865466</v>
      </c>
      <c r="I750" s="164">
        <v>116.33579316869735</v>
      </c>
      <c r="J750" s="164">
        <v>123.56168995877682</v>
      </c>
      <c r="K750" s="164">
        <v>131.23640463197475</v>
      </c>
      <c r="L750" s="164">
        <v>139.38781434984753</v>
      </c>
      <c r="M750" s="164">
        <v>148.04552779171337</v>
      </c>
      <c r="N750" s="164">
        <v>157.24099270339804</v>
      </c>
      <c r="O750" s="164">
        <v>167.00761012609263</v>
      </c>
      <c r="P750" s="164">
        <v>177.38085572024127</v>
      </c>
      <c r="Q750" s="164">
        <v>188.39840862514828</v>
      </c>
      <c r="R750" s="164">
        <v>200.10028832236634</v>
      </c>
      <c r="S750" s="142">
        <v>212.529</v>
      </c>
      <c r="T750" s="142">
        <v>231.08799999999999</v>
      </c>
      <c r="U750" s="142">
        <v>206.28800000000001</v>
      </c>
      <c r="V750" s="142">
        <v>233.036</v>
      </c>
      <c r="W750" s="142">
        <v>282.57900000000001</v>
      </c>
      <c r="X750" s="142">
        <v>287.25700000000001</v>
      </c>
      <c r="Y750" s="142">
        <v>290.53800000000001</v>
      </c>
      <c r="Z750" s="142">
        <v>306.91800000000001</v>
      </c>
      <c r="AA750" s="142">
        <v>302.45699999999999</v>
      </c>
      <c r="AB750" s="142">
        <v>300.81799999999998</v>
      </c>
      <c r="AC750" s="142">
        <v>300.10899999999998</v>
      </c>
      <c r="AD750" s="142">
        <v>315.10500000000002</v>
      </c>
      <c r="AE750" s="142">
        <v>371.10199999999998</v>
      </c>
      <c r="AF750" s="142">
        <v>429.56299999999999</v>
      </c>
      <c r="AG750" s="142">
        <v>448.024</v>
      </c>
      <c r="AH750" s="142">
        <v>495.49799999999999</v>
      </c>
      <c r="AI750" s="142">
        <v>557.48800000000006</v>
      </c>
      <c r="AJ750" s="142">
        <v>615.31399999999996</v>
      </c>
      <c r="AK750" s="142">
        <v>483.08800000000002</v>
      </c>
      <c r="AL750" s="142">
        <v>523.91499999999996</v>
      </c>
      <c r="AM750" s="142">
        <v>597.077</v>
      </c>
      <c r="AN750" s="142">
        <v>568.98699999999997</v>
      </c>
      <c r="AO750" s="142">
        <v>579.53</v>
      </c>
      <c r="AP750" s="142">
        <v>580.16800000000001</v>
      </c>
      <c r="AQ750" s="142">
        <v>505.71100000000001</v>
      </c>
      <c r="AR750" s="142">
        <v>501.32900000000001</v>
      </c>
      <c r="AS750" s="142">
        <v>535.28499999999997</v>
      </c>
      <c r="AT750" s="142">
        <v>580.89700000000005</v>
      </c>
      <c r="AU750" s="142">
        <v>569.404</v>
      </c>
      <c r="AV750" s="142">
        <v>489.38499999999999</v>
      </c>
      <c r="AW750" s="142">
        <v>623.90025515607283</v>
      </c>
      <c r="AX750" s="142">
        <v>653.384803935067</v>
      </c>
      <c r="AY750" s="142">
        <v>687.24878577390564</v>
      </c>
      <c r="AZ750" s="142">
        <v>715.92515688044898</v>
      </c>
      <c r="BA750" s="142">
        <v>769.09012914094501</v>
      </c>
      <c r="BB750" s="164"/>
      <c r="BC750" s="164"/>
      <c r="BD750" s="164"/>
      <c r="BE750" s="164"/>
      <c r="BF750" s="164"/>
    </row>
    <row r="751" spans="1:58" s="142" customFormat="1" outlineLevel="1" x14ac:dyDescent="0.2">
      <c r="A751" s="96"/>
      <c r="B751" s="96"/>
      <c r="C751" s="96"/>
      <c r="D751" s="137"/>
      <c r="E751" s="137"/>
      <c r="F751" s="140" t="s">
        <v>446</v>
      </c>
      <c r="G751" s="140" t="s">
        <v>907</v>
      </c>
      <c r="H751" s="164">
        <v>73.789000000000001</v>
      </c>
      <c r="I751" s="164">
        <v>73.789000000000001</v>
      </c>
      <c r="J751" s="142">
        <v>73.789000000000001</v>
      </c>
      <c r="K751" s="142">
        <v>72.878</v>
      </c>
      <c r="L751" s="142">
        <v>74.563999999999993</v>
      </c>
      <c r="M751" s="142">
        <v>76.715999999999994</v>
      </c>
      <c r="N751" s="142">
        <v>97.203999999999994</v>
      </c>
      <c r="O751" s="142">
        <v>116.711</v>
      </c>
      <c r="P751" s="142">
        <v>127.858</v>
      </c>
      <c r="Q751" s="142">
        <v>140.554</v>
      </c>
      <c r="R751" s="142">
        <v>170.48599999999999</v>
      </c>
      <c r="S751" s="142">
        <v>169.47300000000001</v>
      </c>
      <c r="T751" s="142">
        <v>178.15600000000001</v>
      </c>
      <c r="U751" s="142">
        <v>169.15299999999999</v>
      </c>
      <c r="V751" s="142">
        <v>191.42099999999999</v>
      </c>
      <c r="W751" s="142">
        <v>233.99799999999999</v>
      </c>
      <c r="X751" s="142">
        <v>252.03800000000001</v>
      </c>
      <c r="Y751" s="142">
        <v>240.40299999999999</v>
      </c>
      <c r="Z751" s="142">
        <v>245.70099999999999</v>
      </c>
      <c r="AA751" s="142">
        <v>235.07900000000001</v>
      </c>
      <c r="AB751" s="142">
        <v>240.262</v>
      </c>
      <c r="AC751" s="142">
        <v>244.346</v>
      </c>
      <c r="AD751" s="142">
        <v>254.61099999999999</v>
      </c>
      <c r="AE751" s="142">
        <v>297.048</v>
      </c>
      <c r="AF751" s="142">
        <v>354.255</v>
      </c>
      <c r="AG751" s="142">
        <v>373.63499999999999</v>
      </c>
      <c r="AH751" s="142">
        <v>420.34199999999998</v>
      </c>
      <c r="AI751" s="142">
        <v>499.94400000000002</v>
      </c>
      <c r="AJ751" s="142">
        <v>542.11300000000006</v>
      </c>
      <c r="AK751" s="142">
        <v>405.07</v>
      </c>
      <c r="AL751" s="142">
        <v>443.97199999999998</v>
      </c>
      <c r="AM751" s="142">
        <v>525.077</v>
      </c>
      <c r="AN751" s="142">
        <v>502.40800000000002</v>
      </c>
      <c r="AO751" s="142">
        <v>520.55100000000004</v>
      </c>
      <c r="AP751" s="142">
        <v>530.32100000000003</v>
      </c>
      <c r="AQ751" s="142">
        <v>456.08300000000003</v>
      </c>
      <c r="AR751" s="142">
        <v>462.38799999999998</v>
      </c>
      <c r="AS751" s="142">
        <v>511.75299999999999</v>
      </c>
      <c r="AT751" s="142">
        <v>550.27</v>
      </c>
      <c r="AU751" s="142">
        <v>539.70600000000002</v>
      </c>
      <c r="AV751" s="142">
        <v>495.09199999999998</v>
      </c>
      <c r="AW751" s="142">
        <v>630.33369348389385</v>
      </c>
      <c r="AX751" s="142">
        <v>668.1442616972696</v>
      </c>
      <c r="AY751" s="142">
        <v>687.36210407133979</v>
      </c>
      <c r="AZ751" s="142">
        <v>704.86782187884853</v>
      </c>
      <c r="BA751" s="142">
        <v>739.62381650982672</v>
      </c>
      <c r="BB751" s="164"/>
      <c r="BC751" s="164"/>
      <c r="BD751" s="164"/>
      <c r="BE751" s="164"/>
      <c r="BF751" s="164"/>
    </row>
    <row r="752" spans="1:58" s="142" customFormat="1" outlineLevel="1" x14ac:dyDescent="0.2">
      <c r="A752" s="96"/>
      <c r="B752" s="96"/>
      <c r="C752" s="96"/>
      <c r="D752" s="137"/>
      <c r="E752" s="137"/>
      <c r="F752" s="140" t="s">
        <v>447</v>
      </c>
      <c r="G752" s="140" t="s">
        <v>908</v>
      </c>
      <c r="H752" s="142">
        <v>110.9866486945</v>
      </c>
      <c r="I752" s="142">
        <v>103.13251042919799</v>
      </c>
      <c r="J752" s="142">
        <v>97.775018990118795</v>
      </c>
      <c r="K752" s="142">
        <v>92.953941006948014</v>
      </c>
      <c r="L752" s="142">
        <v>94.387298152893905</v>
      </c>
      <c r="M752" s="142">
        <v>101.02843004648099</v>
      </c>
      <c r="N752" s="142">
        <v>107.59936518856699</v>
      </c>
      <c r="O752" s="142">
        <v>130.692166461168</v>
      </c>
      <c r="P752" s="142">
        <v>144.376213489332</v>
      </c>
      <c r="Q752" s="142">
        <v>152.37426734094402</v>
      </c>
      <c r="R752" s="142">
        <v>182.688514537906</v>
      </c>
      <c r="S752" s="142">
        <v>184.34422114393101</v>
      </c>
      <c r="T752" s="142">
        <v>190.37016127734799</v>
      </c>
      <c r="U752" s="142">
        <v>184.34463651715001</v>
      </c>
      <c r="V752" s="142">
        <v>207.98204950084298</v>
      </c>
      <c r="W752" s="142">
        <v>243.71746621325698</v>
      </c>
      <c r="X752" s="142">
        <v>262.31346291360603</v>
      </c>
      <c r="Y752" s="142">
        <v>278.72121739135201</v>
      </c>
      <c r="Z752" s="142">
        <v>271.97347790462499</v>
      </c>
      <c r="AA752" s="142">
        <v>269.77612498740996</v>
      </c>
      <c r="AB752" s="142">
        <v>283.662057426584</v>
      </c>
      <c r="AC752" s="142">
        <v>275.05020477791101</v>
      </c>
      <c r="AD752" s="142">
        <v>281.506941703677</v>
      </c>
      <c r="AE752" s="142">
        <v>307.876680177477</v>
      </c>
      <c r="AF752" s="142">
        <v>350.94657438939504</v>
      </c>
      <c r="AG752" s="142">
        <v>387.71390216334004</v>
      </c>
      <c r="AH752" s="142">
        <v>453.48858604320304</v>
      </c>
      <c r="AI752" s="142">
        <v>447.58039504707097</v>
      </c>
      <c r="AJ752" s="142">
        <v>464.93141807970602</v>
      </c>
      <c r="AK752" s="142">
        <v>354.67540573633897</v>
      </c>
      <c r="AL752" s="142">
        <v>411.42851845141797</v>
      </c>
      <c r="AM752" s="142">
        <v>483.539906191044</v>
      </c>
      <c r="AN752" s="142">
        <v>471.37422542273401</v>
      </c>
      <c r="AO752" s="142">
        <v>468.85802848307401</v>
      </c>
      <c r="AP752" s="142">
        <v>475.62753016451796</v>
      </c>
      <c r="AQ752" s="142">
        <v>430.358164558461</v>
      </c>
      <c r="AR752" s="142">
        <v>401.75687197936401</v>
      </c>
      <c r="AS752" s="142">
        <v>432.713076678292</v>
      </c>
      <c r="AT752" s="142">
        <v>468.46853257256197</v>
      </c>
      <c r="AU752" s="142">
        <v>476.043526551848</v>
      </c>
      <c r="AV752" s="142">
        <v>392.82076462869497</v>
      </c>
      <c r="AW752" s="142">
        <v>480.74967715158596</v>
      </c>
      <c r="AX752" s="142">
        <v>557.80774595973662</v>
      </c>
      <c r="AY752" s="142">
        <v>577.5761342799201</v>
      </c>
      <c r="AZ752" s="142">
        <v>585.3576928961761</v>
      </c>
      <c r="BA752" s="142">
        <v>606.38479032596172</v>
      </c>
      <c r="BB752" s="164"/>
      <c r="BC752" s="164"/>
      <c r="BD752" s="164"/>
      <c r="BE752" s="164"/>
      <c r="BF752" s="164"/>
    </row>
    <row r="753" spans="1:58" s="43" customFormat="1" x14ac:dyDescent="0.2">
      <c r="A753" s="37" t="s">
        <v>442</v>
      </c>
      <c r="B753" s="37" t="s">
        <v>1566</v>
      </c>
      <c r="C753" s="37" t="s">
        <v>1462</v>
      </c>
      <c r="D753" s="38" t="s">
        <v>374</v>
      </c>
      <c r="E753" s="38" t="s">
        <v>1546</v>
      </c>
      <c r="F753" s="22" t="s">
        <v>1867</v>
      </c>
      <c r="G753" s="22" t="s">
        <v>1336</v>
      </c>
      <c r="H753" s="27" t="str">
        <f>EIUSum(H749:H752,H$986:H$989)</f>
        <v>–</v>
      </c>
      <c r="I753" s="27" t="str">
        <f t="shared" ref="I753:AS753" si="697">EIUSum(I749:I752,I$986:I$989)</f>
        <v>–</v>
      </c>
      <c r="J753" s="27" t="str">
        <f t="shared" si="697"/>
        <v>–</v>
      </c>
      <c r="K753" s="27" t="str">
        <f t="shared" si="697"/>
        <v>–</v>
      </c>
      <c r="L753" s="27" t="str">
        <f t="shared" si="697"/>
        <v>–</v>
      </c>
      <c r="M753" s="27" t="str">
        <f t="shared" si="697"/>
        <v>–</v>
      </c>
      <c r="N753" s="27" t="str">
        <f t="shared" si="697"/>
        <v>–</v>
      </c>
      <c r="O753" s="27" t="str">
        <f t="shared" si="697"/>
        <v>–</v>
      </c>
      <c r="P753" s="27" t="str">
        <f t="shared" si="697"/>
        <v>–</v>
      </c>
      <c r="Q753" s="27" t="str">
        <f t="shared" si="697"/>
        <v>–</v>
      </c>
      <c r="R753" s="27" t="str">
        <f t="shared" si="697"/>
        <v>–</v>
      </c>
      <c r="S753" s="27">
        <f t="shared" si="697"/>
        <v>993.24264066893102</v>
      </c>
      <c r="T753" s="27">
        <f t="shared" si="697"/>
        <v>1043.1190369023479</v>
      </c>
      <c r="U753" s="27">
        <f t="shared" si="697"/>
        <v>937.15882145048306</v>
      </c>
      <c r="V753" s="27">
        <f t="shared" si="697"/>
        <v>1053.3247006508429</v>
      </c>
      <c r="W753" s="27">
        <f t="shared" si="697"/>
        <v>1261.6018352465901</v>
      </c>
      <c r="X753" s="27">
        <f t="shared" si="697"/>
        <v>1314.5685934136059</v>
      </c>
      <c r="Y753" s="27">
        <f t="shared" si="697"/>
        <v>1326.6965642913519</v>
      </c>
      <c r="Z753" s="27">
        <f t="shared" si="697"/>
        <v>1370.5142037046251</v>
      </c>
      <c r="AA753" s="27">
        <f t="shared" si="697"/>
        <v>1347.7386042949099</v>
      </c>
      <c r="AB753" s="27">
        <f t="shared" si="697"/>
        <v>1376.308374286584</v>
      </c>
      <c r="AC753" s="27">
        <f t="shared" si="697"/>
        <v>1393.7599786054109</v>
      </c>
      <c r="AD753" s="27">
        <f t="shared" si="697"/>
        <v>1469.5975026045101</v>
      </c>
      <c r="AE753" s="27">
        <f t="shared" si="697"/>
        <v>1730.321750344144</v>
      </c>
      <c r="AF753" s="27">
        <f t="shared" si="697"/>
        <v>2038.2980567560619</v>
      </c>
      <c r="AG753" s="27">
        <f t="shared" si="697"/>
        <v>2183.4738608508401</v>
      </c>
      <c r="AH753" s="27">
        <f t="shared" si="697"/>
        <v>2490.7382563598735</v>
      </c>
      <c r="AI753" s="27">
        <f t="shared" si="697"/>
        <v>2833.2992960137408</v>
      </c>
      <c r="AJ753" s="27">
        <f t="shared" si="697"/>
        <v>3064.5409506163764</v>
      </c>
      <c r="AK753" s="27">
        <f t="shared" si="697"/>
        <v>2358.9943332163389</v>
      </c>
      <c r="AL753" s="27">
        <f t="shared" si="697"/>
        <v>2633.2337644047479</v>
      </c>
      <c r="AM753" s="27">
        <f t="shared" si="697"/>
        <v>3074.6164167743736</v>
      </c>
      <c r="AN753" s="27">
        <f t="shared" si="697"/>
        <v>2950.4909243994039</v>
      </c>
      <c r="AO753" s="27">
        <f t="shared" si="697"/>
        <v>3020.247909171404</v>
      </c>
      <c r="AP753" s="27">
        <f t="shared" si="697"/>
        <v>3084.5199909311877</v>
      </c>
      <c r="AQ753" s="27">
        <f t="shared" si="697"/>
        <v>2712.1289740701309</v>
      </c>
      <c r="AR753" s="27">
        <f t="shared" si="697"/>
        <v>2690.7462037551936</v>
      </c>
      <c r="AS753" s="27">
        <f t="shared" si="697"/>
        <v>2927.5251201532919</v>
      </c>
      <c r="AT753" s="27">
        <f t="shared" ref="AT753:AY753" si="698">EIUSum(AT749:AT752,AT$986:AT$989)</f>
        <v>3162.758727723392</v>
      </c>
      <c r="AU753" s="27">
        <f t="shared" si="698"/>
        <v>3078.0144148876784</v>
      </c>
      <c r="AV753" s="27">
        <f t="shared" si="698"/>
        <v>2746.4479288053649</v>
      </c>
      <c r="AW753" s="28">
        <f t="shared" si="698"/>
        <v>3452.0329617300949</v>
      </c>
      <c r="AX753" s="28">
        <f t="shared" si="698"/>
        <v>3647.1226039140261</v>
      </c>
      <c r="AY753" s="28">
        <f t="shared" si="698"/>
        <v>3773.0676663418244</v>
      </c>
      <c r="AZ753" s="28">
        <f t="shared" ref="AZ753:BA753" si="699">EIUSum(AZ749:AZ752,AZ$986:AZ$989)</f>
        <v>3911.7134787647096</v>
      </c>
      <c r="BA753" s="28">
        <f t="shared" si="699"/>
        <v>4143.371877531531</v>
      </c>
    </row>
    <row r="754" spans="1:58" s="43" customFormat="1" x14ac:dyDescent="0.2">
      <c r="A754" s="37"/>
      <c r="B754" s="37"/>
      <c r="C754" s="37"/>
      <c r="D754" s="38"/>
      <c r="E754" s="38"/>
      <c r="F754" s="65" t="s">
        <v>419</v>
      </c>
      <c r="G754" s="18"/>
      <c r="H754" s="27"/>
      <c r="I754" s="27"/>
      <c r="J754" s="27"/>
      <c r="K754" s="27"/>
      <c r="L754" s="27"/>
      <c r="M754" s="27"/>
      <c r="N754" s="27"/>
      <c r="O754" s="27"/>
      <c r="P754" s="27"/>
      <c r="Q754" s="27"/>
      <c r="R754" s="27"/>
      <c r="S754" s="27"/>
      <c r="T754" s="27"/>
      <c r="U754" s="27"/>
      <c r="V754" s="27"/>
      <c r="W754" s="27"/>
      <c r="X754" s="27"/>
      <c r="Y754" s="27"/>
      <c r="Z754" s="27"/>
      <c r="AA754" s="27"/>
      <c r="AB754" s="27"/>
      <c r="AC754" s="27"/>
      <c r="AD754" s="27"/>
      <c r="AE754" s="27"/>
      <c r="AF754" s="27"/>
      <c r="AG754" s="27"/>
      <c r="AH754" s="27"/>
      <c r="AI754" s="28"/>
      <c r="AJ754" s="28"/>
      <c r="AK754" s="28"/>
      <c r="AL754" s="28"/>
      <c r="AM754" s="28"/>
      <c r="AN754" s="28"/>
      <c r="AO754" s="28"/>
      <c r="AP754" s="28"/>
      <c r="AQ754" s="28"/>
      <c r="AR754" s="28"/>
      <c r="AS754" s="28"/>
      <c r="AT754" s="28"/>
      <c r="AU754" s="28"/>
      <c r="AV754" s="28"/>
      <c r="AW754" s="28"/>
      <c r="AX754" s="28"/>
      <c r="AY754" s="28"/>
      <c r="AZ754" s="28"/>
      <c r="BA754" s="28"/>
    </row>
    <row r="755" spans="1:58" s="43" customFormat="1" x14ac:dyDescent="0.2">
      <c r="A755" s="37" t="s">
        <v>442</v>
      </c>
      <c r="B755" s="37" t="s">
        <v>1567</v>
      </c>
      <c r="C755" s="37"/>
      <c r="D755" s="38" t="s">
        <v>374</v>
      </c>
      <c r="E755" s="38" t="s">
        <v>1546</v>
      </c>
      <c r="F755" s="23" t="s">
        <v>1568</v>
      </c>
      <c r="G755" s="22" t="s">
        <v>1337</v>
      </c>
      <c r="H755" s="27" t="s">
        <v>1536</v>
      </c>
      <c r="I755" s="27" t="s">
        <v>1536</v>
      </c>
      <c r="J755" s="27" t="s">
        <v>1536</v>
      </c>
      <c r="K755" s="27" t="s">
        <v>1536</v>
      </c>
      <c r="L755" s="27" t="s">
        <v>1536</v>
      </c>
      <c r="M755" s="27" t="s">
        <v>1536</v>
      </c>
      <c r="N755" s="27" t="s">
        <v>1536</v>
      </c>
      <c r="O755" s="27" t="s">
        <v>1536</v>
      </c>
      <c r="P755" s="27" t="s">
        <v>1536</v>
      </c>
      <c r="Q755" s="27" t="s">
        <v>1536</v>
      </c>
      <c r="R755" s="27" t="s">
        <v>1536</v>
      </c>
      <c r="S755" s="27" t="s">
        <v>1536</v>
      </c>
      <c r="T755" s="27" t="s">
        <v>1536</v>
      </c>
      <c r="U755" s="27" t="s">
        <v>1536</v>
      </c>
      <c r="V755" s="27" t="s">
        <v>1536</v>
      </c>
      <c r="W755" s="27" t="s">
        <v>1536</v>
      </c>
      <c r="X755" s="27" t="s">
        <v>1536</v>
      </c>
      <c r="Y755" s="27" t="s">
        <v>1536</v>
      </c>
      <c r="Z755" s="27" t="s">
        <v>1536</v>
      </c>
      <c r="AA755" s="27" t="s">
        <v>1536</v>
      </c>
      <c r="AB755" s="27" t="s">
        <v>1536</v>
      </c>
      <c r="AC755" s="27" t="s">
        <v>1536</v>
      </c>
      <c r="AD755" s="27" t="s">
        <v>1536</v>
      </c>
      <c r="AE755" s="27" t="s">
        <v>1536</v>
      </c>
      <c r="AF755" s="27" t="s">
        <v>1536</v>
      </c>
      <c r="AG755" s="27" t="s">
        <v>1536</v>
      </c>
      <c r="AH755" s="27" t="s">
        <v>1536</v>
      </c>
      <c r="AI755" s="27" t="s">
        <v>1536</v>
      </c>
      <c r="AJ755" s="27" t="s">
        <v>1536</v>
      </c>
      <c r="AK755" s="27" t="s">
        <v>1536</v>
      </c>
      <c r="AL755" s="27" t="s">
        <v>1536</v>
      </c>
      <c r="AM755" s="27" t="s">
        <v>1536</v>
      </c>
      <c r="AN755" s="27" t="s">
        <v>1536</v>
      </c>
      <c r="AO755" s="27" t="s">
        <v>1536</v>
      </c>
      <c r="AP755" s="27" t="s">
        <v>1536</v>
      </c>
      <c r="AQ755" s="27" t="s">
        <v>1536</v>
      </c>
      <c r="AR755" s="27" t="s">
        <v>1536</v>
      </c>
      <c r="AS755" s="27" t="s">
        <v>1536</v>
      </c>
      <c r="AT755" s="27" t="s">
        <v>1536</v>
      </c>
      <c r="AU755" s="27" t="s">
        <v>1536</v>
      </c>
      <c r="AV755" s="27" t="s">
        <v>1536</v>
      </c>
      <c r="AW755" s="28" t="s">
        <v>1536</v>
      </c>
      <c r="AX755" s="28" t="s">
        <v>1536</v>
      </c>
      <c r="AY755" s="28" t="s">
        <v>1536</v>
      </c>
      <c r="AZ755" s="28" t="s">
        <v>1536</v>
      </c>
      <c r="BA755" s="28" t="s">
        <v>1536</v>
      </c>
    </row>
    <row r="756" spans="1:58" s="43" customFormat="1" x14ac:dyDescent="0.2">
      <c r="A756" s="37" t="s">
        <v>442</v>
      </c>
      <c r="B756" s="37" t="s">
        <v>1569</v>
      </c>
      <c r="C756" s="37"/>
      <c r="D756" s="38" t="s">
        <v>374</v>
      </c>
      <c r="E756" s="38" t="s">
        <v>1546</v>
      </c>
      <c r="F756" s="23" t="s">
        <v>1570</v>
      </c>
      <c r="G756" s="22" t="s">
        <v>1338</v>
      </c>
      <c r="H756" s="27" t="s">
        <v>1536</v>
      </c>
      <c r="I756" s="27" t="s">
        <v>1536</v>
      </c>
      <c r="J756" s="27" t="s">
        <v>1536</v>
      </c>
      <c r="K756" s="27" t="s">
        <v>1536</v>
      </c>
      <c r="L756" s="27" t="s">
        <v>1536</v>
      </c>
      <c r="M756" s="27" t="s">
        <v>1536</v>
      </c>
      <c r="N756" s="27" t="s">
        <v>1536</v>
      </c>
      <c r="O756" s="27" t="s">
        <v>1536</v>
      </c>
      <c r="P756" s="27" t="s">
        <v>1536</v>
      </c>
      <c r="Q756" s="27" t="s">
        <v>1536</v>
      </c>
      <c r="R756" s="27" t="s">
        <v>1536</v>
      </c>
      <c r="S756" s="27" t="s">
        <v>1536</v>
      </c>
      <c r="T756" s="27" t="s">
        <v>1536</v>
      </c>
      <c r="U756" s="27" t="s">
        <v>1536</v>
      </c>
      <c r="V756" s="27" t="s">
        <v>1536</v>
      </c>
      <c r="W756" s="27" t="s">
        <v>1536</v>
      </c>
      <c r="X756" s="27" t="s">
        <v>1536</v>
      </c>
      <c r="Y756" s="27" t="s">
        <v>1536</v>
      </c>
      <c r="Z756" s="27" t="s">
        <v>1536</v>
      </c>
      <c r="AA756" s="27" t="s">
        <v>1536</v>
      </c>
      <c r="AB756" s="27" t="s">
        <v>1536</v>
      </c>
      <c r="AC756" s="27" t="s">
        <v>1536</v>
      </c>
      <c r="AD756" s="27" t="s">
        <v>1536</v>
      </c>
      <c r="AE756" s="27" t="s">
        <v>1536</v>
      </c>
      <c r="AF756" s="27" t="s">
        <v>1536</v>
      </c>
      <c r="AG756" s="27" t="s">
        <v>1536</v>
      </c>
      <c r="AH756" s="27" t="s">
        <v>1536</v>
      </c>
      <c r="AI756" s="27" t="s">
        <v>1536</v>
      </c>
      <c r="AJ756" s="27" t="s">
        <v>1536</v>
      </c>
      <c r="AK756" s="27" t="s">
        <v>1536</v>
      </c>
      <c r="AL756" s="27" t="s">
        <v>1536</v>
      </c>
      <c r="AM756" s="27" t="s">
        <v>1536</v>
      </c>
      <c r="AN756" s="27" t="s">
        <v>1536</v>
      </c>
      <c r="AO756" s="27" t="s">
        <v>1536</v>
      </c>
      <c r="AP756" s="27" t="s">
        <v>1536</v>
      </c>
      <c r="AQ756" s="27" t="s">
        <v>1536</v>
      </c>
      <c r="AR756" s="27" t="s">
        <v>1536</v>
      </c>
      <c r="AS756" s="27" t="s">
        <v>1536</v>
      </c>
      <c r="AT756" s="27" t="s">
        <v>1536</v>
      </c>
      <c r="AU756" s="27" t="s">
        <v>1536</v>
      </c>
      <c r="AV756" s="27" t="s">
        <v>1536</v>
      </c>
      <c r="AW756" s="28" t="s">
        <v>1536</v>
      </c>
      <c r="AX756" s="28" t="s">
        <v>1536</v>
      </c>
      <c r="AY756" s="28" t="s">
        <v>1536</v>
      </c>
      <c r="AZ756" s="28" t="s">
        <v>1536</v>
      </c>
      <c r="BA756" s="28" t="s">
        <v>1536</v>
      </c>
    </row>
    <row r="757" spans="1:58" s="43" customFormat="1" x14ac:dyDescent="0.2">
      <c r="A757" s="37" t="s">
        <v>442</v>
      </c>
      <c r="B757" s="37" t="s">
        <v>420</v>
      </c>
      <c r="C757" s="37"/>
      <c r="D757" s="38" t="s">
        <v>374</v>
      </c>
      <c r="E757" s="38" t="s">
        <v>1546</v>
      </c>
      <c r="F757" s="23" t="s">
        <v>421</v>
      </c>
      <c r="G757" s="22" t="s">
        <v>1339</v>
      </c>
      <c r="H757" s="27" t="s">
        <v>1536</v>
      </c>
      <c r="I757" s="27" t="s">
        <v>1536</v>
      </c>
      <c r="J757" s="27" t="s">
        <v>1536</v>
      </c>
      <c r="K757" s="27" t="s">
        <v>1536</v>
      </c>
      <c r="L757" s="27" t="s">
        <v>1536</v>
      </c>
      <c r="M757" s="27" t="s">
        <v>1536</v>
      </c>
      <c r="N757" s="27" t="s">
        <v>1536</v>
      </c>
      <c r="O757" s="27" t="s">
        <v>1536</v>
      </c>
      <c r="P757" s="27" t="s">
        <v>1536</v>
      </c>
      <c r="Q757" s="27" t="s">
        <v>1536</v>
      </c>
      <c r="R757" s="27" t="s">
        <v>1536</v>
      </c>
      <c r="S757" s="27" t="s">
        <v>1536</v>
      </c>
      <c r="T757" s="27" t="s">
        <v>1536</v>
      </c>
      <c r="U757" s="27" t="s">
        <v>1536</v>
      </c>
      <c r="V757" s="27" t="s">
        <v>1536</v>
      </c>
      <c r="W757" s="27" t="s">
        <v>1536</v>
      </c>
      <c r="X757" s="27" t="s">
        <v>1536</v>
      </c>
      <c r="Y757" s="27" t="s">
        <v>1536</v>
      </c>
      <c r="Z757" s="27" t="s">
        <v>1536</v>
      </c>
      <c r="AA757" s="27" t="s">
        <v>1536</v>
      </c>
      <c r="AB757" s="27" t="s">
        <v>1536</v>
      </c>
      <c r="AC757" s="27" t="s">
        <v>1536</v>
      </c>
      <c r="AD757" s="27" t="s">
        <v>1536</v>
      </c>
      <c r="AE757" s="27" t="s">
        <v>1536</v>
      </c>
      <c r="AF757" s="27" t="s">
        <v>1536</v>
      </c>
      <c r="AG757" s="27" t="s">
        <v>1536</v>
      </c>
      <c r="AH757" s="27" t="s">
        <v>1536</v>
      </c>
      <c r="AI757" s="27" t="s">
        <v>1536</v>
      </c>
      <c r="AJ757" s="27" t="s">
        <v>1536</v>
      </c>
      <c r="AK757" s="27" t="s">
        <v>1536</v>
      </c>
      <c r="AL757" s="27" t="s">
        <v>1536</v>
      </c>
      <c r="AM757" s="27" t="s">
        <v>1536</v>
      </c>
      <c r="AN757" s="27" t="s">
        <v>1536</v>
      </c>
      <c r="AO757" s="27" t="s">
        <v>1536</v>
      </c>
      <c r="AP757" s="27" t="s">
        <v>1536</v>
      </c>
      <c r="AQ757" s="27" t="s">
        <v>1536</v>
      </c>
      <c r="AR757" s="27" t="s">
        <v>1536</v>
      </c>
      <c r="AS757" s="27" t="s">
        <v>1536</v>
      </c>
      <c r="AT757" s="27" t="s">
        <v>1536</v>
      </c>
      <c r="AU757" s="27" t="s">
        <v>1536</v>
      </c>
      <c r="AV757" s="27" t="s">
        <v>1536</v>
      </c>
      <c r="AW757" s="28" t="s">
        <v>1536</v>
      </c>
      <c r="AX757" s="28" t="s">
        <v>1536</v>
      </c>
      <c r="AY757" s="28" t="s">
        <v>1536</v>
      </c>
      <c r="AZ757" s="28" t="s">
        <v>1536</v>
      </c>
      <c r="BA757" s="28" t="s">
        <v>1536</v>
      </c>
    </row>
    <row r="758" spans="1:58" s="43" customFormat="1" x14ac:dyDescent="0.2">
      <c r="A758" s="37" t="s">
        <v>442</v>
      </c>
      <c r="B758" s="37" t="s">
        <v>422</v>
      </c>
      <c r="C758" s="37"/>
      <c r="D758" s="38" t="s">
        <v>374</v>
      </c>
      <c r="E758" s="38" t="s">
        <v>1546</v>
      </c>
      <c r="F758" s="23" t="s">
        <v>423</v>
      </c>
      <c r="G758" s="22" t="s">
        <v>1340</v>
      </c>
      <c r="H758" s="27" t="s">
        <v>1536</v>
      </c>
      <c r="I758" s="27" t="s">
        <v>1536</v>
      </c>
      <c r="J758" s="27" t="s">
        <v>1536</v>
      </c>
      <c r="K758" s="27" t="s">
        <v>1536</v>
      </c>
      <c r="L758" s="27" t="s">
        <v>1536</v>
      </c>
      <c r="M758" s="27" t="s">
        <v>1536</v>
      </c>
      <c r="N758" s="27" t="s">
        <v>1536</v>
      </c>
      <c r="O758" s="27" t="s">
        <v>1536</v>
      </c>
      <c r="P758" s="27" t="s">
        <v>1536</v>
      </c>
      <c r="Q758" s="27" t="s">
        <v>1536</v>
      </c>
      <c r="R758" s="27" t="s">
        <v>1536</v>
      </c>
      <c r="S758" s="27" t="s">
        <v>1536</v>
      </c>
      <c r="T758" s="27" t="s">
        <v>1536</v>
      </c>
      <c r="U758" s="27" t="s">
        <v>1536</v>
      </c>
      <c r="V758" s="27" t="s">
        <v>1536</v>
      </c>
      <c r="W758" s="27" t="s">
        <v>1536</v>
      </c>
      <c r="X758" s="27" t="s">
        <v>1536</v>
      </c>
      <c r="Y758" s="27" t="s">
        <v>1536</v>
      </c>
      <c r="Z758" s="27" t="s">
        <v>1536</v>
      </c>
      <c r="AA758" s="27" t="s">
        <v>1536</v>
      </c>
      <c r="AB758" s="27" t="s">
        <v>1536</v>
      </c>
      <c r="AC758" s="27" t="s">
        <v>1536</v>
      </c>
      <c r="AD758" s="27" t="s">
        <v>1536</v>
      </c>
      <c r="AE758" s="27" t="s">
        <v>1536</v>
      </c>
      <c r="AF758" s="27" t="s">
        <v>1536</v>
      </c>
      <c r="AG758" s="27" t="s">
        <v>1536</v>
      </c>
      <c r="AH758" s="27" t="s">
        <v>1536</v>
      </c>
      <c r="AI758" s="27" t="s">
        <v>1536</v>
      </c>
      <c r="AJ758" s="27" t="s">
        <v>1536</v>
      </c>
      <c r="AK758" s="27" t="s">
        <v>1536</v>
      </c>
      <c r="AL758" s="27" t="s">
        <v>1536</v>
      </c>
      <c r="AM758" s="27" t="s">
        <v>1536</v>
      </c>
      <c r="AN758" s="27" t="s">
        <v>1536</v>
      </c>
      <c r="AO758" s="27" t="s">
        <v>1536</v>
      </c>
      <c r="AP758" s="27" t="s">
        <v>1536</v>
      </c>
      <c r="AQ758" s="27" t="s">
        <v>1536</v>
      </c>
      <c r="AR758" s="27" t="s">
        <v>1536</v>
      </c>
      <c r="AS758" s="27" t="s">
        <v>1536</v>
      </c>
      <c r="AT758" s="27" t="s">
        <v>1536</v>
      </c>
      <c r="AU758" s="27" t="s">
        <v>1536</v>
      </c>
      <c r="AV758" s="27" t="s">
        <v>1536</v>
      </c>
      <c r="AW758" s="28" t="s">
        <v>1536</v>
      </c>
      <c r="AX758" s="28" t="s">
        <v>1536</v>
      </c>
      <c r="AY758" s="28" t="s">
        <v>1536</v>
      </c>
      <c r="AZ758" s="28" t="s">
        <v>1536</v>
      </c>
      <c r="BA758" s="28" t="s">
        <v>1536</v>
      </c>
    </row>
    <row r="759" spans="1:58" s="43" customFormat="1" x14ac:dyDescent="0.2">
      <c r="A759" s="37"/>
      <c r="B759" s="37"/>
      <c r="C759" s="37"/>
      <c r="D759" s="38"/>
      <c r="E759" s="38"/>
      <c r="F759" s="23" t="s">
        <v>424</v>
      </c>
      <c r="G759" s="18"/>
      <c r="H759" s="27"/>
      <c r="I759" s="27"/>
      <c r="J759" s="27"/>
      <c r="K759" s="27"/>
      <c r="L759" s="27"/>
      <c r="M759" s="27"/>
      <c r="N759" s="27"/>
      <c r="O759" s="27"/>
      <c r="P759" s="27"/>
      <c r="Q759" s="27"/>
      <c r="R759" s="27"/>
      <c r="S759" s="27"/>
      <c r="T759" s="27"/>
      <c r="U759" s="27"/>
      <c r="V759" s="27"/>
      <c r="W759" s="27"/>
      <c r="X759" s="27"/>
      <c r="Y759" s="27"/>
      <c r="Z759" s="27"/>
      <c r="AA759" s="27"/>
      <c r="AB759" s="27"/>
      <c r="AC759" s="27"/>
      <c r="AD759" s="27"/>
      <c r="AE759" s="27"/>
      <c r="AF759" s="27"/>
      <c r="AG759" s="27"/>
      <c r="AH759" s="27"/>
      <c r="AI759" s="28"/>
      <c r="AJ759" s="28"/>
      <c r="AK759" s="28"/>
      <c r="AL759" s="28"/>
      <c r="AM759" s="28"/>
      <c r="AN759" s="28"/>
      <c r="AO759" s="28"/>
      <c r="AP759" s="28"/>
      <c r="AQ759" s="28"/>
      <c r="AR759" s="28"/>
      <c r="AS759" s="28"/>
      <c r="AT759" s="28"/>
      <c r="AU759" s="28"/>
      <c r="AV759" s="28"/>
      <c r="AW759" s="28"/>
      <c r="AX759" s="28"/>
      <c r="AY759" s="28"/>
      <c r="AZ759" s="28"/>
      <c r="BA759" s="28"/>
    </row>
    <row r="760" spans="1:58" s="145" customFormat="1" outlineLevel="1" x14ac:dyDescent="0.2">
      <c r="A760" s="96"/>
      <c r="B760" s="96"/>
      <c r="C760" s="96"/>
      <c r="D760" s="137"/>
      <c r="E760" s="137"/>
      <c r="F760" s="140" t="s">
        <v>444</v>
      </c>
      <c r="G760" s="140" t="s">
        <v>909</v>
      </c>
      <c r="BB760" s="165"/>
      <c r="BC760" s="165"/>
      <c r="BD760" s="165"/>
      <c r="BE760" s="165"/>
      <c r="BF760" s="165"/>
    </row>
    <row r="761" spans="1:58" s="145" customFormat="1" outlineLevel="1" x14ac:dyDescent="0.2">
      <c r="A761" s="96"/>
      <c r="B761" s="96"/>
      <c r="C761" s="96"/>
      <c r="D761" s="137"/>
      <c r="E761" s="137"/>
      <c r="F761" s="140" t="s">
        <v>445</v>
      </c>
      <c r="G761" s="140" t="s">
        <v>910</v>
      </c>
      <c r="BB761" s="165"/>
      <c r="BC761" s="165"/>
      <c r="BD761" s="165"/>
      <c r="BE761" s="165"/>
      <c r="BF761" s="165"/>
    </row>
    <row r="762" spans="1:58" s="145" customFormat="1" outlineLevel="1" x14ac:dyDescent="0.2">
      <c r="A762" s="96"/>
      <c r="B762" s="96"/>
      <c r="C762" s="96"/>
      <c r="D762" s="137"/>
      <c r="E762" s="137"/>
      <c r="F762" s="140" t="s">
        <v>446</v>
      </c>
      <c r="G762" s="140" t="s">
        <v>911</v>
      </c>
      <c r="BB762" s="165"/>
      <c r="BC762" s="165"/>
      <c r="BD762" s="165"/>
      <c r="BE762" s="165"/>
      <c r="BF762" s="165"/>
    </row>
    <row r="763" spans="1:58" s="145" customFormat="1" outlineLevel="1" x14ac:dyDescent="0.2">
      <c r="A763" s="96"/>
      <c r="B763" s="96"/>
      <c r="C763" s="96"/>
      <c r="D763" s="137"/>
      <c r="E763" s="137"/>
      <c r="F763" s="140" t="s">
        <v>447</v>
      </c>
      <c r="G763" s="140" t="s">
        <v>912</v>
      </c>
      <c r="BB763" s="165"/>
      <c r="BC763" s="165"/>
      <c r="BD763" s="165"/>
      <c r="BE763" s="165"/>
      <c r="BF763" s="165"/>
    </row>
    <row r="764" spans="1:58" s="43" customFormat="1" x14ac:dyDescent="0.2">
      <c r="A764" s="37" t="s">
        <v>442</v>
      </c>
      <c r="B764" s="37" t="s">
        <v>425</v>
      </c>
      <c r="C764" s="37" t="s">
        <v>1451</v>
      </c>
      <c r="D764" s="38" t="s">
        <v>374</v>
      </c>
      <c r="E764" s="38" t="s">
        <v>1546</v>
      </c>
      <c r="F764" s="22" t="s">
        <v>426</v>
      </c>
      <c r="G764" s="22" t="s">
        <v>1341</v>
      </c>
      <c r="H764" s="27" t="str">
        <f>EIUSum(H760:H763,H$986:H$989)</f>
        <v>–</v>
      </c>
      <c r="I764" s="27" t="str">
        <f t="shared" ref="I764:AS764" si="700">EIUSum(I760:I763,I$986:I$989)</f>
        <v>–</v>
      </c>
      <c r="J764" s="27" t="str">
        <f t="shared" si="700"/>
        <v>–</v>
      </c>
      <c r="K764" s="27" t="str">
        <f t="shared" si="700"/>
        <v>–</v>
      </c>
      <c r="L764" s="27" t="str">
        <f t="shared" si="700"/>
        <v>–</v>
      </c>
      <c r="M764" s="27" t="str">
        <f t="shared" si="700"/>
        <v>–</v>
      </c>
      <c r="N764" s="27" t="str">
        <f t="shared" si="700"/>
        <v>–</v>
      </c>
      <c r="O764" s="27" t="str">
        <f t="shared" si="700"/>
        <v>–</v>
      </c>
      <c r="P764" s="27" t="str">
        <f t="shared" si="700"/>
        <v>–</v>
      </c>
      <c r="Q764" s="27" t="str">
        <f t="shared" si="700"/>
        <v>–</v>
      </c>
      <c r="R764" s="27" t="str">
        <f t="shared" si="700"/>
        <v>–</v>
      </c>
      <c r="S764" s="27" t="str">
        <f t="shared" si="700"/>
        <v>–</v>
      </c>
      <c r="T764" s="27" t="str">
        <f t="shared" si="700"/>
        <v>–</v>
      </c>
      <c r="U764" s="27" t="str">
        <f t="shared" si="700"/>
        <v>–</v>
      </c>
      <c r="V764" s="27" t="str">
        <f t="shared" si="700"/>
        <v>–</v>
      </c>
      <c r="W764" s="27" t="str">
        <f t="shared" si="700"/>
        <v>–</v>
      </c>
      <c r="X764" s="27" t="str">
        <f t="shared" si="700"/>
        <v>–</v>
      </c>
      <c r="Y764" s="27" t="str">
        <f t="shared" si="700"/>
        <v>–</v>
      </c>
      <c r="Z764" s="27" t="str">
        <f t="shared" si="700"/>
        <v>–</v>
      </c>
      <c r="AA764" s="27" t="str">
        <f t="shared" si="700"/>
        <v>–</v>
      </c>
      <c r="AB764" s="27" t="str">
        <f t="shared" si="700"/>
        <v>–</v>
      </c>
      <c r="AC764" s="27" t="str">
        <f t="shared" si="700"/>
        <v>–</v>
      </c>
      <c r="AD764" s="27" t="str">
        <f t="shared" si="700"/>
        <v>–</v>
      </c>
      <c r="AE764" s="27" t="str">
        <f t="shared" si="700"/>
        <v>–</v>
      </c>
      <c r="AF764" s="27" t="str">
        <f t="shared" si="700"/>
        <v>–</v>
      </c>
      <c r="AG764" s="27" t="str">
        <f t="shared" si="700"/>
        <v>–</v>
      </c>
      <c r="AH764" s="27" t="str">
        <f t="shared" si="700"/>
        <v>–</v>
      </c>
      <c r="AI764" s="27" t="str">
        <f t="shared" si="700"/>
        <v>–</v>
      </c>
      <c r="AJ764" s="27" t="str">
        <f t="shared" si="700"/>
        <v>–</v>
      </c>
      <c r="AK764" s="27" t="str">
        <f t="shared" si="700"/>
        <v>–</v>
      </c>
      <c r="AL764" s="27" t="str">
        <f t="shared" si="700"/>
        <v>–</v>
      </c>
      <c r="AM764" s="27" t="str">
        <f t="shared" si="700"/>
        <v>–</v>
      </c>
      <c r="AN764" s="27" t="str">
        <f t="shared" si="700"/>
        <v>–</v>
      </c>
      <c r="AO764" s="27" t="str">
        <f t="shared" si="700"/>
        <v>–</v>
      </c>
      <c r="AP764" s="27" t="str">
        <f t="shared" si="700"/>
        <v>–</v>
      </c>
      <c r="AQ764" s="27" t="str">
        <f t="shared" si="700"/>
        <v>–</v>
      </c>
      <c r="AR764" s="27" t="str">
        <f t="shared" si="700"/>
        <v>–</v>
      </c>
      <c r="AS764" s="27" t="str">
        <f t="shared" si="700"/>
        <v>–</v>
      </c>
      <c r="AT764" s="27" t="str">
        <f t="shared" ref="AT764:AY764" si="701">EIUSum(AT760:AT763,AT$986:AT$989)</f>
        <v>–</v>
      </c>
      <c r="AU764" s="27" t="str">
        <f t="shared" si="701"/>
        <v>–</v>
      </c>
      <c r="AV764" s="27" t="str">
        <f t="shared" si="701"/>
        <v>–</v>
      </c>
      <c r="AW764" s="28" t="str">
        <f t="shared" si="701"/>
        <v>–</v>
      </c>
      <c r="AX764" s="28" t="str">
        <f t="shared" si="701"/>
        <v>–</v>
      </c>
      <c r="AY764" s="28" t="str">
        <f t="shared" si="701"/>
        <v>–</v>
      </c>
      <c r="AZ764" s="28" t="str">
        <f t="shared" ref="AZ764:BA764" si="702">EIUSum(AZ760:AZ763,AZ$986:AZ$989)</f>
        <v>–</v>
      </c>
      <c r="BA764" s="28" t="str">
        <f t="shared" si="702"/>
        <v>–</v>
      </c>
    </row>
    <row r="765" spans="1:58" s="43" customFormat="1" x14ac:dyDescent="0.2">
      <c r="A765" s="37"/>
      <c r="B765" s="37"/>
      <c r="C765" s="37"/>
      <c r="D765" s="38"/>
      <c r="E765" s="38"/>
      <c r="F765" s="23" t="s">
        <v>427</v>
      </c>
      <c r="G765" s="18"/>
      <c r="H765" s="27"/>
      <c r="I765" s="27"/>
      <c r="J765" s="27"/>
      <c r="K765" s="27"/>
      <c r="L765" s="27"/>
      <c r="M765" s="27"/>
      <c r="N765" s="27"/>
      <c r="O765" s="27"/>
      <c r="P765" s="27"/>
      <c r="Q765" s="27"/>
      <c r="R765" s="27"/>
      <c r="S765" s="27"/>
      <c r="T765" s="27"/>
      <c r="U765" s="27"/>
      <c r="V765" s="27"/>
      <c r="W765" s="27"/>
      <c r="X765" s="27"/>
      <c r="Y765" s="27"/>
      <c r="Z765" s="27"/>
      <c r="AA765" s="27"/>
      <c r="AB765" s="27"/>
      <c r="AC765" s="27"/>
      <c r="AD765" s="27"/>
      <c r="AE765" s="27"/>
      <c r="AF765" s="27"/>
      <c r="AG765" s="27"/>
      <c r="AH765" s="27"/>
      <c r="AI765" s="28"/>
      <c r="AJ765" s="28"/>
      <c r="AK765" s="28"/>
      <c r="AL765" s="28"/>
      <c r="AM765" s="28"/>
      <c r="AN765" s="28"/>
      <c r="AO765" s="28"/>
      <c r="AP765" s="28"/>
      <c r="AQ765" s="28"/>
      <c r="AR765" s="28"/>
      <c r="AS765" s="28"/>
      <c r="AT765" s="28"/>
      <c r="AU765" s="28"/>
      <c r="AV765" s="28"/>
      <c r="AW765" s="28"/>
      <c r="AX765" s="28"/>
      <c r="AY765" s="28"/>
      <c r="AZ765" s="28"/>
      <c r="BA765" s="28"/>
    </row>
    <row r="766" spans="1:58" s="145" customFormat="1" outlineLevel="1" x14ac:dyDescent="0.2">
      <c r="A766" s="96"/>
      <c r="B766" s="96"/>
      <c r="C766" s="96"/>
      <c r="D766" s="137"/>
      <c r="E766" s="137"/>
      <c r="F766" s="140" t="s">
        <v>444</v>
      </c>
      <c r="G766" s="140" t="s">
        <v>913</v>
      </c>
      <c r="H766" s="145">
        <v>243.093198866667</v>
      </c>
      <c r="I766" s="145">
        <v>211.33092337500003</v>
      </c>
      <c r="J766" s="145">
        <v>188.52062980916699</v>
      </c>
      <c r="K766" s="145">
        <v>176.96015282916699</v>
      </c>
      <c r="L766" s="145">
        <v>175.59991418666701</v>
      </c>
      <c r="M766" s="145">
        <v>182.38350788083301</v>
      </c>
      <c r="N766" s="145">
        <v>209.31521022999999</v>
      </c>
      <c r="O766" s="145">
        <v>242.294216833333</v>
      </c>
      <c r="P766" s="145">
        <v>264.52465759999995</v>
      </c>
      <c r="Q766" s="145">
        <v>285.21228120000001</v>
      </c>
      <c r="R766" s="145">
        <v>365.41249712500002</v>
      </c>
      <c r="S766" s="145">
        <v>412.23360117499999</v>
      </c>
      <c r="T766" s="145">
        <v>420.95026299999995</v>
      </c>
      <c r="U766" s="145">
        <v>341.94315620000003</v>
      </c>
      <c r="V766" s="145">
        <v>377.35190347499997</v>
      </c>
      <c r="W766" s="145">
        <v>444.07004611666696</v>
      </c>
      <c r="X766" s="145">
        <v>448.78774800000002</v>
      </c>
      <c r="Y766" s="145">
        <v>448.7497879</v>
      </c>
      <c r="Z766" s="145">
        <v>473.55121439999999</v>
      </c>
      <c r="AA766" s="145">
        <v>471.73298975500001</v>
      </c>
      <c r="AB766" s="145">
        <v>496.86430326000004</v>
      </c>
      <c r="AC766" s="145">
        <v>487.87070574000001</v>
      </c>
      <c r="AD766" s="145">
        <v>491.60602784083301</v>
      </c>
      <c r="AE766" s="145">
        <v>606.04838238833293</v>
      </c>
      <c r="AF766" s="145">
        <v>711.98488143999998</v>
      </c>
      <c r="AG766" s="145">
        <v>778.78285578333293</v>
      </c>
      <c r="AH766" s="145">
        <v>921.85932230000003</v>
      </c>
      <c r="AI766" s="145">
        <v>1058.6957849300002</v>
      </c>
      <c r="AJ766" s="145">
        <v>1182.975560655</v>
      </c>
      <c r="AK766" s="145">
        <v>924.60051016</v>
      </c>
      <c r="AL766" s="145">
        <v>1053.1204348466699</v>
      </c>
      <c r="AM766" s="145">
        <v>1252.2749500208299</v>
      </c>
      <c r="AN766" s="145">
        <v>1158.2377101700001</v>
      </c>
      <c r="AO766" s="145">
        <v>1186.0665572058299</v>
      </c>
      <c r="AP766" s="145">
        <v>1212.4497176641701</v>
      </c>
      <c r="AQ766" s="145">
        <v>1051.26997915167</v>
      </c>
      <c r="AR766" s="145">
        <v>1053.58049311583</v>
      </c>
      <c r="AS766" s="145">
        <v>1166.469772725</v>
      </c>
      <c r="AT766" s="145">
        <v>1290.0808368925</v>
      </c>
      <c r="AU766" s="145">
        <v>1239.4846460966701</v>
      </c>
      <c r="AV766" s="145">
        <v>1166.401446485</v>
      </c>
      <c r="AW766" s="145">
        <v>1455.6909356932874</v>
      </c>
      <c r="AX766" s="145">
        <v>1503.9814090811064</v>
      </c>
      <c r="AY766" s="145">
        <v>1557.4182003388662</v>
      </c>
      <c r="AZ766" s="145">
        <v>1619.5903672921902</v>
      </c>
      <c r="BA766" s="145">
        <v>1724.270974132339</v>
      </c>
      <c r="BB766" s="165"/>
      <c r="BC766" s="165"/>
      <c r="BD766" s="165"/>
      <c r="BE766" s="165"/>
      <c r="BF766" s="165"/>
    </row>
    <row r="767" spans="1:58" s="145" customFormat="1" outlineLevel="1" x14ac:dyDescent="0.2">
      <c r="A767" s="96"/>
      <c r="B767" s="96"/>
      <c r="C767" s="96"/>
      <c r="D767" s="137"/>
      <c r="E767" s="137"/>
      <c r="F767" s="140" t="s">
        <v>445</v>
      </c>
      <c r="G767" s="140" t="s">
        <v>914</v>
      </c>
      <c r="H767" s="165">
        <v>145.95023618738708</v>
      </c>
      <c r="I767" s="165">
        <v>151.76103390588781</v>
      </c>
      <c r="J767" s="165">
        <v>157.80318013746654</v>
      </c>
      <c r="K767" s="165">
        <v>164.08588568881387</v>
      </c>
      <c r="L767" s="165">
        <v>170.61872808157685</v>
      </c>
      <c r="M767" s="165">
        <v>177.41166615258493</v>
      </c>
      <c r="N767" s="165">
        <v>184.4750552353629</v>
      </c>
      <c r="O767" s="165">
        <v>191.81966294607369</v>
      </c>
      <c r="P767" s="165">
        <v>199.45668559795584</v>
      </c>
      <c r="Q767" s="165">
        <v>207.39776526927795</v>
      </c>
      <c r="R767" s="165">
        <v>215.65500755082911</v>
      </c>
      <c r="S767" s="145">
        <v>224.24100000000001</v>
      </c>
      <c r="T767" s="145">
        <v>231.54</v>
      </c>
      <c r="U767" s="145">
        <v>196.72200000000001</v>
      </c>
      <c r="V767" s="145">
        <v>225.40199999999999</v>
      </c>
      <c r="W767" s="145">
        <v>270.495</v>
      </c>
      <c r="X767" s="145">
        <v>272.57900000000001</v>
      </c>
      <c r="Y767" s="145">
        <v>263.858</v>
      </c>
      <c r="Z767" s="145">
        <v>283.83100000000002</v>
      </c>
      <c r="AA767" s="145">
        <v>287.23500000000001</v>
      </c>
      <c r="AB767" s="145">
        <v>304.673</v>
      </c>
      <c r="AC767" s="145">
        <v>301.55500000000001</v>
      </c>
      <c r="AD767" s="145">
        <v>311.541</v>
      </c>
      <c r="AE767" s="145">
        <v>371.08600000000001</v>
      </c>
      <c r="AF767" s="145">
        <v>436.80700000000002</v>
      </c>
      <c r="AG767" s="145">
        <v>478.15199999999999</v>
      </c>
      <c r="AH767" s="145">
        <v>533.149</v>
      </c>
      <c r="AI767" s="145">
        <v>616.08900000000006</v>
      </c>
      <c r="AJ767" s="145">
        <v>697.89099999999996</v>
      </c>
      <c r="AK767" s="145">
        <v>546.45100000000002</v>
      </c>
      <c r="AL767" s="145">
        <v>593.44600000000003</v>
      </c>
      <c r="AM767" s="145">
        <v>701.548</v>
      </c>
      <c r="AN767" s="145">
        <v>656.40099999999995</v>
      </c>
      <c r="AO767" s="145">
        <v>661.97799999999995</v>
      </c>
      <c r="AP767" s="145">
        <v>655.27800000000002</v>
      </c>
      <c r="AQ767" s="145">
        <v>553.18200000000002</v>
      </c>
      <c r="AR767" s="145">
        <v>550.81700000000001</v>
      </c>
      <c r="AS767" s="145">
        <v>600.89</v>
      </c>
      <c r="AT767" s="145">
        <v>655.39499999999998</v>
      </c>
      <c r="AU767" s="145">
        <v>634.57100000000003</v>
      </c>
      <c r="AV767" s="145">
        <v>563.35199999999998</v>
      </c>
      <c r="AW767" s="145">
        <v>701.67546533974121</v>
      </c>
      <c r="AX767" s="145">
        <v>736.76935490620474</v>
      </c>
      <c r="AY767" s="145">
        <v>765.95884035188055</v>
      </c>
      <c r="AZ767" s="145">
        <v>794.28757158029782</v>
      </c>
      <c r="BA767" s="145">
        <v>848.20321765361848</v>
      </c>
      <c r="BB767" s="165"/>
      <c r="BC767" s="165"/>
      <c r="BD767" s="165"/>
      <c r="BE767" s="165"/>
      <c r="BF767" s="165"/>
    </row>
    <row r="768" spans="1:58" s="145" customFormat="1" outlineLevel="1" x14ac:dyDescent="0.2">
      <c r="A768" s="96"/>
      <c r="B768" s="96"/>
      <c r="C768" s="96"/>
      <c r="D768" s="137"/>
      <c r="E768" s="137"/>
      <c r="F768" s="140" t="s">
        <v>446</v>
      </c>
      <c r="G768" s="140" t="s">
        <v>915</v>
      </c>
      <c r="H768" s="145">
        <v>100.74299999999999</v>
      </c>
      <c r="I768" s="145">
        <v>94.26</v>
      </c>
      <c r="J768" s="145">
        <v>87.332999999999998</v>
      </c>
      <c r="K768" s="145">
        <v>79.808999999999997</v>
      </c>
      <c r="L768" s="145">
        <v>85.162999999999997</v>
      </c>
      <c r="M768" s="145">
        <v>87.691999999999993</v>
      </c>
      <c r="N768" s="145">
        <v>100.673</v>
      </c>
      <c r="O768" s="145">
        <v>125.661</v>
      </c>
      <c r="P768" s="145">
        <v>138.55199999999999</v>
      </c>
      <c r="Q768" s="145">
        <v>153.011</v>
      </c>
      <c r="R768" s="145">
        <v>181.96799999999999</v>
      </c>
      <c r="S768" s="145">
        <v>182.68299999999999</v>
      </c>
      <c r="T768" s="145">
        <v>188.51900000000001</v>
      </c>
      <c r="U768" s="145">
        <v>148.27099999999999</v>
      </c>
      <c r="V768" s="145">
        <v>169.172</v>
      </c>
      <c r="W768" s="145">
        <v>206.04</v>
      </c>
      <c r="X768" s="145">
        <v>208.09299999999999</v>
      </c>
      <c r="Y768" s="145">
        <v>210.268</v>
      </c>
      <c r="Z768" s="145">
        <v>218.44499999999999</v>
      </c>
      <c r="AA768" s="145">
        <v>220.202</v>
      </c>
      <c r="AB768" s="145">
        <v>239.023</v>
      </c>
      <c r="AC768" s="145">
        <v>235.71199999999999</v>
      </c>
      <c r="AD768" s="145">
        <v>246.459</v>
      </c>
      <c r="AE768" s="145">
        <v>295.00599999999997</v>
      </c>
      <c r="AF768" s="145">
        <v>355.87599999999998</v>
      </c>
      <c r="AG768" s="145">
        <v>385.28500000000003</v>
      </c>
      <c r="AH768" s="145">
        <v>446.11500000000001</v>
      </c>
      <c r="AI768" s="145">
        <v>512.77300000000002</v>
      </c>
      <c r="AJ768" s="145">
        <v>561.12800000000004</v>
      </c>
      <c r="AK768" s="145">
        <v>413.90600000000001</v>
      </c>
      <c r="AL768" s="145">
        <v>485.06400000000002</v>
      </c>
      <c r="AM768" s="145">
        <v>561.06299999999999</v>
      </c>
      <c r="AN768" s="145">
        <v>490.64600000000002</v>
      </c>
      <c r="AO768" s="145">
        <v>480.92599999999999</v>
      </c>
      <c r="AP768" s="145">
        <v>474.25299999999999</v>
      </c>
      <c r="AQ768" s="145">
        <v>410.09</v>
      </c>
      <c r="AR768" s="145">
        <v>408.24200000000002</v>
      </c>
      <c r="AS768" s="145">
        <v>457.387</v>
      </c>
      <c r="AT768" s="145">
        <v>503.93099999999998</v>
      </c>
      <c r="AU768" s="145">
        <v>475.97699999999998</v>
      </c>
      <c r="AV768" s="145">
        <v>421.82799999999997</v>
      </c>
      <c r="AW768" s="145">
        <v>550.43494535002628</v>
      </c>
      <c r="AX768" s="145">
        <v>595.43905639229104</v>
      </c>
      <c r="AY768" s="145">
        <v>613.00112813644876</v>
      </c>
      <c r="AZ768" s="145">
        <v>629.98751238056798</v>
      </c>
      <c r="BA768" s="145">
        <v>664.31952165480982</v>
      </c>
      <c r="BB768" s="165"/>
      <c r="BC768" s="165"/>
      <c r="BD768" s="165"/>
      <c r="BE768" s="165"/>
      <c r="BF768" s="165"/>
    </row>
    <row r="769" spans="1:58" s="145" customFormat="1" outlineLevel="1" x14ac:dyDescent="0.2">
      <c r="A769" s="96"/>
      <c r="B769" s="96"/>
      <c r="C769" s="96"/>
      <c r="D769" s="137"/>
      <c r="E769" s="137"/>
      <c r="F769" s="140" t="s">
        <v>447</v>
      </c>
      <c r="G769" s="140" t="s">
        <v>916</v>
      </c>
      <c r="H769" s="145">
        <v>107.093970415645</v>
      </c>
      <c r="I769" s="145">
        <v>95.874270893896792</v>
      </c>
      <c r="J769" s="145">
        <v>93.774647485457905</v>
      </c>
      <c r="K769" s="145">
        <v>94.725892559963498</v>
      </c>
      <c r="L769" s="145">
        <v>100.88231903592201</v>
      </c>
      <c r="M769" s="145">
        <v>104.669128875862</v>
      </c>
      <c r="N769" s="145">
        <v>120.890240946901</v>
      </c>
      <c r="O769" s="145">
        <v>148.82669732394299</v>
      </c>
      <c r="P769" s="145">
        <v>181.59626044427199</v>
      </c>
      <c r="Q769" s="145">
        <v>191.64957861750202</v>
      </c>
      <c r="R769" s="145">
        <v>214.50798638557501</v>
      </c>
      <c r="S769" s="145">
        <v>200.98398279646798</v>
      </c>
      <c r="T769" s="145">
        <v>211.84007113929599</v>
      </c>
      <c r="U769" s="145">
        <v>202.558179965477</v>
      </c>
      <c r="V769" s="145">
        <v>223.45586133815902</v>
      </c>
      <c r="W769" s="145">
        <v>260.87313312514499</v>
      </c>
      <c r="X769" s="145">
        <v>281.76870571410001</v>
      </c>
      <c r="Y769" s="145">
        <v>301.247715904183</v>
      </c>
      <c r="Z769" s="145">
        <v>311.87586109243</v>
      </c>
      <c r="AA769" s="145">
        <v>320.24720484885199</v>
      </c>
      <c r="AB769" s="145">
        <v>341.055355010673</v>
      </c>
      <c r="AC769" s="145">
        <v>342.01438123960799</v>
      </c>
      <c r="AD769" s="145">
        <v>359.173590052306</v>
      </c>
      <c r="AE769" s="145">
        <v>395.61286425104799</v>
      </c>
      <c r="AF769" s="145">
        <v>467.265370390714</v>
      </c>
      <c r="AG769" s="145">
        <v>515.00883336010099</v>
      </c>
      <c r="AH769" s="145">
        <v>598.41394453099099</v>
      </c>
      <c r="AI769" s="145">
        <v>625.91583489793697</v>
      </c>
      <c r="AJ769" s="145">
        <v>631.68808726644295</v>
      </c>
      <c r="AK769" s="145">
        <v>487.18426718206501</v>
      </c>
      <c r="AL769" s="145">
        <v>558.80499876966098</v>
      </c>
      <c r="AM769" s="145">
        <v>639.37012079271608</v>
      </c>
      <c r="AN769" s="145">
        <v>639.48972713054604</v>
      </c>
      <c r="AO769" s="145">
        <v>654.88793731363</v>
      </c>
      <c r="AP769" s="145">
        <v>674.65020430544996</v>
      </c>
      <c r="AQ769" s="145">
        <v>607.76676334953004</v>
      </c>
      <c r="AR769" s="145">
        <v>581.10579509866204</v>
      </c>
      <c r="AS769" s="145">
        <v>606.958959840175</v>
      </c>
      <c r="AT769" s="145">
        <v>651.03987156424296</v>
      </c>
      <c r="AU769" s="145">
        <v>643.00224372222601</v>
      </c>
      <c r="AV769" s="145">
        <v>545.95163202027697</v>
      </c>
      <c r="AW769" s="145">
        <v>698.44026685943697</v>
      </c>
      <c r="AX769" s="145">
        <v>764.93644302669657</v>
      </c>
      <c r="AY769" s="145">
        <v>797.30441522577121</v>
      </c>
      <c r="AZ769" s="145">
        <v>823.97817553492087</v>
      </c>
      <c r="BA769" s="145">
        <v>865.86231062860975</v>
      </c>
      <c r="BB769" s="165"/>
      <c r="BC769" s="165"/>
      <c r="BD769" s="165"/>
      <c r="BE769" s="165"/>
      <c r="BF769" s="165"/>
    </row>
    <row r="770" spans="1:58" s="43" customFormat="1" x14ac:dyDescent="0.2">
      <c r="A770" s="37" t="s">
        <v>442</v>
      </c>
      <c r="B770" s="37" t="s">
        <v>1571</v>
      </c>
      <c r="C770" s="37" t="s">
        <v>1463</v>
      </c>
      <c r="D770" s="38" t="s">
        <v>374</v>
      </c>
      <c r="E770" s="38" t="s">
        <v>1546</v>
      </c>
      <c r="F770" s="18" t="s">
        <v>1866</v>
      </c>
      <c r="G770" s="22" t="s">
        <v>1342</v>
      </c>
      <c r="H770" s="27" t="str">
        <f>EIUSum(H766:H769,H$991:H$994)</f>
        <v>–</v>
      </c>
      <c r="I770" s="27" t="str">
        <f t="shared" ref="I770:AS770" si="703">EIUSum(I766:I769,I$991:I$994)</f>
        <v>–</v>
      </c>
      <c r="J770" s="27" t="str">
        <f t="shared" si="703"/>
        <v>–</v>
      </c>
      <c r="K770" s="27" t="str">
        <f t="shared" si="703"/>
        <v>–</v>
      </c>
      <c r="L770" s="27" t="str">
        <f t="shared" si="703"/>
        <v>–</v>
      </c>
      <c r="M770" s="27" t="str">
        <f t="shared" si="703"/>
        <v>–</v>
      </c>
      <c r="N770" s="27" t="str">
        <f t="shared" si="703"/>
        <v>–</v>
      </c>
      <c r="O770" s="27" t="str">
        <f t="shared" si="703"/>
        <v>–</v>
      </c>
      <c r="P770" s="27" t="str">
        <f t="shared" si="703"/>
        <v>–</v>
      </c>
      <c r="Q770" s="27" t="str">
        <f t="shared" si="703"/>
        <v>–</v>
      </c>
      <c r="R770" s="27" t="str">
        <f t="shared" si="703"/>
        <v>–</v>
      </c>
      <c r="S770" s="27">
        <f t="shared" si="703"/>
        <v>1020.141583971468</v>
      </c>
      <c r="T770" s="27">
        <f t="shared" si="703"/>
        <v>1052.8493341392959</v>
      </c>
      <c r="U770" s="27">
        <f t="shared" si="703"/>
        <v>889.49433616547708</v>
      </c>
      <c r="V770" s="27">
        <f t="shared" si="703"/>
        <v>995.38176481315907</v>
      </c>
      <c r="W770" s="27">
        <f t="shared" si="703"/>
        <v>1181.4781792418119</v>
      </c>
      <c r="X770" s="27">
        <f t="shared" si="703"/>
        <v>1211.2284537140999</v>
      </c>
      <c r="Y770" s="27">
        <f t="shared" si="703"/>
        <v>1224.123503804183</v>
      </c>
      <c r="Z770" s="27">
        <f t="shared" si="703"/>
        <v>1287.7030754924299</v>
      </c>
      <c r="AA770" s="27">
        <f t="shared" si="703"/>
        <v>1299.4171946038518</v>
      </c>
      <c r="AB770" s="27">
        <f t="shared" si="703"/>
        <v>1381.6156582706731</v>
      </c>
      <c r="AC770" s="27">
        <f t="shared" si="703"/>
        <v>1367.1520869796079</v>
      </c>
      <c r="AD770" s="27">
        <f t="shared" si="703"/>
        <v>1408.7796178931392</v>
      </c>
      <c r="AE770" s="27">
        <f t="shared" si="703"/>
        <v>1667.7532466393809</v>
      </c>
      <c r="AF770" s="27">
        <f t="shared" si="703"/>
        <v>1971.933251830714</v>
      </c>
      <c r="AG770" s="27">
        <f t="shared" si="703"/>
        <v>2157.2286891434342</v>
      </c>
      <c r="AH770" s="27">
        <f t="shared" si="703"/>
        <v>2499.537266830991</v>
      </c>
      <c r="AI770" s="27">
        <f t="shared" si="703"/>
        <v>2813.473619827937</v>
      </c>
      <c r="AJ770" s="27">
        <f t="shared" si="703"/>
        <v>3073.6826479214428</v>
      </c>
      <c r="AK770" s="27">
        <f t="shared" si="703"/>
        <v>2372.1417773420649</v>
      </c>
      <c r="AL770" s="27">
        <f t="shared" si="703"/>
        <v>2690.4354336163306</v>
      </c>
      <c r="AM770" s="27">
        <f t="shared" si="703"/>
        <v>3154.2560708135461</v>
      </c>
      <c r="AN770" s="27">
        <f t="shared" si="703"/>
        <v>2944.7744373005462</v>
      </c>
      <c r="AO770" s="27">
        <f t="shared" si="703"/>
        <v>2983.8584945194598</v>
      </c>
      <c r="AP770" s="27">
        <f t="shared" si="703"/>
        <v>3016.6309219696204</v>
      </c>
      <c r="AQ770" s="27">
        <f t="shared" si="703"/>
        <v>2622.3087425012</v>
      </c>
      <c r="AR770" s="27">
        <f t="shared" si="703"/>
        <v>2593.7452882144921</v>
      </c>
      <c r="AS770" s="27">
        <f t="shared" si="703"/>
        <v>2831.7057325651749</v>
      </c>
      <c r="AT770" s="27">
        <f t="shared" ref="AT770:AY770" si="704">EIUSum(AT766:AT769,AT$991:AT$994)</f>
        <v>3100.4467084567432</v>
      </c>
      <c r="AU770" s="27">
        <f t="shared" si="704"/>
        <v>2993.0348898188959</v>
      </c>
      <c r="AV770" s="27">
        <f t="shared" si="704"/>
        <v>2697.533078505277</v>
      </c>
      <c r="AW770" s="28">
        <f t="shared" si="704"/>
        <v>3406.2416132424919</v>
      </c>
      <c r="AX770" s="28">
        <f t="shared" si="704"/>
        <v>3601.1262634062987</v>
      </c>
      <c r="AY770" s="28">
        <f t="shared" si="704"/>
        <v>3733.6825840529668</v>
      </c>
      <c r="AZ770" s="28">
        <f t="shared" ref="AZ770:BA770" si="705">EIUSum(AZ766:AZ769,AZ$991:AZ$994)</f>
        <v>3867.8436267879765</v>
      </c>
      <c r="BA770" s="28">
        <f t="shared" si="705"/>
        <v>4102.6560240693771</v>
      </c>
    </row>
    <row r="771" spans="1:58" s="43" customFormat="1" x14ac:dyDescent="0.2">
      <c r="A771" s="37"/>
      <c r="B771" s="37"/>
      <c r="C771" s="37"/>
      <c r="D771" s="38"/>
      <c r="E771" s="38"/>
      <c r="F771" s="23" t="s">
        <v>419</v>
      </c>
      <c r="G771" s="18"/>
      <c r="H771" s="27"/>
      <c r="I771" s="27"/>
      <c r="J771" s="27"/>
      <c r="K771" s="27"/>
      <c r="L771" s="27"/>
      <c r="M771" s="27"/>
      <c r="N771" s="27"/>
      <c r="O771" s="27"/>
      <c r="P771" s="27"/>
      <c r="Q771" s="27"/>
      <c r="R771" s="27"/>
      <c r="S771" s="27"/>
      <c r="T771" s="27"/>
      <c r="U771" s="27"/>
      <c r="V771" s="27"/>
      <c r="W771" s="27"/>
      <c r="X771" s="27"/>
      <c r="Y771" s="27"/>
      <c r="Z771" s="27"/>
      <c r="AA771" s="27"/>
      <c r="AB771" s="27"/>
      <c r="AC771" s="27"/>
      <c r="AD771" s="27"/>
      <c r="AE771" s="27"/>
      <c r="AF771" s="27"/>
      <c r="AG771" s="27"/>
      <c r="AH771" s="27"/>
      <c r="AI771" s="28"/>
      <c r="AJ771" s="28"/>
      <c r="AK771" s="28"/>
      <c r="AL771" s="28"/>
      <c r="AM771" s="28"/>
      <c r="AN771" s="28"/>
      <c r="AO771" s="28"/>
      <c r="AP771" s="28"/>
      <c r="AQ771" s="28"/>
      <c r="AR771" s="28"/>
      <c r="AS771" s="28"/>
      <c r="AT771" s="28"/>
      <c r="AU771" s="28"/>
      <c r="AV771" s="28"/>
      <c r="AW771" s="28"/>
      <c r="AX771" s="28"/>
      <c r="AY771" s="28"/>
      <c r="AZ771" s="28"/>
      <c r="BA771" s="28"/>
    </row>
    <row r="772" spans="1:58" s="43" customFormat="1" x14ac:dyDescent="0.2">
      <c r="A772" s="37" t="s">
        <v>442</v>
      </c>
      <c r="B772" s="37" t="s">
        <v>1572</v>
      </c>
      <c r="C772" s="37"/>
      <c r="D772" s="38" t="s">
        <v>374</v>
      </c>
      <c r="E772" s="38" t="s">
        <v>1546</v>
      </c>
      <c r="F772" s="23" t="s">
        <v>1573</v>
      </c>
      <c r="G772" s="22" t="s">
        <v>1343</v>
      </c>
      <c r="H772" s="27" t="s">
        <v>1536</v>
      </c>
      <c r="I772" s="27" t="s">
        <v>1536</v>
      </c>
      <c r="J772" s="27" t="s">
        <v>1536</v>
      </c>
      <c r="K772" s="27" t="s">
        <v>1536</v>
      </c>
      <c r="L772" s="27" t="s">
        <v>1536</v>
      </c>
      <c r="M772" s="27" t="s">
        <v>1536</v>
      </c>
      <c r="N772" s="27" t="s">
        <v>1536</v>
      </c>
      <c r="O772" s="27" t="s">
        <v>1536</v>
      </c>
      <c r="P772" s="27" t="s">
        <v>1536</v>
      </c>
      <c r="Q772" s="27" t="s">
        <v>1536</v>
      </c>
      <c r="R772" s="27" t="s">
        <v>1536</v>
      </c>
      <c r="S772" s="27" t="s">
        <v>1536</v>
      </c>
      <c r="T772" s="27" t="s">
        <v>1536</v>
      </c>
      <c r="U772" s="27" t="s">
        <v>1536</v>
      </c>
      <c r="V772" s="27" t="s">
        <v>1536</v>
      </c>
      <c r="W772" s="27" t="s">
        <v>1536</v>
      </c>
      <c r="X772" s="27" t="s">
        <v>1536</v>
      </c>
      <c r="Y772" s="27" t="s">
        <v>1536</v>
      </c>
      <c r="Z772" s="27" t="s">
        <v>1536</v>
      </c>
      <c r="AA772" s="27" t="s">
        <v>1536</v>
      </c>
      <c r="AB772" s="27" t="s">
        <v>1536</v>
      </c>
      <c r="AC772" s="27" t="s">
        <v>1536</v>
      </c>
      <c r="AD772" s="27" t="s">
        <v>1536</v>
      </c>
      <c r="AE772" s="27" t="s">
        <v>1536</v>
      </c>
      <c r="AF772" s="27" t="s">
        <v>1536</v>
      </c>
      <c r="AG772" s="27" t="s">
        <v>1536</v>
      </c>
      <c r="AH772" s="27" t="s">
        <v>1536</v>
      </c>
      <c r="AI772" s="27" t="s">
        <v>1536</v>
      </c>
      <c r="AJ772" s="27" t="s">
        <v>1536</v>
      </c>
      <c r="AK772" s="27" t="s">
        <v>1536</v>
      </c>
      <c r="AL772" s="27" t="s">
        <v>1536</v>
      </c>
      <c r="AM772" s="27" t="s">
        <v>1536</v>
      </c>
      <c r="AN772" s="27" t="s">
        <v>1536</v>
      </c>
      <c r="AO772" s="27" t="s">
        <v>1536</v>
      </c>
      <c r="AP772" s="27" t="s">
        <v>1536</v>
      </c>
      <c r="AQ772" s="27" t="s">
        <v>1536</v>
      </c>
      <c r="AR772" s="27" t="s">
        <v>1536</v>
      </c>
      <c r="AS772" s="27" t="s">
        <v>1536</v>
      </c>
      <c r="AT772" s="27" t="s">
        <v>1536</v>
      </c>
      <c r="AU772" s="27" t="s">
        <v>1536</v>
      </c>
      <c r="AV772" s="27" t="s">
        <v>1536</v>
      </c>
      <c r="AW772" s="28" t="s">
        <v>1536</v>
      </c>
      <c r="AX772" s="28" t="s">
        <v>1536</v>
      </c>
      <c r="AY772" s="28" t="s">
        <v>1536</v>
      </c>
      <c r="AZ772" s="28" t="s">
        <v>1536</v>
      </c>
      <c r="BA772" s="28" t="s">
        <v>1536</v>
      </c>
    </row>
    <row r="773" spans="1:58" s="43" customFormat="1" x14ac:dyDescent="0.2">
      <c r="A773" s="37" t="s">
        <v>442</v>
      </c>
      <c r="B773" s="37" t="s">
        <v>1574</v>
      </c>
      <c r="C773" s="37"/>
      <c r="D773" s="38" t="s">
        <v>374</v>
      </c>
      <c r="E773" s="38" t="s">
        <v>1546</v>
      </c>
      <c r="F773" s="23" t="s">
        <v>1575</v>
      </c>
      <c r="G773" s="22" t="s">
        <v>1344</v>
      </c>
      <c r="H773" s="27" t="s">
        <v>1536</v>
      </c>
      <c r="I773" s="27" t="s">
        <v>1536</v>
      </c>
      <c r="J773" s="27" t="s">
        <v>1536</v>
      </c>
      <c r="K773" s="27" t="s">
        <v>1536</v>
      </c>
      <c r="L773" s="27" t="s">
        <v>1536</v>
      </c>
      <c r="M773" s="27" t="s">
        <v>1536</v>
      </c>
      <c r="N773" s="27" t="s">
        <v>1536</v>
      </c>
      <c r="O773" s="27" t="s">
        <v>1536</v>
      </c>
      <c r="P773" s="27" t="s">
        <v>1536</v>
      </c>
      <c r="Q773" s="27" t="s">
        <v>1536</v>
      </c>
      <c r="R773" s="27" t="s">
        <v>1536</v>
      </c>
      <c r="S773" s="27" t="s">
        <v>1536</v>
      </c>
      <c r="T773" s="27" t="s">
        <v>1536</v>
      </c>
      <c r="U773" s="27" t="s">
        <v>1536</v>
      </c>
      <c r="V773" s="27" t="s">
        <v>1536</v>
      </c>
      <c r="W773" s="27" t="s">
        <v>1536</v>
      </c>
      <c r="X773" s="27" t="s">
        <v>1536</v>
      </c>
      <c r="Y773" s="27" t="s">
        <v>1536</v>
      </c>
      <c r="Z773" s="27" t="s">
        <v>1536</v>
      </c>
      <c r="AA773" s="27" t="s">
        <v>1536</v>
      </c>
      <c r="AB773" s="27" t="s">
        <v>1536</v>
      </c>
      <c r="AC773" s="27" t="s">
        <v>1536</v>
      </c>
      <c r="AD773" s="27" t="s">
        <v>1536</v>
      </c>
      <c r="AE773" s="27" t="s">
        <v>1536</v>
      </c>
      <c r="AF773" s="27" t="s">
        <v>1536</v>
      </c>
      <c r="AG773" s="27" t="s">
        <v>1536</v>
      </c>
      <c r="AH773" s="27" t="s">
        <v>1536</v>
      </c>
      <c r="AI773" s="27" t="s">
        <v>1536</v>
      </c>
      <c r="AJ773" s="27" t="s">
        <v>1536</v>
      </c>
      <c r="AK773" s="27" t="s">
        <v>1536</v>
      </c>
      <c r="AL773" s="27" t="s">
        <v>1536</v>
      </c>
      <c r="AM773" s="27" t="s">
        <v>1536</v>
      </c>
      <c r="AN773" s="27" t="s">
        <v>1536</v>
      </c>
      <c r="AO773" s="27" t="s">
        <v>1536</v>
      </c>
      <c r="AP773" s="27" t="s">
        <v>1536</v>
      </c>
      <c r="AQ773" s="27" t="s">
        <v>1536</v>
      </c>
      <c r="AR773" s="27" t="s">
        <v>1536</v>
      </c>
      <c r="AS773" s="27" t="s">
        <v>1536</v>
      </c>
      <c r="AT773" s="27" t="s">
        <v>1536</v>
      </c>
      <c r="AU773" s="27" t="s">
        <v>1536</v>
      </c>
      <c r="AV773" s="27" t="s">
        <v>1536</v>
      </c>
      <c r="AW773" s="28" t="s">
        <v>1536</v>
      </c>
      <c r="AX773" s="28" t="s">
        <v>1536</v>
      </c>
      <c r="AY773" s="28" t="s">
        <v>1536</v>
      </c>
      <c r="AZ773" s="28" t="s">
        <v>1536</v>
      </c>
      <c r="BA773" s="28" t="s">
        <v>1536</v>
      </c>
    </row>
    <row r="774" spans="1:58" s="43" customFormat="1" x14ac:dyDescent="0.2">
      <c r="A774" s="37" t="s">
        <v>442</v>
      </c>
      <c r="B774" s="37" t="s">
        <v>428</v>
      </c>
      <c r="C774" s="37"/>
      <c r="D774" s="38" t="s">
        <v>374</v>
      </c>
      <c r="E774" s="38" t="s">
        <v>1546</v>
      </c>
      <c r="F774" s="23" t="s">
        <v>429</v>
      </c>
      <c r="G774" s="22" t="s">
        <v>1345</v>
      </c>
      <c r="H774" s="27" t="s">
        <v>1536</v>
      </c>
      <c r="I774" s="27" t="s">
        <v>1536</v>
      </c>
      <c r="J774" s="27" t="s">
        <v>1536</v>
      </c>
      <c r="K774" s="27" t="s">
        <v>1536</v>
      </c>
      <c r="L774" s="27" t="s">
        <v>1536</v>
      </c>
      <c r="M774" s="27" t="s">
        <v>1536</v>
      </c>
      <c r="N774" s="27" t="s">
        <v>1536</v>
      </c>
      <c r="O774" s="27" t="s">
        <v>1536</v>
      </c>
      <c r="P774" s="27" t="s">
        <v>1536</v>
      </c>
      <c r="Q774" s="27" t="s">
        <v>1536</v>
      </c>
      <c r="R774" s="27" t="s">
        <v>1536</v>
      </c>
      <c r="S774" s="27" t="s">
        <v>1536</v>
      </c>
      <c r="T774" s="27" t="s">
        <v>1536</v>
      </c>
      <c r="U774" s="27" t="s">
        <v>1536</v>
      </c>
      <c r="V774" s="27" t="s">
        <v>1536</v>
      </c>
      <c r="W774" s="27" t="s">
        <v>1536</v>
      </c>
      <c r="X774" s="27" t="s">
        <v>1536</v>
      </c>
      <c r="Y774" s="27" t="s">
        <v>1536</v>
      </c>
      <c r="Z774" s="27" t="s">
        <v>1536</v>
      </c>
      <c r="AA774" s="27" t="s">
        <v>1536</v>
      </c>
      <c r="AB774" s="27" t="s">
        <v>1536</v>
      </c>
      <c r="AC774" s="27" t="s">
        <v>1536</v>
      </c>
      <c r="AD774" s="27" t="s">
        <v>1536</v>
      </c>
      <c r="AE774" s="27" t="s">
        <v>1536</v>
      </c>
      <c r="AF774" s="27" t="s">
        <v>1536</v>
      </c>
      <c r="AG774" s="27" t="s">
        <v>1536</v>
      </c>
      <c r="AH774" s="27" t="s">
        <v>1536</v>
      </c>
      <c r="AI774" s="27" t="s">
        <v>1536</v>
      </c>
      <c r="AJ774" s="27" t="s">
        <v>1536</v>
      </c>
      <c r="AK774" s="27" t="s">
        <v>1536</v>
      </c>
      <c r="AL774" s="27" t="s">
        <v>1536</v>
      </c>
      <c r="AM774" s="27" t="s">
        <v>1536</v>
      </c>
      <c r="AN774" s="27" t="s">
        <v>1536</v>
      </c>
      <c r="AO774" s="27" t="s">
        <v>1536</v>
      </c>
      <c r="AP774" s="27" t="s">
        <v>1536</v>
      </c>
      <c r="AQ774" s="27" t="s">
        <v>1536</v>
      </c>
      <c r="AR774" s="27" t="s">
        <v>1536</v>
      </c>
      <c r="AS774" s="27" t="s">
        <v>1536</v>
      </c>
      <c r="AT774" s="27" t="s">
        <v>1536</v>
      </c>
      <c r="AU774" s="27" t="s">
        <v>1536</v>
      </c>
      <c r="AV774" s="27" t="s">
        <v>1536</v>
      </c>
      <c r="AW774" s="28" t="s">
        <v>1536</v>
      </c>
      <c r="AX774" s="28" t="s">
        <v>1536</v>
      </c>
      <c r="AY774" s="28" t="s">
        <v>1536</v>
      </c>
      <c r="AZ774" s="28" t="s">
        <v>1536</v>
      </c>
      <c r="BA774" s="28" t="s">
        <v>1536</v>
      </c>
    </row>
    <row r="775" spans="1:58" s="43" customFormat="1" x14ac:dyDescent="0.2">
      <c r="A775" s="37" t="s">
        <v>442</v>
      </c>
      <c r="B775" s="37" t="s">
        <v>430</v>
      </c>
      <c r="C775" s="37"/>
      <c r="D775" s="38" t="s">
        <v>374</v>
      </c>
      <c r="E775" s="38" t="s">
        <v>1546</v>
      </c>
      <c r="F775" s="23" t="s">
        <v>431</v>
      </c>
      <c r="G775" s="22" t="s">
        <v>1346</v>
      </c>
      <c r="H775" s="27" t="s">
        <v>1536</v>
      </c>
      <c r="I775" s="27" t="s">
        <v>1536</v>
      </c>
      <c r="J775" s="27" t="s">
        <v>1536</v>
      </c>
      <c r="K775" s="27" t="s">
        <v>1536</v>
      </c>
      <c r="L775" s="27" t="s">
        <v>1536</v>
      </c>
      <c r="M775" s="27" t="s">
        <v>1536</v>
      </c>
      <c r="N775" s="27" t="s">
        <v>1536</v>
      </c>
      <c r="O775" s="27" t="s">
        <v>1536</v>
      </c>
      <c r="P775" s="27" t="s">
        <v>1536</v>
      </c>
      <c r="Q775" s="27" t="s">
        <v>1536</v>
      </c>
      <c r="R775" s="27" t="s">
        <v>1536</v>
      </c>
      <c r="S775" s="27" t="s">
        <v>1536</v>
      </c>
      <c r="T775" s="27" t="s">
        <v>1536</v>
      </c>
      <c r="U775" s="27" t="s">
        <v>1536</v>
      </c>
      <c r="V775" s="27" t="s">
        <v>1536</v>
      </c>
      <c r="W775" s="27" t="s">
        <v>1536</v>
      </c>
      <c r="X775" s="27" t="s">
        <v>1536</v>
      </c>
      <c r="Y775" s="27" t="s">
        <v>1536</v>
      </c>
      <c r="Z775" s="27" t="s">
        <v>1536</v>
      </c>
      <c r="AA775" s="27" t="s">
        <v>1536</v>
      </c>
      <c r="AB775" s="27" t="s">
        <v>1536</v>
      </c>
      <c r="AC775" s="27" t="s">
        <v>1536</v>
      </c>
      <c r="AD775" s="27" t="s">
        <v>1536</v>
      </c>
      <c r="AE775" s="27" t="s">
        <v>1536</v>
      </c>
      <c r="AF775" s="27" t="s">
        <v>1536</v>
      </c>
      <c r="AG775" s="27" t="s">
        <v>1536</v>
      </c>
      <c r="AH775" s="27" t="s">
        <v>1536</v>
      </c>
      <c r="AI775" s="27" t="s">
        <v>1536</v>
      </c>
      <c r="AJ775" s="27" t="s">
        <v>1536</v>
      </c>
      <c r="AK775" s="27" t="s">
        <v>1536</v>
      </c>
      <c r="AL775" s="27" t="s">
        <v>1536</v>
      </c>
      <c r="AM775" s="27" t="s">
        <v>1536</v>
      </c>
      <c r="AN775" s="27" t="s">
        <v>1536</v>
      </c>
      <c r="AO775" s="27" t="s">
        <v>1536</v>
      </c>
      <c r="AP775" s="27" t="s">
        <v>1536</v>
      </c>
      <c r="AQ775" s="27" t="s">
        <v>1536</v>
      </c>
      <c r="AR775" s="27" t="s">
        <v>1536</v>
      </c>
      <c r="AS775" s="27" t="s">
        <v>1536</v>
      </c>
      <c r="AT775" s="27" t="s">
        <v>1536</v>
      </c>
      <c r="AU775" s="27" t="s">
        <v>1536</v>
      </c>
      <c r="AV775" s="27" t="s">
        <v>1536</v>
      </c>
      <c r="AW775" s="28" t="s">
        <v>1536</v>
      </c>
      <c r="AX775" s="28" t="s">
        <v>1536</v>
      </c>
      <c r="AY775" s="28" t="s">
        <v>1536</v>
      </c>
      <c r="AZ775" s="28" t="s">
        <v>1536</v>
      </c>
      <c r="BA775" s="28" t="s">
        <v>1536</v>
      </c>
    </row>
    <row r="776" spans="1:58" s="41" customFormat="1" x14ac:dyDescent="0.2">
      <c r="A776" s="37"/>
      <c r="B776" s="37"/>
      <c r="C776" s="37"/>
      <c r="D776" s="38"/>
      <c r="E776" s="38"/>
      <c r="F776" s="23" t="s">
        <v>432</v>
      </c>
      <c r="G776" s="18"/>
      <c r="H776" s="27"/>
      <c r="I776" s="27"/>
      <c r="J776" s="27"/>
      <c r="K776" s="27"/>
      <c r="L776" s="27"/>
      <c r="M776" s="27"/>
      <c r="N776" s="27"/>
      <c r="O776" s="27"/>
      <c r="P776" s="27"/>
      <c r="Q776" s="27"/>
      <c r="R776" s="27"/>
      <c r="S776" s="27"/>
      <c r="T776" s="27"/>
      <c r="U776" s="27"/>
      <c r="V776" s="27"/>
      <c r="W776" s="27"/>
      <c r="X776" s="27"/>
      <c r="Y776" s="27"/>
      <c r="Z776" s="27"/>
      <c r="AA776" s="27"/>
      <c r="AB776" s="27"/>
      <c r="AC776" s="27"/>
      <c r="AD776" s="27"/>
      <c r="AE776" s="27"/>
      <c r="AF776" s="27"/>
      <c r="AG776" s="27"/>
      <c r="AH776" s="27"/>
      <c r="AI776" s="28"/>
      <c r="AJ776" s="28"/>
      <c r="AK776" s="28"/>
      <c r="AL776" s="28"/>
      <c r="AM776" s="28"/>
      <c r="AN776" s="28"/>
      <c r="AO776" s="28"/>
      <c r="AP776" s="28"/>
      <c r="AQ776" s="28"/>
      <c r="AR776" s="28"/>
      <c r="AS776" s="28"/>
      <c r="AT776" s="28"/>
      <c r="AU776" s="28"/>
      <c r="AV776" s="28"/>
      <c r="AW776" s="28"/>
      <c r="AX776" s="28"/>
      <c r="AY776" s="28"/>
      <c r="AZ776" s="28"/>
      <c r="BA776" s="28"/>
    </row>
    <row r="777" spans="1:58" s="142" customFormat="1" outlineLevel="1" x14ac:dyDescent="0.2">
      <c r="A777" s="96"/>
      <c r="B777" s="96"/>
      <c r="C777" s="96"/>
      <c r="D777" s="137"/>
      <c r="E777" s="137"/>
      <c r="F777" s="140" t="s">
        <v>444</v>
      </c>
      <c r="G777" s="158" t="s">
        <v>917</v>
      </c>
      <c r="I777" s="142">
        <v>7.2590962696183592</v>
      </c>
      <c r="J777" s="142">
        <v>3.7333807841606115</v>
      </c>
      <c r="K777" s="142">
        <v>-0.47658271723174384</v>
      </c>
      <c r="L777" s="142">
        <v>9.1479508648268038</v>
      </c>
      <c r="M777" s="142">
        <v>7.6248097784512581</v>
      </c>
      <c r="N777" s="142">
        <v>-0.80123253475549161</v>
      </c>
      <c r="O777" s="142">
        <v>1.091111373551179</v>
      </c>
      <c r="P777" s="142">
        <v>6.4339804350277419</v>
      </c>
      <c r="Q777" s="142">
        <v>10.377981344717835</v>
      </c>
      <c r="R777" s="142">
        <v>7.5169997280471357</v>
      </c>
      <c r="S777" s="142">
        <v>10.975473906781041</v>
      </c>
      <c r="T777" s="142">
        <v>-1.0782541788951328</v>
      </c>
      <c r="U777" s="142">
        <v>-6.5726958107079732</v>
      </c>
      <c r="V777" s="142">
        <v>9.4737411986922417</v>
      </c>
      <c r="W777" s="142">
        <v>6.9951359590655793</v>
      </c>
      <c r="X777" s="142">
        <v>6.0286120072031935</v>
      </c>
      <c r="Y777" s="142">
        <v>11.767198914257548</v>
      </c>
      <c r="Z777" s="142">
        <v>7.1031422899293206</v>
      </c>
      <c r="AA777" s="142">
        <v>5.5050775311029865</v>
      </c>
      <c r="AB777" s="142">
        <v>14.383975495128155</v>
      </c>
      <c r="AC777" s="142">
        <v>6.5125005825569682</v>
      </c>
      <c r="AD777" s="142">
        <v>3.0984528668818401</v>
      </c>
      <c r="AE777" s="142">
        <v>2.2439935149196399</v>
      </c>
      <c r="AF777" s="142">
        <v>9.6803526019233477</v>
      </c>
      <c r="AG777" s="142">
        <v>7.4046141548085531</v>
      </c>
      <c r="AH777" s="142">
        <v>12.845648257949517</v>
      </c>
      <c r="AI777" s="142">
        <v>9.8175173340393052</v>
      </c>
      <c r="AJ777" s="142">
        <v>0.66818618594355339</v>
      </c>
      <c r="AK777" s="142">
        <v>-16.732847043117406</v>
      </c>
      <c r="AL777" s="142">
        <v>15.90691208106978</v>
      </c>
      <c r="AM777" s="142">
        <v>9.0878514412942035</v>
      </c>
      <c r="AN777" s="142">
        <v>3.2028201539099133</v>
      </c>
      <c r="AO777" s="142">
        <v>0.58087144087553</v>
      </c>
      <c r="AP777" s="142">
        <v>4.0561814779246808</v>
      </c>
      <c r="AQ777" s="142">
        <v>3.9241299555181408</v>
      </c>
      <c r="AR777" s="142">
        <v>1.9255853995052918</v>
      </c>
      <c r="AS777" s="142">
        <v>5.8275054539504323</v>
      </c>
      <c r="AT777" s="142">
        <v>2.2919026294654143</v>
      </c>
      <c r="AU777" s="142">
        <v>0.57945871788085412</v>
      </c>
      <c r="AV777" s="142">
        <v>-9.0483994225704976</v>
      </c>
      <c r="AW777" s="142">
        <v>8.5749212052306234</v>
      </c>
      <c r="AX777" s="142">
        <v>3.2618060385958048</v>
      </c>
      <c r="AY777" s="142">
        <v>3.017303359781609</v>
      </c>
      <c r="AZ777" s="142">
        <v>3.6166776269143552</v>
      </c>
      <c r="BA777" s="142">
        <v>2.7303773133698694</v>
      </c>
      <c r="BB777" s="164"/>
      <c r="BC777" s="164"/>
      <c r="BD777" s="164"/>
      <c r="BE777" s="164"/>
      <c r="BF777" s="164"/>
    </row>
    <row r="778" spans="1:58" s="142" customFormat="1" outlineLevel="1" x14ac:dyDescent="0.2">
      <c r="A778" s="96"/>
      <c r="B778" s="96"/>
      <c r="C778" s="96"/>
      <c r="D778" s="137"/>
      <c r="E778" s="137"/>
      <c r="F778" s="140" t="s">
        <v>445</v>
      </c>
      <c r="G778" s="158" t="s">
        <v>918</v>
      </c>
      <c r="I778" s="142">
        <v>4.8475775721284808</v>
      </c>
      <c r="J778" s="142">
        <v>-2.3476372195252893</v>
      </c>
      <c r="K778" s="142">
        <v>4.4793974302171025</v>
      </c>
      <c r="L778" s="142">
        <v>6.7613756838132311</v>
      </c>
      <c r="M778" s="142">
        <v>2.7121714054195722</v>
      </c>
      <c r="N778" s="142">
        <v>-5.8008678098231403E-2</v>
      </c>
      <c r="O778" s="142">
        <v>4.2486998514115637</v>
      </c>
      <c r="P778" s="142">
        <v>9.1302540347126371</v>
      </c>
      <c r="Q778" s="142">
        <v>9.7588517397367411</v>
      </c>
      <c r="R778" s="142">
        <v>5.2618205031267351</v>
      </c>
      <c r="S778" s="142">
        <v>5.8036634263811449</v>
      </c>
      <c r="T778" s="142">
        <v>4.942180769958493</v>
      </c>
      <c r="U778" s="142">
        <v>0.47884441003505085</v>
      </c>
      <c r="V778" s="142">
        <v>9.8051529960629491</v>
      </c>
      <c r="W778" s="142">
        <v>9.669279682400834</v>
      </c>
      <c r="X778" s="142">
        <v>3.0199974581359257</v>
      </c>
      <c r="Y778" s="142">
        <v>13.135661717786196</v>
      </c>
      <c r="Z778" s="142">
        <v>8.7434385669379111</v>
      </c>
      <c r="AA778" s="142">
        <v>4.6120172475198729</v>
      </c>
      <c r="AB778" s="142">
        <v>12.773559772459109</v>
      </c>
      <c r="AC778" s="142">
        <v>3.206774057400108</v>
      </c>
      <c r="AD778" s="142">
        <v>1.7178558750443607</v>
      </c>
      <c r="AE778" s="142">
        <v>-0.20995382132704687</v>
      </c>
      <c r="AF778" s="142">
        <v>4.9994124592218636</v>
      </c>
      <c r="AG778" s="142">
        <v>3.7885267698932301</v>
      </c>
      <c r="AH778" s="142">
        <v>6.8719849862262539</v>
      </c>
      <c r="AI778" s="142">
        <v>1.4922791609413011</v>
      </c>
      <c r="AJ778" s="142">
        <v>-0.76238851754369952</v>
      </c>
      <c r="AK778" s="142">
        <v>-12.328420791524264</v>
      </c>
      <c r="AL778" s="142">
        <v>9.8452573331374573</v>
      </c>
      <c r="AM778" s="142">
        <v>5.7793232235422876</v>
      </c>
      <c r="AN778" s="142">
        <v>1.5907207177676685</v>
      </c>
      <c r="AO778" s="142">
        <v>1.3037686450209307</v>
      </c>
      <c r="AP778" s="142">
        <v>1.6457628545363034</v>
      </c>
      <c r="AQ778" s="142">
        <v>4.392025730381599</v>
      </c>
      <c r="AR778" s="142">
        <v>1.7064385411976524</v>
      </c>
      <c r="AS778" s="142">
        <v>5.4238367178293556</v>
      </c>
      <c r="AT778" s="142">
        <v>3.9726213662122367</v>
      </c>
      <c r="AU778" s="142">
        <v>1.7608877520602251</v>
      </c>
      <c r="AV778" s="142">
        <v>-14.996947768090852</v>
      </c>
      <c r="AW778" s="142">
        <v>8.3544914878050278</v>
      </c>
      <c r="AX778" s="142">
        <v>5.3911402211473058</v>
      </c>
      <c r="AY778" s="142">
        <v>4.8541598394115981</v>
      </c>
      <c r="AZ778" s="142">
        <v>4.3450181988128334</v>
      </c>
      <c r="BA778" s="142">
        <v>4.4598151287283061</v>
      </c>
      <c r="BB778" s="164"/>
      <c r="BC778" s="164"/>
      <c r="BD778" s="164"/>
      <c r="BE778" s="164"/>
      <c r="BF778" s="164"/>
    </row>
    <row r="779" spans="1:58" s="142" customFormat="1" outlineLevel="1" x14ac:dyDescent="0.2">
      <c r="A779" s="96"/>
      <c r="B779" s="96"/>
      <c r="C779" s="96"/>
      <c r="D779" s="137"/>
      <c r="E779" s="137"/>
      <c r="F779" s="140" t="s">
        <v>446</v>
      </c>
      <c r="G779" s="158" t="s">
        <v>919</v>
      </c>
      <c r="I779" s="164">
        <v>3.6828369568352946</v>
      </c>
      <c r="J779" s="142">
        <v>-2.8311338354176763</v>
      </c>
      <c r="K779" s="142">
        <v>5.1552806072564961</v>
      </c>
      <c r="L779" s="142">
        <v>7.5710445793112813</v>
      </c>
      <c r="M779" s="142">
        <v>3.0260169884412491</v>
      </c>
      <c r="N779" s="142">
        <v>5.8117363515719278</v>
      </c>
      <c r="O779" s="142">
        <v>3.2205515590987055</v>
      </c>
      <c r="P779" s="142">
        <v>7.7226575047834478</v>
      </c>
      <c r="Q779" s="142">
        <v>9.3802062737827541</v>
      </c>
      <c r="R779" s="142">
        <v>3.0237478590181999</v>
      </c>
      <c r="S779" s="142">
        <v>0.37794895100471404</v>
      </c>
      <c r="T779" s="142">
        <v>1.6161384606567575</v>
      </c>
      <c r="U779" s="142">
        <v>8.252777621115559</v>
      </c>
      <c r="V779" s="142">
        <v>13.171097669620657</v>
      </c>
      <c r="W779" s="142">
        <v>14.243822045446187</v>
      </c>
      <c r="X779" s="142">
        <v>2.2142526141881502</v>
      </c>
      <c r="Y779" s="142">
        <v>3.9864385397776481</v>
      </c>
      <c r="Z779" s="142">
        <v>2.2246485601201016</v>
      </c>
      <c r="AA779" s="142">
        <v>-0.40980566681499964</v>
      </c>
      <c r="AB779" s="142">
        <v>13.43921648947064</v>
      </c>
      <c r="AC779" s="142">
        <v>2.4137953674037371</v>
      </c>
      <c r="AD779" s="142">
        <v>-2.1754808848088114</v>
      </c>
      <c r="AE779" s="142">
        <v>-1.0554081064255039</v>
      </c>
      <c r="AF779" s="142">
        <v>5.5300378515675597</v>
      </c>
      <c r="AG779" s="142">
        <v>4.4205881983757411</v>
      </c>
      <c r="AH779" s="142">
        <v>8.7370587970128089</v>
      </c>
      <c r="AI779" s="142">
        <v>6.3331196037896609</v>
      </c>
      <c r="AJ779" s="142">
        <v>-1.9244014835877454</v>
      </c>
      <c r="AK779" s="142">
        <v>-18.633907441319341</v>
      </c>
      <c r="AL779" s="142">
        <v>11.806166253020912</v>
      </c>
      <c r="AM779" s="142">
        <v>7.4564342187290578</v>
      </c>
      <c r="AN779" s="142">
        <v>1.0017079187789824</v>
      </c>
      <c r="AO779" s="142">
        <v>0.93003905358794992</v>
      </c>
      <c r="AP779" s="142">
        <v>2.512565486796281</v>
      </c>
      <c r="AQ779" s="142">
        <v>4.3636731538505336</v>
      </c>
      <c r="AR779" s="142">
        <v>1.5806651271815353</v>
      </c>
      <c r="AS779" s="142">
        <v>5.6878857137263816</v>
      </c>
      <c r="AT779" s="142">
        <v>1.1965677399039532</v>
      </c>
      <c r="AU779" s="142">
        <v>1.4729905964719681</v>
      </c>
      <c r="AV779" s="142">
        <v>-10.70916420898833</v>
      </c>
      <c r="AW779" s="142">
        <v>9.0609974781868949</v>
      </c>
      <c r="AX779" s="142">
        <v>5.4405591773461603</v>
      </c>
      <c r="AY779" s="142">
        <v>3.3809326030984188</v>
      </c>
      <c r="AZ779" s="142">
        <v>2.8413853468170602</v>
      </c>
      <c r="BA779" s="142">
        <v>2.1509365417194504</v>
      </c>
      <c r="BB779" s="164"/>
      <c r="BC779" s="164"/>
      <c r="BD779" s="164"/>
      <c r="BE779" s="164"/>
      <c r="BF779" s="164"/>
    </row>
    <row r="780" spans="1:58" s="142" customFormat="1" outlineLevel="1" x14ac:dyDescent="0.2">
      <c r="A780" s="96"/>
      <c r="B780" s="96"/>
      <c r="C780" s="96"/>
      <c r="D780" s="137"/>
      <c r="E780" s="137"/>
      <c r="F780" s="140" t="s">
        <v>447</v>
      </c>
      <c r="G780" s="158" t="s">
        <v>920</v>
      </c>
      <c r="I780" s="164">
        <v>6.7772489298327603</v>
      </c>
      <c r="J780" s="164">
        <v>6.7772489298327629</v>
      </c>
      <c r="K780" s="164">
        <v>6.7772489298327647</v>
      </c>
      <c r="L780" s="164">
        <v>6.7772489298327594</v>
      </c>
      <c r="M780" s="164">
        <v>6.7772489298327692</v>
      </c>
      <c r="N780" s="164">
        <v>6.777248929832755</v>
      </c>
      <c r="O780" s="164">
        <v>6.7772489298327718</v>
      </c>
      <c r="P780" s="164">
        <v>6.7772489298327718</v>
      </c>
      <c r="Q780" s="164">
        <v>6.7772489298327558</v>
      </c>
      <c r="R780" s="164">
        <v>6.7772489298327701</v>
      </c>
      <c r="S780" s="164">
        <v>6.7772489298327629</v>
      </c>
      <c r="T780" s="164">
        <v>6.7772489298327629</v>
      </c>
      <c r="U780" s="164">
        <v>6.7772489298327603</v>
      </c>
      <c r="V780" s="164">
        <v>6.7772489298327576</v>
      </c>
      <c r="W780" s="164">
        <v>6.7772489298327674</v>
      </c>
      <c r="X780" s="142">
        <v>7.6425758059200932</v>
      </c>
      <c r="Y780" s="142">
        <v>13.935565382185722</v>
      </c>
      <c r="Z780" s="142">
        <v>0.74338502482216295</v>
      </c>
      <c r="AA780" s="142">
        <v>2.3936226509349678</v>
      </c>
      <c r="AB780" s="142">
        <v>9.7136832530543735</v>
      </c>
      <c r="AC780" s="142">
        <v>2.0779396967881336</v>
      </c>
      <c r="AD780" s="142">
        <v>0.39464989127746541</v>
      </c>
      <c r="AE780" s="142">
        <v>-1.2690205999808857</v>
      </c>
      <c r="AF780" s="142">
        <v>1.2354231612977662</v>
      </c>
      <c r="AG780" s="142">
        <v>8.1829821050153129</v>
      </c>
      <c r="AH780" s="142">
        <v>14.468627784390421</v>
      </c>
      <c r="AI780" s="142">
        <v>-9.4683521739776353</v>
      </c>
      <c r="AJ780" s="142">
        <v>0.21199442119943512</v>
      </c>
      <c r="AK780" s="142">
        <v>-10.821590786289459</v>
      </c>
      <c r="AL780" s="142">
        <v>10.397502983567431</v>
      </c>
      <c r="AM780" s="142">
        <v>6.5600053219797783</v>
      </c>
      <c r="AN780" s="142">
        <v>-0.65862992489746919</v>
      </c>
      <c r="AO780" s="142">
        <v>-0.60738031497052924</v>
      </c>
      <c r="AP780" s="142">
        <v>0.40591934091849247</v>
      </c>
      <c r="AQ780" s="142">
        <v>3.585293589796068</v>
      </c>
      <c r="AR780" s="142">
        <v>-8.8452536551264505E-2</v>
      </c>
      <c r="AS780" s="142">
        <v>6.4225933148564396</v>
      </c>
      <c r="AT780" s="142">
        <v>0.37791944198279914</v>
      </c>
      <c r="AU780" s="142">
        <v>4.6182062586149986</v>
      </c>
      <c r="AV780" s="142">
        <v>-13.755621372649374</v>
      </c>
      <c r="AW780" s="142">
        <v>3.4457493263326811</v>
      </c>
      <c r="AX780" s="142">
        <v>13.819167419119239</v>
      </c>
      <c r="AY780" s="142">
        <v>1.8649705864104416</v>
      </c>
      <c r="AZ780" s="142">
        <v>1.4771323715778717</v>
      </c>
      <c r="BA780" s="142">
        <v>1.7873864449198917</v>
      </c>
      <c r="BB780" s="164"/>
      <c r="BC780" s="164"/>
      <c r="BD780" s="164"/>
      <c r="BE780" s="164"/>
      <c r="BF780" s="164"/>
    </row>
    <row r="781" spans="1:58" s="42" customFormat="1" x14ac:dyDescent="0.2">
      <c r="A781" s="37" t="s">
        <v>442</v>
      </c>
      <c r="B781" s="37" t="s">
        <v>433</v>
      </c>
      <c r="C781" s="37" t="s">
        <v>1859</v>
      </c>
      <c r="D781" s="38"/>
      <c r="E781" s="38"/>
      <c r="F781" s="18" t="s">
        <v>434</v>
      </c>
      <c r="G781" s="22" t="s">
        <v>1347</v>
      </c>
      <c r="H781" s="27" t="str">
        <f t="shared" ref="H781:BA781" si="706">IF(AND(ISNUMBER(H926),ISNUMBER(G926)),((H926/G926)-1)*100,"–")</f>
        <v>–</v>
      </c>
      <c r="I781" s="27">
        <f t="shared" si="706"/>
        <v>6.081912034268111</v>
      </c>
      <c r="J781" s="27">
        <f t="shared" si="706"/>
        <v>1.9912642660186775</v>
      </c>
      <c r="K781" s="27">
        <f t="shared" si="706"/>
        <v>2.9076439706394508</v>
      </c>
      <c r="L781" s="27">
        <f t="shared" si="706"/>
        <v>7.9027805574751531</v>
      </c>
      <c r="M781" s="27">
        <f t="shared" si="706"/>
        <v>5.6737730268233255</v>
      </c>
      <c r="N781" s="27">
        <f t="shared" si="706"/>
        <v>1.915105451452126</v>
      </c>
      <c r="O781" s="27">
        <f t="shared" si="706"/>
        <v>3.2440129981762711</v>
      </c>
      <c r="P781" s="27">
        <f t="shared" si="706"/>
        <v>7.2669939046946297</v>
      </c>
      <c r="Q781" s="27">
        <f t="shared" si="706"/>
        <v>9.3354148257879022</v>
      </c>
      <c r="R781" s="27">
        <f t="shared" si="706"/>
        <v>6.1711793454791719</v>
      </c>
      <c r="S781" s="27">
        <f t="shared" si="706"/>
        <v>7.2864220808999569</v>
      </c>
      <c r="T781" s="27">
        <f t="shared" si="706"/>
        <v>2.184035143327212</v>
      </c>
      <c r="U781" s="27">
        <f t="shared" si="706"/>
        <v>-0.18309520634476328</v>
      </c>
      <c r="V781" s="27">
        <f t="shared" si="706"/>
        <v>9.5498073125056102</v>
      </c>
      <c r="W781" s="27">
        <f t="shared" si="706"/>
        <v>8.6203023039931104</v>
      </c>
      <c r="X781" s="27">
        <f t="shared" si="706"/>
        <v>5.1143110409643588</v>
      </c>
      <c r="Y781" s="27">
        <f t="shared" si="706"/>
        <v>11.226722529744993</v>
      </c>
      <c r="Z781" s="27">
        <f t="shared" si="706"/>
        <v>5.3106882814898837</v>
      </c>
      <c r="AA781" s="27">
        <f t="shared" si="706"/>
        <v>3.7175941622479947</v>
      </c>
      <c r="AB781" s="27">
        <f t="shared" si="706"/>
        <v>12.915327185333169</v>
      </c>
      <c r="AC781" s="27">
        <f t="shared" si="706"/>
        <v>4.2360877514723949</v>
      </c>
      <c r="AD781" s="27">
        <f t="shared" si="706"/>
        <v>1.3997585647629318</v>
      </c>
      <c r="AE781" s="27">
        <f t="shared" si="706"/>
        <v>0.46959762693075113</v>
      </c>
      <c r="AF781" s="27">
        <f t="shared" si="706"/>
        <v>6.2444632250559629</v>
      </c>
      <c r="AG781" s="27">
        <f t="shared" si="706"/>
        <v>6.3248025178025191</v>
      </c>
      <c r="AH781" s="27">
        <f t="shared" si="706"/>
        <v>11.248351244502297</v>
      </c>
      <c r="AI781" s="27">
        <f t="shared" si="706"/>
        <v>3.2526224833433481</v>
      </c>
      <c r="AJ781" s="27">
        <f t="shared" si="706"/>
        <v>-0.13885716821431249</v>
      </c>
      <c r="AK781" s="27">
        <f t="shared" si="706"/>
        <v>-14.934634004883096</v>
      </c>
      <c r="AL781" s="27">
        <f t="shared" si="706"/>
        <v>12.817526454087425</v>
      </c>
      <c r="AM781" s="27">
        <f t="shared" si="706"/>
        <v>7.6056870831292533</v>
      </c>
      <c r="AN781" s="27">
        <f t="shared" si="706"/>
        <v>1.7065486119843154</v>
      </c>
      <c r="AO781" s="27">
        <f t="shared" si="706"/>
        <v>0.53838605822029706</v>
      </c>
      <c r="AP781" s="27">
        <f t="shared" si="706"/>
        <v>2.54114323801089</v>
      </c>
      <c r="AQ781" s="27">
        <f t="shared" si="706"/>
        <v>4.0205116305361832</v>
      </c>
      <c r="AR781" s="27">
        <f t="shared" si="706"/>
        <v>1.4044475801779033</v>
      </c>
      <c r="AS781" s="27">
        <f t="shared" si="706"/>
        <v>5.844067050008217</v>
      </c>
      <c r="AT781" s="27">
        <f t="shared" si="706"/>
        <v>2.0660596620788896</v>
      </c>
      <c r="AU781" s="27">
        <f t="shared" si="706"/>
        <v>1.7942761858715572</v>
      </c>
      <c r="AV781" s="27">
        <f t="shared" si="706"/>
        <v>-11.566324902442515</v>
      </c>
      <c r="AW781" s="28">
        <f t="shared" si="706"/>
        <v>7.5200913865533403</v>
      </c>
      <c r="AX781" s="28">
        <f t="shared" si="706"/>
        <v>6.1684990180117749</v>
      </c>
      <c r="AY781" s="28">
        <f t="shared" si="706"/>
        <v>3.2148855636644269</v>
      </c>
      <c r="AZ781" s="28">
        <f t="shared" si="706"/>
        <v>3.1979035841144254</v>
      </c>
      <c r="BA781" s="28">
        <f t="shared" si="706"/>
        <v>2.8007208228060021</v>
      </c>
    </row>
    <row r="782" spans="1:58" s="139" customFormat="1" outlineLevel="1" x14ac:dyDescent="0.2">
      <c r="A782" s="96"/>
      <c r="B782" s="96"/>
      <c r="C782" s="96"/>
      <c r="D782" s="137"/>
      <c r="E782" s="137"/>
      <c r="F782" s="138" t="s">
        <v>444</v>
      </c>
      <c r="G782" s="158" t="s">
        <v>921</v>
      </c>
      <c r="I782" s="139">
        <v>-4.4389621161295745</v>
      </c>
      <c r="J782" s="139">
        <v>-0.46083656607267542</v>
      </c>
      <c r="K782" s="139">
        <v>3.7407490295127799</v>
      </c>
      <c r="L782" s="139">
        <v>6.2656117853868487</v>
      </c>
      <c r="M782" s="139">
        <v>4.5523302911576247</v>
      </c>
      <c r="N782" s="139">
        <v>4.2095110543160619</v>
      </c>
      <c r="O782" s="139">
        <v>5.2266442360820342</v>
      </c>
      <c r="P782" s="139">
        <v>5.9194120983975917</v>
      </c>
      <c r="Q782" s="139">
        <v>9.3097257983912662</v>
      </c>
      <c r="R782" s="139">
        <v>11.364210070447589</v>
      </c>
      <c r="S782" s="139">
        <v>13.636362265566792</v>
      </c>
      <c r="T782" s="139">
        <v>1.143096276255795</v>
      </c>
      <c r="U782" s="139">
        <v>-9.1759451536513446</v>
      </c>
      <c r="V782" s="139">
        <v>8.6279096399317865</v>
      </c>
      <c r="W782" s="139">
        <v>7.2826691509545238</v>
      </c>
      <c r="X782" s="139">
        <v>4.1790075596344511</v>
      </c>
      <c r="Y782" s="139">
        <v>9.5839869189248361</v>
      </c>
      <c r="Z782" s="139">
        <v>10.436646039490416</v>
      </c>
      <c r="AA782" s="139">
        <v>8.4744880656980381</v>
      </c>
      <c r="AB782" s="139">
        <v>11.68502088288086</v>
      </c>
      <c r="AC782" s="139">
        <v>0.28701950651683905</v>
      </c>
      <c r="AD782" s="139">
        <v>-2.1049795084439715</v>
      </c>
      <c r="AE782" s="139">
        <v>7.3136276464101924</v>
      </c>
      <c r="AF782" s="139">
        <v>7.5402090181750481</v>
      </c>
      <c r="AG782" s="139">
        <v>6.8153718817027364</v>
      </c>
      <c r="AH782" s="139">
        <v>13.441975183558696</v>
      </c>
      <c r="AI782" s="139">
        <v>7.0373697812998737</v>
      </c>
      <c r="AJ782" s="139">
        <v>2.0539997675203869</v>
      </c>
      <c r="AK782" s="139">
        <v>-10.146632834561231</v>
      </c>
      <c r="AL782" s="139">
        <v>13.432743790887214</v>
      </c>
      <c r="AM782" s="139">
        <v>8.1591800869205144</v>
      </c>
      <c r="AN782" s="139">
        <v>-0.91286001333049649</v>
      </c>
      <c r="AO782" s="139">
        <v>2.4275143489076223</v>
      </c>
      <c r="AP782" s="139">
        <v>4.5137301785807216</v>
      </c>
      <c r="AQ782" s="139">
        <v>5.395835848958952</v>
      </c>
      <c r="AR782" s="139">
        <v>4.15529850833396</v>
      </c>
      <c r="AS782" s="139">
        <v>5.6560245053259628</v>
      </c>
      <c r="AT782" s="139">
        <v>4.4769634605267283</v>
      </c>
      <c r="AU782" s="139">
        <v>2.4682469981818445</v>
      </c>
      <c r="AV782" s="139">
        <v>-5.3724874495192925</v>
      </c>
      <c r="AW782" s="139">
        <v>5.3358563998578523</v>
      </c>
      <c r="AX782" s="139">
        <v>4.1665606853560799</v>
      </c>
      <c r="AY782" s="139">
        <v>3.634708096263739</v>
      </c>
      <c r="AZ782" s="139">
        <v>3.5294761767957761</v>
      </c>
      <c r="BA782" s="139">
        <v>3.4980528177078529</v>
      </c>
      <c r="BB782" s="167"/>
      <c r="BC782" s="167"/>
      <c r="BD782" s="167"/>
      <c r="BE782" s="167"/>
      <c r="BF782" s="167"/>
    </row>
    <row r="783" spans="1:58" s="139" customFormat="1" outlineLevel="1" x14ac:dyDescent="0.2">
      <c r="A783" s="96"/>
      <c r="B783" s="96"/>
      <c r="C783" s="96"/>
      <c r="D783" s="137"/>
      <c r="E783" s="137"/>
      <c r="F783" s="138" t="s">
        <v>445</v>
      </c>
      <c r="G783" s="158" t="s">
        <v>922</v>
      </c>
      <c r="I783" s="139">
        <v>-4.0437471767608368</v>
      </c>
      <c r="J783" s="139">
        <v>4.6161088528983152</v>
      </c>
      <c r="K783" s="139">
        <v>-2.8080650744202185</v>
      </c>
      <c r="L783" s="139">
        <v>2.9372746293905516</v>
      </c>
      <c r="M783" s="139">
        <v>6.0996073139931051</v>
      </c>
      <c r="N783" s="139">
        <v>7.7168897657052593</v>
      </c>
      <c r="O783" s="139">
        <v>9.0394454030817464</v>
      </c>
      <c r="P783" s="139">
        <v>10.672145256670085</v>
      </c>
      <c r="Q783" s="139">
        <v>9.2711286155081183</v>
      </c>
      <c r="R783" s="139">
        <v>5.1918386087755009</v>
      </c>
      <c r="S783" s="139">
        <v>3.2758441955248907</v>
      </c>
      <c r="T783" s="139">
        <v>0.92928652560952951</v>
      </c>
      <c r="U783" s="139">
        <v>-4.3508301752475891</v>
      </c>
      <c r="V783" s="139">
        <v>11.054440382636855</v>
      </c>
      <c r="W783" s="139">
        <v>8.3116511935032555</v>
      </c>
      <c r="X783" s="139">
        <v>0.7911773938916955</v>
      </c>
      <c r="Y783" s="139">
        <v>8.0527945544330848</v>
      </c>
      <c r="Z783" s="139">
        <v>12.615194378764972</v>
      </c>
      <c r="AA783" s="139">
        <v>7.4862005519779062</v>
      </c>
      <c r="AB783" s="139">
        <v>17.248936177555674</v>
      </c>
      <c r="AC783" s="139">
        <v>1.4505337952592789</v>
      </c>
      <c r="AD783" s="139">
        <v>2.2444982809394665</v>
      </c>
      <c r="AE783" s="139">
        <v>0.9693502572353685</v>
      </c>
      <c r="AF783" s="139">
        <v>6.7624649749731036</v>
      </c>
      <c r="AG783" s="139">
        <v>6.9301014270333416</v>
      </c>
      <c r="AH783" s="139">
        <v>6.2891889563151615</v>
      </c>
      <c r="AI783" s="139">
        <v>5.5307213400285216</v>
      </c>
      <c r="AJ783" s="139">
        <v>0.8831708114680481</v>
      </c>
      <c r="AK783" s="139">
        <v>-10.718038528896667</v>
      </c>
      <c r="AL783" s="139">
        <v>8.805791578234313</v>
      </c>
      <c r="AM783" s="139">
        <v>6.0894413999601493</v>
      </c>
      <c r="AN783" s="139">
        <v>-0.56447084552413429</v>
      </c>
      <c r="AO783" s="139">
        <v>0.47723779519535103</v>
      </c>
      <c r="AP783" s="139">
        <v>2.8043998208294285</v>
      </c>
      <c r="AQ783" s="139">
        <v>5.1553235436169853</v>
      </c>
      <c r="AR783" s="139">
        <v>3.1502064892142911</v>
      </c>
      <c r="AS783" s="139">
        <v>5.8088133589254243</v>
      </c>
      <c r="AT783" s="139">
        <v>2.4259344154262674</v>
      </c>
      <c r="AU783" s="139">
        <v>2.0973091293090107</v>
      </c>
      <c r="AV783" s="139">
        <v>-10.425589117193256</v>
      </c>
      <c r="AW783" s="139">
        <v>8.9855190549199335</v>
      </c>
      <c r="AX783" s="139">
        <v>6.7078019944804002</v>
      </c>
      <c r="AY783" s="139">
        <v>3.951106400185056</v>
      </c>
      <c r="AZ783" s="139">
        <v>3.8036400616424659</v>
      </c>
      <c r="BA783" s="139">
        <v>2.9965857835449139</v>
      </c>
      <c r="BB783" s="167"/>
      <c r="BC783" s="167"/>
      <c r="BD783" s="167"/>
      <c r="BE783" s="167"/>
      <c r="BF783" s="167"/>
    </row>
    <row r="784" spans="1:58" s="139" customFormat="1" outlineLevel="1" x14ac:dyDescent="0.2">
      <c r="A784" s="96"/>
      <c r="B784" s="96"/>
      <c r="C784" s="96"/>
      <c r="D784" s="137"/>
      <c r="E784" s="137"/>
      <c r="F784" s="138" t="s">
        <v>446</v>
      </c>
      <c r="G784" s="158" t="s">
        <v>923</v>
      </c>
      <c r="I784" s="167">
        <v>3.8507512626222056</v>
      </c>
      <c r="J784" s="139">
        <v>-1.1794645915920499</v>
      </c>
      <c r="K784" s="139">
        <v>-2.7654516640253424</v>
      </c>
      <c r="L784" s="139">
        <v>12.606959498003413</v>
      </c>
      <c r="M784" s="139">
        <v>4.0327833260964008</v>
      </c>
      <c r="N784" s="139">
        <v>7.311177196918317</v>
      </c>
      <c r="O784" s="139">
        <v>11.648974961510428</v>
      </c>
      <c r="P784" s="139">
        <v>7.9122697516438523</v>
      </c>
      <c r="Q784" s="139">
        <v>9.3995480469170278</v>
      </c>
      <c r="R784" s="139">
        <v>5.7732503811537939</v>
      </c>
      <c r="S784" s="139">
        <v>4.8141582633460134</v>
      </c>
      <c r="T784" s="139">
        <v>1.2260311193425855</v>
      </c>
      <c r="U784" s="139">
        <v>-10.820656371713898</v>
      </c>
      <c r="V784" s="139">
        <v>13.04024668910786</v>
      </c>
      <c r="W784" s="139">
        <v>12.105963863605474</v>
      </c>
      <c r="X784" s="139">
        <v>-1.5045830647154812</v>
      </c>
      <c r="Y784" s="139">
        <v>11.16442502177668</v>
      </c>
      <c r="Z784" s="139">
        <v>8.3551364632445733</v>
      </c>
      <c r="AA784" s="139">
        <v>5.4547757376673944</v>
      </c>
      <c r="AB784" s="139">
        <v>13.453618432522706</v>
      </c>
      <c r="AC784" s="139">
        <v>1.2293654425374223</v>
      </c>
      <c r="AD784" s="139">
        <v>0.70133655383659566</v>
      </c>
      <c r="AE784" s="139">
        <v>1.1017945617108893</v>
      </c>
      <c r="AF784" s="139">
        <v>5.0715369679458666</v>
      </c>
      <c r="AG784" s="139">
        <v>3.7167148100962555</v>
      </c>
      <c r="AH784" s="139">
        <v>8.2512906894014471</v>
      </c>
      <c r="AI784" s="139">
        <v>3.4589587452813264</v>
      </c>
      <c r="AJ784" s="139">
        <v>-4.0814775198386277</v>
      </c>
      <c r="AK784" s="139">
        <v>-13.365769162187636</v>
      </c>
      <c r="AL784" s="139">
        <v>13.940997745761052</v>
      </c>
      <c r="AM784" s="139">
        <v>1.5669711723180768</v>
      </c>
      <c r="AN784" s="139">
        <v>-8.9891510246254533</v>
      </c>
      <c r="AO784" s="139">
        <v>-2.8338787474603278</v>
      </c>
      <c r="AP784" s="139">
        <v>3.1687251994419796</v>
      </c>
      <c r="AQ784" s="139">
        <v>7.7837085170573195</v>
      </c>
      <c r="AR784" s="139">
        <v>4.1816668102087284</v>
      </c>
      <c r="AS784" s="139">
        <v>6.2477955116617467</v>
      </c>
      <c r="AT784" s="139">
        <v>2.5323612634833292</v>
      </c>
      <c r="AU784" s="139">
        <v>-0.55269861104435547</v>
      </c>
      <c r="AV784" s="139">
        <v>-9.6057973078840675</v>
      </c>
      <c r="AW784" s="139">
        <v>11.123459819535707</v>
      </c>
      <c r="AX784" s="139">
        <v>7.6854472465024193</v>
      </c>
      <c r="AY784" s="139">
        <v>3.4234974380655814</v>
      </c>
      <c r="AZ784" s="139">
        <v>2.4738192922374003</v>
      </c>
      <c r="BA784" s="139">
        <v>1.912850867249527</v>
      </c>
      <c r="BB784" s="167"/>
      <c r="BC784" s="167"/>
      <c r="BD784" s="167"/>
      <c r="BE784" s="167"/>
      <c r="BF784" s="167"/>
    </row>
    <row r="785" spans="1:58" s="139" customFormat="1" outlineLevel="1" x14ac:dyDescent="0.2">
      <c r="A785" s="96"/>
      <c r="B785" s="96"/>
      <c r="C785" s="96"/>
      <c r="D785" s="137"/>
      <c r="E785" s="137"/>
      <c r="F785" s="138" t="s">
        <v>447</v>
      </c>
      <c r="G785" s="158" t="s">
        <v>924</v>
      </c>
      <c r="I785" s="167">
        <v>8.4849498319652827</v>
      </c>
      <c r="J785" s="167">
        <v>8.4849498319652827</v>
      </c>
      <c r="K785" s="167">
        <v>8.4849498319652863</v>
      </c>
      <c r="L785" s="167">
        <v>8.4849498319652916</v>
      </c>
      <c r="M785" s="167">
        <v>8.4849498319652898</v>
      </c>
      <c r="N785" s="167">
        <v>8.4849498319652845</v>
      </c>
      <c r="O785" s="167">
        <v>8.4849498319652845</v>
      </c>
      <c r="P785" s="167">
        <v>8.4849498319652792</v>
      </c>
      <c r="Q785" s="167">
        <v>8.4849498319652863</v>
      </c>
      <c r="R785" s="167">
        <v>8.4849498319652792</v>
      </c>
      <c r="S785" s="167">
        <v>8.4849498319652827</v>
      </c>
      <c r="T785" s="167">
        <v>8.4849498319652845</v>
      </c>
      <c r="U785" s="167">
        <v>8.4849498319652792</v>
      </c>
      <c r="V785" s="167">
        <v>8.4849498319652863</v>
      </c>
      <c r="W785" s="167">
        <v>8.4849498319652739</v>
      </c>
      <c r="X785" s="139">
        <v>9.4702273620163258</v>
      </c>
      <c r="Y785" s="139">
        <v>9.2495628968436669</v>
      </c>
      <c r="Z785" s="139">
        <v>7.2434226319579853</v>
      </c>
      <c r="AA785" s="139">
        <v>5.8030489864201451</v>
      </c>
      <c r="AB785" s="139">
        <v>10.72938434186157</v>
      </c>
      <c r="AC785" s="139">
        <v>6.9387180467005871</v>
      </c>
      <c r="AD785" s="139">
        <v>4.9334536996984424</v>
      </c>
      <c r="AE785" s="139">
        <v>0.87972159574627451</v>
      </c>
      <c r="AF785" s="139">
        <v>5.6924580261170865</v>
      </c>
      <c r="AG785" s="139">
        <v>7.4828959975793641</v>
      </c>
      <c r="AH785" s="139">
        <v>12.33672972007831</v>
      </c>
      <c r="AI785" s="139">
        <v>-4.6376562746535672</v>
      </c>
      <c r="AJ785" s="139">
        <v>-2.9957297711595388</v>
      </c>
      <c r="AK785" s="139">
        <v>-8.9617305410700006</v>
      </c>
      <c r="AL785" s="139">
        <v>10.899723098541102</v>
      </c>
      <c r="AM785" s="139">
        <v>1.8369958137165909</v>
      </c>
      <c r="AN785" s="139">
        <v>1.5596524997621319</v>
      </c>
      <c r="AO785" s="139">
        <v>3.1131993888904974</v>
      </c>
      <c r="AP785" s="139">
        <v>2.2804785999832156</v>
      </c>
      <c r="AQ785" s="139">
        <v>3.952478242350943</v>
      </c>
      <c r="AR785" s="139">
        <v>4.2713094387743844</v>
      </c>
      <c r="AS785" s="139">
        <v>2.2761658205292079</v>
      </c>
      <c r="AT785" s="139">
        <v>0.25784845496383824</v>
      </c>
      <c r="AU785" s="139">
        <v>2.1494953634919822</v>
      </c>
      <c r="AV785" s="139">
        <v>-14.827951466906331</v>
      </c>
      <c r="AW785" s="139">
        <v>10.956022801149778</v>
      </c>
      <c r="AX785" s="139">
        <v>9.548706897316972</v>
      </c>
      <c r="AY785" s="139">
        <v>2.7474205849294719</v>
      </c>
      <c r="AZ785" s="139">
        <v>2.7692349235700631</v>
      </c>
      <c r="BA785" s="139">
        <v>3.0845499978138902</v>
      </c>
      <c r="BB785" s="167"/>
      <c r="BC785" s="167"/>
      <c r="BD785" s="167"/>
      <c r="BE785" s="167"/>
      <c r="BF785" s="167"/>
    </row>
    <row r="786" spans="1:58" s="42" customFormat="1" x14ac:dyDescent="0.2">
      <c r="A786" s="37" t="s">
        <v>442</v>
      </c>
      <c r="B786" s="37" t="s">
        <v>435</v>
      </c>
      <c r="C786" s="37" t="s">
        <v>1859</v>
      </c>
      <c r="D786" s="38"/>
      <c r="E786" s="38"/>
      <c r="F786" s="18" t="s">
        <v>436</v>
      </c>
      <c r="G786" s="22" t="s">
        <v>1348</v>
      </c>
      <c r="H786" s="27" t="str">
        <f t="shared" ref="H786:BA786" si="707">IF(AND(ISNUMBER(H931),ISNUMBER(G931)),((H931/G931)-1)*100,"–")</f>
        <v>–</v>
      </c>
      <c r="I786" s="27">
        <f t="shared" si="707"/>
        <v>-0.15775173088702354</v>
      </c>
      <c r="J786" s="27">
        <f t="shared" si="707"/>
        <v>2.4902761086267322</v>
      </c>
      <c r="K786" s="27">
        <f t="shared" si="707"/>
        <v>2.1349738916301098</v>
      </c>
      <c r="L786" s="27">
        <f t="shared" si="707"/>
        <v>7.0715642427228165</v>
      </c>
      <c r="M786" s="27">
        <f t="shared" si="707"/>
        <v>5.6803757538761657</v>
      </c>
      <c r="N786" s="27">
        <f t="shared" si="707"/>
        <v>6.4722351004568024</v>
      </c>
      <c r="O786" s="27">
        <f t="shared" si="707"/>
        <v>7.8904181941976903</v>
      </c>
      <c r="P786" s="27">
        <f t="shared" si="707"/>
        <v>7.883709842805553</v>
      </c>
      <c r="Q786" s="27">
        <f t="shared" si="707"/>
        <v>9.1302195702209978</v>
      </c>
      <c r="R786" s="27">
        <f t="shared" si="707"/>
        <v>8.346785207201135</v>
      </c>
      <c r="S786" s="27">
        <f t="shared" si="707"/>
        <v>8.5647397522290234</v>
      </c>
      <c r="T786" s="27">
        <f t="shared" si="707"/>
        <v>2.7186879220257421</v>
      </c>
      <c r="U786" s="27">
        <f t="shared" si="707"/>
        <v>-4.671058094326785</v>
      </c>
      <c r="V786" s="27">
        <f t="shared" si="707"/>
        <v>9.8821571301538356</v>
      </c>
      <c r="W786" s="27">
        <f t="shared" si="707"/>
        <v>8.6007370348878389</v>
      </c>
      <c r="X786" s="27">
        <f t="shared" si="707"/>
        <v>3.5700858654141632</v>
      </c>
      <c r="Y786" s="27">
        <f t="shared" si="707"/>
        <v>9.4355969216615385</v>
      </c>
      <c r="Z786" s="27">
        <f t="shared" si="707"/>
        <v>9.8266658111056948</v>
      </c>
      <c r="AA786" s="27">
        <f t="shared" si="707"/>
        <v>7.1249894355023935</v>
      </c>
      <c r="AB786" s="27">
        <f t="shared" si="707"/>
        <v>12.98747810295322</v>
      </c>
      <c r="AC786" s="27">
        <f t="shared" si="707"/>
        <v>2.1746851675884527</v>
      </c>
      <c r="AD786" s="27">
        <f t="shared" si="707"/>
        <v>0.89547902014701641</v>
      </c>
      <c r="AE786" s="27">
        <f t="shared" si="707"/>
        <v>3.33621838707161</v>
      </c>
      <c r="AF786" s="27">
        <f t="shared" si="707"/>
        <v>6.5211876502589528</v>
      </c>
      <c r="AG786" s="27">
        <f t="shared" si="707"/>
        <v>6.4498196587565948</v>
      </c>
      <c r="AH786" s="27">
        <f t="shared" si="707"/>
        <v>10.666144175146686</v>
      </c>
      <c r="AI786" s="27">
        <f t="shared" si="707"/>
        <v>3.3523866874110686</v>
      </c>
      <c r="AJ786" s="27">
        <f t="shared" si="707"/>
        <v>-0.43407888684301454</v>
      </c>
      <c r="AK786" s="27">
        <f t="shared" si="707"/>
        <v>-10.572701601620349</v>
      </c>
      <c r="AL786" s="27">
        <f t="shared" si="707"/>
        <v>11.901612298434848</v>
      </c>
      <c r="AM786" s="27">
        <f t="shared" si="707"/>
        <v>5.0987649285676673</v>
      </c>
      <c r="AN786" s="27">
        <f t="shared" si="707"/>
        <v>-1.7329048435231975</v>
      </c>
      <c r="AO786" s="27">
        <f t="shared" si="707"/>
        <v>1.2198851545725864</v>
      </c>
      <c r="AP786" s="27">
        <f t="shared" si="707"/>
        <v>3.394274748396553</v>
      </c>
      <c r="AQ786" s="27">
        <f t="shared" si="707"/>
        <v>5.4215142273907446</v>
      </c>
      <c r="AR786" s="27">
        <f t="shared" si="707"/>
        <v>3.9612795811936552</v>
      </c>
      <c r="AS786" s="27">
        <f t="shared" si="707"/>
        <v>5.0196704179559015</v>
      </c>
      <c r="AT786" s="27">
        <f t="shared" si="707"/>
        <v>2.7222850172077928</v>
      </c>
      <c r="AU786" s="27">
        <f t="shared" si="707"/>
        <v>1.7876780969691808</v>
      </c>
      <c r="AV786" s="27">
        <f t="shared" si="707"/>
        <v>-9.4295219231753222</v>
      </c>
      <c r="AW786" s="28">
        <f t="shared" si="707"/>
        <v>8.3819444191192805</v>
      </c>
      <c r="AX786" s="28">
        <f t="shared" si="707"/>
        <v>6.5303843408216045</v>
      </c>
      <c r="AY786" s="28">
        <f t="shared" si="707"/>
        <v>3.4679971933921694</v>
      </c>
      <c r="AZ786" s="28">
        <f t="shared" si="707"/>
        <v>3.2361720675789574</v>
      </c>
      <c r="BA786" s="28">
        <f t="shared" si="707"/>
        <v>3.0187383922289035</v>
      </c>
    </row>
    <row r="787" spans="1:58" s="139" customFormat="1" outlineLevel="1" x14ac:dyDescent="0.2">
      <c r="A787" s="96"/>
      <c r="B787" s="96"/>
      <c r="C787" s="96"/>
      <c r="D787" s="137"/>
      <c r="E787" s="137"/>
      <c r="F787" s="138" t="s">
        <v>444</v>
      </c>
      <c r="G787" s="158" t="s">
        <v>925</v>
      </c>
      <c r="I787" s="139">
        <v>-14.960905354851805</v>
      </c>
      <c r="J787" s="139">
        <v>-8.4262086150761242</v>
      </c>
      <c r="K787" s="139">
        <v>-7.5756156715198086</v>
      </c>
      <c r="L787" s="139">
        <v>-8.3852675679829005</v>
      </c>
      <c r="M787" s="139">
        <v>-0.79522673520305842</v>
      </c>
      <c r="N787" s="139">
        <v>26.670844344970625</v>
      </c>
      <c r="O787" s="139">
        <v>16.261949123030096</v>
      </c>
      <c r="P787" s="139">
        <v>4.7645380032767415</v>
      </c>
      <c r="Q787" s="139">
        <v>-4.2947171786270166</v>
      </c>
      <c r="R787" s="139">
        <v>15.522209647687912</v>
      </c>
      <c r="S787" s="139">
        <v>-1.5242788377557992</v>
      </c>
      <c r="T787" s="139">
        <v>5.2412398343619993</v>
      </c>
      <c r="U787" s="139">
        <v>-9.5692697227884427</v>
      </c>
      <c r="V787" s="139">
        <v>2.2679734546972918</v>
      </c>
      <c r="W787" s="139">
        <v>11.584685196317235</v>
      </c>
      <c r="X787" s="139">
        <v>-2.9465048324203047</v>
      </c>
      <c r="Y787" s="139">
        <v>-9.3309636097518975</v>
      </c>
      <c r="Z787" s="139">
        <v>-1.2675682915523456</v>
      </c>
      <c r="AA787" s="139">
        <v>-5.2937864339940184</v>
      </c>
      <c r="AB787" s="139">
        <v>-10.701698116219816</v>
      </c>
      <c r="AC787" s="139">
        <v>-2.0637339991341541</v>
      </c>
      <c r="AD787" s="139">
        <v>5.2246623392369518</v>
      </c>
      <c r="AE787" s="139">
        <v>19.434455227314107</v>
      </c>
      <c r="AF787" s="139">
        <v>10.575095330138652</v>
      </c>
      <c r="AG787" s="139">
        <v>1.0049656163394038</v>
      </c>
      <c r="AH787" s="139">
        <v>2.6319218923093857</v>
      </c>
      <c r="AI787" s="139">
        <v>10.488585950552398</v>
      </c>
      <c r="AJ787" s="139">
        <v>9.1750572008646003</v>
      </c>
      <c r="AK787" s="139">
        <v>-7.3860744653770354</v>
      </c>
      <c r="AL787" s="139">
        <v>-1.8246669015026251</v>
      </c>
      <c r="AM787" s="139">
        <v>8.297601531053278</v>
      </c>
      <c r="AN787" s="139">
        <v>-6.1405668459480474</v>
      </c>
      <c r="AO787" s="139">
        <v>2.7469248758309917</v>
      </c>
      <c r="AP787" s="139">
        <v>-0.20770783448633701</v>
      </c>
      <c r="AQ787" s="139">
        <v>-15.828030467648901</v>
      </c>
      <c r="AR787" s="139">
        <v>-1.0820095675277752</v>
      </c>
      <c r="AS787" s="139">
        <v>3.908866233978503</v>
      </c>
      <c r="AT787" s="139">
        <v>5.9401790520967612</v>
      </c>
      <c r="AU787" s="139">
        <v>-4.7656696531175324</v>
      </c>
      <c r="AV787" s="139">
        <v>1.231557882433032</v>
      </c>
      <c r="AW787" s="139">
        <v>15.505368030209787</v>
      </c>
      <c r="AX787" s="139">
        <v>-0.29724735606623254</v>
      </c>
      <c r="AY787" s="139">
        <v>-1.3431816973619171E-2</v>
      </c>
      <c r="AZ787" s="139">
        <v>0.99784929333439631</v>
      </c>
      <c r="BA787" s="139">
        <v>3.6106239125525352</v>
      </c>
      <c r="BB787" s="167"/>
      <c r="BC787" s="167"/>
      <c r="BD787" s="167"/>
      <c r="BE787" s="167"/>
      <c r="BF787" s="167"/>
    </row>
    <row r="788" spans="1:58" s="139" customFormat="1" outlineLevel="1" x14ac:dyDescent="0.2">
      <c r="A788" s="96"/>
      <c r="B788" s="96"/>
      <c r="C788" s="96"/>
      <c r="D788" s="137"/>
      <c r="E788" s="137"/>
      <c r="F788" s="138" t="s">
        <v>445</v>
      </c>
      <c r="G788" s="158" t="s">
        <v>926</v>
      </c>
      <c r="I788" s="139">
        <v>-9.2465800069171049</v>
      </c>
      <c r="J788" s="139">
        <v>-1.5611534560434404</v>
      </c>
      <c r="K788" s="139">
        <v>-0.982167699737857</v>
      </c>
      <c r="L788" s="139">
        <v>-3.460922394324184</v>
      </c>
      <c r="M788" s="139">
        <v>-0.21046463527404358</v>
      </c>
      <c r="N788" s="139">
        <v>23.127088250619977</v>
      </c>
      <c r="O788" s="139">
        <v>15.781239302675253</v>
      </c>
      <c r="P788" s="139">
        <v>4.7980802505008802</v>
      </c>
      <c r="Q788" s="139">
        <v>-3.3175212627812978</v>
      </c>
      <c r="R788" s="139">
        <v>13.302616919118693</v>
      </c>
      <c r="S788" s="139">
        <v>-3.8251288532950678</v>
      </c>
      <c r="T788" s="139">
        <v>3.0847753290891289</v>
      </c>
      <c r="U788" s="139">
        <v>-11.063152657333642</v>
      </c>
      <c r="V788" s="139">
        <v>1.9609132057259115</v>
      </c>
      <c r="W788" s="139">
        <v>9.2524395587906927</v>
      </c>
      <c r="X788" s="139">
        <v>-5.9655751798271091</v>
      </c>
      <c r="Y788" s="139">
        <v>-12.646781681587949</v>
      </c>
      <c r="Z788" s="139">
        <v>-4.2433210902217855</v>
      </c>
      <c r="AA788" s="139">
        <v>-8.1121430590964998</v>
      </c>
      <c r="AB788" s="139">
        <v>-6.3543043499457159</v>
      </c>
      <c r="AC788" s="139">
        <v>-0.49039716653007659</v>
      </c>
      <c r="AD788" s="139">
        <v>5.2229240755723882</v>
      </c>
      <c r="AE788" s="139">
        <v>19.589640480754245</v>
      </c>
      <c r="AF788" s="139">
        <v>10.742120635487629</v>
      </c>
      <c r="AG788" s="139">
        <v>1.7021500223056707</v>
      </c>
      <c r="AH788" s="139">
        <v>2.237711311278856</v>
      </c>
      <c r="AI788" s="139">
        <v>11.303455775533934</v>
      </c>
      <c r="AJ788" s="139">
        <v>10.678469512845323</v>
      </c>
      <c r="AK788" s="139">
        <v>-9.8614661336930318</v>
      </c>
      <c r="AL788" s="139">
        <v>-2.6170790662293664</v>
      </c>
      <c r="AM788" s="139">
        <v>9.4051635514307286</v>
      </c>
      <c r="AN788" s="139">
        <v>-6.4348758984175021</v>
      </c>
      <c r="AO788" s="139">
        <v>2.8681917418051928</v>
      </c>
      <c r="AP788" s="139">
        <v>9.2086705483179543</v>
      </c>
      <c r="AQ788" s="139">
        <v>-16.590474156226154</v>
      </c>
      <c r="AR788" s="139">
        <v>-3.873989139262668</v>
      </c>
      <c r="AS788" s="139">
        <v>2.9407821138328183</v>
      </c>
      <c r="AT788" s="139">
        <v>5.1662977082494344</v>
      </c>
      <c r="AU788" s="139">
        <v>-4.6266225262138967</v>
      </c>
      <c r="AV788" s="139">
        <v>4.9521941698753125</v>
      </c>
      <c r="AW788" s="139">
        <v>17.656951378209484</v>
      </c>
      <c r="AX788" s="139">
        <v>-0.63126450679200641</v>
      </c>
      <c r="AY788" s="139">
        <v>0.31347766673543997</v>
      </c>
      <c r="AZ788" s="139">
        <v>-0.16520672145866611</v>
      </c>
      <c r="BA788" s="139">
        <v>2.8395958430889046</v>
      </c>
      <c r="BB788" s="167"/>
      <c r="BC788" s="167"/>
      <c r="BD788" s="167"/>
      <c r="BE788" s="167"/>
      <c r="BF788" s="167"/>
    </row>
    <row r="789" spans="1:58" s="139" customFormat="1" outlineLevel="1" x14ac:dyDescent="0.2">
      <c r="A789" s="96"/>
      <c r="B789" s="96"/>
      <c r="C789" s="96"/>
      <c r="D789" s="137"/>
      <c r="E789" s="137"/>
      <c r="F789" s="138" t="s">
        <v>446</v>
      </c>
      <c r="G789" s="158" t="s">
        <v>927</v>
      </c>
      <c r="I789" s="139">
        <v>-1.1799982049996327</v>
      </c>
      <c r="J789" s="139">
        <v>1.2189861366956212</v>
      </c>
      <c r="K789" s="139">
        <v>-2.3921834892677407</v>
      </c>
      <c r="L789" s="139">
        <v>-3.0845756365389665</v>
      </c>
      <c r="M789" s="139">
        <v>4.3754041328309068</v>
      </c>
      <c r="N789" s="139">
        <v>23.008912105253309</v>
      </c>
      <c r="O789" s="139">
        <v>18.738854590218846</v>
      </c>
      <c r="P789" s="139">
        <v>7.6729433890946774</v>
      </c>
      <c r="Q789" s="139">
        <v>-1.0079855926841574</v>
      </c>
      <c r="R789" s="139">
        <v>17.917842286498864</v>
      </c>
      <c r="S789" s="139">
        <v>0.27518479837858045</v>
      </c>
      <c r="T789" s="139">
        <v>5.4086488666121646</v>
      </c>
      <c r="U789" s="139">
        <v>0.62923484499726179</v>
      </c>
      <c r="V789" s="139">
        <v>5.0752527099707567</v>
      </c>
      <c r="W789" s="139">
        <v>20.261812297699457</v>
      </c>
      <c r="X789" s="139">
        <v>-2.1785907033673335</v>
      </c>
      <c r="Y789" s="139">
        <v>-10.169549944521039</v>
      </c>
      <c r="Z789" s="139">
        <v>-0.29471633367259553</v>
      </c>
      <c r="AA789" s="139">
        <v>-4.9228288619900589</v>
      </c>
      <c r="AB789" s="139">
        <v>-8.4704415217824227</v>
      </c>
      <c r="AC789" s="139">
        <v>0.77400222337216107</v>
      </c>
      <c r="AD789" s="139">
        <v>3.0625849352782675</v>
      </c>
      <c r="AE789" s="139">
        <v>19.0767272517826</v>
      </c>
      <c r="AF789" s="139">
        <v>11.616685917172799</v>
      </c>
      <c r="AG789" s="139">
        <v>5.7737892035425675</v>
      </c>
      <c r="AH789" s="139">
        <v>16.96757737809309</v>
      </c>
      <c r="AI789" s="139">
        <v>10.48911694276371</v>
      </c>
      <c r="AJ789" s="139">
        <v>9.1223609735185072</v>
      </c>
      <c r="AK789" s="139">
        <v>-14.577663778141325</v>
      </c>
      <c r="AL789" s="139">
        <v>9.8892919235060504</v>
      </c>
      <c r="AM789" s="139">
        <v>13.509032525156739</v>
      </c>
      <c r="AN789" s="139">
        <v>-7.4334656056676218</v>
      </c>
      <c r="AO789" s="139">
        <v>-0.83951231178815977</v>
      </c>
      <c r="AP789" s="139">
        <v>-2.354049830266991</v>
      </c>
      <c r="AQ789" s="139">
        <v>-17.036345513776119</v>
      </c>
      <c r="AR789" s="139">
        <v>-0.98033502297663055</v>
      </c>
      <c r="AS789" s="139">
        <v>4.6552545764624309</v>
      </c>
      <c r="AT789" s="139">
        <v>7.9137449474575572</v>
      </c>
      <c r="AU789" s="139">
        <v>-5.5610020975601522</v>
      </c>
      <c r="AV789" s="139">
        <v>-2.235722789323813</v>
      </c>
      <c r="AW789" s="139">
        <v>17.698118281003318</v>
      </c>
      <c r="AX789" s="139">
        <v>-0.21426687799073196</v>
      </c>
      <c r="AY789" s="139">
        <v>-0.29838908000119346</v>
      </c>
      <c r="AZ789" s="139">
        <v>-0.58515142967319189</v>
      </c>
      <c r="BA789" s="139">
        <v>2.7213810642808811</v>
      </c>
      <c r="BB789" s="167"/>
      <c r="BC789" s="167"/>
      <c r="BD789" s="167"/>
      <c r="BE789" s="167"/>
      <c r="BF789" s="167"/>
    </row>
    <row r="790" spans="1:58" s="139" customFormat="1" outlineLevel="1" x14ac:dyDescent="0.2">
      <c r="A790" s="96"/>
      <c r="B790" s="96"/>
      <c r="C790" s="96"/>
      <c r="D790" s="137"/>
      <c r="E790" s="137"/>
      <c r="F790" s="138" t="s">
        <v>447</v>
      </c>
      <c r="G790" s="158" t="s">
        <v>928</v>
      </c>
      <c r="I790" s="139">
        <v>-5.0213892381077985</v>
      </c>
      <c r="J790" s="139">
        <v>-7.7264840902974026</v>
      </c>
      <c r="K790" s="139">
        <v>-7.1742799065019565</v>
      </c>
      <c r="L790" s="139">
        <v>-4.979074629138025</v>
      </c>
      <c r="M790" s="139">
        <v>2.0839286320534223</v>
      </c>
      <c r="N790" s="139">
        <v>2.1265782481578288</v>
      </c>
      <c r="O790" s="139">
        <v>15.684626443633265</v>
      </c>
      <c r="P790" s="139">
        <v>9.7902131389702838</v>
      </c>
      <c r="Q790" s="139">
        <v>-3.9510463378102711</v>
      </c>
      <c r="R790" s="139">
        <v>12.767170868000189</v>
      </c>
      <c r="S790" s="139">
        <v>0.52494063195021035</v>
      </c>
      <c r="T790" s="139">
        <v>1.7234656979692176</v>
      </c>
      <c r="U790" s="139">
        <v>-4.3241329159637303</v>
      </c>
      <c r="V790" s="139">
        <v>4.1350503803787353</v>
      </c>
      <c r="W790" s="139">
        <v>6.5994194868187694</v>
      </c>
      <c r="X790" s="139">
        <v>-0.4101624106545132</v>
      </c>
      <c r="Y790" s="139">
        <v>-0.56547946420689721</v>
      </c>
      <c r="Z790" s="139">
        <v>0.17398590074400033</v>
      </c>
      <c r="AA790" s="139">
        <v>-3.1927876654306186</v>
      </c>
      <c r="AB790" s="139">
        <v>-4.4304567037663727</v>
      </c>
      <c r="AC790" s="139">
        <v>-5.5990868407990053</v>
      </c>
      <c r="AD790" s="139">
        <v>2.8330891432867045</v>
      </c>
      <c r="AE790" s="139">
        <v>10.795038339649965</v>
      </c>
      <c r="AF790" s="139">
        <v>12.703395211843516</v>
      </c>
      <c r="AG790" s="139">
        <v>2.9276164851561592</v>
      </c>
      <c r="AH790" s="139">
        <v>2.9095579639064173</v>
      </c>
      <c r="AI790" s="139">
        <v>8.0597668936983169</v>
      </c>
      <c r="AJ790" s="139">
        <v>5.2319842421781226</v>
      </c>
      <c r="AK790" s="139">
        <v>-14.676606912258672</v>
      </c>
      <c r="AL790" s="139">
        <v>5.4983128060162478</v>
      </c>
      <c r="AM790" s="139">
        <v>11.911126695786422</v>
      </c>
      <c r="AN790" s="139">
        <v>-1.3138664771818909</v>
      </c>
      <c r="AO790" s="139">
        <v>-9.238705407204062E-2</v>
      </c>
      <c r="AP790" s="139">
        <v>0.4085156590194039</v>
      </c>
      <c r="AQ790" s="139">
        <v>-14.158089093221459</v>
      </c>
      <c r="AR790" s="139">
        <v>-6.4672350250510764</v>
      </c>
      <c r="AS790" s="139">
        <v>1.1042914056894393</v>
      </c>
      <c r="AT790" s="139">
        <v>7.2979036022589483</v>
      </c>
      <c r="AU790" s="139">
        <v>-4.3293591907283657</v>
      </c>
      <c r="AV790" s="139">
        <v>-2.8149561828797576</v>
      </c>
      <c r="AW790" s="139">
        <v>18.307401260681932</v>
      </c>
      <c r="AX790" s="139">
        <v>1.941292363997893</v>
      </c>
      <c r="AY790" s="139">
        <v>1.6482333031507368</v>
      </c>
      <c r="AZ790" s="139">
        <v>-0.12796375748650446</v>
      </c>
      <c r="BA790" s="139">
        <v>1.7731006188752785</v>
      </c>
      <c r="BB790" s="167"/>
      <c r="BC790" s="167"/>
      <c r="BD790" s="167"/>
      <c r="BE790" s="167"/>
      <c r="BF790" s="167"/>
    </row>
    <row r="791" spans="1:58" s="42" customFormat="1" x14ac:dyDescent="0.2">
      <c r="A791" s="37" t="s">
        <v>442</v>
      </c>
      <c r="B791" s="37" t="s">
        <v>437</v>
      </c>
      <c r="C791" s="37" t="s">
        <v>1859</v>
      </c>
      <c r="D791" s="38"/>
      <c r="E791" s="38"/>
      <c r="F791" s="22" t="s">
        <v>438</v>
      </c>
      <c r="G791" s="22" t="s">
        <v>1349</v>
      </c>
      <c r="H791" s="27" t="str">
        <f t="shared" ref="H791:BA791" si="708">IF(AND(ISNUMBER(H936),ISNUMBER(G936)),((H936/G936)-1)*100,"–")</f>
        <v>–</v>
      </c>
      <c r="I791" s="27">
        <f t="shared" si="708"/>
        <v>-9.6826048108686003</v>
      </c>
      <c r="J791" s="27">
        <f t="shared" si="708"/>
        <v>-5.402656340446077</v>
      </c>
      <c r="K791" s="27">
        <f t="shared" si="708"/>
        <v>-5.3391157301607812</v>
      </c>
      <c r="L791" s="27">
        <f t="shared" si="708"/>
        <v>-5.8412098689262448</v>
      </c>
      <c r="M791" s="27">
        <f t="shared" si="708"/>
        <v>0.7219567219984846</v>
      </c>
      <c r="N791" s="27">
        <f t="shared" si="708"/>
        <v>19.861835600444522</v>
      </c>
      <c r="O791" s="27">
        <f t="shared" si="708"/>
        <v>16.427757243310026</v>
      </c>
      <c r="P791" s="27">
        <f t="shared" si="708"/>
        <v>6.2530754908032504</v>
      </c>
      <c r="Q791" s="27">
        <f t="shared" si="708"/>
        <v>-3.5074512723835105</v>
      </c>
      <c r="R791" s="27">
        <f t="shared" si="708"/>
        <v>14.850910524210303</v>
      </c>
      <c r="S791" s="27">
        <f t="shared" si="708"/>
        <v>-1.3086751520337447</v>
      </c>
      <c r="T791" s="27">
        <f t="shared" si="708"/>
        <v>4.0761410138987486</v>
      </c>
      <c r="U791" s="27">
        <f t="shared" si="708"/>
        <v>-7.2736204119047905</v>
      </c>
      <c r="V791" s="27">
        <f t="shared" si="708"/>
        <v>3.0271684107999297</v>
      </c>
      <c r="W791" s="27">
        <f t="shared" si="708"/>
        <v>11.351603969168123</v>
      </c>
      <c r="X791" s="27">
        <f t="shared" si="708"/>
        <v>-2.9474995643476554</v>
      </c>
      <c r="Y791" s="27">
        <f t="shared" si="708"/>
        <v>-8.4292288799255548</v>
      </c>
      <c r="Z791" s="27">
        <f t="shared" si="708"/>
        <v>-1.449425713048802</v>
      </c>
      <c r="AA791" s="27">
        <f t="shared" si="708"/>
        <v>-5.4022600648589991</v>
      </c>
      <c r="AB791" s="27">
        <f t="shared" si="708"/>
        <v>-8.1739141816901455</v>
      </c>
      <c r="AC791" s="27">
        <f t="shared" si="708"/>
        <v>-2.0434960769674548</v>
      </c>
      <c r="AD791" s="27">
        <f t="shared" si="708"/>
        <v>4.3811827225256561</v>
      </c>
      <c r="AE791" s="27">
        <f t="shared" si="708"/>
        <v>17.564224650532022</v>
      </c>
      <c r="AF791" s="27">
        <f t="shared" si="708"/>
        <v>11.21276051089044</v>
      </c>
      <c r="AG791" s="27">
        <f t="shared" si="708"/>
        <v>2.2883398154243784</v>
      </c>
      <c r="AH791" s="27">
        <f t="shared" si="708"/>
        <v>4.7444389139297716</v>
      </c>
      <c r="AI791" s="27">
        <f t="shared" si="708"/>
        <v>10.149283504653962</v>
      </c>
      <c r="AJ791" s="27">
        <f t="shared" si="708"/>
        <v>8.6467952944271573</v>
      </c>
      <c r="AK791" s="27">
        <f t="shared" si="708"/>
        <v>-10.609478981160404</v>
      </c>
      <c r="AL791" s="27">
        <f t="shared" si="708"/>
        <v>1.2674039342561505</v>
      </c>
      <c r="AM791" s="27">
        <f t="shared" si="708"/>
        <v>10.082803266453766</v>
      </c>
      <c r="AN791" s="27">
        <f t="shared" si="708"/>
        <v>-5.4280960689194524</v>
      </c>
      <c r="AO791" s="27">
        <f t="shared" si="708"/>
        <v>1.6054838428285922</v>
      </c>
      <c r="AP791" s="27">
        <f t="shared" si="708"/>
        <v>1.4727449604704734</v>
      </c>
      <c r="AQ791" s="27">
        <f t="shared" si="708"/>
        <v>-15.836933550792409</v>
      </c>
      <c r="AR791" s="27">
        <f t="shared" si="708"/>
        <v>-2.7921889356484653</v>
      </c>
      <c r="AS791" s="27">
        <f t="shared" si="708"/>
        <v>3.2350207874854986</v>
      </c>
      <c r="AT791" s="27">
        <f t="shared" si="708"/>
        <v>6.3669745478564854</v>
      </c>
      <c r="AU791" s="27">
        <f t="shared" si="708"/>
        <v>-4.7722352399270367</v>
      </c>
      <c r="AV791" s="27">
        <f t="shared" si="708"/>
        <v>0.58419518103802748</v>
      </c>
      <c r="AW791" s="28">
        <f t="shared" si="708"/>
        <v>16.876171935962468</v>
      </c>
      <c r="AX791" s="28">
        <f t="shared" si="708"/>
        <v>0.10609191453241351</v>
      </c>
      <c r="AY791" s="28">
        <f t="shared" si="708"/>
        <v>0.35245205279732517</v>
      </c>
      <c r="AZ791" s="28">
        <f t="shared" si="708"/>
        <v>0.26938923089718791</v>
      </c>
      <c r="BA791" s="28">
        <f t="shared" si="708"/>
        <v>2.9255377844340291</v>
      </c>
    </row>
    <row r="792" spans="1:58" s="139" customFormat="1" outlineLevel="1" x14ac:dyDescent="0.2">
      <c r="A792" s="96"/>
      <c r="B792" s="96"/>
      <c r="C792" s="96"/>
      <c r="D792" s="137"/>
      <c r="E792" s="137"/>
      <c r="F792" s="140" t="s">
        <v>444</v>
      </c>
      <c r="G792" s="158" t="s">
        <v>929</v>
      </c>
      <c r="I792" s="139">
        <v>-8.6586276182970661</v>
      </c>
      <c r="J792" s="139">
        <v>-10.233779163487199</v>
      </c>
      <c r="K792" s="139">
        <v>-9.4285869810910246</v>
      </c>
      <c r="L792" s="139">
        <v>-6.2436701837973558</v>
      </c>
      <c r="M792" s="139">
        <v>-2.0193990976458243</v>
      </c>
      <c r="N792" s="139">
        <v>8.8355174975935036</v>
      </c>
      <c r="O792" s="139">
        <v>10.952682190848551</v>
      </c>
      <c r="P792" s="139">
        <v>3.8359583221447169</v>
      </c>
      <c r="Q792" s="139">
        <v>-2.6964361017859484</v>
      </c>
      <c r="R792" s="139">
        <v>12.913254079653335</v>
      </c>
      <c r="S792" s="139">
        <v>-1.7635314712567518</v>
      </c>
      <c r="T792" s="139">
        <v>1.9543592812832022</v>
      </c>
      <c r="U792" s="139">
        <v>-11.029689599759784</v>
      </c>
      <c r="V792" s="139">
        <v>2.2697147486652414</v>
      </c>
      <c r="W792" s="139">
        <v>10.336784189488647</v>
      </c>
      <c r="X792" s="139">
        <v>-2.5058088489576469</v>
      </c>
      <c r="Y792" s="139">
        <v>-7.5021662553679587</v>
      </c>
      <c r="Z792" s="139">
        <v>-4.264396987951125</v>
      </c>
      <c r="AA792" s="139">
        <v>-5.2906877223609978</v>
      </c>
      <c r="AB792" s="139">
        <v>-4.5651654452926627</v>
      </c>
      <c r="AC792" s="139">
        <v>-2.488129959499108</v>
      </c>
      <c r="AD792" s="139">
        <v>3.1949098022110434</v>
      </c>
      <c r="AE792" s="139">
        <v>16.940277764052027</v>
      </c>
      <c r="AF792" s="139">
        <v>11.175765718032316</v>
      </c>
      <c r="AG792" s="139">
        <v>3.5266350492637821</v>
      </c>
      <c r="AH792" s="139">
        <v>5.2417995896218317</v>
      </c>
      <c r="AI792" s="139">
        <v>9.8971274188428104</v>
      </c>
      <c r="AJ792" s="139">
        <v>12.178346359401848</v>
      </c>
      <c r="AK792" s="139">
        <v>-13.322974276232802</v>
      </c>
      <c r="AL792" s="139">
        <v>1.9908360532324254</v>
      </c>
      <c r="AM792" s="139">
        <v>11.589630189071309</v>
      </c>
      <c r="AN792" s="139">
        <v>-5.632206335043688</v>
      </c>
      <c r="AO792" s="139">
        <v>0.67073608290795228</v>
      </c>
      <c r="AP792" s="139">
        <v>-2.106345391657416</v>
      </c>
      <c r="AQ792" s="139">
        <v>-18.658396756057762</v>
      </c>
      <c r="AR792" s="139">
        <v>-3.4479159262175818</v>
      </c>
      <c r="AS792" s="139">
        <v>5.8638518437353238</v>
      </c>
      <c r="AT792" s="139">
        <v>7.2345176722441007</v>
      </c>
      <c r="AU792" s="139">
        <v>-6.084623471269845</v>
      </c>
      <c r="AV792" s="139">
        <v>-2.4800416681963311</v>
      </c>
      <c r="AW792" s="139">
        <v>18.479959672139334</v>
      </c>
      <c r="AX792" s="139">
        <v>-0.81523582434782638</v>
      </c>
      <c r="AY792" s="139">
        <v>-7.8821117731298074E-2</v>
      </c>
      <c r="AZ792" s="139">
        <v>0.44675769682300803</v>
      </c>
      <c r="BA792" s="139">
        <v>2.8651238253273759</v>
      </c>
      <c r="BB792" s="167"/>
      <c r="BC792" s="167"/>
      <c r="BD792" s="167"/>
      <c r="BE792" s="167"/>
      <c r="BF792" s="167"/>
    </row>
    <row r="793" spans="1:58" s="139" customFormat="1" outlineLevel="1" x14ac:dyDescent="0.2">
      <c r="A793" s="96"/>
      <c r="B793" s="96"/>
      <c r="C793" s="96"/>
      <c r="D793" s="137"/>
      <c r="E793" s="137"/>
      <c r="F793" s="140" t="s">
        <v>445</v>
      </c>
      <c r="G793" s="158" t="s">
        <v>930</v>
      </c>
      <c r="I793" s="139">
        <v>-5.9059757516972899</v>
      </c>
      <c r="J793" s="139">
        <v>-3.619466649972003</v>
      </c>
      <c r="K793" s="139">
        <v>-2.3815840170790414</v>
      </c>
      <c r="L793" s="139">
        <v>-1.1931327382672441</v>
      </c>
      <c r="M793" s="139">
        <v>-2.9894946224787944</v>
      </c>
      <c r="N793" s="139">
        <v>9.7617067703531291</v>
      </c>
      <c r="O793" s="139">
        <v>14.629530759077358</v>
      </c>
      <c r="P793" s="139">
        <v>3.3773038188556814</v>
      </c>
      <c r="Q793" s="139">
        <v>-1.1359172630429071</v>
      </c>
      <c r="R793" s="139">
        <v>13.012804686494395</v>
      </c>
      <c r="S793" s="139">
        <v>-2.9811678193287672</v>
      </c>
      <c r="T793" s="139">
        <v>2.8499072951165605</v>
      </c>
      <c r="U793" s="139">
        <v>-10.304621194925501</v>
      </c>
      <c r="V793" s="139">
        <v>2.8131268324979697</v>
      </c>
      <c r="W793" s="139">
        <v>10.338350474342972</v>
      </c>
      <c r="X793" s="139">
        <v>-4.8574504114196841</v>
      </c>
      <c r="Y793" s="139">
        <v>-11.119830483752002</v>
      </c>
      <c r="Z793" s="139">
        <v>-5.2363945708452491</v>
      </c>
      <c r="AA793" s="139">
        <v>-8.5674316214325081</v>
      </c>
      <c r="AB793" s="139">
        <v>-5.2106966743918459</v>
      </c>
      <c r="AC793" s="139">
        <v>-1.4065005852165524</v>
      </c>
      <c r="AD793" s="139">
        <v>1.801992932715657</v>
      </c>
      <c r="AE793" s="139">
        <v>20.54913965057521</v>
      </c>
      <c r="AF793" s="139">
        <v>11.488566464915163</v>
      </c>
      <c r="AG793" s="139">
        <v>4.0501047032294624</v>
      </c>
      <c r="AH793" s="139">
        <v>5.6045973967136842</v>
      </c>
      <c r="AI793" s="139">
        <v>10.945320362277133</v>
      </c>
      <c r="AJ793" s="139">
        <v>13.003186970714232</v>
      </c>
      <c r="AK793" s="139">
        <v>-13.805779499234827</v>
      </c>
      <c r="AL793" s="139">
        <v>1.7791319104985659</v>
      </c>
      <c r="AM793" s="139">
        <v>13.422221432649483</v>
      </c>
      <c r="AN793" s="139">
        <v>-5.1235938076448111</v>
      </c>
      <c r="AO793" s="139">
        <v>1.0975086930629097</v>
      </c>
      <c r="AP793" s="139">
        <v>-5.4420505168296547</v>
      </c>
      <c r="AQ793" s="139">
        <v>-20.740714217577139</v>
      </c>
      <c r="AR793" s="139">
        <v>-6.2614801062720211</v>
      </c>
      <c r="AS793" s="139">
        <v>2.7734266699210419</v>
      </c>
      <c r="AT793" s="139">
        <v>5.9660632859040552</v>
      </c>
      <c r="AU793" s="139">
        <v>-5.4476734034662915</v>
      </c>
      <c r="AV793" s="139">
        <v>2.3627683680641054</v>
      </c>
      <c r="AW793" s="139">
        <v>14.284584567747128</v>
      </c>
      <c r="AX793" s="139">
        <v>-1.5990960621164674</v>
      </c>
      <c r="AY793" s="139">
        <v>1.0307661786490563E-2</v>
      </c>
      <c r="AZ793" s="139">
        <v>-0.10131970966404946</v>
      </c>
      <c r="BA793" s="139">
        <v>3.6810340533759422</v>
      </c>
      <c r="BB793" s="167"/>
      <c r="BC793" s="167"/>
      <c r="BD793" s="167"/>
      <c r="BE793" s="167"/>
      <c r="BF793" s="167"/>
    </row>
    <row r="794" spans="1:58" s="139" customFormat="1" outlineLevel="1" x14ac:dyDescent="0.2">
      <c r="A794" s="96"/>
      <c r="B794" s="96"/>
      <c r="C794" s="96"/>
      <c r="D794" s="137"/>
      <c r="E794" s="137"/>
      <c r="F794" s="140" t="s">
        <v>446</v>
      </c>
      <c r="G794" s="158" t="s">
        <v>931</v>
      </c>
      <c r="I794" s="139">
        <v>3.7738180255890263</v>
      </c>
      <c r="J794" s="139">
        <v>-1.2453122501412506</v>
      </c>
      <c r="K794" s="139">
        <v>-4.8246255326395477</v>
      </c>
      <c r="L794" s="139">
        <v>-1.446819492912077</v>
      </c>
      <c r="M794" s="139">
        <v>3.7473774775641067</v>
      </c>
      <c r="N794" s="139">
        <v>6.344644443242764</v>
      </c>
      <c r="O794" s="139">
        <v>15.576938759205582</v>
      </c>
      <c r="P794" s="139">
        <v>6.6697930813196527</v>
      </c>
      <c r="Q794" s="139">
        <v>0.26380907384229157</v>
      </c>
      <c r="R794" s="139">
        <v>14.680545621600483</v>
      </c>
      <c r="S794" s="139">
        <v>-3.329609984215065</v>
      </c>
      <c r="T794" s="139">
        <v>3.9992000852854925</v>
      </c>
      <c r="U794" s="139">
        <v>0.94086110949340718</v>
      </c>
      <c r="V794" s="139">
        <v>5.5221414419450054</v>
      </c>
      <c r="W794" s="139">
        <v>23.546820262439638</v>
      </c>
      <c r="X794" s="139">
        <v>-4.1990624603033044</v>
      </c>
      <c r="Y794" s="139">
        <v>-9.4407330043450024</v>
      </c>
      <c r="Z794" s="139">
        <v>-3.8617137345081431</v>
      </c>
      <c r="AA794" s="139">
        <v>-5.6875415057959238</v>
      </c>
      <c r="AB794" s="139">
        <v>-1.1184658496052213</v>
      </c>
      <c r="AC794" s="139">
        <v>-1.1670253425687727</v>
      </c>
      <c r="AD794" s="139">
        <v>2.5487734534422213</v>
      </c>
      <c r="AE794" s="139">
        <v>18.895224590689597</v>
      </c>
      <c r="AF794" s="139">
        <v>11.666413413326504</v>
      </c>
      <c r="AG794" s="139">
        <v>8.1714833563625753</v>
      </c>
      <c r="AH794" s="139">
        <v>16.304800350057569</v>
      </c>
      <c r="AI794" s="139">
        <v>9.6048834879649334</v>
      </c>
      <c r="AJ794" s="139">
        <v>11.310653955981165</v>
      </c>
      <c r="AK794" s="139">
        <v>-15.715507248600469</v>
      </c>
      <c r="AL794" s="139">
        <v>10.765550490689147</v>
      </c>
      <c r="AM794" s="139">
        <v>14.710107986005848</v>
      </c>
      <c r="AN794" s="139">
        <v>-5.6057916488495234</v>
      </c>
      <c r="AO794" s="139">
        <v>-1.3643440314589528</v>
      </c>
      <c r="AP794" s="139">
        <v>-2.2664351868247334</v>
      </c>
      <c r="AQ794" s="139">
        <v>-19.161958546974343</v>
      </c>
      <c r="AR794" s="139">
        <v>-5.7008613454323402</v>
      </c>
      <c r="AS794" s="139">
        <v>5.5044800277962214</v>
      </c>
      <c r="AT794" s="139">
        <v>7.0467370931648565</v>
      </c>
      <c r="AU794" s="139">
        <v>-4.8648526514293522</v>
      </c>
      <c r="AV794" s="139">
        <v>-3.1145995836581619</v>
      </c>
      <c r="AW794" s="139">
        <v>20.721521883071436</v>
      </c>
      <c r="AX794" s="139">
        <v>0.45563506560581946</v>
      </c>
      <c r="AY794" s="139">
        <v>-0.45837277659356301</v>
      </c>
      <c r="AZ794" s="139">
        <v>-1.2088423664639247</v>
      </c>
      <c r="BA794" s="139">
        <v>1.3396672368657381</v>
      </c>
      <c r="BB794" s="167"/>
      <c r="BC794" s="167"/>
      <c r="BD794" s="167"/>
      <c r="BE794" s="167"/>
      <c r="BF794" s="167"/>
    </row>
    <row r="795" spans="1:58" s="139" customFormat="1" outlineLevel="1" x14ac:dyDescent="0.2">
      <c r="A795" s="96"/>
      <c r="B795" s="96"/>
      <c r="C795" s="96"/>
      <c r="D795" s="137"/>
      <c r="E795" s="137"/>
      <c r="F795" s="140" t="s">
        <v>447</v>
      </c>
      <c r="G795" s="158" t="s">
        <v>932</v>
      </c>
      <c r="I795" s="139">
        <v>-5.3029402429731087</v>
      </c>
      <c r="J795" s="139">
        <v>-6.4531169634740593</v>
      </c>
      <c r="K795" s="139">
        <v>-5.4830440995964675</v>
      </c>
      <c r="L795" s="139">
        <v>-3.8898978437840515</v>
      </c>
      <c r="M795" s="139">
        <v>1.7290926702176801</v>
      </c>
      <c r="N795" s="139">
        <v>8.0548249137229355</v>
      </c>
      <c r="O795" s="139">
        <v>15.104311689538052</v>
      </c>
      <c r="P795" s="139">
        <v>7.6024033989603668</v>
      </c>
      <c r="Q795" s="139">
        <v>-4.1079305115930502</v>
      </c>
      <c r="R795" s="139">
        <v>11.445535082898562</v>
      </c>
      <c r="S795" s="139">
        <v>0.35595248934727763</v>
      </c>
      <c r="T795" s="139">
        <v>0.53482828314763697</v>
      </c>
      <c r="U795" s="139">
        <v>-6.3059068406072676</v>
      </c>
      <c r="V795" s="139">
        <v>5.5042033032275839</v>
      </c>
      <c r="W795" s="139">
        <v>9.5305597990136484</v>
      </c>
      <c r="X795" s="139">
        <v>-1.2116929700111023</v>
      </c>
      <c r="Y795" s="139">
        <v>-2.0166057981704677</v>
      </c>
      <c r="Z795" s="139">
        <v>-1.2737372785003864</v>
      </c>
      <c r="AA795" s="139">
        <v>-2.5627507603352639</v>
      </c>
      <c r="AB795" s="139">
        <v>-3.2882112069879899</v>
      </c>
      <c r="AC795" s="139">
        <v>-5.20527711740284</v>
      </c>
      <c r="AD795" s="139">
        <v>1.4963558058914694</v>
      </c>
      <c r="AE795" s="139">
        <v>8.5796783985046652</v>
      </c>
      <c r="AF795" s="139">
        <v>11.089955051061029</v>
      </c>
      <c r="AG795" s="139">
        <v>3.5854058716473736</v>
      </c>
      <c r="AH795" s="139">
        <v>4.4351579514729567</v>
      </c>
      <c r="AI795" s="139">
        <v>8.806512142598244</v>
      </c>
      <c r="AJ795" s="139">
        <v>5.827879040870676</v>
      </c>
      <c r="AK795" s="139">
        <v>-14.050430691281724</v>
      </c>
      <c r="AL795" s="139">
        <v>3.3666531185231108</v>
      </c>
      <c r="AM795" s="139">
        <v>12.734668341522571</v>
      </c>
      <c r="AN795" s="139">
        <v>-1.308186593389149</v>
      </c>
      <c r="AO795" s="139">
        <v>-0.8965995561492357</v>
      </c>
      <c r="AP795" s="139">
        <v>0.74815542834907323</v>
      </c>
      <c r="AQ795" s="139">
        <v>-12.943186765117353</v>
      </c>
      <c r="AR795" s="139">
        <v>-8.4616945530273995</v>
      </c>
      <c r="AS795" s="139">
        <v>1.2034114052012823</v>
      </c>
      <c r="AT795" s="139">
        <v>6.4611640685207083</v>
      </c>
      <c r="AU795" s="139">
        <v>-5.9308858654021694</v>
      </c>
      <c r="AV795" s="139">
        <v>-3.8388962649198777</v>
      </c>
      <c r="AW795" s="139">
        <v>15.298649364049965</v>
      </c>
      <c r="AX795" s="139">
        <v>-2.5595282397872232E-2</v>
      </c>
      <c r="AY795" s="139">
        <v>1.4443559142593765</v>
      </c>
      <c r="AZ795" s="139">
        <v>0.56072976429895061</v>
      </c>
      <c r="BA795" s="139">
        <v>1.9388072591221439</v>
      </c>
      <c r="BB795" s="167"/>
      <c r="BC795" s="167"/>
      <c r="BD795" s="167"/>
      <c r="BE795" s="167"/>
      <c r="BF795" s="167"/>
    </row>
    <row r="796" spans="1:58" s="42" customFormat="1" x14ac:dyDescent="0.2">
      <c r="A796" s="37" t="s">
        <v>442</v>
      </c>
      <c r="B796" s="37" t="s">
        <v>439</v>
      </c>
      <c r="C796" s="37" t="s">
        <v>1859</v>
      </c>
      <c r="D796" s="38"/>
      <c r="E796" s="38"/>
      <c r="F796" s="18" t="s">
        <v>440</v>
      </c>
      <c r="G796" s="22" t="s">
        <v>1350</v>
      </c>
      <c r="H796" s="27" t="str">
        <f>IF(AND(ISNUMBER(H941),ISNUMBER(G941)),((H941/G941)-1)*100,"–")</f>
        <v>–</v>
      </c>
      <c r="I796" s="27">
        <f t="shared" ref="I796:X796" si="709">IF(AND(ISNUMBER(I941),ISNUMBER(H941)),((I941/H941)-1)*100,"–")</f>
        <v>-5.2422778973623014</v>
      </c>
      <c r="J796" s="27">
        <f t="shared" si="709"/>
        <v>-6.4243939802397172</v>
      </c>
      <c r="K796" s="27">
        <f t="shared" si="709"/>
        <v>-6.2184587122295909</v>
      </c>
      <c r="L796" s="27">
        <f t="shared" si="709"/>
        <v>-3.7872594610579235</v>
      </c>
      <c r="M796" s="27">
        <f t="shared" si="709"/>
        <v>-0.42974949557788023</v>
      </c>
      <c r="N796" s="27">
        <f t="shared" si="709"/>
        <v>8.4310524632866581</v>
      </c>
      <c r="O796" s="27">
        <f t="shared" si="709"/>
        <v>13.485147833676514</v>
      </c>
      <c r="P796" s="27">
        <f t="shared" si="709"/>
        <v>5.0558479560535829</v>
      </c>
      <c r="Q796" s="27">
        <f t="shared" si="709"/>
        <v>-2.1683667194953626</v>
      </c>
      <c r="R796" s="27">
        <f t="shared" si="709"/>
        <v>12.904622932886634</v>
      </c>
      <c r="S796" s="27">
        <f t="shared" si="709"/>
        <v>-1.8357894660511853</v>
      </c>
      <c r="T796" s="27">
        <f t="shared" si="709"/>
        <v>2.1797959042081594</v>
      </c>
      <c r="U796" s="27">
        <f t="shared" si="709"/>
        <v>-7.8416575379172349</v>
      </c>
      <c r="V796" s="27">
        <f t="shared" si="709"/>
        <v>3.668800092967861</v>
      </c>
      <c r="W796" s="27">
        <f t="shared" si="709"/>
        <v>12.321640583868799</v>
      </c>
      <c r="X796" s="27">
        <f t="shared" si="709"/>
        <v>-3.0389204306981221</v>
      </c>
      <c r="Y796" s="27">
        <f t="shared" ref="Y796:BA796" si="710">IF(AND(ISNUMBER(Y941),ISNUMBER(X941)),((Y941/X941)-1)*100,"–")</f>
        <v>-7.4606207038067858</v>
      </c>
      <c r="Z796" s="27">
        <f t="shared" si="710"/>
        <v>-3.7478300532501119</v>
      </c>
      <c r="AA796" s="27">
        <f>IF(AND(ISNUMBER(AA941),ISNUMBER(Z941)),((AA941/Z941)-1)*100,"–")</f>
        <v>-5.4955190931162745</v>
      </c>
      <c r="AB796" s="27">
        <f>IF(AND(ISNUMBER(AB941),ISNUMBER(AA941)),((AB941/AA941)-1)*100,"–")</f>
        <v>-3.8376132520665407</v>
      </c>
      <c r="AC796" s="27">
        <f>IF(AND(ISNUMBER(AC941),ISNUMBER(AB941)),((AC941/AB941)-1)*100,"–")</f>
        <v>-2.6433408942623471</v>
      </c>
      <c r="AD796" s="27">
        <f>IF(AND(ISNUMBER(AD941),ISNUMBER(AC941)),((AD941/AC941)-1)*100,"–")</f>
        <v>2.3883337056623155</v>
      </c>
      <c r="AE796" s="27">
        <f t="shared" si="710"/>
        <v>16.114156212203156</v>
      </c>
      <c r="AF796" s="27">
        <f t="shared" si="710"/>
        <v>11.310379116059298</v>
      </c>
      <c r="AG796" s="27">
        <f t="shared" si="710"/>
        <v>4.4427930490642753</v>
      </c>
      <c r="AH796" s="27">
        <f t="shared" si="710"/>
        <v>6.9659028811736246</v>
      </c>
      <c r="AI796" s="27">
        <f t="shared" si="710"/>
        <v>9.8320684091492527</v>
      </c>
      <c r="AJ796" s="27">
        <f t="shared" si="710"/>
        <v>10.74764620902906</v>
      </c>
      <c r="AK796" s="27">
        <f t="shared" si="710"/>
        <v>-14.010515887929131</v>
      </c>
      <c r="AL796" s="27">
        <f t="shared" si="710"/>
        <v>3.7158885673580722</v>
      </c>
      <c r="AM796" s="27">
        <f t="shared" si="710"/>
        <v>12.787491044083254</v>
      </c>
      <c r="AN796" s="27">
        <f t="shared" si="710"/>
        <v>-4.5561035596623505</v>
      </c>
      <c r="AO796" s="27">
        <f t="shared" si="710"/>
        <v>5.7405113757647008E-2</v>
      </c>
      <c r="AP796" s="27">
        <f t="shared" si="710"/>
        <v>-2.2555365060920374</v>
      </c>
      <c r="AQ796" s="27">
        <f t="shared" si="710"/>
        <v>-17.967741260588333</v>
      </c>
      <c r="AR796" s="27">
        <f t="shared" si="710"/>
        <v>-5.6116714338506508</v>
      </c>
      <c r="AS796" s="27">
        <f t="shared" si="710"/>
        <v>4.0455403137419355</v>
      </c>
      <c r="AT796" s="27">
        <f t="shared" si="710"/>
        <v>6.7443064810378761</v>
      </c>
      <c r="AU796" s="27">
        <f t="shared" si="710"/>
        <v>-5.6991419026737544</v>
      </c>
      <c r="AV796" s="27">
        <f t="shared" si="710"/>
        <v>-1.8436305570395661</v>
      </c>
      <c r="AW796" s="28">
        <f t="shared" si="710"/>
        <v>17.191960818099528</v>
      </c>
      <c r="AX796" s="28">
        <f t="shared" si="710"/>
        <v>-0.59549336202747716</v>
      </c>
      <c r="AY796" s="28">
        <f t="shared" si="710"/>
        <v>0.2165261378099359</v>
      </c>
      <c r="AZ796" s="28">
        <f t="shared" si="710"/>
        <v>6.3244691054320512E-2</v>
      </c>
      <c r="BA796" s="28">
        <f t="shared" si="710"/>
        <v>2.5721155679919283</v>
      </c>
    </row>
    <row r="797" spans="1:58" s="139" customFormat="1" outlineLevel="1" x14ac:dyDescent="0.2">
      <c r="A797" s="96"/>
      <c r="B797" s="96"/>
      <c r="C797" s="96"/>
      <c r="D797" s="137"/>
      <c r="E797" s="137"/>
      <c r="F797" s="138" t="s">
        <v>444</v>
      </c>
      <c r="G797" s="140" t="s">
        <v>933</v>
      </c>
      <c r="I797" s="139">
        <v>75.55911966497375</v>
      </c>
      <c r="J797" s="139">
        <v>77.080610021786455</v>
      </c>
      <c r="K797" s="139">
        <v>78.657577346617728</v>
      </c>
      <c r="L797" s="139">
        <v>76.860868130054754</v>
      </c>
      <c r="M797" s="139">
        <v>77.821169961760603</v>
      </c>
      <c r="N797" s="139">
        <v>90.574047274481401</v>
      </c>
      <c r="O797" s="139">
        <v>94.908163265306172</v>
      </c>
      <c r="P797" s="139">
        <v>95.75690385003027</v>
      </c>
      <c r="Q797" s="139">
        <v>94.184027777777771</v>
      </c>
      <c r="R797" s="139">
        <v>96.360228841980671</v>
      </c>
      <c r="S797" s="139">
        <v>96.594911937377674</v>
      </c>
      <c r="T797" s="139">
        <v>99.709010636162915</v>
      </c>
      <c r="U797" s="139">
        <v>101.34570292588438</v>
      </c>
      <c r="V797" s="139">
        <v>101.34397736459174</v>
      </c>
      <c r="W797" s="139">
        <v>102.49017038007871</v>
      </c>
      <c r="X797" s="139">
        <v>102.02689143086492</v>
      </c>
      <c r="Y797" s="139">
        <v>100.0096927401376</v>
      </c>
      <c r="Z797" s="139">
        <v>103.14031403140318</v>
      </c>
      <c r="AA797" s="139">
        <v>103.13693947315505</v>
      </c>
      <c r="AB797" s="139">
        <v>96.505155579888637</v>
      </c>
      <c r="AC797" s="139">
        <v>96.925170068027214</v>
      </c>
      <c r="AD797" s="139">
        <v>98.831602373887236</v>
      </c>
      <c r="AE797" s="139">
        <v>100.93954636044415</v>
      </c>
      <c r="AF797" s="139">
        <v>100.39418113561706</v>
      </c>
      <c r="AG797" s="139">
        <v>97.948811036485665</v>
      </c>
      <c r="AH797" s="139">
        <v>95.519791213571082</v>
      </c>
      <c r="AI797" s="139">
        <v>96.033871943316342</v>
      </c>
      <c r="AJ797" s="139">
        <v>93.462809917355713</v>
      </c>
      <c r="AK797" s="139">
        <v>99.864498644986455</v>
      </c>
      <c r="AL797" s="139">
        <v>96.128542510121449</v>
      </c>
      <c r="AM797" s="139">
        <v>93.292634583366635</v>
      </c>
      <c r="AN797" s="139">
        <v>92.790065968180031</v>
      </c>
      <c r="AO797" s="139">
        <v>94.703727301688772</v>
      </c>
      <c r="AP797" s="139">
        <v>96.540496540496505</v>
      </c>
      <c r="AQ797" s="139">
        <v>99.899724241664572</v>
      </c>
      <c r="AR797" s="139">
        <v>102.34766097013642</v>
      </c>
      <c r="AS797" s="139">
        <v>100.45760878608935</v>
      </c>
      <c r="AT797" s="139">
        <v>99.245068593229959</v>
      </c>
      <c r="AU797" s="139">
        <v>100.6388729625686</v>
      </c>
      <c r="AV797" s="139">
        <v>104.46917808219148</v>
      </c>
      <c r="AW797" s="139">
        <v>101.84634511683205</v>
      </c>
      <c r="AX797" s="139">
        <v>102.37823358524363</v>
      </c>
      <c r="AY797" s="139">
        <v>102.44523080426997</v>
      </c>
      <c r="AZ797" s="139">
        <v>103.00728683368712</v>
      </c>
      <c r="BA797" s="139">
        <v>103.75381722672626</v>
      </c>
      <c r="BB797" s="167"/>
      <c r="BC797" s="167"/>
      <c r="BD797" s="167"/>
      <c r="BE797" s="167"/>
      <c r="BF797" s="167"/>
    </row>
    <row r="798" spans="1:58" s="139" customFormat="1" outlineLevel="1" x14ac:dyDescent="0.2">
      <c r="A798" s="96"/>
      <c r="B798" s="96"/>
      <c r="C798" s="96"/>
      <c r="D798" s="137"/>
      <c r="E798" s="137"/>
      <c r="F798" s="138" t="s">
        <v>445</v>
      </c>
      <c r="G798" s="140" t="s">
        <v>934</v>
      </c>
      <c r="I798" s="139">
        <v>85.283461024501364</v>
      </c>
      <c r="J798" s="139">
        <v>87.104783930166477</v>
      </c>
      <c r="K798" s="139">
        <v>88.353481265838042</v>
      </c>
      <c r="L798" s="139">
        <v>86.325615020868142</v>
      </c>
      <c r="M798" s="139">
        <v>88.798558253905611</v>
      </c>
      <c r="N798" s="139">
        <v>99.611314732303512</v>
      </c>
      <c r="O798" s="139">
        <v>100.61213189919336</v>
      </c>
      <c r="P798" s="139">
        <v>101.99490491086362</v>
      </c>
      <c r="Q798" s="139">
        <v>99.74421399919548</v>
      </c>
      <c r="R798" s="139">
        <v>100</v>
      </c>
      <c r="S798" s="139">
        <v>99.130105965000027</v>
      </c>
      <c r="T798" s="139">
        <v>99.356479461173251</v>
      </c>
      <c r="U798" s="139">
        <v>98.516246478499866</v>
      </c>
      <c r="V798" s="139">
        <v>97.699649509863789</v>
      </c>
      <c r="W798" s="139">
        <v>96.738124207081029</v>
      </c>
      <c r="X798" s="139">
        <v>95.611415789588634</v>
      </c>
      <c r="Y798" s="139">
        <v>93.968822546784196</v>
      </c>
      <c r="Z798" s="139">
        <v>94.953567114638219</v>
      </c>
      <c r="AA798" s="139">
        <v>95.426388493572986</v>
      </c>
      <c r="AB798" s="139">
        <v>94.275094555302701</v>
      </c>
      <c r="AC798" s="139">
        <v>95.151072555188506</v>
      </c>
      <c r="AD798" s="139">
        <v>98.348507674119858</v>
      </c>
      <c r="AE798" s="139">
        <v>97.565712278483034</v>
      </c>
      <c r="AF798" s="139">
        <v>96.91248368890993</v>
      </c>
      <c r="AG798" s="139">
        <v>94.725593821126267</v>
      </c>
      <c r="AH798" s="139">
        <v>91.705552159750368</v>
      </c>
      <c r="AI798" s="139">
        <v>92.001580921607385</v>
      </c>
      <c r="AJ798" s="139">
        <v>90.108911457555649</v>
      </c>
      <c r="AK798" s="139">
        <v>94.232364071333919</v>
      </c>
      <c r="AL798" s="139">
        <v>90.162125452500803</v>
      </c>
      <c r="AM798" s="139">
        <v>86.968866917607158</v>
      </c>
      <c r="AN798" s="139">
        <v>85.766874533824804</v>
      </c>
      <c r="AO798" s="139">
        <v>87.269047563050705</v>
      </c>
      <c r="AP798" s="139">
        <v>100.79043291939152</v>
      </c>
      <c r="AQ798" s="139">
        <v>106.06810465682388</v>
      </c>
      <c r="AR798" s="139">
        <v>108.76962631561545</v>
      </c>
      <c r="AS798" s="139">
        <v>108.94674592411725</v>
      </c>
      <c r="AT798" s="139">
        <v>108.12448401793979</v>
      </c>
      <c r="AU798" s="139">
        <v>109.06338954941556</v>
      </c>
      <c r="AV798" s="139">
        <v>111.82231800977904</v>
      </c>
      <c r="AW798" s="139">
        <v>115.12202702435398</v>
      </c>
      <c r="AX798" s="139">
        <v>116.25432079410859</v>
      </c>
      <c r="AY798" s="139">
        <v>116.60673269878625</v>
      </c>
      <c r="AZ798" s="139">
        <v>116.53216058546492</v>
      </c>
      <c r="BA798" s="139">
        <v>115.58642722604031</v>
      </c>
      <c r="BB798" s="167"/>
      <c r="BC798" s="167"/>
      <c r="BD798" s="167"/>
      <c r="BE798" s="167"/>
      <c r="BF798" s="167"/>
    </row>
    <row r="799" spans="1:58" s="139" customFormat="1" outlineLevel="1" x14ac:dyDescent="0.2">
      <c r="A799" s="96"/>
      <c r="B799" s="96"/>
      <c r="C799" s="96"/>
      <c r="D799" s="137"/>
      <c r="E799" s="137"/>
      <c r="F799" s="138" t="s">
        <v>446</v>
      </c>
      <c r="G799" s="140" t="s">
        <v>935</v>
      </c>
      <c r="I799" s="139">
        <v>78.965782611722062</v>
      </c>
      <c r="J799" s="139">
        <v>80.936273888027628</v>
      </c>
      <c r="K799" s="139">
        <v>83.00480050576752</v>
      </c>
      <c r="L799" s="139">
        <v>81.625427244758797</v>
      </c>
      <c r="M799" s="139">
        <v>82.119540400229468</v>
      </c>
      <c r="N799" s="139">
        <v>94.987720163067223</v>
      </c>
      <c r="O799" s="139">
        <v>97.586362931770424</v>
      </c>
      <c r="P799" s="139">
        <v>98.504090314395256</v>
      </c>
      <c r="Q799" s="139">
        <v>97.254616772046347</v>
      </c>
      <c r="R799" s="139">
        <v>100</v>
      </c>
      <c r="S799" s="139">
        <v>103.72895442131251</v>
      </c>
      <c r="T799" s="139">
        <v>105.13474069925999</v>
      </c>
      <c r="U799" s="139">
        <v>104.81016702163559</v>
      </c>
      <c r="V799" s="139">
        <v>104.36629351794939</v>
      </c>
      <c r="W799" s="139">
        <v>101.59127992610945</v>
      </c>
      <c r="X799" s="139">
        <v>103.73387181626319</v>
      </c>
      <c r="Y799" s="139">
        <v>102.89902624432001</v>
      </c>
      <c r="Z799" s="139">
        <v>106.71686587325195</v>
      </c>
      <c r="AA799" s="139">
        <v>107.58215703354574</v>
      </c>
      <c r="AB799" s="139">
        <v>99.583278293780381</v>
      </c>
      <c r="AC799" s="139">
        <v>101.5390414279467</v>
      </c>
      <c r="AD799" s="139">
        <v>102.04779373753905</v>
      </c>
      <c r="AE799" s="139">
        <v>102.20357750585943</v>
      </c>
      <c r="AF799" s="139">
        <v>102.15806401749737</v>
      </c>
      <c r="AG799" s="139">
        <v>99.893661374970804</v>
      </c>
      <c r="AH799" s="139">
        <v>100.46291753470295</v>
      </c>
      <c r="AI799" s="139">
        <v>101.27339850803139</v>
      </c>
      <c r="AJ799" s="139">
        <v>99.28243125207662</v>
      </c>
      <c r="AK799" s="139">
        <v>100.62274739379779</v>
      </c>
      <c r="AL799" s="139">
        <v>99.826727836573397</v>
      </c>
      <c r="AM799" s="139">
        <v>98.781489232526383</v>
      </c>
      <c r="AN799" s="139">
        <v>96.868868125367158</v>
      </c>
      <c r="AO799" s="139">
        <v>97.38429892107267</v>
      </c>
      <c r="AP799" s="139">
        <v>97.296997382004136</v>
      </c>
      <c r="AQ799" s="139">
        <v>99.855393924137388</v>
      </c>
      <c r="AR799" s="139">
        <v>104.8540611673746</v>
      </c>
      <c r="AS799" s="139">
        <v>104.01007106007691</v>
      </c>
      <c r="AT799" s="139">
        <v>104.85248392555404</v>
      </c>
      <c r="AU799" s="139">
        <v>104.08522807275371</v>
      </c>
      <c r="AV799" s="139">
        <v>105.02941668314327</v>
      </c>
      <c r="AW799" s="139">
        <v>102.39901315799142</v>
      </c>
      <c r="AX799" s="139">
        <v>101.71615153562341</v>
      </c>
      <c r="AY799" s="139">
        <v>101.87963013628259</v>
      </c>
      <c r="AZ799" s="139">
        <v>102.52281929897362</v>
      </c>
      <c r="BA799" s="139">
        <v>103.9206647913993</v>
      </c>
      <c r="BB799" s="167"/>
      <c r="BC799" s="167"/>
      <c r="BD799" s="167"/>
      <c r="BE799" s="167"/>
      <c r="BF799" s="167"/>
    </row>
    <row r="800" spans="1:58" s="139" customFormat="1" outlineLevel="1" x14ac:dyDescent="0.2">
      <c r="A800" s="96"/>
      <c r="B800" s="96"/>
      <c r="C800" s="96"/>
      <c r="D800" s="137"/>
      <c r="E800" s="137"/>
      <c r="F800" s="138" t="s">
        <v>447</v>
      </c>
      <c r="G800" s="140" t="s">
        <v>936</v>
      </c>
      <c r="I800" s="139">
        <v>103.88231252147295</v>
      </c>
      <c r="J800" s="139">
        <v>102.46825876009234</v>
      </c>
      <c r="K800" s="139">
        <v>100.63474659674105</v>
      </c>
      <c r="L800" s="139">
        <v>99.494293852085832</v>
      </c>
      <c r="M800" s="139">
        <v>99.841334728294413</v>
      </c>
      <c r="N800" s="139">
        <v>94.363707420479386</v>
      </c>
      <c r="O800" s="139">
        <v>94.839455469040132</v>
      </c>
      <c r="P800" s="139">
        <v>96.767764483134215</v>
      </c>
      <c r="Q800" s="139">
        <v>96.926081337288437</v>
      </c>
      <c r="R800" s="139">
        <v>98.075530505527823</v>
      </c>
      <c r="S800" s="139">
        <v>98.240678673860771</v>
      </c>
      <c r="T800" s="139">
        <v>99.402192035184072</v>
      </c>
      <c r="U800" s="139">
        <v>101.504701015047</v>
      </c>
      <c r="V800" s="139">
        <v>100.18745057642491</v>
      </c>
      <c r="W800" s="139">
        <v>97.506340613146548</v>
      </c>
      <c r="X800" s="139">
        <v>98.297469787055221</v>
      </c>
      <c r="Y800" s="139">
        <v>99.75324755564489</v>
      </c>
      <c r="Z800" s="139">
        <v>101.21603045363219</v>
      </c>
      <c r="AA800" s="139">
        <v>100.56155965246877</v>
      </c>
      <c r="AB800" s="139">
        <v>99.373845206323182</v>
      </c>
      <c r="AC800" s="139">
        <v>98.961012241539024</v>
      </c>
      <c r="AD800" s="139">
        <v>100.26435444644176</v>
      </c>
      <c r="AE800" s="139">
        <v>102.31005616191578</v>
      </c>
      <c r="AF800" s="139">
        <v>103.79597946963226</v>
      </c>
      <c r="AG800" s="139">
        <v>103.13685289595078</v>
      </c>
      <c r="AH800" s="139">
        <v>101.63021868787281</v>
      </c>
      <c r="AI800" s="139">
        <v>100.93272474697368</v>
      </c>
      <c r="AJ800" s="139">
        <v>100.36439354502863</v>
      </c>
      <c r="AK800" s="139">
        <v>99.633199692911305</v>
      </c>
      <c r="AL800" s="139">
        <v>101.68786692759295</v>
      </c>
      <c r="AM800" s="139">
        <v>100.94502362559066</v>
      </c>
      <c r="AN800" s="139">
        <v>100.93921406567014</v>
      </c>
      <c r="AO800" s="139">
        <v>101.7583239805459</v>
      </c>
      <c r="AP800" s="139">
        <v>101.41527875517993</v>
      </c>
      <c r="AQ800" s="139">
        <v>100</v>
      </c>
      <c r="AR800" s="139">
        <v>102.17882504841833</v>
      </c>
      <c r="AS800" s="139">
        <v>102.07874971549928</v>
      </c>
      <c r="AT800" s="139">
        <v>102.88104533370756</v>
      </c>
      <c r="AU800" s="139">
        <v>104.63259513765813</v>
      </c>
      <c r="AV800" s="139">
        <v>105.74674112691886</v>
      </c>
      <c r="AW800" s="139">
        <v>108.50623319107717</v>
      </c>
      <c r="AX800" s="139">
        <v>110.64097528054813</v>
      </c>
      <c r="AY800" s="139">
        <v>110.8633355384579</v>
      </c>
      <c r="AZ800" s="139">
        <v>110.10408427638157</v>
      </c>
      <c r="BA800" s="139">
        <v>109.92510456910954</v>
      </c>
      <c r="BB800" s="167"/>
      <c r="BC800" s="167"/>
      <c r="BD800" s="167"/>
      <c r="BE800" s="167"/>
      <c r="BF800" s="167"/>
    </row>
    <row r="801" spans="1:53" s="42" customFormat="1" x14ac:dyDescent="0.2">
      <c r="A801" s="37" t="s">
        <v>442</v>
      </c>
      <c r="B801" s="37" t="s">
        <v>1798</v>
      </c>
      <c r="C801" s="37" t="s">
        <v>1859</v>
      </c>
      <c r="D801" s="38"/>
      <c r="E801" s="38"/>
      <c r="F801" s="22" t="s">
        <v>1832</v>
      </c>
      <c r="G801" s="22" t="s">
        <v>1351</v>
      </c>
      <c r="H801" s="27">
        <f t="shared" ref="H801:Q801" si="711">IF(AND(ISNUMBER(H936),ISNUMBER(H941)),H936/H941*100,"–")</f>
        <v>92.292390892787353</v>
      </c>
      <c r="I801" s="27">
        <f t="shared" si="711"/>
        <v>87.967588880881664</v>
      </c>
      <c r="J801" s="27">
        <f t="shared" si="711"/>
        <v>88.928093444672669</v>
      </c>
      <c r="K801" s="27">
        <f t="shared" si="711"/>
        <v>89.761928054400187</v>
      </c>
      <c r="L801" s="27">
        <f t="shared" si="711"/>
        <v>87.845689646621338</v>
      </c>
      <c r="M801" s="27">
        <f t="shared" si="711"/>
        <v>88.861780561736637</v>
      </c>
      <c r="N801" s="27">
        <f t="shared" si="711"/>
        <v>98.22957437824364</v>
      </c>
      <c r="O801" s="27">
        <f t="shared" si="711"/>
        <v>100.7766148975312</v>
      </c>
      <c r="P801" s="27">
        <f t="shared" si="711"/>
        <v>101.92507584055895</v>
      </c>
      <c r="Q801" s="27">
        <f t="shared" si="711"/>
        <v>100.52996170381843</v>
      </c>
      <c r="R801" s="27">
        <f t="shared" ref="R801:AE801" si="712">IF(AND(ISNUMBER(R936),ISNUMBER(R941)),R936/R941*100,"–")</f>
        <v>102.26293075271815</v>
      </c>
      <c r="S801" s="27">
        <f t="shared" si="712"/>
        <v>102.81205404622733</v>
      </c>
      <c r="T801" s="27">
        <f t="shared" si="712"/>
        <v>104.72013317461573</v>
      </c>
      <c r="U801" s="27">
        <f t="shared" si="712"/>
        <v>105.36559751235188</v>
      </c>
      <c r="V801" s="27">
        <f t="shared" si="712"/>
        <v>104.71346393393821</v>
      </c>
      <c r="W801" s="27">
        <f t="shared" si="712"/>
        <v>103.80913335667769</v>
      </c>
      <c r="X801" s="27">
        <f t="shared" si="712"/>
        <v>103.90701098911241</v>
      </c>
      <c r="Y801" s="27">
        <f t="shared" si="712"/>
        <v>102.81941799718217</v>
      </c>
      <c r="Z801" s="27">
        <f t="shared" si="712"/>
        <v>105.27464156993315</v>
      </c>
      <c r="AA801" s="27">
        <f>IF(AND(ISNUMBER(AA936),ISNUMBER(AA941)),AA936/AA941*100,"–")</f>
        <v>105.37852882140241</v>
      </c>
      <c r="AB801" s="27">
        <f>IF(AND(ISNUMBER(AB936),ISNUMBER(AB941)),AB936/AB941*100,"–")</f>
        <v>100.62663956465583</v>
      </c>
      <c r="AC801" s="27">
        <f>IF(AND(ISNUMBER(AC936),ISNUMBER(AC941)),AC936/AC941*100,"–")</f>
        <v>101.24663175398416</v>
      </c>
      <c r="AD801" s="27">
        <f>IF(AND(ISNUMBER(AD936),ISNUMBER(AD941)),AD936/AD941*100,"–")</f>
        <v>103.21725910232722</v>
      </c>
      <c r="AE801" s="27">
        <f t="shared" si="712"/>
        <v>104.50626721811255</v>
      </c>
      <c r="AF801" s="27">
        <f t="shared" ref="AF801:AK801" si="713">IF(AND(ISNUMBER(AF936),ISNUMBER(AF941)),AF936/AF941*100,"–")</f>
        <v>104.41461578256586</v>
      </c>
      <c r="AG801" s="27">
        <f t="shared" si="713"/>
        <v>102.26074379154835</v>
      </c>
      <c r="AH801" s="27">
        <f t="shared" si="713"/>
        <v>100.13699639655988</v>
      </c>
      <c r="AI801" s="27">
        <f t="shared" si="713"/>
        <v>100.42621035142376</v>
      </c>
      <c r="AJ801" s="27">
        <f t="shared" si="713"/>
        <v>98.521154098863946</v>
      </c>
      <c r="AK801" s="27">
        <f t="shared" si="713"/>
        <v>102.41784082338228</v>
      </c>
      <c r="AL801" s="27">
        <f t="shared" ref="AL801:AQ801" si="714">IF(AND(ISNUMBER(AL936),ISNUMBER(AL941)),AL936/AL941*100,"–")</f>
        <v>99.999999999999957</v>
      </c>
      <c r="AM801" s="27">
        <f t="shared" si="714"/>
        <v>97.601961216982474</v>
      </c>
      <c r="AN801" s="27">
        <f t="shared" si="714"/>
        <v>96.710252241928075</v>
      </c>
      <c r="AO801" s="27">
        <f t="shared" si="714"/>
        <v>98.206544137651321</v>
      </c>
      <c r="AP801" s="27">
        <f t="shared" si="714"/>
        <v>101.95245081426201</v>
      </c>
      <c r="AQ801" s="27">
        <f t="shared" si="714"/>
        <v>104.60069031864674</v>
      </c>
      <c r="AR801" s="27">
        <f t="shared" ref="AR801:AW801" si="715">IF(AND(ISNUMBER(AR936),ISNUMBER(AR941)),AR936/AR941*100,"–")</f>
        <v>107.72522721990782</v>
      </c>
      <c r="AS801" s="27">
        <f t="shared" si="715"/>
        <v>106.88604276405458</v>
      </c>
      <c r="AT801" s="27">
        <f t="shared" si="715"/>
        <v>106.50820980531562</v>
      </c>
      <c r="AU801" s="27">
        <f t="shared" si="715"/>
        <v>107.55510557379189</v>
      </c>
      <c r="AV801" s="27">
        <f t="shared" si="715"/>
        <v>110.21540215011795</v>
      </c>
      <c r="AW801" s="28">
        <f t="shared" si="715"/>
        <v>109.91841250683265</v>
      </c>
      <c r="AX801" s="28">
        <f t="shared" ref="AX801:AY801" si="716">IF(AND(ISNUMBER(AX936),ISNUMBER(AX941)),AX936/AX941*100,"–")</f>
        <v>110.69420369020915</v>
      </c>
      <c r="AY801" s="28">
        <f t="shared" si="716"/>
        <v>110.84434071351509</v>
      </c>
      <c r="AZ801" s="28">
        <f t="shared" ref="AZ801:BA801" si="717">IF(AND(ISNUMBER(AZ936),ISNUMBER(AZ941)),AZ936/AZ941*100,"–")</f>
        <v>111.07269584712209</v>
      </c>
      <c r="BA801" s="28">
        <f t="shared" si="717"/>
        <v>111.4554076410157</v>
      </c>
    </row>
    <row r="802" spans="1:53" ht="15.75" x14ac:dyDescent="0.25">
      <c r="D802" s="38"/>
      <c r="E802" s="38"/>
      <c r="F802" s="66" t="s">
        <v>441</v>
      </c>
      <c r="G802" s="22"/>
      <c r="H802" s="27"/>
      <c r="I802" s="27"/>
      <c r="J802" s="27"/>
      <c r="K802" s="27"/>
      <c r="L802" s="27"/>
      <c r="M802" s="27"/>
      <c r="N802" s="27"/>
      <c r="O802" s="27"/>
      <c r="P802" s="27"/>
      <c r="Q802" s="27"/>
      <c r="R802" s="27"/>
      <c r="S802" s="27"/>
      <c r="T802" s="27"/>
      <c r="U802" s="27"/>
      <c r="V802" s="27"/>
      <c r="W802" s="27"/>
      <c r="X802" s="27"/>
      <c r="Y802" s="27"/>
      <c r="Z802" s="27"/>
      <c r="AA802" s="27"/>
      <c r="AB802" s="27"/>
      <c r="AC802" s="27"/>
      <c r="AD802" s="27"/>
      <c r="AE802" s="27"/>
      <c r="AF802" s="27"/>
      <c r="AG802" s="27"/>
      <c r="AH802" s="27"/>
      <c r="AI802" s="28"/>
      <c r="AJ802" s="28"/>
      <c r="AK802" s="28"/>
      <c r="AL802" s="28"/>
      <c r="AM802" s="28"/>
      <c r="AN802" s="28"/>
      <c r="AO802" s="28"/>
      <c r="AP802" s="28"/>
      <c r="AQ802" s="28"/>
      <c r="AR802" s="28"/>
      <c r="AS802" s="28"/>
      <c r="AT802" s="28"/>
      <c r="AU802" s="28"/>
      <c r="AV802" s="28"/>
      <c r="AW802" s="28"/>
      <c r="AX802" s="28"/>
      <c r="AY802" s="28"/>
      <c r="AZ802" s="28"/>
      <c r="BA802" s="28"/>
    </row>
    <row r="803" spans="1:53" s="42" customFormat="1" x14ac:dyDescent="0.2">
      <c r="A803" s="37"/>
      <c r="B803" s="37"/>
      <c r="C803" s="37"/>
      <c r="D803" s="38"/>
      <c r="E803" s="38"/>
      <c r="F803" s="23" t="s">
        <v>1406</v>
      </c>
      <c r="G803" s="18"/>
      <c r="H803" s="27"/>
      <c r="I803" s="27"/>
      <c r="J803" s="27"/>
      <c r="K803" s="27"/>
      <c r="L803" s="27"/>
      <c r="M803" s="27"/>
      <c r="N803" s="27"/>
      <c r="O803" s="27"/>
      <c r="P803" s="27"/>
      <c r="Q803" s="27"/>
      <c r="R803" s="27"/>
      <c r="S803" s="27"/>
      <c r="T803" s="27"/>
      <c r="U803" s="27"/>
      <c r="V803" s="27"/>
      <c r="W803" s="27"/>
      <c r="X803" s="27"/>
      <c r="Y803" s="27"/>
      <c r="Z803" s="27"/>
      <c r="AA803" s="27"/>
      <c r="AB803" s="27"/>
      <c r="AC803" s="27"/>
      <c r="AD803" s="27"/>
      <c r="AE803" s="27"/>
      <c r="AF803" s="27"/>
      <c r="AG803" s="27"/>
      <c r="AH803" s="27"/>
      <c r="AI803" s="28"/>
      <c r="AJ803" s="28"/>
      <c r="AK803" s="28"/>
      <c r="AL803" s="28"/>
      <c r="AM803" s="28"/>
      <c r="AN803" s="28"/>
      <c r="AO803" s="28"/>
      <c r="AP803" s="28"/>
      <c r="AQ803" s="28"/>
      <c r="AR803" s="28"/>
      <c r="AS803" s="28"/>
      <c r="AT803" s="28"/>
      <c r="AU803" s="28"/>
      <c r="AV803" s="28"/>
      <c r="AW803" s="28"/>
      <c r="AX803" s="28"/>
      <c r="AY803" s="28"/>
      <c r="AZ803" s="28"/>
      <c r="BA803" s="28"/>
    </row>
    <row r="804" spans="1:53" s="42" customFormat="1" x14ac:dyDescent="0.2">
      <c r="A804" s="37" t="s">
        <v>442</v>
      </c>
      <c r="B804" s="37" t="s">
        <v>1407</v>
      </c>
      <c r="C804" s="37"/>
      <c r="D804" s="38"/>
      <c r="E804" s="38"/>
      <c r="F804" s="23" t="s">
        <v>1408</v>
      </c>
      <c r="G804" s="22" t="s">
        <v>1352</v>
      </c>
      <c r="H804" s="27" t="s">
        <v>1536</v>
      </c>
      <c r="I804" s="27" t="s">
        <v>1536</v>
      </c>
      <c r="J804" s="27" t="s">
        <v>1536</v>
      </c>
      <c r="K804" s="27" t="s">
        <v>1536</v>
      </c>
      <c r="L804" s="27" t="s">
        <v>1536</v>
      </c>
      <c r="M804" s="27" t="s">
        <v>1536</v>
      </c>
      <c r="N804" s="27" t="s">
        <v>1536</v>
      </c>
      <c r="O804" s="27" t="s">
        <v>1536</v>
      </c>
      <c r="P804" s="27" t="s">
        <v>1536</v>
      </c>
      <c r="Q804" s="27" t="s">
        <v>1536</v>
      </c>
      <c r="R804" s="27" t="s">
        <v>1536</v>
      </c>
      <c r="S804" s="27" t="s">
        <v>1536</v>
      </c>
      <c r="T804" s="27" t="s">
        <v>1536</v>
      </c>
      <c r="U804" s="27" t="s">
        <v>1536</v>
      </c>
      <c r="V804" s="27" t="s">
        <v>1536</v>
      </c>
      <c r="W804" s="27" t="s">
        <v>1536</v>
      </c>
      <c r="X804" s="27" t="s">
        <v>1536</v>
      </c>
      <c r="Y804" s="27" t="s">
        <v>1536</v>
      </c>
      <c r="Z804" s="27" t="s">
        <v>1536</v>
      </c>
      <c r="AA804" s="27" t="s">
        <v>1536</v>
      </c>
      <c r="AB804" s="27" t="s">
        <v>1536</v>
      </c>
      <c r="AC804" s="27" t="s">
        <v>1536</v>
      </c>
      <c r="AD804" s="27" t="s">
        <v>1536</v>
      </c>
      <c r="AE804" s="27" t="s">
        <v>1536</v>
      </c>
      <c r="AF804" s="27" t="s">
        <v>1536</v>
      </c>
      <c r="AG804" s="27" t="s">
        <v>1536</v>
      </c>
      <c r="AH804" s="27" t="s">
        <v>1536</v>
      </c>
      <c r="AI804" s="27" t="s">
        <v>1536</v>
      </c>
      <c r="AJ804" s="27" t="s">
        <v>1536</v>
      </c>
      <c r="AK804" s="27" t="s">
        <v>1536</v>
      </c>
      <c r="AL804" s="27" t="s">
        <v>1536</v>
      </c>
      <c r="AM804" s="27" t="s">
        <v>1536</v>
      </c>
      <c r="AN804" s="27" t="s">
        <v>1536</v>
      </c>
      <c r="AO804" s="27" t="s">
        <v>1536</v>
      </c>
      <c r="AP804" s="27" t="s">
        <v>1536</v>
      </c>
      <c r="AQ804" s="27" t="s">
        <v>1536</v>
      </c>
      <c r="AR804" s="27" t="s">
        <v>1536</v>
      </c>
      <c r="AS804" s="27" t="s">
        <v>1536</v>
      </c>
      <c r="AT804" s="27" t="s">
        <v>1536</v>
      </c>
      <c r="AU804" s="27" t="s">
        <v>1536</v>
      </c>
      <c r="AV804" s="27" t="s">
        <v>1536</v>
      </c>
      <c r="AW804" s="28" t="s">
        <v>1536</v>
      </c>
      <c r="AX804" s="28" t="s">
        <v>1536</v>
      </c>
      <c r="AY804" s="28" t="s">
        <v>1536</v>
      </c>
      <c r="AZ804" s="28" t="s">
        <v>1536</v>
      </c>
      <c r="BA804" s="28" t="s">
        <v>1536</v>
      </c>
    </row>
    <row r="805" spans="1:53" s="42" customFormat="1" x14ac:dyDescent="0.2">
      <c r="A805" s="37" t="s">
        <v>442</v>
      </c>
      <c r="B805" s="37" t="s">
        <v>1409</v>
      </c>
      <c r="C805" s="37"/>
      <c r="D805" s="38"/>
      <c r="E805" s="38"/>
      <c r="F805" s="23" t="s">
        <v>1410</v>
      </c>
      <c r="G805" s="22" t="s">
        <v>1353</v>
      </c>
      <c r="H805" s="27" t="s">
        <v>1536</v>
      </c>
      <c r="I805" s="27" t="s">
        <v>1536</v>
      </c>
      <c r="J805" s="27" t="s">
        <v>1536</v>
      </c>
      <c r="K805" s="27" t="s">
        <v>1536</v>
      </c>
      <c r="L805" s="27" t="s">
        <v>1536</v>
      </c>
      <c r="M805" s="27" t="s">
        <v>1536</v>
      </c>
      <c r="N805" s="27" t="s">
        <v>1536</v>
      </c>
      <c r="O805" s="27" t="s">
        <v>1536</v>
      </c>
      <c r="P805" s="27" t="s">
        <v>1536</v>
      </c>
      <c r="Q805" s="27" t="s">
        <v>1536</v>
      </c>
      <c r="R805" s="27" t="s">
        <v>1536</v>
      </c>
      <c r="S805" s="27" t="s">
        <v>1536</v>
      </c>
      <c r="T805" s="27" t="s">
        <v>1536</v>
      </c>
      <c r="U805" s="27" t="s">
        <v>1536</v>
      </c>
      <c r="V805" s="27" t="s">
        <v>1536</v>
      </c>
      <c r="W805" s="27" t="s">
        <v>1536</v>
      </c>
      <c r="X805" s="27" t="s">
        <v>1536</v>
      </c>
      <c r="Y805" s="27" t="s">
        <v>1536</v>
      </c>
      <c r="Z805" s="27" t="s">
        <v>1536</v>
      </c>
      <c r="AA805" s="27" t="s">
        <v>1536</v>
      </c>
      <c r="AB805" s="27" t="s">
        <v>1536</v>
      </c>
      <c r="AC805" s="27" t="s">
        <v>1536</v>
      </c>
      <c r="AD805" s="27" t="s">
        <v>1536</v>
      </c>
      <c r="AE805" s="27" t="s">
        <v>1536</v>
      </c>
      <c r="AF805" s="27" t="s">
        <v>1536</v>
      </c>
      <c r="AG805" s="27" t="s">
        <v>1536</v>
      </c>
      <c r="AH805" s="27" t="s">
        <v>1536</v>
      </c>
      <c r="AI805" s="27" t="s">
        <v>1536</v>
      </c>
      <c r="AJ805" s="27" t="s">
        <v>1536</v>
      </c>
      <c r="AK805" s="27" t="s">
        <v>1536</v>
      </c>
      <c r="AL805" s="27" t="s">
        <v>1536</v>
      </c>
      <c r="AM805" s="27" t="s">
        <v>1536</v>
      </c>
      <c r="AN805" s="27" t="s">
        <v>1536</v>
      </c>
      <c r="AO805" s="27" t="s">
        <v>1536</v>
      </c>
      <c r="AP805" s="27" t="s">
        <v>1536</v>
      </c>
      <c r="AQ805" s="27" t="s">
        <v>1536</v>
      </c>
      <c r="AR805" s="27" t="s">
        <v>1536</v>
      </c>
      <c r="AS805" s="27" t="s">
        <v>1536</v>
      </c>
      <c r="AT805" s="27" t="s">
        <v>1536</v>
      </c>
      <c r="AU805" s="27" t="s">
        <v>1536</v>
      </c>
      <c r="AV805" s="27" t="s">
        <v>1536</v>
      </c>
      <c r="AW805" s="28" t="s">
        <v>1536</v>
      </c>
      <c r="AX805" s="28" t="s">
        <v>1536</v>
      </c>
      <c r="AY805" s="28" t="s">
        <v>1536</v>
      </c>
      <c r="AZ805" s="28" t="s">
        <v>1536</v>
      </c>
      <c r="BA805" s="28" t="s">
        <v>1536</v>
      </c>
    </row>
    <row r="806" spans="1:53" s="42" customFormat="1" x14ac:dyDescent="0.2">
      <c r="A806" s="37" t="s">
        <v>442</v>
      </c>
      <c r="B806" s="37" t="s">
        <v>1411</v>
      </c>
      <c r="C806" s="37"/>
      <c r="D806" s="38"/>
      <c r="E806" s="38"/>
      <c r="F806" s="23" t="s">
        <v>1412</v>
      </c>
      <c r="G806" s="22" t="s">
        <v>1354</v>
      </c>
      <c r="H806" s="27" t="s">
        <v>1536</v>
      </c>
      <c r="I806" s="27" t="s">
        <v>1536</v>
      </c>
      <c r="J806" s="27" t="s">
        <v>1536</v>
      </c>
      <c r="K806" s="27" t="s">
        <v>1536</v>
      </c>
      <c r="L806" s="27" t="s">
        <v>1536</v>
      </c>
      <c r="M806" s="27" t="s">
        <v>1536</v>
      </c>
      <c r="N806" s="27" t="s">
        <v>1536</v>
      </c>
      <c r="O806" s="27" t="s">
        <v>1536</v>
      </c>
      <c r="P806" s="27" t="s">
        <v>1536</v>
      </c>
      <c r="Q806" s="27" t="s">
        <v>1536</v>
      </c>
      <c r="R806" s="27" t="s">
        <v>1536</v>
      </c>
      <c r="S806" s="27" t="s">
        <v>1536</v>
      </c>
      <c r="T806" s="27" t="s">
        <v>1536</v>
      </c>
      <c r="U806" s="27" t="s">
        <v>1536</v>
      </c>
      <c r="V806" s="27" t="s">
        <v>1536</v>
      </c>
      <c r="W806" s="27" t="s">
        <v>1536</v>
      </c>
      <c r="X806" s="27" t="s">
        <v>1536</v>
      </c>
      <c r="Y806" s="27" t="s">
        <v>1536</v>
      </c>
      <c r="Z806" s="27" t="s">
        <v>1536</v>
      </c>
      <c r="AA806" s="27" t="s">
        <v>1536</v>
      </c>
      <c r="AB806" s="27" t="s">
        <v>1536</v>
      </c>
      <c r="AC806" s="27" t="s">
        <v>1536</v>
      </c>
      <c r="AD806" s="27" t="s">
        <v>1536</v>
      </c>
      <c r="AE806" s="27" t="s">
        <v>1536</v>
      </c>
      <c r="AF806" s="27" t="s">
        <v>1536</v>
      </c>
      <c r="AG806" s="27" t="s">
        <v>1536</v>
      </c>
      <c r="AH806" s="27" t="s">
        <v>1536</v>
      </c>
      <c r="AI806" s="27" t="s">
        <v>1536</v>
      </c>
      <c r="AJ806" s="27" t="s">
        <v>1536</v>
      </c>
      <c r="AK806" s="27" t="s">
        <v>1536</v>
      </c>
      <c r="AL806" s="27" t="s">
        <v>1536</v>
      </c>
      <c r="AM806" s="27" t="s">
        <v>1536</v>
      </c>
      <c r="AN806" s="27" t="s">
        <v>1536</v>
      </c>
      <c r="AO806" s="27" t="s">
        <v>1536</v>
      </c>
      <c r="AP806" s="27" t="s">
        <v>1536</v>
      </c>
      <c r="AQ806" s="27" t="s">
        <v>1536</v>
      </c>
      <c r="AR806" s="27" t="s">
        <v>1536</v>
      </c>
      <c r="AS806" s="27" t="s">
        <v>1536</v>
      </c>
      <c r="AT806" s="27" t="s">
        <v>1536</v>
      </c>
      <c r="AU806" s="27" t="s">
        <v>1536</v>
      </c>
      <c r="AV806" s="27" t="s">
        <v>1536</v>
      </c>
      <c r="AW806" s="28" t="s">
        <v>1536</v>
      </c>
      <c r="AX806" s="28" t="s">
        <v>1536</v>
      </c>
      <c r="AY806" s="28" t="s">
        <v>1536</v>
      </c>
      <c r="AZ806" s="28" t="s">
        <v>1536</v>
      </c>
      <c r="BA806" s="28" t="s">
        <v>1536</v>
      </c>
    </row>
    <row r="807" spans="1:53" s="42" customFormat="1" x14ac:dyDescent="0.2">
      <c r="A807" s="37" t="s">
        <v>442</v>
      </c>
      <c r="B807" s="37" t="s">
        <v>1413</v>
      </c>
      <c r="C807" s="37"/>
      <c r="D807" s="38"/>
      <c r="E807" s="38"/>
      <c r="F807" s="23" t="s">
        <v>1414</v>
      </c>
      <c r="G807" s="22" t="s">
        <v>1355</v>
      </c>
      <c r="H807" s="27" t="s">
        <v>1536</v>
      </c>
      <c r="I807" s="27" t="s">
        <v>1536</v>
      </c>
      <c r="J807" s="27" t="s">
        <v>1536</v>
      </c>
      <c r="K807" s="27" t="s">
        <v>1536</v>
      </c>
      <c r="L807" s="27" t="s">
        <v>1536</v>
      </c>
      <c r="M807" s="27" t="s">
        <v>1536</v>
      </c>
      <c r="N807" s="27" t="s">
        <v>1536</v>
      </c>
      <c r="O807" s="27" t="s">
        <v>1536</v>
      </c>
      <c r="P807" s="27" t="s">
        <v>1536</v>
      </c>
      <c r="Q807" s="27" t="s">
        <v>1536</v>
      </c>
      <c r="R807" s="27" t="s">
        <v>1536</v>
      </c>
      <c r="S807" s="27" t="s">
        <v>1536</v>
      </c>
      <c r="T807" s="27" t="s">
        <v>1536</v>
      </c>
      <c r="U807" s="27" t="s">
        <v>1536</v>
      </c>
      <c r="V807" s="27" t="s">
        <v>1536</v>
      </c>
      <c r="W807" s="27" t="s">
        <v>1536</v>
      </c>
      <c r="X807" s="27" t="s">
        <v>1536</v>
      </c>
      <c r="Y807" s="27" t="s">
        <v>1536</v>
      </c>
      <c r="Z807" s="27" t="s">
        <v>1536</v>
      </c>
      <c r="AA807" s="27" t="s">
        <v>1536</v>
      </c>
      <c r="AB807" s="27" t="s">
        <v>1536</v>
      </c>
      <c r="AC807" s="27" t="s">
        <v>1536</v>
      </c>
      <c r="AD807" s="27" t="s">
        <v>1536</v>
      </c>
      <c r="AE807" s="27" t="s">
        <v>1536</v>
      </c>
      <c r="AF807" s="27" t="s">
        <v>1536</v>
      </c>
      <c r="AG807" s="27" t="s">
        <v>1536</v>
      </c>
      <c r="AH807" s="27" t="s">
        <v>1536</v>
      </c>
      <c r="AI807" s="27" t="s">
        <v>1536</v>
      </c>
      <c r="AJ807" s="27" t="s">
        <v>1536</v>
      </c>
      <c r="AK807" s="27" t="s">
        <v>1536</v>
      </c>
      <c r="AL807" s="27" t="s">
        <v>1536</v>
      </c>
      <c r="AM807" s="27" t="s">
        <v>1536</v>
      </c>
      <c r="AN807" s="27" t="s">
        <v>1536</v>
      </c>
      <c r="AO807" s="27" t="s">
        <v>1536</v>
      </c>
      <c r="AP807" s="27" t="s">
        <v>1536</v>
      </c>
      <c r="AQ807" s="27" t="s">
        <v>1536</v>
      </c>
      <c r="AR807" s="27" t="s">
        <v>1536</v>
      </c>
      <c r="AS807" s="27" t="s">
        <v>1536</v>
      </c>
      <c r="AT807" s="27" t="s">
        <v>1536</v>
      </c>
      <c r="AU807" s="27" t="s">
        <v>1536</v>
      </c>
      <c r="AV807" s="27" t="s">
        <v>1536</v>
      </c>
      <c r="AW807" s="28" t="s">
        <v>1536</v>
      </c>
      <c r="AX807" s="28" t="s">
        <v>1536</v>
      </c>
      <c r="AY807" s="28" t="s">
        <v>1536</v>
      </c>
      <c r="AZ807" s="28" t="s">
        <v>1536</v>
      </c>
      <c r="BA807" s="28" t="s">
        <v>1536</v>
      </c>
    </row>
    <row r="808" spans="1:53" s="42" customFormat="1" x14ac:dyDescent="0.2">
      <c r="A808" s="37"/>
      <c r="B808" s="37"/>
      <c r="C808" s="37"/>
      <c r="D808" s="38"/>
      <c r="E808" s="38"/>
      <c r="F808" s="23" t="s">
        <v>1415</v>
      </c>
      <c r="G808" s="18"/>
      <c r="H808" s="27"/>
      <c r="I808" s="27"/>
      <c r="J808" s="27"/>
      <c r="K808" s="27"/>
      <c r="L808" s="27"/>
      <c r="M808" s="27"/>
      <c r="N808" s="27"/>
      <c r="O808" s="27"/>
      <c r="P808" s="27"/>
      <c r="Q808" s="27"/>
      <c r="R808" s="27"/>
      <c r="S808" s="27"/>
      <c r="T808" s="27"/>
      <c r="U808" s="27"/>
      <c r="V808" s="27"/>
      <c r="W808" s="27"/>
      <c r="X808" s="27"/>
      <c r="Y808" s="27"/>
      <c r="Z808" s="27"/>
      <c r="AA808" s="27"/>
      <c r="AB808" s="27"/>
      <c r="AC808" s="27"/>
      <c r="AD808" s="27"/>
      <c r="AE808" s="27"/>
      <c r="AF808" s="27"/>
      <c r="AG808" s="27"/>
      <c r="AH808" s="27"/>
      <c r="AI808" s="28"/>
      <c r="AJ808" s="28"/>
      <c r="AK808" s="28"/>
      <c r="AL808" s="28"/>
      <c r="AM808" s="28"/>
      <c r="AN808" s="28"/>
      <c r="AO808" s="28"/>
      <c r="AP808" s="28"/>
      <c r="AQ808" s="28"/>
      <c r="AR808" s="28"/>
      <c r="AS808" s="28"/>
      <c r="AT808" s="28"/>
      <c r="AU808" s="28"/>
      <c r="AV808" s="28"/>
      <c r="AW808" s="28"/>
      <c r="AX808" s="28"/>
      <c r="AY808" s="28"/>
      <c r="AZ808" s="28"/>
      <c r="BA808" s="28"/>
    </row>
    <row r="809" spans="1:53" s="42" customFormat="1" x14ac:dyDescent="0.2">
      <c r="A809" s="37" t="s">
        <v>442</v>
      </c>
      <c r="B809" s="37" t="s">
        <v>1416</v>
      </c>
      <c r="C809" s="37"/>
      <c r="D809" s="38"/>
      <c r="E809" s="38"/>
      <c r="F809" s="23" t="s">
        <v>1417</v>
      </c>
      <c r="G809" s="22" t="s">
        <v>1356</v>
      </c>
      <c r="H809" s="27" t="s">
        <v>1536</v>
      </c>
      <c r="I809" s="27" t="s">
        <v>1536</v>
      </c>
      <c r="J809" s="27" t="s">
        <v>1536</v>
      </c>
      <c r="K809" s="27" t="s">
        <v>1536</v>
      </c>
      <c r="L809" s="27" t="s">
        <v>1536</v>
      </c>
      <c r="M809" s="27" t="s">
        <v>1536</v>
      </c>
      <c r="N809" s="27" t="s">
        <v>1536</v>
      </c>
      <c r="O809" s="27" t="s">
        <v>1536</v>
      </c>
      <c r="P809" s="27" t="s">
        <v>1536</v>
      </c>
      <c r="Q809" s="27" t="s">
        <v>1536</v>
      </c>
      <c r="R809" s="27" t="s">
        <v>1536</v>
      </c>
      <c r="S809" s="27" t="s">
        <v>1536</v>
      </c>
      <c r="T809" s="27" t="s">
        <v>1536</v>
      </c>
      <c r="U809" s="27" t="s">
        <v>1536</v>
      </c>
      <c r="V809" s="27" t="s">
        <v>1536</v>
      </c>
      <c r="W809" s="27" t="s">
        <v>1536</v>
      </c>
      <c r="X809" s="27" t="s">
        <v>1536</v>
      </c>
      <c r="Y809" s="27" t="s">
        <v>1536</v>
      </c>
      <c r="Z809" s="27" t="s">
        <v>1536</v>
      </c>
      <c r="AA809" s="27" t="s">
        <v>1536</v>
      </c>
      <c r="AB809" s="27" t="s">
        <v>1536</v>
      </c>
      <c r="AC809" s="27" t="s">
        <v>1536</v>
      </c>
      <c r="AD809" s="27" t="s">
        <v>1536</v>
      </c>
      <c r="AE809" s="27" t="s">
        <v>1536</v>
      </c>
      <c r="AF809" s="27" t="s">
        <v>1536</v>
      </c>
      <c r="AG809" s="27" t="s">
        <v>1536</v>
      </c>
      <c r="AH809" s="27" t="s">
        <v>1536</v>
      </c>
      <c r="AI809" s="27" t="s">
        <v>1536</v>
      </c>
      <c r="AJ809" s="27" t="s">
        <v>1536</v>
      </c>
      <c r="AK809" s="27" t="s">
        <v>1536</v>
      </c>
      <c r="AL809" s="27" t="s">
        <v>1536</v>
      </c>
      <c r="AM809" s="27" t="s">
        <v>1536</v>
      </c>
      <c r="AN809" s="27" t="s">
        <v>1536</v>
      </c>
      <c r="AO809" s="27" t="s">
        <v>1536</v>
      </c>
      <c r="AP809" s="27" t="s">
        <v>1536</v>
      </c>
      <c r="AQ809" s="27" t="s">
        <v>1536</v>
      </c>
      <c r="AR809" s="27" t="s">
        <v>1536</v>
      </c>
      <c r="AS809" s="27" t="s">
        <v>1536</v>
      </c>
      <c r="AT809" s="27" t="s">
        <v>1536</v>
      </c>
      <c r="AU809" s="27" t="s">
        <v>1536</v>
      </c>
      <c r="AV809" s="27" t="s">
        <v>1536</v>
      </c>
      <c r="AW809" s="28" t="s">
        <v>1536</v>
      </c>
      <c r="AX809" s="28" t="s">
        <v>1536</v>
      </c>
      <c r="AY809" s="28" t="s">
        <v>1536</v>
      </c>
      <c r="AZ809" s="28" t="s">
        <v>1536</v>
      </c>
      <c r="BA809" s="28" t="s">
        <v>1536</v>
      </c>
    </row>
    <row r="810" spans="1:53" s="42" customFormat="1" x14ac:dyDescent="0.2">
      <c r="A810" s="37" t="s">
        <v>442</v>
      </c>
      <c r="B810" s="37" t="s">
        <v>1418</v>
      </c>
      <c r="C810" s="37"/>
      <c r="D810" s="38"/>
      <c r="E810" s="38"/>
      <c r="F810" s="23" t="s">
        <v>1419</v>
      </c>
      <c r="G810" s="22" t="s">
        <v>1357</v>
      </c>
      <c r="H810" s="27" t="s">
        <v>1536</v>
      </c>
      <c r="I810" s="27" t="s">
        <v>1536</v>
      </c>
      <c r="J810" s="27" t="s">
        <v>1536</v>
      </c>
      <c r="K810" s="27" t="s">
        <v>1536</v>
      </c>
      <c r="L810" s="27" t="s">
        <v>1536</v>
      </c>
      <c r="M810" s="27" t="s">
        <v>1536</v>
      </c>
      <c r="N810" s="27" t="s">
        <v>1536</v>
      </c>
      <c r="O810" s="27" t="s">
        <v>1536</v>
      </c>
      <c r="P810" s="27" t="s">
        <v>1536</v>
      </c>
      <c r="Q810" s="27" t="s">
        <v>1536</v>
      </c>
      <c r="R810" s="27" t="s">
        <v>1536</v>
      </c>
      <c r="S810" s="27" t="s">
        <v>1536</v>
      </c>
      <c r="T810" s="27" t="s">
        <v>1536</v>
      </c>
      <c r="U810" s="27" t="s">
        <v>1536</v>
      </c>
      <c r="V810" s="27" t="s">
        <v>1536</v>
      </c>
      <c r="W810" s="27" t="s">
        <v>1536</v>
      </c>
      <c r="X810" s="27" t="s">
        <v>1536</v>
      </c>
      <c r="Y810" s="27" t="s">
        <v>1536</v>
      </c>
      <c r="Z810" s="27" t="s">
        <v>1536</v>
      </c>
      <c r="AA810" s="27" t="s">
        <v>1536</v>
      </c>
      <c r="AB810" s="27" t="s">
        <v>1536</v>
      </c>
      <c r="AC810" s="27" t="s">
        <v>1536</v>
      </c>
      <c r="AD810" s="27" t="s">
        <v>1536</v>
      </c>
      <c r="AE810" s="27" t="s">
        <v>1536</v>
      </c>
      <c r="AF810" s="27" t="s">
        <v>1536</v>
      </c>
      <c r="AG810" s="27" t="s">
        <v>1536</v>
      </c>
      <c r="AH810" s="27" t="s">
        <v>1536</v>
      </c>
      <c r="AI810" s="27" t="s">
        <v>1536</v>
      </c>
      <c r="AJ810" s="27" t="s">
        <v>1536</v>
      </c>
      <c r="AK810" s="27" t="s">
        <v>1536</v>
      </c>
      <c r="AL810" s="27" t="s">
        <v>1536</v>
      </c>
      <c r="AM810" s="27" t="s">
        <v>1536</v>
      </c>
      <c r="AN810" s="27" t="s">
        <v>1536</v>
      </c>
      <c r="AO810" s="27" t="s">
        <v>1536</v>
      </c>
      <c r="AP810" s="27" t="s">
        <v>1536</v>
      </c>
      <c r="AQ810" s="27" t="s">
        <v>1536</v>
      </c>
      <c r="AR810" s="27" t="s">
        <v>1536</v>
      </c>
      <c r="AS810" s="27" t="s">
        <v>1536</v>
      </c>
      <c r="AT810" s="27" t="s">
        <v>1536</v>
      </c>
      <c r="AU810" s="27" t="s">
        <v>1536</v>
      </c>
      <c r="AV810" s="27" t="s">
        <v>1536</v>
      </c>
      <c r="AW810" s="28" t="s">
        <v>1536</v>
      </c>
      <c r="AX810" s="28" t="s">
        <v>1536</v>
      </c>
      <c r="AY810" s="28" t="s">
        <v>1536</v>
      </c>
      <c r="AZ810" s="28" t="s">
        <v>1536</v>
      </c>
      <c r="BA810" s="28" t="s">
        <v>1536</v>
      </c>
    </row>
    <row r="811" spans="1:53" s="42" customFormat="1" x14ac:dyDescent="0.2">
      <c r="A811" s="37" t="s">
        <v>442</v>
      </c>
      <c r="B811" s="37" t="s">
        <v>1420</v>
      </c>
      <c r="C811" s="37"/>
      <c r="D811" s="38"/>
      <c r="E811" s="38"/>
      <c r="F811" s="23" t="s">
        <v>1421</v>
      </c>
      <c r="G811" s="22" t="s">
        <v>1358</v>
      </c>
      <c r="H811" s="27" t="s">
        <v>1536</v>
      </c>
      <c r="I811" s="27" t="s">
        <v>1536</v>
      </c>
      <c r="J811" s="27" t="s">
        <v>1536</v>
      </c>
      <c r="K811" s="27" t="s">
        <v>1536</v>
      </c>
      <c r="L811" s="27" t="s">
        <v>1536</v>
      </c>
      <c r="M811" s="27" t="s">
        <v>1536</v>
      </c>
      <c r="N811" s="27" t="s">
        <v>1536</v>
      </c>
      <c r="O811" s="27" t="s">
        <v>1536</v>
      </c>
      <c r="P811" s="27" t="s">
        <v>1536</v>
      </c>
      <c r="Q811" s="27" t="s">
        <v>1536</v>
      </c>
      <c r="R811" s="27" t="s">
        <v>1536</v>
      </c>
      <c r="S811" s="27" t="s">
        <v>1536</v>
      </c>
      <c r="T811" s="27" t="s">
        <v>1536</v>
      </c>
      <c r="U811" s="27" t="s">
        <v>1536</v>
      </c>
      <c r="V811" s="27" t="s">
        <v>1536</v>
      </c>
      <c r="W811" s="27" t="s">
        <v>1536</v>
      </c>
      <c r="X811" s="27" t="s">
        <v>1536</v>
      </c>
      <c r="Y811" s="27" t="s">
        <v>1536</v>
      </c>
      <c r="Z811" s="27" t="s">
        <v>1536</v>
      </c>
      <c r="AA811" s="27" t="s">
        <v>1536</v>
      </c>
      <c r="AB811" s="27" t="s">
        <v>1536</v>
      </c>
      <c r="AC811" s="27" t="s">
        <v>1536</v>
      </c>
      <c r="AD811" s="27" t="s">
        <v>1536</v>
      </c>
      <c r="AE811" s="27" t="s">
        <v>1536</v>
      </c>
      <c r="AF811" s="27" t="s">
        <v>1536</v>
      </c>
      <c r="AG811" s="27" t="s">
        <v>1536</v>
      </c>
      <c r="AH811" s="27" t="s">
        <v>1536</v>
      </c>
      <c r="AI811" s="27" t="s">
        <v>1536</v>
      </c>
      <c r="AJ811" s="27" t="s">
        <v>1536</v>
      </c>
      <c r="AK811" s="27" t="s">
        <v>1536</v>
      </c>
      <c r="AL811" s="27" t="s">
        <v>1536</v>
      </c>
      <c r="AM811" s="27" t="s">
        <v>1536</v>
      </c>
      <c r="AN811" s="27" t="s">
        <v>1536</v>
      </c>
      <c r="AO811" s="27" t="s">
        <v>1536</v>
      </c>
      <c r="AP811" s="27" t="s">
        <v>1536</v>
      </c>
      <c r="AQ811" s="27" t="s">
        <v>1536</v>
      </c>
      <c r="AR811" s="27" t="s">
        <v>1536</v>
      </c>
      <c r="AS811" s="27" t="s">
        <v>1536</v>
      </c>
      <c r="AT811" s="27" t="s">
        <v>1536</v>
      </c>
      <c r="AU811" s="27" t="s">
        <v>1536</v>
      </c>
      <c r="AV811" s="27" t="s">
        <v>1536</v>
      </c>
      <c r="AW811" s="28" t="s">
        <v>1536</v>
      </c>
      <c r="AX811" s="28" t="s">
        <v>1536</v>
      </c>
      <c r="AY811" s="28" t="s">
        <v>1536</v>
      </c>
      <c r="AZ811" s="28" t="s">
        <v>1536</v>
      </c>
      <c r="BA811" s="28" t="s">
        <v>1536</v>
      </c>
    </row>
    <row r="812" spans="1:53" s="42" customFormat="1" x14ac:dyDescent="0.2">
      <c r="A812" s="37" t="s">
        <v>442</v>
      </c>
      <c r="B812" s="37" t="s">
        <v>1426</v>
      </c>
      <c r="C812" s="37"/>
      <c r="D812" s="38"/>
      <c r="E812" s="38"/>
      <c r="F812" s="23" t="s">
        <v>1427</v>
      </c>
      <c r="G812" s="22" t="s">
        <v>1359</v>
      </c>
      <c r="H812" s="27" t="s">
        <v>1536</v>
      </c>
      <c r="I812" s="27" t="s">
        <v>1536</v>
      </c>
      <c r="J812" s="27" t="s">
        <v>1536</v>
      </c>
      <c r="K812" s="27" t="s">
        <v>1536</v>
      </c>
      <c r="L812" s="27" t="s">
        <v>1536</v>
      </c>
      <c r="M812" s="27" t="s">
        <v>1536</v>
      </c>
      <c r="N812" s="27" t="s">
        <v>1536</v>
      </c>
      <c r="O812" s="27" t="s">
        <v>1536</v>
      </c>
      <c r="P812" s="27" t="s">
        <v>1536</v>
      </c>
      <c r="Q812" s="27" t="s">
        <v>1536</v>
      </c>
      <c r="R812" s="27" t="s">
        <v>1536</v>
      </c>
      <c r="S812" s="27" t="s">
        <v>1536</v>
      </c>
      <c r="T812" s="27" t="s">
        <v>1536</v>
      </c>
      <c r="U812" s="27" t="s">
        <v>1536</v>
      </c>
      <c r="V812" s="27" t="s">
        <v>1536</v>
      </c>
      <c r="W812" s="27" t="s">
        <v>1536</v>
      </c>
      <c r="X812" s="27" t="s">
        <v>1536</v>
      </c>
      <c r="Y812" s="27" t="s">
        <v>1536</v>
      </c>
      <c r="Z812" s="27" t="s">
        <v>1536</v>
      </c>
      <c r="AA812" s="27" t="s">
        <v>1536</v>
      </c>
      <c r="AB812" s="27" t="s">
        <v>1536</v>
      </c>
      <c r="AC812" s="27" t="s">
        <v>1536</v>
      </c>
      <c r="AD812" s="27" t="s">
        <v>1536</v>
      </c>
      <c r="AE812" s="27" t="s">
        <v>1536</v>
      </c>
      <c r="AF812" s="27" t="s">
        <v>1536</v>
      </c>
      <c r="AG812" s="27" t="s">
        <v>1536</v>
      </c>
      <c r="AH812" s="27" t="s">
        <v>1536</v>
      </c>
      <c r="AI812" s="27" t="s">
        <v>1536</v>
      </c>
      <c r="AJ812" s="27" t="s">
        <v>1536</v>
      </c>
      <c r="AK812" s="27" t="s">
        <v>1536</v>
      </c>
      <c r="AL812" s="27" t="s">
        <v>1536</v>
      </c>
      <c r="AM812" s="27" t="s">
        <v>1536</v>
      </c>
      <c r="AN812" s="27" t="s">
        <v>1536</v>
      </c>
      <c r="AO812" s="27" t="s">
        <v>1536</v>
      </c>
      <c r="AP812" s="27" t="s">
        <v>1536</v>
      </c>
      <c r="AQ812" s="27" t="s">
        <v>1536</v>
      </c>
      <c r="AR812" s="27" t="s">
        <v>1536</v>
      </c>
      <c r="AS812" s="27" t="s">
        <v>1536</v>
      </c>
      <c r="AT812" s="27" t="s">
        <v>1536</v>
      </c>
      <c r="AU812" s="27" t="s">
        <v>1536</v>
      </c>
      <c r="AV812" s="27" t="s">
        <v>1536</v>
      </c>
      <c r="AW812" s="28" t="s">
        <v>1536</v>
      </c>
      <c r="AX812" s="28" t="s">
        <v>1536</v>
      </c>
      <c r="AY812" s="28" t="s">
        <v>1536</v>
      </c>
      <c r="AZ812" s="28" t="s">
        <v>1536</v>
      </c>
      <c r="BA812" s="28" t="s">
        <v>1536</v>
      </c>
    </row>
    <row r="813" spans="1:53" s="42" customFormat="1" x14ac:dyDescent="0.2">
      <c r="A813" s="37"/>
      <c r="B813" s="37"/>
      <c r="C813" s="37"/>
      <c r="D813" s="38"/>
      <c r="E813" s="38"/>
      <c r="F813" s="23" t="s">
        <v>1428</v>
      </c>
      <c r="G813" s="18"/>
      <c r="H813" s="27"/>
      <c r="I813" s="27"/>
      <c r="J813" s="27"/>
      <c r="K813" s="27"/>
      <c r="L813" s="27"/>
      <c r="M813" s="27"/>
      <c r="N813" s="27"/>
      <c r="O813" s="27"/>
      <c r="P813" s="27"/>
      <c r="Q813" s="27"/>
      <c r="R813" s="27"/>
      <c r="S813" s="27"/>
      <c r="T813" s="27"/>
      <c r="U813" s="27"/>
      <c r="V813" s="27"/>
      <c r="W813" s="27"/>
      <c r="X813" s="27"/>
      <c r="Y813" s="27"/>
      <c r="Z813" s="27"/>
      <c r="AA813" s="27"/>
      <c r="AB813" s="27"/>
      <c r="AC813" s="27"/>
      <c r="AD813" s="27"/>
      <c r="AE813" s="27"/>
      <c r="AF813" s="27"/>
      <c r="AG813" s="27"/>
      <c r="AH813" s="27"/>
      <c r="AI813" s="28"/>
      <c r="AJ813" s="28"/>
      <c r="AK813" s="28"/>
      <c r="AL813" s="28"/>
      <c r="AM813" s="28"/>
      <c r="AN813" s="28"/>
      <c r="AO813" s="28"/>
      <c r="AP813" s="28"/>
      <c r="AQ813" s="28"/>
      <c r="AR813" s="28"/>
      <c r="AS813" s="28"/>
      <c r="AT813" s="28"/>
      <c r="AU813" s="28"/>
      <c r="AV813" s="28"/>
      <c r="AW813" s="28"/>
      <c r="AX813" s="28"/>
      <c r="AY813" s="28"/>
      <c r="AZ813" s="28"/>
      <c r="BA813" s="28"/>
    </row>
    <row r="814" spans="1:53" s="42" customFormat="1" x14ac:dyDescent="0.2">
      <c r="A814" s="37" t="s">
        <v>442</v>
      </c>
      <c r="B814" s="37" t="s">
        <v>1429</v>
      </c>
      <c r="C814" s="37"/>
      <c r="D814" s="38"/>
      <c r="E814" s="38"/>
      <c r="F814" s="65" t="s">
        <v>1430</v>
      </c>
      <c r="G814" s="22" t="s">
        <v>1360</v>
      </c>
      <c r="H814" s="27" t="s">
        <v>1536</v>
      </c>
      <c r="I814" s="27" t="s">
        <v>1536</v>
      </c>
      <c r="J814" s="27" t="s">
        <v>1536</v>
      </c>
      <c r="K814" s="27" t="s">
        <v>1536</v>
      </c>
      <c r="L814" s="27" t="s">
        <v>1536</v>
      </c>
      <c r="M814" s="27" t="s">
        <v>1536</v>
      </c>
      <c r="N814" s="27" t="s">
        <v>1536</v>
      </c>
      <c r="O814" s="27" t="s">
        <v>1536</v>
      </c>
      <c r="P814" s="27" t="s">
        <v>1536</v>
      </c>
      <c r="Q814" s="27" t="s">
        <v>1536</v>
      </c>
      <c r="R814" s="27" t="s">
        <v>1536</v>
      </c>
      <c r="S814" s="27" t="s">
        <v>1536</v>
      </c>
      <c r="T814" s="27" t="s">
        <v>1536</v>
      </c>
      <c r="U814" s="27" t="s">
        <v>1536</v>
      </c>
      <c r="V814" s="27" t="s">
        <v>1536</v>
      </c>
      <c r="W814" s="27" t="s">
        <v>1536</v>
      </c>
      <c r="X814" s="27" t="s">
        <v>1536</v>
      </c>
      <c r="Y814" s="27" t="s">
        <v>1536</v>
      </c>
      <c r="Z814" s="27" t="s">
        <v>1536</v>
      </c>
      <c r="AA814" s="27" t="s">
        <v>1536</v>
      </c>
      <c r="AB814" s="27" t="s">
        <v>1536</v>
      </c>
      <c r="AC814" s="27" t="s">
        <v>1536</v>
      </c>
      <c r="AD814" s="27" t="s">
        <v>1536</v>
      </c>
      <c r="AE814" s="27" t="s">
        <v>1536</v>
      </c>
      <c r="AF814" s="27" t="s">
        <v>1536</v>
      </c>
      <c r="AG814" s="27" t="s">
        <v>1536</v>
      </c>
      <c r="AH814" s="27" t="s">
        <v>1536</v>
      </c>
      <c r="AI814" s="27" t="s">
        <v>1536</v>
      </c>
      <c r="AJ814" s="27" t="s">
        <v>1536</v>
      </c>
      <c r="AK814" s="27" t="s">
        <v>1536</v>
      </c>
      <c r="AL814" s="27" t="s">
        <v>1536</v>
      </c>
      <c r="AM814" s="27" t="s">
        <v>1536</v>
      </c>
      <c r="AN814" s="27" t="s">
        <v>1536</v>
      </c>
      <c r="AO814" s="27" t="s">
        <v>1536</v>
      </c>
      <c r="AP814" s="27" t="s">
        <v>1536</v>
      </c>
      <c r="AQ814" s="27" t="s">
        <v>1536</v>
      </c>
      <c r="AR814" s="27" t="s">
        <v>1536</v>
      </c>
      <c r="AS814" s="27" t="s">
        <v>1536</v>
      </c>
      <c r="AT814" s="27" t="s">
        <v>1536</v>
      </c>
      <c r="AU814" s="27" t="s">
        <v>1536</v>
      </c>
      <c r="AV814" s="27" t="s">
        <v>1536</v>
      </c>
      <c r="AW814" s="28" t="s">
        <v>1536</v>
      </c>
      <c r="AX814" s="28" t="s">
        <v>1536</v>
      </c>
      <c r="AY814" s="28" t="s">
        <v>1536</v>
      </c>
      <c r="AZ814" s="28" t="s">
        <v>1536</v>
      </c>
      <c r="BA814" s="28" t="s">
        <v>1536</v>
      </c>
    </row>
    <row r="815" spans="1:53" s="42" customFormat="1" x14ac:dyDescent="0.2">
      <c r="A815" s="37" t="s">
        <v>442</v>
      </c>
      <c r="B815" s="37" t="s">
        <v>1431</v>
      </c>
      <c r="C815" s="37"/>
      <c r="D815" s="38"/>
      <c r="E815" s="38"/>
      <c r="F815" s="65" t="s">
        <v>1432</v>
      </c>
      <c r="G815" s="22" t="s">
        <v>1361</v>
      </c>
      <c r="H815" s="27" t="s">
        <v>1536</v>
      </c>
      <c r="I815" s="27" t="s">
        <v>1536</v>
      </c>
      <c r="J815" s="27" t="s">
        <v>1536</v>
      </c>
      <c r="K815" s="27" t="s">
        <v>1536</v>
      </c>
      <c r="L815" s="27" t="s">
        <v>1536</v>
      </c>
      <c r="M815" s="27" t="s">
        <v>1536</v>
      </c>
      <c r="N815" s="27" t="s">
        <v>1536</v>
      </c>
      <c r="O815" s="27" t="s">
        <v>1536</v>
      </c>
      <c r="P815" s="27" t="s">
        <v>1536</v>
      </c>
      <c r="Q815" s="27" t="s">
        <v>1536</v>
      </c>
      <c r="R815" s="27" t="s">
        <v>1536</v>
      </c>
      <c r="S815" s="27" t="s">
        <v>1536</v>
      </c>
      <c r="T815" s="27" t="s">
        <v>1536</v>
      </c>
      <c r="U815" s="27" t="s">
        <v>1536</v>
      </c>
      <c r="V815" s="27" t="s">
        <v>1536</v>
      </c>
      <c r="W815" s="27" t="s">
        <v>1536</v>
      </c>
      <c r="X815" s="27" t="s">
        <v>1536</v>
      </c>
      <c r="Y815" s="27" t="s">
        <v>1536</v>
      </c>
      <c r="Z815" s="27" t="s">
        <v>1536</v>
      </c>
      <c r="AA815" s="27" t="s">
        <v>1536</v>
      </c>
      <c r="AB815" s="27" t="s">
        <v>1536</v>
      </c>
      <c r="AC815" s="27" t="s">
        <v>1536</v>
      </c>
      <c r="AD815" s="27" t="s">
        <v>1536</v>
      </c>
      <c r="AE815" s="27" t="s">
        <v>1536</v>
      </c>
      <c r="AF815" s="27" t="s">
        <v>1536</v>
      </c>
      <c r="AG815" s="27" t="s">
        <v>1536</v>
      </c>
      <c r="AH815" s="27" t="s">
        <v>1536</v>
      </c>
      <c r="AI815" s="27" t="s">
        <v>1536</v>
      </c>
      <c r="AJ815" s="27" t="s">
        <v>1536</v>
      </c>
      <c r="AK815" s="27" t="s">
        <v>1536</v>
      </c>
      <c r="AL815" s="27" t="s">
        <v>1536</v>
      </c>
      <c r="AM815" s="27" t="s">
        <v>1536</v>
      </c>
      <c r="AN815" s="27" t="s">
        <v>1536</v>
      </c>
      <c r="AO815" s="27" t="s">
        <v>1536</v>
      </c>
      <c r="AP815" s="27" t="s">
        <v>1536</v>
      </c>
      <c r="AQ815" s="27" t="s">
        <v>1536</v>
      </c>
      <c r="AR815" s="27" t="s">
        <v>1536</v>
      </c>
      <c r="AS815" s="27" t="s">
        <v>1536</v>
      </c>
      <c r="AT815" s="27" t="s">
        <v>1536</v>
      </c>
      <c r="AU815" s="27" t="s">
        <v>1536</v>
      </c>
      <c r="AV815" s="27" t="s">
        <v>1536</v>
      </c>
      <c r="AW815" s="28" t="s">
        <v>1536</v>
      </c>
      <c r="AX815" s="28" t="s">
        <v>1536</v>
      </c>
      <c r="AY815" s="28" t="s">
        <v>1536</v>
      </c>
      <c r="AZ815" s="28" t="s">
        <v>1536</v>
      </c>
      <c r="BA815" s="28" t="s">
        <v>1536</v>
      </c>
    </row>
    <row r="816" spans="1:53" s="42" customFormat="1" x14ac:dyDescent="0.2">
      <c r="A816" s="37" t="s">
        <v>442</v>
      </c>
      <c r="B816" s="37" t="s">
        <v>1433</v>
      </c>
      <c r="C816" s="37"/>
      <c r="D816" s="38"/>
      <c r="E816" s="38"/>
      <c r="F816" s="65" t="s">
        <v>1434</v>
      </c>
      <c r="G816" s="22" t="s">
        <v>1362</v>
      </c>
      <c r="H816" s="27" t="s">
        <v>1536</v>
      </c>
      <c r="I816" s="27" t="s">
        <v>1536</v>
      </c>
      <c r="J816" s="27" t="s">
        <v>1536</v>
      </c>
      <c r="K816" s="27" t="s">
        <v>1536</v>
      </c>
      <c r="L816" s="27" t="s">
        <v>1536</v>
      </c>
      <c r="M816" s="27" t="s">
        <v>1536</v>
      </c>
      <c r="N816" s="27" t="s">
        <v>1536</v>
      </c>
      <c r="O816" s="27" t="s">
        <v>1536</v>
      </c>
      <c r="P816" s="27" t="s">
        <v>1536</v>
      </c>
      <c r="Q816" s="27" t="s">
        <v>1536</v>
      </c>
      <c r="R816" s="27" t="s">
        <v>1536</v>
      </c>
      <c r="S816" s="27" t="s">
        <v>1536</v>
      </c>
      <c r="T816" s="27" t="s">
        <v>1536</v>
      </c>
      <c r="U816" s="27" t="s">
        <v>1536</v>
      </c>
      <c r="V816" s="27" t="s">
        <v>1536</v>
      </c>
      <c r="W816" s="27" t="s">
        <v>1536</v>
      </c>
      <c r="X816" s="27" t="s">
        <v>1536</v>
      </c>
      <c r="Y816" s="27" t="s">
        <v>1536</v>
      </c>
      <c r="Z816" s="27" t="s">
        <v>1536</v>
      </c>
      <c r="AA816" s="27" t="s">
        <v>1536</v>
      </c>
      <c r="AB816" s="27" t="s">
        <v>1536</v>
      </c>
      <c r="AC816" s="27" t="s">
        <v>1536</v>
      </c>
      <c r="AD816" s="27" t="s">
        <v>1536</v>
      </c>
      <c r="AE816" s="27" t="s">
        <v>1536</v>
      </c>
      <c r="AF816" s="27" t="s">
        <v>1536</v>
      </c>
      <c r="AG816" s="27" t="s">
        <v>1536</v>
      </c>
      <c r="AH816" s="27" t="s">
        <v>1536</v>
      </c>
      <c r="AI816" s="27" t="s">
        <v>1536</v>
      </c>
      <c r="AJ816" s="27" t="s">
        <v>1536</v>
      </c>
      <c r="AK816" s="27" t="s">
        <v>1536</v>
      </c>
      <c r="AL816" s="27" t="s">
        <v>1536</v>
      </c>
      <c r="AM816" s="27" t="s">
        <v>1536</v>
      </c>
      <c r="AN816" s="27" t="s">
        <v>1536</v>
      </c>
      <c r="AO816" s="27" t="s">
        <v>1536</v>
      </c>
      <c r="AP816" s="27" t="s">
        <v>1536</v>
      </c>
      <c r="AQ816" s="27" t="s">
        <v>1536</v>
      </c>
      <c r="AR816" s="27" t="s">
        <v>1536</v>
      </c>
      <c r="AS816" s="27" t="s">
        <v>1536</v>
      </c>
      <c r="AT816" s="27" t="s">
        <v>1536</v>
      </c>
      <c r="AU816" s="27" t="s">
        <v>1536</v>
      </c>
      <c r="AV816" s="27" t="s">
        <v>1536</v>
      </c>
      <c r="AW816" s="28" t="s">
        <v>1536</v>
      </c>
      <c r="AX816" s="28" t="s">
        <v>1536</v>
      </c>
      <c r="AY816" s="28" t="s">
        <v>1536</v>
      </c>
      <c r="AZ816" s="28" t="s">
        <v>1536</v>
      </c>
      <c r="BA816" s="28" t="s">
        <v>1536</v>
      </c>
    </row>
    <row r="817" spans="1:53" s="42" customFormat="1" x14ac:dyDescent="0.2">
      <c r="A817" s="37" t="s">
        <v>442</v>
      </c>
      <c r="B817" s="37" t="s">
        <v>1438</v>
      </c>
      <c r="C817" s="37"/>
      <c r="D817" s="38"/>
      <c r="E817" s="38"/>
      <c r="F817" s="65" t="s">
        <v>1439</v>
      </c>
      <c r="G817" s="22" t="s">
        <v>1363</v>
      </c>
      <c r="H817" s="27" t="s">
        <v>1536</v>
      </c>
      <c r="I817" s="27" t="s">
        <v>1536</v>
      </c>
      <c r="J817" s="27" t="s">
        <v>1536</v>
      </c>
      <c r="K817" s="27" t="s">
        <v>1536</v>
      </c>
      <c r="L817" s="27" t="s">
        <v>1536</v>
      </c>
      <c r="M817" s="27" t="s">
        <v>1536</v>
      </c>
      <c r="N817" s="27" t="s">
        <v>1536</v>
      </c>
      <c r="O817" s="27" t="s">
        <v>1536</v>
      </c>
      <c r="P817" s="27" t="s">
        <v>1536</v>
      </c>
      <c r="Q817" s="27" t="s">
        <v>1536</v>
      </c>
      <c r="R817" s="27" t="s">
        <v>1536</v>
      </c>
      <c r="S817" s="27" t="s">
        <v>1536</v>
      </c>
      <c r="T817" s="27" t="s">
        <v>1536</v>
      </c>
      <c r="U817" s="27" t="s">
        <v>1536</v>
      </c>
      <c r="V817" s="27" t="s">
        <v>1536</v>
      </c>
      <c r="W817" s="27" t="s">
        <v>1536</v>
      </c>
      <c r="X817" s="27" t="s">
        <v>1536</v>
      </c>
      <c r="Y817" s="27" t="s">
        <v>1536</v>
      </c>
      <c r="Z817" s="27" t="s">
        <v>1536</v>
      </c>
      <c r="AA817" s="27" t="s">
        <v>1536</v>
      </c>
      <c r="AB817" s="27" t="s">
        <v>1536</v>
      </c>
      <c r="AC817" s="27" t="s">
        <v>1536</v>
      </c>
      <c r="AD817" s="27" t="s">
        <v>1536</v>
      </c>
      <c r="AE817" s="27" t="s">
        <v>1536</v>
      </c>
      <c r="AF817" s="27" t="s">
        <v>1536</v>
      </c>
      <c r="AG817" s="27" t="s">
        <v>1536</v>
      </c>
      <c r="AH817" s="27" t="s">
        <v>1536</v>
      </c>
      <c r="AI817" s="27" t="s">
        <v>1536</v>
      </c>
      <c r="AJ817" s="27" t="s">
        <v>1536</v>
      </c>
      <c r="AK817" s="27" t="s">
        <v>1536</v>
      </c>
      <c r="AL817" s="27" t="s">
        <v>1536</v>
      </c>
      <c r="AM817" s="27" t="s">
        <v>1536</v>
      </c>
      <c r="AN817" s="27" t="s">
        <v>1536</v>
      </c>
      <c r="AO817" s="27" t="s">
        <v>1536</v>
      </c>
      <c r="AP817" s="27" t="s">
        <v>1536</v>
      </c>
      <c r="AQ817" s="27" t="s">
        <v>1536</v>
      </c>
      <c r="AR817" s="27" t="s">
        <v>1536</v>
      </c>
      <c r="AS817" s="27" t="s">
        <v>1536</v>
      </c>
      <c r="AT817" s="27" t="s">
        <v>1536</v>
      </c>
      <c r="AU817" s="27" t="s">
        <v>1536</v>
      </c>
      <c r="AV817" s="27" t="s">
        <v>1536</v>
      </c>
      <c r="AW817" s="28" t="s">
        <v>1536</v>
      </c>
      <c r="AX817" s="28" t="s">
        <v>1536</v>
      </c>
      <c r="AY817" s="28" t="s">
        <v>1536</v>
      </c>
      <c r="AZ817" s="28" t="s">
        <v>1536</v>
      </c>
      <c r="BA817" s="28" t="s">
        <v>1536</v>
      </c>
    </row>
    <row r="818" spans="1:53" s="42" customFormat="1" x14ac:dyDescent="0.2">
      <c r="A818" s="37"/>
      <c r="B818" s="37"/>
      <c r="C818" s="37"/>
      <c r="D818" s="38"/>
      <c r="E818" s="38"/>
      <c r="F818" s="23" t="s">
        <v>1440</v>
      </c>
      <c r="G818" s="18"/>
      <c r="H818" s="27"/>
      <c r="I818" s="27"/>
      <c r="J818" s="27"/>
      <c r="K818" s="27"/>
      <c r="L818" s="27"/>
      <c r="M818" s="27"/>
      <c r="N818" s="27"/>
      <c r="O818" s="27"/>
      <c r="P818" s="27"/>
      <c r="Q818" s="27"/>
      <c r="R818" s="27"/>
      <c r="S818" s="27"/>
      <c r="T818" s="27"/>
      <c r="U818" s="27"/>
      <c r="V818" s="27"/>
      <c r="W818" s="27"/>
      <c r="X818" s="27"/>
      <c r="Y818" s="27"/>
      <c r="Z818" s="27"/>
      <c r="AA818" s="27"/>
      <c r="AB818" s="27"/>
      <c r="AC818" s="27"/>
      <c r="AD818" s="27"/>
      <c r="AE818" s="27"/>
      <c r="AF818" s="27"/>
      <c r="AG818" s="27"/>
      <c r="AH818" s="27"/>
      <c r="AI818" s="28"/>
      <c r="AJ818" s="28"/>
      <c r="AK818" s="28"/>
      <c r="AL818" s="28"/>
      <c r="AM818" s="28"/>
      <c r="AN818" s="28"/>
      <c r="AO818" s="28"/>
      <c r="AP818" s="28"/>
      <c r="AQ818" s="28"/>
      <c r="AR818" s="28"/>
      <c r="AS818" s="28"/>
      <c r="AT818" s="28"/>
      <c r="AU818" s="28"/>
      <c r="AV818" s="28"/>
      <c r="AW818" s="28"/>
      <c r="AX818" s="28"/>
      <c r="AY818" s="28"/>
      <c r="AZ818" s="28"/>
      <c r="BA818" s="28"/>
    </row>
    <row r="819" spans="1:53" s="42" customFormat="1" x14ac:dyDescent="0.2">
      <c r="A819" s="37" t="s">
        <v>442</v>
      </c>
      <c r="B819" s="37" t="s">
        <v>1441</v>
      </c>
      <c r="C819" s="37"/>
      <c r="D819" s="38"/>
      <c r="E819" s="38"/>
      <c r="F819" s="65" t="s">
        <v>1442</v>
      </c>
      <c r="G819" s="22" t="s">
        <v>1364</v>
      </c>
      <c r="H819" s="27" t="s">
        <v>1536</v>
      </c>
      <c r="I819" s="27" t="s">
        <v>1536</v>
      </c>
      <c r="J819" s="27" t="s">
        <v>1536</v>
      </c>
      <c r="K819" s="27" t="s">
        <v>1536</v>
      </c>
      <c r="L819" s="27" t="s">
        <v>1536</v>
      </c>
      <c r="M819" s="27" t="s">
        <v>1536</v>
      </c>
      <c r="N819" s="27" t="s">
        <v>1536</v>
      </c>
      <c r="O819" s="27" t="s">
        <v>1536</v>
      </c>
      <c r="P819" s="27" t="s">
        <v>1536</v>
      </c>
      <c r="Q819" s="27" t="s">
        <v>1536</v>
      </c>
      <c r="R819" s="27" t="s">
        <v>1536</v>
      </c>
      <c r="S819" s="27" t="s">
        <v>1536</v>
      </c>
      <c r="T819" s="27" t="s">
        <v>1536</v>
      </c>
      <c r="U819" s="27" t="s">
        <v>1536</v>
      </c>
      <c r="V819" s="27" t="s">
        <v>1536</v>
      </c>
      <c r="W819" s="27" t="s">
        <v>1536</v>
      </c>
      <c r="X819" s="27" t="s">
        <v>1536</v>
      </c>
      <c r="Y819" s="27" t="s">
        <v>1536</v>
      </c>
      <c r="Z819" s="27" t="s">
        <v>1536</v>
      </c>
      <c r="AA819" s="27" t="s">
        <v>1536</v>
      </c>
      <c r="AB819" s="27" t="s">
        <v>1536</v>
      </c>
      <c r="AC819" s="27" t="s">
        <v>1536</v>
      </c>
      <c r="AD819" s="27" t="s">
        <v>1536</v>
      </c>
      <c r="AE819" s="27" t="s">
        <v>1536</v>
      </c>
      <c r="AF819" s="27" t="s">
        <v>1536</v>
      </c>
      <c r="AG819" s="27" t="s">
        <v>1536</v>
      </c>
      <c r="AH819" s="27" t="s">
        <v>1536</v>
      </c>
      <c r="AI819" s="27" t="s">
        <v>1536</v>
      </c>
      <c r="AJ819" s="27" t="s">
        <v>1536</v>
      </c>
      <c r="AK819" s="27" t="s">
        <v>1536</v>
      </c>
      <c r="AL819" s="27" t="s">
        <v>1536</v>
      </c>
      <c r="AM819" s="27" t="s">
        <v>1536</v>
      </c>
      <c r="AN819" s="27" t="s">
        <v>1536</v>
      </c>
      <c r="AO819" s="27" t="s">
        <v>1536</v>
      </c>
      <c r="AP819" s="27" t="s">
        <v>1536</v>
      </c>
      <c r="AQ819" s="27" t="s">
        <v>1536</v>
      </c>
      <c r="AR819" s="27" t="s">
        <v>1536</v>
      </c>
      <c r="AS819" s="27" t="s">
        <v>1536</v>
      </c>
      <c r="AT819" s="27" t="s">
        <v>1536</v>
      </c>
      <c r="AU819" s="27" t="s">
        <v>1536</v>
      </c>
      <c r="AV819" s="27" t="s">
        <v>1536</v>
      </c>
      <c r="AW819" s="28" t="s">
        <v>1536</v>
      </c>
      <c r="AX819" s="28" t="s">
        <v>1536</v>
      </c>
      <c r="AY819" s="28" t="s">
        <v>1536</v>
      </c>
      <c r="AZ819" s="28" t="s">
        <v>1536</v>
      </c>
      <c r="BA819" s="28" t="s">
        <v>1536</v>
      </c>
    </row>
    <row r="820" spans="1:53" s="42" customFormat="1" x14ac:dyDescent="0.2">
      <c r="A820" s="37" t="s">
        <v>442</v>
      </c>
      <c r="B820" s="37" t="s">
        <v>1443</v>
      </c>
      <c r="C820" s="37"/>
      <c r="D820" s="38"/>
      <c r="E820" s="38"/>
      <c r="F820" s="65" t="s">
        <v>1444</v>
      </c>
      <c r="G820" s="22" t="s">
        <v>1365</v>
      </c>
      <c r="H820" s="27" t="s">
        <v>1536</v>
      </c>
      <c r="I820" s="27" t="s">
        <v>1536</v>
      </c>
      <c r="J820" s="27" t="s">
        <v>1536</v>
      </c>
      <c r="K820" s="27" t="s">
        <v>1536</v>
      </c>
      <c r="L820" s="27" t="s">
        <v>1536</v>
      </c>
      <c r="M820" s="27" t="s">
        <v>1536</v>
      </c>
      <c r="N820" s="27" t="s">
        <v>1536</v>
      </c>
      <c r="O820" s="27" t="s">
        <v>1536</v>
      </c>
      <c r="P820" s="27" t="s">
        <v>1536</v>
      </c>
      <c r="Q820" s="27" t="s">
        <v>1536</v>
      </c>
      <c r="R820" s="27" t="s">
        <v>1536</v>
      </c>
      <c r="S820" s="27" t="s">
        <v>1536</v>
      </c>
      <c r="T820" s="27" t="s">
        <v>1536</v>
      </c>
      <c r="U820" s="27" t="s">
        <v>1536</v>
      </c>
      <c r="V820" s="27" t="s">
        <v>1536</v>
      </c>
      <c r="W820" s="27" t="s">
        <v>1536</v>
      </c>
      <c r="X820" s="27" t="s">
        <v>1536</v>
      </c>
      <c r="Y820" s="27" t="s">
        <v>1536</v>
      </c>
      <c r="Z820" s="27" t="s">
        <v>1536</v>
      </c>
      <c r="AA820" s="27" t="s">
        <v>1536</v>
      </c>
      <c r="AB820" s="27" t="s">
        <v>1536</v>
      </c>
      <c r="AC820" s="27" t="s">
        <v>1536</v>
      </c>
      <c r="AD820" s="27" t="s">
        <v>1536</v>
      </c>
      <c r="AE820" s="27" t="s">
        <v>1536</v>
      </c>
      <c r="AF820" s="27" t="s">
        <v>1536</v>
      </c>
      <c r="AG820" s="27" t="s">
        <v>1536</v>
      </c>
      <c r="AH820" s="27" t="s">
        <v>1536</v>
      </c>
      <c r="AI820" s="27" t="s">
        <v>1536</v>
      </c>
      <c r="AJ820" s="27" t="s">
        <v>1536</v>
      </c>
      <c r="AK820" s="27" t="s">
        <v>1536</v>
      </c>
      <c r="AL820" s="27" t="s">
        <v>1536</v>
      </c>
      <c r="AM820" s="27" t="s">
        <v>1536</v>
      </c>
      <c r="AN820" s="27" t="s">
        <v>1536</v>
      </c>
      <c r="AO820" s="27" t="s">
        <v>1536</v>
      </c>
      <c r="AP820" s="27" t="s">
        <v>1536</v>
      </c>
      <c r="AQ820" s="27" t="s">
        <v>1536</v>
      </c>
      <c r="AR820" s="27" t="s">
        <v>1536</v>
      </c>
      <c r="AS820" s="27" t="s">
        <v>1536</v>
      </c>
      <c r="AT820" s="27" t="s">
        <v>1536</v>
      </c>
      <c r="AU820" s="27" t="s">
        <v>1536</v>
      </c>
      <c r="AV820" s="27" t="s">
        <v>1536</v>
      </c>
      <c r="AW820" s="28" t="s">
        <v>1536</v>
      </c>
      <c r="AX820" s="28" t="s">
        <v>1536</v>
      </c>
      <c r="AY820" s="28" t="s">
        <v>1536</v>
      </c>
      <c r="AZ820" s="28" t="s">
        <v>1536</v>
      </c>
      <c r="BA820" s="28" t="s">
        <v>1536</v>
      </c>
    </row>
    <row r="821" spans="1:53" s="42" customFormat="1" x14ac:dyDescent="0.2">
      <c r="A821" s="37" t="s">
        <v>442</v>
      </c>
      <c r="B821" s="37" t="s">
        <v>1445</v>
      </c>
      <c r="C821" s="37"/>
      <c r="D821" s="38"/>
      <c r="E821" s="38"/>
      <c r="F821" s="65" t="s">
        <v>1446</v>
      </c>
      <c r="G821" s="22" t="s">
        <v>1366</v>
      </c>
      <c r="H821" s="27" t="s">
        <v>1536</v>
      </c>
      <c r="I821" s="27" t="s">
        <v>1536</v>
      </c>
      <c r="J821" s="27" t="s">
        <v>1536</v>
      </c>
      <c r="K821" s="27" t="s">
        <v>1536</v>
      </c>
      <c r="L821" s="27" t="s">
        <v>1536</v>
      </c>
      <c r="M821" s="27" t="s">
        <v>1536</v>
      </c>
      <c r="N821" s="27" t="s">
        <v>1536</v>
      </c>
      <c r="O821" s="27" t="s">
        <v>1536</v>
      </c>
      <c r="P821" s="27" t="s">
        <v>1536</v>
      </c>
      <c r="Q821" s="27" t="s">
        <v>1536</v>
      </c>
      <c r="R821" s="27" t="s">
        <v>1536</v>
      </c>
      <c r="S821" s="27" t="s">
        <v>1536</v>
      </c>
      <c r="T821" s="27" t="s">
        <v>1536</v>
      </c>
      <c r="U821" s="27" t="s">
        <v>1536</v>
      </c>
      <c r="V821" s="27" t="s">
        <v>1536</v>
      </c>
      <c r="W821" s="27" t="s">
        <v>1536</v>
      </c>
      <c r="X821" s="27" t="s">
        <v>1536</v>
      </c>
      <c r="Y821" s="27" t="s">
        <v>1536</v>
      </c>
      <c r="Z821" s="27" t="s">
        <v>1536</v>
      </c>
      <c r="AA821" s="27" t="s">
        <v>1536</v>
      </c>
      <c r="AB821" s="27" t="s">
        <v>1536</v>
      </c>
      <c r="AC821" s="27" t="s">
        <v>1536</v>
      </c>
      <c r="AD821" s="27" t="s">
        <v>1536</v>
      </c>
      <c r="AE821" s="27" t="s">
        <v>1536</v>
      </c>
      <c r="AF821" s="27" t="s">
        <v>1536</v>
      </c>
      <c r="AG821" s="27" t="s">
        <v>1536</v>
      </c>
      <c r="AH821" s="27" t="s">
        <v>1536</v>
      </c>
      <c r="AI821" s="27" t="s">
        <v>1536</v>
      </c>
      <c r="AJ821" s="27" t="s">
        <v>1536</v>
      </c>
      <c r="AK821" s="27" t="s">
        <v>1536</v>
      </c>
      <c r="AL821" s="27" t="s">
        <v>1536</v>
      </c>
      <c r="AM821" s="27" t="s">
        <v>1536</v>
      </c>
      <c r="AN821" s="27" t="s">
        <v>1536</v>
      </c>
      <c r="AO821" s="27" t="s">
        <v>1536</v>
      </c>
      <c r="AP821" s="27" t="s">
        <v>1536</v>
      </c>
      <c r="AQ821" s="27" t="s">
        <v>1536</v>
      </c>
      <c r="AR821" s="27" t="s">
        <v>1536</v>
      </c>
      <c r="AS821" s="27" t="s">
        <v>1536</v>
      </c>
      <c r="AT821" s="27" t="s">
        <v>1536</v>
      </c>
      <c r="AU821" s="27" t="s">
        <v>1536</v>
      </c>
      <c r="AV821" s="27" t="s">
        <v>1536</v>
      </c>
      <c r="AW821" s="28" t="s">
        <v>1536</v>
      </c>
      <c r="AX821" s="28" t="s">
        <v>1536</v>
      </c>
      <c r="AY821" s="28" t="s">
        <v>1536</v>
      </c>
      <c r="AZ821" s="28" t="s">
        <v>1536</v>
      </c>
      <c r="BA821" s="28" t="s">
        <v>1536</v>
      </c>
    </row>
    <row r="822" spans="1:53" s="41" customFormat="1" x14ac:dyDescent="0.2">
      <c r="A822" s="37" t="s">
        <v>442</v>
      </c>
      <c r="B822" s="37" t="s">
        <v>1447</v>
      </c>
      <c r="C822" s="37"/>
      <c r="D822" s="38"/>
      <c r="E822" s="38"/>
      <c r="F822" s="65" t="s">
        <v>1448</v>
      </c>
      <c r="G822" s="31" t="s">
        <v>1367</v>
      </c>
      <c r="H822" s="27" t="s">
        <v>1536</v>
      </c>
      <c r="I822" s="27" t="s">
        <v>1536</v>
      </c>
      <c r="J822" s="27" t="s">
        <v>1536</v>
      </c>
      <c r="K822" s="27" t="s">
        <v>1536</v>
      </c>
      <c r="L822" s="27" t="s">
        <v>1536</v>
      </c>
      <c r="M822" s="27" t="s">
        <v>1536</v>
      </c>
      <c r="N822" s="27" t="s">
        <v>1536</v>
      </c>
      <c r="O822" s="27" t="s">
        <v>1536</v>
      </c>
      <c r="P822" s="27" t="s">
        <v>1536</v>
      </c>
      <c r="Q822" s="27" t="s">
        <v>1536</v>
      </c>
      <c r="R822" s="27" t="s">
        <v>1536</v>
      </c>
      <c r="S822" s="27" t="s">
        <v>1536</v>
      </c>
      <c r="T822" s="27" t="s">
        <v>1536</v>
      </c>
      <c r="U822" s="27" t="s">
        <v>1536</v>
      </c>
      <c r="V822" s="27" t="s">
        <v>1536</v>
      </c>
      <c r="W822" s="27" t="s">
        <v>1536</v>
      </c>
      <c r="X822" s="27" t="s">
        <v>1536</v>
      </c>
      <c r="Y822" s="27" t="s">
        <v>1536</v>
      </c>
      <c r="Z822" s="27" t="s">
        <v>1536</v>
      </c>
      <c r="AA822" s="27" t="s">
        <v>1536</v>
      </c>
      <c r="AB822" s="27" t="s">
        <v>1536</v>
      </c>
      <c r="AC822" s="27" t="s">
        <v>1536</v>
      </c>
      <c r="AD822" s="27" t="s">
        <v>1536</v>
      </c>
      <c r="AE822" s="27" t="s">
        <v>1536</v>
      </c>
      <c r="AF822" s="27" t="s">
        <v>1536</v>
      </c>
      <c r="AG822" s="27" t="s">
        <v>1536</v>
      </c>
      <c r="AH822" s="27" t="s">
        <v>1536</v>
      </c>
      <c r="AI822" s="27" t="s">
        <v>1536</v>
      </c>
      <c r="AJ822" s="27" t="s">
        <v>1536</v>
      </c>
      <c r="AK822" s="27" t="s">
        <v>1536</v>
      </c>
      <c r="AL822" s="27" t="s">
        <v>1536</v>
      </c>
      <c r="AM822" s="27" t="s">
        <v>1536</v>
      </c>
      <c r="AN822" s="27" t="s">
        <v>1536</v>
      </c>
      <c r="AO822" s="27" t="s">
        <v>1536</v>
      </c>
      <c r="AP822" s="27" t="s">
        <v>1536</v>
      </c>
      <c r="AQ822" s="27" t="s">
        <v>1536</v>
      </c>
      <c r="AR822" s="27" t="s">
        <v>1536</v>
      </c>
      <c r="AS822" s="27" t="s">
        <v>1536</v>
      </c>
      <c r="AT822" s="27" t="s">
        <v>1536</v>
      </c>
      <c r="AU822" s="27" t="s">
        <v>1536</v>
      </c>
      <c r="AV822" s="27" t="s">
        <v>1536</v>
      </c>
      <c r="AW822" s="28" t="s">
        <v>1536</v>
      </c>
      <c r="AX822" s="28" t="s">
        <v>1536</v>
      </c>
      <c r="AY822" s="28" t="s">
        <v>1536</v>
      </c>
      <c r="AZ822" s="28" t="s">
        <v>1536</v>
      </c>
      <c r="BA822" s="28" t="s">
        <v>1536</v>
      </c>
    </row>
    <row r="823" spans="1:53" ht="15.75" x14ac:dyDescent="0.25">
      <c r="D823" s="38"/>
      <c r="E823" s="38"/>
      <c r="F823" s="66" t="s">
        <v>1449</v>
      </c>
      <c r="G823" s="31"/>
      <c r="H823" s="27"/>
      <c r="I823" s="27"/>
      <c r="J823" s="27"/>
      <c r="K823" s="27"/>
      <c r="L823" s="27"/>
      <c r="M823" s="27"/>
      <c r="N823" s="27"/>
      <c r="O823" s="27"/>
      <c r="P823" s="27"/>
      <c r="Q823" s="27"/>
      <c r="R823" s="27"/>
      <c r="S823" s="27"/>
      <c r="T823" s="27"/>
      <c r="U823" s="27"/>
      <c r="V823" s="27"/>
      <c r="W823" s="27"/>
      <c r="X823" s="27"/>
      <c r="Y823" s="27"/>
      <c r="Z823" s="27"/>
      <c r="AA823" s="27"/>
      <c r="AB823" s="27"/>
      <c r="AC823" s="27"/>
      <c r="AD823" s="27"/>
      <c r="AE823" s="27"/>
      <c r="AF823" s="27"/>
      <c r="AG823" s="27"/>
      <c r="AH823" s="27"/>
      <c r="AI823" s="28"/>
      <c r="AJ823" s="28"/>
      <c r="AK823" s="28"/>
      <c r="AL823" s="28"/>
      <c r="AM823" s="28"/>
      <c r="AN823" s="28"/>
      <c r="AO823" s="28"/>
      <c r="AP823" s="28"/>
      <c r="AQ823" s="28"/>
      <c r="AR823" s="28"/>
      <c r="AS823" s="28"/>
      <c r="AT823" s="28"/>
      <c r="AU823" s="28"/>
      <c r="AV823" s="28"/>
      <c r="AW823" s="28"/>
      <c r="AX823" s="28"/>
      <c r="AY823" s="28"/>
      <c r="AZ823" s="28"/>
      <c r="BA823" s="28"/>
    </row>
    <row r="824" spans="1:53" s="41" customFormat="1" x14ac:dyDescent="0.2">
      <c r="A824" s="37"/>
      <c r="B824" s="37"/>
      <c r="C824" s="37"/>
      <c r="D824" s="38"/>
      <c r="E824" s="38"/>
      <c r="F824" s="23" t="s">
        <v>1781</v>
      </c>
      <c r="G824" s="31"/>
      <c r="H824" s="27"/>
      <c r="I824" s="27"/>
      <c r="J824" s="27"/>
      <c r="K824" s="27"/>
      <c r="L824" s="27"/>
      <c r="M824" s="27"/>
      <c r="N824" s="27"/>
      <c r="O824" s="27"/>
      <c r="P824" s="27"/>
      <c r="Q824" s="27"/>
      <c r="R824" s="27"/>
      <c r="S824" s="27"/>
      <c r="T824" s="27"/>
      <c r="U824" s="27"/>
      <c r="V824" s="27"/>
      <c r="W824" s="27"/>
      <c r="X824" s="27"/>
      <c r="Y824" s="27"/>
      <c r="Z824" s="27"/>
      <c r="AA824" s="27"/>
      <c r="AB824" s="27"/>
      <c r="AC824" s="27"/>
      <c r="AD824" s="27"/>
      <c r="AE824" s="27"/>
      <c r="AF824" s="27"/>
      <c r="AG824" s="27"/>
      <c r="AH824" s="27"/>
      <c r="AI824" s="28"/>
      <c r="AJ824" s="28"/>
      <c r="AK824" s="28"/>
      <c r="AL824" s="28"/>
      <c r="AM824" s="28"/>
      <c r="AN824" s="28"/>
      <c r="AO824" s="28"/>
      <c r="AP824" s="28"/>
      <c r="AQ824" s="28"/>
      <c r="AR824" s="28"/>
      <c r="AS824" s="28"/>
      <c r="AT824" s="28"/>
      <c r="AU824" s="28"/>
      <c r="AV824" s="28"/>
      <c r="AW824" s="28"/>
      <c r="AX824" s="28"/>
      <c r="AY824" s="28"/>
      <c r="AZ824" s="28"/>
      <c r="BA824" s="28"/>
    </row>
    <row r="825" spans="1:53" s="142" customFormat="1" outlineLevel="1" x14ac:dyDescent="0.2">
      <c r="A825" s="96"/>
      <c r="B825" s="96"/>
      <c r="C825" s="96" t="s">
        <v>1859</v>
      </c>
      <c r="D825" s="137"/>
      <c r="E825" s="137"/>
      <c r="F825" s="140" t="s">
        <v>444</v>
      </c>
      <c r="G825" s="148" t="s">
        <v>937</v>
      </c>
      <c r="H825" s="142">
        <v>2041.287960215845</v>
      </c>
      <c r="I825" s="142">
        <v>2054.2456469688786</v>
      </c>
      <c r="J825" s="142">
        <v>2043.8061521697366</v>
      </c>
      <c r="K825" s="142">
        <v>2073.6699528656427</v>
      </c>
      <c r="L825" s="142">
        <v>2134.3388201819685</v>
      </c>
      <c r="M825" s="142">
        <v>2189.665697770864</v>
      </c>
      <c r="N825" s="142">
        <v>2239.5527917700429</v>
      </c>
      <c r="O825" s="142">
        <v>2267.9619087644292</v>
      </c>
      <c r="P825" s="142">
        <v>2345.8547200760604</v>
      </c>
      <c r="Q825" s="142">
        <v>2441.1181661764281</v>
      </c>
      <c r="R825" s="142">
        <v>2574.5089943359576</v>
      </c>
      <c r="S825" s="142">
        <v>2720.6302607610305</v>
      </c>
      <c r="T825" s="142">
        <v>2761.414824300859</v>
      </c>
      <c r="U825" s="142">
        <v>2734.1325370846753</v>
      </c>
      <c r="V825" s="142">
        <v>2801.4593327878301</v>
      </c>
      <c r="W825" s="142">
        <v>2846.6830042215233</v>
      </c>
      <c r="X825" s="142">
        <v>2870.8208520381954</v>
      </c>
      <c r="Y825" s="142">
        <v>2924.1828064490887</v>
      </c>
      <c r="Z825" s="142">
        <v>2976.7124128495911</v>
      </c>
      <c r="AA825" s="142">
        <v>3028.7796987661318</v>
      </c>
      <c r="AB825" s="142">
        <v>3123.8509799271051</v>
      </c>
      <c r="AC825" s="142">
        <v>3180.5423263795606</v>
      </c>
      <c r="AD825" s="142">
        <v>3175.2708704753054</v>
      </c>
      <c r="AE825" s="142">
        <v>3152.7053034795535</v>
      </c>
      <c r="AF825" s="142">
        <v>3174.7158903068266</v>
      </c>
      <c r="AG825" s="142">
        <v>3203.2928460173634</v>
      </c>
      <c r="AH825" s="142">
        <v>3331.3801907827378</v>
      </c>
      <c r="AI825" s="142">
        <v>3434.405046763517</v>
      </c>
      <c r="AJ825" s="142">
        <v>3457.8952547271933</v>
      </c>
      <c r="AK825" s="142">
        <v>3262.8511417850914</v>
      </c>
      <c r="AL825" s="142">
        <v>3394.7301990759911</v>
      </c>
      <c r="AM825" s="142">
        <v>3530.1237232928306</v>
      </c>
      <c r="AN825" s="142">
        <v>3551.9493574780536</v>
      </c>
      <c r="AO825" s="142">
        <v>3571.647852916205</v>
      </c>
      <c r="AP825" s="142">
        <v>3650.350152922917</v>
      </c>
      <c r="AQ825" s="142">
        <v>3695.5735798719547</v>
      </c>
      <c r="AR825" s="142">
        <v>3774.738078120301</v>
      </c>
      <c r="AS825" s="142">
        <v>3887.5659130990612</v>
      </c>
      <c r="AT825" s="142">
        <v>3930.4773709013052</v>
      </c>
      <c r="AU825" s="142">
        <v>3973.2041205461546</v>
      </c>
      <c r="AV825" s="142">
        <v>3777.4200747935233</v>
      </c>
      <c r="AW825" s="142">
        <v>3887.95725528501</v>
      </c>
      <c r="AX825" s="142">
        <v>4048.3223823041621</v>
      </c>
      <c r="AY825" s="142">
        <v>4133.2254475658692</v>
      </c>
      <c r="AZ825" s="142">
        <v>4209.8405862393993</v>
      </c>
      <c r="BA825" s="142">
        <v>4284.2289542296712</v>
      </c>
    </row>
    <row r="826" spans="1:53" s="142" customFormat="1" outlineLevel="1" x14ac:dyDescent="0.2">
      <c r="A826" s="96"/>
      <c r="B826" s="96"/>
      <c r="C826" s="96" t="s">
        <v>1859</v>
      </c>
      <c r="D826" s="137"/>
      <c r="E826" s="137"/>
      <c r="F826" s="140" t="s">
        <v>445</v>
      </c>
      <c r="G826" s="148" t="s">
        <v>938</v>
      </c>
      <c r="H826" s="142">
        <v>1484.5173028293275</v>
      </c>
      <c r="I826" s="142">
        <v>1500.8217065288457</v>
      </c>
      <c r="J826" s="142">
        <v>1536.7672827642562</v>
      </c>
      <c r="K826" s="142">
        <v>1556.8378896298395</v>
      </c>
      <c r="L826" s="142">
        <v>1582.9372417268751</v>
      </c>
      <c r="M826" s="142">
        <v>1608.4046203178277</v>
      </c>
      <c r="N826" s="142">
        <v>1644.5976020028811</v>
      </c>
      <c r="O826" s="142">
        <v>1687.810232611479</v>
      </c>
      <c r="P826" s="142">
        <v>1764.8789530154995</v>
      </c>
      <c r="Q826" s="142">
        <v>1843.7859087293009</v>
      </c>
      <c r="R826" s="142">
        <v>1899.6315999919402</v>
      </c>
      <c r="S826" s="142">
        <v>1917.5627265701978</v>
      </c>
      <c r="T826" s="142">
        <v>1946.0053800244718</v>
      </c>
      <c r="U826" s="142">
        <v>1935.0669826058077</v>
      </c>
      <c r="V826" s="142">
        <v>1980.2742395338057</v>
      </c>
      <c r="W826" s="142">
        <v>2024.5226401077477</v>
      </c>
      <c r="X826" s="142">
        <v>2052.6307193529192</v>
      </c>
      <c r="Y826" s="142">
        <v>2099.806964729888</v>
      </c>
      <c r="Z826" s="142">
        <v>2175.7732567054481</v>
      </c>
      <c r="AA826" s="142">
        <v>2247.115758749082</v>
      </c>
      <c r="AB826" s="142">
        <v>2339.0082958353282</v>
      </c>
      <c r="AC826" s="142">
        <v>2385.9525184849117</v>
      </c>
      <c r="AD826" s="142">
        <v>2412.6838440880297</v>
      </c>
      <c r="AE826" s="142">
        <v>2433.024930486642</v>
      </c>
      <c r="AF826" s="142">
        <v>2495.9210361173409</v>
      </c>
      <c r="AG826" s="142">
        <v>2538.8490863641737</v>
      </c>
      <c r="AH826" s="142">
        <v>2605.5703622629253</v>
      </c>
      <c r="AI826" s="142">
        <v>2668.6907992598808</v>
      </c>
      <c r="AJ826" s="142">
        <v>2671.7365782668821</v>
      </c>
      <c r="AK826" s="142">
        <v>2597.3495791097675</v>
      </c>
      <c r="AL826" s="142">
        <v>2645.0885757426599</v>
      </c>
      <c r="AM826" s="142">
        <v>2704.2556531194164</v>
      </c>
      <c r="AN826" s="142">
        <v>2714.359537855606</v>
      </c>
      <c r="AO826" s="142">
        <v>2731.0408182504352</v>
      </c>
      <c r="AP826" s="142">
        <v>2757.661901010707</v>
      </c>
      <c r="AQ826" s="142">
        <v>2786.3942624008318</v>
      </c>
      <c r="AR826" s="142">
        <v>2814.9856155035955</v>
      </c>
      <c r="AS826" s="142">
        <v>2883.7297193792192</v>
      </c>
      <c r="AT826" s="142">
        <v>2936.8103663160582</v>
      </c>
      <c r="AU826" s="142">
        <v>2990.7793654632719</v>
      </c>
      <c r="AV826" s="142">
        <v>2751.8587690390327</v>
      </c>
      <c r="AW826" s="142">
        <v>2904.3257752877817</v>
      </c>
      <c r="AX826" s="142">
        <v>3019.7501502539772</v>
      </c>
      <c r="AY826" s="142">
        <v>3081.8628540909335</v>
      </c>
      <c r="AZ826" s="142">
        <v>3134.3286328295417</v>
      </c>
      <c r="BA826" s="142">
        <v>3185.1228376614831</v>
      </c>
    </row>
    <row r="827" spans="1:53" s="142" customFormat="1" outlineLevel="1" x14ac:dyDescent="0.2">
      <c r="A827" s="96"/>
      <c r="B827" s="96"/>
      <c r="C827" s="96" t="s">
        <v>1859</v>
      </c>
      <c r="D827" s="137"/>
      <c r="E827" s="137"/>
      <c r="F827" s="140" t="s">
        <v>446</v>
      </c>
      <c r="G827" s="148" t="s">
        <v>939</v>
      </c>
      <c r="H827" s="164">
        <v>1403.7416117172299</v>
      </c>
      <c r="I827" s="142">
        <v>1403.225338494643</v>
      </c>
      <c r="J827" s="142">
        <v>1407.7924418340003</v>
      </c>
      <c r="K827" s="142">
        <v>1427.0232046515659</v>
      </c>
      <c r="L827" s="142">
        <v>1472.8327864109926</v>
      </c>
      <c r="M827" s="142">
        <v>1514.6531737805353</v>
      </c>
      <c r="N827" s="142">
        <v>1559.6476917300138</v>
      </c>
      <c r="O827" s="142">
        <v>1605.7768084593431</v>
      </c>
      <c r="P827" s="142">
        <v>1674.8225738114099</v>
      </c>
      <c r="Q827" s="142">
        <v>1733.0228729389141</v>
      </c>
      <c r="R827" s="142">
        <v>1766.8523896939273</v>
      </c>
      <c r="S827" s="142">
        <v>1776.797915632161</v>
      </c>
      <c r="T827" s="142">
        <v>1789.2273266880004</v>
      </c>
      <c r="U827" s="142">
        <v>1773.8734217474619</v>
      </c>
      <c r="V827" s="142">
        <v>1814.3420264122972</v>
      </c>
      <c r="W827" s="142">
        <v>1868.0675877776823</v>
      </c>
      <c r="X827" s="142">
        <v>1894.7250422785426</v>
      </c>
      <c r="Y827" s="142">
        <v>1931.5764112293969</v>
      </c>
      <c r="Z827" s="142">
        <v>1963.4275571746584</v>
      </c>
      <c r="AA827" s="142">
        <v>1994.3338282284487</v>
      </c>
      <c r="AB827" s="142">
        <v>2075.1961465495488</v>
      </c>
      <c r="AC827" s="142">
        <v>2112.09120192207</v>
      </c>
      <c r="AD827" s="142">
        <v>2117.3597843750422</v>
      </c>
      <c r="AE827" s="142">
        <v>2122.0841588323979</v>
      </c>
      <c r="AF827" s="142">
        <v>2148.1100324943095</v>
      </c>
      <c r="AG827" s="142">
        <v>2169.5388464134353</v>
      </c>
      <c r="AH827" s="142">
        <v>2210.3394678829354</v>
      </c>
      <c r="AI827" s="142">
        <v>2240.0836801203986</v>
      </c>
      <c r="AJ827" s="142">
        <v>2218.5163178354164</v>
      </c>
      <c r="AK827" s="142">
        <v>2100.4144455023688</v>
      </c>
      <c r="AL827" s="142">
        <v>2135.5657885586611</v>
      </c>
      <c r="AM827" s="142">
        <v>2153.5870615878043</v>
      </c>
      <c r="AN827" s="142">
        <v>2088.7164699635732</v>
      </c>
      <c r="AO827" s="142">
        <v>2049.7993573596345</v>
      </c>
      <c r="AP827" s="142">
        <v>2051.222286522484</v>
      </c>
      <c r="AQ827" s="142">
        <v>2064.7688217895084</v>
      </c>
      <c r="AR827" s="142">
        <v>2093.7815985099273</v>
      </c>
      <c r="AS827" s="142">
        <v>2130.2485269501171</v>
      </c>
      <c r="AT827" s="142">
        <v>2147.653197342026</v>
      </c>
      <c r="AU827" s="142">
        <v>2153.7555663570893</v>
      </c>
      <c r="AV827" s="142">
        <v>1961.4317117962407</v>
      </c>
      <c r="AW827" s="142">
        <v>2079.1093046743044</v>
      </c>
      <c r="AX827" s="142">
        <v>2170.6422602719849</v>
      </c>
      <c r="AY827" s="142">
        <v>2214.1220009561189</v>
      </c>
      <c r="AZ827" s="142">
        <v>2253.6511279653496</v>
      </c>
      <c r="BA827" s="142">
        <v>2281.0597765230527</v>
      </c>
    </row>
    <row r="828" spans="1:53" s="142" customFormat="1" outlineLevel="1" x14ac:dyDescent="0.2">
      <c r="A828" s="96"/>
      <c r="B828" s="96"/>
      <c r="C828" s="96" t="s">
        <v>1859</v>
      </c>
      <c r="D828" s="137"/>
      <c r="E828" s="137"/>
      <c r="F828" s="140" t="s">
        <v>447</v>
      </c>
      <c r="G828" s="148" t="s">
        <v>940</v>
      </c>
      <c r="H828" s="142">
        <v>1229.0047249449126</v>
      </c>
      <c r="I828" s="142">
        <v>1220.4961046493131</v>
      </c>
      <c r="J828" s="142">
        <v>1244.5566293494505</v>
      </c>
      <c r="K828" s="142">
        <v>1296.7876042595178</v>
      </c>
      <c r="L828" s="142">
        <v>1325.8754005881365</v>
      </c>
      <c r="M828" s="142">
        <v>1380.5494978845804</v>
      </c>
      <c r="N828" s="142">
        <v>1424.0421801911482</v>
      </c>
      <c r="O828" s="142">
        <v>1500.8319746915922</v>
      </c>
      <c r="P828" s="142">
        <v>1586.8623860245107</v>
      </c>
      <c r="Q828" s="142">
        <v>1627.7682328631499</v>
      </c>
      <c r="R828" s="142">
        <v>1639.7138790997819</v>
      </c>
      <c r="S828" s="142">
        <v>1621.6261775179603</v>
      </c>
      <c r="T828" s="142">
        <v>1628.1295302363962</v>
      </c>
      <c r="U828" s="142">
        <v>1668.6781090405245</v>
      </c>
      <c r="V828" s="142">
        <v>1732.8560733001354</v>
      </c>
      <c r="W828" s="142">
        <v>1776.7221409961544</v>
      </c>
      <c r="X828" s="142">
        <v>1820.9897994527712</v>
      </c>
      <c r="Y828" s="142">
        <v>1911.5908240241943</v>
      </c>
      <c r="Z828" s="142">
        <v>1982.4682354873489</v>
      </c>
      <c r="AA828" s="142">
        <v>2047.7932181735489</v>
      </c>
      <c r="AB828" s="142">
        <v>2119.5946913199509</v>
      </c>
      <c r="AC828" s="142">
        <v>2177.4653973462332</v>
      </c>
      <c r="AD828" s="142">
        <v>2224.9081747261012</v>
      </c>
      <c r="AE828" s="142">
        <v>2298.8169920309556</v>
      </c>
      <c r="AF828" s="142">
        <v>2351.3743433785653</v>
      </c>
      <c r="AG828" s="142">
        <v>2420.8737209943188</v>
      </c>
      <c r="AH828" s="142">
        <v>2486.0872253088482</v>
      </c>
      <c r="AI828" s="142">
        <v>2544.7718577596188</v>
      </c>
      <c r="AJ828" s="142">
        <v>2537.6788784729479</v>
      </c>
      <c r="AK828" s="142">
        <v>2433.2800549596627</v>
      </c>
      <c r="AL828" s="142">
        <v>2483.7475226166721</v>
      </c>
      <c r="AM828" s="142">
        <v>2515.4328993165127</v>
      </c>
      <c r="AN828" s="142">
        <v>2551.4122079950475</v>
      </c>
      <c r="AO828" s="142">
        <v>2607.1903441049062</v>
      </c>
      <c r="AP828" s="142">
        <v>2681.8271286079007</v>
      </c>
      <c r="AQ828" s="142">
        <v>2745.2005682334052</v>
      </c>
      <c r="AR828" s="142">
        <v>2792.4835151767811</v>
      </c>
      <c r="AS828" s="142">
        <v>2841.0813696607083</v>
      </c>
      <c r="AT828" s="142">
        <v>2876.6684893690281</v>
      </c>
      <c r="AU828" s="142">
        <v>2917.9275749034441</v>
      </c>
      <c r="AV828" s="142">
        <v>2630.6088608332529</v>
      </c>
      <c r="AW828" s="142">
        <v>2783.22140692731</v>
      </c>
      <c r="AX828" s="142">
        <v>2939.5497973566917</v>
      </c>
      <c r="AY828" s="142">
        <v>2987.0253398572563</v>
      </c>
      <c r="AZ828" s="142">
        <v>3037.5389051023399</v>
      </c>
      <c r="BA828" s="142">
        <v>3092.5313357013024</v>
      </c>
    </row>
    <row r="829" spans="1:53" s="52" customFormat="1" x14ac:dyDescent="0.2">
      <c r="A829" s="37" t="s">
        <v>442</v>
      </c>
      <c r="B829" s="37" t="s">
        <v>1799</v>
      </c>
      <c r="C829" s="37" t="s">
        <v>1859</v>
      </c>
      <c r="D829" s="38" t="s">
        <v>374</v>
      </c>
      <c r="E829" s="38" t="s">
        <v>1546</v>
      </c>
      <c r="F829" s="22" t="s">
        <v>1833</v>
      </c>
      <c r="G829" s="22" t="s">
        <v>1368</v>
      </c>
      <c r="H829" s="27" t="str">
        <f t="array" ref="H829:BA829">EIURebase($H$825:$BA$828,$H$73:$BA$76,$H$961:$BA$964)</f>
        <v>–</v>
      </c>
      <c r="I829" s="27">
        <v>6138.3925433029399</v>
      </c>
      <c r="J829" s="27">
        <v>6194.1570031184856</v>
      </c>
      <c r="K829" s="27">
        <v>6322.5965803768031</v>
      </c>
      <c r="L829" s="27">
        <v>6479.6694707446068</v>
      </c>
      <c r="M829" s="27">
        <v>6658.5822255002167</v>
      </c>
      <c r="N829" s="27">
        <v>6830.0079910953427</v>
      </c>
      <c r="O829" s="27">
        <v>7021.4119343957755</v>
      </c>
      <c r="P829" s="27">
        <v>7329.5079666005049</v>
      </c>
      <c r="Q829" s="27">
        <v>7603.6286832421611</v>
      </c>
      <c r="R829" s="27">
        <v>7844.7814839113526</v>
      </c>
      <c r="S829" s="27">
        <v>8008.0655712765019</v>
      </c>
      <c r="T829" s="27">
        <v>8097.3813754092662</v>
      </c>
      <c r="U829" s="27">
        <v>8087.6763135037982</v>
      </c>
      <c r="V829" s="27">
        <v>8306.2342727398827</v>
      </c>
      <c r="W829" s="27">
        <v>8489.4242466535943</v>
      </c>
      <c r="X829" s="27">
        <v>8610.6917049696058</v>
      </c>
      <c r="Y829" s="27">
        <v>8837.2052520373763</v>
      </c>
      <c r="Z829" s="27">
        <v>9067.2056902756121</v>
      </c>
      <c r="AA829" s="27">
        <v>9285.8222268979844</v>
      </c>
      <c r="AB829" s="27">
        <v>9622.0431905343594</v>
      </c>
      <c r="AC829" s="27">
        <v>9824.0132455376261</v>
      </c>
      <c r="AD829" s="27">
        <v>9906.3735582972749</v>
      </c>
      <c r="AE829" s="27">
        <v>9998.0291235538152</v>
      </c>
      <c r="AF829" s="27">
        <v>10163.703450612908</v>
      </c>
      <c r="AG829" s="27">
        <v>10331.963470515842</v>
      </c>
      <c r="AH829" s="27">
        <v>10632.779690438931</v>
      </c>
      <c r="AI829" s="27">
        <v>10887.951383903424</v>
      </c>
      <c r="AJ829" s="27">
        <v>10885.827029302447</v>
      </c>
      <c r="AK829" s="27">
        <v>10393.895221356899</v>
      </c>
      <c r="AL829" s="27">
        <v>10659.132085993993</v>
      </c>
      <c r="AM829" s="27">
        <v>10903.399337316574</v>
      </c>
      <c r="AN829" s="27">
        <v>10906.437573292289</v>
      </c>
      <c r="AO829" s="27">
        <v>10959.678372631191</v>
      </c>
      <c r="AP829" s="27">
        <v>11141.061469064018</v>
      </c>
      <c r="AQ829" s="27">
        <v>11291.93723229571</v>
      </c>
      <c r="AR829" s="27">
        <v>11475.988807310616</v>
      </c>
      <c r="AS829" s="27">
        <v>11742.625529089117</v>
      </c>
      <c r="AT829" s="27">
        <v>11891.609423928428</v>
      </c>
      <c r="AU829" s="27">
        <v>12035.666627269971</v>
      </c>
      <c r="AV829" s="27">
        <v>11121.319416462058</v>
      </c>
      <c r="AW829" s="28">
        <v>11654.613742174417</v>
      </c>
      <c r="AX829" s="28">
        <v>12178.264590186827</v>
      </c>
      <c r="AY829" s="28">
        <v>12416.235642470188</v>
      </c>
      <c r="AZ829" s="28">
        <v>12635.359252136641</v>
      </c>
      <c r="BA829" s="28">
        <v>12842.94290411552</v>
      </c>
    </row>
    <row r="830" spans="1:53" s="149" customFormat="1" outlineLevel="1" x14ac:dyDescent="0.2">
      <c r="A830" s="96"/>
      <c r="B830" s="96"/>
      <c r="C830" s="96" t="s">
        <v>1859</v>
      </c>
      <c r="D830" s="137"/>
      <c r="E830" s="137"/>
      <c r="F830" s="140" t="s">
        <v>444</v>
      </c>
      <c r="G830" s="140" t="s">
        <v>941</v>
      </c>
      <c r="H830" s="149">
        <v>1225.2557817891159</v>
      </c>
      <c r="I830" s="149">
        <v>1222.6429229280759</v>
      </c>
      <c r="J830" s="149">
        <v>1208.9660444879921</v>
      </c>
      <c r="K830" s="149">
        <v>1225.5933281491546</v>
      </c>
      <c r="L830" s="149">
        <v>1250.5092502068208</v>
      </c>
      <c r="M830" s="149">
        <v>1275.5501894348718</v>
      </c>
      <c r="N830" s="149">
        <v>1324.35689275305</v>
      </c>
      <c r="O830" s="149">
        <v>1369.7881324708421</v>
      </c>
      <c r="P830" s="149">
        <v>1403.0552015102051</v>
      </c>
      <c r="Q830" s="149">
        <v>1449.9991489896518</v>
      </c>
      <c r="R830" s="149">
        <v>1512.7327650886834</v>
      </c>
      <c r="S830" s="149">
        <v>1576.0350842957948</v>
      </c>
      <c r="T830" s="149">
        <v>1618.0187255058884</v>
      </c>
      <c r="U830" s="149">
        <v>1620.8744927289858</v>
      </c>
      <c r="V830" s="149">
        <v>1642.2169239883765</v>
      </c>
      <c r="W830" s="149">
        <v>1669.8218403638468</v>
      </c>
      <c r="X830" s="149">
        <v>1695.6731408903313</v>
      </c>
      <c r="Y830" s="149">
        <v>1710.4525457560376</v>
      </c>
      <c r="Z830" s="149">
        <v>1733.2980584549634</v>
      </c>
      <c r="AA830" s="149">
        <v>1776.1333166297175</v>
      </c>
      <c r="AB830" s="149">
        <v>1807.3954853076214</v>
      </c>
      <c r="AC830" s="149">
        <v>1830.3912686453496</v>
      </c>
      <c r="AD830" s="149">
        <v>1805.7922651146084</v>
      </c>
      <c r="AE830" s="149">
        <v>1813.6077135212063</v>
      </c>
      <c r="AF830" s="149">
        <v>1818.7679222460042</v>
      </c>
      <c r="AG830" s="149">
        <v>1835.150672321894</v>
      </c>
      <c r="AH830" s="149">
        <v>1862.3547836491114</v>
      </c>
      <c r="AI830" s="149">
        <v>1858.2968513155949</v>
      </c>
      <c r="AJ830" s="149">
        <v>1861.7034441914072</v>
      </c>
      <c r="AK830" s="149">
        <v>1861.9538535836878</v>
      </c>
      <c r="AL830" s="149">
        <v>1872.9258605253285</v>
      </c>
      <c r="AM830" s="149">
        <v>1907.7952746375117</v>
      </c>
      <c r="AN830" s="149">
        <v>1937.3038274664298</v>
      </c>
      <c r="AO830" s="149">
        <v>1947.3238286555911</v>
      </c>
      <c r="AP830" s="149">
        <v>1968.0147954401077</v>
      </c>
      <c r="AQ830" s="149">
        <v>2004.0364928117262</v>
      </c>
      <c r="AR830" s="149">
        <v>2048.8257693595933</v>
      </c>
      <c r="AS830" s="149">
        <v>2085.7993474665209</v>
      </c>
      <c r="AT830" s="149">
        <v>2117.1617799150731</v>
      </c>
      <c r="AU830" s="149">
        <v>2151.2295839307499</v>
      </c>
      <c r="AV830" s="149">
        <v>2018.5154814169982</v>
      </c>
      <c r="AW830" s="149">
        <v>2044.4660965061132</v>
      </c>
      <c r="AX830" s="149">
        <v>2143.3821015484086</v>
      </c>
      <c r="AY830" s="149">
        <v>2190.791597164543</v>
      </c>
      <c r="AZ830" s="149">
        <v>2231.0689197540428</v>
      </c>
      <c r="BA830" s="149">
        <v>2273.9922863300726</v>
      </c>
    </row>
    <row r="831" spans="1:53" s="149" customFormat="1" outlineLevel="1" x14ac:dyDescent="0.2">
      <c r="A831" s="96"/>
      <c r="B831" s="96"/>
      <c r="C831" s="96" t="s">
        <v>1859</v>
      </c>
      <c r="D831" s="137"/>
      <c r="E831" s="137"/>
      <c r="F831" s="140" t="s">
        <v>445</v>
      </c>
      <c r="G831" s="140" t="s">
        <v>942</v>
      </c>
      <c r="H831" s="149">
        <v>799.34364770195214</v>
      </c>
      <c r="I831" s="149">
        <v>815.21544850723831</v>
      </c>
      <c r="J831" s="149">
        <v>841.99170531339428</v>
      </c>
      <c r="K831" s="149">
        <v>848.36973526365171</v>
      </c>
      <c r="L831" s="149">
        <v>854.49035021891382</v>
      </c>
      <c r="M831" s="149">
        <v>870.51889381818251</v>
      </c>
      <c r="N831" s="149">
        <v>902.06242535838692</v>
      </c>
      <c r="O831" s="149">
        <v>931.6434861446661</v>
      </c>
      <c r="P831" s="149">
        <v>961.52019187569249</v>
      </c>
      <c r="Q831" s="149">
        <v>994.70251392859063</v>
      </c>
      <c r="R831" s="149">
        <v>1019.615697850176</v>
      </c>
      <c r="S831" s="149">
        <v>1026.4295492276037</v>
      </c>
      <c r="T831" s="149">
        <v>1036.7631046455135</v>
      </c>
      <c r="U831" s="149">
        <v>1038.1113475400934</v>
      </c>
      <c r="V831" s="149">
        <v>1054.2227226971575</v>
      </c>
      <c r="W831" s="149">
        <v>1074.3265789399672</v>
      </c>
      <c r="X831" s="149">
        <v>1093.9793217757056</v>
      </c>
      <c r="Y831" s="149">
        <v>1100.1458126706698</v>
      </c>
      <c r="Z831" s="149">
        <v>1144.2555286942891</v>
      </c>
      <c r="AA831" s="149">
        <v>1183.7113855014563</v>
      </c>
      <c r="AB831" s="149">
        <v>1228.4060197562776</v>
      </c>
      <c r="AC831" s="149">
        <v>1258.8816613667489</v>
      </c>
      <c r="AD831" s="149">
        <v>1284.5479752984445</v>
      </c>
      <c r="AE831" s="149">
        <v>1303.2309517421456</v>
      </c>
      <c r="AF831" s="149">
        <v>1326.9182286083569</v>
      </c>
      <c r="AG831" s="149">
        <v>1359.3206596863183</v>
      </c>
      <c r="AH831" s="149">
        <v>1391.6580998497018</v>
      </c>
      <c r="AI831" s="149">
        <v>1427.2807670284226</v>
      </c>
      <c r="AJ831" s="149">
        <v>1433.3580547072993</v>
      </c>
      <c r="AK831" s="149">
        <v>1438.5509562152513</v>
      </c>
      <c r="AL831" s="149">
        <v>1465.4419028706627</v>
      </c>
      <c r="AM831" s="149">
        <v>1473.4612719969305</v>
      </c>
      <c r="AN831" s="149">
        <v>1466.1491569410707</v>
      </c>
      <c r="AO831" s="149">
        <v>1476.3068545901222</v>
      </c>
      <c r="AP831" s="149">
        <v>1488.9800829328417</v>
      </c>
      <c r="AQ831" s="149">
        <v>1510.2461296481058</v>
      </c>
      <c r="AR831" s="149">
        <v>1534.9872787958079</v>
      </c>
      <c r="AS831" s="149">
        <v>1560.8472911395795</v>
      </c>
      <c r="AT831" s="149">
        <v>1574.0824997436503</v>
      </c>
      <c r="AU831" s="149">
        <v>1603.3819332334244</v>
      </c>
      <c r="AV831" s="149">
        <v>1488.4690759378261</v>
      </c>
      <c r="AW831" s="149">
        <v>1539.2108729744966</v>
      </c>
      <c r="AX831" s="149">
        <v>1631.2914711343078</v>
      </c>
      <c r="AY831" s="149">
        <v>1665.3943415591118</v>
      </c>
      <c r="AZ831" s="149">
        <v>1696.1571909410957</v>
      </c>
      <c r="BA831" s="149">
        <v>1723.7267025507422</v>
      </c>
    </row>
    <row r="832" spans="1:53" s="149" customFormat="1" outlineLevel="1" x14ac:dyDescent="0.2">
      <c r="A832" s="96"/>
      <c r="B832" s="96"/>
      <c r="C832" s="96" t="s">
        <v>1859</v>
      </c>
      <c r="D832" s="137"/>
      <c r="E832" s="137"/>
      <c r="F832" s="140" t="s">
        <v>446</v>
      </c>
      <c r="G832" s="140" t="s">
        <v>943</v>
      </c>
      <c r="H832" s="166">
        <v>814.95510378794961</v>
      </c>
      <c r="I832" s="149">
        <v>820.42676137856608</v>
      </c>
      <c r="J832" s="149">
        <v>828.06896335085651</v>
      </c>
      <c r="K832" s="149">
        <v>826.39228205674181</v>
      </c>
      <c r="L832" s="149">
        <v>851.04135318498481</v>
      </c>
      <c r="M832" s="149">
        <v>875.76219369703472</v>
      </c>
      <c r="N832" s="149">
        <v>911.30907453544035</v>
      </c>
      <c r="O832" s="149">
        <v>944.67070137723522</v>
      </c>
      <c r="P832" s="149">
        <v>983.0128759746118</v>
      </c>
      <c r="Q832" s="149">
        <v>1022.3437357040897</v>
      </c>
      <c r="R832" s="149">
        <v>1043.571387069803</v>
      </c>
      <c r="S832" s="149">
        <v>1068.7327431100487</v>
      </c>
      <c r="T832" s="149">
        <v>1087.3086394844051</v>
      </c>
      <c r="U832" s="149">
        <v>1054.3677297201002</v>
      </c>
      <c r="V832" s="149">
        <v>1070.3958129693035</v>
      </c>
      <c r="W832" s="149">
        <v>1086.8532751181806</v>
      </c>
      <c r="X832" s="149">
        <v>1099.6158514041595</v>
      </c>
      <c r="Y832" s="149">
        <v>1137.8986306494196</v>
      </c>
      <c r="Z832" s="149">
        <v>1176.5130339439954</v>
      </c>
      <c r="AA832" s="149">
        <v>1209.0196151959503</v>
      </c>
      <c r="AB832" s="149">
        <v>1240.4818281731946</v>
      </c>
      <c r="AC832" s="149">
        <v>1248.7637675839039</v>
      </c>
      <c r="AD832" s="149">
        <v>1248.3220146525391</v>
      </c>
      <c r="AE832" s="149">
        <v>1256.4851633590163</v>
      </c>
      <c r="AF832" s="149">
        <v>1269.2625884830243</v>
      </c>
      <c r="AG832" s="149">
        <v>1286.4810535808906</v>
      </c>
      <c r="AH832" s="149">
        <v>1303.4037793213449</v>
      </c>
      <c r="AI832" s="149">
        <v>1319.2586261268759</v>
      </c>
      <c r="AJ832" s="149">
        <v>1304.3392561171759</v>
      </c>
      <c r="AK832" s="149">
        <v>1284.9639972955879</v>
      </c>
      <c r="AL832" s="149">
        <v>1298.6274030886634</v>
      </c>
      <c r="AM832" s="149">
        <v>1299.0332713281243</v>
      </c>
      <c r="AN832" s="149">
        <v>1250.7151523815564</v>
      </c>
      <c r="AO832" s="149">
        <v>1220.2812214378248</v>
      </c>
      <c r="AP832" s="149">
        <v>1222.1546498358248</v>
      </c>
      <c r="AQ832" s="149">
        <v>1244.990925321353</v>
      </c>
      <c r="AR832" s="149">
        <v>1260.1788118187453</v>
      </c>
      <c r="AS832" s="149">
        <v>1279.2075977529885</v>
      </c>
      <c r="AT832" s="149">
        <v>1291.6769094878932</v>
      </c>
      <c r="AU832" s="149">
        <v>1295.5846286958747</v>
      </c>
      <c r="AV832" s="149">
        <v>1156.4906132649742</v>
      </c>
      <c r="AW832" s="149">
        <v>1198.4279607816925</v>
      </c>
      <c r="AX832" s="149">
        <v>1265.9695609347382</v>
      </c>
      <c r="AY832" s="149">
        <v>1291.1105449384715</v>
      </c>
      <c r="AZ832" s="149">
        <v>1312.3706059478432</v>
      </c>
      <c r="BA832" s="149">
        <v>1327.4987179735151</v>
      </c>
    </row>
    <row r="833" spans="1:53" s="149" customFormat="1" outlineLevel="1" x14ac:dyDescent="0.2">
      <c r="A833" s="96"/>
      <c r="B833" s="96"/>
      <c r="C833" s="96" t="s">
        <v>1859</v>
      </c>
      <c r="D833" s="137"/>
      <c r="E833" s="137"/>
      <c r="F833" s="140" t="s">
        <v>447</v>
      </c>
      <c r="G833" s="140" t="s">
        <v>944</v>
      </c>
      <c r="H833" s="149">
        <v>687.5449135081509</v>
      </c>
      <c r="I833" s="149">
        <v>690.10922907245981</v>
      </c>
      <c r="J833" s="149">
        <v>698.81107693842432</v>
      </c>
      <c r="K833" s="149">
        <v>729.55954975789746</v>
      </c>
      <c r="L833" s="149">
        <v>748.0335716124971</v>
      </c>
      <c r="M833" s="149">
        <v>786.37927557140722</v>
      </c>
      <c r="N833" s="149">
        <v>832.80798664988038</v>
      </c>
      <c r="O833" s="149">
        <v>875.72315325778595</v>
      </c>
      <c r="P833" s="149">
        <v>939.91912829368391</v>
      </c>
      <c r="Q833" s="149">
        <v>976.00587757189351</v>
      </c>
      <c r="R833" s="149">
        <v>987.0835616851773</v>
      </c>
      <c r="S833" s="149">
        <v>981.90386369625446</v>
      </c>
      <c r="T833" s="149">
        <v>991.23808332686917</v>
      </c>
      <c r="U833" s="149">
        <v>1021.1901494430825</v>
      </c>
      <c r="V833" s="149">
        <v>1054.6881830412815</v>
      </c>
      <c r="W833" s="149">
        <v>1077.7661504473826</v>
      </c>
      <c r="X833" s="149">
        <v>1117.5761916291756</v>
      </c>
      <c r="Y833" s="149">
        <v>1174.2207383526547</v>
      </c>
      <c r="Z833" s="149">
        <v>1223.0827699043537</v>
      </c>
      <c r="AA833" s="149">
        <v>1277.8714853041251</v>
      </c>
      <c r="AB833" s="149">
        <v>1334.4399020884034</v>
      </c>
      <c r="AC833" s="149">
        <v>1381.9782599732346</v>
      </c>
      <c r="AD833" s="149">
        <v>1427.5490869549947</v>
      </c>
      <c r="AE833" s="149">
        <v>1475.1532681490005</v>
      </c>
      <c r="AF833" s="149">
        <v>1522.1381688321815</v>
      </c>
      <c r="AG833" s="149">
        <v>1559.8370013188478</v>
      </c>
      <c r="AH833" s="149">
        <v>1584.86364971482</v>
      </c>
      <c r="AI833" s="149">
        <v>1621.9908031306377</v>
      </c>
      <c r="AJ833" s="149">
        <v>1615.8039354599828</v>
      </c>
      <c r="AK833" s="149">
        <v>1571.7589313475278</v>
      </c>
      <c r="AL833" s="149">
        <v>1589.8980056833368</v>
      </c>
      <c r="AM833" s="149">
        <v>1588.2805599713499</v>
      </c>
      <c r="AN833" s="149">
        <v>1615.5483404645136</v>
      </c>
      <c r="AO833" s="149">
        <v>1658.0726334505769</v>
      </c>
      <c r="AP833" s="149">
        <v>1696.826378286856</v>
      </c>
      <c r="AQ833" s="149">
        <v>1747.9070156420007</v>
      </c>
      <c r="AR833" s="149">
        <v>1807.382515628128</v>
      </c>
      <c r="AS833" s="149">
        <v>1827.8642727737677</v>
      </c>
      <c r="AT833" s="149">
        <v>1853.9345915889542</v>
      </c>
      <c r="AU833" s="149">
        <v>1874.3323486478321</v>
      </c>
      <c r="AV833" s="149">
        <v>1668.842441426701</v>
      </c>
      <c r="AW833" s="149">
        <v>1757.9734366604343</v>
      </c>
      <c r="AX833" s="149">
        <v>1845.4597921008399</v>
      </c>
      <c r="AY833" s="149">
        <v>1867.0240163403994</v>
      </c>
      <c r="AZ833" s="149">
        <v>1892.4342670524843</v>
      </c>
      <c r="BA833" s="149">
        <v>1924.9721814283484</v>
      </c>
    </row>
    <row r="834" spans="1:53" s="52" customFormat="1" x14ac:dyDescent="0.2">
      <c r="A834" s="37" t="s">
        <v>442</v>
      </c>
      <c r="B834" s="37" t="s">
        <v>1800</v>
      </c>
      <c r="C834" s="37" t="s">
        <v>1859</v>
      </c>
      <c r="D834" s="38" t="s">
        <v>374</v>
      </c>
      <c r="E834" s="38" t="s">
        <v>1546</v>
      </c>
      <c r="F834" s="22" t="s">
        <v>1834</v>
      </c>
      <c r="G834" s="22" t="s">
        <v>1369</v>
      </c>
      <c r="H834" s="27" t="str">
        <f t="array" ref="H834:BA834">EIURebase($H$830:$BA$833,$H$78:$BA$81,$H$971:$BA$974)</f>
        <v>–</v>
      </c>
      <c r="I834" s="27">
        <v>3499.0063403607528</v>
      </c>
      <c r="J834" s="27">
        <v>3527.096994285806</v>
      </c>
      <c r="K834" s="27">
        <v>3590.0094890825408</v>
      </c>
      <c r="L834" s="27">
        <v>3660.8576446017369</v>
      </c>
      <c r="M834" s="27">
        <v>3767.4986545770339</v>
      </c>
      <c r="N834" s="27">
        <v>3929.2241153384912</v>
      </c>
      <c r="O834" s="27">
        <v>4079.8892007808136</v>
      </c>
      <c r="P834" s="27">
        <v>4246.3905212087293</v>
      </c>
      <c r="Q834" s="27">
        <v>4399.643950884375</v>
      </c>
      <c r="R834" s="27">
        <v>4517.3480505332154</v>
      </c>
      <c r="S834" s="27">
        <v>4603.208375869538</v>
      </c>
      <c r="T834" s="27">
        <v>4681.7681353998514</v>
      </c>
      <c r="U834" s="27">
        <v>4693.022524093717</v>
      </c>
      <c r="V834" s="27">
        <v>4781.1507303332828</v>
      </c>
      <c r="W834" s="27">
        <v>4868.678401412576</v>
      </c>
      <c r="X834" s="27">
        <v>4967.2858433664169</v>
      </c>
      <c r="Y834" s="27">
        <v>5081.0253152981877</v>
      </c>
      <c r="Z834" s="27">
        <v>5233.6167461124924</v>
      </c>
      <c r="AA834" s="27">
        <v>5402.5861644298611</v>
      </c>
      <c r="AB834" s="27">
        <v>5571.6286435174034</v>
      </c>
      <c r="AC834" s="27">
        <v>5688.5313049612605</v>
      </c>
      <c r="AD834" s="27">
        <v>5746.7154756456484</v>
      </c>
      <c r="AE834" s="27">
        <v>5838.6230500608199</v>
      </c>
      <c r="AF834" s="27">
        <v>5932.0214080300439</v>
      </c>
      <c r="AG834" s="27">
        <v>6037.9247337361257</v>
      </c>
      <c r="AH834" s="27">
        <v>6139.2587067900686</v>
      </c>
      <c r="AI834" s="27">
        <v>6226.8270476015323</v>
      </c>
      <c r="AJ834" s="27">
        <v>6215.2046904758663</v>
      </c>
      <c r="AK834" s="27">
        <v>6157.2277384420559</v>
      </c>
      <c r="AL834" s="27">
        <v>6226.8931721679928</v>
      </c>
      <c r="AM834" s="27">
        <v>6268.5703779339174</v>
      </c>
      <c r="AN834" s="27">
        <v>6269.7164772535716</v>
      </c>
      <c r="AO834" s="27">
        <v>6301.9845381341156</v>
      </c>
      <c r="AP834" s="27">
        <v>6375.9759064956306</v>
      </c>
      <c r="AQ834" s="27">
        <v>6507.180563423186</v>
      </c>
      <c r="AR834" s="27">
        <v>6651.374375602275</v>
      </c>
      <c r="AS834" s="27">
        <v>6753.7185091328574</v>
      </c>
      <c r="AT834" s="27">
        <v>6836.8557807355719</v>
      </c>
      <c r="AU834" s="27">
        <v>6924.528494507882</v>
      </c>
      <c r="AV834" s="27">
        <v>6332.3176120465005</v>
      </c>
      <c r="AW834" s="28">
        <v>6540.0783669227376</v>
      </c>
      <c r="AX834" s="28">
        <v>6886.1029257182954</v>
      </c>
      <c r="AY834" s="28">
        <v>7014.3205000025264</v>
      </c>
      <c r="AZ834" s="28">
        <v>7132.0309836954657</v>
      </c>
      <c r="BA834" s="28">
        <v>7250.189888282679</v>
      </c>
    </row>
    <row r="835" spans="1:53" s="149" customFormat="1" outlineLevel="1" x14ac:dyDescent="0.2">
      <c r="A835" s="96"/>
      <c r="B835" s="96"/>
      <c r="C835" s="96" t="s">
        <v>1859</v>
      </c>
      <c r="D835" s="137"/>
      <c r="E835" s="137"/>
      <c r="F835" s="140" t="s">
        <v>444</v>
      </c>
      <c r="G835" s="140" t="s">
        <v>945</v>
      </c>
      <c r="H835" s="149">
        <v>426.13214937108842</v>
      </c>
      <c r="I835" s="149">
        <v>445.65936784408945</v>
      </c>
      <c r="J835" s="149">
        <v>441.08968357076765</v>
      </c>
      <c r="K835" s="149">
        <v>439.00484087842989</v>
      </c>
      <c r="L835" s="149">
        <v>444.31391703682493</v>
      </c>
      <c r="M835" s="149">
        <v>447.87754349930924</v>
      </c>
      <c r="N835" s="149">
        <v>454.42297985897437</v>
      </c>
      <c r="O835" s="149">
        <v>457.16236618727874</v>
      </c>
      <c r="P835" s="149">
        <v>463.8290143313821</v>
      </c>
      <c r="Q835" s="149">
        <v>453.99873861344054</v>
      </c>
      <c r="R835" s="149">
        <v>463.15022833852794</v>
      </c>
      <c r="S835" s="149">
        <v>474.5040149750738</v>
      </c>
      <c r="T835" s="149">
        <v>501.06697147579257</v>
      </c>
      <c r="U835" s="149">
        <v>504.85908215194308</v>
      </c>
      <c r="V835" s="149">
        <v>521.81527746522454</v>
      </c>
      <c r="W835" s="149">
        <v>533.37233626427314</v>
      </c>
      <c r="X835" s="149">
        <v>547.60187248661634</v>
      </c>
      <c r="Y835" s="149">
        <v>552.47749530386034</v>
      </c>
      <c r="Z835" s="149">
        <v>565.62364059689435</v>
      </c>
      <c r="AA835" s="149">
        <v>572.62980294920931</v>
      </c>
      <c r="AB835" s="149">
        <v>581.85741367492392</v>
      </c>
      <c r="AC835" s="149">
        <v>585.10770767463532</v>
      </c>
      <c r="AD835" s="149">
        <v>592.16841532994749</v>
      </c>
      <c r="AE835" s="149">
        <v>596.50222147075237</v>
      </c>
      <c r="AF835" s="149">
        <v>592.94489802105886</v>
      </c>
      <c r="AG835" s="149">
        <v>596.50234268253689</v>
      </c>
      <c r="AH835" s="149">
        <v>603.1114152290321</v>
      </c>
      <c r="AI835" s="149">
        <v>613.36823521641179</v>
      </c>
      <c r="AJ835" s="149">
        <v>636.22938382038672</v>
      </c>
      <c r="AK835" s="149">
        <v>656.32775222166072</v>
      </c>
      <c r="AL835" s="149">
        <v>665.62736274733152</v>
      </c>
      <c r="AM835" s="149">
        <v>672.00176927915447</v>
      </c>
      <c r="AN835" s="149">
        <v>680.61544231668927</v>
      </c>
      <c r="AO835" s="149">
        <v>690.27626395998618</v>
      </c>
      <c r="AP835" s="149">
        <v>701.95962543841949</v>
      </c>
      <c r="AQ835" s="149">
        <v>722.32878096612865</v>
      </c>
      <c r="AR835" s="149">
        <v>751.49209387840119</v>
      </c>
      <c r="AS835" s="149">
        <v>763.87969582442076</v>
      </c>
      <c r="AT835" s="149">
        <v>773.08924599425393</v>
      </c>
      <c r="AU835" s="149">
        <v>793.94603653075808</v>
      </c>
      <c r="AV835" s="149">
        <v>823.25359146651203</v>
      </c>
      <c r="AW835" s="149">
        <v>844.65818484464126</v>
      </c>
      <c r="AX835" s="149">
        <v>854.79408306277696</v>
      </c>
      <c r="AY835" s="149">
        <v>868.47078839178141</v>
      </c>
      <c r="AZ835" s="149">
        <v>884.10326258283362</v>
      </c>
      <c r="BA835" s="149">
        <v>899.13301804674154</v>
      </c>
    </row>
    <row r="836" spans="1:53" s="149" customFormat="1" outlineLevel="1" x14ac:dyDescent="0.2">
      <c r="A836" s="96"/>
      <c r="B836" s="96"/>
      <c r="C836" s="96" t="s">
        <v>1859</v>
      </c>
      <c r="D836" s="137"/>
      <c r="E836" s="137"/>
      <c r="F836" s="140" t="s">
        <v>445</v>
      </c>
      <c r="G836" s="140" t="s">
        <v>946</v>
      </c>
      <c r="H836" s="149">
        <v>346.69421638148219</v>
      </c>
      <c r="I836" s="149">
        <v>356.63177680824646</v>
      </c>
      <c r="J836" s="149">
        <v>372.09120923807484</v>
      </c>
      <c r="K836" s="149">
        <v>381.80133005039045</v>
      </c>
      <c r="L836" s="149">
        <v>390.09124554293834</v>
      </c>
      <c r="M836" s="149">
        <v>401.79792433436319</v>
      </c>
      <c r="N836" s="149">
        <v>412.22525529451411</v>
      </c>
      <c r="O836" s="149">
        <v>423.74972394027282</v>
      </c>
      <c r="P836" s="149">
        <v>438.12494138986</v>
      </c>
      <c r="Q836" s="149">
        <v>444.79822644107077</v>
      </c>
      <c r="R836" s="149">
        <v>458.90723616011002</v>
      </c>
      <c r="S836" s="149">
        <v>475.10455506636021</v>
      </c>
      <c r="T836" s="149">
        <v>490.1737217941232</v>
      </c>
      <c r="U836" s="149">
        <v>507.63100447359767</v>
      </c>
      <c r="V836" s="149">
        <v>509.3768619685988</v>
      </c>
      <c r="W836" s="149">
        <v>509.65082332236659</v>
      </c>
      <c r="X836" s="149">
        <v>521.3678402780846</v>
      </c>
      <c r="Y836" s="149">
        <v>526.64030406757718</v>
      </c>
      <c r="Z836" s="149">
        <v>523.04133062303379</v>
      </c>
      <c r="AA836" s="149">
        <v>531.02885481000783</v>
      </c>
      <c r="AB836" s="149">
        <v>541.15767127619483</v>
      </c>
      <c r="AC836" s="149">
        <v>546.58649980062091</v>
      </c>
      <c r="AD836" s="149">
        <v>556.35864959869525</v>
      </c>
      <c r="AE836" s="149">
        <v>567.07674142959024</v>
      </c>
      <c r="AF836" s="149">
        <v>578.98372215419442</v>
      </c>
      <c r="AG836" s="149">
        <v>586.44399996221921</v>
      </c>
      <c r="AH836" s="149">
        <v>594.82049758072185</v>
      </c>
      <c r="AI836" s="149">
        <v>605.55021984644668</v>
      </c>
      <c r="AJ836" s="149">
        <v>612.04646383413774</v>
      </c>
      <c r="AK836" s="149">
        <v>627.08073925741144</v>
      </c>
      <c r="AL836" s="149">
        <v>634.76070305666508</v>
      </c>
      <c r="AM836" s="149">
        <v>641.64462820534811</v>
      </c>
      <c r="AN836" s="149">
        <v>652.00605336813055</v>
      </c>
      <c r="AO836" s="149">
        <v>661.74848094386209</v>
      </c>
      <c r="AP836" s="149">
        <v>670.37180223486314</v>
      </c>
      <c r="AQ836" s="149">
        <v>677.02958003963431</v>
      </c>
      <c r="AR836" s="149">
        <v>686.41017186510658</v>
      </c>
      <c r="AS836" s="149">
        <v>696.08281683185942</v>
      </c>
      <c r="AT836" s="149">
        <v>701.47416951072296</v>
      </c>
      <c r="AU836" s="149">
        <v>708.54805842829228</v>
      </c>
      <c r="AV836" s="149">
        <v>685.71234577532061</v>
      </c>
      <c r="AW836" s="149">
        <v>719.31225071831136</v>
      </c>
      <c r="AX836" s="149">
        <v>725.0667487240579</v>
      </c>
      <c r="AY836" s="149">
        <v>729.41714921640232</v>
      </c>
      <c r="AZ836" s="149">
        <v>736.7113207085664</v>
      </c>
      <c r="BA836" s="149">
        <v>744.07843391565211</v>
      </c>
    </row>
    <row r="837" spans="1:53" s="149" customFormat="1" outlineLevel="1" x14ac:dyDescent="0.2">
      <c r="A837" s="96"/>
      <c r="B837" s="96"/>
      <c r="C837" s="96" t="s">
        <v>1859</v>
      </c>
      <c r="D837" s="137"/>
      <c r="E837" s="137"/>
      <c r="F837" s="140" t="s">
        <v>446</v>
      </c>
      <c r="G837" s="140" t="s">
        <v>947</v>
      </c>
      <c r="H837" s="166">
        <v>286.84354173496627</v>
      </c>
      <c r="I837" s="149">
        <v>297.88768581288724</v>
      </c>
      <c r="J837" s="149">
        <v>306.56208795781151</v>
      </c>
      <c r="K837" s="149">
        <v>317.65822451624058</v>
      </c>
      <c r="L837" s="149">
        <v>322.92575782837343</v>
      </c>
      <c r="M837" s="149">
        <v>331.97986078920826</v>
      </c>
      <c r="N837" s="149">
        <v>340.17148182799207</v>
      </c>
      <c r="O837" s="149">
        <v>356.04323689581094</v>
      </c>
      <c r="P837" s="149">
        <v>369.90688352484528</v>
      </c>
      <c r="Q837" s="149">
        <v>371.88889568762204</v>
      </c>
      <c r="R837" s="149">
        <v>380.62984333636575</v>
      </c>
      <c r="S837" s="149">
        <v>388.02813758451867</v>
      </c>
      <c r="T837" s="149">
        <v>391.72989433619597</v>
      </c>
      <c r="U837" s="149">
        <v>385.46809290817367</v>
      </c>
      <c r="V837" s="149">
        <v>378.97664425128465</v>
      </c>
      <c r="W837" s="149">
        <v>366.99975837759928</v>
      </c>
      <c r="X837" s="149">
        <v>368.61642267626974</v>
      </c>
      <c r="Y837" s="149">
        <v>369.02091495438748</v>
      </c>
      <c r="Z837" s="149">
        <v>375.61544390150658</v>
      </c>
      <c r="AA837" s="149">
        <v>379.88348984254856</v>
      </c>
      <c r="AB837" s="149">
        <v>392.71241912788179</v>
      </c>
      <c r="AC837" s="149">
        <v>414.33448861397397</v>
      </c>
      <c r="AD837" s="149">
        <v>419.89821465879317</v>
      </c>
      <c r="AE837" s="149">
        <v>425.77770564330399</v>
      </c>
      <c r="AF837" s="149">
        <v>428.4864990928923</v>
      </c>
      <c r="AG837" s="149">
        <v>430.90692869259669</v>
      </c>
      <c r="AH837" s="149">
        <v>428.8753336054055</v>
      </c>
      <c r="AI837" s="149">
        <v>431.05828709344075</v>
      </c>
      <c r="AJ837" s="149">
        <v>436.76684747010205</v>
      </c>
      <c r="AK837" s="149">
        <v>436.3936707231934</v>
      </c>
      <c r="AL837" s="149">
        <v>439.39082802266552</v>
      </c>
      <c r="AM837" s="149">
        <v>430.44241497966146</v>
      </c>
      <c r="AN837" s="149">
        <v>422.52741446655818</v>
      </c>
      <c r="AO837" s="149">
        <v>417.69307933615136</v>
      </c>
      <c r="AP837" s="149">
        <v>415.07040359738824</v>
      </c>
      <c r="AQ837" s="149">
        <v>412.7713216811191</v>
      </c>
      <c r="AR837" s="149">
        <v>415.51925954471881</v>
      </c>
      <c r="AS837" s="149">
        <v>415.29874601245456</v>
      </c>
      <c r="AT837" s="149">
        <v>415.84024373961216</v>
      </c>
      <c r="AU837" s="149">
        <v>412.38509679620665</v>
      </c>
      <c r="AV837" s="149">
        <v>418.82043845967945</v>
      </c>
      <c r="AW837" s="149">
        <v>428.87212898271179</v>
      </c>
      <c r="AX837" s="149">
        <v>424.58340769288469</v>
      </c>
      <c r="AY837" s="149">
        <v>427.13090813904199</v>
      </c>
      <c r="AZ837" s="149">
        <v>428.41230086345905</v>
      </c>
      <c r="BA837" s="149">
        <v>429.69753776604938</v>
      </c>
    </row>
    <row r="838" spans="1:53" s="149" customFormat="1" outlineLevel="1" x14ac:dyDescent="0.2">
      <c r="A838" s="96"/>
      <c r="B838" s="96"/>
      <c r="C838" s="96" t="s">
        <v>1859</v>
      </c>
      <c r="D838" s="137"/>
      <c r="E838" s="137"/>
      <c r="F838" s="140" t="s">
        <v>447</v>
      </c>
      <c r="G838" s="140" t="s">
        <v>948</v>
      </c>
      <c r="H838" s="149">
        <v>322.52093067215156</v>
      </c>
      <c r="I838" s="149">
        <v>322.22195347044129</v>
      </c>
      <c r="J838" s="149">
        <v>324.22771314405105</v>
      </c>
      <c r="K838" s="149">
        <v>329.30597153620778</v>
      </c>
      <c r="L838" s="149">
        <v>333.25943705785261</v>
      </c>
      <c r="M838" s="149">
        <v>332.27397336872014</v>
      </c>
      <c r="N838" s="149">
        <v>337.38125867366432</v>
      </c>
      <c r="O838" s="149">
        <v>338.07209919800459</v>
      </c>
      <c r="P838" s="149">
        <v>338.72375339008181</v>
      </c>
      <c r="Q838" s="149">
        <v>341.73529559177524</v>
      </c>
      <c r="R838" s="149">
        <v>349.94265518241446</v>
      </c>
      <c r="S838" s="149">
        <v>360.39814916843824</v>
      </c>
      <c r="T838" s="149">
        <v>363.91185696135375</v>
      </c>
      <c r="U838" s="149">
        <v>361.83207866013612</v>
      </c>
      <c r="V838" s="149">
        <v>365.9292274000785</v>
      </c>
      <c r="W838" s="149">
        <v>370.95088331229988</v>
      </c>
      <c r="X838" s="149">
        <v>373.45010050329552</v>
      </c>
      <c r="Y838" s="149">
        <v>372.1700136493709</v>
      </c>
      <c r="Z838" s="149">
        <v>386.21323405591818</v>
      </c>
      <c r="AA838" s="149">
        <v>401.17805894346549</v>
      </c>
      <c r="AB838" s="149">
        <v>414.11825666409129</v>
      </c>
      <c r="AC838" s="149">
        <v>432.06269414926595</v>
      </c>
      <c r="AD838" s="149">
        <v>450.86342556166909</v>
      </c>
      <c r="AE838" s="149">
        <v>467.69903497836481</v>
      </c>
      <c r="AF838" s="149">
        <v>485.51720539291426</v>
      </c>
      <c r="AG838" s="149">
        <v>503.80561179461967</v>
      </c>
      <c r="AH838" s="149">
        <v>512.2321245768037</v>
      </c>
      <c r="AI838" s="149">
        <v>516.80241199518093</v>
      </c>
      <c r="AJ838" s="149">
        <v>528.49009842903001</v>
      </c>
      <c r="AK838" s="149">
        <v>533.8223423080766</v>
      </c>
      <c r="AL838" s="149">
        <v>537.53053041666783</v>
      </c>
      <c r="AM838" s="149">
        <v>542.71328569485934</v>
      </c>
      <c r="AN838" s="149">
        <v>546.44469533368033</v>
      </c>
      <c r="AO838" s="149">
        <v>543.82937049153509</v>
      </c>
      <c r="AP838" s="149">
        <v>554.78848141442029</v>
      </c>
      <c r="AQ838" s="149">
        <v>564.69681809440146</v>
      </c>
      <c r="AR838" s="149">
        <v>570.40641183968432</v>
      </c>
      <c r="AS838" s="149">
        <v>574.57903055287397</v>
      </c>
      <c r="AT838" s="149">
        <v>578.24658098356281</v>
      </c>
      <c r="AU838" s="149">
        <v>601.42021680738878</v>
      </c>
      <c r="AV838" s="149">
        <v>562.57059673272397</v>
      </c>
      <c r="AW838" s="149">
        <v>624.45336237332378</v>
      </c>
      <c r="AX838" s="149">
        <v>638.1913363455368</v>
      </c>
      <c r="AY838" s="149">
        <v>647.12601505437431</v>
      </c>
      <c r="AZ838" s="149">
        <v>656.18577926513569</v>
      </c>
      <c r="BA838" s="149">
        <v>664.71619439558231</v>
      </c>
    </row>
    <row r="839" spans="1:53" s="52" customFormat="1" x14ac:dyDescent="0.2">
      <c r="A839" s="37" t="s">
        <v>442</v>
      </c>
      <c r="B839" s="37" t="s">
        <v>1801</v>
      </c>
      <c r="C839" s="37" t="s">
        <v>1859</v>
      </c>
      <c r="D839" s="38" t="s">
        <v>374</v>
      </c>
      <c r="E839" s="38" t="s">
        <v>1546</v>
      </c>
      <c r="F839" s="22" t="s">
        <v>1835</v>
      </c>
      <c r="G839" s="22" t="s">
        <v>1370</v>
      </c>
      <c r="H839" s="27">
        <f t="array" ref="H839:BA839">EIURebase($H$835:$BA$838,$H$83:$BA$86,$H$976:$BA$979)</f>
        <v>1380.0574621952483</v>
      </c>
      <c r="I839" s="27">
        <v>1420.2543931514888</v>
      </c>
      <c r="J839" s="27">
        <v>1438.0249195263568</v>
      </c>
      <c r="K839" s="27">
        <v>1457.1426267469533</v>
      </c>
      <c r="L839" s="27">
        <v>1479.4472761705472</v>
      </c>
      <c r="M839" s="27">
        <v>1500.2548518821686</v>
      </c>
      <c r="N839" s="27">
        <v>1529.8492091984431</v>
      </c>
      <c r="O839" s="27">
        <v>1557.7518683160804</v>
      </c>
      <c r="P839" s="27">
        <v>1591.9121592720223</v>
      </c>
      <c r="Q839" s="27">
        <v>1592.0636269866509</v>
      </c>
      <c r="R839" s="27">
        <v>1631.9470176640164</v>
      </c>
      <c r="S839" s="27">
        <v>1676.938450016148</v>
      </c>
      <c r="T839" s="27">
        <v>1730.1378369834429</v>
      </c>
      <c r="U839" s="27">
        <v>1744.7483865593076</v>
      </c>
      <c r="V839" s="27">
        <v>1765.8958043974174</v>
      </c>
      <c r="W839" s="27">
        <v>1775.565306961721</v>
      </c>
      <c r="X839" s="27">
        <v>1807.6205909667722</v>
      </c>
      <c r="Y839" s="27">
        <v>1817.8544952629065</v>
      </c>
      <c r="Z839" s="27">
        <v>1847.9521121309026</v>
      </c>
      <c r="AA839" s="27">
        <v>1880.791347720613</v>
      </c>
      <c r="AB839" s="27">
        <v>1925.5991091540777</v>
      </c>
      <c r="AC839" s="27">
        <v>1972.8433402481141</v>
      </c>
      <c r="AD839" s="27">
        <v>2015.3322622719204</v>
      </c>
      <c r="AE839" s="27">
        <v>2053.8881671980257</v>
      </c>
      <c r="AF839" s="27">
        <v>2083.9997540777968</v>
      </c>
      <c r="AG839" s="27">
        <v>2117.1743099630985</v>
      </c>
      <c r="AH839" s="27">
        <v>2139.185483459562</v>
      </c>
      <c r="AI839" s="27">
        <v>2166.7791541514803</v>
      </c>
      <c r="AJ839" s="27">
        <v>2213.532793553657</v>
      </c>
      <c r="AK839" s="27">
        <v>2253.6245045103424</v>
      </c>
      <c r="AL839" s="27">
        <v>2277.3094242433299</v>
      </c>
      <c r="AM839" s="27">
        <v>2286.8020981590239</v>
      </c>
      <c r="AN839" s="27">
        <v>2301.5936054850581</v>
      </c>
      <c r="AO839" s="27">
        <v>2313.547194731535</v>
      </c>
      <c r="AP839" s="27">
        <v>2342.1903126850912</v>
      </c>
      <c r="AQ839" s="27">
        <v>2376.8265007812838</v>
      </c>
      <c r="AR839" s="27">
        <v>2423.8279371279114</v>
      </c>
      <c r="AS839" s="27">
        <v>2449.8402892216091</v>
      </c>
      <c r="AT839" s="27">
        <v>2468.6502402281521</v>
      </c>
      <c r="AU839" s="27">
        <v>2516.299408562646</v>
      </c>
      <c r="AV839" s="27">
        <v>2490.356972434236</v>
      </c>
      <c r="AW839" s="28">
        <v>2617.2959269189887</v>
      </c>
      <c r="AX839" s="28">
        <v>2642.6355758252566</v>
      </c>
      <c r="AY839" s="28">
        <v>2672.1448608016003</v>
      </c>
      <c r="AZ839" s="28">
        <v>2705.4126634199952</v>
      </c>
      <c r="BA839" s="28">
        <v>2737.6251841240255</v>
      </c>
    </row>
    <row r="840" spans="1:53" s="149" customFormat="1" outlineLevel="1" x14ac:dyDescent="0.2">
      <c r="A840" s="96"/>
      <c r="B840" s="96"/>
      <c r="C840" s="96" t="s">
        <v>1859</v>
      </c>
      <c r="D840" s="137"/>
      <c r="E840" s="137"/>
      <c r="F840" s="140" t="s">
        <v>444</v>
      </c>
      <c r="G840" s="140" t="s">
        <v>949</v>
      </c>
      <c r="H840" s="149">
        <v>6.4784958389548395</v>
      </c>
      <c r="I840" s="149">
        <v>-2.7918379858479083</v>
      </c>
      <c r="J840" s="149">
        <v>-33.573641419555962</v>
      </c>
      <c r="K840" s="149">
        <v>4.8916819410155776</v>
      </c>
      <c r="L840" s="149">
        <v>60.692648863284028</v>
      </c>
      <c r="M840" s="149">
        <v>116.11182597552194</v>
      </c>
      <c r="N840" s="149">
        <v>174.91938765178043</v>
      </c>
      <c r="O840" s="149">
        <v>207.96806808254453</v>
      </c>
      <c r="P840" s="149">
        <v>298.5357695807142</v>
      </c>
      <c r="Q840" s="149">
        <v>419.50348470256125</v>
      </c>
      <c r="R840" s="149">
        <v>583.42255345283832</v>
      </c>
      <c r="S840" s="149">
        <v>668.19921938873938</v>
      </c>
      <c r="T840" s="149">
        <v>663.29858924905102</v>
      </c>
      <c r="U840" s="149">
        <v>625.78630870176823</v>
      </c>
      <c r="V840" s="149">
        <v>655.15453536383848</v>
      </c>
      <c r="W840" s="149">
        <v>663.12046044080887</v>
      </c>
      <c r="X840" s="149">
        <v>637.28056816999856</v>
      </c>
      <c r="Y840" s="149">
        <v>648.9707335345006</v>
      </c>
      <c r="Z840" s="149">
        <v>675.30957736329469</v>
      </c>
      <c r="AA840" s="149">
        <v>703.3769745570014</v>
      </c>
      <c r="AB840" s="149">
        <v>730.57126617889503</v>
      </c>
      <c r="AC840" s="149">
        <v>714.8534569372024</v>
      </c>
      <c r="AD840" s="149">
        <v>659.82358612188011</v>
      </c>
      <c r="AE840" s="149">
        <v>657.11478741971348</v>
      </c>
      <c r="AF840" s="149">
        <v>633.00368713244768</v>
      </c>
      <c r="AG840" s="149">
        <v>622.84593061795533</v>
      </c>
      <c r="AH840" s="149">
        <v>682.31303419104131</v>
      </c>
      <c r="AI840" s="149">
        <v>729.0386187102539</v>
      </c>
      <c r="AJ840" s="149">
        <v>730.46424572277078</v>
      </c>
      <c r="AK840" s="149">
        <v>606.18378814301536</v>
      </c>
      <c r="AL840" s="149">
        <v>680.49547607666489</v>
      </c>
      <c r="AM840" s="149">
        <v>746.00380684690549</v>
      </c>
      <c r="AN840" s="149">
        <v>682.0635584120497</v>
      </c>
      <c r="AO840" s="149">
        <v>701.57695491202344</v>
      </c>
      <c r="AP840" s="149">
        <v>726.11601771447044</v>
      </c>
      <c r="AQ840" s="149">
        <v>710.39820847277792</v>
      </c>
      <c r="AR840" s="149">
        <v>739.71310387075937</v>
      </c>
      <c r="AS840" s="149">
        <v>790.73334651555206</v>
      </c>
      <c r="AT840" s="149">
        <v>814.59497102382659</v>
      </c>
      <c r="AU840" s="149">
        <v>807.21736018224976</v>
      </c>
      <c r="AV840" s="149">
        <v>747.10861110968108</v>
      </c>
      <c r="AW840" s="149">
        <v>789.54053970156474</v>
      </c>
      <c r="AX840" s="149">
        <v>847.6655235723988</v>
      </c>
      <c r="AY840" s="149">
        <v>874.28573552307978</v>
      </c>
      <c r="AZ840" s="149">
        <v>892.10586131581817</v>
      </c>
      <c r="BA840" s="149">
        <v>912.56666972663038</v>
      </c>
    </row>
    <row r="841" spans="1:53" s="149" customFormat="1" outlineLevel="1" x14ac:dyDescent="0.2">
      <c r="A841" s="96"/>
      <c r="B841" s="96"/>
      <c r="C841" s="96" t="s">
        <v>1859</v>
      </c>
      <c r="D841" s="137"/>
      <c r="E841" s="137"/>
      <c r="F841" s="140" t="s">
        <v>445</v>
      </c>
      <c r="G841" s="140" t="s">
        <v>950</v>
      </c>
      <c r="H841" s="149">
        <v>346.62830225390854</v>
      </c>
      <c r="I841" s="149">
        <v>324.87245293659225</v>
      </c>
      <c r="J841" s="149">
        <v>327.9186057363487</v>
      </c>
      <c r="K841" s="149">
        <v>316.72026998007664</v>
      </c>
      <c r="L841" s="149">
        <v>321.2021727082178</v>
      </c>
      <c r="M841" s="149">
        <v>324.03899881895217</v>
      </c>
      <c r="N841" s="149">
        <v>334.76602847172012</v>
      </c>
      <c r="O841" s="149">
        <v>348.45316866556664</v>
      </c>
      <c r="P841" s="149">
        <v>382.76348247294231</v>
      </c>
      <c r="Q841" s="149">
        <v>419.64735876375426</v>
      </c>
      <c r="R841" s="149">
        <v>439.30994119084988</v>
      </c>
      <c r="S841" s="149">
        <v>424.95501033263889</v>
      </c>
      <c r="T841" s="149">
        <v>415.30671944538233</v>
      </c>
      <c r="U841" s="149">
        <v>373.64685569154631</v>
      </c>
      <c r="V841" s="149">
        <v>402.41835962314178</v>
      </c>
      <c r="W841" s="149">
        <v>420.75049757277225</v>
      </c>
      <c r="X841" s="149">
        <v>409.56885658310966</v>
      </c>
      <c r="Y841" s="149">
        <v>423.32020741776034</v>
      </c>
      <c r="Z841" s="149">
        <v>466.89740090601396</v>
      </c>
      <c r="AA841" s="149">
        <v>495.99766331852715</v>
      </c>
      <c r="AB841" s="149">
        <v>542.21648256947014</v>
      </c>
      <c r="AC841" s="149">
        <v>547.58962899197468</v>
      </c>
      <c r="AD841" s="149">
        <v>538.22386492425835</v>
      </c>
      <c r="AE841" s="149">
        <v>540.67542719016626</v>
      </c>
      <c r="AF841" s="149">
        <v>571.19602897727123</v>
      </c>
      <c r="AG841" s="149">
        <v>588.28761734656314</v>
      </c>
      <c r="AH841" s="149">
        <v>612.5605237834078</v>
      </c>
      <c r="AI841" s="149">
        <v>649.10665210358911</v>
      </c>
      <c r="AJ841" s="149">
        <v>647.04934317221932</v>
      </c>
      <c r="AK841" s="149">
        <v>560.81316835921461</v>
      </c>
      <c r="AL841" s="149">
        <v>578.06656754333187</v>
      </c>
      <c r="AM841" s="149">
        <v>620.7833384448079</v>
      </c>
      <c r="AN841" s="149">
        <v>606.89971369009959</v>
      </c>
      <c r="AO841" s="149">
        <v>607.60474652613152</v>
      </c>
      <c r="AP841" s="149">
        <v>626.41718006897838</v>
      </c>
      <c r="AQ841" s="149">
        <v>639.83591978426341</v>
      </c>
      <c r="AR841" s="149">
        <v>645.30409795515834</v>
      </c>
      <c r="AS841" s="149">
        <v>681.62805745815592</v>
      </c>
      <c r="AT841" s="149">
        <v>703.70239155386253</v>
      </c>
      <c r="AU841" s="149">
        <v>730.63490273282207</v>
      </c>
      <c r="AV841" s="149">
        <v>661.4132635201438</v>
      </c>
      <c r="AW841" s="149">
        <v>734.84079345304008</v>
      </c>
      <c r="AX841" s="149">
        <v>760.67350301436375</v>
      </c>
      <c r="AY841" s="149">
        <v>777.1227111503822</v>
      </c>
      <c r="AZ841" s="149">
        <v>790.79089411732036</v>
      </c>
      <c r="BA841" s="149">
        <v>802.40554656198378</v>
      </c>
    </row>
    <row r="842" spans="1:53" s="149" customFormat="1" outlineLevel="1" x14ac:dyDescent="0.2">
      <c r="A842" s="96"/>
      <c r="B842" s="96"/>
      <c r="C842" s="96" t="s">
        <v>1859</v>
      </c>
      <c r="D842" s="137"/>
      <c r="E842" s="137"/>
      <c r="F842" s="140" t="s">
        <v>446</v>
      </c>
      <c r="G842" s="140" t="s">
        <v>951</v>
      </c>
      <c r="H842" s="166">
        <v>289.12074370571781</v>
      </c>
      <c r="I842" s="149">
        <v>289.12074370571781</v>
      </c>
      <c r="J842" s="149">
        <v>280.63609638633397</v>
      </c>
      <c r="K842" s="149">
        <v>276.98963300458513</v>
      </c>
      <c r="L842" s="149">
        <v>295.95667622728013</v>
      </c>
      <c r="M842" s="149">
        <v>301.87262342313346</v>
      </c>
      <c r="N842" s="149">
        <v>306.61865440122943</v>
      </c>
      <c r="O842" s="149">
        <v>322.5009259312655</v>
      </c>
      <c r="P842" s="149">
        <v>348.10873251854855</v>
      </c>
      <c r="Q842" s="149">
        <v>361.16758017359933</v>
      </c>
      <c r="R842" s="149">
        <v>374.00011085311644</v>
      </c>
      <c r="S842" s="149">
        <v>381.40823206030194</v>
      </c>
      <c r="T842" s="149">
        <v>372.96161760871502</v>
      </c>
      <c r="U842" s="149">
        <v>328.51325660696421</v>
      </c>
      <c r="V842" s="149">
        <v>335.70114996174237</v>
      </c>
      <c r="W842" s="149">
        <v>366.97582357095581</v>
      </c>
      <c r="X842" s="149">
        <v>366.53399518197915</v>
      </c>
      <c r="Y842" s="149">
        <v>377.71896313788204</v>
      </c>
      <c r="Z842" s="149">
        <v>389.18751149244048</v>
      </c>
      <c r="AA842" s="149">
        <v>407.13789753055568</v>
      </c>
      <c r="AB842" s="149">
        <v>436.50619256632638</v>
      </c>
      <c r="AC842" s="149">
        <v>444.53126465149552</v>
      </c>
      <c r="AD842" s="149">
        <v>462.38163795972764</v>
      </c>
      <c r="AE842" s="149">
        <v>463.7134530462709</v>
      </c>
      <c r="AF842" s="149">
        <v>467.68484461137189</v>
      </c>
      <c r="AG842" s="149">
        <v>470.21174852082083</v>
      </c>
      <c r="AH842" s="149">
        <v>494.11732293070378</v>
      </c>
      <c r="AI842" s="149">
        <v>502.75259926655121</v>
      </c>
      <c r="AJ842" s="149">
        <v>486.03274960117386</v>
      </c>
      <c r="AK842" s="149">
        <v>415.44908198222544</v>
      </c>
      <c r="AL842" s="149">
        <v>437.5797469326655</v>
      </c>
      <c r="AM842" s="149">
        <v>438.16716347273785</v>
      </c>
      <c r="AN842" s="149">
        <v>370.79782903319369</v>
      </c>
      <c r="AO842" s="149">
        <v>348.91909488334488</v>
      </c>
      <c r="AP842" s="149">
        <v>355.164193573381</v>
      </c>
      <c r="AQ842" s="149">
        <v>357.05683953762264</v>
      </c>
      <c r="AR842" s="149">
        <v>379.49767054909233</v>
      </c>
      <c r="AS842" s="149">
        <v>396.43020551346143</v>
      </c>
      <c r="AT842" s="149">
        <v>407.61390748544176</v>
      </c>
      <c r="AU842" s="149">
        <v>397.06826141043661</v>
      </c>
      <c r="AV842" s="149">
        <v>355.12368208785875</v>
      </c>
      <c r="AW842" s="149">
        <v>427.37205526579027</v>
      </c>
      <c r="AX842" s="149">
        <v>462.16418686425942</v>
      </c>
      <c r="AY842" s="149">
        <v>476.17590144817768</v>
      </c>
      <c r="AZ842" s="149">
        <v>488.64667931974208</v>
      </c>
      <c r="BA842" s="149">
        <v>495.91941023302257</v>
      </c>
    </row>
    <row r="843" spans="1:53" s="149" customFormat="1" outlineLevel="1" x14ac:dyDescent="0.2">
      <c r="A843" s="96"/>
      <c r="B843" s="96"/>
      <c r="C843" s="96" t="s">
        <v>1859</v>
      </c>
      <c r="D843" s="137"/>
      <c r="E843" s="137"/>
      <c r="F843" s="140" t="s">
        <v>447</v>
      </c>
      <c r="G843" s="140" t="s">
        <v>952</v>
      </c>
      <c r="H843" s="149">
        <v>218.7567318884613</v>
      </c>
      <c r="I843" s="149">
        <v>203.82198574689855</v>
      </c>
      <c r="J843" s="149">
        <v>224.66413768449851</v>
      </c>
      <c r="K843" s="149">
        <v>254.48417261677341</v>
      </c>
      <c r="L843" s="149">
        <v>269.22795843144104</v>
      </c>
      <c r="M843" s="149">
        <v>273.25598489515755</v>
      </c>
      <c r="N843" s="149">
        <v>270.64436200718859</v>
      </c>
      <c r="O843" s="149">
        <v>305.70687612962115</v>
      </c>
      <c r="P843" s="149">
        <v>366.33059774997639</v>
      </c>
      <c r="Q843" s="149">
        <v>373.46756824077011</v>
      </c>
      <c r="R843" s="149">
        <v>345.79618043989097</v>
      </c>
      <c r="S843" s="149">
        <v>306.00636786532721</v>
      </c>
      <c r="T843" s="149">
        <v>312.6721197077394</v>
      </c>
      <c r="U843" s="149">
        <v>323.31506684771608</v>
      </c>
      <c r="V843" s="149">
        <v>344.26437637882555</v>
      </c>
      <c r="W843" s="149">
        <v>341.51537196071615</v>
      </c>
      <c r="X843" s="149">
        <v>347.42277775675325</v>
      </c>
      <c r="Y843" s="149">
        <v>336.34707879683435</v>
      </c>
      <c r="Z843" s="149">
        <v>363.97038306216439</v>
      </c>
      <c r="AA843" s="149">
        <v>372.87133239996075</v>
      </c>
      <c r="AB843" s="149">
        <v>386.94332253224184</v>
      </c>
      <c r="AC843" s="149">
        <v>391.10598289549597</v>
      </c>
      <c r="AD843" s="149">
        <v>397.60550308643826</v>
      </c>
      <c r="AE843" s="149">
        <v>407.38844184773598</v>
      </c>
      <c r="AF843" s="149">
        <v>412.38638191424371</v>
      </c>
      <c r="AG843" s="149">
        <v>434.50618208214934</v>
      </c>
      <c r="AH843" s="149">
        <v>448.82133752277889</v>
      </c>
      <c r="AI843" s="149">
        <v>465.51181961953591</v>
      </c>
      <c r="AJ843" s="149">
        <v>432.29296563158749</v>
      </c>
      <c r="AK843" s="149">
        <v>351.42607554504451</v>
      </c>
      <c r="AL843" s="149">
        <v>404.45122473333424</v>
      </c>
      <c r="AM843" s="149">
        <v>402.57459303161636</v>
      </c>
      <c r="AN843" s="149">
        <v>423.73547011914201</v>
      </c>
      <c r="AO843" s="149">
        <v>441.08263592997014</v>
      </c>
      <c r="AP843" s="149">
        <v>481.07027790793609</v>
      </c>
      <c r="AQ843" s="149">
        <v>501.83824381926019</v>
      </c>
      <c r="AR843" s="149">
        <v>519.86132675837916</v>
      </c>
      <c r="AS843" s="149">
        <v>540.28446502905081</v>
      </c>
      <c r="AT843" s="149">
        <v>522.7271054771079</v>
      </c>
      <c r="AU843" s="149">
        <v>534.08031512791047</v>
      </c>
      <c r="AV843" s="149">
        <v>471.9165465546813</v>
      </c>
      <c r="AW843" s="149">
        <v>526.51895473892478</v>
      </c>
      <c r="AX843" s="149">
        <v>590.84990622925159</v>
      </c>
      <c r="AY843" s="149">
        <v>619.87884510298522</v>
      </c>
      <c r="AZ843" s="149">
        <v>642.11614492752847</v>
      </c>
      <c r="BA843" s="149">
        <v>662.67398474010895</v>
      </c>
    </row>
    <row r="844" spans="1:53" s="52" customFormat="1" x14ac:dyDescent="0.2">
      <c r="A844" s="37" t="s">
        <v>442</v>
      </c>
      <c r="B844" s="37" t="s">
        <v>1802</v>
      </c>
      <c r="C844" s="37" t="s">
        <v>1859</v>
      </c>
      <c r="D844" s="38" t="s">
        <v>374</v>
      </c>
      <c r="E844" s="38" t="s">
        <v>1546</v>
      </c>
      <c r="F844" s="22" t="s">
        <v>1836</v>
      </c>
      <c r="G844" s="22" t="s">
        <v>1371</v>
      </c>
      <c r="H844" s="27" t="str">
        <f t="array" ref="H844:BA844">EIURebase($H$840:$BA$843,$H$88:$BA$91,$H$981:$BA$984,$H$93:$BA$96)</f>
        <v>–</v>
      </c>
      <c r="I844" s="27">
        <v>-791.41862223649548</v>
      </c>
      <c r="J844" s="27">
        <v>-1248.1846421735663</v>
      </c>
      <c r="K844" s="27">
        <v>-725.78583649316647</v>
      </c>
      <c r="L844" s="27">
        <v>28.674032401486571</v>
      </c>
      <c r="M844" s="27">
        <v>800.02101927479021</v>
      </c>
      <c r="N844" s="27">
        <v>905.12833402867477</v>
      </c>
      <c r="O844" s="27">
        <v>1003.1494469853631</v>
      </c>
      <c r="P844" s="27">
        <v>1234.4733558201681</v>
      </c>
      <c r="Q844" s="27">
        <v>1472.8550615020049</v>
      </c>
      <c r="R844" s="27">
        <v>1743.257240885029</v>
      </c>
      <c r="S844" s="27">
        <v>1786.6566654948554</v>
      </c>
      <c r="T844" s="27">
        <v>1771.5174266125762</v>
      </c>
      <c r="U844" s="27">
        <v>1663.0597037038176</v>
      </c>
      <c r="V844" s="27">
        <v>1751.6529841639444</v>
      </c>
      <c r="W844" s="27">
        <v>1801.6050360178297</v>
      </c>
      <c r="X844" s="27">
        <v>1767.1375228660515</v>
      </c>
      <c r="Y844" s="27">
        <v>1792.6498686609045</v>
      </c>
      <c r="Z844" s="27">
        <v>1900.7487868754033</v>
      </c>
      <c r="AA844" s="27">
        <v>1984.6002494012198</v>
      </c>
      <c r="AB844" s="27">
        <v>2096.8318256960483</v>
      </c>
      <c r="AC844" s="27">
        <v>2097.6371565550944</v>
      </c>
      <c r="AD844" s="27">
        <v>2056.373947402401</v>
      </c>
      <c r="AE844" s="27">
        <v>2069.146433800267</v>
      </c>
      <c r="AF844" s="27">
        <v>2083.2022312159038</v>
      </c>
      <c r="AG844" s="27">
        <v>2117.0612018498559</v>
      </c>
      <c r="AH844" s="27">
        <v>2238.1415765454508</v>
      </c>
      <c r="AI844" s="27">
        <v>2346.4096896999304</v>
      </c>
      <c r="AJ844" s="27">
        <v>2295.8393041277518</v>
      </c>
      <c r="AK844" s="27">
        <v>1933.8721140295004</v>
      </c>
      <c r="AL844" s="27">
        <v>2100.5930152859969</v>
      </c>
      <c r="AM844" s="27">
        <v>2207.5289017960677</v>
      </c>
      <c r="AN844" s="27">
        <v>2083.4965712544849</v>
      </c>
      <c r="AO844" s="27">
        <v>2099.1834322514701</v>
      </c>
      <c r="AP844" s="27">
        <v>2188.767669264766</v>
      </c>
      <c r="AQ844" s="27">
        <v>2209.1292116139243</v>
      </c>
      <c r="AR844" s="27">
        <v>2284.3761991333895</v>
      </c>
      <c r="AS844" s="27">
        <v>2409.0760745162206</v>
      </c>
      <c r="AT844" s="27">
        <v>2448.6383755402394</v>
      </c>
      <c r="AU844" s="27">
        <v>2469.0008394534193</v>
      </c>
      <c r="AV844" s="27">
        <v>2235.5621032723652</v>
      </c>
      <c r="AW844" s="28">
        <v>2478.2723431593204</v>
      </c>
      <c r="AX844" s="28">
        <v>2661.3531196802742</v>
      </c>
      <c r="AY844" s="28">
        <v>2747.4631932246248</v>
      </c>
      <c r="AZ844" s="28">
        <v>2813.6595796804095</v>
      </c>
      <c r="BA844" s="28">
        <v>2873.5656112617462</v>
      </c>
    </row>
    <row r="845" spans="1:53" s="149" customFormat="1" outlineLevel="1" x14ac:dyDescent="0.2">
      <c r="A845" s="96"/>
      <c r="B845" s="96"/>
      <c r="C845" s="96" t="s">
        <v>1859</v>
      </c>
      <c r="D845" s="137"/>
      <c r="E845" s="137"/>
      <c r="F845" s="140" t="s">
        <v>444</v>
      </c>
      <c r="G845" s="140" t="s">
        <v>953</v>
      </c>
      <c r="H845" s="149">
        <v>262.60174255248171</v>
      </c>
      <c r="I845" s="149">
        <v>281.46327232351888</v>
      </c>
      <c r="J845" s="149">
        <v>290.8305731115575</v>
      </c>
      <c r="K845" s="149">
        <v>288.88857172867148</v>
      </c>
      <c r="L845" s="149">
        <v>316.85085307833157</v>
      </c>
      <c r="M845" s="149">
        <v>342.32534180677806</v>
      </c>
      <c r="N845" s="149">
        <v>337.45129912031899</v>
      </c>
      <c r="O845" s="149">
        <v>338.65711697243779</v>
      </c>
      <c r="P845" s="149">
        <v>355.53856690210097</v>
      </c>
      <c r="Q845" s="149">
        <v>393.66779666804678</v>
      </c>
      <c r="R845" s="149">
        <v>442.47168763011808</v>
      </c>
      <c r="S845" s="149">
        <v>540.04773750552067</v>
      </c>
      <c r="T845" s="149">
        <v>533.33412448950799</v>
      </c>
      <c r="U845" s="149">
        <v>501.25391171076478</v>
      </c>
      <c r="V845" s="149">
        <v>541.35408248804765</v>
      </c>
      <c r="W845" s="149">
        <v>578.70613091625421</v>
      </c>
      <c r="X845" s="149">
        <v>613.76014437471235</v>
      </c>
      <c r="Y845" s="149">
        <v>689.68034026703629</v>
      </c>
      <c r="Z845" s="149">
        <v>738.61179406504198</v>
      </c>
      <c r="AA845" s="149">
        <v>775.06252538083868</v>
      </c>
      <c r="AB845" s="149">
        <v>887.29827406132665</v>
      </c>
      <c r="AC845" s="149">
        <v>941.14083357872005</v>
      </c>
      <c r="AD845" s="149">
        <v>981.01570680994905</v>
      </c>
      <c r="AE845" s="149">
        <v>998.58777304838895</v>
      </c>
      <c r="AF845" s="149">
        <v>1102.3980281474405</v>
      </c>
      <c r="AG845" s="149">
        <v>1179.5347038602599</v>
      </c>
      <c r="AH845" s="149">
        <v>1330.9247544091897</v>
      </c>
      <c r="AI845" s="149">
        <v>1453.9741506592841</v>
      </c>
      <c r="AJ845" s="149">
        <v>1472.5824586813762</v>
      </c>
      <c r="AK845" s="149">
        <v>1262.3487508054391</v>
      </c>
      <c r="AL845" s="149">
        <v>1439.5109366999964</v>
      </c>
      <c r="AM845" s="149">
        <v>1562.2450433138106</v>
      </c>
      <c r="AN845" s="149">
        <v>1617.9349157806498</v>
      </c>
      <c r="AO845" s="149">
        <v>1637.1740569316926</v>
      </c>
      <c r="AP845" s="149">
        <v>1713.8150780431936</v>
      </c>
      <c r="AQ845" s="149">
        <v>1797.3498232793552</v>
      </c>
      <c r="AR845" s="149">
        <v>1838.5767356432968</v>
      </c>
      <c r="AS845" s="149">
        <v>1937.9712857678896</v>
      </c>
      <c r="AT845" s="149">
        <v>1985.4608352711512</v>
      </c>
      <c r="AU845" s="149">
        <v>2004.880341387232</v>
      </c>
      <c r="AV845" s="149">
        <v>1801.2248141432851</v>
      </c>
      <c r="AW845" s="149">
        <v>1960.0109742505731</v>
      </c>
      <c r="AX845" s="149">
        <v>2042.3431724134052</v>
      </c>
      <c r="AY845" s="149">
        <v>2100.5671852011997</v>
      </c>
      <c r="AZ845" s="149">
        <v>2169.2436718921717</v>
      </c>
      <c r="BA845" s="149">
        <v>2232.5207644503266</v>
      </c>
    </row>
    <row r="846" spans="1:53" s="149" customFormat="1" outlineLevel="1" x14ac:dyDescent="0.2">
      <c r="A846" s="96"/>
      <c r="B846" s="96"/>
      <c r="C846" s="96" t="s">
        <v>1859</v>
      </c>
      <c r="D846" s="137"/>
      <c r="E846" s="137"/>
      <c r="F846" s="140" t="s">
        <v>445</v>
      </c>
      <c r="G846" s="140" t="s">
        <v>954</v>
      </c>
      <c r="H846" s="149">
        <v>193.356411597403</v>
      </c>
      <c r="I846" s="149">
        <v>202.94320885728365</v>
      </c>
      <c r="J846" s="149">
        <v>200.5490756015372</v>
      </c>
      <c r="K846" s="149">
        <v>210.27957217794713</v>
      </c>
      <c r="L846" s="149">
        <v>224.72905166680906</v>
      </c>
      <c r="M846" s="149">
        <v>229.65845143560742</v>
      </c>
      <c r="N846" s="149">
        <v>227.24892182451853</v>
      </c>
      <c r="O846" s="149">
        <v>233.62942808434011</v>
      </c>
      <c r="P846" s="149">
        <v>253.01857157889529</v>
      </c>
      <c r="Q846" s="149">
        <v>278.15825379384466</v>
      </c>
      <c r="R846" s="149">
        <v>290.02242861479169</v>
      </c>
      <c r="S846" s="149">
        <v>307.82703053868948</v>
      </c>
      <c r="T846" s="149">
        <v>325.71887847619428</v>
      </c>
      <c r="U846" s="149">
        <v>326.88002027493513</v>
      </c>
      <c r="V846" s="149">
        <v>353.79669850232227</v>
      </c>
      <c r="W846" s="149">
        <v>385.76466431163522</v>
      </c>
      <c r="X846" s="149">
        <v>402.1528015440303</v>
      </c>
      <c r="Y846" s="149">
        <v>454.18478442374123</v>
      </c>
      <c r="Z846" s="149">
        <v>494.23327072860144</v>
      </c>
      <c r="AA846" s="149">
        <v>518.09505545012985</v>
      </c>
      <c r="AB846" s="149">
        <v>586.92189594919807</v>
      </c>
      <c r="AC846" s="149">
        <v>605.92228147135722</v>
      </c>
      <c r="AD846" s="149">
        <v>617.65558727189364</v>
      </c>
      <c r="AE846" s="149">
        <v>611.74466985001595</v>
      </c>
      <c r="AF846" s="149">
        <v>641.3197854331944</v>
      </c>
      <c r="AG846" s="149">
        <v>667.67064760174742</v>
      </c>
      <c r="AH846" s="149">
        <v>709.47560144525551</v>
      </c>
      <c r="AI846" s="149">
        <v>729.93094254727339</v>
      </c>
      <c r="AJ846" s="149">
        <v>730.03486794583478</v>
      </c>
      <c r="AK846" s="149">
        <v>652.64893690599229</v>
      </c>
      <c r="AL846" s="149">
        <v>706.87490042199829</v>
      </c>
      <c r="AM846" s="149">
        <v>753.5823104124554</v>
      </c>
      <c r="AN846" s="149">
        <v>777.27986734366459</v>
      </c>
      <c r="AO846" s="149">
        <v>793.36905867649432</v>
      </c>
      <c r="AP846" s="149">
        <v>819.35682346488875</v>
      </c>
      <c r="AQ846" s="149">
        <v>855.77305293854943</v>
      </c>
      <c r="AR846" s="149">
        <v>870.6882721765196</v>
      </c>
      <c r="AS846" s="149">
        <v>910.96385472268037</v>
      </c>
      <c r="AT846" s="149">
        <v>952.90352667543448</v>
      </c>
      <c r="AU846" s="149">
        <v>967.20289169970772</v>
      </c>
      <c r="AV846" s="149">
        <v>811.25320843632778</v>
      </c>
      <c r="AW846" s="149">
        <v>881.85370947281683</v>
      </c>
      <c r="AX846" s="149">
        <v>933.43082337285648</v>
      </c>
      <c r="AY846" s="149">
        <v>977.26228727313764</v>
      </c>
      <c r="AZ846" s="149">
        <v>1016.0734857086755</v>
      </c>
      <c r="BA846" s="149">
        <v>1053.7633025139753</v>
      </c>
    </row>
    <row r="847" spans="1:53" s="149" customFormat="1" outlineLevel="1" x14ac:dyDescent="0.2">
      <c r="A847" s="96"/>
      <c r="B847" s="96"/>
      <c r="C847" s="96" t="s">
        <v>1859</v>
      </c>
      <c r="D847" s="137"/>
      <c r="E847" s="137"/>
      <c r="F847" s="140" t="s">
        <v>446</v>
      </c>
      <c r="G847" s="140" t="s">
        <v>955</v>
      </c>
      <c r="H847" s="166">
        <v>185.65275859421411</v>
      </c>
      <c r="I847" s="149">
        <v>189.43414061866346</v>
      </c>
      <c r="J847" s="149">
        <v>186.44169705864272</v>
      </c>
      <c r="K847" s="149">
        <v>194.55918804518618</v>
      </c>
      <c r="L847" s="149">
        <v>208.93852769287534</v>
      </c>
      <c r="M847" s="149">
        <v>216.94271623078527</v>
      </c>
      <c r="N847" s="149">
        <v>221.49369791756484</v>
      </c>
      <c r="O847" s="149">
        <v>228.57132420887183</v>
      </c>
      <c r="P847" s="149">
        <v>241.16426191643916</v>
      </c>
      <c r="Q847" s="149">
        <v>262.93343904722542</v>
      </c>
      <c r="R847" s="149">
        <v>279.77395966245371</v>
      </c>
      <c r="S847" s="149">
        <v>277.00937991579593</v>
      </c>
      <c r="T847" s="149">
        <v>295.72190876566907</v>
      </c>
      <c r="U847" s="149">
        <v>321.66313383836058</v>
      </c>
      <c r="V847" s="149">
        <v>354.65428904824864</v>
      </c>
      <c r="W847" s="149">
        <v>400.59339630475574</v>
      </c>
      <c r="X847" s="149">
        <v>405.94882537683327</v>
      </c>
      <c r="Y847" s="149">
        <v>427.09232120794326</v>
      </c>
      <c r="Z847" s="149">
        <v>437.52244106270638</v>
      </c>
      <c r="AA847" s="149">
        <v>431.79059607794642</v>
      </c>
      <c r="AB847" s="149">
        <v>487.46993716864813</v>
      </c>
      <c r="AC847" s="149">
        <v>498.66421909363953</v>
      </c>
      <c r="AD847" s="149">
        <v>486.21731565319982</v>
      </c>
      <c r="AE847" s="149">
        <v>478.56688253824558</v>
      </c>
      <c r="AF847" s="149">
        <v>504.47285796025113</v>
      </c>
      <c r="AG847" s="149">
        <v>525.14300133929225</v>
      </c>
      <c r="AH847" s="149">
        <v>570.50426610776844</v>
      </c>
      <c r="AI847" s="149">
        <v>602.25916571145513</v>
      </c>
      <c r="AJ847" s="149">
        <v>581.55880834611173</v>
      </c>
      <c r="AK847" s="149">
        <v>479.23033132079968</v>
      </c>
      <c r="AL847" s="149">
        <v>533.21013568199862</v>
      </c>
      <c r="AM847" s="149">
        <v>566.74010698094378</v>
      </c>
      <c r="AN847" s="149">
        <v>576.56342927746971</v>
      </c>
      <c r="AO847" s="149">
        <v>580.01915396079187</v>
      </c>
      <c r="AP847" s="149">
        <v>593.52606475400296</v>
      </c>
      <c r="AQ847" s="149">
        <v>618.04345572219995</v>
      </c>
      <c r="AR847" s="149">
        <v>629.9565787379662</v>
      </c>
      <c r="AS847" s="149">
        <v>668.1583876689001</v>
      </c>
      <c r="AT847" s="149">
        <v>678.9183435407964</v>
      </c>
      <c r="AU847" s="149">
        <v>691.75425205487772</v>
      </c>
      <c r="AV847" s="149">
        <v>591.40982679674801</v>
      </c>
      <c r="AW847" s="149">
        <v>657.6341194495227</v>
      </c>
      <c r="AX847" s="149">
        <v>700.60149310582824</v>
      </c>
      <c r="AY847" s="149">
        <v>726.84677967678397</v>
      </c>
      <c r="AZ847" s="149">
        <v>749.7370745983585</v>
      </c>
      <c r="BA847" s="149">
        <v>768.85110974356019</v>
      </c>
    </row>
    <row r="848" spans="1:53" s="149" customFormat="1" outlineLevel="1" x14ac:dyDescent="0.2">
      <c r="A848" s="96"/>
      <c r="B848" s="96"/>
      <c r="C848" s="96" t="s">
        <v>1859</v>
      </c>
      <c r="D848" s="137"/>
      <c r="E848" s="137"/>
      <c r="F848" s="140" t="s">
        <v>447</v>
      </c>
      <c r="G848" s="140" t="s">
        <v>956</v>
      </c>
      <c r="H848" s="149">
        <v>218.55837017121542</v>
      </c>
      <c r="I848" s="149">
        <v>217.03224504326889</v>
      </c>
      <c r="J848" s="149">
        <v>218.81449377964469</v>
      </c>
      <c r="K848" s="149">
        <v>222.58468637833695</v>
      </c>
      <c r="L848" s="149">
        <v>236.88116116387431</v>
      </c>
      <c r="M848" s="149">
        <v>250.12129194780695</v>
      </c>
      <c r="N848" s="149">
        <v>259.9986391889426</v>
      </c>
      <c r="O848" s="149">
        <v>276.19016326379096</v>
      </c>
      <c r="P848" s="149">
        <v>278.57091846338756</v>
      </c>
      <c r="Q848" s="149">
        <v>291.40762138741081</v>
      </c>
      <c r="R848" s="149">
        <v>306.64498549096038</v>
      </c>
      <c r="S848" s="149">
        <v>306.15662545001754</v>
      </c>
      <c r="T848" s="149">
        <v>319.3914479726356</v>
      </c>
      <c r="U848" s="149">
        <v>332.99784878727536</v>
      </c>
      <c r="V848" s="149">
        <v>362.61131159608129</v>
      </c>
      <c r="W848" s="149">
        <v>395.568979033083</v>
      </c>
      <c r="X848" s="149">
        <v>423.64570019131327</v>
      </c>
      <c r="Y848" s="149">
        <v>475.73301434079264</v>
      </c>
      <c r="Z848" s="149">
        <v>488.35075148558872</v>
      </c>
      <c r="AA848" s="149">
        <v>502.02217850133241</v>
      </c>
      <c r="AB848" s="149">
        <v>546.86504302171602</v>
      </c>
      <c r="AC848" s="149">
        <v>558.83119109014547</v>
      </c>
      <c r="AD848" s="149">
        <v>564.87331953148498</v>
      </c>
      <c r="AE848" s="149">
        <v>578.02719106905545</v>
      </c>
      <c r="AF848" s="149">
        <v>604.94671126070364</v>
      </c>
      <c r="AG848" s="149">
        <v>652.70115711214351</v>
      </c>
      <c r="AH848" s="149">
        <v>735.73696179104979</v>
      </c>
      <c r="AI848" s="149">
        <v>720.92956685398246</v>
      </c>
      <c r="AJ848" s="149">
        <v>723.75488893867657</v>
      </c>
      <c r="AK848" s="149">
        <v>663.04828547962097</v>
      </c>
      <c r="AL848" s="149">
        <v>701.65925121666817</v>
      </c>
      <c r="AM848" s="149">
        <v>752.34916557507995</v>
      </c>
      <c r="AN848" s="149">
        <v>757.17437511004823</v>
      </c>
      <c r="AO848" s="149">
        <v>763.65045391385615</v>
      </c>
      <c r="AP848" s="149">
        <v>765.44995449950432</v>
      </c>
      <c r="AQ848" s="149">
        <v>786.87807836120237</v>
      </c>
      <c r="AR848" s="149">
        <v>808.44554408240845</v>
      </c>
      <c r="AS848" s="149">
        <v>852.16571133475486</v>
      </c>
      <c r="AT848" s="149">
        <v>877.98774849961001</v>
      </c>
      <c r="AU848" s="149">
        <v>901.32419230390553</v>
      </c>
      <c r="AV848" s="149">
        <v>753.39223892339805</v>
      </c>
      <c r="AW848" s="149">
        <v>794.51824965124922</v>
      </c>
      <c r="AX848" s="149">
        <v>878.8217614096892</v>
      </c>
      <c r="AY848" s="149">
        <v>896.04970869366184</v>
      </c>
      <c r="AZ848" s="149">
        <v>916.86877749071402</v>
      </c>
      <c r="BA848" s="149">
        <v>941.68797010803473</v>
      </c>
    </row>
    <row r="849" spans="1:53" s="52" customFormat="1" x14ac:dyDescent="0.2">
      <c r="A849" s="37" t="s">
        <v>442</v>
      </c>
      <c r="B849" s="37" t="s">
        <v>1803</v>
      </c>
      <c r="C849" s="37" t="s">
        <v>1859</v>
      </c>
      <c r="D849" s="38" t="s">
        <v>374</v>
      </c>
      <c r="E849" s="38" t="s">
        <v>1546</v>
      </c>
      <c r="F849" s="22" t="s">
        <v>1837</v>
      </c>
      <c r="G849" s="22" t="s">
        <v>1372</v>
      </c>
      <c r="H849" s="27">
        <f t="array" ref="H849:BA849">EIURebase($H$845:$BA$848,$H$98:$BA$101,$H$986:$BA$989)</f>
        <v>847.66764422595747</v>
      </c>
      <c r="I849" s="27">
        <v>882.33034244666271</v>
      </c>
      <c r="J849" s="27">
        <v>892.3126627615037</v>
      </c>
      <c r="K849" s="27">
        <v>907.47340434974183</v>
      </c>
      <c r="L849" s="27">
        <v>979.98196900550204</v>
      </c>
      <c r="M849" s="27">
        <v>1035.3446237141904</v>
      </c>
      <c r="N849" s="27">
        <v>1037.7881482182372</v>
      </c>
      <c r="O849" s="27">
        <v>1064.398809893979</v>
      </c>
      <c r="P849" s="27">
        <v>1116.7365798350947</v>
      </c>
      <c r="Q849" s="27">
        <v>1217.2634129039564</v>
      </c>
      <c r="R849" s="27">
        <v>1316.3639916488651</v>
      </c>
      <c r="S849" s="27">
        <v>1438.2148057691452</v>
      </c>
      <c r="T849" s="27">
        <v>1478.5219889957345</v>
      </c>
      <c r="U849" s="27">
        <v>1478.8422201010858</v>
      </c>
      <c r="V849" s="27">
        <v>1606.5264123561051</v>
      </c>
      <c r="W849" s="27">
        <v>1750.1944601941452</v>
      </c>
      <c r="X849" s="27">
        <v>1836.3463159178029</v>
      </c>
      <c r="Y849" s="27">
        <v>2039.865836943374</v>
      </c>
      <c r="Z849" s="27">
        <v>2154.085189139435</v>
      </c>
      <c r="AA849" s="27">
        <v>2225.290745514169</v>
      </c>
      <c r="AB849" s="27">
        <v>2504.0888941291869</v>
      </c>
      <c r="AC849" s="27">
        <v>2599.6203801681072</v>
      </c>
      <c r="AD849" s="27">
        <v>2646.5023727708672</v>
      </c>
      <c r="AE849" s="27">
        <v>2666.1894581000984</v>
      </c>
      <c r="AF849" s="27">
        <v>2852.2297006632534</v>
      </c>
      <c r="AG849" s="27">
        <v>3025.6231143863324</v>
      </c>
      <c r="AH849" s="27">
        <v>3349.498195426851</v>
      </c>
      <c r="AI849" s="27">
        <v>3507.0938257719954</v>
      </c>
      <c r="AJ849" s="27">
        <v>3507.931023912</v>
      </c>
      <c r="AK849" s="27">
        <v>3057.2763045118522</v>
      </c>
      <c r="AL849" s="27">
        <v>3381.2552240206614</v>
      </c>
      <c r="AM849" s="27">
        <v>3634.9166262822905</v>
      </c>
      <c r="AN849" s="27">
        <v>3728.9525875118325</v>
      </c>
      <c r="AO849" s="27">
        <v>3774.2127234828349</v>
      </c>
      <c r="AP849" s="27">
        <v>3892.1479207615898</v>
      </c>
      <c r="AQ849" s="27">
        <v>4058.0444103013078</v>
      </c>
      <c r="AR849" s="27">
        <v>4147.6671306401913</v>
      </c>
      <c r="AS849" s="27">
        <v>4369.2592394942258</v>
      </c>
      <c r="AT849" s="27">
        <v>4495.2704539869919</v>
      </c>
      <c r="AU849" s="27">
        <v>4565.1616774457234</v>
      </c>
      <c r="AV849" s="27">
        <v>3957.2800882997594</v>
      </c>
      <c r="AW849" s="28">
        <v>4294.0170528241624</v>
      </c>
      <c r="AX849" s="28">
        <v>4555.1972503017796</v>
      </c>
      <c r="AY849" s="28">
        <v>4700.7259608447839</v>
      </c>
      <c r="AZ849" s="28">
        <v>4851.92300968992</v>
      </c>
      <c r="BA849" s="28">
        <v>4996.8231468158974</v>
      </c>
    </row>
    <row r="850" spans="1:53" s="149" customFormat="1" outlineLevel="1" x14ac:dyDescent="0.2">
      <c r="A850" s="96"/>
      <c r="B850" s="96"/>
      <c r="C850" s="96" t="s">
        <v>1859</v>
      </c>
      <c r="D850" s="137"/>
      <c r="E850" s="137"/>
      <c r="F850" s="140" t="s">
        <v>444</v>
      </c>
      <c r="G850" s="140" t="s">
        <v>957</v>
      </c>
      <c r="H850" s="149">
        <v>310.4436811862189</v>
      </c>
      <c r="I850" s="149">
        <v>301.40276238157065</v>
      </c>
      <c r="J850" s="149">
        <v>298.10457311807238</v>
      </c>
      <c r="K850" s="149">
        <v>305.51579840428616</v>
      </c>
      <c r="L850" s="149">
        <v>323.5200315603239</v>
      </c>
      <c r="M850" s="149">
        <v>338.18727322623391</v>
      </c>
      <c r="N850" s="149">
        <v>348.30172030096196</v>
      </c>
      <c r="O850" s="149">
        <v>363.3052479309934</v>
      </c>
      <c r="P850" s="149">
        <v>380.79211806530583</v>
      </c>
      <c r="Q850" s="149">
        <v>415.19675901003308</v>
      </c>
      <c r="R850" s="149">
        <v>464.16516901632525</v>
      </c>
      <c r="S850" s="149">
        <v>523.53154103325096</v>
      </c>
      <c r="T850" s="149">
        <v>535.46050956592467</v>
      </c>
      <c r="U850" s="149">
        <v>499.48101558306604</v>
      </c>
      <c r="V850" s="149">
        <v>540.73230941654924</v>
      </c>
      <c r="W850" s="149">
        <v>579.75195785582093</v>
      </c>
      <c r="X850" s="149">
        <v>604.37973109749578</v>
      </c>
      <c r="Y850" s="149">
        <v>660.56160437494725</v>
      </c>
      <c r="Z850" s="149">
        <v>719.47580111088507</v>
      </c>
      <c r="AA850" s="149">
        <v>781.3913500766065</v>
      </c>
      <c r="AB850" s="149">
        <v>869.51250015950893</v>
      </c>
      <c r="AC850" s="149">
        <v>879.59461204537911</v>
      </c>
      <c r="AD850" s="149">
        <v>856.92932608586352</v>
      </c>
      <c r="AE850" s="149">
        <v>904.95328989599648</v>
      </c>
      <c r="AF850" s="149">
        <v>967.56158794780754</v>
      </c>
      <c r="AG850" s="149">
        <v>1027.6686944710884</v>
      </c>
      <c r="AH850" s="149">
        <v>1145.9587050990983</v>
      </c>
      <c r="AI850" s="149">
        <v>1220.2650984351387</v>
      </c>
      <c r="AJ850" s="149">
        <v>1243.0072128033805</v>
      </c>
      <c r="AK850" s="149">
        <v>1122.1006386929953</v>
      </c>
      <c r="AL850" s="149">
        <v>1264.0178424786634</v>
      </c>
      <c r="AM850" s="149">
        <v>1358.2189134521252</v>
      </c>
      <c r="AN850" s="149">
        <v>1365.2994144267016</v>
      </c>
      <c r="AO850" s="149">
        <v>1403.4723982809198</v>
      </c>
      <c r="AP850" s="149">
        <v>1457.7687420256937</v>
      </c>
      <c r="AQ850" s="149">
        <v>1535.9616957216892</v>
      </c>
      <c r="AR850" s="149">
        <v>1603.4955484218353</v>
      </c>
      <c r="AS850" s="149">
        <v>1696.1573350649096</v>
      </c>
      <c r="AT850" s="149">
        <v>1760.1895454932642</v>
      </c>
      <c r="AU850" s="149">
        <v>1805.3659432318211</v>
      </c>
      <c r="AV850" s="149">
        <v>1642.3227378170254</v>
      </c>
      <c r="AW850" s="149">
        <v>1755.9412006811235</v>
      </c>
      <c r="AX850" s="149">
        <v>1846.32567564839</v>
      </c>
      <c r="AY850" s="149">
        <v>1908.3245554343198</v>
      </c>
      <c r="AZ850" s="149">
        <v>1974.9118846455312</v>
      </c>
      <c r="BA850" s="149">
        <v>2043.3103920826952</v>
      </c>
    </row>
    <row r="851" spans="1:53" s="149" customFormat="1" outlineLevel="1" x14ac:dyDescent="0.2">
      <c r="A851" s="96"/>
      <c r="B851" s="96"/>
      <c r="C851" s="96" t="s">
        <v>1859</v>
      </c>
      <c r="D851" s="137"/>
      <c r="E851" s="137"/>
      <c r="F851" s="140" t="s">
        <v>445</v>
      </c>
      <c r="G851" s="140" t="s">
        <v>958</v>
      </c>
      <c r="H851" s="149">
        <v>202.59572092345542</v>
      </c>
      <c r="I851" s="149">
        <v>200.02825626533638</v>
      </c>
      <c r="J851" s="149">
        <v>206.9852160286957</v>
      </c>
      <c r="K851" s="149">
        <v>201.67767330167777</v>
      </c>
      <c r="L851" s="149">
        <v>208.87629184012897</v>
      </c>
      <c r="M851" s="149">
        <v>218.92622820109281</v>
      </c>
      <c r="N851" s="149">
        <v>233.10226438862537</v>
      </c>
      <c r="O851" s="149">
        <v>251.08858179189235</v>
      </c>
      <c r="P851" s="149">
        <v>271.95946108197035</v>
      </c>
      <c r="Q851" s="149">
        <v>295.06408576932608</v>
      </c>
      <c r="R851" s="149">
        <v>309.80910690350362</v>
      </c>
      <c r="S851" s="149">
        <v>318.18149663525821</v>
      </c>
      <c r="T851" s="149">
        <v>323.19751449073669</v>
      </c>
      <c r="U851" s="149">
        <v>312.39191497591418</v>
      </c>
      <c r="V851" s="149">
        <v>340.66471304380633</v>
      </c>
      <c r="W851" s="149">
        <v>367.11548066457721</v>
      </c>
      <c r="X851" s="149">
        <v>375.56970193922001</v>
      </c>
      <c r="Y851" s="149">
        <v>405.57758443991474</v>
      </c>
      <c r="Z851" s="149">
        <v>453.93363319758544</v>
      </c>
      <c r="AA851" s="149">
        <v>483.15772295155352</v>
      </c>
      <c r="AB851" s="149">
        <v>561.02427186330124</v>
      </c>
      <c r="AC851" s="149">
        <v>574.42930148268351</v>
      </c>
      <c r="AD851" s="149">
        <v>585.46760944759467</v>
      </c>
      <c r="AE851" s="149">
        <v>590.76620184960916</v>
      </c>
      <c r="AF851" s="149">
        <v>623.58448640137226</v>
      </c>
      <c r="AG851" s="149">
        <v>664.10388630963496</v>
      </c>
      <c r="AH851" s="149">
        <v>704.19367061773426</v>
      </c>
      <c r="AI851" s="149">
        <v>744.39597329730475</v>
      </c>
      <c r="AJ851" s="149">
        <v>751.77487695368166</v>
      </c>
      <c r="AK851" s="149">
        <v>682.56712817379753</v>
      </c>
      <c r="AL851" s="149">
        <v>740.9590484959981</v>
      </c>
      <c r="AM851" s="149">
        <v>785.87561521664691</v>
      </c>
      <c r="AN851" s="149">
        <v>788.55431962837952</v>
      </c>
      <c r="AO851" s="149">
        <v>808.40741910378483</v>
      </c>
      <c r="AP851" s="149">
        <v>848.05352301528683</v>
      </c>
      <c r="AQ851" s="149">
        <v>896.59752859802893</v>
      </c>
      <c r="AR851" s="149">
        <v>922.52662013288716</v>
      </c>
      <c r="AS851" s="149">
        <v>965.79121258147916</v>
      </c>
      <c r="AT851" s="149">
        <v>995.30299135341386</v>
      </c>
      <c r="AU851" s="149">
        <v>1019.0635470017334</v>
      </c>
      <c r="AV851" s="149">
        <v>895.09003814388427</v>
      </c>
      <c r="AW851" s="149">
        <v>969.65725030486067</v>
      </c>
      <c r="AX851" s="149">
        <v>1029.7317628827386</v>
      </c>
      <c r="AY851" s="149">
        <v>1066.3580826805646</v>
      </c>
      <c r="AZ851" s="149">
        <v>1104.3961796621734</v>
      </c>
      <c r="BA851" s="149">
        <v>1137.8075621227888</v>
      </c>
    </row>
    <row r="852" spans="1:53" s="149" customFormat="1" outlineLevel="1" x14ac:dyDescent="0.2">
      <c r="A852" s="96"/>
      <c r="B852" s="96"/>
      <c r="C852" s="96" t="s">
        <v>1859</v>
      </c>
      <c r="D852" s="137"/>
      <c r="E852" s="137"/>
      <c r="F852" s="140" t="s">
        <v>446</v>
      </c>
      <c r="G852" s="140" t="s">
        <v>959</v>
      </c>
      <c r="H852" s="166">
        <v>185.73934140230972</v>
      </c>
      <c r="I852" s="149">
        <v>178.76395111066489</v>
      </c>
      <c r="J852" s="149">
        <v>178.20030365339406</v>
      </c>
      <c r="K852" s="149">
        <v>173.7156304064134</v>
      </c>
      <c r="L852" s="149">
        <v>195.5431039061701</v>
      </c>
      <c r="M852" s="149">
        <v>204.25319836600923</v>
      </c>
      <c r="N852" s="149">
        <v>216.20587796904917</v>
      </c>
      <c r="O852" s="149">
        <v>240.10865755289907</v>
      </c>
      <c r="P852" s="149">
        <v>255.23556231004298</v>
      </c>
      <c r="Q852" s="149">
        <v>277.94397680136939</v>
      </c>
      <c r="R852" s="149">
        <v>303.48094706797008</v>
      </c>
      <c r="S852" s="149">
        <v>306.76351635573707</v>
      </c>
      <c r="T852" s="149">
        <v>327.05095538414059</v>
      </c>
      <c r="U852" s="149">
        <v>290.00629034918745</v>
      </c>
      <c r="V852" s="149">
        <v>315.22338745925913</v>
      </c>
      <c r="W852" s="149">
        <v>346.63157792150434</v>
      </c>
      <c r="X852" s="149">
        <v>344.07388248038768</v>
      </c>
      <c r="Y852" s="149">
        <v>380.27243142387715</v>
      </c>
      <c r="Z852" s="149">
        <v>413.71981325899452</v>
      </c>
      <c r="AA852" s="149">
        <v>431.36442931268903</v>
      </c>
      <c r="AB852" s="149">
        <v>482.78661884695015</v>
      </c>
      <c r="AC852" s="149">
        <v>492.74009122168405</v>
      </c>
      <c r="AD852" s="149">
        <v>496.47280458859865</v>
      </c>
      <c r="AE852" s="149">
        <v>499.53997542015463</v>
      </c>
      <c r="AF852" s="149">
        <v>519.73454804827566</v>
      </c>
      <c r="AG852" s="149">
        <v>541.28213253606953</v>
      </c>
      <c r="AH852" s="149">
        <v>586.58545814059903</v>
      </c>
      <c r="AI852" s="149">
        <v>615.14187622749932</v>
      </c>
      <c r="AJ852" s="149">
        <v>589.2205422486179</v>
      </c>
      <c r="AK852" s="149">
        <v>512.61608050439111</v>
      </c>
      <c r="AL852" s="149">
        <v>573.2436519666652</v>
      </c>
      <c r="AM852" s="149">
        <v>580.00742145391473</v>
      </c>
      <c r="AN852" s="149">
        <v>532.17864568614436</v>
      </c>
      <c r="AO852" s="149">
        <v>518.08230000991432</v>
      </c>
      <c r="AP852" s="149">
        <v>535.44444742941585</v>
      </c>
      <c r="AQ852" s="149">
        <v>569.10335828739915</v>
      </c>
      <c r="AR852" s="149">
        <v>592.71593037036587</v>
      </c>
      <c r="AS852" s="149">
        <v>631.71336943348376</v>
      </c>
      <c r="AT852" s="149">
        <v>649.65464204363661</v>
      </c>
      <c r="AU852" s="149">
        <v>646.59005083431066</v>
      </c>
      <c r="AV852" s="149">
        <v>561.61600476461433</v>
      </c>
      <c r="AW852" s="149">
        <v>632.82008394079708</v>
      </c>
      <c r="AX852" s="149">
        <v>683.86603456419891</v>
      </c>
      <c r="AY852" s="149">
        <v>708.82501478621873</v>
      </c>
      <c r="AZ852" s="149">
        <v>727.56225626205082</v>
      </c>
      <c r="BA852" s="149">
        <v>743.27153196421159</v>
      </c>
    </row>
    <row r="853" spans="1:53" s="149" customFormat="1" outlineLevel="1" x14ac:dyDescent="0.2">
      <c r="A853" s="96"/>
      <c r="B853" s="96"/>
      <c r="C853" s="96" t="s">
        <v>1859</v>
      </c>
      <c r="D853" s="137"/>
      <c r="E853" s="137"/>
      <c r="F853" s="140" t="s">
        <v>447</v>
      </c>
      <c r="G853" s="140" t="s">
        <v>960</v>
      </c>
      <c r="H853" s="149">
        <v>189.51203637865004</v>
      </c>
      <c r="I853" s="149">
        <v>184.06372885157217</v>
      </c>
      <c r="J853" s="149">
        <v>192.38300915728652</v>
      </c>
      <c r="K853" s="149">
        <v>204.20785438272225</v>
      </c>
      <c r="L853" s="149">
        <v>223.49611551306702</v>
      </c>
      <c r="M853" s="149">
        <v>228.69949274007703</v>
      </c>
      <c r="N853" s="149">
        <v>243.91578763179345</v>
      </c>
      <c r="O853" s="149">
        <v>262.77820403588385</v>
      </c>
      <c r="P853" s="149">
        <v>295.24677693863089</v>
      </c>
      <c r="Q853" s="149">
        <v>316.24120027285755</v>
      </c>
      <c r="R853" s="149">
        <v>317.51038455502737</v>
      </c>
      <c r="S853" s="149">
        <v>303.19031189765025</v>
      </c>
      <c r="T853" s="149">
        <v>323.05749919179181</v>
      </c>
      <c r="U853" s="149">
        <v>332.98135129283713</v>
      </c>
      <c r="V853" s="149">
        <v>352.03303201970726</v>
      </c>
      <c r="W853" s="149">
        <v>370.60459369246706</v>
      </c>
      <c r="X853" s="149">
        <v>404.66521354565526</v>
      </c>
      <c r="Y853" s="149">
        <v>444.02245113781112</v>
      </c>
      <c r="Z853" s="149">
        <v>477.34549679193128</v>
      </c>
      <c r="AA853" s="149">
        <v>511.655221893484</v>
      </c>
      <c r="AB853" s="149">
        <v>559.81325049489669</v>
      </c>
      <c r="AC853" s="149">
        <v>594.27605703399172</v>
      </c>
      <c r="AD853" s="149">
        <v>625.59512750573856</v>
      </c>
      <c r="AE853" s="149">
        <v>637.26967459249613</v>
      </c>
      <c r="AF853" s="149">
        <v>676.90663372052506</v>
      </c>
      <c r="AG853" s="149">
        <v>723.68136278632721</v>
      </c>
      <c r="AH853" s="149">
        <v>798.40876234737505</v>
      </c>
      <c r="AI853" s="149">
        <v>773.46622957398631</v>
      </c>
      <c r="AJ853" s="149">
        <v>755.24814685700619</v>
      </c>
      <c r="AK853" s="149">
        <v>694.75732098740332</v>
      </c>
      <c r="AL853" s="149">
        <v>749.79148943333507</v>
      </c>
      <c r="AM853" s="149">
        <v>762.0282628907031</v>
      </c>
      <c r="AN853" s="149">
        <v>776.91056191869063</v>
      </c>
      <c r="AO853" s="149">
        <v>800.81631586508752</v>
      </c>
      <c r="AP853" s="149">
        <v>827.63757537195147</v>
      </c>
      <c r="AQ853" s="149">
        <v>872.42642069799888</v>
      </c>
      <c r="AR853" s="149">
        <v>906.85861094958545</v>
      </c>
      <c r="AS853" s="149">
        <v>930.87013025283011</v>
      </c>
      <c r="AT853" s="149">
        <v>956.18562507404943</v>
      </c>
      <c r="AU853" s="149">
        <v>982.32636800856574</v>
      </c>
      <c r="AV853" s="149">
        <v>807.34315170212346</v>
      </c>
      <c r="AW853" s="149">
        <v>900.79550865803549</v>
      </c>
      <c r="AX853" s="149">
        <v>996.55945769815946</v>
      </c>
      <c r="AY853" s="149">
        <v>1025.8370049653581</v>
      </c>
      <c r="AZ853" s="149">
        <v>1052.9731010639784</v>
      </c>
      <c r="BA853" s="149">
        <v>1084.8680668000638</v>
      </c>
    </row>
    <row r="854" spans="1:53" s="52" customFormat="1" x14ac:dyDescent="0.2">
      <c r="A854" s="37" t="s">
        <v>442</v>
      </c>
      <c r="B854" s="37" t="s">
        <v>1804</v>
      </c>
      <c r="C854" s="37" t="s">
        <v>1859</v>
      </c>
      <c r="D854" s="38" t="s">
        <v>374</v>
      </c>
      <c r="E854" s="38" t="s">
        <v>1546</v>
      </c>
      <c r="F854" s="22" t="s">
        <v>1838</v>
      </c>
      <c r="G854" s="22" t="s">
        <v>1373</v>
      </c>
      <c r="H854" s="27">
        <f t="array" ref="H854:BA854">EIURebase($H$850:$BA$853,$H$103:$BA$106,$H$991:$BA$994)</f>
        <v>885.07206427445726</v>
      </c>
      <c r="I854" s="27">
        <v>861.98179822362579</v>
      </c>
      <c r="J854" s="27">
        <v>873.67572730715278</v>
      </c>
      <c r="K854" s="27">
        <v>886.13903450588623</v>
      </c>
      <c r="L854" s="27">
        <v>947.7022627005872</v>
      </c>
      <c r="M854" s="27">
        <v>986.15665966255585</v>
      </c>
      <c r="N854" s="27">
        <v>1036.6484646284073</v>
      </c>
      <c r="O854" s="27">
        <v>1108.297070999768</v>
      </c>
      <c r="P854" s="27">
        <v>1194.0887771286771</v>
      </c>
      <c r="Q854" s="27">
        <v>1294.3120304921199</v>
      </c>
      <c r="R854" s="27">
        <v>1382.8190588591403</v>
      </c>
      <c r="S854" s="27">
        <v>1445.0937056237865</v>
      </c>
      <c r="T854" s="27">
        <v>1497.8716838418165</v>
      </c>
      <c r="U854" s="27">
        <v>1430.8382765476942</v>
      </c>
      <c r="V854" s="27">
        <v>1544.0563039582671</v>
      </c>
      <c r="W854" s="27">
        <v>1656.6085876989957</v>
      </c>
      <c r="X854" s="27">
        <v>1724.0616412355678</v>
      </c>
      <c r="Y854" s="27">
        <v>1884.6522080402779</v>
      </c>
      <c r="Z854" s="27">
        <v>2058.3788869407831</v>
      </c>
      <c r="AA854" s="27">
        <v>2203.0327570696718</v>
      </c>
      <c r="AB854" s="27">
        <v>2465.2999692171538</v>
      </c>
      <c r="AC854" s="27">
        <v>2536.6364449541456</v>
      </c>
      <c r="AD854" s="27">
        <v>2564.1772477603708</v>
      </c>
      <c r="AE854" s="27">
        <v>2633.16748677226</v>
      </c>
      <c r="AF854" s="27">
        <v>2789.2248488862106</v>
      </c>
      <c r="AG854" s="27">
        <v>2959.1961812096433</v>
      </c>
      <c r="AH854" s="27">
        <v>3239.0574960079366</v>
      </c>
      <c r="AI854" s="27">
        <v>3353.2691775339295</v>
      </c>
      <c r="AJ854" s="27">
        <v>3339.2507788626867</v>
      </c>
      <c r="AK854" s="27">
        <v>3012.041168358588</v>
      </c>
      <c r="AL854" s="27">
        <v>3328.0120323746623</v>
      </c>
      <c r="AM854" s="27">
        <v>3486.1302130133904</v>
      </c>
      <c r="AN854" s="27">
        <v>3462.9429416599169</v>
      </c>
      <c r="AO854" s="27">
        <v>3530.7784332597075</v>
      </c>
      <c r="AP854" s="27">
        <v>3668.9042878423479</v>
      </c>
      <c r="AQ854" s="27">
        <v>3874.0890033051169</v>
      </c>
      <c r="AR854" s="27">
        <v>4025.5967098746746</v>
      </c>
      <c r="AS854" s="27">
        <v>4224.5320473327038</v>
      </c>
      <c r="AT854" s="27">
        <v>4361.3328039643648</v>
      </c>
      <c r="AU854" s="27">
        <v>4453.3459090764318</v>
      </c>
      <c r="AV854" s="27">
        <v>3906.3719324276485</v>
      </c>
      <c r="AW854" s="28">
        <v>4259.2140435848178</v>
      </c>
      <c r="AX854" s="28">
        <v>4556.4829307934879</v>
      </c>
      <c r="AY854" s="28">
        <v>4709.3446578664625</v>
      </c>
      <c r="AZ854" s="28">
        <v>4859.8434216337355</v>
      </c>
      <c r="BA854" s="28">
        <v>5009.2575529697606</v>
      </c>
    </row>
    <row r="855" spans="1:53" s="149" customFormat="1" outlineLevel="1" x14ac:dyDescent="0.2">
      <c r="A855" s="96"/>
      <c r="B855" s="96"/>
      <c r="C855" s="96" t="s">
        <v>1859</v>
      </c>
      <c r="D855" s="137"/>
      <c r="E855" s="137"/>
      <c r="F855" s="140" t="s">
        <v>444</v>
      </c>
      <c r="G855" s="140" t="s">
        <v>961</v>
      </c>
      <c r="H855" s="149">
        <v>1657.8664269991591</v>
      </c>
      <c r="I855" s="149">
        <v>1665.5104527863175</v>
      </c>
      <c r="J855" s="149">
        <v>1616.4820866392038</v>
      </c>
      <c r="K855" s="149">
        <v>1669.4898509686</v>
      </c>
      <c r="L855" s="149">
        <v>1755.5158161069296</v>
      </c>
      <c r="M855" s="149">
        <v>1839.5395589097029</v>
      </c>
      <c r="N855" s="149">
        <v>1953.6992602638049</v>
      </c>
      <c r="O855" s="149">
        <v>2034.9185667406655</v>
      </c>
      <c r="P855" s="149">
        <v>2165.4199854223011</v>
      </c>
      <c r="Q855" s="149">
        <v>2323.5013723056536</v>
      </c>
      <c r="R855" s="149">
        <v>2559.3055468800499</v>
      </c>
      <c r="S855" s="149">
        <v>2718.738318659608</v>
      </c>
      <c r="T855" s="149">
        <v>2782.384286230732</v>
      </c>
      <c r="U855" s="149">
        <v>2751.5198835826973</v>
      </c>
      <c r="V855" s="149">
        <v>2819.1867368174394</v>
      </c>
      <c r="W855" s="149">
        <v>2866.3146370689287</v>
      </c>
      <c r="X855" s="149">
        <v>2880.5555815469461</v>
      </c>
      <c r="Y855" s="149">
        <v>2911.9007745943986</v>
      </c>
      <c r="Z855" s="149">
        <v>2974.2312764151529</v>
      </c>
      <c r="AA855" s="149">
        <v>3052.1400941359279</v>
      </c>
      <c r="AB855" s="149">
        <v>3119.8241651614399</v>
      </c>
      <c r="AC855" s="149">
        <v>3130.3524332571869</v>
      </c>
      <c r="AD855" s="149">
        <v>3057.7842665664357</v>
      </c>
      <c r="AE855" s="149">
        <v>3067.2247224116722</v>
      </c>
      <c r="AF855" s="149">
        <v>3044.7165073995106</v>
      </c>
      <c r="AG855" s="149">
        <v>3054.4989456223861</v>
      </c>
      <c r="AH855" s="149">
        <v>3147.779233069185</v>
      </c>
      <c r="AI855" s="149">
        <v>3200.7037052422606</v>
      </c>
      <c r="AJ855" s="149">
        <v>3228.3970737345644</v>
      </c>
      <c r="AK855" s="149">
        <v>3124.4653939483642</v>
      </c>
      <c r="AL855" s="149">
        <v>3219.048699349325</v>
      </c>
      <c r="AM855" s="149">
        <v>3325.8008507635714</v>
      </c>
      <c r="AN855" s="149">
        <v>3299.9828281951686</v>
      </c>
      <c r="AO855" s="149">
        <v>3339.1770475276007</v>
      </c>
      <c r="AP855" s="149">
        <v>3396.090438592998</v>
      </c>
      <c r="AQ855" s="149">
        <v>3436.7634822506325</v>
      </c>
      <c r="AR855" s="149">
        <v>3540.0309671087539</v>
      </c>
      <c r="AS855" s="149">
        <v>3640.4123898064936</v>
      </c>
      <c r="AT855" s="149">
        <v>3704.8459969331534</v>
      </c>
      <c r="AU855" s="149">
        <v>3752.3929806437577</v>
      </c>
      <c r="AV855" s="149">
        <v>3588.8776839931916</v>
      </c>
      <c r="AW855" s="149">
        <v>3678.664821052319</v>
      </c>
      <c r="AX855" s="149">
        <v>3845.8417081835846</v>
      </c>
      <c r="AY855" s="149">
        <v>3933.5481210794042</v>
      </c>
      <c r="AZ855" s="149">
        <v>4007.2780436526946</v>
      </c>
      <c r="BA855" s="149">
        <v>4085.6919741034444</v>
      </c>
    </row>
    <row r="856" spans="1:53" s="149" customFormat="1" outlineLevel="1" x14ac:dyDescent="0.2">
      <c r="A856" s="96"/>
      <c r="B856" s="96"/>
      <c r="C856" s="96" t="s">
        <v>1859</v>
      </c>
      <c r="D856" s="137"/>
      <c r="E856" s="137"/>
      <c r="F856" s="140" t="s">
        <v>445</v>
      </c>
      <c r="G856" s="140" t="s">
        <v>962</v>
      </c>
      <c r="H856" s="149">
        <v>1492.6661663373427</v>
      </c>
      <c r="I856" s="149">
        <v>1496.7196782520771</v>
      </c>
      <c r="J856" s="149">
        <v>1542.0015202878176</v>
      </c>
      <c r="K856" s="149">
        <v>1546.8913352941188</v>
      </c>
      <c r="L856" s="149">
        <v>1565.7837684700701</v>
      </c>
      <c r="M856" s="149">
        <v>1596.3558169714979</v>
      </c>
      <c r="N856" s="149">
        <v>1649.0537091246213</v>
      </c>
      <c r="O856" s="149">
        <v>1703.8463787505054</v>
      </c>
      <c r="P856" s="149">
        <v>1782.4086157384947</v>
      </c>
      <c r="Q856" s="149">
        <v>1859.1480991334156</v>
      </c>
      <c r="R856" s="149">
        <v>1917.8328752011359</v>
      </c>
      <c r="S856" s="149">
        <v>1926.4891146266029</v>
      </c>
      <c r="T856" s="149">
        <v>1942.2435458850191</v>
      </c>
      <c r="U856" s="149">
        <v>1919.3892077052374</v>
      </c>
      <c r="V856" s="149">
        <v>1966.017944288898</v>
      </c>
      <c r="W856" s="149">
        <v>2004.727899835106</v>
      </c>
      <c r="X856" s="149">
        <v>2024.9160186368999</v>
      </c>
      <c r="Y856" s="149">
        <v>2050.1063241560073</v>
      </c>
      <c r="Z856" s="149">
        <v>2134.1942602233366</v>
      </c>
      <c r="AA856" s="149">
        <v>2210.7379036299913</v>
      </c>
      <c r="AB856" s="149">
        <v>2311.7801736019428</v>
      </c>
      <c r="AC856" s="149">
        <v>2353.0577901593442</v>
      </c>
      <c r="AD856" s="149">
        <v>2379.1304898213984</v>
      </c>
      <c r="AE856" s="149">
        <v>2410.9831203619024</v>
      </c>
      <c r="AF856" s="149">
        <v>2477.0979797398222</v>
      </c>
      <c r="AG856" s="149">
        <v>2534.0522769951003</v>
      </c>
      <c r="AH856" s="149">
        <v>2599.0391212138315</v>
      </c>
      <c r="AI856" s="149">
        <v>2681.9376389784584</v>
      </c>
      <c r="AJ856" s="149">
        <v>2692.4538617136564</v>
      </c>
      <c r="AK856" s="149">
        <v>2626.4448638318772</v>
      </c>
      <c r="AL856" s="149">
        <v>2678.2691734706596</v>
      </c>
      <c r="AM856" s="149">
        <v>2735.8892386470861</v>
      </c>
      <c r="AN856" s="149">
        <v>2725.0549239993006</v>
      </c>
      <c r="AO856" s="149">
        <v>2745.6600820601161</v>
      </c>
      <c r="AP856" s="149">
        <v>2785.7690652366832</v>
      </c>
      <c r="AQ856" s="149">
        <v>2827.1116294720036</v>
      </c>
      <c r="AR856" s="149">
        <v>2866.7015486160731</v>
      </c>
      <c r="AS856" s="149">
        <v>2938.5581654295947</v>
      </c>
      <c r="AT856" s="149">
        <v>2979.259060808236</v>
      </c>
      <c r="AU856" s="149">
        <v>3042.5648943945384</v>
      </c>
      <c r="AV856" s="149">
        <v>2835.5946852332909</v>
      </c>
      <c r="AW856" s="149">
        <v>2993.3639171458481</v>
      </c>
      <c r="AX856" s="149">
        <v>3117.0317228727295</v>
      </c>
      <c r="AY856" s="149">
        <v>3171.9342019258966</v>
      </c>
      <c r="AZ856" s="149">
        <v>3223.6594057669827</v>
      </c>
      <c r="BA856" s="149">
        <v>3270.2106830283783</v>
      </c>
    </row>
    <row r="857" spans="1:53" s="149" customFormat="1" outlineLevel="1" x14ac:dyDescent="0.2">
      <c r="A857" s="96"/>
      <c r="B857" s="96"/>
      <c r="C857" s="96" t="s">
        <v>1859</v>
      </c>
      <c r="D857" s="137"/>
      <c r="E857" s="137"/>
      <c r="F857" s="140" t="s">
        <v>446</v>
      </c>
      <c r="G857" s="140" t="s">
        <v>963</v>
      </c>
      <c r="I857" s="149">
        <v>1407.4351908971712</v>
      </c>
      <c r="J857" s="149">
        <v>1415.267147695002</v>
      </c>
      <c r="K857" s="149">
        <v>1421.0401395775675</v>
      </c>
      <c r="L857" s="149">
        <v>1469.9237872406384</v>
      </c>
      <c r="M857" s="149">
        <v>1509.6146779093765</v>
      </c>
      <c r="N857" s="149">
        <v>1558.0992107646618</v>
      </c>
      <c r="O857" s="149">
        <v>1623.2148642043117</v>
      </c>
      <c r="P857" s="149">
        <v>1701.0284920180056</v>
      </c>
      <c r="Q857" s="149">
        <v>1755.4002115653111</v>
      </c>
      <c r="R857" s="149">
        <v>1798.2013412592851</v>
      </c>
      <c r="S857" s="149">
        <v>1838.1691127548693</v>
      </c>
      <c r="T857" s="149">
        <v>1852.000151429316</v>
      </c>
      <c r="U857" s="149">
        <v>1768.3490792352382</v>
      </c>
      <c r="V857" s="149">
        <v>1785.0736071823305</v>
      </c>
      <c r="W857" s="149">
        <v>1820.8288570667357</v>
      </c>
      <c r="X857" s="149">
        <v>1834.7662692624085</v>
      </c>
      <c r="Y857" s="149">
        <v>1884.6385087416893</v>
      </c>
      <c r="Z857" s="149">
        <v>1941.3159893379425</v>
      </c>
      <c r="AA857" s="149">
        <v>1996.0410025690544</v>
      </c>
      <c r="AB857" s="149">
        <v>2069.7004398674026</v>
      </c>
      <c r="AC857" s="149">
        <v>2107.6295208493734</v>
      </c>
      <c r="AD857" s="149">
        <v>2130.6018672710597</v>
      </c>
      <c r="AE857" s="149">
        <v>2145.9763220485911</v>
      </c>
      <c r="AF857" s="149">
        <v>2165.4339321872885</v>
      </c>
      <c r="AG857" s="149">
        <v>2187.599730794308</v>
      </c>
      <c r="AH857" s="149">
        <v>2226.3964358574544</v>
      </c>
      <c r="AI857" s="149">
        <v>2253.069512486868</v>
      </c>
      <c r="AJ857" s="149">
        <v>2227.1388531884518</v>
      </c>
      <c r="AK857" s="149">
        <v>2136.8067500010065</v>
      </c>
      <c r="AL857" s="149">
        <v>2175.5979780439943</v>
      </c>
      <c r="AM857" s="149">
        <v>2167.6428497805236</v>
      </c>
      <c r="AN857" s="149">
        <v>2044.0403958813083</v>
      </c>
      <c r="AO857" s="149">
        <v>1986.893395657321</v>
      </c>
      <c r="AP857" s="149">
        <v>1992.3892470065939</v>
      </c>
      <c r="AQ857" s="149">
        <v>2014.8190865400948</v>
      </c>
      <c r="AR857" s="149">
        <v>2055.1957419125565</v>
      </c>
      <c r="AS857" s="149">
        <v>2090.9365492789043</v>
      </c>
      <c r="AT857" s="149">
        <v>2115.1310607129471</v>
      </c>
      <c r="AU857" s="149">
        <v>2105.0379869025178</v>
      </c>
      <c r="AV857" s="149">
        <v>1930.4347338125124</v>
      </c>
      <c r="AW857" s="149">
        <v>2054.6721450301943</v>
      </c>
      <c r="AX857" s="149">
        <v>2152.7171554918823</v>
      </c>
      <c r="AY857" s="149">
        <v>2194.4173545256913</v>
      </c>
      <c r="AZ857" s="149">
        <v>2229.4295861310443</v>
      </c>
      <c r="BA857" s="149">
        <v>2253.1156659725871</v>
      </c>
    </row>
    <row r="858" spans="1:53" s="149" customFormat="1" outlineLevel="1" x14ac:dyDescent="0.2">
      <c r="A858" s="96"/>
      <c r="B858" s="96"/>
      <c r="C858" s="96" t="s">
        <v>1859</v>
      </c>
      <c r="D858" s="137"/>
      <c r="E858" s="137"/>
      <c r="F858" s="140" t="s">
        <v>447</v>
      </c>
      <c r="G858" s="140" t="s">
        <v>964</v>
      </c>
      <c r="H858" s="149">
        <v>1228.8225760687637</v>
      </c>
      <c r="I858" s="149">
        <v>1216.1531682897996</v>
      </c>
      <c r="J858" s="149">
        <v>1247.7029277669737</v>
      </c>
      <c r="K858" s="149">
        <v>1313.3496939108786</v>
      </c>
      <c r="L858" s="149">
        <v>1350.5209671017908</v>
      </c>
      <c r="M858" s="149">
        <v>1391.909233835285</v>
      </c>
      <c r="N858" s="149">
        <v>1440.8336073307332</v>
      </c>
      <c r="O858" s="149">
        <v>1519.5021285854116</v>
      </c>
      <c r="P858" s="149">
        <v>1644.9734794337419</v>
      </c>
      <c r="Q858" s="149">
        <v>1691.2087414044388</v>
      </c>
      <c r="R858" s="149">
        <v>1682.8223973074828</v>
      </c>
      <c r="S858" s="149">
        <v>1648.30838073002</v>
      </c>
      <c r="T858" s="149">
        <v>1667.8220599959623</v>
      </c>
      <c r="U858" s="149">
        <v>1706.3372949509346</v>
      </c>
      <c r="V858" s="149">
        <v>1764.8817868201854</v>
      </c>
      <c r="W858" s="149">
        <v>1790.2324057203987</v>
      </c>
      <c r="X858" s="149">
        <v>1838.4490698892243</v>
      </c>
      <c r="Y858" s="149">
        <v>1882.7378307988602</v>
      </c>
      <c r="Z858" s="149">
        <v>1973.266387022436</v>
      </c>
      <c r="AA858" s="149">
        <v>2051.9208766475513</v>
      </c>
      <c r="AB858" s="149">
        <v>2135.5014812847367</v>
      </c>
      <c r="AC858" s="149">
        <v>2205.1469370179966</v>
      </c>
      <c r="AD858" s="149">
        <v>2276.018015603102</v>
      </c>
      <c r="AE858" s="149">
        <v>2350.2407449751013</v>
      </c>
      <c r="AF858" s="149">
        <v>2420.0417561393397</v>
      </c>
      <c r="AG858" s="149">
        <v>2498.1487951956169</v>
      </c>
      <c r="AH858" s="149">
        <v>2545.9171118144022</v>
      </c>
      <c r="AI858" s="149">
        <v>2604.3050347453545</v>
      </c>
      <c r="AJ858" s="149">
        <v>2576.5869995206003</v>
      </c>
      <c r="AK858" s="149">
        <v>2457.0073492006491</v>
      </c>
      <c r="AL858" s="149">
        <v>2531.8797608333389</v>
      </c>
      <c r="AM858" s="149">
        <v>2533.5684386978255</v>
      </c>
      <c r="AN858" s="149">
        <v>2585.728505917336</v>
      </c>
      <c r="AO858" s="149">
        <v>2642.984639872082</v>
      </c>
      <c r="AP858" s="149">
        <v>2732.6851376092122</v>
      </c>
      <c r="AQ858" s="149">
        <v>2814.4420775556623</v>
      </c>
      <c r="AR858" s="149">
        <v>2897.6502542261915</v>
      </c>
      <c r="AS858" s="149">
        <v>2942.7277683556922</v>
      </c>
      <c r="AT858" s="149">
        <v>2954.9082780496246</v>
      </c>
      <c r="AU858" s="149">
        <v>3009.8328805831316</v>
      </c>
      <c r="AV858" s="149">
        <v>2703.3295847141062</v>
      </c>
      <c r="AW858" s="149">
        <v>2908.945753772683</v>
      </c>
      <c r="AX858" s="149">
        <v>3074.5010346756285</v>
      </c>
      <c r="AY858" s="149">
        <v>3134.0288764977586</v>
      </c>
      <c r="AZ858" s="149">
        <v>3190.7361912451488</v>
      </c>
      <c r="BA858" s="149">
        <v>3252.36236056404</v>
      </c>
    </row>
    <row r="859" spans="1:53" s="52" customFormat="1" x14ac:dyDescent="0.2">
      <c r="A859" s="37" t="s">
        <v>442</v>
      </c>
      <c r="B859" s="37" t="s">
        <v>1805</v>
      </c>
      <c r="C859" s="37" t="s">
        <v>1859</v>
      </c>
      <c r="D859" s="38" t="s">
        <v>374</v>
      </c>
      <c r="E859" s="38" t="s">
        <v>1546</v>
      </c>
      <c r="F859" s="22" t="s">
        <v>1839</v>
      </c>
      <c r="G859" s="22" t="s">
        <v>1374</v>
      </c>
      <c r="H859" s="27" t="str">
        <f t="shared" ref="H859:W859" si="718">IF(AND(ISNUMBER(H834),ISNUMBER(H839),ISNUMBER(H844)),H834+H839+H844,"–")</f>
        <v>–</v>
      </c>
      <c r="I859" s="27">
        <f t="shared" si="718"/>
        <v>4127.842111275746</v>
      </c>
      <c r="J859" s="27">
        <f t="shared" si="718"/>
        <v>3716.9372716385969</v>
      </c>
      <c r="K859" s="27">
        <f t="shared" si="718"/>
        <v>4321.3662793363283</v>
      </c>
      <c r="L859" s="27">
        <f t="shared" si="718"/>
        <v>5168.9789531737706</v>
      </c>
      <c r="M859" s="27">
        <f t="shared" si="718"/>
        <v>6067.774525733993</v>
      </c>
      <c r="N859" s="27">
        <f t="shared" si="718"/>
        <v>6364.2016585656083</v>
      </c>
      <c r="O859" s="27">
        <f t="shared" si="718"/>
        <v>6640.7905160822575</v>
      </c>
      <c r="P859" s="27">
        <f t="shared" si="718"/>
        <v>7072.7760363009193</v>
      </c>
      <c r="Q859" s="27">
        <f t="shared" si="718"/>
        <v>7464.5626393730308</v>
      </c>
      <c r="R859" s="27">
        <f t="shared" si="718"/>
        <v>7892.5523090822608</v>
      </c>
      <c r="S859" s="27">
        <f t="shared" si="718"/>
        <v>8066.8034913805413</v>
      </c>
      <c r="T859" s="27">
        <f t="shared" si="718"/>
        <v>8183.4233989958702</v>
      </c>
      <c r="U859" s="27">
        <f t="shared" si="718"/>
        <v>8100.8306143568425</v>
      </c>
      <c r="V859" s="27">
        <f t="shared" si="718"/>
        <v>8298.6995188946439</v>
      </c>
      <c r="W859" s="27">
        <f t="shared" si="718"/>
        <v>8445.8487443921258</v>
      </c>
      <c r="X859" s="27">
        <f t="shared" ref="X859:AE859" si="719">IF(AND(ISNUMBER(X834),ISNUMBER(X839),ISNUMBER(X844)),X834+X839+X844,"–")</f>
        <v>8542.043957199241</v>
      </c>
      <c r="Y859" s="27">
        <f t="shared" si="719"/>
        <v>8691.5296792219979</v>
      </c>
      <c r="Z859" s="27">
        <f t="shared" si="719"/>
        <v>8982.3176451187974</v>
      </c>
      <c r="AA859" s="27">
        <f>IF(AND(ISNUMBER(AA834),ISNUMBER(AA839),ISNUMBER(AA844)),AA834+AA839+AA844,"–")</f>
        <v>9267.9777615516941</v>
      </c>
      <c r="AB859" s="27">
        <f>IF(AND(ISNUMBER(AB834),ISNUMBER(AB839),ISNUMBER(AB844)),AB834+AB839+AB844,"–")</f>
        <v>9594.059578367529</v>
      </c>
      <c r="AC859" s="27">
        <f>IF(AND(ISNUMBER(AC834),ISNUMBER(AC839),ISNUMBER(AC844)),AC834+AC839+AC844,"–")</f>
        <v>9759.0118017644691</v>
      </c>
      <c r="AD859" s="27">
        <f>IF(AND(ISNUMBER(AD834),ISNUMBER(AD839),ISNUMBER(AD844)),AD834+AD839+AD844,"–")</f>
        <v>9818.4216853199705</v>
      </c>
      <c r="AE859" s="27">
        <f t="shared" si="719"/>
        <v>9961.6576510591112</v>
      </c>
      <c r="AF859" s="27">
        <f t="shared" ref="AF859:AK859" si="720">IF(AND(ISNUMBER(AF834),ISNUMBER(AF839),ISNUMBER(AF844)),AF834+AF839+AF844,"–")</f>
        <v>10099.223393323744</v>
      </c>
      <c r="AG859" s="27">
        <f t="shared" si="720"/>
        <v>10272.160245549079</v>
      </c>
      <c r="AH859" s="27">
        <f t="shared" si="720"/>
        <v>10516.585766795082</v>
      </c>
      <c r="AI859" s="27">
        <f t="shared" si="720"/>
        <v>10740.015891452944</v>
      </c>
      <c r="AJ859" s="27">
        <f t="shared" si="720"/>
        <v>10724.576788157276</v>
      </c>
      <c r="AK859" s="27">
        <f t="shared" si="720"/>
        <v>10344.724356981898</v>
      </c>
      <c r="AL859" s="27">
        <f t="shared" ref="AL859:AQ859" si="721">IF(AND(ISNUMBER(AL834),ISNUMBER(AL839),ISNUMBER(AL844)),AL834+AL839+AL844,"–")</f>
        <v>10604.79561169732</v>
      </c>
      <c r="AM859" s="27">
        <f t="shared" si="721"/>
        <v>10762.901377889009</v>
      </c>
      <c r="AN859" s="27">
        <f t="shared" si="721"/>
        <v>10654.806653993115</v>
      </c>
      <c r="AO859" s="27">
        <f t="shared" si="721"/>
        <v>10714.715165117121</v>
      </c>
      <c r="AP859" s="27">
        <f t="shared" si="721"/>
        <v>10906.933888445488</v>
      </c>
      <c r="AQ859" s="27">
        <f t="shared" si="721"/>
        <v>11093.136275818395</v>
      </c>
      <c r="AR859" s="27">
        <f t="shared" ref="AR859:AW859" si="722">IF(AND(ISNUMBER(AR834),ISNUMBER(AR839),ISNUMBER(AR844)),AR834+AR839+AR844,"–")</f>
        <v>11359.578511863576</v>
      </c>
      <c r="AS859" s="27">
        <f t="shared" si="722"/>
        <v>11612.634872870687</v>
      </c>
      <c r="AT859" s="27">
        <f t="shared" si="722"/>
        <v>11754.144396503962</v>
      </c>
      <c r="AU859" s="27">
        <f t="shared" si="722"/>
        <v>11909.828742523947</v>
      </c>
      <c r="AV859" s="27">
        <f t="shared" si="722"/>
        <v>11058.236687753102</v>
      </c>
      <c r="AW859" s="28">
        <f t="shared" si="722"/>
        <v>11635.646637001048</v>
      </c>
      <c r="AX859" s="28">
        <f t="shared" ref="AX859:AY859" si="723">IF(AND(ISNUMBER(AX834),ISNUMBER(AX839),ISNUMBER(AX844)),AX834+AX839+AX844,"–")</f>
        <v>12190.091621223826</v>
      </c>
      <c r="AY859" s="28">
        <f t="shared" si="723"/>
        <v>12433.928554028751</v>
      </c>
      <c r="AZ859" s="28">
        <f t="shared" ref="AZ859:BA859" si="724">IF(AND(ISNUMBER(AZ834),ISNUMBER(AZ839),ISNUMBER(AZ844)),AZ834+AZ839+AZ844,"–")</f>
        <v>12651.103226795869</v>
      </c>
      <c r="BA859" s="28">
        <f t="shared" si="724"/>
        <v>12861.380683668453</v>
      </c>
    </row>
    <row r="860" spans="1:53" s="149" customFormat="1" outlineLevel="1" x14ac:dyDescent="0.2">
      <c r="A860" s="96"/>
      <c r="B860" s="96"/>
      <c r="C860" s="96"/>
      <c r="D860" s="137"/>
      <c r="E860" s="137"/>
      <c r="F860" s="140" t="s">
        <v>444</v>
      </c>
      <c r="G860" s="140" t="s">
        <v>965</v>
      </c>
      <c r="H860" s="149">
        <v>431.26347185042312</v>
      </c>
      <c r="I860" s="149">
        <v>408.67468424061298</v>
      </c>
      <c r="J860" s="149">
        <v>434.59806553704766</v>
      </c>
      <c r="K860" s="149">
        <v>420.80732857265735</v>
      </c>
      <c r="L860" s="149">
        <v>385.49218255703107</v>
      </c>
      <c r="M860" s="149">
        <v>345.98807028061691</v>
      </c>
      <c r="N860" s="149">
        <v>296.703952686881</v>
      </c>
      <c r="O860" s="149">
        <v>257.6914729823194</v>
      </c>
      <c r="P860" s="149">
        <v>205.68828581696391</v>
      </c>
      <c r="Q860" s="149">
        <v>139.14575621276083</v>
      </c>
      <c r="R860" s="149">
        <v>36.896928842115017</v>
      </c>
      <c r="S860" s="149">
        <v>-14.624254370847211</v>
      </c>
      <c r="T860" s="149">
        <v>-18.843076853456296</v>
      </c>
      <c r="U860" s="149">
        <v>-19.160242625720628</v>
      </c>
      <c r="V860" s="149">
        <v>-18.349177101107784</v>
      </c>
      <c r="W860" s="149">
        <v>-18.58580590783879</v>
      </c>
      <c r="X860" s="149">
        <v>-19.11514278596735</v>
      </c>
      <c r="Y860" s="149">
        <v>-16.836704037398817</v>
      </c>
      <c r="Z860" s="149">
        <v>-16.654856519718237</v>
      </c>
      <c r="AA860" s="149">
        <v>-17.031570674028558</v>
      </c>
      <c r="AB860" s="149">
        <v>-13.758959136152953</v>
      </c>
      <c r="AC860" s="149">
        <v>-11.356328410967649</v>
      </c>
      <c r="AD860" s="149">
        <v>-6.5997768152161598</v>
      </c>
      <c r="AE860" s="149">
        <v>-8.1539020845110599</v>
      </c>
      <c r="AF860" s="149">
        <v>-4.8370572923171267</v>
      </c>
      <c r="AG860" s="149">
        <v>-3.0721089941941955</v>
      </c>
      <c r="AH860" s="149">
        <v>-1.3650915965383774</v>
      </c>
      <c r="AI860" s="149">
        <v>-7.7107028889713547E-3</v>
      </c>
      <c r="AJ860" s="149">
        <v>-7.7064885367008173E-2</v>
      </c>
      <c r="AK860" s="149">
        <v>-1.8623642757161178</v>
      </c>
      <c r="AL860" s="149">
        <v>0.18840550533309397</v>
      </c>
      <c r="AM860" s="149">
        <v>0.29674266757342593</v>
      </c>
      <c r="AN860" s="149">
        <v>-0.66897207106353562</v>
      </c>
      <c r="AO860" s="149">
        <v>-1.2308532621684662</v>
      </c>
      <c r="AP860" s="149">
        <v>-1.7866216875806913</v>
      </c>
      <c r="AQ860" s="149">
        <v>-2.5780299363439099</v>
      </c>
      <c r="AR860" s="149">
        <v>-0.37407620991439217</v>
      </c>
      <c r="AS860" s="149">
        <v>5.339572589587533</v>
      </c>
      <c r="AT860" s="149">
        <v>0.36008419026484262</v>
      </c>
      <c r="AU860" s="149">
        <v>21.296741746986072</v>
      </c>
      <c r="AV860" s="149">
        <v>29.640314474072284</v>
      </c>
      <c r="AW860" s="149">
        <v>5.2226606632411858</v>
      </c>
      <c r="AX860" s="149">
        <v>6.4631773555624932</v>
      </c>
      <c r="AY860" s="149">
        <v>7.4346967195851903</v>
      </c>
      <c r="AZ860" s="149">
        <v>8.2307553400642064</v>
      </c>
      <c r="BA860" s="149">
        <v>9.3266077585951734</v>
      </c>
    </row>
    <row r="861" spans="1:53" s="149" customFormat="1" outlineLevel="1" x14ac:dyDescent="0.2">
      <c r="A861" s="96"/>
      <c r="B861" s="96"/>
      <c r="C861" s="96"/>
      <c r="D861" s="137"/>
      <c r="E861" s="137"/>
      <c r="F861" s="140" t="s">
        <v>445</v>
      </c>
      <c r="G861" s="140" t="s">
        <v>966</v>
      </c>
      <c r="H861" s="149">
        <v>1.0904458180370398</v>
      </c>
      <c r="I861" s="149">
        <v>1.1870756848213659</v>
      </c>
      <c r="J861" s="149">
        <v>1.2019029035968458</v>
      </c>
      <c r="K861" s="149">
        <v>1.3446554594513884</v>
      </c>
      <c r="L861" s="149">
        <v>1.3007134301250289</v>
      </c>
      <c r="M861" s="149">
        <v>1.3165801118152558</v>
      </c>
      <c r="N861" s="149">
        <v>1.3972354423667923</v>
      </c>
      <c r="O861" s="149">
        <v>1.4230075685257191</v>
      </c>
      <c r="P861" s="149">
        <v>1.411226780079744</v>
      </c>
      <c r="Q861" s="149">
        <v>1.5436415713666634</v>
      </c>
      <c r="R861" s="149">
        <v>1.5854030795161975</v>
      </c>
      <c r="S861" s="149">
        <v>1.4280780401637116</v>
      </c>
      <c r="T861" s="149">
        <v>1.2404701539952043</v>
      </c>
      <c r="U861" s="149">
        <v>1.1896696015492694</v>
      </c>
      <c r="V861" s="149">
        <v>1.1243097863917342</v>
      </c>
      <c r="W861" s="149">
        <v>1.1455566255836516</v>
      </c>
      <c r="X861" s="149">
        <v>1.1316011112090791</v>
      </c>
      <c r="Y861" s="149">
        <v>1.0934405900542288</v>
      </c>
      <c r="Z861" s="149">
        <v>1.2793589510953325</v>
      </c>
      <c r="AA861" s="149">
        <v>1.4405226205144004</v>
      </c>
      <c r="AB861" s="149">
        <v>1.3304981474888109</v>
      </c>
      <c r="AC861" s="149">
        <v>1.4017483368935473</v>
      </c>
      <c r="AD861" s="149">
        <v>1.3653764423326038</v>
      </c>
      <c r="AE861" s="149">
        <v>1.0633421243330758</v>
      </c>
      <c r="AF861" s="149">
        <v>1.0877573456962182</v>
      </c>
      <c r="AG861" s="149">
        <v>1.2300480769605429</v>
      </c>
      <c r="AH861" s="149">
        <v>1.249310221572614</v>
      </c>
      <c r="AI861" s="149">
        <v>1.2181910314537845</v>
      </c>
      <c r="AJ861" s="149">
        <v>1.0227255610726615</v>
      </c>
      <c r="AK861" s="149">
        <v>0.82290654569544586</v>
      </c>
      <c r="AL861" s="149">
        <v>0.90355034600008821</v>
      </c>
      <c r="AM861" s="149">
        <v>0.65971927652140039</v>
      </c>
      <c r="AN861" s="149">
        <v>0.57906614102012099</v>
      </c>
      <c r="AO861" s="149">
        <v>0.41909661760996642</v>
      </c>
      <c r="AP861" s="149">
        <v>0.58953532442183132</v>
      </c>
      <c r="AQ861" s="149">
        <v>0.10710858830782399</v>
      </c>
      <c r="AR861" s="149">
        <v>0.12241484389016932</v>
      </c>
      <c r="AS861" s="149">
        <v>-1.0881915768550243E-3</v>
      </c>
      <c r="AT861" s="149">
        <v>-4.9229814198156419E-2</v>
      </c>
      <c r="AU861" s="149">
        <v>7.5126370758766825E-2</v>
      </c>
      <c r="AV861" s="149">
        <v>0.10091351329867848</v>
      </c>
      <c r="AW861" s="149">
        <v>-1.2346010260225739</v>
      </c>
      <c r="AX861" s="149">
        <v>-0.9806331088702791</v>
      </c>
      <c r="AY861" s="149">
        <v>-0.97555242753583116</v>
      </c>
      <c r="AZ861" s="149">
        <v>-1.0080789839430508</v>
      </c>
      <c r="BA861" s="149">
        <v>-1.0435857580814627</v>
      </c>
    </row>
    <row r="862" spans="1:53" s="149" customFormat="1" outlineLevel="1" x14ac:dyDescent="0.2">
      <c r="A862" s="96"/>
      <c r="B862" s="96"/>
      <c r="C862" s="96"/>
      <c r="D862" s="137"/>
      <c r="E862" s="137"/>
      <c r="F862" s="140" t="s">
        <v>446</v>
      </c>
      <c r="G862" s="140" t="s">
        <v>967</v>
      </c>
      <c r="I862" s="149">
        <v>-14.880041910526728</v>
      </c>
      <c r="J862" s="149">
        <v>-15.716099266250325</v>
      </c>
      <c r="K862" s="149">
        <v>-14.860492564774347</v>
      </c>
      <c r="L862" s="149">
        <v>-10.486424616350973</v>
      </c>
      <c r="M862" s="149">
        <v>-7.6510219936171495</v>
      </c>
      <c r="N862" s="149">
        <v>-3.7393389831637478</v>
      </c>
      <c r="O862" s="149">
        <v>-5.9007224009413051</v>
      </c>
      <c r="P862" s="149">
        <v>-12.134617812991877</v>
      </c>
      <c r="Q862" s="149">
        <v>-7.3668008722529521</v>
      </c>
      <c r="R862" s="149">
        <v>-7.6419641598415069</v>
      </c>
      <c r="S862" s="149">
        <v>-31.617060682767146</v>
      </c>
      <c r="T862" s="149">
        <v>-31.443778122844208</v>
      </c>
      <c r="U862" s="149">
        <v>-26.132500976949359</v>
      </c>
      <c r="V862" s="149">
        <v>-10.162482359022874</v>
      </c>
      <c r="W862" s="149">
        <v>-6.7230876723047572</v>
      </c>
      <c r="X862" s="149">
        <v>-1.9161698803113723</v>
      </c>
      <c r="Y862" s="149">
        <v>0.11801270364162519</v>
      </c>
      <c r="Z862" s="149">
        <v>-1.6910599669959083</v>
      </c>
      <c r="AA862" s="149">
        <v>-2.1333411058632237</v>
      </c>
      <c r="AB862" s="149">
        <v>0.81238836044803975</v>
      </c>
      <c r="AC862" s="149">
        <v>-1.4624467992588848</v>
      </c>
      <c r="AD862" s="149">
        <v>-2.9865939606189045</v>
      </c>
      <c r="AE862" s="149">
        <v>-2.9190703342842426</v>
      </c>
      <c r="AF862" s="149">
        <v>-2.0622096049544325</v>
      </c>
      <c r="AG862" s="149">
        <v>-1.9217531840955644</v>
      </c>
      <c r="AH862" s="149">
        <v>2.4224058311801855E-2</v>
      </c>
      <c r="AI862" s="149">
        <v>-0.10312185042505462</v>
      </c>
      <c r="AJ862" s="149">
        <v>-0.96080145052917487</v>
      </c>
      <c r="AK862" s="149">
        <v>-3.0065553150465121</v>
      </c>
      <c r="AL862" s="149">
        <v>1.3267993332419792E-3</v>
      </c>
      <c r="AM862" s="149">
        <v>-0.78847371974836733</v>
      </c>
      <c r="AN862" s="149">
        <v>0.29129049093955928</v>
      </c>
      <c r="AO862" s="149">
        <v>0.96910775143589944</v>
      </c>
      <c r="AP862" s="149">
        <v>0.75142219130282228</v>
      </c>
      <c r="AQ862" s="149">
        <v>1.0096378146128018</v>
      </c>
      <c r="AR862" s="149">
        <v>1.3452082297706056</v>
      </c>
      <c r="AS862" s="149">
        <v>2.8669594357962751</v>
      </c>
      <c r="AT862" s="149">
        <v>3.2584351319191001</v>
      </c>
      <c r="AU862" s="149">
        <v>3.5533782340041853</v>
      </c>
      <c r="AV862" s="149">
        <v>1.203155951594681</v>
      </c>
      <c r="AW862" s="149">
        <v>-0.37687586461572664</v>
      </c>
      <c r="AX862" s="149">
        <v>1.1896462384733013</v>
      </c>
      <c r="AY862" s="149">
        <v>1.6828815398624783</v>
      </c>
      <c r="AZ862" s="149">
        <v>2.0467234979976183</v>
      </c>
      <c r="BA862" s="149">
        <v>2.3645327711169557</v>
      </c>
    </row>
    <row r="863" spans="1:53" s="149" customFormat="1" outlineLevel="1" x14ac:dyDescent="0.2">
      <c r="A863" s="96"/>
      <c r="B863" s="96"/>
      <c r="C863" s="96"/>
      <c r="D863" s="137"/>
      <c r="E863" s="137"/>
      <c r="F863" s="140" t="s">
        <v>447</v>
      </c>
      <c r="G863" s="140" t="s">
        <v>968</v>
      </c>
      <c r="H863" s="149">
        <v>-28.864184916416548</v>
      </c>
      <c r="I863" s="149">
        <v>-28.625579832183263</v>
      </c>
      <c r="J863" s="149">
        <v>-29.577783039881524</v>
      </c>
      <c r="K863" s="149">
        <v>-34.93892164697553</v>
      </c>
      <c r="L863" s="149">
        <v>-38.030612164461559</v>
      </c>
      <c r="M863" s="149">
        <v>-32.781535158434423</v>
      </c>
      <c r="N863" s="149">
        <v>-32.874278696734251</v>
      </c>
      <c r="O863" s="149">
        <v>-32.082113121726593</v>
      </c>
      <c r="P863" s="149">
        <v>-41.435234933988113</v>
      </c>
      <c r="Q863" s="149">
        <v>-38.60692965584218</v>
      </c>
      <c r="R863" s="149">
        <v>-32.243119143633805</v>
      </c>
      <c r="S863" s="149">
        <v>-29.648516764426915</v>
      </c>
      <c r="T863" s="149">
        <v>-36.026478540409869</v>
      </c>
      <c r="U863" s="149">
        <v>-37.675683404848428</v>
      </c>
      <c r="V863" s="149">
        <v>-42.603993096424119</v>
      </c>
      <c r="W863" s="149">
        <v>-38.474650064860214</v>
      </c>
      <c r="X863" s="149">
        <v>-36.439757082111157</v>
      </c>
      <c r="Y863" s="149">
        <v>-2.8575699776472447</v>
      </c>
      <c r="Z863" s="149">
        <v>-1.8034062287447341</v>
      </c>
      <c r="AA863" s="149">
        <v>5.5053849181491046</v>
      </c>
      <c r="AB863" s="149">
        <v>-2.9585824916049432</v>
      </c>
      <c r="AC863" s="149">
        <v>7.7633262720829634</v>
      </c>
      <c r="AD863" s="149">
        <v>9.6119670972526592</v>
      </c>
      <c r="AE863" s="149">
        <v>7.8187305792949928</v>
      </c>
      <c r="AF863" s="149">
        <v>3.2925096990472866</v>
      </c>
      <c r="AG863" s="149">
        <v>-6.2948685271143177</v>
      </c>
      <c r="AH863" s="149">
        <v>2.8419140507709244</v>
      </c>
      <c r="AI863" s="149">
        <v>-6.9965142657318893</v>
      </c>
      <c r="AJ863" s="149">
        <v>-7.4148631293227254</v>
      </c>
      <c r="AK863" s="149">
        <v>7.9817412667962344</v>
      </c>
      <c r="AL863" s="149">
        <v>1.1368683772161603E-13</v>
      </c>
      <c r="AM863" s="149">
        <v>-8.456442065689771</v>
      </c>
      <c r="AN863" s="149">
        <v>-14.580111113646012</v>
      </c>
      <c r="AO863" s="149">
        <v>1.3715661840554958</v>
      </c>
      <c r="AP863" s="149">
        <v>11.329611871135512</v>
      </c>
      <c r="AQ863" s="149">
        <v>16.306833014539393</v>
      </c>
      <c r="AR863" s="149">
        <v>-6.7536721822333448</v>
      </c>
      <c r="AS863" s="149">
        <v>-22.941979776908852</v>
      </c>
      <c r="AT863" s="149">
        <v>-4.1912106157383278E-2</v>
      </c>
      <c r="AU863" s="149">
        <v>-10.903129975027014</v>
      </c>
      <c r="AV863" s="149">
        <v>-18.76981110212796</v>
      </c>
      <c r="AW863" s="149">
        <v>-19.44708783858664</v>
      </c>
      <c r="AX863" s="149">
        <v>-17.213541030466331</v>
      </c>
      <c r="AY863" s="149">
        <v>-17.216240368806211</v>
      </c>
      <c r="AZ863" s="149">
        <v>-17.09296256954417</v>
      </c>
      <c r="BA863" s="149">
        <v>-16.650928170708085</v>
      </c>
    </row>
    <row r="864" spans="1:53" s="52" customFormat="1" x14ac:dyDescent="0.2">
      <c r="A864" s="37" t="s">
        <v>442</v>
      </c>
      <c r="B864" s="37" t="s">
        <v>1806</v>
      </c>
      <c r="C864" s="37"/>
      <c r="D864" s="38" t="s">
        <v>374</v>
      </c>
      <c r="E864" s="38" t="s">
        <v>1546</v>
      </c>
      <c r="F864" s="22" t="s">
        <v>1840</v>
      </c>
      <c r="G864" s="22" t="s">
        <v>1375</v>
      </c>
      <c r="H864" s="27" t="str">
        <f>IF(AND(ISNUMBER(H829),ISNUMBER(H834),ISNUMBER(H839),ISNUMBER(H844),ISNUMBER(H849),ISNUMBER(H854)),H829-H834-H839-H844-H849+H854,"–")</f>
        <v>–</v>
      </c>
      <c r="I864" s="27">
        <f t="shared" ref="I864:X864" si="725">IF(AND(ISNUMBER(I829),ISNUMBER(I834),ISNUMBER(I839),ISNUMBER(I844),ISNUMBER(I849),ISNUMBER(I854)),I829-I834-I839-I844-I849+I854,"–")</f>
        <v>1990.2018878041572</v>
      </c>
      <c r="J864" s="27">
        <f t="shared" si="725"/>
        <v>2458.5827960255383</v>
      </c>
      <c r="K864" s="27">
        <f t="shared" si="725"/>
        <v>1979.89593119662</v>
      </c>
      <c r="L864" s="27">
        <f t="shared" si="725"/>
        <v>1278.4108112659214</v>
      </c>
      <c r="M864" s="27">
        <f t="shared" si="725"/>
        <v>541.61973571458941</v>
      </c>
      <c r="N864" s="27">
        <f t="shared" si="725"/>
        <v>464.66664893990378</v>
      </c>
      <c r="O864" s="27">
        <f t="shared" si="725"/>
        <v>424.51967941930752</v>
      </c>
      <c r="P864" s="27">
        <f t="shared" si="725"/>
        <v>334.08412759316752</v>
      </c>
      <c r="Q864" s="27">
        <f t="shared" si="725"/>
        <v>216.11466145729378</v>
      </c>
      <c r="R864" s="27">
        <f t="shared" si="725"/>
        <v>18.684242039367064</v>
      </c>
      <c r="S864" s="27">
        <f t="shared" si="725"/>
        <v>-51.8590202493981</v>
      </c>
      <c r="T864" s="27">
        <f t="shared" si="725"/>
        <v>-66.692328740522271</v>
      </c>
      <c r="U864" s="27">
        <f t="shared" si="725"/>
        <v>-61.158244406435642</v>
      </c>
      <c r="V864" s="27">
        <f t="shared" si="725"/>
        <v>-54.935354552599847</v>
      </c>
      <c r="W864" s="27">
        <f t="shared" si="725"/>
        <v>-50.010370233681897</v>
      </c>
      <c r="X864" s="27">
        <f t="shared" si="725"/>
        <v>-43.636926911869978</v>
      </c>
      <c r="Y864" s="27">
        <f t="shared" ref="Y864:AE864" si="726">IF(AND(ISNUMBER(Y829),ISNUMBER(Y834),ISNUMBER(Y839),ISNUMBER(Y844),ISNUMBER(Y849),ISNUMBER(Y854)),Y829-Y834-Y839-Y844-Y849+Y854,"–")</f>
        <v>-9.5380560877185872</v>
      </c>
      <c r="Z864" s="27">
        <f t="shared" si="726"/>
        <v>-10.818257041838024</v>
      </c>
      <c r="AA864" s="27">
        <f>IF(AND(ISNUMBER(AA829),ISNUMBER(AA834),ISNUMBER(AA839),ISNUMBER(AA844),ISNUMBER(AA849),ISNUMBER(AA854)),AA829-AA834-AA839-AA844-AA849+AA854,"–")</f>
        <v>-4.4135230982064968</v>
      </c>
      <c r="AB864" s="27">
        <f>IF(AND(ISNUMBER(AB829),ISNUMBER(AB834),ISNUMBER(AB839),ISNUMBER(AB844),ISNUMBER(AB849),ISNUMBER(AB854)),AB829-AB834-AB839-AB844-AB849+AB854,"–")</f>
        <v>-10.805312745203082</v>
      </c>
      <c r="AC864" s="27">
        <f>IF(AND(ISNUMBER(AC829),ISNUMBER(AC834),ISNUMBER(AC839),ISNUMBER(AC844),ISNUMBER(AC849),ISNUMBER(AC854)),AC829-AC834-AC839-AC844-AC849+AC854,"–")</f>
        <v>2.0175085591954485</v>
      </c>
      <c r="AD864" s="27">
        <f>IF(AND(ISNUMBER(AD829),ISNUMBER(AD834),ISNUMBER(AD839),ISNUMBER(AD844),ISNUMBER(AD849),ISNUMBER(AD854)),AD829-AD834-AD839-AD844-AD849+AD854,"–")</f>
        <v>5.6267479668085798</v>
      </c>
      <c r="AE864" s="27">
        <f t="shared" si="726"/>
        <v>3.3495011668642292</v>
      </c>
      <c r="AF864" s="27">
        <f t="shared" ref="AF864:AK864" si="727">IF(AND(ISNUMBER(AF829),ISNUMBER(AF834),ISNUMBER(AF839),ISNUMBER(AF844),ISNUMBER(AF849),ISNUMBER(AF854)),AF829-AF834-AF839-AF844-AF849+AF854,"–")</f>
        <v>1.4752055121202829</v>
      </c>
      <c r="AG864" s="27">
        <f t="shared" si="727"/>
        <v>-6.6237082099269173</v>
      </c>
      <c r="AH864" s="27">
        <f t="shared" si="727"/>
        <v>5.753224224934911</v>
      </c>
      <c r="AI864" s="27">
        <f t="shared" si="727"/>
        <v>-5.8891557875845137</v>
      </c>
      <c r="AJ864" s="27">
        <f t="shared" si="727"/>
        <v>-7.4300039041413584</v>
      </c>
      <c r="AK864" s="27">
        <f t="shared" si="727"/>
        <v>3.9357282217360989</v>
      </c>
      <c r="AL864" s="27">
        <f t="shared" ref="AL864:AQ864" si="728">IF(AND(ISNUMBER(AL829),ISNUMBER(AL834),ISNUMBER(AL839),ISNUMBER(AL844),ISNUMBER(AL849),ISNUMBER(AL854)),AL829-AL834-AL839-AL844-AL849+AL854,"–")</f>
        <v>1.0932826506746096</v>
      </c>
      <c r="AM864" s="27">
        <f t="shared" si="728"/>
        <v>-8.2884538413350128</v>
      </c>
      <c r="AN864" s="27">
        <f t="shared" si="728"/>
        <v>-14.378726552741227</v>
      </c>
      <c r="AO864" s="27">
        <f t="shared" si="728"/>
        <v>1.5289172909433546</v>
      </c>
      <c r="AP864" s="27">
        <f t="shared" si="728"/>
        <v>10.883947699288001</v>
      </c>
      <c r="AQ864" s="27">
        <f t="shared" si="728"/>
        <v>14.845549481124635</v>
      </c>
      <c r="AR864" s="27">
        <f t="shared" ref="AR864:AW864" si="729">IF(AND(ISNUMBER(AR829),ISNUMBER(AR834),ISNUMBER(AR839),ISNUMBER(AR844),ISNUMBER(AR849),ISNUMBER(AR854)),AR829-AR834-AR839-AR844-AR849+AR854,"–")</f>
        <v>-5.6601253184767302</v>
      </c>
      <c r="AS864" s="27">
        <f t="shared" si="729"/>
        <v>-14.736535943092349</v>
      </c>
      <c r="AT864" s="27">
        <f t="shared" si="729"/>
        <v>3.527377401837839</v>
      </c>
      <c r="AU864" s="27">
        <f t="shared" si="729"/>
        <v>14.022116376732811</v>
      </c>
      <c r="AV864" s="27">
        <f t="shared" si="729"/>
        <v>12.174572836845527</v>
      </c>
      <c r="AW864" s="28">
        <f t="shared" si="729"/>
        <v>-15.835904065974319</v>
      </c>
      <c r="AX864" s="28">
        <f t="shared" ref="AX864:AY864" si="730">IF(AND(ISNUMBER(AX829),ISNUMBER(AX834),ISNUMBER(AX839),ISNUMBER(AX844),ISNUMBER(AX849),ISNUMBER(AX854)),AX829-AX834-AX839-AX844-AX849+AX854,"–")</f>
        <v>-10.541350545290697</v>
      </c>
      <c r="AY864" s="28">
        <f t="shared" si="730"/>
        <v>-9.0742145368840283</v>
      </c>
      <c r="AZ864" s="28">
        <f t="shared" ref="AZ864:BA864" si="731">IF(AND(ISNUMBER(AZ829),ISNUMBER(AZ834),ISNUMBER(AZ839),ISNUMBER(AZ844),ISNUMBER(AZ849),ISNUMBER(AZ854)),AZ829-AZ834-AZ839-AZ844-AZ849+AZ854,"–")</f>
        <v>-7.8235627154135727</v>
      </c>
      <c r="BA864" s="28">
        <f t="shared" si="731"/>
        <v>-6.003373399067641</v>
      </c>
    </row>
    <row r="865" spans="1:58" s="41" customFormat="1" x14ac:dyDescent="0.2">
      <c r="A865" s="37"/>
      <c r="B865" s="37"/>
      <c r="C865" s="37"/>
      <c r="D865" s="38"/>
      <c r="E865" s="38"/>
      <c r="F865" s="23" t="s">
        <v>1782</v>
      </c>
      <c r="G865" s="31"/>
      <c r="H865" s="27"/>
      <c r="I865" s="27"/>
      <c r="J865" s="27"/>
      <c r="K865" s="27"/>
      <c r="L865" s="27"/>
      <c r="M865" s="27"/>
      <c r="N865" s="27"/>
      <c r="O865" s="27"/>
      <c r="P865" s="27"/>
      <c r="Q865" s="27"/>
      <c r="R865" s="27"/>
      <c r="S865" s="27"/>
      <c r="T865" s="27"/>
      <c r="U865" s="27"/>
      <c r="V865" s="27"/>
      <c r="W865" s="27"/>
      <c r="X865" s="27"/>
      <c r="Y865" s="27"/>
      <c r="Z865" s="27"/>
      <c r="AA865" s="27"/>
      <c r="AB865" s="27"/>
      <c r="AC865" s="27"/>
      <c r="AD865" s="27"/>
      <c r="AE865" s="27"/>
      <c r="AF865" s="27"/>
      <c r="AG865" s="27"/>
      <c r="AH865" s="27"/>
      <c r="AI865" s="28"/>
      <c r="AJ865" s="28"/>
      <c r="AK865" s="28"/>
      <c r="AL865" s="28"/>
      <c r="AM865" s="28"/>
      <c r="AN865" s="28"/>
      <c r="AO865" s="28"/>
      <c r="AP865" s="28"/>
      <c r="AQ865" s="28"/>
      <c r="AR865" s="28"/>
      <c r="AS865" s="28"/>
      <c r="AT865" s="28"/>
      <c r="AU865" s="28"/>
      <c r="AV865" s="28"/>
      <c r="AW865" s="28"/>
      <c r="AX865" s="28"/>
      <c r="AY865" s="28"/>
      <c r="AZ865" s="28"/>
      <c r="BA865" s="28"/>
    </row>
    <row r="866" spans="1:58" s="142" customFormat="1" outlineLevel="1" x14ac:dyDescent="0.2">
      <c r="A866" s="96"/>
      <c r="B866" s="96"/>
      <c r="C866" s="96" t="s">
        <v>1859</v>
      </c>
      <c r="D866" s="137"/>
      <c r="E866" s="137"/>
      <c r="F866" s="140" t="s">
        <v>444</v>
      </c>
      <c r="G866" s="148" t="s">
        <v>969</v>
      </c>
      <c r="H866" s="142">
        <v>1912.6124017314326</v>
      </c>
      <c r="I866" s="142">
        <v>1924.7532818348859</v>
      </c>
      <c r="J866" s="142">
        <v>1914.9718557892736</v>
      </c>
      <c r="K866" s="142">
        <v>1942.9531483295905</v>
      </c>
      <c r="L866" s="142">
        <v>1999.797665266796</v>
      </c>
      <c r="M866" s="142">
        <v>2051.6369325764454</v>
      </c>
      <c r="N866" s="142">
        <v>2098.3793209747396</v>
      </c>
      <c r="O866" s="142">
        <v>2124.9976279185371</v>
      </c>
      <c r="P866" s="142">
        <v>2197.9803524649551</v>
      </c>
      <c r="Q866" s="142">
        <v>2287.2387285462851</v>
      </c>
      <c r="R866" s="142">
        <v>2412.2210716490022</v>
      </c>
      <c r="S866" s="142">
        <v>2549.1313713069426</v>
      </c>
      <c r="T866" s="142">
        <v>2587.3450205057707</v>
      </c>
      <c r="U866" s="142">
        <v>2561.7825119845552</v>
      </c>
      <c r="V866" s="142">
        <v>2624.8652650994445</v>
      </c>
      <c r="W866" s="142">
        <v>2667.238196563148</v>
      </c>
      <c r="X866" s="142">
        <v>2689.854480000391</v>
      </c>
      <c r="Y866" s="142">
        <v>2739.8526859252966</v>
      </c>
      <c r="Z866" s="142">
        <v>2789.0710121084617</v>
      </c>
      <c r="AA866" s="142">
        <v>2837.8561608524647</v>
      </c>
      <c r="AB866" s="142">
        <v>2926.934485391128</v>
      </c>
      <c r="AC866" s="142">
        <v>2980.0522102829923</v>
      </c>
      <c r="AD866" s="142">
        <v>2975.113048276377</v>
      </c>
      <c r="AE866" s="142">
        <v>2953.9699346494231</v>
      </c>
      <c r="AF866" s="142">
        <v>2974.5930520908141</v>
      </c>
      <c r="AG866" s="142">
        <v>3001.3686177929326</v>
      </c>
      <c r="AH866" s="142">
        <v>3121.3817902985897</v>
      </c>
      <c r="AI866" s="142">
        <v>3217.9123244886787</v>
      </c>
      <c r="AJ866" s="142">
        <v>3239.9217929939587</v>
      </c>
      <c r="AK866" s="142">
        <v>3057.1725696759881</v>
      </c>
      <c r="AL866" s="142">
        <v>3180.7384385877676</v>
      </c>
      <c r="AM866" s="142">
        <v>3307.597234886096</v>
      </c>
      <c r="AN866" s="142">
        <v>3328.0470584445015</v>
      </c>
      <c r="AO866" s="142">
        <v>3346.5038305436592</v>
      </c>
      <c r="AP866" s="142">
        <v>3420.2450164867282</v>
      </c>
      <c r="AQ866" s="142">
        <v>3462.6177188772226</v>
      </c>
      <c r="AR866" s="142">
        <v>3536.7919677228501</v>
      </c>
      <c r="AS866" s="142">
        <v>3642.50753585762</v>
      </c>
      <c r="AT866" s="142">
        <v>3682.714007442486</v>
      </c>
      <c r="AU866" s="142">
        <v>3722.7474142175752</v>
      </c>
      <c r="AV866" s="142">
        <v>3539.3049008310554</v>
      </c>
      <c r="AW866" s="142">
        <v>3642.8742092191223</v>
      </c>
      <c r="AX866" s="142">
        <v>3793.1304869809501</v>
      </c>
      <c r="AY866" s="142">
        <v>3872.6815639134684</v>
      </c>
      <c r="AZ866" s="142">
        <v>3944.4671557766924</v>
      </c>
      <c r="BA866" s="142">
        <v>4014.1663446886332</v>
      </c>
    </row>
    <row r="867" spans="1:58" s="142" customFormat="1" outlineLevel="1" x14ac:dyDescent="0.2">
      <c r="A867" s="96"/>
      <c r="B867" s="96"/>
      <c r="C867" s="96" t="s">
        <v>1859</v>
      </c>
      <c r="D867" s="137"/>
      <c r="E867" s="137"/>
      <c r="F867" s="140" t="s">
        <v>445</v>
      </c>
      <c r="G867" s="148" t="s">
        <v>970</v>
      </c>
      <c r="H867" s="142">
        <v>1310.153401029801</v>
      </c>
      <c r="I867" s="142">
        <v>1324.5427718495107</v>
      </c>
      <c r="J867" s="142">
        <v>1356.2663623169594</v>
      </c>
      <c r="K867" s="142">
        <v>1373.9795771077602</v>
      </c>
      <c r="L867" s="142">
        <v>1397.0134311756347</v>
      </c>
      <c r="M867" s="142">
        <v>1419.4895401523761</v>
      </c>
      <c r="N867" s="142">
        <v>1451.4314770753797</v>
      </c>
      <c r="O867" s="142">
        <v>1489.5685704264622</v>
      </c>
      <c r="P867" s="142">
        <v>1557.5851883250214</v>
      </c>
      <c r="Q867" s="142">
        <v>1627.2241317016417</v>
      </c>
      <c r="R867" s="142">
        <v>1676.510470231452</v>
      </c>
      <c r="S867" s="142">
        <v>1692.3354972796556</v>
      </c>
      <c r="T867" s="142">
        <v>1717.4374203669834</v>
      </c>
      <c r="U867" s="142">
        <v>1707.7837918423679</v>
      </c>
      <c r="V867" s="142">
        <v>1747.6812327833134</v>
      </c>
      <c r="W867" s="142">
        <v>1786.7324397928849</v>
      </c>
      <c r="X867" s="142">
        <v>1811.5390860672603</v>
      </c>
      <c r="Y867" s="142">
        <v>1853.1742480223634</v>
      </c>
      <c r="Z867" s="142">
        <v>1920.2179231655998</v>
      </c>
      <c r="AA867" s="142">
        <v>1983.1808953804066</v>
      </c>
      <c r="AB867" s="142">
        <v>2064.2801993517014</v>
      </c>
      <c r="AC867" s="142">
        <v>2105.7105907966725</v>
      </c>
      <c r="AD867" s="142">
        <v>2129.3021899556798</v>
      </c>
      <c r="AE867" s="142">
        <v>2147.2541151201699</v>
      </c>
      <c r="AF867" s="142">
        <v>2202.7627619689051</v>
      </c>
      <c r="AG867" s="142">
        <v>2240.6487003296602</v>
      </c>
      <c r="AH867" s="142">
        <v>2299.5332322736081</v>
      </c>
      <c r="AI867" s="142">
        <v>2355.2398616597634</v>
      </c>
      <c r="AJ867" s="142">
        <v>2357.9278988535389</v>
      </c>
      <c r="AK867" s="142">
        <v>2292.2780207737414</v>
      </c>
      <c r="AL867" s="142">
        <v>2334.4098360655739</v>
      </c>
      <c r="AM867" s="142">
        <v>2386.6274474779907</v>
      </c>
      <c r="AN867" s="142">
        <v>2395.544580963402</v>
      </c>
      <c r="AO867" s="142">
        <v>2410.2665624459783</v>
      </c>
      <c r="AP867" s="142">
        <v>2433.7608673294526</v>
      </c>
      <c r="AQ867" s="142">
        <v>2459.1184707222487</v>
      </c>
      <c r="AR867" s="142">
        <v>2484.3516279486666</v>
      </c>
      <c r="AS867" s="142">
        <v>2545.0213967157529</v>
      </c>
      <c r="AT867" s="142">
        <v>2591.8674590557603</v>
      </c>
      <c r="AU867" s="142">
        <v>2639.4975322439509</v>
      </c>
      <c r="AV867" s="142">
        <v>2428.6393419185847</v>
      </c>
      <c r="AW867" s="142">
        <v>2563.1983439597998</v>
      </c>
      <c r="AX867" s="142">
        <v>2665.06555502934</v>
      </c>
      <c r="AY867" s="142">
        <v>2719.8828145008529</v>
      </c>
      <c r="AZ867" s="142">
        <v>2766.1862279545435</v>
      </c>
      <c r="BA867" s="142">
        <v>2811.0144021269421</v>
      </c>
    </row>
    <row r="868" spans="1:58" s="142" customFormat="1" outlineLevel="1" x14ac:dyDescent="0.2">
      <c r="A868" s="96"/>
      <c r="B868" s="96"/>
      <c r="C868" s="96" t="s">
        <v>1859</v>
      </c>
      <c r="D868" s="137"/>
      <c r="E868" s="137"/>
      <c r="F868" s="140" t="s">
        <v>446</v>
      </c>
      <c r="G868" s="148" t="s">
        <v>971</v>
      </c>
      <c r="H868" s="164">
        <v>1369.4007920001063</v>
      </c>
      <c r="I868" s="142">
        <v>1369.063794693514</v>
      </c>
      <c r="J868" s="142">
        <v>1373.5197118274261</v>
      </c>
      <c r="K868" s="142">
        <v>1392.2823014098744</v>
      </c>
      <c r="L868" s="142">
        <v>1436.9766481526183</v>
      </c>
      <c r="M868" s="142">
        <v>1477.7789175081025</v>
      </c>
      <c r="N868" s="142">
        <v>1521.678043182673</v>
      </c>
      <c r="O868" s="142">
        <v>1566.6841458112542</v>
      </c>
      <c r="P868" s="142">
        <v>1634.0489908772838</v>
      </c>
      <c r="Q868" s="142">
        <v>1690.8324027712551</v>
      </c>
      <c r="R868" s="142">
        <v>1723.8383393879299</v>
      </c>
      <c r="S868" s="142">
        <v>1733.5417413346393</v>
      </c>
      <c r="T868" s="142">
        <v>1745.6685581751678</v>
      </c>
      <c r="U868" s="142">
        <v>1730.6884443013637</v>
      </c>
      <c r="V868" s="142">
        <v>1770.1718401241812</v>
      </c>
      <c r="W868" s="142">
        <v>1822.5894518199909</v>
      </c>
      <c r="X868" s="142">
        <v>1848.5979301553161</v>
      </c>
      <c r="Y868" s="142">
        <v>1884.5521519267327</v>
      </c>
      <c r="Z868" s="142">
        <v>1915.6278812033554</v>
      </c>
      <c r="AA868" s="142">
        <v>1945.7817385831834</v>
      </c>
      <c r="AB868" s="142">
        <v>2024.6754624430755</v>
      </c>
      <c r="AC868" s="142">
        <v>2060.6723070895091</v>
      </c>
      <c r="AD868" s="142">
        <v>2065.8126258165498</v>
      </c>
      <c r="AE868" s="142">
        <v>2070.4219853005225</v>
      </c>
      <c r="AF868" s="142">
        <v>2095.8142586427457</v>
      </c>
      <c r="AG868" s="142">
        <v>2116.7213877367603</v>
      </c>
      <c r="AH868" s="142">
        <v>2156.5287174097066</v>
      </c>
      <c r="AI868" s="142">
        <v>2185.5488063140847</v>
      </c>
      <c r="AJ868" s="142">
        <v>2164.5065018164451</v>
      </c>
      <c r="AK868" s="142">
        <v>2049.2798214957006</v>
      </c>
      <c r="AL868" s="142">
        <v>2083.5754045307444</v>
      </c>
      <c r="AM868" s="142">
        <v>2101.1579493734389</v>
      </c>
      <c r="AN868" s="142">
        <v>2037.8666333625979</v>
      </c>
      <c r="AO868" s="142">
        <v>1999.8969585010957</v>
      </c>
      <c r="AP868" s="142">
        <v>2001.2852464302182</v>
      </c>
      <c r="AQ868" s="142">
        <v>2014.501991074751</v>
      </c>
      <c r="AR868" s="142">
        <v>2042.8084512717028</v>
      </c>
      <c r="AS868" s="142">
        <v>2078.3875917429705</v>
      </c>
      <c r="AT868" s="142">
        <v>2095.3685451497117</v>
      </c>
      <c r="AU868" s="142">
        <v>2101.322351891361</v>
      </c>
      <c r="AV868" s="142">
        <v>1913.680624713297</v>
      </c>
      <c r="AW868" s="142">
        <v>2028.4933546693242</v>
      </c>
      <c r="AX868" s="142">
        <v>2117.7979389668885</v>
      </c>
      <c r="AY868" s="142">
        <v>2160.2191646533984</v>
      </c>
      <c r="AZ868" s="142">
        <v>2198.7859544194926</v>
      </c>
      <c r="BA868" s="142">
        <v>2225.5273389800691</v>
      </c>
    </row>
    <row r="869" spans="1:58" s="142" customFormat="1" outlineLevel="1" x14ac:dyDescent="0.2">
      <c r="A869" s="96"/>
      <c r="B869" s="96"/>
      <c r="C869" s="96" t="s">
        <v>1859</v>
      </c>
      <c r="D869" s="137"/>
      <c r="E869" s="137"/>
      <c r="F869" s="140" t="s">
        <v>447</v>
      </c>
      <c r="G869" s="148" t="s">
        <v>972</v>
      </c>
      <c r="H869" s="142">
        <v>1132.3627747622577</v>
      </c>
      <c r="I869" s="142">
        <v>1124.5232240333089</v>
      </c>
      <c r="J869" s="142">
        <v>1146.6917657473405</v>
      </c>
      <c r="K869" s="142">
        <v>1194.8155934896242</v>
      </c>
      <c r="L869" s="142">
        <v>1221.6160907487952</v>
      </c>
      <c r="M869" s="142">
        <v>1271.9909276111985</v>
      </c>
      <c r="N869" s="142">
        <v>1312.0635924422679</v>
      </c>
      <c r="O869" s="142">
        <v>1382.815073709229</v>
      </c>
      <c r="P869" s="142">
        <v>1462.0805421924754</v>
      </c>
      <c r="Q869" s="142">
        <v>1499.7697856022414</v>
      </c>
      <c r="R869" s="142">
        <v>1510.7760940763176</v>
      </c>
      <c r="S869" s="142">
        <v>1494.110706599324</v>
      </c>
      <c r="T869" s="142">
        <v>1500.1026726024129</v>
      </c>
      <c r="U869" s="142">
        <v>1537.4627415064335</v>
      </c>
      <c r="V869" s="142">
        <v>1596.5941152209352</v>
      </c>
      <c r="W869" s="142">
        <v>1637.0108045354532</v>
      </c>
      <c r="X869" s="142">
        <v>1677.7975057944002</v>
      </c>
      <c r="Y869" s="142">
        <v>1761.2741804545392</v>
      </c>
      <c r="Z869" s="142">
        <v>1826.5781949008478</v>
      </c>
      <c r="AA869" s="142">
        <v>1886.7663920285338</v>
      </c>
      <c r="AB869" s="142">
        <v>1952.921805196471</v>
      </c>
      <c r="AC869" s="142">
        <v>2006.2418876366007</v>
      </c>
      <c r="AD869" s="142">
        <v>2049.9540345030036</v>
      </c>
      <c r="AE869" s="142">
        <v>2118.0510822555848</v>
      </c>
      <c r="AF869" s="142">
        <v>2166.475622046351</v>
      </c>
      <c r="AG869" s="142">
        <v>2230.5099633990681</v>
      </c>
      <c r="AH869" s="142">
        <v>2290.5954481809763</v>
      </c>
      <c r="AI869" s="142">
        <v>2344.6654544950989</v>
      </c>
      <c r="AJ869" s="142">
        <v>2338.1302268077143</v>
      </c>
      <c r="AK869" s="142">
        <v>2241.9407337358166</v>
      </c>
      <c r="AL869" s="142">
        <v>2288.4397264177828</v>
      </c>
      <c r="AM869" s="142">
        <v>2317.6335450833922</v>
      </c>
      <c r="AN869" s="142">
        <v>2350.7836453086616</v>
      </c>
      <c r="AO869" s="142">
        <v>2402.1757056437086</v>
      </c>
      <c r="AP869" s="142">
        <v>2470.9434773892008</v>
      </c>
      <c r="AQ869" s="142">
        <v>2529.3335897167035</v>
      </c>
      <c r="AR869" s="142">
        <v>2572.8984743042197</v>
      </c>
      <c r="AS869" s="142">
        <v>2617.6748695726587</v>
      </c>
      <c r="AT869" s="142">
        <v>2650.463620340493</v>
      </c>
      <c r="AU869" s="142">
        <v>2688.4783257615795</v>
      </c>
      <c r="AV869" s="142">
        <v>2423.7527232459115</v>
      </c>
      <c r="AW869" s="142">
        <v>2564.3646856338878</v>
      </c>
      <c r="AX869" s="142">
        <v>2708.4002994665902</v>
      </c>
      <c r="AY869" s="142">
        <v>2752.1426349907215</v>
      </c>
      <c r="AZ869" s="142">
        <v>2798.6841004082944</v>
      </c>
      <c r="BA869" s="142">
        <v>2849.3522386506052</v>
      </c>
    </row>
    <row r="870" spans="1:58" s="52" customFormat="1" x14ac:dyDescent="0.2">
      <c r="A870" s="37" t="s">
        <v>442</v>
      </c>
      <c r="B870" s="37" t="s">
        <v>1807</v>
      </c>
      <c r="C870" s="37" t="s">
        <v>1859</v>
      </c>
      <c r="D870" s="38" t="s">
        <v>1648</v>
      </c>
      <c r="E870" s="38" t="s">
        <v>1546</v>
      </c>
      <c r="F870" s="22" t="s">
        <v>1841</v>
      </c>
      <c r="G870" s="22" t="s">
        <v>1376</v>
      </c>
      <c r="H870" s="27" t="str">
        <f t="array" ref="H870:BA870">EIURebase($H$866:$BA$869,$H$5:$BA$8,$H$966:$BA$969)</f>
        <v>–</v>
      </c>
      <c r="I870" s="27">
        <v>5725.4352667404237</v>
      </c>
      <c r="J870" s="27">
        <v>5776.1778502811148</v>
      </c>
      <c r="K870" s="27">
        <v>5891.806653480332</v>
      </c>
      <c r="L870" s="27">
        <v>6042.3240255820001</v>
      </c>
      <c r="M870" s="27">
        <v>6209.6749602321752</v>
      </c>
      <c r="N870" s="27">
        <v>6373.259506385024</v>
      </c>
      <c r="O870" s="27">
        <v>6558.98528328677</v>
      </c>
      <c r="P870" s="27">
        <v>6849.4646505725459</v>
      </c>
      <c r="Q870" s="27">
        <v>7100.2856853697785</v>
      </c>
      <c r="R870" s="27">
        <v>7311.6521088017425</v>
      </c>
      <c r="S870" s="27">
        <v>7454.7178073409532</v>
      </c>
      <c r="T870" s="27">
        <v>7535.0794197385667</v>
      </c>
      <c r="U870" s="27">
        <v>7526.3587083489028</v>
      </c>
      <c r="V870" s="27">
        <v>7729.6504424518025</v>
      </c>
      <c r="W870" s="27">
        <v>7903.6610222340159</v>
      </c>
      <c r="X870" s="27">
        <v>8018.3849037253667</v>
      </c>
      <c r="Y870" s="27">
        <v>8231.2436780616554</v>
      </c>
      <c r="Z870" s="27">
        <v>8444.2070519377357</v>
      </c>
      <c r="AA870" s="27">
        <v>8646.5465841870355</v>
      </c>
      <c r="AB870" s="27">
        <v>8961.4657531846315</v>
      </c>
      <c r="AC870" s="27">
        <v>9145.7418467669577</v>
      </c>
      <c r="AD870" s="27">
        <v>9214.4963686852934</v>
      </c>
      <c r="AE870" s="27">
        <v>9286.2174960830343</v>
      </c>
      <c r="AF870" s="27">
        <v>9436.3955147545621</v>
      </c>
      <c r="AG870" s="27">
        <v>9586.9267180703027</v>
      </c>
      <c r="AH870" s="27">
        <v>9866.8697519749039</v>
      </c>
      <c r="AI870" s="27">
        <v>10103.366446957625</v>
      </c>
      <c r="AJ870" s="27">
        <v>10100.486420471658</v>
      </c>
      <c r="AK870" s="27">
        <v>9640.6711456812463</v>
      </c>
      <c r="AL870" s="27">
        <v>9887.1634056018684</v>
      </c>
      <c r="AM870" s="27">
        <v>10113.016176820918</v>
      </c>
      <c r="AN870" s="27">
        <v>10112.241918079162</v>
      </c>
      <c r="AO870" s="27">
        <v>10158.843057134442</v>
      </c>
      <c r="AP870" s="27">
        <v>10326.234607635599</v>
      </c>
      <c r="AQ870" s="27">
        <v>10465.571770390925</v>
      </c>
      <c r="AR870" s="27">
        <v>10636.850521247439</v>
      </c>
      <c r="AS870" s="27">
        <v>10883.591393889001</v>
      </c>
      <c r="AT870" s="27">
        <v>11020.413631988451</v>
      </c>
      <c r="AU870" s="27">
        <v>11152.045624114466</v>
      </c>
      <c r="AV870" s="27">
        <v>10305.377590708849</v>
      </c>
      <c r="AW870" s="28">
        <v>10798.930593482133</v>
      </c>
      <c r="AX870" s="28">
        <v>11284.394280443768</v>
      </c>
      <c r="AY870" s="28">
        <v>11504.92617805844</v>
      </c>
      <c r="AZ870" s="28">
        <v>11708.123438559023</v>
      </c>
      <c r="BA870" s="28">
        <v>11900.060324446249</v>
      </c>
    </row>
    <row r="871" spans="1:58" s="149" customFormat="1" outlineLevel="1" x14ac:dyDescent="0.2">
      <c r="A871" s="96"/>
      <c r="B871" s="96"/>
      <c r="C871" s="96" t="s">
        <v>1859</v>
      </c>
      <c r="D871" s="137"/>
      <c r="E871" s="137"/>
      <c r="F871" s="140" t="s">
        <v>444</v>
      </c>
      <c r="G871" s="140" t="s">
        <v>973</v>
      </c>
      <c r="H871" s="149">
        <v>1148.0199997335067</v>
      </c>
      <c r="I871" s="149">
        <v>1145.5718462348352</v>
      </c>
      <c r="J871" s="149">
        <v>1132.7571097393966</v>
      </c>
      <c r="K871" s="149">
        <v>1148.3362683673065</v>
      </c>
      <c r="L871" s="149">
        <v>1171.6815790029639</v>
      </c>
      <c r="M871" s="149">
        <v>1195.1440261696582</v>
      </c>
      <c r="N871" s="149">
        <v>1240.8741278864704</v>
      </c>
      <c r="O871" s="149">
        <v>1283.4415432652856</v>
      </c>
      <c r="P871" s="149">
        <v>1314.6115741742092</v>
      </c>
      <c r="Q871" s="149">
        <v>1358.5963415785714</v>
      </c>
      <c r="R871" s="149">
        <v>1417.3754528528962</v>
      </c>
      <c r="S871" s="149">
        <v>1476.6874182069078</v>
      </c>
      <c r="T871" s="149">
        <v>1516.0245594693179</v>
      </c>
      <c r="U871" s="149">
        <v>1518.7003092477944</v>
      </c>
      <c r="V871" s="149">
        <v>1538.6973892802926</v>
      </c>
      <c r="W871" s="149">
        <v>1564.5621895620229</v>
      </c>
      <c r="X871" s="149">
        <v>1588.7839157228987</v>
      </c>
      <c r="Y871" s="149">
        <v>1602.6316792855519</v>
      </c>
      <c r="Z871" s="149">
        <v>1624.0370918307069</v>
      </c>
      <c r="AA871" s="149">
        <v>1664.1721671425407</v>
      </c>
      <c r="AB871" s="149">
        <v>1693.4636795032252</v>
      </c>
      <c r="AC871" s="149">
        <v>1715.0098901586869</v>
      </c>
      <c r="AD871" s="149">
        <v>1691.9615206292081</v>
      </c>
      <c r="AE871" s="149">
        <v>1699.2843108669804</v>
      </c>
      <c r="AF871" s="149">
        <v>1704.1192383220603</v>
      </c>
      <c r="AG871" s="149">
        <v>1719.4692778952619</v>
      </c>
      <c r="AH871" s="149">
        <v>1744.9585384584882</v>
      </c>
      <c r="AI871" s="149">
        <v>1741.1564037975606</v>
      </c>
      <c r="AJ871" s="149">
        <v>1744.3482571317859</v>
      </c>
      <c r="AK871" s="149">
        <v>1744.582881603453</v>
      </c>
      <c r="AL871" s="149">
        <v>1754.8632521133768</v>
      </c>
      <c r="AM871" s="149">
        <v>1787.5346219406001</v>
      </c>
      <c r="AN871" s="149">
        <v>1815.1830601804299</v>
      </c>
      <c r="AO871" s="149">
        <v>1824.5714360065076</v>
      </c>
      <c r="AP871" s="149">
        <v>1843.9581175757728</v>
      </c>
      <c r="AQ871" s="149">
        <v>1877.7091348095635</v>
      </c>
      <c r="AR871" s="149">
        <v>1919.6750541015044</v>
      </c>
      <c r="AS871" s="149">
        <v>1954.3179488826104</v>
      </c>
      <c r="AT871" s="149">
        <v>1983.7034047411862</v>
      </c>
      <c r="AU871" s="149">
        <v>2015.6236951314013</v>
      </c>
      <c r="AV871" s="149">
        <v>1891.275419288135</v>
      </c>
      <c r="AW871" s="149">
        <v>1915.5901995735935</v>
      </c>
      <c r="AX871" s="149">
        <v>2008.2708902261847</v>
      </c>
      <c r="AY871" s="149">
        <v>2052.6918592626466</v>
      </c>
      <c r="AZ871" s="149">
        <v>2090.430242182942</v>
      </c>
      <c r="BA871" s="149">
        <v>2130.6478718547</v>
      </c>
      <c r="BB871" s="166"/>
      <c r="BC871" s="166"/>
      <c r="BD871" s="166"/>
      <c r="BE871" s="166"/>
      <c r="BF871" s="166"/>
    </row>
    <row r="872" spans="1:58" s="149" customFormat="1" outlineLevel="1" x14ac:dyDescent="0.2">
      <c r="A872" s="96"/>
      <c r="B872" s="96"/>
      <c r="C872" s="96" t="s">
        <v>1859</v>
      </c>
      <c r="D872" s="137"/>
      <c r="E872" s="137"/>
      <c r="F872" s="140" t="s">
        <v>445</v>
      </c>
      <c r="G872" s="140" t="s">
        <v>974</v>
      </c>
      <c r="H872" s="149">
        <v>705.45678156280928</v>
      </c>
      <c r="I872" s="149">
        <v>719.4643608384979</v>
      </c>
      <c r="J872" s="149">
        <v>743.09561380845105</v>
      </c>
      <c r="K872" s="149">
        <v>748.7245125860361</v>
      </c>
      <c r="L872" s="149">
        <v>754.12623103333692</v>
      </c>
      <c r="M872" s="149">
        <v>768.27214288637686</v>
      </c>
      <c r="N872" s="149">
        <v>796.11073058698855</v>
      </c>
      <c r="O872" s="149">
        <v>822.21734943295871</v>
      </c>
      <c r="P872" s="149">
        <v>848.58488826222549</v>
      </c>
      <c r="Q872" s="149">
        <v>877.86978242197301</v>
      </c>
      <c r="R872" s="149">
        <v>899.85678963511737</v>
      </c>
      <c r="S872" s="149">
        <v>905.87032045704473</v>
      </c>
      <c r="T872" s="149">
        <v>914.99014866632285</v>
      </c>
      <c r="U872" s="149">
        <v>916.18003376256354</v>
      </c>
      <c r="V872" s="149">
        <v>930.39904819713036</v>
      </c>
      <c r="W872" s="149">
        <v>948.14160706130258</v>
      </c>
      <c r="X872" s="149">
        <v>965.48603801992704</v>
      </c>
      <c r="Y872" s="149">
        <v>970.92824405084286</v>
      </c>
      <c r="Z872" s="149">
        <v>1009.8570556966628</v>
      </c>
      <c r="AA872" s="149">
        <v>1044.678626915761</v>
      </c>
      <c r="AB872" s="149">
        <v>1084.1236552526718</v>
      </c>
      <c r="AC872" s="149">
        <v>1111.0197819791345</v>
      </c>
      <c r="AD872" s="149">
        <v>1133.6714603566249</v>
      </c>
      <c r="AE872" s="149">
        <v>1150.1600287838323</v>
      </c>
      <c r="AF872" s="149">
        <v>1171.065117790376</v>
      </c>
      <c r="AG872" s="149">
        <v>1199.6617230286683</v>
      </c>
      <c r="AH872" s="149">
        <v>1228.2009708568396</v>
      </c>
      <c r="AI872" s="149">
        <v>1259.6395795338849</v>
      </c>
      <c r="AJ872" s="149">
        <v>1265.0030597077716</v>
      </c>
      <c r="AK872" s="149">
        <v>1269.5860292419691</v>
      </c>
      <c r="AL872" s="149">
        <v>1293.31850117096</v>
      </c>
      <c r="AM872" s="149">
        <v>1300.3959557178816</v>
      </c>
      <c r="AN872" s="149">
        <v>1293.9426847516911</v>
      </c>
      <c r="AO872" s="149">
        <v>1302.9073105571117</v>
      </c>
      <c r="AP872" s="149">
        <v>1314.0920055307547</v>
      </c>
      <c r="AQ872" s="149">
        <v>1332.8602498465066</v>
      </c>
      <c r="AR872" s="149">
        <v>1354.6954286210946</v>
      </c>
      <c r="AS872" s="149">
        <v>1377.5180545738485</v>
      </c>
      <c r="AT872" s="149">
        <v>1389.198722446775</v>
      </c>
      <c r="AU872" s="149">
        <v>1415.0567925155531</v>
      </c>
      <c r="AV872" s="149">
        <v>1313.6410188354878</v>
      </c>
      <c r="AW872" s="149">
        <v>1358.422940767455</v>
      </c>
      <c r="AX872" s="149">
        <v>1439.6882171088012</v>
      </c>
      <c r="AY872" s="149">
        <v>1469.7855366798028</v>
      </c>
      <c r="AZ872" s="149">
        <v>1496.9351372040665</v>
      </c>
      <c r="BA872" s="149">
        <v>1521.266473276248</v>
      </c>
      <c r="BB872" s="166"/>
      <c r="BC872" s="166"/>
      <c r="BD872" s="166"/>
      <c r="BE872" s="166"/>
      <c r="BF872" s="166"/>
    </row>
    <row r="873" spans="1:58" s="149" customFormat="1" outlineLevel="1" x14ac:dyDescent="0.2">
      <c r="A873" s="96"/>
      <c r="B873" s="96"/>
      <c r="C873" s="96" t="s">
        <v>1859</v>
      </c>
      <c r="D873" s="137"/>
      <c r="E873" s="137"/>
      <c r="F873" s="140" t="s">
        <v>446</v>
      </c>
      <c r="G873" s="140" t="s">
        <v>975</v>
      </c>
      <c r="I873" s="149">
        <v>800.45345846307043</v>
      </c>
      <c r="J873" s="149">
        <v>807.90961090343501</v>
      </c>
      <c r="K873" s="149">
        <v>806.27374844283054</v>
      </c>
      <c r="L873" s="149">
        <v>830.32273753157165</v>
      </c>
      <c r="M873" s="149">
        <v>854.4417487772979</v>
      </c>
      <c r="N873" s="149">
        <v>889.12324022068481</v>
      </c>
      <c r="O873" s="149">
        <v>921.67267771172612</v>
      </c>
      <c r="P873" s="149">
        <v>959.08141144183332</v>
      </c>
      <c r="Q873" s="149">
        <v>997.45476074834096</v>
      </c>
      <c r="R873" s="149">
        <v>1018.1656245945936</v>
      </c>
      <c r="S873" s="149">
        <v>1042.7144270107815</v>
      </c>
      <c r="T873" s="149">
        <v>1060.8380928842844</v>
      </c>
      <c r="U873" s="149">
        <v>1028.699130106605</v>
      </c>
      <c r="V873" s="149">
        <v>1044.3370094071302</v>
      </c>
      <c r="W873" s="149">
        <v>1060.3938143709984</v>
      </c>
      <c r="X873" s="149">
        <v>1072.8456855286929</v>
      </c>
      <c r="Y873" s="149">
        <v>1110.1964698875017</v>
      </c>
      <c r="Z873" s="149">
        <v>1147.8708049027255</v>
      </c>
      <c r="AA873" s="149">
        <v>1179.5860129027869</v>
      </c>
      <c r="AB873" s="149">
        <v>1210.2822777908559</v>
      </c>
      <c r="AC873" s="149">
        <v>1218.3625932512446</v>
      </c>
      <c r="AD873" s="149">
        <v>1217.9315948022142</v>
      </c>
      <c r="AE873" s="149">
        <v>1225.8960115200068</v>
      </c>
      <c r="AF873" s="149">
        <v>1238.362370020526</v>
      </c>
      <c r="AG873" s="149">
        <v>1255.161651304152</v>
      </c>
      <c r="AH873" s="149">
        <v>1271.6723930098558</v>
      </c>
      <c r="AI873" s="149">
        <v>1287.1412533107616</v>
      </c>
      <c r="AJ873" s="149">
        <v>1272.5850956078023</v>
      </c>
      <c r="AK873" s="149">
        <v>1253.681527778911</v>
      </c>
      <c r="AL873" s="149">
        <v>1267.012297734628</v>
      </c>
      <c r="AM873" s="149">
        <v>1267.4082851051655</v>
      </c>
      <c r="AN873" s="149">
        <v>1220.2664715541032</v>
      </c>
      <c r="AO873" s="149">
        <v>1190.5734551566341</v>
      </c>
      <c r="AP873" s="149">
        <v>1192.4012749096637</v>
      </c>
      <c r="AQ873" s="149">
        <v>1214.6816008952419</v>
      </c>
      <c r="AR873" s="149">
        <v>1229.4997380476118</v>
      </c>
      <c r="AS873" s="149">
        <v>1248.0652678772635</v>
      </c>
      <c r="AT873" s="149">
        <v>1260.2310140141733</v>
      </c>
      <c r="AU873" s="149">
        <v>1264.0435997341654</v>
      </c>
      <c r="AV873" s="149">
        <v>1128.3358303823979</v>
      </c>
      <c r="AW873" s="149">
        <v>1169.2522124883631</v>
      </c>
      <c r="AX873" s="149">
        <v>1235.149511281727</v>
      </c>
      <c r="AY873" s="149">
        <v>1259.6784376189644</v>
      </c>
      <c r="AZ873" s="149">
        <v>1280.4209220955709</v>
      </c>
      <c r="BA873" s="149">
        <v>1295.1807399867114</v>
      </c>
      <c r="BB873" s="166"/>
      <c r="BC873" s="166"/>
      <c r="BD873" s="166"/>
      <c r="BE873" s="166"/>
      <c r="BF873" s="166"/>
    </row>
    <row r="874" spans="1:58" s="149" customFormat="1" outlineLevel="1" x14ac:dyDescent="0.2">
      <c r="A874" s="96"/>
      <c r="B874" s="96"/>
      <c r="C874" s="96" t="s">
        <v>1859</v>
      </c>
      <c r="D874" s="137"/>
      <c r="E874" s="137"/>
      <c r="F874" s="140" t="s">
        <v>447</v>
      </c>
      <c r="G874" s="140" t="s">
        <v>976</v>
      </c>
      <c r="H874" s="149">
        <v>633.48028712311338</v>
      </c>
      <c r="I874" s="149">
        <v>635.84295947809312</v>
      </c>
      <c r="J874" s="149">
        <v>643.86054345890682</v>
      </c>
      <c r="K874" s="149">
        <v>672.19113104319877</v>
      </c>
      <c r="L874" s="149">
        <v>689.21246076121975</v>
      </c>
      <c r="M874" s="149">
        <v>724.54287638437347</v>
      </c>
      <c r="N874" s="149">
        <v>767.32069736289873</v>
      </c>
      <c r="O874" s="149">
        <v>806.86125904925893</v>
      </c>
      <c r="P874" s="149">
        <v>866.00922727491104</v>
      </c>
      <c r="Q874" s="149">
        <v>899.25831958141532</v>
      </c>
      <c r="R874" s="149">
        <v>909.46491754304657</v>
      </c>
      <c r="S874" s="149">
        <v>904.69252158058998</v>
      </c>
      <c r="T874" s="149">
        <v>913.29275120268278</v>
      </c>
      <c r="U874" s="149">
        <v>940.88955698285429</v>
      </c>
      <c r="V874" s="149">
        <v>971.75349550517058</v>
      </c>
      <c r="W874" s="149">
        <v>993.01674264933195</v>
      </c>
      <c r="X874" s="149">
        <v>1029.6963483343591</v>
      </c>
      <c r="Y874" s="149">
        <v>1081.8866896740349</v>
      </c>
      <c r="Z874" s="149">
        <v>1126.9064886262991</v>
      </c>
      <c r="AA874" s="149">
        <v>1177.3869306754748</v>
      </c>
      <c r="AB874" s="149">
        <v>1229.5071285019108</v>
      </c>
      <c r="AC874" s="149">
        <v>1273.3073399653138</v>
      </c>
      <c r="AD874" s="149">
        <v>1315.2947359792627</v>
      </c>
      <c r="AE874" s="149">
        <v>1359.1555947807176</v>
      </c>
      <c r="AF874" s="149">
        <v>1402.445869772883</v>
      </c>
      <c r="AG874" s="149">
        <v>1437.1802802218035</v>
      </c>
      <c r="AH874" s="149">
        <v>1460.2389751523156</v>
      </c>
      <c r="AI874" s="149">
        <v>1494.4466601250838</v>
      </c>
      <c r="AJ874" s="149">
        <v>1488.7462925834179</v>
      </c>
      <c r="AK874" s="149">
        <v>1448.1647373958006</v>
      </c>
      <c r="AL874" s="149">
        <v>1464.8774579652322</v>
      </c>
      <c r="AM874" s="149">
        <v>1463.3871989961019</v>
      </c>
      <c r="AN874" s="149">
        <v>1488.5107961264798</v>
      </c>
      <c r="AO874" s="149">
        <v>1527.6912202722538</v>
      </c>
      <c r="AP874" s="149">
        <v>1563.397590756065</v>
      </c>
      <c r="AQ874" s="149">
        <v>1610.4615369542287</v>
      </c>
      <c r="AR874" s="149">
        <v>1665.2602214732667</v>
      </c>
      <c r="AS874" s="149">
        <v>1684.1314095840228</v>
      </c>
      <c r="AT874" s="149">
        <v>1708.1517066205736</v>
      </c>
      <c r="AU874" s="149">
        <v>1726.9454999342265</v>
      </c>
      <c r="AV874" s="149">
        <v>1537.6141517272547</v>
      </c>
      <c r="AW874" s="149">
        <v>1619.7363918062874</v>
      </c>
      <c r="AX874" s="149">
        <v>1700.343317222929</v>
      </c>
      <c r="AY874" s="149">
        <v>1720.2118533643159</v>
      </c>
      <c r="AZ874" s="149">
        <v>1743.6239863038625</v>
      </c>
      <c r="BA874" s="149">
        <v>1773.603303925511</v>
      </c>
      <c r="BB874" s="166"/>
      <c r="BC874" s="166"/>
      <c r="BD874" s="166"/>
      <c r="BE874" s="166"/>
      <c r="BF874" s="166"/>
    </row>
    <row r="875" spans="1:58" s="52" customFormat="1" x14ac:dyDescent="0.2">
      <c r="A875" s="37" t="s">
        <v>442</v>
      </c>
      <c r="B875" s="37" t="s">
        <v>1808</v>
      </c>
      <c r="C875" s="37" t="s">
        <v>1859</v>
      </c>
      <c r="D875" s="38" t="s">
        <v>1648</v>
      </c>
      <c r="E875" s="38" t="s">
        <v>1546</v>
      </c>
      <c r="F875" s="22" t="s">
        <v>1842</v>
      </c>
      <c r="G875" s="22" t="s">
        <v>1377</v>
      </c>
      <c r="H875" s="27">
        <f t="array" ref="H875:BA875">EIURebase($H$871:$BA$874,$H$78:$BA$81,$H$966:$BA$969)</f>
        <v>3012.6659151047875</v>
      </c>
      <c r="I875" s="27">
        <v>3499.0063403607523</v>
      </c>
      <c r="J875" s="27">
        <v>3527.0969942858046</v>
      </c>
      <c r="K875" s="27">
        <v>3590.0094890825394</v>
      </c>
      <c r="L875" s="27">
        <v>3660.8576446017355</v>
      </c>
      <c r="M875" s="27">
        <v>3767.498654577033</v>
      </c>
      <c r="N875" s="27">
        <v>3929.2241153384912</v>
      </c>
      <c r="O875" s="27">
        <v>4079.8892007808131</v>
      </c>
      <c r="P875" s="27">
        <v>4246.3905212087284</v>
      </c>
      <c r="Q875" s="27">
        <v>4399.6439508843741</v>
      </c>
      <c r="R875" s="27">
        <v>4517.3480505332145</v>
      </c>
      <c r="S875" s="27">
        <v>4603.2083758695389</v>
      </c>
      <c r="T875" s="27">
        <v>4681.7681353998523</v>
      </c>
      <c r="U875" s="27">
        <v>4693.022524093717</v>
      </c>
      <c r="V875" s="27">
        <v>4781.1507303332828</v>
      </c>
      <c r="W875" s="27">
        <v>4868.6784014125751</v>
      </c>
      <c r="X875" s="27">
        <v>4967.285843366416</v>
      </c>
      <c r="Y875" s="27">
        <v>5081.0253152981868</v>
      </c>
      <c r="Z875" s="27">
        <v>5233.6167461124915</v>
      </c>
      <c r="AA875" s="27">
        <v>5402.5861644298602</v>
      </c>
      <c r="AB875" s="27">
        <v>5571.6286435174043</v>
      </c>
      <c r="AC875" s="27">
        <v>5688.5313049612623</v>
      </c>
      <c r="AD875" s="27">
        <v>5746.7154756456484</v>
      </c>
      <c r="AE875" s="27">
        <v>5838.6230500608199</v>
      </c>
      <c r="AF875" s="27">
        <v>5932.021408030042</v>
      </c>
      <c r="AG875" s="27">
        <v>6037.9247337361257</v>
      </c>
      <c r="AH875" s="27">
        <v>6139.2587067900686</v>
      </c>
      <c r="AI875" s="27">
        <v>6226.8270476015323</v>
      </c>
      <c r="AJ875" s="27">
        <v>6215.2046904758663</v>
      </c>
      <c r="AK875" s="27">
        <v>6157.2277384420559</v>
      </c>
      <c r="AL875" s="27">
        <v>6226.8931721679919</v>
      </c>
      <c r="AM875" s="27">
        <v>6268.5703779339174</v>
      </c>
      <c r="AN875" s="27">
        <v>6269.7164772535716</v>
      </c>
      <c r="AO875" s="27">
        <v>6301.9845381341156</v>
      </c>
      <c r="AP875" s="27">
        <v>6375.9759064956306</v>
      </c>
      <c r="AQ875" s="27">
        <v>6507.1805634231869</v>
      </c>
      <c r="AR875" s="27">
        <v>6651.3743756022741</v>
      </c>
      <c r="AS875" s="27">
        <v>6753.7185091328574</v>
      </c>
      <c r="AT875" s="27">
        <v>6836.8557807355719</v>
      </c>
      <c r="AU875" s="27">
        <v>6924.5284945078811</v>
      </c>
      <c r="AV875" s="27">
        <v>6332.3176120465005</v>
      </c>
      <c r="AW875" s="28">
        <v>6540.0783669227367</v>
      </c>
      <c r="AX875" s="28">
        <v>6886.1029257182954</v>
      </c>
      <c r="AY875" s="28">
        <v>7014.3205000025264</v>
      </c>
      <c r="AZ875" s="28">
        <v>7132.0309836954675</v>
      </c>
      <c r="BA875" s="28">
        <v>7250.189888282679</v>
      </c>
    </row>
    <row r="876" spans="1:58" s="149" customFormat="1" outlineLevel="1" x14ac:dyDescent="0.2">
      <c r="A876" s="96"/>
      <c r="B876" s="96"/>
      <c r="C876" s="96" t="s">
        <v>1859</v>
      </c>
      <c r="D876" s="137"/>
      <c r="E876" s="137"/>
      <c r="F876" s="140" t="s">
        <v>444</v>
      </c>
      <c r="G876" s="140" t="s">
        <v>977</v>
      </c>
      <c r="H876" s="149">
        <v>399.27028892946322</v>
      </c>
      <c r="I876" s="149">
        <v>417.56658075633106</v>
      </c>
      <c r="J876" s="149">
        <v>413.28495318418379</v>
      </c>
      <c r="K876" s="149">
        <v>411.33153158628113</v>
      </c>
      <c r="L876" s="149">
        <v>416.30594239954502</v>
      </c>
      <c r="M876" s="149">
        <v>419.64493047968097</v>
      </c>
      <c r="N876" s="149">
        <v>425.77776572891042</v>
      </c>
      <c r="O876" s="149">
        <v>428.34447085173616</v>
      </c>
      <c r="P876" s="149">
        <v>434.59087712409939</v>
      </c>
      <c r="Q876" s="149">
        <v>425.38026714794182</v>
      </c>
      <c r="R876" s="149">
        <v>433.95487939454966</v>
      </c>
      <c r="S876" s="149">
        <v>444.59296356047696</v>
      </c>
      <c r="T876" s="149">
        <v>469.48148542515077</v>
      </c>
      <c r="U876" s="149">
        <v>473.03455488389415</v>
      </c>
      <c r="V876" s="149">
        <v>488.92189173906928</v>
      </c>
      <c r="W876" s="149">
        <v>499.75043451079199</v>
      </c>
      <c r="X876" s="149">
        <v>513.08299120057052</v>
      </c>
      <c r="Y876" s="149">
        <v>517.6512720351077</v>
      </c>
      <c r="Z876" s="149">
        <v>529.9687309201156</v>
      </c>
      <c r="AA876" s="149">
        <v>536.53324962827696</v>
      </c>
      <c r="AB876" s="149">
        <v>545.17918447741283</v>
      </c>
      <c r="AC876" s="149">
        <v>548.22459146274775</v>
      </c>
      <c r="AD876" s="149">
        <v>554.84021713131938</v>
      </c>
      <c r="AE876" s="149">
        <v>558.90083549244798</v>
      </c>
      <c r="AF876" s="149">
        <v>555.56775310551495</v>
      </c>
      <c r="AG876" s="149">
        <v>558.9009490634711</v>
      </c>
      <c r="AH876" s="149">
        <v>565.09340909984599</v>
      </c>
      <c r="AI876" s="149">
        <v>574.70367550641151</v>
      </c>
      <c r="AJ876" s="149">
        <v>596.12373832457672</v>
      </c>
      <c r="AK876" s="149">
        <v>614.95517681245144</v>
      </c>
      <c r="AL876" s="149">
        <v>623.66857284932871</v>
      </c>
      <c r="AM876" s="149">
        <v>629.64115938491636</v>
      </c>
      <c r="AN876" s="149">
        <v>637.71185700187914</v>
      </c>
      <c r="AO876" s="149">
        <v>646.76369468769553</v>
      </c>
      <c r="AP876" s="149">
        <v>657.71057846552378</v>
      </c>
      <c r="AQ876" s="149">
        <v>676.79573461907955</v>
      </c>
      <c r="AR876" s="149">
        <v>704.12069564304454</v>
      </c>
      <c r="AS876" s="149">
        <v>715.72742706528061</v>
      </c>
      <c r="AT876" s="149">
        <v>724.3564398319694</v>
      </c>
      <c r="AU876" s="149">
        <v>743.89849221159284</v>
      </c>
      <c r="AV876" s="149">
        <v>771.35860275308698</v>
      </c>
      <c r="AW876" s="149">
        <v>791.41392642466724</v>
      </c>
      <c r="AX876" s="149">
        <v>800.91089354176324</v>
      </c>
      <c r="AY876" s="149">
        <v>813.72546783843143</v>
      </c>
      <c r="AZ876" s="149">
        <v>828.37252625952328</v>
      </c>
      <c r="BA876" s="149">
        <v>842.45485920593489</v>
      </c>
      <c r="BB876" s="166"/>
      <c r="BC876" s="166"/>
      <c r="BD876" s="166"/>
      <c r="BE876" s="166"/>
      <c r="BF876" s="166"/>
    </row>
    <row r="877" spans="1:58" s="149" customFormat="1" outlineLevel="1" x14ac:dyDescent="0.2">
      <c r="A877" s="96"/>
      <c r="B877" s="96"/>
      <c r="C877" s="96" t="s">
        <v>1859</v>
      </c>
      <c r="D877" s="137"/>
      <c r="E877" s="137"/>
      <c r="F877" s="140" t="s">
        <v>445</v>
      </c>
      <c r="G877" s="140" t="s">
        <v>978</v>
      </c>
      <c r="H877" s="149">
        <v>305.97326541351998</v>
      </c>
      <c r="I877" s="149">
        <v>314.74361020252996</v>
      </c>
      <c r="J877" s="149">
        <v>328.38725580863218</v>
      </c>
      <c r="K877" s="149">
        <v>336.95687489115772</v>
      </c>
      <c r="L877" s="149">
        <v>344.27309879512381</v>
      </c>
      <c r="M877" s="149">
        <v>354.60477024423193</v>
      </c>
      <c r="N877" s="149">
        <v>363.80735959436475</v>
      </c>
      <c r="O877" s="149">
        <v>373.97822238089162</v>
      </c>
      <c r="P877" s="149">
        <v>386.66499942028656</v>
      </c>
      <c r="Q877" s="149">
        <v>392.55447412645663</v>
      </c>
      <c r="R877" s="149">
        <v>405.00631085030716</v>
      </c>
      <c r="S877" s="149">
        <v>419.30117451551547</v>
      </c>
      <c r="T877" s="149">
        <v>432.60039305708182</v>
      </c>
      <c r="U877" s="149">
        <v>448.00723151673537</v>
      </c>
      <c r="V877" s="149">
        <v>449.54802941139764</v>
      </c>
      <c r="W877" s="149">
        <v>449.78981264875398</v>
      </c>
      <c r="X877" s="149">
        <v>460.13060799361136</v>
      </c>
      <c r="Y877" s="149">
        <v>464.7837948257519</v>
      </c>
      <c r="Z877" s="149">
        <v>461.60753861802851</v>
      </c>
      <c r="AA877" s="149">
        <v>468.65688857132778</v>
      </c>
      <c r="AB877" s="149">
        <v>477.59602543169967</v>
      </c>
      <c r="AC877" s="149">
        <v>482.38721118704831</v>
      </c>
      <c r="AD877" s="149">
        <v>491.01157364406959</v>
      </c>
      <c r="AE877" s="149">
        <v>500.47077256215135</v>
      </c>
      <c r="AF877" s="149">
        <v>510.97921949140203</v>
      </c>
      <c r="AG877" s="149">
        <v>517.56325076148721</v>
      </c>
      <c r="AH877" s="149">
        <v>524.95588729235362</v>
      </c>
      <c r="AI877" s="149">
        <v>534.42535059315333</v>
      </c>
      <c r="AJ877" s="149">
        <v>540.15857858461675</v>
      </c>
      <c r="AK877" s="149">
        <v>553.42700397802923</v>
      </c>
      <c r="AL877" s="149">
        <v>560.20491803278685</v>
      </c>
      <c r="AM877" s="149">
        <v>566.28029211484875</v>
      </c>
      <c r="AN877" s="149">
        <v>575.42471662957996</v>
      </c>
      <c r="AO877" s="149">
        <v>584.02284788632198</v>
      </c>
      <c r="AP877" s="149">
        <v>591.63331742820287</v>
      </c>
      <c r="AQ877" s="149">
        <v>597.50910629074906</v>
      </c>
      <c r="AR877" s="149">
        <v>605.78790119626569</v>
      </c>
      <c r="AS877" s="149">
        <v>614.32444615669988</v>
      </c>
      <c r="AT877" s="149">
        <v>619.08255778995738</v>
      </c>
      <c r="AU877" s="149">
        <v>625.32558345641269</v>
      </c>
      <c r="AV877" s="149">
        <v>605.17203823318812</v>
      </c>
      <c r="AW877" s="149">
        <v>634.82546810661449</v>
      </c>
      <c r="AX877" s="149">
        <v>639.90407185146739</v>
      </c>
      <c r="AY877" s="149">
        <v>643.7434962825763</v>
      </c>
      <c r="AZ877" s="149">
        <v>650.18093124540201</v>
      </c>
      <c r="BA877" s="149">
        <v>656.68274055785616</v>
      </c>
      <c r="BB877" s="166"/>
      <c r="BC877" s="166"/>
      <c r="BD877" s="166"/>
      <c r="BE877" s="166"/>
      <c r="BF877" s="166"/>
    </row>
    <row r="878" spans="1:58" s="149" customFormat="1" outlineLevel="1" x14ac:dyDescent="0.2">
      <c r="A878" s="96"/>
      <c r="B878" s="96"/>
      <c r="C878" s="96" t="s">
        <v>1859</v>
      </c>
      <c r="D878" s="137"/>
      <c r="E878" s="137"/>
      <c r="F878" s="140" t="s">
        <v>446</v>
      </c>
      <c r="G878" s="140" t="s">
        <v>979</v>
      </c>
      <c r="I878" s="149">
        <v>290.63560523284946</v>
      </c>
      <c r="J878" s="149">
        <v>299.09882891577394</v>
      </c>
      <c r="K878" s="149">
        <v>309.92482984832361</v>
      </c>
      <c r="L878" s="149">
        <v>315.0641249758757</v>
      </c>
      <c r="M878" s="149">
        <v>323.89780565214119</v>
      </c>
      <c r="N878" s="149">
        <v>331.8900015428452</v>
      </c>
      <c r="O878" s="149">
        <v>347.37535847411692</v>
      </c>
      <c r="P878" s="149">
        <v>360.90149439936846</v>
      </c>
      <c r="Q878" s="149">
        <v>362.83525444364676</v>
      </c>
      <c r="R878" s="149">
        <v>371.36340357901253</v>
      </c>
      <c r="S878" s="149">
        <v>378.58158623277029</v>
      </c>
      <c r="T878" s="149">
        <v>382.19322365582343</v>
      </c>
      <c r="U878" s="149">
        <v>376.08386588591446</v>
      </c>
      <c r="V878" s="149">
        <v>369.75045165267898</v>
      </c>
      <c r="W878" s="149">
        <v>358.06514326134862</v>
      </c>
      <c r="X878" s="149">
        <v>359.64244984124383</v>
      </c>
      <c r="Y878" s="149">
        <v>360.03709474823944</v>
      </c>
      <c r="Z878" s="149">
        <v>366.4710797803545</v>
      </c>
      <c r="AA878" s="149">
        <v>370.63522007320131</v>
      </c>
      <c r="AB878" s="149">
        <v>383.15182886539651</v>
      </c>
      <c r="AC878" s="149">
        <v>404.24750871644073</v>
      </c>
      <c r="AD878" s="149">
        <v>409.67578575976063</v>
      </c>
      <c r="AE878" s="149">
        <v>415.4121404401543</v>
      </c>
      <c r="AF878" s="149">
        <v>418.05498826893762</v>
      </c>
      <c r="AG878" s="149">
        <v>420.4164924704757</v>
      </c>
      <c r="AH878" s="149">
        <v>418.43435659888826</v>
      </c>
      <c r="AI878" s="149">
        <v>420.56416604857731</v>
      </c>
      <c r="AJ878" s="149">
        <v>426.13375142956329</v>
      </c>
      <c r="AK878" s="149">
        <v>425.76965967665768</v>
      </c>
      <c r="AL878" s="149">
        <v>428.69385113268612</v>
      </c>
      <c r="AM878" s="149">
        <v>419.96328735147426</v>
      </c>
      <c r="AN878" s="149">
        <v>412.24097765523186</v>
      </c>
      <c r="AO878" s="149">
        <v>407.52433449259115</v>
      </c>
      <c r="AP878" s="149">
        <v>404.96550783755538</v>
      </c>
      <c r="AQ878" s="149">
        <v>402.72239710811596</v>
      </c>
      <c r="AR878" s="149">
        <v>405.40343637951173</v>
      </c>
      <c r="AS878" s="149">
        <v>405.18829125279473</v>
      </c>
      <c r="AT878" s="149">
        <v>405.71660620893397</v>
      </c>
      <c r="AU878" s="149">
        <v>402.34557487433949</v>
      </c>
      <c r="AV878" s="149">
        <v>408.62424803983043</v>
      </c>
      <c r="AW878" s="149">
        <v>418.43122999278643</v>
      </c>
      <c r="AX878" s="149">
        <v>414.24691769285852</v>
      </c>
      <c r="AY878" s="149">
        <v>416.73239919901567</v>
      </c>
      <c r="AZ878" s="149">
        <v>417.98259639661268</v>
      </c>
      <c r="BA878" s="149">
        <v>419.23654418580247</v>
      </c>
      <c r="BB878" s="166"/>
      <c r="BC878" s="166"/>
      <c r="BD878" s="166"/>
      <c r="BE878" s="166"/>
      <c r="BF878" s="166"/>
    </row>
    <row r="879" spans="1:58" s="149" customFormat="1" outlineLevel="1" x14ac:dyDescent="0.2">
      <c r="A879" s="96"/>
      <c r="B879" s="96"/>
      <c r="C879" s="96" t="s">
        <v>1859</v>
      </c>
      <c r="D879" s="137"/>
      <c r="E879" s="137"/>
      <c r="F879" s="140" t="s">
        <v>447</v>
      </c>
      <c r="G879" s="140" t="s">
        <v>980</v>
      </c>
      <c r="H879" s="149">
        <v>297.15971677097747</v>
      </c>
      <c r="I879" s="149">
        <v>296.88424943806342</v>
      </c>
      <c r="J879" s="149">
        <v>298.73228756470024</v>
      </c>
      <c r="K879" s="149">
        <v>303.41122056405067</v>
      </c>
      <c r="L879" s="149">
        <v>307.05380801481681</v>
      </c>
      <c r="M879" s="149">
        <v>306.14583559225065</v>
      </c>
      <c r="N879" s="149">
        <v>310.85151299285485</v>
      </c>
      <c r="O879" s="149">
        <v>311.48802974269506</v>
      </c>
      <c r="P879" s="149">
        <v>312.08844155084262</v>
      </c>
      <c r="Q879" s="149">
        <v>314.86317318092324</v>
      </c>
      <c r="R879" s="149">
        <v>322.4251526354322</v>
      </c>
      <c r="S879" s="149">
        <v>332.05848596704703</v>
      </c>
      <c r="T879" s="149">
        <v>335.29589573881822</v>
      </c>
      <c r="U879" s="149">
        <v>333.37965938898424</v>
      </c>
      <c r="V879" s="149">
        <v>337.1546316259566</v>
      </c>
      <c r="W879" s="149">
        <v>341.78141304286214</v>
      </c>
      <c r="X879" s="149">
        <v>344.08410599081333</v>
      </c>
      <c r="Y879" s="149">
        <v>342.90467789552122</v>
      </c>
      <c r="Z879" s="149">
        <v>355.84361922210451</v>
      </c>
      <c r="AA879" s="149">
        <v>369.63169528849551</v>
      </c>
      <c r="AB879" s="149">
        <v>381.55434936743472</v>
      </c>
      <c r="AC879" s="149">
        <v>398.08773822252726</v>
      </c>
      <c r="AD879" s="149">
        <v>415.41008691460655</v>
      </c>
      <c r="AE879" s="149">
        <v>430.9218396418043</v>
      </c>
      <c r="AF879" s="149">
        <v>447.33889035144279</v>
      </c>
      <c r="AG879" s="149">
        <v>464.18920036139269</v>
      </c>
      <c r="AH879" s="149">
        <v>471.95310004536765</v>
      </c>
      <c r="AI879" s="149">
        <v>476.16400602277685</v>
      </c>
      <c r="AJ879" s="149">
        <v>486.932639187615</v>
      </c>
      <c r="AK879" s="149">
        <v>491.84558569793614</v>
      </c>
      <c r="AL879" s="149">
        <v>495.2621829581077</v>
      </c>
      <c r="AM879" s="149">
        <v>500.0373958019718</v>
      </c>
      <c r="AN879" s="149">
        <v>503.47538858314641</v>
      </c>
      <c r="AO879" s="149">
        <v>501.06571803017999</v>
      </c>
      <c r="AP879" s="149">
        <v>511.16306672354813</v>
      </c>
      <c r="AQ879" s="149">
        <v>520.29226809152908</v>
      </c>
      <c r="AR879" s="149">
        <v>525.55289181814942</v>
      </c>
      <c r="AS879" s="149">
        <v>529.39739949838156</v>
      </c>
      <c r="AT879" s="149">
        <v>532.77655459679784</v>
      </c>
      <c r="AU879" s="149">
        <v>554.12794733776047</v>
      </c>
      <c r="AV879" s="149">
        <v>518.33324069968899</v>
      </c>
      <c r="AW879" s="149">
        <v>575.34989717665485</v>
      </c>
      <c r="AX879" s="149">
        <v>588.00759491454119</v>
      </c>
      <c r="AY879" s="149">
        <v>596.23970124334483</v>
      </c>
      <c r="AZ879" s="149">
        <v>604.5870570607517</v>
      </c>
      <c r="BA879" s="149">
        <v>612.44668880254142</v>
      </c>
      <c r="BB879" s="166"/>
      <c r="BC879" s="166"/>
      <c r="BD879" s="166"/>
      <c r="BE879" s="166"/>
      <c r="BF879" s="166"/>
    </row>
    <row r="880" spans="1:58" s="52" customFormat="1" x14ac:dyDescent="0.2">
      <c r="A880" s="37" t="s">
        <v>442</v>
      </c>
      <c r="B880" s="37" t="s">
        <v>1809</v>
      </c>
      <c r="C880" s="37" t="s">
        <v>1859</v>
      </c>
      <c r="D880" s="38" t="s">
        <v>1648</v>
      </c>
      <c r="E880" s="38" t="s">
        <v>1546</v>
      </c>
      <c r="F880" s="22" t="s">
        <v>1843</v>
      </c>
      <c r="G880" s="22" t="s">
        <v>1378</v>
      </c>
      <c r="H880" s="27">
        <f t="array" ref="H880:BA880">EIURebase($H$876:$BA$879,$H$83:$BA$86,$H$966:$BA$969)</f>
        <v>1224.3582967921914</v>
      </c>
      <c r="I880" s="27">
        <v>1420.2543931514899</v>
      </c>
      <c r="J880" s="27">
        <v>1438.0249195263573</v>
      </c>
      <c r="K880" s="27">
        <v>1457.1426267469542</v>
      </c>
      <c r="L880" s="27">
        <v>1479.4472761705479</v>
      </c>
      <c r="M880" s="27">
        <v>1500.2548518821695</v>
      </c>
      <c r="N880" s="27">
        <v>1529.849209198444</v>
      </c>
      <c r="O880" s="27">
        <v>1557.7518683160818</v>
      </c>
      <c r="P880" s="27">
        <v>1591.9121592720235</v>
      </c>
      <c r="Q880" s="27">
        <v>1592.0636269866518</v>
      </c>
      <c r="R880" s="27">
        <v>1631.947017664017</v>
      </c>
      <c r="S880" s="27">
        <v>1676.9384500161491</v>
      </c>
      <c r="T880" s="27">
        <v>1730.1378369834438</v>
      </c>
      <c r="U880" s="27">
        <v>1744.748386559309</v>
      </c>
      <c r="V880" s="27">
        <v>1765.8958043974185</v>
      </c>
      <c r="W880" s="27">
        <v>1775.5653069617217</v>
      </c>
      <c r="X880" s="27">
        <v>1807.6205909667724</v>
      </c>
      <c r="Y880" s="27">
        <v>1817.8544952629065</v>
      </c>
      <c r="Z880" s="27">
        <v>1847.9521121309031</v>
      </c>
      <c r="AA880" s="27">
        <v>1880.7913477206134</v>
      </c>
      <c r="AB880" s="27">
        <v>1925.5991091540782</v>
      </c>
      <c r="AC880" s="27">
        <v>1972.8433402481148</v>
      </c>
      <c r="AD880" s="27">
        <v>2015.3322622719209</v>
      </c>
      <c r="AE880" s="27">
        <v>2053.8881671980262</v>
      </c>
      <c r="AF880" s="27">
        <v>2083.9997540777968</v>
      </c>
      <c r="AG880" s="27">
        <v>2117.1743099630989</v>
      </c>
      <c r="AH880" s="27">
        <v>2139.1854834595629</v>
      </c>
      <c r="AI880" s="27">
        <v>2166.7791541514803</v>
      </c>
      <c r="AJ880" s="27">
        <v>2213.5327935536566</v>
      </c>
      <c r="AK880" s="27">
        <v>2253.6245045103424</v>
      </c>
      <c r="AL880" s="27">
        <v>2277.3094242433299</v>
      </c>
      <c r="AM880" s="27">
        <v>2286.8020981590234</v>
      </c>
      <c r="AN880" s="27">
        <v>2301.5936054850586</v>
      </c>
      <c r="AO880" s="27">
        <v>2313.547194731535</v>
      </c>
      <c r="AP880" s="27">
        <v>2342.1903126850912</v>
      </c>
      <c r="AQ880" s="27">
        <v>2376.8265007812838</v>
      </c>
      <c r="AR880" s="27">
        <v>2423.8279371279109</v>
      </c>
      <c r="AS880" s="27">
        <v>2449.8402892216086</v>
      </c>
      <c r="AT880" s="27">
        <v>2468.6502402281521</v>
      </c>
      <c r="AU880" s="27">
        <v>2516.299408562646</v>
      </c>
      <c r="AV880" s="27">
        <v>2490.356972434236</v>
      </c>
      <c r="AW880" s="28">
        <v>2617.2959269189887</v>
      </c>
      <c r="AX880" s="28">
        <v>2642.6355758252566</v>
      </c>
      <c r="AY880" s="28">
        <v>2672.1448608016003</v>
      </c>
      <c r="AZ880" s="28">
        <v>2705.4126634199952</v>
      </c>
      <c r="BA880" s="28">
        <v>2737.6251841240255</v>
      </c>
    </row>
    <row r="881" spans="1:58" s="149" customFormat="1" outlineLevel="1" x14ac:dyDescent="0.2">
      <c r="A881" s="96"/>
      <c r="B881" s="96"/>
      <c r="C881" s="96" t="s">
        <v>1859</v>
      </c>
      <c r="D881" s="137"/>
      <c r="E881" s="137"/>
      <c r="F881" s="140" t="s">
        <v>444</v>
      </c>
      <c r="G881" s="140" t="s">
        <v>981</v>
      </c>
      <c r="H881" s="149">
        <v>6.0701144217008478</v>
      </c>
      <c r="I881" s="149">
        <v>-2.615850413771605</v>
      </c>
      <c r="J881" s="149">
        <v>-31.457278052792187</v>
      </c>
      <c r="K881" s="149">
        <v>4.5833276480613705</v>
      </c>
      <c r="L881" s="149">
        <v>56.866799379727766</v>
      </c>
      <c r="M881" s="149">
        <v>108.79254797788688</v>
      </c>
      <c r="N881" s="149">
        <v>163.89308938592268</v>
      </c>
      <c r="O881" s="149">
        <v>194.85849813014249</v>
      </c>
      <c r="P881" s="149">
        <v>279.71713270681113</v>
      </c>
      <c r="Q881" s="149">
        <v>393.05947178899299</v>
      </c>
      <c r="R881" s="149">
        <v>546.6456633907386</v>
      </c>
      <c r="S881" s="149">
        <v>626.07830876297794</v>
      </c>
      <c r="T881" s="149">
        <v>621.48659697897494</v>
      </c>
      <c r="U881" s="149">
        <v>586.33895765013881</v>
      </c>
      <c r="V881" s="149">
        <v>613.855915387349</v>
      </c>
      <c r="W881" s="149">
        <v>621.31969677949803</v>
      </c>
      <c r="X881" s="149">
        <v>597.10865973829095</v>
      </c>
      <c r="Y881" s="149">
        <v>608.06191850932373</v>
      </c>
      <c r="Z881" s="149">
        <v>632.74045497063332</v>
      </c>
      <c r="AA881" s="149">
        <v>659.03858291889651</v>
      </c>
      <c r="AB881" s="149">
        <v>684.51864277622076</v>
      </c>
      <c r="AC881" s="149">
        <v>669.79162852364482</v>
      </c>
      <c r="AD881" s="149">
        <v>618.23064573318402</v>
      </c>
      <c r="AE881" s="149">
        <v>615.6926001009499</v>
      </c>
      <c r="AF881" s="149">
        <v>593.10137812365542</v>
      </c>
      <c r="AG881" s="149">
        <v>583.58393057973717</v>
      </c>
      <c r="AH881" s="149">
        <v>639.30243870090646</v>
      </c>
      <c r="AI881" s="149">
        <v>683.08260797214768</v>
      </c>
      <c r="AJ881" s="149">
        <v>684.41836851035941</v>
      </c>
      <c r="AK881" s="149">
        <v>567.97211051412683</v>
      </c>
      <c r="AL881" s="149">
        <v>637.59945300845357</v>
      </c>
      <c r="AM881" s="149">
        <v>698.97837077497911</v>
      </c>
      <c r="AN881" s="149">
        <v>639.06868899085543</v>
      </c>
      <c r="AO881" s="149">
        <v>657.35203013288935</v>
      </c>
      <c r="AP881" s="149">
        <v>680.34423738514965</v>
      </c>
      <c r="AQ881" s="149">
        <v>665.61722313257394</v>
      </c>
      <c r="AR881" s="149">
        <v>693.08421141957206</v>
      </c>
      <c r="AS881" s="149">
        <v>740.88831878885242</v>
      </c>
      <c r="AT881" s="149">
        <v>763.24579105609632</v>
      </c>
      <c r="AU881" s="149">
        <v>756.33323865498573</v>
      </c>
      <c r="AV881" s="149">
        <v>700.01353209256547</v>
      </c>
      <c r="AW881" s="149">
        <v>739.77070228899277</v>
      </c>
      <c r="AX881" s="149">
        <v>794.23169317733448</v>
      </c>
      <c r="AY881" s="149">
        <v>819.17386131132378</v>
      </c>
      <c r="AZ881" s="149">
        <v>835.87066953038652</v>
      </c>
      <c r="BA881" s="149">
        <v>855.04170109412155</v>
      </c>
      <c r="BB881" s="166"/>
      <c r="BC881" s="166"/>
      <c r="BD881" s="166"/>
      <c r="BE881" s="166"/>
      <c r="BF881" s="166"/>
    </row>
    <row r="882" spans="1:58" s="149" customFormat="1" outlineLevel="1" x14ac:dyDescent="0.2">
      <c r="A882" s="96"/>
      <c r="B882" s="96"/>
      <c r="C882" s="96" t="s">
        <v>1859</v>
      </c>
      <c r="D882" s="137"/>
      <c r="E882" s="137"/>
      <c r="F882" s="140" t="s">
        <v>445</v>
      </c>
      <c r="G882" s="140" t="s">
        <v>982</v>
      </c>
      <c r="H882" s="149">
        <v>305.91509322633698</v>
      </c>
      <c r="I882" s="149">
        <v>286.71457604742017</v>
      </c>
      <c r="J882" s="149">
        <v>289.40294313014203</v>
      </c>
      <c r="K882" s="149">
        <v>279.51990731170383</v>
      </c>
      <c r="L882" s="149">
        <v>283.47538839041374</v>
      </c>
      <c r="M882" s="149">
        <v>285.97901523937344</v>
      </c>
      <c r="N882" s="149">
        <v>295.44610218792974</v>
      </c>
      <c r="O882" s="149">
        <v>307.52562004950187</v>
      </c>
      <c r="P882" s="149">
        <v>337.80601775147528</v>
      </c>
      <c r="Q882" s="149">
        <v>370.35770029062138</v>
      </c>
      <c r="R882" s="149">
        <v>387.71081513191723</v>
      </c>
      <c r="S882" s="149">
        <v>375.0419419233744</v>
      </c>
      <c r="T882" s="149">
        <v>366.52689053530895</v>
      </c>
      <c r="U882" s="149">
        <v>329.76018388965292</v>
      </c>
      <c r="V882" s="149">
        <v>355.15233233876791</v>
      </c>
      <c r="W882" s="149">
        <v>371.33126998879084</v>
      </c>
      <c r="X882" s="149">
        <v>361.46296805402727</v>
      </c>
      <c r="Y882" s="149">
        <v>373.59915469896185</v>
      </c>
      <c r="Z882" s="149">
        <v>412.05799121582595</v>
      </c>
      <c r="AA882" s="149">
        <v>437.74028383575717</v>
      </c>
      <c r="AB882" s="149">
        <v>478.53047410015881</v>
      </c>
      <c r="AC882" s="149">
        <v>483.27251789194128</v>
      </c>
      <c r="AD882" s="149">
        <v>475.00680915067238</v>
      </c>
      <c r="AE882" s="149">
        <v>477.17042329945593</v>
      </c>
      <c r="AF882" s="149">
        <v>504.10622940736835</v>
      </c>
      <c r="AG882" s="149">
        <v>519.1903261628263</v>
      </c>
      <c r="AH882" s="149">
        <v>540.61225964955668</v>
      </c>
      <c r="AI882" s="149">
        <v>572.86586438821553</v>
      </c>
      <c r="AJ882" s="149">
        <v>571.050196569278</v>
      </c>
      <c r="AK882" s="149">
        <v>494.94288713763586</v>
      </c>
      <c r="AL882" s="149">
        <v>510.16978922716629</v>
      </c>
      <c r="AM882" s="149">
        <v>547.86926404697169</v>
      </c>
      <c r="AN882" s="149">
        <v>535.61633970830951</v>
      </c>
      <c r="AO882" s="149">
        <v>536.23856294963139</v>
      </c>
      <c r="AP882" s="149">
        <v>552.84138309920672</v>
      </c>
      <c r="AQ882" s="149">
        <v>564.68402544632363</v>
      </c>
      <c r="AR882" s="149">
        <v>569.5099390374827</v>
      </c>
      <c r="AS882" s="149">
        <v>601.56746978570618</v>
      </c>
      <c r="AT882" s="149">
        <v>621.04906413010247</v>
      </c>
      <c r="AU882" s="149">
        <v>644.81821862371203</v>
      </c>
      <c r="AV882" s="149">
        <v>583.72700340749248</v>
      </c>
      <c r="AW882" s="149">
        <v>648.53010667038632</v>
      </c>
      <c r="AX882" s="149">
        <v>671.32863668757022</v>
      </c>
      <c r="AY882" s="149">
        <v>685.84580394629995</v>
      </c>
      <c r="AZ882" s="149">
        <v>697.90859120105415</v>
      </c>
      <c r="BA882" s="149">
        <v>708.15904525312396</v>
      </c>
      <c r="BB882" s="166"/>
      <c r="BC882" s="166"/>
      <c r="BD882" s="166"/>
      <c r="BE882" s="166"/>
      <c r="BF882" s="166"/>
    </row>
    <row r="883" spans="1:58" s="149" customFormat="1" outlineLevel="1" x14ac:dyDescent="0.2">
      <c r="A883" s="96"/>
      <c r="B883" s="96"/>
      <c r="C883" s="96" t="s">
        <v>1859</v>
      </c>
      <c r="D883" s="137"/>
      <c r="E883" s="137"/>
      <c r="F883" s="140" t="s">
        <v>446</v>
      </c>
      <c r="G883" s="140" t="s">
        <v>983</v>
      </c>
      <c r="I883" s="149">
        <v>282.08209447457324</v>
      </c>
      <c r="J883" s="149">
        <v>273.80400603285989</v>
      </c>
      <c r="K883" s="149">
        <v>270.24631586174053</v>
      </c>
      <c r="L883" s="149">
        <v>288.75160610716597</v>
      </c>
      <c r="M883" s="149">
        <v>294.52352947184113</v>
      </c>
      <c r="N883" s="149">
        <v>299.15401824820231</v>
      </c>
      <c r="O883" s="149">
        <v>314.64963561824663</v>
      </c>
      <c r="P883" s="149">
        <v>339.63401973560707</v>
      </c>
      <c r="Q883" s="149">
        <v>352.37494953105102</v>
      </c>
      <c r="R883" s="149">
        <v>364.89507204142978</v>
      </c>
      <c r="S883" s="149">
        <v>372.12284241674189</v>
      </c>
      <c r="T883" s="149">
        <v>363.88186093203728</v>
      </c>
      <c r="U883" s="149">
        <v>320.5155960053749</v>
      </c>
      <c r="V883" s="149">
        <v>327.52849997894612</v>
      </c>
      <c r="W883" s="149">
        <v>358.04179114796409</v>
      </c>
      <c r="X883" s="149">
        <v>357.61071907833872</v>
      </c>
      <c r="Y883" s="149">
        <v>368.52338880653872</v>
      </c>
      <c r="Z883" s="149">
        <v>379.71273516395399</v>
      </c>
      <c r="AA883" s="149">
        <v>397.22611876057528</v>
      </c>
      <c r="AB883" s="149">
        <v>425.87944217368045</v>
      </c>
      <c r="AC883" s="149">
        <v>433.70914374776771</v>
      </c>
      <c r="AD883" s="149">
        <v>451.12494942604962</v>
      </c>
      <c r="AE883" s="149">
        <v>452.42434145254271</v>
      </c>
      <c r="AF883" s="149">
        <v>456.2990494250796</v>
      </c>
      <c r="AG883" s="149">
        <v>458.7644358175512</v>
      </c>
      <c r="AH883" s="149">
        <v>482.08802862769306</v>
      </c>
      <c r="AI883" s="149">
        <v>490.51307902000218</v>
      </c>
      <c r="AJ883" s="149">
        <v>474.20027436801149</v>
      </c>
      <c r="AK883" s="149">
        <v>405.33496729092428</v>
      </c>
      <c r="AL883" s="149">
        <v>426.926860841424</v>
      </c>
      <c r="AM883" s="149">
        <v>427.49997671622702</v>
      </c>
      <c r="AN883" s="149">
        <v>361.77074982475381</v>
      </c>
      <c r="AO883" s="149">
        <v>340.42465381538722</v>
      </c>
      <c r="AP883" s="149">
        <v>346.51771547573929</v>
      </c>
      <c r="AQ883" s="149">
        <v>348.36428494304647</v>
      </c>
      <c r="AR883" s="149">
        <v>370.25879355675045</v>
      </c>
      <c r="AS883" s="149">
        <v>386.77910568065266</v>
      </c>
      <c r="AT883" s="149">
        <v>397.69054024532937</v>
      </c>
      <c r="AU883" s="149">
        <v>387.40162809638701</v>
      </c>
      <c r="AV883" s="149">
        <v>346.47819024299429</v>
      </c>
      <c r="AW883" s="149">
        <v>416.96767559502177</v>
      </c>
      <c r="AX883" s="149">
        <v>450.91279218105478</v>
      </c>
      <c r="AY883" s="149">
        <v>464.58339134440848</v>
      </c>
      <c r="AZ883" s="149">
        <v>476.75056792485691</v>
      </c>
      <c r="BA883" s="149">
        <v>483.84624408518204</v>
      </c>
      <c r="BB883" s="166"/>
      <c r="BC883" s="166"/>
      <c r="BD883" s="166"/>
      <c r="BE883" s="166"/>
      <c r="BF883" s="166"/>
    </row>
    <row r="884" spans="1:58" s="149" customFormat="1" outlineLevel="1" x14ac:dyDescent="0.2">
      <c r="A884" s="96"/>
      <c r="B884" s="96"/>
      <c r="C884" s="96" t="s">
        <v>1859</v>
      </c>
      <c r="D884" s="137"/>
      <c r="E884" s="137"/>
      <c r="F884" s="140" t="s">
        <v>447</v>
      </c>
      <c r="G884" s="140" t="s">
        <v>984</v>
      </c>
      <c r="H884" s="149">
        <v>201.55494514493788</v>
      </c>
      <c r="I884" s="149">
        <v>187.79458260281015</v>
      </c>
      <c r="J884" s="149">
        <v>206.99782610631672</v>
      </c>
      <c r="K884" s="149">
        <v>234.47298288484888</v>
      </c>
      <c r="L884" s="149">
        <v>248.05740113543436</v>
      </c>
      <c r="M884" s="149">
        <v>251.76868647933267</v>
      </c>
      <c r="N884" s="149">
        <v>249.3624267798952</v>
      </c>
      <c r="O884" s="149">
        <v>281.66782396508358</v>
      </c>
      <c r="P884" s="149">
        <v>337.5244404915311</v>
      </c>
      <c r="Q884" s="149">
        <v>344.10020016463881</v>
      </c>
      <c r="R884" s="149">
        <v>318.60473311252434</v>
      </c>
      <c r="S884" s="149">
        <v>281.9437653719628</v>
      </c>
      <c r="T884" s="149">
        <v>288.08536035443024</v>
      </c>
      <c r="U884" s="149">
        <v>297.89140658880274</v>
      </c>
      <c r="V884" s="149">
        <v>317.1933814213761</v>
      </c>
      <c r="W884" s="149">
        <v>314.66054309492984</v>
      </c>
      <c r="X884" s="149">
        <v>320.10342405630865</v>
      </c>
      <c r="Y884" s="149">
        <v>309.8986551468584</v>
      </c>
      <c r="Z884" s="149">
        <v>335.34981967951984</v>
      </c>
      <c r="AA884" s="149">
        <v>343.55084892342057</v>
      </c>
      <c r="AB884" s="149">
        <v>356.51629768793293</v>
      </c>
      <c r="AC884" s="149">
        <v>360.35163008629991</v>
      </c>
      <c r="AD884" s="149">
        <v>366.34006493008673</v>
      </c>
      <c r="AE884" s="149">
        <v>375.35372895938394</v>
      </c>
      <c r="AF884" s="149">
        <v>379.95865940996447</v>
      </c>
      <c r="AG884" s="149">
        <v>400.33908414465293</v>
      </c>
      <c r="AH884" s="149">
        <v>413.5285770789709</v>
      </c>
      <c r="AI884" s="149">
        <v>428.90661447427118</v>
      </c>
      <c r="AJ884" s="149">
        <v>398.299902463541</v>
      </c>
      <c r="AK884" s="149">
        <v>323.79192524734538</v>
      </c>
      <c r="AL884" s="149">
        <v>372.64747791393563</v>
      </c>
      <c r="AM884" s="149">
        <v>370.91841386899529</v>
      </c>
      <c r="AN884" s="149">
        <v>390.41531978716222</v>
      </c>
      <c r="AO884" s="149">
        <v>406.39840301956457</v>
      </c>
      <c r="AP884" s="149">
        <v>443.24164398301883</v>
      </c>
      <c r="AQ884" s="149">
        <v>462.37653502794063</v>
      </c>
      <c r="AR884" s="149">
        <v>478.9823851052264</v>
      </c>
      <c r="AS884" s="149">
        <v>497.79956379635598</v>
      </c>
      <c r="AT884" s="149">
        <v>481.62281526463022</v>
      </c>
      <c r="AU884" s="149">
        <v>492.0832730006382</v>
      </c>
      <c r="AV884" s="149">
        <v>434.80771006542187</v>
      </c>
      <c r="AW884" s="149">
        <v>485.11649504017669</v>
      </c>
      <c r="AX884" s="149">
        <v>544.38882593861797</v>
      </c>
      <c r="AY884" s="149">
        <v>571.13509395881488</v>
      </c>
      <c r="AZ884" s="149">
        <v>591.62377884460216</v>
      </c>
      <c r="BA884" s="149">
        <v>610.5650669135598</v>
      </c>
      <c r="BB884" s="166"/>
      <c r="BC884" s="166"/>
      <c r="BD884" s="166"/>
      <c r="BE884" s="166"/>
      <c r="BF884" s="166"/>
    </row>
    <row r="885" spans="1:58" s="52" customFormat="1" x14ac:dyDescent="0.2">
      <c r="A885" s="37" t="s">
        <v>442</v>
      </c>
      <c r="B885" s="37" t="s">
        <v>1810</v>
      </c>
      <c r="C885" s="37" t="s">
        <v>1859</v>
      </c>
      <c r="D885" s="38" t="s">
        <v>1648</v>
      </c>
      <c r="E885" s="38" t="s">
        <v>1546</v>
      </c>
      <c r="F885" s="22" t="s">
        <v>1844</v>
      </c>
      <c r="G885" s="22" t="s">
        <v>1379</v>
      </c>
      <c r="H885" s="27">
        <f t="array" ref="H885:BA885">EIURebase($H$881:$BA$884,$H$88:$BA$91,$H$966:$BA$969,$H$93:$BA$96)</f>
        <v>-520.04705073854564</v>
      </c>
      <c r="I885" s="27">
        <v>-791.41862223649548</v>
      </c>
      <c r="J885" s="27">
        <v>-1248.1846421735663</v>
      </c>
      <c r="K885" s="27">
        <v>-725.78583649316647</v>
      </c>
      <c r="L885" s="27">
        <v>28.674032401486539</v>
      </c>
      <c r="M885" s="27">
        <v>800.02101927479021</v>
      </c>
      <c r="N885" s="27">
        <v>905.12833402867466</v>
      </c>
      <c r="O885" s="27">
        <v>1003.1494469853633</v>
      </c>
      <c r="P885" s="27">
        <v>1234.4733558201681</v>
      </c>
      <c r="Q885" s="27">
        <v>1472.8550615020051</v>
      </c>
      <c r="R885" s="27">
        <v>1743.257240885029</v>
      </c>
      <c r="S885" s="27">
        <v>1786.6566654948554</v>
      </c>
      <c r="T885" s="27">
        <v>1771.5174266125762</v>
      </c>
      <c r="U885" s="27">
        <v>1663.0597037038176</v>
      </c>
      <c r="V885" s="27">
        <v>1751.6529841639442</v>
      </c>
      <c r="W885" s="27">
        <v>1801.6050360178297</v>
      </c>
      <c r="X885" s="27">
        <v>1767.1375228660515</v>
      </c>
      <c r="Y885" s="27">
        <v>1792.6498686609048</v>
      </c>
      <c r="Z885" s="27">
        <v>1900.7487868754035</v>
      </c>
      <c r="AA885" s="27">
        <v>1984.6002494012203</v>
      </c>
      <c r="AB885" s="27">
        <v>2096.8318256960488</v>
      </c>
      <c r="AC885" s="27">
        <v>2097.6371565550944</v>
      </c>
      <c r="AD885" s="27">
        <v>2056.3739474024019</v>
      </c>
      <c r="AE885" s="27">
        <v>2069.146433800267</v>
      </c>
      <c r="AF885" s="27">
        <v>2083.2022312159042</v>
      </c>
      <c r="AG885" s="27">
        <v>2117.0612018498559</v>
      </c>
      <c r="AH885" s="27">
        <v>2238.1415765454508</v>
      </c>
      <c r="AI885" s="27">
        <v>2346.4096896999304</v>
      </c>
      <c r="AJ885" s="27">
        <v>2295.8393041277518</v>
      </c>
      <c r="AK885" s="27">
        <v>1933.8721140295002</v>
      </c>
      <c r="AL885" s="27">
        <v>2100.5930152859969</v>
      </c>
      <c r="AM885" s="27">
        <v>2207.5289017960681</v>
      </c>
      <c r="AN885" s="27">
        <v>2083.4965712544849</v>
      </c>
      <c r="AO885" s="27">
        <v>2099.1834322514705</v>
      </c>
      <c r="AP885" s="27">
        <v>2188.767669264766</v>
      </c>
      <c r="AQ885" s="27">
        <v>2209.1292116139248</v>
      </c>
      <c r="AR885" s="27">
        <v>2284.3761991333895</v>
      </c>
      <c r="AS885" s="27">
        <v>2409.0760745162206</v>
      </c>
      <c r="AT885" s="27">
        <v>2448.6383755402394</v>
      </c>
      <c r="AU885" s="27">
        <v>2469.0008394534193</v>
      </c>
      <c r="AV885" s="27">
        <v>2235.5621032723652</v>
      </c>
      <c r="AW885" s="28">
        <v>2478.2723431593199</v>
      </c>
      <c r="AX885" s="28">
        <v>2661.3531196802742</v>
      </c>
      <c r="AY885" s="28">
        <v>2747.4631932246248</v>
      </c>
      <c r="AZ885" s="28">
        <v>2813.6595796804095</v>
      </c>
      <c r="BA885" s="28">
        <v>2873.5656112617462</v>
      </c>
    </row>
    <row r="886" spans="1:58" s="149" customFormat="1" outlineLevel="1" x14ac:dyDescent="0.2">
      <c r="A886" s="96"/>
      <c r="B886" s="96"/>
      <c r="C886" s="96" t="s">
        <v>1859</v>
      </c>
      <c r="D886" s="137"/>
      <c r="E886" s="137"/>
      <c r="F886" s="140" t="s">
        <v>444</v>
      </c>
      <c r="G886" s="140" t="s">
        <v>985</v>
      </c>
      <c r="H886" s="149">
        <v>246.04825938867199</v>
      </c>
      <c r="I886" s="149">
        <v>263.72082517008084</v>
      </c>
      <c r="J886" s="149">
        <v>272.4976445150873</v>
      </c>
      <c r="K886" s="149">
        <v>270.67806001673233</v>
      </c>
      <c r="L886" s="149">
        <v>296.87769825121654</v>
      </c>
      <c r="M886" s="149">
        <v>320.74636549434399</v>
      </c>
      <c r="N886" s="149">
        <v>316.17956518474716</v>
      </c>
      <c r="O886" s="149">
        <v>317.30937255300682</v>
      </c>
      <c r="P886" s="149">
        <v>333.12667570864193</v>
      </c>
      <c r="Q886" s="149">
        <v>368.8523739639258</v>
      </c>
      <c r="R886" s="149">
        <v>414.57984060559266</v>
      </c>
      <c r="S886" s="149">
        <v>506.00504211607728</v>
      </c>
      <c r="T886" s="149">
        <v>499.71463147088173</v>
      </c>
      <c r="U886" s="149">
        <v>469.65664161024512</v>
      </c>
      <c r="V886" s="149">
        <v>507.22903974072238</v>
      </c>
      <c r="W886" s="149">
        <v>542.22654741539009</v>
      </c>
      <c r="X886" s="149">
        <v>575.07088010033794</v>
      </c>
      <c r="Y886" s="149">
        <v>646.2053359123363</v>
      </c>
      <c r="Z886" s="149">
        <v>692.05232428085571</v>
      </c>
      <c r="AA886" s="149">
        <v>726.20533067952238</v>
      </c>
      <c r="AB886" s="149">
        <v>831.36613553785071</v>
      </c>
      <c r="AC886" s="149">
        <v>881.81465092665462</v>
      </c>
      <c r="AD886" s="149">
        <v>919.17595346990447</v>
      </c>
      <c r="AE886" s="149">
        <v>935.64033892982388</v>
      </c>
      <c r="AF886" s="149">
        <v>1032.906763461302</v>
      </c>
      <c r="AG886" s="149">
        <v>1105.1810165172374</v>
      </c>
      <c r="AH886" s="149">
        <v>1247.0279748209618</v>
      </c>
      <c r="AI886" s="149">
        <v>1362.3207732307515</v>
      </c>
      <c r="AJ886" s="149">
        <v>1379.7560794648255</v>
      </c>
      <c r="AK886" s="149">
        <v>1182.7747594442133</v>
      </c>
      <c r="AL886" s="149">
        <v>1348.769269020388</v>
      </c>
      <c r="AM886" s="149">
        <v>1463.7666525351506</v>
      </c>
      <c r="AN886" s="149">
        <v>1515.9460328121284</v>
      </c>
      <c r="AO886" s="149">
        <v>1533.9724066904396</v>
      </c>
      <c r="AP886" s="149">
        <v>1605.7822494544744</v>
      </c>
      <c r="AQ886" s="149">
        <v>1684.0512604063954</v>
      </c>
      <c r="AR886" s="149">
        <v>1722.6793743271928</v>
      </c>
      <c r="AS886" s="149">
        <v>1815.8084442761044</v>
      </c>
      <c r="AT886" s="149">
        <v>1860.304420886368</v>
      </c>
      <c r="AU886" s="149">
        <v>1878.4997901615525</v>
      </c>
      <c r="AV886" s="149">
        <v>1687.6819855796164</v>
      </c>
      <c r="AW886" s="149">
        <v>1836.458828907688</v>
      </c>
      <c r="AX886" s="149">
        <v>1913.6010970918358</v>
      </c>
      <c r="AY886" s="149">
        <v>1968.1548744651811</v>
      </c>
      <c r="AZ886" s="149">
        <v>2032.5022388314546</v>
      </c>
      <c r="BA886" s="149">
        <v>2091.7905677350541</v>
      </c>
      <c r="BB886" s="166"/>
      <c r="BC886" s="166"/>
      <c r="BD886" s="166"/>
      <c r="BE886" s="166"/>
      <c r="BF886" s="166"/>
    </row>
    <row r="887" spans="1:58" s="149" customFormat="1" outlineLevel="1" x14ac:dyDescent="0.2">
      <c r="A887" s="96"/>
      <c r="B887" s="96"/>
      <c r="C887" s="96" t="s">
        <v>1859</v>
      </c>
      <c r="D887" s="137"/>
      <c r="E887" s="137"/>
      <c r="F887" s="140" t="s">
        <v>445</v>
      </c>
      <c r="G887" s="140" t="s">
        <v>986</v>
      </c>
      <c r="H887" s="149">
        <v>170.64574443318571</v>
      </c>
      <c r="I887" s="149">
        <v>179.10652492464749</v>
      </c>
      <c r="J887" s="149">
        <v>176.99359446465448</v>
      </c>
      <c r="K887" s="149">
        <v>185.5811960769733</v>
      </c>
      <c r="L887" s="149">
        <v>198.33351271172202</v>
      </c>
      <c r="M887" s="149">
        <v>202.68393008969261</v>
      </c>
      <c r="N887" s="149">
        <v>200.55741165246491</v>
      </c>
      <c r="O887" s="149">
        <v>206.18849588480424</v>
      </c>
      <c r="P887" s="149">
        <v>223.30028854901332</v>
      </c>
      <c r="Q887" s="149">
        <v>245.48719071037601</v>
      </c>
      <c r="R887" s="149">
        <v>255.95785950113444</v>
      </c>
      <c r="S887" s="149">
        <v>271.67122284160752</v>
      </c>
      <c r="T887" s="149">
        <v>287.46158471974383</v>
      </c>
      <c r="U887" s="149">
        <v>288.48634466952609</v>
      </c>
      <c r="V887" s="149">
        <v>312.2415258700583</v>
      </c>
      <c r="W887" s="149">
        <v>340.45469593500223</v>
      </c>
      <c r="X887" s="149">
        <v>354.91796536988466</v>
      </c>
      <c r="Y887" s="149">
        <v>400.83853443449129</v>
      </c>
      <c r="Z887" s="149">
        <v>436.18312788477078</v>
      </c>
      <c r="AA887" s="149">
        <v>457.24222793565485</v>
      </c>
      <c r="AB887" s="149">
        <v>517.9850155004267</v>
      </c>
      <c r="AC887" s="149">
        <v>534.75371173946007</v>
      </c>
      <c r="AD887" s="149">
        <v>545.1088827237237</v>
      </c>
      <c r="AE887" s="149">
        <v>539.8922317970422</v>
      </c>
      <c r="AF887" s="149">
        <v>565.99360373342938</v>
      </c>
      <c r="AG887" s="149">
        <v>589.24942677058698</v>
      </c>
      <c r="AH887" s="149">
        <v>626.1441819570565</v>
      </c>
      <c r="AI887" s="149">
        <v>644.19694204476718</v>
      </c>
      <c r="AJ887" s="149">
        <v>644.28866089110136</v>
      </c>
      <c r="AK887" s="149">
        <v>575.99209031528267</v>
      </c>
      <c r="AL887" s="149">
        <v>623.8489461358314</v>
      </c>
      <c r="AM887" s="149">
        <v>665.07033974011074</v>
      </c>
      <c r="AN887" s="149">
        <v>685.98450136715815</v>
      </c>
      <c r="AO887" s="149">
        <v>700.18393757740046</v>
      </c>
      <c r="AP887" s="149">
        <v>723.1193108181069</v>
      </c>
      <c r="AQ887" s="149">
        <v>755.25827397243768</v>
      </c>
      <c r="AR887" s="149">
        <v>768.42162691853559</v>
      </c>
      <c r="AS887" s="149">
        <v>803.96664303302646</v>
      </c>
      <c r="AT887" s="149">
        <v>840.98029302029931</v>
      </c>
      <c r="AU887" s="149">
        <v>853.60012687700976</v>
      </c>
      <c r="AV887" s="149">
        <v>715.96750546691942</v>
      </c>
      <c r="AW887" s="149">
        <v>778.27562836388665</v>
      </c>
      <c r="AX887" s="149">
        <v>823.79475506092808</v>
      </c>
      <c r="AY887" s="149">
        <v>862.47799667193567</v>
      </c>
      <c r="AZ887" s="149">
        <v>896.73062783457056</v>
      </c>
      <c r="BA887" s="149">
        <v>929.99358918742371</v>
      </c>
      <c r="BB887" s="166"/>
      <c r="BC887" s="166"/>
      <c r="BD887" s="166"/>
      <c r="BE887" s="166"/>
      <c r="BF887" s="166"/>
    </row>
    <row r="888" spans="1:58" s="149" customFormat="1" outlineLevel="1" x14ac:dyDescent="0.2">
      <c r="A888" s="96"/>
      <c r="B888" s="96"/>
      <c r="C888" s="96" t="s">
        <v>1859</v>
      </c>
      <c r="D888" s="137"/>
      <c r="E888" s="137"/>
      <c r="F888" s="140" t="s">
        <v>446</v>
      </c>
      <c r="G888" s="140" t="s">
        <v>987</v>
      </c>
      <c r="I888" s="149">
        <v>184.82236336903361</v>
      </c>
      <c r="J888" s="149">
        <v>181.90277089639255</v>
      </c>
      <c r="K888" s="149">
        <v>189.82264143218961</v>
      </c>
      <c r="L888" s="149">
        <v>203.85191582112796</v>
      </c>
      <c r="M888" s="149">
        <v>211.66124225825536</v>
      </c>
      <c r="N888" s="149">
        <v>216.10143022148529</v>
      </c>
      <c r="O888" s="149">
        <v>223.00675158504782</v>
      </c>
      <c r="P888" s="149">
        <v>235.293114018295</v>
      </c>
      <c r="Q888" s="149">
        <v>256.5323201760188</v>
      </c>
      <c r="R888" s="149">
        <v>272.96285804161397</v>
      </c>
      <c r="S888" s="149">
        <v>270.26558203407518</v>
      </c>
      <c r="T888" s="149">
        <v>288.52255406324502</v>
      </c>
      <c r="U888" s="149">
        <v>313.832239587537</v>
      </c>
      <c r="V888" s="149">
        <v>346.02022458460556</v>
      </c>
      <c r="W888" s="149">
        <v>390.84094352408619</v>
      </c>
      <c r="X888" s="149">
        <v>396.06599458787042</v>
      </c>
      <c r="Y888" s="149">
        <v>416.69475166738528</v>
      </c>
      <c r="Z888" s="149">
        <v>426.87095008380567</v>
      </c>
      <c r="AA888" s="149">
        <v>421.2786469588857</v>
      </c>
      <c r="AB888" s="149">
        <v>475.60247358066499</v>
      </c>
      <c r="AC888" s="149">
        <v>486.52423052922387</v>
      </c>
      <c r="AD888" s="149">
        <v>474.38034715648416</v>
      </c>
      <c r="AE888" s="149">
        <v>466.91616396075852</v>
      </c>
      <c r="AF888" s="149">
        <v>492.19145798768665</v>
      </c>
      <c r="AG888" s="149">
        <v>512.35838638831501</v>
      </c>
      <c r="AH888" s="149">
        <v>556.61533042458063</v>
      </c>
      <c r="AI888" s="149">
        <v>587.59715647838721</v>
      </c>
      <c r="AJ888" s="149">
        <v>567.40074965144686</v>
      </c>
      <c r="AK888" s="149">
        <v>467.56346107185738</v>
      </c>
      <c r="AL888" s="149">
        <v>520.22912621359228</v>
      </c>
      <c r="AM888" s="149">
        <v>552.94280981322311</v>
      </c>
      <c r="AN888" s="149">
        <v>562.52698316787951</v>
      </c>
      <c r="AO888" s="149">
        <v>565.89857817730297</v>
      </c>
      <c r="AP888" s="149">
        <v>579.07666300648521</v>
      </c>
      <c r="AQ888" s="149">
        <v>602.99717769082895</v>
      </c>
      <c r="AR888" s="149">
        <v>614.62027553205837</v>
      </c>
      <c r="AS888" s="149">
        <v>651.89206080016663</v>
      </c>
      <c r="AT888" s="149">
        <v>662.39006537049204</v>
      </c>
      <c r="AU888" s="149">
        <v>674.91348348199733</v>
      </c>
      <c r="AV888" s="149">
        <v>577.01194489688919</v>
      </c>
      <c r="AW888" s="149">
        <v>641.62400606260735</v>
      </c>
      <c r="AX888" s="149">
        <v>683.54533830495586</v>
      </c>
      <c r="AY888" s="149">
        <v>709.15168294536693</v>
      </c>
      <c r="AZ888" s="149">
        <v>731.4847132629377</v>
      </c>
      <c r="BA888" s="149">
        <v>750.13341691011397</v>
      </c>
      <c r="BB888" s="166"/>
      <c r="BC888" s="166"/>
      <c r="BD888" s="166"/>
      <c r="BE888" s="166"/>
      <c r="BF888" s="166"/>
    </row>
    <row r="889" spans="1:58" s="149" customFormat="1" outlineLevel="1" x14ac:dyDescent="0.2">
      <c r="A889" s="96"/>
      <c r="B889" s="96"/>
      <c r="C889" s="96" t="s">
        <v>1859</v>
      </c>
      <c r="D889" s="137"/>
      <c r="E889" s="137"/>
      <c r="F889" s="140" t="s">
        <v>447</v>
      </c>
      <c r="G889" s="140" t="s">
        <v>988</v>
      </c>
      <c r="H889" s="149">
        <v>201.37218146633833</v>
      </c>
      <c r="I889" s="149">
        <v>199.96606214926783</v>
      </c>
      <c r="J889" s="149">
        <v>201.60816496911622</v>
      </c>
      <c r="K889" s="149">
        <v>205.08189103850515</v>
      </c>
      <c r="L889" s="149">
        <v>218.25417225833149</v>
      </c>
      <c r="M889" s="149">
        <v>230.45317436825516</v>
      </c>
      <c r="N889" s="149">
        <v>239.55382313082524</v>
      </c>
      <c r="O889" s="149">
        <v>254.47213772871828</v>
      </c>
      <c r="P889" s="149">
        <v>256.66568386334819</v>
      </c>
      <c r="Q889" s="149">
        <v>268.49298138858541</v>
      </c>
      <c r="R889" s="149">
        <v>282.53216573519694</v>
      </c>
      <c r="S889" s="149">
        <v>282.08220755373441</v>
      </c>
      <c r="T889" s="149">
        <v>294.27631881385958</v>
      </c>
      <c r="U889" s="149">
        <v>306.81278955988012</v>
      </c>
      <c r="V889" s="149">
        <v>334.09761787329563</v>
      </c>
      <c r="W889" s="149">
        <v>364.4636815597699</v>
      </c>
      <c r="X889" s="149">
        <v>390.33260885651794</v>
      </c>
      <c r="Y889" s="149">
        <v>438.32407250435836</v>
      </c>
      <c r="Z889" s="149">
        <v>449.94962247540712</v>
      </c>
      <c r="AA889" s="149">
        <v>462.54600613145948</v>
      </c>
      <c r="AB889" s="149">
        <v>503.86268251678871</v>
      </c>
      <c r="AC889" s="149">
        <v>514.88788067507096</v>
      </c>
      <c r="AD889" s="149">
        <v>520.45489045822046</v>
      </c>
      <c r="AE889" s="149">
        <v>532.57441625891829</v>
      </c>
      <c r="AF889" s="149">
        <v>557.37713829959205</v>
      </c>
      <c r="AG889" s="149">
        <v>601.37644579940195</v>
      </c>
      <c r="AH889" s="149">
        <v>677.88278648498203</v>
      </c>
      <c r="AI889" s="149">
        <v>664.23976097204945</v>
      </c>
      <c r="AJ889" s="149">
        <v>666.84291577730437</v>
      </c>
      <c r="AK889" s="149">
        <v>610.9099347691398</v>
      </c>
      <c r="AL889" s="149">
        <v>646.48475349102307</v>
      </c>
      <c r="AM889" s="149">
        <v>693.18870092940665</v>
      </c>
      <c r="AN889" s="149">
        <v>697.6344833962487</v>
      </c>
      <c r="AO889" s="149">
        <v>703.60132015042598</v>
      </c>
      <c r="AP889" s="149">
        <v>705.25931823211954</v>
      </c>
      <c r="AQ889" s="149">
        <v>725.00245615623885</v>
      </c>
      <c r="AR889" s="149">
        <v>744.8739788875688</v>
      </c>
      <c r="AS889" s="149">
        <v>785.15624054051409</v>
      </c>
      <c r="AT889" s="149">
        <v>808.94777938534651</v>
      </c>
      <c r="AU889" s="149">
        <v>830.44917781202878</v>
      </c>
      <c r="AV889" s="149">
        <v>694.14975291481301</v>
      </c>
      <c r="AW889" s="149">
        <v>732.041847776189</v>
      </c>
      <c r="AX889" s="149">
        <v>809.71621025780485</v>
      </c>
      <c r="AY889" s="149">
        <v>825.58944963108024</v>
      </c>
      <c r="AZ889" s="149">
        <v>844.77142512108753</v>
      </c>
      <c r="BA889" s="149">
        <v>867.63897741692426</v>
      </c>
      <c r="BB889" s="166"/>
      <c r="BC889" s="166"/>
      <c r="BD889" s="166"/>
      <c r="BE889" s="166"/>
      <c r="BF889" s="166"/>
    </row>
    <row r="890" spans="1:58" s="52" customFormat="1" x14ac:dyDescent="0.2">
      <c r="A890" s="37" t="s">
        <v>442</v>
      </c>
      <c r="B890" s="37" t="s">
        <v>1811</v>
      </c>
      <c r="C890" s="37" t="s">
        <v>1859</v>
      </c>
      <c r="D890" s="38" t="s">
        <v>1648</v>
      </c>
      <c r="E890" s="38" t="s">
        <v>1546</v>
      </c>
      <c r="F890" s="22" t="s">
        <v>1845</v>
      </c>
      <c r="G890" s="22" t="s">
        <v>1380</v>
      </c>
      <c r="H890" s="27">
        <f t="array" ref="H890:BA890">EIURebase($H$886:$BA$889,$H$98:$BA$101,$H$966:$BA$969)</f>
        <v>747.98890049288309</v>
      </c>
      <c r="I890" s="27">
        <v>882.33034244666283</v>
      </c>
      <c r="J890" s="27">
        <v>892.31266276150393</v>
      </c>
      <c r="K890" s="27">
        <v>907.47340434974205</v>
      </c>
      <c r="L890" s="27">
        <v>979.98196900550204</v>
      </c>
      <c r="M890" s="27">
        <v>1035.3446237141907</v>
      </c>
      <c r="N890" s="27">
        <v>1037.7881482182374</v>
      </c>
      <c r="O890" s="27">
        <v>1064.3988098939792</v>
      </c>
      <c r="P890" s="27">
        <v>1116.736579835095</v>
      </c>
      <c r="Q890" s="27">
        <v>1217.2634129039568</v>
      </c>
      <c r="R890" s="27">
        <v>1316.3639916488655</v>
      </c>
      <c r="S890" s="27">
        <v>1438.2148057691456</v>
      </c>
      <c r="T890" s="27">
        <v>1478.521988995735</v>
      </c>
      <c r="U890" s="27">
        <v>1478.8422201010862</v>
      </c>
      <c r="V890" s="27">
        <v>1606.5264123561053</v>
      </c>
      <c r="W890" s="27">
        <v>1750.1944601941457</v>
      </c>
      <c r="X890" s="27">
        <v>1836.3463159178036</v>
      </c>
      <c r="Y890" s="27">
        <v>2039.865836943374</v>
      </c>
      <c r="Z890" s="27">
        <v>2154.0851891394359</v>
      </c>
      <c r="AA890" s="27">
        <v>2225.2907455141694</v>
      </c>
      <c r="AB890" s="27">
        <v>2504.0888941291878</v>
      </c>
      <c r="AC890" s="27">
        <v>2599.6203801681072</v>
      </c>
      <c r="AD890" s="27">
        <v>2646.5023727708681</v>
      </c>
      <c r="AE890" s="27">
        <v>2666.1894581000988</v>
      </c>
      <c r="AF890" s="27">
        <v>2852.229700663253</v>
      </c>
      <c r="AG890" s="27">
        <v>3025.6231143863324</v>
      </c>
      <c r="AH890" s="27">
        <v>3349.4981954268505</v>
      </c>
      <c r="AI890" s="27">
        <v>3507.0938257719959</v>
      </c>
      <c r="AJ890" s="27">
        <v>3507.931023912</v>
      </c>
      <c r="AK890" s="27">
        <v>3057.2763045118527</v>
      </c>
      <c r="AL890" s="27">
        <v>3381.2552240206614</v>
      </c>
      <c r="AM890" s="27">
        <v>3634.9166262822905</v>
      </c>
      <c r="AN890" s="27">
        <v>3728.9525875118334</v>
      </c>
      <c r="AO890" s="27">
        <v>3774.2127234828358</v>
      </c>
      <c r="AP890" s="27">
        <v>3892.1479207615903</v>
      </c>
      <c r="AQ890" s="27">
        <v>4058.0444103013078</v>
      </c>
      <c r="AR890" s="27">
        <v>4147.6671306401922</v>
      </c>
      <c r="AS890" s="27">
        <v>4369.2592394942258</v>
      </c>
      <c r="AT890" s="27">
        <v>4495.2704539869937</v>
      </c>
      <c r="AU890" s="27">
        <v>4565.1616774457243</v>
      </c>
      <c r="AV890" s="27">
        <v>3957.2800882997603</v>
      </c>
      <c r="AW890" s="28">
        <v>4294.0170528241624</v>
      </c>
      <c r="AX890" s="28">
        <v>4555.1972503017796</v>
      </c>
      <c r="AY890" s="28">
        <v>4700.7259608447839</v>
      </c>
      <c r="AZ890" s="28">
        <v>4851.9230096899209</v>
      </c>
      <c r="BA890" s="28">
        <v>4996.8231468158983</v>
      </c>
    </row>
    <row r="891" spans="1:58" s="149" customFormat="1" outlineLevel="1" x14ac:dyDescent="0.2">
      <c r="A891" s="96"/>
      <c r="B891" s="96"/>
      <c r="C891" s="96" t="s">
        <v>1859</v>
      </c>
      <c r="D891" s="137"/>
      <c r="E891" s="137"/>
      <c r="F891" s="140" t="s">
        <v>444</v>
      </c>
      <c r="G891" s="140" t="s">
        <v>989</v>
      </c>
      <c r="H891" s="149">
        <v>290.87441176752816</v>
      </c>
      <c r="I891" s="149">
        <v>282.40340044240935</v>
      </c>
      <c r="J891" s="149">
        <v>279.31311734097113</v>
      </c>
      <c r="K891" s="149">
        <v>286.25716525126165</v>
      </c>
      <c r="L891" s="149">
        <v>303.1264753579361</v>
      </c>
      <c r="M891" s="149">
        <v>316.86914609139069</v>
      </c>
      <c r="N891" s="149">
        <v>326.34601426913451</v>
      </c>
      <c r="O891" s="149">
        <v>340.40377269136314</v>
      </c>
      <c r="P891" s="149">
        <v>356.78833250761591</v>
      </c>
      <c r="Q891" s="149">
        <v>389.02422682065753</v>
      </c>
      <c r="R891" s="149">
        <v>434.90584180906939</v>
      </c>
      <c r="S891" s="149">
        <v>490.52996813437613</v>
      </c>
      <c r="T891" s="149">
        <v>501.70697676820134</v>
      </c>
      <c r="U891" s="149">
        <v>467.99550257111622</v>
      </c>
      <c r="V891" s="149">
        <v>506.64646104002566</v>
      </c>
      <c r="W891" s="149">
        <v>543.20644913120123</v>
      </c>
      <c r="X891" s="149">
        <v>566.28177483099932</v>
      </c>
      <c r="Y891" s="149">
        <v>618.92214193118798</v>
      </c>
      <c r="Z891" s="149">
        <v>674.12259650266606</v>
      </c>
      <c r="AA891" s="149">
        <v>732.13520869645322</v>
      </c>
      <c r="AB891" s="149">
        <v>814.70151378825153</v>
      </c>
      <c r="AC891" s="149">
        <v>824.14808507284397</v>
      </c>
      <c r="AD891" s="149">
        <v>802.91153841218807</v>
      </c>
      <c r="AE891" s="149">
        <v>847.90824174543536</v>
      </c>
      <c r="AF891" s="149">
        <v>906.56993457809665</v>
      </c>
      <c r="AG891" s="149">
        <v>962.88810213171473</v>
      </c>
      <c r="AH891" s="149">
        <v>1073.7215297212999</v>
      </c>
      <c r="AI891" s="149">
        <v>1143.3439113706861</v>
      </c>
      <c r="AJ891" s="149">
        <v>1164.6524434494697</v>
      </c>
      <c r="AK891" s="149">
        <v>1051.367391266077</v>
      </c>
      <c r="AL891" s="149">
        <v>1184.3386374937843</v>
      </c>
      <c r="AM891" s="149">
        <v>1272.6016068110457</v>
      </c>
      <c r="AN891" s="149">
        <v>1279.2357780981845</v>
      </c>
      <c r="AO891" s="149">
        <v>1315.002472339085</v>
      </c>
      <c r="AP891" s="149">
        <v>1365.8761670058318</v>
      </c>
      <c r="AQ891" s="149">
        <v>1439.1401140244382</v>
      </c>
      <c r="AR891" s="149">
        <v>1502.4168719970592</v>
      </c>
      <c r="AS891" s="149">
        <v>1589.2375880127436</v>
      </c>
      <c r="AT891" s="149">
        <v>1649.2334348322183</v>
      </c>
      <c r="AU891" s="149">
        <v>1691.5620725669844</v>
      </c>
      <c r="AV891" s="149">
        <v>1538.7965329801982</v>
      </c>
      <c r="AW891" s="149">
        <v>1645.2528906204786</v>
      </c>
      <c r="AX891" s="149">
        <v>1729.9398486173791</v>
      </c>
      <c r="AY891" s="149">
        <v>1788.0305387518013</v>
      </c>
      <c r="AZ891" s="149">
        <v>1850.4204387216569</v>
      </c>
      <c r="BA891" s="149">
        <v>1914.5073466610966</v>
      </c>
      <c r="BB891" s="166"/>
      <c r="BC891" s="166"/>
      <c r="BD891" s="166"/>
      <c r="BE891" s="166"/>
      <c r="BF891" s="166"/>
    </row>
    <row r="892" spans="1:58" s="149" customFormat="1" outlineLevel="1" x14ac:dyDescent="0.2">
      <c r="A892" s="96"/>
      <c r="B892" s="96"/>
      <c r="C892" s="96" t="s">
        <v>1859</v>
      </c>
      <c r="D892" s="137"/>
      <c r="E892" s="137"/>
      <c r="F892" s="140" t="s">
        <v>445</v>
      </c>
      <c r="G892" s="140" t="s">
        <v>990</v>
      </c>
      <c r="H892" s="149">
        <v>178.79985116782822</v>
      </c>
      <c r="I892" s="149">
        <v>176.53394793622056</v>
      </c>
      <c r="J892" s="149">
        <v>182.6737783561295</v>
      </c>
      <c r="K892" s="149">
        <v>177.98963278122744</v>
      </c>
      <c r="L892" s="149">
        <v>184.34273795749786</v>
      </c>
      <c r="M892" s="149">
        <v>193.21225957126086</v>
      </c>
      <c r="N892" s="149">
        <v>205.72325017326975</v>
      </c>
      <c r="O892" s="149">
        <v>221.59698561103107</v>
      </c>
      <c r="P892" s="149">
        <v>240.01647687075794</v>
      </c>
      <c r="Q892" s="149">
        <v>260.40734907949798</v>
      </c>
      <c r="R892" s="149">
        <v>273.42049453114106</v>
      </c>
      <c r="S892" s="149">
        <v>280.80950566688153</v>
      </c>
      <c r="T892" s="149">
        <v>285.23636740871257</v>
      </c>
      <c r="U892" s="149">
        <v>275.69993901712087</v>
      </c>
      <c r="V892" s="149">
        <v>300.65195707354923</v>
      </c>
      <c r="W892" s="149">
        <v>323.99595117328391</v>
      </c>
      <c r="X892" s="149">
        <v>331.45718233234254</v>
      </c>
      <c r="Y892" s="149">
        <v>357.94049057068901</v>
      </c>
      <c r="Z892" s="149">
        <v>400.6168821624068</v>
      </c>
      <c r="AA892" s="149">
        <v>426.40845798990892</v>
      </c>
      <c r="AB892" s="149">
        <v>495.1291954907424</v>
      </c>
      <c r="AC892" s="149">
        <v>506.95973806055042</v>
      </c>
      <c r="AD892" s="149">
        <v>516.70154214345325</v>
      </c>
      <c r="AE892" s="149">
        <v>521.37778865330483</v>
      </c>
      <c r="AF892" s="149">
        <v>550.34140331748483</v>
      </c>
      <c r="AG892" s="149">
        <v>586.10159923862329</v>
      </c>
      <c r="AH892" s="149">
        <v>621.48264003734141</v>
      </c>
      <c r="AI892" s="149">
        <v>656.96298336812197</v>
      </c>
      <c r="AJ892" s="149">
        <v>663.47519828326529</v>
      </c>
      <c r="AK892" s="149">
        <v>602.39624199978584</v>
      </c>
      <c r="AL892" s="149">
        <v>653.92974238875877</v>
      </c>
      <c r="AM892" s="149">
        <v>693.57063612538468</v>
      </c>
      <c r="AN892" s="149">
        <v>695.93471345119053</v>
      </c>
      <c r="AO892" s="149">
        <v>713.45596817089756</v>
      </c>
      <c r="AP892" s="149">
        <v>748.44544103068745</v>
      </c>
      <c r="AQ892" s="149">
        <v>791.28771298846414</v>
      </c>
      <c r="AR892" s="149">
        <v>814.17130443954557</v>
      </c>
      <c r="AS892" s="149">
        <v>852.3542564554358</v>
      </c>
      <c r="AT892" s="149">
        <v>878.39973080241589</v>
      </c>
      <c r="AU892" s="149">
        <v>899.36949163556574</v>
      </c>
      <c r="AV892" s="149">
        <v>789.95728474639964</v>
      </c>
      <c r="AW892" s="149">
        <v>855.76620892115932</v>
      </c>
      <c r="AX892" s="149">
        <v>908.78467278083122</v>
      </c>
      <c r="AY892" s="149">
        <v>941.10905011134173</v>
      </c>
      <c r="AZ892" s="149">
        <v>974.67938441069589</v>
      </c>
      <c r="BA892" s="149">
        <v>1004.1664347000083</v>
      </c>
      <c r="BB892" s="166"/>
      <c r="BC892" s="166"/>
      <c r="BD892" s="166"/>
      <c r="BE892" s="166"/>
      <c r="BF892" s="166"/>
    </row>
    <row r="893" spans="1:58" s="149" customFormat="1" outlineLevel="1" x14ac:dyDescent="0.2">
      <c r="A893" s="96"/>
      <c r="B893" s="96"/>
      <c r="C893" s="96" t="s">
        <v>1859</v>
      </c>
      <c r="D893" s="137"/>
      <c r="E893" s="137"/>
      <c r="F893" s="140" t="s">
        <v>446</v>
      </c>
      <c r="G893" s="140" t="s">
        <v>991</v>
      </c>
      <c r="I893" s="149">
        <v>174.4119397990097</v>
      </c>
      <c r="J893" s="149">
        <v>173.86201434829883</v>
      </c>
      <c r="K893" s="149">
        <v>169.48652054481713</v>
      </c>
      <c r="L893" s="149">
        <v>190.78260384545595</v>
      </c>
      <c r="M893" s="149">
        <v>199.28065091330529</v>
      </c>
      <c r="N893" s="149">
        <v>210.94234233604476</v>
      </c>
      <c r="O893" s="149">
        <v>234.26320836023899</v>
      </c>
      <c r="P893" s="149">
        <v>249.02184837382356</v>
      </c>
      <c r="Q893" s="149">
        <v>271.17742614319349</v>
      </c>
      <c r="R893" s="149">
        <v>296.09269845125641</v>
      </c>
      <c r="S893" s="149">
        <v>299.29535353605968</v>
      </c>
      <c r="T893" s="149">
        <v>319.08889452972204</v>
      </c>
      <c r="U893" s="149">
        <v>282.9460824705335</v>
      </c>
      <c r="V893" s="149">
        <v>307.54926893929138</v>
      </c>
      <c r="W893" s="149">
        <v>338.1928264913717</v>
      </c>
      <c r="X893" s="149">
        <v>335.69739818757415</v>
      </c>
      <c r="Y893" s="149">
        <v>371.01469286537531</v>
      </c>
      <c r="Z893" s="149">
        <v>403.64779764302506</v>
      </c>
      <c r="AA893" s="149">
        <v>420.86285523049418</v>
      </c>
      <c r="AB893" s="149">
        <v>471.03317072005677</v>
      </c>
      <c r="AC893" s="149">
        <v>480.74432564714004</v>
      </c>
      <c r="AD893" s="149">
        <v>484.38616604612656</v>
      </c>
      <c r="AE893" s="149">
        <v>487.37866655365593</v>
      </c>
      <c r="AF893" s="149">
        <v>507.08160198106845</v>
      </c>
      <c r="AG893" s="149">
        <v>528.10461017231546</v>
      </c>
      <c r="AH893" s="149">
        <v>572.30502557452769</v>
      </c>
      <c r="AI893" s="149">
        <v>600.16623719635265</v>
      </c>
      <c r="AJ893" s="149">
        <v>574.87595851686683</v>
      </c>
      <c r="AK893" s="149">
        <v>500.13643364588995</v>
      </c>
      <c r="AL893" s="149">
        <v>559.28802588996768</v>
      </c>
      <c r="AM893" s="149">
        <v>565.88713129849759</v>
      </c>
      <c r="AN893" s="149">
        <v>519.22274785854665</v>
      </c>
      <c r="AO893" s="149">
        <v>505.46957794820673</v>
      </c>
      <c r="AP893" s="149">
        <v>522.40904360499928</v>
      </c>
      <c r="AQ893" s="149">
        <v>555.24852772799579</v>
      </c>
      <c r="AR893" s="149">
        <v>578.28625135765924</v>
      </c>
      <c r="AS893" s="149">
        <v>616.33429712937914</v>
      </c>
      <c r="AT893" s="149">
        <v>633.83878916459082</v>
      </c>
      <c r="AU893" s="149">
        <v>630.84880547834609</v>
      </c>
      <c r="AV893" s="149">
        <v>547.94345394910272</v>
      </c>
      <c r="AW893" s="149">
        <v>617.41406865392287</v>
      </c>
      <c r="AX893" s="149">
        <v>667.21730477506071</v>
      </c>
      <c r="AY893" s="149">
        <v>691.56865821562508</v>
      </c>
      <c r="AZ893" s="149">
        <v>709.84974124147107</v>
      </c>
      <c r="BA893" s="149">
        <v>725.17657436989737</v>
      </c>
      <c r="BB893" s="166"/>
      <c r="BC893" s="166"/>
      <c r="BD893" s="166"/>
      <c r="BE893" s="166"/>
      <c r="BF893" s="166"/>
    </row>
    <row r="894" spans="1:58" s="149" customFormat="1" outlineLevel="1" x14ac:dyDescent="0.2">
      <c r="A894" s="96"/>
      <c r="B894" s="96"/>
      <c r="C894" s="96" t="s">
        <v>1859</v>
      </c>
      <c r="D894" s="137"/>
      <c r="E894" s="137"/>
      <c r="F894" s="140" t="s">
        <v>447</v>
      </c>
      <c r="G894" s="140" t="s">
        <v>992</v>
      </c>
      <c r="H894" s="149">
        <v>174.60988636491442</v>
      </c>
      <c r="I894" s="149">
        <v>169.59000279254121</v>
      </c>
      <c r="J894" s="149">
        <v>177.25510215285976</v>
      </c>
      <c r="K894" s="149">
        <v>188.15010872104756</v>
      </c>
      <c r="L894" s="149">
        <v>205.92165056347227</v>
      </c>
      <c r="M894" s="149">
        <v>210.71586376324325</v>
      </c>
      <c r="N894" s="149">
        <v>224.73563566115607</v>
      </c>
      <c r="O894" s="149">
        <v>242.11481878757922</v>
      </c>
      <c r="P894" s="149">
        <v>272.03024755566088</v>
      </c>
      <c r="Q894" s="149">
        <v>291.37378869814421</v>
      </c>
      <c r="R894" s="149">
        <v>292.54317153799207</v>
      </c>
      <c r="S894" s="149">
        <v>279.34914804891918</v>
      </c>
      <c r="T894" s="149">
        <v>297.65409259022186</v>
      </c>
      <c r="U894" s="149">
        <v>306.79758933469014</v>
      </c>
      <c r="V894" s="149">
        <v>324.35115411266958</v>
      </c>
      <c r="W894" s="149">
        <v>341.46235367162757</v>
      </c>
      <c r="X894" s="149">
        <v>372.84463986162359</v>
      </c>
      <c r="Y894" s="149">
        <v>409.10704785914265</v>
      </c>
      <c r="Z894" s="149">
        <v>439.80975849527971</v>
      </c>
      <c r="AA894" s="149">
        <v>471.42156171195649</v>
      </c>
      <c r="AB894" s="149">
        <v>515.79271650684154</v>
      </c>
      <c r="AC894" s="149">
        <v>547.54556370639455</v>
      </c>
      <c r="AD894" s="149">
        <v>576.40188038487724</v>
      </c>
      <c r="AE894" s="149">
        <v>587.15840740624083</v>
      </c>
      <c r="AF894" s="149">
        <v>623.6785412270159</v>
      </c>
      <c r="AG894" s="149">
        <v>666.77517130390891</v>
      </c>
      <c r="AH894" s="149">
        <v>735.62643265403017</v>
      </c>
      <c r="AI894" s="149">
        <v>712.64523897136223</v>
      </c>
      <c r="AJ894" s="149">
        <v>695.85972279104601</v>
      </c>
      <c r="AK894" s="149">
        <v>640.1255518484287</v>
      </c>
      <c r="AL894" s="149">
        <v>690.83214591051592</v>
      </c>
      <c r="AM894" s="149">
        <v>702.10668901444376</v>
      </c>
      <c r="AN894" s="149">
        <v>715.81872858608085</v>
      </c>
      <c r="AO894" s="149">
        <v>737.84466983926779</v>
      </c>
      <c r="AP894" s="149">
        <v>762.55685785723688</v>
      </c>
      <c r="AQ894" s="149">
        <v>803.82376281081531</v>
      </c>
      <c r="AR894" s="149">
        <v>835.54840121379311</v>
      </c>
      <c r="AS894" s="149">
        <v>857.67179103696765</v>
      </c>
      <c r="AT894" s="149">
        <v>880.99661915064348</v>
      </c>
      <c r="AU894" s="149">
        <v>905.08180255382558</v>
      </c>
      <c r="AV894" s="149">
        <v>743.85827238190643</v>
      </c>
      <c r="AW894" s="149">
        <v>829.96206684487152</v>
      </c>
      <c r="AX894" s="149">
        <v>918.19568292159306</v>
      </c>
      <c r="AY894" s="149">
        <v>945.17101018341793</v>
      </c>
      <c r="AZ894" s="149">
        <v>970.17327783200358</v>
      </c>
      <c r="BA894" s="149">
        <v>999.56020464262235</v>
      </c>
      <c r="BB894" s="166"/>
      <c r="BC894" s="166"/>
      <c r="BD894" s="166"/>
      <c r="BE894" s="166"/>
      <c r="BF894" s="166"/>
    </row>
    <row r="895" spans="1:58" s="52" customFormat="1" x14ac:dyDescent="0.2">
      <c r="A895" s="37" t="s">
        <v>442</v>
      </c>
      <c r="B895" s="37" t="s">
        <v>1812</v>
      </c>
      <c r="C895" s="37" t="s">
        <v>1859</v>
      </c>
      <c r="D895" s="38" t="s">
        <v>1648</v>
      </c>
      <c r="E895" s="38" t="s">
        <v>1546</v>
      </c>
      <c r="F895" s="22" t="s">
        <v>1846</v>
      </c>
      <c r="G895" s="22" t="s">
        <v>1381</v>
      </c>
      <c r="H895" s="27">
        <f t="array" ref="H895:BA895">EIURebase($H$891:$BA$894,$H$103:$BA$106,$H$966:$BA$969)</f>
        <v>774.17276027708931</v>
      </c>
      <c r="I895" s="27">
        <v>861.9817982236267</v>
      </c>
      <c r="J895" s="27">
        <v>873.67572730715347</v>
      </c>
      <c r="K895" s="27">
        <v>886.13903450588703</v>
      </c>
      <c r="L895" s="27">
        <v>947.70226270058811</v>
      </c>
      <c r="M895" s="27">
        <v>986.15665966255676</v>
      </c>
      <c r="N895" s="27">
        <v>1036.6484646284082</v>
      </c>
      <c r="O895" s="27">
        <v>1108.2970709997689</v>
      </c>
      <c r="P895" s="27">
        <v>1194.0887771286782</v>
      </c>
      <c r="Q895" s="27">
        <v>1294.3120304921213</v>
      </c>
      <c r="R895" s="27">
        <v>1382.8190588591415</v>
      </c>
      <c r="S895" s="27">
        <v>1445.0937056237874</v>
      </c>
      <c r="T895" s="27">
        <v>1497.8716838418177</v>
      </c>
      <c r="U895" s="27">
        <v>1430.8382765476954</v>
      </c>
      <c r="V895" s="27">
        <v>1544.0563039582682</v>
      </c>
      <c r="W895" s="27">
        <v>1656.6085876989969</v>
      </c>
      <c r="X895" s="27">
        <v>1724.0616412355685</v>
      </c>
      <c r="Y895" s="27">
        <v>1884.6522080402788</v>
      </c>
      <c r="Z895" s="27">
        <v>2058.378886940784</v>
      </c>
      <c r="AA895" s="27">
        <v>2203.0327570696727</v>
      </c>
      <c r="AB895" s="27">
        <v>2465.2999692171538</v>
      </c>
      <c r="AC895" s="27">
        <v>2536.6364449541456</v>
      </c>
      <c r="AD895" s="27">
        <v>2564.1772477603704</v>
      </c>
      <c r="AE895" s="27">
        <v>2633.16748677226</v>
      </c>
      <c r="AF895" s="27">
        <v>2789.224848886211</v>
      </c>
      <c r="AG895" s="27">
        <v>2959.1961812096433</v>
      </c>
      <c r="AH895" s="27">
        <v>3239.0574960079366</v>
      </c>
      <c r="AI895" s="27">
        <v>3353.2691775339299</v>
      </c>
      <c r="AJ895" s="27">
        <v>3339.2507788626872</v>
      </c>
      <c r="AK895" s="27">
        <v>3012.041168358588</v>
      </c>
      <c r="AL895" s="27">
        <v>3328.0120323746623</v>
      </c>
      <c r="AM895" s="27">
        <v>3486.1302130133909</v>
      </c>
      <c r="AN895" s="27">
        <v>3462.9429416599173</v>
      </c>
      <c r="AO895" s="27">
        <v>3530.7784332597075</v>
      </c>
      <c r="AP895" s="27">
        <v>3668.9042878423488</v>
      </c>
      <c r="AQ895" s="27">
        <v>3874.0890033051169</v>
      </c>
      <c r="AR895" s="27">
        <v>4025.5967098746746</v>
      </c>
      <c r="AS895" s="27">
        <v>4224.5320473327029</v>
      </c>
      <c r="AT895" s="27">
        <v>4361.3328039643657</v>
      </c>
      <c r="AU895" s="27">
        <v>4453.3459090764318</v>
      </c>
      <c r="AV895" s="27">
        <v>3906.3719324276481</v>
      </c>
      <c r="AW895" s="28">
        <v>4259.2140435848178</v>
      </c>
      <c r="AX895" s="28">
        <v>4556.4829307934879</v>
      </c>
      <c r="AY895" s="28">
        <v>4709.3446578664625</v>
      </c>
      <c r="AZ895" s="28">
        <v>4859.8434216337355</v>
      </c>
      <c r="BA895" s="28">
        <v>5009.2575529697606</v>
      </c>
    </row>
    <row r="896" spans="1:58" s="149" customFormat="1" outlineLevel="1" x14ac:dyDescent="0.2">
      <c r="A896" s="96"/>
      <c r="B896" s="96"/>
      <c r="C896" s="96" t="s">
        <v>1859</v>
      </c>
      <c r="D896" s="137"/>
      <c r="E896" s="137"/>
      <c r="F896" s="140" t="s">
        <v>444</v>
      </c>
      <c r="G896" s="140" t="s">
        <v>993</v>
      </c>
      <c r="H896" s="149">
        <v>1553.3604030846707</v>
      </c>
      <c r="I896" s="149">
        <v>1560.5225765773948</v>
      </c>
      <c r="J896" s="149">
        <v>1514.5847848707883</v>
      </c>
      <c r="K896" s="149">
        <v>1564.2511276016492</v>
      </c>
      <c r="L896" s="149">
        <v>1644.8543207822368</v>
      </c>
      <c r="M896" s="149">
        <v>1723.581504627226</v>
      </c>
      <c r="N896" s="149">
        <v>1830.5449830013035</v>
      </c>
      <c r="O896" s="149">
        <v>1906.6445122471641</v>
      </c>
      <c r="P896" s="149">
        <v>2028.9195840051195</v>
      </c>
      <c r="Q896" s="149">
        <v>2177.036080515506</v>
      </c>
      <c r="R896" s="149">
        <v>2397.9759956381845</v>
      </c>
      <c r="S896" s="149">
        <v>2547.3586905303628</v>
      </c>
      <c r="T896" s="149">
        <v>2606.9926418734435</v>
      </c>
      <c r="U896" s="149">
        <v>2578.0738217818271</v>
      </c>
      <c r="V896" s="149">
        <v>2641.4751964067109</v>
      </c>
      <c r="W896" s="149">
        <v>2685.6323208523127</v>
      </c>
      <c r="X896" s="149">
        <v>2698.9755666617602</v>
      </c>
      <c r="Y896" s="149">
        <v>2728.3448698299835</v>
      </c>
      <c r="Z896" s="149">
        <v>2786.746277721456</v>
      </c>
      <c r="AA896" s="149">
        <v>2859.7439996897137</v>
      </c>
      <c r="AB896" s="149">
        <v>2923.1615067568591</v>
      </c>
      <c r="AC896" s="149">
        <v>2933.0261101450792</v>
      </c>
      <c r="AD896" s="149">
        <v>2865.0323834937117</v>
      </c>
      <c r="AE896" s="149">
        <v>2873.8777464603781</v>
      </c>
      <c r="AF896" s="149">
        <v>2852.788369551231</v>
      </c>
      <c r="AG896" s="149">
        <v>2861.9541575384701</v>
      </c>
      <c r="AH896" s="149">
        <v>2949.3543862592405</v>
      </c>
      <c r="AI896" s="149">
        <v>2998.9426872761201</v>
      </c>
      <c r="AJ896" s="149">
        <v>3024.8903639667219</v>
      </c>
      <c r="AK896" s="149">
        <v>2927.5101689300309</v>
      </c>
      <c r="AL896" s="149">
        <v>3016.1312779711589</v>
      </c>
      <c r="AM896" s="149">
        <v>3116.1541521004956</v>
      </c>
      <c r="AN896" s="149">
        <v>3091.9636061731644</v>
      </c>
      <c r="AO896" s="149">
        <v>3128.6871608270926</v>
      </c>
      <c r="AP896" s="149">
        <v>3182.0129334264466</v>
      </c>
      <c r="AQ896" s="149">
        <v>3220.122092561217</v>
      </c>
      <c r="AR896" s="149">
        <v>3316.8799611641211</v>
      </c>
      <c r="AS896" s="149">
        <v>3410.9336947367433</v>
      </c>
      <c r="AT896" s="149">
        <v>3471.3056356292518</v>
      </c>
      <c r="AU896" s="149">
        <v>3515.8554259979801</v>
      </c>
      <c r="AV896" s="149">
        <v>3362.6475541337877</v>
      </c>
      <c r="AW896" s="149">
        <v>3446.7748282872535</v>
      </c>
      <c r="AX896" s="149">
        <v>3603.4134769452826</v>
      </c>
      <c r="AY896" s="149">
        <v>3685.5911884124021</v>
      </c>
      <c r="AZ896" s="149">
        <v>3754.6734379728514</v>
      </c>
      <c r="BA896" s="149">
        <v>3828.1444321547565</v>
      </c>
      <c r="BB896" s="166"/>
      <c r="BC896" s="166"/>
      <c r="BD896" s="166"/>
      <c r="BE896" s="166"/>
      <c r="BF896" s="166"/>
    </row>
    <row r="897" spans="1:58" s="149" customFormat="1" outlineLevel="1" x14ac:dyDescent="0.2">
      <c r="A897" s="96"/>
      <c r="B897" s="96"/>
      <c r="C897" s="96" t="s">
        <v>1859</v>
      </c>
      <c r="D897" s="137"/>
      <c r="E897" s="137"/>
      <c r="F897" s="140" t="s">
        <v>445</v>
      </c>
      <c r="G897" s="140" t="s">
        <v>994</v>
      </c>
      <c r="H897" s="149">
        <v>1317.3451402026662</v>
      </c>
      <c r="I897" s="149">
        <v>1320.922547088448</v>
      </c>
      <c r="J897" s="149">
        <v>1360.8858127472254</v>
      </c>
      <c r="K897" s="149">
        <v>1365.2012947888975</v>
      </c>
      <c r="L897" s="149">
        <v>1381.8747182188745</v>
      </c>
      <c r="M897" s="149">
        <v>1408.8559283699822</v>
      </c>
      <c r="N897" s="149">
        <v>1455.364192369283</v>
      </c>
      <c r="O897" s="149">
        <v>1503.7211918633523</v>
      </c>
      <c r="P897" s="149">
        <v>1573.0559054339874</v>
      </c>
      <c r="Q897" s="149">
        <v>1640.781956839051</v>
      </c>
      <c r="R897" s="149">
        <v>1692.5739156173418</v>
      </c>
      <c r="S897" s="149">
        <v>1700.2134368959346</v>
      </c>
      <c r="T897" s="149">
        <v>1714.1174322587135</v>
      </c>
      <c r="U897" s="149">
        <v>1693.9474491689521</v>
      </c>
      <c r="V897" s="149">
        <v>1735.099409947296</v>
      </c>
      <c r="W897" s="149">
        <v>1769.2626896988475</v>
      </c>
      <c r="X897" s="149">
        <v>1787.0796140675657</v>
      </c>
      <c r="Y897" s="149">
        <v>1809.3111935755567</v>
      </c>
      <c r="Z897" s="149">
        <v>1883.5225855305173</v>
      </c>
      <c r="AA897" s="149">
        <v>1951.0757993228458</v>
      </c>
      <c r="AB897" s="149">
        <v>2040.2501547845304</v>
      </c>
      <c r="AC897" s="149">
        <v>2076.6795110581238</v>
      </c>
      <c r="AD897" s="149">
        <v>2099.6898431513669</v>
      </c>
      <c r="AE897" s="149">
        <v>2127.8012246454396</v>
      </c>
      <c r="AF897" s="149">
        <v>2186.1505666891462</v>
      </c>
      <c r="AG897" s="149">
        <v>2236.415299952982</v>
      </c>
      <c r="AH897" s="149">
        <v>2293.7691177987499</v>
      </c>
      <c r="AI897" s="149">
        <v>2366.9307945152536</v>
      </c>
      <c r="AJ897" s="149">
        <v>2376.2118348616664</v>
      </c>
      <c r="AK897" s="149">
        <v>2317.9559203576341</v>
      </c>
      <c r="AL897" s="149">
        <v>2363.6932084309133</v>
      </c>
      <c r="AM897" s="149">
        <v>2414.5455118797022</v>
      </c>
      <c r="AN897" s="149">
        <v>2404.9837410895807</v>
      </c>
      <c r="AO897" s="149">
        <v>2423.1687213930654</v>
      </c>
      <c r="AP897" s="149">
        <v>2458.5667060581645</v>
      </c>
      <c r="AQ897" s="149">
        <v>2495.0533815835793</v>
      </c>
      <c r="AR897" s="149">
        <v>2529.9932688548429</v>
      </c>
      <c r="AS897" s="149">
        <v>2593.4099705162544</v>
      </c>
      <c r="AT897" s="149">
        <v>2629.3303443668351</v>
      </c>
      <c r="AU897" s="149">
        <v>2685.200594595678</v>
      </c>
      <c r="AV897" s="149">
        <v>2502.540060476168</v>
      </c>
      <c r="AW897" s="149">
        <v>2641.7785155444558</v>
      </c>
      <c r="AX897" s="149">
        <v>2750.9209256478389</v>
      </c>
      <c r="AY897" s="149">
        <v>2799.3748369086788</v>
      </c>
      <c r="AZ897" s="149">
        <v>2845.0246596505226</v>
      </c>
      <c r="BA897" s="149">
        <v>2886.1082590872284</v>
      </c>
      <c r="BB897" s="166"/>
      <c r="BC897" s="166"/>
      <c r="BD897" s="166"/>
      <c r="BE897" s="166"/>
      <c r="BF897" s="166"/>
    </row>
    <row r="898" spans="1:58" s="149" customFormat="1" outlineLevel="1" x14ac:dyDescent="0.2">
      <c r="A898" s="96"/>
      <c r="B898" s="96"/>
      <c r="C898" s="96" t="s">
        <v>1859</v>
      </c>
      <c r="D898" s="137"/>
      <c r="E898" s="137"/>
      <c r="F898" s="140" t="s">
        <v>446</v>
      </c>
      <c r="G898" s="140" t="s">
        <v>995</v>
      </c>
      <c r="I898" s="149">
        <v>1373.1711581704931</v>
      </c>
      <c r="J898" s="149">
        <v>1380.8124458520688</v>
      </c>
      <c r="K898" s="149">
        <v>1386.4448941528949</v>
      </c>
      <c r="L898" s="149">
        <v>1434.1384686146134</v>
      </c>
      <c r="M898" s="149">
        <v>1472.8630839012801</v>
      </c>
      <c r="N898" s="149">
        <v>1520.1672600117322</v>
      </c>
      <c r="O898" s="149">
        <v>1583.6976718040896</v>
      </c>
      <c r="P898" s="149">
        <v>1659.6169255768089</v>
      </c>
      <c r="Q898" s="149">
        <v>1712.6649647230388</v>
      </c>
      <c r="R898" s="149">
        <v>1754.4241002150359</v>
      </c>
      <c r="S898" s="149">
        <v>1793.4188556602937</v>
      </c>
      <c r="T898" s="149">
        <v>1806.913177472145</v>
      </c>
      <c r="U898" s="149">
        <v>1725.2985919978944</v>
      </c>
      <c r="V898" s="149">
        <v>1741.6159610387554</v>
      </c>
      <c r="W898" s="149">
        <v>1776.5007487803109</v>
      </c>
      <c r="X898" s="149">
        <v>1790.0988544482755</v>
      </c>
      <c r="Y898" s="149">
        <v>1838.7569534422801</v>
      </c>
      <c r="Z898" s="149">
        <v>1894.054619847034</v>
      </c>
      <c r="AA898" s="149">
        <v>1947.4473517365634</v>
      </c>
      <c r="AB898" s="149">
        <v>2019.3135488299329</v>
      </c>
      <c r="AC898" s="149">
        <v>2056.3192457154528</v>
      </c>
      <c r="AD898" s="149">
        <v>2078.7323299880245</v>
      </c>
      <c r="AE898" s="149">
        <v>2093.7324934127037</v>
      </c>
      <c r="AF898" s="149">
        <v>2112.7164077145435</v>
      </c>
      <c r="AG898" s="149">
        <v>2134.3425795921789</v>
      </c>
      <c r="AH898" s="149">
        <v>2172.1947782364368</v>
      </c>
      <c r="AI898" s="149">
        <v>2198.2184983793413</v>
      </c>
      <c r="AJ898" s="149">
        <v>2172.9191214053772</v>
      </c>
      <c r="AK898" s="149">
        <v>2084.7861547464931</v>
      </c>
      <c r="AL898" s="149">
        <v>2122.633009708738</v>
      </c>
      <c r="AM898" s="149">
        <v>2114.8715491728667</v>
      </c>
      <c r="AN898" s="149">
        <v>1994.2781990340886</v>
      </c>
      <c r="AO898" s="149">
        <v>1938.5224434646125</v>
      </c>
      <c r="AP898" s="149">
        <v>1943.8844982229584</v>
      </c>
      <c r="AQ898" s="149">
        <v>1965.7682829464043</v>
      </c>
      <c r="AR898" s="149">
        <v>2005.1619679838741</v>
      </c>
      <c r="AS898" s="149">
        <v>2040.0326648107109</v>
      </c>
      <c r="AT898" s="149">
        <v>2063.6381604684366</v>
      </c>
      <c r="AU898" s="149">
        <v>2053.790802704892</v>
      </c>
      <c r="AV898" s="149">
        <v>1883.4382686652227</v>
      </c>
      <c r="AW898" s="149">
        <v>2004.6511180761713</v>
      </c>
      <c r="AX898" s="149">
        <v>2100.3092211556404</v>
      </c>
      <c r="AY898" s="149">
        <v>2140.9942281623885</v>
      </c>
      <c r="AZ898" s="149">
        <v>2175.1540864170406</v>
      </c>
      <c r="BA898" s="149">
        <v>2198.2635282576962</v>
      </c>
      <c r="BB898" s="166"/>
      <c r="BC898" s="166"/>
      <c r="BD898" s="166"/>
      <c r="BE898" s="166"/>
      <c r="BF898" s="166"/>
    </row>
    <row r="899" spans="1:58" s="149" customFormat="1" outlineLevel="1" x14ac:dyDescent="0.2">
      <c r="A899" s="96"/>
      <c r="B899" s="96"/>
      <c r="C899" s="96" t="s">
        <v>1859</v>
      </c>
      <c r="D899" s="137"/>
      <c r="E899" s="137"/>
      <c r="F899" s="140" t="s">
        <v>447</v>
      </c>
      <c r="G899" s="140" t="s">
        <v>996</v>
      </c>
      <c r="H899" s="149">
        <v>1132.1949490390286</v>
      </c>
      <c r="I899" s="149">
        <v>1120.5217915189667</v>
      </c>
      <c r="J899" s="149">
        <v>1149.5906571299238</v>
      </c>
      <c r="K899" s="149">
        <v>1210.0753344920981</v>
      </c>
      <c r="L899" s="149">
        <v>1244.3236699114709</v>
      </c>
      <c r="M899" s="149">
        <v>1282.4573984559568</v>
      </c>
      <c r="N899" s="149">
        <v>1327.5346371356488</v>
      </c>
      <c r="O899" s="149">
        <v>1400.0171127570375</v>
      </c>
      <c r="P899" s="149">
        <v>1515.6221093172849</v>
      </c>
      <c r="Q899" s="149">
        <v>1558.2216929269775</v>
      </c>
      <c r="R899" s="149">
        <v>1550.4948032910031</v>
      </c>
      <c r="S899" s="149">
        <v>1518.6947729195999</v>
      </c>
      <c r="T899" s="149">
        <v>1536.674007295931</v>
      </c>
      <c r="U899" s="149">
        <v>1572.1606229606411</v>
      </c>
      <c r="V899" s="149">
        <v>1626.1015085525032</v>
      </c>
      <c r="W899" s="149">
        <v>1649.4586987871239</v>
      </c>
      <c r="X899" s="149">
        <v>1693.8838783814808</v>
      </c>
      <c r="Y899" s="149">
        <v>1734.6900227164144</v>
      </c>
      <c r="Z899" s="149">
        <v>1818.0999275279235</v>
      </c>
      <c r="AA899" s="149">
        <v>1890.5694748873909</v>
      </c>
      <c r="AB899" s="149">
        <v>1967.5777755572785</v>
      </c>
      <c r="AC899" s="149">
        <v>2031.7467082741409</v>
      </c>
      <c r="AD899" s="149">
        <v>2097.0448878239558</v>
      </c>
      <c r="AE899" s="149">
        <v>2165.4311633819061</v>
      </c>
      <c r="AF899" s="149">
        <v>2229.7434195342903</v>
      </c>
      <c r="AG899" s="149">
        <v>2301.7085647278491</v>
      </c>
      <c r="AH899" s="149">
        <v>2345.7206522766542</v>
      </c>
      <c r="AI899" s="149">
        <v>2399.5172806221317</v>
      </c>
      <c r="AJ899" s="149">
        <v>2373.9788342345737</v>
      </c>
      <c r="AK899" s="149">
        <v>2263.8022483410818</v>
      </c>
      <c r="AL899" s="149">
        <v>2332.7871188372756</v>
      </c>
      <c r="AM899" s="149">
        <v>2334.3430086670692</v>
      </c>
      <c r="AN899" s="149">
        <v>2382.4015044967887</v>
      </c>
      <c r="AO899" s="149">
        <v>2435.1553413219985</v>
      </c>
      <c r="AP899" s="149">
        <v>2517.8023014626319</v>
      </c>
      <c r="AQ899" s="149">
        <v>2593.1303400736983</v>
      </c>
      <c r="AR899" s="149">
        <v>2669.7954983966424</v>
      </c>
      <c r="AS899" s="149">
        <v>2711.3283728787601</v>
      </c>
      <c r="AT899" s="149">
        <v>2722.5510764820019</v>
      </c>
      <c r="AU899" s="149">
        <v>2773.1567202726251</v>
      </c>
      <c r="AV899" s="149">
        <v>2490.7551024923655</v>
      </c>
      <c r="AW899" s="149">
        <v>2680.202784023119</v>
      </c>
      <c r="AX899" s="149">
        <v>2832.7397380760881</v>
      </c>
      <c r="AY899" s="149">
        <v>2887.5866485664756</v>
      </c>
      <c r="AZ899" s="149">
        <v>2939.8348222092163</v>
      </c>
      <c r="BA899" s="149">
        <v>2996.6150596416123</v>
      </c>
      <c r="BB899" s="166"/>
      <c r="BC899" s="166"/>
      <c r="BD899" s="166"/>
      <c r="BE899" s="166"/>
      <c r="BF899" s="166"/>
    </row>
    <row r="900" spans="1:58" s="52" customFormat="1" x14ac:dyDescent="0.2">
      <c r="A900" s="37" t="s">
        <v>442</v>
      </c>
      <c r="B900" s="37" t="s">
        <v>1813</v>
      </c>
      <c r="C900" s="37" t="s">
        <v>1859</v>
      </c>
      <c r="D900" s="38" t="s">
        <v>1648</v>
      </c>
      <c r="E900" s="38" t="s">
        <v>1546</v>
      </c>
      <c r="F900" s="22" t="s">
        <v>1847</v>
      </c>
      <c r="G900" s="22" t="s">
        <v>1382</v>
      </c>
      <c r="H900" s="27">
        <f t="shared" ref="H900:W900" si="732">IF(AND(ISNUMBER(H875),ISNUMBER(H880),ISNUMBER(H885)),H875+H880+H885,"–")</f>
        <v>3716.9771611584333</v>
      </c>
      <c r="I900" s="27">
        <f t="shared" si="732"/>
        <v>4127.8421112757469</v>
      </c>
      <c r="J900" s="27">
        <f t="shared" si="732"/>
        <v>3716.9372716385951</v>
      </c>
      <c r="K900" s="27">
        <f t="shared" si="732"/>
        <v>4321.3662793363274</v>
      </c>
      <c r="L900" s="27">
        <f t="shared" si="732"/>
        <v>5168.9789531737697</v>
      </c>
      <c r="M900" s="27">
        <f t="shared" si="732"/>
        <v>6067.774525733993</v>
      </c>
      <c r="N900" s="27">
        <f t="shared" si="732"/>
        <v>6364.2016585656102</v>
      </c>
      <c r="O900" s="27">
        <f t="shared" si="732"/>
        <v>6640.7905160822584</v>
      </c>
      <c r="P900" s="27">
        <f t="shared" si="732"/>
        <v>7072.7760363009202</v>
      </c>
      <c r="Q900" s="27">
        <f t="shared" si="732"/>
        <v>7464.5626393730308</v>
      </c>
      <c r="R900" s="27">
        <f t="shared" si="732"/>
        <v>7892.5523090822608</v>
      </c>
      <c r="S900" s="27">
        <f t="shared" si="732"/>
        <v>8066.8034913805432</v>
      </c>
      <c r="T900" s="27">
        <f t="shared" si="732"/>
        <v>8183.423398995872</v>
      </c>
      <c r="U900" s="27">
        <f t="shared" si="732"/>
        <v>8100.8306143568434</v>
      </c>
      <c r="V900" s="27">
        <f t="shared" si="732"/>
        <v>8298.6995188946457</v>
      </c>
      <c r="W900" s="27">
        <f t="shared" si="732"/>
        <v>8445.8487443921258</v>
      </c>
      <c r="X900" s="27">
        <f t="shared" ref="X900:AE900" si="733">IF(AND(ISNUMBER(X875),ISNUMBER(X880),ISNUMBER(X885)),X875+X880+X885,"–")</f>
        <v>8542.0439571992392</v>
      </c>
      <c r="Y900" s="27">
        <f t="shared" si="733"/>
        <v>8691.5296792219979</v>
      </c>
      <c r="Z900" s="27">
        <f t="shared" si="733"/>
        <v>8982.3176451187974</v>
      </c>
      <c r="AA900" s="27">
        <f>IF(AND(ISNUMBER(AA875),ISNUMBER(AA880),ISNUMBER(AA885)),AA875+AA880+AA885,"–")</f>
        <v>9267.9777615516941</v>
      </c>
      <c r="AB900" s="27">
        <f>IF(AND(ISNUMBER(AB875),ISNUMBER(AB880),ISNUMBER(AB885)),AB875+AB880+AB885,"–")</f>
        <v>9594.0595783675308</v>
      </c>
      <c r="AC900" s="27">
        <f>IF(AND(ISNUMBER(AC875),ISNUMBER(AC880),ISNUMBER(AC885)),AC875+AC880+AC885,"–")</f>
        <v>9759.0118017644709</v>
      </c>
      <c r="AD900" s="27">
        <f>IF(AND(ISNUMBER(AD875),ISNUMBER(AD880),ISNUMBER(AD885)),AD875+AD880+AD885,"–")</f>
        <v>9818.4216853199705</v>
      </c>
      <c r="AE900" s="27">
        <f t="shared" si="733"/>
        <v>9961.657651059113</v>
      </c>
      <c r="AF900" s="27">
        <f t="shared" ref="AF900:AK900" si="734">IF(AND(ISNUMBER(AF875),ISNUMBER(AF880),ISNUMBER(AF885)),AF875+AF880+AF885,"–")</f>
        <v>10099.223393323744</v>
      </c>
      <c r="AG900" s="27">
        <f t="shared" si="734"/>
        <v>10272.160245549081</v>
      </c>
      <c r="AH900" s="27">
        <f t="shared" si="734"/>
        <v>10516.585766795082</v>
      </c>
      <c r="AI900" s="27">
        <f t="shared" si="734"/>
        <v>10740.015891452944</v>
      </c>
      <c r="AJ900" s="27">
        <f t="shared" si="734"/>
        <v>10724.576788157276</v>
      </c>
      <c r="AK900" s="27">
        <f t="shared" si="734"/>
        <v>10344.724356981898</v>
      </c>
      <c r="AL900" s="27">
        <f t="shared" ref="AL900:AQ900" si="735">IF(AND(ISNUMBER(AL875),ISNUMBER(AL880),ISNUMBER(AL885)),AL875+AL880+AL885,"–")</f>
        <v>10604.795611697318</v>
      </c>
      <c r="AM900" s="27">
        <f t="shared" si="735"/>
        <v>10762.901377889008</v>
      </c>
      <c r="AN900" s="27">
        <f t="shared" si="735"/>
        <v>10654.806653993115</v>
      </c>
      <c r="AO900" s="27">
        <f t="shared" si="735"/>
        <v>10714.715165117123</v>
      </c>
      <c r="AP900" s="27">
        <f t="shared" si="735"/>
        <v>10906.933888445488</v>
      </c>
      <c r="AQ900" s="27">
        <f t="shared" si="735"/>
        <v>11093.136275818395</v>
      </c>
      <c r="AR900" s="27">
        <f t="shared" ref="AR900:AW900" si="736">IF(AND(ISNUMBER(AR875),ISNUMBER(AR880),ISNUMBER(AR885)),AR875+AR880+AR885,"–")</f>
        <v>11359.578511863576</v>
      </c>
      <c r="AS900" s="27">
        <f t="shared" si="736"/>
        <v>11612.634872870687</v>
      </c>
      <c r="AT900" s="27">
        <f t="shared" si="736"/>
        <v>11754.144396503962</v>
      </c>
      <c r="AU900" s="27">
        <f t="shared" si="736"/>
        <v>11909.828742523947</v>
      </c>
      <c r="AV900" s="27">
        <f t="shared" si="736"/>
        <v>11058.236687753102</v>
      </c>
      <c r="AW900" s="28">
        <f t="shared" si="736"/>
        <v>11635.646637001046</v>
      </c>
      <c r="AX900" s="28">
        <f t="shared" ref="AX900:AY900" si="737">IF(AND(ISNUMBER(AX875),ISNUMBER(AX880),ISNUMBER(AX885)),AX875+AX880+AX885,"–")</f>
        <v>12190.091621223826</v>
      </c>
      <c r="AY900" s="28">
        <f t="shared" si="737"/>
        <v>12433.928554028751</v>
      </c>
      <c r="AZ900" s="28">
        <f t="shared" ref="AZ900:BA900" si="738">IF(AND(ISNUMBER(AZ875),ISNUMBER(AZ880),ISNUMBER(AZ885)),AZ875+AZ880+AZ885,"–")</f>
        <v>12651.103226795873</v>
      </c>
      <c r="BA900" s="28">
        <f t="shared" si="738"/>
        <v>12861.380683668453</v>
      </c>
    </row>
    <row r="901" spans="1:58" s="149" customFormat="1" outlineLevel="1" x14ac:dyDescent="0.2">
      <c r="A901" s="96"/>
      <c r="B901" s="96"/>
      <c r="C901" s="96"/>
      <c r="D901" s="137"/>
      <c r="E901" s="137"/>
      <c r="F901" s="140" t="s">
        <v>444</v>
      </c>
      <c r="G901" s="140" t="s">
        <v>997</v>
      </c>
      <c r="H901" s="149">
        <v>404.07815102561801</v>
      </c>
      <c r="I901" s="149">
        <v>382.91328052981976</v>
      </c>
      <c r="J901" s="149">
        <v>407.20254374436922</v>
      </c>
      <c r="K901" s="149">
        <v>394.28112596247081</v>
      </c>
      <c r="L901" s="149">
        <v>361.19212159127892</v>
      </c>
      <c r="M901" s="149">
        <v>324.17820854626598</v>
      </c>
      <c r="N901" s="149">
        <v>278.0007870578234</v>
      </c>
      <c r="O901" s="149">
        <v>241.44751580972911</v>
      </c>
      <c r="P901" s="149">
        <v>192.72242525880938</v>
      </c>
      <c r="Q901" s="149">
        <v>130.37450088751064</v>
      </c>
      <c r="R901" s="149">
        <v>34.571077214294519</v>
      </c>
      <c r="S901" s="149">
        <v>-13.702393205121211</v>
      </c>
      <c r="T901" s="149">
        <v>-17.655276070353352</v>
      </c>
      <c r="U901" s="149">
        <v>-17.952448836401004</v>
      </c>
      <c r="V901" s="149">
        <v>-17.192510007963051</v>
      </c>
      <c r="W901" s="149">
        <v>-17.414222573353868</v>
      </c>
      <c r="X901" s="149">
        <v>-17.910191930707697</v>
      </c>
      <c r="Y901" s="149">
        <v>-15.775377885835042</v>
      </c>
      <c r="Z901" s="149">
        <v>-15.604993391183825</v>
      </c>
      <c r="AA901" s="149">
        <v>-15.957960820318704</v>
      </c>
      <c r="AB901" s="149">
        <v>-12.891643115329998</v>
      </c>
      <c r="AC901" s="149">
        <v>-10.64046571589779</v>
      </c>
      <c r="AD901" s="149">
        <v>-6.1837502750508975</v>
      </c>
      <c r="AE901" s="149">
        <v>-7.6399089953437169</v>
      </c>
      <c r="AF901" s="149">
        <v>-4.5321463436218892</v>
      </c>
      <c r="AG901" s="149">
        <v>-2.8784541310602663</v>
      </c>
      <c r="AH901" s="149">
        <v>-1.2790410603126929</v>
      </c>
      <c r="AI901" s="149">
        <v>-7.2246475065185223E-3</v>
      </c>
      <c r="AJ901" s="149">
        <v>-7.2206988119205562E-2</v>
      </c>
      <c r="AK901" s="149">
        <v>-1.7449674321792372</v>
      </c>
      <c r="AL901" s="149">
        <v>0.17652909000480577</v>
      </c>
      <c r="AM901" s="149">
        <v>0.27803706149552454</v>
      </c>
      <c r="AN901" s="149">
        <v>-0.62680244260695872</v>
      </c>
      <c r="AO901" s="149">
        <v>-1.1532646347880018</v>
      </c>
      <c r="AP901" s="149">
        <v>-1.6739993883604711</v>
      </c>
      <c r="AQ901" s="149">
        <v>-2.4155200659515685</v>
      </c>
      <c r="AR901" s="149">
        <v>-0.35049577140466681</v>
      </c>
      <c r="AS901" s="149">
        <v>5.0029848575156848</v>
      </c>
      <c r="AT901" s="149">
        <v>0.33738575908455459</v>
      </c>
      <c r="AU901" s="149">
        <v>19.95427062502722</v>
      </c>
      <c r="AV901" s="149">
        <v>27.771894097849781</v>
      </c>
      <c r="AW901" s="149">
        <v>4.8934426446594443</v>
      </c>
      <c r="AX901" s="149">
        <v>6.0557615612110567</v>
      </c>
      <c r="AY901" s="149">
        <v>6.9660397876866682</v>
      </c>
      <c r="AZ901" s="149">
        <v>7.7119176940427678</v>
      </c>
      <c r="BA901" s="149">
        <v>8.7386914599192096</v>
      </c>
      <c r="BB901" s="166"/>
      <c r="BC901" s="166"/>
      <c r="BD901" s="166"/>
      <c r="BE901" s="166"/>
      <c r="BF901" s="166"/>
    </row>
    <row r="902" spans="1:58" s="149" customFormat="1" outlineLevel="1" x14ac:dyDescent="0.2">
      <c r="A902" s="96"/>
      <c r="B902" s="96"/>
      <c r="C902" s="96"/>
      <c r="D902" s="137"/>
      <c r="E902" s="137"/>
      <c r="F902" s="140" t="s">
        <v>445</v>
      </c>
      <c r="G902" s="140" t="s">
        <v>998</v>
      </c>
      <c r="H902" s="149">
        <v>0.96236756177725624</v>
      </c>
      <c r="I902" s="149">
        <v>1.0476477726357416</v>
      </c>
      <c r="J902" s="149">
        <v>1.0607334612091961</v>
      </c>
      <c r="K902" s="149">
        <v>1.186719023116666</v>
      </c>
      <c r="L902" s="149">
        <v>1.147938202536011</v>
      </c>
      <c r="M902" s="149">
        <v>1.1619412639621203</v>
      </c>
      <c r="N902" s="149">
        <v>1.2331232269014833</v>
      </c>
      <c r="O902" s="149">
        <v>1.2558682893368314</v>
      </c>
      <c r="P902" s="149">
        <v>1.2454712127786536</v>
      </c>
      <c r="Q902" s="149">
        <v>1.3623332317126255</v>
      </c>
      <c r="R902" s="149">
        <v>1.399189644116916</v>
      </c>
      <c r="S902" s="149">
        <v>1.260343208994982</v>
      </c>
      <c r="T902" s="149">
        <v>1.0947707972384819</v>
      </c>
      <c r="U902" s="149">
        <v>1.0499370210108623</v>
      </c>
      <c r="V902" s="149">
        <v>0.99225403950839564</v>
      </c>
      <c r="W902" s="149">
        <v>1.0110053323191437</v>
      </c>
      <c r="X902" s="149">
        <v>0.99868896215252789</v>
      </c>
      <c r="Y902" s="149">
        <v>0.96501058300447085</v>
      </c>
      <c r="Z902" s="149">
        <v>1.129091912718593</v>
      </c>
      <c r="AA902" s="149">
        <v>1.2713261118146875</v>
      </c>
      <c r="AB902" s="149">
        <v>1.1742245574868093</v>
      </c>
      <c r="AC902" s="149">
        <v>1.2371060596388475</v>
      </c>
      <c r="AD902" s="149">
        <v>1.2050062240423358</v>
      </c>
      <c r="AE902" s="149">
        <v>0.93844733099285804</v>
      </c>
      <c r="AF902" s="149">
        <v>0.95999486381413135</v>
      </c>
      <c r="AG902" s="149">
        <v>1.0855728447146475</v>
      </c>
      <c r="AH902" s="149">
        <v>1.1025725551430696</v>
      </c>
      <c r="AI902" s="149">
        <v>1.0751084678644247</v>
      </c>
      <c r="AJ902" s="149">
        <v>0.90260138403641577</v>
      </c>
      <c r="AK902" s="149">
        <v>0.72625210061050893</v>
      </c>
      <c r="AL902" s="149">
        <v>0.79742388758813831</v>
      </c>
      <c r="AM902" s="149">
        <v>0.58223198356256489</v>
      </c>
      <c r="AN902" s="149">
        <v>0.51105195785385149</v>
      </c>
      <c r="AO902" s="149">
        <v>0.36987164641027448</v>
      </c>
      <c r="AP902" s="149">
        <v>0.52029148386884572</v>
      </c>
      <c r="AQ902" s="149">
        <v>9.452815469592224E-2</v>
      </c>
      <c r="AR902" s="149">
        <v>0.10803661483362248</v>
      </c>
      <c r="AS902" s="149">
        <v>-9.6037809237259353E-4</v>
      </c>
      <c r="AT902" s="149">
        <v>-4.3447528958040493E-2</v>
      </c>
      <c r="AU902" s="149">
        <v>6.6302406829095162E-2</v>
      </c>
      <c r="AV902" s="149">
        <v>8.9060721896544237E-2</v>
      </c>
      <c r="AW902" s="149">
        <v>-1.0895910273833351</v>
      </c>
      <c r="AX902" s="149">
        <v>-0.8654528985956631</v>
      </c>
      <c r="AY902" s="149">
        <v>-0.86096896842013848</v>
      </c>
      <c r="AZ902" s="149">
        <v>-0.88967511985379133</v>
      </c>
      <c r="BA902" s="149">
        <v>-0.92101144770151677</v>
      </c>
      <c r="BB902" s="166"/>
      <c r="BC902" s="166"/>
      <c r="BD902" s="166"/>
      <c r="BE902" s="166"/>
      <c r="BF902" s="166"/>
    </row>
    <row r="903" spans="1:58" s="149" customFormat="1" outlineLevel="1" x14ac:dyDescent="0.2">
      <c r="A903" s="96"/>
      <c r="B903" s="96"/>
      <c r="C903" s="96"/>
      <c r="D903" s="137"/>
      <c r="E903" s="137"/>
      <c r="F903" s="140" t="s">
        <v>446</v>
      </c>
      <c r="G903" s="140" t="s">
        <v>999</v>
      </c>
      <c r="I903" s="149">
        <v>-14.517787047003083</v>
      </c>
      <c r="J903" s="149">
        <v>-15.333490572736423</v>
      </c>
      <c r="K903" s="149">
        <v>-14.498713630392729</v>
      </c>
      <c r="L903" s="149">
        <v>-10.231132437667043</v>
      </c>
      <c r="M903" s="149">
        <v>-7.464757738127787</v>
      </c>
      <c r="N903" s="149">
        <v>-3.6483047144998011</v>
      </c>
      <c r="O903" s="149">
        <v>-5.7570692176443004</v>
      </c>
      <c r="P903" s="149">
        <v>-11.839200343996481</v>
      </c>
      <c r="Q903" s="149">
        <v>-7.1874559846089028</v>
      </c>
      <c r="R903" s="149">
        <v>-7.4559204174636307</v>
      </c>
      <c r="S903" s="149">
        <v>-30.847342823669919</v>
      </c>
      <c r="T903" s="149">
        <v>-30.678278830500233</v>
      </c>
      <c r="U903" s="149">
        <v>-25.496304813534209</v>
      </c>
      <c r="V903" s="149">
        <v>-9.9150765598881776</v>
      </c>
      <c r="W903" s="149">
        <v>-6.5594139930346387</v>
      </c>
      <c r="X903" s="149">
        <v>-1.8695206932555948</v>
      </c>
      <c r="Y903" s="149">
        <v>0.11513968244281614</v>
      </c>
      <c r="Z903" s="149">
        <v>-1.6498910844591705</v>
      </c>
      <c r="AA903" s="149">
        <v>-2.0814048817716753</v>
      </c>
      <c r="AB903" s="149">
        <v>0.79261075253441504</v>
      </c>
      <c r="AC903" s="149">
        <v>-1.42684350802773</v>
      </c>
      <c r="AD903" s="149">
        <v>-2.9138852818322789</v>
      </c>
      <c r="AE903" s="149">
        <v>-2.8480055192839586</v>
      </c>
      <c r="AF903" s="149">
        <v>-2.0120050784157115</v>
      </c>
      <c r="AG903" s="149">
        <v>-1.8749680714181522</v>
      </c>
      <c r="AH903" s="149">
        <v>2.3634323216583653E-2</v>
      </c>
      <c r="AI903" s="149">
        <v>-0.10061134729096466</v>
      </c>
      <c r="AJ903" s="149">
        <v>-0.93741072351201638</v>
      </c>
      <c r="AK903" s="149">
        <v>-2.9333606767597757</v>
      </c>
      <c r="AL903" s="149">
        <v>1.2944983817533284E-3</v>
      </c>
      <c r="AM903" s="149">
        <v>-0.76927831415343917</v>
      </c>
      <c r="AN903" s="149">
        <v>0.28419901917618517</v>
      </c>
      <c r="AO903" s="149">
        <v>0.94551480738704186</v>
      </c>
      <c r="AP903" s="149">
        <v>0.73312880577384476</v>
      </c>
      <c r="AQ903" s="149">
        <v>0.98505816551357839</v>
      </c>
      <c r="AR903" s="149">
        <v>1.3124591134296679</v>
      </c>
      <c r="AS903" s="149">
        <v>2.7971632614720647</v>
      </c>
      <c r="AT903" s="149">
        <v>3.1791084753739369</v>
      </c>
      <c r="AU903" s="149">
        <v>3.4668711828178402</v>
      </c>
      <c r="AV903" s="149">
        <v>1.1738651002877987</v>
      </c>
      <c r="AW903" s="149">
        <v>-0.36770081553163436</v>
      </c>
      <c r="AX903" s="149">
        <v>1.160684281353042</v>
      </c>
      <c r="AY903" s="149">
        <v>1.6419117612680338</v>
      </c>
      <c r="AZ903" s="149">
        <v>1.9968959809855278</v>
      </c>
      <c r="BA903" s="149">
        <v>2.3069681821565382</v>
      </c>
      <c r="BB903" s="166"/>
      <c r="BC903" s="166"/>
      <c r="BD903" s="166"/>
      <c r="BE903" s="166"/>
      <c r="BF903" s="166"/>
    </row>
    <row r="904" spans="1:58" s="149" customFormat="1" outlineLevel="1" x14ac:dyDescent="0.2">
      <c r="A904" s="96"/>
      <c r="B904" s="96"/>
      <c r="C904" s="96"/>
      <c r="D904" s="137"/>
      <c r="E904" s="137"/>
      <c r="F904" s="140" t="s">
        <v>447</v>
      </c>
      <c r="G904" s="140" t="s">
        <v>1000</v>
      </c>
      <c r="H904" s="149">
        <v>-26.594469378194958</v>
      </c>
      <c r="I904" s="149">
        <v>-26.374626842384401</v>
      </c>
      <c r="J904" s="149">
        <v>-27.251954198839769</v>
      </c>
      <c r="K904" s="149">
        <v>-32.191523319931662</v>
      </c>
      <c r="L904" s="149">
        <v>-35.040100857534981</v>
      </c>
      <c r="M904" s="149">
        <v>-30.203781449770247</v>
      </c>
      <c r="N904" s="149">
        <v>-30.289232163050031</v>
      </c>
      <c r="O904" s="149">
        <v>-29.559357988947681</v>
      </c>
      <c r="P904" s="149">
        <v>-38.17700343249669</v>
      </c>
      <c r="Q904" s="149">
        <v>-35.571100015177137</v>
      </c>
      <c r="R904" s="149">
        <v>-29.707703411890407</v>
      </c>
      <c r="S904" s="149">
        <v>-27.317125825091068</v>
      </c>
      <c r="T904" s="149">
        <v>-33.193560917156049</v>
      </c>
      <c r="U904" s="149">
        <v>-34.713081679397703</v>
      </c>
      <c r="V904" s="149">
        <v>-39.253857092194096</v>
      </c>
      <c r="W904" s="149">
        <v>-35.44922213981306</v>
      </c>
      <c r="X904" s="149">
        <v>-33.574341581975204</v>
      </c>
      <c r="Y904" s="149">
        <v>-2.6328669070909996</v>
      </c>
      <c r="Z904" s="149">
        <v>-1.6615966072029664</v>
      </c>
      <c r="AA904" s="149">
        <v>5.0724727216399401</v>
      </c>
      <c r="AB904" s="149">
        <v>-2.725936370754539</v>
      </c>
      <c r="AC904" s="149">
        <v>7.15286239378338</v>
      </c>
      <c r="AD904" s="149">
        <v>8.8561366057044779</v>
      </c>
      <c r="AE904" s="149">
        <v>7.203910021001434</v>
      </c>
      <c r="AF904" s="149">
        <v>3.0336054394845178</v>
      </c>
      <c r="AG904" s="149">
        <v>-5.7998758242741815</v>
      </c>
      <c r="AH904" s="149">
        <v>2.6184420733702609</v>
      </c>
      <c r="AI904" s="149">
        <v>-6.4463481277201709</v>
      </c>
      <c r="AJ904" s="149">
        <v>-6.8318004131180032</v>
      </c>
      <c r="AK904" s="149">
        <v>7.3541024740234207</v>
      </c>
      <c r="AL904" s="149">
        <v>1.1368683772161603E-13</v>
      </c>
      <c r="AM904" s="149">
        <v>-7.7914754986396701</v>
      </c>
      <c r="AN904" s="149">
        <v>-13.433613998294732</v>
      </c>
      <c r="AO904" s="149">
        <v>1.2637140105521212</v>
      </c>
      <c r="AP904" s="149">
        <v>10.438715551686187</v>
      </c>
      <c r="AQ904" s="149">
        <v>15.024556297581626</v>
      </c>
      <c r="AR904" s="149">
        <v>-6.2226017661985225</v>
      </c>
      <c r="AS904" s="149">
        <v>-21.137952809648027</v>
      </c>
      <c r="AT904" s="149">
        <v>-3.8616376211621173E-2</v>
      </c>
      <c r="AU904" s="149">
        <v>-10.045769769248864</v>
      </c>
      <c r="AV904" s="149">
        <v>-17.29385977936056</v>
      </c>
      <c r="AW904" s="149">
        <v>-17.91787932054865</v>
      </c>
      <c r="AX904" s="149">
        <v>-15.859965945709746</v>
      </c>
      <c r="AY904" s="149">
        <v>-15.862453023416379</v>
      </c>
      <c r="AZ904" s="149">
        <v>-15.748869090005883</v>
      </c>
      <c r="BA904" s="149">
        <v>-15.341593765308971</v>
      </c>
      <c r="BB904" s="166"/>
      <c r="BC904" s="166"/>
      <c r="BD904" s="166"/>
      <c r="BE904" s="166"/>
      <c r="BF904" s="166"/>
    </row>
    <row r="905" spans="1:58" s="52" customFormat="1" x14ac:dyDescent="0.2">
      <c r="A905" s="37" t="s">
        <v>442</v>
      </c>
      <c r="B905" s="37" t="s">
        <v>1814</v>
      </c>
      <c r="C905" s="37"/>
      <c r="D905" s="38" t="s">
        <v>1648</v>
      </c>
      <c r="E905" s="38" t="s">
        <v>1546</v>
      </c>
      <c r="F905" s="22" t="s">
        <v>1848</v>
      </c>
      <c r="G905" s="22" t="s">
        <v>1383</v>
      </c>
      <c r="H905" s="27" t="str">
        <f>IF(AND(ISNUMBER(H870),ISNUMBER(H875),ISNUMBER(H880),ISNUMBER(H885),ISNUMBER(H890),ISNUMBER(H895)),H870-H875-H880-H885-H890+H895,"–")</f>
        <v>–</v>
      </c>
      <c r="I905" s="27">
        <f t="shared" ref="I905:X905" si="739">IF(AND(ISNUMBER(I870),ISNUMBER(I875),ISNUMBER(I880),ISNUMBER(I885),ISNUMBER(I890),ISNUMBER(I895)),I870-I875-I880-I885-I890+I895,"–")</f>
        <v>1577.2446112416405</v>
      </c>
      <c r="J905" s="27">
        <f t="shared" si="739"/>
        <v>2040.6036431881689</v>
      </c>
      <c r="K905" s="27">
        <f t="shared" si="739"/>
        <v>1549.1060043001498</v>
      </c>
      <c r="L905" s="27">
        <f t="shared" si="739"/>
        <v>841.06536610331625</v>
      </c>
      <c r="M905" s="27">
        <f t="shared" si="739"/>
        <v>92.712470446548537</v>
      </c>
      <c r="N905" s="27">
        <f t="shared" si="739"/>
        <v>7.9181642295850452</v>
      </c>
      <c r="O905" s="27">
        <f t="shared" si="739"/>
        <v>-37.906971689698366</v>
      </c>
      <c r="P905" s="27">
        <f t="shared" si="739"/>
        <v>-145.9591884347908</v>
      </c>
      <c r="Q905" s="27">
        <f t="shared" si="739"/>
        <v>-287.22833641508805</v>
      </c>
      <c r="R905" s="27">
        <f t="shared" si="739"/>
        <v>-514.44513307024204</v>
      </c>
      <c r="S905" s="27">
        <f t="shared" si="739"/>
        <v>-605.20678418494822</v>
      </c>
      <c r="T905" s="27">
        <f t="shared" si="739"/>
        <v>-628.99428441122291</v>
      </c>
      <c r="U905" s="27">
        <f t="shared" si="739"/>
        <v>-622.47584956133142</v>
      </c>
      <c r="V905" s="27">
        <f t="shared" si="739"/>
        <v>-631.51918484068005</v>
      </c>
      <c r="W905" s="27">
        <f t="shared" si="739"/>
        <v>-635.77359465325935</v>
      </c>
      <c r="X905" s="27">
        <f t="shared" si="739"/>
        <v>-635.94372815610859</v>
      </c>
      <c r="Y905" s="27">
        <f t="shared" ref="Y905:AE905" si="740">IF(AND(ISNUMBER(Y870),ISNUMBER(Y875),ISNUMBER(Y880),ISNUMBER(Y885),ISNUMBER(Y890),ISNUMBER(Y895)),Y870-Y875-Y880-Y885-Y890+Y895,"–")</f>
        <v>-615.49963006343796</v>
      </c>
      <c r="Z905" s="27">
        <f t="shared" si="740"/>
        <v>-633.81689537971442</v>
      </c>
      <c r="AA905" s="27">
        <f>IF(AND(ISNUMBER(AA870),ISNUMBER(AA875),ISNUMBER(AA880),ISNUMBER(AA885),ISNUMBER(AA890),ISNUMBER(AA895)),AA870-AA875-AA880-AA885-AA890+AA895,"–")</f>
        <v>-643.68916580915538</v>
      </c>
      <c r="AB905" s="27">
        <f>IF(AND(ISNUMBER(AB870),ISNUMBER(AB875),ISNUMBER(AB880),ISNUMBER(AB885),ISNUMBER(AB890),ISNUMBER(AB895)),AB870-AB875-AB880-AB885-AB890+AB895,"–")</f>
        <v>-671.38275009493373</v>
      </c>
      <c r="AC905" s="27">
        <f>IF(AND(ISNUMBER(AC870),ISNUMBER(AC875),ISNUMBER(AC880),ISNUMBER(AC885),ISNUMBER(AC890),ISNUMBER(AC895)),AC870-AC875-AC880-AC885-AC890+AC895,"–")</f>
        <v>-676.25389021147521</v>
      </c>
      <c r="AD905" s="27">
        <f>IF(AND(ISNUMBER(AD870),ISNUMBER(AD875),ISNUMBER(AD880),ISNUMBER(AD885),ISNUMBER(AD890),ISNUMBER(AD895)),AD870-AD875-AD880-AD885-AD890+AD895,"–")</f>
        <v>-686.25044164517521</v>
      </c>
      <c r="AE905" s="27">
        <f t="shared" si="740"/>
        <v>-708.46212630391756</v>
      </c>
      <c r="AF905" s="27">
        <f t="shared" ref="AF905:AK905" si="741">IF(AND(ISNUMBER(AF870),ISNUMBER(AF875),ISNUMBER(AF880),ISNUMBER(AF885),ISNUMBER(AF890),ISNUMBER(AF895)),AF870-AF875-AF880-AF885-AF890+AF895,"–")</f>
        <v>-725.83273034622289</v>
      </c>
      <c r="AG905" s="27">
        <f t="shared" si="741"/>
        <v>-751.66046065546698</v>
      </c>
      <c r="AH905" s="27">
        <f t="shared" si="741"/>
        <v>-760.15671423909225</v>
      </c>
      <c r="AI905" s="27">
        <f t="shared" si="741"/>
        <v>-790.47409273338417</v>
      </c>
      <c r="AJ905" s="27">
        <f t="shared" si="741"/>
        <v>-792.77061273492927</v>
      </c>
      <c r="AK905" s="27">
        <f t="shared" si="741"/>
        <v>-749.28834745391669</v>
      </c>
      <c r="AL905" s="27">
        <f t="shared" ref="AL905:AQ905" si="742">IF(AND(ISNUMBER(AL870),ISNUMBER(AL875),ISNUMBER(AL880),ISNUMBER(AL885),ISNUMBER(AL890),ISNUMBER(AL895)),AL870-AL875-AL880-AL885-AL890+AL895,"–")</f>
        <v>-770.87539774144989</v>
      </c>
      <c r="AM905" s="27">
        <f t="shared" si="742"/>
        <v>-798.67161433699039</v>
      </c>
      <c r="AN905" s="27">
        <f t="shared" si="742"/>
        <v>-808.57438176586902</v>
      </c>
      <c r="AO905" s="27">
        <f t="shared" si="742"/>
        <v>-799.30639820580836</v>
      </c>
      <c r="AP905" s="27">
        <f t="shared" si="742"/>
        <v>-803.94291372913085</v>
      </c>
      <c r="AQ905" s="27">
        <f t="shared" si="742"/>
        <v>-811.51991242366194</v>
      </c>
      <c r="AR905" s="27">
        <f t="shared" ref="AR905:AW905" si="743">IF(AND(ISNUMBER(AR870),ISNUMBER(AR875),ISNUMBER(AR880),ISNUMBER(AR885),ISNUMBER(AR890),ISNUMBER(AR895)),AR870-AR875-AR880-AR885-AR890+AR895,"–")</f>
        <v>-844.7984113816533</v>
      </c>
      <c r="AS905" s="27">
        <f t="shared" si="743"/>
        <v>-873.77067114320926</v>
      </c>
      <c r="AT905" s="27">
        <f t="shared" si="743"/>
        <v>-867.6684145381405</v>
      </c>
      <c r="AU905" s="27">
        <f t="shared" si="743"/>
        <v>-869.59888677877279</v>
      </c>
      <c r="AV905" s="27">
        <f t="shared" si="743"/>
        <v>-803.76725291636467</v>
      </c>
      <c r="AW905" s="28">
        <f t="shared" si="743"/>
        <v>-871.51905275825629</v>
      </c>
      <c r="AX905" s="28">
        <f t="shared" ref="AX905:AY905" si="744">IF(AND(ISNUMBER(AX870),ISNUMBER(AX875),ISNUMBER(AX880),ISNUMBER(AX885),ISNUMBER(AX890),ISNUMBER(AX895)),AX870-AX875-AX880-AX885-AX890+AX895,"–")</f>
        <v>-904.41166028834959</v>
      </c>
      <c r="AY905" s="28">
        <f t="shared" si="744"/>
        <v>-920.38367894863222</v>
      </c>
      <c r="AZ905" s="28">
        <f t="shared" ref="AZ905:BA905" si="745">IF(AND(ISNUMBER(AZ870),ISNUMBER(AZ875),ISNUMBER(AZ880),ISNUMBER(AZ885),ISNUMBER(AZ890),ISNUMBER(AZ895)),AZ870-AZ875-AZ880-AZ885-AZ890+AZ895,"–")</f>
        <v>-935.0593762930348</v>
      </c>
      <c r="BA905" s="28">
        <f t="shared" si="745"/>
        <v>-948.8859530683394</v>
      </c>
    </row>
    <row r="906" spans="1:58" s="41" customFormat="1" x14ac:dyDescent="0.2">
      <c r="A906" s="37"/>
      <c r="B906" s="37"/>
      <c r="C906" s="37"/>
      <c r="D906" s="38"/>
      <c r="E906" s="38"/>
      <c r="F906" s="23" t="s">
        <v>1455</v>
      </c>
      <c r="G906" s="31"/>
      <c r="H906" s="27"/>
      <c r="I906" s="27"/>
      <c r="J906" s="27"/>
      <c r="K906" s="27"/>
      <c r="L906" s="27"/>
      <c r="M906" s="27"/>
      <c r="N906" s="27"/>
      <c r="O906" s="27"/>
      <c r="P906" s="27"/>
      <c r="Q906" s="27"/>
      <c r="R906" s="27"/>
      <c r="S906" s="27"/>
      <c r="T906" s="27"/>
      <c r="U906" s="27"/>
      <c r="V906" s="27"/>
      <c r="W906" s="27"/>
      <c r="X906" s="27"/>
      <c r="Y906" s="27"/>
      <c r="Z906" s="27"/>
      <c r="AA906" s="27"/>
      <c r="AB906" s="27"/>
      <c r="AC906" s="27"/>
      <c r="AD906" s="27"/>
      <c r="AE906" s="27"/>
      <c r="AF906" s="27"/>
      <c r="AG906" s="27"/>
      <c r="AH906" s="27"/>
      <c r="AI906" s="28"/>
      <c r="AJ906" s="28"/>
      <c r="AK906" s="28"/>
      <c r="AL906" s="28"/>
      <c r="AM906" s="28"/>
      <c r="AN906" s="28"/>
      <c r="AO906" s="28"/>
      <c r="AP906" s="28"/>
      <c r="AQ906" s="28"/>
      <c r="AR906" s="28"/>
      <c r="AS906" s="28"/>
      <c r="AT906" s="28"/>
      <c r="AU906" s="28"/>
      <c r="AV906" s="28"/>
      <c r="AW906" s="28"/>
      <c r="AX906" s="28"/>
      <c r="AY906" s="28"/>
      <c r="AZ906" s="28"/>
      <c r="BA906" s="28"/>
    </row>
    <row r="907" spans="1:58" s="142" customFormat="1" outlineLevel="1" x14ac:dyDescent="0.2">
      <c r="A907" s="96"/>
      <c r="B907" s="96"/>
      <c r="C907" s="96"/>
      <c r="D907" s="137"/>
      <c r="E907" s="137"/>
      <c r="F907" s="140" t="s">
        <v>444</v>
      </c>
      <c r="G907" s="148" t="s">
        <v>1001</v>
      </c>
      <c r="H907" s="142">
        <v>61.175541627180841</v>
      </c>
      <c r="I907" s="142">
        <v>65.063434458940804</v>
      </c>
      <c r="J907" s="142">
        <v>68.472121895158239</v>
      </c>
      <c r="K907" s="142">
        <v>70.687316648137781</v>
      </c>
      <c r="L907" s="142">
        <v>72.477555672994683</v>
      </c>
      <c r="M907" s="142">
        <v>73.842838969729016</v>
      </c>
      <c r="N907" s="142">
        <v>73.779547691072423</v>
      </c>
      <c r="O907" s="142">
        <v>73.897088637148883</v>
      </c>
      <c r="P907" s="142">
        <v>74.963998763073718</v>
      </c>
      <c r="Q907" s="142">
        <v>77.052610958740104</v>
      </c>
      <c r="R907" s="142">
        <v>79.086973486986608</v>
      </c>
      <c r="S907" s="142">
        <v>82.405244810837573</v>
      </c>
      <c r="T907" s="142">
        <v>86.600552424643638</v>
      </c>
      <c r="U907" s="142">
        <v>90.434195588983727</v>
      </c>
      <c r="V907" s="142">
        <v>92.93872190153607</v>
      </c>
      <c r="W907" s="142">
        <v>80.831159485472639</v>
      </c>
      <c r="X907" s="142">
        <v>81.739677970675515</v>
      </c>
      <c r="Y907" s="142">
        <v>82.981020059368504</v>
      </c>
      <c r="Z907" s="142">
        <v>83.484753080867151</v>
      </c>
      <c r="AA907" s="142">
        <v>84.015471799945971</v>
      </c>
      <c r="AB907" s="142">
        <v>85.211837726005228</v>
      </c>
      <c r="AC907" s="142">
        <v>86.821984348295331</v>
      </c>
      <c r="AD907" s="142">
        <v>87.973374111720759</v>
      </c>
      <c r="AE907" s="142">
        <v>88.908878294503921</v>
      </c>
      <c r="AF907" s="142">
        <v>90.474048754160307</v>
      </c>
      <c r="AG907" s="142">
        <v>92.219123864351829</v>
      </c>
      <c r="AH907" s="142">
        <v>93.901232346856176</v>
      </c>
      <c r="AI907" s="142">
        <v>96.024107223171654</v>
      </c>
      <c r="AJ907" s="142">
        <v>98.659710353512608</v>
      </c>
      <c r="AK907" s="142">
        <v>98.902581631735146</v>
      </c>
      <c r="AL907" s="142">
        <v>100</v>
      </c>
      <c r="AM907" s="142">
        <v>102.48268417738599</v>
      </c>
      <c r="AN907" s="142">
        <v>104.69551137896916</v>
      </c>
      <c r="AO907" s="142">
        <v>106.37761986147338</v>
      </c>
      <c r="AP907" s="142">
        <v>107.17819555635513</v>
      </c>
      <c r="AQ907" s="142">
        <v>107.90680939102276</v>
      </c>
      <c r="AR907" s="142">
        <v>108.32059008725372</v>
      </c>
      <c r="AS907" s="142">
        <v>110.15561752271293</v>
      </c>
      <c r="AT907" s="142">
        <v>112.29648286408164</v>
      </c>
      <c r="AU907" s="142">
        <v>113.83466762615774</v>
      </c>
      <c r="AV907" s="142">
        <v>114.25744355491585</v>
      </c>
      <c r="AW907" s="142">
        <v>117.10018276519058</v>
      </c>
      <c r="AX907" s="142">
        <v>118.89721921129042</v>
      </c>
      <c r="AY907" s="142">
        <v>120.79957471867107</v>
      </c>
      <c r="AZ907" s="142">
        <v>122.85316748888846</v>
      </c>
      <c r="BA907" s="142">
        <v>124.94167133619955</v>
      </c>
    </row>
    <row r="908" spans="1:58" s="142" customFormat="1" outlineLevel="1" x14ac:dyDescent="0.2">
      <c r="A908" s="96"/>
      <c r="B908" s="96"/>
      <c r="C908" s="96"/>
      <c r="D908" s="137"/>
      <c r="E908" s="137"/>
      <c r="F908" s="140" t="s">
        <v>445</v>
      </c>
      <c r="G908" s="148" t="s">
        <v>1002</v>
      </c>
      <c r="H908" s="142">
        <v>37.791189324777612</v>
      </c>
      <c r="I908" s="142">
        <v>42.832022068178198</v>
      </c>
      <c r="J908" s="142">
        <v>47.964052673125281</v>
      </c>
      <c r="K908" s="142">
        <v>52.486950391516991</v>
      </c>
      <c r="L908" s="142">
        <v>56.51772380043176</v>
      </c>
      <c r="M908" s="142">
        <v>59.812031459500055</v>
      </c>
      <c r="N908" s="142">
        <v>61.3142151034628</v>
      </c>
      <c r="O908" s="142">
        <v>63.340356272725131</v>
      </c>
      <c r="P908" s="142">
        <v>65.062791355894262</v>
      </c>
      <c r="Q908" s="142">
        <v>67.331553251157558</v>
      </c>
      <c r="R908" s="142">
        <v>69.613220504186785</v>
      </c>
      <c r="S908" s="142">
        <v>71.985290859953096</v>
      </c>
      <c r="T908" s="142">
        <v>73.75127375836253</v>
      </c>
      <c r="U908" s="142">
        <v>75.388773204554553</v>
      </c>
      <c r="V908" s="142">
        <v>76.658544149572521</v>
      </c>
      <c r="W908" s="142">
        <v>78.030215763590519</v>
      </c>
      <c r="X908" s="142">
        <v>79.665943024234664</v>
      </c>
      <c r="Y908" s="142">
        <v>80.683177528687324</v>
      </c>
      <c r="Z908" s="142">
        <v>81.223694120774482</v>
      </c>
      <c r="AA908" s="142">
        <v>81.695095476496391</v>
      </c>
      <c r="AB908" s="142">
        <v>83.167781666740495</v>
      </c>
      <c r="AC908" s="142">
        <v>84.675025475167246</v>
      </c>
      <c r="AD908" s="142">
        <v>86.297461344202816</v>
      </c>
      <c r="AE908" s="142">
        <v>88.174205839351444</v>
      </c>
      <c r="AF908" s="142">
        <v>90.23880200256967</v>
      </c>
      <c r="AG908" s="142">
        <v>91.929467015196494</v>
      </c>
      <c r="AH908" s="142">
        <v>93.678614150901595</v>
      </c>
      <c r="AI908" s="142">
        <v>95.184971866554463</v>
      </c>
      <c r="AJ908" s="142">
        <v>98.193256833990603</v>
      </c>
      <c r="AK908" s="142">
        <v>98.292499224668859</v>
      </c>
      <c r="AL908" s="142">
        <v>100.00000000000001</v>
      </c>
      <c r="AM908" s="142">
        <v>102.28966372779237</v>
      </c>
      <c r="AN908" s="142">
        <v>104.55451685791509</v>
      </c>
      <c r="AO908" s="142">
        <v>105.58858712507208</v>
      </c>
      <c r="AP908" s="142">
        <v>106.23366266448097</v>
      </c>
      <c r="AQ908" s="142">
        <v>106.32758849851587</v>
      </c>
      <c r="AR908" s="142">
        <v>106.65278454654205</v>
      </c>
      <c r="AS908" s="142">
        <v>107.89597270834297</v>
      </c>
      <c r="AT908" s="142">
        <v>110.15816756014395</v>
      </c>
      <c r="AU908" s="142">
        <v>111.58743520446559</v>
      </c>
      <c r="AV908" s="142">
        <v>112.17314252802308</v>
      </c>
      <c r="AW908" s="142">
        <v>113.97875621383412</v>
      </c>
      <c r="AX908" s="142">
        <v>115.40485641595239</v>
      </c>
      <c r="AY908" s="142">
        <v>117.13592926219167</v>
      </c>
      <c r="AZ908" s="142">
        <v>119.01010413038675</v>
      </c>
      <c r="BA908" s="142">
        <v>121.03327590060331</v>
      </c>
    </row>
    <row r="909" spans="1:58" s="142" customFormat="1" outlineLevel="1" x14ac:dyDescent="0.2">
      <c r="A909" s="96"/>
      <c r="B909" s="96"/>
      <c r="C909" s="96"/>
      <c r="D909" s="137"/>
      <c r="E909" s="137"/>
      <c r="F909" s="140" t="s">
        <v>446</v>
      </c>
      <c r="G909" s="148" t="s">
        <v>1003</v>
      </c>
      <c r="H909" s="142">
        <v>19.064731908236137</v>
      </c>
      <c r="I909" s="142">
        <v>23.655280681698422</v>
      </c>
      <c r="J909" s="142">
        <v>28.326498898729007</v>
      </c>
      <c r="K909" s="142">
        <v>33.178588466856603</v>
      </c>
      <c r="L909" s="142">
        <v>37.19304582425945</v>
      </c>
      <c r="M909" s="142">
        <v>40.946299434314064</v>
      </c>
      <c r="N909" s="142">
        <v>43.516919129741829</v>
      </c>
      <c r="O909" s="142">
        <v>45.67320385350282</v>
      </c>
      <c r="P909" s="142">
        <v>48.155642330097102</v>
      </c>
      <c r="Q909" s="142">
        <v>51.351155632865932</v>
      </c>
      <c r="R909" s="142">
        <v>54.894226447512985</v>
      </c>
      <c r="S909" s="142">
        <v>58.56695844400128</v>
      </c>
      <c r="T909" s="142">
        <v>61.736005227467523</v>
      </c>
      <c r="U909" s="142">
        <v>64.603575143637016</v>
      </c>
      <c r="V909" s="142">
        <v>67.374675021116417</v>
      </c>
      <c r="W909" s="142">
        <v>71.120834321706724</v>
      </c>
      <c r="X909" s="142">
        <v>74.009365994236305</v>
      </c>
      <c r="Y909" s="142">
        <v>75.369236311239248</v>
      </c>
      <c r="Z909" s="142">
        <v>76.90922190201735</v>
      </c>
      <c r="AA909" s="142">
        <v>78.188040345821335</v>
      </c>
      <c r="AB909" s="142">
        <v>80.19632564841497</v>
      </c>
      <c r="AC909" s="142">
        <v>82.0695244956773</v>
      </c>
      <c r="AD909" s="142">
        <v>84.194884726224771</v>
      </c>
      <c r="AE909" s="142">
        <v>86.563400576368892</v>
      </c>
      <c r="AF909" s="142">
        <v>88.54466858789624</v>
      </c>
      <c r="AG909" s="142">
        <v>90.480907780979848</v>
      </c>
      <c r="AH909" s="142">
        <v>92.498198847262302</v>
      </c>
      <c r="AI909" s="142">
        <v>94.380403458213252</v>
      </c>
      <c r="AJ909" s="142">
        <v>97.676512968299704</v>
      </c>
      <c r="AK909" s="142">
        <v>98.414985590778173</v>
      </c>
      <c r="AL909" s="142">
        <v>100</v>
      </c>
      <c r="AM909" s="142">
        <v>102.9538904899136</v>
      </c>
      <c r="AN909" s="142">
        <v>106.35806916426519</v>
      </c>
      <c r="AO909" s="142">
        <v>107.68191642651303</v>
      </c>
      <c r="AP909" s="142">
        <v>107.9340778097983</v>
      </c>
      <c r="AQ909" s="142">
        <v>108.05115273775216</v>
      </c>
      <c r="AR909" s="142">
        <v>108.00612391930844</v>
      </c>
      <c r="AS909" s="142">
        <v>109.42903458213223</v>
      </c>
      <c r="AT909" s="142">
        <v>110.80691642651264</v>
      </c>
      <c r="AU909" s="142">
        <v>111.48234870316971</v>
      </c>
      <c r="AV909" s="142">
        <v>111.34726224783829</v>
      </c>
      <c r="AW909" s="142">
        <v>112.74600475085035</v>
      </c>
      <c r="AX909" s="142">
        <v>114.06079681016833</v>
      </c>
      <c r="AY909" s="142">
        <v>115.4929360147742</v>
      </c>
      <c r="AZ909" s="142">
        <v>117.08860793480942</v>
      </c>
      <c r="BA909" s="142">
        <v>118.88526496944878</v>
      </c>
    </row>
    <row r="910" spans="1:58" s="142" customFormat="1" outlineLevel="1" x14ac:dyDescent="0.2">
      <c r="A910" s="96"/>
      <c r="B910" s="96"/>
      <c r="C910" s="96"/>
      <c r="D910" s="137"/>
      <c r="E910" s="137"/>
      <c r="F910" s="140" t="s">
        <v>447</v>
      </c>
      <c r="G910" s="148" t="s">
        <v>1004</v>
      </c>
      <c r="H910" s="142">
        <v>36.896552883540252</v>
      </c>
      <c r="I910" s="142">
        <v>41.10275991226375</v>
      </c>
      <c r="J910" s="142">
        <v>44.432083465157184</v>
      </c>
      <c r="K910" s="142">
        <v>46.564823471484694</v>
      </c>
      <c r="L910" s="142">
        <v>48.473981233815529</v>
      </c>
      <c r="M910" s="142">
        <v>50.752258351804947</v>
      </c>
      <c r="N910" s="142">
        <v>52.224073844007236</v>
      </c>
      <c r="O910" s="142">
        <v>53.84302013317145</v>
      </c>
      <c r="P910" s="142">
        <v>55.942897918365205</v>
      </c>
      <c r="Q910" s="142">
        <v>58.838147436715602</v>
      </c>
      <c r="R910" s="142">
        <v>62.973533375061315</v>
      </c>
      <c r="S910" s="142">
        <v>67.701917697047335</v>
      </c>
      <c r="T910" s="142">
        <v>70.601302883313508</v>
      </c>
      <c r="U910" s="142">
        <v>72.378042215371337</v>
      </c>
      <c r="V910" s="142">
        <v>73.786331133121166</v>
      </c>
      <c r="W910" s="142">
        <v>75.756600925143374</v>
      </c>
      <c r="X910" s="142">
        <v>77.615959623062665</v>
      </c>
      <c r="Y910" s="142">
        <v>79.03054603513857</v>
      </c>
      <c r="Z910" s="142">
        <v>80.261565187228797</v>
      </c>
      <c r="AA910" s="142">
        <v>81.331199298153933</v>
      </c>
      <c r="AB910" s="142">
        <v>81.982191025066768</v>
      </c>
      <c r="AC910" s="142">
        <v>82.994865709698402</v>
      </c>
      <c r="AD910" s="142">
        <v>84.041001707466094</v>
      </c>
      <c r="AE910" s="142">
        <v>85.183949931442456</v>
      </c>
      <c r="AF910" s="142">
        <v>86.326334200702888</v>
      </c>
      <c r="AG910" s="142">
        <v>88.100347751634501</v>
      </c>
      <c r="AH910" s="142">
        <v>90.267762286191953</v>
      </c>
      <c r="AI910" s="142">
        <v>92.432865257105959</v>
      </c>
      <c r="AJ910" s="142">
        <v>95.672198084360971</v>
      </c>
      <c r="AK910" s="142">
        <v>97.572026011563366</v>
      </c>
      <c r="AL910" s="142">
        <v>100</v>
      </c>
      <c r="AM910" s="142">
        <v>103.83691826033576</v>
      </c>
      <c r="AN910" s="142">
        <v>106.50307576658385</v>
      </c>
      <c r="AO910" s="142">
        <v>108.95018950198748</v>
      </c>
      <c r="AP910" s="142">
        <v>110.5328708973213</v>
      </c>
      <c r="AQ910" s="142">
        <v>110.94987697858291</v>
      </c>
      <c r="AR910" s="142">
        <v>112.04648277099196</v>
      </c>
      <c r="AS910" s="142">
        <v>114.93760165101088</v>
      </c>
      <c r="AT910" s="142">
        <v>117.56390780004757</v>
      </c>
      <c r="AU910" s="142">
        <v>119.61370997643132</v>
      </c>
      <c r="AV910" s="142">
        <v>120.81248688187674</v>
      </c>
      <c r="AW910" s="142">
        <v>124.34131231841209</v>
      </c>
      <c r="AX910" s="142">
        <v>127.86973049789617</v>
      </c>
      <c r="AY910" s="142">
        <v>130.4271251078541</v>
      </c>
      <c r="AZ910" s="142">
        <v>132.77481335979547</v>
      </c>
      <c r="BA910" s="142">
        <v>135.03198518691198</v>
      </c>
    </row>
    <row r="911" spans="1:58" s="41" customFormat="1" x14ac:dyDescent="0.2">
      <c r="A911" s="37" t="s">
        <v>442</v>
      </c>
      <c r="B911" s="37" t="s">
        <v>1815</v>
      </c>
      <c r="C911" s="37" t="s">
        <v>1859</v>
      </c>
      <c r="D911" s="38"/>
      <c r="E911" s="38"/>
      <c r="F911" s="67" t="s">
        <v>1849</v>
      </c>
      <c r="G911" s="22" t="s">
        <v>1384</v>
      </c>
      <c r="H911" s="27">
        <f t="array" ref="H911:BA911">EIUGeo($H$907:$BA$910,$H$966:$BA$969)</f>
        <v>37.988886186236904</v>
      </c>
      <c r="I911" s="27">
        <v>42.825379050343656</v>
      </c>
      <c r="J911" s="27">
        <v>47.28918358465301</v>
      </c>
      <c r="K911" s="27">
        <v>51.007402652677335</v>
      </c>
      <c r="L911" s="27">
        <v>54.101183663975554</v>
      </c>
      <c r="M911" s="27">
        <v>56.890378185440767</v>
      </c>
      <c r="N911" s="27">
        <v>58.332243044532873</v>
      </c>
      <c r="O911" s="27">
        <v>59.83560252522944</v>
      </c>
      <c r="P911" s="27">
        <v>61.716773597517118</v>
      </c>
      <c r="Q911" s="27">
        <v>64.37386089008794</v>
      </c>
      <c r="R911" s="27">
        <v>67.406493043817179</v>
      </c>
      <c r="S911" s="27">
        <v>70.971618059215331</v>
      </c>
      <c r="T911" s="27">
        <v>74.053530276126025</v>
      </c>
      <c r="U911" s="27">
        <v>76.648397790532599</v>
      </c>
      <c r="V911" s="27">
        <v>78.670765243408823</v>
      </c>
      <c r="W911" s="27">
        <v>76.865619267967006</v>
      </c>
      <c r="X911" s="27">
        <v>78.614369657318363</v>
      </c>
      <c r="Y911" s="27">
        <v>79.871284923745506</v>
      </c>
      <c r="Z911" s="27">
        <v>80.784068900501552</v>
      </c>
      <c r="AA911" s="27">
        <v>81.591423625628252</v>
      </c>
      <c r="AB911" s="27">
        <v>82.903793812548798</v>
      </c>
      <c r="AC911" s="27">
        <v>84.407035589794475</v>
      </c>
      <c r="AD911" s="27">
        <v>85.854785694044011</v>
      </c>
      <c r="AE911" s="27">
        <v>87.36658270880416</v>
      </c>
      <c r="AF911" s="27">
        <v>89.03627946988702</v>
      </c>
      <c r="AG911" s="27">
        <v>90.816346661219058</v>
      </c>
      <c r="AH911" s="27">
        <v>92.700758145180131</v>
      </c>
      <c r="AI911" s="27">
        <v>94.638663260961053</v>
      </c>
      <c r="AJ911" s="27">
        <v>97.644183852387755</v>
      </c>
      <c r="AK911" s="27">
        <v>98.346597772949579</v>
      </c>
      <c r="AL911" s="27">
        <v>100.00000000000001</v>
      </c>
      <c r="AM911" s="27">
        <v>102.84818278208094</v>
      </c>
      <c r="AN911" s="27">
        <v>105.42715149508818</v>
      </c>
      <c r="AO911" s="27">
        <v>107.05431410430901</v>
      </c>
      <c r="AP911" s="27">
        <v>107.87977107020262</v>
      </c>
      <c r="AQ911" s="27">
        <v>108.25674259772754</v>
      </c>
      <c r="AR911" s="27">
        <v>108.70594687423286</v>
      </c>
      <c r="AS911" s="27">
        <v>110.5470922785231</v>
      </c>
      <c r="AT911" s="27">
        <v>112.66278371961319</v>
      </c>
      <c r="AU911" s="27">
        <v>114.10292889194235</v>
      </c>
      <c r="AV911" s="27">
        <v>114.61539762984512</v>
      </c>
      <c r="AW911" s="28">
        <v>117.04435942803688</v>
      </c>
      <c r="AX911" s="28">
        <v>119.02196306163488</v>
      </c>
      <c r="AY911" s="28">
        <v>120.9216444606195</v>
      </c>
      <c r="AZ911" s="28">
        <v>122.89549092533375</v>
      </c>
      <c r="BA911" s="28">
        <v>124.94180983120432</v>
      </c>
    </row>
    <row r="912" spans="1:58" s="142" customFormat="1" outlineLevel="1" x14ac:dyDescent="0.2">
      <c r="A912" s="96"/>
      <c r="B912" s="96"/>
      <c r="C912" s="96"/>
      <c r="D912" s="137"/>
      <c r="E912" s="137"/>
      <c r="F912" s="150" t="s">
        <v>444</v>
      </c>
      <c r="G912" s="140" t="s">
        <v>1005</v>
      </c>
      <c r="H912" s="142">
        <v>62.205277676573154</v>
      </c>
      <c r="I912" s="142">
        <v>67.076979128714925</v>
      </c>
      <c r="J912" s="142">
        <v>71.014417321605166</v>
      </c>
      <c r="K912" s="142">
        <v>72.071861066291888</v>
      </c>
      <c r="L912" s="142">
        <v>74.140772740679012</v>
      </c>
      <c r="M912" s="142">
        <v>75.914745224587506</v>
      </c>
      <c r="N912" s="142">
        <v>74.014989850621987</v>
      </c>
      <c r="O912" s="142">
        <v>72.26096913548119</v>
      </c>
      <c r="P912" s="142">
        <v>73.075521782126685</v>
      </c>
      <c r="Q912" s="142">
        <v>75.38298721351866</v>
      </c>
      <c r="R912" s="142">
        <v>76.726695466611147</v>
      </c>
      <c r="S912" s="142">
        <v>78.569197938895556</v>
      </c>
      <c r="T912" s="142">
        <v>79.667412689324934</v>
      </c>
      <c r="U912" s="142">
        <v>79.640521174898979</v>
      </c>
      <c r="V912" s="142">
        <v>80.106351602213806</v>
      </c>
      <c r="W912" s="142">
        <v>81.502107947743724</v>
      </c>
      <c r="X912" s="142">
        <v>80.409098006558068</v>
      </c>
      <c r="Y912" s="142">
        <v>81.454397196342782</v>
      </c>
      <c r="Z912" s="142">
        <v>81.112614722670386</v>
      </c>
      <c r="AA912" s="142">
        <v>80.278110307257279</v>
      </c>
      <c r="AB912" s="142">
        <v>82.579503461198144</v>
      </c>
      <c r="AC912" s="142">
        <v>85.083884175644926</v>
      </c>
      <c r="AD912" s="142">
        <v>84.662294626901897</v>
      </c>
      <c r="AE912" s="142">
        <v>86.078870209406873</v>
      </c>
      <c r="AF912" s="142">
        <v>87.512795156057564</v>
      </c>
      <c r="AG912" s="142">
        <v>91.350474505109361</v>
      </c>
      <c r="AH912" s="142">
        <v>96.259477090164694</v>
      </c>
      <c r="AI912" s="142">
        <v>97.53378788667392</v>
      </c>
      <c r="AJ912" s="142">
        <v>102.83748850604621</v>
      </c>
      <c r="AK912" s="142">
        <v>98.698797689064705</v>
      </c>
      <c r="AL912" s="142">
        <v>100</v>
      </c>
      <c r="AM912" s="142">
        <v>105.13194191432885</v>
      </c>
      <c r="AN912" s="142">
        <v>106.9293360398345</v>
      </c>
      <c r="AO912" s="142">
        <v>106.95275768143134</v>
      </c>
      <c r="AP912" s="142">
        <v>105.91092836447508</v>
      </c>
      <c r="AQ912" s="142">
        <v>104.08577525633685</v>
      </c>
      <c r="AR912" s="142">
        <v>102.46013983587498</v>
      </c>
      <c r="AS912" s="142">
        <v>104.91941220354239</v>
      </c>
      <c r="AT912" s="142">
        <v>107.67882857093323</v>
      </c>
      <c r="AU912" s="142">
        <v>109.06677770259721</v>
      </c>
      <c r="AV912" s="142">
        <v>108.18456253578306</v>
      </c>
      <c r="AW912" s="142">
        <v>114.21289308228457</v>
      </c>
      <c r="AX912" s="142">
        <v>117.4057079067031</v>
      </c>
      <c r="AY912" s="142">
        <v>119.87122777274384</v>
      </c>
      <c r="AZ912" s="142">
        <v>122.62826601151696</v>
      </c>
      <c r="BA912" s="142">
        <v>125.32608786377031</v>
      </c>
      <c r="BB912" s="164"/>
      <c r="BC912" s="164"/>
      <c r="BD912" s="164"/>
      <c r="BE912" s="164"/>
      <c r="BF912" s="164"/>
    </row>
    <row r="913" spans="1:58" s="142" customFormat="1" outlineLevel="1" x14ac:dyDescent="0.2">
      <c r="A913" s="96"/>
      <c r="B913" s="96"/>
      <c r="C913" s="96"/>
      <c r="D913" s="137"/>
      <c r="E913" s="137"/>
      <c r="F913" s="150" t="s">
        <v>445</v>
      </c>
      <c r="G913" s="140" t="s">
        <v>1006</v>
      </c>
      <c r="H913" s="142">
        <v>47.256441203619488</v>
      </c>
      <c r="I913" s="142">
        <v>54.211453029261911</v>
      </c>
      <c r="J913" s="142">
        <v>61.181575486956937</v>
      </c>
      <c r="K913" s="142">
        <v>66.658492759095239</v>
      </c>
      <c r="L913" s="142">
        <v>71.817399911218544</v>
      </c>
      <c r="M913" s="142">
        <v>75.69671126725531</v>
      </c>
      <c r="N913" s="142">
        <v>73.784529465696068</v>
      </c>
      <c r="O913" s="142">
        <v>73.745379191741748</v>
      </c>
      <c r="P913" s="142">
        <v>75.488596653076996</v>
      </c>
      <c r="Q913" s="142">
        <v>78.659768843378316</v>
      </c>
      <c r="R913" s="142">
        <v>79.961343740632159</v>
      </c>
      <c r="S913" s="142">
        <v>80.78968111587659</v>
      </c>
      <c r="T913" s="142">
        <v>81.267726566266305</v>
      </c>
      <c r="U913" s="142">
        <v>80.456560363808904</v>
      </c>
      <c r="V913" s="142">
        <v>80.668796059456156</v>
      </c>
      <c r="W913" s="142">
        <v>82.407892439322467</v>
      </c>
      <c r="X913" s="142">
        <v>82.172166928583863</v>
      </c>
      <c r="Y913" s="142">
        <v>81.901519119958095</v>
      </c>
      <c r="Z913" s="142">
        <v>81.368954077178316</v>
      </c>
      <c r="AA913" s="142">
        <v>81.630871311332314</v>
      </c>
      <c r="AB913" s="142">
        <v>85.498515802339753</v>
      </c>
      <c r="AC913" s="142">
        <v>86.982713462545831</v>
      </c>
      <c r="AD913" s="142">
        <v>87.00017461148947</v>
      </c>
      <c r="AE913" s="142">
        <v>87.864501484197703</v>
      </c>
      <c r="AF913" s="142">
        <v>89.497118910424305</v>
      </c>
      <c r="AG913" s="142">
        <v>92.037716081718173</v>
      </c>
      <c r="AH913" s="142">
        <v>95.364064955474078</v>
      </c>
      <c r="AI913" s="142">
        <v>97.738781211803769</v>
      </c>
      <c r="AJ913" s="142">
        <v>102.74140038414532</v>
      </c>
      <c r="AK913" s="142">
        <v>97.415749956347099</v>
      </c>
      <c r="AL913" s="142">
        <v>100</v>
      </c>
      <c r="AM913" s="142">
        <v>105.35184215121321</v>
      </c>
      <c r="AN913" s="142">
        <v>108.22420115243582</v>
      </c>
      <c r="AO913" s="142">
        <v>108.56469355683605</v>
      </c>
      <c r="AP913" s="142">
        <v>107.1503404924044</v>
      </c>
      <c r="AQ913" s="142">
        <v>104.73197136371577</v>
      </c>
      <c r="AR913" s="142">
        <v>102.32233280949889</v>
      </c>
      <c r="AS913" s="142">
        <v>104.82800768290519</v>
      </c>
      <c r="AT913" s="142">
        <v>107.63925266282557</v>
      </c>
      <c r="AU913" s="142">
        <v>108.10197310983027</v>
      </c>
      <c r="AV913" s="142">
        <v>105.70106513008591</v>
      </c>
      <c r="AW913" s="142">
        <v>111.60051601631955</v>
      </c>
      <c r="AX913" s="142">
        <v>113.68443129476429</v>
      </c>
      <c r="AY913" s="142">
        <v>116.41285764583861</v>
      </c>
      <c r="AZ913" s="142">
        <v>119.09035337169288</v>
      </c>
      <c r="BA913" s="142">
        <v>121.59125079249844</v>
      </c>
      <c r="BB913" s="164"/>
      <c r="BC913" s="164"/>
      <c r="BD913" s="164"/>
      <c r="BE913" s="164"/>
      <c r="BF913" s="164"/>
    </row>
    <row r="914" spans="1:58" s="142" customFormat="1" outlineLevel="1" x14ac:dyDescent="0.2">
      <c r="A914" s="96"/>
      <c r="B914" s="96"/>
      <c r="C914" s="96"/>
      <c r="D914" s="137"/>
      <c r="E914" s="137"/>
      <c r="F914" s="150" t="s">
        <v>446</v>
      </c>
      <c r="G914" s="140" t="s">
        <v>1007</v>
      </c>
      <c r="H914" s="142">
        <v>27.852077653532227</v>
      </c>
      <c r="I914" s="142">
        <v>34.558509274296966</v>
      </c>
      <c r="J914" s="142">
        <v>39.063167792118932</v>
      </c>
      <c r="K914" s="142">
        <v>43.388323788357965</v>
      </c>
      <c r="L914" s="142">
        <v>47.824600393195979</v>
      </c>
      <c r="M914" s="142">
        <v>51.50867595520986</v>
      </c>
      <c r="N914" s="142">
        <v>51.619796563808862</v>
      </c>
      <c r="O914" s="142">
        <v>52.961791606120123</v>
      </c>
      <c r="P914" s="142">
        <v>54.867937430549638</v>
      </c>
      <c r="Q914" s="142">
        <v>57.987862210445286</v>
      </c>
      <c r="R914" s="142">
        <v>60.432515599623912</v>
      </c>
      <c r="S914" s="142">
        <v>62.372852380545282</v>
      </c>
      <c r="T914" s="142">
        <v>63.55244037951956</v>
      </c>
      <c r="U914" s="142">
        <v>65.911616377468093</v>
      </c>
      <c r="V914" s="142">
        <v>68.40755620138475</v>
      </c>
      <c r="W914" s="142">
        <v>73.741345414137953</v>
      </c>
      <c r="X914" s="142">
        <v>75.151722369433287</v>
      </c>
      <c r="Y914" s="142">
        <v>76.151807846824525</v>
      </c>
      <c r="Z914" s="142">
        <v>76.254380716300545</v>
      </c>
      <c r="AA914" s="142">
        <v>76.032139499102456</v>
      </c>
      <c r="AB914" s="142">
        <v>80.417129669202467</v>
      </c>
      <c r="AC914" s="142">
        <v>81.95572271134283</v>
      </c>
      <c r="AD914" s="142">
        <v>82.101034276433879</v>
      </c>
      <c r="AE914" s="142">
        <v>83.400290623130218</v>
      </c>
      <c r="AF914" s="142">
        <v>85.665441490725698</v>
      </c>
      <c r="AG914" s="142">
        <v>89.127275835541496</v>
      </c>
      <c r="AH914" s="142">
        <v>93.743054961962557</v>
      </c>
      <c r="AI914" s="142">
        <v>96.880075220104246</v>
      </c>
      <c r="AJ914" s="142">
        <v>102.53013078040851</v>
      </c>
      <c r="AK914" s="142">
        <v>97.008291306949275</v>
      </c>
      <c r="AL914" s="142">
        <v>100</v>
      </c>
      <c r="AM914" s="142">
        <v>105.10300025643247</v>
      </c>
      <c r="AN914" s="142">
        <v>109.41106077442547</v>
      </c>
      <c r="AO914" s="142">
        <v>108.11180442772883</v>
      </c>
      <c r="AP914" s="142">
        <v>106.14582442943802</v>
      </c>
      <c r="AQ914" s="142">
        <v>102.5643217369006</v>
      </c>
      <c r="AR914" s="142">
        <v>100.324814086674</v>
      </c>
      <c r="AS914" s="142">
        <v>102.92332678006697</v>
      </c>
      <c r="AT914" s="142">
        <v>106.9493119070009</v>
      </c>
      <c r="AU914" s="142">
        <v>107.01769381998423</v>
      </c>
      <c r="AV914" s="142">
        <v>102.32498504145646</v>
      </c>
      <c r="AW914" s="142">
        <v>108.77641959135877</v>
      </c>
      <c r="AX914" s="142">
        <v>110.63426469312422</v>
      </c>
      <c r="AY914" s="142">
        <v>112.07251013413484</v>
      </c>
      <c r="AZ914" s="142">
        <v>113.19323523547619</v>
      </c>
      <c r="BA914" s="142">
        <v>114.32516758783096</v>
      </c>
      <c r="BB914" s="164"/>
      <c r="BC914" s="164"/>
      <c r="BD914" s="164"/>
      <c r="BE914" s="164"/>
      <c r="BF914" s="164"/>
    </row>
    <row r="915" spans="1:58" s="142" customFormat="1" outlineLevel="1" x14ac:dyDescent="0.2">
      <c r="A915" s="96"/>
      <c r="B915" s="96"/>
      <c r="C915" s="96"/>
      <c r="D915" s="137"/>
      <c r="E915" s="137"/>
      <c r="F915" s="150" t="s">
        <v>447</v>
      </c>
      <c r="G915" s="140" t="s">
        <v>1008</v>
      </c>
      <c r="H915" s="142">
        <v>37.00694438485948</v>
      </c>
      <c r="I915" s="142">
        <v>40.960416492539757</v>
      </c>
      <c r="J915" s="142">
        <v>44.45847538515482</v>
      </c>
      <c r="K915" s="142">
        <v>47.352343792593764</v>
      </c>
      <c r="L915" s="142">
        <v>50.161922416439708</v>
      </c>
      <c r="M915" s="142">
        <v>53.267416161069939</v>
      </c>
      <c r="N915" s="142">
        <v>53.999226214083848</v>
      </c>
      <c r="O915" s="142">
        <v>55.84070579646945</v>
      </c>
      <c r="P915" s="142">
        <v>57.896131806666226</v>
      </c>
      <c r="Q915" s="142">
        <v>60.663922618717656</v>
      </c>
      <c r="R915" s="142">
        <v>64.456005667783955</v>
      </c>
      <c r="S915" s="142">
        <v>67.918850475987455</v>
      </c>
      <c r="T915" s="142">
        <v>70.037027174449719</v>
      </c>
      <c r="U915" s="142">
        <v>72.807674723905805</v>
      </c>
      <c r="V915" s="142">
        <v>74.624003712267296</v>
      </c>
      <c r="W915" s="142">
        <v>77.62081183083356</v>
      </c>
      <c r="X915" s="142">
        <v>79.686926225073279</v>
      </c>
      <c r="Y915" s="142">
        <v>79.132767193955758</v>
      </c>
      <c r="Z915" s="142">
        <v>77.35936249891347</v>
      </c>
      <c r="AA915" s="142">
        <v>77.004733005618277</v>
      </c>
      <c r="AB915" s="142">
        <v>78.665249839897413</v>
      </c>
      <c r="AC915" s="142">
        <v>78.206762095508097</v>
      </c>
      <c r="AD915" s="142">
        <v>77.951857456346602</v>
      </c>
      <c r="AE915" s="142">
        <v>79.231534093428991</v>
      </c>
      <c r="AF915" s="142">
        <v>81.363808118133562</v>
      </c>
      <c r="AG915" s="142">
        <v>84.606209674987326</v>
      </c>
      <c r="AH915" s="142">
        <v>87.369358933193325</v>
      </c>
      <c r="AI915" s="142">
        <v>90.252678281571349</v>
      </c>
      <c r="AJ915" s="142">
        <v>99.124331870974231</v>
      </c>
      <c r="AK915" s="142">
        <v>95.984289543570156</v>
      </c>
      <c r="AL915" s="142">
        <v>100</v>
      </c>
      <c r="AM915" s="142">
        <v>107.51121605248215</v>
      </c>
      <c r="AN915" s="142">
        <v>109.71123875955557</v>
      </c>
      <c r="AO915" s="142">
        <v>110.88094574960812</v>
      </c>
      <c r="AP915" s="142">
        <v>109.77785208825254</v>
      </c>
      <c r="AQ915" s="142">
        <v>106.44062188997401</v>
      </c>
      <c r="AR915" s="142">
        <v>106.63790733030496</v>
      </c>
      <c r="AS915" s="142">
        <v>110.79809154143818</v>
      </c>
      <c r="AT915" s="142">
        <v>114.61462725806739</v>
      </c>
      <c r="AU915" s="142">
        <v>116.26303660983437</v>
      </c>
      <c r="AV915" s="142">
        <v>115.09314335081903</v>
      </c>
      <c r="AW915" s="142">
        <v>119.60821863682591</v>
      </c>
      <c r="AX915" s="142">
        <v>123.31304819657365</v>
      </c>
      <c r="AY915" s="142">
        <v>126.39587440148799</v>
      </c>
      <c r="AZ915" s="142">
        <v>128.92379188951773</v>
      </c>
      <c r="BA915" s="142">
        <v>131.50226772730809</v>
      </c>
      <c r="BB915" s="164"/>
      <c r="BC915" s="164"/>
      <c r="BD915" s="164"/>
      <c r="BE915" s="164"/>
      <c r="BF915" s="164"/>
    </row>
    <row r="916" spans="1:58" s="41" customFormat="1" x14ac:dyDescent="0.2">
      <c r="A916" s="37" t="s">
        <v>442</v>
      </c>
      <c r="B916" s="37" t="s">
        <v>1816</v>
      </c>
      <c r="C916" s="37" t="s">
        <v>1859</v>
      </c>
      <c r="D916" s="38"/>
      <c r="E916" s="38"/>
      <c r="F916" s="67" t="s">
        <v>1850</v>
      </c>
      <c r="G916" s="22" t="s">
        <v>1385</v>
      </c>
      <c r="H916" s="27">
        <f t="array" ref="H916:BA916">EIUGeo($H$912:$BA$915,$H$966:$BA$969)</f>
        <v>43.641590293787608</v>
      </c>
      <c r="I916" s="27">
        <v>49.483716541097927</v>
      </c>
      <c r="J916" s="27">
        <v>54.235756377900657</v>
      </c>
      <c r="K916" s="27">
        <v>57.688819377034996</v>
      </c>
      <c r="L916" s="27">
        <v>61.290487225768338</v>
      </c>
      <c r="M916" s="27">
        <v>64.405198228518913</v>
      </c>
      <c r="N916" s="27">
        <v>63.727280445432399</v>
      </c>
      <c r="O916" s="27">
        <v>64.067803789523154</v>
      </c>
      <c r="P916" s="27">
        <v>65.685751613080143</v>
      </c>
      <c r="Q916" s="27">
        <v>68.515655843183765</v>
      </c>
      <c r="R916" s="27">
        <v>70.764470012963628</v>
      </c>
      <c r="S916" s="27">
        <v>72.834987658236841</v>
      </c>
      <c r="T916" s="27">
        <v>74.077453935060262</v>
      </c>
      <c r="U916" s="27">
        <v>75.135648392483958</v>
      </c>
      <c r="V916" s="27">
        <v>76.350100118576691</v>
      </c>
      <c r="W916" s="27">
        <v>79.111450274193558</v>
      </c>
      <c r="X916" s="27">
        <v>79.512208279614796</v>
      </c>
      <c r="Y916" s="27">
        <v>79.874561772940893</v>
      </c>
      <c r="Z916" s="27">
        <v>79.249574840529277</v>
      </c>
      <c r="AA916" s="27">
        <v>78.913740657630214</v>
      </c>
      <c r="AB916" s="27">
        <v>81.869949671936439</v>
      </c>
      <c r="AC916" s="27">
        <v>83.216665097573326</v>
      </c>
      <c r="AD916" s="27">
        <v>83.055968728055618</v>
      </c>
      <c r="AE916" s="27">
        <v>84.290114218783216</v>
      </c>
      <c r="AF916" s="27">
        <v>86.11814229215689</v>
      </c>
      <c r="AG916" s="27">
        <v>89.436536821853224</v>
      </c>
      <c r="AH916" s="27">
        <v>93.394255555330346</v>
      </c>
      <c r="AI916" s="27">
        <v>95.709710699731133</v>
      </c>
      <c r="AJ916" s="27">
        <v>101.87908606384012</v>
      </c>
      <c r="AK916" s="27">
        <v>97.405993253434772</v>
      </c>
      <c r="AL916" s="27">
        <v>100.00000000000001</v>
      </c>
      <c r="AM916" s="27">
        <v>105.72392522187842</v>
      </c>
      <c r="AN916" s="27">
        <v>108.39585389930224</v>
      </c>
      <c r="AO916" s="27">
        <v>108.4771059419628</v>
      </c>
      <c r="AP916" s="27">
        <v>107.13742365396618</v>
      </c>
      <c r="AQ916" s="27">
        <v>104.45450327309759</v>
      </c>
      <c r="AR916" s="27">
        <v>102.9216473379782</v>
      </c>
      <c r="AS916" s="27">
        <v>105.80070478201232</v>
      </c>
      <c r="AT916" s="27">
        <v>109.08000948178119</v>
      </c>
      <c r="AU916" s="27">
        <v>110.0191497292695</v>
      </c>
      <c r="AV916" s="27">
        <v>107.87234062518806</v>
      </c>
      <c r="AW916" s="28">
        <v>113.63675108854875</v>
      </c>
      <c r="AX916" s="28">
        <v>116.38157611563017</v>
      </c>
      <c r="AY916" s="28">
        <v>118.81846311387666</v>
      </c>
      <c r="AZ916" s="28">
        <v>121.14175810953724</v>
      </c>
      <c r="BA916" s="28">
        <v>123.4145915607961</v>
      </c>
    </row>
    <row r="917" spans="1:58" s="142" customFormat="1" outlineLevel="1" x14ac:dyDescent="0.2">
      <c r="A917" s="96"/>
      <c r="B917" s="96"/>
      <c r="C917" s="96"/>
      <c r="D917" s="137"/>
      <c r="E917" s="137"/>
      <c r="F917" s="150" t="s">
        <v>444</v>
      </c>
      <c r="G917" s="140" t="s">
        <v>1009</v>
      </c>
      <c r="H917" s="142">
        <v>69.414137709727726</v>
      </c>
      <c r="I917" s="142">
        <v>67.782158246997298</v>
      </c>
      <c r="J917" s="142">
        <v>65.58173649949569</v>
      </c>
      <c r="K917" s="142">
        <v>65.875126065829278</v>
      </c>
      <c r="L917" s="142">
        <v>67.736316127257751</v>
      </c>
      <c r="M917" s="142">
        <v>70.496011735582655</v>
      </c>
      <c r="N917" s="142">
        <v>72.054643806729658</v>
      </c>
      <c r="O917" s="142">
        <v>72.329696525167364</v>
      </c>
      <c r="P917" s="142">
        <v>74.961034198221284</v>
      </c>
      <c r="Q917" s="142">
        <v>78.536719537911395</v>
      </c>
      <c r="R917" s="142">
        <v>82.644173466581151</v>
      </c>
      <c r="S917" s="142">
        <v>86.394058861281763</v>
      </c>
      <c r="T917" s="142">
        <v>85.275511139635071</v>
      </c>
      <c r="U917" s="142">
        <v>79.618593563766439</v>
      </c>
      <c r="V917" s="142">
        <v>82.4974786834143</v>
      </c>
      <c r="W917" s="142">
        <v>83.166773631612756</v>
      </c>
      <c r="X917" s="142">
        <v>82.616668194737358</v>
      </c>
      <c r="Y917" s="142">
        <v>84.606216191436687</v>
      </c>
      <c r="Z917" s="142">
        <v>87.136701201063531</v>
      </c>
      <c r="AA917" s="142">
        <v>88.062712019803811</v>
      </c>
      <c r="AB917" s="142">
        <v>92.225176492160969</v>
      </c>
      <c r="AC917" s="142">
        <v>92.032639589254586</v>
      </c>
      <c r="AD917" s="142">
        <v>90.831576052076585</v>
      </c>
      <c r="AE917" s="142">
        <v>90.969102411295424</v>
      </c>
      <c r="AF917" s="142">
        <v>93.224534702484576</v>
      </c>
      <c r="AG917" s="142">
        <v>95.9567250389658</v>
      </c>
      <c r="AH917" s="142">
        <v>101.47611625561559</v>
      </c>
      <c r="AI917" s="142">
        <v>107.4355918217658</v>
      </c>
      <c r="AJ917" s="142">
        <v>107.39891812597415</v>
      </c>
      <c r="AK917" s="142">
        <v>90.794902356284936</v>
      </c>
      <c r="AL917" s="142">
        <v>100</v>
      </c>
      <c r="AM917" s="142">
        <v>107.27056019070318</v>
      </c>
      <c r="AN917" s="142">
        <v>106.95883377647382</v>
      </c>
      <c r="AO917" s="142">
        <v>107.06885486384891</v>
      </c>
      <c r="AP917" s="142">
        <v>108.72833959842299</v>
      </c>
      <c r="AQ917" s="142">
        <v>109.7185293847987</v>
      </c>
      <c r="AR917" s="142">
        <v>111.73558265334147</v>
      </c>
      <c r="AS917" s="142">
        <v>115.44879435225043</v>
      </c>
      <c r="AT917" s="142">
        <v>116.52149995415746</v>
      </c>
      <c r="AU917" s="142">
        <v>112.78078298340473</v>
      </c>
      <c r="AV917" s="142">
        <v>103.58485376363799</v>
      </c>
      <c r="AW917" s="142">
        <v>109.48919042816536</v>
      </c>
      <c r="AX917" s="142">
        <v>113.86875804529198</v>
      </c>
      <c r="AY917" s="142">
        <v>117.17095202860544</v>
      </c>
      <c r="AZ917" s="142">
        <v>119.04568726106314</v>
      </c>
      <c r="BA917" s="142">
        <v>120.95041825724014</v>
      </c>
      <c r="BB917" s="164"/>
      <c r="BC917" s="164"/>
      <c r="BD917" s="164"/>
      <c r="BE917" s="164"/>
      <c r="BF917" s="164"/>
    </row>
    <row r="918" spans="1:58" s="142" customFormat="1" outlineLevel="1" x14ac:dyDescent="0.2">
      <c r="A918" s="96"/>
      <c r="B918" s="96"/>
      <c r="C918" s="96"/>
      <c r="D918" s="137"/>
      <c r="E918" s="137"/>
      <c r="F918" s="150" t="s">
        <v>445</v>
      </c>
      <c r="G918" s="140" t="s">
        <v>1011</v>
      </c>
      <c r="H918" s="142">
        <v>77.23526159722573</v>
      </c>
      <c r="I918" s="142">
        <v>76.364108492067459</v>
      </c>
      <c r="J918" s="142">
        <v>75.724983665879279</v>
      </c>
      <c r="K918" s="142">
        <v>75.79199544319917</v>
      </c>
      <c r="L918" s="142">
        <v>77.086998039905509</v>
      </c>
      <c r="M918" s="142">
        <v>77.590424017020965</v>
      </c>
      <c r="N918" s="142">
        <v>78.528588899499127</v>
      </c>
      <c r="O918" s="142">
        <v>80.066509188990011</v>
      </c>
      <c r="P918" s="142">
        <v>83.311554505704379</v>
      </c>
      <c r="Q918" s="142">
        <v>86.382369201387149</v>
      </c>
      <c r="R918" s="142">
        <v>92.193965589452375</v>
      </c>
      <c r="S918" s="142">
        <v>91.983716138111276</v>
      </c>
      <c r="T918" s="142">
        <v>90.737297079961792</v>
      </c>
      <c r="U918" s="142">
        <v>87.217503476235905</v>
      </c>
      <c r="V918" s="142">
        <v>90.628402941817058</v>
      </c>
      <c r="W918" s="142">
        <v>93.67408822100488</v>
      </c>
      <c r="X918" s="142">
        <v>94.332478933172538</v>
      </c>
      <c r="Y918" s="142">
        <v>98.499773835251546</v>
      </c>
      <c r="Z918" s="142">
        <v>102.56571342413427</v>
      </c>
      <c r="AA918" s="142">
        <v>104.92871622187565</v>
      </c>
      <c r="AB918" s="142">
        <v>109.76612889715332</v>
      </c>
      <c r="AC918" s="142">
        <v>111.07704679097351</v>
      </c>
      <c r="AD918" s="142">
        <v>109.85910773818465</v>
      </c>
      <c r="AE918" s="142">
        <v>108.81204871756246</v>
      </c>
      <c r="AF918" s="142">
        <v>110.37509842354829</v>
      </c>
      <c r="AG918" s="142">
        <v>110.55184198622911</v>
      </c>
      <c r="AH918" s="142">
        <v>111.78402104169776</v>
      </c>
      <c r="AI918" s="142">
        <v>113.15273659345631</v>
      </c>
      <c r="AJ918" s="142">
        <v>109.68906535323617</v>
      </c>
      <c r="AK918" s="142">
        <v>95.776582734415555</v>
      </c>
      <c r="AL918" s="142">
        <v>100</v>
      </c>
      <c r="AM918" s="142">
        <v>102.85972759712519</v>
      </c>
      <c r="AN918" s="142">
        <v>100.30406593958887</v>
      </c>
      <c r="AO918" s="142">
        <v>100.20606121525857</v>
      </c>
      <c r="AP918" s="142">
        <v>99.066861000820921</v>
      </c>
      <c r="AQ918" s="142">
        <v>100.51682833257948</v>
      </c>
      <c r="AR918" s="142">
        <v>100.9515672379424</v>
      </c>
      <c r="AS918" s="142">
        <v>103.27268767485853</v>
      </c>
      <c r="AT918" s="142">
        <v>103.86490425692317</v>
      </c>
      <c r="AU918" s="142">
        <v>104.41523847816254</v>
      </c>
      <c r="AV918" s="142">
        <v>93.158097535641858</v>
      </c>
      <c r="AW918" s="142">
        <v>100.89021963110012</v>
      </c>
      <c r="AX918" s="142">
        <v>103.41247512187762</v>
      </c>
      <c r="AY918" s="142">
        <v>105.06707472382766</v>
      </c>
      <c r="AZ918" s="142">
        <v>106.64308084468506</v>
      </c>
      <c r="BA918" s="142">
        <v>108.13608397651065</v>
      </c>
      <c r="BB918" s="164"/>
      <c r="BC918" s="164"/>
      <c r="BD918" s="164"/>
      <c r="BE918" s="164"/>
      <c r="BF918" s="164"/>
    </row>
    <row r="919" spans="1:58" s="142" customFormat="1" outlineLevel="1" x14ac:dyDescent="0.2">
      <c r="A919" s="96"/>
      <c r="B919" s="96"/>
      <c r="C919" s="96"/>
      <c r="D919" s="137"/>
      <c r="E919" s="137"/>
      <c r="F919" s="150" t="s">
        <v>446</v>
      </c>
      <c r="G919" s="140" t="s">
        <v>1012</v>
      </c>
      <c r="H919" s="142">
        <v>88.404452690166991</v>
      </c>
      <c r="I919" s="142">
        <v>87.438157081014211</v>
      </c>
      <c r="J919" s="142">
        <v>84.523809523809575</v>
      </c>
      <c r="K919" s="142">
        <v>82.397959183673493</v>
      </c>
      <c r="L919" s="142">
        <v>85.111317254174423</v>
      </c>
      <c r="M919" s="142">
        <v>86.317254174397064</v>
      </c>
      <c r="N919" s="142">
        <v>89.795918367346971</v>
      </c>
      <c r="O919" s="142">
        <v>92.493815708101423</v>
      </c>
      <c r="P919" s="142">
        <v>98.3766233766234</v>
      </c>
      <c r="Q919" s="142">
        <v>101.90166975881264</v>
      </c>
      <c r="R919" s="142">
        <v>102.53555967841655</v>
      </c>
      <c r="S919" s="142">
        <v>101.55380333951766</v>
      </c>
      <c r="T919" s="142">
        <v>100.48701298701303</v>
      </c>
      <c r="U919" s="142">
        <v>98.021026592455513</v>
      </c>
      <c r="V919" s="142">
        <v>103.99659863945553</v>
      </c>
      <c r="W919" s="142">
        <v>110.1654298082867</v>
      </c>
      <c r="X919" s="142">
        <v>108.31787260358726</v>
      </c>
      <c r="Y919" s="142">
        <v>112.50773036487297</v>
      </c>
      <c r="Z919" s="142">
        <v>113.90692640692676</v>
      </c>
      <c r="AA919" s="142">
        <v>113.62090290661692</v>
      </c>
      <c r="AB919" s="142">
        <v>118.43692022263454</v>
      </c>
      <c r="AC919" s="142">
        <v>116.31106988249817</v>
      </c>
      <c r="AD919" s="142">
        <v>114.56400742115031</v>
      </c>
      <c r="AE919" s="142">
        <v>113.83735312306774</v>
      </c>
      <c r="AF919" s="142">
        <v>113.62863327149076</v>
      </c>
      <c r="AG919" s="142">
        <v>112.9097093382811</v>
      </c>
      <c r="AH919" s="142">
        <v>117.00680272108815</v>
      </c>
      <c r="AI919" s="142">
        <v>119.75108225108259</v>
      </c>
      <c r="AJ919" s="142">
        <v>114.79591836734696</v>
      </c>
      <c r="AK919" s="142">
        <v>93.467841682127101</v>
      </c>
      <c r="AL919" s="142">
        <v>100</v>
      </c>
      <c r="AM919" s="142">
        <v>100.79622758194155</v>
      </c>
      <c r="AN919" s="142">
        <v>94.998453927025039</v>
      </c>
      <c r="AO919" s="142">
        <v>92.084106369820674</v>
      </c>
      <c r="AP919" s="142">
        <v>91.504329004329023</v>
      </c>
      <c r="AQ919" s="142">
        <v>92.416512059369197</v>
      </c>
      <c r="AR919" s="142">
        <v>94.341372912801489</v>
      </c>
      <c r="AS919" s="142">
        <v>97.881880024737484</v>
      </c>
      <c r="AT919" s="142">
        <v>98.739950525665137</v>
      </c>
      <c r="AU919" s="142">
        <v>97.564935064935085</v>
      </c>
      <c r="AV919" s="142">
        <v>86.835188620902898</v>
      </c>
      <c r="AW919" s="142">
        <v>96.38705936920222</v>
      </c>
      <c r="AX919" s="142">
        <v>100.24254174397031</v>
      </c>
      <c r="AY919" s="142">
        <v>101.84642241187383</v>
      </c>
      <c r="AZ919" s="142">
        <v>103.37411874805193</v>
      </c>
      <c r="BA919" s="142">
        <v>104.92473052927269</v>
      </c>
      <c r="BB919" s="164"/>
      <c r="BC919" s="164"/>
      <c r="BD919" s="164"/>
      <c r="BE919" s="164"/>
      <c r="BF919" s="164"/>
    </row>
    <row r="920" spans="1:58" s="142" customFormat="1" outlineLevel="1" x14ac:dyDescent="0.2">
      <c r="A920" s="96"/>
      <c r="B920" s="96"/>
      <c r="C920" s="96"/>
      <c r="D920" s="137"/>
      <c r="E920" s="137"/>
      <c r="F920" s="150" t="s">
        <v>447</v>
      </c>
      <c r="G920" s="140" t="s">
        <v>1013</v>
      </c>
      <c r="H920" s="142">
        <v>78.094995326705771</v>
      </c>
      <c r="I920" s="142">
        <v>75.613900926161904</v>
      </c>
      <c r="J920" s="142">
        <v>77.100858186761855</v>
      </c>
      <c r="K920" s="142">
        <v>79.879344039425632</v>
      </c>
      <c r="L920" s="142">
        <v>79.91333163395359</v>
      </c>
      <c r="M920" s="142">
        <v>84.323222023961236</v>
      </c>
      <c r="N920" s="142">
        <v>86.353980797009115</v>
      </c>
      <c r="O920" s="142">
        <v>89.86319993202477</v>
      </c>
      <c r="P920" s="142">
        <v>94.179624437080506</v>
      </c>
      <c r="Q920" s="142">
        <v>96.125414223808306</v>
      </c>
      <c r="R920" s="142">
        <v>95.879004163480289</v>
      </c>
      <c r="S920" s="142">
        <v>92.633188886056573</v>
      </c>
      <c r="T920" s="142">
        <v>92.964567932704554</v>
      </c>
      <c r="U920" s="142">
        <v>94.986829807120372</v>
      </c>
      <c r="V920" s="142">
        <v>100.11895658084804</v>
      </c>
      <c r="W920" s="142">
        <v>101.8778145976719</v>
      </c>
      <c r="X920" s="142">
        <v>103.27980287195209</v>
      </c>
      <c r="Y920" s="142">
        <v>104.69028804486362</v>
      </c>
      <c r="Z920" s="142">
        <v>105.51448721216721</v>
      </c>
      <c r="AA920" s="142">
        <v>106.68705922338312</v>
      </c>
      <c r="AB920" s="142">
        <v>108.48840173336731</v>
      </c>
      <c r="AC920" s="142">
        <v>106.86549409465509</v>
      </c>
      <c r="AD920" s="142">
        <v>105.33605234089521</v>
      </c>
      <c r="AE920" s="142">
        <v>105.03016399014324</v>
      </c>
      <c r="AF920" s="142">
        <v>105.9648228396635</v>
      </c>
      <c r="AG920" s="142">
        <v>105.3190585436319</v>
      </c>
      <c r="AH920" s="142">
        <v>106.48313365621513</v>
      </c>
      <c r="AI920" s="142">
        <v>107.28184212762375</v>
      </c>
      <c r="AJ920" s="142">
        <v>104.73277253802395</v>
      </c>
      <c r="AK920" s="142">
        <v>96.592743648568245</v>
      </c>
      <c r="AL920" s="142">
        <v>100</v>
      </c>
      <c r="AM920" s="142">
        <v>99.881043419151965</v>
      </c>
      <c r="AN920" s="142">
        <v>97.467924207664225</v>
      </c>
      <c r="AO920" s="142">
        <v>96.456793270456274</v>
      </c>
      <c r="AP920" s="142">
        <v>97.87577534200021</v>
      </c>
      <c r="AQ920" s="142">
        <v>98.198657490016103</v>
      </c>
      <c r="AR920" s="142">
        <v>99.252272920384087</v>
      </c>
      <c r="AS920" s="142">
        <v>101.01962783583991</v>
      </c>
      <c r="AT920" s="142">
        <v>101.95428668535986</v>
      </c>
      <c r="AU920" s="142">
        <v>100.73073328235196</v>
      </c>
      <c r="AV920" s="142">
        <v>92.675673379216605</v>
      </c>
      <c r="AW920" s="142">
        <v>98.884943495624114</v>
      </c>
      <c r="AX920" s="142">
        <v>103.03811112244033</v>
      </c>
      <c r="AY920" s="142">
        <v>104.78975901152181</v>
      </c>
      <c r="AZ920" s="142">
        <v>106.46639515570617</v>
      </c>
      <c r="BA920" s="142">
        <v>108.16985747819747</v>
      </c>
      <c r="BB920" s="164"/>
      <c r="BC920" s="164"/>
      <c r="BD920" s="164"/>
      <c r="BE920" s="164"/>
      <c r="BF920" s="164"/>
    </row>
    <row r="921" spans="1:58" x14ac:dyDescent="0.2">
      <c r="A921" s="37" t="s">
        <v>442</v>
      </c>
      <c r="B921" s="37" t="s">
        <v>1817</v>
      </c>
      <c r="C921" s="37" t="s">
        <v>1859</v>
      </c>
      <c r="D921" s="38"/>
      <c r="E921" s="38"/>
      <c r="F921" s="68" t="s">
        <v>1851</v>
      </c>
      <c r="G921" s="22" t="s">
        <v>1386</v>
      </c>
      <c r="H921" s="27">
        <f t="array" ref="H921:BA921">EIUGeo($H$917:$BA$920,$H$1001:$BA$1004)</f>
        <v>76.274101983413999</v>
      </c>
      <c r="I921" s="27">
        <v>74.732633726935504</v>
      </c>
      <c r="J921" s="27">
        <v>73.435438759548191</v>
      </c>
      <c r="K921" s="27">
        <v>73.730814081680194</v>
      </c>
      <c r="L921" s="27">
        <v>75.293569490907402</v>
      </c>
      <c r="M921" s="27">
        <v>77.6444213801405</v>
      </c>
      <c r="N921" s="27">
        <v>79.514654922530966</v>
      </c>
      <c r="O921" s="27">
        <v>81.079148575018451</v>
      </c>
      <c r="P921" s="27">
        <v>84.728624243510396</v>
      </c>
      <c r="Q921" s="27">
        <v>87.911549029351107</v>
      </c>
      <c r="R921" s="27">
        <v>90.949192904748244</v>
      </c>
      <c r="S921" s="27">
        <v>91.68120533913995</v>
      </c>
      <c r="T921" s="27">
        <v>90.834017914282498</v>
      </c>
      <c r="U921" s="27">
        <v>87.657350695831497</v>
      </c>
      <c r="V921" s="27">
        <v>91.630332508856625</v>
      </c>
      <c r="W921" s="27">
        <v>93.950682569996843</v>
      </c>
      <c r="X921" s="27">
        <v>93.781858309400803</v>
      </c>
      <c r="Y921" s="27">
        <v>96.494060654302913</v>
      </c>
      <c r="Z921" s="27">
        <v>98.824871932181878</v>
      </c>
      <c r="AA921" s="27">
        <v>99.870225477922972</v>
      </c>
      <c r="AB921" s="27">
        <v>103.84553217581025</v>
      </c>
      <c r="AC921" s="27">
        <v>103.31631310214576</v>
      </c>
      <c r="AD921" s="27">
        <v>101.94431591958715</v>
      </c>
      <c r="AE921" s="27">
        <v>101.61630329614819</v>
      </c>
      <c r="AF921" s="27">
        <v>103.04326278730018</v>
      </c>
      <c r="AG921" s="27">
        <v>103.98988533825498</v>
      </c>
      <c r="AH921" s="27">
        <v>107.54308624342815</v>
      </c>
      <c r="AI921" s="27">
        <v>110.93450817772752</v>
      </c>
      <c r="AJ921" s="27">
        <v>108.756012400399</v>
      </c>
      <c r="AK921" s="27">
        <v>93.492226274140577</v>
      </c>
      <c r="AL921" s="27">
        <v>100.00000000000001</v>
      </c>
      <c r="AM921" s="27">
        <v>103.52360100007935</v>
      </c>
      <c r="AN921" s="27">
        <v>101.15660037541639</v>
      </c>
      <c r="AO921" s="27">
        <v>100.33309747253413</v>
      </c>
      <c r="AP921" s="27">
        <v>100.87763898286894</v>
      </c>
      <c r="AQ921" s="27">
        <v>101.80740062327044</v>
      </c>
      <c r="AR921" s="27">
        <v>103.27761966506361</v>
      </c>
      <c r="AS921" s="27">
        <v>106.25718469188725</v>
      </c>
      <c r="AT921" s="27">
        <v>107.15547431608603</v>
      </c>
      <c r="AU921" s="27">
        <v>105.39225366629213</v>
      </c>
      <c r="AV921" s="27">
        <v>95.656507571779812</v>
      </c>
      <c r="AW921" s="28">
        <v>102.80983863078178</v>
      </c>
      <c r="AX921" s="28">
        <v>106.64852028145476</v>
      </c>
      <c r="AY921" s="28">
        <v>108.91872484933776</v>
      </c>
      <c r="AZ921" s="28">
        <v>110.61738864473482</v>
      </c>
      <c r="BA921" s="28">
        <v>112.3200314493798</v>
      </c>
    </row>
    <row r="922" spans="1:58" s="142" customFormat="1" outlineLevel="1" x14ac:dyDescent="0.2">
      <c r="A922" s="96"/>
      <c r="B922" s="96"/>
      <c r="C922" s="96"/>
      <c r="D922" s="137"/>
      <c r="E922" s="137"/>
      <c r="F922" s="151" t="s">
        <v>444</v>
      </c>
      <c r="G922" s="140" t="s">
        <v>1014</v>
      </c>
      <c r="H922" s="142">
        <v>20.711716662695093</v>
      </c>
      <c r="I922" s="142">
        <v>22.215200114330717</v>
      </c>
      <c r="J922" s="142">
        <v>23.044578126561966</v>
      </c>
      <c r="K922" s="142">
        <v>22.934751649951803</v>
      </c>
      <c r="L922" s="142">
        <v>25.032811461859449</v>
      </c>
      <c r="M922" s="142">
        <v>26.941515718024576</v>
      </c>
      <c r="N922" s="142">
        <v>26.725651528735497</v>
      </c>
      <c r="O922" s="142">
        <v>27.017258152221185</v>
      </c>
      <c r="P922" s="142">
        <v>28.755543255816033</v>
      </c>
      <c r="Q922" s="142">
        <v>31.739788170476888</v>
      </c>
      <c r="R922" s="142">
        <v>34.125667960934372</v>
      </c>
      <c r="S922" s="142">
        <v>37.871121743501462</v>
      </c>
      <c r="T922" s="142">
        <v>37.462774790707691</v>
      </c>
      <c r="U922" s="142">
        <v>35.000460561463882</v>
      </c>
      <c r="V922" s="142">
        <v>38.316313613407317</v>
      </c>
      <c r="W922" s="142">
        <v>40.99659184516711</v>
      </c>
      <c r="X922" s="142">
        <v>43.468117303688942</v>
      </c>
      <c r="Y922" s="142">
        <v>48.583097131096821</v>
      </c>
      <c r="Z922" s="142">
        <v>52.0340236491732</v>
      </c>
      <c r="AA922" s="142">
        <v>54.898536993612652</v>
      </c>
      <c r="AB922" s="142">
        <v>62.795129101957762</v>
      </c>
      <c r="AC922" s="142">
        <v>66.88466225054016</v>
      </c>
      <c r="AD922" s="142">
        <v>68.957051985546258</v>
      </c>
      <c r="AE922" s="142">
        <v>70.504443760181687</v>
      </c>
      <c r="AF922" s="142">
        <v>77.329522516192014</v>
      </c>
      <c r="AG922" s="142">
        <v>83.055475286271829</v>
      </c>
      <c r="AH922" s="142">
        <v>93.724489500514494</v>
      </c>
      <c r="AI922" s="142">
        <v>102.92590750346736</v>
      </c>
      <c r="AJ922" s="142">
        <v>103.61364419916256</v>
      </c>
      <c r="AK922" s="142">
        <v>86.276131599516802</v>
      </c>
      <c r="AL922" s="142">
        <v>100</v>
      </c>
      <c r="AM922" s="142">
        <v>109.08785144129421</v>
      </c>
      <c r="AN922" s="142">
        <v>112.58173913272329</v>
      </c>
      <c r="AO922" s="142">
        <v>113.23569430298626</v>
      </c>
      <c r="AP922" s="142">
        <v>117.8287395617034</v>
      </c>
      <c r="AQ922" s="142">
        <v>122.45249242705366</v>
      </c>
      <c r="AR922" s="142">
        <v>124.81041974255932</v>
      </c>
      <c r="AS922" s="142">
        <v>132.08375376015539</v>
      </c>
      <c r="AT922" s="142">
        <v>135.11098478568101</v>
      </c>
      <c r="AU922" s="142">
        <v>135.89389716583631</v>
      </c>
      <c r="AV922" s="142">
        <v>123.59767455937423</v>
      </c>
      <c r="AW922" s="142">
        <v>134.19607776433793</v>
      </c>
      <c r="AX922" s="142">
        <v>138.57329353241383</v>
      </c>
      <c r="AY922" s="142">
        <v>142.75447017392739</v>
      </c>
      <c r="AZ922" s="142">
        <v>147.91743915812793</v>
      </c>
      <c r="BA922" s="142">
        <v>151.95614335941914</v>
      </c>
      <c r="BB922" s="164"/>
      <c r="BC922" s="164"/>
      <c r="BD922" s="164"/>
      <c r="BE922" s="164"/>
      <c r="BF922" s="164"/>
    </row>
    <row r="923" spans="1:58" s="142" customFormat="1" outlineLevel="1" x14ac:dyDescent="0.2">
      <c r="A923" s="96"/>
      <c r="B923" s="96"/>
      <c r="C923" s="96"/>
      <c r="D923" s="137"/>
      <c r="E923" s="137"/>
      <c r="F923" s="151" t="s">
        <v>445</v>
      </c>
      <c r="G923" s="140" t="s">
        <v>1015</v>
      </c>
      <c r="H923" s="142">
        <v>27.297921821248394</v>
      </c>
      <c r="I923" s="142">
        <v>28.6212097571124</v>
      </c>
      <c r="J923" s="142">
        <v>27.949287584176027</v>
      </c>
      <c r="K923" s="142">
        <v>29.201247253985596</v>
      </c>
      <c r="L923" s="142">
        <v>31.175653285186755</v>
      </c>
      <c r="M923" s="142">
        <v>32.021190439040339</v>
      </c>
      <c r="N923" s="142">
        <v>32.002615369755333</v>
      </c>
      <c r="O923" s="142">
        <v>33.362310441417939</v>
      </c>
      <c r="P923" s="142">
        <v>36.408374136568852</v>
      </c>
      <c r="Q923" s="142">
        <v>39.961413389405266</v>
      </c>
      <c r="R923" s="142">
        <v>42.064111232468221</v>
      </c>
      <c r="S923" s="142">
        <v>44.505370671699261</v>
      </c>
      <c r="T923" s="142">
        <v>46.704906542634731</v>
      </c>
      <c r="U923" s="142">
        <v>46.92855037682623</v>
      </c>
      <c r="V923" s="142">
        <v>51.529966540108518</v>
      </c>
      <c r="W923" s="142">
        <v>56.51254312511918</v>
      </c>
      <c r="X923" s="142">
        <v>58.219220491025744</v>
      </c>
      <c r="Y923" s="142">
        <v>65.866700349458952</v>
      </c>
      <c r="Z923" s="142">
        <v>71.625714830582979</v>
      </c>
      <c r="AA923" s="142">
        <v>74.929105152228871</v>
      </c>
      <c r="AB923" s="142">
        <v>84.500219185817571</v>
      </c>
      <c r="AC923" s="142">
        <v>87.209950293114602</v>
      </c>
      <c r="AD923" s="142">
        <v>88.708091547848142</v>
      </c>
      <c r="AE923" s="142">
        <v>88.521845519817134</v>
      </c>
      <c r="AF923" s="142">
        <v>92.947417693868005</v>
      </c>
      <c r="AG923" s="142">
        <v>96.468755495124668</v>
      </c>
      <c r="AH923" s="142">
        <v>103.09807388914895</v>
      </c>
      <c r="AI923" s="142">
        <v>104.63658496112859</v>
      </c>
      <c r="AJ923" s="142">
        <v>103.83884765223509</v>
      </c>
      <c r="AK923" s="142">
        <v>91.037157568597735</v>
      </c>
      <c r="AL923" s="142">
        <v>100</v>
      </c>
      <c r="AM923" s="142">
        <v>105.77932322354229</v>
      </c>
      <c r="AN923" s="142">
        <v>107.46197683317361</v>
      </c>
      <c r="AO923" s="142">
        <v>108.86303239244418</v>
      </c>
      <c r="AP923" s="142">
        <v>110.65465974188085</v>
      </c>
      <c r="AQ923" s="142">
        <v>115.51464086961046</v>
      </c>
      <c r="AR923" s="142">
        <v>117.48582722213555</v>
      </c>
      <c r="AS923" s="142">
        <v>123.85806665725529</v>
      </c>
      <c r="AT923" s="142">
        <v>128.77847867705881</v>
      </c>
      <c r="AU923" s="142">
        <v>131.04612313537262</v>
      </c>
      <c r="AV923" s="142">
        <v>111.39320449665277</v>
      </c>
      <c r="AW923" s="142">
        <v>120.69954028431887</v>
      </c>
      <c r="AX923" s="142">
        <v>127.20662174732668</v>
      </c>
      <c r="AY923" s="142">
        <v>133.38143449325764</v>
      </c>
      <c r="AZ923" s="142">
        <v>139.1768820958273</v>
      </c>
      <c r="BA923" s="142">
        <v>145.38391373922937</v>
      </c>
      <c r="BB923" s="164"/>
      <c r="BC923" s="164"/>
      <c r="BD923" s="164"/>
      <c r="BE923" s="164"/>
      <c r="BF923" s="164"/>
    </row>
    <row r="924" spans="1:58" s="142" customFormat="1" outlineLevel="1" x14ac:dyDescent="0.2">
      <c r="A924" s="96"/>
      <c r="B924" s="96"/>
      <c r="C924" s="96"/>
      <c r="D924" s="137"/>
      <c r="E924" s="137"/>
      <c r="F924" s="151" t="s">
        <v>446</v>
      </c>
      <c r="G924" s="140" t="s">
        <v>1017</v>
      </c>
      <c r="H924" s="164">
        <v>32.531251156667018</v>
      </c>
      <c r="I924" s="142">
        <v>33.72932409678566</v>
      </c>
      <c r="J924" s="142">
        <v>32.774401789823877</v>
      </c>
      <c r="K924" s="142">
        <v>34.46401416943899</v>
      </c>
      <c r="L924" s="142">
        <v>37.07330004602737</v>
      </c>
      <c r="M924" s="142">
        <v>38.195144403595954</v>
      </c>
      <c r="N924" s="142">
        <v>40.414945495435134</v>
      </c>
      <c r="O924" s="142">
        <v>41.716529652697261</v>
      </c>
      <c r="P924" s="142">
        <v>44.938154360656497</v>
      </c>
      <c r="Q924" s="142">
        <v>49.153445935316974</v>
      </c>
      <c r="R924" s="142">
        <v>50.63972220441979</v>
      </c>
      <c r="S924" s="142">
        <v>50.831114503283096</v>
      </c>
      <c r="T924" s="142">
        <v>51.652615694751127</v>
      </c>
      <c r="U924" s="142">
        <v>55.915391203528372</v>
      </c>
      <c r="V924" s="142">
        <v>63.280061991295568</v>
      </c>
      <c r="W924" s="142">
        <v>72.293561411583738</v>
      </c>
      <c r="X924" s="142">
        <v>73.894323485029446</v>
      </c>
      <c r="Y924" s="142">
        <v>76.840075275144628</v>
      </c>
      <c r="Z924" s="142">
        <v>78.549496903348341</v>
      </c>
      <c r="AA924" s="142">
        <v>78.227596613783746</v>
      </c>
      <c r="AB924" s="142">
        <v>88.740772677219951</v>
      </c>
      <c r="AC924" s="142">
        <v>90.882793337100964</v>
      </c>
      <c r="AD924" s="142">
        <v>88.90565554047204</v>
      </c>
      <c r="AE924" s="142">
        <v>87.967338044827159</v>
      </c>
      <c r="AF924" s="142">
        <v>92.831965135722484</v>
      </c>
      <c r="AG924" s="142">
        <v>96.935684030832519</v>
      </c>
      <c r="AH924" s="142">
        <v>105.40501173989291</v>
      </c>
      <c r="AI924" s="142">
        <v>112.08043720176886</v>
      </c>
      <c r="AJ924" s="142">
        <v>109.92355960544639</v>
      </c>
      <c r="AK924" s="142">
        <v>89.440505252364005</v>
      </c>
      <c r="AL924" s="142">
        <v>100</v>
      </c>
      <c r="AM924" s="142">
        <v>107.45643421872906</v>
      </c>
      <c r="AN924" s="142">
        <v>108.53283382953559</v>
      </c>
      <c r="AO924" s="142">
        <v>109.54223157011599</v>
      </c>
      <c r="AP924" s="142">
        <v>112.29455187401318</v>
      </c>
      <c r="AQ924" s="142">
        <v>117.19471908737626</v>
      </c>
      <c r="AR924" s="142">
        <v>119.04717514288878</v>
      </c>
      <c r="AS924" s="142">
        <v>125.81844241043596</v>
      </c>
      <c r="AT924" s="142">
        <v>127.32394530316887</v>
      </c>
      <c r="AU924" s="142">
        <v>129.19941504454167</v>
      </c>
      <c r="AV924" s="142">
        <v>115.36323753036933</v>
      </c>
      <c r="AW924" s="142">
        <v>125.81629757375086</v>
      </c>
      <c r="AX924" s="142">
        <v>132.66140769799671</v>
      </c>
      <c r="AY924" s="142">
        <v>137.14660048258759</v>
      </c>
      <c r="AZ924" s="142">
        <v>141.04346389235758</v>
      </c>
      <c r="BA924" s="142">
        <v>144.07721929692516</v>
      </c>
      <c r="BB924" s="164"/>
      <c r="BC924" s="164"/>
      <c r="BD924" s="164"/>
      <c r="BE924" s="164"/>
      <c r="BF924" s="164"/>
    </row>
    <row r="925" spans="1:58" s="142" customFormat="1" outlineLevel="1" x14ac:dyDescent="0.2">
      <c r="A925" s="96"/>
      <c r="B925" s="96"/>
      <c r="C925" s="96"/>
      <c r="D925" s="137"/>
      <c r="E925" s="137"/>
      <c r="F925" s="151" t="s">
        <v>447</v>
      </c>
      <c r="G925" s="140" t="s">
        <v>1018</v>
      </c>
      <c r="H925" s="164">
        <v>23.780036344398653</v>
      </c>
      <c r="I925" s="164">
        <v>25.391668603063252</v>
      </c>
      <c r="J925" s="164">
        <v>27.112525191731038</v>
      </c>
      <c r="K925" s="164">
        <v>28.950008515138268</v>
      </c>
      <c r="L925" s="164">
        <v>30.912022657416969</v>
      </c>
      <c r="M925" s="164">
        <v>33.007007382156424</v>
      </c>
      <c r="N925" s="164">
        <v>35.243974436733438</v>
      </c>
      <c r="O925" s="164">
        <v>37.632546317077491</v>
      </c>
      <c r="P925" s="164">
        <v>40.182997659620447</v>
      </c>
      <c r="Q925" s="164">
        <v>42.906299438481796</v>
      </c>
      <c r="R925" s="164">
        <v>45.814166158007147</v>
      </c>
      <c r="S925" s="164">
        <v>48.91910624366249</v>
      </c>
      <c r="T925" s="164">
        <v>52.234475848044859</v>
      </c>
      <c r="U925" s="164">
        <v>55.774536303460231</v>
      </c>
      <c r="V925" s="164">
        <v>59.554515468205672</v>
      </c>
      <c r="W925" s="142">
        <v>63.59067323044173</v>
      </c>
      <c r="X925" s="142">
        <v>68.450638637573178</v>
      </c>
      <c r="Y925" s="142">
        <v>77.989622139435866</v>
      </c>
      <c r="Z925" s="142">
        <v>78.569385311335822</v>
      </c>
      <c r="AA925" s="142">
        <v>80.450039914848333</v>
      </c>
      <c r="AB925" s="142">
        <v>88.264701969132517</v>
      </c>
      <c r="AC925" s="142">
        <v>90.098789249600856</v>
      </c>
      <c r="AD925" s="142">
        <v>90.454364023416716</v>
      </c>
      <c r="AE925" s="142">
        <v>89.306479510377855</v>
      </c>
      <c r="AF925" s="142">
        <v>90.409792442788714</v>
      </c>
      <c r="AG925" s="142">
        <v>97.808009579563603</v>
      </c>
      <c r="AH925" s="142">
        <v>111.95948642895158</v>
      </c>
      <c r="AI925" s="142">
        <v>101.35876796168175</v>
      </c>
      <c r="AJ925" s="142">
        <v>101.57364289515699</v>
      </c>
      <c r="AK925" s="142">
        <v>90.581758914316126</v>
      </c>
      <c r="AL925" s="142">
        <v>100</v>
      </c>
      <c r="AM925" s="142">
        <v>106.56000532197977</v>
      </c>
      <c r="AN925" s="142">
        <v>105.85816923895688</v>
      </c>
      <c r="AO925" s="142">
        <v>105.21520755721126</v>
      </c>
      <c r="AP925" s="142">
        <v>105.64229643427352</v>
      </c>
      <c r="AQ925" s="142">
        <v>109.42988291644488</v>
      </c>
      <c r="AR925" s="142">
        <v>109.33308940926021</v>
      </c>
      <c r="AS925" s="142">
        <v>116.35510910058537</v>
      </c>
      <c r="AT925" s="142">
        <v>116.79483767961678</v>
      </c>
      <c r="AU925" s="142">
        <v>122.18866418307607</v>
      </c>
      <c r="AV925" s="142">
        <v>105.38085417775409</v>
      </c>
      <c r="AW925" s="142">
        <v>109.01201425066768</v>
      </c>
      <c r="AX925" s="142">
        <v>124.07656700692156</v>
      </c>
      <c r="AY925" s="142">
        <v>126.3905584862285</v>
      </c>
      <c r="AZ925" s="142">
        <v>128.25751434024664</v>
      </c>
      <c r="BA925" s="142">
        <v>130.54997176615541</v>
      </c>
      <c r="BB925" s="164"/>
      <c r="BC925" s="164"/>
      <c r="BD925" s="164"/>
      <c r="BE925" s="164"/>
      <c r="BF925" s="164"/>
    </row>
    <row r="926" spans="1:58" x14ac:dyDescent="0.2">
      <c r="A926" s="37" t="s">
        <v>442</v>
      </c>
      <c r="B926" s="37" t="s">
        <v>1818</v>
      </c>
      <c r="C926" s="37" t="s">
        <v>1859</v>
      </c>
      <c r="D926" s="38"/>
      <c r="E926" s="38"/>
      <c r="F926" s="67" t="s">
        <v>1852</v>
      </c>
      <c r="G926" s="22" t="s">
        <v>1387</v>
      </c>
      <c r="H926" s="27">
        <f t="array" ref="H926:BA926">EIUGeo($H$922:$BA$925,$H$986:$BA$989)</f>
        <v>24.246927752439888</v>
      </c>
      <c r="I926" s="27">
        <v>25.721604569355822</v>
      </c>
      <c r="J926" s="27">
        <v>26.23378968979203</v>
      </c>
      <c r="K926" s="27">
        <v>26.996574893977503</v>
      </c>
      <c r="L926" s="27">
        <v>29.130054965882977</v>
      </c>
      <c r="M926" s="27">
        <v>30.782828167236051</v>
      </c>
      <c r="N926" s="27">
        <v>31.37235178757793</v>
      </c>
      <c r="O926" s="27">
        <v>32.390074957400543</v>
      </c>
      <c r="P926" s="27">
        <v>34.74385973028086</v>
      </c>
      <c r="Q926" s="27">
        <v>37.987343162592452</v>
      </c>
      <c r="R926" s="27">
        <v>40.331610237738651</v>
      </c>
      <c r="S926" s="27">
        <v>43.270341591683746</v>
      </c>
      <c r="T926" s="27">
        <v>44.215381058683853</v>
      </c>
      <c r="U926" s="27">
        <v>44.134424815498335</v>
      </c>
      <c r="V926" s="27">
        <v>48.349177343861086</v>
      </c>
      <c r="W926" s="27">
        <v>52.517022592395662</v>
      </c>
      <c r="X926" s="27">
        <v>55.202906477224303</v>
      </c>
      <c r="Y926" s="27">
        <v>61.400383615776903</v>
      </c>
      <c r="Z926" s="27">
        <v>64.661166593249803</v>
      </c>
      <c r="AA926" s="27">
        <v>67.065006347761909</v>
      </c>
      <c r="AB926" s="27">
        <v>75.726671344439822</v>
      </c>
      <c r="AC926" s="27">
        <v>78.934519593859392</v>
      </c>
      <c r="AD926" s="27">
        <v>80.039412292428906</v>
      </c>
      <c r="AE926" s="27">
        <v>80.415275473163476</v>
      </c>
      <c r="AF926" s="27">
        <v>85.436777777412615</v>
      </c>
      <c r="AG926" s="27">
        <v>90.840485249407749</v>
      </c>
      <c r="AH926" s="27">
        <v>101.05854210247143</v>
      </c>
      <c r="AI926" s="27">
        <v>104.34559496423542</v>
      </c>
      <c r="AJ926" s="27">
        <v>104.2007036259117</v>
      </c>
      <c r="AK926" s="27">
        <v>88.638709908868833</v>
      </c>
      <c r="AL926" s="27">
        <v>99.999999999999915</v>
      </c>
      <c r="AM926" s="27">
        <v>107.60568708312917</v>
      </c>
      <c r="AN926" s="27">
        <v>109.4420304424625</v>
      </c>
      <c r="AO926" s="27">
        <v>110.03125107619793</v>
      </c>
      <c r="AP926" s="27">
        <v>112.82730277261952</v>
      </c>
      <c r="AQ926" s="27">
        <v>117.36353760301296</v>
      </c>
      <c r="AR926" s="27">
        <v>119.01184696688965</v>
      </c>
      <c r="AS926" s="27">
        <v>125.96697910108784</v>
      </c>
      <c r="AT926" s="27">
        <v>128.56953204383476</v>
      </c>
      <c r="AU926" s="27">
        <v>130.87642453958378</v>
      </c>
      <c r="AV926" s="27">
        <v>115.73883205663552</v>
      </c>
      <c r="AW926" s="28">
        <v>124.44249799702401</v>
      </c>
      <c r="AX926" s="28">
        <v>132.11873226395974</v>
      </c>
      <c r="AY926" s="28">
        <v>136.36619831441024</v>
      </c>
      <c r="AZ926" s="28">
        <v>140.72705785782736</v>
      </c>
      <c r="BA926" s="28">
        <v>144.66842987057379</v>
      </c>
    </row>
    <row r="927" spans="1:58" s="142" customFormat="1" outlineLevel="1" x14ac:dyDescent="0.2">
      <c r="A927" s="96"/>
      <c r="B927" s="96"/>
      <c r="C927" s="96"/>
      <c r="D927" s="137"/>
      <c r="E927" s="137"/>
      <c r="F927" s="150" t="s">
        <v>444</v>
      </c>
      <c r="G927" s="140" t="s">
        <v>1019</v>
      </c>
      <c r="H927" s="142">
        <v>22.712809137753677</v>
      </c>
      <c r="I927" s="142">
        <v>21.704596144619973</v>
      </c>
      <c r="J927" s="142">
        <v>21.604573429067166</v>
      </c>
      <c r="K927" s="142">
        <v>22.412746299945372</v>
      </c>
      <c r="L927" s="142">
        <v>23.817041973543603</v>
      </c>
      <c r="M927" s="142">
        <v>24.901272389762955</v>
      </c>
      <c r="N927" s="142">
        <v>25.949494203675378</v>
      </c>
      <c r="O927" s="142">
        <v>27.30578194676422</v>
      </c>
      <c r="P927" s="142">
        <v>28.922123706883049</v>
      </c>
      <c r="Q927" s="142">
        <v>31.614694119065376</v>
      </c>
      <c r="R927" s="142">
        <v>35.207454371885404</v>
      </c>
      <c r="S927" s="142">
        <v>40.008470394519833</v>
      </c>
      <c r="T927" s="142">
        <v>40.465805729786489</v>
      </c>
      <c r="U927" s="142">
        <v>36.752685590038176</v>
      </c>
      <c r="V927" s="142">
        <v>39.923674092994901</v>
      </c>
      <c r="W927" s="142">
        <v>42.831183190093064</v>
      </c>
      <c r="X927" s="142">
        <v>44.621101573487934</v>
      </c>
      <c r="Y927" s="142">
        <v>48.897582111371179</v>
      </c>
      <c r="Z927" s="142">
        <v>54.000849678204176</v>
      </c>
      <c r="AA927" s="142">
        <v>58.57714523955913</v>
      </c>
      <c r="AB927" s="142">
        <v>65.421896893397061</v>
      </c>
      <c r="AC927" s="142">
        <v>65.609670499014442</v>
      </c>
      <c r="AD927" s="142">
        <v>64.228600379452573</v>
      </c>
      <c r="AE927" s="142">
        <v>68.926041053706541</v>
      </c>
      <c r="AF927" s="142">
        <v>74.123208617109157</v>
      </c>
      <c r="AG927" s="142">
        <v>79.174980935015469</v>
      </c>
      <c r="AH927" s="142">
        <v>89.817662223887581</v>
      </c>
      <c r="AI927" s="142">
        <v>96.138463243501434</v>
      </c>
      <c r="AJ927" s="142">
        <v>98.113147055020619</v>
      </c>
      <c r="AK927" s="142">
        <v>88.157966260914549</v>
      </c>
      <c r="AL927" s="142">
        <v>100</v>
      </c>
      <c r="AM927" s="142">
        <v>108.15918008692051</v>
      </c>
      <c r="AN927" s="142">
        <v>107.17183818116089</v>
      </c>
      <c r="AO927" s="142">
        <v>109.77344993099663</v>
      </c>
      <c r="AP927" s="142">
        <v>114.72832726860123</v>
      </c>
      <c r="AQ927" s="142">
        <v>120.91887948027137</v>
      </c>
      <c r="AR927" s="142">
        <v>125.94341987560922</v>
      </c>
      <c r="AS927" s="142">
        <v>133.06681056661924</v>
      </c>
      <c r="AT927" s="142">
        <v>139.02416305377511</v>
      </c>
      <c r="AU927" s="142">
        <v>142.45562278509735</v>
      </c>
      <c r="AV927" s="142">
        <v>134.80221232983345</v>
      </c>
      <c r="AW927" s="142">
        <v>141.99506480358485</v>
      </c>
      <c r="AX927" s="142">
        <v>147.91137534883691</v>
      </c>
      <c r="AY927" s="142">
        <v>153.28752208393612</v>
      </c>
      <c r="AZ927" s="142">
        <v>158.69776865788921</v>
      </c>
      <c r="BA927" s="142">
        <v>164.24910042606601</v>
      </c>
      <c r="BB927" s="164"/>
      <c r="BC927" s="164"/>
      <c r="BD927" s="164"/>
      <c r="BE927" s="164"/>
      <c r="BF927" s="164"/>
    </row>
    <row r="928" spans="1:58" s="142" customFormat="1" outlineLevel="1" x14ac:dyDescent="0.2">
      <c r="A928" s="96"/>
      <c r="B928" s="96"/>
      <c r="C928" s="96"/>
      <c r="D928" s="137"/>
      <c r="E928" s="137"/>
      <c r="F928" s="150" t="s">
        <v>445</v>
      </c>
      <c r="G928" s="140" t="s">
        <v>1020</v>
      </c>
      <c r="H928" s="142">
        <v>25.780299959464966</v>
      </c>
      <c r="I928" s="142">
        <v>24.737809807693626</v>
      </c>
      <c r="J928" s="142">
        <v>25.879734036239718</v>
      </c>
      <c r="K928" s="142">
        <v>25.15301426341523</v>
      </c>
      <c r="L928" s="142">
        <v>25.891827369901513</v>
      </c>
      <c r="M928" s="142">
        <v>27.471127165882493</v>
      </c>
      <c r="N928" s="142">
        <v>29.591043766670357</v>
      </c>
      <c r="O928" s="142">
        <v>32.265910012160546</v>
      </c>
      <c r="P928" s="142">
        <v>35.709374797044774</v>
      </c>
      <c r="Q928" s="142">
        <v>39.020036862272633</v>
      </c>
      <c r="R928" s="142">
        <v>41.045894201246533</v>
      </c>
      <c r="S928" s="142">
        <v>42.390493743939352</v>
      </c>
      <c r="T928" s="142">
        <v>42.784422890441128</v>
      </c>
      <c r="U928" s="142">
        <v>40.922945309018282</v>
      </c>
      <c r="V928" s="142">
        <v>45.446747901022789</v>
      </c>
      <c r="W928" s="142">
        <v>49.224123065346568</v>
      </c>
      <c r="X928" s="142">
        <v>49.613573199381015</v>
      </c>
      <c r="Y928" s="142">
        <v>53.608852320240445</v>
      </c>
      <c r="Z928" s="142">
        <v>60.37171324466383</v>
      </c>
      <c r="AA928" s="142">
        <v>64.891260774824374</v>
      </c>
      <c r="AB928" s="142">
        <v>76.084312930685044</v>
      </c>
      <c r="AC928" s="142">
        <v>77.187941602635462</v>
      </c>
      <c r="AD928" s="142">
        <v>78.920423624999174</v>
      </c>
      <c r="AE928" s="142">
        <v>79.68543895441934</v>
      </c>
      <c r="AF928" s="142">
        <v>85.07413885386552</v>
      </c>
      <c r="AG928" s="142">
        <v>90.969862964613583</v>
      </c>
      <c r="AH928" s="142">
        <v>96.691129539759089</v>
      </c>
      <c r="AI928" s="142">
        <v>102.03884647512916</v>
      </c>
      <c r="AJ928" s="142">
        <v>102.9400237835562</v>
      </c>
      <c r="AK928" s="142">
        <v>91.906872372779247</v>
      </c>
      <c r="AL928" s="142">
        <v>100</v>
      </c>
      <c r="AM928" s="142">
        <v>106.08944139996015</v>
      </c>
      <c r="AN928" s="142">
        <v>105.49059743307797</v>
      </c>
      <c r="AO928" s="142">
        <v>105.99403843440599</v>
      </c>
      <c r="AP928" s="142">
        <v>108.96653505835035</v>
      </c>
      <c r="AQ928" s="142">
        <v>114.58411249487713</v>
      </c>
      <c r="AR928" s="142">
        <v>118.19374864229935</v>
      </c>
      <c r="AS928" s="142">
        <v>125.05940290284798</v>
      </c>
      <c r="AT928" s="142">
        <v>128.09326199759477</v>
      </c>
      <c r="AU928" s="142">
        <v>130.77977367550002</v>
      </c>
      <c r="AV928" s="142">
        <v>117.14521182369712</v>
      </c>
      <c r="AW928" s="142">
        <v>127.67131715404174</v>
      </c>
      <c r="AX928" s="142">
        <v>136.23525631247995</v>
      </c>
      <c r="AY928" s="142">
        <v>141.61805624395086</v>
      </c>
      <c r="AZ928" s="142">
        <v>147.00469736576514</v>
      </c>
      <c r="BA928" s="142">
        <v>151.40981922817087</v>
      </c>
      <c r="BB928" s="164"/>
      <c r="BC928" s="164"/>
      <c r="BD928" s="164"/>
      <c r="BE928" s="164"/>
      <c r="BF928" s="164"/>
    </row>
    <row r="929" spans="1:58" s="142" customFormat="1" outlineLevel="1" x14ac:dyDescent="0.2">
      <c r="A929" s="96"/>
      <c r="B929" s="96"/>
      <c r="C929" s="96"/>
      <c r="D929" s="137"/>
      <c r="E929" s="137"/>
      <c r="F929" s="150" t="s">
        <v>446</v>
      </c>
      <c r="G929" s="140" t="s">
        <v>1021</v>
      </c>
      <c r="H929" s="164">
        <v>28.207418191387696</v>
      </c>
      <c r="I929" s="142">
        <v>29.293615703545683</v>
      </c>
      <c r="J929" s="142">
        <v>28.948107878725313</v>
      </c>
      <c r="K929" s="142">
        <v>28.147561947689251</v>
      </c>
      <c r="L929" s="142">
        <v>31.696113682109857</v>
      </c>
      <c r="M929" s="142">
        <v>32.974349269702543</v>
      </c>
      <c r="N929" s="142">
        <v>35.385162374341235</v>
      </c>
      <c r="O929" s="142">
        <v>39.50717107941805</v>
      </c>
      <c r="P929" s="142">
        <v>42.633085026465032</v>
      </c>
      <c r="Q929" s="142">
        <v>46.640402337410599</v>
      </c>
      <c r="R929" s="142">
        <v>49.333069543126818</v>
      </c>
      <c r="S929" s="142">
        <v>51.708041587099494</v>
      </c>
      <c r="T929" s="142">
        <v>52.341998268159941</v>
      </c>
      <c r="U929" s="142">
        <v>46.678250497473911</v>
      </c>
      <c r="V929" s="142">
        <v>52.765209512504228</v>
      </c>
      <c r="W929" s="142">
        <v>59.152946708643711</v>
      </c>
      <c r="X929" s="142">
        <v>58.262941490185284</v>
      </c>
      <c r="Y929" s="142">
        <v>64.767663908338633</v>
      </c>
      <c r="Z929" s="142">
        <v>70.179090611935933</v>
      </c>
      <c r="AA929" s="142">
        <v>74.007202619551435</v>
      </c>
      <c r="AB929" s="142">
        <v>83.963849272569831</v>
      </c>
      <c r="AC929" s="142">
        <v>84.996071819751009</v>
      </c>
      <c r="AD929" s="142">
        <v>85.592180340748129</v>
      </c>
      <c r="AE929" s="142">
        <v>86.53523032899227</v>
      </c>
      <c r="AF929" s="142">
        <v>90.923896525424212</v>
      </c>
      <c r="AG929" s="142">
        <v>94.30327845350125</v>
      </c>
      <c r="AH929" s="142">
        <v>102.08451608833532</v>
      </c>
      <c r="AI929" s="142">
        <v>105.61557738515091</v>
      </c>
      <c r="AJ929" s="142">
        <v>101.30490133672821</v>
      </c>
      <c r="AK929" s="142">
        <v>87.764722074079174</v>
      </c>
      <c r="AL929" s="142">
        <v>100</v>
      </c>
      <c r="AM929" s="142">
        <v>101.56697117231808</v>
      </c>
      <c r="AN929" s="142">
        <v>92.436962742500612</v>
      </c>
      <c r="AO929" s="142">
        <v>89.817411300543071</v>
      </c>
      <c r="AP929" s="142">
        <v>92.663478245909829</v>
      </c>
      <c r="AQ929" s="142">
        <v>99.876133294338274</v>
      </c>
      <c r="AR929" s="142">
        <v>104.05262041162744</v>
      </c>
      <c r="AS929" s="142">
        <v>110.55361535947154</v>
      </c>
      <c r="AT929" s="142">
        <v>113.35323229021515</v>
      </c>
      <c r="AU929" s="142">
        <v>112.72673054977325</v>
      </c>
      <c r="AV929" s="142">
        <v>101.89842930135741</v>
      </c>
      <c r="AW929" s="142">
        <v>113.23306014143191</v>
      </c>
      <c r="AX929" s="142">
        <v>121.93552724420201</v>
      </c>
      <c r="AY929" s="142">
        <v>126.10998689549902</v>
      </c>
      <c r="AZ929" s="142">
        <v>129.22972008075794</v>
      </c>
      <c r="BA929" s="142">
        <v>131.70169190206687</v>
      </c>
      <c r="BB929" s="164"/>
      <c r="BC929" s="164"/>
      <c r="BD929" s="164"/>
      <c r="BE929" s="164"/>
      <c r="BF929" s="164"/>
    </row>
    <row r="930" spans="1:58" s="142" customFormat="1" outlineLevel="1" x14ac:dyDescent="0.2">
      <c r="A930" s="96"/>
      <c r="B930" s="96"/>
      <c r="C930" s="96"/>
      <c r="D930" s="137"/>
      <c r="E930" s="137"/>
      <c r="F930" s="150" t="s">
        <v>447</v>
      </c>
      <c r="G930" s="140" t="s">
        <v>1022</v>
      </c>
      <c r="H930" s="164">
        <v>14.538847316527889</v>
      </c>
      <c r="I930" s="164">
        <v>15.772461217481311</v>
      </c>
      <c r="J930" s="164">
        <v>17.110746639050781</v>
      </c>
      <c r="K930" s="164">
        <v>18.562584907248926</v>
      </c>
      <c r="L930" s="164">
        <v>20.137610924144958</v>
      </c>
      <c r="M930" s="164">
        <v>21.84627710841502</v>
      </c>
      <c r="N930" s="164">
        <v>23.69992276121615</v>
      </c>
      <c r="O930" s="164">
        <v>25.710849317719862</v>
      </c>
      <c r="P930" s="164">
        <v>27.89240198370058</v>
      </c>
      <c r="Q930" s="164">
        <v>30.259058298947664</v>
      </c>
      <c r="R930" s="164">
        <v>32.8265242152385</v>
      </c>
      <c r="S930" s="164">
        <v>35.611838326479422</v>
      </c>
      <c r="T930" s="164">
        <v>38.633484942721786</v>
      </c>
      <c r="U930" s="164">
        <v>41.91151675845159</v>
      </c>
      <c r="V930" s="164">
        <v>45.467687929221931</v>
      </c>
      <c r="W930" s="142">
        <v>49.325598439770943</v>
      </c>
      <c r="X930" s="142">
        <v>53.996844759692429</v>
      </c>
      <c r="Y930" s="142">
        <v>58.991316878051215</v>
      </c>
      <c r="Z930" s="142">
        <v>63.264307275686029</v>
      </c>
      <c r="AA930" s="142">
        <v>66.935566017813457</v>
      </c>
      <c r="AB930" s="142">
        <v>74.117340157265147</v>
      </c>
      <c r="AC930" s="142">
        <v>79.260133414491762</v>
      </c>
      <c r="AD930" s="142">
        <v>83.170395398814932</v>
      </c>
      <c r="AE930" s="142">
        <v>83.902063328405873</v>
      </c>
      <c r="AF930" s="142">
        <v>88.678153066421558</v>
      </c>
      <c r="AG930" s="142">
        <v>95.313847032956119</v>
      </c>
      <c r="AH930" s="142">
        <v>107.07245872722079</v>
      </c>
      <c r="AI930" s="142">
        <v>102.10680612663198</v>
      </c>
      <c r="AJ930" s="142">
        <v>99.047962137116315</v>
      </c>
      <c r="AK930" s="142">
        <v>90.171550663966912</v>
      </c>
      <c r="AL930" s="142">
        <v>100</v>
      </c>
      <c r="AM930" s="142">
        <v>101.83699581371658</v>
      </c>
      <c r="AN930" s="142">
        <v>103.42529906460787</v>
      </c>
      <c r="AO930" s="142">
        <v>106.64513484304541</v>
      </c>
      <c r="AP930" s="142">
        <v>109.07715432106431</v>
      </c>
      <c r="AQ930" s="142">
        <v>113.38840511297994</v>
      </c>
      <c r="AR930" s="142">
        <v>118.23157476304638</v>
      </c>
      <c r="AS930" s="142">
        <v>120.92272145687627</v>
      </c>
      <c r="AT930" s="142">
        <v>121.23451882585306</v>
      </c>
      <c r="AU930" s="142">
        <v>123.84044918696658</v>
      </c>
      <c r="AV930" s="142">
        <v>105.47744748512439</v>
      </c>
      <c r="AW930" s="142">
        <v>117.0335806816654</v>
      </c>
      <c r="AX930" s="142">
        <v>128.20877427239262</v>
      </c>
      <c r="AY930" s="142">
        <v>131.73120852843809</v>
      </c>
      <c r="AZ930" s="142">
        <v>135.3791551602485</v>
      </c>
      <c r="BA930" s="142">
        <v>139.55499288778441</v>
      </c>
      <c r="BB930" s="164"/>
      <c r="BC930" s="164"/>
      <c r="BD930" s="164"/>
      <c r="BE930" s="164"/>
      <c r="BF930" s="164"/>
    </row>
    <row r="931" spans="1:58" x14ac:dyDescent="0.2">
      <c r="A931" s="37" t="s">
        <v>442</v>
      </c>
      <c r="B931" s="37" t="s">
        <v>1819</v>
      </c>
      <c r="C931" s="37" t="s">
        <v>1859</v>
      </c>
      <c r="D931" s="38"/>
      <c r="E931" s="38"/>
      <c r="F931" s="67" t="s">
        <v>1853</v>
      </c>
      <c r="G931" s="22" t="s">
        <v>1388</v>
      </c>
      <c r="H931" s="27">
        <f t="array" ref="H931:BA931">EIUGeo($H$927:$BA$930,$H$991:$BA$994)</f>
        <v>21.931989261427454</v>
      </c>
      <c r="I931" s="27">
        <v>21.897391168749596</v>
      </c>
      <c r="J931" s="27">
        <v>22.44269666943751</v>
      </c>
      <c r="K931" s="27">
        <v>22.921842383907741</v>
      </c>
      <c r="L931" s="27">
        <v>24.542775193701445</v>
      </c>
      <c r="M931" s="27">
        <v>25.936897045132795</v>
      </c>
      <c r="N931" s="27">
        <v>27.615593999657225</v>
      </c>
      <c r="O931" s="27">
        <v>29.794579853041945</v>
      </c>
      <c r="P931" s="27">
        <v>32.143498077538773</v>
      </c>
      <c r="Q931" s="27">
        <v>35.078270029567825</v>
      </c>
      <c r="R931" s="27">
        <v>38.006177883337863</v>
      </c>
      <c r="S931" s="27">
        <v>41.261308108814973</v>
      </c>
      <c r="T931" s="27">
        <v>42.383074308839156</v>
      </c>
      <c r="U931" s="27">
        <v>40.403336285711589</v>
      </c>
      <c r="V931" s="27">
        <v>44.39605746329007</v>
      </c>
      <c r="W931" s="27">
        <v>48.214445619565346</v>
      </c>
      <c r="X931" s="27">
        <v>49.935742727717248</v>
      </c>
      <c r="Y931" s="27">
        <v>54.647478131342567</v>
      </c>
      <c r="Z931" s="27">
        <v>60.017503181506669</v>
      </c>
      <c r="AA931" s="27">
        <v>64.293743942641328</v>
      </c>
      <c r="AB931" s="27">
        <v>72.643879858760684</v>
      </c>
      <c r="AC931" s="27">
        <v>74.223655539209929</v>
      </c>
      <c r="AD931" s="27">
        <v>74.888312802549748</v>
      </c>
      <c r="AE931" s="27">
        <v>77.386750464036112</v>
      </c>
      <c r="AF931" s="27">
        <v>82.433285678233545</v>
      </c>
      <c r="AG931" s="27">
        <v>87.750083943267242</v>
      </c>
      <c r="AH931" s="27">
        <v>97.109634410468374</v>
      </c>
      <c r="AI931" s="27">
        <v>100.36512486663848</v>
      </c>
      <c r="AJ931" s="27">
        <v>99.929461049838778</v>
      </c>
      <c r="AK931" s="27">
        <v>89.364217320931886</v>
      </c>
      <c r="AL931" s="27">
        <v>99.999999999999957</v>
      </c>
      <c r="AM931" s="27">
        <v>105.09876492856763</v>
      </c>
      <c r="AN931" s="27">
        <v>103.27750334063742</v>
      </c>
      <c r="AO931" s="27">
        <v>104.53737027190307</v>
      </c>
      <c r="AP931" s="27">
        <v>108.08565583368009</v>
      </c>
      <c r="AQ931" s="27">
        <v>113.94553504247166</v>
      </c>
      <c r="AR931" s="27">
        <v>118.45923625579096</v>
      </c>
      <c r="AS931" s="27">
        <v>124.40549949545938</v>
      </c>
      <c r="AT931" s="27">
        <v>127.79217176880678</v>
      </c>
      <c r="AU931" s="27">
        <v>130.07668443315896</v>
      </c>
      <c r="AV931" s="27">
        <v>117.81107495759466</v>
      </c>
      <c r="AW931" s="28">
        <v>127.68593378010721</v>
      </c>
      <c r="AX931" s="28">
        <v>136.02431600511517</v>
      </c>
      <c r="AY931" s="28">
        <v>140.74163546650345</v>
      </c>
      <c r="AZ931" s="28">
        <v>145.29627696092425</v>
      </c>
      <c r="BA931" s="28">
        <v>149.68239145602291</v>
      </c>
    </row>
    <row r="932" spans="1:58" s="142" customFormat="1" outlineLevel="1" x14ac:dyDescent="0.2">
      <c r="A932" s="96"/>
      <c r="B932" s="96"/>
      <c r="C932" s="96"/>
      <c r="D932" s="137"/>
      <c r="E932" s="137"/>
      <c r="F932" s="150" t="s">
        <v>444</v>
      </c>
      <c r="G932" s="140" t="s">
        <v>1023</v>
      </c>
      <c r="H932" s="142">
        <v>73.701430991643647</v>
      </c>
      <c r="I932" s="142">
        <v>62.67502965581243</v>
      </c>
      <c r="J932" s="142">
        <v>57.393900907452846</v>
      </c>
      <c r="K932" s="142">
        <v>53.045959555811301</v>
      </c>
      <c r="L932" s="142">
        <v>48.59791391305253</v>
      </c>
      <c r="M932" s="142">
        <v>48.211450308864968</v>
      </c>
      <c r="N932" s="142">
        <v>61.069851177195204</v>
      </c>
      <c r="O932" s="142">
        <v>71.00099930514088</v>
      </c>
      <c r="P932" s="142">
        <v>74.383868899740577</v>
      </c>
      <c r="Q932" s="142">
        <v>71.189292103976015</v>
      </c>
      <c r="R932" s="142">
        <v>82.239443271060111</v>
      </c>
      <c r="S932" s="142">
        <v>80.985884840991162</v>
      </c>
      <c r="T932" s="142">
        <v>85.230549297487727</v>
      </c>
      <c r="U932" s="142">
        <v>77.074608148996958</v>
      </c>
      <c r="V932" s="142">
        <v>78.822639802128165</v>
      </c>
      <c r="W932" s="142">
        <v>87.953994486631757</v>
      </c>
      <c r="X932" s="142">
        <v>85.362425788776463</v>
      </c>
      <c r="Y932" s="142">
        <v>77.397288902024258</v>
      </c>
      <c r="Z932" s="142">
        <v>76.416225409381042</v>
      </c>
      <c r="AA932" s="142">
        <v>72.370913635288943</v>
      </c>
      <c r="AB932" s="142">
        <v>64.625996934090153</v>
      </c>
      <c r="AC932" s="142">
        <v>63.292288263081936</v>
      </c>
      <c r="AD932" s="142">
        <v>66.599096611604466</v>
      </c>
      <c r="AE932" s="142">
        <v>79.542268224382397</v>
      </c>
      <c r="AF932" s="142">
        <v>87.953938916865425</v>
      </c>
      <c r="AG932" s="142">
        <v>88.837845761196078</v>
      </c>
      <c r="AH932" s="142">
        <v>91.175988472441048</v>
      </c>
      <c r="AI932" s="142">
        <v>100.73906038963878</v>
      </c>
      <c r="AJ932" s="142">
        <v>109.98192680400167</v>
      </c>
      <c r="AK932" s="142">
        <v>101.85857979180165</v>
      </c>
      <c r="AL932" s="142">
        <v>100</v>
      </c>
      <c r="AM932" s="142">
        <v>108.29760153105327</v>
      </c>
      <c r="AN932" s="142">
        <v>101.64751491648049</v>
      </c>
      <c r="AO932" s="142">
        <v>104.43969578938531</v>
      </c>
      <c r="AP932" s="142">
        <v>104.22276635891706</v>
      </c>
      <c r="AQ932" s="142">
        <v>87.726355145401129</v>
      </c>
      <c r="AR932" s="142">
        <v>86.7771475894845</v>
      </c>
      <c r="AS932" s="142">
        <v>90.169150210419545</v>
      </c>
      <c r="AT932" s="142">
        <v>95.525359182672545</v>
      </c>
      <c r="AU932" s="142">
        <v>90.972936129072394</v>
      </c>
      <c r="AV932" s="142">
        <v>92.093320494850758</v>
      </c>
      <c r="AW932" s="142">
        <v>106.37272876881798</v>
      </c>
      <c r="AX932" s="142">
        <v>106.05653864497717</v>
      </c>
      <c r="AY932" s="142">
        <v>106.04229332481782</v>
      </c>
      <c r="AZ932" s="142">
        <v>107.1004355993951</v>
      </c>
      <c r="BA932" s="142">
        <v>110.96742953759478</v>
      </c>
      <c r="BB932" s="164"/>
      <c r="BC932" s="164"/>
      <c r="BD932" s="164"/>
      <c r="BE932" s="164"/>
      <c r="BF932" s="164"/>
    </row>
    <row r="933" spans="1:58" s="142" customFormat="1" outlineLevel="1" x14ac:dyDescent="0.2">
      <c r="A933" s="96"/>
      <c r="B933" s="96"/>
      <c r="C933" s="96"/>
      <c r="D933" s="137"/>
      <c r="E933" s="137"/>
      <c r="F933" s="150" t="s">
        <v>445</v>
      </c>
      <c r="G933" s="140" t="s">
        <v>1024</v>
      </c>
      <c r="H933" s="142">
        <v>69.177435010099742</v>
      </c>
      <c r="I933" s="142">
        <v>62.780888135157788</v>
      </c>
      <c r="J933" s="142">
        <v>61.800782130301009</v>
      </c>
      <c r="K933" s="142">
        <v>61.193794810031825</v>
      </c>
      <c r="L933" s="142">
        <v>59.075925061514646</v>
      </c>
      <c r="M933" s="142">
        <v>58.951591131299161</v>
      </c>
      <c r="N933" s="142">
        <v>72.585377637379381</v>
      </c>
      <c r="O933" s="142">
        <v>84.040249781084754</v>
      </c>
      <c r="P933" s="142">
        <v>88.072568408302587</v>
      </c>
      <c r="Q933" s="142">
        <v>85.150742224679547</v>
      </c>
      <c r="R933" s="142">
        <v>96.478019266614908</v>
      </c>
      <c r="S933" s="142">
        <v>92.787610714560046</v>
      </c>
      <c r="T933" s="142">
        <v>95.649900038334053</v>
      </c>
      <c r="U933" s="142">
        <v>85.068005580506124</v>
      </c>
      <c r="V933" s="142">
        <v>86.736115335781918</v>
      </c>
      <c r="W933" s="142">
        <v>94.761321982868125</v>
      </c>
      <c r="X933" s="142">
        <v>89.108264078582096</v>
      </c>
      <c r="Y933" s="142">
        <v>77.838936460310961</v>
      </c>
      <c r="Z933" s="142">
        <v>74.535980453086253</v>
      </c>
      <c r="AA933" s="142">
        <v>68.489515088231698</v>
      </c>
      <c r="AB933" s="142">
        <v>64.137482851723462</v>
      </c>
      <c r="AC933" s="142">
        <v>63.822954453134891</v>
      </c>
      <c r="AD933" s="142">
        <v>67.15637890700927</v>
      </c>
      <c r="AE933" s="142">
        <v>80.312072094785464</v>
      </c>
      <c r="AF933" s="142">
        <v>88.939291764067121</v>
      </c>
      <c r="AG933" s="142">
        <v>90.453171938667694</v>
      </c>
      <c r="AH933" s="142">
        <v>92.47725279854977</v>
      </c>
      <c r="AI933" s="142">
        <v>102.93037817106256</v>
      </c>
      <c r="AJ933" s="142">
        <v>113.92176722351587</v>
      </c>
      <c r="AK933" s="142">
        <v>102.68741072986424</v>
      </c>
      <c r="AL933" s="142">
        <v>100</v>
      </c>
      <c r="AM933" s="142">
        <v>109.40516355143073</v>
      </c>
      <c r="AN933" s="142">
        <v>102.36507705043546</v>
      </c>
      <c r="AO933" s="142">
        <v>105.30110373688858</v>
      </c>
      <c r="AP933" s="142">
        <v>114.99793546376117</v>
      </c>
      <c r="AQ933" s="142">
        <v>95.919232700452241</v>
      </c>
      <c r="AR933" s="142">
        <v>92.203332043172637</v>
      </c>
      <c r="AS933" s="142">
        <v>94.91483114025614</v>
      </c>
      <c r="AT933" s="142">
        <v>99.818413886244016</v>
      </c>
      <c r="AU933" s="142">
        <v>95.200192664073626</v>
      </c>
      <c r="AV933" s="142">
        <v>99.91469105489395</v>
      </c>
      <c r="AW933" s="142">
        <v>117.5565794741448</v>
      </c>
      <c r="AX933" s="142">
        <v>116.81448651252579</v>
      </c>
      <c r="AY933" s="142">
        <v>117.18067383925424</v>
      </c>
      <c r="AZ933" s="142">
        <v>116.98708348982123</v>
      </c>
      <c r="BA933" s="142">
        <v>120.30904384954914</v>
      </c>
      <c r="BB933" s="164"/>
      <c r="BC933" s="164"/>
      <c r="BD933" s="164"/>
      <c r="BE933" s="164"/>
      <c r="BF933" s="164"/>
    </row>
    <row r="934" spans="1:58" s="142" customFormat="1" outlineLevel="1" x14ac:dyDescent="0.2">
      <c r="A934" s="96"/>
      <c r="B934" s="96"/>
      <c r="C934" s="96"/>
      <c r="D934" s="137"/>
      <c r="E934" s="137"/>
      <c r="F934" s="150" t="s">
        <v>446</v>
      </c>
      <c r="G934" s="140" t="s">
        <v>1025</v>
      </c>
      <c r="H934" s="142">
        <v>27.845642500911509</v>
      </c>
      <c r="I934" s="142">
        <v>27.517064419230138</v>
      </c>
      <c r="J934" s="142">
        <v>27.852493619726157</v>
      </c>
      <c r="K934" s="142">
        <v>27.186210866005716</v>
      </c>
      <c r="L934" s="142">
        <v>26.347631629134796</v>
      </c>
      <c r="M934" s="142">
        <v>27.500446992339022</v>
      </c>
      <c r="N934" s="142">
        <v>33.828000669358083</v>
      </c>
      <c r="O934" s="142">
        <v>40.166980525567354</v>
      </c>
      <c r="P934" s="142">
        <v>43.248970202402823</v>
      </c>
      <c r="Q934" s="142">
        <v>42.813026813778336</v>
      </c>
      <c r="R934" s="142">
        <v>50.484197436347607</v>
      </c>
      <c r="S934" s="142">
        <v>50.623122273275868</v>
      </c>
      <c r="T934" s="142">
        <v>53.361149202353097</v>
      </c>
      <c r="U934" s="142">
        <v>53.696916146825281</v>
      </c>
      <c r="V934" s="142">
        <v>56.422170338737757</v>
      </c>
      <c r="W934" s="142">
        <v>67.854324587061058</v>
      </c>
      <c r="X934" s="142">
        <v>66.376056579774655</v>
      </c>
      <c r="Y934" s="142">
        <v>59.625910354690923</v>
      </c>
      <c r="Z934" s="142">
        <v>59.450183057774666</v>
      </c>
      <c r="AA934" s="142">
        <v>56.52355228770061</v>
      </c>
      <c r="AB934" s="142">
        <v>51.735757845136817</v>
      </c>
      <c r="AC934" s="142">
        <v>52.13619376113661</v>
      </c>
      <c r="AD934" s="142">
        <v>53.73290897709267</v>
      </c>
      <c r="AE934" s="142">
        <v>63.983389467101247</v>
      </c>
      <c r="AF934" s="142">
        <v>71.416138860655821</v>
      </c>
      <c r="AG934" s="142">
        <v>75.539556175779339</v>
      </c>
      <c r="AH934" s="142">
        <v>88.356788820972795</v>
      </c>
      <c r="AI934" s="142">
        <v>97.624635727275404</v>
      </c>
      <c r="AJ934" s="142">
        <v>106.53030739739998</v>
      </c>
      <c r="AK934" s="142">
        <v>91.000677363186597</v>
      </c>
      <c r="AL934" s="142">
        <v>100</v>
      </c>
      <c r="AM934" s="142">
        <v>113.50903252515674</v>
      </c>
      <c r="AN934" s="142">
        <v>105.07137763307314</v>
      </c>
      <c r="AO934" s="142">
        <v>104.18929048167806</v>
      </c>
      <c r="AP934" s="142">
        <v>101.73662266593773</v>
      </c>
      <c r="AQ934" s="142">
        <v>84.404420114521912</v>
      </c>
      <c r="AR934" s="142">
        <v>83.576974023198929</v>
      </c>
      <c r="AS934" s="142">
        <v>87.467694931282708</v>
      </c>
      <c r="AT934" s="142">
        <v>94.389665219564677</v>
      </c>
      <c r="AU934" s="142">
        <v>89.140653956824679</v>
      </c>
      <c r="AV934" s="142">
        <v>87.147716041759665</v>
      </c>
      <c r="AW934" s="142">
        <v>102.5712219060232</v>
      </c>
      <c r="AX934" s="142">
        <v>102.35144575112821</v>
      </c>
      <c r="AY934" s="142">
        <v>102.0460402137835</v>
      </c>
      <c r="AZ934" s="142">
        <v>101.44891635054766</v>
      </c>
      <c r="BA934" s="142">
        <v>104.20972795002962</v>
      </c>
      <c r="BB934" s="164"/>
      <c r="BC934" s="164"/>
      <c r="BD934" s="164"/>
      <c r="BE934" s="164"/>
      <c r="BF934" s="164"/>
    </row>
    <row r="935" spans="1:58" s="142" customFormat="1" outlineLevel="1" x14ac:dyDescent="0.2">
      <c r="A935" s="96"/>
      <c r="B935" s="96"/>
      <c r="C935" s="96"/>
      <c r="D935" s="137"/>
      <c r="E935" s="137"/>
      <c r="F935" s="150" t="s">
        <v>447</v>
      </c>
      <c r="G935" s="140" t="s">
        <v>1026</v>
      </c>
      <c r="H935" s="142">
        <v>68.855051105234423</v>
      </c>
      <c r="I935" s="142">
        <v>65.397570979142557</v>
      </c>
      <c r="J935" s="142">
        <v>60.344638061998154</v>
      </c>
      <c r="K935" s="142">
        <v>56.015344818864889</v>
      </c>
      <c r="L935" s="142">
        <v>53.226298996564609</v>
      </c>
      <c r="M935" s="142">
        <v>54.335497081136381</v>
      </c>
      <c r="N935" s="142">
        <v>55.49098394309226</v>
      </c>
      <c r="O935" s="142">
        <v>64.194537484462799</v>
      </c>
      <c r="P935" s="142">
        <v>70.479319527767885</v>
      </c>
      <c r="Q935" s="142">
        <v>67.694648954652408</v>
      </c>
      <c r="R935" s="142">
        <v>76.337340455185782</v>
      </c>
      <c r="S935" s="142">
        <v>76.738066172585221</v>
      </c>
      <c r="T935" s="142">
        <v>78.060620420354653</v>
      </c>
      <c r="U935" s="142">
        <v>74.685175438352587</v>
      </c>
      <c r="V935" s="142">
        <v>77.773445069402712</v>
      </c>
      <c r="W935" s="142">
        <v>82.906040958883167</v>
      </c>
      <c r="X935" s="142">
        <v>82.565991542707991</v>
      </c>
      <c r="Y935" s="142">
        <v>82.099097816115176</v>
      </c>
      <c r="Z935" s="142">
        <v>82.241938670953246</v>
      </c>
      <c r="AA935" s="142">
        <v>79.616128197256032</v>
      </c>
      <c r="AB935" s="142">
        <v>76.088770108261471</v>
      </c>
      <c r="AC935" s="142">
        <v>71.828493793804</v>
      </c>
      <c r="AD935" s="142">
        <v>73.863459053262631</v>
      </c>
      <c r="AE935" s="142">
        <v>81.837047777053982</v>
      </c>
      <c r="AF935" s="142">
        <v>92.233131385878352</v>
      </c>
      <c r="AG935" s="142">
        <v>94.933363745107073</v>
      </c>
      <c r="AH935" s="142">
        <v>97.69550499035708</v>
      </c>
      <c r="AI935" s="142">
        <v>105.56953495820127</v>
      </c>
      <c r="AJ935" s="142">
        <v>111.09291639175508</v>
      </c>
      <c r="AK935" s="142">
        <v>94.788245745573008</v>
      </c>
      <c r="AL935" s="142">
        <v>100</v>
      </c>
      <c r="AM935" s="142">
        <v>111.91112669578642</v>
      </c>
      <c r="AN935" s="142">
        <v>110.44076391789393</v>
      </c>
      <c r="AO935" s="142">
        <v>110.33873094961554</v>
      </c>
      <c r="AP935" s="142">
        <v>110.78948194350801</v>
      </c>
      <c r="AQ935" s="142">
        <v>95.103808384027644</v>
      </c>
      <c r="AR935" s="142">
        <v>88.953221578058347</v>
      </c>
      <c r="AS935" s="142">
        <v>89.935524359028733</v>
      </c>
      <c r="AT935" s="142">
        <v>96.498932230936759</v>
      </c>
      <c r="AU935" s="142">
        <v>92.321146839441965</v>
      </c>
      <c r="AV935" s="142">
        <v>89.7223470083796</v>
      </c>
      <c r="AW935" s="142">
        <v>106.14817709570511</v>
      </c>
      <c r="AX935" s="142">
        <v>108.208823552187</v>
      </c>
      <c r="AY935" s="142">
        <v>109.99235741892176</v>
      </c>
      <c r="AZ935" s="142">
        <v>109.85160706542052</v>
      </c>
      <c r="BA935" s="142">
        <v>111.79938659014194</v>
      </c>
      <c r="BB935" s="164"/>
      <c r="BC935" s="164"/>
      <c r="BD935" s="164"/>
      <c r="BE935" s="164"/>
      <c r="BF935" s="164"/>
    </row>
    <row r="936" spans="1:58" x14ac:dyDescent="0.2">
      <c r="A936" s="37" t="s">
        <v>442</v>
      </c>
      <c r="B936" s="37" t="s">
        <v>1820</v>
      </c>
      <c r="C936" s="37" t="s">
        <v>1859</v>
      </c>
      <c r="D936" s="38"/>
      <c r="E936" s="38"/>
      <c r="F936" s="68" t="s">
        <v>1854</v>
      </c>
      <c r="G936" s="22" t="s">
        <v>1389</v>
      </c>
      <c r="H936" s="27">
        <f t="array" ref="H936:BA936">EIUGeo($H$932:$BA$935,$H$986:$BA$989)</f>
        <v>61.508261004093235</v>
      </c>
      <c r="I936" s="27">
        <v>55.55265916502929</v>
      </c>
      <c r="J936" s="27">
        <v>52.551339902363438</v>
      </c>
      <c r="K936" s="27">
        <v>49.745563047226092</v>
      </c>
      <c r="L936" s="27">
        <v>46.839820309158597</v>
      </c>
      <c r="M936" s="27">
        <v>47.17798354045258</v>
      </c>
      <c r="N936" s="27">
        <v>56.548397070862052</v>
      </c>
      <c r="O936" s="27">
        <v>65.838030466646302</v>
      </c>
      <c r="P936" s="27">
        <v>69.954932213383742</v>
      </c>
      <c r="Q936" s="27">
        <v>67.501297053370394</v>
      </c>
      <c r="R936" s="27">
        <v>77.525854281447835</v>
      </c>
      <c r="S936" s="27">
        <v>76.511292690064636</v>
      </c>
      <c r="T936" s="27">
        <v>79.630000871668472</v>
      </c>
      <c r="U936" s="27">
        <v>73.838016874266827</v>
      </c>
      <c r="V936" s="27">
        <v>76.073217996245759</v>
      </c>
      <c r="W936" s="27">
        <v>84.708748429781508</v>
      </c>
      <c r="X936" s="27">
        <v>82.211958438849351</v>
      </c>
      <c r="Y936" s="27">
        <v>75.282124295369471</v>
      </c>
      <c r="Z936" s="27">
        <v>74.190965828503025</v>
      </c>
      <c r="AA936" s="27">
        <v>70.182976909816617</v>
      </c>
      <c r="AB936" s="27">
        <v>64.446280607052799</v>
      </c>
      <c r="AC936" s="27">
        <v>63.129323391096236</v>
      </c>
      <c r="AD936" s="27">
        <v>65.895134400354294</v>
      </c>
      <c r="AE936" s="27">
        <v>77.469103840202536</v>
      </c>
      <c r="AF936" s="27">
        <v>86.155528923737478</v>
      </c>
      <c r="AG936" s="27">
        <v>88.12706019528882</v>
      </c>
      <c r="AH936" s="27">
        <v>92.308194732896411</v>
      </c>
      <c r="AI936" s="27">
        <v>101.67681511436612</v>
      </c>
      <c r="AJ936" s="27">
        <v>110.46860117919853</v>
      </c>
      <c r="AK936" s="27">
        <v>98.748458156309553</v>
      </c>
      <c r="AL936" s="27">
        <v>99.999999999999915</v>
      </c>
      <c r="AM936" s="27">
        <v>110.08280326645367</v>
      </c>
      <c r="AN936" s="27">
        <v>104.10740294979097</v>
      </c>
      <c r="AO936" s="27">
        <v>105.77883048333831</v>
      </c>
      <c r="AP936" s="27">
        <v>107.33668287852629</v>
      </c>
      <c r="AQ936" s="27">
        <v>90.337843735429303</v>
      </c>
      <c r="AR936" s="27">
        <v>87.815440457945243</v>
      </c>
      <c r="AS936" s="27">
        <v>90.656288211381721</v>
      </c>
      <c r="AT936" s="27">
        <v>96.428351007831822</v>
      </c>
      <c r="AU936" s="27">
        <v>91.826563259755531</v>
      </c>
      <c r="AV936" s="27">
        <v>92.363009617231853</v>
      </c>
      <c r="AW936" s="28">
        <v>107.95034992546546</v>
      </c>
      <c r="AX936" s="28">
        <v>108.06487651844581</v>
      </c>
      <c r="AY936" s="28">
        <v>108.44575339408797</v>
      </c>
      <c r="AZ936" s="28">
        <v>108.73789457509697</v>
      </c>
      <c r="BA936" s="28">
        <v>111.91906276688948</v>
      </c>
    </row>
    <row r="937" spans="1:58" s="142" customFormat="1" outlineLevel="1" x14ac:dyDescent="0.2">
      <c r="A937" s="96"/>
      <c r="B937" s="96"/>
      <c r="C937" s="96"/>
      <c r="D937" s="137"/>
      <c r="E937" s="137"/>
      <c r="F937" s="151" t="s">
        <v>444</v>
      </c>
      <c r="G937" s="140" t="s">
        <v>1027</v>
      </c>
      <c r="H937" s="142">
        <v>87.295626054888231</v>
      </c>
      <c r="I937" s="142">
        <v>79.737022867734353</v>
      </c>
      <c r="J937" s="142">
        <v>71.576912035911135</v>
      </c>
      <c r="K937" s="142">
        <v>64.828220626226241</v>
      </c>
      <c r="L937" s="142">
        <v>60.780560344300191</v>
      </c>
      <c r="M937" s="142">
        <v>59.553158257163318</v>
      </c>
      <c r="N937" s="142">
        <v>64.814987975344536</v>
      </c>
      <c r="O937" s="142">
        <v>71.913967620320733</v>
      </c>
      <c r="P937" s="142">
        <v>74.67255744603689</v>
      </c>
      <c r="Q937" s="142">
        <v>72.659059648935099</v>
      </c>
      <c r="R937" s="142">
        <v>82.041708633288962</v>
      </c>
      <c r="S937" s="142">
        <v>80.594877281984139</v>
      </c>
      <c r="T937" s="142">
        <v>82.169990746383405</v>
      </c>
      <c r="U937" s="142">
        <v>73.106895822905983</v>
      </c>
      <c r="V937" s="142">
        <v>74.76621381968981</v>
      </c>
      <c r="W937" s="142">
        <v>82.494635988882777</v>
      </c>
      <c r="X937" s="142">
        <v>80.427478100357959</v>
      </c>
      <c r="Y937" s="142">
        <v>74.393674978269445</v>
      </c>
      <c r="Z937" s="142">
        <v>71.221233343269972</v>
      </c>
      <c r="AA937" s="142">
        <v>67.453140295063506</v>
      </c>
      <c r="AB937" s="142">
        <v>64.373792842548482</v>
      </c>
      <c r="AC937" s="142">
        <v>62.772089216767135</v>
      </c>
      <c r="AD937" s="142">
        <v>64.777600848206291</v>
      </c>
      <c r="AE937" s="142">
        <v>75.751106360781364</v>
      </c>
      <c r="AF937" s="142">
        <v>84.216872536479769</v>
      </c>
      <c r="AG937" s="142">
        <v>87.186894280745065</v>
      </c>
      <c r="AH937" s="142">
        <v>91.75705654735718</v>
      </c>
      <c r="AI937" s="142">
        <v>100.83836934962878</v>
      </c>
      <c r="AJ937" s="142">
        <v>113.11881523219948</v>
      </c>
      <c r="AK937" s="142">
        <v>98.04802457723423</v>
      </c>
      <c r="AL937" s="142">
        <v>100</v>
      </c>
      <c r="AM937" s="142">
        <v>111.58963018907131</v>
      </c>
      <c r="AN937" s="142">
        <v>105.30467196831061</v>
      </c>
      <c r="AO937" s="142">
        <v>106.01098840018993</v>
      </c>
      <c r="AP937" s="142">
        <v>103.77803083137205</v>
      </c>
      <c r="AQ937" s="142">
        <v>84.4147140932307</v>
      </c>
      <c r="AR937" s="142">
        <v>81.50416572193916</v>
      </c>
      <c r="AS937" s="142">
        <v>86.28344924634618</v>
      </c>
      <c r="AT937" s="142">
        <v>92.525640630294859</v>
      </c>
      <c r="AU937" s="142">
        <v>86.895803783561149</v>
      </c>
      <c r="AV937" s="142">
        <v>84.740751641814711</v>
      </c>
      <c r="AW937" s="142">
        <v>100.40080837108982</v>
      </c>
      <c r="AX937" s="142">
        <v>99.582305013313885</v>
      </c>
      <c r="AY937" s="142">
        <v>99.503813127439798</v>
      </c>
      <c r="AZ937" s="142">
        <v>99.948354071219015</v>
      </c>
      <c r="BA937" s="142">
        <v>102.81199817673607</v>
      </c>
      <c r="BB937" s="164"/>
      <c r="BC937" s="164"/>
      <c r="BD937" s="164"/>
      <c r="BE937" s="164"/>
      <c r="BF937" s="164"/>
    </row>
    <row r="938" spans="1:58" s="142" customFormat="1" outlineLevel="1" x14ac:dyDescent="0.2">
      <c r="A938" s="96"/>
      <c r="B938" s="96"/>
      <c r="C938" s="96"/>
      <c r="D938" s="137"/>
      <c r="E938" s="137"/>
      <c r="F938" s="151" t="s">
        <v>445</v>
      </c>
      <c r="G938" s="140" t="s">
        <v>1028</v>
      </c>
      <c r="H938" s="142">
        <v>70.538259010737562</v>
      </c>
      <c r="I938" s="142">
        <v>66.37228653789397</v>
      </c>
      <c r="J938" s="142">
        <v>63.969963761831039</v>
      </c>
      <c r="K938" s="142">
        <v>62.446465329148019</v>
      </c>
      <c r="L938" s="142">
        <v>61.701396107415249</v>
      </c>
      <c r="M938" s="142">
        <v>59.856836188789728</v>
      </c>
      <c r="N938" s="142">
        <v>65.699885019549995</v>
      </c>
      <c r="O938" s="142">
        <v>75.311469907163527</v>
      </c>
      <c r="P938" s="142">
        <v>77.854967056374505</v>
      </c>
      <c r="Q938" s="142">
        <v>76.970599045444786</v>
      </c>
      <c r="R938" s="142">
        <v>86.986632765253233</v>
      </c>
      <c r="S938" s="142">
        <v>84.393415262137808</v>
      </c>
      <c r="T938" s="142">
        <v>86.798549360291489</v>
      </c>
      <c r="U938" s="142">
        <v>77.854287646023025</v>
      </c>
      <c r="V938" s="142">
        <v>80.044427502043447</v>
      </c>
      <c r="W938" s="142">
        <v>88.319700952386071</v>
      </c>
      <c r="X938" s="142">
        <v>84.029615275109762</v>
      </c>
      <c r="Y938" s="142">
        <v>74.685664500368574</v>
      </c>
      <c r="Z938" s="142">
        <v>70.774828419271572</v>
      </c>
      <c r="AA938" s="142">
        <v>64.711243389264297</v>
      </c>
      <c r="AB938" s="142">
        <v>61.339336782022286</v>
      </c>
      <c r="AC938" s="142">
        <v>60.476598651215191</v>
      </c>
      <c r="AD938" s="142">
        <v>61.566382684856904</v>
      </c>
      <c r="AE938" s="142">
        <v>74.217744640575702</v>
      </c>
      <c r="AF938" s="142">
        <v>82.74429956236925</v>
      </c>
      <c r="AG938" s="142">
        <v>86.095530330599047</v>
      </c>
      <c r="AH938" s="142">
        <v>90.920838182194643</v>
      </c>
      <c r="AI938" s="142">
        <v>100.87241519730344</v>
      </c>
      <c r="AJ938" s="142">
        <v>113.98904394728396</v>
      </c>
      <c r="AK938" s="142">
        <v>98.251967886636052</v>
      </c>
      <c r="AL938" s="142">
        <v>100</v>
      </c>
      <c r="AM938" s="142">
        <v>113.42222143264948</v>
      </c>
      <c r="AN938" s="142">
        <v>107.61092751883307</v>
      </c>
      <c r="AO938" s="142">
        <v>108.79196680303788</v>
      </c>
      <c r="AP938" s="142">
        <v>102.87145301136401</v>
      </c>
      <c r="AQ938" s="142">
        <v>81.535178930807845</v>
      </c>
      <c r="AR938" s="142">
        <v>76.429869922442009</v>
      </c>
      <c r="AS938" s="142">
        <v>78.549596318656981</v>
      </c>
      <c r="AT938" s="142">
        <v>83.235914945850212</v>
      </c>
      <c r="AU938" s="142">
        <v>78.701494145213303</v>
      </c>
      <c r="AV938" s="142">
        <v>80.561028154070229</v>
      </c>
      <c r="AW938" s="142">
        <v>92.068836349384966</v>
      </c>
      <c r="AX938" s="142">
        <v>90.596567212885503</v>
      </c>
      <c r="AY938" s="142">
        <v>90.605905600623984</v>
      </c>
      <c r="AZ938" s="142">
        <v>90.514103960130953</v>
      </c>
      <c r="BA938" s="142">
        <v>93.845958950011479</v>
      </c>
      <c r="BB938" s="164"/>
      <c r="BC938" s="164"/>
      <c r="BD938" s="164"/>
      <c r="BE938" s="164"/>
      <c r="BF938" s="164"/>
    </row>
    <row r="939" spans="1:58" s="142" customFormat="1" outlineLevel="1" x14ac:dyDescent="0.2">
      <c r="A939" s="96"/>
      <c r="B939" s="96"/>
      <c r="C939" s="96"/>
      <c r="D939" s="137"/>
      <c r="E939" s="137"/>
      <c r="F939" s="151" t="s">
        <v>446</v>
      </c>
      <c r="G939" s="140" t="s">
        <v>1029</v>
      </c>
      <c r="H939" s="142">
        <v>33.521403751678918</v>
      </c>
      <c r="I939" s="142">
        <v>34.786440528890253</v>
      </c>
      <c r="J939" s="142">
        <v>34.353240723595881</v>
      </c>
      <c r="K939" s="142">
        <v>32.69582550035615</v>
      </c>
      <c r="L939" s="142">
        <v>32.222775923648477</v>
      </c>
      <c r="M939" s="142">
        <v>33.43028497125723</v>
      </c>
      <c r="N939" s="142">
        <v>35.551317689046321</v>
      </c>
      <c r="O939" s="142">
        <v>41.089124673559688</v>
      </c>
      <c r="P939" s="142">
        <v>43.829684268211579</v>
      </c>
      <c r="Q939" s="142">
        <v>43.945310952347548</v>
      </c>
      <c r="R939" s="142">
        <v>50.39672237526112</v>
      </c>
      <c r="S939" s="142">
        <v>48.718708075337275</v>
      </c>
      <c r="T939" s="142">
        <v>50.667066690236155</v>
      </c>
      <c r="U939" s="142">
        <v>51.143773416045676</v>
      </c>
      <c r="V939" s="142">
        <v>53.968004922827589</v>
      </c>
      <c r="W939" s="142">
        <v>66.675754041230377</v>
      </c>
      <c r="X939" s="142">
        <v>63.875997483160909</v>
      </c>
      <c r="Y939" s="142">
        <v>57.845635106913555</v>
      </c>
      <c r="Z939" s="142">
        <v>55.611802271176408</v>
      </c>
      <c r="AA939" s="142">
        <v>52.448857934882092</v>
      </c>
      <c r="AB939" s="142">
        <v>51.862235370372474</v>
      </c>
      <c r="AC939" s="142">
        <v>51.256989940377565</v>
      </c>
      <c r="AD939" s="142">
        <v>52.563414493011457</v>
      </c>
      <c r="AE939" s="142">
        <v>62.495389714001057</v>
      </c>
      <c r="AF939" s="142">
        <v>69.786360242305946</v>
      </c>
      <c r="AG939" s="142">
        <v>75.488941054517213</v>
      </c>
      <c r="AH939" s="142">
        <v>87.797262179828891</v>
      </c>
      <c r="AI939" s="142">
        <v>96.230086917824551</v>
      </c>
      <c r="AJ939" s="142">
        <v>107.11433905063959</v>
      </c>
      <c r="AK939" s="142">
        <v>90.280777332845844</v>
      </c>
      <c r="AL939" s="142">
        <v>100</v>
      </c>
      <c r="AM939" s="142">
        <v>114.71010798600585</v>
      </c>
      <c r="AN939" s="142">
        <v>108.27969833214007</v>
      </c>
      <c r="AO939" s="142">
        <v>106.80239073066376</v>
      </c>
      <c r="AP939" s="142">
        <v>104.38178376677396</v>
      </c>
      <c r="AQ939" s="142">
        <v>84.380189630792344</v>
      </c>
      <c r="AR939" s="142">
        <v>79.569792016927991</v>
      </c>
      <c r="AS939" s="142">
        <v>83.949695326658784</v>
      </c>
      <c r="AT939" s="142">
        <v>89.865409646841329</v>
      </c>
      <c r="AU939" s="142">
        <v>85.493589882919125</v>
      </c>
      <c r="AV939" s="142">
        <v>82.830806888371313</v>
      </c>
      <c r="AW939" s="142">
        <v>99.994610663669818</v>
      </c>
      <c r="AX939" s="142">
        <v>100.45022117356952</v>
      </c>
      <c r="AY939" s="142">
        <v>99.989784705681856</v>
      </c>
      <c r="AZ939" s="142">
        <v>98.781065826023507</v>
      </c>
      <c r="BA939" s="142">
        <v>100.10440340112152</v>
      </c>
      <c r="BB939" s="164"/>
      <c r="BC939" s="164"/>
      <c r="BD939" s="164"/>
      <c r="BE939" s="164"/>
      <c r="BF939" s="164"/>
    </row>
    <row r="940" spans="1:58" s="142" customFormat="1" outlineLevel="1" x14ac:dyDescent="0.2">
      <c r="A940" s="96"/>
      <c r="B940" s="96"/>
      <c r="C940" s="96"/>
      <c r="D940" s="137"/>
      <c r="E940" s="137"/>
      <c r="F940" s="151" t="s">
        <v>447</v>
      </c>
      <c r="G940" s="140" t="s">
        <v>1030</v>
      </c>
      <c r="H940" s="142">
        <v>67.600927027046779</v>
      </c>
      <c r="I940" s="142">
        <v>64.016090263106634</v>
      </c>
      <c r="J940" s="142">
        <v>59.885057082985227</v>
      </c>
      <c r="K940" s="142">
        <v>56.601532994056626</v>
      </c>
      <c r="L940" s="142">
        <v>54.399791182572102</v>
      </c>
      <c r="M940" s="142">
        <v>55.340413984523678</v>
      </c>
      <c r="N940" s="142">
        <v>59.797987437506507</v>
      </c>
      <c r="O940" s="142">
        <v>68.830061844138299</v>
      </c>
      <c r="P940" s="142">
        <v>74.062800805283587</v>
      </c>
      <c r="Q940" s="142">
        <v>71.020352413262955</v>
      </c>
      <c r="R940" s="142">
        <v>79.149011764721166</v>
      </c>
      <c r="S940" s="142">
        <v>79.43074464239146</v>
      </c>
      <c r="T940" s="142">
        <v>79.855562730253752</v>
      </c>
      <c r="U940" s="142">
        <v>74.819945337441254</v>
      </c>
      <c r="V940" s="142">
        <v>78.938187240177768</v>
      </c>
      <c r="W940" s="142">
        <v>86.461438379360274</v>
      </c>
      <c r="X940" s="142">
        <v>85.413791208747085</v>
      </c>
      <c r="Y940" s="142">
        <v>83.691331742794276</v>
      </c>
      <c r="Z940" s="142">
        <v>82.625324051512877</v>
      </c>
      <c r="AA940" s="142">
        <v>80.507842931153249</v>
      </c>
      <c r="AB940" s="142">
        <v>77.860575017386779</v>
      </c>
      <c r="AC940" s="142">
        <v>73.807716322528478</v>
      </c>
      <c r="AD940" s="142">
        <v>74.912142370916541</v>
      </c>
      <c r="AE940" s="142">
        <v>81.339363267771134</v>
      </c>
      <c r="AF940" s="142">
        <v>90.359862092986191</v>
      </c>
      <c r="AG940" s="142">
        <v>93.599629894080593</v>
      </c>
      <c r="AH940" s="142">
        <v>97.750921321877172</v>
      </c>
      <c r="AI940" s="142">
        <v>106.35936807758993</v>
      </c>
      <c r="AJ940" s="142">
        <v>112.55786339778629</v>
      </c>
      <c r="AK940" s="142">
        <v>96.742998813492775</v>
      </c>
      <c r="AL940" s="142">
        <v>100</v>
      </c>
      <c r="AM940" s="142">
        <v>112.73466834152256</v>
      </c>
      <c r="AN940" s="142">
        <v>111.25988852417704</v>
      </c>
      <c r="AO940" s="142">
        <v>110.26233285749714</v>
      </c>
      <c r="AP940" s="142">
        <v>111.08726648619484</v>
      </c>
      <c r="AQ940" s="142">
        <v>96.709034112623016</v>
      </c>
      <c r="AR940" s="142">
        <v>88.52581104082978</v>
      </c>
      <c r="AS940" s="142">
        <v>89.591140747442054</v>
      </c>
      <c r="AT940" s="142">
        <v>95.379771341993589</v>
      </c>
      <c r="AU940" s="142">
        <v>89.722905965018384</v>
      </c>
      <c r="AV940" s="142">
        <v>86.278536679149724</v>
      </c>
      <c r="AW940" s="142">
        <v>99.477987482126082</v>
      </c>
      <c r="AX940" s="142">
        <v>99.452525810306312</v>
      </c>
      <c r="AY940" s="142">
        <v>100.88897424872781</v>
      </c>
      <c r="AZ940" s="142">
        <v>101.45468875623632</v>
      </c>
      <c r="BA940" s="142">
        <v>103.42169962656202</v>
      </c>
      <c r="BB940" s="164"/>
      <c r="BC940" s="164"/>
      <c r="BD940" s="164"/>
      <c r="BE940" s="164"/>
      <c r="BF940" s="164"/>
    </row>
    <row r="941" spans="1:58" x14ac:dyDescent="0.2">
      <c r="A941" s="37" t="s">
        <v>442</v>
      </c>
      <c r="B941" s="37" t="s">
        <v>1821</v>
      </c>
      <c r="C941" s="37" t="s">
        <v>1859</v>
      </c>
      <c r="D941" s="38"/>
      <c r="E941" s="38"/>
      <c r="F941" s="67" t="s">
        <v>1855</v>
      </c>
      <c r="G941" s="22" t="s">
        <v>1390</v>
      </c>
      <c r="H941" s="27">
        <f t="array" ref="H941:BA941">EIUGeo($H$937:$BA$940,$H$991:$BA$994)</f>
        <v>66.644996850872687</v>
      </c>
      <c r="I941" s="27">
        <v>63.151280911261587</v>
      </c>
      <c r="J941" s="27">
        <v>59.094193821954221</v>
      </c>
      <c r="K941" s="27">
        <v>55.41944577781107</v>
      </c>
      <c r="L941" s="27">
        <v>53.320567574325054</v>
      </c>
      <c r="M941" s="27">
        <v>53.091422704135127</v>
      </c>
      <c r="N941" s="27">
        <v>57.567588405826044</v>
      </c>
      <c r="O941" s="27">
        <v>65.330662806634109</v>
      </c>
      <c r="P941" s="27">
        <v>68.633681786819579</v>
      </c>
      <c r="Q941" s="27">
        <v>67.145451872589831</v>
      </c>
      <c r="R941" s="27">
        <v>75.81031925333042</v>
      </c>
      <c r="S941" s="27">
        <v>74.418601398298009</v>
      </c>
      <c r="T941" s="27">
        <v>76.040775023547113</v>
      </c>
      <c r="U941" s="27">
        <v>70.077917857022442</v>
      </c>
      <c r="V941" s="27">
        <v>72.64893657251082</v>
      </c>
      <c r="W941" s="27">
        <v>81.600477424978408</v>
      </c>
      <c r="X941" s="27">
        <v>79.120703844963529</v>
      </c>
      <c r="Y941" s="27">
        <v>73.217808232908524</v>
      </c>
      <c r="Z941" s="27">
        <v>70.473729211624544</v>
      </c>
      <c r="AA941" s="27">
        <v>66.600831967168659</v>
      </c>
      <c r="AB941" s="27">
        <v>64.044949613610029</v>
      </c>
      <c r="AC941" s="27">
        <v>62.352023269763762</v>
      </c>
      <c r="AD941" s="27">
        <v>63.841197657677938</v>
      </c>
      <c r="AE941" s="27">
        <v>74.12866797597755</v>
      </c>
      <c r="AF941" s="27">
        <v>82.512901357745449</v>
      </c>
      <c r="AG941" s="27">
        <v>86.17877880384863</v>
      </c>
      <c r="AH941" s="27">
        <v>92.181908839506164</v>
      </c>
      <c r="AI941" s="27">
        <v>101.24529717746601</v>
      </c>
      <c r="AJ941" s="27">
        <v>112.12678352138015</v>
      </c>
      <c r="AK941" s="27">
        <v>96.417242701493279</v>
      </c>
      <c r="AL941" s="27">
        <v>99.999999999999957</v>
      </c>
      <c r="AM941" s="27">
        <v>112.78749104408321</v>
      </c>
      <c r="AN941" s="27">
        <v>107.64877614976989</v>
      </c>
      <c r="AO941" s="27">
        <v>107.71057205217738</v>
      </c>
      <c r="AP941" s="27">
        <v>105.28112077861995</v>
      </c>
      <c r="AQ941" s="27">
        <v>86.364481400870019</v>
      </c>
      <c r="AR941" s="27">
        <v>81.517990469104134</v>
      </c>
      <c r="AS941" s="27">
        <v>84.815833636484044</v>
      </c>
      <c r="AT941" s="27">
        <v>90.536073401375745</v>
      </c>
      <c r="AU941" s="27">
        <v>85.376294105122469</v>
      </c>
      <c r="AV941" s="27">
        <v>83.802270658532464</v>
      </c>
      <c r="AW941" s="28">
        <v>98.209524194825079</v>
      </c>
      <c r="AX941" s="28">
        <v>97.624692997366125</v>
      </c>
      <c r="AY941" s="28">
        <v>97.836075974662123</v>
      </c>
      <c r="AZ941" s="28">
        <v>97.89795209865197</v>
      </c>
      <c r="BA941" s="28">
        <v>100.41600056532668</v>
      </c>
    </row>
    <row r="942" spans="1:58" s="142" customFormat="1" outlineLevel="1" x14ac:dyDescent="0.2">
      <c r="A942" s="96"/>
      <c r="B942" s="96"/>
      <c r="C942" s="96"/>
      <c r="D942" s="137"/>
      <c r="E942" s="137"/>
      <c r="F942" s="150" t="s">
        <v>444</v>
      </c>
      <c r="G942" s="140" t="s">
        <v>1031</v>
      </c>
      <c r="H942" s="164">
        <v>48.668375810221711</v>
      </c>
      <c r="I942" s="164">
        <v>49.560070371295012</v>
      </c>
      <c r="J942" s="164">
        <v>50.46810242415863</v>
      </c>
      <c r="K942" s="164">
        <v>51.392771301846153</v>
      </c>
      <c r="L942" s="164">
        <v>52.334381821725373</v>
      </c>
      <c r="M942" s="142">
        <v>53.29324438598141</v>
      </c>
      <c r="N942" s="142">
        <v>55.538851827492181</v>
      </c>
      <c r="O942" s="142">
        <v>57.765667574931811</v>
      </c>
      <c r="P942" s="142">
        <v>59.729399605374397</v>
      </c>
      <c r="Q942" s="142">
        <v>62.050173823170091</v>
      </c>
      <c r="R942" s="142">
        <v>58.357605938175254</v>
      </c>
      <c r="S942" s="142">
        <v>59.729399605374397</v>
      </c>
      <c r="T942" s="142">
        <v>66.381659306586457</v>
      </c>
      <c r="U942" s="142">
        <v>71.173541294747693</v>
      </c>
      <c r="V942" s="142">
        <v>73.146669172225842</v>
      </c>
      <c r="W942" s="142">
        <v>76.660715963544121</v>
      </c>
      <c r="X942" s="142">
        <v>78.633843841022284</v>
      </c>
      <c r="Y942" s="142">
        <v>79.357324062764192</v>
      </c>
      <c r="Z942" s="142">
        <v>80.926430517711154</v>
      </c>
      <c r="AA942" s="142">
        <v>83.00291271258105</v>
      </c>
      <c r="AB942" s="142">
        <v>84.665977637884055</v>
      </c>
      <c r="AC942" s="142">
        <v>86.329042563187087</v>
      </c>
      <c r="AD942" s="142">
        <v>88.527670769519887</v>
      </c>
      <c r="AE942" s="142">
        <v>90.265902471107694</v>
      </c>
      <c r="AF942" s="142">
        <v>91.13971624541945</v>
      </c>
      <c r="AG942" s="142">
        <v>92.088696796016109</v>
      </c>
      <c r="AH942" s="142">
        <v>92.812177017758145</v>
      </c>
      <c r="AI942" s="142">
        <v>93.949074509066946</v>
      </c>
      <c r="AJ942" s="142">
        <v>96.476557361646144</v>
      </c>
      <c r="AK942" s="142">
        <v>98.402706003946221</v>
      </c>
      <c r="AL942" s="142">
        <v>100</v>
      </c>
      <c r="AM942" s="142">
        <v>101.64427323123175</v>
      </c>
      <c r="AN942" s="142">
        <v>104.265714554167</v>
      </c>
      <c r="AO942" s="142">
        <v>106.84957248895985</v>
      </c>
      <c r="AP942" s="142">
        <v>110.1287231043878</v>
      </c>
      <c r="AQ942" s="142">
        <v>112.70318519214497</v>
      </c>
      <c r="AR942" s="142">
        <v>115.05214695104794</v>
      </c>
      <c r="AS942" s="142">
        <v>117.43869209809219</v>
      </c>
      <c r="AT942" s="142">
        <v>120.68965517241409</v>
      </c>
      <c r="AU942" s="142">
        <v>124.12853518744744</v>
      </c>
      <c r="AV942" s="142">
        <v>126.84393498073842</v>
      </c>
      <c r="AW942" s="142">
        <v>130.51982695209188</v>
      </c>
      <c r="AX942" s="142">
        <v>133.31794003008622</v>
      </c>
      <c r="AY942" s="142">
        <v>135.99283117884988</v>
      </c>
      <c r="AZ942" s="142">
        <v>139.41114698336142</v>
      </c>
      <c r="BA942" s="142">
        <v>142.91538557393517</v>
      </c>
      <c r="BB942" s="164"/>
      <c r="BC942" s="164"/>
      <c r="BD942" s="164"/>
      <c r="BE942" s="164"/>
      <c r="BF942" s="164"/>
    </row>
    <row r="943" spans="1:58" s="142" customFormat="1" outlineLevel="1" x14ac:dyDescent="0.2">
      <c r="A943" s="96"/>
      <c r="B943" s="96"/>
      <c r="C943" s="96"/>
      <c r="D943" s="137"/>
      <c r="E943" s="137"/>
      <c r="F943" s="150" t="s">
        <v>445</v>
      </c>
      <c r="G943" s="140" t="s">
        <v>1032</v>
      </c>
      <c r="H943" s="142">
        <v>28.484848484848499</v>
      </c>
      <c r="I943" s="142">
        <v>32.617079889807179</v>
      </c>
      <c r="J943" s="142">
        <v>37.465564738292031</v>
      </c>
      <c r="K943" s="142">
        <v>41.542699724517931</v>
      </c>
      <c r="L943" s="142">
        <v>44.517906336088174</v>
      </c>
      <c r="M943" s="142">
        <v>47.052341597796165</v>
      </c>
      <c r="N943" s="142">
        <v>48.953168044077152</v>
      </c>
      <c r="O943" s="142">
        <v>50.495867768595069</v>
      </c>
      <c r="P943" s="142">
        <v>52.093663911845759</v>
      </c>
      <c r="Q943" s="142">
        <v>54.242424242424271</v>
      </c>
      <c r="R943" s="142">
        <v>56.749311294765867</v>
      </c>
      <c r="S943" s="142">
        <v>59.035812672176341</v>
      </c>
      <c r="T943" s="142">
        <v>61.157024793388466</v>
      </c>
      <c r="U943" s="142">
        <v>62.424242424242465</v>
      </c>
      <c r="V943" s="142">
        <v>63.553719008264501</v>
      </c>
      <c r="W943" s="142">
        <v>65.151515151515184</v>
      </c>
      <c r="X943" s="142">
        <v>66.914600550964224</v>
      </c>
      <c r="Y943" s="142">
        <v>68.732782369146037</v>
      </c>
      <c r="Z943" s="142">
        <v>70.165289256198378</v>
      </c>
      <c r="AA943" s="142">
        <v>71.845730027548242</v>
      </c>
      <c r="AB943" s="142">
        <v>75.399449035812694</v>
      </c>
      <c r="AC943" s="142">
        <v>78.705234159779636</v>
      </c>
      <c r="AD943" s="142">
        <v>81.294765840220407</v>
      </c>
      <c r="AE943" s="142">
        <v>83.498622589531692</v>
      </c>
      <c r="AF943" s="142">
        <v>85.757575757575765</v>
      </c>
      <c r="AG943" s="142">
        <v>88.181818181818187</v>
      </c>
      <c r="AH943" s="142">
        <v>90.688705234159784</v>
      </c>
      <c r="AI943" s="142">
        <v>93.223140495867767</v>
      </c>
      <c r="AJ943" s="142">
        <v>96.170798898071638</v>
      </c>
      <c r="AK943" s="142">
        <v>98.236914600550975</v>
      </c>
      <c r="AL943" s="142">
        <v>100</v>
      </c>
      <c r="AM943" s="142">
        <v>102.42424242424242</v>
      </c>
      <c r="AN943" s="142">
        <v>105.04132231404958</v>
      </c>
      <c r="AO943" s="142">
        <v>107.07988980716252</v>
      </c>
      <c r="AP943" s="142">
        <v>108.84297520661156</v>
      </c>
      <c r="AQ943" s="142">
        <v>110.19283746556472</v>
      </c>
      <c r="AR943" s="142">
        <v>111.57024793388427</v>
      </c>
      <c r="AS943" s="142">
        <v>113.11294765840218</v>
      </c>
      <c r="AT943" s="142">
        <v>114.95867768595039</v>
      </c>
      <c r="AU943" s="142">
        <v>117.21763085399446</v>
      </c>
      <c r="AV943" s="142">
        <v>119.19191919191952</v>
      </c>
      <c r="AW943" s="142">
        <v>122.200506392272</v>
      </c>
      <c r="AX943" s="142">
        <v>124.71931280457943</v>
      </c>
      <c r="AY943" s="142">
        <v>127.60282331662128</v>
      </c>
      <c r="AZ943" s="142">
        <v>130.68162423760472</v>
      </c>
      <c r="BA943" s="142">
        <v>133.96643754444113</v>
      </c>
      <c r="BB943" s="164"/>
      <c r="BC943" s="164"/>
      <c r="BD943" s="164"/>
      <c r="BE943" s="164"/>
      <c r="BF943" s="164"/>
    </row>
    <row r="944" spans="1:58" s="142" customFormat="1" outlineLevel="1" x14ac:dyDescent="0.2">
      <c r="A944" s="96"/>
      <c r="B944" s="96"/>
      <c r="C944" s="96"/>
      <c r="D944" s="137"/>
      <c r="E944" s="137"/>
      <c r="F944" s="150" t="s">
        <v>446</v>
      </c>
      <c r="G944" s="140" t="s">
        <v>1033</v>
      </c>
      <c r="H944" s="142">
        <v>17.876205637231902</v>
      </c>
      <c r="I944" s="142">
        <v>21.987077441708049</v>
      </c>
      <c r="J944" s="142">
        <v>25.742110684520974</v>
      </c>
      <c r="K944" s="142">
        <v>30.620844648375304</v>
      </c>
      <c r="L944" s="142">
        <v>34.188594437681417</v>
      </c>
      <c r="M944" s="142">
        <v>38.037269407247855</v>
      </c>
      <c r="N944" s="142">
        <v>39.872647251615263</v>
      </c>
      <c r="O944" s="142">
        <v>42.429066391984207</v>
      </c>
      <c r="P944" s="142">
        <v>45.041670568405223</v>
      </c>
      <c r="Q944" s="142">
        <v>47.747916471579757</v>
      </c>
      <c r="R944" s="142">
        <v>51.212660361457047</v>
      </c>
      <c r="S944" s="142">
        <v>56.185036052064774</v>
      </c>
      <c r="T944" s="142">
        <v>59.26584886225303</v>
      </c>
      <c r="U944" s="142">
        <v>61.719262103193138</v>
      </c>
      <c r="V944" s="142">
        <v>63.648281674314077</v>
      </c>
      <c r="W944" s="142">
        <v>65.979960670474767</v>
      </c>
      <c r="X944" s="142">
        <v>68.002621968349104</v>
      </c>
      <c r="Y944" s="142">
        <v>70.615226144770119</v>
      </c>
      <c r="Z944" s="142">
        <v>72.497424852514285</v>
      </c>
      <c r="AA944" s="142">
        <v>74.051877516621389</v>
      </c>
      <c r="AB944" s="142">
        <v>75.596966008053172</v>
      </c>
      <c r="AC944" s="142">
        <v>77.067141118082162</v>
      </c>
      <c r="AD944" s="142">
        <v>79.127259106657945</v>
      </c>
      <c r="AE944" s="142">
        <v>81.196741267908919</v>
      </c>
      <c r="AF944" s="142">
        <v>83.528420264069609</v>
      </c>
      <c r="AG944" s="142">
        <v>85.794550051502924</v>
      </c>
      <c r="AH944" s="142">
        <v>88.762992789587059</v>
      </c>
      <c r="AI944" s="142">
        <v>91.253862721228515</v>
      </c>
      <c r="AJ944" s="142">
        <v>94.297218840715431</v>
      </c>
      <c r="AK944" s="142">
        <v>97.340574960202233</v>
      </c>
      <c r="AL944" s="142">
        <v>100</v>
      </c>
      <c r="AM944" s="142">
        <v>102.45341324094012</v>
      </c>
      <c r="AN944" s="142">
        <v>104.89746230920494</v>
      </c>
      <c r="AO944" s="142">
        <v>107.00440116115738</v>
      </c>
      <c r="AP944" s="142">
        <v>109.60764116490307</v>
      </c>
      <c r="AQ944" s="142">
        <v>112.35134375877882</v>
      </c>
      <c r="AR944" s="142">
        <v>112.9319224646502</v>
      </c>
      <c r="AS944" s="142">
        <v>113.671692106002</v>
      </c>
      <c r="AT944" s="142">
        <v>114.7111152729652</v>
      </c>
      <c r="AU944" s="142">
        <v>115.85354433935757</v>
      </c>
      <c r="AV944" s="142">
        <v>116.69631988013855</v>
      </c>
      <c r="AW944" s="142">
        <v>117.74658675905981</v>
      </c>
      <c r="AX944" s="142">
        <v>118.69086241025629</v>
      </c>
      <c r="AY944" s="142">
        <v>119.75836398807982</v>
      </c>
      <c r="AZ944" s="142">
        <v>120.98586212790528</v>
      </c>
      <c r="BA944" s="142">
        <v>122.41018638216306</v>
      </c>
      <c r="BB944" s="164"/>
      <c r="BC944" s="164"/>
      <c r="BD944" s="164"/>
      <c r="BE944" s="164"/>
      <c r="BF944" s="164"/>
    </row>
    <row r="945" spans="1:58" s="142" customFormat="1" outlineLevel="1" x14ac:dyDescent="0.2">
      <c r="A945" s="96"/>
      <c r="B945" s="96"/>
      <c r="C945" s="96"/>
      <c r="D945" s="137"/>
      <c r="E945" s="137"/>
      <c r="F945" s="150" t="s">
        <v>447</v>
      </c>
      <c r="G945" s="140" t="s">
        <v>1034</v>
      </c>
      <c r="H945" s="142">
        <v>19.334953539170865</v>
      </c>
      <c r="I945" s="142">
        <v>21.813492540850749</v>
      </c>
      <c r="J945" s="142">
        <v>23.857406219961163</v>
      </c>
      <c r="K945" s="142">
        <v>25.842586747373023</v>
      </c>
      <c r="L945" s="142">
        <v>27.393141952215405</v>
      </c>
      <c r="M945" s="142">
        <v>29.689608183629662</v>
      </c>
      <c r="N945" s="142">
        <v>32.062427512252114</v>
      </c>
      <c r="O945" s="142">
        <v>34.552713144271664</v>
      </c>
      <c r="P945" s="142">
        <v>37.571597141578394</v>
      </c>
      <c r="Q945" s="142">
        <v>41.001613200775196</v>
      </c>
      <c r="R945" s="142">
        <v>45.01308746178789</v>
      </c>
      <c r="S945" s="142">
        <v>48.531203248532485</v>
      </c>
      <c r="T945" s="142">
        <v>51.42674762727227</v>
      </c>
      <c r="U945" s="142">
        <v>53.030162668643371</v>
      </c>
      <c r="V945" s="142">
        <v>54.938990098847029</v>
      </c>
      <c r="W945" s="142">
        <v>56.665744758785131</v>
      </c>
      <c r="X945" s="142">
        <v>58.674418546876396</v>
      </c>
      <c r="Y945" s="142">
        <v>61.194070754745262</v>
      </c>
      <c r="Z945" s="142">
        <v>64.318674425109421</v>
      </c>
      <c r="AA945" s="142">
        <v>67.419784834794172</v>
      </c>
      <c r="AB945" s="142">
        <v>70.485655353459563</v>
      </c>
      <c r="AC945" s="142">
        <v>74.160885055315845</v>
      </c>
      <c r="AD945" s="142">
        <v>76.504781548846765</v>
      </c>
      <c r="AE945" s="142">
        <v>78.979936246015342</v>
      </c>
      <c r="AF945" s="142">
        <v>82.373898368647914</v>
      </c>
      <c r="AG945" s="142">
        <v>86.18038627414208</v>
      </c>
      <c r="AH945" s="142">
        <v>90.193137071066801</v>
      </c>
      <c r="AI945" s="142">
        <v>94.637164822801267</v>
      </c>
      <c r="AJ945" s="142">
        <v>97.993624601537505</v>
      </c>
      <c r="AK945" s="142">
        <v>97.88111756984803</v>
      </c>
      <c r="AL945" s="142">
        <v>100</v>
      </c>
      <c r="AM945" s="142">
        <v>102.28764297768593</v>
      </c>
      <c r="AN945" s="142">
        <v>103.61897618601154</v>
      </c>
      <c r="AO945" s="142">
        <v>104.7627976748545</v>
      </c>
      <c r="AP945" s="142">
        <v>105.92537033564588</v>
      </c>
      <c r="AQ945" s="142">
        <v>108.47552972060735</v>
      </c>
      <c r="AR945" s="142">
        <v>111.06319144946541</v>
      </c>
      <c r="AS945" s="142">
        <v>113.61335083442714</v>
      </c>
      <c r="AT945" s="142">
        <v>116.96981061316315</v>
      </c>
      <c r="AU945" s="142">
        <v>120.94505906619153</v>
      </c>
      <c r="AV945" s="142">
        <v>123.12019501218823</v>
      </c>
      <c r="AW945" s="142">
        <v>127.41336689955496</v>
      </c>
      <c r="AX945" s="142">
        <v>133.64953960326187</v>
      </c>
      <c r="AY945" s="142">
        <v>137.8220782296757</v>
      </c>
      <c r="AZ945" s="142">
        <v>142.12681302110138</v>
      </c>
      <c r="BA945" s="142">
        <v>146.27748446856964</v>
      </c>
      <c r="BB945" s="164"/>
      <c r="BC945" s="164"/>
      <c r="BD945" s="164"/>
      <c r="BE945" s="164"/>
      <c r="BF945" s="164"/>
    </row>
    <row r="946" spans="1:58" x14ac:dyDescent="0.2">
      <c r="A946" s="37" t="s">
        <v>442</v>
      </c>
      <c r="B946" s="37" t="s">
        <v>1822</v>
      </c>
      <c r="C946" s="37" t="s">
        <v>1859</v>
      </c>
      <c r="F946" s="67" t="s">
        <v>1856</v>
      </c>
      <c r="G946" s="31" t="s">
        <v>1391</v>
      </c>
      <c r="H946" s="27">
        <f t="array" ref="H946:BA946">EIUGeo($H$942:$BA$945,$H$1011:$BA$1014)</f>
        <v>28.053204796799761</v>
      </c>
      <c r="I946" s="27">
        <v>31.248174087720312</v>
      </c>
      <c r="J946" s="27">
        <v>34.233906905963465</v>
      </c>
      <c r="K946" s="27">
        <v>37.220553240803362</v>
      </c>
      <c r="L946" s="27">
        <v>39.44198059931287</v>
      </c>
      <c r="M946" s="27">
        <v>41.865982909523602</v>
      </c>
      <c r="N946" s="27">
        <v>44.054865571999223</v>
      </c>
      <c r="O946" s="27">
        <v>46.346195796575742</v>
      </c>
      <c r="P946" s="27">
        <v>48.753223056334711</v>
      </c>
      <c r="Q946" s="27">
        <v>51.506729232559088</v>
      </c>
      <c r="R946" s="27">
        <v>52.961473986340245</v>
      </c>
      <c r="S946" s="27">
        <v>55.873935429830816</v>
      </c>
      <c r="T946" s="27">
        <v>59.750432176301651</v>
      </c>
      <c r="U946" s="27">
        <v>62.36048610164584</v>
      </c>
      <c r="V946" s="27">
        <v>64.119692208538893</v>
      </c>
      <c r="W946" s="27">
        <v>66.444931489945475</v>
      </c>
      <c r="X946" s="27">
        <v>68.400466010573936</v>
      </c>
      <c r="Y946" s="27">
        <v>70.277389923513709</v>
      </c>
      <c r="Z946" s="27">
        <v>72.324898301367796</v>
      </c>
      <c r="AA946" s="27">
        <v>74.498779235489877</v>
      </c>
      <c r="AB946" s="27">
        <v>76.986034649549353</v>
      </c>
      <c r="AC946" s="27">
        <v>79.552195160351616</v>
      </c>
      <c r="AD946" s="27">
        <v>81.858359747175797</v>
      </c>
      <c r="AE946" s="27">
        <v>83.972656282175294</v>
      </c>
      <c r="AF946" s="27">
        <v>86.131919418173098</v>
      </c>
      <c r="AG946" s="27">
        <v>88.434210230434402</v>
      </c>
      <c r="AH946" s="27">
        <v>90.862317030841055</v>
      </c>
      <c r="AI946" s="27">
        <v>93.423637788955901</v>
      </c>
      <c r="AJ946" s="27">
        <v>96.35707815332124</v>
      </c>
      <c r="AK946" s="27">
        <v>98.026754754874673</v>
      </c>
      <c r="AL946" s="27">
        <v>100</v>
      </c>
      <c r="AM946" s="27">
        <v>102.14429803845272</v>
      </c>
      <c r="AN946" s="27">
        <v>104.40541264007679</v>
      </c>
      <c r="AO946" s="27">
        <v>106.40473059558497</v>
      </c>
      <c r="AP946" s="27">
        <v>108.65810285455306</v>
      </c>
      <c r="AQ946" s="27">
        <v>110.97158418236677</v>
      </c>
      <c r="AR946" s="27">
        <v>112.81291863997731</v>
      </c>
      <c r="AS946" s="27">
        <v>114.72172912733068</v>
      </c>
      <c r="AT946" s="27">
        <v>117.23124552141725</v>
      </c>
      <c r="AU946" s="27">
        <v>120.06643793170892</v>
      </c>
      <c r="AV946" s="27">
        <v>122.09372053438202</v>
      </c>
      <c r="AW946" s="28">
        <v>125.2295896821644</v>
      </c>
      <c r="AX946" s="28">
        <v>128.41814277460867</v>
      </c>
      <c r="AY946" s="28">
        <v>131.16828140546778</v>
      </c>
      <c r="AZ946" s="28">
        <v>134.25470970833112</v>
      </c>
      <c r="BA946" s="28">
        <v>137.41737822229641</v>
      </c>
    </row>
    <row r="947" spans="1:58" ht="25.5" x14ac:dyDescent="0.2">
      <c r="A947" s="37" t="s">
        <v>442</v>
      </c>
      <c r="B947" s="37" t="s">
        <v>1823</v>
      </c>
      <c r="C947" s="37" t="s">
        <v>1859</v>
      </c>
      <c r="F947" s="69" t="s">
        <v>1857</v>
      </c>
      <c r="G947" s="31" t="s">
        <v>1392</v>
      </c>
      <c r="H947" s="27">
        <f>IF(AND(ISNUMBER(H946),ISNUMBER(H911)),H946/H911*100,"–")</f>
        <v>73.845820746814198</v>
      </c>
      <c r="I947" s="27">
        <f t="shared" ref="I947:X947" si="746">IF(AND(ISNUMBER(I946),ISNUMBER(I911)),I946/I911*100,"–")</f>
        <v>72.966485716299943</v>
      </c>
      <c r="J947" s="27">
        <f t="shared" si="746"/>
        <v>72.392679067256225</v>
      </c>
      <c r="K947" s="27">
        <f t="shared" si="746"/>
        <v>72.970885214931997</v>
      </c>
      <c r="L947" s="27">
        <f t="shared" si="746"/>
        <v>72.904099186236778</v>
      </c>
      <c r="M947" s="27">
        <f t="shared" si="746"/>
        <v>73.590621551251758</v>
      </c>
      <c r="N947" s="27">
        <f t="shared" si="746"/>
        <v>75.524038289366317</v>
      </c>
      <c r="O947" s="27">
        <f t="shared" si="746"/>
        <v>77.455885527406622</v>
      </c>
      <c r="P947" s="27">
        <f t="shared" si="746"/>
        <v>78.995093577438837</v>
      </c>
      <c r="Q947" s="27">
        <f t="shared" si="746"/>
        <v>80.011868979711792</v>
      </c>
      <c r="R947" s="27">
        <f t="shared" si="746"/>
        <v>78.57028543513303</v>
      </c>
      <c r="S947" s="27">
        <f t="shared" si="746"/>
        <v>78.727154541146675</v>
      </c>
      <c r="T947" s="27">
        <f t="shared" si="746"/>
        <v>80.685460846374369</v>
      </c>
      <c r="U947" s="27">
        <f t="shared" si="746"/>
        <v>81.35915152729838</v>
      </c>
      <c r="V947" s="27">
        <f t="shared" si="746"/>
        <v>81.503836921061293</v>
      </c>
      <c r="W947" s="27">
        <f t="shared" si="746"/>
        <v>86.442979478649377</v>
      </c>
      <c r="X947" s="27">
        <f t="shared" si="746"/>
        <v>87.00758691920187</v>
      </c>
      <c r="Y947" s="27">
        <f t="shared" ref="Y947:AS947" si="747">IF(AND(ISNUMBER(Y946),ISNUMBER(Y911)),Y946/Y911*100,"–")</f>
        <v>87.988305172013625</v>
      </c>
      <c r="Z947" s="27">
        <f t="shared" si="747"/>
        <v>89.528664854016483</v>
      </c>
      <c r="AA947" s="27">
        <f>IF(AND(ISNUMBER(AA946),ISNUMBER(AA911)),AA946/AA911*100,"–")</f>
        <v>91.307120191109718</v>
      </c>
      <c r="AB947" s="27">
        <f>IF(AND(ISNUMBER(AB946),ISNUMBER(AB911)),AB946/AB911*100,"–")</f>
        <v>92.861895830268153</v>
      </c>
      <c r="AC947" s="27">
        <f>IF(AND(ISNUMBER(AC946),ISNUMBER(AC911)),AC946/AC911*100,"–")</f>
        <v>94.248298858596741</v>
      </c>
      <c r="AD947" s="27">
        <f>IF(AND(ISNUMBER(AD946),ISNUMBER(AD911)),AD946/AD911*100,"–")</f>
        <v>95.345133163444075</v>
      </c>
      <c r="AE947" s="27">
        <f t="shared" si="747"/>
        <v>96.115303676302716</v>
      </c>
      <c r="AF947" s="27">
        <f t="shared" si="747"/>
        <v>96.738003801364798</v>
      </c>
      <c r="AG947" s="27">
        <f t="shared" si="747"/>
        <v>97.376973949776939</v>
      </c>
      <c r="AH947" s="27">
        <f t="shared" si="747"/>
        <v>98.016800346487059</v>
      </c>
      <c r="AI947" s="27">
        <f t="shared" si="747"/>
        <v>98.716142610071756</v>
      </c>
      <c r="AJ947" s="27">
        <f t="shared" si="747"/>
        <v>98.681840895908067</v>
      </c>
      <c r="AK947" s="27">
        <f t="shared" si="747"/>
        <v>99.674779783624729</v>
      </c>
      <c r="AL947" s="27">
        <f t="shared" si="747"/>
        <v>99.999999999999986</v>
      </c>
      <c r="AM947" s="27">
        <f t="shared" si="747"/>
        <v>99.315607991713733</v>
      </c>
      <c r="AN947" s="27">
        <f t="shared" si="747"/>
        <v>99.030857952129153</v>
      </c>
      <c r="AO947" s="27">
        <f t="shared" si="747"/>
        <v>99.393220615013121</v>
      </c>
      <c r="AP947" s="27">
        <f t="shared" si="747"/>
        <v>100.7214807527205</v>
      </c>
      <c r="AQ947" s="27">
        <f t="shared" si="747"/>
        <v>102.50778059591848</v>
      </c>
      <c r="AR947" s="27">
        <f t="shared" si="747"/>
        <v>103.77805620008627</v>
      </c>
      <c r="AS947" s="27">
        <f t="shared" si="747"/>
        <v>103.77634251861605</v>
      </c>
      <c r="AT947" s="27">
        <f t="shared" ref="AT947:AY947" si="748">IF(AND(ISNUMBER(AT946),ISNUMBER(AT911)),AT946/AT911*100,"–")</f>
        <v>104.05498750427978</v>
      </c>
      <c r="AU947" s="27">
        <f t="shared" si="748"/>
        <v>105.22642941568496</v>
      </c>
      <c r="AV947" s="27">
        <f t="shared" si="748"/>
        <v>106.52471051811767</v>
      </c>
      <c r="AW947" s="28">
        <f t="shared" si="748"/>
        <v>106.99327186216104</v>
      </c>
      <c r="AX947" s="28">
        <f t="shared" si="748"/>
        <v>107.89449230316259</v>
      </c>
      <c r="AY947" s="28">
        <f t="shared" si="748"/>
        <v>108.47378233281081</v>
      </c>
      <c r="AZ947" s="28">
        <f t="shared" ref="AZ947:BA947" si="749">IF(AND(ISNUMBER(AZ946),ISNUMBER(AZ911)),AZ946/AZ911*100,"–")</f>
        <v>109.24299068864842</v>
      </c>
      <c r="BA947" s="28">
        <f t="shared" si="749"/>
        <v>109.98510299150182</v>
      </c>
    </row>
    <row r="948" spans="1:58" s="142" customFormat="1" outlineLevel="1" x14ac:dyDescent="0.2">
      <c r="A948" s="96"/>
      <c r="B948" s="96"/>
      <c r="C948" s="96"/>
      <c r="D948" s="96"/>
      <c r="E948" s="96"/>
      <c r="F948" s="150" t="s">
        <v>444</v>
      </c>
      <c r="G948" s="148" t="s">
        <v>1035</v>
      </c>
      <c r="H948" s="142">
        <v>60.309003867201255</v>
      </c>
      <c r="I948" s="142">
        <v>50.519553179732284</v>
      </c>
      <c r="J948" s="142">
        <v>46.017535908155374</v>
      </c>
      <c r="K948" s="142">
        <v>42.101221006982136</v>
      </c>
      <c r="L948" s="142">
        <v>37.612523483832412</v>
      </c>
      <c r="M948" s="142">
        <v>36.851267571107286</v>
      </c>
      <c r="N948" s="142">
        <v>48.950004817357559</v>
      </c>
      <c r="O948" s="142">
        <v>59.334835109453898</v>
      </c>
      <c r="P948" s="142">
        <v>61.299471560381647</v>
      </c>
      <c r="Q948" s="142">
        <v>57.350788115283919</v>
      </c>
      <c r="R948" s="142">
        <v>67.712911387881277</v>
      </c>
      <c r="S948" s="142">
        <v>77.064380041267256</v>
      </c>
      <c r="T948" s="142">
        <v>86.047167660746467</v>
      </c>
      <c r="U948" s="142">
        <v>80.410579545060585</v>
      </c>
      <c r="V948" s="142">
        <v>81.647062712070479</v>
      </c>
      <c r="W948" s="142">
        <v>91.628078806440953</v>
      </c>
      <c r="X948" s="142">
        <v>88.982521345855403</v>
      </c>
      <c r="Y948" s="142">
        <v>78.352569328494269</v>
      </c>
      <c r="Z948" s="142">
        <v>77.629135704520024</v>
      </c>
      <c r="AA948" s="142">
        <v>74.73797093594662</v>
      </c>
      <c r="AB948" s="142">
        <v>65.272735060036609</v>
      </c>
      <c r="AC948" s="142">
        <v>63.115755729703579</v>
      </c>
      <c r="AD948" s="142">
        <v>67.139748740264153</v>
      </c>
      <c r="AE948" s="142">
        <v>81.184884118372096</v>
      </c>
      <c r="AF948" s="142">
        <v>88.953789049487014</v>
      </c>
      <c r="AG948" s="142">
        <v>88.189013385093702</v>
      </c>
      <c r="AH948" s="142">
        <v>87.091248138063122</v>
      </c>
      <c r="AI948" s="142">
        <v>94.96240176861707</v>
      </c>
      <c r="AJ948" s="142">
        <v>105.10188847478308</v>
      </c>
      <c r="AK948" s="142">
        <v>106.11230188538927</v>
      </c>
      <c r="AL948" s="142">
        <v>100</v>
      </c>
      <c r="AM948" s="142">
        <v>105.28565214301435</v>
      </c>
      <c r="AN948" s="142">
        <v>100.52857182874672</v>
      </c>
      <c r="AO948" s="142">
        <v>106.25705277148168</v>
      </c>
      <c r="AP948" s="142">
        <v>108.11628197418952</v>
      </c>
      <c r="AQ948" s="142">
        <v>92.789398629232579</v>
      </c>
      <c r="AR948" s="142">
        <v>94.079190623651172</v>
      </c>
      <c r="AS948" s="142">
        <v>97.241928288326903</v>
      </c>
      <c r="AT948" s="142">
        <v>105.18811141027848</v>
      </c>
      <c r="AU948" s="142">
        <v>102.7367614840274</v>
      </c>
      <c r="AV948" s="142">
        <v>110.10261385921706</v>
      </c>
      <c r="AW948" s="142">
        <v>117.13039292570832</v>
      </c>
      <c r="AX948" s="142">
        <v>116.00801082410739</v>
      </c>
      <c r="AY948" s="142">
        <v>115.04097730041848</v>
      </c>
      <c r="AZ948" s="142">
        <v>118.67978237036112</v>
      </c>
      <c r="BA948" s="142">
        <v>124.97106936926845</v>
      </c>
      <c r="BB948" s="164"/>
      <c r="BC948" s="164"/>
      <c r="BD948" s="164"/>
      <c r="BE948" s="164"/>
      <c r="BF948" s="164"/>
    </row>
    <row r="949" spans="1:58" s="142" customFormat="1" outlineLevel="1" x14ac:dyDescent="0.2">
      <c r="A949" s="96"/>
      <c r="B949" s="96"/>
      <c r="C949" s="96"/>
      <c r="D949" s="96"/>
      <c r="E949" s="96"/>
      <c r="F949" s="150" t="s">
        <v>445</v>
      </c>
      <c r="G949" s="148" t="s">
        <v>1036</v>
      </c>
      <c r="H949" s="142">
        <v>44.888771046851105</v>
      </c>
      <c r="I949" s="142">
        <v>40.506149097057893</v>
      </c>
      <c r="J949" s="142">
        <v>39.797276789305528</v>
      </c>
      <c r="K949" s="142">
        <v>39.203210237488271</v>
      </c>
      <c r="L949" s="142">
        <v>36.752273492183555</v>
      </c>
      <c r="M949" s="142">
        <v>36.818621131132204</v>
      </c>
      <c r="N949" s="142">
        <v>48.723193470588278</v>
      </c>
      <c r="O949" s="142">
        <v>58.159398087406359</v>
      </c>
      <c r="P949" s="142">
        <v>60.232506621325335</v>
      </c>
      <c r="Q949" s="142">
        <v>57.219931223476493</v>
      </c>
      <c r="R949" s="142">
        <v>68.476181131217658</v>
      </c>
      <c r="S949" s="142">
        <v>69.155558052993328</v>
      </c>
      <c r="T949" s="142">
        <v>73.974219172357607</v>
      </c>
      <c r="U949" s="142">
        <v>68.378206161666313</v>
      </c>
      <c r="V949" s="142">
        <v>69.119445497677702</v>
      </c>
      <c r="W949" s="142">
        <v>77.08375184287695</v>
      </c>
      <c r="X949" s="142">
        <v>75.82443510333421</v>
      </c>
      <c r="Y949" s="142">
        <v>67.936859311842525</v>
      </c>
      <c r="Z949" s="142">
        <v>67.222602245416667</v>
      </c>
      <c r="AA949" s="142">
        <v>64.817853157708711</v>
      </c>
      <c r="AB949" s="142">
        <v>56.89540694862761</v>
      </c>
      <c r="AC949" s="142">
        <v>56.504894091370709</v>
      </c>
      <c r="AD949" s="142">
        <v>61.393894183619381</v>
      </c>
      <c r="AE949" s="142">
        <v>74.995512301973093</v>
      </c>
      <c r="AF949" s="142">
        <v>83.166126147597822</v>
      </c>
      <c r="AG949" s="142">
        <v>84.865356455877716</v>
      </c>
      <c r="AH949" s="142">
        <v>87.007644390469196</v>
      </c>
      <c r="AI949" s="142">
        <v>96.470361915746437</v>
      </c>
      <c r="AJ949" s="142">
        <v>106.56542527883595</v>
      </c>
      <c r="AK949" s="142">
        <v>104.14546768761417</v>
      </c>
      <c r="AL949" s="142">
        <v>100</v>
      </c>
      <c r="AM949" s="142">
        <v>105.43867700290494</v>
      </c>
      <c r="AN949" s="142">
        <v>99.156128067936734</v>
      </c>
      <c r="AO949" s="142">
        <v>103.41703657551358</v>
      </c>
      <c r="AP949" s="142">
        <v>104.05627691056013</v>
      </c>
      <c r="AQ949" s="142">
        <v>87.125455534141281</v>
      </c>
      <c r="AR949" s="142">
        <v>87.65234807735149</v>
      </c>
      <c r="AS949" s="142">
        <v>90.078744023173059</v>
      </c>
      <c r="AT949" s="142">
        <v>95.087342493710352</v>
      </c>
      <c r="AU949" s="142">
        <v>89.534815567485666</v>
      </c>
      <c r="AV949" s="142">
        <v>96.009301496872325</v>
      </c>
      <c r="AW949" s="142">
        <v>103.81056491233097</v>
      </c>
      <c r="AX949" s="142">
        <v>102.17215113771297</v>
      </c>
      <c r="AY949" s="142">
        <v>100.96008533444436</v>
      </c>
      <c r="AZ949" s="142">
        <v>103.58843119891135</v>
      </c>
      <c r="BA949" s="142">
        <v>107.52528394403213</v>
      </c>
      <c r="BB949" s="164"/>
      <c r="BC949" s="164"/>
      <c r="BD949" s="164"/>
      <c r="BE949" s="164"/>
      <c r="BF949" s="164"/>
    </row>
    <row r="950" spans="1:58" s="142" customFormat="1" outlineLevel="1" x14ac:dyDescent="0.2">
      <c r="A950" s="96"/>
      <c r="B950" s="96"/>
      <c r="C950" s="96"/>
      <c r="D950" s="96"/>
      <c r="E950" s="96"/>
      <c r="F950" s="150" t="s">
        <v>446</v>
      </c>
      <c r="G950" s="148" t="s">
        <v>1037</v>
      </c>
      <c r="H950" s="142">
        <v>28.162105474857778</v>
      </c>
      <c r="I950" s="142">
        <v>27.186874540232278</v>
      </c>
      <c r="J950" s="142">
        <v>27.825405735699675</v>
      </c>
      <c r="K950" s="142">
        <v>28.442975508450161</v>
      </c>
      <c r="L950" s="142">
        <v>26.975425432227343</v>
      </c>
      <c r="M950" s="142">
        <v>27.732509670741667</v>
      </c>
      <c r="N950" s="142">
        <v>37.739246836408647</v>
      </c>
      <c r="O950" s="142">
        <v>45.506183859366239</v>
      </c>
      <c r="P950" s="142">
        <v>48.223373707835506</v>
      </c>
      <c r="Q950" s="142">
        <v>47.884390798487082</v>
      </c>
      <c r="R950" s="142">
        <v>59.717929503905225</v>
      </c>
      <c r="S950" s="142">
        <v>62.955017955393167</v>
      </c>
      <c r="T950" s="142">
        <v>67.441601982166787</v>
      </c>
      <c r="U950" s="142">
        <v>62.431928687775191</v>
      </c>
      <c r="V950" s="142">
        <v>61.546322997163827</v>
      </c>
      <c r="W950" s="142">
        <v>68.480284238539113</v>
      </c>
      <c r="X950" s="142">
        <v>69.997143035199542</v>
      </c>
      <c r="Y950" s="142">
        <v>63.709778699374539</v>
      </c>
      <c r="Z950" s="142">
        <v>62.694523157105017</v>
      </c>
      <c r="AA950" s="142">
        <v>60.576688118989054</v>
      </c>
      <c r="AB950" s="142">
        <v>51.488334112550362</v>
      </c>
      <c r="AC950" s="142">
        <v>51.49719980753806</v>
      </c>
      <c r="AD950" s="142">
        <v>56.530388462350608</v>
      </c>
      <c r="AE950" s="142">
        <v>71.547224284079618</v>
      </c>
      <c r="AF950" s="142">
        <v>80.008204599689705</v>
      </c>
      <c r="AG950" s="142">
        <v>81.419886178077945</v>
      </c>
      <c r="AH950" s="142">
        <v>82.74596539273189</v>
      </c>
      <c r="AI950" s="142">
        <v>92.532481654353077</v>
      </c>
      <c r="AJ950" s="142">
        <v>106.87710372505467</v>
      </c>
      <c r="AK950" s="142">
        <v>105.93697321013748</v>
      </c>
      <c r="AL950" s="142">
        <v>100</v>
      </c>
      <c r="AM950" s="142">
        <v>110.66819874285014</v>
      </c>
      <c r="AN950" s="142">
        <v>105.88351134597588</v>
      </c>
      <c r="AO950" s="142">
        <v>112.04623182650377</v>
      </c>
      <c r="AP950" s="142">
        <v>115.40059767011221</v>
      </c>
      <c r="AQ950" s="142">
        <v>99.254380530992947</v>
      </c>
      <c r="AR950" s="142">
        <v>99.556385785295205</v>
      </c>
      <c r="AS950" s="142">
        <v>101.75451081700585</v>
      </c>
      <c r="AT950" s="142">
        <v>107.5112028541719</v>
      </c>
      <c r="AU950" s="142">
        <v>103.16340929417618</v>
      </c>
      <c r="AV950" s="142">
        <v>113.13751081069834</v>
      </c>
      <c r="AW950" s="142">
        <v>112.33894335072144</v>
      </c>
      <c r="AX950" s="142">
        <v>107.76500506996251</v>
      </c>
      <c r="AY950" s="142">
        <v>106.11722978905482</v>
      </c>
      <c r="AZ950" s="142">
        <v>108.71143743854495</v>
      </c>
      <c r="BA950" s="142">
        <v>113.04323734017608</v>
      </c>
      <c r="BB950" s="164"/>
      <c r="BC950" s="164"/>
      <c r="BD950" s="164"/>
      <c r="BE950" s="164"/>
      <c r="BF950" s="164"/>
    </row>
    <row r="951" spans="1:58" s="142" customFormat="1" outlineLevel="1" x14ac:dyDescent="0.2">
      <c r="A951" s="96"/>
      <c r="B951" s="96"/>
      <c r="C951" s="96"/>
      <c r="D951" s="96"/>
      <c r="E951" s="96"/>
      <c r="F951" s="150" t="s">
        <v>447</v>
      </c>
      <c r="G951" s="148" t="s">
        <v>1038</v>
      </c>
      <c r="H951" s="142">
        <v>51.750221515044068</v>
      </c>
      <c r="I951" s="142">
        <v>49.313843409227495</v>
      </c>
      <c r="J951" s="142">
        <v>44.290220494460804</v>
      </c>
      <c r="K951" s="142">
        <v>39.443407449972</v>
      </c>
      <c r="L951" s="142">
        <v>36.327100112207731</v>
      </c>
      <c r="M951" s="142">
        <v>36.55107785901923</v>
      </c>
      <c r="N951" s="142">
        <v>43.034117495414968</v>
      </c>
      <c r="O951" s="142">
        <v>49.236924197299992</v>
      </c>
      <c r="P951" s="142">
        <v>56.413871151133748</v>
      </c>
      <c r="Q951" s="142">
        <v>56.496712690837782</v>
      </c>
      <c r="R951" s="142">
        <v>67.41599587084562</v>
      </c>
      <c r="S951" s="142">
        <v>72.008939354629547</v>
      </c>
      <c r="T951" s="142">
        <v>73.952465429338602</v>
      </c>
      <c r="U951" s="142">
        <v>63.332263711976864</v>
      </c>
      <c r="V951" s="142">
        <v>64.440467706960533</v>
      </c>
      <c r="W951" s="142">
        <v>67.67913589540025</v>
      </c>
      <c r="X951" s="142">
        <v>68.45501981832129</v>
      </c>
      <c r="Y951" s="142">
        <v>74.45992426402475</v>
      </c>
      <c r="Z951" s="142">
        <v>76.683236199721449</v>
      </c>
      <c r="AA951" s="142">
        <v>78.371134861295417</v>
      </c>
      <c r="AB951" s="142">
        <v>75.969055237471892</v>
      </c>
      <c r="AC951" s="142">
        <v>74.506082538617619</v>
      </c>
      <c r="AD951" s="142">
        <v>78.376474105549931</v>
      </c>
      <c r="AE951" s="142">
        <v>86.881056715848445</v>
      </c>
      <c r="AF951" s="142">
        <v>101.44680895782071</v>
      </c>
      <c r="AG951" s="142">
        <v>103.19462664276209</v>
      </c>
      <c r="AH951" s="142">
        <v>108.51868134531509</v>
      </c>
      <c r="AI951" s="142">
        <v>122.34563330716577</v>
      </c>
      <c r="AJ951" s="142">
        <v>115.15898507013114</v>
      </c>
      <c r="AK951" s="142">
        <v>100.49415828565699</v>
      </c>
      <c r="AL951" s="142">
        <v>100</v>
      </c>
      <c r="AM951" s="142">
        <v>104.4376237518529</v>
      </c>
      <c r="AN951" s="142">
        <v>103.69298191210991</v>
      </c>
      <c r="AO951" s="142">
        <v>104.6505648039454</v>
      </c>
      <c r="AP951" s="142">
        <v>109.87291251421158</v>
      </c>
      <c r="AQ951" s="142">
        <v>102.45323195096995</v>
      </c>
      <c r="AR951" s="142">
        <v>92.842480189322401</v>
      </c>
      <c r="AS951" s="142">
        <v>90.435157673296771</v>
      </c>
      <c r="AT951" s="142">
        <v>96.334030958313264</v>
      </c>
      <c r="AU951" s="142">
        <v>95.181702359389391</v>
      </c>
      <c r="AV951" s="142">
        <v>108.84608729513602</v>
      </c>
      <c r="AW951" s="142">
        <v>114.14749856346859</v>
      </c>
      <c r="AX951" s="142">
        <v>117.09788921610136</v>
      </c>
      <c r="AY951" s="142">
        <v>122.57200357359812</v>
      </c>
      <c r="AZ951" s="142">
        <v>128.18070758916971</v>
      </c>
      <c r="BA951" s="142">
        <v>133.47212288674365</v>
      </c>
      <c r="BB951" s="164"/>
      <c r="BC951" s="164"/>
      <c r="BD951" s="164"/>
      <c r="BE951" s="164"/>
      <c r="BF951" s="164"/>
    </row>
    <row r="952" spans="1:58" x14ac:dyDescent="0.2">
      <c r="A952" s="37" t="s">
        <v>442</v>
      </c>
      <c r="B952" s="37" t="s">
        <v>1824</v>
      </c>
      <c r="C952" s="37" t="s">
        <v>1859</v>
      </c>
      <c r="F952" s="31" t="s">
        <v>1858</v>
      </c>
      <c r="G952" s="31" t="s">
        <v>1393</v>
      </c>
      <c r="H952" s="27">
        <f t="array" ref="H952:BA952">EIUGeo($H$948:$BA$951,$H$1011:$BA$1014)</f>
        <v>46.745068594019919</v>
      </c>
      <c r="I952" s="27">
        <v>42.301036221968765</v>
      </c>
      <c r="J952" s="27">
        <v>39.971793266159956</v>
      </c>
      <c r="K952" s="27">
        <v>37.757767551893245</v>
      </c>
      <c r="L952" s="27">
        <v>34.776056881251719</v>
      </c>
      <c r="M952" s="27">
        <v>34.802005379136013</v>
      </c>
      <c r="N952" s="27">
        <v>45.018356413248448</v>
      </c>
      <c r="O952" s="27">
        <v>53.535586107063168</v>
      </c>
      <c r="P952" s="27">
        <v>57.077725677589264</v>
      </c>
      <c r="Q952" s="27">
        <v>55.147479575808987</v>
      </c>
      <c r="R952" s="27">
        <v>66.188657091490242</v>
      </c>
      <c r="S952" s="27">
        <v>71.033987259683187</v>
      </c>
      <c r="T952" s="27">
        <v>76.275816403311111</v>
      </c>
      <c r="U952" s="27">
        <v>69.428532138148213</v>
      </c>
      <c r="V952" s="27">
        <v>70.057952422189132</v>
      </c>
      <c r="W952" s="27">
        <v>77.082023560369777</v>
      </c>
      <c r="X952" s="27">
        <v>76.607754722853443</v>
      </c>
      <c r="Y952" s="27">
        <v>71.882894388217338</v>
      </c>
      <c r="Z952" s="27">
        <v>71.79904122507179</v>
      </c>
      <c r="AA952" s="27">
        <v>70.244030978818373</v>
      </c>
      <c r="AB952" s="27">
        <v>62.721216999086735</v>
      </c>
      <c r="AC952" s="27">
        <v>61.647682685967418</v>
      </c>
      <c r="AD952" s="27">
        <v>66.120029225347139</v>
      </c>
      <c r="AE952" s="27">
        <v>79.105232912900036</v>
      </c>
      <c r="AF952" s="27">
        <v>88.668414419547702</v>
      </c>
      <c r="AG952" s="27">
        <v>89.526614493044377</v>
      </c>
      <c r="AH952" s="27">
        <v>91.113741175510086</v>
      </c>
      <c r="AI952" s="27">
        <v>101.07082352734457</v>
      </c>
      <c r="AJ952" s="27">
        <v>108.24166826452134</v>
      </c>
      <c r="AK952" s="27">
        <v>104.18109346283488</v>
      </c>
      <c r="AL952" s="27">
        <v>100</v>
      </c>
      <c r="AM952" s="27">
        <v>106.12555667251226</v>
      </c>
      <c r="AN952" s="27">
        <v>102.00723607163147</v>
      </c>
      <c r="AO952" s="27">
        <v>106.26616428708074</v>
      </c>
      <c r="AP952" s="27">
        <v>108.95139885055906</v>
      </c>
      <c r="AQ952" s="27">
        <v>94.964597040596587</v>
      </c>
      <c r="AR952" s="27">
        <v>93.241099616080788</v>
      </c>
      <c r="AS952" s="27">
        <v>94.615979406466224</v>
      </c>
      <c r="AT952" s="27">
        <v>100.91210592199712</v>
      </c>
      <c r="AU952" s="27">
        <v>97.669130244043942</v>
      </c>
      <c r="AV952" s="27">
        <v>106.88208465648732</v>
      </c>
      <c r="AW952" s="28">
        <v>112.22173558046521</v>
      </c>
      <c r="AX952" s="28">
        <v>111.27847079609468</v>
      </c>
      <c r="AY952" s="28">
        <v>111.61483202537457</v>
      </c>
      <c r="AZ952" s="28">
        <v>115.23668189390858</v>
      </c>
      <c r="BA952" s="28">
        <v>120.30565631691937</v>
      </c>
    </row>
    <row r="953" spans="1:58" x14ac:dyDescent="0.2">
      <c r="F953" s="54"/>
      <c r="G953" s="54"/>
      <c r="H953" s="27"/>
      <c r="I953" s="27"/>
      <c r="J953" s="27"/>
      <c r="K953" s="27"/>
      <c r="L953" s="27"/>
      <c r="M953" s="27"/>
      <c r="N953" s="27"/>
      <c r="O953" s="27"/>
      <c r="P953" s="27"/>
      <c r="Q953" s="27"/>
      <c r="R953" s="27"/>
      <c r="S953" s="27"/>
      <c r="T953" s="27"/>
      <c r="U953" s="27"/>
      <c r="V953" s="27"/>
      <c r="W953" s="27"/>
      <c r="X953" s="27"/>
      <c r="Y953" s="27"/>
      <c r="Z953" s="27"/>
      <c r="AA953" s="28"/>
      <c r="AB953" s="28"/>
      <c r="AC953" s="28"/>
      <c r="AD953" s="28"/>
      <c r="AE953" s="28"/>
      <c r="AF953" s="27"/>
      <c r="AG953" s="27"/>
      <c r="AH953" s="27"/>
      <c r="AI953" s="28"/>
      <c r="AJ953" s="28"/>
      <c r="AK953" s="28"/>
      <c r="AL953" s="28"/>
      <c r="AM953" s="28"/>
      <c r="AN953" s="28"/>
      <c r="AO953" s="28"/>
      <c r="AP953" s="28"/>
      <c r="AQ953" s="28"/>
      <c r="AR953" s="28"/>
      <c r="AS953" s="28"/>
      <c r="AT953" s="28"/>
      <c r="AU953" s="28"/>
      <c r="AV953" s="28"/>
      <c r="AW953" s="28"/>
      <c r="AX953" s="28"/>
      <c r="AY953" s="28"/>
      <c r="AZ953" s="28"/>
      <c r="BA953" s="28"/>
    </row>
    <row r="954" spans="1:58" x14ac:dyDescent="0.2">
      <c r="F954" s="54"/>
      <c r="G954" s="54"/>
      <c r="H954" s="55"/>
      <c r="I954" s="55"/>
      <c r="J954" s="55"/>
      <c r="K954" s="55"/>
      <c r="L954" s="55"/>
      <c r="M954" s="55"/>
      <c r="N954" s="55"/>
      <c r="O954" s="55"/>
      <c r="P954" s="55"/>
      <c r="Q954" s="55"/>
      <c r="R954" s="55"/>
      <c r="S954" s="55"/>
      <c r="T954" s="55"/>
      <c r="U954" s="55"/>
      <c r="V954" s="55"/>
      <c r="W954" s="55"/>
      <c r="X954" s="55"/>
      <c r="Y954" s="55"/>
      <c r="Z954" s="55"/>
      <c r="AA954" s="55"/>
      <c r="AB954" s="55"/>
      <c r="AC954" s="55"/>
      <c r="AD954" s="55"/>
      <c r="AE954" s="55"/>
      <c r="AF954" s="55"/>
      <c r="AG954" s="55"/>
      <c r="AH954" s="55"/>
      <c r="AI954" s="55"/>
      <c r="AJ954" s="55"/>
      <c r="AK954" s="55"/>
      <c r="AL954" s="55"/>
      <c r="AM954" s="55"/>
      <c r="AN954" s="55"/>
      <c r="AO954" s="169"/>
      <c r="AP954" s="55"/>
      <c r="AQ954" s="55"/>
      <c r="AR954" s="55"/>
      <c r="AS954" s="55"/>
      <c r="AT954" s="55"/>
      <c r="AU954" s="55"/>
      <c r="AV954" s="55"/>
      <c r="AW954" s="55"/>
      <c r="AX954" s="55"/>
      <c r="AY954" s="55"/>
      <c r="AZ954" s="55"/>
      <c r="BA954" s="55"/>
    </row>
    <row r="955" spans="1:58" x14ac:dyDescent="0.2">
      <c r="F955" s="54"/>
      <c r="G955" s="54"/>
      <c r="H955" s="55"/>
      <c r="I955" s="55"/>
      <c r="J955" s="55"/>
      <c r="K955" s="55"/>
      <c r="L955" s="55"/>
      <c r="M955" s="55"/>
      <c r="N955" s="55"/>
      <c r="O955" s="55"/>
      <c r="P955" s="55"/>
      <c r="Q955" s="55"/>
      <c r="R955" s="55"/>
      <c r="S955" s="55"/>
      <c r="T955" s="55"/>
      <c r="U955" s="55"/>
      <c r="V955" s="55"/>
      <c r="W955" s="55"/>
      <c r="X955" s="55"/>
      <c r="Y955" s="55"/>
      <c r="Z955" s="55"/>
      <c r="AA955" s="55"/>
      <c r="AB955" s="55"/>
      <c r="AC955" s="55"/>
      <c r="AD955" s="55"/>
      <c r="AE955" s="55"/>
      <c r="AF955" s="55"/>
      <c r="AG955" s="55"/>
      <c r="AH955" s="55"/>
      <c r="AI955" s="55"/>
      <c r="AJ955" s="55"/>
      <c r="AK955" s="55"/>
      <c r="AL955" s="55"/>
      <c r="AM955" s="55"/>
      <c r="AN955" s="55"/>
      <c r="AO955" s="169"/>
      <c r="AP955" s="55"/>
      <c r="AQ955" s="55"/>
      <c r="AR955" s="55"/>
      <c r="AS955" s="55"/>
      <c r="AT955" s="55"/>
      <c r="AU955" s="55"/>
      <c r="AV955" s="55"/>
      <c r="AW955" s="55"/>
      <c r="AX955" s="55"/>
      <c r="AY955" s="55"/>
      <c r="AZ955" s="55"/>
      <c r="BA955" s="55"/>
    </row>
    <row r="956" spans="1:58" x14ac:dyDescent="0.2">
      <c r="F956" s="54"/>
      <c r="G956" s="54"/>
      <c r="H956" s="55"/>
      <c r="I956" s="55"/>
      <c r="J956" s="55"/>
      <c r="K956" s="55"/>
      <c r="L956" s="55"/>
      <c r="M956" s="55"/>
      <c r="N956" s="55"/>
      <c r="O956" s="55"/>
      <c r="P956" s="55"/>
      <c r="Q956" s="55"/>
      <c r="R956" s="55"/>
      <c r="S956" s="55"/>
      <c r="T956" s="55"/>
      <c r="U956" s="55"/>
      <c r="V956" s="55"/>
      <c r="W956" s="55"/>
      <c r="X956" s="56"/>
      <c r="Y956" s="55"/>
      <c r="Z956" s="55"/>
      <c r="AA956" s="55"/>
      <c r="AB956" s="55"/>
      <c r="AC956" s="55"/>
      <c r="AD956" s="55"/>
      <c r="AE956" s="55"/>
      <c r="AF956" s="55"/>
      <c r="AG956" s="55"/>
      <c r="AH956" s="55"/>
      <c r="AI956" s="55"/>
      <c r="AJ956" s="55"/>
      <c r="AK956" s="55"/>
      <c r="AL956" s="55"/>
      <c r="AM956" s="55"/>
      <c r="AN956" s="55"/>
      <c r="AO956" s="169"/>
      <c r="AP956" s="55"/>
      <c r="AQ956" s="55"/>
      <c r="AR956" s="55"/>
      <c r="AS956" s="55"/>
      <c r="AT956" s="55"/>
      <c r="AU956" s="55"/>
      <c r="AV956" s="55"/>
      <c r="AW956" s="55"/>
      <c r="AX956" s="55"/>
      <c r="AY956" s="55"/>
      <c r="AZ956" s="55"/>
      <c r="BA956" s="55"/>
    </row>
    <row r="957" spans="1:58" x14ac:dyDescent="0.2">
      <c r="F957" s="54"/>
      <c r="G957" s="54"/>
      <c r="H957" s="55"/>
      <c r="I957" s="55"/>
      <c r="J957" s="55"/>
      <c r="K957" s="55"/>
      <c r="L957" s="55"/>
      <c r="M957" s="55"/>
      <c r="N957" s="55"/>
      <c r="O957" s="55"/>
      <c r="P957" s="55"/>
      <c r="Q957" s="55"/>
      <c r="R957" s="55"/>
      <c r="S957" s="55"/>
      <c r="T957" s="55"/>
      <c r="U957" s="55"/>
      <c r="V957" s="55"/>
      <c r="W957" s="55"/>
      <c r="X957" s="56"/>
      <c r="Y957" s="55"/>
      <c r="Z957" s="55"/>
      <c r="AA957" s="55"/>
      <c r="AB957" s="55"/>
      <c r="AC957" s="55"/>
      <c r="AD957" s="55"/>
      <c r="AE957" s="55"/>
      <c r="AF957" s="55"/>
      <c r="AG957" s="55"/>
      <c r="AH957" s="55"/>
      <c r="AI957" s="55"/>
      <c r="AJ957" s="55"/>
      <c r="AK957" s="55"/>
      <c r="AL957" s="55"/>
      <c r="AM957" s="55"/>
      <c r="AN957" s="55"/>
      <c r="AO957" s="169"/>
      <c r="AP957" s="55"/>
      <c r="AQ957" s="55"/>
      <c r="AR957" s="55"/>
      <c r="AS957" s="55"/>
      <c r="AT957" s="55"/>
      <c r="AU957" s="55"/>
      <c r="AV957" s="55"/>
      <c r="AW957" s="55"/>
      <c r="AX957" s="55"/>
      <c r="AY957" s="55"/>
      <c r="AZ957" s="55"/>
      <c r="BA957" s="55"/>
    </row>
    <row r="958" spans="1:58" x14ac:dyDescent="0.2">
      <c r="F958" s="54"/>
      <c r="G958" s="54"/>
      <c r="H958" s="55"/>
      <c r="I958" s="55"/>
      <c r="J958" s="55"/>
      <c r="K958" s="55"/>
      <c r="L958" s="55"/>
      <c r="M958" s="55"/>
      <c r="N958" s="55"/>
      <c r="O958" s="55"/>
      <c r="P958" s="55"/>
      <c r="Q958" s="55"/>
      <c r="R958" s="55"/>
      <c r="S958" s="55"/>
      <c r="T958" s="55"/>
      <c r="U958" s="55"/>
      <c r="V958" s="55"/>
      <c r="W958" s="55"/>
      <c r="X958" s="56"/>
      <c r="Y958" s="55"/>
      <c r="Z958" s="55"/>
      <c r="AA958" s="55"/>
      <c r="AB958" s="55"/>
      <c r="AC958" s="55"/>
      <c r="AD958" s="55"/>
      <c r="AE958" s="55"/>
      <c r="AF958" s="55"/>
      <c r="AG958" s="55"/>
      <c r="AH958" s="55"/>
      <c r="AI958" s="55"/>
      <c r="AJ958" s="55"/>
      <c r="AK958" s="55"/>
      <c r="AL958" s="55"/>
      <c r="AM958" s="55"/>
      <c r="AN958" s="55"/>
      <c r="AO958" s="169"/>
      <c r="AP958" s="55"/>
      <c r="AQ958" s="55"/>
      <c r="AR958" s="55"/>
      <c r="AS958" s="55"/>
      <c r="AT958" s="55"/>
      <c r="AU958" s="55"/>
      <c r="AV958" s="55"/>
      <c r="AW958" s="55"/>
      <c r="AX958" s="55"/>
      <c r="AY958" s="55"/>
      <c r="AZ958" s="55"/>
      <c r="BA958" s="55"/>
    </row>
    <row r="959" spans="1:58" x14ac:dyDescent="0.2">
      <c r="F959" s="63" t="s">
        <v>1470</v>
      </c>
      <c r="G959" s="54"/>
      <c r="H959" s="55"/>
      <c r="I959" s="55"/>
      <c r="J959" s="55"/>
      <c r="K959" s="55"/>
      <c r="L959" s="55"/>
      <c r="M959" s="55"/>
      <c r="N959" s="55"/>
      <c r="O959" s="55"/>
      <c r="P959" s="55"/>
      <c r="Q959" s="55"/>
      <c r="R959" s="55"/>
      <c r="S959" s="55"/>
      <c r="T959" s="55"/>
      <c r="U959" s="55"/>
      <c r="V959" s="55"/>
      <c r="W959" s="55"/>
      <c r="X959" s="55"/>
      <c r="Y959" s="55"/>
      <c r="Z959" s="55"/>
      <c r="AA959" s="55"/>
      <c r="AB959" s="55"/>
      <c r="AC959" s="55"/>
      <c r="AD959" s="55"/>
      <c r="AE959" s="55"/>
      <c r="AF959" s="55"/>
      <c r="AG959" s="55"/>
      <c r="AH959" s="55"/>
      <c r="AI959" s="55"/>
      <c r="AJ959" s="55"/>
      <c r="AK959" s="55"/>
      <c r="AL959" s="55"/>
      <c r="AM959" s="55"/>
      <c r="AN959" s="55"/>
      <c r="AO959" s="169"/>
      <c r="AP959" s="55"/>
      <c r="AQ959" s="55"/>
      <c r="AR959" s="55"/>
      <c r="AS959" s="55"/>
      <c r="AT959" s="55"/>
      <c r="AU959" s="55"/>
      <c r="AV959" s="55"/>
      <c r="AW959" s="55"/>
      <c r="AX959" s="55"/>
      <c r="AY959" s="55"/>
      <c r="AZ959" s="55"/>
      <c r="BA959" s="55"/>
    </row>
    <row r="960" spans="1:58" x14ac:dyDescent="0.2">
      <c r="A960" s="96"/>
      <c r="B960" s="96"/>
      <c r="C960" s="96"/>
      <c r="D960" s="96"/>
      <c r="E960" s="96"/>
      <c r="F960" s="64" t="s">
        <v>1471</v>
      </c>
      <c r="G960" s="62"/>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0"/>
      <c r="AH960" s="10"/>
      <c r="AI960" s="10"/>
      <c r="AJ960" s="10"/>
      <c r="AK960" s="10"/>
      <c r="AL960" s="10"/>
      <c r="AM960" s="10"/>
      <c r="AN960" s="10"/>
      <c r="AO960" s="10"/>
      <c r="AP960" s="10"/>
      <c r="AQ960" s="10"/>
      <c r="AR960" s="10"/>
      <c r="AS960" s="10"/>
      <c r="AT960" s="10"/>
      <c r="AU960" s="10"/>
      <c r="AV960" s="10"/>
      <c r="AW960" s="10"/>
      <c r="AX960" s="10"/>
      <c r="AY960" s="10"/>
      <c r="AZ960" s="10"/>
      <c r="BA960" s="10"/>
    </row>
    <row r="961" spans="1:53" s="142" customFormat="1" outlineLevel="1" x14ac:dyDescent="0.2">
      <c r="A961" s="96"/>
      <c r="B961" s="96"/>
      <c r="C961" s="96"/>
      <c r="D961" s="96"/>
      <c r="E961" s="96"/>
      <c r="F961" s="144" t="s">
        <v>444</v>
      </c>
      <c r="G961" s="62" t="s">
        <v>1039</v>
      </c>
      <c r="H961" s="10">
        <f t="shared" ref="H961:AJ961" si="750">I961</f>
        <v>0.31848092055605975</v>
      </c>
      <c r="I961" s="10">
        <f t="shared" si="750"/>
        <v>0.31848092055605975</v>
      </c>
      <c r="J961" s="10">
        <f t="shared" si="750"/>
        <v>0.31848092055605975</v>
      </c>
      <c r="K961" s="10">
        <f t="shared" si="750"/>
        <v>0.31848092055605975</v>
      </c>
      <c r="L961" s="10">
        <f t="shared" si="750"/>
        <v>0.31848092055605975</v>
      </c>
      <c r="M961" s="10">
        <f t="shared" si="750"/>
        <v>0.31848092055605975</v>
      </c>
      <c r="N961" s="10">
        <f t="shared" si="750"/>
        <v>0.31848092055605975</v>
      </c>
      <c r="O961" s="10">
        <f t="shared" si="750"/>
        <v>0.31848092055605975</v>
      </c>
      <c r="P961" s="10">
        <f t="shared" si="750"/>
        <v>0.31848092055605975</v>
      </c>
      <c r="Q961" s="10">
        <f t="shared" si="750"/>
        <v>0.31848092055605975</v>
      </c>
      <c r="R961" s="10">
        <f t="shared" si="750"/>
        <v>0.31848092055605975</v>
      </c>
      <c r="S961" s="10">
        <f t="shared" si="750"/>
        <v>0.31848092055605975</v>
      </c>
      <c r="T961" s="10">
        <f t="shared" si="750"/>
        <v>0.31848092055605975</v>
      </c>
      <c r="U961" s="10">
        <f t="shared" si="750"/>
        <v>0.31848092055605975</v>
      </c>
      <c r="V961" s="10">
        <f t="shared" si="750"/>
        <v>0.31848092055605975</v>
      </c>
      <c r="W961" s="10">
        <f t="shared" si="750"/>
        <v>0.31848092055605975</v>
      </c>
      <c r="X961" s="10">
        <f t="shared" si="750"/>
        <v>0.31848092055605975</v>
      </c>
      <c r="Y961" s="10">
        <f t="shared" si="750"/>
        <v>0.31848092055605975</v>
      </c>
      <c r="Z961" s="10">
        <f t="shared" si="750"/>
        <v>0.31848092055605975</v>
      </c>
      <c r="AA961" s="10">
        <f t="shared" si="750"/>
        <v>0.31848092055605975</v>
      </c>
      <c r="AB961" s="10">
        <f t="shared" si="750"/>
        <v>0.31848092055605975</v>
      </c>
      <c r="AC961" s="10">
        <f t="shared" si="750"/>
        <v>0.31848092055605975</v>
      </c>
      <c r="AD961" s="10">
        <f t="shared" si="750"/>
        <v>0.31848092055605975</v>
      </c>
      <c r="AE961" s="10">
        <f t="shared" si="750"/>
        <v>0.31848092055605975</v>
      </c>
      <c r="AF961" s="10">
        <f t="shared" si="750"/>
        <v>0.31848092055605975</v>
      </c>
      <c r="AG961" s="10">
        <f t="shared" si="750"/>
        <v>0.31848092055605975</v>
      </c>
      <c r="AH961" s="10">
        <f t="shared" si="750"/>
        <v>0.31848092055605975</v>
      </c>
      <c r="AI961" s="10">
        <f t="shared" si="750"/>
        <v>0.31848092055605975</v>
      </c>
      <c r="AJ961" s="10">
        <f t="shared" si="750"/>
        <v>0.31848092055605975</v>
      </c>
      <c r="AK961" s="10">
        <f>AL961</f>
        <v>0.31848092055605975</v>
      </c>
      <c r="AL961" s="77">
        <f>IF(ISNUMBER(AL73/ISSUM(AL$73:AL$76)),AL73/ISSUM(AL$73:AL$76),0)</f>
        <v>0.31848092055605975</v>
      </c>
      <c r="AM961" s="10">
        <f>AL961</f>
        <v>0.31848092055605975</v>
      </c>
      <c r="AN961" s="10">
        <f t="shared" ref="AN961:BA961" si="751">AM961</f>
        <v>0.31848092055605975</v>
      </c>
      <c r="AO961" s="10">
        <f t="shared" si="751"/>
        <v>0.31848092055605975</v>
      </c>
      <c r="AP961" s="10">
        <f t="shared" si="751"/>
        <v>0.31848092055605975</v>
      </c>
      <c r="AQ961" s="10">
        <f t="shared" si="751"/>
        <v>0.31848092055605975</v>
      </c>
      <c r="AR961" s="10">
        <f t="shared" si="751"/>
        <v>0.31848092055605975</v>
      </c>
      <c r="AS961" s="10">
        <f t="shared" si="751"/>
        <v>0.31848092055605975</v>
      </c>
      <c r="AT961" s="10">
        <f t="shared" si="751"/>
        <v>0.31848092055605975</v>
      </c>
      <c r="AU961" s="10">
        <f t="shared" si="751"/>
        <v>0.31848092055605975</v>
      </c>
      <c r="AV961" s="10">
        <f t="shared" si="751"/>
        <v>0.31848092055605975</v>
      </c>
      <c r="AW961" s="10">
        <f t="shared" si="751"/>
        <v>0.31848092055605975</v>
      </c>
      <c r="AX961" s="10">
        <f t="shared" si="751"/>
        <v>0.31848092055605975</v>
      </c>
      <c r="AY961" s="10">
        <f t="shared" si="751"/>
        <v>0.31848092055605975</v>
      </c>
      <c r="AZ961" s="10">
        <f t="shared" si="751"/>
        <v>0.31848092055605975</v>
      </c>
      <c r="BA961" s="10">
        <f t="shared" si="751"/>
        <v>0.31848092055605975</v>
      </c>
    </row>
    <row r="962" spans="1:53" s="142" customFormat="1" outlineLevel="1" x14ac:dyDescent="0.2">
      <c r="A962" s="96"/>
      <c r="B962" s="96"/>
      <c r="C962" s="96"/>
      <c r="D962" s="96"/>
      <c r="E962" s="96"/>
      <c r="F962" s="144" t="s">
        <v>445</v>
      </c>
      <c r="G962" s="62" t="s">
        <v>1040</v>
      </c>
      <c r="H962" s="10">
        <f t="shared" ref="H962:AJ962" si="752">I962</f>
        <v>0.24815234058486649</v>
      </c>
      <c r="I962" s="10">
        <f t="shared" si="752"/>
        <v>0.24815234058486649</v>
      </c>
      <c r="J962" s="10">
        <f t="shared" si="752"/>
        <v>0.24815234058486649</v>
      </c>
      <c r="K962" s="10">
        <f t="shared" si="752"/>
        <v>0.24815234058486649</v>
      </c>
      <c r="L962" s="10">
        <f t="shared" si="752"/>
        <v>0.24815234058486649</v>
      </c>
      <c r="M962" s="10">
        <f t="shared" si="752"/>
        <v>0.24815234058486649</v>
      </c>
      <c r="N962" s="10">
        <f t="shared" si="752"/>
        <v>0.24815234058486649</v>
      </c>
      <c r="O962" s="10">
        <f t="shared" si="752"/>
        <v>0.24815234058486649</v>
      </c>
      <c r="P962" s="10">
        <f t="shared" si="752"/>
        <v>0.24815234058486649</v>
      </c>
      <c r="Q962" s="10">
        <f t="shared" si="752"/>
        <v>0.24815234058486649</v>
      </c>
      <c r="R962" s="10">
        <f t="shared" si="752"/>
        <v>0.24815234058486649</v>
      </c>
      <c r="S962" s="10">
        <f t="shared" si="752"/>
        <v>0.24815234058486649</v>
      </c>
      <c r="T962" s="10">
        <f t="shared" si="752"/>
        <v>0.24815234058486649</v>
      </c>
      <c r="U962" s="10">
        <f t="shared" si="752"/>
        <v>0.24815234058486649</v>
      </c>
      <c r="V962" s="10">
        <f t="shared" si="752"/>
        <v>0.24815234058486649</v>
      </c>
      <c r="W962" s="10">
        <f t="shared" si="752"/>
        <v>0.24815234058486649</v>
      </c>
      <c r="X962" s="10">
        <f t="shared" si="752"/>
        <v>0.24815234058486649</v>
      </c>
      <c r="Y962" s="10">
        <f t="shared" si="752"/>
        <v>0.24815234058486649</v>
      </c>
      <c r="Z962" s="10">
        <f t="shared" si="752"/>
        <v>0.24815234058486649</v>
      </c>
      <c r="AA962" s="10">
        <f t="shared" si="752"/>
        <v>0.24815234058486649</v>
      </c>
      <c r="AB962" s="10">
        <f t="shared" si="752"/>
        <v>0.24815234058486649</v>
      </c>
      <c r="AC962" s="10">
        <f t="shared" si="752"/>
        <v>0.24815234058486649</v>
      </c>
      <c r="AD962" s="10">
        <f t="shared" si="752"/>
        <v>0.24815234058486649</v>
      </c>
      <c r="AE962" s="10">
        <f t="shared" si="752"/>
        <v>0.24815234058486649</v>
      </c>
      <c r="AF962" s="10">
        <f t="shared" si="752"/>
        <v>0.24815234058486649</v>
      </c>
      <c r="AG962" s="10">
        <f t="shared" si="752"/>
        <v>0.24815234058486649</v>
      </c>
      <c r="AH962" s="10">
        <f t="shared" si="752"/>
        <v>0.24815234058486649</v>
      </c>
      <c r="AI962" s="10">
        <f t="shared" si="752"/>
        <v>0.24815234058486649</v>
      </c>
      <c r="AJ962" s="10">
        <f t="shared" si="752"/>
        <v>0.24815234058486649</v>
      </c>
      <c r="AK962" s="10">
        <f>AL962</f>
        <v>0.24815234058486649</v>
      </c>
      <c r="AL962" s="77">
        <f>IF(ISNUMBER(AL74/ISSUM(AL$73:AL$76)),AL74/ISSUM(AL$73:AL$76),0)</f>
        <v>0.24815234058486649</v>
      </c>
      <c r="AM962" s="10">
        <f>AL962</f>
        <v>0.24815234058486649</v>
      </c>
      <c r="AN962" s="10">
        <f t="shared" ref="AN962:BA962" si="753">AM962</f>
        <v>0.24815234058486649</v>
      </c>
      <c r="AO962" s="10">
        <f t="shared" si="753"/>
        <v>0.24815234058486649</v>
      </c>
      <c r="AP962" s="10">
        <f t="shared" si="753"/>
        <v>0.24815234058486649</v>
      </c>
      <c r="AQ962" s="10">
        <f t="shared" si="753"/>
        <v>0.24815234058486649</v>
      </c>
      <c r="AR962" s="10">
        <f t="shared" si="753"/>
        <v>0.24815234058486649</v>
      </c>
      <c r="AS962" s="10">
        <f t="shared" si="753"/>
        <v>0.24815234058486649</v>
      </c>
      <c r="AT962" s="10">
        <f t="shared" si="753"/>
        <v>0.24815234058486649</v>
      </c>
      <c r="AU962" s="10">
        <f t="shared" si="753"/>
        <v>0.24815234058486649</v>
      </c>
      <c r="AV962" s="10">
        <f t="shared" si="753"/>
        <v>0.24815234058486649</v>
      </c>
      <c r="AW962" s="10">
        <f t="shared" si="753"/>
        <v>0.24815234058486649</v>
      </c>
      <c r="AX962" s="10">
        <f t="shared" si="753"/>
        <v>0.24815234058486649</v>
      </c>
      <c r="AY962" s="10">
        <f t="shared" si="753"/>
        <v>0.24815234058486649</v>
      </c>
      <c r="AZ962" s="10">
        <f t="shared" si="753"/>
        <v>0.24815234058486649</v>
      </c>
      <c r="BA962" s="10">
        <f t="shared" si="753"/>
        <v>0.24815234058486649</v>
      </c>
    </row>
    <row r="963" spans="1:53" s="142" customFormat="1" outlineLevel="1" x14ac:dyDescent="0.2">
      <c r="A963" s="96"/>
      <c r="B963" s="96"/>
      <c r="C963" s="96"/>
      <c r="D963" s="96"/>
      <c r="E963" s="96"/>
      <c r="F963" s="144" t="s">
        <v>446</v>
      </c>
      <c r="G963" s="62" t="s">
        <v>1041</v>
      </c>
      <c r="H963" s="10">
        <f t="shared" ref="H963:AJ963" si="754">I963</f>
        <v>0.20035081386830508</v>
      </c>
      <c r="I963" s="10">
        <f t="shared" si="754"/>
        <v>0.20035081386830508</v>
      </c>
      <c r="J963" s="10">
        <f t="shared" si="754"/>
        <v>0.20035081386830508</v>
      </c>
      <c r="K963" s="10">
        <f t="shared" si="754"/>
        <v>0.20035081386830508</v>
      </c>
      <c r="L963" s="10">
        <f t="shared" si="754"/>
        <v>0.20035081386830508</v>
      </c>
      <c r="M963" s="10">
        <f t="shared" si="754"/>
        <v>0.20035081386830508</v>
      </c>
      <c r="N963" s="10">
        <f t="shared" si="754"/>
        <v>0.20035081386830508</v>
      </c>
      <c r="O963" s="10">
        <f t="shared" si="754"/>
        <v>0.20035081386830508</v>
      </c>
      <c r="P963" s="10">
        <f t="shared" si="754"/>
        <v>0.20035081386830508</v>
      </c>
      <c r="Q963" s="10">
        <f t="shared" si="754"/>
        <v>0.20035081386830508</v>
      </c>
      <c r="R963" s="10">
        <f t="shared" si="754"/>
        <v>0.20035081386830508</v>
      </c>
      <c r="S963" s="10">
        <f t="shared" si="754"/>
        <v>0.20035081386830508</v>
      </c>
      <c r="T963" s="10">
        <f t="shared" si="754"/>
        <v>0.20035081386830508</v>
      </c>
      <c r="U963" s="10">
        <f t="shared" si="754"/>
        <v>0.20035081386830508</v>
      </c>
      <c r="V963" s="10">
        <f t="shared" si="754"/>
        <v>0.20035081386830508</v>
      </c>
      <c r="W963" s="10">
        <f t="shared" si="754"/>
        <v>0.20035081386830508</v>
      </c>
      <c r="X963" s="10">
        <f t="shared" si="754"/>
        <v>0.20035081386830508</v>
      </c>
      <c r="Y963" s="10">
        <f t="shared" si="754"/>
        <v>0.20035081386830508</v>
      </c>
      <c r="Z963" s="10">
        <f t="shared" si="754"/>
        <v>0.20035081386830508</v>
      </c>
      <c r="AA963" s="10">
        <f t="shared" si="754"/>
        <v>0.20035081386830508</v>
      </c>
      <c r="AB963" s="10">
        <f t="shared" si="754"/>
        <v>0.20035081386830508</v>
      </c>
      <c r="AC963" s="10">
        <f t="shared" si="754"/>
        <v>0.20035081386830508</v>
      </c>
      <c r="AD963" s="10">
        <f t="shared" si="754"/>
        <v>0.20035081386830508</v>
      </c>
      <c r="AE963" s="10">
        <f t="shared" si="754"/>
        <v>0.20035081386830508</v>
      </c>
      <c r="AF963" s="10">
        <f t="shared" si="754"/>
        <v>0.20035081386830508</v>
      </c>
      <c r="AG963" s="10">
        <f t="shared" si="754"/>
        <v>0.20035081386830508</v>
      </c>
      <c r="AH963" s="10">
        <f t="shared" si="754"/>
        <v>0.20035081386830508</v>
      </c>
      <c r="AI963" s="10">
        <f t="shared" si="754"/>
        <v>0.20035081386830508</v>
      </c>
      <c r="AJ963" s="10">
        <f t="shared" si="754"/>
        <v>0.20035081386830508</v>
      </c>
      <c r="AK963" s="10">
        <f>AL963</f>
        <v>0.20035081386830508</v>
      </c>
      <c r="AL963" s="77">
        <f>IF(ISNUMBER(AL75/ISSUM(AL$73:AL$76)),AL75/ISSUM(AL$73:AL$76),0)</f>
        <v>0.20035081386830508</v>
      </c>
      <c r="AM963" s="10">
        <f>AL963</f>
        <v>0.20035081386830508</v>
      </c>
      <c r="AN963" s="10">
        <f t="shared" ref="AN963:BA963" si="755">AM963</f>
        <v>0.20035081386830508</v>
      </c>
      <c r="AO963" s="10">
        <f t="shared" si="755"/>
        <v>0.20035081386830508</v>
      </c>
      <c r="AP963" s="10">
        <f t="shared" si="755"/>
        <v>0.20035081386830508</v>
      </c>
      <c r="AQ963" s="10">
        <f t="shared" si="755"/>
        <v>0.20035081386830508</v>
      </c>
      <c r="AR963" s="10">
        <f t="shared" si="755"/>
        <v>0.20035081386830508</v>
      </c>
      <c r="AS963" s="10">
        <f t="shared" si="755"/>
        <v>0.20035081386830508</v>
      </c>
      <c r="AT963" s="10">
        <f t="shared" si="755"/>
        <v>0.20035081386830508</v>
      </c>
      <c r="AU963" s="10">
        <f t="shared" si="755"/>
        <v>0.20035081386830508</v>
      </c>
      <c r="AV963" s="10">
        <f t="shared" si="755"/>
        <v>0.20035081386830508</v>
      </c>
      <c r="AW963" s="10">
        <f t="shared" si="755"/>
        <v>0.20035081386830508</v>
      </c>
      <c r="AX963" s="10">
        <f t="shared" si="755"/>
        <v>0.20035081386830508</v>
      </c>
      <c r="AY963" s="10">
        <f t="shared" si="755"/>
        <v>0.20035081386830508</v>
      </c>
      <c r="AZ963" s="10">
        <f t="shared" si="755"/>
        <v>0.20035081386830508</v>
      </c>
      <c r="BA963" s="10">
        <f t="shared" si="755"/>
        <v>0.20035081386830508</v>
      </c>
    </row>
    <row r="964" spans="1:53" s="142" customFormat="1" outlineLevel="1" x14ac:dyDescent="0.2">
      <c r="A964" s="96"/>
      <c r="B964" s="96"/>
      <c r="C964" s="96"/>
      <c r="D964" s="96"/>
      <c r="E964" s="96"/>
      <c r="F964" s="144" t="s">
        <v>447</v>
      </c>
      <c r="G964" s="62" t="s">
        <v>1042</v>
      </c>
      <c r="H964" s="10">
        <f t="shared" ref="H964:AJ964" si="756">I964</f>
        <v>0.23301592499076867</v>
      </c>
      <c r="I964" s="10">
        <f t="shared" si="756"/>
        <v>0.23301592499076867</v>
      </c>
      <c r="J964" s="10">
        <f t="shared" si="756"/>
        <v>0.23301592499076867</v>
      </c>
      <c r="K964" s="10">
        <f t="shared" si="756"/>
        <v>0.23301592499076867</v>
      </c>
      <c r="L964" s="10">
        <f t="shared" si="756"/>
        <v>0.23301592499076867</v>
      </c>
      <c r="M964" s="10">
        <f t="shared" si="756"/>
        <v>0.23301592499076867</v>
      </c>
      <c r="N964" s="10">
        <f t="shared" si="756"/>
        <v>0.23301592499076867</v>
      </c>
      <c r="O964" s="10">
        <f t="shared" si="756"/>
        <v>0.23301592499076867</v>
      </c>
      <c r="P964" s="10">
        <f t="shared" si="756"/>
        <v>0.23301592499076867</v>
      </c>
      <c r="Q964" s="10">
        <f t="shared" si="756"/>
        <v>0.23301592499076867</v>
      </c>
      <c r="R964" s="10">
        <f t="shared" si="756"/>
        <v>0.23301592499076867</v>
      </c>
      <c r="S964" s="10">
        <f t="shared" si="756"/>
        <v>0.23301592499076867</v>
      </c>
      <c r="T964" s="10">
        <f t="shared" si="756"/>
        <v>0.23301592499076867</v>
      </c>
      <c r="U964" s="10">
        <f t="shared" si="756"/>
        <v>0.23301592499076867</v>
      </c>
      <c r="V964" s="10">
        <f t="shared" si="756"/>
        <v>0.23301592499076867</v>
      </c>
      <c r="W964" s="10">
        <f t="shared" si="756"/>
        <v>0.23301592499076867</v>
      </c>
      <c r="X964" s="10">
        <f t="shared" si="756"/>
        <v>0.23301592499076867</v>
      </c>
      <c r="Y964" s="10">
        <f t="shared" si="756"/>
        <v>0.23301592499076867</v>
      </c>
      <c r="Z964" s="10">
        <f t="shared" si="756"/>
        <v>0.23301592499076867</v>
      </c>
      <c r="AA964" s="10">
        <f t="shared" si="756"/>
        <v>0.23301592499076867</v>
      </c>
      <c r="AB964" s="10">
        <f t="shared" si="756"/>
        <v>0.23301592499076867</v>
      </c>
      <c r="AC964" s="10">
        <f t="shared" si="756"/>
        <v>0.23301592499076867</v>
      </c>
      <c r="AD964" s="10">
        <f t="shared" si="756"/>
        <v>0.23301592499076867</v>
      </c>
      <c r="AE964" s="10">
        <f t="shared" si="756"/>
        <v>0.23301592499076867</v>
      </c>
      <c r="AF964" s="10">
        <f t="shared" si="756"/>
        <v>0.23301592499076867</v>
      </c>
      <c r="AG964" s="10">
        <f t="shared" si="756"/>
        <v>0.23301592499076867</v>
      </c>
      <c r="AH964" s="10">
        <f t="shared" si="756"/>
        <v>0.23301592499076867</v>
      </c>
      <c r="AI964" s="10">
        <f t="shared" si="756"/>
        <v>0.23301592499076867</v>
      </c>
      <c r="AJ964" s="10">
        <f t="shared" si="756"/>
        <v>0.23301592499076867</v>
      </c>
      <c r="AK964" s="10">
        <f>AL964</f>
        <v>0.23301592499076867</v>
      </c>
      <c r="AL964" s="77">
        <f>IF(ISNUMBER(AL76/ISSUM(AL$73:AL$76)),AL76/ISSUM(AL$73:AL$76),0)</f>
        <v>0.23301592499076867</v>
      </c>
      <c r="AM964" s="10">
        <f>AL964</f>
        <v>0.23301592499076867</v>
      </c>
      <c r="AN964" s="10">
        <f t="shared" ref="AN964:BA964" si="757">AM964</f>
        <v>0.23301592499076867</v>
      </c>
      <c r="AO964" s="10">
        <f t="shared" si="757"/>
        <v>0.23301592499076867</v>
      </c>
      <c r="AP964" s="10">
        <f t="shared" si="757"/>
        <v>0.23301592499076867</v>
      </c>
      <c r="AQ964" s="10">
        <f t="shared" si="757"/>
        <v>0.23301592499076867</v>
      </c>
      <c r="AR964" s="10">
        <f t="shared" si="757"/>
        <v>0.23301592499076867</v>
      </c>
      <c r="AS964" s="10">
        <f t="shared" si="757"/>
        <v>0.23301592499076867</v>
      </c>
      <c r="AT964" s="10">
        <f t="shared" si="757"/>
        <v>0.23301592499076867</v>
      </c>
      <c r="AU964" s="10">
        <f t="shared" si="757"/>
        <v>0.23301592499076867</v>
      </c>
      <c r="AV964" s="10">
        <f t="shared" si="757"/>
        <v>0.23301592499076867</v>
      </c>
      <c r="AW964" s="10">
        <f t="shared" si="757"/>
        <v>0.23301592499076867</v>
      </c>
      <c r="AX964" s="10">
        <f t="shared" si="757"/>
        <v>0.23301592499076867</v>
      </c>
      <c r="AY964" s="10">
        <f t="shared" si="757"/>
        <v>0.23301592499076867</v>
      </c>
      <c r="AZ964" s="10">
        <f t="shared" si="757"/>
        <v>0.23301592499076867</v>
      </c>
      <c r="BA964" s="10">
        <f t="shared" si="757"/>
        <v>0.23301592499076867</v>
      </c>
    </row>
    <row r="965" spans="1:53" x14ac:dyDescent="0.2">
      <c r="A965" s="96"/>
      <c r="B965" s="96"/>
      <c r="C965" s="96"/>
      <c r="D965" s="96"/>
      <c r="E965" s="96"/>
      <c r="F965" s="62" t="s">
        <v>1472</v>
      </c>
      <c r="G965" s="62" t="s">
        <v>1473</v>
      </c>
      <c r="H965" s="26">
        <f>ISSUM(H961:H$964)</f>
        <v>1</v>
      </c>
      <c r="I965" s="26">
        <f>ISSUM(I961:I$964)</f>
        <v>1</v>
      </c>
      <c r="J965" s="26">
        <f>ISSUM(J961:J$964)</f>
        <v>1</v>
      </c>
      <c r="K965" s="26">
        <f>ISSUM(K961:K$964)</f>
        <v>1</v>
      </c>
      <c r="L965" s="26">
        <f>ISSUM(L961:L$964)</f>
        <v>1</v>
      </c>
      <c r="M965" s="26">
        <f>ISSUM(M961:M$964)</f>
        <v>1</v>
      </c>
      <c r="N965" s="26">
        <f>ISSUM(N961:N$964)</f>
        <v>1</v>
      </c>
      <c r="O965" s="26">
        <f>ISSUM(O961:O$964)</f>
        <v>1</v>
      </c>
      <c r="P965" s="26">
        <f>ISSUM(P961:P$964)</f>
        <v>1</v>
      </c>
      <c r="Q965" s="26">
        <f>ISSUM(Q961:Q$964)</f>
        <v>1</v>
      </c>
      <c r="R965" s="26">
        <f>ISSUM(R961:R$964)</f>
        <v>1</v>
      </c>
      <c r="S965" s="26">
        <f>ISSUM(S961:S$964)</f>
        <v>1</v>
      </c>
      <c r="T965" s="26">
        <f>ISSUM(T961:T$964)</f>
        <v>1</v>
      </c>
      <c r="U965" s="26">
        <f>ISSUM(U961:U$964)</f>
        <v>1</v>
      </c>
      <c r="V965" s="26">
        <f>ISSUM(V961:V$964)</f>
        <v>1</v>
      </c>
      <c r="W965" s="26">
        <f>ISSUM(W961:W$964)</f>
        <v>1</v>
      </c>
      <c r="X965" s="26">
        <f>ISSUM(X961:X$964)</f>
        <v>1</v>
      </c>
      <c r="Y965" s="26">
        <f>ISSUM(Y961:Y$964)</f>
        <v>1</v>
      </c>
      <c r="Z965" s="26">
        <f>ISSUM(Z961:Z$964)</f>
        <v>1</v>
      </c>
      <c r="AA965" s="26">
        <f>ISSUM(AA961:AA$964)</f>
        <v>1</v>
      </c>
      <c r="AB965" s="26">
        <f>ISSUM(AB961:AB$964)</f>
        <v>1</v>
      </c>
      <c r="AC965" s="26">
        <f>ISSUM(AC961:AC$964)</f>
        <v>1</v>
      </c>
      <c r="AD965" s="26">
        <f>ISSUM(AD961:AD$964)</f>
        <v>1</v>
      </c>
      <c r="AE965" s="26">
        <f>ISSUM(AE961:AE$964)</f>
        <v>1</v>
      </c>
      <c r="AF965" s="26">
        <f>ISSUM(AF961:AF$964)</f>
        <v>1</v>
      </c>
      <c r="AG965" s="26">
        <f>ISSUM(AG961:AG$964)</f>
        <v>1</v>
      </c>
      <c r="AH965" s="26">
        <f>ISSUM(AH961:AH$964)</f>
        <v>1</v>
      </c>
      <c r="AI965" s="26">
        <f>ISSUM(AI961:AI$964)</f>
        <v>1</v>
      </c>
      <c r="AJ965" s="26">
        <f>ISSUM(AJ961:AJ$964)</f>
        <v>1</v>
      </c>
      <c r="AK965" s="26">
        <f>ISSUM(AK961:AK$964)</f>
        <v>1</v>
      </c>
      <c r="AL965" s="26">
        <f>ISSUM(AL961:AL$964)</f>
        <v>1</v>
      </c>
      <c r="AM965" s="26">
        <f>ISSUM(AM961:AM$964)</f>
        <v>1</v>
      </c>
      <c r="AN965" s="26">
        <f>ISSUM(AN961:AN$964)</f>
        <v>1</v>
      </c>
      <c r="AO965" s="26">
        <f>ISSUM(AO961:AO$964)</f>
        <v>1</v>
      </c>
      <c r="AP965" s="26">
        <f>ISSUM(AP961:AP$964)</f>
        <v>1</v>
      </c>
      <c r="AQ965" s="26">
        <f>ISSUM(AQ961:AQ$964)</f>
        <v>1</v>
      </c>
      <c r="AR965" s="26">
        <f>ISSUM(AR961:AR$964)</f>
        <v>1</v>
      </c>
      <c r="AS965" s="26">
        <f>ISSUM(AS961:AS$964)</f>
        <v>1</v>
      </c>
      <c r="AT965" s="26">
        <f>ISSUM(AT961:AT$964)</f>
        <v>1</v>
      </c>
      <c r="AU965" s="26">
        <f>ISSUM(AU961:AU$964)</f>
        <v>1</v>
      </c>
      <c r="AV965" s="26">
        <f>ISSUM(AV961:AV$964)</f>
        <v>1</v>
      </c>
      <c r="AW965" s="26">
        <f>ISSUM(AW961:AW$964)</f>
        <v>1</v>
      </c>
      <c r="AX965" s="26">
        <f>ISSUM(AX961:AX$964)</f>
        <v>1</v>
      </c>
      <c r="AY965" s="26">
        <f>ISSUM(AY961:AY$964)</f>
        <v>1</v>
      </c>
      <c r="AZ965" s="26">
        <f>ISSUM(AZ961:AZ$964)</f>
        <v>1</v>
      </c>
      <c r="BA965" s="26">
        <f>ISSUM(BA961:BA$964)</f>
        <v>1</v>
      </c>
    </row>
    <row r="966" spans="1:53" s="142" customFormat="1" outlineLevel="1" x14ac:dyDescent="0.2">
      <c r="A966" s="96"/>
      <c r="B966" s="96"/>
      <c r="C966" s="96"/>
      <c r="D966" s="96"/>
      <c r="E966" s="96"/>
      <c r="F966" s="62" t="s">
        <v>444</v>
      </c>
      <c r="G966" s="62" t="s">
        <v>1043</v>
      </c>
      <c r="H966" s="26">
        <f t="shared" ref="H966:AJ966" si="758">I966</f>
        <v>0.32170384043472211</v>
      </c>
      <c r="I966" s="26">
        <f t="shared" si="758"/>
        <v>0.32170384043472211</v>
      </c>
      <c r="J966" s="26">
        <f t="shared" si="758"/>
        <v>0.32170384043472211</v>
      </c>
      <c r="K966" s="26">
        <f t="shared" si="758"/>
        <v>0.32170384043472211</v>
      </c>
      <c r="L966" s="26">
        <f t="shared" si="758"/>
        <v>0.32170384043472211</v>
      </c>
      <c r="M966" s="26">
        <f t="shared" si="758"/>
        <v>0.32170384043472211</v>
      </c>
      <c r="N966" s="26">
        <f t="shared" si="758"/>
        <v>0.32170384043472211</v>
      </c>
      <c r="O966" s="26">
        <f t="shared" si="758"/>
        <v>0.32170384043472211</v>
      </c>
      <c r="P966" s="26">
        <f t="shared" si="758"/>
        <v>0.32170384043472211</v>
      </c>
      <c r="Q966" s="26">
        <f t="shared" si="758"/>
        <v>0.32170384043472211</v>
      </c>
      <c r="R966" s="26">
        <f t="shared" si="758"/>
        <v>0.32170384043472211</v>
      </c>
      <c r="S966" s="26">
        <f t="shared" si="758"/>
        <v>0.32170384043472211</v>
      </c>
      <c r="T966" s="26">
        <f t="shared" si="758"/>
        <v>0.32170384043472211</v>
      </c>
      <c r="U966" s="26">
        <f t="shared" si="758"/>
        <v>0.32170384043472211</v>
      </c>
      <c r="V966" s="26">
        <f t="shared" si="758"/>
        <v>0.32170384043472211</v>
      </c>
      <c r="W966" s="26">
        <f t="shared" si="758"/>
        <v>0.32170384043472211</v>
      </c>
      <c r="X966" s="26">
        <f t="shared" si="758"/>
        <v>0.32170384043472211</v>
      </c>
      <c r="Y966" s="26">
        <f t="shared" si="758"/>
        <v>0.32170384043472211</v>
      </c>
      <c r="Z966" s="26">
        <f t="shared" si="758"/>
        <v>0.32170384043472211</v>
      </c>
      <c r="AA966" s="26">
        <f t="shared" si="758"/>
        <v>0.32170384043472211</v>
      </c>
      <c r="AB966" s="26">
        <f t="shared" si="758"/>
        <v>0.32170384043472211</v>
      </c>
      <c r="AC966" s="26">
        <f t="shared" si="758"/>
        <v>0.32170384043472211</v>
      </c>
      <c r="AD966" s="26">
        <f t="shared" si="758"/>
        <v>0.32170384043472211</v>
      </c>
      <c r="AE966" s="26">
        <f t="shared" si="758"/>
        <v>0.32170384043472211</v>
      </c>
      <c r="AF966" s="26">
        <f t="shared" si="758"/>
        <v>0.32170384043472211</v>
      </c>
      <c r="AG966" s="26">
        <f t="shared" si="758"/>
        <v>0.32170384043472211</v>
      </c>
      <c r="AH966" s="26">
        <f t="shared" si="758"/>
        <v>0.32170384043472211</v>
      </c>
      <c r="AI966" s="26">
        <f t="shared" si="758"/>
        <v>0.32170384043472211</v>
      </c>
      <c r="AJ966" s="26">
        <f t="shared" si="758"/>
        <v>0.32170384043472211</v>
      </c>
      <c r="AK966" s="26">
        <f>AL966</f>
        <v>0.32170384043472211</v>
      </c>
      <c r="AL966" s="26">
        <f>IF(ISNUMBER(AL5/ISSUM(AL$5:AL$8)),AL5/ISSUM(AL$5:AL$8),0)</f>
        <v>0.32170384043472211</v>
      </c>
      <c r="AM966" s="26">
        <f>AL966</f>
        <v>0.32170384043472211</v>
      </c>
      <c r="AN966" s="26">
        <f t="shared" ref="AN966:BA966" si="759">AM966</f>
        <v>0.32170384043472211</v>
      </c>
      <c r="AO966" s="26">
        <f t="shared" si="759"/>
        <v>0.32170384043472211</v>
      </c>
      <c r="AP966" s="26">
        <f t="shared" si="759"/>
        <v>0.32170384043472211</v>
      </c>
      <c r="AQ966" s="26">
        <f t="shared" si="759"/>
        <v>0.32170384043472211</v>
      </c>
      <c r="AR966" s="26">
        <f t="shared" si="759"/>
        <v>0.32170384043472211</v>
      </c>
      <c r="AS966" s="26">
        <f t="shared" si="759"/>
        <v>0.32170384043472211</v>
      </c>
      <c r="AT966" s="26">
        <f t="shared" si="759"/>
        <v>0.32170384043472211</v>
      </c>
      <c r="AU966" s="26">
        <f t="shared" si="759"/>
        <v>0.32170384043472211</v>
      </c>
      <c r="AV966" s="26">
        <f t="shared" si="759"/>
        <v>0.32170384043472211</v>
      </c>
      <c r="AW966" s="26">
        <f t="shared" si="759"/>
        <v>0.32170384043472211</v>
      </c>
      <c r="AX966" s="26">
        <f t="shared" si="759"/>
        <v>0.32170384043472211</v>
      </c>
      <c r="AY966" s="26">
        <f t="shared" si="759"/>
        <v>0.32170384043472211</v>
      </c>
      <c r="AZ966" s="26">
        <f t="shared" si="759"/>
        <v>0.32170384043472211</v>
      </c>
      <c r="BA966" s="26">
        <f t="shared" si="759"/>
        <v>0.32170384043472211</v>
      </c>
    </row>
    <row r="967" spans="1:53" s="142" customFormat="1" outlineLevel="1" x14ac:dyDescent="0.2">
      <c r="A967" s="96"/>
      <c r="B967" s="96"/>
      <c r="C967" s="96"/>
      <c r="D967" s="96"/>
      <c r="E967" s="96"/>
      <c r="F967" s="62" t="s">
        <v>445</v>
      </c>
      <c r="G967" s="62" t="s">
        <v>1044</v>
      </c>
      <c r="H967" s="26">
        <f t="shared" ref="H967:AJ967" si="760">I967</f>
        <v>0.23610511329699924</v>
      </c>
      <c r="I967" s="26">
        <f t="shared" si="760"/>
        <v>0.23610511329699924</v>
      </c>
      <c r="J967" s="26">
        <f t="shared" si="760"/>
        <v>0.23610511329699924</v>
      </c>
      <c r="K967" s="26">
        <f t="shared" si="760"/>
        <v>0.23610511329699924</v>
      </c>
      <c r="L967" s="26">
        <f t="shared" si="760"/>
        <v>0.23610511329699924</v>
      </c>
      <c r="M967" s="26">
        <f t="shared" si="760"/>
        <v>0.23610511329699924</v>
      </c>
      <c r="N967" s="26">
        <f t="shared" si="760"/>
        <v>0.23610511329699924</v>
      </c>
      <c r="O967" s="26">
        <f t="shared" si="760"/>
        <v>0.23610511329699924</v>
      </c>
      <c r="P967" s="26">
        <f t="shared" si="760"/>
        <v>0.23610511329699924</v>
      </c>
      <c r="Q967" s="26">
        <f t="shared" si="760"/>
        <v>0.23610511329699924</v>
      </c>
      <c r="R967" s="26">
        <f t="shared" si="760"/>
        <v>0.23610511329699924</v>
      </c>
      <c r="S967" s="26">
        <f t="shared" si="760"/>
        <v>0.23610511329699924</v>
      </c>
      <c r="T967" s="26">
        <f t="shared" si="760"/>
        <v>0.23610511329699924</v>
      </c>
      <c r="U967" s="26">
        <f t="shared" si="760"/>
        <v>0.23610511329699924</v>
      </c>
      <c r="V967" s="26">
        <f t="shared" si="760"/>
        <v>0.23610511329699924</v>
      </c>
      <c r="W967" s="26">
        <f t="shared" si="760"/>
        <v>0.23610511329699924</v>
      </c>
      <c r="X967" s="26">
        <f t="shared" si="760"/>
        <v>0.23610511329699924</v>
      </c>
      <c r="Y967" s="26">
        <f t="shared" si="760"/>
        <v>0.23610511329699924</v>
      </c>
      <c r="Z967" s="26">
        <f t="shared" si="760"/>
        <v>0.23610511329699924</v>
      </c>
      <c r="AA967" s="26">
        <f t="shared" si="760"/>
        <v>0.23610511329699924</v>
      </c>
      <c r="AB967" s="26">
        <f t="shared" si="760"/>
        <v>0.23610511329699924</v>
      </c>
      <c r="AC967" s="26">
        <f t="shared" si="760"/>
        <v>0.23610511329699924</v>
      </c>
      <c r="AD967" s="26">
        <f t="shared" si="760"/>
        <v>0.23610511329699924</v>
      </c>
      <c r="AE967" s="26">
        <f t="shared" si="760"/>
        <v>0.23610511329699924</v>
      </c>
      <c r="AF967" s="26">
        <f t="shared" si="760"/>
        <v>0.23610511329699924</v>
      </c>
      <c r="AG967" s="26">
        <f t="shared" si="760"/>
        <v>0.23610511329699924</v>
      </c>
      <c r="AH967" s="26">
        <f t="shared" si="760"/>
        <v>0.23610511329699924</v>
      </c>
      <c r="AI967" s="26">
        <f t="shared" si="760"/>
        <v>0.23610511329699924</v>
      </c>
      <c r="AJ967" s="26">
        <f t="shared" si="760"/>
        <v>0.23610511329699924</v>
      </c>
      <c r="AK967" s="26">
        <f>AL967</f>
        <v>0.23610511329699924</v>
      </c>
      <c r="AL967" s="26">
        <f>IF(ISNUMBER(AL6/ISSUM(AL$5:AL$8)),AL6/ISSUM(AL$5:AL$8),0)</f>
        <v>0.23610511329699924</v>
      </c>
      <c r="AM967" s="26">
        <f>AL967</f>
        <v>0.23610511329699924</v>
      </c>
      <c r="AN967" s="26">
        <f t="shared" ref="AN967:BA967" si="761">AM967</f>
        <v>0.23610511329699924</v>
      </c>
      <c r="AO967" s="26">
        <f t="shared" si="761"/>
        <v>0.23610511329699924</v>
      </c>
      <c r="AP967" s="26">
        <f t="shared" si="761"/>
        <v>0.23610511329699924</v>
      </c>
      <c r="AQ967" s="26">
        <f t="shared" si="761"/>
        <v>0.23610511329699924</v>
      </c>
      <c r="AR967" s="26">
        <f t="shared" si="761"/>
        <v>0.23610511329699924</v>
      </c>
      <c r="AS967" s="26">
        <f t="shared" si="761"/>
        <v>0.23610511329699924</v>
      </c>
      <c r="AT967" s="26">
        <f t="shared" si="761"/>
        <v>0.23610511329699924</v>
      </c>
      <c r="AU967" s="26">
        <f t="shared" si="761"/>
        <v>0.23610511329699924</v>
      </c>
      <c r="AV967" s="26">
        <f t="shared" si="761"/>
        <v>0.23610511329699924</v>
      </c>
      <c r="AW967" s="26">
        <f t="shared" si="761"/>
        <v>0.23610511329699924</v>
      </c>
      <c r="AX967" s="26">
        <f t="shared" si="761"/>
        <v>0.23610511329699924</v>
      </c>
      <c r="AY967" s="26">
        <f t="shared" si="761"/>
        <v>0.23610511329699924</v>
      </c>
      <c r="AZ967" s="26">
        <f t="shared" si="761"/>
        <v>0.23610511329699924</v>
      </c>
      <c r="BA967" s="26">
        <f t="shared" si="761"/>
        <v>0.23610511329699924</v>
      </c>
    </row>
    <row r="968" spans="1:53" s="142" customFormat="1" outlineLevel="1" x14ac:dyDescent="0.2">
      <c r="A968" s="96"/>
      <c r="B968" s="96"/>
      <c r="C968" s="96"/>
      <c r="D968" s="96"/>
      <c r="E968" s="96"/>
      <c r="F968" s="62" t="s">
        <v>446</v>
      </c>
      <c r="G968" s="62" t="s">
        <v>1045</v>
      </c>
      <c r="H968" s="26">
        <f t="shared" ref="H968:AJ968" si="762">I968</f>
        <v>0.21073540701777341</v>
      </c>
      <c r="I968" s="26">
        <f t="shared" si="762"/>
        <v>0.21073540701777341</v>
      </c>
      <c r="J968" s="26">
        <f t="shared" si="762"/>
        <v>0.21073540701777341</v>
      </c>
      <c r="K968" s="26">
        <f t="shared" si="762"/>
        <v>0.21073540701777341</v>
      </c>
      <c r="L968" s="26">
        <f t="shared" si="762"/>
        <v>0.21073540701777341</v>
      </c>
      <c r="M968" s="26">
        <f t="shared" si="762"/>
        <v>0.21073540701777341</v>
      </c>
      <c r="N968" s="26">
        <f t="shared" si="762"/>
        <v>0.21073540701777341</v>
      </c>
      <c r="O968" s="26">
        <f t="shared" si="762"/>
        <v>0.21073540701777341</v>
      </c>
      <c r="P968" s="26">
        <f t="shared" si="762"/>
        <v>0.21073540701777341</v>
      </c>
      <c r="Q968" s="26">
        <f t="shared" si="762"/>
        <v>0.21073540701777341</v>
      </c>
      <c r="R968" s="26">
        <f t="shared" si="762"/>
        <v>0.21073540701777341</v>
      </c>
      <c r="S968" s="26">
        <f t="shared" si="762"/>
        <v>0.21073540701777341</v>
      </c>
      <c r="T968" s="26">
        <f t="shared" si="762"/>
        <v>0.21073540701777341</v>
      </c>
      <c r="U968" s="26">
        <f t="shared" si="762"/>
        <v>0.21073540701777341</v>
      </c>
      <c r="V968" s="26">
        <f t="shared" si="762"/>
        <v>0.21073540701777341</v>
      </c>
      <c r="W968" s="26">
        <f t="shared" si="762"/>
        <v>0.21073540701777341</v>
      </c>
      <c r="X968" s="26">
        <f t="shared" si="762"/>
        <v>0.21073540701777341</v>
      </c>
      <c r="Y968" s="26">
        <f t="shared" si="762"/>
        <v>0.21073540701777341</v>
      </c>
      <c r="Z968" s="26">
        <f t="shared" si="762"/>
        <v>0.21073540701777341</v>
      </c>
      <c r="AA968" s="26">
        <f t="shared" si="762"/>
        <v>0.21073540701777341</v>
      </c>
      <c r="AB968" s="26">
        <f t="shared" si="762"/>
        <v>0.21073540701777341</v>
      </c>
      <c r="AC968" s="26">
        <f t="shared" si="762"/>
        <v>0.21073540701777341</v>
      </c>
      <c r="AD968" s="26">
        <f t="shared" si="762"/>
        <v>0.21073540701777341</v>
      </c>
      <c r="AE968" s="26">
        <f t="shared" si="762"/>
        <v>0.21073540701777341</v>
      </c>
      <c r="AF968" s="26">
        <f t="shared" si="762"/>
        <v>0.21073540701777341</v>
      </c>
      <c r="AG968" s="26">
        <f t="shared" si="762"/>
        <v>0.21073540701777341</v>
      </c>
      <c r="AH968" s="26">
        <f t="shared" si="762"/>
        <v>0.21073540701777341</v>
      </c>
      <c r="AI968" s="26">
        <f t="shared" si="762"/>
        <v>0.21073540701777341</v>
      </c>
      <c r="AJ968" s="26">
        <f t="shared" si="762"/>
        <v>0.21073540701777341</v>
      </c>
      <c r="AK968" s="26">
        <f>AL968</f>
        <v>0.21073540701777341</v>
      </c>
      <c r="AL968" s="26">
        <f>IF(ISNUMBER(AL7/ISSUM(AL$5:AL$8)),AL7/ISSUM(AL$5:AL$8),0)</f>
        <v>0.21073540701777341</v>
      </c>
      <c r="AM968" s="26">
        <f>AL968</f>
        <v>0.21073540701777341</v>
      </c>
      <c r="AN968" s="26">
        <f t="shared" ref="AN968:BA968" si="763">AM968</f>
        <v>0.21073540701777341</v>
      </c>
      <c r="AO968" s="26">
        <f t="shared" si="763"/>
        <v>0.21073540701777341</v>
      </c>
      <c r="AP968" s="26">
        <f t="shared" si="763"/>
        <v>0.21073540701777341</v>
      </c>
      <c r="AQ968" s="26">
        <f t="shared" si="763"/>
        <v>0.21073540701777341</v>
      </c>
      <c r="AR968" s="26">
        <f t="shared" si="763"/>
        <v>0.21073540701777341</v>
      </c>
      <c r="AS968" s="26">
        <f t="shared" si="763"/>
        <v>0.21073540701777341</v>
      </c>
      <c r="AT968" s="26">
        <f t="shared" si="763"/>
        <v>0.21073540701777341</v>
      </c>
      <c r="AU968" s="26">
        <f t="shared" si="763"/>
        <v>0.21073540701777341</v>
      </c>
      <c r="AV968" s="26">
        <f t="shared" si="763"/>
        <v>0.21073540701777341</v>
      </c>
      <c r="AW968" s="26">
        <f t="shared" si="763"/>
        <v>0.21073540701777341</v>
      </c>
      <c r="AX968" s="26">
        <f t="shared" si="763"/>
        <v>0.21073540701777341</v>
      </c>
      <c r="AY968" s="26">
        <f t="shared" si="763"/>
        <v>0.21073540701777341</v>
      </c>
      <c r="AZ968" s="26">
        <f t="shared" si="763"/>
        <v>0.21073540701777341</v>
      </c>
      <c r="BA968" s="26">
        <f t="shared" si="763"/>
        <v>0.21073540701777341</v>
      </c>
    </row>
    <row r="969" spans="1:53" s="142" customFormat="1" outlineLevel="1" x14ac:dyDescent="0.2">
      <c r="A969" s="96"/>
      <c r="B969" s="96"/>
      <c r="C969" s="96"/>
      <c r="D969" s="96"/>
      <c r="E969" s="96"/>
      <c r="F969" s="62" t="s">
        <v>447</v>
      </c>
      <c r="G969" s="62" t="s">
        <v>1046</v>
      </c>
      <c r="H969" s="26">
        <f t="shared" ref="H969:AJ969" si="764">I969</f>
        <v>0.23145563925050525</v>
      </c>
      <c r="I969" s="26">
        <f t="shared" si="764"/>
        <v>0.23145563925050525</v>
      </c>
      <c r="J969" s="26">
        <f t="shared" si="764"/>
        <v>0.23145563925050525</v>
      </c>
      <c r="K969" s="26">
        <f t="shared" si="764"/>
        <v>0.23145563925050525</v>
      </c>
      <c r="L969" s="26">
        <f t="shared" si="764"/>
        <v>0.23145563925050525</v>
      </c>
      <c r="M969" s="26">
        <f t="shared" si="764"/>
        <v>0.23145563925050525</v>
      </c>
      <c r="N969" s="26">
        <f t="shared" si="764"/>
        <v>0.23145563925050525</v>
      </c>
      <c r="O969" s="26">
        <f t="shared" si="764"/>
        <v>0.23145563925050525</v>
      </c>
      <c r="P969" s="26">
        <f t="shared" si="764"/>
        <v>0.23145563925050525</v>
      </c>
      <c r="Q969" s="26">
        <f t="shared" si="764"/>
        <v>0.23145563925050525</v>
      </c>
      <c r="R969" s="26">
        <f t="shared" si="764"/>
        <v>0.23145563925050525</v>
      </c>
      <c r="S969" s="26">
        <f t="shared" si="764"/>
        <v>0.23145563925050525</v>
      </c>
      <c r="T969" s="26">
        <f t="shared" si="764"/>
        <v>0.23145563925050525</v>
      </c>
      <c r="U969" s="26">
        <f t="shared" si="764"/>
        <v>0.23145563925050525</v>
      </c>
      <c r="V969" s="26">
        <f t="shared" si="764"/>
        <v>0.23145563925050525</v>
      </c>
      <c r="W969" s="26">
        <f t="shared" si="764"/>
        <v>0.23145563925050525</v>
      </c>
      <c r="X969" s="26">
        <f t="shared" si="764"/>
        <v>0.23145563925050525</v>
      </c>
      <c r="Y969" s="26">
        <f t="shared" si="764"/>
        <v>0.23145563925050525</v>
      </c>
      <c r="Z969" s="26">
        <f t="shared" si="764"/>
        <v>0.23145563925050525</v>
      </c>
      <c r="AA969" s="26">
        <f t="shared" si="764"/>
        <v>0.23145563925050525</v>
      </c>
      <c r="AB969" s="26">
        <f t="shared" si="764"/>
        <v>0.23145563925050525</v>
      </c>
      <c r="AC969" s="26">
        <f t="shared" si="764"/>
        <v>0.23145563925050525</v>
      </c>
      <c r="AD969" s="26">
        <f t="shared" si="764"/>
        <v>0.23145563925050525</v>
      </c>
      <c r="AE969" s="26">
        <f t="shared" si="764"/>
        <v>0.23145563925050525</v>
      </c>
      <c r="AF969" s="26">
        <f t="shared" si="764"/>
        <v>0.23145563925050525</v>
      </c>
      <c r="AG969" s="26">
        <f t="shared" si="764"/>
        <v>0.23145563925050525</v>
      </c>
      <c r="AH969" s="26">
        <f t="shared" si="764"/>
        <v>0.23145563925050525</v>
      </c>
      <c r="AI969" s="26">
        <f t="shared" si="764"/>
        <v>0.23145563925050525</v>
      </c>
      <c r="AJ969" s="26">
        <f t="shared" si="764"/>
        <v>0.23145563925050525</v>
      </c>
      <c r="AK969" s="26">
        <f>AL969</f>
        <v>0.23145563925050525</v>
      </c>
      <c r="AL969" s="26">
        <f>IF(ISNUMBER(AL8/ISSUM(AL$5:AL$8)),AL8/ISSUM(AL$5:AL$8),0)</f>
        <v>0.23145563925050525</v>
      </c>
      <c r="AM969" s="26">
        <f>AL969</f>
        <v>0.23145563925050525</v>
      </c>
      <c r="AN969" s="26">
        <f t="shared" ref="AN969:BA969" si="765">AM969</f>
        <v>0.23145563925050525</v>
      </c>
      <c r="AO969" s="26">
        <f t="shared" si="765"/>
        <v>0.23145563925050525</v>
      </c>
      <c r="AP969" s="26">
        <f t="shared" si="765"/>
        <v>0.23145563925050525</v>
      </c>
      <c r="AQ969" s="26">
        <f t="shared" si="765"/>
        <v>0.23145563925050525</v>
      </c>
      <c r="AR969" s="26">
        <f t="shared" si="765"/>
        <v>0.23145563925050525</v>
      </c>
      <c r="AS969" s="26">
        <f t="shared" si="765"/>
        <v>0.23145563925050525</v>
      </c>
      <c r="AT969" s="26">
        <f t="shared" si="765"/>
        <v>0.23145563925050525</v>
      </c>
      <c r="AU969" s="26">
        <f t="shared" si="765"/>
        <v>0.23145563925050525</v>
      </c>
      <c r="AV969" s="26">
        <f t="shared" si="765"/>
        <v>0.23145563925050525</v>
      </c>
      <c r="AW969" s="26">
        <f t="shared" si="765"/>
        <v>0.23145563925050525</v>
      </c>
      <c r="AX969" s="26">
        <f t="shared" si="765"/>
        <v>0.23145563925050525</v>
      </c>
      <c r="AY969" s="26">
        <f t="shared" si="765"/>
        <v>0.23145563925050525</v>
      </c>
      <c r="AZ969" s="26">
        <f t="shared" si="765"/>
        <v>0.23145563925050525</v>
      </c>
      <c r="BA969" s="26">
        <f t="shared" si="765"/>
        <v>0.23145563925050525</v>
      </c>
    </row>
    <row r="970" spans="1:53" x14ac:dyDescent="0.2">
      <c r="A970" s="96"/>
      <c r="B970" s="96"/>
      <c r="C970" s="96"/>
      <c r="D970" s="96"/>
      <c r="E970" s="96"/>
      <c r="F970" s="62" t="s">
        <v>1474</v>
      </c>
      <c r="G970" s="62" t="s">
        <v>1475</v>
      </c>
      <c r="H970" s="19">
        <f>ISSUM(H966:H$969)</f>
        <v>1</v>
      </c>
      <c r="I970" s="19">
        <f>ISSUM(I966:I$969)</f>
        <v>1</v>
      </c>
      <c r="J970" s="19">
        <f>ISSUM(J966:J$969)</f>
        <v>1</v>
      </c>
      <c r="K970" s="19">
        <f>ISSUM(K966:K$969)</f>
        <v>1</v>
      </c>
      <c r="L970" s="19">
        <f>ISSUM(L966:L$969)</f>
        <v>1</v>
      </c>
      <c r="M970" s="19">
        <f>ISSUM(M966:M$969)</f>
        <v>1</v>
      </c>
      <c r="N970" s="19">
        <f>ISSUM(N966:N$969)</f>
        <v>1</v>
      </c>
      <c r="O970" s="19">
        <f>ISSUM(O966:O$969)</f>
        <v>1</v>
      </c>
      <c r="P970" s="19">
        <f>ISSUM(P966:P$969)</f>
        <v>1</v>
      </c>
      <c r="Q970" s="19">
        <f>ISSUM(Q966:Q$969)</f>
        <v>1</v>
      </c>
      <c r="R970" s="19">
        <f>ISSUM(R966:R$969)</f>
        <v>1</v>
      </c>
      <c r="S970" s="19">
        <f>ISSUM(S966:S$969)</f>
        <v>1</v>
      </c>
      <c r="T970" s="19">
        <f>ISSUM(T966:T$969)</f>
        <v>1</v>
      </c>
      <c r="U970" s="19">
        <f>ISSUM(U966:U$969)</f>
        <v>1</v>
      </c>
      <c r="V970" s="19">
        <f>ISSUM(V966:V$969)</f>
        <v>1</v>
      </c>
      <c r="W970" s="19">
        <f>ISSUM(W966:W$969)</f>
        <v>1</v>
      </c>
      <c r="X970" s="19">
        <f>ISSUM(X966:X$969)</f>
        <v>1</v>
      </c>
      <c r="Y970" s="19">
        <f>ISSUM(Y966:Y$969)</f>
        <v>1</v>
      </c>
      <c r="Z970" s="19">
        <f>ISSUM(Z966:Z$969)</f>
        <v>1</v>
      </c>
      <c r="AA970" s="19">
        <f>ISSUM(AA966:AA$969)</f>
        <v>1</v>
      </c>
      <c r="AB970" s="19">
        <f>ISSUM(AB966:AB$969)</f>
        <v>1</v>
      </c>
      <c r="AC970" s="19">
        <f>ISSUM(AC966:AC$969)</f>
        <v>1</v>
      </c>
      <c r="AD970" s="19">
        <f>ISSUM(AD966:AD$969)</f>
        <v>1</v>
      </c>
      <c r="AE970" s="19">
        <f>ISSUM(AE966:AE$969)</f>
        <v>1</v>
      </c>
      <c r="AF970" s="19">
        <f>ISSUM(AF966:AF$969)</f>
        <v>1</v>
      </c>
      <c r="AG970" s="19">
        <f>ISSUM(AG966:AG$969)</f>
        <v>1</v>
      </c>
      <c r="AH970" s="19">
        <f>ISSUM(AH966:AH$969)</f>
        <v>1</v>
      </c>
      <c r="AI970" s="19">
        <f>ISSUM(AI966:AI$969)</f>
        <v>1</v>
      </c>
      <c r="AJ970" s="19">
        <f>ISSUM(AJ966:AJ$969)</f>
        <v>1</v>
      </c>
      <c r="AK970" s="19">
        <f>ISSUM(AK966:AK$969)</f>
        <v>1</v>
      </c>
      <c r="AL970" s="19">
        <f>ISSUM(AL966:AL$969)</f>
        <v>1</v>
      </c>
      <c r="AM970" s="19">
        <f>ISSUM(AM966:AM$969)</f>
        <v>1</v>
      </c>
      <c r="AN970" s="19">
        <f>ISSUM(AN966:AN$969)</f>
        <v>1</v>
      </c>
      <c r="AO970" s="19">
        <f>ISSUM(AO966:AO$969)</f>
        <v>1</v>
      </c>
      <c r="AP970" s="19">
        <f>ISSUM(AP966:AP$969)</f>
        <v>1</v>
      </c>
      <c r="AQ970" s="19">
        <f>ISSUM(AQ966:AQ$969)</f>
        <v>1</v>
      </c>
      <c r="AR970" s="19">
        <f>ISSUM(AR966:AR$969)</f>
        <v>1</v>
      </c>
      <c r="AS970" s="19">
        <f>ISSUM(AS966:AS$969)</f>
        <v>1</v>
      </c>
      <c r="AT970" s="19">
        <f>ISSUM(AT966:AT$969)</f>
        <v>1</v>
      </c>
      <c r="AU970" s="19">
        <f>ISSUM(AU966:AU$969)</f>
        <v>1</v>
      </c>
      <c r="AV970" s="19">
        <f>ISSUM(AV966:AV$969)</f>
        <v>1</v>
      </c>
      <c r="AW970" s="19">
        <f>ISSUM(AW966:AW$969)</f>
        <v>1</v>
      </c>
      <c r="AX970" s="19">
        <f>ISSUM(AX966:AX$969)</f>
        <v>1</v>
      </c>
      <c r="AY970" s="19">
        <f>ISSUM(AY966:AY$969)</f>
        <v>1</v>
      </c>
      <c r="AZ970" s="19">
        <f>ISSUM(AZ966:AZ$969)</f>
        <v>1</v>
      </c>
      <c r="BA970" s="19">
        <f>ISSUM(BA966:BA$969)</f>
        <v>1</v>
      </c>
    </row>
    <row r="971" spans="1:53" s="142" customFormat="1" outlineLevel="1" x14ac:dyDescent="0.2">
      <c r="A971" s="96"/>
      <c r="B971" s="96"/>
      <c r="C971" s="96"/>
      <c r="D971" s="96"/>
      <c r="E971" s="96"/>
      <c r="F971" s="62" t="s">
        <v>444</v>
      </c>
      <c r="G971" s="62" t="s">
        <v>1047</v>
      </c>
      <c r="H971" s="19">
        <f t="shared" ref="H971:AJ971" si="766">I971</f>
        <v>0.30078014970557776</v>
      </c>
      <c r="I971" s="19">
        <f t="shared" si="766"/>
        <v>0.30078014970557776</v>
      </c>
      <c r="J971" s="19">
        <f t="shared" si="766"/>
        <v>0.30078014970557776</v>
      </c>
      <c r="K971" s="19">
        <f t="shared" si="766"/>
        <v>0.30078014970557776</v>
      </c>
      <c r="L971" s="19">
        <f t="shared" si="766"/>
        <v>0.30078014970557776</v>
      </c>
      <c r="M971" s="19">
        <f t="shared" si="766"/>
        <v>0.30078014970557776</v>
      </c>
      <c r="N971" s="19">
        <f t="shared" si="766"/>
        <v>0.30078014970557776</v>
      </c>
      <c r="O971" s="19">
        <f t="shared" si="766"/>
        <v>0.30078014970557776</v>
      </c>
      <c r="P971" s="19">
        <f t="shared" si="766"/>
        <v>0.30078014970557776</v>
      </c>
      <c r="Q971" s="19">
        <f t="shared" si="766"/>
        <v>0.30078014970557776</v>
      </c>
      <c r="R971" s="19">
        <f t="shared" si="766"/>
        <v>0.30078014970557776</v>
      </c>
      <c r="S971" s="19">
        <f t="shared" si="766"/>
        <v>0.30078014970557776</v>
      </c>
      <c r="T971" s="19">
        <f t="shared" si="766"/>
        <v>0.30078014970557776</v>
      </c>
      <c r="U971" s="19">
        <f t="shared" si="766"/>
        <v>0.30078014970557776</v>
      </c>
      <c r="V971" s="19">
        <f t="shared" si="766"/>
        <v>0.30078014970557776</v>
      </c>
      <c r="W971" s="19">
        <f t="shared" si="766"/>
        <v>0.30078014970557776</v>
      </c>
      <c r="X971" s="19">
        <f t="shared" si="766"/>
        <v>0.30078014970557776</v>
      </c>
      <c r="Y971" s="19">
        <f t="shared" si="766"/>
        <v>0.30078014970557776</v>
      </c>
      <c r="Z971" s="19">
        <f t="shared" si="766"/>
        <v>0.30078014970557776</v>
      </c>
      <c r="AA971" s="19">
        <f t="shared" si="766"/>
        <v>0.30078014970557776</v>
      </c>
      <c r="AB971" s="19">
        <f t="shared" si="766"/>
        <v>0.30078014970557776</v>
      </c>
      <c r="AC971" s="19">
        <f t="shared" si="766"/>
        <v>0.30078014970557776</v>
      </c>
      <c r="AD971" s="19">
        <f t="shared" si="766"/>
        <v>0.30078014970557776</v>
      </c>
      <c r="AE971" s="19">
        <f t="shared" si="766"/>
        <v>0.30078014970557776</v>
      </c>
      <c r="AF971" s="19">
        <f t="shared" si="766"/>
        <v>0.30078014970557776</v>
      </c>
      <c r="AG971" s="19">
        <f t="shared" si="766"/>
        <v>0.30078014970557776</v>
      </c>
      <c r="AH971" s="19">
        <f t="shared" si="766"/>
        <v>0.30078014970557776</v>
      </c>
      <c r="AI971" s="19">
        <f t="shared" si="766"/>
        <v>0.30078014970557776</v>
      </c>
      <c r="AJ971" s="19">
        <f t="shared" si="766"/>
        <v>0.30078014970557776</v>
      </c>
      <c r="AK971" s="19">
        <f>AL971</f>
        <v>0.30078014970557776</v>
      </c>
      <c r="AL971" s="19">
        <f>IF(ISNUMBER(AL78/ISSUM(AL$78:AL$81)),AL78/ISSUM(AL$78:AL$81),0)</f>
        <v>0.30078014970557776</v>
      </c>
      <c r="AM971" s="19">
        <f>AL971</f>
        <v>0.30078014970557776</v>
      </c>
      <c r="AN971" s="19">
        <f t="shared" ref="AN971:BA971" si="767">AM971</f>
        <v>0.30078014970557776</v>
      </c>
      <c r="AO971" s="19">
        <f t="shared" si="767"/>
        <v>0.30078014970557776</v>
      </c>
      <c r="AP971" s="19">
        <f t="shared" si="767"/>
        <v>0.30078014970557776</v>
      </c>
      <c r="AQ971" s="19">
        <f t="shared" si="767"/>
        <v>0.30078014970557776</v>
      </c>
      <c r="AR971" s="19">
        <f t="shared" si="767"/>
        <v>0.30078014970557776</v>
      </c>
      <c r="AS971" s="19">
        <f t="shared" si="767"/>
        <v>0.30078014970557776</v>
      </c>
      <c r="AT971" s="19">
        <f t="shared" si="767"/>
        <v>0.30078014970557776</v>
      </c>
      <c r="AU971" s="19">
        <f t="shared" si="767"/>
        <v>0.30078014970557776</v>
      </c>
      <c r="AV971" s="19">
        <f t="shared" si="767"/>
        <v>0.30078014970557776</v>
      </c>
      <c r="AW971" s="19">
        <f t="shared" si="767"/>
        <v>0.30078014970557776</v>
      </c>
      <c r="AX971" s="19">
        <f t="shared" si="767"/>
        <v>0.30078014970557776</v>
      </c>
      <c r="AY971" s="19">
        <f t="shared" si="767"/>
        <v>0.30078014970557776</v>
      </c>
      <c r="AZ971" s="19">
        <f t="shared" si="767"/>
        <v>0.30078014970557776</v>
      </c>
      <c r="BA971" s="19">
        <f t="shared" si="767"/>
        <v>0.30078014970557776</v>
      </c>
    </row>
    <row r="972" spans="1:53" s="142" customFormat="1" outlineLevel="1" x14ac:dyDescent="0.2">
      <c r="A972" s="96"/>
      <c r="B972" s="96"/>
      <c r="C972" s="96"/>
      <c r="D972" s="96"/>
      <c r="E972" s="96"/>
      <c r="F972" s="62" t="s">
        <v>445</v>
      </c>
      <c r="G972" s="62" t="s">
        <v>1048</v>
      </c>
      <c r="H972" s="19">
        <f t="shared" ref="H972:AJ972" si="768">I972</f>
        <v>0.23534078108496698</v>
      </c>
      <c r="I972" s="19">
        <f t="shared" si="768"/>
        <v>0.23534078108496698</v>
      </c>
      <c r="J972" s="19">
        <f t="shared" si="768"/>
        <v>0.23534078108496698</v>
      </c>
      <c r="K972" s="19">
        <f t="shared" si="768"/>
        <v>0.23534078108496698</v>
      </c>
      <c r="L972" s="19">
        <f t="shared" si="768"/>
        <v>0.23534078108496698</v>
      </c>
      <c r="M972" s="19">
        <f t="shared" si="768"/>
        <v>0.23534078108496698</v>
      </c>
      <c r="N972" s="19">
        <f t="shared" si="768"/>
        <v>0.23534078108496698</v>
      </c>
      <c r="O972" s="19">
        <f t="shared" si="768"/>
        <v>0.23534078108496698</v>
      </c>
      <c r="P972" s="19">
        <f t="shared" si="768"/>
        <v>0.23534078108496698</v>
      </c>
      <c r="Q972" s="19">
        <f t="shared" si="768"/>
        <v>0.23534078108496698</v>
      </c>
      <c r="R972" s="19">
        <f t="shared" si="768"/>
        <v>0.23534078108496698</v>
      </c>
      <c r="S972" s="19">
        <f t="shared" si="768"/>
        <v>0.23534078108496698</v>
      </c>
      <c r="T972" s="19">
        <f t="shared" si="768"/>
        <v>0.23534078108496698</v>
      </c>
      <c r="U972" s="19">
        <f t="shared" si="768"/>
        <v>0.23534078108496698</v>
      </c>
      <c r="V972" s="19">
        <f t="shared" si="768"/>
        <v>0.23534078108496698</v>
      </c>
      <c r="W972" s="19">
        <f t="shared" si="768"/>
        <v>0.23534078108496698</v>
      </c>
      <c r="X972" s="19">
        <f t="shared" si="768"/>
        <v>0.23534078108496698</v>
      </c>
      <c r="Y972" s="19">
        <f t="shared" si="768"/>
        <v>0.23534078108496698</v>
      </c>
      <c r="Z972" s="19">
        <f t="shared" si="768"/>
        <v>0.23534078108496698</v>
      </c>
      <c r="AA972" s="19">
        <f t="shared" si="768"/>
        <v>0.23534078108496698</v>
      </c>
      <c r="AB972" s="19">
        <f t="shared" si="768"/>
        <v>0.23534078108496698</v>
      </c>
      <c r="AC972" s="19">
        <f t="shared" si="768"/>
        <v>0.23534078108496698</v>
      </c>
      <c r="AD972" s="19">
        <f t="shared" si="768"/>
        <v>0.23534078108496698</v>
      </c>
      <c r="AE972" s="19">
        <f t="shared" si="768"/>
        <v>0.23534078108496698</v>
      </c>
      <c r="AF972" s="19">
        <f t="shared" si="768"/>
        <v>0.23534078108496698</v>
      </c>
      <c r="AG972" s="19">
        <f t="shared" si="768"/>
        <v>0.23534078108496698</v>
      </c>
      <c r="AH972" s="19">
        <f t="shared" si="768"/>
        <v>0.23534078108496698</v>
      </c>
      <c r="AI972" s="19">
        <f t="shared" si="768"/>
        <v>0.23534078108496698</v>
      </c>
      <c r="AJ972" s="19">
        <f t="shared" si="768"/>
        <v>0.23534078108496698</v>
      </c>
      <c r="AK972" s="19">
        <f>AL972</f>
        <v>0.23534078108496698</v>
      </c>
      <c r="AL972" s="19">
        <f>IF(ISNUMBER(AL79/ISSUM(AL$78:AL$81)),AL79/ISSUM(AL$78:AL$81),0)</f>
        <v>0.23534078108496698</v>
      </c>
      <c r="AM972" s="19">
        <f>AL972</f>
        <v>0.23534078108496698</v>
      </c>
      <c r="AN972" s="19">
        <f t="shared" ref="AN972:BA972" si="769">AM972</f>
        <v>0.23534078108496698</v>
      </c>
      <c r="AO972" s="19">
        <f t="shared" si="769"/>
        <v>0.23534078108496698</v>
      </c>
      <c r="AP972" s="19">
        <f t="shared" si="769"/>
        <v>0.23534078108496698</v>
      </c>
      <c r="AQ972" s="19">
        <f t="shared" si="769"/>
        <v>0.23534078108496698</v>
      </c>
      <c r="AR972" s="19">
        <f t="shared" si="769"/>
        <v>0.23534078108496698</v>
      </c>
      <c r="AS972" s="19">
        <f t="shared" si="769"/>
        <v>0.23534078108496698</v>
      </c>
      <c r="AT972" s="19">
        <f t="shared" si="769"/>
        <v>0.23534078108496698</v>
      </c>
      <c r="AU972" s="19">
        <f t="shared" si="769"/>
        <v>0.23534078108496698</v>
      </c>
      <c r="AV972" s="19">
        <f t="shared" si="769"/>
        <v>0.23534078108496698</v>
      </c>
      <c r="AW972" s="19">
        <f t="shared" si="769"/>
        <v>0.23534078108496698</v>
      </c>
      <c r="AX972" s="19">
        <f t="shared" si="769"/>
        <v>0.23534078108496698</v>
      </c>
      <c r="AY972" s="19">
        <f t="shared" si="769"/>
        <v>0.23534078108496698</v>
      </c>
      <c r="AZ972" s="19">
        <f t="shared" si="769"/>
        <v>0.23534078108496698</v>
      </c>
      <c r="BA972" s="19">
        <f t="shared" si="769"/>
        <v>0.23534078108496698</v>
      </c>
    </row>
    <row r="973" spans="1:53" s="142" customFormat="1" outlineLevel="1" x14ac:dyDescent="0.2">
      <c r="A973" s="96"/>
      <c r="B973" s="96"/>
      <c r="C973" s="96"/>
      <c r="D973" s="96"/>
      <c r="E973" s="96"/>
      <c r="F973" s="62" t="s">
        <v>446</v>
      </c>
      <c r="G973" s="62" t="s">
        <v>1049</v>
      </c>
      <c r="H973" s="19">
        <f t="shared" ref="H973:AJ973" si="770">I973</f>
        <v>0.20855141836912638</v>
      </c>
      <c r="I973" s="19">
        <f t="shared" si="770"/>
        <v>0.20855141836912638</v>
      </c>
      <c r="J973" s="19">
        <f t="shared" si="770"/>
        <v>0.20855141836912638</v>
      </c>
      <c r="K973" s="19">
        <f t="shared" si="770"/>
        <v>0.20855141836912638</v>
      </c>
      <c r="L973" s="19">
        <f t="shared" si="770"/>
        <v>0.20855141836912638</v>
      </c>
      <c r="M973" s="19">
        <f t="shared" si="770"/>
        <v>0.20855141836912638</v>
      </c>
      <c r="N973" s="19">
        <f t="shared" si="770"/>
        <v>0.20855141836912638</v>
      </c>
      <c r="O973" s="19">
        <f t="shared" si="770"/>
        <v>0.20855141836912638</v>
      </c>
      <c r="P973" s="19">
        <f t="shared" si="770"/>
        <v>0.20855141836912638</v>
      </c>
      <c r="Q973" s="19">
        <f t="shared" si="770"/>
        <v>0.20855141836912638</v>
      </c>
      <c r="R973" s="19">
        <f t="shared" si="770"/>
        <v>0.20855141836912638</v>
      </c>
      <c r="S973" s="19">
        <f t="shared" si="770"/>
        <v>0.20855141836912638</v>
      </c>
      <c r="T973" s="19">
        <f t="shared" si="770"/>
        <v>0.20855141836912638</v>
      </c>
      <c r="U973" s="19">
        <f t="shared" si="770"/>
        <v>0.20855141836912638</v>
      </c>
      <c r="V973" s="19">
        <f t="shared" si="770"/>
        <v>0.20855141836912638</v>
      </c>
      <c r="W973" s="19">
        <f t="shared" si="770"/>
        <v>0.20855141836912638</v>
      </c>
      <c r="X973" s="19">
        <f t="shared" si="770"/>
        <v>0.20855141836912638</v>
      </c>
      <c r="Y973" s="19">
        <f t="shared" si="770"/>
        <v>0.20855141836912638</v>
      </c>
      <c r="Z973" s="19">
        <f t="shared" si="770"/>
        <v>0.20855141836912638</v>
      </c>
      <c r="AA973" s="19">
        <f t="shared" si="770"/>
        <v>0.20855141836912638</v>
      </c>
      <c r="AB973" s="19">
        <f t="shared" si="770"/>
        <v>0.20855141836912638</v>
      </c>
      <c r="AC973" s="19">
        <f t="shared" si="770"/>
        <v>0.20855141836912638</v>
      </c>
      <c r="AD973" s="19">
        <f t="shared" si="770"/>
        <v>0.20855141836912638</v>
      </c>
      <c r="AE973" s="19">
        <f t="shared" si="770"/>
        <v>0.20855141836912638</v>
      </c>
      <c r="AF973" s="19">
        <f t="shared" si="770"/>
        <v>0.20855141836912638</v>
      </c>
      <c r="AG973" s="19">
        <f t="shared" si="770"/>
        <v>0.20855141836912638</v>
      </c>
      <c r="AH973" s="19">
        <f t="shared" si="770"/>
        <v>0.20855141836912638</v>
      </c>
      <c r="AI973" s="19">
        <f t="shared" si="770"/>
        <v>0.20855141836912638</v>
      </c>
      <c r="AJ973" s="19">
        <f t="shared" si="770"/>
        <v>0.20855141836912638</v>
      </c>
      <c r="AK973" s="19">
        <f>AL973</f>
        <v>0.20855141836912638</v>
      </c>
      <c r="AL973" s="19">
        <f>IF(ISNUMBER(AL80/ISSUM(AL$78:AL$81)),AL80/ISSUM(AL$78:AL$81),0)</f>
        <v>0.20855141836912638</v>
      </c>
      <c r="AM973" s="19">
        <f>AL973</f>
        <v>0.20855141836912638</v>
      </c>
      <c r="AN973" s="19">
        <f t="shared" ref="AN973:BA973" si="771">AM973</f>
        <v>0.20855141836912638</v>
      </c>
      <c r="AO973" s="19">
        <f t="shared" si="771"/>
        <v>0.20855141836912638</v>
      </c>
      <c r="AP973" s="19">
        <f t="shared" si="771"/>
        <v>0.20855141836912638</v>
      </c>
      <c r="AQ973" s="19">
        <f t="shared" si="771"/>
        <v>0.20855141836912638</v>
      </c>
      <c r="AR973" s="19">
        <f t="shared" si="771"/>
        <v>0.20855141836912638</v>
      </c>
      <c r="AS973" s="19">
        <f t="shared" si="771"/>
        <v>0.20855141836912638</v>
      </c>
      <c r="AT973" s="19">
        <f t="shared" si="771"/>
        <v>0.20855141836912638</v>
      </c>
      <c r="AU973" s="19">
        <f t="shared" si="771"/>
        <v>0.20855141836912638</v>
      </c>
      <c r="AV973" s="19">
        <f t="shared" si="771"/>
        <v>0.20855141836912638</v>
      </c>
      <c r="AW973" s="19">
        <f t="shared" si="771"/>
        <v>0.20855141836912638</v>
      </c>
      <c r="AX973" s="19">
        <f t="shared" si="771"/>
        <v>0.20855141836912638</v>
      </c>
      <c r="AY973" s="19">
        <f t="shared" si="771"/>
        <v>0.20855141836912638</v>
      </c>
      <c r="AZ973" s="19">
        <f t="shared" si="771"/>
        <v>0.20855141836912638</v>
      </c>
      <c r="BA973" s="19">
        <f t="shared" si="771"/>
        <v>0.20855141836912638</v>
      </c>
    </row>
    <row r="974" spans="1:53" s="142" customFormat="1" outlineLevel="1" x14ac:dyDescent="0.2">
      <c r="A974" s="96"/>
      <c r="B974" s="96"/>
      <c r="C974" s="96"/>
      <c r="D974" s="96"/>
      <c r="E974" s="96"/>
      <c r="F974" s="62" t="s">
        <v>447</v>
      </c>
      <c r="G974" s="62" t="s">
        <v>1050</v>
      </c>
      <c r="H974" s="19">
        <f t="shared" ref="H974:AJ974" si="772">I974</f>
        <v>0.25532765084032888</v>
      </c>
      <c r="I974" s="19">
        <f t="shared" si="772"/>
        <v>0.25532765084032888</v>
      </c>
      <c r="J974" s="19">
        <f t="shared" si="772"/>
        <v>0.25532765084032888</v>
      </c>
      <c r="K974" s="19">
        <f t="shared" si="772"/>
        <v>0.25532765084032888</v>
      </c>
      <c r="L974" s="19">
        <f t="shared" si="772"/>
        <v>0.25532765084032888</v>
      </c>
      <c r="M974" s="19">
        <f t="shared" si="772"/>
        <v>0.25532765084032888</v>
      </c>
      <c r="N974" s="19">
        <f t="shared" si="772"/>
        <v>0.25532765084032888</v>
      </c>
      <c r="O974" s="19">
        <f t="shared" si="772"/>
        <v>0.25532765084032888</v>
      </c>
      <c r="P974" s="19">
        <f t="shared" si="772"/>
        <v>0.25532765084032888</v>
      </c>
      <c r="Q974" s="19">
        <f t="shared" si="772"/>
        <v>0.25532765084032888</v>
      </c>
      <c r="R974" s="19">
        <f t="shared" si="772"/>
        <v>0.25532765084032888</v>
      </c>
      <c r="S974" s="19">
        <f t="shared" si="772"/>
        <v>0.25532765084032888</v>
      </c>
      <c r="T974" s="19">
        <f t="shared" si="772"/>
        <v>0.25532765084032888</v>
      </c>
      <c r="U974" s="19">
        <f t="shared" si="772"/>
        <v>0.25532765084032888</v>
      </c>
      <c r="V974" s="19">
        <f t="shared" si="772"/>
        <v>0.25532765084032888</v>
      </c>
      <c r="W974" s="19">
        <f t="shared" si="772"/>
        <v>0.25532765084032888</v>
      </c>
      <c r="X974" s="19">
        <f t="shared" si="772"/>
        <v>0.25532765084032888</v>
      </c>
      <c r="Y974" s="19">
        <f t="shared" si="772"/>
        <v>0.25532765084032888</v>
      </c>
      <c r="Z974" s="19">
        <f t="shared" si="772"/>
        <v>0.25532765084032888</v>
      </c>
      <c r="AA974" s="19">
        <f t="shared" si="772"/>
        <v>0.25532765084032888</v>
      </c>
      <c r="AB974" s="19">
        <f t="shared" si="772"/>
        <v>0.25532765084032888</v>
      </c>
      <c r="AC974" s="19">
        <f t="shared" si="772"/>
        <v>0.25532765084032888</v>
      </c>
      <c r="AD974" s="19">
        <f t="shared" si="772"/>
        <v>0.25532765084032888</v>
      </c>
      <c r="AE974" s="19">
        <f t="shared" si="772"/>
        <v>0.25532765084032888</v>
      </c>
      <c r="AF974" s="19">
        <f t="shared" si="772"/>
        <v>0.25532765084032888</v>
      </c>
      <c r="AG974" s="19">
        <f t="shared" si="772"/>
        <v>0.25532765084032888</v>
      </c>
      <c r="AH974" s="19">
        <f t="shared" si="772"/>
        <v>0.25532765084032888</v>
      </c>
      <c r="AI974" s="19">
        <f t="shared" si="772"/>
        <v>0.25532765084032888</v>
      </c>
      <c r="AJ974" s="19">
        <f t="shared" si="772"/>
        <v>0.25532765084032888</v>
      </c>
      <c r="AK974" s="19">
        <f>AL974</f>
        <v>0.25532765084032888</v>
      </c>
      <c r="AL974" s="19">
        <f>IF(ISNUMBER(AL81/ISSUM(AL$78:AL$81)),AL81/ISSUM(AL$78:AL$81),0)</f>
        <v>0.25532765084032888</v>
      </c>
      <c r="AM974" s="19">
        <f>AL974</f>
        <v>0.25532765084032888</v>
      </c>
      <c r="AN974" s="19">
        <f t="shared" ref="AN974:BA974" si="773">AM974</f>
        <v>0.25532765084032888</v>
      </c>
      <c r="AO974" s="19">
        <f t="shared" si="773"/>
        <v>0.25532765084032888</v>
      </c>
      <c r="AP974" s="19">
        <f t="shared" si="773"/>
        <v>0.25532765084032888</v>
      </c>
      <c r="AQ974" s="19">
        <f t="shared" si="773"/>
        <v>0.25532765084032888</v>
      </c>
      <c r="AR974" s="19">
        <f t="shared" si="773"/>
        <v>0.25532765084032888</v>
      </c>
      <c r="AS974" s="19">
        <f t="shared" si="773"/>
        <v>0.25532765084032888</v>
      </c>
      <c r="AT974" s="19">
        <f t="shared" si="773"/>
        <v>0.25532765084032888</v>
      </c>
      <c r="AU974" s="19">
        <f t="shared" si="773"/>
        <v>0.25532765084032888</v>
      </c>
      <c r="AV974" s="19">
        <f t="shared" si="773"/>
        <v>0.25532765084032888</v>
      </c>
      <c r="AW974" s="19">
        <f t="shared" si="773"/>
        <v>0.25532765084032888</v>
      </c>
      <c r="AX974" s="19">
        <f t="shared" si="773"/>
        <v>0.25532765084032888</v>
      </c>
      <c r="AY974" s="19">
        <f t="shared" si="773"/>
        <v>0.25532765084032888</v>
      </c>
      <c r="AZ974" s="19">
        <f t="shared" si="773"/>
        <v>0.25532765084032888</v>
      </c>
      <c r="BA974" s="19">
        <f t="shared" si="773"/>
        <v>0.25532765084032888</v>
      </c>
    </row>
    <row r="975" spans="1:53" x14ac:dyDescent="0.2">
      <c r="A975" s="96"/>
      <c r="B975" s="96"/>
      <c r="C975" s="96"/>
      <c r="D975" s="96"/>
      <c r="E975" s="96"/>
      <c r="F975" s="62" t="s">
        <v>1476</v>
      </c>
      <c r="G975" s="62" t="s">
        <v>1477</v>
      </c>
      <c r="H975" s="19">
        <f>ISSUM(H971:H$974)</f>
        <v>1</v>
      </c>
      <c r="I975" s="19">
        <f>ISSUM(I971:I$974)</f>
        <v>1</v>
      </c>
      <c r="J975" s="19">
        <f>ISSUM(J971:J$974)</f>
        <v>1</v>
      </c>
      <c r="K975" s="19">
        <f>ISSUM(K971:K$974)</f>
        <v>1</v>
      </c>
      <c r="L975" s="19">
        <f>ISSUM(L971:L$974)</f>
        <v>1</v>
      </c>
      <c r="M975" s="19">
        <f>ISSUM(M971:M$974)</f>
        <v>1</v>
      </c>
      <c r="N975" s="19">
        <f>ISSUM(N971:N$974)</f>
        <v>1</v>
      </c>
      <c r="O975" s="19">
        <f>ISSUM(O971:O$974)</f>
        <v>1</v>
      </c>
      <c r="P975" s="19">
        <f>ISSUM(P971:P$974)</f>
        <v>1</v>
      </c>
      <c r="Q975" s="19">
        <f>ISSUM(Q971:Q$974)</f>
        <v>1</v>
      </c>
      <c r="R975" s="19">
        <f>ISSUM(R971:R$974)</f>
        <v>1</v>
      </c>
      <c r="S975" s="19">
        <f>ISSUM(S971:S$974)</f>
        <v>1</v>
      </c>
      <c r="T975" s="19">
        <f>ISSUM(T971:T$974)</f>
        <v>1</v>
      </c>
      <c r="U975" s="19">
        <f>ISSUM(U971:U$974)</f>
        <v>1</v>
      </c>
      <c r="V975" s="19">
        <f>ISSUM(V971:V$974)</f>
        <v>1</v>
      </c>
      <c r="W975" s="19">
        <f>ISSUM(W971:W$974)</f>
        <v>1</v>
      </c>
      <c r="X975" s="19">
        <f>ISSUM(X971:X$974)</f>
        <v>1</v>
      </c>
      <c r="Y975" s="19">
        <f>ISSUM(Y971:Y$974)</f>
        <v>1</v>
      </c>
      <c r="Z975" s="19">
        <f>ISSUM(Z971:Z$974)</f>
        <v>1</v>
      </c>
      <c r="AA975" s="19">
        <f>ISSUM(AA971:AA$974)</f>
        <v>1</v>
      </c>
      <c r="AB975" s="19">
        <f>ISSUM(AB971:AB$974)</f>
        <v>1</v>
      </c>
      <c r="AC975" s="19">
        <f>ISSUM(AC971:AC$974)</f>
        <v>1</v>
      </c>
      <c r="AD975" s="19">
        <f>ISSUM(AD971:AD$974)</f>
        <v>1</v>
      </c>
      <c r="AE975" s="19">
        <f>ISSUM(AE971:AE$974)</f>
        <v>1</v>
      </c>
      <c r="AF975" s="19">
        <f>ISSUM(AF971:AF$974)</f>
        <v>1</v>
      </c>
      <c r="AG975" s="19">
        <f>ISSUM(AG971:AG$974)</f>
        <v>1</v>
      </c>
      <c r="AH975" s="19">
        <f>ISSUM(AH971:AH$974)</f>
        <v>1</v>
      </c>
      <c r="AI975" s="19">
        <f>ISSUM(AI971:AI$974)</f>
        <v>1</v>
      </c>
      <c r="AJ975" s="19">
        <f>ISSUM(AJ971:AJ$974)</f>
        <v>1</v>
      </c>
      <c r="AK975" s="19">
        <f>ISSUM(AK971:AK$974)</f>
        <v>1</v>
      </c>
      <c r="AL975" s="19">
        <f>ISSUM(AL971:AL$974)</f>
        <v>1</v>
      </c>
      <c r="AM975" s="19">
        <f>ISSUM(AM971:AM$974)</f>
        <v>1</v>
      </c>
      <c r="AN975" s="19">
        <f>ISSUM(AN971:AN$974)</f>
        <v>1</v>
      </c>
      <c r="AO975" s="19">
        <f>ISSUM(AO971:AO$974)</f>
        <v>1</v>
      </c>
      <c r="AP975" s="19">
        <f>ISSUM(AP971:AP$974)</f>
        <v>1</v>
      </c>
      <c r="AQ975" s="19">
        <f>ISSUM(AQ971:AQ$974)</f>
        <v>1</v>
      </c>
      <c r="AR975" s="19">
        <f>ISSUM(AR971:AR$974)</f>
        <v>1</v>
      </c>
      <c r="AS975" s="19">
        <f>ISSUM(AS971:AS$974)</f>
        <v>1</v>
      </c>
      <c r="AT975" s="19">
        <f>ISSUM(AT971:AT$974)</f>
        <v>1</v>
      </c>
      <c r="AU975" s="19">
        <f>ISSUM(AU971:AU$974)</f>
        <v>1</v>
      </c>
      <c r="AV975" s="19">
        <f>ISSUM(AV971:AV$974)</f>
        <v>1</v>
      </c>
      <c r="AW975" s="19">
        <f>ISSUM(AW971:AW$974)</f>
        <v>1</v>
      </c>
      <c r="AX975" s="19">
        <f>ISSUM(AX971:AX$974)</f>
        <v>1</v>
      </c>
      <c r="AY975" s="19">
        <f>ISSUM(AY971:AY$974)</f>
        <v>1</v>
      </c>
      <c r="AZ975" s="19">
        <f>ISSUM(AZ971:AZ$974)</f>
        <v>1</v>
      </c>
      <c r="BA975" s="19">
        <f>ISSUM(BA971:BA$974)</f>
        <v>1</v>
      </c>
    </row>
    <row r="976" spans="1:53" s="142" customFormat="1" outlineLevel="1" x14ac:dyDescent="0.2">
      <c r="A976" s="96"/>
      <c r="B976" s="96"/>
      <c r="C976" s="96"/>
      <c r="D976" s="96"/>
      <c r="E976" s="96"/>
      <c r="F976" s="62" t="s">
        <v>444</v>
      </c>
      <c r="G976" s="62" t="s">
        <v>1051</v>
      </c>
      <c r="H976" s="19">
        <f t="shared" ref="H976:AJ976" si="774">I976</f>
        <v>0.29228674665872262</v>
      </c>
      <c r="I976" s="19">
        <f t="shared" si="774"/>
        <v>0.29228674665872262</v>
      </c>
      <c r="J976" s="19">
        <f t="shared" si="774"/>
        <v>0.29228674665872262</v>
      </c>
      <c r="K976" s="19">
        <f t="shared" si="774"/>
        <v>0.29228674665872262</v>
      </c>
      <c r="L976" s="19">
        <f t="shared" si="774"/>
        <v>0.29228674665872262</v>
      </c>
      <c r="M976" s="19">
        <f t="shared" si="774"/>
        <v>0.29228674665872262</v>
      </c>
      <c r="N976" s="19">
        <f t="shared" si="774"/>
        <v>0.29228674665872262</v>
      </c>
      <c r="O976" s="19">
        <f t="shared" si="774"/>
        <v>0.29228674665872262</v>
      </c>
      <c r="P976" s="19">
        <f t="shared" si="774"/>
        <v>0.29228674665872262</v>
      </c>
      <c r="Q976" s="19">
        <f t="shared" si="774"/>
        <v>0.29228674665872262</v>
      </c>
      <c r="R976" s="19">
        <f t="shared" si="774"/>
        <v>0.29228674665872262</v>
      </c>
      <c r="S976" s="19">
        <f t="shared" si="774"/>
        <v>0.29228674665872262</v>
      </c>
      <c r="T976" s="19">
        <f t="shared" si="774"/>
        <v>0.29228674665872262</v>
      </c>
      <c r="U976" s="19">
        <f t="shared" si="774"/>
        <v>0.29228674665872262</v>
      </c>
      <c r="V976" s="19">
        <f t="shared" si="774"/>
        <v>0.29228674665872262</v>
      </c>
      <c r="W976" s="19">
        <f t="shared" si="774"/>
        <v>0.29228674665872262</v>
      </c>
      <c r="X976" s="19">
        <f t="shared" si="774"/>
        <v>0.29228674665872262</v>
      </c>
      <c r="Y976" s="19">
        <f t="shared" si="774"/>
        <v>0.29228674665872262</v>
      </c>
      <c r="Z976" s="19">
        <f t="shared" si="774"/>
        <v>0.29228674665872262</v>
      </c>
      <c r="AA976" s="19">
        <f t="shared" si="774"/>
        <v>0.29228674665872262</v>
      </c>
      <c r="AB976" s="19">
        <f t="shared" si="774"/>
        <v>0.29228674665872262</v>
      </c>
      <c r="AC976" s="19">
        <f t="shared" si="774"/>
        <v>0.29228674665872262</v>
      </c>
      <c r="AD976" s="19">
        <f t="shared" si="774"/>
        <v>0.29228674665872262</v>
      </c>
      <c r="AE976" s="19">
        <f t="shared" si="774"/>
        <v>0.29228674665872262</v>
      </c>
      <c r="AF976" s="19">
        <f t="shared" si="774"/>
        <v>0.29228674665872262</v>
      </c>
      <c r="AG976" s="19">
        <f t="shared" si="774"/>
        <v>0.29228674665872262</v>
      </c>
      <c r="AH976" s="19">
        <f t="shared" si="774"/>
        <v>0.29228674665872262</v>
      </c>
      <c r="AI976" s="19">
        <f t="shared" si="774"/>
        <v>0.29228674665872262</v>
      </c>
      <c r="AJ976" s="19">
        <f t="shared" si="774"/>
        <v>0.29228674665872262</v>
      </c>
      <c r="AK976" s="19">
        <f>AL976</f>
        <v>0.29228674665872262</v>
      </c>
      <c r="AL976" s="19">
        <f>IF(ISNUMBER(AL83/ISSUM(AL$83:AL$86)),AL83/ISSUM(AL$83:AL$86),0)</f>
        <v>0.29228674665872262</v>
      </c>
      <c r="AM976" s="19">
        <f>AL976</f>
        <v>0.29228674665872262</v>
      </c>
      <c r="AN976" s="19">
        <f t="shared" ref="AN976:BA976" si="775">AM976</f>
        <v>0.29228674665872262</v>
      </c>
      <c r="AO976" s="19">
        <f t="shared" si="775"/>
        <v>0.29228674665872262</v>
      </c>
      <c r="AP976" s="19">
        <f t="shared" si="775"/>
        <v>0.29228674665872262</v>
      </c>
      <c r="AQ976" s="19">
        <f t="shared" si="775"/>
        <v>0.29228674665872262</v>
      </c>
      <c r="AR976" s="19">
        <f t="shared" si="775"/>
        <v>0.29228674665872262</v>
      </c>
      <c r="AS976" s="19">
        <f t="shared" si="775"/>
        <v>0.29228674665872262</v>
      </c>
      <c r="AT976" s="19">
        <f t="shared" si="775"/>
        <v>0.29228674665872262</v>
      </c>
      <c r="AU976" s="19">
        <f t="shared" si="775"/>
        <v>0.29228674665872262</v>
      </c>
      <c r="AV976" s="19">
        <f t="shared" si="775"/>
        <v>0.29228674665872262</v>
      </c>
      <c r="AW976" s="19">
        <f t="shared" si="775"/>
        <v>0.29228674665872262</v>
      </c>
      <c r="AX976" s="19">
        <f t="shared" si="775"/>
        <v>0.29228674665872262</v>
      </c>
      <c r="AY976" s="19">
        <f t="shared" si="775"/>
        <v>0.29228674665872262</v>
      </c>
      <c r="AZ976" s="19">
        <f t="shared" si="775"/>
        <v>0.29228674665872262</v>
      </c>
      <c r="BA976" s="19">
        <f t="shared" si="775"/>
        <v>0.29228674665872262</v>
      </c>
    </row>
    <row r="977" spans="1:53" s="142" customFormat="1" outlineLevel="1" x14ac:dyDescent="0.2">
      <c r="A977" s="96"/>
      <c r="B977" s="96"/>
      <c r="C977" s="96"/>
      <c r="D977" s="96"/>
      <c r="E977" s="96"/>
      <c r="F977" s="62" t="s">
        <v>445</v>
      </c>
      <c r="G977" s="62" t="s">
        <v>1052</v>
      </c>
      <c r="H977" s="19">
        <f t="shared" ref="H977:AJ977" si="776">I977</f>
        <v>0.27873274325361991</v>
      </c>
      <c r="I977" s="19">
        <f t="shared" si="776"/>
        <v>0.27873274325361991</v>
      </c>
      <c r="J977" s="19">
        <f t="shared" si="776"/>
        <v>0.27873274325361991</v>
      </c>
      <c r="K977" s="19">
        <f t="shared" si="776"/>
        <v>0.27873274325361991</v>
      </c>
      <c r="L977" s="19">
        <f t="shared" si="776"/>
        <v>0.27873274325361991</v>
      </c>
      <c r="M977" s="19">
        <f t="shared" si="776"/>
        <v>0.27873274325361991</v>
      </c>
      <c r="N977" s="19">
        <f t="shared" si="776"/>
        <v>0.27873274325361991</v>
      </c>
      <c r="O977" s="19">
        <f t="shared" si="776"/>
        <v>0.27873274325361991</v>
      </c>
      <c r="P977" s="19">
        <f t="shared" si="776"/>
        <v>0.27873274325361991</v>
      </c>
      <c r="Q977" s="19">
        <f t="shared" si="776"/>
        <v>0.27873274325361991</v>
      </c>
      <c r="R977" s="19">
        <f t="shared" si="776"/>
        <v>0.27873274325361991</v>
      </c>
      <c r="S977" s="19">
        <f t="shared" si="776"/>
        <v>0.27873274325361991</v>
      </c>
      <c r="T977" s="19">
        <f t="shared" si="776"/>
        <v>0.27873274325361991</v>
      </c>
      <c r="U977" s="19">
        <f t="shared" si="776"/>
        <v>0.27873274325361991</v>
      </c>
      <c r="V977" s="19">
        <f t="shared" si="776"/>
        <v>0.27873274325361991</v>
      </c>
      <c r="W977" s="19">
        <f t="shared" si="776"/>
        <v>0.27873274325361991</v>
      </c>
      <c r="X977" s="19">
        <f t="shared" si="776"/>
        <v>0.27873274325361991</v>
      </c>
      <c r="Y977" s="19">
        <f t="shared" si="776"/>
        <v>0.27873274325361991</v>
      </c>
      <c r="Z977" s="19">
        <f t="shared" si="776"/>
        <v>0.27873274325361991</v>
      </c>
      <c r="AA977" s="19">
        <f t="shared" si="776"/>
        <v>0.27873274325361991</v>
      </c>
      <c r="AB977" s="19">
        <f t="shared" si="776"/>
        <v>0.27873274325361991</v>
      </c>
      <c r="AC977" s="19">
        <f t="shared" si="776"/>
        <v>0.27873274325361991</v>
      </c>
      <c r="AD977" s="19">
        <f t="shared" si="776"/>
        <v>0.27873274325361991</v>
      </c>
      <c r="AE977" s="19">
        <f t="shared" si="776"/>
        <v>0.27873274325361991</v>
      </c>
      <c r="AF977" s="19">
        <f t="shared" si="776"/>
        <v>0.27873274325361991</v>
      </c>
      <c r="AG977" s="19">
        <f t="shared" si="776"/>
        <v>0.27873274325361991</v>
      </c>
      <c r="AH977" s="19">
        <f t="shared" si="776"/>
        <v>0.27873274325361991</v>
      </c>
      <c r="AI977" s="19">
        <f t="shared" si="776"/>
        <v>0.27873274325361991</v>
      </c>
      <c r="AJ977" s="19">
        <f t="shared" si="776"/>
        <v>0.27873274325361991</v>
      </c>
      <c r="AK977" s="19">
        <f>AL977</f>
        <v>0.27873274325361991</v>
      </c>
      <c r="AL977" s="19">
        <f>IF(ISNUMBER(AL84/ISSUM(AL$83:AL$86)),AL84/ISSUM(AL$83:AL$86),0)</f>
        <v>0.27873274325361991</v>
      </c>
      <c r="AM977" s="19">
        <f>AL977</f>
        <v>0.27873274325361991</v>
      </c>
      <c r="AN977" s="19">
        <f t="shared" ref="AN977:BA977" si="777">AM977</f>
        <v>0.27873274325361991</v>
      </c>
      <c r="AO977" s="19">
        <f t="shared" si="777"/>
        <v>0.27873274325361991</v>
      </c>
      <c r="AP977" s="19">
        <f t="shared" si="777"/>
        <v>0.27873274325361991</v>
      </c>
      <c r="AQ977" s="19">
        <f t="shared" si="777"/>
        <v>0.27873274325361991</v>
      </c>
      <c r="AR977" s="19">
        <f t="shared" si="777"/>
        <v>0.27873274325361991</v>
      </c>
      <c r="AS977" s="19">
        <f t="shared" si="777"/>
        <v>0.27873274325361991</v>
      </c>
      <c r="AT977" s="19">
        <f t="shared" si="777"/>
        <v>0.27873274325361991</v>
      </c>
      <c r="AU977" s="19">
        <f t="shared" si="777"/>
        <v>0.27873274325361991</v>
      </c>
      <c r="AV977" s="19">
        <f t="shared" si="777"/>
        <v>0.27873274325361991</v>
      </c>
      <c r="AW977" s="19">
        <f t="shared" si="777"/>
        <v>0.27873274325361991</v>
      </c>
      <c r="AX977" s="19">
        <f t="shared" si="777"/>
        <v>0.27873274325361991</v>
      </c>
      <c r="AY977" s="19">
        <f t="shared" si="777"/>
        <v>0.27873274325361991</v>
      </c>
      <c r="AZ977" s="19">
        <f t="shared" si="777"/>
        <v>0.27873274325361991</v>
      </c>
      <c r="BA977" s="19">
        <f t="shared" si="777"/>
        <v>0.27873274325361991</v>
      </c>
    </row>
    <row r="978" spans="1:53" s="142" customFormat="1" outlineLevel="1" x14ac:dyDescent="0.2">
      <c r="A978" s="96"/>
      <c r="B978" s="96"/>
      <c r="C978" s="96"/>
      <c r="D978" s="96"/>
      <c r="E978" s="96"/>
      <c r="F978" s="62" t="s">
        <v>446</v>
      </c>
      <c r="G978" s="62" t="s">
        <v>1053</v>
      </c>
      <c r="H978" s="19">
        <f t="shared" ref="H978:AJ978" si="778">I978</f>
        <v>0.19294296301815014</v>
      </c>
      <c r="I978" s="19">
        <f t="shared" si="778"/>
        <v>0.19294296301815014</v>
      </c>
      <c r="J978" s="19">
        <f t="shared" si="778"/>
        <v>0.19294296301815014</v>
      </c>
      <c r="K978" s="19">
        <f t="shared" si="778"/>
        <v>0.19294296301815014</v>
      </c>
      <c r="L978" s="19">
        <f t="shared" si="778"/>
        <v>0.19294296301815014</v>
      </c>
      <c r="M978" s="19">
        <f t="shared" si="778"/>
        <v>0.19294296301815014</v>
      </c>
      <c r="N978" s="19">
        <f t="shared" si="778"/>
        <v>0.19294296301815014</v>
      </c>
      <c r="O978" s="19">
        <f t="shared" si="778"/>
        <v>0.19294296301815014</v>
      </c>
      <c r="P978" s="19">
        <f t="shared" si="778"/>
        <v>0.19294296301815014</v>
      </c>
      <c r="Q978" s="19">
        <f t="shared" si="778"/>
        <v>0.19294296301815014</v>
      </c>
      <c r="R978" s="19">
        <f t="shared" si="778"/>
        <v>0.19294296301815014</v>
      </c>
      <c r="S978" s="19">
        <f t="shared" si="778"/>
        <v>0.19294296301815014</v>
      </c>
      <c r="T978" s="19">
        <f t="shared" si="778"/>
        <v>0.19294296301815014</v>
      </c>
      <c r="U978" s="19">
        <f t="shared" si="778"/>
        <v>0.19294296301815014</v>
      </c>
      <c r="V978" s="19">
        <f t="shared" si="778"/>
        <v>0.19294296301815014</v>
      </c>
      <c r="W978" s="19">
        <f t="shared" si="778"/>
        <v>0.19294296301815014</v>
      </c>
      <c r="X978" s="19">
        <f t="shared" si="778"/>
        <v>0.19294296301815014</v>
      </c>
      <c r="Y978" s="19">
        <f t="shared" si="778"/>
        <v>0.19294296301815014</v>
      </c>
      <c r="Z978" s="19">
        <f t="shared" si="778"/>
        <v>0.19294296301815014</v>
      </c>
      <c r="AA978" s="19">
        <f t="shared" si="778"/>
        <v>0.19294296301815014</v>
      </c>
      <c r="AB978" s="19">
        <f t="shared" si="778"/>
        <v>0.19294296301815014</v>
      </c>
      <c r="AC978" s="19">
        <f t="shared" si="778"/>
        <v>0.19294296301815014</v>
      </c>
      <c r="AD978" s="19">
        <f t="shared" si="778"/>
        <v>0.19294296301815014</v>
      </c>
      <c r="AE978" s="19">
        <f t="shared" si="778"/>
        <v>0.19294296301815014</v>
      </c>
      <c r="AF978" s="19">
        <f t="shared" si="778"/>
        <v>0.19294296301815014</v>
      </c>
      <c r="AG978" s="19">
        <f t="shared" si="778"/>
        <v>0.19294296301815014</v>
      </c>
      <c r="AH978" s="19">
        <f t="shared" si="778"/>
        <v>0.19294296301815014</v>
      </c>
      <c r="AI978" s="19">
        <f t="shared" si="778"/>
        <v>0.19294296301815014</v>
      </c>
      <c r="AJ978" s="19">
        <f t="shared" si="778"/>
        <v>0.19294296301815014</v>
      </c>
      <c r="AK978" s="19">
        <f>AL978</f>
        <v>0.19294296301815014</v>
      </c>
      <c r="AL978" s="19">
        <f>IF(ISNUMBER(AL85/ISSUM(AL$83:AL$86)),AL85/ISSUM(AL$83:AL$86),0)</f>
        <v>0.19294296301815014</v>
      </c>
      <c r="AM978" s="19">
        <f>AL978</f>
        <v>0.19294296301815014</v>
      </c>
      <c r="AN978" s="19">
        <f t="shared" ref="AN978:BA978" si="779">AM978</f>
        <v>0.19294296301815014</v>
      </c>
      <c r="AO978" s="19">
        <f t="shared" si="779"/>
        <v>0.19294296301815014</v>
      </c>
      <c r="AP978" s="19">
        <f t="shared" si="779"/>
        <v>0.19294296301815014</v>
      </c>
      <c r="AQ978" s="19">
        <f t="shared" si="779"/>
        <v>0.19294296301815014</v>
      </c>
      <c r="AR978" s="19">
        <f t="shared" si="779"/>
        <v>0.19294296301815014</v>
      </c>
      <c r="AS978" s="19">
        <f t="shared" si="779"/>
        <v>0.19294296301815014</v>
      </c>
      <c r="AT978" s="19">
        <f t="shared" si="779"/>
        <v>0.19294296301815014</v>
      </c>
      <c r="AU978" s="19">
        <f t="shared" si="779"/>
        <v>0.19294296301815014</v>
      </c>
      <c r="AV978" s="19">
        <f t="shared" si="779"/>
        <v>0.19294296301815014</v>
      </c>
      <c r="AW978" s="19">
        <f t="shared" si="779"/>
        <v>0.19294296301815014</v>
      </c>
      <c r="AX978" s="19">
        <f t="shared" si="779"/>
        <v>0.19294296301815014</v>
      </c>
      <c r="AY978" s="19">
        <f t="shared" si="779"/>
        <v>0.19294296301815014</v>
      </c>
      <c r="AZ978" s="19">
        <f t="shared" si="779"/>
        <v>0.19294296301815014</v>
      </c>
      <c r="BA978" s="19">
        <f t="shared" si="779"/>
        <v>0.19294296301815014</v>
      </c>
    </row>
    <row r="979" spans="1:53" s="142" customFormat="1" outlineLevel="1" x14ac:dyDescent="0.2">
      <c r="A979" s="96"/>
      <c r="B979" s="96"/>
      <c r="C979" s="96"/>
      <c r="D979" s="96"/>
      <c r="E979" s="96"/>
      <c r="F979" s="62" t="s">
        <v>447</v>
      </c>
      <c r="G979" s="62" t="s">
        <v>1054</v>
      </c>
      <c r="H979" s="19">
        <f t="shared" ref="H979:AJ979" si="780">I979</f>
        <v>0.23603754706950741</v>
      </c>
      <c r="I979" s="19">
        <f t="shared" si="780"/>
        <v>0.23603754706950741</v>
      </c>
      <c r="J979" s="19">
        <f t="shared" si="780"/>
        <v>0.23603754706950741</v>
      </c>
      <c r="K979" s="19">
        <f t="shared" si="780"/>
        <v>0.23603754706950741</v>
      </c>
      <c r="L979" s="19">
        <f t="shared" si="780"/>
        <v>0.23603754706950741</v>
      </c>
      <c r="M979" s="19">
        <f t="shared" si="780"/>
        <v>0.23603754706950741</v>
      </c>
      <c r="N979" s="19">
        <f t="shared" si="780"/>
        <v>0.23603754706950741</v>
      </c>
      <c r="O979" s="19">
        <f t="shared" si="780"/>
        <v>0.23603754706950741</v>
      </c>
      <c r="P979" s="19">
        <f t="shared" si="780"/>
        <v>0.23603754706950741</v>
      </c>
      <c r="Q979" s="19">
        <f t="shared" si="780"/>
        <v>0.23603754706950741</v>
      </c>
      <c r="R979" s="19">
        <f t="shared" si="780"/>
        <v>0.23603754706950741</v>
      </c>
      <c r="S979" s="19">
        <f t="shared" si="780"/>
        <v>0.23603754706950741</v>
      </c>
      <c r="T979" s="19">
        <f t="shared" si="780"/>
        <v>0.23603754706950741</v>
      </c>
      <c r="U979" s="19">
        <f t="shared" si="780"/>
        <v>0.23603754706950741</v>
      </c>
      <c r="V979" s="19">
        <f t="shared" si="780"/>
        <v>0.23603754706950741</v>
      </c>
      <c r="W979" s="19">
        <f t="shared" si="780"/>
        <v>0.23603754706950741</v>
      </c>
      <c r="X979" s="19">
        <f t="shared" si="780"/>
        <v>0.23603754706950741</v>
      </c>
      <c r="Y979" s="19">
        <f t="shared" si="780"/>
        <v>0.23603754706950741</v>
      </c>
      <c r="Z979" s="19">
        <f t="shared" si="780"/>
        <v>0.23603754706950741</v>
      </c>
      <c r="AA979" s="19">
        <f t="shared" si="780"/>
        <v>0.23603754706950741</v>
      </c>
      <c r="AB979" s="19">
        <f t="shared" si="780"/>
        <v>0.23603754706950741</v>
      </c>
      <c r="AC979" s="19">
        <f t="shared" si="780"/>
        <v>0.23603754706950741</v>
      </c>
      <c r="AD979" s="19">
        <f t="shared" si="780"/>
        <v>0.23603754706950741</v>
      </c>
      <c r="AE979" s="19">
        <f t="shared" si="780"/>
        <v>0.23603754706950741</v>
      </c>
      <c r="AF979" s="19">
        <f t="shared" si="780"/>
        <v>0.23603754706950741</v>
      </c>
      <c r="AG979" s="19">
        <f t="shared" si="780"/>
        <v>0.23603754706950741</v>
      </c>
      <c r="AH979" s="19">
        <f t="shared" si="780"/>
        <v>0.23603754706950741</v>
      </c>
      <c r="AI979" s="19">
        <f t="shared" si="780"/>
        <v>0.23603754706950741</v>
      </c>
      <c r="AJ979" s="19">
        <f t="shared" si="780"/>
        <v>0.23603754706950741</v>
      </c>
      <c r="AK979" s="19">
        <f>AL979</f>
        <v>0.23603754706950741</v>
      </c>
      <c r="AL979" s="19">
        <f>IF(ISNUMBER(AL86/ISSUM(AL$83:AL$86)),AL86/ISSUM(AL$83:AL$86),0)</f>
        <v>0.23603754706950741</v>
      </c>
      <c r="AM979" s="19">
        <f>AL979</f>
        <v>0.23603754706950741</v>
      </c>
      <c r="AN979" s="19">
        <f t="shared" ref="AN979:BA979" si="781">AM979</f>
        <v>0.23603754706950741</v>
      </c>
      <c r="AO979" s="19">
        <f t="shared" si="781"/>
        <v>0.23603754706950741</v>
      </c>
      <c r="AP979" s="19">
        <f t="shared" si="781"/>
        <v>0.23603754706950741</v>
      </c>
      <c r="AQ979" s="19">
        <f t="shared" si="781"/>
        <v>0.23603754706950741</v>
      </c>
      <c r="AR979" s="19">
        <f t="shared" si="781"/>
        <v>0.23603754706950741</v>
      </c>
      <c r="AS979" s="19">
        <f t="shared" si="781"/>
        <v>0.23603754706950741</v>
      </c>
      <c r="AT979" s="19">
        <f t="shared" si="781"/>
        <v>0.23603754706950741</v>
      </c>
      <c r="AU979" s="19">
        <f t="shared" si="781"/>
        <v>0.23603754706950741</v>
      </c>
      <c r="AV979" s="19">
        <f t="shared" si="781"/>
        <v>0.23603754706950741</v>
      </c>
      <c r="AW979" s="19">
        <f t="shared" si="781"/>
        <v>0.23603754706950741</v>
      </c>
      <c r="AX979" s="19">
        <f t="shared" si="781"/>
        <v>0.23603754706950741</v>
      </c>
      <c r="AY979" s="19">
        <f t="shared" si="781"/>
        <v>0.23603754706950741</v>
      </c>
      <c r="AZ979" s="19">
        <f t="shared" si="781"/>
        <v>0.23603754706950741</v>
      </c>
      <c r="BA979" s="19">
        <f t="shared" si="781"/>
        <v>0.23603754706950741</v>
      </c>
    </row>
    <row r="980" spans="1:53" x14ac:dyDescent="0.2">
      <c r="A980" s="96"/>
      <c r="B980" s="96"/>
      <c r="C980" s="96"/>
      <c r="D980" s="96"/>
      <c r="E980" s="96"/>
      <c r="F980" s="62" t="s">
        <v>1483</v>
      </c>
      <c r="G980" s="62" t="s">
        <v>1484</v>
      </c>
      <c r="H980" s="19">
        <f>ISSUM(H976:H$979)</f>
        <v>1</v>
      </c>
      <c r="I980" s="19">
        <f>ISSUM(I976:I$979)</f>
        <v>1</v>
      </c>
      <c r="J980" s="19">
        <f>ISSUM(J976:J$979)</f>
        <v>1</v>
      </c>
      <c r="K980" s="19">
        <f>ISSUM(K976:K$979)</f>
        <v>1</v>
      </c>
      <c r="L980" s="19">
        <f>ISSUM(L976:L$979)</f>
        <v>1</v>
      </c>
      <c r="M980" s="19">
        <f>ISSUM(M976:M$979)</f>
        <v>1</v>
      </c>
      <c r="N980" s="19">
        <f>ISSUM(N976:N$979)</f>
        <v>1</v>
      </c>
      <c r="O980" s="19">
        <f>ISSUM(O976:O$979)</f>
        <v>1</v>
      </c>
      <c r="P980" s="19">
        <f>ISSUM(P976:P$979)</f>
        <v>1</v>
      </c>
      <c r="Q980" s="19">
        <f>ISSUM(Q976:Q$979)</f>
        <v>1</v>
      </c>
      <c r="R980" s="19">
        <f>ISSUM(R976:R$979)</f>
        <v>1</v>
      </c>
      <c r="S980" s="19">
        <f>ISSUM(S976:S$979)</f>
        <v>1</v>
      </c>
      <c r="T980" s="19">
        <f>ISSUM(T976:T$979)</f>
        <v>1</v>
      </c>
      <c r="U980" s="19">
        <f>ISSUM(U976:U$979)</f>
        <v>1</v>
      </c>
      <c r="V980" s="19">
        <f>ISSUM(V976:V$979)</f>
        <v>1</v>
      </c>
      <c r="W980" s="19">
        <f>ISSUM(W976:W$979)</f>
        <v>1</v>
      </c>
      <c r="X980" s="19">
        <f>ISSUM(X976:X$979)</f>
        <v>1</v>
      </c>
      <c r="Y980" s="19">
        <f>ISSUM(Y976:Y$979)</f>
        <v>1</v>
      </c>
      <c r="Z980" s="19">
        <f>ISSUM(Z976:Z$979)</f>
        <v>1</v>
      </c>
      <c r="AA980" s="19">
        <f>ISSUM(AA976:AA$979)</f>
        <v>1</v>
      </c>
      <c r="AB980" s="19">
        <f>ISSUM(AB976:AB$979)</f>
        <v>1</v>
      </c>
      <c r="AC980" s="19">
        <f>ISSUM(AC976:AC$979)</f>
        <v>1</v>
      </c>
      <c r="AD980" s="19">
        <f>ISSUM(AD976:AD$979)</f>
        <v>1</v>
      </c>
      <c r="AE980" s="19">
        <f>ISSUM(AE976:AE$979)</f>
        <v>1</v>
      </c>
      <c r="AF980" s="19">
        <f>ISSUM(AF976:AF$979)</f>
        <v>1</v>
      </c>
      <c r="AG980" s="19">
        <f>ISSUM(AG976:AG$979)</f>
        <v>1</v>
      </c>
      <c r="AH980" s="19">
        <f>ISSUM(AH976:AH$979)</f>
        <v>1</v>
      </c>
      <c r="AI980" s="19">
        <f>ISSUM(AI976:AI$979)</f>
        <v>1</v>
      </c>
      <c r="AJ980" s="19">
        <f>ISSUM(AJ976:AJ$979)</f>
        <v>1</v>
      </c>
      <c r="AK980" s="19">
        <f>ISSUM(AK976:AK$979)</f>
        <v>1</v>
      </c>
      <c r="AL980" s="19">
        <f>ISSUM(AL976:AL$979)</f>
        <v>1</v>
      </c>
      <c r="AM980" s="19">
        <f>ISSUM(AM976:AM$979)</f>
        <v>1</v>
      </c>
      <c r="AN980" s="19">
        <f>ISSUM(AN976:AN$979)</f>
        <v>1</v>
      </c>
      <c r="AO980" s="19">
        <f>ISSUM(AO976:AO$979)</f>
        <v>1</v>
      </c>
      <c r="AP980" s="19">
        <f>ISSUM(AP976:AP$979)</f>
        <v>1</v>
      </c>
      <c r="AQ980" s="19">
        <f>ISSUM(AQ976:AQ$979)</f>
        <v>1</v>
      </c>
      <c r="AR980" s="19">
        <f>ISSUM(AR976:AR$979)</f>
        <v>1</v>
      </c>
      <c r="AS980" s="19">
        <f>ISSUM(AS976:AS$979)</f>
        <v>1</v>
      </c>
      <c r="AT980" s="19">
        <f>ISSUM(AT976:AT$979)</f>
        <v>1</v>
      </c>
      <c r="AU980" s="19">
        <f>ISSUM(AU976:AU$979)</f>
        <v>1</v>
      </c>
      <c r="AV980" s="19">
        <f>ISSUM(AV976:AV$979)</f>
        <v>1</v>
      </c>
      <c r="AW980" s="19">
        <f>ISSUM(AW976:AW$979)</f>
        <v>1</v>
      </c>
      <c r="AX980" s="19">
        <f>ISSUM(AX976:AX$979)</f>
        <v>1</v>
      </c>
      <c r="AY980" s="19">
        <f>ISSUM(AY976:AY$979)</f>
        <v>1</v>
      </c>
      <c r="AZ980" s="19">
        <f>ISSUM(AZ976:AZ$979)</f>
        <v>1</v>
      </c>
      <c r="BA980" s="19">
        <f>ISSUM(BA976:BA$979)</f>
        <v>1</v>
      </c>
    </row>
    <row r="981" spans="1:53" s="142" customFormat="1" outlineLevel="1" x14ac:dyDescent="0.2">
      <c r="A981" s="96"/>
      <c r="B981" s="96"/>
      <c r="C981" s="96"/>
      <c r="D981" s="96"/>
      <c r="E981" s="96"/>
      <c r="F981" s="62" t="s">
        <v>444</v>
      </c>
      <c r="G981" s="62" t="s">
        <v>1055</v>
      </c>
      <c r="H981" s="19">
        <f t="shared" ref="H981:AJ981" si="782">I981</f>
        <v>0.31946034667120932</v>
      </c>
      <c r="I981" s="19">
        <f t="shared" si="782"/>
        <v>0.31946034667120932</v>
      </c>
      <c r="J981" s="19">
        <f t="shared" si="782"/>
        <v>0.31946034667120932</v>
      </c>
      <c r="K981" s="19">
        <f t="shared" si="782"/>
        <v>0.31946034667120932</v>
      </c>
      <c r="L981" s="19">
        <f t="shared" si="782"/>
        <v>0.31946034667120932</v>
      </c>
      <c r="M981" s="19">
        <f t="shared" si="782"/>
        <v>0.31946034667120932</v>
      </c>
      <c r="N981" s="19">
        <f t="shared" si="782"/>
        <v>0.31946034667120932</v>
      </c>
      <c r="O981" s="19">
        <f t="shared" si="782"/>
        <v>0.31946034667120932</v>
      </c>
      <c r="P981" s="19">
        <f t="shared" si="782"/>
        <v>0.31946034667120932</v>
      </c>
      <c r="Q981" s="19">
        <f t="shared" si="782"/>
        <v>0.31946034667120932</v>
      </c>
      <c r="R981" s="19">
        <f t="shared" si="782"/>
        <v>0.31946034667120932</v>
      </c>
      <c r="S981" s="19">
        <f t="shared" si="782"/>
        <v>0.31946034667120932</v>
      </c>
      <c r="T981" s="19">
        <f t="shared" si="782"/>
        <v>0.31946034667120932</v>
      </c>
      <c r="U981" s="19">
        <f t="shared" si="782"/>
        <v>0.31946034667120932</v>
      </c>
      <c r="V981" s="19">
        <f t="shared" si="782"/>
        <v>0.31946034667120932</v>
      </c>
      <c r="W981" s="19">
        <f t="shared" si="782"/>
        <v>0.31946034667120932</v>
      </c>
      <c r="X981" s="19">
        <f t="shared" si="782"/>
        <v>0.31946034667120932</v>
      </c>
      <c r="Y981" s="19">
        <f t="shared" si="782"/>
        <v>0.31946034667120932</v>
      </c>
      <c r="Z981" s="19">
        <f t="shared" si="782"/>
        <v>0.31946034667120932</v>
      </c>
      <c r="AA981" s="19">
        <f t="shared" si="782"/>
        <v>0.31946034667120932</v>
      </c>
      <c r="AB981" s="19">
        <f t="shared" si="782"/>
        <v>0.31946034667120932</v>
      </c>
      <c r="AC981" s="19">
        <f t="shared" si="782"/>
        <v>0.31946034667120932</v>
      </c>
      <c r="AD981" s="19">
        <f t="shared" si="782"/>
        <v>0.31946034667120932</v>
      </c>
      <c r="AE981" s="19">
        <f t="shared" si="782"/>
        <v>0.31946034667120932</v>
      </c>
      <c r="AF981" s="19">
        <f t="shared" si="782"/>
        <v>0.31946034667120932</v>
      </c>
      <c r="AG981" s="19">
        <f t="shared" si="782"/>
        <v>0.31946034667120932</v>
      </c>
      <c r="AH981" s="19">
        <f t="shared" si="782"/>
        <v>0.31946034667120932</v>
      </c>
      <c r="AI981" s="19">
        <f t="shared" si="782"/>
        <v>0.31946034667120932</v>
      </c>
      <c r="AJ981" s="19">
        <f t="shared" si="782"/>
        <v>0.31946034667120932</v>
      </c>
      <c r="AK981" s="19">
        <f>AL981</f>
        <v>0.31946034667120932</v>
      </c>
      <c r="AL981" s="19">
        <f>IF(ISNUMBER(AL88/ISSUM(AL$88:AL$91)),AL88/ISSUM(AL$88:AL$91),0)</f>
        <v>0.31946034667120932</v>
      </c>
      <c r="AM981" s="19">
        <f>AL981</f>
        <v>0.31946034667120932</v>
      </c>
      <c r="AN981" s="19">
        <f t="shared" ref="AN981:BA981" si="783">AM981</f>
        <v>0.31946034667120932</v>
      </c>
      <c r="AO981" s="19">
        <f t="shared" si="783"/>
        <v>0.31946034667120932</v>
      </c>
      <c r="AP981" s="19">
        <f t="shared" si="783"/>
        <v>0.31946034667120932</v>
      </c>
      <c r="AQ981" s="19">
        <f t="shared" si="783"/>
        <v>0.31946034667120932</v>
      </c>
      <c r="AR981" s="19">
        <f t="shared" si="783"/>
        <v>0.31946034667120932</v>
      </c>
      <c r="AS981" s="19">
        <f t="shared" si="783"/>
        <v>0.31946034667120932</v>
      </c>
      <c r="AT981" s="19">
        <f t="shared" si="783"/>
        <v>0.31946034667120932</v>
      </c>
      <c r="AU981" s="19">
        <f t="shared" si="783"/>
        <v>0.31946034667120932</v>
      </c>
      <c r="AV981" s="19">
        <f t="shared" si="783"/>
        <v>0.31946034667120932</v>
      </c>
      <c r="AW981" s="19">
        <f t="shared" si="783"/>
        <v>0.31946034667120932</v>
      </c>
      <c r="AX981" s="19">
        <f t="shared" si="783"/>
        <v>0.31946034667120932</v>
      </c>
      <c r="AY981" s="19">
        <f t="shared" si="783"/>
        <v>0.31946034667120932</v>
      </c>
      <c r="AZ981" s="19">
        <f t="shared" si="783"/>
        <v>0.31946034667120932</v>
      </c>
      <c r="BA981" s="19">
        <f t="shared" si="783"/>
        <v>0.31946034667120932</v>
      </c>
    </row>
    <row r="982" spans="1:53" s="142" customFormat="1" outlineLevel="1" x14ac:dyDescent="0.2">
      <c r="A982" s="96"/>
      <c r="B982" s="96"/>
      <c r="C982" s="96"/>
      <c r="D982" s="96"/>
      <c r="E982" s="96"/>
      <c r="F982" s="62" t="s">
        <v>445</v>
      </c>
      <c r="G982" s="62" t="s">
        <v>1056</v>
      </c>
      <c r="H982" s="19">
        <f t="shared" ref="H982:AJ982" si="784">I982</f>
        <v>0.28226366871893466</v>
      </c>
      <c r="I982" s="19">
        <f t="shared" si="784"/>
        <v>0.28226366871893466</v>
      </c>
      <c r="J982" s="19">
        <f t="shared" si="784"/>
        <v>0.28226366871893466</v>
      </c>
      <c r="K982" s="19">
        <f t="shared" si="784"/>
        <v>0.28226366871893466</v>
      </c>
      <c r="L982" s="19">
        <f t="shared" si="784"/>
        <v>0.28226366871893466</v>
      </c>
      <c r="M982" s="19">
        <f t="shared" si="784"/>
        <v>0.28226366871893466</v>
      </c>
      <c r="N982" s="19">
        <f t="shared" si="784"/>
        <v>0.28226366871893466</v>
      </c>
      <c r="O982" s="19">
        <f t="shared" si="784"/>
        <v>0.28226366871893466</v>
      </c>
      <c r="P982" s="19">
        <f t="shared" si="784"/>
        <v>0.28226366871893466</v>
      </c>
      <c r="Q982" s="19">
        <f t="shared" si="784"/>
        <v>0.28226366871893466</v>
      </c>
      <c r="R982" s="19">
        <f t="shared" si="784"/>
        <v>0.28226366871893466</v>
      </c>
      <c r="S982" s="19">
        <f t="shared" si="784"/>
        <v>0.28226366871893466</v>
      </c>
      <c r="T982" s="19">
        <f t="shared" si="784"/>
        <v>0.28226366871893466</v>
      </c>
      <c r="U982" s="19">
        <f t="shared" si="784"/>
        <v>0.28226366871893466</v>
      </c>
      <c r="V982" s="19">
        <f t="shared" si="784"/>
        <v>0.28226366871893466</v>
      </c>
      <c r="W982" s="19">
        <f t="shared" si="784"/>
        <v>0.28226366871893466</v>
      </c>
      <c r="X982" s="19">
        <f t="shared" si="784"/>
        <v>0.28226366871893466</v>
      </c>
      <c r="Y982" s="19">
        <f t="shared" si="784"/>
        <v>0.28226366871893466</v>
      </c>
      <c r="Z982" s="19">
        <f t="shared" si="784"/>
        <v>0.28226366871893466</v>
      </c>
      <c r="AA982" s="19">
        <f t="shared" si="784"/>
        <v>0.28226366871893466</v>
      </c>
      <c r="AB982" s="19">
        <f t="shared" si="784"/>
        <v>0.28226366871893466</v>
      </c>
      <c r="AC982" s="19">
        <f t="shared" si="784"/>
        <v>0.28226366871893466</v>
      </c>
      <c r="AD982" s="19">
        <f t="shared" si="784"/>
        <v>0.28226366871893466</v>
      </c>
      <c r="AE982" s="19">
        <f t="shared" si="784"/>
        <v>0.28226366871893466</v>
      </c>
      <c r="AF982" s="19">
        <f t="shared" si="784"/>
        <v>0.28226366871893466</v>
      </c>
      <c r="AG982" s="19">
        <f t="shared" si="784"/>
        <v>0.28226366871893466</v>
      </c>
      <c r="AH982" s="19">
        <f t="shared" si="784"/>
        <v>0.28226366871893466</v>
      </c>
      <c r="AI982" s="19">
        <f t="shared" si="784"/>
        <v>0.28226366871893466</v>
      </c>
      <c r="AJ982" s="19">
        <f t="shared" si="784"/>
        <v>0.28226366871893466</v>
      </c>
      <c r="AK982" s="19">
        <f>AL982</f>
        <v>0.28226366871893466</v>
      </c>
      <c r="AL982" s="19">
        <f>IF(ISNUMBER(AL89/ISSUM(AL$88:AL$91)),AL89/ISSUM(AL$88:AL$91),0)</f>
        <v>0.28226366871893466</v>
      </c>
      <c r="AM982" s="19">
        <f>AL982</f>
        <v>0.28226366871893466</v>
      </c>
      <c r="AN982" s="19">
        <f t="shared" ref="AN982:BA982" si="785">AM982</f>
        <v>0.28226366871893466</v>
      </c>
      <c r="AO982" s="19">
        <f t="shared" si="785"/>
        <v>0.28226366871893466</v>
      </c>
      <c r="AP982" s="19">
        <f t="shared" si="785"/>
        <v>0.28226366871893466</v>
      </c>
      <c r="AQ982" s="19">
        <f t="shared" si="785"/>
        <v>0.28226366871893466</v>
      </c>
      <c r="AR982" s="19">
        <f t="shared" si="785"/>
        <v>0.28226366871893466</v>
      </c>
      <c r="AS982" s="19">
        <f t="shared" si="785"/>
        <v>0.28226366871893466</v>
      </c>
      <c r="AT982" s="19">
        <f t="shared" si="785"/>
        <v>0.28226366871893466</v>
      </c>
      <c r="AU982" s="19">
        <f t="shared" si="785"/>
        <v>0.28226366871893466</v>
      </c>
      <c r="AV982" s="19">
        <f t="shared" si="785"/>
        <v>0.28226366871893466</v>
      </c>
      <c r="AW982" s="19">
        <f t="shared" si="785"/>
        <v>0.28226366871893466</v>
      </c>
      <c r="AX982" s="19">
        <f t="shared" si="785"/>
        <v>0.28226366871893466</v>
      </c>
      <c r="AY982" s="19">
        <f t="shared" si="785"/>
        <v>0.28226366871893466</v>
      </c>
      <c r="AZ982" s="19">
        <f t="shared" si="785"/>
        <v>0.28226366871893466</v>
      </c>
      <c r="BA982" s="19">
        <f t="shared" si="785"/>
        <v>0.28226366871893466</v>
      </c>
    </row>
    <row r="983" spans="1:53" s="142" customFormat="1" outlineLevel="1" x14ac:dyDescent="0.2">
      <c r="A983" s="96"/>
      <c r="B983" s="96"/>
      <c r="C983" s="96"/>
      <c r="D983" s="96"/>
      <c r="E983" s="96"/>
      <c r="F983" s="62" t="s">
        <v>446</v>
      </c>
      <c r="G983" s="62" t="s">
        <v>1057</v>
      </c>
      <c r="H983" s="19">
        <f t="shared" ref="H983:AJ983" si="786">I983</f>
        <v>0.20651948980045123</v>
      </c>
      <c r="I983" s="19">
        <f t="shared" si="786"/>
        <v>0.20651948980045123</v>
      </c>
      <c r="J983" s="19">
        <f t="shared" si="786"/>
        <v>0.20651948980045123</v>
      </c>
      <c r="K983" s="19">
        <f t="shared" si="786"/>
        <v>0.20651948980045123</v>
      </c>
      <c r="L983" s="19">
        <f t="shared" si="786"/>
        <v>0.20651948980045123</v>
      </c>
      <c r="M983" s="19">
        <f t="shared" si="786"/>
        <v>0.20651948980045123</v>
      </c>
      <c r="N983" s="19">
        <f t="shared" si="786"/>
        <v>0.20651948980045123</v>
      </c>
      <c r="O983" s="19">
        <f t="shared" si="786"/>
        <v>0.20651948980045123</v>
      </c>
      <c r="P983" s="19">
        <f t="shared" si="786"/>
        <v>0.20651948980045123</v>
      </c>
      <c r="Q983" s="19">
        <f t="shared" si="786"/>
        <v>0.20651948980045123</v>
      </c>
      <c r="R983" s="19">
        <f t="shared" si="786"/>
        <v>0.20651948980045123</v>
      </c>
      <c r="S983" s="19">
        <f t="shared" si="786"/>
        <v>0.20651948980045123</v>
      </c>
      <c r="T983" s="19">
        <f t="shared" si="786"/>
        <v>0.20651948980045123</v>
      </c>
      <c r="U983" s="19">
        <f t="shared" si="786"/>
        <v>0.20651948980045123</v>
      </c>
      <c r="V983" s="19">
        <f t="shared" si="786"/>
        <v>0.20651948980045123</v>
      </c>
      <c r="W983" s="19">
        <f t="shared" si="786"/>
        <v>0.20651948980045123</v>
      </c>
      <c r="X983" s="19">
        <f t="shared" si="786"/>
        <v>0.20651948980045123</v>
      </c>
      <c r="Y983" s="19">
        <f t="shared" si="786"/>
        <v>0.20651948980045123</v>
      </c>
      <c r="Z983" s="19">
        <f t="shared" si="786"/>
        <v>0.20651948980045123</v>
      </c>
      <c r="AA983" s="19">
        <f t="shared" si="786"/>
        <v>0.20651948980045123</v>
      </c>
      <c r="AB983" s="19">
        <f t="shared" si="786"/>
        <v>0.20651948980045123</v>
      </c>
      <c r="AC983" s="19">
        <f t="shared" si="786"/>
        <v>0.20651948980045123</v>
      </c>
      <c r="AD983" s="19">
        <f t="shared" si="786"/>
        <v>0.20651948980045123</v>
      </c>
      <c r="AE983" s="19">
        <f t="shared" si="786"/>
        <v>0.20651948980045123</v>
      </c>
      <c r="AF983" s="19">
        <f t="shared" si="786"/>
        <v>0.20651948980045123</v>
      </c>
      <c r="AG983" s="19">
        <f t="shared" si="786"/>
        <v>0.20651948980045123</v>
      </c>
      <c r="AH983" s="19">
        <f t="shared" si="786"/>
        <v>0.20651948980045123</v>
      </c>
      <c r="AI983" s="19">
        <f t="shared" si="786"/>
        <v>0.20651948980045123</v>
      </c>
      <c r="AJ983" s="19">
        <f t="shared" si="786"/>
        <v>0.20651948980045123</v>
      </c>
      <c r="AK983" s="19">
        <f>AL983</f>
        <v>0.20651948980045123</v>
      </c>
      <c r="AL983" s="19">
        <f>IF(ISNUMBER(AL90/ISSUM(AL$88:AL$91)),AL90/ISSUM(AL$88:AL$91),0)</f>
        <v>0.20651948980045123</v>
      </c>
      <c r="AM983" s="19">
        <f>AL983</f>
        <v>0.20651948980045123</v>
      </c>
      <c r="AN983" s="19">
        <f t="shared" ref="AN983:BA983" si="787">AM983</f>
        <v>0.20651948980045123</v>
      </c>
      <c r="AO983" s="19">
        <f t="shared" si="787"/>
        <v>0.20651948980045123</v>
      </c>
      <c r="AP983" s="19">
        <f t="shared" si="787"/>
        <v>0.20651948980045123</v>
      </c>
      <c r="AQ983" s="19">
        <f t="shared" si="787"/>
        <v>0.20651948980045123</v>
      </c>
      <c r="AR983" s="19">
        <f t="shared" si="787"/>
        <v>0.20651948980045123</v>
      </c>
      <c r="AS983" s="19">
        <f t="shared" si="787"/>
        <v>0.20651948980045123</v>
      </c>
      <c r="AT983" s="19">
        <f t="shared" si="787"/>
        <v>0.20651948980045123</v>
      </c>
      <c r="AU983" s="19">
        <f t="shared" si="787"/>
        <v>0.20651948980045123</v>
      </c>
      <c r="AV983" s="19">
        <f t="shared" si="787"/>
        <v>0.20651948980045123</v>
      </c>
      <c r="AW983" s="19">
        <f t="shared" si="787"/>
        <v>0.20651948980045123</v>
      </c>
      <c r="AX983" s="19">
        <f t="shared" si="787"/>
        <v>0.20651948980045123</v>
      </c>
      <c r="AY983" s="19">
        <f t="shared" si="787"/>
        <v>0.20651948980045123</v>
      </c>
      <c r="AZ983" s="19">
        <f t="shared" si="787"/>
        <v>0.20651948980045123</v>
      </c>
      <c r="BA983" s="19">
        <f t="shared" si="787"/>
        <v>0.20651948980045123</v>
      </c>
    </row>
    <row r="984" spans="1:53" s="142" customFormat="1" outlineLevel="1" x14ac:dyDescent="0.2">
      <c r="A984" s="96"/>
      <c r="B984" s="96"/>
      <c r="C984" s="96"/>
      <c r="D984" s="96"/>
      <c r="E984" s="96"/>
      <c r="F984" s="62" t="s">
        <v>447</v>
      </c>
      <c r="G984" s="62" t="s">
        <v>1058</v>
      </c>
      <c r="H984" s="19">
        <f t="shared" ref="H984:AJ984" si="788">I984</f>
        <v>0.19175649480940479</v>
      </c>
      <c r="I984" s="19">
        <f t="shared" si="788"/>
        <v>0.19175649480940479</v>
      </c>
      <c r="J984" s="19">
        <f t="shared" si="788"/>
        <v>0.19175649480940479</v>
      </c>
      <c r="K984" s="19">
        <f t="shared" si="788"/>
        <v>0.19175649480940479</v>
      </c>
      <c r="L984" s="19">
        <f t="shared" si="788"/>
        <v>0.19175649480940479</v>
      </c>
      <c r="M984" s="19">
        <f t="shared" si="788"/>
        <v>0.19175649480940479</v>
      </c>
      <c r="N984" s="19">
        <f t="shared" si="788"/>
        <v>0.19175649480940479</v>
      </c>
      <c r="O984" s="19">
        <f t="shared" si="788"/>
        <v>0.19175649480940479</v>
      </c>
      <c r="P984" s="19">
        <f t="shared" si="788"/>
        <v>0.19175649480940479</v>
      </c>
      <c r="Q984" s="19">
        <f t="shared" si="788"/>
        <v>0.19175649480940479</v>
      </c>
      <c r="R984" s="19">
        <f t="shared" si="788"/>
        <v>0.19175649480940479</v>
      </c>
      <c r="S984" s="19">
        <f t="shared" si="788"/>
        <v>0.19175649480940479</v>
      </c>
      <c r="T984" s="19">
        <f t="shared" si="788"/>
        <v>0.19175649480940479</v>
      </c>
      <c r="U984" s="19">
        <f t="shared" si="788"/>
        <v>0.19175649480940479</v>
      </c>
      <c r="V984" s="19">
        <f t="shared" si="788"/>
        <v>0.19175649480940479</v>
      </c>
      <c r="W984" s="19">
        <f t="shared" si="788"/>
        <v>0.19175649480940479</v>
      </c>
      <c r="X984" s="19">
        <f t="shared" si="788"/>
        <v>0.19175649480940479</v>
      </c>
      <c r="Y984" s="19">
        <f t="shared" si="788"/>
        <v>0.19175649480940479</v>
      </c>
      <c r="Z984" s="19">
        <f t="shared" si="788"/>
        <v>0.19175649480940479</v>
      </c>
      <c r="AA984" s="19">
        <f t="shared" si="788"/>
        <v>0.19175649480940479</v>
      </c>
      <c r="AB984" s="19">
        <f t="shared" si="788"/>
        <v>0.19175649480940479</v>
      </c>
      <c r="AC984" s="19">
        <f t="shared" si="788"/>
        <v>0.19175649480940479</v>
      </c>
      <c r="AD984" s="19">
        <f t="shared" si="788"/>
        <v>0.19175649480940479</v>
      </c>
      <c r="AE984" s="19">
        <f t="shared" si="788"/>
        <v>0.19175649480940479</v>
      </c>
      <c r="AF984" s="19">
        <f t="shared" si="788"/>
        <v>0.19175649480940479</v>
      </c>
      <c r="AG984" s="19">
        <f t="shared" si="788"/>
        <v>0.19175649480940479</v>
      </c>
      <c r="AH984" s="19">
        <f t="shared" si="788"/>
        <v>0.19175649480940479</v>
      </c>
      <c r="AI984" s="19">
        <f t="shared" si="788"/>
        <v>0.19175649480940479</v>
      </c>
      <c r="AJ984" s="19">
        <f t="shared" si="788"/>
        <v>0.19175649480940479</v>
      </c>
      <c r="AK984" s="19">
        <f>AL984</f>
        <v>0.19175649480940479</v>
      </c>
      <c r="AL984" s="19">
        <f>IF(ISNUMBER(AL91/ISSUM(AL$88:AL$91)),AL91/ISSUM(AL$88:AL$91),0)</f>
        <v>0.19175649480940479</v>
      </c>
      <c r="AM984" s="19">
        <f>AL984</f>
        <v>0.19175649480940479</v>
      </c>
      <c r="AN984" s="19">
        <f t="shared" ref="AN984:BA984" si="789">AM984</f>
        <v>0.19175649480940479</v>
      </c>
      <c r="AO984" s="19">
        <f t="shared" si="789"/>
        <v>0.19175649480940479</v>
      </c>
      <c r="AP984" s="19">
        <f t="shared" si="789"/>
        <v>0.19175649480940479</v>
      </c>
      <c r="AQ984" s="19">
        <f t="shared" si="789"/>
        <v>0.19175649480940479</v>
      </c>
      <c r="AR984" s="19">
        <f t="shared" si="789"/>
        <v>0.19175649480940479</v>
      </c>
      <c r="AS984" s="19">
        <f t="shared" si="789"/>
        <v>0.19175649480940479</v>
      </c>
      <c r="AT984" s="19">
        <f t="shared" si="789"/>
        <v>0.19175649480940479</v>
      </c>
      <c r="AU984" s="19">
        <f t="shared" si="789"/>
        <v>0.19175649480940479</v>
      </c>
      <c r="AV984" s="19">
        <f t="shared" si="789"/>
        <v>0.19175649480940479</v>
      </c>
      <c r="AW984" s="19">
        <f t="shared" si="789"/>
        <v>0.19175649480940479</v>
      </c>
      <c r="AX984" s="19">
        <f t="shared" si="789"/>
        <v>0.19175649480940479</v>
      </c>
      <c r="AY984" s="19">
        <f t="shared" si="789"/>
        <v>0.19175649480940479</v>
      </c>
      <c r="AZ984" s="19">
        <f t="shared" si="789"/>
        <v>0.19175649480940479</v>
      </c>
      <c r="BA984" s="19">
        <f t="shared" si="789"/>
        <v>0.19175649480940479</v>
      </c>
    </row>
    <row r="985" spans="1:53" x14ac:dyDescent="0.2">
      <c r="A985" s="96"/>
      <c r="B985" s="96"/>
      <c r="C985" s="96"/>
      <c r="D985" s="96"/>
      <c r="E985" s="96"/>
      <c r="F985" s="62" t="s">
        <v>1485</v>
      </c>
      <c r="G985" s="62" t="s">
        <v>1486</v>
      </c>
      <c r="H985" s="19">
        <f>ISSUM(H981:H$984)</f>
        <v>1</v>
      </c>
      <c r="I985" s="19">
        <f>ISSUM(I981:I$984)</f>
        <v>1</v>
      </c>
      <c r="J985" s="19">
        <f>ISSUM(J981:J$984)</f>
        <v>1</v>
      </c>
      <c r="K985" s="19">
        <f>ISSUM(K981:K$984)</f>
        <v>1</v>
      </c>
      <c r="L985" s="19">
        <f>ISSUM(L981:L$984)</f>
        <v>1</v>
      </c>
      <c r="M985" s="19">
        <f>ISSUM(M981:M$984)</f>
        <v>1</v>
      </c>
      <c r="N985" s="19">
        <f>ISSUM(N981:N$984)</f>
        <v>1</v>
      </c>
      <c r="O985" s="19">
        <f>ISSUM(O981:O$984)</f>
        <v>1</v>
      </c>
      <c r="P985" s="19">
        <f>ISSUM(P981:P$984)</f>
        <v>1</v>
      </c>
      <c r="Q985" s="19">
        <f>ISSUM(Q981:Q$984)</f>
        <v>1</v>
      </c>
      <c r="R985" s="19">
        <f>ISSUM(R981:R$984)</f>
        <v>1</v>
      </c>
      <c r="S985" s="19">
        <f>ISSUM(S981:S$984)</f>
        <v>1</v>
      </c>
      <c r="T985" s="19">
        <f>ISSUM(T981:T$984)</f>
        <v>1</v>
      </c>
      <c r="U985" s="19">
        <f>ISSUM(U981:U$984)</f>
        <v>1</v>
      </c>
      <c r="V985" s="19">
        <f>ISSUM(V981:V$984)</f>
        <v>1</v>
      </c>
      <c r="W985" s="19">
        <f>ISSUM(W981:W$984)</f>
        <v>1</v>
      </c>
      <c r="X985" s="19">
        <f>ISSUM(X981:X$984)</f>
        <v>1</v>
      </c>
      <c r="Y985" s="19">
        <f>ISSUM(Y981:Y$984)</f>
        <v>1</v>
      </c>
      <c r="Z985" s="19">
        <f>ISSUM(Z981:Z$984)</f>
        <v>1</v>
      </c>
      <c r="AA985" s="19">
        <f>ISSUM(AA981:AA$984)</f>
        <v>1</v>
      </c>
      <c r="AB985" s="19">
        <f>ISSUM(AB981:AB$984)</f>
        <v>1</v>
      </c>
      <c r="AC985" s="19">
        <f>ISSUM(AC981:AC$984)</f>
        <v>1</v>
      </c>
      <c r="AD985" s="19">
        <f>ISSUM(AD981:AD$984)</f>
        <v>1</v>
      </c>
      <c r="AE985" s="19">
        <f>ISSUM(AE981:AE$984)</f>
        <v>1</v>
      </c>
      <c r="AF985" s="19">
        <f>ISSUM(AF981:AF$984)</f>
        <v>1</v>
      </c>
      <c r="AG985" s="19">
        <f>ISSUM(AG981:AG$984)</f>
        <v>1</v>
      </c>
      <c r="AH985" s="19">
        <f>ISSUM(AH981:AH$984)</f>
        <v>1</v>
      </c>
      <c r="AI985" s="19">
        <f>ISSUM(AI981:AI$984)</f>
        <v>1</v>
      </c>
      <c r="AJ985" s="19">
        <f>ISSUM(AJ981:AJ$984)</f>
        <v>1</v>
      </c>
      <c r="AK985" s="19">
        <f>ISSUM(AK981:AK$984)</f>
        <v>1</v>
      </c>
      <c r="AL985" s="19">
        <f>ISSUM(AL981:AL$984)</f>
        <v>1</v>
      </c>
      <c r="AM985" s="19">
        <f>ISSUM(AM981:AM$984)</f>
        <v>1</v>
      </c>
      <c r="AN985" s="19">
        <f>ISSUM(AN981:AN$984)</f>
        <v>1</v>
      </c>
      <c r="AO985" s="19">
        <f>ISSUM(AO981:AO$984)</f>
        <v>1</v>
      </c>
      <c r="AP985" s="19">
        <f>ISSUM(AP981:AP$984)</f>
        <v>1</v>
      </c>
      <c r="AQ985" s="19">
        <f>ISSUM(AQ981:AQ$984)</f>
        <v>1</v>
      </c>
      <c r="AR985" s="19">
        <f>ISSUM(AR981:AR$984)</f>
        <v>1</v>
      </c>
      <c r="AS985" s="19">
        <f>ISSUM(AS981:AS$984)</f>
        <v>1</v>
      </c>
      <c r="AT985" s="19">
        <f>ISSUM(AT981:AT$984)</f>
        <v>1</v>
      </c>
      <c r="AU985" s="19">
        <f>ISSUM(AU981:AU$984)</f>
        <v>1</v>
      </c>
      <c r="AV985" s="19">
        <f>ISSUM(AV981:AV$984)</f>
        <v>1</v>
      </c>
      <c r="AW985" s="19">
        <f>ISSUM(AW981:AW$984)</f>
        <v>1</v>
      </c>
      <c r="AX985" s="19">
        <f>ISSUM(AX981:AX$984)</f>
        <v>1</v>
      </c>
      <c r="AY985" s="19">
        <f>ISSUM(AY981:AY$984)</f>
        <v>1</v>
      </c>
      <c r="AZ985" s="19">
        <f>ISSUM(AZ981:AZ$984)</f>
        <v>1</v>
      </c>
      <c r="BA985" s="19">
        <f>ISSUM(BA981:BA$984)</f>
        <v>1</v>
      </c>
    </row>
    <row r="986" spans="1:53" s="142" customFormat="1" outlineLevel="1" x14ac:dyDescent="0.2">
      <c r="A986" s="96"/>
      <c r="B986" s="96"/>
      <c r="C986" s="96"/>
      <c r="D986" s="96"/>
      <c r="E986" s="96"/>
      <c r="F986" s="62" t="s">
        <v>444</v>
      </c>
      <c r="G986" s="62" t="s">
        <v>1059</v>
      </c>
      <c r="H986" s="19">
        <f t="shared" ref="H986:AJ986" si="790">I986</f>
        <v>0.42573270614818287</v>
      </c>
      <c r="I986" s="19">
        <f t="shared" si="790"/>
        <v>0.42573270614818287</v>
      </c>
      <c r="J986" s="19">
        <f t="shared" si="790"/>
        <v>0.42573270614818287</v>
      </c>
      <c r="K986" s="19">
        <f t="shared" si="790"/>
        <v>0.42573270614818287</v>
      </c>
      <c r="L986" s="19">
        <f t="shared" si="790"/>
        <v>0.42573270614818287</v>
      </c>
      <c r="M986" s="19">
        <f t="shared" si="790"/>
        <v>0.42573270614818287</v>
      </c>
      <c r="N986" s="19">
        <f t="shared" si="790"/>
        <v>0.42573270614818287</v>
      </c>
      <c r="O986" s="19">
        <f t="shared" si="790"/>
        <v>0.42573270614818287</v>
      </c>
      <c r="P986" s="19">
        <f t="shared" si="790"/>
        <v>0.42573270614818287</v>
      </c>
      <c r="Q986" s="19">
        <f t="shared" si="790"/>
        <v>0.42573270614818287</v>
      </c>
      <c r="R986" s="19">
        <f t="shared" si="790"/>
        <v>0.42573270614818287</v>
      </c>
      <c r="S986" s="19">
        <f t="shared" si="790"/>
        <v>0.42573270614818287</v>
      </c>
      <c r="T986" s="19">
        <f t="shared" si="790"/>
        <v>0.42573270614818287</v>
      </c>
      <c r="U986" s="19">
        <f t="shared" si="790"/>
        <v>0.42573270614818287</v>
      </c>
      <c r="V986" s="19">
        <f t="shared" si="790"/>
        <v>0.42573270614818287</v>
      </c>
      <c r="W986" s="19">
        <f t="shared" si="790"/>
        <v>0.42573270614818287</v>
      </c>
      <c r="X986" s="19">
        <f t="shared" si="790"/>
        <v>0.42573270614818287</v>
      </c>
      <c r="Y986" s="19">
        <f t="shared" si="790"/>
        <v>0.42573270614818287</v>
      </c>
      <c r="Z986" s="19">
        <f t="shared" si="790"/>
        <v>0.42573270614818287</v>
      </c>
      <c r="AA986" s="19">
        <f t="shared" si="790"/>
        <v>0.42573270614818287</v>
      </c>
      <c r="AB986" s="19">
        <f t="shared" si="790"/>
        <v>0.42573270614818287</v>
      </c>
      <c r="AC986" s="19">
        <f t="shared" si="790"/>
        <v>0.42573270614818287</v>
      </c>
      <c r="AD986" s="19">
        <f t="shared" si="790"/>
        <v>0.42573270614818287</v>
      </c>
      <c r="AE986" s="19">
        <f t="shared" si="790"/>
        <v>0.42573270614818287</v>
      </c>
      <c r="AF986" s="19">
        <f t="shared" si="790"/>
        <v>0.42573270614818287</v>
      </c>
      <c r="AG986" s="19">
        <f t="shared" si="790"/>
        <v>0.42573270614818287</v>
      </c>
      <c r="AH986" s="19">
        <f t="shared" si="790"/>
        <v>0.42573270614818287</v>
      </c>
      <c r="AI986" s="19">
        <f t="shared" si="790"/>
        <v>0.42573270614818287</v>
      </c>
      <c r="AJ986" s="19">
        <f t="shared" si="790"/>
        <v>0.42573270614818287</v>
      </c>
      <c r="AK986" s="19">
        <f>AL986</f>
        <v>0.42573270614818287</v>
      </c>
      <c r="AL986" s="19">
        <f>IF(ISNUMBER(AL98/ISSUM(AL$98:AL$101)),AL98/ISSUM(AL$98:AL$101),0)</f>
        <v>0.42573270614818287</v>
      </c>
      <c r="AM986" s="19">
        <f>AL986</f>
        <v>0.42573270614818287</v>
      </c>
      <c r="AN986" s="19">
        <f t="shared" ref="AN986:BA986" si="791">AM986</f>
        <v>0.42573270614818287</v>
      </c>
      <c r="AO986" s="19">
        <f t="shared" si="791"/>
        <v>0.42573270614818287</v>
      </c>
      <c r="AP986" s="19">
        <f t="shared" si="791"/>
        <v>0.42573270614818287</v>
      </c>
      <c r="AQ986" s="19">
        <f t="shared" si="791"/>
        <v>0.42573270614818287</v>
      </c>
      <c r="AR986" s="19">
        <f t="shared" si="791"/>
        <v>0.42573270614818287</v>
      </c>
      <c r="AS986" s="19">
        <f t="shared" si="791"/>
        <v>0.42573270614818287</v>
      </c>
      <c r="AT986" s="19">
        <f t="shared" si="791"/>
        <v>0.42573270614818287</v>
      </c>
      <c r="AU986" s="19">
        <f t="shared" si="791"/>
        <v>0.42573270614818287</v>
      </c>
      <c r="AV986" s="19">
        <f t="shared" si="791"/>
        <v>0.42573270614818287</v>
      </c>
      <c r="AW986" s="19">
        <f t="shared" si="791"/>
        <v>0.42573270614818287</v>
      </c>
      <c r="AX986" s="19">
        <f t="shared" si="791"/>
        <v>0.42573270614818287</v>
      </c>
      <c r="AY986" s="19">
        <f t="shared" si="791"/>
        <v>0.42573270614818287</v>
      </c>
      <c r="AZ986" s="19">
        <f t="shared" si="791"/>
        <v>0.42573270614818287</v>
      </c>
      <c r="BA986" s="19">
        <f t="shared" si="791"/>
        <v>0.42573270614818287</v>
      </c>
    </row>
    <row r="987" spans="1:53" s="142" customFormat="1" outlineLevel="1" x14ac:dyDescent="0.2">
      <c r="A987" s="96"/>
      <c r="B987" s="96"/>
      <c r="C987" s="96"/>
      <c r="D987" s="96"/>
      <c r="E987" s="96"/>
      <c r="F987" s="62" t="s">
        <v>445</v>
      </c>
      <c r="G987" s="62" t="s">
        <v>1060</v>
      </c>
      <c r="H987" s="19">
        <f t="shared" ref="H987:AJ987" si="792">I987</f>
        <v>0.20905694885151294</v>
      </c>
      <c r="I987" s="19">
        <f t="shared" si="792"/>
        <v>0.20905694885151294</v>
      </c>
      <c r="J987" s="19">
        <f t="shared" si="792"/>
        <v>0.20905694885151294</v>
      </c>
      <c r="K987" s="19">
        <f t="shared" si="792"/>
        <v>0.20905694885151294</v>
      </c>
      <c r="L987" s="19">
        <f t="shared" si="792"/>
        <v>0.20905694885151294</v>
      </c>
      <c r="M987" s="19">
        <f t="shared" si="792"/>
        <v>0.20905694885151294</v>
      </c>
      <c r="N987" s="19">
        <f t="shared" si="792"/>
        <v>0.20905694885151294</v>
      </c>
      <c r="O987" s="19">
        <f t="shared" si="792"/>
        <v>0.20905694885151294</v>
      </c>
      <c r="P987" s="19">
        <f t="shared" si="792"/>
        <v>0.20905694885151294</v>
      </c>
      <c r="Q987" s="19">
        <f t="shared" si="792"/>
        <v>0.20905694885151294</v>
      </c>
      <c r="R987" s="19">
        <f t="shared" si="792"/>
        <v>0.20905694885151294</v>
      </c>
      <c r="S987" s="19">
        <f t="shared" si="792"/>
        <v>0.20905694885151294</v>
      </c>
      <c r="T987" s="19">
        <f t="shared" si="792"/>
        <v>0.20905694885151294</v>
      </c>
      <c r="U987" s="19">
        <f t="shared" si="792"/>
        <v>0.20905694885151294</v>
      </c>
      <c r="V987" s="19">
        <f t="shared" si="792"/>
        <v>0.20905694885151294</v>
      </c>
      <c r="W987" s="19">
        <f t="shared" si="792"/>
        <v>0.20905694885151294</v>
      </c>
      <c r="X987" s="19">
        <f t="shared" si="792"/>
        <v>0.20905694885151294</v>
      </c>
      <c r="Y987" s="19">
        <f t="shared" si="792"/>
        <v>0.20905694885151294</v>
      </c>
      <c r="Z987" s="19">
        <f t="shared" si="792"/>
        <v>0.20905694885151294</v>
      </c>
      <c r="AA987" s="19">
        <f t="shared" si="792"/>
        <v>0.20905694885151294</v>
      </c>
      <c r="AB987" s="19">
        <f t="shared" si="792"/>
        <v>0.20905694885151294</v>
      </c>
      <c r="AC987" s="19">
        <f t="shared" si="792"/>
        <v>0.20905694885151294</v>
      </c>
      <c r="AD987" s="19">
        <f t="shared" si="792"/>
        <v>0.20905694885151294</v>
      </c>
      <c r="AE987" s="19">
        <f t="shared" si="792"/>
        <v>0.20905694885151294</v>
      </c>
      <c r="AF987" s="19">
        <f t="shared" si="792"/>
        <v>0.20905694885151294</v>
      </c>
      <c r="AG987" s="19">
        <f t="shared" si="792"/>
        <v>0.20905694885151294</v>
      </c>
      <c r="AH987" s="19">
        <f t="shared" si="792"/>
        <v>0.20905694885151294</v>
      </c>
      <c r="AI987" s="19">
        <f t="shared" si="792"/>
        <v>0.20905694885151294</v>
      </c>
      <c r="AJ987" s="19">
        <f t="shared" si="792"/>
        <v>0.20905694885151294</v>
      </c>
      <c r="AK987" s="19">
        <f>AL987</f>
        <v>0.20905694885151294</v>
      </c>
      <c r="AL987" s="19">
        <f>IF(ISNUMBER(AL99/ISSUM(AL$98:AL$101)),AL99/ISSUM(AL$98:AL$101),0)</f>
        <v>0.20905694885151294</v>
      </c>
      <c r="AM987" s="19">
        <f>AL987</f>
        <v>0.20905694885151294</v>
      </c>
      <c r="AN987" s="19">
        <f t="shared" ref="AN987:BA987" si="793">AM987</f>
        <v>0.20905694885151294</v>
      </c>
      <c r="AO987" s="19">
        <f t="shared" si="793"/>
        <v>0.20905694885151294</v>
      </c>
      <c r="AP987" s="19">
        <f t="shared" si="793"/>
        <v>0.20905694885151294</v>
      </c>
      <c r="AQ987" s="19">
        <f t="shared" si="793"/>
        <v>0.20905694885151294</v>
      </c>
      <c r="AR987" s="19">
        <f t="shared" si="793"/>
        <v>0.20905694885151294</v>
      </c>
      <c r="AS987" s="19">
        <f t="shared" si="793"/>
        <v>0.20905694885151294</v>
      </c>
      <c r="AT987" s="19">
        <f t="shared" si="793"/>
        <v>0.20905694885151294</v>
      </c>
      <c r="AU987" s="19">
        <f t="shared" si="793"/>
        <v>0.20905694885151294</v>
      </c>
      <c r="AV987" s="19">
        <f t="shared" si="793"/>
        <v>0.20905694885151294</v>
      </c>
      <c r="AW987" s="19">
        <f t="shared" si="793"/>
        <v>0.20905694885151294</v>
      </c>
      <c r="AX987" s="19">
        <f t="shared" si="793"/>
        <v>0.20905694885151294</v>
      </c>
      <c r="AY987" s="19">
        <f t="shared" si="793"/>
        <v>0.20905694885151294</v>
      </c>
      <c r="AZ987" s="19">
        <f t="shared" si="793"/>
        <v>0.20905694885151294</v>
      </c>
      <c r="BA987" s="19">
        <f t="shared" si="793"/>
        <v>0.20905694885151294</v>
      </c>
    </row>
    <row r="988" spans="1:53" s="142" customFormat="1" outlineLevel="1" x14ac:dyDescent="0.2">
      <c r="A988" s="96"/>
      <c r="B988" s="96"/>
      <c r="C988" s="96"/>
      <c r="D988" s="96"/>
      <c r="E988" s="96"/>
      <c r="F988" s="62" t="s">
        <v>446</v>
      </c>
      <c r="G988" s="62" t="s">
        <v>1061</v>
      </c>
      <c r="H988" s="19">
        <f t="shared" ref="H988:AJ988" si="794">I988</f>
        <v>0.15769591478751399</v>
      </c>
      <c r="I988" s="19">
        <f t="shared" si="794"/>
        <v>0.15769591478751399</v>
      </c>
      <c r="J988" s="19">
        <f t="shared" si="794"/>
        <v>0.15769591478751399</v>
      </c>
      <c r="K988" s="19">
        <f t="shared" si="794"/>
        <v>0.15769591478751399</v>
      </c>
      <c r="L988" s="19">
        <f t="shared" si="794"/>
        <v>0.15769591478751399</v>
      </c>
      <c r="M988" s="19">
        <f t="shared" si="794"/>
        <v>0.15769591478751399</v>
      </c>
      <c r="N988" s="19">
        <f t="shared" si="794"/>
        <v>0.15769591478751399</v>
      </c>
      <c r="O988" s="19">
        <f t="shared" si="794"/>
        <v>0.15769591478751399</v>
      </c>
      <c r="P988" s="19">
        <f t="shared" si="794"/>
        <v>0.15769591478751399</v>
      </c>
      <c r="Q988" s="19">
        <f t="shared" si="794"/>
        <v>0.15769591478751399</v>
      </c>
      <c r="R988" s="19">
        <f t="shared" si="794"/>
        <v>0.15769591478751399</v>
      </c>
      <c r="S988" s="19">
        <f t="shared" si="794"/>
        <v>0.15769591478751399</v>
      </c>
      <c r="T988" s="19">
        <f t="shared" si="794"/>
        <v>0.15769591478751399</v>
      </c>
      <c r="U988" s="19">
        <f t="shared" si="794"/>
        <v>0.15769591478751399</v>
      </c>
      <c r="V988" s="19">
        <f t="shared" si="794"/>
        <v>0.15769591478751399</v>
      </c>
      <c r="W988" s="19">
        <f t="shared" si="794"/>
        <v>0.15769591478751399</v>
      </c>
      <c r="X988" s="19">
        <f t="shared" si="794"/>
        <v>0.15769591478751399</v>
      </c>
      <c r="Y988" s="19">
        <f t="shared" si="794"/>
        <v>0.15769591478751399</v>
      </c>
      <c r="Z988" s="19">
        <f t="shared" si="794"/>
        <v>0.15769591478751399</v>
      </c>
      <c r="AA988" s="19">
        <f t="shared" si="794"/>
        <v>0.15769591478751399</v>
      </c>
      <c r="AB988" s="19">
        <f t="shared" si="794"/>
        <v>0.15769591478751399</v>
      </c>
      <c r="AC988" s="19">
        <f t="shared" si="794"/>
        <v>0.15769591478751399</v>
      </c>
      <c r="AD988" s="19">
        <f t="shared" si="794"/>
        <v>0.15769591478751399</v>
      </c>
      <c r="AE988" s="19">
        <f t="shared" si="794"/>
        <v>0.15769591478751399</v>
      </c>
      <c r="AF988" s="19">
        <f t="shared" si="794"/>
        <v>0.15769591478751399</v>
      </c>
      <c r="AG988" s="19">
        <f t="shared" si="794"/>
        <v>0.15769591478751399</v>
      </c>
      <c r="AH988" s="19">
        <f t="shared" si="794"/>
        <v>0.15769591478751399</v>
      </c>
      <c r="AI988" s="19">
        <f t="shared" si="794"/>
        <v>0.15769591478751399</v>
      </c>
      <c r="AJ988" s="19">
        <f t="shared" si="794"/>
        <v>0.15769591478751399</v>
      </c>
      <c r="AK988" s="19">
        <f>AL988</f>
        <v>0.15769591478751399</v>
      </c>
      <c r="AL988" s="19">
        <f>IF(ISNUMBER(AL100/ISSUM(AL$98:AL$101)),AL100/ISSUM(AL$98:AL$101),0)</f>
        <v>0.15769591478751399</v>
      </c>
      <c r="AM988" s="19">
        <f>AL988</f>
        <v>0.15769591478751399</v>
      </c>
      <c r="AN988" s="19">
        <f t="shared" ref="AN988:BA988" si="795">AM988</f>
        <v>0.15769591478751399</v>
      </c>
      <c r="AO988" s="19">
        <f t="shared" si="795"/>
        <v>0.15769591478751399</v>
      </c>
      <c r="AP988" s="19">
        <f t="shared" si="795"/>
        <v>0.15769591478751399</v>
      </c>
      <c r="AQ988" s="19">
        <f t="shared" si="795"/>
        <v>0.15769591478751399</v>
      </c>
      <c r="AR988" s="19">
        <f t="shared" si="795"/>
        <v>0.15769591478751399</v>
      </c>
      <c r="AS988" s="19">
        <f t="shared" si="795"/>
        <v>0.15769591478751399</v>
      </c>
      <c r="AT988" s="19">
        <f t="shared" si="795"/>
        <v>0.15769591478751399</v>
      </c>
      <c r="AU988" s="19">
        <f t="shared" si="795"/>
        <v>0.15769591478751399</v>
      </c>
      <c r="AV988" s="19">
        <f t="shared" si="795"/>
        <v>0.15769591478751399</v>
      </c>
      <c r="AW988" s="19">
        <f t="shared" si="795"/>
        <v>0.15769591478751399</v>
      </c>
      <c r="AX988" s="19">
        <f t="shared" si="795"/>
        <v>0.15769591478751399</v>
      </c>
      <c r="AY988" s="19">
        <f t="shared" si="795"/>
        <v>0.15769591478751399</v>
      </c>
      <c r="AZ988" s="19">
        <f t="shared" si="795"/>
        <v>0.15769591478751399</v>
      </c>
      <c r="BA988" s="19">
        <f t="shared" si="795"/>
        <v>0.15769591478751399</v>
      </c>
    </row>
    <row r="989" spans="1:53" s="142" customFormat="1" outlineLevel="1" x14ac:dyDescent="0.2">
      <c r="A989" s="96"/>
      <c r="B989" s="96"/>
      <c r="C989" s="96"/>
      <c r="D989" s="96"/>
      <c r="E989" s="96"/>
      <c r="F989" s="62" t="s">
        <v>447</v>
      </c>
      <c r="G989" s="62" t="s">
        <v>1062</v>
      </c>
      <c r="H989" s="19">
        <f t="shared" ref="H989:AJ989" si="796">I989</f>
        <v>0.20751443021279029</v>
      </c>
      <c r="I989" s="19">
        <f t="shared" si="796"/>
        <v>0.20751443021279029</v>
      </c>
      <c r="J989" s="19">
        <f t="shared" si="796"/>
        <v>0.20751443021279029</v>
      </c>
      <c r="K989" s="19">
        <f t="shared" si="796"/>
        <v>0.20751443021279029</v>
      </c>
      <c r="L989" s="19">
        <f t="shared" si="796"/>
        <v>0.20751443021279029</v>
      </c>
      <c r="M989" s="19">
        <f t="shared" si="796"/>
        <v>0.20751443021279029</v>
      </c>
      <c r="N989" s="19">
        <f t="shared" si="796"/>
        <v>0.20751443021279029</v>
      </c>
      <c r="O989" s="19">
        <f t="shared" si="796"/>
        <v>0.20751443021279029</v>
      </c>
      <c r="P989" s="19">
        <f t="shared" si="796"/>
        <v>0.20751443021279029</v>
      </c>
      <c r="Q989" s="19">
        <f t="shared" si="796"/>
        <v>0.20751443021279029</v>
      </c>
      <c r="R989" s="19">
        <f t="shared" si="796"/>
        <v>0.20751443021279029</v>
      </c>
      <c r="S989" s="19">
        <f t="shared" si="796"/>
        <v>0.20751443021279029</v>
      </c>
      <c r="T989" s="19">
        <f t="shared" si="796"/>
        <v>0.20751443021279029</v>
      </c>
      <c r="U989" s="19">
        <f t="shared" si="796"/>
        <v>0.20751443021279029</v>
      </c>
      <c r="V989" s="19">
        <f t="shared" si="796"/>
        <v>0.20751443021279029</v>
      </c>
      <c r="W989" s="19">
        <f t="shared" si="796"/>
        <v>0.20751443021279029</v>
      </c>
      <c r="X989" s="19">
        <f t="shared" si="796"/>
        <v>0.20751443021279029</v>
      </c>
      <c r="Y989" s="19">
        <f t="shared" si="796"/>
        <v>0.20751443021279029</v>
      </c>
      <c r="Z989" s="19">
        <f t="shared" si="796"/>
        <v>0.20751443021279029</v>
      </c>
      <c r="AA989" s="19">
        <f t="shared" si="796"/>
        <v>0.20751443021279029</v>
      </c>
      <c r="AB989" s="19">
        <f t="shared" si="796"/>
        <v>0.20751443021279029</v>
      </c>
      <c r="AC989" s="19">
        <f t="shared" si="796"/>
        <v>0.20751443021279029</v>
      </c>
      <c r="AD989" s="19">
        <f t="shared" si="796"/>
        <v>0.20751443021279029</v>
      </c>
      <c r="AE989" s="19">
        <f t="shared" si="796"/>
        <v>0.20751443021279029</v>
      </c>
      <c r="AF989" s="19">
        <f t="shared" si="796"/>
        <v>0.20751443021279029</v>
      </c>
      <c r="AG989" s="19">
        <f t="shared" si="796"/>
        <v>0.20751443021279029</v>
      </c>
      <c r="AH989" s="19">
        <f t="shared" si="796"/>
        <v>0.20751443021279029</v>
      </c>
      <c r="AI989" s="19">
        <f t="shared" si="796"/>
        <v>0.20751443021279029</v>
      </c>
      <c r="AJ989" s="19">
        <f t="shared" si="796"/>
        <v>0.20751443021279029</v>
      </c>
      <c r="AK989" s="19">
        <f>AL989</f>
        <v>0.20751443021279029</v>
      </c>
      <c r="AL989" s="19">
        <f>IF(ISNUMBER(AL101/ISSUM(AL$98:AL$101)),AL101/ISSUM(AL$98:AL$101),0)</f>
        <v>0.20751443021279029</v>
      </c>
      <c r="AM989" s="19">
        <f>AL989</f>
        <v>0.20751443021279029</v>
      </c>
      <c r="AN989" s="19">
        <f t="shared" ref="AN989:BA989" si="797">AM989</f>
        <v>0.20751443021279029</v>
      </c>
      <c r="AO989" s="19">
        <f t="shared" si="797"/>
        <v>0.20751443021279029</v>
      </c>
      <c r="AP989" s="19">
        <f t="shared" si="797"/>
        <v>0.20751443021279029</v>
      </c>
      <c r="AQ989" s="19">
        <f t="shared" si="797"/>
        <v>0.20751443021279029</v>
      </c>
      <c r="AR989" s="19">
        <f t="shared" si="797"/>
        <v>0.20751443021279029</v>
      </c>
      <c r="AS989" s="19">
        <f t="shared" si="797"/>
        <v>0.20751443021279029</v>
      </c>
      <c r="AT989" s="19">
        <f t="shared" si="797"/>
        <v>0.20751443021279029</v>
      </c>
      <c r="AU989" s="19">
        <f t="shared" si="797"/>
        <v>0.20751443021279029</v>
      </c>
      <c r="AV989" s="19">
        <f t="shared" si="797"/>
        <v>0.20751443021279029</v>
      </c>
      <c r="AW989" s="19">
        <f t="shared" si="797"/>
        <v>0.20751443021279029</v>
      </c>
      <c r="AX989" s="19">
        <f t="shared" si="797"/>
        <v>0.20751443021279029</v>
      </c>
      <c r="AY989" s="19">
        <f t="shared" si="797"/>
        <v>0.20751443021279029</v>
      </c>
      <c r="AZ989" s="19">
        <f t="shared" si="797"/>
        <v>0.20751443021279029</v>
      </c>
      <c r="BA989" s="19">
        <f t="shared" si="797"/>
        <v>0.20751443021279029</v>
      </c>
    </row>
    <row r="990" spans="1:53" x14ac:dyDescent="0.2">
      <c r="A990" s="96"/>
      <c r="B990" s="96"/>
      <c r="C990" s="96"/>
      <c r="D990" s="96"/>
      <c r="E990" s="96"/>
      <c r="F990" s="62" t="s">
        <v>1487</v>
      </c>
      <c r="G990" s="62" t="s">
        <v>1488</v>
      </c>
      <c r="H990" s="19">
        <f>ISSUM(H986:H$989)</f>
        <v>1.0000000000000002</v>
      </c>
      <c r="I990" s="19">
        <f>ISSUM(I986:I$989)</f>
        <v>1.0000000000000002</v>
      </c>
      <c r="J990" s="19">
        <f>ISSUM(J986:J$989)</f>
        <v>1.0000000000000002</v>
      </c>
      <c r="K990" s="19">
        <f>ISSUM(K986:K$989)</f>
        <v>1.0000000000000002</v>
      </c>
      <c r="L990" s="19">
        <f>ISSUM(L986:L$989)</f>
        <v>1.0000000000000002</v>
      </c>
      <c r="M990" s="19">
        <f>ISSUM(M986:M$989)</f>
        <v>1.0000000000000002</v>
      </c>
      <c r="N990" s="19">
        <f>ISSUM(N986:N$989)</f>
        <v>1.0000000000000002</v>
      </c>
      <c r="O990" s="19">
        <f>ISSUM(O986:O$989)</f>
        <v>1.0000000000000002</v>
      </c>
      <c r="P990" s="19">
        <f>ISSUM(P986:P$989)</f>
        <v>1.0000000000000002</v>
      </c>
      <c r="Q990" s="19">
        <f>ISSUM(Q986:Q$989)</f>
        <v>1.0000000000000002</v>
      </c>
      <c r="R990" s="19">
        <f>ISSUM(R986:R$989)</f>
        <v>1.0000000000000002</v>
      </c>
      <c r="S990" s="19">
        <f>ISSUM(S986:S$989)</f>
        <v>1.0000000000000002</v>
      </c>
      <c r="T990" s="19">
        <f>ISSUM(T986:T$989)</f>
        <v>1.0000000000000002</v>
      </c>
      <c r="U990" s="19">
        <f>ISSUM(U986:U$989)</f>
        <v>1.0000000000000002</v>
      </c>
      <c r="V990" s="19">
        <f>ISSUM(V986:V$989)</f>
        <v>1.0000000000000002</v>
      </c>
      <c r="W990" s="19">
        <f>ISSUM(W986:W$989)</f>
        <v>1.0000000000000002</v>
      </c>
      <c r="X990" s="19">
        <f>ISSUM(X986:X$989)</f>
        <v>1.0000000000000002</v>
      </c>
      <c r="Y990" s="19">
        <f>ISSUM(Y986:Y$989)</f>
        <v>1.0000000000000002</v>
      </c>
      <c r="Z990" s="19">
        <f>ISSUM(Z986:Z$989)</f>
        <v>1.0000000000000002</v>
      </c>
      <c r="AA990" s="19">
        <f>ISSUM(AA986:AA$989)</f>
        <v>1.0000000000000002</v>
      </c>
      <c r="AB990" s="19">
        <f>ISSUM(AB986:AB$989)</f>
        <v>1.0000000000000002</v>
      </c>
      <c r="AC990" s="19">
        <f>ISSUM(AC986:AC$989)</f>
        <v>1.0000000000000002</v>
      </c>
      <c r="AD990" s="19">
        <f>ISSUM(AD986:AD$989)</f>
        <v>1.0000000000000002</v>
      </c>
      <c r="AE990" s="19">
        <f>ISSUM(AE986:AE$989)</f>
        <v>1.0000000000000002</v>
      </c>
      <c r="AF990" s="19">
        <f>ISSUM(AF986:AF$989)</f>
        <v>1.0000000000000002</v>
      </c>
      <c r="AG990" s="19">
        <f>ISSUM(AG986:AG$989)</f>
        <v>1.0000000000000002</v>
      </c>
      <c r="AH990" s="19">
        <f>ISSUM(AH986:AH$989)</f>
        <v>1.0000000000000002</v>
      </c>
      <c r="AI990" s="19">
        <f>ISSUM(AI986:AI$989)</f>
        <v>1.0000000000000002</v>
      </c>
      <c r="AJ990" s="19">
        <f>ISSUM(AJ986:AJ$989)</f>
        <v>1.0000000000000002</v>
      </c>
      <c r="AK990" s="19">
        <f>ISSUM(AK986:AK$989)</f>
        <v>1.0000000000000002</v>
      </c>
      <c r="AL990" s="19">
        <f>ISSUM(AL986:AL$989)</f>
        <v>1.0000000000000002</v>
      </c>
      <c r="AM990" s="19">
        <f>ISSUM(AM986:AM$989)</f>
        <v>1.0000000000000002</v>
      </c>
      <c r="AN990" s="19">
        <f>ISSUM(AN986:AN$989)</f>
        <v>1.0000000000000002</v>
      </c>
      <c r="AO990" s="19">
        <f>ISSUM(AO986:AO$989)</f>
        <v>1.0000000000000002</v>
      </c>
      <c r="AP990" s="19">
        <f>ISSUM(AP986:AP$989)</f>
        <v>1.0000000000000002</v>
      </c>
      <c r="AQ990" s="19">
        <f>ISSUM(AQ986:AQ$989)</f>
        <v>1.0000000000000002</v>
      </c>
      <c r="AR990" s="19">
        <f>ISSUM(AR986:AR$989)</f>
        <v>1.0000000000000002</v>
      </c>
      <c r="AS990" s="19">
        <f>ISSUM(AS986:AS$989)</f>
        <v>1.0000000000000002</v>
      </c>
      <c r="AT990" s="19">
        <f>ISSUM(AT986:AT$989)</f>
        <v>1.0000000000000002</v>
      </c>
      <c r="AU990" s="19">
        <f>ISSUM(AU986:AU$989)</f>
        <v>1.0000000000000002</v>
      </c>
      <c r="AV990" s="19">
        <f>ISSUM(AV986:AV$989)</f>
        <v>1.0000000000000002</v>
      </c>
      <c r="AW990" s="19">
        <f>ISSUM(AW986:AW$989)</f>
        <v>1.0000000000000002</v>
      </c>
      <c r="AX990" s="19">
        <f>ISSUM(AX986:AX$989)</f>
        <v>1.0000000000000002</v>
      </c>
      <c r="AY990" s="19">
        <f>ISSUM(AY986:AY$989)</f>
        <v>1.0000000000000002</v>
      </c>
      <c r="AZ990" s="19">
        <f>ISSUM(AZ986:AZ$989)</f>
        <v>1.0000000000000002</v>
      </c>
      <c r="BA990" s="19">
        <f>ISSUM(BA986:BA$989)</f>
        <v>1.0000000000000002</v>
      </c>
    </row>
    <row r="991" spans="1:53" s="142" customFormat="1" outlineLevel="1" x14ac:dyDescent="0.2">
      <c r="A991" s="96"/>
      <c r="B991" s="96"/>
      <c r="C991" s="96"/>
      <c r="D991" s="96"/>
      <c r="E991" s="96"/>
      <c r="F991" s="62" t="s">
        <v>444</v>
      </c>
      <c r="G991" s="62" t="s">
        <v>1063</v>
      </c>
      <c r="H991" s="19">
        <f t="shared" ref="H991:AJ991" si="798">I991</f>
        <v>0.37981168042134122</v>
      </c>
      <c r="I991" s="19">
        <f t="shared" si="798"/>
        <v>0.37981168042134122</v>
      </c>
      <c r="J991" s="19">
        <f t="shared" si="798"/>
        <v>0.37981168042134122</v>
      </c>
      <c r="K991" s="19">
        <f t="shared" si="798"/>
        <v>0.37981168042134122</v>
      </c>
      <c r="L991" s="19">
        <f t="shared" si="798"/>
        <v>0.37981168042134122</v>
      </c>
      <c r="M991" s="19">
        <f t="shared" si="798"/>
        <v>0.37981168042134122</v>
      </c>
      <c r="N991" s="19">
        <f t="shared" si="798"/>
        <v>0.37981168042134122</v>
      </c>
      <c r="O991" s="19">
        <f t="shared" si="798"/>
        <v>0.37981168042134122</v>
      </c>
      <c r="P991" s="19">
        <f t="shared" si="798"/>
        <v>0.37981168042134122</v>
      </c>
      <c r="Q991" s="19">
        <f t="shared" si="798"/>
        <v>0.37981168042134122</v>
      </c>
      <c r="R991" s="19">
        <f t="shared" si="798"/>
        <v>0.37981168042134122</v>
      </c>
      <c r="S991" s="19">
        <f t="shared" si="798"/>
        <v>0.37981168042134122</v>
      </c>
      <c r="T991" s="19">
        <f t="shared" si="798"/>
        <v>0.37981168042134122</v>
      </c>
      <c r="U991" s="19">
        <f t="shared" si="798"/>
        <v>0.37981168042134122</v>
      </c>
      <c r="V991" s="19">
        <f t="shared" si="798"/>
        <v>0.37981168042134122</v>
      </c>
      <c r="W991" s="19">
        <f t="shared" si="798"/>
        <v>0.37981168042134122</v>
      </c>
      <c r="X991" s="19">
        <f t="shared" si="798"/>
        <v>0.37981168042134122</v>
      </c>
      <c r="Y991" s="19">
        <f t="shared" si="798"/>
        <v>0.37981168042134122</v>
      </c>
      <c r="Z991" s="19">
        <f t="shared" si="798"/>
        <v>0.37981168042134122</v>
      </c>
      <c r="AA991" s="19">
        <f t="shared" si="798"/>
        <v>0.37981168042134122</v>
      </c>
      <c r="AB991" s="19">
        <f t="shared" si="798"/>
        <v>0.37981168042134122</v>
      </c>
      <c r="AC991" s="19">
        <f t="shared" si="798"/>
        <v>0.37981168042134122</v>
      </c>
      <c r="AD991" s="19">
        <f t="shared" si="798"/>
        <v>0.37981168042134122</v>
      </c>
      <c r="AE991" s="19">
        <f t="shared" si="798"/>
        <v>0.37981168042134122</v>
      </c>
      <c r="AF991" s="19">
        <f t="shared" si="798"/>
        <v>0.37981168042134122</v>
      </c>
      <c r="AG991" s="19">
        <f t="shared" si="798"/>
        <v>0.37981168042134122</v>
      </c>
      <c r="AH991" s="19">
        <f t="shared" si="798"/>
        <v>0.37981168042134122</v>
      </c>
      <c r="AI991" s="19">
        <f t="shared" si="798"/>
        <v>0.37981168042134122</v>
      </c>
      <c r="AJ991" s="19">
        <f t="shared" si="798"/>
        <v>0.37981168042134122</v>
      </c>
      <c r="AK991" s="19">
        <f>AL991</f>
        <v>0.37981168042134122</v>
      </c>
      <c r="AL991" s="19">
        <f>IF(ISNUMBER(AL103/ISSUM(AL$103:AL$106)),AL103/ISSUM(AL$103:AL$106),0)</f>
        <v>0.37981168042134122</v>
      </c>
      <c r="AM991" s="19">
        <f>AL991</f>
        <v>0.37981168042134122</v>
      </c>
      <c r="AN991" s="19">
        <f t="shared" ref="AN991:BA991" si="799">AM991</f>
        <v>0.37981168042134122</v>
      </c>
      <c r="AO991" s="19">
        <f t="shared" si="799"/>
        <v>0.37981168042134122</v>
      </c>
      <c r="AP991" s="19">
        <f t="shared" si="799"/>
        <v>0.37981168042134122</v>
      </c>
      <c r="AQ991" s="19">
        <f t="shared" si="799"/>
        <v>0.37981168042134122</v>
      </c>
      <c r="AR991" s="19">
        <f t="shared" si="799"/>
        <v>0.37981168042134122</v>
      </c>
      <c r="AS991" s="19">
        <f t="shared" si="799"/>
        <v>0.37981168042134122</v>
      </c>
      <c r="AT991" s="19">
        <f t="shared" si="799"/>
        <v>0.37981168042134122</v>
      </c>
      <c r="AU991" s="19">
        <f t="shared" si="799"/>
        <v>0.37981168042134122</v>
      </c>
      <c r="AV991" s="19">
        <f t="shared" si="799"/>
        <v>0.37981168042134122</v>
      </c>
      <c r="AW991" s="19">
        <f t="shared" si="799"/>
        <v>0.37981168042134122</v>
      </c>
      <c r="AX991" s="19">
        <f t="shared" si="799"/>
        <v>0.37981168042134122</v>
      </c>
      <c r="AY991" s="19">
        <f t="shared" si="799"/>
        <v>0.37981168042134122</v>
      </c>
      <c r="AZ991" s="19">
        <f t="shared" si="799"/>
        <v>0.37981168042134122</v>
      </c>
      <c r="BA991" s="19">
        <f t="shared" si="799"/>
        <v>0.37981168042134122</v>
      </c>
    </row>
    <row r="992" spans="1:53" s="142" customFormat="1" outlineLevel="1" x14ac:dyDescent="0.2">
      <c r="A992" s="96"/>
      <c r="B992" s="96"/>
      <c r="C992" s="96"/>
      <c r="D992" s="96"/>
      <c r="E992" s="96"/>
      <c r="F992" s="62" t="s">
        <v>445</v>
      </c>
      <c r="G992" s="62" t="s">
        <v>1064</v>
      </c>
      <c r="H992" s="19">
        <f t="shared" ref="H992:AJ992" si="800">I992</f>
        <v>0.22264313989492879</v>
      </c>
      <c r="I992" s="19">
        <f t="shared" si="800"/>
        <v>0.22264313989492879</v>
      </c>
      <c r="J992" s="19">
        <f t="shared" si="800"/>
        <v>0.22264313989492879</v>
      </c>
      <c r="K992" s="19">
        <f t="shared" si="800"/>
        <v>0.22264313989492879</v>
      </c>
      <c r="L992" s="19">
        <f t="shared" si="800"/>
        <v>0.22264313989492879</v>
      </c>
      <c r="M992" s="19">
        <f t="shared" si="800"/>
        <v>0.22264313989492879</v>
      </c>
      <c r="N992" s="19">
        <f t="shared" si="800"/>
        <v>0.22264313989492879</v>
      </c>
      <c r="O992" s="19">
        <f t="shared" si="800"/>
        <v>0.22264313989492879</v>
      </c>
      <c r="P992" s="19">
        <f t="shared" si="800"/>
        <v>0.22264313989492879</v>
      </c>
      <c r="Q992" s="19">
        <f t="shared" si="800"/>
        <v>0.22264313989492879</v>
      </c>
      <c r="R992" s="19">
        <f t="shared" si="800"/>
        <v>0.22264313989492879</v>
      </c>
      <c r="S992" s="19">
        <f t="shared" si="800"/>
        <v>0.22264313989492879</v>
      </c>
      <c r="T992" s="19">
        <f t="shared" si="800"/>
        <v>0.22264313989492879</v>
      </c>
      <c r="U992" s="19">
        <f t="shared" si="800"/>
        <v>0.22264313989492879</v>
      </c>
      <c r="V992" s="19">
        <f t="shared" si="800"/>
        <v>0.22264313989492879</v>
      </c>
      <c r="W992" s="19">
        <f t="shared" si="800"/>
        <v>0.22264313989492879</v>
      </c>
      <c r="X992" s="19">
        <f t="shared" si="800"/>
        <v>0.22264313989492879</v>
      </c>
      <c r="Y992" s="19">
        <f t="shared" si="800"/>
        <v>0.22264313989492879</v>
      </c>
      <c r="Z992" s="19">
        <f t="shared" si="800"/>
        <v>0.22264313989492879</v>
      </c>
      <c r="AA992" s="19">
        <f t="shared" si="800"/>
        <v>0.22264313989492879</v>
      </c>
      <c r="AB992" s="19">
        <f t="shared" si="800"/>
        <v>0.22264313989492879</v>
      </c>
      <c r="AC992" s="19">
        <f t="shared" si="800"/>
        <v>0.22264313989492879</v>
      </c>
      <c r="AD992" s="19">
        <f t="shared" si="800"/>
        <v>0.22264313989492879</v>
      </c>
      <c r="AE992" s="19">
        <f t="shared" si="800"/>
        <v>0.22264313989492879</v>
      </c>
      <c r="AF992" s="19">
        <f t="shared" si="800"/>
        <v>0.22264313989492879</v>
      </c>
      <c r="AG992" s="19">
        <f t="shared" si="800"/>
        <v>0.22264313989492879</v>
      </c>
      <c r="AH992" s="19">
        <f t="shared" si="800"/>
        <v>0.22264313989492879</v>
      </c>
      <c r="AI992" s="19">
        <f t="shared" si="800"/>
        <v>0.22264313989492879</v>
      </c>
      <c r="AJ992" s="19">
        <f t="shared" si="800"/>
        <v>0.22264313989492879</v>
      </c>
      <c r="AK992" s="19">
        <f>AL992</f>
        <v>0.22264313989492879</v>
      </c>
      <c r="AL992" s="19">
        <f>IF(ISNUMBER(AL104/ISSUM(AL$103:AL$106)),AL104/ISSUM(AL$103:AL$106),0)</f>
        <v>0.22264313989492879</v>
      </c>
      <c r="AM992" s="19">
        <f>AL992</f>
        <v>0.22264313989492879</v>
      </c>
      <c r="AN992" s="19">
        <f t="shared" ref="AN992:BA992" si="801">AM992</f>
        <v>0.22264313989492879</v>
      </c>
      <c r="AO992" s="19">
        <f t="shared" si="801"/>
        <v>0.22264313989492879</v>
      </c>
      <c r="AP992" s="19">
        <f t="shared" si="801"/>
        <v>0.22264313989492879</v>
      </c>
      <c r="AQ992" s="19">
        <f t="shared" si="801"/>
        <v>0.22264313989492879</v>
      </c>
      <c r="AR992" s="19">
        <f t="shared" si="801"/>
        <v>0.22264313989492879</v>
      </c>
      <c r="AS992" s="19">
        <f t="shared" si="801"/>
        <v>0.22264313989492879</v>
      </c>
      <c r="AT992" s="19">
        <f t="shared" si="801"/>
        <v>0.22264313989492879</v>
      </c>
      <c r="AU992" s="19">
        <f t="shared" si="801"/>
        <v>0.22264313989492879</v>
      </c>
      <c r="AV992" s="19">
        <f t="shared" si="801"/>
        <v>0.22264313989492879</v>
      </c>
      <c r="AW992" s="19">
        <f t="shared" si="801"/>
        <v>0.22264313989492879</v>
      </c>
      <c r="AX992" s="19">
        <f t="shared" si="801"/>
        <v>0.22264313989492879</v>
      </c>
      <c r="AY992" s="19">
        <f t="shared" si="801"/>
        <v>0.22264313989492879</v>
      </c>
      <c r="AZ992" s="19">
        <f t="shared" si="801"/>
        <v>0.22264313989492879</v>
      </c>
      <c r="BA992" s="19">
        <f t="shared" si="801"/>
        <v>0.22264313989492879</v>
      </c>
    </row>
    <row r="993" spans="1:53" s="142" customFormat="1" outlineLevel="1" x14ac:dyDescent="0.2">
      <c r="A993" s="96"/>
      <c r="B993" s="96"/>
      <c r="C993" s="96"/>
      <c r="D993" s="96"/>
      <c r="E993" s="96"/>
      <c r="F993" s="62" t="s">
        <v>446</v>
      </c>
      <c r="G993" s="62" t="s">
        <v>1065</v>
      </c>
      <c r="H993" s="19">
        <f t="shared" ref="H993:AJ993" si="802">I993</f>
        <v>0.17224807073718248</v>
      </c>
      <c r="I993" s="19">
        <f t="shared" si="802"/>
        <v>0.17224807073718248</v>
      </c>
      <c r="J993" s="19">
        <f t="shared" si="802"/>
        <v>0.17224807073718248</v>
      </c>
      <c r="K993" s="19">
        <f t="shared" si="802"/>
        <v>0.17224807073718248</v>
      </c>
      <c r="L993" s="19">
        <f t="shared" si="802"/>
        <v>0.17224807073718248</v>
      </c>
      <c r="M993" s="19">
        <f t="shared" si="802"/>
        <v>0.17224807073718248</v>
      </c>
      <c r="N993" s="19">
        <f t="shared" si="802"/>
        <v>0.17224807073718248</v>
      </c>
      <c r="O993" s="19">
        <f t="shared" si="802"/>
        <v>0.17224807073718248</v>
      </c>
      <c r="P993" s="19">
        <f t="shared" si="802"/>
        <v>0.17224807073718248</v>
      </c>
      <c r="Q993" s="19">
        <f t="shared" si="802"/>
        <v>0.17224807073718248</v>
      </c>
      <c r="R993" s="19">
        <f t="shared" si="802"/>
        <v>0.17224807073718248</v>
      </c>
      <c r="S993" s="19">
        <f t="shared" si="802"/>
        <v>0.17224807073718248</v>
      </c>
      <c r="T993" s="19">
        <f t="shared" si="802"/>
        <v>0.17224807073718248</v>
      </c>
      <c r="U993" s="19">
        <f t="shared" si="802"/>
        <v>0.17224807073718248</v>
      </c>
      <c r="V993" s="19">
        <f t="shared" si="802"/>
        <v>0.17224807073718248</v>
      </c>
      <c r="W993" s="19">
        <f t="shared" si="802"/>
        <v>0.17224807073718248</v>
      </c>
      <c r="X993" s="19">
        <f t="shared" si="802"/>
        <v>0.17224807073718248</v>
      </c>
      <c r="Y993" s="19">
        <f t="shared" si="802"/>
        <v>0.17224807073718248</v>
      </c>
      <c r="Z993" s="19">
        <f t="shared" si="802"/>
        <v>0.17224807073718248</v>
      </c>
      <c r="AA993" s="19">
        <f t="shared" si="802"/>
        <v>0.17224807073718248</v>
      </c>
      <c r="AB993" s="19">
        <f t="shared" si="802"/>
        <v>0.17224807073718248</v>
      </c>
      <c r="AC993" s="19">
        <f t="shared" si="802"/>
        <v>0.17224807073718248</v>
      </c>
      <c r="AD993" s="19">
        <f t="shared" si="802"/>
        <v>0.17224807073718248</v>
      </c>
      <c r="AE993" s="19">
        <f t="shared" si="802"/>
        <v>0.17224807073718248</v>
      </c>
      <c r="AF993" s="19">
        <f t="shared" si="802"/>
        <v>0.17224807073718248</v>
      </c>
      <c r="AG993" s="19">
        <f t="shared" si="802"/>
        <v>0.17224807073718248</v>
      </c>
      <c r="AH993" s="19">
        <f t="shared" si="802"/>
        <v>0.17224807073718248</v>
      </c>
      <c r="AI993" s="19">
        <f t="shared" si="802"/>
        <v>0.17224807073718248</v>
      </c>
      <c r="AJ993" s="19">
        <f t="shared" si="802"/>
        <v>0.17224807073718248</v>
      </c>
      <c r="AK993" s="19">
        <f>AL993</f>
        <v>0.17224807073718248</v>
      </c>
      <c r="AL993" s="19">
        <f>IF(ISNUMBER(AL105/ISSUM(AL$103:AL$106)),AL105/ISSUM(AL$103:AL$106),0)</f>
        <v>0.17224807073718248</v>
      </c>
      <c r="AM993" s="19">
        <f>AL993</f>
        <v>0.17224807073718248</v>
      </c>
      <c r="AN993" s="19">
        <f t="shared" ref="AN993:BA993" si="803">AM993</f>
        <v>0.17224807073718248</v>
      </c>
      <c r="AO993" s="19">
        <f t="shared" si="803"/>
        <v>0.17224807073718248</v>
      </c>
      <c r="AP993" s="19">
        <f t="shared" si="803"/>
        <v>0.17224807073718248</v>
      </c>
      <c r="AQ993" s="19">
        <f t="shared" si="803"/>
        <v>0.17224807073718248</v>
      </c>
      <c r="AR993" s="19">
        <f t="shared" si="803"/>
        <v>0.17224807073718248</v>
      </c>
      <c r="AS993" s="19">
        <f t="shared" si="803"/>
        <v>0.17224807073718248</v>
      </c>
      <c r="AT993" s="19">
        <f t="shared" si="803"/>
        <v>0.17224807073718248</v>
      </c>
      <c r="AU993" s="19">
        <f t="shared" si="803"/>
        <v>0.17224807073718248</v>
      </c>
      <c r="AV993" s="19">
        <f t="shared" si="803"/>
        <v>0.17224807073718248</v>
      </c>
      <c r="AW993" s="19">
        <f t="shared" si="803"/>
        <v>0.17224807073718248</v>
      </c>
      <c r="AX993" s="19">
        <f t="shared" si="803"/>
        <v>0.17224807073718248</v>
      </c>
      <c r="AY993" s="19">
        <f t="shared" si="803"/>
        <v>0.17224807073718248</v>
      </c>
      <c r="AZ993" s="19">
        <f t="shared" si="803"/>
        <v>0.17224807073718248</v>
      </c>
      <c r="BA993" s="19">
        <f t="shared" si="803"/>
        <v>0.17224807073718248</v>
      </c>
    </row>
    <row r="994" spans="1:53" s="142" customFormat="1" outlineLevel="1" x14ac:dyDescent="0.2">
      <c r="A994" s="96"/>
      <c r="B994" s="96"/>
      <c r="C994" s="96"/>
      <c r="D994" s="96"/>
      <c r="E994" s="96"/>
      <c r="F994" s="62" t="s">
        <v>447</v>
      </c>
      <c r="G994" s="62" t="s">
        <v>1066</v>
      </c>
      <c r="H994" s="19">
        <f t="shared" ref="H994:AJ994" si="804">I994</f>
        <v>0.22529710894654745</v>
      </c>
      <c r="I994" s="19">
        <f t="shared" si="804"/>
        <v>0.22529710894654745</v>
      </c>
      <c r="J994" s="19">
        <f t="shared" si="804"/>
        <v>0.22529710894654745</v>
      </c>
      <c r="K994" s="19">
        <f t="shared" si="804"/>
        <v>0.22529710894654745</v>
      </c>
      <c r="L994" s="19">
        <f t="shared" si="804"/>
        <v>0.22529710894654745</v>
      </c>
      <c r="M994" s="19">
        <f t="shared" si="804"/>
        <v>0.22529710894654745</v>
      </c>
      <c r="N994" s="19">
        <f t="shared" si="804"/>
        <v>0.22529710894654745</v>
      </c>
      <c r="O994" s="19">
        <f t="shared" si="804"/>
        <v>0.22529710894654745</v>
      </c>
      <c r="P994" s="19">
        <f t="shared" si="804"/>
        <v>0.22529710894654745</v>
      </c>
      <c r="Q994" s="19">
        <f t="shared" si="804"/>
        <v>0.22529710894654745</v>
      </c>
      <c r="R994" s="19">
        <f t="shared" si="804"/>
        <v>0.22529710894654745</v>
      </c>
      <c r="S994" s="19">
        <f t="shared" si="804"/>
        <v>0.22529710894654745</v>
      </c>
      <c r="T994" s="19">
        <f t="shared" si="804"/>
        <v>0.22529710894654745</v>
      </c>
      <c r="U994" s="19">
        <f t="shared" si="804"/>
        <v>0.22529710894654745</v>
      </c>
      <c r="V994" s="19">
        <f t="shared" si="804"/>
        <v>0.22529710894654745</v>
      </c>
      <c r="W994" s="19">
        <f t="shared" si="804"/>
        <v>0.22529710894654745</v>
      </c>
      <c r="X994" s="19">
        <f t="shared" si="804"/>
        <v>0.22529710894654745</v>
      </c>
      <c r="Y994" s="19">
        <f t="shared" si="804"/>
        <v>0.22529710894654745</v>
      </c>
      <c r="Z994" s="19">
        <f t="shared" si="804"/>
        <v>0.22529710894654745</v>
      </c>
      <c r="AA994" s="19">
        <f t="shared" si="804"/>
        <v>0.22529710894654745</v>
      </c>
      <c r="AB994" s="19">
        <f t="shared" si="804"/>
        <v>0.22529710894654745</v>
      </c>
      <c r="AC994" s="19">
        <f t="shared" si="804"/>
        <v>0.22529710894654745</v>
      </c>
      <c r="AD994" s="19">
        <f t="shared" si="804"/>
        <v>0.22529710894654745</v>
      </c>
      <c r="AE994" s="19">
        <f t="shared" si="804"/>
        <v>0.22529710894654745</v>
      </c>
      <c r="AF994" s="19">
        <f t="shared" si="804"/>
        <v>0.22529710894654745</v>
      </c>
      <c r="AG994" s="19">
        <f t="shared" si="804"/>
        <v>0.22529710894654745</v>
      </c>
      <c r="AH994" s="19">
        <f t="shared" si="804"/>
        <v>0.22529710894654745</v>
      </c>
      <c r="AI994" s="19">
        <f t="shared" si="804"/>
        <v>0.22529710894654745</v>
      </c>
      <c r="AJ994" s="19">
        <f t="shared" si="804"/>
        <v>0.22529710894654745</v>
      </c>
      <c r="AK994" s="19">
        <f>AL994</f>
        <v>0.22529710894654745</v>
      </c>
      <c r="AL994" s="19">
        <f>IF(ISNUMBER(AL106/ISSUM(AL$103:AL$106)),AL106/ISSUM(AL$103:AL$106),0)</f>
        <v>0.22529710894654745</v>
      </c>
      <c r="AM994" s="19">
        <f>AL994</f>
        <v>0.22529710894654745</v>
      </c>
      <c r="AN994" s="19">
        <f t="shared" ref="AN994:BA994" si="805">AM994</f>
        <v>0.22529710894654745</v>
      </c>
      <c r="AO994" s="19">
        <f t="shared" si="805"/>
        <v>0.22529710894654745</v>
      </c>
      <c r="AP994" s="19">
        <f t="shared" si="805"/>
        <v>0.22529710894654745</v>
      </c>
      <c r="AQ994" s="19">
        <f t="shared" si="805"/>
        <v>0.22529710894654745</v>
      </c>
      <c r="AR994" s="19">
        <f t="shared" si="805"/>
        <v>0.22529710894654745</v>
      </c>
      <c r="AS994" s="19">
        <f t="shared" si="805"/>
        <v>0.22529710894654745</v>
      </c>
      <c r="AT994" s="19">
        <f t="shared" si="805"/>
        <v>0.22529710894654745</v>
      </c>
      <c r="AU994" s="19">
        <f t="shared" si="805"/>
        <v>0.22529710894654745</v>
      </c>
      <c r="AV994" s="19">
        <f t="shared" si="805"/>
        <v>0.22529710894654745</v>
      </c>
      <c r="AW994" s="19">
        <f t="shared" si="805"/>
        <v>0.22529710894654745</v>
      </c>
      <c r="AX994" s="19">
        <f t="shared" si="805"/>
        <v>0.22529710894654745</v>
      </c>
      <c r="AY994" s="19">
        <f t="shared" si="805"/>
        <v>0.22529710894654745</v>
      </c>
      <c r="AZ994" s="19">
        <f t="shared" si="805"/>
        <v>0.22529710894654745</v>
      </c>
      <c r="BA994" s="19">
        <f t="shared" si="805"/>
        <v>0.22529710894654745</v>
      </c>
    </row>
    <row r="995" spans="1:53" x14ac:dyDescent="0.2">
      <c r="A995" s="96"/>
      <c r="B995" s="96"/>
      <c r="C995" s="96"/>
      <c r="D995" s="96"/>
      <c r="E995" s="96"/>
      <c r="F995" s="62" t="s">
        <v>1489</v>
      </c>
      <c r="G995" s="62" t="s">
        <v>1490</v>
      </c>
      <c r="H995" s="19">
        <f>ISSUM(H991:H$994)</f>
        <v>1</v>
      </c>
      <c r="I995" s="19">
        <f>ISSUM(I991:I$994)</f>
        <v>1</v>
      </c>
      <c r="J995" s="19">
        <f>ISSUM(J991:J$994)</f>
        <v>1</v>
      </c>
      <c r="K995" s="19">
        <f>ISSUM(K991:K$994)</f>
        <v>1</v>
      </c>
      <c r="L995" s="19">
        <f>ISSUM(L991:L$994)</f>
        <v>1</v>
      </c>
      <c r="M995" s="19">
        <f>ISSUM(M991:M$994)</f>
        <v>1</v>
      </c>
      <c r="N995" s="19">
        <f>ISSUM(N991:N$994)</f>
        <v>1</v>
      </c>
      <c r="O995" s="19">
        <f>ISSUM(O991:O$994)</f>
        <v>1</v>
      </c>
      <c r="P995" s="19">
        <f>ISSUM(P991:P$994)</f>
        <v>1</v>
      </c>
      <c r="Q995" s="19">
        <f>ISSUM(Q991:Q$994)</f>
        <v>1</v>
      </c>
      <c r="R995" s="19">
        <f>ISSUM(R991:R$994)</f>
        <v>1</v>
      </c>
      <c r="S995" s="19">
        <f>ISSUM(S991:S$994)</f>
        <v>1</v>
      </c>
      <c r="T995" s="19">
        <f>ISSUM(T991:T$994)</f>
        <v>1</v>
      </c>
      <c r="U995" s="19">
        <f>ISSUM(U991:U$994)</f>
        <v>1</v>
      </c>
      <c r="V995" s="19">
        <f>ISSUM(V991:V$994)</f>
        <v>1</v>
      </c>
      <c r="W995" s="19">
        <f>ISSUM(W991:W$994)</f>
        <v>1</v>
      </c>
      <c r="X995" s="19">
        <f>ISSUM(X991:X$994)</f>
        <v>1</v>
      </c>
      <c r="Y995" s="19">
        <f>ISSUM(Y991:Y$994)</f>
        <v>1</v>
      </c>
      <c r="Z995" s="19">
        <f>ISSUM(Z991:Z$994)</f>
        <v>1</v>
      </c>
      <c r="AA995" s="19">
        <f>ISSUM(AA991:AA$994)</f>
        <v>1</v>
      </c>
      <c r="AB995" s="19">
        <f>ISSUM(AB991:AB$994)</f>
        <v>1</v>
      </c>
      <c r="AC995" s="19">
        <f>ISSUM(AC991:AC$994)</f>
        <v>1</v>
      </c>
      <c r="AD995" s="19">
        <f>ISSUM(AD991:AD$994)</f>
        <v>1</v>
      </c>
      <c r="AE995" s="19">
        <f>ISSUM(AE991:AE$994)</f>
        <v>1</v>
      </c>
      <c r="AF995" s="19">
        <f>ISSUM(AF991:AF$994)</f>
        <v>1</v>
      </c>
      <c r="AG995" s="19">
        <f>ISSUM(AG991:AG$994)</f>
        <v>1</v>
      </c>
      <c r="AH995" s="19">
        <f>ISSUM(AH991:AH$994)</f>
        <v>1</v>
      </c>
      <c r="AI995" s="19">
        <f>ISSUM(AI991:AI$994)</f>
        <v>1</v>
      </c>
      <c r="AJ995" s="19">
        <f>ISSUM(AJ991:AJ$994)</f>
        <v>1</v>
      </c>
      <c r="AK995" s="19">
        <f>ISSUM(AK991:AK$994)</f>
        <v>1</v>
      </c>
      <c r="AL995" s="19">
        <f>ISSUM(AL991:AL$994)</f>
        <v>1</v>
      </c>
      <c r="AM995" s="19">
        <f>ISSUM(AM991:AM$994)</f>
        <v>1</v>
      </c>
      <c r="AN995" s="19">
        <f>ISSUM(AN991:AN$994)</f>
        <v>1</v>
      </c>
      <c r="AO995" s="19">
        <f>ISSUM(AO991:AO$994)</f>
        <v>1</v>
      </c>
      <c r="AP995" s="19">
        <f>ISSUM(AP991:AP$994)</f>
        <v>1</v>
      </c>
      <c r="AQ995" s="19">
        <f>ISSUM(AQ991:AQ$994)</f>
        <v>1</v>
      </c>
      <c r="AR995" s="19">
        <f>ISSUM(AR991:AR$994)</f>
        <v>1</v>
      </c>
      <c r="AS995" s="19">
        <f>ISSUM(AS991:AS$994)</f>
        <v>1</v>
      </c>
      <c r="AT995" s="19">
        <f>ISSUM(AT991:AT$994)</f>
        <v>1</v>
      </c>
      <c r="AU995" s="19">
        <f>ISSUM(AU991:AU$994)</f>
        <v>1</v>
      </c>
      <c r="AV995" s="19">
        <f>ISSUM(AV991:AV$994)</f>
        <v>1</v>
      </c>
      <c r="AW995" s="19">
        <f>ISSUM(AW991:AW$994)</f>
        <v>1</v>
      </c>
      <c r="AX995" s="19">
        <f>ISSUM(AX991:AX$994)</f>
        <v>1</v>
      </c>
      <c r="AY995" s="19">
        <f>ISSUM(AY991:AY$994)</f>
        <v>1</v>
      </c>
      <c r="AZ995" s="19">
        <f>ISSUM(AZ991:AZ$994)</f>
        <v>1</v>
      </c>
      <c r="BA995" s="19">
        <f>ISSUM(BA991:BA$994)</f>
        <v>1</v>
      </c>
    </row>
    <row r="996" spans="1:53" s="142" customFormat="1" outlineLevel="1" x14ac:dyDescent="0.2">
      <c r="A996" s="96"/>
      <c r="B996" s="96"/>
      <c r="C996" s="96"/>
      <c r="D996" s="96"/>
      <c r="E996" s="96"/>
      <c r="F996" s="62" t="s">
        <v>444</v>
      </c>
      <c r="G996" s="62" t="s">
        <v>1067</v>
      </c>
      <c r="H996" s="19">
        <f t="shared" ref="H996:AJ996" si="806">I996</f>
        <v>0</v>
      </c>
      <c r="I996" s="19">
        <f t="shared" si="806"/>
        <v>0</v>
      </c>
      <c r="J996" s="19">
        <f t="shared" si="806"/>
        <v>0</v>
      </c>
      <c r="K996" s="19">
        <f t="shared" si="806"/>
        <v>0</v>
      </c>
      <c r="L996" s="19">
        <f t="shared" si="806"/>
        <v>0</v>
      </c>
      <c r="M996" s="19">
        <f t="shared" si="806"/>
        <v>0</v>
      </c>
      <c r="N996" s="19">
        <f t="shared" si="806"/>
        <v>0</v>
      </c>
      <c r="O996" s="19">
        <f t="shared" si="806"/>
        <v>0</v>
      </c>
      <c r="P996" s="19">
        <f t="shared" si="806"/>
        <v>0</v>
      </c>
      <c r="Q996" s="19">
        <f t="shared" si="806"/>
        <v>0</v>
      </c>
      <c r="R996" s="19">
        <f t="shared" si="806"/>
        <v>0</v>
      </c>
      <c r="S996" s="19">
        <f t="shared" si="806"/>
        <v>0</v>
      </c>
      <c r="T996" s="19">
        <f t="shared" si="806"/>
        <v>0</v>
      </c>
      <c r="U996" s="19">
        <f t="shared" si="806"/>
        <v>0</v>
      </c>
      <c r="V996" s="19">
        <f t="shared" si="806"/>
        <v>0</v>
      </c>
      <c r="W996" s="19">
        <f t="shared" si="806"/>
        <v>0</v>
      </c>
      <c r="X996" s="19">
        <f t="shared" si="806"/>
        <v>0</v>
      </c>
      <c r="Y996" s="19">
        <f t="shared" si="806"/>
        <v>0</v>
      </c>
      <c r="Z996" s="19">
        <f t="shared" si="806"/>
        <v>0</v>
      </c>
      <c r="AA996" s="19">
        <f t="shared" si="806"/>
        <v>0</v>
      </c>
      <c r="AB996" s="19">
        <f t="shared" si="806"/>
        <v>0</v>
      </c>
      <c r="AC996" s="19">
        <f t="shared" si="806"/>
        <v>0</v>
      </c>
      <c r="AD996" s="19">
        <f t="shared" si="806"/>
        <v>0</v>
      </c>
      <c r="AE996" s="19">
        <f t="shared" si="806"/>
        <v>0</v>
      </c>
      <c r="AF996" s="19">
        <f t="shared" si="806"/>
        <v>0</v>
      </c>
      <c r="AG996" s="19">
        <f t="shared" si="806"/>
        <v>0</v>
      </c>
      <c r="AH996" s="19">
        <f t="shared" si="806"/>
        <v>0</v>
      </c>
      <c r="AI996" s="19">
        <f t="shared" si="806"/>
        <v>0</v>
      </c>
      <c r="AJ996" s="19">
        <f t="shared" si="806"/>
        <v>0</v>
      </c>
      <c r="AK996" s="19">
        <f>AL996</f>
        <v>0</v>
      </c>
      <c r="AL996" s="19">
        <f>IF(ISNUMBER(AL518/ISSUM(AL$518:AL$521)),AL518/ISSUM(AL$518:AL$521),0)</f>
        <v>0</v>
      </c>
      <c r="AM996" s="19">
        <f>AL996</f>
        <v>0</v>
      </c>
      <c r="AN996" s="19">
        <f t="shared" ref="AN996:BA996" si="807">AM996</f>
        <v>0</v>
      </c>
      <c r="AO996" s="19">
        <f t="shared" si="807"/>
        <v>0</v>
      </c>
      <c r="AP996" s="19">
        <f t="shared" si="807"/>
        <v>0</v>
      </c>
      <c r="AQ996" s="19">
        <f t="shared" si="807"/>
        <v>0</v>
      </c>
      <c r="AR996" s="19">
        <f t="shared" si="807"/>
        <v>0</v>
      </c>
      <c r="AS996" s="19">
        <f t="shared" si="807"/>
        <v>0</v>
      </c>
      <c r="AT996" s="19">
        <f t="shared" si="807"/>
        <v>0</v>
      </c>
      <c r="AU996" s="19">
        <f t="shared" si="807"/>
        <v>0</v>
      </c>
      <c r="AV996" s="19">
        <f t="shared" si="807"/>
        <v>0</v>
      </c>
      <c r="AW996" s="19">
        <f t="shared" si="807"/>
        <v>0</v>
      </c>
      <c r="AX996" s="19">
        <f t="shared" si="807"/>
        <v>0</v>
      </c>
      <c r="AY996" s="19">
        <f t="shared" si="807"/>
        <v>0</v>
      </c>
      <c r="AZ996" s="19">
        <f t="shared" si="807"/>
        <v>0</v>
      </c>
      <c r="BA996" s="19">
        <f t="shared" si="807"/>
        <v>0</v>
      </c>
    </row>
    <row r="997" spans="1:53" s="142" customFormat="1" outlineLevel="1" x14ac:dyDescent="0.2">
      <c r="A997" s="96"/>
      <c r="B997" s="96"/>
      <c r="C997" s="96"/>
      <c r="D997" s="96"/>
      <c r="E997" s="96"/>
      <c r="F997" s="62" t="s">
        <v>445</v>
      </c>
      <c r="G997" s="62" t="s">
        <v>1068</v>
      </c>
      <c r="H997" s="19">
        <f t="shared" ref="H997:AJ997" si="808">I997</f>
        <v>0</v>
      </c>
      <c r="I997" s="19">
        <f t="shared" si="808"/>
        <v>0</v>
      </c>
      <c r="J997" s="19">
        <f t="shared" si="808"/>
        <v>0</v>
      </c>
      <c r="K997" s="19">
        <f t="shared" si="808"/>
        <v>0</v>
      </c>
      <c r="L997" s="19">
        <f t="shared" si="808"/>
        <v>0</v>
      </c>
      <c r="M997" s="19">
        <f t="shared" si="808"/>
        <v>0</v>
      </c>
      <c r="N997" s="19">
        <f t="shared" si="808"/>
        <v>0</v>
      </c>
      <c r="O997" s="19">
        <f t="shared" si="808"/>
        <v>0</v>
      </c>
      <c r="P997" s="19">
        <f t="shared" si="808"/>
        <v>0</v>
      </c>
      <c r="Q997" s="19">
        <f t="shared" si="808"/>
        <v>0</v>
      </c>
      <c r="R997" s="19">
        <f t="shared" si="808"/>
        <v>0</v>
      </c>
      <c r="S997" s="19">
        <f t="shared" si="808"/>
        <v>0</v>
      </c>
      <c r="T997" s="19">
        <f t="shared" si="808"/>
        <v>0</v>
      </c>
      <c r="U997" s="19">
        <f t="shared" si="808"/>
        <v>0</v>
      </c>
      <c r="V997" s="19">
        <f t="shared" si="808"/>
        <v>0</v>
      </c>
      <c r="W997" s="19">
        <f t="shared" si="808"/>
        <v>0</v>
      </c>
      <c r="X997" s="19">
        <f t="shared" si="808"/>
        <v>0</v>
      </c>
      <c r="Y997" s="19">
        <f t="shared" si="808"/>
        <v>0</v>
      </c>
      <c r="Z997" s="19">
        <f t="shared" si="808"/>
        <v>0</v>
      </c>
      <c r="AA997" s="19">
        <f t="shared" si="808"/>
        <v>0</v>
      </c>
      <c r="AB997" s="19">
        <f t="shared" si="808"/>
        <v>0</v>
      </c>
      <c r="AC997" s="19">
        <f t="shared" si="808"/>
        <v>0</v>
      </c>
      <c r="AD997" s="19">
        <f t="shared" si="808"/>
        <v>0</v>
      </c>
      <c r="AE997" s="19">
        <f t="shared" si="808"/>
        <v>0</v>
      </c>
      <c r="AF997" s="19">
        <f t="shared" si="808"/>
        <v>0</v>
      </c>
      <c r="AG997" s="19">
        <f t="shared" si="808"/>
        <v>0</v>
      </c>
      <c r="AH997" s="19">
        <f t="shared" si="808"/>
        <v>0</v>
      </c>
      <c r="AI997" s="19">
        <f t="shared" si="808"/>
        <v>0</v>
      </c>
      <c r="AJ997" s="19">
        <f t="shared" si="808"/>
        <v>0</v>
      </c>
      <c r="AK997" s="19">
        <f>AL997</f>
        <v>0</v>
      </c>
      <c r="AL997" s="19">
        <f>IF(ISNUMBER(AL519/ISSUM(AL$518:AL$521)),AL519/ISSUM(AL$518:AL$521),0)</f>
        <v>0</v>
      </c>
      <c r="AM997" s="19">
        <f>AL997</f>
        <v>0</v>
      </c>
      <c r="AN997" s="19">
        <f t="shared" ref="AN997:BA997" si="809">AM997</f>
        <v>0</v>
      </c>
      <c r="AO997" s="19">
        <f t="shared" si="809"/>
        <v>0</v>
      </c>
      <c r="AP997" s="19">
        <f t="shared" si="809"/>
        <v>0</v>
      </c>
      <c r="AQ997" s="19">
        <f t="shared" si="809"/>
        <v>0</v>
      </c>
      <c r="AR997" s="19">
        <f t="shared" si="809"/>
        <v>0</v>
      </c>
      <c r="AS997" s="19">
        <f t="shared" si="809"/>
        <v>0</v>
      </c>
      <c r="AT997" s="19">
        <f t="shared" si="809"/>
        <v>0</v>
      </c>
      <c r="AU997" s="19">
        <f t="shared" si="809"/>
        <v>0</v>
      </c>
      <c r="AV997" s="19">
        <f t="shared" si="809"/>
        <v>0</v>
      </c>
      <c r="AW997" s="19">
        <f t="shared" si="809"/>
        <v>0</v>
      </c>
      <c r="AX997" s="19">
        <f t="shared" si="809"/>
        <v>0</v>
      </c>
      <c r="AY997" s="19">
        <f t="shared" si="809"/>
        <v>0</v>
      </c>
      <c r="AZ997" s="19">
        <f t="shared" si="809"/>
        <v>0</v>
      </c>
      <c r="BA997" s="19">
        <f t="shared" si="809"/>
        <v>0</v>
      </c>
    </row>
    <row r="998" spans="1:53" s="142" customFormat="1" outlineLevel="1" x14ac:dyDescent="0.2">
      <c r="A998" s="96"/>
      <c r="B998" s="96"/>
      <c r="C998" s="96"/>
      <c r="D998" s="96"/>
      <c r="E998" s="96"/>
      <c r="F998" s="62" t="s">
        <v>446</v>
      </c>
      <c r="G998" s="62" t="s">
        <v>1069</v>
      </c>
      <c r="H998" s="19">
        <f t="shared" ref="H998:AJ998" si="810">I998</f>
        <v>0</v>
      </c>
      <c r="I998" s="19">
        <f t="shared" si="810"/>
        <v>0</v>
      </c>
      <c r="J998" s="19">
        <f t="shared" si="810"/>
        <v>0</v>
      </c>
      <c r="K998" s="19">
        <f t="shared" si="810"/>
        <v>0</v>
      </c>
      <c r="L998" s="19">
        <f t="shared" si="810"/>
        <v>0</v>
      </c>
      <c r="M998" s="19">
        <f t="shared" si="810"/>
        <v>0</v>
      </c>
      <c r="N998" s="19">
        <f t="shared" si="810"/>
        <v>0</v>
      </c>
      <c r="O998" s="19">
        <f t="shared" si="810"/>
        <v>0</v>
      </c>
      <c r="P998" s="19">
        <f t="shared" si="810"/>
        <v>0</v>
      </c>
      <c r="Q998" s="19">
        <f t="shared" si="810"/>
        <v>0</v>
      </c>
      <c r="R998" s="19">
        <f t="shared" si="810"/>
        <v>0</v>
      </c>
      <c r="S998" s="19">
        <f t="shared" si="810"/>
        <v>0</v>
      </c>
      <c r="T998" s="19">
        <f t="shared" si="810"/>
        <v>0</v>
      </c>
      <c r="U998" s="19">
        <f t="shared" si="810"/>
        <v>0</v>
      </c>
      <c r="V998" s="19">
        <f t="shared" si="810"/>
        <v>0</v>
      </c>
      <c r="W998" s="19">
        <f t="shared" si="810"/>
        <v>0</v>
      </c>
      <c r="X998" s="19">
        <f t="shared" si="810"/>
        <v>0</v>
      </c>
      <c r="Y998" s="19">
        <f t="shared" si="810"/>
        <v>0</v>
      </c>
      <c r="Z998" s="19">
        <f t="shared" si="810"/>
        <v>0</v>
      </c>
      <c r="AA998" s="19">
        <f t="shared" si="810"/>
        <v>0</v>
      </c>
      <c r="AB998" s="19">
        <f t="shared" si="810"/>
        <v>0</v>
      </c>
      <c r="AC998" s="19">
        <f t="shared" si="810"/>
        <v>0</v>
      </c>
      <c r="AD998" s="19">
        <f t="shared" si="810"/>
        <v>0</v>
      </c>
      <c r="AE998" s="19">
        <f t="shared" si="810"/>
        <v>0</v>
      </c>
      <c r="AF998" s="19">
        <f t="shared" si="810"/>
        <v>0</v>
      </c>
      <c r="AG998" s="19">
        <f t="shared" si="810"/>
        <v>0</v>
      </c>
      <c r="AH998" s="19">
        <f t="shared" si="810"/>
        <v>0</v>
      </c>
      <c r="AI998" s="19">
        <f t="shared" si="810"/>
        <v>0</v>
      </c>
      <c r="AJ998" s="19">
        <f t="shared" si="810"/>
        <v>0</v>
      </c>
      <c r="AK998" s="19">
        <f>AL998</f>
        <v>0</v>
      </c>
      <c r="AL998" s="19">
        <f>IF(ISNUMBER(AL520/ISSUM(AL$518:AL$521)),AL520/ISSUM(AL$518:AL$521),0)</f>
        <v>0</v>
      </c>
      <c r="AM998" s="19">
        <f>AL998</f>
        <v>0</v>
      </c>
      <c r="AN998" s="19">
        <f t="shared" ref="AN998:BA998" si="811">AM998</f>
        <v>0</v>
      </c>
      <c r="AO998" s="19">
        <f t="shared" si="811"/>
        <v>0</v>
      </c>
      <c r="AP998" s="19">
        <f t="shared" si="811"/>
        <v>0</v>
      </c>
      <c r="AQ998" s="19">
        <f t="shared" si="811"/>
        <v>0</v>
      </c>
      <c r="AR998" s="19">
        <f t="shared" si="811"/>
        <v>0</v>
      </c>
      <c r="AS998" s="19">
        <f t="shared" si="811"/>
        <v>0</v>
      </c>
      <c r="AT998" s="19">
        <f t="shared" si="811"/>
        <v>0</v>
      </c>
      <c r="AU998" s="19">
        <f t="shared" si="811"/>
        <v>0</v>
      </c>
      <c r="AV998" s="19">
        <f t="shared" si="811"/>
        <v>0</v>
      </c>
      <c r="AW998" s="19">
        <f t="shared" si="811"/>
        <v>0</v>
      </c>
      <c r="AX998" s="19">
        <f t="shared" si="811"/>
        <v>0</v>
      </c>
      <c r="AY998" s="19">
        <f t="shared" si="811"/>
        <v>0</v>
      </c>
      <c r="AZ998" s="19">
        <f t="shared" si="811"/>
        <v>0</v>
      </c>
      <c r="BA998" s="19">
        <f t="shared" si="811"/>
        <v>0</v>
      </c>
    </row>
    <row r="999" spans="1:53" s="142" customFormat="1" outlineLevel="1" x14ac:dyDescent="0.2">
      <c r="A999" s="96"/>
      <c r="B999" s="96"/>
      <c r="C999" s="96"/>
      <c r="D999" s="96"/>
      <c r="E999" s="96"/>
      <c r="F999" s="62" t="s">
        <v>447</v>
      </c>
      <c r="G999" s="62" t="s">
        <v>1070</v>
      </c>
      <c r="H999" s="19">
        <f t="shared" ref="H999:AJ999" si="812">I999</f>
        <v>0</v>
      </c>
      <c r="I999" s="19">
        <f t="shared" si="812"/>
        <v>0</v>
      </c>
      <c r="J999" s="19">
        <f t="shared" si="812"/>
        <v>0</v>
      </c>
      <c r="K999" s="19">
        <f t="shared" si="812"/>
        <v>0</v>
      </c>
      <c r="L999" s="19">
        <f t="shared" si="812"/>
        <v>0</v>
      </c>
      <c r="M999" s="19">
        <f t="shared" si="812"/>
        <v>0</v>
      </c>
      <c r="N999" s="19">
        <f t="shared" si="812"/>
        <v>0</v>
      </c>
      <c r="O999" s="19">
        <f t="shared" si="812"/>
        <v>0</v>
      </c>
      <c r="P999" s="19">
        <f t="shared" si="812"/>
        <v>0</v>
      </c>
      <c r="Q999" s="19">
        <f t="shared" si="812"/>
        <v>0</v>
      </c>
      <c r="R999" s="19">
        <f t="shared" si="812"/>
        <v>0</v>
      </c>
      <c r="S999" s="19">
        <f t="shared" si="812"/>
        <v>0</v>
      </c>
      <c r="T999" s="19">
        <f t="shared" si="812"/>
        <v>0</v>
      </c>
      <c r="U999" s="19">
        <f t="shared" si="812"/>
        <v>0</v>
      </c>
      <c r="V999" s="19">
        <f t="shared" si="812"/>
        <v>0</v>
      </c>
      <c r="W999" s="19">
        <f t="shared" si="812"/>
        <v>0</v>
      </c>
      <c r="X999" s="19">
        <f t="shared" si="812"/>
        <v>0</v>
      </c>
      <c r="Y999" s="19">
        <f t="shared" si="812"/>
        <v>0</v>
      </c>
      <c r="Z999" s="19">
        <f t="shared" si="812"/>
        <v>0</v>
      </c>
      <c r="AA999" s="19">
        <f t="shared" si="812"/>
        <v>0</v>
      </c>
      <c r="AB999" s="19">
        <f t="shared" si="812"/>
        <v>0</v>
      </c>
      <c r="AC999" s="19">
        <f t="shared" si="812"/>
        <v>0</v>
      </c>
      <c r="AD999" s="19">
        <f t="shared" si="812"/>
        <v>0</v>
      </c>
      <c r="AE999" s="19">
        <f t="shared" si="812"/>
        <v>0</v>
      </c>
      <c r="AF999" s="19">
        <f t="shared" si="812"/>
        <v>0</v>
      </c>
      <c r="AG999" s="19">
        <f t="shared" si="812"/>
        <v>0</v>
      </c>
      <c r="AH999" s="19">
        <f t="shared" si="812"/>
        <v>0</v>
      </c>
      <c r="AI999" s="19">
        <f t="shared" si="812"/>
        <v>0</v>
      </c>
      <c r="AJ999" s="19">
        <f t="shared" si="812"/>
        <v>0</v>
      </c>
      <c r="AK999" s="19">
        <f>AL999</f>
        <v>0</v>
      </c>
      <c r="AL999" s="19">
        <f>IF(ISNUMBER(AL521/ISSUM(AL$518:AL$521)),AL521/ISSUM(AL$518:AL$521),0)</f>
        <v>0</v>
      </c>
      <c r="AM999" s="19">
        <f>AL999</f>
        <v>0</v>
      </c>
      <c r="AN999" s="19">
        <f t="shared" ref="AN999:BA999" si="813">AM999</f>
        <v>0</v>
      </c>
      <c r="AO999" s="19">
        <f t="shared" si="813"/>
        <v>0</v>
      </c>
      <c r="AP999" s="19">
        <f t="shared" si="813"/>
        <v>0</v>
      </c>
      <c r="AQ999" s="19">
        <f t="shared" si="813"/>
        <v>0</v>
      </c>
      <c r="AR999" s="19">
        <f t="shared" si="813"/>
        <v>0</v>
      </c>
      <c r="AS999" s="19">
        <f t="shared" si="813"/>
        <v>0</v>
      </c>
      <c r="AT999" s="19">
        <f t="shared" si="813"/>
        <v>0</v>
      </c>
      <c r="AU999" s="19">
        <f t="shared" si="813"/>
        <v>0</v>
      </c>
      <c r="AV999" s="19">
        <f t="shared" si="813"/>
        <v>0</v>
      </c>
      <c r="AW999" s="19">
        <f t="shared" si="813"/>
        <v>0</v>
      </c>
      <c r="AX999" s="19">
        <f t="shared" si="813"/>
        <v>0</v>
      </c>
      <c r="AY999" s="19">
        <f t="shared" si="813"/>
        <v>0</v>
      </c>
      <c r="AZ999" s="19">
        <f t="shared" si="813"/>
        <v>0</v>
      </c>
      <c r="BA999" s="19">
        <f t="shared" si="813"/>
        <v>0</v>
      </c>
    </row>
    <row r="1000" spans="1:53" x14ac:dyDescent="0.2">
      <c r="A1000" s="96"/>
      <c r="B1000" s="96"/>
      <c r="C1000" s="96"/>
      <c r="D1000" s="96"/>
      <c r="E1000" s="96"/>
      <c r="F1000" s="62" t="s">
        <v>1491</v>
      </c>
      <c r="G1000" s="62" t="s">
        <v>1492</v>
      </c>
      <c r="H1000" s="19">
        <f>ISSUM(H996:H$999)</f>
        <v>0</v>
      </c>
      <c r="I1000" s="19">
        <f>ISSUM(I996:I$999)</f>
        <v>0</v>
      </c>
      <c r="J1000" s="19">
        <f>ISSUM(J996:J$999)</f>
        <v>0</v>
      </c>
      <c r="K1000" s="19">
        <f>ISSUM(K996:K$999)</f>
        <v>0</v>
      </c>
      <c r="L1000" s="19">
        <f>ISSUM(L996:L$999)</f>
        <v>0</v>
      </c>
      <c r="M1000" s="19">
        <f>ISSUM(M996:M$999)</f>
        <v>0</v>
      </c>
      <c r="N1000" s="19">
        <f>ISSUM(N996:N$999)</f>
        <v>0</v>
      </c>
      <c r="O1000" s="19">
        <f>ISSUM(O996:O$999)</f>
        <v>0</v>
      </c>
      <c r="P1000" s="19">
        <f>ISSUM(P996:P$999)</f>
        <v>0</v>
      </c>
      <c r="Q1000" s="19">
        <f>ISSUM(Q996:Q$999)</f>
        <v>0</v>
      </c>
      <c r="R1000" s="19">
        <f>ISSUM(R996:R$999)</f>
        <v>0</v>
      </c>
      <c r="S1000" s="19">
        <f>ISSUM(S996:S$999)</f>
        <v>0</v>
      </c>
      <c r="T1000" s="19">
        <f>ISSUM(T996:T$999)</f>
        <v>0</v>
      </c>
      <c r="U1000" s="19">
        <f>ISSUM(U996:U$999)</f>
        <v>0</v>
      </c>
      <c r="V1000" s="19">
        <f>ISSUM(V996:V$999)</f>
        <v>0</v>
      </c>
      <c r="W1000" s="19">
        <f>ISSUM(W996:W$999)</f>
        <v>0</v>
      </c>
      <c r="X1000" s="19">
        <f>ISSUM(X996:X$999)</f>
        <v>0</v>
      </c>
      <c r="Y1000" s="19">
        <f>ISSUM(Y996:Y$999)</f>
        <v>0</v>
      </c>
      <c r="Z1000" s="19">
        <f>ISSUM(Z996:Z$999)</f>
        <v>0</v>
      </c>
      <c r="AA1000" s="19">
        <f>ISSUM(AA996:AA$999)</f>
        <v>0</v>
      </c>
      <c r="AB1000" s="19">
        <f>ISSUM(AB996:AB$999)</f>
        <v>0</v>
      </c>
      <c r="AC1000" s="19">
        <f>ISSUM(AC996:AC$999)</f>
        <v>0</v>
      </c>
      <c r="AD1000" s="19">
        <f>ISSUM(AD996:AD$999)</f>
        <v>0</v>
      </c>
      <c r="AE1000" s="19">
        <f>ISSUM(AE996:AE$999)</f>
        <v>0</v>
      </c>
      <c r="AF1000" s="19">
        <f>ISSUM(AF996:AF$999)</f>
        <v>0</v>
      </c>
      <c r="AG1000" s="19">
        <f>ISSUM(AG996:AG$999)</f>
        <v>0</v>
      </c>
      <c r="AH1000" s="19">
        <f>ISSUM(AH996:AH$999)</f>
        <v>0</v>
      </c>
      <c r="AI1000" s="19">
        <f>ISSUM(AI996:AI$999)</f>
        <v>0</v>
      </c>
      <c r="AJ1000" s="19">
        <f>ISSUM(AJ996:AJ$999)</f>
        <v>0</v>
      </c>
      <c r="AK1000" s="19">
        <f>ISSUM(AK996:AK$999)</f>
        <v>0</v>
      </c>
      <c r="AL1000" s="19">
        <f>ISSUM(AL996:AL$999)</f>
        <v>0</v>
      </c>
      <c r="AM1000" s="19">
        <f>ISSUM(AM996:AM$999)</f>
        <v>0</v>
      </c>
      <c r="AN1000" s="19">
        <f>ISSUM(AN996:AN$999)</f>
        <v>0</v>
      </c>
      <c r="AO1000" s="19">
        <f>ISSUM(AO996:AO$999)</f>
        <v>0</v>
      </c>
      <c r="AP1000" s="19">
        <f>ISSUM(AP996:AP$999)</f>
        <v>0</v>
      </c>
      <c r="AQ1000" s="19">
        <f>ISSUM(AQ996:AQ$999)</f>
        <v>0</v>
      </c>
      <c r="AR1000" s="19">
        <f>ISSUM(AR996:AR$999)</f>
        <v>0</v>
      </c>
      <c r="AS1000" s="19">
        <f>ISSUM(AS996:AS$999)</f>
        <v>0</v>
      </c>
      <c r="AT1000" s="19">
        <f>ISSUM(AT996:AT$999)</f>
        <v>0</v>
      </c>
      <c r="AU1000" s="19">
        <f>ISSUM(AU996:AU$999)</f>
        <v>0</v>
      </c>
      <c r="AV1000" s="19">
        <f>ISSUM(AV996:AV$999)</f>
        <v>0</v>
      </c>
      <c r="AW1000" s="19">
        <f>ISSUM(AW996:AW$999)</f>
        <v>0</v>
      </c>
      <c r="AX1000" s="19">
        <f>ISSUM(AX996:AX$999)</f>
        <v>0</v>
      </c>
      <c r="AY1000" s="19">
        <f>ISSUM(AY996:AY$999)</f>
        <v>0</v>
      </c>
      <c r="AZ1000" s="19">
        <f>ISSUM(AZ996:AZ$999)</f>
        <v>0</v>
      </c>
      <c r="BA1000" s="19">
        <f>ISSUM(BA996:BA$999)</f>
        <v>0</v>
      </c>
    </row>
    <row r="1001" spans="1:53" s="142" customFormat="1" outlineLevel="1" x14ac:dyDescent="0.2">
      <c r="A1001" s="96"/>
      <c r="B1001" s="96"/>
      <c r="C1001" s="96"/>
      <c r="D1001" s="96"/>
      <c r="E1001" s="96"/>
      <c r="F1001" s="62" t="s">
        <v>444</v>
      </c>
      <c r="G1001" s="62" t="s">
        <v>1071</v>
      </c>
      <c r="H1001" s="19">
        <f t="shared" ref="H1001:AJ1001" si="814">I1001</f>
        <v>0.39247742269181213</v>
      </c>
      <c r="I1001" s="19">
        <f t="shared" si="814"/>
        <v>0.39247742269181213</v>
      </c>
      <c r="J1001" s="19">
        <f t="shared" si="814"/>
        <v>0.39247742269181213</v>
      </c>
      <c r="K1001" s="19">
        <f t="shared" si="814"/>
        <v>0.39247742269181213</v>
      </c>
      <c r="L1001" s="19">
        <f t="shared" si="814"/>
        <v>0.39247742269181213</v>
      </c>
      <c r="M1001" s="19">
        <f t="shared" si="814"/>
        <v>0.39247742269181213</v>
      </c>
      <c r="N1001" s="19">
        <f t="shared" si="814"/>
        <v>0.39247742269181213</v>
      </c>
      <c r="O1001" s="19">
        <f t="shared" si="814"/>
        <v>0.39247742269181213</v>
      </c>
      <c r="P1001" s="19">
        <f t="shared" si="814"/>
        <v>0.39247742269181213</v>
      </c>
      <c r="Q1001" s="19">
        <f t="shared" si="814"/>
        <v>0.39247742269181213</v>
      </c>
      <c r="R1001" s="19">
        <f t="shared" si="814"/>
        <v>0.39247742269181213</v>
      </c>
      <c r="S1001" s="19">
        <f t="shared" si="814"/>
        <v>0.39247742269181213</v>
      </c>
      <c r="T1001" s="19">
        <f t="shared" si="814"/>
        <v>0.39247742269181213</v>
      </c>
      <c r="U1001" s="19">
        <f t="shared" si="814"/>
        <v>0.39247742269181213</v>
      </c>
      <c r="V1001" s="19">
        <f t="shared" si="814"/>
        <v>0.39247742269181213</v>
      </c>
      <c r="W1001" s="19">
        <f t="shared" si="814"/>
        <v>0.39247742269181213</v>
      </c>
      <c r="X1001" s="19">
        <f t="shared" si="814"/>
        <v>0.39247742269181213</v>
      </c>
      <c r="Y1001" s="19">
        <f t="shared" si="814"/>
        <v>0.39247742269181213</v>
      </c>
      <c r="Z1001" s="19">
        <f t="shared" si="814"/>
        <v>0.39247742269181213</v>
      </c>
      <c r="AA1001" s="19">
        <f t="shared" si="814"/>
        <v>0.39247742269181213</v>
      </c>
      <c r="AB1001" s="19">
        <f t="shared" si="814"/>
        <v>0.39247742269181213</v>
      </c>
      <c r="AC1001" s="19">
        <f t="shared" si="814"/>
        <v>0.39247742269181213</v>
      </c>
      <c r="AD1001" s="19">
        <f t="shared" si="814"/>
        <v>0.39247742269181213</v>
      </c>
      <c r="AE1001" s="19">
        <f t="shared" si="814"/>
        <v>0.39247742269181213</v>
      </c>
      <c r="AF1001" s="19">
        <f t="shared" si="814"/>
        <v>0.39247742269181213</v>
      </c>
      <c r="AG1001" s="19">
        <f t="shared" si="814"/>
        <v>0.39247742269181213</v>
      </c>
      <c r="AH1001" s="19">
        <f t="shared" si="814"/>
        <v>0.39247742269181213</v>
      </c>
      <c r="AI1001" s="19">
        <f t="shared" si="814"/>
        <v>0.39247742269181213</v>
      </c>
      <c r="AJ1001" s="19">
        <f t="shared" si="814"/>
        <v>0.39247742269181213</v>
      </c>
      <c r="AK1001" s="19">
        <f>AL1001</f>
        <v>0.39247742269181213</v>
      </c>
      <c r="AL1001" s="19">
        <f>IF(ISNUMBER((AL139*AL73)/ISRatio(AL$139:AL$142,AL$73:AL$76)),(AL139*AL73)/ISRatio(AL$139:AL$142,AL$73:AL$76),0)</f>
        <v>0.39247742269181213</v>
      </c>
      <c r="AM1001" s="19">
        <f>AL1001</f>
        <v>0.39247742269181213</v>
      </c>
      <c r="AN1001" s="19">
        <f t="shared" ref="AN1001:BA1001" si="815">AM1001</f>
        <v>0.39247742269181213</v>
      </c>
      <c r="AO1001" s="19">
        <f t="shared" si="815"/>
        <v>0.39247742269181213</v>
      </c>
      <c r="AP1001" s="19">
        <f t="shared" si="815"/>
        <v>0.39247742269181213</v>
      </c>
      <c r="AQ1001" s="19">
        <f t="shared" si="815"/>
        <v>0.39247742269181213</v>
      </c>
      <c r="AR1001" s="19">
        <f t="shared" si="815"/>
        <v>0.39247742269181213</v>
      </c>
      <c r="AS1001" s="19">
        <f t="shared" si="815"/>
        <v>0.39247742269181213</v>
      </c>
      <c r="AT1001" s="19">
        <f t="shared" si="815"/>
        <v>0.39247742269181213</v>
      </c>
      <c r="AU1001" s="19">
        <f t="shared" si="815"/>
        <v>0.39247742269181213</v>
      </c>
      <c r="AV1001" s="19">
        <f t="shared" si="815"/>
        <v>0.39247742269181213</v>
      </c>
      <c r="AW1001" s="19">
        <f t="shared" si="815"/>
        <v>0.39247742269181213</v>
      </c>
      <c r="AX1001" s="19">
        <f t="shared" si="815"/>
        <v>0.39247742269181213</v>
      </c>
      <c r="AY1001" s="19">
        <f t="shared" si="815"/>
        <v>0.39247742269181213</v>
      </c>
      <c r="AZ1001" s="19">
        <f t="shared" si="815"/>
        <v>0.39247742269181213</v>
      </c>
      <c r="BA1001" s="19">
        <f t="shared" si="815"/>
        <v>0.39247742269181213</v>
      </c>
    </row>
    <row r="1002" spans="1:53" s="142" customFormat="1" outlineLevel="1" x14ac:dyDescent="0.2">
      <c r="A1002" s="96"/>
      <c r="B1002" s="96"/>
      <c r="C1002" s="96"/>
      <c r="D1002" s="96"/>
      <c r="E1002" s="96"/>
      <c r="F1002" s="62" t="s">
        <v>445</v>
      </c>
      <c r="G1002" s="62" t="s">
        <v>1072</v>
      </c>
      <c r="H1002" s="19">
        <f t="shared" ref="H1002:AJ1002" si="816">I1002</f>
        <v>0.20332070588865908</v>
      </c>
      <c r="I1002" s="19">
        <f t="shared" si="816"/>
        <v>0.20332070588865908</v>
      </c>
      <c r="J1002" s="19">
        <f t="shared" si="816"/>
        <v>0.20332070588865908</v>
      </c>
      <c r="K1002" s="19">
        <f t="shared" si="816"/>
        <v>0.20332070588865908</v>
      </c>
      <c r="L1002" s="19">
        <f t="shared" si="816"/>
        <v>0.20332070588865908</v>
      </c>
      <c r="M1002" s="19">
        <f t="shared" si="816"/>
        <v>0.20332070588865908</v>
      </c>
      <c r="N1002" s="19">
        <f t="shared" si="816"/>
        <v>0.20332070588865908</v>
      </c>
      <c r="O1002" s="19">
        <f t="shared" si="816"/>
        <v>0.20332070588865908</v>
      </c>
      <c r="P1002" s="19">
        <f t="shared" si="816"/>
        <v>0.20332070588865908</v>
      </c>
      <c r="Q1002" s="19">
        <f t="shared" si="816"/>
        <v>0.20332070588865908</v>
      </c>
      <c r="R1002" s="19">
        <f t="shared" si="816"/>
        <v>0.20332070588865908</v>
      </c>
      <c r="S1002" s="19">
        <f t="shared" si="816"/>
        <v>0.20332070588865908</v>
      </c>
      <c r="T1002" s="19">
        <f t="shared" si="816"/>
        <v>0.20332070588865908</v>
      </c>
      <c r="U1002" s="19">
        <f t="shared" si="816"/>
        <v>0.20332070588865908</v>
      </c>
      <c r="V1002" s="19">
        <f t="shared" si="816"/>
        <v>0.20332070588865908</v>
      </c>
      <c r="W1002" s="19">
        <f t="shared" si="816"/>
        <v>0.20332070588865908</v>
      </c>
      <c r="X1002" s="19">
        <f t="shared" si="816"/>
        <v>0.20332070588865908</v>
      </c>
      <c r="Y1002" s="19">
        <f t="shared" si="816"/>
        <v>0.20332070588865908</v>
      </c>
      <c r="Z1002" s="19">
        <f t="shared" si="816"/>
        <v>0.20332070588865908</v>
      </c>
      <c r="AA1002" s="19">
        <f t="shared" si="816"/>
        <v>0.20332070588865908</v>
      </c>
      <c r="AB1002" s="19">
        <f t="shared" si="816"/>
        <v>0.20332070588865908</v>
      </c>
      <c r="AC1002" s="19">
        <f t="shared" si="816"/>
        <v>0.20332070588865908</v>
      </c>
      <c r="AD1002" s="19">
        <f t="shared" si="816"/>
        <v>0.20332070588865908</v>
      </c>
      <c r="AE1002" s="19">
        <f t="shared" si="816"/>
        <v>0.20332070588865908</v>
      </c>
      <c r="AF1002" s="19">
        <f t="shared" si="816"/>
        <v>0.20332070588865908</v>
      </c>
      <c r="AG1002" s="19">
        <f t="shared" si="816"/>
        <v>0.20332070588865908</v>
      </c>
      <c r="AH1002" s="19">
        <f t="shared" si="816"/>
        <v>0.20332070588865908</v>
      </c>
      <c r="AI1002" s="19">
        <f t="shared" si="816"/>
        <v>0.20332070588865908</v>
      </c>
      <c r="AJ1002" s="19">
        <f t="shared" si="816"/>
        <v>0.20332070588865908</v>
      </c>
      <c r="AK1002" s="19">
        <f>AL1002</f>
        <v>0.20332070588865908</v>
      </c>
      <c r="AL1002" s="19">
        <f>IF(ISNUMBER((AL140*AL74)/ISRatio(AL$139:AL$142,AL$73:AL$76)),(AL140*AL74)/ISRatio(AL$139:AL$142,AL$73:AL$76),0)</f>
        <v>0.20332070588865908</v>
      </c>
      <c r="AM1002" s="19">
        <f>AL1002</f>
        <v>0.20332070588865908</v>
      </c>
      <c r="AN1002" s="19">
        <f t="shared" ref="AN1002:BA1002" si="817">AM1002</f>
        <v>0.20332070588865908</v>
      </c>
      <c r="AO1002" s="19">
        <f t="shared" si="817"/>
        <v>0.20332070588865908</v>
      </c>
      <c r="AP1002" s="19">
        <f t="shared" si="817"/>
        <v>0.20332070588865908</v>
      </c>
      <c r="AQ1002" s="19">
        <f t="shared" si="817"/>
        <v>0.20332070588865908</v>
      </c>
      <c r="AR1002" s="19">
        <f t="shared" si="817"/>
        <v>0.20332070588865908</v>
      </c>
      <c r="AS1002" s="19">
        <f t="shared" si="817"/>
        <v>0.20332070588865908</v>
      </c>
      <c r="AT1002" s="19">
        <f t="shared" si="817"/>
        <v>0.20332070588865908</v>
      </c>
      <c r="AU1002" s="19">
        <f t="shared" si="817"/>
        <v>0.20332070588865908</v>
      </c>
      <c r="AV1002" s="19">
        <f t="shared" si="817"/>
        <v>0.20332070588865908</v>
      </c>
      <c r="AW1002" s="19">
        <f t="shared" si="817"/>
        <v>0.20332070588865908</v>
      </c>
      <c r="AX1002" s="19">
        <f t="shared" si="817"/>
        <v>0.20332070588865908</v>
      </c>
      <c r="AY1002" s="19">
        <f t="shared" si="817"/>
        <v>0.20332070588865908</v>
      </c>
      <c r="AZ1002" s="19">
        <f t="shared" si="817"/>
        <v>0.20332070588865908</v>
      </c>
      <c r="BA1002" s="19">
        <f t="shared" si="817"/>
        <v>0.20332070588865908</v>
      </c>
    </row>
    <row r="1003" spans="1:53" s="142" customFormat="1" outlineLevel="1" x14ac:dyDescent="0.2">
      <c r="A1003" s="96"/>
      <c r="B1003" s="96"/>
      <c r="C1003" s="96"/>
      <c r="D1003" s="96"/>
      <c r="E1003" s="96"/>
      <c r="F1003" s="62" t="s">
        <v>446</v>
      </c>
      <c r="G1003" s="62" t="s">
        <v>1073</v>
      </c>
      <c r="H1003" s="19">
        <f t="shared" ref="H1003:AJ1003" si="818">I1003</f>
        <v>0.2008603675566529</v>
      </c>
      <c r="I1003" s="19">
        <f t="shared" si="818"/>
        <v>0.2008603675566529</v>
      </c>
      <c r="J1003" s="19">
        <f t="shared" si="818"/>
        <v>0.2008603675566529</v>
      </c>
      <c r="K1003" s="19">
        <f t="shared" si="818"/>
        <v>0.2008603675566529</v>
      </c>
      <c r="L1003" s="19">
        <f t="shared" si="818"/>
        <v>0.2008603675566529</v>
      </c>
      <c r="M1003" s="19">
        <f t="shared" si="818"/>
        <v>0.2008603675566529</v>
      </c>
      <c r="N1003" s="19">
        <f t="shared" si="818"/>
        <v>0.2008603675566529</v>
      </c>
      <c r="O1003" s="19">
        <f t="shared" si="818"/>
        <v>0.2008603675566529</v>
      </c>
      <c r="P1003" s="19">
        <f t="shared" si="818"/>
        <v>0.2008603675566529</v>
      </c>
      <c r="Q1003" s="19">
        <f t="shared" si="818"/>
        <v>0.2008603675566529</v>
      </c>
      <c r="R1003" s="19">
        <f t="shared" si="818"/>
        <v>0.2008603675566529</v>
      </c>
      <c r="S1003" s="19">
        <f t="shared" si="818"/>
        <v>0.2008603675566529</v>
      </c>
      <c r="T1003" s="19">
        <f t="shared" si="818"/>
        <v>0.2008603675566529</v>
      </c>
      <c r="U1003" s="19">
        <f t="shared" si="818"/>
        <v>0.2008603675566529</v>
      </c>
      <c r="V1003" s="19">
        <f t="shared" si="818"/>
        <v>0.2008603675566529</v>
      </c>
      <c r="W1003" s="19">
        <f t="shared" si="818"/>
        <v>0.2008603675566529</v>
      </c>
      <c r="X1003" s="19">
        <f t="shared" si="818"/>
        <v>0.2008603675566529</v>
      </c>
      <c r="Y1003" s="19">
        <f t="shared" si="818"/>
        <v>0.2008603675566529</v>
      </c>
      <c r="Z1003" s="19">
        <f t="shared" si="818"/>
        <v>0.2008603675566529</v>
      </c>
      <c r="AA1003" s="19">
        <f t="shared" si="818"/>
        <v>0.2008603675566529</v>
      </c>
      <c r="AB1003" s="19">
        <f t="shared" si="818"/>
        <v>0.2008603675566529</v>
      </c>
      <c r="AC1003" s="19">
        <f t="shared" si="818"/>
        <v>0.2008603675566529</v>
      </c>
      <c r="AD1003" s="19">
        <f t="shared" si="818"/>
        <v>0.2008603675566529</v>
      </c>
      <c r="AE1003" s="19">
        <f t="shared" si="818"/>
        <v>0.2008603675566529</v>
      </c>
      <c r="AF1003" s="19">
        <f t="shared" si="818"/>
        <v>0.2008603675566529</v>
      </c>
      <c r="AG1003" s="19">
        <f t="shared" si="818"/>
        <v>0.2008603675566529</v>
      </c>
      <c r="AH1003" s="19">
        <f t="shared" si="818"/>
        <v>0.2008603675566529</v>
      </c>
      <c r="AI1003" s="19">
        <f t="shared" si="818"/>
        <v>0.2008603675566529</v>
      </c>
      <c r="AJ1003" s="19">
        <f t="shared" si="818"/>
        <v>0.2008603675566529</v>
      </c>
      <c r="AK1003" s="19">
        <f>AL1003</f>
        <v>0.2008603675566529</v>
      </c>
      <c r="AL1003" s="19">
        <f>IF(ISNUMBER((AL141*AL75)/ISRatio(AL$139:AL$142,AL$73:AL$76)),(AL141*AL75)/ISRatio(AL$139:AL$142,AL$73:AL$76),0)</f>
        <v>0.2008603675566529</v>
      </c>
      <c r="AM1003" s="19">
        <f>AL1003</f>
        <v>0.2008603675566529</v>
      </c>
      <c r="AN1003" s="19">
        <f t="shared" ref="AN1003:BA1003" si="819">AM1003</f>
        <v>0.2008603675566529</v>
      </c>
      <c r="AO1003" s="19">
        <f t="shared" si="819"/>
        <v>0.2008603675566529</v>
      </c>
      <c r="AP1003" s="19">
        <f t="shared" si="819"/>
        <v>0.2008603675566529</v>
      </c>
      <c r="AQ1003" s="19">
        <f t="shared" si="819"/>
        <v>0.2008603675566529</v>
      </c>
      <c r="AR1003" s="19">
        <f t="shared" si="819"/>
        <v>0.2008603675566529</v>
      </c>
      <c r="AS1003" s="19">
        <f t="shared" si="819"/>
        <v>0.2008603675566529</v>
      </c>
      <c r="AT1003" s="19">
        <f t="shared" si="819"/>
        <v>0.2008603675566529</v>
      </c>
      <c r="AU1003" s="19">
        <f t="shared" si="819"/>
        <v>0.2008603675566529</v>
      </c>
      <c r="AV1003" s="19">
        <f t="shared" si="819"/>
        <v>0.2008603675566529</v>
      </c>
      <c r="AW1003" s="19">
        <f t="shared" si="819"/>
        <v>0.2008603675566529</v>
      </c>
      <c r="AX1003" s="19">
        <f t="shared" si="819"/>
        <v>0.2008603675566529</v>
      </c>
      <c r="AY1003" s="19">
        <f t="shared" si="819"/>
        <v>0.2008603675566529</v>
      </c>
      <c r="AZ1003" s="19">
        <f t="shared" si="819"/>
        <v>0.2008603675566529</v>
      </c>
      <c r="BA1003" s="19">
        <f t="shared" si="819"/>
        <v>0.2008603675566529</v>
      </c>
    </row>
    <row r="1004" spans="1:53" s="142" customFormat="1" outlineLevel="1" x14ac:dyDescent="0.2">
      <c r="A1004" s="96"/>
      <c r="B1004" s="96"/>
      <c r="C1004" s="96"/>
      <c r="D1004" s="96"/>
      <c r="E1004" s="96"/>
      <c r="F1004" s="62" t="s">
        <v>447</v>
      </c>
      <c r="G1004" s="62" t="s">
        <v>1074</v>
      </c>
      <c r="H1004" s="19">
        <f t="shared" ref="H1004:AJ1004" si="820">I1004</f>
        <v>0.20334150386287592</v>
      </c>
      <c r="I1004" s="19">
        <f t="shared" si="820"/>
        <v>0.20334150386287592</v>
      </c>
      <c r="J1004" s="19">
        <f t="shared" si="820"/>
        <v>0.20334150386287592</v>
      </c>
      <c r="K1004" s="19">
        <f t="shared" si="820"/>
        <v>0.20334150386287592</v>
      </c>
      <c r="L1004" s="19">
        <f t="shared" si="820"/>
        <v>0.20334150386287592</v>
      </c>
      <c r="M1004" s="19">
        <f t="shared" si="820"/>
        <v>0.20334150386287592</v>
      </c>
      <c r="N1004" s="19">
        <f t="shared" si="820"/>
        <v>0.20334150386287592</v>
      </c>
      <c r="O1004" s="19">
        <f t="shared" si="820"/>
        <v>0.20334150386287592</v>
      </c>
      <c r="P1004" s="19">
        <f t="shared" si="820"/>
        <v>0.20334150386287592</v>
      </c>
      <c r="Q1004" s="19">
        <f t="shared" si="820"/>
        <v>0.20334150386287592</v>
      </c>
      <c r="R1004" s="19">
        <f t="shared" si="820"/>
        <v>0.20334150386287592</v>
      </c>
      <c r="S1004" s="19">
        <f t="shared" si="820"/>
        <v>0.20334150386287592</v>
      </c>
      <c r="T1004" s="19">
        <f t="shared" si="820"/>
        <v>0.20334150386287592</v>
      </c>
      <c r="U1004" s="19">
        <f t="shared" si="820"/>
        <v>0.20334150386287592</v>
      </c>
      <c r="V1004" s="19">
        <f t="shared" si="820"/>
        <v>0.20334150386287592</v>
      </c>
      <c r="W1004" s="19">
        <f t="shared" si="820"/>
        <v>0.20334150386287592</v>
      </c>
      <c r="X1004" s="19">
        <f t="shared" si="820"/>
        <v>0.20334150386287592</v>
      </c>
      <c r="Y1004" s="19">
        <f t="shared" si="820"/>
        <v>0.20334150386287592</v>
      </c>
      <c r="Z1004" s="19">
        <f t="shared" si="820"/>
        <v>0.20334150386287592</v>
      </c>
      <c r="AA1004" s="19">
        <f t="shared" si="820"/>
        <v>0.20334150386287592</v>
      </c>
      <c r="AB1004" s="19">
        <f t="shared" si="820"/>
        <v>0.20334150386287592</v>
      </c>
      <c r="AC1004" s="19">
        <f t="shared" si="820"/>
        <v>0.20334150386287592</v>
      </c>
      <c r="AD1004" s="19">
        <f t="shared" si="820"/>
        <v>0.20334150386287592</v>
      </c>
      <c r="AE1004" s="19">
        <f t="shared" si="820"/>
        <v>0.20334150386287592</v>
      </c>
      <c r="AF1004" s="19">
        <f t="shared" si="820"/>
        <v>0.20334150386287592</v>
      </c>
      <c r="AG1004" s="19">
        <f t="shared" si="820"/>
        <v>0.20334150386287592</v>
      </c>
      <c r="AH1004" s="19">
        <f t="shared" si="820"/>
        <v>0.20334150386287592</v>
      </c>
      <c r="AI1004" s="19">
        <f t="shared" si="820"/>
        <v>0.20334150386287592</v>
      </c>
      <c r="AJ1004" s="19">
        <f t="shared" si="820"/>
        <v>0.20334150386287592</v>
      </c>
      <c r="AK1004" s="19">
        <f>AL1004</f>
        <v>0.20334150386287592</v>
      </c>
      <c r="AL1004" s="19">
        <f>IF(ISNUMBER((AL142*AL76)/ISRatio(AL$139:AL$142,AL$73:AL$76)),(AL142*AL76)/ISRatio(AL$139:AL$142,AL$73:AL$76),0)</f>
        <v>0.20334150386287592</v>
      </c>
      <c r="AM1004" s="19">
        <f>AL1004</f>
        <v>0.20334150386287592</v>
      </c>
      <c r="AN1004" s="19">
        <f t="shared" ref="AN1004:BA1004" si="821">AM1004</f>
        <v>0.20334150386287592</v>
      </c>
      <c r="AO1004" s="19">
        <f t="shared" si="821"/>
        <v>0.20334150386287592</v>
      </c>
      <c r="AP1004" s="19">
        <f t="shared" si="821"/>
        <v>0.20334150386287592</v>
      </c>
      <c r="AQ1004" s="19">
        <f t="shared" si="821"/>
        <v>0.20334150386287592</v>
      </c>
      <c r="AR1004" s="19">
        <f t="shared" si="821"/>
        <v>0.20334150386287592</v>
      </c>
      <c r="AS1004" s="19">
        <f t="shared" si="821"/>
        <v>0.20334150386287592</v>
      </c>
      <c r="AT1004" s="19">
        <f t="shared" si="821"/>
        <v>0.20334150386287592</v>
      </c>
      <c r="AU1004" s="19">
        <f t="shared" si="821"/>
        <v>0.20334150386287592</v>
      </c>
      <c r="AV1004" s="19">
        <f t="shared" si="821"/>
        <v>0.20334150386287592</v>
      </c>
      <c r="AW1004" s="19">
        <f t="shared" si="821"/>
        <v>0.20334150386287592</v>
      </c>
      <c r="AX1004" s="19">
        <f t="shared" si="821"/>
        <v>0.20334150386287592</v>
      </c>
      <c r="AY1004" s="19">
        <f t="shared" si="821"/>
        <v>0.20334150386287592</v>
      </c>
      <c r="AZ1004" s="19">
        <f t="shared" si="821"/>
        <v>0.20334150386287592</v>
      </c>
      <c r="BA1004" s="19">
        <f t="shared" si="821"/>
        <v>0.20334150386287592</v>
      </c>
    </row>
    <row r="1005" spans="1:53" x14ac:dyDescent="0.2">
      <c r="A1005" s="96"/>
      <c r="B1005" s="96"/>
      <c r="C1005" s="96"/>
      <c r="D1005" s="96"/>
      <c r="E1005" s="96"/>
      <c r="F1005" s="62" t="s">
        <v>1493</v>
      </c>
      <c r="G1005" s="62" t="s">
        <v>1494</v>
      </c>
      <c r="H1005" s="19">
        <f>ISSUM(H1001:H$1004)</f>
        <v>1</v>
      </c>
      <c r="I1005" s="19">
        <f>ISSUM(I1001:I$1004)</f>
        <v>1</v>
      </c>
      <c r="J1005" s="19">
        <f>ISSUM(J1001:J$1004)</f>
        <v>1</v>
      </c>
      <c r="K1005" s="19">
        <f>ISSUM(K1001:K$1004)</f>
        <v>1</v>
      </c>
      <c r="L1005" s="19">
        <f>ISSUM(L1001:L$1004)</f>
        <v>1</v>
      </c>
      <c r="M1005" s="19">
        <f>ISSUM(M1001:M$1004)</f>
        <v>1</v>
      </c>
      <c r="N1005" s="19">
        <f>ISSUM(N1001:N$1004)</f>
        <v>1</v>
      </c>
      <c r="O1005" s="19">
        <f>ISSUM(O1001:O$1004)</f>
        <v>1</v>
      </c>
      <c r="P1005" s="19">
        <f>ISSUM(P1001:P$1004)</f>
        <v>1</v>
      </c>
      <c r="Q1005" s="19">
        <f>ISSUM(Q1001:Q$1004)</f>
        <v>1</v>
      </c>
      <c r="R1005" s="19">
        <f>ISSUM(R1001:R$1004)</f>
        <v>1</v>
      </c>
      <c r="S1005" s="19">
        <f>ISSUM(S1001:S$1004)</f>
        <v>1</v>
      </c>
      <c r="T1005" s="19">
        <f>ISSUM(T1001:T$1004)</f>
        <v>1</v>
      </c>
      <c r="U1005" s="19">
        <f>ISSUM(U1001:U$1004)</f>
        <v>1</v>
      </c>
      <c r="V1005" s="19">
        <f>ISSUM(V1001:V$1004)</f>
        <v>1</v>
      </c>
      <c r="W1005" s="19">
        <f>ISSUM(W1001:W$1004)</f>
        <v>1</v>
      </c>
      <c r="X1005" s="19">
        <f>ISSUM(X1001:X$1004)</f>
        <v>1</v>
      </c>
      <c r="Y1005" s="19">
        <f>ISSUM(Y1001:Y$1004)</f>
        <v>1</v>
      </c>
      <c r="Z1005" s="19">
        <f>ISSUM(Z1001:Z$1004)</f>
        <v>1</v>
      </c>
      <c r="AA1005" s="19">
        <f>ISSUM(AA1001:AA$1004)</f>
        <v>1</v>
      </c>
      <c r="AB1005" s="19">
        <f>ISSUM(AB1001:AB$1004)</f>
        <v>1</v>
      </c>
      <c r="AC1005" s="19">
        <f>ISSUM(AC1001:AC$1004)</f>
        <v>1</v>
      </c>
      <c r="AD1005" s="19">
        <f>ISSUM(AD1001:AD$1004)</f>
        <v>1</v>
      </c>
      <c r="AE1005" s="19">
        <f>ISSUM(AE1001:AE$1004)</f>
        <v>1</v>
      </c>
      <c r="AF1005" s="19">
        <f>ISSUM(AF1001:AF$1004)</f>
        <v>1</v>
      </c>
      <c r="AG1005" s="19">
        <f>ISSUM(AG1001:AG$1004)</f>
        <v>1</v>
      </c>
      <c r="AH1005" s="19">
        <f>ISSUM(AH1001:AH$1004)</f>
        <v>1</v>
      </c>
      <c r="AI1005" s="19">
        <f>ISSUM(AI1001:AI$1004)</f>
        <v>1</v>
      </c>
      <c r="AJ1005" s="19">
        <f>ISSUM(AJ1001:AJ$1004)</f>
        <v>1</v>
      </c>
      <c r="AK1005" s="19">
        <f>ISSUM(AK1001:AK$1004)</f>
        <v>1</v>
      </c>
      <c r="AL1005" s="19">
        <f>ISSUM(AL1001:AL$1004)</f>
        <v>1</v>
      </c>
      <c r="AM1005" s="19">
        <f>ISSUM(AM1001:AM$1004)</f>
        <v>1</v>
      </c>
      <c r="AN1005" s="19">
        <f>ISSUM(AN1001:AN$1004)</f>
        <v>1</v>
      </c>
      <c r="AO1005" s="19">
        <f>ISSUM(AO1001:AO$1004)</f>
        <v>1</v>
      </c>
      <c r="AP1005" s="19">
        <f>ISSUM(AP1001:AP$1004)</f>
        <v>1</v>
      </c>
      <c r="AQ1005" s="19">
        <f>ISSUM(AQ1001:AQ$1004)</f>
        <v>1</v>
      </c>
      <c r="AR1005" s="19">
        <f>ISSUM(AR1001:AR$1004)</f>
        <v>1</v>
      </c>
      <c r="AS1005" s="19">
        <f>ISSUM(AS1001:AS$1004)</f>
        <v>1</v>
      </c>
      <c r="AT1005" s="19">
        <f>ISSUM(AT1001:AT$1004)</f>
        <v>1</v>
      </c>
      <c r="AU1005" s="19">
        <f>ISSUM(AU1001:AU$1004)</f>
        <v>1</v>
      </c>
      <c r="AV1005" s="19">
        <f>ISSUM(AV1001:AV$1004)</f>
        <v>1</v>
      </c>
      <c r="AW1005" s="19">
        <f>ISSUM(AW1001:AW$1004)</f>
        <v>1</v>
      </c>
      <c r="AX1005" s="19">
        <f>ISSUM(AX1001:AX$1004)</f>
        <v>1</v>
      </c>
      <c r="AY1005" s="19">
        <f>ISSUM(AY1001:AY$1004)</f>
        <v>1</v>
      </c>
      <c r="AZ1005" s="19">
        <f>ISSUM(AZ1001:AZ$1004)</f>
        <v>1</v>
      </c>
      <c r="BA1005" s="19">
        <f>ISSUM(BA1001:BA$1004)</f>
        <v>1</v>
      </c>
    </row>
    <row r="1006" spans="1:53" s="142" customFormat="1" outlineLevel="1" x14ac:dyDescent="0.2">
      <c r="A1006" s="96"/>
      <c r="B1006" s="96"/>
      <c r="C1006" s="96"/>
      <c r="D1006" s="96"/>
      <c r="E1006" s="96"/>
      <c r="F1006" s="62" t="s">
        <v>444</v>
      </c>
      <c r="G1006" s="62" t="s">
        <v>1075</v>
      </c>
      <c r="H1006" s="19">
        <f t="shared" ref="H1006:AJ1006" si="822">I1006</f>
        <v>0.30588468050245332</v>
      </c>
      <c r="I1006" s="19">
        <f t="shared" si="822"/>
        <v>0.30588468050245332</v>
      </c>
      <c r="J1006" s="19">
        <f t="shared" si="822"/>
        <v>0.30588468050245332</v>
      </c>
      <c r="K1006" s="19">
        <f t="shared" si="822"/>
        <v>0.30588468050245332</v>
      </c>
      <c r="L1006" s="19">
        <f t="shared" si="822"/>
        <v>0.30588468050245332</v>
      </c>
      <c r="M1006" s="19">
        <f t="shared" si="822"/>
        <v>0.30588468050245332</v>
      </c>
      <c r="N1006" s="19">
        <f t="shared" si="822"/>
        <v>0.30588468050245332</v>
      </c>
      <c r="O1006" s="19">
        <f t="shared" si="822"/>
        <v>0.30588468050245332</v>
      </c>
      <c r="P1006" s="19">
        <f t="shared" si="822"/>
        <v>0.30588468050245332</v>
      </c>
      <c r="Q1006" s="19">
        <f t="shared" si="822"/>
        <v>0.30588468050245332</v>
      </c>
      <c r="R1006" s="19">
        <f t="shared" si="822"/>
        <v>0.30588468050245332</v>
      </c>
      <c r="S1006" s="19">
        <f t="shared" si="822"/>
        <v>0.30588468050245332</v>
      </c>
      <c r="T1006" s="19">
        <f t="shared" si="822"/>
        <v>0.30588468050245332</v>
      </c>
      <c r="U1006" s="19">
        <f t="shared" si="822"/>
        <v>0.30588468050245332</v>
      </c>
      <c r="V1006" s="19">
        <f t="shared" si="822"/>
        <v>0.30588468050245332</v>
      </c>
      <c r="W1006" s="19">
        <f t="shared" si="822"/>
        <v>0.30588468050245332</v>
      </c>
      <c r="X1006" s="19">
        <f t="shared" si="822"/>
        <v>0.30588468050245332</v>
      </c>
      <c r="Y1006" s="19">
        <f t="shared" si="822"/>
        <v>0.30588468050245332</v>
      </c>
      <c r="Z1006" s="19">
        <f t="shared" si="822"/>
        <v>0.30588468050245332</v>
      </c>
      <c r="AA1006" s="19">
        <f t="shared" si="822"/>
        <v>0.30588468050245332</v>
      </c>
      <c r="AB1006" s="19">
        <f t="shared" si="822"/>
        <v>0.30588468050245332</v>
      </c>
      <c r="AC1006" s="19">
        <f t="shared" si="822"/>
        <v>0.30588468050245332</v>
      </c>
      <c r="AD1006" s="19">
        <f t="shared" si="822"/>
        <v>0.30588468050245332</v>
      </c>
      <c r="AE1006" s="19">
        <f t="shared" si="822"/>
        <v>0.30588468050245332</v>
      </c>
      <c r="AF1006" s="19">
        <f t="shared" si="822"/>
        <v>0.30588468050245332</v>
      </c>
      <c r="AG1006" s="19">
        <f t="shared" si="822"/>
        <v>0.30588468050245332</v>
      </c>
      <c r="AH1006" s="19">
        <f t="shared" si="822"/>
        <v>0.30588468050245332</v>
      </c>
      <c r="AI1006" s="19">
        <f t="shared" si="822"/>
        <v>0.30588468050245332</v>
      </c>
      <c r="AJ1006" s="19">
        <f t="shared" si="822"/>
        <v>0.30588468050245332</v>
      </c>
      <c r="AK1006" s="19">
        <f>AL1006</f>
        <v>0.30588468050245332</v>
      </c>
      <c r="AL1006" s="19">
        <f>IF(ISNUMBER(AL267/ISSUM(AL$267:AL$270)),AL267/ISSUM(AL$267:AL$270),0)</f>
        <v>0.30588468050245332</v>
      </c>
      <c r="AM1006" s="19">
        <f>AL1006</f>
        <v>0.30588468050245332</v>
      </c>
      <c r="AN1006" s="19">
        <f t="shared" ref="AN1006:BA1006" si="823">AM1006</f>
        <v>0.30588468050245332</v>
      </c>
      <c r="AO1006" s="19">
        <f t="shared" si="823"/>
        <v>0.30588468050245332</v>
      </c>
      <c r="AP1006" s="19">
        <f t="shared" si="823"/>
        <v>0.30588468050245332</v>
      </c>
      <c r="AQ1006" s="19">
        <f t="shared" si="823"/>
        <v>0.30588468050245332</v>
      </c>
      <c r="AR1006" s="19">
        <f t="shared" si="823"/>
        <v>0.30588468050245332</v>
      </c>
      <c r="AS1006" s="19">
        <f t="shared" si="823"/>
        <v>0.30588468050245332</v>
      </c>
      <c r="AT1006" s="19">
        <f t="shared" si="823"/>
        <v>0.30588468050245332</v>
      </c>
      <c r="AU1006" s="19">
        <f t="shared" si="823"/>
        <v>0.30588468050245332</v>
      </c>
      <c r="AV1006" s="19">
        <f t="shared" si="823"/>
        <v>0.30588468050245332</v>
      </c>
      <c r="AW1006" s="19">
        <f t="shared" si="823"/>
        <v>0.30588468050245332</v>
      </c>
      <c r="AX1006" s="19">
        <f t="shared" si="823"/>
        <v>0.30588468050245332</v>
      </c>
      <c r="AY1006" s="19">
        <f t="shared" si="823"/>
        <v>0.30588468050245332</v>
      </c>
      <c r="AZ1006" s="19">
        <f t="shared" si="823"/>
        <v>0.30588468050245332</v>
      </c>
      <c r="BA1006" s="19">
        <f t="shared" si="823"/>
        <v>0.30588468050245332</v>
      </c>
    </row>
    <row r="1007" spans="1:53" s="142" customFormat="1" outlineLevel="1" x14ac:dyDescent="0.2">
      <c r="A1007" s="96"/>
      <c r="B1007" s="96"/>
      <c r="C1007" s="96"/>
      <c r="D1007" s="96"/>
      <c r="E1007" s="96"/>
      <c r="F1007" s="62" t="s">
        <v>445</v>
      </c>
      <c r="G1007" s="62" t="s">
        <v>1076</v>
      </c>
      <c r="H1007" s="19">
        <f t="shared" ref="H1007:AJ1007" si="824">I1007</f>
        <v>0.23527226957820874</v>
      </c>
      <c r="I1007" s="19">
        <f t="shared" si="824"/>
        <v>0.23527226957820874</v>
      </c>
      <c r="J1007" s="19">
        <f t="shared" si="824"/>
        <v>0.23527226957820874</v>
      </c>
      <c r="K1007" s="19">
        <f t="shared" si="824"/>
        <v>0.23527226957820874</v>
      </c>
      <c r="L1007" s="19">
        <f t="shared" si="824"/>
        <v>0.23527226957820874</v>
      </c>
      <c r="M1007" s="19">
        <f t="shared" si="824"/>
        <v>0.23527226957820874</v>
      </c>
      <c r="N1007" s="19">
        <f t="shared" si="824"/>
        <v>0.23527226957820874</v>
      </c>
      <c r="O1007" s="19">
        <f t="shared" si="824"/>
        <v>0.23527226957820874</v>
      </c>
      <c r="P1007" s="19">
        <f t="shared" si="824"/>
        <v>0.23527226957820874</v>
      </c>
      <c r="Q1007" s="19">
        <f t="shared" si="824"/>
        <v>0.23527226957820874</v>
      </c>
      <c r="R1007" s="19">
        <f t="shared" si="824"/>
        <v>0.23527226957820874</v>
      </c>
      <c r="S1007" s="19">
        <f t="shared" si="824"/>
        <v>0.23527226957820874</v>
      </c>
      <c r="T1007" s="19">
        <f t="shared" si="824"/>
        <v>0.23527226957820874</v>
      </c>
      <c r="U1007" s="19">
        <f t="shared" si="824"/>
        <v>0.23527226957820874</v>
      </c>
      <c r="V1007" s="19">
        <f t="shared" si="824"/>
        <v>0.23527226957820874</v>
      </c>
      <c r="W1007" s="19">
        <f t="shared" si="824"/>
        <v>0.23527226957820874</v>
      </c>
      <c r="X1007" s="19">
        <f t="shared" si="824"/>
        <v>0.23527226957820874</v>
      </c>
      <c r="Y1007" s="19">
        <f t="shared" si="824"/>
        <v>0.23527226957820874</v>
      </c>
      <c r="Z1007" s="19">
        <f t="shared" si="824"/>
        <v>0.23527226957820874</v>
      </c>
      <c r="AA1007" s="19">
        <f t="shared" si="824"/>
        <v>0.23527226957820874</v>
      </c>
      <c r="AB1007" s="19">
        <f t="shared" si="824"/>
        <v>0.23527226957820874</v>
      </c>
      <c r="AC1007" s="19">
        <f t="shared" si="824"/>
        <v>0.23527226957820874</v>
      </c>
      <c r="AD1007" s="19">
        <f t="shared" si="824"/>
        <v>0.23527226957820874</v>
      </c>
      <c r="AE1007" s="19">
        <f t="shared" si="824"/>
        <v>0.23527226957820874</v>
      </c>
      <c r="AF1007" s="19">
        <f t="shared" si="824"/>
        <v>0.23527226957820874</v>
      </c>
      <c r="AG1007" s="19">
        <f t="shared" si="824"/>
        <v>0.23527226957820874</v>
      </c>
      <c r="AH1007" s="19">
        <f t="shared" si="824"/>
        <v>0.23527226957820874</v>
      </c>
      <c r="AI1007" s="19">
        <f t="shared" si="824"/>
        <v>0.23527226957820874</v>
      </c>
      <c r="AJ1007" s="19">
        <f t="shared" si="824"/>
        <v>0.23527226957820874</v>
      </c>
      <c r="AK1007" s="19">
        <f>AL1007</f>
        <v>0.23527226957820874</v>
      </c>
      <c r="AL1007" s="19">
        <f>IF(ISNUMBER(AL268/ISSUM(AL$267:AL$270)),AL268/ISSUM(AL$267:AL$270),0)</f>
        <v>0.23527226957820874</v>
      </c>
      <c r="AM1007" s="19">
        <f>AL1007</f>
        <v>0.23527226957820874</v>
      </c>
      <c r="AN1007" s="19">
        <f t="shared" ref="AN1007:BA1007" si="825">AM1007</f>
        <v>0.23527226957820874</v>
      </c>
      <c r="AO1007" s="19">
        <f t="shared" si="825"/>
        <v>0.23527226957820874</v>
      </c>
      <c r="AP1007" s="19">
        <f t="shared" si="825"/>
        <v>0.23527226957820874</v>
      </c>
      <c r="AQ1007" s="19">
        <f t="shared" si="825"/>
        <v>0.23527226957820874</v>
      </c>
      <c r="AR1007" s="19">
        <f t="shared" si="825"/>
        <v>0.23527226957820874</v>
      </c>
      <c r="AS1007" s="19">
        <f t="shared" si="825"/>
        <v>0.23527226957820874</v>
      </c>
      <c r="AT1007" s="19">
        <f t="shared" si="825"/>
        <v>0.23527226957820874</v>
      </c>
      <c r="AU1007" s="19">
        <f t="shared" si="825"/>
        <v>0.23527226957820874</v>
      </c>
      <c r="AV1007" s="19">
        <f t="shared" si="825"/>
        <v>0.23527226957820874</v>
      </c>
      <c r="AW1007" s="19">
        <f t="shared" si="825"/>
        <v>0.23527226957820874</v>
      </c>
      <c r="AX1007" s="19">
        <f t="shared" si="825"/>
        <v>0.23527226957820874</v>
      </c>
      <c r="AY1007" s="19">
        <f t="shared" si="825"/>
        <v>0.23527226957820874</v>
      </c>
      <c r="AZ1007" s="19">
        <f t="shared" si="825"/>
        <v>0.23527226957820874</v>
      </c>
      <c r="BA1007" s="19">
        <f t="shared" si="825"/>
        <v>0.23527226957820874</v>
      </c>
    </row>
    <row r="1008" spans="1:53" s="142" customFormat="1" outlineLevel="1" x14ac:dyDescent="0.2">
      <c r="A1008" s="96"/>
      <c r="B1008" s="96"/>
      <c r="C1008" s="96"/>
      <c r="D1008" s="96"/>
      <c r="E1008" s="96"/>
      <c r="F1008" s="62" t="s">
        <v>446</v>
      </c>
      <c r="G1008" s="62" t="s">
        <v>1077</v>
      </c>
      <c r="H1008" s="19">
        <f t="shared" ref="H1008:AJ1008" si="826">I1008</f>
        <v>0.22197338268739883</v>
      </c>
      <c r="I1008" s="19">
        <f t="shared" si="826"/>
        <v>0.22197338268739883</v>
      </c>
      <c r="J1008" s="19">
        <f t="shared" si="826"/>
        <v>0.22197338268739883</v>
      </c>
      <c r="K1008" s="19">
        <f t="shared" si="826"/>
        <v>0.22197338268739883</v>
      </c>
      <c r="L1008" s="19">
        <f t="shared" si="826"/>
        <v>0.22197338268739883</v>
      </c>
      <c r="M1008" s="19">
        <f t="shared" si="826"/>
        <v>0.22197338268739883</v>
      </c>
      <c r="N1008" s="19">
        <f t="shared" si="826"/>
        <v>0.22197338268739883</v>
      </c>
      <c r="O1008" s="19">
        <f t="shared" si="826"/>
        <v>0.22197338268739883</v>
      </c>
      <c r="P1008" s="19">
        <f t="shared" si="826"/>
        <v>0.22197338268739883</v>
      </c>
      <c r="Q1008" s="19">
        <f t="shared" si="826"/>
        <v>0.22197338268739883</v>
      </c>
      <c r="R1008" s="19">
        <f t="shared" si="826"/>
        <v>0.22197338268739883</v>
      </c>
      <c r="S1008" s="19">
        <f t="shared" si="826"/>
        <v>0.22197338268739883</v>
      </c>
      <c r="T1008" s="19">
        <f t="shared" si="826"/>
        <v>0.22197338268739883</v>
      </c>
      <c r="U1008" s="19">
        <f t="shared" si="826"/>
        <v>0.22197338268739883</v>
      </c>
      <c r="V1008" s="19">
        <f t="shared" si="826"/>
        <v>0.22197338268739883</v>
      </c>
      <c r="W1008" s="19">
        <f t="shared" si="826"/>
        <v>0.22197338268739883</v>
      </c>
      <c r="X1008" s="19">
        <f t="shared" si="826"/>
        <v>0.22197338268739883</v>
      </c>
      <c r="Y1008" s="19">
        <f t="shared" si="826"/>
        <v>0.22197338268739883</v>
      </c>
      <c r="Z1008" s="19">
        <f t="shared" si="826"/>
        <v>0.22197338268739883</v>
      </c>
      <c r="AA1008" s="19">
        <f t="shared" si="826"/>
        <v>0.22197338268739883</v>
      </c>
      <c r="AB1008" s="19">
        <f t="shared" si="826"/>
        <v>0.22197338268739883</v>
      </c>
      <c r="AC1008" s="19">
        <f t="shared" si="826"/>
        <v>0.22197338268739883</v>
      </c>
      <c r="AD1008" s="19">
        <f t="shared" si="826"/>
        <v>0.22197338268739883</v>
      </c>
      <c r="AE1008" s="19">
        <f t="shared" si="826"/>
        <v>0.22197338268739883</v>
      </c>
      <c r="AF1008" s="19">
        <f t="shared" si="826"/>
        <v>0.22197338268739883</v>
      </c>
      <c r="AG1008" s="19">
        <f t="shared" si="826"/>
        <v>0.22197338268739883</v>
      </c>
      <c r="AH1008" s="19">
        <f t="shared" si="826"/>
        <v>0.22197338268739883</v>
      </c>
      <c r="AI1008" s="19">
        <f t="shared" si="826"/>
        <v>0.22197338268739883</v>
      </c>
      <c r="AJ1008" s="19">
        <f t="shared" si="826"/>
        <v>0.22197338268739883</v>
      </c>
      <c r="AK1008" s="19">
        <f>AL1008</f>
        <v>0.22197338268739883</v>
      </c>
      <c r="AL1008" s="19">
        <f>IF(ISNUMBER(AL269/ISSUM(AL$267:AL$270)),AL269/ISSUM(AL$267:AL$270),0)</f>
        <v>0.22197338268739883</v>
      </c>
      <c r="AM1008" s="19">
        <f>AL1008</f>
        <v>0.22197338268739883</v>
      </c>
      <c r="AN1008" s="19">
        <f t="shared" ref="AN1008:BA1008" si="827">AM1008</f>
        <v>0.22197338268739883</v>
      </c>
      <c r="AO1008" s="19">
        <f t="shared" si="827"/>
        <v>0.22197338268739883</v>
      </c>
      <c r="AP1008" s="19">
        <f t="shared" si="827"/>
        <v>0.22197338268739883</v>
      </c>
      <c r="AQ1008" s="19">
        <f t="shared" si="827"/>
        <v>0.22197338268739883</v>
      </c>
      <c r="AR1008" s="19">
        <f t="shared" si="827"/>
        <v>0.22197338268739883</v>
      </c>
      <c r="AS1008" s="19">
        <f t="shared" si="827"/>
        <v>0.22197338268739883</v>
      </c>
      <c r="AT1008" s="19">
        <f t="shared" si="827"/>
        <v>0.22197338268739883</v>
      </c>
      <c r="AU1008" s="19">
        <f t="shared" si="827"/>
        <v>0.22197338268739883</v>
      </c>
      <c r="AV1008" s="19">
        <f t="shared" si="827"/>
        <v>0.22197338268739883</v>
      </c>
      <c r="AW1008" s="19">
        <f t="shared" si="827"/>
        <v>0.22197338268739883</v>
      </c>
      <c r="AX1008" s="19">
        <f t="shared" si="827"/>
        <v>0.22197338268739883</v>
      </c>
      <c r="AY1008" s="19">
        <f t="shared" si="827"/>
        <v>0.22197338268739883</v>
      </c>
      <c r="AZ1008" s="19">
        <f t="shared" si="827"/>
        <v>0.22197338268739883</v>
      </c>
      <c r="BA1008" s="19">
        <f t="shared" si="827"/>
        <v>0.22197338268739883</v>
      </c>
    </row>
    <row r="1009" spans="1:53" s="142" customFormat="1" outlineLevel="1" x14ac:dyDescent="0.2">
      <c r="A1009" s="96"/>
      <c r="B1009" s="96"/>
      <c r="C1009" s="96"/>
      <c r="D1009" s="96"/>
      <c r="E1009" s="96"/>
      <c r="F1009" s="62" t="s">
        <v>447</v>
      </c>
      <c r="G1009" s="62" t="s">
        <v>1078</v>
      </c>
      <c r="H1009" s="19">
        <f t="shared" ref="H1009:AJ1009" si="828">I1009</f>
        <v>0.23686966723193922</v>
      </c>
      <c r="I1009" s="19">
        <f t="shared" si="828"/>
        <v>0.23686966723193922</v>
      </c>
      <c r="J1009" s="19">
        <f t="shared" si="828"/>
        <v>0.23686966723193922</v>
      </c>
      <c r="K1009" s="19">
        <f t="shared" si="828"/>
        <v>0.23686966723193922</v>
      </c>
      <c r="L1009" s="19">
        <f t="shared" si="828"/>
        <v>0.23686966723193922</v>
      </c>
      <c r="M1009" s="19">
        <f t="shared" si="828"/>
        <v>0.23686966723193922</v>
      </c>
      <c r="N1009" s="19">
        <f t="shared" si="828"/>
        <v>0.23686966723193922</v>
      </c>
      <c r="O1009" s="19">
        <f t="shared" si="828"/>
        <v>0.23686966723193922</v>
      </c>
      <c r="P1009" s="19">
        <f t="shared" si="828"/>
        <v>0.23686966723193922</v>
      </c>
      <c r="Q1009" s="19">
        <f t="shared" si="828"/>
        <v>0.23686966723193922</v>
      </c>
      <c r="R1009" s="19">
        <f t="shared" si="828"/>
        <v>0.23686966723193922</v>
      </c>
      <c r="S1009" s="19">
        <f t="shared" si="828"/>
        <v>0.23686966723193922</v>
      </c>
      <c r="T1009" s="19">
        <f t="shared" si="828"/>
        <v>0.23686966723193922</v>
      </c>
      <c r="U1009" s="19">
        <f t="shared" si="828"/>
        <v>0.23686966723193922</v>
      </c>
      <c r="V1009" s="19">
        <f t="shared" si="828"/>
        <v>0.23686966723193922</v>
      </c>
      <c r="W1009" s="19">
        <f t="shared" si="828"/>
        <v>0.23686966723193922</v>
      </c>
      <c r="X1009" s="19">
        <f t="shared" si="828"/>
        <v>0.23686966723193922</v>
      </c>
      <c r="Y1009" s="19">
        <f t="shared" si="828"/>
        <v>0.23686966723193922</v>
      </c>
      <c r="Z1009" s="19">
        <f t="shared" si="828"/>
        <v>0.23686966723193922</v>
      </c>
      <c r="AA1009" s="19">
        <f t="shared" si="828"/>
        <v>0.23686966723193922</v>
      </c>
      <c r="AB1009" s="19">
        <f t="shared" si="828"/>
        <v>0.23686966723193922</v>
      </c>
      <c r="AC1009" s="19">
        <f t="shared" si="828"/>
        <v>0.23686966723193922</v>
      </c>
      <c r="AD1009" s="19">
        <f t="shared" si="828"/>
        <v>0.23686966723193922</v>
      </c>
      <c r="AE1009" s="19">
        <f t="shared" si="828"/>
        <v>0.23686966723193922</v>
      </c>
      <c r="AF1009" s="19">
        <f t="shared" si="828"/>
        <v>0.23686966723193922</v>
      </c>
      <c r="AG1009" s="19">
        <f t="shared" si="828"/>
        <v>0.23686966723193922</v>
      </c>
      <c r="AH1009" s="19">
        <f t="shared" si="828"/>
        <v>0.23686966723193922</v>
      </c>
      <c r="AI1009" s="19">
        <f t="shared" si="828"/>
        <v>0.23686966723193922</v>
      </c>
      <c r="AJ1009" s="19">
        <f t="shared" si="828"/>
        <v>0.23686966723193922</v>
      </c>
      <c r="AK1009" s="19">
        <f>AL1009</f>
        <v>0.23686966723193922</v>
      </c>
      <c r="AL1009" s="19">
        <f>IF(ISNUMBER(AL270/ISSUM(AL$267:AL$270)),AL270/ISSUM(AL$267:AL$270),0)</f>
        <v>0.23686966723193922</v>
      </c>
      <c r="AM1009" s="19">
        <f>AL1009</f>
        <v>0.23686966723193922</v>
      </c>
      <c r="AN1009" s="19">
        <f t="shared" ref="AN1009:BA1009" si="829">AM1009</f>
        <v>0.23686966723193922</v>
      </c>
      <c r="AO1009" s="19">
        <f t="shared" si="829"/>
        <v>0.23686966723193922</v>
      </c>
      <c r="AP1009" s="19">
        <f t="shared" si="829"/>
        <v>0.23686966723193922</v>
      </c>
      <c r="AQ1009" s="19">
        <f t="shared" si="829"/>
        <v>0.23686966723193922</v>
      </c>
      <c r="AR1009" s="19">
        <f t="shared" si="829"/>
        <v>0.23686966723193922</v>
      </c>
      <c r="AS1009" s="19">
        <f t="shared" si="829"/>
        <v>0.23686966723193922</v>
      </c>
      <c r="AT1009" s="19">
        <f t="shared" si="829"/>
        <v>0.23686966723193922</v>
      </c>
      <c r="AU1009" s="19">
        <f t="shared" si="829"/>
        <v>0.23686966723193922</v>
      </c>
      <c r="AV1009" s="19">
        <f t="shared" si="829"/>
        <v>0.23686966723193922</v>
      </c>
      <c r="AW1009" s="19">
        <f t="shared" si="829"/>
        <v>0.23686966723193922</v>
      </c>
      <c r="AX1009" s="19">
        <f t="shared" si="829"/>
        <v>0.23686966723193922</v>
      </c>
      <c r="AY1009" s="19">
        <f t="shared" si="829"/>
        <v>0.23686966723193922</v>
      </c>
      <c r="AZ1009" s="19">
        <f t="shared" si="829"/>
        <v>0.23686966723193922</v>
      </c>
      <c r="BA1009" s="19">
        <f t="shared" si="829"/>
        <v>0.23686966723193922</v>
      </c>
    </row>
    <row r="1010" spans="1:53" x14ac:dyDescent="0.2">
      <c r="A1010" s="96"/>
      <c r="B1010" s="96"/>
      <c r="C1010" s="96"/>
      <c r="D1010" s="96"/>
      <c r="E1010" s="96"/>
      <c r="F1010" s="62" t="s">
        <v>1495</v>
      </c>
      <c r="G1010" s="62" t="s">
        <v>1496</v>
      </c>
      <c r="H1010" s="19">
        <f>ISSUM(H1006:H$1009)</f>
        <v>1.0000000000000002</v>
      </c>
      <c r="I1010" s="19">
        <f>ISSUM(I1006:I$1009)</f>
        <v>1.0000000000000002</v>
      </c>
      <c r="J1010" s="19">
        <f>ISSUM(J1006:J$1009)</f>
        <v>1.0000000000000002</v>
      </c>
      <c r="K1010" s="19">
        <f>ISSUM(K1006:K$1009)</f>
        <v>1.0000000000000002</v>
      </c>
      <c r="L1010" s="19">
        <f>ISSUM(L1006:L$1009)</f>
        <v>1.0000000000000002</v>
      </c>
      <c r="M1010" s="19">
        <f>ISSUM(M1006:M$1009)</f>
        <v>1.0000000000000002</v>
      </c>
      <c r="N1010" s="19">
        <f>ISSUM(N1006:N$1009)</f>
        <v>1.0000000000000002</v>
      </c>
      <c r="O1010" s="19">
        <f>ISSUM(O1006:O$1009)</f>
        <v>1.0000000000000002</v>
      </c>
      <c r="P1010" s="19">
        <f>ISSUM(P1006:P$1009)</f>
        <v>1.0000000000000002</v>
      </c>
      <c r="Q1010" s="19">
        <f>ISSUM(Q1006:Q$1009)</f>
        <v>1.0000000000000002</v>
      </c>
      <c r="R1010" s="19">
        <f>ISSUM(R1006:R$1009)</f>
        <v>1.0000000000000002</v>
      </c>
      <c r="S1010" s="19">
        <f>ISSUM(S1006:S$1009)</f>
        <v>1.0000000000000002</v>
      </c>
      <c r="T1010" s="19">
        <f>ISSUM(T1006:T$1009)</f>
        <v>1.0000000000000002</v>
      </c>
      <c r="U1010" s="19">
        <f>ISSUM(U1006:U$1009)</f>
        <v>1.0000000000000002</v>
      </c>
      <c r="V1010" s="19">
        <f>ISSUM(V1006:V$1009)</f>
        <v>1.0000000000000002</v>
      </c>
      <c r="W1010" s="19">
        <f>ISSUM(W1006:W$1009)</f>
        <v>1.0000000000000002</v>
      </c>
      <c r="X1010" s="19">
        <f>ISSUM(X1006:X$1009)</f>
        <v>1.0000000000000002</v>
      </c>
      <c r="Y1010" s="19">
        <f>ISSUM(Y1006:Y$1009)</f>
        <v>1.0000000000000002</v>
      </c>
      <c r="Z1010" s="19">
        <f>ISSUM(Z1006:Z$1009)</f>
        <v>1.0000000000000002</v>
      </c>
      <c r="AA1010" s="19">
        <f>ISSUM(AA1006:AA$1009)</f>
        <v>1.0000000000000002</v>
      </c>
      <c r="AB1010" s="19">
        <f>ISSUM(AB1006:AB$1009)</f>
        <v>1.0000000000000002</v>
      </c>
      <c r="AC1010" s="19">
        <f>ISSUM(AC1006:AC$1009)</f>
        <v>1.0000000000000002</v>
      </c>
      <c r="AD1010" s="19">
        <f>ISSUM(AD1006:AD$1009)</f>
        <v>1.0000000000000002</v>
      </c>
      <c r="AE1010" s="19">
        <f>ISSUM(AE1006:AE$1009)</f>
        <v>1.0000000000000002</v>
      </c>
      <c r="AF1010" s="19">
        <f>ISSUM(AF1006:AF$1009)</f>
        <v>1.0000000000000002</v>
      </c>
      <c r="AG1010" s="19">
        <f>ISSUM(AG1006:AG$1009)</f>
        <v>1.0000000000000002</v>
      </c>
      <c r="AH1010" s="19">
        <f>ISSUM(AH1006:AH$1009)</f>
        <v>1.0000000000000002</v>
      </c>
      <c r="AI1010" s="19">
        <f>ISSUM(AI1006:AI$1009)</f>
        <v>1.0000000000000002</v>
      </c>
      <c r="AJ1010" s="19">
        <f>ISSUM(AJ1006:AJ$1009)</f>
        <v>1.0000000000000002</v>
      </c>
      <c r="AK1010" s="19">
        <f>ISSUM(AK1006:AK$1009)</f>
        <v>1.0000000000000002</v>
      </c>
      <c r="AL1010" s="19">
        <f>ISSUM(AL1006:AL$1009)</f>
        <v>1.0000000000000002</v>
      </c>
      <c r="AM1010" s="19">
        <f>ISSUM(AM1006:AM$1009)</f>
        <v>1.0000000000000002</v>
      </c>
      <c r="AN1010" s="19">
        <f>ISSUM(AN1006:AN$1009)</f>
        <v>1.0000000000000002</v>
      </c>
      <c r="AO1010" s="19">
        <f>ISSUM(AO1006:AO$1009)</f>
        <v>1.0000000000000002</v>
      </c>
      <c r="AP1010" s="19">
        <f>ISSUM(AP1006:AP$1009)</f>
        <v>1.0000000000000002</v>
      </c>
      <c r="AQ1010" s="19">
        <f>ISSUM(AQ1006:AQ$1009)</f>
        <v>1.0000000000000002</v>
      </c>
      <c r="AR1010" s="19">
        <f>ISSUM(AR1006:AR$1009)</f>
        <v>1.0000000000000002</v>
      </c>
      <c r="AS1010" s="19">
        <f>ISSUM(AS1006:AS$1009)</f>
        <v>1.0000000000000002</v>
      </c>
      <c r="AT1010" s="19">
        <f>ISSUM(AT1006:AT$1009)</f>
        <v>1.0000000000000002</v>
      </c>
      <c r="AU1010" s="19">
        <f>ISSUM(AU1006:AU$1009)</f>
        <v>1.0000000000000002</v>
      </c>
      <c r="AV1010" s="19">
        <f>ISSUM(AV1006:AV$1009)</f>
        <v>1.0000000000000002</v>
      </c>
      <c r="AW1010" s="19">
        <f>ISSUM(AW1006:AW$1009)</f>
        <v>1.0000000000000002</v>
      </c>
      <c r="AX1010" s="19">
        <f>ISSUM(AX1006:AX$1009)</f>
        <v>1.0000000000000002</v>
      </c>
      <c r="AY1010" s="19">
        <f>ISSUM(AY1006:AY$1009)</f>
        <v>1.0000000000000002</v>
      </c>
      <c r="AZ1010" s="19">
        <f>ISSUM(AZ1006:AZ$1009)</f>
        <v>1.0000000000000002</v>
      </c>
      <c r="BA1010" s="19">
        <f>ISSUM(BA1006:BA$1009)</f>
        <v>1.0000000000000002</v>
      </c>
    </row>
    <row r="1011" spans="1:53" s="142" customFormat="1" outlineLevel="1" x14ac:dyDescent="0.2">
      <c r="A1011" s="96"/>
      <c r="B1011" s="96"/>
      <c r="C1011" s="96"/>
      <c r="D1011" s="96"/>
      <c r="E1011" s="96"/>
      <c r="F1011" s="62" t="s">
        <v>444</v>
      </c>
      <c r="G1011" s="62" t="s">
        <v>1079</v>
      </c>
      <c r="H1011" s="19">
        <f t="shared" ref="H1011:AJ1011" si="830">I1011</f>
        <v>0.32137212406368509</v>
      </c>
      <c r="I1011" s="19">
        <f t="shared" si="830"/>
        <v>0.32137212406368509</v>
      </c>
      <c r="J1011" s="19">
        <f t="shared" si="830"/>
        <v>0.32137212406368509</v>
      </c>
      <c r="K1011" s="19">
        <f t="shared" si="830"/>
        <v>0.32137212406368509</v>
      </c>
      <c r="L1011" s="19">
        <f t="shared" si="830"/>
        <v>0.32137212406368509</v>
      </c>
      <c r="M1011" s="19">
        <f t="shared" si="830"/>
        <v>0.32137212406368509</v>
      </c>
      <c r="N1011" s="19">
        <f t="shared" si="830"/>
        <v>0.32137212406368509</v>
      </c>
      <c r="O1011" s="19">
        <f t="shared" si="830"/>
        <v>0.32137212406368509</v>
      </c>
      <c r="P1011" s="19">
        <f t="shared" si="830"/>
        <v>0.32137212406368509</v>
      </c>
      <c r="Q1011" s="19">
        <f t="shared" si="830"/>
        <v>0.32137212406368509</v>
      </c>
      <c r="R1011" s="19">
        <f t="shared" si="830"/>
        <v>0.32137212406368509</v>
      </c>
      <c r="S1011" s="19">
        <f t="shared" si="830"/>
        <v>0.32137212406368509</v>
      </c>
      <c r="T1011" s="19">
        <f t="shared" si="830"/>
        <v>0.32137212406368509</v>
      </c>
      <c r="U1011" s="19">
        <f t="shared" si="830"/>
        <v>0.32137212406368509</v>
      </c>
      <c r="V1011" s="19">
        <f t="shared" si="830"/>
        <v>0.32137212406368509</v>
      </c>
      <c r="W1011" s="19">
        <f t="shared" si="830"/>
        <v>0.32137212406368509</v>
      </c>
      <c r="X1011" s="19">
        <f t="shared" si="830"/>
        <v>0.32137212406368509</v>
      </c>
      <c r="Y1011" s="19">
        <f t="shared" si="830"/>
        <v>0.32137212406368509</v>
      </c>
      <c r="Z1011" s="19">
        <f t="shared" si="830"/>
        <v>0.32137212406368509</v>
      </c>
      <c r="AA1011" s="19">
        <f t="shared" si="830"/>
        <v>0.32137212406368509</v>
      </c>
      <c r="AB1011" s="19">
        <f t="shared" si="830"/>
        <v>0.32137212406368509</v>
      </c>
      <c r="AC1011" s="19">
        <f t="shared" si="830"/>
        <v>0.32137212406368509</v>
      </c>
      <c r="AD1011" s="19">
        <f t="shared" si="830"/>
        <v>0.32137212406368509</v>
      </c>
      <c r="AE1011" s="19">
        <f t="shared" si="830"/>
        <v>0.32137212406368509</v>
      </c>
      <c r="AF1011" s="19">
        <f t="shared" si="830"/>
        <v>0.32137212406368509</v>
      </c>
      <c r="AG1011" s="19">
        <f t="shared" si="830"/>
        <v>0.32137212406368509</v>
      </c>
      <c r="AH1011" s="19">
        <f t="shared" si="830"/>
        <v>0.32137212406368509</v>
      </c>
      <c r="AI1011" s="19">
        <f t="shared" si="830"/>
        <v>0.32137212406368509</v>
      </c>
      <c r="AJ1011" s="19">
        <f t="shared" si="830"/>
        <v>0.32137212406368509</v>
      </c>
      <c r="AK1011" s="19">
        <f>AL1011</f>
        <v>0.32137212406368509</v>
      </c>
      <c r="AL1011" s="19">
        <f>IF(ISNUMBER(AL273/ISSUM(AL$273:AL$276)),AL273/ISSUM(AL$273:AL$276),0)</f>
        <v>0.32137212406368509</v>
      </c>
      <c r="AM1011" s="19">
        <f>AL1011</f>
        <v>0.32137212406368509</v>
      </c>
      <c r="AN1011" s="19">
        <f t="shared" ref="AN1011:BA1011" si="831">AM1011</f>
        <v>0.32137212406368509</v>
      </c>
      <c r="AO1011" s="19">
        <f t="shared" si="831"/>
        <v>0.32137212406368509</v>
      </c>
      <c r="AP1011" s="19">
        <f t="shared" si="831"/>
        <v>0.32137212406368509</v>
      </c>
      <c r="AQ1011" s="19">
        <f t="shared" si="831"/>
        <v>0.32137212406368509</v>
      </c>
      <c r="AR1011" s="19">
        <f t="shared" si="831"/>
        <v>0.32137212406368509</v>
      </c>
      <c r="AS1011" s="19">
        <f t="shared" si="831"/>
        <v>0.32137212406368509</v>
      </c>
      <c r="AT1011" s="19">
        <f t="shared" si="831"/>
        <v>0.32137212406368509</v>
      </c>
      <c r="AU1011" s="19">
        <f t="shared" si="831"/>
        <v>0.32137212406368509</v>
      </c>
      <c r="AV1011" s="19">
        <f t="shared" si="831"/>
        <v>0.32137212406368509</v>
      </c>
      <c r="AW1011" s="19">
        <f t="shared" si="831"/>
        <v>0.32137212406368509</v>
      </c>
      <c r="AX1011" s="19">
        <f t="shared" si="831"/>
        <v>0.32137212406368509</v>
      </c>
      <c r="AY1011" s="19">
        <f t="shared" si="831"/>
        <v>0.32137212406368509</v>
      </c>
      <c r="AZ1011" s="19">
        <f t="shared" si="831"/>
        <v>0.32137212406368509</v>
      </c>
      <c r="BA1011" s="19">
        <f t="shared" si="831"/>
        <v>0.32137212406368509</v>
      </c>
    </row>
    <row r="1012" spans="1:53" s="142" customFormat="1" outlineLevel="1" x14ac:dyDescent="0.2">
      <c r="A1012" s="96"/>
      <c r="B1012" s="96"/>
      <c r="C1012" s="96"/>
      <c r="D1012" s="96"/>
      <c r="E1012" s="96"/>
      <c r="F1012" s="62" t="s">
        <v>445</v>
      </c>
      <c r="G1012" s="62" t="s">
        <v>1080</v>
      </c>
      <c r="H1012" s="19">
        <f t="shared" ref="H1012:AJ1012" si="832">I1012</f>
        <v>0.23405958426094997</v>
      </c>
      <c r="I1012" s="19">
        <f t="shared" si="832"/>
        <v>0.23405958426094997</v>
      </c>
      <c r="J1012" s="19">
        <f t="shared" si="832"/>
        <v>0.23405958426094997</v>
      </c>
      <c r="K1012" s="19">
        <f t="shared" si="832"/>
        <v>0.23405958426094997</v>
      </c>
      <c r="L1012" s="19">
        <f t="shared" si="832"/>
        <v>0.23405958426094997</v>
      </c>
      <c r="M1012" s="19">
        <f t="shared" si="832"/>
        <v>0.23405958426094997</v>
      </c>
      <c r="N1012" s="19">
        <f t="shared" si="832"/>
        <v>0.23405958426094997</v>
      </c>
      <c r="O1012" s="19">
        <f t="shared" si="832"/>
        <v>0.23405958426094997</v>
      </c>
      <c r="P1012" s="19">
        <f t="shared" si="832"/>
        <v>0.23405958426094997</v>
      </c>
      <c r="Q1012" s="19">
        <f t="shared" si="832"/>
        <v>0.23405958426094997</v>
      </c>
      <c r="R1012" s="19">
        <f t="shared" si="832"/>
        <v>0.23405958426094997</v>
      </c>
      <c r="S1012" s="19">
        <f t="shared" si="832"/>
        <v>0.23405958426094997</v>
      </c>
      <c r="T1012" s="19">
        <f t="shared" si="832"/>
        <v>0.23405958426094997</v>
      </c>
      <c r="U1012" s="19">
        <f t="shared" si="832"/>
        <v>0.23405958426094997</v>
      </c>
      <c r="V1012" s="19">
        <f t="shared" si="832"/>
        <v>0.23405958426094997</v>
      </c>
      <c r="W1012" s="19">
        <f t="shared" si="832"/>
        <v>0.23405958426094997</v>
      </c>
      <c r="X1012" s="19">
        <f t="shared" si="832"/>
        <v>0.23405958426094997</v>
      </c>
      <c r="Y1012" s="19">
        <f t="shared" si="832"/>
        <v>0.23405958426094997</v>
      </c>
      <c r="Z1012" s="19">
        <f t="shared" si="832"/>
        <v>0.23405958426094997</v>
      </c>
      <c r="AA1012" s="19">
        <f t="shared" si="832"/>
        <v>0.23405958426094997</v>
      </c>
      <c r="AB1012" s="19">
        <f t="shared" si="832"/>
        <v>0.23405958426094997</v>
      </c>
      <c r="AC1012" s="19">
        <f t="shared" si="832"/>
        <v>0.23405958426094997</v>
      </c>
      <c r="AD1012" s="19">
        <f t="shared" si="832"/>
        <v>0.23405958426094997</v>
      </c>
      <c r="AE1012" s="19">
        <f t="shared" si="832"/>
        <v>0.23405958426094997</v>
      </c>
      <c r="AF1012" s="19">
        <f t="shared" si="832"/>
        <v>0.23405958426094997</v>
      </c>
      <c r="AG1012" s="19">
        <f t="shared" si="832"/>
        <v>0.23405958426094997</v>
      </c>
      <c r="AH1012" s="19">
        <f t="shared" si="832"/>
        <v>0.23405958426094997</v>
      </c>
      <c r="AI1012" s="19">
        <f t="shared" si="832"/>
        <v>0.23405958426094997</v>
      </c>
      <c r="AJ1012" s="19">
        <f t="shared" si="832"/>
        <v>0.23405958426094997</v>
      </c>
      <c r="AK1012" s="19">
        <f>AL1012</f>
        <v>0.23405958426094997</v>
      </c>
      <c r="AL1012" s="19">
        <f>IF(ISNUMBER(AL274/ISSUM(AL$273:AL$276)),AL274/ISSUM(AL$273:AL$276),0)</f>
        <v>0.23405958426094997</v>
      </c>
      <c r="AM1012" s="19">
        <f>AL1012</f>
        <v>0.23405958426094997</v>
      </c>
      <c r="AN1012" s="19">
        <f t="shared" ref="AN1012:BA1012" si="833">AM1012</f>
        <v>0.23405958426094997</v>
      </c>
      <c r="AO1012" s="19">
        <f t="shared" si="833"/>
        <v>0.23405958426094997</v>
      </c>
      <c r="AP1012" s="19">
        <f t="shared" si="833"/>
        <v>0.23405958426094997</v>
      </c>
      <c r="AQ1012" s="19">
        <f t="shared" si="833"/>
        <v>0.23405958426094997</v>
      </c>
      <c r="AR1012" s="19">
        <f t="shared" si="833"/>
        <v>0.23405958426094997</v>
      </c>
      <c r="AS1012" s="19">
        <f t="shared" si="833"/>
        <v>0.23405958426094997</v>
      </c>
      <c r="AT1012" s="19">
        <f t="shared" si="833"/>
        <v>0.23405958426094997</v>
      </c>
      <c r="AU1012" s="19">
        <f t="shared" si="833"/>
        <v>0.23405958426094997</v>
      </c>
      <c r="AV1012" s="19">
        <f t="shared" si="833"/>
        <v>0.23405958426094997</v>
      </c>
      <c r="AW1012" s="19">
        <f t="shared" si="833"/>
        <v>0.23405958426094997</v>
      </c>
      <c r="AX1012" s="19">
        <f t="shared" si="833"/>
        <v>0.23405958426094997</v>
      </c>
      <c r="AY1012" s="19">
        <f t="shared" si="833"/>
        <v>0.23405958426094997</v>
      </c>
      <c r="AZ1012" s="19">
        <f t="shared" si="833"/>
        <v>0.23405958426094997</v>
      </c>
      <c r="BA1012" s="19">
        <f t="shared" si="833"/>
        <v>0.23405958426094997</v>
      </c>
    </row>
    <row r="1013" spans="1:53" s="142" customFormat="1" outlineLevel="1" x14ac:dyDescent="0.2">
      <c r="A1013" s="96"/>
      <c r="B1013" s="96"/>
      <c r="C1013" s="96"/>
      <c r="D1013" s="96"/>
      <c r="E1013" s="96"/>
      <c r="F1013" s="62" t="s">
        <v>446</v>
      </c>
      <c r="G1013" s="62" t="s">
        <v>1081</v>
      </c>
      <c r="H1013" s="19">
        <f t="shared" ref="H1013:AJ1013" si="834">I1013</f>
        <v>0.19330046174967488</v>
      </c>
      <c r="I1013" s="19">
        <f t="shared" si="834"/>
        <v>0.19330046174967488</v>
      </c>
      <c r="J1013" s="19">
        <f t="shared" si="834"/>
        <v>0.19330046174967488</v>
      </c>
      <c r="K1013" s="19">
        <f t="shared" si="834"/>
        <v>0.19330046174967488</v>
      </c>
      <c r="L1013" s="19">
        <f t="shared" si="834"/>
        <v>0.19330046174967488</v>
      </c>
      <c r="M1013" s="19">
        <f t="shared" si="834"/>
        <v>0.19330046174967488</v>
      </c>
      <c r="N1013" s="19">
        <f t="shared" si="834"/>
        <v>0.19330046174967488</v>
      </c>
      <c r="O1013" s="19">
        <f t="shared" si="834"/>
        <v>0.19330046174967488</v>
      </c>
      <c r="P1013" s="19">
        <f t="shared" si="834"/>
        <v>0.19330046174967488</v>
      </c>
      <c r="Q1013" s="19">
        <f t="shared" si="834"/>
        <v>0.19330046174967488</v>
      </c>
      <c r="R1013" s="19">
        <f t="shared" si="834"/>
        <v>0.19330046174967488</v>
      </c>
      <c r="S1013" s="19">
        <f t="shared" si="834"/>
        <v>0.19330046174967488</v>
      </c>
      <c r="T1013" s="19">
        <f t="shared" si="834"/>
        <v>0.19330046174967488</v>
      </c>
      <c r="U1013" s="19">
        <f t="shared" si="834"/>
        <v>0.19330046174967488</v>
      </c>
      <c r="V1013" s="19">
        <f t="shared" si="834"/>
        <v>0.19330046174967488</v>
      </c>
      <c r="W1013" s="19">
        <f t="shared" si="834"/>
        <v>0.19330046174967488</v>
      </c>
      <c r="X1013" s="19">
        <f t="shared" si="834"/>
        <v>0.19330046174967488</v>
      </c>
      <c r="Y1013" s="19">
        <f t="shared" si="834"/>
        <v>0.19330046174967488</v>
      </c>
      <c r="Z1013" s="19">
        <f t="shared" si="834"/>
        <v>0.19330046174967488</v>
      </c>
      <c r="AA1013" s="19">
        <f t="shared" si="834"/>
        <v>0.19330046174967488</v>
      </c>
      <c r="AB1013" s="19">
        <f t="shared" si="834"/>
        <v>0.19330046174967488</v>
      </c>
      <c r="AC1013" s="19">
        <f t="shared" si="834"/>
        <v>0.19330046174967488</v>
      </c>
      <c r="AD1013" s="19">
        <f t="shared" si="834"/>
        <v>0.19330046174967488</v>
      </c>
      <c r="AE1013" s="19">
        <f t="shared" si="834"/>
        <v>0.19330046174967488</v>
      </c>
      <c r="AF1013" s="19">
        <f t="shared" si="834"/>
        <v>0.19330046174967488</v>
      </c>
      <c r="AG1013" s="19">
        <f t="shared" si="834"/>
        <v>0.19330046174967488</v>
      </c>
      <c r="AH1013" s="19">
        <f t="shared" si="834"/>
        <v>0.19330046174967488</v>
      </c>
      <c r="AI1013" s="19">
        <f t="shared" si="834"/>
        <v>0.19330046174967488</v>
      </c>
      <c r="AJ1013" s="19">
        <f t="shared" si="834"/>
        <v>0.19330046174967488</v>
      </c>
      <c r="AK1013" s="19">
        <f>AL1013</f>
        <v>0.19330046174967488</v>
      </c>
      <c r="AL1013" s="19">
        <f>IF(ISNUMBER(AL275/ISSUM(AL$273:AL$276)),AL275/ISSUM(AL$273:AL$276),0)</f>
        <v>0.19330046174967488</v>
      </c>
      <c r="AM1013" s="19">
        <f>AL1013</f>
        <v>0.19330046174967488</v>
      </c>
      <c r="AN1013" s="19">
        <f t="shared" ref="AN1013:BA1013" si="835">AM1013</f>
        <v>0.19330046174967488</v>
      </c>
      <c r="AO1013" s="19">
        <f t="shared" si="835"/>
        <v>0.19330046174967488</v>
      </c>
      <c r="AP1013" s="19">
        <f t="shared" si="835"/>
        <v>0.19330046174967488</v>
      </c>
      <c r="AQ1013" s="19">
        <f t="shared" si="835"/>
        <v>0.19330046174967488</v>
      </c>
      <c r="AR1013" s="19">
        <f t="shared" si="835"/>
        <v>0.19330046174967488</v>
      </c>
      <c r="AS1013" s="19">
        <f t="shared" si="835"/>
        <v>0.19330046174967488</v>
      </c>
      <c r="AT1013" s="19">
        <f t="shared" si="835"/>
        <v>0.19330046174967488</v>
      </c>
      <c r="AU1013" s="19">
        <f t="shared" si="835"/>
        <v>0.19330046174967488</v>
      </c>
      <c r="AV1013" s="19">
        <f t="shared" si="835"/>
        <v>0.19330046174967488</v>
      </c>
      <c r="AW1013" s="19">
        <f t="shared" si="835"/>
        <v>0.19330046174967488</v>
      </c>
      <c r="AX1013" s="19">
        <f t="shared" si="835"/>
        <v>0.19330046174967488</v>
      </c>
      <c r="AY1013" s="19">
        <f t="shared" si="835"/>
        <v>0.19330046174967488</v>
      </c>
      <c r="AZ1013" s="19">
        <f t="shared" si="835"/>
        <v>0.19330046174967488</v>
      </c>
      <c r="BA1013" s="19">
        <f t="shared" si="835"/>
        <v>0.19330046174967488</v>
      </c>
    </row>
    <row r="1014" spans="1:53" s="142" customFormat="1" outlineLevel="1" x14ac:dyDescent="0.2">
      <c r="A1014" s="96"/>
      <c r="B1014" s="96"/>
      <c r="C1014" s="96"/>
      <c r="D1014" s="96"/>
      <c r="E1014" s="96"/>
      <c r="F1014" s="62" t="s">
        <v>447</v>
      </c>
      <c r="G1014" s="62" t="s">
        <v>1082</v>
      </c>
      <c r="H1014" s="19">
        <f t="shared" ref="H1014:AJ1014" si="836">I1014</f>
        <v>0.25126782992569002</v>
      </c>
      <c r="I1014" s="19">
        <f t="shared" si="836"/>
        <v>0.25126782992569002</v>
      </c>
      <c r="J1014" s="19">
        <f t="shared" si="836"/>
        <v>0.25126782992569002</v>
      </c>
      <c r="K1014" s="19">
        <f t="shared" si="836"/>
        <v>0.25126782992569002</v>
      </c>
      <c r="L1014" s="19">
        <f t="shared" si="836"/>
        <v>0.25126782992569002</v>
      </c>
      <c r="M1014" s="19">
        <f t="shared" si="836"/>
        <v>0.25126782992569002</v>
      </c>
      <c r="N1014" s="19">
        <f t="shared" si="836"/>
        <v>0.25126782992569002</v>
      </c>
      <c r="O1014" s="19">
        <f t="shared" si="836"/>
        <v>0.25126782992569002</v>
      </c>
      <c r="P1014" s="19">
        <f t="shared" si="836"/>
        <v>0.25126782992569002</v>
      </c>
      <c r="Q1014" s="19">
        <f t="shared" si="836"/>
        <v>0.25126782992569002</v>
      </c>
      <c r="R1014" s="19">
        <f t="shared" si="836"/>
        <v>0.25126782992569002</v>
      </c>
      <c r="S1014" s="19">
        <f t="shared" si="836"/>
        <v>0.25126782992569002</v>
      </c>
      <c r="T1014" s="19">
        <f t="shared" si="836"/>
        <v>0.25126782992569002</v>
      </c>
      <c r="U1014" s="19">
        <f t="shared" si="836"/>
        <v>0.25126782992569002</v>
      </c>
      <c r="V1014" s="19">
        <f t="shared" si="836"/>
        <v>0.25126782992569002</v>
      </c>
      <c r="W1014" s="19">
        <f t="shared" si="836"/>
        <v>0.25126782992569002</v>
      </c>
      <c r="X1014" s="19">
        <f t="shared" si="836"/>
        <v>0.25126782992569002</v>
      </c>
      <c r="Y1014" s="19">
        <f t="shared" si="836"/>
        <v>0.25126782992569002</v>
      </c>
      <c r="Z1014" s="19">
        <f t="shared" si="836"/>
        <v>0.25126782992569002</v>
      </c>
      <c r="AA1014" s="19">
        <f t="shared" si="836"/>
        <v>0.25126782992569002</v>
      </c>
      <c r="AB1014" s="19">
        <f t="shared" si="836"/>
        <v>0.25126782992569002</v>
      </c>
      <c r="AC1014" s="19">
        <f t="shared" si="836"/>
        <v>0.25126782992569002</v>
      </c>
      <c r="AD1014" s="19">
        <f t="shared" si="836"/>
        <v>0.25126782992569002</v>
      </c>
      <c r="AE1014" s="19">
        <f t="shared" si="836"/>
        <v>0.25126782992569002</v>
      </c>
      <c r="AF1014" s="19">
        <f t="shared" si="836"/>
        <v>0.25126782992569002</v>
      </c>
      <c r="AG1014" s="19">
        <f t="shared" si="836"/>
        <v>0.25126782992569002</v>
      </c>
      <c r="AH1014" s="19">
        <f t="shared" si="836"/>
        <v>0.25126782992569002</v>
      </c>
      <c r="AI1014" s="19">
        <f t="shared" si="836"/>
        <v>0.25126782992569002</v>
      </c>
      <c r="AJ1014" s="19">
        <f t="shared" si="836"/>
        <v>0.25126782992569002</v>
      </c>
      <c r="AK1014" s="19">
        <f>AL1014</f>
        <v>0.25126782992569002</v>
      </c>
      <c r="AL1014" s="19">
        <f>IF(ISNUMBER(AL276/ISSUM(AL$273:AL$276)),AL276/ISSUM(AL$273:AL$276),0)</f>
        <v>0.25126782992569002</v>
      </c>
      <c r="AM1014" s="19">
        <f>AL1014</f>
        <v>0.25126782992569002</v>
      </c>
      <c r="AN1014" s="19">
        <f t="shared" ref="AN1014:BA1014" si="837">AM1014</f>
        <v>0.25126782992569002</v>
      </c>
      <c r="AO1014" s="19">
        <f t="shared" si="837"/>
        <v>0.25126782992569002</v>
      </c>
      <c r="AP1014" s="19">
        <f t="shared" si="837"/>
        <v>0.25126782992569002</v>
      </c>
      <c r="AQ1014" s="19">
        <f t="shared" si="837"/>
        <v>0.25126782992569002</v>
      </c>
      <c r="AR1014" s="19">
        <f t="shared" si="837"/>
        <v>0.25126782992569002</v>
      </c>
      <c r="AS1014" s="19">
        <f t="shared" si="837"/>
        <v>0.25126782992569002</v>
      </c>
      <c r="AT1014" s="19">
        <f t="shared" si="837"/>
        <v>0.25126782992569002</v>
      </c>
      <c r="AU1014" s="19">
        <f t="shared" si="837"/>
        <v>0.25126782992569002</v>
      </c>
      <c r="AV1014" s="19">
        <f t="shared" si="837"/>
        <v>0.25126782992569002</v>
      </c>
      <c r="AW1014" s="19">
        <f t="shared" si="837"/>
        <v>0.25126782992569002</v>
      </c>
      <c r="AX1014" s="19">
        <f t="shared" si="837"/>
        <v>0.25126782992569002</v>
      </c>
      <c r="AY1014" s="19">
        <f t="shared" si="837"/>
        <v>0.25126782992569002</v>
      </c>
      <c r="AZ1014" s="19">
        <f t="shared" si="837"/>
        <v>0.25126782992569002</v>
      </c>
      <c r="BA1014" s="19">
        <f t="shared" si="837"/>
        <v>0.25126782992569002</v>
      </c>
    </row>
    <row r="1015" spans="1:53" x14ac:dyDescent="0.2">
      <c r="A1015" s="96"/>
      <c r="B1015" s="96"/>
      <c r="C1015" s="96"/>
      <c r="D1015" s="96"/>
      <c r="E1015" s="96"/>
      <c r="F1015" s="62" t="s">
        <v>1497</v>
      </c>
      <c r="G1015" s="62" t="s">
        <v>1498</v>
      </c>
      <c r="H1015" s="19">
        <f>ISSUM(H1011:H$1014)</f>
        <v>1</v>
      </c>
      <c r="I1015" s="19">
        <f>ISSUM(I1011:I$1014)</f>
        <v>1</v>
      </c>
      <c r="J1015" s="19">
        <f>ISSUM(J1011:J$1014)</f>
        <v>1</v>
      </c>
      <c r="K1015" s="19">
        <f>ISSUM(K1011:K$1014)</f>
        <v>1</v>
      </c>
      <c r="L1015" s="19">
        <f>ISSUM(L1011:L$1014)</f>
        <v>1</v>
      </c>
      <c r="M1015" s="19">
        <f>ISSUM(M1011:M$1014)</f>
        <v>1</v>
      </c>
      <c r="N1015" s="19">
        <f>ISSUM(N1011:N$1014)</f>
        <v>1</v>
      </c>
      <c r="O1015" s="19">
        <f>ISSUM(O1011:O$1014)</f>
        <v>1</v>
      </c>
      <c r="P1015" s="19">
        <f>ISSUM(P1011:P$1014)</f>
        <v>1</v>
      </c>
      <c r="Q1015" s="19">
        <f>ISSUM(Q1011:Q$1014)</f>
        <v>1</v>
      </c>
      <c r="R1015" s="19">
        <f>ISSUM(R1011:R$1014)</f>
        <v>1</v>
      </c>
      <c r="S1015" s="19">
        <f>ISSUM(S1011:S$1014)</f>
        <v>1</v>
      </c>
      <c r="T1015" s="19">
        <f>ISSUM(T1011:T$1014)</f>
        <v>1</v>
      </c>
      <c r="U1015" s="19">
        <f>ISSUM(U1011:U$1014)</f>
        <v>1</v>
      </c>
      <c r="V1015" s="19">
        <f>ISSUM(V1011:V$1014)</f>
        <v>1</v>
      </c>
      <c r="W1015" s="19">
        <f>ISSUM(W1011:W$1014)</f>
        <v>1</v>
      </c>
      <c r="X1015" s="19">
        <f>ISSUM(X1011:X$1014)</f>
        <v>1</v>
      </c>
      <c r="Y1015" s="19">
        <f>ISSUM(Y1011:Y$1014)</f>
        <v>1</v>
      </c>
      <c r="Z1015" s="19">
        <f>ISSUM(Z1011:Z$1014)</f>
        <v>1</v>
      </c>
      <c r="AA1015" s="19">
        <f>ISSUM(AA1011:AA$1014)</f>
        <v>1</v>
      </c>
      <c r="AB1015" s="19">
        <f>ISSUM(AB1011:AB$1014)</f>
        <v>1</v>
      </c>
      <c r="AC1015" s="19">
        <f>ISSUM(AC1011:AC$1014)</f>
        <v>1</v>
      </c>
      <c r="AD1015" s="19">
        <f>ISSUM(AD1011:AD$1014)</f>
        <v>1</v>
      </c>
      <c r="AE1015" s="19">
        <f>ISSUM(AE1011:AE$1014)</f>
        <v>1</v>
      </c>
      <c r="AF1015" s="19">
        <f>ISSUM(AF1011:AF$1014)</f>
        <v>1</v>
      </c>
      <c r="AG1015" s="19">
        <f>ISSUM(AG1011:AG$1014)</f>
        <v>1</v>
      </c>
      <c r="AH1015" s="19">
        <f>ISSUM(AH1011:AH$1014)</f>
        <v>1</v>
      </c>
      <c r="AI1015" s="19">
        <f>ISSUM(AI1011:AI$1014)</f>
        <v>1</v>
      </c>
      <c r="AJ1015" s="19">
        <f>ISSUM(AJ1011:AJ$1014)</f>
        <v>1</v>
      </c>
      <c r="AK1015" s="19">
        <f>ISSUM(AK1011:AK$1014)</f>
        <v>1</v>
      </c>
      <c r="AL1015" s="19">
        <f>ISSUM(AL1011:AL$1014)</f>
        <v>1</v>
      </c>
      <c r="AM1015" s="19">
        <f>ISSUM(AM1011:AM$1014)</f>
        <v>1</v>
      </c>
      <c r="AN1015" s="19">
        <f>ISSUM(AN1011:AN$1014)</f>
        <v>1</v>
      </c>
      <c r="AO1015" s="19">
        <f>ISSUM(AO1011:AO$1014)</f>
        <v>1</v>
      </c>
      <c r="AP1015" s="19">
        <f>ISSUM(AP1011:AP$1014)</f>
        <v>1</v>
      </c>
      <c r="AQ1015" s="19">
        <f>ISSUM(AQ1011:AQ$1014)</f>
        <v>1</v>
      </c>
      <c r="AR1015" s="19">
        <f>ISSUM(AR1011:AR$1014)</f>
        <v>1</v>
      </c>
      <c r="AS1015" s="19">
        <f>ISSUM(AS1011:AS$1014)</f>
        <v>1</v>
      </c>
      <c r="AT1015" s="19">
        <f>ISSUM(AT1011:AT$1014)</f>
        <v>1</v>
      </c>
      <c r="AU1015" s="19">
        <f>ISSUM(AU1011:AU$1014)</f>
        <v>1</v>
      </c>
      <c r="AV1015" s="19">
        <f>ISSUM(AV1011:AV$1014)</f>
        <v>1</v>
      </c>
      <c r="AW1015" s="19">
        <f>ISSUM(AW1011:AW$1014)</f>
        <v>1</v>
      </c>
      <c r="AX1015" s="19">
        <f>ISSUM(AX1011:AX$1014)</f>
        <v>1</v>
      </c>
      <c r="AY1015" s="19">
        <f>ISSUM(AY1011:AY$1014)</f>
        <v>1</v>
      </c>
      <c r="AZ1015" s="19">
        <f>ISSUM(AZ1011:AZ$1014)</f>
        <v>1</v>
      </c>
      <c r="BA1015" s="19">
        <f>ISSUM(BA1011:BA$1014)</f>
        <v>1</v>
      </c>
    </row>
    <row r="1016" spans="1:53" s="142" customFormat="1" outlineLevel="1" x14ac:dyDescent="0.2">
      <c r="A1016" s="96"/>
      <c r="B1016" s="96"/>
      <c r="C1016" s="96"/>
      <c r="D1016" s="96"/>
      <c r="E1016" s="96"/>
      <c r="F1016" s="62" t="s">
        <v>444</v>
      </c>
      <c r="G1016" s="62" t="s">
        <v>1083</v>
      </c>
      <c r="H1016" s="19">
        <f t="shared" ref="H1016:AJ1016" si="838">I1016</f>
        <v>0</v>
      </c>
      <c r="I1016" s="19">
        <f t="shared" si="838"/>
        <v>0</v>
      </c>
      <c r="J1016" s="19">
        <f t="shared" si="838"/>
        <v>0</v>
      </c>
      <c r="K1016" s="19">
        <f t="shared" si="838"/>
        <v>0</v>
      </c>
      <c r="L1016" s="19">
        <f t="shared" si="838"/>
        <v>0</v>
      </c>
      <c r="M1016" s="19">
        <f t="shared" si="838"/>
        <v>0</v>
      </c>
      <c r="N1016" s="19">
        <f t="shared" si="838"/>
        <v>0</v>
      </c>
      <c r="O1016" s="19">
        <f t="shared" si="838"/>
        <v>0</v>
      </c>
      <c r="P1016" s="19">
        <f t="shared" si="838"/>
        <v>0</v>
      </c>
      <c r="Q1016" s="19">
        <f t="shared" si="838"/>
        <v>0</v>
      </c>
      <c r="R1016" s="19">
        <f t="shared" si="838"/>
        <v>0</v>
      </c>
      <c r="S1016" s="19">
        <f t="shared" si="838"/>
        <v>0</v>
      </c>
      <c r="T1016" s="19">
        <f t="shared" si="838"/>
        <v>0</v>
      </c>
      <c r="U1016" s="19">
        <f t="shared" si="838"/>
        <v>0</v>
      </c>
      <c r="V1016" s="19">
        <f t="shared" si="838"/>
        <v>0</v>
      </c>
      <c r="W1016" s="19">
        <f t="shared" si="838"/>
        <v>0</v>
      </c>
      <c r="X1016" s="19">
        <f t="shared" si="838"/>
        <v>0</v>
      </c>
      <c r="Y1016" s="19">
        <f t="shared" si="838"/>
        <v>0</v>
      </c>
      <c r="Z1016" s="19">
        <f t="shared" si="838"/>
        <v>0</v>
      </c>
      <c r="AA1016" s="19">
        <f t="shared" si="838"/>
        <v>0</v>
      </c>
      <c r="AB1016" s="19">
        <f t="shared" si="838"/>
        <v>0</v>
      </c>
      <c r="AC1016" s="19">
        <f t="shared" si="838"/>
        <v>0</v>
      </c>
      <c r="AD1016" s="19">
        <f t="shared" si="838"/>
        <v>0</v>
      </c>
      <c r="AE1016" s="19">
        <f t="shared" si="838"/>
        <v>0</v>
      </c>
      <c r="AF1016" s="19">
        <f t="shared" si="838"/>
        <v>0</v>
      </c>
      <c r="AG1016" s="19">
        <f t="shared" si="838"/>
        <v>0</v>
      </c>
      <c r="AH1016" s="19">
        <f t="shared" si="838"/>
        <v>0</v>
      </c>
      <c r="AI1016" s="19">
        <f t="shared" si="838"/>
        <v>0</v>
      </c>
      <c r="AJ1016" s="19">
        <f t="shared" si="838"/>
        <v>0</v>
      </c>
      <c r="AK1016" s="19">
        <f>AL1016</f>
        <v>0</v>
      </c>
      <c r="AL1016" s="19">
        <f>IF(ISNUMBER(AL192/ISSUM(AL$192:AL$195)),AL192/ISSUM(AL$192:AL$195),0)</f>
        <v>0</v>
      </c>
      <c r="AM1016" s="19">
        <f>AL1016</f>
        <v>0</v>
      </c>
      <c r="AN1016" s="19">
        <f t="shared" ref="AN1016:BA1016" si="839">AM1016</f>
        <v>0</v>
      </c>
      <c r="AO1016" s="19">
        <f t="shared" si="839"/>
        <v>0</v>
      </c>
      <c r="AP1016" s="19">
        <f t="shared" si="839"/>
        <v>0</v>
      </c>
      <c r="AQ1016" s="19">
        <f t="shared" si="839"/>
        <v>0</v>
      </c>
      <c r="AR1016" s="19">
        <f t="shared" si="839"/>
        <v>0</v>
      </c>
      <c r="AS1016" s="19">
        <f t="shared" si="839"/>
        <v>0</v>
      </c>
      <c r="AT1016" s="19">
        <f t="shared" si="839"/>
        <v>0</v>
      </c>
      <c r="AU1016" s="19">
        <f t="shared" si="839"/>
        <v>0</v>
      </c>
      <c r="AV1016" s="19">
        <f t="shared" si="839"/>
        <v>0</v>
      </c>
      <c r="AW1016" s="19">
        <f t="shared" si="839"/>
        <v>0</v>
      </c>
      <c r="AX1016" s="19">
        <f t="shared" si="839"/>
        <v>0</v>
      </c>
      <c r="AY1016" s="19">
        <f t="shared" si="839"/>
        <v>0</v>
      </c>
      <c r="AZ1016" s="19">
        <f t="shared" si="839"/>
        <v>0</v>
      </c>
      <c r="BA1016" s="19">
        <f t="shared" si="839"/>
        <v>0</v>
      </c>
    </row>
    <row r="1017" spans="1:53" s="142" customFormat="1" outlineLevel="1" x14ac:dyDescent="0.2">
      <c r="A1017" s="96"/>
      <c r="B1017" s="96"/>
      <c r="C1017" s="96"/>
      <c r="D1017" s="96"/>
      <c r="E1017" s="96"/>
      <c r="F1017" s="62" t="s">
        <v>445</v>
      </c>
      <c r="G1017" s="62" t="s">
        <v>1084</v>
      </c>
      <c r="H1017" s="19">
        <f t="shared" ref="H1017:AJ1017" si="840">I1017</f>
        <v>0</v>
      </c>
      <c r="I1017" s="19">
        <f t="shared" si="840"/>
        <v>0</v>
      </c>
      <c r="J1017" s="19">
        <f t="shared" si="840"/>
        <v>0</v>
      </c>
      <c r="K1017" s="19">
        <f t="shared" si="840"/>
        <v>0</v>
      </c>
      <c r="L1017" s="19">
        <f t="shared" si="840"/>
        <v>0</v>
      </c>
      <c r="M1017" s="19">
        <f t="shared" si="840"/>
        <v>0</v>
      </c>
      <c r="N1017" s="19">
        <f t="shared" si="840"/>
        <v>0</v>
      </c>
      <c r="O1017" s="19">
        <f t="shared" si="840"/>
        <v>0</v>
      </c>
      <c r="P1017" s="19">
        <f t="shared" si="840"/>
        <v>0</v>
      </c>
      <c r="Q1017" s="19">
        <f t="shared" si="840"/>
        <v>0</v>
      </c>
      <c r="R1017" s="19">
        <f t="shared" si="840"/>
        <v>0</v>
      </c>
      <c r="S1017" s="19">
        <f t="shared" si="840"/>
        <v>0</v>
      </c>
      <c r="T1017" s="19">
        <f t="shared" si="840"/>
        <v>0</v>
      </c>
      <c r="U1017" s="19">
        <f t="shared" si="840"/>
        <v>0</v>
      </c>
      <c r="V1017" s="19">
        <f t="shared" si="840"/>
        <v>0</v>
      </c>
      <c r="W1017" s="19">
        <f t="shared" si="840"/>
        <v>0</v>
      </c>
      <c r="X1017" s="19">
        <f t="shared" si="840"/>
        <v>0</v>
      </c>
      <c r="Y1017" s="19">
        <f t="shared" si="840"/>
        <v>0</v>
      </c>
      <c r="Z1017" s="19">
        <f t="shared" si="840"/>
        <v>0</v>
      </c>
      <c r="AA1017" s="19">
        <f t="shared" si="840"/>
        <v>0</v>
      </c>
      <c r="AB1017" s="19">
        <f t="shared" si="840"/>
        <v>0</v>
      </c>
      <c r="AC1017" s="19">
        <f t="shared" si="840"/>
        <v>0</v>
      </c>
      <c r="AD1017" s="19">
        <f t="shared" si="840"/>
        <v>0</v>
      </c>
      <c r="AE1017" s="19">
        <f t="shared" si="840"/>
        <v>0</v>
      </c>
      <c r="AF1017" s="19">
        <f t="shared" si="840"/>
        <v>0</v>
      </c>
      <c r="AG1017" s="19">
        <f t="shared" si="840"/>
        <v>0</v>
      </c>
      <c r="AH1017" s="19">
        <f t="shared" si="840"/>
        <v>0</v>
      </c>
      <c r="AI1017" s="19">
        <f t="shared" si="840"/>
        <v>0</v>
      </c>
      <c r="AJ1017" s="19">
        <f t="shared" si="840"/>
        <v>0</v>
      </c>
      <c r="AK1017" s="19">
        <f>AL1017</f>
        <v>0</v>
      </c>
      <c r="AL1017" s="19">
        <f>IF(ISNUMBER(AL193/ISSUM(AL$192:AL$195)),AL193/ISSUM(AL$192:AL$195),0)</f>
        <v>0</v>
      </c>
      <c r="AM1017" s="19">
        <f>AL1017</f>
        <v>0</v>
      </c>
      <c r="AN1017" s="19">
        <f t="shared" ref="AN1017:BA1017" si="841">AM1017</f>
        <v>0</v>
      </c>
      <c r="AO1017" s="19">
        <f t="shared" si="841"/>
        <v>0</v>
      </c>
      <c r="AP1017" s="19">
        <f t="shared" si="841"/>
        <v>0</v>
      </c>
      <c r="AQ1017" s="19">
        <f t="shared" si="841"/>
        <v>0</v>
      </c>
      <c r="AR1017" s="19">
        <f t="shared" si="841"/>
        <v>0</v>
      </c>
      <c r="AS1017" s="19">
        <f t="shared" si="841"/>
        <v>0</v>
      </c>
      <c r="AT1017" s="19">
        <f t="shared" si="841"/>
        <v>0</v>
      </c>
      <c r="AU1017" s="19">
        <f t="shared" si="841"/>
        <v>0</v>
      </c>
      <c r="AV1017" s="19">
        <f t="shared" si="841"/>
        <v>0</v>
      </c>
      <c r="AW1017" s="19">
        <f t="shared" si="841"/>
        <v>0</v>
      </c>
      <c r="AX1017" s="19">
        <f t="shared" si="841"/>
        <v>0</v>
      </c>
      <c r="AY1017" s="19">
        <f t="shared" si="841"/>
        <v>0</v>
      </c>
      <c r="AZ1017" s="19">
        <f t="shared" si="841"/>
        <v>0</v>
      </c>
      <c r="BA1017" s="19">
        <f t="shared" si="841"/>
        <v>0</v>
      </c>
    </row>
    <row r="1018" spans="1:53" s="142" customFormat="1" outlineLevel="1" x14ac:dyDescent="0.2">
      <c r="A1018" s="96"/>
      <c r="B1018" s="96"/>
      <c r="C1018" s="96"/>
      <c r="D1018" s="96"/>
      <c r="E1018" s="96"/>
      <c r="F1018" s="62" t="s">
        <v>446</v>
      </c>
      <c r="G1018" s="62" t="s">
        <v>1085</v>
      </c>
      <c r="H1018" s="19">
        <f t="shared" ref="H1018:AJ1018" si="842">I1018</f>
        <v>0</v>
      </c>
      <c r="I1018" s="19">
        <f t="shared" si="842"/>
        <v>0</v>
      </c>
      <c r="J1018" s="19">
        <f t="shared" si="842"/>
        <v>0</v>
      </c>
      <c r="K1018" s="19">
        <f t="shared" si="842"/>
        <v>0</v>
      </c>
      <c r="L1018" s="19">
        <f t="shared" si="842"/>
        <v>0</v>
      </c>
      <c r="M1018" s="19">
        <f t="shared" si="842"/>
        <v>0</v>
      </c>
      <c r="N1018" s="19">
        <f t="shared" si="842"/>
        <v>0</v>
      </c>
      <c r="O1018" s="19">
        <f t="shared" si="842"/>
        <v>0</v>
      </c>
      <c r="P1018" s="19">
        <f t="shared" si="842"/>
        <v>0</v>
      </c>
      <c r="Q1018" s="19">
        <f t="shared" si="842"/>
        <v>0</v>
      </c>
      <c r="R1018" s="19">
        <f t="shared" si="842"/>
        <v>0</v>
      </c>
      <c r="S1018" s="19">
        <f t="shared" si="842"/>
        <v>0</v>
      </c>
      <c r="T1018" s="19">
        <f t="shared" si="842"/>
        <v>0</v>
      </c>
      <c r="U1018" s="19">
        <f t="shared" si="842"/>
        <v>0</v>
      </c>
      <c r="V1018" s="19">
        <f t="shared" si="842"/>
        <v>0</v>
      </c>
      <c r="W1018" s="19">
        <f t="shared" si="842"/>
        <v>0</v>
      </c>
      <c r="X1018" s="19">
        <f t="shared" si="842"/>
        <v>0</v>
      </c>
      <c r="Y1018" s="19">
        <f t="shared" si="842"/>
        <v>0</v>
      </c>
      <c r="Z1018" s="19">
        <f t="shared" si="842"/>
        <v>0</v>
      </c>
      <c r="AA1018" s="19">
        <f t="shared" si="842"/>
        <v>0</v>
      </c>
      <c r="AB1018" s="19">
        <f t="shared" si="842"/>
        <v>0</v>
      </c>
      <c r="AC1018" s="19">
        <f t="shared" si="842"/>
        <v>0</v>
      </c>
      <c r="AD1018" s="19">
        <f t="shared" si="842"/>
        <v>0</v>
      </c>
      <c r="AE1018" s="19">
        <f t="shared" si="842"/>
        <v>0</v>
      </c>
      <c r="AF1018" s="19">
        <f t="shared" si="842"/>
        <v>0</v>
      </c>
      <c r="AG1018" s="19">
        <f t="shared" si="842"/>
        <v>0</v>
      </c>
      <c r="AH1018" s="19">
        <f t="shared" si="842"/>
        <v>0</v>
      </c>
      <c r="AI1018" s="19">
        <f t="shared" si="842"/>
        <v>0</v>
      </c>
      <c r="AJ1018" s="19">
        <f t="shared" si="842"/>
        <v>0</v>
      </c>
      <c r="AK1018" s="19">
        <f>AL1018</f>
        <v>0</v>
      </c>
      <c r="AL1018" s="19">
        <f>IF(ISNUMBER(AL194/ISSUM(AL$192:AL$195)),AL194/ISSUM(AL$192:AL$195),0)</f>
        <v>0</v>
      </c>
      <c r="AM1018" s="19">
        <f>AL1018</f>
        <v>0</v>
      </c>
      <c r="AN1018" s="19">
        <f t="shared" ref="AN1018:BA1018" si="843">AM1018</f>
        <v>0</v>
      </c>
      <c r="AO1018" s="19">
        <f t="shared" si="843"/>
        <v>0</v>
      </c>
      <c r="AP1018" s="19">
        <f t="shared" si="843"/>
        <v>0</v>
      </c>
      <c r="AQ1018" s="19">
        <f t="shared" si="843"/>
        <v>0</v>
      </c>
      <c r="AR1018" s="19">
        <f t="shared" si="843"/>
        <v>0</v>
      </c>
      <c r="AS1018" s="19">
        <f t="shared" si="843"/>
        <v>0</v>
      </c>
      <c r="AT1018" s="19">
        <f t="shared" si="843"/>
        <v>0</v>
      </c>
      <c r="AU1018" s="19">
        <f t="shared" si="843"/>
        <v>0</v>
      </c>
      <c r="AV1018" s="19">
        <f t="shared" si="843"/>
        <v>0</v>
      </c>
      <c r="AW1018" s="19">
        <f t="shared" si="843"/>
        <v>0</v>
      </c>
      <c r="AX1018" s="19">
        <f t="shared" si="843"/>
        <v>0</v>
      </c>
      <c r="AY1018" s="19">
        <f t="shared" si="843"/>
        <v>0</v>
      </c>
      <c r="AZ1018" s="19">
        <f t="shared" si="843"/>
        <v>0</v>
      </c>
      <c r="BA1018" s="19">
        <f t="shared" si="843"/>
        <v>0</v>
      </c>
    </row>
    <row r="1019" spans="1:53" s="142" customFormat="1" outlineLevel="1" x14ac:dyDescent="0.2">
      <c r="A1019" s="96"/>
      <c r="B1019" s="96"/>
      <c r="C1019" s="96"/>
      <c r="D1019" s="96"/>
      <c r="E1019" s="96"/>
      <c r="F1019" s="62" t="s">
        <v>447</v>
      </c>
      <c r="G1019" s="62" t="s">
        <v>1086</v>
      </c>
      <c r="H1019" s="19">
        <f t="shared" ref="H1019:AJ1019" si="844">I1019</f>
        <v>0</v>
      </c>
      <c r="I1019" s="19">
        <f t="shared" si="844"/>
        <v>0</v>
      </c>
      <c r="J1019" s="19">
        <f t="shared" si="844"/>
        <v>0</v>
      </c>
      <c r="K1019" s="19">
        <f t="shared" si="844"/>
        <v>0</v>
      </c>
      <c r="L1019" s="19">
        <f t="shared" si="844"/>
        <v>0</v>
      </c>
      <c r="M1019" s="19">
        <f t="shared" si="844"/>
        <v>0</v>
      </c>
      <c r="N1019" s="19">
        <f t="shared" si="844"/>
        <v>0</v>
      </c>
      <c r="O1019" s="19">
        <f t="shared" si="844"/>
        <v>0</v>
      </c>
      <c r="P1019" s="19">
        <f t="shared" si="844"/>
        <v>0</v>
      </c>
      <c r="Q1019" s="19">
        <f t="shared" si="844"/>
        <v>0</v>
      </c>
      <c r="R1019" s="19">
        <f t="shared" si="844"/>
        <v>0</v>
      </c>
      <c r="S1019" s="19">
        <f t="shared" si="844"/>
        <v>0</v>
      </c>
      <c r="T1019" s="19">
        <f t="shared" si="844"/>
        <v>0</v>
      </c>
      <c r="U1019" s="19">
        <f t="shared" si="844"/>
        <v>0</v>
      </c>
      <c r="V1019" s="19">
        <f t="shared" si="844"/>
        <v>0</v>
      </c>
      <c r="W1019" s="19">
        <f t="shared" si="844"/>
        <v>0</v>
      </c>
      <c r="X1019" s="19">
        <f t="shared" si="844"/>
        <v>0</v>
      </c>
      <c r="Y1019" s="19">
        <f t="shared" si="844"/>
        <v>0</v>
      </c>
      <c r="Z1019" s="19">
        <f t="shared" si="844"/>
        <v>0</v>
      </c>
      <c r="AA1019" s="19">
        <f t="shared" si="844"/>
        <v>0</v>
      </c>
      <c r="AB1019" s="19">
        <f t="shared" si="844"/>
        <v>0</v>
      </c>
      <c r="AC1019" s="19">
        <f t="shared" si="844"/>
        <v>0</v>
      </c>
      <c r="AD1019" s="19">
        <f t="shared" si="844"/>
        <v>0</v>
      </c>
      <c r="AE1019" s="19">
        <f t="shared" si="844"/>
        <v>0</v>
      </c>
      <c r="AF1019" s="19">
        <f t="shared" si="844"/>
        <v>0</v>
      </c>
      <c r="AG1019" s="19">
        <f t="shared" si="844"/>
        <v>0</v>
      </c>
      <c r="AH1019" s="19">
        <f t="shared" si="844"/>
        <v>0</v>
      </c>
      <c r="AI1019" s="19">
        <f t="shared" si="844"/>
        <v>0</v>
      </c>
      <c r="AJ1019" s="19">
        <f t="shared" si="844"/>
        <v>0</v>
      </c>
      <c r="AK1019" s="19">
        <f>AL1019</f>
        <v>0</v>
      </c>
      <c r="AL1019" s="19">
        <f>IF(ISNUMBER(AL195/ISSUM(AL$192:AL$195)),AL195/ISSUM(AL$192:AL$195),0)</f>
        <v>0</v>
      </c>
      <c r="AM1019" s="19">
        <f>AL1019</f>
        <v>0</v>
      </c>
      <c r="AN1019" s="19">
        <f t="shared" ref="AN1019:BA1019" si="845">AM1019</f>
        <v>0</v>
      </c>
      <c r="AO1019" s="19">
        <f t="shared" si="845"/>
        <v>0</v>
      </c>
      <c r="AP1019" s="19">
        <f t="shared" si="845"/>
        <v>0</v>
      </c>
      <c r="AQ1019" s="19">
        <f t="shared" si="845"/>
        <v>0</v>
      </c>
      <c r="AR1019" s="19">
        <f t="shared" si="845"/>
        <v>0</v>
      </c>
      <c r="AS1019" s="19">
        <f t="shared" si="845"/>
        <v>0</v>
      </c>
      <c r="AT1019" s="19">
        <f t="shared" si="845"/>
        <v>0</v>
      </c>
      <c r="AU1019" s="19">
        <f t="shared" si="845"/>
        <v>0</v>
      </c>
      <c r="AV1019" s="19">
        <f t="shared" si="845"/>
        <v>0</v>
      </c>
      <c r="AW1019" s="19">
        <f t="shared" si="845"/>
        <v>0</v>
      </c>
      <c r="AX1019" s="19">
        <f t="shared" si="845"/>
        <v>0</v>
      </c>
      <c r="AY1019" s="19">
        <f t="shared" si="845"/>
        <v>0</v>
      </c>
      <c r="AZ1019" s="19">
        <f t="shared" si="845"/>
        <v>0</v>
      </c>
      <c r="BA1019" s="19">
        <f t="shared" si="845"/>
        <v>0</v>
      </c>
    </row>
    <row r="1020" spans="1:53" x14ac:dyDescent="0.2">
      <c r="A1020" s="96"/>
      <c r="B1020" s="96"/>
      <c r="C1020" s="96"/>
      <c r="D1020" s="96"/>
      <c r="E1020" s="96"/>
      <c r="F1020" s="62" t="s">
        <v>1499</v>
      </c>
      <c r="G1020" s="62" t="s">
        <v>1500</v>
      </c>
      <c r="H1020" s="19">
        <f>ISSUM(H1016:H$1019)</f>
        <v>0</v>
      </c>
      <c r="I1020" s="19">
        <f>ISSUM(I1016:I$1019)</f>
        <v>0</v>
      </c>
      <c r="J1020" s="19">
        <f>ISSUM(J1016:J$1019)</f>
        <v>0</v>
      </c>
      <c r="K1020" s="19">
        <f>ISSUM(K1016:K$1019)</f>
        <v>0</v>
      </c>
      <c r="L1020" s="19">
        <f>ISSUM(L1016:L$1019)</f>
        <v>0</v>
      </c>
      <c r="M1020" s="19">
        <f>ISSUM(M1016:M$1019)</f>
        <v>0</v>
      </c>
      <c r="N1020" s="19">
        <f>ISSUM(N1016:N$1019)</f>
        <v>0</v>
      </c>
      <c r="O1020" s="19">
        <f>ISSUM(O1016:O$1019)</f>
        <v>0</v>
      </c>
      <c r="P1020" s="19">
        <f>ISSUM(P1016:P$1019)</f>
        <v>0</v>
      </c>
      <c r="Q1020" s="19">
        <f>ISSUM(Q1016:Q$1019)</f>
        <v>0</v>
      </c>
      <c r="R1020" s="19">
        <f>ISSUM(R1016:R$1019)</f>
        <v>0</v>
      </c>
      <c r="S1020" s="19">
        <f>ISSUM(S1016:S$1019)</f>
        <v>0</v>
      </c>
      <c r="T1020" s="19">
        <f>ISSUM(T1016:T$1019)</f>
        <v>0</v>
      </c>
      <c r="U1020" s="19">
        <f>ISSUM(U1016:U$1019)</f>
        <v>0</v>
      </c>
      <c r="V1020" s="19">
        <f>ISSUM(V1016:V$1019)</f>
        <v>0</v>
      </c>
      <c r="W1020" s="19">
        <f>ISSUM(W1016:W$1019)</f>
        <v>0</v>
      </c>
      <c r="X1020" s="19">
        <f>ISSUM(X1016:X$1019)</f>
        <v>0</v>
      </c>
      <c r="Y1020" s="19">
        <f>ISSUM(Y1016:Y$1019)</f>
        <v>0</v>
      </c>
      <c r="Z1020" s="19">
        <f>ISSUM(Z1016:Z$1019)</f>
        <v>0</v>
      </c>
      <c r="AA1020" s="19">
        <f>ISSUM(AA1016:AA$1019)</f>
        <v>0</v>
      </c>
      <c r="AB1020" s="19">
        <f>ISSUM(AB1016:AB$1019)</f>
        <v>0</v>
      </c>
      <c r="AC1020" s="19">
        <f>ISSUM(AC1016:AC$1019)</f>
        <v>0</v>
      </c>
      <c r="AD1020" s="19">
        <f>ISSUM(AD1016:AD$1019)</f>
        <v>0</v>
      </c>
      <c r="AE1020" s="19">
        <f>ISSUM(AE1016:AE$1019)</f>
        <v>0</v>
      </c>
      <c r="AF1020" s="19">
        <f>ISSUM(AF1016:AF$1019)</f>
        <v>0</v>
      </c>
      <c r="AG1020" s="19">
        <f>ISSUM(AG1016:AG$1019)</f>
        <v>0</v>
      </c>
      <c r="AH1020" s="19">
        <f>ISSUM(AH1016:AH$1019)</f>
        <v>0</v>
      </c>
      <c r="AI1020" s="19">
        <f>ISSUM(AI1016:AI$1019)</f>
        <v>0</v>
      </c>
      <c r="AJ1020" s="19">
        <f>ISSUM(AJ1016:AJ$1019)</f>
        <v>0</v>
      </c>
      <c r="AK1020" s="19">
        <f>ISSUM(AK1016:AK$1019)</f>
        <v>0</v>
      </c>
      <c r="AL1020" s="19">
        <f>ISSUM(AL1016:AL$1019)</f>
        <v>0</v>
      </c>
      <c r="AM1020" s="19">
        <f>ISSUM(AM1016:AM$1019)</f>
        <v>0</v>
      </c>
      <c r="AN1020" s="19">
        <f>ISSUM(AN1016:AN$1019)</f>
        <v>0</v>
      </c>
      <c r="AO1020" s="19">
        <f>ISSUM(AO1016:AO$1019)</f>
        <v>0</v>
      </c>
      <c r="AP1020" s="19">
        <f>ISSUM(AP1016:AP$1019)</f>
        <v>0</v>
      </c>
      <c r="AQ1020" s="19">
        <f>ISSUM(AQ1016:AQ$1019)</f>
        <v>0</v>
      </c>
      <c r="AR1020" s="19">
        <f>ISSUM(AR1016:AR$1019)</f>
        <v>0</v>
      </c>
      <c r="AS1020" s="19">
        <f>ISSUM(AS1016:AS$1019)</f>
        <v>0</v>
      </c>
      <c r="AT1020" s="19">
        <f>ISSUM(AT1016:AT$1019)</f>
        <v>0</v>
      </c>
      <c r="AU1020" s="19">
        <f>ISSUM(AU1016:AU$1019)</f>
        <v>0</v>
      </c>
      <c r="AV1020" s="19">
        <f>ISSUM(AV1016:AV$1019)</f>
        <v>0</v>
      </c>
      <c r="AW1020" s="19">
        <f>ISSUM(AW1016:AW$1019)</f>
        <v>0</v>
      </c>
      <c r="AX1020" s="19">
        <f>ISSUM(AX1016:AX$1019)</f>
        <v>0</v>
      </c>
      <c r="AY1020" s="19">
        <f>ISSUM(AY1016:AY$1019)</f>
        <v>0</v>
      </c>
      <c r="AZ1020" s="19">
        <f>ISSUM(AZ1016:AZ$1019)</f>
        <v>0</v>
      </c>
      <c r="BA1020" s="19">
        <f>ISSUM(BA1016:BA$1019)</f>
        <v>0</v>
      </c>
    </row>
    <row r="1021" spans="1:53" x14ac:dyDescent="0.2">
      <c r="F1021" s="54"/>
      <c r="G1021" s="54"/>
      <c r="H1021" s="58"/>
      <c r="I1021" s="58"/>
      <c r="J1021" s="58"/>
      <c r="K1021" s="58"/>
      <c r="L1021" s="58"/>
      <c r="M1021" s="58"/>
      <c r="N1021" s="58"/>
      <c r="O1021" s="58"/>
      <c r="P1021" s="58"/>
      <c r="Q1021" s="58"/>
      <c r="R1021" s="58"/>
      <c r="S1021" s="58"/>
      <c r="T1021" s="58"/>
      <c r="U1021" s="58"/>
      <c r="V1021" s="58"/>
      <c r="W1021" s="58"/>
      <c r="X1021" s="58"/>
      <c r="Y1021" s="58"/>
      <c r="Z1021" s="58"/>
      <c r="AA1021" s="58"/>
      <c r="AB1021" s="58"/>
      <c r="AC1021" s="58"/>
      <c r="AD1021" s="58"/>
      <c r="AE1021" s="58"/>
      <c r="AF1021" s="58"/>
      <c r="AG1021" s="58"/>
      <c r="AH1021" s="58"/>
      <c r="AI1021" s="58"/>
      <c r="AJ1021" s="58"/>
      <c r="AK1021" s="58"/>
      <c r="AL1021" s="58"/>
      <c r="AM1021" s="58"/>
      <c r="AN1021" s="58"/>
      <c r="AO1021" s="170"/>
      <c r="AP1021" s="58"/>
      <c r="AQ1021" s="58"/>
      <c r="AR1021" s="58"/>
      <c r="AS1021" s="58"/>
      <c r="AT1021" s="58"/>
      <c r="AU1021" s="58"/>
      <c r="AV1021" s="58"/>
      <c r="AW1021" s="58"/>
      <c r="AX1021" s="58"/>
      <c r="AY1021" s="58"/>
      <c r="AZ1021" s="58"/>
      <c r="BA1021" s="58"/>
    </row>
    <row r="1022" spans="1:53" x14ac:dyDescent="0.2">
      <c r="F1022" s="54"/>
      <c r="G1022" s="54"/>
      <c r="H1022" s="58"/>
      <c r="I1022" s="58"/>
      <c r="J1022" s="58"/>
      <c r="K1022" s="58"/>
      <c r="L1022" s="58"/>
      <c r="M1022" s="58"/>
      <c r="N1022" s="58"/>
      <c r="O1022" s="58"/>
      <c r="P1022" s="58"/>
      <c r="Q1022" s="58"/>
      <c r="R1022" s="58"/>
      <c r="S1022" s="58"/>
      <c r="T1022" s="58"/>
      <c r="U1022" s="58"/>
      <c r="V1022" s="58"/>
      <c r="W1022" s="58"/>
      <c r="X1022" s="58"/>
      <c r="Y1022" s="58"/>
      <c r="Z1022" s="58"/>
      <c r="AA1022" s="58"/>
      <c r="AB1022" s="58"/>
      <c r="AC1022" s="58"/>
      <c r="AD1022" s="58"/>
      <c r="AE1022" s="58"/>
      <c r="AF1022" s="58"/>
      <c r="AG1022" s="58"/>
      <c r="AH1022" s="58"/>
      <c r="AI1022" s="58"/>
      <c r="AJ1022" s="58"/>
      <c r="AK1022" s="58"/>
      <c r="AL1022" s="58"/>
      <c r="AM1022" s="58"/>
      <c r="AN1022" s="58"/>
      <c r="AO1022" s="170"/>
      <c r="AP1022" s="58"/>
      <c r="AQ1022" s="58"/>
      <c r="AR1022" s="58"/>
      <c r="AS1022" s="58"/>
      <c r="AT1022" s="58"/>
      <c r="AU1022" s="58"/>
      <c r="AV1022" s="58"/>
      <c r="AW1022" s="58"/>
      <c r="AX1022" s="58"/>
      <c r="AY1022" s="58"/>
      <c r="AZ1022" s="58"/>
      <c r="BA1022" s="58"/>
    </row>
    <row r="1023" spans="1:53" ht="15.75" x14ac:dyDescent="0.25">
      <c r="F1023" s="57"/>
      <c r="G1023" s="54"/>
      <c r="H1023" s="55"/>
      <c r="I1023" s="55"/>
      <c r="J1023" s="55"/>
      <c r="K1023" s="55"/>
      <c r="L1023" s="55"/>
      <c r="M1023" s="55"/>
      <c r="N1023" s="55"/>
      <c r="O1023" s="55"/>
      <c r="P1023" s="55"/>
      <c r="Q1023" s="55"/>
      <c r="R1023" s="55"/>
      <c r="S1023" s="55"/>
      <c r="T1023" s="55"/>
      <c r="U1023" s="55"/>
      <c r="V1023" s="55"/>
      <c r="W1023" s="55"/>
      <c r="X1023" s="55"/>
      <c r="Y1023" s="55"/>
      <c r="Z1023" s="55"/>
      <c r="AA1023" s="55"/>
      <c r="AB1023" s="55"/>
      <c r="AC1023" s="55"/>
      <c r="AD1023" s="55"/>
      <c r="AE1023" s="55"/>
      <c r="AF1023" s="55"/>
      <c r="AG1023" s="55"/>
      <c r="AH1023" s="55"/>
      <c r="AI1023" s="55"/>
      <c r="AJ1023" s="55"/>
      <c r="AK1023" s="55"/>
      <c r="AL1023" s="55"/>
      <c r="AM1023" s="55"/>
      <c r="AN1023" s="55"/>
      <c r="AO1023" s="169"/>
      <c r="AP1023" s="55"/>
      <c r="AQ1023" s="55"/>
      <c r="AR1023" s="55"/>
      <c r="AS1023" s="55"/>
      <c r="AT1023" s="55"/>
      <c r="AU1023" s="55"/>
      <c r="AV1023" s="55"/>
      <c r="AW1023" s="55"/>
      <c r="AX1023" s="55"/>
      <c r="AY1023" s="55"/>
      <c r="AZ1023" s="55"/>
      <c r="BA1023" s="55"/>
    </row>
    <row r="1024" spans="1:53" x14ac:dyDescent="0.2">
      <c r="F1024" s="54"/>
      <c r="G1024" s="54"/>
      <c r="H1024" s="58"/>
      <c r="I1024" s="58"/>
      <c r="J1024" s="58"/>
      <c r="K1024" s="58"/>
      <c r="L1024" s="58"/>
      <c r="M1024" s="58"/>
      <c r="N1024" s="58"/>
      <c r="O1024" s="58"/>
      <c r="P1024" s="58"/>
      <c r="Q1024" s="58"/>
      <c r="R1024" s="58"/>
      <c r="S1024" s="58"/>
      <c r="T1024" s="58"/>
      <c r="U1024" s="58"/>
      <c r="V1024" s="58"/>
      <c r="W1024" s="58"/>
      <c r="X1024" s="58"/>
      <c r="Y1024" s="58"/>
      <c r="Z1024" s="58"/>
      <c r="AA1024" s="58"/>
      <c r="AB1024" s="58"/>
      <c r="AC1024" s="58"/>
      <c r="AD1024" s="58"/>
      <c r="AE1024" s="58"/>
      <c r="AF1024" s="58"/>
      <c r="AG1024" s="58"/>
      <c r="AH1024" s="58"/>
      <c r="AI1024" s="58"/>
      <c r="AJ1024" s="58"/>
      <c r="AK1024" s="58"/>
      <c r="AL1024" s="58"/>
      <c r="AM1024" s="58"/>
      <c r="AN1024" s="58"/>
      <c r="AO1024" s="170"/>
      <c r="AP1024" s="58"/>
      <c r="AQ1024" s="58"/>
      <c r="AR1024" s="58"/>
      <c r="AS1024" s="58"/>
      <c r="AT1024" s="58"/>
      <c r="AU1024" s="58"/>
      <c r="AV1024" s="58"/>
      <c r="AW1024" s="58"/>
      <c r="AX1024" s="58"/>
      <c r="AY1024" s="58"/>
      <c r="AZ1024" s="58"/>
      <c r="BA1024" s="58"/>
    </row>
    <row r="1025" spans="6:53" x14ac:dyDescent="0.2">
      <c r="F1025" s="59"/>
      <c r="G1025" s="54"/>
      <c r="H1025" s="58"/>
      <c r="I1025" s="58"/>
      <c r="J1025" s="58"/>
      <c r="K1025" s="58"/>
      <c r="L1025" s="58"/>
      <c r="M1025" s="58"/>
      <c r="N1025" s="58"/>
      <c r="O1025" s="58"/>
      <c r="P1025" s="58"/>
      <c r="Q1025" s="58"/>
      <c r="R1025" s="58"/>
      <c r="S1025" s="58"/>
      <c r="T1025" s="58"/>
      <c r="U1025" s="58"/>
      <c r="V1025" s="58"/>
      <c r="W1025" s="58"/>
      <c r="X1025" s="58"/>
      <c r="Y1025" s="58"/>
      <c r="Z1025" s="58"/>
      <c r="AA1025" s="58"/>
      <c r="AB1025" s="58"/>
      <c r="AC1025" s="58"/>
      <c r="AD1025" s="58"/>
      <c r="AE1025" s="58"/>
      <c r="AF1025" s="58"/>
      <c r="AG1025" s="58"/>
      <c r="AH1025" s="58"/>
      <c r="AI1025" s="58"/>
      <c r="AJ1025" s="58"/>
      <c r="AK1025" s="58"/>
      <c r="AL1025" s="58"/>
      <c r="AM1025" s="58"/>
      <c r="AN1025" s="58"/>
      <c r="AO1025" s="170"/>
      <c r="AP1025" s="58"/>
      <c r="AQ1025" s="58"/>
      <c r="AR1025" s="58"/>
      <c r="AS1025" s="58"/>
      <c r="AT1025" s="58"/>
      <c r="AU1025" s="58"/>
      <c r="AV1025" s="58"/>
      <c r="AW1025" s="58"/>
      <c r="AX1025" s="58"/>
      <c r="AY1025" s="58"/>
      <c r="AZ1025" s="58"/>
      <c r="BA1025" s="58"/>
    </row>
    <row r="1026" spans="6:53" x14ac:dyDescent="0.2">
      <c r="F1026" s="59"/>
      <c r="G1026" s="54"/>
      <c r="H1026" s="58"/>
      <c r="I1026" s="58"/>
      <c r="J1026" s="58"/>
      <c r="K1026" s="58"/>
      <c r="L1026" s="58"/>
      <c r="M1026" s="58"/>
      <c r="N1026" s="58"/>
      <c r="O1026" s="58"/>
      <c r="P1026" s="58"/>
      <c r="Q1026" s="58"/>
      <c r="R1026" s="58"/>
      <c r="S1026" s="58"/>
      <c r="T1026" s="58"/>
      <c r="U1026" s="58"/>
      <c r="V1026" s="58"/>
      <c r="W1026" s="58"/>
      <c r="X1026" s="58"/>
      <c r="Y1026" s="58"/>
      <c r="Z1026" s="58"/>
      <c r="AA1026" s="58"/>
      <c r="AB1026" s="58"/>
      <c r="AC1026" s="58"/>
      <c r="AD1026" s="58"/>
      <c r="AE1026" s="58"/>
      <c r="AF1026" s="58"/>
      <c r="AG1026" s="58"/>
      <c r="AH1026" s="58"/>
      <c r="AI1026" s="58"/>
      <c r="AJ1026" s="58"/>
      <c r="AK1026" s="58"/>
      <c r="AL1026" s="58"/>
      <c r="AM1026" s="58"/>
      <c r="AN1026" s="58"/>
      <c r="AO1026" s="170"/>
      <c r="AP1026" s="58"/>
      <c r="AQ1026" s="58"/>
      <c r="AR1026" s="58"/>
      <c r="AS1026" s="58"/>
      <c r="AT1026" s="58"/>
      <c r="AU1026" s="58"/>
      <c r="AV1026" s="58"/>
      <c r="AW1026" s="58"/>
      <c r="AX1026" s="58"/>
      <c r="AY1026" s="58"/>
      <c r="AZ1026" s="58"/>
      <c r="BA1026" s="58"/>
    </row>
    <row r="1027" spans="6:53" x14ac:dyDescent="0.2">
      <c r="F1027" s="59"/>
      <c r="G1027" s="54"/>
      <c r="H1027" s="58"/>
      <c r="I1027" s="58"/>
      <c r="J1027" s="58"/>
      <c r="K1027" s="58"/>
      <c r="L1027" s="58"/>
      <c r="M1027" s="58"/>
      <c r="N1027" s="58"/>
      <c r="O1027" s="58"/>
      <c r="P1027" s="58"/>
      <c r="Q1027" s="58"/>
      <c r="R1027" s="58"/>
      <c r="S1027" s="58"/>
      <c r="T1027" s="58"/>
      <c r="U1027" s="58"/>
      <c r="V1027" s="58"/>
      <c r="W1027" s="58"/>
      <c r="X1027" s="58"/>
      <c r="Y1027" s="58"/>
      <c r="Z1027" s="58"/>
      <c r="AA1027" s="58"/>
      <c r="AB1027" s="58"/>
      <c r="AC1027" s="58"/>
      <c r="AD1027" s="58"/>
      <c r="AE1027" s="58"/>
      <c r="AF1027" s="58"/>
      <c r="AG1027" s="58"/>
      <c r="AH1027" s="58"/>
      <c r="AI1027" s="58"/>
      <c r="AJ1027" s="58"/>
      <c r="AK1027" s="58"/>
      <c r="AL1027" s="58"/>
      <c r="AM1027" s="58"/>
      <c r="AN1027" s="58"/>
      <c r="AO1027" s="170"/>
      <c r="AP1027" s="58"/>
      <c r="AQ1027" s="58"/>
      <c r="AR1027" s="58"/>
      <c r="AS1027" s="58"/>
      <c r="AT1027" s="58"/>
      <c r="AU1027" s="58"/>
      <c r="AV1027" s="58"/>
      <c r="AW1027" s="58"/>
      <c r="AX1027" s="58"/>
      <c r="AY1027" s="58"/>
      <c r="AZ1027" s="58"/>
      <c r="BA1027" s="58"/>
    </row>
    <row r="1028" spans="6:53" x14ac:dyDescent="0.2">
      <c r="F1028" s="59"/>
      <c r="G1028" s="54"/>
      <c r="H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c r="AF1028" s="21"/>
      <c r="AG1028" s="21"/>
      <c r="AH1028" s="21"/>
      <c r="AI1028" s="21"/>
      <c r="AJ1028" s="21"/>
      <c r="AK1028" s="21"/>
      <c r="AL1028" s="21"/>
      <c r="AM1028" s="21"/>
      <c r="AN1028" s="21"/>
      <c r="AO1028" s="21"/>
      <c r="AP1028" s="21"/>
      <c r="AQ1028" s="21"/>
      <c r="AR1028" s="21"/>
      <c r="AS1028" s="21"/>
      <c r="AT1028" s="21"/>
      <c r="AU1028" s="21"/>
      <c r="AV1028" s="21"/>
      <c r="AW1028" s="21"/>
      <c r="AX1028" s="21"/>
      <c r="AY1028" s="21"/>
      <c r="AZ1028" s="21"/>
      <c r="BA1028" s="21"/>
    </row>
    <row r="1029" spans="6:53" x14ac:dyDescent="0.2">
      <c r="F1029" s="59"/>
      <c r="G1029" s="54"/>
      <c r="H1029" s="58"/>
      <c r="I1029" s="58"/>
      <c r="J1029" s="58"/>
      <c r="K1029" s="58"/>
      <c r="L1029" s="58"/>
      <c r="M1029" s="58"/>
      <c r="N1029" s="58"/>
      <c r="O1029" s="58"/>
      <c r="P1029" s="58"/>
      <c r="Q1029" s="58"/>
      <c r="R1029" s="58"/>
      <c r="S1029" s="58"/>
      <c r="T1029" s="58"/>
      <c r="U1029" s="58"/>
      <c r="V1029" s="58"/>
      <c r="W1029" s="58"/>
      <c r="X1029" s="58"/>
      <c r="Y1029" s="58"/>
      <c r="Z1029" s="58"/>
      <c r="AA1029" s="58"/>
      <c r="AB1029" s="58"/>
      <c r="AC1029" s="58"/>
      <c r="AD1029" s="58"/>
      <c r="AE1029" s="58"/>
      <c r="AF1029" s="58"/>
      <c r="AG1029" s="58"/>
      <c r="AH1029" s="58"/>
      <c r="AI1029" s="58"/>
      <c r="AJ1029" s="58"/>
      <c r="AK1029" s="58"/>
      <c r="AL1029" s="58"/>
      <c r="AM1029" s="58"/>
      <c r="AN1029" s="58"/>
      <c r="AO1029" s="170"/>
      <c r="AP1029" s="58"/>
      <c r="AQ1029" s="58"/>
      <c r="AR1029" s="58"/>
      <c r="AS1029" s="58"/>
      <c r="AT1029" s="58"/>
      <c r="AU1029" s="58"/>
      <c r="AV1029" s="58"/>
      <c r="AW1029" s="58"/>
      <c r="AX1029" s="58"/>
      <c r="AY1029" s="58"/>
      <c r="AZ1029" s="58"/>
      <c r="BA1029" s="58"/>
    </row>
    <row r="1030" spans="6:53" x14ac:dyDescent="0.2">
      <c r="AM1030" s="61"/>
      <c r="AN1030" s="61"/>
      <c r="AO1030" s="171"/>
      <c r="AP1030" s="61"/>
      <c r="AQ1030" s="61"/>
      <c r="AR1030" s="61"/>
      <c r="AS1030" s="61"/>
      <c r="AT1030" s="61"/>
      <c r="AU1030" s="61"/>
      <c r="AV1030" s="61"/>
      <c r="AW1030" s="61"/>
      <c r="AX1030" s="61"/>
      <c r="AY1030" s="61"/>
      <c r="AZ1030" s="61"/>
      <c r="BA1030" s="61"/>
    </row>
    <row r="1031" spans="6:53" x14ac:dyDescent="0.2">
      <c r="AM1031" s="61"/>
      <c r="AN1031" s="61"/>
      <c r="AO1031" s="171"/>
      <c r="AP1031" s="61"/>
      <c r="AQ1031" s="61"/>
      <c r="AR1031" s="61"/>
      <c r="AS1031" s="61"/>
      <c r="AT1031" s="61"/>
      <c r="AU1031" s="61"/>
      <c r="AV1031" s="61"/>
      <c r="AW1031" s="61"/>
      <c r="AX1031" s="61"/>
      <c r="AY1031" s="61"/>
      <c r="AZ1031" s="61"/>
      <c r="BA1031" s="61"/>
    </row>
    <row r="1032" spans="6:53" x14ac:dyDescent="0.2">
      <c r="AM1032" s="61"/>
      <c r="AN1032" s="61"/>
      <c r="AO1032" s="171"/>
      <c r="AP1032" s="61"/>
      <c r="AQ1032" s="61"/>
      <c r="AR1032" s="61"/>
      <c r="AS1032" s="61"/>
      <c r="AT1032" s="61"/>
      <c r="AU1032" s="61"/>
      <c r="AV1032" s="61"/>
      <c r="AW1032" s="61"/>
      <c r="AX1032" s="61"/>
      <c r="AY1032" s="61"/>
      <c r="AZ1032" s="61"/>
      <c r="BA1032" s="61"/>
    </row>
    <row r="1033" spans="6:53" x14ac:dyDescent="0.2">
      <c r="AM1033" s="61"/>
      <c r="AN1033" s="61"/>
      <c r="AO1033" s="171"/>
      <c r="AP1033" s="61"/>
      <c r="AQ1033" s="61"/>
      <c r="AR1033" s="61"/>
      <c r="AS1033" s="61"/>
      <c r="AT1033" s="61"/>
      <c r="AU1033" s="61"/>
      <c r="AV1033" s="61"/>
      <c r="AW1033" s="61"/>
      <c r="AX1033" s="61"/>
      <c r="AY1033" s="61"/>
      <c r="AZ1033" s="61"/>
      <c r="BA1033" s="61"/>
    </row>
    <row r="1034" spans="6:53" x14ac:dyDescent="0.2">
      <c r="AM1034" s="61"/>
      <c r="AN1034" s="61"/>
      <c r="AO1034" s="171"/>
      <c r="AP1034" s="61"/>
      <c r="AQ1034" s="61"/>
      <c r="AR1034" s="61"/>
      <c r="AS1034" s="61"/>
      <c r="AT1034" s="61"/>
      <c r="AU1034" s="61"/>
      <c r="AV1034" s="61"/>
      <c r="AW1034" s="61"/>
      <c r="AX1034" s="61"/>
      <c r="AY1034" s="61"/>
      <c r="AZ1034" s="61"/>
      <c r="BA1034" s="61"/>
    </row>
    <row r="1035" spans="6:53" x14ac:dyDescent="0.2">
      <c r="AM1035" s="61"/>
      <c r="AN1035" s="61"/>
      <c r="AO1035" s="171"/>
      <c r="AP1035" s="61"/>
      <c r="AQ1035" s="61"/>
      <c r="AR1035" s="61"/>
      <c r="AS1035" s="61"/>
      <c r="AT1035" s="61"/>
      <c r="AU1035" s="61"/>
      <c r="AV1035" s="61"/>
      <c r="AW1035" s="61"/>
      <c r="AX1035" s="61"/>
      <c r="AY1035" s="61"/>
      <c r="AZ1035" s="61"/>
      <c r="BA1035" s="61"/>
    </row>
    <row r="1036" spans="6:53" x14ac:dyDescent="0.2">
      <c r="AM1036" s="61"/>
      <c r="AN1036" s="61"/>
      <c r="AO1036" s="171"/>
      <c r="AP1036" s="61"/>
      <c r="AQ1036" s="61"/>
      <c r="AR1036" s="61"/>
      <c r="AS1036" s="61"/>
      <c r="AT1036" s="61"/>
      <c r="AU1036" s="61"/>
      <c r="AV1036" s="61"/>
      <c r="AW1036" s="61"/>
      <c r="AX1036" s="61"/>
      <c r="AY1036" s="61"/>
      <c r="AZ1036" s="61"/>
      <c r="BA1036" s="61"/>
    </row>
    <row r="1037" spans="6:53" x14ac:dyDescent="0.2">
      <c r="AM1037" s="61"/>
      <c r="AN1037" s="61"/>
      <c r="AO1037" s="171"/>
      <c r="AP1037" s="61"/>
      <c r="AQ1037" s="61"/>
      <c r="AR1037" s="61"/>
      <c r="AS1037" s="61"/>
      <c r="AT1037" s="61"/>
      <c r="AU1037" s="61"/>
      <c r="AV1037" s="61"/>
      <c r="AW1037" s="61"/>
      <c r="AX1037" s="61"/>
      <c r="AY1037" s="61"/>
      <c r="AZ1037" s="61"/>
      <c r="BA1037" s="61"/>
    </row>
    <row r="1038" spans="6:53" x14ac:dyDescent="0.2">
      <c r="AM1038" s="61"/>
      <c r="AN1038" s="61"/>
      <c r="AO1038" s="171"/>
      <c r="AP1038" s="61"/>
      <c r="AQ1038" s="61"/>
      <c r="AR1038" s="61"/>
      <c r="AS1038" s="61"/>
      <c r="AT1038" s="61"/>
      <c r="AU1038" s="61"/>
      <c r="AV1038" s="61"/>
      <c r="AW1038" s="61"/>
      <c r="AX1038" s="61"/>
      <c r="AY1038" s="61"/>
      <c r="AZ1038" s="61"/>
      <c r="BA1038" s="61"/>
    </row>
    <row r="1039" spans="6:53" x14ac:dyDescent="0.2">
      <c r="AM1039" s="61"/>
      <c r="AN1039" s="61"/>
      <c r="AO1039" s="171"/>
      <c r="AP1039" s="61"/>
      <c r="AQ1039" s="61"/>
      <c r="AR1039" s="61"/>
      <c r="AS1039" s="61"/>
      <c r="AT1039" s="61"/>
      <c r="AU1039" s="61"/>
      <c r="AV1039" s="61"/>
      <c r="AW1039" s="61"/>
      <c r="AX1039" s="61"/>
      <c r="AY1039" s="61"/>
      <c r="AZ1039" s="61"/>
      <c r="BA1039" s="61"/>
    </row>
    <row r="1040" spans="6:53" x14ac:dyDescent="0.2">
      <c r="AM1040" s="61"/>
      <c r="AN1040" s="61"/>
      <c r="AO1040" s="171"/>
      <c r="AP1040" s="61"/>
      <c r="AQ1040" s="61"/>
      <c r="AR1040" s="61"/>
      <c r="AS1040" s="61"/>
      <c r="AT1040" s="61"/>
      <c r="AU1040" s="61"/>
      <c r="AV1040" s="61"/>
      <c r="AW1040" s="61"/>
      <c r="AX1040" s="61"/>
      <c r="AY1040" s="61"/>
      <c r="AZ1040" s="61"/>
      <c r="BA1040" s="61"/>
    </row>
    <row r="1041" spans="39:53" x14ac:dyDescent="0.2">
      <c r="AM1041" s="61"/>
      <c r="AN1041" s="61"/>
      <c r="AO1041" s="171"/>
      <c r="AP1041" s="61"/>
      <c r="AQ1041" s="61"/>
      <c r="AR1041" s="61"/>
      <c r="AS1041" s="61"/>
      <c r="AT1041" s="61"/>
      <c r="AU1041" s="61"/>
      <c r="AV1041" s="61"/>
      <c r="AW1041" s="61"/>
      <c r="AX1041" s="61"/>
      <c r="AY1041" s="61"/>
      <c r="AZ1041" s="61"/>
      <c r="BA1041" s="61"/>
    </row>
    <row r="1042" spans="39:53" x14ac:dyDescent="0.2">
      <c r="AM1042" s="61"/>
      <c r="AN1042" s="61"/>
      <c r="AO1042" s="171"/>
      <c r="AP1042" s="61"/>
      <c r="AQ1042" s="61"/>
      <c r="AR1042" s="61"/>
      <c r="AS1042" s="61"/>
      <c r="AT1042" s="61"/>
      <c r="AU1042" s="61"/>
      <c r="AV1042" s="61"/>
      <c r="AW1042" s="61"/>
      <c r="AX1042" s="61"/>
      <c r="AY1042" s="61"/>
      <c r="AZ1042" s="61"/>
      <c r="BA1042" s="61"/>
    </row>
    <row r="1043" spans="39:53" x14ac:dyDescent="0.2">
      <c r="AM1043" s="61"/>
      <c r="AN1043" s="61"/>
      <c r="AO1043" s="171"/>
      <c r="AP1043" s="61"/>
      <c r="AQ1043" s="61"/>
      <c r="AR1043" s="61"/>
      <c r="AS1043" s="61"/>
      <c r="AT1043" s="61"/>
      <c r="AU1043" s="61"/>
      <c r="AV1043" s="61"/>
      <c r="AW1043" s="61"/>
      <c r="AX1043" s="61"/>
      <c r="AY1043" s="61"/>
      <c r="AZ1043" s="61"/>
      <c r="BA1043" s="61"/>
    </row>
    <row r="1044" spans="39:53" x14ac:dyDescent="0.2">
      <c r="AM1044" s="61"/>
      <c r="AN1044" s="61"/>
      <c r="AO1044" s="171"/>
      <c r="AP1044" s="61"/>
      <c r="AQ1044" s="61"/>
      <c r="AR1044" s="61"/>
      <c r="AS1044" s="61"/>
      <c r="AT1044" s="61"/>
      <c r="AU1044" s="61"/>
      <c r="AV1044" s="61"/>
      <c r="AW1044" s="61"/>
      <c r="AX1044" s="61"/>
      <c r="AY1044" s="61"/>
      <c r="AZ1044" s="61"/>
      <c r="BA1044" s="61"/>
    </row>
    <row r="1045" spans="39:53" x14ac:dyDescent="0.2">
      <c r="AM1045" s="61"/>
      <c r="AN1045" s="61"/>
      <c r="AO1045" s="171"/>
      <c r="AP1045" s="61"/>
      <c r="AQ1045" s="61"/>
      <c r="AR1045" s="61"/>
      <c r="AS1045" s="61"/>
      <c r="AT1045" s="61"/>
      <c r="AU1045" s="61"/>
      <c r="AV1045" s="61"/>
      <c r="AW1045" s="61"/>
      <c r="AX1045" s="61"/>
      <c r="AY1045" s="61"/>
      <c r="AZ1045" s="61"/>
      <c r="BA1045" s="61"/>
    </row>
    <row r="1046" spans="39:53" x14ac:dyDescent="0.2">
      <c r="AM1046" s="61"/>
      <c r="AN1046" s="61"/>
      <c r="AO1046" s="171"/>
      <c r="AP1046" s="61"/>
      <c r="AQ1046" s="61"/>
      <c r="AR1046" s="61"/>
      <c r="AS1046" s="61"/>
      <c r="AT1046" s="61"/>
      <c r="AU1046" s="61"/>
      <c r="AV1046" s="61"/>
      <c r="AW1046" s="61"/>
      <c r="AX1046" s="61"/>
      <c r="AY1046" s="61"/>
      <c r="AZ1046" s="61"/>
      <c r="BA1046" s="61"/>
    </row>
    <row r="1047" spans="39:53" x14ac:dyDescent="0.2">
      <c r="AM1047" s="61"/>
      <c r="AN1047" s="61"/>
      <c r="AO1047" s="171"/>
      <c r="AP1047" s="61"/>
      <c r="AQ1047" s="61"/>
      <c r="AR1047" s="61"/>
      <c r="AS1047" s="61"/>
      <c r="AT1047" s="61"/>
      <c r="AU1047" s="61"/>
      <c r="AV1047" s="61"/>
      <c r="AW1047" s="61"/>
      <c r="AX1047" s="61"/>
      <c r="AY1047" s="61"/>
      <c r="AZ1047" s="61"/>
      <c r="BA1047" s="61"/>
    </row>
    <row r="1048" spans="39:53" x14ac:dyDescent="0.2">
      <c r="AM1048" s="61"/>
      <c r="AN1048" s="61"/>
      <c r="AO1048" s="171"/>
      <c r="AP1048" s="61"/>
      <c r="AQ1048" s="61"/>
      <c r="AR1048" s="61"/>
      <c r="AS1048" s="61"/>
      <c r="AT1048" s="61"/>
      <c r="AU1048" s="61"/>
      <c r="AV1048" s="61"/>
      <c r="AW1048" s="61"/>
      <c r="AX1048" s="61"/>
      <c r="AY1048" s="61"/>
      <c r="AZ1048" s="61"/>
      <c r="BA1048" s="61"/>
    </row>
    <row r="1049" spans="39:53" x14ac:dyDescent="0.2">
      <c r="AM1049" s="61"/>
      <c r="AN1049" s="61"/>
      <c r="AO1049" s="171"/>
      <c r="AP1049" s="61"/>
      <c r="AQ1049" s="61"/>
      <c r="AR1049" s="61"/>
      <c r="AS1049" s="61"/>
      <c r="AT1049" s="61"/>
      <c r="AU1049" s="61"/>
      <c r="AV1049" s="61"/>
      <c r="AW1049" s="61"/>
      <c r="AX1049" s="61"/>
      <c r="AY1049" s="61"/>
      <c r="AZ1049" s="61"/>
      <c r="BA1049" s="61"/>
    </row>
    <row r="1050" spans="39:53" x14ac:dyDescent="0.2">
      <c r="AM1050" s="61"/>
      <c r="AN1050" s="61"/>
      <c r="AO1050" s="171"/>
      <c r="AP1050" s="61"/>
      <c r="AQ1050" s="61"/>
      <c r="AR1050" s="61"/>
      <c r="AS1050" s="61"/>
      <c r="AT1050" s="61"/>
      <c r="AU1050" s="61"/>
      <c r="AV1050" s="61"/>
      <c r="AW1050" s="61"/>
      <c r="AX1050" s="61"/>
      <c r="AY1050" s="61"/>
      <c r="AZ1050" s="61"/>
      <c r="BA1050" s="61"/>
    </row>
    <row r="1051" spans="39:53" x14ac:dyDescent="0.2">
      <c r="AM1051" s="61"/>
      <c r="AN1051" s="61"/>
      <c r="AO1051" s="171"/>
      <c r="AP1051" s="61"/>
      <c r="AQ1051" s="61"/>
      <c r="AR1051" s="61"/>
      <c r="AS1051" s="61"/>
      <c r="AT1051" s="61"/>
      <c r="AU1051" s="61"/>
      <c r="AV1051" s="61"/>
      <c r="AW1051" s="61"/>
      <c r="AX1051" s="61"/>
      <c r="AY1051" s="61"/>
      <c r="AZ1051" s="61"/>
      <c r="BA1051" s="61"/>
    </row>
    <row r="1052" spans="39:53" x14ac:dyDescent="0.2">
      <c r="AM1052" s="61"/>
      <c r="AN1052" s="61"/>
      <c r="AO1052" s="171"/>
      <c r="AP1052" s="61"/>
      <c r="AQ1052" s="61"/>
      <c r="AR1052" s="61"/>
      <c r="AS1052" s="61"/>
      <c r="AT1052" s="61"/>
      <c r="AU1052" s="61"/>
      <c r="AV1052" s="61"/>
      <c r="AW1052" s="61"/>
      <c r="AX1052" s="61"/>
      <c r="AY1052" s="61"/>
      <c r="AZ1052" s="61"/>
      <c r="BA1052" s="61"/>
    </row>
    <row r="1053" spans="39:53" x14ac:dyDescent="0.2">
      <c r="AM1053" s="61"/>
      <c r="AN1053" s="61"/>
      <c r="AO1053" s="171"/>
      <c r="AP1053" s="61"/>
      <c r="AQ1053" s="61"/>
      <c r="AR1053" s="61"/>
      <c r="AS1053" s="61"/>
      <c r="AT1053" s="61"/>
      <c r="AU1053" s="61"/>
      <c r="AV1053" s="61"/>
      <c r="AW1053" s="61"/>
      <c r="AX1053" s="61"/>
      <c r="AY1053" s="61"/>
      <c r="AZ1053" s="61"/>
      <c r="BA1053" s="61"/>
    </row>
    <row r="1054" spans="39:53" x14ac:dyDescent="0.2">
      <c r="AM1054" s="61"/>
      <c r="AN1054" s="61"/>
      <c r="AO1054" s="171"/>
      <c r="AP1054" s="61"/>
      <c r="AQ1054" s="61"/>
      <c r="AR1054" s="61"/>
      <c r="AS1054" s="61"/>
      <c r="AT1054" s="61"/>
      <c r="AU1054" s="61"/>
      <c r="AV1054" s="61"/>
      <c r="AW1054" s="61"/>
      <c r="AX1054" s="61"/>
      <c r="AY1054" s="61"/>
      <c r="AZ1054" s="61"/>
      <c r="BA1054" s="61"/>
    </row>
    <row r="1055" spans="39:53" x14ac:dyDescent="0.2">
      <c r="AM1055" s="61"/>
      <c r="AN1055" s="61"/>
      <c r="AO1055" s="171"/>
      <c r="AP1055" s="61"/>
      <c r="AQ1055" s="61"/>
      <c r="AR1055" s="61"/>
      <c r="AS1055" s="61"/>
      <c r="AT1055" s="61"/>
      <c r="AU1055" s="61"/>
      <c r="AV1055" s="61"/>
      <c r="AW1055" s="61"/>
      <c r="AX1055" s="61"/>
      <c r="AY1055" s="61"/>
      <c r="AZ1055" s="61"/>
      <c r="BA1055" s="61"/>
    </row>
    <row r="1056" spans="39:53" x14ac:dyDescent="0.2">
      <c r="AM1056" s="61"/>
      <c r="AN1056" s="61"/>
      <c r="AO1056" s="171"/>
      <c r="AP1056" s="61"/>
      <c r="AQ1056" s="61"/>
      <c r="AR1056" s="61"/>
      <c r="AS1056" s="61"/>
      <c r="AT1056" s="61"/>
      <c r="AU1056" s="61"/>
      <c r="AV1056" s="61"/>
      <c r="AW1056" s="61"/>
      <c r="AX1056" s="61"/>
      <c r="AY1056" s="61"/>
      <c r="AZ1056" s="61"/>
      <c r="BA1056" s="61"/>
    </row>
    <row r="1057" spans="39:53" x14ac:dyDescent="0.2">
      <c r="AM1057" s="61"/>
      <c r="AN1057" s="61"/>
      <c r="AO1057" s="171"/>
      <c r="AP1057" s="61"/>
      <c r="AQ1057" s="61"/>
      <c r="AR1057" s="61"/>
      <c r="AS1057" s="61"/>
      <c r="AT1057" s="61"/>
      <c r="AU1057" s="61"/>
      <c r="AV1057" s="61"/>
      <c r="AW1057" s="61"/>
      <c r="AX1057" s="61"/>
      <c r="AY1057" s="61"/>
      <c r="AZ1057" s="61"/>
      <c r="BA1057" s="61"/>
    </row>
    <row r="1058" spans="39:53" x14ac:dyDescent="0.2">
      <c r="AM1058" s="61"/>
      <c r="AN1058" s="61"/>
      <c r="AO1058" s="171"/>
      <c r="AP1058" s="61"/>
      <c r="AQ1058" s="61"/>
      <c r="AR1058" s="61"/>
      <c r="AS1058" s="61"/>
      <c r="AT1058" s="61"/>
      <c r="AU1058" s="61"/>
      <c r="AV1058" s="61"/>
      <c r="AW1058" s="61"/>
      <c r="AX1058" s="61"/>
      <c r="AY1058" s="61"/>
      <c r="AZ1058" s="61"/>
      <c r="BA1058" s="61"/>
    </row>
    <row r="1059" spans="39:53" x14ac:dyDescent="0.2">
      <c r="AM1059" s="61"/>
      <c r="AN1059" s="61"/>
      <c r="AO1059" s="171"/>
      <c r="AP1059" s="61"/>
      <c r="AQ1059" s="61"/>
      <c r="AR1059" s="61"/>
      <c r="AS1059" s="61"/>
      <c r="AT1059" s="61"/>
      <c r="AU1059" s="61"/>
      <c r="AV1059" s="61"/>
      <c r="AW1059" s="61"/>
      <c r="AX1059" s="61"/>
      <c r="AY1059" s="61"/>
      <c r="AZ1059" s="61"/>
      <c r="BA1059" s="61"/>
    </row>
    <row r="1060" spans="39:53" x14ac:dyDescent="0.2">
      <c r="AM1060" s="61"/>
      <c r="AN1060" s="61"/>
      <c r="AO1060" s="171"/>
      <c r="AP1060" s="61"/>
      <c r="AQ1060" s="61"/>
      <c r="AR1060" s="61"/>
      <c r="AS1060" s="61"/>
      <c r="AT1060" s="61"/>
      <c r="AU1060" s="61"/>
      <c r="AV1060" s="61"/>
      <c r="AW1060" s="61"/>
      <c r="AX1060" s="61"/>
      <c r="AY1060" s="61"/>
      <c r="AZ1060" s="61"/>
      <c r="BA1060" s="61"/>
    </row>
    <row r="1061" spans="39:53" x14ac:dyDescent="0.2">
      <c r="AM1061" s="61"/>
      <c r="AN1061" s="61"/>
      <c r="AO1061" s="171"/>
      <c r="AP1061" s="61"/>
      <c r="AQ1061" s="61"/>
      <c r="AR1061" s="61"/>
      <c r="AS1061" s="61"/>
      <c r="AT1061" s="61"/>
      <c r="AU1061" s="61"/>
      <c r="AV1061" s="61"/>
      <c r="AW1061" s="61"/>
      <c r="AX1061" s="61"/>
      <c r="AY1061" s="61"/>
      <c r="AZ1061" s="61"/>
      <c r="BA1061" s="61"/>
    </row>
    <row r="1062" spans="39:53" x14ac:dyDescent="0.2">
      <c r="AM1062" s="61"/>
      <c r="AN1062" s="61"/>
      <c r="AO1062" s="171"/>
      <c r="AP1062" s="61"/>
      <c r="AQ1062" s="61"/>
      <c r="AR1062" s="61"/>
      <c r="AS1062" s="61"/>
      <c r="AT1062" s="61"/>
      <c r="AU1062" s="61"/>
      <c r="AV1062" s="61"/>
      <c r="AW1062" s="61"/>
      <c r="AX1062" s="61"/>
      <c r="AY1062" s="61"/>
      <c r="AZ1062" s="61"/>
      <c r="BA1062" s="61"/>
    </row>
    <row r="1063" spans="39:53" x14ac:dyDescent="0.2">
      <c r="AM1063" s="61"/>
      <c r="AN1063" s="61"/>
      <c r="AO1063" s="171"/>
      <c r="AP1063" s="61"/>
      <c r="AQ1063" s="61"/>
      <c r="AR1063" s="61"/>
      <c r="AS1063" s="61"/>
      <c r="AT1063" s="61"/>
      <c r="AU1063" s="61"/>
      <c r="AV1063" s="61"/>
      <c r="AW1063" s="61"/>
      <c r="AX1063" s="61"/>
      <c r="AY1063" s="61"/>
      <c r="AZ1063" s="61"/>
      <c r="BA1063" s="61"/>
    </row>
    <row r="1064" spans="39:53" x14ac:dyDescent="0.2">
      <c r="AM1064" s="61"/>
      <c r="AN1064" s="61"/>
      <c r="AO1064" s="171"/>
      <c r="AP1064" s="61"/>
      <c r="AQ1064" s="61"/>
      <c r="AR1064" s="61"/>
      <c r="AS1064" s="61"/>
      <c r="AT1064" s="61"/>
      <c r="AU1064" s="61"/>
      <c r="AV1064" s="61"/>
      <c r="AW1064" s="61"/>
      <c r="AX1064" s="61"/>
      <c r="AY1064" s="61"/>
      <c r="AZ1064" s="61"/>
      <c r="BA1064" s="61"/>
    </row>
    <row r="1065" spans="39:53" x14ac:dyDescent="0.2">
      <c r="AM1065" s="61"/>
      <c r="AN1065" s="61"/>
      <c r="AO1065" s="171"/>
      <c r="AP1065" s="61"/>
      <c r="AQ1065" s="61"/>
      <c r="AR1065" s="61"/>
      <c r="AS1065" s="61"/>
      <c r="AT1065" s="61"/>
      <c r="AU1065" s="61"/>
      <c r="AV1065" s="61"/>
      <c r="AW1065" s="61"/>
      <c r="AX1065" s="61"/>
      <c r="AY1065" s="61"/>
      <c r="AZ1065" s="61"/>
      <c r="BA1065" s="61"/>
    </row>
    <row r="1066" spans="39:53" x14ac:dyDescent="0.2">
      <c r="AM1066" s="61"/>
      <c r="AN1066" s="61"/>
      <c r="AO1066" s="171"/>
      <c r="AP1066" s="61"/>
      <c r="AQ1066" s="61"/>
      <c r="AR1066" s="61"/>
      <c r="AS1066" s="61"/>
      <c r="AT1066" s="61"/>
      <c r="AU1066" s="61"/>
      <c r="AV1066" s="61"/>
      <c r="AW1066" s="61"/>
      <c r="AX1066" s="61"/>
      <c r="AY1066" s="61"/>
      <c r="AZ1066" s="61"/>
      <c r="BA1066" s="61"/>
    </row>
    <row r="1067" spans="39:53" x14ac:dyDescent="0.2">
      <c r="AM1067" s="61"/>
      <c r="AN1067" s="61"/>
      <c r="AO1067" s="171"/>
      <c r="AP1067" s="61"/>
      <c r="AQ1067" s="61"/>
      <c r="AR1067" s="61"/>
      <c r="AS1067" s="61"/>
      <c r="AT1067" s="61"/>
      <c r="AU1067" s="61"/>
      <c r="AV1067" s="61"/>
      <c r="AW1067" s="61"/>
      <c r="AX1067" s="61"/>
      <c r="AY1067" s="61"/>
      <c r="AZ1067" s="61"/>
      <c r="BA1067" s="61"/>
    </row>
    <row r="1068" spans="39:53" x14ac:dyDescent="0.2">
      <c r="AM1068" s="61"/>
      <c r="AN1068" s="61"/>
      <c r="AO1068" s="171"/>
      <c r="AP1068" s="61"/>
      <c r="AQ1068" s="61"/>
      <c r="AR1068" s="61"/>
      <c r="AS1068" s="61"/>
      <c r="AT1068" s="61"/>
      <c r="AU1068" s="61"/>
      <c r="AV1068" s="61"/>
      <c r="AW1068" s="61"/>
      <c r="AX1068" s="61"/>
      <c r="AY1068" s="61"/>
      <c r="AZ1068" s="61"/>
      <c r="BA1068" s="61"/>
    </row>
    <row r="1069" spans="39:53" x14ac:dyDescent="0.2">
      <c r="AM1069" s="61"/>
      <c r="AN1069" s="61"/>
      <c r="AO1069" s="171"/>
      <c r="AP1069" s="61"/>
      <c r="AQ1069" s="61"/>
      <c r="AR1069" s="61"/>
      <c r="AS1069" s="61"/>
      <c r="AT1069" s="61"/>
      <c r="AU1069" s="61"/>
      <c r="AV1069" s="61"/>
      <c r="AW1069" s="61"/>
      <c r="AX1069" s="61"/>
      <c r="AY1069" s="61"/>
      <c r="AZ1069" s="61"/>
      <c r="BA1069" s="61"/>
    </row>
    <row r="1070" spans="39:53" x14ac:dyDescent="0.2">
      <c r="AM1070" s="61"/>
      <c r="AN1070" s="61"/>
      <c r="AO1070" s="171"/>
      <c r="AP1070" s="61"/>
      <c r="AQ1070" s="61"/>
      <c r="AR1070" s="61"/>
      <c r="AS1070" s="61"/>
      <c r="AT1070" s="61"/>
      <c r="AU1070" s="61"/>
      <c r="AV1070" s="61"/>
      <c r="AW1070" s="61"/>
      <c r="AX1070" s="61"/>
      <c r="AY1070" s="61"/>
      <c r="AZ1070" s="61"/>
      <c r="BA1070" s="61"/>
    </row>
    <row r="1071" spans="39:53" x14ac:dyDescent="0.2">
      <c r="AM1071" s="61"/>
      <c r="AN1071" s="61"/>
      <c r="AO1071" s="171"/>
      <c r="AP1071" s="61"/>
      <c r="AQ1071" s="61"/>
      <c r="AR1071" s="61"/>
      <c r="AS1071" s="61"/>
      <c r="AT1071" s="61"/>
      <c r="AU1071" s="61"/>
      <c r="AV1071" s="61"/>
      <c r="AW1071" s="61"/>
      <c r="AX1071" s="61"/>
      <c r="AY1071" s="61"/>
      <c r="AZ1071" s="61"/>
      <c r="BA1071" s="61"/>
    </row>
    <row r="1072" spans="39:53" x14ac:dyDescent="0.2">
      <c r="AM1072" s="61"/>
      <c r="AN1072" s="61"/>
      <c r="AO1072" s="171"/>
      <c r="AP1072" s="61"/>
      <c r="AQ1072" s="61"/>
      <c r="AR1072" s="61"/>
      <c r="AS1072" s="61"/>
      <c r="AT1072" s="61"/>
      <c r="AU1072" s="61"/>
      <c r="AV1072" s="61"/>
      <c r="AW1072" s="61"/>
      <c r="AX1072" s="61"/>
      <c r="AY1072" s="61"/>
      <c r="AZ1072" s="61"/>
      <c r="BA1072" s="61"/>
    </row>
    <row r="1073" spans="39:53" x14ac:dyDescent="0.2">
      <c r="AM1073" s="61"/>
      <c r="AN1073" s="61"/>
      <c r="AO1073" s="171"/>
      <c r="AP1073" s="61"/>
      <c r="AQ1073" s="61"/>
      <c r="AR1073" s="61"/>
      <c r="AS1073" s="61"/>
      <c r="AT1073" s="61"/>
      <c r="AU1073" s="61"/>
      <c r="AV1073" s="61"/>
      <c r="AW1073" s="61"/>
      <c r="AX1073" s="61"/>
      <c r="AY1073" s="61"/>
      <c r="AZ1073" s="61"/>
      <c r="BA1073" s="61"/>
    </row>
    <row r="1074" spans="39:53" x14ac:dyDescent="0.2">
      <c r="AM1074" s="61"/>
      <c r="AN1074" s="61"/>
      <c r="AO1074" s="171"/>
      <c r="AP1074" s="61"/>
      <c r="AQ1074" s="61"/>
      <c r="AR1074" s="61"/>
      <c r="AS1074" s="61"/>
      <c r="AT1074" s="61"/>
      <c r="AU1074" s="61"/>
      <c r="AV1074" s="61"/>
      <c r="AW1074" s="61"/>
      <c r="AX1074" s="61"/>
      <c r="AY1074" s="61"/>
      <c r="AZ1074" s="61"/>
      <c r="BA1074" s="61"/>
    </row>
    <row r="1075" spans="39:53" x14ac:dyDescent="0.2">
      <c r="AM1075" s="61"/>
      <c r="AN1075" s="61"/>
      <c r="AO1075" s="171"/>
      <c r="AP1075" s="61"/>
      <c r="AQ1075" s="61"/>
      <c r="AR1075" s="61"/>
      <c r="AS1075" s="61"/>
      <c r="AT1075" s="61"/>
      <c r="AU1075" s="61"/>
      <c r="AV1075" s="61"/>
      <c r="AW1075" s="61"/>
      <c r="AX1075" s="61"/>
      <c r="AY1075" s="61"/>
      <c r="AZ1075" s="61"/>
      <c r="BA1075" s="61"/>
    </row>
    <row r="1076" spans="39:53" x14ac:dyDescent="0.2">
      <c r="AM1076" s="61"/>
      <c r="AN1076" s="61"/>
      <c r="AO1076" s="171"/>
      <c r="AP1076" s="61"/>
      <c r="AQ1076" s="61"/>
      <c r="AR1076" s="61"/>
      <c r="AS1076" s="61"/>
      <c r="AT1076" s="61"/>
      <c r="AU1076" s="61"/>
      <c r="AV1076" s="61"/>
      <c r="AW1076" s="61"/>
      <c r="AX1076" s="61"/>
      <c r="AY1076" s="61"/>
      <c r="AZ1076" s="61"/>
      <c r="BA1076" s="61"/>
    </row>
    <row r="1077" spans="39:53" x14ac:dyDescent="0.2">
      <c r="AM1077" s="61"/>
      <c r="AN1077" s="61"/>
      <c r="AO1077" s="171"/>
      <c r="AP1077" s="61"/>
      <c r="AQ1077" s="61"/>
      <c r="AR1077" s="61"/>
      <c r="AS1077" s="61"/>
      <c r="AT1077" s="61"/>
      <c r="AU1077" s="61"/>
      <c r="AV1077" s="61"/>
      <c r="AW1077" s="61"/>
      <c r="AX1077" s="61"/>
      <c r="AY1077" s="61"/>
      <c r="AZ1077" s="61"/>
      <c r="BA1077" s="61"/>
    </row>
    <row r="1078" spans="39:53" x14ac:dyDescent="0.2">
      <c r="AM1078" s="61"/>
      <c r="AN1078" s="61"/>
      <c r="AO1078" s="171"/>
      <c r="AP1078" s="61"/>
      <c r="AQ1078" s="61"/>
      <c r="AR1078" s="61"/>
      <c r="AS1078" s="61"/>
      <c r="AT1078" s="61"/>
      <c r="AU1078" s="61"/>
      <c r="AV1078" s="61"/>
      <c r="AW1078" s="61"/>
      <c r="AX1078" s="61"/>
      <c r="AY1078" s="61"/>
      <c r="AZ1078" s="61"/>
      <c r="BA1078" s="61"/>
    </row>
    <row r="1079" spans="39:53" x14ac:dyDescent="0.2">
      <c r="AM1079" s="61"/>
      <c r="AN1079" s="61"/>
      <c r="AO1079" s="171"/>
      <c r="AP1079" s="61"/>
      <c r="AQ1079" s="61"/>
      <c r="AR1079" s="61"/>
      <c r="AS1079" s="61"/>
      <c r="AT1079" s="61"/>
      <c r="AU1079" s="61"/>
      <c r="AV1079" s="61"/>
      <c r="AW1079" s="61"/>
      <c r="AX1079" s="61"/>
      <c r="AY1079" s="61"/>
      <c r="AZ1079" s="61"/>
      <c r="BA1079" s="61"/>
    </row>
    <row r="1080" spans="39:53" x14ac:dyDescent="0.2">
      <c r="AM1080" s="61"/>
      <c r="AN1080" s="61"/>
      <c r="AO1080" s="171"/>
      <c r="AP1080" s="61"/>
      <c r="AQ1080" s="61"/>
      <c r="AR1080" s="61"/>
      <c r="AS1080" s="61"/>
      <c r="AT1080" s="61"/>
      <c r="AU1080" s="61"/>
      <c r="AV1080" s="61"/>
      <c r="AW1080" s="61"/>
      <c r="AX1080" s="61"/>
      <c r="AY1080" s="61"/>
      <c r="AZ1080" s="61"/>
      <c r="BA1080" s="61"/>
    </row>
    <row r="1081" spans="39:53" x14ac:dyDescent="0.2">
      <c r="AM1081" s="61"/>
      <c r="AN1081" s="61"/>
      <c r="AO1081" s="171"/>
      <c r="AP1081" s="61"/>
      <c r="AQ1081" s="61"/>
      <c r="AR1081" s="61"/>
      <c r="AS1081" s="61"/>
      <c r="AT1081" s="61"/>
      <c r="AU1081" s="61"/>
      <c r="AV1081" s="61"/>
      <c r="AW1081" s="61"/>
      <c r="AX1081" s="61"/>
      <c r="AY1081" s="61"/>
      <c r="AZ1081" s="61"/>
      <c r="BA1081" s="61"/>
    </row>
    <row r="1082" spans="39:53" x14ac:dyDescent="0.2">
      <c r="AM1082" s="61"/>
      <c r="AN1082" s="61"/>
      <c r="AO1082" s="171"/>
      <c r="AP1082" s="61"/>
      <c r="AQ1082" s="61"/>
      <c r="AR1082" s="61"/>
      <c r="AS1082" s="61"/>
      <c r="AT1082" s="61"/>
      <c r="AU1082" s="61"/>
      <c r="AV1082" s="61"/>
      <c r="AW1082" s="61"/>
      <c r="AX1082" s="61"/>
      <c r="AY1082" s="61"/>
      <c r="AZ1082" s="61"/>
      <c r="BA1082" s="61"/>
    </row>
    <row r="1083" spans="39:53" x14ac:dyDescent="0.2">
      <c r="AM1083" s="61"/>
      <c r="AN1083" s="61"/>
      <c r="AO1083" s="171"/>
      <c r="AP1083" s="61"/>
      <c r="AQ1083" s="61"/>
      <c r="AR1083" s="61"/>
      <c r="AS1083" s="61"/>
      <c r="AT1083" s="61"/>
      <c r="AU1083" s="61"/>
      <c r="AV1083" s="61"/>
      <c r="AW1083" s="61"/>
      <c r="AX1083" s="61"/>
      <c r="AY1083" s="61"/>
      <c r="AZ1083" s="61"/>
      <c r="BA1083" s="61"/>
    </row>
    <row r="1084" spans="39:53" x14ac:dyDescent="0.2">
      <c r="AM1084" s="61"/>
      <c r="AN1084" s="61"/>
      <c r="AO1084" s="171"/>
      <c r="AP1084" s="61"/>
      <c r="AQ1084" s="61"/>
      <c r="AR1084" s="61"/>
      <c r="AS1084" s="61"/>
      <c r="AT1084" s="61"/>
      <c r="AU1084" s="61"/>
      <c r="AV1084" s="61"/>
      <c r="AW1084" s="61"/>
      <c r="AX1084" s="61"/>
      <c r="AY1084" s="61"/>
      <c r="AZ1084" s="61"/>
      <c r="BA1084" s="61"/>
    </row>
    <row r="1085" spans="39:53" x14ac:dyDescent="0.2">
      <c r="AM1085" s="61"/>
      <c r="AN1085" s="61"/>
      <c r="AO1085" s="171"/>
      <c r="AP1085" s="61"/>
      <c r="AQ1085" s="61"/>
      <c r="AR1085" s="61"/>
      <c r="AS1085" s="61"/>
      <c r="AT1085" s="61"/>
      <c r="AU1085" s="61"/>
      <c r="AV1085" s="61"/>
      <c r="AW1085" s="61"/>
      <c r="AX1085" s="61"/>
      <c r="AY1085" s="61"/>
      <c r="AZ1085" s="61"/>
      <c r="BA1085" s="61"/>
    </row>
    <row r="1086" spans="39:53" x14ac:dyDescent="0.2">
      <c r="AM1086" s="61"/>
      <c r="AN1086" s="61"/>
      <c r="AO1086" s="171"/>
      <c r="AP1086" s="61"/>
      <c r="AQ1086" s="61"/>
      <c r="AR1086" s="61"/>
      <c r="AS1086" s="61"/>
      <c r="AT1086" s="61"/>
      <c r="AU1086" s="61"/>
      <c r="AV1086" s="61"/>
      <c r="AW1086" s="61"/>
      <c r="AX1086" s="61"/>
      <c r="AY1086" s="61"/>
      <c r="AZ1086" s="61"/>
      <c r="BA1086" s="61"/>
    </row>
    <row r="1087" spans="39:53" x14ac:dyDescent="0.2">
      <c r="AM1087" s="61"/>
      <c r="AN1087" s="61"/>
      <c r="AO1087" s="171"/>
      <c r="AP1087" s="61"/>
      <c r="AQ1087" s="61"/>
      <c r="AR1087" s="61"/>
      <c r="AS1087" s="61"/>
      <c r="AT1087" s="61"/>
      <c r="AU1087" s="61"/>
      <c r="AV1087" s="61"/>
      <c r="AW1087" s="61"/>
      <c r="AX1087" s="61"/>
      <c r="AY1087" s="61"/>
      <c r="AZ1087" s="61"/>
      <c r="BA1087" s="61"/>
    </row>
    <row r="1088" spans="39:53" x14ac:dyDescent="0.2">
      <c r="AM1088" s="61"/>
      <c r="AN1088" s="61"/>
      <c r="AO1088" s="171"/>
      <c r="AP1088" s="61"/>
      <c r="AQ1088" s="61"/>
      <c r="AR1088" s="61"/>
      <c r="AS1088" s="61"/>
      <c r="AT1088" s="61"/>
      <c r="AU1088" s="61"/>
      <c r="AV1088" s="61"/>
      <c r="AW1088" s="61"/>
      <c r="AX1088" s="61"/>
      <c r="AY1088" s="61"/>
      <c r="AZ1088" s="61"/>
      <c r="BA1088" s="61"/>
    </row>
    <row r="1089" spans="39:53" x14ac:dyDescent="0.2">
      <c r="AM1089" s="61"/>
      <c r="AN1089" s="61"/>
      <c r="AO1089" s="171"/>
      <c r="AP1089" s="61"/>
      <c r="AQ1089" s="61"/>
      <c r="AR1089" s="61"/>
      <c r="AS1089" s="61"/>
      <c r="AT1089" s="61"/>
      <c r="AU1089" s="61"/>
      <c r="AV1089" s="61"/>
      <c r="AW1089" s="61"/>
      <c r="AX1089" s="61"/>
      <c r="AY1089" s="61"/>
      <c r="AZ1089" s="61"/>
      <c r="BA1089" s="61"/>
    </row>
    <row r="1090" spans="39:53" x14ac:dyDescent="0.2">
      <c r="AM1090" s="61"/>
      <c r="AN1090" s="61"/>
      <c r="AO1090" s="171"/>
      <c r="AP1090" s="61"/>
      <c r="AQ1090" s="61"/>
      <c r="AR1090" s="61"/>
      <c r="AS1090" s="61"/>
      <c r="AT1090" s="61"/>
      <c r="AU1090" s="61"/>
      <c r="AV1090" s="61"/>
      <c r="AW1090" s="61"/>
      <c r="AX1090" s="61"/>
      <c r="AY1090" s="61"/>
      <c r="AZ1090" s="61"/>
      <c r="BA1090" s="61"/>
    </row>
    <row r="1091" spans="39:53" x14ac:dyDescent="0.2">
      <c r="AM1091" s="61"/>
      <c r="AN1091" s="61"/>
      <c r="AO1091" s="171"/>
      <c r="AP1091" s="61"/>
      <c r="AQ1091" s="61"/>
      <c r="AR1091" s="61"/>
      <c r="AS1091" s="61"/>
      <c r="AT1091" s="61"/>
      <c r="AU1091" s="61"/>
      <c r="AV1091" s="61"/>
      <c r="AW1091" s="61"/>
      <c r="AX1091" s="61"/>
      <c r="AY1091" s="61"/>
      <c r="AZ1091" s="61"/>
      <c r="BA1091" s="61"/>
    </row>
    <row r="1092" spans="39:53" x14ac:dyDescent="0.2">
      <c r="AM1092" s="61"/>
      <c r="AN1092" s="61"/>
      <c r="AO1092" s="171"/>
      <c r="AP1092" s="61"/>
      <c r="AQ1092" s="61"/>
      <c r="AR1092" s="61"/>
      <c r="AS1092" s="61"/>
      <c r="AT1092" s="61"/>
      <c r="AU1092" s="61"/>
      <c r="AV1092" s="61"/>
      <c r="AW1092" s="61"/>
      <c r="AX1092" s="61"/>
      <c r="AY1092" s="61"/>
      <c r="AZ1092" s="61"/>
      <c r="BA1092" s="61"/>
    </row>
    <row r="1093" spans="39:53" x14ac:dyDescent="0.2">
      <c r="AM1093" s="61"/>
      <c r="AN1093" s="61"/>
      <c r="AO1093" s="171"/>
      <c r="AP1093" s="61"/>
      <c r="AQ1093" s="61"/>
      <c r="AR1093" s="61"/>
      <c r="AS1093" s="61"/>
      <c r="AT1093" s="61"/>
      <c r="AU1093" s="61"/>
      <c r="AV1093" s="61"/>
      <c r="AW1093" s="61"/>
      <c r="AX1093" s="61"/>
      <c r="AY1093" s="61"/>
      <c r="AZ1093" s="61"/>
      <c r="BA1093" s="61"/>
    </row>
    <row r="1094" spans="39:53" x14ac:dyDescent="0.2">
      <c r="AM1094" s="61"/>
      <c r="AN1094" s="61"/>
      <c r="AO1094" s="171"/>
      <c r="AP1094" s="61"/>
      <c r="AQ1094" s="61"/>
      <c r="AR1094" s="61"/>
      <c r="AS1094" s="61"/>
      <c r="AT1094" s="61"/>
      <c r="AU1094" s="61"/>
      <c r="AV1094" s="61"/>
      <c r="AW1094" s="61"/>
      <c r="AX1094" s="61"/>
      <c r="AY1094" s="61"/>
      <c r="AZ1094" s="61"/>
      <c r="BA1094" s="61"/>
    </row>
    <row r="1095" spans="39:53" x14ac:dyDescent="0.2">
      <c r="AM1095" s="61"/>
      <c r="AN1095" s="61"/>
      <c r="AO1095" s="171"/>
      <c r="AP1095" s="61"/>
      <c r="AQ1095" s="61"/>
      <c r="AR1095" s="61"/>
      <c r="AS1095" s="61"/>
      <c r="AT1095" s="61"/>
      <c r="AU1095" s="61"/>
      <c r="AV1095" s="61"/>
      <c r="AW1095" s="61"/>
      <c r="AX1095" s="61"/>
      <c r="AY1095" s="61"/>
      <c r="AZ1095" s="61"/>
      <c r="BA1095" s="61"/>
    </row>
    <row r="1096" spans="39:53" x14ac:dyDescent="0.2">
      <c r="AM1096" s="61"/>
      <c r="AN1096" s="61"/>
      <c r="AO1096" s="171"/>
      <c r="AP1096" s="61"/>
      <c r="AQ1096" s="61"/>
      <c r="AR1096" s="61"/>
      <c r="AS1096" s="61"/>
      <c r="AT1096" s="61"/>
      <c r="AU1096" s="61"/>
      <c r="AV1096" s="61"/>
      <c r="AW1096" s="61"/>
      <c r="AX1096" s="61"/>
      <c r="AY1096" s="61"/>
      <c r="AZ1096" s="61"/>
      <c r="BA1096" s="61"/>
    </row>
    <row r="1097" spans="39:53" x14ac:dyDescent="0.2">
      <c r="AM1097" s="61"/>
      <c r="AN1097" s="61"/>
      <c r="AO1097" s="171"/>
      <c r="AP1097" s="61"/>
      <c r="AQ1097" s="61"/>
      <c r="AR1097" s="61"/>
      <c r="AS1097" s="61"/>
      <c r="AT1097" s="61"/>
      <c r="AU1097" s="61"/>
      <c r="AV1097" s="61"/>
      <c r="AW1097" s="61"/>
      <c r="AX1097" s="61"/>
      <c r="AY1097" s="61"/>
      <c r="AZ1097" s="61"/>
      <c r="BA1097" s="61"/>
    </row>
    <row r="1098" spans="39:53" x14ac:dyDescent="0.2">
      <c r="AM1098" s="61"/>
      <c r="AN1098" s="61"/>
      <c r="AO1098" s="171"/>
      <c r="AP1098" s="61"/>
      <c r="AQ1098" s="61"/>
      <c r="AR1098" s="61"/>
      <c r="AS1098" s="61"/>
      <c r="AT1098" s="61"/>
      <c r="AU1098" s="61"/>
      <c r="AV1098" s="61"/>
      <c r="AW1098" s="61"/>
      <c r="AX1098" s="61"/>
      <c r="AY1098" s="61"/>
      <c r="AZ1098" s="61"/>
      <c r="BA1098" s="61"/>
    </row>
    <row r="1099" spans="39:53" x14ac:dyDescent="0.2">
      <c r="AM1099" s="61"/>
      <c r="AN1099" s="61"/>
      <c r="AO1099" s="171"/>
      <c r="AP1099" s="61"/>
      <c r="AQ1099" s="61"/>
      <c r="AR1099" s="61"/>
      <c r="AS1099" s="61"/>
      <c r="AT1099" s="61"/>
      <c r="AU1099" s="61"/>
      <c r="AV1099" s="61"/>
      <c r="AW1099" s="61"/>
      <c r="AX1099" s="61"/>
      <c r="AY1099" s="61"/>
      <c r="AZ1099" s="61"/>
      <c r="BA1099" s="61"/>
    </row>
    <row r="1100" spans="39:53" x14ac:dyDescent="0.2">
      <c r="AM1100" s="61"/>
      <c r="AN1100" s="61"/>
      <c r="AO1100" s="171"/>
      <c r="AP1100" s="61"/>
      <c r="AQ1100" s="61"/>
      <c r="AR1100" s="61"/>
      <c r="AS1100" s="61"/>
      <c r="AT1100" s="61"/>
      <c r="AU1100" s="61"/>
      <c r="AV1100" s="61"/>
      <c r="AW1100" s="61"/>
      <c r="AX1100" s="61"/>
      <c r="AY1100" s="61"/>
      <c r="AZ1100" s="61"/>
      <c r="BA1100" s="61"/>
    </row>
    <row r="1101" spans="39:53" x14ac:dyDescent="0.2">
      <c r="AM1101" s="61"/>
      <c r="AN1101" s="61"/>
      <c r="AO1101" s="171"/>
      <c r="AP1101" s="61"/>
      <c r="AQ1101" s="61"/>
      <c r="AR1101" s="61"/>
      <c r="AS1101" s="61"/>
      <c r="AT1101" s="61"/>
      <c r="AU1101" s="61"/>
      <c r="AV1101" s="61"/>
      <c r="AW1101" s="61"/>
      <c r="AX1101" s="61"/>
      <c r="AY1101" s="61"/>
      <c r="AZ1101" s="61"/>
      <c r="BA1101" s="61"/>
    </row>
    <row r="1102" spans="39:53" x14ac:dyDescent="0.2">
      <c r="AM1102" s="61"/>
      <c r="AN1102" s="61"/>
      <c r="AO1102" s="171"/>
      <c r="AP1102" s="61"/>
      <c r="AQ1102" s="61"/>
      <c r="AR1102" s="61"/>
      <c r="AS1102" s="61"/>
      <c r="AT1102" s="61"/>
      <c r="AU1102" s="61"/>
      <c r="AV1102" s="61"/>
      <c r="AW1102" s="61"/>
      <c r="AX1102" s="61"/>
      <c r="AY1102" s="61"/>
      <c r="AZ1102" s="61"/>
      <c r="BA1102" s="61"/>
    </row>
    <row r="1103" spans="39:53" x14ac:dyDescent="0.2">
      <c r="AM1103" s="61"/>
      <c r="AN1103" s="61"/>
      <c r="AO1103" s="171"/>
      <c r="AP1103" s="61"/>
      <c r="AQ1103" s="61"/>
      <c r="AR1103" s="61"/>
      <c r="AS1103" s="61"/>
      <c r="AT1103" s="61"/>
      <c r="AU1103" s="61"/>
      <c r="AV1103" s="61"/>
      <c r="AW1103" s="61"/>
      <c r="AX1103" s="61"/>
      <c r="AY1103" s="61"/>
      <c r="AZ1103" s="61"/>
      <c r="BA1103" s="61"/>
    </row>
    <row r="1104" spans="39:53" x14ac:dyDescent="0.2">
      <c r="AM1104" s="61"/>
      <c r="AN1104" s="61"/>
      <c r="AO1104" s="171"/>
      <c r="AP1104" s="61"/>
      <c r="AQ1104" s="61"/>
      <c r="AR1104" s="61"/>
      <c r="AS1104" s="61"/>
      <c r="AT1104" s="61"/>
      <c r="AU1104" s="61"/>
      <c r="AV1104" s="61"/>
      <c r="AW1104" s="61"/>
      <c r="AX1104" s="61"/>
      <c r="AY1104" s="61"/>
      <c r="AZ1104" s="61"/>
      <c r="BA1104" s="61"/>
    </row>
    <row r="1105" spans="39:53" x14ac:dyDescent="0.2">
      <c r="AM1105" s="61"/>
      <c r="AN1105" s="61"/>
      <c r="AO1105" s="171"/>
      <c r="AP1105" s="61"/>
      <c r="AQ1105" s="61"/>
      <c r="AR1105" s="61"/>
      <c r="AS1105" s="61"/>
      <c r="AT1105" s="61"/>
      <c r="AU1105" s="61"/>
      <c r="AV1105" s="61"/>
      <c r="AW1105" s="61"/>
      <c r="AX1105" s="61"/>
      <c r="AY1105" s="61"/>
      <c r="AZ1105" s="61"/>
      <c r="BA1105" s="61"/>
    </row>
    <row r="1106" spans="39:53" x14ac:dyDescent="0.2">
      <c r="AM1106" s="61"/>
      <c r="AN1106" s="61"/>
      <c r="AO1106" s="171"/>
      <c r="AP1106" s="61"/>
      <c r="AQ1106" s="61"/>
      <c r="AR1106" s="61"/>
      <c r="AS1106" s="61"/>
      <c r="AT1106" s="61"/>
      <c r="AU1106" s="61"/>
      <c r="AV1106" s="61"/>
      <c r="AW1106" s="61"/>
      <c r="AX1106" s="61"/>
      <c r="AY1106" s="61"/>
      <c r="AZ1106" s="61"/>
      <c r="BA1106" s="61"/>
    </row>
    <row r="1107" spans="39:53" x14ac:dyDescent="0.2">
      <c r="AM1107" s="61"/>
      <c r="AN1107" s="61"/>
      <c r="AO1107" s="171"/>
      <c r="AP1107" s="61"/>
      <c r="AQ1107" s="61"/>
      <c r="AR1107" s="61"/>
      <c r="AS1107" s="61"/>
      <c r="AT1107" s="61"/>
      <c r="AU1107" s="61"/>
      <c r="AV1107" s="61"/>
      <c r="AW1107" s="61"/>
      <c r="AX1107" s="61"/>
      <c r="AY1107" s="61"/>
      <c r="AZ1107" s="61"/>
      <c r="BA1107" s="61"/>
    </row>
    <row r="1108" spans="39:53" x14ac:dyDescent="0.2">
      <c r="AM1108" s="61"/>
      <c r="AN1108" s="61"/>
      <c r="AO1108" s="171"/>
      <c r="AP1108" s="61"/>
      <c r="AQ1108" s="61"/>
      <c r="AR1108" s="61"/>
      <c r="AS1108" s="61"/>
      <c r="AT1108" s="61"/>
      <c r="AU1108" s="61"/>
      <c r="AV1108" s="61"/>
      <c r="AW1108" s="61"/>
      <c r="AX1108" s="61"/>
      <c r="AY1108" s="61"/>
      <c r="AZ1108" s="61"/>
      <c r="BA1108" s="61"/>
    </row>
    <row r="1109" spans="39:53" x14ac:dyDescent="0.2">
      <c r="AM1109" s="61"/>
      <c r="AN1109" s="61"/>
      <c r="AO1109" s="171"/>
      <c r="AP1109" s="61"/>
      <c r="AQ1109" s="61"/>
      <c r="AR1109" s="61"/>
      <c r="AS1109" s="61"/>
      <c r="AT1109" s="61"/>
      <c r="AU1109" s="61"/>
      <c r="AV1109" s="61"/>
      <c r="AW1109" s="61"/>
      <c r="AX1109" s="61"/>
      <c r="AY1109" s="61"/>
      <c r="AZ1109" s="61"/>
      <c r="BA1109" s="61"/>
    </row>
    <row r="1110" spans="39:53" x14ac:dyDescent="0.2">
      <c r="AM1110" s="61"/>
      <c r="AN1110" s="61"/>
      <c r="AO1110" s="171"/>
      <c r="AP1110" s="61"/>
      <c r="AQ1110" s="61"/>
      <c r="AR1110" s="61"/>
      <c r="AS1110" s="61"/>
      <c r="AT1110" s="61"/>
      <c r="AU1110" s="61"/>
      <c r="AV1110" s="61"/>
      <c r="AW1110" s="61"/>
      <c r="AX1110" s="61"/>
      <c r="AY1110" s="61"/>
      <c r="AZ1110" s="61"/>
      <c r="BA1110" s="61"/>
    </row>
    <row r="1111" spans="39:53" x14ac:dyDescent="0.2">
      <c r="AM1111" s="61"/>
      <c r="AN1111" s="61"/>
      <c r="AO1111" s="171"/>
      <c r="AP1111" s="61"/>
      <c r="AQ1111" s="61"/>
      <c r="AR1111" s="61"/>
      <c r="AS1111" s="61"/>
      <c r="AT1111" s="61"/>
      <c r="AU1111" s="61"/>
      <c r="AV1111" s="61"/>
      <c r="AW1111" s="61"/>
      <c r="AX1111" s="61"/>
      <c r="AY1111" s="61"/>
      <c r="AZ1111" s="61"/>
      <c r="BA1111" s="61"/>
    </row>
    <row r="1112" spans="39:53" x14ac:dyDescent="0.2">
      <c r="AM1112" s="61"/>
      <c r="AN1112" s="61"/>
      <c r="AO1112" s="171"/>
      <c r="AP1112" s="61"/>
      <c r="AQ1112" s="61"/>
      <c r="AR1112" s="61"/>
      <c r="AS1112" s="61"/>
      <c r="AT1112" s="61"/>
      <c r="AU1112" s="61"/>
      <c r="AV1112" s="61"/>
      <c r="AW1112" s="61"/>
      <c r="AX1112" s="61"/>
      <c r="AY1112" s="61"/>
      <c r="AZ1112" s="61"/>
      <c r="BA1112" s="61"/>
    </row>
    <row r="1113" spans="39:53" x14ac:dyDescent="0.2">
      <c r="AM1113" s="61"/>
      <c r="AN1113" s="61"/>
      <c r="AO1113" s="171"/>
      <c r="AP1113" s="61"/>
      <c r="AQ1113" s="61"/>
      <c r="AR1113" s="61"/>
      <c r="AS1113" s="61"/>
      <c r="AT1113" s="61"/>
      <c r="AU1113" s="61"/>
      <c r="AV1113" s="61"/>
      <c r="AW1113" s="61"/>
      <c r="AX1113" s="61"/>
      <c r="AY1113" s="61"/>
      <c r="AZ1113" s="61"/>
      <c r="BA1113" s="61"/>
    </row>
    <row r="1114" spans="39:53" x14ac:dyDescent="0.2">
      <c r="AM1114" s="61"/>
      <c r="AN1114" s="61"/>
      <c r="AO1114" s="171"/>
      <c r="AP1114" s="61"/>
      <c r="AQ1114" s="61"/>
      <c r="AR1114" s="61"/>
      <c r="AS1114" s="61"/>
      <c r="AT1114" s="61"/>
      <c r="AU1114" s="61"/>
      <c r="AV1114" s="61"/>
      <c r="AW1114" s="61"/>
      <c r="AX1114" s="61"/>
      <c r="AY1114" s="61"/>
      <c r="AZ1114" s="61"/>
      <c r="BA1114" s="61"/>
    </row>
    <row r="1115" spans="39:53" x14ac:dyDescent="0.2">
      <c r="AM1115" s="61"/>
      <c r="AN1115" s="61"/>
      <c r="AO1115" s="171"/>
      <c r="AP1115" s="61"/>
      <c r="AQ1115" s="61"/>
      <c r="AR1115" s="61"/>
      <c r="AS1115" s="61"/>
      <c r="AT1115" s="61"/>
      <c r="AU1115" s="61"/>
      <c r="AV1115" s="61"/>
      <c r="AW1115" s="61"/>
      <c r="AX1115" s="61"/>
      <c r="AY1115" s="61"/>
      <c r="AZ1115" s="61"/>
      <c r="BA1115" s="61"/>
    </row>
    <row r="1116" spans="39:53" x14ac:dyDescent="0.2">
      <c r="AM1116" s="61"/>
      <c r="AN1116" s="61"/>
      <c r="AO1116" s="171"/>
      <c r="AP1116" s="61"/>
      <c r="AQ1116" s="61"/>
      <c r="AR1116" s="61"/>
      <c r="AS1116" s="61"/>
      <c r="AT1116" s="61"/>
      <c r="AU1116" s="61"/>
      <c r="AV1116" s="61"/>
      <c r="AW1116" s="61"/>
      <c r="AX1116" s="61"/>
      <c r="AY1116" s="61"/>
      <c r="AZ1116" s="61"/>
      <c r="BA1116" s="61"/>
    </row>
    <row r="1117" spans="39:53" x14ac:dyDescent="0.2">
      <c r="AM1117" s="61"/>
      <c r="AN1117" s="61"/>
      <c r="AO1117" s="171"/>
      <c r="AP1117" s="61"/>
      <c r="AQ1117" s="61"/>
      <c r="AR1117" s="61"/>
      <c r="AS1117" s="61"/>
      <c r="AT1117" s="61"/>
      <c r="AU1117" s="61"/>
      <c r="AV1117" s="61"/>
      <c r="AW1117" s="61"/>
      <c r="AX1117" s="61"/>
      <c r="AY1117" s="61"/>
      <c r="AZ1117" s="61"/>
      <c r="BA1117" s="61"/>
    </row>
    <row r="1118" spans="39:53" x14ac:dyDescent="0.2">
      <c r="AM1118" s="61"/>
      <c r="AN1118" s="61"/>
      <c r="AO1118" s="171"/>
      <c r="AP1118" s="61"/>
      <c r="AQ1118" s="61"/>
      <c r="AR1118" s="61"/>
      <c r="AS1118" s="61"/>
      <c r="AT1118" s="61"/>
      <c r="AU1118" s="61"/>
      <c r="AV1118" s="61"/>
      <c r="AW1118" s="61"/>
      <c r="AX1118" s="61"/>
      <c r="AY1118" s="61"/>
      <c r="AZ1118" s="61"/>
      <c r="BA1118" s="61"/>
    </row>
    <row r="1119" spans="39:53" x14ac:dyDescent="0.2">
      <c r="AM1119" s="61"/>
      <c r="AN1119" s="61"/>
      <c r="AO1119" s="171"/>
      <c r="AP1119" s="61"/>
      <c r="AQ1119" s="61"/>
      <c r="AR1119" s="61"/>
      <c r="AS1119" s="61"/>
      <c r="AT1119" s="61"/>
      <c r="AU1119" s="61"/>
      <c r="AV1119" s="61"/>
      <c r="AW1119" s="61"/>
      <c r="AX1119" s="61"/>
      <c r="AY1119" s="61"/>
      <c r="AZ1119" s="61"/>
      <c r="BA1119" s="61"/>
    </row>
    <row r="1120" spans="39:53" x14ac:dyDescent="0.2">
      <c r="AM1120" s="61"/>
      <c r="AN1120" s="61"/>
      <c r="AO1120" s="171"/>
      <c r="AP1120" s="61"/>
      <c r="AQ1120" s="61"/>
      <c r="AR1120" s="61"/>
      <c r="AS1120" s="61"/>
      <c r="AT1120" s="61"/>
      <c r="AU1120" s="61"/>
      <c r="AV1120" s="61"/>
      <c r="AW1120" s="61"/>
      <c r="AX1120" s="61"/>
      <c r="AY1120" s="61"/>
      <c r="AZ1120" s="61"/>
      <c r="BA1120" s="61"/>
    </row>
    <row r="1121" spans="39:53" x14ac:dyDescent="0.2">
      <c r="AM1121" s="61"/>
      <c r="AN1121" s="61"/>
      <c r="AO1121" s="171"/>
      <c r="AP1121" s="61"/>
      <c r="AQ1121" s="61"/>
      <c r="AR1121" s="61"/>
      <c r="AS1121" s="61"/>
      <c r="AT1121" s="61"/>
      <c r="AU1121" s="61"/>
      <c r="AV1121" s="61"/>
      <c r="AW1121" s="61"/>
      <c r="AX1121" s="61"/>
      <c r="AY1121" s="61"/>
      <c r="AZ1121" s="61"/>
      <c r="BA1121" s="61"/>
    </row>
    <row r="1122" spans="39:53" x14ac:dyDescent="0.2">
      <c r="AM1122" s="61"/>
      <c r="AN1122" s="61"/>
      <c r="AO1122" s="171"/>
      <c r="AP1122" s="61"/>
      <c r="AQ1122" s="61"/>
      <c r="AR1122" s="61"/>
      <c r="AS1122" s="61"/>
      <c r="AT1122" s="61"/>
      <c r="AU1122" s="61"/>
      <c r="AV1122" s="61"/>
      <c r="AW1122" s="61"/>
      <c r="AX1122" s="61"/>
      <c r="AY1122" s="61"/>
      <c r="AZ1122" s="61"/>
      <c r="BA1122" s="61"/>
    </row>
    <row r="1123" spans="39:53" x14ac:dyDescent="0.2">
      <c r="AM1123" s="61"/>
      <c r="AN1123" s="61"/>
      <c r="AO1123" s="171"/>
      <c r="AP1123" s="61"/>
      <c r="AQ1123" s="61"/>
      <c r="AR1123" s="61"/>
      <c r="AS1123" s="61"/>
      <c r="AT1123" s="61"/>
      <c r="AU1123" s="61"/>
      <c r="AV1123" s="61"/>
      <c r="AW1123" s="61"/>
      <c r="AX1123" s="61"/>
      <c r="AY1123" s="61"/>
      <c r="AZ1123" s="61"/>
      <c r="BA1123" s="61"/>
    </row>
    <row r="1124" spans="39:53" x14ac:dyDescent="0.2">
      <c r="AM1124" s="61"/>
      <c r="AN1124" s="61"/>
      <c r="AO1124" s="171"/>
      <c r="AP1124" s="61"/>
      <c r="AQ1124" s="61"/>
      <c r="AR1124" s="61"/>
      <c r="AS1124" s="61"/>
      <c r="AT1124" s="61"/>
      <c r="AU1124" s="61"/>
      <c r="AV1124" s="61"/>
      <c r="AW1124" s="61"/>
      <c r="AX1124" s="61"/>
      <c r="AY1124" s="61"/>
      <c r="AZ1124" s="61"/>
      <c r="BA1124" s="61"/>
    </row>
    <row r="1125" spans="39:53" x14ac:dyDescent="0.2">
      <c r="AM1125" s="61"/>
      <c r="AN1125" s="61"/>
      <c r="AO1125" s="171"/>
      <c r="AP1125" s="61"/>
      <c r="AQ1125" s="61"/>
      <c r="AR1125" s="61"/>
      <c r="AS1125" s="61"/>
      <c r="AT1125" s="61"/>
      <c r="AU1125" s="61"/>
      <c r="AV1125" s="61"/>
      <c r="AW1125" s="61"/>
      <c r="AX1125" s="61"/>
      <c r="AY1125" s="61"/>
      <c r="AZ1125" s="61"/>
      <c r="BA1125" s="61"/>
    </row>
    <row r="1126" spans="39:53" x14ac:dyDescent="0.2">
      <c r="AM1126" s="61"/>
      <c r="AN1126" s="61"/>
      <c r="AO1126" s="171"/>
      <c r="AP1126" s="61"/>
      <c r="AQ1126" s="61"/>
      <c r="AR1126" s="61"/>
      <c r="AS1126" s="61"/>
      <c r="AT1126" s="61"/>
      <c r="AU1126" s="61"/>
      <c r="AV1126" s="61"/>
      <c r="AW1126" s="61"/>
      <c r="AX1126" s="61"/>
      <c r="AY1126" s="61"/>
      <c r="AZ1126" s="61"/>
      <c r="BA1126" s="61"/>
    </row>
    <row r="1127" spans="39:53" x14ac:dyDescent="0.2">
      <c r="AM1127" s="61"/>
      <c r="AN1127" s="61"/>
      <c r="AO1127" s="171"/>
      <c r="AP1127" s="61"/>
      <c r="AQ1127" s="61"/>
      <c r="AR1127" s="61"/>
      <c r="AS1127" s="61"/>
      <c r="AT1127" s="61"/>
      <c r="AU1127" s="61"/>
      <c r="AV1127" s="61"/>
      <c r="AW1127" s="61"/>
      <c r="AX1127" s="61"/>
      <c r="AY1127" s="61"/>
      <c r="AZ1127" s="61"/>
      <c r="BA1127" s="61"/>
    </row>
    <row r="1128" spans="39:53" x14ac:dyDescent="0.2">
      <c r="AM1128" s="61"/>
      <c r="AN1128" s="61"/>
      <c r="AO1128" s="171"/>
      <c r="AP1128" s="61"/>
      <c r="AQ1128" s="61"/>
      <c r="AR1128" s="61"/>
      <c r="AS1128" s="61"/>
      <c r="AT1128" s="61"/>
      <c r="AU1128" s="61"/>
      <c r="AV1128" s="61"/>
      <c r="AW1128" s="61"/>
      <c r="AX1128" s="61"/>
      <c r="AY1128" s="61"/>
      <c r="AZ1128" s="61"/>
      <c r="BA1128" s="61"/>
    </row>
    <row r="1129" spans="39:53" x14ac:dyDescent="0.2">
      <c r="AM1129" s="61"/>
      <c r="AN1129" s="61"/>
      <c r="AO1129" s="171"/>
      <c r="AP1129" s="61"/>
      <c r="AQ1129" s="61"/>
      <c r="AR1129" s="61"/>
      <c r="AS1129" s="61"/>
      <c r="AT1129" s="61"/>
      <c r="AU1129" s="61"/>
      <c r="AV1129" s="61"/>
      <c r="AW1129" s="61"/>
      <c r="AX1129" s="61"/>
      <c r="AY1129" s="61"/>
      <c r="AZ1129" s="61"/>
      <c r="BA1129" s="61"/>
    </row>
    <row r="1130" spans="39:53" x14ac:dyDescent="0.2">
      <c r="AM1130" s="61"/>
      <c r="AN1130" s="61"/>
      <c r="AO1130" s="171"/>
      <c r="AP1130" s="61"/>
      <c r="AQ1130" s="61"/>
      <c r="AR1130" s="61"/>
      <c r="AS1130" s="61"/>
      <c r="AT1130" s="61"/>
      <c r="AU1130" s="61"/>
      <c r="AV1130" s="61"/>
      <c r="AW1130" s="61"/>
      <c r="AX1130" s="61"/>
      <c r="AY1130" s="61"/>
      <c r="AZ1130" s="61"/>
      <c r="BA1130" s="61"/>
    </row>
    <row r="1131" spans="39:53" x14ac:dyDescent="0.2">
      <c r="AM1131" s="61"/>
      <c r="AN1131" s="61"/>
      <c r="AO1131" s="171"/>
      <c r="AP1131" s="61"/>
      <c r="AQ1131" s="61"/>
      <c r="AR1131" s="61"/>
      <c r="AS1131" s="61"/>
      <c r="AT1131" s="61"/>
      <c r="AU1131" s="61"/>
      <c r="AV1131" s="61"/>
      <c r="AW1131" s="61"/>
      <c r="AX1131" s="61"/>
      <c r="AY1131" s="61"/>
      <c r="AZ1131" s="61"/>
      <c r="BA1131" s="61"/>
    </row>
    <row r="1132" spans="39:53" x14ac:dyDescent="0.2">
      <c r="AM1132" s="61"/>
      <c r="AN1132" s="61"/>
      <c r="AO1132" s="171"/>
      <c r="AP1132" s="61"/>
      <c r="AQ1132" s="61"/>
      <c r="AR1132" s="61"/>
      <c r="AS1132" s="61"/>
      <c r="AT1132" s="61"/>
      <c r="AU1132" s="61"/>
      <c r="AV1132" s="61"/>
      <c r="AW1132" s="61"/>
      <c r="AX1132" s="61"/>
      <c r="AY1132" s="61"/>
      <c r="AZ1132" s="61"/>
      <c r="BA1132" s="61"/>
    </row>
    <row r="1133" spans="39:53" x14ac:dyDescent="0.2">
      <c r="AM1133" s="61"/>
      <c r="AN1133" s="61"/>
      <c r="AO1133" s="171"/>
      <c r="AP1133" s="61"/>
      <c r="AQ1133" s="61"/>
      <c r="AR1133" s="61"/>
      <c r="AS1133" s="61"/>
      <c r="AT1133" s="61"/>
      <c r="AU1133" s="61"/>
      <c r="AV1133" s="61"/>
      <c r="AW1133" s="61"/>
      <c r="AX1133" s="61"/>
      <c r="AY1133" s="61"/>
      <c r="AZ1133" s="61"/>
      <c r="BA1133" s="61"/>
    </row>
    <row r="1134" spans="39:53" x14ac:dyDescent="0.2">
      <c r="AM1134" s="61"/>
      <c r="AN1134" s="61"/>
      <c r="AO1134" s="171"/>
      <c r="AP1134" s="61"/>
      <c r="AQ1134" s="61"/>
      <c r="AR1134" s="61"/>
      <c r="AS1134" s="61"/>
      <c r="AT1134" s="61"/>
      <c r="AU1134" s="61"/>
      <c r="AV1134" s="61"/>
      <c r="AW1134" s="61"/>
      <c r="AX1134" s="61"/>
      <c r="AY1134" s="61"/>
      <c r="AZ1134" s="61"/>
      <c r="BA1134" s="61"/>
    </row>
    <row r="1135" spans="39:53" x14ac:dyDescent="0.2">
      <c r="AM1135" s="61"/>
      <c r="AN1135" s="61"/>
      <c r="AO1135" s="171"/>
      <c r="AP1135" s="61"/>
      <c r="AQ1135" s="61"/>
      <c r="AR1135" s="61"/>
      <c r="AS1135" s="61"/>
      <c r="AT1135" s="61"/>
      <c r="AU1135" s="61"/>
      <c r="AV1135" s="61"/>
      <c r="AW1135" s="61"/>
      <c r="AX1135" s="61"/>
      <c r="AY1135" s="61"/>
      <c r="AZ1135" s="61"/>
      <c r="BA1135" s="61"/>
    </row>
    <row r="1136" spans="39:53" x14ac:dyDescent="0.2">
      <c r="AM1136" s="61"/>
      <c r="AN1136" s="61"/>
      <c r="AO1136" s="171"/>
      <c r="AP1136" s="61"/>
      <c r="AQ1136" s="61"/>
      <c r="AR1136" s="61"/>
      <c r="AS1136" s="61"/>
      <c r="AT1136" s="61"/>
      <c r="AU1136" s="61"/>
      <c r="AV1136" s="61"/>
      <c r="AW1136" s="61"/>
      <c r="AX1136" s="61"/>
      <c r="AY1136" s="61"/>
      <c r="AZ1136" s="61"/>
      <c r="BA1136" s="61"/>
    </row>
    <row r="1137" spans="39:53" x14ac:dyDescent="0.2">
      <c r="AM1137" s="61"/>
      <c r="AN1137" s="61"/>
      <c r="AO1137" s="171"/>
      <c r="AP1137" s="61"/>
      <c r="AQ1137" s="61"/>
      <c r="AR1137" s="61"/>
      <c r="AS1137" s="61"/>
      <c r="AT1137" s="61"/>
      <c r="AU1137" s="61"/>
      <c r="AV1137" s="61"/>
      <c r="AW1137" s="61"/>
      <c r="AX1137" s="61"/>
      <c r="AY1137" s="61"/>
      <c r="AZ1137" s="61"/>
      <c r="BA1137" s="61"/>
    </row>
    <row r="1138" spans="39:53" x14ac:dyDescent="0.2">
      <c r="AM1138" s="61"/>
      <c r="AN1138" s="61"/>
      <c r="AO1138" s="171"/>
      <c r="AP1138" s="61"/>
      <c r="AQ1138" s="61"/>
      <c r="AR1138" s="61"/>
      <c r="AS1138" s="61"/>
      <c r="AT1138" s="61"/>
      <c r="AU1138" s="61"/>
      <c r="AV1138" s="61"/>
      <c r="AW1138" s="61"/>
      <c r="AX1138" s="61"/>
      <c r="AY1138" s="61"/>
      <c r="AZ1138" s="61"/>
      <c r="BA1138" s="61"/>
    </row>
    <row r="1139" spans="39:53" x14ac:dyDescent="0.2">
      <c r="AM1139" s="61"/>
      <c r="AN1139" s="61"/>
      <c r="AO1139" s="171"/>
      <c r="AP1139" s="61"/>
      <c r="AQ1139" s="61"/>
      <c r="AR1139" s="61"/>
      <c r="AS1139" s="61"/>
      <c r="AT1139" s="61"/>
      <c r="AU1139" s="61"/>
      <c r="AV1139" s="61"/>
      <c r="AW1139" s="61"/>
      <c r="AX1139" s="61"/>
      <c r="AY1139" s="61"/>
      <c r="AZ1139" s="61"/>
      <c r="BA1139" s="61"/>
    </row>
    <row r="1140" spans="39:53" x14ac:dyDescent="0.2">
      <c r="AM1140" s="61"/>
      <c r="AN1140" s="61"/>
      <c r="AO1140" s="171"/>
      <c r="AP1140" s="61"/>
      <c r="AQ1140" s="61"/>
      <c r="AR1140" s="61"/>
      <c r="AS1140" s="61"/>
      <c r="AT1140" s="61"/>
      <c r="AU1140" s="61"/>
      <c r="AV1140" s="61"/>
      <c r="AW1140" s="61"/>
      <c r="AX1140" s="61"/>
      <c r="AY1140" s="61"/>
      <c r="AZ1140" s="61"/>
      <c r="BA1140" s="61"/>
    </row>
    <row r="1141" spans="39:53" x14ac:dyDescent="0.2">
      <c r="AM1141" s="61"/>
      <c r="AN1141" s="61"/>
      <c r="AO1141" s="171"/>
      <c r="AP1141" s="61"/>
      <c r="AQ1141" s="61"/>
      <c r="AR1141" s="61"/>
      <c r="AS1141" s="61"/>
      <c r="AT1141" s="61"/>
      <c r="AU1141" s="61"/>
      <c r="AV1141" s="61"/>
      <c r="AW1141" s="61"/>
      <c r="AX1141" s="61"/>
      <c r="AY1141" s="61"/>
      <c r="AZ1141" s="61"/>
      <c r="BA1141" s="61"/>
    </row>
    <row r="1142" spans="39:53" x14ac:dyDescent="0.2">
      <c r="AM1142" s="61"/>
      <c r="AN1142" s="61"/>
      <c r="AO1142" s="171"/>
      <c r="AP1142" s="61"/>
      <c r="AQ1142" s="61"/>
      <c r="AR1142" s="61"/>
      <c r="AS1142" s="61"/>
      <c r="AT1142" s="61"/>
      <c r="AU1142" s="61"/>
      <c r="AV1142" s="61"/>
      <c r="AW1142" s="61"/>
      <c r="AX1142" s="61"/>
      <c r="AY1142" s="61"/>
      <c r="AZ1142" s="61"/>
      <c r="BA1142" s="61"/>
    </row>
    <row r="1143" spans="39:53" x14ac:dyDescent="0.2">
      <c r="AM1143" s="61"/>
      <c r="AN1143" s="61"/>
      <c r="AO1143" s="171"/>
      <c r="AP1143" s="61"/>
      <c r="AQ1143" s="61"/>
      <c r="AR1143" s="61"/>
      <c r="AS1143" s="61"/>
      <c r="AT1143" s="61"/>
      <c r="AU1143" s="61"/>
      <c r="AV1143" s="61"/>
      <c r="AW1143" s="61"/>
      <c r="AX1143" s="61"/>
      <c r="AY1143" s="61"/>
      <c r="AZ1143" s="61"/>
      <c r="BA1143" s="61"/>
    </row>
    <row r="1144" spans="39:53" x14ac:dyDescent="0.2">
      <c r="AM1144" s="61"/>
      <c r="AN1144" s="61"/>
      <c r="AO1144" s="171"/>
      <c r="AP1144" s="61"/>
      <c r="AQ1144" s="61"/>
      <c r="AR1144" s="61"/>
      <c r="AS1144" s="61"/>
      <c r="AT1144" s="61"/>
      <c r="AU1144" s="61"/>
      <c r="AV1144" s="61"/>
      <c r="AW1144" s="61"/>
      <c r="AX1144" s="61"/>
      <c r="AY1144" s="61"/>
      <c r="AZ1144" s="61"/>
      <c r="BA1144" s="61"/>
    </row>
    <row r="1145" spans="39:53" x14ac:dyDescent="0.2">
      <c r="AM1145" s="61"/>
      <c r="AN1145" s="61"/>
      <c r="AO1145" s="171"/>
      <c r="AP1145" s="61"/>
      <c r="AQ1145" s="61"/>
      <c r="AR1145" s="61"/>
      <c r="AS1145" s="61"/>
      <c r="AT1145" s="61"/>
      <c r="AU1145" s="61"/>
      <c r="AV1145" s="61"/>
      <c r="AW1145" s="61"/>
      <c r="AX1145" s="61"/>
      <c r="AY1145" s="61"/>
      <c r="AZ1145" s="61"/>
      <c r="BA1145" s="61"/>
    </row>
    <row r="1146" spans="39:53" x14ac:dyDescent="0.2">
      <c r="AM1146" s="61"/>
      <c r="AN1146" s="61"/>
      <c r="AO1146" s="171"/>
      <c r="AP1146" s="61"/>
      <c r="AQ1146" s="61"/>
      <c r="AR1146" s="61"/>
      <c r="AS1146" s="61"/>
      <c r="AT1146" s="61"/>
      <c r="AU1146" s="61"/>
      <c r="AV1146" s="61"/>
      <c r="AW1146" s="61"/>
      <c r="AX1146" s="61"/>
      <c r="AY1146" s="61"/>
      <c r="AZ1146" s="61"/>
      <c r="BA1146" s="61"/>
    </row>
    <row r="1147" spans="39:53" x14ac:dyDescent="0.2">
      <c r="AM1147" s="61"/>
      <c r="AN1147" s="61"/>
      <c r="AO1147" s="171"/>
      <c r="AP1147" s="61"/>
      <c r="AQ1147" s="61"/>
      <c r="AR1147" s="61"/>
      <c r="AS1147" s="61"/>
      <c r="AT1147" s="61"/>
      <c r="AU1147" s="61"/>
      <c r="AV1147" s="61"/>
      <c r="AW1147" s="61"/>
      <c r="AX1147" s="61"/>
      <c r="AY1147" s="61"/>
      <c r="AZ1147" s="61"/>
      <c r="BA1147" s="61"/>
    </row>
    <row r="1148" spans="39:53" x14ac:dyDescent="0.2">
      <c r="AM1148" s="61"/>
      <c r="AN1148" s="61"/>
      <c r="AO1148" s="171"/>
      <c r="AP1148" s="61"/>
      <c r="AQ1148" s="61"/>
      <c r="AR1148" s="61"/>
      <c r="AS1148" s="61"/>
      <c r="AT1148" s="61"/>
      <c r="AU1148" s="61"/>
      <c r="AV1148" s="61"/>
      <c r="AW1148" s="61"/>
      <c r="AX1148" s="61"/>
      <c r="AY1148" s="61"/>
      <c r="AZ1148" s="61"/>
      <c r="BA1148" s="61"/>
    </row>
    <row r="1149" spans="39:53" x14ac:dyDescent="0.2">
      <c r="AM1149" s="61"/>
      <c r="AN1149" s="61"/>
      <c r="AO1149" s="171"/>
      <c r="AP1149" s="61"/>
      <c r="AQ1149" s="61"/>
      <c r="AR1149" s="61"/>
      <c r="AS1149" s="61"/>
      <c r="AT1149" s="61"/>
      <c r="AU1149" s="61"/>
      <c r="AV1149" s="61"/>
      <c r="AW1149" s="61"/>
      <c r="AX1149" s="61"/>
      <c r="AY1149" s="61"/>
      <c r="AZ1149" s="61"/>
      <c r="BA1149" s="61"/>
    </row>
    <row r="1150" spans="39:53" x14ac:dyDescent="0.2">
      <c r="AM1150" s="61"/>
      <c r="AN1150" s="61"/>
      <c r="AO1150" s="171"/>
      <c r="AP1150" s="61"/>
      <c r="AQ1150" s="61"/>
      <c r="AR1150" s="61"/>
      <c r="AS1150" s="61"/>
      <c r="AT1150" s="61"/>
      <c r="AU1150" s="61"/>
      <c r="AV1150" s="61"/>
      <c r="AW1150" s="61"/>
      <c r="AX1150" s="61"/>
      <c r="AY1150" s="61"/>
      <c r="AZ1150" s="61"/>
      <c r="BA1150" s="61"/>
    </row>
    <row r="1151" spans="39:53" x14ac:dyDescent="0.2">
      <c r="AM1151" s="61"/>
      <c r="AN1151" s="61"/>
      <c r="AO1151" s="171"/>
      <c r="AP1151" s="61"/>
      <c r="AQ1151" s="61"/>
      <c r="AR1151" s="61"/>
      <c r="AS1151" s="61"/>
      <c r="AT1151" s="61"/>
      <c r="AU1151" s="61"/>
      <c r="AV1151" s="61"/>
      <c r="AW1151" s="61"/>
      <c r="AX1151" s="61"/>
      <c r="AY1151" s="61"/>
      <c r="AZ1151" s="61"/>
      <c r="BA1151" s="61"/>
    </row>
    <row r="1152" spans="39:53" x14ac:dyDescent="0.2">
      <c r="AM1152" s="61"/>
      <c r="AN1152" s="61"/>
      <c r="AO1152" s="171"/>
      <c r="AP1152" s="61"/>
      <c r="AQ1152" s="61"/>
      <c r="AR1152" s="61"/>
      <c r="AS1152" s="61"/>
      <c r="AT1152" s="61"/>
      <c r="AU1152" s="61"/>
      <c r="AV1152" s="61"/>
      <c r="AW1152" s="61"/>
      <c r="AX1152" s="61"/>
      <c r="AY1152" s="61"/>
      <c r="AZ1152" s="61"/>
      <c r="BA1152" s="61"/>
    </row>
    <row r="1153" spans="39:53" x14ac:dyDescent="0.2">
      <c r="AM1153" s="61"/>
      <c r="AN1153" s="61"/>
      <c r="AO1153" s="171"/>
      <c r="AP1153" s="61"/>
      <c r="AQ1153" s="61"/>
      <c r="AR1153" s="61"/>
      <c r="AS1153" s="61"/>
      <c r="AT1153" s="61"/>
      <c r="AU1153" s="61"/>
      <c r="AV1153" s="61"/>
      <c r="AW1153" s="61"/>
      <c r="AX1153" s="61"/>
      <c r="AY1153" s="61"/>
      <c r="AZ1153" s="61"/>
      <c r="BA1153" s="61"/>
    </row>
    <row r="1154" spans="39:53" x14ac:dyDescent="0.2">
      <c r="AM1154" s="61"/>
      <c r="AN1154" s="61"/>
      <c r="AO1154" s="171"/>
      <c r="AP1154" s="61"/>
      <c r="AQ1154" s="61"/>
      <c r="AR1154" s="61"/>
      <c r="AS1154" s="61"/>
      <c r="AT1154" s="61"/>
      <c r="AU1154" s="61"/>
      <c r="AV1154" s="61"/>
      <c r="AW1154" s="61"/>
      <c r="AX1154" s="61"/>
      <c r="AY1154" s="61"/>
      <c r="AZ1154" s="61"/>
      <c r="BA1154" s="61"/>
    </row>
    <row r="1155" spans="39:53" x14ac:dyDescent="0.2">
      <c r="AM1155" s="61"/>
      <c r="AN1155" s="61"/>
      <c r="AO1155" s="171"/>
      <c r="AP1155" s="61"/>
      <c r="AQ1155" s="61"/>
      <c r="AR1155" s="61"/>
      <c r="AS1155" s="61"/>
      <c r="AT1155" s="61"/>
      <c r="AU1155" s="61"/>
      <c r="AV1155" s="61"/>
      <c r="AW1155" s="61"/>
      <c r="AX1155" s="61"/>
      <c r="AY1155" s="61"/>
      <c r="AZ1155" s="61"/>
      <c r="BA1155" s="61"/>
    </row>
    <row r="1156" spans="39:53" x14ac:dyDescent="0.2">
      <c r="AM1156" s="61"/>
      <c r="AN1156" s="61"/>
      <c r="AO1156" s="171"/>
      <c r="AP1156" s="61"/>
      <c r="AQ1156" s="61"/>
      <c r="AR1156" s="61"/>
      <c r="AS1156" s="61"/>
      <c r="AT1156" s="61"/>
      <c r="AU1156" s="61"/>
      <c r="AV1156" s="61"/>
      <c r="AW1156" s="61"/>
      <c r="AX1156" s="61"/>
      <c r="AY1156" s="61"/>
      <c r="AZ1156" s="61"/>
      <c r="BA1156" s="61"/>
    </row>
    <row r="1157" spans="39:53" x14ac:dyDescent="0.2">
      <c r="AM1157" s="61"/>
      <c r="AN1157" s="61"/>
      <c r="AO1157" s="171"/>
      <c r="AP1157" s="61"/>
      <c r="AQ1157" s="61"/>
      <c r="AR1157" s="61"/>
      <c r="AS1157" s="61"/>
      <c r="AT1157" s="61"/>
      <c r="AU1157" s="61"/>
      <c r="AV1157" s="61"/>
      <c r="AW1157" s="61"/>
      <c r="AX1157" s="61"/>
      <c r="AY1157" s="61"/>
      <c r="AZ1157" s="61"/>
      <c r="BA1157" s="61"/>
    </row>
    <row r="1158" spans="39:53" x14ac:dyDescent="0.2">
      <c r="AM1158" s="61"/>
      <c r="AN1158" s="61"/>
      <c r="AO1158" s="171"/>
      <c r="AP1158" s="61"/>
      <c r="AQ1158" s="61"/>
      <c r="AR1158" s="61"/>
      <c r="AS1158" s="61"/>
      <c r="AT1158" s="61"/>
      <c r="AU1158" s="61"/>
      <c r="AV1158" s="61"/>
      <c r="AW1158" s="61"/>
      <c r="AX1158" s="61"/>
      <c r="AY1158" s="61"/>
      <c r="AZ1158" s="61"/>
      <c r="BA1158" s="61"/>
    </row>
    <row r="1159" spans="39:53" x14ac:dyDescent="0.2">
      <c r="AM1159" s="61"/>
      <c r="AN1159" s="61"/>
      <c r="AO1159" s="171"/>
      <c r="AP1159" s="61"/>
      <c r="AQ1159" s="61"/>
      <c r="AR1159" s="61"/>
      <c r="AS1159" s="61"/>
      <c r="AT1159" s="61"/>
      <c r="AU1159" s="61"/>
      <c r="AV1159" s="61"/>
      <c r="AW1159" s="61"/>
      <c r="AX1159" s="61"/>
      <c r="AY1159" s="61"/>
      <c r="AZ1159" s="61"/>
      <c r="BA1159" s="61"/>
    </row>
    <row r="1160" spans="39:53" x14ac:dyDescent="0.2">
      <c r="AM1160" s="61"/>
      <c r="AN1160" s="61"/>
      <c r="AO1160" s="171"/>
      <c r="AP1160" s="61"/>
      <c r="AQ1160" s="61"/>
      <c r="AR1160" s="61"/>
      <c r="AS1160" s="61"/>
      <c r="AT1160" s="61"/>
      <c r="AU1160" s="61"/>
      <c r="AV1160" s="61"/>
      <c r="AW1160" s="61"/>
      <c r="AX1160" s="61"/>
      <c r="AY1160" s="61"/>
      <c r="AZ1160" s="61"/>
      <c r="BA1160" s="61"/>
    </row>
    <row r="1161" spans="39:53" x14ac:dyDescent="0.2">
      <c r="AM1161" s="61"/>
      <c r="AN1161" s="61"/>
      <c r="AO1161" s="171"/>
      <c r="AP1161" s="61"/>
      <c r="AQ1161" s="61"/>
      <c r="AR1161" s="61"/>
      <c r="AS1161" s="61"/>
      <c r="AT1161" s="61"/>
      <c r="AU1161" s="61"/>
      <c r="AV1161" s="61"/>
      <c r="AW1161" s="61"/>
      <c r="AX1161" s="61"/>
      <c r="AY1161" s="61"/>
      <c r="AZ1161" s="61"/>
      <c r="BA1161" s="61"/>
    </row>
    <row r="1162" spans="39:53" x14ac:dyDescent="0.2">
      <c r="AM1162" s="61"/>
      <c r="AN1162" s="61"/>
      <c r="AO1162" s="171"/>
      <c r="AP1162" s="61"/>
      <c r="AQ1162" s="61"/>
      <c r="AR1162" s="61"/>
      <c r="AS1162" s="61"/>
      <c r="AT1162" s="61"/>
      <c r="AU1162" s="61"/>
      <c r="AV1162" s="61"/>
      <c r="AW1162" s="61"/>
      <c r="AX1162" s="61"/>
      <c r="AY1162" s="61"/>
      <c r="AZ1162" s="61"/>
      <c r="BA1162" s="61"/>
    </row>
    <row r="1163" spans="39:53" x14ac:dyDescent="0.2">
      <c r="AM1163" s="61"/>
      <c r="AN1163" s="61"/>
      <c r="AO1163" s="171"/>
      <c r="AP1163" s="61"/>
      <c r="AQ1163" s="61"/>
      <c r="AR1163" s="61"/>
      <c r="AS1163" s="61"/>
      <c r="AT1163" s="61"/>
      <c r="AU1163" s="61"/>
      <c r="AV1163" s="61"/>
      <c r="AW1163" s="61"/>
      <c r="AX1163" s="61"/>
      <c r="AY1163" s="61"/>
      <c r="AZ1163" s="61"/>
      <c r="BA1163" s="61"/>
    </row>
    <row r="1164" spans="39:53" x14ac:dyDescent="0.2">
      <c r="AM1164" s="61"/>
      <c r="AN1164" s="61"/>
      <c r="AO1164" s="171"/>
      <c r="AP1164" s="61"/>
      <c r="AQ1164" s="61"/>
      <c r="AR1164" s="61"/>
      <c r="AS1164" s="61"/>
      <c r="AT1164" s="61"/>
      <c r="AU1164" s="61"/>
      <c r="AV1164" s="61"/>
      <c r="AW1164" s="61"/>
      <c r="AX1164" s="61"/>
      <c r="AY1164" s="61"/>
      <c r="AZ1164" s="61"/>
      <c r="BA1164" s="61"/>
    </row>
    <row r="1165" spans="39:53" x14ac:dyDescent="0.2">
      <c r="AM1165" s="61"/>
      <c r="AN1165" s="61"/>
      <c r="AO1165" s="171"/>
      <c r="AP1165" s="61"/>
      <c r="AQ1165" s="61"/>
      <c r="AR1165" s="61"/>
      <c r="AS1165" s="61"/>
      <c r="AT1165" s="61"/>
      <c r="AU1165" s="61"/>
      <c r="AV1165" s="61"/>
      <c r="AW1165" s="61"/>
      <c r="AX1165" s="61"/>
      <c r="AY1165" s="61"/>
      <c r="AZ1165" s="61"/>
      <c r="BA1165" s="61"/>
    </row>
    <row r="1166" spans="39:53" x14ac:dyDescent="0.2">
      <c r="AM1166" s="61"/>
      <c r="AN1166" s="61"/>
      <c r="AO1166" s="171"/>
      <c r="AP1166" s="61"/>
      <c r="AQ1166" s="61"/>
      <c r="AR1166" s="61"/>
      <c r="AS1166" s="61"/>
      <c r="AT1166" s="61"/>
      <c r="AU1166" s="61"/>
      <c r="AV1166" s="61"/>
      <c r="AW1166" s="61"/>
      <c r="AX1166" s="61"/>
      <c r="AY1166" s="61"/>
      <c r="AZ1166" s="61"/>
      <c r="BA1166" s="61"/>
    </row>
    <row r="1167" spans="39:53" x14ac:dyDescent="0.2">
      <c r="AM1167" s="61"/>
      <c r="AN1167" s="61"/>
      <c r="AO1167" s="171"/>
      <c r="AP1167" s="61"/>
      <c r="AQ1167" s="61"/>
      <c r="AR1167" s="61"/>
      <c r="AS1167" s="61"/>
      <c r="AT1167" s="61"/>
      <c r="AU1167" s="61"/>
      <c r="AV1167" s="61"/>
      <c r="AW1167" s="61"/>
      <c r="AX1167" s="61"/>
      <c r="AY1167" s="61"/>
      <c r="AZ1167" s="61"/>
      <c r="BA1167" s="61"/>
    </row>
    <row r="1168" spans="39:53" x14ac:dyDescent="0.2">
      <c r="AM1168" s="61"/>
      <c r="AN1168" s="61"/>
      <c r="AO1168" s="171"/>
      <c r="AP1168" s="61"/>
      <c r="AQ1168" s="61"/>
      <c r="AR1168" s="61"/>
      <c r="AS1168" s="61"/>
      <c r="AT1168" s="61"/>
      <c r="AU1168" s="61"/>
      <c r="AV1168" s="61"/>
      <c r="AW1168" s="61"/>
      <c r="AX1168" s="61"/>
      <c r="AY1168" s="61"/>
      <c r="AZ1168" s="61"/>
      <c r="BA1168" s="61"/>
    </row>
    <row r="1169" spans="39:53" x14ac:dyDescent="0.2">
      <c r="AM1169" s="61"/>
      <c r="AN1169" s="61"/>
      <c r="AO1169" s="171"/>
      <c r="AP1169" s="61"/>
      <c r="AQ1169" s="61"/>
      <c r="AR1169" s="61"/>
      <c r="AS1169" s="61"/>
      <c r="AT1169" s="61"/>
      <c r="AU1169" s="61"/>
      <c r="AV1169" s="61"/>
      <c r="AW1169" s="61"/>
      <c r="AX1169" s="61"/>
      <c r="AY1169" s="61"/>
      <c r="AZ1169" s="61"/>
      <c r="BA1169" s="61"/>
    </row>
    <row r="1170" spans="39:53" x14ac:dyDescent="0.2">
      <c r="AM1170" s="61"/>
      <c r="AN1170" s="61"/>
      <c r="AO1170" s="171"/>
      <c r="AP1170" s="61"/>
      <c r="AQ1170" s="61"/>
      <c r="AR1170" s="61"/>
      <c r="AS1170" s="61"/>
      <c r="AT1170" s="61"/>
      <c r="AU1170" s="61"/>
      <c r="AV1170" s="61"/>
      <c r="AW1170" s="61"/>
      <c r="AX1170" s="61"/>
      <c r="AY1170" s="61"/>
      <c r="AZ1170" s="61"/>
      <c r="BA1170" s="61"/>
    </row>
    <row r="1171" spans="39:53" x14ac:dyDescent="0.2">
      <c r="AM1171" s="61"/>
      <c r="AN1171" s="61"/>
      <c r="AO1171" s="171"/>
      <c r="AP1171" s="61"/>
      <c r="AQ1171" s="61"/>
      <c r="AR1171" s="61"/>
      <c r="AS1171" s="61"/>
      <c r="AT1171" s="61"/>
      <c r="AU1171" s="61"/>
      <c r="AV1171" s="61"/>
      <c r="AW1171" s="61"/>
      <c r="AX1171" s="61"/>
      <c r="AY1171" s="61"/>
      <c r="AZ1171" s="61"/>
      <c r="BA1171" s="61"/>
    </row>
    <row r="1172" spans="39:53" x14ac:dyDescent="0.2">
      <c r="AM1172" s="61"/>
      <c r="AN1172" s="61"/>
      <c r="AO1172" s="171"/>
      <c r="AP1172" s="61"/>
      <c r="AQ1172" s="61"/>
      <c r="AR1172" s="61"/>
      <c r="AS1172" s="61"/>
      <c r="AT1172" s="61"/>
      <c r="AU1172" s="61"/>
      <c r="AV1172" s="61"/>
      <c r="AW1172" s="61"/>
      <c r="AX1172" s="61"/>
      <c r="AY1172" s="61"/>
      <c r="AZ1172" s="61"/>
      <c r="BA1172" s="61"/>
    </row>
    <row r="1173" spans="39:53" x14ac:dyDescent="0.2">
      <c r="AM1173" s="61"/>
      <c r="AN1173" s="61"/>
      <c r="AO1173" s="171"/>
      <c r="AP1173" s="61"/>
      <c r="AQ1173" s="61"/>
      <c r="AR1173" s="61"/>
      <c r="AS1173" s="61"/>
      <c r="AT1173" s="61"/>
      <c r="AU1173" s="61"/>
      <c r="AV1173" s="61"/>
      <c r="AW1173" s="61"/>
      <c r="AX1173" s="61"/>
      <c r="AY1173" s="61"/>
      <c r="AZ1173" s="61"/>
      <c r="BA1173" s="61"/>
    </row>
    <row r="1174" spans="39:53" x14ac:dyDescent="0.2">
      <c r="AM1174" s="61"/>
      <c r="AN1174" s="61"/>
      <c r="AO1174" s="171"/>
      <c r="AP1174" s="61"/>
      <c r="AQ1174" s="61"/>
      <c r="AR1174" s="61"/>
      <c r="AS1174" s="61"/>
      <c r="AT1174" s="61"/>
      <c r="AU1174" s="61"/>
      <c r="AV1174" s="61"/>
      <c r="AW1174" s="61"/>
      <c r="AX1174" s="61"/>
      <c r="AY1174" s="61"/>
      <c r="AZ1174" s="61"/>
      <c r="BA1174" s="61"/>
    </row>
    <row r="1175" spans="39:53" x14ac:dyDescent="0.2">
      <c r="AM1175" s="61"/>
      <c r="AN1175" s="61"/>
      <c r="AO1175" s="171"/>
      <c r="AP1175" s="61"/>
      <c r="AQ1175" s="61"/>
      <c r="AR1175" s="61"/>
      <c r="AS1175" s="61"/>
      <c r="AT1175" s="61"/>
      <c r="AU1175" s="61"/>
      <c r="AV1175" s="61"/>
      <c r="AW1175" s="61"/>
      <c r="AX1175" s="61"/>
      <c r="AY1175" s="61"/>
      <c r="AZ1175" s="61"/>
      <c r="BA1175" s="61"/>
    </row>
    <row r="1176" spans="39:53" x14ac:dyDescent="0.2">
      <c r="AM1176" s="61"/>
      <c r="AN1176" s="61"/>
      <c r="AO1176" s="171"/>
      <c r="AP1176" s="61"/>
      <c r="AQ1176" s="61"/>
      <c r="AR1176" s="61"/>
      <c r="AS1176" s="61"/>
      <c r="AT1176" s="61"/>
      <c r="AU1176" s="61"/>
      <c r="AV1176" s="61"/>
      <c r="AW1176" s="61"/>
      <c r="AX1176" s="61"/>
      <c r="AY1176" s="61"/>
      <c r="AZ1176" s="61"/>
      <c r="BA1176" s="61"/>
    </row>
    <row r="1177" spans="39:53" x14ac:dyDescent="0.2">
      <c r="AM1177" s="61"/>
      <c r="AN1177" s="61"/>
      <c r="AO1177" s="171"/>
      <c r="AP1177" s="61"/>
      <c r="AQ1177" s="61"/>
      <c r="AR1177" s="61"/>
      <c r="AS1177" s="61"/>
      <c r="AT1177" s="61"/>
      <c r="AU1177" s="61"/>
      <c r="AV1177" s="61"/>
      <c r="AW1177" s="61"/>
      <c r="AX1177" s="61"/>
      <c r="AY1177" s="61"/>
      <c r="AZ1177" s="61"/>
      <c r="BA1177" s="61"/>
    </row>
    <row r="1178" spans="39:53" x14ac:dyDescent="0.2">
      <c r="AM1178" s="61"/>
      <c r="AN1178" s="61"/>
      <c r="AO1178" s="171"/>
      <c r="AP1178" s="61"/>
      <c r="AQ1178" s="61"/>
      <c r="AR1178" s="61"/>
      <c r="AS1178" s="61"/>
      <c r="AT1178" s="61"/>
      <c r="AU1178" s="61"/>
      <c r="AV1178" s="61"/>
      <c r="AW1178" s="61"/>
      <c r="AX1178" s="61"/>
      <c r="AY1178" s="61"/>
      <c r="AZ1178" s="61"/>
      <c r="BA1178" s="61"/>
    </row>
    <row r="1179" spans="39:53" x14ac:dyDescent="0.2">
      <c r="AM1179" s="61"/>
      <c r="AN1179" s="61"/>
      <c r="AO1179" s="171"/>
      <c r="AP1179" s="61"/>
      <c r="AQ1179" s="61"/>
      <c r="AR1179" s="61"/>
      <c r="AS1179" s="61"/>
      <c r="AT1179" s="61"/>
      <c r="AU1179" s="61"/>
      <c r="AV1179" s="61"/>
      <c r="AW1179" s="61"/>
      <c r="AX1179" s="61"/>
      <c r="AY1179" s="61"/>
      <c r="AZ1179" s="61"/>
      <c r="BA1179" s="61"/>
    </row>
    <row r="1180" spans="39:53" x14ac:dyDescent="0.2">
      <c r="AM1180" s="61"/>
      <c r="AN1180" s="61"/>
      <c r="AO1180" s="171"/>
      <c r="AP1180" s="61"/>
      <c r="AQ1180" s="61"/>
      <c r="AR1180" s="61"/>
      <c r="AS1180" s="61"/>
      <c r="AT1180" s="61"/>
      <c r="AU1180" s="61"/>
      <c r="AV1180" s="61"/>
      <c r="AW1180" s="61"/>
      <c r="AX1180" s="61"/>
      <c r="AY1180" s="61"/>
      <c r="AZ1180" s="61"/>
      <c r="BA1180" s="61"/>
    </row>
    <row r="1181" spans="39:53" x14ac:dyDescent="0.2">
      <c r="AM1181" s="61"/>
      <c r="AN1181" s="61"/>
      <c r="AO1181" s="171"/>
      <c r="AP1181" s="61"/>
      <c r="AQ1181" s="61"/>
      <c r="AR1181" s="61"/>
      <c r="AS1181" s="61"/>
      <c r="AT1181" s="61"/>
      <c r="AU1181" s="61"/>
      <c r="AV1181" s="61"/>
      <c r="AW1181" s="61"/>
      <c r="AX1181" s="61"/>
      <c r="AY1181" s="61"/>
      <c r="AZ1181" s="61"/>
      <c r="BA1181" s="61"/>
    </row>
    <row r="1182" spans="39:53" x14ac:dyDescent="0.2">
      <c r="AM1182" s="61"/>
      <c r="AN1182" s="61"/>
      <c r="AO1182" s="171"/>
      <c r="AP1182" s="61"/>
      <c r="AQ1182" s="61"/>
      <c r="AR1182" s="61"/>
      <c r="AS1182" s="61"/>
      <c r="AT1182" s="61"/>
      <c r="AU1182" s="61"/>
      <c r="AV1182" s="61"/>
      <c r="AW1182" s="61"/>
      <c r="AX1182" s="61"/>
      <c r="AY1182" s="61"/>
      <c r="AZ1182" s="61"/>
      <c r="BA1182" s="61"/>
    </row>
    <row r="1183" spans="39:53" x14ac:dyDescent="0.2">
      <c r="AM1183" s="61"/>
      <c r="AN1183" s="61"/>
      <c r="AO1183" s="171"/>
      <c r="AP1183" s="61"/>
      <c r="AQ1183" s="61"/>
      <c r="AR1183" s="61"/>
      <c r="AS1183" s="61"/>
      <c r="AT1183" s="61"/>
      <c r="AU1183" s="61"/>
      <c r="AV1183" s="61"/>
      <c r="AW1183" s="61"/>
      <c r="AX1183" s="61"/>
      <c r="AY1183" s="61"/>
      <c r="AZ1183" s="61"/>
      <c r="BA1183" s="61"/>
    </row>
    <row r="1184" spans="39:53" x14ac:dyDescent="0.2">
      <c r="AM1184" s="61"/>
      <c r="AN1184" s="61"/>
      <c r="AO1184" s="171"/>
      <c r="AP1184" s="61"/>
      <c r="AQ1184" s="61"/>
      <c r="AR1184" s="61"/>
      <c r="AS1184" s="61"/>
      <c r="AT1184" s="61"/>
      <c r="AU1184" s="61"/>
      <c r="AV1184" s="61"/>
      <c r="AW1184" s="61"/>
      <c r="AX1184" s="61"/>
      <c r="AY1184" s="61"/>
      <c r="AZ1184" s="61"/>
      <c r="BA1184" s="61"/>
    </row>
    <row r="1185" spans="39:53" x14ac:dyDescent="0.2">
      <c r="AM1185" s="61"/>
      <c r="AN1185" s="61"/>
      <c r="AO1185" s="171"/>
      <c r="AP1185" s="61"/>
      <c r="AQ1185" s="61"/>
      <c r="AR1185" s="61"/>
      <c r="AS1185" s="61"/>
      <c r="AT1185" s="61"/>
      <c r="AU1185" s="61"/>
      <c r="AV1185" s="61"/>
      <c r="AW1185" s="61"/>
      <c r="AX1185" s="61"/>
      <c r="AY1185" s="61"/>
      <c r="AZ1185" s="61"/>
      <c r="BA1185" s="61"/>
    </row>
    <row r="1186" spans="39:53" x14ac:dyDescent="0.2">
      <c r="AM1186" s="61"/>
      <c r="AN1186" s="61"/>
      <c r="AO1186" s="171"/>
      <c r="AP1186" s="61"/>
      <c r="AQ1186" s="61"/>
      <c r="AR1186" s="61"/>
      <c r="AS1186" s="61"/>
      <c r="AT1186" s="61"/>
      <c r="AU1186" s="61"/>
      <c r="AV1186" s="61"/>
      <c r="AW1186" s="61"/>
      <c r="AX1186" s="61"/>
      <c r="AY1186" s="61"/>
      <c r="AZ1186" s="61"/>
      <c r="BA1186" s="61"/>
    </row>
    <row r="1187" spans="39:53" x14ac:dyDescent="0.2">
      <c r="AM1187" s="61"/>
      <c r="AN1187" s="61"/>
      <c r="AO1187" s="171"/>
      <c r="AP1187" s="61"/>
      <c r="AQ1187" s="61"/>
      <c r="AR1187" s="61"/>
      <c r="AS1187" s="61"/>
      <c r="AT1187" s="61"/>
      <c r="AU1187" s="61"/>
      <c r="AV1187" s="61"/>
      <c r="AW1187" s="61"/>
      <c r="AX1187" s="61"/>
      <c r="AY1187" s="61"/>
      <c r="AZ1187" s="61"/>
      <c r="BA1187" s="61"/>
    </row>
    <row r="1188" spans="39:53" x14ac:dyDescent="0.2">
      <c r="AM1188" s="61"/>
      <c r="AN1188" s="61"/>
      <c r="AO1188" s="171"/>
      <c r="AP1188" s="61"/>
      <c r="AQ1188" s="61"/>
      <c r="AR1188" s="61"/>
      <c r="AS1188" s="61"/>
      <c r="AT1188" s="61"/>
      <c r="AU1188" s="61"/>
      <c r="AV1188" s="61"/>
      <c r="AW1188" s="61"/>
      <c r="AX1188" s="61"/>
      <c r="AY1188" s="61"/>
      <c r="AZ1188" s="61"/>
      <c r="BA1188" s="61"/>
    </row>
    <row r="1189" spans="39:53" x14ac:dyDescent="0.2">
      <c r="AM1189" s="61"/>
      <c r="AN1189" s="61"/>
      <c r="AO1189" s="171"/>
      <c r="AP1189" s="61"/>
      <c r="AQ1189" s="61"/>
      <c r="AR1189" s="61"/>
      <c r="AS1189" s="61"/>
      <c r="AT1189" s="61"/>
      <c r="AU1189" s="61"/>
      <c r="AV1189" s="61"/>
      <c r="AW1189" s="61"/>
      <c r="AX1189" s="61"/>
      <c r="AY1189" s="61"/>
      <c r="AZ1189" s="61"/>
      <c r="BA1189" s="61"/>
    </row>
    <row r="1190" spans="39:53" x14ac:dyDescent="0.2">
      <c r="AM1190" s="61"/>
      <c r="AN1190" s="61"/>
      <c r="AO1190" s="171"/>
      <c r="AP1190" s="61"/>
      <c r="AQ1190" s="61"/>
      <c r="AR1190" s="61"/>
      <c r="AS1190" s="61"/>
      <c r="AT1190" s="61"/>
      <c r="AU1190" s="61"/>
      <c r="AV1190" s="61"/>
      <c r="AW1190" s="61"/>
      <c r="AX1190" s="61"/>
      <c r="AY1190" s="61"/>
      <c r="AZ1190" s="61"/>
      <c r="BA1190" s="61"/>
    </row>
    <row r="1191" spans="39:53" x14ac:dyDescent="0.2">
      <c r="AM1191" s="61"/>
      <c r="AN1191" s="61"/>
      <c r="AO1191" s="171"/>
      <c r="AP1191" s="61"/>
      <c r="AQ1191" s="61"/>
      <c r="AR1191" s="61"/>
      <c r="AS1191" s="61"/>
      <c r="AT1191" s="61"/>
      <c r="AU1191" s="61"/>
      <c r="AV1191" s="61"/>
      <c r="AW1191" s="61"/>
      <c r="AX1191" s="61"/>
      <c r="AY1191" s="61"/>
      <c r="AZ1191" s="61"/>
      <c r="BA1191" s="61"/>
    </row>
    <row r="1192" spans="39:53" x14ac:dyDescent="0.2">
      <c r="AM1192" s="61"/>
      <c r="AN1192" s="61"/>
      <c r="AO1192" s="171"/>
      <c r="AP1192" s="61"/>
      <c r="AQ1192" s="61"/>
      <c r="AR1192" s="61"/>
      <c r="AS1192" s="61"/>
      <c r="AT1192" s="61"/>
      <c r="AU1192" s="61"/>
      <c r="AV1192" s="61"/>
      <c r="AW1192" s="61"/>
      <c r="AX1192" s="61"/>
      <c r="AY1192" s="61"/>
      <c r="AZ1192" s="61"/>
      <c r="BA1192" s="61"/>
    </row>
    <row r="1193" spans="39:53" x14ac:dyDescent="0.2">
      <c r="AM1193" s="61"/>
      <c r="AN1193" s="61"/>
      <c r="AO1193" s="171"/>
      <c r="AP1193" s="61"/>
      <c r="AQ1193" s="61"/>
      <c r="AR1193" s="61"/>
      <c r="AS1193" s="61"/>
      <c r="AT1193" s="61"/>
      <c r="AU1193" s="61"/>
      <c r="AV1193" s="61"/>
      <c r="AW1193" s="61"/>
      <c r="AX1193" s="61"/>
      <c r="AY1193" s="61"/>
      <c r="AZ1193" s="61"/>
      <c r="BA1193" s="61"/>
    </row>
    <row r="1194" spans="39:53" x14ac:dyDescent="0.2">
      <c r="AM1194" s="61"/>
      <c r="AN1194" s="61"/>
      <c r="AO1194" s="171"/>
      <c r="AP1194" s="61"/>
      <c r="AQ1194" s="61"/>
      <c r="AR1194" s="61"/>
      <c r="AS1194" s="61"/>
      <c r="AT1194" s="61"/>
      <c r="AU1194" s="61"/>
      <c r="AV1194" s="61"/>
      <c r="AW1194" s="61"/>
      <c r="AX1194" s="61"/>
      <c r="AY1194" s="61"/>
      <c r="AZ1194" s="61"/>
      <c r="BA1194" s="61"/>
    </row>
    <row r="1195" spans="39:53" x14ac:dyDescent="0.2">
      <c r="AM1195" s="61"/>
      <c r="AN1195" s="61"/>
      <c r="AO1195" s="171"/>
      <c r="AP1195" s="61"/>
      <c r="AQ1195" s="61"/>
      <c r="AR1195" s="61"/>
      <c r="AS1195" s="61"/>
      <c r="AT1195" s="61"/>
      <c r="AU1195" s="61"/>
      <c r="AV1195" s="61"/>
      <c r="AW1195" s="61"/>
      <c r="AX1195" s="61"/>
      <c r="AY1195" s="61"/>
      <c r="AZ1195" s="61"/>
      <c r="BA1195" s="61"/>
    </row>
    <row r="1196" spans="39:53" x14ac:dyDescent="0.2">
      <c r="AM1196" s="61"/>
      <c r="AN1196" s="61"/>
      <c r="AO1196" s="171"/>
      <c r="AP1196" s="61"/>
      <c r="AQ1196" s="61"/>
      <c r="AR1196" s="61"/>
      <c r="AS1196" s="61"/>
      <c r="AT1196" s="61"/>
      <c r="AU1196" s="61"/>
      <c r="AV1196" s="61"/>
      <c r="AW1196" s="61"/>
      <c r="AX1196" s="61"/>
      <c r="AY1196" s="61"/>
      <c r="AZ1196" s="61"/>
      <c r="BA1196" s="61"/>
    </row>
    <row r="1197" spans="39:53" x14ac:dyDescent="0.2">
      <c r="AM1197" s="61"/>
      <c r="AN1197" s="61"/>
      <c r="AO1197" s="171"/>
      <c r="AP1197" s="61"/>
      <c r="AQ1197" s="61"/>
      <c r="AR1197" s="61"/>
      <c r="AS1197" s="61"/>
      <c r="AT1197" s="61"/>
      <c r="AU1197" s="61"/>
      <c r="AV1197" s="61"/>
      <c r="AW1197" s="61"/>
      <c r="AX1197" s="61"/>
      <c r="AY1197" s="61"/>
      <c r="AZ1197" s="61"/>
      <c r="BA1197" s="61"/>
    </row>
    <row r="1198" spans="39:53" x14ac:dyDescent="0.2">
      <c r="AM1198" s="61"/>
      <c r="AN1198" s="61"/>
      <c r="AO1198" s="171"/>
      <c r="AP1198" s="61"/>
      <c r="AQ1198" s="61"/>
      <c r="AR1198" s="61"/>
      <c r="AS1198" s="61"/>
      <c r="AT1198" s="61"/>
      <c r="AU1198" s="61"/>
      <c r="AV1198" s="61"/>
      <c r="AW1198" s="61"/>
      <c r="AX1198" s="61"/>
      <c r="AY1198" s="61"/>
      <c r="AZ1198" s="61"/>
      <c r="BA1198" s="61"/>
    </row>
    <row r="1199" spans="39:53" x14ac:dyDescent="0.2">
      <c r="AM1199" s="61"/>
      <c r="AN1199" s="61"/>
      <c r="AO1199" s="171"/>
      <c r="AP1199" s="61"/>
      <c r="AQ1199" s="61"/>
      <c r="AR1199" s="61"/>
      <c r="AS1199" s="61"/>
      <c r="AT1199" s="61"/>
      <c r="AU1199" s="61"/>
      <c r="AV1199" s="61"/>
      <c r="AW1199" s="61"/>
      <c r="AX1199" s="61"/>
      <c r="AY1199" s="61"/>
      <c r="AZ1199" s="61"/>
      <c r="BA1199" s="61"/>
    </row>
    <row r="1200" spans="39:53" x14ac:dyDescent="0.2">
      <c r="AM1200" s="61"/>
      <c r="AN1200" s="61"/>
      <c r="AO1200" s="171"/>
      <c r="AP1200" s="61"/>
      <c r="AQ1200" s="61"/>
      <c r="AR1200" s="61"/>
      <c r="AS1200" s="61"/>
      <c r="AT1200" s="61"/>
      <c r="AU1200" s="61"/>
      <c r="AV1200" s="61"/>
      <c r="AW1200" s="61"/>
      <c r="AX1200" s="61"/>
      <c r="AY1200" s="61"/>
      <c r="AZ1200" s="61"/>
      <c r="BA1200" s="61"/>
    </row>
    <row r="1201" spans="39:53" x14ac:dyDescent="0.2">
      <c r="AM1201" s="61"/>
      <c r="AN1201" s="61"/>
      <c r="AO1201" s="171"/>
      <c r="AP1201" s="61"/>
      <c r="AQ1201" s="61"/>
      <c r="AR1201" s="61"/>
      <c r="AS1201" s="61"/>
      <c r="AT1201" s="61"/>
      <c r="AU1201" s="61"/>
      <c r="AV1201" s="61"/>
      <c r="AW1201" s="61"/>
      <c r="AX1201" s="61"/>
      <c r="AY1201" s="61"/>
      <c r="AZ1201" s="61"/>
      <c r="BA1201" s="61"/>
    </row>
    <row r="1202" spans="39:53" x14ac:dyDescent="0.2">
      <c r="AM1202" s="61"/>
      <c r="AN1202" s="61"/>
      <c r="AO1202" s="171"/>
      <c r="AP1202" s="61"/>
      <c r="AQ1202" s="61"/>
      <c r="AR1202" s="61"/>
      <c r="AS1202" s="61"/>
      <c r="AT1202" s="61"/>
      <c r="AU1202" s="61"/>
      <c r="AV1202" s="61"/>
      <c r="AW1202" s="61"/>
      <c r="AX1202" s="61"/>
      <c r="AY1202" s="61"/>
      <c r="AZ1202" s="61"/>
      <c r="BA1202" s="61"/>
    </row>
    <row r="1203" spans="39:53" x14ac:dyDescent="0.2">
      <c r="AM1203" s="61"/>
      <c r="AN1203" s="61"/>
      <c r="AO1203" s="171"/>
      <c r="AP1203" s="61"/>
      <c r="AQ1203" s="61"/>
      <c r="AR1203" s="61"/>
      <c r="AS1203" s="61"/>
      <c r="AT1203" s="61"/>
      <c r="AU1203" s="61"/>
      <c r="AV1203" s="61"/>
      <c r="AW1203" s="61"/>
      <c r="AX1203" s="61"/>
      <c r="AY1203" s="61"/>
      <c r="AZ1203" s="61"/>
      <c r="BA1203" s="61"/>
    </row>
    <row r="1204" spans="39:53" x14ac:dyDescent="0.2">
      <c r="AM1204" s="61"/>
      <c r="AN1204" s="61"/>
      <c r="AO1204" s="171"/>
      <c r="AP1204" s="61"/>
      <c r="AQ1204" s="61"/>
      <c r="AR1204" s="61"/>
      <c r="AS1204" s="61"/>
      <c r="AT1204" s="61"/>
      <c r="AU1204" s="61"/>
      <c r="AV1204" s="61"/>
      <c r="AW1204" s="61"/>
      <c r="AX1204" s="61"/>
      <c r="AY1204" s="61"/>
      <c r="AZ1204" s="61"/>
      <c r="BA1204" s="61"/>
    </row>
    <row r="1205" spans="39:53" x14ac:dyDescent="0.2">
      <c r="AM1205" s="61"/>
      <c r="AN1205" s="61"/>
      <c r="AO1205" s="171"/>
      <c r="AP1205" s="61"/>
      <c r="AQ1205" s="61"/>
      <c r="AR1205" s="61"/>
      <c r="AS1205" s="61"/>
      <c r="AT1205" s="61"/>
      <c r="AU1205" s="61"/>
      <c r="AV1205" s="61"/>
      <c r="AW1205" s="61"/>
      <c r="AX1205" s="61"/>
      <c r="AY1205" s="61"/>
      <c r="AZ1205" s="61"/>
      <c r="BA1205" s="61"/>
    </row>
    <row r="1206" spans="39:53" x14ac:dyDescent="0.2">
      <c r="AM1206" s="61"/>
      <c r="AN1206" s="61"/>
      <c r="AO1206" s="171"/>
      <c r="AP1206" s="61"/>
      <c r="AQ1206" s="61"/>
      <c r="AR1206" s="61"/>
      <c r="AS1206" s="61"/>
      <c r="AT1206" s="61"/>
      <c r="AU1206" s="61"/>
      <c r="AV1206" s="61"/>
      <c r="AW1206" s="61"/>
      <c r="AX1206" s="61"/>
      <c r="AY1206" s="61"/>
      <c r="AZ1206" s="61"/>
      <c r="BA1206" s="61"/>
    </row>
    <row r="1207" spans="39:53" x14ac:dyDescent="0.2">
      <c r="AM1207" s="61"/>
      <c r="AN1207" s="61"/>
      <c r="AO1207" s="171"/>
      <c r="AP1207" s="61"/>
      <c r="AQ1207" s="61"/>
      <c r="AR1207" s="61"/>
      <c r="AS1207" s="61"/>
      <c r="AT1207" s="61"/>
      <c r="AU1207" s="61"/>
      <c r="AV1207" s="61"/>
      <c r="AW1207" s="61"/>
      <c r="AX1207" s="61"/>
      <c r="AY1207" s="61"/>
      <c r="AZ1207" s="61"/>
      <c r="BA1207" s="61"/>
    </row>
    <row r="1208" spans="39:53" x14ac:dyDescent="0.2">
      <c r="AM1208" s="61"/>
      <c r="AN1208" s="61"/>
      <c r="AO1208" s="171"/>
      <c r="AP1208" s="61"/>
      <c r="AQ1208" s="61"/>
      <c r="AR1208" s="61"/>
      <c r="AS1208" s="61"/>
      <c r="AT1208" s="61"/>
      <c r="AU1208" s="61"/>
      <c r="AV1208" s="61"/>
      <c r="AW1208" s="61"/>
      <c r="AX1208" s="61"/>
      <c r="AY1208" s="61"/>
      <c r="AZ1208" s="61"/>
      <c r="BA1208" s="61"/>
    </row>
    <row r="1209" spans="39:53" x14ac:dyDescent="0.2">
      <c r="AM1209" s="61"/>
      <c r="AN1209" s="61"/>
      <c r="AO1209" s="171"/>
      <c r="AP1209" s="61"/>
      <c r="AQ1209" s="61"/>
      <c r="AR1209" s="61"/>
      <c r="AS1209" s="61"/>
      <c r="AT1209" s="61"/>
      <c r="AU1209" s="61"/>
      <c r="AV1209" s="61"/>
      <c r="AW1209" s="61"/>
      <c r="AX1209" s="61"/>
      <c r="AY1209" s="61"/>
      <c r="AZ1209" s="61"/>
      <c r="BA1209" s="61"/>
    </row>
    <row r="1210" spans="39:53" x14ac:dyDescent="0.2">
      <c r="AM1210" s="61"/>
      <c r="AN1210" s="61"/>
      <c r="AO1210" s="171"/>
      <c r="AP1210" s="61"/>
      <c r="AQ1210" s="61"/>
      <c r="AR1210" s="61"/>
      <c r="AS1210" s="61"/>
      <c r="AT1210" s="61"/>
      <c r="AU1210" s="61"/>
      <c r="AV1210" s="61"/>
      <c r="AW1210" s="61"/>
      <c r="AX1210" s="61"/>
      <c r="AY1210" s="61"/>
      <c r="AZ1210" s="61"/>
      <c r="BA1210" s="61"/>
    </row>
    <row r="1211" spans="39:53" x14ac:dyDescent="0.2">
      <c r="AM1211" s="61"/>
      <c r="AN1211" s="61"/>
      <c r="AO1211" s="171"/>
      <c r="AP1211" s="61"/>
      <c r="AQ1211" s="61"/>
      <c r="AR1211" s="61"/>
      <c r="AS1211" s="61"/>
      <c r="AT1211" s="61"/>
      <c r="AU1211" s="61"/>
      <c r="AV1211" s="61"/>
      <c r="AW1211" s="61"/>
      <c r="AX1211" s="61"/>
      <c r="AY1211" s="61"/>
      <c r="AZ1211" s="61"/>
      <c r="BA1211" s="61"/>
    </row>
    <row r="1212" spans="39:53" x14ac:dyDescent="0.2">
      <c r="AM1212" s="61"/>
      <c r="AN1212" s="61"/>
      <c r="AO1212" s="171"/>
      <c r="AP1212" s="61"/>
      <c r="AQ1212" s="61"/>
      <c r="AR1212" s="61"/>
      <c r="AS1212" s="61"/>
      <c r="AT1212" s="61"/>
      <c r="AU1212" s="61"/>
      <c r="AV1212" s="61"/>
      <c r="AW1212" s="61"/>
      <c r="AX1212" s="61"/>
      <c r="AY1212" s="61"/>
      <c r="AZ1212" s="61"/>
      <c r="BA1212" s="61"/>
    </row>
    <row r="1213" spans="39:53" x14ac:dyDescent="0.2">
      <c r="AM1213" s="61"/>
      <c r="AN1213" s="61"/>
      <c r="AO1213" s="171"/>
      <c r="AP1213" s="61"/>
      <c r="AQ1213" s="61"/>
      <c r="AR1213" s="61"/>
      <c r="AS1213" s="61"/>
      <c r="AT1213" s="61"/>
      <c r="AU1213" s="61"/>
      <c r="AV1213" s="61"/>
      <c r="AW1213" s="61"/>
      <c r="AX1213" s="61"/>
      <c r="AY1213" s="61"/>
      <c r="AZ1213" s="61"/>
      <c r="BA1213" s="61"/>
    </row>
    <row r="1214" spans="39:53" x14ac:dyDescent="0.2">
      <c r="AM1214" s="61"/>
      <c r="AN1214" s="61"/>
      <c r="AO1214" s="171"/>
      <c r="AP1214" s="61"/>
      <c r="AQ1214" s="61"/>
      <c r="AR1214" s="61"/>
      <c r="AS1214" s="61"/>
      <c r="AT1214" s="61"/>
      <c r="AU1214" s="61"/>
      <c r="AV1214" s="61"/>
      <c r="AW1214" s="61"/>
      <c r="AX1214" s="61"/>
      <c r="AY1214" s="61"/>
      <c r="AZ1214" s="61"/>
      <c r="BA1214" s="61"/>
    </row>
    <row r="1215" spans="39:53" x14ac:dyDescent="0.2">
      <c r="AM1215" s="61"/>
      <c r="AN1215" s="61"/>
      <c r="AO1215" s="171"/>
      <c r="AP1215" s="61"/>
      <c r="AQ1215" s="61"/>
      <c r="AR1215" s="61"/>
      <c r="AS1215" s="61"/>
      <c r="AT1215" s="61"/>
      <c r="AU1215" s="61"/>
      <c r="AV1215" s="61"/>
      <c r="AW1215" s="61"/>
      <c r="AX1215" s="61"/>
      <c r="AY1215" s="61"/>
      <c r="AZ1215" s="61"/>
      <c r="BA1215" s="61"/>
    </row>
    <row r="1216" spans="39:53" x14ac:dyDescent="0.2">
      <c r="AM1216" s="61"/>
      <c r="AN1216" s="61"/>
      <c r="AO1216" s="171"/>
      <c r="AP1216" s="61"/>
      <c r="AQ1216" s="61"/>
      <c r="AR1216" s="61"/>
      <c r="AS1216" s="61"/>
      <c r="AT1216" s="61"/>
      <c r="AU1216" s="61"/>
      <c r="AV1216" s="61"/>
      <c r="AW1216" s="61"/>
      <c r="AX1216" s="61"/>
      <c r="AY1216" s="61"/>
      <c r="AZ1216" s="61"/>
      <c r="BA1216" s="61"/>
    </row>
    <row r="1217" spans="39:53" x14ac:dyDescent="0.2">
      <c r="AM1217" s="61"/>
      <c r="AN1217" s="61"/>
      <c r="AO1217" s="171"/>
      <c r="AP1217" s="61"/>
      <c r="AQ1217" s="61"/>
      <c r="AR1217" s="61"/>
      <c r="AS1217" s="61"/>
      <c r="AT1217" s="61"/>
      <c r="AU1217" s="61"/>
      <c r="AV1217" s="61"/>
      <c r="AW1217" s="61"/>
      <c r="AX1217" s="61"/>
      <c r="AY1217" s="61"/>
      <c r="AZ1217" s="61"/>
      <c r="BA1217" s="61"/>
    </row>
    <row r="1218" spans="39:53" x14ac:dyDescent="0.2">
      <c r="AM1218" s="61"/>
      <c r="AN1218" s="61"/>
      <c r="AO1218" s="171"/>
      <c r="AP1218" s="61"/>
      <c r="AQ1218" s="61"/>
      <c r="AR1218" s="61"/>
      <c r="AS1218" s="61"/>
      <c r="AT1218" s="61"/>
      <c r="AU1218" s="61"/>
      <c r="AV1218" s="61"/>
      <c r="AW1218" s="61"/>
      <c r="AX1218" s="61"/>
      <c r="AY1218" s="61"/>
      <c r="AZ1218" s="61"/>
      <c r="BA1218" s="61"/>
    </row>
    <row r="1219" spans="39:53" x14ac:dyDescent="0.2">
      <c r="AM1219" s="61"/>
      <c r="AN1219" s="61"/>
      <c r="AO1219" s="171"/>
      <c r="AP1219" s="61"/>
      <c r="AQ1219" s="61"/>
      <c r="AR1219" s="61"/>
      <c r="AS1219" s="61"/>
      <c r="AT1219" s="61"/>
      <c r="AU1219" s="61"/>
      <c r="AV1219" s="61"/>
      <c r="AW1219" s="61"/>
      <c r="AX1219" s="61"/>
      <c r="AY1219" s="61"/>
      <c r="AZ1219" s="61"/>
      <c r="BA1219" s="61"/>
    </row>
    <row r="1220" spans="39:53" x14ac:dyDescent="0.2">
      <c r="AM1220" s="61"/>
      <c r="AN1220" s="61"/>
      <c r="AO1220" s="171"/>
      <c r="AP1220" s="61"/>
      <c r="AQ1220" s="61"/>
      <c r="AR1220" s="61"/>
      <c r="AS1220" s="61"/>
      <c r="AT1220" s="61"/>
      <c r="AU1220" s="61"/>
      <c r="AV1220" s="61"/>
      <c r="AW1220" s="61"/>
      <c r="AX1220" s="61"/>
      <c r="AY1220" s="61"/>
      <c r="AZ1220" s="61"/>
      <c r="BA1220" s="61"/>
    </row>
    <row r="1221" spans="39:53" x14ac:dyDescent="0.2">
      <c r="AM1221" s="61"/>
      <c r="AN1221" s="61"/>
      <c r="AO1221" s="171"/>
      <c r="AP1221" s="61"/>
      <c r="AQ1221" s="61"/>
      <c r="AR1221" s="61"/>
      <c r="AS1221" s="61"/>
      <c r="AT1221" s="61"/>
      <c r="AU1221" s="61"/>
      <c r="AV1221" s="61"/>
      <c r="AW1221" s="61"/>
      <c r="AX1221" s="61"/>
      <c r="AY1221" s="61"/>
      <c r="AZ1221" s="61"/>
      <c r="BA1221" s="61"/>
    </row>
    <row r="1222" spans="39:53" x14ac:dyDescent="0.2">
      <c r="AM1222" s="61"/>
      <c r="AN1222" s="61"/>
      <c r="AO1222" s="171"/>
      <c r="AP1222" s="61"/>
      <c r="AQ1222" s="61"/>
      <c r="AR1222" s="61"/>
      <c r="AS1222" s="61"/>
      <c r="AT1222" s="61"/>
      <c r="AU1222" s="61"/>
      <c r="AV1222" s="61"/>
      <c r="AW1222" s="61"/>
      <c r="AX1222" s="61"/>
      <c r="AY1222" s="61"/>
      <c r="AZ1222" s="61"/>
      <c r="BA1222" s="61"/>
    </row>
    <row r="1223" spans="39:53" x14ac:dyDescent="0.2">
      <c r="AM1223" s="61"/>
      <c r="AN1223" s="61"/>
      <c r="AO1223" s="171"/>
      <c r="AP1223" s="61"/>
      <c r="AQ1223" s="61"/>
      <c r="AR1223" s="61"/>
      <c r="AS1223" s="61"/>
      <c r="AT1223" s="61"/>
      <c r="AU1223" s="61"/>
      <c r="AV1223" s="61"/>
      <c r="AW1223" s="61"/>
      <c r="AX1223" s="61"/>
      <c r="AY1223" s="61"/>
      <c r="AZ1223" s="61"/>
      <c r="BA1223" s="61"/>
    </row>
    <row r="1224" spans="39:53" x14ac:dyDescent="0.2">
      <c r="AM1224" s="61"/>
      <c r="AN1224" s="61"/>
      <c r="AO1224" s="171"/>
      <c r="AP1224" s="61"/>
      <c r="AQ1224" s="61"/>
      <c r="AR1224" s="61"/>
      <c r="AS1224" s="61"/>
      <c r="AT1224" s="61"/>
      <c r="AU1224" s="61"/>
      <c r="AV1224" s="61"/>
      <c r="AW1224" s="61"/>
      <c r="AX1224" s="61"/>
      <c r="AY1224" s="61"/>
      <c r="AZ1224" s="61"/>
      <c r="BA1224" s="61"/>
    </row>
    <row r="1225" spans="39:53" x14ac:dyDescent="0.2">
      <c r="AM1225" s="61"/>
      <c r="AN1225" s="61"/>
      <c r="AO1225" s="171"/>
      <c r="AP1225" s="61"/>
      <c r="AQ1225" s="61"/>
      <c r="AR1225" s="61"/>
      <c r="AS1225" s="61"/>
      <c r="AT1225" s="61"/>
      <c r="AU1225" s="61"/>
      <c r="AV1225" s="61"/>
      <c r="AW1225" s="61"/>
      <c r="AX1225" s="61"/>
      <c r="AY1225" s="61"/>
      <c r="AZ1225" s="61"/>
      <c r="BA1225" s="61"/>
    </row>
    <row r="1226" spans="39:53" x14ac:dyDescent="0.2">
      <c r="AM1226" s="61"/>
      <c r="AN1226" s="61"/>
      <c r="AO1226" s="171"/>
      <c r="AP1226" s="61"/>
      <c r="AQ1226" s="61"/>
      <c r="AR1226" s="61"/>
      <c r="AS1226" s="61"/>
      <c r="AT1226" s="61"/>
      <c r="AU1226" s="61"/>
      <c r="AV1226" s="61"/>
      <c r="AW1226" s="61"/>
      <c r="AX1226" s="61"/>
      <c r="AY1226" s="61"/>
      <c r="AZ1226" s="61"/>
      <c r="BA1226" s="61"/>
    </row>
    <row r="1227" spans="39:53" x14ac:dyDescent="0.2">
      <c r="AM1227" s="61"/>
      <c r="AN1227" s="61"/>
      <c r="AO1227" s="171"/>
      <c r="AP1227" s="61"/>
      <c r="AQ1227" s="61"/>
      <c r="AR1227" s="61"/>
      <c r="AS1227" s="61"/>
      <c r="AT1227" s="61"/>
      <c r="AU1227" s="61"/>
      <c r="AV1227" s="61"/>
      <c r="AW1227" s="61"/>
      <c r="AX1227" s="61"/>
      <c r="AY1227" s="61"/>
      <c r="AZ1227" s="61"/>
      <c r="BA1227" s="61"/>
    </row>
    <row r="1228" spans="39:53" x14ac:dyDescent="0.2">
      <c r="AM1228" s="61"/>
      <c r="AN1228" s="61"/>
      <c r="AO1228" s="171"/>
      <c r="AP1228" s="61"/>
      <c r="AQ1228" s="61"/>
      <c r="AR1228" s="61"/>
      <c r="AS1228" s="61"/>
      <c r="AT1228" s="61"/>
      <c r="AU1228" s="61"/>
      <c r="AV1228" s="61"/>
      <c r="AW1228" s="61"/>
      <c r="AX1228" s="61"/>
      <c r="AY1228" s="61"/>
      <c r="AZ1228" s="61"/>
      <c r="BA1228" s="61"/>
    </row>
    <row r="1229" spans="39:53" x14ac:dyDescent="0.2">
      <c r="AM1229" s="61"/>
      <c r="AN1229" s="61"/>
      <c r="AO1229" s="171"/>
      <c r="AP1229" s="61"/>
      <c r="AQ1229" s="61"/>
      <c r="AR1229" s="61"/>
      <c r="AS1229" s="61"/>
      <c r="AT1229" s="61"/>
      <c r="AU1229" s="61"/>
      <c r="AV1229" s="61"/>
      <c r="AW1229" s="61"/>
      <c r="AX1229" s="61"/>
      <c r="AY1229" s="61"/>
      <c r="AZ1229" s="61"/>
      <c r="BA1229" s="61"/>
    </row>
    <row r="1230" spans="39:53" x14ac:dyDescent="0.2">
      <c r="AM1230" s="61"/>
      <c r="AN1230" s="61"/>
      <c r="AO1230" s="171"/>
      <c r="AP1230" s="61"/>
      <c r="AQ1230" s="61"/>
      <c r="AR1230" s="61"/>
      <c r="AS1230" s="61"/>
      <c r="AT1230" s="61"/>
      <c r="AU1230" s="61"/>
      <c r="AV1230" s="61"/>
      <c r="AW1230" s="61"/>
      <c r="AX1230" s="61"/>
      <c r="AY1230" s="61"/>
      <c r="AZ1230" s="61"/>
      <c r="BA1230" s="61"/>
    </row>
    <row r="1231" spans="39:53" x14ac:dyDescent="0.2">
      <c r="AM1231" s="61"/>
      <c r="AN1231" s="61"/>
      <c r="AO1231" s="171"/>
      <c r="AP1231" s="61"/>
      <c r="AQ1231" s="61"/>
      <c r="AR1231" s="61"/>
      <c r="AS1231" s="61"/>
      <c r="AT1231" s="61"/>
      <c r="AU1231" s="61"/>
      <c r="AV1231" s="61"/>
      <c r="AW1231" s="61"/>
      <c r="AX1231" s="61"/>
      <c r="AY1231" s="61"/>
      <c r="AZ1231" s="61"/>
      <c r="BA1231" s="61"/>
    </row>
    <row r="1232" spans="39:53" x14ac:dyDescent="0.2">
      <c r="AM1232" s="61"/>
      <c r="AN1232" s="61"/>
      <c r="AO1232" s="171"/>
      <c r="AP1232" s="61"/>
      <c r="AQ1232" s="61"/>
      <c r="AR1232" s="61"/>
      <c r="AS1232" s="61"/>
      <c r="AT1232" s="61"/>
      <c r="AU1232" s="61"/>
      <c r="AV1232" s="61"/>
      <c r="AW1232" s="61"/>
      <c r="AX1232" s="61"/>
      <c r="AY1232" s="61"/>
      <c r="AZ1232" s="61"/>
      <c r="BA1232" s="61"/>
    </row>
    <row r="1233" spans="39:53" x14ac:dyDescent="0.2">
      <c r="AM1233" s="61"/>
      <c r="AN1233" s="61"/>
      <c r="AO1233" s="171"/>
      <c r="AP1233" s="61"/>
      <c r="AQ1233" s="61"/>
      <c r="AR1233" s="61"/>
      <c r="AS1233" s="61"/>
      <c r="AT1233" s="61"/>
      <c r="AU1233" s="61"/>
      <c r="AV1233" s="61"/>
      <c r="AW1233" s="61"/>
      <c r="AX1233" s="61"/>
      <c r="AY1233" s="61"/>
      <c r="AZ1233" s="61"/>
      <c r="BA1233" s="61"/>
    </row>
    <row r="1234" spans="39:53" x14ac:dyDescent="0.2">
      <c r="AM1234" s="61"/>
      <c r="AN1234" s="61"/>
      <c r="AO1234" s="171"/>
      <c r="AP1234" s="61"/>
      <c r="AQ1234" s="61"/>
      <c r="AR1234" s="61"/>
      <c r="AS1234" s="61"/>
      <c r="AT1234" s="61"/>
      <c r="AU1234" s="61"/>
      <c r="AV1234" s="61"/>
      <c r="AW1234" s="61"/>
      <c r="AX1234" s="61"/>
      <c r="AY1234" s="61"/>
      <c r="AZ1234" s="61"/>
      <c r="BA1234" s="61"/>
    </row>
    <row r="1235" spans="39:53" x14ac:dyDescent="0.2">
      <c r="AM1235" s="61"/>
      <c r="AN1235" s="61"/>
      <c r="AO1235" s="171"/>
      <c r="AP1235" s="61"/>
      <c r="AQ1235" s="61"/>
      <c r="AR1235" s="61"/>
      <c r="AS1235" s="61"/>
      <c r="AT1235" s="61"/>
      <c r="AU1235" s="61"/>
      <c r="AV1235" s="61"/>
      <c r="AW1235" s="61"/>
      <c r="AX1235" s="61"/>
      <c r="AY1235" s="61"/>
      <c r="AZ1235" s="61"/>
      <c r="BA1235" s="61"/>
    </row>
    <row r="1236" spans="39:53" x14ac:dyDescent="0.2">
      <c r="AM1236" s="61"/>
      <c r="AN1236" s="61"/>
      <c r="AO1236" s="171"/>
      <c r="AP1236" s="61"/>
      <c r="AQ1236" s="61"/>
      <c r="AR1236" s="61"/>
      <c r="AS1236" s="61"/>
      <c r="AT1236" s="61"/>
      <c r="AU1236" s="61"/>
      <c r="AV1236" s="61"/>
      <c r="AW1236" s="61"/>
      <c r="AX1236" s="61"/>
      <c r="AY1236" s="61"/>
      <c r="AZ1236" s="61"/>
      <c r="BA1236" s="61"/>
    </row>
    <row r="1237" spans="39:53" x14ac:dyDescent="0.2">
      <c r="AM1237" s="61"/>
      <c r="AN1237" s="61"/>
      <c r="AO1237" s="171"/>
      <c r="AP1237" s="61"/>
      <c r="AQ1237" s="61"/>
      <c r="AR1237" s="61"/>
      <c r="AS1237" s="61"/>
      <c r="AT1237" s="61"/>
      <c r="AU1237" s="61"/>
      <c r="AV1237" s="61"/>
      <c r="AW1237" s="61"/>
      <c r="AX1237" s="61"/>
      <c r="AY1237" s="61"/>
      <c r="AZ1237" s="61"/>
      <c r="BA1237" s="61"/>
    </row>
    <row r="1238" spans="39:53" x14ac:dyDescent="0.2">
      <c r="AM1238" s="61"/>
      <c r="AN1238" s="61"/>
      <c r="AO1238" s="171"/>
      <c r="AP1238" s="61"/>
      <c r="AQ1238" s="61"/>
      <c r="AR1238" s="61"/>
      <c r="AS1238" s="61"/>
      <c r="AT1238" s="61"/>
      <c r="AU1238" s="61"/>
      <c r="AV1238" s="61"/>
      <c r="AW1238" s="61"/>
      <c r="AX1238" s="61"/>
      <c r="AY1238" s="61"/>
      <c r="AZ1238" s="61"/>
      <c r="BA1238" s="61"/>
    </row>
    <row r="1239" spans="39:53" x14ac:dyDescent="0.2">
      <c r="AM1239" s="61"/>
      <c r="AN1239" s="61"/>
      <c r="AO1239" s="171"/>
      <c r="AP1239" s="61"/>
      <c r="AQ1239" s="61"/>
      <c r="AR1239" s="61"/>
      <c r="AS1239" s="61"/>
      <c r="AT1239" s="61"/>
      <c r="AU1239" s="61"/>
      <c r="AV1239" s="61"/>
      <c r="AW1239" s="61"/>
      <c r="AX1239" s="61"/>
      <c r="AY1239" s="61"/>
      <c r="AZ1239" s="61"/>
      <c r="BA1239" s="61"/>
    </row>
    <row r="1240" spans="39:53" x14ac:dyDescent="0.2">
      <c r="AM1240" s="61"/>
      <c r="AN1240" s="61"/>
      <c r="AO1240" s="171"/>
      <c r="AP1240" s="61"/>
      <c r="AQ1240" s="61"/>
      <c r="AR1240" s="61"/>
      <c r="AS1240" s="61"/>
      <c r="AT1240" s="61"/>
      <c r="AU1240" s="61"/>
      <c r="AV1240" s="61"/>
      <c r="AW1240" s="61"/>
      <c r="AX1240" s="61"/>
      <c r="AY1240" s="61"/>
      <c r="AZ1240" s="61"/>
      <c r="BA1240" s="61"/>
    </row>
    <row r="1241" spans="39:53" x14ac:dyDescent="0.2">
      <c r="AM1241" s="61"/>
      <c r="AN1241" s="61"/>
      <c r="AO1241" s="171"/>
      <c r="AP1241" s="61"/>
      <c r="AQ1241" s="61"/>
      <c r="AR1241" s="61"/>
      <c r="AS1241" s="61"/>
      <c r="AT1241" s="61"/>
      <c r="AU1241" s="61"/>
      <c r="AV1241" s="61"/>
      <c r="AW1241" s="61"/>
      <c r="AX1241" s="61"/>
      <c r="AY1241" s="61"/>
      <c r="AZ1241" s="61"/>
      <c r="BA1241" s="61"/>
    </row>
    <row r="1242" spans="39:53" x14ac:dyDescent="0.2">
      <c r="AM1242" s="61"/>
      <c r="AN1242" s="61"/>
      <c r="AO1242" s="171"/>
      <c r="AP1242" s="61"/>
      <c r="AQ1242" s="61"/>
      <c r="AR1242" s="61"/>
      <c r="AS1242" s="61"/>
      <c r="AT1242" s="61"/>
      <c r="AU1242" s="61"/>
      <c r="AV1242" s="61"/>
      <c r="AW1242" s="61"/>
      <c r="AX1242" s="61"/>
      <c r="AY1242" s="61"/>
      <c r="AZ1242" s="61"/>
      <c r="BA1242" s="61"/>
    </row>
    <row r="1243" spans="39:53" x14ac:dyDescent="0.2">
      <c r="AM1243" s="61"/>
      <c r="AN1243" s="61"/>
      <c r="AO1243" s="171"/>
      <c r="AP1243" s="61"/>
      <c r="AQ1243" s="61"/>
      <c r="AR1243" s="61"/>
      <c r="AS1243" s="61"/>
      <c r="AT1243" s="61"/>
      <c r="AU1243" s="61"/>
      <c r="AV1243" s="61"/>
      <c r="AW1243" s="61"/>
      <c r="AX1243" s="61"/>
      <c r="AY1243" s="61"/>
      <c r="AZ1243" s="61"/>
      <c r="BA1243" s="61"/>
    </row>
    <row r="1244" spans="39:53" x14ac:dyDescent="0.2">
      <c r="AM1244" s="61"/>
      <c r="AN1244" s="61"/>
      <c r="AO1244" s="171"/>
      <c r="AP1244" s="61"/>
      <c r="AQ1244" s="61"/>
      <c r="AR1244" s="61"/>
      <c r="AS1244" s="61"/>
      <c r="AT1244" s="61"/>
      <c r="AU1244" s="61"/>
      <c r="AV1244" s="61"/>
      <c r="AW1244" s="61"/>
      <c r="AX1244" s="61"/>
      <c r="AY1244" s="61"/>
      <c r="AZ1244" s="61"/>
      <c r="BA1244" s="61"/>
    </row>
    <row r="1245" spans="39:53" x14ac:dyDescent="0.2">
      <c r="AM1245" s="61"/>
      <c r="AN1245" s="61"/>
      <c r="AO1245" s="171"/>
      <c r="AP1245" s="61"/>
      <c r="AQ1245" s="61"/>
      <c r="AR1245" s="61"/>
      <c r="AS1245" s="61"/>
      <c r="AT1245" s="61"/>
      <c r="AU1245" s="61"/>
      <c r="AV1245" s="61"/>
      <c r="AW1245" s="61"/>
      <c r="AX1245" s="61"/>
      <c r="AY1245" s="61"/>
      <c r="AZ1245" s="61"/>
      <c r="BA1245" s="61"/>
    </row>
    <row r="1246" spans="39:53" x14ac:dyDescent="0.2">
      <c r="AM1246" s="61"/>
      <c r="AN1246" s="61"/>
      <c r="AO1246" s="171"/>
      <c r="AP1246" s="61"/>
      <c r="AQ1246" s="61"/>
      <c r="AR1246" s="61"/>
      <c r="AS1246" s="61"/>
      <c r="AT1246" s="61"/>
      <c r="AU1246" s="61"/>
      <c r="AV1246" s="61"/>
      <c r="AW1246" s="61"/>
      <c r="AX1246" s="61"/>
      <c r="AY1246" s="61"/>
      <c r="AZ1246" s="61"/>
      <c r="BA1246" s="61"/>
    </row>
    <row r="1247" spans="39:53" x14ac:dyDescent="0.2">
      <c r="AM1247" s="61"/>
      <c r="AN1247" s="61"/>
      <c r="AO1247" s="171"/>
      <c r="AP1247" s="61"/>
      <c r="AQ1247" s="61"/>
      <c r="AR1247" s="61"/>
      <c r="AS1247" s="61"/>
      <c r="AT1247" s="61"/>
      <c r="AU1247" s="61"/>
      <c r="AV1247" s="61"/>
      <c r="AW1247" s="61"/>
      <c r="AX1247" s="61"/>
      <c r="AY1247" s="61"/>
      <c r="AZ1247" s="61"/>
      <c r="BA1247" s="61"/>
    </row>
    <row r="1248" spans="39:53" x14ac:dyDescent="0.2">
      <c r="AM1248" s="61"/>
      <c r="AN1248" s="61"/>
      <c r="AO1248" s="171"/>
      <c r="AP1248" s="61"/>
      <c r="AQ1248" s="61"/>
      <c r="AR1248" s="61"/>
      <c r="AS1248" s="61"/>
      <c r="AT1248" s="61"/>
      <c r="AU1248" s="61"/>
      <c r="AV1248" s="61"/>
      <c r="AW1248" s="61"/>
      <c r="AX1248" s="61"/>
      <c r="AY1248" s="61"/>
      <c r="AZ1248" s="61"/>
      <c r="BA1248" s="61"/>
    </row>
    <row r="1249" spans="39:53" x14ac:dyDescent="0.2">
      <c r="AM1249" s="61"/>
      <c r="AN1249" s="61"/>
      <c r="AO1249" s="171"/>
      <c r="AP1249" s="61"/>
      <c r="AQ1249" s="61"/>
      <c r="AR1249" s="61"/>
      <c r="AS1249" s="61"/>
      <c r="AT1249" s="61"/>
      <c r="AU1249" s="61"/>
      <c r="AV1249" s="61"/>
      <c r="AW1249" s="61"/>
      <c r="AX1249" s="61"/>
      <c r="AY1249" s="61"/>
      <c r="AZ1249" s="61"/>
      <c r="BA1249" s="61"/>
    </row>
    <row r="1250" spans="39:53" x14ac:dyDescent="0.2">
      <c r="AM1250" s="61"/>
      <c r="AN1250" s="61"/>
      <c r="AO1250" s="171"/>
      <c r="AP1250" s="61"/>
      <c r="AQ1250" s="61"/>
      <c r="AR1250" s="61"/>
      <c r="AS1250" s="61"/>
      <c r="AT1250" s="61"/>
      <c r="AU1250" s="61"/>
      <c r="AV1250" s="61"/>
      <c r="AW1250" s="61"/>
      <c r="AX1250" s="61"/>
      <c r="AY1250" s="61"/>
      <c r="AZ1250" s="61"/>
      <c r="BA1250" s="61"/>
    </row>
    <row r="1251" spans="39:53" x14ac:dyDescent="0.2">
      <c r="AM1251" s="61"/>
      <c r="AN1251" s="61"/>
      <c r="AO1251" s="171"/>
      <c r="AP1251" s="61"/>
      <c r="AQ1251" s="61"/>
      <c r="AR1251" s="61"/>
      <c r="AS1251" s="61"/>
      <c r="AT1251" s="61"/>
      <c r="AU1251" s="61"/>
      <c r="AV1251" s="61"/>
      <c r="AW1251" s="61"/>
      <c r="AX1251" s="61"/>
      <c r="AY1251" s="61"/>
      <c r="AZ1251" s="61"/>
      <c r="BA1251" s="61"/>
    </row>
    <row r="1252" spans="39:53" x14ac:dyDescent="0.2">
      <c r="AM1252" s="61"/>
      <c r="AN1252" s="61"/>
      <c r="AO1252" s="171"/>
      <c r="AP1252" s="61"/>
      <c r="AQ1252" s="61"/>
      <c r="AR1252" s="61"/>
      <c r="AS1252" s="61"/>
      <c r="AT1252" s="61"/>
      <c r="AU1252" s="61"/>
      <c r="AV1252" s="61"/>
      <c r="AW1252" s="61"/>
      <c r="AX1252" s="61"/>
      <c r="AY1252" s="61"/>
      <c r="AZ1252" s="61"/>
      <c r="BA1252" s="61"/>
    </row>
    <row r="1253" spans="39:53" x14ac:dyDescent="0.2">
      <c r="AM1253" s="61"/>
      <c r="AN1253" s="61"/>
      <c r="AO1253" s="171"/>
      <c r="AP1253" s="61"/>
      <c r="AQ1253" s="61"/>
      <c r="AR1253" s="61"/>
      <c r="AS1253" s="61"/>
      <c r="AT1253" s="61"/>
      <c r="AU1253" s="61"/>
      <c r="AV1253" s="61"/>
      <c r="AW1253" s="61"/>
      <c r="AX1253" s="61"/>
      <c r="AY1253" s="61"/>
      <c r="AZ1253" s="61"/>
      <c r="BA1253" s="61"/>
    </row>
    <row r="1254" spans="39:53" x14ac:dyDescent="0.2">
      <c r="AM1254" s="61"/>
      <c r="AN1254" s="61"/>
      <c r="AO1254" s="171"/>
      <c r="AP1254" s="61"/>
      <c r="AQ1254" s="61"/>
      <c r="AR1254" s="61"/>
      <c r="AS1254" s="61"/>
      <c r="AT1254" s="61"/>
      <c r="AU1254" s="61"/>
      <c r="AV1254" s="61"/>
      <c r="AW1254" s="61"/>
      <c r="AX1254" s="61"/>
      <c r="AY1254" s="61"/>
      <c r="AZ1254" s="61"/>
      <c r="BA1254" s="61"/>
    </row>
    <row r="1255" spans="39:53" x14ac:dyDescent="0.2">
      <c r="AM1255" s="61"/>
      <c r="AN1255" s="61"/>
      <c r="AO1255" s="171"/>
      <c r="AP1255" s="61"/>
      <c r="AQ1255" s="61"/>
      <c r="AR1255" s="61"/>
      <c r="AS1255" s="61"/>
      <c r="AT1255" s="61"/>
      <c r="AU1255" s="61"/>
      <c r="AV1255" s="61"/>
      <c r="AW1255" s="61"/>
      <c r="AX1255" s="61"/>
      <c r="AY1255" s="61"/>
      <c r="AZ1255" s="61"/>
      <c r="BA1255" s="61"/>
    </row>
    <row r="1256" spans="39:53" x14ac:dyDescent="0.2">
      <c r="AM1256" s="61"/>
      <c r="AN1256" s="61"/>
      <c r="AO1256" s="171"/>
      <c r="AP1256" s="61"/>
      <c r="AQ1256" s="61"/>
      <c r="AR1256" s="61"/>
      <c r="AS1256" s="61"/>
      <c r="AT1256" s="61"/>
      <c r="AU1256" s="61"/>
      <c r="AV1256" s="61"/>
      <c r="AW1256" s="61"/>
      <c r="AX1256" s="61"/>
      <c r="AY1256" s="61"/>
      <c r="AZ1256" s="61"/>
      <c r="BA1256" s="61"/>
    </row>
    <row r="1257" spans="39:53" x14ac:dyDescent="0.2">
      <c r="AM1257" s="61"/>
      <c r="AN1257" s="61"/>
      <c r="AO1257" s="171"/>
      <c r="AP1257" s="61"/>
      <c r="AQ1257" s="61"/>
      <c r="AR1257" s="61"/>
      <c r="AS1257" s="61"/>
      <c r="AT1257" s="61"/>
      <c r="AU1257" s="61"/>
      <c r="AV1257" s="61"/>
      <c r="AW1257" s="61"/>
      <c r="AX1257" s="61"/>
      <c r="AY1257" s="61"/>
      <c r="AZ1257" s="61"/>
      <c r="BA1257" s="61"/>
    </row>
    <row r="1258" spans="39:53" x14ac:dyDescent="0.2">
      <c r="AM1258" s="61"/>
      <c r="AN1258" s="61"/>
      <c r="AO1258" s="171"/>
      <c r="AP1258" s="61"/>
      <c r="AQ1258" s="61"/>
      <c r="AR1258" s="61"/>
      <c r="AS1258" s="61"/>
      <c r="AT1258" s="61"/>
      <c r="AU1258" s="61"/>
      <c r="AV1258" s="61"/>
      <c r="AW1258" s="61"/>
      <c r="AX1258" s="61"/>
      <c r="AY1258" s="61"/>
      <c r="AZ1258" s="61"/>
      <c r="BA1258" s="61"/>
    </row>
    <row r="1259" spans="39:53" x14ac:dyDescent="0.2">
      <c r="AM1259" s="61"/>
      <c r="AN1259" s="61"/>
      <c r="AO1259" s="171"/>
      <c r="AP1259" s="61"/>
      <c r="AQ1259" s="61"/>
      <c r="AR1259" s="61"/>
      <c r="AS1259" s="61"/>
      <c r="AT1259" s="61"/>
      <c r="AU1259" s="61"/>
      <c r="AV1259" s="61"/>
      <c r="AW1259" s="61"/>
      <c r="AX1259" s="61"/>
      <c r="AY1259" s="61"/>
      <c r="AZ1259" s="61"/>
      <c r="BA1259" s="61"/>
    </row>
    <row r="1260" spans="39:53" x14ac:dyDescent="0.2">
      <c r="AM1260" s="61"/>
      <c r="AN1260" s="61"/>
      <c r="AO1260" s="171"/>
      <c r="AP1260" s="61"/>
      <c r="AQ1260" s="61"/>
      <c r="AR1260" s="61"/>
      <c r="AS1260" s="61"/>
      <c r="AT1260" s="61"/>
      <c r="AU1260" s="61"/>
      <c r="AV1260" s="61"/>
      <c r="AW1260" s="61"/>
      <c r="AX1260" s="61"/>
      <c r="AY1260" s="61"/>
      <c r="AZ1260" s="61"/>
      <c r="BA1260" s="61"/>
    </row>
    <row r="1261" spans="39:53" x14ac:dyDescent="0.2">
      <c r="AM1261" s="61"/>
      <c r="AN1261" s="61"/>
      <c r="AO1261" s="171"/>
      <c r="AP1261" s="61"/>
      <c r="AQ1261" s="61"/>
      <c r="AR1261" s="61"/>
      <c r="AS1261" s="61"/>
      <c r="AT1261" s="61"/>
      <c r="AU1261" s="61"/>
      <c r="AV1261" s="61"/>
      <c r="AW1261" s="61"/>
      <c r="AX1261" s="61"/>
      <c r="AY1261" s="61"/>
      <c r="AZ1261" s="61"/>
      <c r="BA1261" s="61"/>
    </row>
    <row r="1262" spans="39:53" x14ac:dyDescent="0.2">
      <c r="AM1262" s="61"/>
      <c r="AN1262" s="61"/>
      <c r="AO1262" s="171"/>
      <c r="AP1262" s="61"/>
      <c r="AQ1262" s="61"/>
      <c r="AR1262" s="61"/>
      <c r="AS1262" s="61"/>
      <c r="AT1262" s="61"/>
      <c r="AU1262" s="61"/>
      <c r="AV1262" s="61"/>
      <c r="AW1262" s="61"/>
      <c r="AX1262" s="61"/>
      <c r="AY1262" s="61"/>
      <c r="AZ1262" s="61"/>
      <c r="BA1262" s="61"/>
    </row>
    <row r="1263" spans="39:53" x14ac:dyDescent="0.2">
      <c r="AM1263" s="61"/>
      <c r="AN1263" s="61"/>
      <c r="AO1263" s="171"/>
      <c r="AP1263" s="61"/>
      <c r="AQ1263" s="61"/>
      <c r="AR1263" s="61"/>
      <c r="AS1263" s="61"/>
      <c r="AT1263" s="61"/>
      <c r="AU1263" s="61"/>
      <c r="AV1263" s="61"/>
      <c r="AW1263" s="61"/>
      <c r="AX1263" s="61"/>
      <c r="AY1263" s="61"/>
      <c r="AZ1263" s="61"/>
      <c r="BA1263" s="61"/>
    </row>
    <row r="1264" spans="39:53" x14ac:dyDescent="0.2">
      <c r="AM1264" s="61"/>
      <c r="AN1264" s="61"/>
      <c r="AO1264" s="171"/>
      <c r="AP1264" s="61"/>
      <c r="AQ1264" s="61"/>
      <c r="AR1264" s="61"/>
      <c r="AS1264" s="61"/>
      <c r="AT1264" s="61"/>
      <c r="AU1264" s="61"/>
      <c r="AV1264" s="61"/>
      <c r="AW1264" s="61"/>
      <c r="AX1264" s="61"/>
      <c r="AY1264" s="61"/>
      <c r="AZ1264" s="61"/>
      <c r="BA1264" s="61"/>
    </row>
    <row r="1265" spans="39:53" x14ac:dyDescent="0.2">
      <c r="AM1265" s="61"/>
      <c r="AN1265" s="61"/>
      <c r="AO1265" s="171"/>
      <c r="AP1265" s="61"/>
      <c r="AQ1265" s="61"/>
      <c r="AR1265" s="61"/>
      <c r="AS1265" s="61"/>
      <c r="AT1265" s="61"/>
      <c r="AU1265" s="61"/>
      <c r="AV1265" s="61"/>
      <c r="AW1265" s="61"/>
      <c r="AX1265" s="61"/>
      <c r="AY1265" s="61"/>
      <c r="AZ1265" s="61"/>
      <c r="BA1265" s="61"/>
    </row>
    <row r="1266" spans="39:53" x14ac:dyDescent="0.2">
      <c r="AM1266" s="61"/>
      <c r="AN1266" s="61"/>
      <c r="AO1266" s="171"/>
      <c r="AP1266" s="61"/>
      <c r="AQ1266" s="61"/>
      <c r="AR1266" s="61"/>
      <c r="AS1266" s="61"/>
      <c r="AT1266" s="61"/>
      <c r="AU1266" s="61"/>
      <c r="AV1266" s="61"/>
      <c r="AW1266" s="61"/>
      <c r="AX1266" s="61"/>
      <c r="AY1266" s="61"/>
      <c r="AZ1266" s="61"/>
      <c r="BA1266" s="61"/>
    </row>
    <row r="1267" spans="39:53" x14ac:dyDescent="0.2">
      <c r="AM1267" s="61"/>
      <c r="AN1267" s="61"/>
      <c r="AO1267" s="171"/>
      <c r="AP1267" s="61"/>
      <c r="AQ1267" s="61"/>
      <c r="AR1267" s="61"/>
      <c r="AS1267" s="61"/>
      <c r="AT1267" s="61"/>
      <c r="AU1267" s="61"/>
      <c r="AV1267" s="61"/>
      <c r="AW1267" s="61"/>
      <c r="AX1267" s="61"/>
      <c r="AY1267" s="61"/>
      <c r="AZ1267" s="61"/>
      <c r="BA1267" s="61"/>
    </row>
    <row r="1268" spans="39:53" x14ac:dyDescent="0.2">
      <c r="AM1268" s="61"/>
      <c r="AN1268" s="61"/>
      <c r="AO1268" s="171"/>
      <c r="AP1268" s="61"/>
      <c r="AQ1268" s="61"/>
      <c r="AR1268" s="61"/>
      <c r="AS1268" s="61"/>
      <c r="AT1268" s="61"/>
      <c r="AU1268" s="61"/>
      <c r="AV1268" s="61"/>
      <c r="AW1268" s="61"/>
      <c r="AX1268" s="61"/>
      <c r="AY1268" s="61"/>
      <c r="AZ1268" s="61"/>
      <c r="BA1268" s="61"/>
    </row>
    <row r="1269" spans="39:53" x14ac:dyDescent="0.2">
      <c r="AM1269" s="61"/>
      <c r="AN1269" s="61"/>
      <c r="AO1269" s="171"/>
      <c r="AP1269" s="61"/>
      <c r="AQ1269" s="61"/>
      <c r="AR1269" s="61"/>
      <c r="AS1269" s="61"/>
      <c r="AT1269" s="61"/>
      <c r="AU1269" s="61"/>
      <c r="AV1269" s="61"/>
      <c r="AW1269" s="61"/>
      <c r="AX1269" s="61"/>
      <c r="AY1269" s="61"/>
      <c r="AZ1269" s="61"/>
      <c r="BA1269" s="61"/>
    </row>
    <row r="1270" spans="39:53" x14ac:dyDescent="0.2">
      <c r="AM1270" s="61"/>
      <c r="AN1270" s="61"/>
      <c r="AO1270" s="171"/>
      <c r="AP1270" s="61"/>
      <c r="AQ1270" s="61"/>
      <c r="AR1270" s="61"/>
      <c r="AS1270" s="61"/>
      <c r="AT1270" s="61"/>
      <c r="AU1270" s="61"/>
      <c r="AV1270" s="61"/>
      <c r="AW1270" s="61"/>
      <c r="AX1270" s="61"/>
      <c r="AY1270" s="61"/>
      <c r="AZ1270" s="61"/>
      <c r="BA1270" s="61"/>
    </row>
    <row r="1271" spans="39:53" x14ac:dyDescent="0.2">
      <c r="AM1271" s="61"/>
      <c r="AN1271" s="61"/>
      <c r="AO1271" s="171"/>
      <c r="AP1271" s="61"/>
      <c r="AQ1271" s="61"/>
      <c r="AR1271" s="61"/>
      <c r="AS1271" s="61"/>
      <c r="AT1271" s="61"/>
      <c r="AU1271" s="61"/>
      <c r="AV1271" s="61"/>
      <c r="AW1271" s="61"/>
      <c r="AX1271" s="61"/>
      <c r="AY1271" s="61"/>
      <c r="AZ1271" s="61"/>
      <c r="BA1271" s="61"/>
    </row>
    <row r="1272" spans="39:53" x14ac:dyDescent="0.2">
      <c r="AM1272" s="61"/>
      <c r="AN1272" s="61"/>
      <c r="AO1272" s="171"/>
      <c r="AP1272" s="61"/>
      <c r="AQ1272" s="61"/>
      <c r="AR1272" s="61"/>
      <c r="AS1272" s="61"/>
      <c r="AT1272" s="61"/>
      <c r="AU1272" s="61"/>
      <c r="AV1272" s="61"/>
      <c r="AW1272" s="61"/>
      <c r="AX1272" s="61"/>
      <c r="AY1272" s="61"/>
      <c r="AZ1272" s="61"/>
      <c r="BA1272" s="61"/>
    </row>
    <row r="1273" spans="39:53" x14ac:dyDescent="0.2">
      <c r="AM1273" s="61"/>
      <c r="AN1273" s="61"/>
      <c r="AO1273" s="171"/>
      <c r="AP1273" s="61"/>
      <c r="AQ1273" s="61"/>
      <c r="AR1273" s="61"/>
      <c r="AS1273" s="61"/>
      <c r="AT1273" s="61"/>
      <c r="AU1273" s="61"/>
      <c r="AV1273" s="61"/>
      <c r="AW1273" s="61"/>
      <c r="AX1273" s="61"/>
      <c r="AY1273" s="61"/>
      <c r="AZ1273" s="61"/>
      <c r="BA1273" s="61"/>
    </row>
    <row r="1274" spans="39:53" x14ac:dyDescent="0.2">
      <c r="AM1274" s="61"/>
      <c r="AN1274" s="61"/>
      <c r="AO1274" s="171"/>
      <c r="AP1274" s="61"/>
      <c r="AQ1274" s="61"/>
      <c r="AR1274" s="61"/>
      <c r="AS1274" s="61"/>
      <c r="AT1274" s="61"/>
      <c r="AU1274" s="61"/>
      <c r="AV1274" s="61"/>
      <c r="AW1274" s="61"/>
      <c r="AX1274" s="61"/>
      <c r="AY1274" s="61"/>
      <c r="AZ1274" s="61"/>
      <c r="BA1274" s="61"/>
    </row>
    <row r="1275" spans="39:53" x14ac:dyDescent="0.2">
      <c r="AM1275" s="61"/>
      <c r="AN1275" s="61"/>
      <c r="AO1275" s="171"/>
      <c r="AP1275" s="61"/>
      <c r="AQ1275" s="61"/>
      <c r="AR1275" s="61"/>
      <c r="AS1275" s="61"/>
      <c r="AT1275" s="61"/>
      <c r="AU1275" s="61"/>
      <c r="AV1275" s="61"/>
      <c r="AW1275" s="61"/>
      <c r="AX1275" s="61"/>
      <c r="AY1275" s="61"/>
      <c r="AZ1275" s="61"/>
      <c r="BA1275" s="61"/>
    </row>
    <row r="1276" spans="39:53" x14ac:dyDescent="0.2">
      <c r="AM1276" s="61"/>
      <c r="AN1276" s="61"/>
      <c r="AO1276" s="171"/>
      <c r="AP1276" s="61"/>
      <c r="AQ1276" s="61"/>
      <c r="AR1276" s="61"/>
      <c r="AS1276" s="61"/>
      <c r="AT1276" s="61"/>
      <c r="AU1276" s="61"/>
      <c r="AV1276" s="61"/>
      <c r="AW1276" s="61"/>
      <c r="AX1276" s="61"/>
      <c r="AY1276" s="61"/>
      <c r="AZ1276" s="61"/>
      <c r="BA1276" s="61"/>
    </row>
    <row r="1277" spans="39:53" x14ac:dyDescent="0.2">
      <c r="AM1277" s="61"/>
      <c r="AN1277" s="61"/>
      <c r="AO1277" s="171"/>
      <c r="AP1277" s="61"/>
      <c r="AQ1277" s="61"/>
      <c r="AR1277" s="61"/>
      <c r="AS1277" s="61"/>
      <c r="AT1277" s="61"/>
      <c r="AU1277" s="61"/>
      <c r="AV1277" s="61"/>
      <c r="AW1277" s="61"/>
      <c r="AX1277" s="61"/>
      <c r="AY1277" s="61"/>
      <c r="AZ1277" s="61"/>
      <c r="BA1277" s="61"/>
    </row>
    <row r="1278" spans="39:53" x14ac:dyDescent="0.2">
      <c r="AM1278" s="61"/>
      <c r="AN1278" s="61"/>
      <c r="AO1278" s="171"/>
      <c r="AP1278" s="61"/>
      <c r="AQ1278" s="61"/>
      <c r="AR1278" s="61"/>
      <c r="AS1278" s="61"/>
      <c r="AT1278" s="61"/>
      <c r="AU1278" s="61"/>
      <c r="AV1278" s="61"/>
      <c r="AW1278" s="61"/>
      <c r="AX1278" s="61"/>
      <c r="AY1278" s="61"/>
      <c r="AZ1278" s="61"/>
      <c r="BA1278" s="61"/>
    </row>
    <row r="1279" spans="39:53" x14ac:dyDescent="0.2">
      <c r="AM1279" s="61"/>
      <c r="AN1279" s="61"/>
      <c r="AO1279" s="171"/>
      <c r="AP1279" s="61"/>
      <c r="AQ1279" s="61"/>
      <c r="AR1279" s="61"/>
      <c r="AS1279" s="61"/>
      <c r="AT1279" s="61"/>
      <c r="AU1279" s="61"/>
      <c r="AV1279" s="61"/>
      <c r="AW1279" s="61"/>
      <c r="AX1279" s="61"/>
      <c r="AY1279" s="61"/>
      <c r="AZ1279" s="61"/>
      <c r="BA1279" s="61"/>
    </row>
    <row r="1280" spans="39:53" x14ac:dyDescent="0.2">
      <c r="AM1280" s="61"/>
      <c r="AN1280" s="61"/>
      <c r="AO1280" s="171"/>
      <c r="AP1280" s="61"/>
      <c r="AQ1280" s="61"/>
      <c r="AR1280" s="61"/>
      <c r="AS1280" s="61"/>
      <c r="AT1280" s="61"/>
      <c r="AU1280" s="61"/>
      <c r="AV1280" s="61"/>
      <c r="AW1280" s="61"/>
      <c r="AX1280" s="61"/>
      <c r="AY1280" s="61"/>
      <c r="AZ1280" s="61"/>
      <c r="BA1280" s="61"/>
    </row>
    <row r="1281" spans="39:53" x14ac:dyDescent="0.2">
      <c r="AM1281" s="61"/>
      <c r="AN1281" s="61"/>
      <c r="AO1281" s="171"/>
      <c r="AP1281" s="61"/>
      <c r="AQ1281" s="61"/>
      <c r="AR1281" s="61"/>
      <c r="AS1281" s="61"/>
      <c r="AT1281" s="61"/>
      <c r="AU1281" s="61"/>
      <c r="AV1281" s="61"/>
      <c r="AW1281" s="61"/>
      <c r="AX1281" s="61"/>
      <c r="AY1281" s="61"/>
      <c r="AZ1281" s="61"/>
      <c r="BA1281" s="61"/>
    </row>
    <row r="1282" spans="39:53" x14ac:dyDescent="0.2">
      <c r="AM1282" s="61"/>
      <c r="AN1282" s="61"/>
      <c r="AO1282" s="171"/>
      <c r="AP1282" s="61"/>
      <c r="AQ1282" s="61"/>
      <c r="AR1282" s="61"/>
      <c r="AS1282" s="61"/>
      <c r="AT1282" s="61"/>
      <c r="AU1282" s="61"/>
      <c r="AV1282" s="61"/>
      <c r="AW1282" s="61"/>
      <c r="AX1282" s="61"/>
      <c r="AY1282" s="61"/>
      <c r="AZ1282" s="61"/>
      <c r="BA1282" s="61"/>
    </row>
    <row r="1283" spans="39:53" x14ac:dyDescent="0.2">
      <c r="AM1283" s="61"/>
      <c r="AN1283" s="61"/>
      <c r="AO1283" s="171"/>
      <c r="AP1283" s="61"/>
      <c r="AQ1283" s="61"/>
      <c r="AR1283" s="61"/>
      <c r="AS1283" s="61"/>
      <c r="AT1283" s="61"/>
      <c r="AU1283" s="61"/>
      <c r="AV1283" s="61"/>
      <c r="AW1283" s="61"/>
      <c r="AX1283" s="61"/>
      <c r="AY1283" s="61"/>
      <c r="AZ1283" s="61"/>
      <c r="BA1283" s="61"/>
    </row>
    <row r="1284" spans="39:53" x14ac:dyDescent="0.2">
      <c r="AM1284" s="61"/>
      <c r="AN1284" s="61"/>
      <c r="AO1284" s="171"/>
      <c r="AP1284" s="61"/>
      <c r="AQ1284" s="61"/>
      <c r="AR1284" s="61"/>
      <c r="AS1284" s="61"/>
      <c r="AT1284" s="61"/>
      <c r="AU1284" s="61"/>
      <c r="AV1284" s="61"/>
      <c r="AW1284" s="61"/>
      <c r="AX1284" s="61"/>
      <c r="AY1284" s="61"/>
      <c r="AZ1284" s="61"/>
      <c r="BA1284" s="61"/>
    </row>
    <row r="1285" spans="39:53" x14ac:dyDescent="0.2">
      <c r="AM1285" s="61"/>
      <c r="AN1285" s="61"/>
      <c r="AO1285" s="171"/>
      <c r="AP1285" s="61"/>
      <c r="AQ1285" s="61"/>
      <c r="AR1285" s="61"/>
      <c r="AS1285" s="61"/>
      <c r="AT1285" s="61"/>
      <c r="AU1285" s="61"/>
      <c r="AV1285" s="61"/>
      <c r="AW1285" s="61"/>
      <c r="AX1285" s="61"/>
      <c r="AY1285" s="61"/>
      <c r="AZ1285" s="61"/>
      <c r="BA1285" s="61"/>
    </row>
    <row r="1286" spans="39:53" x14ac:dyDescent="0.2">
      <c r="AM1286" s="61"/>
      <c r="AN1286" s="61"/>
      <c r="AO1286" s="171"/>
      <c r="AP1286" s="61"/>
      <c r="AQ1286" s="61"/>
      <c r="AR1286" s="61"/>
      <c r="AS1286" s="61"/>
      <c r="AT1286" s="61"/>
      <c r="AU1286" s="61"/>
      <c r="AV1286" s="61"/>
      <c r="AW1286" s="61"/>
      <c r="AX1286" s="61"/>
      <c r="AY1286" s="61"/>
      <c r="AZ1286" s="61"/>
      <c r="BA1286" s="61"/>
    </row>
    <row r="1287" spans="39:53" x14ac:dyDescent="0.2">
      <c r="AM1287" s="61"/>
      <c r="AN1287" s="61"/>
      <c r="AO1287" s="171"/>
      <c r="AP1287" s="61"/>
      <c r="AQ1287" s="61"/>
      <c r="AR1287" s="61"/>
      <c r="AS1287" s="61"/>
      <c r="AT1287" s="61"/>
      <c r="AU1287" s="61"/>
      <c r="AV1287" s="61"/>
      <c r="AW1287" s="61"/>
      <c r="AX1287" s="61"/>
      <c r="AY1287" s="61"/>
      <c r="AZ1287" s="61"/>
      <c r="BA1287" s="61"/>
    </row>
    <row r="1288" spans="39:53" x14ac:dyDescent="0.2">
      <c r="AM1288" s="61"/>
      <c r="AN1288" s="61"/>
      <c r="AO1288" s="171"/>
      <c r="AP1288" s="61"/>
      <c r="AQ1288" s="61"/>
      <c r="AR1288" s="61"/>
      <c r="AS1288" s="61"/>
      <c r="AT1288" s="61"/>
      <c r="AU1288" s="61"/>
      <c r="AV1288" s="61"/>
      <c r="AW1288" s="61"/>
      <c r="AX1288" s="61"/>
      <c r="AY1288" s="61"/>
      <c r="AZ1288" s="61"/>
      <c r="BA1288" s="61"/>
    </row>
    <row r="1289" spans="39:53" x14ac:dyDescent="0.2">
      <c r="AM1289" s="61"/>
      <c r="AN1289" s="61"/>
      <c r="AO1289" s="171"/>
      <c r="AP1289" s="61"/>
      <c r="AQ1289" s="61"/>
      <c r="AR1289" s="61"/>
      <c r="AS1289" s="61"/>
      <c r="AT1289" s="61"/>
      <c r="AU1289" s="61"/>
      <c r="AV1289" s="61"/>
      <c r="AW1289" s="61"/>
      <c r="AX1289" s="61"/>
      <c r="AY1289" s="61"/>
      <c r="AZ1289" s="61"/>
      <c r="BA1289" s="61"/>
    </row>
    <row r="1290" spans="39:53" x14ac:dyDescent="0.2">
      <c r="AM1290" s="61"/>
      <c r="AN1290" s="61"/>
      <c r="AO1290" s="171"/>
      <c r="AP1290" s="61"/>
      <c r="AQ1290" s="61"/>
      <c r="AR1290" s="61"/>
      <c r="AS1290" s="61"/>
      <c r="AT1290" s="61"/>
      <c r="AU1290" s="61"/>
      <c r="AV1290" s="61"/>
      <c r="AW1290" s="61"/>
      <c r="AX1290" s="61"/>
      <c r="AY1290" s="61"/>
      <c r="AZ1290" s="61"/>
      <c r="BA1290" s="61"/>
    </row>
    <row r="1291" spans="39:53" x14ac:dyDescent="0.2">
      <c r="AM1291" s="61"/>
      <c r="AN1291" s="61"/>
      <c r="AO1291" s="171"/>
      <c r="AP1291" s="61"/>
      <c r="AQ1291" s="61"/>
      <c r="AR1291" s="61"/>
      <c r="AS1291" s="61"/>
      <c r="AT1291" s="61"/>
      <c r="AU1291" s="61"/>
      <c r="AV1291" s="61"/>
      <c r="AW1291" s="61"/>
      <c r="AX1291" s="61"/>
      <c r="AY1291" s="61"/>
      <c r="AZ1291" s="61"/>
      <c r="BA1291" s="61"/>
    </row>
    <row r="1292" spans="39:53" x14ac:dyDescent="0.2">
      <c r="AM1292" s="61"/>
      <c r="AN1292" s="61"/>
      <c r="AO1292" s="171"/>
      <c r="AP1292" s="61"/>
      <c r="AQ1292" s="61"/>
      <c r="AR1292" s="61"/>
      <c r="AS1292" s="61"/>
      <c r="AT1292" s="61"/>
      <c r="AU1292" s="61"/>
      <c r="AV1292" s="61"/>
      <c r="AW1292" s="61"/>
      <c r="AX1292" s="61"/>
      <c r="AY1292" s="61"/>
      <c r="AZ1292" s="61"/>
      <c r="BA1292" s="61"/>
    </row>
    <row r="1293" spans="39:53" x14ac:dyDescent="0.2">
      <c r="AM1293" s="61"/>
      <c r="AN1293" s="61"/>
      <c r="AO1293" s="171"/>
      <c r="AP1293" s="61"/>
      <c r="AQ1293" s="61"/>
      <c r="AR1293" s="61"/>
      <c r="AS1293" s="61"/>
      <c r="AT1293" s="61"/>
      <c r="AU1293" s="61"/>
      <c r="AV1293" s="61"/>
      <c r="AW1293" s="61"/>
      <c r="AX1293" s="61"/>
      <c r="AY1293" s="61"/>
      <c r="AZ1293" s="61"/>
      <c r="BA1293" s="61"/>
    </row>
    <row r="1294" spans="39:53" x14ac:dyDescent="0.2">
      <c r="AM1294" s="61"/>
      <c r="AN1294" s="61"/>
      <c r="AO1294" s="171"/>
      <c r="AP1294" s="61"/>
      <c r="AQ1294" s="61"/>
      <c r="AR1294" s="61"/>
      <c r="AS1294" s="61"/>
      <c r="AT1294" s="61"/>
      <c r="AU1294" s="61"/>
      <c r="AV1294" s="61"/>
      <c r="AW1294" s="61"/>
      <c r="AX1294" s="61"/>
      <c r="AY1294" s="61"/>
      <c r="AZ1294" s="61"/>
      <c r="BA1294" s="61"/>
    </row>
    <row r="1295" spans="39:53" x14ac:dyDescent="0.2">
      <c r="AM1295" s="61"/>
      <c r="AN1295" s="61"/>
      <c r="AO1295" s="171"/>
      <c r="AP1295" s="61"/>
      <c r="AQ1295" s="61"/>
      <c r="AR1295" s="61"/>
      <c r="AS1295" s="61"/>
      <c r="AT1295" s="61"/>
      <c r="AU1295" s="61"/>
      <c r="AV1295" s="61"/>
      <c r="AW1295" s="61"/>
      <c r="AX1295" s="61"/>
      <c r="AY1295" s="61"/>
      <c r="AZ1295" s="61"/>
      <c r="BA1295" s="61"/>
    </row>
    <row r="1296" spans="39:53" x14ac:dyDescent="0.2">
      <c r="AM1296" s="61"/>
      <c r="AN1296" s="61"/>
      <c r="AO1296" s="171"/>
      <c r="AP1296" s="61"/>
      <c r="AQ1296" s="61"/>
      <c r="AR1296" s="61"/>
      <c r="AS1296" s="61"/>
      <c r="AT1296" s="61"/>
      <c r="AU1296" s="61"/>
      <c r="AV1296" s="61"/>
      <c r="AW1296" s="61"/>
      <c r="AX1296" s="61"/>
      <c r="AY1296" s="61"/>
      <c r="AZ1296" s="61"/>
      <c r="BA1296" s="61"/>
    </row>
    <row r="1297" spans="39:53" x14ac:dyDescent="0.2">
      <c r="AM1297" s="61"/>
      <c r="AN1297" s="61"/>
      <c r="AO1297" s="171"/>
      <c r="AP1297" s="61"/>
      <c r="AQ1297" s="61"/>
      <c r="AR1297" s="61"/>
      <c r="AS1297" s="61"/>
      <c r="AT1297" s="61"/>
      <c r="AU1297" s="61"/>
      <c r="AV1297" s="61"/>
      <c r="AW1297" s="61"/>
      <c r="AX1297" s="61"/>
      <c r="AY1297" s="61"/>
      <c r="AZ1297" s="61"/>
      <c r="BA1297" s="61"/>
    </row>
    <row r="1298" spans="39:53" x14ac:dyDescent="0.2">
      <c r="AM1298" s="61"/>
      <c r="AN1298" s="61"/>
      <c r="AO1298" s="171"/>
      <c r="AP1298" s="61"/>
      <c r="AQ1298" s="61"/>
      <c r="AR1298" s="61"/>
      <c r="AS1298" s="61"/>
      <c r="AT1298" s="61"/>
      <c r="AU1298" s="61"/>
      <c r="AV1298" s="61"/>
      <c r="AW1298" s="61"/>
      <c r="AX1298" s="61"/>
      <c r="AY1298" s="61"/>
      <c r="AZ1298" s="61"/>
      <c r="BA1298" s="61"/>
    </row>
    <row r="1299" spans="39:53" x14ac:dyDescent="0.2">
      <c r="AM1299" s="61"/>
      <c r="AN1299" s="61"/>
      <c r="AO1299" s="171"/>
      <c r="AP1299" s="61"/>
      <c r="AQ1299" s="61"/>
      <c r="AR1299" s="61"/>
      <c r="AS1299" s="61"/>
      <c r="AT1299" s="61"/>
      <c r="AU1299" s="61"/>
      <c r="AV1299" s="61"/>
      <c r="AW1299" s="61"/>
      <c r="AX1299" s="61"/>
      <c r="AY1299" s="61"/>
      <c r="AZ1299" s="61"/>
      <c r="BA1299" s="61"/>
    </row>
    <row r="1300" spans="39:53" x14ac:dyDescent="0.2">
      <c r="AM1300" s="61"/>
      <c r="AN1300" s="61"/>
      <c r="AO1300" s="171"/>
      <c r="AP1300" s="61"/>
      <c r="AQ1300" s="61"/>
      <c r="AR1300" s="61"/>
      <c r="AS1300" s="61"/>
      <c r="AT1300" s="61"/>
      <c r="AU1300" s="61"/>
      <c r="AV1300" s="61"/>
      <c r="AW1300" s="61"/>
      <c r="AX1300" s="61"/>
      <c r="AY1300" s="61"/>
      <c r="AZ1300" s="61"/>
      <c r="BA1300" s="61"/>
    </row>
    <row r="1301" spans="39:53" x14ac:dyDescent="0.2">
      <c r="AM1301" s="61"/>
      <c r="AN1301" s="61"/>
      <c r="AO1301" s="171"/>
      <c r="AP1301" s="61"/>
      <c r="AQ1301" s="61"/>
      <c r="AR1301" s="61"/>
      <c r="AS1301" s="61"/>
      <c r="AT1301" s="61"/>
      <c r="AU1301" s="61"/>
      <c r="AV1301" s="61"/>
      <c r="AW1301" s="61"/>
      <c r="AX1301" s="61"/>
      <c r="AY1301" s="61"/>
      <c r="AZ1301" s="61"/>
      <c r="BA1301" s="61"/>
    </row>
    <row r="1302" spans="39:53" x14ac:dyDescent="0.2">
      <c r="AM1302" s="61"/>
      <c r="AN1302" s="61"/>
      <c r="AO1302" s="171"/>
      <c r="AP1302" s="61"/>
      <c r="AQ1302" s="61"/>
      <c r="AR1302" s="61"/>
      <c r="AS1302" s="61"/>
      <c r="AT1302" s="61"/>
      <c r="AU1302" s="61"/>
      <c r="AV1302" s="61"/>
      <c r="AW1302" s="61"/>
      <c r="AX1302" s="61"/>
      <c r="AY1302" s="61"/>
      <c r="AZ1302" s="61"/>
      <c r="BA1302" s="61"/>
    </row>
    <row r="1303" spans="39:53" x14ac:dyDescent="0.2">
      <c r="AM1303" s="61"/>
      <c r="AN1303" s="61"/>
      <c r="AO1303" s="171"/>
      <c r="AP1303" s="61"/>
      <c r="AQ1303" s="61"/>
      <c r="AR1303" s="61"/>
      <c r="AS1303" s="61"/>
      <c r="AT1303" s="61"/>
      <c r="AU1303" s="61"/>
      <c r="AV1303" s="61"/>
      <c r="AW1303" s="61"/>
      <c r="AX1303" s="61"/>
      <c r="AY1303" s="61"/>
      <c r="AZ1303" s="61"/>
      <c r="BA1303" s="61"/>
    </row>
    <row r="1304" spans="39:53" x14ac:dyDescent="0.2">
      <c r="AM1304" s="61"/>
      <c r="AN1304" s="61"/>
      <c r="AO1304" s="171"/>
      <c r="AP1304" s="61"/>
      <c r="AQ1304" s="61"/>
      <c r="AR1304" s="61"/>
      <c r="AS1304" s="61"/>
      <c r="AT1304" s="61"/>
      <c r="AU1304" s="61"/>
      <c r="AV1304" s="61"/>
      <c r="AW1304" s="61"/>
      <c r="AX1304" s="61"/>
      <c r="AY1304" s="61"/>
      <c r="AZ1304" s="61"/>
      <c r="BA1304" s="61"/>
    </row>
    <row r="1305" spans="39:53" x14ac:dyDescent="0.2">
      <c r="AM1305" s="61"/>
      <c r="AN1305" s="61"/>
      <c r="AO1305" s="171"/>
      <c r="AP1305" s="61"/>
      <c r="AQ1305" s="61"/>
      <c r="AR1305" s="61"/>
      <c r="AS1305" s="61"/>
      <c r="AT1305" s="61"/>
      <c r="AU1305" s="61"/>
      <c r="AV1305" s="61"/>
      <c r="AW1305" s="61"/>
      <c r="AX1305" s="61"/>
      <c r="AY1305" s="61"/>
      <c r="AZ1305" s="61"/>
      <c r="BA1305" s="61"/>
    </row>
    <row r="1306" spans="39:53" x14ac:dyDescent="0.2">
      <c r="AM1306" s="61"/>
      <c r="AN1306" s="61"/>
      <c r="AO1306" s="171"/>
      <c r="AP1306" s="61"/>
      <c r="AQ1306" s="61"/>
      <c r="AR1306" s="61"/>
      <c r="AS1306" s="61"/>
      <c r="AT1306" s="61"/>
      <c r="AU1306" s="61"/>
      <c r="AV1306" s="61"/>
      <c r="AW1306" s="61"/>
      <c r="AX1306" s="61"/>
      <c r="AY1306" s="61"/>
      <c r="AZ1306" s="61"/>
      <c r="BA1306" s="61"/>
    </row>
    <row r="1307" spans="39:53" x14ac:dyDescent="0.2">
      <c r="AM1307" s="61"/>
      <c r="AN1307" s="61"/>
      <c r="AO1307" s="171"/>
      <c r="AP1307" s="61"/>
      <c r="AQ1307" s="61"/>
      <c r="AR1307" s="61"/>
      <c r="AS1307" s="61"/>
      <c r="AT1307" s="61"/>
      <c r="AU1307" s="61"/>
      <c r="AV1307" s="61"/>
      <c r="AW1307" s="61"/>
      <c r="AX1307" s="61"/>
      <c r="AY1307" s="61"/>
      <c r="AZ1307" s="61"/>
      <c r="BA1307" s="61"/>
    </row>
    <row r="1308" spans="39:53" x14ac:dyDescent="0.2">
      <c r="AM1308" s="61"/>
      <c r="AN1308" s="61"/>
      <c r="AO1308" s="171"/>
      <c r="AP1308" s="61"/>
      <c r="AQ1308" s="61"/>
      <c r="AR1308" s="61"/>
      <c r="AS1308" s="61"/>
      <c r="AT1308" s="61"/>
      <c r="AU1308" s="61"/>
      <c r="AV1308" s="61"/>
      <c r="AW1308" s="61"/>
      <c r="AX1308" s="61"/>
      <c r="AY1308" s="61"/>
      <c r="AZ1308" s="61"/>
      <c r="BA1308" s="61"/>
    </row>
    <row r="1309" spans="39:53" x14ac:dyDescent="0.2">
      <c r="AM1309" s="61"/>
      <c r="AN1309" s="61"/>
      <c r="AO1309" s="171"/>
      <c r="AP1309" s="61"/>
      <c r="AQ1309" s="61"/>
      <c r="AR1309" s="61"/>
      <c r="AS1309" s="61"/>
      <c r="AT1309" s="61"/>
      <c r="AU1309" s="61"/>
      <c r="AV1309" s="61"/>
      <c r="AW1309" s="61"/>
      <c r="AX1309" s="61"/>
      <c r="AY1309" s="61"/>
      <c r="AZ1309" s="61"/>
      <c r="BA1309" s="61"/>
    </row>
    <row r="1310" spans="39:53" x14ac:dyDescent="0.2">
      <c r="AM1310" s="61"/>
      <c r="AN1310" s="61"/>
      <c r="AO1310" s="171"/>
      <c r="AP1310" s="61"/>
      <c r="AQ1310" s="61"/>
      <c r="AR1310" s="61"/>
      <c r="AS1310" s="61"/>
      <c r="AT1310" s="61"/>
      <c r="AU1310" s="61"/>
      <c r="AV1310" s="61"/>
      <c r="AW1310" s="61"/>
      <c r="AX1310" s="61"/>
      <c r="AY1310" s="61"/>
      <c r="AZ1310" s="61"/>
      <c r="BA1310" s="61"/>
    </row>
    <row r="1311" spans="39:53" x14ac:dyDescent="0.2">
      <c r="AM1311" s="61"/>
      <c r="AN1311" s="61"/>
      <c r="AO1311" s="171"/>
      <c r="AP1311" s="61"/>
      <c r="AQ1311" s="61"/>
      <c r="AR1311" s="61"/>
      <c r="AS1311" s="61"/>
      <c r="AT1311" s="61"/>
      <c r="AU1311" s="61"/>
      <c r="AV1311" s="61"/>
      <c r="AW1311" s="61"/>
      <c r="AX1311" s="61"/>
      <c r="AY1311" s="61"/>
      <c r="AZ1311" s="61"/>
      <c r="BA1311" s="61"/>
    </row>
    <row r="1312" spans="39:53" x14ac:dyDescent="0.2">
      <c r="AM1312" s="61"/>
      <c r="AN1312" s="61"/>
      <c r="AO1312" s="171"/>
      <c r="AP1312" s="61"/>
      <c r="AQ1312" s="61"/>
      <c r="AR1312" s="61"/>
      <c r="AS1312" s="61"/>
      <c r="AT1312" s="61"/>
      <c r="AU1312" s="61"/>
      <c r="AV1312" s="61"/>
      <c r="AW1312" s="61"/>
      <c r="AX1312" s="61"/>
      <c r="AY1312" s="61"/>
      <c r="AZ1312" s="61"/>
      <c r="BA1312" s="61"/>
    </row>
    <row r="1313" spans="39:53" x14ac:dyDescent="0.2">
      <c r="AM1313" s="61"/>
      <c r="AN1313" s="61"/>
      <c r="AO1313" s="171"/>
      <c r="AP1313" s="61"/>
      <c r="AQ1313" s="61"/>
      <c r="AR1313" s="61"/>
      <c r="AS1313" s="61"/>
      <c r="AT1313" s="61"/>
      <c r="AU1313" s="61"/>
      <c r="AV1313" s="61"/>
      <c r="AW1313" s="61"/>
      <c r="AX1313" s="61"/>
      <c r="AY1313" s="61"/>
      <c r="AZ1313" s="61"/>
      <c r="BA1313" s="61"/>
    </row>
    <row r="1314" spans="39:53" x14ac:dyDescent="0.2">
      <c r="AM1314" s="61"/>
      <c r="AN1314" s="61"/>
      <c r="AO1314" s="171"/>
      <c r="AP1314" s="61"/>
      <c r="AQ1314" s="61"/>
      <c r="AR1314" s="61"/>
      <c r="AS1314" s="61"/>
      <c r="AT1314" s="61"/>
      <c r="AU1314" s="61"/>
      <c r="AV1314" s="61"/>
      <c r="AW1314" s="61"/>
      <c r="AX1314" s="61"/>
      <c r="AY1314" s="61"/>
      <c r="AZ1314" s="61"/>
      <c r="BA1314" s="61"/>
    </row>
    <row r="1315" spans="39:53" x14ac:dyDescent="0.2">
      <c r="AM1315" s="61"/>
      <c r="AN1315" s="61"/>
      <c r="AO1315" s="171"/>
      <c r="AP1315" s="61"/>
      <c r="AQ1315" s="61"/>
      <c r="AR1315" s="61"/>
      <c r="AS1315" s="61"/>
      <c r="AT1315" s="61"/>
      <c r="AU1315" s="61"/>
      <c r="AV1315" s="61"/>
      <c r="AW1315" s="61"/>
      <c r="AX1315" s="61"/>
      <c r="AY1315" s="61"/>
      <c r="AZ1315" s="61"/>
      <c r="BA1315" s="61"/>
    </row>
    <row r="1316" spans="39:53" x14ac:dyDescent="0.2">
      <c r="AM1316" s="61"/>
      <c r="AN1316" s="61"/>
      <c r="AO1316" s="171"/>
      <c r="AP1316" s="61"/>
      <c r="AQ1316" s="61"/>
      <c r="AR1316" s="61"/>
      <c r="AS1316" s="61"/>
      <c r="AT1316" s="61"/>
      <c r="AU1316" s="61"/>
      <c r="AV1316" s="61"/>
      <c r="AW1316" s="61"/>
      <c r="AX1316" s="61"/>
      <c r="AY1316" s="61"/>
      <c r="AZ1316" s="61"/>
      <c r="BA1316" s="61"/>
    </row>
    <row r="1317" spans="39:53" x14ac:dyDescent="0.2">
      <c r="AM1317" s="61"/>
      <c r="AN1317" s="61"/>
      <c r="AO1317" s="171"/>
      <c r="AP1317" s="61"/>
      <c r="AQ1317" s="61"/>
      <c r="AR1317" s="61"/>
      <c r="AS1317" s="61"/>
      <c r="AT1317" s="61"/>
      <c r="AU1317" s="61"/>
      <c r="AV1317" s="61"/>
      <c r="AW1317" s="61"/>
      <c r="AX1317" s="61"/>
      <c r="AY1317" s="61"/>
      <c r="AZ1317" s="61"/>
      <c r="BA1317" s="61"/>
    </row>
    <row r="1318" spans="39:53" x14ac:dyDescent="0.2">
      <c r="AM1318" s="61"/>
      <c r="AN1318" s="61"/>
      <c r="AO1318" s="171"/>
      <c r="AP1318" s="61"/>
      <c r="AQ1318" s="61"/>
      <c r="AR1318" s="61"/>
      <c r="AS1318" s="61"/>
      <c r="AT1318" s="61"/>
      <c r="AU1318" s="61"/>
      <c r="AV1318" s="61"/>
      <c r="AW1318" s="61"/>
      <c r="AX1318" s="61"/>
      <c r="AY1318" s="61"/>
      <c r="AZ1318" s="61"/>
      <c r="BA1318" s="61"/>
    </row>
    <row r="1319" spans="39:53" x14ac:dyDescent="0.2">
      <c r="AM1319" s="61"/>
      <c r="AN1319" s="61"/>
      <c r="AO1319" s="171"/>
      <c r="AP1319" s="61"/>
      <c r="AQ1319" s="61"/>
      <c r="AR1319" s="61"/>
      <c r="AS1319" s="61"/>
      <c r="AT1319" s="61"/>
      <c r="AU1319" s="61"/>
      <c r="AV1319" s="61"/>
      <c r="AW1319" s="61"/>
      <c r="AX1319" s="61"/>
      <c r="AY1319" s="61"/>
      <c r="AZ1319" s="61"/>
      <c r="BA1319" s="61"/>
    </row>
    <row r="1320" spans="39:53" x14ac:dyDescent="0.2">
      <c r="AM1320" s="61"/>
      <c r="AN1320" s="61"/>
      <c r="AO1320" s="171"/>
      <c r="AP1320" s="61"/>
      <c r="AQ1320" s="61"/>
      <c r="AR1320" s="61"/>
      <c r="AS1320" s="61"/>
      <c r="AT1320" s="61"/>
      <c r="AU1320" s="61"/>
      <c r="AV1320" s="61"/>
      <c r="AW1320" s="61"/>
      <c r="AX1320" s="61"/>
      <c r="AY1320" s="61"/>
      <c r="AZ1320" s="61"/>
      <c r="BA1320" s="61"/>
    </row>
    <row r="1321" spans="39:53" x14ac:dyDescent="0.2">
      <c r="AM1321" s="61"/>
      <c r="AN1321" s="61"/>
      <c r="AO1321" s="171"/>
      <c r="AP1321" s="61"/>
      <c r="AQ1321" s="61"/>
      <c r="AR1321" s="61"/>
      <c r="AS1321" s="61"/>
      <c r="AT1321" s="61"/>
      <c r="AU1321" s="61"/>
      <c r="AV1321" s="61"/>
      <c r="AW1321" s="61"/>
      <c r="AX1321" s="61"/>
      <c r="AY1321" s="61"/>
      <c r="AZ1321" s="61"/>
      <c r="BA1321" s="61"/>
    </row>
    <row r="1322" spans="39:53" x14ac:dyDescent="0.2">
      <c r="AM1322" s="61"/>
      <c r="AN1322" s="61"/>
      <c r="AO1322" s="171"/>
      <c r="AP1322" s="61"/>
      <c r="AQ1322" s="61"/>
      <c r="AR1322" s="61"/>
      <c r="AS1322" s="61"/>
      <c r="AT1322" s="61"/>
      <c r="AU1322" s="61"/>
      <c r="AV1322" s="61"/>
      <c r="AW1322" s="61"/>
      <c r="AX1322" s="61"/>
      <c r="AY1322" s="61"/>
      <c r="AZ1322" s="61"/>
      <c r="BA1322" s="61"/>
    </row>
    <row r="1323" spans="39:53" x14ac:dyDescent="0.2">
      <c r="AM1323" s="61"/>
      <c r="AN1323" s="61"/>
      <c r="AO1323" s="171"/>
      <c r="AP1323" s="61"/>
      <c r="AQ1323" s="61"/>
      <c r="AR1323" s="61"/>
      <c r="AS1323" s="61"/>
      <c r="AT1323" s="61"/>
      <c r="AU1323" s="61"/>
      <c r="AV1323" s="61"/>
      <c r="AW1323" s="61"/>
      <c r="AX1323" s="61"/>
      <c r="AY1323" s="61"/>
      <c r="AZ1323" s="61"/>
      <c r="BA1323" s="61"/>
    </row>
    <row r="1324" spans="39:53" x14ac:dyDescent="0.2">
      <c r="AM1324" s="61"/>
      <c r="AN1324" s="61"/>
      <c r="AO1324" s="171"/>
      <c r="AP1324" s="61"/>
      <c r="AQ1324" s="61"/>
      <c r="AR1324" s="61"/>
      <c r="AS1324" s="61"/>
      <c r="AT1324" s="61"/>
      <c r="AU1324" s="61"/>
      <c r="AV1324" s="61"/>
      <c r="AW1324" s="61"/>
      <c r="AX1324" s="61"/>
      <c r="AY1324" s="61"/>
      <c r="AZ1324" s="61"/>
      <c r="BA1324" s="61"/>
    </row>
    <row r="1325" spans="39:53" x14ac:dyDescent="0.2">
      <c r="AM1325" s="61"/>
      <c r="AN1325" s="61"/>
      <c r="AO1325" s="171"/>
      <c r="AP1325" s="61"/>
      <c r="AQ1325" s="61"/>
      <c r="AR1325" s="61"/>
      <c r="AS1325" s="61"/>
      <c r="AT1325" s="61"/>
      <c r="AU1325" s="61"/>
      <c r="AV1325" s="61"/>
      <c r="AW1325" s="61"/>
      <c r="AX1325" s="61"/>
      <c r="AY1325" s="61"/>
      <c r="AZ1325" s="61"/>
      <c r="BA1325" s="61"/>
    </row>
    <row r="1326" spans="39:53" x14ac:dyDescent="0.2">
      <c r="AM1326" s="61"/>
      <c r="AN1326" s="61"/>
      <c r="AO1326" s="171"/>
      <c r="AP1326" s="61"/>
      <c r="AQ1326" s="61"/>
      <c r="AR1326" s="61"/>
      <c r="AS1326" s="61"/>
      <c r="AT1326" s="61"/>
      <c r="AU1326" s="61"/>
      <c r="AV1326" s="61"/>
      <c r="AW1326" s="61"/>
      <c r="AX1326" s="61"/>
      <c r="AY1326" s="61"/>
      <c r="AZ1326" s="61"/>
      <c r="BA1326" s="61"/>
    </row>
    <row r="1327" spans="39:53" x14ac:dyDescent="0.2">
      <c r="AM1327" s="61"/>
      <c r="AN1327" s="61"/>
      <c r="AO1327" s="171"/>
      <c r="AP1327" s="61"/>
      <c r="AQ1327" s="61"/>
      <c r="AR1327" s="61"/>
      <c r="AS1327" s="61"/>
      <c r="AT1327" s="61"/>
      <c r="AU1327" s="61"/>
      <c r="AV1327" s="61"/>
      <c r="AW1327" s="61"/>
      <c r="AX1327" s="61"/>
      <c r="AY1327" s="61"/>
      <c r="AZ1327" s="61"/>
      <c r="BA1327" s="61"/>
    </row>
    <row r="1328" spans="39:53" x14ac:dyDescent="0.2">
      <c r="AM1328" s="61"/>
      <c r="AN1328" s="61"/>
      <c r="AO1328" s="171"/>
      <c r="AP1328" s="61"/>
      <c r="AQ1328" s="61"/>
      <c r="AR1328" s="61"/>
      <c r="AS1328" s="61"/>
      <c r="AT1328" s="61"/>
      <c r="AU1328" s="61"/>
      <c r="AV1328" s="61"/>
      <c r="AW1328" s="61"/>
      <c r="AX1328" s="61"/>
      <c r="AY1328" s="61"/>
      <c r="AZ1328" s="61"/>
      <c r="BA1328" s="61"/>
    </row>
    <row r="1329" spans="39:53" x14ac:dyDescent="0.2">
      <c r="AM1329" s="61"/>
      <c r="AN1329" s="61"/>
      <c r="AO1329" s="171"/>
      <c r="AP1329" s="61"/>
      <c r="AQ1329" s="61"/>
      <c r="AR1329" s="61"/>
      <c r="AS1329" s="61"/>
      <c r="AT1329" s="61"/>
      <c r="AU1329" s="61"/>
      <c r="AV1329" s="61"/>
      <c r="AW1329" s="61"/>
      <c r="AX1329" s="61"/>
      <c r="AY1329" s="61"/>
      <c r="AZ1329" s="61"/>
      <c r="BA1329" s="61"/>
    </row>
    <row r="1330" spans="39:53" x14ac:dyDescent="0.2">
      <c r="AM1330" s="61"/>
      <c r="AN1330" s="61"/>
      <c r="AO1330" s="171"/>
      <c r="AP1330" s="61"/>
      <c r="AQ1330" s="61"/>
      <c r="AR1330" s="61"/>
      <c r="AS1330" s="61"/>
      <c r="AT1330" s="61"/>
      <c r="AU1330" s="61"/>
      <c r="AV1330" s="61"/>
      <c r="AW1330" s="61"/>
      <c r="AX1330" s="61"/>
      <c r="AY1330" s="61"/>
      <c r="AZ1330" s="61"/>
      <c r="BA1330" s="61"/>
    </row>
    <row r="1331" spans="39:53" x14ac:dyDescent="0.2">
      <c r="AM1331" s="61"/>
      <c r="AN1331" s="61"/>
      <c r="AO1331" s="171"/>
      <c r="AP1331" s="61"/>
      <c r="AQ1331" s="61"/>
      <c r="AR1331" s="61"/>
      <c r="AS1331" s="61"/>
      <c r="AT1331" s="61"/>
      <c r="AU1331" s="61"/>
      <c r="AV1331" s="61"/>
      <c r="AW1331" s="61"/>
      <c r="AX1331" s="61"/>
      <c r="AY1331" s="61"/>
      <c r="AZ1331" s="61"/>
      <c r="BA1331" s="61"/>
    </row>
    <row r="1332" spans="39:53" x14ac:dyDescent="0.2">
      <c r="AM1332" s="61"/>
      <c r="AN1332" s="61"/>
      <c r="AO1332" s="171"/>
      <c r="AP1332" s="61"/>
      <c r="AQ1332" s="61"/>
      <c r="AR1332" s="61"/>
      <c r="AS1332" s="61"/>
      <c r="AT1332" s="61"/>
      <c r="AU1332" s="61"/>
      <c r="AV1332" s="61"/>
      <c r="AW1332" s="61"/>
      <c r="AX1332" s="61"/>
      <c r="AY1332" s="61"/>
      <c r="AZ1332" s="61"/>
      <c r="BA1332" s="61"/>
    </row>
    <row r="1333" spans="39:53" x14ac:dyDescent="0.2">
      <c r="AM1333" s="61"/>
      <c r="AN1333" s="61"/>
      <c r="AO1333" s="171"/>
      <c r="AP1333" s="61"/>
      <c r="AQ1333" s="61"/>
      <c r="AR1333" s="61"/>
      <c r="AS1333" s="61"/>
      <c r="AT1333" s="61"/>
      <c r="AU1333" s="61"/>
      <c r="AV1333" s="61"/>
      <c r="AW1333" s="61"/>
      <c r="AX1333" s="61"/>
      <c r="AY1333" s="61"/>
      <c r="AZ1333" s="61"/>
      <c r="BA1333" s="61"/>
    </row>
    <row r="1334" spans="39:53" x14ac:dyDescent="0.2">
      <c r="AM1334" s="61"/>
      <c r="AN1334" s="61"/>
      <c r="AO1334" s="171"/>
      <c r="AP1334" s="61"/>
      <c r="AQ1334" s="61"/>
      <c r="AR1334" s="61"/>
      <c r="AS1334" s="61"/>
      <c r="AT1334" s="61"/>
      <c r="AU1334" s="61"/>
      <c r="AV1334" s="61"/>
      <c r="AW1334" s="61"/>
      <c r="AX1334" s="61"/>
      <c r="AY1334" s="61"/>
      <c r="AZ1334" s="61"/>
      <c r="BA1334" s="61"/>
    </row>
    <row r="1335" spans="39:53" x14ac:dyDescent="0.2">
      <c r="AM1335" s="61"/>
      <c r="AN1335" s="61"/>
      <c r="AO1335" s="171"/>
      <c r="AP1335" s="61"/>
      <c r="AQ1335" s="61"/>
      <c r="AR1335" s="61"/>
      <c r="AS1335" s="61"/>
      <c r="AT1335" s="61"/>
      <c r="AU1335" s="61"/>
      <c r="AV1335" s="61"/>
      <c r="AW1335" s="61"/>
      <c r="AX1335" s="61"/>
      <c r="AY1335" s="61"/>
      <c r="AZ1335" s="61"/>
      <c r="BA1335" s="61"/>
    </row>
    <row r="1336" spans="39:53" x14ac:dyDescent="0.2">
      <c r="AM1336" s="61"/>
      <c r="AN1336" s="61"/>
      <c r="AO1336" s="171"/>
      <c r="AP1336" s="61"/>
      <c r="AQ1336" s="61"/>
      <c r="AR1336" s="61"/>
      <c r="AS1336" s="61"/>
      <c r="AT1336" s="61"/>
      <c r="AU1336" s="61"/>
      <c r="AV1336" s="61"/>
      <c r="AW1336" s="61"/>
      <c r="AX1336" s="61"/>
      <c r="AY1336" s="61"/>
      <c r="AZ1336" s="61"/>
      <c r="BA1336" s="61"/>
    </row>
    <row r="1337" spans="39:53" x14ac:dyDescent="0.2">
      <c r="AM1337" s="61"/>
      <c r="AN1337" s="61"/>
      <c r="AO1337" s="171"/>
      <c r="AP1337" s="61"/>
      <c r="AQ1337" s="61"/>
      <c r="AR1337" s="61"/>
      <c r="AS1337" s="61"/>
      <c r="AT1337" s="61"/>
      <c r="AU1337" s="61"/>
      <c r="AV1337" s="61"/>
      <c r="AW1337" s="61"/>
      <c r="AX1337" s="61"/>
      <c r="AY1337" s="61"/>
      <c r="AZ1337" s="61"/>
      <c r="BA1337" s="61"/>
    </row>
    <row r="1338" spans="39:53" x14ac:dyDescent="0.2">
      <c r="AM1338" s="61"/>
      <c r="AN1338" s="61"/>
      <c r="AO1338" s="171"/>
      <c r="AP1338" s="61"/>
      <c r="AQ1338" s="61"/>
      <c r="AR1338" s="61"/>
      <c r="AS1338" s="61"/>
      <c r="AT1338" s="61"/>
      <c r="AU1338" s="61"/>
      <c r="AV1338" s="61"/>
      <c r="AW1338" s="61"/>
      <c r="AX1338" s="61"/>
      <c r="AY1338" s="61"/>
      <c r="AZ1338" s="61"/>
      <c r="BA1338" s="61"/>
    </row>
    <row r="1339" spans="39:53" x14ac:dyDescent="0.2">
      <c r="AM1339" s="61"/>
      <c r="AN1339" s="61"/>
      <c r="AO1339" s="171"/>
      <c r="AP1339" s="61"/>
      <c r="AQ1339" s="61"/>
      <c r="AR1339" s="61"/>
      <c r="AS1339" s="61"/>
      <c r="AT1339" s="61"/>
      <c r="AU1339" s="61"/>
      <c r="AV1339" s="61"/>
      <c r="AW1339" s="61"/>
      <c r="AX1339" s="61"/>
      <c r="AY1339" s="61"/>
      <c r="AZ1339" s="61"/>
      <c r="BA1339" s="61"/>
    </row>
    <row r="1340" spans="39:53" x14ac:dyDescent="0.2">
      <c r="AM1340" s="61"/>
      <c r="AN1340" s="61"/>
      <c r="AO1340" s="171"/>
      <c r="AP1340" s="61"/>
      <c r="AQ1340" s="61"/>
      <c r="AR1340" s="61"/>
      <c r="AS1340" s="61"/>
      <c r="AT1340" s="61"/>
      <c r="AU1340" s="61"/>
      <c r="AV1340" s="61"/>
      <c r="AW1340" s="61"/>
      <c r="AX1340" s="61"/>
      <c r="AY1340" s="61"/>
      <c r="AZ1340" s="61"/>
      <c r="BA1340" s="61"/>
    </row>
    <row r="1341" spans="39:53" x14ac:dyDescent="0.2">
      <c r="AM1341" s="61"/>
      <c r="AN1341" s="61"/>
      <c r="AO1341" s="171"/>
      <c r="AP1341" s="61"/>
      <c r="AQ1341" s="61"/>
      <c r="AR1341" s="61"/>
      <c r="AS1341" s="61"/>
      <c r="AT1341" s="61"/>
      <c r="AU1341" s="61"/>
      <c r="AV1341" s="61"/>
      <c r="AW1341" s="61"/>
      <c r="AX1341" s="61"/>
      <c r="AY1341" s="61"/>
      <c r="AZ1341" s="61"/>
      <c r="BA1341" s="61"/>
    </row>
    <row r="1342" spans="39:53" x14ac:dyDescent="0.2">
      <c r="AM1342" s="61"/>
      <c r="AN1342" s="61"/>
      <c r="AO1342" s="171"/>
      <c r="AP1342" s="61"/>
      <c r="AQ1342" s="61"/>
      <c r="AR1342" s="61"/>
      <c r="AS1342" s="61"/>
      <c r="AT1342" s="61"/>
      <c r="AU1342" s="61"/>
      <c r="AV1342" s="61"/>
      <c r="AW1342" s="61"/>
      <c r="AX1342" s="61"/>
      <c r="AY1342" s="61"/>
      <c r="AZ1342" s="61"/>
      <c r="BA1342" s="61"/>
    </row>
    <row r="1343" spans="39:53" x14ac:dyDescent="0.2">
      <c r="AM1343" s="61"/>
      <c r="AN1343" s="61"/>
      <c r="AO1343" s="171"/>
      <c r="AP1343" s="61"/>
      <c r="AQ1343" s="61"/>
      <c r="AR1343" s="61"/>
      <c r="AS1343" s="61"/>
      <c r="AT1343" s="61"/>
      <c r="AU1343" s="61"/>
      <c r="AV1343" s="61"/>
      <c r="AW1343" s="61"/>
      <c r="AX1343" s="61"/>
      <c r="AY1343" s="61"/>
      <c r="AZ1343" s="61"/>
      <c r="BA1343" s="61"/>
    </row>
    <row r="1344" spans="39:53" x14ac:dyDescent="0.2">
      <c r="AM1344" s="61"/>
      <c r="AN1344" s="61"/>
      <c r="AO1344" s="171"/>
      <c r="AP1344" s="61"/>
      <c r="AQ1344" s="61"/>
      <c r="AR1344" s="61"/>
      <c r="AS1344" s="61"/>
      <c r="AT1344" s="61"/>
      <c r="AU1344" s="61"/>
      <c r="AV1344" s="61"/>
      <c r="AW1344" s="61"/>
      <c r="AX1344" s="61"/>
      <c r="AY1344" s="61"/>
      <c r="AZ1344" s="61"/>
      <c r="BA1344" s="61"/>
    </row>
    <row r="1345" spans="39:53" x14ac:dyDescent="0.2">
      <c r="AM1345" s="61"/>
      <c r="AN1345" s="61"/>
      <c r="AO1345" s="171"/>
      <c r="AP1345" s="61"/>
      <c r="AQ1345" s="61"/>
      <c r="AR1345" s="61"/>
      <c r="AS1345" s="61"/>
      <c r="AT1345" s="61"/>
      <c r="AU1345" s="61"/>
      <c r="AV1345" s="61"/>
      <c r="AW1345" s="61"/>
      <c r="AX1345" s="61"/>
      <c r="AY1345" s="61"/>
      <c r="AZ1345" s="61"/>
      <c r="BA1345" s="61"/>
    </row>
    <row r="1346" spans="39:53" x14ac:dyDescent="0.2">
      <c r="AM1346" s="61"/>
      <c r="AN1346" s="61"/>
      <c r="AO1346" s="171"/>
      <c r="AP1346" s="61"/>
      <c r="AQ1346" s="61"/>
      <c r="AR1346" s="61"/>
      <c r="AS1346" s="61"/>
      <c r="AT1346" s="61"/>
      <c r="AU1346" s="61"/>
      <c r="AV1346" s="61"/>
      <c r="AW1346" s="61"/>
      <c r="AX1346" s="61"/>
      <c r="AY1346" s="61"/>
      <c r="AZ1346" s="61"/>
      <c r="BA1346" s="61"/>
    </row>
    <row r="1347" spans="39:53" x14ac:dyDescent="0.2">
      <c r="AM1347" s="61"/>
      <c r="AN1347" s="61"/>
      <c r="AO1347" s="171"/>
      <c r="AP1347" s="61"/>
      <c r="AQ1347" s="61"/>
      <c r="AR1347" s="61"/>
      <c r="AS1347" s="61"/>
      <c r="AT1347" s="61"/>
      <c r="AU1347" s="61"/>
      <c r="AV1347" s="61"/>
      <c r="AW1347" s="61"/>
      <c r="AX1347" s="61"/>
      <c r="AY1347" s="61"/>
      <c r="AZ1347" s="61"/>
      <c r="BA1347" s="61"/>
    </row>
    <row r="1348" spans="39:53" x14ac:dyDescent="0.2">
      <c r="AM1348" s="61"/>
      <c r="AN1348" s="61"/>
      <c r="AO1348" s="171"/>
      <c r="AP1348" s="61"/>
      <c r="AQ1348" s="61"/>
      <c r="AR1348" s="61"/>
      <c r="AS1348" s="61"/>
      <c r="AT1348" s="61"/>
      <c r="AU1348" s="61"/>
      <c r="AV1348" s="61"/>
      <c r="AW1348" s="61"/>
      <c r="AX1348" s="61"/>
      <c r="AY1348" s="61"/>
      <c r="AZ1348" s="61"/>
      <c r="BA1348" s="61"/>
    </row>
    <row r="1349" spans="39:53" x14ac:dyDescent="0.2">
      <c r="AM1349" s="61"/>
      <c r="AN1349" s="61"/>
      <c r="AO1349" s="171"/>
      <c r="AP1349" s="61"/>
      <c r="AQ1349" s="61"/>
      <c r="AR1349" s="61"/>
      <c r="AS1349" s="61"/>
      <c r="AT1349" s="61"/>
      <c r="AU1349" s="61"/>
      <c r="AV1349" s="61"/>
      <c r="AW1349" s="61"/>
      <c r="AX1349" s="61"/>
      <c r="AY1349" s="61"/>
      <c r="AZ1349" s="61"/>
      <c r="BA1349" s="61"/>
    </row>
    <row r="1350" spans="39:53" x14ac:dyDescent="0.2">
      <c r="AM1350" s="61"/>
      <c r="AN1350" s="61"/>
      <c r="AO1350" s="171"/>
      <c r="AP1350" s="61"/>
      <c r="AQ1350" s="61"/>
      <c r="AR1350" s="61"/>
      <c r="AS1350" s="61"/>
      <c r="AT1350" s="61"/>
      <c r="AU1350" s="61"/>
      <c r="AV1350" s="61"/>
      <c r="AW1350" s="61"/>
      <c r="AX1350" s="61"/>
      <c r="AY1350" s="61"/>
      <c r="AZ1350" s="61"/>
      <c r="BA1350" s="61"/>
    </row>
    <row r="1351" spans="39:53" x14ac:dyDescent="0.2">
      <c r="AM1351" s="61"/>
      <c r="AN1351" s="61"/>
      <c r="AO1351" s="171"/>
      <c r="AP1351" s="61"/>
      <c r="AQ1351" s="61"/>
      <c r="AR1351" s="61"/>
      <c r="AS1351" s="61"/>
      <c r="AT1351" s="61"/>
      <c r="AU1351" s="61"/>
      <c r="AV1351" s="61"/>
      <c r="AW1351" s="61"/>
      <c r="AX1351" s="61"/>
      <c r="AY1351" s="61"/>
      <c r="AZ1351" s="61"/>
      <c r="BA1351" s="61"/>
    </row>
    <row r="1352" spans="39:53" x14ac:dyDescent="0.2">
      <c r="AM1352" s="61"/>
      <c r="AN1352" s="61"/>
      <c r="AO1352" s="171"/>
      <c r="AP1352" s="61"/>
      <c r="AQ1352" s="61"/>
      <c r="AR1352" s="61"/>
      <c r="AS1352" s="61"/>
      <c r="AT1352" s="61"/>
      <c r="AU1352" s="61"/>
      <c r="AV1352" s="61"/>
      <c r="AW1352" s="61"/>
      <c r="AX1352" s="61"/>
      <c r="AY1352" s="61"/>
      <c r="AZ1352" s="61"/>
      <c r="BA1352" s="61"/>
    </row>
    <row r="1353" spans="39:53" x14ac:dyDescent="0.2">
      <c r="AM1353" s="61"/>
      <c r="AN1353" s="61"/>
      <c r="AO1353" s="171"/>
      <c r="AP1353" s="61"/>
      <c r="AQ1353" s="61"/>
      <c r="AR1353" s="61"/>
      <c r="AS1353" s="61"/>
      <c r="AT1353" s="61"/>
      <c r="AU1353" s="61"/>
      <c r="AV1353" s="61"/>
      <c r="AW1353" s="61"/>
      <c r="AX1353" s="61"/>
      <c r="AY1353" s="61"/>
      <c r="AZ1353" s="61"/>
      <c r="BA1353" s="61"/>
    </row>
    <row r="1354" spans="39:53" x14ac:dyDescent="0.2">
      <c r="AM1354" s="61"/>
      <c r="AN1354" s="61"/>
      <c r="AO1354" s="171"/>
      <c r="AP1354" s="61"/>
      <c r="AQ1354" s="61"/>
      <c r="AR1354" s="61"/>
      <c r="AS1354" s="61"/>
      <c r="AT1354" s="61"/>
      <c r="AU1354" s="61"/>
      <c r="AV1354" s="61"/>
      <c r="AW1354" s="61"/>
      <c r="AX1354" s="61"/>
      <c r="AY1354" s="61"/>
      <c r="AZ1354" s="61"/>
      <c r="BA1354" s="61"/>
    </row>
    <row r="1355" spans="39:53" x14ac:dyDescent="0.2">
      <c r="AM1355" s="61"/>
      <c r="AN1355" s="61"/>
      <c r="AO1355" s="171"/>
      <c r="AP1355" s="61"/>
      <c r="AQ1355" s="61"/>
      <c r="AR1355" s="61"/>
      <c r="AS1355" s="61"/>
      <c r="AT1355" s="61"/>
      <c r="AU1355" s="61"/>
      <c r="AV1355" s="61"/>
      <c r="AW1355" s="61"/>
      <c r="AX1355" s="61"/>
      <c r="AY1355" s="61"/>
      <c r="AZ1355" s="61"/>
      <c r="BA1355" s="61"/>
    </row>
    <row r="1356" spans="39:53" x14ac:dyDescent="0.2">
      <c r="AM1356" s="61"/>
      <c r="AN1356" s="61"/>
      <c r="AO1356" s="171"/>
      <c r="AP1356" s="61"/>
      <c r="AQ1356" s="61"/>
      <c r="AR1356" s="61"/>
      <c r="AS1356" s="61"/>
      <c r="AT1356" s="61"/>
      <c r="AU1356" s="61"/>
      <c r="AV1356" s="61"/>
      <c r="AW1356" s="61"/>
      <c r="AX1356" s="61"/>
      <c r="AY1356" s="61"/>
      <c r="AZ1356" s="61"/>
      <c r="BA1356" s="61"/>
    </row>
    <row r="1357" spans="39:53" x14ac:dyDescent="0.2">
      <c r="AM1357" s="61"/>
      <c r="AN1357" s="61"/>
      <c r="AO1357" s="171"/>
      <c r="AP1357" s="61"/>
      <c r="AQ1357" s="61"/>
      <c r="AR1357" s="61"/>
      <c r="AS1357" s="61"/>
      <c r="AT1357" s="61"/>
      <c r="AU1357" s="61"/>
      <c r="AV1357" s="61"/>
      <c r="AW1357" s="61"/>
      <c r="AX1357" s="61"/>
      <c r="AY1357" s="61"/>
      <c r="AZ1357" s="61"/>
      <c r="BA1357" s="61"/>
    </row>
    <row r="1358" spans="39:53" x14ac:dyDescent="0.2">
      <c r="AM1358" s="61"/>
      <c r="AN1358" s="61"/>
      <c r="AO1358" s="171"/>
      <c r="AP1358" s="61"/>
      <c r="AQ1358" s="61"/>
      <c r="AR1358" s="61"/>
      <c r="AS1358" s="61"/>
      <c r="AT1358" s="61"/>
      <c r="AU1358" s="61"/>
      <c r="AV1358" s="61"/>
      <c r="AW1358" s="61"/>
      <c r="AX1358" s="61"/>
      <c r="AY1358" s="61"/>
      <c r="AZ1358" s="61"/>
      <c r="BA1358" s="61"/>
    </row>
    <row r="1359" spans="39:53" x14ac:dyDescent="0.2">
      <c r="AM1359" s="61"/>
      <c r="AN1359" s="61"/>
      <c r="AO1359" s="171"/>
      <c r="AP1359" s="61"/>
      <c r="AQ1359" s="61"/>
      <c r="AR1359" s="61"/>
      <c r="AS1359" s="61"/>
      <c r="AT1359" s="61"/>
      <c r="AU1359" s="61"/>
      <c r="AV1359" s="61"/>
      <c r="AW1359" s="61"/>
      <c r="AX1359" s="61"/>
      <c r="AY1359" s="61"/>
      <c r="AZ1359" s="61"/>
      <c r="BA1359" s="61"/>
    </row>
    <row r="1360" spans="39:53" x14ac:dyDescent="0.2">
      <c r="AM1360" s="61"/>
      <c r="AN1360" s="61"/>
      <c r="AO1360" s="171"/>
      <c r="AP1360" s="61"/>
      <c r="AQ1360" s="61"/>
      <c r="AR1360" s="61"/>
      <c r="AS1360" s="61"/>
      <c r="AT1360" s="61"/>
      <c r="AU1360" s="61"/>
      <c r="AV1360" s="61"/>
      <c r="AW1360" s="61"/>
      <c r="AX1360" s="61"/>
      <c r="AY1360" s="61"/>
      <c r="AZ1360" s="61"/>
      <c r="BA1360" s="61"/>
    </row>
    <row r="1361" spans="39:53" x14ac:dyDescent="0.2">
      <c r="AM1361" s="61"/>
      <c r="AN1361" s="61"/>
      <c r="AO1361" s="171"/>
      <c r="AP1361" s="61"/>
      <c r="AQ1361" s="61"/>
      <c r="AR1361" s="61"/>
      <c r="AS1361" s="61"/>
      <c r="AT1361" s="61"/>
      <c r="AU1361" s="61"/>
      <c r="AV1361" s="61"/>
      <c r="AW1361" s="61"/>
      <c r="AX1361" s="61"/>
      <c r="AY1361" s="61"/>
      <c r="AZ1361" s="61"/>
      <c r="BA1361" s="61"/>
    </row>
    <row r="1362" spans="39:53" x14ac:dyDescent="0.2">
      <c r="AM1362" s="61"/>
      <c r="AN1362" s="61"/>
      <c r="AO1362" s="171"/>
      <c r="AP1362" s="61"/>
      <c r="AQ1362" s="61"/>
      <c r="AR1362" s="61"/>
      <c r="AS1362" s="61"/>
      <c r="AT1362" s="61"/>
      <c r="AU1362" s="61"/>
      <c r="AV1362" s="61"/>
      <c r="AW1362" s="61"/>
      <c r="AX1362" s="61"/>
      <c r="AY1362" s="61"/>
      <c r="AZ1362" s="61"/>
      <c r="BA1362" s="61"/>
    </row>
    <row r="1363" spans="39:53" x14ac:dyDescent="0.2">
      <c r="AM1363" s="61"/>
      <c r="AN1363" s="61"/>
      <c r="AO1363" s="171"/>
      <c r="AP1363" s="61"/>
      <c r="AQ1363" s="61"/>
      <c r="AR1363" s="61"/>
      <c r="AS1363" s="61"/>
      <c r="AT1363" s="61"/>
      <c r="AU1363" s="61"/>
      <c r="AV1363" s="61"/>
      <c r="AW1363" s="61"/>
      <c r="AX1363" s="61"/>
      <c r="AY1363" s="61"/>
      <c r="AZ1363" s="61"/>
      <c r="BA1363" s="61"/>
    </row>
    <row r="1364" spans="39:53" x14ac:dyDescent="0.2">
      <c r="AM1364" s="61"/>
      <c r="AN1364" s="61"/>
      <c r="AO1364" s="171"/>
      <c r="AP1364" s="61"/>
      <c r="AQ1364" s="61"/>
      <c r="AR1364" s="61"/>
      <c r="AS1364" s="61"/>
      <c r="AT1364" s="61"/>
      <c r="AU1364" s="61"/>
      <c r="AV1364" s="61"/>
      <c r="AW1364" s="61"/>
      <c r="AX1364" s="61"/>
      <c r="AY1364" s="61"/>
      <c r="AZ1364" s="61"/>
      <c r="BA1364" s="61"/>
    </row>
    <row r="1365" spans="39:53" x14ac:dyDescent="0.2">
      <c r="AM1365" s="61"/>
      <c r="AN1365" s="61"/>
      <c r="AO1365" s="171"/>
      <c r="AP1365" s="61"/>
      <c r="AQ1365" s="61"/>
      <c r="AR1365" s="61"/>
      <c r="AS1365" s="61"/>
      <c r="AT1365" s="61"/>
      <c r="AU1365" s="61"/>
      <c r="AV1365" s="61"/>
      <c r="AW1365" s="61"/>
      <c r="AX1365" s="61"/>
      <c r="AY1365" s="61"/>
      <c r="AZ1365" s="61"/>
      <c r="BA1365" s="61"/>
    </row>
    <row r="1366" spans="39:53" x14ac:dyDescent="0.2">
      <c r="AM1366" s="61"/>
      <c r="AN1366" s="61"/>
      <c r="AO1366" s="171"/>
      <c r="AP1366" s="61"/>
      <c r="AQ1366" s="61"/>
      <c r="AR1366" s="61"/>
      <c r="AS1366" s="61"/>
      <c r="AT1366" s="61"/>
      <c r="AU1366" s="61"/>
      <c r="AV1366" s="61"/>
      <c r="AW1366" s="61"/>
      <c r="AX1366" s="61"/>
      <c r="AY1366" s="61"/>
      <c r="AZ1366" s="61"/>
      <c r="BA1366" s="61"/>
    </row>
    <row r="1367" spans="39:53" x14ac:dyDescent="0.2">
      <c r="AM1367" s="61"/>
      <c r="AN1367" s="61"/>
      <c r="AO1367" s="171"/>
      <c r="AP1367" s="61"/>
      <c r="AQ1367" s="61"/>
      <c r="AR1367" s="61"/>
      <c r="AS1367" s="61"/>
      <c r="AT1367" s="61"/>
      <c r="AU1367" s="61"/>
      <c r="AV1367" s="61"/>
      <c r="AW1367" s="61"/>
      <c r="AX1367" s="61"/>
      <c r="AY1367" s="61"/>
      <c r="AZ1367" s="61"/>
      <c r="BA1367" s="61"/>
    </row>
    <row r="1368" spans="39:53" x14ac:dyDescent="0.2">
      <c r="AM1368" s="61"/>
      <c r="AN1368" s="61"/>
      <c r="AO1368" s="171"/>
      <c r="AP1368" s="61"/>
      <c r="AQ1368" s="61"/>
      <c r="AR1368" s="61"/>
      <c r="AS1368" s="61"/>
      <c r="AT1368" s="61"/>
      <c r="AU1368" s="61"/>
      <c r="AV1368" s="61"/>
      <c r="AW1368" s="61"/>
      <c r="AX1368" s="61"/>
      <c r="AY1368" s="61"/>
      <c r="AZ1368" s="61"/>
      <c r="BA1368" s="61"/>
    </row>
    <row r="1369" spans="39:53" x14ac:dyDescent="0.2">
      <c r="AM1369" s="61"/>
      <c r="AN1369" s="61"/>
      <c r="AO1369" s="171"/>
      <c r="AP1369" s="61"/>
      <c r="AQ1369" s="61"/>
      <c r="AR1369" s="61"/>
      <c r="AS1369" s="61"/>
      <c r="AT1369" s="61"/>
      <c r="AU1369" s="61"/>
      <c r="AV1369" s="61"/>
      <c r="AW1369" s="61"/>
      <c r="AX1369" s="61"/>
      <c r="AY1369" s="61"/>
      <c r="AZ1369" s="61"/>
      <c r="BA1369" s="61"/>
    </row>
    <row r="1370" spans="39:53" x14ac:dyDescent="0.2">
      <c r="AM1370" s="61"/>
      <c r="AN1370" s="61"/>
      <c r="AO1370" s="171"/>
      <c r="AP1370" s="61"/>
      <c r="AQ1370" s="61"/>
      <c r="AR1370" s="61"/>
      <c r="AS1370" s="61"/>
      <c r="AT1370" s="61"/>
      <c r="AU1370" s="61"/>
      <c r="AV1370" s="61"/>
      <c r="AW1370" s="61"/>
      <c r="AX1370" s="61"/>
      <c r="AY1370" s="61"/>
      <c r="AZ1370" s="61"/>
      <c r="BA1370" s="61"/>
    </row>
    <row r="1371" spans="39:53" x14ac:dyDescent="0.2">
      <c r="AM1371" s="61"/>
      <c r="AN1371" s="61"/>
      <c r="AO1371" s="171"/>
      <c r="AP1371" s="61"/>
      <c r="AQ1371" s="61"/>
      <c r="AR1371" s="61"/>
      <c r="AS1371" s="61"/>
      <c r="AT1371" s="61"/>
      <c r="AU1371" s="61"/>
      <c r="AV1371" s="61"/>
      <c r="AW1371" s="61"/>
      <c r="AX1371" s="61"/>
      <c r="AY1371" s="61"/>
      <c r="AZ1371" s="61"/>
      <c r="BA1371" s="61"/>
    </row>
    <row r="1372" spans="39:53" x14ac:dyDescent="0.2">
      <c r="AM1372" s="61"/>
      <c r="AN1372" s="61"/>
      <c r="AO1372" s="171"/>
      <c r="AP1372" s="61"/>
      <c r="AQ1372" s="61"/>
      <c r="AR1372" s="61"/>
      <c r="AS1372" s="61"/>
      <c r="AT1372" s="61"/>
      <c r="AU1372" s="61"/>
      <c r="AV1372" s="61"/>
      <c r="AW1372" s="61"/>
      <c r="AX1372" s="61"/>
      <c r="AY1372" s="61"/>
      <c r="AZ1372" s="61"/>
      <c r="BA1372" s="61"/>
    </row>
    <row r="1373" spans="39:53" x14ac:dyDescent="0.2">
      <c r="AM1373" s="61"/>
      <c r="AN1373" s="61"/>
      <c r="AO1373" s="171"/>
      <c r="AP1373" s="61"/>
      <c r="AQ1373" s="61"/>
      <c r="AR1373" s="61"/>
      <c r="AS1373" s="61"/>
      <c r="AT1373" s="61"/>
      <c r="AU1373" s="61"/>
      <c r="AV1373" s="61"/>
      <c r="AW1373" s="61"/>
      <c r="AX1373" s="61"/>
      <c r="AY1373" s="61"/>
      <c r="AZ1373" s="61"/>
      <c r="BA1373" s="61"/>
    </row>
    <row r="1374" spans="39:53" x14ac:dyDescent="0.2">
      <c r="AM1374" s="61"/>
      <c r="AN1374" s="61"/>
      <c r="AO1374" s="171"/>
      <c r="AP1374" s="61"/>
      <c r="AQ1374" s="61"/>
      <c r="AR1374" s="61"/>
      <c r="AS1374" s="61"/>
      <c r="AT1374" s="61"/>
      <c r="AU1374" s="61"/>
      <c r="AV1374" s="61"/>
      <c r="AW1374" s="61"/>
      <c r="AX1374" s="61"/>
      <c r="AY1374" s="61"/>
      <c r="AZ1374" s="61"/>
      <c r="BA1374" s="61"/>
    </row>
    <row r="1375" spans="39:53" x14ac:dyDescent="0.2">
      <c r="AM1375" s="61"/>
      <c r="AN1375" s="61"/>
      <c r="AO1375" s="171"/>
      <c r="AP1375" s="61"/>
      <c r="AQ1375" s="61"/>
      <c r="AR1375" s="61"/>
      <c r="AS1375" s="61"/>
      <c r="AT1375" s="61"/>
      <c r="AU1375" s="61"/>
      <c r="AV1375" s="61"/>
      <c r="AW1375" s="61"/>
      <c r="AX1375" s="61"/>
      <c r="AY1375" s="61"/>
      <c r="AZ1375" s="61"/>
      <c r="BA1375" s="61"/>
    </row>
    <row r="1376" spans="39:53" x14ac:dyDescent="0.2">
      <c r="AM1376" s="61"/>
      <c r="AN1376" s="61"/>
      <c r="AO1376" s="171"/>
      <c r="AP1376" s="61"/>
      <c r="AQ1376" s="61"/>
      <c r="AR1376" s="61"/>
      <c r="AS1376" s="61"/>
      <c r="AT1376" s="61"/>
      <c r="AU1376" s="61"/>
      <c r="AV1376" s="61"/>
      <c r="AW1376" s="61"/>
      <c r="AX1376" s="61"/>
      <c r="AY1376" s="61"/>
      <c r="AZ1376" s="61"/>
      <c r="BA1376" s="61"/>
    </row>
    <row r="1377" spans="39:53" x14ac:dyDescent="0.2">
      <c r="AM1377" s="61"/>
      <c r="AN1377" s="61"/>
      <c r="AO1377" s="171"/>
      <c r="AP1377" s="61"/>
      <c r="AQ1377" s="61"/>
      <c r="AR1377" s="61"/>
      <c r="AS1377" s="61"/>
      <c r="AT1377" s="61"/>
      <c r="AU1377" s="61"/>
      <c r="AV1377" s="61"/>
      <c r="AW1377" s="61"/>
      <c r="AX1377" s="61"/>
      <c r="AY1377" s="61"/>
      <c r="AZ1377" s="61"/>
      <c r="BA1377" s="61"/>
    </row>
    <row r="1378" spans="39:53" x14ac:dyDescent="0.2">
      <c r="AM1378" s="61"/>
      <c r="AN1378" s="61"/>
      <c r="AO1378" s="171"/>
      <c r="AP1378" s="61"/>
      <c r="AQ1378" s="61"/>
      <c r="AR1378" s="61"/>
      <c r="AS1378" s="61"/>
      <c r="AT1378" s="61"/>
      <c r="AU1378" s="61"/>
      <c r="AV1378" s="61"/>
      <c r="AW1378" s="61"/>
      <c r="AX1378" s="61"/>
      <c r="AY1378" s="61"/>
      <c r="AZ1378" s="61"/>
      <c r="BA1378" s="61"/>
    </row>
    <row r="1379" spans="39:53" x14ac:dyDescent="0.2">
      <c r="AM1379" s="61"/>
      <c r="AN1379" s="61"/>
      <c r="AO1379" s="171"/>
      <c r="AP1379" s="61"/>
      <c r="AQ1379" s="61"/>
      <c r="AR1379" s="61"/>
      <c r="AS1379" s="61"/>
      <c r="AT1379" s="61"/>
      <c r="AU1379" s="61"/>
      <c r="AV1379" s="61"/>
      <c r="AW1379" s="61"/>
      <c r="AX1379" s="61"/>
      <c r="AY1379" s="61"/>
      <c r="AZ1379" s="61"/>
      <c r="BA1379" s="61"/>
    </row>
    <row r="1380" spans="39:53" x14ac:dyDescent="0.2">
      <c r="AM1380" s="61"/>
      <c r="AN1380" s="61"/>
      <c r="AO1380" s="171"/>
      <c r="AP1380" s="61"/>
      <c r="AQ1380" s="61"/>
      <c r="AR1380" s="61"/>
      <c r="AS1380" s="61"/>
      <c r="AT1380" s="61"/>
      <c r="AU1380" s="61"/>
      <c r="AV1380" s="61"/>
      <c r="AW1380" s="61"/>
      <c r="AX1380" s="61"/>
      <c r="AY1380" s="61"/>
      <c r="AZ1380" s="61"/>
      <c r="BA1380" s="61"/>
    </row>
    <row r="1381" spans="39:53" x14ac:dyDescent="0.2">
      <c r="AM1381" s="61"/>
      <c r="AN1381" s="61"/>
      <c r="AO1381" s="171"/>
      <c r="AP1381" s="61"/>
      <c r="AQ1381" s="61"/>
      <c r="AR1381" s="61"/>
      <c r="AS1381" s="61"/>
      <c r="AT1381" s="61"/>
      <c r="AU1381" s="61"/>
      <c r="AV1381" s="61"/>
      <c r="AW1381" s="61"/>
      <c r="AX1381" s="61"/>
      <c r="AY1381" s="61"/>
      <c r="AZ1381" s="61"/>
      <c r="BA1381" s="61"/>
    </row>
    <row r="1382" spans="39:53" x14ac:dyDescent="0.2">
      <c r="AM1382" s="61"/>
      <c r="AN1382" s="61"/>
      <c r="AO1382" s="171"/>
      <c r="AP1382" s="61"/>
      <c r="AQ1382" s="61"/>
      <c r="AR1382" s="61"/>
      <c r="AS1382" s="61"/>
      <c r="AT1382" s="61"/>
      <c r="AU1382" s="61"/>
      <c r="AV1382" s="61"/>
      <c r="AW1382" s="61"/>
      <c r="AX1382" s="61"/>
      <c r="AY1382" s="61"/>
      <c r="AZ1382" s="61"/>
      <c r="BA1382" s="61"/>
    </row>
    <row r="1383" spans="39:53" x14ac:dyDescent="0.2">
      <c r="AM1383" s="61"/>
      <c r="AN1383" s="61"/>
      <c r="AO1383" s="171"/>
      <c r="AP1383" s="61"/>
      <c r="AQ1383" s="61"/>
      <c r="AR1383" s="61"/>
      <c r="AS1383" s="61"/>
      <c r="AT1383" s="61"/>
      <c r="AU1383" s="61"/>
      <c r="AV1383" s="61"/>
      <c r="AW1383" s="61"/>
      <c r="AX1383" s="61"/>
      <c r="AY1383" s="61"/>
      <c r="AZ1383" s="61"/>
      <c r="BA1383" s="61"/>
    </row>
    <row r="1384" spans="39:53" x14ac:dyDescent="0.2">
      <c r="AM1384" s="61"/>
      <c r="AN1384" s="61"/>
      <c r="AO1384" s="171"/>
      <c r="AP1384" s="61"/>
      <c r="AQ1384" s="61"/>
      <c r="AR1384" s="61"/>
      <c r="AS1384" s="61"/>
      <c r="AT1384" s="61"/>
      <c r="AU1384" s="61"/>
      <c r="AV1384" s="61"/>
      <c r="AW1384" s="61"/>
      <c r="AX1384" s="61"/>
      <c r="AY1384" s="61"/>
      <c r="AZ1384" s="61"/>
      <c r="BA1384" s="61"/>
    </row>
    <row r="1385" spans="39:53" x14ac:dyDescent="0.2">
      <c r="AM1385" s="61"/>
      <c r="AN1385" s="61"/>
      <c r="AO1385" s="171"/>
      <c r="AP1385" s="61"/>
      <c r="AQ1385" s="61"/>
      <c r="AR1385" s="61"/>
      <c r="AS1385" s="61"/>
      <c r="AT1385" s="61"/>
      <c r="AU1385" s="61"/>
      <c r="AV1385" s="61"/>
      <c r="AW1385" s="61"/>
      <c r="AX1385" s="61"/>
      <c r="AY1385" s="61"/>
      <c r="AZ1385" s="61"/>
      <c r="BA1385" s="61"/>
    </row>
    <row r="1386" spans="39:53" x14ac:dyDescent="0.2">
      <c r="AM1386" s="61"/>
      <c r="AN1386" s="61"/>
      <c r="AO1386" s="171"/>
      <c r="AP1386" s="61"/>
      <c r="AQ1386" s="61"/>
      <c r="AR1386" s="61"/>
      <c r="AS1386" s="61"/>
      <c r="AT1386" s="61"/>
      <c r="AU1386" s="61"/>
      <c r="AV1386" s="61"/>
      <c r="AW1386" s="61"/>
      <c r="AX1386" s="61"/>
      <c r="AY1386" s="61"/>
      <c r="AZ1386" s="61"/>
      <c r="BA1386" s="61"/>
    </row>
    <row r="1387" spans="39:53" x14ac:dyDescent="0.2">
      <c r="AM1387" s="61"/>
      <c r="AN1387" s="61"/>
      <c r="AO1387" s="171"/>
      <c r="AP1387" s="61"/>
      <c r="AQ1387" s="61"/>
      <c r="AR1387" s="61"/>
      <c r="AS1387" s="61"/>
      <c r="AT1387" s="61"/>
      <c r="AU1387" s="61"/>
      <c r="AV1387" s="61"/>
      <c r="AW1387" s="61"/>
      <c r="AX1387" s="61"/>
      <c r="AY1387" s="61"/>
      <c r="AZ1387" s="61"/>
      <c r="BA1387" s="61"/>
    </row>
    <row r="1388" spans="39:53" x14ac:dyDescent="0.2">
      <c r="AM1388" s="61"/>
      <c r="AN1388" s="61"/>
      <c r="AO1388" s="171"/>
      <c r="AP1388" s="61"/>
      <c r="AQ1388" s="61"/>
      <c r="AR1388" s="61"/>
      <c r="AS1388" s="61"/>
      <c r="AT1388" s="61"/>
      <c r="AU1388" s="61"/>
      <c r="AV1388" s="61"/>
      <c r="AW1388" s="61"/>
      <c r="AX1388" s="61"/>
      <c r="AY1388" s="61"/>
      <c r="AZ1388" s="61"/>
      <c r="BA1388" s="61"/>
    </row>
    <row r="1389" spans="39:53" x14ac:dyDescent="0.2">
      <c r="AM1389" s="61"/>
      <c r="AN1389" s="61"/>
      <c r="AO1389" s="171"/>
      <c r="AP1389" s="61"/>
      <c r="AQ1389" s="61"/>
      <c r="AR1389" s="61"/>
      <c r="AS1389" s="61"/>
      <c r="AT1389" s="61"/>
      <c r="AU1389" s="61"/>
      <c r="AV1389" s="61"/>
      <c r="AW1389" s="61"/>
      <c r="AX1389" s="61"/>
      <c r="AY1389" s="61"/>
      <c r="AZ1389" s="61"/>
      <c r="BA1389" s="61"/>
    </row>
    <row r="1390" spans="39:53" x14ac:dyDescent="0.2">
      <c r="AM1390" s="61"/>
      <c r="AN1390" s="61"/>
      <c r="AO1390" s="171"/>
      <c r="AP1390" s="61"/>
      <c r="AQ1390" s="61"/>
      <c r="AR1390" s="61"/>
      <c r="AS1390" s="61"/>
      <c r="AT1390" s="61"/>
      <c r="AU1390" s="61"/>
      <c r="AV1390" s="61"/>
      <c r="AW1390" s="61"/>
      <c r="AX1390" s="61"/>
      <c r="AY1390" s="61"/>
      <c r="AZ1390" s="61"/>
      <c r="BA1390" s="61"/>
    </row>
    <row r="1391" spans="39:53" x14ac:dyDescent="0.2">
      <c r="AM1391" s="61"/>
      <c r="AN1391" s="61"/>
      <c r="AO1391" s="171"/>
      <c r="AP1391" s="61"/>
      <c r="AQ1391" s="61"/>
      <c r="AR1391" s="61"/>
      <c r="AS1391" s="61"/>
      <c r="AT1391" s="61"/>
      <c r="AU1391" s="61"/>
      <c r="AV1391" s="61"/>
      <c r="AW1391" s="61"/>
      <c r="AX1391" s="61"/>
      <c r="AY1391" s="61"/>
      <c r="AZ1391" s="61"/>
      <c r="BA1391" s="61"/>
    </row>
    <row r="1392" spans="39:53" x14ac:dyDescent="0.2">
      <c r="AM1392" s="61"/>
      <c r="AN1392" s="61"/>
      <c r="AO1392" s="171"/>
      <c r="AP1392" s="61"/>
      <c r="AQ1392" s="61"/>
      <c r="AR1392" s="61"/>
      <c r="AS1392" s="61"/>
      <c r="AT1392" s="61"/>
      <c r="AU1392" s="61"/>
      <c r="AV1392" s="61"/>
      <c r="AW1392" s="61"/>
      <c r="AX1392" s="61"/>
      <c r="AY1392" s="61"/>
      <c r="AZ1392" s="61"/>
      <c r="BA1392" s="61"/>
    </row>
    <row r="1393" spans="39:53" x14ac:dyDescent="0.2">
      <c r="AM1393" s="61"/>
      <c r="AN1393" s="61"/>
      <c r="AO1393" s="171"/>
      <c r="AP1393" s="61"/>
      <c r="AQ1393" s="61"/>
      <c r="AR1393" s="61"/>
      <c r="AS1393" s="61"/>
      <c r="AT1393" s="61"/>
      <c r="AU1393" s="61"/>
      <c r="AV1393" s="61"/>
      <c r="AW1393" s="61"/>
      <c r="AX1393" s="61"/>
      <c r="AY1393" s="61"/>
      <c r="AZ1393" s="61"/>
      <c r="BA1393" s="61"/>
    </row>
    <row r="1394" spans="39:53" x14ac:dyDescent="0.2">
      <c r="AM1394" s="61"/>
      <c r="AN1394" s="61"/>
      <c r="AO1394" s="171"/>
      <c r="AP1394" s="61"/>
      <c r="AQ1394" s="61"/>
      <c r="AR1394" s="61"/>
      <c r="AS1394" s="61"/>
      <c r="AT1394" s="61"/>
      <c r="AU1394" s="61"/>
      <c r="AV1394" s="61"/>
      <c r="AW1394" s="61"/>
      <c r="AX1394" s="61"/>
      <c r="AY1394" s="61"/>
      <c r="AZ1394" s="61"/>
      <c r="BA1394" s="61"/>
    </row>
    <row r="1395" spans="39:53" x14ac:dyDescent="0.2">
      <c r="AM1395" s="61"/>
      <c r="AN1395" s="61"/>
      <c r="AO1395" s="171"/>
      <c r="AP1395" s="61"/>
      <c r="AQ1395" s="61"/>
      <c r="AR1395" s="61"/>
      <c r="AS1395" s="61"/>
      <c r="AT1395" s="61"/>
      <c r="AU1395" s="61"/>
      <c r="AV1395" s="61"/>
      <c r="AW1395" s="61"/>
      <c r="AX1395" s="61"/>
      <c r="AY1395" s="61"/>
      <c r="AZ1395" s="61"/>
      <c r="BA1395" s="61"/>
    </row>
    <row r="1396" spans="39:53" x14ac:dyDescent="0.2">
      <c r="AM1396" s="61"/>
      <c r="AN1396" s="61"/>
      <c r="AO1396" s="171"/>
      <c r="AP1396" s="61"/>
      <c r="AQ1396" s="61"/>
      <c r="AR1396" s="61"/>
      <c r="AS1396" s="61"/>
      <c r="AT1396" s="61"/>
      <c r="AU1396" s="61"/>
      <c r="AV1396" s="61"/>
      <c r="AW1396" s="61"/>
      <c r="AX1396" s="61"/>
      <c r="AY1396" s="61"/>
      <c r="AZ1396" s="61"/>
      <c r="BA1396" s="61"/>
    </row>
    <row r="1397" spans="39:53" x14ac:dyDescent="0.2">
      <c r="AM1397" s="61"/>
      <c r="AN1397" s="61"/>
      <c r="AO1397" s="171"/>
      <c r="AP1397" s="61"/>
      <c r="AQ1397" s="61"/>
      <c r="AR1397" s="61"/>
      <c r="AS1397" s="61"/>
      <c r="AT1397" s="61"/>
      <c r="AU1397" s="61"/>
      <c r="AV1397" s="61"/>
      <c r="AW1397" s="61"/>
      <c r="AX1397" s="61"/>
      <c r="AY1397" s="61"/>
      <c r="AZ1397" s="61"/>
      <c r="BA1397" s="61"/>
    </row>
    <row r="1398" spans="39:53" x14ac:dyDescent="0.2">
      <c r="AM1398" s="61"/>
      <c r="AN1398" s="61"/>
      <c r="AO1398" s="171"/>
      <c r="AP1398" s="61"/>
      <c r="AQ1398" s="61"/>
      <c r="AR1398" s="61"/>
      <c r="AS1398" s="61"/>
      <c r="AT1398" s="61"/>
      <c r="AU1398" s="61"/>
      <c r="AV1398" s="61"/>
      <c r="AW1398" s="61"/>
      <c r="AX1398" s="61"/>
      <c r="AY1398" s="61"/>
      <c r="AZ1398" s="61"/>
      <c r="BA1398" s="61"/>
    </row>
    <row r="1399" spans="39:53" x14ac:dyDescent="0.2">
      <c r="AM1399" s="61"/>
      <c r="AN1399" s="61"/>
      <c r="AO1399" s="171"/>
      <c r="AP1399" s="61"/>
      <c r="AQ1399" s="61"/>
      <c r="AR1399" s="61"/>
      <c r="AS1399" s="61"/>
      <c r="AT1399" s="61"/>
      <c r="AU1399" s="61"/>
      <c r="AV1399" s="61"/>
      <c r="AW1399" s="61"/>
      <c r="AX1399" s="61"/>
      <c r="AY1399" s="61"/>
      <c r="AZ1399" s="61"/>
      <c r="BA1399" s="61"/>
    </row>
    <row r="1400" spans="39:53" x14ac:dyDescent="0.2">
      <c r="AM1400" s="61"/>
      <c r="AN1400" s="61"/>
      <c r="AO1400" s="171"/>
      <c r="AP1400" s="61"/>
      <c r="AQ1400" s="61"/>
      <c r="AR1400" s="61"/>
      <c r="AS1400" s="61"/>
      <c r="AT1400" s="61"/>
      <c r="AU1400" s="61"/>
      <c r="AV1400" s="61"/>
      <c r="AW1400" s="61"/>
      <c r="AX1400" s="61"/>
      <c r="AY1400" s="61"/>
      <c r="AZ1400" s="61"/>
      <c r="BA1400" s="61"/>
    </row>
    <row r="1401" spans="39:53" x14ac:dyDescent="0.2">
      <c r="AM1401" s="61"/>
      <c r="AN1401" s="61"/>
      <c r="AO1401" s="171"/>
      <c r="AP1401" s="61"/>
      <c r="AQ1401" s="61"/>
      <c r="AR1401" s="61"/>
      <c r="AS1401" s="61"/>
      <c r="AT1401" s="61"/>
      <c r="AU1401" s="61"/>
      <c r="AV1401" s="61"/>
      <c r="AW1401" s="61"/>
      <c r="AX1401" s="61"/>
      <c r="AY1401" s="61"/>
      <c r="AZ1401" s="61"/>
      <c r="BA1401" s="61"/>
    </row>
    <row r="1402" spans="39:53" x14ac:dyDescent="0.2">
      <c r="AM1402" s="61"/>
      <c r="AN1402" s="61"/>
      <c r="AO1402" s="171"/>
      <c r="AP1402" s="61"/>
      <c r="AQ1402" s="61"/>
      <c r="AR1402" s="61"/>
      <c r="AS1402" s="61"/>
      <c r="AT1402" s="61"/>
      <c r="AU1402" s="61"/>
      <c r="AV1402" s="61"/>
      <c r="AW1402" s="61"/>
      <c r="AX1402" s="61"/>
      <c r="AY1402" s="61"/>
      <c r="AZ1402" s="61"/>
      <c r="BA1402" s="61"/>
    </row>
    <row r="1403" spans="39:53" x14ac:dyDescent="0.2">
      <c r="AM1403" s="61"/>
      <c r="AN1403" s="61"/>
      <c r="AO1403" s="171"/>
      <c r="AP1403" s="61"/>
      <c r="AQ1403" s="61"/>
      <c r="AR1403" s="61"/>
      <c r="AS1403" s="61"/>
      <c r="AT1403" s="61"/>
      <c r="AU1403" s="61"/>
      <c r="AV1403" s="61"/>
      <c r="AW1403" s="61"/>
      <c r="AX1403" s="61"/>
      <c r="AY1403" s="61"/>
      <c r="AZ1403" s="61"/>
      <c r="BA1403" s="61"/>
    </row>
    <row r="1404" spans="39:53" x14ac:dyDescent="0.2">
      <c r="AM1404" s="61"/>
      <c r="AN1404" s="61"/>
      <c r="AO1404" s="171"/>
      <c r="AP1404" s="61"/>
      <c r="AQ1404" s="61"/>
      <c r="AR1404" s="61"/>
      <c r="AS1404" s="61"/>
      <c r="AT1404" s="61"/>
      <c r="AU1404" s="61"/>
      <c r="AV1404" s="61"/>
      <c r="AW1404" s="61"/>
      <c r="AX1404" s="61"/>
      <c r="AY1404" s="61"/>
      <c r="AZ1404" s="61"/>
      <c r="BA1404" s="61"/>
    </row>
    <row r="1405" spans="39:53" x14ac:dyDescent="0.2">
      <c r="AM1405" s="61"/>
      <c r="AN1405" s="61"/>
      <c r="AO1405" s="171"/>
      <c r="AP1405" s="61"/>
      <c r="AQ1405" s="61"/>
      <c r="AR1405" s="61"/>
      <c r="AS1405" s="61"/>
      <c r="AT1405" s="61"/>
      <c r="AU1405" s="61"/>
      <c r="AV1405" s="61"/>
      <c r="AW1405" s="61"/>
      <c r="AX1405" s="61"/>
      <c r="AY1405" s="61"/>
      <c r="AZ1405" s="61"/>
      <c r="BA1405" s="61"/>
    </row>
    <row r="1406" spans="39:53" x14ac:dyDescent="0.2">
      <c r="AM1406" s="61"/>
      <c r="AN1406" s="61"/>
      <c r="AO1406" s="171"/>
      <c r="AP1406" s="61"/>
      <c r="AQ1406" s="61"/>
      <c r="AR1406" s="61"/>
      <c r="AS1406" s="61"/>
      <c r="AT1406" s="61"/>
      <c r="AU1406" s="61"/>
      <c r="AV1406" s="61"/>
      <c r="AW1406" s="61"/>
      <c r="AX1406" s="61"/>
      <c r="AY1406" s="61"/>
      <c r="AZ1406" s="61"/>
      <c r="BA1406" s="61"/>
    </row>
    <row r="1407" spans="39:53" x14ac:dyDescent="0.2">
      <c r="AM1407" s="61"/>
      <c r="AN1407" s="61"/>
      <c r="AO1407" s="171"/>
      <c r="AP1407" s="61"/>
      <c r="AQ1407" s="61"/>
      <c r="AR1407" s="61"/>
      <c r="AS1407" s="61"/>
      <c r="AT1407" s="61"/>
      <c r="AU1407" s="61"/>
      <c r="AV1407" s="61"/>
      <c r="AW1407" s="61"/>
      <c r="AX1407" s="61"/>
      <c r="AY1407" s="61"/>
      <c r="AZ1407" s="61"/>
      <c r="BA1407" s="61"/>
    </row>
    <row r="1408" spans="39:53" x14ac:dyDescent="0.2">
      <c r="AM1408" s="61"/>
      <c r="AN1408" s="61"/>
      <c r="AO1408" s="171"/>
      <c r="AP1408" s="61"/>
      <c r="AQ1408" s="61"/>
      <c r="AR1408" s="61"/>
      <c r="AS1408" s="61"/>
      <c r="AT1408" s="61"/>
      <c r="AU1408" s="61"/>
      <c r="AV1408" s="61"/>
      <c r="AW1408" s="61"/>
      <c r="AX1408" s="61"/>
      <c r="AY1408" s="61"/>
      <c r="AZ1408" s="61"/>
      <c r="BA1408" s="61"/>
    </row>
    <row r="1409" spans="39:53" x14ac:dyDescent="0.2">
      <c r="AM1409" s="61"/>
      <c r="AN1409" s="61"/>
      <c r="AO1409" s="171"/>
      <c r="AP1409" s="61"/>
      <c r="AQ1409" s="61"/>
      <c r="AR1409" s="61"/>
      <c r="AS1409" s="61"/>
      <c r="AT1409" s="61"/>
      <c r="AU1409" s="61"/>
      <c r="AV1409" s="61"/>
      <c r="AW1409" s="61"/>
      <c r="AX1409" s="61"/>
      <c r="AY1409" s="61"/>
      <c r="AZ1409" s="61"/>
      <c r="BA1409" s="61"/>
    </row>
    <row r="1410" spans="39:53" x14ac:dyDescent="0.2">
      <c r="AM1410" s="61"/>
      <c r="AN1410" s="61"/>
      <c r="AO1410" s="171"/>
      <c r="AP1410" s="61"/>
      <c r="AQ1410" s="61"/>
      <c r="AR1410" s="61"/>
      <c r="AS1410" s="61"/>
      <c r="AT1410" s="61"/>
      <c r="AU1410" s="61"/>
      <c r="AV1410" s="61"/>
      <c r="AW1410" s="61"/>
      <c r="AX1410" s="61"/>
      <c r="AY1410" s="61"/>
      <c r="AZ1410" s="61"/>
      <c r="BA1410" s="61"/>
    </row>
    <row r="1411" spans="39:53" x14ac:dyDescent="0.2">
      <c r="AM1411" s="61"/>
      <c r="AN1411" s="61"/>
      <c r="AO1411" s="171"/>
      <c r="AP1411" s="61"/>
      <c r="AQ1411" s="61"/>
      <c r="AR1411" s="61"/>
      <c r="AS1411" s="61"/>
      <c r="AT1411" s="61"/>
      <c r="AU1411" s="61"/>
      <c r="AV1411" s="61"/>
      <c r="AW1411" s="61"/>
      <c r="AX1411" s="61"/>
      <c r="AY1411" s="61"/>
      <c r="AZ1411" s="61"/>
      <c r="BA1411" s="61"/>
    </row>
    <row r="1412" spans="39:53" x14ac:dyDescent="0.2">
      <c r="AM1412" s="61"/>
      <c r="AN1412" s="61"/>
      <c r="AO1412" s="171"/>
      <c r="AP1412" s="61"/>
      <c r="AQ1412" s="61"/>
      <c r="AR1412" s="61"/>
      <c r="AS1412" s="61"/>
      <c r="AT1412" s="61"/>
      <c r="AU1412" s="61"/>
      <c r="AV1412" s="61"/>
      <c r="AW1412" s="61"/>
      <c r="AX1412" s="61"/>
      <c r="AY1412" s="61"/>
      <c r="AZ1412" s="61"/>
      <c r="BA1412" s="61"/>
    </row>
    <row r="1413" spans="39:53" x14ac:dyDescent="0.2">
      <c r="AM1413" s="61"/>
      <c r="AN1413" s="61"/>
      <c r="AO1413" s="171"/>
      <c r="AP1413" s="61"/>
      <c r="AQ1413" s="61"/>
      <c r="AR1413" s="61"/>
      <c r="AS1413" s="61"/>
      <c r="AT1413" s="61"/>
      <c r="AU1413" s="61"/>
      <c r="AV1413" s="61"/>
      <c r="AW1413" s="61"/>
      <c r="AX1413" s="61"/>
      <c r="AY1413" s="61"/>
      <c r="AZ1413" s="61"/>
      <c r="BA1413" s="61"/>
    </row>
    <row r="1414" spans="39:53" x14ac:dyDescent="0.2">
      <c r="AM1414" s="61"/>
      <c r="AN1414" s="61"/>
      <c r="AO1414" s="171"/>
      <c r="AP1414" s="61"/>
      <c r="AQ1414" s="61"/>
      <c r="AR1414" s="61"/>
      <c r="AS1414" s="61"/>
      <c r="AT1414" s="61"/>
      <c r="AU1414" s="61"/>
      <c r="AV1414" s="61"/>
      <c r="AW1414" s="61"/>
      <c r="AX1414" s="61"/>
      <c r="AY1414" s="61"/>
      <c r="AZ1414" s="61"/>
      <c r="BA1414" s="61"/>
    </row>
    <row r="1415" spans="39:53" x14ac:dyDescent="0.2">
      <c r="AM1415" s="61"/>
      <c r="AN1415" s="61"/>
      <c r="AO1415" s="171"/>
      <c r="AP1415" s="61"/>
      <c r="AQ1415" s="61"/>
      <c r="AR1415" s="61"/>
      <c r="AS1415" s="61"/>
      <c r="AT1415" s="61"/>
      <c r="AU1415" s="61"/>
      <c r="AV1415" s="61"/>
      <c r="AW1415" s="61"/>
      <c r="AX1415" s="61"/>
      <c r="AY1415" s="61"/>
      <c r="AZ1415" s="61"/>
      <c r="BA1415" s="61"/>
    </row>
    <row r="1416" spans="39:53" x14ac:dyDescent="0.2">
      <c r="AM1416" s="61"/>
      <c r="AN1416" s="61"/>
      <c r="AO1416" s="171"/>
      <c r="AP1416" s="61"/>
      <c r="AQ1416" s="61"/>
      <c r="AR1416" s="61"/>
      <c r="AS1416" s="61"/>
      <c r="AT1416" s="61"/>
      <c r="AU1416" s="61"/>
      <c r="AV1416" s="61"/>
      <c r="AW1416" s="61"/>
      <c r="AX1416" s="61"/>
      <c r="AY1416" s="61"/>
      <c r="AZ1416" s="61"/>
      <c r="BA1416" s="61"/>
    </row>
    <row r="1417" spans="39:53" x14ac:dyDescent="0.2">
      <c r="AM1417" s="61"/>
      <c r="AN1417" s="61"/>
      <c r="AO1417" s="171"/>
      <c r="AP1417" s="61"/>
      <c r="AQ1417" s="61"/>
      <c r="AR1417" s="61"/>
      <c r="AS1417" s="61"/>
      <c r="AT1417" s="61"/>
      <c r="AU1417" s="61"/>
      <c r="AV1417" s="61"/>
      <c r="AW1417" s="61"/>
      <c r="AX1417" s="61"/>
      <c r="AY1417" s="61"/>
      <c r="AZ1417" s="61"/>
      <c r="BA1417" s="61"/>
    </row>
    <row r="1418" spans="39:53" x14ac:dyDescent="0.2">
      <c r="AM1418" s="61"/>
      <c r="AN1418" s="61"/>
      <c r="AO1418" s="171"/>
      <c r="AP1418" s="61"/>
      <c r="AQ1418" s="61"/>
      <c r="AR1418" s="61"/>
      <c r="AS1418" s="61"/>
      <c r="AT1418" s="61"/>
      <c r="AU1418" s="61"/>
      <c r="AV1418" s="61"/>
      <c r="AW1418" s="61"/>
      <c r="AX1418" s="61"/>
      <c r="AY1418" s="61"/>
      <c r="AZ1418" s="61"/>
      <c r="BA1418" s="61"/>
    </row>
    <row r="1419" spans="39:53" x14ac:dyDescent="0.2">
      <c r="AM1419" s="61"/>
      <c r="AN1419" s="61"/>
      <c r="AO1419" s="171"/>
      <c r="AP1419" s="61"/>
      <c r="AQ1419" s="61"/>
      <c r="AR1419" s="61"/>
      <c r="AS1419" s="61"/>
      <c r="AT1419" s="61"/>
      <c r="AU1419" s="61"/>
      <c r="AV1419" s="61"/>
      <c r="AW1419" s="61"/>
      <c r="AX1419" s="61"/>
      <c r="AY1419" s="61"/>
      <c r="AZ1419" s="61"/>
      <c r="BA1419" s="61"/>
    </row>
    <row r="1420" spans="39:53" x14ac:dyDescent="0.2">
      <c r="AM1420" s="61"/>
      <c r="AN1420" s="61"/>
      <c r="AO1420" s="171"/>
      <c r="AP1420" s="61"/>
      <c r="AQ1420" s="61"/>
      <c r="AR1420" s="61"/>
      <c r="AS1420" s="61"/>
      <c r="AT1420" s="61"/>
      <c r="AU1420" s="61"/>
      <c r="AV1420" s="61"/>
      <c r="AW1420" s="61"/>
      <c r="AX1420" s="61"/>
      <c r="AY1420" s="61"/>
      <c r="AZ1420" s="61"/>
      <c r="BA1420" s="61"/>
    </row>
    <row r="1421" spans="39:53" x14ac:dyDescent="0.2">
      <c r="AM1421" s="61"/>
      <c r="AN1421" s="61"/>
      <c r="AO1421" s="171"/>
      <c r="AP1421" s="61"/>
      <c r="AQ1421" s="61"/>
      <c r="AR1421" s="61"/>
      <c r="AS1421" s="61"/>
      <c r="AT1421" s="61"/>
      <c r="AU1421" s="61"/>
      <c r="AV1421" s="61"/>
      <c r="AW1421" s="61"/>
      <c r="AX1421" s="61"/>
      <c r="AY1421" s="61"/>
      <c r="AZ1421" s="61"/>
      <c r="BA1421" s="61"/>
    </row>
    <row r="1422" spans="39:53" x14ac:dyDescent="0.2">
      <c r="AM1422" s="61"/>
      <c r="AN1422" s="61"/>
      <c r="AO1422" s="171"/>
      <c r="AP1422" s="61"/>
      <c r="AQ1422" s="61"/>
      <c r="AR1422" s="61"/>
      <c r="AS1422" s="61"/>
      <c r="AT1422" s="61"/>
      <c r="AU1422" s="61"/>
      <c r="AV1422" s="61"/>
      <c r="AW1422" s="61"/>
      <c r="AX1422" s="61"/>
      <c r="AY1422" s="61"/>
      <c r="AZ1422" s="61"/>
      <c r="BA1422" s="61"/>
    </row>
    <row r="1423" spans="39:53" x14ac:dyDescent="0.2">
      <c r="AM1423" s="61"/>
      <c r="AN1423" s="61"/>
      <c r="AO1423" s="171"/>
      <c r="AP1423" s="61"/>
      <c r="AQ1423" s="61"/>
      <c r="AR1423" s="61"/>
      <c r="AS1423" s="61"/>
      <c r="AT1423" s="61"/>
      <c r="AU1423" s="61"/>
      <c r="AV1423" s="61"/>
      <c r="AW1423" s="61"/>
      <c r="AX1423" s="61"/>
      <c r="AY1423" s="61"/>
      <c r="AZ1423" s="61"/>
      <c r="BA1423" s="61"/>
    </row>
    <row r="1424" spans="39:53" x14ac:dyDescent="0.2">
      <c r="AM1424" s="61"/>
      <c r="AN1424" s="61"/>
      <c r="AO1424" s="171"/>
      <c r="AP1424" s="61"/>
      <c r="AQ1424" s="61"/>
      <c r="AR1424" s="61"/>
      <c r="AS1424" s="61"/>
      <c r="AT1424" s="61"/>
      <c r="AU1424" s="61"/>
      <c r="AV1424" s="61"/>
      <c r="AW1424" s="61"/>
      <c r="AX1424" s="61"/>
      <c r="AY1424" s="61"/>
      <c r="AZ1424" s="61"/>
      <c r="BA1424" s="61"/>
    </row>
    <row r="1425" spans="39:53" x14ac:dyDescent="0.2">
      <c r="AM1425" s="61"/>
      <c r="AN1425" s="61"/>
      <c r="AO1425" s="171"/>
      <c r="AP1425" s="61"/>
      <c r="AQ1425" s="61"/>
      <c r="AR1425" s="61"/>
      <c r="AS1425" s="61"/>
      <c r="AT1425" s="61"/>
      <c r="AU1425" s="61"/>
      <c r="AV1425" s="61"/>
      <c r="AW1425" s="61"/>
      <c r="AX1425" s="61"/>
      <c r="AY1425" s="61"/>
      <c r="AZ1425" s="61"/>
      <c r="BA1425" s="61"/>
    </row>
    <row r="1426" spans="39:53" x14ac:dyDescent="0.2">
      <c r="AM1426" s="61"/>
      <c r="AN1426" s="61"/>
      <c r="AO1426" s="171"/>
      <c r="AP1426" s="61"/>
      <c r="AQ1426" s="61"/>
      <c r="AR1426" s="61"/>
      <c r="AS1426" s="61"/>
      <c r="AT1426" s="61"/>
      <c r="AU1426" s="61"/>
      <c r="AV1426" s="61"/>
      <c r="AW1426" s="61"/>
      <c r="AX1426" s="61"/>
      <c r="AY1426" s="61"/>
      <c r="AZ1426" s="61"/>
      <c r="BA1426" s="61"/>
    </row>
    <row r="1427" spans="39:53" x14ac:dyDescent="0.2">
      <c r="AM1427" s="61"/>
      <c r="AN1427" s="61"/>
      <c r="AO1427" s="171"/>
      <c r="AP1427" s="61"/>
      <c r="AQ1427" s="61"/>
      <c r="AR1427" s="61"/>
      <c r="AS1427" s="61"/>
      <c r="AT1427" s="61"/>
      <c r="AU1427" s="61"/>
      <c r="AV1427" s="61"/>
      <c r="AW1427" s="61"/>
      <c r="AX1427" s="61"/>
      <c r="AY1427" s="61"/>
      <c r="AZ1427" s="61"/>
      <c r="BA1427" s="61"/>
    </row>
    <row r="1428" spans="39:53" x14ac:dyDescent="0.2">
      <c r="AM1428" s="61"/>
      <c r="AN1428" s="61"/>
      <c r="AO1428" s="171"/>
      <c r="AP1428" s="61"/>
      <c r="AQ1428" s="61"/>
      <c r="AR1428" s="61"/>
      <c r="AS1428" s="61"/>
      <c r="AT1428" s="61"/>
      <c r="AU1428" s="61"/>
      <c r="AV1428" s="61"/>
      <c r="AW1428" s="61"/>
      <c r="AX1428" s="61"/>
      <c r="AY1428" s="61"/>
      <c r="AZ1428" s="61"/>
      <c r="BA1428" s="61"/>
    </row>
    <row r="1429" spans="39:53" x14ac:dyDescent="0.2">
      <c r="AM1429" s="61"/>
      <c r="AN1429" s="61"/>
      <c r="AO1429" s="171"/>
      <c r="AP1429" s="61"/>
      <c r="AQ1429" s="61"/>
      <c r="AR1429" s="61"/>
      <c r="AS1429" s="61"/>
      <c r="AT1429" s="61"/>
      <c r="AU1429" s="61"/>
      <c r="AV1429" s="61"/>
      <c r="AW1429" s="61"/>
      <c r="AX1429" s="61"/>
      <c r="AY1429" s="61"/>
      <c r="AZ1429" s="61"/>
      <c r="BA1429" s="61"/>
    </row>
    <row r="1430" spans="39:53" x14ac:dyDescent="0.2">
      <c r="AM1430" s="61"/>
      <c r="AN1430" s="61"/>
      <c r="AO1430" s="171"/>
      <c r="AP1430" s="61"/>
      <c r="AQ1430" s="61"/>
      <c r="AR1430" s="61"/>
      <c r="AS1430" s="61"/>
      <c r="AT1430" s="61"/>
      <c r="AU1430" s="61"/>
      <c r="AV1430" s="61"/>
      <c r="AW1430" s="61"/>
      <c r="AX1430" s="61"/>
      <c r="AY1430" s="61"/>
      <c r="AZ1430" s="61"/>
      <c r="BA1430" s="61"/>
    </row>
    <row r="1431" spans="39:53" x14ac:dyDescent="0.2">
      <c r="AM1431" s="61"/>
      <c r="AN1431" s="61"/>
      <c r="AO1431" s="171"/>
      <c r="AP1431" s="61"/>
      <c r="AQ1431" s="61"/>
      <c r="AR1431" s="61"/>
      <c r="AS1431" s="61"/>
      <c r="AT1431" s="61"/>
      <c r="AU1431" s="61"/>
      <c r="AV1431" s="61"/>
      <c r="AW1431" s="61"/>
      <c r="AX1431" s="61"/>
      <c r="AY1431" s="61"/>
      <c r="AZ1431" s="61"/>
      <c r="BA1431" s="61"/>
    </row>
    <row r="1432" spans="39:53" x14ac:dyDescent="0.2">
      <c r="AM1432" s="61"/>
      <c r="AN1432" s="61"/>
      <c r="AO1432" s="171"/>
      <c r="AP1432" s="61"/>
      <c r="AQ1432" s="61"/>
      <c r="AR1432" s="61"/>
      <c r="AS1432" s="61"/>
      <c r="AT1432" s="61"/>
      <c r="AU1432" s="61"/>
      <c r="AV1432" s="61"/>
      <c r="AW1432" s="61"/>
      <c r="AX1432" s="61"/>
      <c r="AY1432" s="61"/>
      <c r="AZ1432" s="61"/>
      <c r="BA1432" s="61"/>
    </row>
    <row r="1433" spans="39:53" x14ac:dyDescent="0.2">
      <c r="AM1433" s="61"/>
      <c r="AN1433" s="61"/>
      <c r="AO1433" s="171"/>
      <c r="AP1433" s="61"/>
      <c r="AQ1433" s="61"/>
      <c r="AR1433" s="61"/>
      <c r="AS1433" s="61"/>
      <c r="AT1433" s="61"/>
      <c r="AU1433" s="61"/>
      <c r="AV1433" s="61"/>
      <c r="AW1433" s="61"/>
      <c r="AX1433" s="61"/>
      <c r="AY1433" s="61"/>
      <c r="AZ1433" s="61"/>
      <c r="BA1433" s="61"/>
    </row>
    <row r="1434" spans="39:53" x14ac:dyDescent="0.2">
      <c r="AM1434" s="61"/>
      <c r="AN1434" s="61"/>
      <c r="AO1434" s="171"/>
      <c r="AP1434" s="61"/>
      <c r="AQ1434" s="61"/>
      <c r="AR1434" s="61"/>
      <c r="AS1434" s="61"/>
      <c r="AT1434" s="61"/>
      <c r="AU1434" s="61"/>
      <c r="AV1434" s="61"/>
      <c r="AW1434" s="61"/>
      <c r="AX1434" s="61"/>
      <c r="AY1434" s="61"/>
      <c r="AZ1434" s="61"/>
      <c r="BA1434" s="61"/>
    </row>
    <row r="1435" spans="39:53" x14ac:dyDescent="0.2">
      <c r="AM1435" s="61"/>
      <c r="AN1435" s="61"/>
      <c r="AO1435" s="171"/>
      <c r="AP1435" s="61"/>
      <c r="AQ1435" s="61"/>
      <c r="AR1435" s="61"/>
      <c r="AS1435" s="61"/>
      <c r="AT1435" s="61"/>
      <c r="AU1435" s="61"/>
      <c r="AV1435" s="61"/>
      <c r="AW1435" s="61"/>
      <c r="AX1435" s="61"/>
      <c r="AY1435" s="61"/>
      <c r="AZ1435" s="61"/>
      <c r="BA1435" s="61"/>
    </row>
    <row r="1436" spans="39:53" x14ac:dyDescent="0.2">
      <c r="AM1436" s="61"/>
      <c r="AN1436" s="61"/>
      <c r="AO1436" s="171"/>
      <c r="AP1436" s="61"/>
      <c r="AQ1436" s="61"/>
      <c r="AR1436" s="61"/>
      <c r="AS1436" s="61"/>
      <c r="AT1436" s="61"/>
      <c r="AU1436" s="61"/>
      <c r="AV1436" s="61"/>
      <c r="AW1436" s="61"/>
      <c r="AX1436" s="61"/>
      <c r="AY1436" s="61"/>
      <c r="AZ1436" s="61"/>
      <c r="BA1436" s="61"/>
    </row>
    <row r="1437" spans="39:53" x14ac:dyDescent="0.2">
      <c r="AM1437" s="61"/>
      <c r="AN1437" s="61"/>
      <c r="AO1437" s="171"/>
      <c r="AP1437" s="61"/>
      <c r="AQ1437" s="61"/>
      <c r="AR1437" s="61"/>
      <c r="AS1437" s="61"/>
      <c r="AT1437" s="61"/>
      <c r="AU1437" s="61"/>
      <c r="AV1437" s="61"/>
      <c r="AW1437" s="61"/>
      <c r="AX1437" s="61"/>
      <c r="AY1437" s="61"/>
      <c r="AZ1437" s="61"/>
      <c r="BA1437" s="61"/>
    </row>
    <row r="1438" spans="39:53" x14ac:dyDescent="0.2">
      <c r="AM1438" s="61"/>
      <c r="AN1438" s="61"/>
      <c r="AO1438" s="171"/>
      <c r="AP1438" s="61"/>
      <c r="AQ1438" s="61"/>
      <c r="AR1438" s="61"/>
      <c r="AS1438" s="61"/>
      <c r="AT1438" s="61"/>
      <c r="AU1438" s="61"/>
      <c r="AV1438" s="61"/>
      <c r="AW1438" s="61"/>
      <c r="AX1438" s="61"/>
      <c r="AY1438" s="61"/>
      <c r="AZ1438" s="61"/>
      <c r="BA1438" s="61"/>
    </row>
    <row r="1439" spans="39:53" x14ac:dyDescent="0.2">
      <c r="AM1439" s="61"/>
      <c r="AN1439" s="61"/>
      <c r="AO1439" s="171"/>
      <c r="AP1439" s="61"/>
      <c r="AQ1439" s="61"/>
      <c r="AR1439" s="61"/>
      <c r="AS1439" s="61"/>
      <c r="AT1439" s="61"/>
      <c r="AU1439" s="61"/>
      <c r="AV1439" s="61"/>
      <c r="AW1439" s="61"/>
      <c r="AX1439" s="61"/>
      <c r="AY1439" s="61"/>
      <c r="AZ1439" s="61"/>
      <c r="BA1439" s="61"/>
    </row>
    <row r="1440" spans="39:53" x14ac:dyDescent="0.2">
      <c r="AM1440" s="61"/>
      <c r="AN1440" s="61"/>
      <c r="AO1440" s="171"/>
      <c r="AP1440" s="61"/>
      <c r="AQ1440" s="61"/>
      <c r="AR1440" s="61"/>
      <c r="AS1440" s="61"/>
      <c r="AT1440" s="61"/>
      <c r="AU1440" s="61"/>
      <c r="AV1440" s="61"/>
      <c r="AW1440" s="61"/>
      <c r="AX1440" s="61"/>
      <c r="AY1440" s="61"/>
      <c r="AZ1440" s="61"/>
      <c r="BA1440" s="61"/>
    </row>
    <row r="1441" spans="39:53" x14ac:dyDescent="0.2">
      <c r="AM1441" s="61"/>
      <c r="AN1441" s="61"/>
      <c r="AO1441" s="171"/>
      <c r="AP1441" s="61"/>
      <c r="AQ1441" s="61"/>
      <c r="AR1441" s="61"/>
      <c r="AS1441" s="61"/>
      <c r="AT1441" s="61"/>
      <c r="AU1441" s="61"/>
      <c r="AV1441" s="61"/>
      <c r="AW1441" s="61"/>
      <c r="AX1441" s="61"/>
      <c r="AY1441" s="61"/>
      <c r="AZ1441" s="61"/>
      <c r="BA1441" s="61"/>
    </row>
    <row r="1442" spans="39:53" x14ac:dyDescent="0.2">
      <c r="AM1442" s="61"/>
      <c r="AN1442" s="61"/>
      <c r="AO1442" s="171"/>
      <c r="AP1442" s="61"/>
      <c r="AQ1442" s="61"/>
      <c r="AR1442" s="61"/>
      <c r="AS1442" s="61"/>
      <c r="AT1442" s="61"/>
      <c r="AU1442" s="61"/>
      <c r="AV1442" s="61"/>
      <c r="AW1442" s="61"/>
      <c r="AX1442" s="61"/>
      <c r="AY1442" s="61"/>
      <c r="AZ1442" s="61"/>
      <c r="BA1442" s="61"/>
    </row>
    <row r="1443" spans="39:53" x14ac:dyDescent="0.2">
      <c r="AM1443" s="61"/>
      <c r="AN1443" s="61"/>
      <c r="AO1443" s="171"/>
      <c r="AP1443" s="61"/>
      <c r="AQ1443" s="61"/>
      <c r="AR1443" s="61"/>
      <c r="AS1443" s="61"/>
      <c r="AT1443" s="61"/>
      <c r="AU1443" s="61"/>
      <c r="AV1443" s="61"/>
      <c r="AW1443" s="61"/>
      <c r="AX1443" s="61"/>
      <c r="AY1443" s="61"/>
      <c r="AZ1443" s="61"/>
      <c r="BA1443" s="61"/>
    </row>
    <row r="1444" spans="39:53" x14ac:dyDescent="0.2">
      <c r="AM1444" s="61"/>
      <c r="AN1444" s="61"/>
      <c r="AO1444" s="171"/>
      <c r="AP1444" s="61"/>
      <c r="AQ1444" s="61"/>
      <c r="AR1444" s="61"/>
      <c r="AS1444" s="61"/>
      <c r="AT1444" s="61"/>
      <c r="AU1444" s="61"/>
      <c r="AV1444" s="61"/>
      <c r="AW1444" s="61"/>
      <c r="AX1444" s="61"/>
      <c r="AY1444" s="61"/>
      <c r="AZ1444" s="61"/>
      <c r="BA1444" s="61"/>
    </row>
    <row r="1445" spans="39:53" x14ac:dyDescent="0.2">
      <c r="AM1445" s="61"/>
      <c r="AN1445" s="61"/>
      <c r="AO1445" s="171"/>
      <c r="AP1445" s="61"/>
      <c r="AQ1445" s="61"/>
      <c r="AR1445" s="61"/>
      <c r="AS1445" s="61"/>
      <c r="AT1445" s="61"/>
      <c r="AU1445" s="61"/>
      <c r="AV1445" s="61"/>
      <c r="AW1445" s="61"/>
      <c r="AX1445" s="61"/>
      <c r="AY1445" s="61"/>
      <c r="AZ1445" s="61"/>
      <c r="BA1445" s="61"/>
    </row>
    <row r="1446" spans="39:53" x14ac:dyDescent="0.2">
      <c r="AM1446" s="61"/>
      <c r="AN1446" s="61"/>
      <c r="AO1446" s="171"/>
      <c r="AP1446" s="61"/>
      <c r="AQ1446" s="61"/>
      <c r="AR1446" s="61"/>
      <c r="AS1446" s="61"/>
      <c r="AT1446" s="61"/>
      <c r="AU1446" s="61"/>
      <c r="AV1446" s="61"/>
      <c r="AW1446" s="61"/>
      <c r="AX1446" s="61"/>
      <c r="AY1446" s="61"/>
      <c r="AZ1446" s="61"/>
      <c r="BA1446" s="61"/>
    </row>
    <row r="1447" spans="39:53" x14ac:dyDescent="0.2">
      <c r="AM1447" s="61"/>
      <c r="AN1447" s="61"/>
      <c r="AO1447" s="171"/>
      <c r="AP1447" s="61"/>
      <c r="AQ1447" s="61"/>
      <c r="AR1447" s="61"/>
      <c r="AS1447" s="61"/>
      <c r="AT1447" s="61"/>
      <c r="AU1447" s="61"/>
      <c r="AV1447" s="61"/>
      <c r="AW1447" s="61"/>
      <c r="AX1447" s="61"/>
      <c r="AY1447" s="61"/>
      <c r="AZ1447" s="61"/>
      <c r="BA1447" s="61"/>
    </row>
    <row r="1448" spans="39:53" x14ac:dyDescent="0.2">
      <c r="AM1448" s="61"/>
      <c r="AN1448" s="61"/>
      <c r="AO1448" s="171"/>
      <c r="AP1448" s="61"/>
      <c r="AQ1448" s="61"/>
      <c r="AR1448" s="61"/>
      <c r="AS1448" s="61"/>
      <c r="AT1448" s="61"/>
      <c r="AU1448" s="61"/>
      <c r="AV1448" s="61"/>
      <c r="AW1448" s="61"/>
      <c r="AX1448" s="61"/>
      <c r="AY1448" s="61"/>
      <c r="AZ1448" s="61"/>
      <c r="BA1448" s="61"/>
    </row>
    <row r="1449" spans="39:53" x14ac:dyDescent="0.2">
      <c r="AM1449" s="61"/>
      <c r="AN1449" s="61"/>
      <c r="AO1449" s="171"/>
      <c r="AP1449" s="61"/>
      <c r="AQ1449" s="61"/>
      <c r="AR1449" s="61"/>
      <c r="AS1449" s="61"/>
      <c r="AT1449" s="61"/>
      <c r="AU1449" s="61"/>
      <c r="AV1449" s="61"/>
      <c r="AW1449" s="61"/>
      <c r="AX1449" s="61"/>
      <c r="AY1449" s="61"/>
      <c r="AZ1449" s="61"/>
      <c r="BA1449" s="61"/>
    </row>
    <row r="1450" spans="39:53" x14ac:dyDescent="0.2">
      <c r="AM1450" s="61"/>
      <c r="AN1450" s="61"/>
      <c r="AO1450" s="171"/>
      <c r="AP1450" s="61"/>
      <c r="AQ1450" s="61"/>
      <c r="AR1450" s="61"/>
      <c r="AS1450" s="61"/>
      <c r="AT1450" s="61"/>
      <c r="AU1450" s="61"/>
      <c r="AV1450" s="61"/>
      <c r="AW1450" s="61"/>
      <c r="AX1450" s="61"/>
      <c r="AY1450" s="61"/>
      <c r="AZ1450" s="61"/>
      <c r="BA1450" s="61"/>
    </row>
    <row r="1451" spans="39:53" x14ac:dyDescent="0.2">
      <c r="AM1451" s="61"/>
      <c r="AN1451" s="61"/>
      <c r="AO1451" s="171"/>
      <c r="AP1451" s="61"/>
      <c r="AQ1451" s="61"/>
      <c r="AR1451" s="61"/>
      <c r="AS1451" s="61"/>
      <c r="AT1451" s="61"/>
      <c r="AU1451" s="61"/>
      <c r="AV1451" s="61"/>
      <c r="AW1451" s="61"/>
      <c r="AX1451" s="61"/>
      <c r="AY1451" s="61"/>
      <c r="AZ1451" s="61"/>
      <c r="BA1451" s="61"/>
    </row>
    <row r="1452" spans="39:53" x14ac:dyDescent="0.2">
      <c r="AM1452" s="61"/>
      <c r="AN1452" s="61"/>
      <c r="AO1452" s="171"/>
      <c r="AP1452" s="61"/>
      <c r="AQ1452" s="61"/>
      <c r="AR1452" s="61"/>
      <c r="AS1452" s="61"/>
      <c r="AT1452" s="61"/>
      <c r="AU1452" s="61"/>
      <c r="AV1452" s="61"/>
      <c r="AW1452" s="61"/>
      <c r="AX1452" s="61"/>
      <c r="AY1452" s="61"/>
      <c r="AZ1452" s="61"/>
      <c r="BA1452" s="61"/>
    </row>
    <row r="1453" spans="39:53" x14ac:dyDescent="0.2">
      <c r="AM1453" s="61"/>
      <c r="AN1453" s="61"/>
      <c r="AO1453" s="171"/>
      <c r="AP1453" s="61"/>
      <c r="AQ1453" s="61"/>
      <c r="AR1453" s="61"/>
      <c r="AS1453" s="61"/>
      <c r="AT1453" s="61"/>
      <c r="AU1453" s="61"/>
      <c r="AV1453" s="61"/>
      <c r="AW1453" s="61"/>
      <c r="AX1453" s="61"/>
      <c r="AY1453" s="61"/>
      <c r="AZ1453" s="61"/>
      <c r="BA1453" s="61"/>
    </row>
    <row r="1454" spans="39:53" x14ac:dyDescent="0.2">
      <c r="AM1454" s="61"/>
      <c r="AN1454" s="61"/>
      <c r="AO1454" s="171"/>
      <c r="AP1454" s="61"/>
      <c r="AQ1454" s="61"/>
      <c r="AR1454" s="61"/>
      <c r="AS1454" s="61"/>
      <c r="AT1454" s="61"/>
      <c r="AU1454" s="61"/>
      <c r="AV1454" s="61"/>
      <c r="AW1454" s="61"/>
      <c r="AX1454" s="61"/>
      <c r="AY1454" s="61"/>
      <c r="AZ1454" s="61"/>
      <c r="BA1454" s="61"/>
    </row>
    <row r="1455" spans="39:53" x14ac:dyDescent="0.2">
      <c r="AM1455" s="61"/>
      <c r="AN1455" s="61"/>
      <c r="AO1455" s="171"/>
      <c r="AP1455" s="61"/>
      <c r="AQ1455" s="61"/>
      <c r="AR1455" s="61"/>
      <c r="AS1455" s="61"/>
      <c r="AT1455" s="61"/>
      <c r="AU1455" s="61"/>
      <c r="AV1455" s="61"/>
      <c r="AW1455" s="61"/>
      <c r="AX1455" s="61"/>
      <c r="AY1455" s="61"/>
      <c r="AZ1455" s="61"/>
      <c r="BA1455" s="61"/>
    </row>
    <row r="1456" spans="39:53" x14ac:dyDescent="0.2">
      <c r="AM1456" s="61"/>
      <c r="AN1456" s="61"/>
      <c r="AO1456" s="171"/>
      <c r="AP1456" s="61"/>
      <c r="AQ1456" s="61"/>
      <c r="AR1456" s="61"/>
      <c r="AS1456" s="61"/>
      <c r="AT1456" s="61"/>
      <c r="AU1456" s="61"/>
      <c r="AV1456" s="61"/>
      <c r="AW1456" s="61"/>
      <c r="AX1456" s="61"/>
      <c r="AY1456" s="61"/>
      <c r="AZ1456" s="61"/>
      <c r="BA1456" s="61"/>
    </row>
    <row r="1457" spans="39:53" x14ac:dyDescent="0.2">
      <c r="AM1457" s="61"/>
      <c r="AN1457" s="61"/>
      <c r="AO1457" s="171"/>
      <c r="AP1457" s="61"/>
      <c r="AQ1457" s="61"/>
      <c r="AR1457" s="61"/>
      <c r="AS1457" s="61"/>
      <c r="AT1457" s="61"/>
      <c r="AU1457" s="61"/>
      <c r="AV1457" s="61"/>
      <c r="AW1457" s="61"/>
      <c r="AX1457" s="61"/>
      <c r="AY1457" s="61"/>
      <c r="AZ1457" s="61"/>
      <c r="BA1457" s="61"/>
    </row>
    <row r="1458" spans="39:53" x14ac:dyDescent="0.2">
      <c r="AM1458" s="61"/>
      <c r="AN1458" s="61"/>
      <c r="AO1458" s="171"/>
      <c r="AP1458" s="61"/>
      <c r="AQ1458" s="61"/>
      <c r="AR1458" s="61"/>
      <c r="AS1458" s="61"/>
      <c r="AT1458" s="61"/>
      <c r="AU1458" s="61"/>
      <c r="AV1458" s="61"/>
      <c r="AW1458" s="61"/>
      <c r="AX1458" s="61"/>
      <c r="AY1458" s="61"/>
      <c r="AZ1458" s="61"/>
      <c r="BA1458" s="61"/>
    </row>
    <row r="1459" spans="39:53" x14ac:dyDescent="0.2">
      <c r="AM1459" s="61"/>
      <c r="AN1459" s="61"/>
      <c r="AO1459" s="171"/>
      <c r="AP1459" s="61"/>
      <c r="AQ1459" s="61"/>
      <c r="AR1459" s="61"/>
      <c r="AS1459" s="61"/>
      <c r="AT1459" s="61"/>
      <c r="AU1459" s="61"/>
      <c r="AV1459" s="61"/>
      <c r="AW1459" s="61"/>
      <c r="AX1459" s="61"/>
      <c r="AY1459" s="61"/>
      <c r="AZ1459" s="61"/>
      <c r="BA1459" s="61"/>
    </row>
    <row r="1460" spans="39:53" x14ac:dyDescent="0.2">
      <c r="AM1460" s="61"/>
      <c r="AN1460" s="61"/>
      <c r="AO1460" s="171"/>
      <c r="AP1460" s="61"/>
      <c r="AQ1460" s="61"/>
      <c r="AR1460" s="61"/>
      <c r="AS1460" s="61"/>
      <c r="AT1460" s="61"/>
      <c r="AU1460" s="61"/>
      <c r="AV1460" s="61"/>
      <c r="AW1460" s="61"/>
      <c r="AX1460" s="61"/>
      <c r="AY1460" s="61"/>
      <c r="AZ1460" s="61"/>
      <c r="BA1460" s="61"/>
    </row>
    <row r="1461" spans="39:53" x14ac:dyDescent="0.2">
      <c r="AM1461" s="61"/>
      <c r="AN1461" s="61"/>
      <c r="AO1461" s="171"/>
      <c r="AP1461" s="61"/>
      <c r="AQ1461" s="61"/>
      <c r="AR1461" s="61"/>
      <c r="AS1461" s="61"/>
      <c r="AT1461" s="61"/>
      <c r="AU1461" s="61"/>
      <c r="AV1461" s="61"/>
      <c r="AW1461" s="61"/>
      <c r="AX1461" s="61"/>
      <c r="AY1461" s="61"/>
      <c r="AZ1461" s="61"/>
      <c r="BA1461" s="61"/>
    </row>
    <row r="1462" spans="39:53" x14ac:dyDescent="0.2">
      <c r="AM1462" s="61"/>
      <c r="AN1462" s="61"/>
      <c r="AO1462" s="171"/>
      <c r="AP1462" s="61"/>
      <c r="AQ1462" s="61"/>
      <c r="AR1462" s="61"/>
      <c r="AS1462" s="61"/>
      <c r="AT1462" s="61"/>
      <c r="AU1462" s="61"/>
      <c r="AV1462" s="61"/>
      <c r="AW1462" s="61"/>
      <c r="AX1462" s="61"/>
      <c r="AY1462" s="61"/>
      <c r="AZ1462" s="61"/>
      <c r="BA1462" s="61"/>
    </row>
    <row r="1463" spans="39:53" x14ac:dyDescent="0.2">
      <c r="AM1463" s="61"/>
      <c r="AN1463" s="61"/>
      <c r="AO1463" s="171"/>
      <c r="AP1463" s="61"/>
      <c r="AQ1463" s="61"/>
      <c r="AR1463" s="61"/>
      <c r="AS1463" s="61"/>
      <c r="AT1463" s="61"/>
      <c r="AU1463" s="61"/>
      <c r="AV1463" s="61"/>
      <c r="AW1463" s="61"/>
      <c r="AX1463" s="61"/>
      <c r="AY1463" s="61"/>
      <c r="AZ1463" s="61"/>
      <c r="BA1463" s="61"/>
    </row>
    <row r="1464" spans="39:53" x14ac:dyDescent="0.2">
      <c r="AM1464" s="61"/>
      <c r="AN1464" s="61"/>
      <c r="AO1464" s="171"/>
      <c r="AP1464" s="61"/>
      <c r="AQ1464" s="61"/>
      <c r="AR1464" s="61"/>
      <c r="AS1464" s="61"/>
      <c r="AT1464" s="61"/>
      <c r="AU1464" s="61"/>
      <c r="AV1464" s="61"/>
      <c r="AW1464" s="61"/>
      <c r="AX1464" s="61"/>
      <c r="AY1464" s="61"/>
      <c r="AZ1464" s="61"/>
      <c r="BA1464" s="61"/>
    </row>
    <row r="1465" spans="39:53" x14ac:dyDescent="0.2">
      <c r="AM1465" s="61"/>
      <c r="AN1465" s="61"/>
      <c r="AO1465" s="171"/>
      <c r="AP1465" s="61"/>
      <c r="AQ1465" s="61"/>
      <c r="AR1465" s="61"/>
      <c r="AS1465" s="61"/>
      <c r="AT1465" s="61"/>
      <c r="AU1465" s="61"/>
      <c r="AV1465" s="61"/>
      <c r="AW1465" s="61"/>
      <c r="AX1465" s="61"/>
      <c r="AY1465" s="61"/>
      <c r="AZ1465" s="61"/>
      <c r="BA1465" s="61"/>
    </row>
    <row r="1466" spans="39:53" x14ac:dyDescent="0.2">
      <c r="AM1466" s="61"/>
      <c r="AN1466" s="61"/>
      <c r="AO1466" s="171"/>
      <c r="AP1466" s="61"/>
      <c r="AQ1466" s="61"/>
      <c r="AR1466" s="61"/>
      <c r="AS1466" s="61"/>
      <c r="AT1466" s="61"/>
      <c r="AU1466" s="61"/>
      <c r="AV1466" s="61"/>
      <c r="AW1466" s="61"/>
      <c r="AX1466" s="61"/>
      <c r="AY1466" s="61"/>
      <c r="AZ1466" s="61"/>
      <c r="BA1466" s="61"/>
    </row>
    <row r="1467" spans="39:53" x14ac:dyDescent="0.2">
      <c r="AM1467" s="61"/>
      <c r="AN1467" s="61"/>
      <c r="AO1467" s="171"/>
      <c r="AP1467" s="61"/>
      <c r="AQ1467" s="61"/>
      <c r="AR1467" s="61"/>
      <c r="AS1467" s="61"/>
      <c r="AT1467" s="61"/>
      <c r="AU1467" s="61"/>
      <c r="AV1467" s="61"/>
      <c r="AW1467" s="61"/>
      <c r="AX1467" s="61"/>
      <c r="AY1467" s="61"/>
      <c r="AZ1467" s="61"/>
      <c r="BA1467" s="61"/>
    </row>
    <row r="1468" spans="39:53" x14ac:dyDescent="0.2">
      <c r="AM1468" s="61"/>
      <c r="AN1468" s="61"/>
      <c r="AO1468" s="171"/>
      <c r="AP1468" s="61"/>
      <c r="AQ1468" s="61"/>
      <c r="AR1468" s="61"/>
      <c r="AS1468" s="61"/>
      <c r="AT1468" s="61"/>
      <c r="AU1468" s="61"/>
      <c r="AV1468" s="61"/>
      <c r="AW1468" s="61"/>
      <c r="AX1468" s="61"/>
      <c r="AY1468" s="61"/>
      <c r="AZ1468" s="61"/>
      <c r="BA1468" s="61"/>
    </row>
    <row r="1469" spans="39:53" x14ac:dyDescent="0.2">
      <c r="AM1469" s="61"/>
      <c r="AN1469" s="61"/>
      <c r="AO1469" s="171"/>
      <c r="AP1469" s="61"/>
      <c r="AQ1469" s="61"/>
      <c r="AR1469" s="61"/>
      <c r="AS1469" s="61"/>
      <c r="AT1469" s="61"/>
      <c r="AU1469" s="61"/>
      <c r="AV1469" s="61"/>
      <c r="AW1469" s="61"/>
      <c r="AX1469" s="61"/>
      <c r="AY1469" s="61"/>
      <c r="AZ1469" s="61"/>
      <c r="BA1469" s="61"/>
    </row>
    <row r="1470" spans="39:53" x14ac:dyDescent="0.2">
      <c r="AM1470" s="61"/>
      <c r="AN1470" s="61"/>
      <c r="AO1470" s="171"/>
      <c r="AP1470" s="61"/>
      <c r="AQ1470" s="61"/>
      <c r="AR1470" s="61"/>
      <c r="AS1470" s="61"/>
      <c r="AT1470" s="61"/>
      <c r="AU1470" s="61"/>
      <c r="AV1470" s="61"/>
      <c r="AW1470" s="61"/>
      <c r="AX1470" s="61"/>
      <c r="AY1470" s="61"/>
      <c r="AZ1470" s="61"/>
      <c r="BA1470" s="61"/>
    </row>
    <row r="1471" spans="39:53" x14ac:dyDescent="0.2">
      <c r="AM1471" s="61"/>
      <c r="AN1471" s="61"/>
      <c r="AO1471" s="171"/>
      <c r="AP1471" s="61"/>
      <c r="AQ1471" s="61"/>
      <c r="AR1471" s="61"/>
      <c r="AS1471" s="61"/>
      <c r="AT1471" s="61"/>
      <c r="AU1471" s="61"/>
      <c r="AV1471" s="61"/>
      <c r="AW1471" s="61"/>
      <c r="AX1471" s="61"/>
      <c r="AY1471" s="61"/>
      <c r="AZ1471" s="61"/>
      <c r="BA1471" s="61"/>
    </row>
    <row r="1472" spans="39:53" x14ac:dyDescent="0.2">
      <c r="AM1472" s="61"/>
      <c r="AN1472" s="61"/>
      <c r="AO1472" s="171"/>
      <c r="AP1472" s="61"/>
      <c r="AQ1472" s="61"/>
      <c r="AR1472" s="61"/>
      <c r="AS1472" s="61"/>
      <c r="AT1472" s="61"/>
      <c r="AU1472" s="61"/>
      <c r="AV1472" s="61"/>
      <c r="AW1472" s="61"/>
      <c r="AX1472" s="61"/>
      <c r="AY1472" s="61"/>
      <c r="AZ1472" s="61"/>
      <c r="BA1472" s="61"/>
    </row>
    <row r="1473" spans="39:53" x14ac:dyDescent="0.2">
      <c r="AM1473" s="61"/>
      <c r="AN1473" s="61"/>
      <c r="AO1473" s="171"/>
      <c r="AP1473" s="61"/>
      <c r="AQ1473" s="61"/>
      <c r="AR1473" s="61"/>
      <c r="AS1473" s="61"/>
      <c r="AT1473" s="61"/>
      <c r="AU1473" s="61"/>
      <c r="AV1473" s="61"/>
      <c r="AW1473" s="61"/>
      <c r="AX1473" s="61"/>
      <c r="AY1473" s="61"/>
      <c r="AZ1473" s="61"/>
      <c r="BA1473" s="61"/>
    </row>
    <row r="1474" spans="39:53" x14ac:dyDescent="0.2">
      <c r="AM1474" s="61"/>
      <c r="AN1474" s="61"/>
      <c r="AO1474" s="171"/>
      <c r="AP1474" s="61"/>
      <c r="AQ1474" s="61"/>
      <c r="AR1474" s="61"/>
      <c r="AS1474" s="61"/>
      <c r="AT1474" s="61"/>
      <c r="AU1474" s="61"/>
      <c r="AV1474" s="61"/>
      <c r="AW1474" s="61"/>
      <c r="AX1474" s="61"/>
      <c r="AY1474" s="61"/>
      <c r="AZ1474" s="61"/>
      <c r="BA1474" s="61"/>
    </row>
    <row r="1475" spans="39:53" x14ac:dyDescent="0.2">
      <c r="AM1475" s="61"/>
      <c r="AN1475" s="61"/>
      <c r="AO1475" s="171"/>
      <c r="AP1475" s="61"/>
      <c r="AQ1475" s="61"/>
      <c r="AR1475" s="61"/>
      <c r="AS1475" s="61"/>
      <c r="AT1475" s="61"/>
      <c r="AU1475" s="61"/>
      <c r="AV1475" s="61"/>
      <c r="AW1475" s="61"/>
      <c r="AX1475" s="61"/>
      <c r="AY1475" s="61"/>
      <c r="AZ1475" s="61"/>
      <c r="BA1475" s="61"/>
    </row>
    <row r="1476" spans="39:53" x14ac:dyDescent="0.2">
      <c r="AM1476" s="61"/>
      <c r="AN1476" s="61"/>
      <c r="AO1476" s="171"/>
      <c r="AP1476" s="61"/>
      <c r="AQ1476" s="61"/>
      <c r="AR1476" s="61"/>
      <c r="AS1476" s="61"/>
      <c r="AT1476" s="61"/>
      <c r="AU1476" s="61"/>
      <c r="AV1476" s="61"/>
      <c r="AW1476" s="61"/>
      <c r="AX1476" s="61"/>
      <c r="AY1476" s="61"/>
      <c r="AZ1476" s="61"/>
      <c r="BA1476" s="61"/>
    </row>
    <row r="1477" spans="39:53" x14ac:dyDescent="0.2">
      <c r="AM1477" s="61"/>
      <c r="AN1477" s="61"/>
      <c r="AO1477" s="171"/>
      <c r="AP1477" s="61"/>
      <c r="AQ1477" s="61"/>
      <c r="AR1477" s="61"/>
      <c r="AS1477" s="61"/>
      <c r="AT1477" s="61"/>
      <c r="AU1477" s="61"/>
      <c r="AV1477" s="61"/>
      <c r="AW1477" s="61"/>
      <c r="AX1477" s="61"/>
      <c r="AY1477" s="61"/>
      <c r="AZ1477" s="61"/>
      <c r="BA1477" s="61"/>
    </row>
    <row r="1478" spans="39:53" x14ac:dyDescent="0.2">
      <c r="AM1478" s="61"/>
      <c r="AN1478" s="61"/>
      <c r="AO1478" s="171"/>
      <c r="AP1478" s="61"/>
      <c r="AQ1478" s="61"/>
      <c r="AR1478" s="61"/>
      <c r="AS1478" s="61"/>
      <c r="AT1478" s="61"/>
      <c r="AU1478" s="61"/>
      <c r="AV1478" s="61"/>
      <c r="AW1478" s="61"/>
      <c r="AX1478" s="61"/>
      <c r="AY1478" s="61"/>
      <c r="AZ1478" s="61"/>
      <c r="BA1478" s="61"/>
    </row>
    <row r="1479" spans="39:53" x14ac:dyDescent="0.2">
      <c r="AM1479" s="61"/>
      <c r="AN1479" s="61"/>
      <c r="AO1479" s="171"/>
      <c r="AP1479" s="61"/>
      <c r="AQ1479" s="61"/>
      <c r="AR1479" s="61"/>
      <c r="AS1479" s="61"/>
      <c r="AT1479" s="61"/>
      <c r="AU1479" s="61"/>
      <c r="AV1479" s="61"/>
      <c r="AW1479" s="61"/>
      <c r="AX1479" s="61"/>
      <c r="AY1479" s="61"/>
      <c r="AZ1479" s="61"/>
      <c r="BA1479" s="61"/>
    </row>
    <row r="1480" spans="39:53" x14ac:dyDescent="0.2">
      <c r="AM1480" s="61"/>
      <c r="AN1480" s="61"/>
      <c r="AO1480" s="171"/>
      <c r="AP1480" s="61"/>
      <c r="AQ1480" s="61"/>
      <c r="AR1480" s="61"/>
      <c r="AS1480" s="61"/>
      <c r="AT1480" s="61"/>
      <c r="AU1480" s="61"/>
      <c r="AV1480" s="61"/>
      <c r="AW1480" s="61"/>
      <c r="AX1480" s="61"/>
      <c r="AY1480" s="61"/>
      <c r="AZ1480" s="61"/>
      <c r="BA1480" s="61"/>
    </row>
    <row r="1481" spans="39:53" x14ac:dyDescent="0.2">
      <c r="AM1481" s="61"/>
      <c r="AN1481" s="61"/>
      <c r="AO1481" s="171"/>
      <c r="AP1481" s="61"/>
      <c r="AQ1481" s="61"/>
      <c r="AR1481" s="61"/>
      <c r="AS1481" s="61"/>
      <c r="AT1481" s="61"/>
      <c r="AU1481" s="61"/>
      <c r="AV1481" s="61"/>
      <c r="AW1481" s="61"/>
      <c r="AX1481" s="61"/>
      <c r="AY1481" s="61"/>
      <c r="AZ1481" s="61"/>
      <c r="BA1481" s="61"/>
    </row>
    <row r="1482" spans="39:53" x14ac:dyDescent="0.2">
      <c r="AM1482" s="61"/>
      <c r="AN1482" s="61"/>
      <c r="AO1482" s="171"/>
      <c r="AP1482" s="61"/>
      <c r="AQ1482" s="61"/>
      <c r="AR1482" s="61"/>
      <c r="AS1482" s="61"/>
      <c r="AT1482" s="61"/>
      <c r="AU1482" s="61"/>
      <c r="AV1482" s="61"/>
      <c r="AW1482" s="61"/>
      <c r="AX1482" s="61"/>
      <c r="AY1482" s="61"/>
      <c r="AZ1482" s="61"/>
      <c r="BA1482" s="61"/>
    </row>
    <row r="1483" spans="39:53" x14ac:dyDescent="0.2">
      <c r="AM1483" s="61"/>
      <c r="AN1483" s="61"/>
      <c r="AO1483" s="171"/>
      <c r="AP1483" s="61"/>
      <c r="AQ1483" s="61"/>
      <c r="AR1483" s="61"/>
      <c r="AS1483" s="61"/>
      <c r="AT1483" s="61"/>
      <c r="AU1483" s="61"/>
      <c r="AV1483" s="61"/>
      <c r="AW1483" s="61"/>
      <c r="AX1483" s="61"/>
      <c r="AY1483" s="61"/>
      <c r="AZ1483" s="61"/>
      <c r="BA1483" s="61"/>
    </row>
    <row r="1484" spans="39:53" x14ac:dyDescent="0.2">
      <c r="AM1484" s="61"/>
      <c r="AN1484" s="61"/>
      <c r="AO1484" s="171"/>
      <c r="AP1484" s="61"/>
      <c r="AQ1484" s="61"/>
      <c r="AR1484" s="61"/>
      <c r="AS1484" s="61"/>
      <c r="AT1484" s="61"/>
      <c r="AU1484" s="61"/>
      <c r="AV1484" s="61"/>
      <c r="AW1484" s="61"/>
      <c r="AX1484" s="61"/>
      <c r="AY1484" s="61"/>
      <c r="AZ1484" s="61"/>
      <c r="BA1484" s="61"/>
    </row>
    <row r="1485" spans="39:53" x14ac:dyDescent="0.2">
      <c r="AM1485" s="61"/>
      <c r="AN1485" s="61"/>
      <c r="AO1485" s="171"/>
      <c r="AP1485" s="61"/>
      <c r="AQ1485" s="61"/>
      <c r="AR1485" s="61"/>
      <c r="AS1485" s="61"/>
      <c r="AT1485" s="61"/>
      <c r="AU1485" s="61"/>
      <c r="AV1485" s="61"/>
      <c r="AW1485" s="61"/>
      <c r="AX1485" s="61"/>
      <c r="AY1485" s="61"/>
      <c r="AZ1485" s="61"/>
      <c r="BA1485" s="61"/>
    </row>
    <row r="1486" spans="39:53" x14ac:dyDescent="0.2">
      <c r="AM1486" s="61"/>
      <c r="AN1486" s="61"/>
      <c r="AO1486" s="171"/>
      <c r="AP1486" s="61"/>
      <c r="AQ1486" s="61"/>
      <c r="AR1486" s="61"/>
      <c r="AS1486" s="61"/>
      <c r="AT1486" s="61"/>
      <c r="AU1486" s="61"/>
      <c r="AV1486" s="61"/>
      <c r="AW1486" s="61"/>
      <c r="AX1486" s="61"/>
      <c r="AY1486" s="61"/>
      <c r="AZ1486" s="61"/>
      <c r="BA1486" s="61"/>
    </row>
    <row r="1487" spans="39:53" x14ac:dyDescent="0.2">
      <c r="AM1487" s="61"/>
      <c r="AN1487" s="61"/>
      <c r="AO1487" s="171"/>
      <c r="AP1487" s="61"/>
      <c r="AQ1487" s="61"/>
      <c r="AR1487" s="61"/>
      <c r="AS1487" s="61"/>
      <c r="AT1487" s="61"/>
      <c r="AU1487" s="61"/>
      <c r="AV1487" s="61"/>
      <c r="AW1487" s="61"/>
      <c r="AX1487" s="61"/>
      <c r="AY1487" s="61"/>
      <c r="AZ1487" s="61"/>
      <c r="BA1487" s="61"/>
    </row>
    <row r="1488" spans="39:53" x14ac:dyDescent="0.2">
      <c r="AM1488" s="61"/>
      <c r="AN1488" s="61"/>
      <c r="AO1488" s="171"/>
      <c r="AP1488" s="61"/>
      <c r="AQ1488" s="61"/>
      <c r="AR1488" s="61"/>
      <c r="AS1488" s="61"/>
      <c r="AT1488" s="61"/>
      <c r="AU1488" s="61"/>
      <c r="AV1488" s="61"/>
      <c r="AW1488" s="61"/>
      <c r="AX1488" s="61"/>
      <c r="AY1488" s="61"/>
      <c r="AZ1488" s="61"/>
      <c r="BA1488" s="61"/>
    </row>
    <row r="1489" spans="39:53" x14ac:dyDescent="0.2">
      <c r="AM1489" s="61"/>
      <c r="AN1489" s="61"/>
      <c r="AO1489" s="171"/>
      <c r="AP1489" s="61"/>
      <c r="AQ1489" s="61"/>
      <c r="AR1489" s="61"/>
      <c r="AS1489" s="61"/>
      <c r="AT1489" s="61"/>
      <c r="AU1489" s="61"/>
      <c r="AV1489" s="61"/>
      <c r="AW1489" s="61"/>
      <c r="AX1489" s="61"/>
      <c r="AY1489" s="61"/>
      <c r="AZ1489" s="61"/>
      <c r="BA1489" s="61"/>
    </row>
    <row r="1490" spans="39:53" x14ac:dyDescent="0.2">
      <c r="AM1490" s="61"/>
      <c r="AN1490" s="61"/>
      <c r="AO1490" s="171"/>
      <c r="AP1490" s="61"/>
      <c r="AQ1490" s="61"/>
      <c r="AR1490" s="61"/>
      <c r="AS1490" s="61"/>
      <c r="AT1490" s="61"/>
      <c r="AU1490" s="61"/>
      <c r="AV1490" s="61"/>
      <c r="AW1490" s="61"/>
      <c r="AX1490" s="61"/>
      <c r="AY1490" s="61"/>
      <c r="AZ1490" s="61"/>
      <c r="BA1490" s="61"/>
    </row>
    <row r="1491" spans="39:53" x14ac:dyDescent="0.2">
      <c r="AM1491" s="61"/>
      <c r="AN1491" s="61"/>
      <c r="AO1491" s="171"/>
      <c r="AP1491" s="61"/>
      <c r="AQ1491" s="61"/>
      <c r="AR1491" s="61"/>
      <c r="AS1491" s="61"/>
      <c r="AT1491" s="61"/>
      <c r="AU1491" s="61"/>
      <c r="AV1491" s="61"/>
      <c r="AW1491" s="61"/>
      <c r="AX1491" s="61"/>
      <c r="AY1491" s="61"/>
      <c r="AZ1491" s="61"/>
      <c r="BA1491" s="61"/>
    </row>
    <row r="1492" spans="39:53" x14ac:dyDescent="0.2">
      <c r="AM1492" s="61"/>
      <c r="AN1492" s="61"/>
      <c r="AO1492" s="171"/>
      <c r="AP1492" s="61"/>
      <c r="AQ1492" s="61"/>
      <c r="AR1492" s="61"/>
      <c r="AS1492" s="61"/>
      <c r="AT1492" s="61"/>
      <c r="AU1492" s="61"/>
      <c r="AV1492" s="61"/>
      <c r="AW1492" s="61"/>
      <c r="AX1492" s="61"/>
      <c r="AY1492" s="61"/>
      <c r="AZ1492" s="61"/>
      <c r="BA1492" s="61"/>
    </row>
    <row r="1493" spans="39:53" x14ac:dyDescent="0.2">
      <c r="AM1493" s="61"/>
      <c r="AN1493" s="61"/>
      <c r="AO1493" s="171"/>
      <c r="AP1493" s="61"/>
      <c r="AQ1493" s="61"/>
      <c r="AR1493" s="61"/>
      <c r="AS1493" s="61"/>
      <c r="AT1493" s="61"/>
      <c r="AU1493" s="61"/>
      <c r="AV1493" s="61"/>
      <c r="AW1493" s="61"/>
      <c r="AX1493" s="61"/>
      <c r="AY1493" s="61"/>
      <c r="AZ1493" s="61"/>
      <c r="BA1493" s="61"/>
    </row>
    <row r="1494" spans="39:53" x14ac:dyDescent="0.2">
      <c r="AM1494" s="61"/>
      <c r="AN1494" s="61"/>
      <c r="AO1494" s="171"/>
      <c r="AP1494" s="61"/>
      <c r="AQ1494" s="61"/>
      <c r="AR1494" s="61"/>
      <c r="AS1494" s="61"/>
      <c r="AT1494" s="61"/>
      <c r="AU1494" s="61"/>
      <c r="AV1494" s="61"/>
      <c r="AW1494" s="61"/>
      <c r="AX1494" s="61"/>
      <c r="AY1494" s="61"/>
      <c r="AZ1494" s="61"/>
      <c r="BA1494" s="61"/>
    </row>
    <row r="1495" spans="39:53" x14ac:dyDescent="0.2">
      <c r="AM1495" s="61"/>
      <c r="AN1495" s="61"/>
      <c r="AO1495" s="171"/>
      <c r="AP1495" s="61"/>
      <c r="AQ1495" s="61"/>
      <c r="AR1495" s="61"/>
      <c r="AS1495" s="61"/>
      <c r="AT1495" s="61"/>
      <c r="AU1495" s="61"/>
      <c r="AV1495" s="61"/>
      <c r="AW1495" s="61"/>
      <c r="AX1495" s="61"/>
      <c r="AY1495" s="61"/>
      <c r="AZ1495" s="61"/>
      <c r="BA1495" s="61"/>
    </row>
    <row r="1496" spans="39:53" x14ac:dyDescent="0.2">
      <c r="AM1496" s="61"/>
      <c r="AN1496" s="61"/>
      <c r="AO1496" s="171"/>
      <c r="AP1496" s="61"/>
      <c r="AQ1496" s="61"/>
      <c r="AR1496" s="61"/>
      <c r="AS1496" s="61"/>
      <c r="AT1496" s="61"/>
      <c r="AU1496" s="61"/>
      <c r="AV1496" s="61"/>
      <c r="AW1496" s="61"/>
      <c r="AX1496" s="61"/>
      <c r="AY1496" s="61"/>
      <c r="AZ1496" s="61"/>
      <c r="BA1496" s="61"/>
    </row>
    <row r="1497" spans="39:53" x14ac:dyDescent="0.2">
      <c r="AM1497" s="61"/>
      <c r="AN1497" s="61"/>
      <c r="AO1497" s="171"/>
      <c r="AP1497" s="61"/>
      <c r="AQ1497" s="61"/>
      <c r="AR1497" s="61"/>
      <c r="AS1497" s="61"/>
      <c r="AT1497" s="61"/>
      <c r="AU1497" s="61"/>
      <c r="AV1497" s="61"/>
      <c r="AW1497" s="61"/>
      <c r="AX1497" s="61"/>
      <c r="AY1497" s="61"/>
      <c r="AZ1497" s="61"/>
      <c r="BA1497" s="61"/>
    </row>
    <row r="1498" spans="39:53" x14ac:dyDescent="0.2">
      <c r="AM1498" s="61"/>
      <c r="AN1498" s="61"/>
      <c r="AO1498" s="171"/>
      <c r="AP1498" s="61"/>
      <c r="AQ1498" s="61"/>
      <c r="AR1498" s="61"/>
      <c r="AS1498" s="61"/>
      <c r="AT1498" s="61"/>
      <c r="AU1498" s="61"/>
      <c r="AV1498" s="61"/>
      <c r="AW1498" s="61"/>
      <c r="AX1498" s="61"/>
      <c r="AY1498" s="61"/>
      <c r="AZ1498" s="61"/>
      <c r="BA1498" s="61"/>
    </row>
    <row r="1499" spans="39:53" x14ac:dyDescent="0.2">
      <c r="AM1499" s="61"/>
      <c r="AN1499" s="61"/>
      <c r="AO1499" s="171"/>
      <c r="AP1499" s="61"/>
      <c r="AQ1499" s="61"/>
      <c r="AR1499" s="61"/>
      <c r="AS1499" s="61"/>
      <c r="AT1499" s="61"/>
      <c r="AU1499" s="61"/>
      <c r="AV1499" s="61"/>
      <c r="AW1499" s="61"/>
      <c r="AX1499" s="61"/>
      <c r="AY1499" s="61"/>
      <c r="AZ1499" s="61"/>
      <c r="BA1499" s="61"/>
    </row>
    <row r="1500" spans="39:53" x14ac:dyDescent="0.2">
      <c r="AM1500" s="61"/>
      <c r="AN1500" s="61"/>
      <c r="AO1500" s="171"/>
      <c r="AP1500" s="61"/>
      <c r="AQ1500" s="61"/>
      <c r="AR1500" s="61"/>
      <c r="AS1500" s="61"/>
      <c r="AT1500" s="61"/>
      <c r="AU1500" s="61"/>
      <c r="AV1500" s="61"/>
      <c r="AW1500" s="61"/>
      <c r="AX1500" s="61"/>
      <c r="AY1500" s="61"/>
      <c r="AZ1500" s="61"/>
      <c r="BA1500" s="61"/>
    </row>
    <row r="1501" spans="39:53" x14ac:dyDescent="0.2">
      <c r="AM1501" s="61"/>
      <c r="AN1501" s="61"/>
      <c r="AO1501" s="171"/>
      <c r="AP1501" s="61"/>
      <c r="AQ1501" s="61"/>
      <c r="AR1501" s="61"/>
      <c r="AS1501" s="61"/>
      <c r="AT1501" s="61"/>
      <c r="AU1501" s="61"/>
      <c r="AV1501" s="61"/>
      <c r="AW1501" s="61"/>
      <c r="AX1501" s="61"/>
      <c r="AY1501" s="61"/>
      <c r="AZ1501" s="61"/>
      <c r="BA1501" s="61"/>
    </row>
    <row r="1502" spans="39:53" x14ac:dyDescent="0.2">
      <c r="AM1502" s="61"/>
      <c r="AN1502" s="61"/>
      <c r="AO1502" s="171"/>
      <c r="AP1502" s="61"/>
      <c r="AQ1502" s="61"/>
      <c r="AR1502" s="61"/>
      <c r="AS1502" s="61"/>
      <c r="AT1502" s="61"/>
      <c r="AU1502" s="61"/>
      <c r="AV1502" s="61"/>
      <c r="AW1502" s="61"/>
      <c r="AX1502" s="61"/>
      <c r="AY1502" s="61"/>
      <c r="AZ1502" s="61"/>
      <c r="BA1502" s="61"/>
    </row>
    <row r="1503" spans="39:53" x14ac:dyDescent="0.2">
      <c r="AM1503" s="61"/>
      <c r="AN1503" s="61"/>
      <c r="AO1503" s="171"/>
      <c r="AP1503" s="61"/>
      <c r="AQ1503" s="61"/>
      <c r="AR1503" s="61"/>
      <c r="AS1503" s="61"/>
      <c r="AT1503" s="61"/>
      <c r="AU1503" s="61"/>
      <c r="AV1503" s="61"/>
      <c r="AW1503" s="61"/>
      <c r="AX1503" s="61"/>
      <c r="AY1503" s="61"/>
      <c r="AZ1503" s="61"/>
      <c r="BA1503" s="61"/>
    </row>
    <row r="1504" spans="39:53" x14ac:dyDescent="0.2">
      <c r="AM1504" s="61"/>
      <c r="AN1504" s="61"/>
      <c r="AO1504" s="171"/>
      <c r="AP1504" s="61"/>
      <c r="AQ1504" s="61"/>
      <c r="AR1504" s="61"/>
      <c r="AS1504" s="61"/>
      <c r="AT1504" s="61"/>
      <c r="AU1504" s="61"/>
      <c r="AV1504" s="61"/>
      <c r="AW1504" s="61"/>
      <c r="AX1504" s="61"/>
      <c r="AY1504" s="61"/>
      <c r="AZ1504" s="61"/>
      <c r="BA1504" s="61"/>
    </row>
    <row r="1505" spans="39:53" x14ac:dyDescent="0.2">
      <c r="AM1505" s="61"/>
      <c r="AN1505" s="61"/>
      <c r="AO1505" s="171"/>
      <c r="AP1505" s="61"/>
      <c r="AQ1505" s="61"/>
      <c r="AR1505" s="61"/>
      <c r="AS1505" s="61"/>
      <c r="AT1505" s="61"/>
      <c r="AU1505" s="61"/>
      <c r="AV1505" s="61"/>
      <c r="AW1505" s="61"/>
      <c r="AX1505" s="61"/>
      <c r="AY1505" s="61"/>
      <c r="AZ1505" s="61"/>
      <c r="BA1505" s="61"/>
    </row>
    <row r="1506" spans="39:53" x14ac:dyDescent="0.2">
      <c r="AM1506" s="61"/>
      <c r="AN1506" s="61"/>
      <c r="AO1506" s="171"/>
      <c r="AP1506" s="61"/>
      <c r="AQ1506" s="61"/>
      <c r="AR1506" s="61"/>
      <c r="AS1506" s="61"/>
      <c r="AT1506" s="61"/>
      <c r="AU1506" s="61"/>
      <c r="AV1506" s="61"/>
      <c r="AW1506" s="61"/>
      <c r="AX1506" s="61"/>
      <c r="AY1506" s="61"/>
      <c r="AZ1506" s="61"/>
      <c r="BA1506" s="61"/>
    </row>
    <row r="1507" spans="39:53" x14ac:dyDescent="0.2">
      <c r="AM1507" s="61"/>
      <c r="AN1507" s="61"/>
      <c r="AO1507" s="171"/>
      <c r="AP1507" s="61"/>
      <c r="AQ1507" s="61"/>
      <c r="AR1507" s="61"/>
      <c r="AS1507" s="61"/>
      <c r="AT1507" s="61"/>
      <c r="AU1507" s="61"/>
      <c r="AV1507" s="61"/>
      <c r="AW1507" s="61"/>
      <c r="AX1507" s="61"/>
      <c r="AY1507" s="61"/>
      <c r="AZ1507" s="61"/>
      <c r="BA1507" s="61"/>
    </row>
    <row r="1508" spans="39:53" x14ac:dyDescent="0.2">
      <c r="AM1508" s="61"/>
      <c r="AN1508" s="61"/>
      <c r="AO1508" s="171"/>
      <c r="AP1508" s="61"/>
      <c r="AQ1508" s="61"/>
      <c r="AR1508" s="61"/>
      <c r="AS1508" s="61"/>
      <c r="AT1508" s="61"/>
      <c r="AU1508" s="61"/>
      <c r="AV1508" s="61"/>
      <c r="AW1508" s="61"/>
      <c r="AX1508" s="61"/>
      <c r="AY1508" s="61"/>
      <c r="AZ1508" s="61"/>
      <c r="BA1508" s="61"/>
    </row>
    <row r="1509" spans="39:53" x14ac:dyDescent="0.2">
      <c r="AM1509" s="61"/>
      <c r="AN1509" s="61"/>
      <c r="AO1509" s="171"/>
      <c r="AP1509" s="61"/>
      <c r="AQ1509" s="61"/>
      <c r="AR1509" s="61"/>
      <c r="AS1509" s="61"/>
      <c r="AT1509" s="61"/>
      <c r="AU1509" s="61"/>
      <c r="AV1509" s="61"/>
      <c r="AW1509" s="61"/>
      <c r="AX1509" s="61"/>
      <c r="AY1509" s="61"/>
      <c r="AZ1509" s="61"/>
      <c r="BA1509" s="61"/>
    </row>
    <row r="1510" spans="39:53" x14ac:dyDescent="0.2">
      <c r="AM1510" s="61"/>
      <c r="AN1510" s="61"/>
      <c r="AO1510" s="171"/>
      <c r="AP1510" s="61"/>
      <c r="AQ1510" s="61"/>
      <c r="AR1510" s="61"/>
      <c r="AS1510" s="61"/>
      <c r="AT1510" s="61"/>
      <c r="AU1510" s="61"/>
      <c r="AV1510" s="61"/>
      <c r="AW1510" s="61"/>
      <c r="AX1510" s="61"/>
      <c r="AY1510" s="61"/>
      <c r="AZ1510" s="61"/>
      <c r="BA1510" s="61"/>
    </row>
    <row r="1511" spans="39:53" x14ac:dyDescent="0.2">
      <c r="AM1511" s="61"/>
      <c r="AN1511" s="61"/>
      <c r="AO1511" s="171"/>
      <c r="AP1511" s="61"/>
      <c r="AQ1511" s="61"/>
      <c r="AR1511" s="61"/>
      <c r="AS1511" s="61"/>
      <c r="AT1511" s="61"/>
      <c r="AU1511" s="61"/>
      <c r="AV1511" s="61"/>
      <c r="AW1511" s="61"/>
      <c r="AX1511" s="61"/>
      <c r="AY1511" s="61"/>
      <c r="AZ1511" s="61"/>
      <c r="BA1511" s="61"/>
    </row>
    <row r="1512" spans="39:53" x14ac:dyDescent="0.2">
      <c r="AM1512" s="61"/>
      <c r="AN1512" s="61"/>
      <c r="AO1512" s="171"/>
      <c r="AP1512" s="61"/>
      <c r="AQ1512" s="61"/>
      <c r="AR1512" s="61"/>
      <c r="AS1512" s="61"/>
      <c r="AT1512" s="61"/>
      <c r="AU1512" s="61"/>
      <c r="AV1512" s="61"/>
      <c r="AW1512" s="61"/>
      <c r="AX1512" s="61"/>
      <c r="AY1512" s="61"/>
      <c r="AZ1512" s="61"/>
      <c r="BA1512" s="61"/>
    </row>
    <row r="1513" spans="39:53" x14ac:dyDescent="0.2">
      <c r="AM1513" s="61"/>
      <c r="AN1513" s="61"/>
      <c r="AO1513" s="171"/>
      <c r="AP1513" s="61"/>
      <c r="AQ1513" s="61"/>
      <c r="AR1513" s="61"/>
      <c r="AS1513" s="61"/>
      <c r="AT1513" s="61"/>
      <c r="AU1513" s="61"/>
      <c r="AV1513" s="61"/>
      <c r="AW1513" s="61"/>
      <c r="AX1513" s="61"/>
      <c r="AY1513" s="61"/>
      <c r="AZ1513" s="61"/>
      <c r="BA1513" s="61"/>
    </row>
    <row r="1514" spans="39:53" x14ac:dyDescent="0.2">
      <c r="AM1514" s="61"/>
      <c r="AN1514" s="61"/>
      <c r="AO1514" s="171"/>
      <c r="AP1514" s="61"/>
      <c r="AQ1514" s="61"/>
      <c r="AR1514" s="61"/>
      <c r="AS1514" s="61"/>
      <c r="AT1514" s="61"/>
      <c r="AU1514" s="61"/>
      <c r="AV1514" s="61"/>
      <c r="AW1514" s="61"/>
      <c r="AX1514" s="61"/>
      <c r="AY1514" s="61"/>
      <c r="AZ1514" s="61"/>
      <c r="BA1514" s="61"/>
    </row>
    <row r="1515" spans="39:53" x14ac:dyDescent="0.2">
      <c r="AM1515" s="61"/>
      <c r="AN1515" s="61"/>
      <c r="AO1515" s="171"/>
      <c r="AP1515" s="61"/>
      <c r="AQ1515" s="61"/>
      <c r="AR1515" s="61"/>
      <c r="AS1515" s="61"/>
      <c r="AT1515" s="61"/>
      <c r="AU1515" s="61"/>
      <c r="AV1515" s="61"/>
      <c r="AW1515" s="61"/>
      <c r="AX1515" s="61"/>
      <c r="AY1515" s="61"/>
      <c r="AZ1515" s="61"/>
      <c r="BA1515" s="61"/>
    </row>
    <row r="1516" spans="39:53" x14ac:dyDescent="0.2">
      <c r="AM1516" s="61"/>
      <c r="AN1516" s="61"/>
      <c r="AO1516" s="171"/>
      <c r="AP1516" s="61"/>
      <c r="AQ1516" s="61"/>
      <c r="AR1516" s="61"/>
      <c r="AS1516" s="61"/>
      <c r="AT1516" s="61"/>
      <c r="AU1516" s="61"/>
      <c r="AV1516" s="61"/>
      <c r="AW1516" s="61"/>
      <c r="AX1516" s="61"/>
      <c r="AY1516" s="61"/>
      <c r="AZ1516" s="61"/>
      <c r="BA1516" s="61"/>
    </row>
    <row r="1517" spans="39:53" x14ac:dyDescent="0.2">
      <c r="AM1517" s="61"/>
      <c r="AN1517" s="61"/>
      <c r="AO1517" s="171"/>
      <c r="AP1517" s="61"/>
      <c r="AQ1517" s="61"/>
      <c r="AR1517" s="61"/>
      <c r="AS1517" s="61"/>
      <c r="AT1517" s="61"/>
      <c r="AU1517" s="61"/>
      <c r="AV1517" s="61"/>
      <c r="AW1517" s="61"/>
      <c r="AX1517" s="61"/>
      <c r="AY1517" s="61"/>
      <c r="AZ1517" s="61"/>
      <c r="BA1517" s="61"/>
    </row>
    <row r="1518" spans="39:53" x14ac:dyDescent="0.2">
      <c r="AM1518" s="61"/>
      <c r="AN1518" s="61"/>
      <c r="AO1518" s="171"/>
      <c r="AP1518" s="61"/>
      <c r="AQ1518" s="61"/>
      <c r="AR1518" s="61"/>
      <c r="AS1518" s="61"/>
      <c r="AT1518" s="61"/>
      <c r="AU1518" s="61"/>
      <c r="AV1518" s="61"/>
      <c r="AW1518" s="61"/>
      <c r="AX1518" s="61"/>
      <c r="AY1518" s="61"/>
      <c r="AZ1518" s="61"/>
      <c r="BA1518" s="61"/>
    </row>
    <row r="1519" spans="39:53" x14ac:dyDescent="0.2">
      <c r="AM1519" s="61"/>
      <c r="AN1519" s="61"/>
      <c r="AO1519" s="171"/>
      <c r="AP1519" s="61"/>
      <c r="AQ1519" s="61"/>
      <c r="AR1519" s="61"/>
      <c r="AS1519" s="61"/>
      <c r="AT1519" s="61"/>
      <c r="AU1519" s="61"/>
      <c r="AV1519" s="61"/>
      <c r="AW1519" s="61"/>
      <c r="AX1519" s="61"/>
      <c r="AY1519" s="61"/>
      <c r="AZ1519" s="61"/>
      <c r="BA1519" s="61"/>
    </row>
    <row r="1520" spans="39:53" x14ac:dyDescent="0.2">
      <c r="AM1520" s="61"/>
      <c r="AN1520" s="61"/>
      <c r="AO1520" s="171"/>
      <c r="AP1520" s="61"/>
      <c r="AQ1520" s="61"/>
      <c r="AR1520" s="61"/>
      <c r="AS1520" s="61"/>
      <c r="AT1520" s="61"/>
      <c r="AU1520" s="61"/>
      <c r="AV1520" s="61"/>
      <c r="AW1520" s="61"/>
      <c r="AX1520" s="61"/>
      <c r="AY1520" s="61"/>
      <c r="AZ1520" s="61"/>
      <c r="BA1520" s="61"/>
    </row>
    <row r="1521" spans="39:53" x14ac:dyDescent="0.2">
      <c r="AM1521" s="61"/>
      <c r="AN1521" s="61"/>
      <c r="AO1521" s="171"/>
      <c r="AP1521" s="61"/>
      <c r="AQ1521" s="61"/>
      <c r="AR1521" s="61"/>
      <c r="AS1521" s="61"/>
      <c r="AT1521" s="61"/>
      <c r="AU1521" s="61"/>
      <c r="AV1521" s="61"/>
      <c r="AW1521" s="61"/>
      <c r="AX1521" s="61"/>
      <c r="AY1521" s="61"/>
      <c r="AZ1521" s="61"/>
      <c r="BA1521" s="61"/>
    </row>
    <row r="1522" spans="39:53" x14ac:dyDescent="0.2">
      <c r="AM1522" s="61"/>
      <c r="AN1522" s="61"/>
      <c r="AO1522" s="171"/>
      <c r="AP1522" s="61"/>
      <c r="AQ1522" s="61"/>
      <c r="AR1522" s="61"/>
      <c r="AS1522" s="61"/>
      <c r="AT1522" s="61"/>
      <c r="AU1522" s="61"/>
      <c r="AV1522" s="61"/>
      <c r="AW1522" s="61"/>
      <c r="AX1522" s="61"/>
      <c r="AY1522" s="61"/>
      <c r="AZ1522" s="61"/>
      <c r="BA1522" s="61"/>
    </row>
    <row r="1523" spans="39:53" x14ac:dyDescent="0.2">
      <c r="AM1523" s="61"/>
      <c r="AN1523" s="61"/>
      <c r="AO1523" s="171"/>
      <c r="AP1523" s="61"/>
      <c r="AQ1523" s="61"/>
      <c r="AR1523" s="61"/>
      <c r="AS1523" s="61"/>
      <c r="AT1523" s="61"/>
      <c r="AU1523" s="61"/>
      <c r="AV1523" s="61"/>
      <c r="AW1523" s="61"/>
      <c r="AX1523" s="61"/>
      <c r="AY1523" s="61"/>
      <c r="AZ1523" s="61"/>
      <c r="BA1523" s="61"/>
    </row>
    <row r="1524" spans="39:53" x14ac:dyDescent="0.2">
      <c r="AM1524" s="61"/>
      <c r="AN1524" s="61"/>
      <c r="AO1524" s="171"/>
      <c r="AP1524" s="61"/>
      <c r="AQ1524" s="61"/>
      <c r="AR1524" s="61"/>
      <c r="AS1524" s="61"/>
      <c r="AT1524" s="61"/>
      <c r="AU1524" s="61"/>
      <c r="AV1524" s="61"/>
      <c r="AW1524" s="61"/>
      <c r="AX1524" s="61"/>
      <c r="AY1524" s="61"/>
      <c r="AZ1524" s="61"/>
      <c r="BA1524" s="61"/>
    </row>
    <row r="1525" spans="39:53" x14ac:dyDescent="0.2">
      <c r="AM1525" s="61"/>
      <c r="AN1525" s="61"/>
      <c r="AO1525" s="171"/>
      <c r="AP1525" s="61"/>
      <c r="AQ1525" s="61"/>
      <c r="AR1525" s="61"/>
      <c r="AS1525" s="61"/>
      <c r="AT1525" s="61"/>
      <c r="AU1525" s="61"/>
      <c r="AV1525" s="61"/>
      <c r="AW1525" s="61"/>
      <c r="AX1525" s="61"/>
      <c r="AY1525" s="61"/>
      <c r="AZ1525" s="61"/>
      <c r="BA1525" s="61"/>
    </row>
    <row r="1526" spans="39:53" x14ac:dyDescent="0.2">
      <c r="AM1526" s="61"/>
      <c r="AN1526" s="61"/>
      <c r="AO1526" s="171"/>
      <c r="AP1526" s="61"/>
      <c r="AQ1526" s="61"/>
      <c r="AR1526" s="61"/>
      <c r="AS1526" s="61"/>
      <c r="AT1526" s="61"/>
      <c r="AU1526" s="61"/>
      <c r="AV1526" s="61"/>
      <c r="AW1526" s="61"/>
      <c r="AX1526" s="61"/>
      <c r="AY1526" s="61"/>
      <c r="AZ1526" s="61"/>
      <c r="BA1526" s="61"/>
    </row>
    <row r="1527" spans="39:53" x14ac:dyDescent="0.2">
      <c r="AM1527" s="61"/>
      <c r="AN1527" s="61"/>
      <c r="AO1527" s="171"/>
      <c r="AP1527" s="61"/>
      <c r="AQ1527" s="61"/>
      <c r="AR1527" s="61"/>
      <c r="AS1527" s="61"/>
      <c r="AT1527" s="61"/>
      <c r="AU1527" s="61"/>
      <c r="AV1527" s="61"/>
      <c r="AW1527" s="61"/>
      <c r="AX1527" s="61"/>
      <c r="AY1527" s="61"/>
      <c r="AZ1527" s="61"/>
      <c r="BA1527" s="61"/>
    </row>
    <row r="1528" spans="39:53" x14ac:dyDescent="0.2">
      <c r="AM1528" s="61"/>
      <c r="AN1528" s="61"/>
      <c r="AO1528" s="171"/>
      <c r="AP1528" s="61"/>
      <c r="AQ1528" s="61"/>
      <c r="AR1528" s="61"/>
      <c r="AS1528" s="61"/>
      <c r="AT1528" s="61"/>
      <c r="AU1528" s="61"/>
      <c r="AV1528" s="61"/>
      <c r="AW1528" s="61"/>
      <c r="AX1528" s="61"/>
      <c r="AY1528" s="61"/>
      <c r="AZ1528" s="61"/>
      <c r="BA1528" s="61"/>
    </row>
    <row r="1529" spans="39:53" x14ac:dyDescent="0.2">
      <c r="AM1529" s="61"/>
      <c r="AN1529" s="61"/>
      <c r="AO1529" s="171"/>
      <c r="AP1529" s="61"/>
      <c r="AQ1529" s="61"/>
      <c r="AR1529" s="61"/>
      <c r="AS1529" s="61"/>
      <c r="AT1529" s="61"/>
      <c r="AU1529" s="61"/>
      <c r="AV1529" s="61"/>
      <c r="AW1529" s="61"/>
      <c r="AX1529" s="61"/>
      <c r="AY1529" s="61"/>
      <c r="AZ1529" s="61"/>
      <c r="BA1529" s="61"/>
    </row>
    <row r="1530" spans="39:53" x14ac:dyDescent="0.2">
      <c r="AM1530" s="61"/>
      <c r="AN1530" s="61"/>
      <c r="AO1530" s="171"/>
      <c r="AP1530" s="61"/>
      <c r="AQ1530" s="61"/>
      <c r="AR1530" s="61"/>
      <c r="AS1530" s="61"/>
      <c r="AT1530" s="61"/>
      <c r="AU1530" s="61"/>
      <c r="AV1530" s="61"/>
      <c r="AW1530" s="61"/>
      <c r="AX1530" s="61"/>
      <c r="AY1530" s="61"/>
      <c r="AZ1530" s="61"/>
      <c r="BA1530" s="61"/>
    </row>
    <row r="1531" spans="39:53" x14ac:dyDescent="0.2">
      <c r="AM1531" s="61"/>
      <c r="AN1531" s="61"/>
      <c r="AO1531" s="171"/>
      <c r="AP1531" s="61"/>
      <c r="AQ1531" s="61"/>
      <c r="AR1531" s="61"/>
      <c r="AS1531" s="61"/>
      <c r="AT1531" s="61"/>
      <c r="AU1531" s="61"/>
      <c r="AV1531" s="61"/>
      <c r="AW1531" s="61"/>
      <c r="AX1531" s="61"/>
      <c r="AY1531" s="61"/>
      <c r="AZ1531" s="61"/>
      <c r="BA1531" s="61"/>
    </row>
    <row r="1532" spans="39:53" x14ac:dyDescent="0.2">
      <c r="AM1532" s="61"/>
      <c r="AN1532" s="61"/>
      <c r="AO1532" s="171"/>
      <c r="AP1532" s="61"/>
      <c r="AQ1532" s="61"/>
      <c r="AR1532" s="61"/>
      <c r="AS1532" s="61"/>
      <c r="AT1532" s="61"/>
      <c r="AU1532" s="61"/>
      <c r="AV1532" s="61"/>
      <c r="AW1532" s="61"/>
      <c r="AX1532" s="61"/>
      <c r="AY1532" s="61"/>
      <c r="AZ1532" s="61"/>
      <c r="BA1532" s="61"/>
    </row>
    <row r="1533" spans="39:53" x14ac:dyDescent="0.2">
      <c r="AM1533" s="61"/>
      <c r="AN1533" s="61"/>
      <c r="AO1533" s="171"/>
      <c r="AP1533" s="61"/>
      <c r="AQ1533" s="61"/>
      <c r="AR1533" s="61"/>
      <c r="AS1533" s="61"/>
      <c r="AT1533" s="61"/>
      <c r="AU1533" s="61"/>
      <c r="AV1533" s="61"/>
      <c r="AW1533" s="61"/>
      <c r="AX1533" s="61"/>
      <c r="AY1533" s="61"/>
      <c r="AZ1533" s="61"/>
      <c r="BA1533" s="61"/>
    </row>
    <row r="1534" spans="39:53" x14ac:dyDescent="0.2">
      <c r="AM1534" s="61"/>
      <c r="AN1534" s="61"/>
      <c r="AO1534" s="171"/>
      <c r="AP1534" s="61"/>
      <c r="AQ1534" s="61"/>
      <c r="AR1534" s="61"/>
      <c r="AS1534" s="61"/>
      <c r="AT1534" s="61"/>
      <c r="AU1534" s="61"/>
      <c r="AV1534" s="61"/>
      <c r="AW1534" s="61"/>
      <c r="AX1534" s="61"/>
      <c r="AY1534" s="61"/>
      <c r="AZ1534" s="61"/>
      <c r="BA1534" s="61"/>
    </row>
    <row r="1535" spans="39:53" x14ac:dyDescent="0.2">
      <c r="AM1535" s="61"/>
      <c r="AN1535" s="61"/>
      <c r="AO1535" s="171"/>
      <c r="AP1535" s="61"/>
      <c r="AQ1535" s="61"/>
      <c r="AR1535" s="61"/>
      <c r="AS1535" s="61"/>
      <c r="AT1535" s="61"/>
      <c r="AU1535" s="61"/>
      <c r="AV1535" s="61"/>
      <c r="AW1535" s="61"/>
      <c r="AX1535" s="61"/>
      <c r="AY1535" s="61"/>
      <c r="AZ1535" s="61"/>
      <c r="BA1535" s="61"/>
    </row>
    <row r="1536" spans="39:53" x14ac:dyDescent="0.2">
      <c r="AM1536" s="61"/>
      <c r="AN1536" s="61"/>
      <c r="AO1536" s="171"/>
      <c r="AP1536" s="61"/>
      <c r="AQ1536" s="61"/>
      <c r="AR1536" s="61"/>
      <c r="AS1536" s="61"/>
      <c r="AT1536" s="61"/>
      <c r="AU1536" s="61"/>
      <c r="AV1536" s="61"/>
      <c r="AW1536" s="61"/>
      <c r="AX1536" s="61"/>
      <c r="AY1536" s="61"/>
      <c r="AZ1536" s="61"/>
      <c r="BA1536" s="61"/>
    </row>
    <row r="1537" spans="39:53" x14ac:dyDescent="0.2">
      <c r="AM1537" s="61"/>
      <c r="AN1537" s="61"/>
      <c r="AO1537" s="171"/>
      <c r="AP1537" s="61"/>
      <c r="AQ1537" s="61"/>
      <c r="AR1537" s="61"/>
      <c r="AS1537" s="61"/>
      <c r="AT1537" s="61"/>
      <c r="AU1537" s="61"/>
      <c r="AV1537" s="61"/>
      <c r="AW1537" s="61"/>
      <c r="AX1537" s="61"/>
      <c r="AY1537" s="61"/>
      <c r="AZ1537" s="61"/>
      <c r="BA1537" s="61"/>
    </row>
    <row r="1538" spans="39:53" x14ac:dyDescent="0.2">
      <c r="AM1538" s="61"/>
      <c r="AN1538" s="61"/>
      <c r="AO1538" s="171"/>
      <c r="AP1538" s="61"/>
      <c r="AQ1538" s="61"/>
      <c r="AR1538" s="61"/>
      <c r="AS1538" s="61"/>
      <c r="AT1538" s="61"/>
      <c r="AU1538" s="61"/>
      <c r="AV1538" s="61"/>
      <c r="AW1538" s="61"/>
      <c r="AX1538" s="61"/>
      <c r="AY1538" s="61"/>
      <c r="AZ1538" s="61"/>
      <c r="BA1538" s="61"/>
    </row>
    <row r="1539" spans="39:53" x14ac:dyDescent="0.2">
      <c r="AM1539" s="61"/>
      <c r="AN1539" s="61"/>
      <c r="AO1539" s="171"/>
      <c r="AP1539" s="61"/>
      <c r="AQ1539" s="61"/>
      <c r="AR1539" s="61"/>
      <c r="AS1539" s="61"/>
      <c r="AT1539" s="61"/>
      <c r="AU1539" s="61"/>
      <c r="AV1539" s="61"/>
      <c r="AW1539" s="61"/>
      <c r="AX1539" s="61"/>
      <c r="AY1539" s="61"/>
      <c r="AZ1539" s="61"/>
      <c r="BA1539" s="61"/>
    </row>
    <row r="1540" spans="39:53" x14ac:dyDescent="0.2">
      <c r="AM1540" s="61"/>
      <c r="AN1540" s="61"/>
      <c r="AO1540" s="171"/>
      <c r="AP1540" s="61"/>
      <c r="AQ1540" s="61"/>
      <c r="AR1540" s="61"/>
      <c r="AS1540" s="61"/>
      <c r="AT1540" s="61"/>
      <c r="AU1540" s="61"/>
      <c r="AV1540" s="61"/>
      <c r="AW1540" s="61"/>
      <c r="AX1540" s="61"/>
      <c r="AY1540" s="61"/>
      <c r="AZ1540" s="61"/>
      <c r="BA1540" s="61"/>
    </row>
    <row r="1541" spans="39:53" x14ac:dyDescent="0.2">
      <c r="AM1541" s="61"/>
      <c r="AN1541" s="61"/>
      <c r="AO1541" s="171"/>
      <c r="AP1541" s="61"/>
      <c r="AQ1541" s="61"/>
      <c r="AR1541" s="61"/>
      <c r="AS1541" s="61"/>
      <c r="AT1541" s="61"/>
      <c r="AU1541" s="61"/>
      <c r="AV1541" s="61"/>
      <c r="AW1541" s="61"/>
      <c r="AX1541" s="61"/>
      <c r="AY1541" s="61"/>
      <c r="AZ1541" s="61"/>
      <c r="BA1541" s="61"/>
    </row>
    <row r="1542" spans="39:53" x14ac:dyDescent="0.2">
      <c r="AM1542" s="61"/>
      <c r="AN1542" s="61"/>
      <c r="AO1542" s="171"/>
      <c r="AP1542" s="61"/>
      <c r="AQ1542" s="61"/>
      <c r="AR1542" s="61"/>
      <c r="AS1542" s="61"/>
      <c r="AT1542" s="61"/>
      <c r="AU1542" s="61"/>
      <c r="AV1542" s="61"/>
      <c r="AW1542" s="61"/>
      <c r="AX1542" s="61"/>
      <c r="AY1542" s="61"/>
      <c r="AZ1542" s="61"/>
      <c r="BA1542" s="61"/>
    </row>
    <row r="1543" spans="39:53" x14ac:dyDescent="0.2">
      <c r="AM1543" s="61"/>
      <c r="AN1543" s="61"/>
      <c r="AO1543" s="171"/>
      <c r="AP1543" s="61"/>
      <c r="AQ1543" s="61"/>
      <c r="AR1543" s="61"/>
      <c r="AS1543" s="61"/>
      <c r="AT1543" s="61"/>
      <c r="AU1543" s="61"/>
      <c r="AV1543" s="61"/>
      <c r="AW1543" s="61"/>
      <c r="AX1543" s="61"/>
      <c r="AY1543" s="61"/>
      <c r="AZ1543" s="61"/>
      <c r="BA1543" s="61"/>
    </row>
    <row r="1544" spans="39:53" x14ac:dyDescent="0.2">
      <c r="AM1544" s="61"/>
      <c r="AN1544" s="61"/>
      <c r="AO1544" s="171"/>
      <c r="AP1544" s="61"/>
      <c r="AQ1544" s="61"/>
      <c r="AR1544" s="61"/>
      <c r="AS1544" s="61"/>
      <c r="AT1544" s="61"/>
      <c r="AU1544" s="61"/>
      <c r="AV1544" s="61"/>
      <c r="AW1544" s="61"/>
      <c r="AX1544" s="61"/>
      <c r="AY1544" s="61"/>
      <c r="AZ1544" s="61"/>
      <c r="BA1544" s="61"/>
    </row>
    <row r="1545" spans="39:53" x14ac:dyDescent="0.2">
      <c r="AM1545" s="61"/>
      <c r="AN1545" s="61"/>
      <c r="AO1545" s="171"/>
      <c r="AP1545" s="61"/>
      <c r="AQ1545" s="61"/>
      <c r="AR1545" s="61"/>
      <c r="AS1545" s="61"/>
      <c r="AT1545" s="61"/>
      <c r="AU1545" s="61"/>
      <c r="AV1545" s="61"/>
      <c r="AW1545" s="61"/>
      <c r="AX1545" s="61"/>
      <c r="AY1545" s="61"/>
      <c r="AZ1545" s="61"/>
      <c r="BA1545" s="61"/>
    </row>
    <row r="1546" spans="39:53" x14ac:dyDescent="0.2">
      <c r="AM1546" s="61"/>
      <c r="AN1546" s="61"/>
      <c r="AO1546" s="171"/>
      <c r="AP1546" s="61"/>
      <c r="AQ1546" s="61"/>
      <c r="AR1546" s="61"/>
      <c r="AS1546" s="61"/>
      <c r="AT1546" s="61"/>
      <c r="AU1546" s="61"/>
      <c r="AV1546" s="61"/>
      <c r="AW1546" s="61"/>
      <c r="AX1546" s="61"/>
      <c r="AY1546" s="61"/>
      <c r="AZ1546" s="61"/>
      <c r="BA1546" s="61"/>
    </row>
    <row r="1547" spans="39:53" x14ac:dyDescent="0.2">
      <c r="AM1547" s="61"/>
      <c r="AN1547" s="61"/>
      <c r="AO1547" s="171"/>
      <c r="AP1547" s="61"/>
      <c r="AQ1547" s="61"/>
      <c r="AR1547" s="61"/>
      <c r="AS1547" s="61"/>
      <c r="AT1547" s="61"/>
      <c r="AU1547" s="61"/>
      <c r="AV1547" s="61"/>
      <c r="AW1547" s="61"/>
      <c r="AX1547" s="61"/>
      <c r="AY1547" s="61"/>
      <c r="AZ1547" s="61"/>
      <c r="BA1547" s="61"/>
    </row>
    <row r="1548" spans="39:53" x14ac:dyDescent="0.2">
      <c r="AM1548" s="61"/>
      <c r="AN1548" s="61"/>
      <c r="AO1548" s="171"/>
      <c r="AP1548" s="61"/>
      <c r="AQ1548" s="61"/>
      <c r="AR1548" s="61"/>
      <c r="AS1548" s="61"/>
      <c r="AT1548" s="61"/>
      <c r="AU1548" s="61"/>
      <c r="AV1548" s="61"/>
      <c r="AW1548" s="61"/>
      <c r="AX1548" s="61"/>
      <c r="AY1548" s="61"/>
      <c r="AZ1548" s="61"/>
      <c r="BA1548" s="61"/>
    </row>
    <row r="1549" spans="39:53" x14ac:dyDescent="0.2">
      <c r="AM1549" s="61"/>
      <c r="AN1549" s="61"/>
      <c r="AO1549" s="171"/>
      <c r="AP1549" s="61"/>
      <c r="AQ1549" s="61"/>
      <c r="AR1549" s="61"/>
      <c r="AS1549" s="61"/>
      <c r="AT1549" s="61"/>
      <c r="AU1549" s="61"/>
      <c r="AV1549" s="61"/>
      <c r="AW1549" s="61"/>
      <c r="AX1549" s="61"/>
      <c r="AY1549" s="61"/>
      <c r="AZ1549" s="61"/>
      <c r="BA1549" s="61"/>
    </row>
    <row r="1550" spans="39:53" x14ac:dyDescent="0.2">
      <c r="AM1550" s="61"/>
      <c r="AN1550" s="61"/>
      <c r="AO1550" s="171"/>
      <c r="AP1550" s="61"/>
      <c r="AQ1550" s="61"/>
      <c r="AR1550" s="61"/>
      <c r="AS1550" s="61"/>
      <c r="AT1550" s="61"/>
      <c r="AU1550" s="61"/>
      <c r="AV1550" s="61"/>
      <c r="AW1550" s="61"/>
      <c r="AX1550" s="61"/>
      <c r="AY1550" s="61"/>
      <c r="AZ1550" s="61"/>
      <c r="BA1550" s="61"/>
    </row>
    <row r="1551" spans="39:53" x14ac:dyDescent="0.2">
      <c r="AM1551" s="61"/>
      <c r="AN1551" s="61"/>
      <c r="AO1551" s="171"/>
      <c r="AP1551" s="61"/>
      <c r="AQ1551" s="61"/>
      <c r="AR1551" s="61"/>
      <c r="AS1551" s="61"/>
      <c r="AT1551" s="61"/>
      <c r="AU1551" s="61"/>
      <c r="AV1551" s="61"/>
      <c r="AW1551" s="61"/>
      <c r="AX1551" s="61"/>
      <c r="AY1551" s="61"/>
      <c r="AZ1551" s="61"/>
      <c r="BA1551" s="61"/>
    </row>
    <row r="1552" spans="39:53" x14ac:dyDescent="0.2">
      <c r="AM1552" s="61"/>
      <c r="AN1552" s="61"/>
      <c r="AO1552" s="171"/>
      <c r="AP1552" s="61"/>
      <c r="AQ1552" s="61"/>
      <c r="AR1552" s="61"/>
      <c r="AS1552" s="61"/>
      <c r="AT1552" s="61"/>
      <c r="AU1552" s="61"/>
      <c r="AV1552" s="61"/>
      <c r="AW1552" s="61"/>
      <c r="AX1552" s="61"/>
      <c r="AY1552" s="61"/>
      <c r="AZ1552" s="61"/>
      <c r="BA1552" s="61"/>
    </row>
    <row r="1553" spans="39:53" x14ac:dyDescent="0.2">
      <c r="AM1553" s="61"/>
      <c r="AN1553" s="61"/>
      <c r="AO1553" s="171"/>
      <c r="AP1553" s="61"/>
      <c r="AQ1553" s="61"/>
      <c r="AR1553" s="61"/>
      <c r="AS1553" s="61"/>
      <c r="AT1553" s="61"/>
      <c r="AU1553" s="61"/>
      <c r="AV1553" s="61"/>
      <c r="AW1553" s="61"/>
      <c r="AX1553" s="61"/>
      <c r="AY1553" s="61"/>
      <c r="AZ1553" s="61"/>
      <c r="BA1553" s="61"/>
    </row>
    <row r="1554" spans="39:53" x14ac:dyDescent="0.2">
      <c r="AM1554" s="61"/>
      <c r="AN1554" s="61"/>
      <c r="AO1554" s="171"/>
      <c r="AP1554" s="61"/>
      <c r="AQ1554" s="61"/>
      <c r="AR1554" s="61"/>
      <c r="AS1554" s="61"/>
      <c r="AT1554" s="61"/>
      <c r="AU1554" s="61"/>
      <c r="AV1554" s="61"/>
      <c r="AW1554" s="61"/>
      <c r="AX1554" s="61"/>
      <c r="AY1554" s="61"/>
      <c r="AZ1554" s="61"/>
      <c r="BA1554" s="61"/>
    </row>
    <row r="1555" spans="39:53" x14ac:dyDescent="0.2">
      <c r="AM1555" s="61"/>
      <c r="AN1555" s="61"/>
      <c r="AO1555" s="171"/>
      <c r="AP1555" s="61"/>
      <c r="AQ1555" s="61"/>
      <c r="AR1555" s="61"/>
      <c r="AS1555" s="61"/>
      <c r="AT1555" s="61"/>
      <c r="AU1555" s="61"/>
      <c r="AV1555" s="61"/>
      <c r="AW1555" s="61"/>
      <c r="AX1555" s="61"/>
      <c r="AY1555" s="61"/>
      <c r="AZ1555" s="61"/>
      <c r="BA1555" s="61"/>
    </row>
    <row r="1556" spans="39:53" x14ac:dyDescent="0.2">
      <c r="AM1556" s="61"/>
      <c r="AN1556" s="61"/>
      <c r="AO1556" s="171"/>
      <c r="AP1556" s="61"/>
      <c r="AQ1556" s="61"/>
      <c r="AR1556" s="61"/>
      <c r="AS1556" s="61"/>
      <c r="AT1556" s="61"/>
      <c r="AU1556" s="61"/>
      <c r="AV1556" s="61"/>
      <c r="AW1556" s="61"/>
      <c r="AX1556" s="61"/>
      <c r="AY1556" s="61"/>
      <c r="AZ1556" s="61"/>
      <c r="BA1556" s="61"/>
    </row>
    <row r="1557" spans="39:53" x14ac:dyDescent="0.2">
      <c r="AM1557" s="61"/>
      <c r="AN1557" s="61"/>
      <c r="AO1557" s="171"/>
      <c r="AP1557" s="61"/>
      <c r="AQ1557" s="61"/>
      <c r="AR1557" s="61"/>
      <c r="AS1557" s="61"/>
      <c r="AT1557" s="61"/>
      <c r="AU1557" s="61"/>
      <c r="AV1557" s="61"/>
      <c r="AW1557" s="61"/>
      <c r="AX1557" s="61"/>
      <c r="AY1557" s="61"/>
      <c r="AZ1557" s="61"/>
      <c r="BA1557" s="61"/>
    </row>
    <row r="1558" spans="39:53" x14ac:dyDescent="0.2">
      <c r="AM1558" s="61"/>
      <c r="AN1558" s="61"/>
      <c r="AO1558" s="171"/>
      <c r="AP1558" s="61"/>
      <c r="AQ1558" s="61"/>
      <c r="AR1558" s="61"/>
      <c r="AS1558" s="61"/>
      <c r="AT1558" s="61"/>
      <c r="AU1558" s="61"/>
      <c r="AV1558" s="61"/>
      <c r="AW1558" s="61"/>
      <c r="AX1558" s="61"/>
      <c r="AY1558" s="61"/>
      <c r="AZ1558" s="61"/>
      <c r="BA1558" s="61"/>
    </row>
    <row r="1559" spans="39:53" x14ac:dyDescent="0.2">
      <c r="AM1559" s="61"/>
      <c r="AN1559" s="61"/>
      <c r="AO1559" s="171"/>
      <c r="AP1559" s="61"/>
      <c r="AQ1559" s="61"/>
      <c r="AR1559" s="61"/>
      <c r="AS1559" s="61"/>
      <c r="AT1559" s="61"/>
      <c r="AU1559" s="61"/>
      <c r="AV1559" s="61"/>
      <c r="AW1559" s="61"/>
      <c r="AX1559" s="61"/>
      <c r="AY1559" s="61"/>
      <c r="AZ1559" s="61"/>
      <c r="BA1559" s="61"/>
    </row>
    <row r="1560" spans="39:53" x14ac:dyDescent="0.2">
      <c r="AM1560" s="61"/>
      <c r="AN1560" s="61"/>
      <c r="AO1560" s="171"/>
      <c r="AP1560" s="61"/>
      <c r="AQ1560" s="61"/>
      <c r="AR1560" s="61"/>
      <c r="AS1560" s="61"/>
      <c r="AT1560" s="61"/>
      <c r="AU1560" s="61"/>
      <c r="AV1560" s="61"/>
      <c r="AW1560" s="61"/>
      <c r="AX1560" s="61"/>
      <c r="AY1560" s="61"/>
      <c r="AZ1560" s="61"/>
      <c r="BA1560" s="61"/>
    </row>
    <row r="1561" spans="39:53" x14ac:dyDescent="0.2">
      <c r="AM1561" s="61"/>
      <c r="AN1561" s="61"/>
      <c r="AO1561" s="171"/>
      <c r="AP1561" s="61"/>
      <c r="AQ1561" s="61"/>
      <c r="AR1561" s="61"/>
      <c r="AS1561" s="61"/>
      <c r="AT1561" s="61"/>
      <c r="AU1561" s="61"/>
      <c r="AV1561" s="61"/>
      <c r="AW1561" s="61"/>
      <c r="AX1561" s="61"/>
      <c r="AY1561" s="61"/>
      <c r="AZ1561" s="61"/>
      <c r="BA1561" s="61"/>
    </row>
    <row r="1562" spans="39:53" x14ac:dyDescent="0.2">
      <c r="AM1562" s="61"/>
      <c r="AN1562" s="61"/>
      <c r="AO1562" s="171"/>
      <c r="AP1562" s="61"/>
      <c r="AQ1562" s="61"/>
      <c r="AR1562" s="61"/>
      <c r="AS1562" s="61"/>
      <c r="AT1562" s="61"/>
      <c r="AU1562" s="61"/>
      <c r="AV1562" s="61"/>
      <c r="AW1562" s="61"/>
      <c r="AX1562" s="61"/>
      <c r="AY1562" s="61"/>
      <c r="AZ1562" s="61"/>
      <c r="BA1562" s="61"/>
    </row>
    <row r="1563" spans="39:53" x14ac:dyDescent="0.2">
      <c r="AM1563" s="61"/>
      <c r="AN1563" s="61"/>
      <c r="AO1563" s="171"/>
      <c r="AP1563" s="61"/>
      <c r="AQ1563" s="61"/>
      <c r="AR1563" s="61"/>
      <c r="AS1563" s="61"/>
      <c r="AT1563" s="61"/>
      <c r="AU1563" s="61"/>
      <c r="AV1563" s="61"/>
      <c r="AW1563" s="61"/>
      <c r="AX1563" s="61"/>
      <c r="AY1563" s="61"/>
      <c r="AZ1563" s="61"/>
      <c r="BA1563" s="61"/>
    </row>
    <row r="1564" spans="39:53" x14ac:dyDescent="0.2">
      <c r="AM1564" s="61"/>
      <c r="AN1564" s="61"/>
      <c r="AO1564" s="171"/>
      <c r="AP1564" s="61"/>
      <c r="AQ1564" s="61"/>
      <c r="AR1564" s="61"/>
      <c r="AS1564" s="61"/>
      <c r="AT1564" s="61"/>
      <c r="AU1564" s="61"/>
      <c r="AV1564" s="61"/>
      <c r="AW1564" s="61"/>
      <c r="AX1564" s="61"/>
      <c r="AY1564" s="61"/>
      <c r="AZ1564" s="61"/>
      <c r="BA1564" s="61"/>
    </row>
    <row r="1565" spans="39:53" x14ac:dyDescent="0.2">
      <c r="AM1565" s="61"/>
      <c r="AN1565" s="61"/>
      <c r="AO1565" s="171"/>
      <c r="AP1565" s="61"/>
      <c r="AQ1565" s="61"/>
      <c r="AR1565" s="61"/>
      <c r="AS1565" s="61"/>
      <c r="AT1565" s="61"/>
      <c r="AU1565" s="61"/>
      <c r="AV1565" s="61"/>
      <c r="AW1565" s="61"/>
      <c r="AX1565" s="61"/>
      <c r="AY1565" s="61"/>
      <c r="AZ1565" s="61"/>
      <c r="BA1565" s="61"/>
    </row>
    <row r="1566" spans="39:53" x14ac:dyDescent="0.2">
      <c r="AM1566" s="61"/>
      <c r="AN1566" s="61"/>
      <c r="AO1566" s="171"/>
      <c r="AP1566" s="61"/>
      <c r="AQ1566" s="61"/>
      <c r="AR1566" s="61"/>
      <c r="AS1566" s="61"/>
      <c r="AT1566" s="61"/>
      <c r="AU1566" s="61"/>
      <c r="AV1566" s="61"/>
      <c r="AW1566" s="61"/>
      <c r="AX1566" s="61"/>
      <c r="AY1566" s="61"/>
      <c r="AZ1566" s="61"/>
      <c r="BA1566" s="61"/>
    </row>
    <row r="1567" spans="39:53" x14ac:dyDescent="0.2">
      <c r="AM1567" s="61"/>
      <c r="AN1567" s="61"/>
      <c r="AO1567" s="171"/>
      <c r="AP1567" s="61"/>
      <c r="AQ1567" s="61"/>
      <c r="AR1567" s="61"/>
      <c r="AS1567" s="61"/>
      <c r="AT1567" s="61"/>
      <c r="AU1567" s="61"/>
      <c r="AV1567" s="61"/>
      <c r="AW1567" s="61"/>
      <c r="AX1567" s="61"/>
      <c r="AY1567" s="61"/>
      <c r="AZ1567" s="61"/>
      <c r="BA1567" s="61"/>
    </row>
    <row r="1568" spans="39:53" x14ac:dyDescent="0.2">
      <c r="AM1568" s="61"/>
      <c r="AN1568" s="61"/>
      <c r="AO1568" s="171"/>
      <c r="AP1568" s="61"/>
      <c r="AQ1568" s="61"/>
      <c r="AR1568" s="61"/>
      <c r="AS1568" s="61"/>
      <c r="AT1568" s="61"/>
      <c r="AU1568" s="61"/>
      <c r="AV1568" s="61"/>
      <c r="AW1568" s="61"/>
      <c r="AX1568" s="61"/>
      <c r="AY1568" s="61"/>
      <c r="AZ1568" s="61"/>
      <c r="BA1568" s="61"/>
    </row>
    <row r="1569" spans="39:53" x14ac:dyDescent="0.2">
      <c r="AM1569" s="61"/>
      <c r="AN1569" s="61"/>
      <c r="AO1569" s="171"/>
      <c r="AP1569" s="61"/>
      <c r="AQ1569" s="61"/>
      <c r="AR1569" s="61"/>
      <c r="AS1569" s="61"/>
      <c r="AT1569" s="61"/>
      <c r="AU1569" s="61"/>
      <c r="AV1569" s="61"/>
      <c r="AW1569" s="61"/>
      <c r="AX1569" s="61"/>
      <c r="AY1569" s="61"/>
      <c r="AZ1569" s="61"/>
      <c r="BA1569" s="61"/>
    </row>
    <row r="1570" spans="39:53" x14ac:dyDescent="0.2">
      <c r="AM1570" s="61"/>
      <c r="AN1570" s="61"/>
      <c r="AO1570" s="171"/>
      <c r="AP1570" s="61"/>
      <c r="AQ1570" s="61"/>
      <c r="AR1570" s="61"/>
      <c r="AS1570" s="61"/>
      <c r="AT1570" s="61"/>
      <c r="AU1570" s="61"/>
      <c r="AV1570" s="61"/>
      <c r="AW1570" s="61"/>
      <c r="AX1570" s="61"/>
      <c r="AY1570" s="61"/>
      <c r="AZ1570" s="61"/>
      <c r="BA1570" s="61"/>
    </row>
    <row r="1571" spans="39:53" x14ac:dyDescent="0.2">
      <c r="AM1571" s="61"/>
      <c r="AN1571" s="61"/>
      <c r="AO1571" s="171"/>
      <c r="AP1571" s="61"/>
      <c r="AQ1571" s="61"/>
      <c r="AR1571" s="61"/>
      <c r="AS1571" s="61"/>
      <c r="AT1571" s="61"/>
      <c r="AU1571" s="61"/>
      <c r="AV1571" s="61"/>
      <c r="AW1571" s="61"/>
      <c r="AX1571" s="61"/>
      <c r="AY1571" s="61"/>
      <c r="AZ1571" s="61"/>
      <c r="BA1571" s="61"/>
    </row>
    <row r="1572" spans="39:53" x14ac:dyDescent="0.2">
      <c r="AM1572" s="61"/>
      <c r="AN1572" s="61"/>
      <c r="AO1572" s="171"/>
      <c r="AP1572" s="61"/>
      <c r="AQ1572" s="61"/>
      <c r="AR1572" s="61"/>
      <c r="AS1572" s="61"/>
      <c r="AT1572" s="61"/>
      <c r="AU1572" s="61"/>
      <c r="AV1572" s="61"/>
      <c r="AW1572" s="61"/>
      <c r="AX1572" s="61"/>
      <c r="AY1572" s="61"/>
      <c r="AZ1572" s="61"/>
      <c r="BA1572" s="61"/>
    </row>
    <row r="1573" spans="39:53" x14ac:dyDescent="0.2">
      <c r="AM1573" s="61"/>
      <c r="AN1573" s="61"/>
      <c r="AO1573" s="171"/>
      <c r="AP1573" s="61"/>
      <c r="AQ1573" s="61"/>
      <c r="AR1573" s="61"/>
      <c r="AS1573" s="61"/>
      <c r="AT1573" s="61"/>
      <c r="AU1573" s="61"/>
      <c r="AV1573" s="61"/>
      <c r="AW1573" s="61"/>
      <c r="AX1573" s="61"/>
      <c r="AY1573" s="61"/>
      <c r="AZ1573" s="61"/>
      <c r="BA1573" s="61"/>
    </row>
    <row r="1574" spans="39:53" x14ac:dyDescent="0.2">
      <c r="AM1574" s="61"/>
      <c r="AN1574" s="61"/>
      <c r="AO1574" s="171"/>
      <c r="AP1574" s="61"/>
      <c r="AQ1574" s="61"/>
      <c r="AR1574" s="61"/>
      <c r="AS1574" s="61"/>
      <c r="AT1574" s="61"/>
      <c r="AU1574" s="61"/>
      <c r="AV1574" s="61"/>
      <c r="AW1574" s="61"/>
      <c r="AX1574" s="61"/>
      <c r="AY1574" s="61"/>
      <c r="AZ1574" s="61"/>
      <c r="BA1574" s="61"/>
    </row>
    <row r="1575" spans="39:53" x14ac:dyDescent="0.2">
      <c r="AM1575" s="61"/>
      <c r="AN1575" s="61"/>
      <c r="AO1575" s="171"/>
      <c r="AP1575" s="61"/>
      <c r="AQ1575" s="61"/>
      <c r="AR1575" s="61"/>
      <c r="AS1575" s="61"/>
      <c r="AT1575" s="61"/>
      <c r="AU1575" s="61"/>
      <c r="AV1575" s="61"/>
      <c r="AW1575" s="61"/>
      <c r="AX1575" s="61"/>
      <c r="AY1575" s="61"/>
      <c r="AZ1575" s="61"/>
      <c r="BA1575" s="61"/>
    </row>
    <row r="1576" spans="39:53" x14ac:dyDescent="0.2">
      <c r="AM1576" s="61"/>
      <c r="AN1576" s="61"/>
      <c r="AO1576" s="171"/>
      <c r="AP1576" s="61"/>
      <c r="AQ1576" s="61"/>
      <c r="AR1576" s="61"/>
      <c r="AS1576" s="61"/>
      <c r="AT1576" s="61"/>
      <c r="AU1576" s="61"/>
      <c r="AV1576" s="61"/>
      <c r="AW1576" s="61"/>
      <c r="AX1576" s="61"/>
      <c r="AY1576" s="61"/>
      <c r="AZ1576" s="61"/>
      <c r="BA1576" s="61"/>
    </row>
    <row r="1577" spans="39:53" x14ac:dyDescent="0.2">
      <c r="AM1577" s="61"/>
      <c r="AN1577" s="61"/>
      <c r="AO1577" s="171"/>
      <c r="AP1577" s="61"/>
      <c r="AQ1577" s="61"/>
      <c r="AR1577" s="61"/>
      <c r="AS1577" s="61"/>
      <c r="AT1577" s="61"/>
      <c r="AU1577" s="61"/>
      <c r="AV1577" s="61"/>
      <c r="AW1577" s="61"/>
      <c r="AX1577" s="61"/>
      <c r="AY1577" s="61"/>
      <c r="AZ1577" s="61"/>
      <c r="BA1577" s="61"/>
    </row>
    <row r="1578" spans="39:53" x14ac:dyDescent="0.2">
      <c r="AM1578" s="61"/>
      <c r="AN1578" s="61"/>
      <c r="AO1578" s="171"/>
      <c r="AP1578" s="61"/>
      <c r="AQ1578" s="61"/>
      <c r="AR1578" s="61"/>
      <c r="AS1578" s="61"/>
      <c r="AT1578" s="61"/>
      <c r="AU1578" s="61"/>
      <c r="AV1578" s="61"/>
      <c r="AW1578" s="61"/>
      <c r="AX1578" s="61"/>
      <c r="AY1578" s="61"/>
      <c r="AZ1578" s="61"/>
      <c r="BA1578" s="61"/>
    </row>
    <row r="1579" spans="39:53" x14ac:dyDescent="0.2">
      <c r="AM1579" s="61"/>
      <c r="AN1579" s="61"/>
      <c r="AO1579" s="171"/>
      <c r="AP1579" s="61"/>
      <c r="AQ1579" s="61"/>
      <c r="AR1579" s="61"/>
      <c r="AS1579" s="61"/>
      <c r="AT1579" s="61"/>
      <c r="AU1579" s="61"/>
      <c r="AV1579" s="61"/>
      <c r="AW1579" s="61"/>
      <c r="AX1579" s="61"/>
      <c r="AY1579" s="61"/>
      <c r="AZ1579" s="61"/>
      <c r="BA1579" s="61"/>
    </row>
    <row r="1580" spans="39:53" x14ac:dyDescent="0.2">
      <c r="AM1580" s="61"/>
      <c r="AN1580" s="61"/>
      <c r="AO1580" s="171"/>
      <c r="AP1580" s="61"/>
      <c r="AQ1580" s="61"/>
      <c r="AR1580" s="61"/>
      <c r="AS1580" s="61"/>
      <c r="AT1580" s="61"/>
      <c r="AU1580" s="61"/>
      <c r="AV1580" s="61"/>
      <c r="AW1580" s="61"/>
      <c r="AX1580" s="61"/>
      <c r="AY1580" s="61"/>
      <c r="AZ1580" s="61"/>
      <c r="BA1580" s="61"/>
    </row>
    <row r="1581" spans="39:53" x14ac:dyDescent="0.2">
      <c r="AM1581" s="61"/>
      <c r="AN1581" s="61"/>
      <c r="AO1581" s="171"/>
      <c r="AP1581" s="61"/>
      <c r="AQ1581" s="61"/>
      <c r="AR1581" s="61"/>
      <c r="AS1581" s="61"/>
      <c r="AT1581" s="61"/>
      <c r="AU1581" s="61"/>
      <c r="AV1581" s="61"/>
      <c r="AW1581" s="61"/>
      <c r="AX1581" s="61"/>
      <c r="AY1581" s="61"/>
      <c r="AZ1581" s="61"/>
      <c r="BA1581" s="61"/>
    </row>
    <row r="1582" spans="39:53" x14ac:dyDescent="0.2">
      <c r="AM1582" s="61"/>
      <c r="AN1582" s="61"/>
      <c r="AO1582" s="171"/>
      <c r="AP1582" s="61"/>
      <c r="AQ1582" s="61"/>
      <c r="AR1582" s="61"/>
      <c r="AS1582" s="61"/>
      <c r="AT1582" s="61"/>
      <c r="AU1582" s="61"/>
      <c r="AV1582" s="61"/>
      <c r="AW1582" s="61"/>
      <c r="AX1582" s="61"/>
      <c r="AY1582" s="61"/>
      <c r="AZ1582" s="61"/>
      <c r="BA1582" s="61"/>
    </row>
    <row r="1583" spans="39:53" x14ac:dyDescent="0.2">
      <c r="AM1583" s="61"/>
      <c r="AN1583" s="61"/>
      <c r="AO1583" s="171"/>
      <c r="AP1583" s="61"/>
      <c r="AQ1583" s="61"/>
      <c r="AR1583" s="61"/>
      <c r="AS1583" s="61"/>
      <c r="AT1583" s="61"/>
      <c r="AU1583" s="61"/>
      <c r="AV1583" s="61"/>
      <c r="AW1583" s="61"/>
      <c r="AX1583" s="61"/>
      <c r="AY1583" s="61"/>
      <c r="AZ1583" s="61"/>
      <c r="BA1583" s="61"/>
    </row>
    <row r="1584" spans="39:53" x14ac:dyDescent="0.2">
      <c r="AM1584" s="61"/>
      <c r="AN1584" s="61"/>
      <c r="AO1584" s="171"/>
      <c r="AP1584" s="61"/>
      <c r="AQ1584" s="61"/>
      <c r="AR1584" s="61"/>
      <c r="AS1584" s="61"/>
      <c r="AT1584" s="61"/>
      <c r="AU1584" s="61"/>
      <c r="AV1584" s="61"/>
      <c r="AW1584" s="61"/>
      <c r="AX1584" s="61"/>
      <c r="AY1584" s="61"/>
      <c r="AZ1584" s="61"/>
      <c r="BA1584" s="61"/>
    </row>
    <row r="1585" spans="39:53" x14ac:dyDescent="0.2">
      <c r="AM1585" s="61"/>
      <c r="AN1585" s="61"/>
      <c r="AO1585" s="171"/>
      <c r="AP1585" s="61"/>
      <c r="AQ1585" s="61"/>
      <c r="AR1585" s="61"/>
      <c r="AS1585" s="61"/>
      <c r="AT1585" s="61"/>
      <c r="AU1585" s="61"/>
      <c r="AV1585" s="61"/>
      <c r="AW1585" s="61"/>
      <c r="AX1585" s="61"/>
      <c r="AY1585" s="61"/>
      <c r="AZ1585" s="61"/>
      <c r="BA1585" s="61"/>
    </row>
    <row r="1586" spans="39:53" x14ac:dyDescent="0.2">
      <c r="AM1586" s="61"/>
      <c r="AN1586" s="61"/>
      <c r="AO1586" s="171"/>
      <c r="AP1586" s="61"/>
      <c r="AQ1586" s="61"/>
      <c r="AR1586" s="61"/>
      <c r="AS1586" s="61"/>
      <c r="AT1586" s="61"/>
      <c r="AU1586" s="61"/>
      <c r="AV1586" s="61"/>
      <c r="AW1586" s="61"/>
      <c r="AX1586" s="61"/>
      <c r="AY1586" s="61"/>
      <c r="AZ1586" s="61"/>
      <c r="BA1586" s="61"/>
    </row>
    <row r="1587" spans="39:53" x14ac:dyDescent="0.2">
      <c r="AM1587" s="61"/>
      <c r="AN1587" s="61"/>
      <c r="AO1587" s="171"/>
      <c r="AP1587" s="61"/>
      <c r="AQ1587" s="61"/>
      <c r="AR1587" s="61"/>
      <c r="AS1587" s="61"/>
      <c r="AT1587" s="61"/>
      <c r="AU1587" s="61"/>
      <c r="AV1587" s="61"/>
      <c r="AW1587" s="61"/>
      <c r="AX1587" s="61"/>
      <c r="AY1587" s="61"/>
      <c r="AZ1587" s="61"/>
      <c r="BA1587" s="61"/>
    </row>
    <row r="1588" spans="39:53" x14ac:dyDescent="0.2">
      <c r="AM1588" s="61"/>
      <c r="AN1588" s="61"/>
      <c r="AO1588" s="171"/>
      <c r="AP1588" s="61"/>
      <c r="AQ1588" s="61"/>
      <c r="AR1588" s="61"/>
      <c r="AS1588" s="61"/>
      <c r="AT1588" s="61"/>
      <c r="AU1588" s="61"/>
      <c r="AV1588" s="61"/>
      <c r="AW1588" s="61"/>
      <c r="AX1588" s="61"/>
      <c r="AY1588" s="61"/>
      <c r="AZ1588" s="61"/>
      <c r="BA1588" s="61"/>
    </row>
    <row r="1589" spans="39:53" x14ac:dyDescent="0.2">
      <c r="AM1589" s="61"/>
      <c r="AN1589" s="61"/>
      <c r="AO1589" s="171"/>
      <c r="AP1589" s="61"/>
      <c r="AQ1589" s="61"/>
      <c r="AR1589" s="61"/>
      <c r="AS1589" s="61"/>
      <c r="AT1589" s="61"/>
      <c r="AU1589" s="61"/>
      <c r="AV1589" s="61"/>
      <c r="AW1589" s="61"/>
      <c r="AX1589" s="61"/>
      <c r="AY1589" s="61"/>
      <c r="AZ1589" s="61"/>
      <c r="BA1589" s="61"/>
    </row>
    <row r="1590" spans="39:53" x14ac:dyDescent="0.2">
      <c r="AM1590" s="61"/>
      <c r="AN1590" s="61"/>
      <c r="AO1590" s="171"/>
      <c r="AP1590" s="61"/>
      <c r="AQ1590" s="61"/>
      <c r="AR1590" s="61"/>
      <c r="AS1590" s="61"/>
      <c r="AT1590" s="61"/>
      <c r="AU1590" s="61"/>
      <c r="AV1590" s="61"/>
      <c r="AW1590" s="61"/>
      <c r="AX1590" s="61"/>
      <c r="AY1590" s="61"/>
      <c r="AZ1590" s="61"/>
      <c r="BA1590" s="61"/>
    </row>
    <row r="1591" spans="39:53" x14ac:dyDescent="0.2">
      <c r="AM1591" s="61"/>
      <c r="AN1591" s="61"/>
      <c r="AO1591" s="171"/>
      <c r="AP1591" s="61"/>
      <c r="AQ1591" s="61"/>
      <c r="AR1591" s="61"/>
      <c r="AS1591" s="61"/>
      <c r="AT1591" s="61"/>
      <c r="AU1591" s="61"/>
      <c r="AV1591" s="61"/>
      <c r="AW1591" s="61"/>
      <c r="AX1591" s="61"/>
      <c r="AY1591" s="61"/>
      <c r="AZ1591" s="61"/>
      <c r="BA1591" s="61"/>
    </row>
    <row r="1592" spans="39:53" x14ac:dyDescent="0.2">
      <c r="AM1592" s="61"/>
      <c r="AN1592" s="61"/>
      <c r="AO1592" s="171"/>
      <c r="AP1592" s="61"/>
      <c r="AQ1592" s="61"/>
      <c r="AR1592" s="61"/>
      <c r="AS1592" s="61"/>
      <c r="AT1592" s="61"/>
      <c r="AU1592" s="61"/>
      <c r="AV1592" s="61"/>
      <c r="AW1592" s="61"/>
      <c r="AX1592" s="61"/>
      <c r="AY1592" s="61"/>
      <c r="AZ1592" s="61"/>
      <c r="BA1592" s="61"/>
    </row>
    <row r="1593" spans="39:53" x14ac:dyDescent="0.2">
      <c r="AM1593" s="61"/>
      <c r="AN1593" s="61"/>
      <c r="AO1593" s="171"/>
      <c r="AP1593" s="61"/>
      <c r="AQ1593" s="61"/>
      <c r="AR1593" s="61"/>
      <c r="AS1593" s="61"/>
      <c r="AT1593" s="61"/>
      <c r="AU1593" s="61"/>
      <c r="AV1593" s="61"/>
      <c r="AW1593" s="61"/>
      <c r="AX1593" s="61"/>
      <c r="AY1593" s="61"/>
      <c r="AZ1593" s="61"/>
      <c r="BA1593" s="61"/>
    </row>
    <row r="1594" spans="39:53" x14ac:dyDescent="0.2">
      <c r="AM1594" s="61"/>
      <c r="AN1594" s="61"/>
      <c r="AO1594" s="171"/>
      <c r="AP1594" s="61"/>
      <c r="AQ1594" s="61"/>
      <c r="AR1594" s="61"/>
      <c r="AS1594" s="61"/>
      <c r="AT1594" s="61"/>
      <c r="AU1594" s="61"/>
      <c r="AV1594" s="61"/>
      <c r="AW1594" s="61"/>
      <c r="AX1594" s="61"/>
      <c r="AY1594" s="61"/>
      <c r="AZ1594" s="61"/>
      <c r="BA1594" s="61"/>
    </row>
    <row r="1595" spans="39:53" x14ac:dyDescent="0.2">
      <c r="AM1595" s="61"/>
      <c r="AN1595" s="61"/>
      <c r="AO1595" s="171"/>
      <c r="AP1595" s="61"/>
      <c r="AQ1595" s="61"/>
      <c r="AR1595" s="61"/>
      <c r="AS1595" s="61"/>
      <c r="AT1595" s="61"/>
      <c r="AU1595" s="61"/>
      <c r="AV1595" s="61"/>
      <c r="AW1595" s="61"/>
      <c r="AX1595" s="61"/>
      <c r="AY1595" s="61"/>
      <c r="AZ1595" s="61"/>
      <c r="BA1595" s="61"/>
    </row>
    <row r="1596" spans="39:53" x14ac:dyDescent="0.2">
      <c r="AM1596" s="61"/>
      <c r="AN1596" s="61"/>
      <c r="AO1596" s="171"/>
      <c r="AP1596" s="61"/>
      <c r="AQ1596" s="61"/>
      <c r="AR1596" s="61"/>
      <c r="AS1596" s="61"/>
      <c r="AT1596" s="61"/>
      <c r="AU1596" s="61"/>
      <c r="AV1596" s="61"/>
      <c r="AW1596" s="61"/>
      <c r="AX1596" s="61"/>
      <c r="AY1596" s="61"/>
      <c r="AZ1596" s="61"/>
      <c r="BA1596" s="61"/>
    </row>
    <row r="1597" spans="39:53" x14ac:dyDescent="0.2">
      <c r="AM1597" s="61"/>
      <c r="AN1597" s="61"/>
      <c r="AO1597" s="171"/>
      <c r="AP1597" s="61"/>
      <c r="AQ1597" s="61"/>
      <c r="AR1597" s="61"/>
      <c r="AS1597" s="61"/>
      <c r="AT1597" s="61"/>
      <c r="AU1597" s="61"/>
      <c r="AV1597" s="61"/>
      <c r="AW1597" s="61"/>
      <c r="AX1597" s="61"/>
      <c r="AY1597" s="61"/>
      <c r="AZ1597" s="61"/>
      <c r="BA1597" s="61"/>
    </row>
    <row r="1598" spans="39:53" x14ac:dyDescent="0.2">
      <c r="AM1598" s="61"/>
      <c r="AN1598" s="61"/>
      <c r="AO1598" s="171"/>
      <c r="AP1598" s="61"/>
      <c r="AQ1598" s="61"/>
      <c r="AR1598" s="61"/>
      <c r="AS1598" s="61"/>
      <c r="AT1598" s="61"/>
      <c r="AU1598" s="61"/>
      <c r="AV1598" s="61"/>
      <c r="AW1598" s="61"/>
      <c r="AX1598" s="61"/>
      <c r="AY1598" s="61"/>
      <c r="AZ1598" s="61"/>
      <c r="BA1598" s="61"/>
    </row>
    <row r="1599" spans="39:53" x14ac:dyDescent="0.2">
      <c r="AM1599" s="61"/>
      <c r="AN1599" s="61"/>
      <c r="AO1599" s="171"/>
      <c r="AP1599" s="61"/>
      <c r="AQ1599" s="61"/>
      <c r="AR1599" s="61"/>
      <c r="AS1599" s="61"/>
      <c r="AT1599" s="61"/>
      <c r="AU1599" s="61"/>
      <c r="AV1599" s="61"/>
      <c r="AW1599" s="61"/>
      <c r="AX1599" s="61"/>
      <c r="AY1599" s="61"/>
      <c r="AZ1599" s="61"/>
      <c r="BA1599" s="61"/>
    </row>
    <row r="1600" spans="39:53" x14ac:dyDescent="0.2">
      <c r="AM1600" s="61"/>
      <c r="AN1600" s="61"/>
      <c r="AO1600" s="171"/>
      <c r="AP1600" s="61"/>
      <c r="AQ1600" s="61"/>
      <c r="AR1600" s="61"/>
      <c r="AS1600" s="61"/>
      <c r="AT1600" s="61"/>
      <c r="AU1600" s="61"/>
      <c r="AV1600" s="61"/>
      <c r="AW1600" s="61"/>
      <c r="AX1600" s="61"/>
      <c r="AY1600" s="61"/>
      <c r="AZ1600" s="61"/>
      <c r="BA1600" s="61"/>
    </row>
    <row r="1601" spans="39:53" x14ac:dyDescent="0.2">
      <c r="AM1601" s="61"/>
      <c r="AN1601" s="61"/>
      <c r="AO1601" s="171"/>
      <c r="AP1601" s="61"/>
      <c r="AQ1601" s="61"/>
      <c r="AR1601" s="61"/>
      <c r="AS1601" s="61"/>
      <c r="AT1601" s="61"/>
      <c r="AU1601" s="61"/>
      <c r="AV1601" s="61"/>
      <c r="AW1601" s="61"/>
      <c r="AX1601" s="61"/>
      <c r="AY1601" s="61"/>
      <c r="AZ1601" s="61"/>
      <c r="BA1601" s="61"/>
    </row>
    <row r="1602" spans="39:53" x14ac:dyDescent="0.2">
      <c r="AM1602" s="61"/>
      <c r="AN1602" s="61"/>
      <c r="AO1602" s="171"/>
      <c r="AP1602" s="61"/>
      <c r="AQ1602" s="61"/>
      <c r="AR1602" s="61"/>
      <c r="AS1602" s="61"/>
      <c r="AT1602" s="61"/>
      <c r="AU1602" s="61"/>
      <c r="AV1602" s="61"/>
      <c r="AW1602" s="61"/>
      <c r="AX1602" s="61"/>
      <c r="AY1602" s="61"/>
      <c r="AZ1602" s="61"/>
      <c r="BA1602" s="61"/>
    </row>
    <row r="1603" spans="39:53" x14ac:dyDescent="0.2">
      <c r="AM1603" s="61"/>
      <c r="AN1603" s="61"/>
      <c r="AO1603" s="171"/>
      <c r="AP1603" s="61"/>
      <c r="AQ1603" s="61"/>
      <c r="AR1603" s="61"/>
      <c r="AS1603" s="61"/>
      <c r="AT1603" s="61"/>
      <c r="AU1603" s="61"/>
      <c r="AV1603" s="61"/>
      <c r="AW1603" s="61"/>
      <c r="AX1603" s="61"/>
      <c r="AY1603" s="61"/>
      <c r="AZ1603" s="61"/>
      <c r="BA1603" s="61"/>
    </row>
    <row r="1604" spans="39:53" x14ac:dyDescent="0.2">
      <c r="AM1604" s="61"/>
      <c r="AN1604" s="61"/>
      <c r="AO1604" s="171"/>
      <c r="AP1604" s="61"/>
      <c r="AQ1604" s="61"/>
      <c r="AR1604" s="61"/>
      <c r="AS1604" s="61"/>
      <c r="AT1604" s="61"/>
      <c r="AU1604" s="61"/>
      <c r="AV1604" s="61"/>
      <c r="AW1604" s="61"/>
      <c r="AX1604" s="61"/>
      <c r="AY1604" s="61"/>
      <c r="AZ1604" s="61"/>
      <c r="BA1604" s="61"/>
    </row>
    <row r="1605" spans="39:53" x14ac:dyDescent="0.2">
      <c r="AM1605" s="61"/>
      <c r="AN1605" s="61"/>
      <c r="AO1605" s="171"/>
      <c r="AP1605" s="61"/>
      <c r="AQ1605" s="61"/>
      <c r="AR1605" s="61"/>
      <c r="AS1605" s="61"/>
      <c r="AT1605" s="61"/>
      <c r="AU1605" s="61"/>
      <c r="AV1605" s="61"/>
      <c r="AW1605" s="61"/>
      <c r="AX1605" s="61"/>
      <c r="AY1605" s="61"/>
      <c r="AZ1605" s="61"/>
      <c r="BA1605" s="61"/>
    </row>
    <row r="1606" spans="39:53" x14ac:dyDescent="0.2">
      <c r="AM1606" s="61"/>
      <c r="AN1606" s="61"/>
      <c r="AO1606" s="171"/>
      <c r="AP1606" s="61"/>
      <c r="AQ1606" s="61"/>
      <c r="AR1606" s="61"/>
      <c r="AS1606" s="61"/>
      <c r="AT1606" s="61"/>
      <c r="AU1606" s="61"/>
      <c r="AV1606" s="61"/>
      <c r="AW1606" s="61"/>
      <c r="AX1606" s="61"/>
      <c r="AY1606" s="61"/>
      <c r="AZ1606" s="61"/>
      <c r="BA1606" s="61"/>
    </row>
    <row r="1607" spans="39:53" x14ac:dyDescent="0.2">
      <c r="AM1607" s="61"/>
      <c r="AN1607" s="61"/>
      <c r="AO1607" s="171"/>
      <c r="AP1607" s="61"/>
      <c r="AQ1607" s="61"/>
      <c r="AR1607" s="61"/>
      <c r="AS1607" s="61"/>
      <c r="AT1607" s="61"/>
      <c r="AU1607" s="61"/>
      <c r="AV1607" s="61"/>
      <c r="AW1607" s="61"/>
      <c r="AX1607" s="61"/>
      <c r="AY1607" s="61"/>
      <c r="AZ1607" s="61"/>
      <c r="BA1607" s="61"/>
    </row>
    <row r="1608" spans="39:53" x14ac:dyDescent="0.2">
      <c r="AM1608" s="61"/>
      <c r="AN1608" s="61"/>
      <c r="AO1608" s="171"/>
      <c r="AP1608" s="61"/>
      <c r="AQ1608" s="61"/>
      <c r="AR1608" s="61"/>
      <c r="AS1608" s="61"/>
      <c r="AT1608" s="61"/>
      <c r="AU1608" s="61"/>
      <c r="AV1608" s="61"/>
      <c r="AW1608" s="61"/>
      <c r="AX1608" s="61"/>
      <c r="AY1608" s="61"/>
      <c r="AZ1608" s="61"/>
      <c r="BA1608" s="61"/>
    </row>
    <row r="1609" spans="39:53" x14ac:dyDescent="0.2">
      <c r="AM1609" s="61"/>
      <c r="AN1609" s="61"/>
      <c r="AO1609" s="171"/>
      <c r="AP1609" s="61"/>
      <c r="AQ1609" s="61"/>
      <c r="AR1609" s="61"/>
      <c r="AS1609" s="61"/>
      <c r="AT1609" s="61"/>
      <c r="AU1609" s="61"/>
      <c r="AV1609" s="61"/>
      <c r="AW1609" s="61"/>
      <c r="AX1609" s="61"/>
      <c r="AY1609" s="61"/>
      <c r="AZ1609" s="61"/>
      <c r="BA1609" s="61"/>
    </row>
    <row r="1610" spans="39:53" x14ac:dyDescent="0.2">
      <c r="AM1610" s="61"/>
      <c r="AN1610" s="61"/>
      <c r="AO1610" s="171"/>
      <c r="AP1610" s="61"/>
      <c r="AQ1610" s="61"/>
      <c r="AR1610" s="61"/>
      <c r="AS1610" s="61"/>
      <c r="AT1610" s="61"/>
      <c r="AU1610" s="61"/>
      <c r="AV1610" s="61"/>
      <c r="AW1610" s="61"/>
      <c r="AX1610" s="61"/>
      <c r="AY1610" s="61"/>
      <c r="AZ1610" s="61"/>
      <c r="BA1610" s="61"/>
    </row>
    <row r="1611" spans="39:53" x14ac:dyDescent="0.2">
      <c r="AM1611" s="61"/>
      <c r="AN1611" s="61"/>
      <c r="AO1611" s="171"/>
      <c r="AP1611" s="61"/>
      <c r="AQ1611" s="61"/>
      <c r="AR1611" s="61"/>
      <c r="AS1611" s="61"/>
      <c r="AT1611" s="61"/>
      <c r="AU1611" s="61"/>
      <c r="AV1611" s="61"/>
      <c r="AW1611" s="61"/>
      <c r="AX1611" s="61"/>
      <c r="AY1611" s="61"/>
      <c r="AZ1611" s="61"/>
      <c r="BA1611" s="61"/>
    </row>
    <row r="1612" spans="39:53" x14ac:dyDescent="0.2">
      <c r="AM1612" s="61"/>
      <c r="AN1612" s="61"/>
      <c r="AO1612" s="171"/>
      <c r="AP1612" s="61"/>
      <c r="AQ1612" s="61"/>
      <c r="AR1612" s="61"/>
      <c r="AS1612" s="61"/>
      <c r="AT1612" s="61"/>
      <c r="AU1612" s="61"/>
      <c r="AV1612" s="61"/>
      <c r="AW1612" s="61"/>
      <c r="AX1612" s="61"/>
      <c r="AY1612" s="61"/>
      <c r="AZ1612" s="61"/>
      <c r="BA1612" s="61"/>
    </row>
    <row r="1613" spans="39:53" x14ac:dyDescent="0.2">
      <c r="AM1613" s="61"/>
      <c r="AN1613" s="61"/>
      <c r="AO1613" s="171"/>
      <c r="AP1613" s="61"/>
      <c r="AQ1613" s="61"/>
      <c r="AR1613" s="61"/>
      <c r="AS1613" s="61"/>
      <c r="AT1613" s="61"/>
      <c r="AU1613" s="61"/>
      <c r="AV1613" s="61"/>
      <c r="AW1613" s="61"/>
      <c r="AX1613" s="61"/>
      <c r="AY1613" s="61"/>
      <c r="AZ1613" s="61"/>
      <c r="BA1613" s="61"/>
    </row>
    <row r="1614" spans="39:53" x14ac:dyDescent="0.2">
      <c r="AM1614" s="61"/>
      <c r="AN1614" s="61"/>
      <c r="AO1614" s="171"/>
      <c r="AP1614" s="61"/>
      <c r="AQ1614" s="61"/>
      <c r="AR1614" s="61"/>
      <c r="AS1614" s="61"/>
      <c r="AT1614" s="61"/>
      <c r="AU1614" s="61"/>
      <c r="AV1614" s="61"/>
      <c r="AW1614" s="61"/>
      <c r="AX1614" s="61"/>
      <c r="AY1614" s="61"/>
      <c r="AZ1614" s="61"/>
      <c r="BA1614" s="61"/>
    </row>
    <row r="1615" spans="39:53" x14ac:dyDescent="0.2">
      <c r="AM1615" s="61"/>
      <c r="AN1615" s="61"/>
      <c r="AO1615" s="171"/>
      <c r="AP1615" s="61"/>
      <c r="AQ1615" s="61"/>
      <c r="AR1615" s="61"/>
      <c r="AS1615" s="61"/>
      <c r="AT1615" s="61"/>
      <c r="AU1615" s="61"/>
      <c r="AV1615" s="61"/>
      <c r="AW1615" s="61"/>
      <c r="AX1615" s="61"/>
      <c r="AY1615" s="61"/>
      <c r="AZ1615" s="61"/>
      <c r="BA1615" s="61"/>
    </row>
    <row r="1616" spans="39:53" x14ac:dyDescent="0.2">
      <c r="AM1616" s="61"/>
      <c r="AN1616" s="61"/>
      <c r="AO1616" s="171"/>
      <c r="AP1616" s="61"/>
      <c r="AQ1616" s="61"/>
      <c r="AR1616" s="61"/>
      <c r="AS1616" s="61"/>
      <c r="AT1616" s="61"/>
      <c r="AU1616" s="61"/>
      <c r="AV1616" s="61"/>
      <c r="AW1616" s="61"/>
      <c r="AX1616" s="61"/>
      <c r="AY1616" s="61"/>
      <c r="AZ1616" s="61"/>
      <c r="BA1616" s="61"/>
    </row>
    <row r="1617" spans="39:53" x14ac:dyDescent="0.2">
      <c r="AM1617" s="61"/>
      <c r="AN1617" s="61"/>
      <c r="AO1617" s="171"/>
      <c r="AP1617" s="61"/>
      <c r="AQ1617" s="61"/>
      <c r="AR1617" s="61"/>
      <c r="AS1617" s="61"/>
      <c r="AT1617" s="61"/>
      <c r="AU1617" s="61"/>
      <c r="AV1617" s="61"/>
      <c r="AW1617" s="61"/>
      <c r="AX1617" s="61"/>
      <c r="AY1617" s="61"/>
      <c r="AZ1617" s="61"/>
      <c r="BA1617" s="61"/>
    </row>
    <row r="1618" spans="39:53" x14ac:dyDescent="0.2">
      <c r="AM1618" s="61"/>
      <c r="AN1618" s="61"/>
      <c r="AO1618" s="171"/>
      <c r="AP1618" s="61"/>
      <c r="AQ1618" s="61"/>
      <c r="AR1618" s="61"/>
      <c r="AS1618" s="61"/>
      <c r="AT1618" s="61"/>
      <c r="AU1618" s="61"/>
      <c r="AV1618" s="61"/>
      <c r="AW1618" s="61"/>
      <c r="AX1618" s="61"/>
      <c r="AY1618" s="61"/>
      <c r="AZ1618" s="61"/>
      <c r="BA1618" s="61"/>
    </row>
    <row r="1619" spans="39:53" x14ac:dyDescent="0.2">
      <c r="AM1619" s="61"/>
      <c r="AN1619" s="61"/>
      <c r="AO1619" s="171"/>
      <c r="AP1619" s="61"/>
      <c r="AQ1619" s="61"/>
      <c r="AR1619" s="61"/>
      <c r="AS1619" s="61"/>
      <c r="AT1619" s="61"/>
      <c r="AU1619" s="61"/>
      <c r="AV1619" s="61"/>
      <c r="AW1619" s="61"/>
      <c r="AX1619" s="61"/>
      <c r="AY1619" s="61"/>
      <c r="AZ1619" s="61"/>
      <c r="BA1619" s="61"/>
    </row>
    <row r="1620" spans="39:53" x14ac:dyDescent="0.2">
      <c r="AM1620" s="61"/>
      <c r="AN1620" s="61"/>
      <c r="AO1620" s="171"/>
      <c r="AP1620" s="61"/>
      <c r="AQ1620" s="61"/>
      <c r="AR1620" s="61"/>
      <c r="AS1620" s="61"/>
      <c r="AT1620" s="61"/>
      <c r="AU1620" s="61"/>
      <c r="AV1620" s="61"/>
      <c r="AW1620" s="61"/>
      <c r="AX1620" s="61"/>
      <c r="AY1620" s="61"/>
      <c r="AZ1620" s="61"/>
      <c r="BA1620" s="61"/>
    </row>
    <row r="1621" spans="39:53" x14ac:dyDescent="0.2">
      <c r="AM1621" s="61"/>
      <c r="AN1621" s="61"/>
      <c r="AO1621" s="171"/>
      <c r="AP1621" s="61"/>
      <c r="AQ1621" s="61"/>
      <c r="AR1621" s="61"/>
      <c r="AS1621" s="61"/>
      <c r="AT1621" s="61"/>
      <c r="AU1621" s="61"/>
      <c r="AV1621" s="61"/>
      <c r="AW1621" s="61"/>
      <c r="AX1621" s="61"/>
      <c r="AY1621" s="61"/>
      <c r="AZ1621" s="61"/>
      <c r="BA1621" s="61"/>
    </row>
    <row r="1622" spans="39:53" x14ac:dyDescent="0.2">
      <c r="AM1622" s="61"/>
      <c r="AN1622" s="61"/>
      <c r="AO1622" s="171"/>
      <c r="AP1622" s="61"/>
      <c r="AQ1622" s="61"/>
      <c r="AR1622" s="61"/>
      <c r="AS1622" s="61"/>
      <c r="AT1622" s="61"/>
      <c r="AU1622" s="61"/>
      <c r="AV1622" s="61"/>
      <c r="AW1622" s="61"/>
      <c r="AX1622" s="61"/>
      <c r="AY1622" s="61"/>
      <c r="AZ1622" s="61"/>
      <c r="BA1622" s="61"/>
    </row>
    <row r="1623" spans="39:53" x14ac:dyDescent="0.2">
      <c r="AM1623" s="61"/>
      <c r="AN1623" s="61"/>
      <c r="AO1623" s="171"/>
      <c r="AP1623" s="61"/>
      <c r="AQ1623" s="61"/>
      <c r="AR1623" s="61"/>
      <c r="AS1623" s="61"/>
      <c r="AT1623" s="61"/>
      <c r="AU1623" s="61"/>
      <c r="AV1623" s="61"/>
      <c r="AW1623" s="61"/>
      <c r="AX1623" s="61"/>
      <c r="AY1623" s="61"/>
      <c r="AZ1623" s="61"/>
      <c r="BA1623" s="61"/>
    </row>
    <row r="1624" spans="39:53" x14ac:dyDescent="0.2">
      <c r="AM1624" s="61"/>
      <c r="AN1624" s="61"/>
      <c r="AO1624" s="171"/>
      <c r="AP1624" s="61"/>
      <c r="AQ1624" s="61"/>
      <c r="AR1624" s="61"/>
      <c r="AS1624" s="61"/>
      <c r="AT1624" s="61"/>
      <c r="AU1624" s="61"/>
      <c r="AV1624" s="61"/>
      <c r="AW1624" s="61"/>
      <c r="AX1624" s="61"/>
      <c r="AY1624" s="61"/>
      <c r="AZ1624" s="61"/>
      <c r="BA1624" s="61"/>
    </row>
    <row r="1625" spans="39:53" x14ac:dyDescent="0.2">
      <c r="AM1625" s="61"/>
      <c r="AN1625" s="61"/>
      <c r="AO1625" s="171"/>
      <c r="AP1625" s="61"/>
      <c r="AQ1625" s="61"/>
      <c r="AR1625" s="61"/>
      <c r="AS1625" s="61"/>
      <c r="AT1625" s="61"/>
      <c r="AU1625" s="61"/>
      <c r="AV1625" s="61"/>
      <c r="AW1625" s="61"/>
      <c r="AX1625" s="61"/>
      <c r="AY1625" s="61"/>
      <c r="AZ1625" s="61"/>
      <c r="BA1625" s="61"/>
    </row>
    <row r="1626" spans="39:53" x14ac:dyDescent="0.2">
      <c r="AM1626" s="61"/>
      <c r="AN1626" s="61"/>
      <c r="AO1626" s="171"/>
      <c r="AP1626" s="61"/>
      <c r="AQ1626" s="61"/>
      <c r="AR1626" s="61"/>
      <c r="AS1626" s="61"/>
      <c r="AT1626" s="61"/>
      <c r="AU1626" s="61"/>
      <c r="AV1626" s="61"/>
      <c r="AW1626" s="61"/>
      <c r="AX1626" s="61"/>
      <c r="AY1626" s="61"/>
      <c r="AZ1626" s="61"/>
      <c r="BA1626" s="61"/>
    </row>
    <row r="1627" spans="39:53" x14ac:dyDescent="0.2">
      <c r="AM1627" s="61"/>
      <c r="AN1627" s="61"/>
      <c r="AO1627" s="171"/>
      <c r="AP1627" s="61"/>
      <c r="AQ1627" s="61"/>
      <c r="AR1627" s="61"/>
      <c r="AS1627" s="61"/>
      <c r="AT1627" s="61"/>
      <c r="AU1627" s="61"/>
      <c r="AV1627" s="61"/>
      <c r="AW1627" s="61"/>
      <c r="AX1627" s="61"/>
      <c r="AY1627" s="61"/>
      <c r="AZ1627" s="61"/>
      <c r="BA1627" s="61"/>
    </row>
    <row r="1628" spans="39:53" x14ac:dyDescent="0.2">
      <c r="AM1628" s="61"/>
      <c r="AN1628" s="61"/>
      <c r="AO1628" s="171"/>
      <c r="AP1628" s="61"/>
      <c r="AQ1628" s="61"/>
      <c r="AR1628" s="61"/>
      <c r="AS1628" s="61"/>
      <c r="AT1628" s="61"/>
      <c r="AU1628" s="61"/>
      <c r="AV1628" s="61"/>
      <c r="AW1628" s="61"/>
      <c r="AX1628" s="61"/>
      <c r="AY1628" s="61"/>
      <c r="AZ1628" s="61"/>
      <c r="BA1628" s="61"/>
    </row>
    <row r="1629" spans="39:53" x14ac:dyDescent="0.2">
      <c r="AM1629" s="61"/>
      <c r="AN1629" s="61"/>
      <c r="AO1629" s="171"/>
      <c r="AP1629" s="61"/>
      <c r="AQ1629" s="61"/>
      <c r="AR1629" s="61"/>
      <c r="AS1629" s="61"/>
      <c r="AT1629" s="61"/>
      <c r="AU1629" s="61"/>
      <c r="AV1629" s="61"/>
      <c r="AW1629" s="61"/>
      <c r="AX1629" s="61"/>
      <c r="AY1629" s="61"/>
      <c r="AZ1629" s="61"/>
      <c r="BA1629" s="61"/>
    </row>
    <row r="1630" spans="39:53" x14ac:dyDescent="0.2">
      <c r="AM1630" s="61"/>
      <c r="AN1630" s="61"/>
      <c r="AO1630" s="171"/>
      <c r="AP1630" s="61"/>
      <c r="AQ1630" s="61"/>
      <c r="AR1630" s="61"/>
      <c r="AS1630" s="61"/>
      <c r="AT1630" s="61"/>
      <c r="AU1630" s="61"/>
      <c r="AV1630" s="61"/>
      <c r="AW1630" s="61"/>
      <c r="AX1630" s="61"/>
      <c r="AY1630" s="61"/>
      <c r="AZ1630" s="61"/>
      <c r="BA1630" s="61"/>
    </row>
    <row r="1631" spans="39:53" x14ac:dyDescent="0.2">
      <c r="AM1631" s="61"/>
      <c r="AN1631" s="61"/>
      <c r="AO1631" s="171"/>
      <c r="AP1631" s="61"/>
      <c r="AQ1631" s="61"/>
      <c r="AR1631" s="61"/>
      <c r="AS1631" s="61"/>
      <c r="AT1631" s="61"/>
      <c r="AU1631" s="61"/>
      <c r="AV1631" s="61"/>
      <c r="AW1631" s="61"/>
      <c r="AX1631" s="61"/>
      <c r="AY1631" s="61"/>
      <c r="AZ1631" s="61"/>
      <c r="BA1631" s="61"/>
    </row>
    <row r="1632" spans="39:53" x14ac:dyDescent="0.2">
      <c r="AM1632" s="61"/>
      <c r="AN1632" s="61"/>
      <c r="AO1632" s="171"/>
      <c r="AP1632" s="61"/>
      <c r="AQ1632" s="61"/>
      <c r="AR1632" s="61"/>
      <c r="AS1632" s="61"/>
      <c r="AT1632" s="61"/>
      <c r="AU1632" s="61"/>
      <c r="AV1632" s="61"/>
      <c r="AW1632" s="61"/>
      <c r="AX1632" s="61"/>
      <c r="AY1632" s="61"/>
      <c r="AZ1632" s="61"/>
      <c r="BA1632" s="61"/>
    </row>
    <row r="1633" spans="39:53" x14ac:dyDescent="0.2">
      <c r="AM1633" s="61"/>
      <c r="AN1633" s="61"/>
      <c r="AO1633" s="171"/>
      <c r="AP1633" s="61"/>
      <c r="AQ1633" s="61"/>
      <c r="AR1633" s="61"/>
      <c r="AS1633" s="61"/>
      <c r="AT1633" s="61"/>
      <c r="AU1633" s="61"/>
      <c r="AV1633" s="61"/>
      <c r="AW1633" s="61"/>
      <c r="AX1633" s="61"/>
      <c r="AY1633" s="61"/>
      <c r="AZ1633" s="61"/>
      <c r="BA1633" s="61"/>
    </row>
    <row r="1634" spans="39:53" x14ac:dyDescent="0.2">
      <c r="AM1634" s="61"/>
      <c r="AN1634" s="61"/>
      <c r="AO1634" s="171"/>
      <c r="AP1634" s="61"/>
      <c r="AQ1634" s="61"/>
      <c r="AR1634" s="61"/>
      <c r="AS1634" s="61"/>
      <c r="AT1634" s="61"/>
      <c r="AU1634" s="61"/>
      <c r="AV1634" s="61"/>
      <c r="AW1634" s="61"/>
      <c r="AX1634" s="61"/>
      <c r="AY1634" s="61"/>
      <c r="AZ1634" s="61"/>
      <c r="BA1634" s="61"/>
    </row>
    <row r="1635" spans="39:53" x14ac:dyDescent="0.2">
      <c r="AM1635" s="61"/>
      <c r="AN1635" s="61"/>
      <c r="AO1635" s="171"/>
      <c r="AP1635" s="61"/>
      <c r="AQ1635" s="61"/>
      <c r="AR1635" s="61"/>
      <c r="AS1635" s="61"/>
      <c r="AT1635" s="61"/>
      <c r="AU1635" s="61"/>
      <c r="AV1635" s="61"/>
      <c r="AW1635" s="61"/>
      <c r="AX1635" s="61"/>
      <c r="AY1635" s="61"/>
      <c r="AZ1635" s="61"/>
      <c r="BA1635" s="61"/>
    </row>
    <row r="1636" spans="39:53" x14ac:dyDescent="0.2">
      <c r="AM1636" s="61"/>
      <c r="AN1636" s="61"/>
      <c r="AO1636" s="171"/>
      <c r="AP1636" s="61"/>
      <c r="AQ1636" s="61"/>
      <c r="AR1636" s="61"/>
      <c r="AS1636" s="61"/>
      <c r="AT1636" s="61"/>
      <c r="AU1636" s="61"/>
      <c r="AV1636" s="61"/>
      <c r="AW1636" s="61"/>
      <c r="AX1636" s="61"/>
      <c r="AY1636" s="61"/>
      <c r="AZ1636" s="61"/>
      <c r="BA1636" s="61"/>
    </row>
    <row r="1637" spans="39:53" x14ac:dyDescent="0.2">
      <c r="AM1637" s="61"/>
      <c r="AN1637" s="61"/>
      <c r="AO1637" s="171"/>
      <c r="AP1637" s="61"/>
      <c r="AQ1637" s="61"/>
      <c r="AR1637" s="61"/>
      <c r="AS1637" s="61"/>
      <c r="AT1637" s="61"/>
      <c r="AU1637" s="61"/>
      <c r="AV1637" s="61"/>
      <c r="AW1637" s="61"/>
      <c r="AX1637" s="61"/>
      <c r="AY1637" s="61"/>
      <c r="AZ1637" s="61"/>
      <c r="BA1637" s="61"/>
    </row>
    <row r="1638" spans="39:53" x14ac:dyDescent="0.2">
      <c r="AM1638" s="61"/>
      <c r="AN1638" s="61"/>
      <c r="AO1638" s="171"/>
      <c r="AP1638" s="61"/>
      <c r="AQ1638" s="61"/>
      <c r="AR1638" s="61"/>
      <c r="AS1638" s="61"/>
      <c r="AT1638" s="61"/>
      <c r="AU1638" s="61"/>
      <c r="AV1638" s="61"/>
      <c r="AW1638" s="61"/>
      <c r="AX1638" s="61"/>
      <c r="AY1638" s="61"/>
      <c r="AZ1638" s="61"/>
      <c r="BA1638" s="61"/>
    </row>
    <row r="1639" spans="39:53" x14ac:dyDescent="0.2">
      <c r="AM1639" s="61"/>
      <c r="AN1639" s="61"/>
      <c r="AO1639" s="171"/>
      <c r="AP1639" s="61"/>
      <c r="AQ1639" s="61"/>
      <c r="AR1639" s="61"/>
      <c r="AS1639" s="61"/>
      <c r="AT1639" s="61"/>
      <c r="AU1639" s="61"/>
      <c r="AV1639" s="61"/>
      <c r="AW1639" s="61"/>
      <c r="AX1639" s="61"/>
      <c r="AY1639" s="61"/>
      <c r="AZ1639" s="61"/>
      <c r="BA1639" s="61"/>
    </row>
    <row r="1640" spans="39:53" x14ac:dyDescent="0.2">
      <c r="AM1640" s="61"/>
      <c r="AN1640" s="61"/>
      <c r="AO1640" s="171"/>
      <c r="AP1640" s="61"/>
      <c r="AQ1640" s="61"/>
      <c r="AR1640" s="61"/>
      <c r="AS1640" s="61"/>
      <c r="AT1640" s="61"/>
      <c r="AU1640" s="61"/>
      <c r="AV1640" s="61"/>
      <c r="AW1640" s="61"/>
      <c r="AX1640" s="61"/>
      <c r="AY1640" s="61"/>
      <c r="AZ1640" s="61"/>
      <c r="BA1640" s="61"/>
    </row>
    <row r="1641" spans="39:53" x14ac:dyDescent="0.2">
      <c r="AM1641" s="61"/>
      <c r="AN1641" s="61"/>
      <c r="AO1641" s="171"/>
      <c r="AP1641" s="61"/>
      <c r="AQ1641" s="61"/>
      <c r="AR1641" s="61"/>
      <c r="AS1641" s="61"/>
      <c r="AT1641" s="61"/>
      <c r="AU1641" s="61"/>
      <c r="AV1641" s="61"/>
      <c r="AW1641" s="61"/>
      <c r="AX1641" s="61"/>
      <c r="AY1641" s="61"/>
      <c r="AZ1641" s="61"/>
      <c r="BA1641" s="61"/>
    </row>
    <row r="1642" spans="39:53" x14ac:dyDescent="0.2">
      <c r="AM1642" s="61"/>
      <c r="AN1642" s="61"/>
      <c r="AO1642" s="171"/>
      <c r="AP1642" s="61"/>
      <c r="AQ1642" s="61"/>
      <c r="AR1642" s="61"/>
      <c r="AS1642" s="61"/>
      <c r="AT1642" s="61"/>
      <c r="AU1642" s="61"/>
      <c r="AV1642" s="61"/>
      <c r="AW1642" s="61"/>
      <c r="AX1642" s="61"/>
      <c r="AY1642" s="61"/>
      <c r="AZ1642" s="61"/>
      <c r="BA1642" s="61"/>
    </row>
    <row r="1643" spans="39:53" x14ac:dyDescent="0.2">
      <c r="AM1643" s="61"/>
      <c r="AN1643" s="61"/>
      <c r="AO1643" s="171"/>
      <c r="AP1643" s="61"/>
      <c r="AQ1643" s="61"/>
      <c r="AR1643" s="61"/>
      <c r="AS1643" s="61"/>
      <c r="AT1643" s="61"/>
      <c r="AU1643" s="61"/>
      <c r="AV1643" s="61"/>
      <c r="AW1643" s="61"/>
      <c r="AX1643" s="61"/>
      <c r="AY1643" s="61"/>
      <c r="AZ1643" s="61"/>
      <c r="BA1643" s="61"/>
    </row>
    <row r="1644" spans="39:53" x14ac:dyDescent="0.2">
      <c r="AM1644" s="61"/>
      <c r="AN1644" s="61"/>
      <c r="AO1644" s="171"/>
      <c r="AP1644" s="61"/>
      <c r="AQ1644" s="61"/>
      <c r="AR1644" s="61"/>
      <c r="AS1644" s="61"/>
      <c r="AT1644" s="61"/>
      <c r="AU1644" s="61"/>
      <c r="AV1644" s="61"/>
      <c r="AW1644" s="61"/>
      <c r="AX1644" s="61"/>
      <c r="AY1644" s="61"/>
      <c r="AZ1644" s="61"/>
      <c r="BA1644" s="61"/>
    </row>
    <row r="1645" spans="39:53" x14ac:dyDescent="0.2">
      <c r="AM1645" s="61"/>
      <c r="AN1645" s="61"/>
      <c r="AO1645" s="171"/>
      <c r="AP1645" s="61"/>
      <c r="AQ1645" s="61"/>
      <c r="AR1645" s="61"/>
      <c r="AS1645" s="61"/>
      <c r="AT1645" s="61"/>
      <c r="AU1645" s="61"/>
      <c r="AV1645" s="61"/>
      <c r="AW1645" s="61"/>
      <c r="AX1645" s="61"/>
      <c r="AY1645" s="61"/>
      <c r="AZ1645" s="61"/>
      <c r="BA1645" s="61"/>
    </row>
    <row r="1646" spans="39:53" x14ac:dyDescent="0.2">
      <c r="AM1646" s="61"/>
      <c r="AN1646" s="61"/>
      <c r="AO1646" s="171"/>
      <c r="AP1646" s="61"/>
      <c r="AQ1646" s="61"/>
      <c r="AR1646" s="61"/>
      <c r="AS1646" s="61"/>
      <c r="AT1646" s="61"/>
      <c r="AU1646" s="61"/>
      <c r="AV1646" s="61"/>
      <c r="AW1646" s="61"/>
      <c r="AX1646" s="61"/>
      <c r="AY1646" s="61"/>
      <c r="AZ1646" s="61"/>
      <c r="BA1646" s="61"/>
    </row>
    <row r="1647" spans="39:53" x14ac:dyDescent="0.2">
      <c r="AM1647" s="61"/>
      <c r="AN1647" s="61"/>
      <c r="AO1647" s="171"/>
      <c r="AP1647" s="61"/>
      <c r="AQ1647" s="61"/>
      <c r="AR1647" s="61"/>
      <c r="AS1647" s="61"/>
      <c r="AT1647" s="61"/>
      <c r="AU1647" s="61"/>
      <c r="AV1647" s="61"/>
      <c r="AW1647" s="61"/>
      <c r="AX1647" s="61"/>
      <c r="AY1647" s="61"/>
      <c r="AZ1647" s="61"/>
      <c r="BA1647" s="61"/>
    </row>
    <row r="1648" spans="39:53" x14ac:dyDescent="0.2">
      <c r="AM1648" s="61"/>
      <c r="AN1648" s="61"/>
      <c r="AO1648" s="171"/>
      <c r="AP1648" s="61"/>
      <c r="AQ1648" s="61"/>
      <c r="AR1648" s="61"/>
      <c r="AS1648" s="61"/>
      <c r="AT1648" s="61"/>
      <c r="AU1648" s="61"/>
      <c r="AV1648" s="61"/>
      <c r="AW1648" s="61"/>
      <c r="AX1648" s="61"/>
      <c r="AY1648" s="61"/>
      <c r="AZ1648" s="61"/>
      <c r="BA1648" s="61"/>
    </row>
    <row r="1649" spans="39:53" x14ac:dyDescent="0.2">
      <c r="AM1649" s="61"/>
      <c r="AN1649" s="61"/>
      <c r="AO1649" s="171"/>
      <c r="AP1649" s="61"/>
      <c r="AQ1649" s="61"/>
      <c r="AR1649" s="61"/>
      <c r="AS1649" s="61"/>
      <c r="AT1649" s="61"/>
      <c r="AU1649" s="61"/>
      <c r="AV1649" s="61"/>
      <c r="AW1649" s="61"/>
      <c r="AX1649" s="61"/>
      <c r="AY1649" s="61"/>
      <c r="AZ1649" s="61"/>
      <c r="BA1649" s="61"/>
    </row>
    <row r="1650" spans="39:53" x14ac:dyDescent="0.2">
      <c r="AM1650" s="61"/>
      <c r="AN1650" s="61"/>
      <c r="AO1650" s="171"/>
      <c r="AP1650" s="61"/>
      <c r="AQ1650" s="61"/>
      <c r="AR1650" s="61"/>
      <c r="AS1650" s="61"/>
      <c r="AT1650" s="61"/>
      <c r="AU1650" s="61"/>
      <c r="AV1650" s="61"/>
      <c r="AW1650" s="61"/>
      <c r="AX1650" s="61"/>
      <c r="AY1650" s="61"/>
      <c r="AZ1650" s="61"/>
      <c r="BA1650" s="61"/>
    </row>
    <row r="1651" spans="39:53" x14ac:dyDescent="0.2">
      <c r="AM1651" s="61"/>
      <c r="AN1651" s="61"/>
      <c r="AO1651" s="171"/>
      <c r="AP1651" s="61"/>
      <c r="AQ1651" s="61"/>
      <c r="AR1651" s="61"/>
      <c r="AS1651" s="61"/>
      <c r="AT1651" s="61"/>
      <c r="AU1651" s="61"/>
      <c r="AV1651" s="61"/>
      <c r="AW1651" s="61"/>
      <c r="AX1651" s="61"/>
      <c r="AY1651" s="61"/>
      <c r="AZ1651" s="61"/>
      <c r="BA1651" s="61"/>
    </row>
    <row r="1652" spans="39:53" x14ac:dyDescent="0.2">
      <c r="AM1652" s="61"/>
      <c r="AN1652" s="61"/>
      <c r="AO1652" s="171"/>
      <c r="AP1652" s="61"/>
      <c r="AQ1652" s="61"/>
      <c r="AR1652" s="61"/>
      <c r="AS1652" s="61"/>
      <c r="AT1652" s="61"/>
      <c r="AU1652" s="61"/>
      <c r="AV1652" s="61"/>
      <c r="AW1652" s="61"/>
      <c r="AX1652" s="61"/>
      <c r="AY1652" s="61"/>
      <c r="AZ1652" s="61"/>
      <c r="BA1652" s="61"/>
    </row>
    <row r="1653" spans="39:53" x14ac:dyDescent="0.2">
      <c r="AM1653" s="61"/>
      <c r="AN1653" s="61"/>
      <c r="AO1653" s="171"/>
      <c r="AP1653" s="61"/>
      <c r="AQ1653" s="61"/>
      <c r="AR1653" s="61"/>
      <c r="AS1653" s="61"/>
      <c r="AT1653" s="61"/>
      <c r="AU1653" s="61"/>
      <c r="AV1653" s="61"/>
      <c r="AW1653" s="61"/>
      <c r="AX1653" s="61"/>
      <c r="AY1653" s="61"/>
      <c r="AZ1653" s="61"/>
      <c r="BA1653" s="61"/>
    </row>
    <row r="1654" spans="39:53" x14ac:dyDescent="0.2">
      <c r="AM1654" s="61"/>
      <c r="AN1654" s="61"/>
      <c r="AO1654" s="171"/>
      <c r="AP1654" s="61"/>
      <c r="AQ1654" s="61"/>
      <c r="AR1654" s="61"/>
      <c r="AS1654" s="61"/>
      <c r="AT1654" s="61"/>
      <c r="AU1654" s="61"/>
      <c r="AV1654" s="61"/>
      <c r="AW1654" s="61"/>
      <c r="AX1654" s="61"/>
      <c r="AY1654" s="61"/>
      <c r="AZ1654" s="61"/>
      <c r="BA1654" s="61"/>
    </row>
    <row r="1655" spans="39:53" x14ac:dyDescent="0.2">
      <c r="AM1655" s="61"/>
      <c r="AN1655" s="61"/>
      <c r="AO1655" s="171"/>
      <c r="AP1655" s="61"/>
      <c r="AQ1655" s="61"/>
      <c r="AR1655" s="61"/>
      <c r="AS1655" s="61"/>
      <c r="AT1655" s="61"/>
      <c r="AU1655" s="61"/>
      <c r="AV1655" s="61"/>
      <c r="AW1655" s="61"/>
      <c r="AX1655" s="61"/>
      <c r="AY1655" s="61"/>
      <c r="AZ1655" s="61"/>
      <c r="BA1655" s="61"/>
    </row>
    <row r="1656" spans="39:53" x14ac:dyDescent="0.2">
      <c r="AM1656" s="61"/>
      <c r="AN1656" s="61"/>
      <c r="AO1656" s="171"/>
      <c r="AP1656" s="61"/>
      <c r="AQ1656" s="61"/>
      <c r="AR1656" s="61"/>
      <c r="AS1656" s="61"/>
      <c r="AT1656" s="61"/>
      <c r="AU1656" s="61"/>
      <c r="AV1656" s="61"/>
      <c r="AW1656" s="61"/>
      <c r="AX1656" s="61"/>
      <c r="AY1656" s="61"/>
      <c r="AZ1656" s="61"/>
      <c r="BA1656" s="61"/>
    </row>
    <row r="1657" spans="39:53" x14ac:dyDescent="0.2">
      <c r="AM1657" s="61"/>
      <c r="AN1657" s="61"/>
      <c r="AO1657" s="171"/>
      <c r="AP1657" s="61"/>
      <c r="AQ1657" s="61"/>
      <c r="AR1657" s="61"/>
      <c r="AS1657" s="61"/>
      <c r="AT1657" s="61"/>
      <c r="AU1657" s="61"/>
      <c r="AV1657" s="61"/>
      <c r="AW1657" s="61"/>
      <c r="AX1657" s="61"/>
      <c r="AY1657" s="61"/>
      <c r="AZ1657" s="61"/>
      <c r="BA1657" s="61"/>
    </row>
    <row r="1658" spans="39:53" x14ac:dyDescent="0.2">
      <c r="AM1658" s="61"/>
      <c r="AN1658" s="61"/>
      <c r="AO1658" s="171"/>
      <c r="AP1658" s="61"/>
      <c r="AQ1658" s="61"/>
      <c r="AR1658" s="61"/>
      <c r="AS1658" s="61"/>
      <c r="AT1658" s="61"/>
      <c r="AU1658" s="61"/>
      <c r="AV1658" s="61"/>
      <c r="AW1658" s="61"/>
      <c r="AX1658" s="61"/>
      <c r="AY1658" s="61"/>
      <c r="AZ1658" s="61"/>
      <c r="BA1658" s="61"/>
    </row>
    <row r="1659" spans="39:53" x14ac:dyDescent="0.2">
      <c r="AM1659" s="61"/>
      <c r="AN1659" s="61"/>
      <c r="AO1659" s="171"/>
      <c r="AP1659" s="61"/>
      <c r="AQ1659" s="61"/>
      <c r="AR1659" s="61"/>
      <c r="AS1659" s="61"/>
      <c r="AT1659" s="61"/>
      <c r="AU1659" s="61"/>
      <c r="AV1659" s="61"/>
      <c r="AW1659" s="61"/>
      <c r="AX1659" s="61"/>
      <c r="AY1659" s="61"/>
      <c r="AZ1659" s="61"/>
      <c r="BA1659" s="61"/>
    </row>
    <row r="1660" spans="39:53" x14ac:dyDescent="0.2">
      <c r="AM1660" s="61"/>
      <c r="AN1660" s="61"/>
      <c r="AO1660" s="171"/>
      <c r="AP1660" s="61"/>
      <c r="AQ1660" s="61"/>
      <c r="AR1660" s="61"/>
      <c r="AS1660" s="61"/>
      <c r="AT1660" s="61"/>
      <c r="AU1660" s="61"/>
      <c r="AV1660" s="61"/>
      <c r="AW1660" s="61"/>
      <c r="AX1660" s="61"/>
      <c r="AY1660" s="61"/>
      <c r="AZ1660" s="61"/>
      <c r="BA1660" s="61"/>
    </row>
    <row r="1661" spans="39:53" x14ac:dyDescent="0.2">
      <c r="AM1661" s="61"/>
      <c r="AN1661" s="61"/>
      <c r="AO1661" s="171"/>
      <c r="AP1661" s="61"/>
      <c r="AQ1661" s="61"/>
      <c r="AR1661" s="61"/>
      <c r="AS1661" s="61"/>
      <c r="AT1661" s="61"/>
      <c r="AU1661" s="61"/>
      <c r="AV1661" s="61"/>
      <c r="AW1661" s="61"/>
      <c r="AX1661" s="61"/>
      <c r="AY1661" s="61"/>
      <c r="AZ1661" s="61"/>
      <c r="BA1661" s="61"/>
    </row>
    <row r="1662" spans="39:53" x14ac:dyDescent="0.2">
      <c r="AM1662" s="61"/>
      <c r="AN1662" s="61"/>
      <c r="AO1662" s="171"/>
      <c r="AP1662" s="61"/>
      <c r="AQ1662" s="61"/>
      <c r="AR1662" s="61"/>
      <c r="AS1662" s="61"/>
      <c r="AT1662" s="61"/>
      <c r="AU1662" s="61"/>
      <c r="AV1662" s="61"/>
      <c r="AW1662" s="61"/>
      <c r="AX1662" s="61"/>
      <c r="AY1662" s="61"/>
      <c r="AZ1662" s="61"/>
      <c r="BA1662" s="61"/>
    </row>
    <row r="1663" spans="39:53" x14ac:dyDescent="0.2">
      <c r="AM1663" s="61"/>
      <c r="AN1663" s="61"/>
      <c r="AO1663" s="171"/>
      <c r="AP1663" s="61"/>
      <c r="AQ1663" s="61"/>
      <c r="AR1663" s="61"/>
      <c r="AS1663" s="61"/>
      <c r="AT1663" s="61"/>
      <c r="AU1663" s="61"/>
      <c r="AV1663" s="61"/>
      <c r="AW1663" s="61"/>
      <c r="AX1663" s="61"/>
      <c r="AY1663" s="61"/>
      <c r="AZ1663" s="61"/>
      <c r="BA1663" s="61"/>
    </row>
    <row r="1664" spans="39:53" x14ac:dyDescent="0.2">
      <c r="AM1664" s="61"/>
      <c r="AN1664" s="61"/>
      <c r="AO1664" s="171"/>
      <c r="AP1664" s="61"/>
      <c r="AQ1664" s="61"/>
      <c r="AR1664" s="61"/>
      <c r="AS1664" s="61"/>
      <c r="AT1664" s="61"/>
      <c r="AU1664" s="61"/>
      <c r="AV1664" s="61"/>
      <c r="AW1664" s="61"/>
      <c r="AX1664" s="61"/>
      <c r="AY1664" s="61"/>
      <c r="AZ1664" s="61"/>
      <c r="BA1664" s="61"/>
    </row>
    <row r="1665" spans="39:53" x14ac:dyDescent="0.2">
      <c r="AM1665" s="61"/>
      <c r="AN1665" s="61"/>
      <c r="AO1665" s="171"/>
      <c r="AP1665" s="61"/>
      <c r="AQ1665" s="61"/>
      <c r="AR1665" s="61"/>
      <c r="AS1665" s="61"/>
      <c r="AT1665" s="61"/>
      <c r="AU1665" s="61"/>
      <c r="AV1665" s="61"/>
      <c r="AW1665" s="61"/>
      <c r="AX1665" s="61"/>
      <c r="AY1665" s="61"/>
      <c r="AZ1665" s="61"/>
      <c r="BA1665" s="61"/>
    </row>
    <row r="1666" spans="39:53" x14ac:dyDescent="0.2">
      <c r="AM1666" s="61"/>
      <c r="AN1666" s="61"/>
      <c r="AO1666" s="171"/>
      <c r="AP1666" s="61"/>
      <c r="AQ1666" s="61"/>
      <c r="AR1666" s="61"/>
      <c r="AS1666" s="61"/>
      <c r="AT1666" s="61"/>
      <c r="AU1666" s="61"/>
      <c r="AV1666" s="61"/>
      <c r="AW1666" s="61"/>
      <c r="AX1666" s="61"/>
      <c r="AY1666" s="61"/>
      <c r="AZ1666" s="61"/>
      <c r="BA1666" s="61"/>
    </row>
    <row r="1667" spans="39:53" x14ac:dyDescent="0.2">
      <c r="AM1667" s="61"/>
      <c r="AN1667" s="61"/>
      <c r="AO1667" s="171"/>
      <c r="AP1667" s="61"/>
      <c r="AQ1667" s="61"/>
      <c r="AR1667" s="61"/>
      <c r="AS1667" s="61"/>
      <c r="AT1667" s="61"/>
      <c r="AU1667" s="61"/>
      <c r="AV1667" s="61"/>
      <c r="AW1667" s="61"/>
      <c r="AX1667" s="61"/>
      <c r="AY1667" s="61"/>
      <c r="AZ1667" s="61"/>
      <c r="BA1667" s="61"/>
    </row>
    <row r="1668" spans="39:53" x14ac:dyDescent="0.2">
      <c r="AM1668" s="61"/>
      <c r="AN1668" s="61"/>
      <c r="AO1668" s="171"/>
      <c r="AP1668" s="61"/>
      <c r="AQ1668" s="61"/>
      <c r="AR1668" s="61"/>
      <c r="AS1668" s="61"/>
      <c r="AT1668" s="61"/>
      <c r="AU1668" s="61"/>
      <c r="AV1668" s="61"/>
      <c r="AW1668" s="61"/>
      <c r="AX1668" s="61"/>
      <c r="AY1668" s="61"/>
      <c r="AZ1668" s="61"/>
      <c r="BA1668" s="61"/>
    </row>
    <row r="1669" spans="39:53" x14ac:dyDescent="0.2">
      <c r="AM1669" s="61"/>
      <c r="AN1669" s="61"/>
      <c r="AO1669" s="171"/>
      <c r="AP1669" s="61"/>
      <c r="AQ1669" s="61"/>
      <c r="AR1669" s="61"/>
      <c r="AS1669" s="61"/>
      <c r="AT1669" s="61"/>
      <c r="AU1669" s="61"/>
      <c r="AV1669" s="61"/>
      <c r="AW1669" s="61"/>
      <c r="AX1669" s="61"/>
      <c r="AY1669" s="61"/>
      <c r="AZ1669" s="61"/>
      <c r="BA1669" s="61"/>
    </row>
    <row r="1670" spans="39:53" x14ac:dyDescent="0.2">
      <c r="AM1670" s="61"/>
      <c r="AN1670" s="61"/>
      <c r="AO1670" s="171"/>
      <c r="AP1670" s="61"/>
      <c r="AQ1670" s="61"/>
      <c r="AR1670" s="61"/>
      <c r="AS1670" s="61"/>
      <c r="AT1670" s="61"/>
      <c r="AU1670" s="61"/>
      <c r="AV1670" s="61"/>
      <c r="AW1670" s="61"/>
      <c r="AX1670" s="61"/>
      <c r="AY1670" s="61"/>
      <c r="AZ1670" s="61"/>
      <c r="BA1670" s="61"/>
    </row>
    <row r="1671" spans="39:53" x14ac:dyDescent="0.2">
      <c r="AM1671" s="61"/>
      <c r="AN1671" s="61"/>
      <c r="AO1671" s="171"/>
      <c r="AP1671" s="61"/>
      <c r="AQ1671" s="61"/>
      <c r="AR1671" s="61"/>
      <c r="AS1671" s="61"/>
      <c r="AT1671" s="61"/>
      <c r="AU1671" s="61"/>
      <c r="AV1671" s="61"/>
      <c r="AW1671" s="61"/>
      <c r="AX1671" s="61"/>
      <c r="AY1671" s="61"/>
      <c r="AZ1671" s="61"/>
      <c r="BA1671" s="61"/>
    </row>
    <row r="1672" spans="39:53" x14ac:dyDescent="0.2">
      <c r="AM1672" s="61"/>
      <c r="AN1672" s="61"/>
      <c r="AO1672" s="171"/>
      <c r="AP1672" s="61"/>
      <c r="AQ1672" s="61"/>
      <c r="AR1672" s="61"/>
      <c r="AS1672" s="61"/>
      <c r="AT1672" s="61"/>
      <c r="AU1672" s="61"/>
      <c r="AV1672" s="61"/>
      <c r="AW1672" s="61"/>
      <c r="AX1672" s="61"/>
      <c r="AY1672" s="61"/>
      <c r="AZ1672" s="61"/>
      <c r="BA1672" s="61"/>
    </row>
    <row r="1673" spans="39:53" x14ac:dyDescent="0.2">
      <c r="AM1673" s="61"/>
      <c r="AN1673" s="61"/>
      <c r="AO1673" s="171"/>
      <c r="AP1673" s="61"/>
      <c r="AQ1673" s="61"/>
      <c r="AR1673" s="61"/>
      <c r="AS1673" s="61"/>
      <c r="AT1673" s="61"/>
      <c r="AU1673" s="61"/>
      <c r="AV1673" s="61"/>
      <c r="AW1673" s="61"/>
      <c r="AX1673" s="61"/>
      <c r="AY1673" s="61"/>
      <c r="AZ1673" s="61"/>
      <c r="BA1673" s="61"/>
    </row>
    <row r="1674" spans="39:53" x14ac:dyDescent="0.2">
      <c r="AM1674" s="61"/>
      <c r="AN1674" s="61"/>
      <c r="AO1674" s="171"/>
      <c r="AP1674" s="61"/>
      <c r="AQ1674" s="61"/>
      <c r="AR1674" s="61"/>
      <c r="AS1674" s="61"/>
      <c r="AT1674" s="61"/>
      <c r="AU1674" s="61"/>
      <c r="AV1674" s="61"/>
      <c r="AW1674" s="61"/>
      <c r="AX1674" s="61"/>
      <c r="AY1674" s="61"/>
      <c r="AZ1674" s="61"/>
      <c r="BA1674" s="61"/>
    </row>
    <row r="1675" spans="39:53" x14ac:dyDescent="0.2">
      <c r="AM1675" s="61"/>
      <c r="AN1675" s="61"/>
      <c r="AO1675" s="171"/>
      <c r="AP1675" s="61"/>
      <c r="AQ1675" s="61"/>
      <c r="AR1675" s="61"/>
      <c r="AS1675" s="61"/>
      <c r="AT1675" s="61"/>
      <c r="AU1675" s="61"/>
      <c r="AV1675" s="61"/>
      <c r="AW1675" s="61"/>
      <c r="AX1675" s="61"/>
      <c r="AY1675" s="61"/>
      <c r="AZ1675" s="61"/>
      <c r="BA1675" s="61"/>
    </row>
    <row r="1676" spans="39:53" x14ac:dyDescent="0.2">
      <c r="AM1676" s="61"/>
      <c r="AN1676" s="61"/>
      <c r="AO1676" s="171"/>
      <c r="AP1676" s="61"/>
      <c r="AQ1676" s="61"/>
      <c r="AR1676" s="61"/>
      <c r="AS1676" s="61"/>
      <c r="AT1676" s="61"/>
      <c r="AU1676" s="61"/>
      <c r="AV1676" s="61"/>
      <c r="AW1676" s="61"/>
      <c r="AX1676" s="61"/>
      <c r="AY1676" s="61"/>
      <c r="AZ1676" s="61"/>
      <c r="BA1676" s="61"/>
    </row>
    <row r="1677" spans="39:53" x14ac:dyDescent="0.2">
      <c r="AM1677" s="61"/>
      <c r="AN1677" s="61"/>
      <c r="AO1677" s="171"/>
      <c r="AP1677" s="61"/>
      <c r="AQ1677" s="61"/>
      <c r="AR1677" s="61"/>
      <c r="AS1677" s="61"/>
      <c r="AT1677" s="61"/>
      <c r="AU1677" s="61"/>
      <c r="AV1677" s="61"/>
      <c r="AW1677" s="61"/>
      <c r="AX1677" s="61"/>
      <c r="AY1677" s="61"/>
      <c r="AZ1677" s="61"/>
      <c r="BA1677" s="61"/>
    </row>
    <row r="1678" spans="39:53" x14ac:dyDescent="0.2">
      <c r="AM1678" s="61"/>
      <c r="AN1678" s="61"/>
      <c r="AO1678" s="171"/>
      <c r="AP1678" s="61"/>
      <c r="AQ1678" s="61"/>
      <c r="AR1678" s="61"/>
      <c r="AS1678" s="61"/>
      <c r="AT1678" s="61"/>
      <c r="AU1678" s="61"/>
      <c r="AV1678" s="61"/>
      <c r="AW1678" s="61"/>
      <c r="AX1678" s="61"/>
      <c r="AY1678" s="61"/>
      <c r="AZ1678" s="61"/>
      <c r="BA1678" s="61"/>
    </row>
    <row r="1679" spans="39:53" x14ac:dyDescent="0.2">
      <c r="AM1679" s="61"/>
      <c r="AN1679" s="61"/>
      <c r="AO1679" s="171"/>
      <c r="AP1679" s="61"/>
      <c r="AQ1679" s="61"/>
      <c r="AR1679" s="61"/>
      <c r="AS1679" s="61"/>
      <c r="AT1679" s="61"/>
      <c r="AU1679" s="61"/>
      <c r="AV1679" s="61"/>
      <c r="AW1679" s="61"/>
      <c r="AX1679" s="61"/>
      <c r="AY1679" s="61"/>
      <c r="AZ1679" s="61"/>
      <c r="BA1679" s="61"/>
    </row>
    <row r="1680" spans="39:53" x14ac:dyDescent="0.2">
      <c r="AM1680" s="61"/>
      <c r="AN1680" s="61"/>
      <c r="AO1680" s="171"/>
      <c r="AP1680" s="61"/>
      <c r="AQ1680" s="61"/>
      <c r="AR1680" s="61"/>
      <c r="AS1680" s="61"/>
      <c r="AT1680" s="61"/>
      <c r="AU1680" s="61"/>
      <c r="AV1680" s="61"/>
      <c r="AW1680" s="61"/>
      <c r="AX1680" s="61"/>
      <c r="AY1680" s="61"/>
      <c r="AZ1680" s="61"/>
      <c r="BA1680" s="61"/>
    </row>
    <row r="1681" spans="39:53" x14ac:dyDescent="0.2">
      <c r="AM1681" s="61"/>
      <c r="AN1681" s="61"/>
      <c r="AO1681" s="171"/>
      <c r="AP1681" s="61"/>
      <c r="AQ1681" s="61"/>
      <c r="AR1681" s="61"/>
      <c r="AS1681" s="61"/>
      <c r="AT1681" s="61"/>
      <c r="AU1681" s="61"/>
      <c r="AV1681" s="61"/>
      <c r="AW1681" s="61"/>
      <c r="AX1681" s="61"/>
      <c r="AY1681" s="61"/>
      <c r="AZ1681" s="61"/>
      <c r="BA1681" s="61"/>
    </row>
    <row r="1682" spans="39:53" x14ac:dyDescent="0.2">
      <c r="AM1682" s="61"/>
      <c r="AN1682" s="61"/>
      <c r="AO1682" s="171"/>
      <c r="AP1682" s="61"/>
      <c r="AQ1682" s="61"/>
      <c r="AR1682" s="61"/>
      <c r="AS1682" s="61"/>
      <c r="AT1682" s="61"/>
      <c r="AU1682" s="61"/>
      <c r="AV1682" s="61"/>
      <c r="AW1682" s="61"/>
      <c r="AX1682" s="61"/>
      <c r="AY1682" s="61"/>
      <c r="AZ1682" s="61"/>
      <c r="BA1682" s="61"/>
    </row>
    <row r="1683" spans="39:53" x14ac:dyDescent="0.2">
      <c r="AM1683" s="61"/>
      <c r="AN1683" s="61"/>
      <c r="AO1683" s="171"/>
      <c r="AP1683" s="61"/>
      <c r="AQ1683" s="61"/>
      <c r="AR1683" s="61"/>
      <c r="AS1683" s="61"/>
      <c r="AT1683" s="61"/>
      <c r="AU1683" s="61"/>
      <c r="AV1683" s="61"/>
      <c r="AW1683" s="61"/>
      <c r="AX1683" s="61"/>
      <c r="AY1683" s="61"/>
      <c r="AZ1683" s="61"/>
      <c r="BA1683" s="61"/>
    </row>
    <row r="1684" spans="39:53" x14ac:dyDescent="0.2">
      <c r="AM1684" s="61"/>
      <c r="AN1684" s="61"/>
      <c r="AO1684" s="171"/>
      <c r="AP1684" s="61"/>
      <c r="AQ1684" s="61"/>
      <c r="AR1684" s="61"/>
      <c r="AS1684" s="61"/>
      <c r="AT1684" s="61"/>
      <c r="AU1684" s="61"/>
      <c r="AV1684" s="61"/>
      <c r="AW1684" s="61"/>
      <c r="AX1684" s="61"/>
      <c r="AY1684" s="61"/>
      <c r="AZ1684" s="61"/>
      <c r="BA1684" s="61"/>
    </row>
    <row r="1685" spans="39:53" x14ac:dyDescent="0.2">
      <c r="AM1685" s="61"/>
      <c r="AN1685" s="61"/>
      <c r="AO1685" s="171"/>
      <c r="AP1685" s="61"/>
      <c r="AQ1685" s="61"/>
      <c r="AR1685" s="61"/>
      <c r="AS1685" s="61"/>
      <c r="AT1685" s="61"/>
      <c r="AU1685" s="61"/>
      <c r="AV1685" s="61"/>
      <c r="AW1685" s="61"/>
      <c r="AX1685" s="61"/>
      <c r="AY1685" s="61"/>
      <c r="AZ1685" s="61"/>
      <c r="BA1685" s="61"/>
    </row>
    <row r="1686" spans="39:53" x14ac:dyDescent="0.2">
      <c r="AM1686" s="61"/>
      <c r="AN1686" s="61"/>
      <c r="AO1686" s="171"/>
      <c r="AP1686" s="61"/>
      <c r="AQ1686" s="61"/>
      <c r="AR1686" s="61"/>
      <c r="AS1686" s="61"/>
      <c r="AT1686" s="61"/>
      <c r="AU1686" s="61"/>
      <c r="AV1686" s="61"/>
      <c r="AW1686" s="61"/>
      <c r="AX1686" s="61"/>
      <c r="AY1686" s="61"/>
      <c r="AZ1686" s="61"/>
      <c r="BA1686" s="61"/>
    </row>
    <row r="1687" spans="39:53" x14ac:dyDescent="0.2">
      <c r="AM1687" s="61"/>
      <c r="AN1687" s="61"/>
      <c r="AO1687" s="171"/>
      <c r="AP1687" s="61"/>
      <c r="AQ1687" s="61"/>
      <c r="AR1687" s="61"/>
      <c r="AS1687" s="61"/>
      <c r="AT1687" s="61"/>
      <c r="AU1687" s="61"/>
      <c r="AV1687" s="61"/>
      <c r="AW1687" s="61"/>
      <c r="AX1687" s="61"/>
      <c r="AY1687" s="61"/>
      <c r="AZ1687" s="61"/>
      <c r="BA1687" s="61"/>
    </row>
    <row r="1688" spans="39:53" x14ac:dyDescent="0.2">
      <c r="AM1688" s="61"/>
      <c r="AN1688" s="61"/>
      <c r="AO1688" s="171"/>
      <c r="AP1688" s="61"/>
      <c r="AQ1688" s="61"/>
      <c r="AR1688" s="61"/>
      <c r="AS1688" s="61"/>
      <c r="AT1688" s="61"/>
      <c r="AU1688" s="61"/>
      <c r="AV1688" s="61"/>
      <c r="AW1688" s="61"/>
      <c r="AX1688" s="61"/>
      <c r="AY1688" s="61"/>
      <c r="AZ1688" s="61"/>
      <c r="BA1688" s="61"/>
    </row>
    <row r="1689" spans="39:53" x14ac:dyDescent="0.2">
      <c r="AM1689" s="61"/>
      <c r="AN1689" s="61"/>
      <c r="AO1689" s="171"/>
      <c r="AP1689" s="61"/>
      <c r="AQ1689" s="61"/>
      <c r="AR1689" s="61"/>
      <c r="AS1689" s="61"/>
      <c r="AT1689" s="61"/>
      <c r="AU1689" s="61"/>
      <c r="AV1689" s="61"/>
      <c r="AW1689" s="61"/>
      <c r="AX1689" s="61"/>
      <c r="AY1689" s="61"/>
      <c r="AZ1689" s="61"/>
      <c r="BA1689" s="61"/>
    </row>
    <row r="1690" spans="39:53" x14ac:dyDescent="0.2">
      <c r="AM1690" s="61"/>
      <c r="AN1690" s="61"/>
      <c r="AO1690" s="171"/>
      <c r="AP1690" s="61"/>
      <c r="AQ1690" s="61"/>
      <c r="AR1690" s="61"/>
      <c r="AS1690" s="61"/>
      <c r="AT1690" s="61"/>
      <c r="AU1690" s="61"/>
      <c r="AV1690" s="61"/>
      <c r="AW1690" s="61"/>
      <c r="AX1690" s="61"/>
      <c r="AY1690" s="61"/>
      <c r="AZ1690" s="61"/>
      <c r="BA1690" s="61"/>
    </row>
    <row r="1691" spans="39:53" x14ac:dyDescent="0.2">
      <c r="AM1691" s="61"/>
      <c r="AN1691" s="61"/>
      <c r="AO1691" s="171"/>
      <c r="AP1691" s="61"/>
      <c r="AQ1691" s="61"/>
      <c r="AR1691" s="61"/>
      <c r="AS1691" s="61"/>
      <c r="AT1691" s="61"/>
      <c r="AU1691" s="61"/>
      <c r="AV1691" s="61"/>
      <c r="AW1691" s="61"/>
      <c r="AX1691" s="61"/>
      <c r="AY1691" s="61"/>
      <c r="AZ1691" s="61"/>
      <c r="BA1691" s="61"/>
    </row>
    <row r="1692" spans="39:53" x14ac:dyDescent="0.2">
      <c r="AM1692" s="61"/>
      <c r="AN1692" s="61"/>
      <c r="AO1692" s="171"/>
      <c r="AP1692" s="61"/>
      <c r="AQ1692" s="61"/>
      <c r="AR1692" s="61"/>
      <c r="AS1692" s="61"/>
      <c r="AT1692" s="61"/>
      <c r="AU1692" s="61"/>
      <c r="AV1692" s="61"/>
      <c r="AW1692" s="61"/>
      <c r="AX1692" s="61"/>
      <c r="AY1692" s="61"/>
      <c r="AZ1692" s="61"/>
      <c r="BA1692" s="61"/>
    </row>
    <row r="1693" spans="39:53" x14ac:dyDescent="0.2">
      <c r="AM1693" s="61"/>
      <c r="AN1693" s="61"/>
      <c r="AO1693" s="171"/>
      <c r="AP1693" s="61"/>
      <c r="AQ1693" s="61"/>
      <c r="AR1693" s="61"/>
      <c r="AS1693" s="61"/>
      <c r="AT1693" s="61"/>
      <c r="AU1693" s="61"/>
      <c r="AV1693" s="61"/>
      <c r="AW1693" s="61"/>
      <c r="AX1693" s="61"/>
      <c r="AY1693" s="61"/>
      <c r="AZ1693" s="61"/>
      <c r="BA1693" s="61"/>
    </row>
    <row r="1694" spans="39:53" x14ac:dyDescent="0.2">
      <c r="AM1694" s="61"/>
      <c r="AN1694" s="61"/>
      <c r="AO1694" s="171"/>
      <c r="AP1694" s="61"/>
      <c r="AQ1694" s="61"/>
      <c r="AR1694" s="61"/>
      <c r="AS1694" s="61"/>
      <c r="AT1694" s="61"/>
      <c r="AU1694" s="61"/>
      <c r="AV1694" s="61"/>
      <c r="AW1694" s="61"/>
      <c r="AX1694" s="61"/>
      <c r="AY1694" s="61"/>
      <c r="AZ1694" s="61"/>
      <c r="BA1694" s="61"/>
    </row>
    <row r="1695" spans="39:53" x14ac:dyDescent="0.2">
      <c r="AM1695" s="61"/>
      <c r="AN1695" s="61"/>
      <c r="AO1695" s="171"/>
      <c r="AP1695" s="61"/>
      <c r="AQ1695" s="61"/>
      <c r="AR1695" s="61"/>
      <c r="AS1695" s="61"/>
      <c r="AT1695" s="61"/>
      <c r="AU1695" s="61"/>
      <c r="AV1695" s="61"/>
      <c r="AW1695" s="61"/>
      <c r="AX1695" s="61"/>
      <c r="AY1695" s="61"/>
      <c r="AZ1695" s="61"/>
      <c r="BA1695" s="61"/>
    </row>
    <row r="1696" spans="39:53" x14ac:dyDescent="0.2">
      <c r="AM1696" s="61"/>
      <c r="AN1696" s="61"/>
      <c r="AO1696" s="171"/>
      <c r="AP1696" s="61"/>
      <c r="AQ1696" s="61"/>
      <c r="AR1696" s="61"/>
      <c r="AS1696" s="61"/>
      <c r="AT1696" s="61"/>
      <c r="AU1696" s="61"/>
      <c r="AV1696" s="61"/>
      <c r="AW1696" s="61"/>
      <c r="AX1696" s="61"/>
      <c r="AY1696" s="61"/>
      <c r="AZ1696" s="61"/>
      <c r="BA1696" s="61"/>
    </row>
    <row r="1697" spans="39:53" x14ac:dyDescent="0.2">
      <c r="AM1697" s="61"/>
      <c r="AN1697" s="61"/>
      <c r="AO1697" s="171"/>
      <c r="AP1697" s="61"/>
      <c r="AQ1697" s="61"/>
      <c r="AR1697" s="61"/>
      <c r="AS1697" s="61"/>
      <c r="AT1697" s="61"/>
      <c r="AU1697" s="61"/>
      <c r="AV1697" s="61"/>
      <c r="AW1697" s="61"/>
      <c r="AX1697" s="61"/>
      <c r="AY1697" s="61"/>
      <c r="AZ1697" s="61"/>
      <c r="BA1697" s="61"/>
    </row>
    <row r="1698" spans="39:53" x14ac:dyDescent="0.2">
      <c r="AM1698" s="61"/>
      <c r="AN1698" s="61"/>
      <c r="AO1698" s="171"/>
      <c r="AP1698" s="61"/>
      <c r="AQ1698" s="61"/>
      <c r="AR1698" s="61"/>
      <c r="AS1698" s="61"/>
      <c r="AT1698" s="61"/>
      <c r="AU1698" s="61"/>
      <c r="AV1698" s="61"/>
      <c r="AW1698" s="61"/>
      <c r="AX1698" s="61"/>
      <c r="AY1698" s="61"/>
      <c r="AZ1698" s="61"/>
      <c r="BA1698" s="61"/>
    </row>
    <row r="1699" spans="39:53" x14ac:dyDescent="0.2">
      <c r="AM1699" s="61"/>
      <c r="AN1699" s="61"/>
      <c r="AO1699" s="171"/>
      <c r="AP1699" s="61"/>
      <c r="AQ1699" s="61"/>
      <c r="AR1699" s="61"/>
      <c r="AS1699" s="61"/>
      <c r="AT1699" s="61"/>
      <c r="AU1699" s="61"/>
      <c r="AV1699" s="61"/>
      <c r="AW1699" s="61"/>
      <c r="AX1699" s="61"/>
      <c r="AY1699" s="61"/>
      <c r="AZ1699" s="61"/>
      <c r="BA1699" s="61"/>
    </row>
    <row r="1700" spans="39:53" x14ac:dyDescent="0.2">
      <c r="AM1700" s="61"/>
      <c r="AN1700" s="61"/>
      <c r="AO1700" s="171"/>
      <c r="AP1700" s="61"/>
      <c r="AQ1700" s="61"/>
      <c r="AR1700" s="61"/>
      <c r="AS1700" s="61"/>
      <c r="AT1700" s="61"/>
      <c r="AU1700" s="61"/>
      <c r="AV1700" s="61"/>
      <c r="AW1700" s="61"/>
      <c r="AX1700" s="61"/>
      <c r="AY1700" s="61"/>
      <c r="AZ1700" s="61"/>
      <c r="BA1700" s="61"/>
    </row>
    <row r="1701" spans="39:53" x14ac:dyDescent="0.2">
      <c r="AM1701" s="61"/>
      <c r="AN1701" s="61"/>
      <c r="AO1701" s="171"/>
      <c r="AP1701" s="61"/>
      <c r="AQ1701" s="61"/>
      <c r="AR1701" s="61"/>
      <c r="AS1701" s="61"/>
      <c r="AT1701" s="61"/>
      <c r="AU1701" s="61"/>
      <c r="AV1701" s="61"/>
      <c r="AW1701" s="61"/>
      <c r="AX1701" s="61"/>
      <c r="AY1701" s="61"/>
      <c r="AZ1701" s="61"/>
      <c r="BA1701" s="61"/>
    </row>
    <row r="1702" spans="39:53" x14ac:dyDescent="0.2">
      <c r="AM1702" s="61"/>
      <c r="AN1702" s="61"/>
      <c r="AO1702" s="171"/>
      <c r="AP1702" s="61"/>
      <c r="AQ1702" s="61"/>
      <c r="AR1702" s="61"/>
      <c r="AS1702" s="61"/>
      <c r="AT1702" s="61"/>
      <c r="AU1702" s="61"/>
      <c r="AV1702" s="61"/>
      <c r="AW1702" s="61"/>
      <c r="AX1702" s="61"/>
      <c r="AY1702" s="61"/>
      <c r="AZ1702" s="61"/>
      <c r="BA1702" s="61"/>
    </row>
    <row r="1703" spans="39:53" x14ac:dyDescent="0.2">
      <c r="AM1703" s="61"/>
      <c r="AN1703" s="61"/>
      <c r="AO1703" s="171"/>
      <c r="AP1703" s="61"/>
      <c r="AQ1703" s="61"/>
      <c r="AR1703" s="61"/>
      <c r="AS1703" s="61"/>
      <c r="AT1703" s="61"/>
      <c r="AU1703" s="61"/>
      <c r="AV1703" s="61"/>
      <c r="AW1703" s="61"/>
      <c r="AX1703" s="61"/>
      <c r="AY1703" s="61"/>
      <c r="AZ1703" s="61"/>
      <c r="BA1703" s="61"/>
    </row>
    <row r="1704" spans="39:53" x14ac:dyDescent="0.2">
      <c r="AM1704" s="61"/>
      <c r="AN1704" s="61"/>
      <c r="AO1704" s="171"/>
      <c r="AP1704" s="61"/>
      <c r="AQ1704" s="61"/>
      <c r="AR1704" s="61"/>
      <c r="AS1704" s="61"/>
      <c r="AT1704" s="61"/>
      <c r="AU1704" s="61"/>
      <c r="AV1704" s="61"/>
      <c r="AW1704" s="61"/>
      <c r="AX1704" s="61"/>
      <c r="AY1704" s="61"/>
      <c r="AZ1704" s="61"/>
      <c r="BA1704" s="61"/>
    </row>
    <row r="1705" spans="39:53" x14ac:dyDescent="0.2">
      <c r="AM1705" s="61"/>
      <c r="AN1705" s="61"/>
      <c r="AO1705" s="171"/>
      <c r="AP1705" s="61"/>
      <c r="AQ1705" s="61"/>
      <c r="AR1705" s="61"/>
      <c r="AS1705" s="61"/>
      <c r="AT1705" s="61"/>
      <c r="AU1705" s="61"/>
      <c r="AV1705" s="61"/>
      <c r="AW1705" s="61"/>
      <c r="AX1705" s="61"/>
      <c r="AY1705" s="61"/>
      <c r="AZ1705" s="61"/>
      <c r="BA1705" s="61"/>
    </row>
    <row r="1706" spans="39:53" x14ac:dyDescent="0.2">
      <c r="AM1706" s="61"/>
      <c r="AN1706" s="61"/>
      <c r="AO1706" s="171"/>
      <c r="AP1706" s="61"/>
      <c r="AQ1706" s="61"/>
      <c r="AR1706" s="61"/>
      <c r="AS1706" s="61"/>
      <c r="AT1706" s="61"/>
      <c r="AU1706" s="61"/>
      <c r="AV1706" s="61"/>
      <c r="AW1706" s="61"/>
      <c r="AX1706" s="61"/>
      <c r="AY1706" s="61"/>
      <c r="AZ1706" s="61"/>
      <c r="BA1706" s="61"/>
    </row>
    <row r="1707" spans="39:53" x14ac:dyDescent="0.2">
      <c r="AM1707" s="61"/>
      <c r="AN1707" s="61"/>
      <c r="AO1707" s="171"/>
      <c r="AP1707" s="61"/>
      <c r="AQ1707" s="61"/>
      <c r="AR1707" s="61"/>
      <c r="AS1707" s="61"/>
      <c r="AT1707" s="61"/>
      <c r="AU1707" s="61"/>
      <c r="AV1707" s="61"/>
      <c r="AW1707" s="61"/>
      <c r="AX1707" s="61"/>
      <c r="AY1707" s="61"/>
      <c r="AZ1707" s="61"/>
      <c r="BA1707" s="61"/>
    </row>
    <row r="1708" spans="39:53" x14ac:dyDescent="0.2">
      <c r="AM1708" s="61"/>
      <c r="AN1708" s="61"/>
      <c r="AO1708" s="171"/>
      <c r="AP1708" s="61"/>
      <c r="AQ1708" s="61"/>
      <c r="AR1708" s="61"/>
      <c r="AS1708" s="61"/>
      <c r="AT1708" s="61"/>
      <c r="AU1708" s="61"/>
      <c r="AV1708" s="61"/>
      <c r="AW1708" s="61"/>
      <c r="AX1708" s="61"/>
      <c r="AY1708" s="61"/>
      <c r="AZ1708" s="61"/>
      <c r="BA1708" s="61"/>
    </row>
    <row r="1709" spans="39:53" x14ac:dyDescent="0.2">
      <c r="AM1709" s="61"/>
      <c r="AN1709" s="61"/>
      <c r="AO1709" s="171"/>
      <c r="AP1709" s="61"/>
      <c r="AQ1709" s="61"/>
      <c r="AR1709" s="61"/>
      <c r="AS1709" s="61"/>
      <c r="AT1709" s="61"/>
      <c r="AU1709" s="61"/>
      <c r="AV1709" s="61"/>
      <c r="AW1709" s="61"/>
      <c r="AX1709" s="61"/>
      <c r="AY1709" s="61"/>
      <c r="AZ1709" s="61"/>
      <c r="BA1709" s="61"/>
    </row>
    <row r="1710" spans="39:53" x14ac:dyDescent="0.2">
      <c r="AM1710" s="61"/>
      <c r="AN1710" s="61"/>
      <c r="AO1710" s="171"/>
      <c r="AP1710" s="61"/>
      <c r="AQ1710" s="61"/>
      <c r="AR1710" s="61"/>
      <c r="AS1710" s="61"/>
      <c r="AT1710" s="61"/>
      <c r="AU1710" s="61"/>
      <c r="AV1710" s="61"/>
      <c r="AW1710" s="61"/>
      <c r="AX1710" s="61"/>
      <c r="AY1710" s="61"/>
      <c r="AZ1710" s="61"/>
      <c r="BA1710" s="61"/>
    </row>
    <row r="1711" spans="39:53" x14ac:dyDescent="0.2">
      <c r="AM1711" s="61"/>
      <c r="AN1711" s="61"/>
      <c r="AO1711" s="171"/>
      <c r="AP1711" s="61"/>
      <c r="AQ1711" s="61"/>
      <c r="AR1711" s="61"/>
      <c r="AS1711" s="61"/>
      <c r="AT1711" s="61"/>
      <c r="AU1711" s="61"/>
      <c r="AV1711" s="61"/>
      <c r="AW1711" s="61"/>
      <c r="AX1711" s="61"/>
      <c r="AY1711" s="61"/>
      <c r="AZ1711" s="61"/>
      <c r="BA1711" s="61"/>
    </row>
    <row r="1712" spans="39:53" x14ac:dyDescent="0.2">
      <c r="AM1712" s="61"/>
      <c r="AN1712" s="61"/>
      <c r="AO1712" s="171"/>
      <c r="AP1712" s="61"/>
      <c r="AQ1712" s="61"/>
      <c r="AR1712" s="61"/>
      <c r="AS1712" s="61"/>
      <c r="AT1712" s="61"/>
      <c r="AU1712" s="61"/>
      <c r="AV1712" s="61"/>
      <c r="AW1712" s="61"/>
      <c r="AX1712" s="61"/>
      <c r="AY1712" s="61"/>
      <c r="AZ1712" s="61"/>
      <c r="BA1712" s="61"/>
    </row>
    <row r="1713" spans="39:53" x14ac:dyDescent="0.2">
      <c r="AM1713" s="61"/>
      <c r="AN1713" s="61"/>
      <c r="AO1713" s="171"/>
      <c r="AP1713" s="61"/>
      <c r="AQ1713" s="61"/>
      <c r="AR1713" s="61"/>
      <c r="AS1713" s="61"/>
      <c r="AT1713" s="61"/>
      <c r="AU1713" s="61"/>
      <c r="AV1713" s="61"/>
      <c r="AW1713" s="61"/>
      <c r="AX1713" s="61"/>
      <c r="AY1713" s="61"/>
      <c r="AZ1713" s="61"/>
      <c r="BA1713" s="61"/>
    </row>
    <row r="1714" spans="39:53" x14ac:dyDescent="0.2">
      <c r="AM1714" s="61"/>
      <c r="AN1714" s="61"/>
      <c r="AO1714" s="171"/>
      <c r="AP1714" s="61"/>
      <c r="AQ1714" s="61"/>
      <c r="AR1714" s="61"/>
      <c r="AS1714" s="61"/>
      <c r="AT1714" s="61"/>
      <c r="AU1714" s="61"/>
      <c r="AV1714" s="61"/>
      <c r="AW1714" s="61"/>
      <c r="AX1714" s="61"/>
      <c r="AY1714" s="61"/>
      <c r="AZ1714" s="61"/>
      <c r="BA1714" s="61"/>
    </row>
    <row r="1715" spans="39:53" x14ac:dyDescent="0.2">
      <c r="AM1715" s="61"/>
      <c r="AN1715" s="61"/>
      <c r="AO1715" s="171"/>
      <c r="AP1715" s="61"/>
      <c r="AQ1715" s="61"/>
      <c r="AR1715" s="61"/>
      <c r="AS1715" s="61"/>
      <c r="AT1715" s="61"/>
      <c r="AU1715" s="61"/>
      <c r="AV1715" s="61"/>
      <c r="AW1715" s="61"/>
      <c r="AX1715" s="61"/>
      <c r="AY1715" s="61"/>
      <c r="AZ1715" s="61"/>
      <c r="BA1715" s="61"/>
    </row>
    <row r="1716" spans="39:53" x14ac:dyDescent="0.2">
      <c r="AM1716" s="61"/>
      <c r="AN1716" s="61"/>
      <c r="AO1716" s="171"/>
      <c r="AP1716" s="61"/>
      <c r="AQ1716" s="61"/>
      <c r="AR1716" s="61"/>
      <c r="AS1716" s="61"/>
      <c r="AT1716" s="61"/>
      <c r="AU1716" s="61"/>
      <c r="AV1716" s="61"/>
      <c r="AW1716" s="61"/>
      <c r="AX1716" s="61"/>
      <c r="AY1716" s="61"/>
      <c r="AZ1716" s="61"/>
      <c r="BA1716" s="61"/>
    </row>
    <row r="1717" spans="39:53" x14ac:dyDescent="0.2">
      <c r="AM1717" s="61"/>
      <c r="AN1717" s="61"/>
      <c r="AO1717" s="171"/>
      <c r="AP1717" s="61"/>
      <c r="AQ1717" s="61"/>
      <c r="AR1717" s="61"/>
      <c r="AS1717" s="61"/>
      <c r="AT1717" s="61"/>
      <c r="AU1717" s="61"/>
      <c r="AV1717" s="61"/>
      <c r="AW1717" s="61"/>
      <c r="AX1717" s="61"/>
      <c r="AY1717" s="61"/>
      <c r="AZ1717" s="61"/>
      <c r="BA1717" s="61"/>
    </row>
    <row r="1718" spans="39:53" x14ac:dyDescent="0.2">
      <c r="AM1718" s="61"/>
      <c r="AN1718" s="61"/>
      <c r="AO1718" s="171"/>
      <c r="AP1718" s="61"/>
      <c r="AQ1718" s="61"/>
      <c r="AR1718" s="61"/>
      <c r="AS1718" s="61"/>
      <c r="AT1718" s="61"/>
      <c r="AU1718" s="61"/>
      <c r="AV1718" s="61"/>
      <c r="AW1718" s="61"/>
      <c r="AX1718" s="61"/>
      <c r="AY1718" s="61"/>
      <c r="AZ1718" s="61"/>
      <c r="BA1718" s="61"/>
    </row>
    <row r="1719" spans="39:53" x14ac:dyDescent="0.2">
      <c r="AM1719" s="61"/>
      <c r="AN1719" s="61"/>
      <c r="AO1719" s="171"/>
      <c r="AP1719" s="61"/>
      <c r="AQ1719" s="61"/>
      <c r="AR1719" s="61"/>
      <c r="AS1719" s="61"/>
      <c r="AT1719" s="61"/>
      <c r="AU1719" s="61"/>
      <c r="AV1719" s="61"/>
      <c r="AW1719" s="61"/>
      <c r="AX1719" s="61"/>
      <c r="AY1719" s="61"/>
      <c r="AZ1719" s="61"/>
      <c r="BA1719" s="61"/>
    </row>
    <row r="1720" spans="39:53" x14ac:dyDescent="0.2">
      <c r="AM1720" s="61"/>
      <c r="AN1720" s="61"/>
      <c r="AO1720" s="171"/>
      <c r="AP1720" s="61"/>
      <c r="AQ1720" s="61"/>
      <c r="AR1720" s="61"/>
      <c r="AS1720" s="61"/>
      <c r="AT1720" s="61"/>
      <c r="AU1720" s="61"/>
      <c r="AV1720" s="61"/>
      <c r="AW1720" s="61"/>
      <c r="AX1720" s="61"/>
      <c r="AY1720" s="61"/>
      <c r="AZ1720" s="61"/>
      <c r="BA1720" s="61"/>
    </row>
    <row r="1721" spans="39:53" x14ac:dyDescent="0.2">
      <c r="AM1721" s="61"/>
      <c r="AN1721" s="61"/>
      <c r="AO1721" s="171"/>
      <c r="AP1721" s="61"/>
      <c r="AQ1721" s="61"/>
      <c r="AR1721" s="61"/>
      <c r="AS1721" s="61"/>
      <c r="AT1721" s="61"/>
      <c r="AU1721" s="61"/>
      <c r="AV1721" s="61"/>
      <c r="AW1721" s="61"/>
      <c r="AX1721" s="61"/>
      <c r="AY1721" s="61"/>
      <c r="AZ1721" s="61"/>
      <c r="BA1721" s="61"/>
    </row>
    <row r="1722" spans="39:53" x14ac:dyDescent="0.2">
      <c r="AM1722" s="61"/>
      <c r="AN1722" s="61"/>
      <c r="AO1722" s="171"/>
      <c r="AP1722" s="61"/>
      <c r="AQ1722" s="61"/>
      <c r="AR1722" s="61"/>
      <c r="AS1722" s="61"/>
      <c r="AT1722" s="61"/>
      <c r="AU1722" s="61"/>
      <c r="AV1722" s="61"/>
      <c r="AW1722" s="61"/>
      <c r="AX1722" s="61"/>
      <c r="AY1722" s="61"/>
      <c r="AZ1722" s="61"/>
      <c r="BA1722" s="61"/>
    </row>
    <row r="1723" spans="39:53" x14ac:dyDescent="0.2">
      <c r="AM1723" s="61"/>
      <c r="AN1723" s="61"/>
      <c r="AO1723" s="171"/>
      <c r="AP1723" s="61"/>
      <c r="AQ1723" s="61"/>
      <c r="AR1723" s="61"/>
      <c r="AS1723" s="61"/>
      <c r="AT1723" s="61"/>
      <c r="AU1723" s="61"/>
      <c r="AV1723" s="61"/>
      <c r="AW1723" s="61"/>
      <c r="AX1723" s="61"/>
      <c r="AY1723" s="61"/>
      <c r="AZ1723" s="61"/>
      <c r="BA1723" s="61"/>
    </row>
    <row r="1724" spans="39:53" x14ac:dyDescent="0.2">
      <c r="AM1724" s="61"/>
      <c r="AN1724" s="61"/>
      <c r="AO1724" s="171"/>
      <c r="AP1724" s="61"/>
      <c r="AQ1724" s="61"/>
      <c r="AR1724" s="61"/>
      <c r="AS1724" s="61"/>
      <c r="AT1724" s="61"/>
      <c r="AU1724" s="61"/>
      <c r="AV1724" s="61"/>
      <c r="AW1724" s="61"/>
      <c r="AX1724" s="61"/>
      <c r="AY1724" s="61"/>
      <c r="AZ1724" s="61"/>
      <c r="BA1724" s="61"/>
    </row>
    <row r="1725" spans="39:53" x14ac:dyDescent="0.2">
      <c r="AM1725" s="61"/>
      <c r="AN1725" s="61"/>
      <c r="AO1725" s="171"/>
      <c r="AP1725" s="61"/>
      <c r="AQ1725" s="61"/>
      <c r="AR1725" s="61"/>
      <c r="AS1725" s="61"/>
      <c r="AT1725" s="61"/>
      <c r="AU1725" s="61"/>
      <c r="AV1725" s="61"/>
      <c r="AW1725" s="61"/>
      <c r="AX1725" s="61"/>
      <c r="AY1725" s="61"/>
      <c r="AZ1725" s="61"/>
      <c r="BA1725" s="61"/>
    </row>
    <row r="1726" spans="39:53" x14ac:dyDescent="0.2">
      <c r="AM1726" s="61"/>
      <c r="AN1726" s="61"/>
      <c r="AO1726" s="171"/>
      <c r="AP1726" s="61"/>
      <c r="AQ1726" s="61"/>
      <c r="AR1726" s="61"/>
      <c r="AS1726" s="61"/>
      <c r="AT1726" s="61"/>
      <c r="AU1726" s="61"/>
      <c r="AV1726" s="61"/>
      <c r="AW1726" s="61"/>
      <c r="AX1726" s="61"/>
      <c r="AY1726" s="61"/>
      <c r="AZ1726" s="61"/>
      <c r="BA1726" s="61"/>
    </row>
    <row r="1727" spans="39:53" x14ac:dyDescent="0.2">
      <c r="AM1727" s="61"/>
      <c r="AN1727" s="61"/>
      <c r="AO1727" s="171"/>
      <c r="AP1727" s="61"/>
      <c r="AQ1727" s="61"/>
      <c r="AR1727" s="61"/>
      <c r="AS1727" s="61"/>
      <c r="AT1727" s="61"/>
      <c r="AU1727" s="61"/>
      <c r="AV1727" s="61"/>
      <c r="AW1727" s="61"/>
      <c r="AX1727" s="61"/>
      <c r="AY1727" s="61"/>
      <c r="AZ1727" s="61"/>
      <c r="BA1727" s="61"/>
    </row>
    <row r="1728" spans="39:53" x14ac:dyDescent="0.2">
      <c r="AM1728" s="61"/>
      <c r="AN1728" s="61"/>
      <c r="AO1728" s="171"/>
      <c r="AP1728" s="61"/>
      <c r="AQ1728" s="61"/>
      <c r="AR1728" s="61"/>
      <c r="AS1728" s="61"/>
      <c r="AT1728" s="61"/>
      <c r="AU1728" s="61"/>
      <c r="AV1728" s="61"/>
      <c r="AW1728" s="61"/>
      <c r="AX1728" s="61"/>
      <c r="AY1728" s="61"/>
      <c r="AZ1728" s="61"/>
      <c r="BA1728" s="61"/>
    </row>
    <row r="1729" spans="39:53" x14ac:dyDescent="0.2">
      <c r="AM1729" s="61"/>
      <c r="AN1729" s="61"/>
      <c r="AO1729" s="171"/>
      <c r="AP1729" s="61"/>
      <c r="AQ1729" s="61"/>
      <c r="AR1729" s="61"/>
      <c r="AS1729" s="61"/>
      <c r="AT1729" s="61"/>
      <c r="AU1729" s="61"/>
      <c r="AV1729" s="61"/>
      <c r="AW1729" s="61"/>
      <c r="AX1729" s="61"/>
      <c r="AY1729" s="61"/>
      <c r="AZ1729" s="61"/>
      <c r="BA1729" s="61"/>
    </row>
    <row r="1730" spans="39:53" x14ac:dyDescent="0.2">
      <c r="AM1730" s="61"/>
      <c r="AN1730" s="61"/>
      <c r="AO1730" s="171"/>
      <c r="AP1730" s="61"/>
      <c r="AQ1730" s="61"/>
      <c r="AR1730" s="61"/>
      <c r="AS1730" s="61"/>
      <c r="AT1730" s="61"/>
      <c r="AU1730" s="61"/>
      <c r="AV1730" s="61"/>
      <c r="AW1730" s="61"/>
      <c r="AX1730" s="61"/>
      <c r="AY1730" s="61"/>
      <c r="AZ1730" s="61"/>
      <c r="BA1730" s="61"/>
    </row>
    <row r="1731" spans="39:53" x14ac:dyDescent="0.2">
      <c r="AM1731" s="61"/>
      <c r="AN1731" s="61"/>
      <c r="AO1731" s="171"/>
      <c r="AP1731" s="61"/>
      <c r="AQ1731" s="61"/>
      <c r="AR1731" s="61"/>
      <c r="AS1731" s="61"/>
      <c r="AT1731" s="61"/>
      <c r="AU1731" s="61"/>
      <c r="AV1731" s="61"/>
      <c r="AW1731" s="61"/>
      <c r="AX1731" s="61"/>
      <c r="AY1731" s="61"/>
      <c r="AZ1731" s="61"/>
      <c r="BA1731" s="61"/>
    </row>
    <row r="1732" spans="39:53" x14ac:dyDescent="0.2">
      <c r="AM1732" s="61"/>
      <c r="AN1732" s="61"/>
      <c r="AO1732" s="171"/>
      <c r="AP1732" s="61"/>
      <c r="AQ1732" s="61"/>
      <c r="AR1732" s="61"/>
      <c r="AS1732" s="61"/>
      <c r="AT1732" s="61"/>
      <c r="AU1732" s="61"/>
      <c r="AV1732" s="61"/>
      <c r="AW1732" s="61"/>
      <c r="AX1732" s="61"/>
      <c r="AY1732" s="61"/>
      <c r="AZ1732" s="61"/>
      <c r="BA1732" s="61"/>
    </row>
    <row r="1733" spans="39:53" x14ac:dyDescent="0.2">
      <c r="AM1733" s="61"/>
      <c r="AN1733" s="61"/>
      <c r="AO1733" s="171"/>
      <c r="AP1733" s="61"/>
      <c r="AQ1733" s="61"/>
      <c r="AR1733" s="61"/>
      <c r="AS1733" s="61"/>
      <c r="AT1733" s="61"/>
      <c r="AU1733" s="61"/>
      <c r="AV1733" s="61"/>
      <c r="AW1733" s="61"/>
      <c r="AX1733" s="61"/>
      <c r="AY1733" s="61"/>
      <c r="AZ1733" s="61"/>
      <c r="BA1733" s="61"/>
    </row>
    <row r="1734" spans="39:53" x14ac:dyDescent="0.2">
      <c r="AM1734" s="61"/>
      <c r="AN1734" s="61"/>
      <c r="AO1734" s="171"/>
      <c r="AP1734" s="61"/>
      <c r="AQ1734" s="61"/>
      <c r="AR1734" s="61"/>
      <c r="AS1734" s="61"/>
      <c r="AT1734" s="61"/>
      <c r="AU1734" s="61"/>
      <c r="AV1734" s="61"/>
      <c r="AW1734" s="61"/>
      <c r="AX1734" s="61"/>
      <c r="AY1734" s="61"/>
      <c r="AZ1734" s="61"/>
      <c r="BA1734" s="61"/>
    </row>
    <row r="1735" spans="39:53" x14ac:dyDescent="0.2">
      <c r="AM1735" s="61"/>
      <c r="AN1735" s="61"/>
      <c r="AO1735" s="171"/>
      <c r="AP1735" s="61"/>
      <c r="AQ1735" s="61"/>
      <c r="AR1735" s="61"/>
      <c r="AS1735" s="61"/>
      <c r="AT1735" s="61"/>
      <c r="AU1735" s="61"/>
      <c r="AV1735" s="61"/>
      <c r="AW1735" s="61"/>
      <c r="AX1735" s="61"/>
      <c r="AY1735" s="61"/>
      <c r="AZ1735" s="61"/>
      <c r="BA1735" s="61"/>
    </row>
    <row r="1736" spans="39:53" x14ac:dyDescent="0.2">
      <c r="AM1736" s="61"/>
      <c r="AN1736" s="61"/>
      <c r="AO1736" s="171"/>
      <c r="AP1736" s="61"/>
      <c r="AQ1736" s="61"/>
      <c r="AR1736" s="61"/>
      <c r="AS1736" s="61"/>
      <c r="AT1736" s="61"/>
      <c r="AU1736" s="61"/>
      <c r="AV1736" s="61"/>
      <c r="AW1736" s="61"/>
      <c r="AX1736" s="61"/>
      <c r="AY1736" s="61"/>
      <c r="AZ1736" s="61"/>
      <c r="BA1736" s="61"/>
    </row>
    <row r="1737" spans="39:53" x14ac:dyDescent="0.2">
      <c r="AM1737" s="61"/>
      <c r="AN1737" s="61"/>
      <c r="AO1737" s="171"/>
      <c r="AP1737" s="61"/>
      <c r="AQ1737" s="61"/>
      <c r="AR1737" s="61"/>
      <c r="AS1737" s="61"/>
      <c r="AT1737" s="61"/>
      <c r="AU1737" s="61"/>
      <c r="AV1737" s="61"/>
      <c r="AW1737" s="61"/>
      <c r="AX1737" s="61"/>
      <c r="AY1737" s="61"/>
      <c r="AZ1737" s="61"/>
      <c r="BA1737" s="61"/>
    </row>
    <row r="1738" spans="39:53" x14ac:dyDescent="0.2">
      <c r="AM1738" s="61"/>
      <c r="AN1738" s="61"/>
      <c r="AO1738" s="171"/>
      <c r="AP1738" s="61"/>
      <c r="AQ1738" s="61"/>
      <c r="AR1738" s="61"/>
      <c r="AS1738" s="61"/>
      <c r="AT1738" s="61"/>
      <c r="AU1738" s="61"/>
      <c r="AV1738" s="61"/>
      <c r="AW1738" s="61"/>
      <c r="AX1738" s="61"/>
      <c r="AY1738" s="61"/>
      <c r="AZ1738" s="61"/>
      <c r="BA1738" s="61"/>
    </row>
    <row r="1739" spans="39:53" x14ac:dyDescent="0.2">
      <c r="AM1739" s="61"/>
      <c r="AN1739" s="61"/>
      <c r="AO1739" s="171"/>
      <c r="AP1739" s="61"/>
      <c r="AQ1739" s="61"/>
      <c r="AR1739" s="61"/>
      <c r="AS1739" s="61"/>
      <c r="AT1739" s="61"/>
      <c r="AU1739" s="61"/>
      <c r="AV1739" s="61"/>
      <c r="AW1739" s="61"/>
      <c r="AX1739" s="61"/>
      <c r="AY1739" s="61"/>
      <c r="AZ1739" s="61"/>
      <c r="BA1739" s="61"/>
    </row>
    <row r="1740" spans="39:53" x14ac:dyDescent="0.2">
      <c r="AM1740" s="61"/>
      <c r="AN1740" s="61"/>
      <c r="AO1740" s="171"/>
      <c r="AP1740" s="61"/>
      <c r="AQ1740" s="61"/>
      <c r="AR1740" s="61"/>
      <c r="AS1740" s="61"/>
      <c r="AT1740" s="61"/>
      <c r="AU1740" s="61"/>
      <c r="AV1740" s="61"/>
      <c r="AW1740" s="61"/>
      <c r="AX1740" s="61"/>
      <c r="AY1740" s="61"/>
      <c r="AZ1740" s="61"/>
      <c r="BA1740" s="61"/>
    </row>
    <row r="1741" spans="39:53" x14ac:dyDescent="0.2">
      <c r="AM1741" s="61"/>
      <c r="AN1741" s="61"/>
      <c r="AO1741" s="171"/>
      <c r="AP1741" s="61"/>
      <c r="AQ1741" s="61"/>
      <c r="AR1741" s="61"/>
      <c r="AS1741" s="61"/>
      <c r="AT1741" s="61"/>
      <c r="AU1741" s="61"/>
      <c r="AV1741" s="61"/>
      <c r="AW1741" s="61"/>
      <c r="AX1741" s="61"/>
      <c r="AY1741" s="61"/>
      <c r="AZ1741" s="61"/>
      <c r="BA1741" s="61"/>
    </row>
    <row r="1742" spans="39:53" x14ac:dyDescent="0.2">
      <c r="AM1742" s="61"/>
      <c r="AN1742" s="61"/>
      <c r="AO1742" s="171"/>
      <c r="AP1742" s="61"/>
      <c r="AQ1742" s="61"/>
      <c r="AR1742" s="61"/>
      <c r="AS1742" s="61"/>
      <c r="AT1742" s="61"/>
      <c r="AU1742" s="61"/>
      <c r="AV1742" s="61"/>
      <c r="AW1742" s="61"/>
      <c r="AX1742" s="61"/>
      <c r="AY1742" s="61"/>
      <c r="AZ1742" s="61"/>
      <c r="BA1742" s="61"/>
    </row>
    <row r="1743" spans="39:53" x14ac:dyDescent="0.2">
      <c r="AM1743" s="61"/>
      <c r="AN1743" s="61"/>
      <c r="AO1743" s="171"/>
      <c r="AP1743" s="61"/>
      <c r="AQ1743" s="61"/>
      <c r="AR1743" s="61"/>
      <c r="AS1743" s="61"/>
      <c r="AT1743" s="61"/>
      <c r="AU1743" s="61"/>
      <c r="AV1743" s="61"/>
      <c r="AW1743" s="61"/>
      <c r="AX1743" s="61"/>
      <c r="AY1743" s="61"/>
      <c r="AZ1743" s="61"/>
      <c r="BA1743" s="61"/>
    </row>
    <row r="1744" spans="39:53" x14ac:dyDescent="0.2">
      <c r="AM1744" s="61"/>
      <c r="AN1744" s="61"/>
      <c r="AO1744" s="171"/>
      <c r="AP1744" s="61"/>
      <c r="AQ1744" s="61"/>
      <c r="AR1744" s="61"/>
      <c r="AS1744" s="61"/>
      <c r="AT1744" s="61"/>
      <c r="AU1744" s="61"/>
      <c r="AV1744" s="61"/>
      <c r="AW1744" s="61"/>
      <c r="AX1744" s="61"/>
      <c r="AY1744" s="61"/>
      <c r="AZ1744" s="61"/>
      <c r="BA1744" s="61"/>
    </row>
    <row r="1745" spans="39:53" x14ac:dyDescent="0.2">
      <c r="AM1745" s="61"/>
      <c r="AN1745" s="61"/>
      <c r="AO1745" s="171"/>
      <c r="AP1745" s="61"/>
      <c r="AQ1745" s="61"/>
      <c r="AR1745" s="61"/>
      <c r="AS1745" s="61"/>
      <c r="AT1745" s="61"/>
      <c r="AU1745" s="61"/>
      <c r="AV1745" s="61"/>
      <c r="AW1745" s="61"/>
      <c r="AX1745" s="61"/>
      <c r="AY1745" s="61"/>
      <c r="AZ1745" s="61"/>
      <c r="BA1745" s="61"/>
    </row>
    <row r="1746" spans="39:53" x14ac:dyDescent="0.2">
      <c r="AM1746" s="61"/>
      <c r="AN1746" s="61"/>
      <c r="AO1746" s="171"/>
      <c r="AP1746" s="61"/>
      <c r="AQ1746" s="61"/>
      <c r="AR1746" s="61"/>
      <c r="AS1746" s="61"/>
      <c r="AT1746" s="61"/>
      <c r="AU1746" s="61"/>
      <c r="AV1746" s="61"/>
      <c r="AW1746" s="61"/>
      <c r="AX1746" s="61"/>
      <c r="AY1746" s="61"/>
      <c r="AZ1746" s="61"/>
      <c r="BA1746" s="61"/>
    </row>
    <row r="1747" spans="39:53" x14ac:dyDescent="0.2">
      <c r="AM1747" s="61"/>
      <c r="AN1747" s="61"/>
      <c r="AO1747" s="171"/>
      <c r="AP1747" s="61"/>
      <c r="AQ1747" s="61"/>
      <c r="AR1747" s="61"/>
      <c r="AS1747" s="61"/>
      <c r="AT1747" s="61"/>
      <c r="AU1747" s="61"/>
      <c r="AV1747" s="61"/>
      <c r="AW1747" s="61"/>
      <c r="AX1747" s="61"/>
      <c r="AY1747" s="61"/>
      <c r="AZ1747" s="61"/>
      <c r="BA1747" s="61"/>
    </row>
    <row r="1748" spans="39:53" x14ac:dyDescent="0.2">
      <c r="AM1748" s="61"/>
      <c r="AN1748" s="61"/>
      <c r="AO1748" s="171"/>
      <c r="AP1748" s="61"/>
      <c r="AQ1748" s="61"/>
      <c r="AR1748" s="61"/>
      <c r="AS1748" s="61"/>
      <c r="AT1748" s="61"/>
      <c r="AU1748" s="61"/>
      <c r="AV1748" s="61"/>
      <c r="AW1748" s="61"/>
      <c r="AX1748" s="61"/>
      <c r="AY1748" s="61"/>
      <c r="AZ1748" s="61"/>
      <c r="BA1748" s="61"/>
    </row>
    <row r="1749" spans="39:53" x14ac:dyDescent="0.2">
      <c r="AM1749" s="61"/>
      <c r="AN1749" s="61"/>
      <c r="AO1749" s="171"/>
      <c r="AP1749" s="61"/>
      <c r="AQ1749" s="61"/>
      <c r="AR1749" s="61"/>
      <c r="AS1749" s="61"/>
      <c r="AT1749" s="61"/>
      <c r="AU1749" s="61"/>
      <c r="AV1749" s="61"/>
      <c r="AW1749" s="61"/>
      <c r="AX1749" s="61"/>
      <c r="AY1749" s="61"/>
      <c r="AZ1749" s="61"/>
      <c r="BA1749" s="61"/>
    </row>
    <row r="1750" spans="39:53" x14ac:dyDescent="0.2">
      <c r="AM1750" s="61"/>
      <c r="AN1750" s="61"/>
      <c r="AO1750" s="171"/>
      <c r="AP1750" s="61"/>
      <c r="AQ1750" s="61"/>
      <c r="AR1750" s="61"/>
      <c r="AS1750" s="61"/>
      <c r="AT1750" s="61"/>
      <c r="AU1750" s="61"/>
      <c r="AV1750" s="61"/>
      <c r="AW1750" s="61"/>
      <c r="AX1750" s="61"/>
      <c r="AY1750" s="61"/>
      <c r="AZ1750" s="61"/>
      <c r="BA1750" s="61"/>
    </row>
    <row r="1751" spans="39:53" x14ac:dyDescent="0.2">
      <c r="AM1751" s="61"/>
      <c r="AN1751" s="61"/>
      <c r="AO1751" s="171"/>
      <c r="AP1751" s="61"/>
      <c r="AQ1751" s="61"/>
      <c r="AR1751" s="61"/>
      <c r="AS1751" s="61"/>
      <c r="AT1751" s="61"/>
      <c r="AU1751" s="61"/>
      <c r="AV1751" s="61"/>
      <c r="AW1751" s="61"/>
      <c r="AX1751" s="61"/>
      <c r="AY1751" s="61"/>
      <c r="AZ1751" s="61"/>
      <c r="BA1751" s="61"/>
    </row>
    <row r="1752" spans="39:53" x14ac:dyDescent="0.2">
      <c r="AM1752" s="61"/>
      <c r="AN1752" s="61"/>
      <c r="AO1752" s="171"/>
      <c r="AP1752" s="61"/>
      <c r="AQ1752" s="61"/>
      <c r="AR1752" s="61"/>
      <c r="AS1752" s="61"/>
      <c r="AT1752" s="61"/>
      <c r="AU1752" s="61"/>
      <c r="AV1752" s="61"/>
      <c r="AW1752" s="61"/>
      <c r="AX1752" s="61"/>
      <c r="AY1752" s="61"/>
      <c r="AZ1752" s="61"/>
      <c r="BA1752" s="61"/>
    </row>
    <row r="1753" spans="39:53" x14ac:dyDescent="0.2">
      <c r="AM1753" s="61"/>
      <c r="AN1753" s="61"/>
      <c r="AO1753" s="171"/>
      <c r="AP1753" s="61"/>
      <c r="AQ1753" s="61"/>
      <c r="AR1753" s="61"/>
      <c r="AS1753" s="61"/>
      <c r="AT1753" s="61"/>
      <c r="AU1753" s="61"/>
      <c r="AV1753" s="61"/>
      <c r="AW1753" s="61"/>
      <c r="AX1753" s="61"/>
      <c r="AY1753" s="61"/>
      <c r="AZ1753" s="61"/>
      <c r="BA1753" s="61"/>
    </row>
    <row r="1754" spans="39:53" x14ac:dyDescent="0.2">
      <c r="AM1754" s="61"/>
      <c r="AN1754" s="61"/>
      <c r="AO1754" s="171"/>
      <c r="AP1754" s="61"/>
      <c r="AQ1754" s="61"/>
      <c r="AR1754" s="61"/>
      <c r="AS1754" s="61"/>
      <c r="AT1754" s="61"/>
      <c r="AU1754" s="61"/>
      <c r="AV1754" s="61"/>
      <c r="AW1754" s="61"/>
      <c r="AX1754" s="61"/>
      <c r="AY1754" s="61"/>
      <c r="AZ1754" s="61"/>
      <c r="BA1754" s="61"/>
    </row>
    <row r="1755" spans="39:53" x14ac:dyDescent="0.2">
      <c r="AM1755" s="61"/>
      <c r="AN1755" s="61"/>
      <c r="AO1755" s="171"/>
      <c r="AP1755" s="61"/>
      <c r="AQ1755" s="61"/>
      <c r="AR1755" s="61"/>
      <c r="AS1755" s="61"/>
      <c r="AT1755" s="61"/>
      <c r="AU1755" s="61"/>
      <c r="AV1755" s="61"/>
      <c r="AW1755" s="61"/>
      <c r="AX1755" s="61"/>
      <c r="AY1755" s="61"/>
      <c r="AZ1755" s="61"/>
      <c r="BA1755" s="61"/>
    </row>
    <row r="1756" spans="39:53" x14ac:dyDescent="0.2">
      <c r="AM1756" s="61"/>
      <c r="AN1756" s="61"/>
      <c r="AO1756" s="171"/>
      <c r="AP1756" s="61"/>
      <c r="AQ1756" s="61"/>
      <c r="AR1756" s="61"/>
      <c r="AS1756" s="61"/>
      <c r="AT1756" s="61"/>
      <c r="AU1756" s="61"/>
      <c r="AV1756" s="61"/>
      <c r="AW1756" s="61"/>
      <c r="AX1756" s="61"/>
      <c r="AY1756" s="61"/>
      <c r="AZ1756" s="61"/>
      <c r="BA1756" s="61"/>
    </row>
    <row r="1757" spans="39:53" x14ac:dyDescent="0.2">
      <c r="AM1757" s="61"/>
      <c r="AN1757" s="61"/>
      <c r="AO1757" s="171"/>
      <c r="AP1757" s="61"/>
      <c r="AQ1757" s="61"/>
      <c r="AR1757" s="61"/>
      <c r="AS1757" s="61"/>
      <c r="AT1757" s="61"/>
      <c r="AU1757" s="61"/>
      <c r="AV1757" s="61"/>
      <c r="AW1757" s="61"/>
      <c r="AX1757" s="61"/>
      <c r="AY1757" s="61"/>
      <c r="AZ1757" s="61"/>
      <c r="BA1757" s="61"/>
    </row>
    <row r="1758" spans="39:53" x14ac:dyDescent="0.2">
      <c r="AM1758" s="61"/>
      <c r="AN1758" s="61"/>
      <c r="AO1758" s="171"/>
      <c r="AP1758" s="61"/>
      <c r="AQ1758" s="61"/>
      <c r="AR1758" s="61"/>
      <c r="AS1758" s="61"/>
      <c r="AT1758" s="61"/>
      <c r="AU1758" s="61"/>
      <c r="AV1758" s="61"/>
      <c r="AW1758" s="61"/>
      <c r="AX1758" s="61"/>
      <c r="AY1758" s="61"/>
      <c r="AZ1758" s="61"/>
      <c r="BA1758" s="61"/>
    </row>
    <row r="1759" spans="39:53" x14ac:dyDescent="0.2">
      <c r="AM1759" s="61"/>
      <c r="AN1759" s="61"/>
      <c r="AO1759" s="171"/>
      <c r="AP1759" s="61"/>
      <c r="AQ1759" s="61"/>
      <c r="AR1759" s="61"/>
      <c r="AS1759" s="61"/>
      <c r="AT1759" s="61"/>
      <c r="AU1759" s="61"/>
      <c r="AV1759" s="61"/>
      <c r="AW1759" s="61"/>
      <c r="AX1759" s="61"/>
      <c r="AY1759" s="61"/>
      <c r="AZ1759" s="61"/>
      <c r="BA1759" s="61"/>
    </row>
    <row r="1760" spans="39:53" x14ac:dyDescent="0.2">
      <c r="AM1760" s="61"/>
      <c r="AN1760" s="61"/>
      <c r="AO1760" s="171"/>
      <c r="AP1760" s="61"/>
      <c r="AQ1760" s="61"/>
      <c r="AR1760" s="61"/>
      <c r="AS1760" s="61"/>
      <c r="AT1760" s="61"/>
      <c r="AU1760" s="61"/>
      <c r="AV1760" s="61"/>
      <c r="AW1760" s="61"/>
      <c r="AX1760" s="61"/>
      <c r="AY1760" s="61"/>
      <c r="AZ1760" s="61"/>
      <c r="BA1760" s="61"/>
    </row>
    <row r="1761" spans="39:53" x14ac:dyDescent="0.2">
      <c r="AM1761" s="61"/>
      <c r="AN1761" s="61"/>
      <c r="AO1761" s="171"/>
      <c r="AP1761" s="61"/>
      <c r="AQ1761" s="61"/>
      <c r="AR1761" s="61"/>
      <c r="AS1761" s="61"/>
      <c r="AT1761" s="61"/>
      <c r="AU1761" s="61"/>
      <c r="AV1761" s="61"/>
      <c r="AW1761" s="61"/>
      <c r="AX1761" s="61"/>
      <c r="AY1761" s="61"/>
      <c r="AZ1761" s="61"/>
      <c r="BA1761" s="61"/>
    </row>
    <row r="1762" spans="39:53" x14ac:dyDescent="0.2">
      <c r="AM1762" s="61"/>
      <c r="AN1762" s="61"/>
      <c r="AO1762" s="171"/>
      <c r="AP1762" s="61"/>
      <c r="AQ1762" s="61"/>
      <c r="AR1762" s="61"/>
      <c r="AS1762" s="61"/>
      <c r="AT1762" s="61"/>
      <c r="AU1762" s="61"/>
      <c r="AV1762" s="61"/>
      <c r="AW1762" s="61"/>
      <c r="AX1762" s="61"/>
      <c r="AY1762" s="61"/>
      <c r="AZ1762" s="61"/>
      <c r="BA1762" s="61"/>
    </row>
    <row r="1763" spans="39:53" x14ac:dyDescent="0.2">
      <c r="AM1763" s="61"/>
      <c r="AN1763" s="61"/>
      <c r="AO1763" s="171"/>
      <c r="AP1763" s="61"/>
      <c r="AQ1763" s="61"/>
      <c r="AR1763" s="61"/>
      <c r="AS1763" s="61"/>
      <c r="AT1763" s="61"/>
      <c r="AU1763" s="61"/>
      <c r="AV1763" s="61"/>
      <c r="AW1763" s="61"/>
      <c r="AX1763" s="61"/>
      <c r="AY1763" s="61"/>
      <c r="AZ1763" s="61"/>
      <c r="BA1763" s="61"/>
    </row>
    <row r="1764" spans="39:53" x14ac:dyDescent="0.2">
      <c r="AM1764" s="61"/>
      <c r="AN1764" s="61"/>
      <c r="AO1764" s="171"/>
      <c r="AP1764" s="61"/>
      <c r="AQ1764" s="61"/>
      <c r="AR1764" s="61"/>
      <c r="AS1764" s="61"/>
      <c r="AT1764" s="61"/>
      <c r="AU1764" s="61"/>
      <c r="AV1764" s="61"/>
      <c r="AW1764" s="61"/>
      <c r="AX1764" s="61"/>
      <c r="AY1764" s="61"/>
      <c r="AZ1764" s="61"/>
      <c r="BA1764" s="61"/>
    </row>
    <row r="1765" spans="39:53" x14ac:dyDescent="0.2">
      <c r="AM1765" s="61"/>
      <c r="AN1765" s="61"/>
      <c r="AO1765" s="171"/>
      <c r="AP1765" s="61"/>
      <c r="AQ1765" s="61"/>
      <c r="AR1765" s="61"/>
      <c r="AS1765" s="61"/>
      <c r="AT1765" s="61"/>
      <c r="AU1765" s="61"/>
      <c r="AV1765" s="61"/>
      <c r="AW1765" s="61"/>
      <c r="AX1765" s="61"/>
      <c r="AY1765" s="61"/>
      <c r="AZ1765" s="61"/>
      <c r="BA1765" s="61"/>
    </row>
    <row r="1766" spans="39:53" x14ac:dyDescent="0.2">
      <c r="AM1766" s="61"/>
      <c r="AN1766" s="61"/>
      <c r="AO1766" s="171"/>
      <c r="AP1766" s="61"/>
      <c r="AQ1766" s="61"/>
      <c r="AR1766" s="61"/>
      <c r="AS1766" s="61"/>
      <c r="AT1766" s="61"/>
      <c r="AU1766" s="61"/>
      <c r="AV1766" s="61"/>
      <c r="AW1766" s="61"/>
      <c r="AX1766" s="61"/>
      <c r="AY1766" s="61"/>
      <c r="AZ1766" s="61"/>
      <c r="BA1766" s="61"/>
    </row>
    <row r="1767" spans="39:53" x14ac:dyDescent="0.2">
      <c r="AM1767" s="61"/>
      <c r="AN1767" s="61"/>
      <c r="AO1767" s="171"/>
      <c r="AP1767" s="61"/>
      <c r="AQ1767" s="61"/>
      <c r="AR1767" s="61"/>
      <c r="AS1767" s="61"/>
      <c r="AT1767" s="61"/>
      <c r="AU1767" s="61"/>
      <c r="AV1767" s="61"/>
      <c r="AW1767" s="61"/>
      <c r="AX1767" s="61"/>
      <c r="AY1767" s="61"/>
      <c r="AZ1767" s="61"/>
      <c r="BA1767" s="61"/>
    </row>
    <row r="1768" spans="39:53" x14ac:dyDescent="0.2">
      <c r="AM1768" s="61"/>
      <c r="AN1768" s="61"/>
      <c r="AO1768" s="171"/>
      <c r="AP1768" s="61"/>
      <c r="AQ1768" s="61"/>
      <c r="AR1768" s="61"/>
      <c r="AS1768" s="61"/>
      <c r="AT1768" s="61"/>
      <c r="AU1768" s="61"/>
      <c r="AV1768" s="61"/>
      <c r="AW1768" s="61"/>
      <c r="AX1768" s="61"/>
      <c r="AY1768" s="61"/>
      <c r="AZ1768" s="61"/>
      <c r="BA1768" s="61"/>
    </row>
    <row r="1769" spans="39:53" x14ac:dyDescent="0.2">
      <c r="AM1769" s="61"/>
      <c r="AN1769" s="61"/>
      <c r="AO1769" s="171"/>
      <c r="AP1769" s="61"/>
      <c r="AQ1769" s="61"/>
      <c r="AR1769" s="61"/>
      <c r="AS1769" s="61"/>
      <c r="AT1769" s="61"/>
      <c r="AU1769" s="61"/>
      <c r="AV1769" s="61"/>
      <c r="AW1769" s="61"/>
      <c r="AX1769" s="61"/>
      <c r="AY1769" s="61"/>
      <c r="AZ1769" s="61"/>
      <c r="BA1769" s="61"/>
    </row>
    <row r="1770" spans="39:53" x14ac:dyDescent="0.2">
      <c r="AM1770" s="61"/>
      <c r="AN1770" s="61"/>
      <c r="AO1770" s="171"/>
      <c r="AP1770" s="61"/>
      <c r="AQ1770" s="61"/>
      <c r="AR1770" s="61"/>
      <c r="AS1770" s="61"/>
      <c r="AT1770" s="61"/>
      <c r="AU1770" s="61"/>
      <c r="AV1770" s="61"/>
      <c r="AW1770" s="61"/>
      <c r="AX1770" s="61"/>
      <c r="AY1770" s="61"/>
      <c r="AZ1770" s="61"/>
      <c r="BA1770" s="61"/>
    </row>
    <row r="1771" spans="39:53" x14ac:dyDescent="0.2">
      <c r="AM1771" s="61"/>
      <c r="AN1771" s="61"/>
      <c r="AO1771" s="171"/>
      <c r="AP1771" s="61"/>
      <c r="AQ1771" s="61"/>
      <c r="AR1771" s="61"/>
      <c r="AS1771" s="61"/>
      <c r="AT1771" s="61"/>
      <c r="AU1771" s="61"/>
      <c r="AV1771" s="61"/>
      <c r="AW1771" s="61"/>
      <c r="AX1771" s="61"/>
      <c r="AY1771" s="61"/>
      <c r="AZ1771" s="61"/>
      <c r="BA1771" s="61"/>
    </row>
    <row r="1772" spans="39:53" x14ac:dyDescent="0.2">
      <c r="AM1772" s="61"/>
      <c r="AN1772" s="61"/>
      <c r="AO1772" s="171"/>
      <c r="AP1772" s="61"/>
      <c r="AQ1772" s="61"/>
      <c r="AR1772" s="61"/>
      <c r="AS1772" s="61"/>
      <c r="AT1772" s="61"/>
      <c r="AU1772" s="61"/>
      <c r="AV1772" s="61"/>
      <c r="AW1772" s="61"/>
      <c r="AX1772" s="61"/>
      <c r="AY1772" s="61"/>
      <c r="AZ1772" s="61"/>
      <c r="BA1772" s="61"/>
    </row>
    <row r="1773" spans="39:53" x14ac:dyDescent="0.2">
      <c r="AM1773" s="61"/>
      <c r="AN1773" s="61"/>
      <c r="AO1773" s="171"/>
      <c r="AP1773" s="61"/>
      <c r="AQ1773" s="61"/>
      <c r="AR1773" s="61"/>
      <c r="AS1773" s="61"/>
      <c r="AT1773" s="61"/>
      <c r="AU1773" s="61"/>
      <c r="AV1773" s="61"/>
      <c r="AW1773" s="61"/>
      <c r="AX1773" s="61"/>
      <c r="AY1773" s="61"/>
      <c r="AZ1773" s="61"/>
      <c r="BA1773" s="61"/>
    </row>
    <row r="1774" spans="39:53" x14ac:dyDescent="0.2">
      <c r="AM1774" s="61"/>
      <c r="AN1774" s="61"/>
      <c r="AO1774" s="171"/>
      <c r="AP1774" s="61"/>
      <c r="AQ1774" s="61"/>
      <c r="AR1774" s="61"/>
      <c r="AS1774" s="61"/>
      <c r="AT1774" s="61"/>
      <c r="AU1774" s="61"/>
      <c r="AV1774" s="61"/>
      <c r="AW1774" s="61"/>
      <c r="AX1774" s="61"/>
      <c r="AY1774" s="61"/>
      <c r="AZ1774" s="61"/>
      <c r="BA1774" s="61"/>
    </row>
    <row r="1775" spans="39:53" x14ac:dyDescent="0.2">
      <c r="AM1775" s="61"/>
      <c r="AN1775" s="61"/>
      <c r="AO1775" s="171"/>
      <c r="AP1775" s="61"/>
      <c r="AQ1775" s="61"/>
      <c r="AR1775" s="61"/>
      <c r="AS1775" s="61"/>
      <c r="AT1775" s="61"/>
      <c r="AU1775" s="61"/>
      <c r="AV1775" s="61"/>
      <c r="AW1775" s="61"/>
      <c r="AX1775" s="61"/>
      <c r="AY1775" s="61"/>
      <c r="AZ1775" s="61"/>
      <c r="BA1775" s="61"/>
    </row>
    <row r="1776" spans="39:53" x14ac:dyDescent="0.2">
      <c r="AM1776" s="61"/>
      <c r="AN1776" s="61"/>
      <c r="AO1776" s="171"/>
      <c r="AP1776" s="61"/>
      <c r="AQ1776" s="61"/>
      <c r="AR1776" s="61"/>
      <c r="AS1776" s="61"/>
      <c r="AT1776" s="61"/>
      <c r="AU1776" s="61"/>
      <c r="AV1776" s="61"/>
      <c r="AW1776" s="61"/>
      <c r="AX1776" s="61"/>
      <c r="AY1776" s="61"/>
      <c r="AZ1776" s="61"/>
      <c r="BA1776" s="61"/>
    </row>
    <row r="1777" spans="39:53" x14ac:dyDescent="0.2">
      <c r="AM1777" s="61"/>
      <c r="AN1777" s="61"/>
      <c r="AO1777" s="171"/>
      <c r="AP1777" s="61"/>
      <c r="AQ1777" s="61"/>
      <c r="AR1777" s="61"/>
      <c r="AS1777" s="61"/>
      <c r="AT1777" s="61"/>
      <c r="AU1777" s="61"/>
      <c r="AV1777" s="61"/>
      <c r="AW1777" s="61"/>
      <c r="AX1777" s="61"/>
      <c r="AY1777" s="61"/>
      <c r="AZ1777" s="61"/>
      <c r="BA1777" s="61"/>
    </row>
    <row r="1778" spans="39:53" x14ac:dyDescent="0.2">
      <c r="AM1778" s="61"/>
      <c r="AN1778" s="61"/>
      <c r="AO1778" s="171"/>
      <c r="AP1778" s="61"/>
      <c r="AQ1778" s="61"/>
      <c r="AR1778" s="61"/>
      <c r="AS1778" s="61"/>
      <c r="AT1778" s="61"/>
      <c r="AU1778" s="61"/>
      <c r="AV1778" s="61"/>
      <c r="AW1778" s="61"/>
      <c r="AX1778" s="61"/>
      <c r="AY1778" s="61"/>
      <c r="AZ1778" s="61"/>
      <c r="BA1778" s="61"/>
    </row>
    <row r="1779" spans="39:53" x14ac:dyDescent="0.2">
      <c r="AM1779" s="61"/>
      <c r="AN1779" s="61"/>
      <c r="AO1779" s="171"/>
      <c r="AP1779" s="61"/>
      <c r="AQ1779" s="61"/>
      <c r="AR1779" s="61"/>
      <c r="AS1779" s="61"/>
      <c r="AT1779" s="61"/>
      <c r="AU1779" s="61"/>
      <c r="AV1779" s="61"/>
      <c r="AW1779" s="61"/>
      <c r="AX1779" s="61"/>
      <c r="AY1779" s="61"/>
      <c r="AZ1779" s="61"/>
      <c r="BA1779" s="61"/>
    </row>
    <row r="1780" spans="39:53" x14ac:dyDescent="0.2">
      <c r="AM1780" s="61"/>
      <c r="AN1780" s="61"/>
      <c r="AO1780" s="171"/>
      <c r="AP1780" s="61"/>
      <c r="AQ1780" s="61"/>
      <c r="AR1780" s="61"/>
      <c r="AS1780" s="61"/>
      <c r="AT1780" s="61"/>
      <c r="AU1780" s="61"/>
      <c r="AV1780" s="61"/>
      <c r="AW1780" s="61"/>
      <c r="AX1780" s="61"/>
      <c r="AY1780" s="61"/>
      <c r="AZ1780" s="61"/>
      <c r="BA1780" s="61"/>
    </row>
    <row r="1781" spans="39:53" x14ac:dyDescent="0.2">
      <c r="AM1781" s="61"/>
      <c r="AN1781" s="61"/>
      <c r="AO1781" s="171"/>
      <c r="AP1781" s="61"/>
      <c r="AQ1781" s="61"/>
      <c r="AR1781" s="61"/>
      <c r="AS1781" s="61"/>
      <c r="AT1781" s="61"/>
      <c r="AU1781" s="61"/>
      <c r="AV1781" s="61"/>
      <c r="AW1781" s="61"/>
      <c r="AX1781" s="61"/>
      <c r="AY1781" s="61"/>
      <c r="AZ1781" s="61"/>
      <c r="BA1781" s="61"/>
    </row>
    <row r="1782" spans="39:53" x14ac:dyDescent="0.2">
      <c r="AM1782" s="61"/>
      <c r="AN1782" s="61"/>
      <c r="AO1782" s="171"/>
      <c r="AP1782" s="61"/>
      <c r="AQ1782" s="61"/>
      <c r="AR1782" s="61"/>
      <c r="AS1782" s="61"/>
      <c r="AT1782" s="61"/>
      <c r="AU1782" s="61"/>
      <c r="AV1782" s="61"/>
      <c r="AW1782" s="61"/>
      <c r="AX1782" s="61"/>
      <c r="AY1782" s="61"/>
      <c r="AZ1782" s="61"/>
      <c r="BA1782" s="61"/>
    </row>
    <row r="1783" spans="39:53" x14ac:dyDescent="0.2">
      <c r="AM1783" s="61"/>
      <c r="AN1783" s="61"/>
      <c r="AO1783" s="171"/>
      <c r="AP1783" s="61"/>
      <c r="AQ1783" s="61"/>
      <c r="AR1783" s="61"/>
      <c r="AS1783" s="61"/>
      <c r="AT1783" s="61"/>
      <c r="AU1783" s="61"/>
      <c r="AV1783" s="61"/>
      <c r="AW1783" s="61"/>
      <c r="AX1783" s="61"/>
      <c r="AY1783" s="61"/>
      <c r="AZ1783" s="61"/>
      <c r="BA1783" s="61"/>
    </row>
    <row r="1784" spans="39:53" x14ac:dyDescent="0.2">
      <c r="AM1784" s="61"/>
      <c r="AN1784" s="61"/>
      <c r="AO1784" s="171"/>
      <c r="AP1784" s="61"/>
      <c r="AQ1784" s="61"/>
      <c r="AR1784" s="61"/>
      <c r="AS1784" s="61"/>
      <c r="AT1784" s="61"/>
      <c r="AU1784" s="61"/>
      <c r="AV1784" s="61"/>
      <c r="AW1784" s="61"/>
      <c r="AX1784" s="61"/>
      <c r="AY1784" s="61"/>
      <c r="AZ1784" s="61"/>
      <c r="BA1784" s="61"/>
    </row>
    <row r="1785" spans="39:53" x14ac:dyDescent="0.2">
      <c r="AM1785" s="61"/>
      <c r="AN1785" s="61"/>
      <c r="AO1785" s="171"/>
      <c r="AP1785" s="61"/>
      <c r="AQ1785" s="61"/>
      <c r="AR1785" s="61"/>
      <c r="AS1785" s="61"/>
      <c r="AT1785" s="61"/>
      <c r="AU1785" s="61"/>
      <c r="AV1785" s="61"/>
      <c r="AW1785" s="61"/>
      <c r="AX1785" s="61"/>
      <c r="AY1785" s="61"/>
      <c r="AZ1785" s="61"/>
      <c r="BA1785" s="61"/>
    </row>
    <row r="1786" spans="39:53" x14ac:dyDescent="0.2">
      <c r="AM1786" s="61"/>
      <c r="AN1786" s="61"/>
      <c r="AO1786" s="171"/>
      <c r="AP1786" s="61"/>
      <c r="AQ1786" s="61"/>
      <c r="AR1786" s="61"/>
      <c r="AS1786" s="61"/>
      <c r="AT1786" s="61"/>
      <c r="AU1786" s="61"/>
      <c r="AV1786" s="61"/>
      <c r="AW1786" s="61"/>
      <c r="AX1786" s="61"/>
      <c r="AY1786" s="61"/>
      <c r="AZ1786" s="61"/>
      <c r="BA1786" s="61"/>
    </row>
    <row r="1787" spans="39:53" x14ac:dyDescent="0.2">
      <c r="AM1787" s="61"/>
      <c r="AN1787" s="61"/>
      <c r="AO1787" s="171"/>
      <c r="AP1787" s="61"/>
      <c r="AQ1787" s="61"/>
      <c r="AR1787" s="61"/>
      <c r="AS1787" s="61"/>
      <c r="AT1787" s="61"/>
      <c r="AU1787" s="61"/>
      <c r="AV1787" s="61"/>
      <c r="AW1787" s="61"/>
      <c r="AX1787" s="61"/>
      <c r="AY1787" s="61"/>
      <c r="AZ1787" s="61"/>
      <c r="BA1787" s="61"/>
    </row>
    <row r="1788" spans="39:53" x14ac:dyDescent="0.2">
      <c r="AM1788" s="61"/>
      <c r="AN1788" s="61"/>
      <c r="AO1788" s="171"/>
      <c r="AP1788" s="61"/>
      <c r="AQ1788" s="61"/>
      <c r="AR1788" s="61"/>
      <c r="AS1788" s="61"/>
      <c r="AT1788" s="61"/>
      <c r="AU1788" s="61"/>
      <c r="AV1788" s="61"/>
      <c r="AW1788" s="61"/>
      <c r="AX1788" s="61"/>
      <c r="AY1788" s="61"/>
      <c r="AZ1788" s="61"/>
      <c r="BA1788" s="61"/>
    </row>
    <row r="1789" spans="39:53" x14ac:dyDescent="0.2">
      <c r="AM1789" s="61"/>
      <c r="AN1789" s="61"/>
      <c r="AO1789" s="171"/>
      <c r="AP1789" s="61"/>
      <c r="AQ1789" s="61"/>
      <c r="AR1789" s="61"/>
      <c r="AS1789" s="61"/>
      <c r="AT1789" s="61"/>
      <c r="AU1789" s="61"/>
      <c r="AV1789" s="61"/>
      <c r="AW1789" s="61"/>
      <c r="AX1789" s="61"/>
      <c r="AY1789" s="61"/>
      <c r="AZ1789" s="61"/>
      <c r="BA1789" s="61"/>
    </row>
    <row r="1790" spans="39:53" x14ac:dyDescent="0.2">
      <c r="AM1790" s="61"/>
      <c r="AN1790" s="61"/>
      <c r="AO1790" s="171"/>
      <c r="AP1790" s="61"/>
      <c r="AQ1790" s="61"/>
      <c r="AR1790" s="61"/>
      <c r="AS1790" s="61"/>
      <c r="AT1790" s="61"/>
      <c r="AU1790" s="61"/>
      <c r="AV1790" s="61"/>
      <c r="AW1790" s="61"/>
      <c r="AX1790" s="61"/>
      <c r="AY1790" s="61"/>
      <c r="AZ1790" s="61"/>
      <c r="BA1790" s="61"/>
    </row>
    <row r="1791" spans="39:53" x14ac:dyDescent="0.2">
      <c r="AM1791" s="61"/>
      <c r="AN1791" s="61"/>
      <c r="AO1791" s="171"/>
      <c r="AP1791" s="61"/>
      <c r="AQ1791" s="61"/>
      <c r="AR1791" s="61"/>
      <c r="AS1791" s="61"/>
      <c r="AT1791" s="61"/>
      <c r="AU1791" s="61"/>
      <c r="AV1791" s="61"/>
      <c r="AW1791" s="61"/>
      <c r="AX1791" s="61"/>
      <c r="AY1791" s="61"/>
      <c r="AZ1791" s="61"/>
      <c r="BA1791" s="61"/>
    </row>
    <row r="1792" spans="39:53" x14ac:dyDescent="0.2">
      <c r="AM1792" s="61"/>
      <c r="AN1792" s="61"/>
      <c r="AO1792" s="171"/>
      <c r="AP1792" s="61"/>
      <c r="AQ1792" s="61"/>
      <c r="AR1792" s="61"/>
      <c r="AS1792" s="61"/>
      <c r="AT1792" s="61"/>
      <c r="AU1792" s="61"/>
      <c r="AV1792" s="61"/>
      <c r="AW1792" s="61"/>
      <c r="AX1792" s="61"/>
      <c r="AY1792" s="61"/>
      <c r="AZ1792" s="61"/>
      <c r="BA1792" s="61"/>
    </row>
    <row r="1793" spans="39:53" x14ac:dyDescent="0.2">
      <c r="AM1793" s="61"/>
      <c r="AN1793" s="61"/>
      <c r="AO1793" s="171"/>
      <c r="AP1793" s="61"/>
      <c r="AQ1793" s="61"/>
      <c r="AR1793" s="61"/>
      <c r="AS1793" s="61"/>
      <c r="AT1793" s="61"/>
      <c r="AU1793" s="61"/>
      <c r="AV1793" s="61"/>
      <c r="AW1793" s="61"/>
      <c r="AX1793" s="61"/>
      <c r="AY1793" s="61"/>
      <c r="AZ1793" s="61"/>
      <c r="BA1793" s="61"/>
    </row>
    <row r="1794" spans="39:53" x14ac:dyDescent="0.2">
      <c r="AM1794" s="61"/>
      <c r="AN1794" s="61"/>
      <c r="AO1794" s="171"/>
      <c r="AP1794" s="61"/>
      <c r="AQ1794" s="61"/>
      <c r="AR1794" s="61"/>
      <c r="AS1794" s="61"/>
      <c r="AT1794" s="61"/>
      <c r="AU1794" s="61"/>
      <c r="AV1794" s="61"/>
      <c r="AW1794" s="61"/>
      <c r="AX1794" s="61"/>
      <c r="AY1794" s="61"/>
      <c r="AZ1794" s="61"/>
      <c r="BA1794" s="61"/>
    </row>
    <row r="1795" spans="39:53" x14ac:dyDescent="0.2">
      <c r="AM1795" s="61"/>
      <c r="AN1795" s="61"/>
      <c r="AO1795" s="171"/>
      <c r="AP1795" s="61"/>
      <c r="AQ1795" s="61"/>
      <c r="AR1795" s="61"/>
      <c r="AS1795" s="61"/>
      <c r="AT1795" s="61"/>
      <c r="AU1795" s="61"/>
      <c r="AV1795" s="61"/>
      <c r="AW1795" s="61"/>
      <c r="AX1795" s="61"/>
      <c r="AY1795" s="61"/>
      <c r="AZ1795" s="61"/>
      <c r="BA1795" s="61"/>
    </row>
    <row r="1796" spans="39:53" x14ac:dyDescent="0.2">
      <c r="AM1796" s="61"/>
      <c r="AN1796" s="61"/>
      <c r="AO1796" s="171"/>
      <c r="AP1796" s="61"/>
      <c r="AQ1796" s="61"/>
      <c r="AR1796" s="61"/>
      <c r="AS1796" s="61"/>
      <c r="AT1796" s="61"/>
      <c r="AU1796" s="61"/>
      <c r="AV1796" s="61"/>
      <c r="AW1796" s="61"/>
      <c r="AX1796" s="61"/>
      <c r="AY1796" s="61"/>
      <c r="AZ1796" s="61"/>
      <c r="BA1796" s="61"/>
    </row>
    <row r="1797" spans="39:53" x14ac:dyDescent="0.2">
      <c r="AM1797" s="61"/>
      <c r="AN1797" s="61"/>
      <c r="AO1797" s="171"/>
      <c r="AP1797" s="61"/>
      <c r="AQ1797" s="61"/>
      <c r="AR1797" s="61"/>
      <c r="AS1797" s="61"/>
      <c r="AT1797" s="61"/>
      <c r="AU1797" s="61"/>
      <c r="AV1797" s="61"/>
      <c r="AW1797" s="61"/>
      <c r="AX1797" s="61"/>
      <c r="AY1797" s="61"/>
      <c r="AZ1797" s="61"/>
      <c r="BA1797" s="61"/>
    </row>
    <row r="1798" spans="39:53" x14ac:dyDescent="0.2">
      <c r="AM1798" s="61"/>
      <c r="AN1798" s="61"/>
      <c r="AO1798" s="171"/>
      <c r="AP1798" s="61"/>
      <c r="AQ1798" s="61"/>
      <c r="AR1798" s="61"/>
      <c r="AS1798" s="61"/>
      <c r="AT1798" s="61"/>
      <c r="AU1798" s="61"/>
      <c r="AV1798" s="61"/>
      <c r="AW1798" s="61"/>
      <c r="AX1798" s="61"/>
      <c r="AY1798" s="61"/>
      <c r="AZ1798" s="61"/>
      <c r="BA1798" s="61"/>
    </row>
    <row r="1799" spans="39:53" x14ac:dyDescent="0.2">
      <c r="AM1799" s="61"/>
      <c r="AN1799" s="61"/>
      <c r="AO1799" s="171"/>
      <c r="AP1799" s="61"/>
      <c r="AQ1799" s="61"/>
      <c r="AR1799" s="61"/>
      <c r="AS1799" s="61"/>
      <c r="AT1799" s="61"/>
      <c r="AU1799" s="61"/>
      <c r="AV1799" s="61"/>
      <c r="AW1799" s="61"/>
      <c r="AX1799" s="61"/>
      <c r="AY1799" s="61"/>
      <c r="AZ1799" s="61"/>
      <c r="BA1799" s="61"/>
    </row>
    <row r="1800" spans="39:53" x14ac:dyDescent="0.2">
      <c r="AM1800" s="61"/>
      <c r="AN1800" s="61"/>
      <c r="AO1800" s="171"/>
      <c r="AP1800" s="61"/>
      <c r="AQ1800" s="61"/>
      <c r="AR1800" s="61"/>
      <c r="AS1800" s="61"/>
      <c r="AT1800" s="61"/>
      <c r="AU1800" s="61"/>
      <c r="AV1800" s="61"/>
      <c r="AW1800" s="61"/>
      <c r="AX1800" s="61"/>
      <c r="AY1800" s="61"/>
      <c r="AZ1800" s="61"/>
      <c r="BA1800" s="61"/>
    </row>
    <row r="1801" spans="39:53" x14ac:dyDescent="0.2">
      <c r="AM1801" s="61"/>
      <c r="AN1801" s="61"/>
      <c r="AO1801" s="171"/>
      <c r="AP1801" s="61"/>
      <c r="AQ1801" s="61"/>
      <c r="AR1801" s="61"/>
      <c r="AS1801" s="61"/>
      <c r="AT1801" s="61"/>
      <c r="AU1801" s="61"/>
      <c r="AV1801" s="61"/>
      <c r="AW1801" s="61"/>
      <c r="AX1801" s="61"/>
      <c r="AY1801" s="61"/>
      <c r="AZ1801" s="61"/>
      <c r="BA1801" s="61"/>
    </row>
    <row r="1802" spans="39:53" x14ac:dyDescent="0.2">
      <c r="AM1802" s="61"/>
      <c r="AN1802" s="61"/>
      <c r="AO1802" s="171"/>
      <c r="AP1802" s="61"/>
      <c r="AQ1802" s="61"/>
      <c r="AR1802" s="61"/>
      <c r="AS1802" s="61"/>
      <c r="AT1802" s="61"/>
      <c r="AU1802" s="61"/>
      <c r="AV1802" s="61"/>
      <c r="AW1802" s="61"/>
      <c r="AX1802" s="61"/>
      <c r="AY1802" s="61"/>
      <c r="AZ1802" s="61"/>
      <c r="BA1802" s="61"/>
    </row>
    <row r="1803" spans="39:53" x14ac:dyDescent="0.2">
      <c r="AM1803" s="61"/>
      <c r="AN1803" s="61"/>
      <c r="AO1803" s="171"/>
      <c r="AP1803" s="61"/>
      <c r="AQ1803" s="61"/>
      <c r="AR1803" s="61"/>
      <c r="AS1803" s="61"/>
      <c r="AT1803" s="61"/>
      <c r="AU1803" s="61"/>
      <c r="AV1803" s="61"/>
      <c r="AW1803" s="61"/>
      <c r="AX1803" s="61"/>
      <c r="AY1803" s="61"/>
      <c r="AZ1803" s="61"/>
      <c r="BA1803" s="61"/>
    </row>
    <row r="1804" spans="39:53" x14ac:dyDescent="0.2">
      <c r="AM1804" s="61"/>
      <c r="AN1804" s="61"/>
      <c r="AO1804" s="171"/>
      <c r="AP1804" s="61"/>
      <c r="AQ1804" s="61"/>
      <c r="AR1804" s="61"/>
      <c r="AS1804" s="61"/>
      <c r="AT1804" s="61"/>
      <c r="AU1804" s="61"/>
      <c r="AV1804" s="61"/>
      <c r="AW1804" s="61"/>
      <c r="AX1804" s="61"/>
      <c r="AY1804" s="61"/>
      <c r="AZ1804" s="61"/>
      <c r="BA1804" s="61"/>
    </row>
    <row r="1805" spans="39:53" x14ac:dyDescent="0.2">
      <c r="AM1805" s="61"/>
      <c r="AN1805" s="61"/>
      <c r="AO1805" s="171"/>
      <c r="AP1805" s="61"/>
      <c r="AQ1805" s="61"/>
      <c r="AR1805" s="61"/>
      <c r="AS1805" s="61"/>
      <c r="AT1805" s="61"/>
      <c r="AU1805" s="61"/>
      <c r="AV1805" s="61"/>
      <c r="AW1805" s="61"/>
      <c r="AX1805" s="61"/>
      <c r="AY1805" s="61"/>
      <c r="AZ1805" s="61"/>
      <c r="BA1805" s="61"/>
    </row>
    <row r="1806" spans="39:53" x14ac:dyDescent="0.2">
      <c r="AM1806" s="61"/>
      <c r="AN1806" s="61"/>
      <c r="AO1806" s="171"/>
      <c r="AP1806" s="61"/>
      <c r="AQ1806" s="61"/>
      <c r="AR1806" s="61"/>
      <c r="AS1806" s="61"/>
      <c r="AT1806" s="61"/>
      <c r="AU1806" s="61"/>
      <c r="AV1806" s="61"/>
      <c r="AW1806" s="61"/>
      <c r="AX1806" s="61"/>
      <c r="AY1806" s="61"/>
      <c r="AZ1806" s="61"/>
      <c r="BA1806" s="61"/>
    </row>
    <row r="1807" spans="39:53" x14ac:dyDescent="0.2">
      <c r="AM1807" s="61"/>
      <c r="AN1807" s="61"/>
      <c r="AO1807" s="171"/>
      <c r="AP1807" s="61"/>
      <c r="AQ1807" s="61"/>
      <c r="AR1807" s="61"/>
      <c r="AS1807" s="61"/>
      <c r="AT1807" s="61"/>
      <c r="AU1807" s="61"/>
      <c r="AV1807" s="61"/>
      <c r="AW1807" s="61"/>
      <c r="AX1807" s="61"/>
      <c r="AY1807" s="61"/>
      <c r="AZ1807" s="61"/>
      <c r="BA1807" s="61"/>
    </row>
    <row r="1808" spans="39:53" x14ac:dyDescent="0.2">
      <c r="AM1808" s="61"/>
      <c r="AN1808" s="61"/>
      <c r="AO1808" s="171"/>
      <c r="AP1808" s="61"/>
      <c r="AQ1808" s="61"/>
      <c r="AR1808" s="61"/>
      <c r="AS1808" s="61"/>
      <c r="AT1808" s="61"/>
      <c r="AU1808" s="61"/>
      <c r="AV1808" s="61"/>
      <c r="AW1808" s="61"/>
      <c r="AX1808" s="61"/>
      <c r="AY1808" s="61"/>
      <c r="AZ1808" s="61"/>
      <c r="BA1808" s="61"/>
    </row>
    <row r="1809" spans="39:53" x14ac:dyDescent="0.2">
      <c r="AM1809" s="61"/>
      <c r="AN1809" s="61"/>
      <c r="AO1809" s="171"/>
      <c r="AP1809" s="61"/>
      <c r="AQ1809" s="61"/>
      <c r="AR1809" s="61"/>
      <c r="AS1809" s="61"/>
      <c r="AT1809" s="61"/>
      <c r="AU1809" s="61"/>
      <c r="AV1809" s="61"/>
      <c r="AW1809" s="61"/>
      <c r="AX1809" s="61"/>
      <c r="AY1809" s="61"/>
      <c r="AZ1809" s="61"/>
      <c r="BA1809" s="61"/>
    </row>
    <row r="1810" spans="39:53" x14ac:dyDescent="0.2">
      <c r="AM1810" s="61"/>
      <c r="AN1810" s="61"/>
      <c r="AO1810" s="171"/>
      <c r="AP1810" s="61"/>
      <c r="AQ1810" s="61"/>
      <c r="AR1810" s="61"/>
      <c r="AS1810" s="61"/>
      <c r="AT1810" s="61"/>
      <c r="AU1810" s="61"/>
      <c r="AV1810" s="61"/>
      <c r="AW1810" s="61"/>
      <c r="AX1810" s="61"/>
      <c r="AY1810" s="61"/>
      <c r="AZ1810" s="61"/>
      <c r="BA1810" s="61"/>
    </row>
    <row r="1811" spans="39:53" x14ac:dyDescent="0.2">
      <c r="AM1811" s="61"/>
      <c r="AN1811" s="61"/>
      <c r="AO1811" s="171"/>
      <c r="AP1811" s="61"/>
      <c r="AQ1811" s="61"/>
      <c r="AR1811" s="61"/>
      <c r="AS1811" s="61"/>
      <c r="AT1811" s="61"/>
      <c r="AU1811" s="61"/>
      <c r="AV1811" s="61"/>
      <c r="AW1811" s="61"/>
      <c r="AX1811" s="61"/>
      <c r="AY1811" s="61"/>
      <c r="AZ1811" s="61"/>
      <c r="BA1811" s="61"/>
    </row>
    <row r="1812" spans="39:53" x14ac:dyDescent="0.2">
      <c r="AM1812" s="61"/>
      <c r="AN1812" s="61"/>
      <c r="AO1812" s="171"/>
      <c r="AP1812" s="61"/>
      <c r="AQ1812" s="61"/>
      <c r="AR1812" s="61"/>
      <c r="AS1812" s="61"/>
      <c r="AT1812" s="61"/>
      <c r="AU1812" s="61"/>
      <c r="AV1812" s="61"/>
      <c r="AW1812" s="61"/>
      <c r="AX1812" s="61"/>
      <c r="AY1812" s="61"/>
      <c r="AZ1812" s="61"/>
      <c r="BA1812" s="61"/>
    </row>
    <row r="1813" spans="39:53" x14ac:dyDescent="0.2">
      <c r="AM1813" s="61"/>
      <c r="AN1813" s="61"/>
      <c r="AO1813" s="171"/>
      <c r="AP1813" s="61"/>
      <c r="AQ1813" s="61"/>
      <c r="AR1813" s="61"/>
      <c r="AS1813" s="61"/>
      <c r="AT1813" s="61"/>
      <c r="AU1813" s="61"/>
      <c r="AV1813" s="61"/>
      <c r="AW1813" s="61"/>
      <c r="AX1813" s="61"/>
      <c r="AY1813" s="61"/>
      <c r="AZ1813" s="61"/>
      <c r="BA1813" s="61"/>
    </row>
    <row r="1814" spans="39:53" x14ac:dyDescent="0.2">
      <c r="AM1814" s="61"/>
      <c r="AN1814" s="61"/>
      <c r="AO1814" s="171"/>
      <c r="AP1814" s="61"/>
      <c r="AQ1814" s="61"/>
      <c r="AR1814" s="61"/>
      <c r="AS1814" s="61"/>
      <c r="AT1814" s="61"/>
      <c r="AU1814" s="61"/>
      <c r="AV1814" s="61"/>
      <c r="AW1814" s="61"/>
      <c r="AX1814" s="61"/>
      <c r="AY1814" s="61"/>
      <c r="AZ1814" s="61"/>
      <c r="BA1814" s="61"/>
    </row>
    <row r="1815" spans="39:53" x14ac:dyDescent="0.2">
      <c r="AM1815" s="61"/>
      <c r="AN1815" s="61"/>
      <c r="AO1815" s="171"/>
      <c r="AP1815" s="61"/>
      <c r="AQ1815" s="61"/>
      <c r="AR1815" s="61"/>
      <c r="AS1815" s="61"/>
      <c r="AT1815" s="61"/>
      <c r="AU1815" s="61"/>
      <c r="AV1815" s="61"/>
      <c r="AW1815" s="61"/>
      <c r="AX1815" s="61"/>
      <c r="AY1815" s="61"/>
      <c r="AZ1815" s="61"/>
      <c r="BA1815" s="61"/>
    </row>
    <row r="1816" spans="39:53" x14ac:dyDescent="0.2">
      <c r="AM1816" s="61"/>
      <c r="AN1816" s="61"/>
      <c r="AO1816" s="171"/>
      <c r="AP1816" s="61"/>
      <c r="AQ1816" s="61"/>
      <c r="AR1816" s="61"/>
      <c r="AS1816" s="61"/>
      <c r="AT1816" s="61"/>
      <c r="AU1816" s="61"/>
      <c r="AV1816" s="61"/>
      <c r="AW1816" s="61"/>
      <c r="AX1816" s="61"/>
      <c r="AY1816" s="61"/>
      <c r="AZ1816" s="61"/>
      <c r="BA1816" s="61"/>
    </row>
    <row r="1817" spans="39:53" x14ac:dyDescent="0.2">
      <c r="AM1817" s="61"/>
      <c r="AN1817" s="61"/>
      <c r="AO1817" s="171"/>
      <c r="AP1817" s="61"/>
      <c r="AQ1817" s="61"/>
      <c r="AR1817" s="61"/>
      <c r="AS1817" s="61"/>
      <c r="AT1817" s="61"/>
      <c r="AU1817" s="61"/>
      <c r="AV1817" s="61"/>
      <c r="AW1817" s="61"/>
      <c r="AX1817" s="61"/>
      <c r="AY1817" s="61"/>
      <c r="AZ1817" s="61"/>
      <c r="BA1817" s="61"/>
    </row>
    <row r="1818" spans="39:53" x14ac:dyDescent="0.2">
      <c r="AM1818" s="61"/>
      <c r="AN1818" s="61"/>
      <c r="AO1818" s="171"/>
      <c r="AP1818" s="61"/>
      <c r="AQ1818" s="61"/>
      <c r="AR1818" s="61"/>
      <c r="AS1818" s="61"/>
      <c r="AT1818" s="61"/>
      <c r="AU1818" s="61"/>
      <c r="AV1818" s="61"/>
      <c r="AW1818" s="61"/>
      <c r="AX1818" s="61"/>
      <c r="AY1818" s="61"/>
      <c r="AZ1818" s="61"/>
      <c r="BA1818" s="61"/>
    </row>
    <row r="1819" spans="39:53" x14ac:dyDescent="0.2">
      <c r="AM1819" s="61"/>
      <c r="AN1819" s="61"/>
      <c r="AO1819" s="171"/>
      <c r="AP1819" s="61"/>
      <c r="AQ1819" s="61"/>
      <c r="AR1819" s="61"/>
      <c r="AS1819" s="61"/>
      <c r="AT1819" s="61"/>
      <c r="AU1819" s="61"/>
      <c r="AV1819" s="61"/>
      <c r="AW1819" s="61"/>
      <c r="AX1819" s="61"/>
      <c r="AY1819" s="61"/>
      <c r="AZ1819" s="61"/>
      <c r="BA1819" s="61"/>
    </row>
    <row r="1820" spans="39:53" x14ac:dyDescent="0.2">
      <c r="AM1820" s="61"/>
      <c r="AN1820" s="61"/>
      <c r="AO1820" s="171"/>
      <c r="AP1820" s="61"/>
      <c r="AQ1820" s="61"/>
      <c r="AR1820" s="61"/>
      <c r="AS1820" s="61"/>
      <c r="AT1820" s="61"/>
      <c r="AU1820" s="61"/>
      <c r="AV1820" s="61"/>
      <c r="AW1820" s="61"/>
      <c r="AX1820" s="61"/>
      <c r="AY1820" s="61"/>
      <c r="AZ1820" s="61"/>
      <c r="BA1820" s="61"/>
    </row>
    <row r="1821" spans="39:53" x14ac:dyDescent="0.2">
      <c r="AM1821" s="61"/>
      <c r="AN1821" s="61"/>
      <c r="AO1821" s="171"/>
      <c r="AP1821" s="61"/>
      <c r="AQ1821" s="61"/>
      <c r="AR1821" s="61"/>
      <c r="AS1821" s="61"/>
      <c r="AT1821" s="61"/>
      <c r="AU1821" s="61"/>
      <c r="AV1821" s="61"/>
      <c r="AW1821" s="61"/>
      <c r="AX1821" s="61"/>
      <c r="AY1821" s="61"/>
      <c r="AZ1821" s="61"/>
      <c r="BA1821" s="61"/>
    </row>
    <row r="1822" spans="39:53" x14ac:dyDescent="0.2">
      <c r="AM1822" s="61"/>
      <c r="AN1822" s="61"/>
      <c r="AO1822" s="171"/>
      <c r="AP1822" s="61"/>
      <c r="AQ1822" s="61"/>
      <c r="AR1822" s="61"/>
      <c r="AS1822" s="61"/>
      <c r="AT1822" s="61"/>
      <c r="AU1822" s="61"/>
      <c r="AV1822" s="61"/>
      <c r="AW1822" s="61"/>
      <c r="AX1822" s="61"/>
      <c r="AY1822" s="61"/>
      <c r="AZ1822" s="61"/>
      <c r="BA1822" s="61"/>
    </row>
    <row r="1823" spans="39:53" x14ac:dyDescent="0.2">
      <c r="AM1823" s="61"/>
      <c r="AN1823" s="61"/>
      <c r="AO1823" s="171"/>
      <c r="AP1823" s="61"/>
      <c r="AQ1823" s="61"/>
      <c r="AR1823" s="61"/>
      <c r="AS1823" s="61"/>
      <c r="AT1823" s="61"/>
      <c r="AU1823" s="61"/>
      <c r="AV1823" s="61"/>
      <c r="AW1823" s="61"/>
      <c r="AX1823" s="61"/>
      <c r="AY1823" s="61"/>
      <c r="AZ1823" s="61"/>
      <c r="BA1823" s="61"/>
    </row>
    <row r="1824" spans="39:53" x14ac:dyDescent="0.2">
      <c r="AM1824" s="61"/>
      <c r="AN1824" s="61"/>
      <c r="AO1824" s="171"/>
      <c r="AP1824" s="61"/>
      <c r="AQ1824" s="61"/>
      <c r="AR1824" s="61"/>
      <c r="AS1824" s="61"/>
      <c r="AT1824" s="61"/>
      <c r="AU1824" s="61"/>
      <c r="AV1824" s="61"/>
      <c r="AW1824" s="61"/>
      <c r="AX1824" s="61"/>
      <c r="AY1824" s="61"/>
      <c r="AZ1824" s="61"/>
      <c r="BA1824" s="61"/>
    </row>
    <row r="1825" spans="39:53" x14ac:dyDescent="0.2">
      <c r="AM1825" s="61"/>
      <c r="AN1825" s="61"/>
      <c r="AO1825" s="171"/>
      <c r="AP1825" s="61"/>
      <c r="AQ1825" s="61"/>
      <c r="AR1825" s="61"/>
      <c r="AS1825" s="61"/>
      <c r="AT1825" s="61"/>
      <c r="AU1825" s="61"/>
      <c r="AV1825" s="61"/>
      <c r="AW1825" s="61"/>
      <c r="AX1825" s="61"/>
      <c r="AY1825" s="61"/>
      <c r="AZ1825" s="61"/>
      <c r="BA1825" s="61"/>
    </row>
    <row r="1826" spans="39:53" x14ac:dyDescent="0.2">
      <c r="AM1826" s="61"/>
      <c r="AN1826" s="61"/>
      <c r="AO1826" s="171"/>
      <c r="AP1826" s="61"/>
      <c r="AQ1826" s="61"/>
      <c r="AR1826" s="61"/>
      <c r="AS1826" s="61"/>
      <c r="AT1826" s="61"/>
      <c r="AU1826" s="61"/>
      <c r="AV1826" s="61"/>
      <c r="AW1826" s="61"/>
      <c r="AX1826" s="61"/>
      <c r="AY1826" s="61"/>
      <c r="AZ1826" s="61"/>
      <c r="BA1826" s="61"/>
    </row>
    <row r="1827" spans="39:53" x14ac:dyDescent="0.2">
      <c r="AM1827" s="61"/>
      <c r="AN1827" s="61"/>
      <c r="AO1827" s="171"/>
      <c r="AP1827" s="61"/>
      <c r="AQ1827" s="61"/>
      <c r="AR1827" s="61"/>
      <c r="AS1827" s="61"/>
      <c r="AT1827" s="61"/>
      <c r="AU1827" s="61"/>
      <c r="AV1827" s="61"/>
      <c r="AW1827" s="61"/>
      <c r="AX1827" s="61"/>
      <c r="AY1827" s="61"/>
      <c r="AZ1827" s="61"/>
      <c r="BA1827" s="61"/>
    </row>
    <row r="1828" spans="39:53" x14ac:dyDescent="0.2">
      <c r="AM1828" s="61"/>
      <c r="AN1828" s="61"/>
      <c r="AO1828" s="171"/>
      <c r="AP1828" s="61"/>
      <c r="AQ1828" s="61"/>
      <c r="AR1828" s="61"/>
      <c r="AS1828" s="61"/>
      <c r="AT1828" s="61"/>
      <c r="AU1828" s="61"/>
      <c r="AV1828" s="61"/>
      <c r="AW1828" s="61"/>
      <c r="AX1828" s="61"/>
      <c r="AY1828" s="61"/>
      <c r="AZ1828" s="61"/>
      <c r="BA1828" s="61"/>
    </row>
    <row r="1829" spans="39:53" x14ac:dyDescent="0.2">
      <c r="AM1829" s="61"/>
      <c r="AN1829" s="61"/>
      <c r="AO1829" s="171"/>
      <c r="AP1829" s="61"/>
      <c r="AQ1829" s="61"/>
      <c r="AR1829" s="61"/>
      <c r="AS1829" s="61"/>
      <c r="AT1829" s="61"/>
      <c r="AU1829" s="61"/>
      <c r="AV1829" s="61"/>
      <c r="AW1829" s="61"/>
      <c r="AX1829" s="61"/>
      <c r="AY1829" s="61"/>
      <c r="AZ1829" s="61"/>
      <c r="BA1829" s="61"/>
    </row>
    <row r="1830" spans="39:53" x14ac:dyDescent="0.2">
      <c r="AM1830" s="61"/>
      <c r="AN1830" s="61"/>
      <c r="AO1830" s="171"/>
      <c r="AP1830" s="61"/>
      <c r="AQ1830" s="61"/>
      <c r="AR1830" s="61"/>
      <c r="AS1830" s="61"/>
      <c r="AT1830" s="61"/>
      <c r="AU1830" s="61"/>
      <c r="AV1830" s="61"/>
      <c r="AW1830" s="61"/>
      <c r="AX1830" s="61"/>
      <c r="AY1830" s="61"/>
      <c r="AZ1830" s="61"/>
      <c r="BA1830" s="61"/>
    </row>
    <row r="1831" spans="39:53" x14ac:dyDescent="0.2">
      <c r="AM1831" s="61"/>
      <c r="AN1831" s="61"/>
      <c r="AO1831" s="171"/>
      <c r="AP1831" s="61"/>
      <c r="AQ1831" s="61"/>
      <c r="AR1831" s="61"/>
      <c r="AS1831" s="61"/>
      <c r="AT1831" s="61"/>
      <c r="AU1831" s="61"/>
      <c r="AV1831" s="61"/>
      <c r="AW1831" s="61"/>
      <c r="AX1831" s="61"/>
      <c r="AY1831" s="61"/>
      <c r="AZ1831" s="61"/>
      <c r="BA1831" s="61"/>
    </row>
    <row r="1832" spans="39:53" x14ac:dyDescent="0.2">
      <c r="AM1832" s="61"/>
      <c r="AN1832" s="61"/>
      <c r="AO1832" s="171"/>
      <c r="AP1832" s="61"/>
      <c r="AQ1832" s="61"/>
      <c r="AR1832" s="61"/>
      <c r="AS1832" s="61"/>
      <c r="AT1832" s="61"/>
      <c r="AU1832" s="61"/>
      <c r="AV1832" s="61"/>
      <c r="AW1832" s="61"/>
      <c r="AX1832" s="61"/>
      <c r="AY1832" s="61"/>
      <c r="AZ1832" s="61"/>
      <c r="BA1832" s="61"/>
    </row>
    <row r="1833" spans="39:53" x14ac:dyDescent="0.2">
      <c r="AM1833" s="61"/>
      <c r="AN1833" s="61"/>
      <c r="AO1833" s="171"/>
      <c r="AP1833" s="61"/>
      <c r="AQ1833" s="61"/>
      <c r="AR1833" s="61"/>
      <c r="AS1833" s="61"/>
      <c r="AT1833" s="61"/>
      <c r="AU1833" s="61"/>
      <c r="AV1833" s="61"/>
      <c r="AW1833" s="61"/>
      <c r="AX1833" s="61"/>
      <c r="AY1833" s="61"/>
      <c r="AZ1833" s="61"/>
      <c r="BA1833" s="61"/>
    </row>
    <row r="1834" spans="39:53" x14ac:dyDescent="0.2">
      <c r="AM1834" s="61"/>
      <c r="AN1834" s="61"/>
      <c r="AO1834" s="171"/>
      <c r="AP1834" s="61"/>
      <c r="AQ1834" s="61"/>
      <c r="AR1834" s="61"/>
      <c r="AS1834" s="61"/>
      <c r="AT1834" s="61"/>
      <c r="AU1834" s="61"/>
      <c r="AV1834" s="61"/>
      <c r="AW1834" s="61"/>
      <c r="AX1834" s="61"/>
      <c r="AY1834" s="61"/>
      <c r="AZ1834" s="61"/>
      <c r="BA1834" s="61"/>
    </row>
    <row r="1835" spans="39:53" x14ac:dyDescent="0.2">
      <c r="AM1835" s="61"/>
      <c r="AN1835" s="61"/>
      <c r="AO1835" s="171"/>
      <c r="AP1835" s="61"/>
      <c r="AQ1835" s="61"/>
      <c r="AR1835" s="61"/>
      <c r="AS1835" s="61"/>
      <c r="AT1835" s="61"/>
      <c r="AU1835" s="61"/>
      <c r="AV1835" s="61"/>
      <c r="AW1835" s="61"/>
      <c r="AX1835" s="61"/>
      <c r="AY1835" s="61"/>
      <c r="AZ1835" s="61"/>
      <c r="BA1835" s="61"/>
    </row>
    <row r="1836" spans="39:53" x14ac:dyDescent="0.2">
      <c r="AM1836" s="61"/>
      <c r="AN1836" s="61"/>
      <c r="AO1836" s="171"/>
      <c r="AP1836" s="61"/>
      <c r="AQ1836" s="61"/>
      <c r="AR1836" s="61"/>
      <c r="AS1836" s="61"/>
      <c r="AT1836" s="61"/>
      <c r="AU1836" s="61"/>
      <c r="AV1836" s="61"/>
      <c r="AW1836" s="61"/>
      <c r="AX1836" s="61"/>
      <c r="AY1836" s="61"/>
      <c r="AZ1836" s="61"/>
      <c r="BA1836" s="61"/>
    </row>
    <row r="1837" spans="39:53" x14ac:dyDescent="0.2">
      <c r="AM1837" s="61"/>
      <c r="AN1837" s="61"/>
      <c r="AO1837" s="171"/>
      <c r="AP1837" s="61"/>
      <c r="AQ1837" s="61"/>
      <c r="AR1837" s="61"/>
      <c r="AS1837" s="61"/>
      <c r="AT1837" s="61"/>
      <c r="AU1837" s="61"/>
      <c r="AV1837" s="61"/>
      <c r="AW1837" s="61"/>
      <c r="AX1837" s="61"/>
      <c r="AY1837" s="61"/>
      <c r="AZ1837" s="61"/>
      <c r="BA1837" s="61"/>
    </row>
    <row r="1838" spans="39:53" x14ac:dyDescent="0.2">
      <c r="AM1838" s="61"/>
      <c r="AN1838" s="61"/>
      <c r="AO1838" s="171"/>
      <c r="AP1838" s="61"/>
      <c r="AQ1838" s="61"/>
      <c r="AR1838" s="61"/>
      <c r="AS1838" s="61"/>
      <c r="AT1838" s="61"/>
      <c r="AU1838" s="61"/>
      <c r="AV1838" s="61"/>
      <c r="AW1838" s="61"/>
      <c r="AX1838" s="61"/>
      <c r="AY1838" s="61"/>
      <c r="AZ1838" s="61"/>
      <c r="BA1838" s="61"/>
    </row>
    <row r="1839" spans="39:53" x14ac:dyDescent="0.2">
      <c r="AM1839" s="61"/>
      <c r="AN1839" s="61"/>
      <c r="AO1839" s="171"/>
      <c r="AP1839" s="61"/>
      <c r="AQ1839" s="61"/>
      <c r="AR1839" s="61"/>
      <c r="AS1839" s="61"/>
      <c r="AT1839" s="61"/>
      <c r="AU1839" s="61"/>
      <c r="AV1839" s="61"/>
      <c r="AW1839" s="61"/>
      <c r="AX1839" s="61"/>
      <c r="AY1839" s="61"/>
      <c r="AZ1839" s="61"/>
      <c r="BA1839" s="61"/>
    </row>
    <row r="1840" spans="39:53" x14ac:dyDescent="0.2">
      <c r="AM1840" s="61"/>
      <c r="AN1840" s="61"/>
      <c r="AO1840" s="171"/>
      <c r="AP1840" s="61"/>
      <c r="AQ1840" s="61"/>
      <c r="AR1840" s="61"/>
      <c r="AS1840" s="61"/>
      <c r="AT1840" s="61"/>
      <c r="AU1840" s="61"/>
      <c r="AV1840" s="61"/>
      <c r="AW1840" s="61"/>
      <c r="AX1840" s="61"/>
      <c r="AY1840" s="61"/>
      <c r="AZ1840" s="61"/>
      <c r="BA1840" s="61"/>
    </row>
    <row r="1841" spans="39:53" x14ac:dyDescent="0.2">
      <c r="AM1841" s="61"/>
      <c r="AN1841" s="61"/>
      <c r="AO1841" s="171"/>
      <c r="AP1841" s="61"/>
      <c r="AQ1841" s="61"/>
      <c r="AR1841" s="61"/>
      <c r="AS1841" s="61"/>
      <c r="AT1841" s="61"/>
      <c r="AU1841" s="61"/>
      <c r="AV1841" s="61"/>
      <c r="AW1841" s="61"/>
      <c r="AX1841" s="61"/>
      <c r="AY1841" s="61"/>
      <c r="AZ1841" s="61"/>
      <c r="BA1841" s="61"/>
    </row>
    <row r="1842" spans="39:53" x14ac:dyDescent="0.2">
      <c r="AM1842" s="61"/>
      <c r="AN1842" s="61"/>
      <c r="AO1842" s="171"/>
      <c r="AP1842" s="61"/>
      <c r="AQ1842" s="61"/>
      <c r="AR1842" s="61"/>
      <c r="AS1842" s="61"/>
      <c r="AT1842" s="61"/>
      <c r="AU1842" s="61"/>
      <c r="AV1842" s="61"/>
      <c r="AW1842" s="61"/>
      <c r="AX1842" s="61"/>
      <c r="AY1842" s="61"/>
      <c r="AZ1842" s="61"/>
      <c r="BA1842" s="61"/>
    </row>
    <row r="1843" spans="39:53" x14ac:dyDescent="0.2">
      <c r="AM1843" s="61"/>
      <c r="AN1843" s="61"/>
      <c r="AO1843" s="171"/>
      <c r="AP1843" s="61"/>
      <c r="AQ1843" s="61"/>
      <c r="AR1843" s="61"/>
      <c r="AS1843" s="61"/>
      <c r="AT1843" s="61"/>
      <c r="AU1843" s="61"/>
      <c r="AV1843" s="61"/>
      <c r="AW1843" s="61"/>
      <c r="AX1843" s="61"/>
      <c r="AY1843" s="61"/>
      <c r="AZ1843" s="61"/>
      <c r="BA1843" s="61"/>
    </row>
    <row r="1844" spans="39:53" x14ac:dyDescent="0.2">
      <c r="AM1844" s="61"/>
      <c r="AN1844" s="61"/>
      <c r="AO1844" s="171"/>
      <c r="AP1844" s="61"/>
      <c r="AQ1844" s="61"/>
      <c r="AR1844" s="61"/>
      <c r="AS1844" s="61"/>
      <c r="AT1844" s="61"/>
      <c r="AU1844" s="61"/>
      <c r="AV1844" s="61"/>
      <c r="AW1844" s="61"/>
      <c r="AX1844" s="61"/>
      <c r="AY1844" s="61"/>
      <c r="AZ1844" s="61"/>
      <c r="BA1844" s="61"/>
    </row>
    <row r="1845" spans="39:53" x14ac:dyDescent="0.2">
      <c r="AM1845" s="61"/>
      <c r="AN1845" s="61"/>
      <c r="AO1845" s="171"/>
      <c r="AP1845" s="61"/>
      <c r="AQ1845" s="61"/>
      <c r="AR1845" s="61"/>
      <c r="AS1845" s="61"/>
      <c r="AT1845" s="61"/>
      <c r="AU1845" s="61"/>
      <c r="AV1845" s="61"/>
      <c r="AW1845" s="61"/>
      <c r="AX1845" s="61"/>
      <c r="AY1845" s="61"/>
      <c r="AZ1845" s="61"/>
      <c r="BA1845" s="61"/>
    </row>
    <row r="1846" spans="39:53" x14ac:dyDescent="0.2">
      <c r="AM1846" s="61"/>
      <c r="AN1846" s="61"/>
      <c r="AO1846" s="171"/>
      <c r="AP1846" s="61"/>
      <c r="AQ1846" s="61"/>
      <c r="AR1846" s="61"/>
      <c r="AS1846" s="61"/>
      <c r="AT1846" s="61"/>
      <c r="AU1846" s="61"/>
      <c r="AV1846" s="61"/>
      <c r="AW1846" s="61"/>
      <c r="AX1846" s="61"/>
      <c r="AY1846" s="61"/>
      <c r="AZ1846" s="61"/>
      <c r="BA1846" s="61"/>
    </row>
    <row r="1847" spans="39:53" x14ac:dyDescent="0.2">
      <c r="AM1847" s="61"/>
      <c r="AN1847" s="61"/>
      <c r="AO1847" s="171"/>
      <c r="AP1847" s="61"/>
      <c r="AQ1847" s="61"/>
      <c r="AR1847" s="61"/>
      <c r="AS1847" s="61"/>
      <c r="AT1847" s="61"/>
      <c r="AU1847" s="61"/>
      <c r="AV1847" s="61"/>
      <c r="AW1847" s="61"/>
      <c r="AX1847" s="61"/>
      <c r="AY1847" s="61"/>
      <c r="AZ1847" s="61"/>
      <c r="BA1847" s="61"/>
    </row>
    <row r="1848" spans="39:53" x14ac:dyDescent="0.2">
      <c r="AM1848" s="61"/>
      <c r="AN1848" s="61"/>
      <c r="AO1848" s="171"/>
      <c r="AP1848" s="61"/>
      <c r="AQ1848" s="61"/>
      <c r="AR1848" s="61"/>
      <c r="AS1848" s="61"/>
      <c r="AT1848" s="61"/>
      <c r="AU1848" s="61"/>
      <c r="AV1848" s="61"/>
      <c r="AW1848" s="61"/>
      <c r="AX1848" s="61"/>
      <c r="AY1848" s="61"/>
      <c r="AZ1848" s="61"/>
      <c r="BA1848" s="61"/>
    </row>
    <row r="1849" spans="39:53" x14ac:dyDescent="0.2">
      <c r="AM1849" s="61"/>
      <c r="AN1849" s="61"/>
      <c r="AO1849" s="171"/>
      <c r="AP1849" s="61"/>
      <c r="AQ1849" s="61"/>
      <c r="AR1849" s="61"/>
      <c r="AS1849" s="61"/>
      <c r="AT1849" s="61"/>
      <c r="AU1849" s="61"/>
      <c r="AV1849" s="61"/>
      <c r="AW1849" s="61"/>
      <c r="AX1849" s="61"/>
      <c r="AY1849" s="61"/>
      <c r="AZ1849" s="61"/>
      <c r="BA1849" s="61"/>
    </row>
    <row r="1850" spans="39:53" x14ac:dyDescent="0.2">
      <c r="AM1850" s="61"/>
      <c r="AN1850" s="61"/>
      <c r="AO1850" s="171"/>
      <c r="AP1850" s="61"/>
      <c r="AQ1850" s="61"/>
      <c r="AR1850" s="61"/>
      <c r="AS1850" s="61"/>
      <c r="AT1850" s="61"/>
      <c r="AU1850" s="61"/>
      <c r="AV1850" s="61"/>
      <c r="AW1850" s="61"/>
      <c r="AX1850" s="61"/>
      <c r="AY1850" s="61"/>
      <c r="AZ1850" s="61"/>
      <c r="BA1850" s="61"/>
    </row>
    <row r="1851" spans="39:53" x14ac:dyDescent="0.2">
      <c r="AM1851" s="61"/>
      <c r="AN1851" s="61"/>
      <c r="AO1851" s="171"/>
      <c r="AP1851" s="61"/>
      <c r="AQ1851" s="61"/>
      <c r="AR1851" s="61"/>
      <c r="AS1851" s="61"/>
      <c r="AT1851" s="61"/>
      <c r="AU1851" s="61"/>
      <c r="AV1851" s="61"/>
      <c r="AW1851" s="61"/>
      <c r="AX1851" s="61"/>
      <c r="AY1851" s="61"/>
      <c r="AZ1851" s="61"/>
      <c r="BA1851" s="61"/>
    </row>
    <row r="1852" spans="39:53" x14ac:dyDescent="0.2">
      <c r="AM1852" s="61"/>
      <c r="AN1852" s="61"/>
      <c r="AO1852" s="171"/>
      <c r="AP1852" s="61"/>
      <c r="AQ1852" s="61"/>
      <c r="AR1852" s="61"/>
      <c r="AS1852" s="61"/>
      <c r="AT1852" s="61"/>
      <c r="AU1852" s="61"/>
      <c r="AV1852" s="61"/>
      <c r="AW1852" s="61"/>
      <c r="AX1852" s="61"/>
      <c r="AY1852" s="61"/>
      <c r="AZ1852" s="61"/>
      <c r="BA1852" s="61"/>
    </row>
    <row r="1853" spans="39:53" x14ac:dyDescent="0.2">
      <c r="AM1853" s="61"/>
      <c r="AN1853" s="61"/>
      <c r="AO1853" s="171"/>
      <c r="AP1853" s="61"/>
      <c r="AQ1853" s="61"/>
      <c r="AR1853" s="61"/>
      <c r="AS1853" s="61"/>
      <c r="AT1853" s="61"/>
      <c r="AU1853" s="61"/>
      <c r="AV1853" s="61"/>
      <c r="AW1853" s="61"/>
      <c r="AX1853" s="61"/>
      <c r="AY1853" s="61"/>
      <c r="AZ1853" s="61"/>
      <c r="BA1853" s="61"/>
    </row>
    <row r="1854" spans="39:53" x14ac:dyDescent="0.2">
      <c r="AM1854" s="61"/>
      <c r="AN1854" s="61"/>
      <c r="AO1854" s="171"/>
      <c r="AP1854" s="61"/>
      <c r="AQ1854" s="61"/>
      <c r="AR1854" s="61"/>
      <c r="AS1854" s="61"/>
      <c r="AT1854" s="61"/>
      <c r="AU1854" s="61"/>
      <c r="AV1854" s="61"/>
      <c r="AW1854" s="61"/>
      <c r="AX1854" s="61"/>
      <c r="AY1854" s="61"/>
      <c r="AZ1854" s="61"/>
      <c r="BA1854" s="61"/>
    </row>
    <row r="1855" spans="39:53" x14ac:dyDescent="0.2">
      <c r="AM1855" s="61"/>
      <c r="AN1855" s="61"/>
      <c r="AO1855" s="171"/>
      <c r="AP1855" s="61"/>
      <c r="AQ1855" s="61"/>
      <c r="AR1855" s="61"/>
      <c r="AS1855" s="61"/>
      <c r="AT1855" s="61"/>
      <c r="AU1855" s="61"/>
      <c r="AV1855" s="61"/>
      <c r="AW1855" s="61"/>
      <c r="AX1855" s="61"/>
      <c r="AY1855" s="61"/>
      <c r="AZ1855" s="61"/>
      <c r="BA1855" s="61"/>
    </row>
    <row r="1856" spans="39:53" x14ac:dyDescent="0.2">
      <c r="AM1856" s="61"/>
      <c r="AN1856" s="61"/>
      <c r="AO1856" s="171"/>
      <c r="AP1856" s="61"/>
      <c r="AQ1856" s="61"/>
      <c r="AR1856" s="61"/>
      <c r="AS1856" s="61"/>
      <c r="AT1856" s="61"/>
      <c r="AU1856" s="61"/>
      <c r="AV1856" s="61"/>
      <c r="AW1856" s="61"/>
      <c r="AX1856" s="61"/>
      <c r="AY1856" s="61"/>
      <c r="AZ1856" s="61"/>
      <c r="BA1856" s="61"/>
    </row>
    <row r="1857" spans="39:53" x14ac:dyDescent="0.2">
      <c r="AM1857" s="61"/>
      <c r="AN1857" s="61"/>
      <c r="AO1857" s="171"/>
      <c r="AP1857" s="61"/>
      <c r="AQ1857" s="61"/>
      <c r="AR1857" s="61"/>
      <c r="AS1857" s="61"/>
      <c r="AT1857" s="61"/>
      <c r="AU1857" s="61"/>
      <c r="AV1857" s="61"/>
      <c r="AW1857" s="61"/>
      <c r="AX1857" s="61"/>
      <c r="AY1857" s="61"/>
      <c r="AZ1857" s="61"/>
      <c r="BA1857" s="61"/>
    </row>
    <row r="1858" spans="39:53" x14ac:dyDescent="0.2">
      <c r="AM1858" s="61"/>
      <c r="AN1858" s="61"/>
      <c r="AO1858" s="171"/>
      <c r="AP1858" s="61"/>
      <c r="AQ1858" s="61"/>
      <c r="AR1858" s="61"/>
      <c r="AS1858" s="61"/>
      <c r="AT1858" s="61"/>
      <c r="AU1858" s="61"/>
      <c r="AV1858" s="61"/>
      <c r="AW1858" s="61"/>
      <c r="AX1858" s="61"/>
      <c r="AY1858" s="61"/>
      <c r="AZ1858" s="61"/>
      <c r="BA1858" s="61"/>
    </row>
    <row r="1859" spans="39:53" x14ac:dyDescent="0.2">
      <c r="AM1859" s="61"/>
      <c r="AN1859" s="61"/>
      <c r="AO1859" s="171"/>
      <c r="AP1859" s="61"/>
      <c r="AQ1859" s="61"/>
      <c r="AR1859" s="61"/>
      <c r="AS1859" s="61"/>
      <c r="AT1859" s="61"/>
      <c r="AU1859" s="61"/>
      <c r="AV1859" s="61"/>
      <c r="AW1859" s="61"/>
      <c r="AX1859" s="61"/>
      <c r="AY1859" s="61"/>
      <c r="AZ1859" s="61"/>
      <c r="BA1859" s="61"/>
    </row>
    <row r="1860" spans="39:53" x14ac:dyDescent="0.2">
      <c r="AM1860" s="61"/>
      <c r="AN1860" s="61"/>
      <c r="AO1860" s="171"/>
      <c r="AP1860" s="61"/>
      <c r="AQ1860" s="61"/>
      <c r="AR1860" s="61"/>
      <c r="AS1860" s="61"/>
      <c r="AT1860" s="61"/>
      <c r="AU1860" s="61"/>
      <c r="AV1860" s="61"/>
      <c r="AW1860" s="61"/>
      <c r="AX1860" s="61"/>
      <c r="AY1860" s="61"/>
      <c r="AZ1860" s="61"/>
      <c r="BA1860" s="61"/>
    </row>
    <row r="1861" spans="39:53" x14ac:dyDescent="0.2">
      <c r="AM1861" s="61"/>
      <c r="AN1861" s="61"/>
      <c r="AO1861" s="171"/>
      <c r="AP1861" s="61"/>
      <c r="AQ1861" s="61"/>
      <c r="AR1861" s="61"/>
      <c r="AS1861" s="61"/>
      <c r="AT1861" s="61"/>
      <c r="AU1861" s="61"/>
      <c r="AV1861" s="61"/>
      <c r="AW1861" s="61"/>
      <c r="AX1861" s="61"/>
      <c r="AY1861" s="61"/>
      <c r="AZ1861" s="61"/>
      <c r="BA1861" s="61"/>
    </row>
    <row r="1862" spans="39:53" x14ac:dyDescent="0.2">
      <c r="AM1862" s="61"/>
      <c r="AN1862" s="61"/>
      <c r="AO1862" s="171"/>
      <c r="AP1862" s="61"/>
      <c r="AQ1862" s="61"/>
      <c r="AR1862" s="61"/>
      <c r="AS1862" s="61"/>
      <c r="AT1862" s="61"/>
      <c r="AU1862" s="61"/>
      <c r="AV1862" s="61"/>
      <c r="AW1862" s="61"/>
      <c r="AX1862" s="61"/>
      <c r="AY1862" s="61"/>
      <c r="AZ1862" s="61"/>
      <c r="BA1862" s="61"/>
    </row>
    <row r="1863" spans="39:53" x14ac:dyDescent="0.2">
      <c r="AM1863" s="61"/>
      <c r="AN1863" s="61"/>
      <c r="AO1863" s="171"/>
      <c r="AP1863" s="61"/>
      <c r="AQ1863" s="61"/>
      <c r="AR1863" s="61"/>
      <c r="AS1863" s="61"/>
      <c r="AT1863" s="61"/>
      <c r="AU1863" s="61"/>
      <c r="AV1863" s="61"/>
      <c r="AW1863" s="61"/>
      <c r="AX1863" s="61"/>
      <c r="AY1863" s="61"/>
      <c r="AZ1863" s="61"/>
      <c r="BA1863" s="61"/>
    </row>
    <row r="1864" spans="39:53" x14ac:dyDescent="0.2">
      <c r="AM1864" s="61"/>
      <c r="AN1864" s="61"/>
      <c r="AO1864" s="171"/>
      <c r="AP1864" s="61"/>
      <c r="AQ1864" s="61"/>
      <c r="AR1864" s="61"/>
      <c r="AS1864" s="61"/>
      <c r="AT1864" s="61"/>
      <c r="AU1864" s="61"/>
      <c r="AV1864" s="61"/>
      <c r="AW1864" s="61"/>
      <c r="AX1864" s="61"/>
      <c r="AY1864" s="61"/>
      <c r="AZ1864" s="61"/>
      <c r="BA1864" s="61"/>
    </row>
    <row r="1865" spans="39:53" x14ac:dyDescent="0.2">
      <c r="AM1865" s="61"/>
      <c r="AN1865" s="61"/>
      <c r="AO1865" s="171"/>
      <c r="AP1865" s="61"/>
      <c r="AQ1865" s="61"/>
      <c r="AR1865" s="61"/>
      <c r="AS1865" s="61"/>
      <c r="AT1865" s="61"/>
      <c r="AU1865" s="61"/>
      <c r="AV1865" s="61"/>
      <c r="AW1865" s="61"/>
      <c r="AX1865" s="61"/>
      <c r="AY1865" s="61"/>
      <c r="AZ1865" s="61"/>
      <c r="BA1865" s="61"/>
    </row>
    <row r="1866" spans="39:53" x14ac:dyDescent="0.2">
      <c r="AM1866" s="61"/>
      <c r="AN1866" s="61"/>
      <c r="AO1866" s="171"/>
      <c r="AP1866" s="61"/>
      <c r="AQ1866" s="61"/>
      <c r="AR1866" s="61"/>
      <c r="AS1866" s="61"/>
      <c r="AT1866" s="61"/>
      <c r="AU1866" s="61"/>
      <c r="AV1866" s="61"/>
      <c r="AW1866" s="61"/>
      <c r="AX1866" s="61"/>
      <c r="AY1866" s="61"/>
      <c r="AZ1866" s="61"/>
      <c r="BA1866" s="61"/>
    </row>
    <row r="1867" spans="39:53" x14ac:dyDescent="0.2">
      <c r="AM1867" s="61"/>
      <c r="AN1867" s="61"/>
      <c r="AO1867" s="171"/>
      <c r="AP1867" s="61"/>
      <c r="AQ1867" s="61"/>
      <c r="AR1867" s="61"/>
      <c r="AS1867" s="61"/>
      <c r="AT1867" s="61"/>
      <c r="AU1867" s="61"/>
      <c r="AV1867" s="61"/>
      <c r="AW1867" s="61"/>
      <c r="AX1867" s="61"/>
      <c r="AY1867" s="61"/>
      <c r="AZ1867" s="61"/>
      <c r="BA1867" s="61"/>
    </row>
    <row r="1868" spans="39:53" x14ac:dyDescent="0.2">
      <c r="AM1868" s="61"/>
      <c r="AN1868" s="61"/>
      <c r="AO1868" s="171"/>
      <c r="AP1868" s="61"/>
      <c r="AQ1868" s="61"/>
      <c r="AR1868" s="61"/>
      <c r="AS1868" s="61"/>
      <c r="AT1868" s="61"/>
      <c r="AU1868" s="61"/>
      <c r="AV1868" s="61"/>
      <c r="AW1868" s="61"/>
      <c r="AX1868" s="61"/>
      <c r="AY1868" s="61"/>
      <c r="AZ1868" s="61"/>
      <c r="BA1868" s="61"/>
    </row>
    <row r="1869" spans="39:53" x14ac:dyDescent="0.2">
      <c r="AM1869" s="61"/>
      <c r="AN1869" s="61"/>
      <c r="AO1869" s="171"/>
      <c r="AP1869" s="61"/>
      <c r="AQ1869" s="61"/>
      <c r="AR1869" s="61"/>
      <c r="AS1869" s="61"/>
      <c r="AT1869" s="61"/>
      <c r="AU1869" s="61"/>
      <c r="AV1869" s="61"/>
      <c r="AW1869" s="61"/>
      <c r="AX1869" s="61"/>
      <c r="AY1869" s="61"/>
      <c r="AZ1869" s="61"/>
      <c r="BA1869" s="61"/>
    </row>
    <row r="1870" spans="39:53" x14ac:dyDescent="0.2">
      <c r="AM1870" s="61"/>
      <c r="AN1870" s="61"/>
      <c r="AO1870" s="171"/>
      <c r="AP1870" s="61"/>
      <c r="AQ1870" s="61"/>
      <c r="AR1870" s="61"/>
      <c r="AS1870" s="61"/>
      <c r="AT1870" s="61"/>
      <c r="AU1870" s="61"/>
      <c r="AV1870" s="61"/>
      <c r="AW1870" s="61"/>
      <c r="AX1870" s="61"/>
      <c r="AY1870" s="61"/>
      <c r="AZ1870" s="61"/>
      <c r="BA1870" s="61"/>
    </row>
    <row r="1871" spans="39:53" x14ac:dyDescent="0.2">
      <c r="AM1871" s="61"/>
      <c r="AN1871" s="61"/>
      <c r="AO1871" s="171"/>
      <c r="AP1871" s="61"/>
      <c r="AQ1871" s="61"/>
      <c r="AR1871" s="61"/>
      <c r="AS1871" s="61"/>
      <c r="AT1871" s="61"/>
      <c r="AU1871" s="61"/>
      <c r="AV1871" s="61"/>
      <c r="AW1871" s="61"/>
      <c r="AX1871" s="61"/>
      <c r="AY1871" s="61"/>
      <c r="AZ1871" s="61"/>
      <c r="BA1871" s="61"/>
    </row>
    <row r="1872" spans="39:53" x14ac:dyDescent="0.2">
      <c r="AM1872" s="61"/>
      <c r="AN1872" s="61"/>
      <c r="AO1872" s="171"/>
      <c r="AP1872" s="61"/>
      <c r="AQ1872" s="61"/>
      <c r="AR1872" s="61"/>
      <c r="AS1872" s="61"/>
      <c r="AT1872" s="61"/>
      <c r="AU1872" s="61"/>
      <c r="AV1872" s="61"/>
      <c r="AW1872" s="61"/>
      <c r="AX1872" s="61"/>
      <c r="AY1872" s="61"/>
      <c r="AZ1872" s="61"/>
      <c r="BA1872" s="61"/>
    </row>
    <row r="1873" spans="39:53" x14ac:dyDescent="0.2">
      <c r="AM1873" s="61"/>
      <c r="AN1873" s="61"/>
      <c r="AO1873" s="171"/>
      <c r="AP1873" s="61"/>
      <c r="AQ1873" s="61"/>
      <c r="AR1873" s="61"/>
      <c r="AS1873" s="61"/>
      <c r="AT1873" s="61"/>
      <c r="AU1873" s="61"/>
      <c r="AV1873" s="61"/>
      <c r="AW1873" s="61"/>
      <c r="AX1873" s="61"/>
      <c r="AY1873" s="61"/>
      <c r="AZ1873" s="61"/>
      <c r="BA1873" s="61"/>
    </row>
    <row r="1874" spans="39:53" x14ac:dyDescent="0.2">
      <c r="AM1874" s="61"/>
      <c r="AN1874" s="61"/>
      <c r="AO1874" s="171"/>
      <c r="AP1874" s="61"/>
      <c r="AQ1874" s="61"/>
      <c r="AR1874" s="61"/>
      <c r="AS1874" s="61"/>
      <c r="AT1874" s="61"/>
      <c r="AU1874" s="61"/>
      <c r="AV1874" s="61"/>
      <c r="AW1874" s="61"/>
      <c r="AX1874" s="61"/>
      <c r="AY1874" s="61"/>
      <c r="AZ1874" s="61"/>
      <c r="BA1874" s="61"/>
    </row>
    <row r="1875" spans="39:53" x14ac:dyDescent="0.2">
      <c r="AM1875" s="61"/>
      <c r="AN1875" s="61"/>
      <c r="AO1875" s="171"/>
      <c r="AP1875" s="61"/>
      <c r="AQ1875" s="61"/>
      <c r="AR1875" s="61"/>
      <c r="AS1875" s="61"/>
      <c r="AT1875" s="61"/>
      <c r="AU1875" s="61"/>
      <c r="AV1875" s="61"/>
      <c r="AW1875" s="61"/>
      <c r="AX1875" s="61"/>
      <c r="AY1875" s="61"/>
      <c r="AZ1875" s="61"/>
      <c r="BA1875" s="61"/>
    </row>
    <row r="1876" spans="39:53" x14ac:dyDescent="0.2">
      <c r="AM1876" s="61"/>
      <c r="AN1876" s="61"/>
      <c r="AO1876" s="171"/>
      <c r="AP1876" s="61"/>
      <c r="AQ1876" s="61"/>
      <c r="AR1876" s="61"/>
      <c r="AS1876" s="61"/>
      <c r="AT1876" s="61"/>
      <c r="AU1876" s="61"/>
      <c r="AV1876" s="61"/>
      <c r="AW1876" s="61"/>
      <c r="AX1876" s="61"/>
      <c r="AY1876" s="61"/>
      <c r="AZ1876" s="61"/>
      <c r="BA1876" s="61"/>
    </row>
    <row r="1877" spans="39:53" x14ac:dyDescent="0.2">
      <c r="AM1877" s="61"/>
      <c r="AN1877" s="61"/>
      <c r="AO1877" s="171"/>
      <c r="AP1877" s="61"/>
      <c r="AQ1877" s="61"/>
      <c r="AR1877" s="61"/>
      <c r="AS1877" s="61"/>
      <c r="AT1877" s="61"/>
      <c r="AU1877" s="61"/>
      <c r="AV1877" s="61"/>
      <c r="AW1877" s="61"/>
      <c r="AX1877" s="61"/>
      <c r="AY1877" s="61"/>
      <c r="AZ1877" s="61"/>
      <c r="BA1877" s="61"/>
    </row>
    <row r="1878" spans="39:53" x14ac:dyDescent="0.2">
      <c r="AM1878" s="61"/>
      <c r="AN1878" s="61"/>
      <c r="AO1878" s="171"/>
      <c r="AP1878" s="61"/>
      <c r="AQ1878" s="61"/>
      <c r="AR1878" s="61"/>
      <c r="AS1878" s="61"/>
      <c r="AT1878" s="61"/>
      <c r="AU1878" s="61"/>
      <c r="AV1878" s="61"/>
      <c r="AW1878" s="61"/>
      <c r="AX1878" s="61"/>
      <c r="AY1878" s="61"/>
      <c r="AZ1878" s="61"/>
      <c r="BA1878" s="61"/>
    </row>
    <row r="1879" spans="39:53" x14ac:dyDescent="0.2">
      <c r="AM1879" s="61"/>
      <c r="AN1879" s="61"/>
      <c r="AO1879" s="171"/>
      <c r="AP1879" s="61"/>
      <c r="AQ1879" s="61"/>
      <c r="AR1879" s="61"/>
      <c r="AS1879" s="61"/>
      <c r="AT1879" s="61"/>
      <c r="AU1879" s="61"/>
      <c r="AV1879" s="61"/>
      <c r="AW1879" s="61"/>
      <c r="AX1879" s="61"/>
      <c r="AY1879" s="61"/>
      <c r="AZ1879" s="61"/>
      <c r="BA1879" s="61"/>
    </row>
    <row r="1880" spans="39:53" x14ac:dyDescent="0.2">
      <c r="AM1880" s="61"/>
      <c r="AN1880" s="61"/>
      <c r="AO1880" s="171"/>
      <c r="AP1880" s="61"/>
      <c r="AQ1880" s="61"/>
      <c r="AR1880" s="61"/>
      <c r="AS1880" s="61"/>
      <c r="AT1880" s="61"/>
      <c r="AU1880" s="61"/>
      <c r="AV1880" s="61"/>
      <c r="AW1880" s="61"/>
      <c r="AX1880" s="61"/>
      <c r="AY1880" s="61"/>
      <c r="AZ1880" s="61"/>
      <c r="BA1880" s="61"/>
    </row>
    <row r="1881" spans="39:53" x14ac:dyDescent="0.2">
      <c r="AM1881" s="61"/>
      <c r="AN1881" s="61"/>
      <c r="AO1881" s="171"/>
      <c r="AP1881" s="61"/>
      <c r="AQ1881" s="61"/>
      <c r="AR1881" s="61"/>
      <c r="AS1881" s="61"/>
      <c r="AT1881" s="61"/>
      <c r="AU1881" s="61"/>
      <c r="AV1881" s="61"/>
      <c r="AW1881" s="61"/>
      <c r="AX1881" s="61"/>
      <c r="AY1881" s="61"/>
      <c r="AZ1881" s="61"/>
      <c r="BA1881" s="61"/>
    </row>
    <row r="1882" spans="39:53" x14ac:dyDescent="0.2">
      <c r="AM1882" s="61"/>
      <c r="AN1882" s="61"/>
      <c r="AO1882" s="171"/>
      <c r="AP1882" s="61"/>
      <c r="AQ1882" s="61"/>
      <c r="AR1882" s="61"/>
      <c r="AS1882" s="61"/>
      <c r="AT1882" s="61"/>
      <c r="AU1882" s="61"/>
      <c r="AV1882" s="61"/>
      <c r="AW1882" s="61"/>
      <c r="AX1882" s="61"/>
      <c r="AY1882" s="61"/>
      <c r="AZ1882" s="61"/>
      <c r="BA1882" s="61"/>
    </row>
    <row r="1883" spans="39:53" x14ac:dyDescent="0.2">
      <c r="AM1883" s="61"/>
      <c r="AN1883" s="61"/>
      <c r="AO1883" s="171"/>
      <c r="AP1883" s="61"/>
      <c r="AQ1883" s="61"/>
      <c r="AR1883" s="61"/>
      <c r="AS1883" s="61"/>
      <c r="AT1883" s="61"/>
      <c r="AU1883" s="61"/>
      <c r="AV1883" s="61"/>
      <c r="AW1883" s="61"/>
      <c r="AX1883" s="61"/>
      <c r="AY1883" s="61"/>
      <c r="AZ1883" s="61"/>
      <c r="BA1883" s="61"/>
    </row>
    <row r="1884" spans="39:53" x14ac:dyDescent="0.2">
      <c r="AM1884" s="61"/>
      <c r="AN1884" s="61"/>
      <c r="AO1884" s="171"/>
      <c r="AP1884" s="61"/>
      <c r="AQ1884" s="61"/>
      <c r="AR1884" s="61"/>
      <c r="AS1884" s="61"/>
      <c r="AT1884" s="61"/>
      <c r="AU1884" s="61"/>
      <c r="AV1884" s="61"/>
      <c r="AW1884" s="61"/>
      <c r="AX1884" s="61"/>
      <c r="AY1884" s="61"/>
      <c r="AZ1884" s="61"/>
      <c r="BA1884" s="61"/>
    </row>
    <row r="1885" spans="39:53" x14ac:dyDescent="0.2">
      <c r="AM1885" s="61"/>
      <c r="AN1885" s="61"/>
      <c r="AO1885" s="171"/>
      <c r="AP1885" s="61"/>
      <c r="AQ1885" s="61"/>
      <c r="AR1885" s="61"/>
      <c r="AS1885" s="61"/>
      <c r="AT1885" s="61"/>
      <c r="AU1885" s="61"/>
      <c r="AV1885" s="61"/>
      <c r="AW1885" s="61"/>
      <c r="AX1885" s="61"/>
      <c r="AY1885" s="61"/>
      <c r="AZ1885" s="61"/>
      <c r="BA1885" s="61"/>
    </row>
    <row r="1886" spans="39:53" x14ac:dyDescent="0.2">
      <c r="AM1886" s="61"/>
      <c r="AN1886" s="61"/>
      <c r="AO1886" s="171"/>
      <c r="AP1886" s="61"/>
      <c r="AQ1886" s="61"/>
      <c r="AR1886" s="61"/>
      <c r="AS1886" s="61"/>
      <c r="AT1886" s="61"/>
      <c r="AU1886" s="61"/>
      <c r="AV1886" s="61"/>
      <c r="AW1886" s="61"/>
      <c r="AX1886" s="61"/>
      <c r="AY1886" s="61"/>
      <c r="AZ1886" s="61"/>
      <c r="BA1886" s="61"/>
    </row>
    <row r="1887" spans="39:53" x14ac:dyDescent="0.2">
      <c r="AM1887" s="61"/>
      <c r="AN1887" s="61"/>
      <c r="AO1887" s="171"/>
      <c r="AP1887" s="61"/>
      <c r="AQ1887" s="61"/>
      <c r="AR1887" s="61"/>
      <c r="AS1887" s="61"/>
      <c r="AT1887" s="61"/>
      <c r="AU1887" s="61"/>
      <c r="AV1887" s="61"/>
      <c r="AW1887" s="61"/>
      <c r="AX1887" s="61"/>
      <c r="AY1887" s="61"/>
      <c r="AZ1887" s="61"/>
      <c r="BA1887" s="61"/>
    </row>
    <row r="1888" spans="39:53" x14ac:dyDescent="0.2">
      <c r="AM1888" s="61"/>
      <c r="AN1888" s="61"/>
      <c r="AO1888" s="171"/>
      <c r="AP1888" s="61"/>
      <c r="AQ1888" s="61"/>
      <c r="AR1888" s="61"/>
      <c r="AS1888" s="61"/>
      <c r="AT1888" s="61"/>
      <c r="AU1888" s="61"/>
      <c r="AV1888" s="61"/>
      <c r="AW1888" s="61"/>
      <c r="AX1888" s="61"/>
      <c r="AY1888" s="61"/>
      <c r="AZ1888" s="61"/>
      <c r="BA1888" s="61"/>
    </row>
    <row r="1889" spans="39:53" x14ac:dyDescent="0.2">
      <c r="AM1889" s="61"/>
      <c r="AN1889" s="61"/>
      <c r="AO1889" s="171"/>
      <c r="AP1889" s="61"/>
      <c r="AQ1889" s="61"/>
      <c r="AR1889" s="61"/>
      <c r="AS1889" s="61"/>
      <c r="AT1889" s="61"/>
      <c r="AU1889" s="61"/>
      <c r="AV1889" s="61"/>
      <c r="AW1889" s="61"/>
      <c r="AX1889" s="61"/>
      <c r="AY1889" s="61"/>
      <c r="AZ1889" s="61"/>
      <c r="BA1889" s="61"/>
    </row>
    <row r="1890" spans="39:53" x14ac:dyDescent="0.2">
      <c r="AM1890" s="61"/>
      <c r="AN1890" s="61"/>
      <c r="AO1890" s="171"/>
      <c r="AP1890" s="61"/>
      <c r="AQ1890" s="61"/>
      <c r="AR1890" s="61"/>
      <c r="AS1890" s="61"/>
      <c r="AT1890" s="61"/>
      <c r="AU1890" s="61"/>
      <c r="AV1890" s="61"/>
      <c r="AW1890" s="61"/>
      <c r="AX1890" s="61"/>
      <c r="AY1890" s="61"/>
      <c r="AZ1890" s="61"/>
      <c r="BA1890" s="61"/>
    </row>
    <row r="1891" spans="39:53" x14ac:dyDescent="0.2">
      <c r="AM1891" s="61"/>
      <c r="AN1891" s="61"/>
      <c r="AO1891" s="171"/>
      <c r="AP1891" s="61"/>
      <c r="AQ1891" s="61"/>
      <c r="AR1891" s="61"/>
      <c r="AS1891" s="61"/>
      <c r="AT1891" s="61"/>
      <c r="AU1891" s="61"/>
      <c r="AV1891" s="61"/>
      <c r="AW1891" s="61"/>
      <c r="AX1891" s="61"/>
      <c r="AY1891" s="61"/>
      <c r="AZ1891" s="61"/>
      <c r="BA1891" s="61"/>
    </row>
    <row r="1892" spans="39:53" x14ac:dyDescent="0.2">
      <c r="AM1892" s="61"/>
      <c r="AN1892" s="61"/>
      <c r="AO1892" s="171"/>
      <c r="AP1892" s="61"/>
      <c r="AQ1892" s="61"/>
      <c r="AR1892" s="61"/>
      <c r="AS1892" s="61"/>
      <c r="AT1892" s="61"/>
      <c r="AU1892" s="61"/>
      <c r="AV1892" s="61"/>
      <c r="AW1892" s="61"/>
      <c r="AX1892" s="61"/>
      <c r="AY1892" s="61"/>
      <c r="AZ1892" s="61"/>
      <c r="BA1892" s="61"/>
    </row>
    <row r="1893" spans="39:53" x14ac:dyDescent="0.2">
      <c r="AM1893" s="61"/>
      <c r="AN1893" s="61"/>
      <c r="AO1893" s="171"/>
      <c r="AP1893" s="61"/>
      <c r="AQ1893" s="61"/>
      <c r="AR1893" s="61"/>
      <c r="AS1893" s="61"/>
      <c r="AT1893" s="61"/>
      <c r="AU1893" s="61"/>
      <c r="AV1893" s="61"/>
      <c r="AW1893" s="61"/>
      <c r="AX1893" s="61"/>
      <c r="AY1893" s="61"/>
      <c r="AZ1893" s="61"/>
      <c r="BA1893" s="61"/>
    </row>
    <row r="1894" spans="39:53" x14ac:dyDescent="0.2">
      <c r="AM1894" s="61"/>
      <c r="AN1894" s="61"/>
      <c r="AO1894" s="171"/>
      <c r="AP1894" s="61"/>
      <c r="AQ1894" s="61"/>
      <c r="AR1894" s="61"/>
      <c r="AS1894" s="61"/>
      <c r="AT1894" s="61"/>
      <c r="AU1894" s="61"/>
      <c r="AV1894" s="61"/>
      <c r="AW1894" s="61"/>
      <c r="AX1894" s="61"/>
      <c r="AY1894" s="61"/>
      <c r="AZ1894" s="61"/>
      <c r="BA1894" s="61"/>
    </row>
    <row r="1895" spans="39:53" x14ac:dyDescent="0.2">
      <c r="AM1895" s="61"/>
      <c r="AN1895" s="61"/>
      <c r="AO1895" s="171"/>
      <c r="AP1895" s="61"/>
      <c r="AQ1895" s="61"/>
      <c r="AR1895" s="61"/>
      <c r="AS1895" s="61"/>
      <c r="AT1895" s="61"/>
      <c r="AU1895" s="61"/>
      <c r="AV1895" s="61"/>
      <c r="AW1895" s="61"/>
      <c r="AX1895" s="61"/>
      <c r="AY1895" s="61"/>
      <c r="AZ1895" s="61"/>
      <c r="BA1895" s="61"/>
    </row>
    <row r="1896" spans="39:53" x14ac:dyDescent="0.2">
      <c r="AM1896" s="61"/>
      <c r="AN1896" s="61"/>
      <c r="AO1896" s="171"/>
      <c r="AP1896" s="61"/>
      <c r="AQ1896" s="61"/>
      <c r="AR1896" s="61"/>
      <c r="AS1896" s="61"/>
      <c r="AT1896" s="61"/>
      <c r="AU1896" s="61"/>
      <c r="AV1896" s="61"/>
      <c r="AW1896" s="61"/>
      <c r="AX1896" s="61"/>
      <c r="AY1896" s="61"/>
      <c r="AZ1896" s="61"/>
      <c r="BA1896" s="61"/>
    </row>
    <row r="1897" spans="39:53" x14ac:dyDescent="0.2">
      <c r="AM1897" s="61"/>
      <c r="AN1897" s="61"/>
      <c r="AO1897" s="171"/>
      <c r="AP1897" s="61"/>
      <c r="AQ1897" s="61"/>
      <c r="AR1897" s="61"/>
      <c r="AS1897" s="61"/>
      <c r="AT1897" s="61"/>
      <c r="AU1897" s="61"/>
      <c r="AV1897" s="61"/>
      <c r="AW1897" s="61"/>
      <c r="AX1897" s="61"/>
      <c r="AY1897" s="61"/>
      <c r="AZ1897" s="61"/>
      <c r="BA1897" s="61"/>
    </row>
    <row r="1898" spans="39:53" x14ac:dyDescent="0.2">
      <c r="AM1898" s="61"/>
      <c r="AN1898" s="61"/>
      <c r="AO1898" s="171"/>
      <c r="AP1898" s="61"/>
      <c r="AQ1898" s="61"/>
      <c r="AR1898" s="61"/>
      <c r="AS1898" s="61"/>
      <c r="AT1898" s="61"/>
      <c r="AU1898" s="61"/>
      <c r="AV1898" s="61"/>
      <c r="AW1898" s="61"/>
      <c r="AX1898" s="61"/>
      <c r="AY1898" s="61"/>
      <c r="AZ1898" s="61"/>
      <c r="BA1898" s="61"/>
    </row>
    <row r="1899" spans="39:53" x14ac:dyDescent="0.2">
      <c r="AM1899" s="61"/>
      <c r="AN1899" s="61"/>
      <c r="AO1899" s="171"/>
      <c r="AP1899" s="61"/>
      <c r="AQ1899" s="61"/>
      <c r="AR1899" s="61"/>
      <c r="AS1899" s="61"/>
      <c r="AT1899" s="61"/>
      <c r="AU1899" s="61"/>
      <c r="AV1899" s="61"/>
      <c r="AW1899" s="61"/>
      <c r="AX1899" s="61"/>
      <c r="AY1899" s="61"/>
      <c r="AZ1899" s="61"/>
      <c r="BA1899" s="61"/>
    </row>
    <row r="1900" spans="39:53" x14ac:dyDescent="0.2">
      <c r="AM1900" s="61"/>
      <c r="AN1900" s="61"/>
      <c r="AO1900" s="171"/>
      <c r="AP1900" s="61"/>
      <c r="AQ1900" s="61"/>
      <c r="AR1900" s="61"/>
      <c r="AS1900" s="61"/>
      <c r="AT1900" s="61"/>
      <c r="AU1900" s="61"/>
      <c r="AV1900" s="61"/>
      <c r="AW1900" s="61"/>
      <c r="AX1900" s="61"/>
      <c r="AY1900" s="61"/>
      <c r="AZ1900" s="61"/>
      <c r="BA1900" s="61"/>
    </row>
    <row r="1901" spans="39:53" x14ac:dyDescent="0.2">
      <c r="AM1901" s="61"/>
      <c r="AN1901" s="61"/>
      <c r="AO1901" s="171"/>
      <c r="AP1901" s="61"/>
      <c r="AQ1901" s="61"/>
      <c r="AR1901" s="61"/>
      <c r="AS1901" s="61"/>
      <c r="AT1901" s="61"/>
      <c r="AU1901" s="61"/>
      <c r="AV1901" s="61"/>
      <c r="AW1901" s="61"/>
      <c r="AX1901" s="61"/>
      <c r="AY1901" s="61"/>
      <c r="AZ1901" s="61"/>
      <c r="BA1901" s="61"/>
    </row>
    <row r="1902" spans="39:53" x14ac:dyDescent="0.2">
      <c r="AM1902" s="61"/>
      <c r="AN1902" s="61"/>
      <c r="AO1902" s="171"/>
      <c r="AP1902" s="61"/>
      <c r="AQ1902" s="61"/>
      <c r="AR1902" s="61"/>
      <c r="AS1902" s="61"/>
      <c r="AT1902" s="61"/>
      <c r="AU1902" s="61"/>
      <c r="AV1902" s="61"/>
      <c r="AW1902" s="61"/>
      <c r="AX1902" s="61"/>
      <c r="AY1902" s="61"/>
      <c r="AZ1902" s="61"/>
      <c r="BA1902" s="61"/>
    </row>
    <row r="1903" spans="39:53" x14ac:dyDescent="0.2">
      <c r="AM1903" s="61"/>
      <c r="AN1903" s="61"/>
      <c r="AO1903" s="171"/>
      <c r="AP1903" s="61"/>
      <c r="AQ1903" s="61"/>
      <c r="AR1903" s="61"/>
      <c r="AS1903" s="61"/>
      <c r="AT1903" s="61"/>
      <c r="AU1903" s="61"/>
      <c r="AV1903" s="61"/>
      <c r="AW1903" s="61"/>
      <c r="AX1903" s="61"/>
      <c r="AY1903" s="61"/>
      <c r="AZ1903" s="61"/>
      <c r="BA1903" s="61"/>
    </row>
    <row r="1904" spans="39:53" x14ac:dyDescent="0.2">
      <c r="AM1904" s="61"/>
      <c r="AN1904" s="61"/>
      <c r="AO1904" s="171"/>
      <c r="AP1904" s="61"/>
      <c r="AQ1904" s="61"/>
      <c r="AR1904" s="61"/>
      <c r="AS1904" s="61"/>
      <c r="AT1904" s="61"/>
      <c r="AU1904" s="61"/>
      <c r="AV1904" s="61"/>
      <c r="AW1904" s="61"/>
      <c r="AX1904" s="61"/>
      <c r="AY1904" s="61"/>
      <c r="AZ1904" s="61"/>
      <c r="BA1904" s="61"/>
    </row>
    <row r="1905" spans="39:53" x14ac:dyDescent="0.2">
      <c r="AM1905" s="61"/>
      <c r="AN1905" s="61"/>
      <c r="AO1905" s="171"/>
      <c r="AP1905" s="61"/>
      <c r="AQ1905" s="61"/>
      <c r="AR1905" s="61"/>
      <c r="AS1905" s="61"/>
      <c r="AT1905" s="61"/>
      <c r="AU1905" s="61"/>
      <c r="AV1905" s="61"/>
      <c r="AW1905" s="61"/>
      <c r="AX1905" s="61"/>
      <c r="AY1905" s="61"/>
      <c r="AZ1905" s="61"/>
      <c r="BA1905" s="61"/>
    </row>
    <row r="1906" spans="39:53" x14ac:dyDescent="0.2">
      <c r="AM1906" s="61"/>
      <c r="AN1906" s="61"/>
      <c r="AO1906" s="171"/>
      <c r="AP1906" s="61"/>
      <c r="AQ1906" s="61"/>
      <c r="AR1906" s="61"/>
      <c r="AS1906" s="61"/>
      <c r="AT1906" s="61"/>
      <c r="AU1906" s="61"/>
      <c r="AV1906" s="61"/>
      <c r="AW1906" s="61"/>
      <c r="AX1906" s="61"/>
      <c r="AY1906" s="61"/>
      <c r="AZ1906" s="61"/>
      <c r="BA1906" s="61"/>
    </row>
    <row r="1907" spans="39:53" x14ac:dyDescent="0.2">
      <c r="AM1907" s="61"/>
      <c r="AN1907" s="61"/>
      <c r="AO1907" s="171"/>
      <c r="AP1907" s="61"/>
      <c r="AQ1907" s="61"/>
      <c r="AR1907" s="61"/>
      <c r="AS1907" s="61"/>
      <c r="AT1907" s="61"/>
      <c r="AU1907" s="61"/>
      <c r="AV1907" s="61"/>
      <c r="AW1907" s="61"/>
      <c r="AX1907" s="61"/>
      <c r="AY1907" s="61"/>
      <c r="AZ1907" s="61"/>
      <c r="BA1907" s="61"/>
    </row>
    <row r="1908" spans="39:53" x14ac:dyDescent="0.2">
      <c r="AM1908" s="61"/>
      <c r="AN1908" s="61"/>
      <c r="AO1908" s="171"/>
      <c r="AP1908" s="61"/>
      <c r="AQ1908" s="61"/>
      <c r="AR1908" s="61"/>
      <c r="AS1908" s="61"/>
      <c r="AT1908" s="61"/>
      <c r="AU1908" s="61"/>
      <c r="AV1908" s="61"/>
      <c r="AW1908" s="61"/>
      <c r="AX1908" s="61"/>
      <c r="AY1908" s="61"/>
      <c r="AZ1908" s="61"/>
      <c r="BA1908" s="61"/>
    </row>
    <row r="1909" spans="39:53" x14ac:dyDescent="0.2">
      <c r="AM1909" s="61"/>
      <c r="AN1909" s="61"/>
      <c r="AO1909" s="171"/>
      <c r="AP1909" s="61"/>
      <c r="AQ1909" s="61"/>
      <c r="AR1909" s="61"/>
      <c r="AS1909" s="61"/>
      <c r="AT1909" s="61"/>
      <c r="AU1909" s="61"/>
      <c r="AV1909" s="61"/>
      <c r="AW1909" s="61"/>
      <c r="AX1909" s="61"/>
      <c r="AY1909" s="61"/>
      <c r="AZ1909" s="61"/>
      <c r="BA1909" s="61"/>
    </row>
    <row r="1910" spans="39:53" x14ac:dyDescent="0.2">
      <c r="AM1910" s="61"/>
      <c r="AN1910" s="61"/>
      <c r="AO1910" s="171"/>
      <c r="AP1910" s="61"/>
      <c r="AQ1910" s="61"/>
      <c r="AR1910" s="61"/>
      <c r="AS1910" s="61"/>
      <c r="AT1910" s="61"/>
      <c r="AU1910" s="61"/>
      <c r="AV1910" s="61"/>
      <c r="AW1910" s="61"/>
      <c r="AX1910" s="61"/>
      <c r="AY1910" s="61"/>
      <c r="AZ1910" s="61"/>
      <c r="BA1910" s="61"/>
    </row>
    <row r="1911" spans="39:53" x14ac:dyDescent="0.2">
      <c r="AM1911" s="61"/>
      <c r="AN1911" s="61"/>
      <c r="AO1911" s="171"/>
      <c r="AP1911" s="61"/>
      <c r="AQ1911" s="61"/>
      <c r="AR1911" s="61"/>
      <c r="AS1911" s="61"/>
      <c r="AT1911" s="61"/>
      <c r="AU1911" s="61"/>
      <c r="AV1911" s="61"/>
      <c r="AW1911" s="61"/>
      <c r="AX1911" s="61"/>
      <c r="AY1911" s="61"/>
      <c r="AZ1911" s="61"/>
      <c r="BA1911" s="61"/>
    </row>
    <row r="1912" spans="39:53" x14ac:dyDescent="0.2">
      <c r="AM1912" s="61"/>
      <c r="AN1912" s="61"/>
      <c r="AO1912" s="171"/>
      <c r="AP1912" s="61"/>
      <c r="AQ1912" s="61"/>
      <c r="AR1912" s="61"/>
      <c r="AS1912" s="61"/>
      <c r="AT1912" s="61"/>
      <c r="AU1912" s="61"/>
      <c r="AV1912" s="61"/>
      <c r="AW1912" s="61"/>
      <c r="AX1912" s="61"/>
      <c r="AY1912" s="61"/>
      <c r="AZ1912" s="61"/>
      <c r="BA1912" s="61"/>
    </row>
    <row r="1913" spans="39:53" x14ac:dyDescent="0.2">
      <c r="AM1913" s="61"/>
      <c r="AN1913" s="61"/>
      <c r="AO1913" s="171"/>
      <c r="AP1913" s="61"/>
      <c r="AQ1913" s="61"/>
      <c r="AR1913" s="61"/>
      <c r="AS1913" s="61"/>
      <c r="AT1913" s="61"/>
      <c r="AU1913" s="61"/>
      <c r="AV1913" s="61"/>
      <c r="AW1913" s="61"/>
      <c r="AX1913" s="61"/>
      <c r="AY1913" s="61"/>
      <c r="AZ1913" s="61"/>
      <c r="BA1913" s="61"/>
    </row>
    <row r="1914" spans="39:53" x14ac:dyDescent="0.2">
      <c r="AM1914" s="61"/>
      <c r="AN1914" s="61"/>
      <c r="AO1914" s="171"/>
      <c r="AP1914" s="61"/>
      <c r="AQ1914" s="61"/>
      <c r="AR1914" s="61"/>
      <c r="AS1914" s="61"/>
      <c r="AT1914" s="61"/>
      <c r="AU1914" s="61"/>
      <c r="AV1914" s="61"/>
      <c r="AW1914" s="61"/>
      <c r="AX1914" s="61"/>
      <c r="AY1914" s="61"/>
      <c r="AZ1914" s="61"/>
      <c r="BA1914" s="61"/>
    </row>
    <row r="1915" spans="39:53" x14ac:dyDescent="0.2">
      <c r="AM1915" s="61"/>
      <c r="AN1915" s="61"/>
      <c r="AO1915" s="171"/>
      <c r="AP1915" s="61"/>
      <c r="AQ1915" s="61"/>
      <c r="AR1915" s="61"/>
      <c r="AS1915" s="61"/>
      <c r="AT1915" s="61"/>
      <c r="AU1915" s="61"/>
      <c r="AV1915" s="61"/>
      <c r="AW1915" s="61"/>
      <c r="AX1915" s="61"/>
      <c r="AY1915" s="61"/>
      <c r="AZ1915" s="61"/>
      <c r="BA1915" s="61"/>
    </row>
    <row r="1916" spans="39:53" x14ac:dyDescent="0.2">
      <c r="AM1916" s="61"/>
      <c r="AN1916" s="61"/>
      <c r="AO1916" s="171"/>
      <c r="AP1916" s="61"/>
      <c r="AQ1916" s="61"/>
      <c r="AR1916" s="61"/>
      <c r="AS1916" s="61"/>
      <c r="AT1916" s="61"/>
      <c r="AU1916" s="61"/>
      <c r="AV1916" s="61"/>
      <c r="AW1916" s="61"/>
      <c r="AX1916" s="61"/>
      <c r="AY1916" s="61"/>
      <c r="AZ1916" s="61"/>
      <c r="BA1916" s="61"/>
    </row>
    <row r="1917" spans="39:53" x14ac:dyDescent="0.2">
      <c r="AM1917" s="61"/>
      <c r="AN1917" s="61"/>
      <c r="AO1917" s="171"/>
      <c r="AP1917" s="61"/>
      <c r="AQ1917" s="61"/>
      <c r="AR1917" s="61"/>
      <c r="AS1917" s="61"/>
      <c r="AT1917" s="61"/>
      <c r="AU1917" s="61"/>
      <c r="AV1917" s="61"/>
      <c r="AW1917" s="61"/>
      <c r="AX1917" s="61"/>
      <c r="AY1917" s="61"/>
      <c r="AZ1917" s="61"/>
      <c r="BA1917" s="61"/>
    </row>
    <row r="1918" spans="39:53" x14ac:dyDescent="0.2">
      <c r="AM1918" s="61"/>
      <c r="AN1918" s="61"/>
      <c r="AO1918" s="171"/>
      <c r="AP1918" s="61"/>
      <c r="AQ1918" s="61"/>
      <c r="AR1918" s="61"/>
      <c r="AS1918" s="61"/>
      <c r="AT1918" s="61"/>
      <c r="AU1918" s="61"/>
      <c r="AV1918" s="61"/>
      <c r="AW1918" s="61"/>
      <c r="AX1918" s="61"/>
      <c r="AY1918" s="61"/>
      <c r="AZ1918" s="61"/>
      <c r="BA1918" s="61"/>
    </row>
    <row r="1919" spans="39:53" x14ac:dyDescent="0.2">
      <c r="AM1919" s="61"/>
      <c r="AN1919" s="61"/>
      <c r="AO1919" s="171"/>
      <c r="AP1919" s="61"/>
      <c r="AQ1919" s="61"/>
      <c r="AR1919" s="61"/>
      <c r="AS1919" s="61"/>
      <c r="AT1919" s="61"/>
      <c r="AU1919" s="61"/>
      <c r="AV1919" s="61"/>
      <c r="AW1919" s="61"/>
      <c r="AX1919" s="61"/>
      <c r="AY1919" s="61"/>
      <c r="AZ1919" s="61"/>
      <c r="BA1919" s="61"/>
    </row>
    <row r="1920" spans="39:53" x14ac:dyDescent="0.2">
      <c r="AM1920" s="61"/>
      <c r="AN1920" s="61"/>
      <c r="AO1920" s="171"/>
      <c r="AP1920" s="61"/>
      <c r="AQ1920" s="61"/>
      <c r="AR1920" s="61"/>
      <c r="AS1920" s="61"/>
      <c r="AT1920" s="61"/>
      <c r="AU1920" s="61"/>
      <c r="AV1920" s="61"/>
      <c r="AW1920" s="61"/>
      <c r="AX1920" s="61"/>
      <c r="AY1920" s="61"/>
      <c r="AZ1920" s="61"/>
      <c r="BA1920" s="61"/>
    </row>
    <row r="1921" spans="39:53" x14ac:dyDescent="0.2">
      <c r="AM1921" s="61"/>
      <c r="AN1921" s="61"/>
      <c r="AO1921" s="171"/>
      <c r="AP1921" s="61"/>
      <c r="AQ1921" s="61"/>
      <c r="AR1921" s="61"/>
      <c r="AS1921" s="61"/>
      <c r="AT1921" s="61"/>
      <c r="AU1921" s="61"/>
      <c r="AV1921" s="61"/>
      <c r="AW1921" s="61"/>
      <c r="AX1921" s="61"/>
      <c r="AY1921" s="61"/>
      <c r="AZ1921" s="61"/>
      <c r="BA1921" s="61"/>
    </row>
    <row r="1922" spans="39:53" x14ac:dyDescent="0.2">
      <c r="AM1922" s="61"/>
      <c r="AN1922" s="61"/>
      <c r="AO1922" s="171"/>
      <c r="AP1922" s="61"/>
      <c r="AQ1922" s="61"/>
      <c r="AR1922" s="61"/>
      <c r="AS1922" s="61"/>
      <c r="AT1922" s="61"/>
      <c r="AU1922" s="61"/>
      <c r="AV1922" s="61"/>
      <c r="AW1922" s="61"/>
      <c r="AX1922" s="61"/>
      <c r="AY1922" s="61"/>
      <c r="AZ1922" s="61"/>
      <c r="BA1922" s="61"/>
    </row>
    <row r="1923" spans="39:53" x14ac:dyDescent="0.2">
      <c r="AM1923" s="61"/>
      <c r="AN1923" s="61"/>
      <c r="AO1923" s="171"/>
      <c r="AP1923" s="61"/>
      <c r="AQ1923" s="61"/>
      <c r="AR1923" s="61"/>
      <c r="AS1923" s="61"/>
      <c r="AT1923" s="61"/>
      <c r="AU1923" s="61"/>
      <c r="AV1923" s="61"/>
      <c r="AW1923" s="61"/>
      <c r="AX1923" s="61"/>
      <c r="AY1923" s="61"/>
      <c r="AZ1923" s="61"/>
      <c r="BA1923" s="61"/>
    </row>
    <row r="1924" spans="39:53" x14ac:dyDescent="0.2">
      <c r="AM1924" s="61"/>
      <c r="AN1924" s="61"/>
      <c r="AO1924" s="171"/>
      <c r="AP1924" s="61"/>
      <c r="AQ1924" s="61"/>
      <c r="AR1924" s="61"/>
      <c r="AS1924" s="61"/>
      <c r="AT1924" s="61"/>
      <c r="AU1924" s="61"/>
      <c r="AV1924" s="61"/>
      <c r="AW1924" s="61"/>
      <c r="AX1924" s="61"/>
      <c r="AY1924" s="61"/>
      <c r="AZ1924" s="61"/>
      <c r="BA1924" s="61"/>
    </row>
    <row r="1925" spans="39:53" x14ac:dyDescent="0.2">
      <c r="AM1925" s="61"/>
      <c r="AN1925" s="61"/>
      <c r="AO1925" s="171"/>
      <c r="AP1925" s="61"/>
      <c r="AQ1925" s="61"/>
      <c r="AR1925" s="61"/>
      <c r="AS1925" s="61"/>
      <c r="AT1925" s="61"/>
      <c r="AU1925" s="61"/>
      <c r="AV1925" s="61"/>
      <c r="AW1925" s="61"/>
      <c r="AX1925" s="61"/>
      <c r="AY1925" s="61"/>
      <c r="AZ1925" s="61"/>
      <c r="BA1925" s="61"/>
    </row>
    <row r="1926" spans="39:53" x14ac:dyDescent="0.2">
      <c r="AM1926" s="61"/>
      <c r="AN1926" s="61"/>
      <c r="AO1926" s="171"/>
      <c r="AP1926" s="61"/>
      <c r="AQ1926" s="61"/>
      <c r="AR1926" s="61"/>
      <c r="AS1926" s="61"/>
      <c r="AT1926" s="61"/>
      <c r="AU1926" s="61"/>
      <c r="AV1926" s="61"/>
      <c r="AW1926" s="61"/>
      <c r="AX1926" s="61"/>
      <c r="AY1926" s="61"/>
      <c r="AZ1926" s="61"/>
      <c r="BA1926" s="61"/>
    </row>
    <row r="1927" spans="39:53" x14ac:dyDescent="0.2">
      <c r="AM1927" s="61"/>
      <c r="AN1927" s="61"/>
      <c r="AO1927" s="171"/>
      <c r="AP1927" s="61"/>
      <c r="AQ1927" s="61"/>
      <c r="AR1927" s="61"/>
      <c r="AS1927" s="61"/>
      <c r="AT1927" s="61"/>
      <c r="AU1927" s="61"/>
      <c r="AV1927" s="61"/>
      <c r="AW1927" s="61"/>
      <c r="AX1927" s="61"/>
      <c r="AY1927" s="61"/>
      <c r="AZ1927" s="61"/>
      <c r="BA1927" s="61"/>
    </row>
    <row r="1928" spans="39:53" x14ac:dyDescent="0.2">
      <c r="AM1928" s="61"/>
      <c r="AN1928" s="61"/>
      <c r="AO1928" s="171"/>
      <c r="AP1928" s="61"/>
      <c r="AQ1928" s="61"/>
      <c r="AR1928" s="61"/>
      <c r="AS1928" s="61"/>
      <c r="AT1928" s="61"/>
      <c r="AU1928" s="61"/>
      <c r="AV1928" s="61"/>
      <c r="AW1928" s="61"/>
      <c r="AX1928" s="61"/>
      <c r="AY1928" s="61"/>
      <c r="AZ1928" s="61"/>
      <c r="BA1928" s="61"/>
    </row>
    <row r="1929" spans="39:53" x14ac:dyDescent="0.2">
      <c r="AM1929" s="61"/>
      <c r="AN1929" s="61"/>
      <c r="AO1929" s="171"/>
      <c r="AP1929" s="61"/>
      <c r="AQ1929" s="61"/>
      <c r="AR1929" s="61"/>
      <c r="AS1929" s="61"/>
      <c r="AT1929" s="61"/>
      <c r="AU1929" s="61"/>
      <c r="AV1929" s="61"/>
      <c r="AW1929" s="61"/>
      <c r="AX1929" s="61"/>
      <c r="AY1929" s="61"/>
      <c r="AZ1929" s="61"/>
      <c r="BA1929" s="61"/>
    </row>
    <row r="1930" spans="39:53" x14ac:dyDescent="0.2">
      <c r="AM1930" s="61"/>
      <c r="AN1930" s="61"/>
      <c r="AO1930" s="171"/>
      <c r="AP1930" s="61"/>
      <c r="AQ1930" s="61"/>
      <c r="AR1930" s="61"/>
      <c r="AS1930" s="61"/>
      <c r="AT1930" s="61"/>
      <c r="AU1930" s="61"/>
      <c r="AV1930" s="61"/>
      <c r="AW1930" s="61"/>
      <c r="AX1930" s="61"/>
      <c r="AY1930" s="61"/>
      <c r="AZ1930" s="61"/>
      <c r="BA1930" s="61"/>
    </row>
    <row r="1931" spans="39:53" x14ac:dyDescent="0.2">
      <c r="AM1931" s="61"/>
      <c r="AN1931" s="61"/>
      <c r="AO1931" s="171"/>
      <c r="AP1931" s="61"/>
      <c r="AQ1931" s="61"/>
      <c r="AR1931" s="61"/>
      <c r="AS1931" s="61"/>
      <c r="AT1931" s="61"/>
      <c r="AU1931" s="61"/>
      <c r="AV1931" s="61"/>
      <c r="AW1931" s="61"/>
      <c r="AX1931" s="61"/>
      <c r="AY1931" s="61"/>
      <c r="AZ1931" s="61"/>
      <c r="BA1931" s="61"/>
    </row>
    <row r="1932" spans="39:53" x14ac:dyDescent="0.2">
      <c r="AM1932" s="61"/>
      <c r="AN1932" s="61"/>
      <c r="AO1932" s="171"/>
      <c r="AP1932" s="61"/>
      <c r="AQ1932" s="61"/>
      <c r="AR1932" s="61"/>
      <c r="AS1932" s="61"/>
      <c r="AT1932" s="61"/>
      <c r="AU1932" s="61"/>
      <c r="AV1932" s="61"/>
      <c r="AW1932" s="61"/>
      <c r="AX1932" s="61"/>
      <c r="AY1932" s="61"/>
      <c r="AZ1932" s="61"/>
      <c r="BA1932" s="61"/>
    </row>
    <row r="1933" spans="39:53" x14ac:dyDescent="0.2">
      <c r="AM1933" s="61"/>
      <c r="AN1933" s="61"/>
      <c r="AO1933" s="171"/>
      <c r="AP1933" s="61"/>
      <c r="AQ1933" s="61"/>
      <c r="AR1933" s="61"/>
      <c r="AS1933" s="61"/>
      <c r="AT1933" s="61"/>
      <c r="AU1933" s="61"/>
      <c r="AV1933" s="61"/>
      <c r="AW1933" s="61"/>
      <c r="AX1933" s="61"/>
      <c r="AY1933" s="61"/>
      <c r="AZ1933" s="61"/>
      <c r="BA1933" s="61"/>
    </row>
    <row r="1934" spans="39:53" x14ac:dyDescent="0.2">
      <c r="AM1934" s="61"/>
      <c r="AN1934" s="61"/>
      <c r="AO1934" s="171"/>
      <c r="AP1934" s="61"/>
      <c r="AQ1934" s="61"/>
      <c r="AR1934" s="61"/>
      <c r="AS1934" s="61"/>
      <c r="AT1934" s="61"/>
      <c r="AU1934" s="61"/>
      <c r="AV1934" s="61"/>
      <c r="AW1934" s="61"/>
      <c r="AX1934" s="61"/>
      <c r="AY1934" s="61"/>
      <c r="AZ1934" s="61"/>
      <c r="BA1934" s="61"/>
    </row>
    <row r="1935" spans="39:53" x14ac:dyDescent="0.2">
      <c r="AM1935" s="61"/>
      <c r="AN1935" s="61"/>
      <c r="AO1935" s="171"/>
      <c r="AP1935" s="61"/>
      <c r="AQ1935" s="61"/>
      <c r="AR1935" s="61"/>
      <c r="AS1935" s="61"/>
      <c r="AT1935" s="61"/>
      <c r="AU1935" s="61"/>
      <c r="AV1935" s="61"/>
      <c r="AW1935" s="61"/>
      <c r="AX1935" s="61"/>
      <c r="AY1935" s="61"/>
      <c r="AZ1935" s="61"/>
      <c r="BA1935" s="61"/>
    </row>
    <row r="1936" spans="39:53" x14ac:dyDescent="0.2">
      <c r="AM1936" s="61"/>
      <c r="AN1936" s="61"/>
      <c r="AO1936" s="171"/>
      <c r="AP1936" s="61"/>
      <c r="AQ1936" s="61"/>
      <c r="AR1936" s="61"/>
      <c r="AS1936" s="61"/>
      <c r="AT1936" s="61"/>
      <c r="AU1936" s="61"/>
      <c r="AV1936" s="61"/>
      <c r="AW1936" s="61"/>
      <c r="AX1936" s="61"/>
      <c r="AY1936" s="61"/>
      <c r="AZ1936" s="61"/>
      <c r="BA1936" s="61"/>
    </row>
    <row r="1937" spans="39:53" x14ac:dyDescent="0.2">
      <c r="AM1937" s="61"/>
      <c r="AN1937" s="61"/>
      <c r="AO1937" s="171"/>
      <c r="AP1937" s="61"/>
      <c r="AQ1937" s="61"/>
      <c r="AR1937" s="61"/>
      <c r="AS1937" s="61"/>
      <c r="AT1937" s="61"/>
      <c r="AU1937" s="61"/>
      <c r="AV1937" s="61"/>
      <c r="AW1937" s="61"/>
      <c r="AX1937" s="61"/>
      <c r="AY1937" s="61"/>
      <c r="AZ1937" s="61"/>
      <c r="BA1937" s="61"/>
    </row>
    <row r="1938" spans="39:53" x14ac:dyDescent="0.2">
      <c r="AM1938" s="61"/>
      <c r="AN1938" s="61"/>
      <c r="AO1938" s="171"/>
      <c r="AP1938" s="61"/>
      <c r="AQ1938" s="61"/>
      <c r="AR1938" s="61"/>
      <c r="AS1938" s="61"/>
      <c r="AT1938" s="61"/>
      <c r="AU1938" s="61"/>
      <c r="AV1938" s="61"/>
      <c r="AW1938" s="61"/>
      <c r="AX1938" s="61"/>
      <c r="AY1938" s="61"/>
      <c r="AZ1938" s="61"/>
      <c r="BA1938" s="61"/>
    </row>
    <row r="1939" spans="39:53" x14ac:dyDescent="0.2">
      <c r="AM1939" s="61"/>
      <c r="AN1939" s="61"/>
      <c r="AO1939" s="171"/>
      <c r="AP1939" s="61"/>
      <c r="AQ1939" s="61"/>
      <c r="AR1939" s="61"/>
      <c r="AS1939" s="61"/>
      <c r="AT1939" s="61"/>
      <c r="AU1939" s="61"/>
      <c r="AV1939" s="61"/>
      <c r="AW1939" s="61"/>
      <c r="AX1939" s="61"/>
      <c r="AY1939" s="61"/>
      <c r="AZ1939" s="61"/>
      <c r="BA1939" s="61"/>
    </row>
    <row r="1940" spans="39:53" x14ac:dyDescent="0.2">
      <c r="AM1940" s="61"/>
      <c r="AN1940" s="61"/>
      <c r="AO1940" s="171"/>
      <c r="AP1940" s="61"/>
      <c r="AQ1940" s="61"/>
      <c r="AR1940" s="61"/>
      <c r="AS1940" s="61"/>
      <c r="AT1940" s="61"/>
      <c r="AU1940" s="61"/>
      <c r="AV1940" s="61"/>
      <c r="AW1940" s="61"/>
      <c r="AX1940" s="61"/>
      <c r="AY1940" s="61"/>
      <c r="AZ1940" s="61"/>
      <c r="BA1940" s="61"/>
    </row>
    <row r="1941" spans="39:53" x14ac:dyDescent="0.2">
      <c r="AM1941" s="61"/>
      <c r="AN1941" s="61"/>
      <c r="AO1941" s="171"/>
      <c r="AP1941" s="61"/>
      <c r="AQ1941" s="61"/>
      <c r="AR1941" s="61"/>
      <c r="AS1941" s="61"/>
      <c r="AT1941" s="61"/>
      <c r="AU1941" s="61"/>
      <c r="AV1941" s="61"/>
      <c r="AW1941" s="61"/>
      <c r="AX1941" s="61"/>
      <c r="AY1941" s="61"/>
      <c r="AZ1941" s="61"/>
      <c r="BA1941" s="61"/>
    </row>
    <row r="1942" spans="39:53" x14ac:dyDescent="0.2">
      <c r="AM1942" s="61"/>
      <c r="AN1942" s="61"/>
      <c r="AO1942" s="171"/>
      <c r="AP1942" s="61"/>
      <c r="AQ1942" s="61"/>
      <c r="AR1942" s="61"/>
      <c r="AS1942" s="61"/>
      <c r="AT1942" s="61"/>
      <c r="AU1942" s="61"/>
      <c r="AV1942" s="61"/>
      <c r="AW1942" s="61"/>
      <c r="AX1942" s="61"/>
      <c r="AY1942" s="61"/>
      <c r="AZ1942" s="61"/>
      <c r="BA1942" s="61"/>
    </row>
    <row r="1943" spans="39:53" x14ac:dyDescent="0.2">
      <c r="AM1943" s="61"/>
      <c r="AN1943" s="61"/>
      <c r="AO1943" s="171"/>
      <c r="AP1943" s="61"/>
      <c r="AQ1943" s="61"/>
      <c r="AR1943" s="61"/>
      <c r="AS1943" s="61"/>
      <c r="AT1943" s="61"/>
      <c r="AU1943" s="61"/>
      <c r="AV1943" s="61"/>
      <c r="AW1943" s="61"/>
      <c r="AX1943" s="61"/>
      <c r="AY1943" s="61"/>
      <c r="AZ1943" s="61"/>
      <c r="BA1943" s="61"/>
    </row>
    <row r="1944" spans="39:53" x14ac:dyDescent="0.2">
      <c r="AM1944" s="61"/>
      <c r="AN1944" s="61"/>
      <c r="AO1944" s="171"/>
      <c r="AP1944" s="61"/>
      <c r="AQ1944" s="61"/>
      <c r="AR1944" s="61"/>
      <c r="AS1944" s="61"/>
      <c r="AT1944" s="61"/>
      <c r="AU1944" s="61"/>
      <c r="AV1944" s="61"/>
      <c r="AW1944" s="61"/>
      <c r="AX1944" s="61"/>
      <c r="AY1944" s="61"/>
      <c r="AZ1944" s="61"/>
      <c r="BA1944" s="61"/>
    </row>
    <row r="1945" spans="39:53" x14ac:dyDescent="0.2">
      <c r="AM1945" s="61"/>
      <c r="AN1945" s="61"/>
      <c r="AO1945" s="171"/>
      <c r="AP1945" s="61"/>
      <c r="AQ1945" s="61"/>
      <c r="AR1945" s="61"/>
      <c r="AS1945" s="61"/>
      <c r="AT1945" s="61"/>
      <c r="AU1945" s="61"/>
      <c r="AV1945" s="61"/>
      <c r="AW1945" s="61"/>
      <c r="AX1945" s="61"/>
      <c r="AY1945" s="61"/>
      <c r="AZ1945" s="61"/>
      <c r="BA1945" s="61"/>
    </row>
    <row r="1946" spans="39:53" x14ac:dyDescent="0.2">
      <c r="AM1946" s="61"/>
      <c r="AN1946" s="61"/>
      <c r="AO1946" s="171"/>
      <c r="AP1946" s="61"/>
      <c r="AQ1946" s="61"/>
      <c r="AR1946" s="61"/>
      <c r="AS1946" s="61"/>
      <c r="AT1946" s="61"/>
      <c r="AU1946" s="61"/>
      <c r="AV1946" s="61"/>
      <c r="AW1946" s="61"/>
      <c r="AX1946" s="61"/>
      <c r="AY1946" s="61"/>
      <c r="AZ1946" s="61"/>
      <c r="BA1946" s="61"/>
    </row>
    <row r="1947" spans="39:53" x14ac:dyDescent="0.2">
      <c r="AM1947" s="61"/>
      <c r="AN1947" s="61"/>
      <c r="AO1947" s="171"/>
      <c r="AP1947" s="61"/>
      <c r="AQ1947" s="61"/>
      <c r="AR1947" s="61"/>
      <c r="AS1947" s="61"/>
      <c r="AT1947" s="61"/>
      <c r="AU1947" s="61"/>
      <c r="AV1947" s="61"/>
      <c r="AW1947" s="61"/>
      <c r="AX1947" s="61"/>
      <c r="AY1947" s="61"/>
      <c r="AZ1947" s="61"/>
      <c r="BA1947" s="61"/>
    </row>
    <row r="1948" spans="39:53" x14ac:dyDescent="0.2">
      <c r="AM1948" s="61"/>
      <c r="AN1948" s="61"/>
      <c r="AO1948" s="171"/>
      <c r="AP1948" s="61"/>
      <c r="AQ1948" s="61"/>
      <c r="AR1948" s="61"/>
      <c r="AS1948" s="61"/>
      <c r="AT1948" s="61"/>
      <c r="AU1948" s="61"/>
      <c r="AV1948" s="61"/>
      <c r="AW1948" s="61"/>
      <c r="AX1948" s="61"/>
      <c r="AY1948" s="61"/>
      <c r="AZ1948" s="61"/>
      <c r="BA1948" s="61"/>
    </row>
    <row r="1949" spans="39:53" x14ac:dyDescent="0.2">
      <c r="AM1949" s="61"/>
      <c r="AN1949" s="61"/>
      <c r="AO1949" s="171"/>
      <c r="AP1949" s="61"/>
      <c r="AQ1949" s="61"/>
      <c r="AR1949" s="61"/>
      <c r="AS1949" s="61"/>
      <c r="AT1949" s="61"/>
      <c r="AU1949" s="61"/>
      <c r="AV1949" s="61"/>
      <c r="AW1949" s="61"/>
      <c r="AX1949" s="61"/>
      <c r="AY1949" s="61"/>
      <c r="AZ1949" s="61"/>
      <c r="BA1949" s="61"/>
    </row>
    <row r="1950" spans="39:53" x14ac:dyDescent="0.2">
      <c r="AM1950" s="61"/>
      <c r="AN1950" s="61"/>
      <c r="AO1950" s="171"/>
      <c r="AP1950" s="61"/>
      <c r="AQ1950" s="61"/>
      <c r="AR1950" s="61"/>
      <c r="AS1950" s="61"/>
      <c r="AT1950" s="61"/>
      <c r="AU1950" s="61"/>
      <c r="AV1950" s="61"/>
      <c r="AW1950" s="61"/>
      <c r="AX1950" s="61"/>
      <c r="AY1950" s="61"/>
      <c r="AZ1950" s="61"/>
      <c r="BA1950" s="61"/>
    </row>
    <row r="1951" spans="39:53" x14ac:dyDescent="0.2">
      <c r="AM1951" s="61"/>
      <c r="AN1951" s="61"/>
      <c r="AO1951" s="171"/>
      <c r="AP1951" s="61"/>
      <c r="AQ1951" s="61"/>
      <c r="AR1951" s="61"/>
      <c r="AS1951" s="61"/>
      <c r="AT1951" s="61"/>
      <c r="AU1951" s="61"/>
      <c r="AV1951" s="61"/>
      <c r="AW1951" s="61"/>
      <c r="AX1951" s="61"/>
      <c r="AY1951" s="61"/>
      <c r="AZ1951" s="61"/>
      <c r="BA1951" s="61"/>
    </row>
    <row r="1952" spans="39:53" x14ac:dyDescent="0.2">
      <c r="AM1952" s="61"/>
      <c r="AN1952" s="61"/>
      <c r="AO1952" s="171"/>
      <c r="AP1952" s="61"/>
      <c r="AQ1952" s="61"/>
      <c r="AR1952" s="61"/>
      <c r="AS1952" s="61"/>
      <c r="AT1952" s="61"/>
      <c r="AU1952" s="61"/>
      <c r="AV1952" s="61"/>
      <c r="AW1952" s="61"/>
      <c r="AX1952" s="61"/>
      <c r="AY1952" s="61"/>
      <c r="AZ1952" s="61"/>
      <c r="BA1952" s="61"/>
    </row>
    <row r="1953" spans="39:53" x14ac:dyDescent="0.2">
      <c r="AM1953" s="61"/>
      <c r="AN1953" s="61"/>
      <c r="AO1953" s="171"/>
      <c r="AP1953" s="61"/>
      <c r="AQ1953" s="61"/>
      <c r="AR1953" s="61"/>
      <c r="AS1953" s="61"/>
      <c r="AT1953" s="61"/>
      <c r="AU1953" s="61"/>
      <c r="AV1953" s="61"/>
      <c r="AW1953" s="61"/>
      <c r="AX1953" s="61"/>
      <c r="AY1953" s="61"/>
      <c r="AZ1953" s="61"/>
      <c r="BA1953" s="61"/>
    </row>
    <row r="1954" spans="39:53" x14ac:dyDescent="0.2">
      <c r="AM1954" s="61"/>
      <c r="AN1954" s="61"/>
      <c r="AO1954" s="171"/>
      <c r="AP1954" s="61"/>
      <c r="AQ1954" s="61"/>
      <c r="AR1954" s="61"/>
      <c r="AS1954" s="61"/>
      <c r="AT1954" s="61"/>
      <c r="AU1954" s="61"/>
      <c r="AV1954" s="61"/>
      <c r="AW1954" s="61"/>
      <c r="AX1954" s="61"/>
      <c r="AY1954" s="61"/>
      <c r="AZ1954" s="61"/>
      <c r="BA1954" s="61"/>
    </row>
    <row r="1955" spans="39:53" x14ac:dyDescent="0.2">
      <c r="AM1955" s="61"/>
      <c r="AN1955" s="61"/>
      <c r="AO1955" s="171"/>
      <c r="AP1955" s="61"/>
      <c r="AQ1955" s="61"/>
      <c r="AR1955" s="61"/>
      <c r="AS1955" s="61"/>
      <c r="AT1955" s="61"/>
      <c r="AU1955" s="61"/>
      <c r="AV1955" s="61"/>
      <c r="AW1955" s="61"/>
      <c r="AX1955" s="61"/>
      <c r="AY1955" s="61"/>
      <c r="AZ1955" s="61"/>
      <c r="BA1955" s="61"/>
    </row>
    <row r="1956" spans="39:53" x14ac:dyDescent="0.2">
      <c r="AM1956" s="61"/>
      <c r="AN1956" s="61"/>
      <c r="AO1956" s="171"/>
      <c r="AP1956" s="61"/>
      <c r="AQ1956" s="61"/>
      <c r="AR1956" s="61"/>
      <c r="AS1956" s="61"/>
      <c r="AT1956" s="61"/>
      <c r="AU1956" s="61"/>
      <c r="AV1956" s="61"/>
      <c r="AW1956" s="61"/>
      <c r="AX1956" s="61"/>
      <c r="AY1956" s="61"/>
      <c r="AZ1956" s="61"/>
      <c r="BA1956" s="61"/>
    </row>
    <row r="1957" spans="39:53" x14ac:dyDescent="0.2">
      <c r="AM1957" s="61"/>
      <c r="AN1957" s="61"/>
      <c r="AO1957" s="171"/>
      <c r="AP1957" s="61"/>
      <c r="AQ1957" s="61"/>
      <c r="AR1957" s="61"/>
      <c r="AS1957" s="61"/>
      <c r="AT1957" s="61"/>
      <c r="AU1957" s="61"/>
      <c r="AV1957" s="61"/>
      <c r="AW1957" s="61"/>
      <c r="AX1957" s="61"/>
      <c r="AY1957" s="61"/>
      <c r="AZ1957" s="61"/>
      <c r="BA1957" s="61"/>
    </row>
    <row r="1958" spans="39:53" x14ac:dyDescent="0.2">
      <c r="AM1958" s="61"/>
      <c r="AN1958" s="61"/>
      <c r="AO1958" s="171"/>
      <c r="AP1958" s="61"/>
      <c r="AQ1958" s="61"/>
      <c r="AR1958" s="61"/>
      <c r="AS1958" s="61"/>
      <c r="AT1958" s="61"/>
      <c r="AU1958" s="61"/>
      <c r="AV1958" s="61"/>
      <c r="AW1958" s="61"/>
      <c r="AX1958" s="61"/>
      <c r="AY1958" s="61"/>
      <c r="AZ1958" s="61"/>
      <c r="BA1958" s="61"/>
    </row>
    <row r="1959" spans="39:53" x14ac:dyDescent="0.2">
      <c r="AM1959" s="61"/>
      <c r="AN1959" s="61"/>
      <c r="AO1959" s="171"/>
      <c r="AP1959" s="61"/>
      <c r="AQ1959" s="61"/>
      <c r="AR1959" s="61"/>
      <c r="AS1959" s="61"/>
      <c r="AT1959" s="61"/>
      <c r="AU1959" s="61"/>
      <c r="AV1959" s="61"/>
      <c r="AW1959" s="61"/>
      <c r="AX1959" s="61"/>
      <c r="AY1959" s="61"/>
      <c r="AZ1959" s="61"/>
      <c r="BA1959" s="61"/>
    </row>
    <row r="1960" spans="39:53" x14ac:dyDescent="0.2">
      <c r="AM1960" s="61"/>
      <c r="AN1960" s="61"/>
      <c r="AO1960" s="171"/>
      <c r="AP1960" s="61"/>
      <c r="AQ1960" s="61"/>
      <c r="AR1960" s="61"/>
      <c r="AS1960" s="61"/>
      <c r="AT1960" s="61"/>
      <c r="AU1960" s="61"/>
      <c r="AV1960" s="61"/>
      <c r="AW1960" s="61"/>
      <c r="AX1960" s="61"/>
      <c r="AY1960" s="61"/>
      <c r="AZ1960" s="61"/>
      <c r="BA1960" s="61"/>
    </row>
    <row r="1961" spans="39:53" x14ac:dyDescent="0.2">
      <c r="AM1961" s="61"/>
      <c r="AN1961" s="61"/>
      <c r="AO1961" s="171"/>
      <c r="AP1961" s="61"/>
      <c r="AQ1961" s="61"/>
      <c r="AR1961" s="61"/>
      <c r="AS1961" s="61"/>
      <c r="AT1961" s="61"/>
      <c r="AU1961" s="61"/>
      <c r="AV1961" s="61"/>
      <c r="AW1961" s="61"/>
      <c r="AX1961" s="61"/>
      <c r="AY1961" s="61"/>
      <c r="AZ1961" s="61"/>
      <c r="BA1961" s="61"/>
    </row>
    <row r="1962" spans="39:53" x14ac:dyDescent="0.2">
      <c r="AM1962" s="61"/>
      <c r="AN1962" s="61"/>
      <c r="AO1962" s="171"/>
      <c r="AP1962" s="61"/>
      <c r="AQ1962" s="61"/>
      <c r="AR1962" s="61"/>
      <c r="AS1962" s="61"/>
      <c r="AT1962" s="61"/>
      <c r="AU1962" s="61"/>
      <c r="AV1962" s="61"/>
      <c r="AW1962" s="61"/>
      <c r="AX1962" s="61"/>
      <c r="AY1962" s="61"/>
      <c r="AZ1962" s="61"/>
      <c r="BA1962" s="61"/>
    </row>
    <row r="1963" spans="39:53" x14ac:dyDescent="0.2">
      <c r="AM1963" s="61"/>
      <c r="AN1963" s="61"/>
      <c r="AO1963" s="171"/>
      <c r="AP1963" s="61"/>
      <c r="AQ1963" s="61"/>
      <c r="AR1963" s="61"/>
      <c r="AS1963" s="61"/>
      <c r="AT1963" s="61"/>
      <c r="AU1963" s="61"/>
      <c r="AV1963" s="61"/>
      <c r="AW1963" s="61"/>
      <c r="AX1963" s="61"/>
      <c r="AY1963" s="61"/>
      <c r="AZ1963" s="61"/>
      <c r="BA1963" s="61"/>
    </row>
    <row r="1964" spans="39:53" x14ac:dyDescent="0.2">
      <c r="AM1964" s="61"/>
      <c r="AN1964" s="61"/>
      <c r="AO1964" s="171"/>
      <c r="AP1964" s="61"/>
      <c r="AQ1964" s="61"/>
      <c r="AR1964" s="61"/>
      <c r="AS1964" s="61"/>
      <c r="AT1964" s="61"/>
      <c r="AU1964" s="61"/>
      <c r="AV1964" s="61"/>
      <c r="AW1964" s="61"/>
      <c r="AX1964" s="61"/>
      <c r="AY1964" s="61"/>
      <c r="AZ1964" s="61"/>
      <c r="BA1964" s="61"/>
    </row>
    <row r="1965" spans="39:53" x14ac:dyDescent="0.2">
      <c r="AM1965" s="61"/>
      <c r="AN1965" s="61"/>
      <c r="AO1965" s="171"/>
      <c r="AP1965" s="61"/>
      <c r="AQ1965" s="61"/>
      <c r="AR1965" s="61"/>
      <c r="AS1965" s="61"/>
      <c r="AT1965" s="61"/>
      <c r="AU1965" s="61"/>
      <c r="AV1965" s="61"/>
      <c r="AW1965" s="61"/>
      <c r="AX1965" s="61"/>
      <c r="AY1965" s="61"/>
      <c r="AZ1965" s="61"/>
      <c r="BA1965" s="61"/>
    </row>
    <row r="1966" spans="39:53" x14ac:dyDescent="0.2">
      <c r="AM1966" s="61"/>
      <c r="AN1966" s="61"/>
      <c r="AO1966" s="171"/>
      <c r="AP1966" s="61"/>
      <c r="AQ1966" s="61"/>
      <c r="AR1966" s="61"/>
      <c r="AS1966" s="61"/>
      <c r="AT1966" s="61"/>
      <c r="AU1966" s="61"/>
      <c r="AV1966" s="61"/>
      <c r="AW1966" s="61"/>
      <c r="AX1966" s="61"/>
      <c r="AY1966" s="61"/>
      <c r="AZ1966" s="61"/>
      <c r="BA1966" s="61"/>
    </row>
    <row r="1967" spans="39:53" x14ac:dyDescent="0.2">
      <c r="AM1967" s="61"/>
      <c r="AN1967" s="61"/>
      <c r="AO1967" s="171"/>
      <c r="AP1967" s="61"/>
      <c r="AQ1967" s="61"/>
      <c r="AR1967" s="61"/>
      <c r="AS1967" s="61"/>
      <c r="AT1967" s="61"/>
      <c r="AU1967" s="61"/>
      <c r="AV1967" s="61"/>
      <c r="AW1967" s="61"/>
      <c r="AX1967" s="61"/>
      <c r="AY1967" s="61"/>
      <c r="AZ1967" s="61"/>
      <c r="BA1967" s="61"/>
    </row>
    <row r="1968" spans="39:53" x14ac:dyDescent="0.2">
      <c r="AM1968" s="61"/>
      <c r="AN1968" s="61"/>
      <c r="AO1968" s="171"/>
      <c r="AP1968" s="61"/>
      <c r="AQ1968" s="61"/>
      <c r="AR1968" s="61"/>
      <c r="AS1968" s="61"/>
      <c r="AT1968" s="61"/>
      <c r="AU1968" s="61"/>
      <c r="AV1968" s="61"/>
      <c r="AW1968" s="61"/>
      <c r="AX1968" s="61"/>
      <c r="AY1968" s="61"/>
      <c r="AZ1968" s="61"/>
      <c r="BA1968" s="61"/>
    </row>
    <row r="1969" spans="39:53" x14ac:dyDescent="0.2">
      <c r="AM1969" s="61"/>
      <c r="AN1969" s="61"/>
      <c r="AO1969" s="171"/>
      <c r="AP1969" s="61"/>
      <c r="AQ1969" s="61"/>
      <c r="AR1969" s="61"/>
      <c r="AS1969" s="61"/>
      <c r="AT1969" s="61"/>
      <c r="AU1969" s="61"/>
      <c r="AV1969" s="61"/>
      <c r="AW1969" s="61"/>
      <c r="AX1969" s="61"/>
      <c r="AY1969" s="61"/>
      <c r="AZ1969" s="61"/>
      <c r="BA1969" s="61"/>
    </row>
    <row r="1970" spans="39:53" x14ac:dyDescent="0.2">
      <c r="AM1970" s="61"/>
      <c r="AN1970" s="61"/>
      <c r="AO1970" s="171"/>
      <c r="AP1970" s="61"/>
      <c r="AQ1970" s="61"/>
      <c r="AR1970" s="61"/>
      <c r="AS1970" s="61"/>
      <c r="AT1970" s="61"/>
      <c r="AU1970" s="61"/>
      <c r="AV1970" s="61"/>
      <c r="AW1970" s="61"/>
      <c r="AX1970" s="61"/>
      <c r="AY1970" s="61"/>
      <c r="AZ1970" s="61"/>
      <c r="BA1970" s="61"/>
    </row>
    <row r="1971" spans="39:53" x14ac:dyDescent="0.2">
      <c r="AM1971" s="61"/>
      <c r="AN1971" s="61"/>
      <c r="AO1971" s="171"/>
      <c r="AP1971" s="61"/>
      <c r="AQ1971" s="61"/>
      <c r="AR1971" s="61"/>
      <c r="AS1971" s="61"/>
      <c r="AT1971" s="61"/>
      <c r="AU1971" s="61"/>
      <c r="AV1971" s="61"/>
      <c r="AW1971" s="61"/>
      <c r="AX1971" s="61"/>
      <c r="AY1971" s="61"/>
      <c r="AZ1971" s="61"/>
      <c r="BA1971" s="61"/>
    </row>
    <row r="1972" spans="39:53" x14ac:dyDescent="0.2">
      <c r="AM1972" s="61"/>
      <c r="AN1972" s="61"/>
      <c r="AO1972" s="171"/>
      <c r="AP1972" s="61"/>
      <c r="AQ1972" s="61"/>
      <c r="AR1972" s="61"/>
      <c r="AS1972" s="61"/>
      <c r="AT1972" s="61"/>
      <c r="AU1972" s="61"/>
      <c r="AV1972" s="61"/>
      <c r="AW1972" s="61"/>
      <c r="AX1972" s="61"/>
      <c r="AY1972" s="61"/>
      <c r="AZ1972" s="61"/>
      <c r="BA1972" s="61"/>
    </row>
    <row r="1973" spans="39:53" x14ac:dyDescent="0.2">
      <c r="AM1973" s="61"/>
      <c r="AN1973" s="61"/>
      <c r="AO1973" s="171"/>
      <c r="AP1973" s="61"/>
      <c r="AQ1973" s="61"/>
      <c r="AR1973" s="61"/>
      <c r="AS1973" s="61"/>
      <c r="AT1973" s="61"/>
      <c r="AU1973" s="61"/>
      <c r="AV1973" s="61"/>
      <c r="AW1973" s="61"/>
      <c r="AX1973" s="61"/>
      <c r="AY1973" s="61"/>
      <c r="AZ1973" s="61"/>
      <c r="BA1973" s="61"/>
    </row>
    <row r="1974" spans="39:53" x14ac:dyDescent="0.2">
      <c r="AM1974" s="61"/>
      <c r="AN1974" s="61"/>
      <c r="AO1974" s="171"/>
      <c r="AP1974" s="61"/>
      <c r="AQ1974" s="61"/>
      <c r="AR1974" s="61"/>
      <c r="AS1974" s="61"/>
      <c r="AT1974" s="61"/>
      <c r="AU1974" s="61"/>
      <c r="AV1974" s="61"/>
      <c r="AW1974" s="61"/>
      <c r="AX1974" s="61"/>
      <c r="AY1974" s="61"/>
      <c r="AZ1974" s="61"/>
      <c r="BA1974" s="61"/>
    </row>
    <row r="1975" spans="39:53" x14ac:dyDescent="0.2">
      <c r="AM1975" s="61"/>
      <c r="AN1975" s="61"/>
      <c r="AO1975" s="171"/>
      <c r="AP1975" s="61"/>
      <c r="AQ1975" s="61"/>
      <c r="AR1975" s="61"/>
      <c r="AS1975" s="61"/>
      <c r="AT1975" s="61"/>
      <c r="AU1975" s="61"/>
      <c r="AV1975" s="61"/>
      <c r="AW1975" s="61"/>
      <c r="AX1975" s="61"/>
      <c r="AY1975" s="61"/>
      <c r="AZ1975" s="61"/>
      <c r="BA1975" s="61"/>
    </row>
    <row r="1976" spans="39:53" x14ac:dyDescent="0.2">
      <c r="AM1976" s="61"/>
      <c r="AN1976" s="61"/>
      <c r="AO1976" s="171"/>
      <c r="AP1976" s="61"/>
      <c r="AQ1976" s="61"/>
      <c r="AR1976" s="61"/>
      <c r="AS1976" s="61"/>
      <c r="AT1976" s="61"/>
      <c r="AU1976" s="61"/>
      <c r="AV1976" s="61"/>
      <c r="AW1976" s="61"/>
      <c r="AX1976" s="61"/>
      <c r="AY1976" s="61"/>
      <c r="AZ1976" s="61"/>
      <c r="BA1976" s="61"/>
    </row>
    <row r="1977" spans="39:53" x14ac:dyDescent="0.2">
      <c r="AM1977" s="61"/>
      <c r="AN1977" s="61"/>
      <c r="AO1977" s="171"/>
      <c r="AP1977" s="61"/>
      <c r="AQ1977" s="61"/>
      <c r="AR1977" s="61"/>
      <c r="AS1977" s="61"/>
      <c r="AT1977" s="61"/>
      <c r="AU1977" s="61"/>
      <c r="AV1977" s="61"/>
      <c r="AW1977" s="61"/>
      <c r="AX1977" s="61"/>
      <c r="AY1977" s="61"/>
      <c r="AZ1977" s="61"/>
      <c r="BA1977" s="61"/>
    </row>
    <row r="1978" spans="39:53" x14ac:dyDescent="0.2">
      <c r="AM1978" s="61"/>
      <c r="AN1978" s="61"/>
      <c r="AO1978" s="171"/>
      <c r="AP1978" s="61"/>
      <c r="AQ1978" s="61"/>
      <c r="AR1978" s="61"/>
      <c r="AS1978" s="61"/>
      <c r="AT1978" s="61"/>
      <c r="AU1978" s="61"/>
      <c r="AV1978" s="61"/>
      <c r="AW1978" s="61"/>
      <c r="AX1978" s="61"/>
      <c r="AY1978" s="61"/>
      <c r="AZ1978" s="61"/>
      <c r="BA1978" s="61"/>
    </row>
    <row r="1979" spans="39:53" x14ac:dyDescent="0.2">
      <c r="AM1979" s="61"/>
      <c r="AN1979" s="61"/>
      <c r="AO1979" s="171"/>
      <c r="AP1979" s="61"/>
      <c r="AQ1979" s="61"/>
      <c r="AR1979" s="61"/>
      <c r="AS1979" s="61"/>
      <c r="AT1979" s="61"/>
      <c r="AU1979" s="61"/>
      <c r="AV1979" s="61"/>
      <c r="AW1979" s="61"/>
      <c r="AX1979" s="61"/>
      <c r="AY1979" s="61"/>
      <c r="AZ1979" s="61"/>
      <c r="BA1979" s="61"/>
    </row>
    <row r="1980" spans="39:53" x14ac:dyDescent="0.2">
      <c r="AM1980" s="61"/>
      <c r="AN1980" s="61"/>
      <c r="AO1980" s="171"/>
      <c r="AP1980" s="61"/>
      <c r="AQ1980" s="61"/>
      <c r="AR1980" s="61"/>
      <c r="AS1980" s="61"/>
      <c r="AT1980" s="61"/>
      <c r="AU1980" s="61"/>
      <c r="AV1980" s="61"/>
      <c r="AW1980" s="61"/>
      <c r="AX1980" s="61"/>
      <c r="AY1980" s="61"/>
      <c r="AZ1980" s="61"/>
      <c r="BA1980" s="61"/>
    </row>
    <row r="1981" spans="39:53" x14ac:dyDescent="0.2">
      <c r="AM1981" s="61"/>
      <c r="AN1981" s="61"/>
      <c r="AO1981" s="171"/>
      <c r="AP1981" s="61"/>
      <c r="AQ1981" s="61"/>
      <c r="AR1981" s="61"/>
      <c r="AS1981" s="61"/>
      <c r="AT1981" s="61"/>
      <c r="AU1981" s="61"/>
      <c r="AV1981" s="61"/>
      <c r="AW1981" s="61"/>
      <c r="AX1981" s="61"/>
      <c r="AY1981" s="61"/>
      <c r="AZ1981" s="61"/>
      <c r="BA1981" s="61"/>
    </row>
    <row r="1982" spans="39:53" x14ac:dyDescent="0.2">
      <c r="AM1982" s="61"/>
      <c r="AN1982" s="61"/>
      <c r="AO1982" s="171"/>
      <c r="AP1982" s="61"/>
      <c r="AQ1982" s="61"/>
      <c r="AR1982" s="61"/>
      <c r="AS1982" s="61"/>
      <c r="AT1982" s="61"/>
      <c r="AU1982" s="61"/>
      <c r="AV1982" s="61"/>
      <c r="AW1982" s="61"/>
      <c r="AX1982" s="61"/>
      <c r="AY1982" s="61"/>
      <c r="AZ1982" s="61"/>
      <c r="BA1982" s="61"/>
    </row>
    <row r="1983" spans="39:53" x14ac:dyDescent="0.2">
      <c r="AM1983" s="61"/>
      <c r="AN1983" s="61"/>
      <c r="AO1983" s="171"/>
      <c r="AP1983" s="61"/>
      <c r="AQ1983" s="61"/>
      <c r="AR1983" s="61"/>
      <c r="AS1983" s="61"/>
      <c r="AT1983" s="61"/>
      <c r="AU1983" s="61"/>
      <c r="AV1983" s="61"/>
      <c r="AW1983" s="61"/>
      <c r="AX1983" s="61"/>
      <c r="AY1983" s="61"/>
      <c r="AZ1983" s="61"/>
      <c r="BA1983" s="61"/>
    </row>
    <row r="1984" spans="39:53" x14ac:dyDescent="0.2">
      <c r="AM1984" s="61"/>
      <c r="AN1984" s="61"/>
      <c r="AO1984" s="171"/>
      <c r="AP1984" s="61"/>
      <c r="AQ1984" s="61"/>
      <c r="AR1984" s="61"/>
      <c r="AS1984" s="61"/>
      <c r="AT1984" s="61"/>
      <c r="AU1984" s="61"/>
      <c r="AV1984" s="61"/>
      <c r="AW1984" s="61"/>
      <c r="AX1984" s="61"/>
      <c r="AY1984" s="61"/>
      <c r="AZ1984" s="61"/>
      <c r="BA1984" s="61"/>
    </row>
    <row r="1985" spans="39:53" x14ac:dyDescent="0.2">
      <c r="AM1985" s="61"/>
      <c r="AN1985" s="61"/>
      <c r="AO1985" s="171"/>
      <c r="AP1985" s="61"/>
      <c r="AQ1985" s="61"/>
      <c r="AR1985" s="61"/>
      <c r="AS1985" s="61"/>
      <c r="AT1985" s="61"/>
      <c r="AU1985" s="61"/>
      <c r="AV1985" s="61"/>
      <c r="AW1985" s="61"/>
      <c r="AX1985" s="61"/>
      <c r="AY1985" s="61"/>
      <c r="AZ1985" s="61"/>
      <c r="BA1985" s="61"/>
    </row>
    <row r="1986" spans="39:53" x14ac:dyDescent="0.2">
      <c r="AM1986" s="61"/>
      <c r="AN1986" s="61"/>
      <c r="AO1986" s="171"/>
      <c r="AP1986" s="61"/>
      <c r="AQ1986" s="61"/>
      <c r="AR1986" s="61"/>
      <c r="AS1986" s="61"/>
      <c r="AT1986" s="61"/>
      <c r="AU1986" s="61"/>
      <c r="AV1986" s="61"/>
      <c r="AW1986" s="61"/>
      <c r="AX1986" s="61"/>
      <c r="AY1986" s="61"/>
      <c r="AZ1986" s="61"/>
      <c r="BA1986" s="61"/>
    </row>
    <row r="1987" spans="39:53" x14ac:dyDescent="0.2">
      <c r="AM1987" s="61"/>
      <c r="AN1987" s="61"/>
      <c r="AO1987" s="171"/>
      <c r="AP1987" s="61"/>
      <c r="AQ1987" s="61"/>
      <c r="AR1987" s="61"/>
      <c r="AS1987" s="61"/>
      <c r="AT1987" s="61"/>
      <c r="AU1987" s="61"/>
      <c r="AV1987" s="61"/>
      <c r="AW1987" s="61"/>
      <c r="AX1987" s="61"/>
      <c r="AY1987" s="61"/>
      <c r="AZ1987" s="61"/>
      <c r="BA1987" s="61"/>
    </row>
    <row r="1988" spans="39:53" x14ac:dyDescent="0.2">
      <c r="AM1988" s="61"/>
      <c r="AN1988" s="61"/>
      <c r="AO1988" s="171"/>
      <c r="AP1988" s="61"/>
      <c r="AQ1988" s="61"/>
      <c r="AR1988" s="61"/>
      <c r="AS1988" s="61"/>
      <c r="AT1988" s="61"/>
      <c r="AU1988" s="61"/>
      <c r="AV1988" s="61"/>
      <c r="AW1988" s="61"/>
      <c r="AX1988" s="61"/>
      <c r="AY1988" s="61"/>
      <c r="AZ1988" s="61"/>
      <c r="BA1988" s="61"/>
    </row>
    <row r="1989" spans="39:53" x14ac:dyDescent="0.2">
      <c r="AM1989" s="61"/>
      <c r="AN1989" s="61"/>
      <c r="AO1989" s="171"/>
      <c r="AP1989" s="61"/>
      <c r="AQ1989" s="61"/>
      <c r="AR1989" s="61"/>
      <c r="AS1989" s="61"/>
      <c r="AT1989" s="61"/>
      <c r="AU1989" s="61"/>
      <c r="AV1989" s="61"/>
      <c r="AW1989" s="61"/>
      <c r="AX1989" s="61"/>
      <c r="AY1989" s="61"/>
      <c r="AZ1989" s="61"/>
      <c r="BA1989" s="61"/>
    </row>
    <row r="1990" spans="39:53" x14ac:dyDescent="0.2">
      <c r="AM1990" s="61"/>
      <c r="AN1990" s="61"/>
      <c r="AO1990" s="171"/>
      <c r="AP1990" s="61"/>
      <c r="AQ1990" s="61"/>
      <c r="AR1990" s="61"/>
      <c r="AS1990" s="61"/>
      <c r="AT1990" s="61"/>
      <c r="AU1990" s="61"/>
      <c r="AV1990" s="61"/>
      <c r="AW1990" s="61"/>
      <c r="AX1990" s="61"/>
      <c r="AY1990" s="61"/>
      <c r="AZ1990" s="61"/>
      <c r="BA1990" s="61"/>
    </row>
    <row r="1991" spans="39:53" x14ac:dyDescent="0.2">
      <c r="AM1991" s="61"/>
      <c r="AN1991" s="61"/>
      <c r="AO1991" s="171"/>
      <c r="AP1991" s="61"/>
      <c r="AQ1991" s="61"/>
      <c r="AR1991" s="61"/>
      <c r="AS1991" s="61"/>
      <c r="AT1991" s="61"/>
      <c r="AU1991" s="61"/>
      <c r="AV1991" s="61"/>
      <c r="AW1991" s="61"/>
      <c r="AX1991" s="61"/>
      <c r="AY1991" s="61"/>
      <c r="AZ1991" s="61"/>
      <c r="BA1991" s="61"/>
    </row>
    <row r="1992" spans="39:53" x14ac:dyDescent="0.2">
      <c r="AM1992" s="61"/>
      <c r="AN1992" s="61"/>
      <c r="AO1992" s="171"/>
      <c r="AP1992" s="61"/>
      <c r="AQ1992" s="61"/>
      <c r="AR1992" s="61"/>
      <c r="AS1992" s="61"/>
      <c r="AT1992" s="61"/>
      <c r="AU1992" s="61"/>
      <c r="AV1992" s="61"/>
      <c r="AW1992" s="61"/>
      <c r="AX1992" s="61"/>
      <c r="AY1992" s="61"/>
      <c r="AZ1992" s="61"/>
      <c r="BA1992" s="61"/>
    </row>
    <row r="1993" spans="39:53" x14ac:dyDescent="0.2">
      <c r="AM1993" s="61"/>
      <c r="AN1993" s="61"/>
      <c r="AO1993" s="171"/>
      <c r="AP1993" s="61"/>
      <c r="AQ1993" s="61"/>
      <c r="AR1993" s="61"/>
      <c r="AS1993" s="61"/>
      <c r="AT1993" s="61"/>
      <c r="AU1993" s="61"/>
      <c r="AV1993" s="61"/>
      <c r="AW1993" s="61"/>
      <c r="AX1993" s="61"/>
      <c r="AY1993" s="61"/>
      <c r="AZ1993" s="61"/>
      <c r="BA1993" s="61"/>
    </row>
    <row r="1994" spans="39:53" x14ac:dyDescent="0.2">
      <c r="AM1994" s="61"/>
      <c r="AN1994" s="61"/>
      <c r="AO1994" s="171"/>
      <c r="AP1994" s="61"/>
      <c r="AQ1994" s="61"/>
      <c r="AR1994" s="61"/>
      <c r="AS1994" s="61"/>
      <c r="AT1994" s="61"/>
      <c r="AU1994" s="61"/>
      <c r="AV1994" s="61"/>
      <c r="AW1994" s="61"/>
      <c r="AX1994" s="61"/>
      <c r="AY1994" s="61"/>
      <c r="AZ1994" s="61"/>
      <c r="BA1994" s="61"/>
    </row>
    <row r="1995" spans="39:53" x14ac:dyDescent="0.2">
      <c r="AM1995" s="61"/>
      <c r="AN1995" s="61"/>
      <c r="AO1995" s="171"/>
      <c r="AP1995" s="61"/>
      <c r="AQ1995" s="61"/>
      <c r="AR1995" s="61"/>
      <c r="AS1995" s="61"/>
      <c r="AT1995" s="61"/>
      <c r="AU1995" s="61"/>
      <c r="AV1995" s="61"/>
      <c r="AW1995" s="61"/>
      <c r="AX1995" s="61"/>
      <c r="AY1995" s="61"/>
      <c r="AZ1995" s="61"/>
      <c r="BA1995" s="61"/>
    </row>
    <row r="1996" spans="39:53" x14ac:dyDescent="0.2">
      <c r="AM1996" s="61"/>
      <c r="AN1996" s="61"/>
      <c r="AO1996" s="171"/>
      <c r="AP1996" s="61"/>
      <c r="AQ1996" s="61"/>
      <c r="AR1996" s="61"/>
      <c r="AS1996" s="61"/>
      <c r="AT1996" s="61"/>
      <c r="AU1996" s="61"/>
      <c r="AV1996" s="61"/>
      <c r="AW1996" s="61"/>
      <c r="AX1996" s="61"/>
      <c r="AY1996" s="61"/>
      <c r="AZ1996" s="61"/>
      <c r="BA1996" s="61"/>
    </row>
    <row r="1997" spans="39:53" x14ac:dyDescent="0.2">
      <c r="AM1997" s="61"/>
      <c r="AN1997" s="61"/>
      <c r="AO1997" s="171"/>
      <c r="AP1997" s="61"/>
      <c r="AQ1997" s="61"/>
      <c r="AR1997" s="61"/>
      <c r="AS1997" s="61"/>
      <c r="AT1997" s="61"/>
      <c r="AU1997" s="61"/>
      <c r="AV1997" s="61"/>
      <c r="AW1997" s="61"/>
      <c r="AX1997" s="61"/>
      <c r="AY1997" s="61"/>
      <c r="AZ1997" s="61"/>
      <c r="BA1997" s="61"/>
    </row>
    <row r="1998" spans="39:53" x14ac:dyDescent="0.2">
      <c r="AM1998" s="61"/>
      <c r="AN1998" s="61"/>
      <c r="AO1998" s="171"/>
      <c r="AP1998" s="61"/>
      <c r="AQ1998" s="61"/>
      <c r="AR1998" s="61"/>
      <c r="AS1998" s="61"/>
      <c r="AT1998" s="61"/>
      <c r="AU1998" s="61"/>
      <c r="AV1998" s="61"/>
      <c r="AW1998" s="61"/>
      <c r="AX1998" s="61"/>
      <c r="AY1998" s="61"/>
      <c r="AZ1998" s="61"/>
      <c r="BA1998" s="61"/>
    </row>
    <row r="1999" spans="39:53" x14ac:dyDescent="0.2">
      <c r="AM1999" s="61"/>
      <c r="AN1999" s="61"/>
      <c r="AO1999" s="171"/>
      <c r="AP1999" s="61"/>
      <c r="AQ1999" s="61"/>
      <c r="AR1999" s="61"/>
      <c r="AS1999" s="61"/>
      <c r="AT1999" s="61"/>
      <c r="AU1999" s="61"/>
      <c r="AV1999" s="61"/>
      <c r="AW1999" s="61"/>
      <c r="AX1999" s="61"/>
      <c r="AY1999" s="61"/>
      <c r="AZ1999" s="61"/>
      <c r="BA1999" s="61"/>
    </row>
    <row r="2000" spans="39:53" x14ac:dyDescent="0.2">
      <c r="AM2000" s="61"/>
      <c r="AN2000" s="61"/>
      <c r="AO2000" s="171"/>
      <c r="AP2000" s="61"/>
      <c r="AQ2000" s="61"/>
      <c r="AR2000" s="61"/>
      <c r="AS2000" s="61"/>
      <c r="AT2000" s="61"/>
      <c r="AU2000" s="61"/>
      <c r="AV2000" s="61"/>
      <c r="AW2000" s="61"/>
      <c r="AX2000" s="61"/>
      <c r="AY2000" s="61"/>
      <c r="AZ2000" s="61"/>
      <c r="BA2000" s="61"/>
    </row>
    <row r="2001" spans="39:53" x14ac:dyDescent="0.2">
      <c r="AM2001" s="61"/>
      <c r="AN2001" s="61"/>
      <c r="AO2001" s="171"/>
      <c r="AP2001" s="61"/>
      <c r="AQ2001" s="61"/>
      <c r="AR2001" s="61"/>
      <c r="AS2001" s="61"/>
      <c r="AT2001" s="61"/>
      <c r="AU2001" s="61"/>
      <c r="AV2001" s="61"/>
      <c r="AW2001" s="61"/>
      <c r="AX2001" s="61"/>
      <c r="AY2001" s="61"/>
      <c r="AZ2001" s="61"/>
      <c r="BA2001" s="61"/>
    </row>
    <row r="2002" spans="39:53" x14ac:dyDescent="0.2">
      <c r="AM2002" s="61"/>
      <c r="AN2002" s="61"/>
      <c r="AO2002" s="171"/>
      <c r="AP2002" s="61"/>
      <c r="AQ2002" s="61"/>
      <c r="AR2002" s="61"/>
      <c r="AS2002" s="61"/>
      <c r="AT2002" s="61"/>
      <c r="AU2002" s="61"/>
      <c r="AV2002" s="61"/>
      <c r="AW2002" s="61"/>
      <c r="AX2002" s="61"/>
      <c r="AY2002" s="61"/>
      <c r="AZ2002" s="61"/>
      <c r="BA2002" s="61"/>
    </row>
    <row r="2003" spans="39:53" x14ac:dyDescent="0.2">
      <c r="AM2003" s="61"/>
      <c r="AN2003" s="61"/>
      <c r="AO2003" s="171"/>
      <c r="AP2003" s="61"/>
      <c r="AQ2003" s="61"/>
      <c r="AR2003" s="61"/>
      <c r="AS2003" s="61"/>
      <c r="AT2003" s="61"/>
      <c r="AU2003" s="61"/>
      <c r="AV2003" s="61"/>
      <c r="AW2003" s="61"/>
      <c r="AX2003" s="61"/>
      <c r="AY2003" s="61"/>
      <c r="AZ2003" s="61"/>
      <c r="BA2003" s="61"/>
    </row>
    <row r="2004" spans="39:53" x14ac:dyDescent="0.2">
      <c r="AM2004" s="61"/>
      <c r="AN2004" s="61"/>
      <c r="AO2004" s="171"/>
      <c r="AP2004" s="61"/>
      <c r="AQ2004" s="61"/>
      <c r="AR2004" s="61"/>
      <c r="AS2004" s="61"/>
      <c r="AT2004" s="61"/>
      <c r="AU2004" s="61"/>
      <c r="AV2004" s="61"/>
      <c r="AW2004" s="61"/>
      <c r="AX2004" s="61"/>
      <c r="AY2004" s="61"/>
      <c r="AZ2004" s="61"/>
      <c r="BA2004" s="61"/>
    </row>
    <row r="2005" spans="39:53" x14ac:dyDescent="0.2">
      <c r="AM2005" s="61"/>
      <c r="AN2005" s="61"/>
      <c r="AO2005" s="171"/>
      <c r="AP2005" s="61"/>
      <c r="AQ2005" s="61"/>
      <c r="AR2005" s="61"/>
      <c r="AS2005" s="61"/>
      <c r="AT2005" s="61"/>
      <c r="AU2005" s="61"/>
      <c r="AV2005" s="61"/>
      <c r="AW2005" s="61"/>
      <c r="AX2005" s="61"/>
      <c r="AY2005" s="61"/>
      <c r="AZ2005" s="61"/>
      <c r="BA2005" s="61"/>
    </row>
    <row r="2006" spans="39:53" x14ac:dyDescent="0.2">
      <c r="AM2006" s="61"/>
      <c r="AN2006" s="61"/>
      <c r="AO2006" s="171"/>
      <c r="AP2006" s="61"/>
      <c r="AQ2006" s="61"/>
      <c r="AR2006" s="61"/>
      <c r="AS2006" s="61"/>
      <c r="AT2006" s="61"/>
      <c r="AU2006" s="61"/>
      <c r="AV2006" s="61"/>
      <c r="AW2006" s="61"/>
      <c r="AX2006" s="61"/>
      <c r="AY2006" s="61"/>
      <c r="AZ2006" s="61"/>
      <c r="BA2006" s="61"/>
    </row>
    <row r="2007" spans="39:53" x14ac:dyDescent="0.2">
      <c r="AM2007" s="61"/>
      <c r="AN2007" s="61"/>
      <c r="AO2007" s="171"/>
      <c r="AP2007" s="61"/>
      <c r="AQ2007" s="61"/>
      <c r="AR2007" s="61"/>
      <c r="AS2007" s="61"/>
      <c r="AT2007" s="61"/>
      <c r="AU2007" s="61"/>
      <c r="AV2007" s="61"/>
      <c r="AW2007" s="61"/>
      <c r="AX2007" s="61"/>
      <c r="AY2007" s="61"/>
      <c r="AZ2007" s="61"/>
      <c r="BA2007" s="61"/>
    </row>
    <row r="2008" spans="39:53" x14ac:dyDescent="0.2">
      <c r="AM2008" s="61"/>
      <c r="AN2008" s="61"/>
      <c r="AO2008" s="171"/>
      <c r="AP2008" s="61"/>
      <c r="AQ2008" s="61"/>
      <c r="AR2008" s="61"/>
      <c r="AS2008" s="61"/>
      <c r="AT2008" s="61"/>
      <c r="AU2008" s="61"/>
      <c r="AV2008" s="61"/>
      <c r="AW2008" s="61"/>
      <c r="AX2008" s="61"/>
      <c r="AY2008" s="61"/>
      <c r="AZ2008" s="61"/>
      <c r="BA2008" s="61"/>
    </row>
    <row r="2009" spans="39:53" x14ac:dyDescent="0.2">
      <c r="AM2009" s="61"/>
      <c r="AN2009" s="61"/>
      <c r="AO2009" s="171"/>
      <c r="AP2009" s="61"/>
      <c r="AQ2009" s="61"/>
      <c r="AR2009" s="61"/>
      <c r="AS2009" s="61"/>
      <c r="AT2009" s="61"/>
      <c r="AU2009" s="61"/>
      <c r="AV2009" s="61"/>
      <c r="AW2009" s="61"/>
      <c r="AX2009" s="61"/>
      <c r="AY2009" s="61"/>
      <c r="AZ2009" s="61"/>
      <c r="BA2009" s="61"/>
    </row>
    <row r="2010" spans="39:53" x14ac:dyDescent="0.2">
      <c r="AM2010" s="61"/>
      <c r="AN2010" s="61"/>
      <c r="AO2010" s="171"/>
      <c r="AP2010" s="61"/>
      <c r="AQ2010" s="61"/>
      <c r="AR2010" s="61"/>
      <c r="AS2010" s="61"/>
      <c r="AT2010" s="61"/>
      <c r="AU2010" s="61"/>
      <c r="AV2010" s="61"/>
      <c r="AW2010" s="61"/>
      <c r="AX2010" s="61"/>
      <c r="AY2010" s="61"/>
      <c r="AZ2010" s="61"/>
      <c r="BA2010" s="61"/>
    </row>
    <row r="2011" spans="39:53" x14ac:dyDescent="0.2">
      <c r="AM2011" s="61"/>
      <c r="AN2011" s="61"/>
      <c r="AO2011" s="171"/>
      <c r="AP2011" s="61"/>
      <c r="AQ2011" s="61"/>
      <c r="AR2011" s="61"/>
      <c r="AS2011" s="61"/>
      <c r="AT2011" s="61"/>
      <c r="AU2011" s="61"/>
      <c r="AV2011" s="61"/>
      <c r="AW2011" s="61"/>
      <c r="AX2011" s="61"/>
      <c r="AY2011" s="61"/>
      <c r="AZ2011" s="61"/>
      <c r="BA2011" s="61"/>
    </row>
    <row r="2012" spans="39:53" x14ac:dyDescent="0.2">
      <c r="AM2012" s="61"/>
      <c r="AN2012" s="61"/>
      <c r="AO2012" s="171"/>
      <c r="AP2012" s="61"/>
      <c r="AQ2012" s="61"/>
      <c r="AR2012" s="61"/>
      <c r="AS2012" s="61"/>
      <c r="AT2012" s="61"/>
      <c r="AU2012" s="61"/>
      <c r="AV2012" s="61"/>
      <c r="AW2012" s="61"/>
      <c r="AX2012" s="61"/>
      <c r="AY2012" s="61"/>
      <c r="AZ2012" s="61"/>
      <c r="BA2012" s="61"/>
    </row>
    <row r="2013" spans="39:53" x14ac:dyDescent="0.2">
      <c r="AM2013" s="61"/>
      <c r="AN2013" s="61"/>
      <c r="AO2013" s="171"/>
      <c r="AP2013" s="61"/>
      <c r="AQ2013" s="61"/>
      <c r="AR2013" s="61"/>
      <c r="AS2013" s="61"/>
      <c r="AT2013" s="61"/>
      <c r="AU2013" s="61"/>
      <c r="AV2013" s="61"/>
      <c r="AW2013" s="61"/>
      <c r="AX2013" s="61"/>
      <c r="AY2013" s="61"/>
      <c r="AZ2013" s="61"/>
      <c r="BA2013" s="61"/>
    </row>
    <row r="2014" spans="39:53" x14ac:dyDescent="0.2">
      <c r="AM2014" s="61"/>
      <c r="AN2014" s="61"/>
      <c r="AO2014" s="171"/>
      <c r="AP2014" s="61"/>
      <c r="AQ2014" s="61"/>
      <c r="AR2014" s="61"/>
      <c r="AS2014" s="61"/>
      <c r="AT2014" s="61"/>
      <c r="AU2014" s="61"/>
      <c r="AV2014" s="61"/>
      <c r="AW2014" s="61"/>
      <c r="AX2014" s="61"/>
      <c r="AY2014" s="61"/>
      <c r="AZ2014" s="61"/>
      <c r="BA2014" s="61"/>
    </row>
    <row r="2015" spans="39:53" x14ac:dyDescent="0.2">
      <c r="AM2015" s="61"/>
      <c r="AN2015" s="61"/>
      <c r="AO2015" s="171"/>
      <c r="AP2015" s="61"/>
      <c r="AQ2015" s="61"/>
      <c r="AR2015" s="61"/>
      <c r="AS2015" s="61"/>
      <c r="AT2015" s="61"/>
      <c r="AU2015" s="61"/>
      <c r="AV2015" s="61"/>
      <c r="AW2015" s="61"/>
      <c r="AX2015" s="61"/>
      <c r="AY2015" s="61"/>
      <c r="AZ2015" s="61"/>
      <c r="BA2015" s="61"/>
    </row>
    <row r="2016" spans="39:53" x14ac:dyDescent="0.2">
      <c r="AM2016" s="61"/>
      <c r="AN2016" s="61"/>
      <c r="AO2016" s="171"/>
      <c r="AP2016" s="61"/>
      <c r="AQ2016" s="61"/>
      <c r="AR2016" s="61"/>
      <c r="AS2016" s="61"/>
      <c r="AT2016" s="61"/>
      <c r="AU2016" s="61"/>
      <c r="AV2016" s="61"/>
      <c r="AW2016" s="61"/>
      <c r="AX2016" s="61"/>
      <c r="AY2016" s="61"/>
      <c r="AZ2016" s="61"/>
      <c r="BA2016" s="61"/>
    </row>
    <row r="2017" spans="39:53" x14ac:dyDescent="0.2">
      <c r="AM2017" s="61"/>
      <c r="AN2017" s="61"/>
      <c r="AO2017" s="171"/>
      <c r="AP2017" s="61"/>
      <c r="AQ2017" s="61"/>
      <c r="AR2017" s="61"/>
      <c r="AS2017" s="61"/>
      <c r="AT2017" s="61"/>
      <c r="AU2017" s="61"/>
      <c r="AV2017" s="61"/>
      <c r="AW2017" s="61"/>
      <c r="AX2017" s="61"/>
      <c r="AY2017" s="61"/>
      <c r="AZ2017" s="61"/>
      <c r="BA2017" s="61"/>
    </row>
    <row r="2018" spans="39:53" x14ac:dyDescent="0.2">
      <c r="AM2018" s="61"/>
      <c r="AN2018" s="61"/>
      <c r="AO2018" s="171"/>
      <c r="AP2018" s="61"/>
      <c r="AQ2018" s="61"/>
      <c r="AR2018" s="61"/>
      <c r="AS2018" s="61"/>
      <c r="AT2018" s="61"/>
      <c r="AU2018" s="61"/>
      <c r="AV2018" s="61"/>
      <c r="AW2018" s="61"/>
      <c r="AX2018" s="61"/>
      <c r="AY2018" s="61"/>
      <c r="AZ2018" s="61"/>
      <c r="BA2018" s="61"/>
    </row>
    <row r="2019" spans="39:53" x14ac:dyDescent="0.2">
      <c r="AM2019" s="61"/>
      <c r="AN2019" s="61"/>
      <c r="AO2019" s="171"/>
      <c r="AP2019" s="61"/>
      <c r="AQ2019" s="61"/>
      <c r="AR2019" s="61"/>
      <c r="AS2019" s="61"/>
      <c r="AT2019" s="61"/>
      <c r="AU2019" s="61"/>
      <c r="AV2019" s="61"/>
      <c r="AW2019" s="61"/>
      <c r="AX2019" s="61"/>
      <c r="AY2019" s="61"/>
      <c r="AZ2019" s="61"/>
      <c r="BA2019" s="61"/>
    </row>
    <row r="2020" spans="39:53" x14ac:dyDescent="0.2">
      <c r="AM2020" s="61"/>
      <c r="AN2020" s="61"/>
      <c r="AO2020" s="171"/>
      <c r="AP2020" s="61"/>
      <c r="AQ2020" s="61"/>
      <c r="AR2020" s="61"/>
      <c r="AS2020" s="61"/>
      <c r="AT2020" s="61"/>
      <c r="AU2020" s="61"/>
      <c r="AV2020" s="61"/>
      <c r="AW2020" s="61"/>
      <c r="AX2020" s="61"/>
      <c r="AY2020" s="61"/>
      <c r="AZ2020" s="61"/>
      <c r="BA2020" s="61"/>
    </row>
    <row r="2021" spans="39:53" x14ac:dyDescent="0.2">
      <c r="AM2021" s="61"/>
      <c r="AN2021" s="61"/>
      <c r="AO2021" s="171"/>
      <c r="AP2021" s="61"/>
      <c r="AQ2021" s="61"/>
      <c r="AR2021" s="61"/>
      <c r="AS2021" s="61"/>
      <c r="AT2021" s="61"/>
      <c r="AU2021" s="61"/>
      <c r="AV2021" s="61"/>
      <c r="AW2021" s="61"/>
      <c r="AX2021" s="61"/>
      <c r="AY2021" s="61"/>
      <c r="AZ2021" s="61"/>
      <c r="BA2021" s="61"/>
    </row>
    <row r="2022" spans="39:53" x14ac:dyDescent="0.2">
      <c r="AM2022" s="61"/>
      <c r="AN2022" s="61"/>
      <c r="AO2022" s="171"/>
      <c r="AP2022" s="61"/>
      <c r="AQ2022" s="61"/>
      <c r="AR2022" s="61"/>
      <c r="AS2022" s="61"/>
      <c r="AT2022" s="61"/>
      <c r="AU2022" s="61"/>
      <c r="AV2022" s="61"/>
      <c r="AW2022" s="61"/>
      <c r="AX2022" s="61"/>
      <c r="AY2022" s="61"/>
      <c r="AZ2022" s="61"/>
      <c r="BA2022" s="61"/>
    </row>
    <row r="2023" spans="39:53" x14ac:dyDescent="0.2">
      <c r="AM2023" s="61"/>
      <c r="AN2023" s="61"/>
      <c r="AO2023" s="171"/>
      <c r="AP2023" s="61"/>
      <c r="AQ2023" s="61"/>
      <c r="AR2023" s="61"/>
      <c r="AS2023" s="61"/>
      <c r="AT2023" s="61"/>
      <c r="AU2023" s="61"/>
      <c r="AV2023" s="61"/>
      <c r="AW2023" s="61"/>
      <c r="AX2023" s="61"/>
      <c r="AY2023" s="61"/>
      <c r="AZ2023" s="61"/>
      <c r="BA2023" s="61"/>
    </row>
    <row r="2024" spans="39:53" x14ac:dyDescent="0.2">
      <c r="AM2024" s="61"/>
      <c r="AN2024" s="61"/>
      <c r="AO2024" s="171"/>
      <c r="AP2024" s="61"/>
      <c r="AQ2024" s="61"/>
      <c r="AR2024" s="61"/>
      <c r="AS2024" s="61"/>
      <c r="AT2024" s="61"/>
      <c r="AU2024" s="61"/>
      <c r="AV2024" s="61"/>
      <c r="AW2024" s="61"/>
      <c r="AX2024" s="61"/>
      <c r="AY2024" s="61"/>
      <c r="AZ2024" s="61"/>
      <c r="BA2024" s="61"/>
    </row>
    <row r="2025" spans="39:53" x14ac:dyDescent="0.2">
      <c r="AM2025" s="61"/>
      <c r="AN2025" s="61"/>
      <c r="AO2025" s="171"/>
      <c r="AP2025" s="61"/>
      <c r="AQ2025" s="61"/>
      <c r="AR2025" s="61"/>
      <c r="AS2025" s="61"/>
      <c r="AT2025" s="61"/>
      <c r="AU2025" s="61"/>
      <c r="AV2025" s="61"/>
      <c r="AW2025" s="61"/>
      <c r="AX2025" s="61"/>
      <c r="AY2025" s="61"/>
      <c r="AZ2025" s="61"/>
      <c r="BA2025" s="61"/>
    </row>
    <row r="2026" spans="39:53" x14ac:dyDescent="0.2">
      <c r="AM2026" s="61"/>
      <c r="AN2026" s="61"/>
      <c r="AO2026" s="171"/>
      <c r="AP2026" s="61"/>
      <c r="AQ2026" s="61"/>
      <c r="AR2026" s="61"/>
      <c r="AS2026" s="61"/>
      <c r="AT2026" s="61"/>
      <c r="AU2026" s="61"/>
      <c r="AV2026" s="61"/>
      <c r="AW2026" s="61"/>
      <c r="AX2026" s="61"/>
      <c r="AY2026" s="61"/>
      <c r="AZ2026" s="61"/>
      <c r="BA2026" s="61"/>
    </row>
    <row r="2027" spans="39:53" x14ac:dyDescent="0.2">
      <c r="AM2027" s="61"/>
      <c r="AN2027" s="61"/>
      <c r="AO2027" s="171"/>
      <c r="AP2027" s="61"/>
      <c r="AQ2027" s="61"/>
      <c r="AR2027" s="61"/>
      <c r="AS2027" s="61"/>
      <c r="AT2027" s="61"/>
      <c r="AU2027" s="61"/>
      <c r="AV2027" s="61"/>
      <c r="AW2027" s="61"/>
      <c r="AX2027" s="61"/>
      <c r="AY2027" s="61"/>
      <c r="AZ2027" s="61"/>
      <c r="BA2027" s="61"/>
    </row>
    <row r="2028" spans="39:53" x14ac:dyDescent="0.2">
      <c r="AM2028" s="61"/>
      <c r="AN2028" s="61"/>
      <c r="AO2028" s="171"/>
      <c r="AP2028" s="61"/>
      <c r="AQ2028" s="61"/>
      <c r="AR2028" s="61"/>
      <c r="AS2028" s="61"/>
      <c r="AT2028" s="61"/>
      <c r="AU2028" s="61"/>
      <c r="AV2028" s="61"/>
      <c r="AW2028" s="61"/>
      <c r="AX2028" s="61"/>
      <c r="AY2028" s="61"/>
      <c r="AZ2028" s="61"/>
      <c r="BA2028" s="61"/>
    </row>
    <row r="2029" spans="39:53" x14ac:dyDescent="0.2">
      <c r="AM2029" s="61"/>
      <c r="AN2029" s="61"/>
      <c r="AO2029" s="171"/>
      <c r="AP2029" s="61"/>
      <c r="AQ2029" s="61"/>
      <c r="AR2029" s="61"/>
      <c r="AS2029" s="61"/>
      <c r="AT2029" s="61"/>
      <c r="AU2029" s="61"/>
      <c r="AV2029" s="61"/>
      <c r="AW2029" s="61"/>
      <c r="AX2029" s="61"/>
      <c r="AY2029" s="61"/>
      <c r="AZ2029" s="61"/>
      <c r="BA2029" s="61"/>
    </row>
    <row r="2030" spans="39:53" x14ac:dyDescent="0.2">
      <c r="AM2030" s="61"/>
      <c r="AN2030" s="61"/>
      <c r="AO2030" s="171"/>
      <c r="AP2030" s="61"/>
      <c r="AQ2030" s="61"/>
      <c r="AR2030" s="61"/>
      <c r="AS2030" s="61"/>
      <c r="AT2030" s="61"/>
      <c r="AU2030" s="61"/>
      <c r="AV2030" s="61"/>
      <c r="AW2030" s="61"/>
      <c r="AX2030" s="61"/>
      <c r="AY2030" s="61"/>
      <c r="AZ2030" s="61"/>
      <c r="BA2030" s="61"/>
    </row>
    <row r="2031" spans="39:53" x14ac:dyDescent="0.2">
      <c r="AM2031" s="61"/>
      <c r="AN2031" s="61"/>
      <c r="AO2031" s="171"/>
      <c r="AP2031" s="61"/>
      <c r="AQ2031" s="61"/>
      <c r="AR2031" s="61"/>
      <c r="AS2031" s="61"/>
      <c r="AT2031" s="61"/>
      <c r="AU2031" s="61"/>
      <c r="AV2031" s="61"/>
      <c r="AW2031" s="61"/>
      <c r="AX2031" s="61"/>
      <c r="AY2031" s="61"/>
      <c r="AZ2031" s="61"/>
      <c r="BA2031" s="61"/>
    </row>
    <row r="2032" spans="39:53" x14ac:dyDescent="0.2">
      <c r="AM2032" s="61"/>
      <c r="AN2032" s="61"/>
      <c r="AO2032" s="171"/>
      <c r="AP2032" s="61"/>
      <c r="AQ2032" s="61"/>
      <c r="AR2032" s="61"/>
      <c r="AS2032" s="61"/>
      <c r="AT2032" s="61"/>
      <c r="AU2032" s="61"/>
      <c r="AV2032" s="61"/>
      <c r="AW2032" s="61"/>
      <c r="AX2032" s="61"/>
      <c r="AY2032" s="61"/>
      <c r="AZ2032" s="61"/>
      <c r="BA2032" s="61"/>
    </row>
    <row r="2033" spans="39:53" x14ac:dyDescent="0.2">
      <c r="AM2033" s="61"/>
      <c r="AN2033" s="61"/>
      <c r="AO2033" s="171"/>
      <c r="AP2033" s="61"/>
      <c r="AQ2033" s="61"/>
      <c r="AR2033" s="61"/>
      <c r="AS2033" s="61"/>
      <c r="AT2033" s="61"/>
      <c r="AU2033" s="61"/>
      <c r="AV2033" s="61"/>
      <c r="AW2033" s="61"/>
      <c r="AX2033" s="61"/>
      <c r="AY2033" s="61"/>
      <c r="AZ2033" s="61"/>
      <c r="BA2033" s="61"/>
    </row>
    <row r="2034" spans="39:53" x14ac:dyDescent="0.2">
      <c r="AM2034" s="61"/>
      <c r="AN2034" s="61"/>
      <c r="AO2034" s="171"/>
      <c r="AP2034" s="61"/>
      <c r="AQ2034" s="61"/>
      <c r="AR2034" s="61"/>
      <c r="AS2034" s="61"/>
      <c r="AT2034" s="61"/>
      <c r="AU2034" s="61"/>
      <c r="AV2034" s="61"/>
      <c r="AW2034" s="61"/>
      <c r="AX2034" s="61"/>
      <c r="AY2034" s="61"/>
      <c r="AZ2034" s="61"/>
      <c r="BA2034" s="61"/>
    </row>
    <row r="2035" spans="39:53" x14ac:dyDescent="0.2">
      <c r="AM2035" s="61"/>
      <c r="AN2035" s="61"/>
      <c r="AO2035" s="171"/>
      <c r="AP2035" s="61"/>
      <c r="AQ2035" s="61"/>
      <c r="AR2035" s="61"/>
      <c r="AS2035" s="61"/>
      <c r="AT2035" s="61"/>
      <c r="AU2035" s="61"/>
      <c r="AV2035" s="61"/>
      <c r="AW2035" s="61"/>
      <c r="AX2035" s="61"/>
      <c r="AY2035" s="61"/>
      <c r="AZ2035" s="61"/>
      <c r="BA2035" s="61"/>
    </row>
    <row r="2036" spans="39:53" x14ac:dyDescent="0.2">
      <c r="AM2036" s="61"/>
      <c r="AN2036" s="61"/>
      <c r="AO2036" s="171"/>
      <c r="AP2036" s="61"/>
      <c r="AQ2036" s="61"/>
      <c r="AR2036" s="61"/>
      <c r="AS2036" s="61"/>
      <c r="AT2036" s="61"/>
      <c r="AU2036" s="61"/>
      <c r="AV2036" s="61"/>
      <c r="AW2036" s="61"/>
      <c r="AX2036" s="61"/>
      <c r="AY2036" s="61"/>
      <c r="AZ2036" s="61"/>
      <c r="BA2036" s="61"/>
    </row>
    <row r="2037" spans="39:53" x14ac:dyDescent="0.2">
      <c r="AM2037" s="61"/>
      <c r="AN2037" s="61"/>
      <c r="AO2037" s="171"/>
      <c r="AP2037" s="61"/>
      <c r="AQ2037" s="61"/>
      <c r="AR2037" s="61"/>
      <c r="AS2037" s="61"/>
      <c r="AT2037" s="61"/>
      <c r="AU2037" s="61"/>
      <c r="AV2037" s="61"/>
      <c r="AW2037" s="61"/>
      <c r="AX2037" s="61"/>
      <c r="AY2037" s="61"/>
      <c r="AZ2037" s="61"/>
      <c r="BA2037" s="61"/>
    </row>
    <row r="2038" spans="39:53" x14ac:dyDescent="0.2">
      <c r="AM2038" s="61"/>
      <c r="AN2038" s="61"/>
      <c r="AO2038" s="171"/>
      <c r="AP2038" s="61"/>
      <c r="AQ2038" s="61"/>
      <c r="AR2038" s="61"/>
      <c r="AS2038" s="61"/>
      <c r="AT2038" s="61"/>
      <c r="AU2038" s="61"/>
      <c r="AV2038" s="61"/>
      <c r="AW2038" s="61"/>
      <c r="AX2038" s="61"/>
      <c r="AY2038" s="61"/>
      <c r="AZ2038" s="61"/>
      <c r="BA2038" s="61"/>
    </row>
    <row r="2039" spans="39:53" x14ac:dyDescent="0.2">
      <c r="AM2039" s="61"/>
      <c r="AN2039" s="61"/>
      <c r="AO2039" s="171"/>
      <c r="AP2039" s="61"/>
      <c r="AQ2039" s="61"/>
      <c r="AR2039" s="61"/>
      <c r="AS2039" s="61"/>
      <c r="AT2039" s="61"/>
      <c r="AU2039" s="61"/>
      <c r="AV2039" s="61"/>
      <c r="AW2039" s="61"/>
      <c r="AX2039" s="61"/>
      <c r="AY2039" s="61"/>
      <c r="AZ2039" s="61"/>
      <c r="BA2039" s="61"/>
    </row>
    <row r="2040" spans="39:53" x14ac:dyDescent="0.2">
      <c r="AM2040" s="61"/>
      <c r="AN2040" s="61"/>
      <c r="AO2040" s="171"/>
      <c r="AP2040" s="61"/>
      <c r="AQ2040" s="61"/>
      <c r="AR2040" s="61"/>
      <c r="AS2040" s="61"/>
      <c r="AT2040" s="61"/>
      <c r="AU2040" s="61"/>
      <c r="AV2040" s="61"/>
      <c r="AW2040" s="61"/>
      <c r="AX2040" s="61"/>
      <c r="AY2040" s="61"/>
      <c r="AZ2040" s="61"/>
      <c r="BA2040" s="61"/>
    </row>
    <row r="2041" spans="39:53" x14ac:dyDescent="0.2">
      <c r="AM2041" s="61"/>
      <c r="AN2041" s="61"/>
      <c r="AO2041" s="171"/>
      <c r="AP2041" s="61"/>
      <c r="AQ2041" s="61"/>
      <c r="AR2041" s="61"/>
      <c r="AS2041" s="61"/>
      <c r="AT2041" s="61"/>
      <c r="AU2041" s="61"/>
      <c r="AV2041" s="61"/>
      <c r="AW2041" s="61"/>
      <c r="AX2041" s="61"/>
      <c r="AY2041" s="61"/>
      <c r="AZ2041" s="61"/>
      <c r="BA2041" s="61"/>
    </row>
    <row r="2042" spans="39:53" x14ac:dyDescent="0.2">
      <c r="AM2042" s="61"/>
      <c r="AN2042" s="61"/>
      <c r="AO2042" s="171"/>
      <c r="AP2042" s="61"/>
      <c r="AQ2042" s="61"/>
      <c r="AR2042" s="61"/>
      <c r="AS2042" s="61"/>
      <c r="AT2042" s="61"/>
      <c r="AU2042" s="61"/>
      <c r="AV2042" s="61"/>
      <c r="AW2042" s="61"/>
      <c r="AX2042" s="61"/>
      <c r="AY2042" s="61"/>
      <c r="AZ2042" s="61"/>
      <c r="BA2042" s="61"/>
    </row>
    <row r="2043" spans="39:53" x14ac:dyDescent="0.2">
      <c r="AM2043" s="61"/>
      <c r="AN2043" s="61"/>
      <c r="AO2043" s="171"/>
      <c r="AP2043" s="61"/>
      <c r="AQ2043" s="61"/>
      <c r="AR2043" s="61"/>
      <c r="AS2043" s="61"/>
      <c r="AT2043" s="61"/>
      <c r="AU2043" s="61"/>
      <c r="AV2043" s="61"/>
      <c r="AW2043" s="61"/>
      <c r="AX2043" s="61"/>
      <c r="AY2043" s="61"/>
      <c r="AZ2043" s="61"/>
      <c r="BA2043" s="61"/>
    </row>
    <row r="2044" spans="39:53" x14ac:dyDescent="0.2">
      <c r="AM2044" s="61"/>
      <c r="AN2044" s="61"/>
      <c r="AO2044" s="171"/>
      <c r="AP2044" s="61"/>
      <c r="AQ2044" s="61"/>
      <c r="AR2044" s="61"/>
      <c r="AS2044" s="61"/>
      <c r="AT2044" s="61"/>
      <c r="AU2044" s="61"/>
      <c r="AV2044" s="61"/>
      <c r="AW2044" s="61"/>
      <c r="AX2044" s="61"/>
      <c r="AY2044" s="61"/>
      <c r="AZ2044" s="61"/>
      <c r="BA2044" s="61"/>
    </row>
    <row r="2045" spans="39:53" x14ac:dyDescent="0.2">
      <c r="AM2045" s="61"/>
      <c r="AN2045" s="61"/>
      <c r="AO2045" s="171"/>
      <c r="AP2045" s="61"/>
      <c r="AQ2045" s="61"/>
      <c r="AR2045" s="61"/>
      <c r="AS2045" s="61"/>
      <c r="AT2045" s="61"/>
      <c r="AU2045" s="61"/>
      <c r="AV2045" s="61"/>
      <c r="AW2045" s="61"/>
      <c r="AX2045" s="61"/>
      <c r="AY2045" s="61"/>
      <c r="AZ2045" s="61"/>
      <c r="BA2045" s="61"/>
    </row>
    <row r="2046" spans="39:53" x14ac:dyDescent="0.2">
      <c r="AM2046" s="61"/>
      <c r="AN2046" s="61"/>
      <c r="AO2046" s="171"/>
      <c r="AP2046" s="61"/>
      <c r="AQ2046" s="61"/>
      <c r="AR2046" s="61"/>
      <c r="AS2046" s="61"/>
      <c r="AT2046" s="61"/>
      <c r="AU2046" s="61"/>
      <c r="AV2046" s="61"/>
      <c r="AW2046" s="61"/>
      <c r="AX2046" s="61"/>
      <c r="AY2046" s="61"/>
      <c r="AZ2046" s="61"/>
      <c r="BA2046" s="61"/>
    </row>
    <row r="2047" spans="39:53" x14ac:dyDescent="0.2">
      <c r="AM2047" s="61"/>
      <c r="AN2047" s="61"/>
      <c r="AO2047" s="171"/>
      <c r="AP2047" s="61"/>
      <c r="AQ2047" s="61"/>
      <c r="AR2047" s="61"/>
      <c r="AS2047" s="61"/>
      <c r="AT2047" s="61"/>
      <c r="AU2047" s="61"/>
      <c r="AV2047" s="61"/>
      <c r="AW2047" s="61"/>
      <c r="AX2047" s="61"/>
      <c r="AY2047" s="61"/>
      <c r="AZ2047" s="61"/>
      <c r="BA2047" s="61"/>
    </row>
    <row r="2048" spans="39:53" x14ac:dyDescent="0.2">
      <c r="AM2048" s="61"/>
      <c r="AN2048" s="61"/>
      <c r="AO2048" s="171"/>
      <c r="AP2048" s="61"/>
      <c r="AQ2048" s="61"/>
      <c r="AR2048" s="61"/>
      <c r="AS2048" s="61"/>
      <c r="AT2048" s="61"/>
      <c r="AU2048" s="61"/>
      <c r="AV2048" s="61"/>
      <c r="AW2048" s="61"/>
      <c r="AX2048" s="61"/>
      <c r="AY2048" s="61"/>
      <c r="AZ2048" s="61"/>
      <c r="BA2048" s="61"/>
    </row>
    <row r="2049" spans="39:53" x14ac:dyDescent="0.2">
      <c r="AM2049" s="61"/>
      <c r="AN2049" s="61"/>
      <c r="AO2049" s="171"/>
      <c r="AP2049" s="61"/>
      <c r="AQ2049" s="61"/>
      <c r="AR2049" s="61"/>
      <c r="AS2049" s="61"/>
      <c r="AT2049" s="61"/>
      <c r="AU2049" s="61"/>
      <c r="AV2049" s="61"/>
      <c r="AW2049" s="61"/>
      <c r="AX2049" s="61"/>
      <c r="AY2049" s="61"/>
      <c r="AZ2049" s="61"/>
      <c r="BA2049" s="61"/>
    </row>
    <row r="2050" spans="39:53" x14ac:dyDescent="0.2">
      <c r="AM2050" s="61"/>
      <c r="AN2050" s="61"/>
      <c r="AO2050" s="171"/>
      <c r="AP2050" s="61"/>
      <c r="AQ2050" s="61"/>
      <c r="AR2050" s="61"/>
      <c r="AS2050" s="61"/>
      <c r="AT2050" s="61"/>
      <c r="AU2050" s="61"/>
      <c r="AV2050" s="61"/>
      <c r="AW2050" s="61"/>
      <c r="AX2050" s="61"/>
      <c r="AY2050" s="61"/>
      <c r="AZ2050" s="61"/>
      <c r="BA2050" s="61"/>
    </row>
    <row r="2051" spans="39:53" x14ac:dyDescent="0.2">
      <c r="AM2051" s="61"/>
      <c r="AN2051" s="61"/>
      <c r="AO2051" s="171"/>
      <c r="AP2051" s="61"/>
      <c r="AQ2051" s="61"/>
      <c r="AR2051" s="61"/>
      <c r="AS2051" s="61"/>
      <c r="AT2051" s="61"/>
      <c r="AU2051" s="61"/>
      <c r="AV2051" s="61"/>
      <c r="AW2051" s="61"/>
      <c r="AX2051" s="61"/>
      <c r="AY2051" s="61"/>
      <c r="AZ2051" s="61"/>
      <c r="BA2051" s="61"/>
    </row>
    <row r="2052" spans="39:53" x14ac:dyDescent="0.2">
      <c r="AM2052" s="61"/>
      <c r="AN2052" s="61"/>
      <c r="AO2052" s="171"/>
      <c r="AP2052" s="61"/>
      <c r="AQ2052" s="61"/>
      <c r="AR2052" s="61"/>
      <c r="AS2052" s="61"/>
      <c r="AT2052" s="61"/>
      <c r="AU2052" s="61"/>
      <c r="AV2052" s="61"/>
      <c r="AW2052" s="61"/>
      <c r="AX2052" s="61"/>
      <c r="AY2052" s="61"/>
      <c r="AZ2052" s="61"/>
      <c r="BA2052" s="61"/>
    </row>
    <row r="2053" spans="39:53" x14ac:dyDescent="0.2">
      <c r="AM2053" s="61"/>
      <c r="AN2053" s="61"/>
      <c r="AO2053" s="171"/>
      <c r="AP2053" s="61"/>
      <c r="AQ2053" s="61"/>
      <c r="AR2053" s="61"/>
      <c r="AS2053" s="61"/>
      <c r="AT2053" s="61"/>
      <c r="AU2053" s="61"/>
      <c r="AV2053" s="61"/>
      <c r="AW2053" s="61"/>
      <c r="AX2053" s="61"/>
      <c r="AY2053" s="61"/>
      <c r="AZ2053" s="61"/>
      <c r="BA2053" s="61"/>
    </row>
    <row r="2054" spans="39:53" x14ac:dyDescent="0.2">
      <c r="AM2054" s="61"/>
      <c r="AN2054" s="61"/>
      <c r="AO2054" s="171"/>
      <c r="AP2054" s="61"/>
      <c r="AQ2054" s="61"/>
      <c r="AR2054" s="61"/>
      <c r="AS2054" s="61"/>
      <c r="AT2054" s="61"/>
      <c r="AU2054" s="61"/>
      <c r="AV2054" s="61"/>
      <c r="AW2054" s="61"/>
      <c r="AX2054" s="61"/>
      <c r="AY2054" s="61"/>
      <c r="AZ2054" s="61"/>
      <c r="BA2054" s="61"/>
    </row>
    <row r="2055" spans="39:53" x14ac:dyDescent="0.2">
      <c r="AM2055" s="61"/>
      <c r="AN2055" s="61"/>
      <c r="AO2055" s="171"/>
      <c r="AP2055" s="61"/>
      <c r="AQ2055" s="61"/>
      <c r="AR2055" s="61"/>
      <c r="AS2055" s="61"/>
      <c r="AT2055" s="61"/>
      <c r="AU2055" s="61"/>
      <c r="AV2055" s="61"/>
      <c r="AW2055" s="61"/>
      <c r="AX2055" s="61"/>
      <c r="AY2055" s="61"/>
      <c r="AZ2055" s="61"/>
      <c r="BA2055" s="61"/>
    </row>
    <row r="2056" spans="39:53" x14ac:dyDescent="0.2">
      <c r="AM2056" s="61"/>
      <c r="AN2056" s="61"/>
      <c r="AO2056" s="171"/>
      <c r="AP2056" s="61"/>
      <c r="AQ2056" s="61"/>
      <c r="AR2056" s="61"/>
      <c r="AS2056" s="61"/>
      <c r="AT2056" s="61"/>
      <c r="AU2056" s="61"/>
      <c r="AV2056" s="61"/>
      <c r="AW2056" s="61"/>
      <c r="AX2056" s="61"/>
      <c r="AY2056" s="61"/>
      <c r="AZ2056" s="61"/>
      <c r="BA2056" s="61"/>
    </row>
    <row r="2057" spans="39:53" x14ac:dyDescent="0.2">
      <c r="AM2057" s="61"/>
      <c r="AN2057" s="61"/>
      <c r="AO2057" s="171"/>
      <c r="AP2057" s="61"/>
      <c r="AQ2057" s="61"/>
      <c r="AR2057" s="61"/>
      <c r="AS2057" s="61"/>
      <c r="AT2057" s="61"/>
      <c r="AU2057" s="61"/>
      <c r="AV2057" s="61"/>
      <c r="AW2057" s="61"/>
      <c r="AX2057" s="61"/>
      <c r="AY2057" s="61"/>
      <c r="AZ2057" s="61"/>
      <c r="BA2057" s="61"/>
    </row>
    <row r="2058" spans="39:53" x14ac:dyDescent="0.2">
      <c r="AM2058" s="61"/>
      <c r="AN2058" s="61"/>
      <c r="AO2058" s="171"/>
      <c r="AP2058" s="61"/>
      <c r="AQ2058" s="61"/>
      <c r="AR2058" s="61"/>
      <c r="AS2058" s="61"/>
      <c r="AT2058" s="61"/>
      <c r="AU2058" s="61"/>
      <c r="AV2058" s="61"/>
      <c r="AW2058" s="61"/>
      <c r="AX2058" s="61"/>
      <c r="AY2058" s="61"/>
      <c r="AZ2058" s="61"/>
      <c r="BA2058" s="61"/>
    </row>
    <row r="2059" spans="39:53" x14ac:dyDescent="0.2">
      <c r="AM2059" s="61"/>
      <c r="AN2059" s="61"/>
      <c r="AO2059" s="171"/>
      <c r="AP2059" s="61"/>
      <c r="AQ2059" s="61"/>
      <c r="AR2059" s="61"/>
      <c r="AS2059" s="61"/>
      <c r="AT2059" s="61"/>
      <c r="AU2059" s="61"/>
      <c r="AV2059" s="61"/>
      <c r="AW2059" s="61"/>
      <c r="AX2059" s="61"/>
      <c r="AY2059" s="61"/>
      <c r="AZ2059" s="61"/>
      <c r="BA2059" s="61"/>
    </row>
    <row r="2060" spans="39:53" x14ac:dyDescent="0.2">
      <c r="AM2060" s="61"/>
      <c r="AN2060" s="61"/>
      <c r="AO2060" s="171"/>
      <c r="AP2060" s="61"/>
      <c r="AQ2060" s="61"/>
      <c r="AR2060" s="61"/>
      <c r="AS2060" s="61"/>
      <c r="AT2060" s="61"/>
      <c r="AU2060" s="61"/>
      <c r="AV2060" s="61"/>
      <c r="AW2060" s="61"/>
      <c r="AX2060" s="61"/>
      <c r="AY2060" s="61"/>
      <c r="AZ2060" s="61"/>
      <c r="BA2060" s="61"/>
    </row>
    <row r="2061" spans="39:53" x14ac:dyDescent="0.2">
      <c r="AM2061" s="61"/>
      <c r="AN2061" s="61"/>
      <c r="AO2061" s="171"/>
      <c r="AP2061" s="61"/>
      <c r="AQ2061" s="61"/>
      <c r="AR2061" s="61"/>
      <c r="AS2061" s="61"/>
      <c r="AT2061" s="61"/>
      <c r="AU2061" s="61"/>
      <c r="AV2061" s="61"/>
      <c r="AW2061" s="61"/>
      <c r="AX2061" s="61"/>
      <c r="AY2061" s="61"/>
      <c r="AZ2061" s="61"/>
      <c r="BA2061" s="61"/>
    </row>
    <row r="2062" spans="39:53" x14ac:dyDescent="0.2">
      <c r="AM2062" s="61"/>
      <c r="AN2062" s="61"/>
      <c r="AO2062" s="171"/>
      <c r="AP2062" s="61"/>
      <c r="AQ2062" s="61"/>
      <c r="AR2062" s="61"/>
      <c r="AS2062" s="61"/>
      <c r="AT2062" s="61"/>
      <c r="AU2062" s="61"/>
      <c r="AV2062" s="61"/>
      <c r="AW2062" s="61"/>
      <c r="AX2062" s="61"/>
      <c r="AY2062" s="61"/>
      <c r="AZ2062" s="61"/>
      <c r="BA2062" s="61"/>
    </row>
    <row r="2063" spans="39:53" x14ac:dyDescent="0.2">
      <c r="AM2063" s="61"/>
      <c r="AN2063" s="61"/>
      <c r="AO2063" s="171"/>
      <c r="AP2063" s="61"/>
      <c r="AQ2063" s="61"/>
      <c r="AR2063" s="61"/>
      <c r="AS2063" s="61"/>
      <c r="AT2063" s="61"/>
      <c r="AU2063" s="61"/>
      <c r="AV2063" s="61"/>
      <c r="AW2063" s="61"/>
      <c r="AX2063" s="61"/>
      <c r="AY2063" s="61"/>
      <c r="AZ2063" s="61"/>
      <c r="BA2063" s="61"/>
    </row>
    <row r="2064" spans="39:53" x14ac:dyDescent="0.2">
      <c r="AM2064" s="61"/>
      <c r="AN2064" s="61"/>
      <c r="AO2064" s="171"/>
      <c r="AP2064" s="61"/>
      <c r="AQ2064" s="61"/>
      <c r="AR2064" s="61"/>
      <c r="AS2064" s="61"/>
      <c r="AT2064" s="61"/>
      <c r="AU2064" s="61"/>
      <c r="AV2064" s="61"/>
      <c r="AW2064" s="61"/>
      <c r="AX2064" s="61"/>
      <c r="AY2064" s="61"/>
      <c r="AZ2064" s="61"/>
      <c r="BA2064" s="61"/>
    </row>
    <row r="2065" spans="39:53" x14ac:dyDescent="0.2">
      <c r="AM2065" s="61"/>
      <c r="AN2065" s="61"/>
      <c r="AO2065" s="171"/>
      <c r="AP2065" s="61"/>
      <c r="AQ2065" s="61"/>
      <c r="AR2065" s="61"/>
      <c r="AS2065" s="61"/>
      <c r="AT2065" s="61"/>
      <c r="AU2065" s="61"/>
      <c r="AV2065" s="61"/>
      <c r="AW2065" s="61"/>
      <c r="AX2065" s="61"/>
      <c r="AY2065" s="61"/>
      <c r="AZ2065" s="61"/>
      <c r="BA2065" s="61"/>
    </row>
    <row r="2066" spans="39:53" x14ac:dyDescent="0.2">
      <c r="AM2066" s="61"/>
      <c r="AN2066" s="61"/>
      <c r="AO2066" s="171"/>
      <c r="AP2066" s="61"/>
      <c r="AQ2066" s="61"/>
      <c r="AR2066" s="61"/>
      <c r="AS2066" s="61"/>
      <c r="AT2066" s="61"/>
      <c r="AU2066" s="61"/>
      <c r="AV2066" s="61"/>
      <c r="AW2066" s="61"/>
      <c r="AX2066" s="61"/>
      <c r="AY2066" s="61"/>
      <c r="AZ2066" s="61"/>
      <c r="BA2066" s="61"/>
    </row>
    <row r="2067" spans="39:53" x14ac:dyDescent="0.2">
      <c r="AM2067" s="61"/>
      <c r="AN2067" s="61"/>
      <c r="AO2067" s="171"/>
      <c r="AP2067" s="61"/>
      <c r="AQ2067" s="61"/>
      <c r="AR2067" s="61"/>
      <c r="AS2067" s="61"/>
      <c r="AT2067" s="61"/>
      <c r="AU2067" s="61"/>
      <c r="AV2067" s="61"/>
      <c r="AW2067" s="61"/>
      <c r="AX2067" s="61"/>
      <c r="AY2067" s="61"/>
      <c r="AZ2067" s="61"/>
      <c r="BA2067" s="61"/>
    </row>
    <row r="2068" spans="39:53" x14ac:dyDescent="0.2">
      <c r="AM2068" s="61"/>
      <c r="AN2068" s="61"/>
      <c r="AO2068" s="171"/>
      <c r="AP2068" s="61"/>
      <c r="AQ2068" s="61"/>
      <c r="AR2068" s="61"/>
      <c r="AS2068" s="61"/>
      <c r="AT2068" s="61"/>
      <c r="AU2068" s="61"/>
      <c r="AV2068" s="61"/>
      <c r="AW2068" s="61"/>
      <c r="AX2068" s="61"/>
      <c r="AY2068" s="61"/>
      <c r="AZ2068" s="61"/>
      <c r="BA2068" s="61"/>
    </row>
    <row r="2069" spans="39:53" x14ac:dyDescent="0.2">
      <c r="AM2069" s="61"/>
      <c r="AN2069" s="61"/>
      <c r="AO2069" s="171"/>
      <c r="AP2069" s="61"/>
      <c r="AQ2069" s="61"/>
      <c r="AR2069" s="61"/>
      <c r="AS2069" s="61"/>
      <c r="AT2069" s="61"/>
      <c r="AU2069" s="61"/>
      <c r="AV2069" s="61"/>
      <c r="AW2069" s="61"/>
      <c r="AX2069" s="61"/>
      <c r="AY2069" s="61"/>
      <c r="AZ2069" s="61"/>
      <c r="BA2069" s="61"/>
    </row>
    <row r="2070" spans="39:53" x14ac:dyDescent="0.2">
      <c r="AM2070" s="61"/>
      <c r="AN2070" s="61"/>
      <c r="AO2070" s="171"/>
      <c r="AP2070" s="61"/>
      <c r="AQ2070" s="61"/>
      <c r="AR2070" s="61"/>
      <c r="AS2070" s="61"/>
      <c r="AT2070" s="61"/>
      <c r="AU2070" s="61"/>
      <c r="AV2070" s="61"/>
      <c r="AW2070" s="61"/>
      <c r="AX2070" s="61"/>
      <c r="AY2070" s="61"/>
      <c r="AZ2070" s="61"/>
      <c r="BA2070" s="61"/>
    </row>
    <row r="2071" spans="39:53" x14ac:dyDescent="0.2">
      <c r="AM2071" s="61"/>
      <c r="AN2071" s="61"/>
      <c r="AO2071" s="171"/>
      <c r="AP2071" s="61"/>
      <c r="AQ2071" s="61"/>
      <c r="AR2071" s="61"/>
      <c r="AS2071" s="61"/>
      <c r="AT2071" s="61"/>
      <c r="AU2071" s="61"/>
      <c r="AV2071" s="61"/>
      <c r="AW2071" s="61"/>
      <c r="AX2071" s="61"/>
      <c r="AY2071" s="61"/>
      <c r="AZ2071" s="61"/>
      <c r="BA2071" s="61"/>
    </row>
    <row r="2072" spans="39:53" x14ac:dyDescent="0.2">
      <c r="AM2072" s="61"/>
      <c r="AN2072" s="61"/>
      <c r="AO2072" s="171"/>
      <c r="AP2072" s="61"/>
      <c r="AQ2072" s="61"/>
      <c r="AR2072" s="61"/>
      <c r="AS2072" s="61"/>
      <c r="AT2072" s="61"/>
      <c r="AU2072" s="61"/>
      <c r="AV2072" s="61"/>
      <c r="AW2072" s="61"/>
      <c r="AX2072" s="61"/>
      <c r="AY2072" s="61"/>
      <c r="AZ2072" s="61"/>
      <c r="BA2072" s="61"/>
    </row>
    <row r="2073" spans="39:53" x14ac:dyDescent="0.2">
      <c r="AM2073" s="61"/>
      <c r="AN2073" s="61"/>
      <c r="AO2073" s="171"/>
      <c r="AP2073" s="61"/>
      <c r="AQ2073" s="61"/>
      <c r="AR2073" s="61"/>
      <c r="AS2073" s="61"/>
      <c r="AT2073" s="61"/>
      <c r="AU2073" s="61"/>
      <c r="AV2073" s="61"/>
      <c r="AW2073" s="61"/>
      <c r="AX2073" s="61"/>
      <c r="AY2073" s="61"/>
      <c r="AZ2073" s="61"/>
      <c r="BA2073" s="61"/>
    </row>
    <row r="2074" spans="39:53" x14ac:dyDescent="0.2">
      <c r="AM2074" s="61"/>
      <c r="AN2074" s="61"/>
      <c r="AO2074" s="171"/>
      <c r="AP2074" s="61"/>
      <c r="AQ2074" s="61"/>
      <c r="AR2074" s="61"/>
      <c r="AS2074" s="61"/>
      <c r="AT2074" s="61"/>
      <c r="AU2074" s="61"/>
      <c r="AV2074" s="61"/>
      <c r="AW2074" s="61"/>
      <c r="AX2074" s="61"/>
      <c r="AY2074" s="61"/>
      <c r="AZ2074" s="61"/>
      <c r="BA2074" s="61"/>
    </row>
    <row r="2075" spans="39:53" x14ac:dyDescent="0.2">
      <c r="AM2075" s="61"/>
      <c r="AN2075" s="61"/>
      <c r="AO2075" s="171"/>
      <c r="AP2075" s="61"/>
      <c r="AQ2075" s="61"/>
      <c r="AR2075" s="61"/>
      <c r="AS2075" s="61"/>
      <c r="AT2075" s="61"/>
      <c r="AU2075" s="61"/>
      <c r="AV2075" s="61"/>
      <c r="AW2075" s="61"/>
      <c r="AX2075" s="61"/>
      <c r="AY2075" s="61"/>
      <c r="AZ2075" s="61"/>
      <c r="BA2075" s="61"/>
    </row>
    <row r="2076" spans="39:53" x14ac:dyDescent="0.2">
      <c r="AM2076" s="61"/>
      <c r="AN2076" s="61"/>
      <c r="AO2076" s="171"/>
      <c r="AP2076" s="61"/>
      <c r="AQ2076" s="61"/>
      <c r="AR2076" s="61"/>
      <c r="AS2076" s="61"/>
      <c r="AT2076" s="61"/>
      <c r="AU2076" s="61"/>
      <c r="AV2076" s="61"/>
      <c r="AW2076" s="61"/>
      <c r="AX2076" s="61"/>
      <c r="AY2076" s="61"/>
      <c r="AZ2076" s="61"/>
      <c r="BA2076" s="61"/>
    </row>
    <row r="2077" spans="39:53" x14ac:dyDescent="0.2">
      <c r="AM2077" s="61"/>
      <c r="AN2077" s="61"/>
      <c r="AO2077" s="171"/>
      <c r="AP2077" s="61"/>
      <c r="AQ2077" s="61"/>
      <c r="AR2077" s="61"/>
      <c r="AS2077" s="61"/>
      <c r="AT2077" s="61"/>
      <c r="AU2077" s="61"/>
      <c r="AV2077" s="61"/>
      <c r="AW2077" s="61"/>
      <c r="AX2077" s="61"/>
      <c r="AY2077" s="61"/>
      <c r="AZ2077" s="61"/>
      <c r="BA2077" s="61"/>
    </row>
    <row r="2078" spans="39:53" x14ac:dyDescent="0.2">
      <c r="AM2078" s="61"/>
      <c r="AN2078" s="61"/>
      <c r="AO2078" s="171"/>
      <c r="AP2078" s="61"/>
      <c r="AQ2078" s="61"/>
      <c r="AR2078" s="61"/>
      <c r="AS2078" s="61"/>
      <c r="AT2078" s="61"/>
      <c r="AU2078" s="61"/>
      <c r="AV2078" s="61"/>
      <c r="AW2078" s="61"/>
      <c r="AX2078" s="61"/>
      <c r="AY2078" s="61"/>
      <c r="AZ2078" s="61"/>
      <c r="BA2078" s="61"/>
    </row>
    <row r="2079" spans="39:53" x14ac:dyDescent="0.2">
      <c r="AM2079" s="61"/>
      <c r="AN2079" s="61"/>
      <c r="AO2079" s="171"/>
      <c r="AP2079" s="61"/>
      <c r="AQ2079" s="61"/>
      <c r="AR2079" s="61"/>
      <c r="AS2079" s="61"/>
      <c r="AT2079" s="61"/>
      <c r="AU2079" s="61"/>
      <c r="AV2079" s="61"/>
      <c r="AW2079" s="61"/>
      <c r="AX2079" s="61"/>
      <c r="AY2079" s="61"/>
      <c r="AZ2079" s="61"/>
      <c r="BA2079" s="61"/>
    </row>
    <row r="2080" spans="39:53" x14ac:dyDescent="0.2">
      <c r="AM2080" s="61"/>
      <c r="AN2080" s="61"/>
      <c r="AO2080" s="171"/>
      <c r="AP2080" s="61"/>
      <c r="AQ2080" s="61"/>
      <c r="AR2080" s="61"/>
      <c r="AS2080" s="61"/>
      <c r="AT2080" s="61"/>
      <c r="AU2080" s="61"/>
      <c r="AV2080" s="61"/>
      <c r="AW2080" s="61"/>
      <c r="AX2080" s="61"/>
      <c r="AY2080" s="61"/>
      <c r="AZ2080" s="61"/>
      <c r="BA2080" s="61"/>
    </row>
    <row r="2081" spans="39:53" x14ac:dyDescent="0.2">
      <c r="AM2081" s="61"/>
      <c r="AN2081" s="61"/>
      <c r="AO2081" s="171"/>
      <c r="AP2081" s="61"/>
      <c r="AQ2081" s="61"/>
      <c r="AR2081" s="61"/>
      <c r="AS2081" s="61"/>
      <c r="AT2081" s="61"/>
      <c r="AU2081" s="61"/>
      <c r="AV2081" s="61"/>
      <c r="AW2081" s="61"/>
      <c r="AX2081" s="61"/>
      <c r="AY2081" s="61"/>
      <c r="AZ2081" s="61"/>
      <c r="BA2081" s="61"/>
    </row>
    <row r="2082" spans="39:53" x14ac:dyDescent="0.2">
      <c r="AM2082" s="61"/>
      <c r="AN2082" s="61"/>
      <c r="AO2082" s="171"/>
      <c r="AP2082" s="61"/>
      <c r="AQ2082" s="61"/>
      <c r="AR2082" s="61"/>
      <c r="AS2082" s="61"/>
      <c r="AT2082" s="61"/>
      <c r="AU2082" s="61"/>
      <c r="AV2082" s="61"/>
      <c r="AW2082" s="61"/>
      <c r="AX2082" s="61"/>
      <c r="AY2082" s="61"/>
      <c r="AZ2082" s="61"/>
      <c r="BA2082" s="61"/>
    </row>
    <row r="2083" spans="39:53" x14ac:dyDescent="0.2">
      <c r="AM2083" s="61"/>
      <c r="AN2083" s="61"/>
      <c r="AO2083" s="171"/>
      <c r="AP2083" s="61"/>
      <c r="AQ2083" s="61"/>
      <c r="AR2083" s="61"/>
      <c r="AS2083" s="61"/>
      <c r="AT2083" s="61"/>
      <c r="AU2083" s="61"/>
      <c r="AV2083" s="61"/>
      <c r="AW2083" s="61"/>
      <c r="AX2083" s="61"/>
      <c r="AY2083" s="61"/>
      <c r="AZ2083" s="61"/>
      <c r="BA2083" s="61"/>
    </row>
    <row r="2084" spans="39:53" x14ac:dyDescent="0.2">
      <c r="AM2084" s="61"/>
      <c r="AN2084" s="61"/>
      <c r="AO2084" s="171"/>
      <c r="AP2084" s="61"/>
      <c r="AQ2084" s="61"/>
      <c r="AR2084" s="61"/>
      <c r="AS2084" s="61"/>
      <c r="AT2084" s="61"/>
      <c r="AU2084" s="61"/>
      <c r="AV2084" s="61"/>
      <c r="AW2084" s="61"/>
      <c r="AX2084" s="61"/>
      <c r="AY2084" s="61"/>
      <c r="AZ2084" s="61"/>
      <c r="BA2084" s="61"/>
    </row>
    <row r="2085" spans="39:53" x14ac:dyDescent="0.2">
      <c r="AM2085" s="61"/>
      <c r="AN2085" s="61"/>
      <c r="AO2085" s="171"/>
      <c r="AP2085" s="61"/>
      <c r="AQ2085" s="61"/>
      <c r="AR2085" s="61"/>
      <c r="AS2085" s="61"/>
      <c r="AT2085" s="61"/>
      <c r="AU2085" s="61"/>
      <c r="AV2085" s="61"/>
      <c r="AW2085" s="61"/>
      <c r="AX2085" s="61"/>
      <c r="AY2085" s="61"/>
      <c r="AZ2085" s="61"/>
      <c r="BA2085" s="61"/>
    </row>
    <row r="2086" spans="39:53" x14ac:dyDescent="0.2">
      <c r="AM2086" s="61"/>
      <c r="AN2086" s="61"/>
      <c r="AO2086" s="171"/>
      <c r="AP2086" s="61"/>
      <c r="AQ2086" s="61"/>
      <c r="AR2086" s="61"/>
      <c r="AS2086" s="61"/>
      <c r="AT2086" s="61"/>
      <c r="AU2086" s="61"/>
      <c r="AV2086" s="61"/>
      <c r="AW2086" s="61"/>
      <c r="AX2086" s="61"/>
      <c r="AY2086" s="61"/>
      <c r="AZ2086" s="61"/>
      <c r="BA2086" s="61"/>
    </row>
    <row r="2087" spans="39:53" x14ac:dyDescent="0.2">
      <c r="AM2087" s="61"/>
      <c r="AN2087" s="61"/>
      <c r="AO2087" s="171"/>
      <c r="AP2087" s="61"/>
      <c r="AQ2087" s="61"/>
      <c r="AR2087" s="61"/>
      <c r="AS2087" s="61"/>
      <c r="AT2087" s="61"/>
      <c r="AU2087" s="61"/>
      <c r="AV2087" s="61"/>
      <c r="AW2087" s="61"/>
      <c r="AX2087" s="61"/>
      <c r="AY2087" s="61"/>
      <c r="AZ2087" s="61"/>
      <c r="BA2087" s="61"/>
    </row>
    <row r="2088" spans="39:53" x14ac:dyDescent="0.2">
      <c r="AM2088" s="61"/>
      <c r="AN2088" s="61"/>
      <c r="AO2088" s="171"/>
      <c r="AP2088" s="61"/>
      <c r="AQ2088" s="61"/>
      <c r="AR2088" s="61"/>
      <c r="AS2088" s="61"/>
      <c r="AT2088" s="61"/>
      <c r="AU2088" s="61"/>
      <c r="AV2088" s="61"/>
      <c r="AW2088" s="61"/>
      <c r="AX2088" s="61"/>
      <c r="AY2088" s="61"/>
      <c r="AZ2088" s="61"/>
      <c r="BA2088" s="61"/>
    </row>
    <row r="2089" spans="39:53" x14ac:dyDescent="0.2">
      <c r="AM2089" s="61"/>
      <c r="AN2089" s="61"/>
      <c r="AO2089" s="171"/>
      <c r="AP2089" s="61"/>
      <c r="AQ2089" s="61"/>
      <c r="AR2089" s="61"/>
      <c r="AS2089" s="61"/>
      <c r="AT2089" s="61"/>
      <c r="AU2089" s="61"/>
      <c r="AV2089" s="61"/>
      <c r="AW2089" s="61"/>
      <c r="AX2089" s="61"/>
      <c r="AY2089" s="61"/>
      <c r="AZ2089" s="61"/>
      <c r="BA2089" s="61"/>
    </row>
    <row r="2090" spans="39:53" x14ac:dyDescent="0.2">
      <c r="AM2090" s="61"/>
      <c r="AN2090" s="61"/>
      <c r="AO2090" s="171"/>
      <c r="AP2090" s="61"/>
      <c r="AQ2090" s="61"/>
      <c r="AR2090" s="61"/>
      <c r="AS2090" s="61"/>
      <c r="AT2090" s="61"/>
      <c r="AU2090" s="61"/>
      <c r="AV2090" s="61"/>
      <c r="AW2090" s="61"/>
      <c r="AX2090" s="61"/>
      <c r="AY2090" s="61"/>
      <c r="AZ2090" s="61"/>
      <c r="BA2090" s="61"/>
    </row>
    <row r="2091" spans="39:53" x14ac:dyDescent="0.2">
      <c r="AM2091" s="61"/>
      <c r="AN2091" s="61"/>
      <c r="AO2091" s="171"/>
      <c r="AP2091" s="61"/>
      <c r="AQ2091" s="61"/>
      <c r="AR2091" s="61"/>
      <c r="AS2091" s="61"/>
      <c r="AT2091" s="61"/>
      <c r="AU2091" s="61"/>
      <c r="AV2091" s="61"/>
      <c r="AW2091" s="61"/>
      <c r="AX2091" s="61"/>
      <c r="AY2091" s="61"/>
      <c r="AZ2091" s="61"/>
      <c r="BA2091" s="61"/>
    </row>
    <row r="2092" spans="39:53" x14ac:dyDescent="0.2">
      <c r="AM2092" s="61"/>
      <c r="AN2092" s="61"/>
      <c r="AO2092" s="171"/>
      <c r="AP2092" s="61"/>
      <c r="AQ2092" s="61"/>
      <c r="AR2092" s="61"/>
      <c r="AS2092" s="61"/>
      <c r="AT2092" s="61"/>
      <c r="AU2092" s="61"/>
      <c r="AV2092" s="61"/>
      <c r="AW2092" s="61"/>
      <c r="AX2092" s="61"/>
      <c r="AY2092" s="61"/>
      <c r="AZ2092" s="61"/>
      <c r="BA2092" s="61"/>
    </row>
    <row r="2093" spans="39:53" x14ac:dyDescent="0.2">
      <c r="AM2093" s="61"/>
      <c r="AN2093" s="61"/>
      <c r="AO2093" s="171"/>
      <c r="AP2093" s="61"/>
      <c r="AQ2093" s="61"/>
      <c r="AR2093" s="61"/>
      <c r="AS2093" s="61"/>
      <c r="AT2093" s="61"/>
      <c r="AU2093" s="61"/>
      <c r="AV2093" s="61"/>
      <c r="AW2093" s="61"/>
      <c r="AX2093" s="61"/>
      <c r="AY2093" s="61"/>
      <c r="AZ2093" s="61"/>
      <c r="BA2093" s="61"/>
    </row>
    <row r="2094" spans="39:53" x14ac:dyDescent="0.2">
      <c r="AM2094" s="61"/>
      <c r="AN2094" s="61"/>
      <c r="AO2094" s="171"/>
      <c r="AP2094" s="61"/>
      <c r="AQ2094" s="61"/>
      <c r="AR2094" s="61"/>
      <c r="AS2094" s="61"/>
      <c r="AT2094" s="61"/>
      <c r="AU2094" s="61"/>
      <c r="AV2094" s="61"/>
      <c r="AW2094" s="61"/>
      <c r="AX2094" s="61"/>
      <c r="AY2094" s="61"/>
      <c r="AZ2094" s="61"/>
      <c r="BA2094" s="61"/>
    </row>
    <row r="2095" spans="39:53" x14ac:dyDescent="0.2">
      <c r="AM2095" s="61"/>
      <c r="AN2095" s="61"/>
      <c r="AO2095" s="171"/>
      <c r="AP2095" s="61"/>
      <c r="AQ2095" s="61"/>
      <c r="AR2095" s="61"/>
      <c r="AS2095" s="61"/>
      <c r="AT2095" s="61"/>
      <c r="AU2095" s="61"/>
      <c r="AV2095" s="61"/>
      <c r="AW2095" s="61"/>
      <c r="AX2095" s="61"/>
      <c r="AY2095" s="61"/>
      <c r="AZ2095" s="61"/>
      <c r="BA2095" s="61"/>
    </row>
    <row r="2096" spans="39:53" x14ac:dyDescent="0.2">
      <c r="AM2096" s="61"/>
      <c r="AN2096" s="61"/>
      <c r="AO2096" s="171"/>
      <c r="AP2096" s="61"/>
      <c r="AQ2096" s="61"/>
      <c r="AR2096" s="61"/>
      <c r="AS2096" s="61"/>
      <c r="AT2096" s="61"/>
      <c r="AU2096" s="61"/>
      <c r="AV2096" s="61"/>
      <c r="AW2096" s="61"/>
      <c r="AX2096" s="61"/>
      <c r="AY2096" s="61"/>
      <c r="AZ2096" s="61"/>
      <c r="BA2096" s="61"/>
    </row>
    <row r="2097" spans="39:53" x14ac:dyDescent="0.2">
      <c r="AM2097" s="61"/>
      <c r="AN2097" s="61"/>
      <c r="AO2097" s="171"/>
      <c r="AP2097" s="61"/>
      <c r="AQ2097" s="61"/>
      <c r="AR2097" s="61"/>
      <c r="AS2097" s="61"/>
      <c r="AT2097" s="61"/>
      <c r="AU2097" s="61"/>
      <c r="AV2097" s="61"/>
      <c r="AW2097" s="61"/>
      <c r="AX2097" s="61"/>
      <c r="AY2097" s="61"/>
      <c r="AZ2097" s="61"/>
      <c r="BA2097" s="61"/>
    </row>
    <row r="2098" spans="39:53" x14ac:dyDescent="0.2">
      <c r="AM2098" s="61"/>
      <c r="AN2098" s="61"/>
      <c r="AO2098" s="171"/>
      <c r="AP2098" s="61"/>
      <c r="AQ2098" s="61"/>
      <c r="AR2098" s="61"/>
      <c r="AS2098" s="61"/>
      <c r="AT2098" s="61"/>
      <c r="AU2098" s="61"/>
      <c r="AV2098" s="61"/>
      <c r="AW2098" s="61"/>
      <c r="AX2098" s="61"/>
      <c r="AY2098" s="61"/>
      <c r="AZ2098" s="61"/>
      <c r="BA2098" s="61"/>
    </row>
    <row r="2099" spans="39:53" x14ac:dyDescent="0.2">
      <c r="AM2099" s="61"/>
      <c r="AN2099" s="61"/>
      <c r="AO2099" s="171"/>
      <c r="AP2099" s="61"/>
      <c r="AQ2099" s="61"/>
      <c r="AR2099" s="61"/>
      <c r="AS2099" s="61"/>
      <c r="AT2099" s="61"/>
      <c r="AU2099" s="61"/>
      <c r="AV2099" s="61"/>
      <c r="AW2099" s="61"/>
      <c r="AX2099" s="61"/>
      <c r="AY2099" s="61"/>
      <c r="AZ2099" s="61"/>
      <c r="BA2099" s="61"/>
    </row>
    <row r="2100" spans="39:53" x14ac:dyDescent="0.2">
      <c r="AM2100" s="61"/>
      <c r="AN2100" s="61"/>
      <c r="AO2100" s="171"/>
      <c r="AP2100" s="61"/>
      <c r="AQ2100" s="61"/>
      <c r="AR2100" s="61"/>
      <c r="AS2100" s="61"/>
      <c r="AT2100" s="61"/>
      <c r="AU2100" s="61"/>
      <c r="AV2100" s="61"/>
      <c r="AW2100" s="61"/>
      <c r="AX2100" s="61"/>
      <c r="AY2100" s="61"/>
      <c r="AZ2100" s="61"/>
      <c r="BA2100" s="61"/>
    </row>
    <row r="2101" spans="39:53" x14ac:dyDescent="0.2">
      <c r="AM2101" s="61"/>
      <c r="AN2101" s="61"/>
      <c r="AO2101" s="171"/>
      <c r="AP2101" s="61"/>
      <c r="AQ2101" s="61"/>
      <c r="AR2101" s="61"/>
      <c r="AS2101" s="61"/>
      <c r="AT2101" s="61"/>
      <c r="AU2101" s="61"/>
      <c r="AV2101" s="61"/>
      <c r="AW2101" s="61"/>
      <c r="AX2101" s="61"/>
      <c r="AY2101" s="61"/>
      <c r="AZ2101" s="61"/>
      <c r="BA2101" s="61"/>
    </row>
    <row r="2102" spans="39:53" x14ac:dyDescent="0.2">
      <c r="AM2102" s="61"/>
      <c r="AN2102" s="61"/>
      <c r="AO2102" s="171"/>
      <c r="AP2102" s="61"/>
      <c r="AQ2102" s="61"/>
      <c r="AR2102" s="61"/>
      <c r="AS2102" s="61"/>
      <c r="AT2102" s="61"/>
      <c r="AU2102" s="61"/>
      <c r="AV2102" s="61"/>
      <c r="AW2102" s="61"/>
      <c r="AX2102" s="61"/>
      <c r="AY2102" s="61"/>
      <c r="AZ2102" s="61"/>
      <c r="BA2102" s="61"/>
    </row>
    <row r="2103" spans="39:53" x14ac:dyDescent="0.2">
      <c r="AM2103" s="61"/>
      <c r="AN2103" s="61"/>
      <c r="AO2103" s="171"/>
      <c r="AP2103" s="61"/>
      <c r="AQ2103" s="61"/>
      <c r="AR2103" s="61"/>
      <c r="AS2103" s="61"/>
      <c r="AT2103" s="61"/>
      <c r="AU2103" s="61"/>
      <c r="AV2103" s="61"/>
      <c r="AW2103" s="61"/>
      <c r="AX2103" s="61"/>
      <c r="AY2103" s="61"/>
      <c r="AZ2103" s="61"/>
      <c r="BA2103" s="61"/>
    </row>
    <row r="2104" spans="39:53" x14ac:dyDescent="0.2">
      <c r="AM2104" s="61"/>
      <c r="AN2104" s="61"/>
      <c r="AO2104" s="171"/>
      <c r="AP2104" s="61"/>
      <c r="AQ2104" s="61"/>
      <c r="AR2104" s="61"/>
      <c r="AS2104" s="61"/>
      <c r="AT2104" s="61"/>
      <c r="AU2104" s="61"/>
      <c r="AV2104" s="61"/>
      <c r="AW2104" s="61"/>
      <c r="AX2104" s="61"/>
      <c r="AY2104" s="61"/>
      <c r="AZ2104" s="61"/>
      <c r="BA2104" s="61"/>
    </row>
    <row r="2105" spans="39:53" x14ac:dyDescent="0.2">
      <c r="AM2105" s="61"/>
      <c r="AN2105" s="61"/>
      <c r="AO2105" s="171"/>
      <c r="AP2105" s="61"/>
      <c r="AQ2105" s="61"/>
      <c r="AR2105" s="61"/>
      <c r="AS2105" s="61"/>
      <c r="AT2105" s="61"/>
      <c r="AU2105" s="61"/>
      <c r="AV2105" s="61"/>
      <c r="AW2105" s="61"/>
      <c r="AX2105" s="61"/>
      <c r="AY2105" s="61"/>
      <c r="AZ2105" s="61"/>
      <c r="BA2105" s="61"/>
    </row>
    <row r="2106" spans="39:53" x14ac:dyDescent="0.2">
      <c r="AM2106" s="61"/>
      <c r="AN2106" s="61"/>
      <c r="AO2106" s="171"/>
      <c r="AP2106" s="61"/>
      <c r="AQ2106" s="61"/>
      <c r="AR2106" s="61"/>
      <c r="AS2106" s="61"/>
      <c r="AT2106" s="61"/>
      <c r="AU2106" s="61"/>
      <c r="AV2106" s="61"/>
      <c r="AW2106" s="61"/>
      <c r="AX2106" s="61"/>
      <c r="AY2106" s="61"/>
      <c r="AZ2106" s="61"/>
      <c r="BA2106" s="61"/>
    </row>
    <row r="2107" spans="39:53" x14ac:dyDescent="0.2">
      <c r="AM2107" s="61"/>
      <c r="AN2107" s="61"/>
      <c r="AO2107" s="171"/>
      <c r="AP2107" s="61"/>
      <c r="AQ2107" s="61"/>
      <c r="AR2107" s="61"/>
      <c r="AS2107" s="61"/>
      <c r="AT2107" s="61"/>
      <c r="AU2107" s="61"/>
      <c r="AV2107" s="61"/>
      <c r="AW2107" s="61"/>
      <c r="AX2107" s="61"/>
      <c r="AY2107" s="61"/>
      <c r="AZ2107" s="61"/>
      <c r="BA2107" s="61"/>
    </row>
    <row r="2108" spans="39:53" x14ac:dyDescent="0.2">
      <c r="AM2108" s="61"/>
      <c r="AN2108" s="61"/>
      <c r="AO2108" s="171"/>
      <c r="AP2108" s="61"/>
      <c r="AQ2108" s="61"/>
      <c r="AR2108" s="61"/>
      <c r="AS2108" s="61"/>
      <c r="AT2108" s="61"/>
      <c r="AU2108" s="61"/>
      <c r="AV2108" s="61"/>
      <c r="AW2108" s="61"/>
      <c r="AX2108" s="61"/>
      <c r="AY2108" s="61"/>
      <c r="AZ2108" s="61"/>
      <c r="BA2108" s="61"/>
    </row>
    <row r="2109" spans="39:53" x14ac:dyDescent="0.2">
      <c r="AM2109" s="61"/>
      <c r="AN2109" s="61"/>
      <c r="AO2109" s="171"/>
      <c r="AP2109" s="61"/>
      <c r="AQ2109" s="61"/>
      <c r="AR2109" s="61"/>
      <c r="AS2109" s="61"/>
      <c r="AT2109" s="61"/>
      <c r="AU2109" s="61"/>
      <c r="AV2109" s="61"/>
      <c r="AW2109" s="61"/>
      <c r="AX2109" s="61"/>
      <c r="AY2109" s="61"/>
      <c r="AZ2109" s="61"/>
      <c r="BA2109" s="61"/>
    </row>
    <row r="2110" spans="39:53" x14ac:dyDescent="0.2">
      <c r="AM2110" s="61"/>
      <c r="AN2110" s="61"/>
      <c r="AO2110" s="171"/>
      <c r="AP2110" s="61"/>
      <c r="AQ2110" s="61"/>
      <c r="AR2110" s="61"/>
      <c r="AS2110" s="61"/>
      <c r="AT2110" s="61"/>
      <c r="AU2110" s="61"/>
      <c r="AV2110" s="61"/>
      <c r="AW2110" s="61"/>
      <c r="AX2110" s="61"/>
      <c r="AY2110" s="61"/>
      <c r="AZ2110" s="61"/>
      <c r="BA2110" s="61"/>
    </row>
    <row r="2111" spans="39:53" x14ac:dyDescent="0.2">
      <c r="AM2111" s="61"/>
      <c r="AN2111" s="61"/>
      <c r="AO2111" s="171"/>
      <c r="AP2111" s="61"/>
      <c r="AQ2111" s="61"/>
      <c r="AR2111" s="61"/>
      <c r="AS2111" s="61"/>
      <c r="AT2111" s="61"/>
      <c r="AU2111" s="61"/>
      <c r="AV2111" s="61"/>
      <c r="AW2111" s="61"/>
      <c r="AX2111" s="61"/>
      <c r="AY2111" s="61"/>
      <c r="AZ2111" s="61"/>
      <c r="BA2111" s="61"/>
    </row>
    <row r="2112" spans="39:53" x14ac:dyDescent="0.2">
      <c r="AM2112" s="61"/>
      <c r="AN2112" s="61"/>
      <c r="AO2112" s="171"/>
      <c r="AP2112" s="61"/>
      <c r="AQ2112" s="61"/>
      <c r="AR2112" s="61"/>
      <c r="AS2112" s="61"/>
      <c r="AT2112" s="61"/>
      <c r="AU2112" s="61"/>
      <c r="AV2112" s="61"/>
      <c r="AW2112" s="61"/>
      <c r="AX2112" s="61"/>
      <c r="AY2112" s="61"/>
      <c r="AZ2112" s="61"/>
      <c r="BA2112" s="61"/>
    </row>
    <row r="2113" spans="39:53" x14ac:dyDescent="0.2">
      <c r="AM2113" s="61"/>
      <c r="AN2113" s="61"/>
      <c r="AO2113" s="171"/>
      <c r="AP2113" s="61"/>
      <c r="AQ2113" s="61"/>
      <c r="AR2113" s="61"/>
      <c r="AS2113" s="61"/>
      <c r="AT2113" s="61"/>
      <c r="AU2113" s="61"/>
      <c r="AV2113" s="61"/>
      <c r="AW2113" s="61"/>
      <c r="AX2113" s="61"/>
      <c r="AY2113" s="61"/>
      <c r="AZ2113" s="61"/>
      <c r="BA2113" s="61"/>
    </row>
    <row r="2114" spans="39:53" x14ac:dyDescent="0.2">
      <c r="AM2114" s="61"/>
      <c r="AN2114" s="61"/>
      <c r="AO2114" s="171"/>
      <c r="AP2114" s="61"/>
      <c r="AQ2114" s="61"/>
      <c r="AR2114" s="61"/>
      <c r="AS2114" s="61"/>
      <c r="AT2114" s="61"/>
      <c r="AU2114" s="61"/>
      <c r="AV2114" s="61"/>
      <c r="AW2114" s="61"/>
      <c r="AX2114" s="61"/>
      <c r="AY2114" s="61"/>
      <c r="AZ2114" s="61"/>
      <c r="BA2114" s="61"/>
    </row>
    <row r="2115" spans="39:53" x14ac:dyDescent="0.2">
      <c r="AM2115" s="61"/>
      <c r="AN2115" s="61"/>
      <c r="AO2115" s="171"/>
      <c r="AP2115" s="61"/>
      <c r="AQ2115" s="61"/>
      <c r="AR2115" s="61"/>
      <c r="AS2115" s="61"/>
      <c r="AT2115" s="61"/>
      <c r="AU2115" s="61"/>
      <c r="AV2115" s="61"/>
      <c r="AW2115" s="61"/>
      <c r="AX2115" s="61"/>
      <c r="AY2115" s="61"/>
      <c r="AZ2115" s="61"/>
      <c r="BA2115" s="61"/>
    </row>
    <row r="2116" spans="39:53" x14ac:dyDescent="0.2">
      <c r="AM2116" s="61"/>
      <c r="AN2116" s="61"/>
      <c r="AO2116" s="171"/>
      <c r="AP2116" s="61"/>
      <c r="AQ2116" s="61"/>
      <c r="AR2116" s="61"/>
      <c r="AS2116" s="61"/>
      <c r="AT2116" s="61"/>
      <c r="AU2116" s="61"/>
      <c r="AV2116" s="61"/>
      <c r="AW2116" s="61"/>
      <c r="AX2116" s="61"/>
      <c r="AY2116" s="61"/>
      <c r="AZ2116" s="61"/>
      <c r="BA2116" s="61"/>
    </row>
    <row r="2117" spans="39:53" x14ac:dyDescent="0.2">
      <c r="AM2117" s="61"/>
      <c r="AN2117" s="61"/>
      <c r="AO2117" s="171"/>
      <c r="AP2117" s="61"/>
      <c r="AQ2117" s="61"/>
      <c r="AR2117" s="61"/>
      <c r="AS2117" s="61"/>
      <c r="AT2117" s="61"/>
      <c r="AU2117" s="61"/>
      <c r="AV2117" s="61"/>
      <c r="AW2117" s="61"/>
      <c r="AX2117" s="61"/>
      <c r="AY2117" s="61"/>
      <c r="AZ2117" s="61"/>
      <c r="BA2117" s="61"/>
    </row>
    <row r="2118" spans="39:53" x14ac:dyDescent="0.2">
      <c r="AM2118" s="61"/>
      <c r="AN2118" s="61"/>
      <c r="AO2118" s="171"/>
      <c r="AP2118" s="61"/>
      <c r="AQ2118" s="61"/>
      <c r="AR2118" s="61"/>
      <c r="AS2118" s="61"/>
      <c r="AT2118" s="61"/>
      <c r="AU2118" s="61"/>
      <c r="AV2118" s="61"/>
      <c r="AW2118" s="61"/>
      <c r="AX2118" s="61"/>
      <c r="AY2118" s="61"/>
      <c r="AZ2118" s="61"/>
      <c r="BA2118" s="61"/>
    </row>
    <row r="2119" spans="39:53" x14ac:dyDescent="0.2">
      <c r="AM2119" s="61"/>
      <c r="AN2119" s="61"/>
      <c r="AO2119" s="171"/>
      <c r="AP2119" s="61"/>
      <c r="AQ2119" s="61"/>
      <c r="AR2119" s="61"/>
      <c r="AS2119" s="61"/>
      <c r="AT2119" s="61"/>
      <c r="AU2119" s="61"/>
      <c r="AV2119" s="61"/>
      <c r="AW2119" s="61"/>
      <c r="AX2119" s="61"/>
      <c r="AY2119" s="61"/>
      <c r="AZ2119" s="61"/>
      <c r="BA2119" s="61"/>
    </row>
    <row r="2120" spans="39:53" x14ac:dyDescent="0.2">
      <c r="AM2120" s="61"/>
      <c r="AN2120" s="61"/>
      <c r="AO2120" s="171"/>
      <c r="AP2120" s="61"/>
      <c r="AQ2120" s="61"/>
      <c r="AR2120" s="61"/>
      <c r="AS2120" s="61"/>
      <c r="AT2120" s="61"/>
      <c r="AU2120" s="61"/>
      <c r="AV2120" s="61"/>
      <c r="AW2120" s="61"/>
      <c r="AX2120" s="61"/>
      <c r="AY2120" s="61"/>
      <c r="AZ2120" s="61"/>
      <c r="BA2120" s="61"/>
    </row>
    <row r="2121" spans="39:53" x14ac:dyDescent="0.2">
      <c r="AM2121" s="61"/>
      <c r="AN2121" s="61"/>
      <c r="AO2121" s="171"/>
      <c r="AP2121" s="61"/>
      <c r="AQ2121" s="61"/>
      <c r="AR2121" s="61"/>
      <c r="AS2121" s="61"/>
      <c r="AT2121" s="61"/>
      <c r="AU2121" s="61"/>
      <c r="AV2121" s="61"/>
      <c r="AW2121" s="61"/>
      <c r="AX2121" s="61"/>
      <c r="AY2121" s="61"/>
      <c r="AZ2121" s="61"/>
      <c r="BA2121" s="61"/>
    </row>
    <row r="2122" spans="39:53" x14ac:dyDescent="0.2">
      <c r="AM2122" s="61"/>
      <c r="AN2122" s="61"/>
      <c r="AO2122" s="171"/>
      <c r="AP2122" s="61"/>
      <c r="AQ2122" s="61"/>
      <c r="AR2122" s="61"/>
      <c r="AS2122" s="61"/>
      <c r="AT2122" s="61"/>
      <c r="AU2122" s="61"/>
      <c r="AV2122" s="61"/>
      <c r="AW2122" s="61"/>
      <c r="AX2122" s="61"/>
      <c r="AY2122" s="61"/>
      <c r="AZ2122" s="61"/>
      <c r="BA2122" s="61"/>
    </row>
    <row r="2123" spans="39:53" x14ac:dyDescent="0.2">
      <c r="AM2123" s="61"/>
      <c r="AN2123" s="61"/>
      <c r="AO2123" s="171"/>
      <c r="AP2123" s="61"/>
      <c r="AQ2123" s="61"/>
      <c r="AR2123" s="61"/>
      <c r="AS2123" s="61"/>
      <c r="AT2123" s="61"/>
      <c r="AU2123" s="61"/>
      <c r="AV2123" s="61"/>
      <c r="AW2123" s="61"/>
      <c r="AX2123" s="61"/>
      <c r="AY2123" s="61"/>
      <c r="AZ2123" s="61"/>
      <c r="BA2123" s="61"/>
    </row>
    <row r="2124" spans="39:53" x14ac:dyDescent="0.2">
      <c r="AM2124" s="61"/>
      <c r="AN2124" s="61"/>
      <c r="AO2124" s="171"/>
      <c r="AP2124" s="61"/>
      <c r="AQ2124" s="61"/>
      <c r="AR2124" s="61"/>
      <c r="AS2124" s="61"/>
      <c r="AT2124" s="61"/>
      <c r="AU2124" s="61"/>
      <c r="AV2124" s="61"/>
      <c r="AW2124" s="61"/>
      <c r="AX2124" s="61"/>
      <c r="AY2124" s="61"/>
      <c r="AZ2124" s="61"/>
      <c r="BA2124" s="61"/>
    </row>
    <row r="2125" spans="39:53" x14ac:dyDescent="0.2">
      <c r="AM2125" s="61"/>
      <c r="AN2125" s="61"/>
      <c r="AO2125" s="171"/>
      <c r="AP2125" s="61"/>
      <c r="AQ2125" s="61"/>
      <c r="AR2125" s="61"/>
      <c r="AS2125" s="61"/>
      <c r="AT2125" s="61"/>
      <c r="AU2125" s="61"/>
      <c r="AV2125" s="61"/>
      <c r="AW2125" s="61"/>
      <c r="AX2125" s="61"/>
      <c r="AY2125" s="61"/>
      <c r="AZ2125" s="61"/>
      <c r="BA2125" s="61"/>
    </row>
    <row r="2126" spans="39:53" x14ac:dyDescent="0.2">
      <c r="AM2126" s="61"/>
      <c r="AN2126" s="61"/>
      <c r="AO2126" s="171"/>
      <c r="AP2126" s="61"/>
      <c r="AQ2126" s="61"/>
      <c r="AR2126" s="61"/>
      <c r="AS2126" s="61"/>
      <c r="AT2126" s="61"/>
      <c r="AU2126" s="61"/>
      <c r="AV2126" s="61"/>
      <c r="AW2126" s="61"/>
      <c r="AX2126" s="61"/>
      <c r="AY2126" s="61"/>
      <c r="AZ2126" s="61"/>
      <c r="BA2126" s="61"/>
    </row>
    <row r="2127" spans="39:53" x14ac:dyDescent="0.2">
      <c r="AM2127" s="61"/>
      <c r="AN2127" s="61"/>
      <c r="AO2127" s="171"/>
      <c r="AP2127" s="61"/>
      <c r="AQ2127" s="61"/>
      <c r="AR2127" s="61"/>
      <c r="AS2127" s="61"/>
      <c r="AT2127" s="61"/>
      <c r="AU2127" s="61"/>
      <c r="AV2127" s="61"/>
      <c r="AW2127" s="61"/>
      <c r="AX2127" s="61"/>
      <c r="AY2127" s="61"/>
      <c r="AZ2127" s="61"/>
      <c r="BA2127" s="61"/>
    </row>
    <row r="2128" spans="39:53" x14ac:dyDescent="0.2">
      <c r="AM2128" s="61"/>
      <c r="AN2128" s="61"/>
      <c r="AO2128" s="171"/>
      <c r="AP2128" s="61"/>
      <c r="AQ2128" s="61"/>
      <c r="AR2128" s="61"/>
      <c r="AS2128" s="61"/>
      <c r="AT2128" s="61"/>
      <c r="AU2128" s="61"/>
      <c r="AV2128" s="61"/>
      <c r="AW2128" s="61"/>
      <c r="AX2128" s="61"/>
      <c r="AY2128" s="61"/>
      <c r="AZ2128" s="61"/>
      <c r="BA2128" s="61"/>
    </row>
    <row r="2129" spans="39:53" x14ac:dyDescent="0.2">
      <c r="AM2129" s="61"/>
      <c r="AN2129" s="61"/>
      <c r="AO2129" s="171"/>
      <c r="AP2129" s="61"/>
      <c r="AQ2129" s="61"/>
      <c r="AR2129" s="61"/>
      <c r="AS2129" s="61"/>
      <c r="AT2129" s="61"/>
      <c r="AU2129" s="61"/>
      <c r="AV2129" s="61"/>
      <c r="AW2129" s="61"/>
      <c r="AX2129" s="61"/>
      <c r="AY2129" s="61"/>
      <c r="AZ2129" s="61"/>
      <c r="BA2129" s="61"/>
    </row>
    <row r="2130" spans="39:53" x14ac:dyDescent="0.2">
      <c r="AM2130" s="61"/>
      <c r="AN2130" s="61"/>
      <c r="AO2130" s="171"/>
      <c r="AP2130" s="61"/>
      <c r="AQ2130" s="61"/>
      <c r="AR2130" s="61"/>
      <c r="AS2130" s="61"/>
      <c r="AT2130" s="61"/>
      <c r="AU2130" s="61"/>
      <c r="AV2130" s="61"/>
      <c r="AW2130" s="61"/>
      <c r="AX2130" s="61"/>
      <c r="AY2130" s="61"/>
      <c r="AZ2130" s="61"/>
      <c r="BA2130" s="61"/>
    </row>
    <row r="2131" spans="39:53" x14ac:dyDescent="0.2">
      <c r="AM2131" s="61"/>
      <c r="AN2131" s="61"/>
      <c r="AO2131" s="171"/>
      <c r="AP2131" s="61"/>
      <c r="AQ2131" s="61"/>
      <c r="AR2131" s="61"/>
      <c r="AS2131" s="61"/>
      <c r="AT2131" s="61"/>
      <c r="AU2131" s="61"/>
      <c r="AV2131" s="61"/>
      <c r="AW2131" s="61"/>
      <c r="AX2131" s="61"/>
      <c r="AY2131" s="61"/>
      <c r="AZ2131" s="61"/>
      <c r="BA2131" s="61"/>
    </row>
    <row r="2132" spans="39:53" x14ac:dyDescent="0.2">
      <c r="AM2132" s="61"/>
      <c r="AN2132" s="61"/>
      <c r="AO2132" s="171"/>
      <c r="AP2132" s="61"/>
      <c r="AQ2132" s="61"/>
      <c r="AR2132" s="61"/>
      <c r="AS2132" s="61"/>
      <c r="AT2132" s="61"/>
      <c r="AU2132" s="61"/>
      <c r="AV2132" s="61"/>
      <c r="AW2132" s="61"/>
      <c r="AX2132" s="61"/>
      <c r="AY2132" s="61"/>
      <c r="AZ2132" s="61"/>
      <c r="BA2132" s="61"/>
    </row>
    <row r="2133" spans="39:53" x14ac:dyDescent="0.2">
      <c r="AM2133" s="61"/>
      <c r="AN2133" s="61"/>
      <c r="AO2133" s="171"/>
      <c r="AP2133" s="61"/>
      <c r="AQ2133" s="61"/>
      <c r="AR2133" s="61"/>
      <c r="AS2133" s="61"/>
      <c r="AT2133" s="61"/>
      <c r="AU2133" s="61"/>
      <c r="AV2133" s="61"/>
      <c r="AW2133" s="61"/>
      <c r="AX2133" s="61"/>
      <c r="AY2133" s="61"/>
      <c r="AZ2133" s="61"/>
      <c r="BA2133" s="61"/>
    </row>
    <row r="2134" spans="39:53" x14ac:dyDescent="0.2">
      <c r="AM2134" s="61"/>
      <c r="AN2134" s="61"/>
      <c r="AO2134" s="171"/>
      <c r="AP2134" s="61"/>
      <c r="AQ2134" s="61"/>
      <c r="AR2134" s="61"/>
      <c r="AS2134" s="61"/>
      <c r="AT2134" s="61"/>
      <c r="AU2134" s="61"/>
      <c r="AV2134" s="61"/>
      <c r="AW2134" s="61"/>
      <c r="AX2134" s="61"/>
      <c r="AY2134" s="61"/>
      <c r="AZ2134" s="61"/>
      <c r="BA2134" s="61"/>
    </row>
    <row r="2135" spans="39:53" x14ac:dyDescent="0.2">
      <c r="AM2135" s="61"/>
      <c r="AN2135" s="61"/>
      <c r="AO2135" s="171"/>
      <c r="AP2135" s="61"/>
      <c r="AQ2135" s="61"/>
      <c r="AR2135" s="61"/>
      <c r="AS2135" s="61"/>
      <c r="AT2135" s="61"/>
      <c r="AU2135" s="61"/>
      <c r="AV2135" s="61"/>
      <c r="AW2135" s="61"/>
      <c r="AX2135" s="61"/>
      <c r="AY2135" s="61"/>
      <c r="AZ2135" s="61"/>
      <c r="BA2135" s="61"/>
    </row>
    <row r="2136" spans="39:53" x14ac:dyDescent="0.2">
      <c r="AM2136" s="61"/>
      <c r="AN2136" s="61"/>
      <c r="AO2136" s="171"/>
      <c r="AP2136" s="61"/>
      <c r="AQ2136" s="61"/>
      <c r="AR2136" s="61"/>
      <c r="AS2136" s="61"/>
      <c r="AT2136" s="61"/>
      <c r="AU2136" s="61"/>
      <c r="AV2136" s="61"/>
      <c r="AW2136" s="61"/>
      <c r="AX2136" s="61"/>
      <c r="AY2136" s="61"/>
      <c r="AZ2136" s="61"/>
      <c r="BA2136" s="61"/>
    </row>
    <row r="2137" spans="39:53" x14ac:dyDescent="0.2">
      <c r="AM2137" s="61"/>
      <c r="AN2137" s="61"/>
      <c r="AO2137" s="171"/>
      <c r="AP2137" s="61"/>
      <c r="AQ2137" s="61"/>
      <c r="AR2137" s="61"/>
      <c r="AS2137" s="61"/>
      <c r="AT2137" s="61"/>
      <c r="AU2137" s="61"/>
      <c r="AV2137" s="61"/>
      <c r="AW2137" s="61"/>
      <c r="AX2137" s="61"/>
      <c r="AY2137" s="61"/>
      <c r="AZ2137" s="61"/>
      <c r="BA2137" s="61"/>
    </row>
    <row r="2138" spans="39:53" x14ac:dyDescent="0.2">
      <c r="AM2138" s="61"/>
      <c r="AN2138" s="61"/>
      <c r="AO2138" s="171"/>
      <c r="AP2138" s="61"/>
      <c r="AQ2138" s="61"/>
      <c r="AR2138" s="61"/>
      <c r="AS2138" s="61"/>
      <c r="AT2138" s="61"/>
      <c r="AU2138" s="61"/>
      <c r="AV2138" s="61"/>
      <c r="AW2138" s="61"/>
      <c r="AX2138" s="61"/>
      <c r="AY2138" s="61"/>
      <c r="AZ2138" s="61"/>
      <c r="BA2138" s="61"/>
    </row>
    <row r="2139" spans="39:53" x14ac:dyDescent="0.2">
      <c r="AM2139" s="61"/>
      <c r="AN2139" s="61"/>
      <c r="AO2139" s="171"/>
      <c r="AP2139" s="61"/>
      <c r="AQ2139" s="61"/>
      <c r="AR2139" s="61"/>
      <c r="AS2139" s="61"/>
      <c r="AT2139" s="61"/>
      <c r="AU2139" s="61"/>
      <c r="AV2139" s="61"/>
      <c r="AW2139" s="61"/>
      <c r="AX2139" s="61"/>
      <c r="AY2139" s="61"/>
      <c r="AZ2139" s="61"/>
      <c r="BA2139" s="61"/>
    </row>
    <row r="2140" spans="39:53" x14ac:dyDescent="0.2">
      <c r="AM2140" s="61"/>
      <c r="AN2140" s="61"/>
      <c r="AO2140" s="171"/>
      <c r="AP2140" s="61"/>
      <c r="AQ2140" s="61"/>
      <c r="AR2140" s="61"/>
      <c r="AS2140" s="61"/>
      <c r="AT2140" s="61"/>
      <c r="AU2140" s="61"/>
      <c r="AV2140" s="61"/>
      <c r="AW2140" s="61"/>
      <c r="AX2140" s="61"/>
      <c r="AY2140" s="61"/>
      <c r="AZ2140" s="61"/>
      <c r="BA2140" s="61"/>
    </row>
    <row r="2141" spans="39:53" x14ac:dyDescent="0.2">
      <c r="AM2141" s="61"/>
      <c r="AN2141" s="61"/>
      <c r="AO2141" s="171"/>
      <c r="AP2141" s="61"/>
      <c r="AQ2141" s="61"/>
      <c r="AR2141" s="61"/>
      <c r="AS2141" s="61"/>
      <c r="AT2141" s="61"/>
      <c r="AU2141" s="61"/>
      <c r="AV2141" s="61"/>
      <c r="AW2141" s="61"/>
      <c r="AX2141" s="61"/>
      <c r="AY2141" s="61"/>
      <c r="AZ2141" s="61"/>
      <c r="BA2141" s="61"/>
    </row>
    <row r="2142" spans="39:53" x14ac:dyDescent="0.2">
      <c r="AM2142" s="61"/>
      <c r="AN2142" s="61"/>
      <c r="AO2142" s="171"/>
      <c r="AP2142" s="61"/>
      <c r="AQ2142" s="61"/>
      <c r="AR2142" s="61"/>
      <c r="AS2142" s="61"/>
      <c r="AT2142" s="61"/>
      <c r="AU2142" s="61"/>
      <c r="AV2142" s="61"/>
      <c r="AW2142" s="61"/>
      <c r="AX2142" s="61"/>
      <c r="AY2142" s="61"/>
      <c r="AZ2142" s="61"/>
      <c r="BA2142" s="61"/>
    </row>
    <row r="2143" spans="39:53" x14ac:dyDescent="0.2">
      <c r="AM2143" s="61"/>
      <c r="AN2143" s="61"/>
      <c r="AO2143" s="171"/>
      <c r="AP2143" s="61"/>
      <c r="AQ2143" s="61"/>
      <c r="AR2143" s="61"/>
      <c r="AS2143" s="61"/>
      <c r="AT2143" s="61"/>
      <c r="AU2143" s="61"/>
      <c r="AV2143" s="61"/>
      <c r="AW2143" s="61"/>
      <c r="AX2143" s="61"/>
      <c r="AY2143" s="61"/>
      <c r="AZ2143" s="61"/>
      <c r="BA2143" s="61"/>
    </row>
    <row r="2144" spans="39:53" x14ac:dyDescent="0.2">
      <c r="AM2144" s="61"/>
      <c r="AN2144" s="61"/>
      <c r="AO2144" s="171"/>
      <c r="AP2144" s="61"/>
      <c r="AQ2144" s="61"/>
      <c r="AR2144" s="61"/>
      <c r="AS2144" s="61"/>
      <c r="AT2144" s="61"/>
      <c r="AU2144" s="61"/>
      <c r="AV2144" s="61"/>
      <c r="AW2144" s="61"/>
      <c r="AX2144" s="61"/>
      <c r="AY2144" s="61"/>
      <c r="AZ2144" s="61"/>
      <c r="BA2144" s="61"/>
    </row>
    <row r="2145" spans="39:53" x14ac:dyDescent="0.2">
      <c r="AM2145" s="61"/>
      <c r="AN2145" s="61"/>
      <c r="AO2145" s="171"/>
      <c r="AP2145" s="61"/>
      <c r="AQ2145" s="61"/>
      <c r="AR2145" s="61"/>
      <c r="AS2145" s="61"/>
      <c r="AT2145" s="61"/>
      <c r="AU2145" s="61"/>
      <c r="AV2145" s="61"/>
      <c r="AW2145" s="61"/>
      <c r="AX2145" s="61"/>
      <c r="AY2145" s="61"/>
      <c r="AZ2145" s="61"/>
      <c r="BA2145" s="61"/>
    </row>
    <row r="2146" spans="39:53" x14ac:dyDescent="0.2">
      <c r="AM2146" s="61"/>
      <c r="AN2146" s="61"/>
      <c r="AO2146" s="171"/>
      <c r="AP2146" s="61"/>
      <c r="AQ2146" s="61"/>
      <c r="AR2146" s="61"/>
      <c r="AS2146" s="61"/>
      <c r="AT2146" s="61"/>
      <c r="AU2146" s="61"/>
      <c r="AV2146" s="61"/>
      <c r="AW2146" s="61"/>
      <c r="AX2146" s="61"/>
      <c r="AY2146" s="61"/>
      <c r="AZ2146" s="61"/>
      <c r="BA2146" s="61"/>
    </row>
    <row r="2147" spans="39:53" x14ac:dyDescent="0.2">
      <c r="AM2147" s="61"/>
      <c r="AN2147" s="61"/>
      <c r="AO2147" s="171"/>
      <c r="AP2147" s="61"/>
      <c r="AQ2147" s="61"/>
      <c r="AR2147" s="61"/>
      <c r="AS2147" s="61"/>
      <c r="AT2147" s="61"/>
      <c r="AU2147" s="61"/>
      <c r="AV2147" s="61"/>
      <c r="AW2147" s="61"/>
      <c r="AX2147" s="61"/>
      <c r="AY2147" s="61"/>
      <c r="AZ2147" s="61"/>
      <c r="BA2147" s="61"/>
    </row>
    <row r="2148" spans="39:53" x14ac:dyDescent="0.2">
      <c r="AM2148" s="61"/>
      <c r="AN2148" s="61"/>
      <c r="AO2148" s="171"/>
      <c r="AP2148" s="61"/>
      <c r="AQ2148" s="61"/>
      <c r="AR2148" s="61"/>
      <c r="AS2148" s="61"/>
      <c r="AT2148" s="61"/>
      <c r="AU2148" s="61"/>
      <c r="AV2148" s="61"/>
      <c r="AW2148" s="61"/>
      <c r="AX2148" s="61"/>
      <c r="AY2148" s="61"/>
      <c r="AZ2148" s="61"/>
      <c r="BA2148" s="61"/>
    </row>
    <row r="2149" spans="39:53" x14ac:dyDescent="0.2">
      <c r="AM2149" s="61"/>
      <c r="AN2149" s="61"/>
      <c r="AO2149" s="171"/>
      <c r="AP2149" s="61"/>
      <c r="AQ2149" s="61"/>
      <c r="AR2149" s="61"/>
      <c r="AS2149" s="61"/>
      <c r="AT2149" s="61"/>
      <c r="AU2149" s="61"/>
      <c r="AV2149" s="61"/>
      <c r="AW2149" s="61"/>
      <c r="AX2149" s="61"/>
      <c r="AY2149" s="61"/>
      <c r="AZ2149" s="61"/>
      <c r="BA2149" s="61"/>
    </row>
    <row r="2150" spans="39:53" x14ac:dyDescent="0.2">
      <c r="AM2150" s="61"/>
      <c r="AN2150" s="61"/>
      <c r="AO2150" s="171"/>
      <c r="AP2150" s="61"/>
      <c r="AQ2150" s="61"/>
      <c r="AR2150" s="61"/>
      <c r="AS2150" s="61"/>
      <c r="AT2150" s="61"/>
      <c r="AU2150" s="61"/>
      <c r="AV2150" s="61"/>
      <c r="AW2150" s="61"/>
      <c r="AX2150" s="61"/>
      <c r="AY2150" s="61"/>
      <c r="AZ2150" s="61"/>
      <c r="BA2150" s="61"/>
    </row>
    <row r="2151" spans="39:53" x14ac:dyDescent="0.2">
      <c r="AM2151" s="61"/>
      <c r="AN2151" s="61"/>
      <c r="AO2151" s="171"/>
      <c r="AP2151" s="61"/>
      <c r="AQ2151" s="61"/>
      <c r="AR2151" s="61"/>
      <c r="AS2151" s="61"/>
      <c r="AT2151" s="61"/>
      <c r="AU2151" s="61"/>
      <c r="AV2151" s="61"/>
      <c r="AW2151" s="61"/>
      <c r="AX2151" s="61"/>
      <c r="AY2151" s="61"/>
      <c r="AZ2151" s="61"/>
      <c r="BA2151" s="61"/>
    </row>
    <row r="2152" spans="39:53" x14ac:dyDescent="0.2">
      <c r="AM2152" s="61"/>
      <c r="AN2152" s="61"/>
      <c r="AO2152" s="171"/>
      <c r="AP2152" s="61"/>
      <c r="AQ2152" s="61"/>
      <c r="AR2152" s="61"/>
      <c r="AS2152" s="61"/>
      <c r="AT2152" s="61"/>
      <c r="AU2152" s="61"/>
      <c r="AV2152" s="61"/>
      <c r="AW2152" s="61"/>
      <c r="AX2152" s="61"/>
      <c r="AY2152" s="61"/>
      <c r="AZ2152" s="61"/>
      <c r="BA2152" s="61"/>
    </row>
    <row r="2153" spans="39:53" x14ac:dyDescent="0.2">
      <c r="AM2153" s="61"/>
      <c r="AN2153" s="61"/>
      <c r="AO2153" s="171"/>
      <c r="AP2153" s="61"/>
      <c r="AQ2153" s="61"/>
      <c r="AR2153" s="61"/>
      <c r="AS2153" s="61"/>
      <c r="AT2153" s="61"/>
      <c r="AU2153" s="61"/>
      <c r="AV2153" s="61"/>
      <c r="AW2153" s="61"/>
      <c r="AX2153" s="61"/>
      <c r="AY2153" s="61"/>
      <c r="AZ2153" s="61"/>
      <c r="BA2153" s="61"/>
    </row>
    <row r="2154" spans="39:53" x14ac:dyDescent="0.2">
      <c r="AM2154" s="61"/>
      <c r="AN2154" s="61"/>
      <c r="AO2154" s="171"/>
      <c r="AP2154" s="61"/>
      <c r="AQ2154" s="61"/>
      <c r="AR2154" s="61"/>
      <c r="AS2154" s="61"/>
      <c r="AT2154" s="61"/>
      <c r="AU2154" s="61"/>
      <c r="AV2154" s="61"/>
      <c r="AW2154" s="61"/>
      <c r="AX2154" s="61"/>
      <c r="AY2154" s="61"/>
      <c r="AZ2154" s="61"/>
      <c r="BA2154" s="61"/>
    </row>
    <row r="2155" spans="39:53" x14ac:dyDescent="0.2">
      <c r="AM2155" s="61"/>
      <c r="AN2155" s="61"/>
      <c r="AO2155" s="171"/>
      <c r="AP2155" s="61"/>
      <c r="AQ2155" s="61"/>
      <c r="AR2155" s="61"/>
      <c r="AS2155" s="61"/>
      <c r="AT2155" s="61"/>
      <c r="AU2155" s="61"/>
      <c r="AV2155" s="61"/>
      <c r="AW2155" s="61"/>
      <c r="AX2155" s="61"/>
      <c r="AY2155" s="61"/>
      <c r="AZ2155" s="61"/>
      <c r="BA2155" s="61"/>
    </row>
    <row r="2156" spans="39:53" x14ac:dyDescent="0.2">
      <c r="AM2156" s="61"/>
      <c r="AN2156" s="61"/>
      <c r="AO2156" s="171"/>
      <c r="AP2156" s="61"/>
      <c r="AQ2156" s="61"/>
      <c r="AR2156" s="61"/>
      <c r="AS2156" s="61"/>
      <c r="AT2156" s="61"/>
      <c r="AU2156" s="61"/>
      <c r="AV2156" s="61"/>
      <c r="AW2156" s="61"/>
      <c r="AX2156" s="61"/>
      <c r="AY2156" s="61"/>
      <c r="AZ2156" s="61"/>
      <c r="BA2156" s="61"/>
    </row>
    <row r="2157" spans="39:53" x14ac:dyDescent="0.2">
      <c r="AM2157" s="61"/>
      <c r="AN2157" s="61"/>
      <c r="AO2157" s="171"/>
      <c r="AP2157" s="61"/>
      <c r="AQ2157" s="61"/>
      <c r="AR2157" s="61"/>
      <c r="AS2157" s="61"/>
      <c r="AT2157" s="61"/>
      <c r="AU2157" s="61"/>
      <c r="AV2157" s="61"/>
      <c r="AW2157" s="61"/>
      <c r="AX2157" s="61"/>
      <c r="AY2157" s="61"/>
      <c r="AZ2157" s="61"/>
      <c r="BA2157" s="61"/>
    </row>
    <row r="2158" spans="39:53" x14ac:dyDescent="0.2">
      <c r="AM2158" s="61"/>
      <c r="AN2158" s="61"/>
      <c r="AO2158" s="171"/>
      <c r="AP2158" s="61"/>
      <c r="AQ2158" s="61"/>
      <c r="AR2158" s="61"/>
      <c r="AS2158" s="61"/>
      <c r="AT2158" s="61"/>
      <c r="AU2158" s="61"/>
      <c r="AV2158" s="61"/>
      <c r="AW2158" s="61"/>
      <c r="AX2158" s="61"/>
      <c r="AY2158" s="61"/>
      <c r="AZ2158" s="61"/>
      <c r="BA2158" s="61"/>
    </row>
    <row r="2159" spans="39:53" x14ac:dyDescent="0.2">
      <c r="AM2159" s="61"/>
      <c r="AN2159" s="61"/>
      <c r="AO2159" s="171"/>
      <c r="AP2159" s="61"/>
      <c r="AQ2159" s="61"/>
      <c r="AR2159" s="61"/>
      <c r="AS2159" s="61"/>
      <c r="AT2159" s="61"/>
      <c r="AU2159" s="61"/>
      <c r="AV2159" s="61"/>
      <c r="AW2159" s="61"/>
      <c r="AX2159" s="61"/>
      <c r="AY2159" s="61"/>
      <c r="AZ2159" s="61"/>
      <c r="BA2159" s="61"/>
    </row>
    <row r="2160" spans="39:53" x14ac:dyDescent="0.2">
      <c r="AM2160" s="61"/>
      <c r="AN2160" s="61"/>
      <c r="AO2160" s="171"/>
      <c r="AP2160" s="61"/>
      <c r="AQ2160" s="61"/>
      <c r="AR2160" s="61"/>
      <c r="AS2160" s="61"/>
      <c r="AT2160" s="61"/>
      <c r="AU2160" s="61"/>
      <c r="AV2160" s="61"/>
      <c r="AW2160" s="61"/>
      <c r="AX2160" s="61"/>
      <c r="AY2160" s="61"/>
      <c r="AZ2160" s="61"/>
      <c r="BA2160" s="61"/>
    </row>
    <row r="2161" spans="39:53" x14ac:dyDescent="0.2">
      <c r="AM2161" s="61"/>
      <c r="AN2161" s="61"/>
      <c r="AO2161" s="171"/>
      <c r="AP2161" s="61"/>
      <c r="AQ2161" s="61"/>
      <c r="AR2161" s="61"/>
      <c r="AS2161" s="61"/>
      <c r="AT2161" s="61"/>
      <c r="AU2161" s="61"/>
      <c r="AV2161" s="61"/>
      <c r="AW2161" s="61"/>
      <c r="AX2161" s="61"/>
      <c r="AY2161" s="61"/>
      <c r="AZ2161" s="61"/>
      <c r="BA2161" s="61"/>
    </row>
    <row r="2162" spans="39:53" x14ac:dyDescent="0.2">
      <c r="AM2162" s="61"/>
      <c r="AN2162" s="61"/>
      <c r="AO2162" s="171"/>
      <c r="AP2162" s="61"/>
      <c r="AQ2162" s="61"/>
      <c r="AR2162" s="61"/>
      <c r="AS2162" s="61"/>
      <c r="AT2162" s="61"/>
      <c r="AU2162" s="61"/>
      <c r="AV2162" s="61"/>
      <c r="AW2162" s="61"/>
      <c r="AX2162" s="61"/>
      <c r="AY2162" s="61"/>
      <c r="AZ2162" s="61"/>
      <c r="BA2162" s="61"/>
    </row>
    <row r="2163" spans="39:53" x14ac:dyDescent="0.2">
      <c r="AM2163" s="61"/>
      <c r="AN2163" s="61"/>
      <c r="AO2163" s="171"/>
      <c r="AP2163" s="61"/>
      <c r="AQ2163" s="61"/>
      <c r="AR2163" s="61"/>
      <c r="AS2163" s="61"/>
      <c r="AT2163" s="61"/>
      <c r="AU2163" s="61"/>
      <c r="AV2163" s="61"/>
      <c r="AW2163" s="61"/>
      <c r="AX2163" s="61"/>
      <c r="AY2163" s="61"/>
      <c r="AZ2163" s="61"/>
      <c r="BA2163" s="61"/>
    </row>
    <row r="2164" spans="39:53" x14ac:dyDescent="0.2">
      <c r="AM2164" s="61"/>
      <c r="AN2164" s="61"/>
      <c r="AO2164" s="171"/>
      <c r="AP2164" s="61"/>
      <c r="AQ2164" s="61"/>
      <c r="AR2164" s="61"/>
      <c r="AS2164" s="61"/>
      <c r="AT2164" s="61"/>
      <c r="AU2164" s="61"/>
      <c r="AV2164" s="61"/>
      <c r="AW2164" s="61"/>
      <c r="AX2164" s="61"/>
      <c r="AY2164" s="61"/>
      <c r="AZ2164" s="61"/>
      <c r="BA2164" s="61"/>
    </row>
    <row r="2165" spans="39:53" x14ac:dyDescent="0.2">
      <c r="AM2165" s="61"/>
      <c r="AN2165" s="61"/>
      <c r="AO2165" s="171"/>
      <c r="AP2165" s="61"/>
      <c r="AQ2165" s="61"/>
      <c r="AR2165" s="61"/>
      <c r="AS2165" s="61"/>
      <c r="AT2165" s="61"/>
      <c r="AU2165" s="61"/>
      <c r="AV2165" s="61"/>
      <c r="AW2165" s="61"/>
      <c r="AX2165" s="61"/>
      <c r="AY2165" s="61"/>
      <c r="AZ2165" s="61"/>
      <c r="BA2165" s="61"/>
    </row>
    <row r="2166" spans="39:53" x14ac:dyDescent="0.2">
      <c r="AM2166" s="61"/>
      <c r="AN2166" s="61"/>
      <c r="AO2166" s="171"/>
      <c r="AP2166" s="61"/>
      <c r="AQ2166" s="61"/>
      <c r="AR2166" s="61"/>
      <c r="AS2166" s="61"/>
      <c r="AT2166" s="61"/>
      <c r="AU2166" s="61"/>
      <c r="AV2166" s="61"/>
      <c r="AW2166" s="61"/>
      <c r="AX2166" s="61"/>
      <c r="AY2166" s="61"/>
      <c r="AZ2166" s="61"/>
      <c r="BA2166" s="61"/>
    </row>
    <row r="2167" spans="39:53" x14ac:dyDescent="0.2">
      <c r="AM2167" s="61"/>
      <c r="AN2167" s="61"/>
      <c r="AO2167" s="171"/>
      <c r="AP2167" s="61"/>
      <c r="AQ2167" s="61"/>
      <c r="AR2167" s="61"/>
      <c r="AS2167" s="61"/>
      <c r="AT2167" s="61"/>
      <c r="AU2167" s="61"/>
      <c r="AV2167" s="61"/>
      <c r="AW2167" s="61"/>
      <c r="AX2167" s="61"/>
      <c r="AY2167" s="61"/>
      <c r="AZ2167" s="61"/>
      <c r="BA2167" s="61"/>
    </row>
    <row r="2168" spans="39:53" x14ac:dyDescent="0.2">
      <c r="AM2168" s="61"/>
      <c r="AN2168" s="61"/>
      <c r="AO2168" s="171"/>
      <c r="AP2168" s="61"/>
      <c r="AQ2168" s="61"/>
      <c r="AR2168" s="61"/>
      <c r="AS2168" s="61"/>
      <c r="AT2168" s="61"/>
      <c r="AU2168" s="61"/>
      <c r="AV2168" s="61"/>
      <c r="AW2168" s="61"/>
      <c r="AX2168" s="61"/>
      <c r="AY2168" s="61"/>
      <c r="AZ2168" s="61"/>
      <c r="BA2168" s="61"/>
    </row>
    <row r="2169" spans="39:53" x14ac:dyDescent="0.2">
      <c r="AM2169" s="61"/>
      <c r="AN2169" s="61"/>
      <c r="AO2169" s="171"/>
      <c r="AP2169" s="61"/>
      <c r="AQ2169" s="61"/>
      <c r="AR2169" s="61"/>
      <c r="AS2169" s="61"/>
      <c r="AT2169" s="61"/>
      <c r="AU2169" s="61"/>
      <c r="AV2169" s="61"/>
      <c r="AW2169" s="61"/>
      <c r="AX2169" s="61"/>
      <c r="AY2169" s="61"/>
      <c r="AZ2169" s="61"/>
      <c r="BA2169" s="61"/>
    </row>
    <row r="2170" spans="39:53" x14ac:dyDescent="0.2">
      <c r="AM2170" s="61"/>
      <c r="AN2170" s="61"/>
      <c r="AO2170" s="171"/>
      <c r="AP2170" s="61"/>
      <c r="AQ2170" s="61"/>
      <c r="AR2170" s="61"/>
      <c r="AS2170" s="61"/>
      <c r="AT2170" s="61"/>
      <c r="AU2170" s="61"/>
      <c r="AV2170" s="61"/>
      <c r="AW2170" s="61"/>
      <c r="AX2170" s="61"/>
      <c r="AY2170" s="61"/>
      <c r="AZ2170" s="61"/>
      <c r="BA2170" s="61"/>
    </row>
    <row r="2171" spans="39:53" x14ac:dyDescent="0.2">
      <c r="AM2171" s="61"/>
      <c r="AN2171" s="61"/>
      <c r="AO2171" s="171"/>
      <c r="AP2171" s="61"/>
      <c r="AQ2171" s="61"/>
      <c r="AR2171" s="61"/>
      <c r="AS2171" s="61"/>
      <c r="AT2171" s="61"/>
      <c r="AU2171" s="61"/>
      <c r="AV2171" s="61"/>
      <c r="AW2171" s="61"/>
      <c r="AX2171" s="61"/>
      <c r="AY2171" s="61"/>
      <c r="AZ2171" s="61"/>
      <c r="BA2171" s="61"/>
    </row>
    <row r="2172" spans="39:53" x14ac:dyDescent="0.2">
      <c r="AM2172" s="61"/>
      <c r="AN2172" s="61"/>
      <c r="AO2172" s="171"/>
      <c r="AP2172" s="61"/>
      <c r="AQ2172" s="61"/>
      <c r="AR2172" s="61"/>
      <c r="AS2172" s="61"/>
      <c r="AT2172" s="61"/>
      <c r="AU2172" s="61"/>
      <c r="AV2172" s="61"/>
      <c r="AW2172" s="61"/>
      <c r="AX2172" s="61"/>
      <c r="AY2172" s="61"/>
      <c r="AZ2172" s="61"/>
      <c r="BA2172" s="61"/>
    </row>
    <row r="2173" spans="39:53" x14ac:dyDescent="0.2">
      <c r="AM2173" s="61"/>
      <c r="AN2173" s="61"/>
      <c r="AO2173" s="171"/>
      <c r="AP2173" s="61"/>
      <c r="AQ2173" s="61"/>
      <c r="AR2173" s="61"/>
      <c r="AS2173" s="61"/>
      <c r="AT2173" s="61"/>
      <c r="AU2173" s="61"/>
      <c r="AV2173" s="61"/>
      <c r="AW2173" s="61"/>
      <c r="AX2173" s="61"/>
      <c r="AY2173" s="61"/>
      <c r="AZ2173" s="61"/>
      <c r="BA2173" s="61"/>
    </row>
    <row r="2174" spans="39:53" x14ac:dyDescent="0.2">
      <c r="AM2174" s="61"/>
      <c r="AN2174" s="61"/>
      <c r="AO2174" s="171"/>
      <c r="AP2174" s="61"/>
      <c r="AQ2174" s="61"/>
      <c r="AR2174" s="61"/>
      <c r="AS2174" s="61"/>
      <c r="AT2174" s="61"/>
      <c r="AU2174" s="61"/>
      <c r="AV2174" s="61"/>
      <c r="AW2174" s="61"/>
      <c r="AX2174" s="61"/>
      <c r="AY2174" s="61"/>
      <c r="AZ2174" s="61"/>
      <c r="BA2174" s="61"/>
    </row>
    <row r="2175" spans="39:53" x14ac:dyDescent="0.2">
      <c r="AM2175" s="61"/>
      <c r="AN2175" s="61"/>
      <c r="AO2175" s="171"/>
      <c r="AP2175" s="61"/>
      <c r="AQ2175" s="61"/>
      <c r="AR2175" s="61"/>
      <c r="AS2175" s="61"/>
      <c r="AT2175" s="61"/>
      <c r="AU2175" s="61"/>
      <c r="AV2175" s="61"/>
      <c r="AW2175" s="61"/>
      <c r="AX2175" s="61"/>
      <c r="AY2175" s="61"/>
      <c r="AZ2175" s="61"/>
      <c r="BA2175" s="61"/>
    </row>
    <row r="2176" spans="39:53" x14ac:dyDescent="0.2">
      <c r="AM2176" s="61"/>
      <c r="AN2176" s="61"/>
      <c r="AO2176" s="171"/>
      <c r="AP2176" s="61"/>
      <c r="AQ2176" s="61"/>
      <c r="AR2176" s="61"/>
      <c r="AS2176" s="61"/>
      <c r="AT2176" s="61"/>
      <c r="AU2176" s="61"/>
      <c r="AV2176" s="61"/>
      <c r="AW2176" s="61"/>
      <c r="AX2176" s="61"/>
      <c r="AY2176" s="61"/>
      <c r="AZ2176" s="61"/>
      <c r="BA2176" s="61"/>
    </row>
    <row r="2177" spans="39:53" x14ac:dyDescent="0.2">
      <c r="AM2177" s="61"/>
      <c r="AN2177" s="61"/>
      <c r="AO2177" s="171"/>
      <c r="AP2177" s="61"/>
      <c r="AQ2177" s="61"/>
      <c r="AR2177" s="61"/>
      <c r="AS2177" s="61"/>
      <c r="AT2177" s="61"/>
      <c r="AU2177" s="61"/>
      <c r="AV2177" s="61"/>
      <c r="AW2177" s="61"/>
      <c r="AX2177" s="61"/>
      <c r="AY2177" s="61"/>
      <c r="AZ2177" s="61"/>
      <c r="BA2177" s="61"/>
    </row>
    <row r="2178" spans="39:53" x14ac:dyDescent="0.2">
      <c r="AM2178" s="61"/>
      <c r="AN2178" s="61"/>
      <c r="AO2178" s="171"/>
      <c r="AP2178" s="61"/>
      <c r="AQ2178" s="61"/>
      <c r="AR2178" s="61"/>
      <c r="AS2178" s="61"/>
      <c r="AT2178" s="61"/>
      <c r="AU2178" s="61"/>
      <c r="AV2178" s="61"/>
      <c r="AW2178" s="61"/>
      <c r="AX2178" s="61"/>
      <c r="AY2178" s="61"/>
      <c r="AZ2178" s="61"/>
      <c r="BA2178" s="61"/>
    </row>
    <row r="2179" spans="39:53" x14ac:dyDescent="0.2">
      <c r="AM2179" s="61"/>
      <c r="AN2179" s="61"/>
      <c r="AO2179" s="171"/>
      <c r="AP2179" s="61"/>
      <c r="AQ2179" s="61"/>
      <c r="AR2179" s="61"/>
      <c r="AS2179" s="61"/>
      <c r="AT2179" s="61"/>
      <c r="AU2179" s="61"/>
      <c r="AV2179" s="61"/>
      <c r="AW2179" s="61"/>
      <c r="AX2179" s="61"/>
      <c r="AY2179" s="61"/>
      <c r="AZ2179" s="61"/>
      <c r="BA2179" s="61"/>
    </row>
    <row r="2180" spans="39:53" x14ac:dyDescent="0.2">
      <c r="AM2180" s="61"/>
      <c r="AN2180" s="61"/>
      <c r="AO2180" s="171"/>
      <c r="AP2180" s="61"/>
      <c r="AQ2180" s="61"/>
      <c r="AR2180" s="61"/>
      <c r="AS2180" s="61"/>
      <c r="AT2180" s="61"/>
      <c r="AU2180" s="61"/>
      <c r="AV2180" s="61"/>
      <c r="AW2180" s="61"/>
      <c r="AX2180" s="61"/>
      <c r="AY2180" s="61"/>
      <c r="AZ2180" s="61"/>
      <c r="BA2180" s="61"/>
    </row>
    <row r="2181" spans="39:53" x14ac:dyDescent="0.2">
      <c r="AM2181" s="61"/>
      <c r="AN2181" s="61"/>
      <c r="AO2181" s="171"/>
      <c r="AP2181" s="61"/>
      <c r="AQ2181" s="61"/>
      <c r="AR2181" s="61"/>
      <c r="AS2181" s="61"/>
      <c r="AT2181" s="61"/>
      <c r="AU2181" s="61"/>
      <c r="AV2181" s="61"/>
      <c r="AW2181" s="61"/>
      <c r="AX2181" s="61"/>
      <c r="AY2181" s="61"/>
      <c r="AZ2181" s="61"/>
      <c r="BA2181" s="61"/>
    </row>
    <row r="2182" spans="39:53" x14ac:dyDescent="0.2">
      <c r="AM2182" s="61"/>
      <c r="AN2182" s="61"/>
      <c r="AO2182" s="171"/>
      <c r="AP2182" s="61"/>
      <c r="AQ2182" s="61"/>
      <c r="AR2182" s="61"/>
      <c r="AS2182" s="61"/>
      <c r="AT2182" s="61"/>
      <c r="AU2182" s="61"/>
      <c r="AV2182" s="61"/>
      <c r="AW2182" s="61"/>
      <c r="AX2182" s="61"/>
      <c r="AY2182" s="61"/>
      <c r="AZ2182" s="61"/>
      <c r="BA2182" s="61"/>
    </row>
    <row r="2183" spans="39:53" x14ac:dyDescent="0.2">
      <c r="AM2183" s="61"/>
      <c r="AN2183" s="61"/>
      <c r="AO2183" s="171"/>
      <c r="AP2183" s="61"/>
      <c r="AQ2183" s="61"/>
      <c r="AR2183" s="61"/>
      <c r="AS2183" s="61"/>
      <c r="AT2183" s="61"/>
      <c r="AU2183" s="61"/>
      <c r="AV2183" s="61"/>
      <c r="AW2183" s="61"/>
      <c r="AX2183" s="61"/>
      <c r="AY2183" s="61"/>
      <c r="AZ2183" s="61"/>
      <c r="BA2183" s="61"/>
    </row>
    <row r="2184" spans="39:53" x14ac:dyDescent="0.2">
      <c r="AM2184" s="61"/>
      <c r="AN2184" s="61"/>
      <c r="AO2184" s="171"/>
      <c r="AP2184" s="61"/>
      <c r="AQ2184" s="61"/>
      <c r="AR2184" s="61"/>
      <c r="AS2184" s="61"/>
      <c r="AT2184" s="61"/>
      <c r="AU2184" s="61"/>
      <c r="AV2184" s="61"/>
      <c r="AW2184" s="61"/>
      <c r="AX2184" s="61"/>
      <c r="AY2184" s="61"/>
      <c r="AZ2184" s="61"/>
      <c r="BA2184" s="61"/>
    </row>
    <row r="2185" spans="39:53" x14ac:dyDescent="0.2">
      <c r="AM2185" s="61"/>
      <c r="AN2185" s="61"/>
      <c r="AO2185" s="171"/>
      <c r="AP2185" s="61"/>
      <c r="AQ2185" s="61"/>
      <c r="AR2185" s="61"/>
      <c r="AS2185" s="61"/>
      <c r="AT2185" s="61"/>
      <c r="AU2185" s="61"/>
      <c r="AV2185" s="61"/>
      <c r="AW2185" s="61"/>
      <c r="AX2185" s="61"/>
      <c r="AY2185" s="61"/>
      <c r="AZ2185" s="61"/>
      <c r="BA2185" s="61"/>
    </row>
    <row r="2186" spans="39:53" x14ac:dyDescent="0.2">
      <c r="AM2186" s="61"/>
      <c r="AN2186" s="61"/>
      <c r="AO2186" s="171"/>
      <c r="AP2186" s="61"/>
      <c r="AQ2186" s="61"/>
      <c r="AR2186" s="61"/>
      <c r="AS2186" s="61"/>
      <c r="AT2186" s="61"/>
      <c r="AU2186" s="61"/>
      <c r="AV2186" s="61"/>
      <c r="AW2186" s="61"/>
      <c r="AX2186" s="61"/>
      <c r="AY2186" s="61"/>
      <c r="AZ2186" s="61"/>
      <c r="BA2186" s="61"/>
    </row>
    <row r="2187" spans="39:53" x14ac:dyDescent="0.2">
      <c r="AM2187" s="61"/>
      <c r="AN2187" s="61"/>
      <c r="AO2187" s="171"/>
      <c r="AP2187" s="61"/>
      <c r="AQ2187" s="61"/>
      <c r="AR2187" s="61"/>
      <c r="AS2187" s="61"/>
      <c r="AT2187" s="61"/>
      <c r="AU2187" s="61"/>
      <c r="AV2187" s="61"/>
      <c r="AW2187" s="61"/>
      <c r="AX2187" s="61"/>
      <c r="AY2187" s="61"/>
      <c r="AZ2187" s="61"/>
      <c r="BA2187" s="61"/>
    </row>
    <row r="2188" spans="39:53" x14ac:dyDescent="0.2">
      <c r="AM2188" s="61"/>
      <c r="AN2188" s="61"/>
      <c r="AO2188" s="171"/>
      <c r="AP2188" s="61"/>
      <c r="AQ2188" s="61"/>
      <c r="AR2188" s="61"/>
      <c r="AS2188" s="61"/>
      <c r="AT2188" s="61"/>
      <c r="AU2188" s="61"/>
      <c r="AV2188" s="61"/>
      <c r="AW2188" s="61"/>
      <c r="AX2188" s="61"/>
      <c r="AY2188" s="61"/>
      <c r="AZ2188" s="61"/>
      <c r="BA2188" s="61"/>
    </row>
    <row r="2189" spans="39:53" x14ac:dyDescent="0.2">
      <c r="AM2189" s="61"/>
      <c r="AN2189" s="61"/>
      <c r="AO2189" s="171"/>
      <c r="AP2189" s="61"/>
      <c r="AQ2189" s="61"/>
      <c r="AR2189" s="61"/>
      <c r="AS2189" s="61"/>
      <c r="AT2189" s="61"/>
      <c r="AU2189" s="61"/>
      <c r="AV2189" s="61"/>
      <c r="AW2189" s="61"/>
      <c r="AX2189" s="61"/>
      <c r="AY2189" s="61"/>
      <c r="AZ2189" s="61"/>
      <c r="BA2189" s="61"/>
    </row>
    <row r="2190" spans="39:53" x14ac:dyDescent="0.2">
      <c r="AM2190" s="61"/>
      <c r="AN2190" s="61"/>
      <c r="AO2190" s="171"/>
      <c r="AP2190" s="61"/>
      <c r="AQ2190" s="61"/>
      <c r="AR2190" s="61"/>
      <c r="AS2190" s="61"/>
      <c r="AT2190" s="61"/>
      <c r="AU2190" s="61"/>
      <c r="AV2190" s="61"/>
      <c r="AW2190" s="61"/>
      <c r="AX2190" s="61"/>
      <c r="AY2190" s="61"/>
      <c r="AZ2190" s="61"/>
      <c r="BA2190" s="61"/>
    </row>
    <row r="2191" spans="39:53" x14ac:dyDescent="0.2">
      <c r="AM2191" s="61"/>
      <c r="AN2191" s="61"/>
      <c r="AO2191" s="171"/>
      <c r="AP2191" s="61"/>
      <c r="AQ2191" s="61"/>
      <c r="AR2191" s="61"/>
      <c r="AS2191" s="61"/>
      <c r="AT2191" s="61"/>
      <c r="AU2191" s="61"/>
      <c r="AV2191" s="61"/>
      <c r="AW2191" s="61"/>
      <c r="AX2191" s="61"/>
      <c r="AY2191" s="61"/>
      <c r="AZ2191" s="61"/>
      <c r="BA2191" s="61"/>
    </row>
    <row r="2192" spans="39:53" x14ac:dyDescent="0.2">
      <c r="AM2192" s="61"/>
      <c r="AN2192" s="61"/>
      <c r="AO2192" s="171"/>
      <c r="AP2192" s="61"/>
      <c r="AQ2192" s="61"/>
      <c r="AR2192" s="61"/>
      <c r="AS2192" s="61"/>
      <c r="AT2192" s="61"/>
      <c r="AU2192" s="61"/>
      <c r="AV2192" s="61"/>
      <c r="AW2192" s="61"/>
      <c r="AX2192" s="61"/>
      <c r="AY2192" s="61"/>
      <c r="AZ2192" s="61"/>
      <c r="BA2192" s="61"/>
    </row>
    <row r="2193" spans="39:53" x14ac:dyDescent="0.2">
      <c r="AM2193" s="61"/>
      <c r="AN2193" s="61"/>
      <c r="AO2193" s="171"/>
      <c r="AP2193" s="61"/>
      <c r="AQ2193" s="61"/>
      <c r="AR2193" s="61"/>
      <c r="AS2193" s="61"/>
      <c r="AT2193" s="61"/>
      <c r="AU2193" s="61"/>
      <c r="AV2193" s="61"/>
      <c r="AW2193" s="61"/>
      <c r="AX2193" s="61"/>
      <c r="AY2193" s="61"/>
      <c r="AZ2193" s="61"/>
      <c r="BA2193" s="61"/>
    </row>
    <row r="2194" spans="39:53" x14ac:dyDescent="0.2">
      <c r="AM2194" s="61"/>
      <c r="AN2194" s="61"/>
      <c r="AO2194" s="171"/>
      <c r="AP2194" s="61"/>
      <c r="AQ2194" s="61"/>
      <c r="AR2194" s="61"/>
      <c r="AS2194" s="61"/>
      <c r="AT2194" s="61"/>
      <c r="AU2194" s="61"/>
      <c r="AV2194" s="61"/>
      <c r="AW2194" s="61"/>
      <c r="AX2194" s="61"/>
      <c r="AY2194" s="61"/>
      <c r="AZ2194" s="61"/>
      <c r="BA2194" s="61"/>
    </row>
    <row r="2195" spans="39:53" x14ac:dyDescent="0.2">
      <c r="AM2195" s="61"/>
      <c r="AN2195" s="61"/>
      <c r="AO2195" s="171"/>
      <c r="AP2195" s="61"/>
      <c r="AQ2195" s="61"/>
      <c r="AR2195" s="61"/>
      <c r="AS2195" s="61"/>
      <c r="AT2195" s="61"/>
      <c r="AU2195" s="61"/>
      <c r="AV2195" s="61"/>
      <c r="AW2195" s="61"/>
      <c r="AX2195" s="61"/>
      <c r="AY2195" s="61"/>
      <c r="AZ2195" s="61"/>
      <c r="BA2195" s="61"/>
    </row>
    <row r="2196" spans="39:53" x14ac:dyDescent="0.2">
      <c r="AM2196" s="61"/>
      <c r="AN2196" s="61"/>
      <c r="AO2196" s="171"/>
      <c r="AP2196" s="61"/>
      <c r="AQ2196" s="61"/>
      <c r="AR2196" s="61"/>
      <c r="AS2196" s="61"/>
      <c r="AT2196" s="61"/>
      <c r="AU2196" s="61"/>
      <c r="AV2196" s="61"/>
      <c r="AW2196" s="61"/>
      <c r="AX2196" s="61"/>
      <c r="AY2196" s="61"/>
      <c r="AZ2196" s="61"/>
      <c r="BA2196" s="61"/>
    </row>
    <row r="2197" spans="39:53" x14ac:dyDescent="0.2">
      <c r="AM2197" s="61"/>
      <c r="AN2197" s="61"/>
      <c r="AO2197" s="171"/>
      <c r="AP2197" s="61"/>
      <c r="AQ2197" s="61"/>
      <c r="AR2197" s="61"/>
      <c r="AS2197" s="61"/>
      <c r="AT2197" s="61"/>
      <c r="AU2197" s="61"/>
      <c r="AV2197" s="61"/>
      <c r="AW2197" s="61"/>
      <c r="AX2197" s="61"/>
      <c r="AY2197" s="61"/>
      <c r="AZ2197" s="61"/>
      <c r="BA2197" s="61"/>
    </row>
    <row r="2198" spans="39:53" x14ac:dyDescent="0.2">
      <c r="AM2198" s="61"/>
      <c r="AN2198" s="61"/>
      <c r="AO2198" s="171"/>
      <c r="AP2198" s="61"/>
      <c r="AQ2198" s="61"/>
      <c r="AR2198" s="61"/>
      <c r="AS2198" s="61"/>
      <c r="AT2198" s="61"/>
      <c r="AU2198" s="61"/>
      <c r="AV2198" s="61"/>
      <c r="AW2198" s="61"/>
      <c r="AX2198" s="61"/>
      <c r="AY2198" s="61"/>
      <c r="AZ2198" s="61"/>
      <c r="BA2198" s="61"/>
    </row>
    <row r="2199" spans="39:53" x14ac:dyDescent="0.2">
      <c r="AM2199" s="61"/>
      <c r="AN2199" s="61"/>
      <c r="AO2199" s="171"/>
      <c r="AP2199" s="61"/>
      <c r="AQ2199" s="61"/>
      <c r="AR2199" s="61"/>
      <c r="AS2199" s="61"/>
      <c r="AT2199" s="61"/>
      <c r="AU2199" s="61"/>
      <c r="AV2199" s="61"/>
      <c r="AW2199" s="61"/>
      <c r="AX2199" s="61"/>
      <c r="AY2199" s="61"/>
      <c r="AZ2199" s="61"/>
      <c r="BA2199" s="61"/>
    </row>
    <row r="2200" spans="39:53" x14ac:dyDescent="0.2">
      <c r="AM2200" s="61"/>
      <c r="AN2200" s="61"/>
      <c r="AO2200" s="171"/>
      <c r="AP2200" s="61"/>
      <c r="AQ2200" s="61"/>
      <c r="AR2200" s="61"/>
      <c r="AS2200" s="61"/>
      <c r="AT2200" s="61"/>
      <c r="AU2200" s="61"/>
      <c r="AV2200" s="61"/>
      <c r="AW2200" s="61"/>
      <c r="AX2200" s="61"/>
      <c r="AY2200" s="61"/>
      <c r="AZ2200" s="61"/>
      <c r="BA2200" s="61"/>
    </row>
    <row r="2201" spans="39:53" x14ac:dyDescent="0.2">
      <c r="AM2201" s="61"/>
      <c r="AN2201" s="61"/>
      <c r="AO2201" s="171"/>
      <c r="AP2201" s="61"/>
      <c r="AQ2201" s="61"/>
      <c r="AR2201" s="61"/>
      <c r="AS2201" s="61"/>
      <c r="AT2201" s="61"/>
      <c r="AU2201" s="61"/>
      <c r="AV2201" s="61"/>
      <c r="AW2201" s="61"/>
      <c r="AX2201" s="61"/>
      <c r="AY2201" s="61"/>
      <c r="AZ2201" s="61"/>
      <c r="BA2201" s="61"/>
    </row>
    <row r="2202" spans="39:53" x14ac:dyDescent="0.2">
      <c r="AM2202" s="61"/>
      <c r="AN2202" s="61"/>
      <c r="AO2202" s="171"/>
      <c r="AP2202" s="61"/>
      <c r="AQ2202" s="61"/>
      <c r="AR2202" s="61"/>
      <c r="AS2202" s="61"/>
      <c r="AT2202" s="61"/>
      <c r="AU2202" s="61"/>
      <c r="AV2202" s="61"/>
      <c r="AW2202" s="61"/>
      <c r="AX2202" s="61"/>
      <c r="AY2202" s="61"/>
      <c r="AZ2202" s="61"/>
      <c r="BA2202" s="61"/>
    </row>
    <row r="2203" spans="39:53" x14ac:dyDescent="0.2">
      <c r="AM2203" s="61"/>
      <c r="AN2203" s="61"/>
      <c r="AO2203" s="171"/>
      <c r="AP2203" s="61"/>
      <c r="AQ2203" s="61"/>
      <c r="AR2203" s="61"/>
      <c r="AS2203" s="61"/>
      <c r="AT2203" s="61"/>
      <c r="AU2203" s="61"/>
      <c r="AV2203" s="61"/>
      <c r="AW2203" s="61"/>
      <c r="AX2203" s="61"/>
      <c r="AY2203" s="61"/>
      <c r="AZ2203" s="61"/>
      <c r="BA2203" s="61"/>
    </row>
    <row r="2204" spans="39:53" x14ac:dyDescent="0.2">
      <c r="AM2204" s="61"/>
      <c r="AN2204" s="61"/>
      <c r="AO2204" s="171"/>
      <c r="AP2204" s="61"/>
      <c r="AQ2204" s="61"/>
      <c r="AR2204" s="61"/>
      <c r="AS2204" s="61"/>
      <c r="AT2204" s="61"/>
      <c r="AU2204" s="61"/>
      <c r="AV2204" s="61"/>
      <c r="AW2204" s="61"/>
      <c r="AX2204" s="61"/>
      <c r="AY2204" s="61"/>
      <c r="AZ2204" s="61"/>
      <c r="BA2204" s="61"/>
    </row>
    <row r="2205" spans="39:53" x14ac:dyDescent="0.2">
      <c r="AM2205" s="61"/>
      <c r="AN2205" s="61"/>
      <c r="AO2205" s="171"/>
      <c r="AP2205" s="61"/>
      <c r="AQ2205" s="61"/>
      <c r="AR2205" s="61"/>
      <c r="AS2205" s="61"/>
      <c r="AT2205" s="61"/>
      <c r="AU2205" s="61"/>
      <c r="AV2205" s="61"/>
      <c r="AW2205" s="61"/>
      <c r="AX2205" s="61"/>
      <c r="AY2205" s="61"/>
      <c r="AZ2205" s="61"/>
      <c r="BA2205" s="61"/>
    </row>
    <row r="2206" spans="39:53" x14ac:dyDescent="0.2">
      <c r="AM2206" s="61"/>
      <c r="AN2206" s="61"/>
      <c r="AO2206" s="171"/>
      <c r="AP2206" s="61"/>
      <c r="AQ2206" s="61"/>
      <c r="AR2206" s="61"/>
      <c r="AS2206" s="61"/>
      <c r="AT2206" s="61"/>
      <c r="AU2206" s="61"/>
      <c r="AV2206" s="61"/>
      <c r="AW2206" s="61"/>
      <c r="AX2206" s="61"/>
      <c r="AY2206" s="61"/>
      <c r="AZ2206" s="61"/>
      <c r="BA2206" s="61"/>
    </row>
    <row r="2207" spans="39:53" x14ac:dyDescent="0.2">
      <c r="AM2207" s="61"/>
      <c r="AN2207" s="61"/>
      <c r="AO2207" s="171"/>
      <c r="AP2207" s="61"/>
      <c r="AQ2207" s="61"/>
      <c r="AR2207" s="61"/>
      <c r="AS2207" s="61"/>
      <c r="AT2207" s="61"/>
      <c r="AU2207" s="61"/>
      <c r="AV2207" s="61"/>
      <c r="AW2207" s="61"/>
      <c r="AX2207" s="61"/>
      <c r="AY2207" s="61"/>
      <c r="AZ2207" s="61"/>
      <c r="BA2207" s="61"/>
    </row>
    <row r="2208" spans="39:53" x14ac:dyDescent="0.2">
      <c r="AM2208" s="61"/>
      <c r="AN2208" s="61"/>
      <c r="AO2208" s="171"/>
      <c r="AP2208" s="61"/>
      <c r="AQ2208" s="61"/>
      <c r="AR2208" s="61"/>
      <c r="AS2208" s="61"/>
      <c r="AT2208" s="61"/>
      <c r="AU2208" s="61"/>
      <c r="AV2208" s="61"/>
      <c r="AW2208" s="61"/>
      <c r="AX2208" s="61"/>
      <c r="AY2208" s="61"/>
      <c r="AZ2208" s="61"/>
      <c r="BA2208" s="61"/>
    </row>
    <row r="2209" spans="39:53" x14ac:dyDescent="0.2">
      <c r="AM2209" s="61"/>
      <c r="AN2209" s="61"/>
      <c r="AO2209" s="171"/>
      <c r="AP2209" s="61"/>
      <c r="AQ2209" s="61"/>
      <c r="AR2209" s="61"/>
      <c r="AS2209" s="61"/>
      <c r="AT2209" s="61"/>
      <c r="AU2209" s="61"/>
      <c r="AV2209" s="61"/>
      <c r="AW2209" s="61"/>
      <c r="AX2209" s="61"/>
      <c r="AY2209" s="61"/>
      <c r="AZ2209" s="61"/>
      <c r="BA2209" s="61"/>
    </row>
    <row r="2210" spans="39:53" x14ac:dyDescent="0.2">
      <c r="AM2210" s="61"/>
      <c r="AN2210" s="61"/>
      <c r="AO2210" s="171"/>
      <c r="AP2210" s="61"/>
      <c r="AQ2210" s="61"/>
      <c r="AR2210" s="61"/>
      <c r="AS2210" s="61"/>
      <c r="AT2210" s="61"/>
      <c r="AU2210" s="61"/>
      <c r="AV2210" s="61"/>
      <c r="AW2210" s="61"/>
      <c r="AX2210" s="61"/>
      <c r="AY2210" s="61"/>
      <c r="AZ2210" s="61"/>
      <c r="BA2210" s="61"/>
    </row>
    <row r="2211" spans="39:53" x14ac:dyDescent="0.2">
      <c r="AM2211" s="61"/>
      <c r="AN2211" s="61"/>
      <c r="AO2211" s="171"/>
      <c r="AP2211" s="61"/>
      <c r="AQ2211" s="61"/>
      <c r="AR2211" s="61"/>
      <c r="AS2211" s="61"/>
      <c r="AT2211" s="61"/>
      <c r="AU2211" s="61"/>
      <c r="AV2211" s="61"/>
      <c r="AW2211" s="61"/>
      <c r="AX2211" s="61"/>
      <c r="AY2211" s="61"/>
      <c r="AZ2211" s="61"/>
      <c r="BA2211" s="61"/>
    </row>
    <row r="2212" spans="39:53" x14ac:dyDescent="0.2">
      <c r="AM2212" s="61"/>
      <c r="AN2212" s="61"/>
      <c r="AO2212" s="171"/>
      <c r="AP2212" s="61"/>
      <c r="AQ2212" s="61"/>
      <c r="AR2212" s="61"/>
      <c r="AS2212" s="61"/>
      <c r="AT2212" s="61"/>
      <c r="AU2212" s="61"/>
      <c r="AV2212" s="61"/>
      <c r="AW2212" s="61"/>
      <c r="AX2212" s="61"/>
      <c r="AY2212" s="61"/>
      <c r="AZ2212" s="61"/>
      <c r="BA2212" s="61"/>
    </row>
    <row r="2213" spans="39:53" x14ac:dyDescent="0.2">
      <c r="AM2213" s="61"/>
      <c r="AN2213" s="61"/>
      <c r="AO2213" s="171"/>
      <c r="AP2213" s="61"/>
      <c r="AQ2213" s="61"/>
      <c r="AR2213" s="61"/>
      <c r="AS2213" s="61"/>
      <c r="AT2213" s="61"/>
      <c r="AU2213" s="61"/>
      <c r="AV2213" s="61"/>
      <c r="AW2213" s="61"/>
      <c r="AX2213" s="61"/>
      <c r="AY2213" s="61"/>
      <c r="AZ2213" s="61"/>
      <c r="BA2213" s="61"/>
    </row>
    <row r="2214" spans="39:53" x14ac:dyDescent="0.2">
      <c r="AM2214" s="61"/>
      <c r="AN2214" s="61"/>
      <c r="AO2214" s="171"/>
      <c r="AP2214" s="61"/>
      <c r="AQ2214" s="61"/>
      <c r="AR2214" s="61"/>
      <c r="AS2214" s="61"/>
      <c r="AT2214" s="61"/>
      <c r="AU2214" s="61"/>
      <c r="AV2214" s="61"/>
      <c r="AW2214" s="61"/>
      <c r="AX2214" s="61"/>
      <c r="AY2214" s="61"/>
      <c r="AZ2214" s="61"/>
      <c r="BA2214" s="61"/>
    </row>
    <row r="2215" spans="39:53" x14ac:dyDescent="0.2">
      <c r="AM2215" s="61"/>
      <c r="AN2215" s="61"/>
      <c r="AO2215" s="171"/>
      <c r="AP2215" s="61"/>
      <c r="AQ2215" s="61"/>
      <c r="AR2215" s="61"/>
      <c r="AS2215" s="61"/>
      <c r="AT2215" s="61"/>
      <c r="AU2215" s="61"/>
      <c r="AV2215" s="61"/>
      <c r="AW2215" s="61"/>
      <c r="AX2215" s="61"/>
      <c r="AY2215" s="61"/>
      <c r="AZ2215" s="61"/>
      <c r="BA2215" s="61"/>
    </row>
    <row r="2216" spans="39:53" x14ac:dyDescent="0.2">
      <c r="AM2216" s="61"/>
      <c r="AN2216" s="61"/>
      <c r="AO2216" s="171"/>
      <c r="AP2216" s="61"/>
      <c r="AQ2216" s="61"/>
      <c r="AR2216" s="61"/>
      <c r="AS2216" s="61"/>
      <c r="AT2216" s="61"/>
      <c r="AU2216" s="61"/>
      <c r="AV2216" s="61"/>
      <c r="AW2216" s="61"/>
      <c r="AX2216" s="61"/>
      <c r="AY2216" s="61"/>
      <c r="AZ2216" s="61"/>
      <c r="BA2216" s="61"/>
    </row>
    <row r="2217" spans="39:53" x14ac:dyDescent="0.2">
      <c r="AM2217" s="61"/>
      <c r="AN2217" s="61"/>
      <c r="AO2217" s="171"/>
      <c r="AP2217" s="61"/>
      <c r="AQ2217" s="61"/>
      <c r="AR2217" s="61"/>
      <c r="AS2217" s="61"/>
      <c r="AT2217" s="61"/>
      <c r="AU2217" s="61"/>
      <c r="AV2217" s="61"/>
      <c r="AW2217" s="61"/>
      <c r="AX2217" s="61"/>
      <c r="AY2217" s="61"/>
      <c r="AZ2217" s="61"/>
      <c r="BA2217" s="61"/>
    </row>
    <row r="2218" spans="39:53" x14ac:dyDescent="0.2">
      <c r="AM2218" s="61"/>
      <c r="AN2218" s="61"/>
      <c r="AO2218" s="171"/>
      <c r="AP2218" s="61"/>
      <c r="AQ2218" s="61"/>
      <c r="AR2218" s="61"/>
      <c r="AS2218" s="61"/>
      <c r="AT2218" s="61"/>
      <c r="AU2218" s="61"/>
      <c r="AV2218" s="61"/>
      <c r="AW2218" s="61"/>
      <c r="AX2218" s="61"/>
      <c r="AY2218" s="61"/>
      <c r="AZ2218" s="61"/>
      <c r="BA2218" s="61"/>
    </row>
    <row r="2219" spans="39:53" x14ac:dyDescent="0.2">
      <c r="AM2219" s="61"/>
      <c r="AN2219" s="61"/>
      <c r="AO2219" s="171"/>
      <c r="AP2219" s="61"/>
      <c r="AQ2219" s="61"/>
      <c r="AR2219" s="61"/>
      <c r="AS2219" s="61"/>
      <c r="AT2219" s="61"/>
      <c r="AU2219" s="61"/>
      <c r="AV2219" s="61"/>
      <c r="AW2219" s="61"/>
      <c r="AX2219" s="61"/>
      <c r="AY2219" s="61"/>
      <c r="AZ2219" s="61"/>
      <c r="BA2219" s="61"/>
    </row>
    <row r="2220" spans="39:53" x14ac:dyDescent="0.2">
      <c r="AM2220" s="61"/>
      <c r="AN2220" s="61"/>
      <c r="AO2220" s="171"/>
      <c r="AP2220" s="61"/>
      <c r="AQ2220" s="61"/>
      <c r="AR2220" s="61"/>
      <c r="AS2220" s="61"/>
      <c r="AT2220" s="61"/>
      <c r="AU2220" s="61"/>
      <c r="AV2220" s="61"/>
      <c r="AW2220" s="61"/>
      <c r="AX2220" s="61"/>
      <c r="AY2220" s="61"/>
      <c r="AZ2220" s="61"/>
      <c r="BA2220" s="61"/>
    </row>
    <row r="2221" spans="39:53" x14ac:dyDescent="0.2">
      <c r="AM2221" s="61"/>
      <c r="AN2221" s="61"/>
      <c r="AO2221" s="171"/>
      <c r="AP2221" s="61"/>
      <c r="AQ2221" s="61"/>
      <c r="AR2221" s="61"/>
      <c r="AS2221" s="61"/>
      <c r="AT2221" s="61"/>
      <c r="AU2221" s="61"/>
      <c r="AV2221" s="61"/>
      <c r="AW2221" s="61"/>
      <c r="AX2221" s="61"/>
      <c r="AY2221" s="61"/>
      <c r="AZ2221" s="61"/>
      <c r="BA2221" s="61"/>
    </row>
    <row r="2222" spans="39:53" x14ac:dyDescent="0.2">
      <c r="AM2222" s="61"/>
      <c r="AN2222" s="61"/>
      <c r="AO2222" s="171"/>
      <c r="AP2222" s="61"/>
      <c r="AQ2222" s="61"/>
      <c r="AR2222" s="61"/>
      <c r="AS2222" s="61"/>
      <c r="AT2222" s="61"/>
      <c r="AU2222" s="61"/>
      <c r="AV2222" s="61"/>
      <c r="AW2222" s="61"/>
      <c r="AX2222" s="61"/>
      <c r="AY2222" s="61"/>
      <c r="AZ2222" s="61"/>
      <c r="BA2222" s="61"/>
    </row>
    <row r="2223" spans="39:53" x14ac:dyDescent="0.2">
      <c r="AM2223" s="61"/>
      <c r="AN2223" s="61"/>
      <c r="AO2223" s="171"/>
      <c r="AP2223" s="61"/>
      <c r="AQ2223" s="61"/>
      <c r="AR2223" s="61"/>
      <c r="AS2223" s="61"/>
      <c r="AT2223" s="61"/>
      <c r="AU2223" s="61"/>
      <c r="AV2223" s="61"/>
      <c r="AW2223" s="61"/>
      <c r="AX2223" s="61"/>
      <c r="AY2223" s="61"/>
      <c r="AZ2223" s="61"/>
      <c r="BA2223" s="61"/>
    </row>
    <row r="2224" spans="39:53" x14ac:dyDescent="0.2">
      <c r="AM2224" s="61"/>
      <c r="AN2224" s="61"/>
      <c r="AO2224" s="171"/>
      <c r="AP2224" s="61"/>
      <c r="AQ2224" s="61"/>
      <c r="AR2224" s="61"/>
      <c r="AS2224" s="61"/>
      <c r="AT2224" s="61"/>
      <c r="AU2224" s="61"/>
      <c r="AV2224" s="61"/>
      <c r="AW2224" s="61"/>
      <c r="AX2224" s="61"/>
      <c r="AY2224" s="61"/>
      <c r="AZ2224" s="61"/>
      <c r="BA2224" s="61"/>
    </row>
    <row r="2225" spans="39:53" x14ac:dyDescent="0.2">
      <c r="AM2225" s="61"/>
      <c r="AN2225" s="61"/>
      <c r="AO2225" s="171"/>
      <c r="AP2225" s="61"/>
      <c r="AQ2225" s="61"/>
      <c r="AR2225" s="61"/>
      <c r="AS2225" s="61"/>
      <c r="AT2225" s="61"/>
      <c r="AU2225" s="61"/>
      <c r="AV2225" s="61"/>
      <c r="AW2225" s="61"/>
      <c r="AX2225" s="61"/>
      <c r="AY2225" s="61"/>
      <c r="AZ2225" s="61"/>
      <c r="BA2225" s="61"/>
    </row>
    <row r="2226" spans="39:53" x14ac:dyDescent="0.2">
      <c r="AM2226" s="61"/>
      <c r="AN2226" s="61"/>
      <c r="AO2226" s="171"/>
      <c r="AP2226" s="61"/>
      <c r="AQ2226" s="61"/>
      <c r="AR2226" s="61"/>
      <c r="AS2226" s="61"/>
      <c r="AT2226" s="61"/>
      <c r="AU2226" s="61"/>
      <c r="AV2226" s="61"/>
      <c r="AW2226" s="61"/>
      <c r="AX2226" s="61"/>
      <c r="AY2226" s="61"/>
      <c r="AZ2226" s="61"/>
      <c r="BA2226" s="61"/>
    </row>
    <row r="2227" spans="39:53" x14ac:dyDescent="0.2">
      <c r="AM2227" s="61"/>
      <c r="AN2227" s="61"/>
      <c r="AO2227" s="171"/>
      <c r="AP2227" s="61"/>
      <c r="AQ2227" s="61"/>
      <c r="AR2227" s="61"/>
      <c r="AS2227" s="61"/>
      <c r="AT2227" s="61"/>
      <c r="AU2227" s="61"/>
      <c r="AV2227" s="61"/>
      <c r="AW2227" s="61"/>
      <c r="AX2227" s="61"/>
      <c r="AY2227" s="61"/>
      <c r="AZ2227" s="61"/>
      <c r="BA2227" s="61"/>
    </row>
    <row r="2228" spans="39:53" x14ac:dyDescent="0.2">
      <c r="AM2228" s="61"/>
      <c r="AN2228" s="61"/>
      <c r="AO2228" s="171"/>
      <c r="AP2228" s="61"/>
      <c r="AQ2228" s="61"/>
      <c r="AR2228" s="61"/>
      <c r="AS2228" s="61"/>
      <c r="AT2228" s="61"/>
      <c r="AU2228" s="61"/>
      <c r="AV2228" s="61"/>
      <c r="AW2228" s="61"/>
      <c r="AX2228" s="61"/>
      <c r="AY2228" s="61"/>
      <c r="AZ2228" s="61"/>
      <c r="BA2228" s="61"/>
    </row>
    <row r="2229" spans="39:53" x14ac:dyDescent="0.2">
      <c r="AM2229" s="61"/>
      <c r="AN2229" s="61"/>
      <c r="AO2229" s="171"/>
      <c r="AP2229" s="61"/>
      <c r="AQ2229" s="61"/>
      <c r="AR2229" s="61"/>
      <c r="AS2229" s="61"/>
      <c r="AT2229" s="61"/>
      <c r="AU2229" s="61"/>
      <c r="AV2229" s="61"/>
      <c r="AW2229" s="61"/>
      <c r="AX2229" s="61"/>
      <c r="AY2229" s="61"/>
      <c r="AZ2229" s="61"/>
      <c r="BA2229" s="61"/>
    </row>
    <row r="2230" spans="39:53" x14ac:dyDescent="0.2">
      <c r="AM2230" s="61"/>
      <c r="AN2230" s="61"/>
      <c r="AO2230" s="171"/>
      <c r="AP2230" s="61"/>
      <c r="AQ2230" s="61"/>
      <c r="AR2230" s="61"/>
      <c r="AS2230" s="61"/>
      <c r="AT2230" s="61"/>
      <c r="AU2230" s="61"/>
      <c r="AV2230" s="61"/>
      <c r="AW2230" s="61"/>
      <c r="AX2230" s="61"/>
      <c r="AY2230" s="61"/>
      <c r="AZ2230" s="61"/>
      <c r="BA2230" s="61"/>
    </row>
    <row r="2231" spans="39:53" x14ac:dyDescent="0.2">
      <c r="AM2231" s="61"/>
      <c r="AN2231" s="61"/>
      <c r="AO2231" s="171"/>
      <c r="AP2231" s="61"/>
      <c r="AQ2231" s="61"/>
      <c r="AR2231" s="61"/>
      <c r="AS2231" s="61"/>
      <c r="AT2231" s="61"/>
      <c r="AU2231" s="61"/>
      <c r="AV2231" s="61"/>
      <c r="AW2231" s="61"/>
      <c r="AX2231" s="61"/>
      <c r="AY2231" s="61"/>
      <c r="AZ2231" s="61"/>
      <c r="BA2231" s="61"/>
    </row>
    <row r="2232" spans="39:53" x14ac:dyDescent="0.2">
      <c r="AM2232" s="61"/>
      <c r="AN2232" s="61"/>
      <c r="AO2232" s="171"/>
      <c r="AP2232" s="61"/>
      <c r="AQ2232" s="61"/>
      <c r="AR2232" s="61"/>
      <c r="AS2232" s="61"/>
      <c r="AT2232" s="61"/>
      <c r="AU2232" s="61"/>
      <c r="AV2232" s="61"/>
      <c r="AW2232" s="61"/>
      <c r="AX2232" s="61"/>
      <c r="AY2232" s="61"/>
      <c r="AZ2232" s="61"/>
      <c r="BA2232" s="61"/>
    </row>
    <row r="2233" spans="39:53" x14ac:dyDescent="0.2">
      <c r="AM2233" s="61"/>
      <c r="AN2233" s="61"/>
      <c r="AO2233" s="171"/>
      <c r="AP2233" s="61"/>
      <c r="AQ2233" s="61"/>
      <c r="AR2233" s="61"/>
      <c r="AS2233" s="61"/>
      <c r="AT2233" s="61"/>
      <c r="AU2233" s="61"/>
      <c r="AV2233" s="61"/>
      <c r="AW2233" s="61"/>
      <c r="AX2233" s="61"/>
      <c r="AY2233" s="61"/>
      <c r="AZ2233" s="61"/>
      <c r="BA2233" s="61"/>
    </row>
    <row r="2234" spans="39:53" x14ac:dyDescent="0.2">
      <c r="AM2234" s="61"/>
      <c r="AN2234" s="61"/>
      <c r="AO2234" s="171"/>
      <c r="AP2234" s="61"/>
      <c r="AQ2234" s="61"/>
      <c r="AR2234" s="61"/>
      <c r="AS2234" s="61"/>
      <c r="AT2234" s="61"/>
      <c r="AU2234" s="61"/>
      <c r="AV2234" s="61"/>
      <c r="AW2234" s="61"/>
      <c r="AX2234" s="61"/>
      <c r="AY2234" s="61"/>
      <c r="AZ2234" s="61"/>
      <c r="BA2234" s="61"/>
    </row>
    <row r="2235" spans="39:53" x14ac:dyDescent="0.2">
      <c r="AM2235" s="61"/>
      <c r="AN2235" s="61"/>
      <c r="AO2235" s="171"/>
      <c r="AP2235" s="61"/>
      <c r="AQ2235" s="61"/>
      <c r="AR2235" s="61"/>
      <c r="AS2235" s="61"/>
      <c r="AT2235" s="61"/>
      <c r="AU2235" s="61"/>
      <c r="AV2235" s="61"/>
      <c r="AW2235" s="61"/>
      <c r="AX2235" s="61"/>
      <c r="AY2235" s="61"/>
      <c r="AZ2235" s="61"/>
      <c r="BA2235" s="61"/>
    </row>
    <row r="2236" spans="39:53" x14ac:dyDescent="0.2">
      <c r="AM2236" s="61"/>
      <c r="AN2236" s="61"/>
      <c r="AO2236" s="171"/>
      <c r="AP2236" s="61"/>
      <c r="AQ2236" s="61"/>
      <c r="AR2236" s="61"/>
      <c r="AS2236" s="61"/>
      <c r="AT2236" s="61"/>
      <c r="AU2236" s="61"/>
      <c r="AV2236" s="61"/>
      <c r="AW2236" s="61"/>
      <c r="AX2236" s="61"/>
      <c r="AY2236" s="61"/>
      <c r="AZ2236" s="61"/>
      <c r="BA2236" s="61"/>
    </row>
    <row r="2237" spans="39:53" x14ac:dyDescent="0.2">
      <c r="AM2237" s="61"/>
      <c r="AN2237" s="61"/>
      <c r="AO2237" s="171"/>
      <c r="AP2237" s="61"/>
      <c r="AQ2237" s="61"/>
      <c r="AR2237" s="61"/>
      <c r="AS2237" s="61"/>
      <c r="AT2237" s="61"/>
      <c r="AU2237" s="61"/>
      <c r="AV2237" s="61"/>
      <c r="AW2237" s="61"/>
      <c r="AX2237" s="61"/>
      <c r="AY2237" s="61"/>
      <c r="AZ2237" s="61"/>
      <c r="BA2237" s="61"/>
    </row>
    <row r="2238" spans="39:53" x14ac:dyDescent="0.2">
      <c r="AM2238" s="61"/>
      <c r="AN2238" s="61"/>
      <c r="AO2238" s="171"/>
      <c r="AP2238" s="61"/>
      <c r="AQ2238" s="61"/>
      <c r="AR2238" s="61"/>
      <c r="AS2238" s="61"/>
      <c r="AT2238" s="61"/>
      <c r="AU2238" s="61"/>
      <c r="AV2238" s="61"/>
      <c r="AW2238" s="61"/>
      <c r="AX2238" s="61"/>
      <c r="AY2238" s="61"/>
      <c r="AZ2238" s="61"/>
      <c r="BA2238" s="61"/>
    </row>
    <row r="2239" spans="39:53" x14ac:dyDescent="0.2">
      <c r="AM2239" s="61"/>
      <c r="AN2239" s="61"/>
      <c r="AO2239" s="171"/>
      <c r="AP2239" s="61"/>
      <c r="AQ2239" s="61"/>
      <c r="AR2239" s="61"/>
      <c r="AS2239" s="61"/>
      <c r="AT2239" s="61"/>
      <c r="AU2239" s="61"/>
      <c r="AV2239" s="61"/>
      <c r="AW2239" s="61"/>
      <c r="AX2239" s="61"/>
      <c r="AY2239" s="61"/>
      <c r="AZ2239" s="61"/>
      <c r="BA2239" s="61"/>
    </row>
    <row r="2240" spans="39:53" x14ac:dyDescent="0.2">
      <c r="AM2240" s="61"/>
      <c r="AN2240" s="61"/>
      <c r="AO2240" s="171"/>
      <c r="AP2240" s="61"/>
      <c r="AQ2240" s="61"/>
      <c r="AR2240" s="61"/>
      <c r="AS2240" s="61"/>
      <c r="AT2240" s="61"/>
      <c r="AU2240" s="61"/>
      <c r="AV2240" s="61"/>
      <c r="AW2240" s="61"/>
      <c r="AX2240" s="61"/>
      <c r="AY2240" s="61"/>
      <c r="AZ2240" s="61"/>
      <c r="BA2240" s="61"/>
    </row>
    <row r="2241" spans="39:53" x14ac:dyDescent="0.2">
      <c r="AM2241" s="61"/>
      <c r="AN2241" s="61"/>
      <c r="AO2241" s="171"/>
      <c r="AP2241" s="61"/>
      <c r="AQ2241" s="61"/>
      <c r="AR2241" s="61"/>
      <c r="AS2241" s="61"/>
      <c r="AT2241" s="61"/>
      <c r="AU2241" s="61"/>
      <c r="AV2241" s="61"/>
      <c r="AW2241" s="61"/>
      <c r="AX2241" s="61"/>
      <c r="AY2241" s="61"/>
      <c r="AZ2241" s="61"/>
      <c r="BA2241" s="61"/>
    </row>
    <row r="2242" spans="39:53" x14ac:dyDescent="0.2">
      <c r="AM2242" s="61"/>
      <c r="AN2242" s="61"/>
      <c r="AO2242" s="171"/>
      <c r="AP2242" s="61"/>
      <c r="AQ2242" s="61"/>
      <c r="AR2242" s="61"/>
      <c r="AS2242" s="61"/>
      <c r="AT2242" s="61"/>
      <c r="AU2242" s="61"/>
      <c r="AV2242" s="61"/>
      <c r="AW2242" s="61"/>
      <c r="AX2242" s="61"/>
      <c r="AY2242" s="61"/>
      <c r="AZ2242" s="61"/>
      <c r="BA2242" s="61"/>
    </row>
    <row r="2243" spans="39:53" x14ac:dyDescent="0.2">
      <c r="AM2243" s="61"/>
      <c r="AN2243" s="61"/>
      <c r="AO2243" s="171"/>
      <c r="AP2243" s="61"/>
      <c r="AQ2243" s="61"/>
      <c r="AR2243" s="61"/>
      <c r="AS2243" s="61"/>
      <c r="AT2243" s="61"/>
      <c r="AU2243" s="61"/>
      <c r="AV2243" s="61"/>
      <c r="AW2243" s="61"/>
      <c r="AX2243" s="61"/>
      <c r="AY2243" s="61"/>
      <c r="AZ2243" s="61"/>
      <c r="BA2243" s="61"/>
    </row>
    <row r="2244" spans="39:53" x14ac:dyDescent="0.2">
      <c r="AM2244" s="61"/>
      <c r="AN2244" s="61"/>
      <c r="AO2244" s="171"/>
      <c r="AP2244" s="61"/>
      <c r="AQ2244" s="61"/>
      <c r="AR2244" s="61"/>
      <c r="AS2244" s="61"/>
      <c r="AT2244" s="61"/>
      <c r="AU2244" s="61"/>
      <c r="AV2244" s="61"/>
      <c r="AW2244" s="61"/>
      <c r="AX2244" s="61"/>
      <c r="AY2244" s="61"/>
      <c r="AZ2244" s="61"/>
      <c r="BA2244" s="61"/>
    </row>
    <row r="2245" spans="39:53" x14ac:dyDescent="0.2">
      <c r="AM2245" s="61"/>
      <c r="AN2245" s="61"/>
      <c r="AO2245" s="171"/>
      <c r="AP2245" s="61"/>
      <c r="AQ2245" s="61"/>
      <c r="AR2245" s="61"/>
      <c r="AS2245" s="61"/>
      <c r="AT2245" s="61"/>
      <c r="AU2245" s="61"/>
      <c r="AV2245" s="61"/>
      <c r="AW2245" s="61"/>
      <c r="AX2245" s="61"/>
      <c r="AY2245" s="61"/>
      <c r="AZ2245" s="61"/>
      <c r="BA2245" s="61"/>
    </row>
    <row r="2246" spans="39:53" x14ac:dyDescent="0.2">
      <c r="AM2246" s="61"/>
      <c r="AN2246" s="61"/>
      <c r="AO2246" s="171"/>
      <c r="AP2246" s="61"/>
      <c r="AQ2246" s="61"/>
      <c r="AR2246" s="61"/>
      <c r="AS2246" s="61"/>
      <c r="AT2246" s="61"/>
      <c r="AU2246" s="61"/>
      <c r="AV2246" s="61"/>
      <c r="AW2246" s="61"/>
      <c r="AX2246" s="61"/>
      <c r="AY2246" s="61"/>
      <c r="AZ2246" s="61"/>
      <c r="BA2246" s="61"/>
    </row>
    <row r="2247" spans="39:53" x14ac:dyDescent="0.2">
      <c r="AM2247" s="61"/>
      <c r="AN2247" s="61"/>
      <c r="AO2247" s="171"/>
      <c r="AP2247" s="61"/>
      <c r="AQ2247" s="61"/>
      <c r="AR2247" s="61"/>
      <c r="AS2247" s="61"/>
      <c r="AT2247" s="61"/>
      <c r="AU2247" s="61"/>
      <c r="AV2247" s="61"/>
      <c r="AW2247" s="61"/>
      <c r="AX2247" s="61"/>
      <c r="AY2247" s="61"/>
      <c r="AZ2247" s="61"/>
      <c r="BA2247" s="61"/>
    </row>
    <row r="2248" spans="39:53" x14ac:dyDescent="0.2">
      <c r="AM2248" s="61"/>
      <c r="AN2248" s="61"/>
      <c r="AO2248" s="171"/>
      <c r="AP2248" s="61"/>
      <c r="AQ2248" s="61"/>
      <c r="AR2248" s="61"/>
      <c r="AS2248" s="61"/>
      <c r="AT2248" s="61"/>
      <c r="AU2248" s="61"/>
      <c r="AV2248" s="61"/>
      <c r="AW2248" s="61"/>
      <c r="AX2248" s="61"/>
      <c r="AY2248" s="61"/>
      <c r="AZ2248" s="61"/>
      <c r="BA2248" s="61"/>
    </row>
    <row r="2249" spans="39:53" x14ac:dyDescent="0.2">
      <c r="AM2249" s="61"/>
      <c r="AN2249" s="61"/>
      <c r="AO2249" s="171"/>
      <c r="AP2249" s="61"/>
      <c r="AQ2249" s="61"/>
      <c r="AR2249" s="61"/>
      <c r="AS2249" s="61"/>
      <c r="AT2249" s="61"/>
      <c r="AU2249" s="61"/>
      <c r="AV2249" s="61"/>
      <c r="AW2249" s="61"/>
      <c r="AX2249" s="61"/>
      <c r="AY2249" s="61"/>
      <c r="AZ2249" s="61"/>
      <c r="BA2249" s="61"/>
    </row>
    <row r="2250" spans="39:53" x14ac:dyDescent="0.2">
      <c r="AM2250" s="61"/>
      <c r="AN2250" s="61"/>
      <c r="AO2250" s="171"/>
      <c r="AP2250" s="61"/>
      <c r="AQ2250" s="61"/>
      <c r="AR2250" s="61"/>
      <c r="AS2250" s="61"/>
      <c r="AT2250" s="61"/>
      <c r="AU2250" s="61"/>
      <c r="AV2250" s="61"/>
      <c r="AW2250" s="61"/>
      <c r="AX2250" s="61"/>
      <c r="AY2250" s="61"/>
      <c r="AZ2250" s="61"/>
      <c r="BA2250" s="61"/>
    </row>
    <row r="2251" spans="39:53" x14ac:dyDescent="0.2">
      <c r="AM2251" s="61"/>
      <c r="AN2251" s="61"/>
      <c r="AO2251" s="171"/>
      <c r="AP2251" s="61"/>
      <c r="AQ2251" s="61"/>
      <c r="AR2251" s="61"/>
      <c r="AS2251" s="61"/>
      <c r="AT2251" s="61"/>
      <c r="AU2251" s="61"/>
      <c r="AV2251" s="61"/>
      <c r="AW2251" s="61"/>
      <c r="AX2251" s="61"/>
      <c r="AY2251" s="61"/>
      <c r="AZ2251" s="61"/>
      <c r="BA2251" s="61"/>
    </row>
    <row r="2252" spans="39:53" x14ac:dyDescent="0.2">
      <c r="AM2252" s="61"/>
      <c r="AN2252" s="61"/>
      <c r="AO2252" s="171"/>
      <c r="AP2252" s="61"/>
      <c r="AQ2252" s="61"/>
      <c r="AR2252" s="61"/>
      <c r="AS2252" s="61"/>
      <c r="AT2252" s="61"/>
      <c r="AU2252" s="61"/>
      <c r="AV2252" s="61"/>
      <c r="AW2252" s="61"/>
      <c r="AX2252" s="61"/>
      <c r="AY2252" s="61"/>
      <c r="AZ2252" s="61"/>
      <c r="BA2252" s="61"/>
    </row>
    <row r="2253" spans="39:53" x14ac:dyDescent="0.2">
      <c r="AM2253" s="61"/>
      <c r="AN2253" s="61"/>
      <c r="AO2253" s="171"/>
      <c r="AP2253" s="61"/>
      <c r="AQ2253" s="61"/>
      <c r="AR2253" s="61"/>
      <c r="AS2253" s="61"/>
      <c r="AT2253" s="61"/>
      <c r="AU2253" s="61"/>
      <c r="AV2253" s="61"/>
      <c r="AW2253" s="61"/>
      <c r="AX2253" s="61"/>
      <c r="AY2253" s="61"/>
      <c r="AZ2253" s="61"/>
      <c r="BA2253" s="61"/>
    </row>
    <row r="2254" spans="39:53" x14ac:dyDescent="0.2">
      <c r="AM2254" s="61"/>
      <c r="AN2254" s="61"/>
      <c r="AO2254" s="171"/>
      <c r="AP2254" s="61"/>
      <c r="AQ2254" s="61"/>
      <c r="AR2254" s="61"/>
      <c r="AS2254" s="61"/>
      <c r="AT2254" s="61"/>
      <c r="AU2254" s="61"/>
      <c r="AV2254" s="61"/>
      <c r="AW2254" s="61"/>
      <c r="AX2254" s="61"/>
      <c r="AY2254" s="61"/>
      <c r="AZ2254" s="61"/>
      <c r="BA2254" s="61"/>
    </row>
    <row r="2255" spans="39:53" x14ac:dyDescent="0.2">
      <c r="AM2255" s="61"/>
      <c r="AN2255" s="61"/>
      <c r="AO2255" s="171"/>
      <c r="AP2255" s="61"/>
      <c r="AQ2255" s="61"/>
      <c r="AR2255" s="61"/>
      <c r="AS2255" s="61"/>
      <c r="AT2255" s="61"/>
      <c r="AU2255" s="61"/>
      <c r="AV2255" s="61"/>
      <c r="AW2255" s="61"/>
      <c r="AX2255" s="61"/>
      <c r="AY2255" s="61"/>
      <c r="AZ2255" s="61"/>
      <c r="BA2255" s="61"/>
    </row>
    <row r="2256" spans="39:53" x14ac:dyDescent="0.2">
      <c r="AM2256" s="61"/>
      <c r="AN2256" s="61"/>
      <c r="AO2256" s="171"/>
      <c r="AP2256" s="61"/>
      <c r="AQ2256" s="61"/>
      <c r="AR2256" s="61"/>
      <c r="AS2256" s="61"/>
      <c r="AT2256" s="61"/>
      <c r="AU2256" s="61"/>
      <c r="AV2256" s="61"/>
      <c r="AW2256" s="61"/>
      <c r="AX2256" s="61"/>
      <c r="AY2256" s="61"/>
      <c r="AZ2256" s="61"/>
      <c r="BA2256" s="61"/>
    </row>
    <row r="2257" spans="39:53" x14ac:dyDescent="0.2">
      <c r="AM2257" s="61"/>
      <c r="AN2257" s="61"/>
      <c r="AO2257" s="171"/>
      <c r="AP2257" s="61"/>
      <c r="AQ2257" s="61"/>
      <c r="AR2257" s="61"/>
      <c r="AS2257" s="61"/>
      <c r="AT2257" s="61"/>
      <c r="AU2257" s="61"/>
      <c r="AV2257" s="61"/>
      <c r="AW2257" s="61"/>
      <c r="AX2257" s="61"/>
      <c r="AY2257" s="61"/>
      <c r="AZ2257" s="61"/>
      <c r="BA2257" s="61"/>
    </row>
    <row r="2258" spans="39:53" x14ac:dyDescent="0.2">
      <c r="AM2258" s="61"/>
      <c r="AN2258" s="61"/>
      <c r="AO2258" s="171"/>
      <c r="AP2258" s="61"/>
      <c r="AQ2258" s="61"/>
      <c r="AR2258" s="61"/>
      <c r="AS2258" s="61"/>
      <c r="AT2258" s="61"/>
      <c r="AU2258" s="61"/>
      <c r="AV2258" s="61"/>
      <c r="AW2258" s="61"/>
      <c r="AX2258" s="61"/>
      <c r="AY2258" s="61"/>
      <c r="AZ2258" s="61"/>
      <c r="BA2258" s="61"/>
    </row>
    <row r="2259" spans="39:53" x14ac:dyDescent="0.2">
      <c r="AM2259" s="61"/>
      <c r="AN2259" s="61"/>
      <c r="AO2259" s="171"/>
      <c r="AP2259" s="61"/>
      <c r="AQ2259" s="61"/>
      <c r="AR2259" s="61"/>
      <c r="AS2259" s="61"/>
      <c r="AT2259" s="61"/>
      <c r="AU2259" s="61"/>
      <c r="AV2259" s="61"/>
      <c r="AW2259" s="61"/>
      <c r="AX2259" s="61"/>
      <c r="AY2259" s="61"/>
      <c r="AZ2259" s="61"/>
      <c r="BA2259" s="61"/>
    </row>
    <row r="2260" spans="39:53" x14ac:dyDescent="0.2">
      <c r="AM2260" s="61"/>
      <c r="AN2260" s="61"/>
      <c r="AO2260" s="171"/>
      <c r="AP2260" s="61"/>
      <c r="AQ2260" s="61"/>
      <c r="AR2260" s="61"/>
      <c r="AS2260" s="61"/>
      <c r="AT2260" s="61"/>
      <c r="AU2260" s="61"/>
      <c r="AV2260" s="61"/>
      <c r="AW2260" s="61"/>
      <c r="AX2260" s="61"/>
      <c r="AY2260" s="61"/>
      <c r="AZ2260" s="61"/>
      <c r="BA2260" s="61"/>
    </row>
    <row r="2261" spans="39:53" x14ac:dyDescent="0.2">
      <c r="AM2261" s="61"/>
      <c r="AN2261" s="61"/>
      <c r="AO2261" s="171"/>
      <c r="AP2261" s="61"/>
      <c r="AQ2261" s="61"/>
      <c r="AR2261" s="61"/>
      <c r="AS2261" s="61"/>
      <c r="AT2261" s="61"/>
      <c r="AU2261" s="61"/>
      <c r="AV2261" s="61"/>
      <c r="AW2261" s="61"/>
      <c r="AX2261" s="61"/>
      <c r="AY2261" s="61"/>
      <c r="AZ2261" s="61"/>
      <c r="BA2261" s="61"/>
    </row>
    <row r="2262" spans="39:53" x14ac:dyDescent="0.2">
      <c r="AM2262" s="61"/>
      <c r="AN2262" s="61"/>
      <c r="AO2262" s="171"/>
      <c r="AP2262" s="61"/>
      <c r="AQ2262" s="61"/>
      <c r="AR2262" s="61"/>
      <c r="AS2262" s="61"/>
      <c r="AT2262" s="61"/>
      <c r="AU2262" s="61"/>
      <c r="AV2262" s="61"/>
      <c r="AW2262" s="61"/>
      <c r="AX2262" s="61"/>
      <c r="AY2262" s="61"/>
      <c r="AZ2262" s="61"/>
      <c r="BA2262" s="61"/>
    </row>
    <row r="2263" spans="39:53" x14ac:dyDescent="0.2">
      <c r="AM2263" s="61"/>
      <c r="AN2263" s="61"/>
      <c r="AO2263" s="171"/>
      <c r="AP2263" s="61"/>
      <c r="AQ2263" s="61"/>
      <c r="AR2263" s="61"/>
      <c r="AS2263" s="61"/>
      <c r="AT2263" s="61"/>
      <c r="AU2263" s="61"/>
      <c r="AV2263" s="61"/>
      <c r="AW2263" s="61"/>
      <c r="AX2263" s="61"/>
      <c r="AY2263" s="61"/>
      <c r="AZ2263" s="61"/>
      <c r="BA2263" s="61"/>
    </row>
    <row r="2264" spans="39:53" x14ac:dyDescent="0.2">
      <c r="AM2264" s="61"/>
      <c r="AN2264" s="61"/>
      <c r="AO2264" s="171"/>
      <c r="AP2264" s="61"/>
      <c r="AQ2264" s="61"/>
      <c r="AR2264" s="61"/>
      <c r="AS2264" s="61"/>
      <c r="AT2264" s="61"/>
      <c r="AU2264" s="61"/>
      <c r="AV2264" s="61"/>
      <c r="AW2264" s="61"/>
      <c r="AX2264" s="61"/>
      <c r="AY2264" s="61"/>
      <c r="AZ2264" s="61"/>
      <c r="BA2264" s="61"/>
    </row>
    <row r="2265" spans="39:53" x14ac:dyDescent="0.2">
      <c r="AM2265" s="61"/>
      <c r="AN2265" s="61"/>
      <c r="AO2265" s="171"/>
      <c r="AP2265" s="61"/>
      <c r="AQ2265" s="61"/>
      <c r="AR2265" s="61"/>
      <c r="AS2265" s="61"/>
      <c r="AT2265" s="61"/>
      <c r="AU2265" s="61"/>
      <c r="AV2265" s="61"/>
      <c r="AW2265" s="61"/>
      <c r="AX2265" s="61"/>
      <c r="AY2265" s="61"/>
      <c r="AZ2265" s="61"/>
      <c r="BA2265" s="61"/>
    </row>
    <row r="2266" spans="39:53" x14ac:dyDescent="0.2">
      <c r="AM2266" s="61"/>
      <c r="AN2266" s="61"/>
      <c r="AO2266" s="171"/>
      <c r="AP2266" s="61"/>
      <c r="AQ2266" s="61"/>
      <c r="AR2266" s="61"/>
      <c r="AS2266" s="61"/>
      <c r="AT2266" s="61"/>
      <c r="AU2266" s="61"/>
      <c r="AV2266" s="61"/>
      <c r="AW2266" s="61"/>
      <c r="AX2266" s="61"/>
      <c r="AY2266" s="61"/>
      <c r="AZ2266" s="61"/>
      <c r="BA2266" s="61"/>
    </row>
    <row r="2267" spans="39:53" x14ac:dyDescent="0.2">
      <c r="AM2267" s="61"/>
      <c r="AN2267" s="61"/>
      <c r="AO2267" s="171"/>
      <c r="AP2267" s="61"/>
      <c r="AQ2267" s="61"/>
      <c r="AR2267" s="61"/>
      <c r="AS2267" s="61"/>
      <c r="AT2267" s="61"/>
      <c r="AU2267" s="61"/>
      <c r="AV2267" s="61"/>
      <c r="AW2267" s="61"/>
      <c r="AX2267" s="61"/>
      <c r="AY2267" s="61"/>
      <c r="AZ2267" s="61"/>
      <c r="BA2267" s="61"/>
    </row>
    <row r="2268" spans="39:53" x14ac:dyDescent="0.2">
      <c r="AM2268" s="61"/>
      <c r="AN2268" s="61"/>
      <c r="AO2268" s="171"/>
      <c r="AP2268" s="61"/>
      <c r="AQ2268" s="61"/>
      <c r="AR2268" s="61"/>
      <c r="AS2268" s="61"/>
      <c r="AT2268" s="61"/>
      <c r="AU2268" s="61"/>
      <c r="AV2268" s="61"/>
      <c r="AW2268" s="61"/>
      <c r="AX2268" s="61"/>
      <c r="AY2268" s="61"/>
      <c r="AZ2268" s="61"/>
      <c r="BA2268" s="61"/>
    </row>
    <row r="2269" spans="39:53" x14ac:dyDescent="0.2">
      <c r="AM2269" s="61"/>
      <c r="AN2269" s="61"/>
      <c r="AO2269" s="171"/>
      <c r="AP2269" s="61"/>
      <c r="AQ2269" s="61"/>
      <c r="AR2269" s="61"/>
      <c r="AS2269" s="61"/>
      <c r="AT2269" s="61"/>
      <c r="AU2269" s="61"/>
      <c r="AV2269" s="61"/>
      <c r="AW2269" s="61"/>
      <c r="AX2269" s="61"/>
      <c r="AY2269" s="61"/>
      <c r="AZ2269" s="61"/>
      <c r="BA2269" s="61"/>
    </row>
    <row r="2270" spans="39:53" x14ac:dyDescent="0.2">
      <c r="AM2270" s="61"/>
      <c r="AN2270" s="61"/>
      <c r="AO2270" s="171"/>
      <c r="AP2270" s="61"/>
      <c r="AQ2270" s="61"/>
      <c r="AR2270" s="61"/>
      <c r="AS2270" s="61"/>
      <c r="AT2270" s="61"/>
      <c r="AU2270" s="61"/>
      <c r="AV2270" s="61"/>
      <c r="AW2270" s="61"/>
      <c r="AX2270" s="61"/>
      <c r="AY2270" s="61"/>
      <c r="AZ2270" s="61"/>
      <c r="BA2270" s="61"/>
    </row>
    <row r="2271" spans="39:53" x14ac:dyDescent="0.2">
      <c r="AM2271" s="61"/>
      <c r="AN2271" s="61"/>
      <c r="AO2271" s="171"/>
      <c r="AP2271" s="61"/>
      <c r="AQ2271" s="61"/>
      <c r="AR2271" s="61"/>
      <c r="AS2271" s="61"/>
      <c r="AT2271" s="61"/>
      <c r="AU2271" s="61"/>
      <c r="AV2271" s="61"/>
      <c r="AW2271" s="61"/>
      <c r="AX2271" s="61"/>
      <c r="AY2271" s="61"/>
      <c r="AZ2271" s="61"/>
      <c r="BA2271" s="61"/>
    </row>
    <row r="2272" spans="39:53" x14ac:dyDescent="0.2">
      <c r="AM2272" s="61"/>
      <c r="AN2272" s="61"/>
      <c r="AO2272" s="171"/>
      <c r="AP2272" s="61"/>
      <c r="AQ2272" s="61"/>
      <c r="AR2272" s="61"/>
      <c r="AS2272" s="61"/>
      <c r="AT2272" s="61"/>
      <c r="AU2272" s="61"/>
      <c r="AV2272" s="61"/>
      <c r="AW2272" s="61"/>
      <c r="AX2272" s="61"/>
      <c r="AY2272" s="61"/>
      <c r="AZ2272" s="61"/>
      <c r="BA2272" s="61"/>
    </row>
    <row r="2273" spans="39:53" x14ac:dyDescent="0.2">
      <c r="AM2273" s="61"/>
      <c r="AN2273" s="61"/>
      <c r="AO2273" s="171"/>
      <c r="AP2273" s="61"/>
      <c r="AQ2273" s="61"/>
      <c r="AR2273" s="61"/>
      <c r="AS2273" s="61"/>
      <c r="AT2273" s="61"/>
      <c r="AU2273" s="61"/>
      <c r="AV2273" s="61"/>
      <c r="AW2273" s="61"/>
      <c r="AX2273" s="61"/>
      <c r="AY2273" s="61"/>
      <c r="AZ2273" s="61"/>
      <c r="BA2273" s="61"/>
    </row>
    <row r="2274" spans="39:53" x14ac:dyDescent="0.2">
      <c r="AM2274" s="61"/>
      <c r="AN2274" s="61"/>
      <c r="AO2274" s="171"/>
      <c r="AP2274" s="61"/>
      <c r="AQ2274" s="61"/>
      <c r="AR2274" s="61"/>
      <c r="AS2274" s="61"/>
      <c r="AT2274" s="61"/>
      <c r="AU2274" s="61"/>
      <c r="AV2274" s="61"/>
      <c r="AW2274" s="61"/>
      <c r="AX2274" s="61"/>
      <c r="AY2274" s="61"/>
      <c r="AZ2274" s="61"/>
      <c r="BA2274" s="61"/>
    </row>
    <row r="2275" spans="39:53" x14ac:dyDescent="0.2">
      <c r="AM2275" s="61"/>
      <c r="AN2275" s="61"/>
      <c r="AO2275" s="171"/>
      <c r="AP2275" s="61"/>
      <c r="AQ2275" s="61"/>
      <c r="AR2275" s="61"/>
      <c r="AS2275" s="61"/>
      <c r="AT2275" s="61"/>
      <c r="AU2275" s="61"/>
      <c r="AV2275" s="61"/>
      <c r="AW2275" s="61"/>
      <c r="AX2275" s="61"/>
      <c r="AY2275" s="61"/>
      <c r="AZ2275" s="61"/>
      <c r="BA2275" s="61"/>
    </row>
    <row r="2276" spans="39:53" x14ac:dyDescent="0.2">
      <c r="AM2276" s="61"/>
      <c r="AN2276" s="61"/>
      <c r="AO2276" s="171"/>
      <c r="AP2276" s="61"/>
      <c r="AQ2276" s="61"/>
      <c r="AR2276" s="61"/>
      <c r="AS2276" s="61"/>
      <c r="AT2276" s="61"/>
      <c r="AU2276" s="61"/>
      <c r="AV2276" s="61"/>
      <c r="AW2276" s="61"/>
      <c r="AX2276" s="61"/>
      <c r="AY2276" s="61"/>
      <c r="AZ2276" s="61"/>
      <c r="BA2276" s="61"/>
    </row>
    <row r="2277" spans="39:53" x14ac:dyDescent="0.2">
      <c r="AM2277" s="61"/>
      <c r="AN2277" s="61"/>
      <c r="AO2277" s="171"/>
      <c r="AP2277" s="61"/>
      <c r="AQ2277" s="61"/>
      <c r="AR2277" s="61"/>
      <c r="AS2277" s="61"/>
      <c r="AT2277" s="61"/>
      <c r="AU2277" s="61"/>
      <c r="AV2277" s="61"/>
      <c r="AW2277" s="61"/>
      <c r="AX2277" s="61"/>
      <c r="AY2277" s="61"/>
      <c r="AZ2277" s="61"/>
      <c r="BA2277" s="61"/>
    </row>
    <row r="2278" spans="39:53" x14ac:dyDescent="0.2">
      <c r="AM2278" s="61"/>
      <c r="AN2278" s="61"/>
      <c r="AO2278" s="171"/>
      <c r="AP2278" s="61"/>
      <c r="AQ2278" s="61"/>
      <c r="AR2278" s="61"/>
      <c r="AS2278" s="61"/>
      <c r="AT2278" s="61"/>
      <c r="AU2278" s="61"/>
      <c r="AV2278" s="61"/>
      <c r="AW2278" s="61"/>
      <c r="AX2278" s="61"/>
      <c r="AY2278" s="61"/>
      <c r="AZ2278" s="61"/>
      <c r="BA2278" s="61"/>
    </row>
    <row r="2279" spans="39:53" x14ac:dyDescent="0.2">
      <c r="AM2279" s="61"/>
      <c r="AN2279" s="61"/>
      <c r="AO2279" s="171"/>
      <c r="AP2279" s="61"/>
      <c r="AQ2279" s="61"/>
      <c r="AR2279" s="61"/>
      <c r="AS2279" s="61"/>
      <c r="AT2279" s="61"/>
      <c r="AU2279" s="61"/>
      <c r="AV2279" s="61"/>
      <c r="AW2279" s="61"/>
      <c r="AX2279" s="61"/>
      <c r="AY2279" s="61"/>
      <c r="AZ2279" s="61"/>
      <c r="BA2279" s="61"/>
    </row>
    <row r="2280" spans="39:53" x14ac:dyDescent="0.2">
      <c r="AM2280" s="61"/>
      <c r="AN2280" s="61"/>
      <c r="AO2280" s="171"/>
      <c r="AP2280" s="61"/>
      <c r="AQ2280" s="61"/>
      <c r="AR2280" s="61"/>
      <c r="AS2280" s="61"/>
      <c r="AT2280" s="61"/>
      <c r="AU2280" s="61"/>
      <c r="AV2280" s="61"/>
      <c r="AW2280" s="61"/>
      <c r="AX2280" s="61"/>
      <c r="AY2280" s="61"/>
      <c r="AZ2280" s="61"/>
      <c r="BA2280" s="61"/>
    </row>
    <row r="2281" spans="39:53" x14ac:dyDescent="0.2">
      <c r="AM2281" s="61"/>
      <c r="AN2281" s="61"/>
      <c r="AO2281" s="171"/>
      <c r="AP2281" s="61"/>
      <c r="AQ2281" s="61"/>
      <c r="AR2281" s="61"/>
      <c r="AS2281" s="61"/>
      <c r="AT2281" s="61"/>
      <c r="AU2281" s="61"/>
      <c r="AV2281" s="61"/>
      <c r="AW2281" s="61"/>
      <c r="AX2281" s="61"/>
      <c r="AY2281" s="61"/>
      <c r="AZ2281" s="61"/>
      <c r="BA2281" s="61"/>
    </row>
    <row r="2282" spans="39:53" x14ac:dyDescent="0.2">
      <c r="AM2282" s="61"/>
      <c r="AN2282" s="61"/>
      <c r="AO2282" s="171"/>
      <c r="AP2282" s="61"/>
      <c r="AQ2282" s="61"/>
      <c r="AR2282" s="61"/>
      <c r="AS2282" s="61"/>
      <c r="AT2282" s="61"/>
      <c r="AU2282" s="61"/>
      <c r="AV2282" s="61"/>
      <c r="AW2282" s="61"/>
      <c r="AX2282" s="61"/>
      <c r="AY2282" s="61"/>
      <c r="AZ2282" s="61"/>
      <c r="BA2282" s="61"/>
    </row>
    <row r="2283" spans="39:53" x14ac:dyDescent="0.2">
      <c r="AM2283" s="61"/>
      <c r="AN2283" s="61"/>
      <c r="AO2283" s="171"/>
      <c r="AP2283" s="61"/>
      <c r="AQ2283" s="61"/>
      <c r="AR2283" s="61"/>
      <c r="AS2283" s="61"/>
      <c r="AT2283" s="61"/>
      <c r="AU2283" s="61"/>
      <c r="AV2283" s="61"/>
      <c r="AW2283" s="61"/>
      <c r="AX2283" s="61"/>
      <c r="AY2283" s="61"/>
      <c r="AZ2283" s="61"/>
      <c r="BA2283" s="61"/>
    </row>
    <row r="2284" spans="39:53" x14ac:dyDescent="0.2">
      <c r="AM2284" s="61"/>
      <c r="AN2284" s="61"/>
      <c r="AO2284" s="171"/>
      <c r="AP2284" s="61"/>
      <c r="AQ2284" s="61"/>
      <c r="AR2284" s="61"/>
      <c r="AS2284" s="61"/>
      <c r="AT2284" s="61"/>
      <c r="AU2284" s="61"/>
      <c r="AV2284" s="61"/>
      <c r="AW2284" s="61"/>
      <c r="AX2284" s="61"/>
      <c r="AY2284" s="61"/>
      <c r="AZ2284" s="61"/>
      <c r="BA2284" s="61"/>
    </row>
    <row r="2285" spans="39:53" x14ac:dyDescent="0.2">
      <c r="AM2285" s="61"/>
      <c r="AN2285" s="61"/>
      <c r="AO2285" s="171"/>
      <c r="AP2285" s="61"/>
      <c r="AQ2285" s="61"/>
      <c r="AR2285" s="61"/>
      <c r="AS2285" s="61"/>
      <c r="AT2285" s="61"/>
      <c r="AU2285" s="61"/>
      <c r="AV2285" s="61"/>
      <c r="AW2285" s="61"/>
      <c r="AX2285" s="61"/>
      <c r="AY2285" s="61"/>
      <c r="AZ2285" s="61"/>
      <c r="BA2285" s="61"/>
    </row>
    <row r="2286" spans="39:53" x14ac:dyDescent="0.2">
      <c r="AM2286" s="61"/>
      <c r="AN2286" s="61"/>
      <c r="AO2286" s="171"/>
      <c r="AP2286" s="61"/>
      <c r="AQ2286" s="61"/>
      <c r="AR2286" s="61"/>
      <c r="AS2286" s="61"/>
      <c r="AT2286" s="61"/>
      <c r="AU2286" s="61"/>
      <c r="AV2286" s="61"/>
      <c r="AW2286" s="61"/>
      <c r="AX2286" s="61"/>
      <c r="AY2286" s="61"/>
      <c r="AZ2286" s="61"/>
      <c r="BA2286" s="61"/>
    </row>
    <row r="2287" spans="39:53" x14ac:dyDescent="0.2">
      <c r="AM2287" s="61"/>
      <c r="AN2287" s="61"/>
      <c r="AO2287" s="171"/>
      <c r="AP2287" s="61"/>
      <c r="AQ2287" s="61"/>
      <c r="AR2287" s="61"/>
      <c r="AS2287" s="61"/>
      <c r="AT2287" s="61"/>
      <c r="AU2287" s="61"/>
      <c r="AV2287" s="61"/>
      <c r="AW2287" s="61"/>
      <c r="AX2287" s="61"/>
      <c r="AY2287" s="61"/>
      <c r="AZ2287" s="61"/>
      <c r="BA2287" s="61"/>
    </row>
    <row r="2288" spans="39:53" x14ac:dyDescent="0.2">
      <c r="AM2288" s="61"/>
      <c r="AN2288" s="61"/>
      <c r="AO2288" s="171"/>
      <c r="AP2288" s="61"/>
      <c r="AQ2288" s="61"/>
      <c r="AR2288" s="61"/>
      <c r="AS2288" s="61"/>
      <c r="AT2288" s="61"/>
      <c r="AU2288" s="61"/>
      <c r="AV2288" s="61"/>
      <c r="AW2288" s="61"/>
      <c r="AX2288" s="61"/>
      <c r="AY2288" s="61"/>
      <c r="AZ2288" s="61"/>
      <c r="BA2288" s="61"/>
    </row>
    <row r="2289" spans="39:53" x14ac:dyDescent="0.2">
      <c r="AM2289" s="61"/>
      <c r="AN2289" s="61"/>
      <c r="AO2289" s="171"/>
      <c r="AP2289" s="61"/>
      <c r="AQ2289" s="61"/>
      <c r="AR2289" s="61"/>
      <c r="AS2289" s="61"/>
      <c r="AT2289" s="61"/>
      <c r="AU2289" s="61"/>
      <c r="AV2289" s="61"/>
      <c r="AW2289" s="61"/>
      <c r="AX2289" s="61"/>
      <c r="AY2289" s="61"/>
      <c r="AZ2289" s="61"/>
      <c r="BA2289" s="61"/>
    </row>
    <row r="2290" spans="39:53" x14ac:dyDescent="0.2">
      <c r="AM2290" s="61"/>
      <c r="AN2290" s="61"/>
      <c r="AO2290" s="171"/>
      <c r="AP2290" s="61"/>
      <c r="AQ2290" s="61"/>
      <c r="AR2290" s="61"/>
      <c r="AS2290" s="61"/>
      <c r="AT2290" s="61"/>
      <c r="AU2290" s="61"/>
      <c r="AV2290" s="61"/>
      <c r="AW2290" s="61"/>
      <c r="AX2290" s="61"/>
      <c r="AY2290" s="61"/>
      <c r="AZ2290" s="61"/>
      <c r="BA2290" s="61"/>
    </row>
    <row r="2291" spans="39:53" x14ac:dyDescent="0.2">
      <c r="AM2291" s="61"/>
      <c r="AN2291" s="61"/>
      <c r="AO2291" s="171"/>
      <c r="AP2291" s="61"/>
      <c r="AQ2291" s="61"/>
      <c r="AR2291" s="61"/>
      <c r="AS2291" s="61"/>
      <c r="AT2291" s="61"/>
      <c r="AU2291" s="61"/>
      <c r="AV2291" s="61"/>
      <c r="AW2291" s="61"/>
      <c r="AX2291" s="61"/>
      <c r="AY2291" s="61"/>
      <c r="AZ2291" s="61"/>
      <c r="BA2291" s="61"/>
    </row>
    <row r="2292" spans="39:53" x14ac:dyDescent="0.2">
      <c r="AM2292" s="61"/>
      <c r="AN2292" s="61"/>
      <c r="AO2292" s="171"/>
      <c r="AP2292" s="61"/>
      <c r="AQ2292" s="61"/>
      <c r="AR2292" s="61"/>
      <c r="AS2292" s="61"/>
      <c r="AT2292" s="61"/>
      <c r="AU2292" s="61"/>
      <c r="AV2292" s="61"/>
      <c r="AW2292" s="61"/>
      <c r="AX2292" s="61"/>
      <c r="AY2292" s="61"/>
      <c r="AZ2292" s="61"/>
      <c r="BA2292" s="61"/>
    </row>
    <row r="2293" spans="39:53" x14ac:dyDescent="0.2">
      <c r="AM2293" s="61"/>
      <c r="AN2293" s="61"/>
      <c r="AO2293" s="171"/>
      <c r="AP2293" s="61"/>
      <c r="AQ2293" s="61"/>
      <c r="AR2293" s="61"/>
      <c r="AS2293" s="61"/>
      <c r="AT2293" s="61"/>
      <c r="AU2293" s="61"/>
      <c r="AV2293" s="61"/>
      <c r="AW2293" s="61"/>
      <c r="AX2293" s="61"/>
      <c r="AY2293" s="61"/>
      <c r="AZ2293" s="61"/>
      <c r="BA2293" s="61"/>
    </row>
    <row r="2294" spans="39:53" x14ac:dyDescent="0.2">
      <c r="AM2294" s="61"/>
      <c r="AN2294" s="61"/>
      <c r="AO2294" s="171"/>
      <c r="AP2294" s="61"/>
      <c r="AQ2294" s="61"/>
      <c r="AR2294" s="61"/>
      <c r="AS2294" s="61"/>
      <c r="AT2294" s="61"/>
      <c r="AU2294" s="61"/>
      <c r="AV2294" s="61"/>
      <c r="AW2294" s="61"/>
      <c r="AX2294" s="61"/>
      <c r="AY2294" s="61"/>
      <c r="AZ2294" s="61"/>
      <c r="BA2294" s="61"/>
    </row>
    <row r="2295" spans="39:53" x14ac:dyDescent="0.2">
      <c r="AM2295" s="61"/>
      <c r="AN2295" s="61"/>
      <c r="AO2295" s="171"/>
      <c r="AP2295" s="61"/>
      <c r="AQ2295" s="61"/>
      <c r="AR2295" s="61"/>
      <c r="AS2295" s="61"/>
      <c r="AT2295" s="61"/>
      <c r="AU2295" s="61"/>
      <c r="AV2295" s="61"/>
      <c r="AW2295" s="61"/>
      <c r="AX2295" s="61"/>
      <c r="AY2295" s="61"/>
      <c r="AZ2295" s="61"/>
      <c r="BA2295" s="61"/>
    </row>
    <row r="2296" spans="39:53" x14ac:dyDescent="0.2">
      <c r="AM2296" s="61"/>
      <c r="AN2296" s="61"/>
      <c r="AO2296" s="171"/>
      <c r="AP2296" s="61"/>
      <c r="AQ2296" s="61"/>
      <c r="AR2296" s="61"/>
      <c r="AS2296" s="61"/>
      <c r="AT2296" s="61"/>
      <c r="AU2296" s="61"/>
      <c r="AV2296" s="61"/>
      <c r="AW2296" s="61"/>
      <c r="AX2296" s="61"/>
      <c r="AY2296" s="61"/>
      <c r="AZ2296" s="61"/>
      <c r="BA2296" s="61"/>
    </row>
    <row r="2297" spans="39:53" x14ac:dyDescent="0.2">
      <c r="AM2297" s="61"/>
      <c r="AN2297" s="61"/>
      <c r="AO2297" s="171"/>
      <c r="AP2297" s="61"/>
      <c r="AQ2297" s="61"/>
      <c r="AR2297" s="61"/>
      <c r="AS2297" s="61"/>
      <c r="AT2297" s="61"/>
      <c r="AU2297" s="61"/>
      <c r="AV2297" s="61"/>
      <c r="AW2297" s="61"/>
      <c r="AX2297" s="61"/>
      <c r="AY2297" s="61"/>
      <c r="AZ2297" s="61"/>
      <c r="BA2297" s="61"/>
    </row>
    <row r="2298" spans="39:53" x14ac:dyDescent="0.2">
      <c r="AM2298" s="61"/>
      <c r="AN2298" s="61"/>
      <c r="AO2298" s="171"/>
      <c r="AP2298" s="61"/>
      <c r="AQ2298" s="61"/>
      <c r="AR2298" s="61"/>
      <c r="AS2298" s="61"/>
      <c r="AT2298" s="61"/>
      <c r="AU2298" s="61"/>
      <c r="AV2298" s="61"/>
      <c r="AW2298" s="61"/>
      <c r="AX2298" s="61"/>
      <c r="AY2298" s="61"/>
      <c r="AZ2298" s="61"/>
      <c r="BA2298" s="61"/>
    </row>
    <row r="2299" spans="39:53" x14ac:dyDescent="0.2">
      <c r="AM2299" s="61"/>
      <c r="AN2299" s="61"/>
      <c r="AO2299" s="171"/>
      <c r="AP2299" s="61"/>
      <c r="AQ2299" s="61"/>
      <c r="AR2299" s="61"/>
      <c r="AS2299" s="61"/>
      <c r="AT2299" s="61"/>
      <c r="AU2299" s="61"/>
      <c r="AV2299" s="61"/>
      <c r="AW2299" s="61"/>
      <c r="AX2299" s="61"/>
      <c r="AY2299" s="61"/>
      <c r="AZ2299" s="61"/>
      <c r="BA2299" s="61"/>
    </row>
    <row r="2300" spans="39:53" x14ac:dyDescent="0.2">
      <c r="AM2300" s="61"/>
      <c r="AN2300" s="61"/>
      <c r="AO2300" s="171"/>
      <c r="AP2300" s="61"/>
      <c r="AQ2300" s="61"/>
      <c r="AR2300" s="61"/>
      <c r="AS2300" s="61"/>
      <c r="AT2300" s="61"/>
      <c r="AU2300" s="61"/>
      <c r="AV2300" s="61"/>
      <c r="AW2300" s="61"/>
      <c r="AX2300" s="61"/>
      <c r="AY2300" s="61"/>
      <c r="AZ2300" s="61"/>
      <c r="BA2300" s="61"/>
    </row>
    <row r="2301" spans="39:53" x14ac:dyDescent="0.2">
      <c r="AM2301" s="61"/>
      <c r="AN2301" s="61"/>
      <c r="AO2301" s="171"/>
      <c r="AP2301" s="61"/>
      <c r="AQ2301" s="61"/>
      <c r="AR2301" s="61"/>
      <c r="AS2301" s="61"/>
      <c r="AT2301" s="61"/>
      <c r="AU2301" s="61"/>
      <c r="AV2301" s="61"/>
      <c r="AW2301" s="61"/>
      <c r="AX2301" s="61"/>
      <c r="AY2301" s="61"/>
      <c r="AZ2301" s="61"/>
      <c r="BA2301" s="61"/>
    </row>
    <row r="2302" spans="39:53" x14ac:dyDescent="0.2">
      <c r="AM2302" s="61"/>
      <c r="AN2302" s="61"/>
      <c r="AO2302" s="171"/>
      <c r="AP2302" s="61"/>
      <c r="AQ2302" s="61"/>
      <c r="AR2302" s="61"/>
      <c r="AS2302" s="61"/>
      <c r="AT2302" s="61"/>
      <c r="AU2302" s="61"/>
      <c r="AV2302" s="61"/>
      <c r="AW2302" s="61"/>
      <c r="AX2302" s="61"/>
      <c r="AY2302" s="61"/>
      <c r="AZ2302" s="61"/>
      <c r="BA2302" s="61"/>
    </row>
    <row r="2303" spans="39:53" x14ac:dyDescent="0.2">
      <c r="AM2303" s="61"/>
      <c r="AN2303" s="61"/>
      <c r="AO2303" s="171"/>
      <c r="AP2303" s="61"/>
      <c r="AQ2303" s="61"/>
      <c r="AR2303" s="61"/>
      <c r="AS2303" s="61"/>
      <c r="AT2303" s="61"/>
      <c r="AU2303" s="61"/>
      <c r="AV2303" s="61"/>
      <c r="AW2303" s="61"/>
      <c r="AX2303" s="61"/>
      <c r="AY2303" s="61"/>
      <c r="AZ2303" s="61"/>
      <c r="BA2303" s="61"/>
    </row>
    <row r="2304" spans="39:53" x14ac:dyDescent="0.2">
      <c r="AM2304" s="61"/>
      <c r="AN2304" s="61"/>
      <c r="AO2304" s="171"/>
      <c r="AP2304" s="61"/>
      <c r="AQ2304" s="61"/>
      <c r="AR2304" s="61"/>
      <c r="AS2304" s="61"/>
      <c r="AT2304" s="61"/>
      <c r="AU2304" s="61"/>
      <c r="AV2304" s="61"/>
      <c r="AW2304" s="61"/>
      <c r="AX2304" s="61"/>
      <c r="AY2304" s="61"/>
      <c r="AZ2304" s="61"/>
      <c r="BA2304" s="61"/>
    </row>
    <row r="2305" spans="39:53" x14ac:dyDescent="0.2">
      <c r="AM2305" s="61"/>
      <c r="AN2305" s="61"/>
      <c r="AO2305" s="171"/>
      <c r="AP2305" s="61"/>
      <c r="AQ2305" s="61"/>
      <c r="AR2305" s="61"/>
      <c r="AS2305" s="61"/>
      <c r="AT2305" s="61"/>
      <c r="AU2305" s="61"/>
      <c r="AV2305" s="61"/>
      <c r="AW2305" s="61"/>
      <c r="AX2305" s="61"/>
      <c r="AY2305" s="61"/>
      <c r="AZ2305" s="61"/>
      <c r="BA2305" s="61"/>
    </row>
    <row r="2306" spans="39:53" x14ac:dyDescent="0.2">
      <c r="AM2306" s="61"/>
      <c r="AN2306" s="61"/>
      <c r="AO2306" s="171"/>
      <c r="AP2306" s="61"/>
      <c r="AQ2306" s="61"/>
      <c r="AR2306" s="61"/>
      <c r="AS2306" s="61"/>
      <c r="AT2306" s="61"/>
      <c r="AU2306" s="61"/>
      <c r="AV2306" s="61"/>
      <c r="AW2306" s="61"/>
      <c r="AX2306" s="61"/>
      <c r="AY2306" s="61"/>
      <c r="AZ2306" s="61"/>
      <c r="BA2306" s="61"/>
    </row>
    <row r="2307" spans="39:53" x14ac:dyDescent="0.2">
      <c r="AM2307" s="61"/>
      <c r="AN2307" s="61"/>
      <c r="AO2307" s="171"/>
      <c r="AP2307" s="61"/>
      <c r="AQ2307" s="61"/>
      <c r="AR2307" s="61"/>
      <c r="AS2307" s="61"/>
      <c r="AT2307" s="61"/>
      <c r="AU2307" s="61"/>
      <c r="AV2307" s="61"/>
      <c r="AW2307" s="61"/>
      <c r="AX2307" s="61"/>
      <c r="AY2307" s="61"/>
      <c r="AZ2307" s="61"/>
      <c r="BA2307" s="61"/>
    </row>
    <row r="2308" spans="39:53" x14ac:dyDescent="0.2">
      <c r="AM2308" s="61"/>
      <c r="AN2308" s="61"/>
      <c r="AO2308" s="171"/>
      <c r="AP2308" s="61"/>
      <c r="AQ2308" s="61"/>
      <c r="AR2308" s="61"/>
      <c r="AS2308" s="61"/>
      <c r="AT2308" s="61"/>
      <c r="AU2308" s="61"/>
      <c r="AV2308" s="61"/>
      <c r="AW2308" s="61"/>
      <c r="AX2308" s="61"/>
      <c r="AY2308" s="61"/>
      <c r="AZ2308" s="61"/>
      <c r="BA2308" s="61"/>
    </row>
    <row r="2309" spans="39:53" x14ac:dyDescent="0.2">
      <c r="AM2309" s="61"/>
      <c r="AN2309" s="61"/>
      <c r="AO2309" s="171"/>
      <c r="AP2309" s="61"/>
      <c r="AQ2309" s="61"/>
      <c r="AR2309" s="61"/>
      <c r="AS2309" s="61"/>
      <c r="AT2309" s="61"/>
      <c r="AU2309" s="61"/>
      <c r="AV2309" s="61"/>
      <c r="AW2309" s="61"/>
      <c r="AX2309" s="61"/>
      <c r="AY2309" s="61"/>
      <c r="AZ2309" s="61"/>
      <c r="BA2309" s="61"/>
    </row>
    <row r="2310" spans="39:53" x14ac:dyDescent="0.2">
      <c r="AM2310" s="61"/>
      <c r="AN2310" s="61"/>
      <c r="AO2310" s="171"/>
      <c r="AP2310" s="61"/>
      <c r="AQ2310" s="61"/>
      <c r="AR2310" s="61"/>
      <c r="AS2310" s="61"/>
      <c r="AT2310" s="61"/>
      <c r="AU2310" s="61"/>
      <c r="AV2310" s="61"/>
      <c r="AW2310" s="61"/>
      <c r="AX2310" s="61"/>
      <c r="AY2310" s="61"/>
      <c r="AZ2310" s="61"/>
      <c r="BA2310" s="61"/>
    </row>
    <row r="2311" spans="39:53" x14ac:dyDescent="0.2">
      <c r="AM2311" s="61"/>
      <c r="AN2311" s="61"/>
      <c r="AO2311" s="171"/>
      <c r="AP2311" s="61"/>
      <c r="AQ2311" s="61"/>
      <c r="AR2311" s="61"/>
      <c r="AS2311" s="61"/>
      <c r="AT2311" s="61"/>
      <c r="AU2311" s="61"/>
      <c r="AV2311" s="61"/>
      <c r="AW2311" s="61"/>
      <c r="AX2311" s="61"/>
      <c r="AY2311" s="61"/>
      <c r="AZ2311" s="61"/>
      <c r="BA2311" s="61"/>
    </row>
    <row r="2312" spans="39:53" x14ac:dyDescent="0.2">
      <c r="AM2312" s="61"/>
      <c r="AN2312" s="61"/>
      <c r="AO2312" s="171"/>
      <c r="AP2312" s="61"/>
      <c r="AQ2312" s="61"/>
      <c r="AR2312" s="61"/>
      <c r="AS2312" s="61"/>
      <c r="AT2312" s="61"/>
      <c r="AU2312" s="61"/>
      <c r="AV2312" s="61"/>
      <c r="AW2312" s="61"/>
      <c r="AX2312" s="61"/>
      <c r="AY2312" s="61"/>
      <c r="AZ2312" s="61"/>
      <c r="BA2312" s="61"/>
    </row>
    <row r="2313" spans="39:53" x14ac:dyDescent="0.2">
      <c r="AM2313" s="61"/>
      <c r="AN2313" s="61"/>
      <c r="AO2313" s="171"/>
      <c r="AP2313" s="61"/>
      <c r="AQ2313" s="61"/>
      <c r="AR2313" s="61"/>
      <c r="AS2313" s="61"/>
      <c r="AT2313" s="61"/>
      <c r="AU2313" s="61"/>
      <c r="AV2313" s="61"/>
      <c r="AW2313" s="61"/>
      <c r="AX2313" s="61"/>
      <c r="AY2313" s="61"/>
      <c r="AZ2313" s="61"/>
      <c r="BA2313" s="61"/>
    </row>
    <row r="2314" spans="39:53" x14ac:dyDescent="0.2">
      <c r="AM2314" s="61"/>
      <c r="AN2314" s="61"/>
      <c r="AO2314" s="171"/>
      <c r="AP2314" s="61"/>
      <c r="AQ2314" s="61"/>
      <c r="AR2314" s="61"/>
      <c r="AS2314" s="61"/>
      <c r="AT2314" s="61"/>
      <c r="AU2314" s="61"/>
      <c r="AV2314" s="61"/>
      <c r="AW2314" s="61"/>
      <c r="AX2314" s="61"/>
      <c r="AY2314" s="61"/>
      <c r="AZ2314" s="61"/>
      <c r="BA2314" s="61"/>
    </row>
    <row r="2315" spans="39:53" x14ac:dyDescent="0.2">
      <c r="AM2315" s="61"/>
      <c r="AN2315" s="61"/>
      <c r="AO2315" s="171"/>
      <c r="AP2315" s="61"/>
      <c r="AQ2315" s="61"/>
      <c r="AR2315" s="61"/>
      <c r="AS2315" s="61"/>
      <c r="AT2315" s="61"/>
      <c r="AU2315" s="61"/>
      <c r="AV2315" s="61"/>
      <c r="AW2315" s="61"/>
      <c r="AX2315" s="61"/>
      <c r="AY2315" s="61"/>
      <c r="AZ2315" s="61"/>
      <c r="BA2315" s="61"/>
    </row>
    <row r="2316" spans="39:53" x14ac:dyDescent="0.2">
      <c r="AM2316" s="61"/>
      <c r="AN2316" s="61"/>
      <c r="AO2316" s="171"/>
      <c r="AP2316" s="61"/>
      <c r="AQ2316" s="61"/>
      <c r="AR2316" s="61"/>
      <c r="AS2316" s="61"/>
      <c r="AT2316" s="61"/>
      <c r="AU2316" s="61"/>
      <c r="AV2316" s="61"/>
      <c r="AW2316" s="61"/>
      <c r="AX2316" s="61"/>
      <c r="AY2316" s="61"/>
      <c r="AZ2316" s="61"/>
      <c r="BA2316" s="61"/>
    </row>
    <row r="2317" spans="39:53" x14ac:dyDescent="0.2">
      <c r="AM2317" s="61"/>
      <c r="AN2317" s="61"/>
      <c r="AO2317" s="171"/>
      <c r="AP2317" s="61"/>
      <c r="AQ2317" s="61"/>
      <c r="AR2317" s="61"/>
      <c r="AS2317" s="61"/>
      <c r="AT2317" s="61"/>
      <c r="AU2317" s="61"/>
      <c r="AV2317" s="61"/>
      <c r="AW2317" s="61"/>
      <c r="AX2317" s="61"/>
      <c r="AY2317" s="61"/>
      <c r="AZ2317" s="61"/>
      <c r="BA2317" s="61"/>
    </row>
    <row r="2318" spans="39:53" x14ac:dyDescent="0.2">
      <c r="AM2318" s="61"/>
      <c r="AN2318" s="61"/>
      <c r="AO2318" s="171"/>
      <c r="AP2318" s="61"/>
      <c r="AQ2318" s="61"/>
      <c r="AR2318" s="61"/>
      <c r="AS2318" s="61"/>
      <c r="AT2318" s="61"/>
      <c r="AU2318" s="61"/>
      <c r="AV2318" s="61"/>
      <c r="AW2318" s="61"/>
      <c r="AX2318" s="61"/>
      <c r="AY2318" s="61"/>
      <c r="AZ2318" s="61"/>
      <c r="BA2318" s="61"/>
    </row>
    <row r="2319" spans="39:53" x14ac:dyDescent="0.2">
      <c r="AM2319" s="61"/>
      <c r="AN2319" s="61"/>
      <c r="AO2319" s="171"/>
      <c r="AP2319" s="61"/>
      <c r="AQ2319" s="61"/>
      <c r="AR2319" s="61"/>
      <c r="AS2319" s="61"/>
      <c r="AT2319" s="61"/>
      <c r="AU2319" s="61"/>
      <c r="AV2319" s="61"/>
      <c r="AW2319" s="61"/>
      <c r="AX2319" s="61"/>
      <c r="AY2319" s="61"/>
      <c r="AZ2319" s="61"/>
      <c r="BA2319" s="61"/>
    </row>
    <row r="2320" spans="39:53" x14ac:dyDescent="0.2">
      <c r="AM2320" s="61"/>
      <c r="AN2320" s="61"/>
      <c r="AO2320" s="171"/>
      <c r="AP2320" s="61"/>
      <c r="AQ2320" s="61"/>
      <c r="AR2320" s="61"/>
      <c r="AS2320" s="61"/>
      <c r="AT2320" s="61"/>
      <c r="AU2320" s="61"/>
      <c r="AV2320" s="61"/>
      <c r="AW2320" s="61"/>
      <c r="AX2320" s="61"/>
      <c r="AY2320" s="61"/>
      <c r="AZ2320" s="61"/>
      <c r="BA2320" s="61"/>
    </row>
    <row r="2321" spans="39:53" x14ac:dyDescent="0.2">
      <c r="AM2321" s="61"/>
      <c r="AN2321" s="61"/>
      <c r="AO2321" s="171"/>
      <c r="AP2321" s="61"/>
      <c r="AQ2321" s="61"/>
      <c r="AR2321" s="61"/>
      <c r="AS2321" s="61"/>
      <c r="AT2321" s="61"/>
      <c r="AU2321" s="61"/>
      <c r="AV2321" s="61"/>
      <c r="AW2321" s="61"/>
      <c r="AX2321" s="61"/>
      <c r="AY2321" s="61"/>
      <c r="AZ2321" s="61"/>
      <c r="BA2321" s="61"/>
    </row>
    <row r="2322" spans="39:53" x14ac:dyDescent="0.2">
      <c r="AM2322" s="61"/>
      <c r="AN2322" s="61"/>
      <c r="AO2322" s="171"/>
      <c r="AP2322" s="61"/>
      <c r="AQ2322" s="61"/>
      <c r="AR2322" s="61"/>
      <c r="AS2322" s="61"/>
      <c r="AT2322" s="61"/>
      <c r="AU2322" s="61"/>
      <c r="AV2322" s="61"/>
      <c r="AW2322" s="61"/>
      <c r="AX2322" s="61"/>
      <c r="AY2322" s="61"/>
      <c r="AZ2322" s="61"/>
      <c r="BA2322" s="61"/>
    </row>
    <row r="2323" spans="39:53" x14ac:dyDescent="0.2">
      <c r="AM2323" s="61"/>
      <c r="AN2323" s="61"/>
      <c r="AO2323" s="171"/>
      <c r="AP2323" s="61"/>
      <c r="AQ2323" s="61"/>
      <c r="AR2323" s="61"/>
      <c r="AS2323" s="61"/>
      <c r="AT2323" s="61"/>
      <c r="AU2323" s="61"/>
      <c r="AV2323" s="61"/>
      <c r="AW2323" s="61"/>
      <c r="AX2323" s="61"/>
      <c r="AY2323" s="61"/>
      <c r="AZ2323" s="61"/>
      <c r="BA2323" s="61"/>
    </row>
    <row r="2324" spans="39:53" x14ac:dyDescent="0.2">
      <c r="AM2324" s="61"/>
      <c r="AN2324" s="61"/>
      <c r="AO2324" s="171"/>
      <c r="AP2324" s="61"/>
      <c r="AQ2324" s="61"/>
      <c r="AR2324" s="61"/>
      <c r="AS2324" s="61"/>
      <c r="AT2324" s="61"/>
      <c r="AU2324" s="61"/>
      <c r="AV2324" s="61"/>
      <c r="AW2324" s="61"/>
      <c r="AX2324" s="61"/>
      <c r="AY2324" s="61"/>
      <c r="AZ2324" s="61"/>
      <c r="BA2324" s="61"/>
    </row>
    <row r="2325" spans="39:53" x14ac:dyDescent="0.2">
      <c r="AM2325" s="61"/>
      <c r="AN2325" s="61"/>
      <c r="AO2325" s="171"/>
      <c r="AP2325" s="61"/>
      <c r="AQ2325" s="61"/>
      <c r="AR2325" s="61"/>
      <c r="AS2325" s="61"/>
      <c r="AT2325" s="61"/>
      <c r="AU2325" s="61"/>
      <c r="AV2325" s="61"/>
      <c r="AW2325" s="61"/>
      <c r="AX2325" s="61"/>
      <c r="AY2325" s="61"/>
      <c r="AZ2325" s="61"/>
      <c r="BA2325" s="61"/>
    </row>
    <row r="2326" spans="39:53" x14ac:dyDescent="0.2">
      <c r="AM2326" s="61"/>
      <c r="AN2326" s="61"/>
      <c r="AO2326" s="171"/>
      <c r="AP2326" s="61"/>
      <c r="AQ2326" s="61"/>
      <c r="AR2326" s="61"/>
      <c r="AS2326" s="61"/>
      <c r="AT2326" s="61"/>
      <c r="AU2326" s="61"/>
      <c r="AV2326" s="61"/>
      <c r="AW2326" s="61"/>
      <c r="AX2326" s="61"/>
      <c r="AY2326" s="61"/>
      <c r="AZ2326" s="61"/>
      <c r="BA2326" s="61"/>
    </row>
    <row r="2327" spans="39:53" x14ac:dyDescent="0.2">
      <c r="AM2327" s="61"/>
      <c r="AN2327" s="61"/>
      <c r="AO2327" s="171"/>
      <c r="AP2327" s="61"/>
      <c r="AQ2327" s="61"/>
      <c r="AR2327" s="61"/>
      <c r="AS2327" s="61"/>
      <c r="AT2327" s="61"/>
      <c r="AU2327" s="61"/>
      <c r="AV2327" s="61"/>
      <c r="AW2327" s="61"/>
      <c r="AX2327" s="61"/>
      <c r="AY2327" s="61"/>
      <c r="AZ2327" s="61"/>
      <c r="BA2327" s="61"/>
    </row>
    <row r="2328" spans="39:53" x14ac:dyDescent="0.2">
      <c r="AM2328" s="61"/>
      <c r="AN2328" s="61"/>
      <c r="AO2328" s="171"/>
      <c r="AP2328" s="61"/>
      <c r="AQ2328" s="61"/>
      <c r="AR2328" s="61"/>
      <c r="AS2328" s="61"/>
      <c r="AT2328" s="61"/>
      <c r="AU2328" s="61"/>
      <c r="AV2328" s="61"/>
      <c r="AW2328" s="61"/>
      <c r="AX2328" s="61"/>
      <c r="AY2328" s="61"/>
      <c r="AZ2328" s="61"/>
      <c r="BA2328" s="61"/>
    </row>
    <row r="2329" spans="39:53" x14ac:dyDescent="0.2">
      <c r="AM2329" s="61"/>
      <c r="AN2329" s="61"/>
      <c r="AO2329" s="171"/>
      <c r="AP2329" s="61"/>
      <c r="AQ2329" s="61"/>
      <c r="AR2329" s="61"/>
      <c r="AS2329" s="61"/>
      <c r="AT2329" s="61"/>
      <c r="AU2329" s="61"/>
      <c r="AV2329" s="61"/>
      <c r="AW2329" s="61"/>
      <c r="AX2329" s="61"/>
      <c r="AY2329" s="61"/>
      <c r="AZ2329" s="61"/>
      <c r="BA2329" s="61"/>
    </row>
    <row r="2330" spans="39:53" x14ac:dyDescent="0.2">
      <c r="AM2330" s="61"/>
      <c r="AN2330" s="61"/>
      <c r="AO2330" s="171"/>
      <c r="AP2330" s="61"/>
      <c r="AQ2330" s="61"/>
      <c r="AR2330" s="61"/>
      <c r="AS2330" s="61"/>
      <c r="AT2330" s="61"/>
      <c r="AU2330" s="61"/>
      <c r="AV2330" s="61"/>
      <c r="AW2330" s="61"/>
      <c r="AX2330" s="61"/>
      <c r="AY2330" s="61"/>
      <c r="AZ2330" s="61"/>
      <c r="BA2330" s="61"/>
    </row>
    <row r="2331" spans="39:53" x14ac:dyDescent="0.2">
      <c r="AM2331" s="61"/>
      <c r="AN2331" s="61"/>
      <c r="AO2331" s="171"/>
      <c r="AP2331" s="61"/>
      <c r="AQ2331" s="61"/>
      <c r="AR2331" s="61"/>
      <c r="AS2331" s="61"/>
      <c r="AT2331" s="61"/>
      <c r="AU2331" s="61"/>
      <c r="AV2331" s="61"/>
      <c r="AW2331" s="61"/>
      <c r="AX2331" s="61"/>
      <c r="AY2331" s="61"/>
      <c r="AZ2331" s="61"/>
      <c r="BA2331" s="61"/>
    </row>
    <row r="2332" spans="39:53" x14ac:dyDescent="0.2">
      <c r="AM2332" s="61"/>
      <c r="AN2332" s="61"/>
      <c r="AO2332" s="171"/>
      <c r="AP2332" s="61"/>
      <c r="AQ2332" s="61"/>
      <c r="AR2332" s="61"/>
      <c r="AS2332" s="61"/>
      <c r="AT2332" s="61"/>
      <c r="AU2332" s="61"/>
      <c r="AV2332" s="61"/>
      <c r="AW2332" s="61"/>
      <c r="AX2332" s="61"/>
      <c r="AY2332" s="61"/>
      <c r="AZ2332" s="61"/>
      <c r="BA2332" s="61"/>
    </row>
    <row r="2333" spans="39:53" x14ac:dyDescent="0.2">
      <c r="AM2333" s="61"/>
      <c r="AN2333" s="61"/>
      <c r="AO2333" s="171"/>
      <c r="AP2333" s="61"/>
      <c r="AQ2333" s="61"/>
      <c r="AR2333" s="61"/>
      <c r="AS2333" s="61"/>
      <c r="AT2333" s="61"/>
      <c r="AU2333" s="61"/>
      <c r="AV2333" s="61"/>
      <c r="AW2333" s="61"/>
      <c r="AX2333" s="61"/>
      <c r="AY2333" s="61"/>
      <c r="AZ2333" s="61"/>
      <c r="BA2333" s="61"/>
    </row>
    <row r="2334" spans="39:53" x14ac:dyDescent="0.2">
      <c r="AM2334" s="61"/>
      <c r="AN2334" s="61"/>
      <c r="AO2334" s="171"/>
      <c r="AP2334" s="61"/>
      <c r="AQ2334" s="61"/>
      <c r="AR2334" s="61"/>
      <c r="AS2334" s="61"/>
      <c r="AT2334" s="61"/>
      <c r="AU2334" s="61"/>
      <c r="AV2334" s="61"/>
      <c r="AW2334" s="61"/>
      <c r="AX2334" s="61"/>
      <c r="AY2334" s="61"/>
      <c r="AZ2334" s="61"/>
      <c r="BA2334" s="61"/>
    </row>
    <row r="2335" spans="39:53" x14ac:dyDescent="0.2">
      <c r="AM2335" s="61"/>
      <c r="AN2335" s="61"/>
      <c r="AO2335" s="171"/>
      <c r="AP2335" s="61"/>
      <c r="AQ2335" s="61"/>
      <c r="AR2335" s="61"/>
      <c r="AS2335" s="61"/>
      <c r="AT2335" s="61"/>
      <c r="AU2335" s="61"/>
      <c r="AV2335" s="61"/>
      <c r="AW2335" s="61"/>
      <c r="AX2335" s="61"/>
      <c r="AY2335" s="61"/>
      <c r="AZ2335" s="61"/>
      <c r="BA2335" s="61"/>
    </row>
    <row r="2336" spans="39:53" x14ac:dyDescent="0.2">
      <c r="AM2336" s="61"/>
      <c r="AN2336" s="61"/>
      <c r="AO2336" s="171"/>
      <c r="AP2336" s="61"/>
      <c r="AQ2336" s="61"/>
      <c r="AR2336" s="61"/>
      <c r="AS2336" s="61"/>
      <c r="AT2336" s="61"/>
      <c r="AU2336" s="61"/>
      <c r="AV2336" s="61"/>
      <c r="AW2336" s="61"/>
      <c r="AX2336" s="61"/>
      <c r="AY2336" s="61"/>
      <c r="AZ2336" s="61"/>
      <c r="BA2336" s="61"/>
    </row>
    <row r="2337" spans="39:53" x14ac:dyDescent="0.2">
      <c r="AM2337" s="61"/>
      <c r="AN2337" s="61"/>
      <c r="AO2337" s="171"/>
      <c r="AP2337" s="61"/>
      <c r="AQ2337" s="61"/>
      <c r="AR2337" s="61"/>
      <c r="AS2337" s="61"/>
      <c r="AT2337" s="61"/>
      <c r="AU2337" s="61"/>
      <c r="AV2337" s="61"/>
      <c r="AW2337" s="61"/>
      <c r="AX2337" s="61"/>
      <c r="AY2337" s="61"/>
      <c r="AZ2337" s="61"/>
      <c r="BA2337" s="61"/>
    </row>
    <row r="2338" spans="39:53" x14ac:dyDescent="0.2">
      <c r="AM2338" s="61"/>
      <c r="AN2338" s="61"/>
      <c r="AO2338" s="171"/>
      <c r="AP2338" s="61"/>
      <c r="AQ2338" s="61"/>
      <c r="AR2338" s="61"/>
      <c r="AS2338" s="61"/>
      <c r="AT2338" s="61"/>
      <c r="AU2338" s="61"/>
      <c r="AV2338" s="61"/>
      <c r="AW2338" s="61"/>
      <c r="AX2338" s="61"/>
      <c r="AY2338" s="61"/>
      <c r="AZ2338" s="61"/>
      <c r="BA2338" s="61"/>
    </row>
    <row r="2339" spans="39:53" x14ac:dyDescent="0.2">
      <c r="AM2339" s="61"/>
      <c r="AN2339" s="61"/>
      <c r="AO2339" s="171"/>
      <c r="AP2339" s="61"/>
      <c r="AQ2339" s="61"/>
      <c r="AR2339" s="61"/>
      <c r="AS2339" s="61"/>
      <c r="AT2339" s="61"/>
      <c r="AU2339" s="61"/>
      <c r="AV2339" s="61"/>
      <c r="AW2339" s="61"/>
      <c r="AX2339" s="61"/>
      <c r="AY2339" s="61"/>
      <c r="AZ2339" s="61"/>
      <c r="BA2339" s="61"/>
    </row>
    <row r="2340" spans="39:53" x14ac:dyDescent="0.2">
      <c r="AM2340" s="61"/>
      <c r="AN2340" s="61"/>
      <c r="AO2340" s="171"/>
      <c r="AP2340" s="61"/>
      <c r="AQ2340" s="61"/>
      <c r="AR2340" s="61"/>
      <c r="AS2340" s="61"/>
      <c r="AT2340" s="61"/>
      <c r="AU2340" s="61"/>
      <c r="AV2340" s="61"/>
      <c r="AW2340" s="61"/>
      <c r="AX2340" s="61"/>
      <c r="AY2340" s="61"/>
      <c r="AZ2340" s="61"/>
      <c r="BA2340" s="61"/>
    </row>
    <row r="2341" spans="39:53" x14ac:dyDescent="0.2">
      <c r="AM2341" s="61"/>
      <c r="AN2341" s="61"/>
      <c r="AO2341" s="171"/>
      <c r="AP2341" s="61"/>
      <c r="AQ2341" s="61"/>
      <c r="AR2341" s="61"/>
      <c r="AS2341" s="61"/>
      <c r="AT2341" s="61"/>
      <c r="AU2341" s="61"/>
      <c r="AV2341" s="61"/>
      <c r="AW2341" s="61"/>
      <c r="AX2341" s="61"/>
      <c r="AY2341" s="61"/>
      <c r="AZ2341" s="61"/>
      <c r="BA2341" s="61"/>
    </row>
    <row r="2342" spans="39:53" x14ac:dyDescent="0.2">
      <c r="AM2342" s="61"/>
      <c r="AN2342" s="61"/>
      <c r="AO2342" s="171"/>
      <c r="AP2342" s="61"/>
      <c r="AQ2342" s="61"/>
      <c r="AR2342" s="61"/>
      <c r="AS2342" s="61"/>
      <c r="AT2342" s="61"/>
      <c r="AU2342" s="61"/>
      <c r="AV2342" s="61"/>
      <c r="AW2342" s="61"/>
      <c r="AX2342" s="61"/>
      <c r="AY2342" s="61"/>
      <c r="AZ2342" s="61"/>
      <c r="BA2342" s="61"/>
    </row>
    <row r="2343" spans="39:53" x14ac:dyDescent="0.2">
      <c r="AM2343" s="61"/>
      <c r="AN2343" s="61"/>
      <c r="AO2343" s="171"/>
      <c r="AP2343" s="61"/>
      <c r="AQ2343" s="61"/>
      <c r="AR2343" s="61"/>
      <c r="AS2343" s="61"/>
      <c r="AT2343" s="61"/>
      <c r="AU2343" s="61"/>
      <c r="AV2343" s="61"/>
      <c r="AW2343" s="61"/>
      <c r="AX2343" s="61"/>
      <c r="AY2343" s="61"/>
      <c r="AZ2343" s="61"/>
      <c r="BA2343" s="61"/>
    </row>
    <row r="2344" spans="39:53" x14ac:dyDescent="0.2">
      <c r="AM2344" s="61"/>
      <c r="AN2344" s="61"/>
      <c r="AO2344" s="171"/>
      <c r="AP2344" s="61"/>
      <c r="AQ2344" s="61"/>
      <c r="AR2344" s="61"/>
      <c r="AS2344" s="61"/>
      <c r="AT2344" s="61"/>
      <c r="AU2344" s="61"/>
      <c r="AV2344" s="61"/>
      <c r="AW2344" s="61"/>
      <c r="AX2344" s="61"/>
      <c r="AY2344" s="61"/>
      <c r="AZ2344" s="61"/>
      <c r="BA2344" s="61"/>
    </row>
    <row r="2345" spans="39:53" x14ac:dyDescent="0.2">
      <c r="AM2345" s="61"/>
      <c r="AN2345" s="61"/>
      <c r="AO2345" s="171"/>
      <c r="AP2345" s="61"/>
      <c r="AQ2345" s="61"/>
      <c r="AR2345" s="61"/>
      <c r="AS2345" s="61"/>
      <c r="AT2345" s="61"/>
      <c r="AU2345" s="61"/>
      <c r="AV2345" s="61"/>
      <c r="AW2345" s="61"/>
      <c r="AX2345" s="61"/>
      <c r="AY2345" s="61"/>
      <c r="AZ2345" s="61"/>
      <c r="BA2345" s="61"/>
    </row>
    <row r="2346" spans="39:53" x14ac:dyDescent="0.2">
      <c r="AM2346" s="61"/>
      <c r="AN2346" s="61"/>
      <c r="AO2346" s="171"/>
      <c r="AP2346" s="61"/>
      <c r="AQ2346" s="61"/>
      <c r="AR2346" s="61"/>
      <c r="AS2346" s="61"/>
      <c r="AT2346" s="61"/>
      <c r="AU2346" s="61"/>
      <c r="AV2346" s="61"/>
      <c r="AW2346" s="61"/>
      <c r="AX2346" s="61"/>
      <c r="AY2346" s="61"/>
      <c r="AZ2346" s="61"/>
      <c r="BA2346" s="61"/>
    </row>
    <row r="2347" spans="39:53" x14ac:dyDescent="0.2">
      <c r="AM2347" s="61"/>
      <c r="AN2347" s="61"/>
      <c r="AO2347" s="171"/>
      <c r="AP2347" s="61"/>
      <c r="AQ2347" s="61"/>
      <c r="AR2347" s="61"/>
      <c r="AS2347" s="61"/>
      <c r="AT2347" s="61"/>
      <c r="AU2347" s="61"/>
      <c r="AV2347" s="61"/>
      <c r="AW2347" s="61"/>
      <c r="AX2347" s="61"/>
      <c r="AY2347" s="61"/>
      <c r="AZ2347" s="61"/>
      <c r="BA2347" s="61"/>
    </row>
    <row r="2348" spans="39:53" x14ac:dyDescent="0.2">
      <c r="AM2348" s="61"/>
      <c r="AN2348" s="61"/>
      <c r="AO2348" s="171"/>
      <c r="AP2348" s="61"/>
      <c r="AQ2348" s="61"/>
      <c r="AR2348" s="61"/>
      <c r="AS2348" s="61"/>
      <c r="AT2348" s="61"/>
      <c r="AU2348" s="61"/>
      <c r="AV2348" s="61"/>
      <c r="AW2348" s="61"/>
      <c r="AX2348" s="61"/>
      <c r="AY2348" s="61"/>
      <c r="AZ2348" s="61"/>
      <c r="BA2348" s="61"/>
    </row>
    <row r="2349" spans="39:53" x14ac:dyDescent="0.2">
      <c r="AM2349" s="61"/>
      <c r="AN2349" s="61"/>
      <c r="AO2349" s="171"/>
      <c r="AP2349" s="61"/>
      <c r="AQ2349" s="61"/>
      <c r="AR2349" s="61"/>
      <c r="AS2349" s="61"/>
      <c r="AT2349" s="61"/>
      <c r="AU2349" s="61"/>
      <c r="AV2349" s="61"/>
      <c r="AW2349" s="61"/>
      <c r="AX2349" s="61"/>
      <c r="AY2349" s="61"/>
      <c r="AZ2349" s="61"/>
      <c r="BA2349" s="61"/>
    </row>
    <row r="2350" spans="39:53" x14ac:dyDescent="0.2">
      <c r="AM2350" s="61"/>
      <c r="AN2350" s="61"/>
      <c r="AO2350" s="171"/>
      <c r="AP2350" s="61"/>
      <c r="AQ2350" s="61"/>
      <c r="AR2350" s="61"/>
      <c r="AS2350" s="61"/>
      <c r="AT2350" s="61"/>
      <c r="AU2350" s="61"/>
      <c r="AV2350" s="61"/>
      <c r="AW2350" s="61"/>
      <c r="AX2350" s="61"/>
      <c r="AY2350" s="61"/>
      <c r="AZ2350" s="61"/>
      <c r="BA2350" s="61"/>
    </row>
    <row r="2351" spans="39:53" x14ac:dyDescent="0.2">
      <c r="AM2351" s="61"/>
      <c r="AN2351" s="61"/>
      <c r="AO2351" s="171"/>
      <c r="AP2351" s="61"/>
      <c r="AQ2351" s="61"/>
      <c r="AR2351" s="61"/>
      <c r="AS2351" s="61"/>
      <c r="AT2351" s="61"/>
      <c r="AU2351" s="61"/>
      <c r="AV2351" s="61"/>
      <c r="AW2351" s="61"/>
      <c r="AX2351" s="61"/>
      <c r="AY2351" s="61"/>
      <c r="AZ2351" s="61"/>
      <c r="BA2351" s="61"/>
    </row>
    <row r="2352" spans="39:53" x14ac:dyDescent="0.2">
      <c r="AM2352" s="61"/>
      <c r="AN2352" s="61"/>
      <c r="AO2352" s="171"/>
      <c r="AP2352" s="61"/>
      <c r="AQ2352" s="61"/>
      <c r="AR2352" s="61"/>
      <c r="AS2352" s="61"/>
      <c r="AT2352" s="61"/>
      <c r="AU2352" s="61"/>
      <c r="AV2352" s="61"/>
      <c r="AW2352" s="61"/>
      <c r="AX2352" s="61"/>
      <c r="AY2352" s="61"/>
      <c r="AZ2352" s="61"/>
      <c r="BA2352" s="61"/>
    </row>
    <row r="2353" spans="39:53" x14ac:dyDescent="0.2">
      <c r="AM2353" s="61"/>
      <c r="AN2353" s="61"/>
      <c r="AO2353" s="171"/>
      <c r="AP2353" s="61"/>
      <c r="AQ2353" s="61"/>
      <c r="AR2353" s="61"/>
      <c r="AS2353" s="61"/>
      <c r="AT2353" s="61"/>
      <c r="AU2353" s="61"/>
      <c r="AV2353" s="61"/>
      <c r="AW2353" s="61"/>
      <c r="AX2353" s="61"/>
      <c r="AY2353" s="61"/>
      <c r="AZ2353" s="61"/>
      <c r="BA2353" s="61"/>
    </row>
    <row r="2354" spans="39:53" x14ac:dyDescent="0.2">
      <c r="AM2354" s="61"/>
      <c r="AN2354" s="61"/>
      <c r="AO2354" s="171"/>
      <c r="AP2354" s="61"/>
      <c r="AQ2354" s="61"/>
      <c r="AR2354" s="61"/>
      <c r="AS2354" s="61"/>
      <c r="AT2354" s="61"/>
      <c r="AU2354" s="61"/>
      <c r="AV2354" s="61"/>
      <c r="AW2354" s="61"/>
      <c r="AX2354" s="61"/>
      <c r="AY2354" s="61"/>
      <c r="AZ2354" s="61"/>
      <c r="BA2354" s="61"/>
    </row>
    <row r="2355" spans="39:53" x14ac:dyDescent="0.2">
      <c r="AM2355" s="61"/>
      <c r="AN2355" s="61"/>
      <c r="AO2355" s="171"/>
      <c r="AP2355" s="61"/>
      <c r="AQ2355" s="61"/>
      <c r="AR2355" s="61"/>
      <c r="AS2355" s="61"/>
      <c r="AT2355" s="61"/>
      <c r="AU2355" s="61"/>
      <c r="AV2355" s="61"/>
      <c r="AW2355" s="61"/>
      <c r="AX2355" s="61"/>
      <c r="AY2355" s="61"/>
      <c r="AZ2355" s="61"/>
      <c r="BA2355" s="61"/>
    </row>
    <row r="2356" spans="39:53" x14ac:dyDescent="0.2">
      <c r="AM2356" s="61"/>
      <c r="AN2356" s="61"/>
      <c r="AO2356" s="171"/>
      <c r="AP2356" s="61"/>
      <c r="AQ2356" s="61"/>
      <c r="AR2356" s="61"/>
      <c r="AS2356" s="61"/>
      <c r="AT2356" s="61"/>
      <c r="AU2356" s="61"/>
      <c r="AV2356" s="61"/>
      <c r="AW2356" s="61"/>
      <c r="AX2356" s="61"/>
      <c r="AY2356" s="61"/>
      <c r="AZ2356" s="61"/>
      <c r="BA2356" s="61"/>
    </row>
    <row r="2357" spans="39:53" x14ac:dyDescent="0.2">
      <c r="AM2357" s="61"/>
      <c r="AN2357" s="61"/>
      <c r="AO2357" s="171"/>
      <c r="AP2357" s="61"/>
      <c r="AQ2357" s="61"/>
      <c r="AR2357" s="61"/>
      <c r="AS2357" s="61"/>
      <c r="AT2357" s="61"/>
      <c r="AU2357" s="61"/>
      <c r="AV2357" s="61"/>
      <c r="AW2357" s="61"/>
      <c r="AX2357" s="61"/>
      <c r="AY2357" s="61"/>
      <c r="AZ2357" s="61"/>
      <c r="BA2357" s="61"/>
    </row>
    <row r="2358" spans="39:53" x14ac:dyDescent="0.2">
      <c r="AM2358" s="61"/>
      <c r="AN2358" s="61"/>
      <c r="AO2358" s="171"/>
      <c r="AP2358" s="61"/>
      <c r="AQ2358" s="61"/>
      <c r="AR2358" s="61"/>
      <c r="AS2358" s="61"/>
      <c r="AT2358" s="61"/>
      <c r="AU2358" s="61"/>
      <c r="AV2358" s="61"/>
      <c r="AW2358" s="61"/>
      <c r="AX2358" s="61"/>
      <c r="AY2358" s="61"/>
      <c r="AZ2358" s="61"/>
      <c r="BA2358" s="61"/>
    </row>
    <row r="2359" spans="39:53" x14ac:dyDescent="0.2">
      <c r="AM2359" s="61"/>
      <c r="AN2359" s="61"/>
      <c r="AO2359" s="171"/>
      <c r="AP2359" s="61"/>
      <c r="AQ2359" s="61"/>
      <c r="AR2359" s="61"/>
      <c r="AS2359" s="61"/>
      <c r="AT2359" s="61"/>
      <c r="AU2359" s="61"/>
      <c r="AV2359" s="61"/>
      <c r="AW2359" s="61"/>
      <c r="AX2359" s="61"/>
      <c r="AY2359" s="61"/>
      <c r="AZ2359" s="61"/>
      <c r="BA2359" s="61"/>
    </row>
    <row r="2360" spans="39:53" x14ac:dyDescent="0.2">
      <c r="AM2360" s="61"/>
      <c r="AN2360" s="61"/>
      <c r="AO2360" s="171"/>
      <c r="AP2360" s="61"/>
      <c r="AQ2360" s="61"/>
      <c r="AR2360" s="61"/>
      <c r="AS2360" s="61"/>
      <c r="AT2360" s="61"/>
      <c r="AU2360" s="61"/>
      <c r="AV2360" s="61"/>
      <c r="AW2360" s="61"/>
      <c r="AX2360" s="61"/>
      <c r="AY2360" s="61"/>
      <c r="AZ2360" s="61"/>
      <c r="BA2360" s="61"/>
    </row>
    <row r="2361" spans="39:53" x14ac:dyDescent="0.2">
      <c r="AM2361" s="61"/>
      <c r="AN2361" s="61"/>
      <c r="AO2361" s="171"/>
      <c r="AP2361" s="61"/>
      <c r="AQ2361" s="61"/>
      <c r="AR2361" s="61"/>
      <c r="AS2361" s="61"/>
      <c r="AT2361" s="61"/>
      <c r="AU2361" s="61"/>
      <c r="AV2361" s="61"/>
      <c r="AW2361" s="61"/>
      <c r="AX2361" s="61"/>
      <c r="AY2361" s="61"/>
      <c r="AZ2361" s="61"/>
      <c r="BA2361" s="61"/>
    </row>
    <row r="2362" spans="39:53" x14ac:dyDescent="0.2">
      <c r="AM2362" s="61"/>
      <c r="AN2362" s="61"/>
      <c r="AO2362" s="171"/>
      <c r="AP2362" s="61"/>
      <c r="AQ2362" s="61"/>
      <c r="AR2362" s="61"/>
      <c r="AS2362" s="61"/>
      <c r="AT2362" s="61"/>
      <c r="AU2362" s="61"/>
      <c r="AV2362" s="61"/>
      <c r="AW2362" s="61"/>
      <c r="AX2362" s="61"/>
      <c r="AY2362" s="61"/>
      <c r="AZ2362" s="61"/>
      <c r="BA2362" s="61"/>
    </row>
    <row r="2363" spans="39:53" x14ac:dyDescent="0.2">
      <c r="AM2363" s="61"/>
      <c r="AN2363" s="61"/>
      <c r="AO2363" s="171"/>
      <c r="AP2363" s="61"/>
      <c r="AQ2363" s="61"/>
      <c r="AR2363" s="61"/>
      <c r="AS2363" s="61"/>
      <c r="AT2363" s="61"/>
      <c r="AU2363" s="61"/>
      <c r="AV2363" s="61"/>
      <c r="AW2363" s="61"/>
      <c r="AX2363" s="61"/>
      <c r="AY2363" s="61"/>
      <c r="AZ2363" s="61"/>
      <c r="BA2363" s="61"/>
    </row>
    <row r="2364" spans="39:53" x14ac:dyDescent="0.2">
      <c r="AM2364" s="61"/>
      <c r="AN2364" s="61"/>
      <c r="AO2364" s="171"/>
      <c r="AP2364" s="61"/>
      <c r="AQ2364" s="61"/>
      <c r="AR2364" s="61"/>
      <c r="AS2364" s="61"/>
      <c r="AT2364" s="61"/>
      <c r="AU2364" s="61"/>
      <c r="AV2364" s="61"/>
      <c r="AW2364" s="61"/>
      <c r="AX2364" s="61"/>
      <c r="AY2364" s="61"/>
      <c r="AZ2364" s="61"/>
      <c r="BA2364" s="61"/>
    </row>
    <row r="2365" spans="39:53" x14ac:dyDescent="0.2">
      <c r="AM2365" s="61"/>
      <c r="AN2365" s="61"/>
      <c r="AO2365" s="171"/>
      <c r="AP2365" s="61"/>
      <c r="AQ2365" s="61"/>
      <c r="AR2365" s="61"/>
      <c r="AS2365" s="61"/>
      <c r="AT2365" s="61"/>
      <c r="AU2365" s="61"/>
      <c r="AV2365" s="61"/>
      <c r="AW2365" s="61"/>
      <c r="AX2365" s="61"/>
      <c r="AY2365" s="61"/>
      <c r="AZ2365" s="61"/>
      <c r="BA2365" s="61"/>
    </row>
    <row r="2366" spans="39:53" x14ac:dyDescent="0.2">
      <c r="AM2366" s="61"/>
      <c r="AN2366" s="61"/>
      <c r="AO2366" s="171"/>
      <c r="AP2366" s="61"/>
      <c r="AQ2366" s="61"/>
      <c r="AR2366" s="61"/>
      <c r="AS2366" s="61"/>
      <c r="AT2366" s="61"/>
      <c r="AU2366" s="61"/>
      <c r="AV2366" s="61"/>
      <c r="AW2366" s="61"/>
      <c r="AX2366" s="61"/>
      <c r="AY2366" s="61"/>
      <c r="AZ2366" s="61"/>
      <c r="BA2366" s="61"/>
    </row>
    <row r="2367" spans="39:53" x14ac:dyDescent="0.2">
      <c r="AM2367" s="61"/>
      <c r="AN2367" s="61"/>
      <c r="AO2367" s="171"/>
      <c r="AP2367" s="61"/>
      <c r="AQ2367" s="61"/>
      <c r="AR2367" s="61"/>
      <c r="AS2367" s="61"/>
      <c r="AT2367" s="61"/>
      <c r="AU2367" s="61"/>
      <c r="AV2367" s="61"/>
      <c r="AW2367" s="61"/>
      <c r="AX2367" s="61"/>
      <c r="AY2367" s="61"/>
      <c r="AZ2367" s="61"/>
      <c r="BA2367" s="61"/>
    </row>
    <row r="2368" spans="39:53" x14ac:dyDescent="0.2">
      <c r="AM2368" s="61"/>
      <c r="AN2368" s="61"/>
      <c r="AO2368" s="171"/>
      <c r="AP2368" s="61"/>
      <c r="AQ2368" s="61"/>
      <c r="AR2368" s="61"/>
      <c r="AS2368" s="61"/>
      <c r="AT2368" s="61"/>
      <c r="AU2368" s="61"/>
      <c r="AV2368" s="61"/>
      <c r="AW2368" s="61"/>
      <c r="AX2368" s="61"/>
      <c r="AY2368" s="61"/>
      <c r="AZ2368" s="61"/>
      <c r="BA2368" s="61"/>
    </row>
    <row r="2369" spans="39:53" x14ac:dyDescent="0.2">
      <c r="AM2369" s="61"/>
      <c r="AN2369" s="61"/>
      <c r="AO2369" s="171"/>
      <c r="AP2369" s="61"/>
      <c r="AQ2369" s="61"/>
      <c r="AR2369" s="61"/>
      <c r="AS2369" s="61"/>
      <c r="AT2369" s="61"/>
      <c r="AU2369" s="61"/>
      <c r="AV2369" s="61"/>
      <c r="AW2369" s="61"/>
      <c r="AX2369" s="61"/>
      <c r="AY2369" s="61"/>
      <c r="AZ2369" s="61"/>
      <c r="BA2369" s="61"/>
    </row>
    <row r="2370" spans="39:53" x14ac:dyDescent="0.2">
      <c r="AM2370" s="61"/>
      <c r="AN2370" s="61"/>
      <c r="AO2370" s="171"/>
      <c r="AP2370" s="61"/>
      <c r="AQ2370" s="61"/>
      <c r="AR2370" s="61"/>
      <c r="AS2370" s="61"/>
      <c r="AT2370" s="61"/>
      <c r="AU2370" s="61"/>
      <c r="AV2370" s="61"/>
      <c r="AW2370" s="61"/>
      <c r="AX2370" s="61"/>
      <c r="AY2370" s="61"/>
      <c r="AZ2370" s="61"/>
      <c r="BA2370" s="61"/>
    </row>
    <row r="2371" spans="39:53" x14ac:dyDescent="0.2">
      <c r="AM2371" s="61"/>
      <c r="AN2371" s="61"/>
      <c r="AO2371" s="171"/>
      <c r="AP2371" s="61"/>
      <c r="AQ2371" s="61"/>
      <c r="AR2371" s="61"/>
      <c r="AS2371" s="61"/>
      <c r="AT2371" s="61"/>
      <c r="AU2371" s="61"/>
      <c r="AV2371" s="61"/>
      <c r="AW2371" s="61"/>
      <c r="AX2371" s="61"/>
      <c r="AY2371" s="61"/>
      <c r="AZ2371" s="61"/>
      <c r="BA2371" s="61"/>
    </row>
    <row r="2372" spans="39:53" x14ac:dyDescent="0.2">
      <c r="AM2372" s="61"/>
      <c r="AN2372" s="61"/>
      <c r="AO2372" s="171"/>
      <c r="AP2372" s="61"/>
      <c r="AQ2372" s="61"/>
      <c r="AR2372" s="61"/>
      <c r="AS2372" s="61"/>
      <c r="AT2372" s="61"/>
      <c r="AU2372" s="61"/>
      <c r="AV2372" s="61"/>
      <c r="AW2372" s="61"/>
      <c r="AX2372" s="61"/>
      <c r="AY2372" s="61"/>
      <c r="AZ2372" s="61"/>
      <c r="BA2372" s="61"/>
    </row>
    <row r="2373" spans="39:53" x14ac:dyDescent="0.2">
      <c r="AM2373" s="61"/>
      <c r="AN2373" s="61"/>
      <c r="AO2373" s="171"/>
      <c r="AP2373" s="61"/>
      <c r="AQ2373" s="61"/>
      <c r="AR2373" s="61"/>
      <c r="AS2373" s="61"/>
      <c r="AT2373" s="61"/>
      <c r="AU2373" s="61"/>
      <c r="AV2373" s="61"/>
      <c r="AW2373" s="61"/>
      <c r="AX2373" s="61"/>
      <c r="AY2373" s="61"/>
      <c r="AZ2373" s="61"/>
      <c r="BA2373" s="61"/>
    </row>
    <row r="2374" spans="39:53" x14ac:dyDescent="0.2">
      <c r="AM2374" s="61"/>
      <c r="AN2374" s="61"/>
      <c r="AO2374" s="171"/>
      <c r="AP2374" s="61"/>
      <c r="AQ2374" s="61"/>
      <c r="AR2374" s="61"/>
      <c r="AS2374" s="61"/>
      <c r="AT2374" s="61"/>
      <c r="AU2374" s="61"/>
      <c r="AV2374" s="61"/>
      <c r="AW2374" s="61"/>
      <c r="AX2374" s="61"/>
      <c r="AY2374" s="61"/>
      <c r="AZ2374" s="61"/>
      <c r="BA2374" s="61"/>
    </row>
    <row r="2375" spans="39:53" x14ac:dyDescent="0.2">
      <c r="AM2375" s="61"/>
      <c r="AN2375" s="61"/>
      <c r="AO2375" s="171"/>
      <c r="AP2375" s="61"/>
      <c r="AQ2375" s="61"/>
      <c r="AR2375" s="61"/>
      <c r="AS2375" s="61"/>
      <c r="AT2375" s="61"/>
      <c r="AU2375" s="61"/>
      <c r="AV2375" s="61"/>
      <c r="AW2375" s="61"/>
      <c r="AX2375" s="61"/>
      <c r="AY2375" s="61"/>
      <c r="AZ2375" s="61"/>
      <c r="BA2375" s="61"/>
    </row>
    <row r="2376" spans="39:53" x14ac:dyDescent="0.2">
      <c r="AM2376" s="61"/>
      <c r="AN2376" s="61"/>
      <c r="AO2376" s="171"/>
      <c r="AP2376" s="61"/>
      <c r="AQ2376" s="61"/>
      <c r="AR2376" s="61"/>
      <c r="AS2376" s="61"/>
      <c r="AT2376" s="61"/>
      <c r="AU2376" s="61"/>
      <c r="AV2376" s="61"/>
      <c r="AW2376" s="61"/>
      <c r="AX2376" s="61"/>
      <c r="AY2376" s="61"/>
      <c r="AZ2376" s="61"/>
      <c r="BA2376" s="61"/>
    </row>
    <row r="2377" spans="39:53" x14ac:dyDescent="0.2">
      <c r="AM2377" s="61"/>
      <c r="AN2377" s="61"/>
      <c r="AO2377" s="171"/>
      <c r="AP2377" s="61"/>
      <c r="AQ2377" s="61"/>
      <c r="AR2377" s="61"/>
      <c r="AS2377" s="61"/>
      <c r="AT2377" s="61"/>
      <c r="AU2377" s="61"/>
      <c r="AV2377" s="61"/>
      <c r="AW2377" s="61"/>
      <c r="AX2377" s="61"/>
      <c r="AY2377" s="61"/>
      <c r="AZ2377" s="61"/>
      <c r="BA2377" s="61"/>
    </row>
    <row r="2378" spans="39:53" x14ac:dyDescent="0.2">
      <c r="AM2378" s="61"/>
      <c r="AN2378" s="61"/>
      <c r="AO2378" s="171"/>
      <c r="AP2378" s="61"/>
      <c r="AQ2378" s="61"/>
      <c r="AR2378" s="61"/>
      <c r="AS2378" s="61"/>
      <c r="AT2378" s="61"/>
      <c r="AU2378" s="61"/>
      <c r="AV2378" s="61"/>
      <c r="AW2378" s="61"/>
      <c r="AX2378" s="61"/>
      <c r="AY2378" s="61"/>
      <c r="AZ2378" s="61"/>
      <c r="BA2378" s="61"/>
    </row>
    <row r="2379" spans="39:53" x14ac:dyDescent="0.2">
      <c r="AM2379" s="61"/>
      <c r="AN2379" s="61"/>
      <c r="AO2379" s="171"/>
      <c r="AP2379" s="61"/>
      <c r="AQ2379" s="61"/>
      <c r="AR2379" s="61"/>
      <c r="AS2379" s="61"/>
      <c r="AT2379" s="61"/>
      <c r="AU2379" s="61"/>
      <c r="AV2379" s="61"/>
      <c r="AW2379" s="61"/>
      <c r="AX2379" s="61"/>
      <c r="AY2379" s="61"/>
      <c r="AZ2379" s="61"/>
      <c r="BA2379" s="61"/>
    </row>
    <row r="2380" spans="39:53" x14ac:dyDescent="0.2">
      <c r="AM2380" s="61"/>
      <c r="AN2380" s="61"/>
      <c r="AO2380" s="171"/>
      <c r="AP2380" s="61"/>
      <c r="AQ2380" s="61"/>
      <c r="AR2380" s="61"/>
      <c r="AS2380" s="61"/>
      <c r="AT2380" s="61"/>
      <c r="AU2380" s="61"/>
      <c r="AV2380" s="61"/>
      <c r="AW2380" s="61"/>
      <c r="AX2380" s="61"/>
      <c r="AY2380" s="61"/>
      <c r="AZ2380" s="61"/>
      <c r="BA2380" s="61"/>
    </row>
    <row r="2381" spans="39:53" x14ac:dyDescent="0.2">
      <c r="AM2381" s="61"/>
      <c r="AN2381" s="61"/>
      <c r="AO2381" s="171"/>
      <c r="AP2381" s="61"/>
      <c r="AQ2381" s="61"/>
      <c r="AR2381" s="61"/>
      <c r="AS2381" s="61"/>
      <c r="AT2381" s="61"/>
      <c r="AU2381" s="61"/>
      <c r="AV2381" s="61"/>
      <c r="AW2381" s="61"/>
      <c r="AX2381" s="61"/>
      <c r="AY2381" s="61"/>
      <c r="AZ2381" s="61"/>
      <c r="BA2381" s="61"/>
    </row>
    <row r="2382" spans="39:53" x14ac:dyDescent="0.2">
      <c r="AM2382" s="61"/>
      <c r="AN2382" s="61"/>
      <c r="AO2382" s="171"/>
      <c r="AP2382" s="61"/>
      <c r="AQ2382" s="61"/>
      <c r="AR2382" s="61"/>
      <c r="AS2382" s="61"/>
      <c r="AT2382" s="61"/>
      <c r="AU2382" s="61"/>
      <c r="AV2382" s="61"/>
      <c r="AW2382" s="61"/>
      <c r="AX2382" s="61"/>
      <c r="AY2382" s="61"/>
      <c r="AZ2382" s="61"/>
      <c r="BA2382" s="61"/>
    </row>
    <row r="2383" spans="39:53" x14ac:dyDescent="0.2">
      <c r="AM2383" s="61"/>
      <c r="AN2383" s="61"/>
      <c r="AO2383" s="171"/>
      <c r="AP2383" s="61"/>
      <c r="AQ2383" s="61"/>
      <c r="AR2383" s="61"/>
      <c r="AS2383" s="61"/>
      <c r="AT2383" s="61"/>
      <c r="AU2383" s="61"/>
      <c r="AV2383" s="61"/>
      <c r="AW2383" s="61"/>
      <c r="AX2383" s="61"/>
      <c r="AY2383" s="61"/>
      <c r="AZ2383" s="61"/>
      <c r="BA2383" s="61"/>
    </row>
    <row r="2384" spans="39:53" x14ac:dyDescent="0.2">
      <c r="AM2384" s="61"/>
      <c r="AN2384" s="61"/>
      <c r="AO2384" s="171"/>
      <c r="AP2384" s="61"/>
      <c r="AQ2384" s="61"/>
      <c r="AR2384" s="61"/>
      <c r="AS2384" s="61"/>
      <c r="AT2384" s="61"/>
      <c r="AU2384" s="61"/>
      <c r="AV2384" s="61"/>
      <c r="AW2384" s="61"/>
      <c r="AX2384" s="61"/>
      <c r="AY2384" s="61"/>
      <c r="AZ2384" s="61"/>
      <c r="BA2384" s="61"/>
    </row>
    <row r="2385" spans="39:53" x14ac:dyDescent="0.2">
      <c r="AM2385" s="61"/>
      <c r="AN2385" s="61"/>
      <c r="AO2385" s="171"/>
      <c r="AP2385" s="61"/>
      <c r="AQ2385" s="61"/>
      <c r="AR2385" s="61"/>
      <c r="AS2385" s="61"/>
      <c r="AT2385" s="61"/>
      <c r="AU2385" s="61"/>
      <c r="AV2385" s="61"/>
      <c r="AW2385" s="61"/>
      <c r="AX2385" s="61"/>
      <c r="AY2385" s="61"/>
      <c r="AZ2385" s="61"/>
      <c r="BA2385" s="61"/>
    </row>
    <row r="2386" spans="39:53" x14ac:dyDescent="0.2">
      <c r="AM2386" s="61"/>
      <c r="AN2386" s="61"/>
      <c r="AO2386" s="171"/>
      <c r="AP2386" s="61"/>
      <c r="AQ2386" s="61"/>
      <c r="AR2386" s="61"/>
      <c r="AS2386" s="61"/>
      <c r="AT2386" s="61"/>
      <c r="AU2386" s="61"/>
      <c r="AV2386" s="61"/>
      <c r="AW2386" s="61"/>
      <c r="AX2386" s="61"/>
      <c r="AY2386" s="61"/>
      <c r="AZ2386" s="61"/>
      <c r="BA2386" s="61"/>
    </row>
    <row r="2387" spans="39:53" x14ac:dyDescent="0.2">
      <c r="AM2387" s="61"/>
      <c r="AN2387" s="61"/>
      <c r="AO2387" s="171"/>
      <c r="AP2387" s="61"/>
      <c r="AQ2387" s="61"/>
      <c r="AR2387" s="61"/>
      <c r="AS2387" s="61"/>
      <c r="AT2387" s="61"/>
      <c r="AU2387" s="61"/>
      <c r="AV2387" s="61"/>
      <c r="AW2387" s="61"/>
      <c r="AX2387" s="61"/>
      <c r="AY2387" s="61"/>
      <c r="AZ2387" s="61"/>
      <c r="BA2387" s="61"/>
    </row>
    <row r="2388" spans="39:53" x14ac:dyDescent="0.2">
      <c r="AM2388" s="61"/>
      <c r="AN2388" s="61"/>
      <c r="AO2388" s="171"/>
      <c r="AP2388" s="61"/>
      <c r="AQ2388" s="61"/>
      <c r="AR2388" s="61"/>
      <c r="AS2388" s="61"/>
      <c r="AT2388" s="61"/>
      <c r="AU2388" s="61"/>
      <c r="AV2388" s="61"/>
      <c r="AW2388" s="61"/>
      <c r="AX2388" s="61"/>
      <c r="AY2388" s="61"/>
      <c r="AZ2388" s="61"/>
      <c r="BA2388" s="61"/>
    </row>
    <row r="2389" spans="39:53" x14ac:dyDescent="0.2">
      <c r="AM2389" s="61"/>
      <c r="AN2389" s="61"/>
      <c r="AO2389" s="171"/>
      <c r="AP2389" s="61"/>
      <c r="AQ2389" s="61"/>
      <c r="AR2389" s="61"/>
      <c r="AS2389" s="61"/>
      <c r="AT2389" s="61"/>
      <c r="AU2389" s="61"/>
      <c r="AV2389" s="61"/>
      <c r="AW2389" s="61"/>
      <c r="AX2389" s="61"/>
      <c r="AY2389" s="61"/>
      <c r="AZ2389" s="61"/>
      <c r="BA2389" s="61"/>
    </row>
    <row r="2390" spans="39:53" x14ac:dyDescent="0.2">
      <c r="AM2390" s="61"/>
      <c r="AN2390" s="61"/>
      <c r="AO2390" s="171"/>
      <c r="AP2390" s="61"/>
      <c r="AQ2390" s="61"/>
      <c r="AR2390" s="61"/>
      <c r="AS2390" s="61"/>
      <c r="AT2390" s="61"/>
      <c r="AU2390" s="61"/>
      <c r="AV2390" s="61"/>
      <c r="AW2390" s="61"/>
      <c r="AX2390" s="61"/>
      <c r="AY2390" s="61"/>
      <c r="AZ2390" s="61"/>
      <c r="BA2390" s="61"/>
    </row>
    <row r="2391" spans="39:53" x14ac:dyDescent="0.2">
      <c r="AM2391" s="61"/>
      <c r="AN2391" s="61"/>
      <c r="AO2391" s="171"/>
      <c r="AP2391" s="61"/>
      <c r="AQ2391" s="61"/>
      <c r="AR2391" s="61"/>
      <c r="AS2391" s="61"/>
      <c r="AT2391" s="61"/>
      <c r="AU2391" s="61"/>
      <c r="AV2391" s="61"/>
      <c r="AW2391" s="61"/>
      <c r="AX2391" s="61"/>
      <c r="AY2391" s="61"/>
      <c r="AZ2391" s="61"/>
      <c r="BA2391" s="61"/>
    </row>
    <row r="2392" spans="39:53" x14ac:dyDescent="0.2">
      <c r="AM2392" s="61"/>
      <c r="AN2392" s="61"/>
      <c r="AO2392" s="171"/>
      <c r="AP2392" s="61"/>
      <c r="AQ2392" s="61"/>
      <c r="AR2392" s="61"/>
      <c r="AS2392" s="61"/>
      <c r="AT2392" s="61"/>
      <c r="AU2392" s="61"/>
      <c r="AV2392" s="61"/>
      <c r="AW2392" s="61"/>
      <c r="AX2392" s="61"/>
      <c r="AY2392" s="61"/>
      <c r="AZ2392" s="61"/>
      <c r="BA2392" s="61"/>
    </row>
    <row r="2393" spans="39:53" x14ac:dyDescent="0.2">
      <c r="AM2393" s="61"/>
      <c r="AN2393" s="61"/>
      <c r="AO2393" s="171"/>
      <c r="AP2393" s="61"/>
      <c r="AQ2393" s="61"/>
      <c r="AR2393" s="61"/>
      <c r="AS2393" s="61"/>
      <c r="AT2393" s="61"/>
      <c r="AU2393" s="61"/>
      <c r="AV2393" s="61"/>
      <c r="AW2393" s="61"/>
      <c r="AX2393" s="61"/>
      <c r="AY2393" s="61"/>
      <c r="AZ2393" s="61"/>
      <c r="BA2393" s="61"/>
    </row>
    <row r="2394" spans="39:53" x14ac:dyDescent="0.2">
      <c r="AM2394" s="61"/>
      <c r="AN2394" s="61"/>
      <c r="AO2394" s="171"/>
      <c r="AP2394" s="61"/>
      <c r="AQ2394" s="61"/>
      <c r="AR2394" s="61"/>
      <c r="AS2394" s="61"/>
      <c r="AT2394" s="61"/>
      <c r="AU2394" s="61"/>
      <c r="AV2394" s="61"/>
      <c r="AW2394" s="61"/>
      <c r="AX2394" s="61"/>
      <c r="AY2394" s="61"/>
      <c r="AZ2394" s="61"/>
      <c r="BA2394" s="61"/>
    </row>
    <row r="2395" spans="39:53" x14ac:dyDescent="0.2">
      <c r="AM2395" s="61"/>
      <c r="AN2395" s="61"/>
      <c r="AO2395" s="171"/>
      <c r="AP2395" s="61"/>
      <c r="AQ2395" s="61"/>
      <c r="AR2395" s="61"/>
      <c r="AS2395" s="61"/>
      <c r="AT2395" s="61"/>
      <c r="AU2395" s="61"/>
      <c r="AV2395" s="61"/>
      <c r="AW2395" s="61"/>
      <c r="AX2395" s="61"/>
      <c r="AY2395" s="61"/>
      <c r="AZ2395" s="61"/>
      <c r="BA2395" s="61"/>
    </row>
    <row r="2396" spans="39:53" x14ac:dyDescent="0.2">
      <c r="AM2396" s="61"/>
      <c r="AN2396" s="61"/>
      <c r="AO2396" s="171"/>
      <c r="AP2396" s="61"/>
      <c r="AQ2396" s="61"/>
      <c r="AR2396" s="61"/>
      <c r="AS2396" s="61"/>
      <c r="AT2396" s="61"/>
      <c r="AU2396" s="61"/>
      <c r="AV2396" s="61"/>
      <c r="AW2396" s="61"/>
      <c r="AX2396" s="61"/>
      <c r="AY2396" s="61"/>
      <c r="AZ2396" s="61"/>
      <c r="BA2396" s="61"/>
    </row>
    <row r="2397" spans="39:53" x14ac:dyDescent="0.2">
      <c r="AM2397" s="61"/>
      <c r="AN2397" s="61"/>
      <c r="AO2397" s="171"/>
      <c r="AP2397" s="61"/>
      <c r="AQ2397" s="61"/>
      <c r="AR2397" s="61"/>
      <c r="AS2397" s="61"/>
      <c r="AT2397" s="61"/>
      <c r="AU2397" s="61"/>
      <c r="AV2397" s="61"/>
      <c r="AW2397" s="61"/>
      <c r="AX2397" s="61"/>
      <c r="AY2397" s="61"/>
      <c r="AZ2397" s="61"/>
      <c r="BA2397" s="61"/>
    </row>
    <row r="2398" spans="39:53" x14ac:dyDescent="0.2">
      <c r="AM2398" s="61"/>
      <c r="AN2398" s="61"/>
      <c r="AO2398" s="171"/>
      <c r="AP2398" s="61"/>
      <c r="AQ2398" s="61"/>
      <c r="AR2398" s="61"/>
      <c r="AS2398" s="61"/>
      <c r="AT2398" s="61"/>
      <c r="AU2398" s="61"/>
      <c r="AV2398" s="61"/>
      <c r="AW2398" s="61"/>
      <c r="AX2398" s="61"/>
      <c r="AY2398" s="61"/>
      <c r="AZ2398" s="61"/>
      <c r="BA2398" s="61"/>
    </row>
    <row r="2399" spans="39:53" x14ac:dyDescent="0.2">
      <c r="AM2399" s="61"/>
      <c r="AN2399" s="61"/>
      <c r="AO2399" s="171"/>
      <c r="AP2399" s="61"/>
      <c r="AQ2399" s="61"/>
      <c r="AR2399" s="61"/>
      <c r="AS2399" s="61"/>
      <c r="AT2399" s="61"/>
      <c r="AU2399" s="61"/>
      <c r="AV2399" s="61"/>
      <c r="AW2399" s="61"/>
      <c r="AX2399" s="61"/>
      <c r="AY2399" s="61"/>
      <c r="AZ2399" s="61"/>
      <c r="BA2399" s="61"/>
    </row>
    <row r="2400" spans="39:53" x14ac:dyDescent="0.2">
      <c r="AM2400" s="61"/>
      <c r="AN2400" s="61"/>
      <c r="AO2400" s="171"/>
      <c r="AP2400" s="61"/>
      <c r="AQ2400" s="61"/>
      <c r="AR2400" s="61"/>
      <c r="AS2400" s="61"/>
      <c r="AT2400" s="61"/>
      <c r="AU2400" s="61"/>
      <c r="AV2400" s="61"/>
      <c r="AW2400" s="61"/>
      <c r="AX2400" s="61"/>
      <c r="AY2400" s="61"/>
      <c r="AZ2400" s="61"/>
      <c r="BA2400" s="61"/>
    </row>
    <row r="2401" spans="39:53" x14ac:dyDescent="0.2">
      <c r="AM2401" s="61"/>
      <c r="AN2401" s="61"/>
      <c r="AO2401" s="171"/>
      <c r="AP2401" s="61"/>
      <c r="AQ2401" s="61"/>
      <c r="AR2401" s="61"/>
      <c r="AS2401" s="61"/>
      <c r="AT2401" s="61"/>
      <c r="AU2401" s="61"/>
      <c r="AV2401" s="61"/>
      <c r="AW2401" s="61"/>
      <c r="AX2401" s="61"/>
      <c r="AY2401" s="61"/>
      <c r="AZ2401" s="61"/>
      <c r="BA2401" s="61"/>
    </row>
    <row r="2402" spans="39:53" x14ac:dyDescent="0.2">
      <c r="AM2402" s="61"/>
      <c r="AN2402" s="61"/>
      <c r="AO2402" s="171"/>
      <c r="AP2402" s="61"/>
      <c r="AQ2402" s="61"/>
      <c r="AR2402" s="61"/>
      <c r="AS2402" s="61"/>
      <c r="AT2402" s="61"/>
      <c r="AU2402" s="61"/>
      <c r="AV2402" s="61"/>
      <c r="AW2402" s="61"/>
      <c r="AX2402" s="61"/>
      <c r="AY2402" s="61"/>
      <c r="AZ2402" s="61"/>
      <c r="BA2402" s="61"/>
    </row>
    <row r="2403" spans="39:53" x14ac:dyDescent="0.2">
      <c r="AM2403" s="61"/>
      <c r="AN2403" s="61"/>
      <c r="AO2403" s="171"/>
      <c r="AP2403" s="61"/>
      <c r="AQ2403" s="61"/>
      <c r="AR2403" s="61"/>
      <c r="AS2403" s="61"/>
      <c r="AT2403" s="61"/>
      <c r="AU2403" s="61"/>
      <c r="AV2403" s="61"/>
      <c r="AW2403" s="61"/>
      <c r="AX2403" s="61"/>
      <c r="AY2403" s="61"/>
      <c r="AZ2403" s="61"/>
      <c r="BA2403" s="61"/>
    </row>
    <row r="2404" spans="39:53" x14ac:dyDescent="0.2">
      <c r="AM2404" s="61"/>
      <c r="AN2404" s="61"/>
      <c r="AO2404" s="171"/>
      <c r="AP2404" s="61"/>
      <c r="AQ2404" s="61"/>
      <c r="AR2404" s="61"/>
      <c r="AS2404" s="61"/>
      <c r="AT2404" s="61"/>
      <c r="AU2404" s="61"/>
      <c r="AV2404" s="61"/>
      <c r="AW2404" s="61"/>
      <c r="AX2404" s="61"/>
      <c r="AY2404" s="61"/>
      <c r="AZ2404" s="61"/>
      <c r="BA2404" s="61"/>
    </row>
    <row r="2405" spans="39:53" x14ac:dyDescent="0.2">
      <c r="AM2405" s="61"/>
      <c r="AN2405" s="61"/>
      <c r="AO2405" s="171"/>
      <c r="AP2405" s="61"/>
      <c r="AQ2405" s="61"/>
      <c r="AR2405" s="61"/>
      <c r="AS2405" s="61"/>
      <c r="AT2405" s="61"/>
      <c r="AU2405" s="61"/>
      <c r="AV2405" s="61"/>
      <c r="AW2405" s="61"/>
      <c r="AX2405" s="61"/>
      <c r="AY2405" s="61"/>
      <c r="AZ2405" s="61"/>
      <c r="BA2405" s="61"/>
    </row>
    <row r="2406" spans="39:53" x14ac:dyDescent="0.2">
      <c r="AM2406" s="61"/>
      <c r="AN2406" s="61"/>
      <c r="AO2406" s="171"/>
      <c r="AP2406" s="61"/>
      <c r="AQ2406" s="61"/>
      <c r="AR2406" s="61"/>
      <c r="AS2406" s="61"/>
      <c r="AT2406" s="61"/>
      <c r="AU2406" s="61"/>
      <c r="AV2406" s="61"/>
      <c r="AW2406" s="61"/>
      <c r="AX2406" s="61"/>
      <c r="AY2406" s="61"/>
      <c r="AZ2406" s="61"/>
      <c r="BA2406" s="61"/>
    </row>
    <row r="2407" spans="39:53" x14ac:dyDescent="0.2">
      <c r="AM2407" s="61"/>
      <c r="AN2407" s="61"/>
      <c r="AO2407" s="171"/>
      <c r="AP2407" s="61"/>
      <c r="AQ2407" s="61"/>
      <c r="AR2407" s="61"/>
      <c r="AS2407" s="61"/>
      <c r="AT2407" s="61"/>
      <c r="AU2407" s="61"/>
      <c r="AV2407" s="61"/>
      <c r="AW2407" s="61"/>
      <c r="AX2407" s="61"/>
      <c r="AY2407" s="61"/>
      <c r="AZ2407" s="61"/>
      <c r="BA2407" s="61"/>
    </row>
    <row r="2408" spans="39:53" x14ac:dyDescent="0.2">
      <c r="AM2408" s="61"/>
      <c r="AN2408" s="61"/>
      <c r="AO2408" s="171"/>
      <c r="AP2408" s="61"/>
      <c r="AQ2408" s="61"/>
      <c r="AR2408" s="61"/>
      <c r="AS2408" s="61"/>
      <c r="AT2408" s="61"/>
      <c r="AU2408" s="61"/>
      <c r="AV2408" s="61"/>
      <c r="AW2408" s="61"/>
      <c r="AX2408" s="61"/>
      <c r="AY2408" s="61"/>
      <c r="AZ2408" s="61"/>
      <c r="BA2408" s="61"/>
    </row>
    <row r="2409" spans="39:53" x14ac:dyDescent="0.2">
      <c r="AM2409" s="61"/>
      <c r="AN2409" s="61"/>
      <c r="AO2409" s="171"/>
      <c r="AP2409" s="61"/>
      <c r="AQ2409" s="61"/>
      <c r="AR2409" s="61"/>
      <c r="AS2409" s="61"/>
      <c r="AT2409" s="61"/>
      <c r="AU2409" s="61"/>
      <c r="AV2409" s="61"/>
      <c r="AW2409" s="61"/>
      <c r="AX2409" s="61"/>
      <c r="AY2409" s="61"/>
      <c r="AZ2409" s="61"/>
      <c r="BA2409" s="61"/>
    </row>
    <row r="2410" spans="39:53" x14ac:dyDescent="0.2">
      <c r="AM2410" s="61"/>
      <c r="AN2410" s="61"/>
      <c r="AO2410" s="171"/>
      <c r="AP2410" s="61"/>
      <c r="AQ2410" s="61"/>
      <c r="AR2410" s="61"/>
      <c r="AS2410" s="61"/>
      <c r="AT2410" s="61"/>
      <c r="AU2410" s="61"/>
      <c r="AV2410" s="61"/>
      <c r="AW2410" s="61"/>
      <c r="AX2410" s="61"/>
      <c r="AY2410" s="61"/>
      <c r="AZ2410" s="61"/>
      <c r="BA2410" s="61"/>
    </row>
    <row r="2411" spans="39:53" x14ac:dyDescent="0.2">
      <c r="AM2411" s="61"/>
      <c r="AN2411" s="61"/>
      <c r="AO2411" s="171"/>
      <c r="AP2411" s="61"/>
      <c r="AQ2411" s="61"/>
      <c r="AR2411" s="61"/>
      <c r="AS2411" s="61"/>
      <c r="AT2411" s="61"/>
      <c r="AU2411" s="61"/>
      <c r="AV2411" s="61"/>
      <c r="AW2411" s="61"/>
      <c r="AX2411" s="61"/>
      <c r="AY2411" s="61"/>
      <c r="AZ2411" s="61"/>
      <c r="BA2411" s="61"/>
    </row>
    <row r="2412" spans="39:53" x14ac:dyDescent="0.2">
      <c r="AM2412" s="61"/>
      <c r="AN2412" s="61"/>
      <c r="AO2412" s="171"/>
      <c r="AP2412" s="61"/>
      <c r="AQ2412" s="61"/>
      <c r="AR2412" s="61"/>
      <c r="AS2412" s="61"/>
      <c r="AT2412" s="61"/>
      <c r="AU2412" s="61"/>
      <c r="AV2412" s="61"/>
      <c r="AW2412" s="61"/>
      <c r="AX2412" s="61"/>
      <c r="AY2412" s="61"/>
      <c r="AZ2412" s="61"/>
      <c r="BA2412" s="61"/>
    </row>
    <row r="2413" spans="39:53" x14ac:dyDescent="0.2">
      <c r="AM2413" s="61"/>
      <c r="AN2413" s="61"/>
      <c r="AO2413" s="171"/>
      <c r="AP2413" s="61"/>
      <c r="AQ2413" s="61"/>
      <c r="AR2413" s="61"/>
      <c r="AS2413" s="61"/>
      <c r="AT2413" s="61"/>
      <c r="AU2413" s="61"/>
      <c r="AV2413" s="61"/>
      <c r="AW2413" s="61"/>
      <c r="AX2413" s="61"/>
      <c r="AY2413" s="61"/>
      <c r="AZ2413" s="61"/>
      <c r="BA2413" s="61"/>
    </row>
    <row r="2414" spans="39:53" x14ac:dyDescent="0.2">
      <c r="AM2414" s="61"/>
      <c r="AN2414" s="61"/>
      <c r="AO2414" s="171"/>
      <c r="AP2414" s="61"/>
      <c r="AQ2414" s="61"/>
      <c r="AR2414" s="61"/>
      <c r="AS2414" s="61"/>
      <c r="AT2414" s="61"/>
      <c r="AU2414" s="61"/>
      <c r="AV2414" s="61"/>
      <c r="AW2414" s="61"/>
      <c r="AX2414" s="61"/>
      <c r="AY2414" s="61"/>
      <c r="AZ2414" s="61"/>
      <c r="BA2414" s="61"/>
    </row>
    <row r="2415" spans="39:53" x14ac:dyDescent="0.2">
      <c r="AM2415" s="61"/>
      <c r="AN2415" s="61"/>
      <c r="AO2415" s="171"/>
      <c r="AP2415" s="61"/>
      <c r="AQ2415" s="61"/>
      <c r="AR2415" s="61"/>
      <c r="AS2415" s="61"/>
      <c r="AT2415" s="61"/>
      <c r="AU2415" s="61"/>
      <c r="AV2415" s="61"/>
      <c r="AW2415" s="61"/>
      <c r="AX2415" s="61"/>
      <c r="AY2415" s="61"/>
      <c r="AZ2415" s="61"/>
      <c r="BA2415" s="61"/>
    </row>
    <row r="2416" spans="39:53" x14ac:dyDescent="0.2">
      <c r="AM2416" s="61"/>
      <c r="AN2416" s="61"/>
      <c r="AO2416" s="171"/>
      <c r="AP2416" s="61"/>
      <c r="AQ2416" s="61"/>
      <c r="AR2416" s="61"/>
      <c r="AS2416" s="61"/>
      <c r="AT2416" s="61"/>
      <c r="AU2416" s="61"/>
      <c r="AV2416" s="61"/>
      <c r="AW2416" s="61"/>
      <c r="AX2416" s="61"/>
      <c r="AY2416" s="61"/>
      <c r="AZ2416" s="61"/>
      <c r="BA2416" s="61"/>
    </row>
    <row r="2417" spans="39:53" x14ac:dyDescent="0.2">
      <c r="AM2417" s="61"/>
      <c r="AN2417" s="61"/>
      <c r="AO2417" s="171"/>
      <c r="AP2417" s="61"/>
      <c r="AQ2417" s="61"/>
      <c r="AR2417" s="61"/>
      <c r="AS2417" s="61"/>
      <c r="AT2417" s="61"/>
      <c r="AU2417" s="61"/>
      <c r="AV2417" s="61"/>
      <c r="AW2417" s="61"/>
      <c r="AX2417" s="61"/>
      <c r="AY2417" s="61"/>
      <c r="AZ2417" s="61"/>
      <c r="BA2417" s="61"/>
    </row>
    <row r="2418" spans="39:53" x14ac:dyDescent="0.2">
      <c r="AM2418" s="61"/>
      <c r="AN2418" s="61"/>
      <c r="AO2418" s="171"/>
      <c r="AP2418" s="61"/>
      <c r="AQ2418" s="61"/>
      <c r="AR2418" s="61"/>
      <c r="AS2418" s="61"/>
      <c r="AT2418" s="61"/>
      <c r="AU2418" s="61"/>
      <c r="AV2418" s="61"/>
      <c r="AW2418" s="61"/>
      <c r="AX2418" s="61"/>
      <c r="AY2418" s="61"/>
      <c r="AZ2418" s="61"/>
      <c r="BA2418" s="61"/>
    </row>
    <row r="2419" spans="39:53" x14ac:dyDescent="0.2">
      <c r="AM2419" s="61"/>
      <c r="AN2419" s="61"/>
      <c r="AO2419" s="171"/>
      <c r="AP2419" s="61"/>
      <c r="AQ2419" s="61"/>
      <c r="AR2419" s="61"/>
      <c r="AS2419" s="61"/>
      <c r="AT2419" s="61"/>
      <c r="AU2419" s="61"/>
      <c r="AV2419" s="61"/>
      <c r="AW2419" s="61"/>
      <c r="AX2419" s="61"/>
      <c r="AY2419" s="61"/>
      <c r="AZ2419" s="61"/>
      <c r="BA2419" s="61"/>
    </row>
    <row r="2420" spans="39:53" x14ac:dyDescent="0.2">
      <c r="AM2420" s="61"/>
      <c r="AN2420" s="61"/>
      <c r="AO2420" s="171"/>
      <c r="AP2420" s="61"/>
      <c r="AQ2420" s="61"/>
      <c r="AR2420" s="61"/>
      <c r="AS2420" s="61"/>
      <c r="AT2420" s="61"/>
      <c r="AU2420" s="61"/>
      <c r="AV2420" s="61"/>
      <c r="AW2420" s="61"/>
      <c r="AX2420" s="61"/>
      <c r="AY2420" s="61"/>
      <c r="AZ2420" s="61"/>
      <c r="BA2420" s="61"/>
    </row>
    <row r="2421" spans="39:53" x14ac:dyDescent="0.2">
      <c r="AM2421" s="61"/>
      <c r="AN2421" s="61"/>
      <c r="AO2421" s="171"/>
      <c r="AP2421" s="61"/>
      <c r="AQ2421" s="61"/>
      <c r="AR2421" s="61"/>
      <c r="AS2421" s="61"/>
      <c r="AT2421" s="61"/>
      <c r="AU2421" s="61"/>
      <c r="AV2421" s="61"/>
      <c r="AW2421" s="61"/>
      <c r="AX2421" s="61"/>
      <c r="AY2421" s="61"/>
      <c r="AZ2421" s="61"/>
      <c r="BA2421" s="61"/>
    </row>
    <row r="2422" spans="39:53" x14ac:dyDescent="0.2">
      <c r="AM2422" s="61"/>
      <c r="AN2422" s="61"/>
      <c r="AO2422" s="171"/>
      <c r="AP2422" s="61"/>
      <c r="AQ2422" s="61"/>
      <c r="AR2422" s="61"/>
      <c r="AS2422" s="61"/>
      <c r="AT2422" s="61"/>
      <c r="AU2422" s="61"/>
      <c r="AV2422" s="61"/>
      <c r="AW2422" s="61"/>
      <c r="AX2422" s="61"/>
      <c r="AY2422" s="61"/>
      <c r="AZ2422" s="61"/>
      <c r="BA2422" s="61"/>
    </row>
    <row r="2423" spans="39:53" x14ac:dyDescent="0.2">
      <c r="AM2423" s="61"/>
      <c r="AN2423" s="61"/>
      <c r="AO2423" s="171"/>
      <c r="AP2423" s="61"/>
      <c r="AQ2423" s="61"/>
      <c r="AR2423" s="61"/>
      <c r="AS2423" s="61"/>
      <c r="AT2423" s="61"/>
      <c r="AU2423" s="61"/>
      <c r="AV2423" s="61"/>
      <c r="AW2423" s="61"/>
      <c r="AX2423" s="61"/>
      <c r="AY2423" s="61"/>
      <c r="AZ2423" s="61"/>
      <c r="BA2423" s="61"/>
    </row>
    <row r="2424" spans="39:53" x14ac:dyDescent="0.2">
      <c r="AM2424" s="61"/>
      <c r="AN2424" s="61"/>
      <c r="AO2424" s="171"/>
      <c r="AP2424" s="61"/>
      <c r="AQ2424" s="61"/>
      <c r="AR2424" s="61"/>
      <c r="AS2424" s="61"/>
      <c r="AT2424" s="61"/>
      <c r="AU2424" s="61"/>
      <c r="AV2424" s="61"/>
      <c r="AW2424" s="61"/>
      <c r="AX2424" s="61"/>
      <c r="AY2424" s="61"/>
      <c r="AZ2424" s="61"/>
      <c r="BA2424" s="61"/>
    </row>
    <row r="2425" spans="39:53" x14ac:dyDescent="0.2">
      <c r="AM2425" s="61"/>
      <c r="AN2425" s="61"/>
      <c r="AO2425" s="171"/>
      <c r="AP2425" s="61"/>
      <c r="AQ2425" s="61"/>
      <c r="AR2425" s="61"/>
      <c r="AS2425" s="61"/>
      <c r="AT2425" s="61"/>
      <c r="AU2425" s="61"/>
      <c r="AV2425" s="61"/>
      <c r="AW2425" s="61"/>
      <c r="AX2425" s="61"/>
      <c r="AY2425" s="61"/>
      <c r="AZ2425" s="61"/>
      <c r="BA2425" s="61"/>
    </row>
    <row r="2426" spans="39:53" x14ac:dyDescent="0.2">
      <c r="AM2426" s="61"/>
      <c r="AN2426" s="61"/>
      <c r="AO2426" s="171"/>
      <c r="AP2426" s="61"/>
      <c r="AQ2426" s="61"/>
      <c r="AR2426" s="61"/>
      <c r="AS2426" s="61"/>
      <c r="AT2426" s="61"/>
      <c r="AU2426" s="61"/>
      <c r="AV2426" s="61"/>
      <c r="AW2426" s="61"/>
      <c r="AX2426" s="61"/>
      <c r="AY2426" s="61"/>
      <c r="AZ2426" s="61"/>
      <c r="BA2426" s="61"/>
    </row>
    <row r="2427" spans="39:53" x14ac:dyDescent="0.2">
      <c r="AM2427" s="61"/>
      <c r="AN2427" s="61"/>
      <c r="AO2427" s="171"/>
      <c r="AP2427" s="61"/>
      <c r="AQ2427" s="61"/>
      <c r="AR2427" s="61"/>
      <c r="AS2427" s="61"/>
      <c r="AT2427" s="61"/>
      <c r="AU2427" s="61"/>
      <c r="AV2427" s="61"/>
      <c r="AW2427" s="61"/>
      <c r="AX2427" s="61"/>
      <c r="AY2427" s="61"/>
      <c r="AZ2427" s="61"/>
      <c r="BA2427" s="61"/>
    </row>
    <row r="2428" spans="39:53" x14ac:dyDescent="0.2">
      <c r="AM2428" s="61"/>
      <c r="AN2428" s="61"/>
      <c r="AO2428" s="171"/>
      <c r="AP2428" s="61"/>
      <c r="AQ2428" s="61"/>
      <c r="AR2428" s="61"/>
      <c r="AS2428" s="61"/>
      <c r="AT2428" s="61"/>
      <c r="AU2428" s="61"/>
      <c r="AV2428" s="61"/>
      <c r="AW2428" s="61"/>
      <c r="AX2428" s="61"/>
      <c r="AY2428" s="61"/>
      <c r="AZ2428" s="61"/>
      <c r="BA2428" s="61"/>
    </row>
    <row r="2429" spans="39:53" x14ac:dyDescent="0.2">
      <c r="AM2429" s="61"/>
      <c r="AN2429" s="61"/>
      <c r="AO2429" s="171"/>
      <c r="AP2429" s="61"/>
      <c r="AQ2429" s="61"/>
      <c r="AR2429" s="61"/>
      <c r="AS2429" s="61"/>
      <c r="AT2429" s="61"/>
      <c r="AU2429" s="61"/>
      <c r="AV2429" s="61"/>
      <c r="AW2429" s="61"/>
      <c r="AX2429" s="61"/>
      <c r="AY2429" s="61"/>
      <c r="AZ2429" s="61"/>
      <c r="BA2429" s="61"/>
    </row>
    <row r="2430" spans="39:53" x14ac:dyDescent="0.2">
      <c r="AM2430" s="61"/>
      <c r="AN2430" s="61"/>
      <c r="AO2430" s="171"/>
      <c r="AP2430" s="61"/>
      <c r="AQ2430" s="61"/>
      <c r="AR2430" s="61"/>
      <c r="AS2430" s="61"/>
      <c r="AT2430" s="61"/>
      <c r="AU2430" s="61"/>
      <c r="AV2430" s="61"/>
      <c r="AW2430" s="61"/>
      <c r="AX2430" s="61"/>
      <c r="AY2430" s="61"/>
      <c r="AZ2430" s="61"/>
      <c r="BA2430" s="61"/>
    </row>
    <row r="2431" spans="39:53" x14ac:dyDescent="0.2">
      <c r="AM2431" s="61"/>
      <c r="AN2431" s="61"/>
      <c r="AO2431" s="171"/>
      <c r="AP2431" s="61"/>
      <c r="AQ2431" s="61"/>
      <c r="AR2431" s="61"/>
      <c r="AS2431" s="61"/>
      <c r="AT2431" s="61"/>
      <c r="AU2431" s="61"/>
      <c r="AV2431" s="61"/>
      <c r="AW2431" s="61"/>
      <c r="AX2431" s="61"/>
      <c r="AY2431" s="61"/>
      <c r="AZ2431" s="61"/>
      <c r="BA2431" s="61"/>
    </row>
    <row r="2432" spans="39:53" x14ac:dyDescent="0.2">
      <c r="AM2432" s="61"/>
      <c r="AN2432" s="61"/>
      <c r="AO2432" s="171"/>
      <c r="AP2432" s="61"/>
      <c r="AQ2432" s="61"/>
      <c r="AR2432" s="61"/>
      <c r="AS2432" s="61"/>
      <c r="AT2432" s="61"/>
      <c r="AU2432" s="61"/>
      <c r="AV2432" s="61"/>
      <c r="AW2432" s="61"/>
      <c r="AX2432" s="61"/>
      <c r="AY2432" s="61"/>
      <c r="AZ2432" s="61"/>
      <c r="BA2432" s="61"/>
    </row>
    <row r="2433" spans="39:53" x14ac:dyDescent="0.2">
      <c r="AM2433" s="61"/>
      <c r="AN2433" s="61"/>
      <c r="AO2433" s="171"/>
      <c r="AP2433" s="61"/>
      <c r="AQ2433" s="61"/>
      <c r="AR2433" s="61"/>
      <c r="AS2433" s="61"/>
      <c r="AT2433" s="61"/>
      <c r="AU2433" s="61"/>
      <c r="AV2433" s="61"/>
      <c r="AW2433" s="61"/>
      <c r="AX2433" s="61"/>
      <c r="AY2433" s="61"/>
      <c r="AZ2433" s="61"/>
      <c r="BA2433" s="61"/>
    </row>
    <row r="2434" spans="39:53" x14ac:dyDescent="0.2">
      <c r="AM2434" s="61"/>
      <c r="AN2434" s="61"/>
      <c r="AO2434" s="171"/>
      <c r="AP2434" s="61"/>
      <c r="AQ2434" s="61"/>
      <c r="AR2434" s="61"/>
      <c r="AS2434" s="61"/>
      <c r="AT2434" s="61"/>
      <c r="AU2434" s="61"/>
      <c r="AV2434" s="61"/>
      <c r="AW2434" s="61"/>
      <c r="AX2434" s="61"/>
      <c r="AY2434" s="61"/>
      <c r="AZ2434" s="61"/>
      <c r="BA2434" s="61"/>
    </row>
    <row r="2435" spans="39:53" x14ac:dyDescent="0.2">
      <c r="AM2435" s="61"/>
      <c r="AN2435" s="61"/>
      <c r="AO2435" s="171"/>
      <c r="AP2435" s="61"/>
      <c r="AQ2435" s="61"/>
      <c r="AR2435" s="61"/>
      <c r="AS2435" s="61"/>
      <c r="AT2435" s="61"/>
      <c r="AU2435" s="61"/>
      <c r="AV2435" s="61"/>
      <c r="AW2435" s="61"/>
      <c r="AX2435" s="61"/>
      <c r="AY2435" s="61"/>
      <c r="AZ2435" s="61"/>
      <c r="BA2435" s="61"/>
    </row>
    <row r="2436" spans="39:53" x14ac:dyDescent="0.2">
      <c r="AM2436" s="61"/>
      <c r="AN2436" s="61"/>
      <c r="AO2436" s="171"/>
      <c r="AP2436" s="61"/>
      <c r="AQ2436" s="61"/>
      <c r="AR2436" s="61"/>
      <c r="AS2436" s="61"/>
      <c r="AT2436" s="61"/>
      <c r="AU2436" s="61"/>
      <c r="AV2436" s="61"/>
      <c r="AW2436" s="61"/>
      <c r="AX2436" s="61"/>
      <c r="AY2436" s="61"/>
      <c r="AZ2436" s="61"/>
      <c r="BA2436" s="61"/>
    </row>
    <row r="2437" spans="39:53" x14ac:dyDescent="0.2">
      <c r="AM2437" s="61"/>
      <c r="AN2437" s="61"/>
      <c r="AO2437" s="171"/>
      <c r="AP2437" s="61"/>
      <c r="AQ2437" s="61"/>
      <c r="AR2437" s="61"/>
      <c r="AS2437" s="61"/>
      <c r="AT2437" s="61"/>
      <c r="AU2437" s="61"/>
      <c r="AV2437" s="61"/>
      <c r="AW2437" s="61"/>
      <c r="AX2437" s="61"/>
      <c r="AY2437" s="61"/>
      <c r="AZ2437" s="61"/>
      <c r="BA2437" s="61"/>
    </row>
    <row r="2438" spans="39:53" x14ac:dyDescent="0.2">
      <c r="AM2438" s="61"/>
      <c r="AN2438" s="61"/>
      <c r="AO2438" s="171"/>
      <c r="AP2438" s="61"/>
      <c r="AQ2438" s="61"/>
      <c r="AR2438" s="61"/>
      <c r="AS2438" s="61"/>
      <c r="AT2438" s="61"/>
      <c r="AU2438" s="61"/>
      <c r="AV2438" s="61"/>
      <c r="AW2438" s="61"/>
      <c r="AX2438" s="61"/>
      <c r="AY2438" s="61"/>
      <c r="AZ2438" s="61"/>
      <c r="BA2438" s="61"/>
    </row>
    <row r="2439" spans="39:53" x14ac:dyDescent="0.2">
      <c r="AM2439" s="61"/>
      <c r="AN2439" s="61"/>
      <c r="AO2439" s="171"/>
      <c r="AP2439" s="61"/>
      <c r="AQ2439" s="61"/>
      <c r="AR2439" s="61"/>
      <c r="AS2439" s="61"/>
      <c r="AT2439" s="61"/>
      <c r="AU2439" s="61"/>
      <c r="AV2439" s="61"/>
      <c r="AW2439" s="61"/>
      <c r="AX2439" s="61"/>
      <c r="AY2439" s="61"/>
      <c r="AZ2439" s="61"/>
      <c r="BA2439" s="61"/>
    </row>
    <row r="2440" spans="39:53" x14ac:dyDescent="0.2">
      <c r="AM2440" s="61"/>
      <c r="AN2440" s="61"/>
      <c r="AO2440" s="171"/>
      <c r="AP2440" s="61"/>
      <c r="AQ2440" s="61"/>
      <c r="AR2440" s="61"/>
      <c r="AS2440" s="61"/>
      <c r="AT2440" s="61"/>
      <c r="AU2440" s="61"/>
      <c r="AV2440" s="61"/>
      <c r="AW2440" s="61"/>
      <c r="AX2440" s="61"/>
      <c r="AY2440" s="61"/>
      <c r="AZ2440" s="61"/>
      <c r="BA2440" s="61"/>
    </row>
    <row r="2441" spans="39:53" x14ac:dyDescent="0.2">
      <c r="AM2441" s="61"/>
      <c r="AN2441" s="61"/>
      <c r="AO2441" s="171"/>
      <c r="AP2441" s="61"/>
      <c r="AQ2441" s="61"/>
      <c r="AR2441" s="61"/>
      <c r="AS2441" s="61"/>
      <c r="AT2441" s="61"/>
      <c r="AU2441" s="61"/>
      <c r="AV2441" s="61"/>
      <c r="AW2441" s="61"/>
      <c r="AX2441" s="61"/>
      <c r="AY2441" s="61"/>
      <c r="AZ2441" s="61"/>
      <c r="BA2441" s="61"/>
    </row>
    <row r="2442" spans="39:53" x14ac:dyDescent="0.2">
      <c r="AM2442" s="61"/>
      <c r="AN2442" s="61"/>
      <c r="AO2442" s="171"/>
      <c r="AP2442" s="61"/>
      <c r="AQ2442" s="61"/>
      <c r="AR2442" s="61"/>
      <c r="AS2442" s="61"/>
      <c r="AT2442" s="61"/>
      <c r="AU2442" s="61"/>
      <c r="AV2442" s="61"/>
      <c r="AW2442" s="61"/>
      <c r="AX2442" s="61"/>
      <c r="AY2442" s="61"/>
      <c r="AZ2442" s="61"/>
      <c r="BA2442" s="61"/>
    </row>
    <row r="2443" spans="39:53" x14ac:dyDescent="0.2">
      <c r="AM2443" s="61"/>
      <c r="AN2443" s="61"/>
      <c r="AO2443" s="171"/>
      <c r="AP2443" s="61"/>
      <c r="AQ2443" s="61"/>
      <c r="AR2443" s="61"/>
      <c r="AS2443" s="61"/>
      <c r="AT2443" s="61"/>
      <c r="AU2443" s="61"/>
      <c r="AV2443" s="61"/>
      <c r="AW2443" s="61"/>
      <c r="AX2443" s="61"/>
      <c r="AY2443" s="61"/>
      <c r="AZ2443" s="61"/>
      <c r="BA2443" s="61"/>
    </row>
    <row r="2444" spans="39:53" x14ac:dyDescent="0.2">
      <c r="AM2444" s="61"/>
      <c r="AN2444" s="61"/>
      <c r="AO2444" s="171"/>
      <c r="AP2444" s="61"/>
      <c r="AQ2444" s="61"/>
      <c r="AR2444" s="61"/>
      <c r="AS2444" s="61"/>
      <c r="AT2444" s="61"/>
      <c r="AU2444" s="61"/>
      <c r="AV2444" s="61"/>
      <c r="AW2444" s="61"/>
      <c r="AX2444" s="61"/>
      <c r="AY2444" s="61"/>
      <c r="AZ2444" s="61"/>
      <c r="BA2444" s="61"/>
    </row>
    <row r="2445" spans="39:53" x14ac:dyDescent="0.2">
      <c r="AM2445" s="61"/>
      <c r="AN2445" s="61"/>
      <c r="AO2445" s="171"/>
      <c r="AP2445" s="61"/>
      <c r="AQ2445" s="61"/>
      <c r="AR2445" s="61"/>
      <c r="AS2445" s="61"/>
      <c r="AT2445" s="61"/>
      <c r="AU2445" s="61"/>
      <c r="AV2445" s="61"/>
      <c r="AW2445" s="61"/>
      <c r="AX2445" s="61"/>
      <c r="AY2445" s="61"/>
      <c r="AZ2445" s="61"/>
      <c r="BA2445" s="61"/>
    </row>
    <row r="2446" spans="39:53" x14ac:dyDescent="0.2">
      <c r="AM2446" s="61"/>
      <c r="AN2446" s="61"/>
      <c r="AO2446" s="171"/>
      <c r="AP2446" s="61"/>
      <c r="AQ2446" s="61"/>
      <c r="AR2446" s="61"/>
      <c r="AS2446" s="61"/>
      <c r="AT2446" s="61"/>
      <c r="AU2446" s="61"/>
      <c r="AV2446" s="61"/>
      <c r="AW2446" s="61"/>
      <c r="AX2446" s="61"/>
      <c r="AY2446" s="61"/>
      <c r="AZ2446" s="61"/>
      <c r="BA2446" s="61"/>
    </row>
    <row r="2447" spans="39:53" x14ac:dyDescent="0.2">
      <c r="AM2447" s="61"/>
      <c r="AN2447" s="61"/>
      <c r="AO2447" s="171"/>
      <c r="AP2447" s="61"/>
      <c r="AQ2447" s="61"/>
      <c r="AR2447" s="61"/>
      <c r="AS2447" s="61"/>
      <c r="AT2447" s="61"/>
      <c r="AU2447" s="61"/>
      <c r="AV2447" s="61"/>
      <c r="AW2447" s="61"/>
      <c r="AX2447" s="61"/>
      <c r="AY2447" s="61"/>
      <c r="AZ2447" s="61"/>
      <c r="BA2447" s="61"/>
    </row>
    <row r="2448" spans="39:53" x14ac:dyDescent="0.2">
      <c r="AM2448" s="61"/>
      <c r="AN2448" s="61"/>
      <c r="AO2448" s="171"/>
      <c r="AP2448" s="61"/>
      <c r="AQ2448" s="61"/>
      <c r="AR2448" s="61"/>
      <c r="AS2448" s="61"/>
      <c r="AT2448" s="61"/>
      <c r="AU2448" s="61"/>
      <c r="AV2448" s="61"/>
      <c r="AW2448" s="61"/>
      <c r="AX2448" s="61"/>
      <c r="AY2448" s="61"/>
      <c r="AZ2448" s="61"/>
      <c r="BA2448" s="61"/>
    </row>
    <row r="2449" spans="39:53" x14ac:dyDescent="0.2">
      <c r="AM2449" s="61"/>
      <c r="AN2449" s="61"/>
      <c r="AO2449" s="171"/>
      <c r="AP2449" s="61"/>
      <c r="AQ2449" s="61"/>
      <c r="AR2449" s="61"/>
      <c r="AS2449" s="61"/>
      <c r="AT2449" s="61"/>
      <c r="AU2449" s="61"/>
      <c r="AV2449" s="61"/>
      <c r="AW2449" s="61"/>
      <c r="AX2449" s="61"/>
      <c r="AY2449" s="61"/>
      <c r="AZ2449" s="61"/>
      <c r="BA2449" s="61"/>
    </row>
    <row r="2450" spans="39:53" x14ac:dyDescent="0.2">
      <c r="AM2450" s="61"/>
      <c r="AN2450" s="61"/>
      <c r="AO2450" s="171"/>
      <c r="AP2450" s="61"/>
      <c r="AQ2450" s="61"/>
      <c r="AR2450" s="61"/>
      <c r="AS2450" s="61"/>
      <c r="AT2450" s="61"/>
      <c r="AU2450" s="61"/>
      <c r="AV2450" s="61"/>
      <c r="AW2450" s="61"/>
      <c r="AX2450" s="61"/>
      <c r="AY2450" s="61"/>
      <c r="AZ2450" s="61"/>
      <c r="BA2450" s="61"/>
    </row>
    <row r="2451" spans="39:53" x14ac:dyDescent="0.2">
      <c r="AM2451" s="61"/>
      <c r="AN2451" s="61"/>
      <c r="AO2451" s="171"/>
      <c r="AP2451" s="61"/>
      <c r="AQ2451" s="61"/>
      <c r="AR2451" s="61"/>
      <c r="AS2451" s="61"/>
      <c r="AT2451" s="61"/>
      <c r="AU2451" s="61"/>
      <c r="AV2451" s="61"/>
      <c r="AW2451" s="61"/>
      <c r="AX2451" s="61"/>
      <c r="AY2451" s="61"/>
      <c r="AZ2451" s="61"/>
      <c r="BA2451" s="61"/>
    </row>
    <row r="2452" spans="39:53" x14ac:dyDescent="0.2">
      <c r="AM2452" s="61"/>
      <c r="AN2452" s="61"/>
      <c r="AO2452" s="171"/>
      <c r="AP2452" s="61"/>
      <c r="AQ2452" s="61"/>
      <c r="AR2452" s="61"/>
      <c r="AS2452" s="61"/>
      <c r="AT2452" s="61"/>
      <c r="AU2452" s="61"/>
      <c r="AV2452" s="61"/>
      <c r="AW2452" s="61"/>
      <c r="AX2452" s="61"/>
      <c r="AY2452" s="61"/>
      <c r="AZ2452" s="61"/>
      <c r="BA2452" s="61"/>
    </row>
    <row r="2453" spans="39:53" x14ac:dyDescent="0.2">
      <c r="AM2453" s="61"/>
      <c r="AN2453" s="61"/>
      <c r="AO2453" s="171"/>
      <c r="AP2453" s="61"/>
      <c r="AQ2453" s="61"/>
      <c r="AR2453" s="61"/>
      <c r="AS2453" s="61"/>
      <c r="AT2453" s="61"/>
      <c r="AU2453" s="61"/>
      <c r="AV2453" s="61"/>
      <c r="AW2453" s="61"/>
      <c r="AX2453" s="61"/>
      <c r="AY2453" s="61"/>
      <c r="AZ2453" s="61"/>
      <c r="BA2453" s="61"/>
    </row>
    <row r="2454" spans="39:53" x14ac:dyDescent="0.2">
      <c r="AM2454" s="61"/>
      <c r="AN2454" s="61"/>
      <c r="AO2454" s="171"/>
      <c r="AP2454" s="61"/>
      <c r="AQ2454" s="61"/>
      <c r="AR2454" s="61"/>
      <c r="AS2454" s="61"/>
      <c r="AT2454" s="61"/>
      <c r="AU2454" s="61"/>
      <c r="AV2454" s="61"/>
      <c r="AW2454" s="61"/>
      <c r="AX2454" s="61"/>
      <c r="AY2454" s="61"/>
      <c r="AZ2454" s="61"/>
      <c r="BA2454" s="61"/>
    </row>
    <row r="2455" spans="39:53" x14ac:dyDescent="0.2">
      <c r="AM2455" s="61"/>
      <c r="AN2455" s="61"/>
      <c r="AO2455" s="171"/>
      <c r="AP2455" s="61"/>
      <c r="AQ2455" s="61"/>
      <c r="AR2455" s="61"/>
      <c r="AS2455" s="61"/>
      <c r="AT2455" s="61"/>
      <c r="AU2455" s="61"/>
      <c r="AV2455" s="61"/>
      <c r="AW2455" s="61"/>
      <c r="AX2455" s="61"/>
      <c r="AY2455" s="61"/>
      <c r="AZ2455" s="61"/>
      <c r="BA2455" s="61"/>
    </row>
    <row r="2456" spans="39:53" x14ac:dyDescent="0.2">
      <c r="AM2456" s="61"/>
      <c r="AN2456" s="61"/>
      <c r="AO2456" s="171"/>
      <c r="AP2456" s="61"/>
      <c r="AQ2456" s="61"/>
      <c r="AR2456" s="61"/>
      <c r="AS2456" s="61"/>
      <c r="AT2456" s="61"/>
      <c r="AU2456" s="61"/>
      <c r="AV2456" s="61"/>
      <c r="AW2456" s="61"/>
      <c r="AX2456" s="61"/>
      <c r="AY2456" s="61"/>
      <c r="AZ2456" s="61"/>
      <c r="BA2456" s="61"/>
    </row>
    <row r="2457" spans="39:53" x14ac:dyDescent="0.2">
      <c r="AM2457" s="61"/>
      <c r="AN2457" s="61"/>
      <c r="AO2457" s="171"/>
      <c r="AP2457" s="61"/>
      <c r="AQ2457" s="61"/>
      <c r="AR2457" s="61"/>
      <c r="AS2457" s="61"/>
      <c r="AT2457" s="61"/>
      <c r="AU2457" s="61"/>
      <c r="AV2457" s="61"/>
      <c r="AW2457" s="61"/>
      <c r="AX2457" s="61"/>
      <c r="AY2457" s="61"/>
      <c r="AZ2457" s="61"/>
      <c r="BA2457" s="61"/>
    </row>
    <row r="2458" spans="39:53" x14ac:dyDescent="0.2">
      <c r="AM2458" s="61"/>
      <c r="AN2458" s="61"/>
      <c r="AO2458" s="171"/>
      <c r="AP2458" s="61"/>
      <c r="AQ2458" s="61"/>
      <c r="AR2458" s="61"/>
      <c r="AS2458" s="61"/>
      <c r="AT2458" s="61"/>
      <c r="AU2458" s="61"/>
      <c r="AV2458" s="61"/>
      <c r="AW2458" s="61"/>
      <c r="AX2458" s="61"/>
      <c r="AY2458" s="61"/>
      <c r="AZ2458" s="61"/>
      <c r="BA2458" s="61"/>
    </row>
    <row r="2459" spans="39:53" x14ac:dyDescent="0.2">
      <c r="AM2459" s="61"/>
      <c r="AN2459" s="61"/>
      <c r="AO2459" s="171"/>
      <c r="AP2459" s="61"/>
      <c r="AQ2459" s="61"/>
      <c r="AR2459" s="61"/>
      <c r="AS2459" s="61"/>
      <c r="AT2459" s="61"/>
      <c r="AU2459" s="61"/>
      <c r="AV2459" s="61"/>
      <c r="AW2459" s="61"/>
      <c r="AX2459" s="61"/>
      <c r="AY2459" s="61"/>
      <c r="AZ2459" s="61"/>
      <c r="BA2459" s="61"/>
    </row>
    <row r="2460" spans="39:53" x14ac:dyDescent="0.2">
      <c r="AM2460" s="61"/>
      <c r="AN2460" s="61"/>
      <c r="AO2460" s="171"/>
      <c r="AP2460" s="61"/>
      <c r="AQ2460" s="61"/>
      <c r="AR2460" s="61"/>
      <c r="AS2460" s="61"/>
      <c r="AT2460" s="61"/>
      <c r="AU2460" s="61"/>
      <c r="AV2460" s="61"/>
      <c r="AW2460" s="61"/>
      <c r="AX2460" s="61"/>
      <c r="AY2460" s="61"/>
      <c r="AZ2460" s="61"/>
      <c r="BA2460" s="61"/>
    </row>
    <row r="2461" spans="39:53" x14ac:dyDescent="0.2">
      <c r="AM2461" s="61"/>
      <c r="AN2461" s="61"/>
      <c r="AO2461" s="171"/>
      <c r="AP2461" s="61"/>
      <c r="AQ2461" s="61"/>
      <c r="AR2461" s="61"/>
      <c r="AS2461" s="61"/>
      <c r="AT2461" s="61"/>
      <c r="AU2461" s="61"/>
      <c r="AV2461" s="61"/>
      <c r="AW2461" s="61"/>
      <c r="AX2461" s="61"/>
      <c r="AY2461" s="61"/>
      <c r="AZ2461" s="61"/>
      <c r="BA2461" s="61"/>
    </row>
    <row r="2462" spans="39:53" x14ac:dyDescent="0.2">
      <c r="AM2462" s="61"/>
      <c r="AN2462" s="61"/>
      <c r="AO2462" s="171"/>
      <c r="AP2462" s="61"/>
      <c r="AQ2462" s="61"/>
      <c r="AR2462" s="61"/>
      <c r="AS2462" s="61"/>
      <c r="AT2462" s="61"/>
      <c r="AU2462" s="61"/>
      <c r="AV2462" s="61"/>
      <c r="AW2462" s="61"/>
      <c r="AX2462" s="61"/>
      <c r="AY2462" s="61"/>
      <c r="AZ2462" s="61"/>
      <c r="BA2462" s="61"/>
    </row>
    <row r="2463" spans="39:53" x14ac:dyDescent="0.2">
      <c r="AM2463" s="61"/>
      <c r="AN2463" s="61"/>
      <c r="AO2463" s="171"/>
      <c r="AP2463" s="61"/>
      <c r="AQ2463" s="61"/>
      <c r="AR2463" s="61"/>
      <c r="AS2463" s="61"/>
      <c r="AT2463" s="61"/>
      <c r="AU2463" s="61"/>
      <c r="AV2463" s="61"/>
      <c r="AW2463" s="61"/>
      <c r="AX2463" s="61"/>
      <c r="AY2463" s="61"/>
      <c r="AZ2463" s="61"/>
      <c r="BA2463" s="61"/>
    </row>
    <row r="2464" spans="39:53" x14ac:dyDescent="0.2">
      <c r="AM2464" s="61"/>
      <c r="AN2464" s="61"/>
      <c r="AO2464" s="171"/>
      <c r="AP2464" s="61"/>
      <c r="AQ2464" s="61"/>
      <c r="AR2464" s="61"/>
      <c r="AS2464" s="61"/>
      <c r="AT2464" s="61"/>
      <c r="AU2464" s="61"/>
      <c r="AV2464" s="61"/>
      <c r="AW2464" s="61"/>
      <c r="AX2464" s="61"/>
      <c r="AY2464" s="61"/>
      <c r="AZ2464" s="61"/>
      <c r="BA2464" s="61"/>
    </row>
    <row r="2465" spans="39:53" x14ac:dyDescent="0.2">
      <c r="AM2465" s="61"/>
      <c r="AN2465" s="61"/>
      <c r="AO2465" s="171"/>
      <c r="AP2465" s="61"/>
      <c r="AQ2465" s="61"/>
      <c r="AR2465" s="61"/>
      <c r="AS2465" s="61"/>
      <c r="AT2465" s="61"/>
      <c r="AU2465" s="61"/>
      <c r="AV2465" s="61"/>
      <c r="AW2465" s="61"/>
      <c r="AX2465" s="61"/>
      <c r="AY2465" s="61"/>
      <c r="AZ2465" s="61"/>
      <c r="BA2465" s="61"/>
    </row>
    <row r="2466" spans="39:53" x14ac:dyDescent="0.2">
      <c r="AM2466" s="61"/>
      <c r="AN2466" s="61"/>
      <c r="AO2466" s="171"/>
      <c r="AP2466" s="61"/>
      <c r="AQ2466" s="61"/>
      <c r="AR2466" s="61"/>
      <c r="AS2466" s="61"/>
      <c r="AT2466" s="61"/>
      <c r="AU2466" s="61"/>
      <c r="AV2466" s="61"/>
      <c r="AW2466" s="61"/>
      <c r="AX2466" s="61"/>
      <c r="AY2466" s="61"/>
      <c r="AZ2466" s="61"/>
      <c r="BA2466" s="61"/>
    </row>
    <row r="2467" spans="39:53" x14ac:dyDescent="0.2">
      <c r="AM2467" s="61"/>
      <c r="AN2467" s="61"/>
      <c r="AO2467" s="171"/>
      <c r="AP2467" s="61"/>
      <c r="AQ2467" s="61"/>
      <c r="AR2467" s="61"/>
      <c r="AS2467" s="61"/>
      <c r="AT2467" s="61"/>
      <c r="AU2467" s="61"/>
      <c r="AV2467" s="61"/>
      <c r="AW2467" s="61"/>
      <c r="AX2467" s="61"/>
      <c r="AY2467" s="61"/>
      <c r="AZ2467" s="61"/>
      <c r="BA2467" s="61"/>
    </row>
    <row r="2468" spans="39:53" x14ac:dyDescent="0.2">
      <c r="AM2468" s="61"/>
      <c r="AN2468" s="61"/>
      <c r="AO2468" s="171"/>
      <c r="AP2468" s="61"/>
      <c r="AQ2468" s="61"/>
      <c r="AR2468" s="61"/>
      <c r="AS2468" s="61"/>
      <c r="AT2468" s="61"/>
      <c r="AU2468" s="61"/>
      <c r="AV2468" s="61"/>
      <c r="AW2468" s="61"/>
      <c r="AX2468" s="61"/>
      <c r="AY2468" s="61"/>
      <c r="AZ2468" s="61"/>
      <c r="BA2468" s="61"/>
    </row>
    <row r="2469" spans="39:53" x14ac:dyDescent="0.2">
      <c r="AM2469" s="61"/>
      <c r="AN2469" s="61"/>
      <c r="AO2469" s="171"/>
      <c r="AP2469" s="61"/>
      <c r="AQ2469" s="61"/>
      <c r="AR2469" s="61"/>
      <c r="AS2469" s="61"/>
      <c r="AT2469" s="61"/>
      <c r="AU2469" s="61"/>
      <c r="AV2469" s="61"/>
      <c r="AW2469" s="61"/>
      <c r="AX2469" s="61"/>
      <c r="AY2469" s="61"/>
      <c r="AZ2469" s="61"/>
      <c r="BA2469" s="61"/>
    </row>
    <row r="2470" spans="39:53" x14ac:dyDescent="0.2">
      <c r="AM2470" s="61"/>
      <c r="AN2470" s="61"/>
      <c r="AO2470" s="171"/>
      <c r="AP2470" s="61"/>
      <c r="AQ2470" s="61"/>
      <c r="AR2470" s="61"/>
      <c r="AS2470" s="61"/>
      <c r="AT2470" s="61"/>
      <c r="AU2470" s="61"/>
      <c r="AV2470" s="61"/>
      <c r="AW2470" s="61"/>
      <c r="AX2470" s="61"/>
      <c r="AY2470" s="61"/>
      <c r="AZ2470" s="61"/>
      <c r="BA2470" s="61"/>
    </row>
    <row r="2471" spans="39:53" x14ac:dyDescent="0.2">
      <c r="AM2471" s="61"/>
      <c r="AN2471" s="61"/>
      <c r="AO2471" s="171"/>
      <c r="AP2471" s="61"/>
      <c r="AQ2471" s="61"/>
      <c r="AR2471" s="61"/>
      <c r="AS2471" s="61"/>
      <c r="AT2471" s="61"/>
      <c r="AU2471" s="61"/>
      <c r="AV2471" s="61"/>
      <c r="AW2471" s="61"/>
      <c r="AX2471" s="61"/>
      <c r="AY2471" s="61"/>
      <c r="AZ2471" s="61"/>
      <c r="BA2471" s="61"/>
    </row>
    <row r="2472" spans="39:53" x14ac:dyDescent="0.2">
      <c r="AM2472" s="61"/>
      <c r="AN2472" s="61"/>
      <c r="AO2472" s="171"/>
      <c r="AP2472" s="61"/>
      <c r="AQ2472" s="61"/>
      <c r="AR2472" s="61"/>
      <c r="AS2472" s="61"/>
      <c r="AT2472" s="61"/>
      <c r="AU2472" s="61"/>
      <c r="AV2472" s="61"/>
      <c r="AW2472" s="61"/>
      <c r="AX2472" s="61"/>
      <c r="AY2472" s="61"/>
      <c r="AZ2472" s="61"/>
      <c r="BA2472" s="61"/>
    </row>
    <row r="2473" spans="39:53" x14ac:dyDescent="0.2">
      <c r="AM2473" s="61"/>
      <c r="AN2473" s="61"/>
      <c r="AO2473" s="171"/>
      <c r="AP2473" s="61"/>
      <c r="AQ2473" s="61"/>
      <c r="AR2473" s="61"/>
      <c r="AS2473" s="61"/>
      <c r="AT2473" s="61"/>
      <c r="AU2473" s="61"/>
      <c r="AV2473" s="61"/>
      <c r="AW2473" s="61"/>
      <c r="AX2473" s="61"/>
      <c r="AY2473" s="61"/>
      <c r="AZ2473" s="61"/>
      <c r="BA2473" s="61"/>
    </row>
    <row r="2474" spans="39:53" x14ac:dyDescent="0.2">
      <c r="AM2474" s="61"/>
      <c r="AN2474" s="61"/>
      <c r="AO2474" s="171"/>
      <c r="AP2474" s="61"/>
      <c r="AQ2474" s="61"/>
      <c r="AR2474" s="61"/>
      <c r="AS2474" s="61"/>
      <c r="AT2474" s="61"/>
      <c r="AU2474" s="61"/>
      <c r="AV2474" s="61"/>
      <c r="AW2474" s="61"/>
      <c r="AX2474" s="61"/>
      <c r="AY2474" s="61"/>
      <c r="AZ2474" s="61"/>
      <c r="BA2474" s="61"/>
    </row>
    <row r="2475" spans="39:53" x14ac:dyDescent="0.2">
      <c r="AM2475" s="61"/>
      <c r="AN2475" s="61"/>
      <c r="AO2475" s="171"/>
      <c r="AP2475" s="61"/>
      <c r="AQ2475" s="61"/>
      <c r="AR2475" s="61"/>
      <c r="AS2475" s="61"/>
      <c r="AT2475" s="61"/>
      <c r="AU2475" s="61"/>
      <c r="AV2475" s="61"/>
      <c r="AW2475" s="61"/>
      <c r="AX2475" s="61"/>
      <c r="AY2475" s="61"/>
      <c r="AZ2475" s="61"/>
      <c r="BA2475" s="61"/>
    </row>
    <row r="2476" spans="39:53" x14ac:dyDescent="0.2">
      <c r="AM2476" s="61"/>
      <c r="AN2476" s="61"/>
      <c r="AO2476" s="171"/>
      <c r="AP2476" s="61"/>
      <c r="AQ2476" s="61"/>
      <c r="AR2476" s="61"/>
      <c r="AS2476" s="61"/>
      <c r="AT2476" s="61"/>
      <c r="AU2476" s="61"/>
      <c r="AV2476" s="61"/>
      <c r="AW2476" s="61"/>
      <c r="AX2476" s="61"/>
      <c r="AY2476" s="61"/>
      <c r="AZ2476" s="61"/>
      <c r="BA2476" s="61"/>
    </row>
    <row r="2477" spans="39:53" x14ac:dyDescent="0.2">
      <c r="AM2477" s="61"/>
      <c r="AN2477" s="61"/>
      <c r="AO2477" s="171"/>
      <c r="AP2477" s="61"/>
      <c r="AQ2477" s="61"/>
      <c r="AR2477" s="61"/>
      <c r="AS2477" s="61"/>
      <c r="AT2477" s="61"/>
      <c r="AU2477" s="61"/>
      <c r="AV2477" s="61"/>
      <c r="AW2477" s="61"/>
      <c r="AX2477" s="61"/>
      <c r="AY2477" s="61"/>
      <c r="AZ2477" s="61"/>
      <c r="BA2477" s="61"/>
    </row>
    <row r="2478" spans="39:53" x14ac:dyDescent="0.2">
      <c r="AM2478" s="61"/>
      <c r="AN2478" s="61"/>
      <c r="AO2478" s="171"/>
      <c r="AP2478" s="61"/>
      <c r="AQ2478" s="61"/>
      <c r="AR2478" s="61"/>
      <c r="AS2478" s="61"/>
      <c r="AT2478" s="61"/>
      <c r="AU2478" s="61"/>
      <c r="AV2478" s="61"/>
      <c r="AW2478" s="61"/>
      <c r="AX2478" s="61"/>
      <c r="AY2478" s="61"/>
      <c r="AZ2478" s="61"/>
      <c r="BA2478" s="61"/>
    </row>
    <row r="2479" spans="39:53" x14ac:dyDescent="0.2">
      <c r="AM2479" s="61"/>
      <c r="AN2479" s="61"/>
      <c r="AO2479" s="171"/>
      <c r="AP2479" s="61"/>
      <c r="AQ2479" s="61"/>
      <c r="AR2479" s="61"/>
      <c r="AS2479" s="61"/>
      <c r="AT2479" s="61"/>
      <c r="AU2479" s="61"/>
      <c r="AV2479" s="61"/>
      <c r="AW2479" s="61"/>
      <c r="AX2479" s="61"/>
      <c r="AY2479" s="61"/>
      <c r="AZ2479" s="61"/>
      <c r="BA2479" s="61"/>
    </row>
    <row r="2480" spans="39:53" x14ac:dyDescent="0.2">
      <c r="AM2480" s="61"/>
      <c r="AN2480" s="61"/>
      <c r="AO2480" s="171"/>
      <c r="AP2480" s="61"/>
      <c r="AQ2480" s="61"/>
      <c r="AR2480" s="61"/>
      <c r="AS2480" s="61"/>
      <c r="AT2480" s="61"/>
      <c r="AU2480" s="61"/>
      <c r="AV2480" s="61"/>
      <c r="AW2480" s="61"/>
      <c r="AX2480" s="61"/>
      <c r="AY2480" s="61"/>
      <c r="AZ2480" s="61"/>
      <c r="BA2480" s="61"/>
    </row>
    <row r="2481" spans="39:53" x14ac:dyDescent="0.2">
      <c r="AM2481" s="61"/>
      <c r="AN2481" s="61"/>
      <c r="AO2481" s="171"/>
      <c r="AP2481" s="61"/>
      <c r="AQ2481" s="61"/>
      <c r="AR2481" s="61"/>
      <c r="AS2481" s="61"/>
      <c r="AT2481" s="61"/>
      <c r="AU2481" s="61"/>
      <c r="AV2481" s="61"/>
      <c r="AW2481" s="61"/>
      <c r="AX2481" s="61"/>
      <c r="AY2481" s="61"/>
      <c r="AZ2481" s="61"/>
      <c r="BA2481" s="61"/>
    </row>
    <row r="2482" spans="39:53" x14ac:dyDescent="0.2">
      <c r="AM2482" s="61"/>
      <c r="AN2482" s="61"/>
      <c r="AO2482" s="171"/>
      <c r="AP2482" s="61"/>
      <c r="AQ2482" s="61"/>
      <c r="AR2482" s="61"/>
      <c r="AS2482" s="61"/>
      <c r="AT2482" s="61"/>
      <c r="AU2482" s="61"/>
      <c r="AV2482" s="61"/>
      <c r="AW2482" s="61"/>
      <c r="AX2482" s="61"/>
      <c r="AY2482" s="61"/>
      <c r="AZ2482" s="61"/>
      <c r="BA2482" s="61"/>
    </row>
    <row r="2483" spans="39:53" x14ac:dyDescent="0.2">
      <c r="AM2483" s="61"/>
      <c r="AN2483" s="61"/>
      <c r="AO2483" s="171"/>
      <c r="AP2483" s="61"/>
      <c r="AQ2483" s="61"/>
      <c r="AR2483" s="61"/>
      <c r="AS2483" s="61"/>
      <c r="AT2483" s="61"/>
      <c r="AU2483" s="61"/>
      <c r="AV2483" s="61"/>
      <c r="AW2483" s="61"/>
      <c r="AX2483" s="61"/>
      <c r="AY2483" s="61"/>
      <c r="AZ2483" s="61"/>
      <c r="BA2483" s="61"/>
    </row>
    <row r="2484" spans="39:53" x14ac:dyDescent="0.2">
      <c r="AM2484" s="61"/>
      <c r="AN2484" s="61"/>
      <c r="AO2484" s="171"/>
      <c r="AP2484" s="61"/>
      <c r="AQ2484" s="61"/>
      <c r="AR2484" s="61"/>
      <c r="AS2484" s="61"/>
      <c r="AT2484" s="61"/>
      <c r="AU2484" s="61"/>
      <c r="AV2484" s="61"/>
      <c r="AW2484" s="61"/>
      <c r="AX2484" s="61"/>
      <c r="AY2484" s="61"/>
      <c r="AZ2484" s="61"/>
      <c r="BA2484" s="61"/>
    </row>
    <row r="2485" spans="39:53" x14ac:dyDescent="0.2">
      <c r="AM2485" s="61"/>
      <c r="AN2485" s="61"/>
      <c r="AO2485" s="171"/>
      <c r="AP2485" s="61"/>
      <c r="AQ2485" s="61"/>
      <c r="AR2485" s="61"/>
      <c r="AS2485" s="61"/>
      <c r="AT2485" s="61"/>
      <c r="AU2485" s="61"/>
      <c r="AV2485" s="61"/>
      <c r="AW2485" s="61"/>
      <c r="AX2485" s="61"/>
      <c r="AY2485" s="61"/>
      <c r="AZ2485" s="61"/>
      <c r="BA2485" s="61"/>
    </row>
    <row r="2486" spans="39:53" x14ac:dyDescent="0.2">
      <c r="AM2486" s="61"/>
      <c r="AN2486" s="61"/>
      <c r="AO2486" s="171"/>
      <c r="AP2486" s="61"/>
      <c r="AQ2486" s="61"/>
      <c r="AR2486" s="61"/>
      <c r="AS2486" s="61"/>
      <c r="AT2486" s="61"/>
      <c r="AU2486" s="61"/>
      <c r="AV2486" s="61"/>
      <c r="AW2486" s="61"/>
      <c r="AX2486" s="61"/>
      <c r="AY2486" s="61"/>
      <c r="AZ2486" s="61"/>
      <c r="BA2486" s="61"/>
    </row>
    <row r="2487" spans="39:53" x14ac:dyDescent="0.2">
      <c r="AM2487" s="61"/>
      <c r="AN2487" s="61"/>
      <c r="AO2487" s="171"/>
      <c r="AP2487" s="61"/>
      <c r="AQ2487" s="61"/>
      <c r="AR2487" s="61"/>
      <c r="AS2487" s="61"/>
      <c r="AT2487" s="61"/>
      <c r="AU2487" s="61"/>
      <c r="AV2487" s="61"/>
      <c r="AW2487" s="61"/>
      <c r="AX2487" s="61"/>
      <c r="AY2487" s="61"/>
      <c r="AZ2487" s="61"/>
      <c r="BA2487" s="61"/>
    </row>
    <row r="2488" spans="39:53" x14ac:dyDescent="0.2">
      <c r="AM2488" s="61"/>
      <c r="AN2488" s="61"/>
      <c r="AO2488" s="171"/>
      <c r="AP2488" s="61"/>
      <c r="AQ2488" s="61"/>
      <c r="AR2488" s="61"/>
      <c r="AS2488" s="61"/>
      <c r="AT2488" s="61"/>
      <c r="AU2488" s="61"/>
      <c r="AV2488" s="61"/>
      <c r="AW2488" s="61"/>
      <c r="AX2488" s="61"/>
      <c r="AY2488" s="61"/>
      <c r="AZ2488" s="61"/>
      <c r="BA2488" s="61"/>
    </row>
    <row r="2489" spans="39:53" x14ac:dyDescent="0.2">
      <c r="AM2489" s="61"/>
      <c r="AN2489" s="61"/>
      <c r="AO2489" s="171"/>
      <c r="AP2489" s="61"/>
      <c r="AQ2489" s="61"/>
      <c r="AR2489" s="61"/>
      <c r="AS2489" s="61"/>
      <c r="AT2489" s="61"/>
      <c r="AU2489" s="61"/>
      <c r="AV2489" s="61"/>
      <c r="AW2489" s="61"/>
      <c r="AX2489" s="61"/>
      <c r="AY2489" s="61"/>
      <c r="AZ2489" s="61"/>
      <c r="BA2489" s="61"/>
    </row>
    <row r="2490" spans="39:53" x14ac:dyDescent="0.2">
      <c r="AM2490" s="61"/>
      <c r="AN2490" s="61"/>
      <c r="AO2490" s="171"/>
      <c r="AP2490" s="61"/>
      <c r="AQ2490" s="61"/>
      <c r="AR2490" s="61"/>
      <c r="AS2490" s="61"/>
      <c r="AT2490" s="61"/>
      <c r="AU2490" s="61"/>
      <c r="AV2490" s="61"/>
      <c r="AW2490" s="61"/>
      <c r="AX2490" s="61"/>
      <c r="AY2490" s="61"/>
      <c r="AZ2490" s="61"/>
      <c r="BA2490" s="61"/>
    </row>
    <row r="2491" spans="39:53" x14ac:dyDescent="0.2">
      <c r="AM2491" s="61"/>
      <c r="AN2491" s="61"/>
      <c r="AO2491" s="171"/>
      <c r="AP2491" s="61"/>
      <c r="AQ2491" s="61"/>
      <c r="AR2491" s="61"/>
      <c r="AS2491" s="61"/>
      <c r="AT2491" s="61"/>
      <c r="AU2491" s="61"/>
      <c r="AV2491" s="61"/>
      <c r="AW2491" s="61"/>
      <c r="AX2491" s="61"/>
      <c r="AY2491" s="61"/>
      <c r="AZ2491" s="61"/>
      <c r="BA2491" s="61"/>
    </row>
    <row r="2492" spans="39:53" x14ac:dyDescent="0.2">
      <c r="AM2492" s="61"/>
      <c r="AN2492" s="61"/>
      <c r="AO2492" s="171"/>
      <c r="AP2492" s="61"/>
      <c r="AQ2492" s="61"/>
      <c r="AR2492" s="61"/>
      <c r="AS2492" s="61"/>
      <c r="AT2492" s="61"/>
      <c r="AU2492" s="61"/>
      <c r="AV2492" s="61"/>
      <c r="AW2492" s="61"/>
      <c r="AX2492" s="61"/>
      <c r="AY2492" s="61"/>
      <c r="AZ2492" s="61"/>
      <c r="BA2492" s="61"/>
    </row>
    <row r="2493" spans="39:53" x14ac:dyDescent="0.2">
      <c r="AM2493" s="61"/>
      <c r="AN2493" s="61"/>
      <c r="AO2493" s="171"/>
      <c r="AP2493" s="61"/>
      <c r="AQ2493" s="61"/>
      <c r="AR2493" s="61"/>
      <c r="AS2493" s="61"/>
      <c r="AT2493" s="61"/>
      <c r="AU2493" s="61"/>
      <c r="AV2493" s="61"/>
      <c r="AW2493" s="61"/>
      <c r="AX2493" s="61"/>
      <c r="AY2493" s="61"/>
      <c r="AZ2493" s="61"/>
      <c r="BA2493" s="61"/>
    </row>
    <row r="2494" spans="39:53" x14ac:dyDescent="0.2">
      <c r="AM2494" s="61"/>
      <c r="AN2494" s="61"/>
      <c r="AO2494" s="171"/>
      <c r="AP2494" s="61"/>
      <c r="AQ2494" s="61"/>
      <c r="AR2494" s="61"/>
      <c r="AS2494" s="61"/>
      <c r="AT2494" s="61"/>
      <c r="AU2494" s="61"/>
      <c r="AV2494" s="61"/>
      <c r="AW2494" s="61"/>
      <c r="AX2494" s="61"/>
      <c r="AY2494" s="61"/>
      <c r="AZ2494" s="61"/>
      <c r="BA2494" s="61"/>
    </row>
    <row r="2495" spans="39:53" x14ac:dyDescent="0.2">
      <c r="AM2495" s="61"/>
      <c r="AN2495" s="61"/>
      <c r="AO2495" s="171"/>
      <c r="AP2495" s="61"/>
      <c r="AQ2495" s="61"/>
      <c r="AR2495" s="61"/>
      <c r="AS2495" s="61"/>
      <c r="AT2495" s="61"/>
      <c r="AU2495" s="61"/>
      <c r="AV2495" s="61"/>
      <c r="AW2495" s="61"/>
      <c r="AX2495" s="61"/>
      <c r="AY2495" s="61"/>
      <c r="AZ2495" s="61"/>
      <c r="BA2495" s="61"/>
    </row>
    <row r="2496" spans="39:53" x14ac:dyDescent="0.2">
      <c r="AM2496" s="61"/>
      <c r="AN2496" s="61"/>
      <c r="AO2496" s="171"/>
      <c r="AP2496" s="61"/>
      <c r="AQ2496" s="61"/>
      <c r="AR2496" s="61"/>
      <c r="AS2496" s="61"/>
      <c r="AT2496" s="61"/>
      <c r="AU2496" s="61"/>
      <c r="AV2496" s="61"/>
      <c r="AW2496" s="61"/>
      <c r="AX2496" s="61"/>
      <c r="AY2496" s="61"/>
      <c r="AZ2496" s="61"/>
      <c r="BA2496" s="61"/>
    </row>
    <row r="2497" spans="39:53" x14ac:dyDescent="0.2">
      <c r="AM2497" s="61"/>
      <c r="AN2497" s="61"/>
      <c r="AO2497" s="171"/>
      <c r="AP2497" s="61"/>
      <c r="AQ2497" s="61"/>
      <c r="AR2497" s="61"/>
      <c r="AS2497" s="61"/>
      <c r="AT2497" s="61"/>
      <c r="AU2497" s="61"/>
      <c r="AV2497" s="61"/>
      <c r="AW2497" s="61"/>
      <c r="AX2497" s="61"/>
      <c r="AY2497" s="61"/>
      <c r="AZ2497" s="61"/>
      <c r="BA2497" s="61"/>
    </row>
    <row r="2498" spans="39:53" x14ac:dyDescent="0.2">
      <c r="AM2498" s="61"/>
      <c r="AN2498" s="61"/>
      <c r="AO2498" s="171"/>
      <c r="AP2498" s="61"/>
      <c r="AQ2498" s="61"/>
      <c r="AR2498" s="61"/>
      <c r="AS2498" s="61"/>
      <c r="AT2498" s="61"/>
      <c r="AU2498" s="61"/>
      <c r="AV2498" s="61"/>
      <c r="AW2498" s="61"/>
      <c r="AX2498" s="61"/>
      <c r="AY2498" s="61"/>
      <c r="AZ2498" s="61"/>
      <c r="BA2498" s="61"/>
    </row>
    <row r="2499" spans="39:53" x14ac:dyDescent="0.2">
      <c r="AM2499" s="61"/>
      <c r="AN2499" s="61"/>
      <c r="AO2499" s="171"/>
      <c r="AP2499" s="61"/>
      <c r="AQ2499" s="61"/>
      <c r="AR2499" s="61"/>
      <c r="AS2499" s="61"/>
      <c r="AT2499" s="61"/>
      <c r="AU2499" s="61"/>
      <c r="AV2499" s="61"/>
      <c r="AW2499" s="61"/>
      <c r="AX2499" s="61"/>
      <c r="AY2499" s="61"/>
      <c r="AZ2499" s="61"/>
      <c r="BA2499" s="61"/>
    </row>
    <row r="2500" spans="39:53" x14ac:dyDescent="0.2">
      <c r="AM2500" s="61"/>
      <c r="AN2500" s="61"/>
      <c r="AO2500" s="171"/>
      <c r="AP2500" s="61"/>
      <c r="AQ2500" s="61"/>
      <c r="AR2500" s="61"/>
      <c r="AS2500" s="61"/>
      <c r="AT2500" s="61"/>
      <c r="AU2500" s="61"/>
      <c r="AV2500" s="61"/>
      <c r="AW2500" s="61"/>
      <c r="AX2500" s="61"/>
      <c r="AY2500" s="61"/>
      <c r="AZ2500" s="61"/>
      <c r="BA2500" s="61"/>
    </row>
    <row r="2501" spans="39:53" x14ac:dyDescent="0.2">
      <c r="AM2501" s="61"/>
      <c r="AN2501" s="61"/>
      <c r="AO2501" s="171"/>
      <c r="AP2501" s="61"/>
      <c r="AQ2501" s="61"/>
      <c r="AR2501" s="61"/>
      <c r="AS2501" s="61"/>
      <c r="AT2501" s="61"/>
      <c r="AU2501" s="61"/>
      <c r="AV2501" s="61"/>
      <c r="AW2501" s="61"/>
      <c r="AX2501" s="61"/>
      <c r="AY2501" s="61"/>
      <c r="AZ2501" s="61"/>
      <c r="BA2501" s="61"/>
    </row>
    <row r="2502" spans="39:53" x14ac:dyDescent="0.2">
      <c r="AM2502" s="61"/>
      <c r="AN2502" s="61"/>
      <c r="AO2502" s="171"/>
      <c r="AP2502" s="61"/>
      <c r="AQ2502" s="61"/>
      <c r="AR2502" s="61"/>
      <c r="AS2502" s="61"/>
      <c r="AT2502" s="61"/>
      <c r="AU2502" s="61"/>
      <c r="AV2502" s="61"/>
      <c r="AW2502" s="61"/>
      <c r="AX2502" s="61"/>
      <c r="AY2502" s="61"/>
      <c r="AZ2502" s="61"/>
      <c r="BA2502" s="61"/>
    </row>
    <row r="2503" spans="39:53" x14ac:dyDescent="0.2">
      <c r="AM2503" s="61"/>
      <c r="AN2503" s="61"/>
      <c r="AO2503" s="171"/>
      <c r="AP2503" s="61"/>
      <c r="AQ2503" s="61"/>
      <c r="AR2503" s="61"/>
      <c r="AS2503" s="61"/>
      <c r="AT2503" s="61"/>
      <c r="AU2503" s="61"/>
      <c r="AV2503" s="61"/>
      <c r="AW2503" s="61"/>
      <c r="AX2503" s="61"/>
      <c r="AY2503" s="61"/>
      <c r="AZ2503" s="61"/>
      <c r="BA2503" s="61"/>
    </row>
    <row r="2504" spans="39:53" x14ac:dyDescent="0.2">
      <c r="AM2504" s="61"/>
      <c r="AN2504" s="61"/>
      <c r="AO2504" s="171"/>
      <c r="AP2504" s="61"/>
      <c r="AQ2504" s="61"/>
      <c r="AR2504" s="61"/>
      <c r="AS2504" s="61"/>
      <c r="AT2504" s="61"/>
      <c r="AU2504" s="61"/>
      <c r="AV2504" s="61"/>
      <c r="AW2504" s="61"/>
      <c r="AX2504" s="61"/>
      <c r="AY2504" s="61"/>
      <c r="AZ2504" s="61"/>
      <c r="BA2504" s="61"/>
    </row>
    <row r="2505" spans="39:53" x14ac:dyDescent="0.2">
      <c r="AM2505" s="61"/>
      <c r="AN2505" s="61"/>
      <c r="AO2505" s="171"/>
      <c r="AP2505" s="61"/>
      <c r="AQ2505" s="61"/>
      <c r="AR2505" s="61"/>
      <c r="AS2505" s="61"/>
      <c r="AT2505" s="61"/>
      <c r="AU2505" s="61"/>
      <c r="AV2505" s="61"/>
      <c r="AW2505" s="61"/>
      <c r="AX2505" s="61"/>
      <c r="AY2505" s="61"/>
      <c r="AZ2505" s="61"/>
      <c r="BA2505" s="61"/>
    </row>
    <row r="2506" spans="39:53" x14ac:dyDescent="0.2">
      <c r="AM2506" s="61"/>
      <c r="AN2506" s="61"/>
      <c r="AO2506" s="171"/>
      <c r="AP2506" s="61"/>
      <c r="AQ2506" s="61"/>
      <c r="AR2506" s="61"/>
      <c r="AS2506" s="61"/>
      <c r="AT2506" s="61"/>
      <c r="AU2506" s="61"/>
      <c r="AV2506" s="61"/>
      <c r="AW2506" s="61"/>
      <c r="AX2506" s="61"/>
      <c r="AY2506" s="61"/>
      <c r="AZ2506" s="61"/>
      <c r="BA2506" s="61"/>
    </row>
    <row r="2507" spans="39:53" x14ac:dyDescent="0.2">
      <c r="AM2507" s="61"/>
      <c r="AN2507" s="61"/>
      <c r="AO2507" s="171"/>
      <c r="AP2507" s="61"/>
      <c r="AQ2507" s="61"/>
      <c r="AR2507" s="61"/>
      <c r="AS2507" s="61"/>
      <c r="AT2507" s="61"/>
      <c r="AU2507" s="61"/>
      <c r="AV2507" s="61"/>
      <c r="AW2507" s="61"/>
      <c r="AX2507" s="61"/>
      <c r="AY2507" s="61"/>
      <c r="AZ2507" s="61"/>
      <c r="BA2507" s="61"/>
    </row>
    <row r="2508" spans="39:53" x14ac:dyDescent="0.2">
      <c r="AM2508" s="61"/>
      <c r="AN2508" s="61"/>
      <c r="AO2508" s="171"/>
      <c r="AP2508" s="61"/>
      <c r="AQ2508" s="61"/>
      <c r="AR2508" s="61"/>
      <c r="AS2508" s="61"/>
      <c r="AT2508" s="61"/>
      <c r="AU2508" s="61"/>
      <c r="AV2508" s="61"/>
      <c r="AW2508" s="61"/>
      <c r="AX2508" s="61"/>
      <c r="AY2508" s="61"/>
      <c r="AZ2508" s="61"/>
      <c r="BA2508" s="61"/>
    </row>
    <row r="2509" spans="39:53" x14ac:dyDescent="0.2">
      <c r="AM2509" s="61"/>
      <c r="AN2509" s="61"/>
      <c r="AO2509" s="171"/>
      <c r="AP2509" s="61"/>
      <c r="AQ2509" s="61"/>
      <c r="AR2509" s="61"/>
      <c r="AS2509" s="61"/>
      <c r="AT2509" s="61"/>
      <c r="AU2509" s="61"/>
      <c r="AV2509" s="61"/>
      <c r="AW2509" s="61"/>
      <c r="AX2509" s="61"/>
      <c r="AY2509" s="61"/>
      <c r="AZ2509" s="61"/>
      <c r="BA2509" s="61"/>
    </row>
    <row r="2510" spans="39:53" x14ac:dyDescent="0.2">
      <c r="AM2510" s="61"/>
      <c r="AN2510" s="61"/>
      <c r="AO2510" s="171"/>
      <c r="AP2510" s="61"/>
      <c r="AQ2510" s="61"/>
      <c r="AR2510" s="61"/>
      <c r="AS2510" s="61"/>
      <c r="AT2510" s="61"/>
      <c r="AU2510" s="61"/>
      <c r="AV2510" s="61"/>
      <c r="AW2510" s="61"/>
      <c r="AX2510" s="61"/>
      <c r="AY2510" s="61"/>
      <c r="AZ2510" s="61"/>
      <c r="BA2510" s="61"/>
    </row>
    <row r="2511" spans="39:53" x14ac:dyDescent="0.2">
      <c r="AM2511" s="61"/>
      <c r="AN2511" s="61"/>
      <c r="AO2511" s="171"/>
      <c r="AP2511" s="61"/>
      <c r="AQ2511" s="61"/>
      <c r="AR2511" s="61"/>
      <c r="AS2511" s="61"/>
      <c r="AT2511" s="61"/>
      <c r="AU2511" s="61"/>
      <c r="AV2511" s="61"/>
      <c r="AW2511" s="61"/>
      <c r="AX2511" s="61"/>
      <c r="AY2511" s="61"/>
      <c r="AZ2511" s="61"/>
      <c r="BA2511" s="61"/>
    </row>
    <row r="2512" spans="39:53" x14ac:dyDescent="0.2">
      <c r="AM2512" s="61"/>
      <c r="AN2512" s="61"/>
      <c r="AO2512" s="171"/>
      <c r="AP2512" s="61"/>
      <c r="AQ2512" s="61"/>
      <c r="AR2512" s="61"/>
      <c r="AS2512" s="61"/>
      <c r="AT2512" s="61"/>
      <c r="AU2512" s="61"/>
      <c r="AV2512" s="61"/>
      <c r="AW2512" s="61"/>
      <c r="AX2512" s="61"/>
      <c r="AY2512" s="61"/>
      <c r="AZ2512" s="61"/>
      <c r="BA2512" s="61"/>
    </row>
    <row r="2513" spans="39:53" x14ac:dyDescent="0.2">
      <c r="AM2513" s="61"/>
      <c r="AN2513" s="61"/>
      <c r="AO2513" s="171"/>
      <c r="AP2513" s="61"/>
      <c r="AQ2513" s="61"/>
      <c r="AR2513" s="61"/>
      <c r="AS2513" s="61"/>
      <c r="AT2513" s="61"/>
      <c r="AU2513" s="61"/>
      <c r="AV2513" s="61"/>
      <c r="AW2513" s="61"/>
      <c r="AX2513" s="61"/>
      <c r="AY2513" s="61"/>
      <c r="AZ2513" s="61"/>
      <c r="BA2513" s="61"/>
    </row>
    <row r="2514" spans="39:53" x14ac:dyDescent="0.2">
      <c r="AM2514" s="61"/>
      <c r="AN2514" s="61"/>
      <c r="AO2514" s="171"/>
      <c r="AP2514" s="61"/>
      <c r="AQ2514" s="61"/>
      <c r="AR2514" s="61"/>
      <c r="AS2514" s="61"/>
      <c r="AT2514" s="61"/>
      <c r="AU2514" s="61"/>
      <c r="AV2514" s="61"/>
      <c r="AW2514" s="61"/>
      <c r="AX2514" s="61"/>
      <c r="AY2514" s="61"/>
      <c r="AZ2514" s="61"/>
      <c r="BA2514" s="61"/>
    </row>
    <row r="2515" spans="39:53" x14ac:dyDescent="0.2">
      <c r="AM2515" s="61"/>
      <c r="AN2515" s="61"/>
      <c r="AO2515" s="171"/>
      <c r="AP2515" s="61"/>
      <c r="AQ2515" s="61"/>
      <c r="AR2515" s="61"/>
      <c r="AS2515" s="61"/>
      <c r="AT2515" s="61"/>
      <c r="AU2515" s="61"/>
      <c r="AV2515" s="61"/>
      <c r="AW2515" s="61"/>
      <c r="AX2515" s="61"/>
      <c r="AY2515" s="61"/>
      <c r="AZ2515" s="61"/>
      <c r="BA2515" s="61"/>
    </row>
    <row r="2516" spans="39:53" x14ac:dyDescent="0.2">
      <c r="AM2516" s="61"/>
      <c r="AN2516" s="61"/>
      <c r="AO2516" s="171"/>
      <c r="AP2516" s="61"/>
      <c r="AQ2516" s="61"/>
      <c r="AR2516" s="61"/>
      <c r="AS2516" s="61"/>
      <c r="AT2516" s="61"/>
      <c r="AU2516" s="61"/>
      <c r="AV2516" s="61"/>
      <c r="AW2516" s="61"/>
      <c r="AX2516" s="61"/>
      <c r="AY2516" s="61"/>
      <c r="AZ2516" s="61"/>
      <c r="BA2516" s="61"/>
    </row>
    <row r="2517" spans="39:53" x14ac:dyDescent="0.2">
      <c r="AM2517" s="61"/>
      <c r="AN2517" s="61"/>
      <c r="AO2517" s="171"/>
      <c r="AP2517" s="61"/>
      <c r="AQ2517" s="61"/>
      <c r="AR2517" s="61"/>
      <c r="AS2517" s="61"/>
      <c r="AT2517" s="61"/>
      <c r="AU2517" s="61"/>
      <c r="AV2517" s="61"/>
      <c r="AW2517" s="61"/>
      <c r="AX2517" s="61"/>
      <c r="AY2517" s="61"/>
      <c r="AZ2517" s="61"/>
      <c r="BA2517" s="61"/>
    </row>
    <row r="2518" spans="39:53" x14ac:dyDescent="0.2">
      <c r="AM2518" s="61"/>
      <c r="AN2518" s="61"/>
      <c r="AO2518" s="171"/>
      <c r="AP2518" s="61"/>
      <c r="AQ2518" s="61"/>
      <c r="AR2518" s="61"/>
      <c r="AS2518" s="61"/>
      <c r="AT2518" s="61"/>
      <c r="AU2518" s="61"/>
      <c r="AV2518" s="61"/>
      <c r="AW2518" s="61"/>
      <c r="AX2518" s="61"/>
      <c r="AY2518" s="61"/>
      <c r="AZ2518" s="61"/>
      <c r="BA2518" s="61"/>
    </row>
    <row r="2519" spans="39:53" x14ac:dyDescent="0.2">
      <c r="AM2519" s="61"/>
      <c r="AN2519" s="61"/>
      <c r="AO2519" s="171"/>
      <c r="AP2519" s="61"/>
      <c r="AQ2519" s="61"/>
      <c r="AR2519" s="61"/>
      <c r="AS2519" s="61"/>
      <c r="AT2519" s="61"/>
      <c r="AU2519" s="61"/>
      <c r="AV2519" s="61"/>
      <c r="AW2519" s="61"/>
      <c r="AX2519" s="61"/>
      <c r="AY2519" s="61"/>
      <c r="AZ2519" s="61"/>
      <c r="BA2519" s="61"/>
    </row>
    <row r="2520" spans="39:53" x14ac:dyDescent="0.2">
      <c r="AM2520" s="61"/>
      <c r="AN2520" s="61"/>
      <c r="AO2520" s="171"/>
      <c r="AP2520" s="61"/>
      <c r="AQ2520" s="61"/>
      <c r="AR2520" s="61"/>
      <c r="AS2520" s="61"/>
      <c r="AT2520" s="61"/>
      <c r="AU2520" s="61"/>
      <c r="AV2520" s="61"/>
      <c r="AW2520" s="61"/>
      <c r="AX2520" s="61"/>
      <c r="AY2520" s="61"/>
      <c r="AZ2520" s="61"/>
      <c r="BA2520" s="61"/>
    </row>
    <row r="2521" spans="39:53" x14ac:dyDescent="0.2">
      <c r="AM2521" s="61"/>
      <c r="AN2521" s="61"/>
      <c r="AO2521" s="171"/>
      <c r="AP2521" s="61"/>
      <c r="AQ2521" s="61"/>
      <c r="AR2521" s="61"/>
      <c r="AS2521" s="61"/>
      <c r="AT2521" s="61"/>
      <c r="AU2521" s="61"/>
      <c r="AV2521" s="61"/>
      <c r="AW2521" s="61"/>
      <c r="AX2521" s="61"/>
      <c r="AY2521" s="61"/>
      <c r="AZ2521" s="61"/>
      <c r="BA2521" s="61"/>
    </row>
    <row r="2522" spans="39:53" x14ac:dyDescent="0.2">
      <c r="AM2522" s="61"/>
      <c r="AN2522" s="61"/>
      <c r="AO2522" s="171"/>
      <c r="AP2522" s="61"/>
      <c r="AQ2522" s="61"/>
      <c r="AR2522" s="61"/>
      <c r="AS2522" s="61"/>
      <c r="AT2522" s="61"/>
      <c r="AU2522" s="61"/>
      <c r="AV2522" s="61"/>
      <c r="AW2522" s="61"/>
      <c r="AX2522" s="61"/>
      <c r="AY2522" s="61"/>
      <c r="AZ2522" s="61"/>
      <c r="BA2522" s="61"/>
    </row>
    <row r="2523" spans="39:53" x14ac:dyDescent="0.2">
      <c r="AM2523" s="61"/>
      <c r="AN2523" s="61"/>
      <c r="AO2523" s="171"/>
      <c r="AP2523" s="61"/>
      <c r="AQ2523" s="61"/>
      <c r="AR2523" s="61"/>
      <c r="AS2523" s="61"/>
      <c r="AT2523" s="61"/>
      <c r="AU2523" s="61"/>
      <c r="AV2523" s="61"/>
      <c r="AW2523" s="61"/>
      <c r="AX2523" s="61"/>
      <c r="AY2523" s="61"/>
      <c r="AZ2523" s="61"/>
      <c r="BA2523" s="61"/>
    </row>
    <row r="2524" spans="39:53" x14ac:dyDescent="0.2">
      <c r="AM2524" s="61"/>
      <c r="AN2524" s="61"/>
      <c r="AO2524" s="171"/>
      <c r="AP2524" s="61"/>
      <c r="AQ2524" s="61"/>
      <c r="AR2524" s="61"/>
      <c r="AS2524" s="61"/>
      <c r="AT2524" s="61"/>
      <c r="AU2524" s="61"/>
      <c r="AV2524" s="61"/>
      <c r="AW2524" s="61"/>
      <c r="AX2524" s="61"/>
      <c r="AY2524" s="61"/>
      <c r="AZ2524" s="61"/>
      <c r="BA2524" s="61"/>
    </row>
    <row r="2525" spans="39:53" x14ac:dyDescent="0.2">
      <c r="AM2525" s="61"/>
      <c r="AN2525" s="61"/>
      <c r="AO2525" s="171"/>
      <c r="AP2525" s="61"/>
      <c r="AQ2525" s="61"/>
      <c r="AR2525" s="61"/>
      <c r="AS2525" s="61"/>
      <c r="AT2525" s="61"/>
      <c r="AU2525" s="61"/>
      <c r="AV2525" s="61"/>
      <c r="AW2525" s="61"/>
      <c r="AX2525" s="61"/>
      <c r="AY2525" s="61"/>
      <c r="AZ2525" s="61"/>
      <c r="BA2525" s="61"/>
    </row>
    <row r="2526" spans="39:53" x14ac:dyDescent="0.2">
      <c r="AM2526" s="61"/>
      <c r="AN2526" s="61"/>
      <c r="AO2526" s="171"/>
      <c r="AP2526" s="61"/>
      <c r="AQ2526" s="61"/>
      <c r="AR2526" s="61"/>
      <c r="AS2526" s="61"/>
      <c r="AT2526" s="61"/>
      <c r="AU2526" s="61"/>
      <c r="AV2526" s="61"/>
      <c r="AW2526" s="61"/>
      <c r="AX2526" s="61"/>
      <c r="AY2526" s="61"/>
      <c r="AZ2526" s="61"/>
      <c r="BA2526" s="61"/>
    </row>
    <row r="2527" spans="39:53" x14ac:dyDescent="0.2">
      <c r="AM2527" s="61"/>
      <c r="AN2527" s="61"/>
      <c r="AO2527" s="171"/>
      <c r="AP2527" s="61"/>
      <c r="AQ2527" s="61"/>
      <c r="AR2527" s="61"/>
      <c r="AS2527" s="61"/>
      <c r="AT2527" s="61"/>
      <c r="AU2527" s="61"/>
      <c r="AV2527" s="61"/>
      <c r="AW2527" s="61"/>
      <c r="AX2527" s="61"/>
      <c r="AY2527" s="61"/>
      <c r="AZ2527" s="61"/>
      <c r="BA2527" s="61"/>
    </row>
    <row r="2528" spans="39:53" x14ac:dyDescent="0.2">
      <c r="AM2528" s="61"/>
      <c r="AN2528" s="61"/>
      <c r="AO2528" s="171"/>
      <c r="AP2528" s="61"/>
      <c r="AQ2528" s="61"/>
      <c r="AR2528" s="61"/>
      <c r="AS2528" s="61"/>
      <c r="AT2528" s="61"/>
      <c r="AU2528" s="61"/>
      <c r="AV2528" s="61"/>
      <c r="AW2528" s="61"/>
      <c r="AX2528" s="61"/>
      <c r="AY2528" s="61"/>
      <c r="AZ2528" s="61"/>
      <c r="BA2528" s="61"/>
    </row>
    <row r="2529" spans="39:53" x14ac:dyDescent="0.2">
      <c r="AM2529" s="61"/>
      <c r="AN2529" s="61"/>
      <c r="AO2529" s="171"/>
      <c r="AP2529" s="61"/>
      <c r="AQ2529" s="61"/>
      <c r="AR2529" s="61"/>
      <c r="AS2529" s="61"/>
      <c r="AT2529" s="61"/>
      <c r="AU2529" s="61"/>
      <c r="AV2529" s="61"/>
      <c r="AW2529" s="61"/>
      <c r="AX2529" s="61"/>
      <c r="AY2529" s="61"/>
      <c r="AZ2529" s="61"/>
      <c r="BA2529" s="61"/>
    </row>
    <row r="2530" spans="39:53" x14ac:dyDescent="0.2">
      <c r="AM2530" s="61"/>
      <c r="AN2530" s="61"/>
      <c r="AO2530" s="171"/>
      <c r="AP2530" s="61"/>
      <c r="AQ2530" s="61"/>
      <c r="AR2530" s="61"/>
      <c r="AS2530" s="61"/>
      <c r="AT2530" s="61"/>
      <c r="AU2530" s="61"/>
      <c r="AV2530" s="61"/>
      <c r="AW2530" s="61"/>
      <c r="AX2530" s="61"/>
      <c r="AY2530" s="61"/>
      <c r="AZ2530" s="61"/>
      <c r="BA2530" s="61"/>
    </row>
    <row r="2531" spans="39:53" x14ac:dyDescent="0.2">
      <c r="AM2531" s="61"/>
      <c r="AN2531" s="61"/>
      <c r="AO2531" s="171"/>
      <c r="AP2531" s="61"/>
      <c r="AQ2531" s="61"/>
      <c r="AR2531" s="61"/>
      <c r="AS2531" s="61"/>
      <c r="AT2531" s="61"/>
      <c r="AU2531" s="61"/>
      <c r="AV2531" s="61"/>
      <c r="AW2531" s="61"/>
      <c r="AX2531" s="61"/>
      <c r="AY2531" s="61"/>
      <c r="AZ2531" s="61"/>
      <c r="BA2531" s="61"/>
    </row>
    <row r="2532" spans="39:53" x14ac:dyDescent="0.2">
      <c r="AM2532" s="61"/>
      <c r="AN2532" s="61"/>
      <c r="AO2532" s="171"/>
      <c r="AP2532" s="61"/>
      <c r="AQ2532" s="61"/>
      <c r="AR2532" s="61"/>
      <c r="AS2532" s="61"/>
      <c r="AT2532" s="61"/>
      <c r="AU2532" s="61"/>
      <c r="AV2532" s="61"/>
      <c r="AW2532" s="61"/>
      <c r="AX2532" s="61"/>
      <c r="AY2532" s="61"/>
      <c r="AZ2532" s="61"/>
      <c r="BA2532" s="61"/>
    </row>
    <row r="2533" spans="39:53" x14ac:dyDescent="0.2">
      <c r="AM2533" s="61"/>
      <c r="AN2533" s="61"/>
      <c r="AO2533" s="171"/>
      <c r="AP2533" s="61"/>
      <c r="AQ2533" s="61"/>
      <c r="AR2533" s="61"/>
      <c r="AS2533" s="61"/>
      <c r="AT2533" s="61"/>
      <c r="AU2533" s="61"/>
      <c r="AV2533" s="61"/>
      <c r="AW2533" s="61"/>
      <c r="AX2533" s="61"/>
      <c r="AY2533" s="61"/>
      <c r="AZ2533" s="61"/>
      <c r="BA2533" s="61"/>
    </row>
    <row r="2534" spans="39:53" x14ac:dyDescent="0.2">
      <c r="AM2534" s="61"/>
      <c r="AN2534" s="61"/>
      <c r="AO2534" s="171"/>
      <c r="AP2534" s="61"/>
      <c r="AQ2534" s="61"/>
      <c r="AR2534" s="61"/>
      <c r="AS2534" s="61"/>
      <c r="AT2534" s="61"/>
      <c r="AU2534" s="61"/>
      <c r="AV2534" s="61"/>
      <c r="AW2534" s="61"/>
      <c r="AX2534" s="61"/>
      <c r="AY2534" s="61"/>
      <c r="AZ2534" s="61"/>
      <c r="BA2534" s="61"/>
    </row>
    <row r="2535" spans="39:53" x14ac:dyDescent="0.2">
      <c r="AM2535" s="61"/>
      <c r="AN2535" s="61"/>
      <c r="AO2535" s="171"/>
      <c r="AP2535" s="61"/>
      <c r="AQ2535" s="61"/>
      <c r="AR2535" s="61"/>
      <c r="AS2535" s="61"/>
      <c r="AT2535" s="61"/>
      <c r="AU2535" s="61"/>
      <c r="AV2535" s="61"/>
      <c r="AW2535" s="61"/>
      <c r="AX2535" s="61"/>
      <c r="AY2535" s="61"/>
      <c r="AZ2535" s="61"/>
      <c r="BA2535" s="61"/>
    </row>
    <row r="2536" spans="39:53" x14ac:dyDescent="0.2">
      <c r="AM2536" s="61"/>
      <c r="AN2536" s="61"/>
      <c r="AO2536" s="171"/>
      <c r="AP2536" s="61"/>
      <c r="AQ2536" s="61"/>
      <c r="AR2536" s="61"/>
      <c r="AS2536" s="61"/>
      <c r="AT2536" s="61"/>
      <c r="AU2536" s="61"/>
      <c r="AV2536" s="61"/>
      <c r="AW2536" s="61"/>
      <c r="AX2536" s="61"/>
      <c r="AY2536" s="61"/>
      <c r="AZ2536" s="61"/>
      <c r="BA2536" s="61"/>
    </row>
    <row r="2537" spans="39:53" x14ac:dyDescent="0.2">
      <c r="AM2537" s="61"/>
      <c r="AN2537" s="61"/>
      <c r="AO2537" s="171"/>
      <c r="AP2537" s="61"/>
      <c r="AQ2537" s="61"/>
      <c r="AR2537" s="61"/>
      <c r="AS2537" s="61"/>
      <c r="AT2537" s="61"/>
      <c r="AU2537" s="61"/>
      <c r="AV2537" s="61"/>
      <c r="AW2537" s="61"/>
      <c r="AX2537" s="61"/>
      <c r="AY2537" s="61"/>
      <c r="AZ2537" s="61"/>
      <c r="BA2537" s="61"/>
    </row>
    <row r="2538" spans="39:53" x14ac:dyDescent="0.2">
      <c r="AM2538" s="61"/>
      <c r="AN2538" s="61"/>
      <c r="AO2538" s="171"/>
      <c r="AP2538" s="61"/>
      <c r="AQ2538" s="61"/>
      <c r="AR2538" s="61"/>
      <c r="AS2538" s="61"/>
      <c r="AT2538" s="61"/>
      <c r="AU2538" s="61"/>
      <c r="AV2538" s="61"/>
      <c r="AW2538" s="61"/>
      <c r="AX2538" s="61"/>
      <c r="AY2538" s="61"/>
      <c r="AZ2538" s="61"/>
      <c r="BA2538" s="61"/>
    </row>
    <row r="2539" spans="39:53" x14ac:dyDescent="0.2">
      <c r="AM2539" s="61"/>
      <c r="AN2539" s="61"/>
      <c r="AO2539" s="171"/>
      <c r="AP2539" s="61"/>
      <c r="AQ2539" s="61"/>
      <c r="AR2539" s="61"/>
      <c r="AS2539" s="61"/>
      <c r="AT2539" s="61"/>
      <c r="AU2539" s="61"/>
      <c r="AV2539" s="61"/>
      <c r="AW2539" s="61"/>
      <c r="AX2539" s="61"/>
      <c r="AY2539" s="61"/>
      <c r="AZ2539" s="61"/>
      <c r="BA2539" s="61"/>
    </row>
    <row r="2540" spans="39:53" x14ac:dyDescent="0.2">
      <c r="AM2540" s="61"/>
      <c r="AN2540" s="61"/>
      <c r="AO2540" s="171"/>
      <c r="AP2540" s="61"/>
      <c r="AQ2540" s="61"/>
      <c r="AR2540" s="61"/>
      <c r="AS2540" s="61"/>
      <c r="AT2540" s="61"/>
      <c r="AU2540" s="61"/>
      <c r="AV2540" s="61"/>
      <c r="AW2540" s="61"/>
      <c r="AX2540" s="61"/>
      <c r="AY2540" s="61"/>
      <c r="AZ2540" s="61"/>
      <c r="BA2540" s="61"/>
    </row>
    <row r="2541" spans="39:53" x14ac:dyDescent="0.2">
      <c r="AM2541" s="61"/>
      <c r="AN2541" s="61"/>
      <c r="AO2541" s="171"/>
      <c r="AP2541" s="61"/>
      <c r="AQ2541" s="61"/>
      <c r="AR2541" s="61"/>
      <c r="AS2541" s="61"/>
      <c r="AT2541" s="61"/>
      <c r="AU2541" s="61"/>
      <c r="AV2541" s="61"/>
      <c r="AW2541" s="61"/>
      <c r="AX2541" s="61"/>
      <c r="AY2541" s="61"/>
      <c r="AZ2541" s="61"/>
      <c r="BA2541" s="61"/>
    </row>
    <row r="2542" spans="39:53" x14ac:dyDescent="0.2">
      <c r="AM2542" s="61"/>
      <c r="AN2542" s="61"/>
      <c r="AO2542" s="171"/>
      <c r="AP2542" s="61"/>
      <c r="AQ2542" s="61"/>
      <c r="AR2542" s="61"/>
      <c r="AS2542" s="61"/>
      <c r="AT2542" s="61"/>
      <c r="AU2542" s="61"/>
      <c r="AV2542" s="61"/>
      <c r="AW2542" s="61"/>
      <c r="AX2542" s="61"/>
      <c r="AY2542" s="61"/>
      <c r="AZ2542" s="61"/>
      <c r="BA2542" s="61"/>
    </row>
    <row r="2543" spans="39:53" x14ac:dyDescent="0.2">
      <c r="AM2543" s="61"/>
      <c r="AN2543" s="61"/>
      <c r="AO2543" s="171"/>
      <c r="AP2543" s="61"/>
      <c r="AQ2543" s="61"/>
      <c r="AR2543" s="61"/>
      <c r="AS2543" s="61"/>
      <c r="AT2543" s="61"/>
      <c r="AU2543" s="61"/>
      <c r="AV2543" s="61"/>
      <c r="AW2543" s="61"/>
      <c r="AX2543" s="61"/>
      <c r="AY2543" s="61"/>
      <c r="AZ2543" s="61"/>
      <c r="BA2543" s="61"/>
    </row>
    <row r="2544" spans="39:53" x14ac:dyDescent="0.2">
      <c r="AM2544" s="61"/>
      <c r="AN2544" s="61"/>
      <c r="AO2544" s="171"/>
      <c r="AP2544" s="61"/>
      <c r="AQ2544" s="61"/>
      <c r="AR2544" s="61"/>
      <c r="AS2544" s="61"/>
      <c r="AT2544" s="61"/>
      <c r="AU2544" s="61"/>
      <c r="AV2544" s="61"/>
      <c r="AW2544" s="61"/>
      <c r="AX2544" s="61"/>
      <c r="AY2544" s="61"/>
      <c r="AZ2544" s="61"/>
      <c r="BA2544" s="61"/>
    </row>
    <row r="2545" spans="39:53" x14ac:dyDescent="0.2">
      <c r="AM2545" s="61"/>
      <c r="AN2545" s="61"/>
      <c r="AO2545" s="171"/>
      <c r="AP2545" s="61"/>
      <c r="AQ2545" s="61"/>
      <c r="AR2545" s="61"/>
      <c r="AS2545" s="61"/>
      <c r="AT2545" s="61"/>
      <c r="AU2545" s="61"/>
      <c r="AV2545" s="61"/>
      <c r="AW2545" s="61"/>
      <c r="AX2545" s="61"/>
      <c r="AY2545" s="61"/>
      <c r="AZ2545" s="61"/>
      <c r="BA2545" s="61"/>
    </row>
    <row r="2546" spans="39:53" x14ac:dyDescent="0.2">
      <c r="AM2546" s="61"/>
      <c r="AN2546" s="61"/>
      <c r="AO2546" s="171"/>
      <c r="AP2546" s="61"/>
      <c r="AQ2546" s="61"/>
      <c r="AR2546" s="61"/>
      <c r="AS2546" s="61"/>
      <c r="AT2546" s="61"/>
      <c r="AU2546" s="61"/>
      <c r="AV2546" s="61"/>
      <c r="AW2546" s="61"/>
      <c r="AX2546" s="61"/>
      <c r="AY2546" s="61"/>
      <c r="AZ2546" s="61"/>
      <c r="BA2546" s="61"/>
    </row>
    <row r="2547" spans="39:53" x14ac:dyDescent="0.2">
      <c r="AM2547" s="61"/>
      <c r="AN2547" s="61"/>
      <c r="AO2547" s="171"/>
      <c r="AP2547" s="61"/>
      <c r="AQ2547" s="61"/>
      <c r="AR2547" s="61"/>
      <c r="AS2547" s="61"/>
      <c r="AT2547" s="61"/>
      <c r="AU2547" s="61"/>
      <c r="AV2547" s="61"/>
      <c r="AW2547" s="61"/>
      <c r="AX2547" s="61"/>
      <c r="AY2547" s="61"/>
      <c r="AZ2547" s="61"/>
      <c r="BA2547" s="61"/>
    </row>
    <row r="2548" spans="39:53" x14ac:dyDescent="0.2">
      <c r="AM2548" s="61"/>
      <c r="AN2548" s="61"/>
      <c r="AO2548" s="171"/>
      <c r="AP2548" s="61"/>
      <c r="AQ2548" s="61"/>
      <c r="AR2548" s="61"/>
      <c r="AS2548" s="61"/>
      <c r="AT2548" s="61"/>
      <c r="AU2548" s="61"/>
      <c r="AV2548" s="61"/>
      <c r="AW2548" s="61"/>
      <c r="AX2548" s="61"/>
      <c r="AY2548" s="61"/>
      <c r="AZ2548" s="61"/>
      <c r="BA2548" s="61"/>
    </row>
    <row r="2549" spans="39:53" x14ac:dyDescent="0.2">
      <c r="AM2549" s="61"/>
      <c r="AN2549" s="61"/>
      <c r="AO2549" s="171"/>
      <c r="AP2549" s="61"/>
      <c r="AQ2549" s="61"/>
      <c r="AR2549" s="61"/>
      <c r="AS2549" s="61"/>
      <c r="AT2549" s="61"/>
      <c r="AU2549" s="61"/>
      <c r="AV2549" s="61"/>
      <c r="AW2549" s="61"/>
      <c r="AX2549" s="61"/>
      <c r="AY2549" s="61"/>
      <c r="AZ2549" s="61"/>
      <c r="BA2549" s="61"/>
    </row>
    <row r="2550" spans="39:53" x14ac:dyDescent="0.2">
      <c r="AM2550" s="61"/>
      <c r="AN2550" s="61"/>
      <c r="AO2550" s="171"/>
      <c r="AP2550" s="61"/>
      <c r="AQ2550" s="61"/>
      <c r="AR2550" s="61"/>
      <c r="AS2550" s="61"/>
      <c r="AT2550" s="61"/>
      <c r="AU2550" s="61"/>
      <c r="AV2550" s="61"/>
      <c r="AW2550" s="61"/>
      <c r="AX2550" s="61"/>
      <c r="AY2550" s="61"/>
      <c r="AZ2550" s="61"/>
      <c r="BA2550" s="61"/>
    </row>
    <row r="2551" spans="39:53" x14ac:dyDescent="0.2">
      <c r="AM2551" s="61"/>
      <c r="AN2551" s="61"/>
      <c r="AO2551" s="171"/>
      <c r="AP2551" s="61"/>
      <c r="AQ2551" s="61"/>
      <c r="AR2551" s="61"/>
      <c r="AS2551" s="61"/>
      <c r="AT2551" s="61"/>
      <c r="AU2551" s="61"/>
      <c r="AV2551" s="61"/>
      <c r="AW2551" s="61"/>
      <c r="AX2551" s="61"/>
      <c r="AY2551" s="61"/>
      <c r="AZ2551" s="61"/>
      <c r="BA2551" s="61"/>
    </row>
    <row r="2552" spans="39:53" x14ac:dyDescent="0.2">
      <c r="AM2552" s="61"/>
      <c r="AN2552" s="61"/>
      <c r="AO2552" s="171"/>
      <c r="AP2552" s="61"/>
      <c r="AQ2552" s="61"/>
      <c r="AR2552" s="61"/>
      <c r="AS2552" s="61"/>
      <c r="AT2552" s="61"/>
      <c r="AU2552" s="61"/>
      <c r="AV2552" s="61"/>
      <c r="AW2552" s="61"/>
      <c r="AX2552" s="61"/>
      <c r="AY2552" s="61"/>
      <c r="AZ2552" s="61"/>
      <c r="BA2552" s="61"/>
    </row>
    <row r="2553" spans="39:53" x14ac:dyDescent="0.2">
      <c r="AM2553" s="61"/>
      <c r="AN2553" s="61"/>
      <c r="AO2553" s="171"/>
      <c r="AP2553" s="61"/>
      <c r="AQ2553" s="61"/>
      <c r="AR2553" s="61"/>
      <c r="AS2553" s="61"/>
      <c r="AT2553" s="61"/>
      <c r="AU2553" s="61"/>
      <c r="AV2553" s="61"/>
      <c r="AW2553" s="61"/>
      <c r="AX2553" s="61"/>
      <c r="AY2553" s="61"/>
      <c r="AZ2553" s="61"/>
      <c r="BA2553" s="61"/>
    </row>
    <row r="2554" spans="39:53" x14ac:dyDescent="0.2">
      <c r="AM2554" s="61"/>
      <c r="AN2554" s="61"/>
      <c r="AO2554" s="171"/>
      <c r="AP2554" s="61"/>
      <c r="AQ2554" s="61"/>
      <c r="AR2554" s="61"/>
      <c r="AS2554" s="61"/>
      <c r="AT2554" s="61"/>
      <c r="AU2554" s="61"/>
      <c r="AV2554" s="61"/>
      <c r="AW2554" s="61"/>
      <c r="AX2554" s="61"/>
      <c r="AY2554" s="61"/>
      <c r="AZ2554" s="61"/>
      <c r="BA2554" s="61"/>
    </row>
    <row r="2555" spans="39:53" x14ac:dyDescent="0.2">
      <c r="AM2555" s="61"/>
      <c r="AN2555" s="61"/>
      <c r="AO2555" s="171"/>
      <c r="AP2555" s="61"/>
      <c r="AQ2555" s="61"/>
      <c r="AR2555" s="61"/>
      <c r="AS2555" s="61"/>
      <c r="AT2555" s="61"/>
      <c r="AU2555" s="61"/>
      <c r="AV2555" s="61"/>
      <c r="AW2555" s="61"/>
      <c r="AX2555" s="61"/>
      <c r="AY2555" s="61"/>
      <c r="AZ2555" s="61"/>
      <c r="BA2555" s="61"/>
    </row>
    <row r="2556" spans="39:53" x14ac:dyDescent="0.2">
      <c r="AM2556" s="61"/>
      <c r="AN2556" s="61"/>
      <c r="AO2556" s="171"/>
      <c r="AP2556" s="61"/>
      <c r="AQ2556" s="61"/>
      <c r="AR2556" s="61"/>
      <c r="AS2556" s="61"/>
      <c r="AT2556" s="61"/>
      <c r="AU2556" s="61"/>
      <c r="AV2556" s="61"/>
      <c r="AW2556" s="61"/>
      <c r="AX2556" s="61"/>
      <c r="AY2556" s="61"/>
      <c r="AZ2556" s="61"/>
      <c r="BA2556" s="61"/>
    </row>
    <row r="2557" spans="39:53" x14ac:dyDescent="0.2">
      <c r="AM2557" s="61"/>
      <c r="AN2557" s="61"/>
      <c r="AO2557" s="171"/>
      <c r="AP2557" s="61"/>
      <c r="AQ2557" s="61"/>
      <c r="AR2557" s="61"/>
      <c r="AS2557" s="61"/>
      <c r="AT2557" s="61"/>
      <c r="AU2557" s="61"/>
      <c r="AV2557" s="61"/>
      <c r="AW2557" s="61"/>
      <c r="AX2557" s="61"/>
      <c r="AY2557" s="61"/>
      <c r="AZ2557" s="61"/>
      <c r="BA2557" s="61"/>
    </row>
    <row r="2558" spans="39:53" x14ac:dyDescent="0.2">
      <c r="AM2558" s="61"/>
      <c r="AN2558" s="61"/>
      <c r="AO2558" s="171"/>
      <c r="AP2558" s="61"/>
      <c r="AQ2558" s="61"/>
      <c r="AR2558" s="61"/>
      <c r="AS2558" s="61"/>
      <c r="AT2558" s="61"/>
      <c r="AU2558" s="61"/>
      <c r="AV2558" s="61"/>
      <c r="AW2558" s="61"/>
      <c r="AX2558" s="61"/>
      <c r="AY2558" s="61"/>
      <c r="AZ2558" s="61"/>
      <c r="BA2558" s="61"/>
    </row>
    <row r="2559" spans="39:53" x14ac:dyDescent="0.2">
      <c r="AM2559" s="61"/>
      <c r="AN2559" s="61"/>
      <c r="AO2559" s="171"/>
      <c r="AP2559" s="61"/>
      <c r="AQ2559" s="61"/>
      <c r="AR2559" s="61"/>
      <c r="AS2559" s="61"/>
      <c r="AT2559" s="61"/>
      <c r="AU2559" s="61"/>
      <c r="AV2559" s="61"/>
      <c r="AW2559" s="61"/>
      <c r="AX2559" s="61"/>
      <c r="AY2559" s="61"/>
      <c r="AZ2559" s="61"/>
      <c r="BA2559" s="61"/>
    </row>
    <row r="2560" spans="39:53" x14ac:dyDescent="0.2">
      <c r="AM2560" s="61"/>
      <c r="AN2560" s="61"/>
      <c r="AO2560" s="171"/>
      <c r="AP2560" s="61"/>
      <c r="AQ2560" s="61"/>
      <c r="AR2560" s="61"/>
      <c r="AS2560" s="61"/>
      <c r="AT2560" s="61"/>
      <c r="AU2560" s="61"/>
      <c r="AV2560" s="61"/>
      <c r="AW2560" s="61"/>
      <c r="AX2560" s="61"/>
      <c r="AY2560" s="61"/>
      <c r="AZ2560" s="61"/>
      <c r="BA2560" s="61"/>
    </row>
    <row r="2561" spans="39:53" x14ac:dyDescent="0.2">
      <c r="AM2561" s="61"/>
      <c r="AN2561" s="61"/>
      <c r="AO2561" s="171"/>
      <c r="AP2561" s="61"/>
      <c r="AQ2561" s="61"/>
      <c r="AR2561" s="61"/>
      <c r="AS2561" s="61"/>
      <c r="AT2561" s="61"/>
      <c r="AU2561" s="61"/>
      <c r="AV2561" s="61"/>
      <c r="AW2561" s="61"/>
      <c r="AX2561" s="61"/>
      <c r="AY2561" s="61"/>
      <c r="AZ2561" s="61"/>
      <c r="BA2561" s="61"/>
    </row>
    <row r="2562" spans="39:53" x14ac:dyDescent="0.2">
      <c r="AM2562" s="61"/>
      <c r="AN2562" s="61"/>
      <c r="AO2562" s="171"/>
      <c r="AP2562" s="61"/>
      <c r="AQ2562" s="61"/>
      <c r="AR2562" s="61"/>
      <c r="AS2562" s="61"/>
      <c r="AT2562" s="61"/>
      <c r="AU2562" s="61"/>
      <c r="AV2562" s="61"/>
      <c r="AW2562" s="61"/>
      <c r="AX2562" s="61"/>
      <c r="AY2562" s="61"/>
      <c r="AZ2562" s="61"/>
      <c r="BA2562" s="61"/>
    </row>
    <row r="2563" spans="39:53" x14ac:dyDescent="0.2">
      <c r="AM2563" s="61"/>
      <c r="AN2563" s="61"/>
      <c r="AO2563" s="171"/>
      <c r="AP2563" s="61"/>
      <c r="AQ2563" s="61"/>
      <c r="AR2563" s="61"/>
      <c r="AS2563" s="61"/>
      <c r="AT2563" s="61"/>
      <c r="AU2563" s="61"/>
      <c r="AV2563" s="61"/>
      <c r="AW2563" s="61"/>
      <c r="AX2563" s="61"/>
      <c r="AY2563" s="61"/>
      <c r="AZ2563" s="61"/>
      <c r="BA2563" s="61"/>
    </row>
    <row r="2564" spans="39:53" x14ac:dyDescent="0.2">
      <c r="AM2564" s="61"/>
      <c r="AN2564" s="61"/>
      <c r="AO2564" s="171"/>
      <c r="AP2564" s="61"/>
      <c r="AQ2564" s="61"/>
      <c r="AR2564" s="61"/>
      <c r="AS2564" s="61"/>
      <c r="AT2564" s="61"/>
      <c r="AU2564" s="61"/>
      <c r="AV2564" s="61"/>
      <c r="AW2564" s="61"/>
      <c r="AX2564" s="61"/>
      <c r="AY2564" s="61"/>
      <c r="AZ2564" s="61"/>
      <c r="BA2564" s="61"/>
    </row>
    <row r="2565" spans="39:53" x14ac:dyDescent="0.2">
      <c r="AM2565" s="61"/>
      <c r="AN2565" s="61"/>
      <c r="AO2565" s="171"/>
      <c r="AP2565" s="61"/>
      <c r="AQ2565" s="61"/>
      <c r="AR2565" s="61"/>
      <c r="AS2565" s="61"/>
      <c r="AT2565" s="61"/>
      <c r="AU2565" s="61"/>
      <c r="AV2565" s="61"/>
      <c r="AW2565" s="61"/>
      <c r="AX2565" s="61"/>
      <c r="AY2565" s="61"/>
      <c r="AZ2565" s="61"/>
      <c r="BA2565" s="61"/>
    </row>
    <row r="2566" spans="39:53" x14ac:dyDescent="0.2">
      <c r="AM2566" s="61"/>
      <c r="AN2566" s="61"/>
      <c r="AO2566" s="171"/>
      <c r="AP2566" s="61"/>
      <c r="AQ2566" s="61"/>
      <c r="AR2566" s="61"/>
      <c r="AS2566" s="61"/>
      <c r="AT2566" s="61"/>
      <c r="AU2566" s="61"/>
      <c r="AV2566" s="61"/>
      <c r="AW2566" s="61"/>
      <c r="AX2566" s="61"/>
      <c r="AY2566" s="61"/>
      <c r="AZ2566" s="61"/>
      <c r="BA2566" s="61"/>
    </row>
    <row r="2567" spans="39:53" x14ac:dyDescent="0.2">
      <c r="AM2567" s="61"/>
      <c r="AN2567" s="61"/>
      <c r="AO2567" s="171"/>
      <c r="AP2567" s="61"/>
      <c r="AQ2567" s="61"/>
      <c r="AR2567" s="61"/>
      <c r="AS2567" s="61"/>
      <c r="AT2567" s="61"/>
      <c r="AU2567" s="61"/>
      <c r="AV2567" s="61"/>
      <c r="AW2567" s="61"/>
      <c r="AX2567" s="61"/>
      <c r="AY2567" s="61"/>
      <c r="AZ2567" s="61"/>
      <c r="BA2567" s="61"/>
    </row>
    <row r="2568" spans="39:53" x14ac:dyDescent="0.2">
      <c r="AM2568" s="61"/>
      <c r="AN2568" s="61"/>
      <c r="AO2568" s="171"/>
      <c r="AP2568" s="61"/>
      <c r="AQ2568" s="61"/>
      <c r="AR2568" s="61"/>
      <c r="AS2568" s="61"/>
      <c r="AT2568" s="61"/>
      <c r="AU2568" s="61"/>
      <c r="AV2568" s="61"/>
      <c r="AW2568" s="61"/>
      <c r="AX2568" s="61"/>
      <c r="AY2568" s="61"/>
      <c r="AZ2568" s="61"/>
      <c r="BA2568" s="61"/>
    </row>
    <row r="2569" spans="39:53" x14ac:dyDescent="0.2">
      <c r="AM2569" s="61"/>
      <c r="AN2569" s="61"/>
      <c r="AO2569" s="171"/>
      <c r="AP2569" s="61"/>
      <c r="AQ2569" s="61"/>
      <c r="AR2569" s="61"/>
      <c r="AS2569" s="61"/>
      <c r="AT2569" s="61"/>
      <c r="AU2569" s="61"/>
      <c r="AV2569" s="61"/>
      <c r="AW2569" s="61"/>
      <c r="AX2569" s="61"/>
      <c r="AY2569" s="61"/>
      <c r="AZ2569" s="61"/>
      <c r="BA2569" s="61"/>
    </row>
    <row r="2570" spans="39:53" x14ac:dyDescent="0.2">
      <c r="AM2570" s="61"/>
      <c r="AN2570" s="61"/>
      <c r="AO2570" s="171"/>
      <c r="AP2570" s="61"/>
      <c r="AQ2570" s="61"/>
      <c r="AR2570" s="61"/>
      <c r="AS2570" s="61"/>
      <c r="AT2570" s="61"/>
      <c r="AU2570" s="61"/>
      <c r="AV2570" s="61"/>
      <c r="AW2570" s="61"/>
      <c r="AX2570" s="61"/>
      <c r="AY2570" s="61"/>
      <c r="AZ2570" s="61"/>
      <c r="BA2570" s="61"/>
    </row>
    <row r="2571" spans="39:53" x14ac:dyDescent="0.2">
      <c r="AM2571" s="61"/>
      <c r="AN2571" s="61"/>
      <c r="AO2571" s="171"/>
      <c r="AP2571" s="61"/>
      <c r="AQ2571" s="61"/>
      <c r="AR2571" s="61"/>
      <c r="AS2571" s="61"/>
      <c r="AT2571" s="61"/>
      <c r="AU2571" s="61"/>
      <c r="AV2571" s="61"/>
      <c r="AW2571" s="61"/>
      <c r="AX2571" s="61"/>
      <c r="AY2571" s="61"/>
      <c r="AZ2571" s="61"/>
      <c r="BA2571" s="61"/>
    </row>
    <row r="2572" spans="39:53" x14ac:dyDescent="0.2">
      <c r="AM2572" s="61"/>
      <c r="AN2572" s="61"/>
      <c r="AO2572" s="171"/>
      <c r="AP2572" s="61"/>
      <c r="AQ2572" s="61"/>
      <c r="AR2572" s="61"/>
      <c r="AS2572" s="61"/>
      <c r="AT2572" s="61"/>
      <c r="AU2572" s="61"/>
      <c r="AV2572" s="61"/>
      <c r="AW2572" s="61"/>
      <c r="AX2572" s="61"/>
      <c r="AY2572" s="61"/>
      <c r="AZ2572" s="61"/>
      <c r="BA2572" s="61"/>
    </row>
    <row r="2573" spans="39:53" x14ac:dyDescent="0.2">
      <c r="AM2573" s="61"/>
      <c r="AN2573" s="61"/>
      <c r="AO2573" s="171"/>
      <c r="AP2573" s="61"/>
      <c r="AQ2573" s="61"/>
      <c r="AR2573" s="61"/>
      <c r="AS2573" s="61"/>
      <c r="AT2573" s="61"/>
      <c r="AU2573" s="61"/>
      <c r="AV2573" s="61"/>
      <c r="AW2573" s="61"/>
      <c r="AX2573" s="61"/>
      <c r="AY2573" s="61"/>
      <c r="AZ2573" s="61"/>
      <c r="BA2573" s="61"/>
    </row>
    <row r="2574" spans="39:53" x14ac:dyDescent="0.2">
      <c r="AM2574" s="61"/>
      <c r="AN2574" s="61"/>
      <c r="AO2574" s="171"/>
      <c r="AP2574" s="61"/>
      <c r="AQ2574" s="61"/>
      <c r="AR2574" s="61"/>
      <c r="AS2574" s="61"/>
      <c r="AT2574" s="61"/>
      <c r="AU2574" s="61"/>
      <c r="AV2574" s="61"/>
      <c r="AW2574" s="61"/>
      <c r="AX2574" s="61"/>
      <c r="AY2574" s="61"/>
      <c r="AZ2574" s="61"/>
      <c r="BA2574" s="61"/>
    </row>
    <row r="2575" spans="39:53" x14ac:dyDescent="0.2">
      <c r="AM2575" s="61"/>
      <c r="AN2575" s="61"/>
      <c r="AO2575" s="171"/>
      <c r="AP2575" s="61"/>
      <c r="AQ2575" s="61"/>
      <c r="AR2575" s="61"/>
      <c r="AS2575" s="61"/>
      <c r="AT2575" s="61"/>
      <c r="AU2575" s="61"/>
      <c r="AV2575" s="61"/>
      <c r="AW2575" s="61"/>
      <c r="AX2575" s="61"/>
      <c r="AY2575" s="61"/>
      <c r="AZ2575" s="61"/>
      <c r="BA2575" s="61"/>
    </row>
    <row r="2576" spans="39:53" x14ac:dyDescent="0.2">
      <c r="AM2576" s="61"/>
      <c r="AN2576" s="61"/>
      <c r="AO2576" s="171"/>
      <c r="AP2576" s="61"/>
      <c r="AQ2576" s="61"/>
      <c r="AR2576" s="61"/>
      <c r="AS2576" s="61"/>
      <c r="AT2576" s="61"/>
      <c r="AU2576" s="61"/>
      <c r="AV2576" s="61"/>
      <c r="AW2576" s="61"/>
      <c r="AX2576" s="61"/>
      <c r="AY2576" s="61"/>
      <c r="AZ2576" s="61"/>
      <c r="BA2576" s="61"/>
    </row>
    <row r="2577" spans="39:53" x14ac:dyDescent="0.2">
      <c r="AM2577" s="61"/>
      <c r="AN2577" s="61"/>
      <c r="AO2577" s="171"/>
      <c r="AP2577" s="61"/>
      <c r="AQ2577" s="61"/>
      <c r="AR2577" s="61"/>
      <c r="AS2577" s="61"/>
      <c r="AT2577" s="61"/>
      <c r="AU2577" s="61"/>
      <c r="AV2577" s="61"/>
      <c r="AW2577" s="61"/>
      <c r="AX2577" s="61"/>
      <c r="AY2577" s="61"/>
      <c r="AZ2577" s="61"/>
      <c r="BA2577" s="61"/>
    </row>
    <row r="2578" spans="39:53" x14ac:dyDescent="0.2">
      <c r="AM2578" s="61"/>
      <c r="AN2578" s="61"/>
      <c r="AO2578" s="171"/>
      <c r="AP2578" s="61"/>
      <c r="AQ2578" s="61"/>
      <c r="AR2578" s="61"/>
      <c r="AS2578" s="61"/>
      <c r="AT2578" s="61"/>
      <c r="AU2578" s="61"/>
      <c r="AV2578" s="61"/>
      <c r="AW2578" s="61"/>
      <c r="AX2578" s="61"/>
      <c r="AY2578" s="61"/>
      <c r="AZ2578" s="61"/>
      <c r="BA2578" s="61"/>
    </row>
    <row r="2579" spans="39:53" x14ac:dyDescent="0.2">
      <c r="AM2579" s="61"/>
      <c r="AN2579" s="61"/>
      <c r="AO2579" s="171"/>
      <c r="AP2579" s="61"/>
      <c r="AQ2579" s="61"/>
      <c r="AR2579" s="61"/>
      <c r="AS2579" s="61"/>
      <c r="AT2579" s="61"/>
      <c r="AU2579" s="61"/>
      <c r="AV2579" s="61"/>
      <c r="AW2579" s="61"/>
      <c r="AX2579" s="61"/>
      <c r="AY2579" s="61"/>
      <c r="AZ2579" s="61"/>
      <c r="BA2579" s="61"/>
    </row>
    <row r="2580" spans="39:53" x14ac:dyDescent="0.2">
      <c r="AM2580" s="61"/>
      <c r="AN2580" s="61"/>
      <c r="AO2580" s="171"/>
      <c r="AP2580" s="61"/>
      <c r="AQ2580" s="61"/>
      <c r="AR2580" s="61"/>
      <c r="AS2580" s="61"/>
      <c r="AT2580" s="61"/>
      <c r="AU2580" s="61"/>
      <c r="AV2580" s="61"/>
      <c r="AW2580" s="61"/>
      <c r="AX2580" s="61"/>
      <c r="AY2580" s="61"/>
      <c r="AZ2580" s="61"/>
      <c r="BA2580" s="61"/>
    </row>
    <row r="2581" spans="39:53" x14ac:dyDescent="0.2">
      <c r="AM2581" s="61"/>
      <c r="AN2581" s="61"/>
      <c r="AO2581" s="171"/>
      <c r="AP2581" s="61"/>
      <c r="AQ2581" s="61"/>
      <c r="AR2581" s="61"/>
      <c r="AS2581" s="61"/>
      <c r="AT2581" s="61"/>
      <c r="AU2581" s="61"/>
      <c r="AV2581" s="61"/>
      <c r="AW2581" s="61"/>
      <c r="AX2581" s="61"/>
      <c r="AY2581" s="61"/>
      <c r="AZ2581" s="61"/>
      <c r="BA2581" s="61"/>
    </row>
    <row r="2582" spans="39:53" x14ac:dyDescent="0.2">
      <c r="AM2582" s="61"/>
      <c r="AN2582" s="61"/>
      <c r="AO2582" s="171"/>
      <c r="AP2582" s="61"/>
      <c r="AQ2582" s="61"/>
      <c r="AR2582" s="61"/>
      <c r="AS2582" s="61"/>
      <c r="AT2582" s="61"/>
      <c r="AU2582" s="61"/>
      <c r="AV2582" s="61"/>
      <c r="AW2582" s="61"/>
      <c r="AX2582" s="61"/>
      <c r="AY2582" s="61"/>
      <c r="AZ2582" s="61"/>
      <c r="BA2582" s="61"/>
    </row>
    <row r="2583" spans="39:53" x14ac:dyDescent="0.2">
      <c r="AM2583" s="61"/>
      <c r="AN2583" s="61"/>
      <c r="AO2583" s="171"/>
      <c r="AP2583" s="61"/>
      <c r="AQ2583" s="61"/>
      <c r="AR2583" s="61"/>
      <c r="AS2583" s="61"/>
      <c r="AT2583" s="61"/>
      <c r="AU2583" s="61"/>
      <c r="AV2583" s="61"/>
      <c r="AW2583" s="61"/>
      <c r="AX2583" s="61"/>
      <c r="AY2583" s="61"/>
      <c r="AZ2583" s="61"/>
      <c r="BA2583" s="61"/>
    </row>
    <row r="2584" spans="39:53" x14ac:dyDescent="0.2">
      <c r="AM2584" s="61"/>
      <c r="AN2584" s="61"/>
      <c r="AO2584" s="171"/>
      <c r="AP2584" s="61"/>
      <c r="AQ2584" s="61"/>
      <c r="AR2584" s="61"/>
      <c r="AS2584" s="61"/>
      <c r="AT2584" s="61"/>
      <c r="AU2584" s="61"/>
      <c r="AV2584" s="61"/>
      <c r="AW2584" s="61"/>
      <c r="AX2584" s="61"/>
      <c r="AY2584" s="61"/>
      <c r="AZ2584" s="61"/>
      <c r="BA2584" s="61"/>
    </row>
    <row r="2585" spans="39:53" x14ac:dyDescent="0.2">
      <c r="AM2585" s="61"/>
      <c r="AN2585" s="61"/>
      <c r="AO2585" s="171"/>
      <c r="AP2585" s="61"/>
      <c r="AQ2585" s="61"/>
      <c r="AR2585" s="61"/>
      <c r="AS2585" s="61"/>
      <c r="AT2585" s="61"/>
      <c r="AU2585" s="61"/>
      <c r="AV2585" s="61"/>
      <c r="AW2585" s="61"/>
      <c r="AX2585" s="61"/>
      <c r="AY2585" s="61"/>
      <c r="AZ2585" s="61"/>
      <c r="BA2585" s="61"/>
    </row>
    <row r="2586" spans="39:53" x14ac:dyDescent="0.2">
      <c r="AM2586" s="61"/>
      <c r="AN2586" s="61"/>
      <c r="AO2586" s="171"/>
      <c r="AP2586" s="61"/>
      <c r="AQ2586" s="61"/>
      <c r="AR2586" s="61"/>
      <c r="AS2586" s="61"/>
      <c r="AT2586" s="61"/>
      <c r="AU2586" s="61"/>
      <c r="AV2586" s="61"/>
      <c r="AW2586" s="61"/>
      <c r="AX2586" s="61"/>
      <c r="AY2586" s="61"/>
      <c r="AZ2586" s="61"/>
      <c r="BA2586" s="61"/>
    </row>
    <row r="2587" spans="39:53" x14ac:dyDescent="0.2">
      <c r="AM2587" s="61"/>
      <c r="AN2587" s="61"/>
      <c r="AO2587" s="171"/>
      <c r="AP2587" s="61"/>
      <c r="AQ2587" s="61"/>
      <c r="AR2587" s="61"/>
      <c r="AS2587" s="61"/>
      <c r="AT2587" s="61"/>
      <c r="AU2587" s="61"/>
      <c r="AV2587" s="61"/>
      <c r="AW2587" s="61"/>
      <c r="AX2587" s="61"/>
      <c r="AY2587" s="61"/>
      <c r="AZ2587" s="61"/>
      <c r="BA2587" s="61"/>
    </row>
    <row r="2588" spans="39:53" x14ac:dyDescent="0.2">
      <c r="AM2588" s="61"/>
      <c r="AN2588" s="61"/>
      <c r="AO2588" s="171"/>
      <c r="AP2588" s="61"/>
      <c r="AQ2588" s="61"/>
      <c r="AR2588" s="61"/>
      <c r="AS2588" s="61"/>
      <c r="AT2588" s="61"/>
      <c r="AU2588" s="61"/>
      <c r="AV2588" s="61"/>
      <c r="AW2588" s="61"/>
      <c r="AX2588" s="61"/>
      <c r="AY2588" s="61"/>
      <c r="AZ2588" s="61"/>
      <c r="BA2588" s="61"/>
    </row>
    <row r="2589" spans="39:53" x14ac:dyDescent="0.2">
      <c r="AM2589" s="61"/>
      <c r="AN2589" s="61"/>
      <c r="AO2589" s="171"/>
      <c r="AP2589" s="61"/>
      <c r="AQ2589" s="61"/>
      <c r="AR2589" s="61"/>
      <c r="AS2589" s="61"/>
      <c r="AT2589" s="61"/>
      <c r="AU2589" s="61"/>
      <c r="AV2589" s="61"/>
      <c r="AW2589" s="61"/>
      <c r="AX2589" s="61"/>
      <c r="AY2589" s="61"/>
      <c r="AZ2589" s="61"/>
      <c r="BA2589" s="61"/>
    </row>
    <row r="2590" spans="39:53" x14ac:dyDescent="0.2">
      <c r="AM2590" s="61"/>
      <c r="AN2590" s="61"/>
      <c r="AO2590" s="171"/>
      <c r="AP2590" s="61"/>
      <c r="AQ2590" s="61"/>
      <c r="AR2590" s="61"/>
      <c r="AS2590" s="61"/>
      <c r="AT2590" s="61"/>
      <c r="AU2590" s="61"/>
      <c r="AV2590" s="61"/>
      <c r="AW2590" s="61"/>
      <c r="AX2590" s="61"/>
      <c r="AY2590" s="61"/>
      <c r="AZ2590" s="61"/>
      <c r="BA2590" s="61"/>
    </row>
    <row r="2591" spans="39:53" x14ac:dyDescent="0.2">
      <c r="AM2591" s="61"/>
      <c r="AN2591" s="61"/>
      <c r="AO2591" s="171"/>
      <c r="AP2591" s="61"/>
      <c r="AQ2591" s="61"/>
      <c r="AR2591" s="61"/>
      <c r="AS2591" s="61"/>
      <c r="AT2591" s="61"/>
      <c r="AU2591" s="61"/>
      <c r="AV2591" s="61"/>
      <c r="AW2591" s="61"/>
      <c r="AX2591" s="61"/>
      <c r="AY2591" s="61"/>
      <c r="AZ2591" s="61"/>
      <c r="BA2591" s="61"/>
    </row>
    <row r="2592" spans="39:53" x14ac:dyDescent="0.2">
      <c r="AM2592" s="61"/>
      <c r="AN2592" s="61"/>
      <c r="AO2592" s="171"/>
      <c r="AP2592" s="61"/>
      <c r="AQ2592" s="61"/>
      <c r="AR2592" s="61"/>
      <c r="AS2592" s="61"/>
      <c r="AT2592" s="61"/>
      <c r="AU2592" s="61"/>
      <c r="AV2592" s="61"/>
      <c r="AW2592" s="61"/>
      <c r="AX2592" s="61"/>
      <c r="AY2592" s="61"/>
      <c r="AZ2592" s="61"/>
      <c r="BA2592" s="61"/>
    </row>
    <row r="2593" spans="39:53" x14ac:dyDescent="0.2">
      <c r="AM2593" s="61"/>
      <c r="AN2593" s="61"/>
      <c r="AO2593" s="171"/>
      <c r="AP2593" s="61"/>
      <c r="AQ2593" s="61"/>
      <c r="AR2593" s="61"/>
      <c r="AS2593" s="61"/>
      <c r="AT2593" s="61"/>
      <c r="AU2593" s="61"/>
      <c r="AV2593" s="61"/>
      <c r="AW2593" s="61"/>
      <c r="AX2593" s="61"/>
      <c r="AY2593" s="61"/>
      <c r="AZ2593" s="61"/>
      <c r="BA2593" s="61"/>
    </row>
    <row r="2594" spans="39:53" x14ac:dyDescent="0.2">
      <c r="AM2594" s="61"/>
      <c r="AN2594" s="61"/>
      <c r="AO2594" s="171"/>
      <c r="AP2594" s="61"/>
      <c r="AQ2594" s="61"/>
      <c r="AR2594" s="61"/>
      <c r="AS2594" s="61"/>
      <c r="AT2594" s="61"/>
      <c r="AU2594" s="61"/>
      <c r="AV2594" s="61"/>
      <c r="AW2594" s="61"/>
      <c r="AX2594" s="61"/>
      <c r="AY2594" s="61"/>
      <c r="AZ2594" s="61"/>
      <c r="BA2594" s="61"/>
    </row>
    <row r="2595" spans="39:53" x14ac:dyDescent="0.2">
      <c r="AM2595" s="61"/>
      <c r="AN2595" s="61"/>
      <c r="AO2595" s="171"/>
      <c r="AP2595" s="61"/>
      <c r="AQ2595" s="61"/>
      <c r="AR2595" s="61"/>
      <c r="AS2595" s="61"/>
      <c r="AT2595" s="61"/>
      <c r="AU2595" s="61"/>
      <c r="AV2595" s="61"/>
      <c r="AW2595" s="61"/>
      <c r="AX2595" s="61"/>
      <c r="AY2595" s="61"/>
      <c r="AZ2595" s="61"/>
      <c r="BA2595" s="61"/>
    </row>
    <row r="2596" spans="39:53" x14ac:dyDescent="0.2">
      <c r="AM2596" s="61"/>
      <c r="AN2596" s="61"/>
      <c r="AO2596" s="171"/>
      <c r="AP2596" s="61"/>
      <c r="AQ2596" s="61"/>
      <c r="AR2596" s="61"/>
      <c r="AS2596" s="61"/>
      <c r="AT2596" s="61"/>
      <c r="AU2596" s="61"/>
      <c r="AV2596" s="61"/>
      <c r="AW2596" s="61"/>
      <c r="AX2596" s="61"/>
      <c r="AY2596" s="61"/>
      <c r="AZ2596" s="61"/>
      <c r="BA2596" s="61"/>
    </row>
    <row r="2597" spans="39:53" x14ac:dyDescent="0.2">
      <c r="AM2597" s="61"/>
      <c r="AN2597" s="61"/>
      <c r="AO2597" s="171"/>
      <c r="AP2597" s="61"/>
      <c r="AQ2597" s="61"/>
      <c r="AR2597" s="61"/>
      <c r="AS2597" s="61"/>
      <c r="AT2597" s="61"/>
      <c r="AU2597" s="61"/>
      <c r="AV2597" s="61"/>
      <c r="AW2597" s="61"/>
      <c r="AX2597" s="61"/>
      <c r="AY2597" s="61"/>
      <c r="AZ2597" s="61"/>
      <c r="BA2597" s="61"/>
    </row>
    <row r="2598" spans="39:53" x14ac:dyDescent="0.2">
      <c r="AM2598" s="61"/>
      <c r="AN2598" s="61"/>
      <c r="AO2598" s="171"/>
      <c r="AP2598" s="61"/>
      <c r="AQ2598" s="61"/>
      <c r="AR2598" s="61"/>
      <c r="AS2598" s="61"/>
      <c r="AT2598" s="61"/>
      <c r="AU2598" s="61"/>
      <c r="AV2598" s="61"/>
      <c r="AW2598" s="61"/>
      <c r="AX2598" s="61"/>
      <c r="AY2598" s="61"/>
      <c r="AZ2598" s="61"/>
      <c r="BA2598" s="61"/>
    </row>
    <row r="2599" spans="39:53" x14ac:dyDescent="0.2">
      <c r="AM2599" s="61"/>
      <c r="AN2599" s="61"/>
      <c r="AO2599" s="171"/>
      <c r="AP2599" s="61"/>
      <c r="AQ2599" s="61"/>
      <c r="AR2599" s="61"/>
      <c r="AS2599" s="61"/>
      <c r="AT2599" s="61"/>
      <c r="AU2599" s="61"/>
      <c r="AV2599" s="61"/>
      <c r="AW2599" s="61"/>
      <c r="AX2599" s="61"/>
      <c r="AY2599" s="61"/>
      <c r="AZ2599" s="61"/>
      <c r="BA2599" s="61"/>
    </row>
    <row r="2600" spans="39:53" x14ac:dyDescent="0.2">
      <c r="AM2600" s="61"/>
      <c r="AN2600" s="61"/>
      <c r="AO2600" s="171"/>
      <c r="AP2600" s="61"/>
      <c r="AQ2600" s="61"/>
      <c r="AR2600" s="61"/>
      <c r="AS2600" s="61"/>
      <c r="AT2600" s="61"/>
      <c r="AU2600" s="61"/>
      <c r="AV2600" s="61"/>
      <c r="AW2600" s="61"/>
      <c r="AX2600" s="61"/>
      <c r="AY2600" s="61"/>
      <c r="AZ2600" s="61"/>
      <c r="BA2600" s="61"/>
    </row>
    <row r="2601" spans="39:53" x14ac:dyDescent="0.2">
      <c r="AM2601" s="61"/>
      <c r="AN2601" s="61"/>
      <c r="AO2601" s="171"/>
      <c r="AP2601" s="61"/>
      <c r="AQ2601" s="61"/>
      <c r="AR2601" s="61"/>
      <c r="AS2601" s="61"/>
      <c r="AT2601" s="61"/>
      <c r="AU2601" s="61"/>
      <c r="AV2601" s="61"/>
      <c r="AW2601" s="61"/>
      <c r="AX2601" s="61"/>
      <c r="AY2601" s="61"/>
      <c r="AZ2601" s="61"/>
      <c r="BA2601" s="61"/>
    </row>
    <row r="2602" spans="39:53" x14ac:dyDescent="0.2">
      <c r="AM2602" s="61"/>
      <c r="AN2602" s="61"/>
      <c r="AO2602" s="171"/>
      <c r="AP2602" s="61"/>
      <c r="AQ2602" s="61"/>
      <c r="AR2602" s="61"/>
      <c r="AS2602" s="61"/>
      <c r="AT2602" s="61"/>
      <c r="AU2602" s="61"/>
      <c r="AV2602" s="61"/>
      <c r="AW2602" s="61"/>
      <c r="AX2602" s="61"/>
      <c r="AY2602" s="61"/>
      <c r="AZ2602" s="61"/>
      <c r="BA2602" s="61"/>
    </row>
    <row r="2603" spans="39:53" x14ac:dyDescent="0.2">
      <c r="AM2603" s="61"/>
      <c r="AN2603" s="61"/>
      <c r="AO2603" s="171"/>
      <c r="AP2603" s="61"/>
      <c r="AQ2603" s="61"/>
      <c r="AR2603" s="61"/>
      <c r="AS2603" s="61"/>
      <c r="AT2603" s="61"/>
      <c r="AU2603" s="61"/>
      <c r="AV2603" s="61"/>
      <c r="AW2603" s="61"/>
      <c r="AX2603" s="61"/>
      <c r="AY2603" s="61"/>
      <c r="AZ2603" s="61"/>
      <c r="BA2603" s="61"/>
    </row>
    <row r="2604" spans="39:53" x14ac:dyDescent="0.2">
      <c r="AM2604" s="61"/>
      <c r="AN2604" s="61"/>
      <c r="AO2604" s="171"/>
      <c r="AP2604" s="61"/>
      <c r="AQ2604" s="61"/>
      <c r="AR2604" s="61"/>
      <c r="AS2604" s="61"/>
      <c r="AT2604" s="61"/>
      <c r="AU2604" s="61"/>
      <c r="AV2604" s="61"/>
      <c r="AW2604" s="61"/>
      <c r="AX2604" s="61"/>
      <c r="AY2604" s="61"/>
      <c r="AZ2604" s="61"/>
      <c r="BA2604" s="61"/>
    </row>
    <row r="2605" spans="39:53" x14ac:dyDescent="0.2">
      <c r="AM2605" s="61"/>
      <c r="AN2605" s="61"/>
      <c r="AO2605" s="171"/>
      <c r="AP2605" s="61"/>
      <c r="AQ2605" s="61"/>
      <c r="AR2605" s="61"/>
      <c r="AS2605" s="61"/>
      <c r="AT2605" s="61"/>
      <c r="AU2605" s="61"/>
      <c r="AV2605" s="61"/>
      <c r="AW2605" s="61"/>
      <c r="AX2605" s="61"/>
      <c r="AY2605" s="61"/>
      <c r="AZ2605" s="61"/>
      <c r="BA2605" s="61"/>
    </row>
    <row r="2606" spans="39:53" x14ac:dyDescent="0.2">
      <c r="AM2606" s="61"/>
      <c r="AN2606" s="61"/>
      <c r="AO2606" s="171"/>
      <c r="AP2606" s="61"/>
      <c r="AQ2606" s="61"/>
      <c r="AR2606" s="61"/>
      <c r="AS2606" s="61"/>
      <c r="AT2606" s="61"/>
      <c r="AU2606" s="61"/>
      <c r="AV2606" s="61"/>
      <c r="AW2606" s="61"/>
      <c r="AX2606" s="61"/>
      <c r="AY2606" s="61"/>
      <c r="AZ2606" s="61"/>
      <c r="BA2606" s="61"/>
    </row>
    <row r="2607" spans="39:53" x14ac:dyDescent="0.2">
      <c r="AM2607" s="61"/>
      <c r="AN2607" s="61"/>
      <c r="AO2607" s="171"/>
      <c r="AP2607" s="61"/>
      <c r="AQ2607" s="61"/>
      <c r="AR2607" s="61"/>
      <c r="AS2607" s="61"/>
      <c r="AT2607" s="61"/>
      <c r="AU2607" s="61"/>
      <c r="AV2607" s="61"/>
      <c r="AW2607" s="61"/>
      <c r="AX2607" s="61"/>
      <c r="AY2607" s="61"/>
      <c r="AZ2607" s="61"/>
      <c r="BA2607" s="61"/>
    </row>
    <row r="2608" spans="39:53" x14ac:dyDescent="0.2">
      <c r="AM2608" s="61"/>
      <c r="AN2608" s="61"/>
      <c r="AO2608" s="171"/>
      <c r="AP2608" s="61"/>
      <c r="AQ2608" s="61"/>
      <c r="AR2608" s="61"/>
      <c r="AS2608" s="61"/>
      <c r="AT2608" s="61"/>
      <c r="AU2608" s="61"/>
      <c r="AV2608" s="61"/>
      <c r="AW2608" s="61"/>
      <c r="AX2608" s="61"/>
      <c r="AY2608" s="61"/>
      <c r="AZ2608" s="61"/>
      <c r="BA2608" s="61"/>
    </row>
    <row r="2609" spans="39:53" x14ac:dyDescent="0.2">
      <c r="AM2609" s="61"/>
      <c r="AN2609" s="61"/>
      <c r="AO2609" s="171"/>
      <c r="AP2609" s="61"/>
      <c r="AQ2609" s="61"/>
      <c r="AR2609" s="61"/>
      <c r="AS2609" s="61"/>
      <c r="AT2609" s="61"/>
      <c r="AU2609" s="61"/>
      <c r="AV2609" s="61"/>
      <c r="AW2609" s="61"/>
      <c r="AX2609" s="61"/>
      <c r="AY2609" s="61"/>
      <c r="AZ2609" s="61"/>
      <c r="BA2609" s="61"/>
    </row>
    <row r="2610" spans="39:53" x14ac:dyDescent="0.2">
      <c r="AM2610" s="61"/>
      <c r="AN2610" s="61"/>
      <c r="AO2610" s="171"/>
      <c r="AP2610" s="61"/>
      <c r="AQ2610" s="61"/>
      <c r="AR2610" s="61"/>
      <c r="AS2610" s="61"/>
      <c r="AT2610" s="61"/>
      <c r="AU2610" s="61"/>
      <c r="AV2610" s="61"/>
      <c r="AW2610" s="61"/>
      <c r="AX2610" s="61"/>
      <c r="AY2610" s="61"/>
      <c r="AZ2610" s="61"/>
      <c r="BA2610" s="61"/>
    </row>
    <row r="2611" spans="39:53" x14ac:dyDescent="0.2">
      <c r="AM2611" s="61"/>
      <c r="AN2611" s="61"/>
      <c r="AO2611" s="171"/>
      <c r="AP2611" s="61"/>
      <c r="AQ2611" s="61"/>
      <c r="AR2611" s="61"/>
      <c r="AS2611" s="61"/>
      <c r="AT2611" s="61"/>
      <c r="AU2611" s="61"/>
      <c r="AV2611" s="61"/>
      <c r="AW2611" s="61"/>
      <c r="AX2611" s="61"/>
      <c r="AY2611" s="61"/>
      <c r="AZ2611" s="61"/>
      <c r="BA2611" s="61"/>
    </row>
    <row r="2612" spans="39:53" x14ac:dyDescent="0.2">
      <c r="AM2612" s="61"/>
      <c r="AN2612" s="61"/>
      <c r="AO2612" s="171"/>
      <c r="AP2612" s="61"/>
      <c r="AQ2612" s="61"/>
      <c r="AR2612" s="61"/>
      <c r="AS2612" s="61"/>
      <c r="AT2612" s="61"/>
      <c r="AU2612" s="61"/>
      <c r="AV2612" s="61"/>
      <c r="AW2612" s="61"/>
      <c r="AX2612" s="61"/>
      <c r="AY2612" s="61"/>
      <c r="AZ2612" s="61"/>
      <c r="BA2612" s="61"/>
    </row>
    <row r="2613" spans="39:53" x14ac:dyDescent="0.2">
      <c r="AM2613" s="61"/>
      <c r="AN2613" s="61"/>
      <c r="AO2613" s="171"/>
      <c r="AP2613" s="61"/>
      <c r="AQ2613" s="61"/>
      <c r="AR2613" s="61"/>
      <c r="AS2613" s="61"/>
      <c r="AT2613" s="61"/>
      <c r="AU2613" s="61"/>
      <c r="AV2613" s="61"/>
      <c r="AW2613" s="61"/>
      <c r="AX2613" s="61"/>
      <c r="AY2613" s="61"/>
      <c r="AZ2613" s="61"/>
      <c r="BA2613" s="61"/>
    </row>
    <row r="2614" spans="39:53" x14ac:dyDescent="0.2">
      <c r="AM2614" s="61"/>
      <c r="AN2614" s="61"/>
      <c r="AO2614" s="171"/>
      <c r="AP2614" s="61"/>
      <c r="AQ2614" s="61"/>
      <c r="AR2614" s="61"/>
      <c r="AS2614" s="61"/>
      <c r="AT2614" s="61"/>
      <c r="AU2614" s="61"/>
      <c r="AV2614" s="61"/>
      <c r="AW2614" s="61"/>
      <c r="AX2614" s="61"/>
      <c r="AY2614" s="61"/>
      <c r="AZ2614" s="61"/>
      <c r="BA2614" s="61"/>
    </row>
    <row r="2615" spans="39:53" x14ac:dyDescent="0.2">
      <c r="AM2615" s="61"/>
      <c r="AN2615" s="61"/>
      <c r="AO2615" s="171"/>
      <c r="AP2615" s="61"/>
      <c r="AQ2615" s="61"/>
      <c r="AR2615" s="61"/>
      <c r="AS2615" s="61"/>
      <c r="AT2615" s="61"/>
      <c r="AU2615" s="61"/>
      <c r="AV2615" s="61"/>
      <c r="AW2615" s="61"/>
      <c r="AX2615" s="61"/>
      <c r="AY2615" s="61"/>
      <c r="AZ2615" s="61"/>
      <c r="BA2615" s="61"/>
    </row>
    <row r="2616" spans="39:53" x14ac:dyDescent="0.2">
      <c r="AM2616" s="61"/>
      <c r="AN2616" s="61"/>
      <c r="AO2616" s="171"/>
      <c r="AP2616" s="61"/>
      <c r="AQ2616" s="61"/>
      <c r="AR2616" s="61"/>
      <c r="AS2616" s="61"/>
      <c r="AT2616" s="61"/>
      <c r="AU2616" s="61"/>
      <c r="AV2616" s="61"/>
      <c r="AW2616" s="61"/>
      <c r="AX2616" s="61"/>
      <c r="AY2616" s="61"/>
      <c r="AZ2616" s="61"/>
      <c r="BA2616" s="61"/>
    </row>
    <row r="2617" spans="39:53" x14ac:dyDescent="0.2">
      <c r="AM2617" s="61"/>
      <c r="AN2617" s="61"/>
      <c r="AO2617" s="171"/>
      <c r="AP2617" s="61"/>
      <c r="AQ2617" s="61"/>
      <c r="AR2617" s="61"/>
      <c r="AS2617" s="61"/>
      <c r="AT2617" s="61"/>
      <c r="AU2617" s="61"/>
      <c r="AV2617" s="61"/>
      <c r="AW2617" s="61"/>
      <c r="AX2617" s="61"/>
      <c r="AY2617" s="61"/>
      <c r="AZ2617" s="61"/>
      <c r="BA2617" s="61"/>
    </row>
    <row r="2618" spans="39:53" x14ac:dyDescent="0.2">
      <c r="AM2618" s="61"/>
      <c r="AN2618" s="61"/>
      <c r="AO2618" s="171"/>
      <c r="AP2618" s="61"/>
      <c r="AQ2618" s="61"/>
      <c r="AR2618" s="61"/>
      <c r="AS2618" s="61"/>
      <c r="AT2618" s="61"/>
      <c r="AU2618" s="61"/>
      <c r="AV2618" s="61"/>
      <c r="AW2618" s="61"/>
      <c r="AX2618" s="61"/>
      <c r="AY2618" s="61"/>
      <c r="AZ2618" s="61"/>
      <c r="BA2618" s="61"/>
    </row>
    <row r="2619" spans="39:53" x14ac:dyDescent="0.2">
      <c r="AM2619" s="61"/>
      <c r="AN2619" s="61"/>
      <c r="AO2619" s="171"/>
      <c r="AP2619" s="61"/>
      <c r="AQ2619" s="61"/>
      <c r="AR2619" s="61"/>
      <c r="AS2619" s="61"/>
      <c r="AT2619" s="61"/>
      <c r="AU2619" s="61"/>
      <c r="AV2619" s="61"/>
      <c r="AW2619" s="61"/>
      <c r="AX2619" s="61"/>
      <c r="AY2619" s="61"/>
      <c r="AZ2619" s="61"/>
      <c r="BA2619" s="61"/>
    </row>
    <row r="2620" spans="39:53" x14ac:dyDescent="0.2">
      <c r="AM2620" s="61"/>
      <c r="AN2620" s="61"/>
      <c r="AO2620" s="171"/>
      <c r="AP2620" s="61"/>
      <c r="AQ2620" s="61"/>
      <c r="AR2620" s="61"/>
      <c r="AS2620" s="61"/>
      <c r="AT2620" s="61"/>
      <c r="AU2620" s="61"/>
      <c r="AV2620" s="61"/>
      <c r="AW2620" s="61"/>
      <c r="AX2620" s="61"/>
      <c r="AY2620" s="61"/>
      <c r="AZ2620" s="61"/>
      <c r="BA2620" s="61"/>
    </row>
    <row r="2621" spans="39:53" x14ac:dyDescent="0.2">
      <c r="AM2621" s="61"/>
      <c r="AN2621" s="61"/>
      <c r="AO2621" s="171"/>
      <c r="AP2621" s="61"/>
      <c r="AQ2621" s="61"/>
      <c r="AR2621" s="61"/>
      <c r="AS2621" s="61"/>
      <c r="AT2621" s="61"/>
      <c r="AU2621" s="61"/>
      <c r="AV2621" s="61"/>
      <c r="AW2621" s="61"/>
      <c r="AX2621" s="61"/>
      <c r="AY2621" s="61"/>
      <c r="AZ2621" s="61"/>
      <c r="BA2621" s="61"/>
    </row>
    <row r="2622" spans="39:53" x14ac:dyDescent="0.2">
      <c r="AM2622" s="61"/>
      <c r="AN2622" s="61"/>
      <c r="AO2622" s="171"/>
      <c r="AP2622" s="61"/>
      <c r="AQ2622" s="61"/>
      <c r="AR2622" s="61"/>
      <c r="AS2622" s="61"/>
      <c r="AT2622" s="61"/>
      <c r="AU2622" s="61"/>
      <c r="AV2622" s="61"/>
      <c r="AW2622" s="61"/>
      <c r="AX2622" s="61"/>
      <c r="AY2622" s="61"/>
      <c r="AZ2622" s="61"/>
      <c r="BA2622" s="61"/>
    </row>
    <row r="2623" spans="39:53" x14ac:dyDescent="0.2">
      <c r="AM2623" s="61"/>
      <c r="AN2623" s="61"/>
      <c r="AO2623" s="171"/>
      <c r="AP2623" s="61"/>
      <c r="AQ2623" s="61"/>
      <c r="AR2623" s="61"/>
      <c r="AS2623" s="61"/>
      <c r="AT2623" s="61"/>
      <c r="AU2623" s="61"/>
      <c r="AV2623" s="61"/>
      <c r="AW2623" s="61"/>
      <c r="AX2623" s="61"/>
      <c r="AY2623" s="61"/>
      <c r="AZ2623" s="61"/>
      <c r="BA2623" s="61"/>
    </row>
    <row r="2624" spans="39:53" x14ac:dyDescent="0.2">
      <c r="AM2624" s="61"/>
      <c r="AN2624" s="61"/>
      <c r="AO2624" s="171"/>
      <c r="AP2624" s="61"/>
      <c r="AQ2624" s="61"/>
      <c r="AR2624" s="61"/>
      <c r="AS2624" s="61"/>
      <c r="AT2624" s="61"/>
      <c r="AU2624" s="61"/>
      <c r="AV2624" s="61"/>
      <c r="AW2624" s="61"/>
      <c r="AX2624" s="61"/>
      <c r="AY2624" s="61"/>
      <c r="AZ2624" s="61"/>
      <c r="BA2624" s="61"/>
    </row>
    <row r="2625" spans="39:53" x14ac:dyDescent="0.2">
      <c r="AM2625" s="61"/>
      <c r="AN2625" s="61"/>
      <c r="AO2625" s="171"/>
      <c r="AP2625" s="61"/>
      <c r="AQ2625" s="61"/>
      <c r="AR2625" s="61"/>
      <c r="AS2625" s="61"/>
      <c r="AT2625" s="61"/>
      <c r="AU2625" s="61"/>
      <c r="AV2625" s="61"/>
      <c r="AW2625" s="61"/>
      <c r="AX2625" s="61"/>
      <c r="AY2625" s="61"/>
      <c r="AZ2625" s="61"/>
      <c r="BA2625" s="61"/>
    </row>
    <row r="2626" spans="39:53" x14ac:dyDescent="0.2">
      <c r="AM2626" s="61"/>
      <c r="AN2626" s="61"/>
      <c r="AO2626" s="171"/>
      <c r="AP2626" s="61"/>
      <c r="AQ2626" s="61"/>
      <c r="AR2626" s="61"/>
      <c r="AS2626" s="61"/>
      <c r="AT2626" s="61"/>
      <c r="AU2626" s="61"/>
      <c r="AV2626" s="61"/>
      <c r="AW2626" s="61"/>
      <c r="AX2626" s="61"/>
      <c r="AY2626" s="61"/>
      <c r="AZ2626" s="61"/>
      <c r="BA2626" s="61"/>
    </row>
    <row r="2627" spans="39:53" x14ac:dyDescent="0.2">
      <c r="AM2627" s="61"/>
      <c r="AN2627" s="61"/>
      <c r="AO2627" s="171"/>
      <c r="AP2627" s="61"/>
      <c r="AQ2627" s="61"/>
      <c r="AR2627" s="61"/>
      <c r="AS2627" s="61"/>
      <c r="AT2627" s="61"/>
      <c r="AU2627" s="61"/>
      <c r="AV2627" s="61"/>
      <c r="AW2627" s="61"/>
      <c r="AX2627" s="61"/>
      <c r="AY2627" s="61"/>
      <c r="AZ2627" s="61"/>
      <c r="BA2627" s="61"/>
    </row>
    <row r="2628" spans="39:53" x14ac:dyDescent="0.2">
      <c r="AM2628" s="61"/>
      <c r="AN2628" s="61"/>
      <c r="AO2628" s="171"/>
      <c r="AP2628" s="61"/>
      <c r="AQ2628" s="61"/>
      <c r="AR2628" s="61"/>
      <c r="AS2628" s="61"/>
      <c r="AT2628" s="61"/>
      <c r="AU2628" s="61"/>
      <c r="AV2628" s="61"/>
      <c r="AW2628" s="61"/>
      <c r="AX2628" s="61"/>
      <c r="AY2628" s="61"/>
      <c r="AZ2628" s="61"/>
      <c r="BA2628" s="61"/>
    </row>
    <row r="2629" spans="39:53" x14ac:dyDescent="0.2">
      <c r="AM2629" s="61"/>
      <c r="AN2629" s="61"/>
      <c r="AO2629" s="171"/>
      <c r="AP2629" s="61"/>
      <c r="AQ2629" s="61"/>
      <c r="AR2629" s="61"/>
      <c r="AS2629" s="61"/>
      <c r="AT2629" s="61"/>
      <c r="AU2629" s="61"/>
      <c r="AV2629" s="61"/>
      <c r="AW2629" s="61"/>
      <c r="AX2629" s="61"/>
      <c r="AY2629" s="61"/>
      <c r="AZ2629" s="61"/>
      <c r="BA2629" s="61"/>
    </row>
    <row r="2630" spans="39:53" x14ac:dyDescent="0.2">
      <c r="AM2630" s="61"/>
      <c r="AN2630" s="61"/>
      <c r="AO2630" s="171"/>
      <c r="AP2630" s="61"/>
      <c r="AQ2630" s="61"/>
      <c r="AR2630" s="61"/>
      <c r="AS2630" s="61"/>
      <c r="AT2630" s="61"/>
      <c r="AU2630" s="61"/>
      <c r="AV2630" s="61"/>
      <c r="AW2630" s="61"/>
      <c r="AX2630" s="61"/>
      <c r="AY2630" s="61"/>
      <c r="AZ2630" s="61"/>
      <c r="BA2630" s="61"/>
    </row>
    <row r="2631" spans="39:53" x14ac:dyDescent="0.2">
      <c r="AM2631" s="61"/>
      <c r="AN2631" s="61"/>
      <c r="AO2631" s="171"/>
      <c r="AP2631" s="61"/>
      <c r="AQ2631" s="61"/>
      <c r="AR2631" s="61"/>
      <c r="AS2631" s="61"/>
      <c r="AT2631" s="61"/>
      <c r="AU2631" s="61"/>
      <c r="AV2631" s="61"/>
      <c r="AW2631" s="61"/>
      <c r="AX2631" s="61"/>
      <c r="AY2631" s="61"/>
      <c r="AZ2631" s="61"/>
      <c r="BA2631" s="61"/>
    </row>
    <row r="2632" spans="39:53" x14ac:dyDescent="0.2">
      <c r="AM2632" s="61"/>
      <c r="AN2632" s="61"/>
      <c r="AO2632" s="171"/>
      <c r="AP2632" s="61"/>
      <c r="AQ2632" s="61"/>
      <c r="AR2632" s="61"/>
      <c r="AS2632" s="61"/>
      <c r="AT2632" s="61"/>
      <c r="AU2632" s="61"/>
      <c r="AV2632" s="61"/>
      <c r="AW2632" s="61"/>
      <c r="AX2632" s="61"/>
      <c r="AY2632" s="61"/>
      <c r="AZ2632" s="61"/>
      <c r="BA2632" s="61"/>
    </row>
    <row r="2633" spans="39:53" x14ac:dyDescent="0.2">
      <c r="AM2633" s="61"/>
      <c r="AN2633" s="61"/>
      <c r="AO2633" s="171"/>
      <c r="AP2633" s="61"/>
      <c r="AQ2633" s="61"/>
      <c r="AR2633" s="61"/>
      <c r="AS2633" s="61"/>
      <c r="AT2633" s="61"/>
      <c r="AU2633" s="61"/>
      <c r="AV2633" s="61"/>
      <c r="AW2633" s="61"/>
      <c r="AX2633" s="61"/>
      <c r="AY2633" s="61"/>
      <c r="AZ2633" s="61"/>
      <c r="BA2633" s="61"/>
    </row>
    <row r="2634" spans="39:53" x14ac:dyDescent="0.2">
      <c r="AM2634" s="61"/>
      <c r="AN2634" s="61"/>
      <c r="AO2634" s="171"/>
      <c r="AP2634" s="61"/>
      <c r="AQ2634" s="61"/>
      <c r="AR2634" s="61"/>
      <c r="AS2634" s="61"/>
      <c r="AT2634" s="61"/>
      <c r="AU2634" s="61"/>
      <c r="AV2634" s="61"/>
      <c r="AW2634" s="61"/>
      <c r="AX2634" s="61"/>
      <c r="AY2634" s="61"/>
      <c r="AZ2634" s="61"/>
      <c r="BA2634" s="61"/>
    </row>
    <row r="2635" spans="39:53" x14ac:dyDescent="0.2">
      <c r="AM2635" s="61"/>
      <c r="AN2635" s="61"/>
      <c r="AO2635" s="171"/>
      <c r="AP2635" s="61"/>
      <c r="AQ2635" s="61"/>
      <c r="AR2635" s="61"/>
      <c r="AS2635" s="61"/>
      <c r="AT2635" s="61"/>
      <c r="AU2635" s="61"/>
      <c r="AV2635" s="61"/>
      <c r="AW2635" s="61"/>
      <c r="AX2635" s="61"/>
      <c r="AY2635" s="61"/>
      <c r="AZ2635" s="61"/>
      <c r="BA2635" s="61"/>
    </row>
    <row r="2636" spans="39:53" x14ac:dyDescent="0.2">
      <c r="AM2636" s="61"/>
      <c r="AN2636" s="61"/>
      <c r="AO2636" s="171"/>
      <c r="AP2636" s="61"/>
      <c r="AQ2636" s="61"/>
      <c r="AR2636" s="61"/>
      <c r="AS2636" s="61"/>
      <c r="AT2636" s="61"/>
      <c r="AU2636" s="61"/>
      <c r="AV2636" s="61"/>
      <c r="AW2636" s="61"/>
      <c r="AX2636" s="61"/>
      <c r="AY2636" s="61"/>
      <c r="AZ2636" s="61"/>
      <c r="BA2636" s="61"/>
    </row>
    <row r="2637" spans="39:53" x14ac:dyDescent="0.2">
      <c r="AM2637" s="61"/>
      <c r="AN2637" s="61"/>
      <c r="AO2637" s="171"/>
      <c r="AP2637" s="61"/>
      <c r="AQ2637" s="61"/>
      <c r="AR2637" s="61"/>
      <c r="AS2637" s="61"/>
      <c r="AT2637" s="61"/>
      <c r="AU2637" s="61"/>
      <c r="AV2637" s="61"/>
      <c r="AW2637" s="61"/>
      <c r="AX2637" s="61"/>
      <c r="AY2637" s="61"/>
      <c r="AZ2637" s="61"/>
      <c r="BA2637" s="61"/>
    </row>
    <row r="2638" spans="39:53" x14ac:dyDescent="0.2">
      <c r="AM2638" s="61"/>
      <c r="AN2638" s="61"/>
      <c r="AO2638" s="171"/>
      <c r="AP2638" s="61"/>
      <c r="AQ2638" s="61"/>
      <c r="AR2638" s="61"/>
      <c r="AS2638" s="61"/>
      <c r="AT2638" s="61"/>
      <c r="AU2638" s="61"/>
      <c r="AV2638" s="61"/>
      <c r="AW2638" s="61"/>
      <c r="AX2638" s="61"/>
      <c r="AY2638" s="61"/>
      <c r="AZ2638" s="61"/>
      <c r="BA2638" s="61"/>
    </row>
    <row r="2639" spans="39:53" x14ac:dyDescent="0.2">
      <c r="AM2639" s="61"/>
      <c r="AN2639" s="61"/>
      <c r="AO2639" s="171"/>
      <c r="AP2639" s="61"/>
      <c r="AQ2639" s="61"/>
      <c r="AR2639" s="61"/>
      <c r="AS2639" s="61"/>
      <c r="AT2639" s="61"/>
      <c r="AU2639" s="61"/>
      <c r="AV2639" s="61"/>
      <c r="AW2639" s="61"/>
      <c r="AX2639" s="61"/>
      <c r="AY2639" s="61"/>
      <c r="AZ2639" s="61"/>
      <c r="BA2639" s="61"/>
    </row>
    <row r="2640" spans="39:53" x14ac:dyDescent="0.2">
      <c r="AM2640" s="61"/>
      <c r="AN2640" s="61"/>
      <c r="AO2640" s="171"/>
      <c r="AP2640" s="61"/>
      <c r="AQ2640" s="61"/>
      <c r="AR2640" s="61"/>
      <c r="AS2640" s="61"/>
      <c r="AT2640" s="61"/>
      <c r="AU2640" s="61"/>
      <c r="AV2640" s="61"/>
      <c r="AW2640" s="61"/>
      <c r="AX2640" s="61"/>
      <c r="AY2640" s="61"/>
      <c r="AZ2640" s="61"/>
      <c r="BA2640" s="61"/>
    </row>
    <row r="2641" spans="39:53" x14ac:dyDescent="0.2">
      <c r="AM2641" s="61"/>
      <c r="AN2641" s="61"/>
      <c r="AO2641" s="171"/>
      <c r="AP2641" s="61"/>
      <c r="AQ2641" s="61"/>
      <c r="AR2641" s="61"/>
      <c r="AS2641" s="61"/>
      <c r="AT2641" s="61"/>
      <c r="AU2641" s="61"/>
      <c r="AV2641" s="61"/>
      <c r="AW2641" s="61"/>
      <c r="AX2641" s="61"/>
      <c r="AY2641" s="61"/>
      <c r="AZ2641" s="61"/>
      <c r="BA2641" s="61"/>
    </row>
    <row r="2642" spans="39:53" x14ac:dyDescent="0.2">
      <c r="AM2642" s="61"/>
      <c r="AN2642" s="61"/>
      <c r="AO2642" s="171"/>
      <c r="AP2642" s="61"/>
      <c r="AQ2642" s="61"/>
      <c r="AR2642" s="61"/>
      <c r="AS2642" s="61"/>
      <c r="AT2642" s="61"/>
      <c r="AU2642" s="61"/>
      <c r="AV2642" s="61"/>
      <c r="AW2642" s="61"/>
      <c r="AX2642" s="61"/>
      <c r="AY2642" s="61"/>
      <c r="AZ2642" s="61"/>
      <c r="BA2642" s="61"/>
    </row>
    <row r="2643" spans="39:53" x14ac:dyDescent="0.2">
      <c r="AM2643" s="61"/>
      <c r="AN2643" s="61"/>
      <c r="AO2643" s="171"/>
      <c r="AP2643" s="61"/>
      <c r="AQ2643" s="61"/>
      <c r="AR2643" s="61"/>
      <c r="AS2643" s="61"/>
      <c r="AT2643" s="61"/>
      <c r="AU2643" s="61"/>
      <c r="AV2643" s="61"/>
      <c r="AW2643" s="61"/>
      <c r="AX2643" s="61"/>
      <c r="AY2643" s="61"/>
      <c r="AZ2643" s="61"/>
      <c r="BA2643" s="61"/>
    </row>
    <row r="2644" spans="39:53" x14ac:dyDescent="0.2">
      <c r="AM2644" s="61"/>
      <c r="AN2644" s="61"/>
      <c r="AO2644" s="171"/>
      <c r="AP2644" s="61"/>
      <c r="AQ2644" s="61"/>
      <c r="AR2644" s="61"/>
      <c r="AS2644" s="61"/>
      <c r="AT2644" s="61"/>
      <c r="AU2644" s="61"/>
      <c r="AV2644" s="61"/>
      <c r="AW2644" s="61"/>
      <c r="AX2644" s="61"/>
      <c r="AY2644" s="61"/>
      <c r="AZ2644" s="61"/>
      <c r="BA2644" s="61"/>
    </row>
    <row r="2645" spans="39:53" x14ac:dyDescent="0.2">
      <c r="AM2645" s="61"/>
      <c r="AN2645" s="61"/>
      <c r="AO2645" s="171"/>
      <c r="AP2645" s="61"/>
      <c r="AQ2645" s="61"/>
      <c r="AR2645" s="61"/>
      <c r="AS2645" s="61"/>
      <c r="AT2645" s="61"/>
      <c r="AU2645" s="61"/>
      <c r="AV2645" s="61"/>
      <c r="AW2645" s="61"/>
      <c r="AX2645" s="61"/>
      <c r="AY2645" s="61"/>
      <c r="AZ2645" s="61"/>
      <c r="BA2645" s="61"/>
    </row>
    <row r="2646" spans="39:53" x14ac:dyDescent="0.2">
      <c r="AM2646" s="61"/>
      <c r="AN2646" s="61"/>
      <c r="AO2646" s="171"/>
      <c r="AP2646" s="61"/>
      <c r="AQ2646" s="61"/>
      <c r="AR2646" s="61"/>
      <c r="AS2646" s="61"/>
      <c r="AT2646" s="61"/>
      <c r="AU2646" s="61"/>
      <c r="AV2646" s="61"/>
      <c r="AW2646" s="61"/>
      <c r="AX2646" s="61"/>
      <c r="AY2646" s="61"/>
      <c r="AZ2646" s="61"/>
      <c r="BA2646" s="61"/>
    </row>
    <row r="2647" spans="39:53" x14ac:dyDescent="0.2">
      <c r="AM2647" s="61"/>
      <c r="AN2647" s="61"/>
      <c r="AO2647" s="171"/>
      <c r="AP2647" s="61"/>
      <c r="AQ2647" s="61"/>
      <c r="AR2647" s="61"/>
      <c r="AS2647" s="61"/>
      <c r="AT2647" s="61"/>
      <c r="AU2647" s="61"/>
      <c r="AV2647" s="61"/>
      <c r="AW2647" s="61"/>
      <c r="AX2647" s="61"/>
      <c r="AY2647" s="61"/>
      <c r="AZ2647" s="61"/>
      <c r="BA2647" s="61"/>
    </row>
    <row r="2648" spans="39:53" x14ac:dyDescent="0.2">
      <c r="AM2648" s="61"/>
      <c r="AN2648" s="61"/>
      <c r="AO2648" s="171"/>
      <c r="AP2648" s="61"/>
      <c r="AQ2648" s="61"/>
      <c r="AR2648" s="61"/>
      <c r="AS2648" s="61"/>
      <c r="AT2648" s="61"/>
      <c r="AU2648" s="61"/>
      <c r="AV2648" s="61"/>
      <c r="AW2648" s="61"/>
      <c r="AX2648" s="61"/>
      <c r="AY2648" s="61"/>
      <c r="AZ2648" s="61"/>
      <c r="BA2648" s="61"/>
    </row>
    <row r="2649" spans="39:53" x14ac:dyDescent="0.2">
      <c r="AM2649" s="61"/>
      <c r="AN2649" s="61"/>
      <c r="AO2649" s="171"/>
      <c r="AP2649" s="61"/>
      <c r="AQ2649" s="61"/>
      <c r="AR2649" s="61"/>
      <c r="AS2649" s="61"/>
      <c r="AT2649" s="61"/>
      <c r="AU2649" s="61"/>
      <c r="AV2649" s="61"/>
      <c r="AW2649" s="61"/>
      <c r="AX2649" s="61"/>
      <c r="AY2649" s="61"/>
      <c r="AZ2649" s="61"/>
      <c r="BA2649" s="61"/>
    </row>
    <row r="2650" spans="39:53" x14ac:dyDescent="0.2">
      <c r="AM2650" s="61"/>
      <c r="AN2650" s="61"/>
      <c r="AO2650" s="171"/>
      <c r="AP2650" s="61"/>
      <c r="AQ2650" s="61"/>
      <c r="AR2650" s="61"/>
      <c r="AS2650" s="61"/>
      <c r="AT2650" s="61"/>
      <c r="AU2650" s="61"/>
      <c r="AV2650" s="61"/>
      <c r="AW2650" s="61"/>
      <c r="AX2650" s="61"/>
      <c r="AY2650" s="61"/>
      <c r="AZ2650" s="61"/>
      <c r="BA2650" s="61"/>
    </row>
    <row r="2651" spans="39:53" x14ac:dyDescent="0.2">
      <c r="AM2651" s="61"/>
      <c r="AN2651" s="61"/>
      <c r="AO2651" s="171"/>
      <c r="AP2651" s="61"/>
      <c r="AQ2651" s="61"/>
      <c r="AR2651" s="61"/>
      <c r="AS2651" s="61"/>
      <c r="AT2651" s="61"/>
      <c r="AU2651" s="61"/>
      <c r="AV2651" s="61"/>
      <c r="AW2651" s="61"/>
      <c r="AX2651" s="61"/>
      <c r="AY2651" s="61"/>
      <c r="AZ2651" s="61"/>
      <c r="BA2651" s="61"/>
    </row>
    <row r="2652" spans="39:53" x14ac:dyDescent="0.2">
      <c r="AM2652" s="61"/>
      <c r="AN2652" s="61"/>
      <c r="AO2652" s="171"/>
      <c r="AP2652" s="61"/>
      <c r="AQ2652" s="61"/>
      <c r="AR2652" s="61"/>
      <c r="AS2652" s="61"/>
      <c r="AT2652" s="61"/>
      <c r="AU2652" s="61"/>
      <c r="AV2652" s="61"/>
      <c r="AW2652" s="61"/>
      <c r="AX2652" s="61"/>
      <c r="AY2652" s="61"/>
      <c r="AZ2652" s="61"/>
      <c r="BA2652" s="61"/>
    </row>
    <row r="2653" spans="39:53" x14ac:dyDescent="0.2">
      <c r="AM2653" s="61"/>
      <c r="AN2653" s="61"/>
      <c r="AO2653" s="171"/>
      <c r="AP2653" s="61"/>
      <c r="AQ2653" s="61"/>
      <c r="AR2653" s="61"/>
      <c r="AS2653" s="61"/>
      <c r="AT2653" s="61"/>
      <c r="AU2653" s="61"/>
      <c r="AV2653" s="61"/>
      <c r="AW2653" s="61"/>
      <c r="AX2653" s="61"/>
      <c r="AY2653" s="61"/>
      <c r="AZ2653" s="61"/>
      <c r="BA2653" s="61"/>
    </row>
    <row r="2654" spans="39:53" x14ac:dyDescent="0.2">
      <c r="AM2654" s="61"/>
      <c r="AN2654" s="61"/>
      <c r="AO2654" s="171"/>
      <c r="AP2654" s="61"/>
      <c r="AQ2654" s="61"/>
      <c r="AR2654" s="61"/>
      <c r="AS2654" s="61"/>
      <c r="AT2654" s="61"/>
      <c r="AU2654" s="61"/>
      <c r="AV2654" s="61"/>
      <c r="AW2654" s="61"/>
      <c r="AX2654" s="61"/>
      <c r="AY2654" s="61"/>
      <c r="AZ2654" s="61"/>
      <c r="BA2654" s="61"/>
    </row>
    <row r="2655" spans="39:53" x14ac:dyDescent="0.2">
      <c r="AM2655" s="61"/>
      <c r="AN2655" s="61"/>
      <c r="AO2655" s="171"/>
      <c r="AP2655" s="61"/>
      <c r="AQ2655" s="61"/>
      <c r="AR2655" s="61"/>
      <c r="AS2655" s="61"/>
      <c r="AT2655" s="61"/>
      <c r="AU2655" s="61"/>
      <c r="AV2655" s="61"/>
      <c r="AW2655" s="61"/>
      <c r="AX2655" s="61"/>
      <c r="AY2655" s="61"/>
      <c r="AZ2655" s="61"/>
      <c r="BA2655" s="61"/>
    </row>
    <row r="2656" spans="39:53" x14ac:dyDescent="0.2">
      <c r="AM2656" s="61"/>
      <c r="AN2656" s="61"/>
      <c r="AO2656" s="171"/>
      <c r="AP2656" s="61"/>
      <c r="AQ2656" s="61"/>
      <c r="AR2656" s="61"/>
      <c r="AS2656" s="61"/>
      <c r="AT2656" s="61"/>
      <c r="AU2656" s="61"/>
      <c r="AV2656" s="61"/>
      <c r="AW2656" s="61"/>
      <c r="AX2656" s="61"/>
      <c r="AY2656" s="61"/>
      <c r="AZ2656" s="61"/>
      <c r="BA2656" s="61"/>
    </row>
    <row r="2657" spans="39:53" x14ac:dyDescent="0.2">
      <c r="AM2657" s="61"/>
      <c r="AN2657" s="61"/>
      <c r="AO2657" s="171"/>
      <c r="AP2657" s="61"/>
      <c r="AQ2657" s="61"/>
      <c r="AR2657" s="61"/>
      <c r="AS2657" s="61"/>
      <c r="AT2657" s="61"/>
      <c r="AU2657" s="61"/>
      <c r="AV2657" s="61"/>
      <c r="AW2657" s="61"/>
      <c r="AX2657" s="61"/>
      <c r="AY2657" s="61"/>
      <c r="AZ2657" s="61"/>
      <c r="BA2657" s="61"/>
    </row>
    <row r="2658" spans="39:53" x14ac:dyDescent="0.2">
      <c r="AM2658" s="61"/>
      <c r="AN2658" s="61"/>
      <c r="AO2658" s="171"/>
      <c r="AP2658" s="61"/>
      <c r="AQ2658" s="61"/>
      <c r="AR2658" s="61"/>
      <c r="AS2658" s="61"/>
      <c r="AT2658" s="61"/>
      <c r="AU2658" s="61"/>
      <c r="AV2658" s="61"/>
      <c r="AW2658" s="61"/>
      <c r="AX2658" s="61"/>
      <c r="AY2658" s="61"/>
      <c r="AZ2658" s="61"/>
      <c r="BA2658" s="61"/>
    </row>
    <row r="2659" spans="39:53" x14ac:dyDescent="0.2">
      <c r="AM2659" s="61"/>
      <c r="AN2659" s="61"/>
      <c r="AO2659" s="171"/>
      <c r="AP2659" s="61"/>
      <c r="AQ2659" s="61"/>
      <c r="AR2659" s="61"/>
      <c r="AS2659" s="61"/>
      <c r="AT2659" s="61"/>
      <c r="AU2659" s="61"/>
      <c r="AV2659" s="61"/>
      <c r="AW2659" s="61"/>
      <c r="AX2659" s="61"/>
      <c r="AY2659" s="61"/>
      <c r="AZ2659" s="61"/>
      <c r="BA2659" s="61"/>
    </row>
    <row r="2660" spans="39:53" x14ac:dyDescent="0.2">
      <c r="AM2660" s="61"/>
      <c r="AN2660" s="61"/>
      <c r="AO2660" s="171"/>
      <c r="AP2660" s="61"/>
      <c r="AQ2660" s="61"/>
      <c r="AR2660" s="61"/>
      <c r="AS2660" s="61"/>
      <c r="AT2660" s="61"/>
      <c r="AU2660" s="61"/>
      <c r="AV2660" s="61"/>
      <c r="AW2660" s="61"/>
      <c r="AX2660" s="61"/>
      <c r="AY2660" s="61"/>
      <c r="AZ2660" s="61"/>
      <c r="BA2660" s="61"/>
    </row>
    <row r="2661" spans="39:53" x14ac:dyDescent="0.2">
      <c r="AM2661" s="61"/>
      <c r="AN2661" s="61"/>
      <c r="AO2661" s="171"/>
      <c r="AP2661" s="61"/>
      <c r="AQ2661" s="61"/>
      <c r="AR2661" s="61"/>
      <c r="AS2661" s="61"/>
      <c r="AT2661" s="61"/>
      <c r="AU2661" s="61"/>
      <c r="AV2661" s="61"/>
      <c r="AW2661" s="61"/>
      <c r="AX2661" s="61"/>
      <c r="AY2661" s="61"/>
      <c r="AZ2661" s="61"/>
      <c r="BA2661" s="61"/>
    </row>
    <row r="2662" spans="39:53" x14ac:dyDescent="0.2">
      <c r="AM2662" s="61"/>
      <c r="AN2662" s="61"/>
      <c r="AO2662" s="171"/>
      <c r="AP2662" s="61"/>
      <c r="AQ2662" s="61"/>
      <c r="AR2662" s="61"/>
      <c r="AS2662" s="61"/>
      <c r="AT2662" s="61"/>
      <c r="AU2662" s="61"/>
      <c r="AV2662" s="61"/>
      <c r="AW2662" s="61"/>
      <c r="AX2662" s="61"/>
      <c r="AY2662" s="61"/>
      <c r="AZ2662" s="61"/>
      <c r="BA2662" s="61"/>
    </row>
    <row r="2663" spans="39:53" x14ac:dyDescent="0.2">
      <c r="AM2663" s="61"/>
      <c r="AN2663" s="61"/>
      <c r="AO2663" s="171"/>
      <c r="AP2663" s="61"/>
      <c r="AQ2663" s="61"/>
      <c r="AR2663" s="61"/>
      <c r="AS2663" s="61"/>
      <c r="AT2663" s="61"/>
      <c r="AU2663" s="61"/>
      <c r="AV2663" s="61"/>
      <c r="AW2663" s="61"/>
      <c r="AX2663" s="61"/>
      <c r="AY2663" s="61"/>
      <c r="AZ2663" s="61"/>
      <c r="BA2663" s="61"/>
    </row>
    <row r="2664" spans="39:53" x14ac:dyDescent="0.2">
      <c r="AM2664" s="61"/>
      <c r="AN2664" s="61"/>
      <c r="AO2664" s="171"/>
      <c r="AP2664" s="61"/>
      <c r="AQ2664" s="61"/>
      <c r="AR2664" s="61"/>
      <c r="AS2664" s="61"/>
      <c r="AT2664" s="61"/>
      <c r="AU2664" s="61"/>
      <c r="AV2664" s="61"/>
      <c r="AW2664" s="61"/>
      <c r="AX2664" s="61"/>
      <c r="AY2664" s="61"/>
      <c r="AZ2664" s="61"/>
      <c r="BA2664" s="61"/>
    </row>
    <row r="2665" spans="39:53" x14ac:dyDescent="0.2">
      <c r="AM2665" s="61"/>
      <c r="AN2665" s="61"/>
      <c r="AO2665" s="171"/>
      <c r="AP2665" s="61"/>
      <c r="AQ2665" s="61"/>
      <c r="AR2665" s="61"/>
      <c r="AS2665" s="61"/>
      <c r="AT2665" s="61"/>
      <c r="AU2665" s="61"/>
      <c r="AV2665" s="61"/>
      <c r="AW2665" s="61"/>
      <c r="AX2665" s="61"/>
      <c r="AY2665" s="61"/>
      <c r="AZ2665" s="61"/>
      <c r="BA2665" s="61"/>
    </row>
    <row r="2666" spans="39:53" x14ac:dyDescent="0.2">
      <c r="AM2666" s="61"/>
      <c r="AN2666" s="61"/>
      <c r="AO2666" s="171"/>
      <c r="AP2666" s="61"/>
      <c r="AQ2666" s="61"/>
      <c r="AR2666" s="61"/>
      <c r="AS2666" s="61"/>
      <c r="AT2666" s="61"/>
      <c r="AU2666" s="61"/>
      <c r="AV2666" s="61"/>
      <c r="AW2666" s="61"/>
      <c r="AX2666" s="61"/>
      <c r="AY2666" s="61"/>
      <c r="AZ2666" s="61"/>
      <c r="BA2666" s="61"/>
    </row>
    <row r="2667" spans="39:53" x14ac:dyDescent="0.2">
      <c r="AM2667" s="61"/>
      <c r="AN2667" s="61"/>
      <c r="AO2667" s="171"/>
      <c r="AP2667" s="61"/>
      <c r="AQ2667" s="61"/>
      <c r="AR2667" s="61"/>
      <c r="AS2667" s="61"/>
      <c r="AT2667" s="61"/>
      <c r="AU2667" s="61"/>
      <c r="AV2667" s="61"/>
      <c r="AW2667" s="61"/>
      <c r="AX2667" s="61"/>
      <c r="AY2667" s="61"/>
      <c r="AZ2667" s="61"/>
      <c r="BA2667" s="61"/>
    </row>
    <row r="2668" spans="39:53" x14ac:dyDescent="0.2">
      <c r="AM2668" s="61"/>
      <c r="AN2668" s="61"/>
      <c r="AO2668" s="171"/>
      <c r="AP2668" s="61"/>
      <c r="AQ2668" s="61"/>
      <c r="AR2668" s="61"/>
      <c r="AS2668" s="61"/>
      <c r="AT2668" s="61"/>
      <c r="AU2668" s="61"/>
      <c r="AV2668" s="61"/>
      <c r="AW2668" s="61"/>
      <c r="AX2668" s="61"/>
      <c r="AY2668" s="61"/>
      <c r="AZ2668" s="61"/>
      <c r="BA2668" s="61"/>
    </row>
    <row r="2669" spans="39:53" x14ac:dyDescent="0.2">
      <c r="AM2669" s="61"/>
      <c r="AN2669" s="61"/>
      <c r="AO2669" s="171"/>
      <c r="AP2669" s="61"/>
      <c r="AQ2669" s="61"/>
      <c r="AR2669" s="61"/>
      <c r="AS2669" s="61"/>
      <c r="AT2669" s="61"/>
      <c r="AU2669" s="61"/>
      <c r="AV2669" s="61"/>
      <c r="AW2669" s="61"/>
      <c r="AX2669" s="61"/>
      <c r="AY2669" s="61"/>
      <c r="AZ2669" s="61"/>
      <c r="BA2669" s="61"/>
    </row>
    <row r="2670" spans="39:53" x14ac:dyDescent="0.2">
      <c r="AM2670" s="61"/>
      <c r="AN2670" s="61"/>
      <c r="AO2670" s="171"/>
      <c r="AP2670" s="61"/>
      <c r="AQ2670" s="61"/>
      <c r="AR2670" s="61"/>
      <c r="AS2670" s="61"/>
      <c r="AT2670" s="61"/>
      <c r="AU2670" s="61"/>
      <c r="AV2670" s="61"/>
      <c r="AW2670" s="61"/>
      <c r="AX2670" s="61"/>
      <c r="AY2670" s="61"/>
      <c r="AZ2670" s="61"/>
      <c r="BA2670" s="61"/>
    </row>
    <row r="2671" spans="39:53" x14ac:dyDescent="0.2">
      <c r="AM2671" s="61"/>
      <c r="AN2671" s="61"/>
      <c r="AO2671" s="171"/>
      <c r="AP2671" s="61"/>
      <c r="AQ2671" s="61"/>
      <c r="AR2671" s="61"/>
      <c r="AS2671" s="61"/>
      <c r="AT2671" s="61"/>
      <c r="AU2671" s="61"/>
      <c r="AV2671" s="61"/>
      <c r="AW2671" s="61"/>
      <c r="AX2671" s="61"/>
      <c r="AY2671" s="61"/>
      <c r="AZ2671" s="61"/>
      <c r="BA2671" s="61"/>
    </row>
    <row r="2672" spans="39:53" x14ac:dyDescent="0.2">
      <c r="AM2672" s="61"/>
      <c r="AN2672" s="61"/>
      <c r="AO2672" s="171"/>
      <c r="AP2672" s="61"/>
      <c r="AQ2672" s="61"/>
      <c r="AR2672" s="61"/>
      <c r="AS2672" s="61"/>
      <c r="AT2672" s="61"/>
      <c r="AU2672" s="61"/>
      <c r="AV2672" s="61"/>
      <c r="AW2672" s="61"/>
      <c r="AX2672" s="61"/>
      <c r="AY2672" s="61"/>
      <c r="AZ2672" s="61"/>
      <c r="BA2672" s="61"/>
    </row>
    <row r="2673" spans="39:53" x14ac:dyDescent="0.2">
      <c r="AM2673" s="61"/>
      <c r="AN2673" s="61"/>
      <c r="AO2673" s="171"/>
      <c r="AP2673" s="61"/>
      <c r="AQ2673" s="61"/>
      <c r="AR2673" s="61"/>
      <c r="AS2673" s="61"/>
      <c r="AT2673" s="61"/>
      <c r="AU2673" s="61"/>
      <c r="AV2673" s="61"/>
      <c r="AW2673" s="61"/>
      <c r="AX2673" s="61"/>
      <c r="AY2673" s="61"/>
      <c r="AZ2673" s="61"/>
      <c r="BA2673" s="61"/>
    </row>
    <row r="2674" spans="39:53" x14ac:dyDescent="0.2">
      <c r="AM2674" s="61"/>
      <c r="AN2674" s="61"/>
      <c r="AO2674" s="171"/>
      <c r="AP2674" s="61"/>
      <c r="AQ2674" s="61"/>
      <c r="AR2674" s="61"/>
      <c r="AS2674" s="61"/>
      <c r="AT2674" s="61"/>
      <c r="AU2674" s="61"/>
      <c r="AV2674" s="61"/>
      <c r="AW2674" s="61"/>
      <c r="AX2674" s="61"/>
      <c r="AY2674" s="61"/>
      <c r="AZ2674" s="61"/>
      <c r="BA2674" s="61"/>
    </row>
    <row r="2675" spans="39:53" x14ac:dyDescent="0.2">
      <c r="AM2675" s="61"/>
      <c r="AN2675" s="61"/>
      <c r="AO2675" s="171"/>
      <c r="AP2675" s="61"/>
      <c r="AQ2675" s="61"/>
      <c r="AR2675" s="61"/>
      <c r="AS2675" s="61"/>
      <c r="AT2675" s="61"/>
      <c r="AU2675" s="61"/>
      <c r="AV2675" s="61"/>
      <c r="AW2675" s="61"/>
      <c r="AX2675" s="61"/>
      <c r="AY2675" s="61"/>
      <c r="AZ2675" s="61"/>
      <c r="BA2675" s="61"/>
    </row>
    <row r="2676" spans="39:53" x14ac:dyDescent="0.2">
      <c r="AM2676" s="61"/>
      <c r="AN2676" s="61"/>
      <c r="AO2676" s="171"/>
      <c r="AP2676" s="61"/>
      <c r="AQ2676" s="61"/>
      <c r="AR2676" s="61"/>
      <c r="AS2676" s="61"/>
      <c r="AT2676" s="61"/>
      <c r="AU2676" s="61"/>
      <c r="AV2676" s="61"/>
      <c r="AW2676" s="61"/>
      <c r="AX2676" s="61"/>
      <c r="AY2676" s="61"/>
      <c r="AZ2676" s="61"/>
      <c r="BA2676" s="61"/>
    </row>
    <row r="2677" spans="39:53" x14ac:dyDescent="0.2">
      <c r="AM2677" s="61"/>
      <c r="AN2677" s="61"/>
      <c r="AO2677" s="171"/>
      <c r="AP2677" s="61"/>
      <c r="AQ2677" s="61"/>
      <c r="AR2677" s="61"/>
      <c r="AS2677" s="61"/>
      <c r="AT2677" s="61"/>
      <c r="AU2677" s="61"/>
      <c r="AV2677" s="61"/>
      <c r="AW2677" s="61"/>
      <c r="AX2677" s="61"/>
      <c r="AY2677" s="61"/>
      <c r="AZ2677" s="61"/>
      <c r="BA2677" s="61"/>
    </row>
    <row r="2678" spans="39:53" x14ac:dyDescent="0.2">
      <c r="AM2678" s="61"/>
      <c r="AN2678" s="61"/>
      <c r="AO2678" s="171"/>
      <c r="AP2678" s="61"/>
      <c r="AQ2678" s="61"/>
      <c r="AR2678" s="61"/>
      <c r="AS2678" s="61"/>
      <c r="AT2678" s="61"/>
      <c r="AU2678" s="61"/>
      <c r="AV2678" s="61"/>
      <c r="AW2678" s="61"/>
      <c r="AX2678" s="61"/>
      <c r="AY2678" s="61"/>
      <c r="AZ2678" s="61"/>
      <c r="BA2678" s="61"/>
    </row>
    <row r="2679" spans="39:53" x14ac:dyDescent="0.2">
      <c r="AM2679" s="61"/>
      <c r="AN2679" s="61"/>
      <c r="AO2679" s="171"/>
      <c r="AP2679" s="61"/>
      <c r="AQ2679" s="61"/>
      <c r="AR2679" s="61"/>
      <c r="AS2679" s="61"/>
      <c r="AT2679" s="61"/>
      <c r="AU2679" s="61"/>
      <c r="AV2679" s="61"/>
      <c r="AW2679" s="61"/>
      <c r="AX2679" s="61"/>
      <c r="AY2679" s="61"/>
      <c r="AZ2679" s="61"/>
      <c r="BA2679" s="61"/>
    </row>
    <row r="2680" spans="39:53" x14ac:dyDescent="0.2">
      <c r="AM2680" s="61"/>
      <c r="AN2680" s="61"/>
      <c r="AO2680" s="171"/>
      <c r="AP2680" s="61"/>
      <c r="AQ2680" s="61"/>
      <c r="AR2680" s="61"/>
      <c r="AS2680" s="61"/>
      <c r="AT2680" s="61"/>
      <c r="AU2680" s="61"/>
      <c r="AV2680" s="61"/>
      <c r="AW2680" s="61"/>
      <c r="AX2680" s="61"/>
      <c r="AY2680" s="61"/>
      <c r="AZ2680" s="61"/>
      <c r="BA2680" s="61"/>
    </row>
    <row r="2681" spans="39:53" x14ac:dyDescent="0.2">
      <c r="AM2681" s="61"/>
      <c r="AN2681" s="61"/>
      <c r="AO2681" s="171"/>
      <c r="AP2681" s="61"/>
      <c r="AQ2681" s="61"/>
      <c r="AR2681" s="61"/>
      <c r="AS2681" s="61"/>
      <c r="AT2681" s="61"/>
      <c r="AU2681" s="61"/>
      <c r="AV2681" s="61"/>
      <c r="AW2681" s="61"/>
      <c r="AX2681" s="61"/>
      <c r="AY2681" s="61"/>
      <c r="AZ2681" s="61"/>
      <c r="BA2681" s="61"/>
    </row>
    <row r="2682" spans="39:53" x14ac:dyDescent="0.2">
      <c r="AM2682" s="61"/>
      <c r="AN2682" s="61"/>
      <c r="AO2682" s="171"/>
      <c r="AP2682" s="61"/>
      <c r="AQ2682" s="61"/>
      <c r="AR2682" s="61"/>
      <c r="AS2682" s="61"/>
      <c r="AT2682" s="61"/>
      <c r="AU2682" s="61"/>
      <c r="AV2682" s="61"/>
      <c r="AW2682" s="61"/>
      <c r="AX2682" s="61"/>
      <c r="AY2682" s="61"/>
      <c r="AZ2682" s="61"/>
      <c r="BA2682" s="61"/>
    </row>
    <row r="2683" spans="39:53" x14ac:dyDescent="0.2">
      <c r="AM2683" s="61"/>
      <c r="AN2683" s="61"/>
      <c r="AO2683" s="171"/>
      <c r="AP2683" s="61"/>
      <c r="AQ2683" s="61"/>
      <c r="AR2683" s="61"/>
      <c r="AS2683" s="61"/>
      <c r="AT2683" s="61"/>
      <c r="AU2683" s="61"/>
      <c r="AV2683" s="61"/>
      <c r="AW2683" s="61"/>
      <c r="AX2683" s="61"/>
      <c r="AY2683" s="61"/>
      <c r="AZ2683" s="61"/>
      <c r="BA2683" s="61"/>
    </row>
    <row r="2684" spans="39:53" x14ac:dyDescent="0.2">
      <c r="AM2684" s="61"/>
      <c r="AN2684" s="61"/>
      <c r="AO2684" s="171"/>
      <c r="AP2684" s="61"/>
      <c r="AQ2684" s="61"/>
      <c r="AR2684" s="61"/>
      <c r="AS2684" s="61"/>
      <c r="AT2684" s="61"/>
      <c r="AU2684" s="61"/>
      <c r="AV2684" s="61"/>
      <c r="AW2684" s="61"/>
      <c r="AX2684" s="61"/>
      <c r="AY2684" s="61"/>
      <c r="AZ2684" s="61"/>
      <c r="BA2684" s="61"/>
    </row>
    <row r="2685" spans="39:53" x14ac:dyDescent="0.2">
      <c r="AM2685" s="61"/>
      <c r="AN2685" s="61"/>
      <c r="AO2685" s="171"/>
      <c r="AP2685" s="61"/>
      <c r="AQ2685" s="61"/>
      <c r="AR2685" s="61"/>
      <c r="AS2685" s="61"/>
      <c r="AT2685" s="61"/>
      <c r="AU2685" s="61"/>
      <c r="AV2685" s="61"/>
      <c r="AW2685" s="61"/>
      <c r="AX2685" s="61"/>
      <c r="AY2685" s="61"/>
      <c r="AZ2685" s="61"/>
      <c r="BA2685" s="61"/>
    </row>
    <row r="2686" spans="39:53" x14ac:dyDescent="0.2">
      <c r="AM2686" s="61"/>
      <c r="AN2686" s="61"/>
      <c r="AO2686" s="171"/>
      <c r="AP2686" s="61"/>
      <c r="AQ2686" s="61"/>
      <c r="AR2686" s="61"/>
      <c r="AS2686" s="61"/>
      <c r="AT2686" s="61"/>
      <c r="AU2686" s="61"/>
      <c r="AV2686" s="61"/>
      <c r="AW2686" s="61"/>
      <c r="AX2686" s="61"/>
      <c r="AY2686" s="61"/>
      <c r="AZ2686" s="61"/>
      <c r="BA2686" s="61"/>
    </row>
    <row r="2687" spans="39:53" x14ac:dyDescent="0.2">
      <c r="AM2687" s="61"/>
      <c r="AN2687" s="61"/>
      <c r="AO2687" s="171"/>
      <c r="AP2687" s="61"/>
      <c r="AQ2687" s="61"/>
      <c r="AR2687" s="61"/>
      <c r="AS2687" s="61"/>
      <c r="AT2687" s="61"/>
      <c r="AU2687" s="61"/>
      <c r="AV2687" s="61"/>
      <c r="AW2687" s="61"/>
      <c r="AX2687" s="61"/>
      <c r="AY2687" s="61"/>
      <c r="AZ2687" s="61"/>
      <c r="BA2687" s="61"/>
    </row>
    <row r="2688" spans="39:53" x14ac:dyDescent="0.2">
      <c r="AM2688" s="61"/>
      <c r="AN2688" s="61"/>
      <c r="AO2688" s="171"/>
      <c r="AP2688" s="61"/>
      <c r="AQ2688" s="61"/>
      <c r="AR2688" s="61"/>
      <c r="AS2688" s="61"/>
      <c r="AT2688" s="61"/>
      <c r="AU2688" s="61"/>
      <c r="AV2688" s="61"/>
      <c r="AW2688" s="61"/>
      <c r="AX2688" s="61"/>
      <c r="AY2688" s="61"/>
      <c r="AZ2688" s="61"/>
      <c r="BA2688" s="61"/>
    </row>
    <row r="2689" spans="39:53" x14ac:dyDescent="0.2">
      <c r="AM2689" s="61"/>
      <c r="AN2689" s="61"/>
      <c r="AO2689" s="171"/>
      <c r="AP2689" s="61"/>
      <c r="AQ2689" s="61"/>
      <c r="AR2689" s="61"/>
      <c r="AS2689" s="61"/>
      <c r="AT2689" s="61"/>
      <c r="AU2689" s="61"/>
      <c r="AV2689" s="61"/>
      <c r="AW2689" s="61"/>
      <c r="AX2689" s="61"/>
      <c r="AY2689" s="61"/>
      <c r="AZ2689" s="61"/>
      <c r="BA2689" s="61"/>
    </row>
    <row r="2690" spans="39:53" x14ac:dyDescent="0.2">
      <c r="AM2690" s="61"/>
      <c r="AN2690" s="61"/>
      <c r="AO2690" s="171"/>
      <c r="AP2690" s="61"/>
      <c r="AQ2690" s="61"/>
      <c r="AR2690" s="61"/>
      <c r="AS2690" s="61"/>
      <c r="AT2690" s="61"/>
      <c r="AU2690" s="61"/>
      <c r="AV2690" s="61"/>
      <c r="AW2690" s="61"/>
      <c r="AX2690" s="61"/>
      <c r="AY2690" s="61"/>
      <c r="AZ2690" s="61"/>
      <c r="BA2690" s="61"/>
    </row>
    <row r="2691" spans="39:53" x14ac:dyDescent="0.2">
      <c r="AM2691" s="61"/>
      <c r="AN2691" s="61"/>
      <c r="AO2691" s="171"/>
      <c r="AP2691" s="61"/>
      <c r="AQ2691" s="61"/>
      <c r="AR2691" s="61"/>
      <c r="AS2691" s="61"/>
      <c r="AT2691" s="61"/>
      <c r="AU2691" s="61"/>
      <c r="AV2691" s="61"/>
      <c r="AW2691" s="61"/>
      <c r="AX2691" s="61"/>
      <c r="AY2691" s="61"/>
      <c r="AZ2691" s="61"/>
      <c r="BA2691" s="61"/>
    </row>
    <row r="2692" spans="39:53" x14ac:dyDescent="0.2">
      <c r="AM2692" s="61"/>
      <c r="AN2692" s="61"/>
      <c r="AO2692" s="171"/>
      <c r="AP2692" s="61"/>
      <c r="AQ2692" s="61"/>
      <c r="AR2692" s="61"/>
      <c r="AS2692" s="61"/>
      <c r="AT2692" s="61"/>
      <c r="AU2692" s="61"/>
      <c r="AV2692" s="61"/>
      <c r="AW2692" s="61"/>
      <c r="AX2692" s="61"/>
      <c r="AY2692" s="61"/>
      <c r="AZ2692" s="61"/>
      <c r="BA2692" s="61"/>
    </row>
    <row r="2693" spans="39:53" x14ac:dyDescent="0.2">
      <c r="AM2693" s="61"/>
      <c r="AN2693" s="61"/>
      <c r="AO2693" s="171"/>
      <c r="AP2693" s="61"/>
      <c r="AQ2693" s="61"/>
      <c r="AR2693" s="61"/>
      <c r="AS2693" s="61"/>
      <c r="AT2693" s="61"/>
      <c r="AU2693" s="61"/>
      <c r="AV2693" s="61"/>
      <c r="AW2693" s="61"/>
      <c r="AX2693" s="61"/>
      <c r="AY2693" s="61"/>
      <c r="AZ2693" s="61"/>
      <c r="BA2693" s="61"/>
    </row>
    <row r="2694" spans="39:53" x14ac:dyDescent="0.2">
      <c r="AM2694" s="61"/>
      <c r="AN2694" s="61"/>
      <c r="AO2694" s="171"/>
      <c r="AP2694" s="61"/>
      <c r="AQ2694" s="61"/>
      <c r="AR2694" s="61"/>
      <c r="AS2694" s="61"/>
      <c r="AT2694" s="61"/>
      <c r="AU2694" s="61"/>
      <c r="AV2694" s="61"/>
      <c r="AW2694" s="61"/>
      <c r="AX2694" s="61"/>
      <c r="AY2694" s="61"/>
      <c r="AZ2694" s="61"/>
      <c r="BA2694" s="61"/>
    </row>
    <row r="2695" spans="39:53" x14ac:dyDescent="0.2">
      <c r="AM2695" s="61"/>
      <c r="AN2695" s="61"/>
      <c r="AO2695" s="171"/>
      <c r="AP2695" s="61"/>
      <c r="AQ2695" s="61"/>
      <c r="AR2695" s="61"/>
      <c r="AS2695" s="61"/>
      <c r="AT2695" s="61"/>
      <c r="AU2695" s="61"/>
      <c r="AV2695" s="61"/>
      <c r="AW2695" s="61"/>
      <c r="AX2695" s="61"/>
      <c r="AY2695" s="61"/>
      <c r="AZ2695" s="61"/>
      <c r="BA2695" s="61"/>
    </row>
    <row r="2696" spans="39:53" x14ac:dyDescent="0.2">
      <c r="AM2696" s="61"/>
      <c r="AN2696" s="61"/>
      <c r="AO2696" s="171"/>
      <c r="AP2696" s="61"/>
      <c r="AQ2696" s="61"/>
      <c r="AR2696" s="61"/>
      <c r="AS2696" s="61"/>
      <c r="AT2696" s="61"/>
      <c r="AU2696" s="61"/>
      <c r="AV2696" s="61"/>
      <c r="AW2696" s="61"/>
      <c r="AX2696" s="61"/>
      <c r="AY2696" s="61"/>
      <c r="AZ2696" s="61"/>
      <c r="BA2696" s="61"/>
    </row>
    <row r="2697" spans="39:53" x14ac:dyDescent="0.2">
      <c r="AM2697" s="61"/>
      <c r="AN2697" s="61"/>
      <c r="AO2697" s="171"/>
      <c r="AP2697" s="61"/>
      <c r="AQ2697" s="61"/>
      <c r="AR2697" s="61"/>
      <c r="AS2697" s="61"/>
      <c r="AT2697" s="61"/>
      <c r="AU2697" s="61"/>
      <c r="AV2697" s="61"/>
      <c r="AW2697" s="61"/>
      <c r="AX2697" s="61"/>
      <c r="AY2697" s="61"/>
      <c r="AZ2697" s="61"/>
      <c r="BA2697" s="61"/>
    </row>
    <row r="2698" spans="39:53" x14ac:dyDescent="0.2">
      <c r="AM2698" s="61"/>
      <c r="AN2698" s="61"/>
      <c r="AO2698" s="171"/>
      <c r="AP2698" s="61"/>
      <c r="AQ2698" s="61"/>
      <c r="AR2698" s="61"/>
      <c r="AS2698" s="61"/>
      <c r="AT2698" s="61"/>
      <c r="AU2698" s="61"/>
      <c r="AV2698" s="61"/>
      <c r="AW2698" s="61"/>
      <c r="AX2698" s="61"/>
      <c r="AY2698" s="61"/>
      <c r="AZ2698" s="61"/>
      <c r="BA2698" s="61"/>
    </row>
    <row r="2699" spans="39:53" x14ac:dyDescent="0.2">
      <c r="AM2699" s="61"/>
      <c r="AN2699" s="61"/>
      <c r="AO2699" s="171"/>
      <c r="AP2699" s="61"/>
      <c r="AQ2699" s="61"/>
      <c r="AR2699" s="61"/>
      <c r="AS2699" s="61"/>
      <c r="AT2699" s="61"/>
      <c r="AU2699" s="61"/>
      <c r="AV2699" s="61"/>
      <c r="AW2699" s="61"/>
      <c r="AX2699" s="61"/>
      <c r="AY2699" s="61"/>
      <c r="AZ2699" s="61"/>
      <c r="BA2699" s="61"/>
    </row>
    <row r="2700" spans="39:53" x14ac:dyDescent="0.2">
      <c r="AM2700" s="61"/>
      <c r="AN2700" s="61"/>
      <c r="AO2700" s="171"/>
      <c r="AP2700" s="61"/>
      <c r="AQ2700" s="61"/>
      <c r="AR2700" s="61"/>
      <c r="AS2700" s="61"/>
      <c r="AT2700" s="61"/>
      <c r="AU2700" s="61"/>
      <c r="AV2700" s="61"/>
      <c r="AW2700" s="61"/>
      <c r="AX2700" s="61"/>
      <c r="AY2700" s="61"/>
      <c r="AZ2700" s="61"/>
      <c r="BA2700" s="61"/>
    </row>
    <row r="2701" spans="39:53" x14ac:dyDescent="0.2">
      <c r="AM2701" s="61"/>
      <c r="AN2701" s="61"/>
      <c r="AO2701" s="171"/>
      <c r="AP2701" s="61"/>
      <c r="AQ2701" s="61"/>
      <c r="AR2701" s="61"/>
      <c r="AS2701" s="61"/>
      <c r="AT2701" s="61"/>
      <c r="AU2701" s="61"/>
      <c r="AV2701" s="61"/>
      <c r="AW2701" s="61"/>
      <c r="AX2701" s="61"/>
      <c r="AY2701" s="61"/>
      <c r="AZ2701" s="61"/>
      <c r="BA2701" s="61"/>
    </row>
    <row r="2702" spans="39:53" x14ac:dyDescent="0.2">
      <c r="AM2702" s="61"/>
      <c r="AN2702" s="61"/>
      <c r="AO2702" s="171"/>
      <c r="AP2702" s="61"/>
      <c r="AQ2702" s="61"/>
      <c r="AR2702" s="61"/>
      <c r="AS2702" s="61"/>
      <c r="AT2702" s="61"/>
      <c r="AU2702" s="61"/>
      <c r="AV2702" s="61"/>
      <c r="AW2702" s="61"/>
      <c r="AX2702" s="61"/>
      <c r="AY2702" s="61"/>
      <c r="AZ2702" s="61"/>
      <c r="BA2702" s="61"/>
    </row>
    <row r="2703" spans="39:53" x14ac:dyDescent="0.2">
      <c r="AM2703" s="61"/>
      <c r="AN2703" s="61"/>
      <c r="AO2703" s="171"/>
      <c r="AP2703" s="61"/>
      <c r="AQ2703" s="61"/>
      <c r="AR2703" s="61"/>
      <c r="AS2703" s="61"/>
      <c r="AT2703" s="61"/>
      <c r="AU2703" s="61"/>
      <c r="AV2703" s="61"/>
      <c r="AW2703" s="61"/>
      <c r="AX2703" s="61"/>
      <c r="AY2703" s="61"/>
      <c r="AZ2703" s="61"/>
      <c r="BA2703" s="61"/>
    </row>
    <row r="2704" spans="39:53" x14ac:dyDescent="0.2">
      <c r="AM2704" s="61"/>
      <c r="AN2704" s="61"/>
      <c r="AO2704" s="171"/>
      <c r="AP2704" s="61"/>
      <c r="AQ2704" s="61"/>
      <c r="AR2704" s="61"/>
      <c r="AS2704" s="61"/>
      <c r="AT2704" s="61"/>
      <c r="AU2704" s="61"/>
      <c r="AV2704" s="61"/>
      <c r="AW2704" s="61"/>
      <c r="AX2704" s="61"/>
      <c r="AY2704" s="61"/>
      <c r="AZ2704" s="61"/>
      <c r="BA2704" s="61"/>
    </row>
    <row r="2705" spans="39:53" x14ac:dyDescent="0.2">
      <c r="AM2705" s="61"/>
      <c r="AN2705" s="61"/>
      <c r="AO2705" s="171"/>
      <c r="AP2705" s="61"/>
      <c r="AQ2705" s="61"/>
      <c r="AR2705" s="61"/>
      <c r="AS2705" s="61"/>
      <c r="AT2705" s="61"/>
      <c r="AU2705" s="61"/>
      <c r="AV2705" s="61"/>
      <c r="AW2705" s="61"/>
      <c r="AX2705" s="61"/>
      <c r="AY2705" s="61"/>
      <c r="AZ2705" s="61"/>
      <c r="BA2705" s="61"/>
    </row>
    <row r="2706" spans="39:53" x14ac:dyDescent="0.2">
      <c r="AM2706" s="61"/>
      <c r="AN2706" s="61"/>
      <c r="AO2706" s="171"/>
      <c r="AP2706" s="61"/>
      <c r="AQ2706" s="61"/>
      <c r="AR2706" s="61"/>
      <c r="AS2706" s="61"/>
      <c r="AT2706" s="61"/>
      <c r="AU2706" s="61"/>
      <c r="AV2706" s="61"/>
      <c r="AW2706" s="61"/>
      <c r="AX2706" s="61"/>
      <c r="AY2706" s="61"/>
      <c r="AZ2706" s="61"/>
      <c r="BA2706" s="61"/>
    </row>
    <row r="2707" spans="39:53" x14ac:dyDescent="0.2">
      <c r="AM2707" s="61"/>
      <c r="AN2707" s="61"/>
      <c r="AO2707" s="171"/>
      <c r="AP2707" s="61"/>
      <c r="AQ2707" s="61"/>
      <c r="AR2707" s="61"/>
      <c r="AS2707" s="61"/>
      <c r="AT2707" s="61"/>
      <c r="AU2707" s="61"/>
      <c r="AV2707" s="61"/>
      <c r="AW2707" s="61"/>
      <c r="AX2707" s="61"/>
      <c r="AY2707" s="61"/>
      <c r="AZ2707" s="61"/>
      <c r="BA2707" s="61"/>
    </row>
    <row r="2708" spans="39:53" x14ac:dyDescent="0.2">
      <c r="AM2708" s="61"/>
      <c r="AN2708" s="61"/>
      <c r="AO2708" s="171"/>
      <c r="AP2708" s="61"/>
      <c r="AQ2708" s="61"/>
      <c r="AR2708" s="61"/>
      <c r="AS2708" s="61"/>
      <c r="AT2708" s="61"/>
      <c r="AU2708" s="61"/>
      <c r="AV2708" s="61"/>
      <c r="AW2708" s="61"/>
      <c r="AX2708" s="61"/>
      <c r="AY2708" s="61"/>
      <c r="AZ2708" s="61"/>
      <c r="BA2708" s="61"/>
    </row>
    <row r="2709" spans="39:53" x14ac:dyDescent="0.2">
      <c r="AM2709" s="61"/>
      <c r="AN2709" s="61"/>
      <c r="AO2709" s="171"/>
      <c r="AP2709" s="61"/>
      <c r="AQ2709" s="61"/>
      <c r="AR2709" s="61"/>
      <c r="AS2709" s="61"/>
      <c r="AT2709" s="61"/>
      <c r="AU2709" s="61"/>
      <c r="AV2709" s="61"/>
      <c r="AW2709" s="61"/>
      <c r="AX2709" s="61"/>
      <c r="AY2709" s="61"/>
      <c r="AZ2709" s="61"/>
      <c r="BA2709" s="61"/>
    </row>
    <row r="2710" spans="39:53" x14ac:dyDescent="0.2">
      <c r="AM2710" s="61"/>
      <c r="AN2710" s="61"/>
      <c r="AO2710" s="171"/>
      <c r="AP2710" s="61"/>
      <c r="AQ2710" s="61"/>
      <c r="AR2710" s="61"/>
      <c r="AS2710" s="61"/>
      <c r="AT2710" s="61"/>
      <c r="AU2710" s="61"/>
      <c r="AV2710" s="61"/>
      <c r="AW2710" s="61"/>
      <c r="AX2710" s="61"/>
      <c r="AY2710" s="61"/>
      <c r="AZ2710" s="61"/>
      <c r="BA2710" s="61"/>
    </row>
    <row r="2711" spans="39:53" x14ac:dyDescent="0.2">
      <c r="AM2711" s="61"/>
      <c r="AN2711" s="61"/>
      <c r="AO2711" s="171"/>
      <c r="AP2711" s="61"/>
      <c r="AQ2711" s="61"/>
      <c r="AR2711" s="61"/>
      <c r="AS2711" s="61"/>
      <c r="AT2711" s="61"/>
      <c r="AU2711" s="61"/>
      <c r="AV2711" s="61"/>
      <c r="AW2711" s="61"/>
      <c r="AX2711" s="61"/>
      <c r="AY2711" s="61"/>
      <c r="AZ2711" s="61"/>
      <c r="BA2711" s="61"/>
    </row>
    <row r="2712" spans="39:53" x14ac:dyDescent="0.2">
      <c r="AM2712" s="61"/>
      <c r="AN2712" s="61"/>
      <c r="AO2712" s="171"/>
      <c r="AP2712" s="61"/>
      <c r="AQ2712" s="61"/>
      <c r="AR2712" s="61"/>
      <c r="AS2712" s="61"/>
      <c r="AT2712" s="61"/>
      <c r="AU2712" s="61"/>
      <c r="AV2712" s="61"/>
      <c r="AW2712" s="61"/>
      <c r="AX2712" s="61"/>
      <c r="AY2712" s="61"/>
      <c r="AZ2712" s="61"/>
      <c r="BA2712" s="61"/>
    </row>
    <row r="2713" spans="39:53" x14ac:dyDescent="0.2">
      <c r="AM2713" s="61"/>
      <c r="AN2713" s="61"/>
      <c r="AO2713" s="171"/>
      <c r="AP2713" s="61"/>
      <c r="AQ2713" s="61"/>
      <c r="AR2713" s="61"/>
      <c r="AS2713" s="61"/>
      <c r="AT2713" s="61"/>
      <c r="AU2713" s="61"/>
      <c r="AV2713" s="61"/>
      <c r="AW2713" s="61"/>
      <c r="AX2713" s="61"/>
      <c r="AY2713" s="61"/>
      <c r="AZ2713" s="61"/>
      <c r="BA2713" s="61"/>
    </row>
    <row r="2714" spans="39:53" x14ac:dyDescent="0.2">
      <c r="AM2714" s="61"/>
      <c r="AN2714" s="61"/>
      <c r="AO2714" s="171"/>
      <c r="AP2714" s="61"/>
      <c r="AQ2714" s="61"/>
      <c r="AR2714" s="61"/>
      <c r="AS2714" s="61"/>
      <c r="AT2714" s="61"/>
      <c r="AU2714" s="61"/>
      <c r="AV2714" s="61"/>
      <c r="AW2714" s="61"/>
      <c r="AX2714" s="61"/>
      <c r="AY2714" s="61"/>
      <c r="AZ2714" s="61"/>
      <c r="BA2714" s="61"/>
    </row>
    <row r="2715" spans="39:53" x14ac:dyDescent="0.2">
      <c r="AM2715" s="61"/>
      <c r="AN2715" s="61"/>
      <c r="AO2715" s="171"/>
      <c r="AP2715" s="61"/>
      <c r="AQ2715" s="61"/>
      <c r="AR2715" s="61"/>
      <c r="AS2715" s="61"/>
      <c r="AT2715" s="61"/>
      <c r="AU2715" s="61"/>
      <c r="AV2715" s="61"/>
      <c r="AW2715" s="61"/>
      <c r="AX2715" s="61"/>
      <c r="AY2715" s="61"/>
      <c r="AZ2715" s="61"/>
      <c r="BA2715" s="61"/>
    </row>
    <row r="2716" spans="39:53" x14ac:dyDescent="0.2">
      <c r="AM2716" s="61"/>
      <c r="AN2716" s="61"/>
      <c r="AO2716" s="171"/>
      <c r="AP2716" s="61"/>
      <c r="AQ2716" s="61"/>
      <c r="AR2716" s="61"/>
      <c r="AS2716" s="61"/>
      <c r="AT2716" s="61"/>
      <c r="AU2716" s="61"/>
      <c r="AV2716" s="61"/>
      <c r="AW2716" s="61"/>
      <c r="AX2716" s="61"/>
      <c r="AY2716" s="61"/>
      <c r="AZ2716" s="61"/>
      <c r="BA2716" s="61"/>
    </row>
    <row r="2717" spans="39:53" x14ac:dyDescent="0.2">
      <c r="AM2717" s="61"/>
      <c r="AN2717" s="61"/>
      <c r="AO2717" s="171"/>
      <c r="AP2717" s="61"/>
      <c r="AQ2717" s="61"/>
      <c r="AR2717" s="61"/>
      <c r="AS2717" s="61"/>
      <c r="AT2717" s="61"/>
      <c r="AU2717" s="61"/>
      <c r="AV2717" s="61"/>
      <c r="AW2717" s="61"/>
      <c r="AX2717" s="61"/>
      <c r="AY2717" s="61"/>
      <c r="AZ2717" s="61"/>
      <c r="BA2717" s="61"/>
    </row>
    <row r="2718" spans="39:53" x14ac:dyDescent="0.2">
      <c r="AM2718" s="61"/>
      <c r="AN2718" s="61"/>
      <c r="AO2718" s="171"/>
      <c r="AP2718" s="61"/>
      <c r="AQ2718" s="61"/>
      <c r="AR2718" s="61"/>
      <c r="AS2718" s="61"/>
      <c r="AT2718" s="61"/>
      <c r="AU2718" s="61"/>
      <c r="AV2718" s="61"/>
      <c r="AW2718" s="61"/>
      <c r="AX2718" s="61"/>
      <c r="AY2718" s="61"/>
      <c r="AZ2718" s="61"/>
      <c r="BA2718" s="61"/>
    </row>
    <row r="2719" spans="39:53" x14ac:dyDescent="0.2">
      <c r="AM2719" s="61"/>
      <c r="AN2719" s="61"/>
      <c r="AO2719" s="171"/>
      <c r="AP2719" s="61"/>
      <c r="AQ2719" s="61"/>
      <c r="AR2719" s="61"/>
      <c r="AS2719" s="61"/>
      <c r="AT2719" s="61"/>
      <c r="AU2719" s="61"/>
      <c r="AV2719" s="61"/>
      <c r="AW2719" s="61"/>
      <c r="AX2719" s="61"/>
      <c r="AY2719" s="61"/>
      <c r="AZ2719" s="61"/>
      <c r="BA2719" s="61"/>
    </row>
    <row r="2720" spans="39:53" x14ac:dyDescent="0.2">
      <c r="AM2720" s="61"/>
      <c r="AN2720" s="61"/>
      <c r="AO2720" s="171"/>
      <c r="AP2720" s="61"/>
      <c r="AQ2720" s="61"/>
      <c r="AR2720" s="61"/>
      <c r="AS2720" s="61"/>
      <c r="AT2720" s="61"/>
      <c r="AU2720" s="61"/>
      <c r="AV2720" s="61"/>
      <c r="AW2720" s="61"/>
      <c r="AX2720" s="61"/>
      <c r="AY2720" s="61"/>
      <c r="AZ2720" s="61"/>
      <c r="BA2720" s="61"/>
    </row>
    <row r="2721" spans="39:53" x14ac:dyDescent="0.2">
      <c r="AM2721" s="61"/>
      <c r="AN2721" s="61"/>
      <c r="AO2721" s="171"/>
      <c r="AP2721" s="61"/>
      <c r="AQ2721" s="61"/>
      <c r="AR2721" s="61"/>
      <c r="AS2721" s="61"/>
      <c r="AT2721" s="61"/>
      <c r="AU2721" s="61"/>
      <c r="AV2721" s="61"/>
      <c r="AW2721" s="61"/>
      <c r="AX2721" s="61"/>
      <c r="AY2721" s="61"/>
      <c r="AZ2721" s="61"/>
      <c r="BA2721" s="61"/>
    </row>
    <row r="2722" spans="39:53" x14ac:dyDescent="0.2">
      <c r="AM2722" s="61"/>
      <c r="AN2722" s="61"/>
      <c r="AO2722" s="171"/>
      <c r="AP2722" s="61"/>
      <c r="AQ2722" s="61"/>
      <c r="AR2722" s="61"/>
      <c r="AS2722" s="61"/>
      <c r="AT2722" s="61"/>
      <c r="AU2722" s="61"/>
      <c r="AV2722" s="61"/>
      <c r="AW2722" s="61"/>
      <c r="AX2722" s="61"/>
      <c r="AY2722" s="61"/>
      <c r="AZ2722" s="61"/>
      <c r="BA2722" s="61"/>
    </row>
    <row r="2723" spans="39:53" x14ac:dyDescent="0.2">
      <c r="AM2723" s="61"/>
      <c r="AN2723" s="61"/>
      <c r="AO2723" s="171"/>
      <c r="AP2723" s="61"/>
      <c r="AQ2723" s="61"/>
      <c r="AR2723" s="61"/>
      <c r="AS2723" s="61"/>
      <c r="AT2723" s="61"/>
      <c r="AU2723" s="61"/>
      <c r="AV2723" s="61"/>
      <c r="AW2723" s="61"/>
      <c r="AX2723" s="61"/>
      <c r="AY2723" s="61"/>
      <c r="AZ2723" s="61"/>
      <c r="BA2723" s="61"/>
    </row>
    <row r="2724" spans="39:53" x14ac:dyDescent="0.2">
      <c r="AM2724" s="61"/>
      <c r="AN2724" s="61"/>
      <c r="AO2724" s="171"/>
      <c r="AP2724" s="61"/>
      <c r="AQ2724" s="61"/>
      <c r="AR2724" s="61"/>
      <c r="AS2724" s="61"/>
      <c r="AT2724" s="61"/>
      <c r="AU2724" s="61"/>
      <c r="AV2724" s="61"/>
      <c r="AW2724" s="61"/>
      <c r="AX2724" s="61"/>
      <c r="AY2724" s="61"/>
      <c r="AZ2724" s="61"/>
      <c r="BA2724" s="61"/>
    </row>
    <row r="2725" spans="39:53" x14ac:dyDescent="0.2">
      <c r="AM2725" s="61"/>
      <c r="AN2725" s="61"/>
      <c r="AO2725" s="171"/>
      <c r="AP2725" s="61"/>
      <c r="AQ2725" s="61"/>
      <c r="AR2725" s="61"/>
      <c r="AS2725" s="61"/>
      <c r="AT2725" s="61"/>
      <c r="AU2725" s="61"/>
      <c r="AV2725" s="61"/>
      <c r="AW2725" s="61"/>
      <c r="AX2725" s="61"/>
      <c r="AY2725" s="61"/>
      <c r="AZ2725" s="61"/>
      <c r="BA2725" s="61"/>
    </row>
    <row r="2726" spans="39:53" x14ac:dyDescent="0.2">
      <c r="AM2726" s="61"/>
      <c r="AN2726" s="61"/>
      <c r="AO2726" s="171"/>
      <c r="AP2726" s="61"/>
      <c r="AQ2726" s="61"/>
      <c r="AR2726" s="61"/>
      <c r="AS2726" s="61"/>
      <c r="AT2726" s="61"/>
      <c r="AU2726" s="61"/>
      <c r="AV2726" s="61"/>
      <c r="AW2726" s="61"/>
      <c r="AX2726" s="61"/>
      <c r="AY2726" s="61"/>
      <c r="AZ2726" s="61"/>
      <c r="BA2726" s="61"/>
    </row>
    <row r="2727" spans="39:53" x14ac:dyDescent="0.2">
      <c r="AM2727" s="61"/>
      <c r="AN2727" s="61"/>
      <c r="AO2727" s="171"/>
      <c r="AP2727" s="61"/>
      <c r="AQ2727" s="61"/>
      <c r="AR2727" s="61"/>
      <c r="AS2727" s="61"/>
      <c r="AT2727" s="61"/>
      <c r="AU2727" s="61"/>
      <c r="AV2727" s="61"/>
      <c r="AW2727" s="61"/>
      <c r="AX2727" s="61"/>
      <c r="AY2727" s="61"/>
      <c r="AZ2727" s="61"/>
      <c r="BA2727" s="61"/>
    </row>
    <row r="2728" spans="39:53" x14ac:dyDescent="0.2">
      <c r="AM2728" s="61"/>
      <c r="AN2728" s="61"/>
      <c r="AO2728" s="171"/>
      <c r="AP2728" s="61"/>
      <c r="AQ2728" s="61"/>
      <c r="AR2728" s="61"/>
      <c r="AS2728" s="61"/>
      <c r="AT2728" s="61"/>
      <c r="AU2728" s="61"/>
      <c r="AV2728" s="61"/>
      <c r="AW2728" s="61"/>
      <c r="AX2728" s="61"/>
      <c r="AY2728" s="61"/>
      <c r="AZ2728" s="61"/>
      <c r="BA2728" s="61"/>
    </row>
    <row r="2729" spans="39:53" x14ac:dyDescent="0.2">
      <c r="AM2729" s="61"/>
      <c r="AN2729" s="61"/>
      <c r="AO2729" s="171"/>
      <c r="AP2729" s="61"/>
      <c r="AQ2729" s="61"/>
      <c r="AR2729" s="61"/>
      <c r="AS2729" s="61"/>
      <c r="AT2729" s="61"/>
      <c r="AU2729" s="61"/>
      <c r="AV2729" s="61"/>
      <c r="AW2729" s="61"/>
      <c r="AX2729" s="61"/>
      <c r="AY2729" s="61"/>
      <c r="AZ2729" s="61"/>
      <c r="BA2729" s="61"/>
    </row>
    <row r="2730" spans="39:53" x14ac:dyDescent="0.2">
      <c r="AM2730" s="61"/>
      <c r="AN2730" s="61"/>
      <c r="AO2730" s="171"/>
      <c r="AP2730" s="61"/>
      <c r="AQ2730" s="61"/>
      <c r="AR2730" s="61"/>
      <c r="AS2730" s="61"/>
      <c r="AT2730" s="61"/>
      <c r="AU2730" s="61"/>
      <c r="AV2730" s="61"/>
      <c r="AW2730" s="61"/>
      <c r="AX2730" s="61"/>
      <c r="AY2730" s="61"/>
      <c r="AZ2730" s="61"/>
      <c r="BA2730" s="61"/>
    </row>
    <row r="2731" spans="39:53" x14ac:dyDescent="0.2">
      <c r="AM2731" s="61"/>
      <c r="AN2731" s="61"/>
      <c r="AO2731" s="171"/>
      <c r="AP2731" s="61"/>
      <c r="AQ2731" s="61"/>
      <c r="AR2731" s="61"/>
      <c r="AS2731" s="61"/>
      <c r="AT2731" s="61"/>
      <c r="AU2731" s="61"/>
      <c r="AV2731" s="61"/>
      <c r="AW2731" s="61"/>
      <c r="AX2731" s="61"/>
      <c r="AY2731" s="61"/>
      <c r="AZ2731" s="61"/>
      <c r="BA2731" s="61"/>
    </row>
    <row r="2732" spans="39:53" x14ac:dyDescent="0.2">
      <c r="AM2732" s="61"/>
      <c r="AN2732" s="61"/>
      <c r="AO2732" s="171"/>
      <c r="AP2732" s="61"/>
      <c r="AQ2732" s="61"/>
      <c r="AR2732" s="61"/>
      <c r="AS2732" s="61"/>
      <c r="AT2732" s="61"/>
      <c r="AU2732" s="61"/>
      <c r="AV2732" s="61"/>
      <c r="AW2732" s="61"/>
      <c r="AX2732" s="61"/>
      <c r="AY2732" s="61"/>
      <c r="AZ2732" s="61"/>
      <c r="BA2732" s="61"/>
    </row>
    <row r="2733" spans="39:53" x14ac:dyDescent="0.2">
      <c r="AM2733" s="61"/>
      <c r="AN2733" s="61"/>
      <c r="AO2733" s="171"/>
      <c r="AP2733" s="61"/>
      <c r="AQ2733" s="61"/>
      <c r="AR2733" s="61"/>
      <c r="AS2733" s="61"/>
      <c r="AT2733" s="61"/>
      <c r="AU2733" s="61"/>
      <c r="AV2733" s="61"/>
      <c r="AW2733" s="61"/>
      <c r="AX2733" s="61"/>
      <c r="AY2733" s="61"/>
      <c r="AZ2733" s="61"/>
      <c r="BA2733" s="61"/>
    </row>
    <row r="2734" spans="39:53" x14ac:dyDescent="0.2">
      <c r="AM2734" s="61"/>
      <c r="AN2734" s="61"/>
      <c r="AO2734" s="171"/>
      <c r="AP2734" s="61"/>
      <c r="AQ2734" s="61"/>
      <c r="AR2734" s="61"/>
      <c r="AS2734" s="61"/>
      <c r="AT2734" s="61"/>
      <c r="AU2734" s="61"/>
      <c r="AV2734" s="61"/>
      <c r="AW2734" s="61"/>
      <c r="AX2734" s="61"/>
      <c r="AY2734" s="61"/>
      <c r="AZ2734" s="61"/>
      <c r="BA2734" s="61"/>
    </row>
    <row r="2735" spans="39:53" x14ac:dyDescent="0.2">
      <c r="AM2735" s="61"/>
      <c r="AN2735" s="61"/>
      <c r="AO2735" s="171"/>
      <c r="AP2735" s="61"/>
      <c r="AQ2735" s="61"/>
      <c r="AR2735" s="61"/>
      <c r="AS2735" s="61"/>
      <c r="AT2735" s="61"/>
      <c r="AU2735" s="61"/>
      <c r="AV2735" s="61"/>
      <c r="AW2735" s="61"/>
      <c r="AX2735" s="61"/>
      <c r="AY2735" s="61"/>
      <c r="AZ2735" s="61"/>
      <c r="BA2735" s="61"/>
    </row>
    <row r="2736" spans="39:53" x14ac:dyDescent="0.2">
      <c r="AM2736" s="61"/>
      <c r="AN2736" s="61"/>
      <c r="AO2736" s="171"/>
      <c r="AP2736" s="61"/>
      <c r="AQ2736" s="61"/>
      <c r="AR2736" s="61"/>
      <c r="AS2736" s="61"/>
      <c r="AT2736" s="61"/>
      <c r="AU2736" s="61"/>
      <c r="AV2736" s="61"/>
      <c r="AW2736" s="61"/>
      <c r="AX2736" s="61"/>
      <c r="AY2736" s="61"/>
      <c r="AZ2736" s="61"/>
      <c r="BA2736" s="61"/>
    </row>
    <row r="2737" spans="39:53" x14ac:dyDescent="0.2">
      <c r="AM2737" s="61"/>
      <c r="AN2737" s="61"/>
      <c r="AO2737" s="171"/>
      <c r="AP2737" s="61"/>
      <c r="AQ2737" s="61"/>
      <c r="AR2737" s="61"/>
      <c r="AS2737" s="61"/>
      <c r="AT2737" s="61"/>
      <c r="AU2737" s="61"/>
      <c r="AV2737" s="61"/>
      <c r="AW2737" s="61"/>
      <c r="AX2737" s="61"/>
      <c r="AY2737" s="61"/>
      <c r="AZ2737" s="61"/>
      <c r="BA2737" s="61"/>
    </row>
    <row r="2738" spans="39:53" x14ac:dyDescent="0.2">
      <c r="AM2738" s="61"/>
      <c r="AN2738" s="61"/>
      <c r="AO2738" s="171"/>
      <c r="AP2738" s="61"/>
      <c r="AQ2738" s="61"/>
      <c r="AR2738" s="61"/>
      <c r="AS2738" s="61"/>
      <c r="AT2738" s="61"/>
      <c r="AU2738" s="61"/>
      <c r="AV2738" s="61"/>
      <c r="AW2738" s="61"/>
      <c r="AX2738" s="61"/>
      <c r="AY2738" s="61"/>
      <c r="AZ2738" s="61"/>
      <c r="BA2738" s="61"/>
    </row>
    <row r="2739" spans="39:53" x14ac:dyDescent="0.2">
      <c r="AM2739" s="61"/>
      <c r="AN2739" s="61"/>
      <c r="AO2739" s="171"/>
      <c r="AP2739" s="61"/>
      <c r="AQ2739" s="61"/>
      <c r="AR2739" s="61"/>
      <c r="AS2739" s="61"/>
      <c r="AT2739" s="61"/>
      <c r="AU2739" s="61"/>
      <c r="AV2739" s="61"/>
      <c r="AW2739" s="61"/>
      <c r="AX2739" s="61"/>
      <c r="AY2739" s="61"/>
      <c r="AZ2739" s="61"/>
      <c r="BA2739" s="61"/>
    </row>
    <row r="2740" spans="39:53" x14ac:dyDescent="0.2">
      <c r="AM2740" s="61"/>
      <c r="AN2740" s="61"/>
      <c r="AO2740" s="171"/>
      <c r="AP2740" s="61"/>
      <c r="AQ2740" s="61"/>
      <c r="AR2740" s="61"/>
      <c r="AS2740" s="61"/>
      <c r="AT2740" s="61"/>
      <c r="AU2740" s="61"/>
      <c r="AV2740" s="61"/>
      <c r="AW2740" s="61"/>
      <c r="AX2740" s="61"/>
      <c r="AY2740" s="61"/>
      <c r="AZ2740" s="61"/>
      <c r="BA2740" s="61"/>
    </row>
    <row r="2741" spans="39:53" x14ac:dyDescent="0.2">
      <c r="AM2741" s="61"/>
      <c r="AN2741" s="61"/>
      <c r="AO2741" s="171"/>
      <c r="AP2741" s="61"/>
      <c r="AQ2741" s="61"/>
      <c r="AR2741" s="61"/>
      <c r="AS2741" s="61"/>
      <c r="AT2741" s="61"/>
      <c r="AU2741" s="61"/>
      <c r="AV2741" s="61"/>
      <c r="AW2741" s="61"/>
      <c r="AX2741" s="61"/>
      <c r="AY2741" s="61"/>
      <c r="AZ2741" s="61"/>
      <c r="BA2741" s="61"/>
    </row>
    <row r="2742" spans="39:53" x14ac:dyDescent="0.2">
      <c r="AM2742" s="61"/>
      <c r="AN2742" s="61"/>
      <c r="AO2742" s="171"/>
      <c r="AP2742" s="61"/>
      <c r="AQ2742" s="61"/>
      <c r="AR2742" s="61"/>
      <c r="AS2742" s="61"/>
      <c r="AT2742" s="61"/>
      <c r="AU2742" s="61"/>
      <c r="AV2742" s="61"/>
      <c r="AW2742" s="61"/>
      <c r="AX2742" s="61"/>
      <c r="AY2742" s="61"/>
      <c r="AZ2742" s="61"/>
      <c r="BA2742" s="61"/>
    </row>
    <row r="2743" spans="39:53" x14ac:dyDescent="0.2">
      <c r="AM2743" s="61"/>
      <c r="AN2743" s="61"/>
      <c r="AO2743" s="171"/>
      <c r="AP2743" s="61"/>
      <c r="AQ2743" s="61"/>
      <c r="AR2743" s="61"/>
      <c r="AS2743" s="61"/>
      <c r="AT2743" s="61"/>
      <c r="AU2743" s="61"/>
      <c r="AV2743" s="61"/>
      <c r="AW2743" s="61"/>
      <c r="AX2743" s="61"/>
      <c r="AY2743" s="61"/>
      <c r="AZ2743" s="61"/>
      <c r="BA2743" s="61"/>
    </row>
    <row r="2744" spans="39:53" x14ac:dyDescent="0.2">
      <c r="AM2744" s="61"/>
      <c r="AN2744" s="61"/>
      <c r="AO2744" s="171"/>
      <c r="AP2744" s="61"/>
      <c r="AQ2744" s="61"/>
      <c r="AR2744" s="61"/>
      <c r="AS2744" s="61"/>
      <c r="AT2744" s="61"/>
      <c r="AU2744" s="61"/>
      <c r="AV2744" s="61"/>
      <c r="AW2744" s="61"/>
      <c r="AX2744" s="61"/>
      <c r="AY2744" s="61"/>
      <c r="AZ2744" s="61"/>
      <c r="BA2744" s="61"/>
    </row>
    <row r="2745" spans="39:53" x14ac:dyDescent="0.2">
      <c r="AM2745" s="61"/>
      <c r="AN2745" s="61"/>
      <c r="AO2745" s="171"/>
      <c r="AP2745" s="61"/>
      <c r="AQ2745" s="61"/>
      <c r="AR2745" s="61"/>
      <c r="AS2745" s="61"/>
      <c r="AT2745" s="61"/>
      <c r="AU2745" s="61"/>
      <c r="AV2745" s="61"/>
      <c r="AW2745" s="61"/>
      <c r="AX2745" s="61"/>
      <c r="AY2745" s="61"/>
      <c r="AZ2745" s="61"/>
      <c r="BA2745" s="61"/>
    </row>
    <row r="2746" spans="39:53" x14ac:dyDescent="0.2">
      <c r="AM2746" s="61"/>
      <c r="AN2746" s="61"/>
      <c r="AO2746" s="171"/>
      <c r="AP2746" s="61"/>
      <c r="AQ2746" s="61"/>
      <c r="AR2746" s="61"/>
      <c r="AS2746" s="61"/>
      <c r="AT2746" s="61"/>
      <c r="AU2746" s="61"/>
      <c r="AV2746" s="61"/>
      <c r="AW2746" s="61"/>
      <c r="AX2746" s="61"/>
      <c r="AY2746" s="61"/>
      <c r="AZ2746" s="61"/>
      <c r="BA2746" s="61"/>
    </row>
    <row r="2747" spans="39:53" x14ac:dyDescent="0.2">
      <c r="AM2747" s="61"/>
      <c r="AN2747" s="61"/>
      <c r="AO2747" s="171"/>
      <c r="AP2747" s="61"/>
      <c r="AQ2747" s="61"/>
      <c r="AR2747" s="61"/>
      <c r="AS2747" s="61"/>
      <c r="AT2747" s="61"/>
      <c r="AU2747" s="61"/>
      <c r="AV2747" s="61"/>
      <c r="AW2747" s="61"/>
      <c r="AX2747" s="61"/>
      <c r="AY2747" s="61"/>
      <c r="AZ2747" s="61"/>
      <c r="BA2747" s="61"/>
    </row>
    <row r="2748" spans="39:53" x14ac:dyDescent="0.2">
      <c r="AM2748" s="61"/>
      <c r="AN2748" s="61"/>
      <c r="AO2748" s="171"/>
      <c r="AP2748" s="61"/>
      <c r="AQ2748" s="61"/>
      <c r="AR2748" s="61"/>
      <c r="AS2748" s="61"/>
      <c r="AT2748" s="61"/>
      <c r="AU2748" s="61"/>
      <c r="AV2748" s="61"/>
      <c r="AW2748" s="61"/>
      <c r="AX2748" s="61"/>
      <c r="AY2748" s="61"/>
      <c r="AZ2748" s="61"/>
      <c r="BA2748" s="61"/>
    </row>
    <row r="2749" spans="39:53" x14ac:dyDescent="0.2">
      <c r="AM2749" s="61"/>
      <c r="AN2749" s="61"/>
      <c r="AO2749" s="171"/>
      <c r="AP2749" s="61"/>
      <c r="AQ2749" s="61"/>
      <c r="AR2749" s="61"/>
      <c r="AS2749" s="61"/>
      <c r="AT2749" s="61"/>
      <c r="AU2749" s="61"/>
      <c r="AV2749" s="61"/>
      <c r="AW2749" s="61"/>
      <c r="AX2749" s="61"/>
      <c r="AY2749" s="61"/>
      <c r="AZ2749" s="61"/>
      <c r="BA2749" s="61"/>
    </row>
    <row r="2750" spans="39:53" x14ac:dyDescent="0.2">
      <c r="AM2750" s="61"/>
      <c r="AN2750" s="61"/>
      <c r="AO2750" s="171"/>
      <c r="AP2750" s="61"/>
      <c r="AQ2750" s="61"/>
      <c r="AR2750" s="61"/>
      <c r="AS2750" s="61"/>
      <c r="AT2750" s="61"/>
      <c r="AU2750" s="61"/>
      <c r="AV2750" s="61"/>
      <c r="AW2750" s="61"/>
      <c r="AX2750" s="61"/>
      <c r="AY2750" s="61"/>
      <c r="AZ2750" s="61"/>
      <c r="BA2750" s="61"/>
    </row>
    <row r="2751" spans="39:53" x14ac:dyDescent="0.2">
      <c r="AM2751" s="61"/>
      <c r="AN2751" s="61"/>
      <c r="AO2751" s="171"/>
      <c r="AP2751" s="61"/>
      <c r="AQ2751" s="61"/>
      <c r="AR2751" s="61"/>
      <c r="AS2751" s="61"/>
      <c r="AT2751" s="61"/>
      <c r="AU2751" s="61"/>
      <c r="AV2751" s="61"/>
      <c r="AW2751" s="61"/>
      <c r="AX2751" s="61"/>
      <c r="AY2751" s="61"/>
      <c r="AZ2751" s="61"/>
      <c r="BA2751" s="61"/>
    </row>
    <row r="2752" spans="39:53" x14ac:dyDescent="0.2">
      <c r="AM2752" s="61"/>
      <c r="AN2752" s="61"/>
      <c r="AO2752" s="171"/>
      <c r="AP2752" s="61"/>
      <c r="AQ2752" s="61"/>
      <c r="AR2752" s="61"/>
      <c r="AS2752" s="61"/>
      <c r="AT2752" s="61"/>
      <c r="AU2752" s="61"/>
      <c r="AV2752" s="61"/>
      <c r="AW2752" s="61"/>
      <c r="AX2752" s="61"/>
      <c r="AY2752" s="61"/>
      <c r="AZ2752" s="61"/>
      <c r="BA2752" s="61"/>
    </row>
    <row r="2753" spans="39:53" x14ac:dyDescent="0.2">
      <c r="AM2753" s="61"/>
      <c r="AN2753" s="61"/>
      <c r="AO2753" s="171"/>
      <c r="AP2753" s="61"/>
      <c r="AQ2753" s="61"/>
      <c r="AR2753" s="61"/>
      <c r="AS2753" s="61"/>
      <c r="AT2753" s="61"/>
      <c r="AU2753" s="61"/>
      <c r="AV2753" s="61"/>
      <c r="AW2753" s="61"/>
      <c r="AX2753" s="61"/>
      <c r="AY2753" s="61"/>
      <c r="AZ2753" s="61"/>
      <c r="BA2753" s="61"/>
    </row>
    <row r="2754" spans="39:53" x14ac:dyDescent="0.2">
      <c r="AM2754" s="61"/>
      <c r="AN2754" s="61"/>
      <c r="AO2754" s="171"/>
      <c r="AP2754" s="61"/>
      <c r="AQ2754" s="61"/>
      <c r="AR2754" s="61"/>
      <c r="AS2754" s="61"/>
      <c r="AT2754" s="61"/>
      <c r="AU2754" s="61"/>
      <c r="AV2754" s="61"/>
      <c r="AW2754" s="61"/>
      <c r="AX2754" s="61"/>
      <c r="AY2754" s="61"/>
      <c r="AZ2754" s="61"/>
      <c r="BA2754" s="61"/>
    </row>
    <row r="2755" spans="39:53" x14ac:dyDescent="0.2">
      <c r="AM2755" s="61"/>
      <c r="AN2755" s="61"/>
      <c r="AO2755" s="171"/>
      <c r="AP2755" s="61"/>
      <c r="AQ2755" s="61"/>
      <c r="AR2755" s="61"/>
      <c r="AS2755" s="61"/>
      <c r="AT2755" s="61"/>
      <c r="AU2755" s="61"/>
      <c r="AV2755" s="61"/>
      <c r="AW2755" s="61"/>
      <c r="AX2755" s="61"/>
      <c r="AY2755" s="61"/>
      <c r="AZ2755" s="61"/>
      <c r="BA2755" s="61"/>
    </row>
    <row r="2756" spans="39:53" x14ac:dyDescent="0.2">
      <c r="AM2756" s="61"/>
      <c r="AN2756" s="61"/>
      <c r="AO2756" s="171"/>
      <c r="AP2756" s="61"/>
      <c r="AQ2756" s="61"/>
      <c r="AR2756" s="61"/>
      <c r="AS2756" s="61"/>
      <c r="AT2756" s="61"/>
      <c r="AU2756" s="61"/>
      <c r="AV2756" s="61"/>
      <c r="AW2756" s="61"/>
      <c r="AX2756" s="61"/>
      <c r="AY2756" s="61"/>
      <c r="AZ2756" s="61"/>
      <c r="BA2756" s="61"/>
    </row>
    <row r="2757" spans="39:53" x14ac:dyDescent="0.2">
      <c r="AM2757" s="61"/>
      <c r="AN2757" s="61"/>
      <c r="AO2757" s="171"/>
      <c r="AP2757" s="61"/>
      <c r="AQ2757" s="61"/>
      <c r="AR2757" s="61"/>
      <c r="AS2757" s="61"/>
      <c r="AT2757" s="61"/>
      <c r="AU2757" s="61"/>
      <c r="AV2757" s="61"/>
      <c r="AW2757" s="61"/>
      <c r="AX2757" s="61"/>
      <c r="AY2757" s="61"/>
      <c r="AZ2757" s="61"/>
      <c r="BA2757" s="61"/>
    </row>
    <row r="2758" spans="39:53" x14ac:dyDescent="0.2">
      <c r="AM2758" s="61"/>
      <c r="AN2758" s="61"/>
      <c r="AO2758" s="171"/>
      <c r="AP2758" s="61"/>
      <c r="AQ2758" s="61"/>
      <c r="AR2758" s="61"/>
      <c r="AS2758" s="61"/>
      <c r="AT2758" s="61"/>
      <c r="AU2758" s="61"/>
      <c r="AV2758" s="61"/>
      <c r="AW2758" s="61"/>
      <c r="AX2758" s="61"/>
      <c r="AY2758" s="61"/>
      <c r="AZ2758" s="61"/>
      <c r="BA2758" s="61"/>
    </row>
    <row r="2759" spans="39:53" x14ac:dyDescent="0.2">
      <c r="AM2759" s="61"/>
      <c r="AN2759" s="61"/>
      <c r="AO2759" s="171"/>
      <c r="AP2759" s="61"/>
      <c r="AQ2759" s="61"/>
      <c r="AR2759" s="61"/>
      <c r="AS2759" s="61"/>
      <c r="AT2759" s="61"/>
      <c r="AU2759" s="61"/>
      <c r="AV2759" s="61"/>
      <c r="AW2759" s="61"/>
      <c r="AX2759" s="61"/>
      <c r="AY2759" s="61"/>
      <c r="AZ2759" s="61"/>
      <c r="BA2759" s="61"/>
    </row>
    <row r="2760" spans="39:53" x14ac:dyDescent="0.2">
      <c r="AM2760" s="61"/>
      <c r="AN2760" s="61"/>
      <c r="AO2760" s="171"/>
      <c r="AP2760" s="61"/>
      <c r="AQ2760" s="61"/>
      <c r="AR2760" s="61"/>
      <c r="AS2760" s="61"/>
      <c r="AT2760" s="61"/>
      <c r="AU2760" s="61"/>
      <c r="AV2760" s="61"/>
      <c r="AW2760" s="61"/>
      <c r="AX2760" s="61"/>
      <c r="AY2760" s="61"/>
      <c r="AZ2760" s="61"/>
      <c r="BA2760" s="61"/>
    </row>
    <row r="2761" spans="39:53" x14ac:dyDescent="0.2">
      <c r="AM2761" s="61"/>
      <c r="AN2761" s="61"/>
      <c r="AO2761" s="171"/>
      <c r="AP2761" s="61"/>
      <c r="AQ2761" s="61"/>
      <c r="AR2761" s="61"/>
      <c r="AS2761" s="61"/>
      <c r="AT2761" s="61"/>
      <c r="AU2761" s="61"/>
      <c r="AV2761" s="61"/>
      <c r="AW2761" s="61"/>
      <c r="AX2761" s="61"/>
      <c r="AY2761" s="61"/>
      <c r="AZ2761" s="61"/>
      <c r="BA2761" s="61"/>
    </row>
    <row r="2762" spans="39:53" x14ac:dyDescent="0.2">
      <c r="AM2762" s="61"/>
      <c r="AN2762" s="61"/>
      <c r="AO2762" s="171"/>
      <c r="AP2762" s="61"/>
      <c r="AQ2762" s="61"/>
      <c r="AR2762" s="61"/>
      <c r="AS2762" s="61"/>
      <c r="AT2762" s="61"/>
      <c r="AU2762" s="61"/>
      <c r="AV2762" s="61"/>
      <c r="AW2762" s="61"/>
      <c r="AX2762" s="61"/>
      <c r="AY2762" s="61"/>
      <c r="AZ2762" s="61"/>
      <c r="BA2762" s="61"/>
    </row>
    <row r="2763" spans="39:53" x14ac:dyDescent="0.2">
      <c r="AM2763" s="61"/>
      <c r="AN2763" s="61"/>
      <c r="AO2763" s="171"/>
      <c r="AP2763" s="61"/>
      <c r="AQ2763" s="61"/>
      <c r="AR2763" s="61"/>
      <c r="AS2763" s="61"/>
      <c r="AT2763" s="61"/>
      <c r="AU2763" s="61"/>
      <c r="AV2763" s="61"/>
      <c r="AW2763" s="61"/>
      <c r="AX2763" s="61"/>
      <c r="AY2763" s="61"/>
      <c r="AZ2763" s="61"/>
      <c r="BA2763" s="61"/>
    </row>
    <row r="2764" spans="39:53" x14ac:dyDescent="0.2">
      <c r="AM2764" s="61"/>
      <c r="AN2764" s="61"/>
      <c r="AO2764" s="171"/>
      <c r="AP2764" s="61"/>
      <c r="AQ2764" s="61"/>
      <c r="AR2764" s="61"/>
      <c r="AS2764" s="61"/>
      <c r="AT2764" s="61"/>
      <c r="AU2764" s="61"/>
      <c r="AV2764" s="61"/>
      <c r="AW2764" s="61"/>
      <c r="AX2764" s="61"/>
      <c r="AY2764" s="61"/>
      <c r="AZ2764" s="61"/>
      <c r="BA2764" s="61"/>
    </row>
    <row r="2765" spans="39:53" x14ac:dyDescent="0.2">
      <c r="AM2765" s="61"/>
      <c r="AN2765" s="61"/>
      <c r="AO2765" s="171"/>
      <c r="AP2765" s="61"/>
      <c r="AQ2765" s="61"/>
      <c r="AR2765" s="61"/>
      <c r="AS2765" s="61"/>
      <c r="AT2765" s="61"/>
      <c r="AU2765" s="61"/>
      <c r="AV2765" s="61"/>
      <c r="AW2765" s="61"/>
      <c r="AX2765" s="61"/>
      <c r="AY2765" s="61"/>
      <c r="AZ2765" s="61"/>
      <c r="BA2765" s="61"/>
    </row>
    <row r="2766" spans="39:53" x14ac:dyDescent="0.2">
      <c r="AM2766" s="61"/>
      <c r="AN2766" s="61"/>
      <c r="AO2766" s="171"/>
      <c r="AP2766" s="61"/>
      <c r="AQ2766" s="61"/>
      <c r="AR2766" s="61"/>
      <c r="AS2766" s="61"/>
      <c r="AT2766" s="61"/>
      <c r="AU2766" s="61"/>
      <c r="AV2766" s="61"/>
      <c r="AW2766" s="61"/>
      <c r="AX2766" s="61"/>
      <c r="AY2766" s="61"/>
      <c r="AZ2766" s="61"/>
      <c r="BA2766" s="61"/>
    </row>
    <row r="2767" spans="39:53" x14ac:dyDescent="0.2">
      <c r="AM2767" s="61"/>
      <c r="AN2767" s="61"/>
      <c r="AO2767" s="171"/>
      <c r="AP2767" s="61"/>
      <c r="AQ2767" s="61"/>
      <c r="AR2767" s="61"/>
      <c r="AS2767" s="61"/>
      <c r="AT2767" s="61"/>
      <c r="AU2767" s="61"/>
      <c r="AV2767" s="61"/>
      <c r="AW2767" s="61"/>
      <c r="AX2767" s="61"/>
      <c r="AY2767" s="61"/>
      <c r="AZ2767" s="61"/>
      <c r="BA2767" s="61"/>
    </row>
    <row r="2768" spans="39:53" x14ac:dyDescent="0.2">
      <c r="AM2768" s="61"/>
      <c r="AN2768" s="61"/>
      <c r="AO2768" s="171"/>
      <c r="AP2768" s="61"/>
      <c r="AQ2768" s="61"/>
      <c r="AR2768" s="61"/>
      <c r="AS2768" s="61"/>
      <c r="AT2768" s="61"/>
      <c r="AU2768" s="61"/>
      <c r="AV2768" s="61"/>
      <c r="AW2768" s="61"/>
      <c r="AX2768" s="61"/>
      <c r="AY2768" s="61"/>
      <c r="AZ2768" s="61"/>
      <c r="BA2768" s="61"/>
    </row>
    <row r="2769" spans="39:53" x14ac:dyDescent="0.2">
      <c r="AM2769" s="61"/>
      <c r="AN2769" s="61"/>
      <c r="AO2769" s="171"/>
      <c r="AP2769" s="61"/>
      <c r="AQ2769" s="61"/>
      <c r="AR2769" s="61"/>
      <c r="AS2769" s="61"/>
      <c r="AT2769" s="61"/>
      <c r="AU2769" s="61"/>
      <c r="AV2769" s="61"/>
      <c r="AW2769" s="61"/>
      <c r="AX2769" s="61"/>
      <c r="AY2769" s="61"/>
      <c r="AZ2769" s="61"/>
      <c r="BA2769" s="61"/>
    </row>
    <row r="2770" spans="39:53" x14ac:dyDescent="0.2">
      <c r="AM2770" s="61"/>
      <c r="AN2770" s="61"/>
      <c r="AO2770" s="171"/>
      <c r="AP2770" s="61"/>
      <c r="AQ2770" s="61"/>
      <c r="AR2770" s="61"/>
      <c r="AS2770" s="61"/>
      <c r="AT2770" s="61"/>
      <c r="AU2770" s="61"/>
      <c r="AV2770" s="61"/>
      <c r="AW2770" s="61"/>
      <c r="AX2770" s="61"/>
      <c r="AY2770" s="61"/>
      <c r="AZ2770" s="61"/>
      <c r="BA2770" s="61"/>
    </row>
    <row r="2771" spans="39:53" x14ac:dyDescent="0.2">
      <c r="AM2771" s="61"/>
      <c r="AN2771" s="61"/>
      <c r="AO2771" s="171"/>
      <c r="AP2771" s="61"/>
      <c r="AQ2771" s="61"/>
      <c r="AR2771" s="61"/>
      <c r="AS2771" s="61"/>
      <c r="AT2771" s="61"/>
      <c r="AU2771" s="61"/>
      <c r="AV2771" s="61"/>
      <c r="AW2771" s="61"/>
      <c r="AX2771" s="61"/>
      <c r="AY2771" s="61"/>
      <c r="AZ2771" s="61"/>
      <c r="BA2771" s="61"/>
    </row>
    <row r="2772" spans="39:53" x14ac:dyDescent="0.2">
      <c r="AM2772" s="61"/>
      <c r="AN2772" s="61"/>
      <c r="AO2772" s="171"/>
      <c r="AP2772" s="61"/>
      <c r="AQ2772" s="61"/>
      <c r="AR2772" s="61"/>
      <c r="AS2772" s="61"/>
      <c r="AT2772" s="61"/>
      <c r="AU2772" s="61"/>
      <c r="AV2772" s="61"/>
      <c r="AW2772" s="61"/>
      <c r="AX2772" s="61"/>
      <c r="AY2772" s="61"/>
      <c r="AZ2772" s="61"/>
      <c r="BA2772" s="61"/>
    </row>
    <row r="2773" spans="39:53" x14ac:dyDescent="0.2">
      <c r="AM2773" s="61"/>
      <c r="AN2773" s="61"/>
      <c r="AO2773" s="171"/>
      <c r="AP2773" s="61"/>
      <c r="AQ2773" s="61"/>
      <c r="AR2773" s="61"/>
      <c r="AS2773" s="61"/>
      <c r="AT2773" s="61"/>
      <c r="AU2773" s="61"/>
      <c r="AV2773" s="61"/>
      <c r="AW2773" s="61"/>
      <c r="AX2773" s="61"/>
      <c r="AY2773" s="61"/>
      <c r="AZ2773" s="61"/>
      <c r="BA2773" s="61"/>
    </row>
    <row r="2774" spans="39:53" x14ac:dyDescent="0.2">
      <c r="AM2774" s="61"/>
      <c r="AN2774" s="61"/>
      <c r="AO2774" s="171"/>
      <c r="AP2774" s="61"/>
      <c r="AQ2774" s="61"/>
      <c r="AR2774" s="61"/>
      <c r="AS2774" s="61"/>
      <c r="AT2774" s="61"/>
      <c r="AU2774" s="61"/>
      <c r="AV2774" s="61"/>
      <c r="AW2774" s="61"/>
      <c r="AX2774" s="61"/>
      <c r="AY2774" s="61"/>
      <c r="AZ2774" s="61"/>
      <c r="BA2774" s="61"/>
    </row>
    <row r="2775" spans="39:53" x14ac:dyDescent="0.2">
      <c r="AM2775" s="61"/>
      <c r="AN2775" s="61"/>
      <c r="AO2775" s="171"/>
      <c r="AP2775" s="61"/>
      <c r="AQ2775" s="61"/>
      <c r="AR2775" s="61"/>
      <c r="AS2775" s="61"/>
      <c r="AT2775" s="61"/>
      <c r="AU2775" s="61"/>
      <c r="AV2775" s="61"/>
      <c r="AW2775" s="61"/>
      <c r="AX2775" s="61"/>
      <c r="AY2775" s="61"/>
      <c r="AZ2775" s="61"/>
      <c r="BA2775" s="61"/>
    </row>
    <row r="2776" spans="39:53" x14ac:dyDescent="0.2">
      <c r="AM2776" s="61"/>
      <c r="AN2776" s="61"/>
      <c r="AO2776" s="171"/>
      <c r="AP2776" s="61"/>
      <c r="AQ2776" s="61"/>
      <c r="AR2776" s="61"/>
      <c r="AS2776" s="61"/>
      <c r="AT2776" s="61"/>
      <c r="AU2776" s="61"/>
      <c r="AV2776" s="61"/>
      <c r="AW2776" s="61"/>
      <c r="AX2776" s="61"/>
      <c r="AY2776" s="61"/>
      <c r="AZ2776" s="61"/>
      <c r="BA2776" s="61"/>
    </row>
    <row r="2777" spans="39:53" x14ac:dyDescent="0.2">
      <c r="AM2777" s="61"/>
      <c r="AN2777" s="61"/>
      <c r="AO2777" s="171"/>
      <c r="AP2777" s="61"/>
      <c r="AQ2777" s="61"/>
      <c r="AR2777" s="61"/>
      <c r="AS2777" s="61"/>
      <c r="AT2777" s="61"/>
      <c r="AU2777" s="61"/>
      <c r="AV2777" s="61"/>
      <c r="AW2777" s="61"/>
      <c r="AX2777" s="61"/>
      <c r="AY2777" s="61"/>
      <c r="AZ2777" s="61"/>
      <c r="BA2777" s="61"/>
    </row>
    <row r="2778" spans="39:53" x14ac:dyDescent="0.2">
      <c r="AM2778" s="61"/>
      <c r="AN2778" s="61"/>
      <c r="AO2778" s="171"/>
      <c r="AP2778" s="61"/>
      <c r="AQ2778" s="61"/>
      <c r="AR2778" s="61"/>
      <c r="AS2778" s="61"/>
      <c r="AT2778" s="61"/>
      <c r="AU2778" s="61"/>
      <c r="AV2778" s="61"/>
      <c r="AW2778" s="61"/>
      <c r="AX2778" s="61"/>
      <c r="AY2778" s="61"/>
      <c r="AZ2778" s="61"/>
      <c r="BA2778" s="61"/>
    </row>
    <row r="2779" spans="39:53" x14ac:dyDescent="0.2">
      <c r="AM2779" s="61"/>
      <c r="AN2779" s="61"/>
      <c r="AO2779" s="171"/>
      <c r="AP2779" s="61"/>
      <c r="AQ2779" s="61"/>
      <c r="AR2779" s="61"/>
      <c r="AS2779" s="61"/>
      <c r="AT2779" s="61"/>
      <c r="AU2779" s="61"/>
      <c r="AV2779" s="61"/>
      <c r="AW2779" s="61"/>
      <c r="AX2779" s="61"/>
      <c r="AY2779" s="61"/>
      <c r="AZ2779" s="61"/>
      <c r="BA2779" s="61"/>
    </row>
    <row r="2780" spans="39:53" x14ac:dyDescent="0.2">
      <c r="AM2780" s="61"/>
      <c r="AN2780" s="61"/>
      <c r="AO2780" s="171"/>
      <c r="AP2780" s="61"/>
      <c r="AQ2780" s="61"/>
      <c r="AR2780" s="61"/>
      <c r="AS2780" s="61"/>
      <c r="AT2780" s="61"/>
      <c r="AU2780" s="61"/>
      <c r="AV2780" s="61"/>
      <c r="AW2780" s="61"/>
      <c r="AX2780" s="61"/>
      <c r="AY2780" s="61"/>
      <c r="AZ2780" s="61"/>
      <c r="BA2780" s="61"/>
    </row>
    <row r="2781" spans="39:53" x14ac:dyDescent="0.2">
      <c r="AM2781" s="61"/>
      <c r="AN2781" s="61"/>
      <c r="AO2781" s="171"/>
      <c r="AP2781" s="61"/>
      <c r="AQ2781" s="61"/>
      <c r="AR2781" s="61"/>
      <c r="AS2781" s="61"/>
      <c r="AT2781" s="61"/>
      <c r="AU2781" s="61"/>
      <c r="AV2781" s="61"/>
      <c r="AW2781" s="61"/>
      <c r="AX2781" s="61"/>
      <c r="AY2781" s="61"/>
      <c r="AZ2781" s="61"/>
      <c r="BA2781" s="61"/>
    </row>
    <row r="2782" spans="39:53" x14ac:dyDescent="0.2">
      <c r="AM2782" s="61"/>
      <c r="AN2782" s="61"/>
      <c r="AO2782" s="171"/>
      <c r="AP2782" s="61"/>
      <c r="AQ2782" s="61"/>
      <c r="AR2782" s="61"/>
      <c r="AS2782" s="61"/>
      <c r="AT2782" s="61"/>
      <c r="AU2782" s="61"/>
      <c r="AV2782" s="61"/>
      <c r="AW2782" s="61"/>
      <c r="AX2782" s="61"/>
      <c r="AY2782" s="61"/>
      <c r="AZ2782" s="61"/>
      <c r="BA2782" s="61"/>
    </row>
    <row r="2783" spans="39:53" x14ac:dyDescent="0.2">
      <c r="AM2783" s="61"/>
      <c r="AN2783" s="61"/>
      <c r="AO2783" s="171"/>
      <c r="AP2783" s="61"/>
      <c r="AQ2783" s="61"/>
      <c r="AR2783" s="61"/>
      <c r="AS2783" s="61"/>
      <c r="AT2783" s="61"/>
      <c r="AU2783" s="61"/>
      <c r="AV2783" s="61"/>
      <c r="AW2783" s="61"/>
      <c r="AX2783" s="61"/>
      <c r="AY2783" s="61"/>
      <c r="AZ2783" s="61"/>
      <c r="BA2783" s="61"/>
    </row>
    <row r="2784" spans="39:53" x14ac:dyDescent="0.2">
      <c r="AM2784" s="61"/>
      <c r="AN2784" s="61"/>
      <c r="AO2784" s="171"/>
      <c r="AP2784" s="61"/>
      <c r="AQ2784" s="61"/>
      <c r="AR2784" s="61"/>
      <c r="AS2784" s="61"/>
      <c r="AT2784" s="61"/>
      <c r="AU2784" s="61"/>
      <c r="AV2784" s="61"/>
      <c r="AW2784" s="61"/>
      <c r="AX2784" s="61"/>
      <c r="AY2784" s="61"/>
      <c r="AZ2784" s="61"/>
      <c r="BA2784" s="61"/>
    </row>
    <row r="2785" spans="39:53" x14ac:dyDescent="0.2">
      <c r="AM2785" s="61"/>
      <c r="AN2785" s="61"/>
      <c r="AO2785" s="171"/>
      <c r="AP2785" s="61"/>
      <c r="AQ2785" s="61"/>
      <c r="AR2785" s="61"/>
      <c r="AS2785" s="61"/>
      <c r="AT2785" s="61"/>
      <c r="AU2785" s="61"/>
      <c r="AV2785" s="61"/>
      <c r="AW2785" s="61"/>
      <c r="AX2785" s="61"/>
      <c r="AY2785" s="61"/>
      <c r="AZ2785" s="61"/>
      <c r="BA2785" s="61"/>
    </row>
    <row r="2786" spans="39:53" x14ac:dyDescent="0.2">
      <c r="AM2786" s="61"/>
      <c r="AN2786" s="61"/>
      <c r="AO2786" s="171"/>
      <c r="AP2786" s="61"/>
      <c r="AQ2786" s="61"/>
      <c r="AR2786" s="61"/>
      <c r="AS2786" s="61"/>
      <c r="AT2786" s="61"/>
      <c r="AU2786" s="61"/>
      <c r="AV2786" s="61"/>
      <c r="AW2786" s="61"/>
      <c r="AX2786" s="61"/>
      <c r="AY2786" s="61"/>
      <c r="AZ2786" s="61"/>
      <c r="BA2786" s="61"/>
    </row>
    <row r="2787" spans="39:53" x14ac:dyDescent="0.2">
      <c r="AM2787" s="61"/>
      <c r="AN2787" s="61"/>
      <c r="AO2787" s="171"/>
      <c r="AP2787" s="61"/>
      <c r="AQ2787" s="61"/>
      <c r="AR2787" s="61"/>
      <c r="AS2787" s="61"/>
      <c r="AT2787" s="61"/>
      <c r="AU2787" s="61"/>
      <c r="AV2787" s="61"/>
      <c r="AW2787" s="61"/>
      <c r="AX2787" s="61"/>
      <c r="AY2787" s="61"/>
      <c r="AZ2787" s="61"/>
      <c r="BA2787" s="61"/>
    </row>
    <row r="2788" spans="39:53" x14ac:dyDescent="0.2">
      <c r="AM2788" s="61"/>
      <c r="AN2788" s="61"/>
      <c r="AO2788" s="171"/>
      <c r="AP2788" s="61"/>
      <c r="AQ2788" s="61"/>
      <c r="AR2788" s="61"/>
      <c r="AS2788" s="61"/>
      <c r="AT2788" s="61"/>
      <c r="AU2788" s="61"/>
      <c r="AV2788" s="61"/>
      <c r="AW2788" s="61"/>
      <c r="AX2788" s="61"/>
      <c r="AY2788" s="61"/>
      <c r="AZ2788" s="61"/>
      <c r="BA2788" s="61"/>
    </row>
    <row r="2789" spans="39:53" x14ac:dyDescent="0.2">
      <c r="AM2789" s="61"/>
      <c r="AN2789" s="61"/>
      <c r="AO2789" s="171"/>
      <c r="AP2789" s="61"/>
      <c r="AQ2789" s="61"/>
      <c r="AR2789" s="61"/>
      <c r="AS2789" s="61"/>
      <c r="AT2789" s="61"/>
      <c r="AU2789" s="61"/>
      <c r="AV2789" s="61"/>
      <c r="AW2789" s="61"/>
      <c r="AX2789" s="61"/>
      <c r="AY2789" s="61"/>
      <c r="AZ2789" s="61"/>
      <c r="BA2789" s="61"/>
    </row>
    <row r="2790" spans="39:53" x14ac:dyDescent="0.2">
      <c r="AM2790" s="61"/>
      <c r="AN2790" s="61"/>
      <c r="AO2790" s="171"/>
      <c r="AP2790" s="61"/>
      <c r="AQ2790" s="61"/>
      <c r="AR2790" s="61"/>
      <c r="AS2790" s="61"/>
      <c r="AT2790" s="61"/>
      <c r="AU2790" s="61"/>
      <c r="AV2790" s="61"/>
      <c r="AW2790" s="61"/>
      <c r="AX2790" s="61"/>
      <c r="AY2790" s="61"/>
      <c r="AZ2790" s="61"/>
      <c r="BA2790" s="61"/>
    </row>
    <row r="2791" spans="39:53" x14ac:dyDescent="0.2">
      <c r="AM2791" s="61"/>
      <c r="AN2791" s="61"/>
      <c r="AO2791" s="171"/>
      <c r="AP2791" s="61"/>
      <c r="AQ2791" s="61"/>
      <c r="AR2791" s="61"/>
      <c r="AS2791" s="61"/>
      <c r="AT2791" s="61"/>
      <c r="AU2791" s="61"/>
      <c r="AV2791" s="61"/>
      <c r="AW2791" s="61"/>
      <c r="AX2791" s="61"/>
      <c r="AY2791" s="61"/>
      <c r="AZ2791" s="61"/>
      <c r="BA2791" s="61"/>
    </row>
    <row r="2792" spans="39:53" x14ac:dyDescent="0.2">
      <c r="AM2792" s="61"/>
      <c r="AN2792" s="61"/>
      <c r="AO2792" s="171"/>
      <c r="AP2792" s="61"/>
      <c r="AQ2792" s="61"/>
      <c r="AR2792" s="61"/>
      <c r="AS2792" s="61"/>
      <c r="AT2792" s="61"/>
      <c r="AU2792" s="61"/>
      <c r="AV2792" s="61"/>
      <c r="AW2792" s="61"/>
      <c r="AX2792" s="61"/>
      <c r="AY2792" s="61"/>
      <c r="AZ2792" s="61"/>
      <c r="BA2792" s="61"/>
    </row>
    <row r="2793" spans="39:53" x14ac:dyDescent="0.2">
      <c r="AM2793" s="61"/>
      <c r="AN2793" s="61"/>
      <c r="AO2793" s="171"/>
      <c r="AP2793" s="61"/>
      <c r="AQ2793" s="61"/>
      <c r="AR2793" s="61"/>
      <c r="AS2793" s="61"/>
      <c r="AT2793" s="61"/>
      <c r="AU2793" s="61"/>
      <c r="AV2793" s="61"/>
      <c r="AW2793" s="61"/>
      <c r="AX2793" s="61"/>
      <c r="AY2793" s="61"/>
      <c r="AZ2793" s="61"/>
      <c r="BA2793" s="61"/>
    </row>
    <row r="2794" spans="39:53" x14ac:dyDescent="0.2">
      <c r="AM2794" s="61"/>
      <c r="AN2794" s="61"/>
      <c r="AO2794" s="171"/>
      <c r="AP2794" s="61"/>
      <c r="AQ2794" s="61"/>
      <c r="AR2794" s="61"/>
      <c r="AS2794" s="61"/>
      <c r="AT2794" s="61"/>
      <c r="AU2794" s="61"/>
      <c r="AV2794" s="61"/>
      <c r="AW2794" s="61"/>
      <c r="AX2794" s="61"/>
      <c r="AY2794" s="61"/>
      <c r="AZ2794" s="61"/>
      <c r="BA2794" s="61"/>
    </row>
    <row r="2795" spans="39:53" x14ac:dyDescent="0.2">
      <c r="AM2795" s="61"/>
      <c r="AN2795" s="61"/>
      <c r="AO2795" s="171"/>
      <c r="AP2795" s="61"/>
      <c r="AQ2795" s="61"/>
      <c r="AR2795" s="61"/>
      <c r="AS2795" s="61"/>
      <c r="AT2795" s="61"/>
      <c r="AU2795" s="61"/>
      <c r="AV2795" s="61"/>
      <c r="AW2795" s="61"/>
      <c r="AX2795" s="61"/>
      <c r="AY2795" s="61"/>
      <c r="AZ2795" s="61"/>
      <c r="BA2795" s="61"/>
    </row>
    <row r="2796" spans="39:53" x14ac:dyDescent="0.2">
      <c r="AM2796" s="61"/>
      <c r="AN2796" s="61"/>
      <c r="AO2796" s="171"/>
      <c r="AP2796" s="61"/>
      <c r="AQ2796" s="61"/>
      <c r="AR2796" s="61"/>
      <c r="AS2796" s="61"/>
      <c r="AT2796" s="61"/>
      <c r="AU2796" s="61"/>
      <c r="AV2796" s="61"/>
      <c r="AW2796" s="61"/>
      <c r="AX2796" s="61"/>
      <c r="AY2796" s="61"/>
      <c r="AZ2796" s="61"/>
      <c r="BA2796" s="61"/>
    </row>
    <row r="2797" spans="39:53" x14ac:dyDescent="0.2">
      <c r="AM2797" s="61"/>
      <c r="AN2797" s="61"/>
      <c r="AO2797" s="171"/>
      <c r="AP2797" s="61"/>
      <c r="AQ2797" s="61"/>
      <c r="AR2797" s="61"/>
      <c r="AS2797" s="61"/>
      <c r="AT2797" s="61"/>
      <c r="AU2797" s="61"/>
      <c r="AV2797" s="61"/>
      <c r="AW2797" s="61"/>
      <c r="AX2797" s="61"/>
      <c r="AY2797" s="61"/>
      <c r="AZ2797" s="61"/>
      <c r="BA2797" s="61"/>
    </row>
    <row r="2798" spans="39:53" x14ac:dyDescent="0.2">
      <c r="AM2798" s="61"/>
      <c r="AN2798" s="61"/>
      <c r="AO2798" s="171"/>
      <c r="AP2798" s="61"/>
      <c r="AQ2798" s="61"/>
      <c r="AR2798" s="61"/>
      <c r="AS2798" s="61"/>
      <c r="AT2798" s="61"/>
      <c r="AU2798" s="61"/>
      <c r="AV2798" s="61"/>
      <c r="AW2798" s="61"/>
      <c r="AX2798" s="61"/>
      <c r="AY2798" s="61"/>
      <c r="AZ2798" s="61"/>
      <c r="BA2798" s="61"/>
    </row>
    <row r="2799" spans="39:53" x14ac:dyDescent="0.2">
      <c r="AM2799" s="61"/>
      <c r="AN2799" s="61"/>
      <c r="AO2799" s="171"/>
      <c r="AP2799" s="61"/>
      <c r="AQ2799" s="61"/>
      <c r="AR2799" s="61"/>
      <c r="AS2799" s="61"/>
      <c r="AT2799" s="61"/>
      <c r="AU2799" s="61"/>
      <c r="AV2799" s="61"/>
      <c r="AW2799" s="61"/>
      <c r="AX2799" s="61"/>
      <c r="AY2799" s="61"/>
      <c r="AZ2799" s="61"/>
      <c r="BA2799" s="61"/>
    </row>
    <row r="2800" spans="39:53" x14ac:dyDescent="0.2">
      <c r="AM2800" s="61"/>
      <c r="AN2800" s="61"/>
      <c r="AO2800" s="171"/>
      <c r="AP2800" s="61"/>
      <c r="AQ2800" s="61"/>
      <c r="AR2800" s="61"/>
      <c r="AS2800" s="61"/>
      <c r="AT2800" s="61"/>
      <c r="AU2800" s="61"/>
      <c r="AV2800" s="61"/>
      <c r="AW2800" s="61"/>
      <c r="AX2800" s="61"/>
      <c r="AY2800" s="61"/>
      <c r="AZ2800" s="61"/>
      <c r="BA2800" s="61"/>
    </row>
    <row r="2801" spans="39:53" x14ac:dyDescent="0.2">
      <c r="AM2801" s="61"/>
      <c r="AN2801" s="61"/>
      <c r="AO2801" s="171"/>
      <c r="AP2801" s="61"/>
      <c r="AQ2801" s="61"/>
      <c r="AR2801" s="61"/>
      <c r="AS2801" s="61"/>
      <c r="AT2801" s="61"/>
      <c r="AU2801" s="61"/>
      <c r="AV2801" s="61"/>
      <c r="AW2801" s="61"/>
      <c r="AX2801" s="61"/>
      <c r="AY2801" s="61"/>
      <c r="AZ2801" s="61"/>
      <c r="BA2801" s="61"/>
    </row>
    <row r="2802" spans="39:53" x14ac:dyDescent="0.2">
      <c r="AM2802" s="61"/>
      <c r="AN2802" s="61"/>
      <c r="AO2802" s="171"/>
      <c r="AP2802" s="61"/>
      <c r="AQ2802" s="61"/>
      <c r="AR2802" s="61"/>
      <c r="AS2802" s="61"/>
      <c r="AT2802" s="61"/>
      <c r="AU2802" s="61"/>
      <c r="AV2802" s="61"/>
      <c r="AW2802" s="61"/>
      <c r="AX2802" s="61"/>
      <c r="AY2802" s="61"/>
      <c r="AZ2802" s="61"/>
      <c r="BA2802" s="61"/>
    </row>
    <row r="2803" spans="39:53" x14ac:dyDescent="0.2">
      <c r="AM2803" s="61"/>
      <c r="AN2803" s="61"/>
      <c r="AO2803" s="171"/>
      <c r="AP2803" s="61"/>
      <c r="AQ2803" s="61"/>
      <c r="AR2803" s="61"/>
      <c r="AS2803" s="61"/>
      <c r="AT2803" s="61"/>
      <c r="AU2803" s="61"/>
      <c r="AV2803" s="61"/>
      <c r="AW2803" s="61"/>
      <c r="AX2803" s="61"/>
      <c r="AY2803" s="61"/>
      <c r="AZ2803" s="61"/>
      <c r="BA2803" s="61"/>
    </row>
    <row r="2804" spans="39:53" x14ac:dyDescent="0.2">
      <c r="AM2804" s="61"/>
      <c r="AN2804" s="61"/>
      <c r="AO2804" s="171"/>
      <c r="AP2804" s="61"/>
      <c r="AQ2804" s="61"/>
      <c r="AR2804" s="61"/>
      <c r="AS2804" s="61"/>
      <c r="AT2804" s="61"/>
      <c r="AU2804" s="61"/>
      <c r="AV2804" s="61"/>
      <c r="AW2804" s="61"/>
      <c r="AX2804" s="61"/>
      <c r="AY2804" s="61"/>
      <c r="AZ2804" s="61"/>
      <c r="BA2804" s="61"/>
    </row>
    <row r="2805" spans="39:53" x14ac:dyDescent="0.2">
      <c r="AM2805" s="61"/>
      <c r="AN2805" s="61"/>
      <c r="AO2805" s="171"/>
      <c r="AP2805" s="61"/>
      <c r="AQ2805" s="61"/>
      <c r="AR2805" s="61"/>
      <c r="AS2805" s="61"/>
      <c r="AT2805" s="61"/>
      <c r="AU2805" s="61"/>
      <c r="AV2805" s="61"/>
      <c r="AW2805" s="61"/>
      <c r="AX2805" s="61"/>
      <c r="AY2805" s="61"/>
      <c r="AZ2805" s="61"/>
      <c r="BA2805" s="61"/>
    </row>
    <row r="2806" spans="39:53" x14ac:dyDescent="0.2">
      <c r="AM2806" s="61"/>
      <c r="AN2806" s="61"/>
      <c r="AO2806" s="171"/>
      <c r="AP2806" s="61"/>
      <c r="AQ2806" s="61"/>
      <c r="AR2806" s="61"/>
      <c r="AS2806" s="61"/>
      <c r="AT2806" s="61"/>
      <c r="AU2806" s="61"/>
      <c r="AV2806" s="61"/>
      <c r="AW2806" s="61"/>
      <c r="AX2806" s="61"/>
      <c r="AY2806" s="61"/>
      <c r="AZ2806" s="61"/>
      <c r="BA2806" s="61"/>
    </row>
    <row r="2807" spans="39:53" x14ac:dyDescent="0.2">
      <c r="AM2807" s="61"/>
      <c r="AN2807" s="61"/>
      <c r="AO2807" s="171"/>
      <c r="AP2807" s="61"/>
      <c r="AQ2807" s="61"/>
      <c r="AR2807" s="61"/>
      <c r="AS2807" s="61"/>
      <c r="AT2807" s="61"/>
      <c r="AU2807" s="61"/>
      <c r="AV2807" s="61"/>
      <c r="AW2807" s="61"/>
      <c r="AX2807" s="61"/>
      <c r="AY2807" s="61"/>
      <c r="AZ2807" s="61"/>
      <c r="BA2807" s="61"/>
    </row>
    <row r="2808" spans="39:53" x14ac:dyDescent="0.2">
      <c r="AM2808" s="61"/>
      <c r="AN2808" s="61"/>
      <c r="AO2808" s="171"/>
      <c r="AP2808" s="61"/>
      <c r="AQ2808" s="61"/>
      <c r="AR2808" s="61"/>
      <c r="AS2808" s="61"/>
      <c r="AT2808" s="61"/>
      <c r="AU2808" s="61"/>
      <c r="AV2808" s="61"/>
      <c r="AW2808" s="61"/>
      <c r="AX2808" s="61"/>
      <c r="AY2808" s="61"/>
      <c r="AZ2808" s="61"/>
      <c r="BA2808" s="61"/>
    </row>
    <row r="2809" spans="39:53" x14ac:dyDescent="0.2">
      <c r="AM2809" s="61"/>
      <c r="AN2809" s="61"/>
      <c r="AO2809" s="171"/>
      <c r="AP2809" s="61"/>
      <c r="AQ2809" s="61"/>
      <c r="AR2809" s="61"/>
      <c r="AS2809" s="61"/>
      <c r="AT2809" s="61"/>
      <c r="AU2809" s="61"/>
      <c r="AV2809" s="61"/>
      <c r="AW2809" s="61"/>
      <c r="AX2809" s="61"/>
      <c r="AY2809" s="61"/>
      <c r="AZ2809" s="61"/>
      <c r="BA2809" s="61"/>
    </row>
    <row r="2810" spans="39:53" x14ac:dyDescent="0.2">
      <c r="AM2810" s="61"/>
      <c r="AN2810" s="61"/>
      <c r="AO2810" s="171"/>
      <c r="AP2810" s="61"/>
      <c r="AQ2810" s="61"/>
      <c r="AR2810" s="61"/>
      <c r="AS2810" s="61"/>
      <c r="AT2810" s="61"/>
      <c r="AU2810" s="61"/>
      <c r="AV2810" s="61"/>
      <c r="AW2810" s="61"/>
      <c r="AX2810" s="61"/>
      <c r="AY2810" s="61"/>
      <c r="AZ2810" s="61"/>
      <c r="BA2810" s="61"/>
    </row>
    <row r="2811" spans="39:53" x14ac:dyDescent="0.2">
      <c r="AM2811" s="61"/>
      <c r="AN2811" s="61"/>
      <c r="AO2811" s="171"/>
      <c r="AP2811" s="61"/>
      <c r="AQ2811" s="61"/>
      <c r="AR2811" s="61"/>
      <c r="AS2811" s="61"/>
      <c r="AT2811" s="61"/>
      <c r="AU2811" s="61"/>
      <c r="AV2811" s="61"/>
      <c r="AW2811" s="61"/>
      <c r="AX2811" s="61"/>
      <c r="AY2811" s="61"/>
      <c r="AZ2811" s="61"/>
      <c r="BA2811" s="61"/>
    </row>
    <row r="2812" spans="39:53" x14ac:dyDescent="0.2">
      <c r="AM2812" s="61"/>
      <c r="AN2812" s="61"/>
      <c r="AO2812" s="171"/>
      <c r="AP2812" s="61"/>
      <c r="AQ2812" s="61"/>
      <c r="AR2812" s="61"/>
      <c r="AS2812" s="61"/>
      <c r="AT2812" s="61"/>
      <c r="AU2812" s="61"/>
      <c r="AV2812" s="61"/>
      <c r="AW2812" s="61"/>
      <c r="AX2812" s="61"/>
      <c r="AY2812" s="61"/>
      <c r="AZ2812" s="61"/>
      <c r="BA2812" s="61"/>
    </row>
    <row r="2813" spans="39:53" x14ac:dyDescent="0.2">
      <c r="AM2813" s="61"/>
      <c r="AN2813" s="61"/>
      <c r="AO2813" s="171"/>
      <c r="AP2813" s="61"/>
      <c r="AQ2813" s="61"/>
      <c r="AR2813" s="61"/>
      <c r="AS2813" s="61"/>
      <c r="AT2813" s="61"/>
      <c r="AU2813" s="61"/>
      <c r="AV2813" s="61"/>
      <c r="AW2813" s="61"/>
      <c r="AX2813" s="61"/>
      <c r="AY2813" s="61"/>
      <c r="AZ2813" s="61"/>
      <c r="BA2813" s="61"/>
    </row>
    <row r="2814" spans="39:53" x14ac:dyDescent="0.2">
      <c r="AM2814" s="61"/>
      <c r="AN2814" s="61"/>
      <c r="AO2814" s="171"/>
      <c r="AP2814" s="61"/>
      <c r="AQ2814" s="61"/>
      <c r="AR2814" s="61"/>
      <c r="AS2814" s="61"/>
      <c r="AT2814" s="61"/>
      <c r="AU2814" s="61"/>
      <c r="AV2814" s="61"/>
      <c r="AW2814" s="61"/>
      <c r="AX2814" s="61"/>
      <c r="AY2814" s="61"/>
      <c r="AZ2814" s="61"/>
      <c r="BA2814" s="61"/>
    </row>
    <row r="2815" spans="39:53" x14ac:dyDescent="0.2">
      <c r="AM2815" s="61"/>
      <c r="AN2815" s="61"/>
      <c r="AO2815" s="171"/>
      <c r="AP2815" s="61"/>
      <c r="AQ2815" s="61"/>
      <c r="AR2815" s="61"/>
      <c r="AS2815" s="61"/>
      <c r="AT2815" s="61"/>
      <c r="AU2815" s="61"/>
      <c r="AV2815" s="61"/>
      <c r="AW2815" s="61"/>
      <c r="AX2815" s="61"/>
      <c r="AY2815" s="61"/>
      <c r="AZ2815" s="61"/>
      <c r="BA2815" s="61"/>
    </row>
    <row r="2816" spans="39:53" x14ac:dyDescent="0.2">
      <c r="AM2816" s="61"/>
      <c r="AN2816" s="61"/>
      <c r="AO2816" s="171"/>
      <c r="AP2816" s="61"/>
      <c r="AQ2816" s="61"/>
      <c r="AR2816" s="61"/>
      <c r="AS2816" s="61"/>
      <c r="AT2816" s="61"/>
      <c r="AU2816" s="61"/>
      <c r="AV2816" s="61"/>
      <c r="AW2816" s="61"/>
      <c r="AX2816" s="61"/>
      <c r="AY2816" s="61"/>
      <c r="AZ2816" s="61"/>
      <c r="BA2816" s="61"/>
    </row>
    <row r="2817" spans="39:53" x14ac:dyDescent="0.2">
      <c r="AM2817" s="61"/>
      <c r="AN2817" s="61"/>
      <c r="AO2817" s="171"/>
      <c r="AP2817" s="61"/>
      <c r="AQ2817" s="61"/>
      <c r="AR2817" s="61"/>
      <c r="AS2817" s="61"/>
      <c r="AT2817" s="61"/>
      <c r="AU2817" s="61"/>
      <c r="AV2817" s="61"/>
      <c r="AW2817" s="61"/>
      <c r="AX2817" s="61"/>
      <c r="AY2817" s="61"/>
      <c r="AZ2817" s="61"/>
      <c r="BA2817" s="61"/>
    </row>
    <row r="2818" spans="39:53" x14ac:dyDescent="0.2">
      <c r="AM2818" s="61"/>
      <c r="AN2818" s="61"/>
      <c r="AO2818" s="171"/>
      <c r="AP2818" s="61"/>
      <c r="AQ2818" s="61"/>
      <c r="AR2818" s="61"/>
      <c r="AS2818" s="61"/>
      <c r="AT2818" s="61"/>
      <c r="AU2818" s="61"/>
      <c r="AV2818" s="61"/>
      <c r="AW2818" s="61"/>
      <c r="AX2818" s="61"/>
      <c r="AY2818" s="61"/>
      <c r="AZ2818" s="61"/>
      <c r="BA2818" s="61"/>
    </row>
    <row r="2819" spans="39:53" x14ac:dyDescent="0.2">
      <c r="AM2819" s="61"/>
      <c r="AN2819" s="61"/>
      <c r="AO2819" s="171"/>
      <c r="AP2819" s="61"/>
      <c r="AQ2819" s="61"/>
      <c r="AR2819" s="61"/>
      <c r="AS2819" s="61"/>
      <c r="AT2819" s="61"/>
      <c r="AU2819" s="61"/>
      <c r="AV2819" s="61"/>
      <c r="AW2819" s="61"/>
      <c r="AX2819" s="61"/>
      <c r="AY2819" s="61"/>
      <c r="AZ2819" s="61"/>
      <c r="BA2819" s="61"/>
    </row>
    <row r="2820" spans="39:53" x14ac:dyDescent="0.2">
      <c r="AM2820" s="61"/>
      <c r="AN2820" s="61"/>
      <c r="AO2820" s="171"/>
      <c r="AP2820" s="61"/>
      <c r="AQ2820" s="61"/>
      <c r="AR2820" s="61"/>
      <c r="AS2820" s="61"/>
      <c r="AT2820" s="61"/>
      <c r="AU2820" s="61"/>
      <c r="AV2820" s="61"/>
      <c r="AW2820" s="61"/>
      <c r="AX2820" s="61"/>
      <c r="AY2820" s="61"/>
      <c r="AZ2820" s="61"/>
      <c r="BA2820" s="61"/>
    </row>
    <row r="2821" spans="39:53" x14ac:dyDescent="0.2">
      <c r="AM2821" s="61"/>
      <c r="AN2821" s="61"/>
      <c r="AO2821" s="171"/>
      <c r="AP2821" s="61"/>
      <c r="AQ2821" s="61"/>
      <c r="AR2821" s="61"/>
      <c r="AS2821" s="61"/>
      <c r="AT2821" s="61"/>
      <c r="AU2821" s="61"/>
      <c r="AV2821" s="61"/>
      <c r="AW2821" s="61"/>
      <c r="AX2821" s="61"/>
      <c r="AY2821" s="61"/>
      <c r="AZ2821" s="61"/>
      <c r="BA2821" s="61"/>
    </row>
    <row r="2822" spans="39:53" x14ac:dyDescent="0.2">
      <c r="AM2822" s="61"/>
      <c r="AN2822" s="61"/>
      <c r="AO2822" s="171"/>
      <c r="AP2822" s="61"/>
      <c r="AQ2822" s="61"/>
      <c r="AR2822" s="61"/>
      <c r="AS2822" s="61"/>
      <c r="AT2822" s="61"/>
      <c r="AU2822" s="61"/>
      <c r="AV2822" s="61"/>
      <c r="AW2822" s="61"/>
      <c r="AX2822" s="61"/>
      <c r="AY2822" s="61"/>
      <c r="AZ2822" s="61"/>
      <c r="BA2822" s="61"/>
    </row>
    <row r="2823" spans="39:53" x14ac:dyDescent="0.2">
      <c r="AM2823" s="61"/>
      <c r="AN2823" s="61"/>
      <c r="AO2823" s="171"/>
      <c r="AP2823" s="61"/>
      <c r="AQ2823" s="61"/>
      <c r="AR2823" s="61"/>
      <c r="AS2823" s="61"/>
      <c r="AT2823" s="61"/>
      <c r="AU2823" s="61"/>
      <c r="AV2823" s="61"/>
      <c r="AW2823" s="61"/>
      <c r="AX2823" s="61"/>
      <c r="AY2823" s="61"/>
      <c r="AZ2823" s="61"/>
      <c r="BA2823" s="61"/>
    </row>
    <row r="2824" spans="39:53" x14ac:dyDescent="0.2">
      <c r="AM2824" s="61"/>
      <c r="AN2824" s="61"/>
      <c r="AO2824" s="171"/>
      <c r="AP2824" s="61"/>
      <c r="AQ2824" s="61"/>
      <c r="AR2824" s="61"/>
      <c r="AS2824" s="61"/>
      <c r="AT2824" s="61"/>
      <c r="AU2824" s="61"/>
      <c r="AV2824" s="61"/>
      <c r="AW2824" s="61"/>
      <c r="AX2824" s="61"/>
      <c r="AY2824" s="61"/>
      <c r="AZ2824" s="61"/>
      <c r="BA2824" s="61"/>
    </row>
    <row r="2825" spans="39:53" x14ac:dyDescent="0.2">
      <c r="AM2825" s="61"/>
      <c r="AN2825" s="61"/>
      <c r="AO2825" s="171"/>
      <c r="AP2825" s="61"/>
      <c r="AQ2825" s="61"/>
      <c r="AR2825" s="61"/>
      <c r="AS2825" s="61"/>
      <c r="AT2825" s="61"/>
      <c r="AU2825" s="61"/>
      <c r="AV2825" s="61"/>
      <c r="AW2825" s="61"/>
      <c r="AX2825" s="61"/>
      <c r="AY2825" s="61"/>
      <c r="AZ2825" s="61"/>
      <c r="BA2825" s="61"/>
    </row>
    <row r="2826" spans="39:53" x14ac:dyDescent="0.2">
      <c r="AM2826" s="61"/>
      <c r="AN2826" s="61"/>
      <c r="AO2826" s="171"/>
      <c r="AP2826" s="61"/>
      <c r="AQ2826" s="61"/>
      <c r="AR2826" s="61"/>
      <c r="AS2826" s="61"/>
      <c r="AT2826" s="61"/>
      <c r="AU2826" s="61"/>
      <c r="AV2826" s="61"/>
      <c r="AW2826" s="61"/>
      <c r="AX2826" s="61"/>
      <c r="AY2826" s="61"/>
      <c r="AZ2826" s="61"/>
      <c r="BA2826" s="61"/>
    </row>
    <row r="2827" spans="39:53" x14ac:dyDescent="0.2">
      <c r="AM2827" s="61"/>
      <c r="AN2827" s="61"/>
      <c r="AO2827" s="171"/>
      <c r="AP2827" s="61"/>
      <c r="AQ2827" s="61"/>
      <c r="AR2827" s="61"/>
      <c r="AS2827" s="61"/>
      <c r="AT2827" s="61"/>
      <c r="AU2827" s="61"/>
      <c r="AV2827" s="61"/>
      <c r="AW2827" s="61"/>
      <c r="AX2827" s="61"/>
      <c r="AY2827" s="61"/>
      <c r="AZ2827" s="61"/>
      <c r="BA2827" s="61"/>
    </row>
    <row r="2828" spans="39:53" x14ac:dyDescent="0.2">
      <c r="AM2828" s="61"/>
      <c r="AN2828" s="61"/>
      <c r="AO2828" s="171"/>
      <c r="AP2828" s="61"/>
      <c r="AQ2828" s="61"/>
      <c r="AR2828" s="61"/>
      <c r="AS2828" s="61"/>
      <c r="AT2828" s="61"/>
      <c r="AU2828" s="61"/>
      <c r="AV2828" s="61"/>
      <c r="AW2828" s="61"/>
      <c r="AX2828" s="61"/>
      <c r="AY2828" s="61"/>
      <c r="AZ2828" s="61"/>
      <c r="BA2828" s="61"/>
    </row>
    <row r="2829" spans="39:53" x14ac:dyDescent="0.2">
      <c r="AM2829" s="61"/>
      <c r="AN2829" s="61"/>
      <c r="AO2829" s="171"/>
      <c r="AP2829" s="61"/>
      <c r="AQ2829" s="61"/>
      <c r="AR2829" s="61"/>
      <c r="AS2829" s="61"/>
      <c r="AT2829" s="61"/>
      <c r="AU2829" s="61"/>
      <c r="AV2829" s="61"/>
      <c r="AW2829" s="61"/>
      <c r="AX2829" s="61"/>
      <c r="AY2829" s="61"/>
      <c r="AZ2829" s="61"/>
      <c r="BA2829" s="61"/>
    </row>
    <row r="2830" spans="39:53" x14ac:dyDescent="0.2">
      <c r="AM2830" s="61"/>
      <c r="AN2830" s="61"/>
      <c r="AO2830" s="171"/>
      <c r="AP2830" s="61"/>
      <c r="AQ2830" s="61"/>
      <c r="AR2830" s="61"/>
      <c r="AS2830" s="61"/>
      <c r="AT2830" s="61"/>
      <c r="AU2830" s="61"/>
      <c r="AV2830" s="61"/>
      <c r="AW2830" s="61"/>
      <c r="AX2830" s="61"/>
      <c r="AY2830" s="61"/>
      <c r="AZ2830" s="61"/>
      <c r="BA2830" s="61"/>
    </row>
    <row r="2831" spans="39:53" x14ac:dyDescent="0.2">
      <c r="AM2831" s="61"/>
      <c r="AN2831" s="61"/>
      <c r="AO2831" s="171"/>
      <c r="AP2831" s="61"/>
      <c r="AQ2831" s="61"/>
      <c r="AR2831" s="61"/>
      <c r="AS2831" s="61"/>
      <c r="AT2831" s="61"/>
      <c r="AU2831" s="61"/>
      <c r="AV2831" s="61"/>
      <c r="AW2831" s="61"/>
      <c r="AX2831" s="61"/>
      <c r="AY2831" s="61"/>
      <c r="AZ2831" s="61"/>
      <c r="BA2831" s="61"/>
    </row>
    <row r="2832" spans="39:53" x14ac:dyDescent="0.2">
      <c r="AM2832" s="61"/>
      <c r="AN2832" s="61"/>
      <c r="AO2832" s="171"/>
      <c r="AP2832" s="61"/>
      <c r="AQ2832" s="61"/>
      <c r="AR2832" s="61"/>
      <c r="AS2832" s="61"/>
      <c r="AT2832" s="61"/>
      <c r="AU2832" s="61"/>
      <c r="AV2832" s="61"/>
      <c r="AW2832" s="61"/>
      <c r="AX2832" s="61"/>
      <c r="AY2832" s="61"/>
      <c r="AZ2832" s="61"/>
      <c r="BA2832" s="61"/>
    </row>
    <row r="2833" spans="39:53" x14ac:dyDescent="0.2">
      <c r="AM2833" s="61"/>
      <c r="AN2833" s="61"/>
      <c r="AO2833" s="171"/>
      <c r="AP2833" s="61"/>
      <c r="AQ2833" s="61"/>
      <c r="AR2833" s="61"/>
      <c r="AS2833" s="61"/>
      <c r="AT2833" s="61"/>
      <c r="AU2833" s="61"/>
      <c r="AV2833" s="61"/>
      <c r="AW2833" s="61"/>
      <c r="AX2833" s="61"/>
      <c r="AY2833" s="61"/>
      <c r="AZ2833" s="61"/>
      <c r="BA2833" s="61"/>
    </row>
    <row r="2834" spans="39:53" x14ac:dyDescent="0.2">
      <c r="AM2834" s="61"/>
      <c r="AN2834" s="61"/>
      <c r="AO2834" s="171"/>
      <c r="AP2834" s="61"/>
      <c r="AQ2834" s="61"/>
      <c r="AR2834" s="61"/>
      <c r="AS2834" s="61"/>
      <c r="AT2834" s="61"/>
      <c r="AU2834" s="61"/>
      <c r="AV2834" s="61"/>
      <c r="AW2834" s="61"/>
      <c r="AX2834" s="61"/>
      <c r="AY2834" s="61"/>
      <c r="AZ2834" s="61"/>
      <c r="BA2834" s="61"/>
    </row>
    <row r="2835" spans="39:53" x14ac:dyDescent="0.2">
      <c r="AM2835" s="61"/>
      <c r="AN2835" s="61"/>
      <c r="AO2835" s="171"/>
      <c r="AP2835" s="61"/>
      <c r="AQ2835" s="61"/>
      <c r="AR2835" s="61"/>
      <c r="AS2835" s="61"/>
      <c r="AT2835" s="61"/>
      <c r="AU2835" s="61"/>
      <c r="AV2835" s="61"/>
      <c r="AW2835" s="61"/>
      <c r="AX2835" s="61"/>
      <c r="AY2835" s="61"/>
      <c r="AZ2835" s="61"/>
      <c r="BA2835" s="61"/>
    </row>
    <row r="2836" spans="39:53" x14ac:dyDescent="0.2">
      <c r="AM2836" s="61"/>
      <c r="AN2836" s="61"/>
      <c r="AO2836" s="171"/>
      <c r="AP2836" s="61"/>
      <c r="AQ2836" s="61"/>
      <c r="AR2836" s="61"/>
      <c r="AS2836" s="61"/>
      <c r="AT2836" s="61"/>
      <c r="AU2836" s="61"/>
      <c r="AV2836" s="61"/>
      <c r="AW2836" s="61"/>
      <c r="AX2836" s="61"/>
      <c r="AY2836" s="61"/>
      <c r="AZ2836" s="61"/>
      <c r="BA2836" s="61"/>
    </row>
    <row r="2837" spans="39:53" x14ac:dyDescent="0.2">
      <c r="AM2837" s="61"/>
      <c r="AN2837" s="61"/>
      <c r="AO2837" s="171"/>
      <c r="AP2837" s="61"/>
      <c r="AQ2837" s="61"/>
      <c r="AR2837" s="61"/>
      <c r="AS2837" s="61"/>
      <c r="AT2837" s="61"/>
      <c r="AU2837" s="61"/>
      <c r="AV2837" s="61"/>
      <c r="AW2837" s="61"/>
      <c r="AX2837" s="61"/>
      <c r="AY2837" s="61"/>
      <c r="AZ2837" s="61"/>
      <c r="BA2837" s="61"/>
    </row>
    <row r="2838" spans="39:53" x14ac:dyDescent="0.2">
      <c r="AM2838" s="61"/>
      <c r="AN2838" s="61"/>
      <c r="AO2838" s="171"/>
      <c r="AP2838" s="61"/>
      <c r="AQ2838" s="61"/>
      <c r="AR2838" s="61"/>
      <c r="AS2838" s="61"/>
      <c r="AT2838" s="61"/>
      <c r="AU2838" s="61"/>
      <c r="AV2838" s="61"/>
      <c r="AW2838" s="61"/>
      <c r="AX2838" s="61"/>
      <c r="AY2838" s="61"/>
      <c r="AZ2838" s="61"/>
      <c r="BA2838" s="61"/>
    </row>
    <row r="2839" spans="39:53" x14ac:dyDescent="0.2">
      <c r="AM2839" s="61"/>
      <c r="AN2839" s="61"/>
      <c r="AO2839" s="171"/>
      <c r="AP2839" s="61"/>
      <c r="AQ2839" s="61"/>
      <c r="AR2839" s="61"/>
      <c r="AS2839" s="61"/>
      <c r="AT2839" s="61"/>
      <c r="AU2839" s="61"/>
      <c r="AV2839" s="61"/>
      <c r="AW2839" s="61"/>
      <c r="AX2839" s="61"/>
      <c r="AY2839" s="61"/>
      <c r="AZ2839" s="61"/>
      <c r="BA2839" s="61"/>
    </row>
    <row r="2840" spans="39:53" x14ac:dyDescent="0.2">
      <c r="AM2840" s="61"/>
      <c r="AN2840" s="61"/>
      <c r="AO2840" s="171"/>
      <c r="AP2840" s="61"/>
      <c r="AQ2840" s="61"/>
      <c r="AR2840" s="61"/>
      <c r="AS2840" s="61"/>
      <c r="AT2840" s="61"/>
      <c r="AU2840" s="61"/>
      <c r="AV2840" s="61"/>
      <c r="AW2840" s="61"/>
      <c r="AX2840" s="61"/>
      <c r="AY2840" s="61"/>
      <c r="AZ2840" s="61"/>
      <c r="BA2840" s="61"/>
    </row>
    <row r="2841" spans="39:53" x14ac:dyDescent="0.2">
      <c r="AM2841" s="61"/>
      <c r="AN2841" s="61"/>
      <c r="AO2841" s="171"/>
      <c r="AP2841" s="61"/>
      <c r="AQ2841" s="61"/>
      <c r="AR2841" s="61"/>
      <c r="AS2841" s="61"/>
      <c r="AT2841" s="61"/>
      <c r="AU2841" s="61"/>
      <c r="AV2841" s="61"/>
      <c r="AW2841" s="61"/>
      <c r="AX2841" s="61"/>
      <c r="AY2841" s="61"/>
      <c r="AZ2841" s="61"/>
      <c r="BA2841" s="61"/>
    </row>
    <row r="2842" spans="39:53" x14ac:dyDescent="0.2">
      <c r="AM2842" s="61"/>
      <c r="AN2842" s="61"/>
      <c r="AO2842" s="171"/>
      <c r="AP2842" s="61"/>
      <c r="AQ2842" s="61"/>
      <c r="AR2842" s="61"/>
      <c r="AS2842" s="61"/>
      <c r="AT2842" s="61"/>
      <c r="AU2842" s="61"/>
      <c r="AV2842" s="61"/>
      <c r="AW2842" s="61"/>
      <c r="AX2842" s="61"/>
      <c r="AY2842" s="61"/>
      <c r="AZ2842" s="61"/>
      <c r="BA2842" s="61"/>
    </row>
    <row r="2843" spans="39:53" x14ac:dyDescent="0.2">
      <c r="AM2843" s="61"/>
      <c r="AN2843" s="61"/>
      <c r="AO2843" s="171"/>
      <c r="AP2843" s="61"/>
      <c r="AQ2843" s="61"/>
      <c r="AR2843" s="61"/>
      <c r="AS2843" s="61"/>
      <c r="AT2843" s="61"/>
      <c r="AU2843" s="61"/>
      <c r="AV2843" s="61"/>
      <c r="AW2843" s="61"/>
      <c r="AX2843" s="61"/>
      <c r="AY2843" s="61"/>
      <c r="AZ2843" s="61"/>
      <c r="BA2843" s="61"/>
    </row>
    <row r="2844" spans="39:53" x14ac:dyDescent="0.2">
      <c r="AM2844" s="61"/>
      <c r="AN2844" s="61"/>
      <c r="AO2844" s="171"/>
      <c r="AP2844" s="61"/>
      <c r="AQ2844" s="61"/>
      <c r="AR2844" s="61"/>
      <c r="AS2844" s="61"/>
      <c r="AT2844" s="61"/>
      <c r="AU2844" s="61"/>
      <c r="AV2844" s="61"/>
      <c r="AW2844" s="61"/>
      <c r="AX2844" s="61"/>
      <c r="AY2844" s="61"/>
      <c r="AZ2844" s="61"/>
      <c r="BA2844" s="61"/>
    </row>
    <row r="2845" spans="39:53" x14ac:dyDescent="0.2">
      <c r="AM2845" s="61"/>
      <c r="AN2845" s="61"/>
      <c r="AO2845" s="171"/>
      <c r="AP2845" s="61"/>
      <c r="AQ2845" s="61"/>
      <c r="AR2845" s="61"/>
      <c r="AS2845" s="61"/>
      <c r="AT2845" s="61"/>
      <c r="AU2845" s="61"/>
      <c r="AV2845" s="61"/>
      <c r="AW2845" s="61"/>
      <c r="AX2845" s="61"/>
      <c r="AY2845" s="61"/>
      <c r="AZ2845" s="61"/>
      <c r="BA2845" s="61"/>
    </row>
    <row r="2846" spans="39:53" x14ac:dyDescent="0.2">
      <c r="AM2846" s="61"/>
      <c r="AN2846" s="61"/>
      <c r="AO2846" s="171"/>
      <c r="AP2846" s="61"/>
      <c r="AQ2846" s="61"/>
      <c r="AR2846" s="61"/>
      <c r="AS2846" s="61"/>
      <c r="AT2846" s="61"/>
      <c r="AU2846" s="61"/>
      <c r="AV2846" s="61"/>
      <c r="AW2846" s="61"/>
      <c r="AX2846" s="61"/>
      <c r="AY2846" s="61"/>
      <c r="AZ2846" s="61"/>
      <c r="BA2846" s="61"/>
    </row>
    <row r="2847" spans="39:53" x14ac:dyDescent="0.2">
      <c r="AM2847" s="61"/>
      <c r="AN2847" s="61"/>
      <c r="AO2847" s="171"/>
      <c r="AP2847" s="61"/>
      <c r="AQ2847" s="61"/>
      <c r="AR2847" s="61"/>
      <c r="AS2847" s="61"/>
      <c r="AT2847" s="61"/>
      <c r="AU2847" s="61"/>
      <c r="AV2847" s="61"/>
      <c r="AW2847" s="61"/>
      <c r="AX2847" s="61"/>
      <c r="AY2847" s="61"/>
      <c r="AZ2847" s="61"/>
      <c r="BA2847" s="61"/>
    </row>
    <row r="2848" spans="39:53" x14ac:dyDescent="0.2">
      <c r="AM2848" s="61"/>
      <c r="AN2848" s="61"/>
      <c r="AO2848" s="171"/>
      <c r="AP2848" s="61"/>
      <c r="AQ2848" s="61"/>
      <c r="AR2848" s="61"/>
      <c r="AS2848" s="61"/>
      <c r="AT2848" s="61"/>
      <c r="AU2848" s="61"/>
      <c r="AV2848" s="61"/>
      <c r="AW2848" s="61"/>
      <c r="AX2848" s="61"/>
      <c r="AY2848" s="61"/>
      <c r="AZ2848" s="61"/>
      <c r="BA2848" s="61"/>
    </row>
    <row r="2849" spans="39:53" x14ac:dyDescent="0.2">
      <c r="AM2849" s="61"/>
      <c r="AN2849" s="61"/>
      <c r="AO2849" s="171"/>
      <c r="AP2849" s="61"/>
      <c r="AQ2849" s="61"/>
      <c r="AR2849" s="61"/>
      <c r="AS2849" s="61"/>
      <c r="AT2849" s="61"/>
      <c r="AU2849" s="61"/>
      <c r="AV2849" s="61"/>
      <c r="AW2849" s="61"/>
      <c r="AX2849" s="61"/>
      <c r="AY2849" s="61"/>
      <c r="AZ2849" s="61"/>
      <c r="BA2849" s="61"/>
    </row>
    <row r="2850" spans="39:53" x14ac:dyDescent="0.2">
      <c r="AM2850" s="61"/>
      <c r="AN2850" s="61"/>
      <c r="AO2850" s="171"/>
      <c r="AP2850" s="61"/>
      <c r="AQ2850" s="61"/>
      <c r="AR2850" s="61"/>
      <c r="AS2850" s="61"/>
      <c r="AT2850" s="61"/>
      <c r="AU2850" s="61"/>
      <c r="AV2850" s="61"/>
      <c r="AW2850" s="61"/>
      <c r="AX2850" s="61"/>
      <c r="AY2850" s="61"/>
      <c r="AZ2850" s="61"/>
      <c r="BA2850" s="61"/>
    </row>
    <row r="2851" spans="39:53" x14ac:dyDescent="0.2">
      <c r="AM2851" s="61"/>
      <c r="AN2851" s="61"/>
      <c r="AO2851" s="171"/>
      <c r="AP2851" s="61"/>
      <c r="AQ2851" s="61"/>
      <c r="AR2851" s="61"/>
      <c r="AS2851" s="61"/>
      <c r="AT2851" s="61"/>
      <c r="AU2851" s="61"/>
      <c r="AV2851" s="61"/>
      <c r="AW2851" s="61"/>
      <c r="AX2851" s="61"/>
      <c r="AY2851" s="61"/>
      <c r="AZ2851" s="61"/>
      <c r="BA2851" s="61"/>
    </row>
    <row r="2852" spans="39:53" x14ac:dyDescent="0.2">
      <c r="AM2852" s="61"/>
      <c r="AN2852" s="61"/>
      <c r="AO2852" s="171"/>
      <c r="AP2852" s="61"/>
      <c r="AQ2852" s="61"/>
      <c r="AR2852" s="61"/>
      <c r="AS2852" s="61"/>
      <c r="AT2852" s="61"/>
      <c r="AU2852" s="61"/>
      <c r="AV2852" s="61"/>
      <c r="AW2852" s="61"/>
      <c r="AX2852" s="61"/>
      <c r="AY2852" s="61"/>
      <c r="AZ2852" s="61"/>
      <c r="BA2852" s="61"/>
    </row>
    <row r="2853" spans="39:53" x14ac:dyDescent="0.2">
      <c r="AM2853" s="61"/>
      <c r="AN2853" s="61"/>
      <c r="AO2853" s="171"/>
      <c r="AP2853" s="61"/>
      <c r="AQ2853" s="61"/>
      <c r="AR2853" s="61"/>
      <c r="AS2853" s="61"/>
      <c r="AT2853" s="61"/>
      <c r="AU2853" s="61"/>
      <c r="AV2853" s="61"/>
      <c r="AW2853" s="61"/>
      <c r="AX2853" s="61"/>
      <c r="AY2853" s="61"/>
      <c r="AZ2853" s="61"/>
      <c r="BA2853" s="61"/>
    </row>
    <row r="2854" spans="39:53" x14ac:dyDescent="0.2">
      <c r="AM2854" s="61"/>
      <c r="AN2854" s="61"/>
      <c r="AO2854" s="171"/>
      <c r="AP2854" s="61"/>
      <c r="AQ2854" s="61"/>
      <c r="AR2854" s="61"/>
      <c r="AS2854" s="61"/>
      <c r="AT2854" s="61"/>
      <c r="AU2854" s="61"/>
      <c r="AV2854" s="61"/>
      <c r="AW2854" s="61"/>
      <c r="AX2854" s="61"/>
      <c r="AY2854" s="61"/>
      <c r="AZ2854" s="61"/>
      <c r="BA2854" s="61"/>
    </row>
    <row r="2855" spans="39:53" x14ac:dyDescent="0.2">
      <c r="AM2855" s="61"/>
      <c r="AN2855" s="61"/>
      <c r="AO2855" s="171"/>
      <c r="AP2855" s="61"/>
      <c r="AQ2855" s="61"/>
      <c r="AR2855" s="61"/>
      <c r="AS2855" s="61"/>
      <c r="AT2855" s="61"/>
      <c r="AU2855" s="61"/>
      <c r="AV2855" s="61"/>
      <c r="AW2855" s="61"/>
      <c r="AX2855" s="61"/>
      <c r="AY2855" s="61"/>
      <c r="AZ2855" s="61"/>
      <c r="BA2855" s="61"/>
    </row>
    <row r="2856" spans="39:53" x14ac:dyDescent="0.2">
      <c r="AM2856" s="61"/>
      <c r="AN2856" s="61"/>
      <c r="AO2856" s="171"/>
      <c r="AP2856" s="61"/>
      <c r="AQ2856" s="61"/>
      <c r="AR2856" s="61"/>
      <c r="AS2856" s="61"/>
      <c r="AT2856" s="61"/>
      <c r="AU2856" s="61"/>
      <c r="AV2856" s="61"/>
      <c r="AW2856" s="61"/>
      <c r="AX2856" s="61"/>
      <c r="AY2856" s="61"/>
      <c r="AZ2856" s="61"/>
      <c r="BA2856" s="61"/>
    </row>
    <row r="2857" spans="39:53" x14ac:dyDescent="0.2">
      <c r="AM2857" s="61"/>
      <c r="AN2857" s="61"/>
      <c r="AO2857" s="171"/>
      <c r="AP2857" s="61"/>
      <c r="AQ2857" s="61"/>
      <c r="AR2857" s="61"/>
      <c r="AS2857" s="61"/>
      <c r="AT2857" s="61"/>
      <c r="AU2857" s="61"/>
      <c r="AV2857" s="61"/>
      <c r="AW2857" s="61"/>
      <c r="AX2857" s="61"/>
      <c r="AY2857" s="61"/>
      <c r="AZ2857" s="61"/>
      <c r="BA2857" s="61"/>
    </row>
    <row r="2858" spans="39:53" x14ac:dyDescent="0.2">
      <c r="AM2858" s="61"/>
      <c r="AN2858" s="61"/>
      <c r="AO2858" s="171"/>
      <c r="AP2858" s="61"/>
      <c r="AQ2858" s="61"/>
      <c r="AR2858" s="61"/>
      <c r="AS2858" s="61"/>
      <c r="AT2858" s="61"/>
      <c r="AU2858" s="61"/>
      <c r="AV2858" s="61"/>
      <c r="AW2858" s="61"/>
      <c r="AX2858" s="61"/>
      <c r="AY2858" s="61"/>
      <c r="AZ2858" s="61"/>
      <c r="BA2858" s="61"/>
    </row>
    <row r="2859" spans="39:53" x14ac:dyDescent="0.2">
      <c r="AM2859" s="61"/>
      <c r="AN2859" s="61"/>
      <c r="AO2859" s="171"/>
      <c r="AP2859" s="61"/>
      <c r="AQ2859" s="61"/>
      <c r="AR2859" s="61"/>
      <c r="AS2859" s="61"/>
      <c r="AT2859" s="61"/>
      <c r="AU2859" s="61"/>
      <c r="AV2859" s="61"/>
      <c r="AW2859" s="61"/>
      <c r="AX2859" s="61"/>
      <c r="AY2859" s="61"/>
      <c r="AZ2859" s="61"/>
      <c r="BA2859" s="61"/>
    </row>
    <row r="2860" spans="39:53" x14ac:dyDescent="0.2">
      <c r="AM2860" s="61"/>
      <c r="AN2860" s="61"/>
      <c r="AO2860" s="171"/>
      <c r="AP2860" s="61"/>
      <c r="AQ2860" s="61"/>
      <c r="AR2860" s="61"/>
      <c r="AS2860" s="61"/>
      <c r="AT2860" s="61"/>
      <c r="AU2860" s="61"/>
      <c r="AV2860" s="61"/>
      <c r="AW2860" s="61"/>
      <c r="AX2860" s="61"/>
      <c r="AY2860" s="61"/>
      <c r="AZ2860" s="61"/>
      <c r="BA2860" s="61"/>
    </row>
    <row r="2861" spans="39:53" x14ac:dyDescent="0.2">
      <c r="AM2861" s="61"/>
      <c r="AN2861" s="61"/>
      <c r="AO2861" s="171"/>
      <c r="AP2861" s="61"/>
      <c r="AQ2861" s="61"/>
      <c r="AR2861" s="61"/>
      <c r="AS2861" s="61"/>
      <c r="AT2861" s="61"/>
      <c r="AU2861" s="61"/>
      <c r="AV2861" s="61"/>
      <c r="AW2861" s="61"/>
      <c r="AX2861" s="61"/>
      <c r="AY2861" s="61"/>
      <c r="AZ2861" s="61"/>
      <c r="BA2861" s="61"/>
    </row>
    <row r="2862" spans="39:53" x14ac:dyDescent="0.2">
      <c r="AM2862" s="61"/>
      <c r="AN2862" s="61"/>
      <c r="AO2862" s="171"/>
      <c r="AP2862" s="61"/>
      <c r="AQ2862" s="61"/>
      <c r="AR2862" s="61"/>
      <c r="AS2862" s="61"/>
      <c r="AT2862" s="61"/>
      <c r="AU2862" s="61"/>
      <c r="AV2862" s="61"/>
      <c r="AW2862" s="61"/>
      <c r="AX2862" s="61"/>
      <c r="AY2862" s="61"/>
      <c r="AZ2862" s="61"/>
      <c r="BA2862" s="61"/>
    </row>
    <row r="2863" spans="39:53" x14ac:dyDescent="0.2">
      <c r="AM2863" s="61"/>
      <c r="AN2863" s="61"/>
      <c r="AO2863" s="171"/>
      <c r="AP2863" s="61"/>
      <c r="AQ2863" s="61"/>
      <c r="AR2863" s="61"/>
      <c r="AS2863" s="61"/>
      <c r="AT2863" s="61"/>
      <c r="AU2863" s="61"/>
      <c r="AV2863" s="61"/>
      <c r="AW2863" s="61"/>
      <c r="AX2863" s="61"/>
      <c r="AY2863" s="61"/>
      <c r="AZ2863" s="61"/>
      <c r="BA2863" s="61"/>
    </row>
    <row r="2864" spans="39:53" x14ac:dyDescent="0.2">
      <c r="AM2864" s="61"/>
      <c r="AN2864" s="61"/>
      <c r="AO2864" s="171"/>
      <c r="AP2864" s="61"/>
      <c r="AQ2864" s="61"/>
      <c r="AR2864" s="61"/>
      <c r="AS2864" s="61"/>
      <c r="AT2864" s="61"/>
      <c r="AU2864" s="61"/>
      <c r="AV2864" s="61"/>
      <c r="AW2864" s="61"/>
      <c r="AX2864" s="61"/>
      <c r="AY2864" s="61"/>
      <c r="AZ2864" s="61"/>
      <c r="BA2864" s="61"/>
    </row>
    <row r="2865" spans="39:53" x14ac:dyDescent="0.2">
      <c r="AM2865" s="61"/>
      <c r="AN2865" s="61"/>
      <c r="AO2865" s="171"/>
      <c r="AP2865" s="61"/>
      <c r="AQ2865" s="61"/>
      <c r="AR2865" s="61"/>
      <c r="AS2865" s="61"/>
      <c r="AT2865" s="61"/>
      <c r="AU2865" s="61"/>
      <c r="AV2865" s="61"/>
      <c r="AW2865" s="61"/>
      <c r="AX2865" s="61"/>
      <c r="AY2865" s="61"/>
      <c r="AZ2865" s="61"/>
      <c r="BA2865" s="61"/>
    </row>
    <row r="2866" spans="39:53" x14ac:dyDescent="0.2">
      <c r="AM2866" s="61"/>
      <c r="AN2866" s="61"/>
      <c r="AO2866" s="171"/>
      <c r="AP2866" s="61"/>
      <c r="AQ2866" s="61"/>
      <c r="AR2866" s="61"/>
      <c r="AS2866" s="61"/>
      <c r="AT2866" s="61"/>
      <c r="AU2866" s="61"/>
      <c r="AV2866" s="61"/>
      <c r="AW2866" s="61"/>
      <c r="AX2866" s="61"/>
      <c r="AY2866" s="61"/>
      <c r="AZ2866" s="61"/>
      <c r="BA2866" s="61"/>
    </row>
    <row r="2867" spans="39:53" x14ac:dyDescent="0.2">
      <c r="AM2867" s="61"/>
      <c r="AN2867" s="61"/>
      <c r="AO2867" s="171"/>
      <c r="AP2867" s="61"/>
      <c r="AQ2867" s="61"/>
      <c r="AR2867" s="61"/>
      <c r="AS2867" s="61"/>
      <c r="AT2867" s="61"/>
      <c r="AU2867" s="61"/>
      <c r="AV2867" s="61"/>
      <c r="AW2867" s="61"/>
      <c r="AX2867" s="61"/>
      <c r="AY2867" s="61"/>
      <c r="AZ2867" s="61"/>
      <c r="BA2867" s="61"/>
    </row>
    <row r="2868" spans="39:53" x14ac:dyDescent="0.2">
      <c r="AM2868" s="61"/>
      <c r="AN2868" s="61"/>
      <c r="AO2868" s="171"/>
      <c r="AP2868" s="61"/>
      <c r="AQ2868" s="61"/>
      <c r="AR2868" s="61"/>
      <c r="AS2868" s="61"/>
      <c r="AT2868" s="61"/>
      <c r="AU2868" s="61"/>
      <c r="AV2868" s="61"/>
      <c r="AW2868" s="61"/>
      <c r="AX2868" s="61"/>
      <c r="AY2868" s="61"/>
      <c r="AZ2868" s="61"/>
      <c r="BA2868" s="61"/>
    </row>
    <row r="2869" spans="39:53" x14ac:dyDescent="0.2">
      <c r="AM2869" s="61"/>
      <c r="AN2869" s="61"/>
      <c r="AO2869" s="171"/>
      <c r="AP2869" s="61"/>
      <c r="AQ2869" s="61"/>
      <c r="AR2869" s="61"/>
      <c r="AS2869" s="61"/>
      <c r="AT2869" s="61"/>
      <c r="AU2869" s="61"/>
      <c r="AV2869" s="61"/>
      <c r="AW2869" s="61"/>
      <c r="AX2869" s="61"/>
      <c r="AY2869" s="61"/>
      <c r="AZ2869" s="61"/>
      <c r="BA2869" s="61"/>
    </row>
    <row r="2870" spans="39:53" x14ac:dyDescent="0.2">
      <c r="AM2870" s="61"/>
      <c r="AN2870" s="61"/>
      <c r="AO2870" s="171"/>
      <c r="AP2870" s="61"/>
      <c r="AQ2870" s="61"/>
      <c r="AR2870" s="61"/>
      <c r="AS2870" s="61"/>
      <c r="AT2870" s="61"/>
      <c r="AU2870" s="61"/>
      <c r="AV2870" s="61"/>
      <c r="AW2870" s="61"/>
      <c r="AX2870" s="61"/>
      <c r="AY2870" s="61"/>
      <c r="AZ2870" s="61"/>
      <c r="BA2870" s="61"/>
    </row>
    <row r="2871" spans="39:53" x14ac:dyDescent="0.2">
      <c r="AM2871" s="61"/>
      <c r="AN2871" s="61"/>
      <c r="AO2871" s="171"/>
      <c r="AP2871" s="61"/>
      <c r="AQ2871" s="61"/>
      <c r="AR2871" s="61"/>
      <c r="AS2871" s="61"/>
      <c r="AT2871" s="61"/>
      <c r="AU2871" s="61"/>
      <c r="AV2871" s="61"/>
      <c r="AW2871" s="61"/>
      <c r="AX2871" s="61"/>
      <c r="AY2871" s="61"/>
      <c r="AZ2871" s="61"/>
      <c r="BA2871" s="61"/>
    </row>
    <row r="2872" spans="39:53" x14ac:dyDescent="0.2">
      <c r="AM2872" s="61"/>
      <c r="AN2872" s="61"/>
      <c r="AO2872" s="171"/>
      <c r="AP2872" s="61"/>
      <c r="AQ2872" s="61"/>
      <c r="AR2872" s="61"/>
      <c r="AS2872" s="61"/>
      <c r="AT2872" s="61"/>
      <c r="AU2872" s="61"/>
      <c r="AV2872" s="61"/>
      <c r="AW2872" s="61"/>
      <c r="AX2872" s="61"/>
      <c r="AY2872" s="61"/>
      <c r="AZ2872" s="61"/>
      <c r="BA2872" s="61"/>
    </row>
    <row r="2873" spans="39:53" x14ac:dyDescent="0.2">
      <c r="AM2873" s="61"/>
      <c r="AN2873" s="61"/>
      <c r="AO2873" s="171"/>
      <c r="AP2873" s="61"/>
      <c r="AQ2873" s="61"/>
      <c r="AR2873" s="61"/>
      <c r="AS2873" s="61"/>
      <c r="AT2873" s="61"/>
      <c r="AU2873" s="61"/>
      <c r="AV2873" s="61"/>
      <c r="AW2873" s="61"/>
      <c r="AX2873" s="61"/>
      <c r="AY2873" s="61"/>
      <c r="AZ2873" s="61"/>
      <c r="BA2873" s="61"/>
    </row>
    <row r="2874" spans="39:53" x14ac:dyDescent="0.2">
      <c r="AM2874" s="61"/>
      <c r="AN2874" s="61"/>
      <c r="AO2874" s="171"/>
      <c r="AP2874" s="61"/>
      <c r="AQ2874" s="61"/>
      <c r="AR2874" s="61"/>
      <c r="AS2874" s="61"/>
      <c r="AT2874" s="61"/>
      <c r="AU2874" s="61"/>
      <c r="AV2874" s="61"/>
      <c r="AW2874" s="61"/>
      <c r="AX2874" s="61"/>
      <c r="AY2874" s="61"/>
      <c r="AZ2874" s="61"/>
      <c r="BA2874" s="61"/>
    </row>
    <row r="2875" spans="39:53" x14ac:dyDescent="0.2">
      <c r="AM2875" s="61"/>
      <c r="AN2875" s="61"/>
      <c r="AO2875" s="171"/>
      <c r="AP2875" s="61"/>
      <c r="AQ2875" s="61"/>
      <c r="AR2875" s="61"/>
      <c r="AS2875" s="61"/>
      <c r="AT2875" s="61"/>
      <c r="AU2875" s="61"/>
      <c r="AV2875" s="61"/>
      <c r="AW2875" s="61"/>
      <c r="AX2875" s="61"/>
      <c r="AY2875" s="61"/>
      <c r="AZ2875" s="61"/>
      <c r="BA2875" s="61"/>
    </row>
    <row r="2876" spans="39:53" x14ac:dyDescent="0.2">
      <c r="AM2876" s="61"/>
      <c r="AN2876" s="61"/>
      <c r="AO2876" s="171"/>
      <c r="AP2876" s="61"/>
      <c r="AQ2876" s="61"/>
      <c r="AR2876" s="61"/>
      <c r="AS2876" s="61"/>
      <c r="AT2876" s="61"/>
      <c r="AU2876" s="61"/>
      <c r="AV2876" s="61"/>
      <c r="AW2876" s="61"/>
      <c r="AX2876" s="61"/>
      <c r="AY2876" s="61"/>
      <c r="AZ2876" s="61"/>
      <c r="BA2876" s="61"/>
    </row>
    <row r="2877" spans="39:53" x14ac:dyDescent="0.2">
      <c r="AM2877" s="61"/>
      <c r="AN2877" s="61"/>
      <c r="AO2877" s="171"/>
      <c r="AP2877" s="61"/>
      <c r="AQ2877" s="61"/>
      <c r="AR2877" s="61"/>
      <c r="AS2877" s="61"/>
      <c r="AT2877" s="61"/>
      <c r="AU2877" s="61"/>
      <c r="AV2877" s="61"/>
      <c r="AW2877" s="61"/>
      <c r="AX2877" s="61"/>
      <c r="AY2877" s="61"/>
      <c r="AZ2877" s="61"/>
      <c r="BA2877" s="61"/>
    </row>
    <row r="2878" spans="39:53" x14ac:dyDescent="0.2">
      <c r="AM2878" s="61"/>
      <c r="AN2878" s="61"/>
      <c r="AO2878" s="171"/>
      <c r="AP2878" s="61"/>
      <c r="AQ2878" s="61"/>
      <c r="AR2878" s="61"/>
      <c r="AS2878" s="61"/>
      <c r="AT2878" s="61"/>
      <c r="AU2878" s="61"/>
      <c r="AV2878" s="61"/>
      <c r="AW2878" s="61"/>
      <c r="AX2878" s="61"/>
      <c r="AY2878" s="61"/>
      <c r="AZ2878" s="61"/>
      <c r="BA2878" s="61"/>
    </row>
    <row r="2879" spans="39:53" x14ac:dyDescent="0.2">
      <c r="AM2879" s="61"/>
      <c r="AN2879" s="61"/>
      <c r="AO2879" s="171"/>
      <c r="AP2879" s="61"/>
      <c r="AQ2879" s="61"/>
      <c r="AR2879" s="61"/>
      <c r="AS2879" s="61"/>
      <c r="AT2879" s="61"/>
      <c r="AU2879" s="61"/>
      <c r="AV2879" s="61"/>
      <c r="AW2879" s="61"/>
      <c r="AX2879" s="61"/>
      <c r="AY2879" s="61"/>
      <c r="AZ2879" s="61"/>
      <c r="BA2879" s="61"/>
    </row>
    <row r="2880" spans="39:53" x14ac:dyDescent="0.2">
      <c r="AM2880" s="61"/>
      <c r="AN2880" s="61"/>
      <c r="AO2880" s="171"/>
      <c r="AP2880" s="61"/>
      <c r="AQ2880" s="61"/>
      <c r="AR2880" s="61"/>
      <c r="AS2880" s="61"/>
      <c r="AT2880" s="61"/>
      <c r="AU2880" s="61"/>
      <c r="AV2880" s="61"/>
      <c r="AW2880" s="61"/>
      <c r="AX2880" s="61"/>
      <c r="AY2880" s="61"/>
      <c r="AZ2880" s="61"/>
      <c r="BA2880" s="61"/>
    </row>
    <row r="2881" spans="39:53" x14ac:dyDescent="0.2">
      <c r="AM2881" s="61"/>
      <c r="AN2881" s="61"/>
      <c r="AO2881" s="171"/>
      <c r="AP2881" s="61"/>
      <c r="AQ2881" s="61"/>
      <c r="AR2881" s="61"/>
      <c r="AS2881" s="61"/>
      <c r="AT2881" s="61"/>
      <c r="AU2881" s="61"/>
      <c r="AV2881" s="61"/>
      <c r="AW2881" s="61"/>
      <c r="AX2881" s="61"/>
      <c r="AY2881" s="61"/>
      <c r="AZ2881" s="61"/>
      <c r="BA2881" s="61"/>
    </row>
    <row r="2882" spans="39:53" x14ac:dyDescent="0.2">
      <c r="AM2882" s="61"/>
      <c r="AN2882" s="61"/>
      <c r="AO2882" s="171"/>
      <c r="AP2882" s="61"/>
      <c r="AQ2882" s="61"/>
      <c r="AR2882" s="61"/>
      <c r="AS2882" s="61"/>
      <c r="AT2882" s="61"/>
      <c r="AU2882" s="61"/>
      <c r="AV2882" s="61"/>
      <c r="AW2882" s="61"/>
      <c r="AX2882" s="61"/>
      <c r="AY2882" s="61"/>
      <c r="AZ2882" s="61"/>
      <c r="BA2882" s="61"/>
    </row>
    <row r="2883" spans="39:53" x14ac:dyDescent="0.2">
      <c r="AM2883" s="61"/>
      <c r="AN2883" s="61"/>
      <c r="AO2883" s="171"/>
      <c r="AP2883" s="61"/>
      <c r="AQ2883" s="61"/>
      <c r="AR2883" s="61"/>
      <c r="AS2883" s="61"/>
      <c r="AT2883" s="61"/>
      <c r="AU2883" s="61"/>
      <c r="AV2883" s="61"/>
      <c r="AW2883" s="61"/>
      <c r="AX2883" s="61"/>
      <c r="AY2883" s="61"/>
      <c r="AZ2883" s="61"/>
      <c r="BA2883" s="61"/>
    </row>
    <row r="2884" spans="39:53" x14ac:dyDescent="0.2">
      <c r="AM2884" s="61"/>
      <c r="AN2884" s="61"/>
      <c r="AO2884" s="171"/>
      <c r="AP2884" s="61"/>
      <c r="AQ2884" s="61"/>
      <c r="AR2884" s="61"/>
      <c r="AS2884" s="61"/>
      <c r="AT2884" s="61"/>
      <c r="AU2884" s="61"/>
      <c r="AV2884" s="61"/>
      <c r="AW2884" s="61"/>
      <c r="AX2884" s="61"/>
      <c r="AY2884" s="61"/>
      <c r="AZ2884" s="61"/>
      <c r="BA2884" s="61"/>
    </row>
    <row r="2885" spans="39:53" x14ac:dyDescent="0.2">
      <c r="AM2885" s="61"/>
      <c r="AN2885" s="61"/>
      <c r="AO2885" s="171"/>
      <c r="AP2885" s="61"/>
      <c r="AQ2885" s="61"/>
      <c r="AR2885" s="61"/>
      <c r="AS2885" s="61"/>
      <c r="AT2885" s="61"/>
      <c r="AU2885" s="61"/>
      <c r="AV2885" s="61"/>
      <c r="AW2885" s="61"/>
      <c r="AX2885" s="61"/>
      <c r="AY2885" s="61"/>
      <c r="AZ2885" s="61"/>
      <c r="BA2885" s="61"/>
    </row>
    <row r="2886" spans="39:53" x14ac:dyDescent="0.2">
      <c r="AM2886" s="61"/>
      <c r="AN2886" s="61"/>
      <c r="AO2886" s="171"/>
      <c r="AP2886" s="61"/>
      <c r="AQ2886" s="61"/>
      <c r="AR2886" s="61"/>
      <c r="AS2886" s="61"/>
      <c r="AT2886" s="61"/>
      <c r="AU2886" s="61"/>
      <c r="AV2886" s="61"/>
      <c r="AW2886" s="61"/>
      <c r="AX2886" s="61"/>
      <c r="AY2886" s="61"/>
      <c r="AZ2886" s="61"/>
      <c r="BA2886" s="61"/>
    </row>
    <row r="2887" spans="39:53" x14ac:dyDescent="0.2">
      <c r="AM2887" s="61"/>
      <c r="AN2887" s="61"/>
      <c r="AO2887" s="171"/>
      <c r="AP2887" s="61"/>
      <c r="AQ2887" s="61"/>
      <c r="AR2887" s="61"/>
      <c r="AS2887" s="61"/>
      <c r="AT2887" s="61"/>
      <c r="AU2887" s="61"/>
      <c r="AV2887" s="61"/>
      <c r="AW2887" s="61"/>
      <c r="AX2887" s="61"/>
      <c r="AY2887" s="61"/>
      <c r="AZ2887" s="61"/>
      <c r="BA2887" s="61"/>
    </row>
    <row r="2888" spans="39:53" x14ac:dyDescent="0.2">
      <c r="AM2888" s="61"/>
      <c r="AN2888" s="61"/>
      <c r="AO2888" s="171"/>
      <c r="AP2888" s="61"/>
      <c r="AQ2888" s="61"/>
      <c r="AR2888" s="61"/>
      <c r="AS2888" s="61"/>
      <c r="AT2888" s="61"/>
      <c r="AU2888" s="61"/>
      <c r="AV2888" s="61"/>
      <c r="AW2888" s="61"/>
      <c r="AX2888" s="61"/>
      <c r="AY2888" s="61"/>
      <c r="AZ2888" s="61"/>
      <c r="BA2888" s="61"/>
    </row>
    <row r="2889" spans="39:53" x14ac:dyDescent="0.2">
      <c r="AM2889" s="61"/>
      <c r="AN2889" s="61"/>
      <c r="AO2889" s="171"/>
      <c r="AP2889" s="61"/>
      <c r="AQ2889" s="61"/>
      <c r="AR2889" s="61"/>
      <c r="AS2889" s="61"/>
      <c r="AT2889" s="61"/>
      <c r="AU2889" s="61"/>
      <c r="AV2889" s="61"/>
      <c r="AW2889" s="61"/>
      <c r="AX2889" s="61"/>
      <c r="AY2889" s="61"/>
      <c r="AZ2889" s="61"/>
      <c r="BA2889" s="61"/>
    </row>
    <row r="2890" spans="39:53" x14ac:dyDescent="0.2">
      <c r="AM2890" s="61"/>
      <c r="AN2890" s="61"/>
      <c r="AO2890" s="171"/>
      <c r="AP2890" s="61"/>
      <c r="AQ2890" s="61"/>
      <c r="AR2890" s="61"/>
      <c r="AS2890" s="61"/>
      <c r="AT2890" s="61"/>
      <c r="AU2890" s="61"/>
      <c r="AV2890" s="61"/>
      <c r="AW2890" s="61"/>
      <c r="AX2890" s="61"/>
      <c r="AY2890" s="61"/>
      <c r="AZ2890" s="61"/>
      <c r="BA2890" s="61"/>
    </row>
    <row r="2891" spans="39:53" x14ac:dyDescent="0.2">
      <c r="AM2891" s="61"/>
      <c r="AN2891" s="61"/>
      <c r="AO2891" s="171"/>
      <c r="AP2891" s="61"/>
      <c r="AQ2891" s="61"/>
      <c r="AR2891" s="61"/>
      <c r="AS2891" s="61"/>
      <c r="AT2891" s="61"/>
      <c r="AU2891" s="61"/>
      <c r="AV2891" s="61"/>
      <c r="AW2891" s="61"/>
      <c r="AX2891" s="61"/>
      <c r="AY2891" s="61"/>
      <c r="AZ2891" s="61"/>
      <c r="BA2891" s="61"/>
    </row>
    <row r="2892" spans="39:53" x14ac:dyDescent="0.2">
      <c r="AM2892" s="61"/>
      <c r="AN2892" s="61"/>
      <c r="AO2892" s="171"/>
      <c r="AP2892" s="61"/>
      <c r="AQ2892" s="61"/>
      <c r="AR2892" s="61"/>
      <c r="AS2892" s="61"/>
      <c r="AT2892" s="61"/>
      <c r="AU2892" s="61"/>
      <c r="AV2892" s="61"/>
      <c r="AW2892" s="61"/>
      <c r="AX2892" s="61"/>
      <c r="AY2892" s="61"/>
      <c r="AZ2892" s="61"/>
      <c r="BA2892" s="61"/>
    </row>
    <row r="2893" spans="39:53" x14ac:dyDescent="0.2">
      <c r="AM2893" s="61"/>
      <c r="AN2893" s="61"/>
      <c r="AO2893" s="171"/>
      <c r="AP2893" s="61"/>
      <c r="AQ2893" s="61"/>
      <c r="AR2893" s="61"/>
      <c r="AS2893" s="61"/>
      <c r="AT2893" s="61"/>
      <c r="AU2893" s="61"/>
      <c r="AV2893" s="61"/>
      <c r="AW2893" s="61"/>
      <c r="AX2893" s="61"/>
      <c r="AY2893" s="61"/>
      <c r="AZ2893" s="61"/>
      <c r="BA2893" s="61"/>
    </row>
    <row r="2894" spans="39:53" x14ac:dyDescent="0.2">
      <c r="AM2894" s="61"/>
      <c r="AN2894" s="61"/>
      <c r="AO2894" s="171"/>
      <c r="AP2894" s="61"/>
      <c r="AQ2894" s="61"/>
      <c r="AR2894" s="61"/>
      <c r="AS2894" s="61"/>
      <c r="AT2894" s="61"/>
      <c r="AU2894" s="61"/>
      <c r="AV2894" s="61"/>
      <c r="AW2894" s="61"/>
      <c r="AX2894" s="61"/>
      <c r="AY2894" s="61"/>
      <c r="AZ2894" s="61"/>
      <c r="BA2894" s="61"/>
    </row>
    <row r="2895" spans="39:53" x14ac:dyDescent="0.2">
      <c r="AM2895" s="61"/>
      <c r="AN2895" s="61"/>
      <c r="AO2895" s="171"/>
      <c r="AP2895" s="61"/>
      <c r="AQ2895" s="61"/>
      <c r="AR2895" s="61"/>
      <c r="AS2895" s="61"/>
      <c r="AT2895" s="61"/>
      <c r="AU2895" s="61"/>
      <c r="AV2895" s="61"/>
      <c r="AW2895" s="61"/>
      <c r="AX2895" s="61"/>
      <c r="AY2895" s="61"/>
      <c r="AZ2895" s="61"/>
      <c r="BA2895" s="61"/>
    </row>
    <row r="2896" spans="39:53" x14ac:dyDescent="0.2">
      <c r="AM2896" s="61"/>
      <c r="AN2896" s="61"/>
      <c r="AO2896" s="171"/>
      <c r="AP2896" s="61"/>
      <c r="AQ2896" s="61"/>
      <c r="AR2896" s="61"/>
      <c r="AS2896" s="61"/>
      <c r="AT2896" s="61"/>
      <c r="AU2896" s="61"/>
      <c r="AV2896" s="61"/>
      <c r="AW2896" s="61"/>
      <c r="AX2896" s="61"/>
      <c r="AY2896" s="61"/>
      <c r="AZ2896" s="61"/>
      <c r="BA2896" s="61"/>
    </row>
    <row r="2897" spans="39:53" x14ac:dyDescent="0.2">
      <c r="AM2897" s="61"/>
      <c r="AN2897" s="61"/>
      <c r="AO2897" s="171"/>
      <c r="AP2897" s="61"/>
      <c r="AQ2897" s="61"/>
      <c r="AR2897" s="61"/>
      <c r="AS2897" s="61"/>
      <c r="AT2897" s="61"/>
      <c r="AU2897" s="61"/>
      <c r="AV2897" s="61"/>
      <c r="AW2897" s="61"/>
      <c r="AX2897" s="61"/>
      <c r="AY2897" s="61"/>
      <c r="AZ2897" s="61"/>
      <c r="BA2897" s="61"/>
    </row>
    <row r="2898" spans="39:53" x14ac:dyDescent="0.2">
      <c r="AM2898" s="61"/>
      <c r="AN2898" s="61"/>
      <c r="AO2898" s="171"/>
      <c r="AP2898" s="61"/>
      <c r="AQ2898" s="61"/>
      <c r="AR2898" s="61"/>
      <c r="AS2898" s="61"/>
      <c r="AT2898" s="61"/>
      <c r="AU2898" s="61"/>
      <c r="AV2898" s="61"/>
      <c r="AW2898" s="61"/>
      <c r="AX2898" s="61"/>
      <c r="AY2898" s="61"/>
      <c r="AZ2898" s="61"/>
      <c r="BA2898" s="61"/>
    </row>
    <row r="2899" spans="39:53" x14ac:dyDescent="0.2">
      <c r="AM2899" s="61"/>
      <c r="AN2899" s="61"/>
      <c r="AO2899" s="171"/>
      <c r="AP2899" s="61"/>
      <c r="AQ2899" s="61"/>
      <c r="AR2899" s="61"/>
      <c r="AS2899" s="61"/>
      <c r="AT2899" s="61"/>
      <c r="AU2899" s="61"/>
      <c r="AV2899" s="61"/>
      <c r="AW2899" s="61"/>
      <c r="AX2899" s="61"/>
      <c r="AY2899" s="61"/>
      <c r="AZ2899" s="61"/>
      <c r="BA2899" s="61"/>
    </row>
    <row r="2900" spans="39:53" x14ac:dyDescent="0.2">
      <c r="AM2900" s="61"/>
      <c r="AN2900" s="61"/>
      <c r="AO2900" s="171"/>
      <c r="AP2900" s="61"/>
      <c r="AQ2900" s="61"/>
      <c r="AR2900" s="61"/>
      <c r="AS2900" s="61"/>
      <c r="AT2900" s="61"/>
      <c r="AU2900" s="61"/>
      <c r="AV2900" s="61"/>
      <c r="AW2900" s="61"/>
      <c r="AX2900" s="61"/>
      <c r="AY2900" s="61"/>
      <c r="AZ2900" s="61"/>
      <c r="BA2900" s="61"/>
    </row>
    <row r="2901" spans="39:53" x14ac:dyDescent="0.2">
      <c r="AM2901" s="61"/>
      <c r="AN2901" s="61"/>
      <c r="AO2901" s="171"/>
      <c r="AP2901" s="61"/>
      <c r="AQ2901" s="61"/>
      <c r="AR2901" s="61"/>
      <c r="AS2901" s="61"/>
      <c r="AT2901" s="61"/>
      <c r="AU2901" s="61"/>
      <c r="AV2901" s="61"/>
      <c r="AW2901" s="61"/>
      <c r="AX2901" s="61"/>
      <c r="AY2901" s="61"/>
      <c r="AZ2901" s="61"/>
      <c r="BA2901" s="61"/>
    </row>
    <row r="2902" spans="39:53" x14ac:dyDescent="0.2">
      <c r="AM2902" s="61"/>
      <c r="AN2902" s="61"/>
      <c r="AO2902" s="171"/>
      <c r="AP2902" s="61"/>
      <c r="AQ2902" s="61"/>
      <c r="AR2902" s="61"/>
      <c r="AS2902" s="61"/>
      <c r="AT2902" s="61"/>
      <c r="AU2902" s="61"/>
      <c r="AV2902" s="61"/>
      <c r="AW2902" s="61"/>
      <c r="AX2902" s="61"/>
      <c r="AY2902" s="61"/>
      <c r="AZ2902" s="61"/>
      <c r="BA2902" s="61"/>
    </row>
    <row r="2903" spans="39:53" x14ac:dyDescent="0.2">
      <c r="AM2903" s="61"/>
      <c r="AN2903" s="61"/>
      <c r="AO2903" s="171"/>
      <c r="AP2903" s="61"/>
      <c r="AQ2903" s="61"/>
      <c r="AR2903" s="61"/>
      <c r="AS2903" s="61"/>
      <c r="AT2903" s="61"/>
      <c r="AU2903" s="61"/>
      <c r="AV2903" s="61"/>
      <c r="AW2903" s="61"/>
      <c r="AX2903" s="61"/>
      <c r="AY2903" s="61"/>
      <c r="AZ2903" s="61"/>
      <c r="BA2903" s="61"/>
    </row>
    <row r="2904" spans="39:53" x14ac:dyDescent="0.2">
      <c r="AM2904" s="61"/>
      <c r="AN2904" s="61"/>
      <c r="AO2904" s="171"/>
      <c r="AP2904" s="61"/>
      <c r="AQ2904" s="61"/>
      <c r="AR2904" s="61"/>
      <c r="AS2904" s="61"/>
      <c r="AT2904" s="61"/>
      <c r="AU2904" s="61"/>
      <c r="AV2904" s="61"/>
      <c r="AW2904" s="61"/>
      <c r="AX2904" s="61"/>
      <c r="AY2904" s="61"/>
      <c r="AZ2904" s="61"/>
      <c r="BA2904" s="61"/>
    </row>
    <row r="2905" spans="39:53" x14ac:dyDescent="0.2">
      <c r="AM2905" s="61"/>
      <c r="AN2905" s="61"/>
      <c r="AO2905" s="171"/>
      <c r="AP2905" s="61"/>
      <c r="AQ2905" s="61"/>
      <c r="AR2905" s="61"/>
      <c r="AS2905" s="61"/>
      <c r="AT2905" s="61"/>
      <c r="AU2905" s="61"/>
      <c r="AV2905" s="61"/>
      <c r="AW2905" s="61"/>
      <c r="AX2905" s="61"/>
      <c r="AY2905" s="61"/>
      <c r="AZ2905" s="61"/>
      <c r="BA2905" s="61"/>
    </row>
    <row r="2906" spans="39:53" x14ac:dyDescent="0.2">
      <c r="AM2906" s="61"/>
      <c r="AN2906" s="61"/>
      <c r="AO2906" s="171"/>
      <c r="AP2906" s="61"/>
      <c r="AQ2906" s="61"/>
      <c r="AR2906" s="61"/>
      <c r="AS2906" s="61"/>
      <c r="AT2906" s="61"/>
      <c r="AU2906" s="61"/>
      <c r="AV2906" s="61"/>
      <c r="AW2906" s="61"/>
      <c r="AX2906" s="61"/>
      <c r="AY2906" s="61"/>
      <c r="AZ2906" s="61"/>
      <c r="BA2906" s="61"/>
    </row>
    <row r="2907" spans="39:53" x14ac:dyDescent="0.2">
      <c r="AM2907" s="61"/>
      <c r="AN2907" s="61"/>
      <c r="AO2907" s="171"/>
      <c r="AP2907" s="61"/>
      <c r="AQ2907" s="61"/>
      <c r="AR2907" s="61"/>
      <c r="AS2907" s="61"/>
      <c r="AT2907" s="61"/>
      <c r="AU2907" s="61"/>
      <c r="AV2907" s="61"/>
      <c r="AW2907" s="61"/>
      <c r="AX2907" s="61"/>
      <c r="AY2907" s="61"/>
      <c r="AZ2907" s="61"/>
      <c r="BA2907" s="61"/>
    </row>
    <row r="2908" spans="39:53" x14ac:dyDescent="0.2">
      <c r="AM2908" s="61"/>
      <c r="AN2908" s="61"/>
      <c r="AO2908" s="171"/>
      <c r="AP2908" s="61"/>
      <c r="AQ2908" s="61"/>
      <c r="AR2908" s="61"/>
      <c r="AS2908" s="61"/>
      <c r="AT2908" s="61"/>
      <c r="AU2908" s="61"/>
      <c r="AV2908" s="61"/>
      <c r="AW2908" s="61"/>
      <c r="AX2908" s="61"/>
      <c r="AY2908" s="61"/>
      <c r="AZ2908" s="61"/>
      <c r="BA2908" s="61"/>
    </row>
    <row r="2909" spans="39:53" x14ac:dyDescent="0.2">
      <c r="AM2909" s="61"/>
      <c r="AN2909" s="61"/>
      <c r="AO2909" s="171"/>
      <c r="AP2909" s="61"/>
      <c r="AQ2909" s="61"/>
      <c r="AR2909" s="61"/>
      <c r="AS2909" s="61"/>
      <c r="AT2909" s="61"/>
      <c r="AU2909" s="61"/>
      <c r="AV2909" s="61"/>
      <c r="AW2909" s="61"/>
      <c r="AX2909" s="61"/>
      <c r="AY2909" s="61"/>
      <c r="AZ2909" s="61"/>
      <c r="BA2909" s="61"/>
    </row>
    <row r="2910" spans="39:53" x14ac:dyDescent="0.2">
      <c r="AM2910" s="61"/>
      <c r="AN2910" s="61"/>
      <c r="AO2910" s="171"/>
      <c r="AP2910" s="61"/>
      <c r="AQ2910" s="61"/>
      <c r="AR2910" s="61"/>
      <c r="AS2910" s="61"/>
      <c r="AT2910" s="61"/>
      <c r="AU2910" s="61"/>
      <c r="AV2910" s="61"/>
      <c r="AW2910" s="61"/>
      <c r="AX2910" s="61"/>
      <c r="AY2910" s="61"/>
      <c r="AZ2910" s="61"/>
      <c r="BA2910" s="61"/>
    </row>
    <row r="2911" spans="39:53" x14ac:dyDescent="0.2">
      <c r="AM2911" s="61"/>
      <c r="AN2911" s="61"/>
      <c r="AO2911" s="171"/>
      <c r="AP2911" s="61"/>
      <c r="AQ2911" s="61"/>
      <c r="AR2911" s="61"/>
      <c r="AS2911" s="61"/>
      <c r="AT2911" s="61"/>
      <c r="AU2911" s="61"/>
      <c r="AV2911" s="61"/>
      <c r="AW2911" s="61"/>
      <c r="AX2911" s="61"/>
      <c r="AY2911" s="61"/>
      <c r="AZ2911" s="61"/>
      <c r="BA2911" s="61"/>
    </row>
    <row r="2912" spans="39:53" x14ac:dyDescent="0.2">
      <c r="AM2912" s="61"/>
      <c r="AN2912" s="61"/>
      <c r="AO2912" s="171"/>
      <c r="AP2912" s="61"/>
      <c r="AQ2912" s="61"/>
      <c r="AR2912" s="61"/>
      <c r="AS2912" s="61"/>
      <c r="AT2912" s="61"/>
      <c r="AU2912" s="61"/>
      <c r="AV2912" s="61"/>
      <c r="AW2912" s="61"/>
      <c r="AX2912" s="61"/>
      <c r="AY2912" s="61"/>
      <c r="AZ2912" s="61"/>
      <c r="BA2912" s="61"/>
    </row>
    <row r="2913" spans="39:53" x14ac:dyDescent="0.2">
      <c r="AM2913" s="61"/>
      <c r="AN2913" s="61"/>
      <c r="AO2913" s="171"/>
      <c r="AP2913" s="61"/>
      <c r="AQ2913" s="61"/>
      <c r="AR2913" s="61"/>
      <c r="AS2913" s="61"/>
      <c r="AT2913" s="61"/>
      <c r="AU2913" s="61"/>
      <c r="AV2913" s="61"/>
      <c r="AW2913" s="61"/>
      <c r="AX2913" s="61"/>
      <c r="AY2913" s="61"/>
      <c r="AZ2913" s="61"/>
      <c r="BA2913" s="61"/>
    </row>
    <row r="2914" spans="39:53" x14ac:dyDescent="0.2">
      <c r="AM2914" s="61"/>
      <c r="AN2914" s="61"/>
      <c r="AO2914" s="171"/>
      <c r="AP2914" s="61"/>
      <c r="AQ2914" s="61"/>
      <c r="AR2914" s="61"/>
      <c r="AS2914" s="61"/>
      <c r="AT2914" s="61"/>
      <c r="AU2914" s="61"/>
      <c r="AV2914" s="61"/>
      <c r="AW2914" s="61"/>
      <c r="AX2914" s="61"/>
      <c r="AY2914" s="61"/>
      <c r="AZ2914" s="61"/>
      <c r="BA2914" s="61"/>
    </row>
    <row r="2915" spans="39:53" x14ac:dyDescent="0.2">
      <c r="AM2915" s="61"/>
      <c r="AN2915" s="61"/>
      <c r="AO2915" s="171"/>
      <c r="AP2915" s="61"/>
      <c r="AQ2915" s="61"/>
      <c r="AR2915" s="61"/>
      <c r="AS2915" s="61"/>
      <c r="AT2915" s="61"/>
      <c r="AU2915" s="61"/>
      <c r="AV2915" s="61"/>
      <c r="AW2915" s="61"/>
      <c r="AX2915" s="61"/>
      <c r="AY2915" s="61"/>
      <c r="AZ2915" s="61"/>
      <c r="BA2915" s="61"/>
    </row>
    <row r="2916" spans="39:53" x14ac:dyDescent="0.2">
      <c r="AM2916" s="61"/>
      <c r="AN2916" s="61"/>
      <c r="AO2916" s="171"/>
      <c r="AP2916" s="61"/>
      <c r="AQ2916" s="61"/>
      <c r="AR2916" s="61"/>
      <c r="AS2916" s="61"/>
      <c r="AT2916" s="61"/>
      <c r="AU2916" s="61"/>
      <c r="AV2916" s="61"/>
      <c r="AW2916" s="61"/>
      <c r="AX2916" s="61"/>
      <c r="AY2916" s="61"/>
      <c r="AZ2916" s="61"/>
      <c r="BA2916" s="61"/>
    </row>
    <row r="2917" spans="39:53" x14ac:dyDescent="0.2">
      <c r="AM2917" s="61"/>
      <c r="AN2917" s="61"/>
      <c r="AO2917" s="171"/>
      <c r="AP2917" s="61"/>
      <c r="AQ2917" s="61"/>
      <c r="AR2917" s="61"/>
      <c r="AS2917" s="61"/>
      <c r="AT2917" s="61"/>
      <c r="AU2917" s="61"/>
      <c r="AV2917" s="61"/>
      <c r="AW2917" s="61"/>
      <c r="AX2917" s="61"/>
      <c r="AY2917" s="61"/>
      <c r="AZ2917" s="61"/>
      <c r="BA2917" s="61"/>
    </row>
    <row r="2918" spans="39:53" x14ac:dyDescent="0.2">
      <c r="AM2918" s="61"/>
      <c r="AN2918" s="61"/>
      <c r="AO2918" s="171"/>
      <c r="AP2918" s="61"/>
      <c r="AQ2918" s="61"/>
      <c r="AR2918" s="61"/>
      <c r="AS2918" s="61"/>
      <c r="AT2918" s="61"/>
      <c r="AU2918" s="61"/>
      <c r="AV2918" s="61"/>
      <c r="AW2918" s="61"/>
      <c r="AX2918" s="61"/>
      <c r="AY2918" s="61"/>
      <c r="AZ2918" s="61"/>
      <c r="BA2918" s="61"/>
    </row>
    <row r="2919" spans="39:53" x14ac:dyDescent="0.2">
      <c r="AM2919" s="61"/>
      <c r="AN2919" s="61"/>
      <c r="AO2919" s="171"/>
      <c r="AP2919" s="61"/>
      <c r="AQ2919" s="61"/>
      <c r="AR2919" s="61"/>
      <c r="AS2919" s="61"/>
      <c r="AT2919" s="61"/>
      <c r="AU2919" s="61"/>
      <c r="AV2919" s="61"/>
      <c r="AW2919" s="61"/>
      <c r="AX2919" s="61"/>
      <c r="AY2919" s="61"/>
      <c r="AZ2919" s="61"/>
      <c r="BA2919" s="61"/>
    </row>
    <row r="2920" spans="39:53" x14ac:dyDescent="0.2">
      <c r="AM2920" s="61"/>
      <c r="AN2920" s="61"/>
      <c r="AO2920" s="171"/>
      <c r="AP2920" s="61"/>
      <c r="AQ2920" s="61"/>
      <c r="AR2920" s="61"/>
      <c r="AS2920" s="61"/>
      <c r="AT2920" s="61"/>
      <c r="AU2920" s="61"/>
      <c r="AV2920" s="61"/>
      <c r="AW2920" s="61"/>
      <c r="AX2920" s="61"/>
      <c r="AY2920" s="61"/>
      <c r="AZ2920" s="61"/>
      <c r="BA2920" s="61"/>
    </row>
    <row r="2921" spans="39:53" x14ac:dyDescent="0.2">
      <c r="AM2921" s="61"/>
      <c r="AN2921" s="61"/>
      <c r="AO2921" s="171"/>
      <c r="AP2921" s="61"/>
      <c r="AQ2921" s="61"/>
      <c r="AR2921" s="61"/>
      <c r="AS2921" s="61"/>
      <c r="AT2921" s="61"/>
      <c r="AU2921" s="61"/>
      <c r="AV2921" s="61"/>
      <c r="AW2921" s="61"/>
      <c r="AX2921" s="61"/>
      <c r="AY2921" s="61"/>
      <c r="AZ2921" s="61"/>
      <c r="BA2921" s="61"/>
    </row>
    <row r="2922" spans="39:53" x14ac:dyDescent="0.2">
      <c r="AM2922" s="61"/>
      <c r="AN2922" s="61"/>
      <c r="AO2922" s="171"/>
      <c r="AP2922" s="61"/>
      <c r="AQ2922" s="61"/>
      <c r="AR2922" s="61"/>
      <c r="AS2922" s="61"/>
      <c r="AT2922" s="61"/>
      <c r="AU2922" s="61"/>
      <c r="AV2922" s="61"/>
      <c r="AW2922" s="61"/>
      <c r="AX2922" s="61"/>
      <c r="AY2922" s="61"/>
      <c r="AZ2922" s="61"/>
      <c r="BA2922" s="61"/>
    </row>
    <row r="2923" spans="39:53" x14ac:dyDescent="0.2">
      <c r="AM2923" s="61"/>
      <c r="AN2923" s="61"/>
      <c r="AO2923" s="171"/>
      <c r="AP2923" s="61"/>
      <c r="AQ2923" s="61"/>
      <c r="AR2923" s="61"/>
      <c r="AS2923" s="61"/>
      <c r="AT2923" s="61"/>
      <c r="AU2923" s="61"/>
      <c r="AV2923" s="61"/>
      <c r="AW2923" s="61"/>
      <c r="AX2923" s="61"/>
      <c r="AY2923" s="61"/>
      <c r="AZ2923" s="61"/>
      <c r="BA2923" s="61"/>
    </row>
    <row r="2924" spans="39:53" x14ac:dyDescent="0.2">
      <c r="AM2924" s="61"/>
      <c r="AN2924" s="61"/>
      <c r="AO2924" s="171"/>
      <c r="AP2924" s="61"/>
      <c r="AQ2924" s="61"/>
      <c r="AR2924" s="61"/>
      <c r="AS2924" s="61"/>
      <c r="AT2924" s="61"/>
      <c r="AU2924" s="61"/>
      <c r="AV2924" s="61"/>
      <c r="AW2924" s="61"/>
      <c r="AX2924" s="61"/>
      <c r="AY2924" s="61"/>
      <c r="AZ2924" s="61"/>
      <c r="BA2924" s="61"/>
    </row>
    <row r="2925" spans="39:53" x14ac:dyDescent="0.2">
      <c r="AM2925" s="61"/>
      <c r="AN2925" s="61"/>
      <c r="AO2925" s="171"/>
      <c r="AP2925" s="61"/>
      <c r="AQ2925" s="61"/>
      <c r="AR2925" s="61"/>
      <c r="AS2925" s="61"/>
      <c r="AT2925" s="61"/>
      <c r="AU2925" s="61"/>
      <c r="AV2925" s="61"/>
      <c r="AW2925" s="61"/>
      <c r="AX2925" s="61"/>
      <c r="AY2925" s="61"/>
      <c r="AZ2925" s="61"/>
      <c r="BA2925" s="61"/>
    </row>
    <row r="2926" spans="39:53" x14ac:dyDescent="0.2">
      <c r="AM2926" s="61"/>
      <c r="AN2926" s="61"/>
      <c r="AO2926" s="171"/>
      <c r="AP2926" s="61"/>
      <c r="AQ2926" s="61"/>
      <c r="AR2926" s="61"/>
      <c r="AS2926" s="61"/>
      <c r="AT2926" s="61"/>
      <c r="AU2926" s="61"/>
      <c r="AV2926" s="61"/>
      <c r="AW2926" s="61"/>
      <c r="AX2926" s="61"/>
      <c r="AY2926" s="61"/>
      <c r="AZ2926" s="61"/>
      <c r="BA2926" s="61"/>
    </row>
    <row r="2927" spans="39:53" x14ac:dyDescent="0.2">
      <c r="AM2927" s="61"/>
      <c r="AN2927" s="61"/>
      <c r="AO2927" s="171"/>
      <c r="AP2927" s="61"/>
      <c r="AQ2927" s="61"/>
      <c r="AR2927" s="61"/>
      <c r="AS2927" s="61"/>
      <c r="AT2927" s="61"/>
      <c r="AU2927" s="61"/>
      <c r="AV2927" s="61"/>
      <c r="AW2927" s="61"/>
      <c r="AX2927" s="61"/>
      <c r="AY2927" s="61"/>
      <c r="AZ2927" s="61"/>
      <c r="BA2927" s="61"/>
    </row>
    <row r="2928" spans="39:53" x14ac:dyDescent="0.2">
      <c r="AM2928" s="61"/>
      <c r="AN2928" s="61"/>
      <c r="AO2928" s="171"/>
      <c r="AP2928" s="61"/>
      <c r="AQ2928" s="61"/>
      <c r="AR2928" s="61"/>
      <c r="AS2928" s="61"/>
      <c r="AT2928" s="61"/>
      <c r="AU2928" s="61"/>
      <c r="AV2928" s="61"/>
      <c r="AW2928" s="61"/>
      <c r="AX2928" s="61"/>
      <c r="AY2928" s="61"/>
      <c r="AZ2928" s="61"/>
      <c r="BA2928" s="61"/>
    </row>
    <row r="2929" spans="39:53" x14ac:dyDescent="0.2">
      <c r="AM2929" s="61"/>
      <c r="AN2929" s="61"/>
      <c r="AO2929" s="171"/>
      <c r="AP2929" s="61"/>
      <c r="AQ2929" s="61"/>
      <c r="AR2929" s="61"/>
      <c r="AS2929" s="61"/>
      <c r="AT2929" s="61"/>
      <c r="AU2929" s="61"/>
      <c r="AV2929" s="61"/>
      <c r="AW2929" s="61"/>
      <c r="AX2929" s="61"/>
      <c r="AY2929" s="61"/>
      <c r="AZ2929" s="61"/>
      <c r="BA2929" s="61"/>
    </row>
    <row r="2930" spans="39:53" x14ac:dyDescent="0.2">
      <c r="AM2930" s="61"/>
      <c r="AN2930" s="61"/>
      <c r="AO2930" s="171"/>
      <c r="AP2930" s="61"/>
      <c r="AQ2930" s="61"/>
      <c r="AR2930" s="61"/>
      <c r="AS2930" s="61"/>
      <c r="AT2930" s="61"/>
      <c r="AU2930" s="61"/>
      <c r="AV2930" s="61"/>
      <c r="AW2930" s="61"/>
      <c r="AX2930" s="61"/>
      <c r="AY2930" s="61"/>
      <c r="AZ2930" s="61"/>
      <c r="BA2930" s="61"/>
    </row>
    <row r="2931" spans="39:53" x14ac:dyDescent="0.2">
      <c r="AM2931" s="61"/>
      <c r="AN2931" s="61"/>
      <c r="AO2931" s="171"/>
      <c r="AP2931" s="61"/>
      <c r="AQ2931" s="61"/>
      <c r="AR2931" s="61"/>
      <c r="AS2931" s="61"/>
      <c r="AT2931" s="61"/>
      <c r="AU2931" s="61"/>
      <c r="AV2931" s="61"/>
      <c r="AW2931" s="61"/>
      <c r="AX2931" s="61"/>
      <c r="AY2931" s="61"/>
      <c r="AZ2931" s="61"/>
      <c r="BA2931" s="61"/>
    </row>
    <row r="2932" spans="39:53" x14ac:dyDescent="0.2">
      <c r="AM2932" s="61"/>
      <c r="AN2932" s="61"/>
      <c r="AO2932" s="171"/>
      <c r="AP2932" s="61"/>
      <c r="AQ2932" s="61"/>
      <c r="AR2932" s="61"/>
      <c r="AS2932" s="61"/>
      <c r="AT2932" s="61"/>
      <c r="AU2932" s="61"/>
      <c r="AV2932" s="61"/>
      <c r="AW2932" s="61"/>
      <c r="AX2932" s="61"/>
      <c r="AY2932" s="61"/>
      <c r="AZ2932" s="61"/>
      <c r="BA2932" s="61"/>
    </row>
    <row r="2933" spans="39:53" x14ac:dyDescent="0.2">
      <c r="AM2933" s="61"/>
      <c r="AN2933" s="61"/>
      <c r="AO2933" s="171"/>
      <c r="AP2933" s="61"/>
      <c r="AQ2933" s="61"/>
      <c r="AR2933" s="61"/>
      <c r="AS2933" s="61"/>
      <c r="AT2933" s="61"/>
      <c r="AU2933" s="61"/>
      <c r="AV2933" s="61"/>
      <c r="AW2933" s="61"/>
      <c r="AX2933" s="61"/>
      <c r="AY2933" s="61"/>
      <c r="AZ2933" s="61"/>
      <c r="BA2933" s="61"/>
    </row>
    <row r="2934" spans="39:53" x14ac:dyDescent="0.2">
      <c r="AM2934" s="61"/>
      <c r="AN2934" s="61"/>
      <c r="AO2934" s="171"/>
      <c r="AP2934" s="61"/>
      <c r="AQ2934" s="61"/>
      <c r="AR2934" s="61"/>
      <c r="AS2934" s="61"/>
      <c r="AT2934" s="61"/>
      <c r="AU2934" s="61"/>
      <c r="AV2934" s="61"/>
      <c r="AW2934" s="61"/>
      <c r="AX2934" s="61"/>
      <c r="AY2934" s="61"/>
      <c r="AZ2934" s="61"/>
      <c r="BA2934" s="61"/>
    </row>
    <row r="2935" spans="39:53" x14ac:dyDescent="0.2">
      <c r="AM2935" s="61"/>
      <c r="AN2935" s="61"/>
      <c r="AO2935" s="171"/>
      <c r="AP2935" s="61"/>
      <c r="AQ2935" s="61"/>
      <c r="AR2935" s="61"/>
      <c r="AS2935" s="61"/>
      <c r="AT2935" s="61"/>
      <c r="AU2935" s="61"/>
      <c r="AV2935" s="61"/>
      <c r="AW2935" s="61"/>
      <c r="AX2935" s="61"/>
      <c r="AY2935" s="61"/>
      <c r="AZ2935" s="61"/>
      <c r="BA2935" s="61"/>
    </row>
    <row r="2936" spans="39:53" x14ac:dyDescent="0.2">
      <c r="AM2936" s="61"/>
      <c r="AN2936" s="61"/>
      <c r="AO2936" s="171"/>
      <c r="AP2936" s="61"/>
      <c r="AQ2936" s="61"/>
      <c r="AR2936" s="61"/>
      <c r="AS2936" s="61"/>
      <c r="AT2936" s="61"/>
      <c r="AU2936" s="61"/>
      <c r="AV2936" s="61"/>
      <c r="AW2936" s="61"/>
      <c r="AX2936" s="61"/>
      <c r="AY2936" s="61"/>
      <c r="AZ2936" s="61"/>
      <c r="BA2936" s="61"/>
    </row>
    <row r="2937" spans="39:53" x14ac:dyDescent="0.2">
      <c r="AM2937" s="61"/>
      <c r="AN2937" s="61"/>
      <c r="AO2937" s="171"/>
      <c r="AP2937" s="61"/>
      <c r="AQ2937" s="61"/>
      <c r="AR2937" s="61"/>
      <c r="AS2937" s="61"/>
      <c r="AT2937" s="61"/>
      <c r="AU2937" s="61"/>
      <c r="AV2937" s="61"/>
      <c r="AW2937" s="61"/>
      <c r="AX2937" s="61"/>
      <c r="AY2937" s="61"/>
      <c r="AZ2937" s="61"/>
      <c r="BA2937" s="61"/>
    </row>
    <row r="2938" spans="39:53" x14ac:dyDescent="0.2">
      <c r="AM2938" s="61"/>
      <c r="AN2938" s="61"/>
      <c r="AO2938" s="171"/>
      <c r="AP2938" s="61"/>
      <c r="AQ2938" s="61"/>
      <c r="AR2938" s="61"/>
      <c r="AS2938" s="61"/>
      <c r="AT2938" s="61"/>
      <c r="AU2938" s="61"/>
      <c r="AV2938" s="61"/>
      <c r="AW2938" s="61"/>
      <c r="AX2938" s="61"/>
      <c r="AY2938" s="61"/>
      <c r="AZ2938" s="61"/>
      <c r="BA2938" s="61"/>
    </row>
    <row r="2939" spans="39:53" x14ac:dyDescent="0.2">
      <c r="AM2939" s="61"/>
      <c r="AN2939" s="61"/>
      <c r="AO2939" s="171"/>
      <c r="AP2939" s="61"/>
      <c r="AQ2939" s="61"/>
      <c r="AR2939" s="61"/>
      <c r="AS2939" s="61"/>
      <c r="AT2939" s="61"/>
      <c r="AU2939" s="61"/>
      <c r="AV2939" s="61"/>
      <c r="AW2939" s="61"/>
      <c r="AX2939" s="61"/>
      <c r="AY2939" s="61"/>
      <c r="AZ2939" s="61"/>
      <c r="BA2939" s="61"/>
    </row>
    <row r="2940" spans="39:53" x14ac:dyDescent="0.2">
      <c r="AM2940" s="61"/>
      <c r="AN2940" s="61"/>
      <c r="AO2940" s="171"/>
      <c r="AP2940" s="61"/>
      <c r="AQ2940" s="61"/>
      <c r="AR2940" s="61"/>
      <c r="AS2940" s="61"/>
      <c r="AT2940" s="61"/>
      <c r="AU2940" s="61"/>
      <c r="AV2940" s="61"/>
      <c r="AW2940" s="61"/>
      <c r="AX2940" s="61"/>
      <c r="AY2940" s="61"/>
      <c r="AZ2940" s="61"/>
      <c r="BA2940" s="61"/>
    </row>
    <row r="2941" spans="39:53" x14ac:dyDescent="0.2">
      <c r="AM2941" s="61"/>
      <c r="AN2941" s="61"/>
      <c r="AO2941" s="171"/>
      <c r="AP2941" s="61"/>
      <c r="AQ2941" s="61"/>
      <c r="AR2941" s="61"/>
      <c r="AS2941" s="61"/>
      <c r="AT2941" s="61"/>
      <c r="AU2941" s="61"/>
      <c r="AV2941" s="61"/>
      <c r="AW2941" s="61"/>
      <c r="AX2941" s="61"/>
      <c r="AY2941" s="61"/>
      <c r="AZ2941" s="61"/>
      <c r="BA2941" s="61"/>
    </row>
    <row r="2942" spans="39:53" x14ac:dyDescent="0.2">
      <c r="AM2942" s="61"/>
      <c r="AN2942" s="61"/>
      <c r="AO2942" s="171"/>
      <c r="AP2942" s="61"/>
      <c r="AQ2942" s="61"/>
      <c r="AR2942" s="61"/>
      <c r="AS2942" s="61"/>
      <c r="AT2942" s="61"/>
      <c r="AU2942" s="61"/>
      <c r="AV2942" s="61"/>
      <c r="AW2942" s="61"/>
      <c r="AX2942" s="61"/>
      <c r="AY2942" s="61"/>
      <c r="AZ2942" s="61"/>
      <c r="BA2942" s="61"/>
    </row>
    <row r="2943" spans="39:53" x14ac:dyDescent="0.2">
      <c r="AM2943" s="61"/>
      <c r="AN2943" s="61"/>
      <c r="AO2943" s="171"/>
      <c r="AP2943" s="61"/>
      <c r="AQ2943" s="61"/>
      <c r="AR2943" s="61"/>
      <c r="AS2943" s="61"/>
      <c r="AT2943" s="61"/>
      <c r="AU2943" s="61"/>
      <c r="AV2943" s="61"/>
      <c r="AW2943" s="61"/>
      <c r="AX2943" s="61"/>
      <c r="AY2943" s="61"/>
      <c r="AZ2943" s="61"/>
      <c r="BA2943" s="61"/>
    </row>
    <row r="2944" spans="39:53" x14ac:dyDescent="0.2">
      <c r="AM2944" s="61"/>
      <c r="AN2944" s="61"/>
      <c r="AO2944" s="171"/>
      <c r="AP2944" s="61"/>
      <c r="AQ2944" s="61"/>
      <c r="AR2944" s="61"/>
      <c r="AS2944" s="61"/>
      <c r="AT2944" s="61"/>
      <c r="AU2944" s="61"/>
      <c r="AV2944" s="61"/>
      <c r="AW2944" s="61"/>
      <c r="AX2944" s="61"/>
      <c r="AY2944" s="61"/>
      <c r="AZ2944" s="61"/>
      <c r="BA2944" s="61"/>
    </row>
    <row r="2945" spans="39:53" x14ac:dyDescent="0.2">
      <c r="AM2945" s="61"/>
      <c r="AN2945" s="61"/>
      <c r="AO2945" s="171"/>
      <c r="AP2945" s="61"/>
      <c r="AQ2945" s="61"/>
      <c r="AR2945" s="61"/>
      <c r="AS2945" s="61"/>
      <c r="AT2945" s="61"/>
      <c r="AU2945" s="61"/>
      <c r="AV2945" s="61"/>
      <c r="AW2945" s="61"/>
      <c r="AX2945" s="61"/>
      <c r="AY2945" s="61"/>
      <c r="AZ2945" s="61"/>
      <c r="BA2945" s="61"/>
    </row>
    <row r="2946" spans="39:53" x14ac:dyDescent="0.2">
      <c r="AM2946" s="61"/>
      <c r="AN2946" s="61"/>
      <c r="AO2946" s="171"/>
      <c r="AP2946" s="61"/>
      <c r="AQ2946" s="61"/>
      <c r="AR2946" s="61"/>
      <c r="AS2946" s="61"/>
      <c r="AT2946" s="61"/>
      <c r="AU2946" s="61"/>
      <c r="AV2946" s="61"/>
      <c r="AW2946" s="61"/>
      <c r="AX2946" s="61"/>
      <c r="AY2946" s="61"/>
      <c r="AZ2946" s="61"/>
      <c r="BA2946" s="61"/>
    </row>
    <row r="2947" spans="39:53" x14ac:dyDescent="0.2">
      <c r="AM2947" s="61"/>
      <c r="AN2947" s="61"/>
      <c r="AO2947" s="171"/>
      <c r="AP2947" s="61"/>
      <c r="AQ2947" s="61"/>
      <c r="AR2947" s="61"/>
      <c r="AS2947" s="61"/>
      <c r="AT2947" s="61"/>
      <c r="AU2947" s="61"/>
      <c r="AV2947" s="61"/>
      <c r="AW2947" s="61"/>
      <c r="AX2947" s="61"/>
      <c r="AY2947" s="61"/>
      <c r="AZ2947" s="61"/>
      <c r="BA2947" s="61"/>
    </row>
    <row r="2948" spans="39:53" x14ac:dyDescent="0.2">
      <c r="AM2948" s="61"/>
      <c r="AN2948" s="61"/>
      <c r="AO2948" s="171"/>
      <c r="AP2948" s="61"/>
      <c r="AQ2948" s="61"/>
      <c r="AR2948" s="61"/>
      <c r="AS2948" s="61"/>
      <c r="AT2948" s="61"/>
      <c r="AU2948" s="61"/>
      <c r="AV2948" s="61"/>
      <c r="AW2948" s="61"/>
      <c r="AX2948" s="61"/>
      <c r="AY2948" s="61"/>
      <c r="AZ2948" s="61"/>
      <c r="BA2948" s="61"/>
    </row>
    <row r="2949" spans="39:53" x14ac:dyDescent="0.2">
      <c r="AM2949" s="61"/>
      <c r="AN2949" s="61"/>
      <c r="AO2949" s="171"/>
      <c r="AP2949" s="61"/>
      <c r="AQ2949" s="61"/>
      <c r="AR2949" s="61"/>
      <c r="AS2949" s="61"/>
      <c r="AT2949" s="61"/>
      <c r="AU2949" s="61"/>
      <c r="AV2949" s="61"/>
      <c r="AW2949" s="61"/>
      <c r="AX2949" s="61"/>
      <c r="AY2949" s="61"/>
      <c r="AZ2949" s="61"/>
      <c r="BA2949" s="61"/>
    </row>
    <row r="2950" spans="39:53" x14ac:dyDescent="0.2">
      <c r="AM2950" s="61"/>
      <c r="AN2950" s="61"/>
      <c r="AO2950" s="171"/>
      <c r="AP2950" s="61"/>
      <c r="AQ2950" s="61"/>
      <c r="AR2950" s="61"/>
      <c r="AS2950" s="61"/>
      <c r="AT2950" s="61"/>
      <c r="AU2950" s="61"/>
      <c r="AV2950" s="61"/>
      <c r="AW2950" s="61"/>
      <c r="AX2950" s="61"/>
      <c r="AY2950" s="61"/>
      <c r="AZ2950" s="61"/>
      <c r="BA2950" s="61"/>
    </row>
    <row r="2951" spans="39:53" x14ac:dyDescent="0.2">
      <c r="AM2951" s="61"/>
      <c r="AN2951" s="61"/>
      <c r="AO2951" s="171"/>
      <c r="AP2951" s="61"/>
      <c r="AQ2951" s="61"/>
      <c r="AR2951" s="61"/>
      <c r="AS2951" s="61"/>
      <c r="AT2951" s="61"/>
      <c r="AU2951" s="61"/>
      <c r="AV2951" s="61"/>
      <c r="AW2951" s="61"/>
      <c r="AX2951" s="61"/>
      <c r="AY2951" s="61"/>
      <c r="AZ2951" s="61"/>
      <c r="BA2951" s="61"/>
    </row>
    <row r="2952" spans="39:53" x14ac:dyDescent="0.2">
      <c r="AM2952" s="61"/>
      <c r="AN2952" s="61"/>
      <c r="AO2952" s="171"/>
      <c r="AP2952" s="61"/>
      <c r="AQ2952" s="61"/>
      <c r="AR2952" s="61"/>
      <c r="AS2952" s="61"/>
      <c r="AT2952" s="61"/>
      <c r="AU2952" s="61"/>
      <c r="AV2952" s="61"/>
      <c r="AW2952" s="61"/>
      <c r="AX2952" s="61"/>
      <c r="AY2952" s="61"/>
      <c r="AZ2952" s="61"/>
      <c r="BA2952" s="61"/>
    </row>
    <row r="2953" spans="39:53" x14ac:dyDescent="0.2">
      <c r="AM2953" s="61"/>
      <c r="AN2953" s="61"/>
      <c r="AO2953" s="171"/>
      <c r="AP2953" s="61"/>
      <c r="AQ2953" s="61"/>
      <c r="AR2953" s="61"/>
      <c r="AS2953" s="61"/>
      <c r="AT2953" s="61"/>
      <c r="AU2953" s="61"/>
      <c r="AV2953" s="61"/>
      <c r="AW2953" s="61"/>
      <c r="AX2953" s="61"/>
      <c r="AY2953" s="61"/>
      <c r="AZ2953" s="61"/>
      <c r="BA2953" s="61"/>
    </row>
    <row r="2954" spans="39:53" x14ac:dyDescent="0.2">
      <c r="AM2954" s="61"/>
      <c r="AN2954" s="61"/>
      <c r="AO2954" s="171"/>
      <c r="AP2954" s="61"/>
      <c r="AQ2954" s="61"/>
      <c r="AR2954" s="61"/>
      <c r="AS2954" s="61"/>
      <c r="AT2954" s="61"/>
      <c r="AU2954" s="61"/>
      <c r="AV2954" s="61"/>
      <c r="AW2954" s="61"/>
      <c r="AX2954" s="61"/>
      <c r="AY2954" s="61"/>
      <c r="AZ2954" s="61"/>
      <c r="BA2954" s="61"/>
    </row>
    <row r="2955" spans="39:53" x14ac:dyDescent="0.2">
      <c r="AM2955" s="61"/>
      <c r="AN2955" s="61"/>
      <c r="AO2955" s="171"/>
      <c r="AP2955" s="61"/>
      <c r="AQ2955" s="61"/>
      <c r="AR2955" s="61"/>
      <c r="AS2955" s="61"/>
      <c r="AT2955" s="61"/>
      <c r="AU2955" s="61"/>
      <c r="AV2955" s="61"/>
      <c r="AW2955" s="61"/>
      <c r="AX2955" s="61"/>
      <c r="AY2955" s="61"/>
      <c r="AZ2955" s="61"/>
      <c r="BA2955" s="61"/>
    </row>
    <row r="2956" spans="39:53" x14ac:dyDescent="0.2">
      <c r="AM2956" s="61"/>
      <c r="AN2956" s="61"/>
      <c r="AO2956" s="171"/>
      <c r="AP2956" s="61"/>
      <c r="AQ2956" s="61"/>
      <c r="AR2956" s="61"/>
      <c r="AS2956" s="61"/>
      <c r="AT2956" s="61"/>
      <c r="AU2956" s="61"/>
      <c r="AV2956" s="61"/>
      <c r="AW2956" s="61"/>
      <c r="AX2956" s="61"/>
      <c r="AY2956" s="61"/>
      <c r="AZ2956" s="61"/>
      <c r="BA2956" s="61"/>
    </row>
    <row r="2957" spans="39:53" x14ac:dyDescent="0.2">
      <c r="AM2957" s="61"/>
      <c r="AN2957" s="61"/>
      <c r="AO2957" s="171"/>
      <c r="AP2957" s="61"/>
      <c r="AQ2957" s="61"/>
      <c r="AR2957" s="61"/>
      <c r="AS2957" s="61"/>
      <c r="AT2957" s="61"/>
      <c r="AU2957" s="61"/>
      <c r="AV2957" s="61"/>
      <c r="AW2957" s="61"/>
      <c r="AX2957" s="61"/>
      <c r="AY2957" s="61"/>
      <c r="AZ2957" s="61"/>
      <c r="BA2957" s="61"/>
    </row>
    <row r="2958" spans="39:53" x14ac:dyDescent="0.2">
      <c r="AM2958" s="61"/>
      <c r="AN2958" s="61"/>
      <c r="AO2958" s="171"/>
      <c r="AP2958" s="61"/>
      <c r="AQ2958" s="61"/>
      <c r="AR2958" s="61"/>
      <c r="AS2958" s="61"/>
      <c r="AT2958" s="61"/>
      <c r="AU2958" s="61"/>
      <c r="AV2958" s="61"/>
      <c r="AW2958" s="61"/>
      <c r="AX2958" s="61"/>
      <c r="AY2958" s="61"/>
      <c r="AZ2958" s="61"/>
      <c r="BA2958" s="61"/>
    </row>
    <row r="2959" spans="39:53" x14ac:dyDescent="0.2">
      <c r="AM2959" s="61"/>
      <c r="AN2959" s="61"/>
      <c r="AO2959" s="171"/>
      <c r="AP2959" s="61"/>
      <c r="AQ2959" s="61"/>
      <c r="AR2959" s="61"/>
      <c r="AS2959" s="61"/>
      <c r="AT2959" s="61"/>
      <c r="AU2959" s="61"/>
      <c r="AV2959" s="61"/>
      <c r="AW2959" s="61"/>
      <c r="AX2959" s="61"/>
      <c r="AY2959" s="61"/>
      <c r="AZ2959" s="61"/>
      <c r="BA2959" s="61"/>
    </row>
    <row r="2960" spans="39:53" x14ac:dyDescent="0.2">
      <c r="AM2960" s="61"/>
      <c r="AN2960" s="61"/>
      <c r="AO2960" s="171"/>
      <c r="AP2960" s="61"/>
      <c r="AQ2960" s="61"/>
      <c r="AR2960" s="61"/>
      <c r="AS2960" s="61"/>
      <c r="AT2960" s="61"/>
      <c r="AU2960" s="61"/>
      <c r="AV2960" s="61"/>
      <c r="AW2960" s="61"/>
      <c r="AX2960" s="61"/>
      <c r="AY2960" s="61"/>
      <c r="AZ2960" s="61"/>
      <c r="BA2960" s="61"/>
    </row>
    <row r="2961" spans="39:53" x14ac:dyDescent="0.2">
      <c r="AM2961" s="61"/>
      <c r="AN2961" s="61"/>
      <c r="AO2961" s="171"/>
      <c r="AP2961" s="61"/>
      <c r="AQ2961" s="61"/>
      <c r="AR2961" s="61"/>
      <c r="AS2961" s="61"/>
      <c r="AT2961" s="61"/>
      <c r="AU2961" s="61"/>
      <c r="AV2961" s="61"/>
      <c r="AW2961" s="61"/>
      <c r="AX2961" s="61"/>
      <c r="AY2961" s="61"/>
      <c r="AZ2961" s="61"/>
      <c r="BA2961" s="61"/>
    </row>
    <row r="2962" spans="39:53" x14ac:dyDescent="0.2">
      <c r="AM2962" s="61"/>
      <c r="AN2962" s="61"/>
      <c r="AO2962" s="171"/>
      <c r="AP2962" s="61"/>
      <c r="AQ2962" s="61"/>
      <c r="AR2962" s="61"/>
      <c r="AS2962" s="61"/>
      <c r="AT2962" s="61"/>
      <c r="AU2962" s="61"/>
      <c r="AV2962" s="61"/>
      <c r="AW2962" s="61"/>
      <c r="AX2962" s="61"/>
      <c r="AY2962" s="61"/>
      <c r="AZ2962" s="61"/>
      <c r="BA2962" s="61"/>
    </row>
    <row r="2963" spans="39:53" x14ac:dyDescent="0.2">
      <c r="AM2963" s="61"/>
      <c r="AN2963" s="61"/>
      <c r="AO2963" s="171"/>
      <c r="AP2963" s="61"/>
      <c r="AQ2963" s="61"/>
      <c r="AR2963" s="61"/>
      <c r="AS2963" s="61"/>
      <c r="AT2963" s="61"/>
      <c r="AU2963" s="61"/>
      <c r="AV2963" s="61"/>
      <c r="AW2963" s="61"/>
      <c r="AX2963" s="61"/>
      <c r="AY2963" s="61"/>
      <c r="AZ2963" s="61"/>
      <c r="BA2963" s="61"/>
    </row>
    <row r="2964" spans="39:53" x14ac:dyDescent="0.2">
      <c r="AM2964" s="61"/>
      <c r="AN2964" s="61"/>
      <c r="AO2964" s="171"/>
      <c r="AP2964" s="61"/>
      <c r="AQ2964" s="61"/>
      <c r="AR2964" s="61"/>
      <c r="AS2964" s="61"/>
      <c r="AT2964" s="61"/>
      <c r="AU2964" s="61"/>
      <c r="AV2964" s="61"/>
      <c r="AW2964" s="61"/>
      <c r="AX2964" s="61"/>
      <c r="AY2964" s="61"/>
      <c r="AZ2964" s="61"/>
      <c r="BA2964" s="61"/>
    </row>
    <row r="2965" spans="39:53" x14ac:dyDescent="0.2">
      <c r="AM2965" s="61"/>
      <c r="AN2965" s="61"/>
      <c r="AO2965" s="171"/>
      <c r="AP2965" s="61"/>
      <c r="AQ2965" s="61"/>
      <c r="AR2965" s="61"/>
      <c r="AS2965" s="61"/>
      <c r="AT2965" s="61"/>
      <c r="AU2965" s="61"/>
      <c r="AV2965" s="61"/>
      <c r="AW2965" s="61"/>
      <c r="AX2965" s="61"/>
      <c r="AY2965" s="61"/>
      <c r="AZ2965" s="61"/>
      <c r="BA2965" s="61"/>
    </row>
    <row r="2966" spans="39:53" x14ac:dyDescent="0.2">
      <c r="AM2966" s="61"/>
      <c r="AN2966" s="61"/>
      <c r="AO2966" s="171"/>
      <c r="AP2966" s="61"/>
      <c r="AQ2966" s="61"/>
      <c r="AR2966" s="61"/>
      <c r="AS2966" s="61"/>
      <c r="AT2966" s="61"/>
      <c r="AU2966" s="61"/>
      <c r="AV2966" s="61"/>
      <c r="AW2966" s="61"/>
      <c r="AX2966" s="61"/>
      <c r="AY2966" s="61"/>
      <c r="AZ2966" s="61"/>
      <c r="BA2966" s="61"/>
    </row>
    <row r="2967" spans="39:53" x14ac:dyDescent="0.2">
      <c r="AM2967" s="61"/>
      <c r="AN2967" s="61"/>
      <c r="AO2967" s="171"/>
      <c r="AP2967" s="61"/>
      <c r="AQ2967" s="61"/>
      <c r="AR2967" s="61"/>
      <c r="AS2967" s="61"/>
      <c r="AT2967" s="61"/>
      <c r="AU2967" s="61"/>
      <c r="AV2967" s="61"/>
      <c r="AW2967" s="61"/>
      <c r="AX2967" s="61"/>
      <c r="AY2967" s="61"/>
      <c r="AZ2967" s="61"/>
      <c r="BA2967" s="61"/>
    </row>
    <row r="2968" spans="39:53" x14ac:dyDescent="0.2">
      <c r="AM2968" s="61"/>
      <c r="AN2968" s="61"/>
      <c r="AO2968" s="171"/>
      <c r="AP2968" s="61"/>
      <c r="AQ2968" s="61"/>
      <c r="AR2968" s="61"/>
      <c r="AS2968" s="61"/>
      <c r="AT2968" s="61"/>
      <c r="AU2968" s="61"/>
      <c r="AV2968" s="61"/>
      <c r="AW2968" s="61"/>
      <c r="AX2968" s="61"/>
      <c r="AY2968" s="61"/>
      <c r="AZ2968" s="61"/>
      <c r="BA2968" s="61"/>
    </row>
    <row r="2969" spans="39:53" x14ac:dyDescent="0.2">
      <c r="AM2969" s="61"/>
      <c r="AN2969" s="61"/>
      <c r="AO2969" s="171"/>
      <c r="AP2969" s="61"/>
      <c r="AQ2969" s="61"/>
      <c r="AR2969" s="61"/>
      <c r="AS2969" s="61"/>
      <c r="AT2969" s="61"/>
      <c r="AU2969" s="61"/>
      <c r="AV2969" s="61"/>
      <c r="AW2969" s="61"/>
      <c r="AX2969" s="61"/>
      <c r="AY2969" s="61"/>
      <c r="AZ2969" s="61"/>
      <c r="BA2969" s="61"/>
    </row>
    <row r="2970" spans="39:53" x14ac:dyDescent="0.2">
      <c r="AM2970" s="61"/>
      <c r="AN2970" s="61"/>
      <c r="AO2970" s="171"/>
      <c r="AP2970" s="61"/>
      <c r="AQ2970" s="61"/>
      <c r="AR2970" s="61"/>
      <c r="AS2970" s="61"/>
      <c r="AT2970" s="61"/>
      <c r="AU2970" s="61"/>
      <c r="AV2970" s="61"/>
      <c r="AW2970" s="61"/>
      <c r="AX2970" s="61"/>
      <c r="AY2970" s="61"/>
      <c r="AZ2970" s="61"/>
      <c r="BA2970" s="61"/>
    </row>
    <row r="2971" spans="39:53" x14ac:dyDescent="0.2">
      <c r="AM2971" s="61"/>
      <c r="AN2971" s="61"/>
      <c r="AO2971" s="171"/>
      <c r="AP2971" s="61"/>
      <c r="AQ2971" s="61"/>
      <c r="AR2971" s="61"/>
      <c r="AS2971" s="61"/>
      <c r="AT2971" s="61"/>
      <c r="AU2971" s="61"/>
      <c r="AV2971" s="61"/>
      <c r="AW2971" s="61"/>
      <c r="AX2971" s="61"/>
      <c r="AY2971" s="61"/>
      <c r="AZ2971" s="61"/>
      <c r="BA2971" s="61"/>
    </row>
    <row r="2972" spans="39:53" x14ac:dyDescent="0.2">
      <c r="AM2972" s="61"/>
      <c r="AN2972" s="61"/>
      <c r="AO2972" s="171"/>
      <c r="AP2972" s="61"/>
      <c r="AQ2972" s="61"/>
      <c r="AR2972" s="61"/>
      <c r="AS2972" s="61"/>
      <c r="AT2972" s="61"/>
      <c r="AU2972" s="61"/>
      <c r="AV2972" s="61"/>
      <c r="AW2972" s="61"/>
      <c r="AX2972" s="61"/>
      <c r="AY2972" s="61"/>
      <c r="AZ2972" s="61"/>
      <c r="BA2972" s="61"/>
    </row>
    <row r="2973" spans="39:53" x14ac:dyDescent="0.2">
      <c r="AM2973" s="61"/>
      <c r="AN2973" s="61"/>
      <c r="AO2973" s="171"/>
      <c r="AP2973" s="61"/>
      <c r="AQ2973" s="61"/>
      <c r="AR2973" s="61"/>
      <c r="AS2973" s="61"/>
      <c r="AT2973" s="61"/>
      <c r="AU2973" s="61"/>
      <c r="AV2973" s="61"/>
      <c r="AW2973" s="61"/>
      <c r="AX2973" s="61"/>
      <c r="AY2973" s="61"/>
      <c r="AZ2973" s="61"/>
      <c r="BA2973" s="61"/>
    </row>
    <row r="2974" spans="39:53" x14ac:dyDescent="0.2">
      <c r="AM2974" s="61"/>
      <c r="AN2974" s="61"/>
      <c r="AO2974" s="171"/>
      <c r="AP2974" s="61"/>
      <c r="AQ2974" s="61"/>
      <c r="AR2974" s="61"/>
      <c r="AS2974" s="61"/>
      <c r="AT2974" s="61"/>
      <c r="AU2974" s="61"/>
      <c r="AV2974" s="61"/>
      <c r="AW2974" s="61"/>
      <c r="AX2974" s="61"/>
      <c r="AY2974" s="61"/>
      <c r="AZ2974" s="61"/>
      <c r="BA2974" s="61"/>
    </row>
    <row r="2975" spans="39:53" x14ac:dyDescent="0.2">
      <c r="AM2975" s="61"/>
      <c r="AN2975" s="61"/>
      <c r="AO2975" s="171"/>
      <c r="AP2975" s="61"/>
      <c r="AQ2975" s="61"/>
      <c r="AR2975" s="61"/>
      <c r="AS2975" s="61"/>
      <c r="AT2975" s="61"/>
      <c r="AU2975" s="61"/>
      <c r="AV2975" s="61"/>
      <c r="AW2975" s="61"/>
      <c r="AX2975" s="61"/>
      <c r="AY2975" s="61"/>
      <c r="AZ2975" s="61"/>
      <c r="BA2975" s="61"/>
    </row>
    <row r="2976" spans="39:53" x14ac:dyDescent="0.2">
      <c r="AM2976" s="61"/>
      <c r="AN2976" s="61"/>
      <c r="AO2976" s="171"/>
      <c r="AP2976" s="61"/>
      <c r="AQ2976" s="61"/>
      <c r="AR2976" s="61"/>
      <c r="AS2976" s="61"/>
      <c r="AT2976" s="61"/>
      <c r="AU2976" s="61"/>
      <c r="AV2976" s="61"/>
      <c r="AW2976" s="61"/>
      <c r="AX2976" s="61"/>
      <c r="AY2976" s="61"/>
      <c r="AZ2976" s="61"/>
      <c r="BA2976" s="61"/>
    </row>
    <row r="2977" spans="39:53" x14ac:dyDescent="0.2">
      <c r="AM2977" s="61"/>
      <c r="AN2977" s="61"/>
      <c r="AO2977" s="171"/>
      <c r="AP2977" s="61"/>
      <c r="AQ2977" s="61"/>
      <c r="AR2977" s="61"/>
      <c r="AS2977" s="61"/>
      <c r="AT2977" s="61"/>
      <c r="AU2977" s="61"/>
      <c r="AV2977" s="61"/>
      <c r="AW2977" s="61"/>
      <c r="AX2977" s="61"/>
      <c r="AY2977" s="61"/>
      <c r="AZ2977" s="61"/>
      <c r="BA2977" s="61"/>
    </row>
    <row r="2978" spans="39:53" x14ac:dyDescent="0.2">
      <c r="AM2978" s="61"/>
      <c r="AN2978" s="61"/>
      <c r="AO2978" s="171"/>
      <c r="AP2978" s="61"/>
      <c r="AQ2978" s="61"/>
      <c r="AR2978" s="61"/>
      <c r="AS2978" s="61"/>
      <c r="AT2978" s="61"/>
      <c r="AU2978" s="61"/>
      <c r="AV2978" s="61"/>
      <c r="AW2978" s="61"/>
      <c r="AX2978" s="61"/>
      <c r="AY2978" s="61"/>
      <c r="AZ2978" s="61"/>
      <c r="BA2978" s="61"/>
    </row>
    <row r="2979" spans="39:53" x14ac:dyDescent="0.2">
      <c r="AM2979" s="61"/>
      <c r="AN2979" s="61"/>
      <c r="AO2979" s="171"/>
      <c r="AP2979" s="61"/>
      <c r="AQ2979" s="61"/>
      <c r="AR2979" s="61"/>
      <c r="AS2979" s="61"/>
      <c r="AT2979" s="61"/>
      <c r="AU2979" s="61"/>
      <c r="AV2979" s="61"/>
      <c r="AW2979" s="61"/>
      <c r="AX2979" s="61"/>
      <c r="AY2979" s="61"/>
      <c r="AZ2979" s="61"/>
      <c r="BA2979" s="61"/>
    </row>
    <row r="2980" spans="39:53" x14ac:dyDescent="0.2">
      <c r="AM2980" s="61"/>
      <c r="AN2980" s="61"/>
      <c r="AO2980" s="171"/>
      <c r="AP2980" s="61"/>
      <c r="AQ2980" s="61"/>
      <c r="AR2980" s="61"/>
      <c r="AS2980" s="61"/>
      <c r="AT2980" s="61"/>
      <c r="AU2980" s="61"/>
      <c r="AV2980" s="61"/>
      <c r="AW2980" s="61"/>
      <c r="AX2980" s="61"/>
      <c r="AY2980" s="61"/>
      <c r="AZ2980" s="61"/>
      <c r="BA2980" s="61"/>
    </row>
    <row r="2981" spans="39:53" x14ac:dyDescent="0.2">
      <c r="AM2981" s="61"/>
      <c r="AN2981" s="61"/>
      <c r="AO2981" s="171"/>
      <c r="AP2981" s="61"/>
      <c r="AQ2981" s="61"/>
      <c r="AR2981" s="61"/>
      <c r="AS2981" s="61"/>
      <c r="AT2981" s="61"/>
      <c r="AU2981" s="61"/>
      <c r="AV2981" s="61"/>
      <c r="AW2981" s="61"/>
      <c r="AX2981" s="61"/>
      <c r="AY2981" s="61"/>
      <c r="AZ2981" s="61"/>
      <c r="BA2981" s="61"/>
    </row>
    <row r="2982" spans="39:53" x14ac:dyDescent="0.2">
      <c r="AM2982" s="61"/>
      <c r="AN2982" s="61"/>
      <c r="AO2982" s="171"/>
      <c r="AP2982" s="61"/>
      <c r="AQ2982" s="61"/>
      <c r="AR2982" s="61"/>
      <c r="AS2982" s="61"/>
      <c r="AT2982" s="61"/>
      <c r="AU2982" s="61"/>
      <c r="AV2982" s="61"/>
      <c r="AW2982" s="61"/>
      <c r="AX2982" s="61"/>
      <c r="AY2982" s="61"/>
      <c r="AZ2982" s="61"/>
      <c r="BA2982" s="61"/>
    </row>
    <row r="2983" spans="39:53" x14ac:dyDescent="0.2">
      <c r="AM2983" s="61"/>
      <c r="AN2983" s="61"/>
      <c r="AO2983" s="171"/>
      <c r="AP2983" s="61"/>
      <c r="AQ2983" s="61"/>
      <c r="AR2983" s="61"/>
      <c r="AS2983" s="61"/>
      <c r="AT2983" s="61"/>
      <c r="AU2983" s="61"/>
      <c r="AV2983" s="61"/>
      <c r="AW2983" s="61"/>
      <c r="AX2983" s="61"/>
      <c r="AY2983" s="61"/>
      <c r="AZ2983" s="61"/>
      <c r="BA2983" s="61"/>
    </row>
    <row r="2984" spans="39:53" x14ac:dyDescent="0.2">
      <c r="AM2984" s="61"/>
      <c r="AN2984" s="61"/>
      <c r="AO2984" s="171"/>
      <c r="AP2984" s="61"/>
      <c r="AQ2984" s="61"/>
      <c r="AR2984" s="61"/>
      <c r="AS2984" s="61"/>
      <c r="AT2984" s="61"/>
      <c r="AU2984" s="61"/>
      <c r="AV2984" s="61"/>
      <c r="AW2984" s="61"/>
      <c r="AX2984" s="61"/>
      <c r="AY2984" s="61"/>
      <c r="AZ2984" s="61"/>
      <c r="BA2984" s="61"/>
    </row>
    <row r="2985" spans="39:53" x14ac:dyDescent="0.2">
      <c r="AM2985" s="61"/>
      <c r="AN2985" s="61"/>
      <c r="AO2985" s="171"/>
      <c r="AP2985" s="61"/>
      <c r="AQ2985" s="61"/>
      <c r="AR2985" s="61"/>
      <c r="AS2985" s="61"/>
      <c r="AT2985" s="61"/>
      <c r="AU2985" s="61"/>
      <c r="AV2985" s="61"/>
      <c r="AW2985" s="61"/>
      <c r="AX2985" s="61"/>
      <c r="AY2985" s="61"/>
      <c r="AZ2985" s="61"/>
      <c r="BA2985" s="61"/>
    </row>
    <row r="2986" spans="39:53" x14ac:dyDescent="0.2">
      <c r="AM2986" s="61"/>
      <c r="AN2986" s="61"/>
      <c r="AO2986" s="171"/>
      <c r="AP2986" s="61"/>
      <c r="AQ2986" s="61"/>
      <c r="AR2986" s="61"/>
      <c r="AS2986" s="61"/>
      <c r="AT2986" s="61"/>
      <c r="AU2986" s="61"/>
      <c r="AV2986" s="61"/>
      <c r="AW2986" s="61"/>
      <c r="AX2986" s="61"/>
      <c r="AY2986" s="61"/>
      <c r="AZ2986" s="61"/>
      <c r="BA2986" s="61"/>
    </row>
    <row r="2987" spans="39:53" x14ac:dyDescent="0.2">
      <c r="AM2987" s="61"/>
      <c r="AN2987" s="61"/>
      <c r="AO2987" s="171"/>
      <c r="AP2987" s="61"/>
      <c r="AQ2987" s="61"/>
      <c r="AR2987" s="61"/>
      <c r="AS2987" s="61"/>
      <c r="AT2987" s="61"/>
      <c r="AU2987" s="61"/>
      <c r="AV2987" s="61"/>
      <c r="AW2987" s="61"/>
      <c r="AX2987" s="61"/>
      <c r="AY2987" s="61"/>
      <c r="AZ2987" s="61"/>
      <c r="BA2987" s="61"/>
    </row>
    <row r="2988" spans="39:53" x14ac:dyDescent="0.2">
      <c r="AM2988" s="61"/>
      <c r="AN2988" s="61"/>
      <c r="AO2988" s="171"/>
      <c r="AP2988" s="61"/>
      <c r="AQ2988" s="61"/>
      <c r="AR2988" s="61"/>
      <c r="AS2988" s="61"/>
      <c r="AT2988" s="61"/>
      <c r="AU2988" s="61"/>
      <c r="AV2988" s="61"/>
      <c r="AW2988" s="61"/>
      <c r="AX2988" s="61"/>
      <c r="AY2988" s="61"/>
      <c r="AZ2988" s="61"/>
      <c r="BA2988" s="61"/>
    </row>
    <row r="2989" spans="39:53" x14ac:dyDescent="0.2">
      <c r="AM2989" s="61"/>
      <c r="AN2989" s="61"/>
      <c r="AO2989" s="171"/>
      <c r="AP2989" s="61"/>
      <c r="AQ2989" s="61"/>
      <c r="AR2989" s="61"/>
      <c r="AS2989" s="61"/>
      <c r="AT2989" s="61"/>
      <c r="AU2989" s="61"/>
      <c r="AV2989" s="61"/>
      <c r="AW2989" s="61"/>
      <c r="AX2989" s="61"/>
      <c r="AY2989" s="61"/>
      <c r="AZ2989" s="61"/>
      <c r="BA2989" s="61"/>
    </row>
    <row r="2990" spans="39:53" x14ac:dyDescent="0.2">
      <c r="AM2990" s="61"/>
      <c r="AN2990" s="61"/>
      <c r="AO2990" s="171"/>
      <c r="AP2990" s="61"/>
      <c r="AQ2990" s="61"/>
      <c r="AR2990" s="61"/>
      <c r="AS2990" s="61"/>
      <c r="AT2990" s="61"/>
      <c r="AU2990" s="61"/>
      <c r="AV2990" s="61"/>
      <c r="AW2990" s="61"/>
      <c r="AX2990" s="61"/>
      <c r="AY2990" s="61"/>
      <c r="AZ2990" s="61"/>
      <c r="BA2990" s="61"/>
    </row>
    <row r="2991" spans="39:53" x14ac:dyDescent="0.2">
      <c r="AM2991" s="61"/>
      <c r="AN2991" s="61"/>
      <c r="AO2991" s="171"/>
      <c r="AP2991" s="61"/>
      <c r="AQ2991" s="61"/>
      <c r="AR2991" s="61"/>
      <c r="AS2991" s="61"/>
      <c r="AT2991" s="61"/>
      <c r="AU2991" s="61"/>
      <c r="AV2991" s="61"/>
      <c r="AW2991" s="61"/>
      <c r="AX2991" s="61"/>
      <c r="AY2991" s="61"/>
      <c r="AZ2991" s="61"/>
      <c r="BA2991" s="61"/>
    </row>
    <row r="2992" spans="39:53" x14ac:dyDescent="0.2">
      <c r="AM2992" s="61"/>
      <c r="AN2992" s="61"/>
      <c r="AO2992" s="171"/>
      <c r="AP2992" s="61"/>
      <c r="AQ2992" s="61"/>
      <c r="AR2992" s="61"/>
      <c r="AS2992" s="61"/>
      <c r="AT2992" s="61"/>
      <c r="AU2992" s="61"/>
      <c r="AV2992" s="61"/>
      <c r="AW2992" s="61"/>
      <c r="AX2992" s="61"/>
      <c r="AY2992" s="61"/>
      <c r="AZ2992" s="61"/>
      <c r="BA2992" s="61"/>
    </row>
    <row r="2993" spans="39:53" x14ac:dyDescent="0.2">
      <c r="AM2993" s="61"/>
      <c r="AN2993" s="61"/>
      <c r="AO2993" s="171"/>
      <c r="AP2993" s="61"/>
      <c r="AQ2993" s="61"/>
      <c r="AR2993" s="61"/>
      <c r="AS2993" s="61"/>
      <c r="AT2993" s="61"/>
      <c r="AU2993" s="61"/>
      <c r="AV2993" s="61"/>
      <c r="AW2993" s="61"/>
      <c r="AX2993" s="61"/>
      <c r="AY2993" s="61"/>
      <c r="AZ2993" s="61"/>
      <c r="BA2993" s="61"/>
    </row>
    <row r="2994" spans="39:53" x14ac:dyDescent="0.2">
      <c r="AM2994" s="61"/>
      <c r="AN2994" s="61"/>
      <c r="AO2994" s="171"/>
      <c r="AP2994" s="61"/>
      <c r="AQ2994" s="61"/>
      <c r="AR2994" s="61"/>
      <c r="AS2994" s="61"/>
      <c r="AT2994" s="61"/>
      <c r="AU2994" s="61"/>
      <c r="AV2994" s="61"/>
      <c r="AW2994" s="61"/>
      <c r="AX2994" s="61"/>
      <c r="AY2994" s="61"/>
      <c r="AZ2994" s="61"/>
      <c r="BA2994" s="61"/>
    </row>
    <row r="2995" spans="39:53" x14ac:dyDescent="0.2">
      <c r="AM2995" s="61"/>
      <c r="AN2995" s="61"/>
      <c r="AO2995" s="171"/>
      <c r="AP2995" s="61"/>
      <c r="AQ2995" s="61"/>
      <c r="AR2995" s="61"/>
      <c r="AS2995" s="61"/>
      <c r="AT2995" s="61"/>
      <c r="AU2995" s="61"/>
      <c r="AV2995" s="61"/>
      <c r="AW2995" s="61"/>
      <c r="AX2995" s="61"/>
      <c r="AY2995" s="61"/>
      <c r="AZ2995" s="61"/>
      <c r="BA2995" s="61"/>
    </row>
    <row r="2996" spans="39:53" x14ac:dyDescent="0.2">
      <c r="AM2996" s="61"/>
      <c r="AN2996" s="61"/>
      <c r="AO2996" s="171"/>
      <c r="AP2996" s="61"/>
      <c r="AQ2996" s="61"/>
      <c r="AR2996" s="61"/>
      <c r="AS2996" s="61"/>
      <c r="AT2996" s="61"/>
      <c r="AU2996" s="61"/>
      <c r="AV2996" s="61"/>
      <c r="AW2996" s="61"/>
      <c r="AX2996" s="61"/>
      <c r="AY2996" s="61"/>
      <c r="AZ2996" s="61"/>
      <c r="BA2996" s="61"/>
    </row>
    <row r="2997" spans="39:53" x14ac:dyDescent="0.2">
      <c r="AM2997" s="61"/>
      <c r="AN2997" s="61"/>
      <c r="AO2997" s="171"/>
      <c r="AP2997" s="61"/>
      <c r="AQ2997" s="61"/>
      <c r="AR2997" s="61"/>
      <c r="AS2997" s="61"/>
      <c r="AT2997" s="61"/>
      <c r="AU2997" s="61"/>
      <c r="AV2997" s="61"/>
      <c r="AW2997" s="61"/>
      <c r="AX2997" s="61"/>
      <c r="AY2997" s="61"/>
      <c r="AZ2997" s="61"/>
      <c r="BA2997" s="61"/>
    </row>
    <row r="2998" spans="39:53" x14ac:dyDescent="0.2">
      <c r="AM2998" s="61"/>
      <c r="AN2998" s="61"/>
      <c r="AO2998" s="171"/>
      <c r="AP2998" s="61"/>
      <c r="AQ2998" s="61"/>
      <c r="AR2998" s="61"/>
      <c r="AS2998" s="61"/>
      <c r="AT2998" s="61"/>
      <c r="AU2998" s="61"/>
      <c r="AV2998" s="61"/>
      <c r="AW2998" s="61"/>
      <c r="AX2998" s="61"/>
      <c r="AY2998" s="61"/>
      <c r="AZ2998" s="61"/>
      <c r="BA2998" s="61"/>
    </row>
    <row r="2999" spans="39:53" x14ac:dyDescent="0.2">
      <c r="AM2999" s="61"/>
      <c r="AN2999" s="61"/>
      <c r="AO2999" s="171"/>
      <c r="AP2999" s="61"/>
      <c r="AQ2999" s="61"/>
      <c r="AR2999" s="61"/>
      <c r="AS2999" s="61"/>
      <c r="AT2999" s="61"/>
      <c r="AU2999" s="61"/>
      <c r="AV2999" s="61"/>
      <c r="AW2999" s="61"/>
      <c r="AX2999" s="61"/>
      <c r="AY2999" s="61"/>
      <c r="AZ2999" s="61"/>
      <c r="BA2999" s="61"/>
    </row>
    <row r="3000" spans="39:53" x14ac:dyDescent="0.2">
      <c r="AM3000" s="61"/>
      <c r="AN3000" s="61"/>
      <c r="AO3000" s="171"/>
      <c r="AP3000" s="61"/>
      <c r="AQ3000" s="61"/>
      <c r="AR3000" s="61"/>
      <c r="AS3000" s="61"/>
      <c r="AT3000" s="61"/>
      <c r="AU3000" s="61"/>
      <c r="AV3000" s="61"/>
      <c r="AW3000" s="61"/>
      <c r="AX3000" s="61"/>
      <c r="AY3000" s="61"/>
      <c r="AZ3000" s="61"/>
      <c r="BA3000" s="61"/>
    </row>
    <row r="3001" spans="39:53" x14ac:dyDescent="0.2">
      <c r="AM3001" s="61"/>
      <c r="AN3001" s="61"/>
      <c r="AO3001" s="171"/>
      <c r="AP3001" s="61"/>
      <c r="AQ3001" s="61"/>
      <c r="AR3001" s="61"/>
      <c r="AS3001" s="61"/>
      <c r="AT3001" s="61"/>
      <c r="AU3001" s="61"/>
      <c r="AV3001" s="61"/>
      <c r="AW3001" s="61"/>
      <c r="AX3001" s="61"/>
      <c r="AY3001" s="61"/>
      <c r="AZ3001" s="61"/>
      <c r="BA3001" s="61"/>
    </row>
    <row r="3002" spans="39:53" x14ac:dyDescent="0.2">
      <c r="AM3002" s="61"/>
      <c r="AN3002" s="61"/>
      <c r="AO3002" s="171"/>
      <c r="AP3002" s="61"/>
      <c r="AQ3002" s="61"/>
      <c r="AR3002" s="61"/>
      <c r="AS3002" s="61"/>
      <c r="AT3002" s="61"/>
      <c r="AU3002" s="61"/>
      <c r="AV3002" s="61"/>
      <c r="AW3002" s="61"/>
      <c r="AX3002" s="61"/>
      <c r="AY3002" s="61"/>
      <c r="AZ3002" s="61"/>
      <c r="BA3002" s="61"/>
    </row>
    <row r="3003" spans="39:53" x14ac:dyDescent="0.2">
      <c r="AM3003" s="61"/>
      <c r="AN3003" s="61"/>
      <c r="AO3003" s="171"/>
      <c r="AP3003" s="61"/>
      <c r="AQ3003" s="61"/>
      <c r="AR3003" s="61"/>
      <c r="AS3003" s="61"/>
      <c r="AT3003" s="61"/>
      <c r="AU3003" s="61"/>
      <c r="AV3003" s="61"/>
      <c r="AW3003" s="61"/>
      <c r="AX3003" s="61"/>
      <c r="AY3003" s="61"/>
      <c r="AZ3003" s="61"/>
      <c r="BA3003" s="61"/>
    </row>
    <row r="3004" spans="39:53" x14ac:dyDescent="0.2">
      <c r="AM3004" s="61"/>
      <c r="AN3004" s="61"/>
      <c r="AO3004" s="171"/>
      <c r="AP3004" s="61"/>
      <c r="AQ3004" s="61"/>
      <c r="AR3004" s="61"/>
      <c r="AS3004" s="61"/>
      <c r="AT3004" s="61"/>
      <c r="AU3004" s="61"/>
      <c r="AV3004" s="61"/>
      <c r="AW3004" s="61"/>
      <c r="AX3004" s="61"/>
      <c r="AY3004" s="61"/>
      <c r="AZ3004" s="61"/>
      <c r="BA3004" s="61"/>
    </row>
    <row r="3005" spans="39:53" x14ac:dyDescent="0.2">
      <c r="AM3005" s="61"/>
      <c r="AN3005" s="61"/>
      <c r="AO3005" s="171"/>
      <c r="AP3005" s="61"/>
      <c r="AQ3005" s="61"/>
      <c r="AR3005" s="61"/>
      <c r="AS3005" s="61"/>
      <c r="AT3005" s="61"/>
      <c r="AU3005" s="61"/>
      <c r="AV3005" s="61"/>
      <c r="AW3005" s="61"/>
      <c r="AX3005" s="61"/>
      <c r="AY3005" s="61"/>
      <c r="AZ3005" s="61"/>
      <c r="BA3005" s="61"/>
    </row>
    <row r="3006" spans="39:53" x14ac:dyDescent="0.2">
      <c r="AM3006" s="61"/>
      <c r="AN3006" s="61"/>
      <c r="AO3006" s="171"/>
      <c r="AP3006" s="61"/>
      <c r="AQ3006" s="61"/>
      <c r="AR3006" s="61"/>
      <c r="AS3006" s="61"/>
      <c r="AT3006" s="61"/>
      <c r="AU3006" s="61"/>
      <c r="AV3006" s="61"/>
      <c r="AW3006" s="61"/>
      <c r="AX3006" s="61"/>
      <c r="AY3006" s="61"/>
      <c r="AZ3006" s="61"/>
      <c r="BA3006" s="61"/>
    </row>
    <row r="3007" spans="39:53" x14ac:dyDescent="0.2">
      <c r="AM3007" s="61"/>
      <c r="AN3007" s="61"/>
      <c r="AO3007" s="171"/>
      <c r="AP3007" s="61"/>
      <c r="AQ3007" s="61"/>
      <c r="AR3007" s="61"/>
      <c r="AS3007" s="61"/>
      <c r="AT3007" s="61"/>
      <c r="AU3007" s="61"/>
      <c r="AV3007" s="61"/>
      <c r="AW3007" s="61"/>
      <c r="AX3007" s="61"/>
      <c r="AY3007" s="61"/>
      <c r="AZ3007" s="61"/>
      <c r="BA3007" s="61"/>
    </row>
    <row r="3008" spans="39:53" x14ac:dyDescent="0.2">
      <c r="AM3008" s="61"/>
      <c r="AN3008" s="61"/>
      <c r="AO3008" s="171"/>
      <c r="AP3008" s="61"/>
      <c r="AQ3008" s="61"/>
      <c r="AR3008" s="61"/>
      <c r="AS3008" s="61"/>
      <c r="AT3008" s="61"/>
      <c r="AU3008" s="61"/>
      <c r="AV3008" s="61"/>
      <c r="AW3008" s="61"/>
      <c r="AX3008" s="61"/>
      <c r="AY3008" s="61"/>
      <c r="AZ3008" s="61"/>
      <c r="BA3008" s="61"/>
    </row>
    <row r="3009" spans="39:53" x14ac:dyDescent="0.2">
      <c r="AM3009" s="61"/>
      <c r="AN3009" s="61"/>
      <c r="AO3009" s="171"/>
      <c r="AP3009" s="61"/>
      <c r="AQ3009" s="61"/>
      <c r="AR3009" s="61"/>
      <c r="AS3009" s="61"/>
      <c r="AT3009" s="61"/>
      <c r="AU3009" s="61"/>
      <c r="AV3009" s="61"/>
      <c r="AW3009" s="61"/>
      <c r="AX3009" s="61"/>
      <c r="AY3009" s="61"/>
      <c r="AZ3009" s="61"/>
      <c r="BA3009" s="61"/>
    </row>
    <row r="3010" spans="39:53" x14ac:dyDescent="0.2">
      <c r="AM3010" s="61"/>
      <c r="AN3010" s="61"/>
      <c r="AO3010" s="171"/>
      <c r="AP3010" s="61"/>
      <c r="AQ3010" s="61"/>
      <c r="AR3010" s="61"/>
      <c r="AS3010" s="61"/>
      <c r="AT3010" s="61"/>
      <c r="AU3010" s="61"/>
      <c r="AV3010" s="61"/>
      <c r="AW3010" s="61"/>
      <c r="AX3010" s="61"/>
      <c r="AY3010" s="61"/>
      <c r="AZ3010" s="61"/>
      <c r="BA3010" s="61"/>
    </row>
    <row r="3011" spans="39:53" x14ac:dyDescent="0.2">
      <c r="AM3011" s="61"/>
      <c r="AN3011" s="61"/>
      <c r="AO3011" s="171"/>
      <c r="AP3011" s="61"/>
      <c r="AQ3011" s="61"/>
      <c r="AR3011" s="61"/>
      <c r="AS3011" s="61"/>
      <c r="AT3011" s="61"/>
      <c r="AU3011" s="61"/>
      <c r="AV3011" s="61"/>
      <c r="AW3011" s="61"/>
      <c r="AX3011" s="61"/>
      <c r="AY3011" s="61"/>
      <c r="AZ3011" s="61"/>
      <c r="BA3011" s="61"/>
    </row>
    <row r="3012" spans="39:53" x14ac:dyDescent="0.2">
      <c r="AM3012" s="61"/>
      <c r="AN3012" s="61"/>
      <c r="AO3012" s="171"/>
      <c r="AP3012" s="61"/>
      <c r="AQ3012" s="61"/>
      <c r="AR3012" s="61"/>
      <c r="AS3012" s="61"/>
      <c r="AT3012" s="61"/>
      <c r="AU3012" s="61"/>
      <c r="AV3012" s="61"/>
      <c r="AW3012" s="61"/>
      <c r="AX3012" s="61"/>
      <c r="AY3012" s="61"/>
      <c r="AZ3012" s="61"/>
      <c r="BA3012" s="61"/>
    </row>
    <row r="3013" spans="39:53" x14ac:dyDescent="0.2">
      <c r="AM3013" s="61"/>
      <c r="AN3013" s="61"/>
      <c r="AO3013" s="171"/>
      <c r="AP3013" s="61"/>
      <c r="AQ3013" s="61"/>
      <c r="AR3013" s="61"/>
      <c r="AS3013" s="61"/>
      <c r="AT3013" s="61"/>
      <c r="AU3013" s="61"/>
      <c r="AV3013" s="61"/>
      <c r="AW3013" s="61"/>
      <c r="AX3013" s="61"/>
      <c r="AY3013" s="61"/>
      <c r="AZ3013" s="61"/>
      <c r="BA3013" s="61"/>
    </row>
    <row r="3014" spans="39:53" x14ac:dyDescent="0.2">
      <c r="AM3014" s="61"/>
      <c r="AN3014" s="61"/>
      <c r="AO3014" s="171"/>
      <c r="AP3014" s="61"/>
      <c r="AQ3014" s="61"/>
      <c r="AR3014" s="61"/>
      <c r="AS3014" s="61"/>
      <c r="AT3014" s="61"/>
      <c r="AU3014" s="61"/>
      <c r="AV3014" s="61"/>
      <c r="AW3014" s="61"/>
      <c r="AX3014" s="61"/>
      <c r="AY3014" s="61"/>
      <c r="AZ3014" s="61"/>
      <c r="BA3014" s="61"/>
    </row>
    <row r="3015" spans="39:53" x14ac:dyDescent="0.2">
      <c r="AM3015" s="61"/>
      <c r="AN3015" s="61"/>
      <c r="AO3015" s="171"/>
      <c r="AP3015" s="61"/>
      <c r="AQ3015" s="61"/>
      <c r="AR3015" s="61"/>
      <c r="AS3015" s="61"/>
      <c r="AT3015" s="61"/>
      <c r="AU3015" s="61"/>
      <c r="AV3015" s="61"/>
      <c r="AW3015" s="61"/>
      <c r="AX3015" s="61"/>
      <c r="AY3015" s="61"/>
      <c r="AZ3015" s="61"/>
      <c r="BA3015" s="61"/>
    </row>
    <row r="3016" spans="39:53" x14ac:dyDescent="0.2">
      <c r="AM3016" s="61"/>
      <c r="AN3016" s="61"/>
      <c r="AO3016" s="171"/>
      <c r="AP3016" s="61"/>
      <c r="AQ3016" s="61"/>
      <c r="AR3016" s="61"/>
      <c r="AS3016" s="61"/>
      <c r="AT3016" s="61"/>
      <c r="AU3016" s="61"/>
      <c r="AV3016" s="61"/>
      <c r="AW3016" s="61"/>
      <c r="AX3016" s="61"/>
      <c r="AY3016" s="61"/>
      <c r="AZ3016" s="61"/>
      <c r="BA3016" s="61"/>
    </row>
    <row r="3017" spans="39:53" x14ac:dyDescent="0.2">
      <c r="AM3017" s="61"/>
      <c r="AN3017" s="61"/>
      <c r="AO3017" s="171"/>
      <c r="AP3017" s="61"/>
      <c r="AQ3017" s="61"/>
      <c r="AR3017" s="61"/>
      <c r="AS3017" s="61"/>
      <c r="AT3017" s="61"/>
      <c r="AU3017" s="61"/>
      <c r="AV3017" s="61"/>
      <c r="AW3017" s="61"/>
      <c r="AX3017" s="61"/>
      <c r="AY3017" s="61"/>
      <c r="AZ3017" s="61"/>
      <c r="BA3017" s="61"/>
    </row>
    <row r="3018" spans="39:53" x14ac:dyDescent="0.2">
      <c r="AM3018" s="61"/>
      <c r="AN3018" s="61"/>
      <c r="AO3018" s="171"/>
      <c r="AP3018" s="61"/>
      <c r="AQ3018" s="61"/>
      <c r="AR3018" s="61"/>
      <c r="AS3018" s="61"/>
      <c r="AT3018" s="61"/>
      <c r="AU3018" s="61"/>
      <c r="AV3018" s="61"/>
      <c r="AW3018" s="61"/>
      <c r="AX3018" s="61"/>
      <c r="AY3018" s="61"/>
      <c r="AZ3018" s="61"/>
      <c r="BA3018" s="61"/>
    </row>
    <row r="3019" spans="39:53" x14ac:dyDescent="0.2">
      <c r="AM3019" s="61"/>
      <c r="AN3019" s="61"/>
      <c r="AO3019" s="171"/>
      <c r="AP3019" s="61"/>
      <c r="AQ3019" s="61"/>
      <c r="AR3019" s="61"/>
      <c r="AS3019" s="61"/>
      <c r="AT3019" s="61"/>
      <c r="AU3019" s="61"/>
      <c r="AV3019" s="61"/>
      <c r="AW3019" s="61"/>
      <c r="AX3019" s="61"/>
      <c r="AY3019" s="61"/>
      <c r="AZ3019" s="61"/>
      <c r="BA3019" s="61"/>
    </row>
    <row r="3020" spans="39:53" x14ac:dyDescent="0.2">
      <c r="AM3020" s="61"/>
      <c r="AN3020" s="61"/>
      <c r="AO3020" s="171"/>
      <c r="AP3020" s="61"/>
      <c r="AQ3020" s="61"/>
      <c r="AR3020" s="61"/>
      <c r="AS3020" s="61"/>
      <c r="AT3020" s="61"/>
      <c r="AU3020" s="61"/>
      <c r="AV3020" s="61"/>
      <c r="AW3020" s="61"/>
      <c r="AX3020" s="61"/>
      <c r="AY3020" s="61"/>
      <c r="AZ3020" s="61"/>
      <c r="BA3020" s="61"/>
    </row>
    <row r="3021" spans="39:53" x14ac:dyDescent="0.2">
      <c r="AM3021" s="61"/>
      <c r="AN3021" s="61"/>
      <c r="AO3021" s="171"/>
      <c r="AP3021" s="61"/>
      <c r="AQ3021" s="61"/>
      <c r="AR3021" s="61"/>
      <c r="AS3021" s="61"/>
      <c r="AT3021" s="61"/>
      <c r="AU3021" s="61"/>
      <c r="AV3021" s="61"/>
      <c r="AW3021" s="61"/>
      <c r="AX3021" s="61"/>
      <c r="AY3021" s="61"/>
      <c r="AZ3021" s="61"/>
      <c r="BA3021" s="61"/>
    </row>
    <row r="3022" spans="39:53" x14ac:dyDescent="0.2">
      <c r="AM3022" s="61"/>
      <c r="AN3022" s="61"/>
      <c r="AO3022" s="171"/>
      <c r="AP3022" s="61"/>
      <c r="AQ3022" s="61"/>
      <c r="AR3022" s="61"/>
      <c r="AS3022" s="61"/>
      <c r="AT3022" s="61"/>
      <c r="AU3022" s="61"/>
      <c r="AV3022" s="61"/>
      <c r="AW3022" s="61"/>
      <c r="AX3022" s="61"/>
      <c r="AY3022" s="61"/>
      <c r="AZ3022" s="61"/>
      <c r="BA3022" s="61"/>
    </row>
    <row r="3023" spans="39:53" x14ac:dyDescent="0.2">
      <c r="AM3023" s="61"/>
      <c r="AN3023" s="61"/>
      <c r="AO3023" s="171"/>
      <c r="AP3023" s="61"/>
      <c r="AQ3023" s="61"/>
      <c r="AR3023" s="61"/>
      <c r="AS3023" s="61"/>
      <c r="AT3023" s="61"/>
      <c r="AU3023" s="61"/>
      <c r="AV3023" s="61"/>
      <c r="AW3023" s="61"/>
      <c r="AX3023" s="61"/>
      <c r="AY3023" s="61"/>
      <c r="AZ3023" s="61"/>
      <c r="BA3023" s="61"/>
    </row>
    <row r="3024" spans="39:53" x14ac:dyDescent="0.2">
      <c r="AM3024" s="61"/>
      <c r="AN3024" s="61"/>
      <c r="AO3024" s="171"/>
      <c r="AP3024" s="61"/>
      <c r="AQ3024" s="61"/>
      <c r="AR3024" s="61"/>
      <c r="AS3024" s="61"/>
      <c r="AT3024" s="61"/>
      <c r="AU3024" s="61"/>
      <c r="AV3024" s="61"/>
      <c r="AW3024" s="61"/>
      <c r="AX3024" s="61"/>
      <c r="AY3024" s="61"/>
      <c r="AZ3024" s="61"/>
      <c r="BA3024" s="61"/>
    </row>
    <row r="3025" spans="39:53" x14ac:dyDescent="0.2">
      <c r="AM3025" s="61"/>
      <c r="AN3025" s="61"/>
      <c r="AO3025" s="171"/>
      <c r="AP3025" s="61"/>
      <c r="AQ3025" s="61"/>
      <c r="AR3025" s="61"/>
      <c r="AS3025" s="61"/>
      <c r="AT3025" s="61"/>
      <c r="AU3025" s="61"/>
      <c r="AV3025" s="61"/>
      <c r="AW3025" s="61"/>
      <c r="AX3025" s="61"/>
      <c r="AY3025" s="61"/>
      <c r="AZ3025" s="61"/>
      <c r="BA3025" s="61"/>
    </row>
    <row r="3026" spans="39:53" x14ac:dyDescent="0.2">
      <c r="AM3026" s="61"/>
      <c r="AN3026" s="61"/>
      <c r="AO3026" s="171"/>
      <c r="AP3026" s="61"/>
      <c r="AQ3026" s="61"/>
      <c r="AR3026" s="61"/>
      <c r="AS3026" s="61"/>
      <c r="AT3026" s="61"/>
      <c r="AU3026" s="61"/>
      <c r="AV3026" s="61"/>
      <c r="AW3026" s="61"/>
      <c r="AX3026" s="61"/>
      <c r="AY3026" s="61"/>
      <c r="AZ3026" s="61"/>
      <c r="BA3026" s="61"/>
    </row>
    <row r="3027" spans="39:53" x14ac:dyDescent="0.2">
      <c r="AM3027" s="61"/>
      <c r="AN3027" s="61"/>
      <c r="AO3027" s="171"/>
      <c r="AP3027" s="61"/>
      <c r="AQ3027" s="61"/>
      <c r="AR3027" s="61"/>
      <c r="AS3027" s="61"/>
      <c r="AT3027" s="61"/>
      <c r="AU3027" s="61"/>
      <c r="AV3027" s="61"/>
      <c r="AW3027" s="61"/>
      <c r="AX3027" s="61"/>
      <c r="AY3027" s="61"/>
      <c r="AZ3027" s="61"/>
      <c r="BA3027" s="61"/>
    </row>
    <row r="3028" spans="39:53" x14ac:dyDescent="0.2">
      <c r="AM3028" s="61"/>
      <c r="AN3028" s="61"/>
      <c r="AO3028" s="171"/>
      <c r="AP3028" s="61"/>
      <c r="AQ3028" s="61"/>
      <c r="AR3028" s="61"/>
      <c r="AS3028" s="61"/>
      <c r="AT3028" s="61"/>
      <c r="AU3028" s="61"/>
      <c r="AV3028" s="61"/>
      <c r="AW3028" s="61"/>
      <c r="AX3028" s="61"/>
      <c r="AY3028" s="61"/>
      <c r="AZ3028" s="61"/>
      <c r="BA3028" s="61"/>
    </row>
    <row r="3029" spans="39:53" x14ac:dyDescent="0.2">
      <c r="AM3029" s="61"/>
      <c r="AN3029" s="61"/>
      <c r="AO3029" s="171"/>
      <c r="AP3029" s="61"/>
      <c r="AQ3029" s="61"/>
      <c r="AR3029" s="61"/>
      <c r="AS3029" s="61"/>
      <c r="AT3029" s="61"/>
      <c r="AU3029" s="61"/>
      <c r="AV3029" s="61"/>
      <c r="AW3029" s="61"/>
      <c r="AX3029" s="61"/>
      <c r="AY3029" s="61"/>
      <c r="AZ3029" s="61"/>
      <c r="BA3029" s="61"/>
    </row>
    <row r="3030" spans="39:53" x14ac:dyDescent="0.2">
      <c r="AM3030" s="61"/>
      <c r="AN3030" s="61"/>
      <c r="AO3030" s="171"/>
      <c r="AP3030" s="61"/>
      <c r="AQ3030" s="61"/>
      <c r="AR3030" s="61"/>
      <c r="AS3030" s="61"/>
      <c r="AT3030" s="61"/>
      <c r="AU3030" s="61"/>
      <c r="AV3030" s="61"/>
      <c r="AW3030" s="61"/>
      <c r="AX3030" s="61"/>
      <c r="AY3030" s="61"/>
      <c r="AZ3030" s="61"/>
      <c r="BA3030" s="61"/>
    </row>
    <row r="3031" spans="39:53" x14ac:dyDescent="0.2">
      <c r="AM3031" s="61"/>
      <c r="AN3031" s="61"/>
      <c r="AO3031" s="171"/>
      <c r="AP3031" s="61"/>
      <c r="AQ3031" s="61"/>
      <c r="AR3031" s="61"/>
      <c r="AS3031" s="61"/>
      <c r="AT3031" s="61"/>
      <c r="AU3031" s="61"/>
      <c r="AV3031" s="61"/>
      <c r="AW3031" s="61"/>
      <c r="AX3031" s="61"/>
      <c r="AY3031" s="61"/>
      <c r="AZ3031" s="61"/>
      <c r="BA3031" s="61"/>
    </row>
    <row r="3032" spans="39:53" x14ac:dyDescent="0.2">
      <c r="AM3032" s="61"/>
      <c r="AN3032" s="61"/>
      <c r="AO3032" s="171"/>
      <c r="AP3032" s="61"/>
      <c r="AQ3032" s="61"/>
      <c r="AR3032" s="61"/>
      <c r="AS3032" s="61"/>
      <c r="AT3032" s="61"/>
      <c r="AU3032" s="61"/>
      <c r="AV3032" s="61"/>
      <c r="AW3032" s="61"/>
      <c r="AX3032" s="61"/>
      <c r="AY3032" s="61"/>
      <c r="AZ3032" s="61"/>
      <c r="BA3032" s="61"/>
    </row>
    <row r="3033" spans="39:53" x14ac:dyDescent="0.2">
      <c r="AM3033" s="61"/>
      <c r="AN3033" s="61"/>
      <c r="AO3033" s="171"/>
      <c r="AP3033" s="61"/>
      <c r="AQ3033" s="61"/>
      <c r="AR3033" s="61"/>
      <c r="AS3033" s="61"/>
      <c r="AT3033" s="61"/>
      <c r="AU3033" s="61"/>
      <c r="AV3033" s="61"/>
      <c r="AW3033" s="61"/>
      <c r="AX3033" s="61"/>
      <c r="AY3033" s="61"/>
      <c r="AZ3033" s="61"/>
      <c r="BA3033" s="61"/>
    </row>
    <row r="3034" spans="39:53" x14ac:dyDescent="0.2">
      <c r="AM3034" s="61"/>
      <c r="AN3034" s="61"/>
      <c r="AO3034" s="171"/>
      <c r="AP3034" s="61"/>
      <c r="AQ3034" s="61"/>
      <c r="AR3034" s="61"/>
      <c r="AS3034" s="61"/>
      <c r="AT3034" s="61"/>
      <c r="AU3034" s="61"/>
      <c r="AV3034" s="61"/>
      <c r="AW3034" s="61"/>
      <c r="AX3034" s="61"/>
      <c r="AY3034" s="61"/>
      <c r="AZ3034" s="61"/>
      <c r="BA3034" s="61"/>
    </row>
    <row r="3035" spans="39:53" x14ac:dyDescent="0.2">
      <c r="AM3035" s="61"/>
      <c r="AN3035" s="61"/>
      <c r="AO3035" s="171"/>
      <c r="AP3035" s="61"/>
      <c r="AQ3035" s="61"/>
      <c r="AR3035" s="61"/>
      <c r="AS3035" s="61"/>
      <c r="AT3035" s="61"/>
      <c r="AU3035" s="61"/>
      <c r="AV3035" s="61"/>
      <c r="AW3035" s="61"/>
      <c r="AX3035" s="61"/>
      <c r="AY3035" s="61"/>
      <c r="AZ3035" s="61"/>
      <c r="BA3035" s="61"/>
    </row>
    <row r="3036" spans="39:53" x14ac:dyDescent="0.2">
      <c r="AM3036" s="61"/>
      <c r="AN3036" s="61"/>
      <c r="AO3036" s="171"/>
      <c r="AP3036" s="61"/>
      <c r="AQ3036" s="61"/>
      <c r="AR3036" s="61"/>
      <c r="AS3036" s="61"/>
      <c r="AT3036" s="61"/>
      <c r="AU3036" s="61"/>
      <c r="AV3036" s="61"/>
      <c r="AW3036" s="61"/>
      <c r="AX3036" s="61"/>
      <c r="AY3036" s="61"/>
      <c r="AZ3036" s="61"/>
      <c r="BA3036" s="61"/>
    </row>
    <row r="3037" spans="39:53" x14ac:dyDescent="0.2">
      <c r="AM3037" s="61"/>
      <c r="AN3037" s="61"/>
      <c r="AO3037" s="171"/>
      <c r="AP3037" s="61"/>
      <c r="AQ3037" s="61"/>
      <c r="AR3037" s="61"/>
      <c r="AS3037" s="61"/>
      <c r="AT3037" s="61"/>
      <c r="AU3037" s="61"/>
      <c r="AV3037" s="61"/>
      <c r="AW3037" s="61"/>
      <c r="AX3037" s="61"/>
      <c r="AY3037" s="61"/>
      <c r="AZ3037" s="61"/>
      <c r="BA3037" s="61"/>
    </row>
    <row r="3038" spans="39:53" x14ac:dyDescent="0.2">
      <c r="AM3038" s="61"/>
      <c r="AN3038" s="61"/>
      <c r="AO3038" s="171"/>
      <c r="AP3038" s="61"/>
      <c r="AQ3038" s="61"/>
      <c r="AR3038" s="61"/>
      <c r="AS3038" s="61"/>
      <c r="AT3038" s="61"/>
      <c r="AU3038" s="61"/>
      <c r="AV3038" s="61"/>
      <c r="AW3038" s="61"/>
      <c r="AX3038" s="61"/>
      <c r="AY3038" s="61"/>
      <c r="AZ3038" s="61"/>
      <c r="BA3038" s="61"/>
    </row>
    <row r="3039" spans="39:53" x14ac:dyDescent="0.2">
      <c r="AM3039" s="61"/>
      <c r="AN3039" s="61"/>
      <c r="AO3039" s="171"/>
      <c r="AP3039" s="61"/>
      <c r="AQ3039" s="61"/>
      <c r="AR3039" s="61"/>
      <c r="AS3039" s="61"/>
      <c r="AT3039" s="61"/>
      <c r="AU3039" s="61"/>
      <c r="AV3039" s="61"/>
      <c r="AW3039" s="61"/>
      <c r="AX3039" s="61"/>
      <c r="AY3039" s="61"/>
      <c r="AZ3039" s="61"/>
      <c r="BA3039" s="61"/>
    </row>
    <row r="3040" spans="39:53" x14ac:dyDescent="0.2">
      <c r="AM3040" s="61"/>
      <c r="AN3040" s="61"/>
      <c r="AO3040" s="171"/>
      <c r="AP3040" s="61"/>
      <c r="AQ3040" s="61"/>
      <c r="AR3040" s="61"/>
      <c r="AS3040" s="61"/>
      <c r="AT3040" s="61"/>
      <c r="AU3040" s="61"/>
      <c r="AV3040" s="61"/>
      <c r="AW3040" s="61"/>
      <c r="AX3040" s="61"/>
      <c r="AY3040" s="61"/>
      <c r="AZ3040" s="61"/>
      <c r="BA3040" s="61"/>
    </row>
    <row r="3041" spans="39:53" x14ac:dyDescent="0.2">
      <c r="AM3041" s="61"/>
      <c r="AN3041" s="61"/>
      <c r="AO3041" s="171"/>
      <c r="AP3041" s="61"/>
      <c r="AQ3041" s="61"/>
      <c r="AR3041" s="61"/>
      <c r="AS3041" s="61"/>
      <c r="AT3041" s="61"/>
      <c r="AU3041" s="61"/>
      <c r="AV3041" s="61"/>
      <c r="AW3041" s="61"/>
      <c r="AX3041" s="61"/>
      <c r="AY3041" s="61"/>
      <c r="AZ3041" s="61"/>
      <c r="BA3041" s="61"/>
    </row>
    <row r="3042" spans="39:53" x14ac:dyDescent="0.2">
      <c r="AM3042" s="61"/>
      <c r="AN3042" s="61"/>
      <c r="AO3042" s="171"/>
      <c r="AP3042" s="61"/>
      <c r="AQ3042" s="61"/>
      <c r="AR3042" s="61"/>
      <c r="AS3042" s="61"/>
      <c r="AT3042" s="61"/>
      <c r="AU3042" s="61"/>
      <c r="AV3042" s="61"/>
      <c r="AW3042" s="61"/>
      <c r="AX3042" s="61"/>
      <c r="AY3042" s="61"/>
      <c r="AZ3042" s="61"/>
      <c r="BA3042" s="61"/>
    </row>
    <row r="3043" spans="39:53" x14ac:dyDescent="0.2">
      <c r="AM3043" s="61"/>
      <c r="AN3043" s="61"/>
      <c r="AO3043" s="171"/>
      <c r="AP3043" s="61"/>
      <c r="AQ3043" s="61"/>
      <c r="AR3043" s="61"/>
      <c r="AS3043" s="61"/>
      <c r="AT3043" s="61"/>
      <c r="AU3043" s="61"/>
      <c r="AV3043" s="61"/>
      <c r="AW3043" s="61"/>
      <c r="AX3043" s="61"/>
      <c r="AY3043" s="61"/>
      <c r="AZ3043" s="61"/>
      <c r="BA3043" s="61"/>
    </row>
    <row r="3044" spans="39:53" x14ac:dyDescent="0.2">
      <c r="AM3044" s="61"/>
      <c r="AN3044" s="61"/>
      <c r="AO3044" s="171"/>
      <c r="AP3044" s="61"/>
      <c r="AQ3044" s="61"/>
      <c r="AR3044" s="61"/>
      <c r="AS3044" s="61"/>
      <c r="AT3044" s="61"/>
      <c r="AU3044" s="61"/>
      <c r="AV3044" s="61"/>
      <c r="AW3044" s="61"/>
      <c r="AX3044" s="61"/>
      <c r="AY3044" s="61"/>
      <c r="AZ3044" s="61"/>
      <c r="BA3044" s="61"/>
    </row>
    <row r="3045" spans="39:53" x14ac:dyDescent="0.2">
      <c r="AM3045" s="61"/>
      <c r="AN3045" s="61"/>
      <c r="AO3045" s="171"/>
      <c r="AP3045" s="61"/>
      <c r="AQ3045" s="61"/>
      <c r="AR3045" s="61"/>
      <c r="AS3045" s="61"/>
      <c r="AT3045" s="61"/>
      <c r="AU3045" s="61"/>
      <c r="AV3045" s="61"/>
      <c r="AW3045" s="61"/>
      <c r="AX3045" s="61"/>
      <c r="AY3045" s="61"/>
      <c r="AZ3045" s="61"/>
      <c r="BA3045" s="61"/>
    </row>
    <row r="3046" spans="39:53" x14ac:dyDescent="0.2">
      <c r="AM3046" s="61"/>
      <c r="AN3046" s="61"/>
      <c r="AO3046" s="171"/>
      <c r="AP3046" s="61"/>
      <c r="AQ3046" s="61"/>
      <c r="AR3046" s="61"/>
      <c r="AS3046" s="61"/>
      <c r="AT3046" s="61"/>
      <c r="AU3046" s="61"/>
      <c r="AV3046" s="61"/>
      <c r="AW3046" s="61"/>
      <c r="AX3046" s="61"/>
      <c r="AY3046" s="61"/>
      <c r="AZ3046" s="61"/>
      <c r="BA3046" s="61"/>
    </row>
    <row r="3047" spans="39:53" x14ac:dyDescent="0.2">
      <c r="AM3047" s="61"/>
      <c r="AN3047" s="61"/>
      <c r="AO3047" s="171"/>
      <c r="AP3047" s="61"/>
      <c r="AQ3047" s="61"/>
      <c r="AR3047" s="61"/>
      <c r="AS3047" s="61"/>
      <c r="AT3047" s="61"/>
      <c r="AU3047" s="61"/>
      <c r="AV3047" s="61"/>
      <c r="AW3047" s="61"/>
      <c r="AX3047" s="61"/>
      <c r="AY3047" s="61"/>
      <c r="AZ3047" s="61"/>
      <c r="BA3047" s="61"/>
    </row>
    <row r="3048" spans="39:53" x14ac:dyDescent="0.2">
      <c r="AM3048" s="61"/>
      <c r="AN3048" s="61"/>
      <c r="AO3048" s="171"/>
      <c r="AP3048" s="61"/>
      <c r="AQ3048" s="61"/>
      <c r="AR3048" s="61"/>
      <c r="AS3048" s="61"/>
      <c r="AT3048" s="61"/>
      <c r="AU3048" s="61"/>
      <c r="AV3048" s="61"/>
      <c r="AW3048" s="61"/>
      <c r="AX3048" s="61"/>
      <c r="AY3048" s="61"/>
      <c r="AZ3048" s="61"/>
      <c r="BA3048" s="61"/>
    </row>
    <row r="3049" spans="39:53" x14ac:dyDescent="0.2">
      <c r="AM3049" s="61"/>
      <c r="AN3049" s="61"/>
      <c r="AO3049" s="171"/>
      <c r="AP3049" s="61"/>
      <c r="AQ3049" s="61"/>
      <c r="AR3049" s="61"/>
      <c r="AS3049" s="61"/>
      <c r="AT3049" s="61"/>
      <c r="AU3049" s="61"/>
      <c r="AV3049" s="61"/>
      <c r="AW3049" s="61"/>
      <c r="AX3049" s="61"/>
      <c r="AY3049" s="61"/>
      <c r="AZ3049" s="61"/>
      <c r="BA3049" s="61"/>
    </row>
    <row r="3050" spans="39:53" x14ac:dyDescent="0.2">
      <c r="AM3050" s="61"/>
      <c r="AN3050" s="61"/>
      <c r="AO3050" s="171"/>
      <c r="AP3050" s="61"/>
      <c r="AQ3050" s="61"/>
      <c r="AR3050" s="61"/>
      <c r="AS3050" s="61"/>
      <c r="AT3050" s="61"/>
      <c r="AU3050" s="61"/>
      <c r="AV3050" s="61"/>
      <c r="AW3050" s="61"/>
      <c r="AX3050" s="61"/>
      <c r="AY3050" s="61"/>
      <c r="AZ3050" s="61"/>
      <c r="BA3050" s="61"/>
    </row>
    <row r="3051" spans="39:53" x14ac:dyDescent="0.2">
      <c r="AM3051" s="61"/>
      <c r="AN3051" s="61"/>
      <c r="AO3051" s="171"/>
      <c r="AP3051" s="61"/>
      <c r="AQ3051" s="61"/>
      <c r="AR3051" s="61"/>
      <c r="AS3051" s="61"/>
      <c r="AT3051" s="61"/>
      <c r="AU3051" s="61"/>
      <c r="AV3051" s="61"/>
      <c r="AW3051" s="61"/>
      <c r="AX3051" s="61"/>
      <c r="AY3051" s="61"/>
      <c r="AZ3051" s="61"/>
      <c r="BA3051" s="61"/>
    </row>
    <row r="3052" spans="39:53" x14ac:dyDescent="0.2">
      <c r="AM3052" s="61"/>
      <c r="AN3052" s="61"/>
      <c r="AO3052" s="171"/>
      <c r="AP3052" s="61"/>
      <c r="AQ3052" s="61"/>
      <c r="AR3052" s="61"/>
      <c r="AS3052" s="61"/>
      <c r="AT3052" s="61"/>
      <c r="AU3052" s="61"/>
      <c r="AV3052" s="61"/>
      <c r="AW3052" s="61"/>
      <c r="AX3052" s="61"/>
      <c r="AY3052" s="61"/>
      <c r="AZ3052" s="61"/>
      <c r="BA3052" s="61"/>
    </row>
    <row r="3053" spans="39:53" x14ac:dyDescent="0.2">
      <c r="AM3053" s="61"/>
      <c r="AN3053" s="61"/>
      <c r="AO3053" s="171"/>
      <c r="AP3053" s="61"/>
      <c r="AQ3053" s="61"/>
      <c r="AR3053" s="61"/>
      <c r="AS3053" s="61"/>
      <c r="AT3053" s="61"/>
      <c r="AU3053" s="61"/>
      <c r="AV3053" s="61"/>
      <c r="AW3053" s="61"/>
      <c r="AX3053" s="61"/>
      <c r="AY3053" s="61"/>
      <c r="AZ3053" s="61"/>
      <c r="BA3053" s="61"/>
    </row>
    <row r="3054" spans="39:53" x14ac:dyDescent="0.2">
      <c r="AM3054" s="61"/>
      <c r="AN3054" s="61"/>
      <c r="AO3054" s="171"/>
      <c r="AP3054" s="61"/>
      <c r="AQ3054" s="61"/>
      <c r="AR3054" s="61"/>
      <c r="AS3054" s="61"/>
      <c r="AT3054" s="61"/>
      <c r="AU3054" s="61"/>
      <c r="AV3054" s="61"/>
      <c r="AW3054" s="61"/>
      <c r="AX3054" s="61"/>
      <c r="AY3054" s="61"/>
      <c r="AZ3054" s="61"/>
      <c r="BA3054" s="61"/>
    </row>
    <row r="3055" spans="39:53" x14ac:dyDescent="0.2">
      <c r="AM3055" s="61"/>
      <c r="AN3055" s="61"/>
      <c r="AO3055" s="171"/>
      <c r="AP3055" s="61"/>
      <c r="AQ3055" s="61"/>
      <c r="AR3055" s="61"/>
      <c r="AS3055" s="61"/>
      <c r="AT3055" s="61"/>
      <c r="AU3055" s="61"/>
      <c r="AV3055" s="61"/>
      <c r="AW3055" s="61"/>
      <c r="AX3055" s="61"/>
      <c r="AY3055" s="61"/>
      <c r="AZ3055" s="61"/>
      <c r="BA3055" s="61"/>
    </row>
    <row r="3056" spans="39:53" x14ac:dyDescent="0.2">
      <c r="AM3056" s="61"/>
      <c r="AN3056" s="61"/>
      <c r="AO3056" s="171"/>
      <c r="AP3056" s="61"/>
      <c r="AQ3056" s="61"/>
      <c r="AR3056" s="61"/>
      <c r="AS3056" s="61"/>
      <c r="AT3056" s="61"/>
      <c r="AU3056" s="61"/>
      <c r="AV3056" s="61"/>
      <c r="AW3056" s="61"/>
      <c r="AX3056" s="61"/>
      <c r="AY3056" s="61"/>
      <c r="AZ3056" s="61"/>
      <c r="BA3056" s="61"/>
    </row>
    <row r="3057" spans="39:53" x14ac:dyDescent="0.2">
      <c r="AM3057" s="61"/>
      <c r="AN3057" s="61"/>
      <c r="AO3057" s="171"/>
      <c r="AP3057" s="61"/>
      <c r="AQ3057" s="61"/>
      <c r="AR3057" s="61"/>
      <c r="AS3057" s="61"/>
      <c r="AT3057" s="61"/>
      <c r="AU3057" s="61"/>
      <c r="AV3057" s="61"/>
      <c r="AW3057" s="61"/>
      <c r="AX3057" s="61"/>
      <c r="AY3057" s="61"/>
      <c r="AZ3057" s="61"/>
      <c r="BA3057" s="61"/>
    </row>
    <row r="3058" spans="39:53" x14ac:dyDescent="0.2">
      <c r="AM3058" s="61"/>
      <c r="AN3058" s="61"/>
      <c r="AO3058" s="171"/>
      <c r="AP3058" s="61"/>
      <c r="AQ3058" s="61"/>
      <c r="AR3058" s="61"/>
      <c r="AS3058" s="61"/>
      <c r="AT3058" s="61"/>
      <c r="AU3058" s="61"/>
      <c r="AV3058" s="61"/>
      <c r="AW3058" s="61"/>
      <c r="AX3058" s="61"/>
      <c r="AY3058" s="61"/>
      <c r="AZ3058" s="61"/>
      <c r="BA3058" s="61"/>
    </row>
    <row r="3059" spans="39:53" x14ac:dyDescent="0.2">
      <c r="AM3059" s="61"/>
      <c r="AN3059" s="61"/>
      <c r="AO3059" s="171"/>
      <c r="AP3059" s="61"/>
      <c r="AQ3059" s="61"/>
      <c r="AR3059" s="61"/>
      <c r="AS3059" s="61"/>
      <c r="AT3059" s="61"/>
      <c r="AU3059" s="61"/>
      <c r="AV3059" s="61"/>
      <c r="AW3059" s="61"/>
      <c r="AX3059" s="61"/>
      <c r="AY3059" s="61"/>
      <c r="AZ3059" s="61"/>
      <c r="BA3059" s="61"/>
    </row>
    <row r="3060" spans="39:53" x14ac:dyDescent="0.2">
      <c r="AM3060" s="61"/>
      <c r="AN3060" s="61"/>
      <c r="AO3060" s="171"/>
      <c r="AP3060" s="61"/>
      <c r="AQ3060" s="61"/>
      <c r="AR3060" s="61"/>
      <c r="AS3060" s="61"/>
      <c r="AT3060" s="61"/>
      <c r="AU3060" s="61"/>
      <c r="AV3060" s="61"/>
      <c r="AW3060" s="61"/>
      <c r="AX3060" s="61"/>
      <c r="AY3060" s="61"/>
      <c r="AZ3060" s="61"/>
      <c r="BA3060" s="61"/>
    </row>
    <row r="3061" spans="39:53" x14ac:dyDescent="0.2">
      <c r="AM3061" s="61"/>
      <c r="AN3061" s="61"/>
      <c r="AO3061" s="171"/>
      <c r="AP3061" s="61"/>
      <c r="AQ3061" s="61"/>
      <c r="AR3061" s="61"/>
      <c r="AS3061" s="61"/>
      <c r="AT3061" s="61"/>
      <c r="AU3061" s="61"/>
      <c r="AV3061" s="61"/>
      <c r="AW3061" s="61"/>
      <c r="AX3061" s="61"/>
      <c r="AY3061" s="61"/>
      <c r="AZ3061" s="61"/>
      <c r="BA3061" s="61"/>
    </row>
    <row r="3062" spans="39:53" x14ac:dyDescent="0.2">
      <c r="AM3062" s="61"/>
      <c r="AN3062" s="61"/>
      <c r="AO3062" s="171"/>
      <c r="AP3062" s="61"/>
      <c r="AQ3062" s="61"/>
      <c r="AR3062" s="61"/>
      <c r="AS3062" s="61"/>
      <c r="AT3062" s="61"/>
      <c r="AU3062" s="61"/>
      <c r="AV3062" s="61"/>
      <c r="AW3062" s="61"/>
      <c r="AX3062" s="61"/>
      <c r="AY3062" s="61"/>
      <c r="AZ3062" s="61"/>
      <c r="BA3062" s="61"/>
    </row>
    <row r="3063" spans="39:53" x14ac:dyDescent="0.2">
      <c r="AM3063" s="61"/>
      <c r="AN3063" s="61"/>
      <c r="AO3063" s="171"/>
      <c r="AP3063" s="61"/>
      <c r="AQ3063" s="61"/>
      <c r="AR3063" s="61"/>
      <c r="AS3063" s="61"/>
      <c r="AT3063" s="61"/>
      <c r="AU3063" s="61"/>
      <c r="AV3063" s="61"/>
      <c r="AW3063" s="61"/>
      <c r="AX3063" s="61"/>
      <c r="AY3063" s="61"/>
      <c r="AZ3063" s="61"/>
      <c r="BA3063" s="61"/>
    </row>
    <row r="3064" spans="39:53" x14ac:dyDescent="0.2">
      <c r="AM3064" s="61"/>
      <c r="AN3064" s="61"/>
      <c r="AO3064" s="171"/>
      <c r="AP3064" s="61"/>
      <c r="AQ3064" s="61"/>
      <c r="AR3064" s="61"/>
      <c r="AS3064" s="61"/>
      <c r="AT3064" s="61"/>
      <c r="AU3064" s="61"/>
      <c r="AV3064" s="61"/>
      <c r="AW3064" s="61"/>
      <c r="AX3064" s="61"/>
      <c r="AY3064" s="61"/>
      <c r="AZ3064" s="61"/>
      <c r="BA3064" s="61"/>
    </row>
    <row r="3065" spans="39:53" x14ac:dyDescent="0.2">
      <c r="AM3065" s="61"/>
      <c r="AN3065" s="61"/>
      <c r="AO3065" s="171"/>
      <c r="AP3065" s="61"/>
      <c r="AQ3065" s="61"/>
      <c r="AR3065" s="61"/>
      <c r="AS3065" s="61"/>
      <c r="AT3065" s="61"/>
      <c r="AU3065" s="61"/>
      <c r="AV3065" s="61"/>
      <c r="AW3065" s="61"/>
      <c r="AX3065" s="61"/>
      <c r="AY3065" s="61"/>
      <c r="AZ3065" s="61"/>
      <c r="BA3065" s="61"/>
    </row>
    <row r="3066" spans="39:53" x14ac:dyDescent="0.2">
      <c r="AM3066" s="61"/>
      <c r="AN3066" s="61"/>
      <c r="AO3066" s="171"/>
      <c r="AP3066" s="61"/>
      <c r="AQ3066" s="61"/>
      <c r="AR3066" s="61"/>
      <c r="AS3066" s="61"/>
      <c r="AT3066" s="61"/>
      <c r="AU3066" s="61"/>
      <c r="AV3066" s="61"/>
      <c r="AW3066" s="61"/>
      <c r="AX3066" s="61"/>
      <c r="AY3066" s="61"/>
      <c r="AZ3066" s="61"/>
      <c r="BA3066" s="61"/>
    </row>
    <row r="3067" spans="39:53" x14ac:dyDescent="0.2">
      <c r="AM3067" s="61"/>
      <c r="AN3067" s="61"/>
      <c r="AO3067" s="171"/>
      <c r="AP3067" s="61"/>
      <c r="AQ3067" s="61"/>
      <c r="AR3067" s="61"/>
      <c r="AS3067" s="61"/>
      <c r="AT3067" s="61"/>
      <c r="AU3067" s="61"/>
      <c r="AV3067" s="61"/>
      <c r="AW3067" s="61"/>
      <c r="AX3067" s="61"/>
      <c r="AY3067" s="61"/>
      <c r="AZ3067" s="61"/>
      <c r="BA3067" s="61"/>
    </row>
    <row r="3068" spans="39:53" x14ac:dyDescent="0.2">
      <c r="AM3068" s="61"/>
      <c r="AN3068" s="61"/>
      <c r="AO3068" s="171"/>
      <c r="AP3068" s="61"/>
      <c r="AQ3068" s="61"/>
      <c r="AR3068" s="61"/>
      <c r="AS3068" s="61"/>
      <c r="AT3068" s="61"/>
      <c r="AU3068" s="61"/>
      <c r="AV3068" s="61"/>
      <c r="AW3068" s="61"/>
      <c r="AX3068" s="61"/>
      <c r="AY3068" s="61"/>
      <c r="AZ3068" s="61"/>
      <c r="BA3068" s="61"/>
    </row>
    <row r="3069" spans="39:53" x14ac:dyDescent="0.2">
      <c r="AM3069" s="61"/>
      <c r="AN3069" s="61"/>
      <c r="AO3069" s="171"/>
      <c r="AP3069" s="61"/>
      <c r="AQ3069" s="61"/>
      <c r="AR3069" s="61"/>
      <c r="AS3069" s="61"/>
      <c r="AT3069" s="61"/>
      <c r="AU3069" s="61"/>
      <c r="AV3069" s="61"/>
      <c r="AW3069" s="61"/>
      <c r="AX3069" s="61"/>
      <c r="AY3069" s="61"/>
      <c r="AZ3069" s="61"/>
      <c r="BA3069" s="61"/>
    </row>
    <row r="3070" spans="39:53" x14ac:dyDescent="0.2">
      <c r="AM3070" s="61"/>
      <c r="AN3070" s="61"/>
      <c r="AO3070" s="171"/>
      <c r="AP3070" s="61"/>
      <c r="AQ3070" s="61"/>
      <c r="AR3070" s="61"/>
      <c r="AS3070" s="61"/>
      <c r="AT3070" s="61"/>
      <c r="AU3070" s="61"/>
      <c r="AV3070" s="61"/>
      <c r="AW3070" s="61"/>
      <c r="AX3070" s="61"/>
      <c r="AY3070" s="61"/>
      <c r="AZ3070" s="61"/>
      <c r="BA3070" s="61"/>
    </row>
    <row r="3071" spans="39:53" x14ac:dyDescent="0.2">
      <c r="AM3071" s="61"/>
      <c r="AN3071" s="61"/>
      <c r="AO3071" s="171"/>
      <c r="AP3071" s="61"/>
      <c r="AQ3071" s="61"/>
      <c r="AR3071" s="61"/>
      <c r="AS3071" s="61"/>
      <c r="AT3071" s="61"/>
      <c r="AU3071" s="61"/>
      <c r="AV3071" s="61"/>
      <c r="AW3071" s="61"/>
      <c r="AX3071" s="61"/>
      <c r="AY3071" s="61"/>
      <c r="AZ3071" s="61"/>
      <c r="BA3071" s="61"/>
    </row>
    <row r="3072" spans="39:53" x14ac:dyDescent="0.2">
      <c r="AM3072" s="61"/>
      <c r="AN3072" s="61"/>
      <c r="AO3072" s="171"/>
      <c r="AP3072" s="61"/>
      <c r="AQ3072" s="61"/>
      <c r="AR3072" s="61"/>
      <c r="AS3072" s="61"/>
      <c r="AT3072" s="61"/>
      <c r="AU3072" s="61"/>
      <c r="AV3072" s="61"/>
      <c r="AW3072" s="61"/>
      <c r="AX3072" s="61"/>
      <c r="AY3072" s="61"/>
      <c r="AZ3072" s="61"/>
      <c r="BA3072" s="61"/>
    </row>
    <row r="3073" spans="39:53" x14ac:dyDescent="0.2">
      <c r="AM3073" s="61"/>
      <c r="AN3073" s="61"/>
      <c r="AO3073" s="171"/>
      <c r="AP3073" s="61"/>
      <c r="AQ3073" s="61"/>
      <c r="AR3073" s="61"/>
      <c r="AS3073" s="61"/>
      <c r="AT3073" s="61"/>
      <c r="AU3073" s="61"/>
      <c r="AV3073" s="61"/>
      <c r="AW3073" s="61"/>
      <c r="AX3073" s="61"/>
      <c r="AY3073" s="61"/>
      <c r="AZ3073" s="61"/>
      <c r="BA3073" s="61"/>
    </row>
    <row r="3074" spans="39:53" x14ac:dyDescent="0.2">
      <c r="AM3074" s="61"/>
      <c r="AN3074" s="61"/>
      <c r="AO3074" s="171"/>
      <c r="AP3074" s="61"/>
      <c r="AQ3074" s="61"/>
      <c r="AR3074" s="61"/>
      <c r="AS3074" s="61"/>
      <c r="AT3074" s="61"/>
      <c r="AU3074" s="61"/>
      <c r="AV3074" s="61"/>
      <c r="AW3074" s="61"/>
      <c r="AX3074" s="61"/>
      <c r="AY3074" s="61"/>
      <c r="AZ3074" s="61"/>
      <c r="BA3074" s="61"/>
    </row>
    <row r="3075" spans="39:53" x14ac:dyDescent="0.2">
      <c r="AM3075" s="61"/>
      <c r="AN3075" s="61"/>
      <c r="AO3075" s="171"/>
      <c r="AP3075" s="61"/>
      <c r="AQ3075" s="61"/>
      <c r="AR3075" s="61"/>
      <c r="AS3075" s="61"/>
      <c r="AT3075" s="61"/>
      <c r="AU3075" s="61"/>
      <c r="AV3075" s="61"/>
      <c r="AW3075" s="61"/>
      <c r="AX3075" s="61"/>
      <c r="AY3075" s="61"/>
      <c r="AZ3075" s="61"/>
      <c r="BA3075" s="61"/>
    </row>
    <row r="3076" spans="39:53" x14ac:dyDescent="0.2">
      <c r="AM3076" s="61"/>
      <c r="AN3076" s="61"/>
      <c r="AO3076" s="171"/>
      <c r="AP3076" s="61"/>
      <c r="AQ3076" s="61"/>
      <c r="AR3076" s="61"/>
      <c r="AS3076" s="61"/>
      <c r="AT3076" s="61"/>
      <c r="AU3076" s="61"/>
      <c r="AV3076" s="61"/>
      <c r="AW3076" s="61"/>
      <c r="AX3076" s="61"/>
      <c r="AY3076" s="61"/>
      <c r="AZ3076" s="61"/>
      <c r="BA3076" s="61"/>
    </row>
    <row r="3077" spans="39:53" x14ac:dyDescent="0.2">
      <c r="AM3077" s="61"/>
      <c r="AN3077" s="61"/>
      <c r="AO3077" s="171"/>
      <c r="AP3077" s="61"/>
      <c r="AQ3077" s="61"/>
      <c r="AR3077" s="61"/>
      <c r="AS3077" s="61"/>
      <c r="AT3077" s="61"/>
      <c r="AU3077" s="61"/>
      <c r="AV3077" s="61"/>
      <c r="AW3077" s="61"/>
      <c r="AX3077" s="61"/>
      <c r="AY3077" s="61"/>
      <c r="AZ3077" s="61"/>
      <c r="BA3077" s="61"/>
    </row>
    <row r="3078" spans="39:53" x14ac:dyDescent="0.2">
      <c r="AM3078" s="61"/>
      <c r="AN3078" s="61"/>
      <c r="AO3078" s="171"/>
      <c r="AP3078" s="61"/>
      <c r="AQ3078" s="61"/>
      <c r="AR3078" s="61"/>
      <c r="AS3078" s="61"/>
      <c r="AT3078" s="61"/>
      <c r="AU3078" s="61"/>
      <c r="AV3078" s="61"/>
      <c r="AW3078" s="61"/>
      <c r="AX3078" s="61"/>
      <c r="AY3078" s="61"/>
      <c r="AZ3078" s="61"/>
      <c r="BA3078" s="61"/>
    </row>
    <row r="3079" spans="39:53" x14ac:dyDescent="0.2">
      <c r="AM3079" s="61"/>
      <c r="AN3079" s="61"/>
      <c r="AO3079" s="171"/>
      <c r="AP3079" s="61"/>
      <c r="AQ3079" s="61"/>
      <c r="AR3079" s="61"/>
      <c r="AS3079" s="61"/>
      <c r="AT3079" s="61"/>
      <c r="AU3079" s="61"/>
      <c r="AV3079" s="61"/>
      <c r="AW3079" s="61"/>
      <c r="AX3079" s="61"/>
      <c r="AY3079" s="61"/>
      <c r="AZ3079" s="61"/>
      <c r="BA3079" s="61"/>
    </row>
    <row r="3080" spans="39:53" x14ac:dyDescent="0.2">
      <c r="AM3080" s="61"/>
      <c r="AN3080" s="61"/>
      <c r="AO3080" s="171"/>
      <c r="AP3080" s="61"/>
      <c r="AQ3080" s="61"/>
      <c r="AR3080" s="61"/>
      <c r="AS3080" s="61"/>
      <c r="AT3080" s="61"/>
      <c r="AU3080" s="61"/>
      <c r="AV3080" s="61"/>
      <c r="AW3080" s="61"/>
      <c r="AX3080" s="61"/>
      <c r="AY3080" s="61"/>
      <c r="AZ3080" s="61"/>
      <c r="BA3080" s="61"/>
    </row>
    <row r="3081" spans="39:53" x14ac:dyDescent="0.2">
      <c r="AM3081" s="61"/>
      <c r="AN3081" s="61"/>
      <c r="AO3081" s="171"/>
      <c r="AP3081" s="61"/>
      <c r="AQ3081" s="61"/>
      <c r="AR3081" s="61"/>
      <c r="AS3081" s="61"/>
      <c r="AT3081" s="61"/>
      <c r="AU3081" s="61"/>
      <c r="AV3081" s="61"/>
      <c r="AW3081" s="61"/>
      <c r="AX3081" s="61"/>
      <c r="AY3081" s="61"/>
      <c r="AZ3081" s="61"/>
      <c r="BA3081" s="61"/>
    </row>
    <row r="3082" spans="39:53" x14ac:dyDescent="0.2">
      <c r="AM3082" s="61"/>
      <c r="AN3082" s="61"/>
      <c r="AO3082" s="171"/>
      <c r="AP3082" s="61"/>
      <c r="AQ3082" s="61"/>
      <c r="AR3082" s="61"/>
      <c r="AS3082" s="61"/>
      <c r="AT3082" s="61"/>
      <c r="AU3082" s="61"/>
      <c r="AV3082" s="61"/>
      <c r="AW3082" s="61"/>
      <c r="AX3082" s="61"/>
      <c r="AY3082" s="61"/>
      <c r="AZ3082" s="61"/>
      <c r="BA3082" s="61"/>
    </row>
    <row r="3083" spans="39:53" x14ac:dyDescent="0.2">
      <c r="AM3083" s="61"/>
      <c r="AN3083" s="61"/>
      <c r="AO3083" s="171"/>
      <c r="AP3083" s="61"/>
      <c r="AQ3083" s="61"/>
      <c r="AR3083" s="61"/>
      <c r="AS3083" s="61"/>
      <c r="AT3083" s="61"/>
      <c r="AU3083" s="61"/>
      <c r="AV3083" s="61"/>
      <c r="AW3083" s="61"/>
      <c r="AX3083" s="61"/>
      <c r="AY3083" s="61"/>
      <c r="AZ3083" s="61"/>
      <c r="BA3083" s="61"/>
    </row>
    <row r="3084" spans="39:53" x14ac:dyDescent="0.2">
      <c r="AM3084" s="61"/>
      <c r="AN3084" s="61"/>
      <c r="AO3084" s="171"/>
      <c r="AP3084" s="61"/>
      <c r="AQ3084" s="61"/>
      <c r="AR3084" s="61"/>
      <c r="AS3084" s="61"/>
      <c r="AT3084" s="61"/>
      <c r="AU3084" s="61"/>
      <c r="AV3084" s="61"/>
      <c r="AW3084" s="61"/>
      <c r="AX3084" s="61"/>
      <c r="AY3084" s="61"/>
      <c r="AZ3084" s="61"/>
      <c r="BA3084" s="61"/>
    </row>
    <row r="3085" spans="39:53" x14ac:dyDescent="0.2">
      <c r="AM3085" s="61"/>
      <c r="AN3085" s="61"/>
      <c r="AO3085" s="171"/>
      <c r="AP3085" s="61"/>
      <c r="AQ3085" s="61"/>
      <c r="AR3085" s="61"/>
      <c r="AS3085" s="61"/>
      <c r="AT3085" s="61"/>
      <c r="AU3085" s="61"/>
      <c r="AV3085" s="61"/>
      <c r="AW3085" s="61"/>
      <c r="AX3085" s="61"/>
      <c r="AY3085" s="61"/>
      <c r="AZ3085" s="61"/>
      <c r="BA3085" s="61"/>
    </row>
    <row r="3086" spans="39:53" x14ac:dyDescent="0.2">
      <c r="AM3086" s="61"/>
      <c r="AN3086" s="61"/>
      <c r="AO3086" s="171"/>
      <c r="AP3086" s="61"/>
      <c r="AQ3086" s="61"/>
      <c r="AR3086" s="61"/>
      <c r="AS3086" s="61"/>
      <c r="AT3086" s="61"/>
      <c r="AU3086" s="61"/>
      <c r="AV3086" s="61"/>
      <c r="AW3086" s="61"/>
      <c r="AX3086" s="61"/>
      <c r="AY3086" s="61"/>
      <c r="AZ3086" s="61"/>
      <c r="BA3086" s="61"/>
    </row>
    <row r="3087" spans="39:53" x14ac:dyDescent="0.2">
      <c r="AM3087" s="61"/>
      <c r="AN3087" s="61"/>
      <c r="AO3087" s="171"/>
      <c r="AP3087" s="61"/>
      <c r="AQ3087" s="61"/>
      <c r="AR3087" s="61"/>
      <c r="AS3087" s="61"/>
      <c r="AT3087" s="61"/>
      <c r="AU3087" s="61"/>
      <c r="AV3087" s="61"/>
      <c r="AW3087" s="61"/>
      <c r="AX3087" s="61"/>
      <c r="AY3087" s="61"/>
      <c r="AZ3087" s="61"/>
      <c r="BA3087" s="61"/>
    </row>
    <row r="3088" spans="39:53" x14ac:dyDescent="0.2">
      <c r="AM3088" s="61"/>
      <c r="AN3088" s="61"/>
      <c r="AO3088" s="171"/>
      <c r="AP3088" s="61"/>
      <c r="AQ3088" s="61"/>
      <c r="AR3088" s="61"/>
      <c r="AS3088" s="61"/>
      <c r="AT3088" s="61"/>
      <c r="AU3088" s="61"/>
      <c r="AV3088" s="61"/>
      <c r="AW3088" s="61"/>
      <c r="AX3088" s="61"/>
      <c r="AY3088" s="61"/>
      <c r="AZ3088" s="61"/>
      <c r="BA3088" s="61"/>
    </row>
    <row r="3089" spans="39:53" x14ac:dyDescent="0.2">
      <c r="AM3089" s="61"/>
      <c r="AN3089" s="61"/>
      <c r="AO3089" s="171"/>
      <c r="AP3089" s="61"/>
      <c r="AQ3089" s="61"/>
      <c r="AR3089" s="61"/>
      <c r="AS3089" s="61"/>
      <c r="AT3089" s="61"/>
      <c r="AU3089" s="61"/>
      <c r="AV3089" s="61"/>
      <c r="AW3089" s="61"/>
      <c r="AX3089" s="61"/>
      <c r="AY3089" s="61"/>
      <c r="AZ3089" s="61"/>
      <c r="BA3089" s="61"/>
    </row>
    <row r="3090" spans="39:53" x14ac:dyDescent="0.2">
      <c r="AM3090" s="61"/>
      <c r="AN3090" s="61"/>
      <c r="AO3090" s="171"/>
      <c r="AP3090" s="61"/>
      <c r="AQ3090" s="61"/>
      <c r="AR3090" s="61"/>
      <c r="AS3090" s="61"/>
      <c r="AT3090" s="61"/>
      <c r="AU3090" s="61"/>
      <c r="AV3090" s="61"/>
      <c r="AW3090" s="61"/>
      <c r="AX3090" s="61"/>
      <c r="AY3090" s="61"/>
      <c r="AZ3090" s="61"/>
      <c r="BA3090" s="61"/>
    </row>
    <row r="3091" spans="39:53" x14ac:dyDescent="0.2">
      <c r="AM3091" s="61"/>
      <c r="AN3091" s="61"/>
      <c r="AO3091" s="171"/>
      <c r="AP3091" s="61"/>
      <c r="AQ3091" s="61"/>
      <c r="AR3091" s="61"/>
      <c r="AS3091" s="61"/>
      <c r="AT3091" s="61"/>
      <c r="AU3091" s="61"/>
      <c r="AV3091" s="61"/>
      <c r="AW3091" s="61"/>
      <c r="AX3091" s="61"/>
      <c r="AY3091" s="61"/>
      <c r="AZ3091" s="61"/>
      <c r="BA3091" s="61"/>
    </row>
    <row r="3092" spans="39:53" x14ac:dyDescent="0.2">
      <c r="AM3092" s="61"/>
      <c r="AN3092" s="61"/>
      <c r="AO3092" s="171"/>
      <c r="AP3092" s="61"/>
      <c r="AQ3092" s="61"/>
      <c r="AR3092" s="61"/>
      <c r="AS3092" s="61"/>
      <c r="AT3092" s="61"/>
      <c r="AU3092" s="61"/>
      <c r="AV3092" s="61"/>
      <c r="AW3092" s="61"/>
      <c r="AX3092" s="61"/>
      <c r="AY3092" s="61"/>
      <c r="AZ3092" s="61"/>
      <c r="BA3092" s="61"/>
    </row>
    <row r="3093" spans="39:53" x14ac:dyDescent="0.2">
      <c r="AM3093" s="61"/>
      <c r="AN3093" s="61"/>
      <c r="AO3093" s="171"/>
      <c r="AP3093" s="61"/>
      <c r="AQ3093" s="61"/>
      <c r="AR3093" s="61"/>
      <c r="AS3093" s="61"/>
      <c r="AT3093" s="61"/>
      <c r="AU3093" s="61"/>
      <c r="AV3093" s="61"/>
      <c r="AW3093" s="61"/>
      <c r="AX3093" s="61"/>
      <c r="AY3093" s="61"/>
      <c r="AZ3093" s="61"/>
      <c r="BA3093" s="61"/>
    </row>
    <row r="3094" spans="39:53" x14ac:dyDescent="0.2">
      <c r="AM3094" s="61"/>
      <c r="AN3094" s="61"/>
      <c r="AO3094" s="171"/>
      <c r="AP3094" s="61"/>
      <c r="AQ3094" s="61"/>
      <c r="AR3094" s="61"/>
      <c r="AS3094" s="61"/>
      <c r="AT3094" s="61"/>
      <c r="AU3094" s="61"/>
      <c r="AV3094" s="61"/>
      <c r="AW3094" s="61"/>
      <c r="AX3094" s="61"/>
      <c r="AY3094" s="61"/>
      <c r="AZ3094" s="61"/>
      <c r="BA3094" s="61"/>
    </row>
    <row r="3095" spans="39:53" x14ac:dyDescent="0.2">
      <c r="AM3095" s="61"/>
      <c r="AN3095" s="61"/>
      <c r="AO3095" s="171"/>
      <c r="AP3095" s="61"/>
      <c r="AQ3095" s="61"/>
      <c r="AR3095" s="61"/>
      <c r="AS3095" s="61"/>
      <c r="AT3095" s="61"/>
      <c r="AU3095" s="61"/>
      <c r="AV3095" s="61"/>
      <c r="AW3095" s="61"/>
      <c r="AX3095" s="61"/>
      <c r="AY3095" s="61"/>
      <c r="AZ3095" s="61"/>
      <c r="BA3095" s="61"/>
    </row>
    <row r="3096" spans="39:53" x14ac:dyDescent="0.2">
      <c r="AM3096" s="61"/>
      <c r="AN3096" s="61"/>
      <c r="AO3096" s="171"/>
      <c r="AP3096" s="61"/>
      <c r="AQ3096" s="61"/>
      <c r="AR3096" s="61"/>
      <c r="AS3096" s="61"/>
      <c r="AT3096" s="61"/>
      <c r="AU3096" s="61"/>
      <c r="AV3096" s="61"/>
      <c r="AW3096" s="61"/>
      <c r="AX3096" s="61"/>
      <c r="AY3096" s="61"/>
      <c r="AZ3096" s="61"/>
      <c r="BA3096" s="61"/>
    </row>
    <row r="3097" spans="39:53" x14ac:dyDescent="0.2">
      <c r="AM3097" s="61"/>
      <c r="AN3097" s="61"/>
      <c r="AO3097" s="171"/>
      <c r="AP3097" s="61"/>
      <c r="AQ3097" s="61"/>
      <c r="AR3097" s="61"/>
      <c r="AS3097" s="61"/>
      <c r="AT3097" s="61"/>
      <c r="AU3097" s="61"/>
      <c r="AV3097" s="61"/>
      <c r="AW3097" s="61"/>
      <c r="AX3097" s="61"/>
      <c r="AY3097" s="61"/>
      <c r="AZ3097" s="61"/>
      <c r="BA3097" s="61"/>
    </row>
    <row r="3098" spans="39:53" x14ac:dyDescent="0.2">
      <c r="AM3098" s="61"/>
      <c r="AN3098" s="61"/>
      <c r="AO3098" s="171"/>
      <c r="AP3098" s="61"/>
      <c r="AQ3098" s="61"/>
      <c r="AR3098" s="61"/>
      <c r="AS3098" s="61"/>
      <c r="AT3098" s="61"/>
      <c r="AU3098" s="61"/>
      <c r="AV3098" s="61"/>
      <c r="AW3098" s="61"/>
      <c r="AX3098" s="61"/>
      <c r="AY3098" s="61"/>
      <c r="AZ3098" s="61"/>
      <c r="BA3098" s="61"/>
    </row>
    <row r="3099" spans="39:53" x14ac:dyDescent="0.2">
      <c r="AM3099" s="61"/>
      <c r="AN3099" s="61"/>
      <c r="AO3099" s="171"/>
      <c r="AP3099" s="61"/>
      <c r="AQ3099" s="61"/>
      <c r="AR3099" s="61"/>
      <c r="AS3099" s="61"/>
      <c r="AT3099" s="61"/>
      <c r="AU3099" s="61"/>
      <c r="AV3099" s="61"/>
      <c r="AW3099" s="61"/>
      <c r="AX3099" s="61"/>
      <c r="AY3099" s="61"/>
      <c r="AZ3099" s="61"/>
      <c r="BA3099" s="61"/>
    </row>
    <row r="3100" spans="39:53" x14ac:dyDescent="0.2">
      <c r="AM3100" s="61"/>
      <c r="AN3100" s="61"/>
      <c r="AO3100" s="171"/>
      <c r="AP3100" s="61"/>
      <c r="AQ3100" s="61"/>
      <c r="AR3100" s="61"/>
      <c r="AS3100" s="61"/>
      <c r="AT3100" s="61"/>
      <c r="AU3100" s="61"/>
      <c r="AV3100" s="61"/>
      <c r="AW3100" s="61"/>
      <c r="AX3100" s="61"/>
      <c r="AY3100" s="61"/>
      <c r="AZ3100" s="61"/>
      <c r="BA3100" s="61"/>
    </row>
    <row r="3101" spans="39:53" x14ac:dyDescent="0.2">
      <c r="AM3101" s="61"/>
      <c r="AN3101" s="61"/>
      <c r="AO3101" s="171"/>
      <c r="AP3101" s="61"/>
      <c r="AQ3101" s="61"/>
      <c r="AR3101" s="61"/>
      <c r="AS3101" s="61"/>
      <c r="AT3101" s="61"/>
      <c r="AU3101" s="61"/>
      <c r="AV3101" s="61"/>
      <c r="AW3101" s="61"/>
      <c r="AX3101" s="61"/>
      <c r="AY3101" s="61"/>
      <c r="AZ3101" s="61"/>
      <c r="BA3101" s="61"/>
    </row>
    <row r="3102" spans="39:53" x14ac:dyDescent="0.2">
      <c r="AM3102" s="61"/>
      <c r="AN3102" s="61"/>
      <c r="AO3102" s="171"/>
      <c r="AP3102" s="61"/>
      <c r="AQ3102" s="61"/>
      <c r="AR3102" s="61"/>
      <c r="AS3102" s="61"/>
      <c r="AT3102" s="61"/>
      <c r="AU3102" s="61"/>
      <c r="AV3102" s="61"/>
      <c r="AW3102" s="61"/>
      <c r="AX3102" s="61"/>
      <c r="AY3102" s="61"/>
      <c r="AZ3102" s="61"/>
      <c r="BA3102" s="61"/>
    </row>
    <row r="3103" spans="39:53" x14ac:dyDescent="0.2">
      <c r="AM3103" s="61"/>
      <c r="AN3103" s="61"/>
      <c r="AO3103" s="171"/>
      <c r="AP3103" s="61"/>
      <c r="AQ3103" s="61"/>
      <c r="AR3103" s="61"/>
      <c r="AS3103" s="61"/>
      <c r="AT3103" s="61"/>
      <c r="AU3103" s="61"/>
      <c r="AV3103" s="61"/>
      <c r="AW3103" s="61"/>
      <c r="AX3103" s="61"/>
      <c r="AY3103" s="61"/>
      <c r="AZ3103" s="61"/>
      <c r="BA3103" s="61"/>
    </row>
    <row r="3104" spans="39:53" x14ac:dyDescent="0.2">
      <c r="AM3104" s="61"/>
      <c r="AN3104" s="61"/>
      <c r="AO3104" s="171"/>
      <c r="AP3104" s="61"/>
      <c r="AQ3104" s="61"/>
      <c r="AR3104" s="61"/>
      <c r="AS3104" s="61"/>
      <c r="AT3104" s="61"/>
      <c r="AU3104" s="61"/>
      <c r="AV3104" s="61"/>
      <c r="AW3104" s="61"/>
      <c r="AX3104" s="61"/>
      <c r="AY3104" s="61"/>
      <c r="AZ3104" s="61"/>
      <c r="BA3104" s="61"/>
    </row>
    <row r="3105" spans="39:53" x14ac:dyDescent="0.2">
      <c r="AM3105" s="61"/>
      <c r="AN3105" s="61"/>
      <c r="AO3105" s="171"/>
      <c r="AP3105" s="61"/>
      <c r="AQ3105" s="61"/>
      <c r="AR3105" s="61"/>
      <c r="AS3105" s="61"/>
      <c r="AT3105" s="61"/>
      <c r="AU3105" s="61"/>
      <c r="AV3105" s="61"/>
      <c r="AW3105" s="61"/>
      <c r="AX3105" s="61"/>
      <c r="AY3105" s="61"/>
      <c r="AZ3105" s="61"/>
      <c r="BA3105" s="61"/>
    </row>
    <row r="3106" spans="39:53" x14ac:dyDescent="0.2">
      <c r="AM3106" s="61"/>
      <c r="AN3106" s="61"/>
      <c r="AO3106" s="171"/>
      <c r="AP3106" s="61"/>
      <c r="AQ3106" s="61"/>
      <c r="AR3106" s="61"/>
      <c r="AS3106" s="61"/>
      <c r="AT3106" s="61"/>
      <c r="AU3106" s="61"/>
      <c r="AV3106" s="61"/>
      <c r="AW3106" s="61"/>
      <c r="AX3106" s="61"/>
      <c r="AY3106" s="61"/>
      <c r="AZ3106" s="61"/>
      <c r="BA3106" s="61"/>
    </row>
    <row r="3107" spans="39:53" x14ac:dyDescent="0.2">
      <c r="AM3107" s="61"/>
      <c r="AN3107" s="61"/>
      <c r="AO3107" s="171"/>
      <c r="AP3107" s="61"/>
      <c r="AQ3107" s="61"/>
      <c r="AR3107" s="61"/>
      <c r="AS3107" s="61"/>
      <c r="AT3107" s="61"/>
      <c r="AU3107" s="61"/>
      <c r="AV3107" s="61"/>
      <c r="AW3107" s="61"/>
      <c r="AX3107" s="61"/>
      <c r="AY3107" s="61"/>
      <c r="AZ3107" s="61"/>
      <c r="BA3107" s="61"/>
    </row>
    <row r="3108" spans="39:53" x14ac:dyDescent="0.2">
      <c r="AM3108" s="61"/>
      <c r="AN3108" s="61"/>
      <c r="AO3108" s="171"/>
      <c r="AP3108" s="61"/>
      <c r="AQ3108" s="61"/>
      <c r="AR3108" s="61"/>
      <c r="AS3108" s="61"/>
      <c r="AT3108" s="61"/>
      <c r="AU3108" s="61"/>
      <c r="AV3108" s="61"/>
      <c r="AW3108" s="61"/>
      <c r="AX3108" s="61"/>
      <c r="AY3108" s="61"/>
      <c r="AZ3108" s="61"/>
      <c r="BA3108" s="61"/>
    </row>
    <row r="3109" spans="39:53" x14ac:dyDescent="0.2">
      <c r="AM3109" s="61"/>
      <c r="AN3109" s="61"/>
      <c r="AO3109" s="171"/>
      <c r="AP3109" s="61"/>
      <c r="AQ3109" s="61"/>
      <c r="AR3109" s="61"/>
      <c r="AS3109" s="61"/>
      <c r="AT3109" s="61"/>
      <c r="AU3109" s="61"/>
      <c r="AV3109" s="61"/>
      <c r="AW3109" s="61"/>
      <c r="AX3109" s="61"/>
      <c r="AY3109" s="61"/>
      <c r="AZ3109" s="61"/>
      <c r="BA3109" s="61"/>
    </row>
    <row r="3110" spans="39:53" x14ac:dyDescent="0.2">
      <c r="AM3110" s="61"/>
      <c r="AN3110" s="61"/>
      <c r="AO3110" s="171"/>
      <c r="AP3110" s="61"/>
      <c r="AQ3110" s="61"/>
      <c r="AR3110" s="61"/>
      <c r="AS3110" s="61"/>
      <c r="AT3110" s="61"/>
      <c r="AU3110" s="61"/>
      <c r="AV3110" s="61"/>
      <c r="AW3110" s="61"/>
      <c r="AX3110" s="61"/>
      <c r="AY3110" s="61"/>
      <c r="AZ3110" s="61"/>
      <c r="BA3110" s="61"/>
    </row>
    <row r="3111" spans="39:53" x14ac:dyDescent="0.2">
      <c r="AM3111" s="61"/>
      <c r="AN3111" s="61"/>
      <c r="AO3111" s="171"/>
      <c r="AP3111" s="61"/>
      <c r="AQ3111" s="61"/>
      <c r="AR3111" s="61"/>
      <c r="AS3111" s="61"/>
      <c r="AT3111" s="61"/>
      <c r="AU3111" s="61"/>
      <c r="AV3111" s="61"/>
      <c r="AW3111" s="61"/>
      <c r="AX3111" s="61"/>
      <c r="AY3111" s="61"/>
      <c r="AZ3111" s="61"/>
      <c r="BA3111" s="61"/>
    </row>
    <row r="3112" spans="39:53" x14ac:dyDescent="0.2">
      <c r="AM3112" s="61"/>
      <c r="AN3112" s="61"/>
      <c r="AO3112" s="171"/>
      <c r="AP3112" s="61"/>
      <c r="AQ3112" s="61"/>
      <c r="AR3112" s="61"/>
      <c r="AS3112" s="61"/>
      <c r="AT3112" s="61"/>
      <c r="AU3112" s="61"/>
      <c r="AV3112" s="61"/>
      <c r="AW3112" s="61"/>
      <c r="AX3112" s="61"/>
      <c r="AY3112" s="61"/>
      <c r="AZ3112" s="61"/>
      <c r="BA3112" s="61"/>
    </row>
    <row r="3113" spans="39:53" x14ac:dyDescent="0.2">
      <c r="AM3113" s="61"/>
      <c r="AN3113" s="61"/>
      <c r="AO3113" s="171"/>
      <c r="AP3113" s="61"/>
      <c r="AQ3113" s="61"/>
      <c r="AR3113" s="61"/>
      <c r="AS3113" s="61"/>
      <c r="AT3113" s="61"/>
      <c r="AU3113" s="61"/>
      <c r="AV3113" s="61"/>
      <c r="AW3113" s="61"/>
      <c r="AX3113" s="61"/>
      <c r="AY3113" s="61"/>
      <c r="AZ3113" s="61"/>
      <c r="BA3113" s="61"/>
    </row>
    <row r="3114" spans="39:53" x14ac:dyDescent="0.2">
      <c r="AM3114" s="61"/>
      <c r="AN3114" s="61"/>
      <c r="AO3114" s="171"/>
      <c r="AP3114" s="61"/>
      <c r="AQ3114" s="61"/>
      <c r="AR3114" s="61"/>
      <c r="AS3114" s="61"/>
      <c r="AT3114" s="61"/>
      <c r="AU3114" s="61"/>
      <c r="AV3114" s="61"/>
      <c r="AW3114" s="61"/>
      <c r="AX3114" s="61"/>
      <c r="AY3114" s="61"/>
      <c r="AZ3114" s="61"/>
      <c r="BA3114" s="61"/>
    </row>
    <row r="3115" spans="39:53" x14ac:dyDescent="0.2">
      <c r="AM3115" s="61"/>
      <c r="AN3115" s="61"/>
      <c r="AO3115" s="171"/>
      <c r="AP3115" s="61"/>
      <c r="AQ3115" s="61"/>
      <c r="AR3115" s="61"/>
      <c r="AS3115" s="61"/>
      <c r="AT3115" s="61"/>
      <c r="AU3115" s="61"/>
      <c r="AV3115" s="61"/>
      <c r="AW3115" s="61"/>
      <c r="AX3115" s="61"/>
      <c r="AY3115" s="61"/>
      <c r="AZ3115" s="61"/>
      <c r="BA3115" s="61"/>
    </row>
    <row r="3116" spans="39:53" x14ac:dyDescent="0.2">
      <c r="AM3116" s="61"/>
      <c r="AN3116" s="61"/>
      <c r="AO3116" s="171"/>
      <c r="AP3116" s="61"/>
      <c r="AQ3116" s="61"/>
      <c r="AR3116" s="61"/>
      <c r="AS3116" s="61"/>
      <c r="AT3116" s="61"/>
      <c r="AU3116" s="61"/>
      <c r="AV3116" s="61"/>
      <c r="AW3116" s="61"/>
      <c r="AX3116" s="61"/>
      <c r="AY3116" s="61"/>
      <c r="AZ3116" s="61"/>
      <c r="BA3116" s="61"/>
    </row>
    <row r="3117" spans="39:53" x14ac:dyDescent="0.2">
      <c r="AM3117" s="61"/>
      <c r="AN3117" s="61"/>
      <c r="AO3117" s="171"/>
      <c r="AP3117" s="61"/>
      <c r="AQ3117" s="61"/>
      <c r="AR3117" s="61"/>
      <c r="AS3117" s="61"/>
      <c r="AT3117" s="61"/>
      <c r="AU3117" s="61"/>
      <c r="AV3117" s="61"/>
      <c r="AW3117" s="61"/>
      <c r="AX3117" s="61"/>
      <c r="AY3117" s="61"/>
      <c r="AZ3117" s="61"/>
      <c r="BA3117" s="61"/>
    </row>
    <row r="3118" spans="39:53" x14ac:dyDescent="0.2">
      <c r="AM3118" s="61"/>
      <c r="AN3118" s="61"/>
      <c r="AO3118" s="171"/>
      <c r="AP3118" s="61"/>
      <c r="AQ3118" s="61"/>
      <c r="AR3118" s="61"/>
      <c r="AS3118" s="61"/>
      <c r="AT3118" s="61"/>
      <c r="AU3118" s="61"/>
      <c r="AV3118" s="61"/>
      <c r="AW3118" s="61"/>
      <c r="AX3118" s="61"/>
      <c r="AY3118" s="61"/>
      <c r="AZ3118" s="61"/>
      <c r="BA3118" s="61"/>
    </row>
    <row r="3119" spans="39:53" x14ac:dyDescent="0.2">
      <c r="AM3119" s="61"/>
      <c r="AN3119" s="61"/>
      <c r="AO3119" s="171"/>
      <c r="AP3119" s="61"/>
      <c r="AQ3119" s="61"/>
      <c r="AR3119" s="61"/>
      <c r="AS3119" s="61"/>
      <c r="AT3119" s="61"/>
      <c r="AU3119" s="61"/>
      <c r="AV3119" s="61"/>
      <c r="AW3119" s="61"/>
      <c r="AX3119" s="61"/>
      <c r="AY3119" s="61"/>
      <c r="AZ3119" s="61"/>
      <c r="BA3119" s="61"/>
    </row>
    <row r="3120" spans="39:53" x14ac:dyDescent="0.2">
      <c r="AM3120" s="61"/>
      <c r="AN3120" s="61"/>
      <c r="AO3120" s="171"/>
      <c r="AP3120" s="61"/>
      <c r="AQ3120" s="61"/>
      <c r="AR3120" s="61"/>
      <c r="AS3120" s="61"/>
      <c r="AT3120" s="61"/>
      <c r="AU3120" s="61"/>
      <c r="AV3120" s="61"/>
      <c r="AW3120" s="61"/>
      <c r="AX3120" s="61"/>
      <c r="AY3120" s="61"/>
      <c r="AZ3120" s="61"/>
      <c r="BA3120" s="61"/>
    </row>
    <row r="3121" spans="39:53" x14ac:dyDescent="0.2">
      <c r="AM3121" s="61"/>
      <c r="AN3121" s="61"/>
      <c r="AO3121" s="171"/>
      <c r="AP3121" s="61"/>
      <c r="AQ3121" s="61"/>
      <c r="AR3121" s="61"/>
      <c r="AS3121" s="61"/>
      <c r="AT3121" s="61"/>
      <c r="AU3121" s="61"/>
      <c r="AV3121" s="61"/>
      <c r="AW3121" s="61"/>
      <c r="AX3121" s="61"/>
      <c r="AY3121" s="61"/>
      <c r="AZ3121" s="61"/>
      <c r="BA3121" s="61"/>
    </row>
    <row r="3122" spans="39:53" x14ac:dyDescent="0.2">
      <c r="AM3122" s="61"/>
      <c r="AN3122" s="61"/>
      <c r="AO3122" s="171"/>
      <c r="AP3122" s="61"/>
      <c r="AQ3122" s="61"/>
      <c r="AR3122" s="61"/>
      <c r="AS3122" s="61"/>
      <c r="AT3122" s="61"/>
      <c r="AU3122" s="61"/>
      <c r="AV3122" s="61"/>
      <c r="AW3122" s="61"/>
      <c r="AX3122" s="61"/>
      <c r="AY3122" s="61"/>
      <c r="AZ3122" s="61"/>
      <c r="BA3122" s="61"/>
    </row>
    <row r="3123" spans="39:53" x14ac:dyDescent="0.2">
      <c r="AM3123" s="61"/>
      <c r="AN3123" s="61"/>
      <c r="AO3123" s="171"/>
      <c r="AP3123" s="61"/>
      <c r="AQ3123" s="61"/>
      <c r="AR3123" s="61"/>
      <c r="AS3123" s="61"/>
      <c r="AT3123" s="61"/>
      <c r="AU3123" s="61"/>
      <c r="AV3123" s="61"/>
      <c r="AW3123" s="61"/>
      <c r="AX3123" s="61"/>
      <c r="AY3123" s="61"/>
      <c r="AZ3123" s="61"/>
      <c r="BA3123" s="61"/>
    </row>
    <row r="3124" spans="39:53" x14ac:dyDescent="0.2">
      <c r="AM3124" s="61"/>
      <c r="AN3124" s="61"/>
      <c r="AO3124" s="171"/>
      <c r="AP3124" s="61"/>
      <c r="AQ3124" s="61"/>
      <c r="AR3124" s="61"/>
      <c r="AS3124" s="61"/>
      <c r="AT3124" s="61"/>
      <c r="AU3124" s="61"/>
      <c r="AV3124" s="61"/>
      <c r="AW3124" s="61"/>
      <c r="AX3124" s="61"/>
      <c r="AY3124" s="61"/>
      <c r="AZ3124" s="61"/>
      <c r="BA3124" s="61"/>
    </row>
    <row r="3125" spans="39:53" x14ac:dyDescent="0.2">
      <c r="AM3125" s="61"/>
      <c r="AN3125" s="61"/>
      <c r="AO3125" s="171"/>
      <c r="AP3125" s="61"/>
      <c r="AQ3125" s="61"/>
      <c r="AR3125" s="61"/>
      <c r="AS3125" s="61"/>
      <c r="AT3125" s="61"/>
      <c r="AU3125" s="61"/>
      <c r="AV3125" s="61"/>
      <c r="AW3125" s="61"/>
      <c r="AX3125" s="61"/>
      <c r="AY3125" s="61"/>
      <c r="AZ3125" s="61"/>
      <c r="BA3125" s="61"/>
    </row>
    <row r="3126" spans="39:53" x14ac:dyDescent="0.2">
      <c r="AM3126" s="61"/>
      <c r="AN3126" s="61"/>
      <c r="AO3126" s="171"/>
      <c r="AP3126" s="61"/>
      <c r="AQ3126" s="61"/>
      <c r="AR3126" s="61"/>
      <c r="AS3126" s="61"/>
      <c r="AT3126" s="61"/>
      <c r="AU3126" s="61"/>
      <c r="AV3126" s="61"/>
      <c r="AW3126" s="61"/>
      <c r="AX3126" s="61"/>
      <c r="AY3126" s="61"/>
      <c r="AZ3126" s="61"/>
      <c r="BA3126" s="61"/>
    </row>
    <row r="3127" spans="39:53" x14ac:dyDescent="0.2">
      <c r="AM3127" s="61"/>
      <c r="AN3127" s="61"/>
      <c r="AO3127" s="171"/>
      <c r="AP3127" s="61"/>
      <c r="AQ3127" s="61"/>
      <c r="AR3127" s="61"/>
      <c r="AS3127" s="61"/>
      <c r="AT3127" s="61"/>
      <c r="AU3127" s="61"/>
      <c r="AV3127" s="61"/>
      <c r="AW3127" s="61"/>
      <c r="AX3127" s="61"/>
      <c r="AY3127" s="61"/>
      <c r="AZ3127" s="61"/>
      <c r="BA3127" s="61"/>
    </row>
    <row r="3128" spans="39:53" x14ac:dyDescent="0.2">
      <c r="AM3128" s="61"/>
      <c r="AN3128" s="61"/>
      <c r="AO3128" s="171"/>
      <c r="AP3128" s="61"/>
      <c r="AQ3128" s="61"/>
      <c r="AR3128" s="61"/>
      <c r="AS3128" s="61"/>
      <c r="AT3128" s="61"/>
      <c r="AU3128" s="61"/>
      <c r="AV3128" s="61"/>
      <c r="AW3128" s="61"/>
      <c r="AX3128" s="61"/>
      <c r="AY3128" s="61"/>
      <c r="AZ3128" s="61"/>
      <c r="BA3128" s="61"/>
    </row>
    <row r="3129" spans="39:53" x14ac:dyDescent="0.2">
      <c r="AM3129" s="61"/>
      <c r="AN3129" s="61"/>
      <c r="AO3129" s="171"/>
      <c r="AP3129" s="61"/>
      <c r="AQ3129" s="61"/>
      <c r="AR3129" s="61"/>
      <c r="AS3129" s="61"/>
      <c r="AT3129" s="61"/>
      <c r="AU3129" s="61"/>
      <c r="AV3129" s="61"/>
      <c r="AW3129" s="61"/>
      <c r="AX3129" s="61"/>
      <c r="AY3129" s="61"/>
      <c r="AZ3129" s="61"/>
      <c r="BA3129" s="61"/>
    </row>
    <row r="3130" spans="39:53" x14ac:dyDescent="0.2">
      <c r="AM3130" s="61"/>
      <c r="AN3130" s="61"/>
      <c r="AO3130" s="171"/>
      <c r="AP3130" s="61"/>
      <c r="AQ3130" s="61"/>
      <c r="AR3130" s="61"/>
      <c r="AS3130" s="61"/>
      <c r="AT3130" s="61"/>
      <c r="AU3130" s="61"/>
      <c r="AV3130" s="61"/>
      <c r="AW3130" s="61"/>
      <c r="AX3130" s="61"/>
      <c r="AY3130" s="61"/>
      <c r="AZ3130" s="61"/>
      <c r="BA3130" s="61"/>
    </row>
    <row r="3131" spans="39:53" x14ac:dyDescent="0.2">
      <c r="AM3131" s="61"/>
      <c r="AN3131" s="61"/>
      <c r="AO3131" s="171"/>
      <c r="AP3131" s="61"/>
      <c r="AQ3131" s="61"/>
      <c r="AR3131" s="61"/>
      <c r="AS3131" s="61"/>
      <c r="AT3131" s="61"/>
      <c r="AU3131" s="61"/>
      <c r="AV3131" s="61"/>
      <c r="AW3131" s="61"/>
      <c r="AX3131" s="61"/>
      <c r="AY3131" s="61"/>
      <c r="AZ3131" s="61"/>
      <c r="BA3131" s="61"/>
    </row>
    <row r="3132" spans="39:53" x14ac:dyDescent="0.2">
      <c r="AM3132" s="61"/>
      <c r="AN3132" s="61"/>
      <c r="AO3132" s="171"/>
      <c r="AP3132" s="61"/>
      <c r="AQ3132" s="61"/>
      <c r="AR3132" s="61"/>
      <c r="AS3132" s="61"/>
      <c r="AT3132" s="61"/>
      <c r="AU3132" s="61"/>
      <c r="AV3132" s="61"/>
      <c r="AW3132" s="61"/>
      <c r="AX3132" s="61"/>
      <c r="AY3132" s="61"/>
      <c r="AZ3132" s="61"/>
      <c r="BA3132" s="61"/>
    </row>
    <row r="3133" spans="39:53" x14ac:dyDescent="0.2">
      <c r="AM3133" s="61"/>
      <c r="AN3133" s="61"/>
      <c r="AO3133" s="171"/>
      <c r="AP3133" s="61"/>
      <c r="AQ3133" s="61"/>
      <c r="AR3133" s="61"/>
      <c r="AS3133" s="61"/>
      <c r="AT3133" s="61"/>
      <c r="AU3133" s="61"/>
      <c r="AV3133" s="61"/>
      <c r="AW3133" s="61"/>
      <c r="AX3133" s="61"/>
      <c r="AY3133" s="61"/>
      <c r="AZ3133" s="61"/>
      <c r="BA3133" s="61"/>
    </row>
    <row r="3134" spans="39:53" x14ac:dyDescent="0.2">
      <c r="AM3134" s="61"/>
      <c r="AN3134" s="61"/>
      <c r="AO3134" s="171"/>
      <c r="AP3134" s="61"/>
      <c r="AQ3134" s="61"/>
      <c r="AR3134" s="61"/>
      <c r="AS3134" s="61"/>
      <c r="AT3134" s="61"/>
      <c r="AU3134" s="61"/>
      <c r="AV3134" s="61"/>
      <c r="AW3134" s="61"/>
      <c r="AX3134" s="61"/>
      <c r="AY3134" s="61"/>
      <c r="AZ3134" s="61"/>
      <c r="BA3134" s="61"/>
    </row>
    <row r="3135" spans="39:53" x14ac:dyDescent="0.2">
      <c r="AM3135" s="61"/>
      <c r="AN3135" s="61"/>
      <c r="AO3135" s="171"/>
      <c r="AP3135" s="61"/>
      <c r="AQ3135" s="61"/>
      <c r="AR3135" s="61"/>
      <c r="AS3135" s="61"/>
      <c r="AT3135" s="61"/>
      <c r="AU3135" s="61"/>
      <c r="AV3135" s="61"/>
      <c r="AW3135" s="61"/>
      <c r="AX3135" s="61"/>
      <c r="AY3135" s="61"/>
      <c r="AZ3135" s="61"/>
      <c r="BA3135" s="61"/>
    </row>
    <row r="3136" spans="39:53" x14ac:dyDescent="0.2">
      <c r="AM3136" s="61"/>
      <c r="AN3136" s="61"/>
      <c r="AO3136" s="171"/>
      <c r="AP3136" s="61"/>
      <c r="AQ3136" s="61"/>
      <c r="AR3136" s="61"/>
      <c r="AS3136" s="61"/>
      <c r="AT3136" s="61"/>
      <c r="AU3136" s="61"/>
      <c r="AV3136" s="61"/>
      <c r="AW3136" s="61"/>
      <c r="AX3136" s="61"/>
      <c r="AY3136" s="61"/>
      <c r="AZ3136" s="61"/>
      <c r="BA3136" s="61"/>
    </row>
    <row r="3137" spans="39:53" x14ac:dyDescent="0.2">
      <c r="AM3137" s="61"/>
      <c r="AN3137" s="61"/>
      <c r="AO3137" s="171"/>
      <c r="AP3137" s="61"/>
      <c r="AQ3137" s="61"/>
      <c r="AR3137" s="61"/>
      <c r="AS3137" s="61"/>
      <c r="AT3137" s="61"/>
      <c r="AU3137" s="61"/>
      <c r="AV3137" s="61"/>
      <c r="AW3137" s="61"/>
      <c r="AX3137" s="61"/>
      <c r="AY3137" s="61"/>
      <c r="AZ3137" s="61"/>
      <c r="BA3137" s="61"/>
    </row>
    <row r="3138" spans="39:53" x14ac:dyDescent="0.2">
      <c r="AM3138" s="61"/>
      <c r="AN3138" s="61"/>
      <c r="AO3138" s="171"/>
      <c r="AP3138" s="61"/>
      <c r="AQ3138" s="61"/>
      <c r="AR3138" s="61"/>
      <c r="AS3138" s="61"/>
      <c r="AT3138" s="61"/>
      <c r="AU3138" s="61"/>
      <c r="AV3138" s="61"/>
      <c r="AW3138" s="61"/>
      <c r="AX3138" s="61"/>
      <c r="AY3138" s="61"/>
      <c r="AZ3138" s="61"/>
      <c r="BA3138" s="61"/>
    </row>
    <row r="3139" spans="39:53" x14ac:dyDescent="0.2">
      <c r="AM3139" s="61"/>
      <c r="AN3139" s="61"/>
      <c r="AO3139" s="171"/>
      <c r="AP3139" s="61"/>
      <c r="AQ3139" s="61"/>
      <c r="AR3139" s="61"/>
      <c r="AS3139" s="61"/>
      <c r="AT3139" s="61"/>
      <c r="AU3139" s="61"/>
      <c r="AV3139" s="61"/>
      <c r="AW3139" s="61"/>
      <c r="AX3139" s="61"/>
      <c r="AY3139" s="61"/>
      <c r="AZ3139" s="61"/>
      <c r="BA3139" s="61"/>
    </row>
    <row r="3140" spans="39:53" x14ac:dyDescent="0.2">
      <c r="AM3140" s="61"/>
      <c r="AN3140" s="61"/>
      <c r="AO3140" s="171"/>
      <c r="AP3140" s="61"/>
      <c r="AQ3140" s="61"/>
      <c r="AR3140" s="61"/>
      <c r="AS3140" s="61"/>
      <c r="AT3140" s="61"/>
      <c r="AU3140" s="61"/>
      <c r="AV3140" s="61"/>
      <c r="AW3140" s="61"/>
      <c r="AX3140" s="61"/>
      <c r="AY3140" s="61"/>
      <c r="AZ3140" s="61"/>
      <c r="BA3140" s="61"/>
    </row>
    <row r="3141" spans="39:53" x14ac:dyDescent="0.2">
      <c r="AM3141" s="61"/>
      <c r="AN3141" s="61"/>
      <c r="AO3141" s="171"/>
      <c r="AP3141" s="61"/>
      <c r="AQ3141" s="61"/>
      <c r="AR3141" s="61"/>
      <c r="AS3141" s="61"/>
      <c r="AT3141" s="61"/>
      <c r="AU3141" s="61"/>
      <c r="AV3141" s="61"/>
      <c r="AW3141" s="61"/>
      <c r="AX3141" s="61"/>
      <c r="AY3141" s="61"/>
      <c r="AZ3141" s="61"/>
      <c r="BA3141" s="61"/>
    </row>
    <row r="3142" spans="39:53" x14ac:dyDescent="0.2">
      <c r="AM3142" s="61"/>
      <c r="AN3142" s="61"/>
      <c r="AO3142" s="171"/>
      <c r="AP3142" s="61"/>
      <c r="AQ3142" s="61"/>
      <c r="AR3142" s="61"/>
      <c r="AS3142" s="61"/>
      <c r="AT3142" s="61"/>
      <c r="AU3142" s="61"/>
      <c r="AV3142" s="61"/>
      <c r="AW3142" s="61"/>
      <c r="AX3142" s="61"/>
      <c r="AY3142" s="61"/>
      <c r="AZ3142" s="61"/>
      <c r="BA3142" s="61"/>
    </row>
    <row r="3143" spans="39:53" x14ac:dyDescent="0.2">
      <c r="AM3143" s="61"/>
      <c r="AN3143" s="61"/>
      <c r="AO3143" s="171"/>
      <c r="AP3143" s="61"/>
      <c r="AQ3143" s="61"/>
      <c r="AR3143" s="61"/>
      <c r="AS3143" s="61"/>
      <c r="AT3143" s="61"/>
      <c r="AU3143" s="61"/>
      <c r="AV3143" s="61"/>
      <c r="AW3143" s="61"/>
      <c r="AX3143" s="61"/>
      <c r="AY3143" s="61"/>
      <c r="AZ3143" s="61"/>
      <c r="BA3143" s="61"/>
    </row>
    <row r="3144" spans="39:53" x14ac:dyDescent="0.2">
      <c r="AM3144" s="61"/>
      <c r="AN3144" s="61"/>
      <c r="AO3144" s="171"/>
      <c r="AP3144" s="61"/>
      <c r="AQ3144" s="61"/>
      <c r="AR3144" s="61"/>
      <c r="AS3144" s="61"/>
      <c r="AT3144" s="61"/>
      <c r="AU3144" s="61"/>
      <c r="AV3144" s="61"/>
      <c r="AW3144" s="61"/>
      <c r="AX3144" s="61"/>
      <c r="AY3144" s="61"/>
      <c r="AZ3144" s="61"/>
      <c r="BA3144" s="61"/>
    </row>
    <row r="3145" spans="39:53" x14ac:dyDescent="0.2">
      <c r="AM3145" s="61"/>
      <c r="AN3145" s="61"/>
      <c r="AO3145" s="171"/>
      <c r="AP3145" s="61"/>
      <c r="AQ3145" s="61"/>
      <c r="AR3145" s="61"/>
      <c r="AS3145" s="61"/>
      <c r="AT3145" s="61"/>
      <c r="AU3145" s="61"/>
      <c r="AV3145" s="61"/>
      <c r="AW3145" s="61"/>
      <c r="AX3145" s="61"/>
      <c r="AY3145" s="61"/>
      <c r="AZ3145" s="61"/>
      <c r="BA3145" s="61"/>
    </row>
    <row r="3146" spans="39:53" x14ac:dyDescent="0.2">
      <c r="AM3146" s="61"/>
      <c r="AN3146" s="61"/>
      <c r="AO3146" s="171"/>
      <c r="AP3146" s="61"/>
      <c r="AQ3146" s="61"/>
      <c r="AR3146" s="61"/>
      <c r="AS3146" s="61"/>
      <c r="AT3146" s="61"/>
      <c r="AU3146" s="61"/>
      <c r="AV3146" s="61"/>
      <c r="AW3146" s="61"/>
      <c r="AX3146" s="61"/>
      <c r="AY3146" s="61"/>
      <c r="AZ3146" s="61"/>
      <c r="BA3146" s="61"/>
    </row>
    <row r="3147" spans="39:53" x14ac:dyDescent="0.2">
      <c r="AM3147" s="61"/>
      <c r="AN3147" s="61"/>
      <c r="AO3147" s="171"/>
      <c r="AP3147" s="61"/>
      <c r="AQ3147" s="61"/>
      <c r="AR3147" s="61"/>
      <c r="AS3147" s="61"/>
      <c r="AT3147" s="61"/>
      <c r="AU3147" s="61"/>
      <c r="AV3147" s="61"/>
      <c r="AW3147" s="61"/>
      <c r="AX3147" s="61"/>
      <c r="AY3147" s="61"/>
      <c r="AZ3147" s="61"/>
      <c r="BA3147" s="61"/>
    </row>
    <row r="3148" spans="39:53" x14ac:dyDescent="0.2">
      <c r="AM3148" s="61"/>
      <c r="AN3148" s="61"/>
      <c r="AO3148" s="171"/>
      <c r="AP3148" s="61"/>
      <c r="AQ3148" s="61"/>
      <c r="AR3148" s="61"/>
      <c r="AS3148" s="61"/>
      <c r="AT3148" s="61"/>
      <c r="AU3148" s="61"/>
      <c r="AV3148" s="61"/>
      <c r="AW3148" s="61"/>
      <c r="AX3148" s="61"/>
      <c r="AY3148" s="61"/>
      <c r="AZ3148" s="61"/>
      <c r="BA3148" s="61"/>
    </row>
    <row r="3149" spans="39:53" x14ac:dyDescent="0.2">
      <c r="AM3149" s="61"/>
      <c r="AN3149" s="61"/>
      <c r="AO3149" s="171"/>
      <c r="AP3149" s="61"/>
      <c r="AQ3149" s="61"/>
      <c r="AR3149" s="61"/>
      <c r="AS3149" s="61"/>
      <c r="AT3149" s="61"/>
      <c r="AU3149" s="61"/>
      <c r="AV3149" s="61"/>
      <c r="AW3149" s="61"/>
      <c r="AX3149" s="61"/>
      <c r="AY3149" s="61"/>
      <c r="AZ3149" s="61"/>
      <c r="BA3149" s="61"/>
    </row>
    <row r="3150" spans="39:53" x14ac:dyDescent="0.2">
      <c r="AM3150" s="61"/>
      <c r="AN3150" s="61"/>
      <c r="AO3150" s="171"/>
      <c r="AP3150" s="61"/>
      <c r="AQ3150" s="61"/>
      <c r="AR3150" s="61"/>
      <c r="AS3150" s="61"/>
      <c r="AT3150" s="61"/>
      <c r="AU3150" s="61"/>
      <c r="AV3150" s="61"/>
      <c r="AW3150" s="61"/>
      <c r="AX3150" s="61"/>
      <c r="AY3150" s="61"/>
      <c r="AZ3150" s="61"/>
      <c r="BA3150" s="61"/>
    </row>
    <row r="3151" spans="39:53" x14ac:dyDescent="0.2">
      <c r="AM3151" s="61"/>
      <c r="AN3151" s="61"/>
      <c r="AO3151" s="171"/>
      <c r="AP3151" s="61"/>
      <c r="AQ3151" s="61"/>
      <c r="AR3151" s="61"/>
      <c r="AS3151" s="61"/>
      <c r="AT3151" s="61"/>
      <c r="AU3151" s="61"/>
      <c r="AV3151" s="61"/>
      <c r="AW3151" s="61"/>
      <c r="AX3151" s="61"/>
      <c r="AY3151" s="61"/>
      <c r="AZ3151" s="61"/>
      <c r="BA3151" s="61"/>
    </row>
    <row r="3152" spans="39:53" x14ac:dyDescent="0.2">
      <c r="AM3152" s="61"/>
      <c r="AN3152" s="61"/>
      <c r="AO3152" s="171"/>
      <c r="AP3152" s="61"/>
      <c r="AQ3152" s="61"/>
      <c r="AR3152" s="61"/>
      <c r="AS3152" s="61"/>
      <c r="AT3152" s="61"/>
      <c r="AU3152" s="61"/>
      <c r="AV3152" s="61"/>
      <c r="AW3152" s="61"/>
      <c r="AX3152" s="61"/>
      <c r="AY3152" s="61"/>
      <c r="AZ3152" s="61"/>
      <c r="BA3152" s="61"/>
    </row>
    <row r="3153" spans="39:53" x14ac:dyDescent="0.2">
      <c r="AM3153" s="61"/>
      <c r="AN3153" s="61"/>
      <c r="AO3153" s="171"/>
      <c r="AP3153" s="61"/>
      <c r="AQ3153" s="61"/>
      <c r="AR3153" s="61"/>
      <c r="AS3153" s="61"/>
      <c r="AT3153" s="61"/>
      <c r="AU3153" s="61"/>
      <c r="AV3153" s="61"/>
      <c r="AW3153" s="61"/>
      <c r="AX3153" s="61"/>
      <c r="AY3153" s="61"/>
      <c r="AZ3153" s="61"/>
      <c r="BA3153" s="61"/>
    </row>
    <row r="3154" spans="39:53" x14ac:dyDescent="0.2">
      <c r="AM3154" s="61"/>
      <c r="AN3154" s="61"/>
      <c r="AO3154" s="171"/>
      <c r="AP3154" s="61"/>
      <c r="AQ3154" s="61"/>
      <c r="AR3154" s="61"/>
      <c r="AS3154" s="61"/>
      <c r="AT3154" s="61"/>
      <c r="AU3154" s="61"/>
      <c r="AV3154" s="61"/>
      <c r="AW3154" s="61"/>
      <c r="AX3154" s="61"/>
      <c r="AY3154" s="61"/>
      <c r="AZ3154" s="61"/>
      <c r="BA3154" s="61"/>
    </row>
    <row r="3155" spans="39:53" x14ac:dyDescent="0.2">
      <c r="AM3155" s="61"/>
      <c r="AN3155" s="61"/>
      <c r="AO3155" s="171"/>
      <c r="AP3155" s="61"/>
      <c r="AQ3155" s="61"/>
      <c r="AR3155" s="61"/>
      <c r="AS3155" s="61"/>
      <c r="AT3155" s="61"/>
      <c r="AU3155" s="61"/>
      <c r="AV3155" s="61"/>
      <c r="AW3155" s="61"/>
      <c r="AX3155" s="61"/>
      <c r="AY3155" s="61"/>
      <c r="AZ3155" s="61"/>
      <c r="BA3155" s="61"/>
    </row>
    <row r="3156" spans="39:53" x14ac:dyDescent="0.2">
      <c r="AM3156" s="61"/>
      <c r="AN3156" s="61"/>
      <c r="AO3156" s="171"/>
      <c r="AP3156" s="61"/>
      <c r="AQ3156" s="61"/>
      <c r="AR3156" s="61"/>
      <c r="AS3156" s="61"/>
      <c r="AT3156" s="61"/>
      <c r="AU3156" s="61"/>
      <c r="AV3156" s="61"/>
      <c r="AW3156" s="61"/>
      <c r="AX3156" s="61"/>
      <c r="AY3156" s="61"/>
      <c r="AZ3156" s="61"/>
      <c r="BA3156" s="61"/>
    </row>
    <row r="3157" spans="39:53" x14ac:dyDescent="0.2">
      <c r="AM3157" s="61"/>
      <c r="AN3157" s="61"/>
      <c r="AO3157" s="171"/>
      <c r="AP3157" s="61"/>
      <c r="AQ3157" s="61"/>
      <c r="AR3157" s="61"/>
      <c r="AS3157" s="61"/>
      <c r="AT3157" s="61"/>
      <c r="AU3157" s="61"/>
      <c r="AV3157" s="61"/>
      <c r="AW3157" s="61"/>
      <c r="AX3157" s="61"/>
      <c r="AY3157" s="61"/>
      <c r="AZ3157" s="61"/>
      <c r="BA3157" s="61"/>
    </row>
    <row r="3158" spans="39:53" x14ac:dyDescent="0.2">
      <c r="AM3158" s="61"/>
      <c r="AN3158" s="61"/>
      <c r="AO3158" s="171"/>
      <c r="AP3158" s="61"/>
      <c r="AQ3158" s="61"/>
      <c r="AR3158" s="61"/>
      <c r="AS3158" s="61"/>
      <c r="AT3158" s="61"/>
      <c r="AU3158" s="61"/>
      <c r="AV3158" s="61"/>
      <c r="AW3158" s="61"/>
      <c r="AX3158" s="61"/>
      <c r="AY3158" s="61"/>
      <c r="AZ3158" s="61"/>
      <c r="BA3158" s="61"/>
    </row>
    <row r="3159" spans="39:53" x14ac:dyDescent="0.2">
      <c r="AM3159" s="61"/>
      <c r="AN3159" s="61"/>
      <c r="AO3159" s="171"/>
      <c r="AP3159" s="61"/>
      <c r="AQ3159" s="61"/>
      <c r="AR3159" s="61"/>
      <c r="AS3159" s="61"/>
      <c r="AT3159" s="61"/>
      <c r="AU3159" s="61"/>
      <c r="AV3159" s="61"/>
      <c r="AW3159" s="61"/>
      <c r="AX3159" s="61"/>
      <c r="AY3159" s="61"/>
      <c r="AZ3159" s="61"/>
      <c r="BA3159" s="61"/>
    </row>
    <row r="3160" spans="39:53" x14ac:dyDescent="0.2">
      <c r="AM3160" s="61"/>
      <c r="AN3160" s="61"/>
      <c r="AO3160" s="171"/>
      <c r="AP3160" s="61"/>
      <c r="AQ3160" s="61"/>
      <c r="AR3160" s="61"/>
      <c r="AS3160" s="61"/>
      <c r="AT3160" s="61"/>
      <c r="AU3160" s="61"/>
      <c r="AV3160" s="61"/>
      <c r="AW3160" s="61"/>
      <c r="AX3160" s="61"/>
      <c r="AY3160" s="61"/>
      <c r="AZ3160" s="61"/>
      <c r="BA3160" s="61"/>
    </row>
    <row r="3161" spans="39:53" x14ac:dyDescent="0.2">
      <c r="AM3161" s="61"/>
      <c r="AN3161" s="61"/>
      <c r="AO3161" s="171"/>
      <c r="AP3161" s="61"/>
      <c r="AQ3161" s="61"/>
      <c r="AR3161" s="61"/>
      <c r="AS3161" s="61"/>
      <c r="AT3161" s="61"/>
      <c r="AU3161" s="61"/>
      <c r="AV3161" s="61"/>
      <c r="AW3161" s="61"/>
      <c r="AX3161" s="61"/>
      <c r="AY3161" s="61"/>
      <c r="AZ3161" s="61"/>
      <c r="BA3161" s="61"/>
    </row>
    <row r="3162" spans="39:53" x14ac:dyDescent="0.2">
      <c r="AM3162" s="61"/>
      <c r="AN3162" s="61"/>
      <c r="AO3162" s="171"/>
      <c r="AP3162" s="61"/>
      <c r="AQ3162" s="61"/>
      <c r="AR3162" s="61"/>
      <c r="AS3162" s="61"/>
      <c r="AT3162" s="61"/>
      <c r="AU3162" s="61"/>
      <c r="AV3162" s="61"/>
      <c r="AW3162" s="61"/>
      <c r="AX3162" s="61"/>
      <c r="AY3162" s="61"/>
      <c r="AZ3162" s="61"/>
      <c r="BA3162" s="61"/>
    </row>
    <row r="3163" spans="39:53" x14ac:dyDescent="0.2">
      <c r="AM3163" s="61"/>
      <c r="AN3163" s="61"/>
      <c r="AO3163" s="171"/>
      <c r="AP3163" s="61"/>
      <c r="AQ3163" s="61"/>
      <c r="AR3163" s="61"/>
      <c r="AS3163" s="61"/>
      <c r="AT3163" s="61"/>
      <c r="AU3163" s="61"/>
      <c r="AV3163" s="61"/>
      <c r="AW3163" s="61"/>
      <c r="AX3163" s="61"/>
      <c r="AY3163" s="61"/>
      <c r="AZ3163" s="61"/>
      <c r="BA3163" s="61"/>
    </row>
    <row r="3164" spans="39:53" x14ac:dyDescent="0.2">
      <c r="AM3164" s="61"/>
      <c r="AN3164" s="61"/>
      <c r="AO3164" s="171"/>
      <c r="AP3164" s="61"/>
      <c r="AQ3164" s="61"/>
      <c r="AR3164" s="61"/>
      <c r="AS3164" s="61"/>
      <c r="AT3164" s="61"/>
      <c r="AU3164" s="61"/>
      <c r="AV3164" s="61"/>
      <c r="AW3164" s="61"/>
      <c r="AX3164" s="61"/>
      <c r="AY3164" s="61"/>
      <c r="AZ3164" s="61"/>
      <c r="BA3164" s="61"/>
    </row>
    <row r="3165" spans="39:53" x14ac:dyDescent="0.2">
      <c r="AM3165" s="61"/>
      <c r="AN3165" s="61"/>
      <c r="AO3165" s="171"/>
      <c r="AP3165" s="61"/>
      <c r="AQ3165" s="61"/>
      <c r="AR3165" s="61"/>
      <c r="AS3165" s="61"/>
      <c r="AT3165" s="61"/>
      <c r="AU3165" s="61"/>
      <c r="AV3165" s="61"/>
      <c r="AW3165" s="61"/>
      <c r="AX3165" s="61"/>
      <c r="AY3165" s="61"/>
      <c r="AZ3165" s="61"/>
      <c r="BA3165" s="61"/>
    </row>
    <row r="3166" spans="39:53" x14ac:dyDescent="0.2">
      <c r="AM3166" s="61"/>
      <c r="AN3166" s="61"/>
      <c r="AO3166" s="171"/>
      <c r="AP3166" s="61"/>
      <c r="AQ3166" s="61"/>
      <c r="AR3166" s="61"/>
      <c r="AS3166" s="61"/>
      <c r="AT3166" s="61"/>
      <c r="AU3166" s="61"/>
      <c r="AV3166" s="61"/>
      <c r="AW3166" s="61"/>
      <c r="AX3166" s="61"/>
      <c r="AY3166" s="61"/>
      <c r="AZ3166" s="61"/>
      <c r="BA3166" s="61"/>
    </row>
    <row r="3167" spans="39:53" x14ac:dyDescent="0.2">
      <c r="AM3167" s="61"/>
      <c r="AN3167" s="61"/>
      <c r="AO3167" s="171"/>
      <c r="AP3167" s="61"/>
      <c r="AQ3167" s="61"/>
      <c r="AR3167" s="61"/>
      <c r="AS3167" s="61"/>
      <c r="AT3167" s="61"/>
      <c r="AU3167" s="61"/>
      <c r="AV3167" s="61"/>
      <c r="AW3167" s="61"/>
      <c r="AX3167" s="61"/>
      <c r="AY3167" s="61"/>
      <c r="AZ3167" s="61"/>
      <c r="BA3167" s="61"/>
    </row>
    <row r="3168" spans="39:53" x14ac:dyDescent="0.2">
      <c r="AM3168" s="61"/>
      <c r="AN3168" s="61"/>
      <c r="AO3168" s="171"/>
      <c r="AP3168" s="61"/>
      <c r="AQ3168" s="61"/>
      <c r="AR3168" s="61"/>
      <c r="AS3168" s="61"/>
      <c r="AT3168" s="61"/>
      <c r="AU3168" s="61"/>
      <c r="AV3168" s="61"/>
      <c r="AW3168" s="61"/>
      <c r="AX3168" s="61"/>
      <c r="AY3168" s="61"/>
      <c r="AZ3168" s="61"/>
      <c r="BA3168" s="61"/>
    </row>
    <row r="3169" spans="39:53" x14ac:dyDescent="0.2">
      <c r="AM3169" s="61"/>
      <c r="AN3169" s="61"/>
      <c r="AO3169" s="171"/>
      <c r="AP3169" s="61"/>
      <c r="AQ3169" s="61"/>
      <c r="AR3169" s="61"/>
      <c r="AS3169" s="61"/>
      <c r="AT3169" s="61"/>
      <c r="AU3169" s="61"/>
      <c r="AV3169" s="61"/>
      <c r="AW3169" s="61"/>
      <c r="AX3169" s="61"/>
      <c r="AY3169" s="61"/>
      <c r="AZ3169" s="61"/>
      <c r="BA3169" s="61"/>
    </row>
    <row r="3170" spans="39:53" x14ac:dyDescent="0.2">
      <c r="AM3170" s="61"/>
      <c r="AN3170" s="61"/>
      <c r="AO3170" s="171"/>
      <c r="AP3170" s="61"/>
      <c r="AQ3170" s="61"/>
      <c r="AR3170" s="61"/>
      <c r="AS3170" s="61"/>
      <c r="AT3170" s="61"/>
      <c r="AU3170" s="61"/>
      <c r="AV3170" s="61"/>
      <c r="AW3170" s="61"/>
      <c r="AX3170" s="61"/>
      <c r="AY3170" s="61"/>
      <c r="AZ3170" s="61"/>
      <c r="BA3170" s="61"/>
    </row>
    <row r="3171" spans="39:53" x14ac:dyDescent="0.2">
      <c r="AM3171" s="61"/>
      <c r="AN3171" s="61"/>
      <c r="AO3171" s="171"/>
      <c r="AP3171" s="61"/>
      <c r="AQ3171" s="61"/>
      <c r="AR3171" s="61"/>
      <c r="AS3171" s="61"/>
      <c r="AT3171" s="61"/>
      <c r="AU3171" s="61"/>
      <c r="AV3171" s="61"/>
      <c r="AW3171" s="61"/>
      <c r="AX3171" s="61"/>
      <c r="AY3171" s="61"/>
      <c r="AZ3171" s="61"/>
      <c r="BA3171" s="61"/>
    </row>
    <row r="3172" spans="39:53" x14ac:dyDescent="0.2">
      <c r="AM3172" s="61"/>
      <c r="AN3172" s="61"/>
      <c r="AO3172" s="171"/>
      <c r="AP3172" s="61"/>
      <c r="AQ3172" s="61"/>
      <c r="AR3172" s="61"/>
      <c r="AS3172" s="61"/>
      <c r="AT3172" s="61"/>
      <c r="AU3172" s="61"/>
      <c r="AV3172" s="61"/>
      <c r="AW3172" s="61"/>
      <c r="AX3172" s="61"/>
      <c r="AY3172" s="61"/>
      <c r="AZ3172" s="61"/>
      <c r="BA3172" s="61"/>
    </row>
    <row r="3173" spans="39:53" x14ac:dyDescent="0.2">
      <c r="AM3173" s="61"/>
      <c r="AN3173" s="61"/>
      <c r="AO3173" s="171"/>
      <c r="AP3173" s="61"/>
      <c r="AQ3173" s="61"/>
      <c r="AR3173" s="61"/>
      <c r="AS3173" s="61"/>
      <c r="AT3173" s="61"/>
      <c r="AU3173" s="61"/>
      <c r="AV3173" s="61"/>
      <c r="AW3173" s="61"/>
      <c r="AX3173" s="61"/>
      <c r="AY3173" s="61"/>
      <c r="AZ3173" s="61"/>
      <c r="BA3173" s="61"/>
    </row>
    <row r="3174" spans="39:53" x14ac:dyDescent="0.2">
      <c r="AM3174" s="61"/>
      <c r="AN3174" s="61"/>
      <c r="AO3174" s="171"/>
      <c r="AP3174" s="61"/>
      <c r="AQ3174" s="61"/>
      <c r="AR3174" s="61"/>
      <c r="AS3174" s="61"/>
      <c r="AT3174" s="61"/>
      <c r="AU3174" s="61"/>
      <c r="AV3174" s="61"/>
      <c r="AW3174" s="61"/>
      <c r="AX3174" s="61"/>
      <c r="AY3174" s="61"/>
      <c r="AZ3174" s="61"/>
      <c r="BA3174" s="61"/>
    </row>
    <row r="3175" spans="39:53" x14ac:dyDescent="0.2">
      <c r="AM3175" s="61"/>
      <c r="AN3175" s="61"/>
      <c r="AO3175" s="171"/>
      <c r="AP3175" s="61"/>
      <c r="AQ3175" s="61"/>
      <c r="AR3175" s="61"/>
      <c r="AS3175" s="61"/>
      <c r="AT3175" s="61"/>
      <c r="AU3175" s="61"/>
      <c r="AV3175" s="61"/>
      <c r="AW3175" s="61"/>
      <c r="AX3175" s="61"/>
      <c r="AY3175" s="61"/>
      <c r="AZ3175" s="61"/>
      <c r="BA3175" s="61"/>
    </row>
    <row r="3176" spans="39:53" x14ac:dyDescent="0.2">
      <c r="AM3176" s="61"/>
      <c r="AN3176" s="61"/>
      <c r="AO3176" s="171"/>
      <c r="AP3176" s="61"/>
      <c r="AQ3176" s="61"/>
      <c r="AR3176" s="61"/>
      <c r="AS3176" s="61"/>
      <c r="AT3176" s="61"/>
      <c r="AU3176" s="61"/>
      <c r="AV3176" s="61"/>
      <c r="AW3176" s="61"/>
      <c r="AX3176" s="61"/>
      <c r="AY3176" s="61"/>
      <c r="AZ3176" s="61"/>
      <c r="BA3176" s="61"/>
    </row>
    <row r="3177" spans="39:53" x14ac:dyDescent="0.2">
      <c r="AM3177" s="61"/>
      <c r="AN3177" s="61"/>
      <c r="AO3177" s="171"/>
      <c r="AP3177" s="61"/>
      <c r="AQ3177" s="61"/>
      <c r="AR3177" s="61"/>
      <c r="AS3177" s="61"/>
      <c r="AT3177" s="61"/>
      <c r="AU3177" s="61"/>
      <c r="AV3177" s="61"/>
      <c r="AW3177" s="61"/>
      <c r="AX3177" s="61"/>
      <c r="AY3177" s="61"/>
      <c r="AZ3177" s="61"/>
      <c r="BA3177" s="61"/>
    </row>
    <row r="3178" spans="39:53" x14ac:dyDescent="0.2">
      <c r="AM3178" s="61"/>
      <c r="AN3178" s="61"/>
      <c r="AO3178" s="171"/>
      <c r="AP3178" s="61"/>
      <c r="AQ3178" s="61"/>
      <c r="AR3178" s="61"/>
      <c r="AS3178" s="61"/>
      <c r="AT3178" s="61"/>
      <c r="AU3178" s="61"/>
      <c r="AV3178" s="61"/>
      <c r="AW3178" s="61"/>
      <c r="AX3178" s="61"/>
      <c r="AY3178" s="61"/>
      <c r="AZ3178" s="61"/>
      <c r="BA3178" s="61"/>
    </row>
    <row r="3179" spans="39:53" x14ac:dyDescent="0.2">
      <c r="AM3179" s="61"/>
      <c r="AN3179" s="61"/>
      <c r="AO3179" s="171"/>
      <c r="AP3179" s="61"/>
      <c r="AQ3179" s="61"/>
      <c r="AR3179" s="61"/>
      <c r="AS3179" s="61"/>
      <c r="AT3179" s="61"/>
      <c r="AU3179" s="61"/>
      <c r="AV3179" s="61"/>
      <c r="AW3179" s="61"/>
      <c r="AX3179" s="61"/>
      <c r="AY3179" s="61"/>
      <c r="AZ3179" s="61"/>
      <c r="BA3179" s="61"/>
    </row>
    <row r="3180" spans="39:53" x14ac:dyDescent="0.2">
      <c r="AM3180" s="61"/>
      <c r="AN3180" s="61"/>
      <c r="AO3180" s="171"/>
      <c r="AP3180" s="61"/>
      <c r="AQ3180" s="61"/>
      <c r="AR3180" s="61"/>
      <c r="AS3180" s="61"/>
      <c r="AT3180" s="61"/>
      <c r="AU3180" s="61"/>
      <c r="AV3180" s="61"/>
      <c r="AW3180" s="61"/>
      <c r="AX3180" s="61"/>
      <c r="AY3180" s="61"/>
      <c r="AZ3180" s="61"/>
      <c r="BA3180" s="61"/>
    </row>
    <row r="3181" spans="39:53" x14ac:dyDescent="0.2">
      <c r="AM3181" s="61"/>
      <c r="AN3181" s="61"/>
      <c r="AO3181" s="171"/>
      <c r="AP3181" s="61"/>
      <c r="AQ3181" s="61"/>
      <c r="AR3181" s="61"/>
      <c r="AS3181" s="61"/>
      <c r="AT3181" s="61"/>
      <c r="AU3181" s="61"/>
      <c r="AV3181" s="61"/>
      <c r="AW3181" s="61"/>
      <c r="AX3181" s="61"/>
      <c r="AY3181" s="61"/>
      <c r="AZ3181" s="61"/>
      <c r="BA3181" s="61"/>
    </row>
    <row r="3182" spans="39:53" x14ac:dyDescent="0.2">
      <c r="AM3182" s="61"/>
      <c r="AN3182" s="61"/>
      <c r="AO3182" s="171"/>
      <c r="AP3182" s="61"/>
      <c r="AQ3182" s="61"/>
      <c r="AR3182" s="61"/>
      <c r="AS3182" s="61"/>
      <c r="AT3182" s="61"/>
      <c r="AU3182" s="61"/>
      <c r="AV3182" s="61"/>
      <c r="AW3182" s="61"/>
      <c r="AX3182" s="61"/>
      <c r="AY3182" s="61"/>
      <c r="AZ3182" s="61"/>
      <c r="BA3182" s="61"/>
    </row>
    <row r="3183" spans="39:53" x14ac:dyDescent="0.2">
      <c r="AM3183" s="61"/>
      <c r="AN3183" s="61"/>
      <c r="AO3183" s="171"/>
      <c r="AP3183" s="61"/>
      <c r="AQ3183" s="61"/>
      <c r="AR3183" s="61"/>
      <c r="AS3183" s="61"/>
      <c r="AT3183" s="61"/>
      <c r="AU3183" s="61"/>
      <c r="AV3183" s="61"/>
      <c r="AW3183" s="61"/>
      <c r="AX3183" s="61"/>
      <c r="AY3183" s="61"/>
      <c r="AZ3183" s="61"/>
      <c r="BA3183" s="61"/>
    </row>
    <row r="3184" spans="39:53" x14ac:dyDescent="0.2">
      <c r="AM3184" s="61"/>
      <c r="AN3184" s="61"/>
      <c r="AO3184" s="171"/>
      <c r="AP3184" s="61"/>
      <c r="AQ3184" s="61"/>
      <c r="AR3184" s="61"/>
      <c r="AS3184" s="61"/>
      <c r="AT3184" s="61"/>
      <c r="AU3184" s="61"/>
      <c r="AV3184" s="61"/>
      <c r="AW3184" s="61"/>
      <c r="AX3184" s="61"/>
      <c r="AY3184" s="61"/>
      <c r="AZ3184" s="61"/>
      <c r="BA3184" s="61"/>
    </row>
    <row r="3185" spans="39:53" x14ac:dyDescent="0.2">
      <c r="AM3185" s="61"/>
      <c r="AN3185" s="61"/>
      <c r="AO3185" s="171"/>
      <c r="AP3185" s="61"/>
      <c r="AQ3185" s="61"/>
      <c r="AR3185" s="61"/>
      <c r="AS3185" s="61"/>
      <c r="AT3185" s="61"/>
      <c r="AU3185" s="61"/>
      <c r="AV3185" s="61"/>
      <c r="AW3185" s="61"/>
      <c r="AX3185" s="61"/>
      <c r="AY3185" s="61"/>
      <c r="AZ3185" s="61"/>
      <c r="BA3185" s="61"/>
    </row>
    <row r="3186" spans="39:53" x14ac:dyDescent="0.2">
      <c r="AM3186" s="61"/>
      <c r="AN3186" s="61"/>
      <c r="AO3186" s="171"/>
      <c r="AP3186" s="61"/>
      <c r="AQ3186" s="61"/>
      <c r="AR3186" s="61"/>
      <c r="AS3186" s="61"/>
      <c r="AT3186" s="61"/>
      <c r="AU3186" s="61"/>
      <c r="AV3186" s="61"/>
      <c r="AW3186" s="61"/>
      <c r="AX3186" s="61"/>
      <c r="AY3186" s="61"/>
      <c r="AZ3186" s="61"/>
      <c r="BA3186" s="61"/>
    </row>
    <row r="3187" spans="39:53" x14ac:dyDescent="0.2">
      <c r="AM3187" s="61"/>
      <c r="AN3187" s="61"/>
      <c r="AO3187" s="171"/>
      <c r="AP3187" s="61"/>
      <c r="AQ3187" s="61"/>
      <c r="AR3187" s="61"/>
      <c r="AS3187" s="61"/>
      <c r="AT3187" s="61"/>
      <c r="AU3187" s="61"/>
      <c r="AV3187" s="61"/>
      <c r="AW3187" s="61"/>
      <c r="AX3187" s="61"/>
      <c r="AY3187" s="61"/>
      <c r="AZ3187" s="61"/>
      <c r="BA3187" s="61"/>
    </row>
    <row r="3188" spans="39:53" x14ac:dyDescent="0.2">
      <c r="AM3188" s="61"/>
      <c r="AN3188" s="61"/>
      <c r="AO3188" s="171"/>
      <c r="AP3188" s="61"/>
      <c r="AQ3188" s="61"/>
      <c r="AR3188" s="61"/>
      <c r="AS3188" s="61"/>
      <c r="AT3188" s="61"/>
      <c r="AU3188" s="61"/>
      <c r="AV3188" s="61"/>
      <c r="AW3188" s="61"/>
      <c r="AX3188" s="61"/>
      <c r="AY3188" s="61"/>
      <c r="AZ3188" s="61"/>
      <c r="BA3188" s="61"/>
    </row>
    <row r="3189" spans="39:53" x14ac:dyDescent="0.2">
      <c r="AM3189" s="61"/>
      <c r="AN3189" s="61"/>
      <c r="AO3189" s="171"/>
      <c r="AP3189" s="61"/>
      <c r="AQ3189" s="61"/>
      <c r="AR3189" s="61"/>
      <c r="AS3189" s="61"/>
      <c r="AT3189" s="61"/>
      <c r="AU3189" s="61"/>
      <c r="AV3189" s="61"/>
      <c r="AW3189" s="61"/>
      <c r="AX3189" s="61"/>
      <c r="AY3189" s="61"/>
      <c r="AZ3189" s="61"/>
      <c r="BA3189" s="61"/>
    </row>
    <row r="3190" spans="39:53" x14ac:dyDescent="0.2">
      <c r="AM3190" s="61"/>
      <c r="AN3190" s="61"/>
      <c r="AO3190" s="171"/>
      <c r="AP3190" s="61"/>
      <c r="AQ3190" s="61"/>
      <c r="AR3190" s="61"/>
      <c r="AS3190" s="61"/>
      <c r="AT3190" s="61"/>
      <c r="AU3190" s="61"/>
      <c r="AV3190" s="61"/>
      <c r="AW3190" s="61"/>
      <c r="AX3190" s="61"/>
      <c r="AY3190" s="61"/>
      <c r="AZ3190" s="61"/>
      <c r="BA3190" s="61"/>
    </row>
    <row r="3191" spans="39:53" x14ac:dyDescent="0.2">
      <c r="AM3191" s="61"/>
      <c r="AN3191" s="61"/>
      <c r="AO3191" s="171"/>
      <c r="AP3191" s="61"/>
      <c r="AQ3191" s="61"/>
      <c r="AR3191" s="61"/>
      <c r="AS3191" s="61"/>
      <c r="AT3191" s="61"/>
      <c r="AU3191" s="61"/>
      <c r="AV3191" s="61"/>
      <c r="AW3191" s="61"/>
      <c r="AX3191" s="61"/>
      <c r="AY3191" s="61"/>
      <c r="AZ3191" s="61"/>
      <c r="BA3191" s="61"/>
    </row>
    <row r="3192" spans="39:53" x14ac:dyDescent="0.2">
      <c r="AM3192" s="61"/>
      <c r="AN3192" s="61"/>
      <c r="AO3192" s="171"/>
      <c r="AP3192" s="61"/>
      <c r="AQ3192" s="61"/>
      <c r="AR3192" s="61"/>
      <c r="AS3192" s="61"/>
      <c r="AT3192" s="61"/>
      <c r="AU3192" s="61"/>
      <c r="AV3192" s="61"/>
      <c r="AW3192" s="61"/>
      <c r="AX3192" s="61"/>
      <c r="AY3192" s="61"/>
      <c r="AZ3192" s="61"/>
      <c r="BA3192" s="61"/>
    </row>
    <row r="3193" spans="39:53" x14ac:dyDescent="0.2">
      <c r="AM3193" s="61"/>
      <c r="AN3193" s="61"/>
      <c r="AO3193" s="171"/>
      <c r="AP3193" s="61"/>
      <c r="AQ3193" s="61"/>
      <c r="AR3193" s="61"/>
      <c r="AS3193" s="61"/>
      <c r="AT3193" s="61"/>
      <c r="AU3193" s="61"/>
      <c r="AV3193" s="61"/>
      <c r="AW3193" s="61"/>
      <c r="AX3193" s="61"/>
      <c r="AY3193" s="61"/>
      <c r="AZ3193" s="61"/>
      <c r="BA3193" s="61"/>
    </row>
    <row r="3194" spans="39:53" x14ac:dyDescent="0.2">
      <c r="AM3194" s="61"/>
      <c r="AN3194" s="61"/>
      <c r="AO3194" s="171"/>
      <c r="AP3194" s="61"/>
      <c r="AQ3194" s="61"/>
      <c r="AR3194" s="61"/>
      <c r="AS3194" s="61"/>
      <c r="AT3194" s="61"/>
      <c r="AU3194" s="61"/>
      <c r="AV3194" s="61"/>
      <c r="AW3194" s="61"/>
      <c r="AX3194" s="61"/>
      <c r="AY3194" s="61"/>
      <c r="AZ3194" s="61"/>
      <c r="BA3194" s="61"/>
    </row>
    <row r="3195" spans="39:53" x14ac:dyDescent="0.2">
      <c r="AM3195" s="61"/>
      <c r="AN3195" s="61"/>
      <c r="AO3195" s="171"/>
      <c r="AP3195" s="61"/>
      <c r="AQ3195" s="61"/>
      <c r="AR3195" s="61"/>
      <c r="AS3195" s="61"/>
      <c r="AT3195" s="61"/>
      <c r="AU3195" s="61"/>
      <c r="AV3195" s="61"/>
      <c r="AW3195" s="61"/>
      <c r="AX3195" s="61"/>
      <c r="AY3195" s="61"/>
      <c r="AZ3195" s="61"/>
      <c r="BA3195" s="61"/>
    </row>
    <row r="3196" spans="39:53" x14ac:dyDescent="0.2">
      <c r="AM3196" s="61"/>
      <c r="AN3196" s="61"/>
      <c r="AO3196" s="171"/>
      <c r="AP3196" s="61"/>
      <c r="AQ3196" s="61"/>
      <c r="AR3196" s="61"/>
      <c r="AS3196" s="61"/>
      <c r="AT3196" s="61"/>
      <c r="AU3196" s="61"/>
      <c r="AV3196" s="61"/>
      <c r="AW3196" s="61"/>
      <c r="AX3196" s="61"/>
      <c r="AY3196" s="61"/>
      <c r="AZ3196" s="61"/>
      <c r="BA3196" s="61"/>
    </row>
    <row r="3197" spans="39:53" x14ac:dyDescent="0.2">
      <c r="AM3197" s="61"/>
      <c r="AN3197" s="61"/>
      <c r="AO3197" s="171"/>
      <c r="AP3197" s="61"/>
      <c r="AQ3197" s="61"/>
      <c r="AR3197" s="61"/>
      <c r="AS3197" s="61"/>
      <c r="AT3197" s="61"/>
      <c r="AU3197" s="61"/>
      <c r="AV3197" s="61"/>
      <c r="AW3197" s="61"/>
      <c r="AX3197" s="61"/>
      <c r="AY3197" s="61"/>
      <c r="AZ3197" s="61"/>
      <c r="BA3197" s="61"/>
    </row>
    <row r="3198" spans="39:53" x14ac:dyDescent="0.2">
      <c r="AM3198" s="61"/>
      <c r="AN3198" s="61"/>
      <c r="AO3198" s="171"/>
      <c r="AP3198" s="61"/>
      <c r="AQ3198" s="61"/>
      <c r="AR3198" s="61"/>
      <c r="AS3198" s="61"/>
      <c r="AT3198" s="61"/>
      <c r="AU3198" s="61"/>
      <c r="AV3198" s="61"/>
      <c r="AW3198" s="61"/>
      <c r="AX3198" s="61"/>
      <c r="AY3198" s="61"/>
      <c r="AZ3198" s="61"/>
      <c r="BA3198" s="61"/>
    </row>
    <row r="3199" spans="39:53" x14ac:dyDescent="0.2">
      <c r="AM3199" s="61"/>
      <c r="AN3199" s="61"/>
      <c r="AO3199" s="171"/>
      <c r="AP3199" s="61"/>
      <c r="AQ3199" s="61"/>
      <c r="AR3199" s="61"/>
      <c r="AS3199" s="61"/>
      <c r="AT3199" s="61"/>
      <c r="AU3199" s="61"/>
      <c r="AV3199" s="61"/>
      <c r="AW3199" s="61"/>
      <c r="AX3199" s="61"/>
      <c r="AY3199" s="61"/>
      <c r="AZ3199" s="61"/>
      <c r="BA3199" s="61"/>
    </row>
    <row r="3200" spans="39:53" x14ac:dyDescent="0.2">
      <c r="AM3200" s="61"/>
      <c r="AN3200" s="61"/>
      <c r="AO3200" s="171"/>
      <c r="AP3200" s="61"/>
      <c r="AQ3200" s="61"/>
      <c r="AR3200" s="61"/>
      <c r="AS3200" s="61"/>
      <c r="AT3200" s="61"/>
      <c r="AU3200" s="61"/>
      <c r="AV3200" s="61"/>
      <c r="AW3200" s="61"/>
      <c r="AX3200" s="61"/>
      <c r="AY3200" s="61"/>
      <c r="AZ3200" s="61"/>
      <c r="BA3200" s="61"/>
    </row>
    <row r="3201" spans="39:53" x14ac:dyDescent="0.2">
      <c r="AM3201" s="61"/>
      <c r="AN3201" s="61"/>
      <c r="AO3201" s="171"/>
      <c r="AP3201" s="61"/>
      <c r="AQ3201" s="61"/>
      <c r="AR3201" s="61"/>
      <c r="AS3201" s="61"/>
      <c r="AT3201" s="61"/>
      <c r="AU3201" s="61"/>
      <c r="AV3201" s="61"/>
      <c r="AW3201" s="61"/>
      <c r="AX3201" s="61"/>
      <c r="AY3201" s="61"/>
      <c r="AZ3201" s="61"/>
      <c r="BA3201" s="61"/>
    </row>
    <row r="3202" spans="39:53" x14ac:dyDescent="0.2">
      <c r="AM3202" s="61"/>
      <c r="AN3202" s="61"/>
      <c r="AO3202" s="171"/>
      <c r="AP3202" s="61"/>
      <c r="AQ3202" s="61"/>
      <c r="AR3202" s="61"/>
      <c r="AS3202" s="61"/>
      <c r="AT3202" s="61"/>
      <c r="AU3202" s="61"/>
      <c r="AV3202" s="61"/>
      <c r="AW3202" s="61"/>
      <c r="AX3202" s="61"/>
      <c r="AY3202" s="61"/>
      <c r="AZ3202" s="61"/>
      <c r="BA3202" s="61"/>
    </row>
    <row r="3203" spans="39:53" x14ac:dyDescent="0.2">
      <c r="AM3203" s="61"/>
      <c r="AN3203" s="61"/>
      <c r="AO3203" s="171"/>
      <c r="AP3203" s="61"/>
      <c r="AQ3203" s="61"/>
      <c r="AR3203" s="61"/>
      <c r="AS3203" s="61"/>
      <c r="AT3203" s="61"/>
      <c r="AU3203" s="61"/>
      <c r="AV3203" s="61"/>
      <c r="AW3203" s="61"/>
      <c r="AX3203" s="61"/>
      <c r="AY3203" s="61"/>
      <c r="AZ3203" s="61"/>
      <c r="BA3203" s="61"/>
    </row>
    <row r="3204" spans="39:53" x14ac:dyDescent="0.2">
      <c r="AM3204" s="61"/>
      <c r="AN3204" s="61"/>
      <c r="AO3204" s="171"/>
      <c r="AP3204" s="61"/>
      <c r="AQ3204" s="61"/>
      <c r="AR3204" s="61"/>
      <c r="AS3204" s="61"/>
      <c r="AT3204" s="61"/>
      <c r="AU3204" s="61"/>
      <c r="AV3204" s="61"/>
      <c r="AW3204" s="61"/>
      <c r="AX3204" s="61"/>
      <c r="AY3204" s="61"/>
      <c r="AZ3204" s="61"/>
      <c r="BA3204" s="61"/>
    </row>
    <row r="3205" spans="39:53" x14ac:dyDescent="0.2">
      <c r="AM3205" s="61"/>
      <c r="AN3205" s="61"/>
      <c r="AO3205" s="171"/>
      <c r="AP3205" s="61"/>
      <c r="AQ3205" s="61"/>
      <c r="AR3205" s="61"/>
      <c r="AS3205" s="61"/>
      <c r="AT3205" s="61"/>
      <c r="AU3205" s="61"/>
      <c r="AV3205" s="61"/>
      <c r="AW3205" s="61"/>
      <c r="AX3205" s="61"/>
      <c r="AY3205" s="61"/>
      <c r="AZ3205" s="61"/>
      <c r="BA3205" s="61"/>
    </row>
    <row r="3206" spans="39:53" x14ac:dyDescent="0.2">
      <c r="AM3206" s="61"/>
      <c r="AN3206" s="61"/>
      <c r="AO3206" s="171"/>
      <c r="AP3206" s="61"/>
      <c r="AQ3206" s="61"/>
      <c r="AR3206" s="61"/>
      <c r="AS3206" s="61"/>
      <c r="AT3206" s="61"/>
      <c r="AU3206" s="61"/>
      <c r="AV3206" s="61"/>
      <c r="AW3206" s="61"/>
      <c r="AX3206" s="61"/>
      <c r="AY3206" s="61"/>
      <c r="AZ3206" s="61"/>
      <c r="BA3206" s="61"/>
    </row>
    <row r="3207" spans="39:53" x14ac:dyDescent="0.2">
      <c r="AM3207" s="61"/>
      <c r="AN3207" s="61"/>
      <c r="AO3207" s="171"/>
      <c r="AP3207" s="61"/>
      <c r="AQ3207" s="61"/>
      <c r="AR3207" s="61"/>
      <c r="AS3207" s="61"/>
      <c r="AT3207" s="61"/>
      <c r="AU3207" s="61"/>
      <c r="AV3207" s="61"/>
      <c r="AW3207" s="61"/>
      <c r="AX3207" s="61"/>
      <c r="AY3207" s="61"/>
      <c r="AZ3207" s="61"/>
      <c r="BA3207" s="61"/>
    </row>
    <row r="3208" spans="39:53" x14ac:dyDescent="0.2">
      <c r="AM3208" s="61"/>
      <c r="AN3208" s="61"/>
      <c r="AO3208" s="171"/>
      <c r="AP3208" s="61"/>
      <c r="AQ3208" s="61"/>
      <c r="AR3208" s="61"/>
      <c r="AS3208" s="61"/>
      <c r="AT3208" s="61"/>
      <c r="AU3208" s="61"/>
      <c r="AV3208" s="61"/>
      <c r="AW3208" s="61"/>
      <c r="AX3208" s="61"/>
      <c r="AY3208" s="61"/>
      <c r="AZ3208" s="61"/>
      <c r="BA3208" s="61"/>
    </row>
    <row r="3209" spans="39:53" x14ac:dyDescent="0.2">
      <c r="AM3209" s="61"/>
      <c r="AN3209" s="61"/>
      <c r="AO3209" s="171"/>
      <c r="AP3209" s="61"/>
      <c r="AQ3209" s="61"/>
      <c r="AR3209" s="61"/>
      <c r="AS3209" s="61"/>
      <c r="AT3209" s="61"/>
      <c r="AU3209" s="61"/>
      <c r="AV3209" s="61"/>
      <c r="AW3209" s="61"/>
      <c r="AX3209" s="61"/>
      <c r="AY3209" s="61"/>
      <c r="AZ3209" s="61"/>
      <c r="BA3209" s="61"/>
    </row>
    <row r="3210" spans="39:53" x14ac:dyDescent="0.2">
      <c r="AM3210" s="61"/>
      <c r="AN3210" s="61"/>
      <c r="AO3210" s="171"/>
      <c r="AP3210" s="61"/>
      <c r="AQ3210" s="61"/>
      <c r="AR3210" s="61"/>
      <c r="AS3210" s="61"/>
      <c r="AT3210" s="61"/>
      <c r="AU3210" s="61"/>
      <c r="AV3210" s="61"/>
      <c r="AW3210" s="61"/>
      <c r="AX3210" s="61"/>
      <c r="AY3210" s="61"/>
      <c r="AZ3210" s="61"/>
      <c r="BA3210" s="61"/>
    </row>
    <row r="3211" spans="39:53" x14ac:dyDescent="0.2">
      <c r="AM3211" s="61"/>
      <c r="AN3211" s="61"/>
      <c r="AO3211" s="171"/>
      <c r="AP3211" s="61"/>
      <c r="AQ3211" s="61"/>
      <c r="AR3211" s="61"/>
      <c r="AS3211" s="61"/>
      <c r="AT3211" s="61"/>
      <c r="AU3211" s="61"/>
      <c r="AV3211" s="61"/>
      <c r="AW3211" s="61"/>
      <c r="AX3211" s="61"/>
      <c r="AY3211" s="61"/>
      <c r="AZ3211" s="61"/>
      <c r="BA3211" s="61"/>
    </row>
    <row r="3212" spans="39:53" x14ac:dyDescent="0.2">
      <c r="AM3212" s="61"/>
      <c r="AN3212" s="61"/>
      <c r="AO3212" s="171"/>
      <c r="AP3212" s="61"/>
      <c r="AQ3212" s="61"/>
      <c r="AR3212" s="61"/>
      <c r="AS3212" s="61"/>
      <c r="AT3212" s="61"/>
      <c r="AU3212" s="61"/>
      <c r="AV3212" s="61"/>
      <c r="AW3212" s="61"/>
      <c r="AX3212" s="61"/>
      <c r="AY3212" s="61"/>
      <c r="AZ3212" s="61"/>
      <c r="BA3212" s="61"/>
    </row>
    <row r="3213" spans="39:53" x14ac:dyDescent="0.2">
      <c r="AM3213" s="61"/>
      <c r="AN3213" s="61"/>
      <c r="AO3213" s="171"/>
      <c r="AP3213" s="61"/>
      <c r="AQ3213" s="61"/>
      <c r="AR3213" s="61"/>
      <c r="AS3213" s="61"/>
      <c r="AT3213" s="61"/>
      <c r="AU3213" s="61"/>
      <c r="AV3213" s="61"/>
      <c r="AW3213" s="61"/>
      <c r="AX3213" s="61"/>
      <c r="AY3213" s="61"/>
      <c r="AZ3213" s="61"/>
      <c r="BA3213" s="61"/>
    </row>
    <row r="3214" spans="39:53" x14ac:dyDescent="0.2">
      <c r="AM3214" s="61"/>
      <c r="AN3214" s="61"/>
      <c r="AO3214" s="171"/>
      <c r="AP3214" s="61"/>
      <c r="AQ3214" s="61"/>
      <c r="AR3214" s="61"/>
      <c r="AS3214" s="61"/>
      <c r="AT3214" s="61"/>
      <c r="AU3214" s="61"/>
      <c r="AV3214" s="61"/>
      <c r="AW3214" s="61"/>
      <c r="AX3214" s="61"/>
      <c r="AY3214" s="61"/>
      <c r="AZ3214" s="61"/>
      <c r="BA3214" s="61"/>
    </row>
    <row r="3215" spans="39:53" x14ac:dyDescent="0.2">
      <c r="AM3215" s="61"/>
      <c r="AN3215" s="61"/>
      <c r="AO3215" s="171"/>
      <c r="AP3215" s="61"/>
      <c r="AQ3215" s="61"/>
      <c r="AR3215" s="61"/>
      <c r="AS3215" s="61"/>
      <c r="AT3215" s="61"/>
      <c r="AU3215" s="61"/>
      <c r="AV3215" s="61"/>
      <c r="AW3215" s="61"/>
      <c r="AX3215" s="61"/>
      <c r="AY3215" s="61"/>
      <c r="AZ3215" s="61"/>
      <c r="BA3215" s="61"/>
    </row>
    <row r="3216" spans="39:53" x14ac:dyDescent="0.2">
      <c r="AM3216" s="61"/>
      <c r="AN3216" s="61"/>
      <c r="AO3216" s="171"/>
      <c r="AP3216" s="61"/>
      <c r="AQ3216" s="61"/>
      <c r="AR3216" s="61"/>
      <c r="AS3216" s="61"/>
      <c r="AT3216" s="61"/>
      <c r="AU3216" s="61"/>
      <c r="AV3216" s="61"/>
      <c r="AW3216" s="61"/>
      <c r="AX3216" s="61"/>
      <c r="AY3216" s="61"/>
      <c r="AZ3216" s="61"/>
      <c r="BA3216" s="61"/>
    </row>
    <row r="3217" spans="39:53" x14ac:dyDescent="0.2">
      <c r="AM3217" s="61"/>
      <c r="AN3217" s="61"/>
      <c r="AO3217" s="171"/>
      <c r="AP3217" s="61"/>
      <c r="AQ3217" s="61"/>
      <c r="AR3217" s="61"/>
      <c r="AS3217" s="61"/>
      <c r="AT3217" s="61"/>
      <c r="AU3217" s="61"/>
      <c r="AV3217" s="61"/>
      <c r="AW3217" s="61"/>
      <c r="AX3217" s="61"/>
      <c r="AY3217" s="61"/>
      <c r="AZ3217" s="61"/>
      <c r="BA3217" s="61"/>
    </row>
    <row r="3218" spans="39:53" x14ac:dyDescent="0.2">
      <c r="AM3218" s="61"/>
      <c r="AN3218" s="61"/>
      <c r="AO3218" s="171"/>
      <c r="AP3218" s="61"/>
      <c r="AQ3218" s="61"/>
      <c r="AR3218" s="61"/>
      <c r="AS3218" s="61"/>
      <c r="AT3218" s="61"/>
      <c r="AU3218" s="61"/>
      <c r="AV3218" s="61"/>
      <c r="AW3218" s="61"/>
      <c r="AX3218" s="61"/>
      <c r="AY3218" s="61"/>
      <c r="AZ3218" s="61"/>
      <c r="BA3218" s="61"/>
    </row>
    <row r="3219" spans="39:53" x14ac:dyDescent="0.2">
      <c r="AM3219" s="61"/>
      <c r="AN3219" s="61"/>
      <c r="AO3219" s="171"/>
      <c r="AP3219" s="61"/>
      <c r="AQ3219" s="61"/>
      <c r="AR3219" s="61"/>
      <c r="AS3219" s="61"/>
      <c r="AT3219" s="61"/>
      <c r="AU3219" s="61"/>
      <c r="AV3219" s="61"/>
      <c r="AW3219" s="61"/>
      <c r="AX3219" s="61"/>
      <c r="AY3219" s="61"/>
      <c r="AZ3219" s="61"/>
      <c r="BA3219" s="61"/>
    </row>
    <row r="3220" spans="39:53" x14ac:dyDescent="0.2">
      <c r="AM3220" s="61"/>
      <c r="AN3220" s="61"/>
      <c r="AO3220" s="171"/>
      <c r="AP3220" s="61"/>
      <c r="AQ3220" s="61"/>
      <c r="AR3220" s="61"/>
      <c r="AS3220" s="61"/>
      <c r="AT3220" s="61"/>
      <c r="AU3220" s="61"/>
      <c r="AV3220" s="61"/>
      <c r="AW3220" s="61"/>
      <c r="AX3220" s="61"/>
      <c r="AY3220" s="61"/>
      <c r="AZ3220" s="61"/>
      <c r="BA3220" s="61"/>
    </row>
    <row r="3221" spans="39:53" x14ac:dyDescent="0.2">
      <c r="AM3221" s="61"/>
      <c r="AN3221" s="61"/>
      <c r="AO3221" s="171"/>
      <c r="AP3221" s="61"/>
      <c r="AQ3221" s="61"/>
      <c r="AR3221" s="61"/>
      <c r="AS3221" s="61"/>
      <c r="AT3221" s="61"/>
      <c r="AU3221" s="61"/>
      <c r="AV3221" s="61"/>
      <c r="AW3221" s="61"/>
      <c r="AX3221" s="61"/>
      <c r="AY3221" s="61"/>
      <c r="AZ3221" s="61"/>
      <c r="BA3221" s="61"/>
    </row>
    <row r="3222" spans="39:53" x14ac:dyDescent="0.2">
      <c r="AM3222" s="61"/>
      <c r="AN3222" s="61"/>
      <c r="AO3222" s="171"/>
      <c r="AP3222" s="61"/>
      <c r="AQ3222" s="61"/>
      <c r="AR3222" s="61"/>
      <c r="AS3222" s="61"/>
      <c r="AT3222" s="61"/>
      <c r="AU3222" s="61"/>
      <c r="AV3222" s="61"/>
      <c r="AW3222" s="61"/>
      <c r="AX3222" s="61"/>
      <c r="AY3222" s="61"/>
      <c r="AZ3222" s="61"/>
      <c r="BA3222" s="61"/>
    </row>
    <row r="3223" spans="39:53" x14ac:dyDescent="0.2">
      <c r="AM3223" s="61"/>
      <c r="AN3223" s="61"/>
      <c r="AO3223" s="171"/>
      <c r="AP3223" s="61"/>
      <c r="AQ3223" s="61"/>
      <c r="AR3223" s="61"/>
      <c r="AS3223" s="61"/>
      <c r="AT3223" s="61"/>
      <c r="AU3223" s="61"/>
      <c r="AV3223" s="61"/>
      <c r="AW3223" s="61"/>
      <c r="AX3223" s="61"/>
      <c r="AY3223" s="61"/>
      <c r="AZ3223" s="61"/>
      <c r="BA3223" s="61"/>
    </row>
    <row r="3224" spans="39:53" x14ac:dyDescent="0.2">
      <c r="AM3224" s="61"/>
      <c r="AN3224" s="61"/>
      <c r="AO3224" s="171"/>
      <c r="AP3224" s="61"/>
      <c r="AQ3224" s="61"/>
      <c r="AR3224" s="61"/>
      <c r="AS3224" s="61"/>
      <c r="AT3224" s="61"/>
      <c r="AU3224" s="61"/>
      <c r="AV3224" s="61"/>
      <c r="AW3224" s="61"/>
      <c r="AX3224" s="61"/>
      <c r="AY3224" s="61"/>
      <c r="AZ3224" s="61"/>
      <c r="BA3224" s="61"/>
    </row>
    <row r="3225" spans="39:53" x14ac:dyDescent="0.2">
      <c r="AM3225" s="61"/>
      <c r="AN3225" s="61"/>
      <c r="AO3225" s="171"/>
      <c r="AP3225" s="61"/>
      <c r="AQ3225" s="61"/>
      <c r="AR3225" s="61"/>
      <c r="AS3225" s="61"/>
      <c r="AT3225" s="61"/>
      <c r="AU3225" s="61"/>
      <c r="AV3225" s="61"/>
      <c r="AW3225" s="61"/>
      <c r="AX3225" s="61"/>
      <c r="AY3225" s="61"/>
      <c r="AZ3225" s="61"/>
      <c r="BA3225" s="61"/>
    </row>
    <row r="3226" spans="39:53" x14ac:dyDescent="0.2">
      <c r="AM3226" s="61"/>
      <c r="AN3226" s="61"/>
      <c r="AO3226" s="171"/>
      <c r="AP3226" s="61"/>
      <c r="AQ3226" s="61"/>
      <c r="AR3226" s="61"/>
      <c r="AS3226" s="61"/>
      <c r="AT3226" s="61"/>
      <c r="AU3226" s="61"/>
      <c r="AV3226" s="61"/>
      <c r="AW3226" s="61"/>
      <c r="AX3226" s="61"/>
      <c r="AY3226" s="61"/>
      <c r="AZ3226" s="61"/>
      <c r="BA3226" s="61"/>
    </row>
    <row r="3227" spans="39:53" x14ac:dyDescent="0.2">
      <c r="AM3227" s="61"/>
      <c r="AN3227" s="61"/>
      <c r="AO3227" s="171"/>
      <c r="AP3227" s="61"/>
      <c r="AQ3227" s="61"/>
      <c r="AR3227" s="61"/>
      <c r="AS3227" s="61"/>
      <c r="AT3227" s="61"/>
      <c r="AU3227" s="61"/>
      <c r="AV3227" s="61"/>
      <c r="AW3227" s="61"/>
      <c r="AX3227" s="61"/>
      <c r="AY3227" s="61"/>
      <c r="AZ3227" s="61"/>
      <c r="BA3227" s="61"/>
    </row>
    <row r="3228" spans="39:53" x14ac:dyDescent="0.2">
      <c r="AM3228" s="61"/>
      <c r="AN3228" s="61"/>
      <c r="AO3228" s="171"/>
      <c r="AP3228" s="61"/>
      <c r="AQ3228" s="61"/>
      <c r="AR3228" s="61"/>
      <c r="AS3228" s="61"/>
      <c r="AT3228" s="61"/>
      <c r="AU3228" s="61"/>
      <c r="AV3228" s="61"/>
      <c r="AW3228" s="61"/>
      <c r="AX3228" s="61"/>
      <c r="AY3228" s="61"/>
      <c r="AZ3228" s="61"/>
      <c r="BA3228" s="61"/>
    </row>
    <row r="3229" spans="39:53" x14ac:dyDescent="0.2">
      <c r="AM3229" s="61"/>
      <c r="AN3229" s="61"/>
      <c r="AO3229" s="171"/>
      <c r="AP3229" s="61"/>
      <c r="AQ3229" s="61"/>
      <c r="AR3229" s="61"/>
      <c r="AS3229" s="61"/>
      <c r="AT3229" s="61"/>
      <c r="AU3229" s="61"/>
      <c r="AV3229" s="61"/>
      <c r="AW3229" s="61"/>
      <c r="AX3229" s="61"/>
      <c r="AY3229" s="61"/>
      <c r="AZ3229" s="61"/>
      <c r="BA3229" s="61"/>
    </row>
    <row r="3230" spans="39:53" x14ac:dyDescent="0.2">
      <c r="AM3230" s="61"/>
      <c r="AN3230" s="61"/>
      <c r="AO3230" s="171"/>
      <c r="AP3230" s="61"/>
      <c r="AQ3230" s="61"/>
      <c r="AR3230" s="61"/>
      <c r="AS3230" s="61"/>
      <c r="AT3230" s="61"/>
      <c r="AU3230" s="61"/>
      <c r="AV3230" s="61"/>
      <c r="AW3230" s="61"/>
      <c r="AX3230" s="61"/>
      <c r="AY3230" s="61"/>
      <c r="AZ3230" s="61"/>
      <c r="BA3230" s="61"/>
    </row>
    <row r="3231" spans="39:53" x14ac:dyDescent="0.2">
      <c r="AM3231" s="61"/>
      <c r="AN3231" s="61"/>
      <c r="AO3231" s="171"/>
      <c r="AP3231" s="61"/>
      <c r="AQ3231" s="61"/>
      <c r="AR3231" s="61"/>
      <c r="AS3231" s="61"/>
      <c r="AT3231" s="61"/>
      <c r="AU3231" s="61"/>
      <c r="AV3231" s="61"/>
      <c r="AW3231" s="61"/>
      <c r="AX3231" s="61"/>
      <c r="AY3231" s="61"/>
      <c r="AZ3231" s="61"/>
      <c r="BA3231" s="61"/>
    </row>
    <row r="3232" spans="39:53" x14ac:dyDescent="0.2">
      <c r="AM3232" s="61"/>
      <c r="AN3232" s="61"/>
      <c r="AO3232" s="171"/>
      <c r="AP3232" s="61"/>
      <c r="AQ3232" s="61"/>
      <c r="AR3232" s="61"/>
      <c r="AS3232" s="61"/>
      <c r="AT3232" s="61"/>
      <c r="AU3232" s="61"/>
      <c r="AV3232" s="61"/>
      <c r="AW3232" s="61"/>
      <c r="AX3232" s="61"/>
      <c r="AY3232" s="61"/>
      <c r="AZ3232" s="61"/>
      <c r="BA3232" s="61"/>
    </row>
    <row r="3233" spans="39:53" x14ac:dyDescent="0.2">
      <c r="AM3233" s="61"/>
      <c r="AN3233" s="61"/>
      <c r="AO3233" s="171"/>
      <c r="AP3233" s="61"/>
      <c r="AQ3233" s="61"/>
      <c r="AR3233" s="61"/>
      <c r="AS3233" s="61"/>
      <c r="AT3233" s="61"/>
      <c r="AU3233" s="61"/>
      <c r="AV3233" s="61"/>
      <c r="AW3233" s="61"/>
      <c r="AX3233" s="61"/>
      <c r="AY3233" s="61"/>
      <c r="AZ3233" s="61"/>
      <c r="BA3233" s="61"/>
    </row>
    <row r="3234" spans="39:53" x14ac:dyDescent="0.2">
      <c r="AM3234" s="61"/>
      <c r="AN3234" s="61"/>
      <c r="AO3234" s="171"/>
      <c r="AP3234" s="61"/>
      <c r="AQ3234" s="61"/>
      <c r="AR3234" s="61"/>
      <c r="AS3234" s="61"/>
      <c r="AT3234" s="61"/>
      <c r="AU3234" s="61"/>
      <c r="AV3234" s="61"/>
      <c r="AW3234" s="61"/>
      <c r="AX3234" s="61"/>
      <c r="AY3234" s="61"/>
      <c r="AZ3234" s="61"/>
      <c r="BA3234" s="61"/>
    </row>
    <row r="3235" spans="39:53" x14ac:dyDescent="0.2">
      <c r="AM3235" s="61"/>
      <c r="AN3235" s="61"/>
      <c r="AO3235" s="171"/>
      <c r="AP3235" s="61"/>
      <c r="AQ3235" s="61"/>
      <c r="AR3235" s="61"/>
      <c r="AS3235" s="61"/>
      <c r="AT3235" s="61"/>
      <c r="AU3235" s="61"/>
      <c r="AV3235" s="61"/>
      <c r="AW3235" s="61"/>
      <c r="AX3235" s="61"/>
      <c r="AY3235" s="61"/>
      <c r="AZ3235" s="61"/>
      <c r="BA3235" s="61"/>
    </row>
    <row r="3236" spans="39:53" x14ac:dyDescent="0.2">
      <c r="AM3236" s="61"/>
      <c r="AN3236" s="61"/>
      <c r="AO3236" s="171"/>
      <c r="AP3236" s="61"/>
      <c r="AQ3236" s="61"/>
      <c r="AR3236" s="61"/>
      <c r="AS3236" s="61"/>
      <c r="AT3236" s="61"/>
      <c r="AU3236" s="61"/>
      <c r="AV3236" s="61"/>
      <c r="AW3236" s="61"/>
      <c r="AX3236" s="61"/>
      <c r="AY3236" s="61"/>
      <c r="AZ3236" s="61"/>
      <c r="BA3236" s="61"/>
    </row>
    <row r="3237" spans="39:53" x14ac:dyDescent="0.2">
      <c r="AM3237" s="61"/>
      <c r="AN3237" s="61"/>
      <c r="AO3237" s="171"/>
      <c r="AP3237" s="61"/>
      <c r="AQ3237" s="61"/>
      <c r="AR3237" s="61"/>
      <c r="AS3237" s="61"/>
      <c r="AT3237" s="61"/>
      <c r="AU3237" s="61"/>
      <c r="AV3237" s="61"/>
      <c r="AW3237" s="61"/>
      <c r="AX3237" s="61"/>
      <c r="AY3237" s="61"/>
      <c r="AZ3237" s="61"/>
      <c r="BA3237" s="61"/>
    </row>
    <row r="3238" spans="39:53" x14ac:dyDescent="0.2">
      <c r="AM3238" s="61"/>
      <c r="AN3238" s="61"/>
      <c r="AO3238" s="171"/>
      <c r="AP3238" s="61"/>
      <c r="AQ3238" s="61"/>
      <c r="AR3238" s="61"/>
      <c r="AS3238" s="61"/>
      <c r="AT3238" s="61"/>
      <c r="AU3238" s="61"/>
      <c r="AV3238" s="61"/>
      <c r="AW3238" s="61"/>
      <c r="AX3238" s="61"/>
      <c r="AY3238" s="61"/>
      <c r="AZ3238" s="61"/>
      <c r="BA3238" s="61"/>
    </row>
    <row r="3239" spans="39:53" x14ac:dyDescent="0.2">
      <c r="AM3239" s="61"/>
      <c r="AN3239" s="61"/>
      <c r="AO3239" s="171"/>
      <c r="AP3239" s="61"/>
      <c r="AQ3239" s="61"/>
      <c r="AR3239" s="61"/>
      <c r="AS3239" s="61"/>
      <c r="AT3239" s="61"/>
      <c r="AU3239" s="61"/>
      <c r="AV3239" s="61"/>
      <c r="AW3239" s="61"/>
      <c r="AX3239" s="61"/>
      <c r="AY3239" s="61"/>
      <c r="AZ3239" s="61"/>
      <c r="BA3239" s="61"/>
    </row>
    <row r="3240" spans="39:53" x14ac:dyDescent="0.2">
      <c r="AM3240" s="61"/>
      <c r="AN3240" s="61"/>
      <c r="AO3240" s="171"/>
      <c r="AP3240" s="61"/>
      <c r="AQ3240" s="61"/>
      <c r="AR3240" s="61"/>
      <c r="AS3240" s="61"/>
      <c r="AT3240" s="61"/>
      <c r="AU3240" s="61"/>
      <c r="AV3240" s="61"/>
      <c r="AW3240" s="61"/>
      <c r="AX3240" s="61"/>
      <c r="AY3240" s="61"/>
      <c r="AZ3240" s="61"/>
      <c r="BA3240" s="61"/>
    </row>
    <row r="3241" spans="39:53" x14ac:dyDescent="0.2">
      <c r="AM3241" s="61"/>
      <c r="AN3241" s="61"/>
      <c r="AO3241" s="171"/>
      <c r="AP3241" s="61"/>
      <c r="AQ3241" s="61"/>
      <c r="AR3241" s="61"/>
      <c r="AS3241" s="61"/>
      <c r="AT3241" s="61"/>
      <c r="AU3241" s="61"/>
      <c r="AV3241" s="61"/>
      <c r="AW3241" s="61"/>
      <c r="AX3241" s="61"/>
      <c r="AY3241" s="61"/>
      <c r="AZ3241" s="61"/>
      <c r="BA3241" s="61"/>
    </row>
    <row r="3242" spans="39:53" x14ac:dyDescent="0.2">
      <c r="AM3242" s="61"/>
      <c r="AN3242" s="61"/>
      <c r="AO3242" s="171"/>
      <c r="AP3242" s="61"/>
      <c r="AQ3242" s="61"/>
      <c r="AR3242" s="61"/>
      <c r="AS3242" s="61"/>
      <c r="AT3242" s="61"/>
      <c r="AU3242" s="61"/>
      <c r="AV3242" s="61"/>
      <c r="AW3242" s="61"/>
      <c r="AX3242" s="61"/>
      <c r="AY3242" s="61"/>
      <c r="AZ3242" s="61"/>
      <c r="BA3242" s="61"/>
    </row>
    <row r="3243" spans="39:53" x14ac:dyDescent="0.2">
      <c r="AM3243" s="61"/>
      <c r="AN3243" s="61"/>
      <c r="AO3243" s="171"/>
      <c r="AP3243" s="61"/>
      <c r="AQ3243" s="61"/>
      <c r="AR3243" s="61"/>
      <c r="AS3243" s="61"/>
      <c r="AT3243" s="61"/>
      <c r="AU3243" s="61"/>
      <c r="AV3243" s="61"/>
      <c r="AW3243" s="61"/>
      <c r="AX3243" s="61"/>
      <c r="AY3243" s="61"/>
      <c r="AZ3243" s="61"/>
      <c r="BA3243" s="61"/>
    </row>
    <row r="3244" spans="39:53" x14ac:dyDescent="0.2">
      <c r="AM3244" s="61"/>
      <c r="AN3244" s="61"/>
      <c r="AO3244" s="171"/>
      <c r="AP3244" s="61"/>
      <c r="AQ3244" s="61"/>
      <c r="AR3244" s="61"/>
      <c r="AS3244" s="61"/>
      <c r="AT3244" s="61"/>
      <c r="AU3244" s="61"/>
      <c r="AV3244" s="61"/>
      <c r="AW3244" s="61"/>
      <c r="AX3244" s="61"/>
      <c r="AY3244" s="61"/>
      <c r="AZ3244" s="61"/>
      <c r="BA3244" s="61"/>
    </row>
    <row r="3245" spans="39:53" x14ac:dyDescent="0.2">
      <c r="AM3245" s="61"/>
      <c r="AN3245" s="61"/>
      <c r="AO3245" s="171"/>
      <c r="AP3245" s="61"/>
      <c r="AQ3245" s="61"/>
      <c r="AR3245" s="61"/>
      <c r="AS3245" s="61"/>
      <c r="AT3245" s="61"/>
      <c r="AU3245" s="61"/>
      <c r="AV3245" s="61"/>
      <c r="AW3245" s="61"/>
      <c r="AX3245" s="61"/>
      <c r="AY3245" s="61"/>
      <c r="AZ3245" s="61"/>
      <c r="BA3245" s="61"/>
    </row>
    <row r="3246" spans="39:53" x14ac:dyDescent="0.2">
      <c r="AM3246" s="61"/>
      <c r="AN3246" s="61"/>
      <c r="AO3246" s="171"/>
      <c r="AP3246" s="61"/>
      <c r="AQ3246" s="61"/>
      <c r="AR3246" s="61"/>
      <c r="AS3246" s="61"/>
      <c r="AT3246" s="61"/>
      <c r="AU3246" s="61"/>
      <c r="AV3246" s="61"/>
      <c r="AW3246" s="61"/>
      <c r="AX3246" s="61"/>
      <c r="AY3246" s="61"/>
      <c r="AZ3246" s="61"/>
      <c r="BA3246" s="61"/>
    </row>
    <row r="3247" spans="39:53" x14ac:dyDescent="0.2">
      <c r="AM3247" s="61"/>
      <c r="AN3247" s="61"/>
      <c r="AO3247" s="171"/>
      <c r="AP3247" s="61"/>
      <c r="AQ3247" s="61"/>
      <c r="AR3247" s="61"/>
      <c r="AS3247" s="61"/>
      <c r="AT3247" s="61"/>
      <c r="AU3247" s="61"/>
      <c r="AV3247" s="61"/>
      <c r="AW3247" s="61"/>
      <c r="AX3247" s="61"/>
      <c r="AY3247" s="61"/>
      <c r="AZ3247" s="61"/>
      <c r="BA3247" s="61"/>
    </row>
    <row r="3248" spans="39:53" x14ac:dyDescent="0.2">
      <c r="AM3248" s="61"/>
      <c r="AN3248" s="61"/>
      <c r="AO3248" s="171"/>
      <c r="AP3248" s="61"/>
      <c r="AQ3248" s="61"/>
      <c r="AR3248" s="61"/>
      <c r="AS3248" s="61"/>
      <c r="AT3248" s="61"/>
      <c r="AU3248" s="61"/>
      <c r="AV3248" s="61"/>
      <c r="AW3248" s="61"/>
      <c r="AX3248" s="61"/>
      <c r="AY3248" s="61"/>
      <c r="AZ3248" s="61"/>
      <c r="BA3248" s="61"/>
    </row>
    <row r="3249" spans="39:53" x14ac:dyDescent="0.2">
      <c r="AM3249" s="61"/>
      <c r="AN3249" s="61"/>
      <c r="AO3249" s="171"/>
      <c r="AP3249" s="61"/>
      <c r="AQ3249" s="61"/>
      <c r="AR3249" s="61"/>
      <c r="AS3249" s="61"/>
      <c r="AT3249" s="61"/>
      <c r="AU3249" s="61"/>
      <c r="AV3249" s="61"/>
      <c r="AW3249" s="61"/>
      <c r="AX3249" s="61"/>
      <c r="AY3249" s="61"/>
      <c r="AZ3249" s="61"/>
      <c r="BA3249" s="61"/>
    </row>
    <row r="3250" spans="39:53" x14ac:dyDescent="0.2">
      <c r="AM3250" s="61"/>
      <c r="AN3250" s="61"/>
      <c r="AO3250" s="171"/>
      <c r="AP3250" s="61"/>
      <c r="AQ3250" s="61"/>
      <c r="AR3250" s="61"/>
      <c r="AS3250" s="61"/>
      <c r="AT3250" s="61"/>
      <c r="AU3250" s="61"/>
      <c r="AV3250" s="61"/>
      <c r="AW3250" s="61"/>
      <c r="AX3250" s="61"/>
      <c r="AY3250" s="61"/>
      <c r="AZ3250" s="61"/>
      <c r="BA3250" s="61"/>
    </row>
    <row r="3251" spans="39:53" x14ac:dyDescent="0.2">
      <c r="AM3251" s="61"/>
      <c r="AN3251" s="61"/>
      <c r="AO3251" s="171"/>
      <c r="AP3251" s="61"/>
      <c r="AQ3251" s="61"/>
      <c r="AR3251" s="61"/>
      <c r="AS3251" s="61"/>
      <c r="AT3251" s="61"/>
      <c r="AU3251" s="61"/>
      <c r="AV3251" s="61"/>
      <c r="AW3251" s="61"/>
      <c r="AX3251" s="61"/>
      <c r="AY3251" s="61"/>
      <c r="AZ3251" s="61"/>
      <c r="BA3251" s="61"/>
    </row>
    <row r="3252" spans="39:53" x14ac:dyDescent="0.2">
      <c r="AM3252" s="61"/>
      <c r="AN3252" s="61"/>
      <c r="AO3252" s="171"/>
      <c r="AP3252" s="61"/>
      <c r="AQ3252" s="61"/>
      <c r="AR3252" s="61"/>
      <c r="AS3252" s="61"/>
      <c r="AT3252" s="61"/>
      <c r="AU3252" s="61"/>
      <c r="AV3252" s="61"/>
      <c r="AW3252" s="61"/>
      <c r="AX3252" s="61"/>
      <c r="AY3252" s="61"/>
      <c r="AZ3252" s="61"/>
      <c r="BA3252" s="61"/>
    </row>
    <row r="3253" spans="39:53" x14ac:dyDescent="0.2">
      <c r="AM3253" s="61"/>
      <c r="AN3253" s="61"/>
      <c r="AO3253" s="171"/>
      <c r="AP3253" s="61"/>
      <c r="AQ3253" s="61"/>
      <c r="AR3253" s="61"/>
      <c r="AS3253" s="61"/>
      <c r="AT3253" s="61"/>
      <c r="AU3253" s="61"/>
      <c r="AV3253" s="61"/>
      <c r="AW3253" s="61"/>
      <c r="AX3253" s="61"/>
      <c r="AY3253" s="61"/>
      <c r="AZ3253" s="61"/>
      <c r="BA3253" s="61"/>
    </row>
    <row r="3254" spans="39:53" x14ac:dyDescent="0.2">
      <c r="AM3254" s="61"/>
      <c r="AN3254" s="61"/>
      <c r="AO3254" s="171"/>
      <c r="AP3254" s="61"/>
      <c r="AQ3254" s="61"/>
      <c r="AR3254" s="61"/>
      <c r="AS3254" s="61"/>
      <c r="AT3254" s="61"/>
      <c r="AU3254" s="61"/>
      <c r="AV3254" s="61"/>
      <c r="AW3254" s="61"/>
      <c r="AX3254" s="61"/>
      <c r="AY3254" s="61"/>
      <c r="AZ3254" s="61"/>
      <c r="BA3254" s="61"/>
    </row>
    <row r="3255" spans="39:53" x14ac:dyDescent="0.2">
      <c r="AM3255" s="61"/>
      <c r="AN3255" s="61"/>
      <c r="AO3255" s="171"/>
      <c r="AP3255" s="61"/>
      <c r="AQ3255" s="61"/>
      <c r="AR3255" s="61"/>
      <c r="AS3255" s="61"/>
      <c r="AT3255" s="61"/>
      <c r="AU3255" s="61"/>
      <c r="AV3255" s="61"/>
      <c r="AW3255" s="61"/>
      <c r="AX3255" s="61"/>
      <c r="AY3255" s="61"/>
      <c r="AZ3255" s="61"/>
      <c r="BA3255" s="61"/>
    </row>
    <row r="3256" spans="39:53" x14ac:dyDescent="0.2">
      <c r="AM3256" s="61"/>
      <c r="AN3256" s="61"/>
      <c r="AO3256" s="171"/>
      <c r="AP3256" s="61"/>
      <c r="AQ3256" s="61"/>
      <c r="AR3256" s="61"/>
      <c r="AS3256" s="61"/>
      <c r="AT3256" s="61"/>
      <c r="AU3256" s="61"/>
      <c r="AV3256" s="61"/>
      <c r="AW3256" s="61"/>
      <c r="AX3256" s="61"/>
      <c r="AY3256" s="61"/>
      <c r="AZ3256" s="61"/>
      <c r="BA3256" s="61"/>
    </row>
    <row r="3257" spans="39:53" x14ac:dyDescent="0.2">
      <c r="AM3257" s="61"/>
      <c r="AN3257" s="61"/>
      <c r="AO3257" s="171"/>
      <c r="AP3257" s="61"/>
      <c r="AQ3257" s="61"/>
      <c r="AR3257" s="61"/>
      <c r="AS3257" s="61"/>
      <c r="AT3257" s="61"/>
      <c r="AU3257" s="61"/>
      <c r="AV3257" s="61"/>
      <c r="AW3257" s="61"/>
      <c r="AX3257" s="61"/>
      <c r="AY3257" s="61"/>
      <c r="AZ3257" s="61"/>
      <c r="BA3257" s="61"/>
    </row>
    <row r="3258" spans="39:53" x14ac:dyDescent="0.2">
      <c r="AM3258" s="61"/>
      <c r="AN3258" s="61"/>
      <c r="AO3258" s="171"/>
      <c r="AP3258" s="61"/>
      <c r="AQ3258" s="61"/>
      <c r="AR3258" s="61"/>
      <c r="AS3258" s="61"/>
      <c r="AT3258" s="61"/>
      <c r="AU3258" s="61"/>
      <c r="AV3258" s="61"/>
      <c r="AW3258" s="61"/>
      <c r="AX3258" s="61"/>
      <c r="AY3258" s="61"/>
      <c r="AZ3258" s="61"/>
      <c r="BA3258" s="61"/>
    </row>
    <row r="3259" spans="39:53" x14ac:dyDescent="0.2">
      <c r="AM3259" s="61"/>
      <c r="AN3259" s="61"/>
      <c r="AO3259" s="171"/>
      <c r="AP3259" s="61"/>
      <c r="AQ3259" s="61"/>
      <c r="AR3259" s="61"/>
      <c r="AS3259" s="61"/>
      <c r="AT3259" s="61"/>
      <c r="AU3259" s="61"/>
      <c r="AV3259" s="61"/>
      <c r="AW3259" s="61"/>
      <c r="AX3259" s="61"/>
      <c r="AY3259" s="61"/>
      <c r="AZ3259" s="61"/>
      <c r="BA3259" s="61"/>
    </row>
    <row r="3260" spans="39:53" x14ac:dyDescent="0.2">
      <c r="AM3260" s="61"/>
      <c r="AN3260" s="61"/>
      <c r="AO3260" s="171"/>
      <c r="AP3260" s="61"/>
      <c r="AQ3260" s="61"/>
      <c r="AR3260" s="61"/>
      <c r="AS3260" s="61"/>
      <c r="AT3260" s="61"/>
      <c r="AU3260" s="61"/>
      <c r="AV3260" s="61"/>
      <c r="AW3260" s="61"/>
      <c r="AX3260" s="61"/>
      <c r="AY3260" s="61"/>
      <c r="AZ3260" s="61"/>
      <c r="BA3260" s="61"/>
    </row>
    <row r="3261" spans="39:53" x14ac:dyDescent="0.2">
      <c r="AM3261" s="61"/>
      <c r="AN3261" s="61"/>
      <c r="AO3261" s="171"/>
      <c r="AP3261" s="61"/>
      <c r="AQ3261" s="61"/>
      <c r="AR3261" s="61"/>
      <c r="AS3261" s="61"/>
      <c r="AT3261" s="61"/>
      <c r="AU3261" s="61"/>
      <c r="AV3261" s="61"/>
      <c r="AW3261" s="61"/>
      <c r="AX3261" s="61"/>
      <c r="AY3261" s="61"/>
      <c r="AZ3261" s="61"/>
      <c r="BA3261" s="61"/>
    </row>
    <row r="3262" spans="39:53" x14ac:dyDescent="0.2">
      <c r="AM3262" s="61"/>
      <c r="AN3262" s="61"/>
      <c r="AO3262" s="171"/>
      <c r="AP3262" s="61"/>
      <c r="AQ3262" s="61"/>
      <c r="AR3262" s="61"/>
      <c r="AS3262" s="61"/>
      <c r="AT3262" s="61"/>
      <c r="AU3262" s="61"/>
      <c r="AV3262" s="61"/>
      <c r="AW3262" s="61"/>
      <c r="AX3262" s="61"/>
      <c r="AY3262" s="61"/>
      <c r="AZ3262" s="61"/>
      <c r="BA3262" s="61"/>
    </row>
    <row r="3263" spans="39:53" x14ac:dyDescent="0.2">
      <c r="AM3263" s="61"/>
      <c r="AN3263" s="61"/>
      <c r="AO3263" s="171"/>
      <c r="AP3263" s="61"/>
      <c r="AQ3263" s="61"/>
      <c r="AR3263" s="61"/>
      <c r="AS3263" s="61"/>
      <c r="AT3263" s="61"/>
      <c r="AU3263" s="61"/>
      <c r="AV3263" s="61"/>
      <c r="AW3263" s="61"/>
      <c r="AX3263" s="61"/>
      <c r="AY3263" s="61"/>
      <c r="AZ3263" s="61"/>
      <c r="BA3263" s="61"/>
    </row>
    <row r="3264" spans="39:53" x14ac:dyDescent="0.2">
      <c r="AM3264" s="61"/>
      <c r="AN3264" s="61"/>
      <c r="AO3264" s="171"/>
      <c r="AP3264" s="61"/>
      <c r="AQ3264" s="61"/>
      <c r="AR3264" s="61"/>
      <c r="AS3264" s="61"/>
      <c r="AT3264" s="61"/>
      <c r="AU3264" s="61"/>
      <c r="AV3264" s="61"/>
      <c r="AW3264" s="61"/>
      <c r="AX3264" s="61"/>
      <c r="AY3264" s="61"/>
      <c r="AZ3264" s="61"/>
      <c r="BA3264" s="61"/>
    </row>
    <row r="3265" spans="39:53" x14ac:dyDescent="0.2">
      <c r="AM3265" s="61"/>
      <c r="AN3265" s="61"/>
      <c r="AO3265" s="171"/>
      <c r="AP3265" s="61"/>
      <c r="AQ3265" s="61"/>
      <c r="AR3265" s="61"/>
      <c r="AS3265" s="61"/>
      <c r="AT3265" s="61"/>
      <c r="AU3265" s="61"/>
      <c r="AV3265" s="61"/>
      <c r="AW3265" s="61"/>
      <c r="AX3265" s="61"/>
      <c r="AY3265" s="61"/>
      <c r="AZ3265" s="61"/>
      <c r="BA3265" s="61"/>
    </row>
    <row r="3266" spans="39:53" x14ac:dyDescent="0.2">
      <c r="AM3266" s="61"/>
      <c r="AN3266" s="61"/>
      <c r="AO3266" s="171"/>
      <c r="AP3266" s="61"/>
      <c r="AQ3266" s="61"/>
      <c r="AR3266" s="61"/>
      <c r="AS3266" s="61"/>
      <c r="AT3266" s="61"/>
      <c r="AU3266" s="61"/>
      <c r="AV3266" s="61"/>
      <c r="AW3266" s="61"/>
      <c r="AX3266" s="61"/>
      <c r="AY3266" s="61"/>
      <c r="AZ3266" s="61"/>
      <c r="BA3266" s="61"/>
    </row>
    <row r="3267" spans="39:53" x14ac:dyDescent="0.2">
      <c r="AM3267" s="61"/>
      <c r="AN3267" s="61"/>
      <c r="AO3267" s="171"/>
      <c r="AP3267" s="61"/>
      <c r="AQ3267" s="61"/>
      <c r="AR3267" s="61"/>
      <c r="AS3267" s="61"/>
      <c r="AT3267" s="61"/>
      <c r="AU3267" s="61"/>
      <c r="AV3267" s="61"/>
      <c r="AW3267" s="61"/>
      <c r="AX3267" s="61"/>
      <c r="AY3267" s="61"/>
      <c r="AZ3267" s="61"/>
      <c r="BA3267" s="61"/>
    </row>
    <row r="3268" spans="39:53" x14ac:dyDescent="0.2">
      <c r="AM3268" s="61"/>
      <c r="AN3268" s="61"/>
      <c r="AO3268" s="171"/>
      <c r="AP3268" s="61"/>
      <c r="AQ3268" s="61"/>
      <c r="AR3268" s="61"/>
      <c r="AS3268" s="61"/>
      <c r="AT3268" s="61"/>
      <c r="AU3268" s="61"/>
      <c r="AV3268" s="61"/>
      <c r="AW3268" s="61"/>
      <c r="AX3268" s="61"/>
      <c r="AY3268" s="61"/>
      <c r="AZ3268" s="61"/>
      <c r="BA3268" s="61"/>
    </row>
    <row r="3269" spans="39:53" x14ac:dyDescent="0.2">
      <c r="AM3269" s="61"/>
      <c r="AN3269" s="61"/>
      <c r="AO3269" s="171"/>
      <c r="AP3269" s="61"/>
      <c r="AQ3269" s="61"/>
      <c r="AR3269" s="61"/>
      <c r="AS3269" s="61"/>
      <c r="AT3269" s="61"/>
      <c r="AU3269" s="61"/>
      <c r="AV3269" s="61"/>
      <c r="AW3269" s="61"/>
      <c r="AX3269" s="61"/>
      <c r="AY3269" s="61"/>
      <c r="AZ3269" s="61"/>
      <c r="BA3269" s="61"/>
    </row>
    <row r="3270" spans="39:53" x14ac:dyDescent="0.2">
      <c r="AM3270" s="61"/>
      <c r="AN3270" s="61"/>
      <c r="AO3270" s="171"/>
      <c r="AP3270" s="61"/>
      <c r="AQ3270" s="61"/>
      <c r="AR3270" s="61"/>
      <c r="AS3270" s="61"/>
      <c r="AT3270" s="61"/>
      <c r="AU3270" s="61"/>
      <c r="AV3270" s="61"/>
      <c r="AW3270" s="61"/>
      <c r="AX3270" s="61"/>
      <c r="AY3270" s="61"/>
      <c r="AZ3270" s="61"/>
      <c r="BA3270" s="61"/>
    </row>
    <row r="3271" spans="39:53" x14ac:dyDescent="0.2">
      <c r="AM3271" s="61"/>
      <c r="AN3271" s="61"/>
      <c r="AO3271" s="171"/>
      <c r="AP3271" s="61"/>
      <c r="AQ3271" s="61"/>
      <c r="AR3271" s="61"/>
      <c r="AS3271" s="61"/>
      <c r="AT3271" s="61"/>
      <c r="AU3271" s="61"/>
      <c r="AV3271" s="61"/>
      <c r="AW3271" s="61"/>
      <c r="AX3271" s="61"/>
      <c r="AY3271" s="61"/>
      <c r="AZ3271" s="61"/>
      <c r="BA3271" s="61"/>
    </row>
    <row r="3272" spans="39:53" x14ac:dyDescent="0.2">
      <c r="AM3272" s="61"/>
      <c r="AN3272" s="61"/>
      <c r="AO3272" s="171"/>
      <c r="AP3272" s="61"/>
      <c r="AQ3272" s="61"/>
      <c r="AR3272" s="61"/>
      <c r="AS3272" s="61"/>
      <c r="AT3272" s="61"/>
      <c r="AU3272" s="61"/>
      <c r="AV3272" s="61"/>
      <c r="AW3272" s="61"/>
      <c r="AX3272" s="61"/>
      <c r="AY3272" s="61"/>
      <c r="AZ3272" s="61"/>
      <c r="BA3272" s="61"/>
    </row>
    <row r="3273" spans="39:53" x14ac:dyDescent="0.2">
      <c r="AM3273" s="61"/>
      <c r="AN3273" s="61"/>
      <c r="AO3273" s="171"/>
      <c r="AP3273" s="61"/>
      <c r="AQ3273" s="61"/>
      <c r="AR3273" s="61"/>
      <c r="AS3273" s="61"/>
      <c r="AT3273" s="61"/>
      <c r="AU3273" s="61"/>
      <c r="AV3273" s="61"/>
      <c r="AW3273" s="61"/>
      <c r="AX3273" s="61"/>
      <c r="AY3273" s="61"/>
      <c r="AZ3273" s="61"/>
      <c r="BA3273" s="61"/>
    </row>
    <row r="3274" spans="39:53" x14ac:dyDescent="0.2">
      <c r="AM3274" s="61"/>
      <c r="AN3274" s="61"/>
      <c r="AO3274" s="171"/>
      <c r="AP3274" s="61"/>
      <c r="AQ3274" s="61"/>
      <c r="AR3274" s="61"/>
      <c r="AS3274" s="61"/>
      <c r="AT3274" s="61"/>
      <c r="AU3274" s="61"/>
      <c r="AV3274" s="61"/>
      <c r="AW3274" s="61"/>
      <c r="AX3274" s="61"/>
      <c r="AY3274" s="61"/>
      <c r="AZ3274" s="61"/>
      <c r="BA3274" s="61"/>
    </row>
    <row r="3275" spans="39:53" x14ac:dyDescent="0.2">
      <c r="AM3275" s="61"/>
      <c r="AN3275" s="61"/>
      <c r="AO3275" s="171"/>
      <c r="AP3275" s="61"/>
      <c r="AQ3275" s="61"/>
      <c r="AR3275" s="61"/>
      <c r="AS3275" s="61"/>
      <c r="AT3275" s="61"/>
      <c r="AU3275" s="61"/>
      <c r="AV3275" s="61"/>
      <c r="AW3275" s="61"/>
      <c r="AX3275" s="61"/>
      <c r="AY3275" s="61"/>
      <c r="AZ3275" s="61"/>
      <c r="BA3275" s="61"/>
    </row>
    <row r="3276" spans="39:53" x14ac:dyDescent="0.2">
      <c r="AM3276" s="61"/>
      <c r="AN3276" s="61"/>
      <c r="AO3276" s="171"/>
      <c r="AP3276" s="61"/>
      <c r="AQ3276" s="61"/>
      <c r="AR3276" s="61"/>
      <c r="AS3276" s="61"/>
      <c r="AT3276" s="61"/>
      <c r="AU3276" s="61"/>
      <c r="AV3276" s="61"/>
      <c r="AW3276" s="61"/>
      <c r="AX3276" s="61"/>
      <c r="AY3276" s="61"/>
      <c r="AZ3276" s="61"/>
      <c r="BA3276" s="61"/>
    </row>
    <row r="3277" spans="39:53" x14ac:dyDescent="0.2">
      <c r="AM3277" s="61"/>
      <c r="AN3277" s="61"/>
      <c r="AO3277" s="171"/>
      <c r="AP3277" s="61"/>
      <c r="AQ3277" s="61"/>
      <c r="AR3277" s="61"/>
      <c r="AS3277" s="61"/>
      <c r="AT3277" s="61"/>
      <c r="AU3277" s="61"/>
      <c r="AV3277" s="61"/>
      <c r="AW3277" s="61"/>
      <c r="AX3277" s="61"/>
      <c r="AY3277" s="61"/>
      <c r="AZ3277" s="61"/>
      <c r="BA3277" s="61"/>
    </row>
    <row r="3278" spans="39:53" x14ac:dyDescent="0.2">
      <c r="AM3278" s="61"/>
      <c r="AN3278" s="61"/>
      <c r="AO3278" s="171"/>
      <c r="AP3278" s="61"/>
      <c r="AQ3278" s="61"/>
      <c r="AR3278" s="61"/>
      <c r="AS3278" s="61"/>
      <c r="AT3278" s="61"/>
      <c r="AU3278" s="61"/>
      <c r="AV3278" s="61"/>
      <c r="AW3278" s="61"/>
      <c r="AX3278" s="61"/>
      <c r="AY3278" s="61"/>
      <c r="AZ3278" s="61"/>
      <c r="BA3278" s="61"/>
    </row>
    <row r="3279" spans="39:53" x14ac:dyDescent="0.2">
      <c r="AM3279" s="61"/>
      <c r="AN3279" s="61"/>
      <c r="AO3279" s="171"/>
      <c r="AP3279" s="61"/>
      <c r="AQ3279" s="61"/>
      <c r="AR3279" s="61"/>
      <c r="AS3279" s="61"/>
      <c r="AT3279" s="61"/>
      <c r="AU3279" s="61"/>
      <c r="AV3279" s="61"/>
      <c r="AW3279" s="61"/>
      <c r="AX3279" s="61"/>
      <c r="AY3279" s="61"/>
      <c r="AZ3279" s="61"/>
      <c r="BA3279" s="61"/>
    </row>
    <row r="3280" spans="39:53" x14ac:dyDescent="0.2">
      <c r="AM3280" s="61"/>
      <c r="AN3280" s="61"/>
      <c r="AO3280" s="171"/>
      <c r="AP3280" s="61"/>
      <c r="AQ3280" s="61"/>
      <c r="AR3280" s="61"/>
      <c r="AS3280" s="61"/>
      <c r="AT3280" s="61"/>
      <c r="AU3280" s="61"/>
      <c r="AV3280" s="61"/>
      <c r="AW3280" s="61"/>
      <c r="AX3280" s="61"/>
      <c r="AY3280" s="61"/>
      <c r="AZ3280" s="61"/>
      <c r="BA3280" s="61"/>
    </row>
    <row r="3281" spans="39:53" x14ac:dyDescent="0.2">
      <c r="AM3281" s="61"/>
      <c r="AN3281" s="61"/>
      <c r="AO3281" s="171"/>
      <c r="AP3281" s="61"/>
      <c r="AQ3281" s="61"/>
      <c r="AR3281" s="61"/>
      <c r="AS3281" s="61"/>
      <c r="AT3281" s="61"/>
      <c r="AU3281" s="61"/>
      <c r="AV3281" s="61"/>
      <c r="AW3281" s="61"/>
      <c r="AX3281" s="61"/>
      <c r="AY3281" s="61"/>
      <c r="AZ3281" s="61"/>
      <c r="BA3281" s="61"/>
    </row>
    <row r="3282" spans="39:53" x14ac:dyDescent="0.2">
      <c r="AM3282" s="61"/>
      <c r="AN3282" s="61"/>
      <c r="AO3282" s="171"/>
      <c r="AP3282" s="61"/>
      <c r="AQ3282" s="61"/>
      <c r="AR3282" s="61"/>
      <c r="AS3282" s="61"/>
      <c r="AT3282" s="61"/>
      <c r="AU3282" s="61"/>
      <c r="AV3282" s="61"/>
      <c r="AW3282" s="61"/>
      <c r="AX3282" s="61"/>
      <c r="AY3282" s="61"/>
      <c r="AZ3282" s="61"/>
      <c r="BA3282" s="61"/>
    </row>
    <row r="3283" spans="39:53" x14ac:dyDescent="0.2">
      <c r="AM3283" s="61"/>
      <c r="AN3283" s="61"/>
      <c r="AO3283" s="171"/>
      <c r="AP3283" s="61"/>
      <c r="AQ3283" s="61"/>
      <c r="AR3283" s="61"/>
      <c r="AS3283" s="61"/>
      <c r="AT3283" s="61"/>
      <c r="AU3283" s="61"/>
      <c r="AV3283" s="61"/>
      <c r="AW3283" s="61"/>
      <c r="AX3283" s="61"/>
      <c r="AY3283" s="61"/>
      <c r="AZ3283" s="61"/>
      <c r="BA3283" s="61"/>
    </row>
    <row r="3284" spans="39:53" x14ac:dyDescent="0.2">
      <c r="AM3284" s="61"/>
      <c r="AN3284" s="61"/>
      <c r="AO3284" s="171"/>
      <c r="AP3284" s="61"/>
      <c r="AQ3284" s="61"/>
      <c r="AR3284" s="61"/>
      <c r="AS3284" s="61"/>
      <c r="AT3284" s="61"/>
      <c r="AU3284" s="61"/>
      <c r="AV3284" s="61"/>
      <c r="AW3284" s="61"/>
      <c r="AX3284" s="61"/>
      <c r="AY3284" s="61"/>
      <c r="AZ3284" s="61"/>
      <c r="BA3284" s="61"/>
    </row>
    <row r="3285" spans="39:53" x14ac:dyDescent="0.2">
      <c r="AM3285" s="61"/>
      <c r="AN3285" s="61"/>
      <c r="AO3285" s="171"/>
      <c r="AP3285" s="61"/>
      <c r="AQ3285" s="61"/>
      <c r="AR3285" s="61"/>
      <c r="AS3285" s="61"/>
      <c r="AT3285" s="61"/>
      <c r="AU3285" s="61"/>
      <c r="AV3285" s="61"/>
      <c r="AW3285" s="61"/>
      <c r="AX3285" s="61"/>
      <c r="AY3285" s="61"/>
      <c r="AZ3285" s="61"/>
      <c r="BA3285" s="61"/>
    </row>
    <row r="3286" spans="39:53" x14ac:dyDescent="0.2">
      <c r="AM3286" s="61"/>
      <c r="AN3286" s="61"/>
      <c r="AO3286" s="171"/>
      <c r="AP3286" s="61"/>
      <c r="AQ3286" s="61"/>
      <c r="AR3286" s="61"/>
      <c r="AS3286" s="61"/>
      <c r="AT3286" s="61"/>
      <c r="AU3286" s="61"/>
      <c r="AV3286" s="61"/>
      <c r="AW3286" s="61"/>
      <c r="AX3286" s="61"/>
      <c r="AY3286" s="61"/>
      <c r="AZ3286" s="61"/>
      <c r="BA3286" s="61"/>
    </row>
    <row r="3287" spans="39:53" x14ac:dyDescent="0.2">
      <c r="AM3287" s="61"/>
      <c r="AN3287" s="61"/>
      <c r="AO3287" s="171"/>
      <c r="AP3287" s="61"/>
      <c r="AQ3287" s="61"/>
      <c r="AR3287" s="61"/>
      <c r="AS3287" s="61"/>
      <c r="AT3287" s="61"/>
      <c r="AU3287" s="61"/>
      <c r="AV3287" s="61"/>
      <c r="AW3287" s="61"/>
      <c r="AX3287" s="61"/>
      <c r="AY3287" s="61"/>
      <c r="AZ3287" s="61"/>
      <c r="BA3287" s="61"/>
    </row>
    <row r="3288" spans="39:53" x14ac:dyDescent="0.2">
      <c r="AM3288" s="61"/>
      <c r="AN3288" s="61"/>
      <c r="AO3288" s="171"/>
      <c r="AP3288" s="61"/>
      <c r="AQ3288" s="61"/>
      <c r="AR3288" s="61"/>
      <c r="AS3288" s="61"/>
      <c r="AT3288" s="61"/>
      <c r="AU3288" s="61"/>
      <c r="AV3288" s="61"/>
      <c r="AW3288" s="61"/>
      <c r="AX3288" s="61"/>
      <c r="AY3288" s="61"/>
      <c r="AZ3288" s="61"/>
      <c r="BA3288" s="61"/>
    </row>
    <row r="3289" spans="39:53" x14ac:dyDescent="0.2">
      <c r="AM3289" s="61"/>
      <c r="AN3289" s="61"/>
      <c r="AO3289" s="171"/>
      <c r="AP3289" s="61"/>
      <c r="AQ3289" s="61"/>
      <c r="AR3289" s="61"/>
      <c r="AS3289" s="61"/>
      <c r="AT3289" s="61"/>
      <c r="AU3289" s="61"/>
      <c r="AV3289" s="61"/>
      <c r="AW3289" s="61"/>
      <c r="AX3289" s="61"/>
      <c r="AY3289" s="61"/>
      <c r="AZ3289" s="61"/>
      <c r="BA3289" s="61"/>
    </row>
    <row r="3290" spans="39:53" x14ac:dyDescent="0.2">
      <c r="AM3290" s="61"/>
      <c r="AN3290" s="61"/>
      <c r="AO3290" s="171"/>
      <c r="AP3290" s="61"/>
      <c r="AQ3290" s="61"/>
      <c r="AR3290" s="61"/>
      <c r="AS3290" s="61"/>
      <c r="AT3290" s="61"/>
      <c r="AU3290" s="61"/>
      <c r="AV3290" s="61"/>
      <c r="AW3290" s="61"/>
      <c r="AX3290" s="61"/>
      <c r="AY3290" s="61"/>
      <c r="AZ3290" s="61"/>
      <c r="BA3290" s="61"/>
    </row>
    <row r="3291" spans="39:53" x14ac:dyDescent="0.2">
      <c r="AM3291" s="61"/>
      <c r="AN3291" s="61"/>
      <c r="AO3291" s="171"/>
      <c r="AP3291" s="61"/>
      <c r="AQ3291" s="61"/>
      <c r="AR3291" s="61"/>
      <c r="AS3291" s="61"/>
      <c r="AT3291" s="61"/>
      <c r="AU3291" s="61"/>
      <c r="AV3291" s="61"/>
      <c r="AW3291" s="61"/>
      <c r="AX3291" s="61"/>
      <c r="AY3291" s="61"/>
      <c r="AZ3291" s="61"/>
      <c r="BA3291" s="61"/>
    </row>
    <row r="3292" spans="39:53" x14ac:dyDescent="0.2">
      <c r="AM3292" s="61"/>
      <c r="AN3292" s="61"/>
      <c r="AO3292" s="171"/>
      <c r="AP3292" s="61"/>
      <c r="AQ3292" s="61"/>
      <c r="AR3292" s="61"/>
      <c r="AS3292" s="61"/>
      <c r="AT3292" s="61"/>
      <c r="AU3292" s="61"/>
      <c r="AV3292" s="61"/>
      <c r="AW3292" s="61"/>
      <c r="AX3292" s="61"/>
      <c r="AY3292" s="61"/>
      <c r="AZ3292" s="61"/>
      <c r="BA3292" s="61"/>
    </row>
    <row r="3293" spans="39:53" x14ac:dyDescent="0.2">
      <c r="AM3293" s="61"/>
      <c r="AN3293" s="61"/>
      <c r="AO3293" s="171"/>
      <c r="AP3293" s="61"/>
      <c r="AQ3293" s="61"/>
      <c r="AR3293" s="61"/>
      <c r="AS3293" s="61"/>
      <c r="AT3293" s="61"/>
      <c r="AU3293" s="61"/>
      <c r="AV3293" s="61"/>
      <c r="AW3293" s="61"/>
      <c r="AX3293" s="61"/>
      <c r="AY3293" s="61"/>
      <c r="AZ3293" s="61"/>
      <c r="BA3293" s="61"/>
    </row>
    <row r="3294" spans="39:53" x14ac:dyDescent="0.2">
      <c r="AM3294" s="61"/>
      <c r="AN3294" s="61"/>
      <c r="AO3294" s="171"/>
      <c r="AP3294" s="61"/>
      <c r="AQ3294" s="61"/>
      <c r="AR3294" s="61"/>
      <c r="AS3294" s="61"/>
      <c r="AT3294" s="61"/>
      <c r="AU3294" s="61"/>
      <c r="AV3294" s="61"/>
      <c r="AW3294" s="61"/>
      <c r="AX3294" s="61"/>
      <c r="AY3294" s="61"/>
      <c r="AZ3294" s="61"/>
      <c r="BA3294" s="61"/>
    </row>
    <row r="3295" spans="39:53" x14ac:dyDescent="0.2">
      <c r="AM3295" s="61"/>
      <c r="AN3295" s="61"/>
      <c r="AO3295" s="171"/>
      <c r="AP3295" s="61"/>
      <c r="AQ3295" s="61"/>
      <c r="AR3295" s="61"/>
      <c r="AS3295" s="61"/>
      <c r="AT3295" s="61"/>
      <c r="AU3295" s="61"/>
      <c r="AV3295" s="61"/>
      <c r="AW3295" s="61"/>
      <c r="AX3295" s="61"/>
      <c r="AY3295" s="61"/>
      <c r="AZ3295" s="61"/>
      <c r="BA3295" s="61"/>
    </row>
    <row r="3296" spans="39:53" x14ac:dyDescent="0.2">
      <c r="AM3296" s="61"/>
      <c r="AN3296" s="61"/>
      <c r="AO3296" s="171"/>
      <c r="AP3296" s="61"/>
      <c r="AQ3296" s="61"/>
      <c r="AR3296" s="61"/>
      <c r="AS3296" s="61"/>
      <c r="AT3296" s="61"/>
      <c r="AU3296" s="61"/>
      <c r="AV3296" s="61"/>
      <c r="AW3296" s="61"/>
      <c r="AX3296" s="61"/>
      <c r="AY3296" s="61"/>
      <c r="AZ3296" s="61"/>
      <c r="BA3296" s="61"/>
    </row>
    <row r="3297" spans="39:53" x14ac:dyDescent="0.2">
      <c r="AM3297" s="61"/>
      <c r="AN3297" s="61"/>
      <c r="AO3297" s="171"/>
      <c r="AP3297" s="61"/>
      <c r="AQ3297" s="61"/>
      <c r="AR3297" s="61"/>
      <c r="AS3297" s="61"/>
      <c r="AT3297" s="61"/>
      <c r="AU3297" s="61"/>
      <c r="AV3297" s="61"/>
      <c r="AW3297" s="61"/>
      <c r="AX3297" s="61"/>
      <c r="AY3297" s="61"/>
      <c r="AZ3297" s="61"/>
      <c r="BA3297" s="61"/>
    </row>
    <row r="3298" spans="39:53" x14ac:dyDescent="0.2">
      <c r="AM3298" s="61"/>
      <c r="AN3298" s="61"/>
      <c r="AO3298" s="171"/>
      <c r="AP3298" s="61"/>
      <c r="AQ3298" s="61"/>
      <c r="AR3298" s="61"/>
      <c r="AS3298" s="61"/>
      <c r="AT3298" s="61"/>
      <c r="AU3298" s="61"/>
      <c r="AV3298" s="61"/>
      <c r="AW3298" s="61"/>
      <c r="AX3298" s="61"/>
      <c r="AY3298" s="61"/>
      <c r="AZ3298" s="61"/>
      <c r="BA3298" s="61"/>
    </row>
    <row r="3299" spans="39:53" x14ac:dyDescent="0.2">
      <c r="AM3299" s="61"/>
      <c r="AN3299" s="61"/>
      <c r="AO3299" s="171"/>
      <c r="AP3299" s="61"/>
      <c r="AQ3299" s="61"/>
      <c r="AR3299" s="61"/>
      <c r="AS3299" s="61"/>
      <c r="AT3299" s="61"/>
      <c r="AU3299" s="61"/>
      <c r="AV3299" s="61"/>
      <c r="AW3299" s="61"/>
      <c r="AX3299" s="61"/>
      <c r="AY3299" s="61"/>
      <c r="AZ3299" s="61"/>
      <c r="BA3299" s="61"/>
    </row>
    <row r="3300" spans="39:53" x14ac:dyDescent="0.2">
      <c r="AM3300" s="61"/>
      <c r="AN3300" s="61"/>
      <c r="AO3300" s="171"/>
      <c r="AP3300" s="61"/>
      <c r="AQ3300" s="61"/>
      <c r="AR3300" s="61"/>
      <c r="AS3300" s="61"/>
      <c r="AT3300" s="61"/>
      <c r="AU3300" s="61"/>
      <c r="AV3300" s="61"/>
      <c r="AW3300" s="61"/>
      <c r="AX3300" s="61"/>
      <c r="AY3300" s="61"/>
      <c r="AZ3300" s="61"/>
      <c r="BA3300" s="61"/>
    </row>
    <row r="3301" spans="39:53" x14ac:dyDescent="0.2">
      <c r="AM3301" s="61"/>
      <c r="AN3301" s="61"/>
      <c r="AO3301" s="171"/>
      <c r="AP3301" s="61"/>
      <c r="AQ3301" s="61"/>
      <c r="AR3301" s="61"/>
      <c r="AS3301" s="61"/>
      <c r="AT3301" s="61"/>
      <c r="AU3301" s="61"/>
      <c r="AV3301" s="61"/>
      <c r="AW3301" s="61"/>
      <c r="AX3301" s="61"/>
      <c r="AY3301" s="61"/>
      <c r="AZ3301" s="61"/>
      <c r="BA3301" s="61"/>
    </row>
    <row r="3302" spans="39:53" x14ac:dyDescent="0.2">
      <c r="AM3302" s="61"/>
      <c r="AN3302" s="61"/>
      <c r="AO3302" s="171"/>
      <c r="AP3302" s="61"/>
      <c r="AQ3302" s="61"/>
      <c r="AR3302" s="61"/>
      <c r="AS3302" s="61"/>
      <c r="AT3302" s="61"/>
      <c r="AU3302" s="61"/>
      <c r="AV3302" s="61"/>
      <c r="AW3302" s="61"/>
      <c r="AX3302" s="61"/>
      <c r="AY3302" s="61"/>
      <c r="AZ3302" s="61"/>
      <c r="BA3302" s="61"/>
    </row>
    <row r="3303" spans="39:53" x14ac:dyDescent="0.2">
      <c r="AM3303" s="61"/>
      <c r="AN3303" s="61"/>
      <c r="AO3303" s="171"/>
      <c r="AP3303" s="61"/>
      <c r="AQ3303" s="61"/>
      <c r="AR3303" s="61"/>
      <c r="AS3303" s="61"/>
      <c r="AT3303" s="61"/>
      <c r="AU3303" s="61"/>
      <c r="AV3303" s="61"/>
      <c r="AW3303" s="61"/>
      <c r="AX3303" s="61"/>
      <c r="AY3303" s="61"/>
      <c r="AZ3303" s="61"/>
      <c r="BA3303" s="61"/>
    </row>
    <row r="3304" spans="39:53" x14ac:dyDescent="0.2">
      <c r="AM3304" s="61"/>
      <c r="AN3304" s="61"/>
      <c r="AO3304" s="171"/>
      <c r="AP3304" s="61"/>
      <c r="AQ3304" s="61"/>
      <c r="AR3304" s="61"/>
      <c r="AS3304" s="61"/>
      <c r="AT3304" s="61"/>
      <c r="AU3304" s="61"/>
      <c r="AV3304" s="61"/>
      <c r="AW3304" s="61"/>
      <c r="AX3304" s="61"/>
      <c r="AY3304" s="61"/>
      <c r="AZ3304" s="61"/>
      <c r="BA3304" s="61"/>
    </row>
    <row r="3305" spans="39:53" x14ac:dyDescent="0.2">
      <c r="AM3305" s="61"/>
      <c r="AN3305" s="61"/>
      <c r="AO3305" s="171"/>
      <c r="AP3305" s="61"/>
      <c r="AQ3305" s="61"/>
      <c r="AR3305" s="61"/>
      <c r="AS3305" s="61"/>
      <c r="AT3305" s="61"/>
      <c r="AU3305" s="61"/>
      <c r="AV3305" s="61"/>
      <c r="AW3305" s="61"/>
      <c r="AX3305" s="61"/>
      <c r="AY3305" s="61"/>
      <c r="AZ3305" s="61"/>
      <c r="BA3305" s="61"/>
    </row>
    <row r="3306" spans="39:53" x14ac:dyDescent="0.2">
      <c r="AM3306" s="61"/>
      <c r="AN3306" s="61"/>
      <c r="AO3306" s="171"/>
      <c r="AP3306" s="61"/>
      <c r="AQ3306" s="61"/>
      <c r="AR3306" s="61"/>
      <c r="AS3306" s="61"/>
      <c r="AT3306" s="61"/>
      <c r="AU3306" s="61"/>
      <c r="AV3306" s="61"/>
      <c r="AW3306" s="61"/>
      <c r="AX3306" s="61"/>
      <c r="AY3306" s="61"/>
      <c r="AZ3306" s="61"/>
      <c r="BA3306" s="61"/>
    </row>
    <row r="3307" spans="39:53" x14ac:dyDescent="0.2">
      <c r="AM3307" s="61"/>
      <c r="AN3307" s="61"/>
      <c r="AO3307" s="171"/>
      <c r="AP3307" s="61"/>
      <c r="AQ3307" s="61"/>
      <c r="AR3307" s="61"/>
      <c r="AS3307" s="61"/>
      <c r="AT3307" s="61"/>
      <c r="AU3307" s="61"/>
      <c r="AV3307" s="61"/>
      <c r="AW3307" s="61"/>
      <c r="AX3307" s="61"/>
      <c r="AY3307" s="61"/>
      <c r="AZ3307" s="61"/>
      <c r="BA3307" s="61"/>
    </row>
    <row r="3308" spans="39:53" x14ac:dyDescent="0.2">
      <c r="AM3308" s="61"/>
      <c r="AN3308" s="61"/>
      <c r="AO3308" s="171"/>
      <c r="AP3308" s="61"/>
      <c r="AQ3308" s="61"/>
      <c r="AR3308" s="61"/>
      <c r="AS3308" s="61"/>
      <c r="AT3308" s="61"/>
      <c r="AU3308" s="61"/>
      <c r="AV3308" s="61"/>
      <c r="AW3308" s="61"/>
      <c r="AX3308" s="61"/>
      <c r="AY3308" s="61"/>
      <c r="AZ3308" s="61"/>
      <c r="BA3308" s="61"/>
    </row>
    <row r="3309" spans="39:53" x14ac:dyDescent="0.2">
      <c r="AM3309" s="61"/>
      <c r="AN3309" s="61"/>
      <c r="AO3309" s="171"/>
      <c r="AP3309" s="61"/>
      <c r="AQ3309" s="61"/>
      <c r="AR3309" s="61"/>
      <c r="AS3309" s="61"/>
      <c r="AT3309" s="61"/>
      <c r="AU3309" s="61"/>
      <c r="AV3309" s="61"/>
      <c r="AW3309" s="61"/>
      <c r="AX3309" s="61"/>
      <c r="AY3309" s="61"/>
      <c r="AZ3309" s="61"/>
      <c r="BA3309" s="61"/>
    </row>
    <row r="3310" spans="39:53" x14ac:dyDescent="0.2">
      <c r="AM3310" s="61"/>
      <c r="AN3310" s="61"/>
      <c r="AO3310" s="171"/>
      <c r="AP3310" s="61"/>
      <c r="AQ3310" s="61"/>
      <c r="AR3310" s="61"/>
      <c r="AS3310" s="61"/>
      <c r="AT3310" s="61"/>
      <c r="AU3310" s="61"/>
      <c r="AV3310" s="61"/>
      <c r="AW3310" s="61"/>
      <c r="AX3310" s="61"/>
      <c r="AY3310" s="61"/>
      <c r="AZ3310" s="61"/>
      <c r="BA3310" s="61"/>
    </row>
    <row r="3311" spans="39:53" x14ac:dyDescent="0.2">
      <c r="AM3311" s="61"/>
      <c r="AN3311" s="61"/>
      <c r="AO3311" s="171"/>
      <c r="AP3311" s="61"/>
      <c r="AQ3311" s="61"/>
      <c r="AR3311" s="61"/>
      <c r="AS3311" s="61"/>
      <c r="AT3311" s="61"/>
      <c r="AU3311" s="61"/>
      <c r="AV3311" s="61"/>
      <c r="AW3311" s="61"/>
      <c r="AX3311" s="61"/>
      <c r="AY3311" s="61"/>
      <c r="AZ3311" s="61"/>
      <c r="BA3311" s="61"/>
    </row>
    <row r="3312" spans="39:53" x14ac:dyDescent="0.2">
      <c r="AM3312" s="61"/>
      <c r="AN3312" s="61"/>
      <c r="AO3312" s="171"/>
      <c r="AP3312" s="61"/>
      <c r="AQ3312" s="61"/>
      <c r="AR3312" s="61"/>
      <c r="AS3312" s="61"/>
      <c r="AT3312" s="61"/>
      <c r="AU3312" s="61"/>
      <c r="AV3312" s="61"/>
      <c r="AW3312" s="61"/>
      <c r="AX3312" s="61"/>
      <c r="AY3312" s="61"/>
      <c r="AZ3312" s="61"/>
      <c r="BA3312" s="61"/>
    </row>
    <row r="3313" spans="39:53" x14ac:dyDescent="0.2">
      <c r="AM3313" s="61"/>
      <c r="AN3313" s="61"/>
      <c r="AO3313" s="171"/>
      <c r="AP3313" s="61"/>
      <c r="AQ3313" s="61"/>
      <c r="AR3313" s="61"/>
      <c r="AS3313" s="61"/>
      <c r="AT3313" s="61"/>
      <c r="AU3313" s="61"/>
      <c r="AV3313" s="61"/>
      <c r="AW3313" s="61"/>
      <c r="AX3313" s="61"/>
      <c r="AY3313" s="61"/>
      <c r="AZ3313" s="61"/>
      <c r="BA3313" s="61"/>
    </row>
    <row r="3314" spans="39:53" x14ac:dyDescent="0.2">
      <c r="AM3314" s="61"/>
      <c r="AN3314" s="61"/>
      <c r="AO3314" s="171"/>
      <c r="AP3314" s="61"/>
      <c r="AQ3314" s="61"/>
      <c r="AR3314" s="61"/>
      <c r="AS3314" s="61"/>
      <c r="AT3314" s="61"/>
      <c r="AU3314" s="61"/>
      <c r="AV3314" s="61"/>
      <c r="AW3314" s="61"/>
      <c r="AX3314" s="61"/>
      <c r="AY3314" s="61"/>
      <c r="AZ3314" s="61"/>
      <c r="BA3314" s="61"/>
    </row>
    <row r="3315" spans="39:53" x14ac:dyDescent="0.2">
      <c r="AM3315" s="61"/>
      <c r="AN3315" s="61"/>
      <c r="AO3315" s="171"/>
      <c r="AP3315" s="61"/>
      <c r="AQ3315" s="61"/>
      <c r="AR3315" s="61"/>
      <c r="AS3315" s="61"/>
      <c r="AT3315" s="61"/>
      <c r="AU3315" s="61"/>
      <c r="AV3315" s="61"/>
      <c r="AW3315" s="61"/>
      <c r="AX3315" s="61"/>
      <c r="AY3315" s="61"/>
      <c r="AZ3315" s="61"/>
      <c r="BA3315" s="61"/>
    </row>
    <row r="3316" spans="39:53" x14ac:dyDescent="0.2">
      <c r="AM3316" s="61"/>
      <c r="AN3316" s="61"/>
      <c r="AO3316" s="171"/>
      <c r="AP3316" s="61"/>
      <c r="AQ3316" s="61"/>
      <c r="AR3316" s="61"/>
      <c r="AS3316" s="61"/>
      <c r="AT3316" s="61"/>
      <c r="AU3316" s="61"/>
      <c r="AV3316" s="61"/>
      <c r="AW3316" s="61"/>
      <c r="AX3316" s="61"/>
      <c r="AY3316" s="61"/>
      <c r="AZ3316" s="61"/>
      <c r="BA3316" s="61"/>
    </row>
    <row r="3317" spans="39:53" x14ac:dyDescent="0.2">
      <c r="AM3317" s="61"/>
      <c r="AN3317" s="61"/>
      <c r="AO3317" s="171"/>
      <c r="AP3317" s="61"/>
      <c r="AQ3317" s="61"/>
      <c r="AR3317" s="61"/>
      <c r="AS3317" s="61"/>
      <c r="AT3317" s="61"/>
      <c r="AU3317" s="61"/>
      <c r="AV3317" s="61"/>
      <c r="AW3317" s="61"/>
      <c r="AX3317" s="61"/>
      <c r="AY3317" s="61"/>
      <c r="AZ3317" s="61"/>
      <c r="BA3317" s="61"/>
    </row>
    <row r="3318" spans="39:53" x14ac:dyDescent="0.2">
      <c r="AM3318" s="61"/>
      <c r="AN3318" s="61"/>
      <c r="AO3318" s="171"/>
      <c r="AP3318" s="61"/>
      <c r="AQ3318" s="61"/>
      <c r="AR3318" s="61"/>
      <c r="AS3318" s="61"/>
      <c r="AT3318" s="61"/>
      <c r="AU3318" s="61"/>
      <c r="AV3318" s="61"/>
      <c r="AW3318" s="61"/>
      <c r="AX3318" s="61"/>
      <c r="AY3318" s="61"/>
      <c r="AZ3318" s="61"/>
      <c r="BA3318" s="61"/>
    </row>
    <row r="3319" spans="39:53" x14ac:dyDescent="0.2">
      <c r="AM3319" s="61"/>
      <c r="AN3319" s="61"/>
      <c r="AO3319" s="171"/>
      <c r="AP3319" s="61"/>
      <c r="AQ3319" s="61"/>
      <c r="AR3319" s="61"/>
      <c r="AS3319" s="61"/>
      <c r="AT3319" s="61"/>
      <c r="AU3319" s="61"/>
      <c r="AV3319" s="61"/>
      <c r="AW3319" s="61"/>
      <c r="AX3319" s="61"/>
      <c r="AY3319" s="61"/>
      <c r="AZ3319" s="61"/>
      <c r="BA3319" s="61"/>
    </row>
    <row r="3320" spans="39:53" x14ac:dyDescent="0.2">
      <c r="AM3320" s="61"/>
      <c r="AN3320" s="61"/>
      <c r="AO3320" s="171"/>
      <c r="AP3320" s="61"/>
      <c r="AQ3320" s="61"/>
      <c r="AR3320" s="61"/>
      <c r="AS3320" s="61"/>
      <c r="AT3320" s="61"/>
      <c r="AU3320" s="61"/>
      <c r="AV3320" s="61"/>
      <c r="AW3320" s="61"/>
      <c r="AX3320" s="61"/>
      <c r="AY3320" s="61"/>
      <c r="AZ3320" s="61"/>
      <c r="BA3320" s="61"/>
    </row>
    <row r="3321" spans="39:53" x14ac:dyDescent="0.2">
      <c r="AM3321" s="61"/>
      <c r="AN3321" s="61"/>
      <c r="AO3321" s="171"/>
      <c r="AP3321" s="61"/>
      <c r="AQ3321" s="61"/>
      <c r="AR3321" s="61"/>
      <c r="AS3321" s="61"/>
      <c r="AT3321" s="61"/>
      <c r="AU3321" s="61"/>
      <c r="AV3321" s="61"/>
      <c r="AW3321" s="61"/>
      <c r="AX3321" s="61"/>
      <c r="AY3321" s="61"/>
      <c r="AZ3321" s="61"/>
      <c r="BA3321" s="61"/>
    </row>
    <row r="3322" spans="39:53" x14ac:dyDescent="0.2">
      <c r="AM3322" s="61"/>
      <c r="AN3322" s="61"/>
      <c r="AO3322" s="171"/>
      <c r="AP3322" s="61"/>
      <c r="AQ3322" s="61"/>
      <c r="AR3322" s="61"/>
      <c r="AS3322" s="61"/>
      <c r="AT3322" s="61"/>
      <c r="AU3322" s="61"/>
      <c r="AV3322" s="61"/>
      <c r="AW3322" s="61"/>
      <c r="AX3322" s="61"/>
      <c r="AY3322" s="61"/>
      <c r="AZ3322" s="61"/>
      <c r="BA3322" s="61"/>
    </row>
    <row r="3323" spans="39:53" x14ac:dyDescent="0.2">
      <c r="AM3323" s="61"/>
      <c r="AN3323" s="61"/>
      <c r="AO3323" s="171"/>
      <c r="AP3323" s="61"/>
      <c r="AQ3323" s="61"/>
      <c r="AR3323" s="61"/>
      <c r="AS3323" s="61"/>
      <c r="AT3323" s="61"/>
      <c r="AU3323" s="61"/>
      <c r="AV3323" s="61"/>
      <c r="AW3323" s="61"/>
      <c r="AX3323" s="61"/>
      <c r="AY3323" s="61"/>
      <c r="AZ3323" s="61"/>
      <c r="BA3323" s="61"/>
    </row>
    <row r="3324" spans="39:53" x14ac:dyDescent="0.2">
      <c r="AM3324" s="61"/>
      <c r="AN3324" s="61"/>
      <c r="AO3324" s="171"/>
      <c r="AP3324" s="61"/>
      <c r="AQ3324" s="61"/>
      <c r="AR3324" s="61"/>
      <c r="AS3324" s="61"/>
      <c r="AT3324" s="61"/>
      <c r="AU3324" s="61"/>
      <c r="AV3324" s="61"/>
      <c r="AW3324" s="61"/>
      <c r="AX3324" s="61"/>
      <c r="AY3324" s="61"/>
      <c r="AZ3324" s="61"/>
      <c r="BA3324" s="61"/>
    </row>
    <row r="3325" spans="39:53" x14ac:dyDescent="0.2">
      <c r="AM3325" s="61"/>
      <c r="AN3325" s="61"/>
      <c r="AO3325" s="171"/>
      <c r="AP3325" s="61"/>
      <c r="AQ3325" s="61"/>
      <c r="AR3325" s="61"/>
      <c r="AS3325" s="61"/>
      <c r="AT3325" s="61"/>
      <c r="AU3325" s="61"/>
      <c r="AV3325" s="61"/>
      <c r="AW3325" s="61"/>
      <c r="AX3325" s="61"/>
      <c r="AY3325" s="61"/>
      <c r="AZ3325" s="61"/>
      <c r="BA3325" s="61"/>
    </row>
    <row r="3326" spans="39:53" x14ac:dyDescent="0.2">
      <c r="AM3326" s="61"/>
      <c r="AN3326" s="61"/>
      <c r="AO3326" s="171"/>
      <c r="AP3326" s="61"/>
      <c r="AQ3326" s="61"/>
      <c r="AR3326" s="61"/>
      <c r="AS3326" s="61"/>
      <c r="AT3326" s="61"/>
      <c r="AU3326" s="61"/>
      <c r="AV3326" s="61"/>
      <c r="AW3326" s="61"/>
      <c r="AX3326" s="61"/>
      <c r="AY3326" s="61"/>
      <c r="AZ3326" s="61"/>
      <c r="BA3326" s="61"/>
    </row>
    <row r="3327" spans="39:53" x14ac:dyDescent="0.2">
      <c r="AM3327" s="61"/>
      <c r="AN3327" s="61"/>
      <c r="AO3327" s="171"/>
      <c r="AP3327" s="61"/>
      <c r="AQ3327" s="61"/>
      <c r="AR3327" s="61"/>
      <c r="AS3327" s="61"/>
      <c r="AT3327" s="61"/>
      <c r="AU3327" s="61"/>
      <c r="AV3327" s="61"/>
      <c r="AW3327" s="61"/>
      <c r="AX3327" s="61"/>
      <c r="AY3327" s="61"/>
      <c r="AZ3327" s="61"/>
      <c r="BA3327" s="61"/>
    </row>
    <row r="3328" spans="39:53" x14ac:dyDescent="0.2">
      <c r="AM3328" s="61"/>
      <c r="AN3328" s="61"/>
      <c r="AO3328" s="171"/>
      <c r="AP3328" s="61"/>
      <c r="AQ3328" s="61"/>
      <c r="AR3328" s="61"/>
      <c r="AS3328" s="61"/>
      <c r="AT3328" s="61"/>
      <c r="AU3328" s="61"/>
      <c r="AV3328" s="61"/>
      <c r="AW3328" s="61"/>
      <c r="AX3328" s="61"/>
      <c r="AY3328" s="61"/>
      <c r="AZ3328" s="61"/>
      <c r="BA3328" s="61"/>
    </row>
    <row r="3329" spans="39:53" x14ac:dyDescent="0.2">
      <c r="AM3329" s="61"/>
      <c r="AN3329" s="61"/>
      <c r="AO3329" s="171"/>
      <c r="AP3329" s="61"/>
      <c r="AQ3329" s="61"/>
      <c r="AR3329" s="61"/>
      <c r="AS3329" s="61"/>
      <c r="AT3329" s="61"/>
      <c r="AU3329" s="61"/>
      <c r="AV3329" s="61"/>
      <c r="AW3329" s="61"/>
      <c r="AX3329" s="61"/>
      <c r="AY3329" s="61"/>
      <c r="AZ3329" s="61"/>
      <c r="BA3329" s="61"/>
    </row>
    <row r="3330" spans="39:53" x14ac:dyDescent="0.2">
      <c r="AM3330" s="61"/>
      <c r="AN3330" s="61"/>
      <c r="AO3330" s="171"/>
      <c r="AP3330" s="61"/>
      <c r="AQ3330" s="61"/>
      <c r="AR3330" s="61"/>
      <c r="AS3330" s="61"/>
      <c r="AT3330" s="61"/>
      <c r="AU3330" s="61"/>
      <c r="AV3330" s="61"/>
      <c r="AW3330" s="61"/>
      <c r="AX3330" s="61"/>
      <c r="AY3330" s="61"/>
      <c r="AZ3330" s="61"/>
      <c r="BA3330" s="61"/>
    </row>
    <row r="3331" spans="39:53" x14ac:dyDescent="0.2">
      <c r="AM3331" s="61"/>
      <c r="AN3331" s="61"/>
      <c r="AO3331" s="171"/>
      <c r="AP3331" s="61"/>
      <c r="AQ3331" s="61"/>
      <c r="AR3331" s="61"/>
      <c r="AS3331" s="61"/>
      <c r="AT3331" s="61"/>
      <c r="AU3331" s="61"/>
      <c r="AV3331" s="61"/>
      <c r="AW3331" s="61"/>
      <c r="AX3331" s="61"/>
      <c r="AY3331" s="61"/>
      <c r="AZ3331" s="61"/>
      <c r="BA3331" s="61"/>
    </row>
    <row r="3332" spans="39:53" x14ac:dyDescent="0.2">
      <c r="AM3332" s="61"/>
      <c r="AN3332" s="61"/>
      <c r="AO3332" s="171"/>
      <c r="AP3332" s="61"/>
      <c r="AQ3332" s="61"/>
      <c r="AR3332" s="61"/>
      <c r="AS3332" s="61"/>
      <c r="AT3332" s="61"/>
      <c r="AU3332" s="61"/>
      <c r="AV3332" s="61"/>
      <c r="AW3332" s="61"/>
      <c r="AX3332" s="61"/>
      <c r="AY3332" s="61"/>
      <c r="AZ3332" s="61"/>
      <c r="BA3332" s="61"/>
    </row>
    <row r="3333" spans="39:53" x14ac:dyDescent="0.2">
      <c r="AM3333" s="61"/>
      <c r="AN3333" s="61"/>
      <c r="AO3333" s="171"/>
      <c r="AP3333" s="61"/>
      <c r="AQ3333" s="61"/>
      <c r="AR3333" s="61"/>
      <c r="AS3333" s="61"/>
      <c r="AT3333" s="61"/>
      <c r="AU3333" s="61"/>
      <c r="AV3333" s="61"/>
      <c r="AW3333" s="61"/>
      <c r="AX3333" s="61"/>
      <c r="AY3333" s="61"/>
      <c r="AZ3333" s="61"/>
      <c r="BA3333" s="61"/>
    </row>
    <row r="3334" spans="39:53" x14ac:dyDescent="0.2">
      <c r="AM3334" s="61"/>
      <c r="AN3334" s="61"/>
      <c r="AO3334" s="171"/>
      <c r="AP3334" s="61"/>
      <c r="AQ3334" s="61"/>
      <c r="AR3334" s="61"/>
      <c r="AS3334" s="61"/>
      <c r="AT3334" s="61"/>
      <c r="AU3334" s="61"/>
      <c r="AV3334" s="61"/>
      <c r="AW3334" s="61"/>
      <c r="AX3334" s="61"/>
      <c r="AY3334" s="61"/>
      <c r="AZ3334" s="61"/>
      <c r="BA3334" s="61"/>
    </row>
    <row r="3335" spans="39:53" x14ac:dyDescent="0.2">
      <c r="AM3335" s="61"/>
      <c r="AN3335" s="61"/>
      <c r="AO3335" s="171"/>
      <c r="AP3335" s="61"/>
      <c r="AQ3335" s="61"/>
      <c r="AR3335" s="61"/>
      <c r="AS3335" s="61"/>
      <c r="AT3335" s="61"/>
      <c r="AU3335" s="61"/>
      <c r="AV3335" s="61"/>
      <c r="AW3335" s="61"/>
      <c r="AX3335" s="61"/>
      <c r="AY3335" s="61"/>
      <c r="AZ3335" s="61"/>
      <c r="BA3335" s="61"/>
    </row>
    <row r="3336" spans="39:53" x14ac:dyDescent="0.2">
      <c r="AM3336" s="61"/>
      <c r="AN3336" s="61"/>
      <c r="AO3336" s="171"/>
      <c r="AP3336" s="61"/>
      <c r="AQ3336" s="61"/>
      <c r="AR3336" s="61"/>
      <c r="AS3336" s="61"/>
      <c r="AT3336" s="61"/>
      <c r="AU3336" s="61"/>
      <c r="AV3336" s="61"/>
      <c r="AW3336" s="61"/>
      <c r="AX3336" s="61"/>
      <c r="AY3336" s="61"/>
      <c r="AZ3336" s="61"/>
      <c r="BA3336" s="61"/>
    </row>
    <row r="3337" spans="39:53" x14ac:dyDescent="0.2">
      <c r="AM3337" s="61"/>
      <c r="AN3337" s="61"/>
      <c r="AO3337" s="171"/>
      <c r="AP3337" s="61"/>
      <c r="AQ3337" s="61"/>
      <c r="AR3337" s="61"/>
      <c r="AS3337" s="61"/>
      <c r="AT3337" s="61"/>
      <c r="AU3337" s="61"/>
      <c r="AV3337" s="61"/>
      <c r="AW3337" s="61"/>
      <c r="AX3337" s="61"/>
      <c r="AY3337" s="61"/>
      <c r="AZ3337" s="61"/>
      <c r="BA3337" s="61"/>
    </row>
    <row r="3338" spans="39:53" x14ac:dyDescent="0.2">
      <c r="AM3338" s="61"/>
      <c r="AN3338" s="61"/>
      <c r="AO3338" s="171"/>
      <c r="AP3338" s="61"/>
      <c r="AQ3338" s="61"/>
      <c r="AR3338" s="61"/>
      <c r="AS3338" s="61"/>
      <c r="AT3338" s="61"/>
      <c r="AU3338" s="61"/>
      <c r="AV3338" s="61"/>
      <c r="AW3338" s="61"/>
      <c r="AX3338" s="61"/>
      <c r="AY3338" s="61"/>
      <c r="AZ3338" s="61"/>
      <c r="BA3338" s="61"/>
    </row>
    <row r="3339" spans="39:53" x14ac:dyDescent="0.2">
      <c r="AM3339" s="61"/>
      <c r="AN3339" s="61"/>
      <c r="AO3339" s="171"/>
      <c r="AP3339" s="61"/>
      <c r="AQ3339" s="61"/>
      <c r="AR3339" s="61"/>
      <c r="AS3339" s="61"/>
      <c r="AT3339" s="61"/>
      <c r="AU3339" s="61"/>
      <c r="AV3339" s="61"/>
      <c r="AW3339" s="61"/>
      <c r="AX3339" s="61"/>
      <c r="AY3339" s="61"/>
      <c r="AZ3339" s="61"/>
      <c r="BA3339" s="61"/>
    </row>
    <row r="3340" spans="39:53" x14ac:dyDescent="0.2">
      <c r="AM3340" s="61"/>
      <c r="AN3340" s="61"/>
      <c r="AO3340" s="171"/>
      <c r="AP3340" s="61"/>
      <c r="AQ3340" s="61"/>
      <c r="AR3340" s="61"/>
      <c r="AS3340" s="61"/>
      <c r="AT3340" s="61"/>
      <c r="AU3340" s="61"/>
      <c r="AV3340" s="61"/>
      <c r="AW3340" s="61"/>
      <c r="AX3340" s="61"/>
      <c r="AY3340" s="61"/>
      <c r="AZ3340" s="61"/>
      <c r="BA3340" s="61"/>
    </row>
    <row r="3341" spans="39:53" x14ac:dyDescent="0.2">
      <c r="AM3341" s="61"/>
      <c r="AN3341" s="61"/>
      <c r="AO3341" s="171"/>
      <c r="AP3341" s="61"/>
      <c r="AQ3341" s="61"/>
      <c r="AR3341" s="61"/>
      <c r="AS3341" s="61"/>
      <c r="AT3341" s="61"/>
      <c r="AU3341" s="61"/>
      <c r="AV3341" s="61"/>
      <c r="AW3341" s="61"/>
      <c r="AX3341" s="61"/>
      <c r="AY3341" s="61"/>
      <c r="AZ3341" s="61"/>
      <c r="BA3341" s="61"/>
    </row>
    <row r="3342" spans="39:53" x14ac:dyDescent="0.2">
      <c r="AM3342" s="61"/>
      <c r="AN3342" s="61"/>
      <c r="AO3342" s="171"/>
      <c r="AP3342" s="61"/>
      <c r="AQ3342" s="61"/>
      <c r="AR3342" s="61"/>
      <c r="AS3342" s="61"/>
      <c r="AT3342" s="61"/>
      <c r="AU3342" s="61"/>
      <c r="AV3342" s="61"/>
      <c r="AW3342" s="61"/>
      <c r="AX3342" s="61"/>
      <c r="AY3342" s="61"/>
      <c r="AZ3342" s="61"/>
      <c r="BA3342" s="61"/>
    </row>
    <row r="3343" spans="39:53" x14ac:dyDescent="0.2">
      <c r="AM3343" s="61"/>
      <c r="AN3343" s="61"/>
      <c r="AO3343" s="171"/>
      <c r="AP3343" s="61"/>
      <c r="AQ3343" s="61"/>
      <c r="AR3343" s="61"/>
      <c r="AS3343" s="61"/>
      <c r="AT3343" s="61"/>
      <c r="AU3343" s="61"/>
      <c r="AV3343" s="61"/>
      <c r="AW3343" s="61"/>
      <c r="AX3343" s="61"/>
      <c r="AY3343" s="61"/>
      <c r="AZ3343" s="61"/>
      <c r="BA3343" s="61"/>
    </row>
    <row r="3344" spans="39:53" x14ac:dyDescent="0.2">
      <c r="AM3344" s="61"/>
      <c r="AN3344" s="61"/>
      <c r="AO3344" s="171"/>
      <c r="AP3344" s="61"/>
      <c r="AQ3344" s="61"/>
      <c r="AR3344" s="61"/>
      <c r="AS3344" s="61"/>
      <c r="AT3344" s="61"/>
      <c r="AU3344" s="61"/>
      <c r="AV3344" s="61"/>
      <c r="AW3344" s="61"/>
      <c r="AX3344" s="61"/>
      <c r="AY3344" s="61"/>
      <c r="AZ3344" s="61"/>
      <c r="BA3344" s="61"/>
    </row>
    <row r="3345" spans="39:53" x14ac:dyDescent="0.2">
      <c r="AM3345" s="61"/>
      <c r="AN3345" s="61"/>
      <c r="AO3345" s="171"/>
      <c r="AP3345" s="61"/>
      <c r="AQ3345" s="61"/>
      <c r="AR3345" s="61"/>
      <c r="AS3345" s="61"/>
      <c r="AT3345" s="61"/>
      <c r="AU3345" s="61"/>
      <c r="AV3345" s="61"/>
      <c r="AW3345" s="61"/>
      <c r="AX3345" s="61"/>
      <c r="AY3345" s="61"/>
      <c r="AZ3345" s="61"/>
      <c r="BA3345" s="61"/>
    </row>
    <row r="3346" spans="39:53" x14ac:dyDescent="0.2">
      <c r="AM3346" s="61"/>
      <c r="AN3346" s="61"/>
      <c r="AO3346" s="171"/>
      <c r="AP3346" s="61"/>
      <c r="AQ3346" s="61"/>
      <c r="AR3346" s="61"/>
      <c r="AS3346" s="61"/>
      <c r="AT3346" s="61"/>
      <c r="AU3346" s="61"/>
      <c r="AV3346" s="61"/>
      <c r="AW3346" s="61"/>
      <c r="AX3346" s="61"/>
      <c r="AY3346" s="61"/>
      <c r="AZ3346" s="61"/>
      <c r="BA3346" s="61"/>
    </row>
    <row r="3347" spans="39:53" x14ac:dyDescent="0.2">
      <c r="AM3347" s="61"/>
      <c r="AN3347" s="61"/>
      <c r="AO3347" s="171"/>
      <c r="AP3347" s="61"/>
      <c r="AQ3347" s="61"/>
      <c r="AR3347" s="61"/>
      <c r="AS3347" s="61"/>
      <c r="AT3347" s="61"/>
      <c r="AU3347" s="61"/>
      <c r="AV3347" s="61"/>
      <c r="AW3347" s="61"/>
      <c r="AX3347" s="61"/>
      <c r="AY3347" s="61"/>
      <c r="AZ3347" s="61"/>
      <c r="BA3347" s="61"/>
    </row>
    <row r="3348" spans="39:53" x14ac:dyDescent="0.2">
      <c r="AM3348" s="61"/>
      <c r="AN3348" s="61"/>
      <c r="AO3348" s="171"/>
      <c r="AP3348" s="61"/>
      <c r="AQ3348" s="61"/>
      <c r="AR3348" s="61"/>
      <c r="AS3348" s="61"/>
      <c r="AT3348" s="61"/>
      <c r="AU3348" s="61"/>
      <c r="AV3348" s="61"/>
      <c r="AW3348" s="61"/>
      <c r="AX3348" s="61"/>
      <c r="AY3348" s="61"/>
      <c r="AZ3348" s="61"/>
      <c r="BA3348" s="61"/>
    </row>
    <row r="3349" spans="39:53" x14ac:dyDescent="0.2">
      <c r="AM3349" s="61"/>
      <c r="AN3349" s="61"/>
      <c r="AO3349" s="171"/>
      <c r="AP3349" s="61"/>
      <c r="AQ3349" s="61"/>
      <c r="AR3349" s="61"/>
      <c r="AS3349" s="61"/>
      <c r="AT3349" s="61"/>
      <c r="AU3349" s="61"/>
      <c r="AV3349" s="61"/>
      <c r="AW3349" s="61"/>
      <c r="AX3349" s="61"/>
      <c r="AY3349" s="61"/>
      <c r="AZ3349" s="61"/>
      <c r="BA3349" s="61"/>
    </row>
    <row r="3350" spans="39:53" x14ac:dyDescent="0.2">
      <c r="AM3350" s="61"/>
      <c r="AN3350" s="61"/>
      <c r="AO3350" s="171"/>
      <c r="AP3350" s="61"/>
      <c r="AQ3350" s="61"/>
      <c r="AR3350" s="61"/>
      <c r="AS3350" s="61"/>
      <c r="AT3350" s="61"/>
      <c r="AU3350" s="61"/>
      <c r="AV3350" s="61"/>
      <c r="AW3350" s="61"/>
      <c r="AX3350" s="61"/>
      <c r="AY3350" s="61"/>
      <c r="AZ3350" s="61"/>
      <c r="BA3350" s="61"/>
    </row>
    <row r="3351" spans="39:53" x14ac:dyDescent="0.2">
      <c r="AM3351" s="61"/>
      <c r="AN3351" s="61"/>
      <c r="AO3351" s="171"/>
      <c r="AP3351" s="61"/>
      <c r="AQ3351" s="61"/>
      <c r="AR3351" s="61"/>
      <c r="AS3351" s="61"/>
      <c r="AT3351" s="61"/>
      <c r="AU3351" s="61"/>
      <c r="AV3351" s="61"/>
      <c r="AW3351" s="61"/>
      <c r="AX3351" s="61"/>
      <c r="AY3351" s="61"/>
      <c r="AZ3351" s="61"/>
      <c r="BA3351" s="61"/>
    </row>
    <row r="3352" spans="39:53" x14ac:dyDescent="0.2">
      <c r="AM3352" s="61"/>
      <c r="AN3352" s="61"/>
      <c r="AO3352" s="171"/>
      <c r="AP3352" s="61"/>
      <c r="AQ3352" s="61"/>
      <c r="AR3352" s="61"/>
      <c r="AS3352" s="61"/>
      <c r="AT3352" s="61"/>
      <c r="AU3352" s="61"/>
      <c r="AV3352" s="61"/>
      <c r="AW3352" s="61"/>
      <c r="AX3352" s="61"/>
      <c r="AY3352" s="61"/>
      <c r="AZ3352" s="61"/>
      <c r="BA3352" s="61"/>
    </row>
    <row r="3353" spans="39:53" x14ac:dyDescent="0.2">
      <c r="AM3353" s="61"/>
      <c r="AN3353" s="61"/>
      <c r="AO3353" s="171"/>
      <c r="AP3353" s="61"/>
      <c r="AQ3353" s="61"/>
      <c r="AR3353" s="61"/>
      <c r="AS3353" s="61"/>
      <c r="AT3353" s="61"/>
      <c r="AU3353" s="61"/>
      <c r="AV3353" s="61"/>
      <c r="AW3353" s="61"/>
      <c r="AX3353" s="61"/>
      <c r="AY3353" s="61"/>
      <c r="AZ3353" s="61"/>
      <c r="BA3353" s="61"/>
    </row>
    <row r="3354" spans="39:53" x14ac:dyDescent="0.2">
      <c r="AM3354" s="61"/>
      <c r="AN3354" s="61"/>
      <c r="AO3354" s="171"/>
      <c r="AP3354" s="61"/>
      <c r="AQ3354" s="61"/>
      <c r="AR3354" s="61"/>
      <c r="AS3354" s="61"/>
      <c r="AT3354" s="61"/>
      <c r="AU3354" s="61"/>
      <c r="AV3354" s="61"/>
      <c r="AW3354" s="61"/>
      <c r="AX3354" s="61"/>
      <c r="AY3354" s="61"/>
      <c r="AZ3354" s="61"/>
      <c r="BA3354" s="61"/>
    </row>
    <row r="3355" spans="39:53" x14ac:dyDescent="0.2">
      <c r="AM3355" s="61"/>
      <c r="AN3355" s="61"/>
      <c r="AO3355" s="171"/>
      <c r="AP3355" s="61"/>
      <c r="AQ3355" s="61"/>
      <c r="AR3355" s="61"/>
      <c r="AS3355" s="61"/>
      <c r="AT3355" s="61"/>
      <c r="AU3355" s="61"/>
      <c r="AV3355" s="61"/>
      <c r="AW3355" s="61"/>
      <c r="AX3355" s="61"/>
      <c r="AY3355" s="61"/>
      <c r="AZ3355" s="61"/>
      <c r="BA3355" s="61"/>
    </row>
    <row r="3356" spans="39:53" x14ac:dyDescent="0.2">
      <c r="AM3356" s="61"/>
      <c r="AN3356" s="61"/>
      <c r="AO3356" s="171"/>
      <c r="AP3356" s="61"/>
      <c r="AQ3356" s="61"/>
      <c r="AR3356" s="61"/>
      <c r="AS3356" s="61"/>
      <c r="AT3356" s="61"/>
      <c r="AU3356" s="61"/>
      <c r="AV3356" s="61"/>
      <c r="AW3356" s="61"/>
      <c r="AX3356" s="61"/>
      <c r="AY3356" s="61"/>
      <c r="AZ3356" s="61"/>
      <c r="BA3356" s="61"/>
    </row>
    <row r="3357" spans="39:53" x14ac:dyDescent="0.2">
      <c r="AM3357" s="61"/>
      <c r="AN3357" s="61"/>
      <c r="AO3357" s="171"/>
      <c r="AP3357" s="61"/>
      <c r="AQ3357" s="61"/>
      <c r="AR3357" s="61"/>
      <c r="AS3357" s="61"/>
      <c r="AT3357" s="61"/>
      <c r="AU3357" s="61"/>
      <c r="AV3357" s="61"/>
      <c r="AW3357" s="61"/>
      <c r="AX3357" s="61"/>
      <c r="AY3357" s="61"/>
      <c r="AZ3357" s="61"/>
      <c r="BA3357" s="61"/>
    </row>
    <row r="3358" spans="39:53" x14ac:dyDescent="0.2">
      <c r="AM3358" s="61"/>
      <c r="AN3358" s="61"/>
      <c r="AO3358" s="171"/>
      <c r="AP3358" s="61"/>
      <c r="AQ3358" s="61"/>
      <c r="AR3358" s="61"/>
      <c r="AS3358" s="61"/>
      <c r="AT3358" s="61"/>
      <c r="AU3358" s="61"/>
      <c r="AV3358" s="61"/>
      <c r="AW3358" s="61"/>
      <c r="AX3358" s="61"/>
      <c r="AY3358" s="61"/>
      <c r="AZ3358" s="61"/>
      <c r="BA3358" s="61"/>
    </row>
    <row r="3359" spans="39:53" x14ac:dyDescent="0.2">
      <c r="AM3359" s="61"/>
      <c r="AN3359" s="61"/>
      <c r="AO3359" s="171"/>
      <c r="AP3359" s="61"/>
      <c r="AQ3359" s="61"/>
      <c r="AR3359" s="61"/>
      <c r="AS3359" s="61"/>
      <c r="AT3359" s="61"/>
      <c r="AU3359" s="61"/>
      <c r="AV3359" s="61"/>
      <c r="AW3359" s="61"/>
      <c r="AX3359" s="61"/>
      <c r="AY3359" s="61"/>
      <c r="AZ3359" s="61"/>
      <c r="BA3359" s="61"/>
    </row>
    <row r="3360" spans="39:53" x14ac:dyDescent="0.2">
      <c r="AM3360" s="61"/>
      <c r="AN3360" s="61"/>
      <c r="AO3360" s="171"/>
      <c r="AP3360" s="61"/>
      <c r="AQ3360" s="61"/>
      <c r="AR3360" s="61"/>
      <c r="AS3360" s="61"/>
      <c r="AT3360" s="61"/>
      <c r="AU3360" s="61"/>
      <c r="AV3360" s="61"/>
      <c r="AW3360" s="61"/>
      <c r="AX3360" s="61"/>
      <c r="AY3360" s="61"/>
      <c r="AZ3360" s="61"/>
      <c r="BA3360" s="61"/>
    </row>
    <row r="3361" spans="39:53" x14ac:dyDescent="0.2">
      <c r="AM3361" s="61"/>
      <c r="AN3361" s="61"/>
      <c r="AO3361" s="171"/>
      <c r="AP3361" s="61"/>
      <c r="AQ3361" s="61"/>
      <c r="AR3361" s="61"/>
      <c r="AS3361" s="61"/>
      <c r="AT3361" s="61"/>
      <c r="AU3361" s="61"/>
      <c r="AV3361" s="61"/>
      <c r="AW3361" s="61"/>
      <c r="AX3361" s="61"/>
      <c r="AY3361" s="61"/>
      <c r="AZ3361" s="61"/>
      <c r="BA3361" s="61"/>
    </row>
    <row r="3362" spans="39:53" x14ac:dyDescent="0.2">
      <c r="AM3362" s="61"/>
      <c r="AN3362" s="61"/>
      <c r="AO3362" s="171"/>
      <c r="AP3362" s="61"/>
      <c r="AQ3362" s="61"/>
      <c r="AR3362" s="61"/>
      <c r="AS3362" s="61"/>
      <c r="AT3362" s="61"/>
      <c r="AU3362" s="61"/>
      <c r="AV3362" s="61"/>
      <c r="AW3362" s="61"/>
      <c r="AX3362" s="61"/>
      <c r="AY3362" s="61"/>
      <c r="AZ3362" s="61"/>
      <c r="BA3362" s="61"/>
    </row>
    <row r="3363" spans="39:53" x14ac:dyDescent="0.2">
      <c r="AM3363" s="61"/>
      <c r="AN3363" s="61"/>
      <c r="AO3363" s="171"/>
      <c r="AP3363" s="61"/>
      <c r="AQ3363" s="61"/>
      <c r="AR3363" s="61"/>
      <c r="AS3363" s="61"/>
      <c r="AT3363" s="61"/>
      <c r="AU3363" s="61"/>
      <c r="AV3363" s="61"/>
      <c r="AW3363" s="61"/>
      <c r="AX3363" s="61"/>
      <c r="AY3363" s="61"/>
      <c r="AZ3363" s="61"/>
      <c r="BA3363" s="61"/>
    </row>
    <row r="3364" spans="39:53" x14ac:dyDescent="0.2">
      <c r="AM3364" s="61"/>
      <c r="AN3364" s="61"/>
      <c r="AO3364" s="171"/>
      <c r="AP3364" s="61"/>
      <c r="AQ3364" s="61"/>
      <c r="AR3364" s="61"/>
      <c r="AS3364" s="61"/>
      <c r="AT3364" s="61"/>
      <c r="AU3364" s="61"/>
      <c r="AV3364" s="61"/>
      <c r="AW3364" s="61"/>
      <c r="AX3364" s="61"/>
      <c r="AY3364" s="61"/>
      <c r="AZ3364" s="61"/>
      <c r="BA3364" s="61"/>
    </row>
    <row r="3365" spans="39:53" x14ac:dyDescent="0.2">
      <c r="AM3365" s="61"/>
      <c r="AN3365" s="61"/>
      <c r="AO3365" s="171"/>
      <c r="AP3365" s="61"/>
      <c r="AQ3365" s="61"/>
      <c r="AR3365" s="61"/>
      <c r="AS3365" s="61"/>
      <c r="AT3365" s="61"/>
      <c r="AU3365" s="61"/>
      <c r="AV3365" s="61"/>
      <c r="AW3365" s="61"/>
      <c r="AX3365" s="61"/>
      <c r="AY3365" s="61"/>
      <c r="AZ3365" s="61"/>
      <c r="BA3365" s="61"/>
    </row>
    <row r="3366" spans="39:53" x14ac:dyDescent="0.2">
      <c r="AM3366" s="61"/>
      <c r="AN3366" s="61"/>
      <c r="AO3366" s="171"/>
      <c r="AP3366" s="61"/>
      <c r="AQ3366" s="61"/>
      <c r="AR3366" s="61"/>
      <c r="AS3366" s="61"/>
      <c r="AT3366" s="61"/>
      <c r="AU3366" s="61"/>
      <c r="AV3366" s="61"/>
      <c r="AW3366" s="61"/>
      <c r="AX3366" s="61"/>
      <c r="AY3366" s="61"/>
      <c r="AZ3366" s="61"/>
      <c r="BA3366" s="61"/>
    </row>
    <row r="3367" spans="39:53" x14ac:dyDescent="0.2">
      <c r="AM3367" s="61"/>
      <c r="AN3367" s="61"/>
      <c r="AO3367" s="171"/>
      <c r="AP3367" s="61"/>
      <c r="AQ3367" s="61"/>
      <c r="AR3367" s="61"/>
      <c r="AS3367" s="61"/>
      <c r="AT3367" s="61"/>
      <c r="AU3367" s="61"/>
      <c r="AV3367" s="61"/>
      <c r="AW3367" s="61"/>
      <c r="AX3367" s="61"/>
      <c r="AY3367" s="61"/>
      <c r="AZ3367" s="61"/>
      <c r="BA3367" s="61"/>
    </row>
    <row r="3368" spans="39:53" x14ac:dyDescent="0.2">
      <c r="AM3368" s="61"/>
      <c r="AN3368" s="61"/>
      <c r="AO3368" s="171"/>
      <c r="AP3368" s="61"/>
      <c r="AQ3368" s="61"/>
      <c r="AR3368" s="61"/>
      <c r="AS3368" s="61"/>
      <c r="AT3368" s="61"/>
      <c r="AU3368" s="61"/>
      <c r="AV3368" s="61"/>
      <c r="AW3368" s="61"/>
      <c r="AX3368" s="61"/>
      <c r="AY3368" s="61"/>
      <c r="AZ3368" s="61"/>
      <c r="BA3368" s="61"/>
    </row>
    <row r="3369" spans="39:53" x14ac:dyDescent="0.2">
      <c r="AM3369" s="61"/>
      <c r="AN3369" s="61"/>
      <c r="AO3369" s="171"/>
      <c r="AP3369" s="61"/>
      <c r="AQ3369" s="61"/>
      <c r="AR3369" s="61"/>
      <c r="AS3369" s="61"/>
      <c r="AT3369" s="61"/>
      <c r="AU3369" s="61"/>
      <c r="AV3369" s="61"/>
      <c r="AW3369" s="61"/>
      <c r="AX3369" s="61"/>
      <c r="AY3369" s="61"/>
      <c r="AZ3369" s="61"/>
      <c r="BA3369" s="61"/>
    </row>
    <row r="3370" spans="39:53" x14ac:dyDescent="0.2">
      <c r="AM3370" s="61"/>
      <c r="AN3370" s="61"/>
      <c r="AO3370" s="171"/>
      <c r="AP3370" s="61"/>
      <c r="AQ3370" s="61"/>
      <c r="AR3370" s="61"/>
      <c r="AS3370" s="61"/>
      <c r="AT3370" s="61"/>
      <c r="AU3370" s="61"/>
      <c r="AV3370" s="61"/>
      <c r="AW3370" s="61"/>
      <c r="AX3370" s="61"/>
      <c r="AY3370" s="61"/>
      <c r="AZ3370" s="61"/>
      <c r="BA3370" s="61"/>
    </row>
    <row r="3371" spans="39:53" x14ac:dyDescent="0.2">
      <c r="AM3371" s="61"/>
      <c r="AN3371" s="61"/>
      <c r="AO3371" s="171"/>
      <c r="AP3371" s="61"/>
      <c r="AQ3371" s="61"/>
      <c r="AR3371" s="61"/>
      <c r="AS3371" s="61"/>
      <c r="AT3371" s="61"/>
      <c r="AU3371" s="61"/>
      <c r="AV3371" s="61"/>
      <c r="AW3371" s="61"/>
      <c r="AX3371" s="61"/>
      <c r="AY3371" s="61"/>
      <c r="AZ3371" s="61"/>
      <c r="BA3371" s="61"/>
    </row>
    <row r="3372" spans="39:53" x14ac:dyDescent="0.2">
      <c r="AM3372" s="61"/>
      <c r="AN3372" s="61"/>
      <c r="AO3372" s="171"/>
      <c r="AP3372" s="61"/>
      <c r="AQ3372" s="61"/>
      <c r="AR3372" s="61"/>
      <c r="AS3372" s="61"/>
      <c r="AT3372" s="61"/>
      <c r="AU3372" s="61"/>
      <c r="AV3372" s="61"/>
      <c r="AW3372" s="61"/>
      <c r="AX3372" s="61"/>
      <c r="AY3372" s="61"/>
      <c r="AZ3372" s="61"/>
      <c r="BA3372" s="61"/>
    </row>
    <row r="3373" spans="39:53" x14ac:dyDescent="0.2">
      <c r="AM3373" s="61"/>
      <c r="AN3373" s="61"/>
      <c r="AO3373" s="171"/>
      <c r="AP3373" s="61"/>
      <c r="AQ3373" s="61"/>
      <c r="AR3373" s="61"/>
      <c r="AS3373" s="61"/>
      <c r="AT3373" s="61"/>
      <c r="AU3373" s="61"/>
      <c r="AV3373" s="61"/>
      <c r="AW3373" s="61"/>
      <c r="AX3373" s="61"/>
      <c r="AY3373" s="61"/>
      <c r="AZ3373" s="61"/>
      <c r="BA3373" s="61"/>
    </row>
    <row r="3374" spans="39:53" x14ac:dyDescent="0.2">
      <c r="AM3374" s="61"/>
      <c r="AN3374" s="61"/>
      <c r="AO3374" s="171"/>
      <c r="AP3374" s="61"/>
      <c r="AQ3374" s="61"/>
      <c r="AR3374" s="61"/>
      <c r="AS3374" s="61"/>
      <c r="AT3374" s="61"/>
      <c r="AU3374" s="61"/>
      <c r="AV3374" s="61"/>
      <c r="AW3374" s="61"/>
      <c r="AX3374" s="61"/>
      <c r="AY3374" s="61"/>
      <c r="AZ3374" s="61"/>
      <c r="BA3374" s="61"/>
    </row>
    <row r="3375" spans="39:53" x14ac:dyDescent="0.2">
      <c r="AM3375" s="61"/>
      <c r="AN3375" s="61"/>
      <c r="AO3375" s="171"/>
      <c r="AP3375" s="61"/>
      <c r="AQ3375" s="61"/>
      <c r="AR3375" s="61"/>
      <c r="AS3375" s="61"/>
      <c r="AT3375" s="61"/>
      <c r="AU3375" s="61"/>
      <c r="AV3375" s="61"/>
      <c r="AW3375" s="61"/>
      <c r="AX3375" s="61"/>
      <c r="AY3375" s="61"/>
      <c r="AZ3375" s="61"/>
      <c r="BA3375" s="61"/>
    </row>
    <row r="3376" spans="39:53" x14ac:dyDescent="0.2">
      <c r="AM3376" s="61"/>
      <c r="AN3376" s="61"/>
      <c r="AO3376" s="171"/>
      <c r="AP3376" s="61"/>
      <c r="AQ3376" s="61"/>
      <c r="AR3376" s="61"/>
      <c r="AS3376" s="61"/>
      <c r="AT3376" s="61"/>
      <c r="AU3376" s="61"/>
      <c r="AV3376" s="61"/>
      <c r="AW3376" s="61"/>
      <c r="AX3376" s="61"/>
      <c r="AY3376" s="61"/>
      <c r="AZ3376" s="61"/>
      <c r="BA3376" s="61"/>
    </row>
    <row r="3377" spans="39:53" x14ac:dyDescent="0.2">
      <c r="AM3377" s="61"/>
      <c r="AN3377" s="61"/>
      <c r="AO3377" s="171"/>
      <c r="AP3377" s="61"/>
      <c r="AQ3377" s="61"/>
      <c r="AR3377" s="61"/>
      <c r="AS3377" s="61"/>
      <c r="AT3377" s="61"/>
      <c r="AU3377" s="61"/>
      <c r="AV3377" s="61"/>
      <c r="AW3377" s="61"/>
      <c r="AX3377" s="61"/>
      <c r="AY3377" s="61"/>
      <c r="AZ3377" s="61"/>
      <c r="BA3377" s="61"/>
    </row>
    <row r="3378" spans="39:53" x14ac:dyDescent="0.2">
      <c r="AM3378" s="61"/>
      <c r="AN3378" s="61"/>
      <c r="AO3378" s="171"/>
      <c r="AP3378" s="61"/>
      <c r="AQ3378" s="61"/>
      <c r="AR3378" s="61"/>
      <c r="AS3378" s="61"/>
      <c r="AT3378" s="61"/>
      <c r="AU3378" s="61"/>
      <c r="AV3378" s="61"/>
      <c r="AW3378" s="61"/>
      <c r="AX3378" s="61"/>
      <c r="AY3378" s="61"/>
      <c r="AZ3378" s="61"/>
      <c r="BA3378" s="61"/>
    </row>
    <row r="3379" spans="39:53" x14ac:dyDescent="0.2">
      <c r="AM3379" s="61"/>
      <c r="AN3379" s="61"/>
      <c r="AO3379" s="171"/>
      <c r="AP3379" s="61"/>
      <c r="AQ3379" s="61"/>
      <c r="AR3379" s="61"/>
      <c r="AS3379" s="61"/>
      <c r="AT3379" s="61"/>
      <c r="AU3379" s="61"/>
      <c r="AV3379" s="61"/>
      <c r="AW3379" s="61"/>
      <c r="AX3379" s="61"/>
      <c r="AY3379" s="61"/>
      <c r="AZ3379" s="61"/>
      <c r="BA3379" s="61"/>
    </row>
    <row r="3380" spans="39:53" x14ac:dyDescent="0.2">
      <c r="AM3380" s="61"/>
      <c r="AN3380" s="61"/>
      <c r="AO3380" s="171"/>
      <c r="AP3380" s="61"/>
      <c r="AQ3380" s="61"/>
      <c r="AR3380" s="61"/>
      <c r="AS3380" s="61"/>
      <c r="AT3380" s="61"/>
      <c r="AU3380" s="61"/>
      <c r="AV3380" s="61"/>
      <c r="AW3380" s="61"/>
      <c r="AX3380" s="61"/>
      <c r="AY3380" s="61"/>
      <c r="AZ3380" s="61"/>
      <c r="BA3380" s="61"/>
    </row>
    <row r="3381" spans="39:53" x14ac:dyDescent="0.2">
      <c r="AM3381" s="61"/>
      <c r="AN3381" s="61"/>
      <c r="AO3381" s="171"/>
      <c r="AP3381" s="61"/>
      <c r="AQ3381" s="61"/>
      <c r="AR3381" s="61"/>
      <c r="AS3381" s="61"/>
      <c r="AT3381" s="61"/>
      <c r="AU3381" s="61"/>
      <c r="AV3381" s="61"/>
      <c r="AW3381" s="61"/>
      <c r="AX3381" s="61"/>
      <c r="AY3381" s="61"/>
      <c r="AZ3381" s="61"/>
      <c r="BA3381" s="61"/>
    </row>
    <row r="3382" spans="39:53" x14ac:dyDescent="0.2">
      <c r="AM3382" s="61"/>
      <c r="AN3382" s="61"/>
      <c r="AO3382" s="171"/>
      <c r="AP3382" s="61"/>
      <c r="AQ3382" s="61"/>
      <c r="AR3382" s="61"/>
      <c r="AS3382" s="61"/>
      <c r="AT3382" s="61"/>
      <c r="AU3382" s="61"/>
      <c r="AV3382" s="61"/>
      <c r="AW3382" s="61"/>
      <c r="AX3382" s="61"/>
      <c r="AY3382" s="61"/>
      <c r="AZ3382" s="61"/>
      <c r="BA3382" s="61"/>
    </row>
    <row r="3383" spans="39:53" x14ac:dyDescent="0.2">
      <c r="AM3383" s="61"/>
      <c r="AN3383" s="61"/>
      <c r="AO3383" s="171"/>
      <c r="AP3383" s="61"/>
      <c r="AQ3383" s="61"/>
      <c r="AR3383" s="61"/>
      <c r="AS3383" s="61"/>
      <c r="AT3383" s="61"/>
      <c r="AU3383" s="61"/>
      <c r="AV3383" s="61"/>
      <c r="AW3383" s="61"/>
      <c r="AX3383" s="61"/>
      <c r="AY3383" s="61"/>
      <c r="AZ3383" s="61"/>
      <c r="BA3383" s="61"/>
    </row>
    <row r="3384" spans="39:53" x14ac:dyDescent="0.2">
      <c r="AM3384" s="61"/>
      <c r="AN3384" s="61"/>
      <c r="AO3384" s="171"/>
      <c r="AP3384" s="61"/>
      <c r="AQ3384" s="61"/>
      <c r="AR3384" s="61"/>
      <c r="AS3384" s="61"/>
      <c r="AT3384" s="61"/>
      <c r="AU3384" s="61"/>
      <c r="AV3384" s="61"/>
      <c r="AW3384" s="61"/>
      <c r="AX3384" s="61"/>
      <c r="AY3384" s="61"/>
      <c r="AZ3384" s="61"/>
      <c r="BA3384" s="61"/>
    </row>
    <row r="3385" spans="39:53" x14ac:dyDescent="0.2">
      <c r="AM3385" s="61"/>
      <c r="AN3385" s="61"/>
      <c r="AO3385" s="171"/>
      <c r="AP3385" s="61"/>
      <c r="AQ3385" s="61"/>
      <c r="AR3385" s="61"/>
      <c r="AS3385" s="61"/>
      <c r="AT3385" s="61"/>
      <c r="AU3385" s="61"/>
      <c r="AV3385" s="61"/>
      <c r="AW3385" s="61"/>
      <c r="AX3385" s="61"/>
      <c r="AY3385" s="61"/>
      <c r="AZ3385" s="61"/>
      <c r="BA3385" s="61"/>
    </row>
    <row r="3386" spans="39:53" x14ac:dyDescent="0.2">
      <c r="AM3386" s="61"/>
      <c r="AN3386" s="61"/>
      <c r="AO3386" s="171"/>
      <c r="AP3386" s="61"/>
      <c r="AQ3386" s="61"/>
      <c r="AR3386" s="61"/>
      <c r="AS3386" s="61"/>
      <c r="AT3386" s="61"/>
      <c r="AU3386" s="61"/>
      <c r="AV3386" s="61"/>
      <c r="AW3386" s="61"/>
      <c r="AX3386" s="61"/>
      <c r="AY3386" s="61"/>
      <c r="AZ3386" s="61"/>
      <c r="BA3386" s="61"/>
    </row>
    <row r="3387" spans="39:53" x14ac:dyDescent="0.2">
      <c r="AM3387" s="61"/>
      <c r="AN3387" s="61"/>
      <c r="AO3387" s="171"/>
      <c r="AP3387" s="61"/>
      <c r="AQ3387" s="61"/>
      <c r="AR3387" s="61"/>
      <c r="AS3387" s="61"/>
      <c r="AT3387" s="61"/>
      <c r="AU3387" s="61"/>
      <c r="AV3387" s="61"/>
      <c r="AW3387" s="61"/>
      <c r="AX3387" s="61"/>
      <c r="AY3387" s="61"/>
      <c r="AZ3387" s="61"/>
      <c r="BA3387" s="61"/>
    </row>
    <row r="3388" spans="39:53" x14ac:dyDescent="0.2">
      <c r="AM3388" s="61"/>
      <c r="AN3388" s="61"/>
      <c r="AO3388" s="171"/>
      <c r="AP3388" s="61"/>
      <c r="AQ3388" s="61"/>
      <c r="AR3388" s="61"/>
      <c r="AS3388" s="61"/>
      <c r="AT3388" s="61"/>
      <c r="AU3388" s="61"/>
      <c r="AV3388" s="61"/>
      <c r="AW3388" s="61"/>
      <c r="AX3388" s="61"/>
      <c r="AY3388" s="61"/>
      <c r="AZ3388" s="61"/>
      <c r="BA3388" s="61"/>
    </row>
    <row r="3389" spans="39:53" x14ac:dyDescent="0.2">
      <c r="AM3389" s="61"/>
      <c r="AN3389" s="61"/>
      <c r="AO3389" s="171"/>
      <c r="AP3389" s="61"/>
      <c r="AQ3389" s="61"/>
      <c r="AR3389" s="61"/>
      <c r="AS3389" s="61"/>
      <c r="AT3389" s="61"/>
      <c r="AU3389" s="61"/>
      <c r="AV3389" s="61"/>
      <c r="AW3389" s="61"/>
      <c r="AX3389" s="61"/>
      <c r="AY3389" s="61"/>
      <c r="AZ3389" s="61"/>
      <c r="BA3389" s="61"/>
    </row>
    <row r="3390" spans="39:53" x14ac:dyDescent="0.2">
      <c r="AM3390" s="61"/>
      <c r="AN3390" s="61"/>
      <c r="AO3390" s="171"/>
      <c r="AP3390" s="61"/>
      <c r="AQ3390" s="61"/>
      <c r="AR3390" s="61"/>
      <c r="AS3390" s="61"/>
      <c r="AT3390" s="61"/>
      <c r="AU3390" s="61"/>
      <c r="AV3390" s="61"/>
      <c r="AW3390" s="61"/>
      <c r="AX3390" s="61"/>
      <c r="AY3390" s="61"/>
      <c r="AZ3390" s="61"/>
      <c r="BA3390" s="61"/>
    </row>
    <row r="3391" spans="39:53" x14ac:dyDescent="0.2">
      <c r="AM3391" s="61"/>
      <c r="AN3391" s="61"/>
      <c r="AO3391" s="171"/>
      <c r="AP3391" s="61"/>
      <c r="AQ3391" s="61"/>
      <c r="AR3391" s="61"/>
      <c r="AS3391" s="61"/>
      <c r="AT3391" s="61"/>
      <c r="AU3391" s="61"/>
      <c r="AV3391" s="61"/>
      <c r="AW3391" s="61"/>
      <c r="AX3391" s="61"/>
      <c r="AY3391" s="61"/>
      <c r="AZ3391" s="61"/>
      <c r="BA3391" s="61"/>
    </row>
    <row r="3392" spans="39:53" x14ac:dyDescent="0.2">
      <c r="AM3392" s="61"/>
      <c r="AN3392" s="61"/>
      <c r="AO3392" s="171"/>
      <c r="AP3392" s="61"/>
      <c r="AQ3392" s="61"/>
      <c r="AR3392" s="61"/>
      <c r="AS3392" s="61"/>
      <c r="AT3392" s="61"/>
      <c r="AU3392" s="61"/>
      <c r="AV3392" s="61"/>
      <c r="AW3392" s="61"/>
      <c r="AX3392" s="61"/>
      <c r="AY3392" s="61"/>
      <c r="AZ3392" s="61"/>
      <c r="BA3392" s="61"/>
    </row>
    <row r="3393" spans="39:53" x14ac:dyDescent="0.2">
      <c r="AM3393" s="61"/>
      <c r="AN3393" s="61"/>
      <c r="AO3393" s="171"/>
      <c r="AP3393" s="61"/>
      <c r="AQ3393" s="61"/>
      <c r="AR3393" s="61"/>
      <c r="AS3393" s="61"/>
      <c r="AT3393" s="61"/>
      <c r="AU3393" s="61"/>
      <c r="AV3393" s="61"/>
      <c r="AW3393" s="61"/>
      <c r="AX3393" s="61"/>
      <c r="AY3393" s="61"/>
      <c r="AZ3393" s="61"/>
      <c r="BA3393" s="61"/>
    </row>
    <row r="3394" spans="39:53" x14ac:dyDescent="0.2">
      <c r="AM3394" s="61"/>
      <c r="AN3394" s="61"/>
      <c r="AO3394" s="171"/>
      <c r="AP3394" s="61"/>
      <c r="AQ3394" s="61"/>
      <c r="AR3394" s="61"/>
      <c r="AS3394" s="61"/>
      <c r="AT3394" s="61"/>
      <c r="AU3394" s="61"/>
      <c r="AV3394" s="61"/>
      <c r="AW3394" s="61"/>
      <c r="AX3394" s="61"/>
      <c r="AY3394" s="61"/>
      <c r="AZ3394" s="61"/>
      <c r="BA3394" s="61"/>
    </row>
    <row r="3395" spans="39:53" x14ac:dyDescent="0.2">
      <c r="AM3395" s="61"/>
      <c r="AN3395" s="61"/>
      <c r="AO3395" s="171"/>
      <c r="AP3395" s="61"/>
      <c r="AQ3395" s="61"/>
      <c r="AR3395" s="61"/>
      <c r="AS3395" s="61"/>
      <c r="AT3395" s="61"/>
      <c r="AU3395" s="61"/>
      <c r="AV3395" s="61"/>
      <c r="AW3395" s="61"/>
      <c r="AX3395" s="61"/>
      <c r="AY3395" s="61"/>
      <c r="AZ3395" s="61"/>
      <c r="BA3395" s="61"/>
    </row>
    <row r="3396" spans="39:53" x14ac:dyDescent="0.2">
      <c r="AM3396" s="61"/>
      <c r="AN3396" s="61"/>
      <c r="AO3396" s="171"/>
      <c r="AP3396" s="61"/>
      <c r="AQ3396" s="61"/>
      <c r="AR3396" s="61"/>
      <c r="AS3396" s="61"/>
      <c r="AT3396" s="61"/>
      <c r="AU3396" s="61"/>
      <c r="AV3396" s="61"/>
      <c r="AW3396" s="61"/>
      <c r="AX3396" s="61"/>
      <c r="AY3396" s="61"/>
      <c r="AZ3396" s="61"/>
      <c r="BA3396" s="61"/>
    </row>
    <row r="3397" spans="39:53" x14ac:dyDescent="0.2">
      <c r="AM3397" s="61"/>
      <c r="AN3397" s="61"/>
      <c r="AO3397" s="171"/>
      <c r="AP3397" s="61"/>
      <c r="AQ3397" s="61"/>
      <c r="AR3397" s="61"/>
      <c r="AS3397" s="61"/>
      <c r="AT3397" s="61"/>
      <c r="AU3397" s="61"/>
      <c r="AV3397" s="61"/>
      <c r="AW3397" s="61"/>
      <c r="AX3397" s="61"/>
      <c r="AY3397" s="61"/>
      <c r="AZ3397" s="61"/>
      <c r="BA3397" s="61"/>
    </row>
    <row r="3398" spans="39:53" x14ac:dyDescent="0.2">
      <c r="AM3398" s="61"/>
      <c r="AN3398" s="61"/>
      <c r="AO3398" s="171"/>
      <c r="AP3398" s="61"/>
      <c r="AQ3398" s="61"/>
      <c r="AR3398" s="61"/>
      <c r="AS3398" s="61"/>
      <c r="AT3398" s="61"/>
      <c r="AU3398" s="61"/>
      <c r="AV3398" s="61"/>
      <c r="AW3398" s="61"/>
      <c r="AX3398" s="61"/>
      <c r="AY3398" s="61"/>
      <c r="AZ3398" s="61"/>
      <c r="BA3398" s="61"/>
    </row>
    <row r="3399" spans="39:53" x14ac:dyDescent="0.2">
      <c r="AM3399" s="61"/>
      <c r="AN3399" s="61"/>
      <c r="AO3399" s="171"/>
      <c r="AP3399" s="61"/>
      <c r="AQ3399" s="61"/>
      <c r="AR3399" s="61"/>
      <c r="AS3399" s="61"/>
      <c r="AT3399" s="61"/>
      <c r="AU3399" s="61"/>
      <c r="AV3399" s="61"/>
      <c r="AW3399" s="61"/>
      <c r="AX3399" s="61"/>
      <c r="AY3399" s="61"/>
      <c r="AZ3399" s="61"/>
      <c r="BA3399" s="61"/>
    </row>
    <row r="3400" spans="39:53" x14ac:dyDescent="0.2">
      <c r="AM3400" s="61"/>
      <c r="AN3400" s="61"/>
      <c r="AO3400" s="171"/>
      <c r="AP3400" s="61"/>
      <c r="AQ3400" s="61"/>
      <c r="AR3400" s="61"/>
      <c r="AS3400" s="61"/>
      <c r="AT3400" s="61"/>
      <c r="AU3400" s="61"/>
      <c r="AV3400" s="61"/>
      <c r="AW3400" s="61"/>
      <c r="AX3400" s="61"/>
      <c r="AY3400" s="61"/>
      <c r="AZ3400" s="61"/>
      <c r="BA3400" s="61"/>
    </row>
    <row r="3401" spans="39:53" x14ac:dyDescent="0.2">
      <c r="AM3401" s="61"/>
      <c r="AN3401" s="61"/>
      <c r="AO3401" s="171"/>
      <c r="AP3401" s="61"/>
      <c r="AQ3401" s="61"/>
      <c r="AR3401" s="61"/>
      <c r="AS3401" s="61"/>
      <c r="AT3401" s="61"/>
      <c r="AU3401" s="61"/>
      <c r="AV3401" s="61"/>
      <c r="AW3401" s="61"/>
      <c r="AX3401" s="61"/>
      <c r="AY3401" s="61"/>
      <c r="AZ3401" s="61"/>
      <c r="BA3401" s="61"/>
    </row>
    <row r="3402" spans="39:53" x14ac:dyDescent="0.2">
      <c r="AM3402" s="61"/>
      <c r="AN3402" s="61"/>
      <c r="AO3402" s="171"/>
      <c r="AP3402" s="61"/>
      <c r="AQ3402" s="61"/>
      <c r="AR3402" s="61"/>
      <c r="AS3402" s="61"/>
      <c r="AT3402" s="61"/>
      <c r="AU3402" s="61"/>
      <c r="AV3402" s="61"/>
      <c r="AW3402" s="61"/>
      <c r="AX3402" s="61"/>
      <c r="AY3402" s="61"/>
      <c r="AZ3402" s="61"/>
      <c r="BA3402" s="61"/>
    </row>
    <row r="3403" spans="39:53" x14ac:dyDescent="0.2">
      <c r="AM3403" s="61"/>
      <c r="AN3403" s="61"/>
      <c r="AO3403" s="171"/>
      <c r="AP3403" s="61"/>
      <c r="AQ3403" s="61"/>
      <c r="AR3403" s="61"/>
      <c r="AS3403" s="61"/>
      <c r="AT3403" s="61"/>
      <c r="AU3403" s="61"/>
      <c r="AV3403" s="61"/>
      <c r="AW3403" s="61"/>
      <c r="AX3403" s="61"/>
      <c r="AY3403" s="61"/>
      <c r="AZ3403" s="61"/>
      <c r="BA3403" s="61"/>
    </row>
    <row r="3404" spans="39:53" x14ac:dyDescent="0.2">
      <c r="AM3404" s="61"/>
      <c r="AN3404" s="61"/>
      <c r="AO3404" s="171"/>
      <c r="AP3404" s="61"/>
      <c r="AQ3404" s="61"/>
      <c r="AR3404" s="61"/>
      <c r="AS3404" s="61"/>
      <c r="AT3404" s="61"/>
      <c r="AU3404" s="61"/>
      <c r="AV3404" s="61"/>
      <c r="AW3404" s="61"/>
      <c r="AX3404" s="61"/>
      <c r="AY3404" s="61"/>
      <c r="AZ3404" s="61"/>
      <c r="BA3404" s="61"/>
    </row>
    <row r="3405" spans="39:53" x14ac:dyDescent="0.2">
      <c r="AM3405" s="61"/>
      <c r="AN3405" s="61"/>
      <c r="AO3405" s="171"/>
      <c r="AP3405" s="61"/>
      <c r="AQ3405" s="61"/>
      <c r="AR3405" s="61"/>
      <c r="AS3405" s="61"/>
      <c r="AT3405" s="61"/>
      <c r="AU3405" s="61"/>
      <c r="AV3405" s="61"/>
      <c r="AW3405" s="61"/>
      <c r="AX3405" s="61"/>
      <c r="AY3405" s="61"/>
      <c r="AZ3405" s="61"/>
      <c r="BA3405" s="61"/>
    </row>
    <row r="3406" spans="39:53" x14ac:dyDescent="0.2">
      <c r="AM3406" s="61"/>
      <c r="AN3406" s="61"/>
      <c r="AO3406" s="171"/>
      <c r="AP3406" s="61"/>
      <c r="AQ3406" s="61"/>
      <c r="AR3406" s="61"/>
      <c r="AS3406" s="61"/>
      <c r="AT3406" s="61"/>
      <c r="AU3406" s="61"/>
      <c r="AV3406" s="61"/>
      <c r="AW3406" s="61"/>
      <c r="AX3406" s="61"/>
      <c r="AY3406" s="61"/>
      <c r="AZ3406" s="61"/>
      <c r="BA3406" s="61"/>
    </row>
    <row r="3407" spans="39:53" x14ac:dyDescent="0.2">
      <c r="AM3407" s="61"/>
      <c r="AN3407" s="61"/>
      <c r="AO3407" s="171"/>
      <c r="AP3407" s="61"/>
      <c r="AQ3407" s="61"/>
      <c r="AR3407" s="61"/>
      <c r="AS3407" s="61"/>
      <c r="AT3407" s="61"/>
      <c r="AU3407" s="61"/>
      <c r="AV3407" s="61"/>
      <c r="AW3407" s="61"/>
      <c r="AX3407" s="61"/>
      <c r="AY3407" s="61"/>
      <c r="AZ3407" s="61"/>
      <c r="BA3407" s="61"/>
    </row>
    <row r="3408" spans="39:53" x14ac:dyDescent="0.2">
      <c r="AM3408" s="61"/>
      <c r="AN3408" s="61"/>
      <c r="AO3408" s="171"/>
      <c r="AP3408" s="61"/>
      <c r="AQ3408" s="61"/>
      <c r="AR3408" s="61"/>
      <c r="AS3408" s="61"/>
      <c r="AT3408" s="61"/>
      <c r="AU3408" s="61"/>
      <c r="AV3408" s="61"/>
      <c r="AW3408" s="61"/>
      <c r="AX3408" s="61"/>
      <c r="AY3408" s="61"/>
      <c r="AZ3408" s="61"/>
      <c r="BA3408" s="61"/>
    </row>
    <row r="3409" spans="39:53" x14ac:dyDescent="0.2">
      <c r="AM3409" s="61"/>
      <c r="AN3409" s="61"/>
      <c r="AO3409" s="171"/>
      <c r="AP3409" s="61"/>
      <c r="AQ3409" s="61"/>
      <c r="AR3409" s="61"/>
      <c r="AS3409" s="61"/>
      <c r="AT3409" s="61"/>
      <c r="AU3409" s="61"/>
      <c r="AV3409" s="61"/>
      <c r="AW3409" s="61"/>
      <c r="AX3409" s="61"/>
      <c r="AY3409" s="61"/>
      <c r="AZ3409" s="61"/>
      <c r="BA3409" s="61"/>
    </row>
    <row r="3410" spans="39:53" x14ac:dyDescent="0.2">
      <c r="AM3410" s="61"/>
      <c r="AN3410" s="61"/>
      <c r="AO3410" s="171"/>
      <c r="AP3410" s="61"/>
      <c r="AQ3410" s="61"/>
      <c r="AR3410" s="61"/>
      <c r="AS3410" s="61"/>
      <c r="AT3410" s="61"/>
      <c r="AU3410" s="61"/>
      <c r="AV3410" s="61"/>
      <c r="AW3410" s="61"/>
      <c r="AX3410" s="61"/>
      <c r="AY3410" s="61"/>
      <c r="AZ3410" s="61"/>
      <c r="BA3410" s="61"/>
    </row>
    <row r="3411" spans="39:53" x14ac:dyDescent="0.2">
      <c r="AM3411" s="61"/>
      <c r="AN3411" s="61"/>
      <c r="AO3411" s="171"/>
      <c r="AP3411" s="61"/>
      <c r="AQ3411" s="61"/>
      <c r="AR3411" s="61"/>
      <c r="AS3411" s="61"/>
      <c r="AT3411" s="61"/>
      <c r="AU3411" s="61"/>
      <c r="AV3411" s="61"/>
      <c r="AW3411" s="61"/>
      <c r="AX3411" s="61"/>
      <c r="AY3411" s="61"/>
      <c r="AZ3411" s="61"/>
      <c r="BA3411" s="61"/>
    </row>
    <row r="3412" spans="39:53" x14ac:dyDescent="0.2">
      <c r="AM3412" s="61"/>
      <c r="AN3412" s="61"/>
      <c r="AO3412" s="171"/>
      <c r="AP3412" s="61"/>
      <c r="AQ3412" s="61"/>
      <c r="AR3412" s="61"/>
      <c r="AS3412" s="61"/>
      <c r="AT3412" s="61"/>
      <c r="AU3412" s="61"/>
      <c r="AV3412" s="61"/>
      <c r="AW3412" s="61"/>
      <c r="AX3412" s="61"/>
      <c r="AY3412" s="61"/>
      <c r="AZ3412" s="61"/>
      <c r="BA3412" s="61"/>
    </row>
    <row r="3413" spans="39:53" x14ac:dyDescent="0.2">
      <c r="AM3413" s="61"/>
      <c r="AN3413" s="61"/>
      <c r="AO3413" s="171"/>
      <c r="AP3413" s="61"/>
      <c r="AQ3413" s="61"/>
      <c r="AR3413" s="61"/>
      <c r="AS3413" s="61"/>
      <c r="AT3413" s="61"/>
      <c r="AU3413" s="61"/>
      <c r="AV3413" s="61"/>
      <c r="AW3413" s="61"/>
      <c r="AX3413" s="61"/>
      <c r="AY3413" s="61"/>
      <c r="AZ3413" s="61"/>
      <c r="BA3413" s="61"/>
    </row>
    <row r="3414" spans="39:53" x14ac:dyDescent="0.2">
      <c r="AM3414" s="61"/>
      <c r="AN3414" s="61"/>
      <c r="AO3414" s="171"/>
      <c r="AP3414" s="61"/>
      <c r="AQ3414" s="61"/>
      <c r="AR3414" s="61"/>
      <c r="AS3414" s="61"/>
      <c r="AT3414" s="61"/>
      <c r="AU3414" s="61"/>
      <c r="AV3414" s="61"/>
      <c r="AW3414" s="61"/>
      <c r="AX3414" s="61"/>
      <c r="AY3414" s="61"/>
      <c r="AZ3414" s="61"/>
      <c r="BA3414" s="61"/>
    </row>
    <row r="3415" spans="39:53" x14ac:dyDescent="0.2">
      <c r="AM3415" s="61"/>
      <c r="AN3415" s="61"/>
      <c r="AO3415" s="171"/>
      <c r="AP3415" s="61"/>
      <c r="AQ3415" s="61"/>
      <c r="AR3415" s="61"/>
      <c r="AS3415" s="61"/>
      <c r="AT3415" s="61"/>
      <c r="AU3415" s="61"/>
      <c r="AV3415" s="61"/>
      <c r="AW3415" s="61"/>
      <c r="AX3415" s="61"/>
      <c r="AY3415" s="61"/>
      <c r="AZ3415" s="61"/>
      <c r="BA3415" s="61"/>
    </row>
    <row r="3416" spans="39:53" x14ac:dyDescent="0.2">
      <c r="AM3416" s="61"/>
      <c r="AN3416" s="61"/>
      <c r="AO3416" s="171"/>
      <c r="AP3416" s="61"/>
      <c r="AQ3416" s="61"/>
      <c r="AR3416" s="61"/>
      <c r="AS3416" s="61"/>
      <c r="AT3416" s="61"/>
      <c r="AU3416" s="61"/>
      <c r="AV3416" s="61"/>
      <c r="AW3416" s="61"/>
      <c r="AX3416" s="61"/>
      <c r="AY3416" s="61"/>
      <c r="AZ3416" s="61"/>
      <c r="BA3416" s="61"/>
    </row>
    <row r="3417" spans="39:53" x14ac:dyDescent="0.2">
      <c r="AM3417" s="61"/>
      <c r="AN3417" s="61"/>
      <c r="AO3417" s="171"/>
      <c r="AP3417" s="61"/>
      <c r="AQ3417" s="61"/>
      <c r="AR3417" s="61"/>
      <c r="AS3417" s="61"/>
      <c r="AT3417" s="61"/>
      <c r="AU3417" s="61"/>
      <c r="AV3417" s="61"/>
      <c r="AW3417" s="61"/>
      <c r="AX3417" s="61"/>
      <c r="AY3417" s="61"/>
      <c r="AZ3417" s="61"/>
      <c r="BA3417" s="61"/>
    </row>
    <row r="3418" spans="39:53" x14ac:dyDescent="0.2">
      <c r="AM3418" s="61"/>
      <c r="AN3418" s="61"/>
      <c r="AO3418" s="171"/>
      <c r="AP3418" s="61"/>
      <c r="AQ3418" s="61"/>
      <c r="AR3418" s="61"/>
      <c r="AS3418" s="61"/>
      <c r="AT3418" s="61"/>
      <c r="AU3418" s="61"/>
      <c r="AV3418" s="61"/>
      <c r="AW3418" s="61"/>
      <c r="AX3418" s="61"/>
      <c r="AY3418" s="61"/>
      <c r="AZ3418" s="61"/>
      <c r="BA3418" s="61"/>
    </row>
    <row r="3419" spans="39:53" x14ac:dyDescent="0.2">
      <c r="AM3419" s="61"/>
      <c r="AN3419" s="61"/>
      <c r="AO3419" s="171"/>
      <c r="AP3419" s="61"/>
      <c r="AQ3419" s="61"/>
      <c r="AR3419" s="61"/>
      <c r="AS3419" s="61"/>
      <c r="AT3419" s="61"/>
      <c r="AU3419" s="61"/>
      <c r="AV3419" s="61"/>
      <c r="AW3419" s="61"/>
      <c r="AX3419" s="61"/>
      <c r="AY3419" s="61"/>
      <c r="AZ3419" s="61"/>
      <c r="BA3419" s="61"/>
    </row>
    <row r="3420" spans="39:53" x14ac:dyDescent="0.2">
      <c r="AM3420" s="61"/>
      <c r="AN3420" s="61"/>
      <c r="AO3420" s="171"/>
      <c r="AP3420" s="61"/>
      <c r="AQ3420" s="61"/>
      <c r="AR3420" s="61"/>
      <c r="AS3420" s="61"/>
      <c r="AT3420" s="61"/>
      <c r="AU3420" s="61"/>
      <c r="AV3420" s="61"/>
      <c r="AW3420" s="61"/>
      <c r="AX3420" s="61"/>
      <c r="AY3420" s="61"/>
      <c r="AZ3420" s="61"/>
      <c r="BA3420" s="61"/>
    </row>
    <row r="3421" spans="39:53" x14ac:dyDescent="0.2">
      <c r="AM3421" s="61"/>
      <c r="AN3421" s="61"/>
      <c r="AO3421" s="171"/>
      <c r="AP3421" s="61"/>
      <c r="AQ3421" s="61"/>
      <c r="AR3421" s="61"/>
      <c r="AS3421" s="61"/>
      <c r="AT3421" s="61"/>
      <c r="AU3421" s="61"/>
      <c r="AV3421" s="61"/>
      <c r="AW3421" s="61"/>
      <c r="AX3421" s="61"/>
      <c r="AY3421" s="61"/>
      <c r="AZ3421" s="61"/>
      <c r="BA3421" s="61"/>
    </row>
    <row r="3422" spans="39:53" x14ac:dyDescent="0.2">
      <c r="AM3422" s="61"/>
      <c r="AN3422" s="61"/>
      <c r="AO3422" s="171"/>
      <c r="AP3422" s="61"/>
      <c r="AQ3422" s="61"/>
      <c r="AR3422" s="61"/>
      <c r="AS3422" s="61"/>
      <c r="AT3422" s="61"/>
      <c r="AU3422" s="61"/>
      <c r="AV3422" s="61"/>
      <c r="AW3422" s="61"/>
      <c r="AX3422" s="61"/>
      <c r="AY3422" s="61"/>
      <c r="AZ3422" s="61"/>
      <c r="BA3422" s="61"/>
    </row>
    <row r="3423" spans="39:53" x14ac:dyDescent="0.2">
      <c r="AM3423" s="61"/>
      <c r="AN3423" s="61"/>
      <c r="AO3423" s="171"/>
      <c r="AP3423" s="61"/>
      <c r="AQ3423" s="61"/>
      <c r="AR3423" s="61"/>
      <c r="AS3423" s="61"/>
      <c r="AT3423" s="61"/>
      <c r="AU3423" s="61"/>
      <c r="AV3423" s="61"/>
      <c r="AW3423" s="61"/>
      <c r="AX3423" s="61"/>
      <c r="AY3423" s="61"/>
      <c r="AZ3423" s="61"/>
      <c r="BA3423" s="61"/>
    </row>
    <row r="3424" spans="39:53" x14ac:dyDescent="0.2">
      <c r="AM3424" s="61"/>
      <c r="AN3424" s="61"/>
      <c r="AO3424" s="171"/>
      <c r="AP3424" s="61"/>
      <c r="AQ3424" s="61"/>
      <c r="AR3424" s="61"/>
      <c r="AS3424" s="61"/>
      <c r="AT3424" s="61"/>
      <c r="AU3424" s="61"/>
      <c r="AV3424" s="61"/>
      <c r="AW3424" s="61"/>
      <c r="AX3424" s="61"/>
      <c r="AY3424" s="61"/>
      <c r="AZ3424" s="61"/>
      <c r="BA3424" s="61"/>
    </row>
    <row r="3425" spans="39:53" x14ac:dyDescent="0.2">
      <c r="AM3425" s="61"/>
      <c r="AN3425" s="61"/>
      <c r="AO3425" s="171"/>
      <c r="AP3425" s="61"/>
      <c r="AQ3425" s="61"/>
      <c r="AR3425" s="61"/>
      <c r="AS3425" s="61"/>
      <c r="AT3425" s="61"/>
      <c r="AU3425" s="61"/>
      <c r="AV3425" s="61"/>
      <c r="AW3425" s="61"/>
      <c r="AX3425" s="61"/>
      <c r="AY3425" s="61"/>
      <c r="AZ3425" s="61"/>
      <c r="BA3425" s="61"/>
    </row>
    <row r="3426" spans="39:53" x14ac:dyDescent="0.2">
      <c r="AM3426" s="61"/>
      <c r="AN3426" s="61"/>
      <c r="AO3426" s="171"/>
      <c r="AP3426" s="61"/>
      <c r="AQ3426" s="61"/>
      <c r="AR3426" s="61"/>
      <c r="AS3426" s="61"/>
      <c r="AT3426" s="61"/>
      <c r="AU3426" s="61"/>
      <c r="AV3426" s="61"/>
      <c r="AW3426" s="61"/>
      <c r="AX3426" s="61"/>
      <c r="AY3426" s="61"/>
      <c r="AZ3426" s="61"/>
      <c r="BA3426" s="61"/>
    </row>
    <row r="3427" spans="39:53" x14ac:dyDescent="0.2">
      <c r="AM3427" s="61"/>
      <c r="AN3427" s="61"/>
      <c r="AO3427" s="171"/>
      <c r="AP3427" s="61"/>
      <c r="AQ3427" s="61"/>
      <c r="AR3427" s="61"/>
      <c r="AS3427" s="61"/>
      <c r="AT3427" s="61"/>
      <c r="AU3427" s="61"/>
      <c r="AV3427" s="61"/>
      <c r="AW3427" s="61"/>
      <c r="AX3427" s="61"/>
      <c r="AY3427" s="61"/>
      <c r="AZ3427" s="61"/>
      <c r="BA3427" s="61"/>
    </row>
    <row r="3428" spans="39:53" x14ac:dyDescent="0.2">
      <c r="AM3428" s="61"/>
      <c r="AN3428" s="61"/>
      <c r="AO3428" s="171"/>
      <c r="AP3428" s="61"/>
      <c r="AQ3428" s="61"/>
      <c r="AR3428" s="61"/>
      <c r="AS3428" s="61"/>
      <c r="AT3428" s="61"/>
      <c r="AU3428" s="61"/>
      <c r="AV3428" s="61"/>
      <c r="AW3428" s="61"/>
      <c r="AX3428" s="61"/>
      <c r="AY3428" s="61"/>
      <c r="AZ3428" s="61"/>
      <c r="BA3428" s="61"/>
    </row>
    <row r="3429" spans="39:53" x14ac:dyDescent="0.2">
      <c r="AM3429" s="61"/>
      <c r="AN3429" s="61"/>
      <c r="AO3429" s="171"/>
      <c r="AP3429" s="61"/>
      <c r="AQ3429" s="61"/>
      <c r="AR3429" s="61"/>
      <c r="AS3429" s="61"/>
      <c r="AT3429" s="61"/>
      <c r="AU3429" s="61"/>
      <c r="AV3429" s="61"/>
      <c r="AW3429" s="61"/>
      <c r="AX3429" s="61"/>
      <c r="AY3429" s="61"/>
      <c r="AZ3429" s="61"/>
      <c r="BA3429" s="61"/>
    </row>
    <row r="3430" spans="39:53" x14ac:dyDescent="0.2">
      <c r="AM3430" s="61"/>
      <c r="AN3430" s="61"/>
      <c r="AO3430" s="171"/>
      <c r="AP3430" s="61"/>
      <c r="AQ3430" s="61"/>
      <c r="AR3430" s="61"/>
      <c r="AS3430" s="61"/>
      <c r="AT3430" s="61"/>
      <c r="AU3430" s="61"/>
      <c r="AV3430" s="61"/>
      <c r="AW3430" s="61"/>
      <c r="AX3430" s="61"/>
      <c r="AY3430" s="61"/>
      <c r="AZ3430" s="61"/>
      <c r="BA3430" s="61"/>
    </row>
    <row r="3431" spans="39:53" x14ac:dyDescent="0.2">
      <c r="AM3431" s="61"/>
      <c r="AN3431" s="61"/>
      <c r="AO3431" s="171"/>
      <c r="AP3431" s="61"/>
      <c r="AQ3431" s="61"/>
      <c r="AR3431" s="61"/>
      <c r="AS3431" s="61"/>
      <c r="AT3431" s="61"/>
      <c r="AU3431" s="61"/>
      <c r="AV3431" s="61"/>
      <c r="AW3431" s="61"/>
      <c r="AX3431" s="61"/>
      <c r="AY3431" s="61"/>
      <c r="AZ3431" s="61"/>
      <c r="BA3431" s="61"/>
    </row>
    <row r="3432" spans="39:53" x14ac:dyDescent="0.2">
      <c r="AM3432" s="61"/>
      <c r="AN3432" s="61"/>
      <c r="AO3432" s="171"/>
      <c r="AP3432" s="61"/>
      <c r="AQ3432" s="61"/>
      <c r="AR3432" s="61"/>
      <c r="AS3432" s="61"/>
      <c r="AT3432" s="61"/>
      <c r="AU3432" s="61"/>
      <c r="AV3432" s="61"/>
      <c r="AW3432" s="61"/>
      <c r="AX3432" s="61"/>
      <c r="AY3432" s="61"/>
      <c r="AZ3432" s="61"/>
      <c r="BA3432" s="61"/>
    </row>
    <row r="3433" spans="39:53" x14ac:dyDescent="0.2">
      <c r="AM3433" s="61"/>
      <c r="AN3433" s="61"/>
      <c r="AO3433" s="171"/>
      <c r="AP3433" s="61"/>
      <c r="AQ3433" s="61"/>
      <c r="AR3433" s="61"/>
      <c r="AS3433" s="61"/>
      <c r="AT3433" s="61"/>
      <c r="AU3433" s="61"/>
      <c r="AV3433" s="61"/>
      <c r="AW3433" s="61"/>
      <c r="AX3433" s="61"/>
      <c r="AY3433" s="61"/>
      <c r="AZ3433" s="61"/>
      <c r="BA3433" s="61"/>
    </row>
    <row r="3434" spans="39:53" x14ac:dyDescent="0.2">
      <c r="AM3434" s="61"/>
      <c r="AN3434" s="61"/>
      <c r="AO3434" s="171"/>
      <c r="AP3434" s="61"/>
      <c r="AQ3434" s="61"/>
      <c r="AR3434" s="61"/>
      <c r="AS3434" s="61"/>
      <c r="AT3434" s="61"/>
      <c r="AU3434" s="61"/>
      <c r="AV3434" s="61"/>
      <c r="AW3434" s="61"/>
      <c r="AX3434" s="61"/>
      <c r="AY3434" s="61"/>
      <c r="AZ3434" s="61"/>
      <c r="BA3434" s="61"/>
    </row>
    <row r="3435" spans="39:53" x14ac:dyDescent="0.2">
      <c r="AM3435" s="61"/>
      <c r="AN3435" s="61"/>
      <c r="AO3435" s="171"/>
      <c r="AP3435" s="61"/>
      <c r="AQ3435" s="61"/>
      <c r="AR3435" s="61"/>
      <c r="AS3435" s="61"/>
      <c r="AT3435" s="61"/>
      <c r="AU3435" s="61"/>
      <c r="AV3435" s="61"/>
      <c r="AW3435" s="61"/>
      <c r="AX3435" s="61"/>
      <c r="AY3435" s="61"/>
      <c r="AZ3435" s="61"/>
      <c r="BA3435" s="61"/>
    </row>
    <row r="3436" spans="39:53" x14ac:dyDescent="0.2">
      <c r="AM3436" s="61"/>
      <c r="AN3436" s="61"/>
      <c r="AO3436" s="171"/>
      <c r="AP3436" s="61"/>
      <c r="AQ3436" s="61"/>
      <c r="AR3436" s="61"/>
      <c r="AS3436" s="61"/>
      <c r="AT3436" s="61"/>
      <c r="AU3436" s="61"/>
      <c r="AV3436" s="61"/>
      <c r="AW3436" s="61"/>
      <c r="AX3436" s="61"/>
      <c r="AY3436" s="61"/>
      <c r="AZ3436" s="61"/>
      <c r="BA3436" s="61"/>
    </row>
    <row r="3437" spans="39:53" x14ac:dyDescent="0.2">
      <c r="AM3437" s="61"/>
      <c r="AN3437" s="61"/>
      <c r="AO3437" s="171"/>
      <c r="AP3437" s="61"/>
      <c r="AQ3437" s="61"/>
      <c r="AR3437" s="61"/>
      <c r="AS3437" s="61"/>
      <c r="AT3437" s="61"/>
      <c r="AU3437" s="61"/>
      <c r="AV3437" s="61"/>
      <c r="AW3437" s="61"/>
      <c r="AX3437" s="61"/>
      <c r="AY3437" s="61"/>
      <c r="AZ3437" s="61"/>
      <c r="BA3437" s="61"/>
    </row>
    <row r="3438" spans="39:53" x14ac:dyDescent="0.2">
      <c r="AM3438" s="61"/>
      <c r="AN3438" s="61"/>
      <c r="AO3438" s="171"/>
      <c r="AP3438" s="61"/>
      <c r="AQ3438" s="61"/>
      <c r="AR3438" s="61"/>
      <c r="AS3438" s="61"/>
      <c r="AT3438" s="61"/>
      <c r="AU3438" s="61"/>
      <c r="AV3438" s="61"/>
      <c r="AW3438" s="61"/>
      <c r="AX3438" s="61"/>
      <c r="AY3438" s="61"/>
      <c r="AZ3438" s="61"/>
      <c r="BA3438" s="61"/>
    </row>
    <row r="3439" spans="39:53" x14ac:dyDescent="0.2">
      <c r="AM3439" s="61"/>
      <c r="AN3439" s="61"/>
      <c r="AO3439" s="171"/>
      <c r="AP3439" s="61"/>
      <c r="AQ3439" s="61"/>
      <c r="AR3439" s="61"/>
      <c r="AS3439" s="61"/>
      <c r="AT3439" s="61"/>
      <c r="AU3439" s="61"/>
      <c r="AV3439" s="61"/>
      <c r="AW3439" s="61"/>
      <c r="AX3439" s="61"/>
      <c r="AY3439" s="61"/>
      <c r="AZ3439" s="61"/>
      <c r="BA3439" s="61"/>
    </row>
    <row r="3440" spans="39:53" x14ac:dyDescent="0.2">
      <c r="AM3440" s="61"/>
      <c r="AN3440" s="61"/>
      <c r="AO3440" s="171"/>
      <c r="AP3440" s="61"/>
      <c r="AQ3440" s="61"/>
      <c r="AR3440" s="61"/>
      <c r="AS3440" s="61"/>
      <c r="AT3440" s="61"/>
      <c r="AU3440" s="61"/>
      <c r="AV3440" s="61"/>
      <c r="AW3440" s="61"/>
      <c r="AX3440" s="61"/>
      <c r="AY3440" s="61"/>
      <c r="AZ3440" s="61"/>
      <c r="BA3440" s="61"/>
    </row>
    <row r="3441" spans="39:53" x14ac:dyDescent="0.2">
      <c r="AM3441" s="61"/>
      <c r="AN3441" s="61"/>
      <c r="AO3441" s="171"/>
      <c r="AP3441" s="61"/>
      <c r="AQ3441" s="61"/>
      <c r="AR3441" s="61"/>
      <c r="AS3441" s="61"/>
      <c r="AT3441" s="61"/>
      <c r="AU3441" s="61"/>
      <c r="AV3441" s="61"/>
      <c r="AW3441" s="61"/>
      <c r="AX3441" s="61"/>
      <c r="AY3441" s="61"/>
      <c r="AZ3441" s="61"/>
      <c r="BA3441" s="61"/>
    </row>
    <row r="3442" spans="39:53" x14ac:dyDescent="0.2">
      <c r="AM3442" s="61"/>
      <c r="AN3442" s="61"/>
      <c r="AO3442" s="171"/>
      <c r="AP3442" s="61"/>
      <c r="AQ3442" s="61"/>
      <c r="AR3442" s="61"/>
      <c r="AS3442" s="61"/>
      <c r="AT3442" s="61"/>
      <c r="AU3442" s="61"/>
      <c r="AV3442" s="61"/>
      <c r="AW3442" s="61"/>
      <c r="AX3442" s="61"/>
      <c r="AY3442" s="61"/>
      <c r="AZ3442" s="61"/>
      <c r="BA3442" s="61"/>
    </row>
    <row r="3443" spans="39:53" x14ac:dyDescent="0.2">
      <c r="AM3443" s="61"/>
      <c r="AN3443" s="61"/>
      <c r="AO3443" s="171"/>
      <c r="AP3443" s="61"/>
      <c r="AQ3443" s="61"/>
      <c r="AR3443" s="61"/>
      <c r="AS3443" s="61"/>
      <c r="AT3443" s="61"/>
      <c r="AU3443" s="61"/>
      <c r="AV3443" s="61"/>
      <c r="AW3443" s="61"/>
      <c r="AX3443" s="61"/>
      <c r="AY3443" s="61"/>
      <c r="AZ3443" s="61"/>
      <c r="BA3443" s="61"/>
    </row>
    <row r="3444" spans="39:53" x14ac:dyDescent="0.2">
      <c r="AM3444" s="61"/>
      <c r="AN3444" s="61"/>
      <c r="AO3444" s="171"/>
      <c r="AP3444" s="61"/>
      <c r="AQ3444" s="61"/>
      <c r="AR3444" s="61"/>
      <c r="AS3444" s="61"/>
      <c r="AT3444" s="61"/>
      <c r="AU3444" s="61"/>
      <c r="AV3444" s="61"/>
      <c r="AW3444" s="61"/>
      <c r="AX3444" s="61"/>
      <c r="AY3444" s="61"/>
      <c r="AZ3444" s="61"/>
      <c r="BA3444" s="61"/>
    </row>
    <row r="3445" spans="39:53" x14ac:dyDescent="0.2">
      <c r="AM3445" s="61"/>
      <c r="AN3445" s="61"/>
      <c r="AO3445" s="171"/>
      <c r="AP3445" s="61"/>
      <c r="AQ3445" s="61"/>
      <c r="AR3445" s="61"/>
      <c r="AS3445" s="61"/>
      <c r="AT3445" s="61"/>
      <c r="AU3445" s="61"/>
      <c r="AV3445" s="61"/>
      <c r="AW3445" s="61"/>
      <c r="AX3445" s="61"/>
      <c r="AY3445" s="61"/>
      <c r="AZ3445" s="61"/>
      <c r="BA3445" s="61"/>
    </row>
    <row r="3446" spans="39:53" x14ac:dyDescent="0.2">
      <c r="AM3446" s="61"/>
      <c r="AN3446" s="61"/>
      <c r="AO3446" s="171"/>
      <c r="AP3446" s="61"/>
      <c r="AQ3446" s="61"/>
      <c r="AR3446" s="61"/>
      <c r="AS3446" s="61"/>
      <c r="AT3446" s="61"/>
      <c r="AU3446" s="61"/>
      <c r="AV3446" s="61"/>
      <c r="AW3446" s="61"/>
      <c r="AX3446" s="61"/>
      <c r="AY3446" s="61"/>
      <c r="AZ3446" s="61"/>
      <c r="BA3446" s="61"/>
    </row>
    <row r="3447" spans="39:53" x14ac:dyDescent="0.2">
      <c r="AM3447" s="61"/>
      <c r="AN3447" s="61"/>
      <c r="AO3447" s="171"/>
      <c r="AP3447" s="61"/>
      <c r="AQ3447" s="61"/>
      <c r="AR3447" s="61"/>
      <c r="AS3447" s="61"/>
      <c r="AT3447" s="61"/>
      <c r="AU3447" s="61"/>
      <c r="AV3447" s="61"/>
      <c r="AW3447" s="61"/>
      <c r="AX3447" s="61"/>
      <c r="AY3447" s="61"/>
      <c r="AZ3447" s="61"/>
      <c r="BA3447" s="61"/>
    </row>
    <row r="3448" spans="39:53" x14ac:dyDescent="0.2">
      <c r="AM3448" s="61"/>
      <c r="AN3448" s="61"/>
      <c r="AO3448" s="171"/>
      <c r="AP3448" s="61"/>
      <c r="AQ3448" s="61"/>
      <c r="AR3448" s="61"/>
      <c r="AS3448" s="61"/>
      <c r="AT3448" s="61"/>
      <c r="AU3448" s="61"/>
      <c r="AV3448" s="61"/>
      <c r="AW3448" s="61"/>
      <c r="AX3448" s="61"/>
      <c r="AY3448" s="61"/>
      <c r="AZ3448" s="61"/>
      <c r="BA3448" s="61"/>
    </row>
    <row r="3449" spans="39:53" x14ac:dyDescent="0.2">
      <c r="AM3449" s="61"/>
      <c r="AN3449" s="61"/>
      <c r="AO3449" s="171"/>
      <c r="AP3449" s="61"/>
      <c r="AQ3449" s="61"/>
      <c r="AR3449" s="61"/>
      <c r="AS3449" s="61"/>
      <c r="AT3449" s="61"/>
      <c r="AU3449" s="61"/>
      <c r="AV3449" s="61"/>
      <c r="AW3449" s="61"/>
      <c r="AX3449" s="61"/>
      <c r="AY3449" s="61"/>
      <c r="AZ3449" s="61"/>
      <c r="BA3449" s="61"/>
    </row>
    <row r="3450" spans="39:53" x14ac:dyDescent="0.2">
      <c r="AM3450" s="61"/>
      <c r="AN3450" s="61"/>
      <c r="AO3450" s="171"/>
      <c r="AP3450" s="61"/>
      <c r="AQ3450" s="61"/>
      <c r="AR3450" s="61"/>
      <c r="AS3450" s="61"/>
      <c r="AT3450" s="61"/>
      <c r="AU3450" s="61"/>
      <c r="AV3450" s="61"/>
      <c r="AW3450" s="61"/>
      <c r="AX3450" s="61"/>
      <c r="AY3450" s="61"/>
      <c r="AZ3450" s="61"/>
      <c r="BA3450" s="61"/>
    </row>
    <row r="3451" spans="39:53" x14ac:dyDescent="0.2">
      <c r="AM3451" s="61"/>
      <c r="AN3451" s="61"/>
      <c r="AO3451" s="171"/>
      <c r="AP3451" s="61"/>
      <c r="AQ3451" s="61"/>
      <c r="AR3451" s="61"/>
      <c r="AS3451" s="61"/>
      <c r="AT3451" s="61"/>
      <c r="AU3451" s="61"/>
      <c r="AV3451" s="61"/>
      <c r="AW3451" s="61"/>
      <c r="AX3451" s="61"/>
      <c r="AY3451" s="61"/>
      <c r="AZ3451" s="61"/>
      <c r="BA3451" s="61"/>
    </row>
    <row r="3452" spans="39:53" x14ac:dyDescent="0.2">
      <c r="AM3452" s="61"/>
      <c r="AN3452" s="61"/>
      <c r="AO3452" s="171"/>
      <c r="AP3452" s="61"/>
      <c r="AQ3452" s="61"/>
      <c r="AR3452" s="61"/>
      <c r="AS3452" s="61"/>
      <c r="AT3452" s="61"/>
      <c r="AU3452" s="61"/>
      <c r="AV3452" s="61"/>
      <c r="AW3452" s="61"/>
      <c r="AX3452" s="61"/>
      <c r="AY3452" s="61"/>
      <c r="AZ3452" s="61"/>
      <c r="BA3452" s="61"/>
    </row>
    <row r="3453" spans="39:53" x14ac:dyDescent="0.2">
      <c r="AM3453" s="61"/>
      <c r="AN3453" s="61"/>
      <c r="AO3453" s="171"/>
      <c r="AP3453" s="61"/>
      <c r="AQ3453" s="61"/>
      <c r="AR3453" s="61"/>
      <c r="AS3453" s="61"/>
      <c r="AT3453" s="61"/>
      <c r="AU3453" s="61"/>
      <c r="AV3453" s="61"/>
      <c r="AW3453" s="61"/>
      <c r="AX3453" s="61"/>
      <c r="AY3453" s="61"/>
      <c r="AZ3453" s="61"/>
      <c r="BA3453" s="61"/>
    </row>
    <row r="3454" spans="39:53" x14ac:dyDescent="0.2">
      <c r="AM3454" s="61"/>
      <c r="AN3454" s="61"/>
      <c r="AO3454" s="171"/>
      <c r="AP3454" s="61"/>
      <c r="AQ3454" s="61"/>
      <c r="AR3454" s="61"/>
      <c r="AS3454" s="61"/>
      <c r="AT3454" s="61"/>
      <c r="AU3454" s="61"/>
      <c r="AV3454" s="61"/>
      <c r="AW3454" s="61"/>
      <c r="AX3454" s="61"/>
      <c r="AY3454" s="61"/>
      <c r="AZ3454" s="61"/>
      <c r="BA3454" s="61"/>
    </row>
    <row r="3455" spans="39:53" x14ac:dyDescent="0.2">
      <c r="AM3455" s="61"/>
      <c r="AN3455" s="61"/>
      <c r="AO3455" s="171"/>
      <c r="AP3455" s="61"/>
      <c r="AQ3455" s="61"/>
      <c r="AR3455" s="61"/>
      <c r="AS3455" s="61"/>
      <c r="AT3455" s="61"/>
      <c r="AU3455" s="61"/>
      <c r="AV3455" s="61"/>
      <c r="AW3455" s="61"/>
      <c r="AX3455" s="61"/>
      <c r="AY3455" s="61"/>
      <c r="AZ3455" s="61"/>
      <c r="BA3455" s="61"/>
    </row>
    <row r="3456" spans="39:53" x14ac:dyDescent="0.2">
      <c r="AM3456" s="61"/>
      <c r="AN3456" s="61"/>
      <c r="AO3456" s="171"/>
      <c r="AP3456" s="61"/>
      <c r="AQ3456" s="61"/>
      <c r="AR3456" s="61"/>
      <c r="AS3456" s="61"/>
      <c r="AT3456" s="61"/>
      <c r="AU3456" s="61"/>
      <c r="AV3456" s="61"/>
      <c r="AW3456" s="61"/>
      <c r="AX3456" s="61"/>
      <c r="AY3456" s="61"/>
      <c r="AZ3456" s="61"/>
      <c r="BA3456" s="61"/>
    </row>
    <row r="3457" spans="39:53" x14ac:dyDescent="0.2">
      <c r="AM3457" s="61"/>
      <c r="AN3457" s="61"/>
      <c r="AO3457" s="171"/>
      <c r="AP3457" s="61"/>
      <c r="AQ3457" s="61"/>
      <c r="AR3457" s="61"/>
      <c r="AS3457" s="61"/>
      <c r="AT3457" s="61"/>
      <c r="AU3457" s="61"/>
      <c r="AV3457" s="61"/>
      <c r="AW3457" s="61"/>
      <c r="AX3457" s="61"/>
      <c r="AY3457" s="61"/>
      <c r="AZ3457" s="61"/>
      <c r="BA3457" s="61"/>
    </row>
    <row r="3458" spans="39:53" x14ac:dyDescent="0.2">
      <c r="AM3458" s="61"/>
      <c r="AN3458" s="61"/>
      <c r="AO3458" s="171"/>
      <c r="AP3458" s="61"/>
      <c r="AQ3458" s="61"/>
      <c r="AR3458" s="61"/>
      <c r="AS3458" s="61"/>
      <c r="AT3458" s="61"/>
      <c r="AU3458" s="61"/>
      <c r="AV3458" s="61"/>
      <c r="AW3458" s="61"/>
      <c r="AX3458" s="61"/>
      <c r="AY3458" s="61"/>
      <c r="AZ3458" s="61"/>
      <c r="BA3458" s="61"/>
    </row>
    <row r="3459" spans="39:53" x14ac:dyDescent="0.2">
      <c r="AM3459" s="61"/>
      <c r="AN3459" s="61"/>
      <c r="AO3459" s="171"/>
      <c r="AP3459" s="61"/>
      <c r="AQ3459" s="61"/>
      <c r="AR3459" s="61"/>
      <c r="AS3459" s="61"/>
      <c r="AT3459" s="61"/>
      <c r="AU3459" s="61"/>
      <c r="AV3459" s="61"/>
      <c r="AW3459" s="61"/>
      <c r="AX3459" s="61"/>
      <c r="AY3459" s="61"/>
      <c r="AZ3459" s="61"/>
      <c r="BA3459" s="61"/>
    </row>
    <row r="3460" spans="39:53" x14ac:dyDescent="0.2">
      <c r="AM3460" s="61"/>
      <c r="AN3460" s="61"/>
      <c r="AO3460" s="171"/>
      <c r="AP3460" s="61"/>
      <c r="AQ3460" s="61"/>
      <c r="AR3460" s="61"/>
      <c r="AS3460" s="61"/>
      <c r="AT3460" s="61"/>
      <c r="AU3460" s="61"/>
      <c r="AV3460" s="61"/>
      <c r="AW3460" s="61"/>
      <c r="AX3460" s="61"/>
      <c r="AY3460" s="61"/>
      <c r="AZ3460" s="61"/>
      <c r="BA3460" s="61"/>
    </row>
    <row r="3461" spans="39:53" x14ac:dyDescent="0.2">
      <c r="AM3461" s="61"/>
      <c r="AN3461" s="61"/>
      <c r="AO3461" s="171"/>
      <c r="AP3461" s="61"/>
      <c r="AQ3461" s="61"/>
      <c r="AR3461" s="61"/>
      <c r="AS3461" s="61"/>
      <c r="AT3461" s="61"/>
      <c r="AU3461" s="61"/>
      <c r="AV3461" s="61"/>
      <c r="AW3461" s="61"/>
      <c r="AX3461" s="61"/>
      <c r="AY3461" s="61"/>
      <c r="AZ3461" s="61"/>
      <c r="BA3461" s="61"/>
    </row>
    <row r="3462" spans="39:53" x14ac:dyDescent="0.2">
      <c r="AM3462" s="61"/>
      <c r="AN3462" s="61"/>
      <c r="AO3462" s="171"/>
      <c r="AP3462" s="61"/>
      <c r="AQ3462" s="61"/>
      <c r="AR3462" s="61"/>
      <c r="AS3462" s="61"/>
      <c r="AT3462" s="61"/>
      <c r="AU3462" s="61"/>
      <c r="AV3462" s="61"/>
      <c r="AW3462" s="61"/>
      <c r="AX3462" s="61"/>
      <c r="AY3462" s="61"/>
      <c r="AZ3462" s="61"/>
      <c r="BA3462" s="61"/>
    </row>
    <row r="3463" spans="39:53" x14ac:dyDescent="0.2">
      <c r="AM3463" s="61"/>
      <c r="AN3463" s="61"/>
      <c r="AO3463" s="171"/>
      <c r="AP3463" s="61"/>
      <c r="AQ3463" s="61"/>
      <c r="AR3463" s="61"/>
      <c r="AS3463" s="61"/>
      <c r="AT3463" s="61"/>
      <c r="AU3463" s="61"/>
      <c r="AV3463" s="61"/>
      <c r="AW3463" s="61"/>
      <c r="AX3463" s="61"/>
      <c r="AY3463" s="61"/>
      <c r="AZ3463" s="61"/>
      <c r="BA3463" s="61"/>
    </row>
    <row r="3464" spans="39:53" x14ac:dyDescent="0.2">
      <c r="AM3464" s="61"/>
      <c r="AN3464" s="61"/>
      <c r="AO3464" s="171"/>
      <c r="AP3464" s="61"/>
      <c r="AQ3464" s="61"/>
      <c r="AR3464" s="61"/>
      <c r="AS3464" s="61"/>
      <c r="AT3464" s="61"/>
      <c r="AU3464" s="61"/>
      <c r="AV3464" s="61"/>
      <c r="AW3464" s="61"/>
      <c r="AX3464" s="61"/>
      <c r="AY3464" s="61"/>
      <c r="AZ3464" s="61"/>
      <c r="BA3464" s="61"/>
    </row>
    <row r="3465" spans="39:53" x14ac:dyDescent="0.2">
      <c r="AM3465" s="61"/>
      <c r="AN3465" s="61"/>
      <c r="AO3465" s="171"/>
      <c r="AP3465" s="61"/>
      <c r="AQ3465" s="61"/>
      <c r="AR3465" s="61"/>
      <c r="AS3465" s="61"/>
      <c r="AT3465" s="61"/>
      <c r="AU3465" s="61"/>
      <c r="AV3465" s="61"/>
      <c r="AW3465" s="61"/>
      <c r="AX3465" s="61"/>
      <c r="AY3465" s="61"/>
      <c r="AZ3465" s="61"/>
      <c r="BA3465" s="61"/>
    </row>
    <row r="3466" spans="39:53" x14ac:dyDescent="0.2">
      <c r="AM3466" s="61"/>
      <c r="AN3466" s="61"/>
      <c r="AO3466" s="171"/>
      <c r="AP3466" s="61"/>
      <c r="AQ3466" s="61"/>
      <c r="AR3466" s="61"/>
      <c r="AS3466" s="61"/>
      <c r="AT3466" s="61"/>
      <c r="AU3466" s="61"/>
      <c r="AV3466" s="61"/>
      <c r="AW3466" s="61"/>
      <c r="AX3466" s="61"/>
      <c r="AY3466" s="61"/>
      <c r="AZ3466" s="61"/>
      <c r="BA3466" s="61"/>
    </row>
    <row r="3467" spans="39:53" x14ac:dyDescent="0.2">
      <c r="AM3467" s="61"/>
      <c r="AN3467" s="61"/>
      <c r="AO3467" s="171"/>
      <c r="AP3467" s="61"/>
      <c r="AQ3467" s="61"/>
      <c r="AR3467" s="61"/>
      <c r="AS3467" s="61"/>
      <c r="AT3467" s="61"/>
      <c r="AU3467" s="61"/>
      <c r="AV3467" s="61"/>
      <c r="AW3467" s="61"/>
      <c r="AX3467" s="61"/>
      <c r="AY3467" s="61"/>
      <c r="AZ3467" s="61"/>
      <c r="BA3467" s="61"/>
    </row>
    <row r="3468" spans="39:53" x14ac:dyDescent="0.2">
      <c r="AM3468" s="61"/>
      <c r="AN3468" s="61"/>
      <c r="AO3468" s="171"/>
      <c r="AP3468" s="61"/>
      <c r="AQ3468" s="61"/>
      <c r="AR3468" s="61"/>
      <c r="AS3468" s="61"/>
      <c r="AT3468" s="61"/>
      <c r="AU3468" s="61"/>
      <c r="AV3468" s="61"/>
      <c r="AW3468" s="61"/>
      <c r="AX3468" s="61"/>
      <c r="AY3468" s="61"/>
      <c r="AZ3468" s="61"/>
      <c r="BA3468" s="61"/>
    </row>
    <row r="3469" spans="39:53" x14ac:dyDescent="0.2">
      <c r="AM3469" s="61"/>
      <c r="AN3469" s="61"/>
      <c r="AO3469" s="171"/>
      <c r="AP3469" s="61"/>
      <c r="AQ3469" s="61"/>
      <c r="AR3469" s="61"/>
      <c r="AS3469" s="61"/>
      <c r="AT3469" s="61"/>
      <c r="AU3469" s="61"/>
      <c r="AV3469" s="61"/>
      <c r="AW3469" s="61"/>
      <c r="AX3469" s="61"/>
      <c r="AY3469" s="61"/>
      <c r="AZ3469" s="61"/>
      <c r="BA3469" s="61"/>
    </row>
    <row r="3470" spans="39:53" x14ac:dyDescent="0.2">
      <c r="AM3470" s="61"/>
      <c r="AN3470" s="61"/>
      <c r="AO3470" s="171"/>
      <c r="AP3470" s="61"/>
      <c r="AQ3470" s="61"/>
      <c r="AR3470" s="61"/>
      <c r="AS3470" s="61"/>
      <c r="AT3470" s="61"/>
      <c r="AU3470" s="61"/>
      <c r="AV3470" s="61"/>
      <c r="AW3470" s="61"/>
      <c r="AX3470" s="61"/>
      <c r="AY3470" s="61"/>
      <c r="AZ3470" s="61"/>
      <c r="BA3470" s="61"/>
    </row>
    <row r="3471" spans="39:53" x14ac:dyDescent="0.2">
      <c r="AM3471" s="61"/>
      <c r="AN3471" s="61"/>
      <c r="AO3471" s="171"/>
      <c r="AP3471" s="61"/>
      <c r="AQ3471" s="61"/>
      <c r="AR3471" s="61"/>
      <c r="AS3471" s="61"/>
      <c r="AT3471" s="61"/>
      <c r="AU3471" s="61"/>
      <c r="AV3471" s="61"/>
      <c r="AW3471" s="61"/>
      <c r="AX3471" s="61"/>
      <c r="AY3471" s="61"/>
      <c r="AZ3471" s="61"/>
      <c r="BA3471" s="61"/>
    </row>
    <row r="3472" spans="39:53" x14ac:dyDescent="0.2">
      <c r="AM3472" s="61"/>
      <c r="AN3472" s="61"/>
      <c r="AO3472" s="171"/>
      <c r="AP3472" s="61"/>
      <c r="AQ3472" s="61"/>
      <c r="AR3472" s="61"/>
      <c r="AS3472" s="61"/>
      <c r="AT3472" s="61"/>
      <c r="AU3472" s="61"/>
      <c r="AV3472" s="61"/>
      <c r="AW3472" s="61"/>
      <c r="AX3472" s="61"/>
      <c r="AY3472" s="61"/>
      <c r="AZ3472" s="61"/>
      <c r="BA3472" s="61"/>
    </row>
    <row r="3473" spans="39:53" x14ac:dyDescent="0.2">
      <c r="AM3473" s="61"/>
      <c r="AN3473" s="61"/>
      <c r="AO3473" s="171"/>
      <c r="AP3473" s="61"/>
      <c r="AQ3473" s="61"/>
      <c r="AR3473" s="61"/>
      <c r="AS3473" s="61"/>
      <c r="AT3473" s="61"/>
      <c r="AU3473" s="61"/>
      <c r="AV3473" s="61"/>
      <c r="AW3473" s="61"/>
      <c r="AX3473" s="61"/>
      <c r="AY3473" s="61"/>
      <c r="AZ3473" s="61"/>
      <c r="BA3473" s="61"/>
    </row>
    <row r="3474" spans="39:53" x14ac:dyDescent="0.2">
      <c r="AM3474" s="61"/>
      <c r="AN3474" s="61"/>
      <c r="AO3474" s="171"/>
      <c r="AP3474" s="61"/>
      <c r="AQ3474" s="61"/>
      <c r="AR3474" s="61"/>
      <c r="AS3474" s="61"/>
      <c r="AT3474" s="61"/>
      <c r="AU3474" s="61"/>
      <c r="AV3474" s="61"/>
      <c r="AW3474" s="61"/>
      <c r="AX3474" s="61"/>
      <c r="AY3474" s="61"/>
      <c r="AZ3474" s="61"/>
      <c r="BA3474" s="61"/>
    </row>
    <row r="3475" spans="39:53" x14ac:dyDescent="0.2">
      <c r="AM3475" s="61"/>
      <c r="AN3475" s="61"/>
      <c r="AO3475" s="171"/>
      <c r="AP3475" s="61"/>
      <c r="AQ3475" s="61"/>
      <c r="AR3475" s="61"/>
      <c r="AS3475" s="61"/>
      <c r="AT3475" s="61"/>
      <c r="AU3475" s="61"/>
      <c r="AV3475" s="61"/>
      <c r="AW3475" s="61"/>
      <c r="AX3475" s="61"/>
      <c r="AY3475" s="61"/>
      <c r="AZ3475" s="61"/>
      <c r="BA3475" s="61"/>
    </row>
    <row r="3476" spans="39:53" x14ac:dyDescent="0.2">
      <c r="AM3476" s="61"/>
      <c r="AN3476" s="61"/>
      <c r="AO3476" s="171"/>
      <c r="AP3476" s="61"/>
      <c r="AQ3476" s="61"/>
      <c r="AR3476" s="61"/>
      <c r="AS3476" s="61"/>
      <c r="AT3476" s="61"/>
      <c r="AU3476" s="61"/>
      <c r="AV3476" s="61"/>
      <c r="AW3476" s="61"/>
      <c r="AX3476" s="61"/>
      <c r="AY3476" s="61"/>
      <c r="AZ3476" s="61"/>
      <c r="BA3476" s="61"/>
    </row>
    <row r="3477" spans="39:53" x14ac:dyDescent="0.2">
      <c r="AM3477" s="61"/>
      <c r="AN3477" s="61"/>
      <c r="AO3477" s="171"/>
      <c r="AP3477" s="61"/>
      <c r="AQ3477" s="61"/>
      <c r="AR3477" s="61"/>
      <c r="AS3477" s="61"/>
      <c r="AT3477" s="61"/>
      <c r="AU3477" s="61"/>
      <c r="AV3477" s="61"/>
      <c r="AW3477" s="61"/>
      <c r="AX3477" s="61"/>
      <c r="AY3477" s="61"/>
      <c r="AZ3477" s="61"/>
      <c r="BA3477" s="61"/>
    </row>
    <row r="3478" spans="39:53" x14ac:dyDescent="0.2">
      <c r="AM3478" s="61"/>
      <c r="AN3478" s="61"/>
      <c r="AO3478" s="171"/>
      <c r="AP3478" s="61"/>
      <c r="AQ3478" s="61"/>
      <c r="AR3478" s="61"/>
      <c r="AS3478" s="61"/>
      <c r="AT3478" s="61"/>
      <c r="AU3478" s="61"/>
      <c r="AV3478" s="61"/>
      <c r="AW3478" s="61"/>
      <c r="AX3478" s="61"/>
      <c r="AY3478" s="61"/>
      <c r="AZ3478" s="61"/>
      <c r="BA3478" s="61"/>
    </row>
    <row r="3479" spans="39:53" x14ac:dyDescent="0.2">
      <c r="AM3479" s="61"/>
      <c r="AN3479" s="61"/>
      <c r="AO3479" s="171"/>
      <c r="AP3479" s="61"/>
      <c r="AQ3479" s="61"/>
      <c r="AR3479" s="61"/>
      <c r="AS3479" s="61"/>
      <c r="AT3479" s="61"/>
      <c r="AU3479" s="61"/>
      <c r="AV3479" s="61"/>
      <c r="AW3479" s="61"/>
      <c r="AX3479" s="61"/>
      <c r="AY3479" s="61"/>
      <c r="AZ3479" s="61"/>
      <c r="BA3479" s="61"/>
    </row>
    <row r="3480" spans="39:53" x14ac:dyDescent="0.2">
      <c r="AM3480" s="61"/>
      <c r="AN3480" s="61"/>
      <c r="AO3480" s="171"/>
      <c r="AP3480" s="61"/>
      <c r="AQ3480" s="61"/>
      <c r="AR3480" s="61"/>
      <c r="AS3480" s="61"/>
      <c r="AT3480" s="61"/>
      <c r="AU3480" s="61"/>
      <c r="AV3480" s="61"/>
      <c r="AW3480" s="61"/>
      <c r="AX3480" s="61"/>
      <c r="AY3480" s="61"/>
      <c r="AZ3480" s="61"/>
      <c r="BA3480" s="61"/>
    </row>
    <row r="3481" spans="39:53" x14ac:dyDescent="0.2">
      <c r="AM3481" s="61"/>
      <c r="AN3481" s="61"/>
      <c r="AO3481" s="171"/>
      <c r="AP3481" s="61"/>
      <c r="AQ3481" s="61"/>
      <c r="AR3481" s="61"/>
      <c r="AS3481" s="61"/>
      <c r="AT3481" s="61"/>
      <c r="AU3481" s="61"/>
      <c r="AV3481" s="61"/>
      <c r="AW3481" s="61"/>
      <c r="AX3481" s="61"/>
      <c r="AY3481" s="61"/>
      <c r="AZ3481" s="61"/>
      <c r="BA3481" s="61"/>
    </row>
    <row r="3482" spans="39:53" x14ac:dyDescent="0.2">
      <c r="AM3482" s="61"/>
      <c r="AN3482" s="61"/>
      <c r="AO3482" s="171"/>
      <c r="AP3482" s="61"/>
      <c r="AQ3482" s="61"/>
      <c r="AR3482" s="61"/>
      <c r="AS3482" s="61"/>
      <c r="AT3482" s="61"/>
      <c r="AU3482" s="61"/>
      <c r="AV3482" s="61"/>
      <c r="AW3482" s="61"/>
      <c r="AX3482" s="61"/>
      <c r="AY3482" s="61"/>
      <c r="AZ3482" s="61"/>
      <c r="BA3482" s="61"/>
    </row>
    <row r="3483" spans="39:53" x14ac:dyDescent="0.2">
      <c r="AM3483" s="61"/>
      <c r="AN3483" s="61"/>
      <c r="AO3483" s="171"/>
      <c r="AP3483" s="61"/>
      <c r="AQ3483" s="61"/>
      <c r="AR3483" s="61"/>
      <c r="AS3483" s="61"/>
      <c r="AT3483" s="61"/>
      <c r="AU3483" s="61"/>
      <c r="AV3483" s="61"/>
      <c r="AW3483" s="61"/>
      <c r="AX3483" s="61"/>
      <c r="AY3483" s="61"/>
      <c r="AZ3483" s="61"/>
      <c r="BA3483" s="61"/>
    </row>
    <row r="3484" spans="39:53" x14ac:dyDescent="0.2">
      <c r="AM3484" s="61"/>
      <c r="AN3484" s="61"/>
      <c r="AO3484" s="171"/>
      <c r="AP3484" s="61"/>
      <c r="AQ3484" s="61"/>
      <c r="AR3484" s="61"/>
      <c r="AS3484" s="61"/>
      <c r="AT3484" s="61"/>
      <c r="AU3484" s="61"/>
      <c r="AV3484" s="61"/>
      <c r="AW3484" s="61"/>
      <c r="AX3484" s="61"/>
      <c r="AY3484" s="61"/>
      <c r="AZ3484" s="61"/>
      <c r="BA3484" s="61"/>
    </row>
    <row r="3485" spans="39:53" x14ac:dyDescent="0.2">
      <c r="AM3485" s="61"/>
      <c r="AN3485" s="61"/>
      <c r="AO3485" s="171"/>
      <c r="AP3485" s="61"/>
      <c r="AQ3485" s="61"/>
      <c r="AR3485" s="61"/>
      <c r="AS3485" s="61"/>
      <c r="AT3485" s="61"/>
      <c r="AU3485" s="61"/>
      <c r="AV3485" s="61"/>
      <c r="AW3485" s="61"/>
      <c r="AX3485" s="61"/>
      <c r="AY3485" s="61"/>
      <c r="AZ3485" s="61"/>
      <c r="BA3485" s="61"/>
    </row>
    <row r="3486" spans="39:53" x14ac:dyDescent="0.2">
      <c r="AM3486" s="61"/>
      <c r="AN3486" s="61"/>
      <c r="AO3486" s="171"/>
      <c r="AP3486" s="61"/>
      <c r="AQ3486" s="61"/>
      <c r="AR3486" s="61"/>
      <c r="AS3486" s="61"/>
      <c r="AT3486" s="61"/>
      <c r="AU3486" s="61"/>
      <c r="AV3486" s="61"/>
      <c r="AW3486" s="61"/>
      <c r="AX3486" s="61"/>
      <c r="AY3486" s="61"/>
      <c r="AZ3486" s="61"/>
      <c r="BA3486" s="61"/>
    </row>
    <row r="3487" spans="39:53" x14ac:dyDescent="0.2">
      <c r="AM3487" s="61"/>
      <c r="AN3487" s="61"/>
      <c r="AO3487" s="171"/>
      <c r="AP3487" s="61"/>
      <c r="AQ3487" s="61"/>
      <c r="AR3487" s="61"/>
      <c r="AS3487" s="61"/>
      <c r="AT3487" s="61"/>
      <c r="AU3487" s="61"/>
      <c r="AV3487" s="61"/>
      <c r="AW3487" s="61"/>
      <c r="AX3487" s="61"/>
      <c r="AY3487" s="61"/>
      <c r="AZ3487" s="61"/>
      <c r="BA3487" s="61"/>
    </row>
    <row r="3488" spans="39:53" x14ac:dyDescent="0.2">
      <c r="AM3488" s="61"/>
      <c r="AN3488" s="61"/>
      <c r="AO3488" s="171"/>
      <c r="AP3488" s="61"/>
      <c r="AQ3488" s="61"/>
      <c r="AR3488" s="61"/>
      <c r="AS3488" s="61"/>
      <c r="AT3488" s="61"/>
      <c r="AU3488" s="61"/>
      <c r="AV3488" s="61"/>
      <c r="AW3488" s="61"/>
      <c r="AX3488" s="61"/>
      <c r="AY3488" s="61"/>
      <c r="AZ3488" s="61"/>
      <c r="BA3488" s="61"/>
    </row>
    <row r="3489" spans="39:53" x14ac:dyDescent="0.2">
      <c r="AM3489" s="61"/>
      <c r="AN3489" s="61"/>
      <c r="AO3489" s="171"/>
      <c r="AP3489" s="61"/>
      <c r="AQ3489" s="61"/>
      <c r="AR3489" s="61"/>
      <c r="AS3489" s="61"/>
      <c r="AT3489" s="61"/>
      <c r="AU3489" s="61"/>
      <c r="AV3489" s="61"/>
      <c r="AW3489" s="61"/>
      <c r="AX3489" s="61"/>
      <c r="AY3489" s="61"/>
      <c r="AZ3489" s="61"/>
      <c r="BA3489" s="61"/>
    </row>
    <row r="3490" spans="39:53" x14ac:dyDescent="0.2">
      <c r="AM3490" s="61"/>
      <c r="AN3490" s="61"/>
      <c r="AO3490" s="171"/>
      <c r="AP3490" s="61"/>
      <c r="AQ3490" s="61"/>
      <c r="AR3490" s="61"/>
      <c r="AS3490" s="61"/>
      <c r="AT3490" s="61"/>
      <c r="AU3490" s="61"/>
      <c r="AV3490" s="61"/>
      <c r="AW3490" s="61"/>
      <c r="AX3490" s="61"/>
      <c r="AY3490" s="61"/>
      <c r="AZ3490" s="61"/>
      <c r="BA3490" s="61"/>
    </row>
    <row r="3491" spans="39:53" x14ac:dyDescent="0.2">
      <c r="AM3491" s="61"/>
      <c r="AN3491" s="61"/>
      <c r="AO3491" s="171"/>
      <c r="AP3491" s="61"/>
      <c r="AQ3491" s="61"/>
      <c r="AR3491" s="61"/>
      <c r="AS3491" s="61"/>
      <c r="AT3491" s="61"/>
      <c r="AU3491" s="61"/>
      <c r="AV3491" s="61"/>
      <c r="AW3491" s="61"/>
      <c r="AX3491" s="61"/>
      <c r="AY3491" s="61"/>
      <c r="AZ3491" s="61"/>
      <c r="BA3491" s="61"/>
    </row>
    <row r="3492" spans="39:53" x14ac:dyDescent="0.2">
      <c r="AM3492" s="61"/>
      <c r="AN3492" s="61"/>
      <c r="AO3492" s="171"/>
      <c r="AP3492" s="61"/>
      <c r="AQ3492" s="61"/>
      <c r="AR3492" s="61"/>
      <c r="AS3492" s="61"/>
      <c r="AT3492" s="61"/>
      <c r="AU3492" s="61"/>
      <c r="AV3492" s="61"/>
      <c r="AW3492" s="61"/>
      <c r="AX3492" s="61"/>
      <c r="AY3492" s="61"/>
      <c r="AZ3492" s="61"/>
      <c r="BA3492" s="61"/>
    </row>
    <row r="3493" spans="39:53" x14ac:dyDescent="0.2">
      <c r="AM3493" s="61"/>
      <c r="AN3493" s="61"/>
      <c r="AO3493" s="171"/>
      <c r="AP3493" s="61"/>
      <c r="AQ3493" s="61"/>
      <c r="AR3493" s="61"/>
      <c r="AS3493" s="61"/>
      <c r="AT3493" s="61"/>
      <c r="AU3493" s="61"/>
      <c r="AV3493" s="61"/>
      <c r="AW3493" s="61"/>
      <c r="AX3493" s="61"/>
      <c r="AY3493" s="61"/>
      <c r="AZ3493" s="61"/>
      <c r="BA3493" s="61"/>
    </row>
    <row r="3494" spans="39:53" x14ac:dyDescent="0.2">
      <c r="AM3494" s="61"/>
      <c r="AN3494" s="61"/>
      <c r="AO3494" s="171"/>
      <c r="AP3494" s="61"/>
      <c r="AQ3494" s="61"/>
      <c r="AR3494" s="61"/>
      <c r="AS3494" s="61"/>
      <c r="AT3494" s="61"/>
      <c r="AU3494" s="61"/>
      <c r="AV3494" s="61"/>
      <c r="AW3494" s="61"/>
      <c r="AX3494" s="61"/>
      <c r="AY3494" s="61"/>
      <c r="AZ3494" s="61"/>
      <c r="BA3494" s="61"/>
    </row>
    <row r="3495" spans="39:53" x14ac:dyDescent="0.2">
      <c r="AM3495" s="61"/>
      <c r="AN3495" s="61"/>
      <c r="AO3495" s="171"/>
      <c r="AP3495" s="61"/>
      <c r="AQ3495" s="61"/>
      <c r="AR3495" s="61"/>
      <c r="AS3495" s="61"/>
      <c r="AT3495" s="61"/>
      <c r="AU3495" s="61"/>
      <c r="AV3495" s="61"/>
      <c r="AW3495" s="61"/>
      <c r="AX3495" s="61"/>
      <c r="AY3495" s="61"/>
      <c r="AZ3495" s="61"/>
      <c r="BA3495" s="61"/>
    </row>
    <row r="3496" spans="39:53" x14ac:dyDescent="0.2">
      <c r="AM3496" s="61"/>
      <c r="AN3496" s="61"/>
      <c r="AO3496" s="171"/>
      <c r="AP3496" s="61"/>
      <c r="AQ3496" s="61"/>
      <c r="AR3496" s="61"/>
      <c r="AS3496" s="61"/>
      <c r="AT3496" s="61"/>
      <c r="AU3496" s="61"/>
      <c r="AV3496" s="61"/>
      <c r="AW3496" s="61"/>
      <c r="AX3496" s="61"/>
      <c r="AY3496" s="61"/>
      <c r="AZ3496" s="61"/>
      <c r="BA3496" s="61"/>
    </row>
    <row r="3497" spans="39:53" x14ac:dyDescent="0.2">
      <c r="AM3497" s="61"/>
      <c r="AN3497" s="61"/>
      <c r="AO3497" s="171"/>
      <c r="AP3497" s="61"/>
      <c r="AQ3497" s="61"/>
      <c r="AR3497" s="61"/>
      <c r="AS3497" s="61"/>
      <c r="AT3497" s="61"/>
      <c r="AU3497" s="61"/>
      <c r="AV3497" s="61"/>
      <c r="AW3497" s="61"/>
      <c r="AX3497" s="61"/>
      <c r="AY3497" s="61"/>
      <c r="AZ3497" s="61"/>
      <c r="BA3497" s="61"/>
    </row>
    <row r="3498" spans="39:53" x14ac:dyDescent="0.2">
      <c r="AM3498" s="61"/>
      <c r="AN3498" s="61"/>
      <c r="AO3498" s="171"/>
      <c r="AP3498" s="61"/>
      <c r="AQ3498" s="61"/>
      <c r="AR3498" s="61"/>
      <c r="AS3498" s="61"/>
      <c r="AT3498" s="61"/>
      <c r="AU3498" s="61"/>
      <c r="AV3498" s="61"/>
      <c r="AW3498" s="61"/>
      <c r="AX3498" s="61"/>
      <c r="AY3498" s="61"/>
      <c r="AZ3498" s="61"/>
      <c r="BA3498" s="61"/>
    </row>
    <row r="3499" spans="39:53" x14ac:dyDescent="0.2">
      <c r="AM3499" s="61"/>
      <c r="AN3499" s="61"/>
      <c r="AO3499" s="171"/>
      <c r="AP3499" s="61"/>
      <c r="AQ3499" s="61"/>
      <c r="AR3499" s="61"/>
      <c r="AS3499" s="61"/>
      <c r="AT3499" s="61"/>
      <c r="AU3499" s="61"/>
      <c r="AV3499" s="61"/>
      <c r="AW3499" s="61"/>
      <c r="AX3499" s="61"/>
      <c r="AY3499" s="61"/>
      <c r="AZ3499" s="61"/>
      <c r="BA3499" s="61"/>
    </row>
    <row r="3500" spans="39:53" x14ac:dyDescent="0.2">
      <c r="AM3500" s="61"/>
      <c r="AN3500" s="61"/>
      <c r="AO3500" s="171"/>
      <c r="AP3500" s="61"/>
      <c r="AQ3500" s="61"/>
      <c r="AR3500" s="61"/>
      <c r="AS3500" s="61"/>
      <c r="AT3500" s="61"/>
      <c r="AU3500" s="61"/>
      <c r="AV3500" s="61"/>
      <c r="AW3500" s="61"/>
      <c r="AX3500" s="61"/>
      <c r="AY3500" s="61"/>
      <c r="AZ3500" s="61"/>
      <c r="BA3500" s="61"/>
    </row>
    <row r="3501" spans="39:53" x14ac:dyDescent="0.2">
      <c r="AM3501" s="61"/>
      <c r="AN3501" s="61"/>
      <c r="AO3501" s="171"/>
      <c r="AP3501" s="61"/>
      <c r="AQ3501" s="61"/>
      <c r="AR3501" s="61"/>
      <c r="AS3501" s="61"/>
      <c r="AT3501" s="61"/>
      <c r="AU3501" s="61"/>
      <c r="AV3501" s="61"/>
      <c r="AW3501" s="61"/>
      <c r="AX3501" s="61"/>
      <c r="AY3501" s="61"/>
      <c r="AZ3501" s="61"/>
      <c r="BA3501" s="61"/>
    </row>
    <row r="3502" spans="39:53" x14ac:dyDescent="0.2">
      <c r="AM3502" s="61"/>
      <c r="AN3502" s="61"/>
      <c r="AO3502" s="171"/>
      <c r="AP3502" s="61"/>
      <c r="AQ3502" s="61"/>
      <c r="AR3502" s="61"/>
      <c r="AS3502" s="61"/>
      <c r="AT3502" s="61"/>
      <c r="AU3502" s="61"/>
      <c r="AV3502" s="61"/>
      <c r="AW3502" s="61"/>
      <c r="AX3502" s="61"/>
      <c r="AY3502" s="61"/>
      <c r="AZ3502" s="61"/>
      <c r="BA3502" s="61"/>
    </row>
    <row r="3503" spans="39:53" x14ac:dyDescent="0.2">
      <c r="AM3503" s="61"/>
      <c r="AN3503" s="61"/>
      <c r="AO3503" s="171"/>
      <c r="AP3503" s="61"/>
      <c r="AQ3503" s="61"/>
      <c r="AR3503" s="61"/>
      <c r="AS3503" s="61"/>
      <c r="AT3503" s="61"/>
      <c r="AU3503" s="61"/>
      <c r="AV3503" s="61"/>
      <c r="AW3503" s="61"/>
      <c r="AX3503" s="61"/>
      <c r="AY3503" s="61"/>
      <c r="AZ3503" s="61"/>
      <c r="BA3503" s="61"/>
    </row>
    <row r="3504" spans="39:53" x14ac:dyDescent="0.2">
      <c r="AM3504" s="61"/>
      <c r="AN3504" s="61"/>
      <c r="AO3504" s="171"/>
      <c r="AP3504" s="61"/>
      <c r="AQ3504" s="61"/>
      <c r="AR3504" s="61"/>
      <c r="AS3504" s="61"/>
      <c r="AT3504" s="61"/>
      <c r="AU3504" s="61"/>
      <c r="AV3504" s="61"/>
      <c r="AW3504" s="61"/>
      <c r="AX3504" s="61"/>
      <c r="AY3504" s="61"/>
      <c r="AZ3504" s="61"/>
      <c r="BA3504" s="61"/>
    </row>
    <row r="3505" spans="39:53" x14ac:dyDescent="0.2">
      <c r="AM3505" s="61"/>
      <c r="AN3505" s="61"/>
      <c r="AO3505" s="171"/>
      <c r="AP3505" s="61"/>
      <c r="AQ3505" s="61"/>
      <c r="AR3505" s="61"/>
      <c r="AS3505" s="61"/>
      <c r="AT3505" s="61"/>
      <c r="AU3505" s="61"/>
      <c r="AV3505" s="61"/>
      <c r="AW3505" s="61"/>
      <c r="AX3505" s="61"/>
      <c r="AY3505" s="61"/>
      <c r="AZ3505" s="61"/>
      <c r="BA3505" s="61"/>
    </row>
    <row r="3506" spans="39:53" x14ac:dyDescent="0.2">
      <c r="AM3506" s="61"/>
      <c r="AN3506" s="61"/>
      <c r="AO3506" s="171"/>
      <c r="AP3506" s="61"/>
      <c r="AQ3506" s="61"/>
      <c r="AR3506" s="61"/>
      <c r="AS3506" s="61"/>
      <c r="AT3506" s="61"/>
      <c r="AU3506" s="61"/>
      <c r="AV3506" s="61"/>
      <c r="AW3506" s="61"/>
      <c r="AX3506" s="61"/>
      <c r="AY3506" s="61"/>
      <c r="AZ3506" s="61"/>
      <c r="BA3506" s="61"/>
    </row>
    <row r="3507" spans="39:53" x14ac:dyDescent="0.2">
      <c r="AM3507" s="61"/>
      <c r="AN3507" s="61"/>
      <c r="AO3507" s="171"/>
      <c r="AP3507" s="61"/>
      <c r="AQ3507" s="61"/>
      <c r="AR3507" s="61"/>
      <c r="AS3507" s="61"/>
      <c r="AT3507" s="61"/>
      <c r="AU3507" s="61"/>
      <c r="AV3507" s="61"/>
      <c r="AW3507" s="61"/>
      <c r="AX3507" s="61"/>
      <c r="AY3507" s="61"/>
      <c r="AZ3507" s="61"/>
      <c r="BA3507" s="61"/>
    </row>
    <row r="3508" spans="39:53" x14ac:dyDescent="0.2">
      <c r="AM3508" s="61"/>
      <c r="AN3508" s="61"/>
      <c r="AO3508" s="171"/>
      <c r="AP3508" s="61"/>
      <c r="AQ3508" s="61"/>
      <c r="AR3508" s="61"/>
      <c r="AS3508" s="61"/>
      <c r="AT3508" s="61"/>
      <c r="AU3508" s="61"/>
      <c r="AV3508" s="61"/>
      <c r="AW3508" s="61"/>
      <c r="AX3508" s="61"/>
      <c r="AY3508" s="61"/>
      <c r="AZ3508" s="61"/>
      <c r="BA3508" s="61"/>
    </row>
    <row r="3509" spans="39:53" x14ac:dyDescent="0.2">
      <c r="AM3509" s="61"/>
      <c r="AN3509" s="61"/>
      <c r="AO3509" s="171"/>
      <c r="AP3509" s="61"/>
      <c r="AQ3509" s="61"/>
      <c r="AR3509" s="61"/>
      <c r="AS3509" s="61"/>
      <c r="AT3509" s="61"/>
      <c r="AU3509" s="61"/>
      <c r="AV3509" s="61"/>
      <c r="AW3509" s="61"/>
      <c r="AX3509" s="61"/>
      <c r="AY3509" s="61"/>
      <c r="AZ3509" s="61"/>
      <c r="BA3509" s="61"/>
    </row>
    <row r="3510" spans="39:53" x14ac:dyDescent="0.2">
      <c r="AM3510" s="61"/>
      <c r="AN3510" s="61"/>
      <c r="AO3510" s="171"/>
      <c r="AP3510" s="61"/>
      <c r="AQ3510" s="61"/>
      <c r="AR3510" s="61"/>
      <c r="AS3510" s="61"/>
      <c r="AT3510" s="61"/>
      <c r="AU3510" s="61"/>
      <c r="AV3510" s="61"/>
      <c r="AW3510" s="61"/>
      <c r="AX3510" s="61"/>
      <c r="AY3510" s="61"/>
      <c r="AZ3510" s="61"/>
      <c r="BA3510" s="61"/>
    </row>
    <row r="3511" spans="39:53" x14ac:dyDescent="0.2">
      <c r="AM3511" s="61"/>
      <c r="AN3511" s="61"/>
      <c r="AO3511" s="171"/>
      <c r="AP3511" s="61"/>
      <c r="AQ3511" s="61"/>
      <c r="AR3511" s="61"/>
      <c r="AS3511" s="61"/>
      <c r="AT3511" s="61"/>
      <c r="AU3511" s="61"/>
      <c r="AV3511" s="61"/>
      <c r="AW3511" s="61"/>
      <c r="AX3511" s="61"/>
      <c r="AY3511" s="61"/>
      <c r="AZ3511" s="61"/>
      <c r="BA3511" s="61"/>
    </row>
    <row r="3512" spans="39:53" x14ac:dyDescent="0.2">
      <c r="AM3512" s="61"/>
      <c r="AN3512" s="61"/>
      <c r="AO3512" s="171"/>
      <c r="AP3512" s="61"/>
      <c r="AQ3512" s="61"/>
      <c r="AR3512" s="61"/>
      <c r="AS3512" s="61"/>
      <c r="AT3512" s="61"/>
      <c r="AU3512" s="61"/>
      <c r="AV3512" s="61"/>
      <c r="AW3512" s="61"/>
      <c r="AX3512" s="61"/>
      <c r="AY3512" s="61"/>
      <c r="AZ3512" s="61"/>
      <c r="BA3512" s="61"/>
    </row>
    <row r="3513" spans="39:53" x14ac:dyDescent="0.2">
      <c r="AM3513" s="61"/>
      <c r="AN3513" s="61"/>
      <c r="AO3513" s="171"/>
      <c r="AP3513" s="61"/>
      <c r="AQ3513" s="61"/>
      <c r="AR3513" s="61"/>
      <c r="AS3513" s="61"/>
      <c r="AT3513" s="61"/>
      <c r="AU3513" s="61"/>
      <c r="AV3513" s="61"/>
      <c r="AW3513" s="61"/>
      <c r="AX3513" s="61"/>
      <c r="AY3513" s="61"/>
      <c r="AZ3513" s="61"/>
      <c r="BA3513" s="61"/>
    </row>
    <row r="3514" spans="39:53" x14ac:dyDescent="0.2">
      <c r="AM3514" s="61"/>
      <c r="AN3514" s="61"/>
      <c r="AO3514" s="171"/>
      <c r="AP3514" s="61"/>
      <c r="AQ3514" s="61"/>
      <c r="AR3514" s="61"/>
      <c r="AS3514" s="61"/>
      <c r="AT3514" s="61"/>
      <c r="AU3514" s="61"/>
      <c r="AV3514" s="61"/>
      <c r="AW3514" s="61"/>
      <c r="AX3514" s="61"/>
      <c r="AY3514" s="61"/>
      <c r="AZ3514" s="61"/>
      <c r="BA3514" s="61"/>
    </row>
    <row r="3515" spans="39:53" x14ac:dyDescent="0.2">
      <c r="AM3515" s="61"/>
      <c r="AN3515" s="61"/>
      <c r="AO3515" s="171"/>
      <c r="AP3515" s="61"/>
      <c r="AQ3515" s="61"/>
      <c r="AR3515" s="61"/>
      <c r="AS3515" s="61"/>
      <c r="AT3515" s="61"/>
      <c r="AU3515" s="61"/>
      <c r="AV3515" s="61"/>
      <c r="AW3515" s="61"/>
      <c r="AX3515" s="61"/>
      <c r="AY3515" s="61"/>
      <c r="AZ3515" s="61"/>
      <c r="BA3515" s="61"/>
    </row>
    <row r="3516" spans="39:53" x14ac:dyDescent="0.2">
      <c r="AM3516" s="61"/>
      <c r="AN3516" s="61"/>
      <c r="AO3516" s="171"/>
      <c r="AP3516" s="61"/>
      <c r="AQ3516" s="61"/>
      <c r="AR3516" s="61"/>
      <c r="AS3516" s="61"/>
      <c r="AT3516" s="61"/>
      <c r="AU3516" s="61"/>
      <c r="AV3516" s="61"/>
      <c r="AW3516" s="61"/>
      <c r="AX3516" s="61"/>
      <c r="AY3516" s="61"/>
      <c r="AZ3516" s="61"/>
      <c r="BA3516" s="61"/>
    </row>
    <row r="3517" spans="39:53" x14ac:dyDescent="0.2">
      <c r="AM3517" s="61"/>
      <c r="AN3517" s="61"/>
      <c r="AO3517" s="171"/>
      <c r="AP3517" s="61"/>
      <c r="AQ3517" s="61"/>
      <c r="AR3517" s="61"/>
      <c r="AS3517" s="61"/>
      <c r="AT3517" s="61"/>
      <c r="AU3517" s="61"/>
      <c r="AV3517" s="61"/>
      <c r="AW3517" s="61"/>
      <c r="AX3517" s="61"/>
      <c r="AY3517" s="61"/>
      <c r="AZ3517" s="61"/>
      <c r="BA3517" s="61"/>
    </row>
    <row r="3518" spans="39:53" x14ac:dyDescent="0.2">
      <c r="AM3518" s="61"/>
      <c r="AN3518" s="61"/>
      <c r="AO3518" s="171"/>
      <c r="AP3518" s="61"/>
      <c r="AQ3518" s="61"/>
      <c r="AR3518" s="61"/>
      <c r="AS3518" s="61"/>
      <c r="AT3518" s="61"/>
      <c r="AU3518" s="61"/>
      <c r="AV3518" s="61"/>
      <c r="AW3518" s="61"/>
      <c r="AX3518" s="61"/>
      <c r="AY3518" s="61"/>
      <c r="AZ3518" s="61"/>
      <c r="BA3518" s="61"/>
    </row>
    <row r="3519" spans="39:53" x14ac:dyDescent="0.2">
      <c r="AM3519" s="61"/>
      <c r="AN3519" s="61"/>
      <c r="AO3519" s="171"/>
      <c r="AP3519" s="61"/>
      <c r="AQ3519" s="61"/>
      <c r="AR3519" s="61"/>
      <c r="AS3519" s="61"/>
      <c r="AT3519" s="61"/>
      <c r="AU3519" s="61"/>
      <c r="AV3519" s="61"/>
      <c r="AW3519" s="61"/>
      <c r="AX3519" s="61"/>
      <c r="AY3519" s="61"/>
      <c r="AZ3519" s="61"/>
      <c r="BA3519" s="61"/>
    </row>
    <row r="3520" spans="39:53" x14ac:dyDescent="0.2">
      <c r="AM3520" s="61"/>
      <c r="AN3520" s="61"/>
      <c r="AO3520" s="171"/>
      <c r="AP3520" s="61"/>
      <c r="AQ3520" s="61"/>
      <c r="AR3520" s="61"/>
      <c r="AS3520" s="61"/>
      <c r="AT3520" s="61"/>
      <c r="AU3520" s="61"/>
      <c r="AV3520" s="61"/>
      <c r="AW3520" s="61"/>
      <c r="AX3520" s="61"/>
      <c r="AY3520" s="61"/>
      <c r="AZ3520" s="61"/>
      <c r="BA3520" s="61"/>
    </row>
    <row r="3521" spans="39:53" x14ac:dyDescent="0.2">
      <c r="AM3521" s="61"/>
      <c r="AN3521" s="61"/>
      <c r="AO3521" s="171"/>
      <c r="AP3521" s="61"/>
      <c r="AQ3521" s="61"/>
      <c r="AR3521" s="61"/>
      <c r="AS3521" s="61"/>
      <c r="AT3521" s="61"/>
      <c r="AU3521" s="61"/>
      <c r="AV3521" s="61"/>
      <c r="AW3521" s="61"/>
      <c r="AX3521" s="61"/>
      <c r="AY3521" s="61"/>
      <c r="AZ3521" s="61"/>
      <c r="BA3521" s="61"/>
    </row>
    <row r="3522" spans="39:53" x14ac:dyDescent="0.2">
      <c r="AM3522" s="61"/>
      <c r="AN3522" s="61"/>
      <c r="AO3522" s="171"/>
      <c r="AP3522" s="61"/>
      <c r="AQ3522" s="61"/>
      <c r="AR3522" s="61"/>
      <c r="AS3522" s="61"/>
      <c r="AT3522" s="61"/>
      <c r="AU3522" s="61"/>
      <c r="AV3522" s="61"/>
      <c r="AW3522" s="61"/>
      <c r="AX3522" s="61"/>
      <c r="AY3522" s="61"/>
      <c r="AZ3522" s="61"/>
      <c r="BA3522" s="61"/>
    </row>
    <row r="3523" spans="39:53" x14ac:dyDescent="0.2">
      <c r="AM3523" s="61"/>
      <c r="AN3523" s="61"/>
      <c r="AO3523" s="171"/>
      <c r="AP3523" s="61"/>
      <c r="AQ3523" s="61"/>
      <c r="AR3523" s="61"/>
      <c r="AS3523" s="61"/>
      <c r="AT3523" s="61"/>
      <c r="AU3523" s="61"/>
      <c r="AV3523" s="61"/>
      <c r="AW3523" s="61"/>
      <c r="AX3523" s="61"/>
      <c r="AY3523" s="61"/>
      <c r="AZ3523" s="61"/>
      <c r="BA3523" s="61"/>
    </row>
    <row r="3524" spans="39:53" x14ac:dyDescent="0.2">
      <c r="AM3524" s="61"/>
      <c r="AN3524" s="61"/>
      <c r="AO3524" s="171"/>
      <c r="AP3524" s="61"/>
      <c r="AQ3524" s="61"/>
      <c r="AR3524" s="61"/>
      <c r="AS3524" s="61"/>
      <c r="AT3524" s="61"/>
      <c r="AU3524" s="61"/>
      <c r="AV3524" s="61"/>
      <c r="AW3524" s="61"/>
      <c r="AX3524" s="61"/>
      <c r="AY3524" s="61"/>
      <c r="AZ3524" s="61"/>
      <c r="BA3524" s="61"/>
    </row>
    <row r="3525" spans="39:53" x14ac:dyDescent="0.2">
      <c r="AM3525" s="61"/>
      <c r="AN3525" s="61"/>
      <c r="AO3525" s="171"/>
      <c r="AP3525" s="61"/>
      <c r="AQ3525" s="61"/>
      <c r="AR3525" s="61"/>
      <c r="AS3525" s="61"/>
      <c r="AT3525" s="61"/>
      <c r="AU3525" s="61"/>
      <c r="AV3525" s="61"/>
      <c r="AW3525" s="61"/>
      <c r="AX3525" s="61"/>
      <c r="AY3525" s="61"/>
      <c r="AZ3525" s="61"/>
      <c r="BA3525" s="61"/>
    </row>
    <row r="3526" spans="39:53" x14ac:dyDescent="0.2">
      <c r="AM3526" s="61"/>
      <c r="AN3526" s="61"/>
      <c r="AO3526" s="171"/>
      <c r="AP3526" s="61"/>
      <c r="AQ3526" s="61"/>
      <c r="AR3526" s="61"/>
      <c r="AS3526" s="61"/>
      <c r="AT3526" s="61"/>
      <c r="AU3526" s="61"/>
      <c r="AV3526" s="61"/>
      <c r="AW3526" s="61"/>
      <c r="AX3526" s="61"/>
      <c r="AY3526" s="61"/>
      <c r="AZ3526" s="61"/>
      <c r="BA3526" s="61"/>
    </row>
    <row r="3527" spans="39:53" x14ac:dyDescent="0.2">
      <c r="AM3527" s="61"/>
      <c r="AN3527" s="61"/>
      <c r="AO3527" s="171"/>
      <c r="AP3527" s="61"/>
      <c r="AQ3527" s="61"/>
      <c r="AR3527" s="61"/>
      <c r="AS3527" s="61"/>
      <c r="AT3527" s="61"/>
      <c r="AU3527" s="61"/>
      <c r="AV3527" s="61"/>
      <c r="AW3527" s="61"/>
      <c r="AX3527" s="61"/>
      <c r="AY3527" s="61"/>
      <c r="AZ3527" s="61"/>
      <c r="BA3527" s="61"/>
    </row>
    <row r="3528" spans="39:53" x14ac:dyDescent="0.2">
      <c r="AM3528" s="61"/>
      <c r="AN3528" s="61"/>
      <c r="AO3528" s="171"/>
      <c r="AP3528" s="61"/>
      <c r="AQ3528" s="61"/>
      <c r="AR3528" s="61"/>
      <c r="AS3528" s="61"/>
      <c r="AT3528" s="61"/>
      <c r="AU3528" s="61"/>
      <c r="AV3528" s="61"/>
      <c r="AW3528" s="61"/>
      <c r="AX3528" s="61"/>
      <c r="AY3528" s="61"/>
      <c r="AZ3528" s="61"/>
      <c r="BA3528" s="61"/>
    </row>
    <row r="3529" spans="39:53" x14ac:dyDescent="0.2">
      <c r="AM3529" s="61"/>
      <c r="AN3529" s="61"/>
      <c r="AO3529" s="171"/>
      <c r="AP3529" s="61"/>
      <c r="AQ3529" s="61"/>
      <c r="AR3529" s="61"/>
      <c r="AS3529" s="61"/>
      <c r="AT3529" s="61"/>
      <c r="AU3529" s="61"/>
      <c r="AV3529" s="61"/>
      <c r="AW3529" s="61"/>
      <c r="AX3529" s="61"/>
      <c r="AY3529" s="61"/>
      <c r="AZ3529" s="61"/>
      <c r="BA3529" s="61"/>
    </row>
    <row r="3530" spans="39:53" x14ac:dyDescent="0.2">
      <c r="AM3530" s="61"/>
      <c r="AN3530" s="61"/>
      <c r="AO3530" s="171"/>
      <c r="AP3530" s="61"/>
      <c r="AQ3530" s="61"/>
      <c r="AR3530" s="61"/>
      <c r="AS3530" s="61"/>
      <c r="AT3530" s="61"/>
      <c r="AU3530" s="61"/>
      <c r="AV3530" s="61"/>
      <c r="AW3530" s="61"/>
      <c r="AX3530" s="61"/>
      <c r="AY3530" s="61"/>
      <c r="AZ3530" s="61"/>
      <c r="BA3530" s="61"/>
    </row>
    <row r="3531" spans="39:53" x14ac:dyDescent="0.2">
      <c r="AM3531" s="61"/>
      <c r="AN3531" s="61"/>
      <c r="AO3531" s="171"/>
      <c r="AP3531" s="61"/>
      <c r="AQ3531" s="61"/>
      <c r="AR3531" s="61"/>
      <c r="AS3531" s="61"/>
      <c r="AT3531" s="61"/>
      <c r="AU3531" s="61"/>
      <c r="AV3531" s="61"/>
      <c r="AW3531" s="61"/>
      <c r="AX3531" s="61"/>
      <c r="AY3531" s="61"/>
      <c r="AZ3531" s="61"/>
      <c r="BA3531" s="61"/>
    </row>
    <row r="3532" spans="39:53" x14ac:dyDescent="0.2">
      <c r="AM3532" s="61"/>
      <c r="AN3532" s="61"/>
      <c r="AO3532" s="171"/>
      <c r="AP3532" s="61"/>
      <c r="AQ3532" s="61"/>
      <c r="AR3532" s="61"/>
      <c r="AS3532" s="61"/>
      <c r="AT3532" s="61"/>
      <c r="AU3532" s="61"/>
      <c r="AV3532" s="61"/>
      <c r="AW3532" s="61"/>
      <c r="AX3532" s="61"/>
      <c r="AY3532" s="61"/>
      <c r="AZ3532" s="61"/>
      <c r="BA3532" s="61"/>
    </row>
    <row r="3533" spans="39:53" x14ac:dyDescent="0.2">
      <c r="AM3533" s="61"/>
      <c r="AN3533" s="61"/>
      <c r="AO3533" s="171"/>
      <c r="AP3533" s="61"/>
      <c r="AQ3533" s="61"/>
      <c r="AR3533" s="61"/>
      <c r="AS3533" s="61"/>
      <c r="AT3533" s="61"/>
      <c r="AU3533" s="61"/>
      <c r="AV3533" s="61"/>
      <c r="AW3533" s="61"/>
      <c r="AX3533" s="61"/>
      <c r="AY3533" s="61"/>
      <c r="AZ3533" s="61"/>
      <c r="BA3533" s="61"/>
    </row>
    <row r="3534" spans="39:53" x14ac:dyDescent="0.2">
      <c r="AM3534" s="61"/>
      <c r="AN3534" s="61"/>
      <c r="AO3534" s="171"/>
      <c r="AP3534" s="61"/>
      <c r="AQ3534" s="61"/>
      <c r="AR3534" s="61"/>
      <c r="AS3534" s="61"/>
      <c r="AT3534" s="61"/>
      <c r="AU3534" s="61"/>
      <c r="AV3534" s="61"/>
      <c r="AW3534" s="61"/>
      <c r="AX3534" s="61"/>
      <c r="AY3534" s="61"/>
      <c r="AZ3534" s="61"/>
      <c r="BA3534" s="61"/>
    </row>
    <row r="3535" spans="39:53" x14ac:dyDescent="0.2">
      <c r="AM3535" s="61"/>
      <c r="AN3535" s="61"/>
      <c r="AO3535" s="171"/>
      <c r="AP3535" s="61"/>
      <c r="AQ3535" s="61"/>
      <c r="AR3535" s="61"/>
      <c r="AS3535" s="61"/>
      <c r="AT3535" s="61"/>
      <c r="AU3535" s="61"/>
      <c r="AV3535" s="61"/>
      <c r="AW3535" s="61"/>
      <c r="AX3535" s="61"/>
      <c r="AY3535" s="61"/>
      <c r="AZ3535" s="61"/>
      <c r="BA3535" s="61"/>
    </row>
    <row r="3536" spans="39:53" x14ac:dyDescent="0.2">
      <c r="AM3536" s="61"/>
      <c r="AN3536" s="61"/>
      <c r="AO3536" s="171"/>
      <c r="AP3536" s="61"/>
      <c r="AQ3536" s="61"/>
      <c r="AR3536" s="61"/>
      <c r="AS3536" s="61"/>
      <c r="AT3536" s="61"/>
      <c r="AU3536" s="61"/>
      <c r="AV3536" s="61"/>
      <c r="AW3536" s="61"/>
      <c r="AX3536" s="61"/>
      <c r="AY3536" s="61"/>
      <c r="AZ3536" s="61"/>
      <c r="BA3536" s="61"/>
    </row>
    <row r="3537" spans="39:53" x14ac:dyDescent="0.2">
      <c r="AM3537" s="61"/>
      <c r="AN3537" s="61"/>
      <c r="AO3537" s="171"/>
      <c r="AP3537" s="61"/>
      <c r="AQ3537" s="61"/>
      <c r="AR3537" s="61"/>
      <c r="AS3537" s="61"/>
      <c r="AT3537" s="61"/>
      <c r="AU3537" s="61"/>
      <c r="AV3537" s="61"/>
      <c r="AW3537" s="61"/>
      <c r="AX3537" s="61"/>
      <c r="AY3537" s="61"/>
      <c r="AZ3537" s="61"/>
      <c r="BA3537" s="61"/>
    </row>
    <row r="3538" spans="39:53" x14ac:dyDescent="0.2">
      <c r="AM3538" s="61"/>
      <c r="AN3538" s="61"/>
      <c r="AO3538" s="171"/>
      <c r="AP3538" s="61"/>
      <c r="AQ3538" s="61"/>
      <c r="AR3538" s="61"/>
      <c r="AS3538" s="61"/>
      <c r="AT3538" s="61"/>
      <c r="AU3538" s="61"/>
      <c r="AV3538" s="61"/>
      <c r="AW3538" s="61"/>
      <c r="AX3538" s="61"/>
      <c r="AY3538" s="61"/>
      <c r="AZ3538" s="61"/>
      <c r="BA3538" s="61"/>
    </row>
    <row r="3539" spans="39:53" x14ac:dyDescent="0.2">
      <c r="AM3539" s="61"/>
      <c r="AN3539" s="61"/>
      <c r="AO3539" s="171"/>
      <c r="AP3539" s="61"/>
      <c r="AQ3539" s="61"/>
      <c r="AR3539" s="61"/>
      <c r="AS3539" s="61"/>
      <c r="AT3539" s="61"/>
      <c r="AU3539" s="61"/>
      <c r="AV3539" s="61"/>
      <c r="AW3539" s="61"/>
      <c r="AX3539" s="61"/>
      <c r="AY3539" s="61"/>
      <c r="AZ3539" s="61"/>
      <c r="BA3539" s="61"/>
    </row>
    <row r="3540" spans="39:53" x14ac:dyDescent="0.2">
      <c r="AM3540" s="61"/>
      <c r="AN3540" s="61"/>
      <c r="AO3540" s="171"/>
      <c r="AP3540" s="61"/>
      <c r="AQ3540" s="61"/>
      <c r="AR3540" s="61"/>
      <c r="AS3540" s="61"/>
      <c r="AT3540" s="61"/>
      <c r="AU3540" s="61"/>
      <c r="AV3540" s="61"/>
      <c r="AW3540" s="61"/>
      <c r="AX3540" s="61"/>
      <c r="AY3540" s="61"/>
      <c r="AZ3540" s="61"/>
      <c r="BA3540" s="61"/>
    </row>
    <row r="3541" spans="39:53" x14ac:dyDescent="0.2">
      <c r="AM3541" s="61"/>
      <c r="AN3541" s="61"/>
      <c r="AO3541" s="171"/>
      <c r="AP3541" s="61"/>
      <c r="AQ3541" s="61"/>
      <c r="AR3541" s="61"/>
      <c r="AS3541" s="61"/>
      <c r="AT3541" s="61"/>
      <c r="AU3541" s="61"/>
      <c r="AV3541" s="61"/>
      <c r="AW3541" s="61"/>
      <c r="AX3541" s="61"/>
      <c r="AY3541" s="61"/>
      <c r="AZ3541" s="61"/>
      <c r="BA3541" s="61"/>
    </row>
    <row r="3542" spans="39:53" x14ac:dyDescent="0.2">
      <c r="AM3542" s="61"/>
      <c r="AN3542" s="61"/>
      <c r="AO3542" s="171"/>
      <c r="AP3542" s="61"/>
      <c r="AQ3542" s="61"/>
      <c r="AR3542" s="61"/>
      <c r="AS3542" s="61"/>
      <c r="AT3542" s="61"/>
      <c r="AU3542" s="61"/>
      <c r="AV3542" s="61"/>
      <c r="AW3542" s="61"/>
      <c r="AX3542" s="61"/>
      <c r="AY3542" s="61"/>
      <c r="AZ3542" s="61"/>
      <c r="BA3542" s="61"/>
    </row>
    <row r="3543" spans="39:53" x14ac:dyDescent="0.2">
      <c r="AM3543" s="61"/>
      <c r="AN3543" s="61"/>
      <c r="AO3543" s="171"/>
      <c r="AP3543" s="61"/>
      <c r="AQ3543" s="61"/>
      <c r="AR3543" s="61"/>
      <c r="AS3543" s="61"/>
      <c r="AT3543" s="61"/>
      <c r="AU3543" s="61"/>
      <c r="AV3543" s="61"/>
      <c r="AW3543" s="61"/>
      <c r="AX3543" s="61"/>
      <c r="AY3543" s="61"/>
      <c r="AZ3543" s="61"/>
      <c r="BA3543" s="61"/>
    </row>
    <row r="3544" spans="39:53" x14ac:dyDescent="0.2">
      <c r="AM3544" s="61"/>
      <c r="AN3544" s="61"/>
      <c r="AO3544" s="171"/>
      <c r="AP3544" s="61"/>
      <c r="AQ3544" s="61"/>
      <c r="AR3544" s="61"/>
      <c r="AS3544" s="61"/>
      <c r="AT3544" s="61"/>
      <c r="AU3544" s="61"/>
      <c r="AV3544" s="61"/>
      <c r="AW3544" s="61"/>
      <c r="AX3544" s="61"/>
      <c r="AY3544" s="61"/>
      <c r="AZ3544" s="61"/>
      <c r="BA3544" s="61"/>
    </row>
    <row r="3545" spans="39:53" x14ac:dyDescent="0.2">
      <c r="AM3545" s="61"/>
      <c r="AN3545" s="61"/>
      <c r="AO3545" s="171"/>
      <c r="AP3545" s="61"/>
      <c r="AQ3545" s="61"/>
      <c r="AR3545" s="61"/>
      <c r="AS3545" s="61"/>
      <c r="AT3545" s="61"/>
      <c r="AU3545" s="61"/>
      <c r="AV3545" s="61"/>
      <c r="AW3545" s="61"/>
      <c r="AX3545" s="61"/>
      <c r="AY3545" s="61"/>
      <c r="AZ3545" s="61"/>
      <c r="BA3545" s="61"/>
    </row>
    <row r="3546" spans="39:53" x14ac:dyDescent="0.2">
      <c r="AM3546" s="61"/>
      <c r="AN3546" s="61"/>
      <c r="AO3546" s="171"/>
      <c r="AP3546" s="61"/>
      <c r="AQ3546" s="61"/>
      <c r="AR3546" s="61"/>
      <c r="AS3546" s="61"/>
      <c r="AT3546" s="61"/>
      <c r="AU3546" s="61"/>
      <c r="AV3546" s="61"/>
      <c r="AW3546" s="61"/>
      <c r="AX3546" s="61"/>
      <c r="AY3546" s="61"/>
      <c r="AZ3546" s="61"/>
      <c r="BA3546" s="61"/>
    </row>
    <row r="3547" spans="39:53" x14ac:dyDescent="0.2">
      <c r="AM3547" s="61"/>
      <c r="AN3547" s="61"/>
      <c r="AO3547" s="171"/>
      <c r="AP3547" s="61"/>
      <c r="AQ3547" s="61"/>
      <c r="AR3547" s="61"/>
      <c r="AS3547" s="61"/>
      <c r="AT3547" s="61"/>
      <c r="AU3547" s="61"/>
      <c r="AV3547" s="61"/>
      <c r="AW3547" s="61"/>
      <c r="AX3547" s="61"/>
      <c r="AY3547" s="61"/>
      <c r="AZ3547" s="61"/>
      <c r="BA3547" s="61"/>
    </row>
    <row r="3548" spans="39:53" x14ac:dyDescent="0.2">
      <c r="AM3548" s="61"/>
      <c r="AN3548" s="61"/>
      <c r="AO3548" s="171"/>
      <c r="AP3548" s="61"/>
      <c r="AQ3548" s="61"/>
      <c r="AR3548" s="61"/>
      <c r="AS3548" s="61"/>
      <c r="AT3548" s="61"/>
      <c r="AU3548" s="61"/>
      <c r="AV3548" s="61"/>
      <c r="AW3548" s="61"/>
      <c r="AX3548" s="61"/>
      <c r="AY3548" s="61"/>
      <c r="AZ3548" s="61"/>
      <c r="BA3548" s="61"/>
    </row>
    <row r="3549" spans="39:53" x14ac:dyDescent="0.2">
      <c r="AM3549" s="61"/>
      <c r="AN3549" s="61"/>
      <c r="AO3549" s="171"/>
      <c r="AP3549" s="61"/>
      <c r="AQ3549" s="61"/>
      <c r="AR3549" s="61"/>
      <c r="AS3549" s="61"/>
      <c r="AT3549" s="61"/>
      <c r="AU3549" s="61"/>
      <c r="AV3549" s="61"/>
      <c r="AW3549" s="61"/>
      <c r="AX3549" s="61"/>
      <c r="AY3549" s="61"/>
      <c r="AZ3549" s="61"/>
      <c r="BA3549" s="61"/>
    </row>
    <row r="3550" spans="39:53" x14ac:dyDescent="0.2">
      <c r="AM3550" s="61"/>
      <c r="AN3550" s="61"/>
      <c r="AO3550" s="171"/>
      <c r="AP3550" s="61"/>
      <c r="AQ3550" s="61"/>
      <c r="AR3550" s="61"/>
      <c r="AS3550" s="61"/>
      <c r="AT3550" s="61"/>
      <c r="AU3550" s="61"/>
      <c r="AV3550" s="61"/>
      <c r="AW3550" s="61"/>
      <c r="AX3550" s="61"/>
      <c r="AY3550" s="61"/>
      <c r="AZ3550" s="61"/>
      <c r="BA3550" s="61"/>
    </row>
    <row r="3551" spans="39:53" x14ac:dyDescent="0.2">
      <c r="AM3551" s="61"/>
      <c r="AN3551" s="61"/>
      <c r="AO3551" s="171"/>
      <c r="AP3551" s="61"/>
      <c r="AQ3551" s="61"/>
      <c r="AR3551" s="61"/>
      <c r="AS3551" s="61"/>
      <c r="AT3551" s="61"/>
      <c r="AU3551" s="61"/>
      <c r="AV3551" s="61"/>
      <c r="AW3551" s="61"/>
      <c r="AX3551" s="61"/>
      <c r="AY3551" s="61"/>
      <c r="AZ3551" s="61"/>
      <c r="BA3551" s="61"/>
    </row>
    <row r="3552" spans="39:53" x14ac:dyDescent="0.2">
      <c r="AM3552" s="61"/>
      <c r="AN3552" s="61"/>
      <c r="AO3552" s="171"/>
      <c r="AP3552" s="61"/>
      <c r="AQ3552" s="61"/>
      <c r="AR3552" s="61"/>
      <c r="AS3552" s="61"/>
      <c r="AT3552" s="61"/>
      <c r="AU3552" s="61"/>
      <c r="AV3552" s="61"/>
      <c r="AW3552" s="61"/>
      <c r="AX3552" s="61"/>
      <c r="AY3552" s="61"/>
      <c r="AZ3552" s="61"/>
      <c r="BA3552" s="61"/>
    </row>
    <row r="3553" spans="39:53" x14ac:dyDescent="0.2">
      <c r="AM3553" s="61"/>
      <c r="AN3553" s="61"/>
      <c r="AO3553" s="171"/>
      <c r="AP3553" s="61"/>
      <c r="AQ3553" s="61"/>
      <c r="AR3553" s="61"/>
      <c r="AS3553" s="61"/>
      <c r="AT3553" s="61"/>
      <c r="AU3553" s="61"/>
      <c r="AV3553" s="61"/>
      <c r="AW3553" s="61"/>
      <c r="AX3553" s="61"/>
      <c r="AY3553" s="61"/>
      <c r="AZ3553" s="61"/>
      <c r="BA3553" s="61"/>
    </row>
    <row r="3554" spans="39:53" x14ac:dyDescent="0.2">
      <c r="AM3554" s="61"/>
      <c r="AN3554" s="61"/>
      <c r="AO3554" s="171"/>
      <c r="AP3554" s="61"/>
      <c r="AQ3554" s="61"/>
      <c r="AR3554" s="61"/>
      <c r="AS3554" s="61"/>
      <c r="AT3554" s="61"/>
      <c r="AU3554" s="61"/>
      <c r="AV3554" s="61"/>
      <c r="AW3554" s="61"/>
      <c r="AX3554" s="61"/>
      <c r="AY3554" s="61"/>
      <c r="AZ3554" s="61"/>
      <c r="BA3554" s="61"/>
    </row>
    <row r="3555" spans="39:53" x14ac:dyDescent="0.2">
      <c r="AM3555" s="61"/>
      <c r="AN3555" s="61"/>
      <c r="AO3555" s="171"/>
      <c r="AP3555" s="61"/>
      <c r="AQ3555" s="61"/>
      <c r="AR3555" s="61"/>
      <c r="AS3555" s="61"/>
      <c r="AT3555" s="61"/>
      <c r="AU3555" s="61"/>
      <c r="AV3555" s="61"/>
      <c r="AW3555" s="61"/>
      <c r="AX3555" s="61"/>
      <c r="AY3555" s="61"/>
      <c r="AZ3555" s="61"/>
      <c r="BA3555" s="61"/>
    </row>
    <row r="3556" spans="39:53" x14ac:dyDescent="0.2">
      <c r="AM3556" s="61"/>
      <c r="AN3556" s="61"/>
      <c r="AO3556" s="171"/>
      <c r="AP3556" s="61"/>
      <c r="AQ3556" s="61"/>
      <c r="AR3556" s="61"/>
      <c r="AS3556" s="61"/>
      <c r="AT3556" s="61"/>
      <c r="AU3556" s="61"/>
      <c r="AV3556" s="61"/>
      <c r="AW3556" s="61"/>
      <c r="AX3556" s="61"/>
      <c r="AY3556" s="61"/>
      <c r="AZ3556" s="61"/>
      <c r="BA3556" s="61"/>
    </row>
    <row r="3557" spans="39:53" x14ac:dyDescent="0.2">
      <c r="AM3557" s="61"/>
      <c r="AN3557" s="61"/>
      <c r="AO3557" s="171"/>
      <c r="AP3557" s="61"/>
      <c r="AQ3557" s="61"/>
      <c r="AR3557" s="61"/>
      <c r="AS3557" s="61"/>
      <c r="AT3557" s="61"/>
      <c r="AU3557" s="61"/>
      <c r="AV3557" s="61"/>
      <c r="AW3557" s="61"/>
      <c r="AX3557" s="61"/>
      <c r="AY3557" s="61"/>
      <c r="AZ3557" s="61"/>
      <c r="BA3557" s="61"/>
    </row>
    <row r="3558" spans="39:53" x14ac:dyDescent="0.2">
      <c r="AM3558" s="61"/>
      <c r="AN3558" s="61"/>
      <c r="AO3558" s="171"/>
      <c r="AP3558" s="61"/>
      <c r="AQ3558" s="61"/>
      <c r="AR3558" s="61"/>
      <c r="AS3558" s="61"/>
      <c r="AT3558" s="61"/>
      <c r="AU3558" s="61"/>
      <c r="AV3558" s="61"/>
      <c r="AW3558" s="61"/>
      <c r="AX3558" s="61"/>
      <c r="AY3558" s="61"/>
      <c r="AZ3558" s="61"/>
      <c r="BA3558" s="61"/>
    </row>
    <row r="3559" spans="39:53" x14ac:dyDescent="0.2">
      <c r="AM3559" s="61"/>
      <c r="AN3559" s="61"/>
      <c r="AO3559" s="171"/>
      <c r="AP3559" s="61"/>
      <c r="AQ3559" s="61"/>
      <c r="AR3559" s="61"/>
      <c r="AS3559" s="61"/>
      <c r="AT3559" s="61"/>
      <c r="AU3559" s="61"/>
      <c r="AV3559" s="61"/>
      <c r="AW3559" s="61"/>
      <c r="AX3559" s="61"/>
      <c r="AY3559" s="61"/>
      <c r="AZ3559" s="61"/>
      <c r="BA3559" s="61"/>
    </row>
    <row r="3560" spans="39:53" x14ac:dyDescent="0.2">
      <c r="AM3560" s="61"/>
      <c r="AN3560" s="61"/>
      <c r="AO3560" s="171"/>
      <c r="AP3560" s="61"/>
      <c r="AQ3560" s="61"/>
      <c r="AR3560" s="61"/>
      <c r="AS3560" s="61"/>
      <c r="AT3560" s="61"/>
      <c r="AU3560" s="61"/>
      <c r="AV3560" s="61"/>
      <c r="AW3560" s="61"/>
      <c r="AX3560" s="61"/>
      <c r="AY3560" s="61"/>
      <c r="AZ3560" s="61"/>
      <c r="BA3560" s="61"/>
    </row>
    <row r="3561" spans="39:53" x14ac:dyDescent="0.2">
      <c r="AM3561" s="61"/>
      <c r="AN3561" s="61"/>
      <c r="AO3561" s="171"/>
      <c r="AP3561" s="61"/>
      <c r="AQ3561" s="61"/>
      <c r="AR3561" s="61"/>
      <c r="AS3561" s="61"/>
      <c r="AT3561" s="61"/>
      <c r="AU3561" s="61"/>
      <c r="AV3561" s="61"/>
      <c r="AW3561" s="61"/>
      <c r="AX3561" s="61"/>
      <c r="AY3561" s="61"/>
      <c r="AZ3561" s="61"/>
      <c r="BA3561" s="61"/>
    </row>
    <row r="3562" spans="39:53" x14ac:dyDescent="0.2">
      <c r="AM3562" s="61"/>
      <c r="AN3562" s="61"/>
      <c r="AO3562" s="171"/>
      <c r="AP3562" s="61"/>
      <c r="AQ3562" s="61"/>
      <c r="AR3562" s="61"/>
      <c r="AS3562" s="61"/>
      <c r="AT3562" s="61"/>
      <c r="AU3562" s="61"/>
      <c r="AV3562" s="61"/>
      <c r="AW3562" s="61"/>
      <c r="AX3562" s="61"/>
      <c r="AY3562" s="61"/>
      <c r="AZ3562" s="61"/>
      <c r="BA3562" s="61"/>
    </row>
    <row r="3563" spans="39:53" x14ac:dyDescent="0.2">
      <c r="AM3563" s="61"/>
      <c r="AN3563" s="61"/>
      <c r="AO3563" s="171"/>
      <c r="AP3563" s="61"/>
      <c r="AQ3563" s="61"/>
      <c r="AR3563" s="61"/>
      <c r="AS3563" s="61"/>
      <c r="AT3563" s="61"/>
      <c r="AU3563" s="61"/>
      <c r="AV3563" s="61"/>
      <c r="AW3563" s="61"/>
      <c r="AX3563" s="61"/>
      <c r="AY3563" s="61"/>
      <c r="AZ3563" s="61"/>
      <c r="BA3563" s="61"/>
    </row>
    <row r="3564" spans="39:53" x14ac:dyDescent="0.2">
      <c r="AM3564" s="61"/>
      <c r="AN3564" s="61"/>
      <c r="AO3564" s="171"/>
      <c r="AP3564" s="61"/>
      <c r="AQ3564" s="61"/>
      <c r="AR3564" s="61"/>
      <c r="AS3564" s="61"/>
      <c r="AT3564" s="61"/>
      <c r="AU3564" s="61"/>
      <c r="AV3564" s="61"/>
      <c r="AW3564" s="61"/>
      <c r="AX3564" s="61"/>
      <c r="AY3564" s="61"/>
      <c r="AZ3564" s="61"/>
      <c r="BA3564" s="61"/>
    </row>
    <row r="3565" spans="39:53" x14ac:dyDescent="0.2">
      <c r="AM3565" s="61"/>
      <c r="AN3565" s="61"/>
      <c r="AO3565" s="171"/>
      <c r="AP3565" s="61"/>
      <c r="AQ3565" s="61"/>
      <c r="AR3565" s="61"/>
      <c r="AS3565" s="61"/>
      <c r="AT3565" s="61"/>
      <c r="AU3565" s="61"/>
      <c r="AV3565" s="61"/>
      <c r="AW3565" s="61"/>
      <c r="AX3565" s="61"/>
      <c r="AY3565" s="61"/>
      <c r="AZ3565" s="61"/>
      <c r="BA3565" s="61"/>
    </row>
    <row r="3566" spans="39:53" x14ac:dyDescent="0.2">
      <c r="AM3566" s="61"/>
      <c r="AN3566" s="61"/>
      <c r="AO3566" s="171"/>
      <c r="AP3566" s="61"/>
      <c r="AQ3566" s="61"/>
      <c r="AR3566" s="61"/>
      <c r="AS3566" s="61"/>
      <c r="AT3566" s="61"/>
      <c r="AU3566" s="61"/>
      <c r="AV3566" s="61"/>
      <c r="AW3566" s="61"/>
      <c r="AX3566" s="61"/>
      <c r="AY3566" s="61"/>
      <c r="AZ3566" s="61"/>
      <c r="BA3566" s="61"/>
    </row>
    <row r="3567" spans="39:53" x14ac:dyDescent="0.2">
      <c r="AM3567" s="61"/>
      <c r="AN3567" s="61"/>
      <c r="AO3567" s="171"/>
      <c r="AP3567" s="61"/>
      <c r="AQ3567" s="61"/>
      <c r="AR3567" s="61"/>
      <c r="AS3567" s="61"/>
      <c r="AT3567" s="61"/>
      <c r="AU3567" s="61"/>
      <c r="AV3567" s="61"/>
      <c r="AW3567" s="61"/>
      <c r="AX3567" s="61"/>
      <c r="AY3567" s="61"/>
      <c r="AZ3567" s="61"/>
      <c r="BA3567" s="61"/>
    </row>
    <row r="3568" spans="39:53" x14ac:dyDescent="0.2">
      <c r="AM3568" s="61"/>
      <c r="AN3568" s="61"/>
      <c r="AO3568" s="171"/>
      <c r="AP3568" s="61"/>
      <c r="AQ3568" s="61"/>
      <c r="AR3568" s="61"/>
      <c r="AS3568" s="61"/>
      <c r="AT3568" s="61"/>
      <c r="AU3568" s="61"/>
      <c r="AV3568" s="61"/>
      <c r="AW3568" s="61"/>
      <c r="AX3568" s="61"/>
      <c r="AY3568" s="61"/>
      <c r="AZ3568" s="61"/>
      <c r="BA3568" s="61"/>
    </row>
    <row r="3569" spans="39:53" x14ac:dyDescent="0.2">
      <c r="AM3569" s="61"/>
      <c r="AN3569" s="61"/>
      <c r="AO3569" s="171"/>
      <c r="AP3569" s="61"/>
      <c r="AQ3569" s="61"/>
      <c r="AR3569" s="61"/>
      <c r="AS3569" s="61"/>
      <c r="AT3569" s="61"/>
      <c r="AU3569" s="61"/>
      <c r="AV3569" s="61"/>
      <c r="AW3569" s="61"/>
      <c r="AX3569" s="61"/>
      <c r="AY3569" s="61"/>
      <c r="AZ3569" s="61"/>
      <c r="BA3569" s="61"/>
    </row>
    <row r="3570" spans="39:53" x14ac:dyDescent="0.2">
      <c r="AM3570" s="61"/>
      <c r="AN3570" s="61"/>
      <c r="AO3570" s="171"/>
      <c r="AP3570" s="61"/>
      <c r="AQ3570" s="61"/>
      <c r="AR3570" s="61"/>
      <c r="AS3570" s="61"/>
      <c r="AT3570" s="61"/>
      <c r="AU3570" s="61"/>
      <c r="AV3570" s="61"/>
      <c r="AW3570" s="61"/>
      <c r="AX3570" s="61"/>
      <c r="AY3570" s="61"/>
      <c r="AZ3570" s="61"/>
      <c r="BA3570" s="61"/>
    </row>
    <row r="3571" spans="39:53" x14ac:dyDescent="0.2">
      <c r="AM3571" s="61"/>
      <c r="AN3571" s="61"/>
      <c r="AO3571" s="171"/>
      <c r="AP3571" s="61"/>
      <c r="AQ3571" s="61"/>
      <c r="AR3571" s="61"/>
      <c r="AS3571" s="61"/>
      <c r="AT3571" s="61"/>
      <c r="AU3571" s="61"/>
      <c r="AV3571" s="61"/>
      <c r="AW3571" s="61"/>
      <c r="AX3571" s="61"/>
      <c r="AY3571" s="61"/>
      <c r="AZ3571" s="61"/>
      <c r="BA3571" s="61"/>
    </row>
    <row r="3572" spans="39:53" x14ac:dyDescent="0.2">
      <c r="AM3572" s="61"/>
      <c r="AN3572" s="61"/>
      <c r="AO3572" s="171"/>
      <c r="AP3572" s="61"/>
      <c r="AQ3572" s="61"/>
      <c r="AR3572" s="61"/>
      <c r="AS3572" s="61"/>
      <c r="AT3572" s="61"/>
      <c r="AU3572" s="61"/>
      <c r="AV3572" s="61"/>
      <c r="AW3572" s="61"/>
      <c r="AX3572" s="61"/>
      <c r="AY3572" s="61"/>
      <c r="AZ3572" s="61"/>
      <c r="BA3572" s="61"/>
    </row>
    <row r="3573" spans="39:53" x14ac:dyDescent="0.2">
      <c r="AM3573" s="61"/>
      <c r="AN3573" s="61"/>
      <c r="AO3573" s="171"/>
      <c r="AP3573" s="61"/>
      <c r="AQ3573" s="61"/>
      <c r="AR3573" s="61"/>
      <c r="AS3573" s="61"/>
      <c r="AT3573" s="61"/>
      <c r="AU3573" s="61"/>
      <c r="AV3573" s="61"/>
      <c r="AW3573" s="61"/>
      <c r="AX3573" s="61"/>
      <c r="AY3573" s="61"/>
      <c r="AZ3573" s="61"/>
      <c r="BA3573" s="61"/>
    </row>
    <row r="3574" spans="39:53" x14ac:dyDescent="0.2">
      <c r="AM3574" s="61"/>
      <c r="AN3574" s="61"/>
      <c r="AO3574" s="171"/>
      <c r="AP3574" s="61"/>
      <c r="AQ3574" s="61"/>
      <c r="AR3574" s="61"/>
      <c r="AS3574" s="61"/>
      <c r="AT3574" s="61"/>
      <c r="AU3574" s="61"/>
      <c r="AV3574" s="61"/>
      <c r="AW3574" s="61"/>
      <c r="AX3574" s="61"/>
      <c r="AY3574" s="61"/>
      <c r="AZ3574" s="61"/>
      <c r="BA3574" s="61"/>
    </row>
    <row r="3575" spans="39:53" x14ac:dyDescent="0.2">
      <c r="AM3575" s="61"/>
      <c r="AN3575" s="61"/>
      <c r="AO3575" s="171"/>
      <c r="AP3575" s="61"/>
      <c r="AQ3575" s="61"/>
      <c r="AR3575" s="61"/>
      <c r="AS3575" s="61"/>
      <c r="AT3575" s="61"/>
      <c r="AU3575" s="61"/>
      <c r="AV3575" s="61"/>
      <c r="AW3575" s="61"/>
      <c r="AX3575" s="61"/>
      <c r="AY3575" s="61"/>
      <c r="AZ3575" s="61"/>
      <c r="BA3575" s="61"/>
    </row>
    <row r="3576" spans="39:53" x14ac:dyDescent="0.2">
      <c r="AM3576" s="61"/>
      <c r="AN3576" s="61"/>
      <c r="AO3576" s="171"/>
      <c r="AP3576" s="61"/>
      <c r="AQ3576" s="61"/>
      <c r="AR3576" s="61"/>
      <c r="AS3576" s="61"/>
      <c r="AT3576" s="61"/>
      <c r="AU3576" s="61"/>
      <c r="AV3576" s="61"/>
      <c r="AW3576" s="61"/>
      <c r="AX3576" s="61"/>
      <c r="AY3576" s="61"/>
      <c r="AZ3576" s="61"/>
      <c r="BA3576" s="61"/>
    </row>
    <row r="3577" spans="39:53" x14ac:dyDescent="0.2">
      <c r="AM3577" s="61"/>
      <c r="AN3577" s="61"/>
      <c r="AO3577" s="171"/>
      <c r="AP3577" s="61"/>
      <c r="AQ3577" s="61"/>
      <c r="AR3577" s="61"/>
      <c r="AS3577" s="61"/>
      <c r="AT3577" s="61"/>
      <c r="AU3577" s="61"/>
      <c r="AV3577" s="61"/>
      <c r="AW3577" s="61"/>
      <c r="AX3577" s="61"/>
      <c r="AY3577" s="61"/>
      <c r="AZ3577" s="61"/>
      <c r="BA3577" s="61"/>
    </row>
    <row r="3578" spans="39:53" x14ac:dyDescent="0.2">
      <c r="AM3578" s="61"/>
      <c r="AN3578" s="61"/>
      <c r="AO3578" s="171"/>
      <c r="AP3578" s="61"/>
      <c r="AQ3578" s="61"/>
      <c r="AR3578" s="61"/>
      <c r="AS3578" s="61"/>
      <c r="AT3578" s="61"/>
      <c r="AU3578" s="61"/>
      <c r="AV3578" s="61"/>
      <c r="AW3578" s="61"/>
      <c r="AX3578" s="61"/>
      <c r="AY3578" s="61"/>
      <c r="AZ3578" s="61"/>
      <c r="BA3578" s="61"/>
    </row>
    <row r="3579" spans="39:53" x14ac:dyDescent="0.2">
      <c r="AM3579" s="61"/>
      <c r="AN3579" s="61"/>
      <c r="AO3579" s="171"/>
      <c r="AP3579" s="61"/>
      <c r="AQ3579" s="61"/>
      <c r="AR3579" s="61"/>
      <c r="AS3579" s="61"/>
      <c r="AT3579" s="61"/>
      <c r="AU3579" s="61"/>
      <c r="AV3579" s="61"/>
      <c r="AW3579" s="61"/>
      <c r="AX3579" s="61"/>
      <c r="AY3579" s="61"/>
      <c r="AZ3579" s="61"/>
      <c r="BA3579" s="61"/>
    </row>
    <row r="3580" spans="39:53" x14ac:dyDescent="0.2">
      <c r="AM3580" s="61"/>
      <c r="AN3580" s="61"/>
      <c r="AO3580" s="171"/>
      <c r="AP3580" s="61"/>
      <c r="AQ3580" s="61"/>
      <c r="AR3580" s="61"/>
      <c r="AS3580" s="61"/>
      <c r="AT3580" s="61"/>
      <c r="AU3580" s="61"/>
      <c r="AV3580" s="61"/>
      <c r="AW3580" s="61"/>
      <c r="AX3580" s="61"/>
      <c r="AY3580" s="61"/>
      <c r="AZ3580" s="61"/>
      <c r="BA3580" s="61"/>
    </row>
    <row r="3581" spans="39:53" x14ac:dyDescent="0.2">
      <c r="AM3581" s="61"/>
      <c r="AN3581" s="61"/>
      <c r="AO3581" s="171"/>
      <c r="AP3581" s="61"/>
      <c r="AQ3581" s="61"/>
      <c r="AR3581" s="61"/>
      <c r="AS3581" s="61"/>
      <c r="AT3581" s="61"/>
      <c r="AU3581" s="61"/>
      <c r="AV3581" s="61"/>
      <c r="AW3581" s="61"/>
      <c r="AX3581" s="61"/>
      <c r="AY3581" s="61"/>
      <c r="AZ3581" s="61"/>
      <c r="BA3581" s="61"/>
    </row>
    <row r="3582" spans="39:53" x14ac:dyDescent="0.2">
      <c r="AM3582" s="61"/>
      <c r="AN3582" s="61"/>
      <c r="AO3582" s="171"/>
      <c r="AP3582" s="61"/>
      <c r="AQ3582" s="61"/>
      <c r="AR3582" s="61"/>
      <c r="AS3582" s="61"/>
      <c r="AT3582" s="61"/>
      <c r="AU3582" s="61"/>
      <c r="AV3582" s="61"/>
      <c r="AW3582" s="61"/>
      <c r="AX3582" s="61"/>
      <c r="AY3582" s="61"/>
      <c r="AZ3582" s="61"/>
      <c r="BA3582" s="61"/>
    </row>
    <row r="3583" spans="39:53" x14ac:dyDescent="0.2">
      <c r="AM3583" s="61"/>
      <c r="AN3583" s="61"/>
      <c r="AO3583" s="171"/>
      <c r="AP3583" s="61"/>
      <c r="AQ3583" s="61"/>
      <c r="AR3583" s="61"/>
      <c r="AS3583" s="61"/>
      <c r="AT3583" s="61"/>
      <c r="AU3583" s="61"/>
      <c r="AV3583" s="61"/>
      <c r="AW3583" s="61"/>
      <c r="AX3583" s="61"/>
      <c r="AY3583" s="61"/>
      <c r="AZ3583" s="61"/>
      <c r="BA3583" s="61"/>
    </row>
    <row r="3584" spans="39:53" x14ac:dyDescent="0.2">
      <c r="AM3584" s="61"/>
      <c r="AN3584" s="61"/>
      <c r="AO3584" s="171"/>
      <c r="AP3584" s="61"/>
      <c r="AQ3584" s="61"/>
      <c r="AR3584" s="61"/>
      <c r="AS3584" s="61"/>
      <c r="AT3584" s="61"/>
      <c r="AU3584" s="61"/>
      <c r="AV3584" s="61"/>
      <c r="AW3584" s="61"/>
      <c r="AX3584" s="61"/>
      <c r="AY3584" s="61"/>
      <c r="AZ3584" s="61"/>
      <c r="BA3584" s="61"/>
    </row>
    <row r="3585" spans="39:53" x14ac:dyDescent="0.2">
      <c r="AM3585" s="61"/>
      <c r="AN3585" s="61"/>
      <c r="AO3585" s="171"/>
      <c r="AP3585" s="61"/>
      <c r="AQ3585" s="61"/>
      <c r="AR3585" s="61"/>
      <c r="AS3585" s="61"/>
      <c r="AT3585" s="61"/>
      <c r="AU3585" s="61"/>
      <c r="AV3585" s="61"/>
      <c r="AW3585" s="61"/>
      <c r="AX3585" s="61"/>
      <c r="AY3585" s="61"/>
      <c r="AZ3585" s="61"/>
      <c r="BA3585" s="61"/>
    </row>
    <row r="3586" spans="39:53" x14ac:dyDescent="0.2">
      <c r="AM3586" s="61"/>
      <c r="AN3586" s="61"/>
      <c r="AO3586" s="171"/>
      <c r="AP3586" s="61"/>
      <c r="AQ3586" s="61"/>
      <c r="AR3586" s="61"/>
      <c r="AS3586" s="61"/>
      <c r="AT3586" s="61"/>
      <c r="AU3586" s="61"/>
      <c r="AV3586" s="61"/>
      <c r="AW3586" s="61"/>
      <c r="AX3586" s="61"/>
      <c r="AY3586" s="61"/>
      <c r="AZ3586" s="61"/>
      <c r="BA3586" s="61"/>
    </row>
    <row r="3587" spans="39:53" x14ac:dyDescent="0.2">
      <c r="AM3587" s="61"/>
      <c r="AN3587" s="61"/>
      <c r="AO3587" s="171"/>
      <c r="AP3587" s="61"/>
      <c r="AQ3587" s="61"/>
      <c r="AR3587" s="61"/>
      <c r="AS3587" s="61"/>
      <c r="AT3587" s="61"/>
      <c r="AU3587" s="61"/>
      <c r="AV3587" s="61"/>
      <c r="AW3587" s="61"/>
      <c r="AX3587" s="61"/>
      <c r="AY3587" s="61"/>
      <c r="AZ3587" s="61"/>
      <c r="BA3587" s="61"/>
    </row>
    <row r="3588" spans="39:53" x14ac:dyDescent="0.2">
      <c r="AM3588" s="61"/>
      <c r="AN3588" s="61"/>
      <c r="AO3588" s="171"/>
      <c r="AP3588" s="61"/>
      <c r="AQ3588" s="61"/>
      <c r="AR3588" s="61"/>
      <c r="AS3588" s="61"/>
      <c r="AT3588" s="61"/>
      <c r="AU3588" s="61"/>
      <c r="AV3588" s="61"/>
      <c r="AW3588" s="61"/>
      <c r="AX3588" s="61"/>
      <c r="AY3588" s="61"/>
      <c r="AZ3588" s="61"/>
      <c r="BA3588" s="61"/>
    </row>
    <row r="3589" spans="39:53" x14ac:dyDescent="0.2">
      <c r="AM3589" s="61"/>
      <c r="AN3589" s="61"/>
      <c r="AO3589" s="171"/>
      <c r="AP3589" s="61"/>
      <c r="AQ3589" s="61"/>
      <c r="AR3589" s="61"/>
      <c r="AS3589" s="61"/>
      <c r="AT3589" s="61"/>
      <c r="AU3589" s="61"/>
      <c r="AV3589" s="61"/>
      <c r="AW3589" s="61"/>
      <c r="AX3589" s="61"/>
      <c r="AY3589" s="61"/>
      <c r="AZ3589" s="61"/>
      <c r="BA3589" s="61"/>
    </row>
    <row r="3590" spans="39:53" x14ac:dyDescent="0.2">
      <c r="AM3590" s="61"/>
      <c r="AN3590" s="61"/>
      <c r="AO3590" s="171"/>
      <c r="AP3590" s="61"/>
      <c r="AQ3590" s="61"/>
      <c r="AR3590" s="61"/>
      <c r="AS3590" s="61"/>
      <c r="AT3590" s="61"/>
      <c r="AU3590" s="61"/>
      <c r="AV3590" s="61"/>
      <c r="AW3590" s="61"/>
      <c r="AX3590" s="61"/>
      <c r="AY3590" s="61"/>
      <c r="AZ3590" s="61"/>
      <c r="BA3590" s="61"/>
    </row>
    <row r="3591" spans="39:53" x14ac:dyDescent="0.2">
      <c r="AM3591" s="61"/>
      <c r="AN3591" s="61"/>
      <c r="AO3591" s="171"/>
      <c r="AP3591" s="61"/>
      <c r="AQ3591" s="61"/>
      <c r="AR3591" s="61"/>
      <c r="AS3591" s="61"/>
      <c r="AT3591" s="61"/>
      <c r="AU3591" s="61"/>
      <c r="AV3591" s="61"/>
      <c r="AW3591" s="61"/>
      <c r="AX3591" s="61"/>
      <c r="AY3591" s="61"/>
      <c r="AZ3591" s="61"/>
      <c r="BA3591" s="61"/>
    </row>
    <row r="3592" spans="39:53" x14ac:dyDescent="0.2">
      <c r="AM3592" s="61"/>
      <c r="AN3592" s="61"/>
      <c r="AO3592" s="171"/>
      <c r="AP3592" s="61"/>
      <c r="AQ3592" s="61"/>
      <c r="AR3592" s="61"/>
      <c r="AS3592" s="61"/>
      <c r="AT3592" s="61"/>
      <c r="AU3592" s="61"/>
      <c r="AV3592" s="61"/>
      <c r="AW3592" s="61"/>
      <c r="AX3592" s="61"/>
      <c r="AY3592" s="61"/>
      <c r="AZ3592" s="61"/>
      <c r="BA3592" s="61"/>
    </row>
    <row r="3593" spans="39:53" x14ac:dyDescent="0.2">
      <c r="AM3593" s="61"/>
      <c r="AN3593" s="61"/>
      <c r="AO3593" s="171"/>
      <c r="AP3593" s="61"/>
      <c r="AQ3593" s="61"/>
      <c r="AR3593" s="61"/>
      <c r="AS3593" s="61"/>
      <c r="AT3593" s="61"/>
      <c r="AU3593" s="61"/>
      <c r="AV3593" s="61"/>
      <c r="AW3593" s="61"/>
      <c r="AX3593" s="61"/>
      <c r="AY3593" s="61"/>
      <c r="AZ3593" s="61"/>
      <c r="BA3593" s="61"/>
    </row>
    <row r="3594" spans="39:53" x14ac:dyDescent="0.2">
      <c r="AM3594" s="61"/>
      <c r="AN3594" s="61"/>
      <c r="AO3594" s="171"/>
      <c r="AP3594" s="61"/>
      <c r="AQ3594" s="61"/>
      <c r="AR3594" s="61"/>
      <c r="AS3594" s="61"/>
      <c r="AT3594" s="61"/>
      <c r="AU3594" s="61"/>
      <c r="AV3594" s="61"/>
      <c r="AW3594" s="61"/>
      <c r="AX3594" s="61"/>
      <c r="AY3594" s="61"/>
      <c r="AZ3594" s="61"/>
      <c r="BA3594" s="61"/>
    </row>
    <row r="3595" spans="39:53" x14ac:dyDescent="0.2">
      <c r="AM3595" s="61"/>
      <c r="AN3595" s="61"/>
      <c r="AO3595" s="171"/>
      <c r="AP3595" s="61"/>
      <c r="AQ3595" s="61"/>
      <c r="AR3595" s="61"/>
      <c r="AS3595" s="61"/>
      <c r="AT3595" s="61"/>
      <c r="AU3595" s="61"/>
      <c r="AV3595" s="61"/>
      <c r="AW3595" s="61"/>
      <c r="AX3595" s="61"/>
      <c r="AY3595" s="61"/>
      <c r="AZ3595" s="61"/>
      <c r="BA3595" s="61"/>
    </row>
    <row r="3596" spans="39:53" x14ac:dyDescent="0.2">
      <c r="AM3596" s="61"/>
      <c r="AN3596" s="61"/>
      <c r="AO3596" s="171"/>
      <c r="AP3596" s="61"/>
      <c r="AQ3596" s="61"/>
      <c r="AR3596" s="61"/>
      <c r="AS3596" s="61"/>
      <c r="AT3596" s="61"/>
      <c r="AU3596" s="61"/>
      <c r="AV3596" s="61"/>
      <c r="AW3596" s="61"/>
      <c r="AX3596" s="61"/>
      <c r="AY3596" s="61"/>
      <c r="AZ3596" s="61"/>
      <c r="BA3596" s="61"/>
    </row>
    <row r="3597" spans="39:53" x14ac:dyDescent="0.2">
      <c r="AM3597" s="61"/>
      <c r="AN3597" s="61"/>
      <c r="AO3597" s="171"/>
      <c r="AP3597" s="61"/>
      <c r="AQ3597" s="61"/>
      <c r="AR3597" s="61"/>
      <c r="AS3597" s="61"/>
      <c r="AT3597" s="61"/>
      <c r="AU3597" s="61"/>
      <c r="AV3597" s="61"/>
      <c r="AW3597" s="61"/>
      <c r="AX3597" s="61"/>
      <c r="AY3597" s="61"/>
      <c r="AZ3597" s="61"/>
      <c r="BA3597" s="61"/>
    </row>
    <row r="3598" spans="39:53" x14ac:dyDescent="0.2">
      <c r="AM3598" s="61"/>
      <c r="AN3598" s="61"/>
      <c r="AO3598" s="171"/>
      <c r="AP3598" s="61"/>
      <c r="AQ3598" s="61"/>
      <c r="AR3598" s="61"/>
      <c r="AS3598" s="61"/>
      <c r="AT3598" s="61"/>
      <c r="AU3598" s="61"/>
      <c r="AV3598" s="61"/>
      <c r="AW3598" s="61"/>
      <c r="AX3598" s="61"/>
      <c r="AY3598" s="61"/>
      <c r="AZ3598" s="61"/>
      <c r="BA3598" s="61"/>
    </row>
    <row r="3599" spans="39:53" x14ac:dyDescent="0.2">
      <c r="AM3599" s="61"/>
      <c r="AN3599" s="61"/>
      <c r="AO3599" s="171"/>
      <c r="AP3599" s="61"/>
      <c r="AQ3599" s="61"/>
      <c r="AR3599" s="61"/>
      <c r="AS3599" s="61"/>
      <c r="AT3599" s="61"/>
      <c r="AU3599" s="61"/>
      <c r="AV3599" s="61"/>
      <c r="AW3599" s="61"/>
      <c r="AX3599" s="61"/>
      <c r="AY3599" s="61"/>
      <c r="AZ3599" s="61"/>
      <c r="BA3599" s="61"/>
    </row>
    <row r="3600" spans="39:53" x14ac:dyDescent="0.2">
      <c r="AM3600" s="61"/>
      <c r="AN3600" s="61"/>
      <c r="AO3600" s="171"/>
      <c r="AP3600" s="61"/>
      <c r="AQ3600" s="61"/>
      <c r="AR3600" s="61"/>
      <c r="AS3600" s="61"/>
      <c r="AT3600" s="61"/>
      <c r="AU3600" s="61"/>
      <c r="AV3600" s="61"/>
      <c r="AW3600" s="61"/>
      <c r="AX3600" s="61"/>
      <c r="AY3600" s="61"/>
      <c r="AZ3600" s="61"/>
      <c r="BA3600" s="61"/>
    </row>
    <row r="3601" spans="39:53" x14ac:dyDescent="0.2">
      <c r="AM3601" s="61"/>
      <c r="AN3601" s="61"/>
      <c r="AO3601" s="171"/>
      <c r="AP3601" s="61"/>
      <c r="AQ3601" s="61"/>
      <c r="AR3601" s="61"/>
      <c r="AS3601" s="61"/>
      <c r="AT3601" s="61"/>
      <c r="AU3601" s="61"/>
      <c r="AV3601" s="61"/>
      <c r="AW3601" s="61"/>
      <c r="AX3601" s="61"/>
      <c r="AY3601" s="61"/>
      <c r="AZ3601" s="61"/>
      <c r="BA3601" s="61"/>
    </row>
    <row r="3602" spans="39:53" x14ac:dyDescent="0.2">
      <c r="AM3602" s="61"/>
      <c r="AN3602" s="61"/>
      <c r="AO3602" s="171"/>
      <c r="AP3602" s="61"/>
      <c r="AQ3602" s="61"/>
      <c r="AR3602" s="61"/>
      <c r="AS3602" s="61"/>
      <c r="AT3602" s="61"/>
      <c r="AU3602" s="61"/>
      <c r="AV3602" s="61"/>
      <c r="AW3602" s="61"/>
      <c r="AX3602" s="61"/>
      <c r="AY3602" s="61"/>
      <c r="AZ3602" s="61"/>
      <c r="BA3602" s="61"/>
    </row>
    <row r="3603" spans="39:53" x14ac:dyDescent="0.2">
      <c r="AM3603" s="61"/>
      <c r="AN3603" s="61"/>
      <c r="AO3603" s="171"/>
      <c r="AP3603" s="61"/>
      <c r="AQ3603" s="61"/>
      <c r="AR3603" s="61"/>
      <c r="AS3603" s="61"/>
      <c r="AT3603" s="61"/>
      <c r="AU3603" s="61"/>
      <c r="AV3603" s="61"/>
      <c r="AW3603" s="61"/>
      <c r="AX3603" s="61"/>
      <c r="AY3603" s="61"/>
      <c r="AZ3603" s="61"/>
      <c r="BA3603" s="61"/>
    </row>
    <row r="3604" spans="39:53" x14ac:dyDescent="0.2">
      <c r="AM3604" s="61"/>
      <c r="AN3604" s="61"/>
      <c r="AO3604" s="171"/>
      <c r="AP3604" s="61"/>
      <c r="AQ3604" s="61"/>
      <c r="AR3604" s="61"/>
      <c r="AS3604" s="61"/>
      <c r="AT3604" s="61"/>
      <c r="AU3604" s="61"/>
      <c r="AV3604" s="61"/>
      <c r="AW3604" s="61"/>
      <c r="AX3604" s="61"/>
      <c r="AY3604" s="61"/>
      <c r="AZ3604" s="61"/>
      <c r="BA3604" s="61"/>
    </row>
    <row r="3605" spans="39:53" x14ac:dyDescent="0.2">
      <c r="AM3605" s="61"/>
      <c r="AN3605" s="61"/>
      <c r="AO3605" s="171"/>
      <c r="AP3605" s="61"/>
      <c r="AQ3605" s="61"/>
      <c r="AR3605" s="61"/>
      <c r="AS3605" s="61"/>
      <c r="AT3605" s="61"/>
      <c r="AU3605" s="61"/>
      <c r="AV3605" s="61"/>
      <c r="AW3605" s="61"/>
      <c r="AX3605" s="61"/>
      <c r="AY3605" s="61"/>
      <c r="AZ3605" s="61"/>
      <c r="BA3605" s="61"/>
    </row>
    <row r="3606" spans="39:53" x14ac:dyDescent="0.2">
      <c r="AM3606" s="61"/>
      <c r="AN3606" s="61"/>
      <c r="AO3606" s="171"/>
      <c r="AP3606" s="61"/>
      <c r="AQ3606" s="61"/>
      <c r="AR3606" s="61"/>
      <c r="AS3606" s="61"/>
      <c r="AT3606" s="61"/>
      <c r="AU3606" s="61"/>
      <c r="AV3606" s="61"/>
      <c r="AW3606" s="61"/>
      <c r="AX3606" s="61"/>
      <c r="AY3606" s="61"/>
      <c r="AZ3606" s="61"/>
      <c r="BA3606" s="61"/>
    </row>
    <row r="3607" spans="39:53" x14ac:dyDescent="0.2">
      <c r="AM3607" s="61"/>
      <c r="AN3607" s="61"/>
      <c r="AO3607" s="171"/>
      <c r="AP3607" s="61"/>
      <c r="AQ3607" s="61"/>
      <c r="AR3607" s="61"/>
      <c r="AS3607" s="61"/>
      <c r="AT3607" s="61"/>
      <c r="AU3607" s="61"/>
      <c r="AV3607" s="61"/>
      <c r="AW3607" s="61"/>
      <c r="AX3607" s="61"/>
      <c r="AY3607" s="61"/>
      <c r="AZ3607" s="61"/>
      <c r="BA3607" s="61"/>
    </row>
    <row r="3608" spans="39:53" x14ac:dyDescent="0.2">
      <c r="AM3608" s="61"/>
      <c r="AN3608" s="61"/>
      <c r="AO3608" s="171"/>
      <c r="AP3608" s="61"/>
      <c r="AQ3608" s="61"/>
      <c r="AR3608" s="61"/>
      <c r="AS3608" s="61"/>
      <c r="AT3608" s="61"/>
      <c r="AU3608" s="61"/>
      <c r="AV3608" s="61"/>
      <c r="AW3608" s="61"/>
      <c r="AX3608" s="61"/>
      <c r="AY3608" s="61"/>
      <c r="AZ3608" s="61"/>
      <c r="BA3608" s="61"/>
    </row>
    <row r="3609" spans="39:53" x14ac:dyDescent="0.2">
      <c r="AM3609" s="61"/>
      <c r="AN3609" s="61"/>
      <c r="AO3609" s="171"/>
      <c r="AP3609" s="61"/>
      <c r="AQ3609" s="61"/>
      <c r="AR3609" s="61"/>
      <c r="AS3609" s="61"/>
      <c r="AT3609" s="61"/>
      <c r="AU3609" s="61"/>
      <c r="AV3609" s="61"/>
      <c r="AW3609" s="61"/>
      <c r="AX3609" s="61"/>
      <c r="AY3609" s="61"/>
      <c r="AZ3609" s="61"/>
      <c r="BA3609" s="61"/>
    </row>
    <row r="3610" spans="39:53" x14ac:dyDescent="0.2">
      <c r="AM3610" s="61"/>
      <c r="AN3610" s="61"/>
      <c r="AO3610" s="171"/>
      <c r="AP3610" s="61"/>
      <c r="AQ3610" s="61"/>
      <c r="AR3610" s="61"/>
      <c r="AS3610" s="61"/>
      <c r="AT3610" s="61"/>
      <c r="AU3610" s="61"/>
      <c r="AV3610" s="61"/>
      <c r="AW3610" s="61"/>
      <c r="AX3610" s="61"/>
      <c r="AY3610" s="61"/>
      <c r="AZ3610" s="61"/>
      <c r="BA3610" s="61"/>
    </row>
    <row r="3611" spans="39:53" x14ac:dyDescent="0.2">
      <c r="AM3611" s="61"/>
      <c r="AN3611" s="61"/>
      <c r="AO3611" s="171"/>
      <c r="AP3611" s="61"/>
      <c r="AQ3611" s="61"/>
      <c r="AR3611" s="61"/>
      <c r="AS3611" s="61"/>
      <c r="AT3611" s="61"/>
      <c r="AU3611" s="61"/>
      <c r="AV3611" s="61"/>
      <c r="AW3611" s="61"/>
      <c r="AX3611" s="61"/>
      <c r="AY3611" s="61"/>
      <c r="AZ3611" s="61"/>
      <c r="BA3611" s="61"/>
    </row>
    <row r="3612" spans="39:53" x14ac:dyDescent="0.2">
      <c r="AM3612" s="61"/>
      <c r="AN3612" s="61"/>
      <c r="AO3612" s="171"/>
      <c r="AP3612" s="61"/>
      <c r="AQ3612" s="61"/>
      <c r="AR3612" s="61"/>
      <c r="AS3612" s="61"/>
      <c r="AT3612" s="61"/>
      <c r="AU3612" s="61"/>
      <c r="AV3612" s="61"/>
      <c r="AW3612" s="61"/>
      <c r="AX3612" s="61"/>
      <c r="AY3612" s="61"/>
      <c r="AZ3612" s="61"/>
      <c r="BA3612" s="61"/>
    </row>
    <row r="3613" spans="39:53" x14ac:dyDescent="0.2">
      <c r="AM3613" s="61"/>
      <c r="AN3613" s="61"/>
      <c r="AO3613" s="171"/>
      <c r="AP3613" s="61"/>
      <c r="AQ3613" s="61"/>
      <c r="AR3613" s="61"/>
      <c r="AS3613" s="61"/>
      <c r="AT3613" s="61"/>
      <c r="AU3613" s="61"/>
      <c r="AV3613" s="61"/>
      <c r="AW3613" s="61"/>
      <c r="AX3613" s="61"/>
      <c r="AY3613" s="61"/>
      <c r="AZ3613" s="61"/>
      <c r="BA3613" s="61"/>
    </row>
    <row r="3614" spans="39:53" x14ac:dyDescent="0.2">
      <c r="AM3614" s="61"/>
      <c r="AN3614" s="61"/>
      <c r="AO3614" s="171"/>
      <c r="AP3614" s="61"/>
      <c r="AQ3614" s="61"/>
      <c r="AR3614" s="61"/>
      <c r="AS3614" s="61"/>
      <c r="AT3614" s="61"/>
      <c r="AU3614" s="61"/>
      <c r="AV3614" s="61"/>
      <c r="AW3614" s="61"/>
      <c r="AX3614" s="61"/>
      <c r="AY3614" s="61"/>
      <c r="AZ3614" s="61"/>
      <c r="BA3614" s="61"/>
    </row>
    <row r="3615" spans="39:53" x14ac:dyDescent="0.2">
      <c r="AM3615" s="61"/>
      <c r="AN3615" s="61"/>
      <c r="AO3615" s="171"/>
      <c r="AP3615" s="61"/>
      <c r="AQ3615" s="61"/>
      <c r="AR3615" s="61"/>
      <c r="AS3615" s="61"/>
      <c r="AT3615" s="61"/>
      <c r="AU3615" s="61"/>
      <c r="AV3615" s="61"/>
      <c r="AW3615" s="61"/>
      <c r="AX3615" s="61"/>
      <c r="AY3615" s="61"/>
      <c r="AZ3615" s="61"/>
      <c r="BA3615" s="61"/>
    </row>
    <row r="3616" spans="39:53" x14ac:dyDescent="0.2">
      <c r="AM3616" s="61"/>
      <c r="AN3616" s="61"/>
      <c r="AO3616" s="171"/>
      <c r="AP3616" s="61"/>
      <c r="AQ3616" s="61"/>
      <c r="AR3616" s="61"/>
      <c r="AS3616" s="61"/>
      <c r="AT3616" s="61"/>
      <c r="AU3616" s="61"/>
      <c r="AV3616" s="61"/>
      <c r="AW3616" s="61"/>
      <c r="AX3616" s="61"/>
      <c r="AY3616" s="61"/>
      <c r="AZ3616" s="61"/>
      <c r="BA3616" s="61"/>
    </row>
    <row r="3617" spans="39:53" x14ac:dyDescent="0.2">
      <c r="AM3617" s="61"/>
      <c r="AN3617" s="61"/>
      <c r="AO3617" s="171"/>
      <c r="AP3617" s="61"/>
      <c r="AQ3617" s="61"/>
      <c r="AR3617" s="61"/>
      <c r="AS3617" s="61"/>
      <c r="AT3617" s="61"/>
      <c r="AU3617" s="61"/>
      <c r="AV3617" s="61"/>
      <c r="AW3617" s="61"/>
      <c r="AX3617" s="61"/>
      <c r="AY3617" s="61"/>
      <c r="AZ3617" s="61"/>
      <c r="BA3617" s="61"/>
    </row>
    <row r="3618" spans="39:53" x14ac:dyDescent="0.2">
      <c r="AM3618" s="61"/>
      <c r="AN3618" s="61"/>
      <c r="AO3618" s="171"/>
      <c r="AP3618" s="61"/>
      <c r="AQ3618" s="61"/>
      <c r="AR3618" s="61"/>
      <c r="AS3618" s="61"/>
      <c r="AT3618" s="61"/>
      <c r="AU3618" s="61"/>
      <c r="AV3618" s="61"/>
      <c r="AW3618" s="61"/>
      <c r="AX3618" s="61"/>
      <c r="AY3618" s="61"/>
      <c r="AZ3618" s="61"/>
      <c r="BA3618" s="61"/>
    </row>
    <row r="3619" spans="39:53" x14ac:dyDescent="0.2">
      <c r="AM3619" s="61"/>
      <c r="AN3619" s="61"/>
      <c r="AO3619" s="171"/>
      <c r="AP3619" s="61"/>
      <c r="AQ3619" s="61"/>
      <c r="AR3619" s="61"/>
      <c r="AS3619" s="61"/>
      <c r="AT3619" s="61"/>
      <c r="AU3619" s="61"/>
      <c r="AV3619" s="61"/>
      <c r="AW3619" s="61"/>
      <c r="AX3619" s="61"/>
      <c r="AY3619" s="61"/>
      <c r="AZ3619" s="61"/>
      <c r="BA3619" s="61"/>
    </row>
    <row r="3620" spans="39:53" x14ac:dyDescent="0.2">
      <c r="AM3620" s="61"/>
      <c r="AN3620" s="61"/>
      <c r="AO3620" s="171"/>
      <c r="AP3620" s="61"/>
      <c r="AQ3620" s="61"/>
      <c r="AR3620" s="61"/>
      <c r="AS3620" s="61"/>
      <c r="AT3620" s="61"/>
      <c r="AU3620" s="61"/>
      <c r="AV3620" s="61"/>
      <c r="AW3620" s="61"/>
      <c r="AX3620" s="61"/>
      <c r="AY3620" s="61"/>
      <c r="AZ3620" s="61"/>
      <c r="BA3620" s="61"/>
    </row>
    <row r="3621" spans="39:53" x14ac:dyDescent="0.2">
      <c r="AM3621" s="61"/>
      <c r="AN3621" s="61"/>
      <c r="AO3621" s="171"/>
      <c r="AP3621" s="61"/>
      <c r="AQ3621" s="61"/>
      <c r="AR3621" s="61"/>
      <c r="AS3621" s="61"/>
      <c r="AT3621" s="61"/>
      <c r="AU3621" s="61"/>
      <c r="AV3621" s="61"/>
      <c r="AW3621" s="61"/>
      <c r="AX3621" s="61"/>
      <c r="AY3621" s="61"/>
      <c r="AZ3621" s="61"/>
      <c r="BA3621" s="61"/>
    </row>
    <row r="3622" spans="39:53" x14ac:dyDescent="0.2">
      <c r="AM3622" s="61"/>
      <c r="AN3622" s="61"/>
      <c r="AO3622" s="171"/>
      <c r="AP3622" s="61"/>
      <c r="AQ3622" s="61"/>
      <c r="AR3622" s="61"/>
      <c r="AS3622" s="61"/>
      <c r="AT3622" s="61"/>
      <c r="AU3622" s="61"/>
      <c r="AV3622" s="61"/>
      <c r="AW3622" s="61"/>
      <c r="AX3622" s="61"/>
      <c r="AY3622" s="61"/>
      <c r="AZ3622" s="61"/>
      <c r="BA3622" s="61"/>
    </row>
    <row r="3623" spans="39:53" x14ac:dyDescent="0.2">
      <c r="AM3623" s="61"/>
      <c r="AN3623" s="61"/>
      <c r="AO3623" s="171"/>
      <c r="AP3623" s="61"/>
      <c r="AQ3623" s="61"/>
      <c r="AR3623" s="61"/>
      <c r="AS3623" s="61"/>
      <c r="AT3623" s="61"/>
      <c r="AU3623" s="61"/>
      <c r="AV3623" s="61"/>
      <c r="AW3623" s="61"/>
      <c r="AX3623" s="61"/>
      <c r="AY3623" s="61"/>
      <c r="AZ3623" s="61"/>
      <c r="BA3623" s="61"/>
    </row>
    <row r="3624" spans="39:53" x14ac:dyDescent="0.2">
      <c r="AM3624" s="61"/>
      <c r="AN3624" s="61"/>
      <c r="AO3624" s="171"/>
      <c r="AP3624" s="61"/>
      <c r="AQ3624" s="61"/>
      <c r="AR3624" s="61"/>
      <c r="AS3624" s="61"/>
      <c r="AT3624" s="61"/>
      <c r="AU3624" s="61"/>
      <c r="AV3624" s="61"/>
      <c r="AW3624" s="61"/>
      <c r="AX3624" s="61"/>
      <c r="AY3624" s="61"/>
      <c r="AZ3624" s="61"/>
      <c r="BA3624" s="61"/>
    </row>
    <row r="3625" spans="39:53" x14ac:dyDescent="0.2">
      <c r="AM3625" s="61"/>
      <c r="AN3625" s="61"/>
      <c r="AO3625" s="171"/>
      <c r="AP3625" s="61"/>
      <c r="AQ3625" s="61"/>
      <c r="AR3625" s="61"/>
      <c r="AS3625" s="61"/>
      <c r="AT3625" s="61"/>
      <c r="AU3625" s="61"/>
      <c r="AV3625" s="61"/>
      <c r="AW3625" s="61"/>
      <c r="AX3625" s="61"/>
      <c r="AY3625" s="61"/>
      <c r="AZ3625" s="61"/>
      <c r="BA3625" s="61"/>
    </row>
    <row r="3626" spans="39:53" x14ac:dyDescent="0.2">
      <c r="AM3626" s="61"/>
      <c r="AN3626" s="61"/>
      <c r="AO3626" s="171"/>
      <c r="AP3626" s="61"/>
      <c r="AQ3626" s="61"/>
      <c r="AR3626" s="61"/>
      <c r="AS3626" s="61"/>
      <c r="AT3626" s="61"/>
      <c r="AU3626" s="61"/>
      <c r="AV3626" s="61"/>
      <c r="AW3626" s="61"/>
      <c r="AX3626" s="61"/>
      <c r="AY3626" s="61"/>
      <c r="AZ3626" s="61"/>
      <c r="BA3626" s="61"/>
    </row>
    <row r="3627" spans="39:53" x14ac:dyDescent="0.2">
      <c r="AM3627" s="61"/>
      <c r="AN3627" s="61"/>
      <c r="AO3627" s="171"/>
      <c r="AP3627" s="61"/>
      <c r="AQ3627" s="61"/>
      <c r="AR3627" s="61"/>
      <c r="AS3627" s="61"/>
      <c r="AT3627" s="61"/>
      <c r="AU3627" s="61"/>
      <c r="AV3627" s="61"/>
      <c r="AW3627" s="61"/>
      <c r="AX3627" s="61"/>
      <c r="AY3627" s="61"/>
      <c r="AZ3627" s="61"/>
      <c r="BA3627" s="61"/>
    </row>
    <row r="3628" spans="39:53" x14ac:dyDescent="0.2">
      <c r="AM3628" s="61"/>
      <c r="AN3628" s="61"/>
      <c r="AO3628" s="171"/>
      <c r="AP3628" s="61"/>
      <c r="AQ3628" s="61"/>
      <c r="AR3628" s="61"/>
      <c r="AS3628" s="61"/>
      <c r="AT3628" s="61"/>
      <c r="AU3628" s="61"/>
      <c r="AV3628" s="61"/>
      <c r="AW3628" s="61"/>
      <c r="AX3628" s="61"/>
      <c r="AY3628" s="61"/>
      <c r="AZ3628" s="61"/>
      <c r="BA3628" s="61"/>
    </row>
    <row r="3629" spans="39:53" x14ac:dyDescent="0.2">
      <c r="AM3629" s="61"/>
      <c r="AN3629" s="61"/>
      <c r="AO3629" s="171"/>
      <c r="AP3629" s="61"/>
      <c r="AQ3629" s="61"/>
      <c r="AR3629" s="61"/>
      <c r="AS3629" s="61"/>
      <c r="AT3629" s="61"/>
      <c r="AU3629" s="61"/>
      <c r="AV3629" s="61"/>
      <c r="AW3629" s="61"/>
      <c r="AX3629" s="61"/>
      <c r="AY3629" s="61"/>
      <c r="AZ3629" s="61"/>
      <c r="BA3629" s="61"/>
    </row>
    <row r="3630" spans="39:53" x14ac:dyDescent="0.2">
      <c r="AM3630" s="61"/>
      <c r="AN3630" s="61"/>
      <c r="AO3630" s="171"/>
      <c r="AP3630" s="61"/>
      <c r="AQ3630" s="61"/>
      <c r="AR3630" s="61"/>
      <c r="AS3630" s="61"/>
      <c r="AT3630" s="61"/>
      <c r="AU3630" s="61"/>
      <c r="AV3630" s="61"/>
      <c r="AW3630" s="61"/>
      <c r="AX3630" s="61"/>
      <c r="AY3630" s="61"/>
      <c r="AZ3630" s="61"/>
      <c r="BA3630" s="61"/>
    </row>
    <row r="3631" spans="39:53" x14ac:dyDescent="0.2">
      <c r="AM3631" s="61"/>
      <c r="AN3631" s="61"/>
      <c r="AO3631" s="171"/>
      <c r="AP3631" s="61"/>
      <c r="AQ3631" s="61"/>
      <c r="AR3631" s="61"/>
      <c r="AS3631" s="61"/>
      <c r="AT3631" s="61"/>
      <c r="AU3631" s="61"/>
      <c r="AV3631" s="61"/>
      <c r="AW3631" s="61"/>
      <c r="AX3631" s="61"/>
      <c r="AY3631" s="61"/>
      <c r="AZ3631" s="61"/>
      <c r="BA3631" s="61"/>
    </row>
    <row r="3632" spans="39:53" x14ac:dyDescent="0.2">
      <c r="AM3632" s="61"/>
      <c r="AN3632" s="61"/>
      <c r="AO3632" s="171"/>
      <c r="AP3632" s="61"/>
      <c r="AQ3632" s="61"/>
      <c r="AR3632" s="61"/>
      <c r="AS3632" s="61"/>
      <c r="AT3632" s="61"/>
      <c r="AU3632" s="61"/>
      <c r="AV3632" s="61"/>
      <c r="AW3632" s="61"/>
      <c r="AX3632" s="61"/>
      <c r="AY3632" s="61"/>
      <c r="AZ3632" s="61"/>
      <c r="BA3632" s="61"/>
    </row>
    <row r="3633" spans="39:53" x14ac:dyDescent="0.2">
      <c r="AM3633" s="61"/>
      <c r="AN3633" s="61"/>
      <c r="AO3633" s="171"/>
      <c r="AP3633" s="61"/>
      <c r="AQ3633" s="61"/>
      <c r="AR3633" s="61"/>
      <c r="AS3633" s="61"/>
      <c r="AT3633" s="61"/>
      <c r="AU3633" s="61"/>
      <c r="AV3633" s="61"/>
      <c r="AW3633" s="61"/>
      <c r="AX3633" s="61"/>
      <c r="AY3633" s="61"/>
      <c r="AZ3633" s="61"/>
      <c r="BA3633" s="61"/>
    </row>
    <row r="3634" spans="39:53" x14ac:dyDescent="0.2">
      <c r="AM3634" s="61"/>
      <c r="AN3634" s="61"/>
      <c r="AO3634" s="171"/>
      <c r="AP3634" s="61"/>
      <c r="AQ3634" s="61"/>
      <c r="AR3634" s="61"/>
      <c r="AS3634" s="61"/>
      <c r="AT3634" s="61"/>
      <c r="AU3634" s="61"/>
      <c r="AV3634" s="61"/>
      <c r="AW3634" s="61"/>
      <c r="AX3634" s="61"/>
      <c r="AY3634" s="61"/>
      <c r="AZ3634" s="61"/>
      <c r="BA3634" s="61"/>
    </row>
    <row r="3635" spans="39:53" x14ac:dyDescent="0.2">
      <c r="AM3635" s="61"/>
      <c r="AN3635" s="61"/>
      <c r="AO3635" s="171"/>
      <c r="AP3635" s="61"/>
      <c r="AQ3635" s="61"/>
      <c r="AR3635" s="61"/>
      <c r="AS3635" s="61"/>
      <c r="AT3635" s="61"/>
      <c r="AU3635" s="61"/>
      <c r="AV3635" s="61"/>
      <c r="AW3635" s="61"/>
      <c r="AX3635" s="61"/>
      <c r="AY3635" s="61"/>
      <c r="AZ3635" s="61"/>
      <c r="BA3635" s="61"/>
    </row>
    <row r="3636" spans="39:53" x14ac:dyDescent="0.2">
      <c r="AM3636" s="61"/>
      <c r="AN3636" s="61"/>
      <c r="AO3636" s="171"/>
      <c r="AP3636" s="61"/>
      <c r="AQ3636" s="61"/>
      <c r="AR3636" s="61"/>
      <c r="AS3636" s="61"/>
      <c r="AT3636" s="61"/>
      <c r="AU3636" s="61"/>
      <c r="AV3636" s="61"/>
      <c r="AW3636" s="61"/>
      <c r="AX3636" s="61"/>
      <c r="AY3636" s="61"/>
      <c r="AZ3636" s="61"/>
      <c r="BA3636" s="61"/>
    </row>
    <row r="3637" spans="39:53" x14ac:dyDescent="0.2">
      <c r="AM3637" s="61"/>
      <c r="AN3637" s="61"/>
      <c r="AO3637" s="171"/>
      <c r="AP3637" s="61"/>
      <c r="AQ3637" s="61"/>
      <c r="AR3637" s="61"/>
      <c r="AS3637" s="61"/>
      <c r="AT3637" s="61"/>
      <c r="AU3637" s="61"/>
      <c r="AV3637" s="61"/>
      <c r="AW3637" s="61"/>
      <c r="AX3637" s="61"/>
      <c r="AY3637" s="61"/>
      <c r="AZ3637" s="61"/>
      <c r="BA3637" s="61"/>
    </row>
    <row r="3638" spans="39:53" x14ac:dyDescent="0.2">
      <c r="AM3638" s="61"/>
      <c r="AN3638" s="61"/>
      <c r="AO3638" s="171"/>
      <c r="AP3638" s="61"/>
      <c r="AQ3638" s="61"/>
      <c r="AR3638" s="61"/>
      <c r="AS3638" s="61"/>
      <c r="AT3638" s="61"/>
      <c r="AU3638" s="61"/>
      <c r="AV3638" s="61"/>
      <c r="AW3638" s="61"/>
      <c r="AX3638" s="61"/>
      <c r="AY3638" s="61"/>
      <c r="AZ3638" s="61"/>
      <c r="BA3638" s="61"/>
    </row>
    <row r="3639" spans="39:53" x14ac:dyDescent="0.2">
      <c r="AM3639" s="61"/>
      <c r="AN3639" s="61"/>
      <c r="AO3639" s="171"/>
      <c r="AP3639" s="61"/>
      <c r="AQ3639" s="61"/>
      <c r="AR3639" s="61"/>
      <c r="AS3639" s="61"/>
      <c r="AT3639" s="61"/>
      <c r="AU3639" s="61"/>
      <c r="AV3639" s="61"/>
      <c r="AW3639" s="61"/>
      <c r="AX3639" s="61"/>
      <c r="AY3639" s="61"/>
      <c r="AZ3639" s="61"/>
      <c r="BA3639" s="61"/>
    </row>
    <row r="3640" spans="39:53" x14ac:dyDescent="0.2">
      <c r="AM3640" s="61"/>
      <c r="AN3640" s="61"/>
      <c r="AO3640" s="171"/>
      <c r="AP3640" s="61"/>
      <c r="AQ3640" s="61"/>
      <c r="AR3640" s="61"/>
      <c r="AS3640" s="61"/>
      <c r="AT3640" s="61"/>
      <c r="AU3640" s="61"/>
      <c r="AV3640" s="61"/>
      <c r="AW3640" s="61"/>
      <c r="AX3640" s="61"/>
      <c r="AY3640" s="61"/>
      <c r="AZ3640" s="61"/>
      <c r="BA3640" s="61"/>
    </row>
    <row r="3641" spans="39:53" x14ac:dyDescent="0.2">
      <c r="AM3641" s="61"/>
      <c r="AN3641" s="61"/>
      <c r="AO3641" s="171"/>
      <c r="AP3641" s="61"/>
      <c r="AQ3641" s="61"/>
      <c r="AR3641" s="61"/>
      <c r="AS3641" s="61"/>
      <c r="AT3641" s="61"/>
      <c r="AU3641" s="61"/>
      <c r="AV3641" s="61"/>
      <c r="AW3641" s="61"/>
      <c r="AX3641" s="61"/>
      <c r="AY3641" s="61"/>
      <c r="AZ3641" s="61"/>
      <c r="BA3641" s="61"/>
    </row>
    <row r="3642" spans="39:53" x14ac:dyDescent="0.2">
      <c r="AM3642" s="61"/>
      <c r="AN3642" s="61"/>
      <c r="AO3642" s="171"/>
      <c r="AP3642" s="61"/>
      <c r="AQ3642" s="61"/>
      <c r="AR3642" s="61"/>
      <c r="AS3642" s="61"/>
      <c r="AT3642" s="61"/>
      <c r="AU3642" s="61"/>
      <c r="AV3642" s="61"/>
      <c r="AW3642" s="61"/>
      <c r="AX3642" s="61"/>
      <c r="AY3642" s="61"/>
      <c r="AZ3642" s="61"/>
      <c r="BA3642" s="61"/>
    </row>
    <row r="3643" spans="39:53" x14ac:dyDescent="0.2">
      <c r="AM3643" s="61"/>
      <c r="AN3643" s="61"/>
      <c r="AO3643" s="171"/>
      <c r="AP3643" s="61"/>
      <c r="AQ3643" s="61"/>
      <c r="AR3643" s="61"/>
      <c r="AS3643" s="61"/>
      <c r="AT3643" s="61"/>
      <c r="AU3643" s="61"/>
      <c r="AV3643" s="61"/>
      <c r="AW3643" s="61"/>
      <c r="AX3643" s="61"/>
      <c r="AY3643" s="61"/>
      <c r="AZ3643" s="61"/>
      <c r="BA3643" s="61"/>
    </row>
    <row r="3644" spans="39:53" x14ac:dyDescent="0.2">
      <c r="AM3644" s="61"/>
      <c r="AN3644" s="61"/>
      <c r="AO3644" s="171"/>
      <c r="AP3644" s="61"/>
      <c r="AQ3644" s="61"/>
      <c r="AR3644" s="61"/>
      <c r="AS3644" s="61"/>
      <c r="AT3644" s="61"/>
      <c r="AU3644" s="61"/>
      <c r="AV3644" s="61"/>
      <c r="AW3644" s="61"/>
      <c r="AX3644" s="61"/>
      <c r="AY3644" s="61"/>
      <c r="AZ3644" s="61"/>
      <c r="BA3644" s="61"/>
    </row>
    <row r="3645" spans="39:53" x14ac:dyDescent="0.2">
      <c r="AM3645" s="61"/>
      <c r="AN3645" s="61"/>
      <c r="AO3645" s="171"/>
      <c r="AP3645" s="61"/>
      <c r="AQ3645" s="61"/>
      <c r="AR3645" s="61"/>
      <c r="AS3645" s="61"/>
      <c r="AT3645" s="61"/>
      <c r="AU3645" s="61"/>
      <c r="AV3645" s="61"/>
      <c r="AW3645" s="61"/>
      <c r="AX3645" s="61"/>
      <c r="AY3645" s="61"/>
      <c r="AZ3645" s="61"/>
      <c r="BA3645" s="61"/>
    </row>
    <row r="3646" spans="39:53" x14ac:dyDescent="0.2">
      <c r="AM3646" s="61"/>
      <c r="AN3646" s="61"/>
      <c r="AO3646" s="171"/>
      <c r="AP3646" s="61"/>
      <c r="AQ3646" s="61"/>
      <c r="AR3646" s="61"/>
      <c r="AS3646" s="61"/>
      <c r="AT3646" s="61"/>
      <c r="AU3646" s="61"/>
      <c r="AV3646" s="61"/>
      <c r="AW3646" s="61"/>
      <c r="AX3646" s="61"/>
      <c r="AY3646" s="61"/>
      <c r="AZ3646" s="61"/>
      <c r="BA3646" s="61"/>
    </row>
    <row r="3647" spans="39:53" x14ac:dyDescent="0.2">
      <c r="AM3647" s="61"/>
      <c r="AN3647" s="61"/>
      <c r="AO3647" s="171"/>
      <c r="AP3647" s="61"/>
      <c r="AQ3647" s="61"/>
      <c r="AR3647" s="61"/>
      <c r="AS3647" s="61"/>
      <c r="AT3647" s="61"/>
      <c r="AU3647" s="61"/>
      <c r="AV3647" s="61"/>
      <c r="AW3647" s="61"/>
      <c r="AX3647" s="61"/>
      <c r="AY3647" s="61"/>
      <c r="AZ3647" s="61"/>
      <c r="BA3647" s="61"/>
    </row>
    <row r="3648" spans="39:53" x14ac:dyDescent="0.2">
      <c r="AM3648" s="61"/>
      <c r="AN3648" s="61"/>
      <c r="AO3648" s="171"/>
      <c r="AP3648" s="61"/>
      <c r="AQ3648" s="61"/>
      <c r="AR3648" s="61"/>
      <c r="AS3648" s="61"/>
      <c r="AT3648" s="61"/>
      <c r="AU3648" s="61"/>
      <c r="AV3648" s="61"/>
      <c r="AW3648" s="61"/>
      <c r="AX3648" s="61"/>
      <c r="AY3648" s="61"/>
      <c r="AZ3648" s="61"/>
      <c r="BA3648" s="61"/>
    </row>
    <row r="3649" spans="39:53" x14ac:dyDescent="0.2">
      <c r="AM3649" s="61"/>
      <c r="AN3649" s="61"/>
      <c r="AO3649" s="171"/>
      <c r="AP3649" s="61"/>
      <c r="AQ3649" s="61"/>
      <c r="AR3649" s="61"/>
      <c r="AS3649" s="61"/>
      <c r="AT3649" s="61"/>
      <c r="AU3649" s="61"/>
      <c r="AV3649" s="61"/>
      <c r="AW3649" s="61"/>
      <c r="AX3649" s="61"/>
      <c r="AY3649" s="61"/>
      <c r="AZ3649" s="61"/>
      <c r="BA3649" s="61"/>
    </row>
    <row r="3650" spans="39:53" x14ac:dyDescent="0.2">
      <c r="AM3650" s="61"/>
      <c r="AN3650" s="61"/>
      <c r="AO3650" s="171"/>
      <c r="AP3650" s="61"/>
      <c r="AQ3650" s="61"/>
      <c r="AR3650" s="61"/>
      <c r="AS3650" s="61"/>
      <c r="AT3650" s="61"/>
      <c r="AU3650" s="61"/>
      <c r="AV3650" s="61"/>
      <c r="AW3650" s="61"/>
      <c r="AX3650" s="61"/>
      <c r="AY3650" s="61"/>
      <c r="AZ3650" s="61"/>
      <c r="BA3650" s="61"/>
    </row>
    <row r="3651" spans="39:53" x14ac:dyDescent="0.2">
      <c r="AM3651" s="61"/>
      <c r="AN3651" s="61"/>
      <c r="AO3651" s="171"/>
      <c r="AP3651" s="61"/>
      <c r="AQ3651" s="61"/>
      <c r="AR3651" s="61"/>
      <c r="AS3651" s="61"/>
      <c r="AT3651" s="61"/>
      <c r="AU3651" s="61"/>
      <c r="AV3651" s="61"/>
      <c r="AW3651" s="61"/>
      <c r="AX3651" s="61"/>
      <c r="AY3651" s="61"/>
      <c r="AZ3651" s="61"/>
      <c r="BA3651" s="61"/>
    </row>
    <row r="3652" spans="39:53" x14ac:dyDescent="0.2">
      <c r="AM3652" s="61"/>
      <c r="AN3652" s="61"/>
      <c r="AO3652" s="171"/>
      <c r="AP3652" s="61"/>
      <c r="AQ3652" s="61"/>
      <c r="AR3652" s="61"/>
      <c r="AS3652" s="61"/>
      <c r="AT3652" s="61"/>
      <c r="AU3652" s="61"/>
      <c r="AV3652" s="61"/>
      <c r="AW3652" s="61"/>
      <c r="AX3652" s="61"/>
      <c r="AY3652" s="61"/>
      <c r="AZ3652" s="61"/>
      <c r="BA3652" s="61"/>
    </row>
    <row r="3653" spans="39:53" x14ac:dyDescent="0.2">
      <c r="AM3653" s="61"/>
      <c r="AN3653" s="61"/>
      <c r="AO3653" s="171"/>
      <c r="AP3653" s="61"/>
      <c r="AQ3653" s="61"/>
      <c r="AR3653" s="61"/>
      <c r="AS3653" s="61"/>
      <c r="AT3653" s="61"/>
      <c r="AU3653" s="61"/>
      <c r="AV3653" s="61"/>
      <c r="AW3653" s="61"/>
      <c r="AX3653" s="61"/>
      <c r="AY3653" s="61"/>
      <c r="AZ3653" s="61"/>
      <c r="BA3653" s="61"/>
    </row>
    <row r="3654" spans="39:53" x14ac:dyDescent="0.2">
      <c r="AM3654" s="61"/>
      <c r="AN3654" s="61"/>
      <c r="AO3654" s="171"/>
      <c r="AP3654" s="61"/>
      <c r="AQ3654" s="61"/>
      <c r="AR3654" s="61"/>
      <c r="AS3654" s="61"/>
      <c r="AT3654" s="61"/>
      <c r="AU3654" s="61"/>
      <c r="AV3654" s="61"/>
      <c r="AW3654" s="61"/>
      <c r="AX3654" s="61"/>
      <c r="AY3654" s="61"/>
      <c r="AZ3654" s="61"/>
      <c r="BA3654" s="61"/>
    </row>
    <row r="3655" spans="39:53" x14ac:dyDescent="0.2">
      <c r="AM3655" s="61"/>
      <c r="AN3655" s="61"/>
      <c r="AO3655" s="171"/>
      <c r="AP3655" s="61"/>
      <c r="AQ3655" s="61"/>
      <c r="AR3655" s="61"/>
      <c r="AS3655" s="61"/>
      <c r="AT3655" s="61"/>
      <c r="AU3655" s="61"/>
      <c r="AV3655" s="61"/>
      <c r="AW3655" s="61"/>
      <c r="AX3655" s="61"/>
      <c r="AY3655" s="61"/>
      <c r="AZ3655" s="61"/>
      <c r="BA3655" s="61"/>
    </row>
    <row r="3656" spans="39:53" x14ac:dyDescent="0.2">
      <c r="AM3656" s="61"/>
      <c r="AN3656" s="61"/>
      <c r="AO3656" s="171"/>
      <c r="AP3656" s="61"/>
      <c r="AQ3656" s="61"/>
      <c r="AR3656" s="61"/>
      <c r="AS3656" s="61"/>
      <c r="AT3656" s="61"/>
      <c r="AU3656" s="61"/>
      <c r="AV3656" s="61"/>
      <c r="AW3656" s="61"/>
      <c r="AX3656" s="61"/>
      <c r="AY3656" s="61"/>
      <c r="AZ3656" s="61"/>
      <c r="BA3656" s="61"/>
    </row>
    <row r="3657" spans="39:53" x14ac:dyDescent="0.2">
      <c r="AM3657" s="61"/>
      <c r="AN3657" s="61"/>
      <c r="AO3657" s="171"/>
      <c r="AP3657" s="61"/>
      <c r="AQ3657" s="61"/>
      <c r="AR3657" s="61"/>
      <c r="AS3657" s="61"/>
      <c r="AT3657" s="61"/>
      <c r="AU3657" s="61"/>
      <c r="AV3657" s="61"/>
      <c r="AW3657" s="61"/>
      <c r="AX3657" s="61"/>
      <c r="AY3657" s="61"/>
      <c r="AZ3657" s="61"/>
      <c r="BA3657" s="61"/>
    </row>
    <row r="3658" spans="39:53" x14ac:dyDescent="0.2">
      <c r="AM3658" s="61"/>
      <c r="AN3658" s="61"/>
      <c r="AO3658" s="171"/>
      <c r="AP3658" s="61"/>
      <c r="AQ3658" s="61"/>
      <c r="AR3658" s="61"/>
      <c r="AS3658" s="61"/>
      <c r="AT3658" s="61"/>
      <c r="AU3658" s="61"/>
      <c r="AV3658" s="61"/>
      <c r="AW3658" s="61"/>
      <c r="AX3658" s="61"/>
      <c r="AY3658" s="61"/>
      <c r="AZ3658" s="61"/>
      <c r="BA3658" s="61"/>
    </row>
    <row r="3659" spans="39:53" x14ac:dyDescent="0.2">
      <c r="AM3659" s="61"/>
      <c r="AN3659" s="61"/>
      <c r="AO3659" s="171"/>
      <c r="AP3659" s="61"/>
      <c r="AQ3659" s="61"/>
      <c r="AR3659" s="61"/>
      <c r="AS3659" s="61"/>
      <c r="AT3659" s="61"/>
      <c r="AU3659" s="61"/>
      <c r="AV3659" s="61"/>
      <c r="AW3659" s="61"/>
      <c r="AX3659" s="61"/>
      <c r="AY3659" s="61"/>
      <c r="AZ3659" s="61"/>
      <c r="BA3659" s="61"/>
    </row>
    <row r="3660" spans="39:53" x14ac:dyDescent="0.2">
      <c r="AM3660" s="61"/>
      <c r="AN3660" s="61"/>
      <c r="AO3660" s="171"/>
      <c r="AP3660" s="61"/>
      <c r="AQ3660" s="61"/>
      <c r="AR3660" s="61"/>
      <c r="AS3660" s="61"/>
      <c r="AT3660" s="61"/>
      <c r="AU3660" s="61"/>
      <c r="AV3660" s="61"/>
      <c r="AW3660" s="61"/>
      <c r="AX3660" s="61"/>
      <c r="AY3660" s="61"/>
      <c r="AZ3660" s="61"/>
      <c r="BA3660" s="61"/>
    </row>
    <row r="3661" spans="39:53" x14ac:dyDescent="0.2">
      <c r="AM3661" s="61"/>
      <c r="AN3661" s="61"/>
      <c r="AO3661" s="171"/>
      <c r="AP3661" s="61"/>
      <c r="AQ3661" s="61"/>
      <c r="AR3661" s="61"/>
      <c r="AS3661" s="61"/>
      <c r="AT3661" s="61"/>
      <c r="AU3661" s="61"/>
      <c r="AV3661" s="61"/>
      <c r="AW3661" s="61"/>
      <c r="AX3661" s="61"/>
      <c r="AY3661" s="61"/>
      <c r="AZ3661" s="61"/>
      <c r="BA3661" s="61"/>
    </row>
    <row r="3662" spans="39:53" x14ac:dyDescent="0.2">
      <c r="AM3662" s="61"/>
      <c r="AN3662" s="61"/>
      <c r="AO3662" s="171"/>
      <c r="AP3662" s="61"/>
      <c r="AQ3662" s="61"/>
      <c r="AR3662" s="61"/>
      <c r="AS3662" s="61"/>
      <c r="AT3662" s="61"/>
      <c r="AU3662" s="61"/>
      <c r="AV3662" s="61"/>
      <c r="AW3662" s="61"/>
      <c r="AX3662" s="61"/>
      <c r="AY3662" s="61"/>
      <c r="AZ3662" s="61"/>
      <c r="BA3662" s="61"/>
    </row>
    <row r="3663" spans="39:53" x14ac:dyDescent="0.2">
      <c r="AM3663" s="61"/>
      <c r="AN3663" s="61"/>
      <c r="AO3663" s="171"/>
      <c r="AP3663" s="61"/>
      <c r="AQ3663" s="61"/>
      <c r="AR3663" s="61"/>
      <c r="AS3663" s="61"/>
      <c r="AT3663" s="61"/>
      <c r="AU3663" s="61"/>
      <c r="AV3663" s="61"/>
      <c r="AW3663" s="61"/>
      <c r="AX3663" s="61"/>
      <c r="AY3663" s="61"/>
      <c r="AZ3663" s="61"/>
      <c r="BA3663" s="61"/>
    </row>
    <row r="3664" spans="39:53" x14ac:dyDescent="0.2">
      <c r="AM3664" s="61"/>
      <c r="AN3664" s="61"/>
      <c r="AO3664" s="171"/>
      <c r="AP3664" s="61"/>
      <c r="AQ3664" s="61"/>
      <c r="AR3664" s="61"/>
      <c r="AS3664" s="61"/>
      <c r="AT3664" s="61"/>
      <c r="AU3664" s="61"/>
      <c r="AV3664" s="61"/>
      <c r="AW3664" s="61"/>
      <c r="AX3664" s="61"/>
      <c r="AY3664" s="61"/>
      <c r="AZ3664" s="61"/>
      <c r="BA3664" s="61"/>
    </row>
    <row r="3665" spans="39:53" x14ac:dyDescent="0.2">
      <c r="AM3665" s="61"/>
      <c r="AN3665" s="61"/>
      <c r="AO3665" s="171"/>
      <c r="AP3665" s="61"/>
      <c r="AQ3665" s="61"/>
      <c r="AR3665" s="61"/>
      <c r="AS3665" s="61"/>
      <c r="AT3665" s="61"/>
      <c r="AU3665" s="61"/>
      <c r="AV3665" s="61"/>
      <c r="AW3665" s="61"/>
      <c r="AX3665" s="61"/>
      <c r="AY3665" s="61"/>
      <c r="AZ3665" s="61"/>
      <c r="BA3665" s="61"/>
    </row>
    <row r="3666" spans="39:53" x14ac:dyDescent="0.2">
      <c r="AM3666" s="61"/>
      <c r="AN3666" s="61"/>
      <c r="AO3666" s="171"/>
      <c r="AP3666" s="61"/>
      <c r="AQ3666" s="61"/>
      <c r="AR3666" s="61"/>
      <c r="AS3666" s="61"/>
      <c r="AT3666" s="61"/>
      <c r="AU3666" s="61"/>
      <c r="AV3666" s="61"/>
      <c r="AW3666" s="61"/>
      <c r="AX3666" s="61"/>
      <c r="AY3666" s="61"/>
      <c r="AZ3666" s="61"/>
      <c r="BA3666" s="61"/>
    </row>
    <row r="3667" spans="39:53" x14ac:dyDescent="0.2">
      <c r="AM3667" s="61"/>
      <c r="AN3667" s="61"/>
      <c r="AO3667" s="171"/>
      <c r="AP3667" s="61"/>
      <c r="AQ3667" s="61"/>
      <c r="AR3667" s="61"/>
      <c r="AS3667" s="61"/>
      <c r="AT3667" s="61"/>
      <c r="AU3667" s="61"/>
      <c r="AV3667" s="61"/>
      <c r="AW3667" s="61"/>
      <c r="AX3667" s="61"/>
      <c r="AY3667" s="61"/>
      <c r="AZ3667" s="61"/>
      <c r="BA3667" s="61"/>
    </row>
    <row r="3668" spans="39:53" x14ac:dyDescent="0.2">
      <c r="AM3668" s="61"/>
      <c r="AN3668" s="61"/>
      <c r="AO3668" s="171"/>
      <c r="AP3668" s="61"/>
      <c r="AQ3668" s="61"/>
      <c r="AR3668" s="61"/>
      <c r="AS3668" s="61"/>
      <c r="AT3668" s="61"/>
      <c r="AU3668" s="61"/>
      <c r="AV3668" s="61"/>
      <c r="AW3668" s="61"/>
      <c r="AX3668" s="61"/>
      <c r="AY3668" s="61"/>
      <c r="AZ3668" s="61"/>
      <c r="BA3668" s="61"/>
    </row>
    <row r="3669" spans="39:53" x14ac:dyDescent="0.2">
      <c r="AM3669" s="61"/>
      <c r="AN3669" s="61"/>
      <c r="AO3669" s="171"/>
      <c r="AP3669" s="61"/>
      <c r="AQ3669" s="61"/>
      <c r="AR3669" s="61"/>
      <c r="AS3669" s="61"/>
      <c r="AT3669" s="61"/>
      <c r="AU3669" s="61"/>
      <c r="AV3669" s="61"/>
      <c r="AW3669" s="61"/>
      <c r="AX3669" s="61"/>
      <c r="AY3669" s="61"/>
      <c r="AZ3669" s="61"/>
      <c r="BA3669" s="61"/>
    </row>
    <row r="3670" spans="39:53" x14ac:dyDescent="0.2">
      <c r="AM3670" s="61"/>
      <c r="AN3670" s="61"/>
      <c r="AO3670" s="171"/>
      <c r="AP3670" s="61"/>
      <c r="AQ3670" s="61"/>
      <c r="AR3670" s="61"/>
      <c r="AS3670" s="61"/>
      <c r="AT3670" s="61"/>
      <c r="AU3670" s="61"/>
      <c r="AV3670" s="61"/>
      <c r="AW3670" s="61"/>
      <c r="AX3670" s="61"/>
      <c r="AY3670" s="61"/>
      <c r="AZ3670" s="61"/>
      <c r="BA3670" s="61"/>
    </row>
    <row r="3671" spans="39:53" x14ac:dyDescent="0.2">
      <c r="AM3671" s="61"/>
      <c r="AN3671" s="61"/>
      <c r="AO3671" s="171"/>
      <c r="AP3671" s="61"/>
      <c r="AQ3671" s="61"/>
      <c r="AR3671" s="61"/>
      <c r="AS3671" s="61"/>
      <c r="AT3671" s="61"/>
      <c r="AU3671" s="61"/>
      <c r="AV3671" s="61"/>
      <c r="AW3671" s="61"/>
      <c r="AX3671" s="61"/>
      <c r="AY3671" s="61"/>
      <c r="AZ3671" s="61"/>
      <c r="BA3671" s="61"/>
    </row>
    <row r="3672" spans="39:53" x14ac:dyDescent="0.2">
      <c r="AM3672" s="61"/>
      <c r="AN3672" s="61"/>
      <c r="AO3672" s="171"/>
      <c r="AP3672" s="61"/>
      <c r="AQ3672" s="61"/>
      <c r="AR3672" s="61"/>
      <c r="AS3672" s="61"/>
      <c r="AT3672" s="61"/>
      <c r="AU3672" s="61"/>
      <c r="AV3672" s="61"/>
      <c r="AW3672" s="61"/>
      <c r="AX3672" s="61"/>
      <c r="AY3672" s="61"/>
      <c r="AZ3672" s="61"/>
      <c r="BA3672" s="61"/>
    </row>
    <row r="3673" spans="39:53" x14ac:dyDescent="0.2">
      <c r="AM3673" s="61"/>
      <c r="AN3673" s="61"/>
      <c r="AO3673" s="171"/>
      <c r="AP3673" s="61"/>
      <c r="AQ3673" s="61"/>
      <c r="AR3673" s="61"/>
      <c r="AS3673" s="61"/>
      <c r="AT3673" s="61"/>
      <c r="AU3673" s="61"/>
      <c r="AV3673" s="61"/>
      <c r="AW3673" s="61"/>
      <c r="AX3673" s="61"/>
      <c r="AY3673" s="61"/>
      <c r="AZ3673" s="61"/>
      <c r="BA3673" s="61"/>
    </row>
    <row r="3674" spans="39:53" x14ac:dyDescent="0.2">
      <c r="AM3674" s="61"/>
      <c r="AN3674" s="61"/>
      <c r="AO3674" s="171"/>
      <c r="AP3674" s="61"/>
      <c r="AQ3674" s="61"/>
      <c r="AR3674" s="61"/>
      <c r="AS3674" s="61"/>
      <c r="AT3674" s="61"/>
      <c r="AU3674" s="61"/>
      <c r="AV3674" s="61"/>
      <c r="AW3674" s="61"/>
      <c r="AX3674" s="61"/>
      <c r="AY3674" s="61"/>
      <c r="AZ3674" s="61"/>
      <c r="BA3674" s="61"/>
    </row>
    <row r="3675" spans="39:53" x14ac:dyDescent="0.2">
      <c r="AM3675" s="61"/>
      <c r="AN3675" s="61"/>
      <c r="AO3675" s="171"/>
      <c r="AP3675" s="61"/>
      <c r="AQ3675" s="61"/>
      <c r="AR3675" s="61"/>
      <c r="AS3675" s="61"/>
      <c r="AT3675" s="61"/>
      <c r="AU3675" s="61"/>
      <c r="AV3675" s="61"/>
      <c r="AW3675" s="61"/>
      <c r="AX3675" s="61"/>
      <c r="AY3675" s="61"/>
      <c r="AZ3675" s="61"/>
      <c r="BA3675" s="61"/>
    </row>
    <row r="3676" spans="39:53" x14ac:dyDescent="0.2">
      <c r="AM3676" s="61"/>
      <c r="AN3676" s="61"/>
      <c r="AO3676" s="171"/>
      <c r="AP3676" s="61"/>
      <c r="AQ3676" s="61"/>
      <c r="AR3676" s="61"/>
      <c r="AS3676" s="61"/>
      <c r="AT3676" s="61"/>
      <c r="AU3676" s="61"/>
      <c r="AV3676" s="61"/>
      <c r="AW3676" s="61"/>
      <c r="AX3676" s="61"/>
      <c r="AY3676" s="61"/>
      <c r="AZ3676" s="61"/>
      <c r="BA3676" s="61"/>
    </row>
    <row r="3677" spans="39:53" x14ac:dyDescent="0.2">
      <c r="AM3677" s="61"/>
      <c r="AN3677" s="61"/>
      <c r="AO3677" s="171"/>
      <c r="AP3677" s="61"/>
      <c r="AQ3677" s="61"/>
      <c r="AR3677" s="61"/>
      <c r="AS3677" s="61"/>
      <c r="AT3677" s="61"/>
      <c r="AU3677" s="61"/>
      <c r="AV3677" s="61"/>
      <c r="AW3677" s="61"/>
      <c r="AX3677" s="61"/>
      <c r="AY3677" s="61"/>
      <c r="AZ3677" s="61"/>
      <c r="BA3677" s="61"/>
    </row>
    <row r="3678" spans="39:53" x14ac:dyDescent="0.2">
      <c r="AM3678" s="61"/>
      <c r="AN3678" s="61"/>
      <c r="AO3678" s="171"/>
      <c r="AP3678" s="61"/>
      <c r="AQ3678" s="61"/>
      <c r="AR3678" s="61"/>
      <c r="AS3678" s="61"/>
      <c r="AT3678" s="61"/>
      <c r="AU3678" s="61"/>
      <c r="AV3678" s="61"/>
      <c r="AW3678" s="61"/>
      <c r="AX3678" s="61"/>
      <c r="AY3678" s="61"/>
      <c r="AZ3678" s="61"/>
      <c r="BA3678" s="61"/>
    </row>
    <row r="3679" spans="39:53" x14ac:dyDescent="0.2">
      <c r="AM3679" s="61"/>
      <c r="AN3679" s="61"/>
      <c r="AO3679" s="171"/>
      <c r="AP3679" s="61"/>
      <c r="AQ3679" s="61"/>
      <c r="AR3679" s="61"/>
      <c r="AS3679" s="61"/>
      <c r="AT3679" s="61"/>
      <c r="AU3679" s="61"/>
      <c r="AV3679" s="61"/>
      <c r="AW3679" s="61"/>
      <c r="AX3679" s="61"/>
      <c r="AY3679" s="61"/>
      <c r="AZ3679" s="61"/>
      <c r="BA3679" s="61"/>
    </row>
    <row r="3680" spans="39:53" x14ac:dyDescent="0.2">
      <c r="AM3680" s="61"/>
      <c r="AN3680" s="61"/>
      <c r="AO3680" s="171"/>
      <c r="AP3680" s="61"/>
      <c r="AQ3680" s="61"/>
      <c r="AR3680" s="61"/>
      <c r="AS3680" s="61"/>
      <c r="AT3680" s="61"/>
      <c r="AU3680" s="61"/>
      <c r="AV3680" s="61"/>
      <c r="AW3680" s="61"/>
      <c r="AX3680" s="61"/>
      <c r="AY3680" s="61"/>
      <c r="AZ3680" s="61"/>
      <c r="BA3680" s="61"/>
    </row>
    <row r="3681" spans="39:53" x14ac:dyDescent="0.2">
      <c r="AM3681" s="61"/>
      <c r="AN3681" s="61"/>
      <c r="AO3681" s="171"/>
      <c r="AP3681" s="61"/>
      <c r="AQ3681" s="61"/>
      <c r="AR3681" s="61"/>
      <c r="AS3681" s="61"/>
      <c r="AT3681" s="61"/>
      <c r="AU3681" s="61"/>
      <c r="AV3681" s="61"/>
      <c r="AW3681" s="61"/>
      <c r="AX3681" s="61"/>
      <c r="AY3681" s="61"/>
      <c r="AZ3681" s="61"/>
      <c r="BA3681" s="61"/>
    </row>
    <row r="3682" spans="39:53" x14ac:dyDescent="0.2">
      <c r="AM3682" s="61"/>
      <c r="AN3682" s="61"/>
      <c r="AO3682" s="171"/>
      <c r="AP3682" s="61"/>
      <c r="AQ3682" s="61"/>
      <c r="AR3682" s="61"/>
      <c r="AS3682" s="61"/>
      <c r="AT3682" s="61"/>
      <c r="AU3682" s="61"/>
      <c r="AV3682" s="61"/>
      <c r="AW3682" s="61"/>
      <c r="AX3682" s="61"/>
      <c r="AY3682" s="61"/>
      <c r="AZ3682" s="61"/>
      <c r="BA3682" s="61"/>
    </row>
    <row r="3683" spans="39:53" x14ac:dyDescent="0.2">
      <c r="AM3683" s="61"/>
      <c r="AN3683" s="61"/>
      <c r="AO3683" s="171"/>
      <c r="AP3683" s="61"/>
      <c r="AQ3683" s="61"/>
      <c r="AR3683" s="61"/>
      <c r="AS3683" s="61"/>
      <c r="AT3683" s="61"/>
      <c r="AU3683" s="61"/>
      <c r="AV3683" s="61"/>
      <c r="AW3683" s="61"/>
      <c r="AX3683" s="61"/>
      <c r="AY3683" s="61"/>
      <c r="AZ3683" s="61"/>
      <c r="BA3683" s="61"/>
    </row>
    <row r="3684" spans="39:53" x14ac:dyDescent="0.2">
      <c r="AM3684" s="61"/>
      <c r="AN3684" s="61"/>
      <c r="AO3684" s="171"/>
      <c r="AP3684" s="61"/>
      <c r="AQ3684" s="61"/>
      <c r="AR3684" s="61"/>
      <c r="AS3684" s="61"/>
      <c r="AT3684" s="61"/>
      <c r="AU3684" s="61"/>
      <c r="AV3684" s="61"/>
      <c r="AW3684" s="61"/>
      <c r="AX3684" s="61"/>
      <c r="AY3684" s="61"/>
      <c r="AZ3684" s="61"/>
      <c r="BA3684" s="61"/>
    </row>
    <row r="3685" spans="39:53" x14ac:dyDescent="0.2">
      <c r="AM3685" s="61"/>
      <c r="AN3685" s="61"/>
      <c r="AO3685" s="171"/>
      <c r="AP3685" s="61"/>
      <c r="AQ3685" s="61"/>
      <c r="AR3685" s="61"/>
      <c r="AS3685" s="61"/>
      <c r="AT3685" s="61"/>
      <c r="AU3685" s="61"/>
      <c r="AV3685" s="61"/>
      <c r="AW3685" s="61"/>
      <c r="AX3685" s="61"/>
      <c r="AY3685" s="61"/>
      <c r="AZ3685" s="61"/>
      <c r="BA3685" s="61"/>
    </row>
    <row r="3686" spans="39:53" x14ac:dyDescent="0.2">
      <c r="AM3686" s="61"/>
      <c r="AN3686" s="61"/>
      <c r="AO3686" s="171"/>
      <c r="AP3686" s="61"/>
      <c r="AQ3686" s="61"/>
      <c r="AR3686" s="61"/>
      <c r="AS3686" s="61"/>
      <c r="AT3686" s="61"/>
      <c r="AU3686" s="61"/>
      <c r="AV3686" s="61"/>
      <c r="AW3686" s="61"/>
      <c r="AX3686" s="61"/>
      <c r="AY3686" s="61"/>
      <c r="AZ3686" s="61"/>
      <c r="BA3686" s="61"/>
    </row>
    <row r="3687" spans="39:53" x14ac:dyDescent="0.2">
      <c r="AM3687" s="61"/>
      <c r="AN3687" s="61"/>
      <c r="AO3687" s="171"/>
      <c r="AP3687" s="61"/>
      <c r="AQ3687" s="61"/>
      <c r="AR3687" s="61"/>
      <c r="AS3687" s="61"/>
      <c r="AT3687" s="61"/>
      <c r="AU3687" s="61"/>
      <c r="AV3687" s="61"/>
      <c r="AW3687" s="61"/>
      <c r="AX3687" s="61"/>
      <c r="AY3687" s="61"/>
      <c r="AZ3687" s="61"/>
      <c r="BA3687" s="61"/>
    </row>
    <row r="3688" spans="39:53" x14ac:dyDescent="0.2">
      <c r="AM3688" s="61"/>
      <c r="AN3688" s="61"/>
      <c r="AO3688" s="171"/>
      <c r="AP3688" s="61"/>
      <c r="AQ3688" s="61"/>
      <c r="AR3688" s="61"/>
      <c r="AS3688" s="61"/>
      <c r="AT3688" s="61"/>
      <c r="AU3688" s="61"/>
      <c r="AV3688" s="61"/>
      <c r="AW3688" s="61"/>
      <c r="AX3688" s="61"/>
      <c r="AY3688" s="61"/>
      <c r="AZ3688" s="61"/>
      <c r="BA3688" s="61"/>
    </row>
    <row r="3689" spans="39:53" x14ac:dyDescent="0.2">
      <c r="AM3689" s="61"/>
      <c r="AN3689" s="61"/>
      <c r="AO3689" s="171"/>
      <c r="AP3689" s="61"/>
      <c r="AQ3689" s="61"/>
      <c r="AR3689" s="61"/>
      <c r="AS3689" s="61"/>
      <c r="AT3689" s="61"/>
      <c r="AU3689" s="61"/>
      <c r="AV3689" s="61"/>
      <c r="AW3689" s="61"/>
      <c r="AX3689" s="61"/>
      <c r="AY3689" s="61"/>
      <c r="AZ3689" s="61"/>
      <c r="BA3689" s="61"/>
    </row>
    <row r="3690" spans="39:53" x14ac:dyDescent="0.2">
      <c r="AM3690" s="61"/>
      <c r="AN3690" s="61"/>
      <c r="AO3690" s="171"/>
      <c r="AP3690" s="61"/>
      <c r="AQ3690" s="61"/>
      <c r="AR3690" s="61"/>
      <c r="AS3690" s="61"/>
      <c r="AT3690" s="61"/>
      <c r="AU3690" s="61"/>
      <c r="AV3690" s="61"/>
      <c r="AW3690" s="61"/>
      <c r="AX3690" s="61"/>
      <c r="AY3690" s="61"/>
      <c r="AZ3690" s="61"/>
      <c r="BA3690" s="61"/>
    </row>
    <row r="3691" spans="39:53" x14ac:dyDescent="0.2">
      <c r="AM3691" s="61"/>
      <c r="AN3691" s="61"/>
      <c r="AO3691" s="171"/>
      <c r="AP3691" s="61"/>
      <c r="AQ3691" s="61"/>
      <c r="AR3691" s="61"/>
      <c r="AS3691" s="61"/>
      <c r="AT3691" s="61"/>
      <c r="AU3691" s="61"/>
      <c r="AV3691" s="61"/>
      <c r="AW3691" s="61"/>
      <c r="AX3691" s="61"/>
      <c r="AY3691" s="61"/>
      <c r="AZ3691" s="61"/>
      <c r="BA3691" s="61"/>
    </row>
    <row r="3692" spans="39:53" x14ac:dyDescent="0.2">
      <c r="AM3692" s="61"/>
      <c r="AN3692" s="61"/>
      <c r="AO3692" s="171"/>
      <c r="AP3692" s="61"/>
      <c r="AQ3692" s="61"/>
      <c r="AR3692" s="61"/>
      <c r="AS3692" s="61"/>
      <c r="AT3692" s="61"/>
      <c r="AU3692" s="61"/>
      <c r="AV3692" s="61"/>
      <c r="AW3692" s="61"/>
      <c r="AX3692" s="61"/>
      <c r="AY3692" s="61"/>
      <c r="AZ3692" s="61"/>
      <c r="BA3692" s="61"/>
    </row>
    <row r="3693" spans="39:53" x14ac:dyDescent="0.2">
      <c r="AM3693" s="61"/>
      <c r="AN3693" s="61"/>
      <c r="AO3693" s="171"/>
      <c r="AP3693" s="61"/>
      <c r="AQ3693" s="61"/>
      <c r="AR3693" s="61"/>
      <c r="AS3693" s="61"/>
      <c r="AT3693" s="61"/>
      <c r="AU3693" s="61"/>
      <c r="AV3693" s="61"/>
      <c r="AW3693" s="61"/>
      <c r="AX3693" s="61"/>
      <c r="AY3693" s="61"/>
      <c r="AZ3693" s="61"/>
      <c r="BA3693" s="61"/>
    </row>
    <row r="3694" spans="39:53" x14ac:dyDescent="0.2">
      <c r="AM3694" s="61"/>
      <c r="AN3694" s="61"/>
      <c r="AO3694" s="171"/>
      <c r="AP3694" s="61"/>
      <c r="AQ3694" s="61"/>
      <c r="AR3694" s="61"/>
      <c r="AS3694" s="61"/>
      <c r="AT3694" s="61"/>
      <c r="AU3694" s="61"/>
      <c r="AV3694" s="61"/>
      <c r="AW3694" s="61"/>
      <c r="AX3694" s="61"/>
      <c r="AY3694" s="61"/>
      <c r="AZ3694" s="61"/>
      <c r="BA3694" s="61"/>
    </row>
    <row r="3695" spans="39:53" x14ac:dyDescent="0.2">
      <c r="AM3695" s="61"/>
      <c r="AN3695" s="61"/>
      <c r="AO3695" s="171"/>
      <c r="AP3695" s="61"/>
      <c r="AQ3695" s="61"/>
      <c r="AR3695" s="61"/>
      <c r="AS3695" s="61"/>
      <c r="AT3695" s="61"/>
      <c r="AU3695" s="61"/>
      <c r="AV3695" s="61"/>
      <c r="AW3695" s="61"/>
      <c r="AX3695" s="61"/>
      <c r="AY3695" s="61"/>
      <c r="AZ3695" s="61"/>
      <c r="BA3695" s="61"/>
    </row>
    <row r="3696" spans="39:53" x14ac:dyDescent="0.2">
      <c r="AM3696" s="61"/>
      <c r="AN3696" s="61"/>
      <c r="AO3696" s="171"/>
      <c r="AP3696" s="61"/>
      <c r="AQ3696" s="61"/>
      <c r="AR3696" s="61"/>
      <c r="AS3696" s="61"/>
      <c r="AT3696" s="61"/>
      <c r="AU3696" s="61"/>
      <c r="AV3696" s="61"/>
      <c r="AW3696" s="61"/>
      <c r="AX3696" s="61"/>
      <c r="AY3696" s="61"/>
      <c r="AZ3696" s="61"/>
      <c r="BA3696" s="61"/>
    </row>
    <row r="3697" spans="39:53" x14ac:dyDescent="0.2">
      <c r="AM3697" s="61"/>
      <c r="AN3697" s="61"/>
      <c r="AO3697" s="171"/>
      <c r="AP3697" s="61"/>
      <c r="AQ3697" s="61"/>
      <c r="AR3697" s="61"/>
      <c r="AS3697" s="61"/>
      <c r="AT3697" s="61"/>
      <c r="AU3697" s="61"/>
      <c r="AV3697" s="61"/>
      <c r="AW3697" s="61"/>
      <c r="AX3697" s="61"/>
      <c r="AY3697" s="61"/>
      <c r="AZ3697" s="61"/>
      <c r="BA3697" s="61"/>
    </row>
    <row r="3698" spans="39:53" x14ac:dyDescent="0.2">
      <c r="AM3698" s="61"/>
      <c r="AN3698" s="61"/>
      <c r="AO3698" s="171"/>
      <c r="AP3698" s="61"/>
      <c r="AQ3698" s="61"/>
      <c r="AR3698" s="61"/>
      <c r="AS3698" s="61"/>
      <c r="AT3698" s="61"/>
      <c r="AU3698" s="61"/>
      <c r="AV3698" s="61"/>
      <c r="AW3698" s="61"/>
      <c r="AX3698" s="61"/>
      <c r="AY3698" s="61"/>
      <c r="AZ3698" s="61"/>
      <c r="BA3698" s="61"/>
    </row>
    <row r="3699" spans="39:53" x14ac:dyDescent="0.2">
      <c r="AM3699" s="61"/>
      <c r="AN3699" s="61"/>
      <c r="AO3699" s="171"/>
      <c r="AP3699" s="61"/>
      <c r="AQ3699" s="61"/>
      <c r="AR3699" s="61"/>
      <c r="AS3699" s="61"/>
      <c r="AT3699" s="61"/>
      <c r="AU3699" s="61"/>
      <c r="AV3699" s="61"/>
      <c r="AW3699" s="61"/>
      <c r="AX3699" s="61"/>
      <c r="AY3699" s="61"/>
      <c r="AZ3699" s="61"/>
      <c r="BA3699" s="61"/>
    </row>
    <row r="3700" spans="39:53" x14ac:dyDescent="0.2">
      <c r="AM3700" s="61"/>
      <c r="AN3700" s="61"/>
      <c r="AO3700" s="171"/>
      <c r="AP3700" s="61"/>
      <c r="AQ3700" s="61"/>
      <c r="AR3700" s="61"/>
      <c r="AS3700" s="61"/>
      <c r="AT3700" s="61"/>
      <c r="AU3700" s="61"/>
      <c r="AV3700" s="61"/>
      <c r="AW3700" s="61"/>
      <c r="AX3700" s="61"/>
      <c r="AY3700" s="61"/>
      <c r="AZ3700" s="61"/>
      <c r="BA3700" s="61"/>
    </row>
    <row r="3701" spans="39:53" x14ac:dyDescent="0.2">
      <c r="AM3701" s="61"/>
      <c r="AN3701" s="61"/>
      <c r="AO3701" s="171"/>
      <c r="AP3701" s="61"/>
      <c r="AQ3701" s="61"/>
      <c r="AR3701" s="61"/>
      <c r="AS3701" s="61"/>
      <c r="AT3701" s="61"/>
      <c r="AU3701" s="61"/>
      <c r="AV3701" s="61"/>
      <c r="AW3701" s="61"/>
      <c r="AX3701" s="61"/>
      <c r="AY3701" s="61"/>
      <c r="AZ3701" s="61"/>
      <c r="BA3701" s="61"/>
    </row>
    <row r="3702" spans="39:53" x14ac:dyDescent="0.2">
      <c r="AM3702" s="61"/>
      <c r="AN3702" s="61"/>
      <c r="AO3702" s="171"/>
      <c r="AP3702" s="61"/>
      <c r="AQ3702" s="61"/>
      <c r="AR3702" s="61"/>
      <c r="AS3702" s="61"/>
      <c r="AT3702" s="61"/>
      <c r="AU3702" s="61"/>
      <c r="AV3702" s="61"/>
      <c r="AW3702" s="61"/>
      <c r="AX3702" s="61"/>
      <c r="AY3702" s="61"/>
      <c r="AZ3702" s="61"/>
      <c r="BA3702" s="61"/>
    </row>
    <row r="3703" spans="39:53" x14ac:dyDescent="0.2">
      <c r="AM3703" s="61"/>
      <c r="AN3703" s="61"/>
      <c r="AO3703" s="171"/>
      <c r="AP3703" s="61"/>
      <c r="AQ3703" s="61"/>
      <c r="AR3703" s="61"/>
      <c r="AS3703" s="61"/>
      <c r="AT3703" s="61"/>
      <c r="AU3703" s="61"/>
      <c r="AV3703" s="61"/>
      <c r="AW3703" s="61"/>
      <c r="AX3703" s="61"/>
      <c r="AY3703" s="61"/>
      <c r="AZ3703" s="61"/>
      <c r="BA3703" s="61"/>
    </row>
    <row r="3704" spans="39:53" x14ac:dyDescent="0.2">
      <c r="AM3704" s="61"/>
      <c r="AN3704" s="61"/>
      <c r="AO3704" s="171"/>
      <c r="AP3704" s="61"/>
      <c r="AQ3704" s="61"/>
      <c r="AR3704" s="61"/>
      <c r="AS3704" s="61"/>
      <c r="AT3704" s="61"/>
      <c r="AU3704" s="61"/>
      <c r="AV3704" s="61"/>
      <c r="AW3704" s="61"/>
      <c r="AX3704" s="61"/>
      <c r="AY3704" s="61"/>
      <c r="AZ3704" s="61"/>
      <c r="BA3704" s="61"/>
    </row>
    <row r="3705" spans="39:53" x14ac:dyDescent="0.2">
      <c r="AM3705" s="61"/>
      <c r="AN3705" s="61"/>
      <c r="AO3705" s="171"/>
      <c r="AP3705" s="61"/>
      <c r="AQ3705" s="61"/>
      <c r="AR3705" s="61"/>
      <c r="AS3705" s="61"/>
      <c r="AT3705" s="61"/>
      <c r="AU3705" s="61"/>
      <c r="AV3705" s="61"/>
      <c r="AW3705" s="61"/>
      <c r="AX3705" s="61"/>
      <c r="AY3705" s="61"/>
      <c r="AZ3705" s="61"/>
      <c r="BA3705" s="61"/>
    </row>
    <row r="3706" spans="39:53" x14ac:dyDescent="0.2">
      <c r="AM3706" s="61"/>
      <c r="AN3706" s="61"/>
      <c r="AO3706" s="171"/>
      <c r="AP3706" s="61"/>
      <c r="AQ3706" s="61"/>
      <c r="AR3706" s="61"/>
      <c r="AS3706" s="61"/>
      <c r="AT3706" s="61"/>
      <c r="AU3706" s="61"/>
      <c r="AV3706" s="61"/>
      <c r="AW3706" s="61"/>
      <c r="AX3706" s="61"/>
      <c r="AY3706" s="61"/>
      <c r="AZ3706" s="61"/>
      <c r="BA3706" s="61"/>
    </row>
    <row r="3707" spans="39:53" x14ac:dyDescent="0.2">
      <c r="AM3707" s="61"/>
      <c r="AN3707" s="61"/>
      <c r="AO3707" s="171"/>
      <c r="AP3707" s="61"/>
      <c r="AQ3707" s="61"/>
      <c r="AR3707" s="61"/>
      <c r="AS3707" s="61"/>
      <c r="AT3707" s="61"/>
      <c r="AU3707" s="61"/>
      <c r="AV3707" s="61"/>
      <c r="AW3707" s="61"/>
      <c r="AX3707" s="61"/>
      <c r="AY3707" s="61"/>
      <c r="AZ3707" s="61"/>
      <c r="BA3707" s="61"/>
    </row>
    <row r="3708" spans="39:53" x14ac:dyDescent="0.2">
      <c r="AM3708" s="61"/>
      <c r="AN3708" s="61"/>
      <c r="AO3708" s="171"/>
      <c r="AP3708" s="61"/>
      <c r="AQ3708" s="61"/>
      <c r="AR3708" s="61"/>
      <c r="AS3708" s="61"/>
      <c r="AT3708" s="61"/>
      <c r="AU3708" s="61"/>
      <c r="AV3708" s="61"/>
      <c r="AW3708" s="61"/>
      <c r="AX3708" s="61"/>
      <c r="AY3708" s="61"/>
      <c r="AZ3708" s="61"/>
      <c r="BA3708" s="61"/>
    </row>
    <row r="3709" spans="39:53" x14ac:dyDescent="0.2">
      <c r="AM3709" s="61"/>
      <c r="AN3709" s="61"/>
      <c r="AO3709" s="171"/>
      <c r="AP3709" s="61"/>
      <c r="AQ3709" s="61"/>
      <c r="AR3709" s="61"/>
      <c r="AS3709" s="61"/>
      <c r="AT3709" s="61"/>
      <c r="AU3709" s="61"/>
      <c r="AV3709" s="61"/>
      <c r="AW3709" s="61"/>
      <c r="AX3709" s="61"/>
      <c r="AY3709" s="61"/>
      <c r="AZ3709" s="61"/>
      <c r="BA3709" s="61"/>
    </row>
    <row r="3710" spans="39:53" x14ac:dyDescent="0.2">
      <c r="AM3710" s="61"/>
      <c r="AN3710" s="61"/>
      <c r="AO3710" s="171"/>
      <c r="AP3710" s="61"/>
      <c r="AQ3710" s="61"/>
      <c r="AR3710" s="61"/>
      <c r="AS3710" s="61"/>
      <c r="AT3710" s="61"/>
      <c r="AU3710" s="61"/>
      <c r="AV3710" s="61"/>
      <c r="AW3710" s="61"/>
      <c r="AX3710" s="61"/>
      <c r="AY3710" s="61"/>
      <c r="AZ3710" s="61"/>
      <c r="BA3710" s="61"/>
    </row>
    <row r="3711" spans="39:53" x14ac:dyDescent="0.2">
      <c r="AM3711" s="61"/>
      <c r="AN3711" s="61"/>
      <c r="AO3711" s="171"/>
      <c r="AP3711" s="61"/>
      <c r="AQ3711" s="61"/>
      <c r="AR3711" s="61"/>
      <c r="AS3711" s="61"/>
      <c r="AT3711" s="61"/>
      <c r="AU3711" s="61"/>
      <c r="AV3711" s="61"/>
      <c r="AW3711" s="61"/>
      <c r="AX3711" s="61"/>
      <c r="AY3711" s="61"/>
      <c r="AZ3711" s="61"/>
      <c r="BA3711" s="61"/>
    </row>
    <row r="3712" spans="39:53" x14ac:dyDescent="0.2">
      <c r="AM3712" s="61"/>
      <c r="AN3712" s="61"/>
      <c r="AO3712" s="171"/>
      <c r="AP3712" s="61"/>
      <c r="AQ3712" s="61"/>
      <c r="AR3712" s="61"/>
      <c r="AS3712" s="61"/>
      <c r="AT3712" s="61"/>
      <c r="AU3712" s="61"/>
      <c r="AV3712" s="61"/>
      <c r="AW3712" s="61"/>
      <c r="AX3712" s="61"/>
      <c r="AY3712" s="61"/>
      <c r="AZ3712" s="61"/>
      <c r="BA3712" s="61"/>
    </row>
    <row r="3713" spans="39:53" x14ac:dyDescent="0.2">
      <c r="AM3713" s="61"/>
      <c r="AN3713" s="61"/>
      <c r="AO3713" s="171"/>
      <c r="AP3713" s="61"/>
      <c r="AQ3713" s="61"/>
      <c r="AR3713" s="61"/>
      <c r="AS3713" s="61"/>
      <c r="AT3713" s="61"/>
      <c r="AU3713" s="61"/>
      <c r="AV3713" s="61"/>
      <c r="AW3713" s="61"/>
      <c r="AX3713" s="61"/>
      <c r="AY3713" s="61"/>
      <c r="AZ3713" s="61"/>
      <c r="BA3713" s="61"/>
    </row>
    <row r="3714" spans="39:53" x14ac:dyDescent="0.2">
      <c r="AM3714" s="61"/>
      <c r="AN3714" s="61"/>
      <c r="AO3714" s="171"/>
      <c r="AP3714" s="61"/>
      <c r="AQ3714" s="61"/>
      <c r="AR3714" s="61"/>
      <c r="AS3714" s="61"/>
      <c r="AT3714" s="61"/>
      <c r="AU3714" s="61"/>
      <c r="AV3714" s="61"/>
      <c r="AW3714" s="61"/>
      <c r="AX3714" s="61"/>
      <c r="AY3714" s="61"/>
      <c r="AZ3714" s="61"/>
      <c r="BA3714" s="61"/>
    </row>
    <row r="3715" spans="39:53" x14ac:dyDescent="0.2">
      <c r="AM3715" s="61"/>
      <c r="AN3715" s="61"/>
      <c r="AO3715" s="171"/>
      <c r="AP3715" s="61"/>
      <c r="AQ3715" s="61"/>
      <c r="AR3715" s="61"/>
      <c r="AS3715" s="61"/>
      <c r="AT3715" s="61"/>
      <c r="AU3715" s="61"/>
      <c r="AV3715" s="61"/>
      <c r="AW3715" s="61"/>
      <c r="AX3715" s="61"/>
      <c r="AY3715" s="61"/>
      <c r="AZ3715" s="61"/>
      <c r="BA3715" s="61"/>
    </row>
    <row r="3716" spans="39:53" x14ac:dyDescent="0.2">
      <c r="AM3716" s="61"/>
      <c r="AN3716" s="61"/>
      <c r="AO3716" s="171"/>
      <c r="AP3716" s="61"/>
      <c r="AQ3716" s="61"/>
      <c r="AR3716" s="61"/>
      <c r="AS3716" s="61"/>
      <c r="AT3716" s="61"/>
      <c r="AU3716" s="61"/>
      <c r="AV3716" s="61"/>
      <c r="AW3716" s="61"/>
      <c r="AX3716" s="61"/>
      <c r="AY3716" s="61"/>
      <c r="AZ3716" s="61"/>
      <c r="BA3716" s="61"/>
    </row>
    <row r="3717" spans="39:53" x14ac:dyDescent="0.2">
      <c r="AM3717" s="61"/>
      <c r="AN3717" s="61"/>
      <c r="AO3717" s="171"/>
      <c r="AP3717" s="61"/>
      <c r="AQ3717" s="61"/>
      <c r="AR3717" s="61"/>
      <c r="AS3717" s="61"/>
      <c r="AT3717" s="61"/>
      <c r="AU3717" s="61"/>
      <c r="AV3717" s="61"/>
      <c r="AW3717" s="61"/>
      <c r="AX3717" s="61"/>
      <c r="AY3717" s="61"/>
      <c r="AZ3717" s="61"/>
      <c r="BA3717" s="61"/>
    </row>
    <row r="3718" spans="39:53" x14ac:dyDescent="0.2">
      <c r="AM3718" s="61"/>
      <c r="AN3718" s="61"/>
      <c r="AO3718" s="171"/>
      <c r="AP3718" s="61"/>
      <c r="AQ3718" s="61"/>
      <c r="AR3718" s="61"/>
      <c r="AS3718" s="61"/>
      <c r="AT3718" s="61"/>
      <c r="AU3718" s="61"/>
      <c r="AV3718" s="61"/>
      <c r="AW3718" s="61"/>
      <c r="AX3718" s="61"/>
      <c r="AY3718" s="61"/>
      <c r="AZ3718" s="61"/>
      <c r="BA3718" s="61"/>
    </row>
    <row r="3719" spans="39:53" x14ac:dyDescent="0.2">
      <c r="AM3719" s="61"/>
      <c r="AN3719" s="61"/>
      <c r="AO3719" s="171"/>
      <c r="AP3719" s="61"/>
      <c r="AQ3719" s="61"/>
      <c r="AR3719" s="61"/>
      <c r="AS3719" s="61"/>
      <c r="AT3719" s="61"/>
      <c r="AU3719" s="61"/>
      <c r="AV3719" s="61"/>
      <c r="AW3719" s="61"/>
      <c r="AX3719" s="61"/>
      <c r="AY3719" s="61"/>
      <c r="AZ3719" s="61"/>
      <c r="BA3719" s="61"/>
    </row>
    <row r="3720" spans="39:53" x14ac:dyDescent="0.2">
      <c r="AM3720" s="61"/>
      <c r="AN3720" s="61"/>
      <c r="AO3720" s="171"/>
      <c r="AP3720" s="61"/>
      <c r="AQ3720" s="61"/>
      <c r="AR3720" s="61"/>
      <c r="AS3720" s="61"/>
      <c r="AT3720" s="61"/>
      <c r="AU3720" s="61"/>
      <c r="AV3720" s="61"/>
      <c r="AW3720" s="61"/>
      <c r="AX3720" s="61"/>
      <c r="AY3720" s="61"/>
      <c r="AZ3720" s="61"/>
      <c r="BA3720" s="61"/>
    </row>
    <row r="3721" spans="39:53" x14ac:dyDescent="0.2">
      <c r="AM3721" s="61"/>
      <c r="AN3721" s="61"/>
      <c r="AO3721" s="171"/>
      <c r="AP3721" s="61"/>
      <c r="AQ3721" s="61"/>
      <c r="AR3721" s="61"/>
      <c r="AS3721" s="61"/>
      <c r="AT3721" s="61"/>
      <c r="AU3721" s="61"/>
      <c r="AV3721" s="61"/>
      <c r="AW3721" s="61"/>
      <c r="AX3721" s="61"/>
      <c r="AY3721" s="61"/>
      <c r="AZ3721" s="61"/>
      <c r="BA3721" s="61"/>
    </row>
    <row r="3722" spans="39:53" x14ac:dyDescent="0.2">
      <c r="AM3722" s="61"/>
      <c r="AN3722" s="61"/>
      <c r="AO3722" s="171"/>
      <c r="AP3722" s="61"/>
      <c r="AQ3722" s="61"/>
      <c r="AR3722" s="61"/>
      <c r="AS3722" s="61"/>
      <c r="AT3722" s="61"/>
      <c r="AU3722" s="61"/>
      <c r="AV3722" s="61"/>
      <c r="AW3722" s="61"/>
      <c r="AX3722" s="61"/>
      <c r="AY3722" s="61"/>
      <c r="AZ3722" s="61"/>
      <c r="BA3722" s="61"/>
    </row>
    <row r="3723" spans="39:53" x14ac:dyDescent="0.2">
      <c r="AM3723" s="61"/>
      <c r="AN3723" s="61"/>
      <c r="AO3723" s="171"/>
      <c r="AP3723" s="61"/>
      <c r="AQ3723" s="61"/>
      <c r="AR3723" s="61"/>
      <c r="AS3723" s="61"/>
      <c r="AT3723" s="61"/>
      <c r="AU3723" s="61"/>
      <c r="AV3723" s="61"/>
      <c r="AW3723" s="61"/>
      <c r="AX3723" s="61"/>
      <c r="AY3723" s="61"/>
      <c r="AZ3723" s="61"/>
      <c r="BA3723" s="61"/>
    </row>
    <row r="3724" spans="39:53" x14ac:dyDescent="0.2">
      <c r="AM3724" s="61"/>
      <c r="AN3724" s="61"/>
      <c r="AO3724" s="171"/>
      <c r="AP3724" s="61"/>
      <c r="AQ3724" s="61"/>
      <c r="AR3724" s="61"/>
      <c r="AS3724" s="61"/>
      <c r="AT3724" s="61"/>
      <c r="AU3724" s="61"/>
      <c r="AV3724" s="61"/>
      <c r="AW3724" s="61"/>
      <c r="AX3724" s="61"/>
      <c r="AY3724" s="61"/>
      <c r="AZ3724" s="61"/>
      <c r="BA3724" s="61"/>
    </row>
    <row r="3725" spans="39:53" x14ac:dyDescent="0.2">
      <c r="AM3725" s="61"/>
      <c r="AN3725" s="61"/>
      <c r="AO3725" s="171"/>
      <c r="AP3725" s="61"/>
      <c r="AQ3725" s="61"/>
      <c r="AR3725" s="61"/>
      <c r="AS3725" s="61"/>
      <c r="AT3725" s="61"/>
      <c r="AU3725" s="61"/>
      <c r="AV3725" s="61"/>
      <c r="AW3725" s="61"/>
      <c r="AX3725" s="61"/>
      <c r="AY3725" s="61"/>
      <c r="AZ3725" s="61"/>
      <c r="BA3725" s="61"/>
    </row>
    <row r="3726" spans="39:53" x14ac:dyDescent="0.2">
      <c r="AM3726" s="61"/>
      <c r="AN3726" s="61"/>
      <c r="AO3726" s="171"/>
      <c r="AP3726" s="61"/>
      <c r="AQ3726" s="61"/>
      <c r="AR3726" s="61"/>
      <c r="AS3726" s="61"/>
      <c r="AT3726" s="61"/>
      <c r="AU3726" s="61"/>
      <c r="AV3726" s="61"/>
      <c r="AW3726" s="61"/>
      <c r="AX3726" s="61"/>
      <c r="AY3726" s="61"/>
      <c r="AZ3726" s="61"/>
      <c r="BA3726" s="61"/>
    </row>
    <row r="3727" spans="39:53" x14ac:dyDescent="0.2">
      <c r="AM3727" s="61"/>
      <c r="AN3727" s="61"/>
      <c r="AO3727" s="171"/>
      <c r="AP3727" s="61"/>
      <c r="AQ3727" s="61"/>
      <c r="AR3727" s="61"/>
      <c r="AS3727" s="61"/>
      <c r="AT3727" s="61"/>
      <c r="AU3727" s="61"/>
      <c r="AV3727" s="61"/>
      <c r="AW3727" s="61"/>
      <c r="AX3727" s="61"/>
      <c r="AY3727" s="61"/>
      <c r="AZ3727" s="61"/>
      <c r="BA3727" s="61"/>
    </row>
    <row r="3728" spans="39:53" x14ac:dyDescent="0.2">
      <c r="AM3728" s="61"/>
      <c r="AN3728" s="61"/>
      <c r="AO3728" s="171"/>
      <c r="AP3728" s="61"/>
      <c r="AQ3728" s="61"/>
      <c r="AR3728" s="61"/>
      <c r="AS3728" s="61"/>
      <c r="AT3728" s="61"/>
      <c r="AU3728" s="61"/>
      <c r="AV3728" s="61"/>
      <c r="AW3728" s="61"/>
      <c r="AX3728" s="61"/>
      <c r="AY3728" s="61"/>
      <c r="AZ3728" s="61"/>
      <c r="BA3728" s="61"/>
    </row>
    <row r="3729" spans="39:53" x14ac:dyDescent="0.2">
      <c r="AM3729" s="61"/>
      <c r="AN3729" s="61"/>
      <c r="AO3729" s="171"/>
      <c r="AP3729" s="61"/>
      <c r="AQ3729" s="61"/>
      <c r="AR3729" s="61"/>
      <c r="AS3729" s="61"/>
      <c r="AT3729" s="61"/>
      <c r="AU3729" s="61"/>
      <c r="AV3729" s="61"/>
      <c r="AW3729" s="61"/>
      <c r="AX3729" s="61"/>
      <c r="AY3729" s="61"/>
      <c r="AZ3729" s="61"/>
      <c r="BA3729" s="61"/>
    </row>
    <row r="3730" spans="39:53" x14ac:dyDescent="0.2">
      <c r="AM3730" s="61"/>
      <c r="AN3730" s="61"/>
      <c r="AO3730" s="171"/>
      <c r="AP3730" s="61"/>
      <c r="AQ3730" s="61"/>
      <c r="AR3730" s="61"/>
      <c r="AS3730" s="61"/>
      <c r="AT3730" s="61"/>
      <c r="AU3730" s="61"/>
      <c r="AV3730" s="61"/>
      <c r="AW3730" s="61"/>
      <c r="AX3730" s="61"/>
      <c r="AY3730" s="61"/>
      <c r="AZ3730" s="61"/>
      <c r="BA3730" s="61"/>
    </row>
    <row r="3731" spans="39:53" x14ac:dyDescent="0.2">
      <c r="AM3731" s="61"/>
      <c r="AN3731" s="61"/>
      <c r="AO3731" s="171"/>
      <c r="AP3731" s="61"/>
      <c r="AQ3731" s="61"/>
      <c r="AR3731" s="61"/>
      <c r="AS3731" s="61"/>
      <c r="AT3731" s="61"/>
      <c r="AU3731" s="61"/>
      <c r="AV3731" s="61"/>
      <c r="AW3731" s="61"/>
      <c r="AX3731" s="61"/>
      <c r="AY3731" s="61"/>
      <c r="AZ3731" s="61"/>
      <c r="BA3731" s="61"/>
    </row>
    <row r="3732" spans="39:53" x14ac:dyDescent="0.2">
      <c r="AM3732" s="61"/>
      <c r="AN3732" s="61"/>
      <c r="AO3732" s="171"/>
      <c r="AP3732" s="61"/>
      <c r="AQ3732" s="61"/>
      <c r="AR3732" s="61"/>
      <c r="AS3732" s="61"/>
      <c r="AT3732" s="61"/>
      <c r="AU3732" s="61"/>
      <c r="AV3732" s="61"/>
      <c r="AW3732" s="61"/>
      <c r="AX3732" s="61"/>
      <c r="AY3732" s="61"/>
      <c r="AZ3732" s="61"/>
      <c r="BA3732" s="61"/>
    </row>
    <row r="3733" spans="39:53" x14ac:dyDescent="0.2">
      <c r="AM3733" s="61"/>
      <c r="AN3733" s="61"/>
      <c r="AO3733" s="171"/>
      <c r="AP3733" s="61"/>
      <c r="AQ3733" s="61"/>
      <c r="AR3733" s="61"/>
      <c r="AS3733" s="61"/>
      <c r="AT3733" s="61"/>
      <c r="AU3733" s="61"/>
      <c r="AV3733" s="61"/>
      <c r="AW3733" s="61"/>
      <c r="AX3733" s="61"/>
      <c r="AY3733" s="61"/>
      <c r="AZ3733" s="61"/>
      <c r="BA3733" s="61"/>
    </row>
    <row r="3734" spans="39:53" x14ac:dyDescent="0.2">
      <c r="AM3734" s="61"/>
      <c r="AN3734" s="61"/>
      <c r="AO3734" s="171"/>
      <c r="AP3734" s="61"/>
      <c r="AQ3734" s="61"/>
      <c r="AR3734" s="61"/>
      <c r="AS3734" s="61"/>
      <c r="AT3734" s="61"/>
      <c r="AU3734" s="61"/>
      <c r="AV3734" s="61"/>
      <c r="AW3734" s="61"/>
      <c r="AX3734" s="61"/>
      <c r="AY3734" s="61"/>
      <c r="AZ3734" s="61"/>
      <c r="BA3734" s="61"/>
    </row>
    <row r="3735" spans="39:53" x14ac:dyDescent="0.2">
      <c r="AM3735" s="61"/>
      <c r="AN3735" s="61"/>
      <c r="AO3735" s="171"/>
      <c r="AP3735" s="61"/>
      <c r="AQ3735" s="61"/>
      <c r="AR3735" s="61"/>
      <c r="AS3735" s="61"/>
      <c r="AT3735" s="61"/>
      <c r="AU3735" s="61"/>
      <c r="AV3735" s="61"/>
      <c r="AW3735" s="61"/>
      <c r="AX3735" s="61"/>
      <c r="AY3735" s="61"/>
      <c r="AZ3735" s="61"/>
      <c r="BA3735" s="61"/>
    </row>
    <row r="3736" spans="39:53" x14ac:dyDescent="0.2">
      <c r="AM3736" s="61"/>
      <c r="AN3736" s="61"/>
      <c r="AO3736" s="171"/>
      <c r="AP3736" s="61"/>
      <c r="AQ3736" s="61"/>
      <c r="AR3736" s="61"/>
      <c r="AS3736" s="61"/>
      <c r="AT3736" s="61"/>
      <c r="AU3736" s="61"/>
      <c r="AV3736" s="61"/>
      <c r="AW3736" s="61"/>
      <c r="AX3736" s="61"/>
      <c r="AY3736" s="61"/>
      <c r="AZ3736" s="61"/>
      <c r="BA3736" s="61"/>
    </row>
    <row r="3737" spans="39:53" x14ac:dyDescent="0.2">
      <c r="AM3737" s="61"/>
      <c r="AN3737" s="61"/>
      <c r="AO3737" s="171"/>
      <c r="AP3737" s="61"/>
      <c r="AQ3737" s="61"/>
      <c r="AR3737" s="61"/>
      <c r="AS3737" s="61"/>
      <c r="AT3737" s="61"/>
      <c r="AU3737" s="61"/>
      <c r="AV3737" s="61"/>
      <c r="AW3737" s="61"/>
      <c r="AX3737" s="61"/>
      <c r="AY3737" s="61"/>
      <c r="AZ3737" s="61"/>
      <c r="BA3737" s="61"/>
    </row>
    <row r="3738" spans="39:53" x14ac:dyDescent="0.2">
      <c r="AM3738" s="61"/>
      <c r="AN3738" s="61"/>
      <c r="AO3738" s="171"/>
      <c r="AP3738" s="61"/>
      <c r="AQ3738" s="61"/>
      <c r="AR3738" s="61"/>
      <c r="AS3738" s="61"/>
      <c r="AT3738" s="61"/>
      <c r="AU3738" s="61"/>
      <c r="AV3738" s="61"/>
      <c r="AW3738" s="61"/>
      <c r="AX3738" s="61"/>
      <c r="AY3738" s="61"/>
      <c r="AZ3738" s="61"/>
      <c r="BA3738" s="61"/>
    </row>
    <row r="3739" spans="39:53" x14ac:dyDescent="0.2">
      <c r="AM3739" s="61"/>
      <c r="AN3739" s="61"/>
      <c r="AO3739" s="171"/>
      <c r="AP3739" s="61"/>
      <c r="AQ3739" s="61"/>
      <c r="AR3739" s="61"/>
      <c r="AS3739" s="61"/>
      <c r="AT3739" s="61"/>
      <c r="AU3739" s="61"/>
      <c r="AV3739" s="61"/>
      <c r="AW3739" s="61"/>
      <c r="AX3739" s="61"/>
      <c r="AY3739" s="61"/>
      <c r="AZ3739" s="61"/>
      <c r="BA3739" s="61"/>
    </row>
    <row r="3740" spans="39:53" x14ac:dyDescent="0.2">
      <c r="AM3740" s="61"/>
      <c r="AN3740" s="61"/>
      <c r="AO3740" s="171"/>
      <c r="AP3740" s="61"/>
      <c r="AQ3740" s="61"/>
      <c r="AR3740" s="61"/>
      <c r="AS3740" s="61"/>
      <c r="AT3740" s="61"/>
      <c r="AU3740" s="61"/>
      <c r="AV3740" s="61"/>
      <c r="AW3740" s="61"/>
      <c r="AX3740" s="61"/>
      <c r="AY3740" s="61"/>
      <c r="AZ3740" s="61"/>
      <c r="BA3740" s="61"/>
    </row>
    <row r="3741" spans="39:53" x14ac:dyDescent="0.2">
      <c r="AM3741" s="61"/>
      <c r="AN3741" s="61"/>
      <c r="AO3741" s="171"/>
      <c r="AP3741" s="61"/>
      <c r="AQ3741" s="61"/>
      <c r="AR3741" s="61"/>
      <c r="AS3741" s="61"/>
      <c r="AT3741" s="61"/>
      <c r="AU3741" s="61"/>
      <c r="AV3741" s="61"/>
      <c r="AW3741" s="61"/>
      <c r="AX3741" s="61"/>
      <c r="AY3741" s="61"/>
      <c r="AZ3741" s="61"/>
      <c r="BA3741" s="61"/>
    </row>
    <row r="3742" spans="39:53" x14ac:dyDescent="0.2">
      <c r="AM3742" s="61"/>
      <c r="AN3742" s="61"/>
      <c r="AO3742" s="171"/>
      <c r="AP3742" s="61"/>
      <c r="AQ3742" s="61"/>
      <c r="AR3742" s="61"/>
      <c r="AS3742" s="61"/>
      <c r="AT3742" s="61"/>
      <c r="AU3742" s="61"/>
      <c r="AV3742" s="61"/>
      <c r="AW3742" s="61"/>
      <c r="AX3742" s="61"/>
      <c r="AY3742" s="61"/>
      <c r="AZ3742" s="61"/>
      <c r="BA3742" s="61"/>
    </row>
    <row r="3743" spans="39:53" x14ac:dyDescent="0.2">
      <c r="AM3743" s="61"/>
      <c r="AN3743" s="61"/>
      <c r="AO3743" s="171"/>
      <c r="AP3743" s="61"/>
      <c r="AQ3743" s="61"/>
      <c r="AR3743" s="61"/>
      <c r="AS3743" s="61"/>
      <c r="AT3743" s="61"/>
      <c r="AU3743" s="61"/>
      <c r="AV3743" s="61"/>
      <c r="AW3743" s="61"/>
      <c r="AX3743" s="61"/>
      <c r="AY3743" s="61"/>
      <c r="AZ3743" s="61"/>
      <c r="BA3743" s="61"/>
    </row>
    <row r="3744" spans="39:53" x14ac:dyDescent="0.2">
      <c r="AM3744" s="61"/>
      <c r="AN3744" s="61"/>
      <c r="AO3744" s="171"/>
      <c r="AP3744" s="61"/>
      <c r="AQ3744" s="61"/>
      <c r="AR3744" s="61"/>
      <c r="AS3744" s="61"/>
      <c r="AT3744" s="61"/>
      <c r="AU3744" s="61"/>
      <c r="AV3744" s="61"/>
      <c r="AW3744" s="61"/>
      <c r="AX3744" s="61"/>
      <c r="AY3744" s="61"/>
      <c r="AZ3744" s="61"/>
      <c r="BA3744" s="61"/>
    </row>
    <row r="3745" spans="39:53" x14ac:dyDescent="0.2">
      <c r="AM3745" s="61"/>
      <c r="AN3745" s="61"/>
      <c r="AO3745" s="171"/>
      <c r="AP3745" s="61"/>
      <c r="AQ3745" s="61"/>
      <c r="AR3745" s="61"/>
      <c r="AS3745" s="61"/>
      <c r="AT3745" s="61"/>
      <c r="AU3745" s="61"/>
      <c r="AV3745" s="61"/>
      <c r="AW3745" s="61"/>
      <c r="AX3745" s="61"/>
      <c r="AY3745" s="61"/>
      <c r="AZ3745" s="61"/>
      <c r="BA3745" s="61"/>
    </row>
    <row r="3746" spans="39:53" x14ac:dyDescent="0.2">
      <c r="AM3746" s="61"/>
      <c r="AN3746" s="61"/>
      <c r="AO3746" s="171"/>
      <c r="AP3746" s="61"/>
      <c r="AQ3746" s="61"/>
      <c r="AR3746" s="61"/>
      <c r="AS3746" s="61"/>
      <c r="AT3746" s="61"/>
      <c r="AU3746" s="61"/>
      <c r="AV3746" s="61"/>
      <c r="AW3746" s="61"/>
      <c r="AX3746" s="61"/>
      <c r="AY3746" s="61"/>
      <c r="AZ3746" s="61"/>
      <c r="BA3746" s="61"/>
    </row>
    <row r="3747" spans="39:53" x14ac:dyDescent="0.2">
      <c r="AM3747" s="61"/>
      <c r="AN3747" s="61"/>
      <c r="AO3747" s="171"/>
      <c r="AP3747" s="61"/>
      <c r="AQ3747" s="61"/>
      <c r="AR3747" s="61"/>
      <c r="AS3747" s="61"/>
      <c r="AT3747" s="61"/>
      <c r="AU3747" s="61"/>
      <c r="AV3747" s="61"/>
      <c r="AW3747" s="61"/>
      <c r="AX3747" s="61"/>
      <c r="AY3747" s="61"/>
      <c r="AZ3747" s="61"/>
      <c r="BA3747" s="61"/>
    </row>
    <row r="3748" spans="39:53" x14ac:dyDescent="0.2">
      <c r="AM3748" s="61"/>
      <c r="AN3748" s="61"/>
      <c r="AO3748" s="171"/>
      <c r="AP3748" s="61"/>
      <c r="AQ3748" s="61"/>
      <c r="AR3748" s="61"/>
      <c r="AS3748" s="61"/>
      <c r="AT3748" s="61"/>
      <c r="AU3748" s="61"/>
      <c r="AV3748" s="61"/>
      <c r="AW3748" s="61"/>
      <c r="AX3748" s="61"/>
      <c r="AY3748" s="61"/>
      <c r="AZ3748" s="61"/>
      <c r="BA3748" s="61"/>
    </row>
    <row r="3749" spans="39:53" x14ac:dyDescent="0.2">
      <c r="AM3749" s="61"/>
      <c r="AN3749" s="61"/>
      <c r="AO3749" s="171"/>
      <c r="AP3749" s="61"/>
      <c r="AQ3749" s="61"/>
      <c r="AR3749" s="61"/>
      <c r="AS3749" s="61"/>
      <c r="AT3749" s="61"/>
      <c r="AU3749" s="61"/>
      <c r="AV3749" s="61"/>
      <c r="AW3749" s="61"/>
      <c r="AX3749" s="61"/>
      <c r="AY3749" s="61"/>
      <c r="AZ3749" s="61"/>
      <c r="BA3749" s="61"/>
    </row>
    <row r="3750" spans="39:53" x14ac:dyDescent="0.2">
      <c r="AM3750" s="61"/>
      <c r="AN3750" s="61"/>
      <c r="AO3750" s="171"/>
      <c r="AP3750" s="61"/>
      <c r="AQ3750" s="61"/>
      <c r="AR3750" s="61"/>
      <c r="AS3750" s="61"/>
      <c r="AT3750" s="61"/>
      <c r="AU3750" s="61"/>
      <c r="AV3750" s="61"/>
      <c r="AW3750" s="61"/>
      <c r="AX3750" s="61"/>
      <c r="AY3750" s="61"/>
      <c r="AZ3750" s="61"/>
      <c r="BA3750" s="61"/>
    </row>
    <row r="3751" spans="39:53" x14ac:dyDescent="0.2">
      <c r="AM3751" s="61"/>
      <c r="AN3751" s="61"/>
      <c r="AO3751" s="171"/>
      <c r="AP3751" s="61"/>
      <c r="AQ3751" s="61"/>
      <c r="AR3751" s="61"/>
      <c r="AS3751" s="61"/>
      <c r="AT3751" s="61"/>
      <c r="AU3751" s="61"/>
      <c r="AV3751" s="61"/>
      <c r="AW3751" s="61"/>
      <c r="AX3751" s="61"/>
      <c r="AY3751" s="61"/>
      <c r="AZ3751" s="61"/>
      <c r="BA3751" s="61"/>
    </row>
    <row r="3752" spans="39:53" x14ac:dyDescent="0.2">
      <c r="AM3752" s="61"/>
      <c r="AN3752" s="61"/>
      <c r="AO3752" s="171"/>
      <c r="AP3752" s="61"/>
      <c r="AQ3752" s="61"/>
      <c r="AR3752" s="61"/>
      <c r="AS3752" s="61"/>
      <c r="AT3752" s="61"/>
      <c r="AU3752" s="61"/>
      <c r="AV3752" s="61"/>
      <c r="AW3752" s="61"/>
      <c r="AX3752" s="61"/>
      <c r="AY3752" s="61"/>
      <c r="AZ3752" s="61"/>
      <c r="BA3752" s="61"/>
    </row>
    <row r="3753" spans="39:53" x14ac:dyDescent="0.2">
      <c r="AM3753" s="61"/>
      <c r="AN3753" s="61"/>
      <c r="AO3753" s="171"/>
      <c r="AP3753" s="61"/>
      <c r="AQ3753" s="61"/>
      <c r="AR3753" s="61"/>
      <c r="AS3753" s="61"/>
      <c r="AT3753" s="61"/>
      <c r="AU3753" s="61"/>
      <c r="AV3753" s="61"/>
      <c r="AW3753" s="61"/>
      <c r="AX3753" s="61"/>
      <c r="AY3753" s="61"/>
      <c r="AZ3753" s="61"/>
      <c r="BA3753" s="61"/>
    </row>
    <row r="3754" spans="39:53" x14ac:dyDescent="0.2">
      <c r="AM3754" s="61"/>
      <c r="AN3754" s="61"/>
      <c r="AO3754" s="171"/>
      <c r="AP3754" s="61"/>
      <c r="AQ3754" s="61"/>
      <c r="AR3754" s="61"/>
      <c r="AS3754" s="61"/>
      <c r="AT3754" s="61"/>
      <c r="AU3754" s="61"/>
      <c r="AV3754" s="61"/>
      <c r="AW3754" s="61"/>
      <c r="AX3754" s="61"/>
      <c r="AY3754" s="61"/>
      <c r="AZ3754" s="61"/>
      <c r="BA3754" s="61"/>
    </row>
    <row r="3755" spans="39:53" x14ac:dyDescent="0.2">
      <c r="AM3755" s="61"/>
      <c r="AN3755" s="61"/>
      <c r="AO3755" s="171"/>
      <c r="AP3755" s="61"/>
      <c r="AQ3755" s="61"/>
      <c r="AR3755" s="61"/>
      <c r="AS3755" s="61"/>
      <c r="AT3755" s="61"/>
      <c r="AU3755" s="61"/>
      <c r="AV3755" s="61"/>
      <c r="AW3755" s="61"/>
      <c r="AX3755" s="61"/>
      <c r="AY3755" s="61"/>
      <c r="AZ3755" s="61"/>
      <c r="BA3755" s="61"/>
    </row>
    <row r="3756" spans="39:53" x14ac:dyDescent="0.2">
      <c r="AM3756" s="61"/>
      <c r="AN3756" s="61"/>
      <c r="AO3756" s="171"/>
      <c r="AP3756" s="61"/>
      <c r="AQ3756" s="61"/>
      <c r="AR3756" s="61"/>
      <c r="AS3756" s="61"/>
      <c r="AT3756" s="61"/>
      <c r="AU3756" s="61"/>
      <c r="AV3756" s="61"/>
      <c r="AW3756" s="61"/>
      <c r="AX3756" s="61"/>
      <c r="AY3756" s="61"/>
      <c r="AZ3756" s="61"/>
      <c r="BA3756" s="61"/>
    </row>
    <row r="3757" spans="39:53" x14ac:dyDescent="0.2">
      <c r="AM3757" s="61"/>
      <c r="AN3757" s="61"/>
      <c r="AO3757" s="171"/>
      <c r="AP3757" s="61"/>
      <c r="AQ3757" s="61"/>
      <c r="AR3757" s="61"/>
      <c r="AS3757" s="61"/>
      <c r="AT3757" s="61"/>
      <c r="AU3757" s="61"/>
      <c r="AV3757" s="61"/>
      <c r="AW3757" s="61"/>
      <c r="AX3757" s="61"/>
      <c r="AY3757" s="61"/>
      <c r="AZ3757" s="61"/>
      <c r="BA3757" s="61"/>
    </row>
    <row r="3758" spans="39:53" x14ac:dyDescent="0.2">
      <c r="AM3758" s="61"/>
      <c r="AN3758" s="61"/>
      <c r="AO3758" s="171"/>
      <c r="AP3758" s="61"/>
      <c r="AQ3758" s="61"/>
      <c r="AR3758" s="61"/>
      <c r="AS3758" s="61"/>
      <c r="AT3758" s="61"/>
      <c r="AU3758" s="61"/>
      <c r="AV3758" s="61"/>
      <c r="AW3758" s="61"/>
      <c r="AX3758" s="61"/>
      <c r="AY3758" s="61"/>
      <c r="AZ3758" s="61"/>
      <c r="BA3758" s="61"/>
    </row>
    <row r="3759" spans="39:53" x14ac:dyDescent="0.2">
      <c r="AM3759" s="61"/>
      <c r="AN3759" s="61"/>
      <c r="AO3759" s="171"/>
      <c r="AP3759" s="61"/>
      <c r="AQ3759" s="61"/>
      <c r="AR3759" s="61"/>
      <c r="AS3759" s="61"/>
      <c r="AT3759" s="61"/>
      <c r="AU3759" s="61"/>
      <c r="AV3759" s="61"/>
      <c r="AW3759" s="61"/>
      <c r="AX3759" s="61"/>
      <c r="AY3759" s="61"/>
      <c r="AZ3759" s="61"/>
      <c r="BA3759" s="61"/>
    </row>
    <row r="3760" spans="39:53" x14ac:dyDescent="0.2">
      <c r="AM3760" s="61"/>
      <c r="AN3760" s="61"/>
      <c r="AO3760" s="171"/>
      <c r="AP3760" s="61"/>
      <c r="AQ3760" s="61"/>
      <c r="AR3760" s="61"/>
      <c r="AS3760" s="61"/>
      <c r="AT3760" s="61"/>
      <c r="AU3760" s="61"/>
      <c r="AV3760" s="61"/>
      <c r="AW3760" s="61"/>
      <c r="AX3760" s="61"/>
      <c r="AY3760" s="61"/>
      <c r="AZ3760" s="61"/>
      <c r="BA3760" s="61"/>
    </row>
    <row r="3761" spans="39:53" x14ac:dyDescent="0.2">
      <c r="AM3761" s="61"/>
      <c r="AN3761" s="61"/>
      <c r="AO3761" s="171"/>
      <c r="AP3761" s="61"/>
      <c r="AQ3761" s="61"/>
      <c r="AR3761" s="61"/>
      <c r="AS3761" s="61"/>
      <c r="AT3761" s="61"/>
      <c r="AU3761" s="61"/>
      <c r="AV3761" s="61"/>
      <c r="AW3761" s="61"/>
      <c r="AX3761" s="61"/>
      <c r="AY3761" s="61"/>
      <c r="AZ3761" s="61"/>
      <c r="BA3761" s="61"/>
    </row>
    <row r="3762" spans="39:53" x14ac:dyDescent="0.2">
      <c r="AM3762" s="61"/>
      <c r="AN3762" s="61"/>
      <c r="AO3762" s="171"/>
      <c r="AP3762" s="61"/>
      <c r="AQ3762" s="61"/>
      <c r="AR3762" s="61"/>
      <c r="AS3762" s="61"/>
      <c r="AT3762" s="61"/>
      <c r="AU3762" s="61"/>
      <c r="AV3762" s="61"/>
      <c r="AW3762" s="61"/>
      <c r="AX3762" s="61"/>
      <c r="AY3762" s="61"/>
      <c r="AZ3762" s="61"/>
      <c r="BA3762" s="61"/>
    </row>
    <row r="3763" spans="39:53" x14ac:dyDescent="0.2">
      <c r="AM3763" s="61"/>
      <c r="AN3763" s="61"/>
      <c r="AO3763" s="171"/>
      <c r="AP3763" s="61"/>
      <c r="AQ3763" s="61"/>
      <c r="AR3763" s="61"/>
      <c r="AS3763" s="61"/>
      <c r="AT3763" s="61"/>
      <c r="AU3763" s="61"/>
      <c r="AV3763" s="61"/>
      <c r="AW3763" s="61"/>
      <c r="AX3763" s="61"/>
      <c r="AY3763" s="61"/>
      <c r="AZ3763" s="61"/>
      <c r="BA3763" s="61"/>
    </row>
    <row r="3764" spans="39:53" x14ac:dyDescent="0.2">
      <c r="AM3764" s="61"/>
      <c r="AN3764" s="61"/>
      <c r="AO3764" s="171"/>
      <c r="AP3764" s="61"/>
      <c r="AQ3764" s="61"/>
      <c r="AR3764" s="61"/>
      <c r="AS3764" s="61"/>
      <c r="AT3764" s="61"/>
      <c r="AU3764" s="61"/>
      <c r="AV3764" s="61"/>
      <c r="AW3764" s="61"/>
      <c r="AX3764" s="61"/>
      <c r="AY3764" s="61"/>
      <c r="AZ3764" s="61"/>
      <c r="BA3764" s="61"/>
    </row>
    <row r="3765" spans="39:53" x14ac:dyDescent="0.2">
      <c r="AM3765" s="61"/>
      <c r="AN3765" s="61"/>
      <c r="AO3765" s="171"/>
      <c r="AP3765" s="61"/>
      <c r="AQ3765" s="61"/>
      <c r="AR3765" s="61"/>
      <c r="AS3765" s="61"/>
      <c r="AT3765" s="61"/>
      <c r="AU3765" s="61"/>
      <c r="AV3765" s="61"/>
      <c r="AW3765" s="61"/>
      <c r="AX3765" s="61"/>
      <c r="AY3765" s="61"/>
      <c r="AZ3765" s="61"/>
      <c r="BA3765" s="61"/>
    </row>
    <row r="3766" spans="39:53" x14ac:dyDescent="0.2">
      <c r="AM3766" s="61"/>
      <c r="AN3766" s="61"/>
      <c r="AO3766" s="171"/>
      <c r="AP3766" s="61"/>
      <c r="AQ3766" s="61"/>
      <c r="AR3766" s="61"/>
      <c r="AS3766" s="61"/>
      <c r="AT3766" s="61"/>
      <c r="AU3766" s="61"/>
      <c r="AV3766" s="61"/>
      <c r="AW3766" s="61"/>
      <c r="AX3766" s="61"/>
      <c r="AY3766" s="61"/>
      <c r="AZ3766" s="61"/>
      <c r="BA3766" s="61"/>
    </row>
    <row r="3767" spans="39:53" x14ac:dyDescent="0.2">
      <c r="AM3767" s="61"/>
      <c r="AN3767" s="61"/>
      <c r="AO3767" s="171"/>
      <c r="AP3767" s="61"/>
      <c r="AQ3767" s="61"/>
      <c r="AR3767" s="61"/>
      <c r="AS3767" s="61"/>
      <c r="AT3767" s="61"/>
      <c r="AU3767" s="61"/>
      <c r="AV3767" s="61"/>
      <c r="AW3767" s="61"/>
      <c r="AX3767" s="61"/>
      <c r="AY3767" s="61"/>
      <c r="AZ3767" s="61"/>
      <c r="BA3767" s="61"/>
    </row>
    <row r="3768" spans="39:53" x14ac:dyDescent="0.2">
      <c r="AM3768" s="61"/>
      <c r="AN3768" s="61"/>
      <c r="AO3768" s="171"/>
      <c r="AP3768" s="61"/>
      <c r="AQ3768" s="61"/>
      <c r="AR3768" s="61"/>
      <c r="AS3768" s="61"/>
      <c r="AT3768" s="61"/>
      <c r="AU3768" s="61"/>
      <c r="AV3768" s="61"/>
      <c r="AW3768" s="61"/>
      <c r="AX3768" s="61"/>
      <c r="AY3768" s="61"/>
      <c r="AZ3768" s="61"/>
      <c r="BA3768" s="61"/>
    </row>
    <row r="3769" spans="39:53" x14ac:dyDescent="0.2">
      <c r="AM3769" s="61"/>
      <c r="AN3769" s="61"/>
      <c r="AO3769" s="171"/>
      <c r="AP3769" s="61"/>
      <c r="AQ3769" s="61"/>
      <c r="AR3769" s="61"/>
      <c r="AS3769" s="61"/>
      <c r="AT3769" s="61"/>
      <c r="AU3769" s="61"/>
      <c r="AV3769" s="61"/>
      <c r="AW3769" s="61"/>
      <c r="AX3769" s="61"/>
      <c r="AY3769" s="61"/>
      <c r="AZ3769" s="61"/>
      <c r="BA3769" s="61"/>
    </row>
    <row r="3770" spans="39:53" x14ac:dyDescent="0.2">
      <c r="AM3770" s="61"/>
      <c r="AN3770" s="61"/>
      <c r="AO3770" s="171"/>
      <c r="AP3770" s="61"/>
      <c r="AQ3770" s="61"/>
      <c r="AR3770" s="61"/>
      <c r="AS3770" s="61"/>
      <c r="AT3770" s="61"/>
      <c r="AU3770" s="61"/>
      <c r="AV3770" s="61"/>
      <c r="AW3770" s="61"/>
      <c r="AX3770" s="61"/>
      <c r="AY3770" s="61"/>
      <c r="AZ3770" s="61"/>
      <c r="BA3770" s="61"/>
    </row>
    <row r="3771" spans="39:53" x14ac:dyDescent="0.2">
      <c r="AM3771" s="61"/>
      <c r="AN3771" s="61"/>
      <c r="AO3771" s="171"/>
      <c r="AP3771" s="61"/>
      <c r="AQ3771" s="61"/>
      <c r="AR3771" s="61"/>
      <c r="AS3771" s="61"/>
      <c r="AT3771" s="61"/>
      <c r="AU3771" s="61"/>
      <c r="AV3771" s="61"/>
      <c r="AW3771" s="61"/>
      <c r="AX3771" s="61"/>
      <c r="AY3771" s="61"/>
      <c r="AZ3771" s="61"/>
      <c r="BA3771" s="61"/>
    </row>
    <row r="3772" spans="39:53" x14ac:dyDescent="0.2">
      <c r="AM3772" s="61"/>
      <c r="AN3772" s="61"/>
      <c r="AO3772" s="171"/>
      <c r="AP3772" s="61"/>
      <c r="AQ3772" s="61"/>
      <c r="AR3772" s="61"/>
      <c r="AS3772" s="61"/>
      <c r="AT3772" s="61"/>
      <c r="AU3772" s="61"/>
      <c r="AV3772" s="61"/>
      <c r="AW3772" s="61"/>
      <c r="AX3772" s="61"/>
      <c r="AY3772" s="61"/>
      <c r="AZ3772" s="61"/>
      <c r="BA3772" s="61"/>
    </row>
    <row r="3773" spans="39:53" x14ac:dyDescent="0.2">
      <c r="AM3773" s="61"/>
      <c r="AN3773" s="61"/>
      <c r="AO3773" s="171"/>
      <c r="AP3773" s="61"/>
      <c r="AQ3773" s="61"/>
      <c r="AR3773" s="61"/>
      <c r="AS3773" s="61"/>
      <c r="AT3773" s="61"/>
      <c r="AU3773" s="61"/>
      <c r="AV3773" s="61"/>
      <c r="AW3773" s="61"/>
      <c r="AX3773" s="61"/>
      <c r="AY3773" s="61"/>
      <c r="AZ3773" s="61"/>
      <c r="BA3773" s="61"/>
    </row>
    <row r="3774" spans="39:53" x14ac:dyDescent="0.2">
      <c r="AM3774" s="61"/>
      <c r="AN3774" s="61"/>
      <c r="AO3774" s="171"/>
      <c r="AP3774" s="61"/>
      <c r="AQ3774" s="61"/>
      <c r="AR3774" s="61"/>
      <c r="AS3774" s="61"/>
      <c r="AT3774" s="61"/>
      <c r="AU3774" s="61"/>
      <c r="AV3774" s="61"/>
      <c r="AW3774" s="61"/>
      <c r="AX3774" s="61"/>
      <c r="AY3774" s="61"/>
      <c r="AZ3774" s="61"/>
      <c r="BA3774" s="61"/>
    </row>
    <row r="3775" spans="39:53" x14ac:dyDescent="0.2">
      <c r="AM3775" s="61"/>
      <c r="AN3775" s="61"/>
      <c r="AO3775" s="171"/>
      <c r="AP3775" s="61"/>
      <c r="AQ3775" s="61"/>
      <c r="AR3775" s="61"/>
      <c r="AS3775" s="61"/>
      <c r="AT3775" s="61"/>
      <c r="AU3775" s="61"/>
      <c r="AV3775" s="61"/>
      <c r="AW3775" s="61"/>
      <c r="AX3775" s="61"/>
      <c r="AY3775" s="61"/>
      <c r="AZ3775" s="61"/>
      <c r="BA3775" s="61"/>
    </row>
    <row r="3776" spans="39:53" x14ac:dyDescent="0.2">
      <c r="AM3776" s="61"/>
      <c r="AN3776" s="61"/>
      <c r="AO3776" s="171"/>
      <c r="AP3776" s="61"/>
      <c r="AQ3776" s="61"/>
      <c r="AR3776" s="61"/>
      <c r="AS3776" s="61"/>
      <c r="AT3776" s="61"/>
      <c r="AU3776" s="61"/>
      <c r="AV3776" s="61"/>
      <c r="AW3776" s="61"/>
      <c r="AX3776" s="61"/>
      <c r="AY3776" s="61"/>
      <c r="AZ3776" s="61"/>
      <c r="BA3776" s="61"/>
    </row>
    <row r="3777" spans="39:53" x14ac:dyDescent="0.2">
      <c r="AM3777" s="61"/>
      <c r="AN3777" s="61"/>
      <c r="AO3777" s="171"/>
      <c r="AP3777" s="61"/>
      <c r="AQ3777" s="61"/>
      <c r="AR3777" s="61"/>
      <c r="AS3777" s="61"/>
      <c r="AT3777" s="61"/>
      <c r="AU3777" s="61"/>
      <c r="AV3777" s="61"/>
      <c r="AW3777" s="61"/>
      <c r="AX3777" s="61"/>
      <c r="AY3777" s="61"/>
      <c r="AZ3777" s="61"/>
      <c r="BA3777" s="61"/>
    </row>
    <row r="3778" spans="39:53" x14ac:dyDescent="0.2">
      <c r="AM3778" s="61"/>
      <c r="AN3778" s="61"/>
      <c r="AO3778" s="171"/>
      <c r="AP3778" s="61"/>
      <c r="AQ3778" s="61"/>
      <c r="AR3778" s="61"/>
      <c r="AS3778" s="61"/>
      <c r="AT3778" s="61"/>
      <c r="AU3778" s="61"/>
      <c r="AV3778" s="61"/>
      <c r="AW3778" s="61"/>
      <c r="AX3778" s="61"/>
      <c r="AY3778" s="61"/>
      <c r="AZ3778" s="61"/>
      <c r="BA3778" s="61"/>
    </row>
    <row r="3779" spans="39:53" x14ac:dyDescent="0.2">
      <c r="AM3779" s="61"/>
      <c r="AN3779" s="61"/>
      <c r="AO3779" s="171"/>
      <c r="AP3779" s="61"/>
      <c r="AQ3779" s="61"/>
      <c r="AR3779" s="61"/>
      <c r="AS3779" s="61"/>
      <c r="AT3779" s="61"/>
      <c r="AU3779" s="61"/>
      <c r="AV3779" s="61"/>
      <c r="AW3779" s="61"/>
      <c r="AX3779" s="61"/>
      <c r="AY3779" s="61"/>
      <c r="AZ3779" s="61"/>
      <c r="BA3779" s="61"/>
    </row>
    <row r="3780" spans="39:53" x14ac:dyDescent="0.2">
      <c r="AM3780" s="61"/>
      <c r="AN3780" s="61"/>
      <c r="AO3780" s="171"/>
      <c r="AP3780" s="61"/>
      <c r="AQ3780" s="61"/>
      <c r="AR3780" s="61"/>
      <c r="AS3780" s="61"/>
      <c r="AT3780" s="61"/>
      <c r="AU3780" s="61"/>
      <c r="AV3780" s="61"/>
      <c r="AW3780" s="61"/>
      <c r="AX3780" s="61"/>
      <c r="AY3780" s="61"/>
      <c r="AZ3780" s="61"/>
      <c r="BA3780" s="61"/>
    </row>
    <row r="3781" spans="39:53" x14ac:dyDescent="0.2">
      <c r="AM3781" s="61"/>
      <c r="AN3781" s="61"/>
      <c r="AO3781" s="171"/>
      <c r="AP3781" s="61"/>
      <c r="AQ3781" s="61"/>
      <c r="AR3781" s="61"/>
      <c r="AS3781" s="61"/>
      <c r="AT3781" s="61"/>
      <c r="AU3781" s="61"/>
      <c r="AV3781" s="61"/>
      <c r="AW3781" s="61"/>
      <c r="AX3781" s="61"/>
      <c r="AY3781" s="61"/>
      <c r="AZ3781" s="61"/>
      <c r="BA3781" s="61"/>
    </row>
    <row r="3782" spans="39:53" x14ac:dyDescent="0.2">
      <c r="AM3782" s="61"/>
      <c r="AN3782" s="61"/>
      <c r="AO3782" s="171"/>
      <c r="AP3782" s="61"/>
      <c r="AQ3782" s="61"/>
      <c r="AR3782" s="61"/>
      <c r="AS3782" s="61"/>
      <c r="AT3782" s="61"/>
      <c r="AU3782" s="61"/>
      <c r="AV3782" s="61"/>
      <c r="AW3782" s="61"/>
      <c r="AX3782" s="61"/>
      <c r="AY3782" s="61"/>
      <c r="AZ3782" s="61"/>
      <c r="BA3782" s="61"/>
    </row>
    <row r="3783" spans="39:53" x14ac:dyDescent="0.2">
      <c r="AM3783" s="61"/>
      <c r="AN3783" s="61"/>
      <c r="AO3783" s="171"/>
      <c r="AP3783" s="61"/>
      <c r="AQ3783" s="61"/>
      <c r="AR3783" s="61"/>
      <c r="AS3783" s="61"/>
      <c r="AT3783" s="61"/>
      <c r="AU3783" s="61"/>
      <c r="AV3783" s="61"/>
      <c r="AW3783" s="61"/>
      <c r="AX3783" s="61"/>
      <c r="AY3783" s="61"/>
      <c r="AZ3783" s="61"/>
      <c r="BA3783" s="61"/>
    </row>
    <row r="3784" spans="39:53" x14ac:dyDescent="0.2">
      <c r="AM3784" s="61"/>
      <c r="AN3784" s="61"/>
      <c r="AO3784" s="171"/>
      <c r="AP3784" s="61"/>
      <c r="AQ3784" s="61"/>
      <c r="AR3784" s="61"/>
      <c r="AS3784" s="61"/>
      <c r="AT3784" s="61"/>
      <c r="AU3784" s="61"/>
      <c r="AV3784" s="61"/>
      <c r="AW3784" s="61"/>
      <c r="AX3784" s="61"/>
      <c r="AY3784" s="61"/>
      <c r="AZ3784" s="61"/>
      <c r="BA3784" s="61"/>
    </row>
    <row r="3785" spans="39:53" x14ac:dyDescent="0.2">
      <c r="AM3785" s="61"/>
      <c r="AN3785" s="61"/>
      <c r="AO3785" s="171"/>
      <c r="AP3785" s="61"/>
      <c r="AQ3785" s="61"/>
      <c r="AR3785" s="61"/>
      <c r="AS3785" s="61"/>
      <c r="AT3785" s="61"/>
      <c r="AU3785" s="61"/>
      <c r="AV3785" s="61"/>
      <c r="AW3785" s="61"/>
      <c r="AX3785" s="61"/>
      <c r="AY3785" s="61"/>
      <c r="AZ3785" s="61"/>
      <c r="BA3785" s="61"/>
    </row>
    <row r="3786" spans="39:53" x14ac:dyDescent="0.2">
      <c r="AM3786" s="61"/>
      <c r="AN3786" s="61"/>
      <c r="AO3786" s="171"/>
      <c r="AP3786" s="61"/>
      <c r="AQ3786" s="61"/>
      <c r="AR3786" s="61"/>
      <c r="AS3786" s="61"/>
      <c r="AT3786" s="61"/>
      <c r="AU3786" s="61"/>
      <c r="AV3786" s="61"/>
      <c r="AW3786" s="61"/>
      <c r="AX3786" s="61"/>
      <c r="AY3786" s="61"/>
      <c r="AZ3786" s="61"/>
      <c r="BA3786" s="61"/>
    </row>
    <row r="3787" spans="39:53" x14ac:dyDescent="0.2">
      <c r="AM3787" s="61"/>
      <c r="AN3787" s="61"/>
      <c r="AO3787" s="171"/>
      <c r="AP3787" s="61"/>
      <c r="AQ3787" s="61"/>
      <c r="AR3787" s="61"/>
      <c r="AS3787" s="61"/>
      <c r="AT3787" s="61"/>
      <c r="AU3787" s="61"/>
      <c r="AV3787" s="61"/>
      <c r="AW3787" s="61"/>
      <c r="AX3787" s="61"/>
      <c r="AY3787" s="61"/>
      <c r="AZ3787" s="61"/>
      <c r="BA3787" s="61"/>
    </row>
    <row r="3788" spans="39:53" x14ac:dyDescent="0.2">
      <c r="AM3788" s="61"/>
      <c r="AN3788" s="61"/>
      <c r="AO3788" s="171"/>
      <c r="AP3788" s="61"/>
      <c r="AQ3788" s="61"/>
      <c r="AR3788" s="61"/>
      <c r="AS3788" s="61"/>
      <c r="AT3788" s="61"/>
      <c r="AU3788" s="61"/>
      <c r="AV3788" s="61"/>
      <c r="AW3788" s="61"/>
      <c r="AX3788" s="61"/>
      <c r="AY3788" s="61"/>
      <c r="AZ3788" s="61"/>
      <c r="BA3788" s="61"/>
    </row>
    <row r="3789" spans="39:53" x14ac:dyDescent="0.2">
      <c r="AM3789" s="61"/>
      <c r="AN3789" s="61"/>
      <c r="AO3789" s="171"/>
      <c r="AP3789" s="61"/>
      <c r="AQ3789" s="61"/>
      <c r="AR3789" s="61"/>
      <c r="AS3789" s="61"/>
      <c r="AT3789" s="61"/>
      <c r="AU3789" s="61"/>
      <c r="AV3789" s="61"/>
      <c r="AW3789" s="61"/>
      <c r="AX3789" s="61"/>
      <c r="AY3789" s="61"/>
      <c r="AZ3789" s="61"/>
      <c r="BA3789" s="61"/>
    </row>
    <row r="3790" spans="39:53" x14ac:dyDescent="0.2">
      <c r="AM3790" s="61"/>
      <c r="AN3790" s="61"/>
      <c r="AO3790" s="171"/>
      <c r="AP3790" s="61"/>
      <c r="AQ3790" s="61"/>
      <c r="AR3790" s="61"/>
      <c r="AS3790" s="61"/>
      <c r="AT3790" s="61"/>
      <c r="AU3790" s="61"/>
      <c r="AV3790" s="61"/>
      <c r="AW3790" s="61"/>
      <c r="AX3790" s="61"/>
      <c r="AY3790" s="61"/>
      <c r="AZ3790" s="61"/>
      <c r="BA3790" s="61"/>
    </row>
    <row r="3791" spans="39:53" x14ac:dyDescent="0.2">
      <c r="AM3791" s="61"/>
      <c r="AN3791" s="61"/>
      <c r="AO3791" s="171"/>
      <c r="AP3791" s="61"/>
      <c r="AQ3791" s="61"/>
      <c r="AR3791" s="61"/>
      <c r="AS3791" s="61"/>
      <c r="AT3791" s="61"/>
      <c r="AU3791" s="61"/>
      <c r="AV3791" s="61"/>
      <c r="AW3791" s="61"/>
      <c r="AX3791" s="61"/>
      <c r="AY3791" s="61"/>
      <c r="AZ3791" s="61"/>
      <c r="BA3791" s="61"/>
    </row>
    <row r="3792" spans="39:53" x14ac:dyDescent="0.2">
      <c r="AM3792" s="61"/>
      <c r="AN3792" s="61"/>
      <c r="AO3792" s="171"/>
      <c r="AP3792" s="61"/>
      <c r="AQ3792" s="61"/>
      <c r="AR3792" s="61"/>
      <c r="AS3792" s="61"/>
      <c r="AT3792" s="61"/>
      <c r="AU3792" s="61"/>
      <c r="AV3792" s="61"/>
      <c r="AW3792" s="61"/>
      <c r="AX3792" s="61"/>
      <c r="AY3792" s="61"/>
      <c r="AZ3792" s="61"/>
      <c r="BA3792" s="61"/>
    </row>
    <row r="3793" spans="39:53" x14ac:dyDescent="0.2">
      <c r="AM3793" s="61"/>
      <c r="AN3793" s="61"/>
      <c r="AO3793" s="171"/>
      <c r="AP3793" s="61"/>
      <c r="AQ3793" s="61"/>
      <c r="AR3793" s="61"/>
      <c r="AS3793" s="61"/>
      <c r="AT3793" s="61"/>
      <c r="AU3793" s="61"/>
      <c r="AV3793" s="61"/>
      <c r="AW3793" s="61"/>
      <c r="AX3793" s="61"/>
      <c r="AY3793" s="61"/>
      <c r="AZ3793" s="61"/>
      <c r="BA3793" s="61"/>
    </row>
    <row r="3794" spans="39:53" x14ac:dyDescent="0.2">
      <c r="AM3794" s="61"/>
      <c r="AN3794" s="61"/>
      <c r="AO3794" s="171"/>
      <c r="AP3794" s="61"/>
      <c r="AQ3794" s="61"/>
      <c r="AR3794" s="61"/>
      <c r="AS3794" s="61"/>
      <c r="AT3794" s="61"/>
      <c r="AU3794" s="61"/>
      <c r="AV3794" s="61"/>
      <c r="AW3794" s="61"/>
      <c r="AX3794" s="61"/>
      <c r="AY3794" s="61"/>
      <c r="AZ3794" s="61"/>
      <c r="BA3794" s="61"/>
    </row>
    <row r="3795" spans="39:53" x14ac:dyDescent="0.2">
      <c r="AM3795" s="61"/>
      <c r="AN3795" s="61"/>
      <c r="AO3795" s="171"/>
      <c r="AP3795" s="61"/>
      <c r="AQ3795" s="61"/>
      <c r="AR3795" s="61"/>
      <c r="AS3795" s="61"/>
      <c r="AT3795" s="61"/>
      <c r="AU3795" s="61"/>
      <c r="AV3795" s="61"/>
      <c r="AW3795" s="61"/>
      <c r="AX3795" s="61"/>
      <c r="AY3795" s="61"/>
      <c r="AZ3795" s="61"/>
      <c r="BA3795" s="61"/>
    </row>
    <row r="3796" spans="39:53" x14ac:dyDescent="0.2">
      <c r="AM3796" s="61"/>
      <c r="AN3796" s="61"/>
      <c r="AO3796" s="171"/>
      <c r="AP3796" s="61"/>
      <c r="AQ3796" s="61"/>
      <c r="AR3796" s="61"/>
      <c r="AS3796" s="61"/>
      <c r="AT3796" s="61"/>
      <c r="AU3796" s="61"/>
      <c r="AV3796" s="61"/>
      <c r="AW3796" s="61"/>
      <c r="AX3796" s="61"/>
      <c r="AY3796" s="61"/>
      <c r="AZ3796" s="61"/>
      <c r="BA3796" s="61"/>
    </row>
    <row r="3797" spans="39:53" x14ac:dyDescent="0.2">
      <c r="AM3797" s="61"/>
      <c r="AN3797" s="61"/>
      <c r="AO3797" s="171"/>
      <c r="AP3797" s="61"/>
      <c r="AQ3797" s="61"/>
      <c r="AR3797" s="61"/>
      <c r="AS3797" s="61"/>
      <c r="AT3797" s="61"/>
      <c r="AU3797" s="61"/>
      <c r="AV3797" s="61"/>
      <c r="AW3797" s="61"/>
      <c r="AX3797" s="61"/>
      <c r="AY3797" s="61"/>
      <c r="AZ3797" s="61"/>
      <c r="BA3797" s="61"/>
    </row>
    <row r="3798" spans="39:53" x14ac:dyDescent="0.2">
      <c r="AM3798" s="61"/>
      <c r="AN3798" s="61"/>
      <c r="AO3798" s="171"/>
      <c r="AP3798" s="61"/>
      <c r="AQ3798" s="61"/>
      <c r="AR3798" s="61"/>
      <c r="AS3798" s="61"/>
      <c r="AT3798" s="61"/>
      <c r="AU3798" s="61"/>
      <c r="AV3798" s="61"/>
      <c r="AW3798" s="61"/>
      <c r="AX3798" s="61"/>
      <c r="AY3798" s="61"/>
      <c r="AZ3798" s="61"/>
      <c r="BA3798" s="61"/>
    </row>
    <row r="3799" spans="39:53" x14ac:dyDescent="0.2">
      <c r="AM3799" s="61"/>
      <c r="AN3799" s="61"/>
      <c r="AO3799" s="171"/>
      <c r="AP3799" s="61"/>
      <c r="AQ3799" s="61"/>
      <c r="AR3799" s="61"/>
      <c r="AS3799" s="61"/>
      <c r="AT3799" s="61"/>
      <c r="AU3799" s="61"/>
      <c r="AV3799" s="61"/>
      <c r="AW3799" s="61"/>
      <c r="AX3799" s="61"/>
      <c r="AY3799" s="61"/>
      <c r="AZ3799" s="61"/>
      <c r="BA3799" s="61"/>
    </row>
    <row r="3800" spans="39:53" x14ac:dyDescent="0.2">
      <c r="AM3800" s="61"/>
      <c r="AN3800" s="61"/>
      <c r="AO3800" s="171"/>
      <c r="AP3800" s="61"/>
      <c r="AQ3800" s="61"/>
      <c r="AR3800" s="61"/>
      <c r="AS3800" s="61"/>
      <c r="AT3800" s="61"/>
      <c r="AU3800" s="61"/>
      <c r="AV3800" s="61"/>
      <c r="AW3800" s="61"/>
      <c r="AX3800" s="61"/>
      <c r="AY3800" s="61"/>
      <c r="AZ3800" s="61"/>
      <c r="BA3800" s="61"/>
    </row>
    <row r="3801" spans="39:53" x14ac:dyDescent="0.2">
      <c r="AM3801" s="61"/>
      <c r="AN3801" s="61"/>
      <c r="AO3801" s="171"/>
      <c r="AP3801" s="61"/>
      <c r="AQ3801" s="61"/>
      <c r="AR3801" s="61"/>
      <c r="AS3801" s="61"/>
      <c r="AT3801" s="61"/>
      <c r="AU3801" s="61"/>
      <c r="AV3801" s="61"/>
      <c r="AW3801" s="61"/>
      <c r="AX3801" s="61"/>
      <c r="AY3801" s="61"/>
      <c r="AZ3801" s="61"/>
      <c r="BA3801" s="61"/>
    </row>
    <row r="3802" spans="39:53" x14ac:dyDescent="0.2">
      <c r="AM3802" s="61"/>
      <c r="AN3802" s="61"/>
      <c r="AO3802" s="171"/>
      <c r="AP3802" s="61"/>
      <c r="AQ3802" s="61"/>
      <c r="AR3802" s="61"/>
      <c r="AS3802" s="61"/>
      <c r="AT3802" s="61"/>
      <c r="AU3802" s="61"/>
      <c r="AV3802" s="61"/>
      <c r="AW3802" s="61"/>
      <c r="AX3802" s="61"/>
      <c r="AY3802" s="61"/>
      <c r="AZ3802" s="61"/>
      <c r="BA3802" s="61"/>
    </row>
    <row r="3803" spans="39:53" x14ac:dyDescent="0.2">
      <c r="AM3803" s="61"/>
      <c r="AN3803" s="61"/>
      <c r="AO3803" s="171"/>
      <c r="AP3803" s="61"/>
      <c r="AQ3803" s="61"/>
      <c r="AR3803" s="61"/>
      <c r="AS3803" s="61"/>
      <c r="AT3803" s="61"/>
      <c r="AU3803" s="61"/>
      <c r="AV3803" s="61"/>
      <c r="AW3803" s="61"/>
      <c r="AX3803" s="61"/>
      <c r="AY3803" s="61"/>
      <c r="AZ3803" s="61"/>
      <c r="BA3803" s="61"/>
    </row>
    <row r="3804" spans="39:53" x14ac:dyDescent="0.2">
      <c r="AM3804" s="61"/>
      <c r="AN3804" s="61"/>
      <c r="AO3804" s="171"/>
      <c r="AP3804" s="61"/>
      <c r="AQ3804" s="61"/>
      <c r="AR3804" s="61"/>
      <c r="AS3804" s="61"/>
      <c r="AT3804" s="61"/>
      <c r="AU3804" s="61"/>
      <c r="AV3804" s="61"/>
      <c r="AW3804" s="61"/>
      <c r="AX3804" s="61"/>
      <c r="AY3804" s="61"/>
      <c r="AZ3804" s="61"/>
      <c r="BA3804" s="61"/>
    </row>
    <row r="3805" spans="39:53" x14ac:dyDescent="0.2">
      <c r="AM3805" s="61"/>
      <c r="AN3805" s="61"/>
      <c r="AO3805" s="171"/>
      <c r="AP3805" s="61"/>
      <c r="AQ3805" s="61"/>
      <c r="AR3805" s="61"/>
      <c r="AS3805" s="61"/>
      <c r="AT3805" s="61"/>
      <c r="AU3805" s="61"/>
      <c r="AV3805" s="61"/>
      <c r="AW3805" s="61"/>
      <c r="AX3805" s="61"/>
      <c r="AY3805" s="61"/>
      <c r="AZ3805" s="61"/>
      <c r="BA3805" s="61"/>
    </row>
    <row r="3806" spans="39:53" x14ac:dyDescent="0.2">
      <c r="AM3806" s="61"/>
      <c r="AN3806" s="61"/>
      <c r="AO3806" s="171"/>
      <c r="AP3806" s="61"/>
      <c r="AQ3806" s="61"/>
      <c r="AR3806" s="61"/>
      <c r="AS3806" s="61"/>
      <c r="AT3806" s="61"/>
      <c r="AU3806" s="61"/>
      <c r="AV3806" s="61"/>
      <c r="AW3806" s="61"/>
      <c r="AX3806" s="61"/>
      <c r="AY3806" s="61"/>
      <c r="AZ3806" s="61"/>
      <c r="BA3806" s="61"/>
    </row>
    <row r="3807" spans="39:53" x14ac:dyDescent="0.2">
      <c r="AM3807" s="61"/>
      <c r="AN3807" s="61"/>
      <c r="AO3807" s="171"/>
      <c r="AP3807" s="61"/>
      <c r="AQ3807" s="61"/>
      <c r="AR3807" s="61"/>
      <c r="AS3807" s="61"/>
      <c r="AT3807" s="61"/>
      <c r="AU3807" s="61"/>
      <c r="AV3807" s="61"/>
      <c r="AW3807" s="61"/>
      <c r="AX3807" s="61"/>
      <c r="AY3807" s="61"/>
      <c r="AZ3807" s="61"/>
      <c r="BA3807" s="61"/>
    </row>
    <row r="3808" spans="39:53" x14ac:dyDescent="0.2">
      <c r="AM3808" s="61"/>
      <c r="AN3808" s="61"/>
      <c r="AO3808" s="171"/>
      <c r="AP3808" s="61"/>
      <c r="AQ3808" s="61"/>
      <c r="AR3808" s="61"/>
      <c r="AS3808" s="61"/>
      <c r="AT3808" s="61"/>
      <c r="AU3808" s="61"/>
      <c r="AV3808" s="61"/>
      <c r="AW3808" s="61"/>
      <c r="AX3808" s="61"/>
      <c r="AY3808" s="61"/>
      <c r="AZ3808" s="61"/>
      <c r="BA3808" s="61"/>
    </row>
    <row r="3809" spans="39:53" x14ac:dyDescent="0.2">
      <c r="AM3809" s="61"/>
      <c r="AN3809" s="61"/>
      <c r="AO3809" s="171"/>
      <c r="AP3809" s="61"/>
      <c r="AQ3809" s="61"/>
      <c r="AR3809" s="61"/>
      <c r="AS3809" s="61"/>
      <c r="AT3809" s="61"/>
      <c r="AU3809" s="61"/>
      <c r="AV3809" s="61"/>
      <c r="AW3809" s="61"/>
      <c r="AX3809" s="61"/>
      <c r="AY3809" s="61"/>
      <c r="AZ3809" s="61"/>
      <c r="BA3809" s="61"/>
    </row>
    <row r="3810" spans="39:53" x14ac:dyDescent="0.2">
      <c r="AM3810" s="61"/>
      <c r="AN3810" s="61"/>
      <c r="AO3810" s="171"/>
      <c r="AP3810" s="61"/>
      <c r="AQ3810" s="61"/>
      <c r="AR3810" s="61"/>
      <c r="AS3810" s="61"/>
      <c r="AT3810" s="61"/>
      <c r="AU3810" s="61"/>
      <c r="AV3810" s="61"/>
      <c r="AW3810" s="61"/>
      <c r="AX3810" s="61"/>
      <c r="AY3810" s="61"/>
      <c r="AZ3810" s="61"/>
      <c r="BA3810" s="61"/>
    </row>
    <row r="3811" spans="39:53" x14ac:dyDescent="0.2">
      <c r="AM3811" s="61"/>
      <c r="AN3811" s="61"/>
      <c r="AO3811" s="171"/>
      <c r="AP3811" s="61"/>
      <c r="AQ3811" s="61"/>
      <c r="AR3811" s="61"/>
      <c r="AS3811" s="61"/>
      <c r="AT3811" s="61"/>
      <c r="AU3811" s="61"/>
      <c r="AV3811" s="61"/>
      <c r="AW3811" s="61"/>
      <c r="AX3811" s="61"/>
      <c r="AY3811" s="61"/>
      <c r="AZ3811" s="61"/>
      <c r="BA3811" s="61"/>
    </row>
    <row r="3812" spans="39:53" x14ac:dyDescent="0.2">
      <c r="AM3812" s="61"/>
      <c r="AN3812" s="61"/>
      <c r="AO3812" s="171"/>
      <c r="AP3812" s="61"/>
      <c r="AQ3812" s="61"/>
      <c r="AR3812" s="61"/>
      <c r="AS3812" s="61"/>
      <c r="AT3812" s="61"/>
      <c r="AU3812" s="61"/>
      <c r="AV3812" s="61"/>
      <c r="AW3812" s="61"/>
      <c r="AX3812" s="61"/>
      <c r="AY3812" s="61"/>
      <c r="AZ3812" s="61"/>
      <c r="BA3812" s="61"/>
    </row>
    <row r="3813" spans="39:53" x14ac:dyDescent="0.2">
      <c r="AM3813" s="61"/>
      <c r="AN3813" s="61"/>
      <c r="AO3813" s="171"/>
      <c r="AP3813" s="61"/>
      <c r="AQ3813" s="61"/>
      <c r="AR3813" s="61"/>
      <c r="AS3813" s="61"/>
      <c r="AT3813" s="61"/>
      <c r="AU3813" s="61"/>
      <c r="AV3813" s="61"/>
      <c r="AW3813" s="61"/>
      <c r="AX3813" s="61"/>
      <c r="AY3813" s="61"/>
      <c r="AZ3813" s="61"/>
      <c r="BA3813" s="61"/>
    </row>
    <row r="3814" spans="39:53" x14ac:dyDescent="0.2">
      <c r="AM3814" s="61"/>
      <c r="AN3814" s="61"/>
      <c r="AO3814" s="171"/>
      <c r="AP3814" s="61"/>
      <c r="AQ3814" s="61"/>
      <c r="AR3814" s="61"/>
      <c r="AS3814" s="61"/>
      <c r="AT3814" s="61"/>
      <c r="AU3814" s="61"/>
      <c r="AV3814" s="61"/>
      <c r="AW3814" s="61"/>
      <c r="AX3814" s="61"/>
      <c r="AY3814" s="61"/>
      <c r="AZ3814" s="61"/>
      <c r="BA3814" s="61"/>
    </row>
    <row r="3815" spans="39:53" x14ac:dyDescent="0.2">
      <c r="AM3815" s="61"/>
      <c r="AN3815" s="61"/>
      <c r="AO3815" s="171"/>
      <c r="AP3815" s="61"/>
      <c r="AQ3815" s="61"/>
      <c r="AR3815" s="61"/>
      <c r="AS3815" s="61"/>
      <c r="AT3815" s="61"/>
      <c r="AU3815" s="61"/>
      <c r="AV3815" s="61"/>
      <c r="AW3815" s="61"/>
      <c r="AX3815" s="61"/>
      <c r="AY3815" s="61"/>
      <c r="AZ3815" s="61"/>
      <c r="BA3815" s="61"/>
    </row>
    <row r="3816" spans="39:53" x14ac:dyDescent="0.2">
      <c r="AM3816" s="61"/>
      <c r="AN3816" s="61"/>
      <c r="AO3816" s="171"/>
      <c r="AP3816" s="61"/>
      <c r="AQ3816" s="61"/>
      <c r="AR3816" s="61"/>
      <c r="AS3816" s="61"/>
      <c r="AT3816" s="61"/>
      <c r="AU3816" s="61"/>
      <c r="AV3816" s="61"/>
      <c r="AW3816" s="61"/>
      <c r="AX3816" s="61"/>
      <c r="AY3816" s="61"/>
      <c r="AZ3816" s="61"/>
      <c r="BA3816" s="61"/>
    </row>
    <row r="3817" spans="39:53" x14ac:dyDescent="0.2">
      <c r="AM3817" s="61"/>
      <c r="AN3817" s="61"/>
      <c r="AO3817" s="171"/>
      <c r="AP3817" s="61"/>
      <c r="AQ3817" s="61"/>
      <c r="AR3817" s="61"/>
      <c r="AS3817" s="61"/>
      <c r="AT3817" s="61"/>
      <c r="AU3817" s="61"/>
      <c r="AV3817" s="61"/>
      <c r="AW3817" s="61"/>
      <c r="AX3817" s="61"/>
      <c r="AY3817" s="61"/>
      <c r="AZ3817" s="61"/>
      <c r="BA3817" s="61"/>
    </row>
    <row r="3818" spans="39:53" x14ac:dyDescent="0.2">
      <c r="AM3818" s="61"/>
      <c r="AN3818" s="61"/>
      <c r="AO3818" s="171"/>
      <c r="AP3818" s="61"/>
      <c r="AQ3818" s="61"/>
      <c r="AR3818" s="61"/>
      <c r="AS3818" s="61"/>
      <c r="AT3818" s="61"/>
      <c r="AU3818" s="61"/>
      <c r="AV3818" s="61"/>
      <c r="AW3818" s="61"/>
      <c r="AX3818" s="61"/>
      <c r="AY3818" s="61"/>
      <c r="AZ3818" s="61"/>
      <c r="BA3818" s="61"/>
    </row>
    <row r="3819" spans="39:53" x14ac:dyDescent="0.2">
      <c r="AM3819" s="61"/>
      <c r="AN3819" s="61"/>
      <c r="AO3819" s="171"/>
      <c r="AP3819" s="61"/>
      <c r="AQ3819" s="61"/>
      <c r="AR3819" s="61"/>
      <c r="AS3819" s="61"/>
      <c r="AT3819" s="61"/>
      <c r="AU3819" s="61"/>
      <c r="AV3819" s="61"/>
      <c r="AW3819" s="61"/>
      <c r="AX3819" s="61"/>
      <c r="AY3819" s="61"/>
      <c r="AZ3819" s="61"/>
      <c r="BA3819" s="61"/>
    </row>
    <row r="3820" spans="39:53" x14ac:dyDescent="0.2">
      <c r="AM3820" s="61"/>
      <c r="AN3820" s="61"/>
      <c r="AO3820" s="171"/>
      <c r="AP3820" s="61"/>
      <c r="AQ3820" s="61"/>
      <c r="AR3820" s="61"/>
      <c r="AS3820" s="61"/>
      <c r="AT3820" s="61"/>
      <c r="AU3820" s="61"/>
      <c r="AV3820" s="61"/>
      <c r="AW3820" s="61"/>
      <c r="AX3820" s="61"/>
      <c r="AY3820" s="61"/>
      <c r="AZ3820" s="61"/>
      <c r="BA3820" s="61"/>
    </row>
    <row r="3821" spans="39:53" x14ac:dyDescent="0.2">
      <c r="AM3821" s="61"/>
      <c r="AN3821" s="61"/>
      <c r="AO3821" s="171"/>
      <c r="AP3821" s="61"/>
      <c r="AQ3821" s="61"/>
      <c r="AR3821" s="61"/>
      <c r="AS3821" s="61"/>
      <c r="AT3821" s="61"/>
      <c r="AU3821" s="61"/>
      <c r="AV3821" s="61"/>
      <c r="AW3821" s="61"/>
      <c r="AX3821" s="61"/>
      <c r="AY3821" s="61"/>
      <c r="AZ3821" s="61"/>
      <c r="BA3821" s="61"/>
    </row>
    <row r="3822" spans="39:53" x14ac:dyDescent="0.2">
      <c r="AM3822" s="61"/>
      <c r="AN3822" s="61"/>
      <c r="AO3822" s="171"/>
      <c r="AP3822" s="61"/>
      <c r="AQ3822" s="61"/>
      <c r="AR3822" s="61"/>
      <c r="AS3822" s="61"/>
      <c r="AT3822" s="61"/>
      <c r="AU3822" s="61"/>
      <c r="AV3822" s="61"/>
      <c r="AW3822" s="61"/>
      <c r="AX3822" s="61"/>
      <c r="AY3822" s="61"/>
      <c r="AZ3822" s="61"/>
      <c r="BA3822" s="61"/>
    </row>
    <row r="3823" spans="39:53" x14ac:dyDescent="0.2">
      <c r="AM3823" s="61"/>
      <c r="AN3823" s="61"/>
      <c r="AO3823" s="171"/>
      <c r="AP3823" s="61"/>
      <c r="AQ3823" s="61"/>
      <c r="AR3823" s="61"/>
      <c r="AS3823" s="61"/>
      <c r="AT3823" s="61"/>
      <c r="AU3823" s="61"/>
      <c r="AV3823" s="61"/>
      <c r="AW3823" s="61"/>
      <c r="AX3823" s="61"/>
      <c r="AY3823" s="61"/>
      <c r="AZ3823" s="61"/>
      <c r="BA3823" s="61"/>
    </row>
    <row r="3824" spans="39:53" x14ac:dyDescent="0.2">
      <c r="AM3824" s="61"/>
      <c r="AN3824" s="61"/>
      <c r="AO3824" s="171"/>
      <c r="AP3824" s="61"/>
      <c r="AQ3824" s="61"/>
      <c r="AR3824" s="61"/>
      <c r="AS3824" s="61"/>
      <c r="AT3824" s="61"/>
      <c r="AU3824" s="61"/>
      <c r="AV3824" s="61"/>
      <c r="AW3824" s="61"/>
      <c r="AX3824" s="61"/>
      <c r="AY3824" s="61"/>
      <c r="AZ3824" s="61"/>
      <c r="BA3824" s="61"/>
    </row>
    <row r="3825" spans="39:53" x14ac:dyDescent="0.2">
      <c r="AM3825" s="61"/>
      <c r="AN3825" s="61"/>
      <c r="AO3825" s="171"/>
      <c r="AP3825" s="61"/>
      <c r="AQ3825" s="61"/>
      <c r="AR3825" s="61"/>
      <c r="AS3825" s="61"/>
      <c r="AT3825" s="61"/>
      <c r="AU3825" s="61"/>
      <c r="AV3825" s="61"/>
      <c r="AW3825" s="61"/>
      <c r="AX3825" s="61"/>
      <c r="AY3825" s="61"/>
      <c r="AZ3825" s="61"/>
      <c r="BA3825" s="61"/>
    </row>
    <row r="3826" spans="39:53" x14ac:dyDescent="0.2">
      <c r="AM3826" s="61"/>
      <c r="AN3826" s="61"/>
      <c r="AO3826" s="171"/>
      <c r="AP3826" s="61"/>
      <c r="AQ3826" s="61"/>
      <c r="AR3826" s="61"/>
      <c r="AS3826" s="61"/>
      <c r="AT3826" s="61"/>
      <c r="AU3826" s="61"/>
      <c r="AV3826" s="61"/>
      <c r="AW3826" s="61"/>
      <c r="AX3826" s="61"/>
      <c r="AY3826" s="61"/>
      <c r="AZ3826" s="61"/>
      <c r="BA3826" s="61"/>
    </row>
    <row r="3827" spans="39:53" x14ac:dyDescent="0.2">
      <c r="AM3827" s="61"/>
      <c r="AN3827" s="61"/>
      <c r="AO3827" s="171"/>
      <c r="AP3827" s="61"/>
      <c r="AQ3827" s="61"/>
      <c r="AR3827" s="61"/>
      <c r="AS3827" s="61"/>
      <c r="AT3827" s="61"/>
      <c r="AU3827" s="61"/>
      <c r="AV3827" s="61"/>
      <c r="AW3827" s="61"/>
      <c r="AX3827" s="61"/>
      <c r="AY3827" s="61"/>
      <c r="AZ3827" s="61"/>
      <c r="BA3827" s="61"/>
    </row>
    <row r="3828" spans="39:53" x14ac:dyDescent="0.2">
      <c r="AM3828" s="61"/>
      <c r="AN3828" s="61"/>
      <c r="AO3828" s="171"/>
      <c r="AP3828" s="61"/>
      <c r="AQ3828" s="61"/>
      <c r="AR3828" s="61"/>
      <c r="AS3828" s="61"/>
      <c r="AT3828" s="61"/>
      <c r="AU3828" s="61"/>
      <c r="AV3828" s="61"/>
      <c r="AW3828" s="61"/>
      <c r="AX3828" s="61"/>
      <c r="AY3828" s="61"/>
      <c r="AZ3828" s="61"/>
      <c r="BA3828" s="61"/>
    </row>
    <row r="3829" spans="39:53" x14ac:dyDescent="0.2">
      <c r="AM3829" s="61"/>
      <c r="AN3829" s="61"/>
      <c r="AO3829" s="171"/>
      <c r="AP3829" s="61"/>
      <c r="AQ3829" s="61"/>
      <c r="AR3829" s="61"/>
      <c r="AS3829" s="61"/>
      <c r="AT3829" s="61"/>
      <c r="AU3829" s="61"/>
      <c r="AV3829" s="61"/>
      <c r="AW3829" s="61"/>
      <c r="AX3829" s="61"/>
      <c r="AY3829" s="61"/>
      <c r="AZ3829" s="61"/>
      <c r="BA3829" s="61"/>
    </row>
    <row r="3830" spans="39:53" x14ac:dyDescent="0.2">
      <c r="AM3830" s="61"/>
      <c r="AN3830" s="61"/>
      <c r="AO3830" s="171"/>
      <c r="AP3830" s="61"/>
      <c r="AQ3830" s="61"/>
      <c r="AR3830" s="61"/>
      <c r="AS3830" s="61"/>
      <c r="AT3830" s="61"/>
      <c r="AU3830" s="61"/>
      <c r="AV3830" s="61"/>
      <c r="AW3830" s="61"/>
      <c r="AX3830" s="61"/>
      <c r="AY3830" s="61"/>
      <c r="AZ3830" s="61"/>
      <c r="BA3830" s="61"/>
    </row>
    <row r="3831" spans="39:53" x14ac:dyDescent="0.2">
      <c r="AM3831" s="61"/>
      <c r="AN3831" s="61"/>
      <c r="AO3831" s="171"/>
      <c r="AP3831" s="61"/>
      <c r="AQ3831" s="61"/>
      <c r="AR3831" s="61"/>
      <c r="AS3831" s="61"/>
      <c r="AT3831" s="61"/>
      <c r="AU3831" s="61"/>
      <c r="AV3831" s="61"/>
      <c r="AW3831" s="61"/>
      <c r="AX3831" s="61"/>
      <c r="AY3831" s="61"/>
      <c r="AZ3831" s="61"/>
      <c r="BA3831" s="61"/>
    </row>
    <row r="3832" spans="39:53" x14ac:dyDescent="0.2">
      <c r="AM3832" s="61"/>
      <c r="AN3832" s="61"/>
      <c r="AO3832" s="171"/>
      <c r="AP3832" s="61"/>
      <c r="AQ3832" s="61"/>
      <c r="AR3832" s="61"/>
      <c r="AS3832" s="61"/>
      <c r="AT3832" s="61"/>
      <c r="AU3832" s="61"/>
      <c r="AV3832" s="61"/>
      <c r="AW3832" s="61"/>
      <c r="AX3832" s="61"/>
      <c r="AY3832" s="61"/>
      <c r="AZ3832" s="61"/>
      <c r="BA3832" s="61"/>
    </row>
    <row r="3833" spans="39:53" x14ac:dyDescent="0.2">
      <c r="AM3833" s="61"/>
      <c r="AN3833" s="61"/>
      <c r="AO3833" s="171"/>
      <c r="AP3833" s="61"/>
      <c r="AQ3833" s="61"/>
      <c r="AR3833" s="61"/>
      <c r="AS3833" s="61"/>
      <c r="AT3833" s="61"/>
      <c r="AU3833" s="61"/>
      <c r="AV3833" s="61"/>
      <c r="AW3833" s="61"/>
      <c r="AX3833" s="61"/>
      <c r="AY3833" s="61"/>
      <c r="AZ3833" s="61"/>
      <c r="BA3833" s="61"/>
    </row>
    <row r="3834" spans="39:53" x14ac:dyDescent="0.2">
      <c r="AM3834" s="61"/>
      <c r="AN3834" s="61"/>
      <c r="AO3834" s="171"/>
      <c r="AP3834" s="61"/>
      <c r="AQ3834" s="61"/>
      <c r="AR3834" s="61"/>
      <c r="AS3834" s="61"/>
      <c r="AT3834" s="61"/>
      <c r="AU3834" s="61"/>
      <c r="AV3834" s="61"/>
      <c r="AW3834" s="61"/>
      <c r="AX3834" s="61"/>
      <c r="AY3834" s="61"/>
      <c r="AZ3834" s="61"/>
      <c r="BA3834" s="61"/>
    </row>
    <row r="3835" spans="39:53" x14ac:dyDescent="0.2">
      <c r="AM3835" s="61"/>
      <c r="AN3835" s="61"/>
      <c r="AO3835" s="171"/>
      <c r="AP3835" s="61"/>
      <c r="AQ3835" s="61"/>
      <c r="AR3835" s="61"/>
      <c r="AS3835" s="61"/>
      <c r="AT3835" s="61"/>
      <c r="AU3835" s="61"/>
      <c r="AV3835" s="61"/>
      <c r="AW3835" s="61"/>
      <c r="AX3835" s="61"/>
      <c r="AY3835" s="61"/>
      <c r="AZ3835" s="61"/>
      <c r="BA3835" s="61"/>
    </row>
    <row r="3836" spans="39:53" x14ac:dyDescent="0.2">
      <c r="AM3836" s="61"/>
      <c r="AN3836" s="61"/>
      <c r="AO3836" s="171"/>
      <c r="AP3836" s="61"/>
      <c r="AQ3836" s="61"/>
      <c r="AR3836" s="61"/>
      <c r="AS3836" s="61"/>
      <c r="AT3836" s="61"/>
      <c r="AU3836" s="61"/>
      <c r="AV3836" s="61"/>
      <c r="AW3836" s="61"/>
      <c r="AX3836" s="61"/>
      <c r="AY3836" s="61"/>
      <c r="AZ3836" s="61"/>
      <c r="BA3836" s="61"/>
    </row>
    <row r="3837" spans="39:53" x14ac:dyDescent="0.2">
      <c r="AM3837" s="61"/>
      <c r="AN3837" s="61"/>
      <c r="AO3837" s="171"/>
      <c r="AP3837" s="61"/>
      <c r="AQ3837" s="61"/>
      <c r="AR3837" s="61"/>
      <c r="AS3837" s="61"/>
      <c r="AT3837" s="61"/>
      <c r="AU3837" s="61"/>
      <c r="AV3837" s="61"/>
      <c r="AW3837" s="61"/>
      <c r="AX3837" s="61"/>
      <c r="AY3837" s="61"/>
      <c r="AZ3837" s="61"/>
      <c r="BA3837" s="61"/>
    </row>
    <row r="3838" spans="39:53" x14ac:dyDescent="0.2">
      <c r="AM3838" s="61"/>
      <c r="AN3838" s="61"/>
      <c r="AO3838" s="171"/>
      <c r="AP3838" s="61"/>
      <c r="AQ3838" s="61"/>
      <c r="AR3838" s="61"/>
      <c r="AS3838" s="61"/>
      <c r="AT3838" s="61"/>
      <c r="AU3838" s="61"/>
      <c r="AV3838" s="61"/>
      <c r="AW3838" s="61"/>
      <c r="AX3838" s="61"/>
      <c r="AY3838" s="61"/>
      <c r="AZ3838" s="61"/>
      <c r="BA3838" s="61"/>
    </row>
    <row r="3839" spans="39:53" x14ac:dyDescent="0.2">
      <c r="AM3839" s="61"/>
      <c r="AN3839" s="61"/>
      <c r="AO3839" s="171"/>
      <c r="AP3839" s="61"/>
      <c r="AQ3839" s="61"/>
      <c r="AR3839" s="61"/>
      <c r="AS3839" s="61"/>
      <c r="AT3839" s="61"/>
      <c r="AU3839" s="61"/>
      <c r="AV3839" s="61"/>
      <c r="AW3839" s="61"/>
      <c r="AX3839" s="61"/>
      <c r="AY3839" s="61"/>
      <c r="AZ3839" s="61"/>
      <c r="BA3839" s="61"/>
    </row>
    <row r="3840" spans="39:53" x14ac:dyDescent="0.2">
      <c r="AM3840" s="61"/>
      <c r="AN3840" s="61"/>
      <c r="AO3840" s="171"/>
      <c r="AP3840" s="61"/>
      <c r="AQ3840" s="61"/>
      <c r="AR3840" s="61"/>
      <c r="AS3840" s="61"/>
      <c r="AT3840" s="61"/>
      <c r="AU3840" s="61"/>
      <c r="AV3840" s="61"/>
      <c r="AW3840" s="61"/>
      <c r="AX3840" s="61"/>
      <c r="AY3840" s="61"/>
      <c r="AZ3840" s="61"/>
      <c r="BA3840" s="61"/>
    </row>
    <row r="3841" spans="39:53" x14ac:dyDescent="0.2">
      <c r="AM3841" s="61"/>
      <c r="AN3841" s="61"/>
      <c r="AO3841" s="171"/>
      <c r="AP3841" s="61"/>
      <c r="AQ3841" s="61"/>
      <c r="AR3841" s="61"/>
      <c r="AS3841" s="61"/>
      <c r="AT3841" s="61"/>
      <c r="AU3841" s="61"/>
      <c r="AV3841" s="61"/>
      <c r="AW3841" s="61"/>
      <c r="AX3841" s="61"/>
      <c r="AY3841" s="61"/>
      <c r="AZ3841" s="61"/>
      <c r="BA3841" s="61"/>
    </row>
    <row r="3842" spans="39:53" x14ac:dyDescent="0.2">
      <c r="AM3842" s="61"/>
      <c r="AN3842" s="61"/>
      <c r="AO3842" s="171"/>
      <c r="AP3842" s="61"/>
      <c r="AQ3842" s="61"/>
      <c r="AR3842" s="61"/>
      <c r="AS3842" s="61"/>
      <c r="AT3842" s="61"/>
      <c r="AU3842" s="61"/>
      <c r="AV3842" s="61"/>
      <c r="AW3842" s="61"/>
      <c r="AX3842" s="61"/>
      <c r="AY3842" s="61"/>
      <c r="AZ3842" s="61"/>
      <c r="BA3842" s="61"/>
    </row>
    <row r="3843" spans="39:53" x14ac:dyDescent="0.2">
      <c r="AM3843" s="61"/>
      <c r="AN3843" s="61"/>
      <c r="AO3843" s="171"/>
      <c r="AP3843" s="61"/>
      <c r="AQ3843" s="61"/>
      <c r="AR3843" s="61"/>
      <c r="AS3843" s="61"/>
      <c r="AT3843" s="61"/>
      <c r="AU3843" s="61"/>
      <c r="AV3843" s="61"/>
      <c r="AW3843" s="61"/>
      <c r="AX3843" s="61"/>
      <c r="AY3843" s="61"/>
      <c r="AZ3843" s="61"/>
      <c r="BA3843" s="61"/>
    </row>
    <row r="3844" spans="39:53" x14ac:dyDescent="0.2">
      <c r="AM3844" s="61"/>
      <c r="AN3844" s="61"/>
      <c r="AO3844" s="171"/>
      <c r="AP3844" s="61"/>
      <c r="AQ3844" s="61"/>
      <c r="AR3844" s="61"/>
      <c r="AS3844" s="61"/>
      <c r="AT3844" s="61"/>
      <c r="AU3844" s="61"/>
      <c r="AV3844" s="61"/>
      <c r="AW3844" s="61"/>
      <c r="AX3844" s="61"/>
      <c r="AY3844" s="61"/>
      <c r="AZ3844" s="61"/>
      <c r="BA3844" s="61"/>
    </row>
    <row r="3845" spans="39:53" x14ac:dyDescent="0.2">
      <c r="AM3845" s="61"/>
      <c r="AN3845" s="61"/>
      <c r="AO3845" s="171"/>
      <c r="AP3845" s="61"/>
      <c r="AQ3845" s="61"/>
      <c r="AR3845" s="61"/>
      <c r="AS3845" s="61"/>
      <c r="AT3845" s="61"/>
      <c r="AU3845" s="61"/>
      <c r="AV3845" s="61"/>
      <c r="AW3845" s="61"/>
      <c r="AX3845" s="61"/>
      <c r="AY3845" s="61"/>
      <c r="AZ3845" s="61"/>
      <c r="BA3845" s="61"/>
    </row>
    <row r="3846" spans="39:53" x14ac:dyDescent="0.2">
      <c r="AM3846" s="61"/>
      <c r="AN3846" s="61"/>
      <c r="AO3846" s="171"/>
      <c r="AP3846" s="61"/>
      <c r="AQ3846" s="61"/>
      <c r="AR3846" s="61"/>
      <c r="AS3846" s="61"/>
      <c r="AT3846" s="61"/>
      <c r="AU3846" s="61"/>
      <c r="AV3846" s="61"/>
      <c r="AW3846" s="61"/>
      <c r="AX3846" s="61"/>
      <c r="AY3846" s="61"/>
      <c r="AZ3846" s="61"/>
      <c r="BA3846" s="61"/>
    </row>
    <row r="3847" spans="39:53" x14ac:dyDescent="0.2">
      <c r="AM3847" s="61"/>
      <c r="AN3847" s="61"/>
      <c r="AO3847" s="171"/>
      <c r="AP3847" s="61"/>
      <c r="AQ3847" s="61"/>
      <c r="AR3847" s="61"/>
      <c r="AS3847" s="61"/>
      <c r="AT3847" s="61"/>
      <c r="AU3847" s="61"/>
      <c r="AV3847" s="61"/>
      <c r="AW3847" s="61"/>
      <c r="AX3847" s="61"/>
      <c r="AY3847" s="61"/>
      <c r="AZ3847" s="61"/>
      <c r="BA3847" s="61"/>
    </row>
    <row r="3848" spans="39:53" x14ac:dyDescent="0.2">
      <c r="AM3848" s="61"/>
      <c r="AN3848" s="61"/>
      <c r="AO3848" s="171"/>
      <c r="AP3848" s="61"/>
      <c r="AQ3848" s="61"/>
      <c r="AR3848" s="61"/>
      <c r="AS3848" s="61"/>
      <c r="AT3848" s="61"/>
      <c r="AU3848" s="61"/>
      <c r="AV3848" s="61"/>
      <c r="AW3848" s="61"/>
      <c r="AX3848" s="61"/>
      <c r="AY3848" s="61"/>
      <c r="AZ3848" s="61"/>
      <c r="BA3848" s="61"/>
    </row>
    <row r="3849" spans="39:53" x14ac:dyDescent="0.2">
      <c r="AM3849" s="61"/>
      <c r="AN3849" s="61"/>
      <c r="AO3849" s="171"/>
      <c r="AP3849" s="61"/>
      <c r="AQ3849" s="61"/>
      <c r="AR3849" s="61"/>
      <c r="AS3849" s="61"/>
      <c r="AT3849" s="61"/>
      <c r="AU3849" s="61"/>
      <c r="AV3849" s="61"/>
      <c r="AW3849" s="61"/>
      <c r="AX3849" s="61"/>
      <c r="AY3849" s="61"/>
      <c r="AZ3849" s="61"/>
      <c r="BA3849" s="61"/>
    </row>
    <row r="3850" spans="39:53" x14ac:dyDescent="0.2">
      <c r="AM3850" s="61"/>
      <c r="AN3850" s="61"/>
      <c r="AO3850" s="171"/>
      <c r="AP3850" s="61"/>
      <c r="AQ3850" s="61"/>
      <c r="AR3850" s="61"/>
      <c r="AS3850" s="61"/>
      <c r="AT3850" s="61"/>
      <c r="AU3850" s="61"/>
      <c r="AV3850" s="61"/>
      <c r="AW3850" s="61"/>
      <c r="AX3850" s="61"/>
      <c r="AY3850" s="61"/>
      <c r="AZ3850" s="61"/>
      <c r="BA3850" s="61"/>
    </row>
    <row r="3851" spans="39:53" x14ac:dyDescent="0.2">
      <c r="AM3851" s="61"/>
      <c r="AN3851" s="61"/>
      <c r="AO3851" s="171"/>
      <c r="AP3851" s="61"/>
      <c r="AQ3851" s="61"/>
      <c r="AR3851" s="61"/>
      <c r="AS3851" s="61"/>
      <c r="AT3851" s="61"/>
      <c r="AU3851" s="61"/>
      <c r="AV3851" s="61"/>
      <c r="AW3851" s="61"/>
      <c r="AX3851" s="61"/>
      <c r="AY3851" s="61"/>
      <c r="AZ3851" s="61"/>
      <c r="BA3851" s="61"/>
    </row>
    <row r="3852" spans="39:53" x14ac:dyDescent="0.2">
      <c r="AM3852" s="61"/>
      <c r="AN3852" s="61"/>
      <c r="AO3852" s="171"/>
      <c r="AP3852" s="61"/>
      <c r="AQ3852" s="61"/>
      <c r="AR3852" s="61"/>
      <c r="AS3852" s="61"/>
      <c r="AT3852" s="61"/>
      <c r="AU3852" s="61"/>
      <c r="AV3852" s="61"/>
      <c r="AW3852" s="61"/>
      <c r="AX3852" s="61"/>
      <c r="AY3852" s="61"/>
      <c r="AZ3852" s="61"/>
      <c r="BA3852" s="61"/>
    </row>
    <row r="3853" spans="39:53" x14ac:dyDescent="0.2">
      <c r="AM3853" s="61"/>
      <c r="AN3853" s="61"/>
      <c r="AO3853" s="171"/>
      <c r="AP3853" s="61"/>
      <c r="AQ3853" s="61"/>
      <c r="AR3853" s="61"/>
      <c r="AS3853" s="61"/>
      <c r="AT3853" s="61"/>
      <c r="AU3853" s="61"/>
      <c r="AV3853" s="61"/>
      <c r="AW3853" s="61"/>
      <c r="AX3853" s="61"/>
      <c r="AY3853" s="61"/>
      <c r="AZ3853" s="61"/>
      <c r="BA3853" s="61"/>
    </row>
    <row r="3854" spans="39:53" x14ac:dyDescent="0.2">
      <c r="AM3854" s="61"/>
      <c r="AN3854" s="61"/>
      <c r="AO3854" s="171"/>
      <c r="AP3854" s="61"/>
      <c r="AQ3854" s="61"/>
      <c r="AR3854" s="61"/>
      <c r="AS3854" s="61"/>
      <c r="AT3854" s="61"/>
      <c r="AU3854" s="61"/>
      <c r="AV3854" s="61"/>
      <c r="AW3854" s="61"/>
      <c r="AX3854" s="61"/>
      <c r="AY3854" s="61"/>
      <c r="AZ3854" s="61"/>
      <c r="BA3854" s="61"/>
    </row>
    <row r="3855" spans="39:53" x14ac:dyDescent="0.2">
      <c r="AM3855" s="61"/>
      <c r="AN3855" s="61"/>
      <c r="AO3855" s="171"/>
      <c r="AP3855" s="61"/>
      <c r="AQ3855" s="61"/>
      <c r="AR3855" s="61"/>
      <c r="AS3855" s="61"/>
      <c r="AT3855" s="61"/>
      <c r="AU3855" s="61"/>
      <c r="AV3855" s="61"/>
      <c r="AW3855" s="61"/>
      <c r="AX3855" s="61"/>
      <c r="AY3855" s="61"/>
      <c r="AZ3855" s="61"/>
      <c r="BA3855" s="61"/>
    </row>
    <row r="3856" spans="39:53" x14ac:dyDescent="0.2">
      <c r="AM3856" s="61"/>
      <c r="AN3856" s="61"/>
      <c r="AO3856" s="171"/>
      <c r="AP3856" s="61"/>
      <c r="AQ3856" s="61"/>
      <c r="AR3856" s="61"/>
      <c r="AS3856" s="61"/>
      <c r="AT3856" s="61"/>
      <c r="AU3856" s="61"/>
      <c r="AV3856" s="61"/>
      <c r="AW3856" s="61"/>
      <c r="AX3856" s="61"/>
      <c r="AY3856" s="61"/>
      <c r="AZ3856" s="61"/>
      <c r="BA3856" s="61"/>
    </row>
    <row r="3857" spans="39:53" x14ac:dyDescent="0.2">
      <c r="AM3857" s="61"/>
      <c r="AN3857" s="61"/>
      <c r="AO3857" s="171"/>
      <c r="AP3857" s="61"/>
      <c r="AQ3857" s="61"/>
      <c r="AR3857" s="61"/>
      <c r="AS3857" s="61"/>
      <c r="AT3857" s="61"/>
      <c r="AU3857" s="61"/>
      <c r="AV3857" s="61"/>
      <c r="AW3857" s="61"/>
      <c r="AX3857" s="61"/>
      <c r="AY3857" s="61"/>
      <c r="AZ3857" s="61"/>
      <c r="BA3857" s="61"/>
    </row>
    <row r="3858" spans="39:53" x14ac:dyDescent="0.2">
      <c r="AM3858" s="61"/>
      <c r="AN3858" s="61"/>
      <c r="AO3858" s="171"/>
      <c r="AP3858" s="61"/>
      <c r="AQ3858" s="61"/>
      <c r="AR3858" s="61"/>
      <c r="AS3858" s="61"/>
      <c r="AT3858" s="61"/>
      <c r="AU3858" s="61"/>
      <c r="AV3858" s="61"/>
      <c r="AW3858" s="61"/>
      <c r="AX3858" s="61"/>
      <c r="AY3858" s="61"/>
      <c r="AZ3858" s="61"/>
      <c r="BA3858" s="61"/>
    </row>
    <row r="3859" spans="39:53" x14ac:dyDescent="0.2">
      <c r="AM3859" s="61"/>
      <c r="AN3859" s="61"/>
      <c r="AO3859" s="171"/>
      <c r="AP3859" s="61"/>
      <c r="AQ3859" s="61"/>
      <c r="AR3859" s="61"/>
      <c r="AS3859" s="61"/>
      <c r="AT3859" s="61"/>
      <c r="AU3859" s="61"/>
      <c r="AV3859" s="61"/>
      <c r="AW3859" s="61"/>
      <c r="AX3859" s="61"/>
      <c r="AY3859" s="61"/>
      <c r="AZ3859" s="61"/>
      <c r="BA3859" s="61"/>
    </row>
    <row r="3860" spans="39:53" x14ac:dyDescent="0.2">
      <c r="AM3860" s="61"/>
      <c r="AN3860" s="61"/>
      <c r="AO3860" s="171"/>
      <c r="AP3860" s="61"/>
      <c r="AQ3860" s="61"/>
      <c r="AR3860" s="61"/>
      <c r="AS3860" s="61"/>
      <c r="AT3860" s="61"/>
      <c r="AU3860" s="61"/>
      <c r="AV3860" s="61"/>
      <c r="AW3860" s="61"/>
      <c r="AX3860" s="61"/>
      <c r="AY3860" s="61"/>
      <c r="AZ3860" s="61"/>
      <c r="BA3860" s="61"/>
    </row>
    <row r="3861" spans="39:53" x14ac:dyDescent="0.2">
      <c r="AM3861" s="61"/>
      <c r="AN3861" s="61"/>
      <c r="AO3861" s="171"/>
      <c r="AP3861" s="61"/>
      <c r="AQ3861" s="61"/>
      <c r="AR3861" s="61"/>
      <c r="AS3861" s="61"/>
      <c r="AT3861" s="61"/>
      <c r="AU3861" s="61"/>
      <c r="AV3861" s="61"/>
      <c r="AW3861" s="61"/>
      <c r="AX3861" s="61"/>
      <c r="AY3861" s="61"/>
      <c r="AZ3861" s="61"/>
      <c r="BA3861" s="61"/>
    </row>
    <row r="3862" spans="39:53" x14ac:dyDescent="0.2">
      <c r="AM3862" s="61"/>
      <c r="AN3862" s="61"/>
      <c r="AO3862" s="171"/>
      <c r="AP3862" s="61"/>
      <c r="AQ3862" s="61"/>
      <c r="AR3862" s="61"/>
      <c r="AS3862" s="61"/>
      <c r="AT3862" s="61"/>
      <c r="AU3862" s="61"/>
      <c r="AV3862" s="61"/>
      <c r="AW3862" s="61"/>
      <c r="AX3862" s="61"/>
      <c r="AY3862" s="61"/>
      <c r="AZ3862" s="61"/>
      <c r="BA3862" s="61"/>
    </row>
    <row r="3863" spans="39:53" x14ac:dyDescent="0.2">
      <c r="AM3863" s="61"/>
      <c r="AN3863" s="61"/>
      <c r="AO3863" s="171"/>
      <c r="AP3863" s="61"/>
      <c r="AQ3863" s="61"/>
      <c r="AR3863" s="61"/>
      <c r="AS3863" s="61"/>
      <c r="AT3863" s="61"/>
      <c r="AU3863" s="61"/>
      <c r="AV3863" s="61"/>
      <c r="AW3863" s="61"/>
      <c r="AX3863" s="61"/>
      <c r="AY3863" s="61"/>
      <c r="AZ3863" s="61"/>
      <c r="BA3863" s="61"/>
    </row>
    <row r="3864" spans="39:53" x14ac:dyDescent="0.2">
      <c r="AM3864" s="61"/>
      <c r="AN3864" s="61"/>
      <c r="AO3864" s="171"/>
      <c r="AP3864" s="61"/>
      <c r="AQ3864" s="61"/>
      <c r="AR3864" s="61"/>
      <c r="AS3864" s="61"/>
      <c r="AT3864" s="61"/>
      <c r="AU3864" s="61"/>
      <c r="AV3864" s="61"/>
      <c r="AW3864" s="61"/>
      <c r="AX3864" s="61"/>
      <c r="AY3864" s="61"/>
      <c r="AZ3864" s="61"/>
      <c r="BA3864" s="61"/>
    </row>
    <row r="3865" spans="39:53" x14ac:dyDescent="0.2">
      <c r="AM3865" s="61"/>
      <c r="AN3865" s="61"/>
      <c r="AO3865" s="171"/>
      <c r="AP3865" s="61"/>
      <c r="AQ3865" s="61"/>
      <c r="AR3865" s="61"/>
      <c r="AS3865" s="61"/>
      <c r="AT3865" s="61"/>
      <c r="AU3865" s="61"/>
      <c r="AV3865" s="61"/>
      <c r="AW3865" s="61"/>
      <c r="AX3865" s="61"/>
      <c r="AY3865" s="61"/>
      <c r="AZ3865" s="61"/>
      <c r="BA3865" s="61"/>
    </row>
    <row r="3866" spans="39:53" x14ac:dyDescent="0.2">
      <c r="AM3866" s="61"/>
      <c r="AN3866" s="61"/>
      <c r="AO3866" s="171"/>
      <c r="AP3866" s="61"/>
      <c r="AQ3866" s="61"/>
      <c r="AR3866" s="61"/>
      <c r="AS3866" s="61"/>
      <c r="AT3866" s="61"/>
      <c r="AU3866" s="61"/>
      <c r="AV3866" s="61"/>
      <c r="AW3866" s="61"/>
      <c r="AX3866" s="61"/>
      <c r="AY3866" s="61"/>
      <c r="AZ3866" s="61"/>
      <c r="BA3866" s="61"/>
    </row>
    <row r="3867" spans="39:53" x14ac:dyDescent="0.2">
      <c r="AM3867" s="61"/>
      <c r="AN3867" s="61"/>
      <c r="AO3867" s="171"/>
      <c r="AP3867" s="61"/>
      <c r="AQ3867" s="61"/>
      <c r="AR3867" s="61"/>
      <c r="AS3867" s="61"/>
      <c r="AT3867" s="61"/>
      <c r="AU3867" s="61"/>
      <c r="AV3867" s="61"/>
      <c r="AW3867" s="61"/>
      <c r="AX3867" s="61"/>
      <c r="AY3867" s="61"/>
      <c r="AZ3867" s="61"/>
      <c r="BA3867" s="61"/>
    </row>
    <row r="3868" spans="39:53" x14ac:dyDescent="0.2">
      <c r="AM3868" s="61"/>
      <c r="AN3868" s="61"/>
      <c r="AO3868" s="171"/>
      <c r="AP3868" s="61"/>
      <c r="AQ3868" s="61"/>
      <c r="AR3868" s="61"/>
      <c r="AS3868" s="61"/>
      <c r="AT3868" s="61"/>
      <c r="AU3868" s="61"/>
      <c r="AV3868" s="61"/>
      <c r="AW3868" s="61"/>
      <c r="AX3868" s="61"/>
      <c r="AY3868" s="61"/>
      <c r="AZ3868" s="61"/>
      <c r="BA3868" s="61"/>
    </row>
    <row r="3869" spans="39:53" x14ac:dyDescent="0.2">
      <c r="AM3869" s="61"/>
      <c r="AN3869" s="61"/>
      <c r="AO3869" s="171"/>
      <c r="AP3869" s="61"/>
      <c r="AQ3869" s="61"/>
      <c r="AR3869" s="61"/>
      <c r="AS3869" s="61"/>
      <c r="AT3869" s="61"/>
      <c r="AU3869" s="61"/>
      <c r="AV3869" s="61"/>
      <c r="AW3869" s="61"/>
      <c r="AX3869" s="61"/>
      <c r="AY3869" s="61"/>
      <c r="AZ3869" s="61"/>
      <c r="BA3869" s="61"/>
    </row>
    <row r="3870" spans="39:53" x14ac:dyDescent="0.2">
      <c r="AM3870" s="61"/>
      <c r="AN3870" s="61"/>
      <c r="AO3870" s="171"/>
      <c r="AP3870" s="61"/>
      <c r="AQ3870" s="61"/>
      <c r="AR3870" s="61"/>
      <c r="AS3870" s="61"/>
      <c r="AT3870" s="61"/>
      <c r="AU3870" s="61"/>
      <c r="AV3870" s="61"/>
      <c r="AW3870" s="61"/>
      <c r="AX3870" s="61"/>
      <c r="AY3870" s="61"/>
      <c r="AZ3870" s="61"/>
      <c r="BA3870" s="61"/>
    </row>
    <row r="3871" spans="39:53" x14ac:dyDescent="0.2">
      <c r="AM3871" s="61"/>
      <c r="AN3871" s="61"/>
      <c r="AO3871" s="171"/>
      <c r="AP3871" s="61"/>
      <c r="AQ3871" s="61"/>
      <c r="AR3871" s="61"/>
      <c r="AS3871" s="61"/>
      <c r="AT3871" s="61"/>
      <c r="AU3871" s="61"/>
      <c r="AV3871" s="61"/>
      <c r="AW3871" s="61"/>
      <c r="AX3871" s="61"/>
      <c r="AY3871" s="61"/>
      <c r="AZ3871" s="61"/>
      <c r="BA3871" s="61"/>
    </row>
    <row r="3872" spans="39:53" x14ac:dyDescent="0.2">
      <c r="AM3872" s="61"/>
      <c r="AN3872" s="61"/>
      <c r="AO3872" s="171"/>
      <c r="AP3872" s="61"/>
      <c r="AQ3872" s="61"/>
      <c r="AR3872" s="61"/>
      <c r="AS3872" s="61"/>
      <c r="AT3872" s="61"/>
      <c r="AU3872" s="61"/>
      <c r="AV3872" s="61"/>
      <c r="AW3872" s="61"/>
      <c r="AX3872" s="61"/>
      <c r="AY3872" s="61"/>
      <c r="AZ3872" s="61"/>
      <c r="BA3872" s="61"/>
    </row>
    <row r="3873" spans="39:53" x14ac:dyDescent="0.2">
      <c r="AM3873" s="61"/>
      <c r="AN3873" s="61"/>
      <c r="AO3873" s="171"/>
      <c r="AP3873" s="61"/>
      <c r="AQ3873" s="61"/>
      <c r="AR3873" s="61"/>
      <c r="AS3873" s="61"/>
      <c r="AT3873" s="61"/>
      <c r="AU3873" s="61"/>
      <c r="AV3873" s="61"/>
      <c r="AW3873" s="61"/>
      <c r="AX3873" s="61"/>
      <c r="AY3873" s="61"/>
      <c r="AZ3873" s="61"/>
      <c r="BA3873" s="61"/>
    </row>
    <row r="3874" spans="39:53" x14ac:dyDescent="0.2">
      <c r="AM3874" s="61"/>
      <c r="AN3874" s="61"/>
      <c r="AO3874" s="171"/>
      <c r="AP3874" s="61"/>
      <c r="AQ3874" s="61"/>
      <c r="AR3874" s="61"/>
      <c r="AS3874" s="61"/>
      <c r="AT3874" s="61"/>
      <c r="AU3874" s="61"/>
      <c r="AV3874" s="61"/>
      <c r="AW3874" s="61"/>
      <c r="AX3874" s="61"/>
      <c r="AY3874" s="61"/>
      <c r="AZ3874" s="61"/>
      <c r="BA3874" s="61"/>
    </row>
    <row r="3875" spans="39:53" x14ac:dyDescent="0.2">
      <c r="AM3875" s="61"/>
      <c r="AN3875" s="61"/>
      <c r="AO3875" s="171"/>
      <c r="AP3875" s="61"/>
      <c r="AQ3875" s="61"/>
      <c r="AR3875" s="61"/>
      <c r="AS3875" s="61"/>
      <c r="AT3875" s="61"/>
      <c r="AU3875" s="61"/>
      <c r="AV3875" s="61"/>
      <c r="AW3875" s="61"/>
      <c r="AX3875" s="61"/>
      <c r="AY3875" s="61"/>
      <c r="AZ3875" s="61"/>
      <c r="BA3875" s="61"/>
    </row>
    <row r="3876" spans="39:53" x14ac:dyDescent="0.2">
      <c r="AM3876" s="61"/>
      <c r="AN3876" s="61"/>
      <c r="AO3876" s="171"/>
      <c r="AP3876" s="61"/>
      <c r="AQ3876" s="61"/>
      <c r="AR3876" s="61"/>
      <c r="AS3876" s="61"/>
      <c r="AT3876" s="61"/>
      <c r="AU3876" s="61"/>
      <c r="AV3876" s="61"/>
      <c r="AW3876" s="61"/>
      <c r="AX3876" s="61"/>
      <c r="AY3876" s="61"/>
      <c r="AZ3876" s="61"/>
      <c r="BA3876" s="61"/>
    </row>
    <row r="3877" spans="39:53" x14ac:dyDescent="0.2">
      <c r="AM3877" s="61"/>
      <c r="AN3877" s="61"/>
      <c r="AO3877" s="171"/>
      <c r="AP3877" s="61"/>
      <c r="AQ3877" s="61"/>
      <c r="AR3877" s="61"/>
      <c r="AS3877" s="61"/>
      <c r="AT3877" s="61"/>
      <c r="AU3877" s="61"/>
      <c r="AV3877" s="61"/>
      <c r="AW3877" s="61"/>
      <c r="AX3877" s="61"/>
      <c r="AY3877" s="61"/>
      <c r="AZ3877" s="61"/>
      <c r="BA3877" s="61"/>
    </row>
    <row r="3878" spans="39:53" x14ac:dyDescent="0.2">
      <c r="AM3878" s="61"/>
      <c r="AN3878" s="61"/>
      <c r="AO3878" s="171"/>
      <c r="AP3878" s="61"/>
      <c r="AQ3878" s="61"/>
      <c r="AR3878" s="61"/>
      <c r="AS3878" s="61"/>
      <c r="AT3878" s="61"/>
      <c r="AU3878" s="61"/>
      <c r="AV3878" s="61"/>
      <c r="AW3878" s="61"/>
      <c r="AX3878" s="61"/>
      <c r="AY3878" s="61"/>
      <c r="AZ3878" s="61"/>
      <c r="BA3878" s="61"/>
    </row>
    <row r="3879" spans="39:53" x14ac:dyDescent="0.2">
      <c r="AM3879" s="61"/>
      <c r="AN3879" s="61"/>
      <c r="AO3879" s="171"/>
      <c r="AP3879" s="61"/>
      <c r="AQ3879" s="61"/>
      <c r="AR3879" s="61"/>
      <c r="AS3879" s="61"/>
      <c r="AT3879" s="61"/>
      <c r="AU3879" s="61"/>
      <c r="AV3879" s="61"/>
      <c r="AW3879" s="61"/>
      <c r="AX3879" s="61"/>
      <c r="AY3879" s="61"/>
      <c r="AZ3879" s="61"/>
      <c r="BA3879" s="61"/>
    </row>
    <row r="3880" spans="39:53" x14ac:dyDescent="0.2">
      <c r="AM3880" s="61"/>
      <c r="AN3880" s="61"/>
      <c r="AO3880" s="171"/>
      <c r="AP3880" s="61"/>
      <c r="AQ3880" s="61"/>
      <c r="AR3880" s="61"/>
      <c r="AS3880" s="61"/>
      <c r="AT3880" s="61"/>
      <c r="AU3880" s="61"/>
      <c r="AV3880" s="61"/>
      <c r="AW3880" s="61"/>
      <c r="AX3880" s="61"/>
      <c r="AY3880" s="61"/>
      <c r="AZ3880" s="61"/>
      <c r="BA3880" s="61"/>
    </row>
    <row r="3881" spans="39:53" x14ac:dyDescent="0.2">
      <c r="AM3881" s="61"/>
      <c r="AN3881" s="61"/>
      <c r="AO3881" s="171"/>
      <c r="AP3881" s="61"/>
      <c r="AQ3881" s="61"/>
      <c r="AR3881" s="61"/>
      <c r="AS3881" s="61"/>
      <c r="AT3881" s="61"/>
      <c r="AU3881" s="61"/>
      <c r="AV3881" s="61"/>
      <c r="AW3881" s="61"/>
      <c r="AX3881" s="61"/>
      <c r="AY3881" s="61"/>
      <c r="AZ3881" s="61"/>
      <c r="BA3881" s="61"/>
    </row>
    <row r="3882" spans="39:53" x14ac:dyDescent="0.2">
      <c r="AM3882" s="61"/>
      <c r="AN3882" s="61"/>
      <c r="AO3882" s="171"/>
      <c r="AP3882" s="61"/>
      <c r="AQ3882" s="61"/>
      <c r="AR3882" s="61"/>
      <c r="AS3882" s="61"/>
      <c r="AT3882" s="61"/>
      <c r="AU3882" s="61"/>
      <c r="AV3882" s="61"/>
      <c r="AW3882" s="61"/>
      <c r="AX3882" s="61"/>
      <c r="AY3882" s="61"/>
      <c r="AZ3882" s="61"/>
      <c r="BA3882" s="61"/>
    </row>
    <row r="3883" spans="39:53" x14ac:dyDescent="0.2">
      <c r="AM3883" s="61"/>
      <c r="AN3883" s="61"/>
      <c r="AO3883" s="171"/>
      <c r="AP3883" s="61"/>
      <c r="AQ3883" s="61"/>
      <c r="AR3883" s="61"/>
      <c r="AS3883" s="61"/>
      <c r="AT3883" s="61"/>
      <c r="AU3883" s="61"/>
      <c r="AV3883" s="61"/>
      <c r="AW3883" s="61"/>
      <c r="AX3883" s="61"/>
      <c r="AY3883" s="61"/>
      <c r="AZ3883" s="61"/>
      <c r="BA3883" s="61"/>
    </row>
    <row r="3884" spans="39:53" x14ac:dyDescent="0.2">
      <c r="AM3884" s="61"/>
      <c r="AN3884" s="61"/>
      <c r="AO3884" s="171"/>
      <c r="AP3884" s="61"/>
      <c r="AQ3884" s="61"/>
      <c r="AR3884" s="61"/>
      <c r="AS3884" s="61"/>
      <c r="AT3884" s="61"/>
      <c r="AU3884" s="61"/>
      <c r="AV3884" s="61"/>
      <c r="AW3884" s="61"/>
      <c r="AX3884" s="61"/>
      <c r="AY3884" s="61"/>
      <c r="AZ3884" s="61"/>
      <c r="BA3884" s="61"/>
    </row>
    <row r="3885" spans="39:53" x14ac:dyDescent="0.2">
      <c r="AM3885" s="61"/>
      <c r="AN3885" s="61"/>
      <c r="AO3885" s="171"/>
      <c r="AP3885" s="61"/>
      <c r="AQ3885" s="61"/>
      <c r="AR3885" s="61"/>
      <c r="AS3885" s="61"/>
      <c r="AT3885" s="61"/>
      <c r="AU3885" s="61"/>
      <c r="AV3885" s="61"/>
      <c r="AW3885" s="61"/>
      <c r="AX3885" s="61"/>
      <c r="AY3885" s="61"/>
      <c r="AZ3885" s="61"/>
      <c r="BA3885" s="61"/>
    </row>
    <row r="3886" spans="39:53" x14ac:dyDescent="0.2">
      <c r="AM3886" s="61"/>
      <c r="AN3886" s="61"/>
      <c r="AO3886" s="171"/>
      <c r="AP3886" s="61"/>
      <c r="AQ3886" s="61"/>
      <c r="AR3886" s="61"/>
      <c r="AS3886" s="61"/>
      <c r="AT3886" s="61"/>
      <c r="AU3886" s="61"/>
      <c r="AV3886" s="61"/>
      <c r="AW3886" s="61"/>
      <c r="AX3886" s="61"/>
      <c r="AY3886" s="61"/>
      <c r="AZ3886" s="61"/>
      <c r="BA3886" s="61"/>
    </row>
    <row r="3887" spans="39:53" x14ac:dyDescent="0.2">
      <c r="AM3887" s="61"/>
      <c r="AN3887" s="61"/>
      <c r="AO3887" s="171"/>
      <c r="AP3887" s="61"/>
      <c r="AQ3887" s="61"/>
      <c r="AR3887" s="61"/>
      <c r="AS3887" s="61"/>
      <c r="AT3887" s="61"/>
      <c r="AU3887" s="61"/>
      <c r="AV3887" s="61"/>
      <c r="AW3887" s="61"/>
      <c r="AX3887" s="61"/>
      <c r="AY3887" s="61"/>
      <c r="AZ3887" s="61"/>
      <c r="BA3887" s="61"/>
    </row>
    <row r="3888" spans="39:53" x14ac:dyDescent="0.2">
      <c r="AM3888" s="61"/>
      <c r="AN3888" s="61"/>
      <c r="AO3888" s="171"/>
      <c r="AP3888" s="61"/>
      <c r="AQ3888" s="61"/>
      <c r="AR3888" s="61"/>
      <c r="AS3888" s="61"/>
      <c r="AT3888" s="61"/>
      <c r="AU3888" s="61"/>
      <c r="AV3888" s="61"/>
      <c r="AW3888" s="61"/>
      <c r="AX3888" s="61"/>
      <c r="AY3888" s="61"/>
      <c r="AZ3888" s="61"/>
      <c r="BA3888" s="61"/>
    </row>
    <row r="3889" spans="39:53" x14ac:dyDescent="0.2">
      <c r="AM3889" s="61"/>
      <c r="AN3889" s="61"/>
      <c r="AO3889" s="171"/>
      <c r="AP3889" s="61"/>
      <c r="AQ3889" s="61"/>
      <c r="AR3889" s="61"/>
      <c r="AS3889" s="61"/>
      <c r="AT3889" s="61"/>
      <c r="AU3889" s="61"/>
      <c r="AV3889" s="61"/>
      <c r="AW3889" s="61"/>
      <c r="AX3889" s="61"/>
      <c r="AY3889" s="61"/>
      <c r="AZ3889" s="61"/>
      <c r="BA3889" s="61"/>
    </row>
    <row r="3890" spans="39:53" x14ac:dyDescent="0.2">
      <c r="AM3890" s="61"/>
      <c r="AN3890" s="61"/>
      <c r="AO3890" s="171"/>
      <c r="AP3890" s="61"/>
      <c r="AQ3890" s="61"/>
      <c r="AR3890" s="61"/>
      <c r="AS3890" s="61"/>
      <c r="AT3890" s="61"/>
      <c r="AU3890" s="61"/>
      <c r="AV3890" s="61"/>
      <c r="AW3890" s="61"/>
      <c r="AX3890" s="61"/>
      <c r="AY3890" s="61"/>
      <c r="AZ3890" s="61"/>
      <c r="BA3890" s="61"/>
    </row>
    <row r="3891" spans="39:53" x14ac:dyDescent="0.2">
      <c r="AM3891" s="61"/>
      <c r="AN3891" s="61"/>
      <c r="AO3891" s="171"/>
      <c r="AP3891" s="61"/>
      <c r="AQ3891" s="61"/>
      <c r="AR3891" s="61"/>
      <c r="AS3891" s="61"/>
      <c r="AT3891" s="61"/>
      <c r="AU3891" s="61"/>
      <c r="AV3891" s="61"/>
      <c r="AW3891" s="61"/>
      <c r="AX3891" s="61"/>
      <c r="AY3891" s="61"/>
      <c r="AZ3891" s="61"/>
      <c r="BA3891" s="61"/>
    </row>
    <row r="3892" spans="39:53" x14ac:dyDescent="0.2">
      <c r="AM3892" s="61"/>
      <c r="AN3892" s="61"/>
      <c r="AO3892" s="171"/>
      <c r="AP3892" s="61"/>
      <c r="AQ3892" s="61"/>
      <c r="AR3892" s="61"/>
      <c r="AS3892" s="61"/>
      <c r="AT3892" s="61"/>
      <c r="AU3892" s="61"/>
      <c r="AV3892" s="61"/>
      <c r="AW3892" s="61"/>
      <c r="AX3892" s="61"/>
      <c r="AY3892" s="61"/>
      <c r="AZ3892" s="61"/>
      <c r="BA3892" s="61"/>
    </row>
    <row r="3893" spans="39:53" x14ac:dyDescent="0.2">
      <c r="AM3893" s="61"/>
      <c r="AN3893" s="61"/>
      <c r="AO3893" s="171"/>
      <c r="AP3893" s="61"/>
      <c r="AQ3893" s="61"/>
      <c r="AR3893" s="61"/>
      <c r="AS3893" s="61"/>
      <c r="AT3893" s="61"/>
      <c r="AU3893" s="61"/>
      <c r="AV3893" s="61"/>
      <c r="AW3893" s="61"/>
      <c r="AX3893" s="61"/>
      <c r="AY3893" s="61"/>
      <c r="AZ3893" s="61"/>
      <c r="BA3893" s="61"/>
    </row>
    <row r="3894" spans="39:53" x14ac:dyDescent="0.2">
      <c r="AM3894" s="61"/>
      <c r="AN3894" s="61"/>
      <c r="AO3894" s="171"/>
      <c r="AP3894" s="61"/>
      <c r="AQ3894" s="61"/>
      <c r="AR3894" s="61"/>
      <c r="AS3894" s="61"/>
      <c r="AT3894" s="61"/>
      <c r="AU3894" s="61"/>
      <c r="AV3894" s="61"/>
      <c r="AW3894" s="61"/>
      <c r="AX3894" s="61"/>
      <c r="AY3894" s="61"/>
      <c r="AZ3894" s="61"/>
      <c r="BA3894" s="61"/>
    </row>
    <row r="3895" spans="39:53" x14ac:dyDescent="0.2">
      <c r="AM3895" s="61"/>
      <c r="AN3895" s="61"/>
      <c r="AO3895" s="171"/>
      <c r="AP3895" s="61"/>
      <c r="AQ3895" s="61"/>
      <c r="AR3895" s="61"/>
      <c r="AS3895" s="61"/>
      <c r="AT3895" s="61"/>
      <c r="AU3895" s="61"/>
      <c r="AV3895" s="61"/>
      <c r="AW3895" s="61"/>
      <c r="AX3895" s="61"/>
      <c r="AY3895" s="61"/>
      <c r="AZ3895" s="61"/>
      <c r="BA3895" s="61"/>
    </row>
    <row r="3896" spans="39:53" x14ac:dyDescent="0.2">
      <c r="AM3896" s="61"/>
      <c r="AN3896" s="61"/>
      <c r="AO3896" s="171"/>
      <c r="AP3896" s="61"/>
      <c r="AQ3896" s="61"/>
      <c r="AR3896" s="61"/>
      <c r="AS3896" s="61"/>
      <c r="AT3896" s="61"/>
      <c r="AU3896" s="61"/>
      <c r="AV3896" s="61"/>
      <c r="AW3896" s="61"/>
      <c r="AX3896" s="61"/>
      <c r="AY3896" s="61"/>
      <c r="AZ3896" s="61"/>
      <c r="BA3896" s="61"/>
    </row>
    <row r="3897" spans="39:53" x14ac:dyDescent="0.2">
      <c r="AM3897" s="61"/>
      <c r="AN3897" s="61"/>
      <c r="AO3897" s="171"/>
      <c r="AP3897" s="61"/>
      <c r="AQ3897" s="61"/>
      <c r="AR3897" s="61"/>
      <c r="AS3897" s="61"/>
      <c r="AT3897" s="61"/>
      <c r="AU3897" s="61"/>
      <c r="AV3897" s="61"/>
      <c r="AW3897" s="61"/>
      <c r="AX3897" s="61"/>
      <c r="AY3897" s="61"/>
      <c r="AZ3897" s="61"/>
      <c r="BA3897" s="61"/>
    </row>
    <row r="3898" spans="39:53" x14ac:dyDescent="0.2">
      <c r="AM3898" s="61"/>
      <c r="AN3898" s="61"/>
      <c r="AO3898" s="171"/>
      <c r="AP3898" s="61"/>
      <c r="AQ3898" s="61"/>
      <c r="AR3898" s="61"/>
      <c r="AS3898" s="61"/>
      <c r="AT3898" s="61"/>
      <c r="AU3898" s="61"/>
      <c r="AV3898" s="61"/>
      <c r="AW3898" s="61"/>
      <c r="AX3898" s="61"/>
      <c r="AY3898" s="61"/>
      <c r="AZ3898" s="61"/>
      <c r="BA3898" s="61"/>
    </row>
    <row r="3899" spans="39:53" x14ac:dyDescent="0.2">
      <c r="AM3899" s="61"/>
      <c r="AN3899" s="61"/>
      <c r="AO3899" s="171"/>
      <c r="AP3899" s="61"/>
      <c r="AQ3899" s="61"/>
      <c r="AR3899" s="61"/>
      <c r="AS3899" s="61"/>
      <c r="AT3899" s="61"/>
      <c r="AU3899" s="61"/>
      <c r="AV3899" s="61"/>
      <c r="AW3899" s="61"/>
      <c r="AX3899" s="61"/>
      <c r="AY3899" s="61"/>
      <c r="AZ3899" s="61"/>
      <c r="BA3899" s="61"/>
    </row>
    <row r="3900" spans="39:53" x14ac:dyDescent="0.2">
      <c r="AM3900" s="61"/>
      <c r="AN3900" s="61"/>
      <c r="AO3900" s="171"/>
      <c r="AP3900" s="61"/>
      <c r="AQ3900" s="61"/>
      <c r="AR3900" s="61"/>
      <c r="AS3900" s="61"/>
      <c r="AT3900" s="61"/>
      <c r="AU3900" s="61"/>
      <c r="AV3900" s="61"/>
      <c r="AW3900" s="61"/>
      <c r="AX3900" s="61"/>
      <c r="AY3900" s="61"/>
      <c r="AZ3900" s="61"/>
      <c r="BA3900" s="61"/>
    </row>
    <row r="3901" spans="39:53" x14ac:dyDescent="0.2">
      <c r="AM3901" s="61"/>
      <c r="AN3901" s="61"/>
      <c r="AO3901" s="171"/>
      <c r="AP3901" s="61"/>
      <c r="AQ3901" s="61"/>
      <c r="AR3901" s="61"/>
      <c r="AS3901" s="61"/>
      <c r="AT3901" s="61"/>
      <c r="AU3901" s="61"/>
      <c r="AV3901" s="61"/>
      <c r="AW3901" s="61"/>
      <c r="AX3901" s="61"/>
      <c r="AY3901" s="61"/>
      <c r="AZ3901" s="61"/>
      <c r="BA3901" s="61"/>
    </row>
    <row r="3902" spans="39:53" x14ac:dyDescent="0.2">
      <c r="AM3902" s="61"/>
      <c r="AN3902" s="61"/>
      <c r="AO3902" s="171"/>
      <c r="AP3902" s="61"/>
      <c r="AQ3902" s="61"/>
      <c r="AR3902" s="61"/>
      <c r="AS3902" s="61"/>
      <c r="AT3902" s="61"/>
      <c r="AU3902" s="61"/>
      <c r="AV3902" s="61"/>
      <c r="AW3902" s="61"/>
      <c r="AX3902" s="61"/>
      <c r="AY3902" s="61"/>
      <c r="AZ3902" s="61"/>
      <c r="BA3902" s="61"/>
    </row>
    <row r="3903" spans="39:53" x14ac:dyDescent="0.2">
      <c r="AM3903" s="61"/>
      <c r="AN3903" s="61"/>
      <c r="AO3903" s="171"/>
      <c r="AP3903" s="61"/>
      <c r="AQ3903" s="61"/>
      <c r="AR3903" s="61"/>
      <c r="AS3903" s="61"/>
      <c r="AT3903" s="61"/>
      <c r="AU3903" s="61"/>
      <c r="AV3903" s="61"/>
      <c r="AW3903" s="61"/>
      <c r="AX3903" s="61"/>
      <c r="AY3903" s="61"/>
      <c r="AZ3903" s="61"/>
      <c r="BA3903" s="61"/>
    </row>
    <row r="3904" spans="39:53" x14ac:dyDescent="0.2">
      <c r="AM3904" s="61"/>
      <c r="AN3904" s="61"/>
      <c r="AO3904" s="171"/>
      <c r="AP3904" s="61"/>
      <c r="AQ3904" s="61"/>
      <c r="AR3904" s="61"/>
      <c r="AS3904" s="61"/>
      <c r="AT3904" s="61"/>
      <c r="AU3904" s="61"/>
      <c r="AV3904" s="61"/>
      <c r="AW3904" s="61"/>
      <c r="AX3904" s="61"/>
      <c r="AY3904" s="61"/>
      <c r="AZ3904" s="61"/>
      <c r="BA3904" s="61"/>
    </row>
    <row r="3905" spans="39:53" x14ac:dyDescent="0.2">
      <c r="AM3905" s="61"/>
      <c r="AN3905" s="61"/>
      <c r="AO3905" s="171"/>
      <c r="AP3905" s="61"/>
      <c r="AQ3905" s="61"/>
      <c r="AR3905" s="61"/>
      <c r="AS3905" s="61"/>
      <c r="AT3905" s="61"/>
      <c r="AU3905" s="61"/>
      <c r="AV3905" s="61"/>
      <c r="AW3905" s="61"/>
      <c r="AX3905" s="61"/>
      <c r="AY3905" s="61"/>
      <c r="AZ3905" s="61"/>
      <c r="BA3905" s="61"/>
    </row>
    <row r="3906" spans="39:53" x14ac:dyDescent="0.2">
      <c r="AM3906" s="61"/>
      <c r="AN3906" s="61"/>
      <c r="AO3906" s="171"/>
      <c r="AP3906" s="61"/>
      <c r="AQ3906" s="61"/>
      <c r="AR3906" s="61"/>
      <c r="AS3906" s="61"/>
      <c r="AT3906" s="61"/>
      <c r="AU3906" s="61"/>
      <c r="AV3906" s="61"/>
      <c r="AW3906" s="61"/>
      <c r="AX3906" s="61"/>
      <c r="AY3906" s="61"/>
      <c r="AZ3906" s="61"/>
      <c r="BA3906" s="61"/>
    </row>
    <row r="3907" spans="39:53" x14ac:dyDescent="0.2">
      <c r="AM3907" s="61"/>
      <c r="AN3907" s="61"/>
      <c r="AO3907" s="171"/>
      <c r="AP3907" s="61"/>
      <c r="AQ3907" s="61"/>
      <c r="AR3907" s="61"/>
      <c r="AS3907" s="61"/>
      <c r="AT3907" s="61"/>
      <c r="AU3907" s="61"/>
      <c r="AV3907" s="61"/>
      <c r="AW3907" s="61"/>
      <c r="AX3907" s="61"/>
      <c r="AY3907" s="61"/>
      <c r="AZ3907" s="61"/>
      <c r="BA3907" s="61"/>
    </row>
    <row r="3908" spans="39:53" x14ac:dyDescent="0.2">
      <c r="AM3908" s="61"/>
      <c r="AN3908" s="61"/>
      <c r="AO3908" s="171"/>
      <c r="AP3908" s="61"/>
      <c r="AQ3908" s="61"/>
      <c r="AR3908" s="61"/>
      <c r="AS3908" s="61"/>
      <c r="AT3908" s="61"/>
      <c r="AU3908" s="61"/>
      <c r="AV3908" s="61"/>
      <c r="AW3908" s="61"/>
      <c r="AX3908" s="61"/>
      <c r="AY3908" s="61"/>
      <c r="AZ3908" s="61"/>
      <c r="BA3908" s="61"/>
    </row>
    <row r="3909" spans="39:53" x14ac:dyDescent="0.2">
      <c r="AM3909" s="61"/>
      <c r="AN3909" s="61"/>
      <c r="AO3909" s="171"/>
      <c r="AP3909" s="61"/>
      <c r="AQ3909" s="61"/>
      <c r="AR3909" s="61"/>
      <c r="AS3909" s="61"/>
      <c r="AT3909" s="61"/>
      <c r="AU3909" s="61"/>
      <c r="AV3909" s="61"/>
      <c r="AW3909" s="61"/>
      <c r="AX3909" s="61"/>
      <c r="AY3909" s="61"/>
      <c r="AZ3909" s="61"/>
      <c r="BA3909" s="61"/>
    </row>
    <row r="3910" spans="39:53" x14ac:dyDescent="0.2">
      <c r="AM3910" s="61"/>
      <c r="AN3910" s="61"/>
      <c r="AO3910" s="171"/>
      <c r="AP3910" s="61"/>
      <c r="AQ3910" s="61"/>
      <c r="AR3910" s="61"/>
      <c r="AS3910" s="61"/>
      <c r="AT3910" s="61"/>
      <c r="AU3910" s="61"/>
      <c r="AV3910" s="61"/>
      <c r="AW3910" s="61"/>
      <c r="AX3910" s="61"/>
      <c r="AY3910" s="61"/>
      <c r="AZ3910" s="61"/>
      <c r="BA3910" s="61"/>
    </row>
    <row r="3911" spans="39:53" x14ac:dyDescent="0.2">
      <c r="AM3911" s="61"/>
      <c r="AN3911" s="61"/>
      <c r="AO3911" s="171"/>
      <c r="AP3911" s="61"/>
      <c r="AQ3911" s="61"/>
      <c r="AR3911" s="61"/>
      <c r="AS3911" s="61"/>
      <c r="AT3911" s="61"/>
      <c r="AU3911" s="61"/>
      <c r="AV3911" s="61"/>
      <c r="AW3911" s="61"/>
      <c r="AX3911" s="61"/>
      <c r="AY3911" s="61"/>
      <c r="AZ3911" s="61"/>
      <c r="BA3911" s="61"/>
    </row>
    <row r="3912" spans="39:53" x14ac:dyDescent="0.2">
      <c r="AM3912" s="61"/>
      <c r="AN3912" s="61"/>
      <c r="AO3912" s="171"/>
      <c r="AP3912" s="61"/>
      <c r="AQ3912" s="61"/>
      <c r="AR3912" s="61"/>
      <c r="AS3912" s="61"/>
      <c r="AT3912" s="61"/>
      <c r="AU3912" s="61"/>
      <c r="AV3912" s="61"/>
      <c r="AW3912" s="61"/>
      <c r="AX3912" s="61"/>
      <c r="AY3912" s="61"/>
      <c r="AZ3912" s="61"/>
      <c r="BA3912" s="61"/>
    </row>
    <row r="3913" spans="39:53" x14ac:dyDescent="0.2">
      <c r="AM3913" s="61"/>
      <c r="AN3913" s="61"/>
      <c r="AO3913" s="171"/>
      <c r="AP3913" s="61"/>
      <c r="AQ3913" s="61"/>
      <c r="AR3913" s="61"/>
      <c r="AS3913" s="61"/>
      <c r="AT3913" s="61"/>
      <c r="AU3913" s="61"/>
      <c r="AV3913" s="61"/>
      <c r="AW3913" s="61"/>
      <c r="AX3913" s="61"/>
      <c r="AY3913" s="61"/>
      <c r="AZ3913" s="61"/>
      <c r="BA3913" s="61"/>
    </row>
    <row r="3914" spans="39:53" x14ac:dyDescent="0.2">
      <c r="AM3914" s="61"/>
      <c r="AN3914" s="61"/>
      <c r="AO3914" s="171"/>
      <c r="AP3914" s="61"/>
      <c r="AQ3914" s="61"/>
      <c r="AR3914" s="61"/>
      <c r="AS3914" s="61"/>
      <c r="AT3914" s="61"/>
      <c r="AU3914" s="61"/>
      <c r="AV3914" s="61"/>
      <c r="AW3914" s="61"/>
      <c r="AX3914" s="61"/>
      <c r="AY3914" s="61"/>
      <c r="AZ3914" s="61"/>
      <c r="BA3914" s="61"/>
    </row>
    <row r="3915" spans="39:53" x14ac:dyDescent="0.2">
      <c r="AM3915" s="61"/>
      <c r="AN3915" s="61"/>
      <c r="AO3915" s="171"/>
      <c r="AP3915" s="61"/>
      <c r="AQ3915" s="61"/>
      <c r="AR3915" s="61"/>
      <c r="AS3915" s="61"/>
      <c r="AT3915" s="61"/>
      <c r="AU3915" s="61"/>
      <c r="AV3915" s="61"/>
      <c r="AW3915" s="61"/>
      <c r="AX3915" s="61"/>
      <c r="AY3915" s="61"/>
      <c r="AZ3915" s="61"/>
      <c r="BA3915" s="61"/>
    </row>
    <row r="3916" spans="39:53" x14ac:dyDescent="0.2">
      <c r="AM3916" s="61"/>
      <c r="AN3916" s="61"/>
      <c r="AO3916" s="171"/>
      <c r="AP3916" s="61"/>
      <c r="AQ3916" s="61"/>
      <c r="AR3916" s="61"/>
      <c r="AS3916" s="61"/>
      <c r="AT3916" s="61"/>
      <c r="AU3916" s="61"/>
      <c r="AV3916" s="61"/>
      <c r="AW3916" s="61"/>
      <c r="AX3916" s="61"/>
      <c r="AY3916" s="61"/>
      <c r="AZ3916" s="61"/>
      <c r="BA3916" s="61"/>
    </row>
    <row r="3917" spans="39:53" x14ac:dyDescent="0.2">
      <c r="AM3917" s="61"/>
      <c r="AN3917" s="61"/>
      <c r="AO3917" s="171"/>
      <c r="AP3917" s="61"/>
      <c r="AQ3917" s="61"/>
      <c r="AR3917" s="61"/>
      <c r="AS3917" s="61"/>
      <c r="AT3917" s="61"/>
      <c r="AU3917" s="61"/>
      <c r="AV3917" s="61"/>
      <c r="AW3917" s="61"/>
      <c r="AX3917" s="61"/>
      <c r="AY3917" s="61"/>
      <c r="AZ3917" s="61"/>
      <c r="BA3917" s="61"/>
    </row>
    <row r="3918" spans="39:53" x14ac:dyDescent="0.2">
      <c r="AM3918" s="61"/>
      <c r="AN3918" s="61"/>
      <c r="AO3918" s="171"/>
      <c r="AP3918" s="61"/>
      <c r="AQ3918" s="61"/>
      <c r="AR3918" s="61"/>
      <c r="AS3918" s="61"/>
      <c r="AT3918" s="61"/>
      <c r="AU3918" s="61"/>
      <c r="AV3918" s="61"/>
      <c r="AW3918" s="61"/>
      <c r="AX3918" s="61"/>
      <c r="AY3918" s="61"/>
      <c r="AZ3918" s="61"/>
      <c r="BA3918" s="61"/>
    </row>
    <row r="3919" spans="39:53" x14ac:dyDescent="0.2">
      <c r="AM3919" s="61"/>
      <c r="AN3919" s="61"/>
      <c r="AO3919" s="171"/>
      <c r="AP3919" s="61"/>
      <c r="AQ3919" s="61"/>
      <c r="AR3919" s="61"/>
      <c r="AS3919" s="61"/>
      <c r="AT3919" s="61"/>
      <c r="AU3919" s="61"/>
      <c r="AV3919" s="61"/>
      <c r="AW3919" s="61"/>
      <c r="AX3919" s="61"/>
      <c r="AY3919" s="61"/>
      <c r="AZ3919" s="61"/>
      <c r="BA3919" s="61"/>
    </row>
    <row r="3920" spans="39:53" x14ac:dyDescent="0.2">
      <c r="AM3920" s="61"/>
      <c r="AN3920" s="61"/>
      <c r="AO3920" s="171"/>
      <c r="AP3920" s="61"/>
      <c r="AQ3920" s="61"/>
      <c r="AR3920" s="61"/>
      <c r="AS3920" s="61"/>
      <c r="AT3920" s="61"/>
      <c r="AU3920" s="61"/>
      <c r="AV3920" s="61"/>
      <c r="AW3920" s="61"/>
      <c r="AX3920" s="61"/>
      <c r="AY3920" s="61"/>
      <c r="AZ3920" s="61"/>
      <c r="BA3920" s="61"/>
    </row>
    <row r="3921" spans="39:53" x14ac:dyDescent="0.2">
      <c r="AM3921" s="61"/>
      <c r="AN3921" s="61"/>
      <c r="AO3921" s="171"/>
      <c r="AP3921" s="61"/>
      <c r="AQ3921" s="61"/>
      <c r="AR3921" s="61"/>
      <c r="AS3921" s="61"/>
      <c r="AT3921" s="61"/>
      <c r="AU3921" s="61"/>
      <c r="AV3921" s="61"/>
      <c r="AW3921" s="61"/>
      <c r="AX3921" s="61"/>
      <c r="AY3921" s="61"/>
      <c r="AZ3921" s="61"/>
      <c r="BA3921" s="61"/>
    </row>
    <row r="3922" spans="39:53" x14ac:dyDescent="0.2">
      <c r="AM3922" s="61"/>
      <c r="AN3922" s="61"/>
      <c r="AO3922" s="171"/>
      <c r="AP3922" s="61"/>
      <c r="AQ3922" s="61"/>
      <c r="AR3922" s="61"/>
      <c r="AS3922" s="61"/>
      <c r="AT3922" s="61"/>
      <c r="AU3922" s="61"/>
      <c r="AV3922" s="61"/>
      <c r="AW3922" s="61"/>
      <c r="AX3922" s="61"/>
      <c r="AY3922" s="61"/>
      <c r="AZ3922" s="61"/>
      <c r="BA3922" s="61"/>
    </row>
    <row r="3923" spans="39:53" x14ac:dyDescent="0.2">
      <c r="AM3923" s="61"/>
      <c r="AN3923" s="61"/>
      <c r="AO3923" s="171"/>
      <c r="AP3923" s="61"/>
      <c r="AQ3923" s="61"/>
      <c r="AR3923" s="61"/>
      <c r="AS3923" s="61"/>
      <c r="AT3923" s="61"/>
      <c r="AU3923" s="61"/>
      <c r="AV3923" s="61"/>
      <c r="AW3923" s="61"/>
      <c r="AX3923" s="61"/>
      <c r="AY3923" s="61"/>
      <c r="AZ3923" s="61"/>
      <c r="BA3923" s="61"/>
    </row>
    <row r="3924" spans="39:53" x14ac:dyDescent="0.2">
      <c r="AM3924" s="61"/>
      <c r="AN3924" s="61"/>
      <c r="AO3924" s="171"/>
      <c r="AP3924" s="61"/>
      <c r="AQ3924" s="61"/>
      <c r="AR3924" s="61"/>
      <c r="AS3924" s="61"/>
      <c r="AT3924" s="61"/>
      <c r="AU3924" s="61"/>
      <c r="AV3924" s="61"/>
      <c r="AW3924" s="61"/>
      <c r="AX3924" s="61"/>
      <c r="AY3924" s="61"/>
      <c r="AZ3924" s="61"/>
      <c r="BA3924" s="61"/>
    </row>
    <row r="3925" spans="39:53" x14ac:dyDescent="0.2">
      <c r="AM3925" s="61"/>
      <c r="AN3925" s="61"/>
      <c r="AO3925" s="171"/>
      <c r="AP3925" s="61"/>
      <c r="AQ3925" s="61"/>
      <c r="AR3925" s="61"/>
      <c r="AS3925" s="61"/>
      <c r="AT3925" s="61"/>
      <c r="AU3925" s="61"/>
      <c r="AV3925" s="61"/>
      <c r="AW3925" s="61"/>
      <c r="AX3925" s="61"/>
      <c r="AY3925" s="61"/>
      <c r="AZ3925" s="61"/>
      <c r="BA3925" s="61"/>
    </row>
    <row r="3926" spans="39:53" x14ac:dyDescent="0.2">
      <c r="AM3926" s="61"/>
      <c r="AN3926" s="61"/>
      <c r="AO3926" s="171"/>
      <c r="AP3926" s="61"/>
      <c r="AQ3926" s="61"/>
      <c r="AR3926" s="61"/>
      <c r="AS3926" s="61"/>
      <c r="AT3926" s="61"/>
      <c r="AU3926" s="61"/>
      <c r="AV3926" s="61"/>
      <c r="AW3926" s="61"/>
      <c r="AX3926" s="61"/>
      <c r="AY3926" s="61"/>
      <c r="AZ3926" s="61"/>
      <c r="BA3926" s="61"/>
    </row>
    <row r="3927" spans="39:53" x14ac:dyDescent="0.2">
      <c r="AM3927" s="61"/>
      <c r="AN3927" s="61"/>
      <c r="AO3927" s="171"/>
      <c r="AP3927" s="61"/>
      <c r="AQ3927" s="61"/>
      <c r="AR3927" s="61"/>
      <c r="AS3927" s="61"/>
      <c r="AT3927" s="61"/>
      <c r="AU3927" s="61"/>
      <c r="AV3927" s="61"/>
      <c r="AW3927" s="61"/>
      <c r="AX3927" s="61"/>
      <c r="AY3927" s="61"/>
      <c r="AZ3927" s="61"/>
      <c r="BA3927" s="61"/>
    </row>
    <row r="3928" spans="39:53" x14ac:dyDescent="0.2">
      <c r="AM3928" s="61"/>
      <c r="AN3928" s="61"/>
      <c r="AO3928" s="171"/>
      <c r="AP3928" s="61"/>
      <c r="AQ3928" s="61"/>
      <c r="AR3928" s="61"/>
      <c r="AS3928" s="61"/>
      <c r="AT3928" s="61"/>
      <c r="AU3928" s="61"/>
      <c r="AV3928" s="61"/>
      <c r="AW3928" s="61"/>
      <c r="AX3928" s="61"/>
      <c r="AY3928" s="61"/>
      <c r="AZ3928" s="61"/>
      <c r="BA3928" s="61"/>
    </row>
    <row r="3929" spans="39:53" x14ac:dyDescent="0.2">
      <c r="AM3929" s="61"/>
      <c r="AN3929" s="61"/>
      <c r="AO3929" s="171"/>
      <c r="AP3929" s="61"/>
      <c r="AQ3929" s="61"/>
      <c r="AR3929" s="61"/>
      <c r="AS3929" s="61"/>
      <c r="AT3929" s="61"/>
      <c r="AU3929" s="61"/>
      <c r="AV3929" s="61"/>
      <c r="AW3929" s="61"/>
      <c r="AX3929" s="61"/>
      <c r="AY3929" s="61"/>
      <c r="AZ3929" s="61"/>
      <c r="BA3929" s="61"/>
    </row>
    <row r="3930" spans="39:53" x14ac:dyDescent="0.2">
      <c r="AM3930" s="61"/>
      <c r="AN3930" s="61"/>
      <c r="AO3930" s="171"/>
      <c r="AP3930" s="61"/>
      <c r="AQ3930" s="61"/>
      <c r="AR3930" s="61"/>
      <c r="AS3930" s="61"/>
      <c r="AT3930" s="61"/>
      <c r="AU3930" s="61"/>
      <c r="AV3930" s="61"/>
      <c r="AW3930" s="61"/>
      <c r="AX3930" s="61"/>
      <c r="AY3930" s="61"/>
      <c r="AZ3930" s="61"/>
      <c r="BA3930" s="61"/>
    </row>
    <row r="3931" spans="39:53" x14ac:dyDescent="0.2">
      <c r="AM3931" s="61"/>
      <c r="AN3931" s="61"/>
      <c r="AO3931" s="171"/>
      <c r="AP3931" s="61"/>
      <c r="AQ3931" s="61"/>
      <c r="AR3931" s="61"/>
      <c r="AS3931" s="61"/>
      <c r="AT3931" s="61"/>
      <c r="AU3931" s="61"/>
      <c r="AV3931" s="61"/>
      <c r="AW3931" s="61"/>
      <c r="AX3931" s="61"/>
      <c r="AY3931" s="61"/>
      <c r="AZ3931" s="61"/>
      <c r="BA3931" s="61"/>
    </row>
    <row r="3932" spans="39:53" x14ac:dyDescent="0.2">
      <c r="AM3932" s="61"/>
      <c r="AN3932" s="61"/>
      <c r="AO3932" s="171"/>
      <c r="AP3932" s="61"/>
      <c r="AQ3932" s="61"/>
      <c r="AR3932" s="61"/>
      <c r="AS3932" s="61"/>
      <c r="AT3932" s="61"/>
      <c r="AU3932" s="61"/>
      <c r="AV3932" s="61"/>
      <c r="AW3932" s="61"/>
      <c r="AX3932" s="61"/>
      <c r="AY3932" s="61"/>
      <c r="AZ3932" s="61"/>
      <c r="BA3932" s="61"/>
    </row>
    <row r="3933" spans="39:53" x14ac:dyDescent="0.2">
      <c r="AM3933" s="61"/>
      <c r="AN3933" s="61"/>
      <c r="AO3933" s="171"/>
      <c r="AP3933" s="61"/>
      <c r="AQ3933" s="61"/>
      <c r="AR3933" s="61"/>
      <c r="AS3933" s="61"/>
      <c r="AT3933" s="61"/>
      <c r="AU3933" s="61"/>
      <c r="AV3933" s="61"/>
      <c r="AW3933" s="61"/>
      <c r="AX3933" s="61"/>
      <c r="AY3933" s="61"/>
      <c r="AZ3933" s="61"/>
      <c r="BA3933" s="61"/>
    </row>
    <row r="3934" spans="39:53" x14ac:dyDescent="0.2">
      <c r="AM3934" s="61"/>
      <c r="AN3934" s="61"/>
      <c r="AO3934" s="171"/>
      <c r="AP3934" s="61"/>
      <c r="AQ3934" s="61"/>
      <c r="AR3934" s="61"/>
      <c r="AS3934" s="61"/>
      <c r="AT3934" s="61"/>
      <c r="AU3934" s="61"/>
      <c r="AV3934" s="61"/>
      <c r="AW3934" s="61"/>
      <c r="AX3934" s="61"/>
      <c r="AY3934" s="61"/>
      <c r="AZ3934" s="61"/>
      <c r="BA3934" s="61"/>
    </row>
    <row r="3935" spans="39:53" x14ac:dyDescent="0.2">
      <c r="AM3935" s="61"/>
      <c r="AN3935" s="61"/>
      <c r="AO3935" s="171"/>
      <c r="AP3935" s="61"/>
      <c r="AQ3935" s="61"/>
      <c r="AR3935" s="61"/>
      <c r="AS3935" s="61"/>
      <c r="AT3935" s="61"/>
      <c r="AU3935" s="61"/>
      <c r="AV3935" s="61"/>
      <c r="AW3935" s="61"/>
      <c r="AX3935" s="61"/>
      <c r="AY3935" s="61"/>
      <c r="AZ3935" s="61"/>
      <c r="BA3935" s="61"/>
    </row>
    <row r="3936" spans="39:53" x14ac:dyDescent="0.2">
      <c r="AM3936" s="61"/>
      <c r="AN3936" s="61"/>
      <c r="AO3936" s="171"/>
      <c r="AP3936" s="61"/>
      <c r="AQ3936" s="61"/>
      <c r="AR3936" s="61"/>
      <c r="AS3936" s="61"/>
      <c r="AT3936" s="61"/>
      <c r="AU3936" s="61"/>
      <c r="AV3936" s="61"/>
      <c r="AW3936" s="61"/>
      <c r="AX3936" s="61"/>
      <c r="AY3936" s="61"/>
      <c r="AZ3936" s="61"/>
      <c r="BA3936" s="61"/>
    </row>
    <row r="3937" spans="39:53" x14ac:dyDescent="0.2">
      <c r="AM3937" s="61"/>
      <c r="AN3937" s="61"/>
      <c r="AO3937" s="171"/>
      <c r="AP3937" s="61"/>
      <c r="AQ3937" s="61"/>
      <c r="AR3937" s="61"/>
      <c r="AS3937" s="61"/>
      <c r="AT3937" s="61"/>
      <c r="AU3937" s="61"/>
      <c r="AV3937" s="61"/>
      <c r="AW3937" s="61"/>
      <c r="AX3937" s="61"/>
      <c r="AY3937" s="61"/>
      <c r="AZ3937" s="61"/>
      <c r="BA3937" s="61"/>
    </row>
    <row r="3938" spans="39:53" x14ac:dyDescent="0.2">
      <c r="AM3938" s="61"/>
      <c r="AN3938" s="61"/>
      <c r="AO3938" s="171"/>
      <c r="AP3938" s="61"/>
      <c r="AQ3938" s="61"/>
      <c r="AR3938" s="61"/>
      <c r="AS3938" s="61"/>
      <c r="AT3938" s="61"/>
      <c r="AU3938" s="61"/>
      <c r="AV3938" s="61"/>
      <c r="AW3938" s="61"/>
      <c r="AX3938" s="61"/>
      <c r="AY3938" s="61"/>
      <c r="AZ3938" s="61"/>
      <c r="BA3938" s="61"/>
    </row>
    <row r="3939" spans="39:53" x14ac:dyDescent="0.2">
      <c r="AM3939" s="61"/>
      <c r="AN3939" s="61"/>
      <c r="AO3939" s="171"/>
      <c r="AP3939" s="61"/>
      <c r="AQ3939" s="61"/>
      <c r="AR3939" s="61"/>
      <c r="AS3939" s="61"/>
      <c r="AT3939" s="61"/>
      <c r="AU3939" s="61"/>
      <c r="AV3939" s="61"/>
      <c r="AW3939" s="61"/>
      <c r="AX3939" s="61"/>
      <c r="AY3939" s="61"/>
      <c r="AZ3939" s="61"/>
      <c r="BA3939" s="61"/>
    </row>
    <row r="3940" spans="39:53" x14ac:dyDescent="0.2">
      <c r="AM3940" s="61"/>
      <c r="AN3940" s="61"/>
      <c r="AO3940" s="171"/>
      <c r="AP3940" s="61"/>
      <c r="AQ3940" s="61"/>
      <c r="AR3940" s="61"/>
      <c r="AS3940" s="61"/>
      <c r="AT3940" s="61"/>
      <c r="AU3940" s="61"/>
      <c r="AV3940" s="61"/>
      <c r="AW3940" s="61"/>
      <c r="AX3940" s="61"/>
      <c r="AY3940" s="61"/>
      <c r="AZ3940" s="61"/>
      <c r="BA3940" s="61"/>
    </row>
    <row r="3941" spans="39:53" x14ac:dyDescent="0.2">
      <c r="AM3941" s="61"/>
      <c r="AN3941" s="61"/>
      <c r="AO3941" s="171"/>
      <c r="AP3941" s="61"/>
      <c r="AQ3941" s="61"/>
      <c r="AR3941" s="61"/>
      <c r="AS3941" s="61"/>
      <c r="AT3941" s="61"/>
      <c r="AU3941" s="61"/>
      <c r="AV3941" s="61"/>
      <c r="AW3941" s="61"/>
      <c r="AX3941" s="61"/>
      <c r="AY3941" s="61"/>
      <c r="AZ3941" s="61"/>
      <c r="BA3941" s="61"/>
    </row>
    <row r="3942" spans="39:53" x14ac:dyDescent="0.2">
      <c r="AM3942" s="61"/>
      <c r="AN3942" s="61"/>
      <c r="AO3942" s="171"/>
      <c r="AP3942" s="61"/>
      <c r="AQ3942" s="61"/>
      <c r="AR3942" s="61"/>
      <c r="AS3942" s="61"/>
      <c r="AT3942" s="61"/>
      <c r="AU3942" s="61"/>
      <c r="AV3942" s="61"/>
      <c r="AW3942" s="61"/>
      <c r="AX3942" s="61"/>
      <c r="AY3942" s="61"/>
      <c r="AZ3942" s="61"/>
      <c r="BA3942" s="61"/>
    </row>
    <row r="3943" spans="39:53" x14ac:dyDescent="0.2">
      <c r="AM3943" s="61"/>
      <c r="AN3943" s="61"/>
      <c r="AO3943" s="171"/>
      <c r="AP3943" s="61"/>
      <c r="AQ3943" s="61"/>
      <c r="AR3943" s="61"/>
      <c r="AS3943" s="61"/>
      <c r="AT3943" s="61"/>
      <c r="AU3943" s="61"/>
      <c r="AV3943" s="61"/>
      <c r="AW3943" s="61"/>
      <c r="AX3943" s="61"/>
      <c r="AY3943" s="61"/>
      <c r="AZ3943" s="61"/>
      <c r="BA3943" s="61"/>
    </row>
    <row r="3944" spans="39:53" x14ac:dyDescent="0.2">
      <c r="AM3944" s="61"/>
      <c r="AN3944" s="61"/>
      <c r="AO3944" s="171"/>
      <c r="AP3944" s="61"/>
      <c r="AQ3944" s="61"/>
      <c r="AR3944" s="61"/>
      <c r="AS3944" s="61"/>
      <c r="AT3944" s="61"/>
      <c r="AU3944" s="61"/>
      <c r="AV3944" s="61"/>
      <c r="AW3944" s="61"/>
      <c r="AX3944" s="61"/>
      <c r="AY3944" s="61"/>
      <c r="AZ3944" s="61"/>
      <c r="BA3944" s="61"/>
    </row>
    <row r="3945" spans="39:53" x14ac:dyDescent="0.2">
      <c r="AM3945" s="61"/>
      <c r="AN3945" s="61"/>
      <c r="AO3945" s="171"/>
      <c r="AP3945" s="61"/>
      <c r="AQ3945" s="61"/>
      <c r="AR3945" s="61"/>
      <c r="AS3945" s="61"/>
      <c r="AT3945" s="61"/>
      <c r="AU3945" s="61"/>
      <c r="AV3945" s="61"/>
      <c r="AW3945" s="61"/>
      <c r="AX3945" s="61"/>
      <c r="AY3945" s="61"/>
      <c r="AZ3945" s="61"/>
      <c r="BA3945" s="61"/>
    </row>
    <row r="3946" spans="39:53" x14ac:dyDescent="0.2">
      <c r="AM3946" s="61"/>
      <c r="AN3946" s="61"/>
      <c r="AO3946" s="171"/>
      <c r="AP3946" s="61"/>
      <c r="AQ3946" s="61"/>
      <c r="AR3946" s="61"/>
      <c r="AS3946" s="61"/>
      <c r="AT3946" s="61"/>
      <c r="AU3946" s="61"/>
      <c r="AV3946" s="61"/>
      <c r="AW3946" s="61"/>
      <c r="AX3946" s="61"/>
      <c r="AY3946" s="61"/>
      <c r="AZ3946" s="61"/>
      <c r="BA3946" s="61"/>
    </row>
    <row r="3947" spans="39:53" x14ac:dyDescent="0.2">
      <c r="AM3947" s="61"/>
      <c r="AN3947" s="61"/>
      <c r="AO3947" s="171"/>
      <c r="AP3947" s="61"/>
      <c r="AQ3947" s="61"/>
      <c r="AR3947" s="61"/>
      <c r="AS3947" s="61"/>
      <c r="AT3947" s="61"/>
      <c r="AU3947" s="61"/>
      <c r="AV3947" s="61"/>
      <c r="AW3947" s="61"/>
      <c r="AX3947" s="61"/>
      <c r="AY3947" s="61"/>
      <c r="AZ3947" s="61"/>
      <c r="BA3947" s="61"/>
    </row>
    <row r="3948" spans="39:53" x14ac:dyDescent="0.2">
      <c r="AM3948" s="61"/>
      <c r="AN3948" s="61"/>
      <c r="AO3948" s="171"/>
      <c r="AP3948" s="61"/>
      <c r="AQ3948" s="61"/>
      <c r="AR3948" s="61"/>
      <c r="AS3948" s="61"/>
      <c r="AT3948" s="61"/>
      <c r="AU3948" s="61"/>
      <c r="AV3948" s="61"/>
      <c r="AW3948" s="61"/>
      <c r="AX3948" s="61"/>
      <c r="AY3948" s="61"/>
      <c r="AZ3948" s="61"/>
      <c r="BA3948" s="61"/>
    </row>
    <row r="3949" spans="39:53" x14ac:dyDescent="0.2">
      <c r="AM3949" s="61"/>
      <c r="AN3949" s="61"/>
      <c r="AO3949" s="171"/>
      <c r="AP3949" s="61"/>
      <c r="AQ3949" s="61"/>
      <c r="AR3949" s="61"/>
      <c r="AS3949" s="61"/>
      <c r="AT3949" s="61"/>
      <c r="AU3949" s="61"/>
      <c r="AV3949" s="61"/>
      <c r="AW3949" s="61"/>
      <c r="AX3949" s="61"/>
      <c r="AY3949" s="61"/>
      <c r="AZ3949" s="61"/>
      <c r="BA3949" s="61"/>
    </row>
    <row r="3950" spans="39:53" x14ac:dyDescent="0.2">
      <c r="AM3950" s="61"/>
      <c r="AN3950" s="61"/>
      <c r="AO3950" s="171"/>
      <c r="AP3950" s="61"/>
      <c r="AQ3950" s="61"/>
      <c r="AR3950" s="61"/>
      <c r="AS3950" s="61"/>
      <c r="AT3950" s="61"/>
      <c r="AU3950" s="61"/>
      <c r="AV3950" s="61"/>
      <c r="AW3950" s="61"/>
      <c r="AX3950" s="61"/>
      <c r="AY3950" s="61"/>
      <c r="AZ3950" s="61"/>
      <c r="BA3950" s="61"/>
    </row>
    <row r="3951" spans="39:53" x14ac:dyDescent="0.2">
      <c r="AM3951" s="61"/>
      <c r="AN3951" s="61"/>
      <c r="AO3951" s="171"/>
      <c r="AP3951" s="61"/>
      <c r="AQ3951" s="61"/>
      <c r="AR3951" s="61"/>
      <c r="AS3951" s="61"/>
      <c r="AT3951" s="61"/>
      <c r="AU3951" s="61"/>
      <c r="AV3951" s="61"/>
      <c r="AW3951" s="61"/>
      <c r="AX3951" s="61"/>
      <c r="AY3951" s="61"/>
      <c r="AZ3951" s="61"/>
      <c r="BA3951" s="61"/>
    </row>
    <row r="3952" spans="39:53" x14ac:dyDescent="0.2">
      <c r="AM3952" s="61"/>
      <c r="AN3952" s="61"/>
      <c r="AO3952" s="171"/>
      <c r="AP3952" s="61"/>
      <c r="AQ3952" s="61"/>
      <c r="AR3952" s="61"/>
      <c r="AS3952" s="61"/>
      <c r="AT3952" s="61"/>
      <c r="AU3952" s="61"/>
      <c r="AV3952" s="61"/>
      <c r="AW3952" s="61"/>
      <c r="AX3952" s="61"/>
      <c r="AY3952" s="61"/>
      <c r="AZ3952" s="61"/>
      <c r="BA3952" s="61"/>
    </row>
    <row r="3953" spans="39:53" x14ac:dyDescent="0.2">
      <c r="AM3953" s="61"/>
      <c r="AN3953" s="61"/>
      <c r="AO3953" s="171"/>
      <c r="AP3953" s="61"/>
      <c r="AQ3953" s="61"/>
      <c r="AR3953" s="61"/>
      <c r="AS3953" s="61"/>
      <c r="AT3953" s="61"/>
      <c r="AU3953" s="61"/>
      <c r="AV3953" s="61"/>
      <c r="AW3953" s="61"/>
      <c r="AX3953" s="61"/>
      <c r="AY3953" s="61"/>
      <c r="AZ3953" s="61"/>
      <c r="BA3953" s="61"/>
    </row>
    <row r="3954" spans="39:53" x14ac:dyDescent="0.2">
      <c r="AM3954" s="61"/>
      <c r="AN3954" s="61"/>
      <c r="AO3954" s="171"/>
      <c r="AP3954" s="61"/>
      <c r="AQ3954" s="61"/>
      <c r="AR3954" s="61"/>
      <c r="AS3954" s="61"/>
      <c r="AT3954" s="61"/>
      <c r="AU3954" s="61"/>
      <c r="AV3954" s="61"/>
      <c r="AW3954" s="61"/>
      <c r="AX3954" s="61"/>
      <c r="AY3954" s="61"/>
      <c r="AZ3954" s="61"/>
      <c r="BA3954" s="61"/>
    </row>
    <row r="3955" spans="39:53" x14ac:dyDescent="0.2">
      <c r="AM3955" s="61"/>
      <c r="AN3955" s="61"/>
      <c r="AO3955" s="171"/>
      <c r="AP3955" s="61"/>
      <c r="AQ3955" s="61"/>
      <c r="AR3955" s="61"/>
      <c r="AS3955" s="61"/>
      <c r="AT3955" s="61"/>
      <c r="AU3955" s="61"/>
      <c r="AV3955" s="61"/>
      <c r="AW3955" s="61"/>
      <c r="AX3955" s="61"/>
      <c r="AY3955" s="61"/>
      <c r="AZ3955" s="61"/>
      <c r="BA3955" s="61"/>
    </row>
    <row r="3956" spans="39:53" x14ac:dyDescent="0.2">
      <c r="AM3956" s="61"/>
      <c r="AN3956" s="61"/>
      <c r="AO3956" s="171"/>
      <c r="AP3956" s="61"/>
      <c r="AQ3956" s="61"/>
      <c r="AR3956" s="61"/>
      <c r="AS3956" s="61"/>
      <c r="AT3956" s="61"/>
      <c r="AU3956" s="61"/>
      <c r="AV3956" s="61"/>
      <c r="AW3956" s="61"/>
      <c r="AX3956" s="61"/>
      <c r="AY3956" s="61"/>
      <c r="AZ3956" s="61"/>
      <c r="BA3956" s="61"/>
    </row>
    <row r="3957" spans="39:53" x14ac:dyDescent="0.2">
      <c r="AM3957" s="61"/>
      <c r="AN3957" s="61"/>
      <c r="AO3957" s="171"/>
      <c r="AP3957" s="61"/>
      <c r="AQ3957" s="61"/>
      <c r="AR3957" s="61"/>
      <c r="AS3957" s="61"/>
      <c r="AT3957" s="61"/>
      <c r="AU3957" s="61"/>
      <c r="AV3957" s="61"/>
      <c r="AW3957" s="61"/>
      <c r="AX3957" s="61"/>
      <c r="AY3957" s="61"/>
      <c r="AZ3957" s="61"/>
      <c r="BA3957" s="61"/>
    </row>
    <row r="3958" spans="39:53" x14ac:dyDescent="0.2">
      <c r="AM3958" s="61"/>
      <c r="AN3958" s="61"/>
      <c r="AO3958" s="171"/>
      <c r="AP3958" s="61"/>
      <c r="AQ3958" s="61"/>
      <c r="AR3958" s="61"/>
      <c r="AS3958" s="61"/>
      <c r="AT3958" s="61"/>
      <c r="AU3958" s="61"/>
      <c r="AV3958" s="61"/>
      <c r="AW3958" s="61"/>
      <c r="AX3958" s="61"/>
      <c r="AY3958" s="61"/>
      <c r="AZ3958" s="61"/>
      <c r="BA3958" s="61"/>
    </row>
    <row r="3959" spans="39:53" x14ac:dyDescent="0.2">
      <c r="AM3959" s="61"/>
      <c r="AN3959" s="61"/>
      <c r="AO3959" s="171"/>
      <c r="AP3959" s="61"/>
      <c r="AQ3959" s="61"/>
      <c r="AR3959" s="61"/>
      <c r="AS3959" s="61"/>
      <c r="AT3959" s="61"/>
      <c r="AU3959" s="61"/>
      <c r="AV3959" s="61"/>
      <c r="AW3959" s="61"/>
      <c r="AX3959" s="61"/>
      <c r="AY3959" s="61"/>
      <c r="AZ3959" s="61"/>
      <c r="BA3959" s="61"/>
    </row>
    <row r="3960" spans="39:53" x14ac:dyDescent="0.2">
      <c r="AM3960" s="61"/>
      <c r="AN3960" s="61"/>
      <c r="AO3960" s="171"/>
      <c r="AP3960" s="61"/>
      <c r="AQ3960" s="61"/>
      <c r="AR3960" s="61"/>
      <c r="AS3960" s="61"/>
      <c r="AT3960" s="61"/>
      <c r="AU3960" s="61"/>
      <c r="AV3960" s="61"/>
      <c r="AW3960" s="61"/>
      <c r="AX3960" s="61"/>
      <c r="AY3960" s="61"/>
      <c r="AZ3960" s="61"/>
      <c r="BA3960" s="61"/>
    </row>
    <row r="3961" spans="39:53" x14ac:dyDescent="0.2">
      <c r="AM3961" s="61"/>
      <c r="AN3961" s="61"/>
      <c r="AO3961" s="171"/>
      <c r="AP3961" s="61"/>
      <c r="AQ3961" s="61"/>
      <c r="AR3961" s="61"/>
      <c r="AS3961" s="61"/>
      <c r="AT3961" s="61"/>
      <c r="AU3961" s="61"/>
      <c r="AV3961" s="61"/>
      <c r="AW3961" s="61"/>
      <c r="AX3961" s="61"/>
      <c r="AY3961" s="61"/>
      <c r="AZ3961" s="61"/>
      <c r="BA3961" s="61"/>
    </row>
    <row r="3962" spans="39:53" x14ac:dyDescent="0.2">
      <c r="AM3962" s="61"/>
      <c r="AN3962" s="61"/>
      <c r="AO3962" s="171"/>
      <c r="AP3962" s="61"/>
      <c r="AQ3962" s="61"/>
      <c r="AR3962" s="61"/>
      <c r="AS3962" s="61"/>
      <c r="AT3962" s="61"/>
      <c r="AU3962" s="61"/>
      <c r="AV3962" s="61"/>
      <c r="AW3962" s="61"/>
      <c r="AX3962" s="61"/>
      <c r="AY3962" s="61"/>
      <c r="AZ3962" s="61"/>
      <c r="BA3962" s="61"/>
    </row>
    <row r="3963" spans="39:53" x14ac:dyDescent="0.2">
      <c r="AM3963" s="61"/>
      <c r="AN3963" s="61"/>
      <c r="AO3963" s="171"/>
      <c r="AP3963" s="61"/>
      <c r="AQ3963" s="61"/>
      <c r="AR3963" s="61"/>
      <c r="AS3963" s="61"/>
      <c r="AT3963" s="61"/>
      <c r="AU3963" s="61"/>
      <c r="AV3963" s="61"/>
      <c r="AW3963" s="61"/>
      <c r="AX3963" s="61"/>
      <c r="AY3963" s="61"/>
      <c r="AZ3963" s="61"/>
      <c r="BA3963" s="61"/>
    </row>
    <row r="3964" spans="39:53" x14ac:dyDescent="0.2">
      <c r="AM3964" s="61"/>
      <c r="AN3964" s="61"/>
      <c r="AO3964" s="171"/>
      <c r="AP3964" s="61"/>
      <c r="AQ3964" s="61"/>
      <c r="AR3964" s="61"/>
      <c r="AS3964" s="61"/>
      <c r="AT3964" s="61"/>
      <c r="AU3964" s="61"/>
      <c r="AV3964" s="61"/>
      <c r="AW3964" s="61"/>
      <c r="AX3964" s="61"/>
      <c r="AY3964" s="61"/>
      <c r="AZ3964" s="61"/>
      <c r="BA3964" s="61"/>
    </row>
    <row r="3965" spans="39:53" x14ac:dyDescent="0.2">
      <c r="AM3965" s="61"/>
      <c r="AN3965" s="61"/>
      <c r="AO3965" s="171"/>
      <c r="AP3965" s="61"/>
      <c r="AQ3965" s="61"/>
      <c r="AR3965" s="61"/>
      <c r="AS3965" s="61"/>
      <c r="AT3965" s="61"/>
      <c r="AU3965" s="61"/>
      <c r="AV3965" s="61"/>
      <c r="AW3965" s="61"/>
      <c r="AX3965" s="61"/>
      <c r="AY3965" s="61"/>
      <c r="AZ3965" s="61"/>
      <c r="BA3965" s="61"/>
    </row>
    <row r="3966" spans="39:53" x14ac:dyDescent="0.2">
      <c r="AM3966" s="61"/>
      <c r="AN3966" s="61"/>
      <c r="AO3966" s="171"/>
      <c r="AP3966" s="61"/>
      <c r="AQ3966" s="61"/>
      <c r="AR3966" s="61"/>
      <c r="AS3966" s="61"/>
      <c r="AT3966" s="61"/>
      <c r="AU3966" s="61"/>
      <c r="AV3966" s="61"/>
      <c r="AW3966" s="61"/>
      <c r="AX3966" s="61"/>
      <c r="AY3966" s="61"/>
      <c r="AZ3966" s="61"/>
      <c r="BA3966" s="61"/>
    </row>
    <row r="3967" spans="39:53" x14ac:dyDescent="0.2">
      <c r="AM3967" s="61"/>
      <c r="AN3967" s="61"/>
      <c r="AO3967" s="171"/>
      <c r="AP3967" s="61"/>
      <c r="AQ3967" s="61"/>
      <c r="AR3967" s="61"/>
      <c r="AS3967" s="61"/>
      <c r="AT3967" s="61"/>
      <c r="AU3967" s="61"/>
      <c r="AV3967" s="61"/>
      <c r="AW3967" s="61"/>
      <c r="AX3967" s="61"/>
      <c r="AY3967" s="61"/>
      <c r="AZ3967" s="61"/>
      <c r="BA3967" s="61"/>
    </row>
    <row r="3968" spans="39:53" x14ac:dyDescent="0.2">
      <c r="AM3968" s="61"/>
      <c r="AN3968" s="61"/>
      <c r="AO3968" s="171"/>
      <c r="AP3968" s="61"/>
      <c r="AQ3968" s="61"/>
      <c r="AR3968" s="61"/>
      <c r="AS3968" s="61"/>
      <c r="AT3968" s="61"/>
      <c r="AU3968" s="61"/>
      <c r="AV3968" s="61"/>
      <c r="AW3968" s="61"/>
      <c r="AX3968" s="61"/>
      <c r="AY3968" s="61"/>
      <c r="AZ3968" s="61"/>
      <c r="BA3968" s="61"/>
    </row>
    <row r="3969" spans="39:53" x14ac:dyDescent="0.2">
      <c r="AM3969" s="61"/>
      <c r="AN3969" s="61"/>
      <c r="AO3969" s="171"/>
      <c r="AP3969" s="61"/>
      <c r="AQ3969" s="61"/>
      <c r="AR3969" s="61"/>
      <c r="AS3969" s="61"/>
      <c r="AT3969" s="61"/>
      <c r="AU3969" s="61"/>
      <c r="AV3969" s="61"/>
      <c r="AW3969" s="61"/>
      <c r="AX3969" s="61"/>
      <c r="AY3969" s="61"/>
      <c r="AZ3969" s="61"/>
      <c r="BA3969" s="61"/>
    </row>
    <row r="3970" spans="39:53" x14ac:dyDescent="0.2">
      <c r="AM3970" s="61"/>
      <c r="AN3970" s="61"/>
      <c r="AO3970" s="171"/>
      <c r="AP3970" s="61"/>
      <c r="AQ3970" s="61"/>
      <c r="AR3970" s="61"/>
      <c r="AS3970" s="61"/>
      <c r="AT3970" s="61"/>
      <c r="AU3970" s="61"/>
      <c r="AV3970" s="61"/>
      <c r="AW3970" s="61"/>
      <c r="AX3970" s="61"/>
      <c r="AY3970" s="61"/>
      <c r="AZ3970" s="61"/>
      <c r="BA3970" s="61"/>
    </row>
    <row r="3971" spans="39:53" x14ac:dyDescent="0.2">
      <c r="AM3971" s="61"/>
      <c r="AN3971" s="61"/>
      <c r="AO3971" s="171"/>
      <c r="AP3971" s="61"/>
      <c r="AQ3971" s="61"/>
      <c r="AR3971" s="61"/>
      <c r="AS3971" s="61"/>
      <c r="AT3971" s="61"/>
      <c r="AU3971" s="61"/>
      <c r="AV3971" s="61"/>
      <c r="AW3971" s="61"/>
      <c r="AX3971" s="61"/>
      <c r="AY3971" s="61"/>
      <c r="AZ3971" s="61"/>
      <c r="BA3971" s="61"/>
    </row>
    <row r="3972" spans="39:53" x14ac:dyDescent="0.2">
      <c r="AM3972" s="61"/>
      <c r="AN3972" s="61"/>
      <c r="AO3972" s="171"/>
      <c r="AP3972" s="61"/>
      <c r="AQ3972" s="61"/>
      <c r="AR3972" s="61"/>
      <c r="AS3972" s="61"/>
      <c r="AT3972" s="61"/>
      <c r="AU3972" s="61"/>
      <c r="AV3972" s="61"/>
      <c r="AW3972" s="61"/>
      <c r="AX3972" s="61"/>
      <c r="AY3972" s="61"/>
      <c r="AZ3972" s="61"/>
      <c r="BA3972" s="61"/>
    </row>
    <row r="3973" spans="39:53" x14ac:dyDescent="0.2">
      <c r="AM3973" s="61"/>
      <c r="AN3973" s="61"/>
      <c r="AO3973" s="171"/>
      <c r="AP3973" s="61"/>
      <c r="AQ3973" s="61"/>
      <c r="AR3973" s="61"/>
      <c r="AS3973" s="61"/>
      <c r="AT3973" s="61"/>
      <c r="AU3973" s="61"/>
      <c r="AV3973" s="61"/>
      <c r="AW3973" s="61"/>
      <c r="AX3973" s="61"/>
      <c r="AY3973" s="61"/>
      <c r="AZ3973" s="61"/>
      <c r="BA3973" s="61"/>
    </row>
    <row r="3974" spans="39:53" x14ac:dyDescent="0.2">
      <c r="AM3974" s="61"/>
      <c r="AN3974" s="61"/>
      <c r="AO3974" s="171"/>
      <c r="AP3974" s="61"/>
      <c r="AQ3974" s="61"/>
      <c r="AR3974" s="61"/>
      <c r="AS3974" s="61"/>
      <c r="AT3974" s="61"/>
      <c r="AU3974" s="61"/>
      <c r="AV3974" s="61"/>
      <c r="AW3974" s="61"/>
      <c r="AX3974" s="61"/>
      <c r="AY3974" s="61"/>
      <c r="AZ3974" s="61"/>
      <c r="BA3974" s="61"/>
    </row>
    <row r="3975" spans="39:53" x14ac:dyDescent="0.2">
      <c r="AM3975" s="61"/>
      <c r="AN3975" s="61"/>
      <c r="AO3975" s="171"/>
      <c r="AP3975" s="61"/>
      <c r="AQ3975" s="61"/>
      <c r="AR3975" s="61"/>
      <c r="AS3975" s="61"/>
      <c r="AT3975" s="61"/>
      <c r="AU3975" s="61"/>
      <c r="AV3975" s="61"/>
      <c r="AW3975" s="61"/>
      <c r="AX3975" s="61"/>
      <c r="AY3975" s="61"/>
      <c r="AZ3975" s="61"/>
      <c r="BA3975" s="61"/>
    </row>
    <row r="3976" spans="39:53" x14ac:dyDescent="0.2">
      <c r="AM3976" s="61"/>
      <c r="AN3976" s="61"/>
      <c r="AO3976" s="171"/>
      <c r="AP3976" s="61"/>
      <c r="AQ3976" s="61"/>
      <c r="AR3976" s="61"/>
      <c r="AS3976" s="61"/>
      <c r="AT3976" s="61"/>
      <c r="AU3976" s="61"/>
      <c r="AV3976" s="61"/>
      <c r="AW3976" s="61"/>
      <c r="AX3976" s="61"/>
      <c r="AY3976" s="61"/>
      <c r="AZ3976" s="61"/>
      <c r="BA3976" s="61"/>
    </row>
    <row r="3977" spans="39:53" x14ac:dyDescent="0.2">
      <c r="AM3977" s="61"/>
      <c r="AN3977" s="61"/>
      <c r="AO3977" s="171"/>
      <c r="AP3977" s="61"/>
      <c r="AQ3977" s="61"/>
      <c r="AR3977" s="61"/>
      <c r="AS3977" s="61"/>
      <c r="AT3977" s="61"/>
      <c r="AU3977" s="61"/>
      <c r="AV3977" s="61"/>
      <c r="AW3977" s="61"/>
      <c r="AX3977" s="61"/>
      <c r="AY3977" s="61"/>
      <c r="AZ3977" s="61"/>
      <c r="BA3977" s="61"/>
    </row>
    <row r="3978" spans="39:53" x14ac:dyDescent="0.2">
      <c r="AM3978" s="61"/>
      <c r="AN3978" s="61"/>
      <c r="AO3978" s="171"/>
      <c r="AP3978" s="61"/>
      <c r="AQ3978" s="61"/>
      <c r="AR3978" s="61"/>
      <c r="AS3978" s="61"/>
      <c r="AT3978" s="61"/>
      <c r="AU3978" s="61"/>
      <c r="AV3978" s="61"/>
      <c r="AW3978" s="61"/>
      <c r="AX3978" s="61"/>
      <c r="AY3978" s="61"/>
      <c r="AZ3978" s="61"/>
      <c r="BA3978" s="61"/>
    </row>
    <row r="3979" spans="39:53" x14ac:dyDescent="0.2">
      <c r="AM3979" s="61"/>
      <c r="AN3979" s="61"/>
      <c r="AO3979" s="171"/>
      <c r="AP3979" s="61"/>
      <c r="AQ3979" s="61"/>
      <c r="AR3979" s="61"/>
      <c r="AS3979" s="61"/>
      <c r="AT3979" s="61"/>
      <c r="AU3979" s="61"/>
      <c r="AV3979" s="61"/>
      <c r="AW3979" s="61"/>
      <c r="AX3979" s="61"/>
      <c r="AY3979" s="61"/>
      <c r="AZ3979" s="61"/>
      <c r="BA3979" s="61"/>
    </row>
    <row r="3980" spans="39:53" x14ac:dyDescent="0.2">
      <c r="AM3980" s="61"/>
      <c r="AN3980" s="61"/>
      <c r="AO3980" s="171"/>
      <c r="AP3980" s="61"/>
      <c r="AQ3980" s="61"/>
      <c r="AR3980" s="61"/>
      <c r="AS3980" s="61"/>
      <c r="AT3980" s="61"/>
      <c r="AU3980" s="61"/>
      <c r="AV3980" s="61"/>
      <c r="AW3980" s="61"/>
      <c r="AX3980" s="61"/>
      <c r="AY3980" s="61"/>
      <c r="AZ3980" s="61"/>
      <c r="BA3980" s="61"/>
    </row>
    <row r="3981" spans="39:53" x14ac:dyDescent="0.2">
      <c r="AM3981" s="61"/>
      <c r="AN3981" s="61"/>
      <c r="AO3981" s="171"/>
      <c r="AP3981" s="61"/>
      <c r="AQ3981" s="61"/>
      <c r="AR3981" s="61"/>
      <c r="AS3981" s="61"/>
      <c r="AT3981" s="61"/>
      <c r="AU3981" s="61"/>
      <c r="AV3981" s="61"/>
      <c r="AW3981" s="61"/>
      <c r="AX3981" s="61"/>
      <c r="AY3981" s="61"/>
      <c r="AZ3981" s="61"/>
      <c r="BA3981" s="61"/>
    </row>
    <row r="3982" spans="39:53" x14ac:dyDescent="0.2">
      <c r="AM3982" s="61"/>
      <c r="AN3982" s="61"/>
      <c r="AO3982" s="171"/>
      <c r="AP3982" s="61"/>
      <c r="AQ3982" s="61"/>
      <c r="AR3982" s="61"/>
      <c r="AS3982" s="61"/>
      <c r="AT3982" s="61"/>
      <c r="AU3982" s="61"/>
      <c r="AV3982" s="61"/>
      <c r="AW3982" s="61"/>
      <c r="AX3982" s="61"/>
      <c r="AY3982" s="61"/>
      <c r="AZ3982" s="61"/>
      <c r="BA3982" s="61"/>
    </row>
    <row r="3983" spans="39:53" x14ac:dyDescent="0.2">
      <c r="AM3983" s="61"/>
      <c r="AN3983" s="61"/>
      <c r="AO3983" s="171"/>
      <c r="AP3983" s="61"/>
      <c r="AQ3983" s="61"/>
      <c r="AR3983" s="61"/>
      <c r="AS3983" s="61"/>
      <c r="AT3983" s="61"/>
      <c r="AU3983" s="61"/>
      <c r="AV3983" s="61"/>
      <c r="AW3983" s="61"/>
      <c r="AX3983" s="61"/>
      <c r="AY3983" s="61"/>
      <c r="AZ3983" s="61"/>
      <c r="BA3983" s="61"/>
    </row>
    <row r="3984" spans="39:53" x14ac:dyDescent="0.2">
      <c r="AM3984" s="61"/>
      <c r="AN3984" s="61"/>
      <c r="AO3984" s="171"/>
      <c r="AP3984" s="61"/>
      <c r="AQ3984" s="61"/>
      <c r="AR3984" s="61"/>
      <c r="AS3984" s="61"/>
      <c r="AT3984" s="61"/>
      <c r="AU3984" s="61"/>
      <c r="AV3984" s="61"/>
      <c r="AW3984" s="61"/>
      <c r="AX3984" s="61"/>
      <c r="AY3984" s="61"/>
      <c r="AZ3984" s="61"/>
      <c r="BA3984" s="61"/>
    </row>
    <row r="3985" spans="39:53" x14ac:dyDescent="0.2">
      <c r="AM3985" s="61"/>
      <c r="AN3985" s="61"/>
      <c r="AO3985" s="171"/>
      <c r="AP3985" s="61"/>
      <c r="AQ3985" s="61"/>
      <c r="AR3985" s="61"/>
      <c r="AS3985" s="61"/>
      <c r="AT3985" s="61"/>
      <c r="AU3985" s="61"/>
      <c r="AV3985" s="61"/>
      <c r="AW3985" s="61"/>
      <c r="AX3985" s="61"/>
      <c r="AY3985" s="61"/>
      <c r="AZ3985" s="61"/>
      <c r="BA3985" s="61"/>
    </row>
    <row r="3986" spans="39:53" x14ac:dyDescent="0.2">
      <c r="AM3986" s="61"/>
      <c r="AN3986" s="61"/>
      <c r="AO3986" s="171"/>
      <c r="AP3986" s="61"/>
      <c r="AQ3986" s="61"/>
      <c r="AR3986" s="61"/>
      <c r="AS3986" s="61"/>
      <c r="AT3986" s="61"/>
      <c r="AU3986" s="61"/>
      <c r="AV3986" s="61"/>
      <c r="AW3986" s="61"/>
      <c r="AX3986" s="61"/>
      <c r="AY3986" s="61"/>
      <c r="AZ3986" s="61"/>
      <c r="BA3986" s="61"/>
    </row>
    <row r="3987" spans="39:53" x14ac:dyDescent="0.2">
      <c r="AM3987" s="61"/>
      <c r="AN3987" s="61"/>
      <c r="AO3987" s="171"/>
      <c r="AP3987" s="61"/>
      <c r="AQ3987" s="61"/>
      <c r="AR3987" s="61"/>
      <c r="AS3987" s="61"/>
      <c r="AT3987" s="61"/>
      <c r="AU3987" s="61"/>
      <c r="AV3987" s="61"/>
      <c r="AW3987" s="61"/>
      <c r="AX3987" s="61"/>
      <c r="AY3987" s="61"/>
      <c r="AZ3987" s="61"/>
      <c r="BA3987" s="61"/>
    </row>
    <row r="3988" spans="39:53" x14ac:dyDescent="0.2">
      <c r="AM3988" s="61"/>
      <c r="AN3988" s="61"/>
      <c r="AO3988" s="171"/>
      <c r="AP3988" s="61"/>
      <c r="AQ3988" s="61"/>
      <c r="AR3988" s="61"/>
      <c r="AS3988" s="61"/>
      <c r="AT3988" s="61"/>
      <c r="AU3988" s="61"/>
      <c r="AV3988" s="61"/>
      <c r="AW3988" s="61"/>
      <c r="AX3988" s="61"/>
      <c r="AY3988" s="61"/>
      <c r="AZ3988" s="61"/>
      <c r="BA3988" s="61"/>
    </row>
    <row r="3989" spans="39:53" x14ac:dyDescent="0.2">
      <c r="AM3989" s="61"/>
      <c r="AN3989" s="61"/>
      <c r="AO3989" s="171"/>
      <c r="AP3989" s="61"/>
      <c r="AQ3989" s="61"/>
      <c r="AR3989" s="61"/>
      <c r="AS3989" s="61"/>
      <c r="AT3989" s="61"/>
      <c r="AU3989" s="61"/>
      <c r="AV3989" s="61"/>
      <c r="AW3989" s="61"/>
      <c r="AX3989" s="61"/>
      <c r="AY3989" s="61"/>
      <c r="AZ3989" s="61"/>
      <c r="BA3989" s="61"/>
    </row>
    <row r="3990" spans="39:53" x14ac:dyDescent="0.2">
      <c r="AM3990" s="61"/>
      <c r="AN3990" s="61"/>
      <c r="AO3990" s="171"/>
      <c r="AP3990" s="61"/>
      <c r="AQ3990" s="61"/>
      <c r="AR3990" s="61"/>
      <c r="AS3990" s="61"/>
      <c r="AT3990" s="61"/>
      <c r="AU3990" s="61"/>
      <c r="AV3990" s="61"/>
      <c r="AW3990" s="61"/>
      <c r="AX3990" s="61"/>
      <c r="AY3990" s="61"/>
      <c r="AZ3990" s="61"/>
      <c r="BA3990" s="61"/>
    </row>
    <row r="3991" spans="39:53" x14ac:dyDescent="0.2">
      <c r="AM3991" s="61"/>
      <c r="AN3991" s="61"/>
      <c r="AO3991" s="171"/>
      <c r="AP3991" s="61"/>
      <c r="AQ3991" s="61"/>
      <c r="AR3991" s="61"/>
      <c r="AS3991" s="61"/>
      <c r="AT3991" s="61"/>
      <c r="AU3991" s="61"/>
      <c r="AV3991" s="61"/>
      <c r="AW3991" s="61"/>
      <c r="AX3991" s="61"/>
      <c r="AY3991" s="61"/>
      <c r="AZ3991" s="61"/>
      <c r="BA3991" s="61"/>
    </row>
    <row r="3992" spans="39:53" x14ac:dyDescent="0.2">
      <c r="AM3992" s="61"/>
      <c r="AN3992" s="61"/>
      <c r="AO3992" s="171"/>
      <c r="AP3992" s="61"/>
      <c r="AQ3992" s="61"/>
      <c r="AR3992" s="61"/>
      <c r="AS3992" s="61"/>
      <c r="AT3992" s="61"/>
      <c r="AU3992" s="61"/>
      <c r="AV3992" s="61"/>
      <c r="AW3992" s="61"/>
      <c r="AX3992" s="61"/>
      <c r="AY3992" s="61"/>
      <c r="AZ3992" s="61"/>
      <c r="BA3992" s="61"/>
    </row>
    <row r="3993" spans="39:53" x14ac:dyDescent="0.2">
      <c r="AM3993" s="61"/>
      <c r="AN3993" s="61"/>
      <c r="AO3993" s="171"/>
      <c r="AP3993" s="61"/>
      <c r="AQ3993" s="61"/>
      <c r="AR3993" s="61"/>
      <c r="AS3993" s="61"/>
      <c r="AT3993" s="61"/>
      <c r="AU3993" s="61"/>
      <c r="AV3993" s="61"/>
      <c r="AW3993" s="61"/>
      <c r="AX3993" s="61"/>
      <c r="AY3993" s="61"/>
      <c r="AZ3993" s="61"/>
      <c r="BA3993" s="61"/>
    </row>
    <row r="3994" spans="39:53" x14ac:dyDescent="0.2">
      <c r="AM3994" s="61"/>
      <c r="AN3994" s="61"/>
      <c r="AO3994" s="171"/>
      <c r="AP3994" s="61"/>
      <c r="AQ3994" s="61"/>
      <c r="AR3994" s="61"/>
      <c r="AS3994" s="61"/>
      <c r="AT3994" s="61"/>
      <c r="AU3994" s="61"/>
      <c r="AV3994" s="61"/>
      <c r="AW3994" s="61"/>
      <c r="AX3994" s="61"/>
      <c r="AY3994" s="61"/>
      <c r="AZ3994" s="61"/>
      <c r="BA3994" s="61"/>
    </row>
    <row r="3995" spans="39:53" x14ac:dyDescent="0.2">
      <c r="AM3995" s="61"/>
      <c r="AN3995" s="61"/>
      <c r="AO3995" s="171"/>
      <c r="AP3995" s="61"/>
      <c r="AQ3995" s="61"/>
      <c r="AR3995" s="61"/>
      <c r="AS3995" s="61"/>
      <c r="AT3995" s="61"/>
      <c r="AU3995" s="61"/>
      <c r="AV3995" s="61"/>
      <c r="AW3995" s="61"/>
      <c r="AX3995" s="61"/>
      <c r="AY3995" s="61"/>
      <c r="AZ3995" s="61"/>
      <c r="BA3995" s="61"/>
    </row>
    <row r="3996" spans="39:53" x14ac:dyDescent="0.2">
      <c r="AM3996" s="61"/>
      <c r="AN3996" s="61"/>
      <c r="AO3996" s="171"/>
      <c r="AP3996" s="61"/>
      <c r="AQ3996" s="61"/>
      <c r="AR3996" s="61"/>
      <c r="AS3996" s="61"/>
      <c r="AT3996" s="61"/>
      <c r="AU3996" s="61"/>
      <c r="AV3996" s="61"/>
      <c r="AW3996" s="61"/>
      <c r="AX3996" s="61"/>
      <c r="AY3996" s="61"/>
      <c r="AZ3996" s="61"/>
      <c r="BA3996" s="61"/>
    </row>
    <row r="3997" spans="39:53" x14ac:dyDescent="0.2">
      <c r="AM3997" s="61"/>
      <c r="AN3997" s="61"/>
      <c r="AO3997" s="171"/>
      <c r="AP3997" s="61"/>
      <c r="AQ3997" s="61"/>
      <c r="AR3997" s="61"/>
      <c r="AS3997" s="61"/>
      <c r="AT3997" s="61"/>
      <c r="AU3997" s="61"/>
      <c r="AV3997" s="61"/>
      <c r="AW3997" s="61"/>
      <c r="AX3997" s="61"/>
      <c r="AY3997" s="61"/>
      <c r="AZ3997" s="61"/>
      <c r="BA3997" s="61"/>
    </row>
    <row r="3998" spans="39:53" x14ac:dyDescent="0.2">
      <c r="AM3998" s="61"/>
      <c r="AN3998" s="61"/>
      <c r="AO3998" s="171"/>
      <c r="AP3998" s="61"/>
      <c r="AQ3998" s="61"/>
      <c r="AR3998" s="61"/>
      <c r="AS3998" s="61"/>
      <c r="AT3998" s="61"/>
      <c r="AU3998" s="61"/>
      <c r="AV3998" s="61"/>
      <c r="AW3998" s="61"/>
      <c r="AX3998" s="61"/>
      <c r="AY3998" s="61"/>
      <c r="AZ3998" s="61"/>
      <c r="BA3998" s="61"/>
    </row>
    <row r="3999" spans="39:53" x14ac:dyDescent="0.2">
      <c r="AM3999" s="61"/>
      <c r="AN3999" s="61"/>
      <c r="AO3999" s="171"/>
      <c r="AP3999" s="61"/>
      <c r="AQ3999" s="61"/>
      <c r="AR3999" s="61"/>
      <c r="AS3999" s="61"/>
      <c r="AT3999" s="61"/>
      <c r="AU3999" s="61"/>
      <c r="AV3999" s="61"/>
      <c r="AW3999" s="61"/>
      <c r="AX3999" s="61"/>
      <c r="AY3999" s="61"/>
      <c r="AZ3999" s="61"/>
      <c r="BA3999" s="61"/>
    </row>
    <row r="4000" spans="39:53" x14ac:dyDescent="0.2">
      <c r="AM4000" s="61"/>
      <c r="AN4000" s="61"/>
      <c r="AO4000" s="171"/>
      <c r="AP4000" s="61"/>
      <c r="AQ4000" s="61"/>
      <c r="AR4000" s="61"/>
      <c r="AS4000" s="61"/>
      <c r="AT4000" s="61"/>
      <c r="AU4000" s="61"/>
      <c r="AV4000" s="61"/>
      <c r="AW4000" s="61"/>
      <c r="AX4000" s="61"/>
      <c r="AY4000" s="61"/>
      <c r="AZ4000" s="61"/>
      <c r="BA4000" s="61"/>
    </row>
    <row r="4001" spans="39:53" x14ac:dyDescent="0.2">
      <c r="AM4001" s="61"/>
      <c r="AN4001" s="61"/>
      <c r="AO4001" s="171"/>
      <c r="AP4001" s="61"/>
      <c r="AQ4001" s="61"/>
      <c r="AR4001" s="61"/>
      <c r="AS4001" s="61"/>
      <c r="AT4001" s="61"/>
      <c r="AU4001" s="61"/>
      <c r="AV4001" s="61"/>
      <c r="AW4001" s="61"/>
      <c r="AX4001" s="61"/>
      <c r="AY4001" s="61"/>
      <c r="AZ4001" s="61"/>
      <c r="BA4001" s="61"/>
    </row>
    <row r="4002" spans="39:53" x14ac:dyDescent="0.2">
      <c r="AM4002" s="61"/>
      <c r="AN4002" s="61"/>
      <c r="AO4002" s="171"/>
      <c r="AP4002" s="61"/>
      <c r="AQ4002" s="61"/>
      <c r="AR4002" s="61"/>
      <c r="AS4002" s="61"/>
      <c r="AT4002" s="61"/>
      <c r="AU4002" s="61"/>
      <c r="AV4002" s="61"/>
      <c r="AW4002" s="61"/>
      <c r="AX4002" s="61"/>
      <c r="AY4002" s="61"/>
      <c r="AZ4002" s="61"/>
      <c r="BA4002" s="61"/>
    </row>
    <row r="4003" spans="39:53" x14ac:dyDescent="0.2">
      <c r="AM4003" s="61"/>
      <c r="AN4003" s="61"/>
      <c r="AO4003" s="171"/>
      <c r="AP4003" s="61"/>
      <c r="AQ4003" s="61"/>
      <c r="AR4003" s="61"/>
      <c r="AS4003" s="61"/>
      <c r="AT4003" s="61"/>
      <c r="AU4003" s="61"/>
      <c r="AV4003" s="61"/>
      <c r="AW4003" s="61"/>
      <c r="AX4003" s="61"/>
      <c r="AY4003" s="61"/>
      <c r="AZ4003" s="61"/>
      <c r="BA4003" s="61"/>
    </row>
    <row r="4004" spans="39:53" x14ac:dyDescent="0.2">
      <c r="AM4004" s="61"/>
      <c r="AN4004" s="61"/>
      <c r="AO4004" s="171"/>
      <c r="AP4004" s="61"/>
      <c r="AQ4004" s="61"/>
      <c r="AR4004" s="61"/>
      <c r="AS4004" s="61"/>
      <c r="AT4004" s="61"/>
      <c r="AU4004" s="61"/>
      <c r="AV4004" s="61"/>
      <c r="AW4004" s="61"/>
      <c r="AX4004" s="61"/>
      <c r="AY4004" s="61"/>
      <c r="AZ4004" s="61"/>
      <c r="BA4004" s="61"/>
    </row>
    <row r="4005" spans="39:53" x14ac:dyDescent="0.2">
      <c r="AM4005" s="61"/>
      <c r="AN4005" s="61"/>
      <c r="AO4005" s="171"/>
      <c r="AP4005" s="61"/>
      <c r="AQ4005" s="61"/>
      <c r="AR4005" s="61"/>
      <c r="AS4005" s="61"/>
      <c r="AT4005" s="61"/>
      <c r="AU4005" s="61"/>
      <c r="AV4005" s="61"/>
      <c r="AW4005" s="61"/>
      <c r="AX4005" s="61"/>
      <c r="AY4005" s="61"/>
      <c r="AZ4005" s="61"/>
      <c r="BA4005" s="61"/>
    </row>
    <row r="4006" spans="39:53" x14ac:dyDescent="0.2">
      <c r="AM4006" s="61"/>
      <c r="AN4006" s="61"/>
      <c r="AO4006" s="171"/>
      <c r="AP4006" s="61"/>
      <c r="AQ4006" s="61"/>
      <c r="AR4006" s="61"/>
      <c r="AS4006" s="61"/>
      <c r="AT4006" s="61"/>
      <c r="AU4006" s="61"/>
      <c r="AV4006" s="61"/>
      <c r="AW4006" s="61"/>
      <c r="AX4006" s="61"/>
      <c r="AY4006" s="61"/>
      <c r="AZ4006" s="61"/>
      <c r="BA4006" s="61"/>
    </row>
    <row r="4007" spans="39:53" x14ac:dyDescent="0.2">
      <c r="AM4007" s="61"/>
      <c r="AN4007" s="61"/>
      <c r="AO4007" s="171"/>
      <c r="AP4007" s="61"/>
      <c r="AQ4007" s="61"/>
      <c r="AR4007" s="61"/>
      <c r="AS4007" s="61"/>
      <c r="AT4007" s="61"/>
      <c r="AU4007" s="61"/>
      <c r="AV4007" s="61"/>
      <c r="AW4007" s="61"/>
      <c r="AX4007" s="61"/>
      <c r="AY4007" s="61"/>
      <c r="AZ4007" s="61"/>
      <c r="BA4007" s="61"/>
    </row>
    <row r="4008" spans="39:53" x14ac:dyDescent="0.2">
      <c r="AM4008" s="61"/>
      <c r="AN4008" s="61"/>
      <c r="AO4008" s="171"/>
      <c r="AP4008" s="61"/>
      <c r="AQ4008" s="61"/>
      <c r="AR4008" s="61"/>
      <c r="AS4008" s="61"/>
      <c r="AT4008" s="61"/>
      <c r="AU4008" s="61"/>
      <c r="AV4008" s="61"/>
      <c r="AW4008" s="61"/>
      <c r="AX4008" s="61"/>
      <c r="AY4008" s="61"/>
      <c r="AZ4008" s="61"/>
      <c r="BA4008" s="61"/>
    </row>
    <row r="4009" spans="39:53" x14ac:dyDescent="0.2">
      <c r="AM4009" s="61"/>
      <c r="AN4009" s="61"/>
      <c r="AO4009" s="171"/>
      <c r="AP4009" s="61"/>
      <c r="AQ4009" s="61"/>
      <c r="AR4009" s="61"/>
      <c r="AS4009" s="61"/>
      <c r="AT4009" s="61"/>
      <c r="AU4009" s="61"/>
      <c r="AV4009" s="61"/>
      <c r="AW4009" s="61"/>
      <c r="AX4009" s="61"/>
      <c r="AY4009" s="61"/>
      <c r="AZ4009" s="61"/>
      <c r="BA4009" s="61"/>
    </row>
    <row r="4010" spans="39:53" x14ac:dyDescent="0.2">
      <c r="AM4010" s="61"/>
      <c r="AN4010" s="61"/>
      <c r="AO4010" s="171"/>
      <c r="AP4010" s="61"/>
      <c r="AQ4010" s="61"/>
      <c r="AR4010" s="61"/>
      <c r="AS4010" s="61"/>
      <c r="AT4010" s="61"/>
      <c r="AU4010" s="61"/>
      <c r="AV4010" s="61"/>
      <c r="AW4010" s="61"/>
      <c r="AX4010" s="61"/>
      <c r="AY4010" s="61"/>
      <c r="AZ4010" s="61"/>
      <c r="BA4010" s="61"/>
    </row>
    <row r="4011" spans="39:53" x14ac:dyDescent="0.2">
      <c r="AM4011" s="61"/>
      <c r="AN4011" s="61"/>
      <c r="AO4011" s="171"/>
      <c r="AP4011" s="61"/>
      <c r="AQ4011" s="61"/>
      <c r="AR4011" s="61"/>
      <c r="AS4011" s="61"/>
      <c r="AT4011" s="61"/>
      <c r="AU4011" s="61"/>
      <c r="AV4011" s="61"/>
      <c r="AW4011" s="61"/>
      <c r="AX4011" s="61"/>
      <c r="AY4011" s="61"/>
      <c r="AZ4011" s="61"/>
      <c r="BA4011" s="61"/>
    </row>
    <row r="4012" spans="39:53" x14ac:dyDescent="0.2">
      <c r="AM4012" s="61"/>
      <c r="AN4012" s="61"/>
      <c r="AO4012" s="171"/>
      <c r="AP4012" s="61"/>
      <c r="AQ4012" s="61"/>
      <c r="AR4012" s="61"/>
      <c r="AS4012" s="61"/>
      <c r="AT4012" s="61"/>
      <c r="AU4012" s="61"/>
      <c r="AV4012" s="61"/>
      <c r="AW4012" s="61"/>
      <c r="AX4012" s="61"/>
      <c r="AY4012" s="61"/>
      <c r="AZ4012" s="61"/>
      <c r="BA4012" s="61"/>
    </row>
    <row r="4013" spans="39:53" x14ac:dyDescent="0.2">
      <c r="AM4013" s="61"/>
      <c r="AN4013" s="61"/>
      <c r="AO4013" s="171"/>
      <c r="AP4013" s="61"/>
      <c r="AQ4013" s="61"/>
      <c r="AR4013" s="61"/>
      <c r="AS4013" s="61"/>
      <c r="AT4013" s="61"/>
      <c r="AU4013" s="61"/>
      <c r="AV4013" s="61"/>
      <c r="AW4013" s="61"/>
      <c r="AX4013" s="61"/>
      <c r="AY4013" s="61"/>
      <c r="AZ4013" s="61"/>
      <c r="BA4013" s="61"/>
    </row>
    <row r="4014" spans="39:53" x14ac:dyDescent="0.2">
      <c r="AM4014" s="61"/>
      <c r="AN4014" s="61"/>
      <c r="AO4014" s="171"/>
      <c r="AP4014" s="61"/>
      <c r="AQ4014" s="61"/>
      <c r="AR4014" s="61"/>
      <c r="AS4014" s="61"/>
      <c r="AT4014" s="61"/>
      <c r="AU4014" s="61"/>
      <c r="AV4014" s="61"/>
      <c r="AW4014" s="61"/>
      <c r="AX4014" s="61"/>
      <c r="AY4014" s="61"/>
      <c r="AZ4014" s="61"/>
      <c r="BA4014" s="61"/>
    </row>
    <row r="4015" spans="39:53" x14ac:dyDescent="0.2">
      <c r="AM4015" s="61"/>
      <c r="AN4015" s="61"/>
      <c r="AO4015" s="171"/>
      <c r="AP4015" s="61"/>
      <c r="AQ4015" s="61"/>
      <c r="AR4015" s="61"/>
      <c r="AS4015" s="61"/>
      <c r="AT4015" s="61"/>
      <c r="AU4015" s="61"/>
      <c r="AV4015" s="61"/>
      <c r="AW4015" s="61"/>
      <c r="AX4015" s="61"/>
      <c r="AY4015" s="61"/>
      <c r="AZ4015" s="61"/>
      <c r="BA4015" s="61"/>
    </row>
    <row r="4016" spans="39:53" x14ac:dyDescent="0.2">
      <c r="AM4016" s="61"/>
      <c r="AN4016" s="61"/>
      <c r="AO4016" s="171"/>
      <c r="AP4016" s="61"/>
      <c r="AQ4016" s="61"/>
      <c r="AR4016" s="61"/>
      <c r="AS4016" s="61"/>
      <c r="AT4016" s="61"/>
      <c r="AU4016" s="61"/>
      <c r="AV4016" s="61"/>
      <c r="AW4016" s="61"/>
      <c r="AX4016" s="61"/>
      <c r="AY4016" s="61"/>
      <c r="AZ4016" s="61"/>
      <c r="BA4016" s="61"/>
    </row>
    <row r="4017" spans="39:53" x14ac:dyDescent="0.2">
      <c r="AM4017" s="61"/>
      <c r="AN4017" s="61"/>
      <c r="AO4017" s="171"/>
      <c r="AP4017" s="61"/>
      <c r="AQ4017" s="61"/>
      <c r="AR4017" s="61"/>
      <c r="AS4017" s="61"/>
      <c r="AT4017" s="61"/>
      <c r="AU4017" s="61"/>
      <c r="AV4017" s="61"/>
      <c r="AW4017" s="61"/>
      <c r="AX4017" s="61"/>
      <c r="AY4017" s="61"/>
      <c r="AZ4017" s="61"/>
      <c r="BA4017" s="61"/>
    </row>
    <row r="4018" spans="39:53" x14ac:dyDescent="0.2">
      <c r="AM4018" s="61"/>
      <c r="AN4018" s="61"/>
      <c r="AO4018" s="171"/>
      <c r="AP4018" s="61"/>
      <c r="AQ4018" s="61"/>
      <c r="AR4018" s="61"/>
      <c r="AS4018" s="61"/>
      <c r="AT4018" s="61"/>
      <c r="AU4018" s="61"/>
      <c r="AV4018" s="61"/>
      <c r="AW4018" s="61"/>
      <c r="AX4018" s="61"/>
      <c r="AY4018" s="61"/>
      <c r="AZ4018" s="61"/>
      <c r="BA4018" s="61"/>
    </row>
    <row r="4019" spans="39:53" x14ac:dyDescent="0.2">
      <c r="AM4019" s="61"/>
      <c r="AN4019" s="61"/>
      <c r="AO4019" s="171"/>
      <c r="AP4019" s="61"/>
      <c r="AQ4019" s="61"/>
      <c r="AR4019" s="61"/>
      <c r="AS4019" s="61"/>
      <c r="AT4019" s="61"/>
      <c r="AU4019" s="61"/>
      <c r="AV4019" s="61"/>
      <c r="AW4019" s="61"/>
      <c r="AX4019" s="61"/>
      <c r="AY4019" s="61"/>
      <c r="AZ4019" s="61"/>
      <c r="BA4019" s="61"/>
    </row>
    <row r="4020" spans="39:53" x14ac:dyDescent="0.2">
      <c r="AM4020" s="61"/>
      <c r="AN4020" s="61"/>
      <c r="AO4020" s="171"/>
      <c r="AP4020" s="61"/>
      <c r="AQ4020" s="61"/>
      <c r="AR4020" s="61"/>
      <c r="AS4020" s="61"/>
      <c r="AT4020" s="61"/>
      <c r="AU4020" s="61"/>
      <c r="AV4020" s="61"/>
      <c r="AW4020" s="61"/>
      <c r="AX4020" s="61"/>
      <c r="AY4020" s="61"/>
      <c r="AZ4020" s="61"/>
      <c r="BA4020" s="61"/>
    </row>
    <row r="4021" spans="39:53" x14ac:dyDescent="0.2">
      <c r="AM4021" s="61"/>
      <c r="AN4021" s="61"/>
      <c r="AO4021" s="171"/>
      <c r="AP4021" s="61"/>
      <c r="AQ4021" s="61"/>
      <c r="AR4021" s="61"/>
      <c r="AS4021" s="61"/>
      <c r="AT4021" s="61"/>
      <c r="AU4021" s="61"/>
      <c r="AV4021" s="61"/>
      <c r="AW4021" s="61"/>
      <c r="AX4021" s="61"/>
      <c r="AY4021" s="61"/>
      <c r="AZ4021" s="61"/>
      <c r="BA4021" s="61"/>
    </row>
    <row r="4022" spans="39:53" x14ac:dyDescent="0.2">
      <c r="AM4022" s="61"/>
      <c r="AN4022" s="61"/>
      <c r="AO4022" s="171"/>
      <c r="AP4022" s="61"/>
      <c r="AQ4022" s="61"/>
      <c r="AR4022" s="61"/>
      <c r="AS4022" s="61"/>
      <c r="AT4022" s="61"/>
      <c r="AU4022" s="61"/>
      <c r="AV4022" s="61"/>
      <c r="AW4022" s="61"/>
      <c r="AX4022" s="61"/>
      <c r="AY4022" s="61"/>
      <c r="AZ4022" s="61"/>
      <c r="BA4022" s="61"/>
    </row>
    <row r="4023" spans="39:53" x14ac:dyDescent="0.2">
      <c r="AM4023" s="61"/>
      <c r="AN4023" s="61"/>
      <c r="AO4023" s="171"/>
      <c r="AP4023" s="61"/>
      <c r="AQ4023" s="61"/>
      <c r="AR4023" s="61"/>
      <c r="AS4023" s="61"/>
      <c r="AT4023" s="61"/>
      <c r="AU4023" s="61"/>
      <c r="AV4023" s="61"/>
      <c r="AW4023" s="61"/>
      <c r="AX4023" s="61"/>
      <c r="AY4023" s="61"/>
      <c r="AZ4023" s="61"/>
      <c r="BA4023" s="61"/>
    </row>
    <row r="4024" spans="39:53" x14ac:dyDescent="0.2">
      <c r="AM4024" s="61"/>
      <c r="AN4024" s="61"/>
      <c r="AO4024" s="171"/>
      <c r="AP4024" s="61"/>
      <c r="AQ4024" s="61"/>
      <c r="AR4024" s="61"/>
      <c r="AS4024" s="61"/>
      <c r="AT4024" s="61"/>
      <c r="AU4024" s="61"/>
      <c r="AV4024" s="61"/>
      <c r="AW4024" s="61"/>
      <c r="AX4024" s="61"/>
      <c r="AY4024" s="61"/>
      <c r="AZ4024" s="61"/>
      <c r="BA4024" s="61"/>
    </row>
    <row r="4025" spans="39:53" x14ac:dyDescent="0.2">
      <c r="AM4025" s="61"/>
      <c r="AN4025" s="61"/>
      <c r="AO4025" s="171"/>
      <c r="AP4025" s="61"/>
      <c r="AQ4025" s="61"/>
      <c r="AR4025" s="61"/>
      <c r="AS4025" s="61"/>
      <c r="AT4025" s="61"/>
      <c r="AU4025" s="61"/>
      <c r="AV4025" s="61"/>
      <c r="AW4025" s="61"/>
      <c r="AX4025" s="61"/>
      <c r="AY4025" s="61"/>
      <c r="AZ4025" s="61"/>
      <c r="BA4025" s="61"/>
    </row>
    <row r="4026" spans="39:53" x14ac:dyDescent="0.2">
      <c r="AM4026" s="61"/>
      <c r="AN4026" s="61"/>
      <c r="AO4026" s="171"/>
      <c r="AP4026" s="61"/>
      <c r="AQ4026" s="61"/>
      <c r="AR4026" s="61"/>
      <c r="AS4026" s="61"/>
      <c r="AT4026" s="61"/>
      <c r="AU4026" s="61"/>
      <c r="AV4026" s="61"/>
      <c r="AW4026" s="61"/>
      <c r="AX4026" s="61"/>
      <c r="AY4026" s="61"/>
      <c r="AZ4026" s="61"/>
      <c r="BA4026" s="61"/>
    </row>
    <row r="4027" spans="39:53" x14ac:dyDescent="0.2">
      <c r="AM4027" s="61"/>
      <c r="AN4027" s="61"/>
      <c r="AO4027" s="171"/>
      <c r="AP4027" s="61"/>
      <c r="AQ4027" s="61"/>
      <c r="AR4027" s="61"/>
      <c r="AS4027" s="61"/>
      <c r="AT4027" s="61"/>
      <c r="AU4027" s="61"/>
      <c r="AV4027" s="61"/>
      <c r="AW4027" s="61"/>
      <c r="AX4027" s="61"/>
      <c r="AY4027" s="61"/>
      <c r="AZ4027" s="61"/>
      <c r="BA4027" s="61"/>
    </row>
    <row r="4028" spans="39:53" x14ac:dyDescent="0.2">
      <c r="AM4028" s="61"/>
      <c r="AN4028" s="61"/>
      <c r="AO4028" s="171"/>
      <c r="AP4028" s="61"/>
      <c r="AQ4028" s="61"/>
      <c r="AR4028" s="61"/>
      <c r="AS4028" s="61"/>
      <c r="AT4028" s="61"/>
      <c r="AU4028" s="61"/>
      <c r="AV4028" s="61"/>
      <c r="AW4028" s="61"/>
      <c r="AX4028" s="61"/>
      <c r="AY4028" s="61"/>
      <c r="AZ4028" s="61"/>
      <c r="BA4028" s="61"/>
    </row>
    <row r="4029" spans="39:53" x14ac:dyDescent="0.2">
      <c r="AM4029" s="61"/>
      <c r="AN4029" s="61"/>
      <c r="AO4029" s="171"/>
      <c r="AP4029" s="61"/>
      <c r="AQ4029" s="61"/>
      <c r="AR4029" s="61"/>
      <c r="AS4029" s="61"/>
      <c r="AT4029" s="61"/>
      <c r="AU4029" s="61"/>
      <c r="AV4029" s="61"/>
      <c r="AW4029" s="61"/>
      <c r="AX4029" s="61"/>
      <c r="AY4029" s="61"/>
      <c r="AZ4029" s="61"/>
      <c r="BA4029" s="61"/>
    </row>
    <row r="4030" spans="39:53" x14ac:dyDescent="0.2">
      <c r="AM4030" s="61"/>
      <c r="AN4030" s="61"/>
      <c r="AO4030" s="171"/>
      <c r="AP4030" s="61"/>
      <c r="AQ4030" s="61"/>
      <c r="AR4030" s="61"/>
      <c r="AS4030" s="61"/>
      <c r="AT4030" s="61"/>
      <c r="AU4030" s="61"/>
      <c r="AV4030" s="61"/>
      <c r="AW4030" s="61"/>
      <c r="AX4030" s="61"/>
      <c r="AY4030" s="61"/>
      <c r="AZ4030" s="61"/>
      <c r="BA4030" s="61"/>
    </row>
    <row r="4031" spans="39:53" x14ac:dyDescent="0.2">
      <c r="AM4031" s="61"/>
      <c r="AN4031" s="61"/>
      <c r="AO4031" s="171"/>
      <c r="AP4031" s="61"/>
      <c r="AQ4031" s="61"/>
      <c r="AR4031" s="61"/>
      <c r="AS4031" s="61"/>
      <c r="AT4031" s="61"/>
      <c r="AU4031" s="61"/>
      <c r="AV4031" s="61"/>
      <c r="AW4031" s="61"/>
      <c r="AX4031" s="61"/>
      <c r="AY4031" s="61"/>
      <c r="AZ4031" s="61"/>
      <c r="BA4031" s="61"/>
    </row>
    <row r="4032" spans="39:53" x14ac:dyDescent="0.2">
      <c r="AM4032" s="61"/>
      <c r="AN4032" s="61"/>
      <c r="AO4032" s="171"/>
      <c r="AP4032" s="61"/>
      <c r="AQ4032" s="61"/>
      <c r="AR4032" s="61"/>
      <c r="AS4032" s="61"/>
      <c r="AT4032" s="61"/>
      <c r="AU4032" s="61"/>
      <c r="AV4032" s="61"/>
      <c r="AW4032" s="61"/>
      <c r="AX4032" s="61"/>
      <c r="AY4032" s="61"/>
      <c r="AZ4032" s="61"/>
      <c r="BA4032" s="61"/>
    </row>
    <row r="4033" spans="39:53" x14ac:dyDescent="0.2">
      <c r="AM4033" s="61"/>
      <c r="AN4033" s="61"/>
      <c r="AO4033" s="171"/>
      <c r="AP4033" s="61"/>
      <c r="AQ4033" s="61"/>
      <c r="AR4033" s="61"/>
      <c r="AS4033" s="61"/>
      <c r="AT4033" s="61"/>
      <c r="AU4033" s="61"/>
      <c r="AV4033" s="61"/>
      <c r="AW4033" s="61"/>
      <c r="AX4033" s="61"/>
      <c r="AY4033" s="61"/>
      <c r="AZ4033" s="61"/>
      <c r="BA4033" s="61"/>
    </row>
    <row r="4034" spans="39:53" x14ac:dyDescent="0.2">
      <c r="AM4034" s="61"/>
      <c r="AN4034" s="61"/>
      <c r="AO4034" s="171"/>
      <c r="AP4034" s="61"/>
      <c r="AQ4034" s="61"/>
      <c r="AR4034" s="61"/>
      <c r="AS4034" s="61"/>
      <c r="AT4034" s="61"/>
      <c r="AU4034" s="61"/>
      <c r="AV4034" s="61"/>
      <c r="AW4034" s="61"/>
      <c r="AX4034" s="61"/>
      <c r="AY4034" s="61"/>
      <c r="AZ4034" s="61"/>
      <c r="BA4034" s="61"/>
    </row>
    <row r="4035" spans="39:53" x14ac:dyDescent="0.2">
      <c r="AM4035" s="61"/>
      <c r="AN4035" s="61"/>
      <c r="AO4035" s="171"/>
      <c r="AP4035" s="61"/>
      <c r="AQ4035" s="61"/>
      <c r="AR4035" s="61"/>
      <c r="AS4035" s="61"/>
      <c r="AT4035" s="61"/>
      <c r="AU4035" s="61"/>
      <c r="AV4035" s="61"/>
      <c r="AW4035" s="61"/>
      <c r="AX4035" s="61"/>
      <c r="AY4035" s="61"/>
      <c r="AZ4035" s="61"/>
      <c r="BA4035" s="61"/>
    </row>
    <row r="4036" spans="39:53" x14ac:dyDescent="0.2">
      <c r="AM4036" s="61"/>
      <c r="AN4036" s="61"/>
      <c r="AO4036" s="171"/>
      <c r="AP4036" s="61"/>
      <c r="AQ4036" s="61"/>
      <c r="AR4036" s="61"/>
      <c r="AS4036" s="61"/>
      <c r="AT4036" s="61"/>
      <c r="AU4036" s="61"/>
      <c r="AV4036" s="61"/>
      <c r="AW4036" s="61"/>
      <c r="AX4036" s="61"/>
      <c r="AY4036" s="61"/>
      <c r="AZ4036" s="61"/>
      <c r="BA4036" s="61"/>
    </row>
    <row r="4037" spans="39:53" x14ac:dyDescent="0.2">
      <c r="AM4037" s="61"/>
      <c r="AN4037" s="61"/>
      <c r="AO4037" s="171"/>
      <c r="AP4037" s="61"/>
      <c r="AQ4037" s="61"/>
      <c r="AR4037" s="61"/>
      <c r="AS4037" s="61"/>
      <c r="AT4037" s="61"/>
      <c r="AU4037" s="61"/>
      <c r="AV4037" s="61"/>
      <c r="AW4037" s="61"/>
      <c r="AX4037" s="61"/>
      <c r="AY4037" s="61"/>
      <c r="AZ4037" s="61"/>
      <c r="BA4037" s="61"/>
    </row>
    <row r="4038" spans="39:53" x14ac:dyDescent="0.2">
      <c r="AM4038" s="61"/>
      <c r="AN4038" s="61"/>
      <c r="AO4038" s="171"/>
      <c r="AP4038" s="61"/>
      <c r="AQ4038" s="61"/>
      <c r="AR4038" s="61"/>
      <c r="AS4038" s="61"/>
      <c r="AT4038" s="61"/>
      <c r="AU4038" s="61"/>
      <c r="AV4038" s="61"/>
      <c r="AW4038" s="61"/>
      <c r="AX4038" s="61"/>
      <c r="AY4038" s="61"/>
      <c r="AZ4038" s="61"/>
      <c r="BA4038" s="61"/>
    </row>
    <row r="4039" spans="39:53" x14ac:dyDescent="0.2">
      <c r="AM4039" s="61"/>
      <c r="AN4039" s="61"/>
      <c r="AO4039" s="171"/>
      <c r="AP4039" s="61"/>
      <c r="AQ4039" s="61"/>
      <c r="AR4039" s="61"/>
      <c r="AS4039" s="61"/>
      <c r="AT4039" s="61"/>
      <c r="AU4039" s="61"/>
      <c r="AV4039" s="61"/>
      <c r="AW4039" s="61"/>
      <c r="AX4039" s="61"/>
      <c r="AY4039" s="61"/>
      <c r="AZ4039" s="61"/>
      <c r="BA4039" s="61"/>
    </row>
    <row r="4040" spans="39:53" x14ac:dyDescent="0.2">
      <c r="AM4040" s="61"/>
      <c r="AN4040" s="61"/>
      <c r="AO4040" s="171"/>
      <c r="AP4040" s="61"/>
      <c r="AQ4040" s="61"/>
      <c r="AR4040" s="61"/>
      <c r="AS4040" s="61"/>
      <c r="AT4040" s="61"/>
      <c r="AU4040" s="61"/>
      <c r="AV4040" s="61"/>
      <c r="AW4040" s="61"/>
      <c r="AX4040" s="61"/>
      <c r="AY4040" s="61"/>
      <c r="AZ4040" s="61"/>
      <c r="BA4040" s="61"/>
    </row>
    <row r="4041" spans="39:53" x14ac:dyDescent="0.2">
      <c r="AM4041" s="61"/>
      <c r="AN4041" s="61"/>
      <c r="AO4041" s="171"/>
      <c r="AP4041" s="61"/>
      <c r="AQ4041" s="61"/>
      <c r="AR4041" s="61"/>
      <c r="AS4041" s="61"/>
      <c r="AT4041" s="61"/>
      <c r="AU4041" s="61"/>
      <c r="AV4041" s="61"/>
      <c r="AW4041" s="61"/>
      <c r="AX4041" s="61"/>
      <c r="AY4041" s="61"/>
      <c r="AZ4041" s="61"/>
      <c r="BA4041" s="61"/>
    </row>
    <row r="4042" spans="39:53" x14ac:dyDescent="0.2">
      <c r="AM4042" s="61"/>
      <c r="AN4042" s="61"/>
      <c r="AO4042" s="171"/>
      <c r="AP4042" s="61"/>
      <c r="AQ4042" s="61"/>
      <c r="AR4042" s="61"/>
      <c r="AS4042" s="61"/>
      <c r="AT4042" s="61"/>
      <c r="AU4042" s="61"/>
      <c r="AV4042" s="61"/>
      <c r="AW4042" s="61"/>
      <c r="AX4042" s="61"/>
      <c r="AY4042" s="61"/>
      <c r="AZ4042" s="61"/>
      <c r="BA4042" s="61"/>
    </row>
    <row r="4043" spans="39:53" x14ac:dyDescent="0.2">
      <c r="AM4043" s="61"/>
      <c r="AN4043" s="61"/>
      <c r="AO4043" s="171"/>
      <c r="AP4043" s="61"/>
      <c r="AQ4043" s="61"/>
      <c r="AR4043" s="61"/>
      <c r="AS4043" s="61"/>
      <c r="AT4043" s="61"/>
      <c r="AU4043" s="61"/>
      <c r="AV4043" s="61"/>
      <c r="AW4043" s="61"/>
      <c r="AX4043" s="61"/>
      <c r="AY4043" s="61"/>
      <c r="AZ4043" s="61"/>
      <c r="BA4043" s="61"/>
    </row>
    <row r="4044" spans="39:53" x14ac:dyDescent="0.2">
      <c r="AM4044" s="61"/>
      <c r="AN4044" s="61"/>
      <c r="AO4044" s="171"/>
      <c r="AP4044" s="61"/>
      <c r="AQ4044" s="61"/>
      <c r="AR4044" s="61"/>
      <c r="AS4044" s="61"/>
      <c r="AT4044" s="61"/>
      <c r="AU4044" s="61"/>
      <c r="AV4044" s="61"/>
      <c r="AW4044" s="61"/>
      <c r="AX4044" s="61"/>
      <c r="AY4044" s="61"/>
      <c r="AZ4044" s="61"/>
      <c r="BA4044" s="61"/>
    </row>
    <row r="4045" spans="39:53" x14ac:dyDescent="0.2">
      <c r="AM4045" s="61"/>
      <c r="AN4045" s="61"/>
      <c r="AO4045" s="171"/>
      <c r="AP4045" s="61"/>
      <c r="AQ4045" s="61"/>
      <c r="AR4045" s="61"/>
      <c r="AS4045" s="61"/>
      <c r="AT4045" s="61"/>
      <c r="AU4045" s="61"/>
      <c r="AV4045" s="61"/>
      <c r="AW4045" s="61"/>
      <c r="AX4045" s="61"/>
      <c r="AY4045" s="61"/>
      <c r="AZ4045" s="61"/>
      <c r="BA4045" s="61"/>
    </row>
    <row r="4046" spans="39:53" x14ac:dyDescent="0.2">
      <c r="AM4046" s="61"/>
      <c r="AN4046" s="61"/>
      <c r="AO4046" s="171"/>
      <c r="AP4046" s="61"/>
      <c r="AQ4046" s="61"/>
      <c r="AR4046" s="61"/>
      <c r="AS4046" s="61"/>
      <c r="AT4046" s="61"/>
      <c r="AU4046" s="61"/>
      <c r="AV4046" s="61"/>
      <c r="AW4046" s="61"/>
      <c r="AX4046" s="61"/>
      <c r="AY4046" s="61"/>
      <c r="AZ4046" s="61"/>
      <c r="BA4046" s="61"/>
    </row>
    <row r="4047" spans="39:53" x14ac:dyDescent="0.2">
      <c r="AM4047" s="61"/>
      <c r="AN4047" s="61"/>
      <c r="AO4047" s="171"/>
      <c r="AP4047" s="61"/>
      <c r="AQ4047" s="61"/>
      <c r="AR4047" s="61"/>
      <c r="AS4047" s="61"/>
      <c r="AT4047" s="61"/>
      <c r="AU4047" s="61"/>
      <c r="AV4047" s="61"/>
      <c r="AW4047" s="61"/>
      <c r="AX4047" s="61"/>
      <c r="AY4047" s="61"/>
      <c r="AZ4047" s="61"/>
      <c r="BA4047" s="61"/>
    </row>
    <row r="4048" spans="39:53" x14ac:dyDescent="0.2">
      <c r="AM4048" s="61"/>
      <c r="AN4048" s="61"/>
      <c r="AO4048" s="171"/>
      <c r="AP4048" s="61"/>
      <c r="AQ4048" s="61"/>
      <c r="AR4048" s="61"/>
      <c r="AS4048" s="61"/>
      <c r="AT4048" s="61"/>
      <c r="AU4048" s="61"/>
      <c r="AV4048" s="61"/>
      <c r="AW4048" s="61"/>
      <c r="AX4048" s="61"/>
      <c r="AY4048" s="61"/>
      <c r="AZ4048" s="61"/>
      <c r="BA4048" s="61"/>
    </row>
    <row r="4049" spans="39:53" x14ac:dyDescent="0.2">
      <c r="AM4049" s="61"/>
      <c r="AN4049" s="61"/>
      <c r="AO4049" s="171"/>
      <c r="AP4049" s="61"/>
      <c r="AQ4049" s="61"/>
      <c r="AR4049" s="61"/>
      <c r="AS4049" s="61"/>
      <c r="AT4049" s="61"/>
      <c r="AU4049" s="61"/>
      <c r="AV4049" s="61"/>
      <c r="AW4049" s="61"/>
      <c r="AX4049" s="61"/>
      <c r="AY4049" s="61"/>
      <c r="AZ4049" s="61"/>
      <c r="BA4049" s="61"/>
    </row>
    <row r="4050" spans="39:53" x14ac:dyDescent="0.2">
      <c r="AM4050" s="61"/>
      <c r="AN4050" s="61"/>
      <c r="AO4050" s="171"/>
      <c r="AP4050" s="61"/>
      <c r="AQ4050" s="61"/>
      <c r="AR4050" s="61"/>
      <c r="AS4050" s="61"/>
      <c r="AT4050" s="61"/>
      <c r="AU4050" s="61"/>
      <c r="AV4050" s="61"/>
      <c r="AW4050" s="61"/>
      <c r="AX4050" s="61"/>
      <c r="AY4050" s="61"/>
      <c r="AZ4050" s="61"/>
      <c r="BA4050" s="61"/>
    </row>
    <row r="4051" spans="39:53" x14ac:dyDescent="0.2">
      <c r="AM4051" s="61"/>
      <c r="AN4051" s="61"/>
      <c r="AO4051" s="171"/>
      <c r="AP4051" s="61"/>
      <c r="AQ4051" s="61"/>
      <c r="AR4051" s="61"/>
      <c r="AS4051" s="61"/>
      <c r="AT4051" s="61"/>
      <c r="AU4051" s="61"/>
      <c r="AV4051" s="61"/>
      <c r="AW4051" s="61"/>
      <c r="AX4051" s="61"/>
      <c r="AY4051" s="61"/>
      <c r="AZ4051" s="61"/>
      <c r="BA4051" s="61"/>
    </row>
    <row r="4052" spans="39:53" x14ac:dyDescent="0.2">
      <c r="AM4052" s="61"/>
      <c r="AN4052" s="61"/>
      <c r="AO4052" s="171"/>
      <c r="AP4052" s="61"/>
      <c r="AQ4052" s="61"/>
      <c r="AR4052" s="61"/>
      <c r="AS4052" s="61"/>
      <c r="AT4052" s="61"/>
      <c r="AU4052" s="61"/>
      <c r="AV4052" s="61"/>
      <c r="AW4052" s="61"/>
      <c r="AX4052" s="61"/>
      <c r="AY4052" s="61"/>
      <c r="AZ4052" s="61"/>
      <c r="BA4052" s="61"/>
    </row>
    <row r="4053" spans="39:53" x14ac:dyDescent="0.2">
      <c r="AM4053" s="61"/>
      <c r="AN4053" s="61"/>
      <c r="AO4053" s="171"/>
      <c r="AP4053" s="61"/>
      <c r="AQ4053" s="61"/>
      <c r="AR4053" s="61"/>
      <c r="AS4053" s="61"/>
      <c r="AT4053" s="61"/>
      <c r="AU4053" s="61"/>
      <c r="AV4053" s="61"/>
      <c r="AW4053" s="61"/>
      <c r="AX4053" s="61"/>
      <c r="AY4053" s="61"/>
      <c r="AZ4053" s="61"/>
      <c r="BA4053" s="61"/>
    </row>
    <row r="4054" spans="39:53" x14ac:dyDescent="0.2">
      <c r="AM4054" s="61"/>
      <c r="AN4054" s="61"/>
      <c r="AO4054" s="171"/>
      <c r="AP4054" s="61"/>
      <c r="AQ4054" s="61"/>
      <c r="AR4054" s="61"/>
      <c r="AS4054" s="61"/>
      <c r="AT4054" s="61"/>
      <c r="AU4054" s="61"/>
      <c r="AV4054" s="61"/>
      <c r="AW4054" s="61"/>
      <c r="AX4054" s="61"/>
      <c r="AY4054" s="61"/>
      <c r="AZ4054" s="61"/>
      <c r="BA4054" s="61"/>
    </row>
    <row r="4055" spans="39:53" x14ac:dyDescent="0.2">
      <c r="AM4055" s="61"/>
      <c r="AN4055" s="61"/>
      <c r="AO4055" s="171"/>
      <c r="AP4055" s="61"/>
      <c r="AQ4055" s="61"/>
      <c r="AR4055" s="61"/>
      <c r="AS4055" s="61"/>
      <c r="AT4055" s="61"/>
      <c r="AU4055" s="61"/>
      <c r="AV4055" s="61"/>
      <c r="AW4055" s="61"/>
      <c r="AX4055" s="61"/>
      <c r="AY4055" s="61"/>
      <c r="AZ4055" s="61"/>
      <c r="BA4055" s="61"/>
    </row>
    <row r="4056" spans="39:53" x14ac:dyDescent="0.2">
      <c r="AM4056" s="61"/>
      <c r="AN4056" s="61"/>
      <c r="AO4056" s="171"/>
      <c r="AP4056" s="61"/>
      <c r="AQ4056" s="61"/>
      <c r="AR4056" s="61"/>
      <c r="AS4056" s="61"/>
      <c r="AT4056" s="61"/>
      <c r="AU4056" s="61"/>
      <c r="AV4056" s="61"/>
      <c r="AW4056" s="61"/>
      <c r="AX4056" s="61"/>
      <c r="AY4056" s="61"/>
      <c r="AZ4056" s="61"/>
      <c r="BA4056" s="61"/>
    </row>
    <row r="4057" spans="39:53" x14ac:dyDescent="0.2">
      <c r="AM4057" s="61"/>
      <c r="AN4057" s="61"/>
      <c r="AO4057" s="171"/>
      <c r="AP4057" s="61"/>
      <c r="AQ4057" s="61"/>
      <c r="AR4057" s="61"/>
      <c r="AS4057" s="61"/>
      <c r="AT4057" s="61"/>
      <c r="AU4057" s="61"/>
      <c r="AV4057" s="61"/>
      <c r="AW4057" s="61"/>
      <c r="AX4057" s="61"/>
      <c r="AY4057" s="61"/>
      <c r="AZ4057" s="61"/>
      <c r="BA4057" s="61"/>
    </row>
    <row r="4058" spans="39:53" x14ac:dyDescent="0.2">
      <c r="AM4058" s="61"/>
      <c r="AN4058" s="61"/>
      <c r="AO4058" s="171"/>
      <c r="AP4058" s="61"/>
      <c r="AQ4058" s="61"/>
      <c r="AR4058" s="61"/>
      <c r="AS4058" s="61"/>
      <c r="AT4058" s="61"/>
      <c r="AU4058" s="61"/>
      <c r="AV4058" s="61"/>
      <c r="AW4058" s="61"/>
      <c r="AX4058" s="61"/>
      <c r="AY4058" s="61"/>
      <c r="AZ4058" s="61"/>
      <c r="BA4058" s="61"/>
    </row>
    <row r="4059" spans="39:53" x14ac:dyDescent="0.2">
      <c r="AM4059" s="61"/>
      <c r="AN4059" s="61"/>
      <c r="AO4059" s="171"/>
      <c r="AP4059" s="61"/>
      <c r="AQ4059" s="61"/>
      <c r="AR4059" s="61"/>
      <c r="AS4059" s="61"/>
      <c r="AT4059" s="61"/>
      <c r="AU4059" s="61"/>
      <c r="AV4059" s="61"/>
      <c r="AW4059" s="61"/>
      <c r="AX4059" s="61"/>
      <c r="AY4059" s="61"/>
      <c r="AZ4059" s="61"/>
      <c r="BA4059" s="61"/>
    </row>
    <row r="4060" spans="39:53" x14ac:dyDescent="0.2">
      <c r="AM4060" s="61"/>
      <c r="AN4060" s="61"/>
      <c r="AO4060" s="171"/>
      <c r="AP4060" s="61"/>
      <c r="AQ4060" s="61"/>
      <c r="AR4060" s="61"/>
      <c r="AS4060" s="61"/>
      <c r="AT4060" s="61"/>
      <c r="AU4060" s="61"/>
      <c r="AV4060" s="61"/>
      <c r="AW4060" s="61"/>
      <c r="AX4060" s="61"/>
      <c r="AY4060" s="61"/>
      <c r="AZ4060" s="61"/>
      <c r="BA4060" s="61"/>
    </row>
    <row r="4061" spans="39:53" x14ac:dyDescent="0.2">
      <c r="AM4061" s="61"/>
      <c r="AN4061" s="61"/>
      <c r="AO4061" s="171"/>
      <c r="AP4061" s="61"/>
      <c r="AQ4061" s="61"/>
      <c r="AR4061" s="61"/>
      <c r="AS4061" s="61"/>
      <c r="AT4061" s="61"/>
      <c r="AU4061" s="61"/>
      <c r="AV4061" s="61"/>
      <c r="AW4061" s="61"/>
      <c r="AX4061" s="61"/>
      <c r="AY4061" s="61"/>
      <c r="AZ4061" s="61"/>
      <c r="BA4061" s="61"/>
    </row>
    <row r="4062" spans="39:53" x14ac:dyDescent="0.2">
      <c r="AM4062" s="61"/>
      <c r="AN4062" s="61"/>
      <c r="AO4062" s="171"/>
      <c r="AP4062" s="61"/>
      <c r="AQ4062" s="61"/>
      <c r="AR4062" s="61"/>
      <c r="AS4062" s="61"/>
      <c r="AT4062" s="61"/>
      <c r="AU4062" s="61"/>
      <c r="AV4062" s="61"/>
      <c r="AW4062" s="61"/>
      <c r="AX4062" s="61"/>
      <c r="AY4062" s="61"/>
      <c r="AZ4062" s="61"/>
      <c r="BA4062" s="61"/>
    </row>
    <row r="4063" spans="39:53" x14ac:dyDescent="0.2">
      <c r="AM4063" s="61"/>
      <c r="AN4063" s="61"/>
      <c r="AO4063" s="171"/>
      <c r="AP4063" s="61"/>
      <c r="AQ4063" s="61"/>
      <c r="AR4063" s="61"/>
      <c r="AS4063" s="61"/>
      <c r="AT4063" s="61"/>
      <c r="AU4063" s="61"/>
      <c r="AV4063" s="61"/>
      <c r="AW4063" s="61"/>
      <c r="AX4063" s="61"/>
      <c r="AY4063" s="61"/>
      <c r="AZ4063" s="61"/>
      <c r="BA4063" s="61"/>
    </row>
    <row r="4064" spans="39:53" x14ac:dyDescent="0.2">
      <c r="AM4064" s="61"/>
      <c r="AN4064" s="61"/>
      <c r="AO4064" s="171"/>
      <c r="AP4064" s="61"/>
      <c r="AQ4064" s="61"/>
      <c r="AR4064" s="61"/>
      <c r="AS4064" s="61"/>
      <c r="AT4064" s="61"/>
      <c r="AU4064" s="61"/>
      <c r="AV4064" s="61"/>
      <c r="AW4064" s="61"/>
      <c r="AX4064" s="61"/>
      <c r="AY4064" s="61"/>
      <c r="AZ4064" s="61"/>
      <c r="BA4064" s="61"/>
    </row>
    <row r="4065" spans="39:53" x14ac:dyDescent="0.2">
      <c r="AM4065" s="61"/>
      <c r="AN4065" s="61"/>
      <c r="AO4065" s="171"/>
      <c r="AP4065" s="61"/>
      <c r="AQ4065" s="61"/>
      <c r="AR4065" s="61"/>
      <c r="AS4065" s="61"/>
      <c r="AT4065" s="61"/>
      <c r="AU4065" s="61"/>
      <c r="AV4065" s="61"/>
      <c r="AW4065" s="61"/>
      <c r="AX4065" s="61"/>
      <c r="AY4065" s="61"/>
      <c r="AZ4065" s="61"/>
      <c r="BA4065" s="61"/>
    </row>
    <row r="4066" spans="39:53" x14ac:dyDescent="0.2">
      <c r="AM4066" s="61"/>
      <c r="AN4066" s="61"/>
      <c r="AO4066" s="171"/>
      <c r="AP4066" s="61"/>
      <c r="AQ4066" s="61"/>
      <c r="AR4066" s="61"/>
      <c r="AS4066" s="61"/>
      <c r="AT4066" s="61"/>
      <c r="AU4066" s="61"/>
      <c r="AV4066" s="61"/>
      <c r="AW4066" s="61"/>
      <c r="AX4066" s="61"/>
      <c r="AY4066" s="61"/>
      <c r="AZ4066" s="61"/>
      <c r="BA4066" s="61"/>
    </row>
    <row r="4067" spans="39:53" x14ac:dyDescent="0.2">
      <c r="AM4067" s="61"/>
      <c r="AN4067" s="61"/>
      <c r="AO4067" s="171"/>
      <c r="AP4067" s="61"/>
      <c r="AQ4067" s="61"/>
      <c r="AR4067" s="61"/>
      <c r="AS4067" s="61"/>
      <c r="AT4067" s="61"/>
      <c r="AU4067" s="61"/>
      <c r="AV4067" s="61"/>
      <c r="AW4067" s="61"/>
      <c r="AX4067" s="61"/>
      <c r="AY4067" s="61"/>
      <c r="AZ4067" s="61"/>
      <c r="BA4067" s="61"/>
    </row>
    <row r="4068" spans="39:53" x14ac:dyDescent="0.2">
      <c r="AM4068" s="61"/>
      <c r="AN4068" s="61"/>
      <c r="AO4068" s="171"/>
      <c r="AP4068" s="61"/>
      <c r="AQ4068" s="61"/>
      <c r="AR4068" s="61"/>
      <c r="AS4068" s="61"/>
      <c r="AT4068" s="61"/>
      <c r="AU4068" s="61"/>
      <c r="AV4068" s="61"/>
      <c r="AW4068" s="61"/>
      <c r="AX4068" s="61"/>
      <c r="AY4068" s="61"/>
      <c r="AZ4068" s="61"/>
      <c r="BA4068" s="61"/>
    </row>
    <row r="4069" spans="39:53" x14ac:dyDescent="0.2">
      <c r="AM4069" s="61"/>
      <c r="AN4069" s="61"/>
      <c r="AO4069" s="171"/>
      <c r="AP4069" s="61"/>
      <c r="AQ4069" s="61"/>
      <c r="AR4069" s="61"/>
      <c r="AS4069" s="61"/>
      <c r="AT4069" s="61"/>
      <c r="AU4069" s="61"/>
      <c r="AV4069" s="61"/>
      <c r="AW4069" s="61"/>
      <c r="AX4069" s="61"/>
      <c r="AY4069" s="61"/>
      <c r="AZ4069" s="61"/>
      <c r="BA4069" s="61"/>
    </row>
    <row r="4070" spans="39:53" x14ac:dyDescent="0.2">
      <c r="AM4070" s="61"/>
      <c r="AN4070" s="61"/>
      <c r="AO4070" s="171"/>
      <c r="AP4070" s="61"/>
      <c r="AQ4070" s="61"/>
      <c r="AR4070" s="61"/>
      <c r="AS4070" s="61"/>
      <c r="AT4070" s="61"/>
      <c r="AU4070" s="61"/>
      <c r="AV4070" s="61"/>
      <c r="AW4070" s="61"/>
      <c r="AX4070" s="61"/>
      <c r="AY4070" s="61"/>
      <c r="AZ4070" s="61"/>
      <c r="BA4070" s="61"/>
    </row>
    <row r="4071" spans="39:53" x14ac:dyDescent="0.2">
      <c r="AM4071" s="61"/>
      <c r="AN4071" s="61"/>
      <c r="AO4071" s="171"/>
      <c r="AP4071" s="61"/>
      <c r="AQ4071" s="61"/>
      <c r="AR4071" s="61"/>
      <c r="AS4071" s="61"/>
      <c r="AT4071" s="61"/>
      <c r="AU4071" s="61"/>
      <c r="AV4071" s="61"/>
      <c r="AW4071" s="61"/>
      <c r="AX4071" s="61"/>
      <c r="AY4071" s="61"/>
      <c r="AZ4071" s="61"/>
      <c r="BA4071" s="61"/>
    </row>
    <row r="4072" spans="39:53" x14ac:dyDescent="0.2">
      <c r="AM4072" s="61"/>
      <c r="AN4072" s="61"/>
      <c r="AO4072" s="171"/>
      <c r="AP4072" s="61"/>
      <c r="AQ4072" s="61"/>
      <c r="AR4072" s="61"/>
      <c r="AS4072" s="61"/>
      <c r="AT4072" s="61"/>
      <c r="AU4072" s="61"/>
      <c r="AV4072" s="61"/>
      <c r="AW4072" s="61"/>
      <c r="AX4072" s="61"/>
      <c r="AY4072" s="61"/>
      <c r="AZ4072" s="61"/>
      <c r="BA4072" s="61"/>
    </row>
    <row r="4073" spans="39:53" x14ac:dyDescent="0.2">
      <c r="AM4073" s="61"/>
      <c r="AN4073" s="61"/>
      <c r="AO4073" s="171"/>
      <c r="AP4073" s="61"/>
      <c r="AQ4073" s="61"/>
      <c r="AR4073" s="61"/>
      <c r="AS4073" s="61"/>
      <c r="AT4073" s="61"/>
      <c r="AU4073" s="61"/>
      <c r="AV4073" s="61"/>
      <c r="AW4073" s="61"/>
      <c r="AX4073" s="61"/>
      <c r="AY4073" s="61"/>
      <c r="AZ4073" s="61"/>
      <c r="BA4073" s="61"/>
    </row>
    <row r="4074" spans="39:53" x14ac:dyDescent="0.2">
      <c r="AM4074" s="61"/>
      <c r="AN4074" s="61"/>
      <c r="AO4074" s="171"/>
      <c r="AP4074" s="61"/>
      <c r="AQ4074" s="61"/>
      <c r="AR4074" s="61"/>
      <c r="AS4074" s="61"/>
      <c r="AT4074" s="61"/>
      <c r="AU4074" s="61"/>
      <c r="AV4074" s="61"/>
      <c r="AW4074" s="61"/>
      <c r="AX4074" s="61"/>
      <c r="AY4074" s="61"/>
      <c r="AZ4074" s="61"/>
      <c r="BA4074" s="61"/>
    </row>
    <row r="4075" spans="39:53" x14ac:dyDescent="0.2">
      <c r="AM4075" s="61"/>
      <c r="AN4075" s="61"/>
      <c r="AO4075" s="171"/>
      <c r="AP4075" s="61"/>
      <c r="AQ4075" s="61"/>
      <c r="AR4075" s="61"/>
      <c r="AS4075" s="61"/>
      <c r="AT4075" s="61"/>
      <c r="AU4075" s="61"/>
      <c r="AV4075" s="61"/>
      <c r="AW4075" s="61"/>
      <c r="AX4075" s="61"/>
      <c r="AY4075" s="61"/>
      <c r="AZ4075" s="61"/>
      <c r="BA4075" s="61"/>
    </row>
    <row r="4076" spans="39:53" x14ac:dyDescent="0.2">
      <c r="AM4076" s="61"/>
      <c r="AN4076" s="61"/>
      <c r="AO4076" s="171"/>
      <c r="AP4076" s="61"/>
      <c r="AQ4076" s="61"/>
      <c r="AR4076" s="61"/>
      <c r="AS4076" s="61"/>
      <c r="AT4076" s="61"/>
      <c r="AU4076" s="61"/>
      <c r="AV4076" s="61"/>
      <c r="AW4076" s="61"/>
      <c r="AX4076" s="61"/>
      <c r="AY4076" s="61"/>
      <c r="AZ4076" s="61"/>
      <c r="BA4076" s="61"/>
    </row>
    <row r="4077" spans="39:53" x14ac:dyDescent="0.2">
      <c r="AM4077" s="61"/>
      <c r="AN4077" s="61"/>
      <c r="AO4077" s="171"/>
      <c r="AP4077" s="61"/>
      <c r="AQ4077" s="61"/>
      <c r="AR4077" s="61"/>
      <c r="AS4077" s="61"/>
      <c r="AT4077" s="61"/>
      <c r="AU4077" s="61"/>
      <c r="AV4077" s="61"/>
      <c r="AW4077" s="61"/>
      <c r="AX4077" s="61"/>
      <c r="AY4077" s="61"/>
      <c r="AZ4077" s="61"/>
      <c r="BA4077" s="61"/>
    </row>
    <row r="4078" spans="39:53" x14ac:dyDescent="0.2">
      <c r="AM4078" s="61"/>
      <c r="AN4078" s="61"/>
      <c r="AO4078" s="171"/>
      <c r="AP4078" s="61"/>
      <c r="AQ4078" s="61"/>
      <c r="AR4078" s="61"/>
      <c r="AS4078" s="61"/>
      <c r="AT4078" s="61"/>
      <c r="AU4078" s="61"/>
      <c r="AV4078" s="61"/>
      <c r="AW4078" s="61"/>
      <c r="AX4078" s="61"/>
      <c r="AY4078" s="61"/>
      <c r="AZ4078" s="61"/>
      <c r="BA4078" s="61"/>
    </row>
    <row r="4079" spans="39:53" x14ac:dyDescent="0.2">
      <c r="AM4079" s="61"/>
      <c r="AN4079" s="61"/>
      <c r="AO4079" s="171"/>
      <c r="AP4079" s="61"/>
      <c r="AQ4079" s="61"/>
      <c r="AR4079" s="61"/>
      <c r="AS4079" s="61"/>
      <c r="AT4079" s="61"/>
      <c r="AU4079" s="61"/>
      <c r="AV4079" s="61"/>
      <c r="AW4079" s="61"/>
      <c r="AX4079" s="61"/>
      <c r="AY4079" s="61"/>
      <c r="AZ4079" s="61"/>
      <c r="BA4079" s="61"/>
    </row>
    <row r="4080" spans="39:53" x14ac:dyDescent="0.2">
      <c r="AM4080" s="61"/>
      <c r="AN4080" s="61"/>
      <c r="AO4080" s="171"/>
      <c r="AP4080" s="61"/>
      <c r="AQ4080" s="61"/>
      <c r="AR4080" s="61"/>
      <c r="AS4080" s="61"/>
      <c r="AT4080" s="61"/>
      <c r="AU4080" s="61"/>
      <c r="AV4080" s="61"/>
      <c r="AW4080" s="61"/>
      <c r="AX4080" s="61"/>
      <c r="AY4080" s="61"/>
      <c r="AZ4080" s="61"/>
      <c r="BA4080" s="61"/>
    </row>
    <row r="4081" spans="39:53" x14ac:dyDescent="0.2">
      <c r="AM4081" s="61"/>
      <c r="AN4081" s="61"/>
      <c r="AO4081" s="171"/>
      <c r="AP4081" s="61"/>
      <c r="AQ4081" s="61"/>
      <c r="AR4081" s="61"/>
      <c r="AS4081" s="61"/>
      <c r="AT4081" s="61"/>
      <c r="AU4081" s="61"/>
      <c r="AV4081" s="61"/>
      <c r="AW4081" s="61"/>
      <c r="AX4081" s="61"/>
      <c r="AY4081" s="61"/>
      <c r="AZ4081" s="61"/>
      <c r="BA4081" s="61"/>
    </row>
    <row r="4082" spans="39:53" x14ac:dyDescent="0.2">
      <c r="AM4082" s="61"/>
      <c r="AN4082" s="61"/>
      <c r="AO4082" s="171"/>
      <c r="AP4082" s="61"/>
      <c r="AQ4082" s="61"/>
      <c r="AR4082" s="61"/>
      <c r="AS4082" s="61"/>
      <c r="AT4082" s="61"/>
      <c r="AU4082" s="61"/>
      <c r="AV4082" s="61"/>
      <c r="AW4082" s="61"/>
      <c r="AX4082" s="61"/>
      <c r="AY4082" s="61"/>
      <c r="AZ4082" s="61"/>
      <c r="BA4082" s="61"/>
    </row>
    <row r="4083" spans="39:53" x14ac:dyDescent="0.2">
      <c r="AM4083" s="61"/>
      <c r="AN4083" s="61"/>
      <c r="AO4083" s="171"/>
      <c r="AP4083" s="61"/>
      <c r="AQ4083" s="61"/>
      <c r="AR4083" s="61"/>
      <c r="AS4083" s="61"/>
      <c r="AT4083" s="61"/>
      <c r="AU4083" s="61"/>
      <c r="AV4083" s="61"/>
      <c r="AW4083" s="61"/>
      <c r="AX4083" s="61"/>
      <c r="AY4083" s="61"/>
      <c r="AZ4083" s="61"/>
      <c r="BA4083" s="61"/>
    </row>
    <row r="4084" spans="39:53" x14ac:dyDescent="0.2">
      <c r="AM4084" s="61"/>
      <c r="AN4084" s="61"/>
      <c r="AO4084" s="171"/>
      <c r="AP4084" s="61"/>
      <c r="AQ4084" s="61"/>
      <c r="AR4084" s="61"/>
      <c r="AS4084" s="61"/>
      <c r="AT4084" s="61"/>
      <c r="AU4084" s="61"/>
      <c r="AV4084" s="61"/>
      <c r="AW4084" s="61"/>
      <c r="AX4084" s="61"/>
      <c r="AY4084" s="61"/>
      <c r="AZ4084" s="61"/>
      <c r="BA4084" s="61"/>
    </row>
    <row r="4085" spans="39:53" x14ac:dyDescent="0.2">
      <c r="AM4085" s="61"/>
      <c r="AN4085" s="61"/>
      <c r="AO4085" s="171"/>
      <c r="AP4085" s="61"/>
      <c r="AQ4085" s="61"/>
      <c r="AR4085" s="61"/>
      <c r="AS4085" s="61"/>
      <c r="AT4085" s="61"/>
      <c r="AU4085" s="61"/>
      <c r="AV4085" s="61"/>
      <c r="AW4085" s="61"/>
      <c r="AX4085" s="61"/>
      <c r="AY4085" s="61"/>
      <c r="AZ4085" s="61"/>
      <c r="BA4085" s="61"/>
    </row>
    <row r="4086" spans="39:53" x14ac:dyDescent="0.2">
      <c r="AM4086" s="61"/>
      <c r="AN4086" s="61"/>
      <c r="AO4086" s="171"/>
      <c r="AP4086" s="61"/>
      <c r="AQ4086" s="61"/>
      <c r="AR4086" s="61"/>
      <c r="AS4086" s="61"/>
      <c r="AT4086" s="61"/>
      <c r="AU4086" s="61"/>
      <c r="AV4086" s="61"/>
      <c r="AW4086" s="61"/>
      <c r="AX4086" s="61"/>
      <c r="AY4086" s="61"/>
      <c r="AZ4086" s="61"/>
      <c r="BA4086" s="61"/>
    </row>
    <row r="4087" spans="39:53" x14ac:dyDescent="0.2">
      <c r="AM4087" s="61"/>
      <c r="AN4087" s="61"/>
      <c r="AO4087" s="171"/>
      <c r="AP4087" s="61"/>
      <c r="AQ4087" s="61"/>
      <c r="AR4087" s="61"/>
      <c r="AS4087" s="61"/>
      <c r="AT4087" s="61"/>
      <c r="AU4087" s="61"/>
      <c r="AV4087" s="61"/>
      <c r="AW4087" s="61"/>
      <c r="AX4087" s="61"/>
      <c r="AY4087" s="61"/>
      <c r="AZ4087" s="61"/>
      <c r="BA4087" s="61"/>
    </row>
    <row r="4088" spans="39:53" x14ac:dyDescent="0.2">
      <c r="AM4088" s="61"/>
      <c r="AN4088" s="61"/>
      <c r="AO4088" s="171"/>
      <c r="AP4088" s="61"/>
      <c r="AQ4088" s="61"/>
      <c r="AR4088" s="61"/>
      <c r="AS4088" s="61"/>
      <c r="AT4088" s="61"/>
      <c r="AU4088" s="61"/>
      <c r="AV4088" s="61"/>
      <c r="AW4088" s="61"/>
      <c r="AX4088" s="61"/>
      <c r="AY4088" s="61"/>
      <c r="AZ4088" s="61"/>
      <c r="BA4088" s="61"/>
    </row>
    <row r="4089" spans="39:53" x14ac:dyDescent="0.2">
      <c r="AM4089" s="61"/>
      <c r="AN4089" s="61"/>
      <c r="AO4089" s="171"/>
      <c r="AP4089" s="61"/>
      <c r="AQ4089" s="61"/>
      <c r="AR4089" s="61"/>
      <c r="AS4089" s="61"/>
      <c r="AT4089" s="61"/>
      <c r="AU4089" s="61"/>
      <c r="AV4089" s="61"/>
      <c r="AW4089" s="61"/>
      <c r="AX4089" s="61"/>
      <c r="AY4089" s="61"/>
      <c r="AZ4089" s="61"/>
      <c r="BA4089" s="61"/>
    </row>
    <row r="4090" spans="39:53" x14ac:dyDescent="0.2">
      <c r="AM4090" s="61"/>
      <c r="AN4090" s="61"/>
      <c r="AO4090" s="171"/>
      <c r="AP4090" s="61"/>
      <c r="AQ4090" s="61"/>
      <c r="AR4090" s="61"/>
      <c r="AS4090" s="61"/>
      <c r="AT4090" s="61"/>
      <c r="AU4090" s="61"/>
      <c r="AV4090" s="61"/>
      <c r="AW4090" s="61"/>
      <c r="AX4090" s="61"/>
      <c r="AY4090" s="61"/>
      <c r="AZ4090" s="61"/>
      <c r="BA4090" s="61"/>
    </row>
    <row r="4091" spans="39:53" x14ac:dyDescent="0.2">
      <c r="AM4091" s="61"/>
      <c r="AN4091" s="61"/>
      <c r="AO4091" s="171"/>
      <c r="AP4091" s="61"/>
      <c r="AQ4091" s="61"/>
      <c r="AR4091" s="61"/>
      <c r="AS4091" s="61"/>
      <c r="AT4091" s="61"/>
      <c r="AU4091" s="61"/>
      <c r="AV4091" s="61"/>
      <c r="AW4091" s="61"/>
      <c r="AX4091" s="61"/>
      <c r="AY4091" s="61"/>
      <c r="AZ4091" s="61"/>
      <c r="BA4091" s="61"/>
    </row>
    <row r="4092" spans="39:53" x14ac:dyDescent="0.2">
      <c r="AM4092" s="61"/>
      <c r="AN4092" s="61"/>
      <c r="AO4092" s="171"/>
      <c r="AP4092" s="61"/>
      <c r="AQ4092" s="61"/>
      <c r="AR4092" s="61"/>
      <c r="AS4092" s="61"/>
      <c r="AT4092" s="61"/>
      <c r="AU4092" s="61"/>
      <c r="AV4092" s="61"/>
      <c r="AW4092" s="61"/>
      <c r="AX4092" s="61"/>
      <c r="AY4092" s="61"/>
      <c r="AZ4092" s="61"/>
      <c r="BA4092" s="61"/>
    </row>
    <row r="4093" spans="39:53" x14ac:dyDescent="0.2">
      <c r="AM4093" s="61"/>
      <c r="AN4093" s="61"/>
      <c r="AO4093" s="171"/>
      <c r="AP4093" s="61"/>
      <c r="AQ4093" s="61"/>
      <c r="AR4093" s="61"/>
      <c r="AS4093" s="61"/>
      <c r="AT4093" s="61"/>
      <c r="AU4093" s="61"/>
      <c r="AV4093" s="61"/>
      <c r="AW4093" s="61"/>
      <c r="AX4093" s="61"/>
      <c r="AY4093" s="61"/>
      <c r="AZ4093" s="61"/>
      <c r="BA4093" s="61"/>
    </row>
    <row r="4094" spans="39:53" x14ac:dyDescent="0.2">
      <c r="AM4094" s="61"/>
      <c r="AN4094" s="61"/>
      <c r="AO4094" s="171"/>
      <c r="AP4094" s="61"/>
      <c r="AQ4094" s="61"/>
      <c r="AR4094" s="61"/>
      <c r="AS4094" s="61"/>
      <c r="AT4094" s="61"/>
      <c r="AU4094" s="61"/>
      <c r="AV4094" s="61"/>
      <c r="AW4094" s="61"/>
      <c r="AX4094" s="61"/>
      <c r="AY4094" s="61"/>
      <c r="AZ4094" s="61"/>
      <c r="BA4094" s="61"/>
    </row>
    <row r="4095" spans="39:53" x14ac:dyDescent="0.2">
      <c r="AM4095" s="61"/>
      <c r="AN4095" s="61"/>
      <c r="AO4095" s="171"/>
      <c r="AP4095" s="61"/>
      <c r="AQ4095" s="61"/>
      <c r="AR4095" s="61"/>
      <c r="AS4095" s="61"/>
      <c r="AT4095" s="61"/>
      <c r="AU4095" s="61"/>
      <c r="AV4095" s="61"/>
      <c r="AW4095" s="61"/>
      <c r="AX4095" s="61"/>
      <c r="AY4095" s="61"/>
      <c r="AZ4095" s="61"/>
      <c r="BA4095" s="61"/>
    </row>
    <row r="4096" spans="39:53" x14ac:dyDescent="0.2">
      <c r="AM4096" s="61"/>
      <c r="AN4096" s="61"/>
      <c r="AO4096" s="171"/>
      <c r="AP4096" s="61"/>
      <c r="AQ4096" s="61"/>
      <c r="AR4096" s="61"/>
      <c r="AS4096" s="61"/>
      <c r="AT4096" s="61"/>
      <c r="AU4096" s="61"/>
      <c r="AV4096" s="61"/>
      <c r="AW4096" s="61"/>
      <c r="AX4096" s="61"/>
      <c r="AY4096" s="61"/>
      <c r="AZ4096" s="61"/>
      <c r="BA4096" s="61"/>
    </row>
    <row r="4097" spans="39:53" x14ac:dyDescent="0.2">
      <c r="AM4097" s="61"/>
      <c r="AN4097" s="61"/>
      <c r="AO4097" s="171"/>
      <c r="AP4097" s="61"/>
      <c r="AQ4097" s="61"/>
      <c r="AR4097" s="61"/>
      <c r="AS4097" s="61"/>
      <c r="AT4097" s="61"/>
      <c r="AU4097" s="61"/>
      <c r="AV4097" s="61"/>
      <c r="AW4097" s="61"/>
      <c r="AX4097" s="61"/>
      <c r="AY4097" s="61"/>
      <c r="AZ4097" s="61"/>
      <c r="BA4097" s="61"/>
    </row>
    <row r="4098" spans="39:53" x14ac:dyDescent="0.2">
      <c r="AM4098" s="61"/>
      <c r="AN4098" s="61"/>
      <c r="AO4098" s="171"/>
      <c r="AP4098" s="61"/>
      <c r="AQ4098" s="61"/>
      <c r="AR4098" s="61"/>
      <c r="AS4098" s="61"/>
      <c r="AT4098" s="61"/>
      <c r="AU4098" s="61"/>
      <c r="AV4098" s="61"/>
      <c r="AW4098" s="61"/>
      <c r="AX4098" s="61"/>
      <c r="AY4098" s="61"/>
      <c r="AZ4098" s="61"/>
      <c r="BA4098" s="61"/>
    </row>
    <row r="4099" spans="39:53" x14ac:dyDescent="0.2">
      <c r="AM4099" s="61"/>
      <c r="AN4099" s="61"/>
      <c r="AO4099" s="171"/>
      <c r="AP4099" s="61"/>
      <c r="AQ4099" s="61"/>
      <c r="AR4099" s="61"/>
      <c r="AS4099" s="61"/>
      <c r="AT4099" s="61"/>
      <c r="AU4099" s="61"/>
      <c r="AV4099" s="61"/>
      <c r="AW4099" s="61"/>
      <c r="AX4099" s="61"/>
      <c r="AY4099" s="61"/>
      <c r="AZ4099" s="61"/>
      <c r="BA4099" s="61"/>
    </row>
    <row r="4100" spans="39:53" x14ac:dyDescent="0.2">
      <c r="AM4100" s="61"/>
      <c r="AN4100" s="61"/>
      <c r="AO4100" s="171"/>
      <c r="AP4100" s="61"/>
      <c r="AQ4100" s="61"/>
      <c r="AR4100" s="61"/>
      <c r="AS4100" s="61"/>
      <c r="AT4100" s="61"/>
      <c r="AU4100" s="61"/>
      <c r="AV4100" s="61"/>
      <c r="AW4100" s="61"/>
      <c r="AX4100" s="61"/>
      <c r="AY4100" s="61"/>
      <c r="AZ4100" s="61"/>
      <c r="BA4100" s="61"/>
    </row>
    <row r="4101" spans="39:53" x14ac:dyDescent="0.2">
      <c r="AM4101" s="61"/>
      <c r="AN4101" s="61"/>
      <c r="AO4101" s="171"/>
      <c r="AP4101" s="61"/>
      <c r="AQ4101" s="61"/>
      <c r="AR4101" s="61"/>
      <c r="AS4101" s="61"/>
      <c r="AT4101" s="61"/>
      <c r="AU4101" s="61"/>
      <c r="AV4101" s="61"/>
      <c r="AW4101" s="61"/>
      <c r="AX4101" s="61"/>
      <c r="AY4101" s="61"/>
      <c r="AZ4101" s="61"/>
      <c r="BA4101" s="61"/>
    </row>
    <row r="4102" spans="39:53" x14ac:dyDescent="0.2">
      <c r="AM4102" s="61"/>
      <c r="AN4102" s="61"/>
      <c r="AO4102" s="171"/>
      <c r="AP4102" s="61"/>
      <c r="AQ4102" s="61"/>
      <c r="AR4102" s="61"/>
      <c r="AS4102" s="61"/>
      <c r="AT4102" s="61"/>
      <c r="AU4102" s="61"/>
      <c r="AV4102" s="61"/>
      <c r="AW4102" s="61"/>
      <c r="AX4102" s="61"/>
      <c r="AY4102" s="61"/>
      <c r="AZ4102" s="61"/>
      <c r="BA4102" s="61"/>
    </row>
    <row r="4103" spans="39:53" x14ac:dyDescent="0.2">
      <c r="AM4103" s="61"/>
      <c r="AN4103" s="61"/>
      <c r="AO4103" s="171"/>
      <c r="AP4103" s="61"/>
      <c r="AQ4103" s="61"/>
      <c r="AR4103" s="61"/>
      <c r="AS4103" s="61"/>
      <c r="AT4103" s="61"/>
      <c r="AU4103" s="61"/>
      <c r="AV4103" s="61"/>
      <c r="AW4103" s="61"/>
      <c r="AX4103" s="61"/>
      <c r="AY4103" s="61"/>
      <c r="AZ4103" s="61"/>
      <c r="BA4103" s="61"/>
    </row>
    <row r="4104" spans="39:53" x14ac:dyDescent="0.2">
      <c r="AM4104" s="61"/>
      <c r="AN4104" s="61"/>
      <c r="AO4104" s="171"/>
      <c r="AP4104" s="61"/>
      <c r="AQ4104" s="61"/>
      <c r="AR4104" s="61"/>
      <c r="AS4104" s="61"/>
      <c r="AT4104" s="61"/>
      <c r="AU4104" s="61"/>
      <c r="AV4104" s="61"/>
      <c r="AW4104" s="61"/>
      <c r="AX4104" s="61"/>
      <c r="AY4104" s="61"/>
      <c r="AZ4104" s="61"/>
      <c r="BA4104" s="61"/>
    </row>
    <row r="4105" spans="39:53" x14ac:dyDescent="0.2">
      <c r="AM4105" s="61"/>
      <c r="AN4105" s="61"/>
      <c r="AO4105" s="171"/>
      <c r="AP4105" s="61"/>
      <c r="AQ4105" s="61"/>
      <c r="AR4105" s="61"/>
      <c r="AS4105" s="61"/>
      <c r="AT4105" s="61"/>
      <c r="AU4105" s="61"/>
      <c r="AV4105" s="61"/>
      <c r="AW4105" s="61"/>
      <c r="AX4105" s="61"/>
      <c r="AY4105" s="61"/>
      <c r="AZ4105" s="61"/>
      <c r="BA4105" s="61"/>
    </row>
    <row r="4106" spans="39:53" x14ac:dyDescent="0.2">
      <c r="AM4106" s="61"/>
      <c r="AN4106" s="61"/>
      <c r="AO4106" s="171"/>
      <c r="AP4106" s="61"/>
      <c r="AQ4106" s="61"/>
      <c r="AR4106" s="61"/>
      <c r="AS4106" s="61"/>
      <c r="AT4106" s="61"/>
      <c r="AU4106" s="61"/>
      <c r="AV4106" s="61"/>
      <c r="AW4106" s="61"/>
      <c r="AX4106" s="61"/>
      <c r="AY4106" s="61"/>
      <c r="AZ4106" s="61"/>
      <c r="BA4106" s="61"/>
    </row>
    <row r="4107" spans="39:53" x14ac:dyDescent="0.2">
      <c r="AM4107" s="61"/>
      <c r="AN4107" s="61"/>
      <c r="AO4107" s="171"/>
      <c r="AP4107" s="61"/>
      <c r="AQ4107" s="61"/>
      <c r="AR4107" s="61"/>
      <c r="AS4107" s="61"/>
      <c r="AT4107" s="61"/>
      <c r="AU4107" s="61"/>
      <c r="AV4107" s="61"/>
      <c r="AW4107" s="61"/>
      <c r="AX4107" s="61"/>
      <c r="AY4107" s="61"/>
      <c r="AZ4107" s="61"/>
      <c r="BA4107" s="61"/>
    </row>
    <row r="4108" spans="39:53" x14ac:dyDescent="0.2">
      <c r="AM4108" s="61"/>
      <c r="AN4108" s="61"/>
      <c r="AO4108" s="171"/>
      <c r="AP4108" s="61"/>
      <c r="AQ4108" s="61"/>
      <c r="AR4108" s="61"/>
      <c r="AS4108" s="61"/>
      <c r="AT4108" s="61"/>
      <c r="AU4108" s="61"/>
      <c r="AV4108" s="61"/>
      <c r="AW4108" s="61"/>
      <c r="AX4108" s="61"/>
      <c r="AY4108" s="61"/>
      <c r="AZ4108" s="61"/>
      <c r="BA4108" s="61"/>
    </row>
    <row r="4109" spans="39:53" x14ac:dyDescent="0.2">
      <c r="AM4109" s="61"/>
      <c r="AN4109" s="61"/>
      <c r="AO4109" s="171"/>
      <c r="AP4109" s="61"/>
      <c r="AQ4109" s="61"/>
      <c r="AR4109" s="61"/>
      <c r="AS4109" s="61"/>
      <c r="AT4109" s="61"/>
      <c r="AU4109" s="61"/>
      <c r="AV4109" s="61"/>
      <c r="AW4109" s="61"/>
      <c r="AX4109" s="61"/>
      <c r="AY4109" s="61"/>
      <c r="AZ4109" s="61"/>
      <c r="BA4109" s="61"/>
    </row>
    <row r="4110" spans="39:53" x14ac:dyDescent="0.2">
      <c r="AM4110" s="61"/>
      <c r="AN4110" s="61"/>
      <c r="AO4110" s="171"/>
      <c r="AP4110" s="61"/>
      <c r="AQ4110" s="61"/>
      <c r="AR4110" s="61"/>
      <c r="AS4110" s="61"/>
      <c r="AT4110" s="61"/>
      <c r="AU4110" s="61"/>
      <c r="AV4110" s="61"/>
      <c r="AW4110" s="61"/>
      <c r="AX4110" s="61"/>
      <c r="AY4110" s="61"/>
      <c r="AZ4110" s="61"/>
      <c r="BA4110" s="61"/>
    </row>
    <row r="4111" spans="39:53" x14ac:dyDescent="0.2">
      <c r="AM4111" s="61"/>
      <c r="AN4111" s="61"/>
      <c r="AO4111" s="171"/>
      <c r="AP4111" s="61"/>
      <c r="AQ4111" s="61"/>
      <c r="AR4111" s="61"/>
      <c r="AS4111" s="61"/>
      <c r="AT4111" s="61"/>
      <c r="AU4111" s="61"/>
      <c r="AV4111" s="61"/>
      <c r="AW4111" s="61"/>
      <c r="AX4111" s="61"/>
      <c r="AY4111" s="61"/>
      <c r="AZ4111" s="61"/>
      <c r="BA4111" s="61"/>
    </row>
    <row r="4112" spans="39:53" x14ac:dyDescent="0.2">
      <c r="AM4112" s="61"/>
      <c r="AN4112" s="61"/>
      <c r="AO4112" s="171"/>
      <c r="AP4112" s="61"/>
      <c r="AQ4112" s="61"/>
      <c r="AR4112" s="61"/>
      <c r="AS4112" s="61"/>
      <c r="AT4112" s="61"/>
      <c r="AU4112" s="61"/>
      <c r="AV4112" s="61"/>
      <c r="AW4112" s="61"/>
      <c r="AX4112" s="61"/>
      <c r="AY4112" s="61"/>
      <c r="AZ4112" s="61"/>
      <c r="BA4112" s="61"/>
    </row>
    <row r="4113" spans="39:53" x14ac:dyDescent="0.2">
      <c r="AM4113" s="61"/>
      <c r="AN4113" s="61"/>
      <c r="AO4113" s="171"/>
      <c r="AP4113" s="61"/>
      <c r="AQ4113" s="61"/>
      <c r="AR4113" s="61"/>
      <c r="AS4113" s="61"/>
      <c r="AT4113" s="61"/>
      <c r="AU4113" s="61"/>
      <c r="AV4113" s="61"/>
      <c r="AW4113" s="61"/>
      <c r="AX4113" s="61"/>
      <c r="AY4113" s="61"/>
      <c r="AZ4113" s="61"/>
      <c r="BA4113" s="61"/>
    </row>
    <row r="4114" spans="39:53" x14ac:dyDescent="0.2">
      <c r="AM4114" s="61"/>
      <c r="AN4114" s="61"/>
      <c r="AO4114" s="171"/>
      <c r="AP4114" s="61"/>
      <c r="AQ4114" s="61"/>
      <c r="AR4114" s="61"/>
      <c r="AS4114" s="61"/>
      <c r="AT4114" s="61"/>
      <c r="AU4114" s="61"/>
      <c r="AV4114" s="61"/>
      <c r="AW4114" s="61"/>
      <c r="AX4114" s="61"/>
      <c r="AY4114" s="61"/>
      <c r="AZ4114" s="61"/>
      <c r="BA4114" s="61"/>
    </row>
    <row r="4115" spans="39:53" x14ac:dyDescent="0.2">
      <c r="AM4115" s="61"/>
      <c r="AN4115" s="61"/>
      <c r="AO4115" s="171"/>
      <c r="AP4115" s="61"/>
      <c r="AQ4115" s="61"/>
      <c r="AR4115" s="61"/>
      <c r="AS4115" s="61"/>
      <c r="AT4115" s="61"/>
      <c r="AU4115" s="61"/>
      <c r="AV4115" s="61"/>
      <c r="AW4115" s="61"/>
      <c r="AX4115" s="61"/>
      <c r="AY4115" s="61"/>
      <c r="AZ4115" s="61"/>
      <c r="BA4115" s="61"/>
    </row>
    <row r="4116" spans="39:53" x14ac:dyDescent="0.2">
      <c r="AM4116" s="61"/>
      <c r="AN4116" s="61"/>
      <c r="AO4116" s="171"/>
      <c r="AP4116" s="61"/>
      <c r="AQ4116" s="61"/>
      <c r="AR4116" s="61"/>
      <c r="AS4116" s="61"/>
      <c r="AT4116" s="61"/>
      <c r="AU4116" s="61"/>
      <c r="AV4116" s="61"/>
      <c r="AW4116" s="61"/>
      <c r="AX4116" s="61"/>
      <c r="AY4116" s="61"/>
      <c r="AZ4116" s="61"/>
      <c r="BA4116" s="61"/>
    </row>
    <row r="4117" spans="39:53" x14ac:dyDescent="0.2">
      <c r="AM4117" s="61"/>
      <c r="AN4117" s="61"/>
      <c r="AO4117" s="171"/>
      <c r="AP4117" s="61"/>
      <c r="AQ4117" s="61"/>
      <c r="AR4117" s="61"/>
      <c r="AS4117" s="61"/>
      <c r="AT4117" s="61"/>
      <c r="AU4117" s="61"/>
      <c r="AV4117" s="61"/>
      <c r="AW4117" s="61"/>
      <c r="AX4117" s="61"/>
      <c r="AY4117" s="61"/>
      <c r="AZ4117" s="61"/>
      <c r="BA4117" s="61"/>
    </row>
    <row r="4118" spans="39:53" x14ac:dyDescent="0.2">
      <c r="AM4118" s="61"/>
      <c r="AN4118" s="61"/>
      <c r="AO4118" s="171"/>
      <c r="AP4118" s="61"/>
      <c r="AQ4118" s="61"/>
      <c r="AR4118" s="61"/>
      <c r="AS4118" s="61"/>
      <c r="AT4118" s="61"/>
      <c r="AU4118" s="61"/>
      <c r="AV4118" s="61"/>
      <c r="AW4118" s="61"/>
      <c r="AX4118" s="61"/>
      <c r="AY4118" s="61"/>
      <c r="AZ4118" s="61"/>
      <c r="BA4118" s="61"/>
    </row>
    <row r="4119" spans="39:53" x14ac:dyDescent="0.2">
      <c r="AM4119" s="61"/>
      <c r="AN4119" s="61"/>
      <c r="AO4119" s="171"/>
      <c r="AP4119" s="61"/>
      <c r="AQ4119" s="61"/>
      <c r="AR4119" s="61"/>
      <c r="AS4119" s="61"/>
      <c r="AT4119" s="61"/>
      <c r="AU4119" s="61"/>
      <c r="AV4119" s="61"/>
      <c r="AW4119" s="61"/>
      <c r="AX4119" s="61"/>
      <c r="AY4119" s="61"/>
      <c r="AZ4119" s="61"/>
      <c r="BA4119" s="61"/>
    </row>
    <row r="4120" spans="39:53" x14ac:dyDescent="0.2">
      <c r="AM4120" s="61"/>
      <c r="AN4120" s="61"/>
      <c r="AO4120" s="171"/>
      <c r="AP4120" s="61"/>
      <c r="AQ4120" s="61"/>
      <c r="AR4120" s="61"/>
      <c r="AS4120" s="61"/>
      <c r="AT4120" s="61"/>
      <c r="AU4120" s="61"/>
      <c r="AV4120" s="61"/>
      <c r="AW4120" s="61"/>
      <c r="AX4120" s="61"/>
      <c r="AY4120" s="61"/>
      <c r="AZ4120" s="61"/>
      <c r="BA4120" s="61"/>
    </row>
    <row r="4121" spans="39:53" x14ac:dyDescent="0.2">
      <c r="AM4121" s="61"/>
      <c r="AN4121" s="61"/>
      <c r="AO4121" s="171"/>
      <c r="AP4121" s="61"/>
      <c r="AQ4121" s="61"/>
      <c r="AR4121" s="61"/>
      <c r="AS4121" s="61"/>
      <c r="AT4121" s="61"/>
      <c r="AU4121" s="61"/>
      <c r="AV4121" s="61"/>
      <c r="AW4121" s="61"/>
      <c r="AX4121" s="61"/>
      <c r="AY4121" s="61"/>
      <c r="AZ4121" s="61"/>
      <c r="BA4121" s="61"/>
    </row>
    <row r="4122" spans="39:53" x14ac:dyDescent="0.2">
      <c r="AM4122" s="61"/>
      <c r="AN4122" s="61"/>
      <c r="AO4122" s="171"/>
      <c r="AP4122" s="61"/>
      <c r="AQ4122" s="61"/>
      <c r="AR4122" s="61"/>
      <c r="AS4122" s="61"/>
      <c r="AT4122" s="61"/>
      <c r="AU4122" s="61"/>
      <c r="AV4122" s="61"/>
      <c r="AW4122" s="61"/>
      <c r="AX4122" s="61"/>
      <c r="AY4122" s="61"/>
      <c r="AZ4122" s="61"/>
      <c r="BA4122" s="61"/>
    </row>
    <row r="4123" spans="39:53" x14ac:dyDescent="0.2">
      <c r="AM4123" s="61"/>
      <c r="AN4123" s="61"/>
      <c r="AO4123" s="171"/>
      <c r="AP4123" s="61"/>
      <c r="AQ4123" s="61"/>
      <c r="AR4123" s="61"/>
      <c r="AS4123" s="61"/>
      <c r="AT4123" s="61"/>
      <c r="AU4123" s="61"/>
      <c r="AV4123" s="61"/>
      <c r="AW4123" s="61"/>
      <c r="AX4123" s="61"/>
      <c r="AY4123" s="61"/>
      <c r="AZ4123" s="61"/>
      <c r="BA4123" s="61"/>
    </row>
    <row r="4124" spans="39:53" x14ac:dyDescent="0.2">
      <c r="AM4124" s="61"/>
      <c r="AN4124" s="61"/>
      <c r="AO4124" s="171"/>
      <c r="AP4124" s="61"/>
      <c r="AQ4124" s="61"/>
      <c r="AR4124" s="61"/>
      <c r="AS4124" s="61"/>
      <c r="AT4124" s="61"/>
      <c r="AU4124" s="61"/>
      <c r="AV4124" s="61"/>
      <c r="AW4124" s="61"/>
      <c r="AX4124" s="61"/>
      <c r="AY4124" s="61"/>
      <c r="AZ4124" s="61"/>
      <c r="BA4124" s="61"/>
    </row>
    <row r="4125" spans="39:53" x14ac:dyDescent="0.2">
      <c r="AM4125" s="61"/>
      <c r="AN4125" s="61"/>
      <c r="AO4125" s="171"/>
      <c r="AP4125" s="61"/>
      <c r="AQ4125" s="61"/>
      <c r="AR4125" s="61"/>
      <c r="AS4125" s="61"/>
      <c r="AT4125" s="61"/>
      <c r="AU4125" s="61"/>
      <c r="AV4125" s="61"/>
      <c r="AW4125" s="61"/>
      <c r="AX4125" s="61"/>
      <c r="AY4125" s="61"/>
      <c r="AZ4125" s="61"/>
      <c r="BA4125" s="61"/>
    </row>
    <row r="4126" spans="39:53" x14ac:dyDescent="0.2">
      <c r="AM4126" s="61"/>
      <c r="AN4126" s="61"/>
      <c r="AO4126" s="171"/>
      <c r="AP4126" s="61"/>
      <c r="AQ4126" s="61"/>
      <c r="AR4126" s="61"/>
      <c r="AS4126" s="61"/>
      <c r="AT4126" s="61"/>
      <c r="AU4126" s="61"/>
      <c r="AV4126" s="61"/>
      <c r="AW4126" s="61"/>
      <c r="AX4126" s="61"/>
      <c r="AY4126" s="61"/>
      <c r="AZ4126" s="61"/>
      <c r="BA4126" s="61"/>
    </row>
    <row r="4127" spans="39:53" x14ac:dyDescent="0.2">
      <c r="AM4127" s="61"/>
      <c r="AN4127" s="61"/>
      <c r="AO4127" s="171"/>
      <c r="AP4127" s="61"/>
      <c r="AQ4127" s="61"/>
      <c r="AR4127" s="61"/>
      <c r="AS4127" s="61"/>
      <c r="AT4127" s="61"/>
      <c r="AU4127" s="61"/>
      <c r="AV4127" s="61"/>
      <c r="AW4127" s="61"/>
      <c r="AX4127" s="61"/>
      <c r="AY4127" s="61"/>
      <c r="AZ4127" s="61"/>
      <c r="BA4127" s="61"/>
    </row>
    <row r="4128" spans="39:53" x14ac:dyDescent="0.2">
      <c r="AM4128" s="61"/>
      <c r="AN4128" s="61"/>
      <c r="AO4128" s="171"/>
      <c r="AP4128" s="61"/>
      <c r="AQ4128" s="61"/>
      <c r="AR4128" s="61"/>
      <c r="AS4128" s="61"/>
      <c r="AT4128" s="61"/>
      <c r="AU4128" s="61"/>
      <c r="AV4128" s="61"/>
      <c r="AW4128" s="61"/>
      <c r="AX4128" s="61"/>
      <c r="AY4128" s="61"/>
      <c r="AZ4128" s="61"/>
      <c r="BA4128" s="61"/>
    </row>
    <row r="4129" spans="39:53" x14ac:dyDescent="0.2">
      <c r="AM4129" s="61"/>
      <c r="AN4129" s="61"/>
      <c r="AO4129" s="171"/>
      <c r="AP4129" s="61"/>
      <c r="AQ4129" s="61"/>
      <c r="AR4129" s="61"/>
      <c r="AS4129" s="61"/>
      <c r="AT4129" s="61"/>
      <c r="AU4129" s="61"/>
      <c r="AV4129" s="61"/>
      <c r="AW4129" s="61"/>
      <c r="AX4129" s="61"/>
      <c r="AY4129" s="61"/>
      <c r="AZ4129" s="61"/>
      <c r="BA4129" s="61"/>
    </row>
    <row r="4130" spans="39:53" x14ac:dyDescent="0.2">
      <c r="AM4130" s="61"/>
      <c r="AN4130" s="61"/>
      <c r="AO4130" s="171"/>
      <c r="AP4130" s="61"/>
      <c r="AQ4130" s="61"/>
      <c r="AR4130" s="61"/>
      <c r="AS4130" s="61"/>
      <c r="AT4130" s="61"/>
      <c r="AU4130" s="61"/>
      <c r="AV4130" s="61"/>
      <c r="AW4130" s="61"/>
      <c r="AX4130" s="61"/>
      <c r="AY4130" s="61"/>
      <c r="AZ4130" s="61"/>
      <c r="BA4130" s="61"/>
    </row>
    <row r="4131" spans="39:53" x14ac:dyDescent="0.2">
      <c r="AM4131" s="61"/>
      <c r="AN4131" s="61"/>
      <c r="AO4131" s="171"/>
      <c r="AP4131" s="61"/>
      <c r="AQ4131" s="61"/>
      <c r="AR4131" s="61"/>
      <c r="AS4131" s="61"/>
      <c r="AT4131" s="61"/>
      <c r="AU4131" s="61"/>
      <c r="AV4131" s="61"/>
      <c r="AW4131" s="61"/>
      <c r="AX4131" s="61"/>
      <c r="AY4131" s="61"/>
      <c r="AZ4131" s="61"/>
      <c r="BA4131" s="61"/>
    </row>
    <row r="4132" spans="39:53" x14ac:dyDescent="0.2">
      <c r="AM4132" s="61"/>
      <c r="AN4132" s="61"/>
      <c r="AO4132" s="171"/>
      <c r="AP4132" s="61"/>
      <c r="AQ4132" s="61"/>
      <c r="AR4132" s="61"/>
      <c r="AS4132" s="61"/>
      <c r="AT4132" s="61"/>
      <c r="AU4132" s="61"/>
      <c r="AV4132" s="61"/>
      <c r="AW4132" s="61"/>
      <c r="AX4132" s="61"/>
      <c r="AY4132" s="61"/>
      <c r="AZ4132" s="61"/>
      <c r="BA4132" s="61"/>
    </row>
    <row r="4133" spans="39:53" x14ac:dyDescent="0.2">
      <c r="AM4133" s="61"/>
      <c r="AN4133" s="61"/>
      <c r="AO4133" s="171"/>
      <c r="AP4133" s="61"/>
      <c r="AQ4133" s="61"/>
      <c r="AR4133" s="61"/>
      <c r="AS4133" s="61"/>
      <c r="AT4133" s="61"/>
      <c r="AU4133" s="61"/>
      <c r="AV4133" s="61"/>
      <c r="AW4133" s="61"/>
      <c r="AX4133" s="61"/>
      <c r="AY4133" s="61"/>
      <c r="AZ4133" s="61"/>
      <c r="BA4133" s="61"/>
    </row>
    <row r="4134" spans="39:53" x14ac:dyDescent="0.2">
      <c r="AM4134" s="61"/>
      <c r="AN4134" s="61"/>
      <c r="AO4134" s="171"/>
      <c r="AP4134" s="61"/>
      <c r="AQ4134" s="61"/>
      <c r="AR4134" s="61"/>
      <c r="AS4134" s="61"/>
      <c r="AT4134" s="61"/>
      <c r="AU4134" s="61"/>
      <c r="AV4134" s="61"/>
      <c r="AW4134" s="61"/>
      <c r="AX4134" s="61"/>
      <c r="AY4134" s="61"/>
      <c r="AZ4134" s="61"/>
      <c r="BA4134" s="61"/>
    </row>
    <row r="4135" spans="39:53" x14ac:dyDescent="0.2">
      <c r="AM4135" s="61"/>
      <c r="AN4135" s="61"/>
      <c r="AO4135" s="171"/>
      <c r="AP4135" s="61"/>
      <c r="AQ4135" s="61"/>
      <c r="AR4135" s="61"/>
      <c r="AS4135" s="61"/>
      <c r="AT4135" s="61"/>
      <c r="AU4135" s="61"/>
      <c r="AV4135" s="61"/>
      <c r="AW4135" s="61"/>
      <c r="AX4135" s="61"/>
      <c r="AY4135" s="61"/>
      <c r="AZ4135" s="61"/>
      <c r="BA4135" s="61"/>
    </row>
    <row r="4136" spans="39:53" x14ac:dyDescent="0.2">
      <c r="AM4136" s="61"/>
      <c r="AN4136" s="61"/>
      <c r="AO4136" s="171"/>
      <c r="AP4136" s="61"/>
      <c r="AQ4136" s="61"/>
      <c r="AR4136" s="61"/>
      <c r="AS4136" s="61"/>
      <c r="AT4136" s="61"/>
      <c r="AU4136" s="61"/>
      <c r="AV4136" s="61"/>
      <c r="AW4136" s="61"/>
      <c r="AX4136" s="61"/>
      <c r="AY4136" s="61"/>
      <c r="AZ4136" s="61"/>
      <c r="BA4136" s="61"/>
    </row>
    <row r="4137" spans="39:53" x14ac:dyDescent="0.2">
      <c r="AM4137" s="61"/>
      <c r="AN4137" s="61"/>
      <c r="AO4137" s="171"/>
      <c r="AP4137" s="61"/>
      <c r="AQ4137" s="61"/>
      <c r="AR4137" s="61"/>
      <c r="AS4137" s="61"/>
      <c r="AT4137" s="61"/>
      <c r="AU4137" s="61"/>
      <c r="AV4137" s="61"/>
      <c r="AW4137" s="61"/>
      <c r="AX4137" s="61"/>
      <c r="AY4137" s="61"/>
      <c r="AZ4137" s="61"/>
      <c r="BA4137" s="61"/>
    </row>
    <row r="4138" spans="39:53" x14ac:dyDescent="0.2">
      <c r="AM4138" s="61"/>
      <c r="AN4138" s="61"/>
      <c r="AO4138" s="171"/>
      <c r="AP4138" s="61"/>
      <c r="AQ4138" s="61"/>
      <c r="AR4138" s="61"/>
      <c r="AS4138" s="61"/>
      <c r="AT4138" s="61"/>
      <c r="AU4138" s="61"/>
      <c r="AV4138" s="61"/>
      <c r="AW4138" s="61"/>
      <c r="AX4138" s="61"/>
      <c r="AY4138" s="61"/>
      <c r="AZ4138" s="61"/>
      <c r="BA4138" s="61"/>
    </row>
    <row r="4139" spans="39:53" x14ac:dyDescent="0.2">
      <c r="AM4139" s="61"/>
      <c r="AN4139" s="61"/>
      <c r="AO4139" s="171"/>
      <c r="AP4139" s="61"/>
      <c r="AQ4139" s="61"/>
      <c r="AR4139" s="61"/>
      <c r="AS4139" s="61"/>
      <c r="AT4139" s="61"/>
      <c r="AU4139" s="61"/>
      <c r="AV4139" s="61"/>
      <c r="AW4139" s="61"/>
      <c r="AX4139" s="61"/>
      <c r="AY4139" s="61"/>
      <c r="AZ4139" s="61"/>
      <c r="BA4139" s="61"/>
    </row>
    <row r="4140" spans="39:53" x14ac:dyDescent="0.2">
      <c r="AM4140" s="61"/>
      <c r="AN4140" s="61"/>
      <c r="AO4140" s="171"/>
      <c r="AP4140" s="61"/>
      <c r="AQ4140" s="61"/>
      <c r="AR4140" s="61"/>
      <c r="AS4140" s="61"/>
      <c r="AT4140" s="61"/>
      <c r="AU4140" s="61"/>
      <c r="AV4140" s="61"/>
      <c r="AW4140" s="61"/>
      <c r="AX4140" s="61"/>
      <c r="AY4140" s="61"/>
      <c r="AZ4140" s="61"/>
      <c r="BA4140" s="61"/>
    </row>
    <row r="4141" spans="39:53" x14ac:dyDescent="0.2">
      <c r="AM4141" s="61"/>
      <c r="AN4141" s="61"/>
      <c r="AO4141" s="171"/>
      <c r="AP4141" s="61"/>
      <c r="AQ4141" s="61"/>
      <c r="AR4141" s="61"/>
      <c r="AS4141" s="61"/>
      <c r="AT4141" s="61"/>
      <c r="AU4141" s="61"/>
      <c r="AV4141" s="61"/>
      <c r="AW4141" s="61"/>
      <c r="AX4141" s="61"/>
      <c r="AY4141" s="61"/>
      <c r="AZ4141" s="61"/>
      <c r="BA4141" s="61"/>
    </row>
    <row r="4142" spans="39:53" x14ac:dyDescent="0.2">
      <c r="AM4142" s="61"/>
      <c r="AN4142" s="61"/>
      <c r="AO4142" s="171"/>
      <c r="AP4142" s="61"/>
      <c r="AQ4142" s="61"/>
      <c r="AR4142" s="61"/>
      <c r="AS4142" s="61"/>
      <c r="AT4142" s="61"/>
      <c r="AU4142" s="61"/>
      <c r="AV4142" s="61"/>
      <c r="AW4142" s="61"/>
      <c r="AX4142" s="61"/>
      <c r="AY4142" s="61"/>
      <c r="AZ4142" s="61"/>
      <c r="BA4142" s="61"/>
    </row>
    <row r="4143" spans="39:53" x14ac:dyDescent="0.2">
      <c r="AM4143" s="61"/>
      <c r="AN4143" s="61"/>
      <c r="AO4143" s="171"/>
      <c r="AP4143" s="61"/>
      <c r="AQ4143" s="61"/>
      <c r="AR4143" s="61"/>
      <c r="AS4143" s="61"/>
      <c r="AT4143" s="61"/>
      <c r="AU4143" s="61"/>
      <c r="AV4143" s="61"/>
      <c r="AW4143" s="61"/>
      <c r="AX4143" s="61"/>
      <c r="AY4143" s="61"/>
      <c r="AZ4143" s="61"/>
      <c r="BA4143" s="61"/>
    </row>
    <row r="4144" spans="39:53" x14ac:dyDescent="0.2">
      <c r="AM4144" s="61"/>
      <c r="AN4144" s="61"/>
      <c r="AO4144" s="171"/>
      <c r="AP4144" s="61"/>
      <c r="AQ4144" s="61"/>
      <c r="AR4144" s="61"/>
      <c r="AS4144" s="61"/>
      <c r="AT4144" s="61"/>
      <c r="AU4144" s="61"/>
      <c r="AV4144" s="61"/>
      <c r="AW4144" s="61"/>
      <c r="AX4144" s="61"/>
      <c r="AY4144" s="61"/>
      <c r="AZ4144" s="61"/>
      <c r="BA4144" s="61"/>
    </row>
    <row r="4145" spans="39:53" x14ac:dyDescent="0.2">
      <c r="AM4145" s="61"/>
      <c r="AN4145" s="61"/>
      <c r="AO4145" s="171"/>
      <c r="AP4145" s="61"/>
      <c r="AQ4145" s="61"/>
      <c r="AR4145" s="61"/>
      <c r="AS4145" s="61"/>
      <c r="AT4145" s="61"/>
      <c r="AU4145" s="61"/>
      <c r="AV4145" s="61"/>
      <c r="AW4145" s="61"/>
      <c r="AX4145" s="61"/>
      <c r="AY4145" s="61"/>
      <c r="AZ4145" s="61"/>
      <c r="BA4145" s="61"/>
    </row>
    <row r="4146" spans="39:53" x14ac:dyDescent="0.2">
      <c r="AM4146" s="61"/>
      <c r="AN4146" s="61"/>
      <c r="AO4146" s="171"/>
      <c r="AP4146" s="61"/>
      <c r="AQ4146" s="61"/>
      <c r="AR4146" s="61"/>
      <c r="AS4146" s="61"/>
      <c r="AT4146" s="61"/>
      <c r="AU4146" s="61"/>
      <c r="AV4146" s="61"/>
      <c r="AW4146" s="61"/>
      <c r="AX4146" s="61"/>
      <c r="AY4146" s="61"/>
      <c r="AZ4146" s="61"/>
      <c r="BA4146" s="61"/>
    </row>
    <row r="4147" spans="39:53" x14ac:dyDescent="0.2">
      <c r="AM4147" s="61"/>
      <c r="AN4147" s="61"/>
      <c r="AO4147" s="171"/>
      <c r="AP4147" s="61"/>
      <c r="AQ4147" s="61"/>
      <c r="AR4147" s="61"/>
      <c r="AS4147" s="61"/>
      <c r="AT4147" s="61"/>
      <c r="AU4147" s="61"/>
      <c r="AV4147" s="61"/>
      <c r="AW4147" s="61"/>
      <c r="AX4147" s="61"/>
      <c r="AY4147" s="61"/>
      <c r="AZ4147" s="61"/>
      <c r="BA4147" s="61"/>
    </row>
    <row r="4148" spans="39:53" x14ac:dyDescent="0.2">
      <c r="AM4148" s="61"/>
      <c r="AN4148" s="61"/>
      <c r="AO4148" s="171"/>
      <c r="AP4148" s="61"/>
      <c r="AQ4148" s="61"/>
      <c r="AR4148" s="61"/>
      <c r="AS4148" s="61"/>
      <c r="AT4148" s="61"/>
      <c r="AU4148" s="61"/>
      <c r="AV4148" s="61"/>
      <c r="AW4148" s="61"/>
      <c r="AX4148" s="61"/>
      <c r="AY4148" s="61"/>
      <c r="AZ4148" s="61"/>
      <c r="BA4148" s="61"/>
    </row>
    <row r="4149" spans="39:53" x14ac:dyDescent="0.2">
      <c r="AM4149" s="61"/>
      <c r="AN4149" s="61"/>
      <c r="AO4149" s="171"/>
      <c r="AP4149" s="61"/>
      <c r="AQ4149" s="61"/>
      <c r="AR4149" s="61"/>
      <c r="AS4149" s="61"/>
      <c r="AT4149" s="61"/>
      <c r="AU4149" s="61"/>
      <c r="AV4149" s="61"/>
      <c r="AW4149" s="61"/>
      <c r="AX4149" s="61"/>
      <c r="AY4149" s="61"/>
      <c r="AZ4149" s="61"/>
      <c r="BA4149" s="61"/>
    </row>
    <row r="4150" spans="39:53" x14ac:dyDescent="0.2">
      <c r="AM4150" s="61"/>
      <c r="AN4150" s="61"/>
      <c r="AO4150" s="171"/>
      <c r="AP4150" s="61"/>
      <c r="AQ4150" s="61"/>
      <c r="AR4150" s="61"/>
      <c r="AS4150" s="61"/>
      <c r="AT4150" s="61"/>
      <c r="AU4150" s="61"/>
      <c r="AV4150" s="61"/>
      <c r="AW4150" s="61"/>
      <c r="AX4150" s="61"/>
      <c r="AY4150" s="61"/>
      <c r="AZ4150" s="61"/>
      <c r="BA4150" s="61"/>
    </row>
    <row r="4151" spans="39:53" x14ac:dyDescent="0.2">
      <c r="AM4151" s="61"/>
      <c r="AN4151" s="61"/>
      <c r="AO4151" s="171"/>
      <c r="AP4151" s="61"/>
      <c r="AQ4151" s="61"/>
      <c r="AR4151" s="61"/>
      <c r="AS4151" s="61"/>
      <c r="AT4151" s="61"/>
      <c r="AU4151" s="61"/>
      <c r="AV4151" s="61"/>
      <c r="AW4151" s="61"/>
      <c r="AX4151" s="61"/>
      <c r="AY4151" s="61"/>
      <c r="AZ4151" s="61"/>
      <c r="BA4151" s="61"/>
    </row>
    <row r="4152" spans="39:53" x14ac:dyDescent="0.2">
      <c r="AM4152" s="61"/>
      <c r="AN4152" s="61"/>
      <c r="AO4152" s="171"/>
      <c r="AP4152" s="61"/>
      <c r="AQ4152" s="61"/>
      <c r="AR4152" s="61"/>
      <c r="AS4152" s="61"/>
      <c r="AT4152" s="61"/>
      <c r="AU4152" s="61"/>
      <c r="AV4152" s="61"/>
      <c r="AW4152" s="61"/>
      <c r="AX4152" s="61"/>
      <c r="AY4152" s="61"/>
      <c r="AZ4152" s="61"/>
      <c r="BA4152" s="61"/>
    </row>
    <row r="4153" spans="39:53" x14ac:dyDescent="0.2">
      <c r="AM4153" s="61"/>
      <c r="AN4153" s="61"/>
      <c r="AO4153" s="171"/>
      <c r="AP4153" s="61"/>
      <c r="AQ4153" s="61"/>
      <c r="AR4153" s="61"/>
      <c r="AS4153" s="61"/>
      <c r="AT4153" s="61"/>
      <c r="AU4153" s="61"/>
      <c r="AV4153" s="61"/>
      <c r="AW4153" s="61"/>
      <c r="AX4153" s="61"/>
      <c r="AY4153" s="61"/>
      <c r="AZ4153" s="61"/>
      <c r="BA4153" s="61"/>
    </row>
    <row r="4154" spans="39:53" x14ac:dyDescent="0.2">
      <c r="AM4154" s="61"/>
      <c r="AN4154" s="61"/>
      <c r="AO4154" s="171"/>
      <c r="AP4154" s="61"/>
      <c r="AQ4154" s="61"/>
      <c r="AR4154" s="61"/>
      <c r="AS4154" s="61"/>
      <c r="AT4154" s="61"/>
      <c r="AU4154" s="61"/>
      <c r="AV4154" s="61"/>
      <c r="AW4154" s="61"/>
      <c r="AX4154" s="61"/>
      <c r="AY4154" s="61"/>
      <c r="AZ4154" s="61"/>
      <c r="BA4154" s="61"/>
    </row>
    <row r="4155" spans="39:53" x14ac:dyDescent="0.2">
      <c r="AM4155" s="61"/>
      <c r="AN4155" s="61"/>
      <c r="AO4155" s="171"/>
      <c r="AP4155" s="61"/>
      <c r="AQ4155" s="61"/>
      <c r="AR4155" s="61"/>
      <c r="AS4155" s="61"/>
      <c r="AT4155" s="61"/>
      <c r="AU4155" s="61"/>
      <c r="AV4155" s="61"/>
      <c r="AW4155" s="61"/>
      <c r="AX4155" s="61"/>
      <c r="AY4155" s="61"/>
      <c r="AZ4155" s="61"/>
      <c r="BA4155" s="61"/>
    </row>
    <row r="4156" spans="39:53" x14ac:dyDescent="0.2">
      <c r="AM4156" s="61"/>
      <c r="AN4156" s="61"/>
      <c r="AO4156" s="171"/>
      <c r="AP4156" s="61"/>
      <c r="AQ4156" s="61"/>
      <c r="AR4156" s="61"/>
      <c r="AS4156" s="61"/>
      <c r="AT4156" s="61"/>
      <c r="AU4156" s="61"/>
      <c r="AV4156" s="61"/>
      <c r="AW4156" s="61"/>
      <c r="AX4156" s="61"/>
      <c r="AY4156" s="61"/>
      <c r="AZ4156" s="61"/>
      <c r="BA4156" s="61"/>
    </row>
    <row r="4157" spans="39:53" x14ac:dyDescent="0.2">
      <c r="AM4157" s="61"/>
      <c r="AN4157" s="61"/>
      <c r="AO4157" s="171"/>
      <c r="AP4157" s="61"/>
      <c r="AQ4157" s="61"/>
      <c r="AR4157" s="61"/>
      <c r="AS4157" s="61"/>
      <c r="AT4157" s="61"/>
      <c r="AU4157" s="61"/>
      <c r="AV4157" s="61"/>
      <c r="AW4157" s="61"/>
      <c r="AX4157" s="61"/>
      <c r="AY4157" s="61"/>
      <c r="AZ4157" s="61"/>
      <c r="BA4157" s="61"/>
    </row>
    <row r="4158" spans="39:53" x14ac:dyDescent="0.2">
      <c r="AM4158" s="61"/>
      <c r="AN4158" s="61"/>
      <c r="AO4158" s="171"/>
      <c r="AP4158" s="61"/>
      <c r="AQ4158" s="61"/>
      <c r="AR4158" s="61"/>
      <c r="AS4158" s="61"/>
      <c r="AT4158" s="61"/>
      <c r="AU4158" s="61"/>
      <c r="AV4158" s="61"/>
      <c r="AW4158" s="61"/>
      <c r="AX4158" s="61"/>
      <c r="AY4158" s="61"/>
      <c r="AZ4158" s="61"/>
      <c r="BA4158" s="61"/>
    </row>
    <row r="4159" spans="39:53" x14ac:dyDescent="0.2">
      <c r="AM4159" s="61"/>
      <c r="AN4159" s="61"/>
      <c r="AO4159" s="171"/>
      <c r="AP4159" s="61"/>
      <c r="AQ4159" s="61"/>
      <c r="AR4159" s="61"/>
      <c r="AS4159" s="61"/>
      <c r="AT4159" s="61"/>
      <c r="AU4159" s="61"/>
      <c r="AV4159" s="61"/>
      <c r="AW4159" s="61"/>
      <c r="AX4159" s="61"/>
      <c r="AY4159" s="61"/>
      <c r="AZ4159" s="61"/>
      <c r="BA4159" s="61"/>
    </row>
    <row r="4160" spans="39:53" x14ac:dyDescent="0.2">
      <c r="AM4160" s="61"/>
      <c r="AN4160" s="61"/>
      <c r="AO4160" s="171"/>
      <c r="AP4160" s="61"/>
      <c r="AQ4160" s="61"/>
      <c r="AR4160" s="61"/>
      <c r="AS4160" s="61"/>
      <c r="AT4160" s="61"/>
      <c r="AU4160" s="61"/>
      <c r="AV4160" s="61"/>
      <c r="AW4160" s="61"/>
      <c r="AX4160" s="61"/>
      <c r="AY4160" s="61"/>
      <c r="AZ4160" s="61"/>
      <c r="BA4160" s="61"/>
    </row>
    <row r="4161" spans="39:53" x14ac:dyDescent="0.2">
      <c r="AM4161" s="61"/>
      <c r="AN4161" s="61"/>
      <c r="AO4161" s="171"/>
      <c r="AP4161" s="61"/>
      <c r="AQ4161" s="61"/>
      <c r="AR4161" s="61"/>
      <c r="AS4161" s="61"/>
      <c r="AT4161" s="61"/>
      <c r="AU4161" s="61"/>
      <c r="AV4161" s="61"/>
      <c r="AW4161" s="61"/>
      <c r="AX4161" s="61"/>
      <c r="AY4161" s="61"/>
      <c r="AZ4161" s="61"/>
      <c r="BA4161" s="61"/>
    </row>
    <row r="4162" spans="39:53" x14ac:dyDescent="0.2">
      <c r="AM4162" s="61"/>
      <c r="AN4162" s="61"/>
      <c r="AO4162" s="171"/>
      <c r="AP4162" s="61"/>
      <c r="AQ4162" s="61"/>
      <c r="AR4162" s="61"/>
      <c r="AS4162" s="61"/>
      <c r="AT4162" s="61"/>
      <c r="AU4162" s="61"/>
      <c r="AV4162" s="61"/>
      <c r="AW4162" s="61"/>
      <c r="AX4162" s="61"/>
      <c r="AY4162" s="61"/>
      <c r="AZ4162" s="61"/>
      <c r="BA4162" s="61"/>
    </row>
    <row r="4163" spans="39:53" x14ac:dyDescent="0.2">
      <c r="AM4163" s="61"/>
      <c r="AN4163" s="61"/>
      <c r="AO4163" s="171"/>
      <c r="AP4163" s="61"/>
      <c r="AQ4163" s="61"/>
      <c r="AR4163" s="61"/>
      <c r="AS4163" s="61"/>
      <c r="AT4163" s="61"/>
      <c r="AU4163" s="61"/>
      <c r="AV4163" s="61"/>
      <c r="AW4163" s="61"/>
      <c r="AX4163" s="61"/>
      <c r="AY4163" s="61"/>
      <c r="AZ4163" s="61"/>
      <c r="BA4163" s="61"/>
    </row>
    <row r="4164" spans="39:53" x14ac:dyDescent="0.2">
      <c r="AM4164" s="61"/>
      <c r="AN4164" s="61"/>
      <c r="AO4164" s="171"/>
      <c r="AP4164" s="61"/>
      <c r="AQ4164" s="61"/>
      <c r="AR4164" s="61"/>
      <c r="AS4164" s="61"/>
      <c r="AT4164" s="61"/>
      <c r="AU4164" s="61"/>
      <c r="AV4164" s="61"/>
      <c r="AW4164" s="61"/>
      <c r="AX4164" s="61"/>
      <c r="AY4164" s="61"/>
      <c r="AZ4164" s="61"/>
      <c r="BA4164" s="61"/>
    </row>
    <row r="4165" spans="39:53" x14ac:dyDescent="0.2">
      <c r="AM4165" s="61"/>
      <c r="AN4165" s="61"/>
      <c r="AO4165" s="171"/>
      <c r="AP4165" s="61"/>
      <c r="AQ4165" s="61"/>
      <c r="AR4165" s="61"/>
      <c r="AS4165" s="61"/>
      <c r="AT4165" s="61"/>
      <c r="AU4165" s="61"/>
      <c r="AV4165" s="61"/>
      <c r="AW4165" s="61"/>
      <c r="AX4165" s="61"/>
      <c r="AY4165" s="61"/>
      <c r="AZ4165" s="61"/>
      <c r="BA4165" s="61"/>
    </row>
    <row r="4166" spans="39:53" x14ac:dyDescent="0.2">
      <c r="AM4166" s="61"/>
      <c r="AN4166" s="61"/>
      <c r="AO4166" s="171"/>
      <c r="AP4166" s="61"/>
      <c r="AQ4166" s="61"/>
      <c r="AR4166" s="61"/>
      <c r="AS4166" s="61"/>
      <c r="AT4166" s="61"/>
      <c r="AU4166" s="61"/>
      <c r="AV4166" s="61"/>
      <c r="AW4166" s="61"/>
      <c r="AX4166" s="61"/>
      <c r="AY4166" s="61"/>
      <c r="AZ4166" s="61"/>
      <c r="BA4166" s="61"/>
    </row>
    <row r="4167" spans="39:53" x14ac:dyDescent="0.2">
      <c r="AM4167" s="61"/>
      <c r="AN4167" s="61"/>
      <c r="AO4167" s="171"/>
      <c r="AP4167" s="61"/>
      <c r="AQ4167" s="61"/>
      <c r="AR4167" s="61"/>
      <c r="AS4167" s="61"/>
      <c r="AT4167" s="61"/>
      <c r="AU4167" s="61"/>
      <c r="AV4167" s="61"/>
      <c r="AW4167" s="61"/>
      <c r="AX4167" s="61"/>
      <c r="AY4167" s="61"/>
      <c r="AZ4167" s="61"/>
      <c r="BA4167" s="61"/>
    </row>
    <row r="4168" spans="39:53" x14ac:dyDescent="0.2">
      <c r="AM4168" s="61"/>
      <c r="AN4168" s="61"/>
      <c r="AO4168" s="171"/>
      <c r="AP4168" s="61"/>
      <c r="AQ4168" s="61"/>
      <c r="AR4168" s="61"/>
      <c r="AS4168" s="61"/>
      <c r="AT4168" s="61"/>
      <c r="AU4168" s="61"/>
      <c r="AV4168" s="61"/>
      <c r="AW4168" s="61"/>
      <c r="AX4168" s="61"/>
      <c r="AY4168" s="61"/>
      <c r="AZ4168" s="61"/>
      <c r="BA4168" s="61"/>
    </row>
    <row r="4169" spans="39:53" x14ac:dyDescent="0.2">
      <c r="AM4169" s="61"/>
      <c r="AN4169" s="61"/>
      <c r="AO4169" s="171"/>
      <c r="AP4169" s="61"/>
      <c r="AQ4169" s="61"/>
      <c r="AR4169" s="61"/>
      <c r="AS4169" s="61"/>
      <c r="AT4169" s="61"/>
      <c r="AU4169" s="61"/>
      <c r="AV4169" s="61"/>
      <c r="AW4169" s="61"/>
      <c r="AX4169" s="61"/>
      <c r="AY4169" s="61"/>
      <c r="AZ4169" s="61"/>
      <c r="BA4169" s="61"/>
    </row>
    <row r="4170" spans="39:53" x14ac:dyDescent="0.2">
      <c r="AM4170" s="61"/>
      <c r="AN4170" s="61"/>
      <c r="AO4170" s="171"/>
      <c r="AP4170" s="61"/>
      <c r="AQ4170" s="61"/>
      <c r="AR4170" s="61"/>
      <c r="AS4170" s="61"/>
      <c r="AT4170" s="61"/>
      <c r="AU4170" s="61"/>
      <c r="AV4170" s="61"/>
      <c r="AW4170" s="61"/>
      <c r="AX4170" s="61"/>
      <c r="AY4170" s="61"/>
      <c r="AZ4170" s="61"/>
      <c r="BA4170" s="61"/>
    </row>
    <row r="4171" spans="39:53" x14ac:dyDescent="0.2">
      <c r="AM4171" s="61"/>
      <c r="AN4171" s="61"/>
      <c r="AO4171" s="171"/>
      <c r="AP4171" s="61"/>
      <c r="AQ4171" s="61"/>
      <c r="AR4171" s="61"/>
      <c r="AS4171" s="61"/>
      <c r="AT4171" s="61"/>
      <c r="AU4171" s="61"/>
      <c r="AV4171" s="61"/>
      <c r="AW4171" s="61"/>
      <c r="AX4171" s="61"/>
      <c r="AY4171" s="61"/>
      <c r="AZ4171" s="61"/>
      <c r="BA4171" s="61"/>
    </row>
    <row r="4172" spans="39:53" x14ac:dyDescent="0.2">
      <c r="AM4172" s="61"/>
      <c r="AN4172" s="61"/>
      <c r="AO4172" s="171"/>
      <c r="AP4172" s="61"/>
      <c r="AQ4172" s="61"/>
      <c r="AR4172" s="61"/>
      <c r="AS4172" s="61"/>
      <c r="AT4172" s="61"/>
      <c r="AU4172" s="61"/>
      <c r="AV4172" s="61"/>
      <c r="AW4172" s="61"/>
      <c r="AX4172" s="61"/>
      <c r="AY4172" s="61"/>
      <c r="AZ4172" s="61"/>
      <c r="BA4172" s="61"/>
    </row>
    <row r="4173" spans="39:53" x14ac:dyDescent="0.2">
      <c r="AM4173" s="61"/>
      <c r="AN4173" s="61"/>
      <c r="AO4173" s="171"/>
      <c r="AP4173" s="61"/>
      <c r="AQ4173" s="61"/>
      <c r="AR4173" s="61"/>
      <c r="AS4173" s="61"/>
      <c r="AT4173" s="61"/>
      <c r="AU4173" s="61"/>
      <c r="AV4173" s="61"/>
      <c r="AW4173" s="61"/>
      <c r="AX4173" s="61"/>
      <c r="AY4173" s="61"/>
      <c r="AZ4173" s="61"/>
      <c r="BA4173" s="61"/>
    </row>
    <row r="4174" spans="39:53" x14ac:dyDescent="0.2">
      <c r="AM4174" s="61"/>
      <c r="AN4174" s="61"/>
      <c r="AO4174" s="171"/>
      <c r="AP4174" s="61"/>
      <c r="AQ4174" s="61"/>
      <c r="AR4174" s="61"/>
      <c r="AS4174" s="61"/>
      <c r="AT4174" s="61"/>
      <c r="AU4174" s="61"/>
      <c r="AV4174" s="61"/>
      <c r="AW4174" s="61"/>
      <c r="AX4174" s="61"/>
      <c r="AY4174" s="61"/>
      <c r="AZ4174" s="61"/>
      <c r="BA4174" s="61"/>
    </row>
    <row r="4175" spans="39:53" x14ac:dyDescent="0.2">
      <c r="AM4175" s="61"/>
      <c r="AN4175" s="61"/>
      <c r="AO4175" s="171"/>
      <c r="AP4175" s="61"/>
      <c r="AQ4175" s="61"/>
      <c r="AR4175" s="61"/>
      <c r="AS4175" s="61"/>
      <c r="AT4175" s="61"/>
      <c r="AU4175" s="61"/>
      <c r="AV4175" s="61"/>
      <c r="AW4175" s="61"/>
      <c r="AX4175" s="61"/>
      <c r="AY4175" s="61"/>
      <c r="AZ4175" s="61"/>
      <c r="BA4175" s="61"/>
    </row>
    <row r="4176" spans="39:53" x14ac:dyDescent="0.2">
      <c r="AM4176" s="61"/>
      <c r="AN4176" s="61"/>
      <c r="AO4176" s="171"/>
      <c r="AP4176" s="61"/>
      <c r="AQ4176" s="61"/>
      <c r="AR4176" s="61"/>
      <c r="AS4176" s="61"/>
      <c r="AT4176" s="61"/>
      <c r="AU4176" s="61"/>
      <c r="AV4176" s="61"/>
      <c r="AW4176" s="61"/>
      <c r="AX4176" s="61"/>
      <c r="AY4176" s="61"/>
      <c r="AZ4176" s="61"/>
      <c r="BA4176" s="61"/>
    </row>
    <row r="4177" spans="39:53" x14ac:dyDescent="0.2">
      <c r="AM4177" s="61"/>
      <c r="AN4177" s="61"/>
      <c r="AO4177" s="171"/>
      <c r="AP4177" s="61"/>
      <c r="AQ4177" s="61"/>
      <c r="AR4177" s="61"/>
      <c r="AS4177" s="61"/>
      <c r="AT4177" s="61"/>
      <c r="AU4177" s="61"/>
      <c r="AV4177" s="61"/>
      <c r="AW4177" s="61"/>
      <c r="AX4177" s="61"/>
      <c r="AY4177" s="61"/>
      <c r="AZ4177" s="61"/>
      <c r="BA4177" s="61"/>
    </row>
    <row r="4178" spans="39:53" x14ac:dyDescent="0.2">
      <c r="AM4178" s="61"/>
      <c r="AN4178" s="61"/>
      <c r="AO4178" s="171"/>
      <c r="AP4178" s="61"/>
      <c r="AQ4178" s="61"/>
      <c r="AR4178" s="61"/>
      <c r="AS4178" s="61"/>
      <c r="AT4178" s="61"/>
      <c r="AU4178" s="61"/>
      <c r="AV4178" s="61"/>
      <c r="AW4178" s="61"/>
      <c r="AX4178" s="61"/>
      <c r="AY4178" s="61"/>
      <c r="AZ4178" s="61"/>
      <c r="BA4178" s="61"/>
    </row>
    <row r="4179" spans="39:53" x14ac:dyDescent="0.2">
      <c r="AM4179" s="61"/>
      <c r="AN4179" s="61"/>
      <c r="AO4179" s="171"/>
      <c r="AP4179" s="61"/>
      <c r="AQ4179" s="61"/>
      <c r="AR4179" s="61"/>
      <c r="AS4179" s="61"/>
      <c r="AT4179" s="61"/>
      <c r="AU4179" s="61"/>
      <c r="AV4179" s="61"/>
      <c r="AW4179" s="61"/>
      <c r="AX4179" s="61"/>
      <c r="AY4179" s="61"/>
      <c r="AZ4179" s="61"/>
      <c r="BA4179" s="61"/>
    </row>
    <row r="4180" spans="39:53" x14ac:dyDescent="0.2">
      <c r="AM4180" s="61"/>
      <c r="AN4180" s="61"/>
      <c r="AO4180" s="171"/>
      <c r="AP4180" s="61"/>
      <c r="AQ4180" s="61"/>
      <c r="AR4180" s="61"/>
      <c r="AS4180" s="61"/>
      <c r="AT4180" s="61"/>
      <c r="AU4180" s="61"/>
      <c r="AV4180" s="61"/>
      <c r="AW4180" s="61"/>
      <c r="AX4180" s="61"/>
      <c r="AY4180" s="61"/>
      <c r="AZ4180" s="61"/>
      <c r="BA4180" s="61"/>
    </row>
    <row r="4181" spans="39:53" x14ac:dyDescent="0.2">
      <c r="AM4181" s="61"/>
      <c r="AN4181" s="61"/>
      <c r="AO4181" s="171"/>
      <c r="AP4181" s="61"/>
      <c r="AQ4181" s="61"/>
      <c r="AR4181" s="61"/>
      <c r="AS4181" s="61"/>
      <c r="AT4181" s="61"/>
      <c r="AU4181" s="61"/>
      <c r="AV4181" s="61"/>
      <c r="AW4181" s="61"/>
      <c r="AX4181" s="61"/>
      <c r="AY4181" s="61"/>
      <c r="AZ4181" s="61"/>
      <c r="BA4181" s="61"/>
    </row>
    <row r="4182" spans="39:53" x14ac:dyDescent="0.2">
      <c r="AM4182" s="61"/>
      <c r="AN4182" s="61"/>
      <c r="AO4182" s="171"/>
      <c r="AP4182" s="61"/>
      <c r="AQ4182" s="61"/>
      <c r="AR4182" s="61"/>
      <c r="AS4182" s="61"/>
      <c r="AT4182" s="61"/>
      <c r="AU4182" s="61"/>
      <c r="AV4182" s="61"/>
      <c r="AW4182" s="61"/>
      <c r="AX4182" s="61"/>
      <c r="AY4182" s="61"/>
      <c r="AZ4182" s="61"/>
      <c r="BA4182" s="61"/>
    </row>
    <row r="4183" spans="39:53" x14ac:dyDescent="0.2">
      <c r="AM4183" s="61"/>
      <c r="AN4183" s="61"/>
      <c r="AO4183" s="171"/>
      <c r="AP4183" s="61"/>
      <c r="AQ4183" s="61"/>
      <c r="AR4183" s="61"/>
      <c r="AS4183" s="61"/>
      <c r="AT4183" s="61"/>
      <c r="AU4183" s="61"/>
      <c r="AV4183" s="61"/>
      <c r="AW4183" s="61"/>
      <c r="AX4183" s="61"/>
      <c r="AY4183" s="61"/>
      <c r="AZ4183" s="61"/>
      <c r="BA4183" s="61"/>
    </row>
    <row r="4184" spans="39:53" x14ac:dyDescent="0.2">
      <c r="AM4184" s="61"/>
      <c r="AN4184" s="61"/>
      <c r="AO4184" s="171"/>
      <c r="AP4184" s="61"/>
      <c r="AQ4184" s="61"/>
      <c r="AR4184" s="61"/>
      <c r="AS4184" s="61"/>
      <c r="AT4184" s="61"/>
      <c r="AU4184" s="61"/>
      <c r="AV4184" s="61"/>
      <c r="AW4184" s="61"/>
      <c r="AX4184" s="61"/>
      <c r="AY4184" s="61"/>
      <c r="AZ4184" s="61"/>
      <c r="BA4184" s="61"/>
    </row>
    <row r="4185" spans="39:53" x14ac:dyDescent="0.2">
      <c r="AM4185" s="61"/>
      <c r="AN4185" s="61"/>
      <c r="AO4185" s="171"/>
      <c r="AP4185" s="61"/>
      <c r="AQ4185" s="61"/>
      <c r="AR4185" s="61"/>
      <c r="AS4185" s="61"/>
      <c r="AT4185" s="61"/>
      <c r="AU4185" s="61"/>
      <c r="AV4185" s="61"/>
      <c r="AW4185" s="61"/>
      <c r="AX4185" s="61"/>
      <c r="AY4185" s="61"/>
      <c r="AZ4185" s="61"/>
      <c r="BA4185" s="61"/>
    </row>
    <row r="4186" spans="39:53" x14ac:dyDescent="0.2">
      <c r="AM4186" s="61"/>
      <c r="AN4186" s="61"/>
      <c r="AO4186" s="171"/>
      <c r="AP4186" s="61"/>
      <c r="AQ4186" s="61"/>
      <c r="AR4186" s="61"/>
      <c r="AS4186" s="61"/>
      <c r="AT4186" s="61"/>
      <c r="AU4186" s="61"/>
      <c r="AV4186" s="61"/>
      <c r="AW4186" s="61"/>
      <c r="AX4186" s="61"/>
      <c r="AY4186" s="61"/>
      <c r="AZ4186" s="61"/>
      <c r="BA4186" s="61"/>
    </row>
    <row r="4187" spans="39:53" x14ac:dyDescent="0.2">
      <c r="AM4187" s="61"/>
      <c r="AN4187" s="61"/>
      <c r="AO4187" s="171"/>
      <c r="AP4187" s="61"/>
      <c r="AQ4187" s="61"/>
      <c r="AR4187" s="61"/>
      <c r="AS4187" s="61"/>
      <c r="AT4187" s="61"/>
      <c r="AU4187" s="61"/>
      <c r="AV4187" s="61"/>
      <c r="AW4187" s="61"/>
      <c r="AX4187" s="61"/>
      <c r="AY4187" s="61"/>
      <c r="AZ4187" s="61"/>
      <c r="BA4187" s="61"/>
    </row>
    <row r="4188" spans="39:53" x14ac:dyDescent="0.2">
      <c r="AM4188" s="61"/>
      <c r="AN4188" s="61"/>
      <c r="AO4188" s="171"/>
      <c r="AP4188" s="61"/>
      <c r="AQ4188" s="61"/>
      <c r="AR4188" s="61"/>
      <c r="AS4188" s="61"/>
      <c r="AT4188" s="61"/>
      <c r="AU4188" s="61"/>
      <c r="AV4188" s="61"/>
      <c r="AW4188" s="61"/>
      <c r="AX4188" s="61"/>
      <c r="AY4188" s="61"/>
      <c r="AZ4188" s="61"/>
      <c r="BA4188" s="61"/>
    </row>
    <row r="4189" spans="39:53" x14ac:dyDescent="0.2">
      <c r="AM4189" s="61"/>
      <c r="AN4189" s="61"/>
      <c r="AO4189" s="171"/>
      <c r="AP4189" s="61"/>
      <c r="AQ4189" s="61"/>
      <c r="AR4189" s="61"/>
      <c r="AS4189" s="61"/>
      <c r="AT4189" s="61"/>
      <c r="AU4189" s="61"/>
      <c r="AV4189" s="61"/>
      <c r="AW4189" s="61"/>
      <c r="AX4189" s="61"/>
      <c r="AY4189" s="61"/>
      <c r="AZ4189" s="61"/>
      <c r="BA4189" s="61"/>
    </row>
    <row r="4190" spans="39:53" x14ac:dyDescent="0.2">
      <c r="AM4190" s="61"/>
      <c r="AN4190" s="61"/>
      <c r="AO4190" s="171"/>
      <c r="AP4190" s="61"/>
      <c r="AQ4190" s="61"/>
      <c r="AR4190" s="61"/>
      <c r="AS4190" s="61"/>
      <c r="AT4190" s="61"/>
      <c r="AU4190" s="61"/>
      <c r="AV4190" s="61"/>
      <c r="AW4190" s="61"/>
      <c r="AX4190" s="61"/>
      <c r="AY4190" s="61"/>
      <c r="AZ4190" s="61"/>
      <c r="BA4190" s="61"/>
    </row>
    <row r="4191" spans="39:53" x14ac:dyDescent="0.2">
      <c r="AM4191" s="61"/>
      <c r="AN4191" s="61"/>
      <c r="AO4191" s="171"/>
      <c r="AP4191" s="61"/>
      <c r="AQ4191" s="61"/>
      <c r="AR4191" s="61"/>
      <c r="AS4191" s="61"/>
      <c r="AT4191" s="61"/>
      <c r="AU4191" s="61"/>
      <c r="AV4191" s="61"/>
      <c r="AW4191" s="61"/>
      <c r="AX4191" s="61"/>
      <c r="AY4191" s="61"/>
      <c r="AZ4191" s="61"/>
      <c r="BA4191" s="61"/>
    </row>
    <row r="4192" spans="39:53" x14ac:dyDescent="0.2">
      <c r="AM4192" s="61"/>
      <c r="AN4192" s="61"/>
      <c r="AO4192" s="171"/>
      <c r="AP4192" s="61"/>
      <c r="AQ4192" s="61"/>
      <c r="AR4192" s="61"/>
      <c r="AS4192" s="61"/>
      <c r="AT4192" s="61"/>
      <c r="AU4192" s="61"/>
      <c r="AV4192" s="61"/>
      <c r="AW4192" s="61"/>
      <c r="AX4192" s="61"/>
      <c r="AY4192" s="61"/>
      <c r="AZ4192" s="61"/>
      <c r="BA4192" s="61"/>
    </row>
    <row r="4193" spans="39:53" x14ac:dyDescent="0.2">
      <c r="AM4193" s="61"/>
      <c r="AN4193" s="61"/>
      <c r="AO4193" s="171"/>
      <c r="AP4193" s="61"/>
      <c r="AQ4193" s="61"/>
      <c r="AR4193" s="61"/>
      <c r="AS4193" s="61"/>
      <c r="AT4193" s="61"/>
      <c r="AU4193" s="61"/>
      <c r="AV4193" s="61"/>
      <c r="AW4193" s="61"/>
      <c r="AX4193" s="61"/>
      <c r="AY4193" s="61"/>
      <c r="AZ4193" s="61"/>
      <c r="BA4193" s="61"/>
    </row>
    <row r="4194" spans="39:53" x14ac:dyDescent="0.2">
      <c r="AM4194" s="61"/>
      <c r="AN4194" s="61"/>
      <c r="AO4194" s="171"/>
      <c r="AP4194" s="61"/>
      <c r="AQ4194" s="61"/>
      <c r="AR4194" s="61"/>
      <c r="AS4194" s="61"/>
      <c r="AT4194" s="61"/>
      <c r="AU4194" s="61"/>
      <c r="AV4194" s="61"/>
      <c r="AW4194" s="61"/>
      <c r="AX4194" s="61"/>
      <c r="AY4194" s="61"/>
      <c r="AZ4194" s="61"/>
      <c r="BA4194" s="61"/>
    </row>
    <row r="4195" spans="39:53" x14ac:dyDescent="0.2">
      <c r="AM4195" s="61"/>
      <c r="AN4195" s="61"/>
      <c r="AO4195" s="171"/>
      <c r="AP4195" s="61"/>
      <c r="AQ4195" s="61"/>
      <c r="AR4195" s="61"/>
      <c r="AS4195" s="61"/>
      <c r="AT4195" s="61"/>
      <c r="AU4195" s="61"/>
      <c r="AV4195" s="61"/>
      <c r="AW4195" s="61"/>
      <c r="AX4195" s="61"/>
      <c r="AY4195" s="61"/>
      <c r="AZ4195" s="61"/>
      <c r="BA4195" s="61"/>
    </row>
    <row r="4196" spans="39:53" x14ac:dyDescent="0.2">
      <c r="AM4196" s="61"/>
      <c r="AN4196" s="61"/>
      <c r="AO4196" s="171"/>
      <c r="AP4196" s="61"/>
      <c r="AQ4196" s="61"/>
      <c r="AR4196" s="61"/>
      <c r="AS4196" s="61"/>
      <c r="AT4196" s="61"/>
      <c r="AU4196" s="61"/>
      <c r="AV4196" s="61"/>
      <c r="AW4196" s="61"/>
      <c r="AX4196" s="61"/>
      <c r="AY4196" s="61"/>
      <c r="AZ4196" s="61"/>
      <c r="BA4196" s="61"/>
    </row>
    <row r="4197" spans="39:53" x14ac:dyDescent="0.2">
      <c r="AM4197" s="61"/>
      <c r="AN4197" s="61"/>
      <c r="AO4197" s="171"/>
      <c r="AP4197" s="61"/>
      <c r="AQ4197" s="61"/>
      <c r="AR4197" s="61"/>
      <c r="AS4197" s="61"/>
      <c r="AT4197" s="61"/>
      <c r="AU4197" s="61"/>
      <c r="AV4197" s="61"/>
      <c r="AW4197" s="61"/>
      <c r="AX4197" s="61"/>
      <c r="AY4197" s="61"/>
      <c r="AZ4197" s="61"/>
      <c r="BA4197" s="61"/>
    </row>
    <row r="4198" spans="39:53" x14ac:dyDescent="0.2">
      <c r="AM4198" s="61"/>
      <c r="AN4198" s="61"/>
      <c r="AO4198" s="171"/>
      <c r="AP4198" s="61"/>
      <c r="AQ4198" s="61"/>
      <c r="AR4198" s="61"/>
      <c r="AS4198" s="61"/>
      <c r="AT4198" s="61"/>
      <c r="AU4198" s="61"/>
      <c r="AV4198" s="61"/>
      <c r="AW4198" s="61"/>
      <c r="AX4198" s="61"/>
      <c r="AY4198" s="61"/>
      <c r="AZ4198" s="61"/>
      <c r="BA4198" s="61"/>
    </row>
    <row r="4199" spans="39:53" x14ac:dyDescent="0.2">
      <c r="AM4199" s="61"/>
      <c r="AN4199" s="61"/>
      <c r="AO4199" s="171"/>
      <c r="AP4199" s="61"/>
      <c r="AQ4199" s="61"/>
      <c r="AR4199" s="61"/>
      <c r="AS4199" s="61"/>
      <c r="AT4199" s="61"/>
      <c r="AU4199" s="61"/>
      <c r="AV4199" s="61"/>
      <c r="AW4199" s="61"/>
      <c r="AX4199" s="61"/>
      <c r="AY4199" s="61"/>
      <c r="AZ4199" s="61"/>
      <c r="BA4199" s="61"/>
    </row>
    <row r="4200" spans="39:53" x14ac:dyDescent="0.2">
      <c r="AM4200" s="61"/>
      <c r="AN4200" s="61"/>
      <c r="AO4200" s="171"/>
      <c r="AP4200" s="61"/>
      <c r="AQ4200" s="61"/>
      <c r="AR4200" s="61"/>
      <c r="AS4200" s="61"/>
      <c r="AT4200" s="61"/>
      <c r="AU4200" s="61"/>
      <c r="AV4200" s="61"/>
      <c r="AW4200" s="61"/>
      <c r="AX4200" s="61"/>
      <c r="AY4200" s="61"/>
      <c r="AZ4200" s="61"/>
      <c r="BA4200" s="61"/>
    </row>
    <row r="4201" spans="39:53" x14ac:dyDescent="0.2">
      <c r="AM4201" s="61"/>
      <c r="AN4201" s="61"/>
      <c r="AO4201" s="171"/>
      <c r="AP4201" s="61"/>
      <c r="AQ4201" s="61"/>
      <c r="AR4201" s="61"/>
      <c r="AS4201" s="61"/>
      <c r="AT4201" s="61"/>
      <c r="AU4201" s="61"/>
      <c r="AV4201" s="61"/>
      <c r="AW4201" s="61"/>
      <c r="AX4201" s="61"/>
      <c r="AY4201" s="61"/>
      <c r="AZ4201" s="61"/>
      <c r="BA4201" s="61"/>
    </row>
    <row r="4202" spans="39:53" x14ac:dyDescent="0.2">
      <c r="AM4202" s="61"/>
      <c r="AN4202" s="61"/>
      <c r="AO4202" s="171"/>
      <c r="AP4202" s="61"/>
      <c r="AQ4202" s="61"/>
      <c r="AR4202" s="61"/>
      <c r="AS4202" s="61"/>
      <c r="AT4202" s="61"/>
      <c r="AU4202" s="61"/>
      <c r="AV4202" s="61"/>
      <c r="AW4202" s="61"/>
      <c r="AX4202" s="61"/>
      <c r="AY4202" s="61"/>
      <c r="AZ4202" s="61"/>
      <c r="BA4202" s="61"/>
    </row>
    <row r="4203" spans="39:53" x14ac:dyDescent="0.2">
      <c r="AM4203" s="61"/>
      <c r="AN4203" s="61"/>
      <c r="AO4203" s="171"/>
      <c r="AP4203" s="61"/>
      <c r="AQ4203" s="61"/>
      <c r="AR4203" s="61"/>
      <c r="AS4203" s="61"/>
      <c r="AT4203" s="61"/>
      <c r="AU4203" s="61"/>
      <c r="AV4203" s="61"/>
      <c r="AW4203" s="61"/>
      <c r="AX4203" s="61"/>
      <c r="AY4203" s="61"/>
      <c r="AZ4203" s="61"/>
      <c r="BA4203" s="61"/>
    </row>
    <row r="4204" spans="39:53" x14ac:dyDescent="0.2">
      <c r="AM4204" s="61"/>
      <c r="AN4204" s="61"/>
      <c r="AO4204" s="171"/>
      <c r="AP4204" s="61"/>
      <c r="AQ4204" s="61"/>
      <c r="AR4204" s="61"/>
      <c r="AS4204" s="61"/>
      <c r="AT4204" s="61"/>
      <c r="AU4204" s="61"/>
      <c r="AV4204" s="61"/>
      <c r="AW4204" s="61"/>
      <c r="AX4204" s="61"/>
      <c r="AY4204" s="61"/>
      <c r="AZ4204" s="61"/>
      <c r="BA4204" s="61"/>
    </row>
    <row r="4205" spans="39:53" x14ac:dyDescent="0.2">
      <c r="AM4205" s="61"/>
      <c r="AN4205" s="61"/>
      <c r="AO4205" s="171"/>
      <c r="AP4205" s="61"/>
      <c r="AQ4205" s="61"/>
      <c r="AR4205" s="61"/>
      <c r="AS4205" s="61"/>
      <c r="AT4205" s="61"/>
      <c r="AU4205" s="61"/>
      <c r="AV4205" s="61"/>
      <c r="AW4205" s="61"/>
      <c r="AX4205" s="61"/>
      <c r="AY4205" s="61"/>
      <c r="AZ4205" s="61"/>
      <c r="BA4205" s="61"/>
    </row>
    <row r="4206" spans="39:53" x14ac:dyDescent="0.2">
      <c r="AM4206" s="61"/>
      <c r="AN4206" s="61"/>
      <c r="AO4206" s="171"/>
      <c r="AP4206" s="61"/>
      <c r="AQ4206" s="61"/>
      <c r="AR4206" s="61"/>
      <c r="AS4206" s="61"/>
      <c r="AT4206" s="61"/>
      <c r="AU4206" s="61"/>
      <c r="AV4206" s="61"/>
      <c r="AW4206" s="61"/>
      <c r="AX4206" s="61"/>
      <c r="AY4206" s="61"/>
      <c r="AZ4206" s="61"/>
      <c r="BA4206" s="61"/>
    </row>
    <row r="4207" spans="39:53" x14ac:dyDescent="0.2">
      <c r="AM4207" s="61"/>
      <c r="AN4207" s="61"/>
      <c r="AO4207" s="171"/>
      <c r="AP4207" s="61"/>
      <c r="AQ4207" s="61"/>
      <c r="AR4207" s="61"/>
      <c r="AS4207" s="61"/>
      <c r="AT4207" s="61"/>
      <c r="AU4207" s="61"/>
      <c r="AV4207" s="61"/>
      <c r="AW4207" s="61"/>
      <c r="AX4207" s="61"/>
      <c r="AY4207" s="61"/>
      <c r="AZ4207" s="61"/>
      <c r="BA4207" s="61"/>
    </row>
    <row r="4208" spans="39:53" x14ac:dyDescent="0.2">
      <c r="AM4208" s="61"/>
      <c r="AN4208" s="61"/>
      <c r="AO4208" s="171"/>
      <c r="AP4208" s="61"/>
      <c r="AQ4208" s="61"/>
      <c r="AR4208" s="61"/>
      <c r="AS4208" s="61"/>
      <c r="AT4208" s="61"/>
      <c r="AU4208" s="61"/>
      <c r="AV4208" s="61"/>
      <c r="AW4208" s="61"/>
      <c r="AX4208" s="61"/>
      <c r="AY4208" s="61"/>
      <c r="AZ4208" s="61"/>
      <c r="BA4208" s="61"/>
    </row>
    <row r="4209" spans="39:53" x14ac:dyDescent="0.2">
      <c r="AM4209" s="61"/>
      <c r="AN4209" s="61"/>
      <c r="AO4209" s="171"/>
      <c r="AP4209" s="61"/>
      <c r="AQ4209" s="61"/>
      <c r="AR4209" s="61"/>
      <c r="AS4209" s="61"/>
      <c r="AT4209" s="61"/>
      <c r="AU4209" s="61"/>
      <c r="AV4209" s="61"/>
      <c r="AW4209" s="61"/>
      <c r="AX4209" s="61"/>
      <c r="AY4209" s="61"/>
      <c r="AZ4209" s="61"/>
      <c r="BA4209" s="61"/>
    </row>
    <row r="4210" spans="39:53" x14ac:dyDescent="0.2">
      <c r="AM4210" s="61"/>
      <c r="AN4210" s="61"/>
      <c r="AO4210" s="171"/>
      <c r="AP4210" s="61"/>
      <c r="AQ4210" s="61"/>
      <c r="AR4210" s="61"/>
      <c r="AS4210" s="61"/>
      <c r="AT4210" s="61"/>
      <c r="AU4210" s="61"/>
      <c r="AV4210" s="61"/>
      <c r="AW4210" s="61"/>
      <c r="AX4210" s="61"/>
      <c r="AY4210" s="61"/>
      <c r="AZ4210" s="61"/>
      <c r="BA4210" s="61"/>
    </row>
    <row r="4211" spans="39:53" x14ac:dyDescent="0.2">
      <c r="AM4211" s="61"/>
      <c r="AN4211" s="61"/>
      <c r="AO4211" s="171"/>
      <c r="AP4211" s="61"/>
      <c r="AQ4211" s="61"/>
      <c r="AR4211" s="61"/>
      <c r="AS4211" s="61"/>
      <c r="AT4211" s="61"/>
      <c r="AU4211" s="61"/>
      <c r="AV4211" s="61"/>
      <c r="AW4211" s="61"/>
      <c r="AX4211" s="61"/>
      <c r="AY4211" s="61"/>
      <c r="AZ4211" s="61"/>
      <c r="BA4211" s="61"/>
    </row>
    <row r="4212" spans="39:53" x14ac:dyDescent="0.2">
      <c r="AM4212" s="61"/>
      <c r="AN4212" s="61"/>
      <c r="AO4212" s="171"/>
      <c r="AP4212" s="61"/>
      <c r="AQ4212" s="61"/>
      <c r="AR4212" s="61"/>
      <c r="AS4212" s="61"/>
      <c r="AT4212" s="61"/>
      <c r="AU4212" s="61"/>
      <c r="AV4212" s="61"/>
      <c r="AW4212" s="61"/>
      <c r="AX4212" s="61"/>
      <c r="AY4212" s="61"/>
      <c r="AZ4212" s="61"/>
      <c r="BA4212" s="61"/>
    </row>
    <row r="4213" spans="39:53" x14ac:dyDescent="0.2">
      <c r="AM4213" s="61"/>
      <c r="AN4213" s="61"/>
      <c r="AO4213" s="171"/>
      <c r="AP4213" s="61"/>
      <c r="AQ4213" s="61"/>
      <c r="AR4213" s="61"/>
      <c r="AS4213" s="61"/>
      <c r="AT4213" s="61"/>
      <c r="AU4213" s="61"/>
      <c r="AV4213" s="61"/>
      <c r="AW4213" s="61"/>
      <c r="AX4213" s="61"/>
      <c r="AY4213" s="61"/>
      <c r="AZ4213" s="61"/>
      <c r="BA4213" s="61"/>
    </row>
    <row r="4214" spans="39:53" x14ac:dyDescent="0.2">
      <c r="AM4214" s="61"/>
      <c r="AN4214" s="61"/>
      <c r="AO4214" s="171"/>
      <c r="AP4214" s="61"/>
      <c r="AQ4214" s="61"/>
      <c r="AR4214" s="61"/>
      <c r="AS4214" s="61"/>
      <c r="AT4214" s="61"/>
      <c r="AU4214" s="61"/>
      <c r="AV4214" s="61"/>
      <c r="AW4214" s="61"/>
      <c r="AX4214" s="61"/>
      <c r="AY4214" s="61"/>
      <c r="AZ4214" s="61"/>
      <c r="BA4214" s="61"/>
    </row>
    <row r="4215" spans="39:53" x14ac:dyDescent="0.2">
      <c r="AM4215" s="61"/>
      <c r="AN4215" s="61"/>
      <c r="AO4215" s="171"/>
      <c r="AP4215" s="61"/>
      <c r="AQ4215" s="61"/>
      <c r="AR4215" s="61"/>
      <c r="AS4215" s="61"/>
      <c r="AT4215" s="61"/>
      <c r="AU4215" s="61"/>
      <c r="AV4215" s="61"/>
      <c r="AW4215" s="61"/>
      <c r="AX4215" s="61"/>
      <c r="AY4215" s="61"/>
      <c r="AZ4215" s="61"/>
      <c r="BA4215" s="61"/>
    </row>
    <row r="4216" spans="39:53" x14ac:dyDescent="0.2">
      <c r="AM4216" s="61"/>
      <c r="AN4216" s="61"/>
      <c r="AO4216" s="171"/>
      <c r="AP4216" s="61"/>
      <c r="AQ4216" s="61"/>
      <c r="AR4216" s="61"/>
      <c r="AS4216" s="61"/>
      <c r="AT4216" s="61"/>
      <c r="AU4216" s="61"/>
      <c r="AV4216" s="61"/>
      <c r="AW4216" s="61"/>
      <c r="AX4216" s="61"/>
      <c r="AY4216" s="61"/>
      <c r="AZ4216" s="61"/>
      <c r="BA4216" s="61"/>
    </row>
    <row r="4217" spans="39:53" x14ac:dyDescent="0.2">
      <c r="AM4217" s="61"/>
      <c r="AN4217" s="61"/>
      <c r="AO4217" s="171"/>
      <c r="AP4217" s="61"/>
      <c r="AQ4217" s="61"/>
      <c r="AR4217" s="61"/>
      <c r="AS4217" s="61"/>
      <c r="AT4217" s="61"/>
      <c r="AU4217" s="61"/>
      <c r="AV4217" s="61"/>
      <c r="AW4217" s="61"/>
      <c r="AX4217" s="61"/>
      <c r="AY4217" s="61"/>
      <c r="AZ4217" s="61"/>
      <c r="BA4217" s="61"/>
    </row>
    <row r="4218" spans="39:53" x14ac:dyDescent="0.2">
      <c r="AM4218" s="61"/>
      <c r="AN4218" s="61"/>
      <c r="AO4218" s="171"/>
      <c r="AP4218" s="61"/>
      <c r="AQ4218" s="61"/>
      <c r="AR4218" s="61"/>
      <c r="AS4218" s="61"/>
      <c r="AT4218" s="61"/>
      <c r="AU4218" s="61"/>
      <c r="AV4218" s="61"/>
      <c r="AW4218" s="61"/>
      <c r="AX4218" s="61"/>
      <c r="AY4218" s="61"/>
      <c r="AZ4218" s="61"/>
      <c r="BA4218" s="61"/>
    </row>
    <row r="4219" spans="39:53" x14ac:dyDescent="0.2">
      <c r="AM4219" s="61"/>
      <c r="AN4219" s="61"/>
      <c r="AO4219" s="171"/>
      <c r="AP4219" s="61"/>
      <c r="AQ4219" s="61"/>
      <c r="AR4219" s="61"/>
      <c r="AS4219" s="61"/>
      <c r="AT4219" s="61"/>
      <c r="AU4219" s="61"/>
      <c r="AV4219" s="61"/>
      <c r="AW4219" s="61"/>
      <c r="AX4219" s="61"/>
      <c r="AY4219" s="61"/>
      <c r="AZ4219" s="61"/>
      <c r="BA4219" s="61"/>
    </row>
    <row r="4220" spans="39:53" x14ac:dyDescent="0.2">
      <c r="AM4220" s="61"/>
      <c r="AN4220" s="61"/>
      <c r="AO4220" s="171"/>
      <c r="AP4220" s="61"/>
      <c r="AQ4220" s="61"/>
      <c r="AR4220" s="61"/>
      <c r="AS4220" s="61"/>
      <c r="AT4220" s="61"/>
      <c r="AU4220" s="61"/>
      <c r="AV4220" s="61"/>
      <c r="AW4220" s="61"/>
      <c r="AX4220" s="61"/>
      <c r="AY4220" s="61"/>
      <c r="AZ4220" s="61"/>
      <c r="BA4220" s="61"/>
    </row>
    <row r="4221" spans="39:53" x14ac:dyDescent="0.2">
      <c r="AM4221" s="61"/>
      <c r="AN4221" s="61"/>
      <c r="AO4221" s="171"/>
      <c r="AP4221" s="61"/>
      <c r="AQ4221" s="61"/>
      <c r="AR4221" s="61"/>
      <c r="AS4221" s="61"/>
      <c r="AT4221" s="61"/>
      <c r="AU4221" s="61"/>
      <c r="AV4221" s="61"/>
      <c r="AW4221" s="61"/>
      <c r="AX4221" s="61"/>
      <c r="AY4221" s="61"/>
      <c r="AZ4221" s="61"/>
      <c r="BA4221" s="61"/>
    </row>
    <row r="4222" spans="39:53" x14ac:dyDescent="0.2">
      <c r="AM4222" s="61"/>
      <c r="AN4222" s="61"/>
      <c r="AO4222" s="171"/>
      <c r="AP4222" s="61"/>
      <c r="AQ4222" s="61"/>
      <c r="AR4222" s="61"/>
      <c r="AS4222" s="61"/>
      <c r="AT4222" s="61"/>
      <c r="AU4222" s="61"/>
      <c r="AV4222" s="61"/>
      <c r="AW4222" s="61"/>
      <c r="AX4222" s="61"/>
      <c r="AY4222" s="61"/>
      <c r="AZ4222" s="61"/>
      <c r="BA4222" s="61"/>
    </row>
    <row r="4223" spans="39:53" x14ac:dyDescent="0.2">
      <c r="AM4223" s="61"/>
      <c r="AN4223" s="61"/>
      <c r="AO4223" s="171"/>
      <c r="AP4223" s="61"/>
      <c r="AQ4223" s="61"/>
      <c r="AR4223" s="61"/>
      <c r="AS4223" s="61"/>
      <c r="AT4223" s="61"/>
      <c r="AU4223" s="61"/>
      <c r="AV4223" s="61"/>
      <c r="AW4223" s="61"/>
      <c r="AX4223" s="61"/>
      <c r="AY4223" s="61"/>
      <c r="AZ4223" s="61"/>
      <c r="BA4223" s="61"/>
    </row>
    <row r="4224" spans="39:53" x14ac:dyDescent="0.2">
      <c r="AM4224" s="61"/>
      <c r="AN4224" s="61"/>
      <c r="AO4224" s="171"/>
      <c r="AP4224" s="61"/>
      <c r="AQ4224" s="61"/>
      <c r="AR4224" s="61"/>
      <c r="AS4224" s="61"/>
      <c r="AT4224" s="61"/>
      <c r="AU4224" s="61"/>
      <c r="AV4224" s="61"/>
      <c r="AW4224" s="61"/>
      <c r="AX4224" s="61"/>
      <c r="AY4224" s="61"/>
      <c r="AZ4224" s="61"/>
      <c r="BA4224" s="61"/>
    </row>
    <row r="4225" spans="39:53" x14ac:dyDescent="0.2">
      <c r="AM4225" s="61"/>
      <c r="AN4225" s="61"/>
      <c r="AO4225" s="171"/>
      <c r="AP4225" s="61"/>
      <c r="AQ4225" s="61"/>
      <c r="AR4225" s="61"/>
      <c r="AS4225" s="61"/>
      <c r="AT4225" s="61"/>
      <c r="AU4225" s="61"/>
      <c r="AV4225" s="61"/>
      <c r="AW4225" s="61"/>
      <c r="AX4225" s="61"/>
      <c r="AY4225" s="61"/>
      <c r="AZ4225" s="61"/>
      <c r="BA4225" s="61"/>
    </row>
    <row r="4226" spans="39:53" x14ac:dyDescent="0.2">
      <c r="AM4226" s="61"/>
      <c r="AN4226" s="61"/>
      <c r="AO4226" s="171"/>
      <c r="AP4226" s="61"/>
      <c r="AQ4226" s="61"/>
      <c r="AR4226" s="61"/>
      <c r="AS4226" s="61"/>
      <c r="AT4226" s="61"/>
      <c r="AU4226" s="61"/>
      <c r="AV4226" s="61"/>
      <c r="AW4226" s="61"/>
      <c r="AX4226" s="61"/>
      <c r="AY4226" s="61"/>
      <c r="AZ4226" s="61"/>
      <c r="BA4226" s="61"/>
    </row>
    <row r="4227" spans="39:53" x14ac:dyDescent="0.2">
      <c r="AM4227" s="61"/>
      <c r="AN4227" s="61"/>
      <c r="AO4227" s="171"/>
      <c r="AP4227" s="61"/>
      <c r="AQ4227" s="61"/>
      <c r="AR4227" s="61"/>
      <c r="AS4227" s="61"/>
      <c r="AT4227" s="61"/>
      <c r="AU4227" s="61"/>
      <c r="AV4227" s="61"/>
      <c r="AW4227" s="61"/>
      <c r="AX4227" s="61"/>
      <c r="AY4227" s="61"/>
      <c r="AZ4227" s="61"/>
      <c r="BA4227" s="61"/>
    </row>
    <row r="4228" spans="39:53" x14ac:dyDescent="0.2">
      <c r="AM4228" s="61"/>
      <c r="AN4228" s="61"/>
      <c r="AO4228" s="171"/>
      <c r="AP4228" s="61"/>
      <c r="AQ4228" s="61"/>
      <c r="AR4228" s="61"/>
      <c r="AS4228" s="61"/>
      <c r="AT4228" s="61"/>
      <c r="AU4228" s="61"/>
      <c r="AV4228" s="61"/>
      <c r="AW4228" s="61"/>
      <c r="AX4228" s="61"/>
      <c r="AY4228" s="61"/>
      <c r="AZ4228" s="61"/>
      <c r="BA4228" s="61"/>
    </row>
    <row r="4229" spans="39:53" x14ac:dyDescent="0.2">
      <c r="AM4229" s="61"/>
      <c r="AN4229" s="61"/>
      <c r="AO4229" s="171"/>
      <c r="AP4229" s="61"/>
      <c r="AQ4229" s="61"/>
      <c r="AR4229" s="61"/>
      <c r="AS4229" s="61"/>
      <c r="AT4229" s="61"/>
      <c r="AU4229" s="61"/>
      <c r="AV4229" s="61"/>
      <c r="AW4229" s="61"/>
      <c r="AX4229" s="61"/>
      <c r="AY4229" s="61"/>
      <c r="AZ4229" s="61"/>
      <c r="BA4229" s="61"/>
    </row>
    <row r="4230" spans="39:53" x14ac:dyDescent="0.2">
      <c r="AM4230" s="61"/>
      <c r="AN4230" s="61"/>
      <c r="AO4230" s="171"/>
      <c r="AP4230" s="61"/>
      <c r="AQ4230" s="61"/>
      <c r="AR4230" s="61"/>
      <c r="AS4230" s="61"/>
      <c r="AT4230" s="61"/>
      <c r="AU4230" s="61"/>
      <c r="AV4230" s="61"/>
      <c r="AW4230" s="61"/>
      <c r="AX4230" s="61"/>
      <c r="AY4230" s="61"/>
      <c r="AZ4230" s="61"/>
      <c r="BA4230" s="61"/>
    </row>
    <row r="4231" spans="39:53" x14ac:dyDescent="0.2">
      <c r="AM4231" s="61"/>
      <c r="AN4231" s="61"/>
      <c r="AO4231" s="171"/>
      <c r="AP4231" s="61"/>
      <c r="AQ4231" s="61"/>
      <c r="AR4231" s="61"/>
      <c r="AS4231" s="61"/>
      <c r="AT4231" s="61"/>
      <c r="AU4231" s="61"/>
      <c r="AV4231" s="61"/>
      <c r="AW4231" s="61"/>
      <c r="AX4231" s="61"/>
      <c r="AY4231" s="61"/>
      <c r="AZ4231" s="61"/>
      <c r="BA4231" s="61"/>
    </row>
    <row r="4232" spans="39:53" x14ac:dyDescent="0.2">
      <c r="AM4232" s="61"/>
      <c r="AN4232" s="61"/>
      <c r="AO4232" s="171"/>
      <c r="AP4232" s="61"/>
      <c r="AQ4232" s="61"/>
      <c r="AR4232" s="61"/>
      <c r="AS4232" s="61"/>
      <c r="AT4232" s="61"/>
      <c r="AU4232" s="61"/>
      <c r="AV4232" s="61"/>
      <c r="AW4232" s="61"/>
      <c r="AX4232" s="61"/>
      <c r="AY4232" s="61"/>
      <c r="AZ4232" s="61"/>
      <c r="BA4232" s="61"/>
    </row>
    <row r="4233" spans="39:53" x14ac:dyDescent="0.2">
      <c r="AM4233" s="61"/>
      <c r="AN4233" s="61"/>
      <c r="AO4233" s="171"/>
      <c r="AP4233" s="61"/>
      <c r="AQ4233" s="61"/>
      <c r="AR4233" s="61"/>
      <c r="AS4233" s="61"/>
      <c r="AT4233" s="61"/>
      <c r="AU4233" s="61"/>
      <c r="AV4233" s="61"/>
      <c r="AW4233" s="61"/>
      <c r="AX4233" s="61"/>
      <c r="AY4233" s="61"/>
      <c r="AZ4233" s="61"/>
      <c r="BA4233" s="61"/>
    </row>
    <row r="4234" spans="39:53" x14ac:dyDescent="0.2">
      <c r="AM4234" s="61"/>
      <c r="AN4234" s="61"/>
      <c r="AO4234" s="171"/>
      <c r="AP4234" s="61"/>
      <c r="AQ4234" s="61"/>
      <c r="AR4234" s="61"/>
      <c r="AS4234" s="61"/>
      <c r="AT4234" s="61"/>
      <c r="AU4234" s="61"/>
      <c r="AV4234" s="61"/>
      <c r="AW4234" s="61"/>
      <c r="AX4234" s="61"/>
      <c r="AY4234" s="61"/>
      <c r="AZ4234" s="61"/>
      <c r="BA4234" s="61"/>
    </row>
    <row r="4235" spans="39:53" x14ac:dyDescent="0.2">
      <c r="AM4235" s="61"/>
      <c r="AN4235" s="61"/>
      <c r="AO4235" s="171"/>
      <c r="AP4235" s="61"/>
      <c r="AQ4235" s="61"/>
      <c r="AR4235" s="61"/>
      <c r="AS4235" s="61"/>
      <c r="AT4235" s="61"/>
      <c r="AU4235" s="61"/>
      <c r="AV4235" s="61"/>
      <c r="AW4235" s="61"/>
      <c r="AX4235" s="61"/>
      <c r="AY4235" s="61"/>
      <c r="AZ4235" s="61"/>
      <c r="BA4235" s="61"/>
    </row>
    <row r="4236" spans="39:53" x14ac:dyDescent="0.2">
      <c r="AM4236" s="61"/>
      <c r="AN4236" s="61"/>
      <c r="AO4236" s="171"/>
      <c r="AP4236" s="61"/>
      <c r="AQ4236" s="61"/>
      <c r="AR4236" s="61"/>
      <c r="AS4236" s="61"/>
      <c r="AT4236" s="61"/>
      <c r="AU4236" s="61"/>
      <c r="AV4236" s="61"/>
      <c r="AW4236" s="61"/>
      <c r="AX4236" s="61"/>
      <c r="AY4236" s="61"/>
      <c r="AZ4236" s="61"/>
      <c r="BA4236" s="61"/>
    </row>
    <row r="4237" spans="39:53" x14ac:dyDescent="0.2">
      <c r="AM4237" s="61"/>
      <c r="AN4237" s="61"/>
      <c r="AO4237" s="171"/>
      <c r="AP4237" s="61"/>
      <c r="AQ4237" s="61"/>
      <c r="AR4237" s="61"/>
      <c r="AS4237" s="61"/>
      <c r="AT4237" s="61"/>
      <c r="AU4237" s="61"/>
      <c r="AV4237" s="61"/>
      <c r="AW4237" s="61"/>
      <c r="AX4237" s="61"/>
      <c r="AY4237" s="61"/>
      <c r="AZ4237" s="61"/>
      <c r="BA4237" s="61"/>
    </row>
    <row r="4238" spans="39:53" x14ac:dyDescent="0.2">
      <c r="AM4238" s="61"/>
      <c r="AN4238" s="61"/>
      <c r="AO4238" s="171"/>
      <c r="AP4238" s="61"/>
      <c r="AQ4238" s="61"/>
      <c r="AR4238" s="61"/>
      <c r="AS4238" s="61"/>
      <c r="AT4238" s="61"/>
      <c r="AU4238" s="61"/>
      <c r="AV4238" s="61"/>
      <c r="AW4238" s="61"/>
      <c r="AX4238" s="61"/>
      <c r="AY4238" s="61"/>
      <c r="AZ4238" s="61"/>
      <c r="BA4238" s="61"/>
    </row>
    <row r="4239" spans="39:53" x14ac:dyDescent="0.2">
      <c r="AM4239" s="61"/>
      <c r="AN4239" s="61"/>
      <c r="AO4239" s="171"/>
      <c r="AP4239" s="61"/>
      <c r="AQ4239" s="61"/>
      <c r="AR4239" s="61"/>
      <c r="AS4239" s="61"/>
      <c r="AT4239" s="61"/>
      <c r="AU4239" s="61"/>
      <c r="AV4239" s="61"/>
      <c r="AW4239" s="61"/>
      <c r="AX4239" s="61"/>
      <c r="AY4239" s="61"/>
      <c r="AZ4239" s="61"/>
      <c r="BA4239" s="61"/>
    </row>
    <row r="4240" spans="39:53" x14ac:dyDescent="0.2">
      <c r="AM4240" s="61"/>
      <c r="AN4240" s="61"/>
      <c r="AO4240" s="171"/>
      <c r="AP4240" s="61"/>
      <c r="AQ4240" s="61"/>
      <c r="AR4240" s="61"/>
      <c r="AS4240" s="61"/>
      <c r="AT4240" s="61"/>
      <c r="AU4240" s="61"/>
      <c r="AV4240" s="61"/>
      <c r="AW4240" s="61"/>
      <c r="AX4240" s="61"/>
      <c r="AY4240" s="61"/>
      <c r="AZ4240" s="61"/>
      <c r="BA4240" s="61"/>
    </row>
    <row r="4241" spans="39:53" x14ac:dyDescent="0.2">
      <c r="AM4241" s="61"/>
      <c r="AN4241" s="61"/>
      <c r="AO4241" s="171"/>
      <c r="AP4241" s="61"/>
      <c r="AQ4241" s="61"/>
      <c r="AR4241" s="61"/>
      <c r="AS4241" s="61"/>
      <c r="AT4241" s="61"/>
      <c r="AU4241" s="61"/>
      <c r="AV4241" s="61"/>
      <c r="AW4241" s="61"/>
      <c r="AX4241" s="61"/>
      <c r="AY4241" s="61"/>
      <c r="AZ4241" s="61"/>
      <c r="BA4241" s="61"/>
    </row>
    <row r="4242" spans="39:53" x14ac:dyDescent="0.2">
      <c r="AM4242" s="61"/>
      <c r="AN4242" s="61"/>
      <c r="AO4242" s="171"/>
      <c r="AP4242" s="61"/>
      <c r="AQ4242" s="61"/>
      <c r="AR4242" s="61"/>
      <c r="AS4242" s="61"/>
      <c r="AT4242" s="61"/>
      <c r="AU4242" s="61"/>
      <c r="AV4242" s="61"/>
      <c r="AW4242" s="61"/>
      <c r="AX4242" s="61"/>
      <c r="AY4242" s="61"/>
      <c r="AZ4242" s="61"/>
      <c r="BA4242" s="61"/>
    </row>
    <row r="4243" spans="39:53" x14ac:dyDescent="0.2">
      <c r="AM4243" s="61"/>
      <c r="AN4243" s="61"/>
      <c r="AO4243" s="171"/>
      <c r="AP4243" s="61"/>
      <c r="AQ4243" s="61"/>
      <c r="AR4243" s="61"/>
      <c r="AS4243" s="61"/>
      <c r="AT4243" s="61"/>
      <c r="AU4243" s="61"/>
      <c r="AV4243" s="61"/>
      <c r="AW4243" s="61"/>
      <c r="AX4243" s="61"/>
      <c r="AY4243" s="61"/>
      <c r="AZ4243" s="61"/>
      <c r="BA4243" s="61"/>
    </row>
    <row r="4244" spans="39:53" x14ac:dyDescent="0.2">
      <c r="AM4244" s="61"/>
      <c r="AN4244" s="61"/>
      <c r="AO4244" s="171"/>
      <c r="AP4244" s="61"/>
      <c r="AQ4244" s="61"/>
      <c r="AR4244" s="61"/>
      <c r="AS4244" s="61"/>
      <c r="AT4244" s="61"/>
      <c r="AU4244" s="61"/>
      <c r="AV4244" s="61"/>
      <c r="AW4244" s="61"/>
      <c r="AX4244" s="61"/>
      <c r="AY4244" s="61"/>
      <c r="AZ4244" s="61"/>
      <c r="BA4244" s="61"/>
    </row>
    <row r="4245" spans="39:53" x14ac:dyDescent="0.2">
      <c r="AM4245" s="61"/>
      <c r="AN4245" s="61"/>
      <c r="AO4245" s="171"/>
      <c r="AP4245" s="61"/>
      <c r="AQ4245" s="61"/>
      <c r="AR4245" s="61"/>
      <c r="AS4245" s="61"/>
      <c r="AT4245" s="61"/>
      <c r="AU4245" s="61"/>
      <c r="AV4245" s="61"/>
      <c r="AW4245" s="61"/>
      <c r="AX4245" s="61"/>
      <c r="AY4245" s="61"/>
      <c r="AZ4245" s="61"/>
      <c r="BA4245" s="61"/>
    </row>
    <row r="4246" spans="39:53" x14ac:dyDescent="0.2">
      <c r="AM4246" s="61"/>
      <c r="AN4246" s="61"/>
      <c r="AO4246" s="171"/>
      <c r="AP4246" s="61"/>
      <c r="AQ4246" s="61"/>
      <c r="AR4246" s="61"/>
      <c r="AS4246" s="61"/>
      <c r="AT4246" s="61"/>
      <c r="AU4246" s="61"/>
      <c r="AV4246" s="61"/>
      <c r="AW4246" s="61"/>
      <c r="AX4246" s="61"/>
      <c r="AY4246" s="61"/>
      <c r="AZ4246" s="61"/>
      <c r="BA4246" s="61"/>
    </row>
    <row r="4247" spans="39:53" x14ac:dyDescent="0.2">
      <c r="AM4247" s="61"/>
      <c r="AN4247" s="61"/>
      <c r="AO4247" s="171"/>
      <c r="AP4247" s="61"/>
      <c r="AQ4247" s="61"/>
      <c r="AR4247" s="61"/>
      <c r="AS4247" s="61"/>
      <c r="AT4247" s="61"/>
      <c r="AU4247" s="61"/>
      <c r="AV4247" s="61"/>
      <c r="AW4247" s="61"/>
      <c r="AX4247" s="61"/>
      <c r="AY4247" s="61"/>
      <c r="AZ4247" s="61"/>
      <c r="BA4247" s="61"/>
    </row>
    <row r="4248" spans="39:53" x14ac:dyDescent="0.2">
      <c r="AM4248" s="61"/>
      <c r="AN4248" s="61"/>
      <c r="AO4248" s="171"/>
      <c r="AP4248" s="61"/>
      <c r="AQ4248" s="61"/>
      <c r="AR4248" s="61"/>
      <c r="AS4248" s="61"/>
      <c r="AT4248" s="61"/>
      <c r="AU4248" s="61"/>
      <c r="AV4248" s="61"/>
      <c r="AW4248" s="61"/>
      <c r="AX4248" s="61"/>
      <c r="AY4248" s="61"/>
      <c r="AZ4248" s="61"/>
      <c r="BA4248" s="61"/>
    </row>
    <row r="4249" spans="39:53" x14ac:dyDescent="0.2">
      <c r="AM4249" s="61"/>
      <c r="AN4249" s="61"/>
      <c r="AO4249" s="171"/>
      <c r="AP4249" s="61"/>
      <c r="AQ4249" s="61"/>
      <c r="AR4249" s="61"/>
      <c r="AS4249" s="61"/>
      <c r="AT4249" s="61"/>
      <c r="AU4249" s="61"/>
      <c r="AV4249" s="61"/>
      <c r="AW4249" s="61"/>
      <c r="AX4249" s="61"/>
      <c r="AY4249" s="61"/>
      <c r="AZ4249" s="61"/>
      <c r="BA4249" s="61"/>
    </row>
    <row r="4250" spans="39:53" x14ac:dyDescent="0.2">
      <c r="AM4250" s="61"/>
      <c r="AN4250" s="61"/>
      <c r="AO4250" s="171"/>
      <c r="AP4250" s="61"/>
      <c r="AQ4250" s="61"/>
      <c r="AR4250" s="61"/>
      <c r="AS4250" s="61"/>
      <c r="AT4250" s="61"/>
      <c r="AU4250" s="61"/>
      <c r="AV4250" s="61"/>
      <c r="AW4250" s="61"/>
      <c r="AX4250" s="61"/>
      <c r="AY4250" s="61"/>
      <c r="AZ4250" s="61"/>
      <c r="BA4250" s="61"/>
    </row>
    <row r="4251" spans="39:53" x14ac:dyDescent="0.2">
      <c r="AM4251" s="61"/>
      <c r="AN4251" s="61"/>
      <c r="AO4251" s="171"/>
      <c r="AP4251" s="61"/>
      <c r="AQ4251" s="61"/>
      <c r="AR4251" s="61"/>
      <c r="AS4251" s="61"/>
      <c r="AT4251" s="61"/>
      <c r="AU4251" s="61"/>
      <c r="AV4251" s="61"/>
      <c r="AW4251" s="61"/>
      <c r="AX4251" s="61"/>
      <c r="AY4251" s="61"/>
      <c r="AZ4251" s="61"/>
      <c r="BA4251" s="61"/>
    </row>
    <row r="4252" spans="39:53" x14ac:dyDescent="0.2">
      <c r="AM4252" s="61"/>
      <c r="AN4252" s="61"/>
      <c r="AO4252" s="171"/>
      <c r="AP4252" s="61"/>
      <c r="AQ4252" s="61"/>
      <c r="AR4252" s="61"/>
      <c r="AS4252" s="61"/>
      <c r="AT4252" s="61"/>
      <c r="AU4252" s="61"/>
      <c r="AV4252" s="61"/>
      <c r="AW4252" s="61"/>
      <c r="AX4252" s="61"/>
      <c r="AY4252" s="61"/>
      <c r="AZ4252" s="61"/>
      <c r="BA4252" s="61"/>
    </row>
    <row r="4253" spans="39:53" x14ac:dyDescent="0.2">
      <c r="AM4253" s="61"/>
      <c r="AN4253" s="61"/>
      <c r="AO4253" s="171"/>
      <c r="AP4253" s="61"/>
      <c r="AQ4253" s="61"/>
      <c r="AR4253" s="61"/>
      <c r="AS4253" s="61"/>
      <c r="AT4253" s="61"/>
      <c r="AU4253" s="61"/>
      <c r="AV4253" s="61"/>
      <c r="AW4253" s="61"/>
      <c r="AX4253" s="61"/>
      <c r="AY4253" s="61"/>
      <c r="AZ4253" s="61"/>
      <c r="BA4253" s="61"/>
    </row>
    <row r="4254" spans="39:53" x14ac:dyDescent="0.2">
      <c r="AM4254" s="61"/>
      <c r="AN4254" s="61"/>
      <c r="AO4254" s="171"/>
      <c r="AP4254" s="61"/>
      <c r="AQ4254" s="61"/>
      <c r="AR4254" s="61"/>
      <c r="AS4254" s="61"/>
      <c r="AT4254" s="61"/>
      <c r="AU4254" s="61"/>
      <c r="AV4254" s="61"/>
      <c r="AW4254" s="61"/>
      <c r="AX4254" s="61"/>
      <c r="AY4254" s="61"/>
      <c r="AZ4254" s="61"/>
      <c r="BA4254" s="61"/>
    </row>
    <row r="4255" spans="39:53" x14ac:dyDescent="0.2">
      <c r="AM4255" s="61"/>
      <c r="AN4255" s="61"/>
      <c r="AO4255" s="171"/>
      <c r="AP4255" s="61"/>
      <c r="AQ4255" s="61"/>
      <c r="AR4255" s="61"/>
      <c r="AS4255" s="61"/>
      <c r="AT4255" s="61"/>
      <c r="AU4255" s="61"/>
      <c r="AV4255" s="61"/>
      <c r="AW4255" s="61"/>
      <c r="AX4255" s="61"/>
      <c r="AY4255" s="61"/>
      <c r="AZ4255" s="61"/>
      <c r="BA4255" s="61"/>
    </row>
    <row r="4256" spans="39:53" x14ac:dyDescent="0.2">
      <c r="AM4256" s="61"/>
      <c r="AN4256" s="61"/>
      <c r="AO4256" s="171"/>
      <c r="AP4256" s="61"/>
      <c r="AQ4256" s="61"/>
      <c r="AR4256" s="61"/>
      <c r="AS4256" s="61"/>
      <c r="AT4256" s="61"/>
      <c r="AU4256" s="61"/>
      <c r="AV4256" s="61"/>
      <c r="AW4256" s="61"/>
      <c r="AX4256" s="61"/>
      <c r="AY4256" s="61"/>
      <c r="AZ4256" s="61"/>
      <c r="BA4256" s="61"/>
    </row>
    <row r="4257" spans="39:53" x14ac:dyDescent="0.2">
      <c r="AM4257" s="61"/>
      <c r="AN4257" s="61"/>
      <c r="AO4257" s="171"/>
      <c r="AP4257" s="61"/>
      <c r="AQ4257" s="61"/>
      <c r="AR4257" s="61"/>
      <c r="AS4257" s="61"/>
      <c r="AT4257" s="61"/>
      <c r="AU4257" s="61"/>
      <c r="AV4257" s="61"/>
      <c r="AW4257" s="61"/>
      <c r="AX4257" s="61"/>
      <c r="AY4257" s="61"/>
      <c r="AZ4257" s="61"/>
      <c r="BA4257" s="61"/>
    </row>
    <row r="4258" spans="39:53" x14ac:dyDescent="0.2">
      <c r="AM4258" s="61"/>
      <c r="AN4258" s="61"/>
      <c r="AO4258" s="171"/>
      <c r="AP4258" s="61"/>
      <c r="AQ4258" s="61"/>
      <c r="AR4258" s="61"/>
      <c r="AS4258" s="61"/>
      <c r="AT4258" s="61"/>
      <c r="AU4258" s="61"/>
      <c r="AV4258" s="61"/>
      <c r="AW4258" s="61"/>
      <c r="AX4258" s="61"/>
      <c r="AY4258" s="61"/>
      <c r="AZ4258" s="61"/>
      <c r="BA4258" s="61"/>
    </row>
    <row r="4259" spans="39:53" x14ac:dyDescent="0.2">
      <c r="AM4259" s="61"/>
      <c r="AN4259" s="61"/>
      <c r="AO4259" s="171"/>
      <c r="AP4259" s="61"/>
      <c r="AQ4259" s="61"/>
      <c r="AR4259" s="61"/>
      <c r="AS4259" s="61"/>
      <c r="AT4259" s="61"/>
      <c r="AU4259" s="61"/>
      <c r="AV4259" s="61"/>
      <c r="AW4259" s="61"/>
      <c r="AX4259" s="61"/>
      <c r="AY4259" s="61"/>
      <c r="AZ4259" s="61"/>
      <c r="BA4259" s="61"/>
    </row>
    <row r="4260" spans="39:53" x14ac:dyDescent="0.2">
      <c r="AM4260" s="61"/>
      <c r="AN4260" s="61"/>
      <c r="AO4260" s="171"/>
      <c r="AP4260" s="61"/>
      <c r="AQ4260" s="61"/>
      <c r="AR4260" s="61"/>
      <c r="AS4260" s="61"/>
      <c r="AT4260" s="61"/>
      <c r="AU4260" s="61"/>
      <c r="AV4260" s="61"/>
      <c r="AW4260" s="61"/>
      <c r="AX4260" s="61"/>
      <c r="AY4260" s="61"/>
      <c r="AZ4260" s="61"/>
      <c r="BA4260" s="61"/>
    </row>
    <row r="4261" spans="39:53" x14ac:dyDescent="0.2">
      <c r="AM4261" s="61"/>
      <c r="AN4261" s="61"/>
      <c r="AO4261" s="171"/>
      <c r="AP4261" s="61"/>
      <c r="AQ4261" s="61"/>
      <c r="AR4261" s="61"/>
      <c r="AS4261" s="61"/>
      <c r="AT4261" s="61"/>
      <c r="AU4261" s="61"/>
      <c r="AV4261" s="61"/>
      <c r="AW4261" s="61"/>
      <c r="AX4261" s="61"/>
      <c r="AY4261" s="61"/>
      <c r="AZ4261" s="61"/>
      <c r="BA4261" s="61"/>
    </row>
    <row r="4262" spans="39:53" x14ac:dyDescent="0.2">
      <c r="AM4262" s="61"/>
      <c r="AN4262" s="61"/>
      <c r="AO4262" s="171"/>
      <c r="AP4262" s="61"/>
      <c r="AQ4262" s="61"/>
      <c r="AR4262" s="61"/>
      <c r="AS4262" s="61"/>
      <c r="AT4262" s="61"/>
      <c r="AU4262" s="61"/>
      <c r="AV4262" s="61"/>
      <c r="AW4262" s="61"/>
      <c r="AX4262" s="61"/>
      <c r="AY4262" s="61"/>
      <c r="AZ4262" s="61"/>
      <c r="BA4262" s="61"/>
    </row>
    <row r="4263" spans="39:53" x14ac:dyDescent="0.2">
      <c r="AM4263" s="61"/>
      <c r="AN4263" s="61"/>
      <c r="AO4263" s="171"/>
      <c r="AP4263" s="61"/>
      <c r="AQ4263" s="61"/>
      <c r="AR4263" s="61"/>
      <c r="AS4263" s="61"/>
      <c r="AT4263" s="61"/>
      <c r="AU4263" s="61"/>
      <c r="AV4263" s="61"/>
      <c r="AW4263" s="61"/>
      <c r="AX4263" s="61"/>
      <c r="AY4263" s="61"/>
      <c r="AZ4263" s="61"/>
      <c r="BA4263" s="61"/>
    </row>
    <row r="4264" spans="39:53" x14ac:dyDescent="0.2">
      <c r="AM4264" s="61"/>
      <c r="AN4264" s="61"/>
      <c r="AO4264" s="171"/>
      <c r="AP4264" s="61"/>
      <c r="AQ4264" s="61"/>
      <c r="AR4264" s="61"/>
      <c r="AS4264" s="61"/>
      <c r="AT4264" s="61"/>
      <c r="AU4264" s="61"/>
      <c r="AV4264" s="61"/>
      <c r="AW4264" s="61"/>
      <c r="AX4264" s="61"/>
      <c r="AY4264" s="61"/>
      <c r="AZ4264" s="61"/>
      <c r="BA4264" s="61"/>
    </row>
    <row r="4265" spans="39:53" x14ac:dyDescent="0.2">
      <c r="AM4265" s="61"/>
      <c r="AN4265" s="61"/>
      <c r="AO4265" s="171"/>
      <c r="AP4265" s="61"/>
      <c r="AQ4265" s="61"/>
      <c r="AR4265" s="61"/>
      <c r="AS4265" s="61"/>
      <c r="AT4265" s="61"/>
      <c r="AU4265" s="61"/>
      <c r="AV4265" s="61"/>
      <c r="AW4265" s="61"/>
      <c r="AX4265" s="61"/>
      <c r="AY4265" s="61"/>
      <c r="AZ4265" s="61"/>
      <c r="BA4265" s="61"/>
    </row>
    <row r="4266" spans="39:53" x14ac:dyDescent="0.2">
      <c r="AM4266" s="61"/>
      <c r="AN4266" s="61"/>
      <c r="AO4266" s="171"/>
      <c r="AP4266" s="61"/>
      <c r="AQ4266" s="61"/>
      <c r="AR4266" s="61"/>
      <c r="AS4266" s="61"/>
      <c r="AT4266" s="61"/>
      <c r="AU4266" s="61"/>
      <c r="AV4266" s="61"/>
      <c r="AW4266" s="61"/>
      <c r="AX4266" s="61"/>
      <c r="AY4266" s="61"/>
      <c r="AZ4266" s="61"/>
      <c r="BA4266" s="61"/>
    </row>
    <row r="4267" spans="39:53" x14ac:dyDescent="0.2">
      <c r="AM4267" s="61"/>
      <c r="AN4267" s="61"/>
      <c r="AO4267" s="171"/>
      <c r="AP4267" s="61"/>
      <c r="AQ4267" s="61"/>
      <c r="AR4267" s="61"/>
      <c r="AS4267" s="61"/>
      <c r="AT4267" s="61"/>
      <c r="AU4267" s="61"/>
      <c r="AV4267" s="61"/>
      <c r="AW4267" s="61"/>
      <c r="AX4267" s="61"/>
      <c r="AY4267" s="61"/>
      <c r="AZ4267" s="61"/>
      <c r="BA4267" s="61"/>
    </row>
    <row r="4268" spans="39:53" x14ac:dyDescent="0.2">
      <c r="AM4268" s="61"/>
      <c r="AN4268" s="61"/>
      <c r="AO4268" s="171"/>
      <c r="AP4268" s="61"/>
      <c r="AQ4268" s="61"/>
      <c r="AR4268" s="61"/>
      <c r="AS4268" s="61"/>
      <c r="AT4268" s="61"/>
      <c r="AU4268" s="61"/>
      <c r="AV4268" s="61"/>
      <c r="AW4268" s="61"/>
      <c r="AX4268" s="61"/>
      <c r="AY4268" s="61"/>
      <c r="AZ4268" s="61"/>
      <c r="BA4268" s="61"/>
    </row>
    <row r="4269" spans="39:53" x14ac:dyDescent="0.2">
      <c r="AM4269" s="61"/>
      <c r="AN4269" s="61"/>
      <c r="AO4269" s="171"/>
      <c r="AP4269" s="61"/>
      <c r="AQ4269" s="61"/>
      <c r="AR4269" s="61"/>
      <c r="AS4269" s="61"/>
      <c r="AT4269" s="61"/>
      <c r="AU4269" s="61"/>
      <c r="AV4269" s="61"/>
      <c r="AW4269" s="61"/>
      <c r="AX4269" s="61"/>
      <c r="AY4269" s="61"/>
      <c r="AZ4269" s="61"/>
      <c r="BA4269" s="61"/>
    </row>
    <row r="4270" spans="39:53" x14ac:dyDescent="0.2">
      <c r="AM4270" s="61"/>
      <c r="AN4270" s="61"/>
      <c r="AO4270" s="171"/>
      <c r="AP4270" s="61"/>
      <c r="AQ4270" s="61"/>
      <c r="AR4270" s="61"/>
      <c r="AS4270" s="61"/>
      <c r="AT4270" s="61"/>
      <c r="AU4270" s="61"/>
      <c r="AV4270" s="61"/>
      <c r="AW4270" s="61"/>
      <c r="AX4270" s="61"/>
      <c r="AY4270" s="61"/>
      <c r="AZ4270" s="61"/>
      <c r="BA4270" s="61"/>
    </row>
    <row r="4271" spans="39:53" x14ac:dyDescent="0.2">
      <c r="AM4271" s="61"/>
      <c r="AN4271" s="61"/>
      <c r="AO4271" s="171"/>
      <c r="AP4271" s="61"/>
      <c r="AQ4271" s="61"/>
      <c r="AR4271" s="61"/>
      <c r="AS4271" s="61"/>
      <c r="AT4271" s="61"/>
      <c r="AU4271" s="61"/>
      <c r="AV4271" s="61"/>
      <c r="AW4271" s="61"/>
      <c r="AX4271" s="61"/>
      <c r="AY4271" s="61"/>
      <c r="AZ4271" s="61"/>
      <c r="BA4271" s="61"/>
    </row>
    <row r="4272" spans="39:53" x14ac:dyDescent="0.2">
      <c r="AM4272" s="61"/>
      <c r="AN4272" s="61"/>
      <c r="AO4272" s="171"/>
      <c r="AP4272" s="61"/>
      <c r="AQ4272" s="61"/>
      <c r="AR4272" s="61"/>
      <c r="AS4272" s="61"/>
      <c r="AT4272" s="61"/>
      <c r="AU4272" s="61"/>
      <c r="AV4272" s="61"/>
      <c r="AW4272" s="61"/>
      <c r="AX4272" s="61"/>
      <c r="AY4272" s="61"/>
      <c r="AZ4272" s="61"/>
      <c r="BA4272" s="61"/>
    </row>
    <row r="4273" spans="39:53" x14ac:dyDescent="0.2">
      <c r="AM4273" s="61"/>
      <c r="AN4273" s="61"/>
      <c r="AO4273" s="171"/>
      <c r="AP4273" s="61"/>
      <c r="AQ4273" s="61"/>
      <c r="AR4273" s="61"/>
      <c r="AS4273" s="61"/>
      <c r="AT4273" s="61"/>
      <c r="AU4273" s="61"/>
      <c r="AV4273" s="61"/>
      <c r="AW4273" s="61"/>
      <c r="AX4273" s="61"/>
      <c r="AY4273" s="61"/>
      <c r="AZ4273" s="61"/>
      <c r="BA4273" s="61"/>
    </row>
    <row r="4274" spans="39:53" x14ac:dyDescent="0.2">
      <c r="AM4274" s="61"/>
      <c r="AN4274" s="61"/>
      <c r="AO4274" s="171"/>
      <c r="AP4274" s="61"/>
      <c r="AQ4274" s="61"/>
      <c r="AR4274" s="61"/>
      <c r="AS4274" s="61"/>
      <c r="AT4274" s="61"/>
      <c r="AU4274" s="61"/>
      <c r="AV4274" s="61"/>
      <c r="AW4274" s="61"/>
      <c r="AX4274" s="61"/>
      <c r="AY4274" s="61"/>
      <c r="AZ4274" s="61"/>
      <c r="BA4274" s="61"/>
    </row>
    <row r="4275" spans="39:53" x14ac:dyDescent="0.2">
      <c r="AM4275" s="61"/>
      <c r="AN4275" s="61"/>
      <c r="AO4275" s="171"/>
      <c r="AP4275" s="61"/>
      <c r="AQ4275" s="61"/>
      <c r="AR4275" s="61"/>
      <c r="AS4275" s="61"/>
      <c r="AT4275" s="61"/>
      <c r="AU4275" s="61"/>
      <c r="AV4275" s="61"/>
      <c r="AW4275" s="61"/>
      <c r="AX4275" s="61"/>
      <c r="AY4275" s="61"/>
      <c r="AZ4275" s="61"/>
      <c r="BA4275" s="61"/>
    </row>
    <row r="4276" spans="39:53" x14ac:dyDescent="0.2">
      <c r="AM4276" s="61"/>
      <c r="AN4276" s="61"/>
      <c r="AO4276" s="171"/>
      <c r="AP4276" s="61"/>
      <c r="AQ4276" s="61"/>
      <c r="AR4276" s="61"/>
      <c r="AS4276" s="61"/>
      <c r="AT4276" s="61"/>
      <c r="AU4276" s="61"/>
      <c r="AV4276" s="61"/>
      <c r="AW4276" s="61"/>
      <c r="AX4276" s="61"/>
      <c r="AY4276" s="61"/>
      <c r="AZ4276" s="61"/>
      <c r="BA4276" s="61"/>
    </row>
    <row r="4277" spans="39:53" x14ac:dyDescent="0.2">
      <c r="AM4277" s="61"/>
      <c r="AN4277" s="61"/>
      <c r="AO4277" s="171"/>
      <c r="AP4277" s="61"/>
      <c r="AQ4277" s="61"/>
      <c r="AR4277" s="61"/>
      <c r="AS4277" s="61"/>
      <c r="AT4277" s="61"/>
      <c r="AU4277" s="61"/>
      <c r="AV4277" s="61"/>
      <c r="AW4277" s="61"/>
      <c r="AX4277" s="61"/>
      <c r="AY4277" s="61"/>
      <c r="AZ4277" s="61"/>
      <c r="BA4277" s="61"/>
    </row>
    <row r="4278" spans="39:53" x14ac:dyDescent="0.2">
      <c r="AM4278" s="61"/>
      <c r="AN4278" s="61"/>
      <c r="AO4278" s="171"/>
      <c r="AP4278" s="61"/>
      <c r="AQ4278" s="61"/>
      <c r="AR4278" s="61"/>
      <c r="AS4278" s="61"/>
      <c r="AT4278" s="61"/>
      <c r="AU4278" s="61"/>
      <c r="AV4278" s="61"/>
      <c r="AW4278" s="61"/>
      <c r="AX4278" s="61"/>
      <c r="AY4278" s="61"/>
      <c r="AZ4278" s="61"/>
      <c r="BA4278" s="61"/>
    </row>
    <row r="4279" spans="39:53" x14ac:dyDescent="0.2">
      <c r="AM4279" s="61"/>
      <c r="AN4279" s="61"/>
      <c r="AO4279" s="171"/>
      <c r="AP4279" s="61"/>
      <c r="AQ4279" s="61"/>
      <c r="AR4279" s="61"/>
      <c r="AS4279" s="61"/>
      <c r="AT4279" s="61"/>
      <c r="AU4279" s="61"/>
      <c r="AV4279" s="61"/>
      <c r="AW4279" s="61"/>
      <c r="AX4279" s="61"/>
      <c r="AY4279" s="61"/>
      <c r="AZ4279" s="61"/>
      <c r="BA4279" s="61"/>
    </row>
    <row r="4280" spans="39:53" x14ac:dyDescent="0.2">
      <c r="AM4280" s="61"/>
      <c r="AN4280" s="61"/>
      <c r="AO4280" s="171"/>
      <c r="AP4280" s="61"/>
      <c r="AQ4280" s="61"/>
      <c r="AR4280" s="61"/>
      <c r="AS4280" s="61"/>
      <c r="AT4280" s="61"/>
      <c r="AU4280" s="61"/>
      <c r="AV4280" s="61"/>
      <c r="AW4280" s="61"/>
      <c r="AX4280" s="61"/>
      <c r="AY4280" s="61"/>
      <c r="AZ4280" s="61"/>
      <c r="BA4280" s="61"/>
    </row>
    <row r="4281" spans="39:53" x14ac:dyDescent="0.2">
      <c r="AM4281" s="61"/>
      <c r="AN4281" s="61"/>
      <c r="AO4281" s="171"/>
      <c r="AP4281" s="61"/>
      <c r="AQ4281" s="61"/>
      <c r="AR4281" s="61"/>
      <c r="AS4281" s="61"/>
      <c r="AT4281" s="61"/>
      <c r="AU4281" s="61"/>
      <c r="AV4281" s="61"/>
      <c r="AW4281" s="61"/>
      <c r="AX4281" s="61"/>
      <c r="AY4281" s="61"/>
      <c r="AZ4281" s="61"/>
      <c r="BA4281" s="61"/>
    </row>
    <row r="4282" spans="39:53" x14ac:dyDescent="0.2">
      <c r="AM4282" s="61"/>
      <c r="AN4282" s="61"/>
      <c r="AO4282" s="171"/>
      <c r="AP4282" s="61"/>
      <c r="AQ4282" s="61"/>
      <c r="AR4282" s="61"/>
      <c r="AS4282" s="61"/>
      <c r="AT4282" s="61"/>
      <c r="AU4282" s="61"/>
      <c r="AV4282" s="61"/>
      <c r="AW4282" s="61"/>
      <c r="AX4282" s="61"/>
      <c r="AY4282" s="61"/>
      <c r="AZ4282" s="61"/>
      <c r="BA4282" s="61"/>
    </row>
    <row r="4283" spans="39:53" x14ac:dyDescent="0.2">
      <c r="AM4283" s="61"/>
      <c r="AN4283" s="61"/>
      <c r="AO4283" s="171"/>
      <c r="AP4283" s="61"/>
      <c r="AQ4283" s="61"/>
      <c r="AR4283" s="61"/>
      <c r="AS4283" s="61"/>
      <c r="AT4283" s="61"/>
      <c r="AU4283" s="61"/>
      <c r="AV4283" s="61"/>
      <c r="AW4283" s="61"/>
      <c r="AX4283" s="61"/>
      <c r="AY4283" s="61"/>
      <c r="AZ4283" s="61"/>
      <c r="BA4283" s="61"/>
    </row>
    <row r="4284" spans="39:53" x14ac:dyDescent="0.2">
      <c r="AM4284" s="61"/>
      <c r="AN4284" s="61"/>
      <c r="AO4284" s="171"/>
      <c r="AP4284" s="61"/>
      <c r="AQ4284" s="61"/>
      <c r="AR4284" s="61"/>
      <c r="AS4284" s="61"/>
      <c r="AT4284" s="61"/>
      <c r="AU4284" s="61"/>
      <c r="AV4284" s="61"/>
      <c r="AW4284" s="61"/>
      <c r="AX4284" s="61"/>
      <c r="AY4284" s="61"/>
      <c r="AZ4284" s="61"/>
      <c r="BA4284" s="61"/>
    </row>
    <row r="4285" spans="39:53" x14ac:dyDescent="0.2">
      <c r="AM4285" s="61"/>
      <c r="AN4285" s="61"/>
      <c r="AO4285" s="171"/>
      <c r="AP4285" s="61"/>
      <c r="AQ4285" s="61"/>
      <c r="AR4285" s="61"/>
      <c r="AS4285" s="61"/>
      <c r="AT4285" s="61"/>
      <c r="AU4285" s="61"/>
      <c r="AV4285" s="61"/>
      <c r="AW4285" s="61"/>
      <c r="AX4285" s="61"/>
      <c r="AY4285" s="61"/>
      <c r="AZ4285" s="61"/>
      <c r="BA4285" s="61"/>
    </row>
    <row r="4286" spans="39:53" x14ac:dyDescent="0.2">
      <c r="AM4286" s="61"/>
      <c r="AN4286" s="61"/>
      <c r="AO4286" s="171"/>
      <c r="AP4286" s="61"/>
      <c r="AQ4286" s="61"/>
      <c r="AR4286" s="61"/>
      <c r="AS4286" s="61"/>
      <c r="AT4286" s="61"/>
      <c r="AU4286" s="61"/>
      <c r="AV4286" s="61"/>
      <c r="AW4286" s="61"/>
      <c r="AX4286" s="61"/>
      <c r="AY4286" s="61"/>
      <c r="AZ4286" s="61"/>
      <c r="BA4286" s="61"/>
    </row>
    <row r="4287" spans="39:53" x14ac:dyDescent="0.2">
      <c r="AM4287" s="61"/>
      <c r="AN4287" s="61"/>
      <c r="AO4287" s="171"/>
      <c r="AP4287" s="61"/>
      <c r="AQ4287" s="61"/>
      <c r="AR4287" s="61"/>
      <c r="AS4287" s="61"/>
      <c r="AT4287" s="61"/>
      <c r="AU4287" s="61"/>
      <c r="AV4287" s="61"/>
      <c r="AW4287" s="61"/>
      <c r="AX4287" s="61"/>
      <c r="AY4287" s="61"/>
      <c r="AZ4287" s="61"/>
      <c r="BA4287" s="61"/>
    </row>
    <row r="4288" spans="39:53" x14ac:dyDescent="0.2">
      <c r="AM4288" s="61"/>
      <c r="AN4288" s="61"/>
      <c r="AO4288" s="171"/>
      <c r="AP4288" s="61"/>
      <c r="AQ4288" s="61"/>
      <c r="AR4288" s="61"/>
      <c r="AS4288" s="61"/>
      <c r="AT4288" s="61"/>
      <c r="AU4288" s="61"/>
      <c r="AV4288" s="61"/>
      <c r="AW4288" s="61"/>
      <c r="AX4288" s="61"/>
      <c r="AY4288" s="61"/>
      <c r="AZ4288" s="61"/>
      <c r="BA4288" s="61"/>
    </row>
    <row r="4289" spans="39:53" x14ac:dyDescent="0.2">
      <c r="AM4289" s="61"/>
      <c r="AN4289" s="61"/>
      <c r="AO4289" s="171"/>
      <c r="AP4289" s="61"/>
      <c r="AQ4289" s="61"/>
      <c r="AR4289" s="61"/>
      <c r="AS4289" s="61"/>
      <c r="AT4289" s="61"/>
      <c r="AU4289" s="61"/>
      <c r="AV4289" s="61"/>
      <c r="AW4289" s="61"/>
      <c r="AX4289" s="61"/>
      <c r="AY4289" s="61"/>
      <c r="AZ4289" s="61"/>
      <c r="BA4289" s="61"/>
    </row>
    <row r="4290" spans="39:53" x14ac:dyDescent="0.2">
      <c r="AM4290" s="61"/>
      <c r="AN4290" s="61"/>
      <c r="AO4290" s="171"/>
      <c r="AP4290" s="61"/>
      <c r="AQ4290" s="61"/>
      <c r="AR4290" s="61"/>
      <c r="AS4290" s="61"/>
      <c r="AT4290" s="61"/>
      <c r="AU4290" s="61"/>
      <c r="AV4290" s="61"/>
      <c r="AW4290" s="61"/>
      <c r="AX4290" s="61"/>
      <c r="AY4290" s="61"/>
      <c r="AZ4290" s="61"/>
      <c r="BA4290" s="61"/>
    </row>
    <row r="4291" spans="39:53" x14ac:dyDescent="0.2">
      <c r="AM4291" s="61"/>
      <c r="AN4291" s="61"/>
      <c r="AO4291" s="171"/>
      <c r="AP4291" s="61"/>
      <c r="AQ4291" s="61"/>
      <c r="AR4291" s="61"/>
      <c r="AS4291" s="61"/>
      <c r="AT4291" s="61"/>
      <c r="AU4291" s="61"/>
      <c r="AV4291" s="61"/>
      <c r="AW4291" s="61"/>
      <c r="AX4291" s="61"/>
      <c r="AY4291" s="61"/>
      <c r="AZ4291" s="61"/>
      <c r="BA4291" s="61"/>
    </row>
    <row r="4292" spans="39:53" x14ac:dyDescent="0.2">
      <c r="AM4292" s="61"/>
      <c r="AN4292" s="61"/>
      <c r="AO4292" s="171"/>
      <c r="AP4292" s="61"/>
      <c r="AQ4292" s="61"/>
      <c r="AR4292" s="61"/>
      <c r="AS4292" s="61"/>
      <c r="AT4292" s="61"/>
      <c r="AU4292" s="61"/>
      <c r="AV4292" s="61"/>
      <c r="AW4292" s="61"/>
      <c r="AX4292" s="61"/>
      <c r="AY4292" s="61"/>
      <c r="AZ4292" s="61"/>
      <c r="BA4292" s="61"/>
    </row>
    <row r="4293" spans="39:53" x14ac:dyDescent="0.2">
      <c r="AM4293" s="61"/>
      <c r="AN4293" s="61"/>
      <c r="AO4293" s="171"/>
      <c r="AP4293" s="61"/>
      <c r="AQ4293" s="61"/>
      <c r="AR4293" s="61"/>
      <c r="AS4293" s="61"/>
      <c r="AT4293" s="61"/>
      <c r="AU4293" s="61"/>
      <c r="AV4293" s="61"/>
      <c r="AW4293" s="61"/>
      <c r="AX4293" s="61"/>
      <c r="AY4293" s="61"/>
      <c r="AZ4293" s="61"/>
      <c r="BA4293" s="61"/>
    </row>
    <row r="4294" spans="39:53" x14ac:dyDescent="0.2">
      <c r="AM4294" s="61"/>
      <c r="AN4294" s="61"/>
      <c r="AO4294" s="171"/>
      <c r="AP4294" s="61"/>
      <c r="AQ4294" s="61"/>
      <c r="AR4294" s="61"/>
      <c r="AS4294" s="61"/>
      <c r="AT4294" s="61"/>
      <c r="AU4294" s="61"/>
      <c r="AV4294" s="61"/>
      <c r="AW4294" s="61"/>
      <c r="AX4294" s="61"/>
      <c r="AY4294" s="61"/>
      <c r="AZ4294" s="61"/>
      <c r="BA4294" s="61"/>
    </row>
    <row r="4295" spans="39:53" x14ac:dyDescent="0.2">
      <c r="AM4295" s="61"/>
      <c r="AN4295" s="61"/>
      <c r="AO4295" s="171"/>
      <c r="AP4295" s="61"/>
      <c r="AQ4295" s="61"/>
      <c r="AR4295" s="61"/>
      <c r="AS4295" s="61"/>
      <c r="AT4295" s="61"/>
      <c r="AU4295" s="61"/>
      <c r="AV4295" s="61"/>
      <c r="AW4295" s="61"/>
      <c r="AX4295" s="61"/>
      <c r="AY4295" s="61"/>
      <c r="AZ4295" s="61"/>
      <c r="BA4295" s="61"/>
    </row>
    <row r="4296" spans="39:53" x14ac:dyDescent="0.2">
      <c r="AM4296" s="61"/>
      <c r="AN4296" s="61"/>
      <c r="AO4296" s="171"/>
      <c r="AP4296" s="61"/>
      <c r="AQ4296" s="61"/>
      <c r="AR4296" s="61"/>
      <c r="AS4296" s="61"/>
      <c r="AT4296" s="61"/>
      <c r="AU4296" s="61"/>
      <c r="AV4296" s="61"/>
      <c r="AW4296" s="61"/>
      <c r="AX4296" s="61"/>
      <c r="AY4296" s="61"/>
      <c r="AZ4296" s="61"/>
      <c r="BA4296" s="61"/>
    </row>
    <row r="4297" spans="39:53" x14ac:dyDescent="0.2">
      <c r="AM4297" s="61"/>
      <c r="AN4297" s="61"/>
      <c r="AO4297" s="171"/>
      <c r="AP4297" s="61"/>
      <c r="AQ4297" s="61"/>
      <c r="AR4297" s="61"/>
      <c r="AS4297" s="61"/>
      <c r="AT4297" s="61"/>
      <c r="AU4297" s="61"/>
      <c r="AV4297" s="61"/>
      <c r="AW4297" s="61"/>
      <c r="AX4297" s="61"/>
      <c r="AY4297" s="61"/>
      <c r="AZ4297" s="61"/>
      <c r="BA4297" s="61"/>
    </row>
    <row r="4298" spans="39:53" x14ac:dyDescent="0.2">
      <c r="AM4298" s="61"/>
      <c r="AN4298" s="61"/>
      <c r="AO4298" s="171"/>
      <c r="AP4298" s="61"/>
      <c r="AQ4298" s="61"/>
      <c r="AR4298" s="61"/>
      <c r="AS4298" s="61"/>
      <c r="AT4298" s="61"/>
      <c r="AU4298" s="61"/>
      <c r="AV4298" s="61"/>
      <c r="AW4298" s="61"/>
      <c r="AX4298" s="61"/>
      <c r="AY4298" s="61"/>
      <c r="AZ4298" s="61"/>
      <c r="BA4298" s="61"/>
    </row>
    <row r="4299" spans="39:53" x14ac:dyDescent="0.2">
      <c r="AM4299" s="61"/>
      <c r="AN4299" s="61"/>
      <c r="AO4299" s="171"/>
      <c r="AP4299" s="61"/>
      <c r="AQ4299" s="61"/>
      <c r="AR4299" s="61"/>
      <c r="AS4299" s="61"/>
      <c r="AT4299" s="61"/>
      <c r="AU4299" s="61"/>
      <c r="AV4299" s="61"/>
      <c r="AW4299" s="61"/>
      <c r="AX4299" s="61"/>
      <c r="AY4299" s="61"/>
      <c r="AZ4299" s="61"/>
      <c r="BA4299" s="61"/>
    </row>
    <row r="4300" spans="39:53" x14ac:dyDescent="0.2">
      <c r="AM4300" s="61"/>
      <c r="AN4300" s="61"/>
      <c r="AO4300" s="171"/>
      <c r="AP4300" s="61"/>
      <c r="AQ4300" s="61"/>
      <c r="AR4300" s="61"/>
      <c r="AS4300" s="61"/>
      <c r="AT4300" s="61"/>
      <c r="AU4300" s="61"/>
      <c r="AV4300" s="61"/>
      <c r="AW4300" s="61"/>
      <c r="AX4300" s="61"/>
      <c r="AY4300" s="61"/>
      <c r="AZ4300" s="61"/>
      <c r="BA4300" s="61"/>
    </row>
    <row r="4301" spans="39:53" x14ac:dyDescent="0.2">
      <c r="AM4301" s="61"/>
      <c r="AN4301" s="61"/>
      <c r="AO4301" s="171"/>
      <c r="AP4301" s="61"/>
      <c r="AQ4301" s="61"/>
      <c r="AR4301" s="61"/>
      <c r="AS4301" s="61"/>
      <c r="AT4301" s="61"/>
      <c r="AU4301" s="61"/>
      <c r="AV4301" s="61"/>
      <c r="AW4301" s="61"/>
      <c r="AX4301" s="61"/>
      <c r="AY4301" s="61"/>
      <c r="AZ4301" s="61"/>
      <c r="BA4301" s="61"/>
    </row>
    <row r="4302" spans="39:53" x14ac:dyDescent="0.2">
      <c r="AM4302" s="61"/>
      <c r="AN4302" s="61"/>
      <c r="AO4302" s="171"/>
      <c r="AP4302" s="61"/>
      <c r="AQ4302" s="61"/>
      <c r="AR4302" s="61"/>
      <c r="AS4302" s="61"/>
      <c r="AT4302" s="61"/>
      <c r="AU4302" s="61"/>
      <c r="AV4302" s="61"/>
      <c r="AW4302" s="61"/>
      <c r="AX4302" s="61"/>
      <c r="AY4302" s="61"/>
      <c r="AZ4302" s="61"/>
      <c r="BA4302" s="61"/>
    </row>
    <row r="4303" spans="39:53" x14ac:dyDescent="0.2">
      <c r="AM4303" s="61"/>
      <c r="AN4303" s="61"/>
      <c r="AO4303" s="171"/>
      <c r="AP4303" s="61"/>
      <c r="AQ4303" s="61"/>
      <c r="AR4303" s="61"/>
      <c r="AS4303" s="61"/>
      <c r="AT4303" s="61"/>
      <c r="AU4303" s="61"/>
      <c r="AV4303" s="61"/>
      <c r="AW4303" s="61"/>
      <c r="AX4303" s="61"/>
      <c r="AY4303" s="61"/>
      <c r="AZ4303" s="61"/>
      <c r="BA4303" s="61"/>
    </row>
    <row r="4304" spans="39:53" x14ac:dyDescent="0.2">
      <c r="AM4304" s="61"/>
      <c r="AN4304" s="61"/>
      <c r="AO4304" s="171"/>
      <c r="AP4304" s="61"/>
      <c r="AQ4304" s="61"/>
      <c r="AR4304" s="61"/>
      <c r="AS4304" s="61"/>
      <c r="AT4304" s="61"/>
      <c r="AU4304" s="61"/>
      <c r="AV4304" s="61"/>
      <c r="AW4304" s="61"/>
      <c r="AX4304" s="61"/>
      <c r="AY4304" s="61"/>
      <c r="AZ4304" s="61"/>
      <c r="BA4304" s="61"/>
    </row>
    <row r="4305" spans="39:53" x14ac:dyDescent="0.2">
      <c r="AM4305" s="61"/>
      <c r="AN4305" s="61"/>
      <c r="AO4305" s="171"/>
      <c r="AP4305" s="61"/>
      <c r="AQ4305" s="61"/>
      <c r="AR4305" s="61"/>
      <c r="AS4305" s="61"/>
      <c r="AT4305" s="61"/>
      <c r="AU4305" s="61"/>
      <c r="AV4305" s="61"/>
      <c r="AW4305" s="61"/>
      <c r="AX4305" s="61"/>
      <c r="AY4305" s="61"/>
      <c r="AZ4305" s="61"/>
      <c r="BA4305" s="61"/>
    </row>
    <row r="4306" spans="39:53" x14ac:dyDescent="0.2">
      <c r="AM4306" s="61"/>
      <c r="AN4306" s="61"/>
      <c r="AO4306" s="171"/>
      <c r="AP4306" s="61"/>
      <c r="AQ4306" s="61"/>
      <c r="AR4306" s="61"/>
      <c r="AS4306" s="61"/>
      <c r="AT4306" s="61"/>
      <c r="AU4306" s="61"/>
      <c r="AV4306" s="61"/>
      <c r="AW4306" s="61"/>
      <c r="AX4306" s="61"/>
      <c r="AY4306" s="61"/>
      <c r="AZ4306" s="61"/>
      <c r="BA4306" s="61"/>
    </row>
    <row r="4307" spans="39:53" x14ac:dyDescent="0.2">
      <c r="AM4307" s="61"/>
      <c r="AN4307" s="61"/>
      <c r="AO4307" s="171"/>
      <c r="AP4307" s="61"/>
      <c r="AQ4307" s="61"/>
      <c r="AR4307" s="61"/>
      <c r="AS4307" s="61"/>
      <c r="AT4307" s="61"/>
      <c r="AU4307" s="61"/>
      <c r="AV4307" s="61"/>
      <c r="AW4307" s="61"/>
      <c r="AX4307" s="61"/>
      <c r="AY4307" s="61"/>
      <c r="AZ4307" s="61"/>
      <c r="BA4307" s="61"/>
    </row>
    <row r="4308" spans="39:53" x14ac:dyDescent="0.2">
      <c r="AM4308" s="61"/>
      <c r="AN4308" s="61"/>
      <c r="AO4308" s="171"/>
      <c r="AP4308" s="61"/>
      <c r="AQ4308" s="61"/>
      <c r="AR4308" s="61"/>
      <c r="AS4308" s="61"/>
      <c r="AT4308" s="61"/>
      <c r="AU4308" s="61"/>
      <c r="AV4308" s="61"/>
      <c r="AW4308" s="61"/>
      <c r="AX4308" s="61"/>
      <c r="AY4308" s="61"/>
      <c r="AZ4308" s="61"/>
      <c r="BA4308" s="61"/>
    </row>
    <row r="4309" spans="39:53" x14ac:dyDescent="0.2">
      <c r="AM4309" s="61"/>
      <c r="AN4309" s="61"/>
      <c r="AO4309" s="171"/>
      <c r="AP4309" s="61"/>
      <c r="AQ4309" s="61"/>
      <c r="AR4309" s="61"/>
      <c r="AS4309" s="61"/>
      <c r="AT4309" s="61"/>
      <c r="AU4309" s="61"/>
      <c r="AV4309" s="61"/>
      <c r="AW4309" s="61"/>
      <c r="AX4309" s="61"/>
      <c r="AY4309" s="61"/>
      <c r="AZ4309" s="61"/>
      <c r="BA4309" s="61"/>
    </row>
    <row r="4310" spans="39:53" x14ac:dyDescent="0.2">
      <c r="AM4310" s="61"/>
      <c r="AN4310" s="61"/>
      <c r="AO4310" s="171"/>
      <c r="AP4310" s="61"/>
      <c r="AQ4310" s="61"/>
      <c r="AR4310" s="61"/>
      <c r="AS4310" s="61"/>
      <c r="AT4310" s="61"/>
      <c r="AU4310" s="61"/>
      <c r="AV4310" s="61"/>
      <c r="AW4310" s="61"/>
      <c r="AX4310" s="61"/>
      <c r="AY4310" s="61"/>
      <c r="AZ4310" s="61"/>
      <c r="BA4310" s="61"/>
    </row>
    <row r="4311" spans="39:53" x14ac:dyDescent="0.2">
      <c r="AM4311" s="61"/>
      <c r="AN4311" s="61"/>
      <c r="AO4311" s="171"/>
      <c r="AP4311" s="61"/>
      <c r="AQ4311" s="61"/>
      <c r="AR4311" s="61"/>
      <c r="AS4311" s="61"/>
      <c r="AT4311" s="61"/>
      <c r="AU4311" s="61"/>
      <c r="AV4311" s="61"/>
      <c r="AW4311" s="61"/>
      <c r="AX4311" s="61"/>
      <c r="AY4311" s="61"/>
      <c r="AZ4311" s="61"/>
      <c r="BA4311" s="61"/>
    </row>
    <row r="4312" spans="39:53" x14ac:dyDescent="0.2">
      <c r="AM4312" s="61"/>
      <c r="AN4312" s="61"/>
      <c r="AO4312" s="171"/>
      <c r="AP4312" s="61"/>
      <c r="AQ4312" s="61"/>
      <c r="AR4312" s="61"/>
      <c r="AS4312" s="61"/>
      <c r="AT4312" s="61"/>
      <c r="AU4312" s="61"/>
      <c r="AV4312" s="61"/>
      <c r="AW4312" s="61"/>
      <c r="AX4312" s="61"/>
      <c r="AY4312" s="61"/>
      <c r="AZ4312" s="61"/>
      <c r="BA4312" s="61"/>
    </row>
    <row r="4313" spans="39:53" x14ac:dyDescent="0.2">
      <c r="AM4313" s="61"/>
      <c r="AN4313" s="61"/>
      <c r="AO4313" s="171"/>
      <c r="AP4313" s="61"/>
      <c r="AQ4313" s="61"/>
      <c r="AR4313" s="61"/>
      <c r="AS4313" s="61"/>
      <c r="AT4313" s="61"/>
      <c r="AU4313" s="61"/>
      <c r="AV4313" s="61"/>
      <c r="AW4313" s="61"/>
      <c r="AX4313" s="61"/>
      <c r="AY4313" s="61"/>
      <c r="AZ4313" s="61"/>
      <c r="BA4313" s="61"/>
    </row>
    <row r="4314" spans="39:53" x14ac:dyDescent="0.2">
      <c r="AM4314" s="61"/>
      <c r="AN4314" s="61"/>
      <c r="AO4314" s="171"/>
      <c r="AP4314" s="61"/>
      <c r="AQ4314" s="61"/>
      <c r="AR4314" s="61"/>
      <c r="AS4314" s="61"/>
      <c r="AT4314" s="61"/>
      <c r="AU4314" s="61"/>
      <c r="AV4314" s="61"/>
      <c r="AW4314" s="61"/>
      <c r="AX4314" s="61"/>
      <c r="AY4314" s="61"/>
      <c r="AZ4314" s="61"/>
      <c r="BA4314" s="61"/>
    </row>
    <row r="4315" spans="39:53" x14ac:dyDescent="0.2">
      <c r="AM4315" s="61"/>
      <c r="AN4315" s="61"/>
      <c r="AO4315" s="171"/>
      <c r="AP4315" s="61"/>
      <c r="AQ4315" s="61"/>
      <c r="AR4315" s="61"/>
      <c r="AS4315" s="61"/>
      <c r="AT4315" s="61"/>
      <c r="AU4315" s="61"/>
      <c r="AV4315" s="61"/>
      <c r="AW4315" s="61"/>
      <c r="AX4315" s="61"/>
      <c r="AY4315" s="61"/>
      <c r="AZ4315" s="61"/>
      <c r="BA4315" s="61"/>
    </row>
    <row r="4316" spans="39:53" x14ac:dyDescent="0.2">
      <c r="AM4316" s="61"/>
      <c r="AN4316" s="61"/>
      <c r="AO4316" s="171"/>
      <c r="AP4316" s="61"/>
      <c r="AQ4316" s="61"/>
      <c r="AR4316" s="61"/>
      <c r="AS4316" s="61"/>
      <c r="AT4316" s="61"/>
      <c r="AU4316" s="61"/>
      <c r="AV4316" s="61"/>
      <c r="AW4316" s="61"/>
      <c r="AX4316" s="61"/>
      <c r="AY4316" s="61"/>
      <c r="AZ4316" s="61"/>
      <c r="BA4316" s="61"/>
    </row>
    <row r="4317" spans="39:53" x14ac:dyDescent="0.2">
      <c r="AM4317" s="61"/>
      <c r="AN4317" s="61"/>
      <c r="AO4317" s="171"/>
      <c r="AP4317" s="61"/>
      <c r="AQ4317" s="61"/>
      <c r="AR4317" s="61"/>
      <c r="AS4317" s="61"/>
      <c r="AT4317" s="61"/>
      <c r="AU4317" s="61"/>
      <c r="AV4317" s="61"/>
      <c r="AW4317" s="61"/>
      <c r="AX4317" s="61"/>
      <c r="AY4317" s="61"/>
      <c r="AZ4317" s="61"/>
      <c r="BA4317" s="61"/>
    </row>
    <row r="4318" spans="39:53" x14ac:dyDescent="0.2">
      <c r="AM4318" s="61"/>
      <c r="AN4318" s="61"/>
      <c r="AO4318" s="171"/>
      <c r="AP4318" s="61"/>
      <c r="AQ4318" s="61"/>
      <c r="AR4318" s="61"/>
      <c r="AS4318" s="61"/>
      <c r="AT4318" s="61"/>
      <c r="AU4318" s="61"/>
      <c r="AV4318" s="61"/>
      <c r="AW4318" s="61"/>
      <c r="AX4318" s="61"/>
      <c r="AY4318" s="61"/>
      <c r="AZ4318" s="61"/>
      <c r="BA4318" s="61"/>
    </row>
    <row r="4319" spans="39:53" x14ac:dyDescent="0.2">
      <c r="AM4319" s="61"/>
      <c r="AN4319" s="61"/>
      <c r="AO4319" s="171"/>
      <c r="AP4319" s="61"/>
      <c r="AQ4319" s="61"/>
      <c r="AR4319" s="61"/>
      <c r="AS4319" s="61"/>
      <c r="AT4319" s="61"/>
      <c r="AU4319" s="61"/>
      <c r="AV4319" s="61"/>
      <c r="AW4319" s="61"/>
      <c r="AX4319" s="61"/>
      <c r="AY4319" s="61"/>
      <c r="AZ4319" s="61"/>
      <c r="BA4319" s="61"/>
    </row>
    <row r="4320" spans="39:53" x14ac:dyDescent="0.2">
      <c r="AM4320" s="61"/>
      <c r="AN4320" s="61"/>
      <c r="AO4320" s="171"/>
      <c r="AP4320" s="61"/>
      <c r="AQ4320" s="61"/>
      <c r="AR4320" s="61"/>
      <c r="AS4320" s="61"/>
      <c r="AT4320" s="61"/>
      <c r="AU4320" s="61"/>
      <c r="AV4320" s="61"/>
      <c r="AW4320" s="61"/>
      <c r="AX4320" s="61"/>
      <c r="AY4320" s="61"/>
      <c r="AZ4320" s="61"/>
      <c r="BA4320" s="61"/>
    </row>
    <row r="4321" spans="39:53" x14ac:dyDescent="0.2">
      <c r="AM4321" s="61"/>
      <c r="AN4321" s="61"/>
      <c r="AO4321" s="171"/>
      <c r="AP4321" s="61"/>
      <c r="AQ4321" s="61"/>
      <c r="AR4321" s="61"/>
      <c r="AS4321" s="61"/>
      <c r="AT4321" s="61"/>
      <c r="AU4321" s="61"/>
      <c r="AV4321" s="61"/>
      <c r="AW4321" s="61"/>
      <c r="AX4321" s="61"/>
      <c r="AY4321" s="61"/>
      <c r="AZ4321" s="61"/>
      <c r="BA4321" s="61"/>
    </row>
    <row r="4322" spans="39:53" x14ac:dyDescent="0.2">
      <c r="AM4322" s="61"/>
      <c r="AN4322" s="61"/>
      <c r="AO4322" s="171"/>
      <c r="AP4322" s="61"/>
      <c r="AQ4322" s="61"/>
      <c r="AR4322" s="61"/>
      <c r="AS4322" s="61"/>
      <c r="AT4322" s="61"/>
      <c r="AU4322" s="61"/>
      <c r="AV4322" s="61"/>
      <c r="AW4322" s="61"/>
      <c r="AX4322" s="61"/>
      <c r="AY4322" s="61"/>
      <c r="AZ4322" s="61"/>
      <c r="BA4322" s="61"/>
    </row>
    <row r="4323" spans="39:53" x14ac:dyDescent="0.2">
      <c r="AM4323" s="61"/>
      <c r="AN4323" s="61"/>
      <c r="AO4323" s="171"/>
      <c r="AP4323" s="61"/>
      <c r="AQ4323" s="61"/>
      <c r="AR4323" s="61"/>
      <c r="AS4323" s="61"/>
      <c r="AT4323" s="61"/>
      <c r="AU4323" s="61"/>
      <c r="AV4323" s="61"/>
      <c r="AW4323" s="61"/>
      <c r="AX4323" s="61"/>
      <c r="AY4323" s="61"/>
      <c r="AZ4323" s="61"/>
      <c r="BA4323" s="61"/>
    </row>
    <row r="4324" spans="39:53" x14ac:dyDescent="0.2">
      <c r="AM4324" s="61"/>
      <c r="AN4324" s="61"/>
      <c r="AO4324" s="171"/>
      <c r="AP4324" s="61"/>
      <c r="AQ4324" s="61"/>
      <c r="AR4324" s="61"/>
      <c r="AS4324" s="61"/>
      <c r="AT4324" s="61"/>
      <c r="AU4324" s="61"/>
      <c r="AV4324" s="61"/>
      <c r="AW4324" s="61"/>
      <c r="AX4324" s="61"/>
      <c r="AY4324" s="61"/>
      <c r="AZ4324" s="61"/>
      <c r="BA4324" s="61"/>
    </row>
    <row r="4325" spans="39:53" x14ac:dyDescent="0.2">
      <c r="AM4325" s="61"/>
      <c r="AN4325" s="61"/>
      <c r="AO4325" s="171"/>
      <c r="AP4325" s="61"/>
      <c r="AQ4325" s="61"/>
      <c r="AR4325" s="61"/>
      <c r="AS4325" s="61"/>
      <c r="AT4325" s="61"/>
      <c r="AU4325" s="61"/>
      <c r="AV4325" s="61"/>
      <c r="AW4325" s="61"/>
      <c r="AX4325" s="61"/>
      <c r="AY4325" s="61"/>
      <c r="AZ4325" s="61"/>
      <c r="BA4325" s="61"/>
    </row>
    <row r="4326" spans="39:53" x14ac:dyDescent="0.2">
      <c r="AM4326" s="61"/>
      <c r="AN4326" s="61"/>
      <c r="AO4326" s="171"/>
      <c r="AP4326" s="61"/>
      <c r="AQ4326" s="61"/>
      <c r="AR4326" s="61"/>
      <c r="AS4326" s="61"/>
      <c r="AT4326" s="61"/>
      <c r="AU4326" s="61"/>
      <c r="AV4326" s="61"/>
      <c r="AW4326" s="61"/>
      <c r="AX4326" s="61"/>
      <c r="AY4326" s="61"/>
      <c r="AZ4326" s="61"/>
      <c r="BA4326" s="61"/>
    </row>
    <row r="4327" spans="39:53" x14ac:dyDescent="0.2">
      <c r="AM4327" s="61"/>
      <c r="AN4327" s="61"/>
      <c r="AO4327" s="171"/>
      <c r="AP4327" s="61"/>
      <c r="AQ4327" s="61"/>
      <c r="AR4327" s="61"/>
      <c r="AS4327" s="61"/>
      <c r="AT4327" s="61"/>
      <c r="AU4327" s="61"/>
      <c r="AV4327" s="61"/>
      <c r="AW4327" s="61"/>
      <c r="AX4327" s="61"/>
      <c r="AY4327" s="61"/>
      <c r="AZ4327" s="61"/>
      <c r="BA4327" s="61"/>
    </row>
    <row r="4328" spans="39:53" x14ac:dyDescent="0.2">
      <c r="AM4328" s="61"/>
      <c r="AN4328" s="61"/>
      <c r="AO4328" s="171"/>
      <c r="AP4328" s="61"/>
      <c r="AQ4328" s="61"/>
      <c r="AR4328" s="61"/>
      <c r="AS4328" s="61"/>
      <c r="AT4328" s="61"/>
      <c r="AU4328" s="61"/>
      <c r="AV4328" s="61"/>
      <c r="AW4328" s="61"/>
      <c r="AX4328" s="61"/>
      <c r="AY4328" s="61"/>
      <c r="AZ4328" s="61"/>
      <c r="BA4328" s="61"/>
    </row>
    <row r="4329" spans="39:53" x14ac:dyDescent="0.2">
      <c r="AM4329" s="61"/>
      <c r="AN4329" s="61"/>
      <c r="AO4329" s="171"/>
      <c r="AP4329" s="61"/>
      <c r="AQ4329" s="61"/>
      <c r="AR4329" s="61"/>
      <c r="AS4329" s="61"/>
      <c r="AT4329" s="61"/>
      <c r="AU4329" s="61"/>
      <c r="AV4329" s="61"/>
      <c r="AW4329" s="61"/>
      <c r="AX4329" s="61"/>
      <c r="AY4329" s="61"/>
      <c r="AZ4329" s="61"/>
      <c r="BA4329" s="61"/>
    </row>
    <row r="4330" spans="39:53" x14ac:dyDescent="0.2">
      <c r="AM4330" s="61"/>
      <c r="AN4330" s="61"/>
      <c r="AO4330" s="171"/>
      <c r="AP4330" s="61"/>
      <c r="AQ4330" s="61"/>
      <c r="AR4330" s="61"/>
      <c r="AS4330" s="61"/>
      <c r="AT4330" s="61"/>
      <c r="AU4330" s="61"/>
      <c r="AV4330" s="61"/>
      <c r="AW4330" s="61"/>
      <c r="AX4330" s="61"/>
      <c r="AY4330" s="61"/>
      <c r="AZ4330" s="61"/>
      <c r="BA4330" s="61"/>
    </row>
    <row r="4331" spans="39:53" x14ac:dyDescent="0.2">
      <c r="AM4331" s="61"/>
      <c r="AN4331" s="61"/>
      <c r="AO4331" s="171"/>
      <c r="AP4331" s="61"/>
      <c r="AQ4331" s="61"/>
      <c r="AR4331" s="61"/>
      <c r="AS4331" s="61"/>
      <c r="AT4331" s="61"/>
      <c r="AU4331" s="61"/>
      <c r="AV4331" s="61"/>
      <c r="AW4331" s="61"/>
      <c r="AX4331" s="61"/>
      <c r="AY4331" s="61"/>
      <c r="AZ4331" s="61"/>
      <c r="BA4331" s="61"/>
    </row>
    <row r="4332" spans="39:53" x14ac:dyDescent="0.2">
      <c r="AM4332" s="61"/>
      <c r="AN4332" s="61"/>
      <c r="AO4332" s="171"/>
      <c r="AP4332" s="61"/>
      <c r="AQ4332" s="61"/>
      <c r="AR4332" s="61"/>
      <c r="AS4332" s="61"/>
      <c r="AT4332" s="61"/>
      <c r="AU4332" s="61"/>
      <c r="AV4332" s="61"/>
      <c r="AW4332" s="61"/>
      <c r="AX4332" s="61"/>
      <c r="AY4332" s="61"/>
      <c r="AZ4332" s="61"/>
      <c r="BA4332" s="61"/>
    </row>
    <row r="4333" spans="39:53" x14ac:dyDescent="0.2">
      <c r="AM4333" s="61"/>
      <c r="AN4333" s="61"/>
      <c r="AO4333" s="171"/>
      <c r="AP4333" s="61"/>
      <c r="AQ4333" s="61"/>
      <c r="AR4333" s="61"/>
      <c r="AS4333" s="61"/>
      <c r="AT4333" s="61"/>
      <c r="AU4333" s="61"/>
      <c r="AV4333" s="61"/>
      <c r="AW4333" s="61"/>
      <c r="AX4333" s="61"/>
      <c r="AY4333" s="61"/>
      <c r="AZ4333" s="61"/>
      <c r="BA4333" s="61"/>
    </row>
    <row r="4334" spans="39:53" x14ac:dyDescent="0.2">
      <c r="AM4334" s="61"/>
      <c r="AN4334" s="61"/>
      <c r="AO4334" s="171"/>
      <c r="AP4334" s="61"/>
      <c r="AQ4334" s="61"/>
      <c r="AR4334" s="61"/>
      <c r="AS4334" s="61"/>
      <c r="AT4334" s="61"/>
      <c r="AU4334" s="61"/>
      <c r="AV4334" s="61"/>
      <c r="AW4334" s="61"/>
      <c r="AX4334" s="61"/>
      <c r="AY4334" s="61"/>
      <c r="AZ4334" s="61"/>
      <c r="BA4334" s="61"/>
    </row>
    <row r="4335" spans="39:53" x14ac:dyDescent="0.2">
      <c r="AM4335" s="61"/>
      <c r="AN4335" s="61"/>
      <c r="AO4335" s="171"/>
      <c r="AP4335" s="61"/>
      <c r="AQ4335" s="61"/>
      <c r="AR4335" s="61"/>
      <c r="AS4335" s="61"/>
      <c r="AT4335" s="61"/>
      <c r="AU4335" s="61"/>
      <c r="AV4335" s="61"/>
      <c r="AW4335" s="61"/>
      <c r="AX4335" s="61"/>
      <c r="AY4335" s="61"/>
      <c r="AZ4335" s="61"/>
      <c r="BA4335" s="61"/>
    </row>
    <row r="4336" spans="39:53" x14ac:dyDescent="0.2">
      <c r="AM4336" s="61"/>
      <c r="AN4336" s="61"/>
      <c r="AO4336" s="171"/>
      <c r="AP4336" s="61"/>
      <c r="AQ4336" s="61"/>
      <c r="AR4336" s="61"/>
      <c r="AS4336" s="61"/>
      <c r="AT4336" s="61"/>
      <c r="AU4336" s="61"/>
      <c r="AV4336" s="61"/>
      <c r="AW4336" s="61"/>
      <c r="AX4336" s="61"/>
      <c r="AY4336" s="61"/>
      <c r="AZ4336" s="61"/>
      <c r="BA4336" s="61"/>
    </row>
    <row r="4337" spans="39:53" x14ac:dyDescent="0.2">
      <c r="AM4337" s="61"/>
      <c r="AN4337" s="61"/>
      <c r="AO4337" s="171"/>
      <c r="AP4337" s="61"/>
      <c r="AQ4337" s="61"/>
      <c r="AR4337" s="61"/>
      <c r="AS4337" s="61"/>
      <c r="AT4337" s="61"/>
      <c r="AU4337" s="61"/>
      <c r="AV4337" s="61"/>
      <c r="AW4337" s="61"/>
      <c r="AX4337" s="61"/>
      <c r="AY4337" s="61"/>
      <c r="AZ4337" s="61"/>
      <c r="BA4337" s="61"/>
    </row>
    <row r="4338" spans="39:53" x14ac:dyDescent="0.2">
      <c r="AM4338" s="61"/>
      <c r="AN4338" s="61"/>
      <c r="AO4338" s="171"/>
      <c r="AP4338" s="61"/>
      <c r="AQ4338" s="61"/>
      <c r="AR4338" s="61"/>
      <c r="AS4338" s="61"/>
      <c r="AT4338" s="61"/>
      <c r="AU4338" s="61"/>
      <c r="AV4338" s="61"/>
      <c r="AW4338" s="61"/>
      <c r="AX4338" s="61"/>
      <c r="AY4338" s="61"/>
      <c r="AZ4338" s="61"/>
      <c r="BA4338" s="61"/>
    </row>
    <row r="4339" spans="39:53" x14ac:dyDescent="0.2">
      <c r="AM4339" s="61"/>
      <c r="AN4339" s="61"/>
      <c r="AO4339" s="171"/>
      <c r="AP4339" s="61"/>
      <c r="AQ4339" s="61"/>
      <c r="AR4339" s="61"/>
      <c r="AS4339" s="61"/>
      <c r="AT4339" s="61"/>
      <c r="AU4339" s="61"/>
      <c r="AV4339" s="61"/>
      <c r="AW4339" s="61"/>
      <c r="AX4339" s="61"/>
      <c r="AY4339" s="61"/>
      <c r="AZ4339" s="61"/>
      <c r="BA4339" s="61"/>
    </row>
    <row r="4340" spans="39:53" x14ac:dyDescent="0.2">
      <c r="AM4340" s="61"/>
      <c r="AN4340" s="61"/>
      <c r="AO4340" s="171"/>
      <c r="AP4340" s="61"/>
      <c r="AQ4340" s="61"/>
      <c r="AR4340" s="61"/>
      <c r="AS4340" s="61"/>
      <c r="AT4340" s="61"/>
      <c r="AU4340" s="61"/>
      <c r="AV4340" s="61"/>
      <c r="AW4340" s="61"/>
      <c r="AX4340" s="61"/>
      <c r="AY4340" s="61"/>
      <c r="AZ4340" s="61"/>
      <c r="BA4340" s="61"/>
    </row>
    <row r="4341" spans="39:53" x14ac:dyDescent="0.2">
      <c r="AM4341" s="61"/>
      <c r="AN4341" s="61"/>
      <c r="AO4341" s="171"/>
      <c r="AP4341" s="61"/>
      <c r="AQ4341" s="61"/>
      <c r="AR4341" s="61"/>
      <c r="AS4341" s="61"/>
      <c r="AT4341" s="61"/>
      <c r="AU4341" s="61"/>
      <c r="AV4341" s="61"/>
      <c r="AW4341" s="61"/>
      <c r="AX4341" s="61"/>
      <c r="AY4341" s="61"/>
      <c r="AZ4341" s="61"/>
      <c r="BA4341" s="61"/>
    </row>
    <row r="4342" spans="39:53" x14ac:dyDescent="0.2">
      <c r="AM4342" s="61"/>
      <c r="AN4342" s="61"/>
      <c r="AO4342" s="171"/>
      <c r="AP4342" s="61"/>
      <c r="AQ4342" s="61"/>
      <c r="AR4342" s="61"/>
      <c r="AS4342" s="61"/>
      <c r="AT4342" s="61"/>
      <c r="AU4342" s="61"/>
      <c r="AV4342" s="61"/>
      <c r="AW4342" s="61"/>
      <c r="AX4342" s="61"/>
      <c r="AY4342" s="61"/>
      <c r="AZ4342" s="61"/>
      <c r="BA4342" s="61"/>
    </row>
    <row r="4343" spans="39:53" x14ac:dyDescent="0.2">
      <c r="AM4343" s="61"/>
      <c r="AN4343" s="61"/>
      <c r="AO4343" s="171"/>
      <c r="AP4343" s="61"/>
      <c r="AQ4343" s="61"/>
      <c r="AR4343" s="61"/>
      <c r="AS4343" s="61"/>
      <c r="AT4343" s="61"/>
      <c r="AU4343" s="61"/>
      <c r="AV4343" s="61"/>
      <c r="AW4343" s="61"/>
      <c r="AX4343" s="61"/>
      <c r="AY4343" s="61"/>
      <c r="AZ4343" s="61"/>
      <c r="BA4343" s="61"/>
    </row>
    <row r="4344" spans="39:53" x14ac:dyDescent="0.2">
      <c r="AM4344" s="61"/>
      <c r="AN4344" s="61"/>
      <c r="AO4344" s="171"/>
      <c r="AP4344" s="61"/>
      <c r="AQ4344" s="61"/>
      <c r="AR4344" s="61"/>
      <c r="AS4344" s="61"/>
      <c r="AT4344" s="61"/>
      <c r="AU4344" s="61"/>
      <c r="AV4344" s="61"/>
      <c r="AW4344" s="61"/>
      <c r="AX4344" s="61"/>
      <c r="AY4344" s="61"/>
      <c r="AZ4344" s="61"/>
      <c r="BA4344" s="61"/>
    </row>
    <row r="4345" spans="39:53" x14ac:dyDescent="0.2">
      <c r="AM4345" s="61"/>
      <c r="AN4345" s="61"/>
      <c r="AO4345" s="171"/>
      <c r="AP4345" s="61"/>
      <c r="AQ4345" s="61"/>
      <c r="AR4345" s="61"/>
      <c r="AS4345" s="61"/>
      <c r="AT4345" s="61"/>
      <c r="AU4345" s="61"/>
      <c r="AV4345" s="61"/>
      <c r="AW4345" s="61"/>
      <c r="AX4345" s="61"/>
      <c r="AY4345" s="61"/>
      <c r="AZ4345" s="61"/>
      <c r="BA4345" s="61"/>
    </row>
    <row r="4346" spans="39:53" x14ac:dyDescent="0.2">
      <c r="AM4346" s="61"/>
      <c r="AN4346" s="61"/>
      <c r="AO4346" s="171"/>
      <c r="AP4346" s="61"/>
      <c r="AQ4346" s="61"/>
      <c r="AR4346" s="61"/>
      <c r="AS4346" s="61"/>
      <c r="AT4346" s="61"/>
      <c r="AU4346" s="61"/>
      <c r="AV4346" s="61"/>
      <c r="AW4346" s="61"/>
      <c r="AX4346" s="61"/>
      <c r="AY4346" s="61"/>
      <c r="AZ4346" s="61"/>
      <c r="BA4346" s="61"/>
    </row>
    <row r="4347" spans="39:53" x14ac:dyDescent="0.2">
      <c r="AM4347" s="61"/>
      <c r="AN4347" s="61"/>
      <c r="AO4347" s="171"/>
      <c r="AP4347" s="61"/>
      <c r="AQ4347" s="61"/>
      <c r="AR4347" s="61"/>
      <c r="AS4347" s="61"/>
      <c r="AT4347" s="61"/>
      <c r="AU4347" s="61"/>
      <c r="AV4347" s="61"/>
      <c r="AW4347" s="61"/>
      <c r="AX4347" s="61"/>
      <c r="AY4347" s="61"/>
      <c r="AZ4347" s="61"/>
      <c r="BA4347" s="61"/>
    </row>
    <row r="4348" spans="39:53" x14ac:dyDescent="0.2">
      <c r="AM4348" s="61"/>
      <c r="AN4348" s="61"/>
      <c r="AO4348" s="171"/>
      <c r="AP4348" s="61"/>
      <c r="AQ4348" s="61"/>
      <c r="AR4348" s="61"/>
      <c r="AS4348" s="61"/>
      <c r="AT4348" s="61"/>
      <c r="AU4348" s="61"/>
      <c r="AV4348" s="61"/>
      <c r="AW4348" s="61"/>
      <c r="AX4348" s="61"/>
      <c r="AY4348" s="61"/>
      <c r="AZ4348" s="61"/>
      <c r="BA4348" s="61"/>
    </row>
    <row r="4349" spans="39:53" x14ac:dyDescent="0.2">
      <c r="AM4349" s="61"/>
      <c r="AN4349" s="61"/>
      <c r="AO4349" s="171"/>
      <c r="AP4349" s="61"/>
      <c r="AQ4349" s="61"/>
      <c r="AR4349" s="61"/>
      <c r="AS4349" s="61"/>
      <c r="AT4349" s="61"/>
      <c r="AU4349" s="61"/>
      <c r="AV4349" s="61"/>
      <c r="AW4349" s="61"/>
      <c r="AX4349" s="61"/>
      <c r="AY4349" s="61"/>
      <c r="AZ4349" s="61"/>
      <c r="BA4349" s="61"/>
    </row>
    <row r="4350" spans="39:53" x14ac:dyDescent="0.2">
      <c r="AM4350" s="61"/>
      <c r="AN4350" s="61"/>
      <c r="AO4350" s="171"/>
      <c r="AP4350" s="61"/>
      <c r="AQ4350" s="61"/>
      <c r="AR4350" s="61"/>
      <c r="AS4350" s="61"/>
      <c r="AT4350" s="61"/>
      <c r="AU4350" s="61"/>
      <c r="AV4350" s="61"/>
      <c r="AW4350" s="61"/>
      <c r="AX4350" s="61"/>
      <c r="AY4350" s="61"/>
      <c r="AZ4350" s="61"/>
      <c r="BA4350" s="61"/>
    </row>
    <row r="4351" spans="39:53" x14ac:dyDescent="0.2">
      <c r="AM4351" s="61"/>
      <c r="AN4351" s="61"/>
      <c r="AO4351" s="171"/>
      <c r="AP4351" s="61"/>
      <c r="AQ4351" s="61"/>
      <c r="AR4351" s="61"/>
      <c r="AS4351" s="61"/>
      <c r="AT4351" s="61"/>
      <c r="AU4351" s="61"/>
      <c r="AV4351" s="61"/>
      <c r="AW4351" s="61"/>
      <c r="AX4351" s="61"/>
      <c r="AY4351" s="61"/>
      <c r="AZ4351" s="61"/>
      <c r="BA4351" s="61"/>
    </row>
    <row r="4352" spans="39:53" x14ac:dyDescent="0.2">
      <c r="AM4352" s="61"/>
      <c r="AN4352" s="61"/>
      <c r="AO4352" s="171"/>
      <c r="AP4352" s="61"/>
      <c r="AQ4352" s="61"/>
      <c r="AR4352" s="61"/>
      <c r="AS4352" s="61"/>
      <c r="AT4352" s="61"/>
      <c r="AU4352" s="61"/>
      <c r="AV4352" s="61"/>
      <c r="AW4352" s="61"/>
      <c r="AX4352" s="61"/>
      <c r="AY4352" s="61"/>
      <c r="AZ4352" s="61"/>
      <c r="BA4352" s="61"/>
    </row>
    <row r="4353" spans="39:53" x14ac:dyDescent="0.2">
      <c r="AM4353" s="61"/>
      <c r="AN4353" s="61"/>
      <c r="AO4353" s="171"/>
      <c r="AP4353" s="61"/>
      <c r="AQ4353" s="61"/>
      <c r="AR4353" s="61"/>
      <c r="AS4353" s="61"/>
      <c r="AT4353" s="61"/>
      <c r="AU4353" s="61"/>
      <c r="AV4353" s="61"/>
      <c r="AW4353" s="61"/>
      <c r="AX4353" s="61"/>
      <c r="AY4353" s="61"/>
      <c r="AZ4353" s="61"/>
      <c r="BA4353" s="61"/>
    </row>
    <row r="4354" spans="39:53" x14ac:dyDescent="0.2">
      <c r="AM4354" s="61"/>
      <c r="AN4354" s="61"/>
      <c r="AO4354" s="171"/>
      <c r="AP4354" s="61"/>
      <c r="AQ4354" s="61"/>
      <c r="AR4354" s="61"/>
      <c r="AS4354" s="61"/>
      <c r="AT4354" s="61"/>
      <c r="AU4354" s="61"/>
      <c r="AV4354" s="61"/>
      <c r="AW4354" s="61"/>
      <c r="AX4354" s="61"/>
      <c r="AY4354" s="61"/>
      <c r="AZ4354" s="61"/>
      <c r="BA4354" s="61"/>
    </row>
    <row r="4355" spans="39:53" x14ac:dyDescent="0.2">
      <c r="AM4355" s="61"/>
      <c r="AN4355" s="61"/>
      <c r="AO4355" s="171"/>
      <c r="AP4355" s="61"/>
      <c r="AQ4355" s="61"/>
      <c r="AR4355" s="61"/>
      <c r="AS4355" s="61"/>
      <c r="AT4355" s="61"/>
      <c r="AU4355" s="61"/>
      <c r="AV4355" s="61"/>
      <c r="AW4355" s="61"/>
      <c r="AX4355" s="61"/>
      <c r="AY4355" s="61"/>
      <c r="AZ4355" s="61"/>
      <c r="BA4355" s="61"/>
    </row>
    <row r="4356" spans="39:53" x14ac:dyDescent="0.2">
      <c r="AM4356" s="61"/>
      <c r="AN4356" s="61"/>
      <c r="AO4356" s="171"/>
      <c r="AP4356" s="61"/>
      <c r="AQ4356" s="61"/>
      <c r="AR4356" s="61"/>
      <c r="AS4356" s="61"/>
      <c r="AT4356" s="61"/>
      <c r="AU4356" s="61"/>
      <c r="AV4356" s="61"/>
      <c r="AW4356" s="61"/>
      <c r="AX4356" s="61"/>
      <c r="AY4356" s="61"/>
      <c r="AZ4356" s="61"/>
      <c r="BA4356" s="61"/>
    </row>
    <row r="4357" spans="39:53" x14ac:dyDescent="0.2">
      <c r="AM4357" s="61"/>
      <c r="AN4357" s="61"/>
      <c r="AO4357" s="171"/>
      <c r="AP4357" s="61"/>
      <c r="AQ4357" s="61"/>
      <c r="AR4357" s="61"/>
      <c r="AS4357" s="61"/>
      <c r="AT4357" s="61"/>
      <c r="AU4357" s="61"/>
      <c r="AV4357" s="61"/>
      <c r="AW4357" s="61"/>
      <c r="AX4357" s="61"/>
      <c r="AY4357" s="61"/>
      <c r="AZ4357" s="61"/>
      <c r="BA4357" s="61"/>
    </row>
    <row r="4358" spans="39:53" x14ac:dyDescent="0.2">
      <c r="AM4358" s="61"/>
      <c r="AN4358" s="61"/>
      <c r="AO4358" s="171"/>
      <c r="AP4358" s="61"/>
      <c r="AQ4358" s="61"/>
      <c r="AR4358" s="61"/>
      <c r="AS4358" s="61"/>
      <c r="AT4358" s="61"/>
      <c r="AU4358" s="61"/>
      <c r="AV4358" s="61"/>
      <c r="AW4358" s="61"/>
      <c r="AX4358" s="61"/>
      <c r="AY4358" s="61"/>
      <c r="AZ4358" s="61"/>
      <c r="BA4358" s="61"/>
    </row>
    <row r="4359" spans="39:53" x14ac:dyDescent="0.2">
      <c r="AM4359" s="61"/>
      <c r="AN4359" s="61"/>
      <c r="AO4359" s="171"/>
      <c r="AP4359" s="61"/>
      <c r="AQ4359" s="61"/>
      <c r="AR4359" s="61"/>
      <c r="AS4359" s="61"/>
      <c r="AT4359" s="61"/>
      <c r="AU4359" s="61"/>
      <c r="AV4359" s="61"/>
      <c r="AW4359" s="61"/>
      <c r="AX4359" s="61"/>
      <c r="AY4359" s="61"/>
      <c r="AZ4359" s="61"/>
      <c r="BA4359" s="61"/>
    </row>
    <row r="4360" spans="39:53" x14ac:dyDescent="0.2">
      <c r="AM4360" s="61"/>
      <c r="AN4360" s="61"/>
      <c r="AO4360" s="171"/>
      <c r="AP4360" s="61"/>
      <c r="AQ4360" s="61"/>
      <c r="AR4360" s="61"/>
      <c r="AS4360" s="61"/>
      <c r="AT4360" s="61"/>
      <c r="AU4360" s="61"/>
      <c r="AV4360" s="61"/>
      <c r="AW4360" s="61"/>
      <c r="AX4360" s="61"/>
      <c r="AY4360" s="61"/>
      <c r="AZ4360" s="61"/>
      <c r="BA4360" s="61"/>
    </row>
    <row r="4361" spans="39:53" x14ac:dyDescent="0.2">
      <c r="AM4361" s="61"/>
      <c r="AN4361" s="61"/>
      <c r="AO4361" s="171"/>
      <c r="AP4361" s="61"/>
      <c r="AQ4361" s="61"/>
      <c r="AR4361" s="61"/>
      <c r="AS4361" s="61"/>
      <c r="AT4361" s="61"/>
      <c r="AU4361" s="61"/>
      <c r="AV4361" s="61"/>
      <c r="AW4361" s="61"/>
      <c r="AX4361" s="61"/>
      <c r="AY4361" s="61"/>
      <c r="AZ4361" s="61"/>
      <c r="BA4361" s="61"/>
    </row>
    <row r="4362" spans="39:53" x14ac:dyDescent="0.2">
      <c r="AM4362" s="61"/>
      <c r="AN4362" s="61"/>
      <c r="AO4362" s="171"/>
      <c r="AP4362" s="61"/>
      <c r="AQ4362" s="61"/>
      <c r="AR4362" s="61"/>
      <c r="AS4362" s="61"/>
      <c r="AT4362" s="61"/>
      <c r="AU4362" s="61"/>
      <c r="AV4362" s="61"/>
      <c r="AW4362" s="61"/>
      <c r="AX4362" s="61"/>
      <c r="AY4362" s="61"/>
      <c r="AZ4362" s="61"/>
      <c r="BA4362" s="61"/>
    </row>
    <row r="4363" spans="39:53" x14ac:dyDescent="0.2">
      <c r="AM4363" s="61"/>
      <c r="AN4363" s="61"/>
      <c r="AO4363" s="171"/>
      <c r="AP4363" s="61"/>
      <c r="AQ4363" s="61"/>
      <c r="AR4363" s="61"/>
      <c r="AS4363" s="61"/>
      <c r="AT4363" s="61"/>
      <c r="AU4363" s="61"/>
      <c r="AV4363" s="61"/>
      <c r="AW4363" s="61"/>
      <c r="AX4363" s="61"/>
      <c r="AY4363" s="61"/>
      <c r="AZ4363" s="61"/>
      <c r="BA4363" s="61"/>
    </row>
    <row r="4364" spans="39:53" x14ac:dyDescent="0.2">
      <c r="AM4364" s="61"/>
      <c r="AN4364" s="61"/>
      <c r="AO4364" s="171"/>
      <c r="AP4364" s="61"/>
      <c r="AQ4364" s="61"/>
      <c r="AR4364" s="61"/>
      <c r="AS4364" s="61"/>
      <c r="AT4364" s="61"/>
      <c r="AU4364" s="61"/>
      <c r="AV4364" s="61"/>
      <c r="AW4364" s="61"/>
      <c r="AX4364" s="61"/>
      <c r="AY4364" s="61"/>
      <c r="AZ4364" s="61"/>
      <c r="BA4364" s="61"/>
    </row>
    <row r="4365" spans="39:53" x14ac:dyDescent="0.2">
      <c r="AM4365" s="61"/>
      <c r="AN4365" s="61"/>
      <c r="AO4365" s="171"/>
      <c r="AP4365" s="61"/>
      <c r="AQ4365" s="61"/>
      <c r="AR4365" s="61"/>
      <c r="AS4365" s="61"/>
      <c r="AT4365" s="61"/>
      <c r="AU4365" s="61"/>
      <c r="AV4365" s="61"/>
      <c r="AW4365" s="61"/>
      <c r="AX4365" s="61"/>
      <c r="AY4365" s="61"/>
      <c r="AZ4365" s="61"/>
      <c r="BA4365" s="61"/>
    </row>
    <row r="4366" spans="39:53" x14ac:dyDescent="0.2">
      <c r="AM4366" s="61"/>
      <c r="AN4366" s="61"/>
      <c r="AO4366" s="171"/>
      <c r="AP4366" s="61"/>
      <c r="AQ4366" s="61"/>
      <c r="AR4366" s="61"/>
      <c r="AS4366" s="61"/>
      <c r="AT4366" s="61"/>
      <c r="AU4366" s="61"/>
      <c r="AV4366" s="61"/>
      <c r="AW4366" s="61"/>
      <c r="AX4366" s="61"/>
      <c r="AY4366" s="61"/>
      <c r="AZ4366" s="61"/>
      <c r="BA4366" s="61"/>
    </row>
    <row r="4367" spans="39:53" x14ac:dyDescent="0.2">
      <c r="AM4367" s="61"/>
      <c r="AN4367" s="61"/>
      <c r="AO4367" s="171"/>
      <c r="AP4367" s="61"/>
      <c r="AQ4367" s="61"/>
      <c r="AR4367" s="61"/>
      <c r="AS4367" s="61"/>
      <c r="AT4367" s="61"/>
      <c r="AU4367" s="61"/>
      <c r="AV4367" s="61"/>
      <c r="AW4367" s="61"/>
      <c r="AX4367" s="61"/>
      <c r="AY4367" s="61"/>
      <c r="AZ4367" s="61"/>
      <c r="BA4367" s="61"/>
    </row>
    <row r="4368" spans="39:53" x14ac:dyDescent="0.2">
      <c r="AM4368" s="61"/>
      <c r="AN4368" s="61"/>
      <c r="AO4368" s="171"/>
      <c r="AP4368" s="61"/>
      <c r="AQ4368" s="61"/>
      <c r="AR4368" s="61"/>
      <c r="AS4368" s="61"/>
      <c r="AT4368" s="61"/>
      <c r="AU4368" s="61"/>
      <c r="AV4368" s="61"/>
      <c r="AW4368" s="61"/>
      <c r="AX4368" s="61"/>
      <c r="AY4368" s="61"/>
      <c r="AZ4368" s="61"/>
      <c r="BA4368" s="61"/>
    </row>
    <row r="4369" spans="39:53" x14ac:dyDescent="0.2">
      <c r="AM4369" s="61"/>
      <c r="AN4369" s="61"/>
      <c r="AO4369" s="171"/>
      <c r="AP4369" s="61"/>
      <c r="AQ4369" s="61"/>
      <c r="AR4369" s="61"/>
      <c r="AS4369" s="61"/>
      <c r="AT4369" s="61"/>
      <c r="AU4369" s="61"/>
      <c r="AV4369" s="61"/>
      <c r="AW4369" s="61"/>
      <c r="AX4369" s="61"/>
      <c r="AY4369" s="61"/>
      <c r="AZ4369" s="61"/>
      <c r="BA4369" s="61"/>
    </row>
    <row r="4370" spans="39:53" x14ac:dyDescent="0.2">
      <c r="AM4370" s="61"/>
      <c r="AN4370" s="61"/>
      <c r="AO4370" s="171"/>
      <c r="AP4370" s="61"/>
      <c r="AQ4370" s="61"/>
      <c r="AR4370" s="61"/>
      <c r="AS4370" s="61"/>
      <c r="AT4370" s="61"/>
      <c r="AU4370" s="61"/>
      <c r="AV4370" s="61"/>
      <c r="AW4370" s="61"/>
      <c r="AX4370" s="61"/>
      <c r="AY4370" s="61"/>
      <c r="AZ4370" s="61"/>
      <c r="BA4370" s="61"/>
    </row>
    <row r="4371" spans="39:53" x14ac:dyDescent="0.2">
      <c r="AM4371" s="61"/>
      <c r="AN4371" s="61"/>
      <c r="AO4371" s="171"/>
      <c r="AP4371" s="61"/>
      <c r="AQ4371" s="61"/>
      <c r="AR4371" s="61"/>
      <c r="AS4371" s="61"/>
      <c r="AT4371" s="61"/>
      <c r="AU4371" s="61"/>
      <c r="AV4371" s="61"/>
      <c r="AW4371" s="61"/>
      <c r="AX4371" s="61"/>
      <c r="AY4371" s="61"/>
      <c r="AZ4371" s="61"/>
      <c r="BA4371" s="61"/>
    </row>
    <row r="4372" spans="39:53" x14ac:dyDescent="0.2">
      <c r="AM4372" s="61"/>
      <c r="AN4372" s="61"/>
      <c r="AO4372" s="171"/>
      <c r="AP4372" s="61"/>
      <c r="AQ4372" s="61"/>
      <c r="AR4372" s="61"/>
      <c r="AS4372" s="61"/>
      <c r="AT4372" s="61"/>
      <c r="AU4372" s="61"/>
      <c r="AV4372" s="61"/>
      <c r="AW4372" s="61"/>
      <c r="AX4372" s="61"/>
      <c r="AY4372" s="61"/>
      <c r="AZ4372" s="61"/>
      <c r="BA4372" s="61"/>
    </row>
    <row r="4373" spans="39:53" x14ac:dyDescent="0.2">
      <c r="AM4373" s="61"/>
      <c r="AN4373" s="61"/>
      <c r="AO4373" s="171"/>
      <c r="AP4373" s="61"/>
      <c r="AQ4373" s="61"/>
      <c r="AR4373" s="61"/>
      <c r="AS4373" s="61"/>
      <c r="AT4373" s="61"/>
      <c r="AU4373" s="61"/>
      <c r="AV4373" s="61"/>
      <c r="AW4373" s="61"/>
      <c r="AX4373" s="61"/>
      <c r="AY4373" s="61"/>
      <c r="AZ4373" s="61"/>
      <c r="BA4373" s="61"/>
    </row>
    <row r="4374" spans="39:53" x14ac:dyDescent="0.2">
      <c r="AM4374" s="61"/>
      <c r="AN4374" s="61"/>
      <c r="AO4374" s="171"/>
      <c r="AP4374" s="61"/>
      <c r="AQ4374" s="61"/>
      <c r="AR4374" s="61"/>
      <c r="AS4374" s="61"/>
      <c r="AT4374" s="61"/>
      <c r="AU4374" s="61"/>
      <c r="AV4374" s="61"/>
      <c r="AW4374" s="61"/>
      <c r="AX4374" s="61"/>
      <c r="AY4374" s="61"/>
      <c r="AZ4374" s="61"/>
      <c r="BA4374" s="61"/>
    </row>
    <row r="4375" spans="39:53" x14ac:dyDescent="0.2">
      <c r="AM4375" s="61"/>
      <c r="AN4375" s="61"/>
      <c r="AO4375" s="171"/>
      <c r="AP4375" s="61"/>
      <c r="AQ4375" s="61"/>
      <c r="AR4375" s="61"/>
      <c r="AS4375" s="61"/>
      <c r="AT4375" s="61"/>
      <c r="AU4375" s="61"/>
      <c r="AV4375" s="61"/>
      <c r="AW4375" s="61"/>
      <c r="AX4375" s="61"/>
      <c r="AY4375" s="61"/>
      <c r="AZ4375" s="61"/>
      <c r="BA4375" s="61"/>
    </row>
    <row r="4376" spans="39:53" x14ac:dyDescent="0.2">
      <c r="AM4376" s="61"/>
      <c r="AN4376" s="61"/>
      <c r="AO4376" s="171"/>
      <c r="AP4376" s="61"/>
      <c r="AQ4376" s="61"/>
      <c r="AR4376" s="61"/>
      <c r="AS4376" s="61"/>
      <c r="AT4376" s="61"/>
      <c r="AU4376" s="61"/>
      <c r="AV4376" s="61"/>
      <c r="AW4376" s="61"/>
      <c r="AX4376" s="61"/>
      <c r="AY4376" s="61"/>
      <c r="AZ4376" s="61"/>
      <c r="BA4376" s="61"/>
    </row>
    <row r="4377" spans="39:53" x14ac:dyDescent="0.2">
      <c r="AM4377" s="61"/>
      <c r="AN4377" s="61"/>
      <c r="AO4377" s="171"/>
      <c r="AP4377" s="61"/>
      <c r="AQ4377" s="61"/>
      <c r="AR4377" s="61"/>
      <c r="AS4377" s="61"/>
      <c r="AT4377" s="61"/>
      <c r="AU4377" s="61"/>
      <c r="AV4377" s="61"/>
      <c r="AW4377" s="61"/>
      <c r="AX4377" s="61"/>
      <c r="AY4377" s="61"/>
      <c r="AZ4377" s="61"/>
      <c r="BA4377" s="61"/>
    </row>
    <row r="4378" spans="39:53" x14ac:dyDescent="0.2">
      <c r="AM4378" s="61"/>
      <c r="AN4378" s="61"/>
      <c r="AO4378" s="171"/>
      <c r="AP4378" s="61"/>
      <c r="AQ4378" s="61"/>
      <c r="AR4378" s="61"/>
      <c r="AS4378" s="61"/>
      <c r="AT4378" s="61"/>
      <c r="AU4378" s="61"/>
      <c r="AV4378" s="61"/>
      <c r="AW4378" s="61"/>
      <c r="AX4378" s="61"/>
      <c r="AY4378" s="61"/>
      <c r="AZ4378" s="61"/>
      <c r="BA4378" s="61"/>
    </row>
    <row r="4379" spans="39:53" x14ac:dyDescent="0.2">
      <c r="AM4379" s="61"/>
      <c r="AN4379" s="61"/>
      <c r="AO4379" s="171"/>
      <c r="AP4379" s="61"/>
      <c r="AQ4379" s="61"/>
      <c r="AR4379" s="61"/>
      <c r="AS4379" s="61"/>
      <c r="AT4379" s="61"/>
      <c r="AU4379" s="61"/>
      <c r="AV4379" s="61"/>
      <c r="AW4379" s="61"/>
      <c r="AX4379" s="61"/>
      <c r="AY4379" s="61"/>
      <c r="AZ4379" s="61"/>
      <c r="BA4379" s="61"/>
    </row>
    <row r="4380" spans="39:53" x14ac:dyDescent="0.2">
      <c r="AM4380" s="61"/>
      <c r="AN4380" s="61"/>
      <c r="AO4380" s="171"/>
      <c r="AP4380" s="61"/>
      <c r="AQ4380" s="61"/>
      <c r="AR4380" s="61"/>
      <c r="AS4380" s="61"/>
      <c r="AT4380" s="61"/>
      <c r="AU4380" s="61"/>
      <c r="AV4380" s="61"/>
      <c r="AW4380" s="61"/>
      <c r="AX4380" s="61"/>
      <c r="AY4380" s="61"/>
      <c r="AZ4380" s="61"/>
      <c r="BA4380" s="61"/>
    </row>
    <row r="4381" spans="39:53" x14ac:dyDescent="0.2">
      <c r="AM4381" s="61"/>
      <c r="AN4381" s="61"/>
      <c r="AO4381" s="171"/>
      <c r="AP4381" s="61"/>
      <c r="AQ4381" s="61"/>
      <c r="AR4381" s="61"/>
      <c r="AS4381" s="61"/>
      <c r="AT4381" s="61"/>
      <c r="AU4381" s="61"/>
      <c r="AV4381" s="61"/>
      <c r="AW4381" s="61"/>
      <c r="AX4381" s="61"/>
      <c r="AY4381" s="61"/>
      <c r="AZ4381" s="61"/>
      <c r="BA4381" s="61"/>
    </row>
    <row r="4382" spans="39:53" x14ac:dyDescent="0.2">
      <c r="AM4382" s="61"/>
      <c r="AN4382" s="61"/>
      <c r="AO4382" s="171"/>
      <c r="AP4382" s="61"/>
      <c r="AQ4382" s="61"/>
      <c r="AR4382" s="61"/>
      <c r="AS4382" s="61"/>
      <c r="AT4382" s="61"/>
      <c r="AU4382" s="61"/>
      <c r="AV4382" s="61"/>
      <c r="AW4382" s="61"/>
      <c r="AX4382" s="61"/>
      <c r="AY4382" s="61"/>
      <c r="AZ4382" s="61"/>
      <c r="BA4382" s="61"/>
    </row>
    <row r="4383" spans="39:53" x14ac:dyDescent="0.2">
      <c r="AM4383" s="61"/>
      <c r="AN4383" s="61"/>
      <c r="AO4383" s="171"/>
      <c r="AP4383" s="61"/>
      <c r="AQ4383" s="61"/>
      <c r="AR4383" s="61"/>
      <c r="AS4383" s="61"/>
      <c r="AT4383" s="61"/>
      <c r="AU4383" s="61"/>
      <c r="AV4383" s="61"/>
      <c r="AW4383" s="61"/>
      <c r="AX4383" s="61"/>
      <c r="AY4383" s="61"/>
      <c r="AZ4383" s="61"/>
      <c r="BA4383" s="61"/>
    </row>
    <row r="4384" spans="39:53" x14ac:dyDescent="0.2">
      <c r="AM4384" s="61"/>
      <c r="AN4384" s="61"/>
      <c r="AO4384" s="171"/>
      <c r="AP4384" s="61"/>
      <c r="AQ4384" s="61"/>
      <c r="AR4384" s="61"/>
      <c r="AS4384" s="61"/>
      <c r="AT4384" s="61"/>
      <c r="AU4384" s="61"/>
      <c r="AV4384" s="61"/>
      <c r="AW4384" s="61"/>
      <c r="AX4384" s="61"/>
      <c r="AY4384" s="61"/>
      <c r="AZ4384" s="61"/>
      <c r="BA4384" s="61"/>
    </row>
    <row r="4385" spans="39:53" x14ac:dyDescent="0.2">
      <c r="AM4385" s="61"/>
      <c r="AN4385" s="61"/>
      <c r="AO4385" s="171"/>
      <c r="AP4385" s="61"/>
      <c r="AQ4385" s="61"/>
      <c r="AR4385" s="61"/>
      <c r="AS4385" s="61"/>
      <c r="AT4385" s="61"/>
      <c r="AU4385" s="61"/>
      <c r="AV4385" s="61"/>
      <c r="AW4385" s="61"/>
      <c r="AX4385" s="61"/>
      <c r="AY4385" s="61"/>
      <c r="AZ4385" s="61"/>
      <c r="BA4385" s="61"/>
    </row>
    <row r="4386" spans="39:53" x14ac:dyDescent="0.2">
      <c r="AM4386" s="61"/>
      <c r="AN4386" s="61"/>
      <c r="AO4386" s="171"/>
      <c r="AP4386" s="61"/>
      <c r="AQ4386" s="61"/>
      <c r="AR4386" s="61"/>
      <c r="AS4386" s="61"/>
      <c r="AT4386" s="61"/>
      <c r="AU4386" s="61"/>
      <c r="AV4386" s="61"/>
      <c r="AW4386" s="61"/>
      <c r="AX4386" s="61"/>
      <c r="AY4386" s="61"/>
      <c r="AZ4386" s="61"/>
      <c r="BA4386" s="61"/>
    </row>
    <row r="4387" spans="39:53" x14ac:dyDescent="0.2">
      <c r="AM4387" s="61"/>
      <c r="AN4387" s="61"/>
      <c r="AO4387" s="171"/>
      <c r="AP4387" s="61"/>
      <c r="AQ4387" s="61"/>
      <c r="AR4387" s="61"/>
      <c r="AS4387" s="61"/>
      <c r="AT4387" s="61"/>
      <c r="AU4387" s="61"/>
      <c r="AV4387" s="61"/>
      <c r="AW4387" s="61"/>
      <c r="AX4387" s="61"/>
      <c r="AY4387" s="61"/>
      <c r="AZ4387" s="61"/>
      <c r="BA4387" s="61"/>
    </row>
    <row r="4388" spans="39:53" x14ac:dyDescent="0.2">
      <c r="AM4388" s="61"/>
      <c r="AN4388" s="61"/>
      <c r="AO4388" s="171"/>
      <c r="AP4388" s="61"/>
      <c r="AQ4388" s="61"/>
      <c r="AR4388" s="61"/>
      <c r="AS4388" s="61"/>
      <c r="AT4388" s="61"/>
      <c r="AU4388" s="61"/>
      <c r="AV4388" s="61"/>
      <c r="AW4388" s="61"/>
      <c r="AX4388" s="61"/>
      <c r="AY4388" s="61"/>
      <c r="AZ4388" s="61"/>
      <c r="BA4388" s="61"/>
    </row>
    <row r="4389" spans="39:53" x14ac:dyDescent="0.2">
      <c r="AM4389" s="61"/>
      <c r="AN4389" s="61"/>
      <c r="AO4389" s="171"/>
      <c r="AP4389" s="61"/>
      <c r="AQ4389" s="61"/>
      <c r="AR4389" s="61"/>
      <c r="AS4389" s="61"/>
      <c r="AT4389" s="61"/>
      <c r="AU4389" s="61"/>
      <c r="AV4389" s="61"/>
      <c r="AW4389" s="61"/>
      <c r="AX4389" s="61"/>
      <c r="AY4389" s="61"/>
      <c r="AZ4389" s="61"/>
      <c r="BA4389" s="61"/>
    </row>
    <row r="4390" spans="39:53" x14ac:dyDescent="0.2">
      <c r="AM4390" s="61"/>
      <c r="AN4390" s="61"/>
      <c r="AO4390" s="171"/>
      <c r="AP4390" s="61"/>
      <c r="AQ4390" s="61"/>
      <c r="AR4390" s="61"/>
      <c r="AS4390" s="61"/>
      <c r="AT4390" s="61"/>
      <c r="AU4390" s="61"/>
      <c r="AV4390" s="61"/>
      <c r="AW4390" s="61"/>
      <c r="AX4390" s="61"/>
      <c r="AY4390" s="61"/>
      <c r="AZ4390" s="61"/>
      <c r="BA4390" s="61"/>
    </row>
    <row r="4391" spans="39:53" x14ac:dyDescent="0.2">
      <c r="AM4391" s="61"/>
      <c r="AN4391" s="61"/>
      <c r="AO4391" s="171"/>
      <c r="AP4391" s="61"/>
      <c r="AQ4391" s="61"/>
      <c r="AR4391" s="61"/>
      <c r="AS4391" s="61"/>
      <c r="AT4391" s="61"/>
      <c r="AU4391" s="61"/>
      <c r="AV4391" s="61"/>
      <c r="AW4391" s="61"/>
      <c r="AX4391" s="61"/>
      <c r="AY4391" s="61"/>
      <c r="AZ4391" s="61"/>
      <c r="BA4391" s="61"/>
    </row>
    <row r="4392" spans="39:53" x14ac:dyDescent="0.2">
      <c r="AM4392" s="61"/>
      <c r="AN4392" s="61"/>
      <c r="AO4392" s="171"/>
      <c r="AP4392" s="61"/>
      <c r="AQ4392" s="61"/>
      <c r="AR4392" s="61"/>
      <c r="AS4392" s="61"/>
      <c r="AT4392" s="61"/>
      <c r="AU4392" s="61"/>
      <c r="AV4392" s="61"/>
      <c r="AW4392" s="61"/>
      <c r="AX4392" s="61"/>
      <c r="AY4392" s="61"/>
      <c r="AZ4392" s="61"/>
      <c r="BA4392" s="61"/>
    </row>
    <row r="4393" spans="39:53" x14ac:dyDescent="0.2">
      <c r="AM4393" s="61"/>
      <c r="AN4393" s="61"/>
      <c r="AO4393" s="171"/>
      <c r="AP4393" s="61"/>
      <c r="AQ4393" s="61"/>
      <c r="AR4393" s="61"/>
      <c r="AS4393" s="61"/>
      <c r="AT4393" s="61"/>
      <c r="AU4393" s="61"/>
      <c r="AV4393" s="61"/>
      <c r="AW4393" s="61"/>
      <c r="AX4393" s="61"/>
      <c r="AY4393" s="61"/>
      <c r="AZ4393" s="61"/>
      <c r="BA4393" s="61"/>
    </row>
    <row r="4394" spans="39:53" x14ac:dyDescent="0.2">
      <c r="AM4394" s="61"/>
      <c r="AN4394" s="61"/>
      <c r="AO4394" s="171"/>
      <c r="AP4394" s="61"/>
      <c r="AQ4394" s="61"/>
      <c r="AR4394" s="61"/>
      <c r="AS4394" s="61"/>
      <c r="AT4394" s="61"/>
      <c r="AU4394" s="61"/>
      <c r="AV4394" s="61"/>
      <c r="AW4394" s="61"/>
      <c r="AX4394" s="61"/>
      <c r="AY4394" s="61"/>
      <c r="AZ4394" s="61"/>
      <c r="BA4394" s="61"/>
    </row>
    <row r="4395" spans="39:53" x14ac:dyDescent="0.2">
      <c r="AM4395" s="61"/>
      <c r="AN4395" s="61"/>
      <c r="AO4395" s="171"/>
      <c r="AP4395" s="61"/>
      <c r="AQ4395" s="61"/>
      <c r="AR4395" s="61"/>
      <c r="AS4395" s="61"/>
      <c r="AT4395" s="61"/>
      <c r="AU4395" s="61"/>
      <c r="AV4395" s="61"/>
      <c r="AW4395" s="61"/>
      <c r="AX4395" s="61"/>
      <c r="AY4395" s="61"/>
      <c r="AZ4395" s="61"/>
      <c r="BA4395" s="61"/>
    </row>
    <row r="4396" spans="39:53" x14ac:dyDescent="0.2">
      <c r="AM4396" s="61"/>
      <c r="AN4396" s="61"/>
      <c r="AO4396" s="171"/>
      <c r="AP4396" s="61"/>
      <c r="AQ4396" s="61"/>
      <c r="AR4396" s="61"/>
      <c r="AS4396" s="61"/>
      <c r="AT4396" s="61"/>
      <c r="AU4396" s="61"/>
      <c r="AV4396" s="61"/>
      <c r="AW4396" s="61"/>
      <c r="AX4396" s="61"/>
      <c r="AY4396" s="61"/>
      <c r="AZ4396" s="61"/>
      <c r="BA4396" s="61"/>
    </row>
    <row r="4397" spans="39:53" x14ac:dyDescent="0.2">
      <c r="AM4397" s="61"/>
      <c r="AN4397" s="61"/>
      <c r="AO4397" s="171"/>
      <c r="AP4397" s="61"/>
      <c r="AQ4397" s="61"/>
      <c r="AR4397" s="61"/>
      <c r="AS4397" s="61"/>
      <c r="AT4397" s="61"/>
      <c r="AU4397" s="61"/>
      <c r="AV4397" s="61"/>
      <c r="AW4397" s="61"/>
      <c r="AX4397" s="61"/>
      <c r="AY4397" s="61"/>
      <c r="AZ4397" s="61"/>
      <c r="BA4397" s="61"/>
    </row>
    <row r="4398" spans="39:53" x14ac:dyDescent="0.2">
      <c r="AM4398" s="61"/>
      <c r="AN4398" s="61"/>
      <c r="AO4398" s="171"/>
      <c r="AP4398" s="61"/>
      <c r="AQ4398" s="61"/>
      <c r="AR4398" s="61"/>
      <c r="AS4398" s="61"/>
      <c r="AT4398" s="61"/>
      <c r="AU4398" s="61"/>
      <c r="AV4398" s="61"/>
      <c r="AW4398" s="61"/>
      <c r="AX4398" s="61"/>
      <c r="AY4398" s="61"/>
      <c r="AZ4398" s="61"/>
      <c r="BA4398" s="61"/>
    </row>
    <row r="4399" spans="39:53" x14ac:dyDescent="0.2">
      <c r="AM4399" s="61"/>
      <c r="AN4399" s="61"/>
      <c r="AO4399" s="171"/>
      <c r="AP4399" s="61"/>
      <c r="AQ4399" s="61"/>
      <c r="AR4399" s="61"/>
      <c r="AS4399" s="61"/>
      <c r="AT4399" s="61"/>
      <c r="AU4399" s="61"/>
      <c r="AV4399" s="61"/>
      <c r="AW4399" s="61"/>
      <c r="AX4399" s="61"/>
      <c r="AY4399" s="61"/>
      <c r="AZ4399" s="61"/>
      <c r="BA4399" s="61"/>
    </row>
    <row r="4400" spans="39:53" x14ac:dyDescent="0.2">
      <c r="AM4400" s="61"/>
      <c r="AN4400" s="61"/>
      <c r="AO4400" s="171"/>
      <c r="AP4400" s="61"/>
      <c r="AQ4400" s="61"/>
      <c r="AR4400" s="61"/>
      <c r="AS4400" s="61"/>
      <c r="AT4400" s="61"/>
      <c r="AU4400" s="61"/>
      <c r="AV4400" s="61"/>
      <c r="AW4400" s="61"/>
      <c r="AX4400" s="61"/>
      <c r="AY4400" s="61"/>
      <c r="AZ4400" s="61"/>
      <c r="BA4400" s="61"/>
    </row>
    <row r="4401" spans="39:53" x14ac:dyDescent="0.2">
      <c r="AM4401" s="61"/>
      <c r="AN4401" s="61"/>
      <c r="AO4401" s="171"/>
      <c r="AP4401" s="61"/>
      <c r="AQ4401" s="61"/>
      <c r="AR4401" s="61"/>
      <c r="AS4401" s="61"/>
      <c r="AT4401" s="61"/>
      <c r="AU4401" s="61"/>
      <c r="AV4401" s="61"/>
      <c r="AW4401" s="61"/>
      <c r="AX4401" s="61"/>
      <c r="AY4401" s="61"/>
      <c r="AZ4401" s="61"/>
      <c r="BA4401" s="61"/>
    </row>
    <row r="4402" spans="39:53" x14ac:dyDescent="0.2">
      <c r="AM4402" s="61"/>
      <c r="AN4402" s="61"/>
      <c r="AO4402" s="171"/>
      <c r="AP4402" s="61"/>
      <c r="AQ4402" s="61"/>
      <c r="AR4402" s="61"/>
      <c r="AS4402" s="61"/>
      <c r="AT4402" s="61"/>
      <c r="AU4402" s="61"/>
      <c r="AV4402" s="61"/>
      <c r="AW4402" s="61"/>
      <c r="AX4402" s="61"/>
      <c r="AY4402" s="61"/>
      <c r="AZ4402" s="61"/>
      <c r="BA4402" s="61"/>
    </row>
    <row r="4403" spans="39:53" x14ac:dyDescent="0.2">
      <c r="AM4403" s="61"/>
      <c r="AN4403" s="61"/>
      <c r="AO4403" s="171"/>
      <c r="AP4403" s="61"/>
      <c r="AQ4403" s="61"/>
      <c r="AR4403" s="61"/>
      <c r="AS4403" s="61"/>
      <c r="AT4403" s="61"/>
      <c r="AU4403" s="61"/>
      <c r="AV4403" s="61"/>
      <c r="AW4403" s="61"/>
      <c r="AX4403" s="61"/>
      <c r="AY4403" s="61"/>
      <c r="AZ4403" s="61"/>
      <c r="BA4403" s="61"/>
    </row>
    <row r="4404" spans="39:53" x14ac:dyDescent="0.2">
      <c r="AM4404" s="61"/>
      <c r="AN4404" s="61"/>
      <c r="AO4404" s="171"/>
      <c r="AP4404" s="61"/>
      <c r="AQ4404" s="61"/>
      <c r="AR4404" s="61"/>
      <c r="AS4404" s="61"/>
      <c r="AT4404" s="61"/>
      <c r="AU4404" s="61"/>
      <c r="AV4404" s="61"/>
      <c r="AW4404" s="61"/>
      <c r="AX4404" s="61"/>
      <c r="AY4404" s="61"/>
      <c r="AZ4404" s="61"/>
      <c r="BA4404" s="61"/>
    </row>
    <row r="4405" spans="39:53" x14ac:dyDescent="0.2">
      <c r="AM4405" s="61"/>
      <c r="AN4405" s="61"/>
      <c r="AO4405" s="171"/>
      <c r="AP4405" s="61"/>
      <c r="AQ4405" s="61"/>
      <c r="AR4405" s="61"/>
      <c r="AS4405" s="61"/>
      <c r="AT4405" s="61"/>
      <c r="AU4405" s="61"/>
      <c r="AV4405" s="61"/>
      <c r="AW4405" s="61"/>
      <c r="AX4405" s="61"/>
      <c r="AY4405" s="61"/>
      <c r="AZ4405" s="61"/>
      <c r="BA4405" s="61"/>
    </row>
    <row r="4406" spans="39:53" x14ac:dyDescent="0.2">
      <c r="AM4406" s="61"/>
      <c r="AN4406" s="61"/>
      <c r="AO4406" s="171"/>
      <c r="AP4406" s="61"/>
      <c r="AQ4406" s="61"/>
      <c r="AR4406" s="61"/>
      <c r="AS4406" s="61"/>
      <c r="AT4406" s="61"/>
      <c r="AU4406" s="61"/>
      <c r="AV4406" s="61"/>
      <c r="AW4406" s="61"/>
      <c r="AX4406" s="61"/>
      <c r="AY4406" s="61"/>
      <c r="AZ4406" s="61"/>
      <c r="BA4406" s="61"/>
    </row>
    <row r="4407" spans="39:53" x14ac:dyDescent="0.2">
      <c r="AM4407" s="61"/>
      <c r="AN4407" s="61"/>
      <c r="AO4407" s="171"/>
      <c r="AP4407" s="61"/>
      <c r="AQ4407" s="61"/>
      <c r="AR4407" s="61"/>
      <c r="AS4407" s="61"/>
      <c r="AT4407" s="61"/>
      <c r="AU4407" s="61"/>
      <c r="AV4407" s="61"/>
      <c r="AW4407" s="61"/>
      <c r="AX4407" s="61"/>
      <c r="AY4407" s="61"/>
      <c r="AZ4407" s="61"/>
      <c r="BA4407" s="61"/>
    </row>
    <row r="4408" spans="39:53" x14ac:dyDescent="0.2">
      <c r="AM4408" s="61"/>
      <c r="AN4408" s="61"/>
      <c r="AO4408" s="171"/>
      <c r="AP4408" s="61"/>
      <c r="AQ4408" s="61"/>
      <c r="AR4408" s="61"/>
      <c r="AS4408" s="61"/>
      <c r="AT4408" s="61"/>
      <c r="AU4408" s="61"/>
      <c r="AV4408" s="61"/>
      <c r="AW4408" s="61"/>
      <c r="AX4408" s="61"/>
      <c r="AY4408" s="61"/>
      <c r="AZ4408" s="61"/>
      <c r="BA4408" s="61"/>
    </row>
    <row r="4409" spans="39:53" x14ac:dyDescent="0.2">
      <c r="AM4409" s="61"/>
      <c r="AN4409" s="61"/>
      <c r="AO4409" s="171"/>
      <c r="AP4409" s="61"/>
      <c r="AQ4409" s="61"/>
      <c r="AR4409" s="61"/>
      <c r="AS4409" s="61"/>
      <c r="AT4409" s="61"/>
      <c r="AU4409" s="61"/>
      <c r="AV4409" s="61"/>
      <c r="AW4409" s="61"/>
      <c r="AX4409" s="61"/>
      <c r="AY4409" s="61"/>
      <c r="AZ4409" s="61"/>
      <c r="BA4409" s="61"/>
    </row>
    <row r="4410" spans="39:53" x14ac:dyDescent="0.2">
      <c r="AM4410" s="61"/>
      <c r="AN4410" s="61"/>
      <c r="AO4410" s="171"/>
      <c r="AP4410" s="61"/>
      <c r="AQ4410" s="61"/>
      <c r="AR4410" s="61"/>
      <c r="AS4410" s="61"/>
      <c r="AT4410" s="61"/>
      <c r="AU4410" s="61"/>
      <c r="AV4410" s="61"/>
      <c r="AW4410" s="61"/>
      <c r="AX4410" s="61"/>
      <c r="AY4410" s="61"/>
      <c r="AZ4410" s="61"/>
      <c r="BA4410" s="61"/>
    </row>
    <row r="4411" spans="39:53" x14ac:dyDescent="0.2">
      <c r="AM4411" s="61"/>
      <c r="AN4411" s="61"/>
      <c r="AO4411" s="171"/>
      <c r="AP4411" s="61"/>
      <c r="AQ4411" s="61"/>
      <c r="AR4411" s="61"/>
      <c r="AS4411" s="61"/>
      <c r="AT4411" s="61"/>
      <c r="AU4411" s="61"/>
      <c r="AV4411" s="61"/>
      <c r="AW4411" s="61"/>
      <c r="AX4411" s="61"/>
      <c r="AY4411" s="61"/>
      <c r="AZ4411" s="61"/>
      <c r="BA4411" s="61"/>
    </row>
    <row r="4412" spans="39:53" x14ac:dyDescent="0.2">
      <c r="AM4412" s="61"/>
      <c r="AN4412" s="61"/>
      <c r="AO4412" s="171"/>
      <c r="AP4412" s="61"/>
      <c r="AQ4412" s="61"/>
      <c r="AR4412" s="61"/>
      <c r="AS4412" s="61"/>
      <c r="AT4412" s="61"/>
      <c r="AU4412" s="61"/>
      <c r="AV4412" s="61"/>
      <c r="AW4412" s="61"/>
      <c r="AX4412" s="61"/>
      <c r="AY4412" s="61"/>
      <c r="AZ4412" s="61"/>
      <c r="BA4412" s="61"/>
    </row>
    <row r="4413" spans="39:53" x14ac:dyDescent="0.2">
      <c r="AM4413" s="61"/>
      <c r="AN4413" s="61"/>
      <c r="AO4413" s="171"/>
      <c r="AP4413" s="61"/>
      <c r="AQ4413" s="61"/>
      <c r="AR4413" s="61"/>
      <c r="AS4413" s="61"/>
      <c r="AT4413" s="61"/>
      <c r="AU4413" s="61"/>
      <c r="AV4413" s="61"/>
      <c r="AW4413" s="61"/>
      <c r="AX4413" s="61"/>
      <c r="AY4413" s="61"/>
      <c r="AZ4413" s="61"/>
      <c r="BA4413" s="61"/>
    </row>
    <row r="4414" spans="39:53" x14ac:dyDescent="0.2">
      <c r="AM4414" s="61"/>
      <c r="AN4414" s="61"/>
      <c r="AO4414" s="171"/>
      <c r="AP4414" s="61"/>
      <c r="AQ4414" s="61"/>
      <c r="AR4414" s="61"/>
      <c r="AS4414" s="61"/>
      <c r="AT4414" s="61"/>
      <c r="AU4414" s="61"/>
      <c r="AV4414" s="61"/>
      <c r="AW4414" s="61"/>
      <c r="AX4414" s="61"/>
      <c r="AY4414" s="61"/>
      <c r="AZ4414" s="61"/>
      <c r="BA4414" s="61"/>
    </row>
    <row r="4415" spans="39:53" x14ac:dyDescent="0.2">
      <c r="AM4415" s="61"/>
      <c r="AN4415" s="61"/>
      <c r="AO4415" s="171"/>
      <c r="AP4415" s="61"/>
      <c r="AQ4415" s="61"/>
      <c r="AR4415" s="61"/>
      <c r="AS4415" s="61"/>
      <c r="AT4415" s="61"/>
      <c r="AU4415" s="61"/>
      <c r="AV4415" s="61"/>
      <c r="AW4415" s="61"/>
      <c r="AX4415" s="61"/>
      <c r="AY4415" s="61"/>
      <c r="AZ4415" s="61"/>
      <c r="BA4415" s="61"/>
    </row>
    <row r="4416" spans="39:53" x14ac:dyDescent="0.2">
      <c r="AM4416" s="61"/>
      <c r="AN4416" s="61"/>
      <c r="AO4416" s="171"/>
      <c r="AP4416" s="61"/>
      <c r="AQ4416" s="61"/>
      <c r="AR4416" s="61"/>
      <c r="AS4416" s="61"/>
      <c r="AT4416" s="61"/>
      <c r="AU4416" s="61"/>
      <c r="AV4416" s="61"/>
      <c r="AW4416" s="61"/>
      <c r="AX4416" s="61"/>
      <c r="AY4416" s="61"/>
      <c r="AZ4416" s="61"/>
      <c r="BA4416" s="61"/>
    </row>
    <row r="4417" spans="39:53" x14ac:dyDescent="0.2">
      <c r="AM4417" s="61"/>
      <c r="AN4417" s="61"/>
      <c r="AO4417" s="171"/>
      <c r="AP4417" s="61"/>
      <c r="AQ4417" s="61"/>
      <c r="AR4417" s="61"/>
      <c r="AS4417" s="61"/>
      <c r="AT4417" s="61"/>
      <c r="AU4417" s="61"/>
      <c r="AV4417" s="61"/>
      <c r="AW4417" s="61"/>
      <c r="AX4417" s="61"/>
      <c r="AY4417" s="61"/>
      <c r="AZ4417" s="61"/>
      <c r="BA4417" s="61"/>
    </row>
    <row r="4418" spans="39:53" x14ac:dyDescent="0.2">
      <c r="AM4418" s="61"/>
      <c r="AN4418" s="61"/>
      <c r="AO4418" s="171"/>
      <c r="AP4418" s="61"/>
      <c r="AQ4418" s="61"/>
      <c r="AR4418" s="61"/>
      <c r="AS4418" s="61"/>
      <c r="AT4418" s="61"/>
      <c r="AU4418" s="61"/>
      <c r="AV4418" s="61"/>
      <c r="AW4418" s="61"/>
      <c r="AX4418" s="61"/>
      <c r="AY4418" s="61"/>
      <c r="AZ4418" s="61"/>
      <c r="BA4418" s="61"/>
    </row>
    <row r="4419" spans="39:53" x14ac:dyDescent="0.2">
      <c r="AM4419" s="61"/>
      <c r="AN4419" s="61"/>
      <c r="AO4419" s="171"/>
      <c r="AP4419" s="61"/>
      <c r="AQ4419" s="61"/>
      <c r="AR4419" s="61"/>
      <c r="AS4419" s="61"/>
      <c r="AT4419" s="61"/>
      <c r="AU4419" s="61"/>
      <c r="AV4419" s="61"/>
      <c r="AW4419" s="61"/>
      <c r="AX4419" s="61"/>
      <c r="AY4419" s="61"/>
      <c r="AZ4419" s="61"/>
      <c r="BA4419" s="61"/>
    </row>
    <row r="4420" spans="39:53" x14ac:dyDescent="0.2">
      <c r="AM4420" s="61"/>
      <c r="AN4420" s="61"/>
      <c r="AO4420" s="171"/>
      <c r="AP4420" s="61"/>
      <c r="AQ4420" s="61"/>
      <c r="AR4420" s="61"/>
      <c r="AS4420" s="61"/>
      <c r="AT4420" s="61"/>
      <c r="AU4420" s="61"/>
      <c r="AV4420" s="61"/>
      <c r="AW4420" s="61"/>
      <c r="AX4420" s="61"/>
      <c r="AY4420" s="61"/>
      <c r="AZ4420" s="61"/>
      <c r="BA4420" s="61"/>
    </row>
    <row r="4421" spans="39:53" x14ac:dyDescent="0.2">
      <c r="AM4421" s="61"/>
      <c r="AN4421" s="61"/>
      <c r="AO4421" s="171"/>
      <c r="AP4421" s="61"/>
      <c r="AQ4421" s="61"/>
      <c r="AR4421" s="61"/>
      <c r="AS4421" s="61"/>
      <c r="AT4421" s="61"/>
      <c r="AU4421" s="61"/>
      <c r="AV4421" s="61"/>
      <c r="AW4421" s="61"/>
      <c r="AX4421" s="61"/>
      <c r="AY4421" s="61"/>
      <c r="AZ4421" s="61"/>
      <c r="BA4421" s="61"/>
    </row>
    <row r="4422" spans="39:53" x14ac:dyDescent="0.2">
      <c r="AM4422" s="61"/>
      <c r="AN4422" s="61"/>
      <c r="AO4422" s="171"/>
      <c r="AP4422" s="61"/>
      <c r="AQ4422" s="61"/>
      <c r="AR4422" s="61"/>
      <c r="AS4422" s="61"/>
      <c r="AT4422" s="61"/>
      <c r="AU4422" s="61"/>
      <c r="AV4422" s="61"/>
      <c r="AW4422" s="61"/>
      <c r="AX4422" s="61"/>
      <c r="AY4422" s="61"/>
      <c r="AZ4422" s="61"/>
      <c r="BA4422" s="61"/>
    </row>
    <row r="4423" spans="39:53" x14ac:dyDescent="0.2">
      <c r="AM4423" s="61"/>
      <c r="AN4423" s="61"/>
      <c r="AO4423" s="171"/>
      <c r="AP4423" s="61"/>
      <c r="AQ4423" s="61"/>
      <c r="AR4423" s="61"/>
      <c r="AS4423" s="61"/>
      <c r="AT4423" s="61"/>
      <c r="AU4423" s="61"/>
      <c r="AV4423" s="61"/>
      <c r="AW4423" s="61"/>
      <c r="AX4423" s="61"/>
      <c r="AY4423" s="61"/>
      <c r="AZ4423" s="61"/>
      <c r="BA4423" s="61"/>
    </row>
    <row r="4424" spans="39:53" x14ac:dyDescent="0.2">
      <c r="AM4424" s="61"/>
      <c r="AN4424" s="61"/>
      <c r="AO4424" s="171"/>
      <c r="AP4424" s="61"/>
      <c r="AQ4424" s="61"/>
      <c r="AR4424" s="61"/>
      <c r="AS4424" s="61"/>
      <c r="AT4424" s="61"/>
      <c r="AU4424" s="61"/>
      <c r="AV4424" s="61"/>
      <c r="AW4424" s="61"/>
      <c r="AX4424" s="61"/>
      <c r="AY4424" s="61"/>
      <c r="AZ4424" s="61"/>
      <c r="BA4424" s="61"/>
    </row>
    <row r="4425" spans="39:53" x14ac:dyDescent="0.2">
      <c r="AM4425" s="61"/>
      <c r="AN4425" s="61"/>
      <c r="AO4425" s="171"/>
      <c r="AP4425" s="61"/>
      <c r="AQ4425" s="61"/>
      <c r="AR4425" s="61"/>
      <c r="AS4425" s="61"/>
      <c r="AT4425" s="61"/>
      <c r="AU4425" s="61"/>
      <c r="AV4425" s="61"/>
      <c r="AW4425" s="61"/>
      <c r="AX4425" s="61"/>
      <c r="AY4425" s="61"/>
      <c r="AZ4425" s="61"/>
      <c r="BA4425" s="61"/>
    </row>
    <row r="4426" spans="39:53" x14ac:dyDescent="0.2">
      <c r="AM4426" s="61"/>
      <c r="AN4426" s="61"/>
      <c r="AO4426" s="171"/>
      <c r="AP4426" s="61"/>
      <c r="AQ4426" s="61"/>
      <c r="AR4426" s="61"/>
      <c r="AS4426" s="61"/>
      <c r="AT4426" s="61"/>
      <c r="AU4426" s="61"/>
      <c r="AV4426" s="61"/>
      <c r="AW4426" s="61"/>
      <c r="AX4426" s="61"/>
      <c r="AY4426" s="61"/>
      <c r="AZ4426" s="61"/>
      <c r="BA4426" s="61"/>
    </row>
    <row r="4427" spans="39:53" x14ac:dyDescent="0.2">
      <c r="AM4427" s="61"/>
      <c r="AN4427" s="61"/>
      <c r="AO4427" s="171"/>
      <c r="AP4427" s="61"/>
      <c r="AQ4427" s="61"/>
      <c r="AR4427" s="61"/>
      <c r="AS4427" s="61"/>
      <c r="AT4427" s="61"/>
      <c r="AU4427" s="61"/>
      <c r="AV4427" s="61"/>
      <c r="AW4427" s="61"/>
      <c r="AX4427" s="61"/>
      <c r="AY4427" s="61"/>
      <c r="AZ4427" s="61"/>
      <c r="BA4427" s="61"/>
    </row>
    <row r="4428" spans="39:53" x14ac:dyDescent="0.2">
      <c r="AM4428" s="61"/>
      <c r="AN4428" s="61"/>
      <c r="AO4428" s="171"/>
      <c r="AP4428" s="61"/>
      <c r="AQ4428" s="61"/>
      <c r="AR4428" s="61"/>
      <c r="AS4428" s="61"/>
      <c r="AT4428" s="61"/>
      <c r="AU4428" s="61"/>
      <c r="AV4428" s="61"/>
      <c r="AW4428" s="61"/>
      <c r="AX4428" s="61"/>
      <c r="AY4428" s="61"/>
      <c r="AZ4428" s="61"/>
      <c r="BA4428" s="61"/>
    </row>
    <row r="4429" spans="39:53" x14ac:dyDescent="0.2">
      <c r="AM4429" s="61"/>
      <c r="AN4429" s="61"/>
      <c r="AO4429" s="171"/>
      <c r="AP4429" s="61"/>
      <c r="AQ4429" s="61"/>
      <c r="AR4429" s="61"/>
      <c r="AS4429" s="61"/>
      <c r="AT4429" s="61"/>
      <c r="AU4429" s="61"/>
      <c r="AV4429" s="61"/>
      <c r="AW4429" s="61"/>
      <c r="AX4429" s="61"/>
      <c r="AY4429" s="61"/>
      <c r="AZ4429" s="61"/>
      <c r="BA4429" s="61"/>
    </row>
    <row r="4430" spans="39:53" x14ac:dyDescent="0.2">
      <c r="AM4430" s="61"/>
      <c r="AN4430" s="61"/>
      <c r="AO4430" s="171"/>
      <c r="AP4430" s="61"/>
      <c r="AQ4430" s="61"/>
      <c r="AR4430" s="61"/>
      <c r="AS4430" s="61"/>
      <c r="AT4430" s="61"/>
      <c r="AU4430" s="61"/>
      <c r="AV4430" s="61"/>
      <c r="AW4430" s="61"/>
      <c r="AX4430" s="61"/>
      <c r="AY4430" s="61"/>
      <c r="AZ4430" s="61"/>
      <c r="BA4430" s="61"/>
    </row>
    <row r="4431" spans="39:53" x14ac:dyDescent="0.2">
      <c r="AM4431" s="61"/>
      <c r="AN4431" s="61"/>
      <c r="AO4431" s="171"/>
      <c r="AP4431" s="61"/>
      <c r="AQ4431" s="61"/>
      <c r="AR4431" s="61"/>
      <c r="AS4431" s="61"/>
      <c r="AT4431" s="61"/>
      <c r="AU4431" s="61"/>
      <c r="AV4431" s="61"/>
      <c r="AW4431" s="61"/>
      <c r="AX4431" s="61"/>
      <c r="AY4431" s="61"/>
      <c r="AZ4431" s="61"/>
      <c r="BA4431" s="61"/>
    </row>
    <row r="4432" spans="39:53" x14ac:dyDescent="0.2">
      <c r="AM4432" s="61"/>
      <c r="AN4432" s="61"/>
      <c r="AO4432" s="171"/>
      <c r="AP4432" s="61"/>
      <c r="AQ4432" s="61"/>
      <c r="AR4432" s="61"/>
      <c r="AS4432" s="61"/>
      <c r="AT4432" s="61"/>
      <c r="AU4432" s="61"/>
      <c r="AV4432" s="61"/>
      <c r="AW4432" s="61"/>
      <c r="AX4432" s="61"/>
      <c r="AY4432" s="61"/>
      <c r="AZ4432" s="61"/>
      <c r="BA4432" s="61"/>
    </row>
    <row r="4433" spans="39:53" x14ac:dyDescent="0.2">
      <c r="AM4433" s="61"/>
      <c r="AN4433" s="61"/>
      <c r="AO4433" s="171"/>
      <c r="AP4433" s="61"/>
      <c r="AQ4433" s="61"/>
      <c r="AR4433" s="61"/>
      <c r="AS4433" s="61"/>
      <c r="AT4433" s="61"/>
      <c r="AU4433" s="61"/>
      <c r="AV4433" s="61"/>
      <c r="AW4433" s="61"/>
      <c r="AX4433" s="61"/>
      <c r="AY4433" s="61"/>
      <c r="AZ4433" s="61"/>
      <c r="BA4433" s="61"/>
    </row>
    <row r="4434" spans="39:53" x14ac:dyDescent="0.2">
      <c r="AM4434" s="61"/>
      <c r="AN4434" s="61"/>
      <c r="AO4434" s="171"/>
      <c r="AP4434" s="61"/>
      <c r="AQ4434" s="61"/>
      <c r="AR4434" s="61"/>
      <c r="AS4434" s="61"/>
      <c r="AT4434" s="61"/>
      <c r="AU4434" s="61"/>
      <c r="AV4434" s="61"/>
      <c r="AW4434" s="61"/>
      <c r="AX4434" s="61"/>
      <c r="AY4434" s="61"/>
      <c r="AZ4434" s="61"/>
      <c r="BA4434" s="61"/>
    </row>
    <row r="4435" spans="39:53" x14ac:dyDescent="0.2">
      <c r="AM4435" s="61"/>
      <c r="AN4435" s="61"/>
      <c r="AO4435" s="171"/>
      <c r="AP4435" s="61"/>
      <c r="AQ4435" s="61"/>
      <c r="AR4435" s="61"/>
      <c r="AS4435" s="61"/>
      <c r="AT4435" s="61"/>
      <c r="AU4435" s="61"/>
      <c r="AV4435" s="61"/>
      <c r="AW4435" s="61"/>
      <c r="AX4435" s="61"/>
      <c r="AY4435" s="61"/>
      <c r="AZ4435" s="61"/>
      <c r="BA4435" s="61"/>
    </row>
    <row r="4436" spans="39:53" x14ac:dyDescent="0.2">
      <c r="AM4436" s="61"/>
      <c r="AN4436" s="61"/>
      <c r="AO4436" s="171"/>
      <c r="AP4436" s="61"/>
      <c r="AQ4436" s="61"/>
      <c r="AR4436" s="61"/>
      <c r="AS4436" s="61"/>
      <c r="AT4436" s="61"/>
      <c r="AU4436" s="61"/>
      <c r="AV4436" s="61"/>
      <c r="AW4436" s="61"/>
      <c r="AX4436" s="61"/>
      <c r="AY4436" s="61"/>
      <c r="AZ4436" s="61"/>
      <c r="BA4436" s="61"/>
    </row>
    <row r="4437" spans="39:53" x14ac:dyDescent="0.2">
      <c r="AM4437" s="61"/>
      <c r="AN4437" s="61"/>
      <c r="AO4437" s="171"/>
      <c r="AP4437" s="61"/>
      <c r="AQ4437" s="61"/>
      <c r="AR4437" s="61"/>
      <c r="AS4437" s="61"/>
      <c r="AT4437" s="61"/>
      <c r="AU4437" s="61"/>
      <c r="AV4437" s="61"/>
      <c r="AW4437" s="61"/>
      <c r="AX4437" s="61"/>
      <c r="AY4437" s="61"/>
      <c r="AZ4437" s="61"/>
      <c r="BA4437" s="61"/>
    </row>
    <row r="4438" spans="39:53" x14ac:dyDescent="0.2">
      <c r="AM4438" s="61"/>
      <c r="AN4438" s="61"/>
      <c r="AO4438" s="171"/>
      <c r="AP4438" s="61"/>
      <c r="AQ4438" s="61"/>
      <c r="AR4438" s="61"/>
      <c r="AS4438" s="61"/>
      <c r="AT4438" s="61"/>
      <c r="AU4438" s="61"/>
      <c r="AV4438" s="61"/>
      <c r="AW4438" s="61"/>
      <c r="AX4438" s="61"/>
      <c r="AY4438" s="61"/>
      <c r="AZ4438" s="61"/>
      <c r="BA4438" s="61"/>
    </row>
    <row r="4439" spans="39:53" x14ac:dyDescent="0.2">
      <c r="AM4439" s="61"/>
      <c r="AN4439" s="61"/>
      <c r="AO4439" s="171"/>
      <c r="AP4439" s="61"/>
      <c r="AQ4439" s="61"/>
      <c r="AR4439" s="61"/>
      <c r="AS4439" s="61"/>
      <c r="AT4439" s="61"/>
      <c r="AU4439" s="61"/>
      <c r="AV4439" s="61"/>
      <c r="AW4439" s="61"/>
      <c r="AX4439" s="61"/>
      <c r="AY4439" s="61"/>
      <c r="AZ4439" s="61"/>
      <c r="BA4439" s="61"/>
    </row>
    <row r="4440" spans="39:53" x14ac:dyDescent="0.2">
      <c r="AM4440" s="61"/>
      <c r="AN4440" s="61"/>
      <c r="AO4440" s="171"/>
      <c r="AP4440" s="61"/>
      <c r="AQ4440" s="61"/>
      <c r="AR4440" s="61"/>
      <c r="AS4440" s="61"/>
      <c r="AT4440" s="61"/>
      <c r="AU4440" s="61"/>
      <c r="AV4440" s="61"/>
      <c r="AW4440" s="61"/>
      <c r="AX4440" s="61"/>
      <c r="AY4440" s="61"/>
      <c r="AZ4440" s="61"/>
      <c r="BA4440" s="61"/>
    </row>
    <row r="4441" spans="39:53" x14ac:dyDescent="0.2">
      <c r="AM4441" s="61"/>
      <c r="AN4441" s="61"/>
      <c r="AO4441" s="171"/>
      <c r="AP4441" s="61"/>
      <c r="AQ4441" s="61"/>
      <c r="AR4441" s="61"/>
      <c r="AS4441" s="61"/>
      <c r="AT4441" s="61"/>
      <c r="AU4441" s="61"/>
      <c r="AV4441" s="61"/>
      <c r="AW4441" s="61"/>
      <c r="AX4441" s="61"/>
      <c r="AY4441" s="61"/>
      <c r="AZ4441" s="61"/>
      <c r="BA4441" s="61"/>
    </row>
    <row r="4442" spans="39:53" x14ac:dyDescent="0.2">
      <c r="AM4442" s="61"/>
      <c r="AN4442" s="61"/>
      <c r="AO4442" s="171"/>
      <c r="AP4442" s="61"/>
      <c r="AQ4442" s="61"/>
      <c r="AR4442" s="61"/>
      <c r="AS4442" s="61"/>
      <c r="AT4442" s="61"/>
      <c r="AU4442" s="61"/>
      <c r="AV4442" s="61"/>
      <c r="AW4442" s="61"/>
      <c r="AX4442" s="61"/>
      <c r="AY4442" s="61"/>
      <c r="AZ4442" s="61"/>
      <c r="BA4442" s="61"/>
    </row>
    <row r="4443" spans="39:53" x14ac:dyDescent="0.2">
      <c r="AM4443" s="61"/>
      <c r="AN4443" s="61"/>
      <c r="AO4443" s="171"/>
      <c r="AP4443" s="61"/>
      <c r="AQ4443" s="61"/>
      <c r="AR4443" s="61"/>
      <c r="AS4443" s="61"/>
      <c r="AT4443" s="61"/>
      <c r="AU4443" s="61"/>
      <c r="AV4443" s="61"/>
      <c r="AW4443" s="61"/>
      <c r="AX4443" s="61"/>
      <c r="AY4443" s="61"/>
      <c r="AZ4443" s="61"/>
      <c r="BA4443" s="61"/>
    </row>
    <row r="4444" spans="39:53" x14ac:dyDescent="0.2">
      <c r="AM4444" s="61"/>
      <c r="AN4444" s="61"/>
      <c r="AO4444" s="171"/>
      <c r="AP4444" s="61"/>
      <c r="AQ4444" s="61"/>
      <c r="AR4444" s="61"/>
      <c r="AS4444" s="61"/>
      <c r="AT4444" s="61"/>
      <c r="AU4444" s="61"/>
      <c r="AV4444" s="61"/>
      <c r="AW4444" s="61"/>
      <c r="AX4444" s="61"/>
      <c r="AY4444" s="61"/>
      <c r="AZ4444" s="61"/>
      <c r="BA4444" s="61"/>
    </row>
    <row r="4445" spans="39:53" x14ac:dyDescent="0.2">
      <c r="AM4445" s="61"/>
      <c r="AN4445" s="61"/>
      <c r="AO4445" s="171"/>
      <c r="AP4445" s="61"/>
      <c r="AQ4445" s="61"/>
      <c r="AR4445" s="61"/>
      <c r="AS4445" s="61"/>
      <c r="AT4445" s="61"/>
      <c r="AU4445" s="61"/>
      <c r="AV4445" s="61"/>
      <c r="AW4445" s="61"/>
      <c r="AX4445" s="61"/>
      <c r="AY4445" s="61"/>
      <c r="AZ4445" s="61"/>
      <c r="BA4445" s="61"/>
    </row>
    <row r="4446" spans="39:53" x14ac:dyDescent="0.2">
      <c r="AM4446" s="61"/>
      <c r="AN4446" s="61"/>
      <c r="AO4446" s="171"/>
      <c r="AP4446" s="61"/>
      <c r="AQ4446" s="61"/>
      <c r="AR4446" s="61"/>
      <c r="AS4446" s="61"/>
      <c r="AT4446" s="61"/>
      <c r="AU4446" s="61"/>
      <c r="AV4446" s="61"/>
      <c r="AW4446" s="61"/>
      <c r="AX4446" s="61"/>
      <c r="AY4446" s="61"/>
      <c r="AZ4446" s="61"/>
      <c r="BA4446" s="61"/>
    </row>
    <row r="4447" spans="39:53" x14ac:dyDescent="0.2">
      <c r="AM4447" s="61"/>
      <c r="AN4447" s="61"/>
      <c r="AO4447" s="171"/>
      <c r="AP4447" s="61"/>
      <c r="AQ4447" s="61"/>
      <c r="AR4447" s="61"/>
      <c r="AS4447" s="61"/>
      <c r="AT4447" s="61"/>
      <c r="AU4447" s="61"/>
      <c r="AV4447" s="61"/>
      <c r="AW4447" s="61"/>
      <c r="AX4447" s="61"/>
      <c r="AY4447" s="61"/>
      <c r="AZ4447" s="61"/>
      <c r="BA4447" s="61"/>
    </row>
    <row r="4448" spans="39:53" x14ac:dyDescent="0.2">
      <c r="AM4448" s="61"/>
      <c r="AN4448" s="61"/>
      <c r="AO4448" s="171"/>
      <c r="AP4448" s="61"/>
      <c r="AQ4448" s="61"/>
      <c r="AR4448" s="61"/>
      <c r="AS4448" s="61"/>
      <c r="AT4448" s="61"/>
      <c r="AU4448" s="61"/>
      <c r="AV4448" s="61"/>
      <c r="AW4448" s="61"/>
      <c r="AX4448" s="61"/>
      <c r="AY4448" s="61"/>
      <c r="AZ4448" s="61"/>
      <c r="BA4448" s="61"/>
    </row>
    <row r="4449" spans="39:53" x14ac:dyDescent="0.2">
      <c r="AM4449" s="61"/>
      <c r="AN4449" s="61"/>
      <c r="AO4449" s="171"/>
      <c r="AP4449" s="61"/>
      <c r="AQ4449" s="61"/>
      <c r="AR4449" s="61"/>
      <c r="AS4449" s="61"/>
      <c r="AT4449" s="61"/>
      <c r="AU4449" s="61"/>
      <c r="AV4449" s="61"/>
      <c r="AW4449" s="61"/>
      <c r="AX4449" s="61"/>
      <c r="AY4449" s="61"/>
      <c r="AZ4449" s="61"/>
      <c r="BA4449" s="61"/>
    </row>
    <row r="4450" spans="39:53" x14ac:dyDescent="0.2">
      <c r="AM4450" s="61"/>
      <c r="AN4450" s="61"/>
      <c r="AO4450" s="171"/>
      <c r="AP4450" s="61"/>
      <c r="AQ4450" s="61"/>
      <c r="AR4450" s="61"/>
      <c r="AS4450" s="61"/>
      <c r="AT4450" s="61"/>
      <c r="AU4450" s="61"/>
      <c r="AV4450" s="61"/>
      <c r="AW4450" s="61"/>
      <c r="AX4450" s="61"/>
      <c r="AY4450" s="61"/>
      <c r="AZ4450" s="61"/>
      <c r="BA4450" s="61"/>
    </row>
    <row r="4451" spans="39:53" x14ac:dyDescent="0.2">
      <c r="AM4451" s="61"/>
      <c r="AN4451" s="61"/>
      <c r="AO4451" s="171"/>
      <c r="AP4451" s="61"/>
      <c r="AQ4451" s="61"/>
      <c r="AR4451" s="61"/>
      <c r="AS4451" s="61"/>
      <c r="AT4451" s="61"/>
      <c r="AU4451" s="61"/>
      <c r="AV4451" s="61"/>
      <c r="AW4451" s="61"/>
      <c r="AX4451" s="61"/>
      <c r="AY4451" s="61"/>
      <c r="AZ4451" s="61"/>
      <c r="BA4451" s="61"/>
    </row>
    <row r="4452" spans="39:53" x14ac:dyDescent="0.2">
      <c r="AM4452" s="61"/>
      <c r="AN4452" s="61"/>
      <c r="AO4452" s="171"/>
      <c r="AP4452" s="61"/>
      <c r="AQ4452" s="61"/>
      <c r="AR4452" s="61"/>
      <c r="AS4452" s="61"/>
      <c r="AT4452" s="61"/>
      <c r="AU4452" s="61"/>
      <c r="AV4452" s="61"/>
      <c r="AW4452" s="61"/>
      <c r="AX4452" s="61"/>
      <c r="AY4452" s="61"/>
      <c r="AZ4452" s="61"/>
      <c r="BA4452" s="61"/>
    </row>
    <row r="4453" spans="39:53" x14ac:dyDescent="0.2">
      <c r="AM4453" s="61"/>
      <c r="AN4453" s="61"/>
      <c r="AO4453" s="171"/>
      <c r="AP4453" s="61"/>
      <c r="AQ4453" s="61"/>
      <c r="AR4453" s="61"/>
      <c r="AS4453" s="61"/>
      <c r="AT4453" s="61"/>
      <c r="AU4453" s="61"/>
      <c r="AV4453" s="61"/>
      <c r="AW4453" s="61"/>
      <c r="AX4453" s="61"/>
      <c r="AY4453" s="61"/>
      <c r="AZ4453" s="61"/>
      <c r="BA4453" s="61"/>
    </row>
    <row r="4454" spans="39:53" x14ac:dyDescent="0.2">
      <c r="AM4454" s="61"/>
      <c r="AN4454" s="61"/>
      <c r="AO4454" s="171"/>
      <c r="AP4454" s="61"/>
      <c r="AQ4454" s="61"/>
      <c r="AR4454" s="61"/>
      <c r="AS4454" s="61"/>
      <c r="AT4454" s="61"/>
      <c r="AU4454" s="61"/>
      <c r="AV4454" s="61"/>
      <c r="AW4454" s="61"/>
      <c r="AX4454" s="61"/>
      <c r="AY4454" s="61"/>
      <c r="AZ4454" s="61"/>
      <c r="BA4454" s="61"/>
    </row>
    <row r="4455" spans="39:53" x14ac:dyDescent="0.2">
      <c r="AM4455" s="61"/>
      <c r="AN4455" s="61"/>
      <c r="AO4455" s="171"/>
      <c r="AP4455" s="61"/>
      <c r="AQ4455" s="61"/>
      <c r="AR4455" s="61"/>
      <c r="AS4455" s="61"/>
      <c r="AT4455" s="61"/>
      <c r="AU4455" s="61"/>
      <c r="AV4455" s="61"/>
      <c r="AW4455" s="61"/>
      <c r="AX4455" s="61"/>
      <c r="AY4455" s="61"/>
      <c r="AZ4455" s="61"/>
      <c r="BA4455" s="61"/>
    </row>
    <row r="4456" spans="39:53" x14ac:dyDescent="0.2">
      <c r="AM4456" s="61"/>
      <c r="AN4456" s="61"/>
      <c r="AO4456" s="171"/>
      <c r="AP4456" s="61"/>
      <c r="AQ4456" s="61"/>
      <c r="AR4456" s="61"/>
      <c r="AS4456" s="61"/>
      <c r="AT4456" s="61"/>
      <c r="AU4456" s="61"/>
      <c r="AV4456" s="61"/>
      <c r="AW4456" s="61"/>
      <c r="AX4456" s="61"/>
      <c r="AY4456" s="61"/>
      <c r="AZ4456" s="61"/>
      <c r="BA4456" s="61"/>
    </row>
    <row r="4457" spans="39:53" x14ac:dyDescent="0.2">
      <c r="AM4457" s="61"/>
      <c r="AN4457" s="61"/>
      <c r="AO4457" s="171"/>
      <c r="AP4457" s="61"/>
      <c r="AQ4457" s="61"/>
      <c r="AR4457" s="61"/>
      <c r="AS4457" s="61"/>
      <c r="AT4457" s="61"/>
      <c r="AU4457" s="61"/>
      <c r="AV4457" s="61"/>
      <c r="AW4457" s="61"/>
      <c r="AX4457" s="61"/>
      <c r="AY4457" s="61"/>
      <c r="AZ4457" s="61"/>
      <c r="BA4457" s="61"/>
    </row>
    <row r="4458" spans="39:53" x14ac:dyDescent="0.2">
      <c r="AM4458" s="61"/>
      <c r="AN4458" s="61"/>
      <c r="AO4458" s="171"/>
      <c r="AP4458" s="61"/>
      <c r="AQ4458" s="61"/>
      <c r="AR4458" s="61"/>
      <c r="AS4458" s="61"/>
      <c r="AT4458" s="61"/>
      <c r="AU4458" s="61"/>
      <c r="AV4458" s="61"/>
      <c r="AW4458" s="61"/>
      <c r="AX4458" s="61"/>
      <c r="AY4458" s="61"/>
      <c r="AZ4458" s="61"/>
      <c r="BA4458" s="61"/>
    </row>
    <row r="4459" spans="39:53" x14ac:dyDescent="0.2">
      <c r="AM4459" s="61"/>
      <c r="AN4459" s="61"/>
      <c r="AO4459" s="171"/>
      <c r="AP4459" s="61"/>
      <c r="AQ4459" s="61"/>
      <c r="AR4459" s="61"/>
      <c r="AS4459" s="61"/>
      <c r="AT4459" s="61"/>
      <c r="AU4459" s="61"/>
      <c r="AV4459" s="61"/>
      <c r="AW4459" s="61"/>
      <c r="AX4459" s="61"/>
      <c r="AY4459" s="61"/>
      <c r="AZ4459" s="61"/>
      <c r="BA4459" s="61"/>
    </row>
    <row r="4460" spans="39:53" x14ac:dyDescent="0.2">
      <c r="AM4460" s="61"/>
      <c r="AN4460" s="61"/>
      <c r="AO4460" s="171"/>
      <c r="AP4460" s="61"/>
      <c r="AQ4460" s="61"/>
      <c r="AR4460" s="61"/>
      <c r="AS4460" s="61"/>
      <c r="AT4460" s="61"/>
      <c r="AU4460" s="61"/>
      <c r="AV4460" s="61"/>
      <c r="AW4460" s="61"/>
      <c r="AX4460" s="61"/>
      <c r="AY4460" s="61"/>
      <c r="AZ4460" s="61"/>
      <c r="BA4460" s="61"/>
    </row>
    <row r="4461" spans="39:53" x14ac:dyDescent="0.2">
      <c r="AM4461" s="61"/>
      <c r="AN4461" s="61"/>
      <c r="AO4461" s="171"/>
      <c r="AP4461" s="61"/>
      <c r="AQ4461" s="61"/>
      <c r="AR4461" s="61"/>
      <c r="AS4461" s="61"/>
      <c r="AT4461" s="61"/>
      <c r="AU4461" s="61"/>
      <c r="AV4461" s="61"/>
      <c r="AW4461" s="61"/>
      <c r="AX4461" s="61"/>
      <c r="AY4461" s="61"/>
      <c r="AZ4461" s="61"/>
      <c r="BA4461" s="61"/>
    </row>
    <row r="4462" spans="39:53" x14ac:dyDescent="0.2">
      <c r="AM4462" s="61"/>
      <c r="AN4462" s="61"/>
      <c r="AO4462" s="171"/>
      <c r="AP4462" s="61"/>
      <c r="AQ4462" s="61"/>
      <c r="AR4462" s="61"/>
      <c r="AS4462" s="61"/>
      <c r="AT4462" s="61"/>
      <c r="AU4462" s="61"/>
      <c r="AV4462" s="61"/>
      <c r="AW4462" s="61"/>
      <c r="AX4462" s="61"/>
      <c r="AY4462" s="61"/>
      <c r="AZ4462" s="61"/>
      <c r="BA4462" s="61"/>
    </row>
    <row r="4463" spans="39:53" x14ac:dyDescent="0.2">
      <c r="AM4463" s="61"/>
      <c r="AN4463" s="61"/>
      <c r="AO4463" s="171"/>
      <c r="AP4463" s="61"/>
      <c r="AQ4463" s="61"/>
      <c r="AR4463" s="61"/>
      <c r="AS4463" s="61"/>
      <c r="AT4463" s="61"/>
      <c r="AU4463" s="61"/>
      <c r="AV4463" s="61"/>
      <c r="AW4463" s="61"/>
      <c r="AX4463" s="61"/>
      <c r="AY4463" s="61"/>
      <c r="AZ4463" s="61"/>
      <c r="BA4463" s="61"/>
    </row>
    <row r="4464" spans="39:53" x14ac:dyDescent="0.2">
      <c r="AM4464" s="61"/>
      <c r="AN4464" s="61"/>
      <c r="AO4464" s="171"/>
      <c r="AP4464" s="61"/>
      <c r="AQ4464" s="61"/>
      <c r="AR4464" s="61"/>
      <c r="AS4464" s="61"/>
      <c r="AT4464" s="61"/>
      <c r="AU4464" s="61"/>
      <c r="AV4464" s="61"/>
      <c r="AW4464" s="61"/>
      <c r="AX4464" s="61"/>
      <c r="AY4464" s="61"/>
      <c r="AZ4464" s="61"/>
      <c r="BA4464" s="61"/>
    </row>
    <row r="4465" spans="39:53" x14ac:dyDescent="0.2">
      <c r="AM4465" s="61"/>
      <c r="AN4465" s="61"/>
      <c r="AO4465" s="171"/>
      <c r="AP4465" s="61"/>
      <c r="AQ4465" s="61"/>
      <c r="AR4465" s="61"/>
      <c r="AS4465" s="61"/>
      <c r="AT4465" s="61"/>
      <c r="AU4465" s="61"/>
      <c r="AV4465" s="61"/>
      <c r="AW4465" s="61"/>
      <c r="AX4465" s="61"/>
      <c r="AY4465" s="61"/>
      <c r="AZ4465" s="61"/>
      <c r="BA4465" s="61"/>
    </row>
    <row r="4466" spans="39:53" x14ac:dyDescent="0.2">
      <c r="AM4466" s="61"/>
      <c r="AN4466" s="61"/>
      <c r="AO4466" s="171"/>
      <c r="AP4466" s="61"/>
      <c r="AQ4466" s="61"/>
      <c r="AR4466" s="61"/>
      <c r="AS4466" s="61"/>
      <c r="AT4466" s="61"/>
      <c r="AU4466" s="61"/>
      <c r="AV4466" s="61"/>
      <c r="AW4466" s="61"/>
      <c r="AX4466" s="61"/>
      <c r="AY4466" s="61"/>
      <c r="AZ4466" s="61"/>
      <c r="BA4466" s="61"/>
    </row>
    <row r="4467" spans="39:53" x14ac:dyDescent="0.2">
      <c r="AM4467" s="61"/>
      <c r="AN4467" s="61"/>
      <c r="AO4467" s="171"/>
      <c r="AP4467" s="61"/>
      <c r="AQ4467" s="61"/>
      <c r="AR4467" s="61"/>
      <c r="AS4467" s="61"/>
      <c r="AT4467" s="61"/>
      <c r="AU4467" s="61"/>
      <c r="AV4467" s="61"/>
      <c r="AW4467" s="61"/>
      <c r="AX4467" s="61"/>
      <c r="AY4467" s="61"/>
      <c r="AZ4467" s="61"/>
      <c r="BA4467" s="61"/>
    </row>
    <row r="4468" spans="39:53" x14ac:dyDescent="0.2">
      <c r="AM4468" s="61"/>
      <c r="AN4468" s="61"/>
      <c r="AO4468" s="171"/>
      <c r="AP4468" s="61"/>
      <c r="AQ4468" s="61"/>
      <c r="AR4468" s="61"/>
      <c r="AS4468" s="61"/>
      <c r="AT4468" s="61"/>
      <c r="AU4468" s="61"/>
      <c r="AV4468" s="61"/>
      <c r="AW4468" s="61"/>
      <c r="AX4468" s="61"/>
      <c r="AY4468" s="61"/>
      <c r="AZ4468" s="61"/>
      <c r="BA4468" s="61"/>
    </row>
    <row r="4469" spans="39:53" x14ac:dyDescent="0.2">
      <c r="AM4469" s="61"/>
      <c r="AN4469" s="61"/>
      <c r="AO4469" s="171"/>
      <c r="AP4469" s="61"/>
      <c r="AQ4469" s="61"/>
      <c r="AR4469" s="61"/>
      <c r="AS4469" s="61"/>
      <c r="AT4469" s="61"/>
      <c r="AU4469" s="61"/>
      <c r="AV4469" s="61"/>
      <c r="AW4469" s="61"/>
      <c r="AX4469" s="61"/>
      <c r="AY4469" s="61"/>
      <c r="AZ4469" s="61"/>
      <c r="BA4469" s="61"/>
    </row>
    <row r="4470" spans="39:53" x14ac:dyDescent="0.2">
      <c r="AM4470" s="61"/>
      <c r="AN4470" s="61"/>
      <c r="AO4470" s="171"/>
      <c r="AP4470" s="61"/>
      <c r="AQ4470" s="61"/>
      <c r="AR4470" s="61"/>
      <c r="AS4470" s="61"/>
      <c r="AT4470" s="61"/>
      <c r="AU4470" s="61"/>
      <c r="AV4470" s="61"/>
      <c r="AW4470" s="61"/>
      <c r="AX4470" s="61"/>
      <c r="AY4470" s="61"/>
      <c r="AZ4470" s="61"/>
      <c r="BA4470" s="61"/>
    </row>
    <row r="4471" spans="39:53" x14ac:dyDescent="0.2">
      <c r="AM4471" s="61"/>
      <c r="AN4471" s="61"/>
      <c r="AO4471" s="171"/>
      <c r="AP4471" s="61"/>
      <c r="AQ4471" s="61"/>
      <c r="AR4471" s="61"/>
      <c r="AS4471" s="61"/>
      <c r="AT4471" s="61"/>
      <c r="AU4471" s="61"/>
      <c r="AV4471" s="61"/>
      <c r="AW4471" s="61"/>
      <c r="AX4471" s="61"/>
      <c r="AY4471" s="61"/>
      <c r="AZ4471" s="61"/>
      <c r="BA4471" s="61"/>
    </row>
    <row r="4472" spans="39:53" x14ac:dyDescent="0.2">
      <c r="AM4472" s="61"/>
      <c r="AN4472" s="61"/>
      <c r="AO4472" s="171"/>
      <c r="AP4472" s="61"/>
      <c r="AQ4472" s="61"/>
      <c r="AR4472" s="61"/>
      <c r="AS4472" s="61"/>
      <c r="AT4472" s="61"/>
      <c r="AU4472" s="61"/>
      <c r="AV4472" s="61"/>
      <c r="AW4472" s="61"/>
      <c r="AX4472" s="61"/>
      <c r="AY4472" s="61"/>
      <c r="AZ4472" s="61"/>
      <c r="BA4472" s="61"/>
    </row>
    <row r="4473" spans="39:53" x14ac:dyDescent="0.2">
      <c r="AM4473" s="61"/>
      <c r="AN4473" s="61"/>
      <c r="AO4473" s="171"/>
      <c r="AP4473" s="61"/>
      <c r="AQ4473" s="61"/>
      <c r="AR4473" s="61"/>
      <c r="AS4473" s="61"/>
      <c r="AT4473" s="61"/>
      <c r="AU4473" s="61"/>
      <c r="AV4473" s="61"/>
      <c r="AW4473" s="61"/>
      <c r="AX4473" s="61"/>
      <c r="AY4473" s="61"/>
      <c r="AZ4473" s="61"/>
      <c r="BA4473" s="61"/>
    </row>
    <row r="4474" spans="39:53" x14ac:dyDescent="0.2">
      <c r="AM4474" s="61"/>
      <c r="AN4474" s="61"/>
      <c r="AO4474" s="171"/>
      <c r="AP4474" s="61"/>
      <c r="AQ4474" s="61"/>
      <c r="AR4474" s="61"/>
      <c r="AS4474" s="61"/>
      <c r="AT4474" s="61"/>
      <c r="AU4474" s="61"/>
      <c r="AV4474" s="61"/>
      <c r="AW4474" s="61"/>
      <c r="AX4474" s="61"/>
      <c r="AY4474" s="61"/>
      <c r="AZ4474" s="61"/>
      <c r="BA4474" s="61"/>
    </row>
    <row r="4475" spans="39:53" x14ac:dyDescent="0.2">
      <c r="AM4475" s="61"/>
      <c r="AN4475" s="61"/>
      <c r="AO4475" s="171"/>
      <c r="AP4475" s="61"/>
      <c r="AQ4475" s="61"/>
      <c r="AR4475" s="61"/>
      <c r="AS4475" s="61"/>
      <c r="AT4475" s="61"/>
      <c r="AU4475" s="61"/>
      <c r="AV4475" s="61"/>
      <c r="AW4475" s="61"/>
      <c r="AX4475" s="61"/>
      <c r="AY4475" s="61"/>
      <c r="AZ4475" s="61"/>
      <c r="BA4475" s="61"/>
    </row>
    <row r="4476" spans="39:53" x14ac:dyDescent="0.2">
      <c r="AM4476" s="61"/>
      <c r="AN4476" s="61"/>
      <c r="AO4476" s="171"/>
      <c r="AP4476" s="61"/>
      <c r="AQ4476" s="61"/>
      <c r="AR4476" s="61"/>
      <c r="AS4476" s="61"/>
      <c r="AT4476" s="61"/>
      <c r="AU4476" s="61"/>
      <c r="AV4476" s="61"/>
      <c r="AW4476" s="61"/>
      <c r="AX4476" s="61"/>
      <c r="AY4476" s="61"/>
      <c r="AZ4476" s="61"/>
      <c r="BA4476" s="61"/>
    </row>
    <row r="4477" spans="39:53" x14ac:dyDescent="0.2">
      <c r="AM4477" s="61"/>
      <c r="AN4477" s="61"/>
      <c r="AO4477" s="171"/>
      <c r="AP4477" s="61"/>
      <c r="AQ4477" s="61"/>
      <c r="AR4477" s="61"/>
      <c r="AS4477" s="61"/>
      <c r="AT4477" s="61"/>
      <c r="AU4477" s="61"/>
      <c r="AV4477" s="61"/>
      <c r="AW4477" s="61"/>
      <c r="AX4477" s="61"/>
      <c r="AY4477" s="61"/>
      <c r="AZ4477" s="61"/>
      <c r="BA4477" s="61"/>
    </row>
    <row r="4478" spans="39:53" x14ac:dyDescent="0.2">
      <c r="AM4478" s="61"/>
      <c r="AN4478" s="61"/>
      <c r="AO4478" s="171"/>
      <c r="AP4478" s="61"/>
      <c r="AQ4478" s="61"/>
      <c r="AR4478" s="61"/>
      <c r="AS4478" s="61"/>
      <c r="AT4478" s="61"/>
      <c r="AU4478" s="61"/>
      <c r="AV4478" s="61"/>
      <c r="AW4478" s="61"/>
      <c r="AX4478" s="61"/>
      <c r="AY4478" s="61"/>
      <c r="AZ4478" s="61"/>
      <c r="BA4478" s="61"/>
    </row>
    <row r="4479" spans="39:53" x14ac:dyDescent="0.2">
      <c r="AM4479" s="61"/>
      <c r="AN4479" s="61"/>
      <c r="AO4479" s="171"/>
      <c r="AP4479" s="61"/>
      <c r="AQ4479" s="61"/>
      <c r="AR4479" s="61"/>
      <c r="AS4479" s="61"/>
      <c r="AT4479" s="61"/>
      <c r="AU4479" s="61"/>
      <c r="AV4479" s="61"/>
      <c r="AW4479" s="61"/>
      <c r="AX4479" s="61"/>
      <c r="AY4479" s="61"/>
      <c r="AZ4479" s="61"/>
      <c r="BA4479" s="61"/>
    </row>
    <row r="4480" spans="39:53" x14ac:dyDescent="0.2">
      <c r="AM4480" s="61"/>
      <c r="AN4480" s="61"/>
      <c r="AO4480" s="171"/>
      <c r="AP4480" s="61"/>
      <c r="AQ4480" s="61"/>
      <c r="AR4480" s="61"/>
      <c r="AS4480" s="61"/>
      <c r="AT4480" s="61"/>
      <c r="AU4480" s="61"/>
      <c r="AV4480" s="61"/>
      <c r="AW4480" s="61"/>
      <c r="AX4480" s="61"/>
      <c r="AY4480" s="61"/>
      <c r="AZ4480" s="61"/>
      <c r="BA4480" s="61"/>
    </row>
    <row r="4481" spans="39:53" x14ac:dyDescent="0.2">
      <c r="AM4481" s="61"/>
      <c r="AN4481" s="61"/>
      <c r="AO4481" s="171"/>
      <c r="AP4481" s="61"/>
      <c r="AQ4481" s="61"/>
      <c r="AR4481" s="61"/>
      <c r="AS4481" s="61"/>
      <c r="AT4481" s="61"/>
      <c r="AU4481" s="61"/>
      <c r="AV4481" s="61"/>
      <c r="AW4481" s="61"/>
      <c r="AX4481" s="61"/>
      <c r="AY4481" s="61"/>
      <c r="AZ4481" s="61"/>
      <c r="BA4481" s="61"/>
    </row>
    <row r="4482" spans="39:53" x14ac:dyDescent="0.2">
      <c r="AM4482" s="61"/>
      <c r="AN4482" s="61"/>
      <c r="AO4482" s="171"/>
      <c r="AP4482" s="61"/>
      <c r="AQ4482" s="61"/>
      <c r="AR4482" s="61"/>
      <c r="AS4482" s="61"/>
      <c r="AT4482" s="61"/>
      <c r="AU4482" s="61"/>
      <c r="AV4482" s="61"/>
      <c r="AW4482" s="61"/>
      <c r="AX4482" s="61"/>
      <c r="AY4482" s="61"/>
      <c r="AZ4482" s="61"/>
      <c r="BA4482" s="61"/>
    </row>
    <row r="4483" spans="39:53" x14ac:dyDescent="0.2">
      <c r="AM4483" s="61"/>
      <c r="AN4483" s="61"/>
      <c r="AO4483" s="171"/>
      <c r="AP4483" s="61"/>
      <c r="AQ4483" s="61"/>
      <c r="AR4483" s="61"/>
      <c r="AS4483" s="61"/>
      <c r="AT4483" s="61"/>
      <c r="AU4483" s="61"/>
      <c r="AV4483" s="61"/>
      <c r="AW4483" s="61"/>
      <c r="AX4483" s="61"/>
      <c r="AY4483" s="61"/>
      <c r="AZ4483" s="61"/>
      <c r="BA4483" s="61"/>
    </row>
    <row r="4484" spans="39:53" x14ac:dyDescent="0.2">
      <c r="AM4484" s="61"/>
      <c r="AN4484" s="61"/>
      <c r="AO4484" s="171"/>
      <c r="AP4484" s="61"/>
      <c r="AQ4484" s="61"/>
      <c r="AR4484" s="61"/>
      <c r="AS4484" s="61"/>
      <c r="AT4484" s="61"/>
      <c r="AU4484" s="61"/>
      <c r="AV4484" s="61"/>
      <c r="AW4484" s="61"/>
      <c r="AX4484" s="61"/>
      <c r="AY4484" s="61"/>
      <c r="AZ4484" s="61"/>
      <c r="BA4484" s="61"/>
    </row>
    <row r="4485" spans="39:53" x14ac:dyDescent="0.2">
      <c r="AM4485" s="61"/>
      <c r="AN4485" s="61"/>
      <c r="AO4485" s="171"/>
      <c r="AP4485" s="61"/>
      <c r="AQ4485" s="61"/>
      <c r="AR4485" s="61"/>
      <c r="AS4485" s="61"/>
      <c r="AT4485" s="61"/>
      <c r="AU4485" s="61"/>
      <c r="AV4485" s="61"/>
      <c r="AW4485" s="61"/>
      <c r="AX4485" s="61"/>
      <c r="AY4485" s="61"/>
      <c r="AZ4485" s="61"/>
      <c r="BA4485" s="61"/>
    </row>
    <row r="4486" spans="39:53" x14ac:dyDescent="0.2">
      <c r="AM4486" s="61"/>
      <c r="AN4486" s="61"/>
      <c r="AO4486" s="171"/>
      <c r="AP4486" s="61"/>
      <c r="AQ4486" s="61"/>
      <c r="AR4486" s="61"/>
      <c r="AS4486" s="61"/>
      <c r="AT4486" s="61"/>
      <c r="AU4486" s="61"/>
      <c r="AV4486" s="61"/>
      <c r="AW4486" s="61"/>
      <c r="AX4486" s="61"/>
      <c r="AY4486" s="61"/>
      <c r="AZ4486" s="61"/>
      <c r="BA4486" s="61"/>
    </row>
    <row r="4487" spans="39:53" x14ac:dyDescent="0.2">
      <c r="AM4487" s="61"/>
      <c r="AN4487" s="61"/>
      <c r="AO4487" s="171"/>
      <c r="AP4487" s="61"/>
      <c r="AQ4487" s="61"/>
      <c r="AR4487" s="61"/>
      <c r="AS4487" s="61"/>
      <c r="AT4487" s="61"/>
      <c r="AU4487" s="61"/>
      <c r="AV4487" s="61"/>
      <c r="AW4487" s="61"/>
      <c r="AX4487" s="61"/>
      <c r="AY4487" s="61"/>
      <c r="AZ4487" s="61"/>
      <c r="BA4487" s="61"/>
    </row>
    <row r="4488" spans="39:53" x14ac:dyDescent="0.2">
      <c r="AM4488" s="61"/>
      <c r="AN4488" s="61"/>
      <c r="AO4488" s="171"/>
      <c r="AP4488" s="61"/>
      <c r="AQ4488" s="61"/>
      <c r="AR4488" s="61"/>
      <c r="AS4488" s="61"/>
      <c r="AT4488" s="61"/>
      <c r="AU4488" s="61"/>
      <c r="AV4488" s="61"/>
      <c r="AW4488" s="61"/>
      <c r="AX4488" s="61"/>
      <c r="AY4488" s="61"/>
      <c r="AZ4488" s="61"/>
      <c r="BA4488" s="61"/>
    </row>
    <row r="4489" spans="39:53" x14ac:dyDescent="0.2">
      <c r="AM4489" s="61"/>
      <c r="AN4489" s="61"/>
      <c r="AO4489" s="171"/>
      <c r="AP4489" s="61"/>
      <c r="AQ4489" s="61"/>
      <c r="AR4489" s="61"/>
      <c r="AS4489" s="61"/>
      <c r="AT4489" s="61"/>
      <c r="AU4489" s="61"/>
      <c r="AV4489" s="61"/>
      <c r="AW4489" s="61"/>
      <c r="AX4489" s="61"/>
      <c r="AY4489" s="61"/>
      <c r="AZ4489" s="61"/>
      <c r="BA4489" s="61"/>
    </row>
    <row r="4490" spans="39:53" x14ac:dyDescent="0.2">
      <c r="AM4490" s="61"/>
      <c r="AN4490" s="61"/>
      <c r="AO4490" s="171"/>
      <c r="AP4490" s="61"/>
      <c r="AQ4490" s="61"/>
      <c r="AR4490" s="61"/>
      <c r="AS4490" s="61"/>
      <c r="AT4490" s="61"/>
      <c r="AU4490" s="61"/>
      <c r="AV4490" s="61"/>
      <c r="AW4490" s="61"/>
      <c r="AX4490" s="61"/>
      <c r="AY4490" s="61"/>
      <c r="AZ4490" s="61"/>
      <c r="BA4490" s="61"/>
    </row>
    <row r="4491" spans="39:53" x14ac:dyDescent="0.2">
      <c r="AM4491" s="61"/>
      <c r="AN4491" s="61"/>
      <c r="AO4491" s="171"/>
      <c r="AP4491" s="61"/>
      <c r="AQ4491" s="61"/>
      <c r="AR4491" s="61"/>
      <c r="AS4491" s="61"/>
      <c r="AT4491" s="61"/>
      <c r="AU4491" s="61"/>
      <c r="AV4491" s="61"/>
      <c r="AW4491" s="61"/>
      <c r="AX4491" s="61"/>
      <c r="AY4491" s="61"/>
      <c r="AZ4491" s="61"/>
      <c r="BA4491" s="61"/>
    </row>
    <row r="4492" spans="39:53" x14ac:dyDescent="0.2">
      <c r="AM4492" s="61"/>
      <c r="AN4492" s="61"/>
      <c r="AO4492" s="171"/>
      <c r="AP4492" s="61"/>
      <c r="AQ4492" s="61"/>
      <c r="AR4492" s="61"/>
      <c r="AS4492" s="61"/>
      <c r="AT4492" s="61"/>
      <c r="AU4492" s="61"/>
      <c r="AV4492" s="61"/>
      <c r="AW4492" s="61"/>
      <c r="AX4492" s="61"/>
      <c r="AY4492" s="61"/>
      <c r="AZ4492" s="61"/>
      <c r="BA4492" s="61"/>
    </row>
    <row r="4493" spans="39:53" x14ac:dyDescent="0.2">
      <c r="AM4493" s="61"/>
      <c r="AN4493" s="61"/>
      <c r="AO4493" s="171"/>
      <c r="AP4493" s="61"/>
      <c r="AQ4493" s="61"/>
      <c r="AR4493" s="61"/>
      <c r="AS4493" s="61"/>
      <c r="AT4493" s="61"/>
      <c r="AU4493" s="61"/>
      <c r="AV4493" s="61"/>
      <c r="AW4493" s="61"/>
      <c r="AX4493" s="61"/>
      <c r="AY4493" s="61"/>
      <c r="AZ4493" s="61"/>
      <c r="BA4493" s="61"/>
    </row>
    <row r="4494" spans="39:53" x14ac:dyDescent="0.2">
      <c r="AM4494" s="61"/>
      <c r="AN4494" s="61"/>
      <c r="AO4494" s="171"/>
      <c r="AP4494" s="61"/>
      <c r="AQ4494" s="61"/>
      <c r="AR4494" s="61"/>
      <c r="AS4494" s="61"/>
      <c r="AT4494" s="61"/>
      <c r="AU4494" s="61"/>
      <c r="AV4494" s="61"/>
      <c r="AW4494" s="61"/>
      <c r="AX4494" s="61"/>
      <c r="AY4494" s="61"/>
      <c r="AZ4494" s="61"/>
      <c r="BA4494" s="61"/>
    </row>
    <row r="4495" spans="39:53" x14ac:dyDescent="0.2">
      <c r="AM4495" s="61"/>
      <c r="AN4495" s="61"/>
      <c r="AO4495" s="171"/>
      <c r="AP4495" s="61"/>
      <c r="AQ4495" s="61"/>
      <c r="AR4495" s="61"/>
      <c r="AS4495" s="61"/>
      <c r="AT4495" s="61"/>
      <c r="AU4495" s="61"/>
      <c r="AV4495" s="61"/>
      <c r="AW4495" s="61"/>
      <c r="AX4495" s="61"/>
      <c r="AY4495" s="61"/>
      <c r="AZ4495" s="61"/>
      <c r="BA4495" s="61"/>
    </row>
    <row r="4496" spans="39:53" x14ac:dyDescent="0.2">
      <c r="AM4496" s="61"/>
      <c r="AN4496" s="61"/>
      <c r="AO4496" s="171"/>
      <c r="AP4496" s="61"/>
      <c r="AQ4496" s="61"/>
      <c r="AR4496" s="61"/>
      <c r="AS4496" s="61"/>
      <c r="AT4496" s="61"/>
      <c r="AU4496" s="61"/>
      <c r="AV4496" s="61"/>
      <c r="AW4496" s="61"/>
      <c r="AX4496" s="61"/>
      <c r="AY4496" s="61"/>
      <c r="AZ4496" s="61"/>
      <c r="BA4496" s="61"/>
    </row>
    <row r="4497" spans="39:53" x14ac:dyDescent="0.2">
      <c r="AM4497" s="61"/>
      <c r="AN4497" s="61"/>
      <c r="AO4497" s="171"/>
      <c r="AP4497" s="61"/>
      <c r="AQ4497" s="61"/>
      <c r="AR4497" s="61"/>
      <c r="AS4497" s="61"/>
      <c r="AT4497" s="61"/>
      <c r="AU4497" s="61"/>
      <c r="AV4497" s="61"/>
      <c r="AW4497" s="61"/>
      <c r="AX4497" s="61"/>
      <c r="AY4497" s="61"/>
      <c r="AZ4497" s="61"/>
      <c r="BA4497" s="61"/>
    </row>
    <row r="4498" spans="39:53" x14ac:dyDescent="0.2">
      <c r="AM4498" s="61"/>
      <c r="AN4498" s="61"/>
      <c r="AO4498" s="171"/>
      <c r="AP4498" s="61"/>
      <c r="AQ4498" s="61"/>
      <c r="AR4498" s="61"/>
      <c r="AS4498" s="61"/>
      <c r="AT4498" s="61"/>
      <c r="AU4498" s="61"/>
      <c r="AV4498" s="61"/>
      <c r="AW4498" s="61"/>
      <c r="AX4498" s="61"/>
      <c r="AY4498" s="61"/>
      <c r="AZ4498" s="61"/>
      <c r="BA4498" s="61"/>
    </row>
    <row r="4499" spans="39:53" x14ac:dyDescent="0.2">
      <c r="AM4499" s="61"/>
      <c r="AN4499" s="61"/>
      <c r="AO4499" s="171"/>
      <c r="AP4499" s="61"/>
      <c r="AQ4499" s="61"/>
      <c r="AR4499" s="61"/>
      <c r="AS4499" s="61"/>
      <c r="AT4499" s="61"/>
      <c r="AU4499" s="61"/>
      <c r="AV4499" s="61"/>
      <c r="AW4499" s="61"/>
      <c r="AX4499" s="61"/>
      <c r="AY4499" s="61"/>
      <c r="AZ4499" s="61"/>
      <c r="BA4499" s="61"/>
    </row>
    <row r="4500" spans="39:53" x14ac:dyDescent="0.2">
      <c r="AM4500" s="61"/>
      <c r="AN4500" s="61"/>
      <c r="AO4500" s="171"/>
      <c r="AP4500" s="61"/>
      <c r="AQ4500" s="61"/>
      <c r="AR4500" s="61"/>
      <c r="AS4500" s="61"/>
      <c r="AT4500" s="61"/>
      <c r="AU4500" s="61"/>
      <c r="AV4500" s="61"/>
      <c r="AW4500" s="61"/>
      <c r="AX4500" s="61"/>
      <c r="AY4500" s="61"/>
      <c r="AZ4500" s="61"/>
      <c r="BA4500" s="61"/>
    </row>
    <row r="4501" spans="39:53" x14ac:dyDescent="0.2">
      <c r="AM4501" s="61"/>
      <c r="AN4501" s="61"/>
      <c r="AO4501" s="171"/>
      <c r="AP4501" s="61"/>
      <c r="AQ4501" s="61"/>
      <c r="AR4501" s="61"/>
      <c r="AS4501" s="61"/>
      <c r="AT4501" s="61"/>
      <c r="AU4501" s="61"/>
      <c r="AV4501" s="61"/>
      <c r="AW4501" s="61"/>
      <c r="AX4501" s="61"/>
      <c r="AY4501" s="61"/>
      <c r="AZ4501" s="61"/>
      <c r="BA4501" s="61"/>
    </row>
    <row r="4502" spans="39:53" x14ac:dyDescent="0.2">
      <c r="AM4502" s="61"/>
      <c r="AN4502" s="61"/>
      <c r="AO4502" s="171"/>
      <c r="AP4502" s="61"/>
      <c r="AQ4502" s="61"/>
      <c r="AR4502" s="61"/>
      <c r="AS4502" s="61"/>
      <c r="AT4502" s="61"/>
      <c r="AU4502" s="61"/>
      <c r="AV4502" s="61"/>
      <c r="AW4502" s="61"/>
      <c r="AX4502" s="61"/>
      <c r="AY4502" s="61"/>
      <c r="AZ4502" s="61"/>
      <c r="BA4502" s="61"/>
    </row>
    <row r="4503" spans="39:53" x14ac:dyDescent="0.2">
      <c r="AM4503" s="61"/>
      <c r="AN4503" s="61"/>
      <c r="AO4503" s="171"/>
      <c r="AP4503" s="61"/>
      <c r="AQ4503" s="61"/>
      <c r="AR4503" s="61"/>
      <c r="AS4503" s="61"/>
      <c r="AT4503" s="61"/>
      <c r="AU4503" s="61"/>
      <c r="AV4503" s="61"/>
      <c r="AW4503" s="61"/>
      <c r="AX4503" s="61"/>
      <c r="AY4503" s="61"/>
      <c r="AZ4503" s="61"/>
      <c r="BA4503" s="61"/>
    </row>
    <row r="4504" spans="39:53" x14ac:dyDescent="0.2">
      <c r="AM4504" s="61"/>
      <c r="AN4504" s="61"/>
      <c r="AO4504" s="171"/>
      <c r="AP4504" s="61"/>
      <c r="AQ4504" s="61"/>
      <c r="AR4504" s="61"/>
      <c r="AS4504" s="61"/>
      <c r="AT4504" s="61"/>
      <c r="AU4504" s="61"/>
      <c r="AV4504" s="61"/>
      <c r="AW4504" s="61"/>
      <c r="AX4504" s="61"/>
      <c r="AY4504" s="61"/>
      <c r="AZ4504" s="61"/>
      <c r="BA4504" s="61"/>
    </row>
    <row r="4505" spans="39:53" x14ac:dyDescent="0.2">
      <c r="AM4505" s="61"/>
      <c r="AN4505" s="61"/>
      <c r="AO4505" s="171"/>
      <c r="AP4505" s="61"/>
      <c r="AQ4505" s="61"/>
      <c r="AR4505" s="61"/>
      <c r="AS4505" s="61"/>
      <c r="AT4505" s="61"/>
      <c r="AU4505" s="61"/>
      <c r="AV4505" s="61"/>
      <c r="AW4505" s="61"/>
      <c r="AX4505" s="61"/>
      <c r="AY4505" s="61"/>
      <c r="AZ4505" s="61"/>
      <c r="BA4505" s="61"/>
    </row>
    <row r="4506" spans="39:53" x14ac:dyDescent="0.2">
      <c r="AM4506" s="61"/>
      <c r="AN4506" s="61"/>
      <c r="AO4506" s="171"/>
      <c r="AP4506" s="61"/>
      <c r="AQ4506" s="61"/>
      <c r="AR4506" s="61"/>
      <c r="AS4506" s="61"/>
      <c r="AT4506" s="61"/>
      <c r="AU4506" s="61"/>
      <c r="AV4506" s="61"/>
      <c r="AW4506" s="61"/>
      <c r="AX4506" s="61"/>
      <c r="AY4506" s="61"/>
      <c r="AZ4506" s="61"/>
      <c r="BA4506" s="61"/>
    </row>
    <row r="4507" spans="39:53" x14ac:dyDescent="0.2">
      <c r="AM4507" s="61"/>
      <c r="AN4507" s="61"/>
      <c r="AO4507" s="171"/>
      <c r="AP4507" s="61"/>
      <c r="AQ4507" s="61"/>
      <c r="AR4507" s="61"/>
      <c r="AS4507" s="61"/>
      <c r="AT4507" s="61"/>
      <c r="AU4507" s="61"/>
      <c r="AV4507" s="61"/>
      <c r="AW4507" s="61"/>
      <c r="AX4507" s="61"/>
      <c r="AY4507" s="61"/>
      <c r="AZ4507" s="61"/>
      <c r="BA4507" s="61"/>
    </row>
    <row r="4508" spans="39:53" x14ac:dyDescent="0.2">
      <c r="AM4508" s="61"/>
      <c r="AN4508" s="61"/>
      <c r="AO4508" s="171"/>
      <c r="AP4508" s="61"/>
      <c r="AQ4508" s="61"/>
      <c r="AR4508" s="61"/>
      <c r="AS4508" s="61"/>
      <c r="AT4508" s="61"/>
      <c r="AU4508" s="61"/>
      <c r="AV4508" s="61"/>
      <c r="AW4508" s="61"/>
      <c r="AX4508" s="61"/>
      <c r="AY4508" s="61"/>
      <c r="AZ4508" s="61"/>
      <c r="BA4508" s="61"/>
    </row>
    <row r="4509" spans="39:53" x14ac:dyDescent="0.2">
      <c r="AM4509" s="61"/>
      <c r="AN4509" s="61"/>
      <c r="AO4509" s="171"/>
      <c r="AP4509" s="61"/>
      <c r="AQ4509" s="61"/>
      <c r="AR4509" s="61"/>
      <c r="AS4509" s="61"/>
      <c r="AT4509" s="61"/>
      <c r="AU4509" s="61"/>
      <c r="AV4509" s="61"/>
      <c r="AW4509" s="61"/>
      <c r="AX4509" s="61"/>
      <c r="AY4509" s="61"/>
      <c r="AZ4509" s="61"/>
      <c r="BA4509" s="61"/>
    </row>
    <row r="4510" spans="39:53" x14ac:dyDescent="0.2">
      <c r="AM4510" s="61"/>
      <c r="AN4510" s="61"/>
      <c r="AO4510" s="171"/>
      <c r="AP4510" s="61"/>
      <c r="AQ4510" s="61"/>
      <c r="AR4510" s="61"/>
      <c r="AS4510" s="61"/>
      <c r="AT4510" s="61"/>
      <c r="AU4510" s="61"/>
      <c r="AV4510" s="61"/>
      <c r="AW4510" s="61"/>
      <c r="AX4510" s="61"/>
      <c r="AY4510" s="61"/>
      <c r="AZ4510" s="61"/>
      <c r="BA4510" s="61"/>
    </row>
    <row r="4511" spans="39:53" x14ac:dyDescent="0.2">
      <c r="AM4511" s="61"/>
      <c r="AN4511" s="61"/>
      <c r="AO4511" s="171"/>
      <c r="AP4511" s="61"/>
      <c r="AQ4511" s="61"/>
      <c r="AR4511" s="61"/>
      <c r="AS4511" s="61"/>
      <c r="AT4511" s="61"/>
      <c r="AU4511" s="61"/>
      <c r="AV4511" s="61"/>
      <c r="AW4511" s="61"/>
      <c r="AX4511" s="61"/>
      <c r="AY4511" s="61"/>
      <c r="AZ4511" s="61"/>
      <c r="BA4511" s="61"/>
    </row>
    <row r="4512" spans="39:53" x14ac:dyDescent="0.2">
      <c r="AM4512" s="61"/>
      <c r="AN4512" s="61"/>
      <c r="AO4512" s="171"/>
      <c r="AP4512" s="61"/>
      <c r="AQ4512" s="61"/>
      <c r="AR4512" s="61"/>
      <c r="AS4512" s="61"/>
      <c r="AT4512" s="61"/>
      <c r="AU4512" s="61"/>
      <c r="AV4512" s="61"/>
      <c r="AW4512" s="61"/>
      <c r="AX4512" s="61"/>
      <c r="AY4512" s="61"/>
      <c r="AZ4512" s="61"/>
      <c r="BA4512" s="61"/>
    </row>
    <row r="4513" spans="39:53" x14ac:dyDescent="0.2">
      <c r="AM4513" s="61"/>
      <c r="AN4513" s="61"/>
      <c r="AO4513" s="171"/>
      <c r="AP4513" s="61"/>
      <c r="AQ4513" s="61"/>
      <c r="AR4513" s="61"/>
      <c r="AS4513" s="61"/>
      <c r="AT4513" s="61"/>
      <c r="AU4513" s="61"/>
      <c r="AV4513" s="61"/>
      <c r="AW4513" s="61"/>
      <c r="AX4513" s="61"/>
      <c r="AY4513" s="61"/>
      <c r="AZ4513" s="61"/>
      <c r="BA4513" s="61"/>
    </row>
    <row r="4514" spans="39:53" x14ac:dyDescent="0.2">
      <c r="AM4514" s="61"/>
      <c r="AN4514" s="61"/>
      <c r="AO4514" s="171"/>
      <c r="AP4514" s="61"/>
      <c r="AQ4514" s="61"/>
      <c r="AR4514" s="61"/>
      <c r="AS4514" s="61"/>
      <c r="AT4514" s="61"/>
      <c r="AU4514" s="61"/>
      <c r="AV4514" s="61"/>
      <c r="AW4514" s="61"/>
      <c r="AX4514" s="61"/>
      <c r="AY4514" s="61"/>
      <c r="AZ4514" s="61"/>
      <c r="BA4514" s="61"/>
    </row>
    <row r="4515" spans="39:53" x14ac:dyDescent="0.2">
      <c r="AM4515" s="61"/>
      <c r="AN4515" s="61"/>
      <c r="AO4515" s="171"/>
      <c r="AP4515" s="61"/>
      <c r="AQ4515" s="61"/>
      <c r="AR4515" s="61"/>
      <c r="AS4515" s="61"/>
      <c r="AT4515" s="61"/>
      <c r="AU4515" s="61"/>
      <c r="AV4515" s="61"/>
      <c r="AW4515" s="61"/>
      <c r="AX4515" s="61"/>
      <c r="AY4515" s="61"/>
      <c r="AZ4515" s="61"/>
      <c r="BA4515" s="61"/>
    </row>
    <row r="4516" spans="39:53" x14ac:dyDescent="0.2">
      <c r="AM4516" s="61"/>
      <c r="AN4516" s="61"/>
      <c r="AO4516" s="171"/>
      <c r="AP4516" s="61"/>
      <c r="AQ4516" s="61"/>
      <c r="AR4516" s="61"/>
      <c r="AS4516" s="61"/>
      <c r="AT4516" s="61"/>
      <c r="AU4516" s="61"/>
      <c r="AV4516" s="61"/>
      <c r="AW4516" s="61"/>
      <c r="AX4516" s="61"/>
      <c r="AY4516" s="61"/>
      <c r="AZ4516" s="61"/>
      <c r="BA4516" s="61"/>
    </row>
    <row r="4517" spans="39:53" x14ac:dyDescent="0.2">
      <c r="AM4517" s="61"/>
      <c r="AN4517" s="61"/>
      <c r="AO4517" s="171"/>
      <c r="AP4517" s="61"/>
      <c r="AQ4517" s="61"/>
      <c r="AR4517" s="61"/>
      <c r="AS4517" s="61"/>
      <c r="AT4517" s="61"/>
      <c r="AU4517" s="61"/>
      <c r="AV4517" s="61"/>
      <c r="AW4517" s="61"/>
      <c r="AX4517" s="61"/>
      <c r="AY4517" s="61"/>
      <c r="AZ4517" s="61"/>
      <c r="BA4517" s="61"/>
    </row>
    <row r="4518" spans="39:53" x14ac:dyDescent="0.2">
      <c r="AM4518" s="61"/>
      <c r="AN4518" s="61"/>
      <c r="AO4518" s="171"/>
      <c r="AP4518" s="61"/>
      <c r="AQ4518" s="61"/>
      <c r="AR4518" s="61"/>
      <c r="AS4518" s="61"/>
      <c r="AT4518" s="61"/>
      <c r="AU4518" s="61"/>
      <c r="AV4518" s="61"/>
      <c r="AW4518" s="61"/>
      <c r="AX4518" s="61"/>
      <c r="AY4518" s="61"/>
      <c r="AZ4518" s="61"/>
      <c r="BA4518" s="61"/>
    </row>
    <row r="4519" spans="39:53" x14ac:dyDescent="0.2">
      <c r="AM4519" s="61"/>
      <c r="AN4519" s="61"/>
      <c r="AO4519" s="171"/>
      <c r="AP4519" s="61"/>
      <c r="AQ4519" s="61"/>
      <c r="AR4519" s="61"/>
      <c r="AS4519" s="61"/>
      <c r="AT4519" s="61"/>
      <c r="AU4519" s="61"/>
      <c r="AV4519" s="61"/>
      <c r="AW4519" s="61"/>
      <c r="AX4519" s="61"/>
      <c r="AY4519" s="61"/>
      <c r="AZ4519" s="61"/>
      <c r="BA4519" s="61"/>
    </row>
    <row r="4520" spans="39:53" x14ac:dyDescent="0.2">
      <c r="AM4520" s="61"/>
      <c r="AN4520" s="61"/>
      <c r="AO4520" s="171"/>
      <c r="AP4520" s="61"/>
      <c r="AQ4520" s="61"/>
      <c r="AR4520" s="61"/>
      <c r="AS4520" s="61"/>
      <c r="AT4520" s="61"/>
      <c r="AU4520" s="61"/>
      <c r="AV4520" s="61"/>
      <c r="AW4520" s="61"/>
      <c r="AX4520" s="61"/>
      <c r="AY4520" s="61"/>
      <c r="AZ4520" s="61"/>
      <c r="BA4520" s="61"/>
    </row>
    <row r="4521" spans="39:53" x14ac:dyDescent="0.2">
      <c r="AM4521" s="61"/>
      <c r="AN4521" s="61"/>
      <c r="AO4521" s="171"/>
      <c r="AP4521" s="61"/>
      <c r="AQ4521" s="61"/>
      <c r="AR4521" s="61"/>
      <c r="AS4521" s="61"/>
      <c r="AT4521" s="61"/>
      <c r="AU4521" s="61"/>
      <c r="AV4521" s="61"/>
      <c r="AW4521" s="61"/>
      <c r="AX4521" s="61"/>
      <c r="AY4521" s="61"/>
      <c r="AZ4521" s="61"/>
      <c r="BA4521" s="61"/>
    </row>
    <row r="4522" spans="39:53" x14ac:dyDescent="0.2">
      <c r="AM4522" s="61"/>
      <c r="AN4522" s="61"/>
      <c r="AO4522" s="171"/>
      <c r="AP4522" s="61"/>
      <c r="AQ4522" s="61"/>
      <c r="AR4522" s="61"/>
      <c r="AS4522" s="61"/>
      <c r="AT4522" s="61"/>
      <c r="AU4522" s="61"/>
      <c r="AV4522" s="61"/>
      <c r="AW4522" s="61"/>
      <c r="AX4522" s="61"/>
      <c r="AY4522" s="61"/>
      <c r="AZ4522" s="61"/>
      <c r="BA4522" s="61"/>
    </row>
    <row r="4523" spans="39:53" x14ac:dyDescent="0.2">
      <c r="AM4523" s="61"/>
      <c r="AN4523" s="61"/>
      <c r="AO4523" s="171"/>
      <c r="AP4523" s="61"/>
      <c r="AQ4523" s="61"/>
      <c r="AR4523" s="61"/>
      <c r="AS4523" s="61"/>
      <c r="AT4523" s="61"/>
      <c r="AU4523" s="61"/>
      <c r="AV4523" s="61"/>
      <c r="AW4523" s="61"/>
      <c r="AX4523" s="61"/>
      <c r="AY4523" s="61"/>
      <c r="AZ4523" s="61"/>
      <c r="BA4523" s="61"/>
    </row>
    <row r="4524" spans="39:53" x14ac:dyDescent="0.2">
      <c r="AM4524" s="61"/>
      <c r="AN4524" s="61"/>
      <c r="AO4524" s="171"/>
      <c r="AP4524" s="61"/>
      <c r="AQ4524" s="61"/>
      <c r="AR4524" s="61"/>
      <c r="AS4524" s="61"/>
      <c r="AT4524" s="61"/>
      <c r="AU4524" s="61"/>
      <c r="AV4524" s="61"/>
      <c r="AW4524" s="61"/>
      <c r="AX4524" s="61"/>
      <c r="AY4524" s="61"/>
      <c r="AZ4524" s="61"/>
      <c r="BA4524" s="61"/>
    </row>
    <row r="4525" spans="39:53" x14ac:dyDescent="0.2">
      <c r="AM4525" s="61"/>
      <c r="AN4525" s="61"/>
      <c r="AO4525" s="171"/>
      <c r="AP4525" s="61"/>
      <c r="AQ4525" s="61"/>
      <c r="AR4525" s="61"/>
      <c r="AS4525" s="61"/>
      <c r="AT4525" s="61"/>
      <c r="AU4525" s="61"/>
      <c r="AV4525" s="61"/>
      <c r="AW4525" s="61"/>
      <c r="AX4525" s="61"/>
      <c r="AY4525" s="61"/>
      <c r="AZ4525" s="61"/>
      <c r="BA4525" s="61"/>
    </row>
    <row r="4526" spans="39:53" x14ac:dyDescent="0.2">
      <c r="AM4526" s="61"/>
      <c r="AN4526" s="61"/>
      <c r="AO4526" s="171"/>
      <c r="AP4526" s="61"/>
      <c r="AQ4526" s="61"/>
      <c r="AR4526" s="61"/>
      <c r="AS4526" s="61"/>
      <c r="AT4526" s="61"/>
      <c r="AU4526" s="61"/>
      <c r="AV4526" s="61"/>
      <c r="AW4526" s="61"/>
      <c r="AX4526" s="61"/>
      <c r="AY4526" s="61"/>
      <c r="AZ4526" s="61"/>
      <c r="BA4526" s="61"/>
    </row>
    <row r="4527" spans="39:53" x14ac:dyDescent="0.2">
      <c r="AM4527" s="61"/>
      <c r="AN4527" s="61"/>
      <c r="AO4527" s="171"/>
      <c r="AP4527" s="61"/>
      <c r="AQ4527" s="61"/>
      <c r="AR4527" s="61"/>
      <c r="AS4527" s="61"/>
      <c r="AT4527" s="61"/>
      <c r="AU4527" s="61"/>
      <c r="AV4527" s="61"/>
      <c r="AW4527" s="61"/>
      <c r="AX4527" s="61"/>
      <c r="AY4527" s="61"/>
      <c r="AZ4527" s="61"/>
      <c r="BA4527" s="61"/>
    </row>
    <row r="4528" spans="39:53" x14ac:dyDescent="0.2">
      <c r="AM4528" s="61"/>
      <c r="AN4528" s="61"/>
      <c r="AO4528" s="171"/>
      <c r="AP4528" s="61"/>
      <c r="AQ4528" s="61"/>
      <c r="AR4528" s="61"/>
      <c r="AS4528" s="61"/>
      <c r="AT4528" s="61"/>
      <c r="AU4528" s="61"/>
      <c r="AV4528" s="61"/>
      <c r="AW4528" s="61"/>
      <c r="AX4528" s="61"/>
      <c r="AY4528" s="61"/>
      <c r="AZ4528" s="61"/>
      <c r="BA4528" s="61"/>
    </row>
    <row r="4529" spans="39:53" x14ac:dyDescent="0.2">
      <c r="AM4529" s="61"/>
      <c r="AN4529" s="61"/>
      <c r="AO4529" s="171"/>
      <c r="AP4529" s="61"/>
      <c r="AQ4529" s="61"/>
      <c r="AR4529" s="61"/>
      <c r="AS4529" s="61"/>
      <c r="AT4529" s="61"/>
      <c r="AU4529" s="61"/>
      <c r="AV4529" s="61"/>
      <c r="AW4529" s="61"/>
      <c r="AX4529" s="61"/>
      <c r="AY4529" s="61"/>
      <c r="AZ4529" s="61"/>
      <c r="BA4529" s="61"/>
    </row>
    <row r="4530" spans="39:53" x14ac:dyDescent="0.2">
      <c r="AM4530" s="61"/>
      <c r="AN4530" s="61"/>
      <c r="AO4530" s="171"/>
      <c r="AP4530" s="61"/>
      <c r="AQ4530" s="61"/>
      <c r="AR4530" s="61"/>
      <c r="AS4530" s="61"/>
      <c r="AT4530" s="61"/>
      <c r="AU4530" s="61"/>
      <c r="AV4530" s="61"/>
      <c r="AW4530" s="61"/>
      <c r="AX4530" s="61"/>
      <c r="AY4530" s="61"/>
      <c r="AZ4530" s="61"/>
      <c r="BA4530" s="61"/>
    </row>
    <row r="4531" spans="39:53" x14ac:dyDescent="0.2">
      <c r="AM4531" s="61"/>
      <c r="AN4531" s="61"/>
      <c r="AO4531" s="171"/>
      <c r="AP4531" s="61"/>
      <c r="AQ4531" s="61"/>
      <c r="AR4531" s="61"/>
      <c r="AS4531" s="61"/>
      <c r="AT4531" s="61"/>
      <c r="AU4531" s="61"/>
      <c r="AV4531" s="61"/>
      <c r="AW4531" s="61"/>
      <c r="AX4531" s="61"/>
      <c r="AY4531" s="61"/>
      <c r="AZ4531" s="61"/>
      <c r="BA4531" s="61"/>
    </row>
    <row r="4532" spans="39:53" x14ac:dyDescent="0.2">
      <c r="AM4532" s="61"/>
      <c r="AN4532" s="61"/>
      <c r="AO4532" s="171"/>
      <c r="AP4532" s="61"/>
      <c r="AQ4532" s="61"/>
      <c r="AR4532" s="61"/>
      <c r="AS4532" s="61"/>
      <c r="AT4532" s="61"/>
      <c r="AU4532" s="61"/>
      <c r="AV4532" s="61"/>
      <c r="AW4532" s="61"/>
      <c r="AX4532" s="61"/>
      <c r="AY4532" s="61"/>
      <c r="AZ4532" s="61"/>
      <c r="BA4532" s="61"/>
    </row>
    <row r="4533" spans="39:53" x14ac:dyDescent="0.2">
      <c r="AM4533" s="61"/>
      <c r="AN4533" s="61"/>
      <c r="AO4533" s="171"/>
      <c r="AP4533" s="61"/>
      <c r="AQ4533" s="61"/>
      <c r="AR4533" s="61"/>
      <c r="AS4533" s="61"/>
      <c r="AT4533" s="61"/>
      <c r="AU4533" s="61"/>
      <c r="AV4533" s="61"/>
      <c r="AW4533" s="61"/>
      <c r="AX4533" s="61"/>
      <c r="AY4533" s="61"/>
      <c r="AZ4533" s="61"/>
      <c r="BA4533" s="61"/>
    </row>
    <row r="4534" spans="39:53" x14ac:dyDescent="0.2">
      <c r="AM4534" s="61"/>
      <c r="AN4534" s="61"/>
      <c r="AO4534" s="171"/>
      <c r="AP4534" s="61"/>
      <c r="AQ4534" s="61"/>
      <c r="AR4534" s="61"/>
      <c r="AS4534" s="61"/>
      <c r="AT4534" s="61"/>
      <c r="AU4534" s="61"/>
      <c r="AV4534" s="61"/>
      <c r="AW4534" s="61"/>
      <c r="AX4534" s="61"/>
      <c r="AY4534" s="61"/>
      <c r="AZ4534" s="61"/>
      <c r="BA4534" s="61"/>
    </row>
    <row r="4535" spans="39:53" x14ac:dyDescent="0.2">
      <c r="AM4535" s="61"/>
      <c r="AN4535" s="61"/>
      <c r="AO4535" s="171"/>
      <c r="AP4535" s="61"/>
      <c r="AQ4535" s="61"/>
      <c r="AR4535" s="61"/>
      <c r="AS4535" s="61"/>
      <c r="AT4535" s="61"/>
      <c r="AU4535" s="61"/>
      <c r="AV4535" s="61"/>
      <c r="AW4535" s="61"/>
      <c r="AX4535" s="61"/>
      <c r="AY4535" s="61"/>
      <c r="AZ4535" s="61"/>
      <c r="BA4535" s="61"/>
    </row>
    <row r="4536" spans="39:53" x14ac:dyDescent="0.2">
      <c r="AM4536" s="61"/>
      <c r="AN4536" s="61"/>
      <c r="AO4536" s="171"/>
      <c r="AP4536" s="61"/>
      <c r="AQ4536" s="61"/>
      <c r="AR4536" s="61"/>
      <c r="AS4536" s="61"/>
      <c r="AT4536" s="61"/>
      <c r="AU4536" s="61"/>
      <c r="AV4536" s="61"/>
      <c r="AW4536" s="61"/>
      <c r="AX4536" s="61"/>
      <c r="AY4536" s="61"/>
      <c r="AZ4536" s="61"/>
      <c r="BA4536" s="61"/>
    </row>
    <row r="4537" spans="39:53" x14ac:dyDescent="0.2">
      <c r="AM4537" s="61"/>
      <c r="AN4537" s="61"/>
      <c r="AO4537" s="171"/>
      <c r="AP4537" s="61"/>
      <c r="AQ4537" s="61"/>
      <c r="AR4537" s="61"/>
      <c r="AS4537" s="61"/>
      <c r="AT4537" s="61"/>
      <c r="AU4537" s="61"/>
      <c r="AV4537" s="61"/>
      <c r="AW4537" s="61"/>
      <c r="AX4537" s="61"/>
      <c r="AY4537" s="61"/>
      <c r="AZ4537" s="61"/>
      <c r="BA4537" s="61"/>
    </row>
    <row r="4538" spans="39:53" x14ac:dyDescent="0.2">
      <c r="AM4538" s="61"/>
      <c r="AN4538" s="61"/>
      <c r="AO4538" s="171"/>
      <c r="AP4538" s="61"/>
      <c r="AQ4538" s="61"/>
      <c r="AR4538" s="61"/>
      <c r="AS4538" s="61"/>
      <c r="AT4538" s="61"/>
      <c r="AU4538" s="61"/>
      <c r="AV4538" s="61"/>
      <c r="AW4538" s="61"/>
      <c r="AX4538" s="61"/>
      <c r="AY4538" s="61"/>
      <c r="AZ4538" s="61"/>
      <c r="BA4538" s="61"/>
    </row>
    <row r="4539" spans="39:53" x14ac:dyDescent="0.2">
      <c r="AM4539" s="61"/>
      <c r="AN4539" s="61"/>
      <c r="AO4539" s="171"/>
      <c r="AP4539" s="61"/>
      <c r="AQ4539" s="61"/>
      <c r="AR4539" s="61"/>
      <c r="AS4539" s="61"/>
      <c r="AT4539" s="61"/>
      <c r="AU4539" s="61"/>
      <c r="AV4539" s="61"/>
      <c r="AW4539" s="61"/>
      <c r="AX4539" s="61"/>
      <c r="AY4539" s="61"/>
      <c r="AZ4539" s="61"/>
      <c r="BA4539" s="61"/>
    </row>
    <row r="4540" spans="39:53" x14ac:dyDescent="0.2">
      <c r="AM4540" s="61"/>
      <c r="AN4540" s="61"/>
      <c r="AO4540" s="171"/>
      <c r="AP4540" s="61"/>
      <c r="AQ4540" s="61"/>
      <c r="AR4540" s="61"/>
      <c r="AS4540" s="61"/>
      <c r="AT4540" s="61"/>
      <c r="AU4540" s="61"/>
      <c r="AV4540" s="61"/>
      <c r="AW4540" s="61"/>
      <c r="AX4540" s="61"/>
      <c r="AY4540" s="61"/>
      <c r="AZ4540" s="61"/>
      <c r="BA4540" s="61"/>
    </row>
    <row r="4541" spans="39:53" x14ac:dyDescent="0.2">
      <c r="AM4541" s="61"/>
      <c r="AN4541" s="61"/>
      <c r="AO4541" s="171"/>
      <c r="AP4541" s="61"/>
      <c r="AQ4541" s="61"/>
      <c r="AR4541" s="61"/>
      <c r="AS4541" s="61"/>
      <c r="AT4541" s="61"/>
      <c r="AU4541" s="61"/>
      <c r="AV4541" s="61"/>
      <c r="AW4541" s="61"/>
      <c r="AX4541" s="61"/>
      <c r="AY4541" s="61"/>
      <c r="AZ4541" s="61"/>
      <c r="BA4541" s="61"/>
    </row>
    <row r="4542" spans="39:53" x14ac:dyDescent="0.2">
      <c r="AM4542" s="61"/>
      <c r="AN4542" s="61"/>
      <c r="AO4542" s="171"/>
      <c r="AP4542" s="61"/>
      <c r="AQ4542" s="61"/>
      <c r="AR4542" s="61"/>
      <c r="AS4542" s="61"/>
      <c r="AT4542" s="61"/>
      <c r="AU4542" s="61"/>
      <c r="AV4542" s="61"/>
      <c r="AW4542" s="61"/>
      <c r="AX4542" s="61"/>
      <c r="AY4542" s="61"/>
      <c r="AZ4542" s="61"/>
      <c r="BA4542" s="61"/>
    </row>
    <row r="4543" spans="39:53" x14ac:dyDescent="0.2">
      <c r="AM4543" s="61"/>
      <c r="AN4543" s="61"/>
      <c r="AO4543" s="171"/>
      <c r="AP4543" s="61"/>
      <c r="AQ4543" s="61"/>
      <c r="AR4543" s="61"/>
      <c r="AS4543" s="61"/>
      <c r="AT4543" s="61"/>
      <c r="AU4543" s="61"/>
      <c r="AV4543" s="61"/>
      <c r="AW4543" s="61"/>
      <c r="AX4543" s="61"/>
      <c r="AY4543" s="61"/>
      <c r="AZ4543" s="61"/>
      <c r="BA4543" s="61"/>
    </row>
    <row r="4544" spans="39:53" x14ac:dyDescent="0.2">
      <c r="AM4544" s="61"/>
      <c r="AN4544" s="61"/>
      <c r="AO4544" s="171"/>
      <c r="AP4544" s="61"/>
      <c r="AQ4544" s="61"/>
      <c r="AR4544" s="61"/>
      <c r="AS4544" s="61"/>
      <c r="AT4544" s="61"/>
      <c r="AU4544" s="61"/>
      <c r="AV4544" s="61"/>
      <c r="AW4544" s="61"/>
      <c r="AX4544" s="61"/>
      <c r="AY4544" s="61"/>
      <c r="AZ4544" s="61"/>
      <c r="BA4544" s="61"/>
    </row>
    <row r="4545" spans="39:53" x14ac:dyDescent="0.2">
      <c r="AM4545" s="61"/>
      <c r="AN4545" s="61"/>
      <c r="AO4545" s="171"/>
      <c r="AP4545" s="61"/>
      <c r="AQ4545" s="61"/>
      <c r="AR4545" s="61"/>
      <c r="AS4545" s="61"/>
      <c r="AT4545" s="61"/>
      <c r="AU4545" s="61"/>
      <c r="AV4545" s="61"/>
      <c r="AW4545" s="61"/>
      <c r="AX4545" s="61"/>
      <c r="AY4545" s="61"/>
      <c r="AZ4545" s="61"/>
      <c r="BA4545" s="61"/>
    </row>
    <row r="4546" spans="39:53" x14ac:dyDescent="0.2">
      <c r="AM4546" s="61"/>
      <c r="AN4546" s="61"/>
      <c r="AO4546" s="171"/>
      <c r="AP4546" s="61"/>
      <c r="AQ4546" s="61"/>
      <c r="AR4546" s="61"/>
      <c r="AS4546" s="61"/>
      <c r="AT4546" s="61"/>
      <c r="AU4546" s="61"/>
      <c r="AV4546" s="61"/>
      <c r="AW4546" s="61"/>
      <c r="AX4546" s="61"/>
      <c r="AY4546" s="61"/>
      <c r="AZ4546" s="61"/>
      <c r="BA4546" s="61"/>
    </row>
    <row r="4547" spans="39:53" x14ac:dyDescent="0.2">
      <c r="AM4547" s="61"/>
      <c r="AN4547" s="61"/>
      <c r="AO4547" s="171"/>
      <c r="AP4547" s="61"/>
      <c r="AQ4547" s="61"/>
      <c r="AR4547" s="61"/>
      <c r="AS4547" s="61"/>
      <c r="AT4547" s="61"/>
      <c r="AU4547" s="61"/>
      <c r="AV4547" s="61"/>
      <c r="AW4547" s="61"/>
      <c r="AX4547" s="61"/>
      <c r="AY4547" s="61"/>
      <c r="AZ4547" s="61"/>
      <c r="BA4547" s="61"/>
    </row>
    <row r="4548" spans="39:53" x14ac:dyDescent="0.2">
      <c r="AM4548" s="61"/>
      <c r="AN4548" s="61"/>
      <c r="AO4548" s="171"/>
      <c r="AP4548" s="61"/>
      <c r="AQ4548" s="61"/>
      <c r="AR4548" s="61"/>
      <c r="AS4548" s="61"/>
      <c r="AT4548" s="61"/>
      <c r="AU4548" s="61"/>
      <c r="AV4548" s="61"/>
      <c r="AW4548" s="61"/>
      <c r="AX4548" s="61"/>
      <c r="AY4548" s="61"/>
      <c r="AZ4548" s="61"/>
      <c r="BA4548" s="61"/>
    </row>
    <row r="4549" spans="39:53" x14ac:dyDescent="0.2">
      <c r="AM4549" s="61"/>
      <c r="AN4549" s="61"/>
      <c r="AO4549" s="171"/>
      <c r="AP4549" s="61"/>
      <c r="AQ4549" s="61"/>
      <c r="AR4549" s="61"/>
      <c r="AS4549" s="61"/>
      <c r="AT4549" s="61"/>
      <c r="AU4549" s="61"/>
      <c r="AV4549" s="61"/>
      <c r="AW4549" s="61"/>
      <c r="AX4549" s="61"/>
      <c r="AY4549" s="61"/>
      <c r="AZ4549" s="61"/>
      <c r="BA4549" s="61"/>
    </row>
    <row r="4550" spans="39:53" x14ac:dyDescent="0.2">
      <c r="AM4550" s="61"/>
      <c r="AN4550" s="61"/>
      <c r="AO4550" s="171"/>
      <c r="AP4550" s="61"/>
      <c r="AQ4550" s="61"/>
      <c r="AR4550" s="61"/>
      <c r="AS4550" s="61"/>
      <c r="AT4550" s="61"/>
      <c r="AU4550" s="61"/>
      <c r="AV4550" s="61"/>
      <c r="AW4550" s="61"/>
      <c r="AX4550" s="61"/>
      <c r="AY4550" s="61"/>
      <c r="AZ4550" s="61"/>
      <c r="BA4550" s="61"/>
    </row>
    <row r="4551" spans="39:53" x14ac:dyDescent="0.2">
      <c r="AM4551" s="61"/>
      <c r="AN4551" s="61"/>
      <c r="AO4551" s="171"/>
      <c r="AP4551" s="61"/>
      <c r="AQ4551" s="61"/>
      <c r="AR4551" s="61"/>
      <c r="AS4551" s="61"/>
      <c r="AT4551" s="61"/>
      <c r="AU4551" s="61"/>
      <c r="AV4551" s="61"/>
      <c r="AW4551" s="61"/>
      <c r="AX4551" s="61"/>
      <c r="AY4551" s="61"/>
      <c r="AZ4551" s="61"/>
      <c r="BA4551" s="61"/>
    </row>
    <row r="4552" spans="39:53" x14ac:dyDescent="0.2">
      <c r="AM4552" s="61"/>
      <c r="AN4552" s="61"/>
      <c r="AO4552" s="171"/>
      <c r="AP4552" s="61"/>
      <c r="AQ4552" s="61"/>
      <c r="AR4552" s="61"/>
      <c r="AS4552" s="61"/>
      <c r="AT4552" s="61"/>
      <c r="AU4552" s="61"/>
      <c r="AV4552" s="61"/>
      <c r="AW4552" s="61"/>
      <c r="AX4552" s="61"/>
      <c r="AY4552" s="61"/>
      <c r="AZ4552" s="61"/>
      <c r="BA4552" s="61"/>
    </row>
    <row r="4553" spans="39:53" x14ac:dyDescent="0.2">
      <c r="AM4553" s="61"/>
      <c r="AN4553" s="61"/>
      <c r="AO4553" s="171"/>
      <c r="AP4553" s="61"/>
      <c r="AQ4553" s="61"/>
      <c r="AR4553" s="61"/>
      <c r="AS4553" s="61"/>
      <c r="AT4553" s="61"/>
      <c r="AU4553" s="61"/>
      <c r="AV4553" s="61"/>
      <c r="AW4553" s="61"/>
      <c r="AX4553" s="61"/>
      <c r="AY4553" s="61"/>
      <c r="AZ4553" s="61"/>
      <c r="BA4553" s="61"/>
    </row>
    <row r="4554" spans="39:53" x14ac:dyDescent="0.2">
      <c r="AM4554" s="61"/>
      <c r="AN4554" s="61"/>
      <c r="AO4554" s="171"/>
      <c r="AP4554" s="61"/>
      <c r="AQ4554" s="61"/>
      <c r="AR4554" s="61"/>
      <c r="AS4554" s="61"/>
      <c r="AT4554" s="61"/>
      <c r="AU4554" s="61"/>
      <c r="AV4554" s="61"/>
      <c r="AW4554" s="61"/>
      <c r="AX4554" s="61"/>
      <c r="AY4554" s="61"/>
      <c r="AZ4554" s="61"/>
      <c r="BA4554" s="61"/>
    </row>
    <row r="4555" spans="39:53" x14ac:dyDescent="0.2">
      <c r="AM4555" s="61"/>
      <c r="AN4555" s="61"/>
      <c r="AO4555" s="171"/>
      <c r="AP4555" s="61"/>
      <c r="AQ4555" s="61"/>
      <c r="AR4555" s="61"/>
      <c r="AS4555" s="61"/>
      <c r="AT4555" s="61"/>
      <c r="AU4555" s="61"/>
      <c r="AV4555" s="61"/>
      <c r="AW4555" s="61"/>
      <c r="AX4555" s="61"/>
      <c r="AY4555" s="61"/>
      <c r="AZ4555" s="61"/>
      <c r="BA4555" s="61"/>
    </row>
    <row r="4556" spans="39:53" x14ac:dyDescent="0.2">
      <c r="AM4556" s="61"/>
      <c r="AN4556" s="61"/>
      <c r="AO4556" s="171"/>
      <c r="AP4556" s="61"/>
      <c r="AQ4556" s="61"/>
      <c r="AR4556" s="61"/>
      <c r="AS4556" s="61"/>
      <c r="AT4556" s="61"/>
      <c r="AU4556" s="61"/>
      <c r="AV4556" s="61"/>
      <c r="AW4556" s="61"/>
      <c r="AX4556" s="61"/>
      <c r="AY4556" s="61"/>
      <c r="AZ4556" s="61"/>
      <c r="BA4556" s="61"/>
    </row>
    <row r="4557" spans="39:53" x14ac:dyDescent="0.2">
      <c r="AM4557" s="61"/>
      <c r="AN4557" s="61"/>
      <c r="AO4557" s="171"/>
      <c r="AP4557" s="61"/>
      <c r="AQ4557" s="61"/>
      <c r="AR4557" s="61"/>
      <c r="AS4557" s="61"/>
      <c r="AT4557" s="61"/>
      <c r="AU4557" s="61"/>
      <c r="AV4557" s="61"/>
      <c r="AW4557" s="61"/>
      <c r="AX4557" s="61"/>
      <c r="AY4557" s="61"/>
      <c r="AZ4557" s="61"/>
      <c r="BA4557" s="61"/>
    </row>
    <row r="4558" spans="39:53" x14ac:dyDescent="0.2">
      <c r="AM4558" s="61"/>
      <c r="AN4558" s="61"/>
      <c r="AO4558" s="171"/>
      <c r="AP4558" s="61"/>
      <c r="AQ4558" s="61"/>
      <c r="AR4558" s="61"/>
      <c r="AS4558" s="61"/>
      <c r="AT4558" s="61"/>
      <c r="AU4558" s="61"/>
      <c r="AV4558" s="61"/>
      <c r="AW4558" s="61"/>
      <c r="AX4558" s="61"/>
      <c r="AY4558" s="61"/>
      <c r="AZ4558" s="61"/>
      <c r="BA4558" s="61"/>
    </row>
    <row r="4559" spans="39:53" x14ac:dyDescent="0.2">
      <c r="AM4559" s="61"/>
      <c r="AN4559" s="61"/>
      <c r="AO4559" s="171"/>
      <c r="AP4559" s="61"/>
      <c r="AQ4559" s="61"/>
      <c r="AR4559" s="61"/>
      <c r="AS4559" s="61"/>
      <c r="AT4559" s="61"/>
      <c r="AU4559" s="61"/>
      <c r="AV4559" s="61"/>
      <c r="AW4559" s="61"/>
      <c r="AX4559" s="61"/>
      <c r="AY4559" s="61"/>
      <c r="AZ4559" s="61"/>
      <c r="BA4559" s="61"/>
    </row>
    <row r="4560" spans="39:53" x14ac:dyDescent="0.2">
      <c r="AM4560" s="61"/>
      <c r="AN4560" s="61"/>
      <c r="AO4560" s="171"/>
      <c r="AP4560" s="61"/>
      <c r="AQ4560" s="61"/>
      <c r="AR4560" s="61"/>
      <c r="AS4560" s="61"/>
      <c r="AT4560" s="61"/>
      <c r="AU4560" s="61"/>
      <c r="AV4560" s="61"/>
      <c r="AW4560" s="61"/>
      <c r="AX4560" s="61"/>
      <c r="AY4560" s="61"/>
      <c r="AZ4560" s="61"/>
      <c r="BA4560" s="61"/>
    </row>
    <row r="4561" spans="39:53" x14ac:dyDescent="0.2">
      <c r="AM4561" s="61"/>
      <c r="AN4561" s="61"/>
      <c r="AO4561" s="171"/>
      <c r="AP4561" s="61"/>
      <c r="AQ4561" s="61"/>
      <c r="AR4561" s="61"/>
      <c r="AS4561" s="61"/>
      <c r="AT4561" s="61"/>
      <c r="AU4561" s="61"/>
      <c r="AV4561" s="61"/>
      <c r="AW4561" s="61"/>
      <c r="AX4561" s="61"/>
      <c r="AY4561" s="61"/>
      <c r="AZ4561" s="61"/>
      <c r="BA4561" s="61"/>
    </row>
    <row r="4562" spans="39:53" x14ac:dyDescent="0.2">
      <c r="AM4562" s="61"/>
      <c r="AN4562" s="61"/>
      <c r="AO4562" s="171"/>
      <c r="AP4562" s="61"/>
      <c r="AQ4562" s="61"/>
      <c r="AR4562" s="61"/>
      <c r="AS4562" s="61"/>
      <c r="AT4562" s="61"/>
      <c r="AU4562" s="61"/>
      <c r="AV4562" s="61"/>
      <c r="AW4562" s="61"/>
      <c r="AX4562" s="61"/>
      <c r="AY4562" s="61"/>
      <c r="AZ4562" s="61"/>
      <c r="BA4562" s="61"/>
    </row>
    <row r="4563" spans="39:53" x14ac:dyDescent="0.2">
      <c r="AM4563" s="61"/>
      <c r="AN4563" s="61"/>
      <c r="AO4563" s="171"/>
      <c r="AP4563" s="61"/>
      <c r="AQ4563" s="61"/>
      <c r="AR4563" s="61"/>
      <c r="AS4563" s="61"/>
      <c r="AT4563" s="61"/>
      <c r="AU4563" s="61"/>
      <c r="AV4563" s="61"/>
      <c r="AW4563" s="61"/>
      <c r="AX4563" s="61"/>
      <c r="AY4563" s="61"/>
      <c r="AZ4563" s="61"/>
      <c r="BA4563" s="61"/>
    </row>
    <row r="4564" spans="39:53" x14ac:dyDescent="0.2">
      <c r="AM4564" s="61"/>
      <c r="AN4564" s="61"/>
      <c r="AO4564" s="171"/>
      <c r="AP4564" s="61"/>
      <c r="AQ4564" s="61"/>
      <c r="AR4564" s="61"/>
      <c r="AS4564" s="61"/>
      <c r="AT4564" s="61"/>
      <c r="AU4564" s="61"/>
      <c r="AV4564" s="61"/>
      <c r="AW4564" s="61"/>
      <c r="AX4564" s="61"/>
      <c r="AY4564" s="61"/>
      <c r="AZ4564" s="61"/>
      <c r="BA4564" s="61"/>
    </row>
    <row r="4565" spans="39:53" x14ac:dyDescent="0.2">
      <c r="AM4565" s="61"/>
      <c r="AN4565" s="61"/>
      <c r="AO4565" s="171"/>
      <c r="AP4565" s="61"/>
      <c r="AQ4565" s="61"/>
      <c r="AR4565" s="61"/>
      <c r="AS4565" s="61"/>
      <c r="AT4565" s="61"/>
      <c r="AU4565" s="61"/>
      <c r="AV4565" s="61"/>
      <c r="AW4565" s="61"/>
      <c r="AX4565" s="61"/>
      <c r="AY4565" s="61"/>
      <c r="AZ4565" s="61"/>
      <c r="BA4565" s="61"/>
    </row>
    <row r="4566" spans="39:53" x14ac:dyDescent="0.2">
      <c r="AM4566" s="61"/>
      <c r="AN4566" s="61"/>
      <c r="AO4566" s="171"/>
      <c r="AP4566" s="61"/>
      <c r="AQ4566" s="61"/>
      <c r="AR4566" s="61"/>
      <c r="AS4566" s="61"/>
      <c r="AT4566" s="61"/>
      <c r="AU4566" s="61"/>
      <c r="AV4566" s="61"/>
      <c r="AW4566" s="61"/>
      <c r="AX4566" s="61"/>
      <c r="AY4566" s="61"/>
      <c r="AZ4566" s="61"/>
      <c r="BA4566" s="61"/>
    </row>
    <row r="4567" spans="39:53" x14ac:dyDescent="0.2">
      <c r="AM4567" s="61"/>
      <c r="AN4567" s="61"/>
      <c r="AO4567" s="171"/>
      <c r="AP4567" s="61"/>
      <c r="AQ4567" s="61"/>
      <c r="AR4567" s="61"/>
      <c r="AS4567" s="61"/>
      <c r="AT4567" s="61"/>
      <c r="AU4567" s="61"/>
      <c r="AV4567" s="61"/>
      <c r="AW4567" s="61"/>
      <c r="AX4567" s="61"/>
      <c r="AY4567" s="61"/>
      <c r="AZ4567" s="61"/>
      <c r="BA4567" s="61"/>
    </row>
    <row r="4568" spans="39:53" x14ac:dyDescent="0.2">
      <c r="AM4568" s="61"/>
      <c r="AN4568" s="61"/>
      <c r="AO4568" s="171"/>
      <c r="AP4568" s="61"/>
      <c r="AQ4568" s="61"/>
      <c r="AR4568" s="61"/>
      <c r="AS4568" s="61"/>
      <c r="AT4568" s="61"/>
      <c r="AU4568" s="61"/>
      <c r="AV4568" s="61"/>
      <c r="AW4568" s="61"/>
      <c r="AX4568" s="61"/>
      <c r="AY4568" s="61"/>
      <c r="AZ4568" s="61"/>
      <c r="BA4568" s="61"/>
    </row>
    <row r="4569" spans="39:53" x14ac:dyDescent="0.2">
      <c r="AM4569" s="61"/>
      <c r="AN4569" s="61"/>
      <c r="AO4569" s="171"/>
      <c r="AP4569" s="61"/>
      <c r="AQ4569" s="61"/>
      <c r="AR4569" s="61"/>
      <c r="AS4569" s="61"/>
      <c r="AT4569" s="61"/>
      <c r="AU4569" s="61"/>
      <c r="AV4569" s="61"/>
      <c r="AW4569" s="61"/>
      <c r="AX4569" s="61"/>
      <c r="AY4569" s="61"/>
      <c r="AZ4569" s="61"/>
      <c r="BA4569" s="61"/>
    </row>
    <row r="4570" spans="39:53" x14ac:dyDescent="0.2">
      <c r="AM4570" s="61"/>
      <c r="AN4570" s="61"/>
      <c r="AO4570" s="171"/>
      <c r="AP4570" s="61"/>
      <c r="AQ4570" s="61"/>
      <c r="AR4570" s="61"/>
      <c r="AS4570" s="61"/>
      <c r="AT4570" s="61"/>
      <c r="AU4570" s="61"/>
      <c r="AV4570" s="61"/>
      <c r="AW4570" s="61"/>
      <c r="AX4570" s="61"/>
      <c r="AY4570" s="61"/>
      <c r="AZ4570" s="61"/>
      <c r="BA4570" s="61"/>
    </row>
    <row r="4571" spans="39:53" x14ac:dyDescent="0.2">
      <c r="AM4571" s="61"/>
      <c r="AN4571" s="61"/>
      <c r="AO4571" s="171"/>
      <c r="AP4571" s="61"/>
      <c r="AQ4571" s="61"/>
      <c r="AR4571" s="61"/>
      <c r="AS4571" s="61"/>
      <c r="AT4571" s="61"/>
      <c r="AU4571" s="61"/>
      <c r="AV4571" s="61"/>
      <c r="AW4571" s="61"/>
      <c r="AX4571" s="61"/>
      <c r="AY4571" s="61"/>
      <c r="AZ4571" s="61"/>
      <c r="BA4571" s="61"/>
    </row>
    <row r="4572" spans="39:53" x14ac:dyDescent="0.2">
      <c r="AM4572" s="61"/>
      <c r="AN4572" s="61"/>
      <c r="AO4572" s="171"/>
      <c r="AP4572" s="61"/>
      <c r="AQ4572" s="61"/>
      <c r="AR4572" s="61"/>
      <c r="AS4572" s="61"/>
      <c r="AT4572" s="61"/>
      <c r="AU4572" s="61"/>
      <c r="AV4572" s="61"/>
      <c r="AW4572" s="61"/>
      <c r="AX4572" s="61"/>
      <c r="AY4572" s="61"/>
      <c r="AZ4572" s="61"/>
      <c r="BA4572" s="61"/>
    </row>
    <row r="4573" spans="39:53" x14ac:dyDescent="0.2">
      <c r="AM4573" s="61"/>
      <c r="AN4573" s="61"/>
      <c r="AO4573" s="171"/>
      <c r="AP4573" s="61"/>
      <c r="AQ4573" s="61"/>
      <c r="AR4573" s="61"/>
      <c r="AS4573" s="61"/>
      <c r="AT4573" s="61"/>
      <c r="AU4573" s="61"/>
      <c r="AV4573" s="61"/>
      <c r="AW4573" s="61"/>
      <c r="AX4573" s="61"/>
      <c r="AY4573" s="61"/>
      <c r="AZ4573" s="61"/>
      <c r="BA4573" s="61"/>
    </row>
    <row r="4574" spans="39:53" x14ac:dyDescent="0.2">
      <c r="AM4574" s="61"/>
      <c r="AN4574" s="61"/>
      <c r="AO4574" s="171"/>
      <c r="AP4574" s="61"/>
      <c r="AQ4574" s="61"/>
      <c r="AR4574" s="61"/>
      <c r="AS4574" s="61"/>
      <c r="AT4574" s="61"/>
      <c r="AU4574" s="61"/>
      <c r="AV4574" s="61"/>
      <c r="AW4574" s="61"/>
      <c r="AX4574" s="61"/>
      <c r="AY4574" s="61"/>
      <c r="AZ4574" s="61"/>
      <c r="BA4574" s="61"/>
    </row>
    <row r="4575" spans="39:53" x14ac:dyDescent="0.2">
      <c r="AM4575" s="61"/>
      <c r="AN4575" s="61"/>
      <c r="AO4575" s="171"/>
      <c r="AP4575" s="61"/>
      <c r="AQ4575" s="61"/>
      <c r="AR4575" s="61"/>
      <c r="AS4575" s="61"/>
      <c r="AT4575" s="61"/>
      <c r="AU4575" s="61"/>
      <c r="AV4575" s="61"/>
      <c r="AW4575" s="61"/>
      <c r="AX4575" s="61"/>
      <c r="AY4575" s="61"/>
      <c r="AZ4575" s="61"/>
      <c r="BA4575" s="61"/>
    </row>
    <row r="4576" spans="39:53" x14ac:dyDescent="0.2">
      <c r="AM4576" s="61"/>
      <c r="AN4576" s="61"/>
      <c r="AO4576" s="171"/>
      <c r="AP4576" s="61"/>
      <c r="AQ4576" s="61"/>
      <c r="AR4576" s="61"/>
      <c r="AS4576" s="61"/>
      <c r="AT4576" s="61"/>
      <c r="AU4576" s="61"/>
      <c r="AV4576" s="61"/>
      <c r="AW4576" s="61"/>
      <c r="AX4576" s="61"/>
      <c r="AY4576" s="61"/>
      <c r="AZ4576" s="61"/>
      <c r="BA4576" s="61"/>
    </row>
    <row r="4577" spans="39:53" x14ac:dyDescent="0.2">
      <c r="AM4577" s="61"/>
      <c r="AN4577" s="61"/>
      <c r="AO4577" s="171"/>
      <c r="AP4577" s="61"/>
      <c r="AQ4577" s="61"/>
      <c r="AR4577" s="61"/>
      <c r="AS4577" s="61"/>
      <c r="AT4577" s="61"/>
      <c r="AU4577" s="61"/>
      <c r="AV4577" s="61"/>
      <c r="AW4577" s="61"/>
      <c r="AX4577" s="61"/>
      <c r="AY4577" s="61"/>
      <c r="AZ4577" s="61"/>
      <c r="BA4577" s="61"/>
    </row>
    <row r="4578" spans="39:53" x14ac:dyDescent="0.2">
      <c r="AM4578" s="61"/>
      <c r="AN4578" s="61"/>
      <c r="AO4578" s="171"/>
      <c r="AP4578" s="61"/>
      <c r="AQ4578" s="61"/>
      <c r="AR4578" s="61"/>
      <c r="AS4578" s="61"/>
      <c r="AT4578" s="61"/>
      <c r="AU4578" s="61"/>
      <c r="AV4578" s="61"/>
      <c r="AW4578" s="61"/>
      <c r="AX4578" s="61"/>
      <c r="AY4578" s="61"/>
      <c r="AZ4578" s="61"/>
      <c r="BA4578" s="61"/>
    </row>
    <row r="4579" spans="39:53" x14ac:dyDescent="0.2">
      <c r="AM4579" s="61"/>
      <c r="AN4579" s="61"/>
      <c r="AO4579" s="171"/>
      <c r="AP4579" s="61"/>
      <c r="AQ4579" s="61"/>
      <c r="AR4579" s="61"/>
      <c r="AS4579" s="61"/>
      <c r="AT4579" s="61"/>
      <c r="AU4579" s="61"/>
      <c r="AV4579" s="61"/>
      <c r="AW4579" s="61"/>
      <c r="AX4579" s="61"/>
      <c r="AY4579" s="61"/>
      <c r="AZ4579" s="61"/>
      <c r="BA4579" s="61"/>
    </row>
    <row r="4580" spans="39:53" x14ac:dyDescent="0.2">
      <c r="AM4580" s="61"/>
      <c r="AN4580" s="61"/>
      <c r="AO4580" s="171"/>
      <c r="AP4580" s="61"/>
      <c r="AQ4580" s="61"/>
      <c r="AR4580" s="61"/>
      <c r="AS4580" s="61"/>
      <c r="AT4580" s="61"/>
      <c r="AU4580" s="61"/>
      <c r="AV4580" s="61"/>
      <c r="AW4580" s="61"/>
      <c r="AX4580" s="61"/>
      <c r="AY4580" s="61"/>
      <c r="AZ4580" s="61"/>
      <c r="BA4580" s="61"/>
    </row>
    <row r="4581" spans="39:53" x14ac:dyDescent="0.2">
      <c r="AM4581" s="61"/>
      <c r="AN4581" s="61"/>
      <c r="AO4581" s="171"/>
      <c r="AP4581" s="61"/>
      <c r="AQ4581" s="61"/>
      <c r="AR4581" s="61"/>
      <c r="AS4581" s="61"/>
      <c r="AT4581" s="61"/>
      <c r="AU4581" s="61"/>
      <c r="AV4581" s="61"/>
      <c r="AW4581" s="61"/>
      <c r="AX4581" s="61"/>
      <c r="AY4581" s="61"/>
      <c r="AZ4581" s="61"/>
      <c r="BA4581" s="61"/>
    </row>
    <row r="4582" spans="39:53" x14ac:dyDescent="0.2">
      <c r="AM4582" s="61"/>
      <c r="AN4582" s="61"/>
      <c r="AO4582" s="171"/>
      <c r="AP4582" s="61"/>
      <c r="AQ4582" s="61"/>
      <c r="AR4582" s="61"/>
      <c r="AS4582" s="61"/>
      <c r="AT4582" s="61"/>
      <c r="AU4582" s="61"/>
      <c r="AV4582" s="61"/>
      <c r="AW4582" s="61"/>
      <c r="AX4582" s="61"/>
      <c r="AY4582" s="61"/>
      <c r="AZ4582" s="61"/>
      <c r="BA4582" s="61"/>
    </row>
    <row r="4583" spans="39:53" x14ac:dyDescent="0.2">
      <c r="AM4583" s="61"/>
      <c r="AN4583" s="61"/>
      <c r="AO4583" s="171"/>
      <c r="AP4583" s="61"/>
      <c r="AQ4583" s="61"/>
      <c r="AR4583" s="61"/>
      <c r="AS4583" s="61"/>
      <c r="AT4583" s="61"/>
      <c r="AU4583" s="61"/>
      <c r="AV4583" s="61"/>
      <c r="AW4583" s="61"/>
      <c r="AX4583" s="61"/>
      <c r="AY4583" s="61"/>
      <c r="AZ4583" s="61"/>
      <c r="BA4583" s="61"/>
    </row>
    <row r="4584" spans="39:53" x14ac:dyDescent="0.2">
      <c r="AM4584" s="61"/>
      <c r="AN4584" s="61"/>
      <c r="AO4584" s="171"/>
      <c r="AP4584" s="61"/>
      <c r="AQ4584" s="61"/>
      <c r="AR4584" s="61"/>
      <c r="AS4584" s="61"/>
      <c r="AT4584" s="61"/>
      <c r="AU4584" s="61"/>
      <c r="AV4584" s="61"/>
      <c r="AW4584" s="61"/>
      <c r="AX4584" s="61"/>
      <c r="AY4584" s="61"/>
      <c r="AZ4584" s="61"/>
      <c r="BA4584" s="61"/>
    </row>
    <row r="4585" spans="39:53" x14ac:dyDescent="0.2">
      <c r="AM4585" s="61"/>
      <c r="AN4585" s="61"/>
      <c r="AO4585" s="171"/>
      <c r="AP4585" s="61"/>
      <c r="AQ4585" s="61"/>
      <c r="AR4585" s="61"/>
      <c r="AS4585" s="61"/>
      <c r="AT4585" s="61"/>
      <c r="AU4585" s="61"/>
      <c r="AV4585" s="61"/>
      <c r="AW4585" s="61"/>
      <c r="AX4585" s="61"/>
      <c r="AY4585" s="61"/>
      <c r="AZ4585" s="61"/>
      <c r="BA4585" s="61"/>
    </row>
    <row r="4586" spans="39:53" x14ac:dyDescent="0.2">
      <c r="AM4586" s="61"/>
      <c r="AN4586" s="61"/>
      <c r="AO4586" s="171"/>
      <c r="AP4586" s="61"/>
      <c r="AQ4586" s="61"/>
      <c r="AR4586" s="61"/>
      <c r="AS4586" s="61"/>
      <c r="AT4586" s="61"/>
      <c r="AU4586" s="61"/>
      <c r="AV4586" s="61"/>
      <c r="AW4586" s="61"/>
      <c r="AX4586" s="61"/>
      <c r="AY4586" s="61"/>
      <c r="AZ4586" s="61"/>
      <c r="BA4586" s="61"/>
    </row>
    <row r="4587" spans="39:53" x14ac:dyDescent="0.2">
      <c r="AM4587" s="61"/>
      <c r="AN4587" s="61"/>
      <c r="AO4587" s="171"/>
      <c r="AP4587" s="61"/>
      <c r="AQ4587" s="61"/>
      <c r="AR4587" s="61"/>
      <c r="AS4587" s="61"/>
      <c r="AT4587" s="61"/>
      <c r="AU4587" s="61"/>
      <c r="AV4587" s="61"/>
      <c r="AW4587" s="61"/>
      <c r="AX4587" s="61"/>
      <c r="AY4587" s="61"/>
      <c r="AZ4587" s="61"/>
      <c r="BA4587" s="61"/>
    </row>
    <row r="4588" spans="39:53" x14ac:dyDescent="0.2">
      <c r="AM4588" s="61"/>
      <c r="AN4588" s="61"/>
      <c r="AO4588" s="171"/>
      <c r="AP4588" s="61"/>
      <c r="AQ4588" s="61"/>
      <c r="AR4588" s="61"/>
      <c r="AS4588" s="61"/>
      <c r="AT4588" s="61"/>
      <c r="AU4588" s="61"/>
      <c r="AV4588" s="61"/>
      <c r="AW4588" s="61"/>
      <c r="AX4588" s="61"/>
      <c r="AY4588" s="61"/>
      <c r="AZ4588" s="61"/>
      <c r="BA4588" s="61"/>
    </row>
    <row r="4589" spans="39:53" x14ac:dyDescent="0.2">
      <c r="AM4589" s="61"/>
      <c r="AN4589" s="61"/>
      <c r="AO4589" s="171"/>
      <c r="AP4589" s="61"/>
      <c r="AQ4589" s="61"/>
      <c r="AR4589" s="61"/>
      <c r="AS4589" s="61"/>
      <c r="AT4589" s="61"/>
      <c r="AU4589" s="61"/>
      <c r="AV4589" s="61"/>
      <c r="AW4589" s="61"/>
      <c r="AX4589" s="61"/>
      <c r="AY4589" s="61"/>
      <c r="AZ4589" s="61"/>
      <c r="BA4589" s="61"/>
    </row>
    <row r="4590" spans="39:53" x14ac:dyDescent="0.2">
      <c r="AM4590" s="61"/>
      <c r="AN4590" s="61"/>
      <c r="AO4590" s="171"/>
      <c r="AP4590" s="61"/>
      <c r="AQ4590" s="61"/>
      <c r="AR4590" s="61"/>
      <c r="AS4590" s="61"/>
      <c r="AT4590" s="61"/>
      <c r="AU4590" s="61"/>
      <c r="AV4590" s="61"/>
      <c r="AW4590" s="61"/>
      <c r="AX4590" s="61"/>
      <c r="AY4590" s="61"/>
      <c r="AZ4590" s="61"/>
      <c r="BA4590" s="61"/>
    </row>
    <row r="4591" spans="39:53" x14ac:dyDescent="0.2">
      <c r="AM4591" s="61"/>
      <c r="AN4591" s="61"/>
      <c r="AO4591" s="171"/>
      <c r="AP4591" s="61"/>
      <c r="AQ4591" s="61"/>
      <c r="AR4591" s="61"/>
      <c r="AS4591" s="61"/>
      <c r="AT4591" s="61"/>
      <c r="AU4591" s="61"/>
      <c r="AV4591" s="61"/>
      <c r="AW4591" s="61"/>
      <c r="AX4591" s="61"/>
      <c r="AY4591" s="61"/>
      <c r="AZ4591" s="61"/>
      <c r="BA4591" s="61"/>
    </row>
    <row r="4592" spans="39:53" x14ac:dyDescent="0.2">
      <c r="AM4592" s="61"/>
      <c r="AN4592" s="61"/>
      <c r="AO4592" s="171"/>
      <c r="AP4592" s="61"/>
      <c r="AQ4592" s="61"/>
      <c r="AR4592" s="61"/>
      <c r="AS4592" s="61"/>
      <c r="AT4592" s="61"/>
      <c r="AU4592" s="61"/>
      <c r="AV4592" s="61"/>
      <c r="AW4592" s="61"/>
      <c r="AX4592" s="61"/>
      <c r="AY4592" s="61"/>
      <c r="AZ4592" s="61"/>
      <c r="BA4592" s="61"/>
    </row>
    <row r="4593" spans="39:53" x14ac:dyDescent="0.2">
      <c r="AM4593" s="61"/>
      <c r="AN4593" s="61"/>
      <c r="AO4593" s="171"/>
      <c r="AP4593" s="61"/>
      <c r="AQ4593" s="61"/>
      <c r="AR4593" s="61"/>
      <c r="AS4593" s="61"/>
      <c r="AT4593" s="61"/>
      <c r="AU4593" s="61"/>
      <c r="AV4593" s="61"/>
      <c r="AW4593" s="61"/>
      <c r="AX4593" s="61"/>
      <c r="AY4593" s="61"/>
      <c r="AZ4593" s="61"/>
      <c r="BA4593" s="61"/>
    </row>
    <row r="4594" spans="39:53" x14ac:dyDescent="0.2">
      <c r="AM4594" s="61"/>
      <c r="AN4594" s="61"/>
      <c r="AO4594" s="171"/>
      <c r="AP4594" s="61"/>
      <c r="AQ4594" s="61"/>
      <c r="AR4594" s="61"/>
      <c r="AS4594" s="61"/>
      <c r="AT4594" s="61"/>
      <c r="AU4594" s="61"/>
      <c r="AV4594" s="61"/>
      <c r="AW4594" s="61"/>
      <c r="AX4594" s="61"/>
      <c r="AY4594" s="61"/>
      <c r="AZ4594" s="61"/>
      <c r="BA4594" s="61"/>
    </row>
    <row r="4595" spans="39:53" x14ac:dyDescent="0.2">
      <c r="AM4595" s="61"/>
      <c r="AN4595" s="61"/>
      <c r="AO4595" s="171"/>
      <c r="AP4595" s="61"/>
      <c r="AQ4595" s="61"/>
      <c r="AR4595" s="61"/>
      <c r="AS4595" s="61"/>
      <c r="AT4595" s="61"/>
      <c r="AU4595" s="61"/>
      <c r="AV4595" s="61"/>
      <c r="AW4595" s="61"/>
      <c r="AX4595" s="61"/>
      <c r="AY4595" s="61"/>
      <c r="AZ4595" s="61"/>
      <c r="BA4595" s="61"/>
    </row>
    <row r="4596" spans="39:53" x14ac:dyDescent="0.2">
      <c r="AM4596" s="61"/>
      <c r="AN4596" s="61"/>
      <c r="AO4596" s="171"/>
      <c r="AP4596" s="61"/>
      <c r="AQ4596" s="61"/>
      <c r="AR4596" s="61"/>
      <c r="AS4596" s="61"/>
      <c r="AT4596" s="61"/>
      <c r="AU4596" s="61"/>
      <c r="AV4596" s="61"/>
      <c r="AW4596" s="61"/>
      <c r="AX4596" s="61"/>
      <c r="AY4596" s="61"/>
      <c r="AZ4596" s="61"/>
      <c r="BA4596" s="61"/>
    </row>
    <row r="4597" spans="39:53" x14ac:dyDescent="0.2">
      <c r="AM4597" s="61"/>
      <c r="AN4597" s="61"/>
      <c r="AO4597" s="171"/>
      <c r="AP4597" s="61"/>
      <c r="AQ4597" s="61"/>
      <c r="AR4597" s="61"/>
      <c r="AS4597" s="61"/>
      <c r="AT4597" s="61"/>
      <c r="AU4597" s="61"/>
      <c r="AV4597" s="61"/>
      <c r="AW4597" s="61"/>
      <c r="AX4597" s="61"/>
      <c r="AY4597" s="61"/>
      <c r="AZ4597" s="61"/>
      <c r="BA4597" s="61"/>
    </row>
    <row r="4598" spans="39:53" x14ac:dyDescent="0.2">
      <c r="AM4598" s="61"/>
      <c r="AN4598" s="61"/>
      <c r="AO4598" s="171"/>
      <c r="AP4598" s="61"/>
      <c r="AQ4598" s="61"/>
      <c r="AR4598" s="61"/>
      <c r="AS4598" s="61"/>
      <c r="AT4598" s="61"/>
      <c r="AU4598" s="61"/>
      <c r="AV4598" s="61"/>
      <c r="AW4598" s="61"/>
      <c r="AX4598" s="61"/>
      <c r="AY4598" s="61"/>
      <c r="AZ4598" s="61"/>
      <c r="BA4598" s="61"/>
    </row>
    <row r="4599" spans="39:53" x14ac:dyDescent="0.2">
      <c r="AM4599" s="61"/>
      <c r="AN4599" s="61"/>
      <c r="AO4599" s="171"/>
      <c r="AP4599" s="61"/>
      <c r="AQ4599" s="61"/>
      <c r="AR4599" s="61"/>
      <c r="AS4599" s="61"/>
      <c r="AT4599" s="61"/>
      <c r="AU4599" s="61"/>
      <c r="AV4599" s="61"/>
      <c r="AW4599" s="61"/>
      <c r="AX4599" s="61"/>
      <c r="AY4599" s="61"/>
      <c r="AZ4599" s="61"/>
      <c r="BA4599" s="61"/>
    </row>
    <row r="4600" spans="39:53" x14ac:dyDescent="0.2">
      <c r="AM4600" s="61"/>
      <c r="AN4600" s="61"/>
      <c r="AO4600" s="171"/>
      <c r="AP4600" s="61"/>
      <c r="AQ4600" s="61"/>
      <c r="AR4600" s="61"/>
      <c r="AS4600" s="61"/>
      <c r="AT4600" s="61"/>
      <c r="AU4600" s="61"/>
      <c r="AV4600" s="61"/>
      <c r="AW4600" s="61"/>
      <c r="AX4600" s="61"/>
      <c r="AY4600" s="61"/>
      <c r="AZ4600" s="61"/>
      <c r="BA4600" s="61"/>
    </row>
    <row r="4601" spans="39:53" x14ac:dyDescent="0.2">
      <c r="AM4601" s="61"/>
      <c r="AN4601" s="61"/>
      <c r="AO4601" s="171"/>
      <c r="AP4601" s="61"/>
      <c r="AQ4601" s="61"/>
      <c r="AR4601" s="61"/>
      <c r="AS4601" s="61"/>
      <c r="AT4601" s="61"/>
      <c r="AU4601" s="61"/>
      <c r="AV4601" s="61"/>
      <c r="AW4601" s="61"/>
      <c r="AX4601" s="61"/>
      <c r="AY4601" s="61"/>
      <c r="AZ4601" s="61"/>
      <c r="BA4601" s="61"/>
    </row>
    <row r="4602" spans="39:53" x14ac:dyDescent="0.2">
      <c r="AM4602" s="61"/>
      <c r="AN4602" s="61"/>
      <c r="AO4602" s="171"/>
      <c r="AP4602" s="61"/>
      <c r="AQ4602" s="61"/>
      <c r="AR4602" s="61"/>
      <c r="AS4602" s="61"/>
      <c r="AT4602" s="61"/>
      <c r="AU4602" s="61"/>
      <c r="AV4602" s="61"/>
      <c r="AW4602" s="61"/>
      <c r="AX4602" s="61"/>
      <c r="AY4602" s="61"/>
      <c r="AZ4602" s="61"/>
      <c r="BA4602" s="61"/>
    </row>
    <row r="4603" spans="39:53" x14ac:dyDescent="0.2">
      <c r="AM4603" s="61"/>
      <c r="AN4603" s="61"/>
      <c r="AO4603" s="171"/>
      <c r="AP4603" s="61"/>
      <c r="AQ4603" s="61"/>
      <c r="AR4603" s="61"/>
      <c r="AS4603" s="61"/>
      <c r="AT4603" s="61"/>
      <c r="AU4603" s="61"/>
      <c r="AV4603" s="61"/>
      <c r="AW4603" s="61"/>
      <c r="AX4603" s="61"/>
      <c r="AY4603" s="61"/>
      <c r="AZ4603" s="61"/>
      <c r="BA4603" s="61"/>
    </row>
    <row r="4604" spans="39:53" x14ac:dyDescent="0.2">
      <c r="AM4604" s="61"/>
      <c r="AN4604" s="61"/>
      <c r="AO4604" s="171"/>
      <c r="AP4604" s="61"/>
      <c r="AQ4604" s="61"/>
      <c r="AR4604" s="61"/>
      <c r="AS4604" s="61"/>
      <c r="AT4604" s="61"/>
      <c r="AU4604" s="61"/>
      <c r="AV4604" s="61"/>
      <c r="AW4604" s="61"/>
      <c r="AX4604" s="61"/>
      <c r="AY4604" s="61"/>
      <c r="AZ4604" s="61"/>
      <c r="BA4604" s="61"/>
    </row>
    <row r="4605" spans="39:53" x14ac:dyDescent="0.2">
      <c r="AM4605" s="61"/>
      <c r="AN4605" s="61"/>
      <c r="AO4605" s="171"/>
      <c r="AP4605" s="61"/>
      <c r="AQ4605" s="61"/>
      <c r="AR4605" s="61"/>
      <c r="AS4605" s="61"/>
      <c r="AT4605" s="61"/>
      <c r="AU4605" s="61"/>
      <c r="AV4605" s="61"/>
      <c r="AW4605" s="61"/>
      <c r="AX4605" s="61"/>
      <c r="AY4605" s="61"/>
      <c r="AZ4605" s="61"/>
      <c r="BA4605" s="61"/>
    </row>
    <row r="4606" spans="39:53" x14ac:dyDescent="0.2">
      <c r="AM4606" s="61"/>
      <c r="AN4606" s="61"/>
      <c r="AO4606" s="171"/>
      <c r="AP4606" s="61"/>
      <c r="AQ4606" s="61"/>
      <c r="AR4606" s="61"/>
      <c r="AS4606" s="61"/>
      <c r="AT4606" s="61"/>
      <c r="AU4606" s="61"/>
      <c r="AV4606" s="61"/>
      <c r="AW4606" s="61"/>
      <c r="AX4606" s="61"/>
      <c r="AY4606" s="61"/>
      <c r="AZ4606" s="61"/>
      <c r="BA4606" s="61"/>
    </row>
    <row r="4607" spans="39:53" x14ac:dyDescent="0.2">
      <c r="AM4607" s="61"/>
      <c r="AN4607" s="61"/>
      <c r="AO4607" s="171"/>
      <c r="AP4607" s="61"/>
      <c r="AQ4607" s="61"/>
      <c r="AR4607" s="61"/>
      <c r="AS4607" s="61"/>
      <c r="AT4607" s="61"/>
      <c r="AU4607" s="61"/>
      <c r="AV4607" s="61"/>
      <c r="AW4607" s="61"/>
      <c r="AX4607" s="61"/>
      <c r="AY4607" s="61"/>
      <c r="AZ4607" s="61"/>
      <c r="BA4607" s="61"/>
    </row>
    <row r="4608" spans="39:53" x14ac:dyDescent="0.2">
      <c r="AM4608" s="61"/>
      <c r="AN4608" s="61"/>
      <c r="AO4608" s="171"/>
      <c r="AP4608" s="61"/>
      <c r="AQ4608" s="61"/>
      <c r="AR4608" s="61"/>
      <c r="AS4608" s="61"/>
      <c r="AT4608" s="61"/>
      <c r="AU4608" s="61"/>
      <c r="AV4608" s="61"/>
      <c r="AW4608" s="61"/>
      <c r="AX4608" s="61"/>
      <c r="AY4608" s="61"/>
      <c r="AZ4608" s="61"/>
      <c r="BA4608" s="61"/>
    </row>
    <row r="4609" spans="39:53" x14ac:dyDescent="0.2">
      <c r="AM4609" s="61"/>
      <c r="AN4609" s="61"/>
      <c r="AO4609" s="171"/>
      <c r="AP4609" s="61"/>
      <c r="AQ4609" s="61"/>
      <c r="AR4609" s="61"/>
      <c r="AS4609" s="61"/>
      <c r="AT4609" s="61"/>
      <c r="AU4609" s="61"/>
      <c r="AV4609" s="61"/>
      <c r="AW4609" s="61"/>
      <c r="AX4609" s="61"/>
      <c r="AY4609" s="61"/>
      <c r="AZ4609" s="61"/>
      <c r="BA4609" s="61"/>
    </row>
    <row r="4610" spans="39:53" x14ac:dyDescent="0.2">
      <c r="AM4610" s="61"/>
      <c r="AN4610" s="61"/>
      <c r="AO4610" s="171"/>
      <c r="AP4610" s="61"/>
      <c r="AQ4610" s="61"/>
      <c r="AR4610" s="61"/>
      <c r="AS4610" s="61"/>
      <c r="AT4610" s="61"/>
      <c r="AU4610" s="61"/>
      <c r="AV4610" s="61"/>
      <c r="AW4610" s="61"/>
      <c r="AX4610" s="61"/>
      <c r="AY4610" s="61"/>
      <c r="AZ4610" s="61"/>
      <c r="BA4610" s="61"/>
    </row>
    <row r="4611" spans="39:53" x14ac:dyDescent="0.2">
      <c r="AM4611" s="61"/>
      <c r="AN4611" s="61"/>
      <c r="AO4611" s="171"/>
      <c r="AP4611" s="61"/>
      <c r="AQ4611" s="61"/>
      <c r="AR4611" s="61"/>
      <c r="AS4611" s="61"/>
      <c r="AT4611" s="61"/>
      <c r="AU4611" s="61"/>
      <c r="AV4611" s="61"/>
      <c r="AW4611" s="61"/>
      <c r="AX4611" s="61"/>
      <c r="AY4611" s="61"/>
      <c r="AZ4611" s="61"/>
      <c r="BA4611" s="61"/>
    </row>
    <row r="4612" spans="39:53" x14ac:dyDescent="0.2">
      <c r="AM4612" s="61"/>
      <c r="AN4612" s="61"/>
      <c r="AO4612" s="171"/>
      <c r="AP4612" s="61"/>
      <c r="AQ4612" s="61"/>
      <c r="AR4612" s="61"/>
      <c r="AS4612" s="61"/>
      <c r="AT4612" s="61"/>
      <c r="AU4612" s="61"/>
      <c r="AV4612" s="61"/>
      <c r="AW4612" s="61"/>
      <c r="AX4612" s="61"/>
      <c r="AY4612" s="61"/>
      <c r="AZ4612" s="61"/>
      <c r="BA4612" s="61"/>
    </row>
    <row r="4613" spans="39:53" x14ac:dyDescent="0.2">
      <c r="AM4613" s="61"/>
      <c r="AN4613" s="61"/>
      <c r="AO4613" s="171"/>
      <c r="AP4613" s="61"/>
      <c r="AQ4613" s="61"/>
      <c r="AR4613" s="61"/>
      <c r="AS4613" s="61"/>
      <c r="AT4613" s="61"/>
      <c r="AU4613" s="61"/>
      <c r="AV4613" s="61"/>
      <c r="AW4613" s="61"/>
      <c r="AX4613" s="61"/>
      <c r="AY4613" s="61"/>
      <c r="AZ4613" s="61"/>
      <c r="BA4613" s="61"/>
    </row>
    <row r="4614" spans="39:53" x14ac:dyDescent="0.2">
      <c r="AM4614" s="61"/>
      <c r="AN4614" s="61"/>
      <c r="AO4614" s="171"/>
      <c r="AP4614" s="61"/>
      <c r="AQ4614" s="61"/>
      <c r="AR4614" s="61"/>
      <c r="AS4614" s="61"/>
      <c r="AT4614" s="61"/>
      <c r="AU4614" s="61"/>
      <c r="AV4614" s="61"/>
      <c r="AW4614" s="61"/>
      <c r="AX4614" s="61"/>
      <c r="AY4614" s="61"/>
      <c r="AZ4614" s="61"/>
      <c r="BA4614" s="61"/>
    </row>
    <row r="4615" spans="39:53" x14ac:dyDescent="0.2">
      <c r="AM4615" s="61"/>
      <c r="AN4615" s="61"/>
      <c r="AO4615" s="171"/>
      <c r="AP4615" s="61"/>
      <c r="AQ4615" s="61"/>
      <c r="AR4615" s="61"/>
      <c r="AS4615" s="61"/>
      <c r="AT4615" s="61"/>
      <c r="AU4615" s="61"/>
      <c r="AV4615" s="61"/>
      <c r="AW4615" s="61"/>
      <c r="AX4615" s="61"/>
      <c r="AY4615" s="61"/>
      <c r="AZ4615" s="61"/>
      <c r="BA4615" s="61"/>
    </row>
    <row r="4616" spans="39:53" x14ac:dyDescent="0.2">
      <c r="AM4616" s="61"/>
      <c r="AN4616" s="61"/>
      <c r="AO4616" s="171"/>
      <c r="AP4616" s="61"/>
      <c r="AQ4616" s="61"/>
      <c r="AR4616" s="61"/>
      <c r="AS4616" s="61"/>
      <c r="AT4616" s="61"/>
      <c r="AU4616" s="61"/>
      <c r="AV4616" s="61"/>
      <c r="AW4616" s="61"/>
      <c r="AX4616" s="61"/>
      <c r="AY4616" s="61"/>
      <c r="AZ4616" s="61"/>
      <c r="BA4616" s="61"/>
    </row>
    <row r="4617" spans="39:53" x14ac:dyDescent="0.2">
      <c r="AM4617" s="61"/>
      <c r="AN4617" s="61"/>
      <c r="AO4617" s="171"/>
      <c r="AP4617" s="61"/>
      <c r="AQ4617" s="61"/>
      <c r="AR4617" s="61"/>
      <c r="AS4617" s="61"/>
      <c r="AT4617" s="61"/>
      <c r="AU4617" s="61"/>
      <c r="AV4617" s="61"/>
      <c r="AW4617" s="61"/>
      <c r="AX4617" s="61"/>
      <c r="AY4617" s="61"/>
      <c r="AZ4617" s="61"/>
      <c r="BA4617" s="61"/>
    </row>
    <row r="4618" spans="39:53" x14ac:dyDescent="0.2">
      <c r="AM4618" s="61"/>
      <c r="AN4618" s="61"/>
      <c r="AO4618" s="171"/>
      <c r="AP4618" s="61"/>
      <c r="AQ4618" s="61"/>
      <c r="AR4618" s="61"/>
      <c r="AS4618" s="61"/>
      <c r="AT4618" s="61"/>
      <c r="AU4618" s="61"/>
      <c r="AV4618" s="61"/>
      <c r="AW4618" s="61"/>
      <c r="AX4618" s="61"/>
      <c r="AY4618" s="61"/>
      <c r="AZ4618" s="61"/>
      <c r="BA4618" s="61"/>
    </row>
    <row r="4619" spans="39:53" x14ac:dyDescent="0.2">
      <c r="AM4619" s="61"/>
      <c r="AN4619" s="61"/>
      <c r="AO4619" s="171"/>
      <c r="AP4619" s="61"/>
      <c r="AQ4619" s="61"/>
      <c r="AR4619" s="61"/>
      <c r="AS4619" s="61"/>
      <c r="AT4619" s="61"/>
      <c r="AU4619" s="61"/>
      <c r="AV4619" s="61"/>
      <c r="AW4619" s="61"/>
      <c r="AX4619" s="61"/>
      <c r="AY4619" s="61"/>
      <c r="AZ4619" s="61"/>
      <c r="BA4619" s="61"/>
    </row>
    <row r="4620" spans="39:53" x14ac:dyDescent="0.2">
      <c r="AM4620" s="61"/>
      <c r="AN4620" s="61"/>
      <c r="AO4620" s="171"/>
      <c r="AP4620" s="61"/>
      <c r="AQ4620" s="61"/>
      <c r="AR4620" s="61"/>
      <c r="AS4620" s="61"/>
      <c r="AT4620" s="61"/>
      <c r="AU4620" s="61"/>
      <c r="AV4620" s="61"/>
      <c r="AW4620" s="61"/>
      <c r="AX4620" s="61"/>
      <c r="AY4620" s="61"/>
      <c r="AZ4620" s="61"/>
      <c r="BA4620" s="61"/>
    </row>
    <row r="4621" spans="39:53" x14ac:dyDescent="0.2">
      <c r="AM4621" s="61"/>
      <c r="AN4621" s="61"/>
      <c r="AO4621" s="171"/>
      <c r="AP4621" s="61"/>
      <c r="AQ4621" s="61"/>
      <c r="AR4621" s="61"/>
      <c r="AS4621" s="61"/>
      <c r="AT4621" s="61"/>
      <c r="AU4621" s="61"/>
      <c r="AV4621" s="61"/>
      <c r="AW4621" s="61"/>
      <c r="AX4621" s="61"/>
      <c r="AY4621" s="61"/>
      <c r="AZ4621" s="61"/>
      <c r="BA4621" s="61"/>
    </row>
    <row r="4622" spans="39:53" x14ac:dyDescent="0.2">
      <c r="AM4622" s="61"/>
      <c r="AN4622" s="61"/>
      <c r="AO4622" s="171"/>
      <c r="AP4622" s="61"/>
      <c r="AQ4622" s="61"/>
      <c r="AR4622" s="61"/>
      <c r="AS4622" s="61"/>
      <c r="AT4622" s="61"/>
      <c r="AU4622" s="61"/>
      <c r="AV4622" s="61"/>
      <c r="AW4622" s="61"/>
      <c r="AX4622" s="61"/>
      <c r="AY4622" s="61"/>
      <c r="AZ4622" s="61"/>
      <c r="BA4622" s="61"/>
    </row>
    <row r="4623" spans="39:53" x14ac:dyDescent="0.2">
      <c r="AM4623" s="61"/>
      <c r="AN4623" s="61"/>
      <c r="AO4623" s="171"/>
      <c r="AP4623" s="61"/>
      <c r="AQ4623" s="61"/>
      <c r="AR4623" s="61"/>
      <c r="AS4623" s="61"/>
      <c r="AT4623" s="61"/>
      <c r="AU4623" s="61"/>
      <c r="AV4623" s="61"/>
      <c r="AW4623" s="61"/>
      <c r="AX4623" s="61"/>
      <c r="AY4623" s="61"/>
      <c r="AZ4623" s="61"/>
      <c r="BA4623" s="61"/>
    </row>
    <row r="4624" spans="39:53" x14ac:dyDescent="0.2">
      <c r="AM4624" s="61"/>
      <c r="AN4624" s="61"/>
      <c r="AO4624" s="171"/>
      <c r="AP4624" s="61"/>
      <c r="AQ4624" s="61"/>
      <c r="AR4624" s="61"/>
      <c r="AS4624" s="61"/>
      <c r="AT4624" s="61"/>
      <c r="AU4624" s="61"/>
      <c r="AV4624" s="61"/>
      <c r="AW4624" s="61"/>
      <c r="AX4624" s="61"/>
      <c r="AY4624" s="61"/>
      <c r="AZ4624" s="61"/>
      <c r="BA4624" s="61"/>
    </row>
    <row r="4625" spans="39:53" x14ac:dyDescent="0.2">
      <c r="AM4625" s="61"/>
      <c r="AN4625" s="61"/>
      <c r="AO4625" s="171"/>
      <c r="AP4625" s="61"/>
      <c r="AQ4625" s="61"/>
      <c r="AR4625" s="61"/>
      <c r="AS4625" s="61"/>
      <c r="AT4625" s="61"/>
      <c r="AU4625" s="61"/>
      <c r="AV4625" s="61"/>
      <c r="AW4625" s="61"/>
      <c r="AX4625" s="61"/>
      <c r="AY4625" s="61"/>
      <c r="AZ4625" s="61"/>
      <c r="BA4625" s="61"/>
    </row>
    <row r="4626" spans="39:53" x14ac:dyDescent="0.2">
      <c r="AM4626" s="61"/>
      <c r="AN4626" s="61"/>
      <c r="AO4626" s="171"/>
      <c r="AP4626" s="61"/>
      <c r="AQ4626" s="61"/>
      <c r="AR4626" s="61"/>
      <c r="AS4626" s="61"/>
      <c r="AT4626" s="61"/>
      <c r="AU4626" s="61"/>
      <c r="AV4626" s="61"/>
      <c r="AW4626" s="61"/>
      <c r="AX4626" s="61"/>
      <c r="AY4626" s="61"/>
      <c r="AZ4626" s="61"/>
      <c r="BA4626" s="61"/>
    </row>
    <row r="4627" spans="39:53" x14ac:dyDescent="0.2">
      <c r="AM4627" s="61"/>
      <c r="AN4627" s="61"/>
      <c r="AO4627" s="171"/>
      <c r="AP4627" s="61"/>
      <c r="AQ4627" s="61"/>
      <c r="AR4627" s="61"/>
      <c r="AS4627" s="61"/>
      <c r="AT4627" s="61"/>
      <c r="AU4627" s="61"/>
      <c r="AV4627" s="61"/>
      <c r="AW4627" s="61"/>
      <c r="AX4627" s="61"/>
      <c r="AY4627" s="61"/>
      <c r="AZ4627" s="61"/>
      <c r="BA4627" s="61"/>
    </row>
    <row r="4628" spans="39:53" x14ac:dyDescent="0.2">
      <c r="AM4628" s="61"/>
      <c r="AN4628" s="61"/>
      <c r="AO4628" s="171"/>
      <c r="AP4628" s="61"/>
      <c r="AQ4628" s="61"/>
      <c r="AR4628" s="61"/>
      <c r="AS4628" s="61"/>
      <c r="AT4628" s="61"/>
      <c r="AU4628" s="61"/>
      <c r="AV4628" s="61"/>
      <c r="AW4628" s="61"/>
      <c r="AX4628" s="61"/>
      <c r="AY4628" s="61"/>
      <c r="AZ4628" s="61"/>
      <c r="BA4628" s="61"/>
    </row>
    <row r="4629" spans="39:53" x14ac:dyDescent="0.2">
      <c r="AM4629" s="61"/>
      <c r="AN4629" s="61"/>
      <c r="AO4629" s="171"/>
      <c r="AP4629" s="61"/>
      <c r="AQ4629" s="61"/>
      <c r="AR4629" s="61"/>
      <c r="AS4629" s="61"/>
      <c r="AT4629" s="61"/>
      <c r="AU4629" s="61"/>
      <c r="AV4629" s="61"/>
      <c r="AW4629" s="61"/>
      <c r="AX4629" s="61"/>
      <c r="AY4629" s="61"/>
      <c r="AZ4629" s="61"/>
      <c r="BA4629" s="61"/>
    </row>
    <row r="4630" spans="39:53" x14ac:dyDescent="0.2">
      <c r="AM4630" s="61"/>
      <c r="AN4630" s="61"/>
      <c r="AO4630" s="171"/>
      <c r="AP4630" s="61"/>
      <c r="AQ4630" s="61"/>
      <c r="AR4630" s="61"/>
      <c r="AS4630" s="61"/>
      <c r="AT4630" s="61"/>
      <c r="AU4630" s="61"/>
      <c r="AV4630" s="61"/>
      <c r="AW4630" s="61"/>
      <c r="AX4630" s="61"/>
      <c r="AY4630" s="61"/>
      <c r="AZ4630" s="61"/>
      <c r="BA4630" s="61"/>
    </row>
    <row r="4631" spans="39:53" x14ac:dyDescent="0.2">
      <c r="AM4631" s="61"/>
      <c r="AN4631" s="61"/>
      <c r="AO4631" s="171"/>
      <c r="AP4631" s="61"/>
      <c r="AQ4631" s="61"/>
      <c r="AR4631" s="61"/>
      <c r="AS4631" s="61"/>
      <c r="AT4631" s="61"/>
      <c r="AU4631" s="61"/>
      <c r="AV4631" s="61"/>
      <c r="AW4631" s="61"/>
      <c r="AX4631" s="61"/>
      <c r="AY4631" s="61"/>
      <c r="AZ4631" s="61"/>
      <c r="BA4631" s="61"/>
    </row>
    <row r="4632" spans="39:53" x14ac:dyDescent="0.2">
      <c r="AM4632" s="61"/>
      <c r="AN4632" s="61"/>
      <c r="AO4632" s="171"/>
      <c r="AP4632" s="61"/>
      <c r="AQ4632" s="61"/>
      <c r="AR4632" s="61"/>
      <c r="AS4632" s="61"/>
      <c r="AT4632" s="61"/>
      <c r="AU4632" s="61"/>
      <c r="AV4632" s="61"/>
      <c r="AW4632" s="61"/>
      <c r="AX4632" s="61"/>
      <c r="AY4632" s="61"/>
      <c r="AZ4632" s="61"/>
      <c r="BA4632" s="61"/>
    </row>
    <row r="4633" spans="39:53" x14ac:dyDescent="0.2">
      <c r="AM4633" s="61"/>
      <c r="AN4633" s="61"/>
      <c r="AO4633" s="171"/>
      <c r="AP4633" s="61"/>
      <c r="AQ4633" s="61"/>
      <c r="AR4633" s="61"/>
      <c r="AS4633" s="61"/>
      <c r="AT4633" s="61"/>
      <c r="AU4633" s="61"/>
      <c r="AV4633" s="61"/>
      <c r="AW4633" s="61"/>
      <c r="AX4633" s="61"/>
      <c r="AY4633" s="61"/>
      <c r="AZ4633" s="61"/>
      <c r="BA4633" s="61"/>
    </row>
    <row r="4634" spans="39:53" x14ac:dyDescent="0.2">
      <c r="AM4634" s="61"/>
      <c r="AN4634" s="61"/>
      <c r="AO4634" s="171"/>
      <c r="AP4634" s="61"/>
      <c r="AQ4634" s="61"/>
      <c r="AR4634" s="61"/>
      <c r="AS4634" s="61"/>
      <c r="AT4634" s="61"/>
      <c r="AU4634" s="61"/>
      <c r="AV4634" s="61"/>
      <c r="AW4634" s="61"/>
      <c r="AX4634" s="61"/>
      <c r="AY4634" s="61"/>
      <c r="AZ4634" s="61"/>
      <c r="BA4634" s="61"/>
    </row>
    <row r="4635" spans="39:53" x14ac:dyDescent="0.2">
      <c r="AM4635" s="61"/>
      <c r="AN4635" s="61"/>
      <c r="AO4635" s="171"/>
      <c r="AP4635" s="61"/>
      <c r="AQ4635" s="61"/>
      <c r="AR4635" s="61"/>
      <c r="AS4635" s="61"/>
      <c r="AT4635" s="61"/>
      <c r="AU4635" s="61"/>
      <c r="AV4635" s="61"/>
      <c r="AW4635" s="61"/>
      <c r="AX4635" s="61"/>
      <c r="AY4635" s="61"/>
      <c r="AZ4635" s="61"/>
      <c r="BA4635" s="61"/>
    </row>
    <row r="4636" spans="39:53" x14ac:dyDescent="0.2">
      <c r="AM4636" s="61"/>
      <c r="AN4636" s="61"/>
      <c r="AO4636" s="171"/>
      <c r="AP4636" s="61"/>
      <c r="AQ4636" s="61"/>
      <c r="AR4636" s="61"/>
      <c r="AS4636" s="61"/>
      <c r="AT4636" s="61"/>
      <c r="AU4636" s="61"/>
      <c r="AV4636" s="61"/>
      <c r="AW4636" s="61"/>
      <c r="AX4636" s="61"/>
      <c r="AY4636" s="61"/>
      <c r="AZ4636" s="61"/>
      <c r="BA4636" s="61"/>
    </row>
    <row r="4637" spans="39:53" x14ac:dyDescent="0.2">
      <c r="AM4637" s="61"/>
      <c r="AN4637" s="61"/>
      <c r="AO4637" s="171"/>
      <c r="AP4637" s="61"/>
      <c r="AQ4637" s="61"/>
      <c r="AR4637" s="61"/>
      <c r="AS4637" s="61"/>
      <c r="AT4637" s="61"/>
      <c r="AU4637" s="61"/>
      <c r="AV4637" s="61"/>
      <c r="AW4637" s="61"/>
      <c r="AX4637" s="61"/>
      <c r="AY4637" s="61"/>
      <c r="AZ4637" s="61"/>
      <c r="BA4637" s="61"/>
    </row>
    <row r="4638" spans="39:53" x14ac:dyDescent="0.2">
      <c r="AM4638" s="61"/>
      <c r="AN4638" s="61"/>
      <c r="AO4638" s="171"/>
      <c r="AP4638" s="61"/>
      <c r="AQ4638" s="61"/>
      <c r="AR4638" s="61"/>
      <c r="AS4638" s="61"/>
      <c r="AT4638" s="61"/>
      <c r="AU4638" s="61"/>
      <c r="AV4638" s="61"/>
      <c r="AW4638" s="61"/>
      <c r="AX4638" s="61"/>
      <c r="AY4638" s="61"/>
      <c r="AZ4638" s="61"/>
      <c r="BA4638" s="61"/>
    </row>
    <row r="4639" spans="39:53" x14ac:dyDescent="0.2">
      <c r="AM4639" s="61"/>
      <c r="AN4639" s="61"/>
      <c r="AO4639" s="171"/>
      <c r="AP4639" s="61"/>
      <c r="AQ4639" s="61"/>
      <c r="AR4639" s="61"/>
      <c r="AS4639" s="61"/>
      <c r="AT4639" s="61"/>
      <c r="AU4639" s="61"/>
      <c r="AV4639" s="61"/>
      <c r="AW4639" s="61"/>
      <c r="AX4639" s="61"/>
      <c r="AY4639" s="61"/>
      <c r="AZ4639" s="61"/>
      <c r="BA4639" s="61"/>
    </row>
    <row r="4640" spans="39:53" x14ac:dyDescent="0.2">
      <c r="AM4640" s="61"/>
      <c r="AN4640" s="61"/>
      <c r="AO4640" s="171"/>
      <c r="AP4640" s="61"/>
      <c r="AQ4640" s="61"/>
      <c r="AR4640" s="61"/>
      <c r="AS4640" s="61"/>
      <c r="AT4640" s="61"/>
      <c r="AU4640" s="61"/>
      <c r="AV4640" s="61"/>
      <c r="AW4640" s="61"/>
      <c r="AX4640" s="61"/>
      <c r="AY4640" s="61"/>
      <c r="AZ4640" s="61"/>
      <c r="BA4640" s="61"/>
    </row>
    <row r="4641" spans="39:53" x14ac:dyDescent="0.2">
      <c r="AM4641" s="61"/>
      <c r="AN4641" s="61"/>
      <c r="AO4641" s="171"/>
      <c r="AP4641" s="61"/>
      <c r="AQ4641" s="61"/>
      <c r="AR4641" s="61"/>
      <c r="AS4641" s="61"/>
      <c r="AT4641" s="61"/>
      <c r="AU4641" s="61"/>
      <c r="AV4641" s="61"/>
      <c r="AW4641" s="61"/>
      <c r="AX4641" s="61"/>
      <c r="AY4641" s="61"/>
      <c r="AZ4641" s="61"/>
      <c r="BA4641" s="61"/>
    </row>
    <row r="4642" spans="39:53" x14ac:dyDescent="0.2">
      <c r="AM4642" s="61"/>
      <c r="AN4642" s="61"/>
      <c r="AO4642" s="171"/>
      <c r="AP4642" s="61"/>
      <c r="AQ4642" s="61"/>
      <c r="AR4642" s="61"/>
      <c r="AS4642" s="61"/>
      <c r="AT4642" s="61"/>
      <c r="AU4642" s="61"/>
      <c r="AV4642" s="61"/>
      <c r="AW4642" s="61"/>
      <c r="AX4642" s="61"/>
      <c r="AY4642" s="61"/>
      <c r="AZ4642" s="61"/>
      <c r="BA4642" s="61"/>
    </row>
    <row r="4643" spans="39:53" x14ac:dyDescent="0.2">
      <c r="AM4643" s="61"/>
      <c r="AN4643" s="61"/>
      <c r="AO4643" s="171"/>
      <c r="AP4643" s="61"/>
      <c r="AQ4643" s="61"/>
      <c r="AR4643" s="61"/>
      <c r="AS4643" s="61"/>
      <c r="AT4643" s="61"/>
      <c r="AU4643" s="61"/>
      <c r="AV4643" s="61"/>
      <c r="AW4643" s="61"/>
      <c r="AX4643" s="61"/>
      <c r="AY4643" s="61"/>
      <c r="AZ4643" s="61"/>
      <c r="BA4643" s="61"/>
    </row>
    <row r="4644" spans="39:53" x14ac:dyDescent="0.2">
      <c r="AM4644" s="61"/>
      <c r="AN4644" s="61"/>
      <c r="AO4644" s="171"/>
      <c r="AP4644" s="61"/>
      <c r="AQ4644" s="61"/>
      <c r="AR4644" s="61"/>
      <c r="AS4644" s="61"/>
      <c r="AT4644" s="61"/>
      <c r="AU4644" s="61"/>
      <c r="AV4644" s="61"/>
      <c r="AW4644" s="61"/>
      <c r="AX4644" s="61"/>
      <c r="AY4644" s="61"/>
      <c r="AZ4644" s="61"/>
      <c r="BA4644" s="61"/>
    </row>
    <row r="4645" spans="39:53" x14ac:dyDescent="0.2">
      <c r="AM4645" s="61"/>
      <c r="AN4645" s="61"/>
      <c r="AO4645" s="171"/>
      <c r="AP4645" s="61"/>
      <c r="AQ4645" s="61"/>
      <c r="AR4645" s="61"/>
      <c r="AS4645" s="61"/>
      <c r="AT4645" s="61"/>
      <c r="AU4645" s="61"/>
      <c r="AV4645" s="61"/>
      <c r="AW4645" s="61"/>
      <c r="AX4645" s="61"/>
      <c r="AY4645" s="61"/>
      <c r="AZ4645" s="61"/>
      <c r="BA4645" s="61"/>
    </row>
    <row r="4646" spans="39:53" x14ac:dyDescent="0.2">
      <c r="AM4646" s="61"/>
      <c r="AN4646" s="61"/>
      <c r="AO4646" s="171"/>
      <c r="AP4646" s="61"/>
      <c r="AQ4646" s="61"/>
      <c r="AR4646" s="61"/>
      <c r="AS4646" s="61"/>
      <c r="AT4646" s="61"/>
      <c r="AU4646" s="61"/>
      <c r="AV4646" s="61"/>
      <c r="AW4646" s="61"/>
      <c r="AX4646" s="61"/>
      <c r="AY4646" s="61"/>
      <c r="AZ4646" s="61"/>
      <c r="BA4646" s="61"/>
    </row>
    <row r="4647" spans="39:53" x14ac:dyDescent="0.2">
      <c r="AM4647" s="61"/>
      <c r="AN4647" s="61"/>
      <c r="AO4647" s="171"/>
      <c r="AP4647" s="61"/>
      <c r="AQ4647" s="61"/>
      <c r="AR4647" s="61"/>
      <c r="AS4647" s="61"/>
      <c r="AT4647" s="61"/>
      <c r="AU4647" s="61"/>
      <c r="AV4647" s="61"/>
      <c r="AW4647" s="61"/>
      <c r="AX4647" s="61"/>
      <c r="AY4647" s="61"/>
      <c r="AZ4647" s="61"/>
      <c r="BA4647" s="61"/>
    </row>
    <row r="4648" spans="39:53" x14ac:dyDescent="0.2">
      <c r="AM4648" s="61"/>
      <c r="AN4648" s="61"/>
      <c r="AO4648" s="171"/>
      <c r="AP4648" s="61"/>
      <c r="AQ4648" s="61"/>
      <c r="AR4648" s="61"/>
      <c r="AS4648" s="61"/>
      <c r="AT4648" s="61"/>
      <c r="AU4648" s="61"/>
      <c r="AV4648" s="61"/>
      <c r="AW4648" s="61"/>
      <c r="AX4648" s="61"/>
      <c r="AY4648" s="61"/>
      <c r="AZ4648" s="61"/>
      <c r="BA4648" s="61"/>
    </row>
    <row r="4649" spans="39:53" x14ac:dyDescent="0.2">
      <c r="AM4649" s="61"/>
      <c r="AN4649" s="61"/>
      <c r="AO4649" s="171"/>
      <c r="AP4649" s="61"/>
      <c r="AQ4649" s="61"/>
      <c r="AR4649" s="61"/>
      <c r="AS4649" s="61"/>
      <c r="AT4649" s="61"/>
      <c r="AU4649" s="61"/>
      <c r="AV4649" s="61"/>
      <c r="AW4649" s="61"/>
      <c r="AX4649" s="61"/>
      <c r="AY4649" s="61"/>
      <c r="AZ4649" s="61"/>
      <c r="BA4649" s="61"/>
    </row>
    <row r="4650" spans="39:53" x14ac:dyDescent="0.2">
      <c r="AM4650" s="61"/>
      <c r="AN4650" s="61"/>
      <c r="AO4650" s="171"/>
      <c r="AP4650" s="61"/>
      <c r="AQ4650" s="61"/>
      <c r="AR4650" s="61"/>
      <c r="AS4650" s="61"/>
      <c r="AT4650" s="61"/>
      <c r="AU4650" s="61"/>
      <c r="AV4650" s="61"/>
      <c r="AW4650" s="61"/>
      <c r="AX4650" s="61"/>
      <c r="AY4650" s="61"/>
      <c r="AZ4650" s="61"/>
      <c r="BA4650" s="61"/>
    </row>
    <row r="4651" spans="39:53" x14ac:dyDescent="0.2">
      <c r="AM4651" s="61"/>
      <c r="AN4651" s="61"/>
      <c r="AO4651" s="171"/>
      <c r="AP4651" s="61"/>
      <c r="AQ4651" s="61"/>
      <c r="AR4651" s="61"/>
      <c r="AS4651" s="61"/>
      <c r="AT4651" s="61"/>
      <c r="AU4651" s="61"/>
      <c r="AV4651" s="61"/>
      <c r="AW4651" s="61"/>
      <c r="AX4651" s="61"/>
      <c r="AY4651" s="61"/>
      <c r="AZ4651" s="61"/>
      <c r="BA4651" s="61"/>
    </row>
    <row r="4652" spans="39:53" x14ac:dyDescent="0.2">
      <c r="AM4652" s="61"/>
      <c r="AN4652" s="61"/>
      <c r="AO4652" s="171"/>
      <c r="AP4652" s="61"/>
      <c r="AQ4652" s="61"/>
      <c r="AR4652" s="61"/>
      <c r="AS4652" s="61"/>
      <c r="AT4652" s="61"/>
      <c r="AU4652" s="61"/>
      <c r="AV4652" s="61"/>
      <c r="AW4652" s="61"/>
      <c r="AX4652" s="61"/>
      <c r="AY4652" s="61"/>
      <c r="AZ4652" s="61"/>
      <c r="BA4652" s="61"/>
    </row>
    <row r="4653" spans="39:53" x14ac:dyDescent="0.2">
      <c r="AM4653" s="61"/>
      <c r="AN4653" s="61"/>
      <c r="AO4653" s="171"/>
      <c r="AP4653" s="61"/>
      <c r="AQ4653" s="61"/>
      <c r="AR4653" s="61"/>
      <c r="AS4653" s="61"/>
      <c r="AT4653" s="61"/>
      <c r="AU4653" s="61"/>
      <c r="AV4653" s="61"/>
      <c r="AW4653" s="61"/>
      <c r="AX4653" s="61"/>
      <c r="AY4653" s="61"/>
      <c r="AZ4653" s="61"/>
      <c r="BA4653" s="61"/>
    </row>
    <row r="4654" spans="39:53" x14ac:dyDescent="0.2">
      <c r="AM4654" s="61"/>
      <c r="AN4654" s="61"/>
      <c r="AO4654" s="171"/>
      <c r="AP4654" s="61"/>
      <c r="AQ4654" s="61"/>
      <c r="AR4654" s="61"/>
      <c r="AS4654" s="61"/>
      <c r="AT4654" s="61"/>
      <c r="AU4654" s="61"/>
      <c r="AV4654" s="61"/>
      <c r="AW4654" s="61"/>
      <c r="AX4654" s="61"/>
      <c r="AY4654" s="61"/>
      <c r="AZ4654" s="61"/>
      <c r="BA4654" s="61"/>
    </row>
    <row r="4655" spans="39:53" x14ac:dyDescent="0.2">
      <c r="AM4655" s="61"/>
      <c r="AN4655" s="61"/>
      <c r="AO4655" s="171"/>
      <c r="AP4655" s="61"/>
      <c r="AQ4655" s="61"/>
      <c r="AR4655" s="61"/>
      <c r="AS4655" s="61"/>
      <c r="AT4655" s="61"/>
      <c r="AU4655" s="61"/>
      <c r="AV4655" s="61"/>
      <c r="AW4655" s="61"/>
      <c r="AX4655" s="61"/>
      <c r="AY4655" s="61"/>
      <c r="AZ4655" s="61"/>
      <c r="BA4655" s="61"/>
    </row>
    <row r="4656" spans="39:53" x14ac:dyDescent="0.2">
      <c r="AM4656" s="61"/>
      <c r="AN4656" s="61"/>
      <c r="AO4656" s="171"/>
      <c r="AP4656" s="61"/>
      <c r="AQ4656" s="61"/>
      <c r="AR4656" s="61"/>
      <c r="AS4656" s="61"/>
      <c r="AT4656" s="61"/>
      <c r="AU4656" s="61"/>
      <c r="AV4656" s="61"/>
      <c r="AW4656" s="61"/>
      <c r="AX4656" s="61"/>
      <c r="AY4656" s="61"/>
      <c r="AZ4656" s="61"/>
      <c r="BA4656" s="61"/>
    </row>
    <row r="4657" spans="39:53" x14ac:dyDescent="0.2">
      <c r="AM4657" s="61"/>
      <c r="AN4657" s="61"/>
      <c r="AO4657" s="171"/>
      <c r="AP4657" s="61"/>
      <c r="AQ4657" s="61"/>
      <c r="AR4657" s="61"/>
      <c r="AS4657" s="61"/>
      <c r="AT4657" s="61"/>
      <c r="AU4657" s="61"/>
      <c r="AV4657" s="61"/>
      <c r="AW4657" s="61"/>
      <c r="AX4657" s="61"/>
      <c r="AY4657" s="61"/>
      <c r="AZ4657" s="61"/>
      <c r="BA4657" s="61"/>
    </row>
    <row r="4658" spans="39:53" x14ac:dyDescent="0.2">
      <c r="AM4658" s="61"/>
      <c r="AN4658" s="61"/>
      <c r="AO4658" s="171"/>
      <c r="AP4658" s="61"/>
      <c r="AQ4658" s="61"/>
      <c r="AR4658" s="61"/>
      <c r="AS4658" s="61"/>
      <c r="AT4658" s="61"/>
      <c r="AU4658" s="61"/>
      <c r="AV4658" s="61"/>
      <c r="AW4658" s="61"/>
      <c r="AX4658" s="61"/>
      <c r="AY4658" s="61"/>
      <c r="AZ4658" s="61"/>
      <c r="BA4658" s="61"/>
    </row>
    <row r="4659" spans="39:53" x14ac:dyDescent="0.2">
      <c r="AM4659" s="61"/>
      <c r="AN4659" s="61"/>
      <c r="AO4659" s="171"/>
      <c r="AP4659" s="61"/>
      <c r="AQ4659" s="61"/>
      <c r="AR4659" s="61"/>
      <c r="AS4659" s="61"/>
      <c r="AT4659" s="61"/>
      <c r="AU4659" s="61"/>
      <c r="AV4659" s="61"/>
      <c r="AW4659" s="61"/>
      <c r="AX4659" s="61"/>
      <c r="AY4659" s="61"/>
      <c r="AZ4659" s="61"/>
      <c r="BA4659" s="61"/>
    </row>
    <row r="4660" spans="39:53" x14ac:dyDescent="0.2">
      <c r="AM4660" s="61"/>
      <c r="AN4660" s="61"/>
      <c r="AO4660" s="171"/>
      <c r="AP4660" s="61"/>
      <c r="AQ4660" s="61"/>
      <c r="AR4660" s="61"/>
      <c r="AS4660" s="61"/>
      <c r="AT4660" s="61"/>
      <c r="AU4660" s="61"/>
      <c r="AV4660" s="61"/>
      <c r="AW4660" s="61"/>
      <c r="AX4660" s="61"/>
      <c r="AY4660" s="61"/>
      <c r="AZ4660" s="61"/>
      <c r="BA4660" s="61"/>
    </row>
    <row r="4661" spans="39:53" x14ac:dyDescent="0.2">
      <c r="AM4661" s="61"/>
      <c r="AN4661" s="61"/>
      <c r="AO4661" s="171"/>
      <c r="AP4661" s="61"/>
      <c r="AQ4661" s="61"/>
      <c r="AR4661" s="61"/>
      <c r="AS4661" s="61"/>
      <c r="AT4661" s="61"/>
      <c r="AU4661" s="61"/>
      <c r="AV4661" s="61"/>
      <c r="AW4661" s="61"/>
      <c r="AX4661" s="61"/>
      <c r="AY4661" s="61"/>
      <c r="AZ4661" s="61"/>
      <c r="BA4661" s="61"/>
    </row>
    <row r="4662" spans="39:53" x14ac:dyDescent="0.2">
      <c r="AM4662" s="61"/>
      <c r="AN4662" s="61"/>
      <c r="AO4662" s="171"/>
      <c r="AP4662" s="61"/>
      <c r="AQ4662" s="61"/>
      <c r="AR4662" s="61"/>
      <c r="AS4662" s="61"/>
      <c r="AT4662" s="61"/>
      <c r="AU4662" s="61"/>
      <c r="AV4662" s="61"/>
      <c r="AW4662" s="61"/>
      <c r="AX4662" s="61"/>
      <c r="AY4662" s="61"/>
      <c r="AZ4662" s="61"/>
      <c r="BA4662" s="61"/>
    </row>
    <row r="4663" spans="39:53" x14ac:dyDescent="0.2">
      <c r="AM4663" s="61"/>
      <c r="AN4663" s="61"/>
      <c r="AO4663" s="171"/>
      <c r="AP4663" s="61"/>
      <c r="AQ4663" s="61"/>
      <c r="AR4663" s="61"/>
      <c r="AS4663" s="61"/>
      <c r="AT4663" s="61"/>
      <c r="AU4663" s="61"/>
      <c r="AV4663" s="61"/>
      <c r="AW4663" s="61"/>
      <c r="AX4663" s="61"/>
      <c r="AY4663" s="61"/>
      <c r="AZ4663" s="61"/>
      <c r="BA4663" s="61"/>
    </row>
    <row r="4664" spans="39:53" x14ac:dyDescent="0.2">
      <c r="AM4664" s="61"/>
      <c r="AN4664" s="61"/>
      <c r="AO4664" s="171"/>
      <c r="AP4664" s="61"/>
      <c r="AQ4664" s="61"/>
      <c r="AR4664" s="61"/>
      <c r="AS4664" s="61"/>
      <c r="AT4664" s="61"/>
      <c r="AU4664" s="61"/>
      <c r="AV4664" s="61"/>
      <c r="AW4664" s="61"/>
      <c r="AX4664" s="61"/>
      <c r="AY4664" s="61"/>
      <c r="AZ4664" s="61"/>
      <c r="BA4664" s="61"/>
    </row>
    <row r="4665" spans="39:53" x14ac:dyDescent="0.2">
      <c r="AM4665" s="61"/>
      <c r="AN4665" s="61"/>
      <c r="AO4665" s="171"/>
      <c r="AP4665" s="61"/>
      <c r="AQ4665" s="61"/>
      <c r="AR4665" s="61"/>
      <c r="AS4665" s="61"/>
      <c r="AT4665" s="61"/>
      <c r="AU4665" s="61"/>
      <c r="AV4665" s="61"/>
      <c r="AW4665" s="61"/>
      <c r="AX4665" s="61"/>
      <c r="AY4665" s="61"/>
      <c r="AZ4665" s="61"/>
      <c r="BA4665" s="61"/>
    </row>
    <row r="4666" spans="39:53" x14ac:dyDescent="0.2">
      <c r="AM4666" s="61"/>
      <c r="AN4666" s="61"/>
      <c r="AO4666" s="171"/>
      <c r="AP4666" s="61"/>
      <c r="AQ4666" s="61"/>
      <c r="AR4666" s="61"/>
      <c r="AS4666" s="61"/>
      <c r="AT4666" s="61"/>
      <c r="AU4666" s="61"/>
      <c r="AV4666" s="61"/>
      <c r="AW4666" s="61"/>
      <c r="AX4666" s="61"/>
      <c r="AY4666" s="61"/>
      <c r="AZ4666" s="61"/>
      <c r="BA4666" s="61"/>
    </row>
    <row r="4667" spans="39:53" x14ac:dyDescent="0.2">
      <c r="AM4667" s="61"/>
      <c r="AN4667" s="61"/>
      <c r="AO4667" s="171"/>
      <c r="AP4667" s="61"/>
      <c r="AQ4667" s="61"/>
      <c r="AR4667" s="61"/>
      <c r="AS4667" s="61"/>
      <c r="AT4667" s="61"/>
      <c r="AU4667" s="61"/>
      <c r="AV4667" s="61"/>
      <c r="AW4667" s="61"/>
      <c r="AX4667" s="61"/>
      <c r="AY4667" s="61"/>
      <c r="AZ4667" s="61"/>
      <c r="BA4667" s="61"/>
    </row>
    <row r="4668" spans="39:53" x14ac:dyDescent="0.2">
      <c r="AM4668" s="61"/>
      <c r="AN4668" s="61"/>
      <c r="AO4668" s="171"/>
      <c r="AP4668" s="61"/>
      <c r="AQ4668" s="61"/>
      <c r="AR4668" s="61"/>
      <c r="AS4668" s="61"/>
      <c r="AT4668" s="61"/>
      <c r="AU4668" s="61"/>
      <c r="AV4668" s="61"/>
      <c r="AW4668" s="61"/>
      <c r="AX4668" s="61"/>
      <c r="AY4668" s="61"/>
      <c r="AZ4668" s="61"/>
      <c r="BA4668" s="61"/>
    </row>
    <row r="4669" spans="39:53" x14ac:dyDescent="0.2">
      <c r="AM4669" s="61"/>
      <c r="AN4669" s="61"/>
      <c r="AO4669" s="171"/>
      <c r="AP4669" s="61"/>
      <c r="AQ4669" s="61"/>
      <c r="AR4669" s="61"/>
      <c r="AS4669" s="61"/>
      <c r="AT4669" s="61"/>
      <c r="AU4669" s="61"/>
      <c r="AV4669" s="61"/>
      <c r="AW4669" s="61"/>
      <c r="AX4669" s="61"/>
      <c r="AY4669" s="61"/>
      <c r="AZ4669" s="61"/>
      <c r="BA4669" s="61"/>
    </row>
    <row r="4670" spans="39:53" x14ac:dyDescent="0.2">
      <c r="AM4670" s="61"/>
      <c r="AN4670" s="61"/>
      <c r="AO4670" s="171"/>
      <c r="AP4670" s="61"/>
      <c r="AQ4670" s="61"/>
      <c r="AR4670" s="61"/>
      <c r="AS4670" s="61"/>
      <c r="AT4670" s="61"/>
      <c r="AU4670" s="61"/>
      <c r="AV4670" s="61"/>
      <c r="AW4670" s="61"/>
      <c r="AX4670" s="61"/>
      <c r="AY4670" s="61"/>
      <c r="AZ4670" s="61"/>
      <c r="BA4670" s="61"/>
    </row>
    <row r="4671" spans="39:53" x14ac:dyDescent="0.2">
      <c r="AM4671" s="61"/>
      <c r="AN4671" s="61"/>
      <c r="AO4671" s="171"/>
      <c r="AP4671" s="61"/>
      <c r="AQ4671" s="61"/>
      <c r="AR4671" s="61"/>
      <c r="AS4671" s="61"/>
      <c r="AT4671" s="61"/>
      <c r="AU4671" s="61"/>
      <c r="AV4671" s="61"/>
      <c r="AW4671" s="61"/>
      <c r="AX4671" s="61"/>
      <c r="AY4671" s="61"/>
      <c r="AZ4671" s="61"/>
      <c r="BA4671" s="61"/>
    </row>
    <row r="4672" spans="39:53" x14ac:dyDescent="0.2">
      <c r="AM4672" s="61"/>
      <c r="AN4672" s="61"/>
      <c r="AO4672" s="171"/>
      <c r="AP4672" s="61"/>
      <c r="AQ4672" s="61"/>
      <c r="AR4672" s="61"/>
      <c r="AS4672" s="61"/>
      <c r="AT4672" s="61"/>
      <c r="AU4672" s="61"/>
      <c r="AV4672" s="61"/>
      <c r="AW4672" s="61"/>
      <c r="AX4672" s="61"/>
      <c r="AY4672" s="61"/>
      <c r="AZ4672" s="61"/>
      <c r="BA4672" s="61"/>
    </row>
    <row r="4673" spans="39:53" x14ac:dyDescent="0.2">
      <c r="AM4673" s="61"/>
      <c r="AN4673" s="61"/>
      <c r="AO4673" s="171"/>
      <c r="AP4673" s="61"/>
      <c r="AQ4673" s="61"/>
      <c r="AR4673" s="61"/>
      <c r="AS4673" s="61"/>
      <c r="AT4673" s="61"/>
      <c r="AU4673" s="61"/>
      <c r="AV4673" s="61"/>
      <c r="AW4673" s="61"/>
      <c r="AX4673" s="61"/>
      <c r="AY4673" s="61"/>
      <c r="AZ4673" s="61"/>
      <c r="BA4673" s="61"/>
    </row>
    <row r="4674" spans="39:53" x14ac:dyDescent="0.2">
      <c r="AM4674" s="61"/>
      <c r="AN4674" s="61"/>
      <c r="AO4674" s="171"/>
      <c r="AP4674" s="61"/>
      <c r="AQ4674" s="61"/>
      <c r="AR4674" s="61"/>
      <c r="AS4674" s="61"/>
      <c r="AT4674" s="61"/>
      <c r="AU4674" s="61"/>
      <c r="AV4674" s="61"/>
      <c r="AW4674" s="61"/>
      <c r="AX4674" s="61"/>
      <c r="AY4674" s="61"/>
      <c r="AZ4674" s="61"/>
      <c r="BA4674" s="61"/>
    </row>
    <row r="4675" spans="39:53" x14ac:dyDescent="0.2">
      <c r="AM4675" s="61"/>
      <c r="AN4675" s="61"/>
      <c r="AO4675" s="171"/>
      <c r="AP4675" s="61"/>
      <c r="AQ4675" s="61"/>
      <c r="AR4675" s="61"/>
      <c r="AS4675" s="61"/>
      <c r="AT4675" s="61"/>
      <c r="AU4675" s="61"/>
      <c r="AV4675" s="61"/>
      <c r="AW4675" s="61"/>
      <c r="AX4675" s="61"/>
      <c r="AY4675" s="61"/>
      <c r="AZ4675" s="61"/>
      <c r="BA4675" s="61"/>
    </row>
    <row r="4676" spans="39:53" x14ac:dyDescent="0.2">
      <c r="AM4676" s="61"/>
      <c r="AN4676" s="61"/>
      <c r="AO4676" s="171"/>
      <c r="AP4676" s="61"/>
      <c r="AQ4676" s="61"/>
      <c r="AR4676" s="61"/>
      <c r="AS4676" s="61"/>
      <c r="AT4676" s="61"/>
      <c r="AU4676" s="61"/>
      <c r="AV4676" s="61"/>
      <c r="AW4676" s="61"/>
      <c r="AX4676" s="61"/>
      <c r="AY4676" s="61"/>
      <c r="AZ4676" s="61"/>
      <c r="BA4676" s="61"/>
    </row>
    <row r="4677" spans="39:53" x14ac:dyDescent="0.2">
      <c r="AM4677" s="61"/>
      <c r="AN4677" s="61"/>
      <c r="AO4677" s="171"/>
      <c r="AP4677" s="61"/>
      <c r="AQ4677" s="61"/>
      <c r="AR4677" s="61"/>
      <c r="AS4677" s="61"/>
      <c r="AT4677" s="61"/>
      <c r="AU4677" s="61"/>
      <c r="AV4677" s="61"/>
      <c r="AW4677" s="61"/>
      <c r="AX4677" s="61"/>
      <c r="AY4677" s="61"/>
      <c r="AZ4677" s="61"/>
      <c r="BA4677" s="61"/>
    </row>
    <row r="4678" spans="39:53" x14ac:dyDescent="0.2">
      <c r="AM4678" s="61"/>
      <c r="AN4678" s="61"/>
      <c r="AO4678" s="171"/>
      <c r="AP4678" s="61"/>
      <c r="AQ4678" s="61"/>
      <c r="AR4678" s="61"/>
      <c r="AS4678" s="61"/>
      <c r="AT4678" s="61"/>
      <c r="AU4678" s="61"/>
      <c r="AV4678" s="61"/>
      <c r="AW4678" s="61"/>
      <c r="AX4678" s="61"/>
      <c r="AY4678" s="61"/>
      <c r="AZ4678" s="61"/>
      <c r="BA4678" s="61"/>
    </row>
    <row r="4679" spans="39:53" x14ac:dyDescent="0.2">
      <c r="AM4679" s="61"/>
      <c r="AN4679" s="61"/>
      <c r="AO4679" s="171"/>
      <c r="AP4679" s="61"/>
      <c r="AQ4679" s="61"/>
      <c r="AR4679" s="61"/>
      <c r="AS4679" s="61"/>
      <c r="AT4679" s="61"/>
      <c r="AU4679" s="61"/>
      <c r="AV4679" s="61"/>
      <c r="AW4679" s="61"/>
      <c r="AX4679" s="61"/>
      <c r="AY4679" s="61"/>
      <c r="AZ4679" s="61"/>
      <c r="BA4679" s="61"/>
    </row>
    <row r="4680" spans="39:53" x14ac:dyDescent="0.2">
      <c r="AM4680" s="61"/>
      <c r="AN4680" s="61"/>
      <c r="AO4680" s="171"/>
      <c r="AP4680" s="61"/>
      <c r="AQ4680" s="61"/>
      <c r="AR4680" s="61"/>
      <c r="AS4680" s="61"/>
      <c r="AT4680" s="61"/>
      <c r="AU4680" s="61"/>
      <c r="AV4680" s="61"/>
      <c r="AW4680" s="61"/>
      <c r="AX4680" s="61"/>
      <c r="AY4680" s="61"/>
      <c r="AZ4680" s="61"/>
      <c r="BA4680" s="61"/>
    </row>
    <row r="4681" spans="39:53" x14ac:dyDescent="0.2">
      <c r="AM4681" s="61"/>
      <c r="AN4681" s="61"/>
      <c r="AO4681" s="171"/>
      <c r="AP4681" s="61"/>
      <c r="AQ4681" s="61"/>
      <c r="AR4681" s="61"/>
      <c r="AS4681" s="61"/>
      <c r="AT4681" s="61"/>
      <c r="AU4681" s="61"/>
      <c r="AV4681" s="61"/>
      <c r="AW4681" s="61"/>
      <c r="AX4681" s="61"/>
      <c r="AY4681" s="61"/>
      <c r="AZ4681" s="61"/>
      <c r="BA4681" s="61"/>
    </row>
    <row r="4682" spans="39:53" x14ac:dyDescent="0.2">
      <c r="AM4682" s="61"/>
      <c r="AN4682" s="61"/>
      <c r="AO4682" s="171"/>
      <c r="AP4682" s="61"/>
      <c r="AQ4682" s="61"/>
      <c r="AR4682" s="61"/>
      <c r="AS4682" s="61"/>
      <c r="AT4682" s="61"/>
      <c r="AU4682" s="61"/>
      <c r="AV4682" s="61"/>
      <c r="AW4682" s="61"/>
      <c r="AX4682" s="61"/>
      <c r="AY4682" s="61"/>
      <c r="AZ4682" s="61"/>
      <c r="BA4682" s="61"/>
    </row>
    <row r="4683" spans="39:53" x14ac:dyDescent="0.2">
      <c r="AM4683" s="61"/>
      <c r="AN4683" s="61"/>
      <c r="AO4683" s="171"/>
      <c r="AP4683" s="61"/>
      <c r="AQ4683" s="61"/>
      <c r="AR4683" s="61"/>
      <c r="AS4683" s="61"/>
      <c r="AT4683" s="61"/>
      <c r="AU4683" s="61"/>
      <c r="AV4683" s="61"/>
      <c r="AW4683" s="61"/>
      <c r="AX4683" s="61"/>
      <c r="AY4683" s="61"/>
      <c r="AZ4683" s="61"/>
      <c r="BA4683" s="61"/>
    </row>
    <row r="4684" spans="39:53" x14ac:dyDescent="0.2">
      <c r="AM4684" s="61"/>
      <c r="AN4684" s="61"/>
      <c r="AO4684" s="171"/>
      <c r="AP4684" s="61"/>
      <c r="AQ4684" s="61"/>
      <c r="AR4684" s="61"/>
      <c r="AS4684" s="61"/>
      <c r="AT4684" s="61"/>
      <c r="AU4684" s="61"/>
      <c r="AV4684" s="61"/>
      <c r="AW4684" s="61"/>
      <c r="AX4684" s="61"/>
      <c r="AY4684" s="61"/>
      <c r="AZ4684" s="61"/>
      <c r="BA4684" s="61"/>
    </row>
    <row r="4685" spans="39:53" x14ac:dyDescent="0.2">
      <c r="AM4685" s="61"/>
      <c r="AN4685" s="61"/>
      <c r="AO4685" s="171"/>
      <c r="AP4685" s="61"/>
      <c r="AQ4685" s="61"/>
      <c r="AR4685" s="61"/>
      <c r="AS4685" s="61"/>
      <c r="AT4685" s="61"/>
      <c r="AU4685" s="61"/>
      <c r="AV4685" s="61"/>
      <c r="AW4685" s="61"/>
      <c r="AX4685" s="61"/>
      <c r="AY4685" s="61"/>
      <c r="AZ4685" s="61"/>
      <c r="BA4685" s="61"/>
    </row>
    <row r="4686" spans="39:53" x14ac:dyDescent="0.2">
      <c r="AM4686" s="61"/>
      <c r="AN4686" s="61"/>
      <c r="AO4686" s="171"/>
      <c r="AP4686" s="61"/>
      <c r="AQ4686" s="61"/>
      <c r="AR4686" s="61"/>
      <c r="AS4686" s="61"/>
      <c r="AT4686" s="61"/>
      <c r="AU4686" s="61"/>
      <c r="AV4686" s="61"/>
      <c r="AW4686" s="61"/>
      <c r="AX4686" s="61"/>
      <c r="AY4686" s="61"/>
      <c r="AZ4686" s="61"/>
      <c r="BA4686" s="61"/>
    </row>
    <row r="4687" spans="39:53" x14ac:dyDescent="0.2">
      <c r="AM4687" s="61"/>
      <c r="AN4687" s="61"/>
      <c r="AO4687" s="171"/>
      <c r="AP4687" s="61"/>
      <c r="AQ4687" s="61"/>
      <c r="AR4687" s="61"/>
      <c r="AS4687" s="61"/>
      <c r="AT4687" s="61"/>
      <c r="AU4687" s="61"/>
      <c r="AV4687" s="61"/>
      <c r="AW4687" s="61"/>
      <c r="AX4687" s="61"/>
      <c r="AY4687" s="61"/>
      <c r="AZ4687" s="61"/>
      <c r="BA4687" s="61"/>
    </row>
    <row r="4688" spans="39:53" x14ac:dyDescent="0.2">
      <c r="AM4688" s="61"/>
      <c r="AN4688" s="61"/>
      <c r="AO4688" s="171"/>
      <c r="AP4688" s="61"/>
      <c r="AQ4688" s="61"/>
      <c r="AR4688" s="61"/>
      <c r="AS4688" s="61"/>
      <c r="AT4688" s="61"/>
      <c r="AU4688" s="61"/>
      <c r="AV4688" s="61"/>
      <c r="AW4688" s="61"/>
      <c r="AX4688" s="61"/>
      <c r="AY4688" s="61"/>
      <c r="AZ4688" s="61"/>
      <c r="BA4688" s="61"/>
    </row>
    <row r="4689" spans="39:53" x14ac:dyDescent="0.2">
      <c r="AM4689" s="61"/>
      <c r="AN4689" s="61"/>
      <c r="AO4689" s="171"/>
      <c r="AP4689" s="61"/>
      <c r="AQ4689" s="61"/>
      <c r="AR4689" s="61"/>
      <c r="AS4689" s="61"/>
      <c r="AT4689" s="61"/>
      <c r="AU4689" s="61"/>
      <c r="AV4689" s="61"/>
      <c r="AW4689" s="61"/>
      <c r="AX4689" s="61"/>
      <c r="AY4689" s="61"/>
      <c r="AZ4689" s="61"/>
      <c r="BA4689" s="61"/>
    </row>
    <row r="4690" spans="39:53" x14ac:dyDescent="0.2">
      <c r="AM4690" s="61"/>
      <c r="AN4690" s="61"/>
      <c r="AO4690" s="171"/>
      <c r="AP4690" s="61"/>
      <c r="AQ4690" s="61"/>
      <c r="AR4690" s="61"/>
      <c r="AS4690" s="61"/>
      <c r="AT4690" s="61"/>
      <c r="AU4690" s="61"/>
      <c r="AV4690" s="61"/>
      <c r="AW4690" s="61"/>
      <c r="AX4690" s="61"/>
      <c r="AY4690" s="61"/>
      <c r="AZ4690" s="61"/>
      <c r="BA4690" s="61"/>
    </row>
    <row r="4691" spans="39:53" x14ac:dyDescent="0.2">
      <c r="AM4691" s="61"/>
      <c r="AN4691" s="61"/>
      <c r="AO4691" s="171"/>
      <c r="AP4691" s="61"/>
      <c r="AQ4691" s="61"/>
      <c r="AR4691" s="61"/>
      <c r="AS4691" s="61"/>
      <c r="AT4691" s="61"/>
      <c r="AU4691" s="61"/>
      <c r="AV4691" s="61"/>
      <c r="AW4691" s="61"/>
      <c r="AX4691" s="61"/>
      <c r="AY4691" s="61"/>
      <c r="AZ4691" s="61"/>
      <c r="BA4691" s="61"/>
    </row>
    <row r="4692" spans="39:53" x14ac:dyDescent="0.2">
      <c r="AM4692" s="61"/>
      <c r="AN4692" s="61"/>
      <c r="AO4692" s="171"/>
      <c r="AP4692" s="61"/>
      <c r="AQ4692" s="61"/>
      <c r="AR4692" s="61"/>
      <c r="AS4692" s="61"/>
      <c r="AT4692" s="61"/>
      <c r="AU4692" s="61"/>
      <c r="AV4692" s="61"/>
      <c r="AW4692" s="61"/>
      <c r="AX4692" s="61"/>
      <c r="AY4692" s="61"/>
      <c r="AZ4692" s="61"/>
      <c r="BA4692" s="61"/>
    </row>
    <row r="4693" spans="39:53" x14ac:dyDescent="0.2">
      <c r="AM4693" s="61"/>
      <c r="AN4693" s="61"/>
      <c r="AO4693" s="171"/>
      <c r="AP4693" s="61"/>
      <c r="AQ4693" s="61"/>
      <c r="AR4693" s="61"/>
      <c r="AS4693" s="61"/>
      <c r="AT4693" s="61"/>
      <c r="AU4693" s="61"/>
      <c r="AV4693" s="61"/>
      <c r="AW4693" s="61"/>
      <c r="AX4693" s="61"/>
      <c r="AY4693" s="61"/>
      <c r="AZ4693" s="61"/>
      <c r="BA4693" s="61"/>
    </row>
    <row r="4694" spans="39:53" x14ac:dyDescent="0.2">
      <c r="AM4694" s="61"/>
      <c r="AN4694" s="61"/>
      <c r="AO4694" s="171"/>
      <c r="AP4694" s="61"/>
      <c r="AQ4694" s="61"/>
      <c r="AR4694" s="61"/>
      <c r="AS4694" s="61"/>
      <c r="AT4694" s="61"/>
      <c r="AU4694" s="61"/>
      <c r="AV4694" s="61"/>
      <c r="AW4694" s="61"/>
      <c r="AX4694" s="61"/>
      <c r="AY4694" s="61"/>
      <c r="AZ4694" s="61"/>
      <c r="BA4694" s="61"/>
    </row>
    <row r="4695" spans="39:53" x14ac:dyDescent="0.2">
      <c r="AM4695" s="61"/>
      <c r="AN4695" s="61"/>
      <c r="AO4695" s="171"/>
      <c r="AP4695" s="61"/>
      <c r="AQ4695" s="61"/>
      <c r="AR4695" s="61"/>
      <c r="AS4695" s="61"/>
      <c r="AT4695" s="61"/>
      <c r="AU4695" s="61"/>
      <c r="AV4695" s="61"/>
      <c r="AW4695" s="61"/>
      <c r="AX4695" s="61"/>
      <c r="AY4695" s="61"/>
      <c r="AZ4695" s="61"/>
      <c r="BA4695" s="61"/>
    </row>
    <row r="4696" spans="39:53" x14ac:dyDescent="0.2">
      <c r="AM4696" s="61"/>
      <c r="AN4696" s="61"/>
      <c r="AO4696" s="171"/>
      <c r="AP4696" s="61"/>
      <c r="AQ4696" s="61"/>
      <c r="AR4696" s="61"/>
      <c r="AS4696" s="61"/>
      <c r="AT4696" s="61"/>
      <c r="AU4696" s="61"/>
      <c r="AV4696" s="61"/>
      <c r="AW4696" s="61"/>
      <c r="AX4696" s="61"/>
      <c r="AY4696" s="61"/>
      <c r="AZ4696" s="61"/>
      <c r="BA4696" s="61"/>
    </row>
    <row r="4697" spans="39:53" x14ac:dyDescent="0.2">
      <c r="AM4697" s="61"/>
      <c r="AN4697" s="61"/>
      <c r="AO4697" s="171"/>
      <c r="AP4697" s="61"/>
      <c r="AQ4697" s="61"/>
      <c r="AR4697" s="61"/>
      <c r="AS4697" s="61"/>
      <c r="AT4697" s="61"/>
      <c r="AU4697" s="61"/>
      <c r="AV4697" s="61"/>
      <c r="AW4697" s="61"/>
      <c r="AX4697" s="61"/>
      <c r="AY4697" s="61"/>
      <c r="AZ4697" s="61"/>
      <c r="BA4697" s="61"/>
    </row>
    <row r="4698" spans="39:53" x14ac:dyDescent="0.2">
      <c r="AM4698" s="61"/>
      <c r="AN4698" s="61"/>
      <c r="AO4698" s="171"/>
      <c r="AP4698" s="61"/>
      <c r="AQ4698" s="61"/>
      <c r="AR4698" s="61"/>
      <c r="AS4698" s="61"/>
      <c r="AT4698" s="61"/>
      <c r="AU4698" s="61"/>
      <c r="AV4698" s="61"/>
      <c r="AW4698" s="61"/>
      <c r="AX4698" s="61"/>
      <c r="AY4698" s="61"/>
      <c r="AZ4698" s="61"/>
      <c r="BA4698" s="61"/>
    </row>
    <row r="4699" spans="39:53" x14ac:dyDescent="0.2">
      <c r="AM4699" s="61"/>
      <c r="AN4699" s="61"/>
      <c r="AO4699" s="171"/>
      <c r="AP4699" s="61"/>
      <c r="AQ4699" s="61"/>
      <c r="AR4699" s="61"/>
      <c r="AS4699" s="61"/>
      <c r="AT4699" s="61"/>
      <c r="AU4699" s="61"/>
      <c r="AV4699" s="61"/>
      <c r="AW4699" s="61"/>
      <c r="AX4699" s="61"/>
      <c r="AY4699" s="61"/>
      <c r="AZ4699" s="61"/>
      <c r="BA4699" s="61"/>
    </row>
    <row r="4700" spans="39:53" x14ac:dyDescent="0.2">
      <c r="AM4700" s="61"/>
      <c r="AN4700" s="61"/>
      <c r="AO4700" s="171"/>
      <c r="AP4700" s="61"/>
      <c r="AQ4700" s="61"/>
      <c r="AR4700" s="61"/>
      <c r="AS4700" s="61"/>
      <c r="AT4700" s="61"/>
      <c r="AU4700" s="61"/>
      <c r="AV4700" s="61"/>
      <c r="AW4700" s="61"/>
      <c r="AX4700" s="61"/>
      <c r="AY4700" s="61"/>
      <c r="AZ4700" s="61"/>
      <c r="BA4700" s="61"/>
    </row>
    <row r="4701" spans="39:53" x14ac:dyDescent="0.2">
      <c r="AM4701" s="61"/>
      <c r="AN4701" s="61"/>
      <c r="AO4701" s="171"/>
      <c r="AP4701" s="61"/>
      <c r="AQ4701" s="61"/>
      <c r="AR4701" s="61"/>
      <c r="AS4701" s="61"/>
      <c r="AT4701" s="61"/>
      <c r="AU4701" s="61"/>
      <c r="AV4701" s="61"/>
      <c r="AW4701" s="61"/>
      <c r="AX4701" s="61"/>
      <c r="AY4701" s="61"/>
      <c r="AZ4701" s="61"/>
      <c r="BA4701" s="61"/>
    </row>
    <row r="4702" spans="39:53" x14ac:dyDescent="0.2">
      <c r="AM4702" s="61"/>
      <c r="AN4702" s="61"/>
      <c r="AO4702" s="171"/>
      <c r="AP4702" s="61"/>
      <c r="AQ4702" s="61"/>
      <c r="AR4702" s="61"/>
      <c r="AS4702" s="61"/>
      <c r="AT4702" s="61"/>
      <c r="AU4702" s="61"/>
      <c r="AV4702" s="61"/>
      <c r="AW4702" s="61"/>
      <c r="AX4702" s="61"/>
      <c r="AY4702" s="61"/>
      <c r="AZ4702" s="61"/>
      <c r="BA4702" s="61"/>
    </row>
    <row r="4703" spans="39:53" x14ac:dyDescent="0.2">
      <c r="AM4703" s="61"/>
      <c r="AN4703" s="61"/>
      <c r="AO4703" s="171"/>
      <c r="AP4703" s="61"/>
      <c r="AQ4703" s="61"/>
      <c r="AR4703" s="61"/>
      <c r="AS4703" s="61"/>
      <c r="AT4703" s="61"/>
      <c r="AU4703" s="61"/>
      <c r="AV4703" s="61"/>
      <c r="AW4703" s="61"/>
      <c r="AX4703" s="61"/>
      <c r="AY4703" s="61"/>
      <c r="AZ4703" s="61"/>
      <c r="BA4703" s="61"/>
    </row>
    <row r="4704" spans="39:53" x14ac:dyDescent="0.2">
      <c r="AM4704" s="61"/>
      <c r="AN4704" s="61"/>
      <c r="AO4704" s="171"/>
      <c r="AP4704" s="61"/>
      <c r="AQ4704" s="61"/>
      <c r="AR4704" s="61"/>
      <c r="AS4704" s="61"/>
      <c r="AT4704" s="61"/>
      <c r="AU4704" s="61"/>
      <c r="AV4704" s="61"/>
      <c r="AW4704" s="61"/>
      <c r="AX4704" s="61"/>
      <c r="AY4704" s="61"/>
      <c r="AZ4704" s="61"/>
      <c r="BA4704" s="61"/>
    </row>
    <row r="4705" spans="39:53" x14ac:dyDescent="0.2">
      <c r="AM4705" s="61"/>
      <c r="AN4705" s="61"/>
      <c r="AO4705" s="171"/>
      <c r="AP4705" s="61"/>
      <c r="AQ4705" s="61"/>
      <c r="AR4705" s="61"/>
      <c r="AS4705" s="61"/>
      <c r="AT4705" s="61"/>
      <c r="AU4705" s="61"/>
      <c r="AV4705" s="61"/>
      <c r="AW4705" s="61"/>
      <c r="AX4705" s="61"/>
      <c r="AY4705" s="61"/>
      <c r="AZ4705" s="61"/>
      <c r="BA4705" s="61"/>
    </row>
    <row r="4706" spans="39:53" x14ac:dyDescent="0.2">
      <c r="AM4706" s="61"/>
      <c r="AN4706" s="61"/>
      <c r="AO4706" s="171"/>
      <c r="AP4706" s="61"/>
      <c r="AQ4706" s="61"/>
      <c r="AR4706" s="61"/>
      <c r="AS4706" s="61"/>
      <c r="AT4706" s="61"/>
      <c r="AU4706" s="61"/>
      <c r="AV4706" s="61"/>
      <c r="AW4706" s="61"/>
      <c r="AX4706" s="61"/>
      <c r="AY4706" s="61"/>
      <c r="AZ4706" s="61"/>
      <c r="BA4706" s="61"/>
    </row>
    <row r="4707" spans="39:53" x14ac:dyDescent="0.2">
      <c r="AM4707" s="61"/>
      <c r="AN4707" s="61"/>
      <c r="AO4707" s="171"/>
      <c r="AP4707" s="61"/>
      <c r="AQ4707" s="61"/>
      <c r="AR4707" s="61"/>
      <c r="AS4707" s="61"/>
      <c r="AT4707" s="61"/>
      <c r="AU4707" s="61"/>
      <c r="AV4707" s="61"/>
      <c r="AW4707" s="61"/>
      <c r="AX4707" s="61"/>
      <c r="AY4707" s="61"/>
      <c r="AZ4707" s="61"/>
      <c r="BA4707" s="61"/>
    </row>
    <row r="4708" spans="39:53" x14ac:dyDescent="0.2">
      <c r="AM4708" s="61"/>
      <c r="AN4708" s="61"/>
      <c r="AO4708" s="171"/>
      <c r="AP4708" s="61"/>
      <c r="AQ4708" s="61"/>
      <c r="AR4708" s="61"/>
      <c r="AS4708" s="61"/>
      <c r="AT4708" s="61"/>
      <c r="AU4708" s="61"/>
      <c r="AV4708" s="61"/>
      <c r="AW4708" s="61"/>
      <c r="AX4708" s="61"/>
      <c r="AY4708" s="61"/>
      <c r="AZ4708" s="61"/>
      <c r="BA4708" s="61"/>
    </row>
    <row r="4709" spans="39:53" x14ac:dyDescent="0.2">
      <c r="AM4709" s="61"/>
      <c r="AN4709" s="61"/>
      <c r="AO4709" s="171"/>
      <c r="AP4709" s="61"/>
      <c r="AQ4709" s="61"/>
      <c r="AR4709" s="61"/>
      <c r="AS4709" s="61"/>
      <c r="AT4709" s="61"/>
      <c r="AU4709" s="61"/>
      <c r="AV4709" s="61"/>
      <c r="AW4709" s="61"/>
      <c r="AX4709" s="61"/>
      <c r="AY4709" s="61"/>
      <c r="AZ4709" s="61"/>
      <c r="BA4709" s="61"/>
    </row>
    <row r="4710" spans="39:53" x14ac:dyDescent="0.2">
      <c r="AM4710" s="61"/>
      <c r="AN4710" s="61"/>
      <c r="AO4710" s="171"/>
      <c r="AP4710" s="61"/>
      <c r="AQ4710" s="61"/>
      <c r="AR4710" s="61"/>
      <c r="AS4710" s="61"/>
      <c r="AT4710" s="61"/>
      <c r="AU4710" s="61"/>
      <c r="AV4710" s="61"/>
      <c r="AW4710" s="61"/>
      <c r="AX4710" s="61"/>
      <c r="AY4710" s="61"/>
      <c r="AZ4710" s="61"/>
      <c r="BA4710" s="61"/>
    </row>
    <row r="4711" spans="39:53" x14ac:dyDescent="0.2">
      <c r="AM4711" s="61"/>
      <c r="AN4711" s="61"/>
      <c r="AO4711" s="171"/>
      <c r="AP4711" s="61"/>
      <c r="AQ4711" s="61"/>
      <c r="AR4711" s="61"/>
      <c r="AS4711" s="61"/>
      <c r="AT4711" s="61"/>
      <c r="AU4711" s="61"/>
      <c r="AV4711" s="61"/>
      <c r="AW4711" s="61"/>
      <c r="AX4711" s="61"/>
      <c r="AY4711" s="61"/>
      <c r="AZ4711" s="61"/>
      <c r="BA4711" s="61"/>
    </row>
    <row r="4712" spans="39:53" x14ac:dyDescent="0.2">
      <c r="AM4712" s="61"/>
      <c r="AN4712" s="61"/>
      <c r="AO4712" s="171"/>
      <c r="AP4712" s="61"/>
      <c r="AQ4712" s="61"/>
      <c r="AR4712" s="61"/>
      <c r="AS4712" s="61"/>
      <c r="AT4712" s="61"/>
      <c r="AU4712" s="61"/>
      <c r="AV4712" s="61"/>
      <c r="AW4712" s="61"/>
      <c r="AX4712" s="61"/>
      <c r="AY4712" s="61"/>
      <c r="AZ4712" s="61"/>
      <c r="BA4712" s="61"/>
    </row>
    <row r="4713" spans="39:53" x14ac:dyDescent="0.2">
      <c r="AM4713" s="61"/>
      <c r="AN4713" s="61"/>
      <c r="AO4713" s="171"/>
      <c r="AP4713" s="61"/>
      <c r="AQ4713" s="61"/>
      <c r="AR4713" s="61"/>
      <c r="AS4713" s="61"/>
      <c r="AT4713" s="61"/>
      <c r="AU4713" s="61"/>
      <c r="AV4713" s="61"/>
      <c r="AW4713" s="61"/>
      <c r="AX4713" s="61"/>
      <c r="AY4713" s="61"/>
      <c r="AZ4713" s="61"/>
      <c r="BA4713" s="61"/>
    </row>
    <row r="4714" spans="39:53" x14ac:dyDescent="0.2">
      <c r="AM4714" s="61"/>
      <c r="AN4714" s="61"/>
      <c r="AO4714" s="171"/>
      <c r="AP4714" s="61"/>
      <c r="AQ4714" s="61"/>
      <c r="AR4714" s="61"/>
      <c r="AS4714" s="61"/>
      <c r="AT4714" s="61"/>
      <c r="AU4714" s="61"/>
      <c r="AV4714" s="61"/>
      <c r="AW4714" s="61"/>
      <c r="AX4714" s="61"/>
      <c r="AY4714" s="61"/>
      <c r="AZ4714" s="61"/>
      <c r="BA4714" s="61"/>
    </row>
    <row r="4715" spans="39:53" x14ac:dyDescent="0.2">
      <c r="AM4715" s="61"/>
      <c r="AN4715" s="61"/>
      <c r="AO4715" s="171"/>
      <c r="AP4715" s="61"/>
      <c r="AQ4715" s="61"/>
      <c r="AR4715" s="61"/>
      <c r="AS4715" s="61"/>
      <c r="AT4715" s="61"/>
      <c r="AU4715" s="61"/>
      <c r="AV4715" s="61"/>
      <c r="AW4715" s="61"/>
      <c r="AX4715" s="61"/>
      <c r="AY4715" s="61"/>
      <c r="AZ4715" s="61"/>
      <c r="BA4715" s="61"/>
    </row>
    <row r="4716" spans="39:53" x14ac:dyDescent="0.2">
      <c r="AM4716" s="61"/>
      <c r="AN4716" s="61"/>
      <c r="AO4716" s="171"/>
      <c r="AP4716" s="61"/>
      <c r="AQ4716" s="61"/>
      <c r="AR4716" s="61"/>
      <c r="AS4716" s="61"/>
      <c r="AT4716" s="61"/>
      <c r="AU4716" s="61"/>
      <c r="AV4716" s="61"/>
      <c r="AW4716" s="61"/>
      <c r="AX4716" s="61"/>
      <c r="AY4716" s="61"/>
      <c r="AZ4716" s="61"/>
      <c r="BA4716" s="61"/>
    </row>
    <row r="4717" spans="39:53" x14ac:dyDescent="0.2">
      <c r="AM4717" s="61"/>
      <c r="AN4717" s="61"/>
      <c r="AO4717" s="171"/>
      <c r="AP4717" s="61"/>
      <c r="AQ4717" s="61"/>
      <c r="AR4717" s="61"/>
      <c r="AS4717" s="61"/>
      <c r="AT4717" s="61"/>
      <c r="AU4717" s="61"/>
      <c r="AV4717" s="61"/>
      <c r="AW4717" s="61"/>
      <c r="AX4717" s="61"/>
      <c r="AY4717" s="61"/>
      <c r="AZ4717" s="61"/>
      <c r="BA4717" s="61"/>
    </row>
    <row r="4718" spans="39:53" x14ac:dyDescent="0.2">
      <c r="AM4718" s="61"/>
      <c r="AN4718" s="61"/>
      <c r="AO4718" s="171"/>
      <c r="AP4718" s="61"/>
      <c r="AQ4718" s="61"/>
      <c r="AR4718" s="61"/>
      <c r="AS4718" s="61"/>
      <c r="AT4718" s="61"/>
      <c r="AU4718" s="61"/>
      <c r="AV4718" s="61"/>
      <c r="AW4718" s="61"/>
      <c r="AX4718" s="61"/>
      <c r="AY4718" s="61"/>
      <c r="AZ4718" s="61"/>
      <c r="BA4718" s="61"/>
    </row>
    <row r="4719" spans="39:53" x14ac:dyDescent="0.2">
      <c r="AM4719" s="61"/>
      <c r="AN4719" s="61"/>
      <c r="AO4719" s="171"/>
      <c r="AP4719" s="61"/>
      <c r="AQ4719" s="61"/>
      <c r="AR4719" s="61"/>
      <c r="AS4719" s="61"/>
      <c r="AT4719" s="61"/>
      <c r="AU4719" s="61"/>
      <c r="AV4719" s="61"/>
      <c r="AW4719" s="61"/>
      <c r="AX4719" s="61"/>
      <c r="AY4719" s="61"/>
      <c r="AZ4719" s="61"/>
      <c r="BA4719" s="61"/>
    </row>
    <row r="4720" spans="39:53" x14ac:dyDescent="0.2">
      <c r="AM4720" s="61"/>
      <c r="AN4720" s="61"/>
      <c r="AO4720" s="171"/>
      <c r="AP4720" s="61"/>
      <c r="AQ4720" s="61"/>
      <c r="AR4720" s="61"/>
      <c r="AS4720" s="61"/>
      <c r="AT4720" s="61"/>
      <c r="AU4720" s="61"/>
      <c r="AV4720" s="61"/>
      <c r="AW4720" s="61"/>
      <c r="AX4720" s="61"/>
      <c r="AY4720" s="61"/>
      <c r="AZ4720" s="61"/>
      <c r="BA4720" s="61"/>
    </row>
    <row r="4721" spans="39:53" x14ac:dyDescent="0.2">
      <c r="AM4721" s="61"/>
      <c r="AN4721" s="61"/>
      <c r="AO4721" s="171"/>
      <c r="AP4721" s="61"/>
      <c r="AQ4721" s="61"/>
      <c r="AR4721" s="61"/>
      <c r="AS4721" s="61"/>
      <c r="AT4721" s="61"/>
      <c r="AU4721" s="61"/>
      <c r="AV4721" s="61"/>
      <c r="AW4721" s="61"/>
      <c r="AX4721" s="61"/>
      <c r="AY4721" s="61"/>
      <c r="AZ4721" s="61"/>
      <c r="BA4721" s="61"/>
    </row>
    <row r="4722" spans="39:53" x14ac:dyDescent="0.2">
      <c r="AM4722" s="61"/>
      <c r="AN4722" s="61"/>
      <c r="AO4722" s="171"/>
      <c r="AP4722" s="61"/>
      <c r="AQ4722" s="61"/>
      <c r="AR4722" s="61"/>
      <c r="AS4722" s="61"/>
      <c r="AT4722" s="61"/>
      <c r="AU4722" s="61"/>
      <c r="AV4722" s="61"/>
      <c r="AW4722" s="61"/>
      <c r="AX4722" s="61"/>
      <c r="AY4722" s="61"/>
      <c r="AZ4722" s="61"/>
      <c r="BA4722" s="61"/>
    </row>
    <row r="4723" spans="39:53" x14ac:dyDescent="0.2">
      <c r="AM4723" s="61"/>
      <c r="AN4723" s="61"/>
      <c r="AO4723" s="171"/>
      <c r="AP4723" s="61"/>
      <c r="AQ4723" s="61"/>
      <c r="AR4723" s="61"/>
      <c r="AS4723" s="61"/>
      <c r="AT4723" s="61"/>
      <c r="AU4723" s="61"/>
      <c r="AV4723" s="61"/>
      <c r="AW4723" s="61"/>
      <c r="AX4723" s="61"/>
      <c r="AY4723" s="61"/>
      <c r="AZ4723" s="61"/>
      <c r="BA4723" s="61"/>
    </row>
    <row r="4724" spans="39:53" x14ac:dyDescent="0.2">
      <c r="AM4724" s="61"/>
      <c r="AN4724" s="61"/>
      <c r="AO4724" s="171"/>
      <c r="AP4724" s="61"/>
      <c r="AQ4724" s="61"/>
      <c r="AR4724" s="61"/>
      <c r="AS4724" s="61"/>
      <c r="AT4724" s="61"/>
      <c r="AU4724" s="61"/>
      <c r="AV4724" s="61"/>
      <c r="AW4724" s="61"/>
      <c r="AX4724" s="61"/>
      <c r="AY4724" s="61"/>
      <c r="AZ4724" s="61"/>
      <c r="BA4724" s="61"/>
    </row>
    <row r="4725" spans="39:53" x14ac:dyDescent="0.2">
      <c r="AM4725" s="61"/>
      <c r="AN4725" s="61"/>
      <c r="AO4725" s="171"/>
      <c r="AP4725" s="61"/>
      <c r="AQ4725" s="61"/>
      <c r="AR4725" s="61"/>
      <c r="AS4725" s="61"/>
      <c r="AT4725" s="61"/>
      <c r="AU4725" s="61"/>
      <c r="AV4725" s="61"/>
      <c r="AW4725" s="61"/>
      <c r="AX4725" s="61"/>
      <c r="AY4725" s="61"/>
      <c r="AZ4725" s="61"/>
      <c r="BA4725" s="61"/>
    </row>
    <row r="4726" spans="39:53" x14ac:dyDescent="0.2">
      <c r="AM4726" s="61"/>
      <c r="AN4726" s="61"/>
      <c r="AO4726" s="171"/>
      <c r="AP4726" s="61"/>
      <c r="AQ4726" s="61"/>
      <c r="AR4726" s="61"/>
      <c r="AS4726" s="61"/>
      <c r="AT4726" s="61"/>
      <c r="AU4726" s="61"/>
      <c r="AV4726" s="61"/>
      <c r="AW4726" s="61"/>
      <c r="AX4726" s="61"/>
      <c r="AY4726" s="61"/>
      <c r="AZ4726" s="61"/>
      <c r="BA4726" s="61"/>
    </row>
    <row r="4727" spans="39:53" x14ac:dyDescent="0.2">
      <c r="AM4727" s="61"/>
      <c r="AN4727" s="61"/>
      <c r="AO4727" s="171"/>
      <c r="AP4727" s="61"/>
      <c r="AQ4727" s="61"/>
      <c r="AR4727" s="61"/>
      <c r="AS4727" s="61"/>
      <c r="AT4727" s="61"/>
      <c r="AU4727" s="61"/>
      <c r="AV4727" s="61"/>
      <c r="AW4727" s="61"/>
      <c r="AX4727" s="61"/>
      <c r="AY4727" s="61"/>
      <c r="AZ4727" s="61"/>
      <c r="BA4727" s="61"/>
    </row>
    <row r="4728" spans="39:53" x14ac:dyDescent="0.2">
      <c r="AM4728" s="61"/>
      <c r="AN4728" s="61"/>
      <c r="AO4728" s="171"/>
      <c r="AP4728" s="61"/>
      <c r="AQ4728" s="61"/>
      <c r="AR4728" s="61"/>
      <c r="AS4728" s="61"/>
      <c r="AT4728" s="61"/>
      <c r="AU4728" s="61"/>
      <c r="AV4728" s="61"/>
      <c r="AW4728" s="61"/>
      <c r="AX4728" s="61"/>
      <c r="AY4728" s="61"/>
      <c r="AZ4728" s="61"/>
      <c r="BA4728" s="61"/>
    </row>
    <row r="4729" spans="39:53" x14ac:dyDescent="0.2">
      <c r="AM4729" s="61"/>
      <c r="AN4729" s="61"/>
      <c r="AO4729" s="171"/>
      <c r="AP4729" s="61"/>
      <c r="AQ4729" s="61"/>
      <c r="AR4729" s="61"/>
      <c r="AS4729" s="61"/>
      <c r="AT4729" s="61"/>
      <c r="AU4729" s="61"/>
      <c r="AV4729" s="61"/>
      <c r="AW4729" s="61"/>
      <c r="AX4729" s="61"/>
      <c r="AY4729" s="61"/>
      <c r="AZ4729" s="61"/>
      <c r="BA4729" s="61"/>
    </row>
    <row r="4730" spans="39:53" x14ac:dyDescent="0.2">
      <c r="AM4730" s="61"/>
      <c r="AN4730" s="61"/>
      <c r="AO4730" s="171"/>
      <c r="AP4730" s="61"/>
      <c r="AQ4730" s="61"/>
      <c r="AR4730" s="61"/>
      <c r="AS4730" s="61"/>
      <c r="AT4730" s="61"/>
      <c r="AU4730" s="61"/>
      <c r="AV4730" s="61"/>
      <c r="AW4730" s="61"/>
      <c r="AX4730" s="61"/>
      <c r="AY4730" s="61"/>
      <c r="AZ4730" s="61"/>
      <c r="BA4730" s="61"/>
    </row>
    <row r="4731" spans="39:53" x14ac:dyDescent="0.2">
      <c r="AM4731" s="61"/>
      <c r="AN4731" s="61"/>
      <c r="AO4731" s="171"/>
      <c r="AP4731" s="61"/>
      <c r="AQ4731" s="61"/>
      <c r="AR4731" s="61"/>
      <c r="AS4731" s="61"/>
      <c r="AT4731" s="61"/>
      <c r="AU4731" s="61"/>
      <c r="AV4731" s="61"/>
      <c r="AW4731" s="61"/>
      <c r="AX4731" s="61"/>
      <c r="AY4731" s="61"/>
      <c r="AZ4731" s="61"/>
      <c r="BA4731" s="61"/>
    </row>
    <row r="4732" spans="39:53" x14ac:dyDescent="0.2">
      <c r="AM4732" s="61"/>
      <c r="AN4732" s="61"/>
      <c r="AO4732" s="171"/>
      <c r="AP4732" s="61"/>
      <c r="AQ4732" s="61"/>
      <c r="AR4732" s="61"/>
      <c r="AS4732" s="61"/>
      <c r="AT4732" s="61"/>
      <c r="AU4732" s="61"/>
      <c r="AV4732" s="61"/>
      <c r="AW4732" s="61"/>
      <c r="AX4732" s="61"/>
      <c r="AY4732" s="61"/>
      <c r="AZ4732" s="61"/>
      <c r="BA4732" s="61"/>
    </row>
    <row r="4733" spans="39:53" x14ac:dyDescent="0.2">
      <c r="AM4733" s="61"/>
      <c r="AN4733" s="61"/>
      <c r="AO4733" s="171"/>
      <c r="AP4733" s="61"/>
      <c r="AQ4733" s="61"/>
      <c r="AR4733" s="61"/>
      <c r="AS4733" s="61"/>
      <c r="AT4733" s="61"/>
      <c r="AU4733" s="61"/>
      <c r="AV4733" s="61"/>
      <c r="AW4733" s="61"/>
      <c r="AX4733" s="61"/>
      <c r="AY4733" s="61"/>
      <c r="AZ4733" s="61"/>
      <c r="BA4733" s="61"/>
    </row>
    <row r="4734" spans="39:53" x14ac:dyDescent="0.2">
      <c r="AM4734" s="61"/>
      <c r="AN4734" s="61"/>
      <c r="AO4734" s="171"/>
      <c r="AP4734" s="61"/>
      <c r="AQ4734" s="61"/>
      <c r="AR4734" s="61"/>
      <c r="AS4734" s="61"/>
      <c r="AT4734" s="61"/>
      <c r="AU4734" s="61"/>
      <c r="AV4734" s="61"/>
      <c r="AW4734" s="61"/>
      <c r="AX4734" s="61"/>
      <c r="AY4734" s="61"/>
      <c r="AZ4734" s="61"/>
      <c r="BA4734" s="61"/>
    </row>
    <row r="4735" spans="39:53" x14ac:dyDescent="0.2">
      <c r="AM4735" s="61"/>
      <c r="AN4735" s="61"/>
      <c r="AO4735" s="171"/>
      <c r="AP4735" s="61"/>
      <c r="AQ4735" s="61"/>
      <c r="AR4735" s="61"/>
      <c r="AS4735" s="61"/>
      <c r="AT4735" s="61"/>
      <c r="AU4735" s="61"/>
      <c r="AV4735" s="61"/>
      <c r="AW4735" s="61"/>
      <c r="AX4735" s="61"/>
      <c r="AY4735" s="61"/>
      <c r="AZ4735" s="61"/>
      <c r="BA4735" s="61"/>
    </row>
    <row r="4736" spans="39:53" x14ac:dyDescent="0.2">
      <c r="AM4736" s="61"/>
      <c r="AN4736" s="61"/>
      <c r="AO4736" s="171"/>
      <c r="AP4736" s="61"/>
      <c r="AQ4736" s="61"/>
      <c r="AR4736" s="61"/>
      <c r="AS4736" s="61"/>
      <c r="AT4736" s="61"/>
      <c r="AU4736" s="61"/>
      <c r="AV4736" s="61"/>
      <c r="AW4736" s="61"/>
      <c r="AX4736" s="61"/>
      <c r="AY4736" s="61"/>
      <c r="AZ4736" s="61"/>
      <c r="BA4736" s="61"/>
    </row>
    <row r="4737" spans="39:53" x14ac:dyDescent="0.2">
      <c r="AM4737" s="61"/>
      <c r="AN4737" s="61"/>
      <c r="AO4737" s="171"/>
      <c r="AP4737" s="61"/>
      <c r="AQ4737" s="61"/>
      <c r="AR4737" s="61"/>
      <c r="AS4737" s="61"/>
      <c r="AT4737" s="61"/>
      <c r="AU4737" s="61"/>
      <c r="AV4737" s="61"/>
      <c r="AW4737" s="61"/>
      <c r="AX4737" s="61"/>
      <c r="AY4737" s="61"/>
      <c r="AZ4737" s="61"/>
      <c r="BA4737" s="61"/>
    </row>
    <row r="4738" spans="39:53" x14ac:dyDescent="0.2">
      <c r="AM4738" s="61"/>
      <c r="AN4738" s="61"/>
      <c r="AO4738" s="171"/>
      <c r="AP4738" s="61"/>
      <c r="AQ4738" s="61"/>
      <c r="AR4738" s="61"/>
      <c r="AS4738" s="61"/>
      <c r="AT4738" s="61"/>
      <c r="AU4738" s="61"/>
      <c r="AV4738" s="61"/>
      <c r="AW4738" s="61"/>
      <c r="AX4738" s="61"/>
      <c r="AY4738" s="61"/>
      <c r="AZ4738" s="61"/>
      <c r="BA4738" s="61"/>
    </row>
    <row r="4739" spans="39:53" x14ac:dyDescent="0.2">
      <c r="AM4739" s="61"/>
      <c r="AN4739" s="61"/>
      <c r="AO4739" s="171"/>
      <c r="AP4739" s="61"/>
      <c r="AQ4739" s="61"/>
      <c r="AR4739" s="61"/>
      <c r="AS4739" s="61"/>
      <c r="AT4739" s="61"/>
      <c r="AU4739" s="61"/>
      <c r="AV4739" s="61"/>
      <c r="AW4739" s="61"/>
      <c r="AX4739" s="61"/>
      <c r="AY4739" s="61"/>
      <c r="AZ4739" s="61"/>
      <c r="BA4739" s="61"/>
    </row>
    <row r="4740" spans="39:53" x14ac:dyDescent="0.2">
      <c r="AM4740" s="61"/>
      <c r="AN4740" s="61"/>
      <c r="AO4740" s="171"/>
      <c r="AP4740" s="61"/>
      <c r="AQ4740" s="61"/>
      <c r="AR4740" s="61"/>
      <c r="AS4740" s="61"/>
      <c r="AT4740" s="61"/>
      <c r="AU4740" s="61"/>
      <c r="AV4740" s="61"/>
      <c r="AW4740" s="61"/>
      <c r="AX4740" s="61"/>
      <c r="AY4740" s="61"/>
      <c r="AZ4740" s="61"/>
      <c r="BA4740" s="61"/>
    </row>
    <row r="4741" spans="39:53" x14ac:dyDescent="0.2">
      <c r="AM4741" s="61"/>
      <c r="AN4741" s="61"/>
      <c r="AO4741" s="171"/>
      <c r="AP4741" s="61"/>
      <c r="AQ4741" s="61"/>
      <c r="AR4741" s="61"/>
      <c r="AS4741" s="61"/>
      <c r="AT4741" s="61"/>
      <c r="AU4741" s="61"/>
      <c r="AV4741" s="61"/>
      <c r="AW4741" s="61"/>
      <c r="AX4741" s="61"/>
      <c r="AY4741" s="61"/>
      <c r="AZ4741" s="61"/>
      <c r="BA4741" s="61"/>
    </row>
    <row r="4742" spans="39:53" x14ac:dyDescent="0.2">
      <c r="AM4742" s="61"/>
      <c r="AN4742" s="61"/>
      <c r="AO4742" s="171"/>
      <c r="AP4742" s="61"/>
      <c r="AQ4742" s="61"/>
      <c r="AR4742" s="61"/>
      <c r="AS4742" s="61"/>
      <c r="AT4742" s="61"/>
      <c r="AU4742" s="61"/>
      <c r="AV4742" s="61"/>
      <c r="AW4742" s="61"/>
      <c r="AX4742" s="61"/>
      <c r="AY4742" s="61"/>
      <c r="AZ4742" s="61"/>
      <c r="BA4742" s="61"/>
    </row>
    <row r="4743" spans="39:53" x14ac:dyDescent="0.2">
      <c r="AM4743" s="61"/>
      <c r="AN4743" s="61"/>
      <c r="AO4743" s="171"/>
      <c r="AP4743" s="61"/>
      <c r="AQ4743" s="61"/>
      <c r="AR4743" s="61"/>
      <c r="AS4743" s="61"/>
      <c r="AT4743" s="61"/>
      <c r="AU4743" s="61"/>
      <c r="AV4743" s="61"/>
      <c r="AW4743" s="61"/>
      <c r="AX4743" s="61"/>
      <c r="AY4743" s="61"/>
      <c r="AZ4743" s="61"/>
      <c r="BA4743" s="61"/>
    </row>
    <row r="4744" spans="39:53" x14ac:dyDescent="0.2">
      <c r="AM4744" s="61"/>
      <c r="AN4744" s="61"/>
      <c r="AO4744" s="171"/>
      <c r="AP4744" s="61"/>
      <c r="AQ4744" s="61"/>
      <c r="AR4744" s="61"/>
      <c r="AS4744" s="61"/>
      <c r="AT4744" s="61"/>
      <c r="AU4744" s="61"/>
      <c r="AV4744" s="61"/>
      <c r="AW4744" s="61"/>
      <c r="AX4744" s="61"/>
      <c r="AY4744" s="61"/>
      <c r="AZ4744" s="61"/>
      <c r="BA4744" s="61"/>
    </row>
    <row r="4745" spans="39:53" x14ac:dyDescent="0.2">
      <c r="AM4745" s="61"/>
      <c r="AN4745" s="61"/>
      <c r="AO4745" s="171"/>
      <c r="AP4745" s="61"/>
      <c r="AQ4745" s="61"/>
      <c r="AR4745" s="61"/>
      <c r="AS4745" s="61"/>
      <c r="AT4745" s="61"/>
      <c r="AU4745" s="61"/>
      <c r="AV4745" s="61"/>
      <c r="AW4745" s="61"/>
      <c r="AX4745" s="61"/>
      <c r="AY4745" s="61"/>
      <c r="AZ4745" s="61"/>
      <c r="BA4745" s="61"/>
    </row>
    <row r="4746" spans="39:53" x14ac:dyDescent="0.2">
      <c r="AM4746" s="61"/>
      <c r="AN4746" s="61"/>
      <c r="AO4746" s="171"/>
      <c r="AP4746" s="61"/>
      <c r="AQ4746" s="61"/>
      <c r="AR4746" s="61"/>
      <c r="AS4746" s="61"/>
      <c r="AT4746" s="61"/>
      <c r="AU4746" s="61"/>
      <c r="AV4746" s="61"/>
      <c r="AW4746" s="61"/>
      <c r="AX4746" s="61"/>
      <c r="AY4746" s="61"/>
      <c r="AZ4746" s="61"/>
      <c r="BA4746" s="61"/>
    </row>
    <row r="4747" spans="39:53" x14ac:dyDescent="0.2">
      <c r="AM4747" s="61"/>
      <c r="AN4747" s="61"/>
      <c r="AO4747" s="171"/>
      <c r="AP4747" s="61"/>
      <c r="AQ4747" s="61"/>
      <c r="AR4747" s="61"/>
      <c r="AS4747" s="61"/>
      <c r="AT4747" s="61"/>
      <c r="AU4747" s="61"/>
      <c r="AV4747" s="61"/>
      <c r="AW4747" s="61"/>
      <c r="AX4747" s="61"/>
      <c r="AY4747" s="61"/>
      <c r="AZ4747" s="61"/>
      <c r="BA4747" s="61"/>
    </row>
    <row r="4748" spans="39:53" x14ac:dyDescent="0.2">
      <c r="AM4748" s="61"/>
      <c r="AN4748" s="61"/>
      <c r="AO4748" s="171"/>
      <c r="AP4748" s="61"/>
      <c r="AQ4748" s="61"/>
      <c r="AR4748" s="61"/>
      <c r="AS4748" s="61"/>
      <c r="AT4748" s="61"/>
      <c r="AU4748" s="61"/>
      <c r="AV4748" s="61"/>
      <c r="AW4748" s="61"/>
      <c r="AX4748" s="61"/>
      <c r="AY4748" s="61"/>
      <c r="AZ4748" s="61"/>
      <c r="BA4748" s="61"/>
    </row>
    <row r="4749" spans="39:53" x14ac:dyDescent="0.2">
      <c r="AM4749" s="61"/>
      <c r="AN4749" s="61"/>
      <c r="AO4749" s="171"/>
      <c r="AP4749" s="61"/>
      <c r="AQ4749" s="61"/>
      <c r="AR4749" s="61"/>
      <c r="AS4749" s="61"/>
      <c r="AT4749" s="61"/>
      <c r="AU4749" s="61"/>
      <c r="AV4749" s="61"/>
      <c r="AW4749" s="61"/>
      <c r="AX4749" s="61"/>
      <c r="AY4749" s="61"/>
      <c r="AZ4749" s="61"/>
      <c r="BA4749" s="61"/>
    </row>
    <row r="4750" spans="39:53" x14ac:dyDescent="0.2">
      <c r="AM4750" s="61"/>
      <c r="AN4750" s="61"/>
      <c r="AO4750" s="171"/>
      <c r="AP4750" s="61"/>
      <c r="AQ4750" s="61"/>
      <c r="AR4750" s="61"/>
      <c r="AS4750" s="61"/>
      <c r="AT4750" s="61"/>
      <c r="AU4750" s="61"/>
      <c r="AV4750" s="61"/>
      <c r="AW4750" s="61"/>
      <c r="AX4750" s="61"/>
      <c r="AY4750" s="61"/>
      <c r="AZ4750" s="61"/>
      <c r="BA4750" s="61"/>
    </row>
    <row r="4751" spans="39:53" x14ac:dyDescent="0.2">
      <c r="AM4751" s="61"/>
      <c r="AN4751" s="61"/>
      <c r="AO4751" s="171"/>
      <c r="AP4751" s="61"/>
      <c r="AQ4751" s="61"/>
      <c r="AR4751" s="61"/>
      <c r="AS4751" s="61"/>
      <c r="AT4751" s="61"/>
      <c r="AU4751" s="61"/>
      <c r="AV4751" s="61"/>
      <c r="AW4751" s="61"/>
      <c r="AX4751" s="61"/>
      <c r="AY4751" s="61"/>
      <c r="AZ4751" s="61"/>
      <c r="BA4751" s="61"/>
    </row>
    <row r="4752" spans="39:53" x14ac:dyDescent="0.2">
      <c r="AM4752" s="61"/>
      <c r="AN4752" s="61"/>
      <c r="AO4752" s="171"/>
      <c r="AP4752" s="61"/>
      <c r="AQ4752" s="61"/>
      <c r="AR4752" s="61"/>
      <c r="AS4752" s="61"/>
      <c r="AT4752" s="61"/>
      <c r="AU4752" s="61"/>
      <c r="AV4752" s="61"/>
      <c r="AW4752" s="61"/>
      <c r="AX4752" s="61"/>
      <c r="AY4752" s="61"/>
      <c r="AZ4752" s="61"/>
      <c r="BA4752" s="61"/>
    </row>
    <row r="4753" spans="39:53" x14ac:dyDescent="0.2">
      <c r="AM4753" s="61"/>
      <c r="AN4753" s="61"/>
      <c r="AO4753" s="171"/>
      <c r="AP4753" s="61"/>
      <c r="AQ4753" s="61"/>
      <c r="AR4753" s="61"/>
      <c r="AS4753" s="61"/>
      <c r="AT4753" s="61"/>
      <c r="AU4753" s="61"/>
      <c r="AV4753" s="61"/>
      <c r="AW4753" s="61"/>
      <c r="AX4753" s="61"/>
      <c r="AY4753" s="61"/>
      <c r="AZ4753" s="61"/>
      <c r="BA4753" s="61"/>
    </row>
    <row r="4754" spans="39:53" x14ac:dyDescent="0.2">
      <c r="AM4754" s="61"/>
      <c r="AN4754" s="61"/>
      <c r="AO4754" s="171"/>
      <c r="AP4754" s="61"/>
      <c r="AQ4754" s="61"/>
      <c r="AR4754" s="61"/>
      <c r="AS4754" s="61"/>
      <c r="AT4754" s="61"/>
      <c r="AU4754" s="61"/>
      <c r="AV4754" s="61"/>
      <c r="AW4754" s="61"/>
      <c r="AX4754" s="61"/>
      <c r="AY4754" s="61"/>
      <c r="AZ4754" s="61"/>
      <c r="BA4754" s="61"/>
    </row>
    <row r="4755" spans="39:53" x14ac:dyDescent="0.2">
      <c r="AM4755" s="61"/>
      <c r="AN4755" s="61"/>
      <c r="AO4755" s="171"/>
      <c r="AP4755" s="61"/>
      <c r="AQ4755" s="61"/>
      <c r="AR4755" s="61"/>
      <c r="AS4755" s="61"/>
      <c r="AT4755" s="61"/>
      <c r="AU4755" s="61"/>
      <c r="AV4755" s="61"/>
      <c r="AW4755" s="61"/>
      <c r="AX4755" s="61"/>
      <c r="AY4755" s="61"/>
      <c r="AZ4755" s="61"/>
      <c r="BA4755" s="61"/>
    </row>
    <row r="4756" spans="39:53" x14ac:dyDescent="0.2">
      <c r="AM4756" s="61"/>
      <c r="AN4756" s="61"/>
      <c r="AO4756" s="171"/>
      <c r="AP4756" s="61"/>
      <c r="AQ4756" s="61"/>
      <c r="AR4756" s="61"/>
      <c r="AS4756" s="61"/>
      <c r="AT4756" s="61"/>
      <c r="AU4756" s="61"/>
      <c r="AV4756" s="61"/>
      <c r="AW4756" s="61"/>
      <c r="AX4756" s="61"/>
      <c r="AY4756" s="61"/>
      <c r="AZ4756" s="61"/>
      <c r="BA4756" s="61"/>
    </row>
    <row r="4757" spans="39:53" x14ac:dyDescent="0.2">
      <c r="AM4757" s="61"/>
      <c r="AN4757" s="61"/>
      <c r="AO4757" s="171"/>
      <c r="AP4757" s="61"/>
      <c r="AQ4757" s="61"/>
      <c r="AR4757" s="61"/>
      <c r="AS4757" s="61"/>
      <c r="AT4757" s="61"/>
      <c r="AU4757" s="61"/>
      <c r="AV4757" s="61"/>
      <c r="AW4757" s="61"/>
      <c r="AX4757" s="61"/>
      <c r="AY4757" s="61"/>
      <c r="AZ4757" s="61"/>
      <c r="BA4757" s="61"/>
    </row>
    <row r="4758" spans="39:53" x14ac:dyDescent="0.2">
      <c r="AM4758" s="61"/>
      <c r="AN4758" s="61"/>
      <c r="AO4758" s="171"/>
      <c r="AP4758" s="61"/>
      <c r="AQ4758" s="61"/>
      <c r="AR4758" s="61"/>
      <c r="AS4758" s="61"/>
      <c r="AT4758" s="61"/>
      <c r="AU4758" s="61"/>
      <c r="AV4758" s="61"/>
      <c r="AW4758" s="61"/>
      <c r="AX4758" s="61"/>
      <c r="AY4758" s="61"/>
      <c r="AZ4758" s="61"/>
      <c r="BA4758" s="61"/>
    </row>
    <row r="4759" spans="39:53" x14ac:dyDescent="0.2">
      <c r="AM4759" s="61"/>
      <c r="AN4759" s="61"/>
      <c r="AO4759" s="171"/>
      <c r="AP4759" s="61"/>
      <c r="AQ4759" s="61"/>
      <c r="AR4759" s="61"/>
      <c r="AS4759" s="61"/>
      <c r="AT4759" s="61"/>
      <c r="AU4759" s="61"/>
      <c r="AV4759" s="61"/>
      <c r="AW4759" s="61"/>
      <c r="AX4759" s="61"/>
      <c r="AY4759" s="61"/>
      <c r="AZ4759" s="61"/>
      <c r="BA4759" s="61"/>
    </row>
    <row r="4760" spans="39:53" x14ac:dyDescent="0.2">
      <c r="AM4760" s="61"/>
      <c r="AN4760" s="61"/>
      <c r="AO4760" s="171"/>
      <c r="AP4760" s="61"/>
      <c r="AQ4760" s="61"/>
      <c r="AR4760" s="61"/>
      <c r="AS4760" s="61"/>
      <c r="AT4760" s="61"/>
      <c r="AU4760" s="61"/>
      <c r="AV4760" s="61"/>
      <c r="AW4760" s="61"/>
      <c r="AX4760" s="61"/>
      <c r="AY4760" s="61"/>
      <c r="AZ4760" s="61"/>
      <c r="BA4760" s="61"/>
    </row>
    <row r="4761" spans="39:53" x14ac:dyDescent="0.2">
      <c r="AM4761" s="61"/>
      <c r="AN4761" s="61"/>
      <c r="AO4761" s="171"/>
      <c r="AP4761" s="61"/>
      <c r="AQ4761" s="61"/>
      <c r="AR4761" s="61"/>
      <c r="AS4761" s="61"/>
      <c r="AT4761" s="61"/>
      <c r="AU4761" s="61"/>
      <c r="AV4761" s="61"/>
      <c r="AW4761" s="61"/>
      <c r="AX4761" s="61"/>
      <c r="AY4761" s="61"/>
      <c r="AZ4761" s="61"/>
      <c r="BA4761" s="61"/>
    </row>
    <row r="4762" spans="39:53" x14ac:dyDescent="0.2">
      <c r="AM4762" s="61"/>
      <c r="AN4762" s="61"/>
      <c r="AO4762" s="171"/>
      <c r="AP4762" s="61"/>
      <c r="AQ4762" s="61"/>
      <c r="AR4762" s="61"/>
      <c r="AS4762" s="61"/>
      <c r="AT4762" s="61"/>
      <c r="AU4762" s="61"/>
      <c r="AV4762" s="61"/>
      <c r="AW4762" s="61"/>
      <c r="AX4762" s="61"/>
      <c r="AY4762" s="61"/>
      <c r="AZ4762" s="61"/>
      <c r="BA4762" s="61"/>
    </row>
    <row r="4763" spans="39:53" x14ac:dyDescent="0.2">
      <c r="AM4763" s="61"/>
      <c r="AN4763" s="61"/>
      <c r="AO4763" s="171"/>
      <c r="AP4763" s="61"/>
      <c r="AQ4763" s="61"/>
      <c r="AR4763" s="61"/>
      <c r="AS4763" s="61"/>
      <c r="AT4763" s="61"/>
      <c r="AU4763" s="61"/>
      <c r="AV4763" s="61"/>
      <c r="AW4763" s="61"/>
      <c r="AX4763" s="61"/>
      <c r="AY4763" s="61"/>
      <c r="AZ4763" s="61"/>
      <c r="BA4763" s="61"/>
    </row>
    <row r="4764" spans="39:53" x14ac:dyDescent="0.2">
      <c r="AM4764" s="61"/>
      <c r="AN4764" s="61"/>
      <c r="AO4764" s="171"/>
      <c r="AP4764" s="61"/>
      <c r="AQ4764" s="61"/>
      <c r="AR4764" s="61"/>
      <c r="AS4764" s="61"/>
      <c r="AT4764" s="61"/>
      <c r="AU4764" s="61"/>
      <c r="AV4764" s="61"/>
      <c r="AW4764" s="61"/>
      <c r="AX4764" s="61"/>
      <c r="AY4764" s="61"/>
      <c r="AZ4764" s="61"/>
      <c r="BA4764" s="61"/>
    </row>
    <row r="4765" spans="39:53" x14ac:dyDescent="0.2">
      <c r="AM4765" s="61"/>
      <c r="AN4765" s="61"/>
      <c r="AO4765" s="171"/>
      <c r="AP4765" s="61"/>
      <c r="AQ4765" s="61"/>
      <c r="AR4765" s="61"/>
      <c r="AS4765" s="61"/>
      <c r="AT4765" s="61"/>
      <c r="AU4765" s="61"/>
      <c r="AV4765" s="61"/>
      <c r="AW4765" s="61"/>
      <c r="AX4765" s="61"/>
      <c r="AY4765" s="61"/>
      <c r="AZ4765" s="61"/>
      <c r="BA4765" s="61"/>
    </row>
    <row r="4766" spans="39:53" x14ac:dyDescent="0.2">
      <c r="AM4766" s="61"/>
      <c r="AN4766" s="61"/>
      <c r="AO4766" s="171"/>
      <c r="AP4766" s="61"/>
      <c r="AQ4766" s="61"/>
      <c r="AR4766" s="61"/>
      <c r="AS4766" s="61"/>
      <c r="AT4766" s="61"/>
      <c r="AU4766" s="61"/>
      <c r="AV4766" s="61"/>
      <c r="AW4766" s="61"/>
      <c r="AX4766" s="61"/>
      <c r="AY4766" s="61"/>
      <c r="AZ4766" s="61"/>
      <c r="BA4766" s="61"/>
    </row>
    <row r="4767" spans="39:53" x14ac:dyDescent="0.2">
      <c r="AM4767" s="61"/>
      <c r="AN4767" s="61"/>
      <c r="AO4767" s="171"/>
      <c r="AP4767" s="61"/>
      <c r="AQ4767" s="61"/>
      <c r="AR4767" s="61"/>
      <c r="AS4767" s="61"/>
      <c r="AT4767" s="61"/>
      <c r="AU4767" s="61"/>
      <c r="AV4767" s="61"/>
      <c r="AW4767" s="61"/>
      <c r="AX4767" s="61"/>
      <c r="AY4767" s="61"/>
      <c r="AZ4767" s="61"/>
      <c r="BA4767" s="61"/>
    </row>
    <row r="4768" spans="39:53" x14ac:dyDescent="0.2">
      <c r="AM4768" s="61"/>
      <c r="AN4768" s="61"/>
      <c r="AO4768" s="171"/>
      <c r="AP4768" s="61"/>
      <c r="AQ4768" s="61"/>
      <c r="AR4768" s="61"/>
      <c r="AS4768" s="61"/>
      <c r="AT4768" s="61"/>
      <c r="AU4768" s="61"/>
      <c r="AV4768" s="61"/>
      <c r="AW4768" s="61"/>
      <c r="AX4768" s="61"/>
      <c r="AY4768" s="61"/>
      <c r="AZ4768" s="61"/>
      <c r="BA4768" s="61"/>
    </row>
    <row r="4769" spans="39:53" x14ac:dyDescent="0.2">
      <c r="AM4769" s="61"/>
      <c r="AN4769" s="61"/>
      <c r="AO4769" s="171"/>
      <c r="AP4769" s="61"/>
      <c r="AQ4769" s="61"/>
      <c r="AR4769" s="61"/>
      <c r="AS4769" s="61"/>
      <c r="AT4769" s="61"/>
      <c r="AU4769" s="61"/>
      <c r="AV4769" s="61"/>
      <c r="AW4769" s="61"/>
      <c r="AX4769" s="61"/>
      <c r="AY4769" s="61"/>
      <c r="AZ4769" s="61"/>
      <c r="BA4769" s="61"/>
    </row>
    <row r="4770" spans="39:53" x14ac:dyDescent="0.2">
      <c r="AM4770" s="61"/>
      <c r="AN4770" s="61"/>
      <c r="AO4770" s="171"/>
      <c r="AP4770" s="61"/>
      <c r="AQ4770" s="61"/>
      <c r="AR4770" s="61"/>
      <c r="AS4770" s="61"/>
      <c r="AT4770" s="61"/>
      <c r="AU4770" s="61"/>
      <c r="AV4770" s="61"/>
      <c r="AW4770" s="61"/>
      <c r="AX4770" s="61"/>
      <c r="AY4770" s="61"/>
      <c r="AZ4770" s="61"/>
      <c r="BA4770" s="61"/>
    </row>
    <row r="4771" spans="39:53" x14ac:dyDescent="0.2">
      <c r="AM4771" s="61"/>
      <c r="AN4771" s="61"/>
      <c r="AO4771" s="171"/>
      <c r="AP4771" s="61"/>
      <c r="AQ4771" s="61"/>
      <c r="AR4771" s="61"/>
      <c r="AS4771" s="61"/>
      <c r="AT4771" s="61"/>
      <c r="AU4771" s="61"/>
      <c r="AV4771" s="61"/>
      <c r="AW4771" s="61"/>
      <c r="AX4771" s="61"/>
      <c r="AY4771" s="61"/>
      <c r="AZ4771" s="61"/>
      <c r="BA4771" s="61"/>
    </row>
    <row r="4772" spans="39:53" x14ac:dyDescent="0.2">
      <c r="AM4772" s="61"/>
      <c r="AN4772" s="61"/>
      <c r="AO4772" s="171"/>
      <c r="AP4772" s="61"/>
      <c r="AQ4772" s="61"/>
      <c r="AR4772" s="61"/>
      <c r="AS4772" s="61"/>
      <c r="AT4772" s="61"/>
      <c r="AU4772" s="61"/>
      <c r="AV4772" s="61"/>
      <c r="AW4772" s="61"/>
      <c r="AX4772" s="61"/>
      <c r="AY4772" s="61"/>
      <c r="AZ4772" s="61"/>
      <c r="BA4772" s="61"/>
    </row>
    <row r="4773" spans="39:53" x14ac:dyDescent="0.2">
      <c r="AM4773" s="61"/>
      <c r="AN4773" s="61"/>
      <c r="AO4773" s="171"/>
      <c r="AP4773" s="61"/>
      <c r="AQ4773" s="61"/>
      <c r="AR4773" s="61"/>
      <c r="AS4773" s="61"/>
      <c r="AT4773" s="61"/>
      <c r="AU4773" s="61"/>
      <c r="AV4773" s="61"/>
      <c r="AW4773" s="61"/>
      <c r="AX4773" s="61"/>
      <c r="AY4773" s="61"/>
      <c r="AZ4773" s="61"/>
      <c r="BA4773" s="61"/>
    </row>
    <row r="4774" spans="39:53" x14ac:dyDescent="0.2">
      <c r="AM4774" s="61"/>
      <c r="AN4774" s="61"/>
      <c r="AO4774" s="171"/>
      <c r="AP4774" s="61"/>
      <c r="AQ4774" s="61"/>
      <c r="AR4774" s="61"/>
      <c r="AS4774" s="61"/>
      <c r="AT4774" s="61"/>
      <c r="AU4774" s="61"/>
      <c r="AV4774" s="61"/>
      <c r="AW4774" s="61"/>
      <c r="AX4774" s="61"/>
      <c r="AY4774" s="61"/>
      <c r="AZ4774" s="61"/>
      <c r="BA4774" s="61"/>
    </row>
    <row r="4775" spans="39:53" x14ac:dyDescent="0.2">
      <c r="AM4775" s="61"/>
      <c r="AN4775" s="61"/>
      <c r="AO4775" s="171"/>
      <c r="AP4775" s="61"/>
      <c r="AQ4775" s="61"/>
      <c r="AR4775" s="61"/>
      <c r="AS4775" s="61"/>
      <c r="AT4775" s="61"/>
      <c r="AU4775" s="61"/>
      <c r="AV4775" s="61"/>
      <c r="AW4775" s="61"/>
      <c r="AX4775" s="61"/>
      <c r="AY4775" s="61"/>
      <c r="AZ4775" s="61"/>
      <c r="BA4775" s="61"/>
    </row>
    <row r="4776" spans="39:53" x14ac:dyDescent="0.2">
      <c r="AM4776" s="61"/>
      <c r="AN4776" s="61"/>
      <c r="AO4776" s="171"/>
      <c r="AP4776" s="61"/>
      <c r="AQ4776" s="61"/>
      <c r="AR4776" s="61"/>
      <c r="AS4776" s="61"/>
      <c r="AT4776" s="61"/>
      <c r="AU4776" s="61"/>
      <c r="AV4776" s="61"/>
      <c r="AW4776" s="61"/>
      <c r="AX4776" s="61"/>
      <c r="AY4776" s="61"/>
      <c r="AZ4776" s="61"/>
      <c r="BA4776" s="61"/>
    </row>
    <row r="4777" spans="39:53" x14ac:dyDescent="0.2">
      <c r="AM4777" s="61"/>
      <c r="AN4777" s="61"/>
      <c r="AO4777" s="171"/>
      <c r="AP4777" s="61"/>
      <c r="AQ4777" s="61"/>
      <c r="AR4777" s="61"/>
      <c r="AS4777" s="61"/>
      <c r="AT4777" s="61"/>
      <c r="AU4777" s="61"/>
      <c r="AV4777" s="61"/>
      <c r="AW4777" s="61"/>
      <c r="AX4777" s="61"/>
      <c r="AY4777" s="61"/>
      <c r="AZ4777" s="61"/>
      <c r="BA4777" s="61"/>
    </row>
    <row r="4778" spans="39:53" x14ac:dyDescent="0.2">
      <c r="AM4778" s="61"/>
      <c r="AN4778" s="61"/>
      <c r="AO4778" s="171"/>
      <c r="AP4778" s="61"/>
      <c r="AQ4778" s="61"/>
      <c r="AR4778" s="61"/>
      <c r="AS4778" s="61"/>
      <c r="AT4778" s="61"/>
      <c r="AU4778" s="61"/>
      <c r="AV4778" s="61"/>
      <c r="AW4778" s="61"/>
      <c r="AX4778" s="61"/>
      <c r="AY4778" s="61"/>
      <c r="AZ4778" s="61"/>
      <c r="BA4778" s="61"/>
    </row>
    <row r="4779" spans="39:53" x14ac:dyDescent="0.2">
      <c r="AM4779" s="61"/>
      <c r="AN4779" s="61"/>
      <c r="AO4779" s="171"/>
      <c r="AP4779" s="61"/>
      <c r="AQ4779" s="61"/>
      <c r="AR4779" s="61"/>
      <c r="AS4779" s="61"/>
      <c r="AT4779" s="61"/>
      <c r="AU4779" s="61"/>
      <c r="AV4779" s="61"/>
      <c r="AW4779" s="61"/>
      <c r="AX4779" s="61"/>
      <c r="AY4779" s="61"/>
      <c r="AZ4779" s="61"/>
      <c r="BA4779" s="61"/>
    </row>
    <row r="4780" spans="39:53" x14ac:dyDescent="0.2">
      <c r="AM4780" s="61"/>
      <c r="AN4780" s="61"/>
      <c r="AO4780" s="171"/>
      <c r="AP4780" s="61"/>
      <c r="AQ4780" s="61"/>
      <c r="AR4780" s="61"/>
      <c r="AS4780" s="61"/>
      <c r="AT4780" s="61"/>
      <c r="AU4780" s="61"/>
      <c r="AV4780" s="61"/>
      <c r="AW4780" s="61"/>
      <c r="AX4780" s="61"/>
      <c r="AY4780" s="61"/>
      <c r="AZ4780" s="61"/>
      <c r="BA4780" s="61"/>
    </row>
    <row r="4781" spans="39:53" x14ac:dyDescent="0.2">
      <c r="AM4781" s="61"/>
      <c r="AN4781" s="61"/>
      <c r="AO4781" s="171"/>
      <c r="AP4781" s="61"/>
      <c r="AQ4781" s="61"/>
      <c r="AR4781" s="61"/>
      <c r="AS4781" s="61"/>
      <c r="AT4781" s="61"/>
      <c r="AU4781" s="61"/>
      <c r="AV4781" s="61"/>
      <c r="AW4781" s="61"/>
      <c r="AX4781" s="61"/>
      <c r="AY4781" s="61"/>
      <c r="AZ4781" s="61"/>
      <c r="BA4781" s="61"/>
    </row>
    <row r="4782" spans="39:53" x14ac:dyDescent="0.2">
      <c r="AM4782" s="61"/>
      <c r="AN4782" s="61"/>
      <c r="AO4782" s="171"/>
      <c r="AP4782" s="61"/>
      <c r="AQ4782" s="61"/>
      <c r="AR4782" s="61"/>
      <c r="AS4782" s="61"/>
      <c r="AT4782" s="61"/>
      <c r="AU4782" s="61"/>
      <c r="AV4782" s="61"/>
      <c r="AW4782" s="61"/>
      <c r="AX4782" s="61"/>
      <c r="AY4782" s="61"/>
      <c r="AZ4782" s="61"/>
      <c r="BA4782" s="61"/>
    </row>
    <row r="4783" spans="39:53" x14ac:dyDescent="0.2">
      <c r="AM4783" s="61"/>
      <c r="AN4783" s="61"/>
      <c r="AO4783" s="171"/>
      <c r="AP4783" s="61"/>
      <c r="AQ4783" s="61"/>
      <c r="AR4783" s="61"/>
      <c r="AS4783" s="61"/>
      <c r="AT4783" s="61"/>
      <c r="AU4783" s="61"/>
      <c r="AV4783" s="61"/>
      <c r="AW4783" s="61"/>
      <c r="AX4783" s="61"/>
      <c r="AY4783" s="61"/>
      <c r="AZ4783" s="61"/>
      <c r="BA4783" s="61"/>
    </row>
    <row r="4784" spans="39:53" x14ac:dyDescent="0.2">
      <c r="AM4784" s="61"/>
      <c r="AN4784" s="61"/>
      <c r="AO4784" s="171"/>
      <c r="AP4784" s="61"/>
      <c r="AQ4784" s="61"/>
      <c r="AR4784" s="61"/>
      <c r="AS4784" s="61"/>
      <c r="AT4784" s="61"/>
      <c r="AU4784" s="61"/>
      <c r="AV4784" s="61"/>
      <c r="AW4784" s="61"/>
      <c r="AX4784" s="61"/>
      <c r="AY4784" s="61"/>
      <c r="AZ4784" s="61"/>
      <c r="BA4784" s="61"/>
    </row>
    <row r="4785" spans="39:53" x14ac:dyDescent="0.2">
      <c r="AM4785" s="61"/>
      <c r="AN4785" s="61"/>
      <c r="AO4785" s="171"/>
      <c r="AP4785" s="61"/>
      <c r="AQ4785" s="61"/>
      <c r="AR4785" s="61"/>
      <c r="AS4785" s="61"/>
      <c r="AT4785" s="61"/>
      <c r="AU4785" s="61"/>
      <c r="AV4785" s="61"/>
      <c r="AW4785" s="61"/>
      <c r="AX4785" s="61"/>
      <c r="AY4785" s="61"/>
      <c r="AZ4785" s="61"/>
      <c r="BA4785" s="61"/>
    </row>
    <row r="4786" spans="39:53" x14ac:dyDescent="0.2">
      <c r="AM4786" s="61"/>
      <c r="AN4786" s="61"/>
      <c r="AO4786" s="171"/>
      <c r="AP4786" s="61"/>
      <c r="AQ4786" s="61"/>
      <c r="AR4786" s="61"/>
      <c r="AS4786" s="61"/>
      <c r="AT4786" s="61"/>
      <c r="AU4786" s="61"/>
      <c r="AV4786" s="61"/>
      <c r="AW4786" s="61"/>
      <c r="AX4786" s="61"/>
      <c r="AY4786" s="61"/>
      <c r="AZ4786" s="61"/>
      <c r="BA4786" s="61"/>
    </row>
    <row r="4787" spans="39:53" x14ac:dyDescent="0.2">
      <c r="AM4787" s="61"/>
      <c r="AN4787" s="61"/>
      <c r="AO4787" s="171"/>
      <c r="AP4787" s="61"/>
      <c r="AQ4787" s="61"/>
      <c r="AR4787" s="61"/>
      <c r="AS4787" s="61"/>
      <c r="AT4787" s="61"/>
      <c r="AU4787" s="61"/>
      <c r="AV4787" s="61"/>
      <c r="AW4787" s="61"/>
      <c r="AX4787" s="61"/>
      <c r="AY4787" s="61"/>
      <c r="AZ4787" s="61"/>
      <c r="BA4787" s="61"/>
    </row>
    <row r="4788" spans="39:53" x14ac:dyDescent="0.2">
      <c r="AM4788" s="61"/>
      <c r="AN4788" s="61"/>
      <c r="AO4788" s="171"/>
      <c r="AP4788" s="61"/>
      <c r="AQ4788" s="61"/>
      <c r="AR4788" s="61"/>
      <c r="AS4788" s="61"/>
      <c r="AT4788" s="61"/>
      <c r="AU4788" s="61"/>
      <c r="AV4788" s="61"/>
      <c r="AW4788" s="61"/>
      <c r="AX4788" s="61"/>
      <c r="AY4788" s="61"/>
      <c r="AZ4788" s="61"/>
      <c r="BA4788" s="61"/>
    </row>
    <row r="4789" spans="39:53" x14ac:dyDescent="0.2">
      <c r="AM4789" s="61"/>
      <c r="AN4789" s="61"/>
      <c r="AO4789" s="171"/>
      <c r="AP4789" s="61"/>
      <c r="AQ4789" s="61"/>
      <c r="AR4789" s="61"/>
      <c r="AS4789" s="61"/>
      <c r="AT4789" s="61"/>
      <c r="AU4789" s="61"/>
      <c r="AV4789" s="61"/>
      <c r="AW4789" s="61"/>
      <c r="AX4789" s="61"/>
      <c r="AY4789" s="61"/>
      <c r="AZ4789" s="61"/>
      <c r="BA4789" s="61"/>
    </row>
    <row r="4790" spans="39:53" x14ac:dyDescent="0.2">
      <c r="AM4790" s="61"/>
      <c r="AN4790" s="61"/>
      <c r="AO4790" s="171"/>
      <c r="AP4790" s="61"/>
      <c r="AQ4790" s="61"/>
      <c r="AR4790" s="61"/>
      <c r="AS4790" s="61"/>
      <c r="AT4790" s="61"/>
      <c r="AU4790" s="61"/>
      <c r="AV4790" s="61"/>
      <c r="AW4790" s="61"/>
      <c r="AX4790" s="61"/>
      <c r="AY4790" s="61"/>
      <c r="AZ4790" s="61"/>
      <c r="BA4790" s="61"/>
    </row>
    <row r="4791" spans="39:53" x14ac:dyDescent="0.2">
      <c r="AM4791" s="61"/>
      <c r="AN4791" s="61"/>
      <c r="AO4791" s="171"/>
      <c r="AP4791" s="61"/>
      <c r="AQ4791" s="61"/>
      <c r="AR4791" s="61"/>
      <c r="AS4791" s="61"/>
      <c r="AT4791" s="61"/>
      <c r="AU4791" s="61"/>
      <c r="AV4791" s="61"/>
      <c r="AW4791" s="61"/>
      <c r="AX4791" s="61"/>
      <c r="AY4791" s="61"/>
      <c r="AZ4791" s="61"/>
      <c r="BA4791" s="61"/>
    </row>
    <row r="4792" spans="39:53" x14ac:dyDescent="0.2">
      <c r="AM4792" s="61"/>
      <c r="AN4792" s="61"/>
      <c r="AO4792" s="171"/>
      <c r="AP4792" s="61"/>
      <c r="AQ4792" s="61"/>
      <c r="AR4792" s="61"/>
      <c r="AS4792" s="61"/>
      <c r="AT4792" s="61"/>
      <c r="AU4792" s="61"/>
      <c r="AV4792" s="61"/>
      <c r="AW4792" s="61"/>
      <c r="AX4792" s="61"/>
      <c r="AY4792" s="61"/>
      <c r="AZ4792" s="61"/>
      <c r="BA4792" s="61"/>
    </row>
    <row r="4793" spans="39:53" x14ac:dyDescent="0.2">
      <c r="AM4793" s="61"/>
      <c r="AN4793" s="61"/>
      <c r="AO4793" s="171"/>
      <c r="AP4793" s="61"/>
      <c r="AQ4793" s="61"/>
      <c r="AR4793" s="61"/>
      <c r="AS4793" s="61"/>
      <c r="AT4793" s="61"/>
      <c r="AU4793" s="61"/>
      <c r="AV4793" s="61"/>
      <c r="AW4793" s="61"/>
      <c r="AX4793" s="61"/>
      <c r="AY4793" s="61"/>
      <c r="AZ4793" s="61"/>
      <c r="BA4793" s="61"/>
    </row>
    <row r="4794" spans="39:53" x14ac:dyDescent="0.2">
      <c r="AM4794" s="61"/>
      <c r="AN4794" s="61"/>
      <c r="AO4794" s="171"/>
      <c r="AP4794" s="61"/>
      <c r="AQ4794" s="61"/>
      <c r="AR4794" s="61"/>
      <c r="AS4794" s="61"/>
      <c r="AT4794" s="61"/>
      <c r="AU4794" s="61"/>
      <c r="AV4794" s="61"/>
      <c r="AW4794" s="61"/>
      <c r="AX4794" s="61"/>
      <c r="AY4794" s="61"/>
      <c r="AZ4794" s="61"/>
      <c r="BA4794" s="61"/>
    </row>
    <row r="4795" spans="39:53" x14ac:dyDescent="0.2">
      <c r="AM4795" s="61"/>
      <c r="AN4795" s="61"/>
      <c r="AO4795" s="171"/>
      <c r="AP4795" s="61"/>
      <c r="AQ4795" s="61"/>
      <c r="AR4795" s="61"/>
      <c r="AS4795" s="61"/>
      <c r="AT4795" s="61"/>
      <c r="AU4795" s="61"/>
      <c r="AV4795" s="61"/>
      <c r="AW4795" s="61"/>
      <c r="AX4795" s="61"/>
      <c r="AY4795" s="61"/>
      <c r="AZ4795" s="61"/>
      <c r="BA4795" s="61"/>
    </row>
    <row r="4796" spans="39:53" x14ac:dyDescent="0.2">
      <c r="AM4796" s="61"/>
      <c r="AN4796" s="61"/>
      <c r="AO4796" s="171"/>
      <c r="AP4796" s="61"/>
      <c r="AQ4796" s="61"/>
      <c r="AR4796" s="61"/>
      <c r="AS4796" s="61"/>
      <c r="AT4796" s="61"/>
      <c r="AU4796" s="61"/>
      <c r="AV4796" s="61"/>
      <c r="AW4796" s="61"/>
      <c r="AX4796" s="61"/>
      <c r="AY4796" s="61"/>
      <c r="AZ4796" s="61"/>
      <c r="BA4796" s="61"/>
    </row>
    <row r="4797" spans="39:53" x14ac:dyDescent="0.2">
      <c r="AM4797" s="61"/>
      <c r="AN4797" s="61"/>
      <c r="AO4797" s="171"/>
      <c r="AP4797" s="61"/>
      <c r="AQ4797" s="61"/>
      <c r="AR4797" s="61"/>
      <c r="AS4797" s="61"/>
      <c r="AT4797" s="61"/>
      <c r="AU4797" s="61"/>
      <c r="AV4797" s="61"/>
      <c r="AW4797" s="61"/>
      <c r="AX4797" s="61"/>
      <c r="AY4797" s="61"/>
      <c r="AZ4797" s="61"/>
      <c r="BA4797" s="61"/>
    </row>
    <row r="4798" spans="39:53" x14ac:dyDescent="0.2">
      <c r="AM4798" s="61"/>
      <c r="AN4798" s="61"/>
      <c r="AO4798" s="171"/>
      <c r="AP4798" s="61"/>
      <c r="AQ4798" s="61"/>
      <c r="AR4798" s="61"/>
      <c r="AS4798" s="61"/>
      <c r="AT4798" s="61"/>
      <c r="AU4798" s="61"/>
      <c r="AV4798" s="61"/>
      <c r="AW4798" s="61"/>
      <c r="AX4798" s="61"/>
      <c r="AY4798" s="61"/>
      <c r="AZ4798" s="61"/>
      <c r="BA4798" s="61"/>
    </row>
    <row r="4799" spans="39:53" x14ac:dyDescent="0.2">
      <c r="AM4799" s="61"/>
      <c r="AN4799" s="61"/>
      <c r="AO4799" s="171"/>
      <c r="AP4799" s="61"/>
      <c r="AQ4799" s="61"/>
      <c r="AR4799" s="61"/>
      <c r="AS4799" s="61"/>
      <c r="AT4799" s="61"/>
      <c r="AU4799" s="61"/>
      <c r="AV4799" s="61"/>
      <c r="AW4799" s="61"/>
      <c r="AX4799" s="61"/>
      <c r="AY4799" s="61"/>
      <c r="AZ4799" s="61"/>
      <c r="BA4799" s="61"/>
    </row>
    <row r="4800" spans="39:53" x14ac:dyDescent="0.2">
      <c r="AM4800" s="61"/>
      <c r="AN4800" s="61"/>
      <c r="AO4800" s="171"/>
      <c r="AP4800" s="61"/>
      <c r="AQ4800" s="61"/>
      <c r="AR4800" s="61"/>
      <c r="AS4800" s="61"/>
      <c r="AT4800" s="61"/>
      <c r="AU4800" s="61"/>
      <c r="AV4800" s="61"/>
      <c r="AW4800" s="61"/>
      <c r="AX4800" s="61"/>
      <c r="AY4800" s="61"/>
      <c r="AZ4800" s="61"/>
      <c r="BA4800" s="61"/>
    </row>
    <row r="4801" spans="39:53" x14ac:dyDescent="0.2">
      <c r="AM4801" s="61"/>
      <c r="AN4801" s="61"/>
      <c r="AO4801" s="171"/>
      <c r="AP4801" s="61"/>
      <c r="AQ4801" s="61"/>
      <c r="AR4801" s="61"/>
      <c r="AS4801" s="61"/>
      <c r="AT4801" s="61"/>
      <c r="AU4801" s="61"/>
      <c r="AV4801" s="61"/>
      <c r="AW4801" s="61"/>
      <c r="AX4801" s="61"/>
      <c r="AY4801" s="61"/>
      <c r="AZ4801" s="61"/>
      <c r="BA4801" s="61"/>
    </row>
    <row r="4802" spans="39:53" x14ac:dyDescent="0.2">
      <c r="AM4802" s="61"/>
      <c r="AN4802" s="61"/>
      <c r="AO4802" s="171"/>
      <c r="AP4802" s="61"/>
      <c r="AQ4802" s="61"/>
      <c r="AR4802" s="61"/>
      <c r="AS4802" s="61"/>
      <c r="AT4802" s="61"/>
      <c r="AU4802" s="61"/>
      <c r="AV4802" s="61"/>
      <c r="AW4802" s="61"/>
      <c r="AX4802" s="61"/>
      <c r="AY4802" s="61"/>
      <c r="AZ4802" s="61"/>
      <c r="BA4802" s="61"/>
    </row>
    <row r="4803" spans="39:53" x14ac:dyDescent="0.2">
      <c r="AM4803" s="61"/>
      <c r="AN4803" s="61"/>
      <c r="AO4803" s="171"/>
      <c r="AP4803" s="61"/>
      <c r="AQ4803" s="61"/>
      <c r="AR4803" s="61"/>
      <c r="AS4803" s="61"/>
      <c r="AT4803" s="61"/>
      <c r="AU4803" s="61"/>
      <c r="AV4803" s="61"/>
      <c r="AW4803" s="61"/>
      <c r="AX4803" s="61"/>
      <c r="AY4803" s="61"/>
      <c r="AZ4803" s="61"/>
      <c r="BA4803" s="61"/>
    </row>
    <row r="4804" spans="39:53" x14ac:dyDescent="0.2">
      <c r="AM4804" s="61"/>
      <c r="AN4804" s="61"/>
      <c r="AO4804" s="171"/>
      <c r="AP4804" s="61"/>
      <c r="AQ4804" s="61"/>
      <c r="AR4804" s="61"/>
      <c r="AS4804" s="61"/>
      <c r="AT4804" s="61"/>
      <c r="AU4804" s="61"/>
      <c r="AV4804" s="61"/>
      <c r="AW4804" s="61"/>
      <c r="AX4804" s="61"/>
      <c r="AY4804" s="61"/>
      <c r="AZ4804" s="61"/>
      <c r="BA4804" s="61"/>
    </row>
    <row r="4805" spans="39:53" x14ac:dyDescent="0.2">
      <c r="AM4805" s="61"/>
      <c r="AN4805" s="61"/>
      <c r="AO4805" s="171"/>
      <c r="AP4805" s="61"/>
      <c r="AQ4805" s="61"/>
      <c r="AR4805" s="61"/>
      <c r="AS4805" s="61"/>
      <c r="AT4805" s="61"/>
      <c r="AU4805" s="61"/>
      <c r="AV4805" s="61"/>
      <c r="AW4805" s="61"/>
      <c r="AX4805" s="61"/>
      <c r="AY4805" s="61"/>
      <c r="AZ4805" s="61"/>
      <c r="BA4805" s="61"/>
    </row>
    <row r="4806" spans="39:53" x14ac:dyDescent="0.2">
      <c r="AM4806" s="61"/>
      <c r="AN4806" s="61"/>
      <c r="AO4806" s="171"/>
      <c r="AP4806" s="61"/>
      <c r="AQ4806" s="61"/>
      <c r="AR4806" s="61"/>
      <c r="AS4806" s="61"/>
      <c r="AT4806" s="61"/>
      <c r="AU4806" s="61"/>
      <c r="AV4806" s="61"/>
      <c r="AW4806" s="61"/>
      <c r="AX4806" s="61"/>
      <c r="AY4806" s="61"/>
      <c r="AZ4806" s="61"/>
      <c r="BA4806" s="61"/>
    </row>
    <row r="4807" spans="39:53" x14ac:dyDescent="0.2">
      <c r="AM4807" s="61"/>
      <c r="AN4807" s="61"/>
      <c r="AO4807" s="171"/>
      <c r="AP4807" s="61"/>
      <c r="AQ4807" s="61"/>
      <c r="AR4807" s="61"/>
      <c r="AS4807" s="61"/>
      <c r="AT4807" s="61"/>
      <c r="AU4807" s="61"/>
      <c r="AV4807" s="61"/>
      <c r="AW4807" s="61"/>
      <c r="AX4807" s="61"/>
      <c r="AY4807" s="61"/>
      <c r="AZ4807" s="61"/>
      <c r="BA4807" s="61"/>
    </row>
    <row r="4808" spans="39:53" x14ac:dyDescent="0.2">
      <c r="AM4808" s="61"/>
      <c r="AN4808" s="61"/>
      <c r="AO4808" s="171"/>
      <c r="AP4808" s="61"/>
      <c r="AQ4808" s="61"/>
      <c r="AR4808" s="61"/>
      <c r="AS4808" s="61"/>
      <c r="AT4808" s="61"/>
      <c r="AU4808" s="61"/>
      <c r="AV4808" s="61"/>
      <c r="AW4808" s="61"/>
      <c r="AX4808" s="61"/>
      <c r="AY4808" s="61"/>
      <c r="AZ4808" s="61"/>
      <c r="BA4808" s="61"/>
    </row>
    <row r="4809" spans="39:53" x14ac:dyDescent="0.2">
      <c r="AM4809" s="61"/>
      <c r="AN4809" s="61"/>
      <c r="AO4809" s="171"/>
      <c r="AP4809" s="61"/>
      <c r="AQ4809" s="61"/>
      <c r="AR4809" s="61"/>
      <c r="AS4809" s="61"/>
      <c r="AT4809" s="61"/>
      <c r="AU4809" s="61"/>
      <c r="AV4809" s="61"/>
      <c r="AW4809" s="61"/>
      <c r="AX4809" s="61"/>
      <c r="AY4809" s="61"/>
      <c r="AZ4809" s="61"/>
      <c r="BA4809" s="61"/>
    </row>
    <row r="4810" spans="39:53" x14ac:dyDescent="0.2">
      <c r="AM4810" s="61"/>
      <c r="AN4810" s="61"/>
      <c r="AO4810" s="171"/>
      <c r="AP4810" s="61"/>
      <c r="AQ4810" s="61"/>
      <c r="AR4810" s="61"/>
      <c r="AS4810" s="61"/>
      <c r="AT4810" s="61"/>
      <c r="AU4810" s="61"/>
      <c r="AV4810" s="61"/>
      <c r="AW4810" s="61"/>
      <c r="AX4810" s="61"/>
      <c r="AY4810" s="61"/>
      <c r="AZ4810" s="61"/>
      <c r="BA4810" s="61"/>
    </row>
    <row r="4811" spans="39:53" x14ac:dyDescent="0.2">
      <c r="AM4811" s="61"/>
      <c r="AN4811" s="61"/>
      <c r="AO4811" s="171"/>
      <c r="AP4811" s="61"/>
      <c r="AQ4811" s="61"/>
      <c r="AR4811" s="61"/>
      <c r="AS4811" s="61"/>
      <c r="AT4811" s="61"/>
      <c r="AU4811" s="61"/>
      <c r="AV4811" s="61"/>
      <c r="AW4811" s="61"/>
      <c r="AX4811" s="61"/>
      <c r="AY4811" s="61"/>
      <c r="AZ4811" s="61"/>
      <c r="BA4811" s="61"/>
    </row>
    <row r="4812" spans="39:53" x14ac:dyDescent="0.2">
      <c r="AM4812" s="61"/>
      <c r="AN4812" s="61"/>
      <c r="AO4812" s="171"/>
      <c r="AP4812" s="61"/>
      <c r="AQ4812" s="61"/>
      <c r="AR4812" s="61"/>
      <c r="AS4812" s="61"/>
      <c r="AT4812" s="61"/>
      <c r="AU4812" s="61"/>
      <c r="AV4812" s="61"/>
      <c r="AW4812" s="61"/>
      <c r="AX4812" s="61"/>
      <c r="AY4812" s="61"/>
      <c r="AZ4812" s="61"/>
      <c r="BA4812" s="61"/>
    </row>
    <row r="4813" spans="39:53" x14ac:dyDescent="0.2">
      <c r="AM4813" s="61"/>
      <c r="AN4813" s="61"/>
      <c r="AO4813" s="171"/>
      <c r="AP4813" s="61"/>
      <c r="AQ4813" s="61"/>
      <c r="AR4813" s="61"/>
      <c r="AS4813" s="61"/>
      <c r="AT4813" s="61"/>
      <c r="AU4813" s="61"/>
      <c r="AV4813" s="61"/>
      <c r="AW4813" s="61"/>
      <c r="AX4813" s="61"/>
      <c r="AY4813" s="61"/>
      <c r="AZ4813" s="61"/>
      <c r="BA4813" s="61"/>
    </row>
    <row r="4814" spans="39:53" x14ac:dyDescent="0.2">
      <c r="AM4814" s="61"/>
      <c r="AN4814" s="61"/>
      <c r="AO4814" s="171"/>
      <c r="AP4814" s="61"/>
      <c r="AQ4814" s="61"/>
      <c r="AR4814" s="61"/>
      <c r="AS4814" s="61"/>
      <c r="AT4814" s="61"/>
      <c r="AU4814" s="61"/>
      <c r="AV4814" s="61"/>
      <c r="AW4814" s="61"/>
      <c r="AX4814" s="61"/>
      <c r="AY4814" s="61"/>
      <c r="AZ4814" s="61"/>
      <c r="BA4814" s="61"/>
    </row>
    <row r="4815" spans="39:53" x14ac:dyDescent="0.2">
      <c r="AM4815" s="61"/>
      <c r="AN4815" s="61"/>
      <c r="AO4815" s="171"/>
      <c r="AP4815" s="61"/>
      <c r="AQ4815" s="61"/>
      <c r="AR4815" s="61"/>
      <c r="AS4815" s="61"/>
      <c r="AT4815" s="61"/>
      <c r="AU4815" s="61"/>
      <c r="AV4815" s="61"/>
      <c r="AW4815" s="61"/>
      <c r="AX4815" s="61"/>
      <c r="AY4815" s="61"/>
      <c r="AZ4815" s="61"/>
      <c r="BA4815" s="61"/>
    </row>
    <row r="4816" spans="39:53" x14ac:dyDescent="0.2">
      <c r="AM4816" s="61"/>
      <c r="AN4816" s="61"/>
      <c r="AO4816" s="171"/>
      <c r="AP4816" s="61"/>
      <c r="AQ4816" s="61"/>
      <c r="AR4816" s="61"/>
      <c r="AS4816" s="61"/>
      <c r="AT4816" s="61"/>
      <c r="AU4816" s="61"/>
      <c r="AV4816" s="61"/>
      <c r="AW4816" s="61"/>
      <c r="AX4816" s="61"/>
      <c r="AY4816" s="61"/>
      <c r="AZ4816" s="61"/>
      <c r="BA4816" s="61"/>
    </row>
    <row r="4817" spans="39:53" x14ac:dyDescent="0.2">
      <c r="AM4817" s="61"/>
      <c r="AN4817" s="61"/>
      <c r="AO4817" s="171"/>
      <c r="AP4817" s="61"/>
      <c r="AQ4817" s="61"/>
      <c r="AR4817" s="61"/>
      <c r="AS4817" s="61"/>
      <c r="AT4817" s="61"/>
      <c r="AU4817" s="61"/>
      <c r="AV4817" s="61"/>
      <c r="AW4817" s="61"/>
      <c r="AX4817" s="61"/>
      <c r="AY4817" s="61"/>
      <c r="AZ4817" s="61"/>
      <c r="BA4817" s="61"/>
    </row>
    <row r="4818" spans="39:53" x14ac:dyDescent="0.2">
      <c r="AM4818" s="61"/>
      <c r="AN4818" s="61"/>
      <c r="AO4818" s="171"/>
      <c r="AP4818" s="61"/>
      <c r="AQ4818" s="61"/>
      <c r="AR4818" s="61"/>
      <c r="AS4818" s="61"/>
      <c r="AT4818" s="61"/>
      <c r="AU4818" s="61"/>
      <c r="AV4818" s="61"/>
      <c r="AW4818" s="61"/>
      <c r="AX4818" s="61"/>
      <c r="AY4818" s="61"/>
      <c r="AZ4818" s="61"/>
      <c r="BA4818" s="61"/>
    </row>
    <row r="4819" spans="39:53" x14ac:dyDescent="0.2">
      <c r="AM4819" s="61"/>
      <c r="AN4819" s="61"/>
      <c r="AO4819" s="171"/>
      <c r="AP4819" s="61"/>
      <c r="AQ4819" s="61"/>
      <c r="AR4819" s="61"/>
      <c r="AS4819" s="61"/>
      <c r="AT4819" s="61"/>
      <c r="AU4819" s="61"/>
      <c r="AV4819" s="61"/>
      <c r="AW4819" s="61"/>
      <c r="AX4819" s="61"/>
      <c r="AY4819" s="61"/>
      <c r="AZ4819" s="61"/>
      <c r="BA4819" s="61"/>
    </row>
    <row r="4820" spans="39:53" x14ac:dyDescent="0.2">
      <c r="AM4820" s="61"/>
      <c r="AN4820" s="61"/>
      <c r="AO4820" s="171"/>
      <c r="AP4820" s="61"/>
      <c r="AQ4820" s="61"/>
      <c r="AR4820" s="61"/>
      <c r="AS4820" s="61"/>
      <c r="AT4820" s="61"/>
      <c r="AU4820" s="61"/>
      <c r="AV4820" s="61"/>
      <c r="AW4820" s="61"/>
      <c r="AX4820" s="61"/>
      <c r="AY4820" s="61"/>
      <c r="AZ4820" s="61"/>
      <c r="BA4820" s="61"/>
    </row>
    <row r="4821" spans="39:53" x14ac:dyDescent="0.2">
      <c r="AM4821" s="61"/>
      <c r="AN4821" s="61"/>
      <c r="AO4821" s="171"/>
      <c r="AP4821" s="61"/>
      <c r="AQ4821" s="61"/>
      <c r="AR4821" s="61"/>
      <c r="AS4821" s="61"/>
      <c r="AT4821" s="61"/>
      <c r="AU4821" s="61"/>
      <c r="AV4821" s="61"/>
      <c r="AW4821" s="61"/>
      <c r="AX4821" s="61"/>
      <c r="AY4821" s="61"/>
      <c r="AZ4821" s="61"/>
      <c r="BA4821" s="61"/>
    </row>
    <row r="4822" spans="39:53" x14ac:dyDescent="0.2">
      <c r="AM4822" s="61"/>
      <c r="AN4822" s="61"/>
      <c r="AO4822" s="171"/>
      <c r="AP4822" s="61"/>
      <c r="AQ4822" s="61"/>
      <c r="AR4822" s="61"/>
      <c r="AS4822" s="61"/>
      <c r="AT4822" s="61"/>
      <c r="AU4822" s="61"/>
      <c r="AV4822" s="61"/>
      <c r="AW4822" s="61"/>
      <c r="AX4822" s="61"/>
      <c r="AY4822" s="61"/>
      <c r="AZ4822" s="61"/>
      <c r="BA4822" s="61"/>
    </row>
    <row r="4823" spans="39:53" x14ac:dyDescent="0.2">
      <c r="AM4823" s="61"/>
      <c r="AN4823" s="61"/>
      <c r="AO4823" s="171"/>
      <c r="AP4823" s="61"/>
      <c r="AQ4823" s="61"/>
      <c r="AR4823" s="61"/>
      <c r="AS4823" s="61"/>
      <c r="AT4823" s="61"/>
      <c r="AU4823" s="61"/>
      <c r="AV4823" s="61"/>
      <c r="AW4823" s="61"/>
      <c r="AX4823" s="61"/>
      <c r="AY4823" s="61"/>
      <c r="AZ4823" s="61"/>
      <c r="BA4823" s="61"/>
    </row>
    <row r="4824" spans="39:53" x14ac:dyDescent="0.2">
      <c r="AM4824" s="61"/>
      <c r="AN4824" s="61"/>
      <c r="AO4824" s="171"/>
      <c r="AP4824" s="61"/>
      <c r="AQ4824" s="61"/>
      <c r="AR4824" s="61"/>
      <c r="AS4824" s="61"/>
      <c r="AT4824" s="61"/>
      <c r="AU4824" s="61"/>
      <c r="AV4824" s="61"/>
      <c r="AW4824" s="61"/>
      <c r="AX4824" s="61"/>
      <c r="AY4824" s="61"/>
      <c r="AZ4824" s="61"/>
      <c r="BA4824" s="61"/>
    </row>
    <row r="4825" spans="39:53" x14ac:dyDescent="0.2">
      <c r="AM4825" s="61"/>
      <c r="AN4825" s="61"/>
      <c r="AO4825" s="171"/>
      <c r="AP4825" s="61"/>
      <c r="AQ4825" s="61"/>
      <c r="AR4825" s="61"/>
      <c r="AS4825" s="61"/>
      <c r="AT4825" s="61"/>
      <c r="AU4825" s="61"/>
      <c r="AV4825" s="61"/>
      <c r="AW4825" s="61"/>
      <c r="AX4825" s="61"/>
      <c r="AY4825" s="61"/>
      <c r="AZ4825" s="61"/>
      <c r="BA4825" s="61"/>
    </row>
    <row r="4826" spans="39:53" x14ac:dyDescent="0.2">
      <c r="AM4826" s="61"/>
      <c r="AN4826" s="61"/>
      <c r="AO4826" s="171"/>
      <c r="AP4826" s="61"/>
      <c r="AQ4826" s="61"/>
      <c r="AR4826" s="61"/>
      <c r="AS4826" s="61"/>
      <c r="AT4826" s="61"/>
      <c r="AU4826" s="61"/>
      <c r="AV4826" s="61"/>
      <c r="AW4826" s="61"/>
      <c r="AX4826" s="61"/>
      <c r="AY4826" s="61"/>
      <c r="AZ4826" s="61"/>
      <c r="BA4826" s="61"/>
    </row>
    <row r="4827" spans="39:53" x14ac:dyDescent="0.2">
      <c r="AM4827" s="61"/>
      <c r="AN4827" s="61"/>
      <c r="AO4827" s="171"/>
      <c r="AP4827" s="61"/>
      <c r="AQ4827" s="61"/>
      <c r="AR4827" s="61"/>
      <c r="AS4827" s="61"/>
      <c r="AT4827" s="61"/>
      <c r="AU4827" s="61"/>
      <c r="AV4827" s="61"/>
      <c r="AW4827" s="61"/>
      <c r="AX4827" s="61"/>
      <c r="AY4827" s="61"/>
      <c r="AZ4827" s="61"/>
      <c r="BA4827" s="61"/>
    </row>
    <row r="4828" spans="39:53" x14ac:dyDescent="0.2">
      <c r="AM4828" s="61"/>
      <c r="AN4828" s="61"/>
      <c r="AO4828" s="171"/>
      <c r="AP4828" s="61"/>
      <c r="AQ4828" s="61"/>
      <c r="AR4828" s="61"/>
      <c r="AS4828" s="61"/>
      <c r="AT4828" s="61"/>
      <c r="AU4828" s="61"/>
      <c r="AV4828" s="61"/>
      <c r="AW4828" s="61"/>
      <c r="AX4828" s="61"/>
      <c r="AY4828" s="61"/>
      <c r="AZ4828" s="61"/>
      <c r="BA4828" s="61"/>
    </row>
    <row r="4829" spans="39:53" x14ac:dyDescent="0.2">
      <c r="AM4829" s="61"/>
      <c r="AN4829" s="61"/>
      <c r="AO4829" s="171"/>
      <c r="AP4829" s="61"/>
      <c r="AQ4829" s="61"/>
      <c r="AR4829" s="61"/>
      <c r="AS4829" s="61"/>
      <c r="AT4829" s="61"/>
      <c r="AU4829" s="61"/>
      <c r="AV4829" s="61"/>
      <c r="AW4829" s="61"/>
      <c r="AX4829" s="61"/>
      <c r="AY4829" s="61"/>
      <c r="AZ4829" s="61"/>
      <c r="BA4829" s="61"/>
    </row>
    <row r="4830" spans="39:53" x14ac:dyDescent="0.2">
      <c r="AM4830" s="61"/>
      <c r="AN4830" s="61"/>
      <c r="AO4830" s="171"/>
      <c r="AP4830" s="61"/>
      <c r="AQ4830" s="61"/>
      <c r="AR4830" s="61"/>
      <c r="AS4830" s="61"/>
      <c r="AT4830" s="61"/>
      <c r="AU4830" s="61"/>
      <c r="AV4830" s="61"/>
      <c r="AW4830" s="61"/>
      <c r="AX4830" s="61"/>
      <c r="AY4830" s="61"/>
      <c r="AZ4830" s="61"/>
      <c r="BA4830" s="61"/>
    </row>
    <row r="4831" spans="39:53" x14ac:dyDescent="0.2">
      <c r="AM4831" s="61"/>
      <c r="AN4831" s="61"/>
      <c r="AO4831" s="171"/>
      <c r="AP4831" s="61"/>
      <c r="AQ4831" s="61"/>
      <c r="AR4831" s="61"/>
      <c r="AS4831" s="61"/>
      <c r="AT4831" s="61"/>
      <c r="AU4831" s="61"/>
      <c r="AV4831" s="61"/>
      <c r="AW4831" s="61"/>
      <c r="AX4831" s="61"/>
      <c r="AY4831" s="61"/>
      <c r="AZ4831" s="61"/>
      <c r="BA4831" s="61"/>
    </row>
    <row r="4832" spans="39:53" x14ac:dyDescent="0.2">
      <c r="AM4832" s="61"/>
      <c r="AN4832" s="61"/>
      <c r="AO4832" s="171"/>
      <c r="AP4832" s="61"/>
      <c r="AQ4832" s="61"/>
      <c r="AR4832" s="61"/>
      <c r="AS4832" s="61"/>
      <c r="AT4832" s="61"/>
      <c r="AU4832" s="61"/>
      <c r="AV4832" s="61"/>
      <c r="AW4832" s="61"/>
      <c r="AX4832" s="61"/>
      <c r="AY4832" s="61"/>
      <c r="AZ4832" s="61"/>
      <c r="BA4832" s="61"/>
    </row>
    <row r="4833" spans="39:53" x14ac:dyDescent="0.2">
      <c r="AM4833" s="61"/>
      <c r="AN4833" s="61"/>
      <c r="AO4833" s="171"/>
      <c r="AP4833" s="61"/>
      <c r="AQ4833" s="61"/>
      <c r="AR4833" s="61"/>
      <c r="AS4833" s="61"/>
      <c r="AT4833" s="61"/>
      <c r="AU4833" s="61"/>
      <c r="AV4833" s="61"/>
      <c r="AW4833" s="61"/>
      <c r="AX4833" s="61"/>
      <c r="AY4833" s="61"/>
      <c r="AZ4833" s="61"/>
      <c r="BA4833" s="61"/>
    </row>
    <row r="4834" spans="39:53" x14ac:dyDescent="0.2">
      <c r="AM4834" s="61"/>
      <c r="AN4834" s="61"/>
      <c r="AO4834" s="171"/>
      <c r="AP4834" s="61"/>
      <c r="AQ4834" s="61"/>
      <c r="AR4834" s="61"/>
      <c r="AS4834" s="61"/>
      <c r="AT4834" s="61"/>
      <c r="AU4834" s="61"/>
      <c r="AV4834" s="61"/>
      <c r="AW4834" s="61"/>
      <c r="AX4834" s="61"/>
      <c r="AY4834" s="61"/>
      <c r="AZ4834" s="61"/>
      <c r="BA4834" s="61"/>
    </row>
    <row r="4835" spans="39:53" x14ac:dyDescent="0.2">
      <c r="AM4835" s="61"/>
      <c r="AN4835" s="61"/>
      <c r="AO4835" s="171"/>
      <c r="AP4835" s="61"/>
      <c r="AQ4835" s="61"/>
      <c r="AR4835" s="61"/>
      <c r="AS4835" s="61"/>
      <c r="AT4835" s="61"/>
      <c r="AU4835" s="61"/>
      <c r="AV4835" s="61"/>
      <c r="AW4835" s="61"/>
      <c r="AX4835" s="61"/>
      <c r="AY4835" s="61"/>
      <c r="AZ4835" s="61"/>
      <c r="BA4835" s="61"/>
    </row>
    <row r="4836" spans="39:53" x14ac:dyDescent="0.2">
      <c r="AM4836" s="61"/>
      <c r="AN4836" s="61"/>
      <c r="AO4836" s="171"/>
      <c r="AP4836" s="61"/>
      <c r="AQ4836" s="61"/>
      <c r="AR4836" s="61"/>
      <c r="AS4836" s="61"/>
      <c r="AT4836" s="61"/>
      <c r="AU4836" s="61"/>
      <c r="AV4836" s="61"/>
      <c r="AW4836" s="61"/>
      <c r="AX4836" s="61"/>
      <c r="AY4836" s="61"/>
      <c r="AZ4836" s="61"/>
      <c r="BA4836" s="61"/>
    </row>
    <row r="4837" spans="39:53" x14ac:dyDescent="0.2">
      <c r="AM4837" s="61"/>
      <c r="AN4837" s="61"/>
      <c r="AO4837" s="171"/>
      <c r="AP4837" s="61"/>
      <c r="AQ4837" s="61"/>
      <c r="AR4837" s="61"/>
      <c r="AS4837" s="61"/>
      <c r="AT4837" s="61"/>
      <c r="AU4837" s="61"/>
      <c r="AV4837" s="61"/>
      <c r="AW4837" s="61"/>
      <c r="AX4837" s="61"/>
      <c r="AY4837" s="61"/>
      <c r="AZ4837" s="61"/>
      <c r="BA4837" s="61"/>
    </row>
    <row r="4838" spans="39:53" x14ac:dyDescent="0.2">
      <c r="AM4838" s="61"/>
      <c r="AN4838" s="61"/>
      <c r="AO4838" s="171"/>
      <c r="AP4838" s="61"/>
      <c r="AQ4838" s="61"/>
      <c r="AR4838" s="61"/>
      <c r="AS4838" s="61"/>
      <c r="AT4838" s="61"/>
      <c r="AU4838" s="61"/>
      <c r="AV4838" s="61"/>
      <c r="AW4838" s="61"/>
      <c r="AX4838" s="61"/>
      <c r="AY4838" s="61"/>
      <c r="AZ4838" s="61"/>
      <c r="BA4838" s="61"/>
    </row>
    <row r="4839" spans="39:53" x14ac:dyDescent="0.2">
      <c r="AM4839" s="61"/>
      <c r="AN4839" s="61"/>
      <c r="AO4839" s="171"/>
      <c r="AP4839" s="61"/>
      <c r="AQ4839" s="61"/>
      <c r="AR4839" s="61"/>
      <c r="AS4839" s="61"/>
      <c r="AT4839" s="61"/>
      <c r="AU4839" s="61"/>
      <c r="AV4839" s="61"/>
      <c r="AW4839" s="61"/>
      <c r="AX4839" s="61"/>
      <c r="AY4839" s="61"/>
      <c r="AZ4839" s="61"/>
      <c r="BA4839" s="61"/>
    </row>
    <row r="4840" spans="39:53" x14ac:dyDescent="0.2">
      <c r="AM4840" s="61"/>
      <c r="AN4840" s="61"/>
      <c r="AO4840" s="171"/>
      <c r="AP4840" s="61"/>
      <c r="AQ4840" s="61"/>
      <c r="AR4840" s="61"/>
      <c r="AS4840" s="61"/>
      <c r="AT4840" s="61"/>
      <c r="AU4840" s="61"/>
      <c r="AV4840" s="61"/>
      <c r="AW4840" s="61"/>
      <c r="AX4840" s="61"/>
      <c r="AY4840" s="61"/>
      <c r="AZ4840" s="61"/>
      <c r="BA4840" s="61"/>
    </row>
    <row r="4841" spans="39:53" x14ac:dyDescent="0.2">
      <c r="AM4841" s="61"/>
      <c r="AN4841" s="61"/>
      <c r="AO4841" s="171"/>
      <c r="AP4841" s="61"/>
      <c r="AQ4841" s="61"/>
      <c r="AR4841" s="61"/>
      <c r="AS4841" s="61"/>
      <c r="AT4841" s="61"/>
      <c r="AU4841" s="61"/>
      <c r="AV4841" s="61"/>
      <c r="AW4841" s="61"/>
      <c r="AX4841" s="61"/>
      <c r="AY4841" s="61"/>
      <c r="AZ4841" s="61"/>
      <c r="BA4841" s="61"/>
    </row>
    <row r="4842" spans="39:53" x14ac:dyDescent="0.2">
      <c r="AM4842" s="61"/>
      <c r="AN4842" s="61"/>
      <c r="AO4842" s="171"/>
      <c r="AP4842" s="61"/>
      <c r="AQ4842" s="61"/>
      <c r="AR4842" s="61"/>
      <c r="AS4842" s="61"/>
      <c r="AT4842" s="61"/>
      <c r="AU4842" s="61"/>
      <c r="AV4842" s="61"/>
      <c r="AW4842" s="61"/>
      <c r="AX4842" s="61"/>
      <c r="AY4842" s="61"/>
      <c r="AZ4842" s="61"/>
      <c r="BA4842" s="61"/>
    </row>
    <row r="4843" spans="39:53" x14ac:dyDescent="0.2">
      <c r="AM4843" s="61"/>
      <c r="AN4843" s="61"/>
      <c r="AO4843" s="171"/>
      <c r="AP4843" s="61"/>
      <c r="AQ4843" s="61"/>
      <c r="AR4843" s="61"/>
      <c r="AS4843" s="61"/>
      <c r="AT4843" s="61"/>
      <c r="AU4843" s="61"/>
      <c r="AV4843" s="61"/>
      <c r="AW4843" s="61"/>
      <c r="AX4843" s="61"/>
      <c r="AY4843" s="61"/>
      <c r="AZ4843" s="61"/>
      <c r="BA4843" s="61"/>
    </row>
    <row r="4844" spans="39:53" x14ac:dyDescent="0.2">
      <c r="AM4844" s="61"/>
      <c r="AN4844" s="61"/>
      <c r="AO4844" s="171"/>
      <c r="AP4844" s="61"/>
      <c r="AQ4844" s="61"/>
      <c r="AR4844" s="61"/>
      <c r="AS4844" s="61"/>
      <c r="AT4844" s="61"/>
      <c r="AU4844" s="61"/>
      <c r="AV4844" s="61"/>
      <c r="AW4844" s="61"/>
      <c r="AX4844" s="61"/>
      <c r="AY4844" s="61"/>
      <c r="AZ4844" s="61"/>
      <c r="BA4844" s="61"/>
    </row>
    <row r="4845" spans="39:53" x14ac:dyDescent="0.2">
      <c r="AM4845" s="61"/>
      <c r="AN4845" s="61"/>
      <c r="AO4845" s="171"/>
      <c r="AP4845" s="61"/>
      <c r="AQ4845" s="61"/>
      <c r="AR4845" s="61"/>
      <c r="AS4845" s="61"/>
      <c r="AT4845" s="61"/>
      <c r="AU4845" s="61"/>
      <c r="AV4845" s="61"/>
      <c r="AW4845" s="61"/>
      <c r="AX4845" s="61"/>
      <c r="AY4845" s="61"/>
      <c r="AZ4845" s="61"/>
      <c r="BA4845" s="61"/>
    </row>
    <row r="4846" spans="39:53" x14ac:dyDescent="0.2">
      <c r="AM4846" s="61"/>
      <c r="AN4846" s="61"/>
      <c r="AO4846" s="171"/>
      <c r="AP4846" s="61"/>
      <c r="AQ4846" s="61"/>
      <c r="AR4846" s="61"/>
      <c r="AS4846" s="61"/>
      <c r="AT4846" s="61"/>
      <c r="AU4846" s="61"/>
      <c r="AV4846" s="61"/>
      <c r="AW4846" s="61"/>
      <c r="AX4846" s="61"/>
      <c r="AY4846" s="61"/>
      <c r="AZ4846" s="61"/>
      <c r="BA4846" s="61"/>
    </row>
    <row r="4847" spans="39:53" x14ac:dyDescent="0.2">
      <c r="AM4847" s="61"/>
      <c r="AN4847" s="61"/>
      <c r="AO4847" s="171"/>
      <c r="AP4847" s="61"/>
      <c r="AQ4847" s="61"/>
      <c r="AR4847" s="61"/>
      <c r="AS4847" s="61"/>
      <c r="AT4847" s="61"/>
      <c r="AU4847" s="61"/>
      <c r="AV4847" s="61"/>
      <c r="AW4847" s="61"/>
      <c r="AX4847" s="61"/>
      <c r="AY4847" s="61"/>
      <c r="AZ4847" s="61"/>
      <c r="BA4847" s="61"/>
    </row>
    <row r="4848" spans="39:53" x14ac:dyDescent="0.2">
      <c r="AM4848" s="61"/>
      <c r="AN4848" s="61"/>
      <c r="AO4848" s="171"/>
      <c r="AP4848" s="61"/>
      <c r="AQ4848" s="61"/>
      <c r="AR4848" s="61"/>
      <c r="AS4848" s="61"/>
      <c r="AT4848" s="61"/>
      <c r="AU4848" s="61"/>
      <c r="AV4848" s="61"/>
      <c r="AW4848" s="61"/>
      <c r="AX4848" s="61"/>
      <c r="AY4848" s="61"/>
      <c r="AZ4848" s="61"/>
      <c r="BA4848" s="61"/>
    </row>
    <row r="4849" spans="39:53" x14ac:dyDescent="0.2">
      <c r="AM4849" s="61"/>
      <c r="AN4849" s="61"/>
      <c r="AO4849" s="171"/>
      <c r="AP4849" s="61"/>
      <c r="AQ4849" s="61"/>
      <c r="AR4849" s="61"/>
      <c r="AS4849" s="61"/>
      <c r="AT4849" s="61"/>
      <c r="AU4849" s="61"/>
      <c r="AV4849" s="61"/>
      <c r="AW4849" s="61"/>
      <c r="AX4849" s="61"/>
      <c r="AY4849" s="61"/>
      <c r="AZ4849" s="61"/>
      <c r="BA4849" s="61"/>
    </row>
    <row r="4850" spans="39:53" x14ac:dyDescent="0.2">
      <c r="AM4850" s="61"/>
      <c r="AN4850" s="61"/>
      <c r="AO4850" s="171"/>
      <c r="AP4850" s="61"/>
      <c r="AQ4850" s="61"/>
      <c r="AR4850" s="61"/>
      <c r="AS4850" s="61"/>
      <c r="AT4850" s="61"/>
      <c r="AU4850" s="61"/>
      <c r="AV4850" s="61"/>
      <c r="AW4850" s="61"/>
      <c r="AX4850" s="61"/>
      <c r="AY4850" s="61"/>
      <c r="AZ4850" s="61"/>
      <c r="BA4850" s="61"/>
    </row>
    <row r="4851" spans="39:53" x14ac:dyDescent="0.2">
      <c r="AM4851" s="61"/>
      <c r="AN4851" s="61"/>
      <c r="AO4851" s="171"/>
      <c r="AP4851" s="61"/>
      <c r="AQ4851" s="61"/>
      <c r="AR4851" s="61"/>
      <c r="AS4851" s="61"/>
      <c r="AT4851" s="61"/>
      <c r="AU4851" s="61"/>
      <c r="AV4851" s="61"/>
      <c r="AW4851" s="61"/>
      <c r="AX4851" s="61"/>
      <c r="AY4851" s="61"/>
      <c r="AZ4851" s="61"/>
      <c r="BA4851" s="61"/>
    </row>
    <row r="4852" spans="39:53" x14ac:dyDescent="0.2">
      <c r="AM4852" s="61"/>
      <c r="AN4852" s="61"/>
      <c r="AO4852" s="171"/>
      <c r="AP4852" s="61"/>
      <c r="AQ4852" s="61"/>
      <c r="AR4852" s="61"/>
      <c r="AS4852" s="61"/>
      <c r="AT4852" s="61"/>
      <c r="AU4852" s="61"/>
      <c r="AV4852" s="61"/>
      <c r="AW4852" s="61"/>
      <c r="AX4852" s="61"/>
      <c r="AY4852" s="61"/>
      <c r="AZ4852" s="61"/>
      <c r="BA4852" s="61"/>
    </row>
    <row r="4853" spans="39:53" x14ac:dyDescent="0.2">
      <c r="AM4853" s="61"/>
      <c r="AN4853" s="61"/>
      <c r="AO4853" s="171"/>
      <c r="AP4853" s="61"/>
      <c r="AQ4853" s="61"/>
      <c r="AR4853" s="61"/>
      <c r="AS4853" s="61"/>
      <c r="AT4853" s="61"/>
      <c r="AU4853" s="61"/>
      <c r="AV4853" s="61"/>
      <c r="AW4853" s="61"/>
      <c r="AX4853" s="61"/>
      <c r="AY4853" s="61"/>
      <c r="AZ4853" s="61"/>
      <c r="BA4853" s="61"/>
    </row>
    <row r="4854" spans="39:53" x14ac:dyDescent="0.2">
      <c r="AM4854" s="61"/>
      <c r="AN4854" s="61"/>
      <c r="AO4854" s="171"/>
      <c r="AP4854" s="61"/>
      <c r="AQ4854" s="61"/>
      <c r="AR4854" s="61"/>
      <c r="AS4854" s="61"/>
      <c r="AT4854" s="61"/>
      <c r="AU4854" s="61"/>
      <c r="AV4854" s="61"/>
      <c r="AW4854" s="61"/>
      <c r="AX4854" s="61"/>
      <c r="AY4854" s="61"/>
      <c r="AZ4854" s="61"/>
      <c r="BA4854" s="61"/>
    </row>
    <row r="4855" spans="39:53" x14ac:dyDescent="0.2">
      <c r="AM4855" s="61"/>
      <c r="AN4855" s="61"/>
      <c r="AO4855" s="171"/>
      <c r="AP4855" s="61"/>
      <c r="AQ4855" s="61"/>
      <c r="AR4855" s="61"/>
      <c r="AS4855" s="61"/>
      <c r="AT4855" s="61"/>
      <c r="AU4855" s="61"/>
      <c r="AV4855" s="61"/>
      <c r="AW4855" s="61"/>
      <c r="AX4855" s="61"/>
      <c r="AY4855" s="61"/>
      <c r="AZ4855" s="61"/>
      <c r="BA4855" s="61"/>
    </row>
    <row r="4856" spans="39:53" x14ac:dyDescent="0.2">
      <c r="AM4856" s="61"/>
      <c r="AN4856" s="61"/>
      <c r="AO4856" s="171"/>
      <c r="AP4856" s="61"/>
      <c r="AQ4856" s="61"/>
      <c r="AR4856" s="61"/>
      <c r="AS4856" s="61"/>
      <c r="AT4856" s="61"/>
      <c r="AU4856" s="61"/>
      <c r="AV4856" s="61"/>
      <c r="AW4856" s="61"/>
      <c r="AX4856" s="61"/>
      <c r="AY4856" s="61"/>
      <c r="AZ4856" s="61"/>
      <c r="BA4856" s="61"/>
    </row>
    <row r="4857" spans="39:53" x14ac:dyDescent="0.2">
      <c r="AM4857" s="61"/>
      <c r="AN4857" s="61"/>
      <c r="AO4857" s="171"/>
      <c r="AP4857" s="61"/>
      <c r="AQ4857" s="61"/>
      <c r="AR4857" s="61"/>
      <c r="AS4857" s="61"/>
      <c r="AT4857" s="61"/>
      <c r="AU4857" s="61"/>
      <c r="AV4857" s="61"/>
      <c r="AW4857" s="61"/>
      <c r="AX4857" s="61"/>
      <c r="AY4857" s="61"/>
      <c r="AZ4857" s="61"/>
      <c r="BA4857" s="61"/>
    </row>
    <row r="4858" spans="39:53" x14ac:dyDescent="0.2">
      <c r="AM4858" s="61"/>
      <c r="AN4858" s="61"/>
      <c r="AO4858" s="171"/>
      <c r="AP4858" s="61"/>
      <c r="AQ4858" s="61"/>
      <c r="AR4858" s="61"/>
      <c r="AS4858" s="61"/>
      <c r="AT4858" s="61"/>
      <c r="AU4858" s="61"/>
      <c r="AV4858" s="61"/>
      <c r="AW4858" s="61"/>
      <c r="AX4858" s="61"/>
      <c r="AY4858" s="61"/>
      <c r="AZ4858" s="61"/>
      <c r="BA4858" s="61"/>
    </row>
    <row r="4859" spans="39:53" x14ac:dyDescent="0.2">
      <c r="AM4859" s="61"/>
      <c r="AN4859" s="61"/>
      <c r="AO4859" s="171"/>
      <c r="AP4859" s="61"/>
      <c r="AQ4859" s="61"/>
      <c r="AR4859" s="61"/>
      <c r="AS4859" s="61"/>
      <c r="AT4859" s="61"/>
      <c r="AU4859" s="61"/>
      <c r="AV4859" s="61"/>
      <c r="AW4859" s="61"/>
      <c r="AX4859" s="61"/>
      <c r="AY4859" s="61"/>
      <c r="AZ4859" s="61"/>
      <c r="BA4859" s="61"/>
    </row>
    <row r="4860" spans="39:53" x14ac:dyDescent="0.2">
      <c r="AM4860" s="61"/>
      <c r="AN4860" s="61"/>
      <c r="AO4860" s="171"/>
      <c r="AP4860" s="61"/>
      <c r="AQ4860" s="61"/>
      <c r="AR4860" s="61"/>
      <c r="AS4860" s="61"/>
      <c r="AT4860" s="61"/>
      <c r="AU4860" s="61"/>
      <c r="AV4860" s="61"/>
      <c r="AW4860" s="61"/>
      <c r="AX4860" s="61"/>
      <c r="AY4860" s="61"/>
      <c r="AZ4860" s="61"/>
      <c r="BA4860" s="61"/>
    </row>
    <row r="4861" spans="39:53" x14ac:dyDescent="0.2">
      <c r="AM4861" s="61"/>
      <c r="AN4861" s="61"/>
      <c r="AO4861" s="171"/>
      <c r="AP4861" s="61"/>
      <c r="AQ4861" s="61"/>
      <c r="AR4861" s="61"/>
      <c r="AS4861" s="61"/>
      <c r="AT4861" s="61"/>
      <c r="AU4861" s="61"/>
      <c r="AV4861" s="61"/>
      <c r="AW4861" s="61"/>
      <c r="AX4861" s="61"/>
      <c r="AY4861" s="61"/>
      <c r="AZ4861" s="61"/>
      <c r="BA4861" s="61"/>
    </row>
    <row r="4862" spans="39:53" x14ac:dyDescent="0.2">
      <c r="AM4862" s="61"/>
      <c r="AN4862" s="61"/>
      <c r="AO4862" s="171"/>
      <c r="AP4862" s="61"/>
      <c r="AQ4862" s="61"/>
      <c r="AR4862" s="61"/>
      <c r="AS4862" s="61"/>
      <c r="AT4862" s="61"/>
      <c r="AU4862" s="61"/>
      <c r="AV4862" s="61"/>
      <c r="AW4862" s="61"/>
      <c r="AX4862" s="61"/>
      <c r="AY4862" s="61"/>
      <c r="AZ4862" s="61"/>
      <c r="BA4862" s="61"/>
    </row>
    <row r="4863" spans="39:53" x14ac:dyDescent="0.2">
      <c r="AM4863" s="61"/>
      <c r="AN4863" s="61"/>
      <c r="AO4863" s="171"/>
      <c r="AP4863" s="61"/>
      <c r="AQ4863" s="61"/>
      <c r="AR4863" s="61"/>
      <c r="AS4863" s="61"/>
      <c r="AT4863" s="61"/>
      <c r="AU4863" s="61"/>
      <c r="AV4863" s="61"/>
      <c r="AW4863" s="61"/>
      <c r="AX4863" s="61"/>
      <c r="AY4863" s="61"/>
      <c r="AZ4863" s="61"/>
      <c r="BA4863" s="61"/>
    </row>
    <row r="4864" spans="39:53" x14ac:dyDescent="0.2">
      <c r="AM4864" s="61"/>
      <c r="AN4864" s="61"/>
      <c r="AO4864" s="171"/>
      <c r="AP4864" s="61"/>
      <c r="AQ4864" s="61"/>
      <c r="AR4864" s="61"/>
      <c r="AS4864" s="61"/>
      <c r="AT4864" s="61"/>
      <c r="AU4864" s="61"/>
      <c r="AV4864" s="61"/>
      <c r="AW4864" s="61"/>
      <c r="AX4864" s="61"/>
      <c r="AY4864" s="61"/>
      <c r="AZ4864" s="61"/>
      <c r="BA4864" s="61"/>
    </row>
    <row r="4865" spans="39:53" x14ac:dyDescent="0.2">
      <c r="AM4865" s="61"/>
      <c r="AN4865" s="61"/>
      <c r="AO4865" s="171"/>
      <c r="AP4865" s="61"/>
      <c r="AQ4865" s="61"/>
      <c r="AR4865" s="61"/>
      <c r="AS4865" s="61"/>
      <c r="AT4865" s="61"/>
      <c r="AU4865" s="61"/>
      <c r="AV4865" s="61"/>
      <c r="AW4865" s="61"/>
      <c r="AX4865" s="61"/>
      <c r="AY4865" s="61"/>
      <c r="AZ4865" s="61"/>
      <c r="BA4865" s="61"/>
    </row>
    <row r="4866" spans="39:53" x14ac:dyDescent="0.2">
      <c r="AM4866" s="61"/>
      <c r="AN4866" s="61"/>
      <c r="AO4866" s="171"/>
      <c r="AP4866" s="61"/>
      <c r="AQ4866" s="61"/>
      <c r="AR4866" s="61"/>
      <c r="AS4866" s="61"/>
      <c r="AT4866" s="61"/>
      <c r="AU4866" s="61"/>
      <c r="AV4866" s="61"/>
      <c r="AW4866" s="61"/>
      <c r="AX4866" s="61"/>
      <c r="AY4866" s="61"/>
      <c r="AZ4866" s="61"/>
      <c r="BA4866" s="61"/>
    </row>
    <row r="4867" spans="39:53" x14ac:dyDescent="0.2">
      <c r="AM4867" s="61"/>
      <c r="AN4867" s="61"/>
      <c r="AO4867" s="171"/>
      <c r="AP4867" s="61"/>
      <c r="AQ4867" s="61"/>
      <c r="AR4867" s="61"/>
      <c r="AS4867" s="61"/>
      <c r="AT4867" s="61"/>
      <c r="AU4867" s="61"/>
      <c r="AV4867" s="61"/>
      <c r="AW4867" s="61"/>
      <c r="AX4867" s="61"/>
      <c r="AY4867" s="61"/>
      <c r="AZ4867" s="61"/>
      <c r="BA4867" s="61"/>
    </row>
    <row r="4868" spans="39:53" x14ac:dyDescent="0.2">
      <c r="AM4868" s="61"/>
      <c r="AN4868" s="61"/>
      <c r="AO4868" s="171"/>
      <c r="AP4868" s="61"/>
      <c r="AQ4868" s="61"/>
      <c r="AR4868" s="61"/>
      <c r="AS4868" s="61"/>
      <c r="AT4868" s="61"/>
      <c r="AU4868" s="61"/>
      <c r="AV4868" s="61"/>
      <c r="AW4868" s="61"/>
      <c r="AX4868" s="61"/>
      <c r="AY4868" s="61"/>
      <c r="AZ4868" s="61"/>
      <c r="BA4868" s="61"/>
    </row>
    <row r="4869" spans="39:53" x14ac:dyDescent="0.2">
      <c r="AM4869" s="61"/>
      <c r="AN4869" s="61"/>
      <c r="AO4869" s="171"/>
      <c r="AP4869" s="61"/>
      <c r="AQ4869" s="61"/>
      <c r="AR4869" s="61"/>
      <c r="AS4869" s="61"/>
      <c r="AT4869" s="61"/>
      <c r="AU4869" s="61"/>
      <c r="AV4869" s="61"/>
      <c r="AW4869" s="61"/>
      <c r="AX4869" s="61"/>
      <c r="AY4869" s="61"/>
      <c r="AZ4869" s="61"/>
      <c r="BA4869" s="61"/>
    </row>
    <row r="4870" spans="39:53" x14ac:dyDescent="0.2">
      <c r="AM4870" s="61"/>
      <c r="AN4870" s="61"/>
      <c r="AO4870" s="171"/>
      <c r="AP4870" s="61"/>
      <c r="AQ4870" s="61"/>
      <c r="AR4870" s="61"/>
      <c r="AS4870" s="61"/>
      <c r="AT4870" s="61"/>
      <c r="AU4870" s="61"/>
      <c r="AV4870" s="61"/>
      <c r="AW4870" s="61"/>
      <c r="AX4870" s="61"/>
      <c r="AY4870" s="61"/>
      <c r="AZ4870" s="61"/>
      <c r="BA4870" s="61"/>
    </row>
    <row r="4871" spans="39:53" x14ac:dyDescent="0.2">
      <c r="AM4871" s="61"/>
      <c r="AN4871" s="61"/>
      <c r="AO4871" s="171"/>
      <c r="AP4871" s="61"/>
      <c r="AQ4871" s="61"/>
      <c r="AR4871" s="61"/>
      <c r="AS4871" s="61"/>
      <c r="AT4871" s="61"/>
      <c r="AU4871" s="61"/>
      <c r="AV4871" s="61"/>
      <c r="AW4871" s="61"/>
      <c r="AX4871" s="61"/>
      <c r="AY4871" s="61"/>
      <c r="AZ4871" s="61"/>
      <c r="BA4871" s="61"/>
    </row>
    <row r="4872" spans="39:53" x14ac:dyDescent="0.2">
      <c r="AM4872" s="61"/>
      <c r="AN4872" s="61"/>
      <c r="AO4872" s="171"/>
      <c r="AP4872" s="61"/>
      <c r="AQ4872" s="61"/>
      <c r="AR4872" s="61"/>
      <c r="AS4872" s="61"/>
      <c r="AT4872" s="61"/>
      <c r="AU4872" s="61"/>
      <c r="AV4872" s="61"/>
      <c r="AW4872" s="61"/>
      <c r="AX4872" s="61"/>
      <c r="AY4872" s="61"/>
      <c r="AZ4872" s="61"/>
      <c r="BA4872" s="61"/>
    </row>
    <row r="4873" spans="39:53" x14ac:dyDescent="0.2">
      <c r="AM4873" s="61"/>
      <c r="AN4873" s="61"/>
      <c r="AO4873" s="171"/>
      <c r="AP4873" s="61"/>
      <c r="AQ4873" s="61"/>
      <c r="AR4873" s="61"/>
      <c r="AS4873" s="61"/>
      <c r="AT4873" s="61"/>
      <c r="AU4873" s="61"/>
      <c r="AV4873" s="61"/>
      <c r="AW4873" s="61"/>
      <c r="AX4873" s="61"/>
      <c r="AY4873" s="61"/>
      <c r="AZ4873" s="61"/>
      <c r="BA4873" s="61"/>
    </row>
    <row r="4874" spans="39:53" x14ac:dyDescent="0.2">
      <c r="AM4874" s="61"/>
      <c r="AN4874" s="61"/>
      <c r="AO4874" s="171"/>
      <c r="AP4874" s="61"/>
      <c r="AQ4874" s="61"/>
      <c r="AR4874" s="61"/>
      <c r="AS4874" s="61"/>
      <c r="AT4874" s="61"/>
      <c r="AU4874" s="61"/>
      <c r="AV4874" s="61"/>
      <c r="AW4874" s="61"/>
      <c r="AX4874" s="61"/>
      <c r="AY4874" s="61"/>
      <c r="AZ4874" s="61"/>
      <c r="BA4874" s="61"/>
    </row>
    <row r="4875" spans="39:53" x14ac:dyDescent="0.2">
      <c r="AM4875" s="61"/>
      <c r="AN4875" s="61"/>
      <c r="AO4875" s="171"/>
      <c r="AP4875" s="61"/>
      <c r="AQ4875" s="61"/>
      <c r="AR4875" s="61"/>
      <c r="AS4875" s="61"/>
      <c r="AT4875" s="61"/>
      <c r="AU4875" s="61"/>
      <c r="AV4875" s="61"/>
      <c r="AW4875" s="61"/>
      <c r="AX4875" s="61"/>
      <c r="AY4875" s="61"/>
      <c r="AZ4875" s="61"/>
      <c r="BA4875" s="61"/>
    </row>
    <row r="4876" spans="39:53" x14ac:dyDescent="0.2">
      <c r="AM4876" s="61"/>
      <c r="AN4876" s="61"/>
      <c r="AO4876" s="171"/>
      <c r="AP4876" s="61"/>
      <c r="AQ4876" s="61"/>
      <c r="AR4876" s="61"/>
      <c r="AS4876" s="61"/>
      <c r="AT4876" s="61"/>
      <c r="AU4876" s="61"/>
      <c r="AV4876" s="61"/>
      <c r="AW4876" s="61"/>
      <c r="AX4876" s="61"/>
      <c r="AY4876" s="61"/>
      <c r="AZ4876" s="61"/>
      <c r="BA4876" s="61"/>
    </row>
    <row r="4877" spans="39:53" x14ac:dyDescent="0.2">
      <c r="AM4877" s="61"/>
      <c r="AN4877" s="61"/>
      <c r="AO4877" s="171"/>
      <c r="AP4877" s="61"/>
      <c r="AQ4877" s="61"/>
      <c r="AR4877" s="61"/>
      <c r="AS4877" s="61"/>
      <c r="AT4877" s="61"/>
      <c r="AU4877" s="61"/>
      <c r="AV4877" s="61"/>
      <c r="AW4877" s="61"/>
      <c r="AX4877" s="61"/>
      <c r="AY4877" s="61"/>
      <c r="AZ4877" s="61"/>
      <c r="BA4877" s="61"/>
    </row>
    <row r="4878" spans="39:53" x14ac:dyDescent="0.2">
      <c r="AM4878" s="61"/>
      <c r="AN4878" s="61"/>
      <c r="AO4878" s="171"/>
      <c r="AP4878" s="61"/>
      <c r="AQ4878" s="61"/>
      <c r="AR4878" s="61"/>
      <c r="AS4878" s="61"/>
      <c r="AT4878" s="61"/>
      <c r="AU4878" s="61"/>
      <c r="AV4878" s="61"/>
      <c r="AW4878" s="61"/>
      <c r="AX4878" s="61"/>
      <c r="AY4878" s="61"/>
      <c r="AZ4878" s="61"/>
      <c r="BA4878" s="61"/>
    </row>
    <row r="4879" spans="39:53" x14ac:dyDescent="0.2">
      <c r="AM4879" s="61"/>
      <c r="AN4879" s="61"/>
      <c r="AO4879" s="171"/>
      <c r="AP4879" s="61"/>
      <c r="AQ4879" s="61"/>
      <c r="AR4879" s="61"/>
      <c r="AS4879" s="61"/>
      <c r="AT4879" s="61"/>
      <c r="AU4879" s="61"/>
      <c r="AV4879" s="61"/>
      <c r="AW4879" s="61"/>
      <c r="AX4879" s="61"/>
      <c r="AY4879" s="61"/>
      <c r="AZ4879" s="61"/>
      <c r="BA4879" s="61"/>
    </row>
    <row r="4880" spans="39:53" x14ac:dyDescent="0.2">
      <c r="AM4880" s="61"/>
      <c r="AN4880" s="61"/>
      <c r="AO4880" s="171"/>
      <c r="AP4880" s="61"/>
      <c r="AQ4880" s="61"/>
      <c r="AR4880" s="61"/>
      <c r="AS4880" s="61"/>
      <c r="AT4880" s="61"/>
      <c r="AU4880" s="61"/>
      <c r="AV4880" s="61"/>
      <c r="AW4880" s="61"/>
      <c r="AX4880" s="61"/>
      <c r="AY4880" s="61"/>
      <c r="AZ4880" s="61"/>
      <c r="BA4880" s="61"/>
    </row>
    <row r="4881" spans="39:53" x14ac:dyDescent="0.2">
      <c r="AM4881" s="61"/>
      <c r="AN4881" s="61"/>
      <c r="AO4881" s="171"/>
      <c r="AP4881" s="61"/>
      <c r="AQ4881" s="61"/>
      <c r="AR4881" s="61"/>
      <c r="AS4881" s="61"/>
      <c r="AT4881" s="61"/>
      <c r="AU4881" s="61"/>
      <c r="AV4881" s="61"/>
      <c r="AW4881" s="61"/>
      <c r="AX4881" s="61"/>
      <c r="AY4881" s="61"/>
      <c r="AZ4881" s="61"/>
      <c r="BA4881" s="61"/>
    </row>
    <row r="4882" spans="39:53" x14ac:dyDescent="0.2">
      <c r="AM4882" s="61"/>
      <c r="AN4882" s="61"/>
      <c r="AO4882" s="171"/>
      <c r="AP4882" s="61"/>
      <c r="AQ4882" s="61"/>
      <c r="AR4882" s="61"/>
      <c r="AS4882" s="61"/>
      <c r="AT4882" s="61"/>
      <c r="AU4882" s="61"/>
      <c r="AV4882" s="61"/>
      <c r="AW4882" s="61"/>
      <c r="AX4882" s="61"/>
      <c r="AY4882" s="61"/>
      <c r="AZ4882" s="61"/>
      <c r="BA4882" s="61"/>
    </row>
    <row r="4883" spans="39:53" x14ac:dyDescent="0.2">
      <c r="AM4883" s="61"/>
      <c r="AN4883" s="61"/>
      <c r="AO4883" s="171"/>
      <c r="AP4883" s="61"/>
      <c r="AQ4883" s="61"/>
      <c r="AR4883" s="61"/>
      <c r="AS4883" s="61"/>
      <c r="AT4883" s="61"/>
      <c r="AU4883" s="61"/>
      <c r="AV4883" s="61"/>
      <c r="AW4883" s="61"/>
      <c r="AX4883" s="61"/>
      <c r="AY4883" s="61"/>
      <c r="AZ4883" s="61"/>
      <c r="BA4883" s="61"/>
    </row>
    <row r="4884" spans="39:53" x14ac:dyDescent="0.2">
      <c r="AM4884" s="61"/>
      <c r="AN4884" s="61"/>
      <c r="AO4884" s="171"/>
      <c r="AP4884" s="61"/>
      <c r="AQ4884" s="61"/>
      <c r="AR4884" s="61"/>
      <c r="AS4884" s="61"/>
      <c r="AT4884" s="61"/>
      <c r="AU4884" s="61"/>
      <c r="AV4884" s="61"/>
      <c r="AW4884" s="61"/>
      <c r="AX4884" s="61"/>
      <c r="AY4884" s="61"/>
      <c r="AZ4884" s="61"/>
      <c r="BA4884" s="61"/>
    </row>
    <row r="4885" spans="39:53" x14ac:dyDescent="0.2">
      <c r="AM4885" s="61"/>
      <c r="AN4885" s="61"/>
      <c r="AO4885" s="171"/>
      <c r="AP4885" s="61"/>
      <c r="AQ4885" s="61"/>
      <c r="AR4885" s="61"/>
      <c r="AS4885" s="61"/>
      <c r="AT4885" s="61"/>
      <c r="AU4885" s="61"/>
      <c r="AV4885" s="61"/>
      <c r="AW4885" s="61"/>
      <c r="AX4885" s="61"/>
      <c r="AY4885" s="61"/>
      <c r="AZ4885" s="61"/>
      <c r="BA4885" s="61"/>
    </row>
    <row r="4886" spans="39:53" x14ac:dyDescent="0.2">
      <c r="AM4886" s="61"/>
      <c r="AN4886" s="61"/>
      <c r="AO4886" s="171"/>
      <c r="AP4886" s="61"/>
      <c r="AQ4886" s="61"/>
      <c r="AR4886" s="61"/>
      <c r="AS4886" s="61"/>
      <c r="AT4886" s="61"/>
      <c r="AU4886" s="61"/>
      <c r="AV4886" s="61"/>
      <c r="AW4886" s="61"/>
      <c r="AX4886" s="61"/>
      <c r="AY4886" s="61"/>
      <c r="AZ4886" s="61"/>
      <c r="BA4886" s="61"/>
    </row>
    <row r="4887" spans="39:53" x14ac:dyDescent="0.2">
      <c r="AM4887" s="61"/>
      <c r="AN4887" s="61"/>
      <c r="AO4887" s="171"/>
      <c r="AP4887" s="61"/>
      <c r="AQ4887" s="61"/>
      <c r="AR4887" s="61"/>
      <c r="AS4887" s="61"/>
      <c r="AT4887" s="61"/>
      <c r="AU4887" s="61"/>
      <c r="AV4887" s="61"/>
      <c r="AW4887" s="61"/>
      <c r="AX4887" s="61"/>
      <c r="AY4887" s="61"/>
      <c r="AZ4887" s="61"/>
      <c r="BA4887" s="61"/>
    </row>
    <row r="4888" spans="39:53" x14ac:dyDescent="0.2">
      <c r="AM4888" s="61"/>
      <c r="AN4888" s="61"/>
      <c r="AO4888" s="171"/>
      <c r="AP4888" s="61"/>
      <c r="AQ4888" s="61"/>
      <c r="AR4888" s="61"/>
      <c r="AS4888" s="61"/>
      <c r="AT4888" s="61"/>
      <c r="AU4888" s="61"/>
      <c r="AV4888" s="61"/>
      <c r="AW4888" s="61"/>
      <c r="AX4888" s="61"/>
      <c r="AY4888" s="61"/>
      <c r="AZ4888" s="61"/>
      <c r="BA4888" s="61"/>
    </row>
    <row r="4889" spans="39:53" x14ac:dyDescent="0.2">
      <c r="AM4889" s="61"/>
      <c r="AN4889" s="61"/>
      <c r="AO4889" s="171"/>
      <c r="AP4889" s="61"/>
      <c r="AQ4889" s="61"/>
      <c r="AR4889" s="61"/>
      <c r="AS4889" s="61"/>
      <c r="AT4889" s="61"/>
      <c r="AU4889" s="61"/>
      <c r="AV4889" s="61"/>
      <c r="AW4889" s="61"/>
      <c r="AX4889" s="61"/>
      <c r="AY4889" s="61"/>
      <c r="AZ4889" s="61"/>
      <c r="BA4889" s="61"/>
    </row>
    <row r="4890" spans="39:53" x14ac:dyDescent="0.2">
      <c r="AM4890" s="61"/>
      <c r="AN4890" s="61"/>
      <c r="AO4890" s="171"/>
      <c r="AP4890" s="61"/>
      <c r="AQ4890" s="61"/>
      <c r="AR4890" s="61"/>
      <c r="AS4890" s="61"/>
      <c r="AT4890" s="61"/>
      <c r="AU4890" s="61"/>
      <c r="AV4890" s="61"/>
      <c r="AW4890" s="61"/>
      <c r="AX4890" s="61"/>
      <c r="AY4890" s="61"/>
      <c r="AZ4890" s="61"/>
      <c r="BA4890" s="61"/>
    </row>
    <row r="4891" spans="39:53" x14ac:dyDescent="0.2">
      <c r="AM4891" s="61"/>
      <c r="AN4891" s="61"/>
      <c r="AO4891" s="171"/>
      <c r="AP4891" s="61"/>
      <c r="AQ4891" s="61"/>
      <c r="AR4891" s="61"/>
      <c r="AS4891" s="61"/>
      <c r="AT4891" s="61"/>
      <c r="AU4891" s="61"/>
      <c r="AV4891" s="61"/>
      <c r="AW4891" s="61"/>
      <c r="AX4891" s="61"/>
      <c r="AY4891" s="61"/>
      <c r="AZ4891" s="61"/>
      <c r="BA4891" s="61"/>
    </row>
    <row r="4892" spans="39:53" x14ac:dyDescent="0.2">
      <c r="AM4892" s="61"/>
      <c r="AN4892" s="61"/>
      <c r="AO4892" s="171"/>
      <c r="AP4892" s="61"/>
      <c r="AQ4892" s="61"/>
      <c r="AR4892" s="61"/>
      <c r="AS4892" s="61"/>
      <c r="AT4892" s="61"/>
      <c r="AU4892" s="61"/>
      <c r="AV4892" s="61"/>
      <c r="AW4892" s="61"/>
      <c r="AX4892" s="61"/>
      <c r="AY4892" s="61"/>
      <c r="AZ4892" s="61"/>
      <c r="BA4892" s="61"/>
    </row>
    <row r="4893" spans="39:53" x14ac:dyDescent="0.2">
      <c r="AM4893" s="61"/>
      <c r="AN4893" s="61"/>
      <c r="AO4893" s="171"/>
      <c r="AP4893" s="61"/>
      <c r="AQ4893" s="61"/>
      <c r="AR4893" s="61"/>
      <c r="AS4893" s="61"/>
      <c r="AT4893" s="61"/>
      <c r="AU4893" s="61"/>
      <c r="AV4893" s="61"/>
      <c r="AW4893" s="61"/>
      <c r="AX4893" s="61"/>
      <c r="AY4893" s="61"/>
      <c r="AZ4893" s="61"/>
      <c r="BA4893" s="61"/>
    </row>
    <row r="4894" spans="39:53" x14ac:dyDescent="0.2">
      <c r="AM4894" s="61"/>
      <c r="AN4894" s="61"/>
      <c r="AO4894" s="171"/>
      <c r="AP4894" s="61"/>
      <c r="AQ4894" s="61"/>
      <c r="AR4894" s="61"/>
      <c r="AS4894" s="61"/>
      <c r="AT4894" s="61"/>
      <c r="AU4894" s="61"/>
      <c r="AV4894" s="61"/>
      <c r="AW4894" s="61"/>
      <c r="AX4894" s="61"/>
      <c r="AY4894" s="61"/>
      <c r="AZ4894" s="61"/>
      <c r="BA4894" s="61"/>
    </row>
    <row r="4895" spans="39:53" x14ac:dyDescent="0.2">
      <c r="AM4895" s="61"/>
      <c r="AN4895" s="61"/>
      <c r="AO4895" s="171"/>
      <c r="AP4895" s="61"/>
      <c r="AQ4895" s="61"/>
      <c r="AR4895" s="61"/>
      <c r="AS4895" s="61"/>
      <c r="AT4895" s="61"/>
      <c r="AU4895" s="61"/>
      <c r="AV4895" s="61"/>
      <c r="AW4895" s="61"/>
      <c r="AX4895" s="61"/>
      <c r="AY4895" s="61"/>
      <c r="AZ4895" s="61"/>
      <c r="BA4895" s="61"/>
    </row>
    <row r="4896" spans="39:53" x14ac:dyDescent="0.2">
      <c r="AM4896" s="61"/>
      <c r="AN4896" s="61"/>
      <c r="AO4896" s="171"/>
      <c r="AP4896" s="61"/>
      <c r="AQ4896" s="61"/>
      <c r="AR4896" s="61"/>
      <c r="AS4896" s="61"/>
      <c r="AT4896" s="61"/>
      <c r="AU4896" s="61"/>
      <c r="AV4896" s="61"/>
      <c r="AW4896" s="61"/>
      <c r="AX4896" s="61"/>
      <c r="AY4896" s="61"/>
      <c r="AZ4896" s="61"/>
      <c r="BA4896" s="61"/>
    </row>
    <row r="4897" spans="39:53" x14ac:dyDescent="0.2">
      <c r="AM4897" s="61"/>
      <c r="AN4897" s="61"/>
      <c r="AO4897" s="171"/>
      <c r="AP4897" s="61"/>
      <c r="AQ4897" s="61"/>
      <c r="AR4897" s="61"/>
      <c r="AS4897" s="61"/>
      <c r="AT4897" s="61"/>
      <c r="AU4897" s="61"/>
      <c r="AV4897" s="61"/>
      <c r="AW4897" s="61"/>
      <c r="AX4897" s="61"/>
      <c r="AY4897" s="61"/>
      <c r="AZ4897" s="61"/>
      <c r="BA4897" s="61"/>
    </row>
    <row r="4898" spans="39:53" x14ac:dyDescent="0.2">
      <c r="AM4898" s="61"/>
      <c r="AN4898" s="61"/>
      <c r="AO4898" s="171"/>
      <c r="AP4898" s="61"/>
      <c r="AQ4898" s="61"/>
      <c r="AR4898" s="61"/>
      <c r="AS4898" s="61"/>
      <c r="AT4898" s="61"/>
      <c r="AU4898" s="61"/>
      <c r="AV4898" s="61"/>
      <c r="AW4898" s="61"/>
      <c r="AX4898" s="61"/>
      <c r="AY4898" s="61"/>
      <c r="AZ4898" s="61"/>
      <c r="BA4898" s="61"/>
    </row>
    <row r="4899" spans="39:53" x14ac:dyDescent="0.2">
      <c r="AM4899" s="61"/>
      <c r="AN4899" s="61"/>
      <c r="AO4899" s="171"/>
      <c r="AP4899" s="61"/>
      <c r="AQ4899" s="61"/>
      <c r="AR4899" s="61"/>
      <c r="AS4899" s="61"/>
      <c r="AT4899" s="61"/>
      <c r="AU4899" s="61"/>
      <c r="AV4899" s="61"/>
      <c r="AW4899" s="61"/>
      <c r="AX4899" s="61"/>
      <c r="AY4899" s="61"/>
      <c r="AZ4899" s="61"/>
      <c r="BA4899" s="61"/>
    </row>
    <row r="4900" spans="39:53" x14ac:dyDescent="0.2">
      <c r="AM4900" s="61"/>
      <c r="AN4900" s="61"/>
      <c r="AO4900" s="171"/>
      <c r="AP4900" s="61"/>
      <c r="AQ4900" s="61"/>
      <c r="AR4900" s="61"/>
      <c r="AS4900" s="61"/>
      <c r="AT4900" s="61"/>
      <c r="AU4900" s="61"/>
      <c r="AV4900" s="61"/>
      <c r="AW4900" s="61"/>
      <c r="AX4900" s="61"/>
      <c r="AY4900" s="61"/>
      <c r="AZ4900" s="61"/>
      <c r="BA4900" s="61"/>
    </row>
    <row r="4901" spans="39:53" x14ac:dyDescent="0.2">
      <c r="AM4901" s="61"/>
      <c r="AN4901" s="61"/>
      <c r="AO4901" s="171"/>
      <c r="AP4901" s="61"/>
      <c r="AQ4901" s="61"/>
      <c r="AR4901" s="61"/>
      <c r="AS4901" s="61"/>
      <c r="AT4901" s="61"/>
      <c r="AU4901" s="61"/>
      <c r="AV4901" s="61"/>
      <c r="AW4901" s="61"/>
      <c r="AX4901" s="61"/>
      <c r="AY4901" s="61"/>
      <c r="AZ4901" s="61"/>
      <c r="BA4901" s="61"/>
    </row>
    <row r="4902" spans="39:53" x14ac:dyDescent="0.2">
      <c r="AM4902" s="61"/>
      <c r="AN4902" s="61"/>
      <c r="AO4902" s="171"/>
      <c r="AP4902" s="61"/>
      <c r="AQ4902" s="61"/>
      <c r="AR4902" s="61"/>
      <c r="AS4902" s="61"/>
      <c r="AT4902" s="61"/>
      <c r="AU4902" s="61"/>
      <c r="AV4902" s="61"/>
      <c r="AW4902" s="61"/>
      <c r="AX4902" s="61"/>
      <c r="AY4902" s="61"/>
      <c r="AZ4902" s="61"/>
      <c r="BA4902" s="61"/>
    </row>
    <row r="4903" spans="39:53" x14ac:dyDescent="0.2">
      <c r="AM4903" s="61"/>
      <c r="AN4903" s="61"/>
      <c r="AO4903" s="171"/>
      <c r="AP4903" s="61"/>
      <c r="AQ4903" s="61"/>
      <c r="AR4903" s="61"/>
      <c r="AS4903" s="61"/>
      <c r="AT4903" s="61"/>
      <c r="AU4903" s="61"/>
      <c r="AV4903" s="61"/>
      <c r="AW4903" s="61"/>
      <c r="AX4903" s="61"/>
      <c r="AY4903" s="61"/>
      <c r="AZ4903" s="61"/>
      <c r="BA4903" s="61"/>
    </row>
    <row r="4904" spans="39:53" x14ac:dyDescent="0.2">
      <c r="AM4904" s="61"/>
      <c r="AN4904" s="61"/>
      <c r="AO4904" s="171"/>
      <c r="AP4904" s="61"/>
      <c r="AQ4904" s="61"/>
      <c r="AR4904" s="61"/>
      <c r="AS4904" s="61"/>
      <c r="AT4904" s="61"/>
      <c r="AU4904" s="61"/>
      <c r="AV4904" s="61"/>
      <c r="AW4904" s="61"/>
      <c r="AX4904" s="61"/>
      <c r="AY4904" s="61"/>
      <c r="AZ4904" s="61"/>
      <c r="BA4904" s="61"/>
    </row>
    <row r="4905" spans="39:53" x14ac:dyDescent="0.2">
      <c r="AM4905" s="61"/>
      <c r="AN4905" s="61"/>
      <c r="AO4905" s="171"/>
      <c r="AP4905" s="61"/>
      <c r="AQ4905" s="61"/>
      <c r="AR4905" s="61"/>
      <c r="AS4905" s="61"/>
      <c r="AT4905" s="61"/>
      <c r="AU4905" s="61"/>
      <c r="AV4905" s="61"/>
      <c r="AW4905" s="61"/>
      <c r="AX4905" s="61"/>
      <c r="AY4905" s="61"/>
      <c r="AZ4905" s="61"/>
      <c r="BA4905" s="61"/>
    </row>
    <row r="4906" spans="39:53" x14ac:dyDescent="0.2">
      <c r="AM4906" s="61"/>
      <c r="AN4906" s="61"/>
      <c r="AO4906" s="171"/>
      <c r="AP4906" s="61"/>
      <c r="AQ4906" s="61"/>
      <c r="AR4906" s="61"/>
      <c r="AS4906" s="61"/>
      <c r="AT4906" s="61"/>
      <c r="AU4906" s="61"/>
      <c r="AV4906" s="61"/>
      <c r="AW4906" s="61"/>
      <c r="AX4906" s="61"/>
      <c r="AY4906" s="61"/>
      <c r="AZ4906" s="61"/>
      <c r="BA4906" s="61"/>
    </row>
    <row r="4907" spans="39:53" x14ac:dyDescent="0.2">
      <c r="AM4907" s="61"/>
      <c r="AN4907" s="61"/>
      <c r="AO4907" s="171"/>
      <c r="AP4907" s="61"/>
      <c r="AQ4907" s="61"/>
      <c r="AR4907" s="61"/>
      <c r="AS4907" s="61"/>
      <c r="AT4907" s="61"/>
      <c r="AU4907" s="61"/>
      <c r="AV4907" s="61"/>
      <c r="AW4907" s="61"/>
      <c r="AX4907" s="61"/>
      <c r="AY4907" s="61"/>
      <c r="AZ4907" s="61"/>
      <c r="BA4907" s="61"/>
    </row>
    <row r="4908" spans="39:53" x14ac:dyDescent="0.2">
      <c r="AM4908" s="61"/>
      <c r="AN4908" s="61"/>
      <c r="AO4908" s="171"/>
      <c r="AP4908" s="61"/>
      <c r="AQ4908" s="61"/>
      <c r="AR4908" s="61"/>
      <c r="AS4908" s="61"/>
      <c r="AT4908" s="61"/>
      <c r="AU4908" s="61"/>
      <c r="AV4908" s="61"/>
      <c r="AW4908" s="61"/>
      <c r="AX4908" s="61"/>
      <c r="AY4908" s="61"/>
      <c r="AZ4908" s="61"/>
      <c r="BA4908" s="61"/>
    </row>
    <row r="4909" spans="39:53" x14ac:dyDescent="0.2">
      <c r="AM4909" s="61"/>
      <c r="AN4909" s="61"/>
      <c r="AO4909" s="171"/>
      <c r="AP4909" s="61"/>
      <c r="AQ4909" s="61"/>
      <c r="AR4909" s="61"/>
      <c r="AS4909" s="61"/>
      <c r="AT4909" s="61"/>
      <c r="AU4909" s="61"/>
      <c r="AV4909" s="61"/>
      <c r="AW4909" s="61"/>
      <c r="AX4909" s="61"/>
      <c r="AY4909" s="61"/>
      <c r="AZ4909" s="61"/>
      <c r="BA4909" s="61"/>
    </row>
    <row r="4910" spans="39:53" x14ac:dyDescent="0.2">
      <c r="AM4910" s="61"/>
      <c r="AN4910" s="61"/>
      <c r="AO4910" s="171"/>
      <c r="AP4910" s="61"/>
      <c r="AQ4910" s="61"/>
      <c r="AR4910" s="61"/>
      <c r="AS4910" s="61"/>
      <c r="AT4910" s="61"/>
      <c r="AU4910" s="61"/>
      <c r="AV4910" s="61"/>
      <c r="AW4910" s="61"/>
      <c r="AX4910" s="61"/>
      <c r="AY4910" s="61"/>
      <c r="AZ4910" s="61"/>
      <c r="BA4910" s="61"/>
    </row>
    <row r="4911" spans="39:53" x14ac:dyDescent="0.2">
      <c r="AM4911" s="61"/>
      <c r="AN4911" s="61"/>
      <c r="AO4911" s="171"/>
      <c r="AP4911" s="61"/>
      <c r="AQ4911" s="61"/>
      <c r="AR4911" s="61"/>
      <c r="AS4911" s="61"/>
      <c r="AT4911" s="61"/>
      <c r="AU4911" s="61"/>
      <c r="AV4911" s="61"/>
      <c r="AW4911" s="61"/>
      <c r="AX4911" s="61"/>
      <c r="AY4911" s="61"/>
      <c r="AZ4911" s="61"/>
      <c r="BA4911" s="61"/>
    </row>
    <row r="4912" spans="39:53" x14ac:dyDescent="0.2">
      <c r="AM4912" s="61"/>
      <c r="AN4912" s="61"/>
      <c r="AO4912" s="171"/>
      <c r="AP4912" s="61"/>
      <c r="AQ4912" s="61"/>
      <c r="AR4912" s="61"/>
      <c r="AS4912" s="61"/>
      <c r="AT4912" s="61"/>
      <c r="AU4912" s="61"/>
      <c r="AV4912" s="61"/>
      <c r="AW4912" s="61"/>
      <c r="AX4912" s="61"/>
      <c r="AY4912" s="61"/>
      <c r="AZ4912" s="61"/>
      <c r="BA4912" s="61"/>
    </row>
    <row r="4913" spans="39:53" x14ac:dyDescent="0.2">
      <c r="AM4913" s="61"/>
      <c r="AN4913" s="61"/>
      <c r="AO4913" s="171"/>
      <c r="AP4913" s="61"/>
      <c r="AQ4913" s="61"/>
      <c r="AR4913" s="61"/>
      <c r="AS4913" s="61"/>
      <c r="AT4913" s="61"/>
      <c r="AU4913" s="61"/>
      <c r="AV4913" s="61"/>
      <c r="AW4913" s="61"/>
      <c r="AX4913" s="61"/>
      <c r="AY4913" s="61"/>
      <c r="AZ4913" s="61"/>
      <c r="BA4913" s="61"/>
    </row>
    <row r="4914" spans="39:53" x14ac:dyDescent="0.2">
      <c r="AM4914" s="61"/>
      <c r="AN4914" s="61"/>
      <c r="AO4914" s="171"/>
      <c r="AP4914" s="61"/>
      <c r="AQ4914" s="61"/>
      <c r="AR4914" s="61"/>
      <c r="AS4914" s="61"/>
      <c r="AT4914" s="61"/>
      <c r="AU4914" s="61"/>
      <c r="AV4914" s="61"/>
      <c r="AW4914" s="61"/>
      <c r="AX4914" s="61"/>
      <c r="AY4914" s="61"/>
      <c r="AZ4914" s="61"/>
      <c r="BA4914" s="61"/>
    </row>
    <row r="4915" spans="39:53" x14ac:dyDescent="0.2">
      <c r="AM4915" s="61"/>
      <c r="AN4915" s="61"/>
      <c r="AO4915" s="171"/>
      <c r="AP4915" s="61"/>
      <c r="AQ4915" s="61"/>
      <c r="AR4915" s="61"/>
      <c r="AS4915" s="61"/>
      <c r="AT4915" s="61"/>
      <c r="AU4915" s="61"/>
      <c r="AV4915" s="61"/>
      <c r="AW4915" s="61"/>
      <c r="AX4915" s="61"/>
      <c r="AY4915" s="61"/>
      <c r="AZ4915" s="61"/>
      <c r="BA4915" s="61"/>
    </row>
    <row r="4916" spans="39:53" x14ac:dyDescent="0.2">
      <c r="AM4916" s="61"/>
      <c r="AN4916" s="61"/>
      <c r="AO4916" s="171"/>
      <c r="AP4916" s="61"/>
      <c r="AQ4916" s="61"/>
      <c r="AR4916" s="61"/>
      <c r="AS4916" s="61"/>
      <c r="AT4916" s="61"/>
      <c r="AU4916" s="61"/>
      <c r="AV4916" s="61"/>
      <c r="AW4916" s="61"/>
      <c r="AX4916" s="61"/>
      <c r="AY4916" s="61"/>
      <c r="AZ4916" s="61"/>
      <c r="BA4916" s="61"/>
    </row>
    <row r="4917" spans="39:53" x14ac:dyDescent="0.2">
      <c r="AM4917" s="61"/>
      <c r="AN4917" s="61"/>
      <c r="AO4917" s="171"/>
      <c r="AP4917" s="61"/>
      <c r="AQ4917" s="61"/>
      <c r="AR4917" s="61"/>
      <c r="AS4917" s="61"/>
      <c r="AT4917" s="61"/>
      <c r="AU4917" s="61"/>
      <c r="AV4917" s="61"/>
      <c r="AW4917" s="61"/>
      <c r="AX4917" s="61"/>
      <c r="AY4917" s="61"/>
      <c r="AZ4917" s="61"/>
      <c r="BA4917" s="61"/>
    </row>
    <row r="4918" spans="39:53" x14ac:dyDescent="0.2">
      <c r="AM4918" s="61"/>
      <c r="AN4918" s="61"/>
      <c r="AO4918" s="171"/>
      <c r="AP4918" s="61"/>
      <c r="AQ4918" s="61"/>
      <c r="AR4918" s="61"/>
      <c r="AS4918" s="61"/>
      <c r="AT4918" s="61"/>
      <c r="AU4918" s="61"/>
      <c r="AV4918" s="61"/>
      <c r="AW4918" s="61"/>
      <c r="AX4918" s="61"/>
      <c r="AY4918" s="61"/>
      <c r="AZ4918" s="61"/>
      <c r="BA4918" s="61"/>
    </row>
    <row r="4919" spans="39:53" x14ac:dyDescent="0.2">
      <c r="AM4919" s="61"/>
      <c r="AN4919" s="61"/>
      <c r="AO4919" s="171"/>
      <c r="AP4919" s="61"/>
      <c r="AQ4919" s="61"/>
      <c r="AR4919" s="61"/>
      <c r="AS4919" s="61"/>
      <c r="AT4919" s="61"/>
      <c r="AU4919" s="61"/>
      <c r="AV4919" s="61"/>
      <c r="AW4919" s="61"/>
      <c r="AX4919" s="61"/>
      <c r="AY4919" s="61"/>
      <c r="AZ4919" s="61"/>
      <c r="BA4919" s="61"/>
    </row>
    <row r="4920" spans="39:53" x14ac:dyDescent="0.2">
      <c r="AM4920" s="61"/>
      <c r="AN4920" s="61"/>
      <c r="AO4920" s="171"/>
      <c r="AP4920" s="61"/>
      <c r="AQ4920" s="61"/>
      <c r="AR4920" s="61"/>
      <c r="AS4920" s="61"/>
      <c r="AT4920" s="61"/>
      <c r="AU4920" s="61"/>
      <c r="AV4920" s="61"/>
      <c r="AW4920" s="61"/>
      <c r="AX4920" s="61"/>
      <c r="AY4920" s="61"/>
      <c r="AZ4920" s="61"/>
      <c r="BA4920" s="61"/>
    </row>
    <row r="4921" spans="39:53" x14ac:dyDescent="0.2">
      <c r="AM4921" s="61"/>
      <c r="AN4921" s="61"/>
      <c r="AO4921" s="171"/>
      <c r="AP4921" s="61"/>
      <c r="AQ4921" s="61"/>
      <c r="AR4921" s="61"/>
      <c r="AS4921" s="61"/>
      <c r="AT4921" s="61"/>
      <c r="AU4921" s="61"/>
      <c r="AV4921" s="61"/>
      <c r="AW4921" s="61"/>
      <c r="AX4921" s="61"/>
      <c r="AY4921" s="61"/>
      <c r="AZ4921" s="61"/>
      <c r="BA4921" s="61"/>
    </row>
    <row r="4922" spans="39:53" x14ac:dyDescent="0.2">
      <c r="AM4922" s="61"/>
      <c r="AN4922" s="61"/>
      <c r="AO4922" s="171"/>
      <c r="AP4922" s="61"/>
      <c r="AQ4922" s="61"/>
      <c r="AR4922" s="61"/>
      <c r="AS4922" s="61"/>
      <c r="AT4922" s="61"/>
      <c r="AU4922" s="61"/>
      <c r="AV4922" s="61"/>
      <c r="AW4922" s="61"/>
      <c r="AX4922" s="61"/>
      <c r="AY4922" s="61"/>
      <c r="AZ4922" s="61"/>
      <c r="BA4922" s="61"/>
    </row>
    <row r="4923" spans="39:53" x14ac:dyDescent="0.2">
      <c r="AM4923" s="61"/>
      <c r="AN4923" s="61"/>
      <c r="AO4923" s="171"/>
      <c r="AP4923" s="61"/>
      <c r="AQ4923" s="61"/>
      <c r="AR4923" s="61"/>
      <c r="AS4923" s="61"/>
      <c r="AT4923" s="61"/>
      <c r="AU4923" s="61"/>
      <c r="AV4923" s="61"/>
      <c r="AW4923" s="61"/>
      <c r="AX4923" s="61"/>
      <c r="AY4923" s="61"/>
      <c r="AZ4923" s="61"/>
      <c r="BA4923" s="61"/>
    </row>
    <row r="4924" spans="39:53" x14ac:dyDescent="0.2">
      <c r="AM4924" s="61"/>
      <c r="AN4924" s="61"/>
      <c r="AO4924" s="171"/>
      <c r="AP4924" s="61"/>
      <c r="AQ4924" s="61"/>
      <c r="AR4924" s="61"/>
      <c r="AS4924" s="61"/>
      <c r="AT4924" s="61"/>
      <c r="AU4924" s="61"/>
      <c r="AV4924" s="61"/>
      <c r="AW4924" s="61"/>
      <c r="AX4924" s="61"/>
      <c r="AY4924" s="61"/>
      <c r="AZ4924" s="61"/>
      <c r="BA4924" s="61"/>
    </row>
    <row r="4925" spans="39:53" x14ac:dyDescent="0.2">
      <c r="AM4925" s="61"/>
      <c r="AN4925" s="61"/>
      <c r="AO4925" s="171"/>
      <c r="AP4925" s="61"/>
      <c r="AQ4925" s="61"/>
      <c r="AR4925" s="61"/>
      <c r="AS4925" s="61"/>
      <c r="AT4925" s="61"/>
      <c r="AU4925" s="61"/>
      <c r="AV4925" s="61"/>
      <c r="AW4925" s="61"/>
      <c r="AX4925" s="61"/>
      <c r="AY4925" s="61"/>
      <c r="AZ4925" s="61"/>
      <c r="BA4925" s="61"/>
    </row>
    <row r="4926" spans="39:53" x14ac:dyDescent="0.2">
      <c r="AM4926" s="61"/>
      <c r="AN4926" s="61"/>
      <c r="AO4926" s="171"/>
      <c r="AP4926" s="61"/>
      <c r="AQ4926" s="61"/>
      <c r="AR4926" s="61"/>
      <c r="AS4926" s="61"/>
      <c r="AT4926" s="61"/>
      <c r="AU4926" s="61"/>
      <c r="AV4926" s="61"/>
      <c r="AW4926" s="61"/>
      <c r="AX4926" s="61"/>
      <c r="AY4926" s="61"/>
      <c r="AZ4926" s="61"/>
      <c r="BA4926" s="61"/>
    </row>
    <row r="4927" spans="39:53" x14ac:dyDescent="0.2">
      <c r="AM4927" s="61"/>
      <c r="AN4927" s="61"/>
      <c r="AO4927" s="171"/>
      <c r="AP4927" s="61"/>
      <c r="AQ4927" s="61"/>
      <c r="AR4927" s="61"/>
      <c r="AS4927" s="61"/>
      <c r="AT4927" s="61"/>
      <c r="AU4927" s="61"/>
      <c r="AV4927" s="61"/>
      <c r="AW4927" s="61"/>
      <c r="AX4927" s="61"/>
      <c r="AY4927" s="61"/>
      <c r="AZ4927" s="61"/>
      <c r="BA4927" s="61"/>
    </row>
    <row r="4928" spans="39:53" x14ac:dyDescent="0.2">
      <c r="AM4928" s="61"/>
      <c r="AN4928" s="61"/>
      <c r="AO4928" s="171"/>
      <c r="AP4928" s="61"/>
      <c r="AQ4928" s="61"/>
      <c r="AR4928" s="61"/>
      <c r="AS4928" s="61"/>
      <c r="AT4928" s="61"/>
      <c r="AU4928" s="61"/>
      <c r="AV4928" s="61"/>
      <c r="AW4928" s="61"/>
      <c r="AX4928" s="61"/>
      <c r="AY4928" s="61"/>
      <c r="AZ4928" s="61"/>
      <c r="BA4928" s="61"/>
    </row>
    <row r="4929" spans="39:53" x14ac:dyDescent="0.2">
      <c r="AM4929" s="61"/>
      <c r="AN4929" s="61"/>
      <c r="AO4929" s="171"/>
      <c r="AP4929" s="61"/>
      <c r="AQ4929" s="61"/>
      <c r="AR4929" s="61"/>
      <c r="AS4929" s="61"/>
      <c r="AT4929" s="61"/>
      <c r="AU4929" s="61"/>
      <c r="AV4929" s="61"/>
      <c r="AW4929" s="61"/>
      <c r="AX4929" s="61"/>
      <c r="AY4929" s="61"/>
      <c r="AZ4929" s="61"/>
      <c r="BA4929" s="61"/>
    </row>
    <row r="4930" spans="39:53" x14ac:dyDescent="0.2">
      <c r="AM4930" s="61"/>
      <c r="AN4930" s="61"/>
      <c r="AO4930" s="171"/>
      <c r="AP4930" s="61"/>
      <c r="AQ4930" s="61"/>
      <c r="AR4930" s="61"/>
      <c r="AS4930" s="61"/>
      <c r="AT4930" s="61"/>
      <c r="AU4930" s="61"/>
      <c r="AV4930" s="61"/>
      <c r="AW4930" s="61"/>
      <c r="AX4930" s="61"/>
      <c r="AY4930" s="61"/>
      <c r="AZ4930" s="61"/>
      <c r="BA4930" s="61"/>
    </row>
    <row r="4931" spans="39:53" x14ac:dyDescent="0.2">
      <c r="AM4931" s="61"/>
      <c r="AN4931" s="61"/>
      <c r="AO4931" s="171"/>
      <c r="AP4931" s="61"/>
      <c r="AQ4931" s="61"/>
      <c r="AR4931" s="61"/>
      <c r="AS4931" s="61"/>
      <c r="AT4931" s="61"/>
      <c r="AU4931" s="61"/>
      <c r="AV4931" s="61"/>
      <c r="AW4931" s="61"/>
      <c r="AX4931" s="61"/>
      <c r="AY4931" s="61"/>
      <c r="AZ4931" s="61"/>
      <c r="BA4931" s="61"/>
    </row>
    <row r="4932" spans="39:53" x14ac:dyDescent="0.2">
      <c r="AM4932" s="61"/>
      <c r="AN4932" s="61"/>
      <c r="AO4932" s="171"/>
      <c r="AP4932" s="61"/>
      <c r="AQ4932" s="61"/>
      <c r="AR4932" s="61"/>
      <c r="AS4932" s="61"/>
      <c r="AT4932" s="61"/>
      <c r="AU4932" s="61"/>
      <c r="AV4932" s="61"/>
      <c r="AW4932" s="61"/>
      <c r="AX4932" s="61"/>
      <c r="AY4932" s="61"/>
      <c r="AZ4932" s="61"/>
      <c r="BA4932" s="61"/>
    </row>
    <row r="4933" spans="39:53" x14ac:dyDescent="0.2">
      <c r="AM4933" s="61"/>
      <c r="AN4933" s="61"/>
      <c r="AO4933" s="171"/>
      <c r="AP4933" s="61"/>
      <c r="AQ4933" s="61"/>
      <c r="AR4933" s="61"/>
      <c r="AS4933" s="61"/>
      <c r="AT4933" s="61"/>
      <c r="AU4933" s="61"/>
      <c r="AV4933" s="61"/>
      <c r="AW4933" s="61"/>
      <c r="AX4933" s="61"/>
      <c r="AY4933" s="61"/>
      <c r="AZ4933" s="61"/>
      <c r="BA4933" s="61"/>
    </row>
    <row r="4934" spans="39:53" x14ac:dyDescent="0.2">
      <c r="AM4934" s="61"/>
      <c r="AN4934" s="61"/>
      <c r="AO4934" s="171"/>
      <c r="AP4934" s="61"/>
      <c r="AQ4934" s="61"/>
      <c r="AR4934" s="61"/>
      <c r="AS4934" s="61"/>
      <c r="AT4934" s="61"/>
      <c r="AU4934" s="61"/>
      <c r="AV4934" s="61"/>
      <c r="AW4934" s="61"/>
      <c r="AX4934" s="61"/>
      <c r="AY4934" s="61"/>
      <c r="AZ4934" s="61"/>
      <c r="BA4934" s="61"/>
    </row>
    <row r="4935" spans="39:53" x14ac:dyDescent="0.2">
      <c r="AM4935" s="61"/>
      <c r="AN4935" s="61"/>
      <c r="AO4935" s="171"/>
      <c r="AP4935" s="61"/>
      <c r="AQ4935" s="61"/>
      <c r="AR4935" s="61"/>
      <c r="AS4935" s="61"/>
      <c r="AT4935" s="61"/>
      <c r="AU4935" s="61"/>
      <c r="AV4935" s="61"/>
      <c r="AW4935" s="61"/>
      <c r="AX4935" s="61"/>
      <c r="AY4935" s="61"/>
      <c r="AZ4935" s="61"/>
      <c r="BA4935" s="61"/>
    </row>
    <row r="4936" spans="39:53" x14ac:dyDescent="0.2">
      <c r="AM4936" s="61"/>
      <c r="AN4936" s="61"/>
      <c r="AO4936" s="171"/>
      <c r="AP4936" s="61"/>
      <c r="AQ4936" s="61"/>
      <c r="AR4936" s="61"/>
      <c r="AS4936" s="61"/>
      <c r="AT4936" s="61"/>
      <c r="AU4936" s="61"/>
      <c r="AV4936" s="61"/>
      <c r="AW4936" s="61"/>
      <c r="AX4936" s="61"/>
      <c r="AY4936" s="61"/>
      <c r="AZ4936" s="61"/>
      <c r="BA4936" s="61"/>
    </row>
    <row r="4937" spans="39:53" x14ac:dyDescent="0.2">
      <c r="AM4937" s="61"/>
      <c r="AN4937" s="61"/>
      <c r="AO4937" s="171"/>
      <c r="AP4937" s="61"/>
      <c r="AQ4937" s="61"/>
      <c r="AR4937" s="61"/>
      <c r="AS4937" s="61"/>
      <c r="AT4937" s="61"/>
      <c r="AU4937" s="61"/>
      <c r="AV4937" s="61"/>
      <c r="AW4937" s="61"/>
      <c r="AX4937" s="61"/>
      <c r="AY4937" s="61"/>
      <c r="AZ4937" s="61"/>
      <c r="BA4937" s="61"/>
    </row>
    <row r="4938" spans="39:53" x14ac:dyDescent="0.2">
      <c r="AM4938" s="61"/>
      <c r="AN4938" s="61"/>
      <c r="AO4938" s="171"/>
      <c r="AP4938" s="61"/>
      <c r="AQ4938" s="61"/>
      <c r="AR4938" s="61"/>
      <c r="AS4938" s="61"/>
      <c r="AT4938" s="61"/>
      <c r="AU4938" s="61"/>
      <c r="AV4938" s="61"/>
      <c r="AW4938" s="61"/>
      <c r="AX4938" s="61"/>
      <c r="AY4938" s="61"/>
      <c r="AZ4938" s="61"/>
      <c r="BA4938" s="61"/>
    </row>
    <row r="4939" spans="39:53" x14ac:dyDescent="0.2">
      <c r="AM4939" s="61"/>
      <c r="AN4939" s="61"/>
      <c r="AO4939" s="171"/>
      <c r="AP4939" s="61"/>
      <c r="AQ4939" s="61"/>
      <c r="AR4939" s="61"/>
      <c r="AS4939" s="61"/>
      <c r="AT4939" s="61"/>
      <c r="AU4939" s="61"/>
      <c r="AV4939" s="61"/>
      <c r="AW4939" s="61"/>
      <c r="AX4939" s="61"/>
      <c r="AY4939" s="61"/>
      <c r="AZ4939" s="61"/>
      <c r="BA4939" s="61"/>
    </row>
    <row r="4940" spans="39:53" x14ac:dyDescent="0.2">
      <c r="AM4940" s="61"/>
      <c r="AN4940" s="61"/>
      <c r="AO4940" s="171"/>
      <c r="AP4940" s="61"/>
      <c r="AQ4940" s="61"/>
      <c r="AR4940" s="61"/>
      <c r="AS4940" s="61"/>
      <c r="AT4940" s="61"/>
      <c r="AU4940" s="61"/>
      <c r="AV4940" s="61"/>
      <c r="AW4940" s="61"/>
      <c r="AX4940" s="61"/>
      <c r="AY4940" s="61"/>
      <c r="AZ4940" s="61"/>
      <c r="BA4940" s="61"/>
    </row>
    <row r="4941" spans="39:53" x14ac:dyDescent="0.2">
      <c r="AM4941" s="61"/>
      <c r="AN4941" s="61"/>
      <c r="AO4941" s="171"/>
      <c r="AP4941" s="61"/>
      <c r="AQ4941" s="61"/>
      <c r="AR4941" s="61"/>
      <c r="AS4941" s="61"/>
      <c r="AT4941" s="61"/>
      <c r="AU4941" s="61"/>
      <c r="AV4941" s="61"/>
      <c r="AW4941" s="61"/>
      <c r="AX4941" s="61"/>
      <c r="AY4941" s="61"/>
      <c r="AZ4941" s="61"/>
      <c r="BA4941" s="61"/>
    </row>
    <row r="4942" spans="39:53" x14ac:dyDescent="0.2">
      <c r="AM4942" s="61"/>
      <c r="AN4942" s="61"/>
      <c r="AO4942" s="171"/>
      <c r="AP4942" s="61"/>
      <c r="AQ4942" s="61"/>
      <c r="AR4942" s="61"/>
      <c r="AS4942" s="61"/>
      <c r="AT4942" s="61"/>
      <c r="AU4942" s="61"/>
      <c r="AV4942" s="61"/>
      <c r="AW4942" s="61"/>
      <c r="AX4942" s="61"/>
      <c r="AY4942" s="61"/>
      <c r="AZ4942" s="61"/>
      <c r="BA4942" s="61"/>
    </row>
    <row r="4943" spans="39:53" x14ac:dyDescent="0.2">
      <c r="AM4943" s="61"/>
      <c r="AN4943" s="61"/>
      <c r="AO4943" s="171"/>
      <c r="AP4943" s="61"/>
      <c r="AQ4943" s="61"/>
      <c r="AR4943" s="61"/>
      <c r="AS4943" s="61"/>
      <c r="AT4943" s="61"/>
      <c r="AU4943" s="61"/>
      <c r="AV4943" s="61"/>
      <c r="AW4943" s="61"/>
      <c r="AX4943" s="61"/>
      <c r="AY4943" s="61"/>
      <c r="AZ4943" s="61"/>
      <c r="BA4943" s="61"/>
    </row>
    <row r="4944" spans="39:53" x14ac:dyDescent="0.2">
      <c r="AM4944" s="61"/>
      <c r="AN4944" s="61"/>
      <c r="AO4944" s="171"/>
      <c r="AP4944" s="61"/>
      <c r="AQ4944" s="61"/>
      <c r="AR4944" s="61"/>
      <c r="AS4944" s="61"/>
      <c r="AT4944" s="61"/>
      <c r="AU4944" s="61"/>
      <c r="AV4944" s="61"/>
      <c r="AW4944" s="61"/>
      <c r="AX4944" s="61"/>
      <c r="AY4944" s="61"/>
      <c r="AZ4944" s="61"/>
      <c r="BA4944" s="61"/>
    </row>
    <row r="4945" spans="39:53" x14ac:dyDescent="0.2">
      <c r="AM4945" s="61"/>
      <c r="AN4945" s="61"/>
      <c r="AO4945" s="171"/>
      <c r="AP4945" s="61"/>
      <c r="AQ4945" s="61"/>
      <c r="AR4945" s="61"/>
      <c r="AS4945" s="61"/>
      <c r="AT4945" s="61"/>
      <c r="AU4945" s="61"/>
      <c r="AV4945" s="61"/>
      <c r="AW4945" s="61"/>
      <c r="AX4945" s="61"/>
      <c r="AY4945" s="61"/>
      <c r="AZ4945" s="61"/>
      <c r="BA4945" s="61"/>
    </row>
    <row r="4946" spans="39:53" x14ac:dyDescent="0.2">
      <c r="AM4946" s="61"/>
      <c r="AN4946" s="61"/>
      <c r="AO4946" s="171"/>
      <c r="AP4946" s="61"/>
      <c r="AQ4946" s="61"/>
      <c r="AR4946" s="61"/>
      <c r="AS4946" s="61"/>
      <c r="AT4946" s="61"/>
      <c r="AU4946" s="61"/>
      <c r="AV4946" s="61"/>
      <c r="AW4946" s="61"/>
      <c r="AX4946" s="61"/>
      <c r="AY4946" s="61"/>
      <c r="AZ4946" s="61"/>
      <c r="BA4946" s="61"/>
    </row>
    <row r="4947" spans="39:53" x14ac:dyDescent="0.2">
      <c r="AM4947" s="61"/>
      <c r="AN4947" s="61"/>
      <c r="AO4947" s="171"/>
      <c r="AP4947" s="61"/>
      <c r="AQ4947" s="61"/>
      <c r="AR4947" s="61"/>
      <c r="AS4947" s="61"/>
      <c r="AT4947" s="61"/>
      <c r="AU4947" s="61"/>
      <c r="AV4947" s="61"/>
      <c r="AW4947" s="61"/>
      <c r="AX4947" s="61"/>
      <c r="AY4947" s="61"/>
      <c r="AZ4947" s="61"/>
      <c r="BA4947" s="61"/>
    </row>
    <row r="4948" spans="39:53" x14ac:dyDescent="0.2">
      <c r="AM4948" s="61"/>
      <c r="AN4948" s="61"/>
      <c r="AO4948" s="171"/>
      <c r="AP4948" s="61"/>
      <c r="AQ4948" s="61"/>
      <c r="AR4948" s="61"/>
      <c r="AS4948" s="61"/>
      <c r="AT4948" s="61"/>
      <c r="AU4948" s="61"/>
      <c r="AV4948" s="61"/>
      <c r="AW4948" s="61"/>
      <c r="AX4948" s="61"/>
      <c r="AY4948" s="61"/>
      <c r="AZ4948" s="61"/>
      <c r="BA4948" s="61"/>
    </row>
    <row r="4949" spans="39:53" x14ac:dyDescent="0.2">
      <c r="AM4949" s="61"/>
      <c r="AN4949" s="61"/>
      <c r="AO4949" s="171"/>
      <c r="AP4949" s="61"/>
      <c r="AQ4949" s="61"/>
      <c r="AR4949" s="61"/>
      <c r="AS4949" s="61"/>
      <c r="AT4949" s="61"/>
      <c r="AU4949" s="61"/>
      <c r="AV4949" s="61"/>
      <c r="AW4949" s="61"/>
      <c r="AX4949" s="61"/>
      <c r="AY4949" s="61"/>
      <c r="AZ4949" s="61"/>
      <c r="BA4949" s="61"/>
    </row>
    <row r="4950" spans="39:53" x14ac:dyDescent="0.2">
      <c r="AM4950" s="61"/>
      <c r="AN4950" s="61"/>
      <c r="AO4950" s="171"/>
      <c r="AP4950" s="61"/>
      <c r="AQ4950" s="61"/>
      <c r="AR4950" s="61"/>
      <c r="AS4950" s="61"/>
      <c r="AT4950" s="61"/>
      <c r="AU4950" s="61"/>
      <c r="AV4950" s="61"/>
      <c r="AW4950" s="61"/>
      <c r="AX4950" s="61"/>
      <c r="AY4950" s="61"/>
      <c r="AZ4950" s="61"/>
      <c r="BA4950" s="61"/>
    </row>
    <row r="4951" spans="39:53" x14ac:dyDescent="0.2">
      <c r="AM4951" s="61"/>
      <c r="AN4951" s="61"/>
      <c r="AO4951" s="171"/>
      <c r="AP4951" s="61"/>
      <c r="AQ4951" s="61"/>
      <c r="AR4951" s="61"/>
      <c r="AS4951" s="61"/>
      <c r="AT4951" s="61"/>
      <c r="AU4951" s="61"/>
      <c r="AV4951" s="61"/>
      <c r="AW4951" s="61"/>
      <c r="AX4951" s="61"/>
      <c r="AY4951" s="61"/>
      <c r="AZ4951" s="61"/>
      <c r="BA4951" s="61"/>
    </row>
    <row r="4952" spans="39:53" x14ac:dyDescent="0.2">
      <c r="AM4952" s="61"/>
      <c r="AN4952" s="61"/>
      <c r="AO4952" s="171"/>
      <c r="AP4952" s="61"/>
      <c r="AQ4952" s="61"/>
      <c r="AR4952" s="61"/>
      <c r="AS4952" s="61"/>
      <c r="AT4952" s="61"/>
      <c r="AU4952" s="61"/>
      <c r="AV4952" s="61"/>
      <c r="AW4952" s="61"/>
      <c r="AX4952" s="61"/>
      <c r="AY4952" s="61"/>
      <c r="AZ4952" s="61"/>
      <c r="BA4952" s="61"/>
    </row>
    <row r="4953" spans="39:53" x14ac:dyDescent="0.2">
      <c r="AM4953" s="61"/>
      <c r="AN4953" s="61"/>
      <c r="AO4953" s="171"/>
      <c r="AP4953" s="61"/>
      <c r="AQ4953" s="61"/>
      <c r="AR4953" s="61"/>
      <c r="AS4953" s="61"/>
      <c r="AT4953" s="61"/>
      <c r="AU4953" s="61"/>
      <c r="AV4953" s="61"/>
      <c r="AW4953" s="61"/>
      <c r="AX4953" s="61"/>
      <c r="AY4953" s="61"/>
      <c r="AZ4953" s="61"/>
      <c r="BA4953" s="61"/>
    </row>
    <row r="4954" spans="39:53" x14ac:dyDescent="0.2">
      <c r="AM4954" s="61"/>
      <c r="AN4954" s="61"/>
      <c r="AO4954" s="171"/>
      <c r="AP4954" s="61"/>
      <c r="AQ4954" s="61"/>
      <c r="AR4954" s="61"/>
      <c r="AS4954" s="61"/>
      <c r="AT4954" s="61"/>
      <c r="AU4954" s="61"/>
      <c r="AV4954" s="61"/>
      <c r="AW4954" s="61"/>
      <c r="AX4954" s="61"/>
      <c r="AY4954" s="61"/>
      <c r="AZ4954" s="61"/>
      <c r="BA4954" s="61"/>
    </row>
    <row r="4955" spans="39:53" x14ac:dyDescent="0.2">
      <c r="AM4955" s="61"/>
      <c r="AN4955" s="61"/>
      <c r="AO4955" s="171"/>
      <c r="AP4955" s="61"/>
      <c r="AQ4955" s="61"/>
      <c r="AR4955" s="61"/>
      <c r="AS4955" s="61"/>
      <c r="AT4955" s="61"/>
      <c r="AU4955" s="61"/>
      <c r="AV4955" s="61"/>
      <c r="AW4955" s="61"/>
      <c r="AX4955" s="61"/>
      <c r="AY4955" s="61"/>
      <c r="AZ4955" s="61"/>
      <c r="BA4955" s="61"/>
    </row>
    <row r="4956" spans="39:53" x14ac:dyDescent="0.2">
      <c r="AM4956" s="61"/>
      <c r="AN4956" s="61"/>
      <c r="AO4956" s="171"/>
      <c r="AP4956" s="61"/>
      <c r="AQ4956" s="61"/>
      <c r="AR4956" s="61"/>
      <c r="AS4956" s="61"/>
      <c r="AT4956" s="61"/>
      <c r="AU4956" s="61"/>
      <c r="AV4956" s="61"/>
      <c r="AW4956" s="61"/>
      <c r="AX4956" s="61"/>
      <c r="AY4956" s="61"/>
      <c r="AZ4956" s="61"/>
      <c r="BA4956" s="61"/>
    </row>
    <row r="4957" spans="39:53" x14ac:dyDescent="0.2">
      <c r="AM4957" s="61"/>
      <c r="AN4957" s="61"/>
      <c r="AO4957" s="171"/>
      <c r="AP4957" s="61"/>
      <c r="AQ4957" s="61"/>
      <c r="AR4957" s="61"/>
      <c r="AS4957" s="61"/>
      <c r="AT4957" s="61"/>
      <c r="AU4957" s="61"/>
      <c r="AV4957" s="61"/>
      <c r="AW4957" s="61"/>
      <c r="AX4957" s="61"/>
      <c r="AY4957" s="61"/>
      <c r="AZ4957" s="61"/>
      <c r="BA4957" s="61"/>
    </row>
    <row r="4958" spans="39:53" x14ac:dyDescent="0.2">
      <c r="AM4958" s="61"/>
      <c r="AN4958" s="61"/>
      <c r="AO4958" s="171"/>
      <c r="AP4958" s="61"/>
      <c r="AQ4958" s="61"/>
      <c r="AR4958" s="61"/>
      <c r="AS4958" s="61"/>
      <c r="AT4958" s="61"/>
      <c r="AU4958" s="61"/>
      <c r="AV4958" s="61"/>
      <c r="AW4958" s="61"/>
      <c r="AX4958" s="61"/>
      <c r="AY4958" s="61"/>
      <c r="AZ4958" s="61"/>
      <c r="BA4958" s="61"/>
    </row>
    <row r="4959" spans="39:53" x14ac:dyDescent="0.2">
      <c r="AM4959" s="61"/>
      <c r="AN4959" s="61"/>
      <c r="AO4959" s="171"/>
      <c r="AP4959" s="61"/>
      <c r="AQ4959" s="61"/>
      <c r="AR4959" s="61"/>
      <c r="AS4959" s="61"/>
      <c r="AT4959" s="61"/>
      <c r="AU4959" s="61"/>
      <c r="AV4959" s="61"/>
      <c r="AW4959" s="61"/>
      <c r="AX4959" s="61"/>
      <c r="AY4959" s="61"/>
      <c r="AZ4959" s="61"/>
      <c r="BA4959" s="61"/>
    </row>
    <row r="4960" spans="39:53" x14ac:dyDescent="0.2">
      <c r="AM4960" s="61"/>
      <c r="AN4960" s="61"/>
      <c r="AO4960" s="171"/>
      <c r="AP4960" s="61"/>
      <c r="AQ4960" s="61"/>
      <c r="AR4960" s="61"/>
      <c r="AS4960" s="61"/>
      <c r="AT4960" s="61"/>
      <c r="AU4960" s="61"/>
      <c r="AV4960" s="61"/>
      <c r="AW4960" s="61"/>
      <c r="AX4960" s="61"/>
      <c r="AY4960" s="61"/>
      <c r="AZ4960" s="61"/>
      <c r="BA4960" s="61"/>
    </row>
    <row r="4961" spans="39:53" x14ac:dyDescent="0.2">
      <c r="AM4961" s="61"/>
      <c r="AN4961" s="61"/>
      <c r="AO4961" s="171"/>
      <c r="AP4961" s="61"/>
      <c r="AQ4961" s="61"/>
      <c r="AR4961" s="61"/>
      <c r="AS4961" s="61"/>
      <c r="AT4961" s="61"/>
      <c r="AU4961" s="61"/>
      <c r="AV4961" s="61"/>
      <c r="AW4961" s="61"/>
      <c r="AX4961" s="61"/>
      <c r="AY4961" s="61"/>
      <c r="AZ4961" s="61"/>
      <c r="BA4961" s="61"/>
    </row>
    <row r="4962" spans="39:53" x14ac:dyDescent="0.2">
      <c r="AM4962" s="61"/>
      <c r="AN4962" s="61"/>
      <c r="AO4962" s="171"/>
      <c r="AP4962" s="61"/>
      <c r="AQ4962" s="61"/>
      <c r="AR4962" s="61"/>
      <c r="AS4962" s="61"/>
      <c r="AT4962" s="61"/>
      <c r="AU4962" s="61"/>
      <c r="AV4962" s="61"/>
      <c r="AW4962" s="61"/>
      <c r="AX4962" s="61"/>
      <c r="AY4962" s="61"/>
      <c r="AZ4962" s="61"/>
      <c r="BA4962" s="61"/>
    </row>
    <row r="4963" spans="39:53" x14ac:dyDescent="0.2">
      <c r="AM4963" s="61"/>
      <c r="AN4963" s="61"/>
      <c r="AO4963" s="171"/>
      <c r="AP4963" s="61"/>
      <c r="AQ4963" s="61"/>
      <c r="AR4963" s="61"/>
      <c r="AS4963" s="61"/>
      <c r="AT4963" s="61"/>
      <c r="AU4963" s="61"/>
      <c r="AV4963" s="61"/>
      <c r="AW4963" s="61"/>
      <c r="AX4963" s="61"/>
      <c r="AY4963" s="61"/>
      <c r="AZ4963" s="61"/>
      <c r="BA4963" s="61"/>
    </row>
    <row r="4964" spans="39:53" x14ac:dyDescent="0.2">
      <c r="AM4964" s="61"/>
      <c r="AN4964" s="61"/>
      <c r="AO4964" s="171"/>
      <c r="AP4964" s="61"/>
      <c r="AQ4964" s="61"/>
      <c r="AR4964" s="61"/>
      <c r="AS4964" s="61"/>
      <c r="AT4964" s="61"/>
      <c r="AU4964" s="61"/>
      <c r="AV4964" s="61"/>
      <c r="AW4964" s="61"/>
      <c r="AX4964" s="61"/>
      <c r="AY4964" s="61"/>
      <c r="AZ4964" s="61"/>
      <c r="BA4964" s="61"/>
    </row>
    <row r="4965" spans="39:53" x14ac:dyDescent="0.2">
      <c r="AM4965" s="61"/>
      <c r="AN4965" s="61"/>
      <c r="AO4965" s="171"/>
      <c r="AP4965" s="61"/>
      <c r="AQ4965" s="61"/>
      <c r="AR4965" s="61"/>
      <c r="AS4965" s="61"/>
      <c r="AT4965" s="61"/>
      <c r="AU4965" s="61"/>
      <c r="AV4965" s="61"/>
      <c r="AW4965" s="61"/>
      <c r="AX4965" s="61"/>
      <c r="AY4965" s="61"/>
      <c r="AZ4965" s="61"/>
      <c r="BA4965" s="61"/>
    </row>
    <row r="4966" spans="39:53" x14ac:dyDescent="0.2">
      <c r="AM4966" s="61"/>
      <c r="AN4966" s="61"/>
      <c r="AO4966" s="171"/>
      <c r="AP4966" s="61"/>
      <c r="AQ4966" s="61"/>
      <c r="AR4966" s="61"/>
      <c r="AS4966" s="61"/>
      <c r="AT4966" s="61"/>
      <c r="AU4966" s="61"/>
      <c r="AV4966" s="61"/>
      <c r="AW4966" s="61"/>
      <c r="AX4966" s="61"/>
      <c r="AY4966" s="61"/>
      <c r="AZ4966" s="61"/>
      <c r="BA4966" s="61"/>
    </row>
    <row r="4967" spans="39:53" x14ac:dyDescent="0.2">
      <c r="AM4967" s="61"/>
      <c r="AN4967" s="61"/>
      <c r="AO4967" s="171"/>
      <c r="AP4967" s="61"/>
      <c r="AQ4967" s="61"/>
      <c r="AR4967" s="61"/>
      <c r="AS4967" s="61"/>
      <c r="AT4967" s="61"/>
      <c r="AU4967" s="61"/>
      <c r="AV4967" s="61"/>
      <c r="AW4967" s="61"/>
      <c r="AX4967" s="61"/>
      <c r="AY4967" s="61"/>
      <c r="AZ4967" s="61"/>
      <c r="BA4967" s="61"/>
    </row>
    <row r="4968" spans="39:53" x14ac:dyDescent="0.2">
      <c r="AM4968" s="61"/>
      <c r="AN4968" s="61"/>
      <c r="AO4968" s="171"/>
      <c r="AP4968" s="61"/>
      <c r="AQ4968" s="61"/>
      <c r="AR4968" s="61"/>
      <c r="AS4968" s="61"/>
      <c r="AT4968" s="61"/>
      <c r="AU4968" s="61"/>
      <c r="AV4968" s="61"/>
      <c r="AW4968" s="61"/>
      <c r="AX4968" s="61"/>
      <c r="AY4968" s="61"/>
      <c r="AZ4968" s="61"/>
      <c r="BA4968" s="61"/>
    </row>
    <row r="4969" spans="39:53" x14ac:dyDescent="0.2">
      <c r="AM4969" s="61"/>
      <c r="AN4969" s="61"/>
      <c r="AO4969" s="171"/>
      <c r="AP4969" s="61"/>
      <c r="AQ4969" s="61"/>
      <c r="AR4969" s="61"/>
      <c r="AS4969" s="61"/>
      <c r="AT4969" s="61"/>
      <c r="AU4969" s="61"/>
      <c r="AV4969" s="61"/>
      <c r="AW4969" s="61"/>
      <c r="AX4969" s="61"/>
      <c r="AY4969" s="61"/>
      <c r="AZ4969" s="61"/>
      <c r="BA4969" s="61"/>
    </row>
    <row r="4970" spans="39:53" x14ac:dyDescent="0.2">
      <c r="AM4970" s="61"/>
      <c r="AN4970" s="61"/>
      <c r="AO4970" s="171"/>
      <c r="AP4970" s="61"/>
      <c r="AQ4970" s="61"/>
      <c r="AR4970" s="61"/>
      <c r="AS4970" s="61"/>
      <c r="AT4970" s="61"/>
      <c r="AU4970" s="61"/>
      <c r="AV4970" s="61"/>
      <c r="AW4970" s="61"/>
      <c r="AX4970" s="61"/>
      <c r="AY4970" s="61"/>
      <c r="AZ4970" s="61"/>
      <c r="BA4970" s="61"/>
    </row>
    <row r="4971" spans="39:53" x14ac:dyDescent="0.2">
      <c r="AM4971" s="61"/>
      <c r="AN4971" s="61"/>
      <c r="AO4971" s="171"/>
      <c r="AP4971" s="61"/>
      <c r="AQ4971" s="61"/>
      <c r="AR4971" s="61"/>
      <c r="AS4971" s="61"/>
      <c r="AT4971" s="61"/>
      <c r="AU4971" s="61"/>
      <c r="AV4971" s="61"/>
      <c r="AW4971" s="61"/>
      <c r="AX4971" s="61"/>
      <c r="AY4971" s="61"/>
      <c r="AZ4971" s="61"/>
      <c r="BA4971" s="61"/>
    </row>
    <row r="4972" spans="39:53" x14ac:dyDescent="0.2">
      <c r="AM4972" s="61"/>
      <c r="AN4972" s="61"/>
      <c r="AO4972" s="171"/>
      <c r="AP4972" s="61"/>
      <c r="AQ4972" s="61"/>
      <c r="AR4972" s="61"/>
      <c r="AS4972" s="61"/>
      <c r="AT4972" s="61"/>
      <c r="AU4972" s="61"/>
      <c r="AV4972" s="61"/>
      <c r="AW4972" s="61"/>
      <c r="AX4972" s="61"/>
      <c r="AY4972" s="61"/>
      <c r="AZ4972" s="61"/>
      <c r="BA4972" s="61"/>
    </row>
    <row r="4973" spans="39:53" x14ac:dyDescent="0.2">
      <c r="AM4973" s="61"/>
      <c r="AN4973" s="61"/>
      <c r="AO4973" s="171"/>
      <c r="AP4973" s="61"/>
      <c r="AQ4973" s="61"/>
      <c r="AR4973" s="61"/>
      <c r="AS4973" s="61"/>
      <c r="AT4973" s="61"/>
      <c r="AU4973" s="61"/>
      <c r="AV4973" s="61"/>
      <c r="AW4973" s="61"/>
      <c r="AX4973" s="61"/>
      <c r="AY4973" s="61"/>
      <c r="AZ4973" s="61"/>
      <c r="BA4973" s="61"/>
    </row>
    <row r="4974" spans="39:53" x14ac:dyDescent="0.2">
      <c r="AM4974" s="61"/>
      <c r="AN4974" s="61"/>
      <c r="AO4974" s="171"/>
      <c r="AP4974" s="61"/>
      <c r="AQ4974" s="61"/>
      <c r="AR4974" s="61"/>
      <c r="AS4974" s="61"/>
      <c r="AT4974" s="61"/>
      <c r="AU4974" s="61"/>
      <c r="AV4974" s="61"/>
      <c r="AW4974" s="61"/>
      <c r="AX4974" s="61"/>
      <c r="AY4974" s="61"/>
      <c r="AZ4974" s="61"/>
      <c r="BA4974" s="61"/>
    </row>
    <row r="4975" spans="39:53" x14ac:dyDescent="0.2">
      <c r="AM4975" s="61"/>
      <c r="AN4975" s="61"/>
      <c r="AO4975" s="171"/>
      <c r="AP4975" s="61"/>
      <c r="AQ4975" s="61"/>
      <c r="AR4975" s="61"/>
      <c r="AS4975" s="61"/>
      <c r="AT4975" s="61"/>
      <c r="AU4975" s="61"/>
      <c r="AV4975" s="61"/>
      <c r="AW4975" s="61"/>
      <c r="AX4975" s="61"/>
      <c r="AY4975" s="61"/>
      <c r="AZ4975" s="61"/>
      <c r="BA4975" s="61"/>
    </row>
    <row r="4976" spans="39:53" x14ac:dyDescent="0.2">
      <c r="AM4976" s="61"/>
      <c r="AN4976" s="61"/>
      <c r="AO4976" s="171"/>
      <c r="AP4976" s="61"/>
      <c r="AQ4976" s="61"/>
      <c r="AR4976" s="61"/>
      <c r="AS4976" s="61"/>
      <c r="AT4976" s="61"/>
      <c r="AU4976" s="61"/>
      <c r="AV4976" s="61"/>
      <c r="AW4976" s="61"/>
      <c r="AX4976" s="61"/>
      <c r="AY4976" s="61"/>
      <c r="AZ4976" s="61"/>
      <c r="BA4976" s="61"/>
    </row>
    <row r="4977" spans="39:53" x14ac:dyDescent="0.2">
      <c r="AM4977" s="61"/>
      <c r="AN4977" s="61"/>
      <c r="AO4977" s="171"/>
      <c r="AP4977" s="61"/>
      <c r="AQ4977" s="61"/>
      <c r="AR4977" s="61"/>
      <c r="AS4977" s="61"/>
      <c r="AT4977" s="61"/>
      <c r="AU4977" s="61"/>
      <c r="AV4977" s="61"/>
      <c r="AW4977" s="61"/>
      <c r="AX4977" s="61"/>
      <c r="AY4977" s="61"/>
      <c r="AZ4977" s="61"/>
      <c r="BA4977" s="61"/>
    </row>
    <row r="4978" spans="39:53" x14ac:dyDescent="0.2">
      <c r="AM4978" s="61"/>
      <c r="AN4978" s="61"/>
      <c r="AO4978" s="171"/>
      <c r="AP4978" s="61"/>
      <c r="AQ4978" s="61"/>
      <c r="AR4978" s="61"/>
      <c r="AS4978" s="61"/>
      <c r="AT4978" s="61"/>
      <c r="AU4978" s="61"/>
      <c r="AV4978" s="61"/>
      <c r="AW4978" s="61"/>
      <c r="AX4978" s="61"/>
      <c r="AY4978" s="61"/>
      <c r="AZ4978" s="61"/>
      <c r="BA4978" s="61"/>
    </row>
    <row r="4979" spans="39:53" x14ac:dyDescent="0.2">
      <c r="AM4979" s="61"/>
      <c r="AN4979" s="61"/>
      <c r="AO4979" s="171"/>
      <c r="AP4979" s="61"/>
      <c r="AQ4979" s="61"/>
      <c r="AR4979" s="61"/>
      <c r="AS4979" s="61"/>
      <c r="AT4979" s="61"/>
      <c r="AU4979" s="61"/>
      <c r="AV4979" s="61"/>
      <c r="AW4979" s="61"/>
      <c r="AX4979" s="61"/>
      <c r="AY4979" s="61"/>
      <c r="AZ4979" s="61"/>
      <c r="BA4979" s="61"/>
    </row>
    <row r="4980" spans="39:53" x14ac:dyDescent="0.2">
      <c r="AM4980" s="61"/>
      <c r="AN4980" s="61"/>
      <c r="AO4980" s="171"/>
      <c r="AP4980" s="61"/>
      <c r="AQ4980" s="61"/>
      <c r="AR4980" s="61"/>
      <c r="AS4980" s="61"/>
      <c r="AT4980" s="61"/>
      <c r="AU4980" s="61"/>
      <c r="AV4980" s="61"/>
      <c r="AW4980" s="61"/>
      <c r="AX4980" s="61"/>
      <c r="AY4980" s="61"/>
      <c r="AZ4980" s="61"/>
      <c r="BA4980" s="61"/>
    </row>
    <row r="4981" spans="39:53" x14ac:dyDescent="0.2">
      <c r="AM4981" s="61"/>
      <c r="AN4981" s="61"/>
      <c r="AO4981" s="171"/>
      <c r="AP4981" s="61"/>
      <c r="AQ4981" s="61"/>
      <c r="AR4981" s="61"/>
      <c r="AS4981" s="61"/>
      <c r="AT4981" s="61"/>
      <c r="AU4981" s="61"/>
      <c r="AV4981" s="61"/>
      <c r="AW4981" s="61"/>
      <c r="AX4981" s="61"/>
      <c r="AY4981" s="61"/>
      <c r="AZ4981" s="61"/>
      <c r="BA4981" s="61"/>
    </row>
    <row r="4982" spans="39:53" x14ac:dyDescent="0.2">
      <c r="AM4982" s="61"/>
      <c r="AN4982" s="61"/>
      <c r="AO4982" s="171"/>
      <c r="AP4982" s="61"/>
      <c r="AQ4982" s="61"/>
      <c r="AR4982" s="61"/>
      <c r="AS4982" s="61"/>
      <c r="AT4982" s="61"/>
      <c r="AU4982" s="61"/>
      <c r="AV4982" s="61"/>
      <c r="AW4982" s="61"/>
      <c r="AX4982" s="61"/>
      <c r="AY4982" s="61"/>
      <c r="AZ4982" s="61"/>
      <c r="BA4982" s="61"/>
    </row>
    <row r="4983" spans="39:53" x14ac:dyDescent="0.2">
      <c r="AM4983" s="61"/>
      <c r="AN4983" s="61"/>
      <c r="AO4983" s="171"/>
      <c r="AP4983" s="61"/>
      <c r="AQ4983" s="61"/>
      <c r="AR4983" s="61"/>
      <c r="AS4983" s="61"/>
      <c r="AT4983" s="61"/>
      <c r="AU4983" s="61"/>
      <c r="AV4983" s="61"/>
      <c r="AW4983" s="61"/>
      <c r="AX4983" s="61"/>
      <c r="AY4983" s="61"/>
      <c r="AZ4983" s="61"/>
      <c r="BA4983" s="61"/>
    </row>
    <row r="4984" spans="39:53" x14ac:dyDescent="0.2">
      <c r="AM4984" s="61"/>
      <c r="AN4984" s="61"/>
      <c r="AO4984" s="171"/>
      <c r="AP4984" s="61"/>
      <c r="AQ4984" s="61"/>
      <c r="AR4984" s="61"/>
      <c r="AS4984" s="61"/>
      <c r="AT4984" s="61"/>
      <c r="AU4984" s="61"/>
      <c r="AV4984" s="61"/>
      <c r="AW4984" s="61"/>
      <c r="AX4984" s="61"/>
      <c r="AY4984" s="61"/>
      <c r="AZ4984" s="61"/>
      <c r="BA4984" s="61"/>
    </row>
    <row r="4985" spans="39:53" x14ac:dyDescent="0.2">
      <c r="AM4985" s="61"/>
      <c r="AN4985" s="61"/>
      <c r="AO4985" s="171"/>
      <c r="AP4985" s="61"/>
      <c r="AQ4985" s="61"/>
      <c r="AR4985" s="61"/>
      <c r="AS4985" s="61"/>
      <c r="AT4985" s="61"/>
      <c r="AU4985" s="61"/>
      <c r="AV4985" s="61"/>
      <c r="AW4985" s="61"/>
      <c r="AX4985" s="61"/>
      <c r="AY4985" s="61"/>
      <c r="AZ4985" s="61"/>
      <c r="BA4985" s="61"/>
    </row>
    <row r="4986" spans="39:53" x14ac:dyDescent="0.2">
      <c r="AM4986" s="61"/>
      <c r="AN4986" s="61"/>
      <c r="AO4986" s="171"/>
      <c r="AP4986" s="61"/>
      <c r="AQ4986" s="61"/>
      <c r="AR4986" s="61"/>
      <c r="AS4986" s="61"/>
      <c r="AT4986" s="61"/>
      <c r="AU4986" s="61"/>
      <c r="AV4986" s="61"/>
      <c r="AW4986" s="61"/>
      <c r="AX4986" s="61"/>
      <c r="AY4986" s="61"/>
      <c r="AZ4986" s="61"/>
      <c r="BA4986" s="61"/>
    </row>
    <row r="4987" spans="39:53" x14ac:dyDescent="0.2">
      <c r="AM4987" s="61"/>
      <c r="AN4987" s="61"/>
      <c r="AO4987" s="171"/>
      <c r="AP4987" s="61"/>
      <c r="AQ4987" s="61"/>
      <c r="AR4987" s="61"/>
      <c r="AS4987" s="61"/>
      <c r="AT4987" s="61"/>
      <c r="AU4987" s="61"/>
      <c r="AV4987" s="61"/>
      <c r="AW4987" s="61"/>
      <c r="AX4987" s="61"/>
      <c r="AY4987" s="61"/>
      <c r="AZ4987" s="61"/>
      <c r="BA4987" s="61"/>
    </row>
    <row r="4988" spans="39:53" x14ac:dyDescent="0.2">
      <c r="AM4988" s="61"/>
      <c r="AN4988" s="61"/>
      <c r="AO4988" s="171"/>
      <c r="AP4988" s="61"/>
      <c r="AQ4988" s="61"/>
      <c r="AR4988" s="61"/>
      <c r="AS4988" s="61"/>
      <c r="AT4988" s="61"/>
      <c r="AU4988" s="61"/>
      <c r="AV4988" s="61"/>
      <c r="AW4988" s="61"/>
      <c r="AX4988" s="61"/>
      <c r="AY4988" s="61"/>
      <c r="AZ4988" s="61"/>
      <c r="BA4988" s="61"/>
    </row>
    <row r="4989" spans="39:53" x14ac:dyDescent="0.2">
      <c r="AM4989" s="61"/>
      <c r="AN4989" s="61"/>
      <c r="AO4989" s="171"/>
      <c r="AP4989" s="61"/>
      <c r="AQ4989" s="61"/>
      <c r="AR4989" s="61"/>
      <c r="AS4989" s="61"/>
      <c r="AT4989" s="61"/>
      <c r="AU4989" s="61"/>
      <c r="AV4989" s="61"/>
      <c r="AW4989" s="61"/>
      <c r="AX4989" s="61"/>
      <c r="AY4989" s="61"/>
      <c r="AZ4989" s="61"/>
      <c r="BA4989" s="61"/>
    </row>
    <row r="4990" spans="39:53" x14ac:dyDescent="0.2">
      <c r="AM4990" s="61"/>
      <c r="AN4990" s="61"/>
      <c r="AO4990" s="171"/>
      <c r="AP4990" s="61"/>
      <c r="AQ4990" s="61"/>
      <c r="AR4990" s="61"/>
      <c r="AS4990" s="61"/>
      <c r="AT4990" s="61"/>
      <c r="AU4990" s="61"/>
      <c r="AV4990" s="61"/>
      <c r="AW4990" s="61"/>
      <c r="AX4990" s="61"/>
      <c r="AY4990" s="61"/>
      <c r="AZ4990" s="61"/>
      <c r="BA4990" s="61"/>
    </row>
    <row r="4991" spans="39:53" x14ac:dyDescent="0.2">
      <c r="AM4991" s="61"/>
      <c r="AN4991" s="61"/>
      <c r="AO4991" s="171"/>
      <c r="AP4991" s="61"/>
      <c r="AQ4991" s="61"/>
      <c r="AR4991" s="61"/>
      <c r="AS4991" s="61"/>
      <c r="AT4991" s="61"/>
      <c r="AU4991" s="61"/>
      <c r="AV4991" s="61"/>
      <c r="AW4991" s="61"/>
      <c r="AX4991" s="61"/>
      <c r="AY4991" s="61"/>
      <c r="AZ4991" s="61"/>
      <c r="BA4991" s="61"/>
    </row>
    <row r="4992" spans="39:53" x14ac:dyDescent="0.2">
      <c r="AM4992" s="61"/>
      <c r="AN4992" s="61"/>
      <c r="AO4992" s="171"/>
      <c r="AP4992" s="61"/>
      <c r="AQ4992" s="61"/>
      <c r="AR4992" s="61"/>
      <c r="AS4992" s="61"/>
      <c r="AT4992" s="61"/>
      <c r="AU4992" s="61"/>
      <c r="AV4992" s="61"/>
      <c r="AW4992" s="61"/>
      <c r="AX4992" s="61"/>
      <c r="AY4992" s="61"/>
      <c r="AZ4992" s="61"/>
      <c r="BA4992" s="61"/>
    </row>
    <row r="4993" spans="39:53" x14ac:dyDescent="0.2">
      <c r="AM4993" s="61"/>
      <c r="AN4993" s="61"/>
      <c r="AO4993" s="171"/>
      <c r="AP4993" s="61"/>
      <c r="AQ4993" s="61"/>
      <c r="AR4993" s="61"/>
      <c r="AS4993" s="61"/>
      <c r="AT4993" s="61"/>
      <c r="AU4993" s="61"/>
      <c r="AV4993" s="61"/>
      <c r="AW4993" s="61"/>
      <c r="AX4993" s="61"/>
      <c r="AY4993" s="61"/>
      <c r="AZ4993" s="61"/>
      <c r="BA4993" s="61"/>
    </row>
    <row r="4994" spans="39:53" x14ac:dyDescent="0.2">
      <c r="AM4994" s="61"/>
      <c r="AN4994" s="61"/>
      <c r="AO4994" s="171"/>
      <c r="AP4994" s="61"/>
      <c r="AQ4994" s="61"/>
      <c r="AR4994" s="61"/>
      <c r="AS4994" s="61"/>
      <c r="AT4994" s="61"/>
      <c r="AU4994" s="61"/>
      <c r="AV4994" s="61"/>
      <c r="AW4994" s="61"/>
      <c r="AX4994" s="61"/>
      <c r="AY4994" s="61"/>
      <c r="AZ4994" s="61"/>
      <c r="BA4994" s="61"/>
    </row>
    <row r="4995" spans="39:53" x14ac:dyDescent="0.2">
      <c r="AM4995" s="61"/>
      <c r="AN4995" s="61"/>
      <c r="AO4995" s="171"/>
      <c r="AP4995" s="61"/>
      <c r="AQ4995" s="61"/>
      <c r="AR4995" s="61"/>
      <c r="AS4995" s="61"/>
      <c r="AT4995" s="61"/>
      <c r="AU4995" s="61"/>
      <c r="AV4995" s="61"/>
      <c r="AW4995" s="61"/>
      <c r="AX4995" s="61"/>
      <c r="AY4995" s="61"/>
      <c r="AZ4995" s="61"/>
      <c r="BA4995" s="61"/>
    </row>
    <row r="4996" spans="39:53" x14ac:dyDescent="0.2">
      <c r="AM4996" s="61"/>
      <c r="AN4996" s="61"/>
      <c r="AO4996" s="171"/>
      <c r="AP4996" s="61"/>
      <c r="AQ4996" s="61"/>
      <c r="AR4996" s="61"/>
      <c r="AS4996" s="61"/>
      <c r="AT4996" s="61"/>
      <c r="AU4996" s="61"/>
      <c r="AV4996" s="61"/>
      <c r="AW4996" s="61"/>
      <c r="AX4996" s="61"/>
      <c r="AY4996" s="61"/>
      <c r="AZ4996" s="61"/>
      <c r="BA4996" s="61"/>
    </row>
    <row r="4997" spans="39:53" x14ac:dyDescent="0.2">
      <c r="AM4997" s="61"/>
      <c r="AN4997" s="61"/>
      <c r="AO4997" s="171"/>
      <c r="AP4997" s="61"/>
      <c r="AQ4997" s="61"/>
      <c r="AR4997" s="61"/>
      <c r="AS4997" s="61"/>
      <c r="AT4997" s="61"/>
      <c r="AU4997" s="61"/>
      <c r="AV4997" s="61"/>
      <c r="AW4997" s="61"/>
      <c r="AX4997" s="61"/>
      <c r="AY4997" s="61"/>
      <c r="AZ4997" s="61"/>
      <c r="BA4997" s="61"/>
    </row>
    <row r="4998" spans="39:53" x14ac:dyDescent="0.2">
      <c r="AM4998" s="61"/>
      <c r="AN4998" s="61"/>
      <c r="AO4998" s="171"/>
      <c r="AP4998" s="61"/>
      <c r="AQ4998" s="61"/>
      <c r="AR4998" s="61"/>
      <c r="AS4998" s="61"/>
      <c r="AT4998" s="61"/>
      <c r="AU4998" s="61"/>
      <c r="AV4998" s="61"/>
      <c r="AW4998" s="61"/>
      <c r="AX4998" s="61"/>
      <c r="AY4998" s="61"/>
      <c r="AZ4998" s="61"/>
      <c r="BA4998" s="61"/>
    </row>
    <row r="4999" spans="39:53" x14ac:dyDescent="0.2">
      <c r="AM4999" s="61"/>
      <c r="AN4999" s="61"/>
      <c r="AO4999" s="171"/>
      <c r="AP4999" s="61"/>
      <c r="AQ4999" s="61"/>
      <c r="AR4999" s="61"/>
      <c r="AS4999" s="61"/>
      <c r="AT4999" s="61"/>
      <c r="AU4999" s="61"/>
      <c r="AV4999" s="61"/>
      <c r="AW4999" s="61"/>
      <c r="AX4999" s="61"/>
      <c r="AY4999" s="61"/>
      <c r="AZ4999" s="61"/>
      <c r="BA4999" s="61"/>
    </row>
    <row r="5000" spans="39:53" x14ac:dyDescent="0.2">
      <c r="AM5000" s="61"/>
      <c r="AN5000" s="61"/>
      <c r="AO5000" s="171"/>
      <c r="AP5000" s="61"/>
      <c r="AQ5000" s="61"/>
      <c r="AR5000" s="61"/>
      <c r="AS5000" s="61"/>
      <c r="AT5000" s="61"/>
      <c r="AU5000" s="61"/>
      <c r="AV5000" s="61"/>
      <c r="AW5000" s="61"/>
      <c r="AX5000" s="61"/>
      <c r="AY5000" s="61"/>
      <c r="AZ5000" s="61"/>
      <c r="BA5000" s="61"/>
    </row>
    <row r="5001" spans="39:53" x14ac:dyDescent="0.2">
      <c r="AM5001" s="61"/>
      <c r="AN5001" s="61"/>
      <c r="AO5001" s="171"/>
      <c r="AP5001" s="61"/>
      <c r="AQ5001" s="61"/>
      <c r="AR5001" s="61"/>
      <c r="AS5001" s="61"/>
      <c r="AT5001" s="61"/>
      <c r="AU5001" s="61"/>
      <c r="AV5001" s="61"/>
      <c r="AW5001" s="61"/>
      <c r="AX5001" s="61"/>
      <c r="AY5001" s="61"/>
      <c r="AZ5001" s="61"/>
      <c r="BA5001" s="61"/>
    </row>
    <row r="5002" spans="39:53" x14ac:dyDescent="0.2">
      <c r="AM5002" s="61"/>
      <c r="AN5002" s="61"/>
      <c r="AO5002" s="171"/>
      <c r="AP5002" s="61"/>
      <c r="AQ5002" s="61"/>
      <c r="AR5002" s="61"/>
      <c r="AS5002" s="61"/>
      <c r="AT5002" s="61"/>
      <c r="AU5002" s="61"/>
      <c r="AV5002" s="61"/>
      <c r="AW5002" s="61"/>
      <c r="AX5002" s="61"/>
      <c r="AY5002" s="61"/>
      <c r="AZ5002" s="61"/>
      <c r="BA5002" s="61"/>
    </row>
    <row r="5003" spans="39:53" x14ac:dyDescent="0.2">
      <c r="AM5003" s="61"/>
      <c r="AN5003" s="61"/>
      <c r="AO5003" s="171"/>
      <c r="AP5003" s="61"/>
      <c r="AQ5003" s="61"/>
      <c r="AR5003" s="61"/>
      <c r="AS5003" s="61"/>
      <c r="AT5003" s="61"/>
      <c r="AU5003" s="61"/>
      <c r="AV5003" s="61"/>
      <c r="AW5003" s="61"/>
      <c r="AX5003" s="61"/>
      <c r="AY5003" s="61"/>
      <c r="AZ5003" s="61"/>
      <c r="BA5003" s="61"/>
    </row>
    <row r="5004" spans="39:53" x14ac:dyDescent="0.2">
      <c r="AM5004" s="61"/>
      <c r="AN5004" s="61"/>
      <c r="AO5004" s="171"/>
      <c r="AP5004" s="61"/>
      <c r="AQ5004" s="61"/>
      <c r="AR5004" s="61"/>
      <c r="AS5004" s="61"/>
      <c r="AT5004" s="61"/>
      <c r="AU5004" s="61"/>
      <c r="AV5004" s="61"/>
      <c r="AW5004" s="61"/>
      <c r="AX5004" s="61"/>
      <c r="AY5004" s="61"/>
      <c r="AZ5004" s="61"/>
      <c r="BA5004" s="61"/>
    </row>
    <row r="5005" spans="39:53" x14ac:dyDescent="0.2">
      <c r="AM5005" s="61"/>
      <c r="AN5005" s="61"/>
      <c r="AO5005" s="171"/>
      <c r="AP5005" s="61"/>
      <c r="AQ5005" s="61"/>
      <c r="AR5005" s="61"/>
      <c r="AS5005" s="61"/>
      <c r="AT5005" s="61"/>
      <c r="AU5005" s="61"/>
      <c r="AV5005" s="61"/>
      <c r="AW5005" s="61"/>
      <c r="AX5005" s="61"/>
      <c r="AY5005" s="61"/>
      <c r="AZ5005" s="61"/>
      <c r="BA5005" s="61"/>
    </row>
    <row r="5006" spans="39:53" x14ac:dyDescent="0.2">
      <c r="AM5006" s="61"/>
      <c r="AN5006" s="61"/>
      <c r="AO5006" s="171"/>
      <c r="AP5006" s="61"/>
      <c r="AQ5006" s="61"/>
      <c r="AR5006" s="61"/>
      <c r="AS5006" s="61"/>
      <c r="AT5006" s="61"/>
      <c r="AU5006" s="61"/>
      <c r="AV5006" s="61"/>
      <c r="AW5006" s="61"/>
      <c r="AX5006" s="61"/>
      <c r="AY5006" s="61"/>
      <c r="AZ5006" s="61"/>
      <c r="BA5006" s="61"/>
    </row>
    <row r="5007" spans="39:53" x14ac:dyDescent="0.2">
      <c r="AM5007" s="61"/>
      <c r="AN5007" s="61"/>
      <c r="AO5007" s="171"/>
      <c r="AP5007" s="61"/>
      <c r="AQ5007" s="61"/>
      <c r="AR5007" s="61"/>
      <c r="AS5007" s="61"/>
      <c r="AT5007" s="61"/>
      <c r="AU5007" s="61"/>
      <c r="AV5007" s="61"/>
      <c r="AW5007" s="61"/>
      <c r="AX5007" s="61"/>
      <c r="AY5007" s="61"/>
      <c r="AZ5007" s="61"/>
      <c r="BA5007" s="61"/>
    </row>
    <row r="5008" spans="39:53" x14ac:dyDescent="0.2">
      <c r="AM5008" s="61"/>
      <c r="AN5008" s="61"/>
      <c r="AO5008" s="171"/>
      <c r="AP5008" s="61"/>
      <c r="AQ5008" s="61"/>
      <c r="AR5008" s="61"/>
      <c r="AS5008" s="61"/>
      <c r="AT5008" s="61"/>
      <c r="AU5008" s="61"/>
      <c r="AV5008" s="61"/>
      <c r="AW5008" s="61"/>
      <c r="AX5008" s="61"/>
      <c r="AY5008" s="61"/>
      <c r="AZ5008" s="61"/>
      <c r="BA5008" s="61"/>
    </row>
    <row r="5009" spans="39:53" x14ac:dyDescent="0.2">
      <c r="AM5009" s="61"/>
      <c r="AN5009" s="61"/>
      <c r="AO5009" s="171"/>
      <c r="AP5009" s="61"/>
      <c r="AQ5009" s="61"/>
      <c r="AR5009" s="61"/>
      <c r="AS5009" s="61"/>
      <c r="AT5009" s="61"/>
      <c r="AU5009" s="61"/>
      <c r="AV5009" s="61"/>
      <c r="AW5009" s="61"/>
      <c r="AX5009" s="61"/>
      <c r="AY5009" s="61"/>
      <c r="AZ5009" s="61"/>
      <c r="BA5009" s="61"/>
    </row>
    <row r="5010" spans="39:53" x14ac:dyDescent="0.2">
      <c r="AM5010" s="61"/>
      <c r="AN5010" s="61"/>
      <c r="AO5010" s="171"/>
      <c r="AP5010" s="61"/>
      <c r="AQ5010" s="61"/>
      <c r="AR5010" s="61"/>
      <c r="AS5010" s="61"/>
      <c r="AT5010" s="61"/>
      <c r="AU5010" s="61"/>
      <c r="AV5010" s="61"/>
      <c r="AW5010" s="61"/>
      <c r="AX5010" s="61"/>
      <c r="AY5010" s="61"/>
      <c r="AZ5010" s="61"/>
      <c r="BA5010" s="61"/>
    </row>
    <row r="5011" spans="39:53" x14ac:dyDescent="0.2">
      <c r="AM5011" s="61"/>
      <c r="AN5011" s="61"/>
      <c r="AO5011" s="171"/>
      <c r="AP5011" s="61"/>
      <c r="AQ5011" s="61"/>
      <c r="AR5011" s="61"/>
      <c r="AS5011" s="61"/>
      <c r="AT5011" s="61"/>
      <c r="AU5011" s="61"/>
      <c r="AV5011" s="61"/>
      <c r="AW5011" s="61"/>
      <c r="AX5011" s="61"/>
      <c r="AY5011" s="61"/>
      <c r="AZ5011" s="61"/>
      <c r="BA5011" s="61"/>
    </row>
    <row r="5012" spans="39:53" x14ac:dyDescent="0.2">
      <c r="AM5012" s="61"/>
      <c r="AN5012" s="61"/>
      <c r="AO5012" s="171"/>
      <c r="AP5012" s="61"/>
      <c r="AQ5012" s="61"/>
      <c r="AR5012" s="61"/>
      <c r="AS5012" s="61"/>
      <c r="AT5012" s="61"/>
      <c r="AU5012" s="61"/>
      <c r="AV5012" s="61"/>
      <c r="AW5012" s="61"/>
      <c r="AX5012" s="61"/>
      <c r="AY5012" s="61"/>
      <c r="AZ5012" s="61"/>
      <c r="BA5012" s="61"/>
    </row>
    <row r="5013" spans="39:53" x14ac:dyDescent="0.2">
      <c r="AM5013" s="61"/>
      <c r="AN5013" s="61"/>
      <c r="AO5013" s="171"/>
      <c r="AP5013" s="61"/>
      <c r="AQ5013" s="61"/>
      <c r="AR5013" s="61"/>
      <c r="AS5013" s="61"/>
      <c r="AT5013" s="61"/>
      <c r="AU5013" s="61"/>
      <c r="AV5013" s="61"/>
      <c r="AW5013" s="61"/>
      <c r="AX5013" s="61"/>
      <c r="AY5013" s="61"/>
      <c r="AZ5013" s="61"/>
      <c r="BA5013" s="61"/>
    </row>
    <row r="5014" spans="39:53" x14ac:dyDescent="0.2">
      <c r="AM5014" s="61"/>
      <c r="AN5014" s="61"/>
      <c r="AO5014" s="171"/>
      <c r="AP5014" s="61"/>
      <c r="AQ5014" s="61"/>
      <c r="AR5014" s="61"/>
      <c r="AS5014" s="61"/>
      <c r="AT5014" s="61"/>
      <c r="AU5014" s="61"/>
      <c r="AV5014" s="61"/>
      <c r="AW5014" s="61"/>
      <c r="AX5014" s="61"/>
      <c r="AY5014" s="61"/>
      <c r="AZ5014" s="61"/>
      <c r="BA5014" s="61"/>
    </row>
    <row r="5015" spans="39:53" x14ac:dyDescent="0.2">
      <c r="AM5015" s="61"/>
      <c r="AN5015" s="61"/>
      <c r="AO5015" s="171"/>
      <c r="AP5015" s="61"/>
      <c r="AQ5015" s="61"/>
      <c r="AR5015" s="61"/>
      <c r="AS5015" s="61"/>
      <c r="AT5015" s="61"/>
      <c r="AU5015" s="61"/>
      <c r="AV5015" s="61"/>
      <c r="AW5015" s="61"/>
      <c r="AX5015" s="61"/>
      <c r="AY5015" s="61"/>
      <c r="AZ5015" s="61"/>
      <c r="BA5015" s="61"/>
    </row>
    <row r="5016" spans="39:53" x14ac:dyDescent="0.2">
      <c r="AM5016" s="61"/>
      <c r="AN5016" s="61"/>
      <c r="AO5016" s="171"/>
      <c r="AP5016" s="61"/>
      <c r="AQ5016" s="61"/>
      <c r="AR5016" s="61"/>
      <c r="AS5016" s="61"/>
      <c r="AT5016" s="61"/>
      <c r="AU5016" s="61"/>
      <c r="AV5016" s="61"/>
      <c r="AW5016" s="61"/>
      <c r="AX5016" s="61"/>
      <c r="AY5016" s="61"/>
      <c r="AZ5016" s="61"/>
      <c r="BA5016" s="61"/>
    </row>
    <row r="5017" spans="39:53" x14ac:dyDescent="0.2">
      <c r="AM5017" s="61"/>
      <c r="AN5017" s="61"/>
      <c r="AO5017" s="171"/>
      <c r="AP5017" s="61"/>
      <c r="AQ5017" s="61"/>
      <c r="AR5017" s="61"/>
      <c r="AS5017" s="61"/>
      <c r="AT5017" s="61"/>
      <c r="AU5017" s="61"/>
      <c r="AV5017" s="61"/>
      <c r="AW5017" s="61"/>
      <c r="AX5017" s="61"/>
      <c r="AY5017" s="61"/>
      <c r="AZ5017" s="61"/>
      <c r="BA5017" s="61"/>
    </row>
    <row r="5018" spans="39:53" x14ac:dyDescent="0.2">
      <c r="AM5018" s="61"/>
      <c r="AN5018" s="61"/>
      <c r="AO5018" s="171"/>
      <c r="AP5018" s="61"/>
      <c r="AQ5018" s="61"/>
      <c r="AR5018" s="61"/>
      <c r="AS5018" s="61"/>
      <c r="AT5018" s="61"/>
      <c r="AU5018" s="61"/>
      <c r="AV5018" s="61"/>
      <c r="AW5018" s="61"/>
      <c r="AX5018" s="61"/>
      <c r="AY5018" s="61"/>
      <c r="AZ5018" s="61"/>
      <c r="BA5018" s="61"/>
    </row>
    <row r="5019" spans="39:53" x14ac:dyDescent="0.2">
      <c r="AM5019" s="61"/>
      <c r="AN5019" s="61"/>
      <c r="AO5019" s="171"/>
      <c r="AP5019" s="61"/>
      <c r="AQ5019" s="61"/>
      <c r="AR5019" s="61"/>
      <c r="AS5019" s="61"/>
      <c r="AT5019" s="61"/>
      <c r="AU5019" s="61"/>
      <c r="AV5019" s="61"/>
      <c r="AW5019" s="61"/>
      <c r="AX5019" s="61"/>
      <c r="AY5019" s="61"/>
      <c r="AZ5019" s="61"/>
      <c r="BA5019" s="61"/>
    </row>
    <row r="5020" spans="39:53" x14ac:dyDescent="0.2">
      <c r="AM5020" s="61"/>
      <c r="AN5020" s="61"/>
      <c r="AO5020" s="171"/>
      <c r="AP5020" s="61"/>
      <c r="AQ5020" s="61"/>
      <c r="AR5020" s="61"/>
      <c r="AS5020" s="61"/>
      <c r="AT5020" s="61"/>
      <c r="AU5020" s="61"/>
      <c r="AV5020" s="61"/>
      <c r="AW5020" s="61"/>
      <c r="AX5020" s="61"/>
      <c r="AY5020" s="61"/>
      <c r="AZ5020" s="61"/>
      <c r="BA5020" s="61"/>
    </row>
    <row r="5021" spans="39:53" x14ac:dyDescent="0.2">
      <c r="AM5021" s="61"/>
      <c r="AN5021" s="61"/>
      <c r="AO5021" s="171"/>
      <c r="AP5021" s="61"/>
      <c r="AQ5021" s="61"/>
      <c r="AR5021" s="61"/>
      <c r="AS5021" s="61"/>
      <c r="AT5021" s="61"/>
      <c r="AU5021" s="61"/>
      <c r="AV5021" s="61"/>
      <c r="AW5021" s="61"/>
      <c r="AX5021" s="61"/>
      <c r="AY5021" s="61"/>
      <c r="AZ5021" s="61"/>
      <c r="BA5021" s="61"/>
    </row>
    <row r="5022" spans="39:53" x14ac:dyDescent="0.2">
      <c r="AM5022" s="61"/>
      <c r="AN5022" s="61"/>
      <c r="AO5022" s="171"/>
      <c r="AP5022" s="61"/>
      <c r="AQ5022" s="61"/>
      <c r="AR5022" s="61"/>
      <c r="AS5022" s="61"/>
      <c r="AT5022" s="61"/>
      <c r="AU5022" s="61"/>
      <c r="AV5022" s="61"/>
      <c r="AW5022" s="61"/>
      <c r="AX5022" s="61"/>
      <c r="AY5022" s="61"/>
      <c r="AZ5022" s="61"/>
      <c r="BA5022" s="61"/>
    </row>
    <row r="5023" spans="39:53" x14ac:dyDescent="0.2">
      <c r="AM5023" s="61"/>
      <c r="AN5023" s="61"/>
      <c r="AO5023" s="171"/>
      <c r="AP5023" s="61"/>
      <c r="AQ5023" s="61"/>
      <c r="AR5023" s="61"/>
      <c r="AS5023" s="61"/>
      <c r="AT5023" s="61"/>
      <c r="AU5023" s="61"/>
      <c r="AV5023" s="61"/>
      <c r="AW5023" s="61"/>
      <c r="AX5023" s="61"/>
      <c r="AY5023" s="61"/>
      <c r="AZ5023" s="61"/>
      <c r="BA5023" s="61"/>
    </row>
    <row r="5024" spans="39:53" x14ac:dyDescent="0.2">
      <c r="AM5024" s="61"/>
      <c r="AN5024" s="61"/>
      <c r="AO5024" s="171"/>
      <c r="AP5024" s="61"/>
      <c r="AQ5024" s="61"/>
      <c r="AR5024" s="61"/>
      <c r="AS5024" s="61"/>
      <c r="AT5024" s="61"/>
      <c r="AU5024" s="61"/>
      <c r="AV5024" s="61"/>
      <c r="AW5024" s="61"/>
      <c r="AX5024" s="61"/>
      <c r="AY5024" s="61"/>
      <c r="AZ5024" s="61"/>
      <c r="BA5024" s="61"/>
    </row>
    <row r="5025" spans="39:53" x14ac:dyDescent="0.2">
      <c r="AM5025" s="61"/>
      <c r="AN5025" s="61"/>
      <c r="AO5025" s="171"/>
      <c r="AP5025" s="61"/>
      <c r="AQ5025" s="61"/>
      <c r="AR5025" s="61"/>
      <c r="AS5025" s="61"/>
      <c r="AT5025" s="61"/>
      <c r="AU5025" s="61"/>
      <c r="AV5025" s="61"/>
      <c r="AW5025" s="61"/>
      <c r="AX5025" s="61"/>
      <c r="AY5025" s="61"/>
      <c r="AZ5025" s="61"/>
      <c r="BA5025" s="61"/>
    </row>
    <row r="5026" spans="39:53" x14ac:dyDescent="0.2">
      <c r="AM5026" s="61"/>
      <c r="AN5026" s="61"/>
      <c r="AO5026" s="171"/>
      <c r="AP5026" s="61"/>
      <c r="AQ5026" s="61"/>
      <c r="AR5026" s="61"/>
      <c r="AS5026" s="61"/>
      <c r="AT5026" s="61"/>
      <c r="AU5026" s="61"/>
      <c r="AV5026" s="61"/>
      <c r="AW5026" s="61"/>
      <c r="AX5026" s="61"/>
      <c r="AY5026" s="61"/>
      <c r="AZ5026" s="61"/>
      <c r="BA5026" s="61"/>
    </row>
    <row r="5027" spans="39:53" x14ac:dyDescent="0.2">
      <c r="AM5027" s="61"/>
      <c r="AN5027" s="61"/>
      <c r="AO5027" s="171"/>
      <c r="AP5027" s="61"/>
      <c r="AQ5027" s="61"/>
      <c r="AR5027" s="61"/>
      <c r="AS5027" s="61"/>
      <c r="AT5027" s="61"/>
      <c r="AU5027" s="61"/>
      <c r="AV5027" s="61"/>
      <c r="AW5027" s="61"/>
      <c r="AX5027" s="61"/>
      <c r="AY5027" s="61"/>
      <c r="AZ5027" s="61"/>
      <c r="BA5027" s="61"/>
    </row>
    <row r="5028" spans="39:53" x14ac:dyDescent="0.2">
      <c r="AM5028" s="61"/>
      <c r="AN5028" s="61"/>
      <c r="AO5028" s="171"/>
      <c r="AP5028" s="61"/>
      <c r="AQ5028" s="61"/>
      <c r="AR5028" s="61"/>
      <c r="AS5028" s="61"/>
      <c r="AT5028" s="61"/>
      <c r="AU5028" s="61"/>
      <c r="AV5028" s="61"/>
      <c r="AW5028" s="61"/>
      <c r="AX5028" s="61"/>
      <c r="AY5028" s="61"/>
      <c r="AZ5028" s="61"/>
      <c r="BA5028" s="61"/>
    </row>
    <row r="5029" spans="39:53" x14ac:dyDescent="0.2">
      <c r="AM5029" s="61"/>
      <c r="AN5029" s="61"/>
      <c r="AO5029" s="171"/>
      <c r="AP5029" s="61"/>
      <c r="AQ5029" s="61"/>
      <c r="AR5029" s="61"/>
      <c r="AS5029" s="61"/>
      <c r="AT5029" s="61"/>
      <c r="AU5029" s="61"/>
      <c r="AV5029" s="61"/>
      <c r="AW5029" s="61"/>
      <c r="AX5029" s="61"/>
      <c r="AY5029" s="61"/>
      <c r="AZ5029" s="61"/>
      <c r="BA5029" s="61"/>
    </row>
    <row r="5030" spans="39:53" x14ac:dyDescent="0.2">
      <c r="AM5030" s="61"/>
      <c r="AN5030" s="61"/>
      <c r="AO5030" s="171"/>
      <c r="AP5030" s="61"/>
      <c r="AQ5030" s="61"/>
      <c r="AR5030" s="61"/>
      <c r="AS5030" s="61"/>
      <c r="AT5030" s="61"/>
      <c r="AU5030" s="61"/>
      <c r="AV5030" s="61"/>
      <c r="AW5030" s="61"/>
      <c r="AX5030" s="61"/>
      <c r="AY5030" s="61"/>
      <c r="AZ5030" s="61"/>
      <c r="BA5030" s="61"/>
    </row>
    <row r="5031" spans="39:53" x14ac:dyDescent="0.2">
      <c r="AM5031" s="61"/>
      <c r="AN5031" s="61"/>
      <c r="AO5031" s="171"/>
      <c r="AP5031" s="61"/>
      <c r="AQ5031" s="61"/>
      <c r="AR5031" s="61"/>
      <c r="AS5031" s="61"/>
      <c r="AT5031" s="61"/>
      <c r="AU5031" s="61"/>
      <c r="AV5031" s="61"/>
      <c r="AW5031" s="61"/>
      <c r="AX5031" s="61"/>
      <c r="AY5031" s="61"/>
      <c r="AZ5031" s="61"/>
      <c r="BA5031" s="61"/>
    </row>
    <row r="5032" spans="39:53" x14ac:dyDescent="0.2">
      <c r="AM5032" s="61"/>
      <c r="AN5032" s="61"/>
      <c r="AO5032" s="171"/>
      <c r="AP5032" s="61"/>
      <c r="AQ5032" s="61"/>
      <c r="AR5032" s="61"/>
      <c r="AS5032" s="61"/>
      <c r="AT5032" s="61"/>
      <c r="AU5032" s="61"/>
      <c r="AV5032" s="61"/>
      <c r="AW5032" s="61"/>
      <c r="AX5032" s="61"/>
      <c r="AY5032" s="61"/>
      <c r="AZ5032" s="61"/>
      <c r="BA5032" s="61"/>
    </row>
    <row r="5033" spans="39:53" x14ac:dyDescent="0.2">
      <c r="AM5033" s="61"/>
      <c r="AN5033" s="61"/>
      <c r="AO5033" s="171"/>
      <c r="AP5033" s="61"/>
      <c r="AQ5033" s="61"/>
      <c r="AR5033" s="61"/>
      <c r="AS5033" s="61"/>
      <c r="AT5033" s="61"/>
      <c r="AU5033" s="61"/>
      <c r="AV5033" s="61"/>
      <c r="AW5033" s="61"/>
      <c r="AX5033" s="61"/>
      <c r="AY5033" s="61"/>
      <c r="AZ5033" s="61"/>
      <c r="BA5033" s="61"/>
    </row>
    <row r="5034" spans="39:53" x14ac:dyDescent="0.2">
      <c r="AM5034" s="61"/>
      <c r="AN5034" s="61"/>
      <c r="AO5034" s="171"/>
      <c r="AP5034" s="61"/>
      <c r="AQ5034" s="61"/>
      <c r="AR5034" s="61"/>
      <c r="AS5034" s="61"/>
      <c r="AT5034" s="61"/>
      <c r="AU5034" s="61"/>
      <c r="AV5034" s="61"/>
      <c r="AW5034" s="61"/>
      <c r="AX5034" s="61"/>
      <c r="AY5034" s="61"/>
      <c r="AZ5034" s="61"/>
      <c r="BA5034" s="61"/>
    </row>
    <row r="5035" spans="39:53" x14ac:dyDescent="0.2">
      <c r="AM5035" s="61"/>
      <c r="AN5035" s="61"/>
      <c r="AO5035" s="171"/>
      <c r="AP5035" s="61"/>
      <c r="AQ5035" s="61"/>
      <c r="AR5035" s="61"/>
      <c r="AS5035" s="61"/>
      <c r="AT5035" s="61"/>
      <c r="AU5035" s="61"/>
      <c r="AV5035" s="61"/>
      <c r="AW5035" s="61"/>
      <c r="AX5035" s="61"/>
      <c r="AY5035" s="61"/>
      <c r="AZ5035" s="61"/>
      <c r="BA5035" s="61"/>
    </row>
    <row r="5036" spans="39:53" x14ac:dyDescent="0.2">
      <c r="AM5036" s="61"/>
      <c r="AN5036" s="61"/>
      <c r="AO5036" s="171"/>
      <c r="AP5036" s="61"/>
      <c r="AQ5036" s="61"/>
      <c r="AR5036" s="61"/>
      <c r="AS5036" s="61"/>
      <c r="AT5036" s="61"/>
      <c r="AU5036" s="61"/>
      <c r="AV5036" s="61"/>
      <c r="AW5036" s="61"/>
      <c r="AX5036" s="61"/>
      <c r="AY5036" s="61"/>
      <c r="AZ5036" s="61"/>
      <c r="BA5036" s="61"/>
    </row>
    <row r="5037" spans="39:53" x14ac:dyDescent="0.2">
      <c r="AM5037" s="61"/>
      <c r="AN5037" s="61"/>
      <c r="AO5037" s="171"/>
      <c r="AP5037" s="61"/>
      <c r="AQ5037" s="61"/>
      <c r="AR5037" s="61"/>
      <c r="AS5037" s="61"/>
      <c r="AT5037" s="61"/>
      <c r="AU5037" s="61"/>
      <c r="AV5037" s="61"/>
      <c r="AW5037" s="61"/>
      <c r="AX5037" s="61"/>
      <c r="AY5037" s="61"/>
      <c r="AZ5037" s="61"/>
      <c r="BA5037" s="61"/>
    </row>
    <row r="5038" spans="39:53" x14ac:dyDescent="0.2">
      <c r="AM5038" s="61"/>
      <c r="AN5038" s="61"/>
      <c r="AO5038" s="171"/>
      <c r="AP5038" s="61"/>
      <c r="AQ5038" s="61"/>
      <c r="AR5038" s="61"/>
      <c r="AS5038" s="61"/>
      <c r="AT5038" s="61"/>
      <c r="AU5038" s="61"/>
      <c r="AV5038" s="61"/>
      <c r="AW5038" s="61"/>
      <c r="AX5038" s="61"/>
      <c r="AY5038" s="61"/>
      <c r="AZ5038" s="61"/>
      <c r="BA5038" s="61"/>
    </row>
    <row r="5039" spans="39:53" x14ac:dyDescent="0.2">
      <c r="AM5039" s="61"/>
      <c r="AN5039" s="61"/>
      <c r="AO5039" s="171"/>
      <c r="AP5039" s="61"/>
      <c r="AQ5039" s="61"/>
      <c r="AR5039" s="61"/>
      <c r="AS5039" s="61"/>
      <c r="AT5039" s="61"/>
      <c r="AU5039" s="61"/>
      <c r="AV5039" s="61"/>
      <c r="AW5039" s="61"/>
      <c r="AX5039" s="61"/>
      <c r="AY5039" s="61"/>
      <c r="AZ5039" s="61"/>
      <c r="BA5039" s="61"/>
    </row>
    <row r="5040" spans="39:53" x14ac:dyDescent="0.2">
      <c r="AM5040" s="61"/>
      <c r="AN5040" s="61"/>
      <c r="AO5040" s="171"/>
      <c r="AP5040" s="61"/>
      <c r="AQ5040" s="61"/>
      <c r="AR5040" s="61"/>
      <c r="AS5040" s="61"/>
      <c r="AT5040" s="61"/>
      <c r="AU5040" s="61"/>
      <c r="AV5040" s="61"/>
      <c r="AW5040" s="61"/>
      <c r="AX5040" s="61"/>
      <c r="AY5040" s="61"/>
      <c r="AZ5040" s="61"/>
      <c r="BA5040" s="61"/>
    </row>
    <row r="5041" spans="39:53" x14ac:dyDescent="0.2">
      <c r="AM5041" s="61"/>
      <c r="AN5041" s="61"/>
      <c r="AO5041" s="171"/>
      <c r="AP5041" s="61"/>
      <c r="AQ5041" s="61"/>
      <c r="AR5041" s="61"/>
      <c r="AS5041" s="61"/>
      <c r="AT5041" s="61"/>
      <c r="AU5041" s="61"/>
      <c r="AV5041" s="61"/>
      <c r="AW5041" s="61"/>
      <c r="AX5041" s="61"/>
      <c r="AY5041" s="61"/>
      <c r="AZ5041" s="61"/>
      <c r="BA5041" s="61"/>
    </row>
    <row r="5042" spans="39:53" x14ac:dyDescent="0.2">
      <c r="AM5042" s="61"/>
      <c r="AN5042" s="61"/>
      <c r="AO5042" s="171"/>
      <c r="AP5042" s="61"/>
      <c r="AQ5042" s="61"/>
      <c r="AR5042" s="61"/>
      <c r="AS5042" s="61"/>
      <c r="AT5042" s="61"/>
      <c r="AU5042" s="61"/>
      <c r="AV5042" s="61"/>
      <c r="AW5042" s="61"/>
      <c r="AX5042" s="61"/>
      <c r="AY5042" s="61"/>
      <c r="AZ5042" s="61"/>
      <c r="BA5042" s="61"/>
    </row>
    <row r="5043" spans="39:53" x14ac:dyDescent="0.2">
      <c r="AM5043" s="61"/>
      <c r="AN5043" s="61"/>
      <c r="AO5043" s="171"/>
      <c r="AP5043" s="61"/>
      <c r="AQ5043" s="61"/>
      <c r="AR5043" s="61"/>
      <c r="AS5043" s="61"/>
      <c r="AT5043" s="61"/>
      <c r="AU5043" s="61"/>
      <c r="AV5043" s="61"/>
      <c r="AW5043" s="61"/>
      <c r="AX5043" s="61"/>
      <c r="AY5043" s="61"/>
      <c r="AZ5043" s="61"/>
      <c r="BA5043" s="61"/>
    </row>
    <row r="5044" spans="39:53" x14ac:dyDescent="0.2">
      <c r="AM5044" s="61"/>
      <c r="AN5044" s="61"/>
      <c r="AO5044" s="171"/>
      <c r="AP5044" s="61"/>
      <c r="AQ5044" s="61"/>
      <c r="AR5044" s="61"/>
      <c r="AS5044" s="61"/>
      <c r="AT5044" s="61"/>
      <c r="AU5044" s="61"/>
      <c r="AV5044" s="61"/>
      <c r="AW5044" s="61"/>
      <c r="AX5044" s="61"/>
      <c r="AY5044" s="61"/>
      <c r="AZ5044" s="61"/>
      <c r="BA5044" s="61"/>
    </row>
    <row r="5045" spans="39:53" x14ac:dyDescent="0.2">
      <c r="AM5045" s="61"/>
      <c r="AN5045" s="61"/>
      <c r="AO5045" s="171"/>
      <c r="AP5045" s="61"/>
      <c r="AQ5045" s="61"/>
      <c r="AR5045" s="61"/>
      <c r="AS5045" s="61"/>
      <c r="AT5045" s="61"/>
      <c r="AU5045" s="61"/>
      <c r="AV5045" s="61"/>
      <c r="AW5045" s="61"/>
      <c r="AX5045" s="61"/>
      <c r="AY5045" s="61"/>
      <c r="AZ5045" s="61"/>
      <c r="BA5045" s="61"/>
    </row>
    <row r="5046" spans="39:53" x14ac:dyDescent="0.2">
      <c r="AM5046" s="61"/>
      <c r="AN5046" s="61"/>
      <c r="AO5046" s="171"/>
      <c r="AP5046" s="61"/>
      <c r="AQ5046" s="61"/>
      <c r="AR5046" s="61"/>
      <c r="AS5046" s="61"/>
      <c r="AT5046" s="61"/>
      <c r="AU5046" s="61"/>
      <c r="AV5046" s="61"/>
      <c r="AW5046" s="61"/>
      <c r="AX5046" s="61"/>
      <c r="AY5046" s="61"/>
      <c r="AZ5046" s="61"/>
      <c r="BA5046" s="61"/>
    </row>
    <row r="5047" spans="39:53" x14ac:dyDescent="0.2">
      <c r="AM5047" s="61"/>
      <c r="AN5047" s="61"/>
      <c r="AO5047" s="171"/>
      <c r="AP5047" s="61"/>
      <c r="AQ5047" s="61"/>
      <c r="AR5047" s="61"/>
      <c r="AS5047" s="61"/>
      <c r="AT5047" s="61"/>
      <c r="AU5047" s="61"/>
      <c r="AV5047" s="61"/>
      <c r="AW5047" s="61"/>
      <c r="AX5047" s="61"/>
      <c r="AY5047" s="61"/>
      <c r="AZ5047" s="61"/>
      <c r="BA5047" s="61"/>
    </row>
    <row r="5048" spans="39:53" x14ac:dyDescent="0.2">
      <c r="AM5048" s="61"/>
      <c r="AN5048" s="61"/>
      <c r="AO5048" s="171"/>
      <c r="AP5048" s="61"/>
      <c r="AQ5048" s="61"/>
      <c r="AR5048" s="61"/>
      <c r="AS5048" s="61"/>
      <c r="AT5048" s="61"/>
      <c r="AU5048" s="61"/>
      <c r="AV5048" s="61"/>
      <c r="AW5048" s="61"/>
      <c r="AX5048" s="61"/>
      <c r="AY5048" s="61"/>
      <c r="AZ5048" s="61"/>
      <c r="BA5048" s="61"/>
    </row>
    <row r="5049" spans="39:53" x14ac:dyDescent="0.2">
      <c r="AM5049" s="61"/>
      <c r="AN5049" s="61"/>
      <c r="AO5049" s="171"/>
      <c r="AP5049" s="61"/>
      <c r="AQ5049" s="61"/>
      <c r="AR5049" s="61"/>
      <c r="AS5049" s="61"/>
      <c r="AT5049" s="61"/>
      <c r="AU5049" s="61"/>
      <c r="AV5049" s="61"/>
      <c r="AW5049" s="61"/>
      <c r="AX5049" s="61"/>
      <c r="AY5049" s="61"/>
      <c r="AZ5049" s="61"/>
      <c r="BA5049" s="61"/>
    </row>
    <row r="5050" spans="39:53" x14ac:dyDescent="0.2">
      <c r="AM5050" s="61"/>
      <c r="AN5050" s="61"/>
      <c r="AO5050" s="171"/>
      <c r="AP5050" s="61"/>
      <c r="AQ5050" s="61"/>
      <c r="AR5050" s="61"/>
      <c r="AS5050" s="61"/>
      <c r="AT5050" s="61"/>
      <c r="AU5050" s="61"/>
      <c r="AV5050" s="61"/>
      <c r="AW5050" s="61"/>
      <c r="AX5050" s="61"/>
      <c r="AY5050" s="61"/>
      <c r="AZ5050" s="61"/>
      <c r="BA5050" s="61"/>
    </row>
    <row r="5051" spans="39:53" x14ac:dyDescent="0.2">
      <c r="AM5051" s="61"/>
      <c r="AN5051" s="61"/>
      <c r="AO5051" s="171"/>
      <c r="AP5051" s="61"/>
      <c r="AQ5051" s="61"/>
      <c r="AR5051" s="61"/>
      <c r="AS5051" s="61"/>
      <c r="AT5051" s="61"/>
      <c r="AU5051" s="61"/>
      <c r="AV5051" s="61"/>
      <c r="AW5051" s="61"/>
      <c r="AX5051" s="61"/>
      <c r="AY5051" s="61"/>
      <c r="AZ5051" s="61"/>
      <c r="BA5051" s="61"/>
    </row>
    <row r="5052" spans="39:53" x14ac:dyDescent="0.2">
      <c r="AM5052" s="61"/>
      <c r="AN5052" s="61"/>
      <c r="AO5052" s="171"/>
      <c r="AP5052" s="61"/>
      <c r="AQ5052" s="61"/>
      <c r="AR5052" s="61"/>
      <c r="AS5052" s="61"/>
      <c r="AT5052" s="61"/>
      <c r="AU5052" s="61"/>
      <c r="AV5052" s="61"/>
      <c r="AW5052" s="61"/>
      <c r="AX5052" s="61"/>
      <c r="AY5052" s="61"/>
      <c r="AZ5052" s="61"/>
      <c r="BA5052" s="61"/>
    </row>
    <row r="5053" spans="39:53" x14ac:dyDescent="0.2">
      <c r="AM5053" s="61"/>
      <c r="AN5053" s="61"/>
      <c r="AO5053" s="171"/>
      <c r="AP5053" s="61"/>
      <c r="AQ5053" s="61"/>
      <c r="AR5053" s="61"/>
      <c r="AS5053" s="61"/>
      <c r="AT5053" s="61"/>
      <c r="AU5053" s="61"/>
      <c r="AV5053" s="61"/>
      <c r="AW5053" s="61"/>
      <c r="AX5053" s="61"/>
      <c r="AY5053" s="61"/>
      <c r="AZ5053" s="61"/>
      <c r="BA5053" s="61"/>
    </row>
    <row r="5054" spans="39:53" x14ac:dyDescent="0.2">
      <c r="AM5054" s="61"/>
      <c r="AN5054" s="61"/>
      <c r="AO5054" s="171"/>
      <c r="AP5054" s="61"/>
      <c r="AQ5054" s="61"/>
      <c r="AR5054" s="61"/>
      <c r="AS5054" s="61"/>
      <c r="AT5054" s="61"/>
      <c r="AU5054" s="61"/>
      <c r="AV5054" s="61"/>
      <c r="AW5054" s="61"/>
      <c r="AX5054" s="61"/>
      <c r="AY5054" s="61"/>
      <c r="AZ5054" s="61"/>
      <c r="BA5054" s="61"/>
    </row>
    <row r="5055" spans="39:53" x14ac:dyDescent="0.2">
      <c r="AM5055" s="61"/>
      <c r="AN5055" s="61"/>
      <c r="AO5055" s="171"/>
      <c r="AP5055" s="61"/>
      <c r="AQ5055" s="61"/>
      <c r="AR5055" s="61"/>
      <c r="AS5055" s="61"/>
      <c r="AT5055" s="61"/>
      <c r="AU5055" s="61"/>
      <c r="AV5055" s="61"/>
      <c r="AW5055" s="61"/>
      <c r="AX5055" s="61"/>
      <c r="AY5055" s="61"/>
      <c r="AZ5055" s="61"/>
      <c r="BA5055" s="61"/>
    </row>
    <row r="5056" spans="39:53" x14ac:dyDescent="0.2">
      <c r="AM5056" s="61"/>
      <c r="AN5056" s="61"/>
      <c r="AO5056" s="171"/>
      <c r="AP5056" s="61"/>
      <c r="AQ5056" s="61"/>
      <c r="AR5056" s="61"/>
      <c r="AS5056" s="61"/>
      <c r="AT5056" s="61"/>
      <c r="AU5056" s="61"/>
      <c r="AV5056" s="61"/>
      <c r="AW5056" s="61"/>
      <c r="AX5056" s="61"/>
      <c r="AY5056" s="61"/>
      <c r="AZ5056" s="61"/>
      <c r="BA5056" s="61"/>
    </row>
    <row r="5057" spans="39:53" x14ac:dyDescent="0.2">
      <c r="AM5057" s="61"/>
      <c r="AN5057" s="61"/>
      <c r="AO5057" s="171"/>
      <c r="AP5057" s="61"/>
      <c r="AQ5057" s="61"/>
      <c r="AR5057" s="61"/>
      <c r="AS5057" s="61"/>
      <c r="AT5057" s="61"/>
      <c r="AU5057" s="61"/>
      <c r="AV5057" s="61"/>
      <c r="AW5057" s="61"/>
      <c r="AX5057" s="61"/>
      <c r="AY5057" s="61"/>
      <c r="AZ5057" s="61"/>
      <c r="BA5057" s="61"/>
    </row>
    <row r="5058" spans="39:53" x14ac:dyDescent="0.2">
      <c r="AM5058" s="61"/>
      <c r="AN5058" s="61"/>
      <c r="AO5058" s="171"/>
      <c r="AP5058" s="61"/>
      <c r="AQ5058" s="61"/>
      <c r="AR5058" s="61"/>
      <c r="AS5058" s="61"/>
      <c r="AT5058" s="61"/>
      <c r="AU5058" s="61"/>
      <c r="AV5058" s="61"/>
      <c r="AW5058" s="61"/>
      <c r="AX5058" s="61"/>
      <c r="AY5058" s="61"/>
      <c r="AZ5058" s="61"/>
      <c r="BA5058" s="61"/>
    </row>
    <row r="5059" spans="39:53" x14ac:dyDescent="0.2">
      <c r="AM5059" s="61"/>
      <c r="AN5059" s="61"/>
      <c r="AO5059" s="171"/>
      <c r="AP5059" s="61"/>
      <c r="AQ5059" s="61"/>
      <c r="AR5059" s="61"/>
      <c r="AS5059" s="61"/>
      <c r="AT5059" s="61"/>
      <c r="AU5059" s="61"/>
      <c r="AV5059" s="61"/>
      <c r="AW5059" s="61"/>
      <c r="AX5059" s="61"/>
      <c r="AY5059" s="61"/>
      <c r="AZ5059" s="61"/>
      <c r="BA5059" s="61"/>
    </row>
    <row r="5060" spans="39:53" x14ac:dyDescent="0.2">
      <c r="AM5060" s="61"/>
      <c r="AN5060" s="61"/>
      <c r="AO5060" s="171"/>
      <c r="AP5060" s="61"/>
      <c r="AQ5060" s="61"/>
      <c r="AR5060" s="61"/>
      <c r="AS5060" s="61"/>
      <c r="AT5060" s="61"/>
      <c r="AU5060" s="61"/>
      <c r="AV5060" s="61"/>
      <c r="AW5060" s="61"/>
      <c r="AX5060" s="61"/>
      <c r="AY5060" s="61"/>
      <c r="AZ5060" s="61"/>
      <c r="BA5060" s="61"/>
    </row>
    <row r="5061" spans="39:53" x14ac:dyDescent="0.2">
      <c r="AM5061" s="61"/>
      <c r="AN5061" s="61"/>
      <c r="AO5061" s="171"/>
      <c r="AP5061" s="61"/>
      <c r="AQ5061" s="61"/>
      <c r="AR5061" s="61"/>
      <c r="AS5061" s="61"/>
      <c r="AT5061" s="61"/>
      <c r="AU5061" s="61"/>
      <c r="AV5061" s="61"/>
      <c r="AW5061" s="61"/>
      <c r="AX5061" s="61"/>
      <c r="AY5061" s="61"/>
      <c r="AZ5061" s="61"/>
      <c r="BA5061" s="61"/>
    </row>
    <row r="5062" spans="39:53" x14ac:dyDescent="0.2">
      <c r="AM5062" s="61"/>
      <c r="AN5062" s="61"/>
      <c r="AO5062" s="171"/>
      <c r="AP5062" s="61"/>
      <c r="AQ5062" s="61"/>
      <c r="AR5062" s="61"/>
      <c r="AS5062" s="61"/>
      <c r="AT5062" s="61"/>
      <c r="AU5062" s="61"/>
      <c r="AV5062" s="61"/>
      <c r="AW5062" s="61"/>
      <c r="AX5062" s="61"/>
      <c r="AY5062" s="61"/>
      <c r="AZ5062" s="61"/>
      <c r="BA5062" s="61"/>
    </row>
    <row r="5063" spans="39:53" x14ac:dyDescent="0.2">
      <c r="AM5063" s="61"/>
      <c r="AN5063" s="61"/>
      <c r="AO5063" s="171"/>
      <c r="AP5063" s="61"/>
      <c r="AQ5063" s="61"/>
      <c r="AR5063" s="61"/>
      <c r="AS5063" s="61"/>
      <c r="AT5063" s="61"/>
      <c r="AU5063" s="61"/>
      <c r="AV5063" s="61"/>
      <c r="AW5063" s="61"/>
      <c r="AX5063" s="61"/>
      <c r="AY5063" s="61"/>
      <c r="AZ5063" s="61"/>
      <c r="BA5063" s="61"/>
    </row>
    <row r="5064" spans="39:53" x14ac:dyDescent="0.2">
      <c r="AM5064" s="61"/>
      <c r="AN5064" s="61"/>
      <c r="AO5064" s="171"/>
      <c r="AP5064" s="61"/>
      <c r="AQ5064" s="61"/>
      <c r="AR5064" s="61"/>
      <c r="AS5064" s="61"/>
      <c r="AT5064" s="61"/>
      <c r="AU5064" s="61"/>
      <c r="AV5064" s="61"/>
      <c r="AW5064" s="61"/>
      <c r="AX5064" s="61"/>
      <c r="AY5064" s="61"/>
      <c r="AZ5064" s="61"/>
      <c r="BA5064" s="61"/>
    </row>
    <row r="5065" spans="39:53" x14ac:dyDescent="0.2">
      <c r="AM5065" s="61"/>
      <c r="AN5065" s="61"/>
      <c r="AO5065" s="171"/>
      <c r="AP5065" s="61"/>
      <c r="AQ5065" s="61"/>
      <c r="AR5065" s="61"/>
      <c r="AS5065" s="61"/>
      <c r="AT5065" s="61"/>
      <c r="AU5065" s="61"/>
      <c r="AV5065" s="61"/>
      <c r="AW5065" s="61"/>
      <c r="AX5065" s="61"/>
      <c r="AY5065" s="61"/>
      <c r="AZ5065" s="61"/>
      <c r="BA5065" s="61"/>
    </row>
    <row r="5066" spans="39:53" x14ac:dyDescent="0.2">
      <c r="AM5066" s="61"/>
      <c r="AN5066" s="61"/>
      <c r="AO5066" s="171"/>
      <c r="AP5066" s="61"/>
      <c r="AQ5066" s="61"/>
      <c r="AR5066" s="61"/>
      <c r="AS5066" s="61"/>
      <c r="AT5066" s="61"/>
      <c r="AU5066" s="61"/>
      <c r="AV5066" s="61"/>
      <c r="AW5066" s="61"/>
      <c r="AX5066" s="61"/>
      <c r="AY5066" s="61"/>
      <c r="AZ5066" s="61"/>
      <c r="BA5066" s="61"/>
    </row>
    <row r="5067" spans="39:53" x14ac:dyDescent="0.2">
      <c r="AM5067" s="61"/>
      <c r="AN5067" s="61"/>
      <c r="AO5067" s="171"/>
      <c r="AP5067" s="61"/>
      <c r="AQ5067" s="61"/>
      <c r="AR5067" s="61"/>
      <c r="AS5067" s="61"/>
      <c r="AT5067" s="61"/>
      <c r="AU5067" s="61"/>
      <c r="AV5067" s="61"/>
      <c r="AW5067" s="61"/>
      <c r="AX5067" s="61"/>
      <c r="AY5067" s="61"/>
      <c r="AZ5067" s="61"/>
      <c r="BA5067" s="61"/>
    </row>
    <row r="5068" spans="39:53" x14ac:dyDescent="0.2">
      <c r="AM5068" s="61"/>
      <c r="AN5068" s="61"/>
      <c r="AO5068" s="171"/>
      <c r="AP5068" s="61"/>
      <c r="AQ5068" s="61"/>
      <c r="AR5068" s="61"/>
      <c r="AS5068" s="61"/>
      <c r="AT5068" s="61"/>
      <c r="AU5068" s="61"/>
      <c r="AV5068" s="61"/>
      <c r="AW5068" s="61"/>
      <c r="AX5068" s="61"/>
      <c r="AY5068" s="61"/>
      <c r="AZ5068" s="61"/>
      <c r="BA5068" s="61"/>
    </row>
    <row r="5069" spans="39:53" x14ac:dyDescent="0.2">
      <c r="AM5069" s="61"/>
      <c r="AN5069" s="61"/>
      <c r="AO5069" s="171"/>
      <c r="AP5069" s="61"/>
      <c r="AQ5069" s="61"/>
      <c r="AR5069" s="61"/>
      <c r="AS5069" s="61"/>
      <c r="AT5069" s="61"/>
      <c r="AU5069" s="61"/>
      <c r="AV5069" s="61"/>
      <c r="AW5069" s="61"/>
      <c r="AX5069" s="61"/>
      <c r="AY5069" s="61"/>
      <c r="AZ5069" s="61"/>
      <c r="BA5069" s="61"/>
    </row>
    <row r="5070" spans="39:53" x14ac:dyDescent="0.2">
      <c r="AM5070" s="61"/>
      <c r="AN5070" s="61"/>
      <c r="AO5070" s="171"/>
      <c r="AP5070" s="61"/>
      <c r="AQ5070" s="61"/>
      <c r="AR5070" s="61"/>
      <c r="AS5070" s="61"/>
      <c r="AT5070" s="61"/>
      <c r="AU5070" s="61"/>
      <c r="AV5070" s="61"/>
      <c r="AW5070" s="61"/>
      <c r="AX5070" s="61"/>
      <c r="AY5070" s="61"/>
      <c r="AZ5070" s="61"/>
      <c r="BA5070" s="61"/>
    </row>
    <row r="5071" spans="39:53" x14ac:dyDescent="0.2">
      <c r="AM5071" s="61"/>
      <c r="AN5071" s="61"/>
      <c r="AO5071" s="171"/>
      <c r="AP5071" s="61"/>
      <c r="AQ5071" s="61"/>
      <c r="AR5071" s="61"/>
      <c r="AS5071" s="61"/>
      <c r="AT5071" s="61"/>
      <c r="AU5071" s="61"/>
      <c r="AV5071" s="61"/>
      <c r="AW5071" s="61"/>
      <c r="AX5071" s="61"/>
      <c r="AY5071" s="61"/>
      <c r="AZ5071" s="61"/>
      <c r="BA5071" s="61"/>
    </row>
    <row r="5072" spans="39:53" x14ac:dyDescent="0.2">
      <c r="AM5072" s="61"/>
      <c r="AN5072" s="61"/>
      <c r="AO5072" s="171"/>
      <c r="AP5072" s="61"/>
      <c r="AQ5072" s="61"/>
      <c r="AR5072" s="61"/>
      <c r="AS5072" s="61"/>
      <c r="AT5072" s="61"/>
      <c r="AU5072" s="61"/>
      <c r="AV5072" s="61"/>
      <c r="AW5072" s="61"/>
      <c r="AX5072" s="61"/>
      <c r="AY5072" s="61"/>
      <c r="AZ5072" s="61"/>
      <c r="BA5072" s="61"/>
    </row>
    <row r="5073" spans="39:53" x14ac:dyDescent="0.2">
      <c r="AM5073" s="61"/>
      <c r="AN5073" s="61"/>
      <c r="AO5073" s="171"/>
      <c r="AP5073" s="61"/>
      <c r="AQ5073" s="61"/>
      <c r="AR5073" s="61"/>
      <c r="AS5073" s="61"/>
      <c r="AT5073" s="61"/>
      <c r="AU5073" s="61"/>
      <c r="AV5073" s="61"/>
      <c r="AW5073" s="61"/>
      <c r="AX5073" s="61"/>
      <c r="AY5073" s="61"/>
      <c r="AZ5073" s="61"/>
      <c r="BA5073" s="61"/>
    </row>
    <row r="5074" spans="39:53" x14ac:dyDescent="0.2">
      <c r="AM5074" s="61"/>
      <c r="AN5074" s="61"/>
      <c r="AO5074" s="171"/>
      <c r="AP5074" s="61"/>
      <c r="AQ5074" s="61"/>
      <c r="AR5074" s="61"/>
      <c r="AS5074" s="61"/>
      <c r="AT5074" s="61"/>
      <c r="AU5074" s="61"/>
      <c r="AV5074" s="61"/>
      <c r="AW5074" s="61"/>
      <c r="AX5074" s="61"/>
      <c r="AY5074" s="61"/>
      <c r="AZ5074" s="61"/>
      <c r="BA5074" s="61"/>
    </row>
    <row r="5075" spans="39:53" x14ac:dyDescent="0.2">
      <c r="AM5075" s="61"/>
      <c r="AN5075" s="61"/>
      <c r="AO5075" s="171"/>
      <c r="AP5075" s="61"/>
      <c r="AQ5075" s="61"/>
      <c r="AR5075" s="61"/>
      <c r="AS5075" s="61"/>
      <c r="AT5075" s="61"/>
      <c r="AU5075" s="61"/>
      <c r="AV5075" s="61"/>
      <c r="AW5075" s="61"/>
      <c r="AX5075" s="61"/>
      <c r="AY5075" s="61"/>
      <c r="AZ5075" s="61"/>
      <c r="BA5075" s="61"/>
    </row>
    <row r="5076" spans="39:53" x14ac:dyDescent="0.2">
      <c r="AM5076" s="61"/>
      <c r="AN5076" s="61"/>
      <c r="AO5076" s="171"/>
      <c r="AP5076" s="61"/>
      <c r="AQ5076" s="61"/>
      <c r="AR5076" s="61"/>
      <c r="AS5076" s="61"/>
      <c r="AT5076" s="61"/>
      <c r="AU5076" s="61"/>
      <c r="AV5076" s="61"/>
      <c r="AW5076" s="61"/>
      <c r="AX5076" s="61"/>
      <c r="AY5076" s="61"/>
      <c r="AZ5076" s="61"/>
      <c r="BA5076" s="61"/>
    </row>
    <row r="5077" spans="39:53" x14ac:dyDescent="0.2">
      <c r="AM5077" s="61"/>
      <c r="AN5077" s="61"/>
      <c r="AO5077" s="171"/>
      <c r="AP5077" s="61"/>
      <c r="AQ5077" s="61"/>
      <c r="AR5077" s="61"/>
      <c r="AS5077" s="61"/>
      <c r="AT5077" s="61"/>
      <c r="AU5077" s="61"/>
      <c r="AV5077" s="61"/>
      <c r="AW5077" s="61"/>
      <c r="AX5077" s="61"/>
      <c r="AY5077" s="61"/>
      <c r="AZ5077" s="61"/>
      <c r="BA5077" s="61"/>
    </row>
    <row r="5078" spans="39:53" x14ac:dyDescent="0.2">
      <c r="AM5078" s="61"/>
      <c r="AN5078" s="61"/>
      <c r="AO5078" s="171"/>
      <c r="AP5078" s="61"/>
      <c r="AQ5078" s="61"/>
      <c r="AR5078" s="61"/>
      <c r="AS5078" s="61"/>
      <c r="AT5078" s="61"/>
      <c r="AU5078" s="61"/>
      <c r="AV5078" s="61"/>
      <c r="AW5078" s="61"/>
      <c r="AX5078" s="61"/>
      <c r="AY5078" s="61"/>
      <c r="AZ5078" s="61"/>
      <c r="BA5078" s="61"/>
    </row>
    <row r="5079" spans="39:53" x14ac:dyDescent="0.2">
      <c r="AM5079" s="61"/>
      <c r="AN5079" s="61"/>
      <c r="AO5079" s="171"/>
      <c r="AP5079" s="61"/>
      <c r="AQ5079" s="61"/>
      <c r="AR5079" s="61"/>
      <c r="AS5079" s="61"/>
      <c r="AT5079" s="61"/>
      <c r="AU5079" s="61"/>
      <c r="AV5079" s="61"/>
      <c r="AW5079" s="61"/>
      <c r="AX5079" s="61"/>
      <c r="AY5079" s="61"/>
      <c r="AZ5079" s="61"/>
      <c r="BA5079" s="61"/>
    </row>
    <row r="5080" spans="39:53" x14ac:dyDescent="0.2">
      <c r="AM5080" s="61"/>
      <c r="AN5080" s="61"/>
      <c r="AO5080" s="171"/>
      <c r="AP5080" s="61"/>
      <c r="AQ5080" s="61"/>
      <c r="AR5080" s="61"/>
      <c r="AS5080" s="61"/>
      <c r="AT5080" s="61"/>
      <c r="AU5080" s="61"/>
      <c r="AV5080" s="61"/>
      <c r="AW5080" s="61"/>
      <c r="AX5080" s="61"/>
      <c r="AY5080" s="61"/>
      <c r="AZ5080" s="61"/>
      <c r="BA5080" s="61"/>
    </row>
    <row r="5081" spans="39:53" x14ac:dyDescent="0.2">
      <c r="AM5081" s="61"/>
      <c r="AN5081" s="61"/>
      <c r="AO5081" s="171"/>
      <c r="AP5081" s="61"/>
      <c r="AQ5081" s="61"/>
      <c r="AR5081" s="61"/>
      <c r="AS5081" s="61"/>
      <c r="AT5081" s="61"/>
      <c r="AU5081" s="61"/>
      <c r="AV5081" s="61"/>
      <c r="AW5081" s="61"/>
      <c r="AX5081" s="61"/>
      <c r="AY5081" s="61"/>
      <c r="AZ5081" s="61"/>
      <c r="BA5081" s="61"/>
    </row>
    <row r="5082" spans="39:53" x14ac:dyDescent="0.2">
      <c r="AM5082" s="61"/>
      <c r="AN5082" s="61"/>
      <c r="AO5082" s="171"/>
      <c r="AP5082" s="61"/>
      <c r="AQ5082" s="61"/>
      <c r="AR5082" s="61"/>
      <c r="AS5082" s="61"/>
      <c r="AT5082" s="61"/>
      <c r="AU5082" s="61"/>
      <c r="AV5082" s="61"/>
      <c r="AW5082" s="61"/>
      <c r="AX5082" s="61"/>
      <c r="AY5082" s="61"/>
      <c r="AZ5082" s="61"/>
      <c r="BA5082" s="61"/>
    </row>
    <row r="5083" spans="39:53" x14ac:dyDescent="0.2">
      <c r="AM5083" s="61"/>
      <c r="AN5083" s="61"/>
      <c r="AO5083" s="171"/>
      <c r="AP5083" s="61"/>
      <c r="AQ5083" s="61"/>
      <c r="AR5083" s="61"/>
      <c r="AS5083" s="61"/>
      <c r="AT5083" s="61"/>
      <c r="AU5083" s="61"/>
      <c r="AV5083" s="61"/>
      <c r="AW5083" s="61"/>
      <c r="AX5083" s="61"/>
      <c r="AY5083" s="61"/>
      <c r="AZ5083" s="61"/>
      <c r="BA5083" s="61"/>
    </row>
    <row r="5084" spans="39:53" x14ac:dyDescent="0.2">
      <c r="AM5084" s="61"/>
      <c r="AN5084" s="61"/>
      <c r="AO5084" s="171"/>
      <c r="AP5084" s="61"/>
      <c r="AQ5084" s="61"/>
      <c r="AR5084" s="61"/>
      <c r="AS5084" s="61"/>
      <c r="AT5084" s="61"/>
      <c r="AU5084" s="61"/>
      <c r="AV5084" s="61"/>
      <c r="AW5084" s="61"/>
      <c r="AX5084" s="61"/>
      <c r="AY5084" s="61"/>
      <c r="AZ5084" s="61"/>
      <c r="BA5084" s="61"/>
    </row>
    <row r="5085" spans="39:53" x14ac:dyDescent="0.2">
      <c r="AM5085" s="61"/>
      <c r="AN5085" s="61"/>
      <c r="AO5085" s="171"/>
      <c r="AP5085" s="61"/>
      <c r="AQ5085" s="61"/>
      <c r="AR5085" s="61"/>
      <c r="AS5085" s="61"/>
      <c r="AT5085" s="61"/>
      <c r="AU5085" s="61"/>
      <c r="AV5085" s="61"/>
      <c r="AW5085" s="61"/>
      <c r="AX5085" s="61"/>
      <c r="AY5085" s="61"/>
      <c r="AZ5085" s="61"/>
      <c r="BA5085" s="61"/>
    </row>
    <row r="5086" spans="39:53" x14ac:dyDescent="0.2">
      <c r="AM5086" s="61"/>
      <c r="AN5086" s="61"/>
      <c r="AO5086" s="171"/>
      <c r="AP5086" s="61"/>
      <c r="AQ5086" s="61"/>
      <c r="AR5086" s="61"/>
      <c r="AS5086" s="61"/>
      <c r="AT5086" s="61"/>
      <c r="AU5086" s="61"/>
      <c r="AV5086" s="61"/>
      <c r="AW5086" s="61"/>
      <c r="AX5086" s="61"/>
      <c r="AY5086" s="61"/>
      <c r="AZ5086" s="61"/>
      <c r="BA5086" s="61"/>
    </row>
    <row r="5087" spans="39:53" x14ac:dyDescent="0.2">
      <c r="AM5087" s="61"/>
      <c r="AN5087" s="61"/>
      <c r="AO5087" s="171"/>
      <c r="AP5087" s="61"/>
      <c r="AQ5087" s="61"/>
      <c r="AR5087" s="61"/>
      <c r="AS5087" s="61"/>
      <c r="AT5087" s="61"/>
      <c r="AU5087" s="61"/>
      <c r="AV5087" s="61"/>
      <c r="AW5087" s="61"/>
      <c r="AX5087" s="61"/>
      <c r="AY5087" s="61"/>
      <c r="AZ5087" s="61"/>
      <c r="BA5087" s="61"/>
    </row>
    <row r="5088" spans="39:53" x14ac:dyDescent="0.2">
      <c r="AM5088" s="61"/>
      <c r="AN5088" s="61"/>
      <c r="AO5088" s="171"/>
      <c r="AP5088" s="61"/>
      <c r="AQ5088" s="61"/>
      <c r="AR5088" s="61"/>
      <c r="AS5088" s="61"/>
      <c r="AT5088" s="61"/>
      <c r="AU5088" s="61"/>
      <c r="AV5088" s="61"/>
      <c r="AW5088" s="61"/>
      <c r="AX5088" s="61"/>
      <c r="AY5088" s="61"/>
      <c r="AZ5088" s="61"/>
      <c r="BA5088" s="61"/>
    </row>
    <row r="5089" spans="39:53" x14ac:dyDescent="0.2">
      <c r="AM5089" s="61"/>
      <c r="AN5089" s="61"/>
      <c r="AO5089" s="171"/>
      <c r="AP5089" s="61"/>
      <c r="AQ5089" s="61"/>
      <c r="AR5089" s="61"/>
      <c r="AS5089" s="61"/>
      <c r="AT5089" s="61"/>
      <c r="AU5089" s="61"/>
      <c r="AV5089" s="61"/>
      <c r="AW5089" s="61"/>
      <c r="AX5089" s="61"/>
      <c r="AY5089" s="61"/>
      <c r="AZ5089" s="61"/>
      <c r="BA5089" s="61"/>
    </row>
    <row r="5090" spans="39:53" x14ac:dyDescent="0.2">
      <c r="AM5090" s="61"/>
      <c r="AN5090" s="61"/>
      <c r="AO5090" s="171"/>
      <c r="AP5090" s="61"/>
      <c r="AQ5090" s="61"/>
      <c r="AR5090" s="61"/>
      <c r="AS5090" s="61"/>
      <c r="AT5090" s="61"/>
      <c r="AU5090" s="61"/>
      <c r="AV5090" s="61"/>
      <c r="AW5090" s="61"/>
      <c r="AX5090" s="61"/>
      <c r="AY5090" s="61"/>
      <c r="AZ5090" s="61"/>
      <c r="BA5090" s="61"/>
    </row>
    <row r="5091" spans="39:53" x14ac:dyDescent="0.2">
      <c r="AM5091" s="61"/>
      <c r="AN5091" s="61"/>
      <c r="AO5091" s="171"/>
      <c r="AP5091" s="61"/>
      <c r="AQ5091" s="61"/>
      <c r="AR5091" s="61"/>
      <c r="AS5091" s="61"/>
      <c r="AT5091" s="61"/>
      <c r="AU5091" s="61"/>
      <c r="AV5091" s="61"/>
      <c r="AW5091" s="61"/>
      <c r="AX5091" s="61"/>
      <c r="AY5091" s="61"/>
      <c r="AZ5091" s="61"/>
      <c r="BA5091" s="61"/>
    </row>
    <row r="5092" spans="39:53" x14ac:dyDescent="0.2">
      <c r="AM5092" s="61"/>
      <c r="AN5092" s="61"/>
      <c r="AO5092" s="171"/>
      <c r="AP5092" s="61"/>
      <c r="AQ5092" s="61"/>
      <c r="AR5092" s="61"/>
      <c r="AS5092" s="61"/>
      <c r="AT5092" s="61"/>
      <c r="AU5092" s="61"/>
      <c r="AV5092" s="61"/>
      <c r="AW5092" s="61"/>
      <c r="AX5092" s="61"/>
      <c r="AY5092" s="61"/>
      <c r="AZ5092" s="61"/>
      <c r="BA5092" s="61"/>
    </row>
    <row r="5093" spans="39:53" x14ac:dyDescent="0.2">
      <c r="AM5093" s="61"/>
      <c r="AN5093" s="61"/>
      <c r="AO5093" s="171"/>
      <c r="AP5093" s="61"/>
      <c r="AQ5093" s="61"/>
      <c r="AR5093" s="61"/>
      <c r="AS5093" s="61"/>
      <c r="AT5093" s="61"/>
      <c r="AU5093" s="61"/>
      <c r="AV5093" s="61"/>
      <c r="AW5093" s="61"/>
      <c r="AX5093" s="61"/>
      <c r="AY5093" s="61"/>
      <c r="AZ5093" s="61"/>
      <c r="BA5093" s="61"/>
    </row>
    <row r="5094" spans="39:53" x14ac:dyDescent="0.2">
      <c r="AM5094" s="61"/>
      <c r="AN5094" s="61"/>
      <c r="AO5094" s="171"/>
      <c r="AP5094" s="61"/>
      <c r="AQ5094" s="61"/>
      <c r="AR5094" s="61"/>
      <c r="AS5094" s="61"/>
      <c r="AT5094" s="61"/>
      <c r="AU5094" s="61"/>
      <c r="AV5094" s="61"/>
      <c r="AW5094" s="61"/>
      <c r="AX5094" s="61"/>
      <c r="AY5094" s="61"/>
      <c r="AZ5094" s="61"/>
      <c r="BA5094" s="61"/>
    </row>
    <row r="5095" spans="39:53" x14ac:dyDescent="0.2">
      <c r="AM5095" s="61"/>
      <c r="AN5095" s="61"/>
      <c r="AO5095" s="171"/>
      <c r="AP5095" s="61"/>
      <c r="AQ5095" s="61"/>
      <c r="AR5095" s="61"/>
      <c r="AS5095" s="61"/>
      <c r="AT5095" s="61"/>
      <c r="AU5095" s="61"/>
      <c r="AV5095" s="61"/>
      <c r="AW5095" s="61"/>
      <c r="AX5095" s="61"/>
      <c r="AY5095" s="61"/>
      <c r="AZ5095" s="61"/>
      <c r="BA5095" s="61"/>
    </row>
    <row r="5096" spans="39:53" x14ac:dyDescent="0.2">
      <c r="AM5096" s="61"/>
      <c r="AN5096" s="61"/>
      <c r="AO5096" s="171"/>
      <c r="AP5096" s="61"/>
      <c r="AQ5096" s="61"/>
      <c r="AR5096" s="61"/>
      <c r="AS5096" s="61"/>
      <c r="AT5096" s="61"/>
      <c r="AU5096" s="61"/>
      <c r="AV5096" s="61"/>
      <c r="AW5096" s="61"/>
      <c r="AX5096" s="61"/>
      <c r="AY5096" s="61"/>
      <c r="AZ5096" s="61"/>
      <c r="BA5096" s="61"/>
    </row>
    <row r="5097" spans="39:53" x14ac:dyDescent="0.2">
      <c r="AM5097" s="61"/>
      <c r="AN5097" s="61"/>
      <c r="AO5097" s="171"/>
      <c r="AP5097" s="61"/>
      <c r="AQ5097" s="61"/>
      <c r="AR5097" s="61"/>
      <c r="AS5097" s="61"/>
      <c r="AT5097" s="61"/>
      <c r="AU5097" s="61"/>
      <c r="AV5097" s="61"/>
      <c r="AW5097" s="61"/>
      <c r="AX5097" s="61"/>
      <c r="AY5097" s="61"/>
      <c r="AZ5097" s="61"/>
      <c r="BA5097" s="61"/>
    </row>
    <row r="5098" spans="39:53" x14ac:dyDescent="0.2">
      <c r="AM5098" s="61"/>
      <c r="AN5098" s="61"/>
      <c r="AO5098" s="171"/>
      <c r="AP5098" s="61"/>
      <c r="AQ5098" s="61"/>
      <c r="AR5098" s="61"/>
      <c r="AS5098" s="61"/>
      <c r="AT5098" s="61"/>
      <c r="AU5098" s="61"/>
      <c r="AV5098" s="61"/>
      <c r="AW5098" s="61"/>
      <c r="AX5098" s="61"/>
      <c r="AY5098" s="61"/>
      <c r="AZ5098" s="61"/>
      <c r="BA5098" s="61"/>
    </row>
    <row r="5099" spans="39:53" x14ac:dyDescent="0.2">
      <c r="AM5099" s="61"/>
      <c r="AN5099" s="61"/>
      <c r="AO5099" s="171"/>
      <c r="AP5099" s="61"/>
      <c r="AQ5099" s="61"/>
      <c r="AR5099" s="61"/>
      <c r="AS5099" s="61"/>
      <c r="AT5099" s="61"/>
      <c r="AU5099" s="61"/>
      <c r="AV5099" s="61"/>
      <c r="AW5099" s="61"/>
      <c r="AX5099" s="61"/>
      <c r="AY5099" s="61"/>
      <c r="AZ5099" s="61"/>
      <c r="BA5099" s="61"/>
    </row>
    <row r="5100" spans="39:53" x14ac:dyDescent="0.2">
      <c r="AM5100" s="61"/>
      <c r="AN5100" s="61"/>
      <c r="AO5100" s="171"/>
      <c r="AP5100" s="61"/>
      <c r="AQ5100" s="61"/>
      <c r="AR5100" s="61"/>
      <c r="AS5100" s="61"/>
      <c r="AT5100" s="61"/>
      <c r="AU5100" s="61"/>
      <c r="AV5100" s="61"/>
      <c r="AW5100" s="61"/>
      <c r="AX5100" s="61"/>
      <c r="AY5100" s="61"/>
      <c r="AZ5100" s="61"/>
      <c r="BA5100" s="61"/>
    </row>
    <row r="5101" spans="39:53" x14ac:dyDescent="0.2">
      <c r="AM5101" s="61"/>
      <c r="AN5101" s="61"/>
      <c r="AO5101" s="171"/>
      <c r="AP5101" s="61"/>
      <c r="AQ5101" s="61"/>
      <c r="AR5101" s="61"/>
      <c r="AS5101" s="61"/>
      <c r="AT5101" s="61"/>
      <c r="AU5101" s="61"/>
      <c r="AV5101" s="61"/>
      <c r="AW5101" s="61"/>
      <c r="AX5101" s="61"/>
      <c r="AY5101" s="61"/>
      <c r="AZ5101" s="61"/>
      <c r="BA5101" s="61"/>
    </row>
    <row r="5102" spans="39:53" x14ac:dyDescent="0.2">
      <c r="AM5102" s="61"/>
      <c r="AN5102" s="61"/>
      <c r="AO5102" s="171"/>
      <c r="AP5102" s="61"/>
      <c r="AQ5102" s="61"/>
      <c r="AR5102" s="61"/>
      <c r="AS5102" s="61"/>
      <c r="AT5102" s="61"/>
      <c r="AU5102" s="61"/>
      <c r="AV5102" s="61"/>
      <c r="AW5102" s="61"/>
      <c r="AX5102" s="61"/>
      <c r="AY5102" s="61"/>
      <c r="AZ5102" s="61"/>
      <c r="BA5102" s="61"/>
    </row>
    <row r="5103" spans="39:53" x14ac:dyDescent="0.2">
      <c r="AM5103" s="61"/>
      <c r="AN5103" s="61"/>
      <c r="AO5103" s="171"/>
      <c r="AP5103" s="61"/>
      <c r="AQ5103" s="61"/>
      <c r="AR5103" s="61"/>
      <c r="AS5103" s="61"/>
      <c r="AT5103" s="61"/>
      <c r="AU5103" s="61"/>
      <c r="AV5103" s="61"/>
      <c r="AW5103" s="61"/>
      <c r="AX5103" s="61"/>
      <c r="AY5103" s="61"/>
      <c r="AZ5103" s="61"/>
      <c r="BA5103" s="61"/>
    </row>
    <row r="5104" spans="39:53" x14ac:dyDescent="0.2">
      <c r="AM5104" s="61"/>
      <c r="AN5104" s="61"/>
      <c r="AO5104" s="171"/>
      <c r="AP5104" s="61"/>
      <c r="AQ5104" s="61"/>
      <c r="AR5104" s="61"/>
      <c r="AS5104" s="61"/>
      <c r="AT5104" s="61"/>
      <c r="AU5104" s="61"/>
      <c r="AV5104" s="61"/>
      <c r="AW5104" s="61"/>
      <c r="AX5104" s="61"/>
      <c r="AY5104" s="61"/>
      <c r="AZ5104" s="61"/>
      <c r="BA5104" s="61"/>
    </row>
    <row r="5105" spans="39:53" x14ac:dyDescent="0.2">
      <c r="AM5105" s="61"/>
      <c r="AN5105" s="61"/>
      <c r="AO5105" s="171"/>
      <c r="AP5105" s="61"/>
      <c r="AQ5105" s="61"/>
      <c r="AR5105" s="61"/>
      <c r="AS5105" s="61"/>
      <c r="AT5105" s="61"/>
      <c r="AU5105" s="61"/>
      <c r="AV5105" s="61"/>
      <c r="AW5105" s="61"/>
      <c r="AX5105" s="61"/>
      <c r="AY5105" s="61"/>
      <c r="AZ5105" s="61"/>
      <c r="BA5105" s="61"/>
    </row>
    <row r="5106" spans="39:53" x14ac:dyDescent="0.2">
      <c r="AM5106" s="61"/>
      <c r="AN5106" s="61"/>
      <c r="AO5106" s="171"/>
      <c r="AP5106" s="61"/>
      <c r="AQ5106" s="61"/>
      <c r="AR5106" s="61"/>
      <c r="AS5106" s="61"/>
      <c r="AT5106" s="61"/>
      <c r="AU5106" s="61"/>
      <c r="AV5106" s="61"/>
      <c r="AW5106" s="61"/>
      <c r="AX5106" s="61"/>
      <c r="AY5106" s="61"/>
      <c r="AZ5106" s="61"/>
      <c r="BA5106" s="61"/>
    </row>
    <row r="5107" spans="39:53" x14ac:dyDescent="0.2">
      <c r="AM5107" s="61"/>
      <c r="AN5107" s="61"/>
      <c r="AO5107" s="171"/>
      <c r="AP5107" s="61"/>
      <c r="AQ5107" s="61"/>
      <c r="AR5107" s="61"/>
      <c r="AS5107" s="61"/>
      <c r="AT5107" s="61"/>
      <c r="AU5107" s="61"/>
      <c r="AV5107" s="61"/>
      <c r="AW5107" s="61"/>
      <c r="AX5107" s="61"/>
      <c r="AY5107" s="61"/>
      <c r="AZ5107" s="61"/>
      <c r="BA5107" s="61"/>
    </row>
    <row r="5108" spans="39:53" x14ac:dyDescent="0.2">
      <c r="AM5108" s="61"/>
      <c r="AN5108" s="61"/>
      <c r="AO5108" s="171"/>
      <c r="AP5108" s="61"/>
      <c r="AQ5108" s="61"/>
      <c r="AR5108" s="61"/>
      <c r="AS5108" s="61"/>
      <c r="AT5108" s="61"/>
      <c r="AU5108" s="61"/>
      <c r="AV5108" s="61"/>
      <c r="AW5108" s="61"/>
      <c r="AX5108" s="61"/>
      <c r="AY5108" s="61"/>
      <c r="AZ5108" s="61"/>
      <c r="BA5108" s="61"/>
    </row>
    <row r="5109" spans="39:53" x14ac:dyDescent="0.2">
      <c r="AM5109" s="61"/>
      <c r="AN5109" s="61"/>
      <c r="AO5109" s="171"/>
      <c r="AP5109" s="61"/>
      <c r="AQ5109" s="61"/>
      <c r="AR5109" s="61"/>
      <c r="AS5109" s="61"/>
      <c r="AT5109" s="61"/>
      <c r="AU5109" s="61"/>
      <c r="AV5109" s="61"/>
      <c r="AW5109" s="61"/>
      <c r="AX5109" s="61"/>
      <c r="AY5109" s="61"/>
      <c r="AZ5109" s="61"/>
      <c r="BA5109" s="61"/>
    </row>
    <row r="5110" spans="39:53" x14ac:dyDescent="0.2">
      <c r="AM5110" s="61"/>
      <c r="AN5110" s="61"/>
      <c r="AO5110" s="171"/>
      <c r="AP5110" s="61"/>
      <c r="AQ5110" s="61"/>
      <c r="AR5110" s="61"/>
      <c r="AS5110" s="61"/>
      <c r="AT5110" s="61"/>
      <c r="AU5110" s="61"/>
      <c r="AV5110" s="61"/>
      <c r="AW5110" s="61"/>
      <c r="AX5110" s="61"/>
      <c r="AY5110" s="61"/>
      <c r="AZ5110" s="61"/>
      <c r="BA5110" s="61"/>
    </row>
    <row r="5111" spans="39:53" x14ac:dyDescent="0.2">
      <c r="AM5111" s="61"/>
      <c r="AN5111" s="61"/>
      <c r="AO5111" s="171"/>
      <c r="AP5111" s="61"/>
      <c r="AQ5111" s="61"/>
      <c r="AR5111" s="61"/>
      <c r="AS5111" s="61"/>
      <c r="AT5111" s="61"/>
      <c r="AU5111" s="61"/>
      <c r="AV5111" s="61"/>
      <c r="AW5111" s="61"/>
      <c r="AX5111" s="61"/>
      <c r="AY5111" s="61"/>
      <c r="AZ5111" s="61"/>
      <c r="BA5111" s="61"/>
    </row>
    <row r="5112" spans="39:53" x14ac:dyDescent="0.2">
      <c r="AM5112" s="61"/>
      <c r="AN5112" s="61"/>
      <c r="AO5112" s="171"/>
      <c r="AP5112" s="61"/>
      <c r="AQ5112" s="61"/>
      <c r="AR5112" s="61"/>
      <c r="AS5112" s="61"/>
      <c r="AT5112" s="61"/>
      <c r="AU5112" s="61"/>
      <c r="AV5112" s="61"/>
      <c r="AW5112" s="61"/>
      <c r="AX5112" s="61"/>
      <c r="AY5112" s="61"/>
      <c r="AZ5112" s="61"/>
      <c r="BA5112" s="61"/>
    </row>
    <row r="5113" spans="39:53" x14ac:dyDescent="0.2">
      <c r="AM5113" s="61"/>
      <c r="AN5113" s="61"/>
      <c r="AO5113" s="171"/>
      <c r="AP5113" s="61"/>
      <c r="AQ5113" s="61"/>
      <c r="AR5113" s="61"/>
      <c r="AS5113" s="61"/>
      <c r="AT5113" s="61"/>
      <c r="AU5113" s="61"/>
      <c r="AV5113" s="61"/>
      <c r="AW5113" s="61"/>
      <c r="AX5113" s="61"/>
      <c r="AY5113" s="61"/>
      <c r="AZ5113" s="61"/>
      <c r="BA5113" s="61"/>
    </row>
    <row r="5114" spans="39:53" x14ac:dyDescent="0.2">
      <c r="AM5114" s="61"/>
      <c r="AN5114" s="61"/>
      <c r="AO5114" s="171"/>
      <c r="AP5114" s="61"/>
      <c r="AQ5114" s="61"/>
      <c r="AR5114" s="61"/>
      <c r="AS5114" s="61"/>
      <c r="AT5114" s="61"/>
      <c r="AU5114" s="61"/>
      <c r="AV5114" s="61"/>
      <c r="AW5114" s="61"/>
      <c r="AX5114" s="61"/>
      <c r="AY5114" s="61"/>
      <c r="AZ5114" s="61"/>
      <c r="BA5114" s="61"/>
    </row>
    <row r="5115" spans="39:53" x14ac:dyDescent="0.2">
      <c r="AM5115" s="61"/>
      <c r="AN5115" s="61"/>
      <c r="AO5115" s="171"/>
      <c r="AP5115" s="61"/>
      <c r="AQ5115" s="61"/>
      <c r="AR5115" s="61"/>
      <c r="AS5115" s="61"/>
      <c r="AT5115" s="61"/>
      <c r="AU5115" s="61"/>
      <c r="AV5115" s="61"/>
      <c r="AW5115" s="61"/>
      <c r="AX5115" s="61"/>
      <c r="AY5115" s="61"/>
      <c r="AZ5115" s="61"/>
      <c r="BA5115" s="61"/>
    </row>
    <row r="5116" spans="39:53" x14ac:dyDescent="0.2">
      <c r="AM5116" s="61"/>
      <c r="AN5116" s="61"/>
      <c r="AO5116" s="171"/>
      <c r="AP5116" s="61"/>
      <c r="AQ5116" s="61"/>
      <c r="AR5116" s="61"/>
      <c r="AS5116" s="61"/>
      <c r="AT5116" s="61"/>
      <c r="AU5116" s="61"/>
      <c r="AV5116" s="61"/>
      <c r="AW5116" s="61"/>
      <c r="AX5116" s="61"/>
      <c r="AY5116" s="61"/>
      <c r="AZ5116" s="61"/>
      <c r="BA5116" s="61"/>
    </row>
    <row r="5117" spans="39:53" x14ac:dyDescent="0.2">
      <c r="AM5117" s="61"/>
      <c r="AN5117" s="61"/>
      <c r="AO5117" s="171"/>
      <c r="AP5117" s="61"/>
      <c r="AQ5117" s="61"/>
      <c r="AR5117" s="61"/>
      <c r="AS5117" s="61"/>
      <c r="AT5117" s="61"/>
      <c r="AU5117" s="61"/>
      <c r="AV5117" s="61"/>
      <c r="AW5117" s="61"/>
      <c r="AX5117" s="61"/>
      <c r="AY5117" s="61"/>
      <c r="AZ5117" s="61"/>
      <c r="BA5117" s="61"/>
    </row>
    <row r="5118" spans="39:53" x14ac:dyDescent="0.2">
      <c r="AM5118" s="61"/>
      <c r="AN5118" s="61"/>
      <c r="AO5118" s="171"/>
      <c r="AP5118" s="61"/>
      <c r="AQ5118" s="61"/>
      <c r="AR5118" s="61"/>
      <c r="AS5118" s="61"/>
      <c r="AT5118" s="61"/>
      <c r="AU5118" s="61"/>
      <c r="AV5118" s="61"/>
      <c r="AW5118" s="61"/>
      <c r="AX5118" s="61"/>
      <c r="AY5118" s="61"/>
      <c r="AZ5118" s="61"/>
      <c r="BA5118" s="61"/>
    </row>
    <row r="5119" spans="39:53" x14ac:dyDescent="0.2">
      <c r="AM5119" s="61"/>
      <c r="AN5119" s="61"/>
      <c r="AO5119" s="171"/>
      <c r="AP5119" s="61"/>
      <c r="AQ5119" s="61"/>
      <c r="AR5119" s="61"/>
      <c r="AS5119" s="61"/>
      <c r="AT5119" s="61"/>
      <c r="AU5119" s="61"/>
      <c r="AV5119" s="61"/>
      <c r="AW5119" s="61"/>
      <c r="AX5119" s="61"/>
      <c r="AY5119" s="61"/>
      <c r="AZ5119" s="61"/>
      <c r="BA5119" s="61"/>
    </row>
    <row r="5120" spans="39:53" x14ac:dyDescent="0.2">
      <c r="AM5120" s="61"/>
      <c r="AN5120" s="61"/>
      <c r="AO5120" s="171"/>
      <c r="AP5120" s="61"/>
      <c r="AQ5120" s="61"/>
      <c r="AR5120" s="61"/>
      <c r="AS5120" s="61"/>
      <c r="AT5120" s="61"/>
      <c r="AU5120" s="61"/>
      <c r="AV5120" s="61"/>
      <c r="AW5120" s="61"/>
      <c r="AX5120" s="61"/>
      <c r="AY5120" s="61"/>
      <c r="AZ5120" s="61"/>
      <c r="BA5120" s="61"/>
    </row>
    <row r="5121" spans="39:53" x14ac:dyDescent="0.2">
      <c r="AM5121" s="61"/>
      <c r="AN5121" s="61"/>
      <c r="AO5121" s="171"/>
      <c r="AP5121" s="61"/>
      <c r="AQ5121" s="61"/>
      <c r="AR5121" s="61"/>
      <c r="AS5121" s="61"/>
      <c r="AT5121" s="61"/>
      <c r="AU5121" s="61"/>
      <c r="AV5121" s="61"/>
      <c r="AW5121" s="61"/>
      <c r="AX5121" s="61"/>
      <c r="AY5121" s="61"/>
      <c r="AZ5121" s="61"/>
      <c r="BA5121" s="61"/>
    </row>
    <row r="5122" spans="39:53" x14ac:dyDescent="0.2">
      <c r="AM5122" s="61"/>
      <c r="AN5122" s="61"/>
      <c r="AO5122" s="171"/>
      <c r="AP5122" s="61"/>
      <c r="AQ5122" s="61"/>
      <c r="AR5122" s="61"/>
      <c r="AS5122" s="61"/>
      <c r="AT5122" s="61"/>
      <c r="AU5122" s="61"/>
      <c r="AV5122" s="61"/>
      <c r="AW5122" s="61"/>
      <c r="AX5122" s="61"/>
      <c r="AY5122" s="61"/>
      <c r="AZ5122" s="61"/>
      <c r="BA5122" s="61"/>
    </row>
    <row r="5123" spans="39:53" x14ac:dyDescent="0.2">
      <c r="AM5123" s="61"/>
      <c r="AN5123" s="61"/>
      <c r="AO5123" s="171"/>
      <c r="AP5123" s="61"/>
      <c r="AQ5123" s="61"/>
      <c r="AR5123" s="61"/>
      <c r="AS5123" s="61"/>
      <c r="AT5123" s="61"/>
      <c r="AU5123" s="61"/>
      <c r="AV5123" s="61"/>
      <c r="AW5123" s="61"/>
      <c r="AX5123" s="61"/>
      <c r="AY5123" s="61"/>
      <c r="AZ5123" s="61"/>
      <c r="BA5123" s="61"/>
    </row>
    <row r="5124" spans="39:53" x14ac:dyDescent="0.2">
      <c r="AM5124" s="61"/>
      <c r="AN5124" s="61"/>
      <c r="AO5124" s="171"/>
      <c r="AP5124" s="61"/>
      <c r="AQ5124" s="61"/>
      <c r="AR5124" s="61"/>
      <c r="AS5124" s="61"/>
      <c r="AT5124" s="61"/>
      <c r="AU5124" s="61"/>
      <c r="AV5124" s="61"/>
      <c r="AW5124" s="61"/>
      <c r="AX5124" s="61"/>
      <c r="AY5124" s="61"/>
      <c r="AZ5124" s="61"/>
      <c r="BA5124" s="61"/>
    </row>
    <row r="5125" spans="39:53" x14ac:dyDescent="0.2">
      <c r="AM5125" s="61"/>
      <c r="AN5125" s="61"/>
      <c r="AO5125" s="171"/>
      <c r="AP5125" s="61"/>
      <c r="AQ5125" s="61"/>
      <c r="AR5125" s="61"/>
      <c r="AS5125" s="61"/>
      <c r="AT5125" s="61"/>
      <c r="AU5125" s="61"/>
      <c r="AV5125" s="61"/>
      <c r="AW5125" s="61"/>
      <c r="AX5125" s="61"/>
      <c r="AY5125" s="61"/>
      <c r="AZ5125" s="61"/>
      <c r="BA5125" s="61"/>
    </row>
    <row r="5126" spans="39:53" x14ac:dyDescent="0.2">
      <c r="AM5126" s="61"/>
      <c r="AN5126" s="61"/>
      <c r="AO5126" s="171"/>
      <c r="AP5126" s="61"/>
      <c r="AQ5126" s="61"/>
      <c r="AR5126" s="61"/>
      <c r="AS5126" s="61"/>
      <c r="AT5126" s="61"/>
      <c r="AU5126" s="61"/>
      <c r="AV5126" s="61"/>
      <c r="AW5126" s="61"/>
      <c r="AX5126" s="61"/>
      <c r="AY5126" s="61"/>
      <c r="AZ5126" s="61"/>
      <c r="BA5126" s="61"/>
    </row>
    <row r="5127" spans="39:53" x14ac:dyDescent="0.2">
      <c r="AM5127" s="61"/>
      <c r="AN5127" s="61"/>
      <c r="AO5127" s="171"/>
      <c r="AP5127" s="61"/>
      <c r="AQ5127" s="61"/>
      <c r="AR5127" s="61"/>
      <c r="AS5127" s="61"/>
      <c r="AT5127" s="61"/>
      <c r="AU5127" s="61"/>
      <c r="AV5127" s="61"/>
      <c r="AW5127" s="61"/>
      <c r="AX5127" s="61"/>
      <c r="AY5127" s="61"/>
      <c r="AZ5127" s="61"/>
      <c r="BA5127" s="61"/>
    </row>
    <row r="5128" spans="39:53" x14ac:dyDescent="0.2">
      <c r="AM5128" s="61"/>
      <c r="AN5128" s="61"/>
      <c r="AO5128" s="171"/>
      <c r="AP5128" s="61"/>
      <c r="AQ5128" s="61"/>
      <c r="AR5128" s="61"/>
      <c r="AS5128" s="61"/>
      <c r="AT5128" s="61"/>
      <c r="AU5128" s="61"/>
      <c r="AV5128" s="61"/>
      <c r="AW5128" s="61"/>
      <c r="AX5128" s="61"/>
      <c r="AY5128" s="61"/>
      <c r="AZ5128" s="61"/>
      <c r="BA5128" s="61"/>
    </row>
    <row r="5129" spans="39:53" x14ac:dyDescent="0.2">
      <c r="AM5129" s="61"/>
      <c r="AN5129" s="61"/>
      <c r="AO5129" s="171"/>
      <c r="AP5129" s="61"/>
      <c r="AQ5129" s="61"/>
      <c r="AR5129" s="61"/>
      <c r="AS5129" s="61"/>
      <c r="AT5129" s="61"/>
      <c r="AU5129" s="61"/>
      <c r="AV5129" s="61"/>
      <c r="AW5129" s="61"/>
      <c r="AX5129" s="61"/>
      <c r="AY5129" s="61"/>
      <c r="AZ5129" s="61"/>
      <c r="BA5129" s="61"/>
    </row>
    <row r="5130" spans="39:53" x14ac:dyDescent="0.2">
      <c r="AM5130" s="61"/>
      <c r="AN5130" s="61"/>
      <c r="AO5130" s="171"/>
      <c r="AP5130" s="61"/>
      <c r="AQ5130" s="61"/>
      <c r="AR5130" s="61"/>
      <c r="AS5130" s="61"/>
      <c r="AT5130" s="61"/>
      <c r="AU5130" s="61"/>
      <c r="AV5130" s="61"/>
      <c r="AW5130" s="61"/>
      <c r="AX5130" s="61"/>
      <c r="AY5130" s="61"/>
      <c r="AZ5130" s="61"/>
      <c r="BA5130" s="61"/>
    </row>
    <row r="5131" spans="39:53" x14ac:dyDescent="0.2">
      <c r="AM5131" s="61"/>
      <c r="AN5131" s="61"/>
      <c r="AO5131" s="171"/>
      <c r="AP5131" s="61"/>
      <c r="AQ5131" s="61"/>
      <c r="AR5131" s="61"/>
      <c r="AS5131" s="61"/>
      <c r="AT5131" s="61"/>
      <c r="AU5131" s="61"/>
      <c r="AV5131" s="61"/>
      <c r="AW5131" s="61"/>
      <c r="AX5131" s="61"/>
      <c r="AY5131" s="61"/>
      <c r="AZ5131" s="61"/>
      <c r="BA5131" s="61"/>
    </row>
    <row r="5132" spans="39:53" x14ac:dyDescent="0.2">
      <c r="AM5132" s="61"/>
      <c r="AN5132" s="61"/>
      <c r="AO5132" s="171"/>
      <c r="AP5132" s="61"/>
      <c r="AQ5132" s="61"/>
      <c r="AR5132" s="61"/>
      <c r="AS5132" s="61"/>
      <c r="AT5132" s="61"/>
      <c r="AU5132" s="61"/>
      <c r="AV5132" s="61"/>
      <c r="AW5132" s="61"/>
      <c r="AX5132" s="61"/>
      <c r="AY5132" s="61"/>
      <c r="AZ5132" s="61"/>
      <c r="BA5132" s="61"/>
    </row>
    <row r="5133" spans="39:53" x14ac:dyDescent="0.2">
      <c r="AM5133" s="61"/>
      <c r="AN5133" s="61"/>
      <c r="AO5133" s="171"/>
      <c r="AP5133" s="61"/>
      <c r="AQ5133" s="61"/>
      <c r="AR5133" s="61"/>
      <c r="AS5133" s="61"/>
      <c r="AT5133" s="61"/>
      <c r="AU5133" s="61"/>
      <c r="AV5133" s="61"/>
      <c r="AW5133" s="61"/>
      <c r="AX5133" s="61"/>
      <c r="AY5133" s="61"/>
      <c r="AZ5133" s="61"/>
      <c r="BA5133" s="61"/>
    </row>
    <row r="5134" spans="39:53" x14ac:dyDescent="0.2">
      <c r="AM5134" s="61"/>
      <c r="AN5134" s="61"/>
      <c r="AO5134" s="171"/>
      <c r="AP5134" s="61"/>
      <c r="AQ5134" s="61"/>
      <c r="AR5134" s="61"/>
      <c r="AS5134" s="61"/>
      <c r="AT5134" s="61"/>
      <c r="AU5134" s="61"/>
      <c r="AV5134" s="61"/>
      <c r="AW5134" s="61"/>
      <c r="AX5134" s="61"/>
      <c r="AY5134" s="61"/>
      <c r="AZ5134" s="61"/>
      <c r="BA5134" s="61"/>
    </row>
    <row r="5135" spans="39:53" x14ac:dyDescent="0.2">
      <c r="AM5135" s="61"/>
      <c r="AN5135" s="61"/>
      <c r="AO5135" s="171"/>
      <c r="AP5135" s="61"/>
      <c r="AQ5135" s="61"/>
      <c r="AR5135" s="61"/>
      <c r="AS5135" s="61"/>
      <c r="AT5135" s="61"/>
      <c r="AU5135" s="61"/>
      <c r="AV5135" s="61"/>
      <c r="AW5135" s="61"/>
      <c r="AX5135" s="61"/>
      <c r="AY5135" s="61"/>
      <c r="AZ5135" s="61"/>
      <c r="BA5135" s="61"/>
    </row>
    <row r="5136" spans="39:53" x14ac:dyDescent="0.2">
      <c r="AM5136" s="61"/>
      <c r="AN5136" s="61"/>
      <c r="AO5136" s="171"/>
      <c r="AP5136" s="61"/>
      <c r="AQ5136" s="61"/>
      <c r="AR5136" s="61"/>
      <c r="AS5136" s="61"/>
      <c r="AT5136" s="61"/>
      <c r="AU5136" s="61"/>
      <c r="AV5136" s="61"/>
      <c r="AW5136" s="61"/>
      <c r="AX5136" s="61"/>
      <c r="AY5136" s="61"/>
      <c r="AZ5136" s="61"/>
      <c r="BA5136" s="61"/>
    </row>
    <row r="5137" spans="39:53" x14ac:dyDescent="0.2">
      <c r="AM5137" s="61"/>
      <c r="AN5137" s="61"/>
      <c r="AO5137" s="171"/>
      <c r="AP5137" s="61"/>
      <c r="AQ5137" s="61"/>
      <c r="AR5137" s="61"/>
      <c r="AS5137" s="61"/>
      <c r="AT5137" s="61"/>
      <c r="AU5137" s="61"/>
      <c r="AV5137" s="61"/>
      <c r="AW5137" s="61"/>
      <c r="AX5137" s="61"/>
      <c r="AY5137" s="61"/>
      <c r="AZ5137" s="61"/>
      <c r="BA5137" s="61"/>
    </row>
    <row r="5138" spans="39:53" x14ac:dyDescent="0.2">
      <c r="AM5138" s="61"/>
      <c r="AN5138" s="61"/>
      <c r="AO5138" s="171"/>
      <c r="AP5138" s="61"/>
      <c r="AQ5138" s="61"/>
      <c r="AR5138" s="61"/>
      <c r="AS5138" s="61"/>
      <c r="AT5138" s="61"/>
      <c r="AU5138" s="61"/>
      <c r="AV5138" s="61"/>
      <c r="AW5138" s="61"/>
      <c r="AX5138" s="61"/>
      <c r="AY5138" s="61"/>
      <c r="AZ5138" s="61"/>
      <c r="BA5138" s="61"/>
    </row>
    <row r="5139" spans="39:53" x14ac:dyDescent="0.2">
      <c r="AM5139" s="61"/>
      <c r="AN5139" s="61"/>
      <c r="AO5139" s="171"/>
      <c r="AP5139" s="61"/>
      <c r="AQ5139" s="61"/>
      <c r="AR5139" s="61"/>
      <c r="AS5139" s="61"/>
      <c r="AT5139" s="61"/>
      <c r="AU5139" s="61"/>
      <c r="AV5139" s="61"/>
      <c r="AW5139" s="61"/>
      <c r="AX5139" s="61"/>
      <c r="AY5139" s="61"/>
      <c r="AZ5139" s="61"/>
      <c r="BA5139" s="61"/>
    </row>
    <row r="5140" spans="39:53" x14ac:dyDescent="0.2">
      <c r="AM5140" s="61"/>
      <c r="AN5140" s="61"/>
      <c r="AO5140" s="171"/>
      <c r="AP5140" s="61"/>
      <c r="AQ5140" s="61"/>
      <c r="AR5140" s="61"/>
      <c r="AS5140" s="61"/>
      <c r="AT5140" s="61"/>
      <c r="AU5140" s="61"/>
      <c r="AV5140" s="61"/>
      <c r="AW5140" s="61"/>
      <c r="AX5140" s="61"/>
      <c r="AY5140" s="61"/>
      <c r="AZ5140" s="61"/>
      <c r="BA5140" s="61"/>
    </row>
    <row r="5141" spans="39:53" x14ac:dyDescent="0.2">
      <c r="AM5141" s="61"/>
      <c r="AN5141" s="61"/>
      <c r="AO5141" s="171"/>
      <c r="AP5141" s="61"/>
      <c r="AQ5141" s="61"/>
      <c r="AR5141" s="61"/>
      <c r="AS5141" s="61"/>
      <c r="AT5141" s="61"/>
      <c r="AU5141" s="61"/>
      <c r="AV5141" s="61"/>
      <c r="AW5141" s="61"/>
      <c r="AX5141" s="61"/>
      <c r="AY5141" s="61"/>
      <c r="AZ5141" s="61"/>
      <c r="BA5141" s="61"/>
    </row>
    <row r="5142" spans="39:53" x14ac:dyDescent="0.2">
      <c r="AM5142" s="61"/>
      <c r="AN5142" s="61"/>
      <c r="AO5142" s="171"/>
      <c r="AP5142" s="61"/>
      <c r="AQ5142" s="61"/>
      <c r="AR5142" s="61"/>
      <c r="AS5142" s="61"/>
      <c r="AT5142" s="61"/>
      <c r="AU5142" s="61"/>
      <c r="AV5142" s="61"/>
      <c r="AW5142" s="61"/>
      <c r="AX5142" s="61"/>
      <c r="AY5142" s="61"/>
      <c r="AZ5142" s="61"/>
      <c r="BA5142" s="61"/>
    </row>
    <row r="5143" spans="39:53" x14ac:dyDescent="0.2">
      <c r="AM5143" s="61"/>
      <c r="AN5143" s="61"/>
      <c r="AO5143" s="171"/>
      <c r="AP5143" s="61"/>
      <c r="AQ5143" s="61"/>
      <c r="AR5143" s="61"/>
      <c r="AS5143" s="61"/>
      <c r="AT5143" s="61"/>
      <c r="AU5143" s="61"/>
      <c r="AV5143" s="61"/>
      <c r="AW5143" s="61"/>
      <c r="AX5143" s="61"/>
      <c r="AY5143" s="61"/>
      <c r="AZ5143" s="61"/>
      <c r="BA5143" s="61"/>
    </row>
    <row r="5144" spans="39:53" x14ac:dyDescent="0.2">
      <c r="AM5144" s="61"/>
      <c r="AN5144" s="61"/>
      <c r="AO5144" s="171"/>
      <c r="AP5144" s="61"/>
      <c r="AQ5144" s="61"/>
      <c r="AR5144" s="61"/>
      <c r="AS5144" s="61"/>
      <c r="AT5144" s="61"/>
      <c r="AU5144" s="61"/>
      <c r="AV5144" s="61"/>
      <c r="AW5144" s="61"/>
      <c r="AX5144" s="61"/>
      <c r="AY5144" s="61"/>
      <c r="AZ5144" s="61"/>
      <c r="BA5144" s="61"/>
    </row>
    <row r="5145" spans="39:53" x14ac:dyDescent="0.2">
      <c r="AM5145" s="61"/>
      <c r="AN5145" s="61"/>
      <c r="AO5145" s="171"/>
      <c r="AP5145" s="61"/>
      <c r="AQ5145" s="61"/>
      <c r="AR5145" s="61"/>
      <c r="AS5145" s="61"/>
      <c r="AT5145" s="61"/>
      <c r="AU5145" s="61"/>
      <c r="AV5145" s="61"/>
      <c r="AW5145" s="61"/>
      <c r="AX5145" s="61"/>
      <c r="AY5145" s="61"/>
      <c r="AZ5145" s="61"/>
      <c r="BA5145" s="61"/>
    </row>
    <row r="5146" spans="39:53" x14ac:dyDescent="0.2">
      <c r="AM5146" s="61"/>
      <c r="AN5146" s="61"/>
      <c r="AO5146" s="171"/>
      <c r="AP5146" s="61"/>
      <c r="AQ5146" s="61"/>
      <c r="AR5146" s="61"/>
      <c r="AS5146" s="61"/>
      <c r="AT5146" s="61"/>
      <c r="AU5146" s="61"/>
      <c r="AV5146" s="61"/>
      <c r="AW5146" s="61"/>
      <c r="AX5146" s="61"/>
      <c r="AY5146" s="61"/>
      <c r="AZ5146" s="61"/>
      <c r="BA5146" s="61"/>
    </row>
    <row r="5147" spans="39:53" x14ac:dyDescent="0.2">
      <c r="AM5147" s="61"/>
      <c r="AN5147" s="61"/>
      <c r="AO5147" s="171"/>
      <c r="AP5147" s="61"/>
      <c r="AQ5147" s="61"/>
      <c r="AR5147" s="61"/>
      <c r="AS5147" s="61"/>
      <c r="AT5147" s="61"/>
      <c r="AU5147" s="61"/>
      <c r="AV5147" s="61"/>
      <c r="AW5147" s="61"/>
      <c r="AX5147" s="61"/>
      <c r="AY5147" s="61"/>
      <c r="AZ5147" s="61"/>
      <c r="BA5147" s="61"/>
    </row>
    <row r="5148" spans="39:53" x14ac:dyDescent="0.2">
      <c r="AM5148" s="61"/>
      <c r="AN5148" s="61"/>
      <c r="AO5148" s="171"/>
      <c r="AP5148" s="61"/>
      <c r="AQ5148" s="61"/>
      <c r="AR5148" s="61"/>
      <c r="AS5148" s="61"/>
      <c r="AT5148" s="61"/>
      <c r="AU5148" s="61"/>
      <c r="AV5148" s="61"/>
      <c r="AW5148" s="61"/>
      <c r="AX5148" s="61"/>
      <c r="AY5148" s="61"/>
      <c r="AZ5148" s="61"/>
      <c r="BA5148" s="61"/>
    </row>
    <row r="5149" spans="39:53" x14ac:dyDescent="0.2">
      <c r="AM5149" s="61"/>
      <c r="AN5149" s="61"/>
      <c r="AO5149" s="171"/>
      <c r="AP5149" s="61"/>
      <c r="AQ5149" s="61"/>
      <c r="AR5149" s="61"/>
      <c r="AS5149" s="61"/>
      <c r="AT5149" s="61"/>
      <c r="AU5149" s="61"/>
      <c r="AV5149" s="61"/>
      <c r="AW5149" s="61"/>
      <c r="AX5149" s="61"/>
      <c r="AY5149" s="61"/>
      <c r="AZ5149" s="61"/>
      <c r="BA5149" s="61"/>
    </row>
    <row r="5150" spans="39:53" x14ac:dyDescent="0.2">
      <c r="AM5150" s="61"/>
      <c r="AN5150" s="61"/>
      <c r="AO5150" s="171"/>
      <c r="AP5150" s="61"/>
      <c r="AQ5150" s="61"/>
      <c r="AR5150" s="61"/>
      <c r="AS5150" s="61"/>
      <c r="AT5150" s="61"/>
      <c r="AU5150" s="61"/>
      <c r="AV5150" s="61"/>
      <c r="AW5150" s="61"/>
      <c r="AX5150" s="61"/>
      <c r="AY5150" s="61"/>
      <c r="AZ5150" s="61"/>
      <c r="BA5150" s="61"/>
    </row>
    <row r="5151" spans="39:53" x14ac:dyDescent="0.2">
      <c r="AM5151" s="61"/>
      <c r="AN5151" s="61"/>
      <c r="AO5151" s="171"/>
      <c r="AP5151" s="61"/>
      <c r="AQ5151" s="61"/>
      <c r="AR5151" s="61"/>
      <c r="AS5151" s="61"/>
      <c r="AT5151" s="61"/>
      <c r="AU5151" s="61"/>
      <c r="AV5151" s="61"/>
      <c r="AW5151" s="61"/>
      <c r="AX5151" s="61"/>
      <c r="AY5151" s="61"/>
      <c r="AZ5151" s="61"/>
      <c r="BA5151" s="61"/>
    </row>
    <row r="5152" spans="39:53" x14ac:dyDescent="0.2">
      <c r="AM5152" s="61"/>
      <c r="AN5152" s="61"/>
      <c r="AO5152" s="171"/>
      <c r="AP5152" s="61"/>
      <c r="AQ5152" s="61"/>
      <c r="AR5152" s="61"/>
      <c r="AS5152" s="61"/>
      <c r="AT5152" s="61"/>
      <c r="AU5152" s="61"/>
      <c r="AV5152" s="61"/>
      <c r="AW5152" s="61"/>
      <c r="AX5152" s="61"/>
      <c r="AY5152" s="61"/>
      <c r="AZ5152" s="61"/>
      <c r="BA5152" s="61"/>
    </row>
    <row r="5153" spans="39:53" x14ac:dyDescent="0.2">
      <c r="AM5153" s="61"/>
      <c r="AN5153" s="61"/>
      <c r="AO5153" s="171"/>
      <c r="AP5153" s="61"/>
      <c r="AQ5153" s="61"/>
      <c r="AR5153" s="61"/>
      <c r="AS5153" s="61"/>
      <c r="AT5153" s="61"/>
      <c r="AU5153" s="61"/>
      <c r="AV5153" s="61"/>
      <c r="AW5153" s="61"/>
      <c r="AX5153" s="61"/>
      <c r="AY5153" s="61"/>
      <c r="AZ5153" s="61"/>
      <c r="BA5153" s="61"/>
    </row>
    <row r="5154" spans="39:53" x14ac:dyDescent="0.2">
      <c r="AM5154" s="61"/>
      <c r="AN5154" s="61"/>
      <c r="AO5154" s="171"/>
      <c r="AP5154" s="61"/>
      <c r="AQ5154" s="61"/>
      <c r="AR5154" s="61"/>
      <c r="AS5154" s="61"/>
      <c r="AT5154" s="61"/>
      <c r="AU5154" s="61"/>
      <c r="AV5154" s="61"/>
      <c r="AW5154" s="61"/>
      <c r="AX5154" s="61"/>
      <c r="AY5154" s="61"/>
      <c r="AZ5154" s="61"/>
      <c r="BA5154" s="61"/>
    </row>
    <row r="5155" spans="39:53" x14ac:dyDescent="0.2">
      <c r="AM5155" s="61"/>
      <c r="AN5155" s="61"/>
      <c r="AO5155" s="171"/>
      <c r="AP5155" s="61"/>
      <c r="AQ5155" s="61"/>
      <c r="AR5155" s="61"/>
      <c r="AS5155" s="61"/>
      <c r="AT5155" s="61"/>
      <c r="AU5155" s="61"/>
      <c r="AV5155" s="61"/>
      <c r="AW5155" s="61"/>
      <c r="AX5155" s="61"/>
      <c r="AY5155" s="61"/>
      <c r="AZ5155" s="61"/>
      <c r="BA5155" s="61"/>
    </row>
    <row r="5156" spans="39:53" x14ac:dyDescent="0.2">
      <c r="AM5156" s="61"/>
      <c r="AN5156" s="61"/>
      <c r="AO5156" s="171"/>
      <c r="AP5156" s="61"/>
      <c r="AQ5156" s="61"/>
      <c r="AR5156" s="61"/>
      <c r="AS5156" s="61"/>
      <c r="AT5156" s="61"/>
      <c r="AU5156" s="61"/>
      <c r="AV5156" s="61"/>
      <c r="AW5156" s="61"/>
      <c r="AX5156" s="61"/>
      <c r="AY5156" s="61"/>
      <c r="AZ5156" s="61"/>
      <c r="BA5156" s="61"/>
    </row>
    <row r="5157" spans="39:53" x14ac:dyDescent="0.2">
      <c r="AM5157" s="61"/>
      <c r="AN5157" s="61"/>
      <c r="AO5157" s="171"/>
      <c r="AP5157" s="61"/>
      <c r="AQ5157" s="61"/>
      <c r="AR5157" s="61"/>
      <c r="AS5157" s="61"/>
      <c r="AT5157" s="61"/>
      <c r="AU5157" s="61"/>
      <c r="AV5157" s="61"/>
      <c r="AW5157" s="61"/>
      <c r="AX5157" s="61"/>
      <c r="AY5157" s="61"/>
      <c r="AZ5157" s="61"/>
      <c r="BA5157" s="61"/>
    </row>
    <row r="5158" spans="39:53" x14ac:dyDescent="0.2">
      <c r="AM5158" s="61"/>
      <c r="AN5158" s="61"/>
      <c r="AO5158" s="171"/>
      <c r="AP5158" s="61"/>
      <c r="AQ5158" s="61"/>
      <c r="AR5158" s="61"/>
      <c r="AS5158" s="61"/>
      <c r="AT5158" s="61"/>
      <c r="AU5158" s="61"/>
      <c r="AV5158" s="61"/>
      <c r="AW5158" s="61"/>
      <c r="AX5158" s="61"/>
      <c r="AY5158" s="61"/>
      <c r="AZ5158" s="61"/>
      <c r="BA5158" s="61"/>
    </row>
    <row r="5159" spans="39:53" x14ac:dyDescent="0.2">
      <c r="AM5159" s="61"/>
      <c r="AN5159" s="61"/>
      <c r="AO5159" s="171"/>
      <c r="AP5159" s="61"/>
      <c r="AQ5159" s="61"/>
      <c r="AR5159" s="61"/>
      <c r="AS5159" s="61"/>
      <c r="AT5159" s="61"/>
      <c r="AU5159" s="61"/>
      <c r="AV5159" s="61"/>
      <c r="AW5159" s="61"/>
      <c r="AX5159" s="61"/>
      <c r="AY5159" s="61"/>
      <c r="AZ5159" s="61"/>
      <c r="BA5159" s="61"/>
    </row>
    <row r="5160" spans="39:53" x14ac:dyDescent="0.2">
      <c r="AM5160" s="61"/>
      <c r="AN5160" s="61"/>
      <c r="AO5160" s="171"/>
      <c r="AP5160" s="61"/>
      <c r="AQ5160" s="61"/>
      <c r="AR5160" s="61"/>
      <c r="AS5160" s="61"/>
      <c r="AT5160" s="61"/>
      <c r="AU5160" s="61"/>
      <c r="AV5160" s="61"/>
      <c r="AW5160" s="61"/>
      <c r="AX5160" s="61"/>
      <c r="AY5160" s="61"/>
      <c r="AZ5160" s="61"/>
      <c r="BA5160" s="61"/>
    </row>
    <row r="5161" spans="39:53" x14ac:dyDescent="0.2">
      <c r="AM5161" s="61"/>
      <c r="AN5161" s="61"/>
      <c r="AO5161" s="171"/>
      <c r="AP5161" s="61"/>
      <c r="AQ5161" s="61"/>
      <c r="AR5161" s="61"/>
      <c r="AS5161" s="61"/>
      <c r="AT5161" s="61"/>
      <c r="AU5161" s="61"/>
      <c r="AV5161" s="61"/>
      <c r="AW5161" s="61"/>
      <c r="AX5161" s="61"/>
      <c r="AY5161" s="61"/>
      <c r="AZ5161" s="61"/>
      <c r="BA5161" s="61"/>
    </row>
    <row r="5162" spans="39:53" x14ac:dyDescent="0.2">
      <c r="AM5162" s="61"/>
      <c r="AN5162" s="61"/>
      <c r="AO5162" s="171"/>
      <c r="AP5162" s="61"/>
      <c r="AQ5162" s="61"/>
      <c r="AR5162" s="61"/>
      <c r="AS5162" s="61"/>
      <c r="AT5162" s="61"/>
      <c r="AU5162" s="61"/>
      <c r="AV5162" s="61"/>
      <c r="AW5162" s="61"/>
      <c r="AX5162" s="61"/>
      <c r="AY5162" s="61"/>
      <c r="AZ5162" s="61"/>
      <c r="BA5162" s="61"/>
    </row>
    <row r="5163" spans="39:53" x14ac:dyDescent="0.2">
      <c r="AM5163" s="61"/>
      <c r="AN5163" s="61"/>
      <c r="AO5163" s="171"/>
      <c r="AP5163" s="61"/>
      <c r="AQ5163" s="61"/>
      <c r="AR5163" s="61"/>
      <c r="AS5163" s="61"/>
      <c r="AT5163" s="61"/>
      <c r="AU5163" s="61"/>
      <c r="AV5163" s="61"/>
      <c r="AW5163" s="61"/>
      <c r="AX5163" s="61"/>
      <c r="AY5163" s="61"/>
      <c r="AZ5163" s="61"/>
      <c r="BA5163" s="61"/>
    </row>
    <row r="5164" spans="39:53" x14ac:dyDescent="0.2">
      <c r="AM5164" s="61"/>
      <c r="AN5164" s="61"/>
      <c r="AO5164" s="171"/>
      <c r="AP5164" s="61"/>
      <c r="AQ5164" s="61"/>
      <c r="AR5164" s="61"/>
      <c r="AS5164" s="61"/>
      <c r="AT5164" s="61"/>
      <c r="AU5164" s="61"/>
      <c r="AV5164" s="61"/>
      <c r="AW5164" s="61"/>
      <c r="AX5164" s="61"/>
      <c r="AY5164" s="61"/>
      <c r="AZ5164" s="61"/>
      <c r="BA5164" s="61"/>
    </row>
    <row r="5165" spans="39:53" x14ac:dyDescent="0.2">
      <c r="AM5165" s="61"/>
      <c r="AN5165" s="61"/>
      <c r="AO5165" s="171"/>
      <c r="AP5165" s="61"/>
      <c r="AQ5165" s="61"/>
      <c r="AR5165" s="61"/>
      <c r="AS5165" s="61"/>
      <c r="AT5165" s="61"/>
      <c r="AU5165" s="61"/>
      <c r="AV5165" s="61"/>
      <c r="AW5165" s="61"/>
      <c r="AX5165" s="61"/>
      <c r="AY5165" s="61"/>
      <c r="AZ5165" s="61"/>
      <c r="BA5165" s="61"/>
    </row>
    <row r="5166" spans="39:53" x14ac:dyDescent="0.2">
      <c r="AM5166" s="61"/>
      <c r="AN5166" s="61"/>
      <c r="AO5166" s="171"/>
      <c r="AP5166" s="61"/>
      <c r="AQ5166" s="61"/>
      <c r="AR5166" s="61"/>
      <c r="AS5166" s="61"/>
      <c r="AT5166" s="61"/>
      <c r="AU5166" s="61"/>
      <c r="AV5166" s="61"/>
      <c r="AW5166" s="61"/>
      <c r="AX5166" s="61"/>
      <c r="AY5166" s="61"/>
      <c r="AZ5166" s="61"/>
      <c r="BA5166" s="61"/>
    </row>
    <row r="5167" spans="39:53" x14ac:dyDescent="0.2">
      <c r="AM5167" s="61"/>
      <c r="AN5167" s="61"/>
      <c r="AO5167" s="171"/>
      <c r="AP5167" s="61"/>
      <c r="AQ5167" s="61"/>
      <c r="AR5167" s="61"/>
      <c r="AS5167" s="61"/>
      <c r="AT5167" s="61"/>
      <c r="AU5167" s="61"/>
      <c r="AV5167" s="61"/>
      <c r="AW5167" s="61"/>
      <c r="AX5167" s="61"/>
      <c r="AY5167" s="61"/>
      <c r="AZ5167" s="61"/>
      <c r="BA5167" s="61"/>
    </row>
    <row r="5168" spans="39:53" x14ac:dyDescent="0.2">
      <c r="AM5168" s="61"/>
      <c r="AN5168" s="61"/>
      <c r="AO5168" s="171"/>
      <c r="AP5168" s="61"/>
      <c r="AQ5168" s="61"/>
      <c r="AR5168" s="61"/>
      <c r="AS5168" s="61"/>
      <c r="AT5168" s="61"/>
      <c r="AU5168" s="61"/>
      <c r="AV5168" s="61"/>
      <c r="AW5168" s="61"/>
      <c r="AX5168" s="61"/>
      <c r="AY5168" s="61"/>
      <c r="AZ5168" s="61"/>
      <c r="BA5168" s="61"/>
    </row>
    <row r="5169" spans="39:53" x14ac:dyDescent="0.2">
      <c r="AM5169" s="61"/>
      <c r="AN5169" s="61"/>
      <c r="AO5169" s="171"/>
      <c r="AP5169" s="61"/>
      <c r="AQ5169" s="61"/>
      <c r="AR5169" s="61"/>
      <c r="AS5169" s="61"/>
      <c r="AT5169" s="61"/>
      <c r="AU5169" s="61"/>
      <c r="AV5169" s="61"/>
      <c r="AW5169" s="61"/>
      <c r="AX5169" s="61"/>
      <c r="AY5169" s="61"/>
      <c r="AZ5169" s="61"/>
      <c r="BA5169" s="61"/>
    </row>
    <row r="5170" spans="39:53" x14ac:dyDescent="0.2">
      <c r="AM5170" s="61"/>
      <c r="AN5170" s="61"/>
      <c r="AO5170" s="171"/>
      <c r="AP5170" s="61"/>
      <c r="AQ5170" s="61"/>
      <c r="AR5170" s="61"/>
      <c r="AS5170" s="61"/>
      <c r="AT5170" s="61"/>
      <c r="AU5170" s="61"/>
      <c r="AV5170" s="61"/>
      <c r="AW5170" s="61"/>
      <c r="AX5170" s="61"/>
      <c r="AY5170" s="61"/>
      <c r="AZ5170" s="61"/>
      <c r="BA5170" s="61"/>
    </row>
    <row r="5171" spans="39:53" x14ac:dyDescent="0.2">
      <c r="AM5171" s="61"/>
      <c r="AN5171" s="61"/>
      <c r="AO5171" s="171"/>
      <c r="AP5171" s="61"/>
      <c r="AQ5171" s="61"/>
      <c r="AR5171" s="61"/>
      <c r="AS5171" s="61"/>
      <c r="AT5171" s="61"/>
      <c r="AU5171" s="61"/>
      <c r="AV5171" s="61"/>
      <c r="AW5171" s="61"/>
      <c r="AX5171" s="61"/>
      <c r="AY5171" s="61"/>
      <c r="AZ5171" s="61"/>
      <c r="BA5171" s="61"/>
    </row>
    <row r="5172" spans="39:53" x14ac:dyDescent="0.2">
      <c r="AM5172" s="61"/>
      <c r="AN5172" s="61"/>
      <c r="AO5172" s="171"/>
      <c r="AP5172" s="61"/>
      <c r="AQ5172" s="61"/>
      <c r="AR5172" s="61"/>
      <c r="AS5172" s="61"/>
      <c r="AT5172" s="61"/>
      <c r="AU5172" s="61"/>
      <c r="AV5172" s="61"/>
      <c r="AW5172" s="61"/>
      <c r="AX5172" s="61"/>
      <c r="AY5172" s="61"/>
      <c r="AZ5172" s="61"/>
      <c r="BA5172" s="61"/>
    </row>
    <row r="5173" spans="39:53" x14ac:dyDescent="0.2">
      <c r="AM5173" s="61"/>
      <c r="AN5173" s="61"/>
      <c r="AO5173" s="171"/>
      <c r="AP5173" s="61"/>
      <c r="AQ5173" s="61"/>
      <c r="AR5173" s="61"/>
      <c r="AS5173" s="61"/>
      <c r="AT5173" s="61"/>
      <c r="AU5173" s="61"/>
      <c r="AV5173" s="61"/>
      <c r="AW5173" s="61"/>
      <c r="AX5173" s="61"/>
      <c r="AY5173" s="61"/>
      <c r="AZ5173" s="61"/>
      <c r="BA5173" s="61"/>
    </row>
    <row r="5174" spans="39:53" x14ac:dyDescent="0.2">
      <c r="AM5174" s="61"/>
      <c r="AN5174" s="61"/>
      <c r="AO5174" s="171"/>
      <c r="AP5174" s="61"/>
      <c r="AQ5174" s="61"/>
      <c r="AR5174" s="61"/>
      <c r="AS5174" s="61"/>
      <c r="AT5174" s="61"/>
      <c r="AU5174" s="61"/>
      <c r="AV5174" s="61"/>
      <c r="AW5174" s="61"/>
      <c r="AX5174" s="61"/>
      <c r="AY5174" s="61"/>
      <c r="AZ5174" s="61"/>
      <c r="BA5174" s="61"/>
    </row>
    <row r="5175" spans="39:53" x14ac:dyDescent="0.2">
      <c r="AM5175" s="61"/>
      <c r="AN5175" s="61"/>
      <c r="AO5175" s="171"/>
      <c r="AP5175" s="61"/>
      <c r="AQ5175" s="61"/>
      <c r="AR5175" s="61"/>
      <c r="AS5175" s="61"/>
      <c r="AT5175" s="61"/>
      <c r="AU5175" s="61"/>
      <c r="AV5175" s="61"/>
      <c r="AW5175" s="61"/>
      <c r="AX5175" s="61"/>
      <c r="AY5175" s="61"/>
      <c r="AZ5175" s="61"/>
      <c r="BA5175" s="61"/>
    </row>
    <row r="5176" spans="39:53" x14ac:dyDescent="0.2">
      <c r="AM5176" s="61"/>
      <c r="AN5176" s="61"/>
      <c r="AO5176" s="171"/>
      <c r="AP5176" s="61"/>
      <c r="AQ5176" s="61"/>
      <c r="AR5176" s="61"/>
      <c r="AS5176" s="61"/>
      <c r="AT5176" s="61"/>
      <c r="AU5176" s="61"/>
      <c r="AV5176" s="61"/>
      <c r="AW5176" s="61"/>
      <c r="AX5176" s="61"/>
      <c r="AY5176" s="61"/>
      <c r="AZ5176" s="61"/>
      <c r="BA5176" s="61"/>
    </row>
    <row r="5177" spans="39:53" x14ac:dyDescent="0.2">
      <c r="AM5177" s="61"/>
      <c r="AN5177" s="61"/>
      <c r="AO5177" s="171"/>
      <c r="AP5177" s="61"/>
      <c r="AQ5177" s="61"/>
      <c r="AR5177" s="61"/>
      <c r="AS5177" s="61"/>
      <c r="AT5177" s="61"/>
      <c r="AU5177" s="61"/>
      <c r="AV5177" s="61"/>
      <c r="AW5177" s="61"/>
      <c r="AX5177" s="61"/>
      <c r="AY5177" s="61"/>
      <c r="AZ5177" s="61"/>
      <c r="BA5177" s="61"/>
    </row>
    <row r="5178" spans="39:53" x14ac:dyDescent="0.2">
      <c r="AM5178" s="61"/>
      <c r="AN5178" s="61"/>
      <c r="AO5178" s="171"/>
      <c r="AP5178" s="61"/>
      <c r="AQ5178" s="61"/>
      <c r="AR5178" s="61"/>
      <c r="AS5178" s="61"/>
      <c r="AT5178" s="61"/>
      <c r="AU5178" s="61"/>
      <c r="AV5178" s="61"/>
      <c r="AW5178" s="61"/>
      <c r="AX5178" s="61"/>
      <c r="AY5178" s="61"/>
      <c r="AZ5178" s="61"/>
      <c r="BA5178" s="61"/>
    </row>
    <row r="5179" spans="39:53" x14ac:dyDescent="0.2">
      <c r="AM5179" s="61"/>
      <c r="AN5179" s="61"/>
      <c r="AO5179" s="171"/>
      <c r="AP5179" s="61"/>
      <c r="AQ5179" s="61"/>
      <c r="AR5179" s="61"/>
      <c r="AS5179" s="61"/>
      <c r="AT5179" s="61"/>
      <c r="AU5179" s="61"/>
      <c r="AV5179" s="61"/>
      <c r="AW5179" s="61"/>
      <c r="AX5179" s="61"/>
      <c r="AY5179" s="61"/>
      <c r="AZ5179" s="61"/>
      <c r="BA5179" s="61"/>
    </row>
    <row r="5180" spans="39:53" x14ac:dyDescent="0.2">
      <c r="AM5180" s="61"/>
      <c r="AN5180" s="61"/>
      <c r="AO5180" s="171"/>
      <c r="AP5180" s="61"/>
      <c r="AQ5180" s="61"/>
      <c r="AR5180" s="61"/>
      <c r="AS5180" s="61"/>
      <c r="AT5180" s="61"/>
      <c r="AU5180" s="61"/>
      <c r="AV5180" s="61"/>
      <c r="AW5180" s="61"/>
      <c r="AX5180" s="61"/>
      <c r="AY5180" s="61"/>
      <c r="AZ5180" s="61"/>
      <c r="BA5180" s="61"/>
    </row>
    <row r="5181" spans="39:53" x14ac:dyDescent="0.2">
      <c r="AM5181" s="61"/>
      <c r="AN5181" s="61"/>
      <c r="AO5181" s="171"/>
      <c r="AP5181" s="61"/>
      <c r="AQ5181" s="61"/>
      <c r="AR5181" s="61"/>
      <c r="AS5181" s="61"/>
      <c r="AT5181" s="61"/>
      <c r="AU5181" s="61"/>
      <c r="AV5181" s="61"/>
      <c r="AW5181" s="61"/>
      <c r="AX5181" s="61"/>
      <c r="AY5181" s="61"/>
      <c r="AZ5181" s="61"/>
      <c r="BA5181" s="61"/>
    </row>
    <row r="5182" spans="39:53" x14ac:dyDescent="0.2">
      <c r="AM5182" s="61"/>
      <c r="AN5182" s="61"/>
      <c r="AO5182" s="171"/>
      <c r="AP5182" s="61"/>
      <c r="AQ5182" s="61"/>
      <c r="AR5182" s="61"/>
      <c r="AS5182" s="61"/>
      <c r="AT5182" s="61"/>
      <c r="AU5182" s="61"/>
      <c r="AV5182" s="61"/>
      <c r="AW5182" s="61"/>
      <c r="AX5182" s="61"/>
      <c r="AY5182" s="61"/>
      <c r="AZ5182" s="61"/>
      <c r="BA5182" s="61"/>
    </row>
    <row r="5183" spans="39:53" x14ac:dyDescent="0.2">
      <c r="AM5183" s="61"/>
      <c r="AN5183" s="61"/>
      <c r="AO5183" s="171"/>
      <c r="AP5183" s="61"/>
      <c r="AQ5183" s="61"/>
      <c r="AR5183" s="61"/>
      <c r="AS5183" s="61"/>
      <c r="AT5183" s="61"/>
      <c r="AU5183" s="61"/>
      <c r="AV5183" s="61"/>
      <c r="AW5183" s="61"/>
      <c r="AX5183" s="61"/>
      <c r="AY5183" s="61"/>
      <c r="AZ5183" s="61"/>
      <c r="BA5183" s="61"/>
    </row>
    <row r="5184" spans="39:53" x14ac:dyDescent="0.2">
      <c r="AM5184" s="61"/>
      <c r="AN5184" s="61"/>
      <c r="AO5184" s="171"/>
      <c r="AP5184" s="61"/>
      <c r="AQ5184" s="61"/>
      <c r="AR5184" s="61"/>
      <c r="AS5184" s="61"/>
      <c r="AT5184" s="61"/>
      <c r="AU5184" s="61"/>
      <c r="AV5184" s="61"/>
      <c r="AW5184" s="61"/>
      <c r="AX5184" s="61"/>
      <c r="AY5184" s="61"/>
      <c r="AZ5184" s="61"/>
      <c r="BA5184" s="61"/>
    </row>
    <row r="5185" spans="39:53" x14ac:dyDescent="0.2">
      <c r="AM5185" s="61"/>
      <c r="AN5185" s="61"/>
      <c r="AO5185" s="171"/>
      <c r="AP5185" s="61"/>
      <c r="AQ5185" s="61"/>
      <c r="AR5185" s="61"/>
      <c r="AS5185" s="61"/>
      <c r="AT5185" s="61"/>
      <c r="AU5185" s="61"/>
      <c r="AV5185" s="61"/>
      <c r="AW5185" s="61"/>
      <c r="AX5185" s="61"/>
      <c r="AY5185" s="61"/>
      <c r="AZ5185" s="61"/>
      <c r="BA5185" s="61"/>
    </row>
    <row r="5186" spans="39:53" x14ac:dyDescent="0.2">
      <c r="AM5186" s="61"/>
      <c r="AN5186" s="61"/>
      <c r="AO5186" s="171"/>
      <c r="AP5186" s="61"/>
      <c r="AQ5186" s="61"/>
      <c r="AR5186" s="61"/>
      <c r="AS5186" s="61"/>
      <c r="AT5186" s="61"/>
      <c r="AU5186" s="61"/>
      <c r="AV5186" s="61"/>
      <c r="AW5186" s="61"/>
      <c r="AX5186" s="61"/>
      <c r="AY5186" s="61"/>
      <c r="AZ5186" s="61"/>
      <c r="BA5186" s="61"/>
    </row>
    <row r="5187" spans="39:53" x14ac:dyDescent="0.2">
      <c r="AM5187" s="61"/>
      <c r="AN5187" s="61"/>
      <c r="AO5187" s="171"/>
      <c r="AP5187" s="61"/>
      <c r="AQ5187" s="61"/>
      <c r="AR5187" s="61"/>
      <c r="AS5187" s="61"/>
      <c r="AT5187" s="61"/>
      <c r="AU5187" s="61"/>
      <c r="AV5187" s="61"/>
      <c r="AW5187" s="61"/>
      <c r="AX5187" s="61"/>
      <c r="AY5187" s="61"/>
      <c r="AZ5187" s="61"/>
      <c r="BA5187" s="61"/>
    </row>
    <row r="5188" spans="39:53" x14ac:dyDescent="0.2">
      <c r="AM5188" s="61"/>
      <c r="AN5188" s="61"/>
      <c r="AO5188" s="171"/>
      <c r="AP5188" s="61"/>
      <c r="AQ5188" s="61"/>
      <c r="AR5188" s="61"/>
      <c r="AS5188" s="61"/>
      <c r="AT5188" s="61"/>
      <c r="AU5188" s="61"/>
      <c r="AV5188" s="61"/>
      <c r="AW5188" s="61"/>
      <c r="AX5188" s="61"/>
      <c r="AY5188" s="61"/>
      <c r="AZ5188" s="61"/>
      <c r="BA5188" s="61"/>
    </row>
    <row r="5189" spans="39:53" x14ac:dyDescent="0.2">
      <c r="AM5189" s="61"/>
      <c r="AN5189" s="61"/>
      <c r="AO5189" s="171"/>
      <c r="AP5189" s="61"/>
      <c r="AQ5189" s="61"/>
      <c r="AR5189" s="61"/>
      <c r="AS5189" s="61"/>
      <c r="AT5189" s="61"/>
      <c r="AU5189" s="61"/>
      <c r="AV5189" s="61"/>
      <c r="AW5189" s="61"/>
      <c r="AX5189" s="61"/>
      <c r="AY5189" s="61"/>
      <c r="AZ5189" s="61"/>
      <c r="BA5189" s="61"/>
    </row>
    <row r="5190" spans="39:53" x14ac:dyDescent="0.2">
      <c r="AM5190" s="61"/>
      <c r="AN5190" s="61"/>
      <c r="AO5190" s="171"/>
      <c r="AP5190" s="61"/>
      <c r="AQ5190" s="61"/>
      <c r="AR5190" s="61"/>
      <c r="AS5190" s="61"/>
      <c r="AT5190" s="61"/>
      <c r="AU5190" s="61"/>
      <c r="AV5190" s="61"/>
      <c r="AW5190" s="61"/>
      <c r="AX5190" s="61"/>
      <c r="AY5190" s="61"/>
      <c r="AZ5190" s="61"/>
      <c r="BA5190" s="61"/>
    </row>
    <row r="5191" spans="39:53" x14ac:dyDescent="0.2">
      <c r="AM5191" s="61"/>
      <c r="AN5191" s="61"/>
      <c r="AO5191" s="171"/>
      <c r="AP5191" s="61"/>
      <c r="AQ5191" s="61"/>
      <c r="AR5191" s="61"/>
      <c r="AS5191" s="61"/>
      <c r="AT5191" s="61"/>
      <c r="AU5191" s="61"/>
      <c r="AV5191" s="61"/>
      <c r="AW5191" s="61"/>
      <c r="AX5191" s="61"/>
      <c r="AY5191" s="61"/>
      <c r="AZ5191" s="61"/>
      <c r="BA5191" s="61"/>
    </row>
    <row r="5192" spans="39:53" x14ac:dyDescent="0.2">
      <c r="AM5192" s="61"/>
      <c r="AN5192" s="61"/>
      <c r="AO5192" s="171"/>
      <c r="AP5192" s="61"/>
      <c r="AQ5192" s="61"/>
      <c r="AR5192" s="61"/>
      <c r="AS5192" s="61"/>
      <c r="AT5192" s="61"/>
      <c r="AU5192" s="61"/>
      <c r="AV5192" s="61"/>
      <c r="AW5192" s="61"/>
      <c r="AX5192" s="61"/>
      <c r="AY5192" s="61"/>
      <c r="AZ5192" s="61"/>
      <c r="BA5192" s="61"/>
    </row>
    <row r="5193" spans="39:53" x14ac:dyDescent="0.2">
      <c r="AM5193" s="61"/>
      <c r="AN5193" s="61"/>
      <c r="AO5193" s="171"/>
      <c r="AP5193" s="61"/>
      <c r="AQ5193" s="61"/>
      <c r="AR5193" s="61"/>
      <c r="AS5193" s="61"/>
      <c r="AT5193" s="61"/>
      <c r="AU5193" s="61"/>
      <c r="AV5193" s="61"/>
      <c r="AW5193" s="61"/>
      <c r="AX5193" s="61"/>
      <c r="AY5193" s="61"/>
      <c r="AZ5193" s="61"/>
      <c r="BA5193" s="61"/>
    </row>
    <row r="5194" spans="39:53" x14ac:dyDescent="0.2">
      <c r="AM5194" s="61"/>
      <c r="AN5194" s="61"/>
      <c r="AO5194" s="171"/>
      <c r="AP5194" s="61"/>
      <c r="AQ5194" s="61"/>
      <c r="AR5194" s="61"/>
      <c r="AS5194" s="61"/>
      <c r="AT5194" s="61"/>
      <c r="AU5194" s="61"/>
      <c r="AV5194" s="61"/>
      <c r="AW5194" s="61"/>
      <c r="AX5194" s="61"/>
      <c r="AY5194" s="61"/>
      <c r="AZ5194" s="61"/>
      <c r="BA5194" s="61"/>
    </row>
    <row r="5195" spans="39:53" x14ac:dyDescent="0.2">
      <c r="AM5195" s="61"/>
      <c r="AN5195" s="61"/>
      <c r="AO5195" s="171"/>
      <c r="AP5195" s="61"/>
      <c r="AQ5195" s="61"/>
      <c r="AR5195" s="61"/>
      <c r="AS5195" s="61"/>
      <c r="AT5195" s="61"/>
      <c r="AU5195" s="61"/>
      <c r="AV5195" s="61"/>
      <c r="AW5195" s="61"/>
      <c r="AX5195" s="61"/>
      <c r="AY5195" s="61"/>
      <c r="AZ5195" s="61"/>
      <c r="BA5195" s="61"/>
    </row>
    <row r="5196" spans="39:53" x14ac:dyDescent="0.2">
      <c r="AM5196" s="61"/>
      <c r="AN5196" s="61"/>
      <c r="AO5196" s="171"/>
      <c r="AP5196" s="61"/>
      <c r="AQ5196" s="61"/>
      <c r="AR5196" s="61"/>
      <c r="AS5196" s="61"/>
      <c r="AT5196" s="61"/>
      <c r="AU5196" s="61"/>
      <c r="AV5196" s="61"/>
      <c r="AW5196" s="61"/>
      <c r="AX5196" s="61"/>
      <c r="AY5196" s="61"/>
      <c r="AZ5196" s="61"/>
      <c r="BA5196" s="61"/>
    </row>
    <row r="5197" spans="39:53" x14ac:dyDescent="0.2">
      <c r="AM5197" s="61"/>
      <c r="AN5197" s="61"/>
      <c r="AO5197" s="171"/>
      <c r="AP5197" s="61"/>
      <c r="AQ5197" s="61"/>
      <c r="AR5197" s="61"/>
      <c r="AS5197" s="61"/>
      <c r="AT5197" s="61"/>
      <c r="AU5197" s="61"/>
      <c r="AV5197" s="61"/>
      <c r="AW5197" s="61"/>
      <c r="AX5197" s="61"/>
      <c r="AY5197" s="61"/>
      <c r="AZ5197" s="61"/>
      <c r="BA5197" s="61"/>
    </row>
    <row r="5198" spans="39:53" x14ac:dyDescent="0.2">
      <c r="AM5198" s="61"/>
      <c r="AN5198" s="61"/>
      <c r="AO5198" s="171"/>
      <c r="AP5198" s="61"/>
      <c r="AQ5198" s="61"/>
      <c r="AR5198" s="61"/>
      <c r="AS5198" s="61"/>
      <c r="AT5198" s="61"/>
      <c r="AU5198" s="61"/>
      <c r="AV5198" s="61"/>
      <c r="AW5198" s="61"/>
      <c r="AX5198" s="61"/>
      <c r="AY5198" s="61"/>
      <c r="AZ5198" s="61"/>
      <c r="BA5198" s="61"/>
    </row>
    <row r="5199" spans="39:53" x14ac:dyDescent="0.2">
      <c r="AM5199" s="61"/>
      <c r="AN5199" s="61"/>
      <c r="AO5199" s="171"/>
      <c r="AP5199" s="61"/>
      <c r="AQ5199" s="61"/>
      <c r="AR5199" s="61"/>
      <c r="AS5199" s="61"/>
      <c r="AT5199" s="61"/>
      <c r="AU5199" s="61"/>
      <c r="AV5199" s="61"/>
      <c r="AW5199" s="61"/>
      <c r="AX5199" s="61"/>
      <c r="AY5199" s="61"/>
      <c r="AZ5199" s="61"/>
      <c r="BA5199" s="61"/>
    </row>
    <row r="5200" spans="39:53" x14ac:dyDescent="0.2">
      <c r="AM5200" s="61"/>
      <c r="AN5200" s="61"/>
      <c r="AO5200" s="171"/>
      <c r="AP5200" s="61"/>
      <c r="AQ5200" s="61"/>
      <c r="AR5200" s="61"/>
      <c r="AS5200" s="61"/>
      <c r="AT5200" s="61"/>
      <c r="AU5200" s="61"/>
      <c r="AV5200" s="61"/>
      <c r="AW5200" s="61"/>
      <c r="AX5200" s="61"/>
      <c r="AY5200" s="61"/>
      <c r="AZ5200" s="61"/>
      <c r="BA5200" s="61"/>
    </row>
    <row r="5201" spans="39:53" x14ac:dyDescent="0.2">
      <c r="AM5201" s="61"/>
      <c r="AN5201" s="61"/>
      <c r="AO5201" s="171"/>
      <c r="AP5201" s="61"/>
      <c r="AQ5201" s="61"/>
      <c r="AR5201" s="61"/>
      <c r="AS5201" s="61"/>
      <c r="AT5201" s="61"/>
      <c r="AU5201" s="61"/>
      <c r="AV5201" s="61"/>
      <c r="AW5201" s="61"/>
      <c r="AX5201" s="61"/>
      <c r="AY5201" s="61"/>
      <c r="AZ5201" s="61"/>
      <c r="BA5201" s="61"/>
    </row>
    <row r="5202" spans="39:53" x14ac:dyDescent="0.2">
      <c r="AM5202" s="61"/>
      <c r="AN5202" s="61"/>
      <c r="AO5202" s="171"/>
      <c r="AP5202" s="61"/>
      <c r="AQ5202" s="61"/>
      <c r="AR5202" s="61"/>
      <c r="AS5202" s="61"/>
      <c r="AT5202" s="61"/>
      <c r="AU5202" s="61"/>
      <c r="AV5202" s="61"/>
      <c r="AW5202" s="61"/>
      <c r="AX5202" s="61"/>
      <c r="AY5202" s="61"/>
      <c r="AZ5202" s="61"/>
      <c r="BA5202" s="61"/>
    </row>
    <row r="5203" spans="39:53" x14ac:dyDescent="0.2">
      <c r="AM5203" s="61"/>
      <c r="AN5203" s="61"/>
      <c r="AO5203" s="171"/>
      <c r="AP5203" s="61"/>
      <c r="AQ5203" s="61"/>
      <c r="AR5203" s="61"/>
      <c r="AS5203" s="61"/>
      <c r="AT5203" s="61"/>
      <c r="AU5203" s="61"/>
      <c r="AV5203" s="61"/>
      <c r="AW5203" s="61"/>
      <c r="AX5203" s="61"/>
      <c r="AY5203" s="61"/>
      <c r="AZ5203" s="61"/>
      <c r="BA5203" s="61"/>
    </row>
    <row r="5204" spans="39:53" x14ac:dyDescent="0.2">
      <c r="AM5204" s="61"/>
      <c r="AN5204" s="61"/>
      <c r="AO5204" s="171"/>
      <c r="AP5204" s="61"/>
      <c r="AQ5204" s="61"/>
      <c r="AR5204" s="61"/>
      <c r="AS5204" s="61"/>
      <c r="AT5204" s="61"/>
      <c r="AU5204" s="61"/>
      <c r="AV5204" s="61"/>
      <c r="AW5204" s="61"/>
      <c r="AX5204" s="61"/>
      <c r="AY5204" s="61"/>
      <c r="AZ5204" s="61"/>
      <c r="BA5204" s="61"/>
    </row>
    <row r="5205" spans="39:53" x14ac:dyDescent="0.2">
      <c r="AM5205" s="61"/>
      <c r="AN5205" s="61"/>
      <c r="AO5205" s="171"/>
      <c r="AP5205" s="61"/>
      <c r="AQ5205" s="61"/>
      <c r="AR5205" s="61"/>
      <c r="AS5205" s="61"/>
      <c r="AT5205" s="61"/>
      <c r="AU5205" s="61"/>
      <c r="AV5205" s="61"/>
      <c r="AW5205" s="61"/>
      <c r="AX5205" s="61"/>
      <c r="AY5205" s="61"/>
      <c r="AZ5205" s="61"/>
      <c r="BA5205" s="61"/>
    </row>
    <row r="5206" spans="39:53" x14ac:dyDescent="0.2">
      <c r="AM5206" s="61"/>
      <c r="AN5206" s="61"/>
      <c r="AO5206" s="171"/>
      <c r="AP5206" s="61"/>
      <c r="AQ5206" s="61"/>
      <c r="AR5206" s="61"/>
      <c r="AS5206" s="61"/>
      <c r="AT5206" s="61"/>
      <c r="AU5206" s="61"/>
      <c r="AV5206" s="61"/>
      <c r="AW5206" s="61"/>
      <c r="AX5206" s="61"/>
      <c r="AY5206" s="61"/>
      <c r="AZ5206" s="61"/>
      <c r="BA5206" s="61"/>
    </row>
    <row r="5207" spans="39:53" x14ac:dyDescent="0.2">
      <c r="AM5207" s="61"/>
      <c r="AN5207" s="61"/>
      <c r="AO5207" s="171"/>
      <c r="AP5207" s="61"/>
      <c r="AQ5207" s="61"/>
      <c r="AR5207" s="61"/>
      <c r="AS5207" s="61"/>
      <c r="AT5207" s="61"/>
      <c r="AU5207" s="61"/>
      <c r="AV5207" s="61"/>
      <c r="AW5207" s="61"/>
      <c r="AX5207" s="61"/>
      <c r="AY5207" s="61"/>
      <c r="AZ5207" s="61"/>
      <c r="BA5207" s="61"/>
    </row>
    <row r="5208" spans="39:53" x14ac:dyDescent="0.2">
      <c r="AM5208" s="61"/>
      <c r="AN5208" s="61"/>
      <c r="AO5208" s="171"/>
      <c r="AP5208" s="61"/>
      <c r="AQ5208" s="61"/>
      <c r="AR5208" s="61"/>
      <c r="AS5208" s="61"/>
      <c r="AT5208" s="61"/>
      <c r="AU5208" s="61"/>
      <c r="AV5208" s="61"/>
      <c r="AW5208" s="61"/>
      <c r="AX5208" s="61"/>
      <c r="AY5208" s="61"/>
      <c r="AZ5208" s="61"/>
      <c r="BA5208" s="61"/>
    </row>
    <row r="5209" spans="39:53" x14ac:dyDescent="0.2">
      <c r="AM5209" s="61"/>
      <c r="AN5209" s="61"/>
      <c r="AO5209" s="171"/>
      <c r="AP5209" s="61"/>
      <c r="AQ5209" s="61"/>
      <c r="AR5209" s="61"/>
      <c r="AS5209" s="61"/>
      <c r="AT5209" s="61"/>
      <c r="AU5209" s="61"/>
      <c r="AV5209" s="61"/>
      <c r="AW5209" s="61"/>
      <c r="AX5209" s="61"/>
      <c r="AY5209" s="61"/>
      <c r="AZ5209" s="61"/>
      <c r="BA5209" s="61"/>
    </row>
    <row r="5210" spans="39:53" x14ac:dyDescent="0.2">
      <c r="AM5210" s="61"/>
      <c r="AN5210" s="61"/>
      <c r="AO5210" s="171"/>
      <c r="AP5210" s="61"/>
      <c r="AQ5210" s="61"/>
      <c r="AR5210" s="61"/>
      <c r="AS5210" s="61"/>
      <c r="AT5210" s="61"/>
      <c r="AU5210" s="61"/>
      <c r="AV5210" s="61"/>
      <c r="AW5210" s="61"/>
      <c r="AX5210" s="61"/>
      <c r="AY5210" s="61"/>
      <c r="AZ5210" s="61"/>
      <c r="BA5210" s="61"/>
    </row>
    <row r="5211" spans="39:53" x14ac:dyDescent="0.2">
      <c r="AM5211" s="61"/>
      <c r="AN5211" s="61"/>
      <c r="AO5211" s="171"/>
      <c r="AP5211" s="61"/>
      <c r="AQ5211" s="61"/>
      <c r="AR5211" s="61"/>
      <c r="AS5211" s="61"/>
      <c r="AT5211" s="61"/>
      <c r="AU5211" s="61"/>
      <c r="AV5211" s="61"/>
      <c r="AW5211" s="61"/>
      <c r="AX5211" s="61"/>
      <c r="AY5211" s="61"/>
      <c r="AZ5211" s="61"/>
      <c r="BA5211" s="61"/>
    </row>
    <row r="5212" spans="39:53" x14ac:dyDescent="0.2">
      <c r="AM5212" s="61"/>
      <c r="AN5212" s="61"/>
      <c r="AO5212" s="171"/>
      <c r="AP5212" s="61"/>
      <c r="AQ5212" s="61"/>
      <c r="AR5212" s="61"/>
      <c r="AS5212" s="61"/>
      <c r="AT5212" s="61"/>
      <c r="AU5212" s="61"/>
      <c r="AV5212" s="61"/>
      <c r="AW5212" s="61"/>
      <c r="AX5212" s="61"/>
      <c r="AY5212" s="61"/>
      <c r="AZ5212" s="61"/>
      <c r="BA5212" s="61"/>
    </row>
    <row r="5213" spans="39:53" x14ac:dyDescent="0.2">
      <c r="AM5213" s="61"/>
      <c r="AN5213" s="61"/>
      <c r="AO5213" s="171"/>
      <c r="AP5213" s="61"/>
      <c r="AQ5213" s="61"/>
      <c r="AR5213" s="61"/>
      <c r="AS5213" s="61"/>
      <c r="AT5213" s="61"/>
      <c r="AU5213" s="61"/>
      <c r="AV5213" s="61"/>
      <c r="AW5213" s="61"/>
      <c r="AX5213" s="61"/>
      <c r="AY5213" s="61"/>
      <c r="AZ5213" s="61"/>
      <c r="BA5213" s="61"/>
    </row>
    <row r="5214" spans="39:53" x14ac:dyDescent="0.2">
      <c r="AM5214" s="61"/>
      <c r="AN5214" s="61"/>
      <c r="AO5214" s="171"/>
      <c r="AP5214" s="61"/>
      <c r="AQ5214" s="61"/>
      <c r="AR5214" s="61"/>
      <c r="AS5214" s="61"/>
      <c r="AT5214" s="61"/>
      <c r="AU5214" s="61"/>
      <c r="AV5214" s="61"/>
      <c r="AW5214" s="61"/>
      <c r="AX5214" s="61"/>
      <c r="AY5214" s="61"/>
      <c r="AZ5214" s="61"/>
      <c r="BA5214" s="61"/>
    </row>
    <row r="5215" spans="39:53" x14ac:dyDescent="0.2">
      <c r="AM5215" s="61"/>
      <c r="AN5215" s="61"/>
      <c r="AO5215" s="171"/>
      <c r="AP5215" s="61"/>
      <c r="AQ5215" s="61"/>
      <c r="AR5215" s="61"/>
      <c r="AS5215" s="61"/>
      <c r="AT5215" s="61"/>
      <c r="AU5215" s="61"/>
      <c r="AV5215" s="61"/>
      <c r="AW5215" s="61"/>
      <c r="AX5215" s="61"/>
      <c r="AY5215" s="61"/>
      <c r="AZ5215" s="61"/>
      <c r="BA5215" s="61"/>
    </row>
    <row r="5216" spans="39:53" x14ac:dyDescent="0.2">
      <c r="AM5216" s="61"/>
      <c r="AN5216" s="61"/>
      <c r="AO5216" s="171"/>
      <c r="AP5216" s="61"/>
      <c r="AQ5216" s="61"/>
      <c r="AR5216" s="61"/>
      <c r="AS5216" s="61"/>
      <c r="AT5216" s="61"/>
      <c r="AU5216" s="61"/>
      <c r="AV5216" s="61"/>
      <c r="AW5216" s="61"/>
      <c r="AX5216" s="61"/>
      <c r="AY5216" s="61"/>
      <c r="AZ5216" s="61"/>
      <c r="BA5216" s="61"/>
    </row>
    <row r="5217" spans="39:53" x14ac:dyDescent="0.2">
      <c r="AM5217" s="61"/>
      <c r="AN5217" s="61"/>
      <c r="AO5217" s="171"/>
      <c r="AP5217" s="61"/>
      <c r="AQ5217" s="61"/>
      <c r="AR5217" s="61"/>
      <c r="AS5217" s="61"/>
      <c r="AT5217" s="61"/>
      <c r="AU5217" s="61"/>
      <c r="AV5217" s="61"/>
      <c r="AW5217" s="61"/>
      <c r="AX5217" s="61"/>
      <c r="AY5217" s="61"/>
      <c r="AZ5217" s="61"/>
      <c r="BA5217" s="61"/>
    </row>
    <row r="5218" spans="39:53" x14ac:dyDescent="0.2">
      <c r="AM5218" s="61"/>
      <c r="AN5218" s="61"/>
      <c r="AO5218" s="171"/>
      <c r="AP5218" s="61"/>
      <c r="AQ5218" s="61"/>
      <c r="AR5218" s="61"/>
      <c r="AS5218" s="61"/>
      <c r="AT5218" s="61"/>
      <c r="AU5218" s="61"/>
      <c r="AV5218" s="61"/>
      <c r="AW5218" s="61"/>
      <c r="AX5218" s="61"/>
      <c r="AY5218" s="61"/>
      <c r="AZ5218" s="61"/>
      <c r="BA5218" s="61"/>
    </row>
    <row r="5219" spans="39:53" x14ac:dyDescent="0.2">
      <c r="AM5219" s="61"/>
      <c r="AN5219" s="61"/>
      <c r="AO5219" s="171"/>
      <c r="AP5219" s="61"/>
      <c r="AQ5219" s="61"/>
      <c r="AR5219" s="61"/>
      <c r="AS5219" s="61"/>
      <c r="AT5219" s="61"/>
      <c r="AU5219" s="61"/>
      <c r="AV5219" s="61"/>
      <c r="AW5219" s="61"/>
      <c r="AX5219" s="61"/>
      <c r="AY5219" s="61"/>
      <c r="AZ5219" s="61"/>
      <c r="BA5219" s="61"/>
    </row>
    <row r="5220" spans="39:53" x14ac:dyDescent="0.2">
      <c r="AM5220" s="61"/>
      <c r="AN5220" s="61"/>
      <c r="AO5220" s="171"/>
      <c r="AP5220" s="61"/>
      <c r="AQ5220" s="61"/>
      <c r="AR5220" s="61"/>
      <c r="AS5220" s="61"/>
      <c r="AT5220" s="61"/>
      <c r="AU5220" s="61"/>
      <c r="AV5220" s="61"/>
      <c r="AW5220" s="61"/>
      <c r="AX5220" s="61"/>
      <c r="AY5220" s="61"/>
      <c r="AZ5220" s="61"/>
      <c r="BA5220" s="61"/>
    </row>
    <row r="5221" spans="39:53" x14ac:dyDescent="0.2">
      <c r="AM5221" s="61"/>
      <c r="AN5221" s="61"/>
      <c r="AO5221" s="171"/>
      <c r="AP5221" s="61"/>
      <c r="AQ5221" s="61"/>
      <c r="AR5221" s="61"/>
      <c r="AS5221" s="61"/>
      <c r="AT5221" s="61"/>
      <c r="AU5221" s="61"/>
      <c r="AV5221" s="61"/>
      <c r="AW5221" s="61"/>
      <c r="AX5221" s="61"/>
      <c r="AY5221" s="61"/>
      <c r="AZ5221" s="61"/>
      <c r="BA5221" s="61"/>
    </row>
    <row r="5222" spans="39:53" x14ac:dyDescent="0.2">
      <c r="AM5222" s="61"/>
      <c r="AN5222" s="61"/>
      <c r="AO5222" s="171"/>
      <c r="AP5222" s="61"/>
      <c r="AQ5222" s="61"/>
      <c r="AR5222" s="61"/>
      <c r="AS5222" s="61"/>
      <c r="AT5222" s="61"/>
      <c r="AU5222" s="61"/>
      <c r="AV5222" s="61"/>
      <c r="AW5222" s="61"/>
      <c r="AX5222" s="61"/>
      <c r="AY5222" s="61"/>
      <c r="AZ5222" s="61"/>
      <c r="BA5222" s="61"/>
    </row>
    <row r="5223" spans="39:53" x14ac:dyDescent="0.2">
      <c r="AM5223" s="61"/>
      <c r="AN5223" s="61"/>
      <c r="AO5223" s="171"/>
      <c r="AP5223" s="61"/>
      <c r="AQ5223" s="61"/>
      <c r="AR5223" s="61"/>
      <c r="AS5223" s="61"/>
      <c r="AT5223" s="61"/>
      <c r="AU5223" s="61"/>
      <c r="AV5223" s="61"/>
      <c r="AW5223" s="61"/>
      <c r="AX5223" s="61"/>
      <c r="AY5223" s="61"/>
      <c r="AZ5223" s="61"/>
      <c r="BA5223" s="61"/>
    </row>
    <row r="5224" spans="39:53" x14ac:dyDescent="0.2">
      <c r="AM5224" s="61"/>
      <c r="AN5224" s="61"/>
      <c r="AO5224" s="171"/>
      <c r="AP5224" s="61"/>
      <c r="AQ5224" s="61"/>
      <c r="AR5224" s="61"/>
      <c r="AS5224" s="61"/>
      <c r="AT5224" s="61"/>
      <c r="AU5224" s="61"/>
      <c r="AV5224" s="61"/>
      <c r="AW5224" s="61"/>
      <c r="AX5224" s="61"/>
      <c r="AY5224" s="61"/>
      <c r="AZ5224" s="61"/>
      <c r="BA5224" s="61"/>
    </row>
    <row r="5225" spans="39:53" x14ac:dyDescent="0.2">
      <c r="AM5225" s="61"/>
      <c r="AN5225" s="61"/>
      <c r="AO5225" s="171"/>
      <c r="AP5225" s="61"/>
      <c r="AQ5225" s="61"/>
      <c r="AR5225" s="61"/>
      <c r="AS5225" s="61"/>
      <c r="AT5225" s="61"/>
      <c r="AU5225" s="61"/>
      <c r="AV5225" s="61"/>
      <c r="AW5225" s="61"/>
      <c r="AX5225" s="61"/>
      <c r="AY5225" s="61"/>
      <c r="AZ5225" s="61"/>
      <c r="BA5225" s="61"/>
    </row>
    <row r="5226" spans="39:53" x14ac:dyDescent="0.2">
      <c r="AM5226" s="61"/>
      <c r="AN5226" s="61"/>
      <c r="AO5226" s="171"/>
      <c r="AP5226" s="61"/>
      <c r="AQ5226" s="61"/>
      <c r="AR5226" s="61"/>
      <c r="AS5226" s="61"/>
      <c r="AT5226" s="61"/>
      <c r="AU5226" s="61"/>
      <c r="AV5226" s="61"/>
      <c r="AW5226" s="61"/>
      <c r="AX5226" s="61"/>
      <c r="AY5226" s="61"/>
      <c r="AZ5226" s="61"/>
      <c r="BA5226" s="61"/>
    </row>
    <row r="5227" spans="39:53" x14ac:dyDescent="0.2">
      <c r="AM5227" s="61"/>
      <c r="AN5227" s="61"/>
      <c r="AO5227" s="171"/>
      <c r="AP5227" s="61"/>
      <c r="AQ5227" s="61"/>
      <c r="AR5227" s="61"/>
      <c r="AS5227" s="61"/>
      <c r="AT5227" s="61"/>
      <c r="AU5227" s="61"/>
      <c r="AV5227" s="61"/>
      <c r="AW5227" s="61"/>
      <c r="AX5227" s="61"/>
      <c r="AY5227" s="61"/>
      <c r="AZ5227" s="61"/>
      <c r="BA5227" s="61"/>
    </row>
    <row r="5228" spans="39:53" x14ac:dyDescent="0.2">
      <c r="AM5228" s="61"/>
      <c r="AN5228" s="61"/>
      <c r="AO5228" s="171"/>
      <c r="AP5228" s="61"/>
      <c r="AQ5228" s="61"/>
      <c r="AR5228" s="61"/>
      <c r="AS5228" s="61"/>
      <c r="AT5228" s="61"/>
      <c r="AU5228" s="61"/>
      <c r="AV5228" s="61"/>
      <c r="AW5228" s="61"/>
      <c r="AX5228" s="61"/>
      <c r="AY5228" s="61"/>
      <c r="AZ5228" s="61"/>
      <c r="BA5228" s="61"/>
    </row>
    <row r="5229" spans="39:53" x14ac:dyDescent="0.2">
      <c r="AM5229" s="61"/>
      <c r="AN5229" s="61"/>
      <c r="AO5229" s="171"/>
      <c r="AP5229" s="61"/>
      <c r="AQ5229" s="61"/>
      <c r="AR5229" s="61"/>
      <c r="AS5229" s="61"/>
      <c r="AT5229" s="61"/>
      <c r="AU5229" s="61"/>
      <c r="AV5229" s="61"/>
      <c r="AW5229" s="61"/>
      <c r="AX5229" s="61"/>
      <c r="AY5229" s="61"/>
      <c r="AZ5229" s="61"/>
      <c r="BA5229" s="61"/>
    </row>
    <row r="5230" spans="39:53" x14ac:dyDescent="0.2">
      <c r="AM5230" s="61"/>
      <c r="AN5230" s="61"/>
      <c r="AO5230" s="171"/>
      <c r="AP5230" s="61"/>
      <c r="AQ5230" s="61"/>
      <c r="AR5230" s="61"/>
      <c r="AS5230" s="61"/>
      <c r="AT5230" s="61"/>
      <c r="AU5230" s="61"/>
      <c r="AV5230" s="61"/>
      <c r="AW5230" s="61"/>
      <c r="AX5230" s="61"/>
      <c r="AY5230" s="61"/>
      <c r="AZ5230" s="61"/>
      <c r="BA5230" s="61"/>
    </row>
    <row r="5231" spans="39:53" x14ac:dyDescent="0.2">
      <c r="AM5231" s="61"/>
      <c r="AN5231" s="61"/>
      <c r="AO5231" s="171"/>
      <c r="AP5231" s="61"/>
      <c r="AQ5231" s="61"/>
      <c r="AR5231" s="61"/>
      <c r="AS5231" s="61"/>
      <c r="AT5231" s="61"/>
      <c r="AU5231" s="61"/>
      <c r="AV5231" s="61"/>
      <c r="AW5231" s="61"/>
      <c r="AX5231" s="61"/>
      <c r="AY5231" s="61"/>
      <c r="AZ5231" s="61"/>
      <c r="BA5231" s="61"/>
    </row>
    <row r="5232" spans="39:53" x14ac:dyDescent="0.2">
      <c r="AM5232" s="61"/>
      <c r="AN5232" s="61"/>
      <c r="AO5232" s="171"/>
      <c r="AP5232" s="61"/>
      <c r="AQ5232" s="61"/>
      <c r="AR5232" s="61"/>
      <c r="AS5232" s="61"/>
      <c r="AT5232" s="61"/>
      <c r="AU5232" s="61"/>
      <c r="AV5232" s="61"/>
      <c r="AW5232" s="61"/>
      <c r="AX5232" s="61"/>
      <c r="AY5232" s="61"/>
      <c r="AZ5232" s="61"/>
      <c r="BA5232" s="61"/>
    </row>
    <row r="5233" spans="39:53" x14ac:dyDescent="0.2">
      <c r="AM5233" s="61"/>
      <c r="AN5233" s="61"/>
      <c r="AO5233" s="171"/>
      <c r="AP5233" s="61"/>
      <c r="AQ5233" s="61"/>
      <c r="AR5233" s="61"/>
      <c r="AS5233" s="61"/>
      <c r="AT5233" s="61"/>
      <c r="AU5233" s="61"/>
      <c r="AV5233" s="61"/>
      <c r="AW5233" s="61"/>
      <c r="AX5233" s="61"/>
      <c r="AY5233" s="61"/>
      <c r="AZ5233" s="61"/>
      <c r="BA5233" s="61"/>
    </row>
    <row r="5234" spans="39:53" x14ac:dyDescent="0.2">
      <c r="AM5234" s="61"/>
      <c r="AN5234" s="61"/>
      <c r="AO5234" s="171"/>
      <c r="AP5234" s="61"/>
      <c r="AQ5234" s="61"/>
      <c r="AR5234" s="61"/>
      <c r="AS5234" s="61"/>
      <c r="AT5234" s="61"/>
      <c r="AU5234" s="61"/>
      <c r="AV5234" s="61"/>
      <c r="AW5234" s="61"/>
      <c r="AX5234" s="61"/>
      <c r="AY5234" s="61"/>
      <c r="AZ5234" s="61"/>
      <c r="BA5234" s="61"/>
    </row>
    <row r="5235" spans="39:53" x14ac:dyDescent="0.2">
      <c r="AM5235" s="61"/>
      <c r="AN5235" s="61"/>
      <c r="AO5235" s="171"/>
      <c r="AP5235" s="61"/>
      <c r="AQ5235" s="61"/>
      <c r="AR5235" s="61"/>
      <c r="AS5235" s="61"/>
      <c r="AT5235" s="61"/>
      <c r="AU5235" s="61"/>
      <c r="AV5235" s="61"/>
      <c r="AW5235" s="61"/>
      <c r="AX5235" s="61"/>
      <c r="AY5235" s="61"/>
      <c r="AZ5235" s="61"/>
      <c r="BA5235" s="61"/>
    </row>
    <row r="5236" spans="39:53" x14ac:dyDescent="0.2">
      <c r="AM5236" s="61"/>
      <c r="AN5236" s="61"/>
      <c r="AO5236" s="171"/>
      <c r="AP5236" s="61"/>
      <c r="AQ5236" s="61"/>
      <c r="AR5236" s="61"/>
      <c r="AS5236" s="61"/>
      <c r="AT5236" s="61"/>
      <c r="AU5236" s="61"/>
      <c r="AV5236" s="61"/>
      <c r="AW5236" s="61"/>
      <c r="AX5236" s="61"/>
      <c r="AY5236" s="61"/>
      <c r="AZ5236" s="61"/>
      <c r="BA5236" s="61"/>
    </row>
    <row r="5237" spans="39:53" x14ac:dyDescent="0.2">
      <c r="AM5237" s="61"/>
      <c r="AN5237" s="61"/>
      <c r="AO5237" s="171"/>
      <c r="AP5237" s="61"/>
      <c r="AQ5237" s="61"/>
      <c r="AR5237" s="61"/>
      <c r="AS5237" s="61"/>
      <c r="AT5237" s="61"/>
      <c r="AU5237" s="61"/>
      <c r="AV5237" s="61"/>
      <c r="AW5237" s="61"/>
      <c r="AX5237" s="61"/>
      <c r="AY5237" s="61"/>
      <c r="AZ5237" s="61"/>
      <c r="BA5237" s="61"/>
    </row>
    <row r="5238" spans="39:53" x14ac:dyDescent="0.2">
      <c r="AM5238" s="61"/>
      <c r="AN5238" s="61"/>
      <c r="AO5238" s="171"/>
      <c r="AP5238" s="61"/>
      <c r="AQ5238" s="61"/>
      <c r="AR5238" s="61"/>
      <c r="AS5238" s="61"/>
      <c r="AT5238" s="61"/>
      <c r="AU5238" s="61"/>
      <c r="AV5238" s="61"/>
      <c r="AW5238" s="61"/>
      <c r="AX5238" s="61"/>
      <c r="AY5238" s="61"/>
      <c r="AZ5238" s="61"/>
      <c r="BA5238" s="61"/>
    </row>
    <row r="5239" spans="39:53" x14ac:dyDescent="0.2">
      <c r="AM5239" s="61"/>
      <c r="AN5239" s="61"/>
      <c r="AO5239" s="171"/>
      <c r="AP5239" s="61"/>
      <c r="AQ5239" s="61"/>
      <c r="AR5239" s="61"/>
      <c r="AS5239" s="61"/>
      <c r="AT5239" s="61"/>
      <c r="AU5239" s="61"/>
      <c r="AV5239" s="61"/>
      <c r="AW5239" s="61"/>
      <c r="AX5239" s="61"/>
      <c r="AY5239" s="61"/>
      <c r="AZ5239" s="61"/>
      <c r="BA5239" s="61"/>
    </row>
    <row r="5240" spans="39:53" x14ac:dyDescent="0.2">
      <c r="AM5240" s="61"/>
      <c r="AN5240" s="61"/>
      <c r="AO5240" s="171"/>
      <c r="AP5240" s="61"/>
      <c r="AQ5240" s="61"/>
      <c r="AR5240" s="61"/>
      <c r="AS5240" s="61"/>
      <c r="AT5240" s="61"/>
      <c r="AU5240" s="61"/>
      <c r="AV5240" s="61"/>
      <c r="AW5240" s="61"/>
      <c r="AX5240" s="61"/>
      <c r="AY5240" s="61"/>
      <c r="AZ5240" s="61"/>
      <c r="BA5240" s="61"/>
    </row>
    <row r="5241" spans="39:53" x14ac:dyDescent="0.2">
      <c r="AM5241" s="61"/>
      <c r="AN5241" s="61"/>
      <c r="AO5241" s="171"/>
      <c r="AP5241" s="61"/>
      <c r="AQ5241" s="61"/>
      <c r="AR5241" s="61"/>
      <c r="AS5241" s="61"/>
      <c r="AT5241" s="61"/>
      <c r="AU5241" s="61"/>
      <c r="AV5241" s="61"/>
      <c r="AW5241" s="61"/>
      <c r="AX5241" s="61"/>
      <c r="AY5241" s="61"/>
      <c r="AZ5241" s="61"/>
      <c r="BA5241" s="61"/>
    </row>
    <row r="5242" spans="39:53" x14ac:dyDescent="0.2">
      <c r="AM5242" s="61"/>
      <c r="AN5242" s="61"/>
      <c r="AO5242" s="171"/>
      <c r="AP5242" s="61"/>
      <c r="AQ5242" s="61"/>
      <c r="AR5242" s="61"/>
      <c r="AS5242" s="61"/>
      <c r="AT5242" s="61"/>
      <c r="AU5242" s="61"/>
      <c r="AV5242" s="61"/>
      <c r="AW5242" s="61"/>
      <c r="AX5242" s="61"/>
      <c r="AY5242" s="61"/>
      <c r="AZ5242" s="61"/>
      <c r="BA5242" s="61"/>
    </row>
    <row r="5243" spans="39:53" x14ac:dyDescent="0.2">
      <c r="AM5243" s="61"/>
      <c r="AN5243" s="61"/>
      <c r="AO5243" s="171"/>
      <c r="AP5243" s="61"/>
      <c r="AQ5243" s="61"/>
      <c r="AR5243" s="61"/>
      <c r="AS5243" s="61"/>
      <c r="AT5243" s="61"/>
      <c r="AU5243" s="61"/>
      <c r="AV5243" s="61"/>
      <c r="AW5243" s="61"/>
      <c r="AX5243" s="61"/>
      <c r="AY5243" s="61"/>
      <c r="AZ5243" s="61"/>
      <c r="BA5243" s="61"/>
    </row>
    <row r="5244" spans="39:53" x14ac:dyDescent="0.2">
      <c r="AM5244" s="61"/>
      <c r="AN5244" s="61"/>
      <c r="AO5244" s="171"/>
      <c r="AP5244" s="61"/>
      <c r="AQ5244" s="61"/>
      <c r="AR5244" s="61"/>
      <c r="AS5244" s="61"/>
      <c r="AT5244" s="61"/>
      <c r="AU5244" s="61"/>
      <c r="AV5244" s="61"/>
      <c r="AW5244" s="61"/>
      <c r="AX5244" s="61"/>
      <c r="AY5244" s="61"/>
      <c r="AZ5244" s="61"/>
      <c r="BA5244" s="61"/>
    </row>
    <row r="5245" spans="39:53" x14ac:dyDescent="0.2">
      <c r="AM5245" s="61"/>
      <c r="AN5245" s="61"/>
      <c r="AO5245" s="171"/>
      <c r="AP5245" s="61"/>
      <c r="AQ5245" s="61"/>
      <c r="AR5245" s="61"/>
      <c r="AS5245" s="61"/>
      <c r="AT5245" s="61"/>
      <c r="AU5245" s="61"/>
      <c r="AV5245" s="61"/>
      <c r="AW5245" s="61"/>
      <c r="AX5245" s="61"/>
      <c r="AY5245" s="61"/>
      <c r="AZ5245" s="61"/>
      <c r="BA5245" s="61"/>
    </row>
    <row r="5246" spans="39:53" x14ac:dyDescent="0.2">
      <c r="AM5246" s="61"/>
      <c r="AN5246" s="61"/>
      <c r="AO5246" s="171"/>
      <c r="AP5246" s="61"/>
      <c r="AQ5246" s="61"/>
      <c r="AR5246" s="61"/>
      <c r="AS5246" s="61"/>
      <c r="AT5246" s="61"/>
      <c r="AU5246" s="61"/>
      <c r="AV5246" s="61"/>
      <c r="AW5246" s="61"/>
      <c r="AX5246" s="61"/>
      <c r="AY5246" s="61"/>
      <c r="AZ5246" s="61"/>
      <c r="BA5246" s="61"/>
    </row>
    <row r="5247" spans="39:53" x14ac:dyDescent="0.2">
      <c r="AM5247" s="61"/>
      <c r="AN5247" s="61"/>
      <c r="AO5247" s="171"/>
      <c r="AP5247" s="61"/>
      <c r="AQ5247" s="61"/>
      <c r="AR5247" s="61"/>
      <c r="AS5247" s="61"/>
      <c r="AT5247" s="61"/>
      <c r="AU5247" s="61"/>
      <c r="AV5247" s="61"/>
      <c r="AW5247" s="61"/>
      <c r="AX5247" s="61"/>
      <c r="AY5247" s="61"/>
      <c r="AZ5247" s="61"/>
      <c r="BA5247" s="61"/>
    </row>
    <row r="5248" spans="39:53" x14ac:dyDescent="0.2">
      <c r="AM5248" s="61"/>
      <c r="AN5248" s="61"/>
      <c r="AO5248" s="171"/>
      <c r="AP5248" s="61"/>
      <c r="AQ5248" s="61"/>
      <c r="AR5248" s="61"/>
      <c r="AS5248" s="61"/>
      <c r="AT5248" s="61"/>
      <c r="AU5248" s="61"/>
      <c r="AV5248" s="61"/>
      <c r="AW5248" s="61"/>
      <c r="AX5248" s="61"/>
      <c r="AY5248" s="61"/>
      <c r="AZ5248" s="61"/>
      <c r="BA5248" s="61"/>
    </row>
    <row r="5249" spans="39:53" x14ac:dyDescent="0.2">
      <c r="AM5249" s="61"/>
      <c r="AN5249" s="61"/>
      <c r="AO5249" s="171"/>
      <c r="AP5249" s="61"/>
      <c r="AQ5249" s="61"/>
      <c r="AR5249" s="61"/>
      <c r="AS5249" s="61"/>
      <c r="AT5249" s="61"/>
      <c r="AU5249" s="61"/>
      <c r="AV5249" s="61"/>
      <c r="AW5249" s="61"/>
      <c r="AX5249" s="61"/>
      <c r="AY5249" s="61"/>
      <c r="AZ5249" s="61"/>
      <c r="BA5249" s="61"/>
    </row>
    <row r="5250" spans="39:53" x14ac:dyDescent="0.2">
      <c r="AM5250" s="61"/>
      <c r="AN5250" s="61"/>
      <c r="AO5250" s="171"/>
      <c r="AP5250" s="61"/>
      <c r="AQ5250" s="61"/>
      <c r="AR5250" s="61"/>
      <c r="AS5250" s="61"/>
      <c r="AT5250" s="61"/>
      <c r="AU5250" s="61"/>
      <c r="AV5250" s="61"/>
      <c r="AW5250" s="61"/>
      <c r="AX5250" s="61"/>
      <c r="AY5250" s="61"/>
      <c r="AZ5250" s="61"/>
      <c r="BA5250" s="61"/>
    </row>
    <row r="5251" spans="39:53" x14ac:dyDescent="0.2">
      <c r="AM5251" s="61"/>
      <c r="AN5251" s="61"/>
      <c r="AO5251" s="171"/>
      <c r="AP5251" s="61"/>
      <c r="AQ5251" s="61"/>
      <c r="AR5251" s="61"/>
      <c r="AS5251" s="61"/>
      <c r="AT5251" s="61"/>
      <c r="AU5251" s="61"/>
      <c r="AV5251" s="61"/>
      <c r="AW5251" s="61"/>
      <c r="AX5251" s="61"/>
      <c r="AY5251" s="61"/>
      <c r="AZ5251" s="61"/>
      <c r="BA5251" s="61"/>
    </row>
    <row r="5252" spans="39:53" x14ac:dyDescent="0.2">
      <c r="AM5252" s="61"/>
      <c r="AN5252" s="61"/>
      <c r="AO5252" s="171"/>
      <c r="AP5252" s="61"/>
      <c r="AQ5252" s="61"/>
      <c r="AR5252" s="61"/>
      <c r="AS5252" s="61"/>
      <c r="AT5252" s="61"/>
      <c r="AU5252" s="61"/>
      <c r="AV5252" s="61"/>
      <c r="AW5252" s="61"/>
      <c r="AX5252" s="61"/>
      <c r="AY5252" s="61"/>
      <c r="AZ5252" s="61"/>
      <c r="BA5252" s="61"/>
    </row>
    <row r="5253" spans="39:53" x14ac:dyDescent="0.2">
      <c r="AM5253" s="61"/>
      <c r="AN5253" s="61"/>
      <c r="AO5253" s="171"/>
      <c r="AP5253" s="61"/>
      <c r="AQ5253" s="61"/>
      <c r="AR5253" s="61"/>
      <c r="AS5253" s="61"/>
      <c r="AT5253" s="61"/>
      <c r="AU5253" s="61"/>
      <c r="AV5253" s="61"/>
      <c r="AW5253" s="61"/>
      <c r="AX5253" s="61"/>
      <c r="AY5253" s="61"/>
      <c r="AZ5253" s="61"/>
      <c r="BA5253" s="61"/>
    </row>
    <row r="5254" spans="39:53" x14ac:dyDescent="0.2">
      <c r="AM5254" s="61"/>
      <c r="AN5254" s="61"/>
      <c r="AO5254" s="171"/>
      <c r="AP5254" s="61"/>
      <c r="AQ5254" s="61"/>
      <c r="AR5254" s="61"/>
      <c r="AS5254" s="61"/>
      <c r="AT5254" s="61"/>
      <c r="AU5254" s="61"/>
      <c r="AV5254" s="61"/>
      <c r="AW5254" s="61"/>
      <c r="AX5254" s="61"/>
      <c r="AY5254" s="61"/>
      <c r="AZ5254" s="61"/>
      <c r="BA5254" s="61"/>
    </row>
    <row r="5255" spans="39:53" x14ac:dyDescent="0.2">
      <c r="AM5255" s="61"/>
      <c r="AN5255" s="61"/>
      <c r="AO5255" s="171"/>
      <c r="AP5255" s="61"/>
      <c r="AQ5255" s="61"/>
      <c r="AR5255" s="61"/>
      <c r="AS5255" s="61"/>
      <c r="AT5255" s="61"/>
      <c r="AU5255" s="61"/>
      <c r="AV5255" s="61"/>
      <c r="AW5255" s="61"/>
      <c r="AX5255" s="61"/>
      <c r="AY5255" s="61"/>
      <c r="AZ5255" s="61"/>
      <c r="BA5255" s="61"/>
    </row>
    <row r="5256" spans="39:53" x14ac:dyDescent="0.2">
      <c r="AM5256" s="61"/>
      <c r="AN5256" s="61"/>
      <c r="AO5256" s="171"/>
      <c r="AP5256" s="61"/>
      <c r="AQ5256" s="61"/>
      <c r="AR5256" s="61"/>
      <c r="AS5256" s="61"/>
      <c r="AT5256" s="61"/>
      <c r="AU5256" s="61"/>
      <c r="AV5256" s="61"/>
      <c r="AW5256" s="61"/>
      <c r="AX5256" s="61"/>
      <c r="AY5256" s="61"/>
      <c r="AZ5256" s="61"/>
      <c r="BA5256" s="61"/>
    </row>
    <row r="5257" spans="39:53" x14ac:dyDescent="0.2">
      <c r="AM5257" s="61"/>
      <c r="AN5257" s="61"/>
      <c r="AO5257" s="171"/>
      <c r="AP5257" s="61"/>
      <c r="AQ5257" s="61"/>
      <c r="AR5257" s="61"/>
      <c r="AS5257" s="61"/>
      <c r="AT5257" s="61"/>
      <c r="AU5257" s="61"/>
      <c r="AV5257" s="61"/>
      <c r="AW5257" s="61"/>
      <c r="AX5257" s="61"/>
      <c r="AY5257" s="61"/>
      <c r="AZ5257" s="61"/>
      <c r="BA5257" s="61"/>
    </row>
    <row r="5258" spans="39:53" x14ac:dyDescent="0.2">
      <c r="AM5258" s="61"/>
      <c r="AN5258" s="61"/>
      <c r="AO5258" s="171"/>
      <c r="AP5258" s="61"/>
      <c r="AQ5258" s="61"/>
      <c r="AR5258" s="61"/>
      <c r="AS5258" s="61"/>
      <c r="AT5258" s="61"/>
      <c r="AU5258" s="61"/>
      <c r="AV5258" s="61"/>
      <c r="AW5258" s="61"/>
      <c r="AX5258" s="61"/>
      <c r="AY5258" s="61"/>
      <c r="AZ5258" s="61"/>
      <c r="BA5258" s="61"/>
    </row>
    <row r="5259" spans="39:53" x14ac:dyDescent="0.2">
      <c r="AM5259" s="61"/>
      <c r="AN5259" s="61"/>
      <c r="AO5259" s="171"/>
      <c r="AP5259" s="61"/>
      <c r="AQ5259" s="61"/>
      <c r="AR5259" s="61"/>
      <c r="AS5259" s="61"/>
      <c r="AT5259" s="61"/>
      <c r="AU5259" s="61"/>
      <c r="AV5259" s="61"/>
      <c r="AW5259" s="61"/>
      <c r="AX5259" s="61"/>
      <c r="AY5259" s="61"/>
      <c r="AZ5259" s="61"/>
      <c r="BA5259" s="61"/>
    </row>
    <row r="5260" spans="39:53" x14ac:dyDescent="0.2">
      <c r="AM5260" s="61"/>
      <c r="AN5260" s="61"/>
      <c r="AO5260" s="171"/>
      <c r="AP5260" s="61"/>
      <c r="AQ5260" s="61"/>
      <c r="AR5260" s="61"/>
      <c r="AS5260" s="61"/>
      <c r="AT5260" s="61"/>
      <c r="AU5260" s="61"/>
      <c r="AV5260" s="61"/>
      <c r="AW5260" s="61"/>
      <c r="AX5260" s="61"/>
      <c r="AY5260" s="61"/>
      <c r="AZ5260" s="61"/>
      <c r="BA5260" s="61"/>
    </row>
    <row r="5261" spans="39:53" x14ac:dyDescent="0.2">
      <c r="AM5261" s="61"/>
      <c r="AN5261" s="61"/>
      <c r="AO5261" s="171"/>
      <c r="AP5261" s="61"/>
      <c r="AQ5261" s="61"/>
      <c r="AR5261" s="61"/>
      <c r="AS5261" s="61"/>
      <c r="AT5261" s="61"/>
      <c r="AU5261" s="61"/>
      <c r="AV5261" s="61"/>
      <c r="AW5261" s="61"/>
      <c r="AX5261" s="61"/>
      <c r="AY5261" s="61"/>
      <c r="AZ5261" s="61"/>
      <c r="BA5261" s="61"/>
    </row>
    <row r="5262" spans="39:53" x14ac:dyDescent="0.2">
      <c r="AM5262" s="61"/>
      <c r="AN5262" s="61"/>
      <c r="AO5262" s="171"/>
      <c r="AP5262" s="61"/>
      <c r="AQ5262" s="61"/>
      <c r="AR5262" s="61"/>
      <c r="AS5262" s="61"/>
      <c r="AT5262" s="61"/>
      <c r="AU5262" s="61"/>
      <c r="AV5262" s="61"/>
      <c r="AW5262" s="61"/>
      <c r="AX5262" s="61"/>
      <c r="AY5262" s="61"/>
      <c r="AZ5262" s="61"/>
      <c r="BA5262" s="61"/>
    </row>
    <row r="5263" spans="39:53" x14ac:dyDescent="0.2">
      <c r="AM5263" s="61"/>
      <c r="AN5263" s="61"/>
      <c r="AO5263" s="171"/>
      <c r="AP5263" s="61"/>
      <c r="AQ5263" s="61"/>
      <c r="AR5263" s="61"/>
      <c r="AS5263" s="61"/>
      <c r="AT5263" s="61"/>
      <c r="AU5263" s="61"/>
      <c r="AV5263" s="61"/>
      <c r="AW5263" s="61"/>
      <c r="AX5263" s="61"/>
      <c r="AY5263" s="61"/>
      <c r="AZ5263" s="61"/>
      <c r="BA5263" s="61"/>
    </row>
    <row r="5264" spans="39:53" x14ac:dyDescent="0.2">
      <c r="AM5264" s="61"/>
      <c r="AN5264" s="61"/>
      <c r="AO5264" s="171"/>
      <c r="AP5264" s="61"/>
      <c r="AQ5264" s="61"/>
      <c r="AR5264" s="61"/>
      <c r="AS5264" s="61"/>
      <c r="AT5264" s="61"/>
      <c r="AU5264" s="61"/>
      <c r="AV5264" s="61"/>
      <c r="AW5264" s="61"/>
      <c r="AX5264" s="61"/>
      <c r="AY5264" s="61"/>
      <c r="AZ5264" s="61"/>
      <c r="BA5264" s="61"/>
    </row>
    <row r="5265" spans="39:53" x14ac:dyDescent="0.2">
      <c r="AM5265" s="61"/>
      <c r="AN5265" s="61"/>
      <c r="AO5265" s="171"/>
      <c r="AP5265" s="61"/>
      <c r="AQ5265" s="61"/>
      <c r="AR5265" s="61"/>
      <c r="AS5265" s="61"/>
      <c r="AT5265" s="61"/>
      <c r="AU5265" s="61"/>
      <c r="AV5265" s="61"/>
      <c r="AW5265" s="61"/>
      <c r="AX5265" s="61"/>
      <c r="AY5265" s="61"/>
      <c r="AZ5265" s="61"/>
      <c r="BA5265" s="61"/>
    </row>
    <row r="5266" spans="39:53" x14ac:dyDescent="0.2">
      <c r="AM5266" s="61"/>
      <c r="AN5266" s="61"/>
      <c r="AO5266" s="171"/>
      <c r="AP5266" s="61"/>
      <c r="AQ5266" s="61"/>
      <c r="AR5266" s="61"/>
      <c r="AS5266" s="61"/>
      <c r="AT5266" s="61"/>
      <c r="AU5266" s="61"/>
      <c r="AV5266" s="61"/>
      <c r="AW5266" s="61"/>
      <c r="AX5266" s="61"/>
      <c r="AY5266" s="61"/>
      <c r="AZ5266" s="61"/>
      <c r="BA5266" s="61"/>
    </row>
    <row r="5267" spans="39:53" x14ac:dyDescent="0.2">
      <c r="AM5267" s="61"/>
      <c r="AN5267" s="61"/>
      <c r="AO5267" s="171"/>
      <c r="AP5267" s="61"/>
      <c r="AQ5267" s="61"/>
      <c r="AR5267" s="61"/>
      <c r="AS5267" s="61"/>
      <c r="AT5267" s="61"/>
      <c r="AU5267" s="61"/>
      <c r="AV5267" s="61"/>
      <c r="AW5267" s="61"/>
      <c r="AX5267" s="61"/>
      <c r="AY5267" s="61"/>
      <c r="AZ5267" s="61"/>
      <c r="BA5267" s="61"/>
    </row>
    <row r="5268" spans="39:53" x14ac:dyDescent="0.2">
      <c r="AM5268" s="61"/>
      <c r="AN5268" s="61"/>
      <c r="AO5268" s="171"/>
      <c r="AP5268" s="61"/>
      <c r="AQ5268" s="61"/>
      <c r="AR5268" s="61"/>
      <c r="AS5268" s="61"/>
      <c r="AT5268" s="61"/>
      <c r="AU5268" s="61"/>
      <c r="AV5268" s="61"/>
      <c r="AW5268" s="61"/>
      <c r="AX5268" s="61"/>
      <c r="AY5268" s="61"/>
      <c r="AZ5268" s="61"/>
      <c r="BA5268" s="61"/>
    </row>
    <row r="5269" spans="39:53" x14ac:dyDescent="0.2">
      <c r="AM5269" s="61"/>
      <c r="AN5269" s="61"/>
      <c r="AO5269" s="171"/>
      <c r="AP5269" s="61"/>
      <c r="AQ5269" s="61"/>
      <c r="AR5269" s="61"/>
      <c r="AS5269" s="61"/>
      <c r="AT5269" s="61"/>
      <c r="AU5269" s="61"/>
      <c r="AV5269" s="61"/>
      <c r="AW5269" s="61"/>
      <c r="AX5269" s="61"/>
      <c r="AY5269" s="61"/>
      <c r="AZ5269" s="61"/>
      <c r="BA5269" s="61"/>
    </row>
    <row r="5270" spans="39:53" x14ac:dyDescent="0.2">
      <c r="AM5270" s="61"/>
      <c r="AN5270" s="61"/>
      <c r="AO5270" s="171"/>
      <c r="AP5270" s="61"/>
      <c r="AQ5270" s="61"/>
      <c r="AR5270" s="61"/>
      <c r="AS5270" s="61"/>
      <c r="AT5270" s="61"/>
      <c r="AU5270" s="61"/>
      <c r="AV5270" s="61"/>
      <c r="AW5270" s="61"/>
      <c r="AX5270" s="61"/>
      <c r="AY5270" s="61"/>
      <c r="AZ5270" s="61"/>
      <c r="BA5270" s="61"/>
    </row>
    <row r="5271" spans="39:53" x14ac:dyDescent="0.2">
      <c r="AM5271" s="61"/>
      <c r="AN5271" s="61"/>
      <c r="AO5271" s="171"/>
      <c r="AP5271" s="61"/>
      <c r="AQ5271" s="61"/>
      <c r="AR5271" s="61"/>
      <c r="AS5271" s="61"/>
      <c r="AT5271" s="61"/>
      <c r="AU5271" s="61"/>
      <c r="AV5271" s="61"/>
      <c r="AW5271" s="61"/>
      <c r="AX5271" s="61"/>
      <c r="AY5271" s="61"/>
      <c r="AZ5271" s="61"/>
      <c r="BA5271" s="61"/>
    </row>
    <row r="5272" spans="39:53" x14ac:dyDescent="0.2">
      <c r="AM5272" s="61"/>
      <c r="AN5272" s="61"/>
      <c r="AO5272" s="171"/>
      <c r="AP5272" s="61"/>
      <c r="AQ5272" s="61"/>
      <c r="AR5272" s="61"/>
      <c r="AS5272" s="61"/>
      <c r="AT5272" s="61"/>
      <c r="AU5272" s="61"/>
      <c r="AV5272" s="61"/>
      <c r="AW5272" s="61"/>
      <c r="AX5272" s="61"/>
      <c r="AY5272" s="61"/>
      <c r="AZ5272" s="61"/>
      <c r="BA5272" s="61"/>
    </row>
    <row r="5273" spans="39:53" x14ac:dyDescent="0.2">
      <c r="AM5273" s="61"/>
      <c r="AN5273" s="61"/>
      <c r="AO5273" s="171"/>
      <c r="AP5273" s="61"/>
      <c r="AQ5273" s="61"/>
      <c r="AR5273" s="61"/>
      <c r="AS5273" s="61"/>
      <c r="AT5273" s="61"/>
      <c r="AU5273" s="61"/>
      <c r="AV5273" s="61"/>
      <c r="AW5273" s="61"/>
      <c r="AX5273" s="61"/>
      <c r="AY5273" s="61"/>
      <c r="AZ5273" s="61"/>
      <c r="BA5273" s="61"/>
    </row>
    <row r="5274" spans="39:53" x14ac:dyDescent="0.2">
      <c r="AM5274" s="61"/>
      <c r="AN5274" s="61"/>
      <c r="AO5274" s="171"/>
      <c r="AP5274" s="61"/>
      <c r="AQ5274" s="61"/>
      <c r="AR5274" s="61"/>
      <c r="AS5274" s="61"/>
      <c r="AT5274" s="61"/>
      <c r="AU5274" s="61"/>
      <c r="AV5274" s="61"/>
      <c r="AW5274" s="61"/>
      <c r="AX5274" s="61"/>
      <c r="AY5274" s="61"/>
      <c r="AZ5274" s="61"/>
      <c r="BA5274" s="61"/>
    </row>
    <row r="5275" spans="39:53" x14ac:dyDescent="0.2">
      <c r="AM5275" s="61"/>
      <c r="AN5275" s="61"/>
      <c r="AO5275" s="171"/>
      <c r="AP5275" s="61"/>
      <c r="AQ5275" s="61"/>
      <c r="AR5275" s="61"/>
      <c r="AS5275" s="61"/>
      <c r="AT5275" s="61"/>
      <c r="AU5275" s="61"/>
      <c r="AV5275" s="61"/>
      <c r="AW5275" s="61"/>
      <c r="AX5275" s="61"/>
      <c r="AY5275" s="61"/>
      <c r="AZ5275" s="61"/>
      <c r="BA5275" s="61"/>
    </row>
    <row r="5276" spans="39:53" x14ac:dyDescent="0.2">
      <c r="AM5276" s="61"/>
      <c r="AN5276" s="61"/>
      <c r="AO5276" s="171"/>
      <c r="AP5276" s="61"/>
      <c r="AQ5276" s="61"/>
      <c r="AR5276" s="61"/>
      <c r="AS5276" s="61"/>
      <c r="AT5276" s="61"/>
      <c r="AU5276" s="61"/>
      <c r="AV5276" s="61"/>
      <c r="AW5276" s="61"/>
      <c r="AX5276" s="61"/>
      <c r="AY5276" s="61"/>
      <c r="AZ5276" s="61"/>
      <c r="BA5276" s="61"/>
    </row>
    <row r="5277" spans="39:53" x14ac:dyDescent="0.2">
      <c r="AM5277" s="61"/>
      <c r="AN5277" s="61"/>
      <c r="AO5277" s="171"/>
      <c r="AP5277" s="61"/>
      <c r="AQ5277" s="61"/>
      <c r="AR5277" s="61"/>
      <c r="AS5277" s="61"/>
      <c r="AT5277" s="61"/>
      <c r="AU5277" s="61"/>
      <c r="AV5277" s="61"/>
      <c r="AW5277" s="61"/>
      <c r="AX5277" s="61"/>
      <c r="AY5277" s="61"/>
      <c r="AZ5277" s="61"/>
      <c r="BA5277" s="61"/>
    </row>
    <row r="5278" spans="39:53" x14ac:dyDescent="0.2">
      <c r="AM5278" s="61"/>
      <c r="AN5278" s="61"/>
      <c r="AO5278" s="171"/>
      <c r="AP5278" s="61"/>
      <c r="AQ5278" s="61"/>
      <c r="AR5278" s="61"/>
      <c r="AS5278" s="61"/>
      <c r="AT5278" s="61"/>
      <c r="AU5278" s="61"/>
      <c r="AV5278" s="61"/>
      <c r="AW5278" s="61"/>
      <c r="AX5278" s="61"/>
      <c r="AY5278" s="61"/>
      <c r="AZ5278" s="61"/>
      <c r="BA5278" s="61"/>
    </row>
    <row r="5279" spans="39:53" x14ac:dyDescent="0.2">
      <c r="AM5279" s="61"/>
      <c r="AN5279" s="61"/>
      <c r="AO5279" s="171"/>
      <c r="AP5279" s="61"/>
      <c r="AQ5279" s="61"/>
      <c r="AR5279" s="61"/>
      <c r="AS5279" s="61"/>
      <c r="AT5279" s="61"/>
      <c r="AU5279" s="61"/>
      <c r="AV5279" s="61"/>
      <c r="AW5279" s="61"/>
      <c r="AX5279" s="61"/>
      <c r="AY5279" s="61"/>
      <c r="AZ5279" s="61"/>
      <c r="BA5279" s="61"/>
    </row>
    <row r="5280" spans="39:53" x14ac:dyDescent="0.2">
      <c r="AM5280" s="61"/>
      <c r="AN5280" s="61"/>
      <c r="AO5280" s="171"/>
      <c r="AP5280" s="61"/>
      <c r="AQ5280" s="61"/>
      <c r="AR5280" s="61"/>
      <c r="AS5280" s="61"/>
      <c r="AT5280" s="61"/>
      <c r="AU5280" s="61"/>
      <c r="AV5280" s="61"/>
      <c r="AW5280" s="61"/>
      <c r="AX5280" s="61"/>
      <c r="AY5280" s="61"/>
      <c r="AZ5280" s="61"/>
      <c r="BA5280" s="61"/>
    </row>
    <row r="5281" spans="39:53" x14ac:dyDescent="0.2">
      <c r="AM5281" s="61"/>
      <c r="AN5281" s="61"/>
      <c r="AO5281" s="171"/>
      <c r="AP5281" s="61"/>
      <c r="AQ5281" s="61"/>
      <c r="AR5281" s="61"/>
      <c r="AS5281" s="61"/>
      <c r="AT5281" s="61"/>
      <c r="AU5281" s="61"/>
      <c r="AV5281" s="61"/>
      <c r="AW5281" s="61"/>
      <c r="AX5281" s="61"/>
      <c r="AY5281" s="61"/>
      <c r="AZ5281" s="61"/>
      <c r="BA5281" s="61"/>
    </row>
    <row r="5282" spans="39:53" x14ac:dyDescent="0.2">
      <c r="AM5282" s="61"/>
      <c r="AN5282" s="61"/>
      <c r="AO5282" s="171"/>
      <c r="AP5282" s="61"/>
      <c r="AQ5282" s="61"/>
      <c r="AR5282" s="61"/>
      <c r="AS5282" s="61"/>
      <c r="AT5282" s="61"/>
      <c r="AU5282" s="61"/>
      <c r="AV5282" s="61"/>
      <c r="AW5282" s="61"/>
      <c r="AX5282" s="61"/>
      <c r="AY5282" s="61"/>
      <c r="AZ5282" s="61"/>
      <c r="BA5282" s="61"/>
    </row>
    <row r="5283" spans="39:53" x14ac:dyDescent="0.2">
      <c r="AM5283" s="61"/>
      <c r="AN5283" s="61"/>
      <c r="AO5283" s="171"/>
      <c r="AP5283" s="61"/>
      <c r="AQ5283" s="61"/>
      <c r="AR5283" s="61"/>
      <c r="AS5283" s="61"/>
      <c r="AT5283" s="61"/>
      <c r="AU5283" s="61"/>
      <c r="AV5283" s="61"/>
      <c r="AW5283" s="61"/>
      <c r="AX5283" s="61"/>
      <c r="AY5283" s="61"/>
      <c r="AZ5283" s="61"/>
      <c r="BA5283" s="61"/>
    </row>
    <row r="5284" spans="39:53" x14ac:dyDescent="0.2">
      <c r="AM5284" s="61"/>
      <c r="AN5284" s="61"/>
      <c r="AO5284" s="171"/>
      <c r="AP5284" s="61"/>
      <c r="AQ5284" s="61"/>
      <c r="AR5284" s="61"/>
      <c r="AS5284" s="61"/>
      <c r="AT5284" s="61"/>
      <c r="AU5284" s="61"/>
      <c r="AV5284" s="61"/>
      <c r="AW5284" s="61"/>
      <c r="AX5284" s="61"/>
      <c r="AY5284" s="61"/>
      <c r="AZ5284" s="61"/>
      <c r="BA5284" s="61"/>
    </row>
    <row r="5285" spans="39:53" x14ac:dyDescent="0.2">
      <c r="AM5285" s="61"/>
      <c r="AN5285" s="61"/>
      <c r="AO5285" s="171"/>
      <c r="AP5285" s="61"/>
      <c r="AQ5285" s="61"/>
      <c r="AR5285" s="61"/>
      <c r="AS5285" s="61"/>
      <c r="AT5285" s="61"/>
      <c r="AU5285" s="61"/>
      <c r="AV5285" s="61"/>
      <c r="AW5285" s="61"/>
      <c r="AX5285" s="61"/>
      <c r="AY5285" s="61"/>
      <c r="AZ5285" s="61"/>
      <c r="BA5285" s="61"/>
    </row>
    <row r="5286" spans="39:53" x14ac:dyDescent="0.2">
      <c r="AM5286" s="61"/>
      <c r="AN5286" s="61"/>
      <c r="AO5286" s="171"/>
      <c r="AP5286" s="61"/>
      <c r="AQ5286" s="61"/>
      <c r="AR5286" s="61"/>
      <c r="AS5286" s="61"/>
      <c r="AT5286" s="61"/>
      <c r="AU5286" s="61"/>
      <c r="AV5286" s="61"/>
      <c r="AW5286" s="61"/>
      <c r="AX5286" s="61"/>
      <c r="AY5286" s="61"/>
      <c r="AZ5286" s="61"/>
      <c r="BA5286" s="61"/>
    </row>
    <row r="5287" spans="39:53" x14ac:dyDescent="0.2">
      <c r="AM5287" s="61"/>
      <c r="AN5287" s="61"/>
      <c r="AO5287" s="171"/>
      <c r="AP5287" s="61"/>
      <c r="AQ5287" s="61"/>
      <c r="AR5287" s="61"/>
      <c r="AS5287" s="61"/>
      <c r="AT5287" s="61"/>
      <c r="AU5287" s="61"/>
      <c r="AV5287" s="61"/>
      <c r="AW5287" s="61"/>
      <c r="AX5287" s="61"/>
      <c r="AY5287" s="61"/>
      <c r="AZ5287" s="61"/>
      <c r="BA5287" s="61"/>
    </row>
    <row r="5288" spans="39:53" x14ac:dyDescent="0.2">
      <c r="AM5288" s="61"/>
      <c r="AN5288" s="61"/>
      <c r="AO5288" s="171"/>
      <c r="AP5288" s="61"/>
      <c r="AQ5288" s="61"/>
      <c r="AR5288" s="61"/>
      <c r="AS5288" s="61"/>
      <c r="AT5288" s="61"/>
      <c r="AU5288" s="61"/>
      <c r="AV5288" s="61"/>
      <c r="AW5288" s="61"/>
      <c r="AX5288" s="61"/>
      <c r="AY5288" s="61"/>
      <c r="AZ5288" s="61"/>
      <c r="BA5288" s="61"/>
    </row>
    <row r="5289" spans="39:53" x14ac:dyDescent="0.2">
      <c r="AM5289" s="61"/>
      <c r="AN5289" s="61"/>
      <c r="AO5289" s="171"/>
      <c r="AP5289" s="61"/>
      <c r="AQ5289" s="61"/>
      <c r="AR5289" s="61"/>
      <c r="AS5289" s="61"/>
      <c r="AT5289" s="61"/>
      <c r="AU5289" s="61"/>
      <c r="AV5289" s="61"/>
      <c r="AW5289" s="61"/>
      <c r="AX5289" s="61"/>
      <c r="AY5289" s="61"/>
      <c r="AZ5289" s="61"/>
      <c r="BA5289" s="61"/>
    </row>
    <row r="5290" spans="39:53" x14ac:dyDescent="0.2">
      <c r="AM5290" s="61"/>
      <c r="AN5290" s="61"/>
      <c r="AO5290" s="171"/>
      <c r="AP5290" s="61"/>
      <c r="AQ5290" s="61"/>
      <c r="AR5290" s="61"/>
      <c r="AS5290" s="61"/>
      <c r="AT5290" s="61"/>
      <c r="AU5290" s="61"/>
      <c r="AV5290" s="61"/>
      <c r="AW5290" s="61"/>
      <c r="AX5290" s="61"/>
      <c r="AY5290" s="61"/>
      <c r="AZ5290" s="61"/>
      <c r="BA5290" s="61"/>
    </row>
    <row r="5291" spans="39:53" x14ac:dyDescent="0.2">
      <c r="AM5291" s="61"/>
      <c r="AN5291" s="61"/>
      <c r="AO5291" s="171"/>
      <c r="AP5291" s="61"/>
      <c r="AQ5291" s="61"/>
      <c r="AR5291" s="61"/>
      <c r="AS5291" s="61"/>
      <c r="AT5291" s="61"/>
      <c r="AU5291" s="61"/>
      <c r="AV5291" s="61"/>
      <c r="AW5291" s="61"/>
      <c r="AX5291" s="61"/>
      <c r="AY5291" s="61"/>
      <c r="AZ5291" s="61"/>
      <c r="BA5291" s="61"/>
    </row>
    <row r="5292" spans="39:53" x14ac:dyDescent="0.2">
      <c r="AM5292" s="61"/>
      <c r="AN5292" s="61"/>
      <c r="AO5292" s="171"/>
      <c r="AP5292" s="61"/>
      <c r="AQ5292" s="61"/>
      <c r="AR5292" s="61"/>
      <c r="AS5292" s="61"/>
      <c r="AT5292" s="61"/>
      <c r="AU5292" s="61"/>
      <c r="AV5292" s="61"/>
      <c r="AW5292" s="61"/>
      <c r="AX5292" s="61"/>
      <c r="AY5292" s="61"/>
      <c r="AZ5292" s="61"/>
      <c r="BA5292" s="61"/>
    </row>
    <row r="5293" spans="39:53" x14ac:dyDescent="0.2">
      <c r="AM5293" s="61"/>
      <c r="AN5293" s="61"/>
      <c r="AO5293" s="171"/>
      <c r="AP5293" s="61"/>
      <c r="AQ5293" s="61"/>
      <c r="AR5293" s="61"/>
      <c r="AS5293" s="61"/>
      <c r="AT5293" s="61"/>
      <c r="AU5293" s="61"/>
      <c r="AV5293" s="61"/>
      <c r="AW5293" s="61"/>
      <c r="AX5293" s="61"/>
      <c r="AY5293" s="61"/>
      <c r="AZ5293" s="61"/>
      <c r="BA5293" s="61"/>
    </row>
    <row r="5294" spans="39:53" x14ac:dyDescent="0.2">
      <c r="AM5294" s="61"/>
      <c r="AN5294" s="61"/>
      <c r="AO5294" s="171"/>
      <c r="AP5294" s="61"/>
      <c r="AQ5294" s="61"/>
      <c r="AR5294" s="61"/>
      <c r="AS5294" s="61"/>
      <c r="AT5294" s="61"/>
      <c r="AU5294" s="61"/>
      <c r="AV5294" s="61"/>
      <c r="AW5294" s="61"/>
      <c r="AX5294" s="61"/>
      <c r="AY5294" s="61"/>
      <c r="AZ5294" s="61"/>
      <c r="BA5294" s="61"/>
    </row>
    <row r="5295" spans="39:53" x14ac:dyDescent="0.2">
      <c r="AM5295" s="61"/>
      <c r="AN5295" s="61"/>
      <c r="AO5295" s="171"/>
      <c r="AP5295" s="61"/>
      <c r="AQ5295" s="61"/>
      <c r="AR5295" s="61"/>
      <c r="AS5295" s="61"/>
      <c r="AT5295" s="61"/>
      <c r="AU5295" s="61"/>
      <c r="AV5295" s="61"/>
      <c r="AW5295" s="61"/>
      <c r="AX5295" s="61"/>
      <c r="AY5295" s="61"/>
      <c r="AZ5295" s="61"/>
      <c r="BA5295" s="61"/>
    </row>
    <row r="5296" spans="39:53" x14ac:dyDescent="0.2">
      <c r="AM5296" s="61"/>
      <c r="AN5296" s="61"/>
      <c r="AO5296" s="171"/>
      <c r="AP5296" s="61"/>
      <c r="AQ5296" s="61"/>
      <c r="AR5296" s="61"/>
      <c r="AS5296" s="61"/>
      <c r="AT5296" s="61"/>
      <c r="AU5296" s="61"/>
      <c r="AV5296" s="61"/>
      <c r="AW5296" s="61"/>
      <c r="AX5296" s="61"/>
      <c r="AY5296" s="61"/>
      <c r="AZ5296" s="61"/>
      <c r="BA5296" s="61"/>
    </row>
    <row r="5297" spans="39:53" x14ac:dyDescent="0.2">
      <c r="AM5297" s="61"/>
      <c r="AN5297" s="61"/>
      <c r="AO5297" s="171"/>
      <c r="AP5297" s="61"/>
      <c r="AQ5297" s="61"/>
      <c r="AR5297" s="61"/>
      <c r="AS5297" s="61"/>
      <c r="AT5297" s="61"/>
      <c r="AU5297" s="61"/>
      <c r="AV5297" s="61"/>
      <c r="AW5297" s="61"/>
      <c r="AX5297" s="61"/>
      <c r="AY5297" s="61"/>
      <c r="AZ5297" s="61"/>
      <c r="BA5297" s="61"/>
    </row>
    <row r="5298" spans="39:53" x14ac:dyDescent="0.2">
      <c r="AM5298" s="61"/>
      <c r="AN5298" s="61"/>
      <c r="AO5298" s="171"/>
      <c r="AP5298" s="61"/>
      <c r="AQ5298" s="61"/>
      <c r="AR5298" s="61"/>
      <c r="AS5298" s="61"/>
      <c r="AT5298" s="61"/>
      <c r="AU5298" s="61"/>
      <c r="AV5298" s="61"/>
      <c r="AW5298" s="61"/>
      <c r="AX5298" s="61"/>
      <c r="AY5298" s="61"/>
      <c r="AZ5298" s="61"/>
      <c r="BA5298" s="61"/>
    </row>
    <row r="5299" spans="39:53" x14ac:dyDescent="0.2">
      <c r="AM5299" s="61"/>
      <c r="AN5299" s="61"/>
      <c r="AO5299" s="171"/>
      <c r="AP5299" s="61"/>
      <c r="AQ5299" s="61"/>
      <c r="AR5299" s="61"/>
      <c r="AS5299" s="61"/>
      <c r="AT5299" s="61"/>
      <c r="AU5299" s="61"/>
      <c r="AV5299" s="61"/>
      <c r="AW5299" s="61"/>
      <c r="AX5299" s="61"/>
      <c r="AY5299" s="61"/>
      <c r="AZ5299" s="61"/>
      <c r="BA5299" s="61"/>
    </row>
    <row r="5300" spans="39:53" x14ac:dyDescent="0.2">
      <c r="AM5300" s="61"/>
      <c r="AN5300" s="61"/>
      <c r="AO5300" s="171"/>
      <c r="AP5300" s="61"/>
      <c r="AQ5300" s="61"/>
      <c r="AR5300" s="61"/>
      <c r="AS5300" s="61"/>
      <c r="AT5300" s="61"/>
      <c r="AU5300" s="61"/>
      <c r="AV5300" s="61"/>
      <c r="AW5300" s="61"/>
      <c r="AX5300" s="61"/>
      <c r="AY5300" s="61"/>
      <c r="AZ5300" s="61"/>
      <c r="BA5300" s="61"/>
    </row>
    <row r="5301" spans="39:53" x14ac:dyDescent="0.2">
      <c r="AM5301" s="61"/>
      <c r="AN5301" s="61"/>
      <c r="AO5301" s="171"/>
      <c r="AP5301" s="61"/>
      <c r="AQ5301" s="61"/>
      <c r="AR5301" s="61"/>
      <c r="AS5301" s="61"/>
      <c r="AT5301" s="61"/>
      <c r="AU5301" s="61"/>
      <c r="AV5301" s="61"/>
      <c r="AW5301" s="61"/>
      <c r="AX5301" s="61"/>
      <c r="AY5301" s="61"/>
      <c r="AZ5301" s="61"/>
      <c r="BA5301" s="61"/>
    </row>
    <row r="5302" spans="39:53" x14ac:dyDescent="0.2">
      <c r="AM5302" s="61"/>
      <c r="AN5302" s="61"/>
      <c r="AO5302" s="171"/>
      <c r="AP5302" s="61"/>
      <c r="AQ5302" s="61"/>
      <c r="AR5302" s="61"/>
      <c r="AS5302" s="61"/>
      <c r="AT5302" s="61"/>
      <c r="AU5302" s="61"/>
      <c r="AV5302" s="61"/>
      <c r="AW5302" s="61"/>
      <c r="AX5302" s="61"/>
      <c r="AY5302" s="61"/>
      <c r="AZ5302" s="61"/>
      <c r="BA5302" s="61"/>
    </row>
    <row r="5303" spans="39:53" x14ac:dyDescent="0.2">
      <c r="AM5303" s="61"/>
      <c r="AN5303" s="61"/>
      <c r="AO5303" s="171"/>
      <c r="AP5303" s="61"/>
      <c r="AQ5303" s="61"/>
      <c r="AR5303" s="61"/>
      <c r="AS5303" s="61"/>
      <c r="AT5303" s="61"/>
      <c r="AU5303" s="61"/>
      <c r="AV5303" s="61"/>
      <c r="AW5303" s="61"/>
      <c r="AX5303" s="61"/>
      <c r="AY5303" s="61"/>
      <c r="AZ5303" s="61"/>
      <c r="BA5303" s="61"/>
    </row>
    <row r="5304" spans="39:53" x14ac:dyDescent="0.2">
      <c r="AM5304" s="61"/>
      <c r="AN5304" s="61"/>
      <c r="AO5304" s="171"/>
      <c r="AP5304" s="61"/>
      <c r="AQ5304" s="61"/>
      <c r="AR5304" s="61"/>
      <c r="AS5304" s="61"/>
      <c r="AT5304" s="61"/>
      <c r="AU5304" s="61"/>
      <c r="AV5304" s="61"/>
      <c r="AW5304" s="61"/>
      <c r="AX5304" s="61"/>
      <c r="AY5304" s="61"/>
      <c r="AZ5304" s="61"/>
      <c r="BA5304" s="61"/>
    </row>
    <row r="5305" spans="39:53" x14ac:dyDescent="0.2">
      <c r="AM5305" s="61"/>
      <c r="AN5305" s="61"/>
      <c r="AO5305" s="171"/>
      <c r="AP5305" s="61"/>
      <c r="AQ5305" s="61"/>
      <c r="AR5305" s="61"/>
      <c r="AS5305" s="61"/>
      <c r="AT5305" s="61"/>
      <c r="AU5305" s="61"/>
      <c r="AV5305" s="61"/>
      <c r="AW5305" s="61"/>
      <c r="AX5305" s="61"/>
      <c r="AY5305" s="61"/>
      <c r="AZ5305" s="61"/>
      <c r="BA5305" s="61"/>
    </row>
    <row r="5306" spans="39:53" x14ac:dyDescent="0.2">
      <c r="AM5306" s="61"/>
      <c r="AN5306" s="61"/>
      <c r="AO5306" s="171"/>
      <c r="AP5306" s="61"/>
      <c r="AQ5306" s="61"/>
      <c r="AR5306" s="61"/>
      <c r="AS5306" s="61"/>
      <c r="AT5306" s="61"/>
      <c r="AU5306" s="61"/>
      <c r="AV5306" s="61"/>
      <c r="AW5306" s="61"/>
      <c r="AX5306" s="61"/>
      <c r="AY5306" s="61"/>
      <c r="AZ5306" s="61"/>
      <c r="BA5306" s="61"/>
    </row>
    <row r="5307" spans="39:53" x14ac:dyDescent="0.2">
      <c r="AM5307" s="61"/>
      <c r="AN5307" s="61"/>
      <c r="AO5307" s="171"/>
      <c r="AP5307" s="61"/>
      <c r="AQ5307" s="61"/>
      <c r="AR5307" s="61"/>
      <c r="AS5307" s="61"/>
      <c r="AT5307" s="61"/>
      <c r="AU5307" s="61"/>
      <c r="AV5307" s="61"/>
      <c r="AW5307" s="61"/>
      <c r="AX5307" s="61"/>
      <c r="AY5307" s="61"/>
      <c r="AZ5307" s="61"/>
      <c r="BA5307" s="61"/>
    </row>
    <row r="5308" spans="39:53" x14ac:dyDescent="0.2">
      <c r="AM5308" s="61"/>
      <c r="AN5308" s="61"/>
      <c r="AO5308" s="171"/>
      <c r="AP5308" s="61"/>
      <c r="AQ5308" s="61"/>
      <c r="AR5308" s="61"/>
      <c r="AS5308" s="61"/>
      <c r="AT5308" s="61"/>
      <c r="AU5308" s="61"/>
      <c r="AV5308" s="61"/>
      <c r="AW5308" s="61"/>
      <c r="AX5308" s="61"/>
      <c r="AY5308" s="61"/>
      <c r="AZ5308" s="61"/>
      <c r="BA5308" s="61"/>
    </row>
    <row r="5309" spans="39:53" x14ac:dyDescent="0.2">
      <c r="AM5309" s="61"/>
      <c r="AN5309" s="61"/>
      <c r="AO5309" s="171"/>
      <c r="AP5309" s="61"/>
      <c r="AQ5309" s="61"/>
      <c r="AR5309" s="61"/>
      <c r="AS5309" s="61"/>
      <c r="AT5309" s="61"/>
      <c r="AU5309" s="61"/>
      <c r="AV5309" s="61"/>
      <c r="AW5309" s="61"/>
      <c r="AX5309" s="61"/>
      <c r="AY5309" s="61"/>
      <c r="AZ5309" s="61"/>
      <c r="BA5309" s="61"/>
    </row>
    <row r="5310" spans="39:53" x14ac:dyDescent="0.2">
      <c r="AM5310" s="61"/>
      <c r="AN5310" s="61"/>
      <c r="AO5310" s="171"/>
      <c r="AP5310" s="61"/>
      <c r="AQ5310" s="61"/>
      <c r="AR5310" s="61"/>
      <c r="AS5310" s="61"/>
      <c r="AT5310" s="61"/>
      <c r="AU5310" s="61"/>
      <c r="AV5310" s="61"/>
      <c r="AW5310" s="61"/>
      <c r="AX5310" s="61"/>
      <c r="AY5310" s="61"/>
      <c r="AZ5310" s="61"/>
      <c r="BA5310" s="61"/>
    </row>
    <row r="5311" spans="39:53" x14ac:dyDescent="0.2">
      <c r="AM5311" s="61"/>
      <c r="AN5311" s="61"/>
      <c r="AO5311" s="171"/>
      <c r="AP5311" s="61"/>
      <c r="AQ5311" s="61"/>
      <c r="AR5311" s="61"/>
      <c r="AS5311" s="61"/>
      <c r="AT5311" s="61"/>
      <c r="AU5311" s="61"/>
      <c r="AV5311" s="61"/>
      <c r="AW5311" s="61"/>
      <c r="AX5311" s="61"/>
      <c r="AY5311" s="61"/>
      <c r="AZ5311" s="61"/>
      <c r="BA5311" s="61"/>
    </row>
    <row r="5312" spans="39:53" x14ac:dyDescent="0.2">
      <c r="AM5312" s="61"/>
      <c r="AN5312" s="61"/>
      <c r="AO5312" s="171"/>
      <c r="AP5312" s="61"/>
      <c r="AQ5312" s="61"/>
      <c r="AR5312" s="61"/>
      <c r="AS5312" s="61"/>
      <c r="AT5312" s="61"/>
      <c r="AU5312" s="61"/>
      <c r="AV5312" s="61"/>
      <c r="AW5312" s="61"/>
      <c r="AX5312" s="61"/>
      <c r="AY5312" s="61"/>
      <c r="AZ5312" s="61"/>
      <c r="BA5312" s="61"/>
    </row>
    <row r="5313" spans="39:53" x14ac:dyDescent="0.2">
      <c r="AM5313" s="61"/>
      <c r="AN5313" s="61"/>
      <c r="AO5313" s="171"/>
      <c r="AP5313" s="61"/>
      <c r="AQ5313" s="61"/>
      <c r="AR5313" s="61"/>
      <c r="AS5313" s="61"/>
      <c r="AT5313" s="61"/>
      <c r="AU5313" s="61"/>
      <c r="AV5313" s="61"/>
      <c r="AW5313" s="61"/>
      <c r="AX5313" s="61"/>
      <c r="AY5313" s="61"/>
      <c r="AZ5313" s="61"/>
      <c r="BA5313" s="61"/>
    </row>
    <row r="5314" spans="39:53" x14ac:dyDescent="0.2">
      <c r="AM5314" s="61"/>
      <c r="AN5314" s="61"/>
      <c r="AO5314" s="171"/>
      <c r="AP5314" s="61"/>
      <c r="AQ5314" s="61"/>
      <c r="AR5314" s="61"/>
      <c r="AS5314" s="61"/>
      <c r="AT5314" s="61"/>
      <c r="AU5314" s="61"/>
      <c r="AV5314" s="61"/>
      <c r="AW5314" s="61"/>
      <c r="AX5314" s="61"/>
      <c r="AY5314" s="61"/>
      <c r="AZ5314" s="61"/>
      <c r="BA5314" s="61"/>
    </row>
    <row r="5315" spans="39:53" x14ac:dyDescent="0.2">
      <c r="AM5315" s="61"/>
      <c r="AN5315" s="61"/>
      <c r="AO5315" s="171"/>
      <c r="AP5315" s="61"/>
      <c r="AQ5315" s="61"/>
      <c r="AR5315" s="61"/>
      <c r="AS5315" s="61"/>
      <c r="AT5315" s="61"/>
      <c r="AU5315" s="61"/>
      <c r="AV5315" s="61"/>
      <c r="AW5315" s="61"/>
      <c r="AX5315" s="61"/>
      <c r="AY5315" s="61"/>
      <c r="AZ5315" s="61"/>
      <c r="BA5315" s="61"/>
    </row>
    <row r="5316" spans="39:53" x14ac:dyDescent="0.2">
      <c r="AM5316" s="61"/>
      <c r="AN5316" s="61"/>
      <c r="AO5316" s="171"/>
      <c r="AP5316" s="61"/>
      <c r="AQ5316" s="61"/>
      <c r="AR5316" s="61"/>
      <c r="AS5316" s="61"/>
      <c r="AT5316" s="61"/>
      <c r="AU5316" s="61"/>
      <c r="AV5316" s="61"/>
      <c r="AW5316" s="61"/>
      <c r="AX5316" s="61"/>
      <c r="AY5316" s="61"/>
      <c r="AZ5316" s="61"/>
      <c r="BA5316" s="61"/>
    </row>
    <row r="5317" spans="39:53" x14ac:dyDescent="0.2">
      <c r="AM5317" s="61"/>
      <c r="AN5317" s="61"/>
      <c r="AO5317" s="171"/>
      <c r="AP5317" s="61"/>
      <c r="AQ5317" s="61"/>
      <c r="AR5317" s="61"/>
      <c r="AS5317" s="61"/>
      <c r="AT5317" s="61"/>
      <c r="AU5317" s="61"/>
      <c r="AV5317" s="61"/>
      <c r="AW5317" s="61"/>
      <c r="AX5317" s="61"/>
      <c r="AY5317" s="61"/>
      <c r="AZ5317" s="61"/>
      <c r="BA5317" s="61"/>
    </row>
    <row r="5318" spans="39:53" x14ac:dyDescent="0.2">
      <c r="AM5318" s="61"/>
      <c r="AN5318" s="61"/>
      <c r="AO5318" s="171"/>
      <c r="AP5318" s="61"/>
      <c r="AQ5318" s="61"/>
      <c r="AR5318" s="61"/>
      <c r="AS5318" s="61"/>
      <c r="AT5318" s="61"/>
      <c r="AU5318" s="61"/>
      <c r="AV5318" s="61"/>
      <c r="AW5318" s="61"/>
      <c r="AX5318" s="61"/>
      <c r="AY5318" s="61"/>
      <c r="AZ5318" s="61"/>
      <c r="BA5318" s="61"/>
    </row>
    <row r="5319" spans="39:53" x14ac:dyDescent="0.2">
      <c r="AM5319" s="61"/>
      <c r="AN5319" s="61"/>
      <c r="AO5319" s="171"/>
      <c r="AP5319" s="61"/>
      <c r="AQ5319" s="61"/>
      <c r="AR5319" s="61"/>
      <c r="AS5319" s="61"/>
      <c r="AT5319" s="61"/>
      <c r="AU5319" s="61"/>
      <c r="AV5319" s="61"/>
      <c r="AW5319" s="61"/>
      <c r="AX5319" s="61"/>
      <c r="AY5319" s="61"/>
      <c r="AZ5319" s="61"/>
      <c r="BA5319" s="61"/>
    </row>
    <row r="5320" spans="39:53" x14ac:dyDescent="0.2">
      <c r="AM5320" s="61"/>
      <c r="AN5320" s="61"/>
      <c r="AO5320" s="171"/>
      <c r="AP5320" s="61"/>
      <c r="AQ5320" s="61"/>
      <c r="AR5320" s="61"/>
      <c r="AS5320" s="61"/>
      <c r="AT5320" s="61"/>
      <c r="AU5320" s="61"/>
      <c r="AV5320" s="61"/>
      <c r="AW5320" s="61"/>
      <c r="AX5320" s="61"/>
      <c r="AY5320" s="61"/>
      <c r="AZ5320" s="61"/>
      <c r="BA5320" s="61"/>
    </row>
    <row r="5321" spans="39:53" x14ac:dyDescent="0.2">
      <c r="AM5321" s="61"/>
      <c r="AN5321" s="61"/>
      <c r="AO5321" s="171"/>
      <c r="AP5321" s="61"/>
      <c r="AQ5321" s="61"/>
      <c r="AR5321" s="61"/>
      <c r="AS5321" s="61"/>
      <c r="AT5321" s="61"/>
      <c r="AU5321" s="61"/>
      <c r="AV5321" s="61"/>
      <c r="AW5321" s="61"/>
      <c r="AX5321" s="61"/>
      <c r="AY5321" s="61"/>
      <c r="AZ5321" s="61"/>
      <c r="BA5321" s="61"/>
    </row>
    <row r="5322" spans="39:53" x14ac:dyDescent="0.2">
      <c r="AM5322" s="61"/>
      <c r="AN5322" s="61"/>
      <c r="AO5322" s="171"/>
      <c r="AP5322" s="61"/>
      <c r="AQ5322" s="61"/>
      <c r="AR5322" s="61"/>
      <c r="AS5322" s="61"/>
      <c r="AT5322" s="61"/>
      <c r="AU5322" s="61"/>
      <c r="AV5322" s="61"/>
      <c r="AW5322" s="61"/>
      <c r="AX5322" s="61"/>
      <c r="AY5322" s="61"/>
      <c r="AZ5322" s="61"/>
      <c r="BA5322" s="61"/>
    </row>
    <row r="5323" spans="39:53" x14ac:dyDescent="0.2">
      <c r="AM5323" s="61"/>
      <c r="AN5323" s="61"/>
      <c r="AO5323" s="171"/>
      <c r="AP5323" s="61"/>
      <c r="AQ5323" s="61"/>
      <c r="AR5323" s="61"/>
      <c r="AS5323" s="61"/>
      <c r="AT5323" s="61"/>
      <c r="AU5323" s="61"/>
      <c r="AV5323" s="61"/>
      <c r="AW5323" s="61"/>
      <c r="AX5323" s="61"/>
      <c r="AY5323" s="61"/>
      <c r="AZ5323" s="61"/>
      <c r="BA5323" s="61"/>
    </row>
    <row r="5324" spans="39:53" x14ac:dyDescent="0.2">
      <c r="AM5324" s="61"/>
      <c r="AN5324" s="61"/>
      <c r="AO5324" s="171"/>
      <c r="AP5324" s="61"/>
      <c r="AQ5324" s="61"/>
      <c r="AR5324" s="61"/>
      <c r="AS5324" s="61"/>
      <c r="AT5324" s="61"/>
      <c r="AU5324" s="61"/>
      <c r="AV5324" s="61"/>
      <c r="AW5324" s="61"/>
      <c r="AX5324" s="61"/>
      <c r="AY5324" s="61"/>
      <c r="AZ5324" s="61"/>
      <c r="BA5324" s="61"/>
    </row>
    <row r="5325" spans="39:53" x14ac:dyDescent="0.2">
      <c r="AM5325" s="61"/>
      <c r="AN5325" s="61"/>
      <c r="AO5325" s="171"/>
      <c r="AP5325" s="61"/>
      <c r="AQ5325" s="61"/>
      <c r="AR5325" s="61"/>
      <c r="AS5325" s="61"/>
      <c r="AT5325" s="61"/>
      <c r="AU5325" s="61"/>
      <c r="AV5325" s="61"/>
      <c r="AW5325" s="61"/>
      <c r="AX5325" s="61"/>
      <c r="AY5325" s="61"/>
      <c r="AZ5325" s="61"/>
      <c r="BA5325" s="61"/>
    </row>
    <row r="5326" spans="39:53" x14ac:dyDescent="0.2">
      <c r="AM5326" s="61"/>
      <c r="AN5326" s="61"/>
      <c r="AO5326" s="171"/>
      <c r="AP5326" s="61"/>
      <c r="AQ5326" s="61"/>
      <c r="AR5326" s="61"/>
      <c r="AS5326" s="61"/>
      <c r="AT5326" s="61"/>
      <c r="AU5326" s="61"/>
      <c r="AV5326" s="61"/>
      <c r="AW5326" s="61"/>
      <c r="AX5326" s="61"/>
      <c r="AY5326" s="61"/>
      <c r="AZ5326" s="61"/>
      <c r="BA5326" s="61"/>
    </row>
    <row r="5327" spans="39:53" x14ac:dyDescent="0.2">
      <c r="AM5327" s="61"/>
      <c r="AN5327" s="61"/>
      <c r="AO5327" s="171"/>
      <c r="AP5327" s="61"/>
      <c r="AQ5327" s="61"/>
      <c r="AR5327" s="61"/>
      <c r="AS5327" s="61"/>
      <c r="AT5327" s="61"/>
      <c r="AU5327" s="61"/>
      <c r="AV5327" s="61"/>
      <c r="AW5327" s="61"/>
      <c r="AX5327" s="61"/>
      <c r="AY5327" s="61"/>
      <c r="AZ5327" s="61"/>
      <c r="BA5327" s="61"/>
    </row>
    <row r="5328" spans="39:53" x14ac:dyDescent="0.2">
      <c r="AM5328" s="61"/>
      <c r="AN5328" s="61"/>
      <c r="AO5328" s="171"/>
      <c r="AP5328" s="61"/>
      <c r="AQ5328" s="61"/>
      <c r="AR5328" s="61"/>
      <c r="AS5328" s="61"/>
      <c r="AT5328" s="61"/>
      <c r="AU5328" s="61"/>
      <c r="AV5328" s="61"/>
      <c r="AW5328" s="61"/>
      <c r="AX5328" s="61"/>
      <c r="AY5328" s="61"/>
      <c r="AZ5328" s="61"/>
      <c r="BA5328" s="61"/>
    </row>
    <row r="5329" spans="39:53" x14ac:dyDescent="0.2">
      <c r="AM5329" s="61"/>
      <c r="AN5329" s="61"/>
      <c r="AO5329" s="171"/>
      <c r="AP5329" s="61"/>
      <c r="AQ5329" s="61"/>
      <c r="AR5329" s="61"/>
      <c r="AS5329" s="61"/>
      <c r="AT5329" s="61"/>
      <c r="AU5329" s="61"/>
      <c r="AV5329" s="61"/>
      <c r="AW5329" s="61"/>
      <c r="AX5329" s="61"/>
      <c r="AY5329" s="61"/>
      <c r="AZ5329" s="61"/>
      <c r="BA5329" s="61"/>
    </row>
    <row r="5330" spans="39:53" x14ac:dyDescent="0.2">
      <c r="AM5330" s="61"/>
      <c r="AN5330" s="61"/>
      <c r="AO5330" s="171"/>
      <c r="AP5330" s="61"/>
      <c r="AQ5330" s="61"/>
      <c r="AR5330" s="61"/>
      <c r="AS5330" s="61"/>
      <c r="AT5330" s="61"/>
      <c r="AU5330" s="61"/>
      <c r="AV5330" s="61"/>
      <c r="AW5330" s="61"/>
      <c r="AX5330" s="61"/>
      <c r="AY5330" s="61"/>
      <c r="AZ5330" s="61"/>
      <c r="BA5330" s="61"/>
    </row>
    <row r="5331" spans="39:53" x14ac:dyDescent="0.2">
      <c r="AM5331" s="61"/>
      <c r="AN5331" s="61"/>
      <c r="AO5331" s="171"/>
      <c r="AP5331" s="61"/>
      <c r="AQ5331" s="61"/>
      <c r="AR5331" s="61"/>
      <c r="AS5331" s="61"/>
      <c r="AT5331" s="61"/>
      <c r="AU5331" s="61"/>
      <c r="AV5331" s="61"/>
      <c r="AW5331" s="61"/>
      <c r="AX5331" s="61"/>
      <c r="AY5331" s="61"/>
      <c r="AZ5331" s="61"/>
      <c r="BA5331" s="61"/>
    </row>
    <row r="5332" spans="39:53" x14ac:dyDescent="0.2">
      <c r="AM5332" s="61"/>
      <c r="AN5332" s="61"/>
      <c r="AO5332" s="171"/>
      <c r="AP5332" s="61"/>
      <c r="AQ5332" s="61"/>
      <c r="AR5332" s="61"/>
      <c r="AS5332" s="61"/>
      <c r="AT5332" s="61"/>
      <c r="AU5332" s="61"/>
      <c r="AV5332" s="61"/>
      <c r="AW5332" s="61"/>
      <c r="AX5332" s="61"/>
      <c r="AY5332" s="61"/>
      <c r="AZ5332" s="61"/>
      <c r="BA5332" s="61"/>
    </row>
    <row r="5333" spans="39:53" x14ac:dyDescent="0.2">
      <c r="AM5333" s="61"/>
      <c r="AN5333" s="61"/>
      <c r="AO5333" s="171"/>
      <c r="AP5333" s="61"/>
      <c r="AQ5333" s="61"/>
      <c r="AR5333" s="61"/>
      <c r="AS5333" s="61"/>
      <c r="AT5333" s="61"/>
      <c r="AU5333" s="61"/>
      <c r="AV5333" s="61"/>
      <c r="AW5333" s="61"/>
      <c r="AX5333" s="61"/>
      <c r="AY5333" s="61"/>
      <c r="AZ5333" s="61"/>
      <c r="BA5333" s="61"/>
    </row>
    <row r="5334" spans="39:53" x14ac:dyDescent="0.2">
      <c r="AM5334" s="61"/>
      <c r="AN5334" s="61"/>
      <c r="AO5334" s="171"/>
      <c r="AP5334" s="61"/>
      <c r="AQ5334" s="61"/>
      <c r="AR5334" s="61"/>
      <c r="AS5334" s="61"/>
      <c r="AT5334" s="61"/>
      <c r="AU5334" s="61"/>
      <c r="AV5334" s="61"/>
      <c r="AW5334" s="61"/>
      <c r="AX5334" s="61"/>
      <c r="AY5334" s="61"/>
      <c r="AZ5334" s="61"/>
      <c r="BA5334" s="61"/>
    </row>
    <row r="5335" spans="39:53" x14ac:dyDescent="0.2">
      <c r="AM5335" s="61"/>
      <c r="AN5335" s="61"/>
      <c r="AO5335" s="171"/>
      <c r="AP5335" s="61"/>
      <c r="AQ5335" s="61"/>
      <c r="AR5335" s="61"/>
      <c r="AS5335" s="61"/>
      <c r="AT5335" s="61"/>
      <c r="AU5335" s="61"/>
      <c r="AV5335" s="61"/>
      <c r="AW5335" s="61"/>
      <c r="AX5335" s="61"/>
      <c r="AY5335" s="61"/>
      <c r="AZ5335" s="61"/>
      <c r="BA5335" s="61"/>
    </row>
    <row r="5336" spans="39:53" x14ac:dyDescent="0.2">
      <c r="AM5336" s="61"/>
      <c r="AN5336" s="61"/>
      <c r="AO5336" s="171"/>
      <c r="AP5336" s="61"/>
      <c r="AQ5336" s="61"/>
      <c r="AR5336" s="61"/>
      <c r="AS5336" s="61"/>
      <c r="AT5336" s="61"/>
      <c r="AU5336" s="61"/>
      <c r="AV5336" s="61"/>
      <c r="AW5336" s="61"/>
      <c r="AX5336" s="61"/>
      <c r="AY5336" s="61"/>
      <c r="AZ5336" s="61"/>
      <c r="BA5336" s="61"/>
    </row>
    <row r="5337" spans="39:53" x14ac:dyDescent="0.2">
      <c r="AM5337" s="61"/>
      <c r="AN5337" s="61"/>
      <c r="AO5337" s="171"/>
      <c r="AP5337" s="61"/>
      <c r="AQ5337" s="61"/>
      <c r="AR5337" s="61"/>
      <c r="AS5337" s="61"/>
      <c r="AT5337" s="61"/>
      <c r="AU5337" s="61"/>
      <c r="AV5337" s="61"/>
      <c r="AW5337" s="61"/>
      <c r="AX5337" s="61"/>
      <c r="AY5337" s="61"/>
      <c r="AZ5337" s="61"/>
      <c r="BA5337" s="61"/>
    </row>
    <row r="5338" spans="39:53" x14ac:dyDescent="0.2">
      <c r="AM5338" s="61"/>
      <c r="AN5338" s="61"/>
      <c r="AO5338" s="171"/>
      <c r="AP5338" s="61"/>
      <c r="AQ5338" s="61"/>
      <c r="AR5338" s="61"/>
      <c r="AS5338" s="61"/>
      <c r="AT5338" s="61"/>
      <c r="AU5338" s="61"/>
      <c r="AV5338" s="61"/>
      <c r="AW5338" s="61"/>
      <c r="AX5338" s="61"/>
      <c r="AY5338" s="61"/>
      <c r="AZ5338" s="61"/>
      <c r="BA5338" s="61"/>
    </row>
    <row r="5339" spans="39:53" x14ac:dyDescent="0.2">
      <c r="AM5339" s="61"/>
      <c r="AN5339" s="61"/>
      <c r="AO5339" s="171"/>
      <c r="AP5339" s="61"/>
      <c r="AQ5339" s="61"/>
      <c r="AR5339" s="61"/>
      <c r="AS5339" s="61"/>
      <c r="AT5339" s="61"/>
      <c r="AU5339" s="61"/>
      <c r="AV5339" s="61"/>
      <c r="AW5339" s="61"/>
      <c r="AX5339" s="61"/>
      <c r="AY5339" s="61"/>
      <c r="AZ5339" s="61"/>
      <c r="BA5339" s="61"/>
    </row>
    <row r="5340" spans="39:53" x14ac:dyDescent="0.2">
      <c r="AM5340" s="61"/>
      <c r="AN5340" s="61"/>
      <c r="AO5340" s="171"/>
      <c r="AP5340" s="61"/>
      <c r="AQ5340" s="61"/>
      <c r="AR5340" s="61"/>
      <c r="AS5340" s="61"/>
      <c r="AT5340" s="61"/>
      <c r="AU5340" s="61"/>
      <c r="AV5340" s="61"/>
      <c r="AW5340" s="61"/>
      <c r="AX5340" s="61"/>
      <c r="AY5340" s="61"/>
      <c r="AZ5340" s="61"/>
      <c r="BA5340" s="61"/>
    </row>
    <row r="5341" spans="39:53" x14ac:dyDescent="0.2">
      <c r="AM5341" s="61"/>
      <c r="AN5341" s="61"/>
      <c r="AO5341" s="171"/>
      <c r="AP5341" s="61"/>
      <c r="AQ5341" s="61"/>
      <c r="AR5341" s="61"/>
      <c r="AS5341" s="61"/>
      <c r="AT5341" s="61"/>
      <c r="AU5341" s="61"/>
      <c r="AV5341" s="61"/>
      <c r="AW5341" s="61"/>
      <c r="AX5341" s="61"/>
      <c r="AY5341" s="61"/>
      <c r="AZ5341" s="61"/>
      <c r="BA5341" s="61"/>
    </row>
    <row r="5342" spans="39:53" x14ac:dyDescent="0.2">
      <c r="AM5342" s="61"/>
      <c r="AN5342" s="61"/>
      <c r="AO5342" s="171"/>
      <c r="AP5342" s="61"/>
      <c r="AQ5342" s="61"/>
      <c r="AR5342" s="61"/>
      <c r="AS5342" s="61"/>
      <c r="AT5342" s="61"/>
      <c r="AU5342" s="61"/>
      <c r="AV5342" s="61"/>
      <c r="AW5342" s="61"/>
      <c r="AX5342" s="61"/>
      <c r="AY5342" s="61"/>
      <c r="AZ5342" s="61"/>
      <c r="BA5342" s="61"/>
    </row>
    <row r="5343" spans="39:53" x14ac:dyDescent="0.2">
      <c r="AM5343" s="61"/>
      <c r="AN5343" s="61"/>
      <c r="AO5343" s="171"/>
      <c r="AP5343" s="61"/>
      <c r="AQ5343" s="61"/>
      <c r="AR5343" s="61"/>
      <c r="AS5343" s="61"/>
      <c r="AT5343" s="61"/>
      <c r="AU5343" s="61"/>
      <c r="AV5343" s="61"/>
      <c r="AW5343" s="61"/>
      <c r="AX5343" s="61"/>
      <c r="AY5343" s="61"/>
      <c r="AZ5343" s="61"/>
      <c r="BA5343" s="61"/>
    </row>
    <row r="5344" spans="39:53" x14ac:dyDescent="0.2">
      <c r="AM5344" s="61"/>
      <c r="AN5344" s="61"/>
      <c r="AO5344" s="171"/>
      <c r="AP5344" s="61"/>
      <c r="AQ5344" s="61"/>
      <c r="AR5344" s="61"/>
      <c r="AS5344" s="61"/>
      <c r="AT5344" s="61"/>
      <c r="AU5344" s="61"/>
      <c r="AV5344" s="61"/>
      <c r="AW5344" s="61"/>
      <c r="AX5344" s="61"/>
      <c r="AY5344" s="61"/>
      <c r="AZ5344" s="61"/>
      <c r="BA5344" s="61"/>
    </row>
    <row r="5345" spans="39:53" x14ac:dyDescent="0.2">
      <c r="AM5345" s="61"/>
      <c r="AN5345" s="61"/>
      <c r="AO5345" s="171"/>
      <c r="AP5345" s="61"/>
      <c r="AQ5345" s="61"/>
      <c r="AR5345" s="61"/>
      <c r="AS5345" s="61"/>
      <c r="AT5345" s="61"/>
      <c r="AU5345" s="61"/>
      <c r="AV5345" s="61"/>
      <c r="AW5345" s="61"/>
      <c r="AX5345" s="61"/>
      <c r="AY5345" s="61"/>
      <c r="AZ5345" s="61"/>
      <c r="BA5345" s="61"/>
    </row>
    <row r="5346" spans="39:53" x14ac:dyDescent="0.2">
      <c r="AM5346" s="61"/>
      <c r="AN5346" s="61"/>
      <c r="AO5346" s="171"/>
      <c r="AP5346" s="61"/>
      <c r="AQ5346" s="61"/>
      <c r="AR5346" s="61"/>
      <c r="AS5346" s="61"/>
      <c r="AT5346" s="61"/>
      <c r="AU5346" s="61"/>
      <c r="AV5346" s="61"/>
      <c r="AW5346" s="61"/>
      <c r="AX5346" s="61"/>
      <c r="AY5346" s="61"/>
      <c r="AZ5346" s="61"/>
      <c r="BA5346" s="61"/>
    </row>
    <row r="5347" spans="39:53" x14ac:dyDescent="0.2">
      <c r="AM5347" s="61"/>
      <c r="AN5347" s="61"/>
      <c r="AO5347" s="171"/>
      <c r="AP5347" s="61"/>
      <c r="AQ5347" s="61"/>
      <c r="AR5347" s="61"/>
      <c r="AS5347" s="61"/>
      <c r="AT5347" s="61"/>
      <c r="AU5347" s="61"/>
      <c r="AV5347" s="61"/>
      <c r="AW5347" s="61"/>
      <c r="AX5347" s="61"/>
      <c r="AY5347" s="61"/>
      <c r="AZ5347" s="61"/>
      <c r="BA5347" s="61"/>
    </row>
    <row r="5348" spans="39:53" x14ac:dyDescent="0.2">
      <c r="AM5348" s="61"/>
      <c r="AN5348" s="61"/>
      <c r="AO5348" s="171"/>
      <c r="AP5348" s="61"/>
      <c r="AQ5348" s="61"/>
      <c r="AR5348" s="61"/>
      <c r="AS5348" s="61"/>
      <c r="AT5348" s="61"/>
      <c r="AU5348" s="61"/>
      <c r="AV5348" s="61"/>
      <c r="AW5348" s="61"/>
      <c r="AX5348" s="61"/>
      <c r="AY5348" s="61"/>
      <c r="AZ5348" s="61"/>
      <c r="BA5348" s="61"/>
    </row>
    <row r="5349" spans="39:53" x14ac:dyDescent="0.2">
      <c r="AM5349" s="61"/>
      <c r="AN5349" s="61"/>
      <c r="AO5349" s="171"/>
      <c r="AP5349" s="61"/>
      <c r="AQ5349" s="61"/>
      <c r="AR5349" s="61"/>
      <c r="AS5349" s="61"/>
      <c r="AT5349" s="61"/>
      <c r="AU5349" s="61"/>
      <c r="AV5349" s="61"/>
      <c r="AW5349" s="61"/>
      <c r="AX5349" s="61"/>
      <c r="AY5349" s="61"/>
      <c r="AZ5349" s="61"/>
      <c r="BA5349" s="61"/>
    </row>
    <row r="5350" spans="39:53" x14ac:dyDescent="0.2">
      <c r="AM5350" s="61"/>
      <c r="AN5350" s="61"/>
      <c r="AO5350" s="171"/>
      <c r="AP5350" s="61"/>
      <c r="AQ5350" s="61"/>
      <c r="AR5350" s="61"/>
      <c r="AS5350" s="61"/>
      <c r="AT5350" s="61"/>
      <c r="AU5350" s="61"/>
      <c r="AV5350" s="61"/>
      <c r="AW5350" s="61"/>
      <c r="AX5350" s="61"/>
      <c r="AY5350" s="61"/>
      <c r="AZ5350" s="61"/>
      <c r="BA5350" s="61"/>
    </row>
    <row r="5351" spans="39:53" x14ac:dyDescent="0.2">
      <c r="AM5351" s="61"/>
      <c r="AN5351" s="61"/>
      <c r="AO5351" s="171"/>
      <c r="AP5351" s="61"/>
      <c r="AQ5351" s="61"/>
      <c r="AR5351" s="61"/>
      <c r="AS5351" s="61"/>
      <c r="AT5351" s="61"/>
      <c r="AU5351" s="61"/>
      <c r="AV5351" s="61"/>
      <c r="AW5351" s="61"/>
      <c r="AX5351" s="61"/>
      <c r="AY5351" s="61"/>
      <c r="AZ5351" s="61"/>
      <c r="BA5351" s="61"/>
    </row>
    <row r="5352" spans="39:53" x14ac:dyDescent="0.2">
      <c r="AM5352" s="61"/>
      <c r="AN5352" s="61"/>
      <c r="AO5352" s="171"/>
      <c r="AP5352" s="61"/>
      <c r="AQ5352" s="61"/>
      <c r="AR5352" s="61"/>
      <c r="AS5352" s="61"/>
      <c r="AT5352" s="61"/>
      <c r="AU5352" s="61"/>
      <c r="AV5352" s="61"/>
      <c r="AW5352" s="61"/>
      <c r="AX5352" s="61"/>
      <c r="AY5352" s="61"/>
      <c r="AZ5352" s="61"/>
      <c r="BA5352" s="61"/>
    </row>
    <row r="5353" spans="39:53" x14ac:dyDescent="0.2">
      <c r="AM5353" s="61"/>
      <c r="AN5353" s="61"/>
      <c r="AO5353" s="171"/>
      <c r="AP5353" s="61"/>
      <c r="AQ5353" s="61"/>
      <c r="AR5353" s="61"/>
      <c r="AS5353" s="61"/>
      <c r="AT5353" s="61"/>
      <c r="AU5353" s="61"/>
      <c r="AV5353" s="61"/>
      <c r="AW5353" s="61"/>
      <c r="AX5353" s="61"/>
      <c r="AY5353" s="61"/>
      <c r="AZ5353" s="61"/>
      <c r="BA5353" s="61"/>
    </row>
    <row r="5354" spans="39:53" x14ac:dyDescent="0.2">
      <c r="AM5354" s="61"/>
      <c r="AN5354" s="61"/>
      <c r="AO5354" s="171"/>
      <c r="AP5354" s="61"/>
      <c r="AQ5354" s="61"/>
      <c r="AR5354" s="61"/>
      <c r="AS5354" s="61"/>
      <c r="AT5354" s="61"/>
      <c r="AU5354" s="61"/>
      <c r="AV5354" s="61"/>
      <c r="AW5354" s="61"/>
      <c r="AX5354" s="61"/>
      <c r="AY5354" s="61"/>
      <c r="AZ5354" s="61"/>
      <c r="BA5354" s="61"/>
    </row>
    <row r="5355" spans="39:53" x14ac:dyDescent="0.2">
      <c r="AM5355" s="61"/>
      <c r="AN5355" s="61"/>
      <c r="AO5355" s="171"/>
      <c r="AP5355" s="61"/>
      <c r="AQ5355" s="61"/>
      <c r="AR5355" s="61"/>
      <c r="AS5355" s="61"/>
      <c r="AT5355" s="61"/>
      <c r="AU5355" s="61"/>
      <c r="AV5355" s="61"/>
      <c r="AW5355" s="61"/>
      <c r="AX5355" s="61"/>
      <c r="AY5355" s="61"/>
      <c r="AZ5355" s="61"/>
      <c r="BA5355" s="61"/>
    </row>
    <row r="5356" spans="39:53" x14ac:dyDescent="0.2">
      <c r="AM5356" s="61"/>
      <c r="AN5356" s="61"/>
      <c r="AO5356" s="171"/>
      <c r="AP5356" s="61"/>
      <c r="AQ5356" s="61"/>
      <c r="AR5356" s="61"/>
      <c r="AS5356" s="61"/>
      <c r="AT5356" s="61"/>
      <c r="AU5356" s="61"/>
      <c r="AV5356" s="61"/>
      <c r="AW5356" s="61"/>
      <c r="AX5356" s="61"/>
      <c r="AY5356" s="61"/>
      <c r="AZ5356" s="61"/>
      <c r="BA5356" s="61"/>
    </row>
    <row r="5357" spans="39:53" x14ac:dyDescent="0.2">
      <c r="AM5357" s="61"/>
      <c r="AN5357" s="61"/>
      <c r="AO5357" s="171"/>
      <c r="AP5357" s="61"/>
      <c r="AQ5357" s="61"/>
      <c r="AR5357" s="61"/>
      <c r="AS5357" s="61"/>
      <c r="AT5357" s="61"/>
      <c r="AU5357" s="61"/>
      <c r="AV5357" s="61"/>
      <c r="AW5357" s="61"/>
      <c r="AX5357" s="61"/>
      <c r="AY5357" s="61"/>
      <c r="AZ5357" s="61"/>
      <c r="BA5357" s="61"/>
    </row>
    <row r="5358" spans="39:53" x14ac:dyDescent="0.2">
      <c r="AM5358" s="61"/>
      <c r="AN5358" s="61"/>
      <c r="AO5358" s="171"/>
      <c r="AP5358" s="61"/>
      <c r="AQ5358" s="61"/>
      <c r="AR5358" s="61"/>
      <c r="AS5358" s="61"/>
      <c r="AT5358" s="61"/>
      <c r="AU5358" s="61"/>
      <c r="AV5358" s="61"/>
      <c r="AW5358" s="61"/>
      <c r="AX5358" s="61"/>
      <c r="AY5358" s="61"/>
      <c r="AZ5358" s="61"/>
      <c r="BA5358" s="61"/>
    </row>
    <row r="5359" spans="39:53" x14ac:dyDescent="0.2">
      <c r="AM5359" s="61"/>
      <c r="AN5359" s="61"/>
      <c r="AO5359" s="171"/>
      <c r="AP5359" s="61"/>
      <c r="AQ5359" s="61"/>
      <c r="AR5359" s="61"/>
      <c r="AS5359" s="61"/>
      <c r="AT5359" s="61"/>
      <c r="AU5359" s="61"/>
      <c r="AV5359" s="61"/>
      <c r="AW5359" s="61"/>
      <c r="AX5359" s="61"/>
      <c r="AY5359" s="61"/>
      <c r="AZ5359" s="61"/>
      <c r="BA5359" s="61"/>
    </row>
    <row r="5360" spans="39:53" x14ac:dyDescent="0.2">
      <c r="AM5360" s="61"/>
      <c r="AN5360" s="61"/>
      <c r="AO5360" s="171"/>
      <c r="AP5360" s="61"/>
      <c r="AQ5360" s="61"/>
      <c r="AR5360" s="61"/>
      <c r="AS5360" s="61"/>
      <c r="AT5360" s="61"/>
      <c r="AU5360" s="61"/>
      <c r="AV5360" s="61"/>
      <c r="AW5360" s="61"/>
      <c r="AX5360" s="61"/>
      <c r="AY5360" s="61"/>
      <c r="AZ5360" s="61"/>
      <c r="BA5360" s="61"/>
    </row>
    <row r="5361" spans="39:53" x14ac:dyDescent="0.2">
      <c r="AM5361" s="61"/>
      <c r="AN5361" s="61"/>
      <c r="AO5361" s="171"/>
      <c r="AP5361" s="61"/>
      <c r="AQ5361" s="61"/>
      <c r="AR5361" s="61"/>
      <c r="AS5361" s="61"/>
      <c r="AT5361" s="61"/>
      <c r="AU5361" s="61"/>
      <c r="AV5361" s="61"/>
      <c r="AW5361" s="61"/>
      <c r="AX5361" s="61"/>
      <c r="AY5361" s="61"/>
      <c r="AZ5361" s="61"/>
      <c r="BA5361" s="61"/>
    </row>
    <row r="5362" spans="39:53" x14ac:dyDescent="0.2">
      <c r="AM5362" s="61"/>
      <c r="AN5362" s="61"/>
      <c r="AO5362" s="171"/>
      <c r="AP5362" s="61"/>
      <c r="AQ5362" s="61"/>
      <c r="AR5362" s="61"/>
      <c r="AS5362" s="61"/>
      <c r="AT5362" s="61"/>
      <c r="AU5362" s="61"/>
      <c r="AV5362" s="61"/>
      <c r="AW5362" s="61"/>
      <c r="AX5362" s="61"/>
      <c r="AY5362" s="61"/>
      <c r="AZ5362" s="61"/>
      <c r="BA5362" s="61"/>
    </row>
    <row r="5363" spans="39:53" x14ac:dyDescent="0.2">
      <c r="AM5363" s="61"/>
      <c r="AN5363" s="61"/>
      <c r="AO5363" s="171"/>
      <c r="AP5363" s="61"/>
      <c r="AQ5363" s="61"/>
      <c r="AR5363" s="61"/>
      <c r="AS5363" s="61"/>
      <c r="AT5363" s="61"/>
      <c r="AU5363" s="61"/>
      <c r="AV5363" s="61"/>
      <c r="AW5363" s="61"/>
      <c r="AX5363" s="61"/>
      <c r="AY5363" s="61"/>
      <c r="AZ5363" s="61"/>
      <c r="BA5363" s="61"/>
    </row>
    <row r="5364" spans="39:53" x14ac:dyDescent="0.2">
      <c r="AM5364" s="61"/>
      <c r="AN5364" s="61"/>
      <c r="AO5364" s="171"/>
      <c r="AP5364" s="61"/>
      <c r="AQ5364" s="61"/>
      <c r="AR5364" s="61"/>
      <c r="AS5364" s="61"/>
      <c r="AT5364" s="61"/>
      <c r="AU5364" s="61"/>
      <c r="AV5364" s="61"/>
      <c r="AW5364" s="61"/>
      <c r="AX5364" s="61"/>
      <c r="AY5364" s="61"/>
      <c r="AZ5364" s="61"/>
      <c r="BA5364" s="61"/>
    </row>
    <row r="5365" spans="39:53" x14ac:dyDescent="0.2">
      <c r="AM5365" s="61"/>
      <c r="AN5365" s="61"/>
      <c r="AO5365" s="171"/>
      <c r="AP5365" s="61"/>
      <c r="AQ5365" s="61"/>
      <c r="AR5365" s="61"/>
      <c r="AS5365" s="61"/>
      <c r="AT5365" s="61"/>
      <c r="AU5365" s="61"/>
      <c r="AV5365" s="61"/>
      <c r="AW5365" s="61"/>
      <c r="AX5365" s="61"/>
      <c r="AY5365" s="61"/>
      <c r="AZ5365" s="61"/>
      <c r="BA5365" s="61"/>
    </row>
    <row r="5366" spans="39:53" x14ac:dyDescent="0.2">
      <c r="AM5366" s="61"/>
      <c r="AN5366" s="61"/>
      <c r="AO5366" s="171"/>
      <c r="AP5366" s="61"/>
      <c r="AQ5366" s="61"/>
      <c r="AR5366" s="61"/>
      <c r="AS5366" s="61"/>
      <c r="AT5366" s="61"/>
      <c r="AU5366" s="61"/>
      <c r="AV5366" s="61"/>
      <c r="AW5366" s="61"/>
      <c r="AX5366" s="61"/>
      <c r="AY5366" s="61"/>
      <c r="AZ5366" s="61"/>
      <c r="BA5366" s="61"/>
    </row>
    <row r="5367" spans="39:53" x14ac:dyDescent="0.2">
      <c r="AM5367" s="61"/>
      <c r="AN5367" s="61"/>
      <c r="AO5367" s="171"/>
      <c r="AP5367" s="61"/>
      <c r="AQ5367" s="61"/>
      <c r="AR5367" s="61"/>
      <c r="AS5367" s="61"/>
      <c r="AT5367" s="61"/>
      <c r="AU5367" s="61"/>
      <c r="AV5367" s="61"/>
      <c r="AW5367" s="61"/>
      <c r="AX5367" s="61"/>
      <c r="AY5367" s="61"/>
      <c r="AZ5367" s="61"/>
      <c r="BA5367" s="61"/>
    </row>
    <row r="5368" spans="39:53" x14ac:dyDescent="0.2">
      <c r="AM5368" s="61"/>
      <c r="AN5368" s="61"/>
      <c r="AO5368" s="171"/>
      <c r="AP5368" s="61"/>
      <c r="AQ5368" s="61"/>
      <c r="AR5368" s="61"/>
      <c r="AS5368" s="61"/>
      <c r="AT5368" s="61"/>
      <c r="AU5368" s="61"/>
      <c r="AV5368" s="61"/>
      <c r="AW5368" s="61"/>
      <c r="AX5368" s="61"/>
      <c r="AY5368" s="61"/>
      <c r="AZ5368" s="61"/>
      <c r="BA5368" s="61"/>
    </row>
    <row r="5369" spans="39:53" x14ac:dyDescent="0.2">
      <c r="AM5369" s="61"/>
      <c r="AN5369" s="61"/>
      <c r="AO5369" s="171"/>
      <c r="AP5369" s="61"/>
      <c r="AQ5369" s="61"/>
      <c r="AR5369" s="61"/>
      <c r="AS5369" s="61"/>
      <c r="AT5369" s="61"/>
      <c r="AU5369" s="61"/>
      <c r="AV5369" s="61"/>
      <c r="AW5369" s="61"/>
      <c r="AX5369" s="61"/>
      <c r="AY5369" s="61"/>
      <c r="AZ5369" s="61"/>
      <c r="BA5369" s="61"/>
    </row>
    <row r="5370" spans="39:53" x14ac:dyDescent="0.2">
      <c r="AM5370" s="61"/>
      <c r="AN5370" s="61"/>
      <c r="AO5370" s="171"/>
      <c r="AP5370" s="61"/>
      <c r="AQ5370" s="61"/>
      <c r="AR5370" s="61"/>
      <c r="AS5370" s="61"/>
      <c r="AT5370" s="61"/>
      <c r="AU5370" s="61"/>
      <c r="AV5370" s="61"/>
      <c r="AW5370" s="61"/>
      <c r="AX5370" s="61"/>
      <c r="AY5370" s="61"/>
      <c r="AZ5370" s="61"/>
      <c r="BA5370" s="61"/>
    </row>
    <row r="5371" spans="39:53" x14ac:dyDescent="0.2">
      <c r="AM5371" s="61"/>
      <c r="AN5371" s="61"/>
      <c r="AO5371" s="171"/>
      <c r="AP5371" s="61"/>
      <c r="AQ5371" s="61"/>
      <c r="AR5371" s="61"/>
      <c r="AS5371" s="61"/>
      <c r="AT5371" s="61"/>
      <c r="AU5371" s="61"/>
      <c r="AV5371" s="61"/>
      <c r="AW5371" s="61"/>
      <c r="AX5371" s="61"/>
      <c r="AY5371" s="61"/>
      <c r="AZ5371" s="61"/>
      <c r="BA5371" s="61"/>
    </row>
    <row r="5372" spans="39:53" x14ac:dyDescent="0.2">
      <c r="AM5372" s="61"/>
      <c r="AN5372" s="61"/>
      <c r="AO5372" s="171"/>
      <c r="AP5372" s="61"/>
      <c r="AQ5372" s="61"/>
      <c r="AR5372" s="61"/>
      <c r="AS5372" s="61"/>
      <c r="AT5372" s="61"/>
      <c r="AU5372" s="61"/>
      <c r="AV5372" s="61"/>
      <c r="AW5372" s="61"/>
      <c r="AX5372" s="61"/>
      <c r="AY5372" s="61"/>
      <c r="AZ5372" s="61"/>
      <c r="BA5372" s="61"/>
    </row>
    <row r="5373" spans="39:53" x14ac:dyDescent="0.2">
      <c r="AM5373" s="61"/>
      <c r="AN5373" s="61"/>
      <c r="AO5373" s="171"/>
      <c r="AP5373" s="61"/>
      <c r="AQ5373" s="61"/>
      <c r="AR5373" s="61"/>
      <c r="AS5373" s="61"/>
      <c r="AT5373" s="61"/>
      <c r="AU5373" s="61"/>
      <c r="AV5373" s="61"/>
      <c r="AW5373" s="61"/>
      <c r="AX5373" s="61"/>
      <c r="AY5373" s="61"/>
      <c r="AZ5373" s="61"/>
      <c r="BA5373" s="61"/>
    </row>
    <row r="5374" spans="39:53" x14ac:dyDescent="0.2">
      <c r="AM5374" s="61"/>
      <c r="AN5374" s="61"/>
      <c r="AO5374" s="171"/>
      <c r="AP5374" s="61"/>
      <c r="AQ5374" s="61"/>
      <c r="AR5374" s="61"/>
      <c r="AS5374" s="61"/>
      <c r="AT5374" s="61"/>
      <c r="AU5374" s="61"/>
      <c r="AV5374" s="61"/>
      <c r="AW5374" s="61"/>
      <c r="AX5374" s="61"/>
      <c r="AY5374" s="61"/>
      <c r="AZ5374" s="61"/>
      <c r="BA5374" s="61"/>
    </row>
    <row r="5375" spans="39:53" x14ac:dyDescent="0.2">
      <c r="AM5375" s="61"/>
      <c r="AN5375" s="61"/>
      <c r="AO5375" s="171"/>
      <c r="AP5375" s="61"/>
      <c r="AQ5375" s="61"/>
      <c r="AR5375" s="61"/>
      <c r="AS5375" s="61"/>
      <c r="AT5375" s="61"/>
      <c r="AU5375" s="61"/>
      <c r="AV5375" s="61"/>
      <c r="AW5375" s="61"/>
      <c r="AX5375" s="61"/>
      <c r="AY5375" s="61"/>
      <c r="AZ5375" s="61"/>
      <c r="BA5375" s="61"/>
    </row>
    <row r="5376" spans="39:53" x14ac:dyDescent="0.2">
      <c r="AM5376" s="61"/>
      <c r="AN5376" s="61"/>
      <c r="AO5376" s="171"/>
      <c r="AP5376" s="61"/>
      <c r="AQ5376" s="61"/>
      <c r="AR5376" s="61"/>
      <c r="AS5376" s="61"/>
      <c r="AT5376" s="61"/>
      <c r="AU5376" s="61"/>
      <c r="AV5376" s="61"/>
      <c r="AW5376" s="61"/>
      <c r="AX5376" s="61"/>
      <c r="AY5376" s="61"/>
      <c r="AZ5376" s="61"/>
      <c r="BA5376" s="61"/>
    </row>
    <row r="5377" spans="39:53" x14ac:dyDescent="0.2">
      <c r="AM5377" s="61"/>
      <c r="AN5377" s="61"/>
      <c r="AO5377" s="171"/>
      <c r="AP5377" s="61"/>
      <c r="AQ5377" s="61"/>
      <c r="AR5377" s="61"/>
      <c r="AS5377" s="61"/>
      <c r="AT5377" s="61"/>
      <c r="AU5377" s="61"/>
      <c r="AV5377" s="61"/>
      <c r="AW5377" s="61"/>
      <c r="AX5377" s="61"/>
      <c r="AY5377" s="61"/>
      <c r="AZ5377" s="61"/>
      <c r="BA5377" s="61"/>
    </row>
    <row r="5378" spans="39:53" x14ac:dyDescent="0.2">
      <c r="AM5378" s="61"/>
      <c r="AN5378" s="61"/>
      <c r="AO5378" s="171"/>
      <c r="AP5378" s="61"/>
      <c r="AQ5378" s="61"/>
      <c r="AR5378" s="61"/>
      <c r="AS5378" s="61"/>
      <c r="AT5378" s="61"/>
      <c r="AU5378" s="61"/>
      <c r="AV5378" s="61"/>
      <c r="AW5378" s="61"/>
      <c r="AX5378" s="61"/>
      <c r="AY5378" s="61"/>
      <c r="AZ5378" s="61"/>
      <c r="BA5378" s="61"/>
    </row>
    <row r="5379" spans="39:53" x14ac:dyDescent="0.2">
      <c r="AM5379" s="61"/>
      <c r="AN5379" s="61"/>
      <c r="AO5379" s="171"/>
      <c r="AP5379" s="61"/>
      <c r="AQ5379" s="61"/>
      <c r="AR5379" s="61"/>
      <c r="AS5379" s="61"/>
      <c r="AT5379" s="61"/>
      <c r="AU5379" s="61"/>
      <c r="AV5379" s="61"/>
      <c r="AW5379" s="61"/>
      <c r="AX5379" s="61"/>
      <c r="AY5379" s="61"/>
      <c r="AZ5379" s="61"/>
      <c r="BA5379" s="61"/>
    </row>
    <row r="5380" spans="39:53" x14ac:dyDescent="0.2">
      <c r="AM5380" s="61"/>
      <c r="AN5380" s="61"/>
      <c r="AO5380" s="171"/>
      <c r="AP5380" s="61"/>
      <c r="AQ5380" s="61"/>
      <c r="AR5380" s="61"/>
      <c r="AS5380" s="61"/>
      <c r="AT5380" s="61"/>
      <c r="AU5380" s="61"/>
      <c r="AV5380" s="61"/>
      <c r="AW5380" s="61"/>
      <c r="AX5380" s="61"/>
      <c r="AY5380" s="61"/>
      <c r="AZ5380" s="61"/>
      <c r="BA5380" s="61"/>
    </row>
    <row r="5381" spans="39:53" x14ac:dyDescent="0.2">
      <c r="AM5381" s="61"/>
      <c r="AN5381" s="61"/>
      <c r="AO5381" s="171"/>
      <c r="AP5381" s="61"/>
      <c r="AQ5381" s="61"/>
      <c r="AR5381" s="61"/>
      <c r="AS5381" s="61"/>
      <c r="AT5381" s="61"/>
      <c r="AU5381" s="61"/>
      <c r="AV5381" s="61"/>
      <c r="AW5381" s="61"/>
      <c r="AX5381" s="61"/>
      <c r="AY5381" s="61"/>
      <c r="AZ5381" s="61"/>
      <c r="BA5381" s="61"/>
    </row>
    <row r="5382" spans="39:53" x14ac:dyDescent="0.2">
      <c r="AM5382" s="61"/>
      <c r="AN5382" s="61"/>
      <c r="AO5382" s="171"/>
      <c r="AP5382" s="61"/>
      <c r="AQ5382" s="61"/>
      <c r="AR5382" s="61"/>
      <c r="AS5382" s="61"/>
      <c r="AT5382" s="61"/>
      <c r="AU5382" s="61"/>
      <c r="AV5382" s="61"/>
      <c r="AW5382" s="61"/>
      <c r="AX5382" s="61"/>
      <c r="AY5382" s="61"/>
      <c r="AZ5382" s="61"/>
      <c r="BA5382" s="61"/>
    </row>
    <row r="5383" spans="39:53" x14ac:dyDescent="0.2">
      <c r="AM5383" s="61"/>
      <c r="AN5383" s="61"/>
      <c r="AO5383" s="171"/>
      <c r="AP5383" s="61"/>
      <c r="AQ5383" s="61"/>
      <c r="AR5383" s="61"/>
      <c r="AS5383" s="61"/>
      <c r="AT5383" s="61"/>
      <c r="AU5383" s="61"/>
      <c r="AV5383" s="61"/>
      <c r="AW5383" s="61"/>
      <c r="AX5383" s="61"/>
      <c r="AY5383" s="61"/>
      <c r="AZ5383" s="61"/>
      <c r="BA5383" s="61"/>
    </row>
    <row r="5384" spans="39:53" x14ac:dyDescent="0.2">
      <c r="AM5384" s="61"/>
      <c r="AN5384" s="61"/>
      <c r="AO5384" s="171"/>
      <c r="AP5384" s="61"/>
      <c r="AQ5384" s="61"/>
      <c r="AR5384" s="61"/>
      <c r="AS5384" s="61"/>
      <c r="AT5384" s="61"/>
      <c r="AU5384" s="61"/>
      <c r="AV5384" s="61"/>
      <c r="AW5384" s="61"/>
      <c r="AX5384" s="61"/>
      <c r="AY5384" s="61"/>
      <c r="AZ5384" s="61"/>
      <c r="BA5384" s="61"/>
    </row>
    <row r="5385" spans="39:53" x14ac:dyDescent="0.2">
      <c r="AM5385" s="61"/>
      <c r="AN5385" s="61"/>
      <c r="AO5385" s="171"/>
      <c r="AP5385" s="61"/>
      <c r="AQ5385" s="61"/>
      <c r="AR5385" s="61"/>
      <c r="AS5385" s="61"/>
      <c r="AT5385" s="61"/>
      <c r="AU5385" s="61"/>
      <c r="AV5385" s="61"/>
      <c r="AW5385" s="61"/>
      <c r="AX5385" s="61"/>
      <c r="AY5385" s="61"/>
      <c r="AZ5385" s="61"/>
      <c r="BA5385" s="61"/>
    </row>
    <row r="5386" spans="39:53" x14ac:dyDescent="0.2">
      <c r="AM5386" s="61"/>
      <c r="AN5386" s="61"/>
      <c r="AO5386" s="171"/>
      <c r="AP5386" s="61"/>
      <c r="AQ5386" s="61"/>
      <c r="AR5386" s="61"/>
      <c r="AS5386" s="61"/>
      <c r="AT5386" s="61"/>
      <c r="AU5386" s="61"/>
      <c r="AV5386" s="61"/>
      <c r="AW5386" s="61"/>
      <c r="AX5386" s="61"/>
      <c r="AY5386" s="61"/>
      <c r="AZ5386" s="61"/>
      <c r="BA5386" s="61"/>
    </row>
    <row r="5387" spans="39:53" x14ac:dyDescent="0.2">
      <c r="AM5387" s="61"/>
      <c r="AN5387" s="61"/>
      <c r="AO5387" s="171"/>
      <c r="AP5387" s="61"/>
      <c r="AQ5387" s="61"/>
      <c r="AR5387" s="61"/>
      <c r="AS5387" s="61"/>
      <c r="AT5387" s="61"/>
      <c r="AU5387" s="61"/>
      <c r="AV5387" s="61"/>
      <c r="AW5387" s="61"/>
      <c r="AX5387" s="61"/>
      <c r="AY5387" s="61"/>
      <c r="AZ5387" s="61"/>
      <c r="BA5387" s="61"/>
    </row>
    <row r="5388" spans="39:53" x14ac:dyDescent="0.2">
      <c r="AM5388" s="61"/>
      <c r="AN5388" s="61"/>
      <c r="AO5388" s="171"/>
      <c r="AP5388" s="61"/>
      <c r="AQ5388" s="61"/>
      <c r="AR5388" s="61"/>
      <c r="AS5388" s="61"/>
      <c r="AT5388" s="61"/>
      <c r="AU5388" s="61"/>
      <c r="AV5388" s="61"/>
      <c r="AW5388" s="61"/>
      <c r="AX5388" s="61"/>
      <c r="AY5388" s="61"/>
      <c r="AZ5388" s="61"/>
      <c r="BA5388" s="61"/>
    </row>
    <row r="5389" spans="39:53" x14ac:dyDescent="0.2">
      <c r="AM5389" s="61"/>
      <c r="AN5389" s="61"/>
      <c r="AO5389" s="171"/>
      <c r="AP5389" s="61"/>
      <c r="AQ5389" s="61"/>
      <c r="AR5389" s="61"/>
      <c r="AS5389" s="61"/>
      <c r="AT5389" s="61"/>
      <c r="AU5389" s="61"/>
      <c r="AV5389" s="61"/>
      <c r="AW5389" s="61"/>
      <c r="AX5389" s="61"/>
      <c r="AY5389" s="61"/>
      <c r="AZ5389" s="61"/>
      <c r="BA5389" s="61"/>
    </row>
    <row r="5390" spans="39:53" x14ac:dyDescent="0.2">
      <c r="AM5390" s="61"/>
      <c r="AN5390" s="61"/>
      <c r="AO5390" s="171"/>
      <c r="AP5390" s="61"/>
      <c r="AQ5390" s="61"/>
      <c r="AR5390" s="61"/>
      <c r="AS5390" s="61"/>
      <c r="AT5390" s="61"/>
      <c r="AU5390" s="61"/>
      <c r="AV5390" s="61"/>
      <c r="AW5390" s="61"/>
      <c r="AX5390" s="61"/>
      <c r="AY5390" s="61"/>
      <c r="AZ5390" s="61"/>
      <c r="BA5390" s="61"/>
    </row>
    <row r="5391" spans="39:53" x14ac:dyDescent="0.2">
      <c r="AM5391" s="61"/>
      <c r="AN5391" s="61"/>
      <c r="AO5391" s="171"/>
      <c r="AP5391" s="61"/>
      <c r="AQ5391" s="61"/>
      <c r="AR5391" s="61"/>
      <c r="AS5391" s="61"/>
      <c r="AT5391" s="61"/>
      <c r="AU5391" s="61"/>
      <c r="AV5391" s="61"/>
      <c r="AW5391" s="61"/>
      <c r="AX5391" s="61"/>
      <c r="AY5391" s="61"/>
      <c r="AZ5391" s="61"/>
      <c r="BA5391" s="61"/>
    </row>
    <row r="5392" spans="39:53" x14ac:dyDescent="0.2">
      <c r="AM5392" s="61"/>
      <c r="AN5392" s="61"/>
      <c r="AO5392" s="171"/>
      <c r="AP5392" s="61"/>
      <c r="AQ5392" s="61"/>
      <c r="AR5392" s="61"/>
      <c r="AS5392" s="61"/>
      <c r="AT5392" s="61"/>
      <c r="AU5392" s="61"/>
      <c r="AV5392" s="61"/>
      <c r="AW5392" s="61"/>
      <c r="AX5392" s="61"/>
      <c r="AY5392" s="61"/>
      <c r="AZ5392" s="61"/>
      <c r="BA5392" s="61"/>
    </row>
    <row r="5393" spans="39:53" x14ac:dyDescent="0.2">
      <c r="AM5393" s="61"/>
      <c r="AN5393" s="61"/>
      <c r="AO5393" s="171"/>
      <c r="AP5393" s="61"/>
      <c r="AQ5393" s="61"/>
      <c r="AR5393" s="61"/>
      <c r="AS5393" s="61"/>
      <c r="AT5393" s="61"/>
      <c r="AU5393" s="61"/>
      <c r="AV5393" s="61"/>
      <c r="AW5393" s="61"/>
      <c r="AX5393" s="61"/>
      <c r="AY5393" s="61"/>
      <c r="AZ5393" s="61"/>
      <c r="BA5393" s="61"/>
    </row>
    <row r="5394" spans="39:53" x14ac:dyDescent="0.2">
      <c r="AM5394" s="61"/>
      <c r="AN5394" s="61"/>
      <c r="AO5394" s="171"/>
      <c r="AP5394" s="61"/>
      <c r="AQ5394" s="61"/>
      <c r="AR5394" s="61"/>
      <c r="AS5394" s="61"/>
      <c r="AT5394" s="61"/>
      <c r="AU5394" s="61"/>
      <c r="AV5394" s="61"/>
      <c r="AW5394" s="61"/>
      <c r="AX5394" s="61"/>
      <c r="AY5394" s="61"/>
      <c r="AZ5394" s="61"/>
      <c r="BA5394" s="61"/>
    </row>
    <row r="5395" spans="39:53" x14ac:dyDescent="0.2">
      <c r="AM5395" s="61"/>
      <c r="AN5395" s="61"/>
      <c r="AO5395" s="171"/>
      <c r="AP5395" s="61"/>
      <c r="AQ5395" s="61"/>
      <c r="AR5395" s="61"/>
      <c r="AS5395" s="61"/>
      <c r="AT5395" s="61"/>
      <c r="AU5395" s="61"/>
      <c r="AV5395" s="61"/>
      <c r="AW5395" s="61"/>
      <c r="AX5395" s="61"/>
      <c r="AY5395" s="61"/>
      <c r="AZ5395" s="61"/>
      <c r="BA5395" s="61"/>
    </row>
    <row r="5396" spans="39:53" x14ac:dyDescent="0.2">
      <c r="AM5396" s="61"/>
      <c r="AN5396" s="61"/>
      <c r="AO5396" s="171"/>
      <c r="AP5396" s="61"/>
      <c r="AQ5396" s="61"/>
      <c r="AR5396" s="61"/>
      <c r="AS5396" s="61"/>
      <c r="AT5396" s="61"/>
      <c r="AU5396" s="61"/>
      <c r="AV5396" s="61"/>
      <c r="AW5396" s="61"/>
      <c r="AX5396" s="61"/>
      <c r="AY5396" s="61"/>
      <c r="AZ5396" s="61"/>
      <c r="BA5396" s="61"/>
    </row>
    <row r="5397" spans="39:53" x14ac:dyDescent="0.2">
      <c r="AM5397" s="61"/>
      <c r="AN5397" s="61"/>
      <c r="AO5397" s="171"/>
      <c r="AP5397" s="61"/>
      <c r="AQ5397" s="61"/>
      <c r="AR5397" s="61"/>
      <c r="AS5397" s="61"/>
      <c r="AT5397" s="61"/>
      <c r="AU5397" s="61"/>
      <c r="AV5397" s="61"/>
      <c r="AW5397" s="61"/>
      <c r="AX5397" s="61"/>
      <c r="AY5397" s="61"/>
      <c r="AZ5397" s="61"/>
      <c r="BA5397" s="61"/>
    </row>
    <row r="5398" spans="39:53" x14ac:dyDescent="0.2">
      <c r="AM5398" s="61"/>
      <c r="AN5398" s="61"/>
      <c r="AO5398" s="171"/>
      <c r="AP5398" s="61"/>
      <c r="AQ5398" s="61"/>
      <c r="AR5398" s="61"/>
      <c r="AS5398" s="61"/>
      <c r="AT5398" s="61"/>
      <c r="AU5398" s="61"/>
      <c r="AV5398" s="61"/>
      <c r="AW5398" s="61"/>
      <c r="AX5398" s="61"/>
      <c r="AY5398" s="61"/>
      <c r="AZ5398" s="61"/>
      <c r="BA5398" s="61"/>
    </row>
    <row r="5399" spans="39:53" x14ac:dyDescent="0.2">
      <c r="AM5399" s="61"/>
      <c r="AN5399" s="61"/>
      <c r="AO5399" s="171"/>
      <c r="AP5399" s="61"/>
      <c r="AQ5399" s="61"/>
      <c r="AR5399" s="61"/>
      <c r="AS5399" s="61"/>
      <c r="AT5399" s="61"/>
      <c r="AU5399" s="61"/>
      <c r="AV5399" s="61"/>
      <c r="AW5399" s="61"/>
      <c r="AX5399" s="61"/>
      <c r="AY5399" s="61"/>
      <c r="AZ5399" s="61"/>
      <c r="BA5399" s="61"/>
    </row>
    <row r="5400" spans="39:53" x14ac:dyDescent="0.2">
      <c r="AM5400" s="61"/>
      <c r="AN5400" s="61"/>
      <c r="AO5400" s="171"/>
      <c r="AP5400" s="61"/>
      <c r="AQ5400" s="61"/>
      <c r="AR5400" s="61"/>
      <c r="AS5400" s="61"/>
      <c r="AT5400" s="61"/>
      <c r="AU5400" s="61"/>
      <c r="AV5400" s="61"/>
      <c r="AW5400" s="61"/>
      <c r="AX5400" s="61"/>
      <c r="AY5400" s="61"/>
      <c r="AZ5400" s="61"/>
      <c r="BA5400" s="61"/>
    </row>
    <row r="5401" spans="39:53" x14ac:dyDescent="0.2">
      <c r="AM5401" s="61"/>
      <c r="AN5401" s="61"/>
      <c r="AO5401" s="171"/>
      <c r="AP5401" s="61"/>
      <c r="AQ5401" s="61"/>
      <c r="AR5401" s="61"/>
      <c r="AS5401" s="61"/>
      <c r="AT5401" s="61"/>
      <c r="AU5401" s="61"/>
      <c r="AV5401" s="61"/>
      <c r="AW5401" s="61"/>
      <c r="AX5401" s="61"/>
      <c r="AY5401" s="61"/>
      <c r="AZ5401" s="61"/>
      <c r="BA5401" s="61"/>
    </row>
    <row r="5402" spans="39:53" x14ac:dyDescent="0.2">
      <c r="AM5402" s="61"/>
      <c r="AN5402" s="61"/>
      <c r="AO5402" s="171"/>
      <c r="AP5402" s="61"/>
      <c r="AQ5402" s="61"/>
      <c r="AR5402" s="61"/>
      <c r="AS5402" s="61"/>
      <c r="AT5402" s="61"/>
      <c r="AU5402" s="61"/>
      <c r="AV5402" s="61"/>
      <c r="AW5402" s="61"/>
      <c r="AX5402" s="61"/>
      <c r="AY5402" s="61"/>
      <c r="AZ5402" s="61"/>
      <c r="BA5402" s="61"/>
    </row>
    <row r="5403" spans="39:53" x14ac:dyDescent="0.2">
      <c r="AM5403" s="61"/>
      <c r="AN5403" s="61"/>
      <c r="AO5403" s="171"/>
      <c r="AP5403" s="61"/>
      <c r="AQ5403" s="61"/>
      <c r="AR5403" s="61"/>
      <c r="AS5403" s="61"/>
      <c r="AT5403" s="61"/>
      <c r="AU5403" s="61"/>
      <c r="AV5403" s="61"/>
      <c r="AW5403" s="61"/>
      <c r="AX5403" s="61"/>
      <c r="AY5403" s="61"/>
      <c r="AZ5403" s="61"/>
      <c r="BA5403" s="61"/>
    </row>
    <row r="5404" spans="39:53" x14ac:dyDescent="0.2">
      <c r="AM5404" s="61"/>
      <c r="AN5404" s="61"/>
      <c r="AO5404" s="171"/>
      <c r="AP5404" s="61"/>
      <c r="AQ5404" s="61"/>
      <c r="AR5404" s="61"/>
      <c r="AS5404" s="61"/>
      <c r="AT5404" s="61"/>
      <c r="AU5404" s="61"/>
      <c r="AV5404" s="61"/>
      <c r="AW5404" s="61"/>
      <c r="AX5404" s="61"/>
      <c r="AY5404" s="61"/>
      <c r="AZ5404" s="61"/>
      <c r="BA5404" s="61"/>
    </row>
    <row r="5405" spans="39:53" x14ac:dyDescent="0.2">
      <c r="AM5405" s="61"/>
      <c r="AN5405" s="61"/>
      <c r="AO5405" s="171"/>
      <c r="AP5405" s="61"/>
      <c r="AQ5405" s="61"/>
      <c r="AR5405" s="61"/>
      <c r="AS5405" s="61"/>
      <c r="AT5405" s="61"/>
      <c r="AU5405" s="61"/>
      <c r="AV5405" s="61"/>
      <c r="AW5405" s="61"/>
      <c r="AX5405" s="61"/>
      <c r="AY5405" s="61"/>
      <c r="AZ5405" s="61"/>
      <c r="BA5405" s="61"/>
    </row>
    <row r="5406" spans="39:53" x14ac:dyDescent="0.2">
      <c r="AM5406" s="61"/>
      <c r="AN5406" s="61"/>
      <c r="AO5406" s="171"/>
      <c r="AP5406" s="61"/>
      <c r="AQ5406" s="61"/>
      <c r="AR5406" s="61"/>
      <c r="AS5406" s="61"/>
      <c r="AT5406" s="61"/>
      <c r="AU5406" s="61"/>
      <c r="AV5406" s="61"/>
      <c r="AW5406" s="61"/>
      <c r="AX5406" s="61"/>
      <c r="AY5406" s="61"/>
      <c r="AZ5406" s="61"/>
      <c r="BA5406" s="61"/>
    </row>
    <row r="5407" spans="39:53" x14ac:dyDescent="0.2">
      <c r="AM5407" s="61"/>
      <c r="AN5407" s="61"/>
      <c r="AO5407" s="171"/>
      <c r="AP5407" s="61"/>
      <c r="AQ5407" s="61"/>
      <c r="AR5407" s="61"/>
      <c r="AS5407" s="61"/>
      <c r="AT5407" s="61"/>
      <c r="AU5407" s="61"/>
      <c r="AV5407" s="61"/>
      <c r="AW5407" s="61"/>
      <c r="AX5407" s="61"/>
      <c r="AY5407" s="61"/>
      <c r="AZ5407" s="61"/>
      <c r="BA5407" s="61"/>
    </row>
    <row r="5408" spans="39:53" x14ac:dyDescent="0.2">
      <c r="AM5408" s="61"/>
      <c r="AN5408" s="61"/>
      <c r="AO5408" s="171"/>
      <c r="AP5408" s="61"/>
      <c r="AQ5408" s="61"/>
      <c r="AR5408" s="61"/>
      <c r="AS5408" s="61"/>
      <c r="AT5408" s="61"/>
      <c r="AU5408" s="61"/>
      <c r="AV5408" s="61"/>
      <c r="AW5408" s="61"/>
      <c r="AX5408" s="61"/>
      <c r="AY5408" s="61"/>
      <c r="AZ5408" s="61"/>
      <c r="BA5408" s="61"/>
    </row>
    <row r="5409" spans="39:53" x14ac:dyDescent="0.2">
      <c r="AM5409" s="61"/>
      <c r="AN5409" s="61"/>
      <c r="AO5409" s="171"/>
      <c r="AP5409" s="61"/>
      <c r="AQ5409" s="61"/>
      <c r="AR5409" s="61"/>
      <c r="AS5409" s="61"/>
      <c r="AT5409" s="61"/>
      <c r="AU5409" s="61"/>
      <c r="AV5409" s="61"/>
      <c r="AW5409" s="61"/>
      <c r="AX5409" s="61"/>
      <c r="AY5409" s="61"/>
      <c r="AZ5409" s="61"/>
      <c r="BA5409" s="61"/>
    </row>
    <row r="5410" spans="39:53" x14ac:dyDescent="0.2">
      <c r="AM5410" s="61"/>
      <c r="AN5410" s="61"/>
      <c r="AO5410" s="171"/>
      <c r="AP5410" s="61"/>
      <c r="AQ5410" s="61"/>
      <c r="AR5410" s="61"/>
      <c r="AS5410" s="61"/>
      <c r="AT5410" s="61"/>
      <c r="AU5410" s="61"/>
      <c r="AV5410" s="61"/>
      <c r="AW5410" s="61"/>
      <c r="AX5410" s="61"/>
      <c r="AY5410" s="61"/>
      <c r="AZ5410" s="61"/>
      <c r="BA5410" s="61"/>
    </row>
    <row r="5411" spans="39:53" x14ac:dyDescent="0.2">
      <c r="AM5411" s="61"/>
      <c r="AN5411" s="61"/>
      <c r="AO5411" s="171"/>
      <c r="AP5411" s="61"/>
      <c r="AQ5411" s="61"/>
      <c r="AR5411" s="61"/>
      <c r="AS5411" s="61"/>
      <c r="AT5411" s="61"/>
      <c r="AU5411" s="61"/>
      <c r="AV5411" s="61"/>
      <c r="AW5411" s="61"/>
      <c r="AX5411" s="61"/>
      <c r="AY5411" s="61"/>
      <c r="AZ5411" s="61"/>
      <c r="BA5411" s="61"/>
    </row>
    <row r="5412" spans="39:53" x14ac:dyDescent="0.2">
      <c r="AM5412" s="61"/>
      <c r="AN5412" s="61"/>
      <c r="AO5412" s="171"/>
      <c r="AP5412" s="61"/>
      <c r="AQ5412" s="61"/>
      <c r="AR5412" s="61"/>
      <c r="AS5412" s="61"/>
      <c r="AT5412" s="61"/>
      <c r="AU5412" s="61"/>
      <c r="AV5412" s="61"/>
      <c r="AW5412" s="61"/>
      <c r="AX5412" s="61"/>
      <c r="AY5412" s="61"/>
      <c r="AZ5412" s="61"/>
      <c r="BA5412" s="61"/>
    </row>
    <row r="5413" spans="39:53" x14ac:dyDescent="0.2">
      <c r="AM5413" s="61"/>
      <c r="AN5413" s="61"/>
      <c r="AO5413" s="171"/>
      <c r="AP5413" s="61"/>
      <c r="AQ5413" s="61"/>
      <c r="AR5413" s="61"/>
      <c r="AS5413" s="61"/>
      <c r="AT5413" s="61"/>
      <c r="AU5413" s="61"/>
      <c r="AV5413" s="61"/>
      <c r="AW5413" s="61"/>
      <c r="AX5413" s="61"/>
      <c r="AY5413" s="61"/>
      <c r="AZ5413" s="61"/>
      <c r="BA5413" s="61"/>
    </row>
    <row r="5414" spans="39:53" x14ac:dyDescent="0.2">
      <c r="AM5414" s="61"/>
      <c r="AN5414" s="61"/>
      <c r="AO5414" s="171"/>
      <c r="AP5414" s="61"/>
      <c r="AQ5414" s="61"/>
      <c r="AR5414" s="61"/>
      <c r="AS5414" s="61"/>
      <c r="AT5414" s="61"/>
      <c r="AU5414" s="61"/>
      <c r="AV5414" s="61"/>
      <c r="AW5414" s="61"/>
      <c r="AX5414" s="61"/>
      <c r="AY5414" s="61"/>
      <c r="AZ5414" s="61"/>
      <c r="BA5414" s="61"/>
    </row>
    <row r="5415" spans="39:53" x14ac:dyDescent="0.2">
      <c r="AM5415" s="61"/>
      <c r="AN5415" s="61"/>
      <c r="AO5415" s="171"/>
      <c r="AP5415" s="61"/>
      <c r="AQ5415" s="61"/>
      <c r="AR5415" s="61"/>
      <c r="AS5415" s="61"/>
      <c r="AT5415" s="61"/>
      <c r="AU5415" s="61"/>
      <c r="AV5415" s="61"/>
      <c r="AW5415" s="61"/>
      <c r="AX5415" s="61"/>
      <c r="AY5415" s="61"/>
      <c r="AZ5415" s="61"/>
      <c r="BA5415" s="61"/>
    </row>
    <row r="5416" spans="39:53" x14ac:dyDescent="0.2">
      <c r="AM5416" s="61"/>
      <c r="AN5416" s="61"/>
      <c r="AO5416" s="171"/>
      <c r="AP5416" s="61"/>
      <c r="AQ5416" s="61"/>
      <c r="AR5416" s="61"/>
      <c r="AS5416" s="61"/>
      <c r="AT5416" s="61"/>
      <c r="AU5416" s="61"/>
      <c r="AV5416" s="61"/>
      <c r="AW5416" s="61"/>
      <c r="AX5416" s="61"/>
      <c r="AY5416" s="61"/>
      <c r="AZ5416" s="61"/>
      <c r="BA5416" s="61"/>
    </row>
    <row r="5417" spans="39:53" x14ac:dyDescent="0.2">
      <c r="AM5417" s="61"/>
      <c r="AN5417" s="61"/>
      <c r="AO5417" s="171"/>
      <c r="AP5417" s="61"/>
      <c r="AQ5417" s="61"/>
      <c r="AR5417" s="61"/>
      <c r="AS5417" s="61"/>
      <c r="AT5417" s="61"/>
      <c r="AU5417" s="61"/>
      <c r="AV5417" s="61"/>
      <c r="AW5417" s="61"/>
      <c r="AX5417" s="61"/>
      <c r="AY5417" s="61"/>
      <c r="AZ5417" s="61"/>
      <c r="BA5417" s="61"/>
    </row>
    <row r="5418" spans="39:53" x14ac:dyDescent="0.2">
      <c r="AM5418" s="61"/>
      <c r="AN5418" s="61"/>
      <c r="AO5418" s="171"/>
      <c r="AP5418" s="61"/>
      <c r="AQ5418" s="61"/>
      <c r="AR5418" s="61"/>
      <c r="AS5418" s="61"/>
      <c r="AT5418" s="61"/>
      <c r="AU5418" s="61"/>
      <c r="AV5418" s="61"/>
      <c r="AW5418" s="61"/>
      <c r="AX5418" s="61"/>
      <c r="AY5418" s="61"/>
      <c r="AZ5418" s="61"/>
      <c r="BA5418" s="61"/>
    </row>
    <row r="5419" spans="39:53" x14ac:dyDescent="0.2">
      <c r="AM5419" s="61"/>
      <c r="AN5419" s="61"/>
      <c r="AO5419" s="171"/>
      <c r="AP5419" s="61"/>
      <c r="AQ5419" s="61"/>
      <c r="AR5419" s="61"/>
      <c r="AS5419" s="61"/>
      <c r="AT5419" s="61"/>
      <c r="AU5419" s="61"/>
      <c r="AV5419" s="61"/>
      <c r="AW5419" s="61"/>
      <c r="AX5419" s="61"/>
      <c r="AY5419" s="61"/>
      <c r="AZ5419" s="61"/>
      <c r="BA5419" s="61"/>
    </row>
    <row r="5420" spans="39:53" x14ac:dyDescent="0.2">
      <c r="AM5420" s="61"/>
      <c r="AN5420" s="61"/>
      <c r="AO5420" s="171"/>
      <c r="AP5420" s="61"/>
      <c r="AQ5420" s="61"/>
      <c r="AR5420" s="61"/>
      <c r="AS5420" s="61"/>
      <c r="AT5420" s="61"/>
      <c r="AU5420" s="61"/>
      <c r="AV5420" s="61"/>
      <c r="AW5420" s="61"/>
      <c r="AX5420" s="61"/>
      <c r="AY5420" s="61"/>
      <c r="AZ5420" s="61"/>
      <c r="BA5420" s="61"/>
    </row>
    <row r="5421" spans="39:53" x14ac:dyDescent="0.2">
      <c r="AM5421" s="61"/>
      <c r="AN5421" s="61"/>
      <c r="AO5421" s="171"/>
      <c r="AP5421" s="61"/>
      <c r="AQ5421" s="61"/>
      <c r="AR5421" s="61"/>
      <c r="AS5421" s="61"/>
      <c r="AT5421" s="61"/>
      <c r="AU5421" s="61"/>
      <c r="AV5421" s="61"/>
      <c r="AW5421" s="61"/>
      <c r="AX5421" s="61"/>
      <c r="AY5421" s="61"/>
      <c r="AZ5421" s="61"/>
      <c r="BA5421" s="61"/>
    </row>
    <row r="5422" spans="39:53" x14ac:dyDescent="0.2">
      <c r="AM5422" s="61"/>
      <c r="AN5422" s="61"/>
      <c r="AO5422" s="171"/>
      <c r="AP5422" s="61"/>
      <c r="AQ5422" s="61"/>
      <c r="AR5422" s="61"/>
      <c r="AS5422" s="61"/>
      <c r="AT5422" s="61"/>
      <c r="AU5422" s="61"/>
      <c r="AV5422" s="61"/>
      <c r="AW5422" s="61"/>
      <c r="AX5422" s="61"/>
      <c r="AY5422" s="61"/>
      <c r="AZ5422" s="61"/>
      <c r="BA5422" s="61"/>
    </row>
    <row r="5423" spans="39:53" x14ac:dyDescent="0.2">
      <c r="AM5423" s="61"/>
      <c r="AN5423" s="61"/>
      <c r="AO5423" s="171"/>
      <c r="AP5423" s="61"/>
      <c r="AQ5423" s="61"/>
      <c r="AR5423" s="61"/>
      <c r="AS5423" s="61"/>
      <c r="AT5423" s="61"/>
      <c r="AU5423" s="61"/>
      <c r="AV5423" s="61"/>
      <c r="AW5423" s="61"/>
      <c r="AX5423" s="61"/>
      <c r="AY5423" s="61"/>
      <c r="AZ5423" s="61"/>
      <c r="BA5423" s="61"/>
    </row>
    <row r="5424" spans="39:53" x14ac:dyDescent="0.2">
      <c r="AM5424" s="61"/>
      <c r="AN5424" s="61"/>
      <c r="AO5424" s="171"/>
      <c r="AP5424" s="61"/>
      <c r="AQ5424" s="61"/>
      <c r="AR5424" s="61"/>
      <c r="AS5424" s="61"/>
      <c r="AT5424" s="61"/>
      <c r="AU5424" s="61"/>
      <c r="AV5424" s="61"/>
      <c r="AW5424" s="61"/>
      <c r="AX5424" s="61"/>
      <c r="AY5424" s="61"/>
      <c r="AZ5424" s="61"/>
      <c r="BA5424" s="61"/>
    </row>
    <row r="5425" spans="39:53" x14ac:dyDescent="0.2">
      <c r="AM5425" s="61"/>
      <c r="AN5425" s="61"/>
      <c r="AO5425" s="171"/>
      <c r="AP5425" s="61"/>
      <c r="AQ5425" s="61"/>
      <c r="AR5425" s="61"/>
      <c r="AS5425" s="61"/>
      <c r="AT5425" s="61"/>
      <c r="AU5425" s="61"/>
      <c r="AV5425" s="61"/>
      <c r="AW5425" s="61"/>
      <c r="AX5425" s="61"/>
      <c r="AY5425" s="61"/>
      <c r="AZ5425" s="61"/>
      <c r="BA5425" s="61"/>
    </row>
    <row r="5426" spans="39:53" x14ac:dyDescent="0.2">
      <c r="AM5426" s="61"/>
      <c r="AN5426" s="61"/>
      <c r="AO5426" s="171"/>
      <c r="AP5426" s="61"/>
      <c r="AQ5426" s="61"/>
      <c r="AR5426" s="61"/>
      <c r="AS5426" s="61"/>
      <c r="AT5426" s="61"/>
      <c r="AU5426" s="61"/>
      <c r="AV5426" s="61"/>
      <c r="AW5426" s="61"/>
      <c r="AX5426" s="61"/>
      <c r="AY5426" s="61"/>
      <c r="AZ5426" s="61"/>
      <c r="BA5426" s="61"/>
    </row>
    <row r="5427" spans="39:53" x14ac:dyDescent="0.2">
      <c r="AM5427" s="61"/>
      <c r="AN5427" s="61"/>
      <c r="AO5427" s="171"/>
      <c r="AP5427" s="61"/>
      <c r="AQ5427" s="61"/>
      <c r="AR5427" s="61"/>
      <c r="AS5427" s="61"/>
      <c r="AT5427" s="61"/>
      <c r="AU5427" s="61"/>
      <c r="AV5427" s="61"/>
      <c r="AW5427" s="61"/>
      <c r="AX5427" s="61"/>
      <c r="AY5427" s="61"/>
      <c r="AZ5427" s="61"/>
      <c r="BA5427" s="61"/>
    </row>
    <row r="5428" spans="39:53" x14ac:dyDescent="0.2">
      <c r="AM5428" s="61"/>
      <c r="AN5428" s="61"/>
      <c r="AO5428" s="171"/>
      <c r="AP5428" s="61"/>
      <c r="AQ5428" s="61"/>
      <c r="AR5428" s="61"/>
      <c r="AS5428" s="61"/>
      <c r="AT5428" s="61"/>
      <c r="AU5428" s="61"/>
      <c r="AV5428" s="61"/>
      <c r="AW5428" s="61"/>
      <c r="AX5428" s="61"/>
      <c r="AY5428" s="61"/>
      <c r="AZ5428" s="61"/>
      <c r="BA5428" s="61"/>
    </row>
    <row r="5429" spans="39:53" x14ac:dyDescent="0.2">
      <c r="AM5429" s="61"/>
      <c r="AN5429" s="61"/>
      <c r="AO5429" s="171"/>
      <c r="AP5429" s="61"/>
      <c r="AQ5429" s="61"/>
      <c r="AR5429" s="61"/>
      <c r="AS5429" s="61"/>
      <c r="AT5429" s="61"/>
      <c r="AU5429" s="61"/>
      <c r="AV5429" s="61"/>
      <c r="AW5429" s="61"/>
      <c r="AX5429" s="61"/>
      <c r="AY5429" s="61"/>
      <c r="AZ5429" s="61"/>
      <c r="BA5429" s="61"/>
    </row>
    <row r="5430" spans="39:53" x14ac:dyDescent="0.2">
      <c r="AM5430" s="61"/>
      <c r="AN5430" s="61"/>
      <c r="AO5430" s="171"/>
      <c r="AP5430" s="61"/>
      <c r="AQ5430" s="61"/>
      <c r="AR5430" s="61"/>
      <c r="AS5430" s="61"/>
      <c r="AT5430" s="61"/>
      <c r="AU5430" s="61"/>
      <c r="AV5430" s="61"/>
      <c r="AW5430" s="61"/>
      <c r="AX5430" s="61"/>
      <c r="AY5430" s="61"/>
      <c r="AZ5430" s="61"/>
      <c r="BA5430" s="61"/>
    </row>
    <row r="5431" spans="39:53" x14ac:dyDescent="0.2">
      <c r="AM5431" s="61"/>
      <c r="AN5431" s="61"/>
      <c r="AO5431" s="171"/>
      <c r="AP5431" s="61"/>
      <c r="AQ5431" s="61"/>
      <c r="AR5431" s="61"/>
      <c r="AS5431" s="61"/>
      <c r="AT5431" s="61"/>
      <c r="AU5431" s="61"/>
      <c r="AV5431" s="61"/>
      <c r="AW5431" s="61"/>
      <c r="AX5431" s="61"/>
      <c r="AY5431" s="61"/>
      <c r="AZ5431" s="61"/>
      <c r="BA5431" s="61"/>
    </row>
    <row r="5432" spans="39:53" x14ac:dyDescent="0.2">
      <c r="AM5432" s="61"/>
      <c r="AN5432" s="61"/>
      <c r="AO5432" s="171"/>
      <c r="AP5432" s="61"/>
      <c r="AQ5432" s="61"/>
      <c r="AR5432" s="61"/>
      <c r="AS5432" s="61"/>
      <c r="AT5432" s="61"/>
      <c r="AU5432" s="61"/>
      <c r="AV5432" s="61"/>
      <c r="AW5432" s="61"/>
      <c r="AX5432" s="61"/>
      <c r="AY5432" s="61"/>
      <c r="AZ5432" s="61"/>
      <c r="BA5432" s="61"/>
    </row>
    <row r="5433" spans="39:53" x14ac:dyDescent="0.2">
      <c r="AM5433" s="61"/>
      <c r="AN5433" s="61"/>
      <c r="AO5433" s="171"/>
      <c r="AP5433" s="61"/>
      <c r="AQ5433" s="61"/>
      <c r="AR5433" s="61"/>
      <c r="AS5433" s="61"/>
      <c r="AT5433" s="61"/>
      <c r="AU5433" s="61"/>
      <c r="AV5433" s="61"/>
      <c r="AW5433" s="61"/>
      <c r="AX5433" s="61"/>
      <c r="AY5433" s="61"/>
      <c r="AZ5433" s="61"/>
      <c r="BA5433" s="61"/>
    </row>
    <row r="5434" spans="39:53" x14ac:dyDescent="0.2">
      <c r="AM5434" s="61"/>
      <c r="AN5434" s="61"/>
      <c r="AO5434" s="171"/>
      <c r="AP5434" s="61"/>
      <c r="AQ5434" s="61"/>
      <c r="AR5434" s="61"/>
      <c r="AS5434" s="61"/>
      <c r="AT5434" s="61"/>
      <c r="AU5434" s="61"/>
      <c r="AV5434" s="61"/>
      <c r="AW5434" s="61"/>
      <c r="AX5434" s="61"/>
      <c r="AY5434" s="61"/>
      <c r="AZ5434" s="61"/>
      <c r="BA5434" s="61"/>
    </row>
    <row r="5435" spans="39:53" x14ac:dyDescent="0.2">
      <c r="AM5435" s="61"/>
      <c r="AN5435" s="61"/>
      <c r="AO5435" s="171"/>
      <c r="AP5435" s="61"/>
      <c r="AQ5435" s="61"/>
      <c r="AR5435" s="61"/>
      <c r="AS5435" s="61"/>
      <c r="AT5435" s="61"/>
      <c r="AU5435" s="61"/>
      <c r="AV5435" s="61"/>
      <c r="AW5435" s="61"/>
      <c r="AX5435" s="61"/>
      <c r="AY5435" s="61"/>
      <c r="AZ5435" s="61"/>
      <c r="BA5435" s="61"/>
    </row>
    <row r="5436" spans="39:53" x14ac:dyDescent="0.2">
      <c r="AM5436" s="61"/>
      <c r="AN5436" s="61"/>
      <c r="AO5436" s="171"/>
      <c r="AP5436" s="61"/>
      <c r="AQ5436" s="61"/>
      <c r="AR5436" s="61"/>
      <c r="AS5436" s="61"/>
      <c r="AT5436" s="61"/>
      <c r="AU5436" s="61"/>
      <c r="AV5436" s="61"/>
      <c r="AW5436" s="61"/>
      <c r="AX5436" s="61"/>
      <c r="AY5436" s="61"/>
      <c r="AZ5436" s="61"/>
      <c r="BA5436" s="61"/>
    </row>
    <row r="5437" spans="39:53" x14ac:dyDescent="0.2">
      <c r="AM5437" s="61"/>
      <c r="AN5437" s="61"/>
      <c r="AO5437" s="171"/>
      <c r="AP5437" s="61"/>
      <c r="AQ5437" s="61"/>
      <c r="AR5437" s="61"/>
      <c r="AS5437" s="61"/>
      <c r="AT5437" s="61"/>
      <c r="AU5437" s="61"/>
      <c r="AV5437" s="61"/>
      <c r="AW5437" s="61"/>
      <c r="AX5437" s="61"/>
      <c r="AY5437" s="61"/>
      <c r="AZ5437" s="61"/>
      <c r="BA5437" s="61"/>
    </row>
    <row r="5438" spans="39:53" x14ac:dyDescent="0.2">
      <c r="AM5438" s="61"/>
      <c r="AN5438" s="61"/>
      <c r="AO5438" s="171"/>
      <c r="AP5438" s="61"/>
      <c r="AQ5438" s="61"/>
      <c r="AR5438" s="61"/>
      <c r="AS5438" s="61"/>
      <c r="AT5438" s="61"/>
      <c r="AU5438" s="61"/>
      <c r="AV5438" s="61"/>
      <c r="AW5438" s="61"/>
      <c r="AX5438" s="61"/>
      <c r="AY5438" s="61"/>
      <c r="AZ5438" s="61"/>
      <c r="BA5438" s="61"/>
    </row>
    <row r="5439" spans="39:53" x14ac:dyDescent="0.2">
      <c r="AM5439" s="61"/>
      <c r="AN5439" s="61"/>
      <c r="AO5439" s="171"/>
      <c r="AP5439" s="61"/>
      <c r="AQ5439" s="61"/>
      <c r="AR5439" s="61"/>
      <c r="AS5439" s="61"/>
      <c r="AT5439" s="61"/>
      <c r="AU5439" s="61"/>
      <c r="AV5439" s="61"/>
      <c r="AW5439" s="61"/>
      <c r="AX5439" s="61"/>
      <c r="AY5439" s="61"/>
      <c r="AZ5439" s="61"/>
      <c r="BA5439" s="61"/>
    </row>
    <row r="5440" spans="39:53" x14ac:dyDescent="0.2">
      <c r="AM5440" s="61"/>
      <c r="AN5440" s="61"/>
      <c r="AO5440" s="171"/>
      <c r="AP5440" s="61"/>
      <c r="AQ5440" s="61"/>
      <c r="AR5440" s="61"/>
      <c r="AS5440" s="61"/>
      <c r="AT5440" s="61"/>
      <c r="AU5440" s="61"/>
      <c r="AV5440" s="61"/>
      <c r="AW5440" s="61"/>
      <c r="AX5440" s="61"/>
      <c r="AY5440" s="61"/>
      <c r="AZ5440" s="61"/>
      <c r="BA5440" s="61"/>
    </row>
    <row r="5441" spans="39:53" x14ac:dyDescent="0.2">
      <c r="AM5441" s="61"/>
      <c r="AN5441" s="61"/>
      <c r="AO5441" s="171"/>
      <c r="AP5441" s="61"/>
      <c r="AQ5441" s="61"/>
      <c r="AR5441" s="61"/>
      <c r="AS5441" s="61"/>
      <c r="AT5441" s="61"/>
      <c r="AU5441" s="61"/>
      <c r="AV5441" s="61"/>
      <c r="AW5441" s="61"/>
      <c r="AX5441" s="61"/>
      <c r="AY5441" s="61"/>
      <c r="AZ5441" s="61"/>
      <c r="BA5441" s="61"/>
    </row>
    <row r="5442" spans="39:53" x14ac:dyDescent="0.2">
      <c r="AM5442" s="61"/>
      <c r="AN5442" s="61"/>
      <c r="AO5442" s="171"/>
      <c r="AP5442" s="61"/>
      <c r="AQ5442" s="61"/>
      <c r="AR5442" s="61"/>
      <c r="AS5442" s="61"/>
      <c r="AT5442" s="61"/>
      <c r="AU5442" s="61"/>
      <c r="AV5442" s="61"/>
      <c r="AW5442" s="61"/>
      <c r="AX5442" s="61"/>
      <c r="AY5442" s="61"/>
      <c r="AZ5442" s="61"/>
      <c r="BA5442" s="61"/>
    </row>
    <row r="5443" spans="39:53" x14ac:dyDescent="0.2">
      <c r="AM5443" s="61"/>
      <c r="AN5443" s="61"/>
      <c r="AO5443" s="171"/>
      <c r="AP5443" s="61"/>
      <c r="AQ5443" s="61"/>
      <c r="AR5443" s="61"/>
      <c r="AS5443" s="61"/>
      <c r="AT5443" s="61"/>
      <c r="AU5443" s="61"/>
      <c r="AV5443" s="61"/>
      <c r="AW5443" s="61"/>
      <c r="AX5443" s="61"/>
      <c r="AY5443" s="61"/>
      <c r="AZ5443" s="61"/>
      <c r="BA5443" s="61"/>
    </row>
    <row r="5444" spans="39:53" x14ac:dyDescent="0.2">
      <c r="AM5444" s="61"/>
      <c r="AN5444" s="61"/>
      <c r="AO5444" s="171"/>
      <c r="AP5444" s="61"/>
      <c r="AQ5444" s="61"/>
      <c r="AR5444" s="61"/>
      <c r="AS5444" s="61"/>
      <c r="AT5444" s="61"/>
      <c r="AU5444" s="61"/>
      <c r="AV5444" s="61"/>
      <c r="AW5444" s="61"/>
      <c r="AX5444" s="61"/>
      <c r="AY5444" s="61"/>
      <c r="AZ5444" s="61"/>
      <c r="BA5444" s="61"/>
    </row>
    <row r="5445" spans="39:53" x14ac:dyDescent="0.2">
      <c r="AM5445" s="61"/>
      <c r="AN5445" s="61"/>
      <c r="AO5445" s="171"/>
      <c r="AP5445" s="61"/>
      <c r="AQ5445" s="61"/>
      <c r="AR5445" s="61"/>
      <c r="AS5445" s="61"/>
      <c r="AT5445" s="61"/>
      <c r="AU5445" s="61"/>
      <c r="AV5445" s="61"/>
      <c r="AW5445" s="61"/>
      <c r="AX5445" s="61"/>
      <c r="AY5445" s="61"/>
      <c r="AZ5445" s="61"/>
      <c r="BA5445" s="61"/>
    </row>
    <row r="5446" spans="39:53" x14ac:dyDescent="0.2">
      <c r="AM5446" s="61"/>
      <c r="AN5446" s="61"/>
      <c r="AO5446" s="171"/>
      <c r="AP5446" s="61"/>
      <c r="AQ5446" s="61"/>
      <c r="AR5446" s="61"/>
      <c r="AS5446" s="61"/>
      <c r="AT5446" s="61"/>
      <c r="AU5446" s="61"/>
      <c r="AV5446" s="61"/>
      <c r="AW5446" s="61"/>
      <c r="AX5446" s="61"/>
      <c r="AY5446" s="61"/>
      <c r="AZ5446" s="61"/>
      <c r="BA5446" s="61"/>
    </row>
    <row r="5447" spans="39:53" x14ac:dyDescent="0.2">
      <c r="AM5447" s="61"/>
      <c r="AN5447" s="61"/>
      <c r="AO5447" s="171"/>
      <c r="AP5447" s="61"/>
      <c r="AQ5447" s="61"/>
      <c r="AR5447" s="61"/>
      <c r="AS5447" s="61"/>
      <c r="AT5447" s="61"/>
      <c r="AU5447" s="61"/>
      <c r="AV5447" s="61"/>
      <c r="AW5447" s="61"/>
      <c r="AX5447" s="61"/>
      <c r="AY5447" s="61"/>
      <c r="AZ5447" s="61"/>
      <c r="BA5447" s="61"/>
    </row>
    <row r="5448" spans="39:53" x14ac:dyDescent="0.2">
      <c r="AM5448" s="61"/>
      <c r="AN5448" s="61"/>
      <c r="AO5448" s="171"/>
      <c r="AP5448" s="61"/>
      <c r="AQ5448" s="61"/>
      <c r="AR5448" s="61"/>
      <c r="AS5448" s="61"/>
      <c r="AT5448" s="61"/>
      <c r="AU5448" s="61"/>
      <c r="AV5448" s="61"/>
      <c r="AW5448" s="61"/>
      <c r="AX5448" s="61"/>
      <c r="AY5448" s="61"/>
      <c r="AZ5448" s="61"/>
      <c r="BA5448" s="61"/>
    </row>
    <row r="5449" spans="39:53" x14ac:dyDescent="0.2">
      <c r="AM5449" s="61"/>
      <c r="AN5449" s="61"/>
      <c r="AO5449" s="171"/>
      <c r="AP5449" s="61"/>
      <c r="AQ5449" s="61"/>
      <c r="AR5449" s="61"/>
      <c r="AS5449" s="61"/>
      <c r="AT5449" s="61"/>
      <c r="AU5449" s="61"/>
      <c r="AV5449" s="61"/>
      <c r="AW5449" s="61"/>
      <c r="AX5449" s="61"/>
      <c r="AY5449" s="61"/>
      <c r="AZ5449" s="61"/>
      <c r="BA5449" s="61"/>
    </row>
    <row r="5450" spans="39:53" x14ac:dyDescent="0.2">
      <c r="AM5450" s="61"/>
      <c r="AN5450" s="61"/>
      <c r="AO5450" s="171"/>
      <c r="AP5450" s="61"/>
      <c r="AQ5450" s="61"/>
      <c r="AR5450" s="61"/>
      <c r="AS5450" s="61"/>
      <c r="AT5450" s="61"/>
      <c r="AU5450" s="61"/>
      <c r="AV5450" s="61"/>
      <c r="AW5450" s="61"/>
      <c r="AX5450" s="61"/>
      <c r="AY5450" s="61"/>
      <c r="AZ5450" s="61"/>
      <c r="BA5450" s="61"/>
    </row>
    <row r="5451" spans="39:53" x14ac:dyDescent="0.2">
      <c r="AM5451" s="61"/>
      <c r="AN5451" s="61"/>
      <c r="AO5451" s="171"/>
      <c r="AP5451" s="61"/>
      <c r="AQ5451" s="61"/>
      <c r="AR5451" s="61"/>
      <c r="AS5451" s="61"/>
      <c r="AT5451" s="61"/>
      <c r="AU5451" s="61"/>
      <c r="AV5451" s="61"/>
      <c r="AW5451" s="61"/>
      <c r="AX5451" s="61"/>
      <c r="AY5451" s="61"/>
      <c r="AZ5451" s="61"/>
      <c r="BA5451" s="61"/>
    </row>
    <row r="5452" spans="39:53" x14ac:dyDescent="0.2">
      <c r="AM5452" s="61"/>
      <c r="AN5452" s="61"/>
      <c r="AO5452" s="171"/>
      <c r="AP5452" s="61"/>
      <c r="AQ5452" s="61"/>
      <c r="AR5452" s="61"/>
      <c r="AS5452" s="61"/>
      <c r="AT5452" s="61"/>
      <c r="AU5452" s="61"/>
      <c r="AV5452" s="61"/>
      <c r="AW5452" s="61"/>
      <c r="AX5452" s="61"/>
      <c r="AY5452" s="61"/>
      <c r="AZ5452" s="61"/>
      <c r="BA5452" s="61"/>
    </row>
    <row r="5453" spans="39:53" x14ac:dyDescent="0.2">
      <c r="AM5453" s="61"/>
      <c r="AN5453" s="61"/>
      <c r="AO5453" s="171"/>
      <c r="AP5453" s="61"/>
      <c r="AQ5453" s="61"/>
      <c r="AR5453" s="61"/>
      <c r="AS5453" s="61"/>
      <c r="AT5453" s="61"/>
      <c r="AU5453" s="61"/>
      <c r="AV5453" s="61"/>
      <c r="AW5453" s="61"/>
      <c r="AX5453" s="61"/>
      <c r="AY5453" s="61"/>
      <c r="AZ5453" s="61"/>
      <c r="BA5453" s="61"/>
    </row>
    <row r="5454" spans="39:53" x14ac:dyDescent="0.2">
      <c r="AM5454" s="61"/>
      <c r="AN5454" s="61"/>
      <c r="AO5454" s="171"/>
      <c r="AP5454" s="61"/>
      <c r="AQ5454" s="61"/>
      <c r="AR5454" s="61"/>
      <c r="AS5454" s="61"/>
      <c r="AT5454" s="61"/>
      <c r="AU5454" s="61"/>
      <c r="AV5454" s="61"/>
      <c r="AW5454" s="61"/>
      <c r="AX5454" s="61"/>
      <c r="AY5454" s="61"/>
      <c r="AZ5454" s="61"/>
      <c r="BA5454" s="61"/>
    </row>
    <row r="5455" spans="39:53" x14ac:dyDescent="0.2">
      <c r="AM5455" s="61"/>
      <c r="AN5455" s="61"/>
      <c r="AO5455" s="171"/>
      <c r="AP5455" s="61"/>
      <c r="AQ5455" s="61"/>
      <c r="AR5455" s="61"/>
      <c r="AS5455" s="61"/>
      <c r="AT5455" s="61"/>
      <c r="AU5455" s="61"/>
      <c r="AV5455" s="61"/>
      <c r="AW5455" s="61"/>
      <c r="AX5455" s="61"/>
      <c r="AY5455" s="61"/>
      <c r="AZ5455" s="61"/>
      <c r="BA5455" s="61"/>
    </row>
    <row r="5456" spans="39:53" x14ac:dyDescent="0.2">
      <c r="AM5456" s="61"/>
      <c r="AN5456" s="61"/>
      <c r="AO5456" s="171"/>
      <c r="AP5456" s="61"/>
      <c r="AQ5456" s="61"/>
      <c r="AR5456" s="61"/>
      <c r="AS5456" s="61"/>
      <c r="AT5456" s="61"/>
      <c r="AU5456" s="61"/>
      <c r="AV5456" s="61"/>
      <c r="AW5456" s="61"/>
      <c r="AX5456" s="61"/>
      <c r="AY5456" s="61"/>
      <c r="AZ5456" s="61"/>
      <c r="BA5456" s="61"/>
    </row>
    <row r="5457" spans="39:53" x14ac:dyDescent="0.2">
      <c r="AM5457" s="61"/>
      <c r="AN5457" s="61"/>
      <c r="AO5457" s="171"/>
      <c r="AP5457" s="61"/>
      <c r="AQ5457" s="61"/>
      <c r="AR5457" s="61"/>
      <c r="AS5457" s="61"/>
      <c r="AT5457" s="61"/>
      <c r="AU5457" s="61"/>
      <c r="AV5457" s="61"/>
      <c r="AW5457" s="61"/>
      <c r="AX5457" s="61"/>
      <c r="AY5457" s="61"/>
      <c r="AZ5457" s="61"/>
      <c r="BA5457" s="61"/>
    </row>
    <row r="5458" spans="39:53" x14ac:dyDescent="0.2">
      <c r="AM5458" s="61"/>
      <c r="AN5458" s="61"/>
      <c r="AO5458" s="171"/>
      <c r="AP5458" s="61"/>
      <c r="AQ5458" s="61"/>
      <c r="AR5458" s="61"/>
      <c r="AS5458" s="61"/>
      <c r="AT5458" s="61"/>
      <c r="AU5458" s="61"/>
      <c r="AV5458" s="61"/>
      <c r="AW5458" s="61"/>
      <c r="AX5458" s="61"/>
      <c r="AY5458" s="61"/>
      <c r="AZ5458" s="61"/>
      <c r="BA5458" s="61"/>
    </row>
    <row r="5459" spans="39:53" x14ac:dyDescent="0.2">
      <c r="AM5459" s="61"/>
      <c r="AN5459" s="61"/>
      <c r="AO5459" s="171"/>
      <c r="AP5459" s="61"/>
      <c r="AQ5459" s="61"/>
      <c r="AR5459" s="61"/>
      <c r="AS5459" s="61"/>
      <c r="AT5459" s="61"/>
      <c r="AU5459" s="61"/>
      <c r="AV5459" s="61"/>
      <c r="AW5459" s="61"/>
      <c r="AX5459" s="61"/>
      <c r="AY5459" s="61"/>
      <c r="AZ5459" s="61"/>
      <c r="BA5459" s="61"/>
    </row>
    <row r="5460" spans="39:53" x14ac:dyDescent="0.2">
      <c r="AM5460" s="61"/>
      <c r="AN5460" s="61"/>
      <c r="AO5460" s="171"/>
      <c r="AP5460" s="61"/>
      <c r="AQ5460" s="61"/>
      <c r="AR5460" s="61"/>
      <c r="AS5460" s="61"/>
      <c r="AT5460" s="61"/>
      <c r="AU5460" s="61"/>
      <c r="AV5460" s="61"/>
      <c r="AW5460" s="61"/>
      <c r="AX5460" s="61"/>
      <c r="AY5460" s="61"/>
      <c r="AZ5460" s="61"/>
      <c r="BA5460" s="61"/>
    </row>
    <row r="5461" spans="39:53" x14ac:dyDescent="0.2">
      <c r="AM5461" s="61"/>
      <c r="AN5461" s="61"/>
      <c r="AO5461" s="171"/>
      <c r="AP5461" s="61"/>
      <c r="AQ5461" s="61"/>
      <c r="AR5461" s="61"/>
      <c r="AS5461" s="61"/>
      <c r="AT5461" s="61"/>
      <c r="AU5461" s="61"/>
      <c r="AV5461" s="61"/>
      <c r="AW5461" s="61"/>
      <c r="AX5461" s="61"/>
      <c r="AY5461" s="61"/>
      <c r="AZ5461" s="61"/>
      <c r="BA5461" s="61"/>
    </row>
    <row r="5462" spans="39:53" x14ac:dyDescent="0.2">
      <c r="AM5462" s="61"/>
      <c r="AN5462" s="61"/>
      <c r="AO5462" s="171"/>
      <c r="AP5462" s="61"/>
      <c r="AQ5462" s="61"/>
      <c r="AR5462" s="61"/>
      <c r="AS5462" s="61"/>
      <c r="AT5462" s="61"/>
      <c r="AU5462" s="61"/>
      <c r="AV5462" s="61"/>
      <c r="AW5462" s="61"/>
      <c r="AX5462" s="61"/>
      <c r="AY5462" s="61"/>
      <c r="AZ5462" s="61"/>
      <c r="BA5462" s="61"/>
    </row>
    <row r="5463" spans="39:53" x14ac:dyDescent="0.2">
      <c r="AM5463" s="61"/>
      <c r="AN5463" s="61"/>
      <c r="AO5463" s="171"/>
      <c r="AP5463" s="61"/>
      <c r="AQ5463" s="61"/>
      <c r="AR5463" s="61"/>
      <c r="AS5463" s="61"/>
      <c r="AT5463" s="61"/>
      <c r="AU5463" s="61"/>
      <c r="AV5463" s="61"/>
      <c r="AW5463" s="61"/>
      <c r="AX5463" s="61"/>
      <c r="AY5463" s="61"/>
      <c r="AZ5463" s="61"/>
      <c r="BA5463" s="61"/>
    </row>
    <row r="5464" spans="39:53" x14ac:dyDescent="0.2">
      <c r="AM5464" s="61"/>
      <c r="AN5464" s="61"/>
      <c r="AO5464" s="171"/>
      <c r="AP5464" s="61"/>
      <c r="AQ5464" s="61"/>
      <c r="AR5464" s="61"/>
      <c r="AS5464" s="61"/>
      <c r="AT5464" s="61"/>
      <c r="AU5464" s="61"/>
      <c r="AV5464" s="61"/>
      <c r="AW5464" s="61"/>
      <c r="AX5464" s="61"/>
      <c r="AY5464" s="61"/>
      <c r="AZ5464" s="61"/>
      <c r="BA5464" s="61"/>
    </row>
    <row r="5465" spans="39:53" x14ac:dyDescent="0.2">
      <c r="AM5465" s="61"/>
      <c r="AN5465" s="61"/>
      <c r="AO5465" s="171"/>
      <c r="AP5465" s="61"/>
      <c r="AQ5465" s="61"/>
      <c r="AR5465" s="61"/>
      <c r="AS5465" s="61"/>
      <c r="AT5465" s="61"/>
      <c r="AU5465" s="61"/>
      <c r="AV5465" s="61"/>
      <c r="AW5465" s="61"/>
      <c r="AX5465" s="61"/>
      <c r="AY5465" s="61"/>
      <c r="AZ5465" s="61"/>
      <c r="BA5465" s="61"/>
    </row>
    <row r="5466" spans="39:53" x14ac:dyDescent="0.2">
      <c r="AM5466" s="61"/>
      <c r="AN5466" s="61"/>
      <c r="AO5466" s="171"/>
      <c r="AP5466" s="61"/>
      <c r="AQ5466" s="61"/>
      <c r="AR5466" s="61"/>
      <c r="AS5466" s="61"/>
      <c r="AT5466" s="61"/>
      <c r="AU5466" s="61"/>
      <c r="AV5466" s="61"/>
      <c r="AW5466" s="61"/>
      <c r="AX5466" s="61"/>
      <c r="AY5466" s="61"/>
      <c r="AZ5466" s="61"/>
      <c r="BA5466" s="61"/>
    </row>
    <row r="5467" spans="39:53" x14ac:dyDescent="0.2">
      <c r="AM5467" s="61"/>
      <c r="AN5467" s="61"/>
      <c r="AO5467" s="171"/>
      <c r="AP5467" s="61"/>
      <c r="AQ5467" s="61"/>
      <c r="AR5467" s="61"/>
      <c r="AS5467" s="61"/>
      <c r="AT5467" s="61"/>
      <c r="AU5467" s="61"/>
      <c r="AV5467" s="61"/>
      <c r="AW5467" s="61"/>
      <c r="AX5467" s="61"/>
      <c r="AY5467" s="61"/>
      <c r="AZ5467" s="61"/>
      <c r="BA5467" s="61"/>
    </row>
    <row r="5468" spans="39:53" x14ac:dyDescent="0.2">
      <c r="AM5468" s="61"/>
      <c r="AN5468" s="61"/>
      <c r="AO5468" s="171"/>
      <c r="AP5468" s="61"/>
      <c r="AQ5468" s="61"/>
      <c r="AR5468" s="61"/>
      <c r="AS5468" s="61"/>
      <c r="AT5468" s="61"/>
      <c r="AU5468" s="61"/>
      <c r="AV5468" s="61"/>
      <c r="AW5468" s="61"/>
      <c r="AX5468" s="61"/>
      <c r="AY5468" s="61"/>
      <c r="AZ5468" s="61"/>
      <c r="BA5468" s="61"/>
    </row>
    <row r="5469" spans="39:53" x14ac:dyDescent="0.2">
      <c r="AM5469" s="61"/>
      <c r="AN5469" s="61"/>
      <c r="AO5469" s="171"/>
      <c r="AP5469" s="61"/>
      <c r="AQ5469" s="61"/>
      <c r="AR5469" s="61"/>
      <c r="AS5469" s="61"/>
      <c r="AT5469" s="61"/>
      <c r="AU5469" s="61"/>
      <c r="AV5469" s="61"/>
      <c r="AW5469" s="61"/>
      <c r="AX5469" s="61"/>
      <c r="AY5469" s="61"/>
      <c r="AZ5469" s="61"/>
      <c r="BA5469" s="61"/>
    </row>
    <row r="5470" spans="39:53" x14ac:dyDescent="0.2">
      <c r="AM5470" s="61"/>
      <c r="AN5470" s="61"/>
      <c r="AO5470" s="171"/>
      <c r="AP5470" s="61"/>
      <c r="AQ5470" s="61"/>
      <c r="AR5470" s="61"/>
      <c r="AS5470" s="61"/>
      <c r="AT5470" s="61"/>
      <c r="AU5470" s="61"/>
      <c r="AV5470" s="61"/>
      <c r="AW5470" s="61"/>
      <c r="AX5470" s="61"/>
      <c r="AY5470" s="61"/>
      <c r="AZ5470" s="61"/>
      <c r="BA5470" s="61"/>
    </row>
    <row r="5471" spans="39:53" x14ac:dyDescent="0.2">
      <c r="AM5471" s="61"/>
      <c r="AN5471" s="61"/>
      <c r="AO5471" s="171"/>
      <c r="AP5471" s="61"/>
      <c r="AQ5471" s="61"/>
      <c r="AR5471" s="61"/>
      <c r="AS5471" s="61"/>
      <c r="AT5471" s="61"/>
      <c r="AU5471" s="61"/>
      <c r="AV5471" s="61"/>
      <c r="AW5471" s="61"/>
      <c r="AX5471" s="61"/>
      <c r="AY5471" s="61"/>
      <c r="AZ5471" s="61"/>
      <c r="BA5471" s="61"/>
    </row>
    <row r="5472" spans="39:53" x14ac:dyDescent="0.2">
      <c r="AM5472" s="61"/>
      <c r="AN5472" s="61"/>
      <c r="AO5472" s="171"/>
      <c r="AP5472" s="61"/>
      <c r="AQ5472" s="61"/>
      <c r="AR5472" s="61"/>
      <c r="AS5472" s="61"/>
      <c r="AT5472" s="61"/>
      <c r="AU5472" s="61"/>
      <c r="AV5472" s="61"/>
      <c r="AW5472" s="61"/>
      <c r="AX5472" s="61"/>
      <c r="AY5472" s="61"/>
      <c r="AZ5472" s="61"/>
      <c r="BA5472" s="61"/>
    </row>
    <row r="5473" spans="39:53" x14ac:dyDescent="0.2">
      <c r="AM5473" s="61"/>
      <c r="AN5473" s="61"/>
      <c r="AO5473" s="171"/>
      <c r="AP5473" s="61"/>
      <c r="AQ5473" s="61"/>
      <c r="AR5473" s="61"/>
      <c r="AS5473" s="61"/>
      <c r="AT5473" s="61"/>
      <c r="AU5473" s="61"/>
      <c r="AV5473" s="61"/>
      <c r="AW5473" s="61"/>
      <c r="AX5473" s="61"/>
      <c r="AY5473" s="61"/>
      <c r="AZ5473" s="61"/>
      <c r="BA5473" s="61"/>
    </row>
    <row r="5474" spans="39:53" x14ac:dyDescent="0.2">
      <c r="AM5474" s="61"/>
      <c r="AN5474" s="61"/>
      <c r="AO5474" s="171"/>
      <c r="AP5474" s="61"/>
      <c r="AQ5474" s="61"/>
      <c r="AR5474" s="61"/>
      <c r="AS5474" s="61"/>
      <c r="AT5474" s="61"/>
      <c r="AU5474" s="61"/>
      <c r="AV5474" s="61"/>
      <c r="AW5474" s="61"/>
      <c r="AX5474" s="61"/>
      <c r="AY5474" s="61"/>
      <c r="AZ5474" s="61"/>
      <c r="BA5474" s="61"/>
    </row>
    <row r="5475" spans="39:53" x14ac:dyDescent="0.2">
      <c r="AM5475" s="61"/>
      <c r="AN5475" s="61"/>
      <c r="AO5475" s="171"/>
      <c r="AP5475" s="61"/>
      <c r="AQ5475" s="61"/>
      <c r="AR5475" s="61"/>
      <c r="AS5475" s="61"/>
      <c r="AT5475" s="61"/>
      <c r="AU5475" s="61"/>
      <c r="AV5475" s="61"/>
      <c r="AW5475" s="61"/>
      <c r="AX5475" s="61"/>
      <c r="AY5475" s="61"/>
      <c r="AZ5475" s="61"/>
      <c r="BA5475" s="61"/>
    </row>
    <row r="5476" spans="39:53" x14ac:dyDescent="0.2">
      <c r="AM5476" s="61"/>
      <c r="AN5476" s="61"/>
      <c r="AO5476" s="171"/>
      <c r="AP5476" s="61"/>
      <c r="AQ5476" s="61"/>
      <c r="AR5476" s="61"/>
      <c r="AS5476" s="61"/>
      <c r="AT5476" s="61"/>
      <c r="AU5476" s="61"/>
      <c r="AV5476" s="61"/>
      <c r="AW5476" s="61"/>
      <c r="AX5476" s="61"/>
      <c r="AY5476" s="61"/>
      <c r="AZ5476" s="61"/>
      <c r="BA5476" s="61"/>
    </row>
    <row r="5477" spans="39:53" x14ac:dyDescent="0.2">
      <c r="AM5477" s="61"/>
      <c r="AN5477" s="61"/>
      <c r="AO5477" s="171"/>
      <c r="AP5477" s="61"/>
      <c r="AQ5477" s="61"/>
      <c r="AR5477" s="61"/>
      <c r="AS5477" s="61"/>
      <c r="AT5477" s="61"/>
      <c r="AU5477" s="61"/>
      <c r="AV5477" s="61"/>
      <c r="AW5477" s="61"/>
      <c r="AX5477" s="61"/>
      <c r="AY5477" s="61"/>
      <c r="AZ5477" s="61"/>
      <c r="BA5477" s="61"/>
    </row>
    <row r="5478" spans="39:53" x14ac:dyDescent="0.2">
      <c r="AM5478" s="61"/>
      <c r="AN5478" s="61"/>
      <c r="AO5478" s="171"/>
      <c r="AP5478" s="61"/>
      <c r="AQ5478" s="61"/>
      <c r="AR5478" s="61"/>
      <c r="AS5478" s="61"/>
      <c r="AT5478" s="61"/>
      <c r="AU5478" s="61"/>
      <c r="AV5478" s="61"/>
      <c r="AW5478" s="61"/>
      <c r="AX5478" s="61"/>
      <c r="AY5478" s="61"/>
      <c r="AZ5478" s="61"/>
      <c r="BA5478" s="61"/>
    </row>
    <row r="5479" spans="39:53" x14ac:dyDescent="0.2">
      <c r="AM5479" s="61"/>
      <c r="AN5479" s="61"/>
      <c r="AO5479" s="171"/>
      <c r="AP5479" s="61"/>
      <c r="AQ5479" s="61"/>
      <c r="AR5479" s="61"/>
      <c r="AS5479" s="61"/>
      <c r="AT5479" s="61"/>
      <c r="AU5479" s="61"/>
      <c r="AV5479" s="61"/>
      <c r="AW5479" s="61"/>
      <c r="AX5479" s="61"/>
      <c r="AY5479" s="61"/>
      <c r="AZ5479" s="61"/>
      <c r="BA5479" s="61"/>
    </row>
    <row r="5480" spans="39:53" x14ac:dyDescent="0.2">
      <c r="AM5480" s="61"/>
      <c r="AN5480" s="61"/>
      <c r="AO5480" s="171"/>
      <c r="AP5480" s="61"/>
      <c r="AQ5480" s="61"/>
      <c r="AR5480" s="61"/>
      <c r="AS5480" s="61"/>
      <c r="AT5480" s="61"/>
      <c r="AU5480" s="61"/>
      <c r="AV5480" s="61"/>
      <c r="AW5480" s="61"/>
      <c r="AX5480" s="61"/>
      <c r="AY5480" s="61"/>
      <c r="AZ5480" s="61"/>
      <c r="BA5480" s="61"/>
    </row>
    <row r="5481" spans="39:53" x14ac:dyDescent="0.2">
      <c r="AM5481" s="61"/>
      <c r="AN5481" s="61"/>
      <c r="AO5481" s="171"/>
      <c r="AP5481" s="61"/>
      <c r="AQ5481" s="61"/>
      <c r="AR5481" s="61"/>
      <c r="AS5481" s="61"/>
      <c r="AT5481" s="61"/>
      <c r="AU5481" s="61"/>
      <c r="AV5481" s="61"/>
      <c r="AW5481" s="61"/>
      <c r="AX5481" s="61"/>
      <c r="AY5481" s="61"/>
      <c r="AZ5481" s="61"/>
      <c r="BA5481" s="61"/>
    </row>
    <row r="5482" spans="39:53" x14ac:dyDescent="0.2">
      <c r="AM5482" s="61"/>
      <c r="AN5482" s="61"/>
      <c r="AO5482" s="171"/>
      <c r="AP5482" s="61"/>
      <c r="AQ5482" s="61"/>
      <c r="AR5482" s="61"/>
      <c r="AS5482" s="61"/>
      <c r="AT5482" s="61"/>
      <c r="AU5482" s="61"/>
      <c r="AV5482" s="61"/>
      <c r="AW5482" s="61"/>
      <c r="AX5482" s="61"/>
      <c r="AY5482" s="61"/>
      <c r="AZ5482" s="61"/>
      <c r="BA5482" s="61"/>
    </row>
    <row r="5483" spans="39:53" x14ac:dyDescent="0.2">
      <c r="AM5483" s="61"/>
      <c r="AN5483" s="61"/>
      <c r="AO5483" s="171"/>
      <c r="AP5483" s="61"/>
      <c r="AQ5483" s="61"/>
      <c r="AR5483" s="61"/>
      <c r="AS5483" s="61"/>
      <c r="AT5483" s="61"/>
      <c r="AU5483" s="61"/>
      <c r="AV5483" s="61"/>
      <c r="AW5483" s="61"/>
      <c r="AX5483" s="61"/>
      <c r="AY5483" s="61"/>
      <c r="AZ5483" s="61"/>
      <c r="BA5483" s="61"/>
    </row>
    <row r="5484" spans="39:53" x14ac:dyDescent="0.2">
      <c r="AM5484" s="61"/>
      <c r="AN5484" s="61"/>
      <c r="AO5484" s="171"/>
      <c r="AP5484" s="61"/>
      <c r="AQ5484" s="61"/>
      <c r="AR5484" s="61"/>
      <c r="AS5484" s="61"/>
      <c r="AT5484" s="61"/>
      <c r="AU5484" s="61"/>
      <c r="AV5484" s="61"/>
      <c r="AW5484" s="61"/>
      <c r="AX5484" s="61"/>
      <c r="AY5484" s="61"/>
      <c r="AZ5484" s="61"/>
      <c r="BA5484" s="61"/>
    </row>
    <row r="5485" spans="39:53" x14ac:dyDescent="0.2">
      <c r="AM5485" s="61"/>
      <c r="AN5485" s="61"/>
      <c r="AO5485" s="171"/>
      <c r="AP5485" s="61"/>
      <c r="AQ5485" s="61"/>
      <c r="AR5485" s="61"/>
      <c r="AS5485" s="61"/>
      <c r="AT5485" s="61"/>
      <c r="AU5485" s="61"/>
      <c r="AV5485" s="61"/>
      <c r="AW5485" s="61"/>
      <c r="AX5485" s="61"/>
      <c r="AY5485" s="61"/>
      <c r="AZ5485" s="61"/>
      <c r="BA5485" s="61"/>
    </row>
    <row r="5486" spans="39:53" x14ac:dyDescent="0.2">
      <c r="AM5486" s="61"/>
      <c r="AN5486" s="61"/>
      <c r="AO5486" s="171"/>
      <c r="AP5486" s="61"/>
      <c r="AQ5486" s="61"/>
      <c r="AR5486" s="61"/>
      <c r="AS5486" s="61"/>
      <c r="AT5486" s="61"/>
      <c r="AU5486" s="61"/>
      <c r="AV5486" s="61"/>
      <c r="AW5486" s="61"/>
      <c r="AX5486" s="61"/>
      <c r="AY5486" s="61"/>
      <c r="AZ5486" s="61"/>
      <c r="BA5486" s="61"/>
    </row>
    <row r="5487" spans="39:53" x14ac:dyDescent="0.2">
      <c r="AM5487" s="61"/>
      <c r="AN5487" s="61"/>
      <c r="AO5487" s="171"/>
      <c r="AP5487" s="61"/>
      <c r="AQ5487" s="61"/>
      <c r="AR5487" s="61"/>
      <c r="AS5487" s="61"/>
      <c r="AT5487" s="61"/>
      <c r="AU5487" s="61"/>
      <c r="AV5487" s="61"/>
      <c r="AW5487" s="61"/>
      <c r="AX5487" s="61"/>
      <c r="AY5487" s="61"/>
      <c r="AZ5487" s="61"/>
      <c r="BA5487" s="61"/>
    </row>
    <row r="5488" spans="39:53" x14ac:dyDescent="0.2">
      <c r="AM5488" s="61"/>
      <c r="AN5488" s="61"/>
      <c r="AO5488" s="171"/>
      <c r="AP5488" s="61"/>
      <c r="AQ5488" s="61"/>
      <c r="AR5488" s="61"/>
      <c r="AS5488" s="61"/>
      <c r="AT5488" s="61"/>
      <c r="AU5488" s="61"/>
      <c r="AV5488" s="61"/>
      <c r="AW5488" s="61"/>
      <c r="AX5488" s="61"/>
      <c r="AY5488" s="61"/>
      <c r="AZ5488" s="61"/>
      <c r="BA5488" s="61"/>
    </row>
    <row r="5489" spans="39:53" x14ac:dyDescent="0.2">
      <c r="AM5489" s="61"/>
      <c r="AN5489" s="61"/>
      <c r="AO5489" s="171"/>
      <c r="AP5489" s="61"/>
      <c r="AQ5489" s="61"/>
      <c r="AR5489" s="61"/>
      <c r="AS5489" s="61"/>
      <c r="AT5489" s="61"/>
      <c r="AU5489" s="61"/>
      <c r="AV5489" s="61"/>
      <c r="AW5489" s="61"/>
      <c r="AX5489" s="61"/>
      <c r="AY5489" s="61"/>
      <c r="AZ5489" s="61"/>
      <c r="BA5489" s="61"/>
    </row>
    <row r="5490" spans="39:53" x14ac:dyDescent="0.2">
      <c r="AM5490" s="61"/>
      <c r="AN5490" s="61"/>
      <c r="AO5490" s="171"/>
      <c r="AP5490" s="61"/>
      <c r="AQ5490" s="61"/>
      <c r="AR5490" s="61"/>
      <c r="AS5490" s="61"/>
      <c r="AT5490" s="61"/>
      <c r="AU5490" s="61"/>
      <c r="AV5490" s="61"/>
      <c r="AW5490" s="61"/>
      <c r="AX5490" s="61"/>
      <c r="AY5490" s="61"/>
      <c r="AZ5490" s="61"/>
      <c r="BA5490" s="61"/>
    </row>
    <row r="5491" spans="39:53" x14ac:dyDescent="0.2">
      <c r="AM5491" s="61"/>
      <c r="AN5491" s="61"/>
      <c r="AO5491" s="171"/>
      <c r="AP5491" s="61"/>
      <c r="AQ5491" s="61"/>
      <c r="AR5491" s="61"/>
      <c r="AS5491" s="61"/>
      <c r="AT5491" s="61"/>
      <c r="AU5491" s="61"/>
      <c r="AV5491" s="61"/>
      <c r="AW5491" s="61"/>
      <c r="AX5491" s="61"/>
      <c r="AY5491" s="61"/>
      <c r="AZ5491" s="61"/>
      <c r="BA5491" s="61"/>
    </row>
    <row r="5492" spans="39:53" x14ac:dyDescent="0.2">
      <c r="AM5492" s="61"/>
      <c r="AN5492" s="61"/>
      <c r="AO5492" s="171"/>
      <c r="AP5492" s="61"/>
      <c r="AQ5492" s="61"/>
      <c r="AR5492" s="61"/>
      <c r="AS5492" s="61"/>
      <c r="AT5492" s="61"/>
      <c r="AU5492" s="61"/>
      <c r="AV5492" s="61"/>
      <c r="AW5492" s="61"/>
      <c r="AX5492" s="61"/>
      <c r="AY5492" s="61"/>
      <c r="AZ5492" s="61"/>
      <c r="BA5492" s="61"/>
    </row>
    <row r="5493" spans="39:53" x14ac:dyDescent="0.2">
      <c r="AM5493" s="61"/>
      <c r="AN5493" s="61"/>
      <c r="AO5493" s="171"/>
      <c r="AP5493" s="61"/>
      <c r="AQ5493" s="61"/>
      <c r="AR5493" s="61"/>
      <c r="AS5493" s="61"/>
      <c r="AT5493" s="61"/>
      <c r="AU5493" s="61"/>
      <c r="AV5493" s="61"/>
      <c r="AW5493" s="61"/>
      <c r="AX5493" s="61"/>
      <c r="AY5493" s="61"/>
      <c r="AZ5493" s="61"/>
      <c r="BA5493" s="61"/>
    </row>
    <row r="5494" spans="39:53" x14ac:dyDescent="0.2">
      <c r="AM5494" s="61"/>
      <c r="AN5494" s="61"/>
      <c r="AO5494" s="171"/>
      <c r="AP5494" s="61"/>
      <c r="AQ5494" s="61"/>
      <c r="AR5494" s="61"/>
      <c r="AS5494" s="61"/>
      <c r="AT5494" s="61"/>
      <c r="AU5494" s="61"/>
      <c r="AV5494" s="61"/>
      <c r="AW5494" s="61"/>
      <c r="AX5494" s="61"/>
      <c r="AY5494" s="61"/>
      <c r="AZ5494" s="61"/>
      <c r="BA5494" s="61"/>
    </row>
    <row r="5495" spans="39:53" x14ac:dyDescent="0.2">
      <c r="AM5495" s="61"/>
      <c r="AN5495" s="61"/>
      <c r="AO5495" s="171"/>
      <c r="AP5495" s="61"/>
      <c r="AQ5495" s="61"/>
      <c r="AR5495" s="61"/>
      <c r="AS5495" s="61"/>
      <c r="AT5495" s="61"/>
      <c r="AU5495" s="61"/>
      <c r="AV5495" s="61"/>
      <c r="AW5495" s="61"/>
      <c r="AX5495" s="61"/>
      <c r="AY5495" s="61"/>
      <c r="AZ5495" s="61"/>
      <c r="BA5495" s="61"/>
    </row>
    <row r="5496" spans="39:53" x14ac:dyDescent="0.2">
      <c r="AM5496" s="61"/>
      <c r="AN5496" s="61"/>
      <c r="AO5496" s="171"/>
      <c r="AP5496" s="61"/>
      <c r="AQ5496" s="61"/>
      <c r="AR5496" s="61"/>
      <c r="AS5496" s="61"/>
      <c r="AT5496" s="61"/>
      <c r="AU5496" s="61"/>
      <c r="AV5496" s="61"/>
      <c r="AW5496" s="61"/>
      <c r="AX5496" s="61"/>
      <c r="AY5496" s="61"/>
      <c r="AZ5496" s="61"/>
      <c r="BA5496" s="61"/>
    </row>
    <row r="5497" spans="39:53" x14ac:dyDescent="0.2">
      <c r="AM5497" s="61"/>
      <c r="AN5497" s="61"/>
      <c r="AO5497" s="171"/>
      <c r="AP5497" s="61"/>
      <c r="AQ5497" s="61"/>
      <c r="AR5497" s="61"/>
      <c r="AS5497" s="61"/>
      <c r="AT5497" s="61"/>
      <c r="AU5497" s="61"/>
      <c r="AV5497" s="61"/>
      <c r="AW5497" s="61"/>
      <c r="AX5497" s="61"/>
      <c r="AY5497" s="61"/>
      <c r="AZ5497" s="61"/>
      <c r="BA5497" s="61"/>
    </row>
    <row r="5498" spans="39:53" x14ac:dyDescent="0.2">
      <c r="AM5498" s="61"/>
      <c r="AN5498" s="61"/>
      <c r="AO5498" s="171"/>
      <c r="AP5498" s="61"/>
      <c r="AQ5498" s="61"/>
      <c r="AR5498" s="61"/>
      <c r="AS5498" s="61"/>
      <c r="AT5498" s="61"/>
      <c r="AU5498" s="61"/>
      <c r="AV5498" s="61"/>
      <c r="AW5498" s="61"/>
      <c r="AX5498" s="61"/>
      <c r="AY5498" s="61"/>
      <c r="AZ5498" s="61"/>
      <c r="BA5498" s="61"/>
    </row>
    <row r="5499" spans="39:53" x14ac:dyDescent="0.2">
      <c r="AM5499" s="61"/>
      <c r="AN5499" s="61"/>
      <c r="AO5499" s="171"/>
      <c r="AP5499" s="61"/>
      <c r="AQ5499" s="61"/>
      <c r="AR5499" s="61"/>
      <c r="AS5499" s="61"/>
      <c r="AT5499" s="61"/>
      <c r="AU5499" s="61"/>
      <c r="AV5499" s="61"/>
      <c r="AW5499" s="61"/>
      <c r="AX5499" s="61"/>
      <c r="AY5499" s="61"/>
      <c r="AZ5499" s="61"/>
      <c r="BA5499" s="61"/>
    </row>
    <row r="5500" spans="39:53" x14ac:dyDescent="0.2">
      <c r="AM5500" s="61"/>
      <c r="AN5500" s="61"/>
      <c r="AO5500" s="171"/>
      <c r="AP5500" s="61"/>
      <c r="AQ5500" s="61"/>
      <c r="AR5500" s="61"/>
      <c r="AS5500" s="61"/>
      <c r="AT5500" s="61"/>
      <c r="AU5500" s="61"/>
      <c r="AV5500" s="61"/>
      <c r="AW5500" s="61"/>
      <c r="AX5500" s="61"/>
      <c r="AY5500" s="61"/>
      <c r="AZ5500" s="61"/>
      <c r="BA5500" s="61"/>
    </row>
    <row r="5501" spans="39:53" x14ac:dyDescent="0.2">
      <c r="AM5501" s="61"/>
      <c r="AN5501" s="61"/>
      <c r="AO5501" s="171"/>
      <c r="AP5501" s="61"/>
      <c r="AQ5501" s="61"/>
      <c r="AR5501" s="61"/>
      <c r="AS5501" s="61"/>
      <c r="AT5501" s="61"/>
      <c r="AU5501" s="61"/>
      <c r="AV5501" s="61"/>
      <c r="AW5501" s="61"/>
      <c r="AX5501" s="61"/>
      <c r="AY5501" s="61"/>
      <c r="AZ5501" s="61"/>
      <c r="BA5501" s="61"/>
    </row>
    <row r="5502" spans="39:53" x14ac:dyDescent="0.2">
      <c r="AM5502" s="61"/>
      <c r="AN5502" s="61"/>
      <c r="AO5502" s="171"/>
      <c r="AP5502" s="61"/>
      <c r="AQ5502" s="61"/>
      <c r="AR5502" s="61"/>
      <c r="AS5502" s="61"/>
      <c r="AT5502" s="61"/>
      <c r="AU5502" s="61"/>
      <c r="AV5502" s="61"/>
      <c r="AW5502" s="61"/>
      <c r="AX5502" s="61"/>
      <c r="AY5502" s="61"/>
      <c r="AZ5502" s="61"/>
      <c r="BA5502" s="61"/>
    </row>
    <row r="5503" spans="39:53" x14ac:dyDescent="0.2">
      <c r="AM5503" s="61"/>
      <c r="AN5503" s="61"/>
      <c r="AO5503" s="171"/>
      <c r="AP5503" s="61"/>
      <c r="AQ5503" s="61"/>
      <c r="AR5503" s="61"/>
      <c r="AS5503" s="61"/>
      <c r="AT5503" s="61"/>
      <c r="AU5503" s="61"/>
      <c r="AV5503" s="61"/>
      <c r="AW5503" s="61"/>
      <c r="AX5503" s="61"/>
      <c r="AY5503" s="61"/>
      <c r="AZ5503" s="61"/>
      <c r="BA5503" s="61"/>
    </row>
    <row r="5504" spans="39:53" x14ac:dyDescent="0.2">
      <c r="AM5504" s="61"/>
      <c r="AN5504" s="61"/>
      <c r="AO5504" s="171"/>
      <c r="AP5504" s="61"/>
      <c r="AQ5504" s="61"/>
      <c r="AR5504" s="61"/>
      <c r="AS5504" s="61"/>
      <c r="AT5504" s="61"/>
      <c r="AU5504" s="61"/>
      <c r="AV5504" s="61"/>
      <c r="AW5504" s="61"/>
      <c r="AX5504" s="61"/>
      <c r="AY5504" s="61"/>
      <c r="AZ5504" s="61"/>
      <c r="BA5504" s="61"/>
    </row>
    <row r="5505" spans="39:53" x14ac:dyDescent="0.2">
      <c r="AM5505" s="61"/>
      <c r="AN5505" s="61"/>
      <c r="AO5505" s="171"/>
      <c r="AP5505" s="61"/>
      <c r="AQ5505" s="61"/>
      <c r="AR5505" s="61"/>
      <c r="AS5505" s="61"/>
      <c r="AT5505" s="61"/>
      <c r="AU5505" s="61"/>
      <c r="AV5505" s="61"/>
      <c r="AW5505" s="61"/>
      <c r="AX5505" s="61"/>
      <c r="AY5505" s="61"/>
      <c r="AZ5505" s="61"/>
      <c r="BA5505" s="61"/>
    </row>
    <row r="5506" spans="39:53" x14ac:dyDescent="0.2">
      <c r="AM5506" s="61"/>
      <c r="AN5506" s="61"/>
      <c r="AO5506" s="171"/>
      <c r="AP5506" s="61"/>
      <c r="AQ5506" s="61"/>
      <c r="AR5506" s="61"/>
      <c r="AS5506" s="61"/>
      <c r="AT5506" s="61"/>
      <c r="AU5506" s="61"/>
      <c r="AV5506" s="61"/>
      <c r="AW5506" s="61"/>
      <c r="AX5506" s="61"/>
      <c r="AY5506" s="61"/>
      <c r="AZ5506" s="61"/>
      <c r="BA5506" s="61"/>
    </row>
    <row r="5507" spans="39:53" x14ac:dyDescent="0.2">
      <c r="AM5507" s="61"/>
      <c r="AN5507" s="61"/>
      <c r="AO5507" s="171"/>
      <c r="AP5507" s="61"/>
      <c r="AQ5507" s="61"/>
      <c r="AR5507" s="61"/>
      <c r="AS5507" s="61"/>
      <c r="AT5507" s="61"/>
      <c r="AU5507" s="61"/>
      <c r="AV5507" s="61"/>
      <c r="AW5507" s="61"/>
      <c r="AX5507" s="61"/>
      <c r="AY5507" s="61"/>
      <c r="AZ5507" s="61"/>
      <c r="BA5507" s="61"/>
    </row>
    <row r="5508" spans="39:53" x14ac:dyDescent="0.2">
      <c r="AM5508" s="61"/>
      <c r="AN5508" s="61"/>
      <c r="AO5508" s="171"/>
      <c r="AP5508" s="61"/>
      <c r="AQ5508" s="61"/>
      <c r="AR5508" s="61"/>
      <c r="AS5508" s="61"/>
      <c r="AT5508" s="61"/>
      <c r="AU5508" s="61"/>
      <c r="AV5508" s="61"/>
      <c r="AW5508" s="61"/>
      <c r="AX5508" s="61"/>
      <c r="AY5508" s="61"/>
      <c r="AZ5508" s="61"/>
      <c r="BA5508" s="61"/>
    </row>
    <row r="5509" spans="39:53" x14ac:dyDescent="0.2">
      <c r="AM5509" s="61"/>
      <c r="AN5509" s="61"/>
      <c r="AO5509" s="171"/>
      <c r="AP5509" s="61"/>
      <c r="AQ5509" s="61"/>
      <c r="AR5509" s="61"/>
      <c r="AS5509" s="61"/>
      <c r="AT5509" s="61"/>
      <c r="AU5509" s="61"/>
      <c r="AV5509" s="61"/>
      <c r="AW5509" s="61"/>
      <c r="AX5509" s="61"/>
      <c r="AY5509" s="61"/>
      <c r="AZ5509" s="61"/>
      <c r="BA5509" s="61"/>
    </row>
    <row r="5510" spans="39:53" x14ac:dyDescent="0.2">
      <c r="AM5510" s="61"/>
      <c r="AN5510" s="61"/>
      <c r="AO5510" s="171"/>
      <c r="AP5510" s="61"/>
      <c r="AQ5510" s="61"/>
      <c r="AR5510" s="61"/>
      <c r="AS5510" s="61"/>
      <c r="AT5510" s="61"/>
      <c r="AU5510" s="61"/>
      <c r="AV5510" s="61"/>
      <c r="AW5510" s="61"/>
      <c r="AX5510" s="61"/>
      <c r="AY5510" s="61"/>
      <c r="AZ5510" s="61"/>
      <c r="BA5510" s="61"/>
    </row>
    <row r="5511" spans="39:53" x14ac:dyDescent="0.2">
      <c r="AM5511" s="61"/>
      <c r="AN5511" s="61"/>
      <c r="AO5511" s="171"/>
      <c r="AP5511" s="61"/>
      <c r="AQ5511" s="61"/>
      <c r="AR5511" s="61"/>
      <c r="AS5511" s="61"/>
      <c r="AT5511" s="61"/>
      <c r="AU5511" s="61"/>
      <c r="AV5511" s="61"/>
      <c r="AW5511" s="61"/>
      <c r="AX5511" s="61"/>
      <c r="AY5511" s="61"/>
      <c r="AZ5511" s="61"/>
      <c r="BA5511" s="61"/>
    </row>
    <row r="5512" spans="39:53" x14ac:dyDescent="0.2">
      <c r="AM5512" s="61"/>
      <c r="AN5512" s="61"/>
      <c r="AO5512" s="171"/>
      <c r="AP5512" s="61"/>
      <c r="AQ5512" s="61"/>
      <c r="AR5512" s="61"/>
      <c r="AS5512" s="61"/>
      <c r="AT5512" s="61"/>
      <c r="AU5512" s="61"/>
      <c r="AV5512" s="61"/>
      <c r="AW5512" s="61"/>
      <c r="AX5512" s="61"/>
      <c r="AY5512" s="61"/>
      <c r="AZ5512" s="61"/>
      <c r="BA5512" s="61"/>
    </row>
    <row r="5513" spans="39:53" x14ac:dyDescent="0.2">
      <c r="AM5513" s="61"/>
      <c r="AN5513" s="61"/>
      <c r="AO5513" s="171"/>
      <c r="AP5513" s="61"/>
      <c r="AQ5513" s="61"/>
      <c r="AR5513" s="61"/>
      <c r="AS5513" s="61"/>
      <c r="AT5513" s="61"/>
      <c r="AU5513" s="61"/>
      <c r="AV5513" s="61"/>
      <c r="AW5513" s="61"/>
      <c r="AX5513" s="61"/>
      <c r="AY5513" s="61"/>
      <c r="AZ5513" s="61"/>
      <c r="BA5513" s="61"/>
    </row>
    <row r="5514" spans="39:53" x14ac:dyDescent="0.2">
      <c r="AM5514" s="61"/>
      <c r="AN5514" s="61"/>
      <c r="AO5514" s="171"/>
      <c r="AP5514" s="61"/>
      <c r="AQ5514" s="61"/>
      <c r="AR5514" s="61"/>
      <c r="AS5514" s="61"/>
      <c r="AT5514" s="61"/>
      <c r="AU5514" s="61"/>
      <c r="AV5514" s="61"/>
      <c r="AW5514" s="61"/>
      <c r="AX5514" s="61"/>
      <c r="AY5514" s="61"/>
      <c r="AZ5514" s="61"/>
      <c r="BA5514" s="61"/>
    </row>
    <row r="5515" spans="39:53" x14ac:dyDescent="0.2">
      <c r="AM5515" s="61"/>
      <c r="AN5515" s="61"/>
      <c r="AO5515" s="171"/>
      <c r="AP5515" s="61"/>
      <c r="AQ5515" s="61"/>
      <c r="AR5515" s="61"/>
      <c r="AS5515" s="61"/>
      <c r="AT5515" s="61"/>
      <c r="AU5515" s="61"/>
      <c r="AV5515" s="61"/>
      <c r="AW5515" s="61"/>
      <c r="AX5515" s="61"/>
      <c r="AY5515" s="61"/>
      <c r="AZ5515" s="61"/>
      <c r="BA5515" s="61"/>
    </row>
    <row r="5516" spans="39:53" x14ac:dyDescent="0.2">
      <c r="AM5516" s="61"/>
      <c r="AN5516" s="61"/>
      <c r="AO5516" s="171"/>
      <c r="AP5516" s="61"/>
      <c r="AQ5516" s="61"/>
      <c r="AR5516" s="61"/>
      <c r="AS5516" s="61"/>
      <c r="AT5516" s="61"/>
      <c r="AU5516" s="61"/>
      <c r="AV5516" s="61"/>
      <c r="AW5516" s="61"/>
      <c r="AX5516" s="61"/>
      <c r="AY5516" s="61"/>
      <c r="AZ5516" s="61"/>
      <c r="BA5516" s="61"/>
    </row>
    <row r="5517" spans="39:53" x14ac:dyDescent="0.2">
      <c r="AM5517" s="61"/>
      <c r="AN5517" s="61"/>
      <c r="AO5517" s="171"/>
      <c r="AP5517" s="61"/>
      <c r="AQ5517" s="61"/>
      <c r="AR5517" s="61"/>
      <c r="AS5517" s="61"/>
      <c r="AT5517" s="61"/>
      <c r="AU5517" s="61"/>
      <c r="AV5517" s="61"/>
      <c r="AW5517" s="61"/>
      <c r="AX5517" s="61"/>
      <c r="AY5517" s="61"/>
      <c r="AZ5517" s="61"/>
      <c r="BA5517" s="61"/>
    </row>
    <row r="5518" spans="39:53" x14ac:dyDescent="0.2">
      <c r="AM5518" s="61"/>
      <c r="AN5518" s="61"/>
      <c r="AO5518" s="171"/>
      <c r="AP5518" s="61"/>
      <c r="AQ5518" s="61"/>
      <c r="AR5518" s="61"/>
      <c r="AS5518" s="61"/>
      <c r="AT5518" s="61"/>
      <c r="AU5518" s="61"/>
      <c r="AV5518" s="61"/>
      <c r="AW5518" s="61"/>
      <c r="AX5518" s="61"/>
      <c r="AY5518" s="61"/>
      <c r="AZ5518" s="61"/>
      <c r="BA5518" s="61"/>
    </row>
    <row r="5519" spans="39:53" x14ac:dyDescent="0.2">
      <c r="AM5519" s="61"/>
      <c r="AN5519" s="61"/>
      <c r="AO5519" s="171"/>
      <c r="AP5519" s="61"/>
      <c r="AQ5519" s="61"/>
      <c r="AR5519" s="61"/>
      <c r="AS5519" s="61"/>
      <c r="AT5519" s="61"/>
      <c r="AU5519" s="61"/>
      <c r="AV5519" s="61"/>
      <c r="AW5519" s="61"/>
      <c r="AX5519" s="61"/>
      <c r="AY5519" s="61"/>
      <c r="AZ5519" s="61"/>
      <c r="BA5519" s="61"/>
    </row>
    <row r="5520" spans="39:53" x14ac:dyDescent="0.2">
      <c r="AM5520" s="61"/>
      <c r="AN5520" s="61"/>
      <c r="AO5520" s="171"/>
      <c r="AP5520" s="61"/>
      <c r="AQ5520" s="61"/>
      <c r="AR5520" s="61"/>
      <c r="AS5520" s="61"/>
      <c r="AT5520" s="61"/>
      <c r="AU5520" s="61"/>
      <c r="AV5520" s="61"/>
      <c r="AW5520" s="61"/>
      <c r="AX5520" s="61"/>
      <c r="AY5520" s="61"/>
      <c r="AZ5520" s="61"/>
      <c r="BA5520" s="61"/>
    </row>
    <row r="5521" spans="39:53" x14ac:dyDescent="0.2">
      <c r="AM5521" s="61"/>
      <c r="AN5521" s="61"/>
      <c r="AO5521" s="171"/>
      <c r="AP5521" s="61"/>
      <c r="AQ5521" s="61"/>
      <c r="AR5521" s="61"/>
      <c r="AS5521" s="61"/>
      <c r="AT5521" s="61"/>
      <c r="AU5521" s="61"/>
      <c r="AV5521" s="61"/>
      <c r="AW5521" s="61"/>
      <c r="AX5521" s="61"/>
      <c r="AY5521" s="61"/>
      <c r="AZ5521" s="61"/>
      <c r="BA5521" s="61"/>
    </row>
    <row r="5522" spans="39:53" x14ac:dyDescent="0.2">
      <c r="AM5522" s="61"/>
      <c r="AN5522" s="61"/>
      <c r="AO5522" s="171"/>
      <c r="AP5522" s="61"/>
      <c r="AQ5522" s="61"/>
      <c r="AR5522" s="61"/>
      <c r="AS5522" s="61"/>
      <c r="AT5522" s="61"/>
      <c r="AU5522" s="61"/>
      <c r="AV5522" s="61"/>
      <c r="AW5522" s="61"/>
      <c r="AX5522" s="61"/>
      <c r="AY5522" s="61"/>
      <c r="AZ5522" s="61"/>
      <c r="BA5522" s="61"/>
    </row>
    <row r="5523" spans="39:53" x14ac:dyDescent="0.2">
      <c r="AM5523" s="61"/>
      <c r="AN5523" s="61"/>
      <c r="AO5523" s="171"/>
      <c r="AP5523" s="61"/>
      <c r="AQ5523" s="61"/>
      <c r="AR5523" s="61"/>
      <c r="AS5523" s="61"/>
      <c r="AT5523" s="61"/>
      <c r="AU5523" s="61"/>
      <c r="AV5523" s="61"/>
      <c r="AW5523" s="61"/>
      <c r="AX5523" s="61"/>
      <c r="AY5523" s="61"/>
      <c r="AZ5523" s="61"/>
      <c r="BA5523" s="61"/>
    </row>
    <row r="5524" spans="39:53" x14ac:dyDescent="0.2">
      <c r="AM5524" s="61"/>
      <c r="AN5524" s="61"/>
      <c r="AO5524" s="171"/>
      <c r="AP5524" s="61"/>
      <c r="AQ5524" s="61"/>
      <c r="AR5524" s="61"/>
      <c r="AS5524" s="61"/>
      <c r="AT5524" s="61"/>
      <c r="AU5524" s="61"/>
      <c r="AV5524" s="61"/>
      <c r="AW5524" s="61"/>
      <c r="AX5524" s="61"/>
      <c r="AY5524" s="61"/>
      <c r="AZ5524" s="61"/>
      <c r="BA5524" s="61"/>
    </row>
    <row r="5525" spans="39:53" x14ac:dyDescent="0.2">
      <c r="AM5525" s="61"/>
      <c r="AN5525" s="61"/>
      <c r="AO5525" s="171"/>
      <c r="AP5525" s="61"/>
      <c r="AQ5525" s="61"/>
      <c r="AR5525" s="61"/>
      <c r="AS5525" s="61"/>
      <c r="AT5525" s="61"/>
      <c r="AU5525" s="61"/>
      <c r="AV5525" s="61"/>
      <c r="AW5525" s="61"/>
      <c r="AX5525" s="61"/>
      <c r="AY5525" s="61"/>
      <c r="AZ5525" s="61"/>
      <c r="BA5525" s="61"/>
    </row>
    <row r="5526" spans="39:53" x14ac:dyDescent="0.2">
      <c r="AM5526" s="61"/>
      <c r="AN5526" s="61"/>
      <c r="AO5526" s="171"/>
      <c r="AP5526" s="61"/>
      <c r="AQ5526" s="61"/>
      <c r="AR5526" s="61"/>
      <c r="AS5526" s="61"/>
      <c r="AT5526" s="61"/>
      <c r="AU5526" s="61"/>
      <c r="AV5526" s="61"/>
      <c r="AW5526" s="61"/>
      <c r="AX5526" s="61"/>
      <c r="AY5526" s="61"/>
      <c r="AZ5526" s="61"/>
      <c r="BA5526" s="61"/>
    </row>
    <row r="5527" spans="39:53" x14ac:dyDescent="0.2">
      <c r="AM5527" s="61"/>
      <c r="AN5527" s="61"/>
      <c r="AO5527" s="171"/>
      <c r="AP5527" s="61"/>
      <c r="AQ5527" s="61"/>
      <c r="AR5527" s="61"/>
      <c r="AS5527" s="61"/>
      <c r="AT5527" s="61"/>
      <c r="AU5527" s="61"/>
      <c r="AV5527" s="61"/>
      <c r="AW5527" s="61"/>
      <c r="AX5527" s="61"/>
      <c r="AY5527" s="61"/>
      <c r="AZ5527" s="61"/>
      <c r="BA5527" s="61"/>
    </row>
    <row r="5528" spans="39:53" x14ac:dyDescent="0.2">
      <c r="AM5528" s="61"/>
      <c r="AN5528" s="61"/>
      <c r="AO5528" s="171"/>
      <c r="AP5528" s="61"/>
      <c r="AQ5528" s="61"/>
      <c r="AR5528" s="61"/>
      <c r="AS5528" s="61"/>
      <c r="AT5528" s="61"/>
      <c r="AU5528" s="61"/>
      <c r="AV5528" s="61"/>
      <c r="AW5528" s="61"/>
      <c r="AX5528" s="61"/>
      <c r="AY5528" s="61"/>
      <c r="AZ5528" s="61"/>
      <c r="BA5528" s="61"/>
    </row>
    <row r="5529" spans="39:53" x14ac:dyDescent="0.2">
      <c r="AM5529" s="61"/>
      <c r="AN5529" s="61"/>
      <c r="AO5529" s="171"/>
      <c r="AP5529" s="61"/>
      <c r="AQ5529" s="61"/>
      <c r="AR5529" s="61"/>
      <c r="AS5529" s="61"/>
      <c r="AT5529" s="61"/>
      <c r="AU5529" s="61"/>
      <c r="AV5529" s="61"/>
      <c r="AW5529" s="61"/>
      <c r="AX5529" s="61"/>
      <c r="AY5529" s="61"/>
      <c r="AZ5529" s="61"/>
      <c r="BA5529" s="61"/>
    </row>
    <row r="5530" spans="39:53" x14ac:dyDescent="0.2">
      <c r="AM5530" s="61"/>
      <c r="AN5530" s="61"/>
      <c r="AO5530" s="171"/>
      <c r="AP5530" s="61"/>
      <c r="AQ5530" s="61"/>
      <c r="AR5530" s="61"/>
      <c r="AS5530" s="61"/>
      <c r="AT5530" s="61"/>
      <c r="AU5530" s="61"/>
      <c r="AV5530" s="61"/>
      <c r="AW5530" s="61"/>
      <c r="AX5530" s="61"/>
      <c r="AY5530" s="61"/>
      <c r="AZ5530" s="61"/>
      <c r="BA5530" s="61"/>
    </row>
    <row r="5531" spans="39:53" x14ac:dyDescent="0.2">
      <c r="AM5531" s="61"/>
      <c r="AN5531" s="61"/>
      <c r="AO5531" s="171"/>
      <c r="AP5531" s="61"/>
      <c r="AQ5531" s="61"/>
      <c r="AR5531" s="61"/>
      <c r="AS5531" s="61"/>
      <c r="AT5531" s="61"/>
      <c r="AU5531" s="61"/>
      <c r="AV5531" s="61"/>
      <c r="AW5531" s="61"/>
      <c r="AX5531" s="61"/>
      <c r="AY5531" s="61"/>
      <c r="AZ5531" s="61"/>
      <c r="BA5531" s="61"/>
    </row>
    <row r="5532" spans="39:53" x14ac:dyDescent="0.2">
      <c r="AM5532" s="61"/>
      <c r="AN5532" s="61"/>
      <c r="AO5532" s="171"/>
      <c r="AP5532" s="61"/>
      <c r="AQ5532" s="61"/>
      <c r="AR5532" s="61"/>
      <c r="AS5532" s="61"/>
      <c r="AT5532" s="61"/>
      <c r="AU5532" s="61"/>
      <c r="AV5532" s="61"/>
      <c r="AW5532" s="61"/>
      <c r="AX5532" s="61"/>
      <c r="AY5532" s="61"/>
      <c r="AZ5532" s="61"/>
      <c r="BA5532" s="61"/>
    </row>
    <row r="5533" spans="39:53" x14ac:dyDescent="0.2">
      <c r="AM5533" s="61"/>
      <c r="AN5533" s="61"/>
      <c r="AO5533" s="171"/>
      <c r="AP5533" s="61"/>
      <c r="AQ5533" s="61"/>
      <c r="AR5533" s="61"/>
      <c r="AS5533" s="61"/>
      <c r="AT5533" s="61"/>
      <c r="AU5533" s="61"/>
      <c r="AV5533" s="61"/>
      <c r="AW5533" s="61"/>
      <c r="AX5533" s="61"/>
      <c r="AY5533" s="61"/>
      <c r="AZ5533" s="61"/>
      <c r="BA5533" s="61"/>
    </row>
    <row r="5534" spans="39:53" x14ac:dyDescent="0.2">
      <c r="AM5534" s="61"/>
      <c r="AN5534" s="61"/>
      <c r="AO5534" s="171"/>
      <c r="AP5534" s="61"/>
      <c r="AQ5534" s="61"/>
      <c r="AR5534" s="61"/>
      <c r="AS5534" s="61"/>
      <c r="AT5534" s="61"/>
      <c r="AU5534" s="61"/>
      <c r="AV5534" s="61"/>
      <c r="AW5534" s="61"/>
      <c r="AX5534" s="61"/>
      <c r="AY5534" s="61"/>
      <c r="AZ5534" s="61"/>
      <c r="BA5534" s="61"/>
    </row>
    <row r="5535" spans="39:53" x14ac:dyDescent="0.2">
      <c r="AM5535" s="61"/>
      <c r="AN5535" s="61"/>
      <c r="AO5535" s="171"/>
      <c r="AP5535" s="61"/>
      <c r="AQ5535" s="61"/>
      <c r="AR5535" s="61"/>
      <c r="AS5535" s="61"/>
      <c r="AT5535" s="61"/>
      <c r="AU5535" s="61"/>
      <c r="AV5535" s="61"/>
      <c r="AW5535" s="61"/>
      <c r="AX5535" s="61"/>
      <c r="AY5535" s="61"/>
      <c r="AZ5535" s="61"/>
      <c r="BA5535" s="61"/>
    </row>
    <row r="5536" spans="39:53" x14ac:dyDescent="0.2">
      <c r="AM5536" s="61"/>
      <c r="AN5536" s="61"/>
      <c r="AO5536" s="171"/>
      <c r="AP5536" s="61"/>
      <c r="AQ5536" s="61"/>
      <c r="AR5536" s="61"/>
      <c r="AS5536" s="61"/>
      <c r="AT5536" s="61"/>
      <c r="AU5536" s="61"/>
      <c r="AV5536" s="61"/>
      <c r="AW5536" s="61"/>
      <c r="AX5536" s="61"/>
      <c r="AY5536" s="61"/>
      <c r="AZ5536" s="61"/>
      <c r="BA5536" s="61"/>
    </row>
    <row r="5537" spans="39:53" x14ac:dyDescent="0.2">
      <c r="AM5537" s="61"/>
      <c r="AN5537" s="61"/>
      <c r="AO5537" s="171"/>
      <c r="AP5537" s="61"/>
      <c r="AQ5537" s="61"/>
      <c r="AR5537" s="61"/>
      <c r="AS5537" s="61"/>
      <c r="AT5537" s="61"/>
      <c r="AU5537" s="61"/>
      <c r="AV5537" s="61"/>
      <c r="AW5537" s="61"/>
      <c r="AX5537" s="61"/>
      <c r="AY5537" s="61"/>
      <c r="AZ5537" s="61"/>
      <c r="BA5537" s="61"/>
    </row>
    <row r="5538" spans="39:53" x14ac:dyDescent="0.2">
      <c r="AM5538" s="61"/>
      <c r="AN5538" s="61"/>
      <c r="AO5538" s="171"/>
      <c r="AP5538" s="61"/>
      <c r="AQ5538" s="61"/>
      <c r="AR5538" s="61"/>
      <c r="AS5538" s="61"/>
      <c r="AT5538" s="61"/>
      <c r="AU5538" s="61"/>
      <c r="AV5538" s="61"/>
      <c r="AW5538" s="61"/>
      <c r="AX5538" s="61"/>
      <c r="AY5538" s="61"/>
      <c r="AZ5538" s="61"/>
      <c r="BA5538" s="61"/>
    </row>
    <row r="5539" spans="39:53" x14ac:dyDescent="0.2">
      <c r="AM5539" s="61"/>
      <c r="AN5539" s="61"/>
      <c r="AO5539" s="171"/>
      <c r="AP5539" s="61"/>
      <c r="AQ5539" s="61"/>
      <c r="AR5539" s="61"/>
      <c r="AS5539" s="61"/>
      <c r="AT5539" s="61"/>
      <c r="AU5539" s="61"/>
      <c r="AV5539" s="61"/>
      <c r="AW5539" s="61"/>
      <c r="AX5539" s="61"/>
      <c r="AY5539" s="61"/>
      <c r="AZ5539" s="61"/>
      <c r="BA5539" s="61"/>
    </row>
    <row r="5540" spans="39:53" x14ac:dyDescent="0.2">
      <c r="AM5540" s="61"/>
      <c r="AN5540" s="61"/>
      <c r="AO5540" s="171"/>
      <c r="AP5540" s="61"/>
      <c r="AQ5540" s="61"/>
      <c r="AR5540" s="61"/>
      <c r="AS5540" s="61"/>
      <c r="AT5540" s="61"/>
      <c r="AU5540" s="61"/>
      <c r="AV5540" s="61"/>
      <c r="AW5540" s="61"/>
      <c r="AX5540" s="61"/>
      <c r="AY5540" s="61"/>
      <c r="AZ5540" s="61"/>
      <c r="BA5540" s="61"/>
    </row>
    <row r="5541" spans="39:53" x14ac:dyDescent="0.2">
      <c r="AM5541" s="61"/>
      <c r="AN5541" s="61"/>
      <c r="AO5541" s="171"/>
      <c r="AP5541" s="61"/>
      <c r="AQ5541" s="61"/>
      <c r="AR5541" s="61"/>
      <c r="AS5541" s="61"/>
      <c r="AT5541" s="61"/>
      <c r="AU5541" s="61"/>
      <c r="AV5541" s="61"/>
      <c r="AW5541" s="61"/>
      <c r="AX5541" s="61"/>
      <c r="AY5541" s="61"/>
      <c r="AZ5541" s="61"/>
      <c r="BA5541" s="61"/>
    </row>
    <row r="5542" spans="39:53" x14ac:dyDescent="0.2">
      <c r="AM5542" s="61"/>
      <c r="AN5542" s="61"/>
      <c r="AO5542" s="171"/>
      <c r="AP5542" s="61"/>
      <c r="AQ5542" s="61"/>
      <c r="AR5542" s="61"/>
      <c r="AS5542" s="61"/>
      <c r="AT5542" s="61"/>
      <c r="AU5542" s="61"/>
      <c r="AV5542" s="61"/>
      <c r="AW5542" s="61"/>
      <c r="AX5542" s="61"/>
      <c r="AY5542" s="61"/>
      <c r="AZ5542" s="61"/>
      <c r="BA5542" s="61"/>
    </row>
    <row r="5543" spans="39:53" x14ac:dyDescent="0.2">
      <c r="AM5543" s="61"/>
      <c r="AN5543" s="61"/>
      <c r="AO5543" s="171"/>
      <c r="AP5543" s="61"/>
      <c r="AQ5543" s="61"/>
      <c r="AR5543" s="61"/>
      <c r="AS5543" s="61"/>
      <c r="AT5543" s="61"/>
      <c r="AU5543" s="61"/>
      <c r="AV5543" s="61"/>
      <c r="AW5543" s="61"/>
      <c r="AX5543" s="61"/>
      <c r="AY5543" s="61"/>
      <c r="AZ5543" s="61"/>
      <c r="BA5543" s="61"/>
    </row>
    <row r="5544" spans="39:53" x14ac:dyDescent="0.2">
      <c r="AM5544" s="61"/>
      <c r="AN5544" s="61"/>
      <c r="AO5544" s="171"/>
      <c r="AP5544" s="61"/>
      <c r="AQ5544" s="61"/>
      <c r="AR5544" s="61"/>
      <c r="AS5544" s="61"/>
      <c r="AT5544" s="61"/>
      <c r="AU5544" s="61"/>
      <c r="AV5544" s="61"/>
      <c r="AW5544" s="61"/>
      <c r="AX5544" s="61"/>
      <c r="AY5544" s="61"/>
      <c r="AZ5544" s="61"/>
      <c r="BA5544" s="61"/>
    </row>
    <row r="5545" spans="39:53" x14ac:dyDescent="0.2">
      <c r="AM5545" s="61"/>
      <c r="AN5545" s="61"/>
      <c r="AO5545" s="171"/>
      <c r="AP5545" s="61"/>
      <c r="AQ5545" s="61"/>
      <c r="AR5545" s="61"/>
      <c r="AS5545" s="61"/>
      <c r="AT5545" s="61"/>
      <c r="AU5545" s="61"/>
      <c r="AV5545" s="61"/>
      <c r="AW5545" s="61"/>
      <c r="AX5545" s="61"/>
      <c r="AY5545" s="61"/>
      <c r="AZ5545" s="61"/>
      <c r="BA5545" s="61"/>
    </row>
    <row r="5546" spans="39:53" x14ac:dyDescent="0.2">
      <c r="AM5546" s="61"/>
      <c r="AN5546" s="61"/>
      <c r="AO5546" s="171"/>
      <c r="AP5546" s="61"/>
      <c r="AQ5546" s="61"/>
      <c r="AR5546" s="61"/>
      <c r="AS5546" s="61"/>
      <c r="AT5546" s="61"/>
      <c r="AU5546" s="61"/>
      <c r="AV5546" s="61"/>
      <c r="AW5546" s="61"/>
      <c r="AX5546" s="61"/>
      <c r="AY5546" s="61"/>
      <c r="AZ5546" s="61"/>
      <c r="BA5546" s="61"/>
    </row>
    <row r="5547" spans="39:53" x14ac:dyDescent="0.2">
      <c r="AM5547" s="61"/>
      <c r="AN5547" s="61"/>
      <c r="AO5547" s="171"/>
      <c r="AP5547" s="61"/>
      <c r="AQ5547" s="61"/>
      <c r="AR5547" s="61"/>
      <c r="AS5547" s="61"/>
      <c r="AT5547" s="61"/>
      <c r="AU5547" s="61"/>
      <c r="AV5547" s="61"/>
      <c r="AW5547" s="61"/>
      <c r="AX5547" s="61"/>
      <c r="AY5547" s="61"/>
      <c r="AZ5547" s="61"/>
      <c r="BA5547" s="61"/>
    </row>
    <row r="5548" spans="39:53" x14ac:dyDescent="0.2">
      <c r="AM5548" s="61"/>
      <c r="AN5548" s="61"/>
      <c r="AO5548" s="171"/>
      <c r="AP5548" s="61"/>
      <c r="AQ5548" s="61"/>
      <c r="AR5548" s="61"/>
      <c r="AS5548" s="61"/>
      <c r="AT5548" s="61"/>
      <c r="AU5548" s="61"/>
      <c r="AV5548" s="61"/>
      <c r="AW5548" s="61"/>
      <c r="AX5548" s="61"/>
      <c r="AY5548" s="61"/>
      <c r="AZ5548" s="61"/>
      <c r="BA5548" s="61"/>
    </row>
    <row r="5549" spans="39:53" x14ac:dyDescent="0.2">
      <c r="AM5549" s="61"/>
      <c r="AN5549" s="61"/>
      <c r="AO5549" s="171"/>
      <c r="AP5549" s="61"/>
      <c r="AQ5549" s="61"/>
      <c r="AR5549" s="61"/>
      <c r="AS5549" s="61"/>
      <c r="AT5549" s="61"/>
      <c r="AU5549" s="61"/>
      <c r="AV5549" s="61"/>
      <c r="AW5549" s="61"/>
      <c r="AX5549" s="61"/>
      <c r="AY5549" s="61"/>
      <c r="AZ5549" s="61"/>
      <c r="BA5549" s="61"/>
    </row>
    <row r="5550" spans="39:53" x14ac:dyDescent="0.2">
      <c r="AM5550" s="61"/>
      <c r="AN5550" s="61"/>
      <c r="AO5550" s="171"/>
      <c r="AP5550" s="61"/>
      <c r="AQ5550" s="61"/>
      <c r="AR5550" s="61"/>
      <c r="AS5550" s="61"/>
      <c r="AT5550" s="61"/>
      <c r="AU5550" s="61"/>
      <c r="AV5550" s="61"/>
      <c r="AW5550" s="61"/>
      <c r="AX5550" s="61"/>
      <c r="AY5550" s="61"/>
      <c r="AZ5550" s="61"/>
      <c r="BA5550" s="61"/>
    </row>
    <row r="5551" spans="39:53" x14ac:dyDescent="0.2">
      <c r="AM5551" s="61"/>
      <c r="AN5551" s="61"/>
      <c r="AO5551" s="171"/>
      <c r="AP5551" s="61"/>
      <c r="AQ5551" s="61"/>
      <c r="AR5551" s="61"/>
      <c r="AS5551" s="61"/>
      <c r="AT5551" s="61"/>
      <c r="AU5551" s="61"/>
      <c r="AV5551" s="61"/>
      <c r="AW5551" s="61"/>
      <c r="AX5551" s="61"/>
      <c r="AY5551" s="61"/>
      <c r="AZ5551" s="61"/>
      <c r="BA5551" s="61"/>
    </row>
    <row r="5552" spans="39:53" x14ac:dyDescent="0.2">
      <c r="AM5552" s="61"/>
      <c r="AN5552" s="61"/>
      <c r="AO5552" s="171"/>
      <c r="AP5552" s="61"/>
      <c r="AQ5552" s="61"/>
      <c r="AR5552" s="61"/>
      <c r="AS5552" s="61"/>
      <c r="AT5552" s="61"/>
      <c r="AU5552" s="61"/>
      <c r="AV5552" s="61"/>
      <c r="AW5552" s="61"/>
      <c r="AX5552" s="61"/>
      <c r="AY5552" s="61"/>
      <c r="AZ5552" s="61"/>
      <c r="BA5552" s="61"/>
    </row>
    <row r="5553" spans="39:53" x14ac:dyDescent="0.2">
      <c r="AM5553" s="61"/>
      <c r="AN5553" s="61"/>
      <c r="AO5553" s="171"/>
      <c r="AP5553" s="61"/>
      <c r="AQ5553" s="61"/>
      <c r="AR5553" s="61"/>
      <c r="AS5553" s="61"/>
      <c r="AT5553" s="61"/>
      <c r="AU5553" s="61"/>
      <c r="AV5553" s="61"/>
      <c r="AW5553" s="61"/>
      <c r="AX5553" s="61"/>
      <c r="AY5553" s="61"/>
      <c r="AZ5553" s="61"/>
      <c r="BA5553" s="61"/>
    </row>
    <row r="5554" spans="39:53" x14ac:dyDescent="0.2">
      <c r="AM5554" s="61"/>
      <c r="AN5554" s="61"/>
      <c r="AO5554" s="171"/>
      <c r="AP5554" s="61"/>
      <c r="AQ5554" s="61"/>
      <c r="AR5554" s="61"/>
      <c r="AS5554" s="61"/>
      <c r="AT5554" s="61"/>
      <c r="AU5554" s="61"/>
      <c r="AV5554" s="61"/>
      <c r="AW5554" s="61"/>
      <c r="AX5554" s="61"/>
      <c r="AY5554" s="61"/>
      <c r="AZ5554" s="61"/>
      <c r="BA5554" s="61"/>
    </row>
    <row r="5555" spans="39:53" x14ac:dyDescent="0.2">
      <c r="AM5555" s="61"/>
      <c r="AN5555" s="61"/>
      <c r="AO5555" s="171"/>
      <c r="AP5555" s="61"/>
      <c r="AQ5555" s="61"/>
      <c r="AR5555" s="61"/>
      <c r="AS5555" s="61"/>
      <c r="AT5555" s="61"/>
      <c r="AU5555" s="61"/>
      <c r="AV5555" s="61"/>
      <c r="AW5555" s="61"/>
      <c r="AX5555" s="61"/>
      <c r="AY5555" s="61"/>
      <c r="AZ5555" s="61"/>
      <c r="BA5555" s="61"/>
    </row>
    <row r="5556" spans="39:53" x14ac:dyDescent="0.2">
      <c r="AM5556" s="61"/>
      <c r="AN5556" s="61"/>
      <c r="AO5556" s="171"/>
      <c r="AP5556" s="61"/>
      <c r="AQ5556" s="61"/>
      <c r="AR5556" s="61"/>
      <c r="AS5556" s="61"/>
      <c r="AT5556" s="61"/>
      <c r="AU5556" s="61"/>
      <c r="AV5556" s="61"/>
      <c r="AW5556" s="61"/>
      <c r="AX5556" s="61"/>
      <c r="AY5556" s="61"/>
      <c r="AZ5556" s="61"/>
      <c r="BA5556" s="61"/>
    </row>
    <row r="5557" spans="39:53" x14ac:dyDescent="0.2">
      <c r="AM5557" s="61"/>
      <c r="AN5557" s="61"/>
      <c r="AO5557" s="171"/>
      <c r="AP5557" s="61"/>
      <c r="AQ5557" s="61"/>
      <c r="AR5557" s="61"/>
      <c r="AS5557" s="61"/>
      <c r="AT5557" s="61"/>
      <c r="AU5557" s="61"/>
      <c r="AV5557" s="61"/>
      <c r="AW5557" s="61"/>
      <c r="AX5557" s="61"/>
      <c r="AY5557" s="61"/>
      <c r="AZ5557" s="61"/>
      <c r="BA5557" s="61"/>
    </row>
    <row r="5558" spans="39:53" x14ac:dyDescent="0.2">
      <c r="AM5558" s="61"/>
      <c r="AN5558" s="61"/>
      <c r="AO5558" s="171"/>
      <c r="AP5558" s="61"/>
      <c r="AQ5558" s="61"/>
      <c r="AR5558" s="61"/>
      <c r="AS5558" s="61"/>
      <c r="AT5558" s="61"/>
      <c r="AU5558" s="61"/>
      <c r="AV5558" s="61"/>
      <c r="AW5558" s="61"/>
      <c r="AX5558" s="61"/>
      <c r="AY5558" s="61"/>
      <c r="AZ5558" s="61"/>
      <c r="BA5558" s="61"/>
    </row>
    <row r="5559" spans="39:53" x14ac:dyDescent="0.2">
      <c r="AM5559" s="61"/>
      <c r="AN5559" s="61"/>
      <c r="AO5559" s="171"/>
      <c r="AP5559" s="61"/>
      <c r="AQ5559" s="61"/>
      <c r="AR5559" s="61"/>
      <c r="AS5559" s="61"/>
      <c r="AT5559" s="61"/>
      <c r="AU5559" s="61"/>
      <c r="AV5559" s="61"/>
      <c r="AW5559" s="61"/>
      <c r="AX5559" s="61"/>
      <c r="AY5559" s="61"/>
      <c r="AZ5559" s="61"/>
      <c r="BA5559" s="61"/>
    </row>
    <row r="5560" spans="39:53" x14ac:dyDescent="0.2">
      <c r="AM5560" s="61"/>
      <c r="AN5560" s="61"/>
      <c r="AO5560" s="171"/>
      <c r="AP5560" s="61"/>
      <c r="AQ5560" s="61"/>
      <c r="AR5560" s="61"/>
      <c r="AS5560" s="61"/>
      <c r="AT5560" s="61"/>
      <c r="AU5560" s="61"/>
      <c r="AV5560" s="61"/>
      <c r="AW5560" s="61"/>
      <c r="AX5560" s="61"/>
      <c r="AY5560" s="61"/>
      <c r="AZ5560" s="61"/>
      <c r="BA5560" s="61"/>
    </row>
    <row r="5561" spans="39:53" x14ac:dyDescent="0.2">
      <c r="AM5561" s="61"/>
      <c r="AN5561" s="61"/>
      <c r="AO5561" s="171"/>
      <c r="AP5561" s="61"/>
      <c r="AQ5561" s="61"/>
      <c r="AR5561" s="61"/>
      <c r="AS5561" s="61"/>
      <c r="AT5561" s="61"/>
      <c r="AU5561" s="61"/>
      <c r="AV5561" s="61"/>
      <c r="AW5561" s="61"/>
      <c r="AX5561" s="61"/>
      <c r="AY5561" s="61"/>
      <c r="AZ5561" s="61"/>
      <c r="BA5561" s="61"/>
    </row>
    <row r="5562" spans="39:53" x14ac:dyDescent="0.2">
      <c r="AM5562" s="61"/>
      <c r="AN5562" s="61"/>
      <c r="AO5562" s="171"/>
      <c r="AP5562" s="61"/>
      <c r="AQ5562" s="61"/>
      <c r="AR5562" s="61"/>
      <c r="AS5562" s="61"/>
      <c r="AT5562" s="61"/>
      <c r="AU5562" s="61"/>
      <c r="AV5562" s="61"/>
      <c r="AW5562" s="61"/>
      <c r="AX5562" s="61"/>
      <c r="AY5562" s="61"/>
      <c r="AZ5562" s="61"/>
      <c r="BA5562" s="61"/>
    </row>
    <row r="5563" spans="39:53" x14ac:dyDescent="0.2">
      <c r="AM5563" s="61"/>
      <c r="AN5563" s="61"/>
      <c r="AO5563" s="171"/>
      <c r="AP5563" s="61"/>
      <c r="AQ5563" s="61"/>
      <c r="AR5563" s="61"/>
      <c r="AS5563" s="61"/>
      <c r="AT5563" s="61"/>
      <c r="AU5563" s="61"/>
      <c r="AV5563" s="61"/>
      <c r="AW5563" s="61"/>
      <c r="AX5563" s="61"/>
      <c r="AY5563" s="61"/>
      <c r="AZ5563" s="61"/>
      <c r="BA5563" s="61"/>
    </row>
    <row r="5564" spans="39:53" x14ac:dyDescent="0.2">
      <c r="AM5564" s="61"/>
      <c r="AN5564" s="61"/>
      <c r="AO5564" s="171"/>
      <c r="AP5564" s="61"/>
      <c r="AQ5564" s="61"/>
      <c r="AR5564" s="61"/>
      <c r="AS5564" s="61"/>
      <c r="AT5564" s="61"/>
      <c r="AU5564" s="61"/>
      <c r="AV5564" s="61"/>
      <c r="AW5564" s="61"/>
      <c r="AX5564" s="61"/>
      <c r="AY5564" s="61"/>
      <c r="AZ5564" s="61"/>
      <c r="BA5564" s="61"/>
    </row>
    <row r="5565" spans="39:53" x14ac:dyDescent="0.2">
      <c r="AM5565" s="61"/>
      <c r="AN5565" s="61"/>
      <c r="AO5565" s="171"/>
      <c r="AP5565" s="61"/>
      <c r="AQ5565" s="61"/>
      <c r="AR5565" s="61"/>
      <c r="AS5565" s="61"/>
      <c r="AT5565" s="61"/>
      <c r="AU5565" s="61"/>
      <c r="AV5565" s="61"/>
      <c r="AW5565" s="61"/>
      <c r="AX5565" s="61"/>
      <c r="AY5565" s="61"/>
      <c r="AZ5565" s="61"/>
      <c r="BA5565" s="61"/>
    </row>
    <row r="5566" spans="39:53" x14ac:dyDescent="0.2">
      <c r="AM5566" s="61"/>
      <c r="AN5566" s="61"/>
      <c r="AO5566" s="171"/>
      <c r="AP5566" s="61"/>
      <c r="AQ5566" s="61"/>
      <c r="AR5566" s="61"/>
      <c r="AS5566" s="61"/>
      <c r="AT5566" s="61"/>
      <c r="AU5566" s="61"/>
      <c r="AV5566" s="61"/>
      <c r="AW5566" s="61"/>
      <c r="AX5566" s="61"/>
      <c r="AY5566" s="61"/>
      <c r="AZ5566" s="61"/>
      <c r="BA5566" s="61"/>
    </row>
    <row r="5567" spans="39:53" x14ac:dyDescent="0.2">
      <c r="AM5567" s="61"/>
      <c r="AN5567" s="61"/>
      <c r="AO5567" s="171"/>
      <c r="AP5567" s="61"/>
      <c r="AQ5567" s="61"/>
      <c r="AR5567" s="61"/>
      <c r="AS5567" s="61"/>
      <c r="AT5567" s="61"/>
      <c r="AU5567" s="61"/>
      <c r="AV5567" s="61"/>
      <c r="AW5567" s="61"/>
      <c r="AX5567" s="61"/>
      <c r="AY5567" s="61"/>
      <c r="AZ5567" s="61"/>
      <c r="BA5567" s="61"/>
    </row>
    <row r="5568" spans="39:53" x14ac:dyDescent="0.2">
      <c r="AM5568" s="61"/>
      <c r="AN5568" s="61"/>
      <c r="AO5568" s="171"/>
      <c r="AP5568" s="61"/>
      <c r="AQ5568" s="61"/>
      <c r="AR5568" s="61"/>
      <c r="AS5568" s="61"/>
      <c r="AT5568" s="61"/>
      <c r="AU5568" s="61"/>
      <c r="AV5568" s="61"/>
      <c r="AW5568" s="61"/>
      <c r="AX5568" s="61"/>
      <c r="AY5568" s="61"/>
      <c r="AZ5568" s="61"/>
      <c r="BA5568" s="61"/>
    </row>
    <row r="5569" spans="39:53" x14ac:dyDescent="0.2">
      <c r="AM5569" s="61"/>
      <c r="AN5569" s="61"/>
      <c r="AO5569" s="171"/>
      <c r="AP5569" s="61"/>
      <c r="AQ5569" s="61"/>
      <c r="AR5569" s="61"/>
      <c r="AS5569" s="61"/>
      <c r="AT5569" s="61"/>
      <c r="AU5569" s="61"/>
      <c r="AV5569" s="61"/>
      <c r="AW5569" s="61"/>
      <c r="AX5569" s="61"/>
      <c r="AY5569" s="61"/>
      <c r="AZ5569" s="61"/>
      <c r="BA5569" s="61"/>
    </row>
    <row r="5570" spans="39:53" x14ac:dyDescent="0.2">
      <c r="AM5570" s="61"/>
      <c r="AN5570" s="61"/>
      <c r="AO5570" s="171"/>
      <c r="AP5570" s="61"/>
      <c r="AQ5570" s="61"/>
      <c r="AR5570" s="61"/>
      <c r="AS5570" s="61"/>
      <c r="AT5570" s="61"/>
      <c r="AU5570" s="61"/>
      <c r="AV5570" s="61"/>
      <c r="AW5570" s="61"/>
      <c r="AX5570" s="61"/>
      <c r="AY5570" s="61"/>
      <c r="AZ5570" s="61"/>
      <c r="BA5570" s="61"/>
    </row>
    <row r="5571" spans="39:53" x14ac:dyDescent="0.2">
      <c r="AM5571" s="61"/>
      <c r="AN5571" s="61"/>
      <c r="AO5571" s="171"/>
      <c r="AP5571" s="61"/>
      <c r="AQ5571" s="61"/>
      <c r="AR5571" s="61"/>
      <c r="AS5571" s="61"/>
      <c r="AT5571" s="61"/>
      <c r="AU5571" s="61"/>
      <c r="AV5571" s="61"/>
      <c r="AW5571" s="61"/>
      <c r="AX5571" s="61"/>
      <c r="AY5571" s="61"/>
      <c r="AZ5571" s="61"/>
      <c r="BA5571" s="61"/>
    </row>
    <row r="5572" spans="39:53" x14ac:dyDescent="0.2">
      <c r="AM5572" s="61"/>
      <c r="AN5572" s="61"/>
      <c r="AO5572" s="171"/>
      <c r="AP5572" s="61"/>
      <c r="AQ5572" s="61"/>
      <c r="AR5572" s="61"/>
      <c r="AS5572" s="61"/>
      <c r="AT5572" s="61"/>
      <c r="AU5572" s="61"/>
      <c r="AV5572" s="61"/>
      <c r="AW5572" s="61"/>
      <c r="AX5572" s="61"/>
      <c r="AY5572" s="61"/>
      <c r="AZ5572" s="61"/>
      <c r="BA5572" s="61"/>
    </row>
    <row r="5573" spans="39:53" x14ac:dyDescent="0.2">
      <c r="AM5573" s="61"/>
      <c r="AN5573" s="61"/>
      <c r="AO5573" s="171"/>
      <c r="AP5573" s="61"/>
      <c r="AQ5573" s="61"/>
      <c r="AR5573" s="61"/>
      <c r="AS5573" s="61"/>
      <c r="AT5573" s="61"/>
      <c r="AU5573" s="61"/>
      <c r="AV5573" s="61"/>
      <c r="AW5573" s="61"/>
      <c r="AX5573" s="61"/>
      <c r="AY5573" s="61"/>
      <c r="AZ5573" s="61"/>
      <c r="BA5573" s="61"/>
    </row>
    <row r="5574" spans="39:53" x14ac:dyDescent="0.2">
      <c r="AM5574" s="61"/>
      <c r="AN5574" s="61"/>
      <c r="AO5574" s="171"/>
      <c r="AP5574" s="61"/>
      <c r="AQ5574" s="61"/>
      <c r="AR5574" s="61"/>
      <c r="AS5574" s="61"/>
      <c r="AT5574" s="61"/>
      <c r="AU5574" s="61"/>
      <c r="AV5574" s="61"/>
      <c r="AW5574" s="61"/>
      <c r="AX5574" s="61"/>
      <c r="AY5574" s="61"/>
      <c r="AZ5574" s="61"/>
      <c r="BA5574" s="61"/>
    </row>
    <row r="5575" spans="39:53" x14ac:dyDescent="0.2">
      <c r="AM5575" s="61"/>
      <c r="AN5575" s="61"/>
      <c r="AO5575" s="171"/>
      <c r="AP5575" s="61"/>
      <c r="AQ5575" s="61"/>
      <c r="AR5575" s="61"/>
      <c r="AS5575" s="61"/>
      <c r="AT5575" s="61"/>
      <c r="AU5575" s="61"/>
      <c r="AV5575" s="61"/>
      <c r="AW5575" s="61"/>
      <c r="AX5575" s="61"/>
      <c r="AY5575" s="61"/>
      <c r="AZ5575" s="61"/>
      <c r="BA5575" s="61"/>
    </row>
    <row r="5576" spans="39:53" x14ac:dyDescent="0.2">
      <c r="AM5576" s="61"/>
      <c r="AN5576" s="61"/>
      <c r="AO5576" s="171"/>
      <c r="AP5576" s="61"/>
      <c r="AQ5576" s="61"/>
      <c r="AR5576" s="61"/>
      <c r="AS5576" s="61"/>
      <c r="AT5576" s="61"/>
      <c r="AU5576" s="61"/>
      <c r="AV5576" s="61"/>
      <c r="AW5576" s="61"/>
      <c r="AX5576" s="61"/>
      <c r="AY5576" s="61"/>
      <c r="AZ5576" s="61"/>
      <c r="BA5576" s="61"/>
    </row>
    <row r="5577" spans="39:53" x14ac:dyDescent="0.2">
      <c r="AM5577" s="61"/>
      <c r="AN5577" s="61"/>
      <c r="AO5577" s="171"/>
      <c r="AP5577" s="61"/>
      <c r="AQ5577" s="61"/>
      <c r="AR5577" s="61"/>
      <c r="AS5577" s="61"/>
      <c r="AT5577" s="61"/>
      <c r="AU5577" s="61"/>
      <c r="AV5577" s="61"/>
      <c r="AW5577" s="61"/>
      <c r="AX5577" s="61"/>
      <c r="AY5577" s="61"/>
      <c r="AZ5577" s="61"/>
      <c r="BA5577" s="61"/>
    </row>
    <row r="5578" spans="39:53" x14ac:dyDescent="0.2">
      <c r="AM5578" s="61"/>
      <c r="AN5578" s="61"/>
      <c r="AO5578" s="171"/>
      <c r="AP5578" s="61"/>
      <c r="AQ5578" s="61"/>
      <c r="AR5578" s="61"/>
      <c r="AS5578" s="61"/>
      <c r="AT5578" s="61"/>
      <c r="AU5578" s="61"/>
      <c r="AV5578" s="61"/>
      <c r="AW5578" s="61"/>
      <c r="AX5578" s="61"/>
      <c r="AY5578" s="61"/>
      <c r="AZ5578" s="61"/>
      <c r="BA5578" s="61"/>
    </row>
    <row r="5579" spans="39:53" x14ac:dyDescent="0.2">
      <c r="AM5579" s="61"/>
      <c r="AN5579" s="61"/>
      <c r="AO5579" s="171"/>
      <c r="AP5579" s="61"/>
      <c r="AQ5579" s="61"/>
      <c r="AR5579" s="61"/>
      <c r="AS5579" s="61"/>
      <c r="AT5579" s="61"/>
      <c r="AU5579" s="61"/>
      <c r="AV5579" s="61"/>
      <c r="AW5579" s="61"/>
      <c r="AX5579" s="61"/>
      <c r="AY5579" s="61"/>
      <c r="AZ5579" s="61"/>
      <c r="BA5579" s="61"/>
    </row>
    <row r="5580" spans="39:53" x14ac:dyDescent="0.2">
      <c r="AM5580" s="61"/>
      <c r="AN5580" s="61"/>
      <c r="AO5580" s="171"/>
      <c r="AP5580" s="61"/>
      <c r="AQ5580" s="61"/>
      <c r="AR5580" s="61"/>
      <c r="AS5580" s="61"/>
      <c r="AT5580" s="61"/>
      <c r="AU5580" s="61"/>
      <c r="AV5580" s="61"/>
      <c r="AW5580" s="61"/>
      <c r="AX5580" s="61"/>
      <c r="AY5580" s="61"/>
      <c r="AZ5580" s="61"/>
      <c r="BA5580" s="61"/>
    </row>
    <row r="5581" spans="39:53" x14ac:dyDescent="0.2">
      <c r="AM5581" s="61"/>
      <c r="AN5581" s="61"/>
      <c r="AO5581" s="171"/>
      <c r="AP5581" s="61"/>
      <c r="AQ5581" s="61"/>
      <c r="AR5581" s="61"/>
      <c r="AS5581" s="61"/>
      <c r="AT5581" s="61"/>
      <c r="AU5581" s="61"/>
      <c r="AV5581" s="61"/>
      <c r="AW5581" s="61"/>
      <c r="AX5581" s="61"/>
      <c r="AY5581" s="61"/>
      <c r="AZ5581" s="61"/>
      <c r="BA5581" s="61"/>
    </row>
    <row r="5582" spans="39:53" x14ac:dyDescent="0.2">
      <c r="AM5582" s="61"/>
      <c r="AN5582" s="61"/>
      <c r="AO5582" s="171"/>
      <c r="AP5582" s="61"/>
      <c r="AQ5582" s="61"/>
      <c r="AR5582" s="61"/>
      <c r="AS5582" s="61"/>
      <c r="AT5582" s="61"/>
      <c r="AU5582" s="61"/>
      <c r="AV5582" s="61"/>
      <c r="AW5582" s="61"/>
      <c r="AX5582" s="61"/>
      <c r="AY5582" s="61"/>
      <c r="AZ5582" s="61"/>
      <c r="BA5582" s="61"/>
    </row>
    <row r="5583" spans="39:53" x14ac:dyDescent="0.2">
      <c r="AM5583" s="61"/>
      <c r="AN5583" s="61"/>
      <c r="AO5583" s="171"/>
      <c r="AP5583" s="61"/>
      <c r="AQ5583" s="61"/>
      <c r="AR5583" s="61"/>
      <c r="AS5583" s="61"/>
      <c r="AT5583" s="61"/>
      <c r="AU5583" s="61"/>
      <c r="AV5583" s="61"/>
      <c r="AW5583" s="61"/>
      <c r="AX5583" s="61"/>
      <c r="AY5583" s="61"/>
      <c r="AZ5583" s="61"/>
      <c r="BA5583" s="61"/>
    </row>
    <row r="5584" spans="39:53" x14ac:dyDescent="0.2">
      <c r="AM5584" s="61"/>
      <c r="AN5584" s="61"/>
      <c r="AO5584" s="171"/>
      <c r="AP5584" s="61"/>
      <c r="AQ5584" s="61"/>
      <c r="AR5584" s="61"/>
      <c r="AS5584" s="61"/>
      <c r="AT5584" s="61"/>
      <c r="AU5584" s="61"/>
      <c r="AV5584" s="61"/>
      <c r="AW5584" s="61"/>
      <c r="AX5584" s="61"/>
      <c r="AY5584" s="61"/>
      <c r="AZ5584" s="61"/>
      <c r="BA5584" s="61"/>
    </row>
    <row r="5585" spans="39:53" x14ac:dyDescent="0.2">
      <c r="AM5585" s="61"/>
      <c r="AN5585" s="61"/>
      <c r="AO5585" s="171"/>
      <c r="AP5585" s="61"/>
      <c r="AQ5585" s="61"/>
      <c r="AR5585" s="61"/>
      <c r="AS5585" s="61"/>
      <c r="AT5585" s="61"/>
      <c r="AU5585" s="61"/>
      <c r="AV5585" s="61"/>
      <c r="AW5585" s="61"/>
      <c r="AX5585" s="61"/>
      <c r="AY5585" s="61"/>
      <c r="AZ5585" s="61"/>
      <c r="BA5585" s="61"/>
    </row>
    <row r="5586" spans="39:53" x14ac:dyDescent="0.2">
      <c r="AM5586" s="61"/>
      <c r="AN5586" s="61"/>
      <c r="AO5586" s="171"/>
      <c r="AP5586" s="61"/>
      <c r="AQ5586" s="61"/>
      <c r="AR5586" s="61"/>
      <c r="AS5586" s="61"/>
      <c r="AT5586" s="61"/>
      <c r="AU5586" s="61"/>
      <c r="AV5586" s="61"/>
      <c r="AW5586" s="61"/>
      <c r="AX5586" s="61"/>
      <c r="AY5586" s="61"/>
      <c r="AZ5586" s="61"/>
      <c r="BA5586" s="61"/>
    </row>
    <row r="5587" spans="39:53" x14ac:dyDescent="0.2">
      <c r="AM5587" s="61"/>
      <c r="AN5587" s="61"/>
      <c r="AO5587" s="171"/>
      <c r="AP5587" s="61"/>
      <c r="AQ5587" s="61"/>
      <c r="AR5587" s="61"/>
      <c r="AS5587" s="61"/>
      <c r="AT5587" s="61"/>
      <c r="AU5587" s="61"/>
      <c r="AV5587" s="61"/>
      <c r="AW5587" s="61"/>
      <c r="AX5587" s="61"/>
      <c r="AY5587" s="61"/>
      <c r="AZ5587" s="61"/>
      <c r="BA5587" s="61"/>
    </row>
    <row r="5588" spans="39:53" x14ac:dyDescent="0.2">
      <c r="AM5588" s="61"/>
      <c r="AN5588" s="61"/>
      <c r="AO5588" s="171"/>
      <c r="AP5588" s="61"/>
      <c r="AQ5588" s="61"/>
      <c r="AR5588" s="61"/>
      <c r="AS5588" s="61"/>
      <c r="AT5588" s="61"/>
      <c r="AU5588" s="61"/>
      <c r="AV5588" s="61"/>
      <c r="AW5588" s="61"/>
      <c r="AX5588" s="61"/>
      <c r="AY5588" s="61"/>
      <c r="AZ5588" s="61"/>
      <c r="BA5588" s="61"/>
    </row>
    <row r="5589" spans="39:53" x14ac:dyDescent="0.2">
      <c r="AM5589" s="61"/>
      <c r="AN5589" s="61"/>
      <c r="AO5589" s="171"/>
      <c r="AP5589" s="61"/>
      <c r="AQ5589" s="61"/>
      <c r="AR5589" s="61"/>
      <c r="AS5589" s="61"/>
      <c r="AT5589" s="61"/>
      <c r="AU5589" s="61"/>
      <c r="AV5589" s="61"/>
      <c r="AW5589" s="61"/>
      <c r="AX5589" s="61"/>
      <c r="AY5589" s="61"/>
      <c r="AZ5589" s="61"/>
      <c r="BA5589" s="61"/>
    </row>
    <row r="5590" spans="39:53" x14ac:dyDescent="0.2">
      <c r="AM5590" s="61"/>
      <c r="AN5590" s="61"/>
      <c r="AO5590" s="171"/>
      <c r="AP5590" s="61"/>
      <c r="AQ5590" s="61"/>
      <c r="AR5590" s="61"/>
      <c r="AS5590" s="61"/>
      <c r="AT5590" s="61"/>
      <c r="AU5590" s="61"/>
      <c r="AV5590" s="61"/>
      <c r="AW5590" s="61"/>
      <c r="AX5590" s="61"/>
      <c r="AY5590" s="61"/>
      <c r="AZ5590" s="61"/>
      <c r="BA5590" s="61"/>
    </row>
    <row r="5591" spans="39:53" x14ac:dyDescent="0.2">
      <c r="AM5591" s="61"/>
      <c r="AN5591" s="61"/>
      <c r="AO5591" s="171"/>
      <c r="AP5591" s="61"/>
      <c r="AQ5591" s="61"/>
      <c r="AR5591" s="61"/>
      <c r="AS5591" s="61"/>
      <c r="AT5591" s="61"/>
      <c r="AU5591" s="61"/>
      <c r="AV5591" s="61"/>
      <c r="AW5591" s="61"/>
      <c r="AX5591" s="61"/>
      <c r="AY5591" s="61"/>
      <c r="AZ5591" s="61"/>
      <c r="BA5591" s="61"/>
    </row>
    <row r="5592" spans="39:53" x14ac:dyDescent="0.2">
      <c r="AM5592" s="61"/>
      <c r="AN5592" s="61"/>
      <c r="AO5592" s="171"/>
      <c r="AP5592" s="61"/>
      <c r="AQ5592" s="61"/>
      <c r="AR5592" s="61"/>
      <c r="AS5592" s="61"/>
      <c r="AT5592" s="61"/>
      <c r="AU5592" s="61"/>
      <c r="AV5592" s="61"/>
      <c r="AW5592" s="61"/>
      <c r="AX5592" s="61"/>
      <c r="AY5592" s="61"/>
      <c r="AZ5592" s="61"/>
      <c r="BA5592" s="61"/>
    </row>
    <row r="5593" spans="39:53" x14ac:dyDescent="0.2">
      <c r="AM5593" s="61"/>
      <c r="AN5593" s="61"/>
      <c r="AO5593" s="171"/>
      <c r="AP5593" s="61"/>
      <c r="AQ5593" s="61"/>
      <c r="AR5593" s="61"/>
      <c r="AS5593" s="61"/>
      <c r="AT5593" s="61"/>
      <c r="AU5593" s="61"/>
      <c r="AV5593" s="61"/>
      <c r="AW5593" s="61"/>
      <c r="AX5593" s="61"/>
      <c r="AY5593" s="61"/>
      <c r="AZ5593" s="61"/>
      <c r="BA5593" s="61"/>
    </row>
    <row r="5594" spans="39:53" x14ac:dyDescent="0.2">
      <c r="AM5594" s="61"/>
      <c r="AN5594" s="61"/>
      <c r="AO5594" s="171"/>
      <c r="AP5594" s="61"/>
      <c r="AQ5594" s="61"/>
      <c r="AR5594" s="61"/>
      <c r="AS5594" s="61"/>
      <c r="AT5594" s="61"/>
      <c r="AU5594" s="61"/>
      <c r="AV5594" s="61"/>
      <c r="AW5594" s="61"/>
      <c r="AX5594" s="61"/>
      <c r="AY5594" s="61"/>
      <c r="AZ5594" s="61"/>
      <c r="BA5594" s="61"/>
    </row>
    <row r="5595" spans="39:53" x14ac:dyDescent="0.2">
      <c r="AM5595" s="61"/>
      <c r="AN5595" s="61"/>
      <c r="AO5595" s="171"/>
      <c r="AP5595" s="61"/>
      <c r="AQ5595" s="61"/>
      <c r="AR5595" s="61"/>
      <c r="AS5595" s="61"/>
      <c r="AT5595" s="61"/>
      <c r="AU5595" s="61"/>
      <c r="AV5595" s="61"/>
      <c r="AW5595" s="61"/>
      <c r="AX5595" s="61"/>
      <c r="AY5595" s="61"/>
      <c r="AZ5595" s="61"/>
      <c r="BA5595" s="61"/>
    </row>
    <row r="5596" spans="39:53" x14ac:dyDescent="0.2">
      <c r="AM5596" s="61"/>
      <c r="AN5596" s="61"/>
      <c r="AO5596" s="171"/>
      <c r="AP5596" s="61"/>
      <c r="AQ5596" s="61"/>
      <c r="AR5596" s="61"/>
      <c r="AS5596" s="61"/>
      <c r="AT5596" s="61"/>
      <c r="AU5596" s="61"/>
      <c r="AV5596" s="61"/>
      <c r="AW5596" s="61"/>
      <c r="AX5596" s="61"/>
      <c r="AY5596" s="61"/>
      <c r="AZ5596" s="61"/>
      <c r="BA5596" s="61"/>
    </row>
    <row r="5597" spans="39:53" x14ac:dyDescent="0.2">
      <c r="AM5597" s="61"/>
      <c r="AN5597" s="61"/>
      <c r="AO5597" s="171"/>
      <c r="AP5597" s="61"/>
      <c r="AQ5597" s="61"/>
      <c r="AR5597" s="61"/>
      <c r="AS5597" s="61"/>
      <c r="AT5597" s="61"/>
      <c r="AU5597" s="61"/>
      <c r="AV5597" s="61"/>
      <c r="AW5597" s="61"/>
      <c r="AX5597" s="61"/>
      <c r="AY5597" s="61"/>
      <c r="AZ5597" s="61"/>
      <c r="BA5597" s="61"/>
    </row>
    <row r="5598" spans="39:53" x14ac:dyDescent="0.2">
      <c r="AM5598" s="61"/>
      <c r="AN5598" s="61"/>
      <c r="AO5598" s="171"/>
      <c r="AP5598" s="61"/>
      <c r="AQ5598" s="61"/>
      <c r="AR5598" s="61"/>
      <c r="AS5598" s="61"/>
      <c r="AT5598" s="61"/>
      <c r="AU5598" s="61"/>
      <c r="AV5598" s="61"/>
      <c r="AW5598" s="61"/>
      <c r="AX5598" s="61"/>
      <c r="AY5598" s="61"/>
      <c r="AZ5598" s="61"/>
      <c r="BA5598" s="61"/>
    </row>
    <row r="5599" spans="39:53" x14ac:dyDescent="0.2">
      <c r="AM5599" s="61"/>
      <c r="AN5599" s="61"/>
      <c r="AO5599" s="171"/>
      <c r="AP5599" s="61"/>
      <c r="AQ5599" s="61"/>
      <c r="AR5599" s="61"/>
      <c r="AS5599" s="61"/>
      <c r="AT5599" s="61"/>
      <c r="AU5599" s="61"/>
      <c r="AV5599" s="61"/>
      <c r="AW5599" s="61"/>
      <c r="AX5599" s="61"/>
      <c r="AY5599" s="61"/>
      <c r="AZ5599" s="61"/>
      <c r="BA5599" s="61"/>
    </row>
    <row r="5600" spans="39:53" x14ac:dyDescent="0.2">
      <c r="AM5600" s="61"/>
      <c r="AN5600" s="61"/>
      <c r="AO5600" s="171"/>
      <c r="AP5600" s="61"/>
      <c r="AQ5600" s="61"/>
      <c r="AR5600" s="61"/>
      <c r="AS5600" s="61"/>
      <c r="AT5600" s="61"/>
      <c r="AU5600" s="61"/>
      <c r="AV5600" s="61"/>
      <c r="AW5600" s="61"/>
      <c r="AX5600" s="61"/>
      <c r="AY5600" s="61"/>
      <c r="AZ5600" s="61"/>
      <c r="BA5600" s="61"/>
    </row>
    <row r="5601" spans="39:53" x14ac:dyDescent="0.2">
      <c r="AM5601" s="61"/>
      <c r="AN5601" s="61"/>
      <c r="AO5601" s="171"/>
      <c r="AP5601" s="61"/>
      <c r="AQ5601" s="61"/>
      <c r="AR5601" s="61"/>
      <c r="AS5601" s="61"/>
      <c r="AT5601" s="61"/>
      <c r="AU5601" s="61"/>
      <c r="AV5601" s="61"/>
      <c r="AW5601" s="61"/>
      <c r="AX5601" s="61"/>
      <c r="AY5601" s="61"/>
      <c r="AZ5601" s="61"/>
      <c r="BA5601" s="61"/>
    </row>
    <row r="5602" spans="39:53" x14ac:dyDescent="0.2">
      <c r="AM5602" s="61"/>
      <c r="AN5602" s="61"/>
      <c r="AO5602" s="171"/>
      <c r="AP5602" s="61"/>
      <c r="AQ5602" s="61"/>
      <c r="AR5602" s="61"/>
      <c r="AS5602" s="61"/>
      <c r="AT5602" s="61"/>
      <c r="AU5602" s="61"/>
      <c r="AV5602" s="61"/>
      <c r="AW5602" s="61"/>
      <c r="AX5602" s="61"/>
      <c r="AY5602" s="61"/>
      <c r="AZ5602" s="61"/>
      <c r="BA5602" s="61"/>
    </row>
    <row r="5603" spans="39:53" x14ac:dyDescent="0.2">
      <c r="AM5603" s="61"/>
      <c r="AN5603" s="61"/>
      <c r="AO5603" s="171"/>
      <c r="AP5603" s="61"/>
      <c r="AQ5603" s="61"/>
      <c r="AR5603" s="61"/>
      <c r="AS5603" s="61"/>
      <c r="AT5603" s="61"/>
      <c r="AU5603" s="61"/>
      <c r="AV5603" s="61"/>
      <c r="AW5603" s="61"/>
      <c r="AX5603" s="61"/>
      <c r="AY5603" s="61"/>
      <c r="AZ5603" s="61"/>
      <c r="BA5603" s="61"/>
    </row>
    <row r="5604" spans="39:53" x14ac:dyDescent="0.2">
      <c r="AM5604" s="61"/>
      <c r="AN5604" s="61"/>
      <c r="AO5604" s="171"/>
      <c r="AP5604" s="61"/>
      <c r="AQ5604" s="61"/>
      <c r="AR5604" s="61"/>
      <c r="AS5604" s="61"/>
      <c r="AT5604" s="61"/>
      <c r="AU5604" s="61"/>
      <c r="AV5604" s="61"/>
      <c r="AW5604" s="61"/>
      <c r="AX5604" s="61"/>
      <c r="AY5604" s="61"/>
      <c r="AZ5604" s="61"/>
      <c r="BA5604" s="61"/>
    </row>
    <row r="5605" spans="39:53" x14ac:dyDescent="0.2">
      <c r="AM5605" s="61"/>
      <c r="AN5605" s="61"/>
      <c r="AO5605" s="171"/>
      <c r="AP5605" s="61"/>
      <c r="AQ5605" s="61"/>
      <c r="AR5605" s="61"/>
      <c r="AS5605" s="61"/>
      <c r="AT5605" s="61"/>
      <c r="AU5605" s="61"/>
      <c r="AV5605" s="61"/>
      <c r="AW5605" s="61"/>
      <c r="AX5605" s="61"/>
      <c r="AY5605" s="61"/>
      <c r="AZ5605" s="61"/>
      <c r="BA5605" s="61"/>
    </row>
    <row r="5606" spans="39:53" x14ac:dyDescent="0.2">
      <c r="AM5606" s="61"/>
      <c r="AN5606" s="61"/>
      <c r="AO5606" s="171"/>
      <c r="AP5606" s="61"/>
      <c r="AQ5606" s="61"/>
      <c r="AR5606" s="61"/>
      <c r="AS5606" s="61"/>
      <c r="AT5606" s="61"/>
      <c r="AU5606" s="61"/>
      <c r="AV5606" s="61"/>
      <c r="AW5606" s="61"/>
      <c r="AX5606" s="61"/>
      <c r="AY5606" s="61"/>
      <c r="AZ5606" s="61"/>
      <c r="BA5606" s="61"/>
    </row>
    <row r="5607" spans="39:53" x14ac:dyDescent="0.2">
      <c r="AM5607" s="61"/>
      <c r="AN5607" s="61"/>
      <c r="AO5607" s="171"/>
      <c r="AP5607" s="61"/>
      <c r="AQ5607" s="61"/>
      <c r="AR5607" s="61"/>
      <c r="AS5607" s="61"/>
      <c r="AT5607" s="61"/>
      <c r="AU5607" s="61"/>
      <c r="AV5607" s="61"/>
      <c r="AW5607" s="61"/>
      <c r="AX5607" s="61"/>
      <c r="AY5607" s="61"/>
      <c r="AZ5607" s="61"/>
      <c r="BA5607" s="61"/>
    </row>
    <row r="5608" spans="39:53" x14ac:dyDescent="0.2">
      <c r="AM5608" s="61"/>
      <c r="AN5608" s="61"/>
      <c r="AO5608" s="171"/>
      <c r="AP5608" s="61"/>
      <c r="AQ5608" s="61"/>
      <c r="AR5608" s="61"/>
      <c r="AS5608" s="61"/>
      <c r="AT5608" s="61"/>
      <c r="AU5608" s="61"/>
      <c r="AV5608" s="61"/>
      <c r="AW5608" s="61"/>
      <c r="AX5608" s="61"/>
      <c r="AY5608" s="61"/>
      <c r="AZ5608" s="61"/>
      <c r="BA5608" s="61"/>
    </row>
    <row r="5609" spans="39:53" x14ac:dyDescent="0.2">
      <c r="AM5609" s="61"/>
      <c r="AN5609" s="61"/>
      <c r="AO5609" s="171"/>
      <c r="AP5609" s="61"/>
      <c r="AQ5609" s="61"/>
      <c r="AR5609" s="61"/>
      <c r="AS5609" s="61"/>
      <c r="AT5609" s="61"/>
      <c r="AU5609" s="61"/>
      <c r="AV5609" s="61"/>
      <c r="AW5609" s="61"/>
      <c r="AX5609" s="61"/>
      <c r="AY5609" s="61"/>
      <c r="AZ5609" s="61"/>
      <c r="BA5609" s="61"/>
    </row>
    <row r="5610" spans="39:53" x14ac:dyDescent="0.2">
      <c r="AM5610" s="61"/>
      <c r="AN5610" s="61"/>
      <c r="AO5610" s="171"/>
      <c r="AP5610" s="61"/>
      <c r="AQ5610" s="61"/>
      <c r="AR5610" s="61"/>
      <c r="AS5610" s="61"/>
      <c r="AT5610" s="61"/>
      <c r="AU5610" s="61"/>
      <c r="AV5610" s="61"/>
      <c r="AW5610" s="61"/>
      <c r="AX5610" s="61"/>
      <c r="AY5610" s="61"/>
      <c r="AZ5610" s="61"/>
      <c r="BA5610" s="61"/>
    </row>
    <row r="5611" spans="39:53" x14ac:dyDescent="0.2">
      <c r="AM5611" s="61"/>
      <c r="AN5611" s="61"/>
      <c r="AO5611" s="171"/>
      <c r="AP5611" s="61"/>
      <c r="AQ5611" s="61"/>
      <c r="AR5611" s="61"/>
      <c r="AS5611" s="61"/>
      <c r="AT5611" s="61"/>
      <c r="AU5611" s="61"/>
      <c r="AV5611" s="61"/>
      <c r="AW5611" s="61"/>
      <c r="AX5611" s="61"/>
      <c r="AY5611" s="61"/>
      <c r="AZ5611" s="61"/>
      <c r="BA5611" s="61"/>
    </row>
    <row r="5612" spans="39:53" x14ac:dyDescent="0.2">
      <c r="AM5612" s="61"/>
      <c r="AN5612" s="61"/>
      <c r="AO5612" s="171"/>
      <c r="AP5612" s="61"/>
      <c r="AQ5612" s="61"/>
      <c r="AR5612" s="61"/>
      <c r="AS5612" s="61"/>
      <c r="AT5612" s="61"/>
      <c r="AU5612" s="61"/>
      <c r="AV5612" s="61"/>
      <c r="AW5612" s="61"/>
      <c r="AX5612" s="61"/>
      <c r="AY5612" s="61"/>
      <c r="AZ5612" s="61"/>
      <c r="BA5612" s="61"/>
    </row>
    <row r="5613" spans="39:53" x14ac:dyDescent="0.2">
      <c r="AM5613" s="61"/>
      <c r="AN5613" s="61"/>
      <c r="AO5613" s="171"/>
      <c r="AP5613" s="61"/>
      <c r="AQ5613" s="61"/>
      <c r="AR5613" s="61"/>
      <c r="AS5613" s="61"/>
      <c r="AT5613" s="61"/>
      <c r="AU5613" s="61"/>
      <c r="AV5613" s="61"/>
      <c r="AW5613" s="61"/>
      <c r="AX5613" s="61"/>
      <c r="AY5613" s="61"/>
      <c r="AZ5613" s="61"/>
      <c r="BA5613" s="61"/>
    </row>
    <row r="5614" spans="39:53" x14ac:dyDescent="0.2">
      <c r="AM5614" s="61"/>
      <c r="AN5614" s="61"/>
      <c r="AO5614" s="171"/>
      <c r="AP5614" s="61"/>
      <c r="AQ5614" s="61"/>
      <c r="AR5614" s="61"/>
      <c r="AS5614" s="61"/>
      <c r="AT5614" s="61"/>
      <c r="AU5614" s="61"/>
      <c r="AV5614" s="61"/>
      <c r="AW5614" s="61"/>
      <c r="AX5614" s="61"/>
      <c r="AY5614" s="61"/>
      <c r="AZ5614" s="61"/>
      <c r="BA5614" s="61"/>
    </row>
    <row r="5615" spans="39:53" x14ac:dyDescent="0.2">
      <c r="AM5615" s="61"/>
      <c r="AN5615" s="61"/>
      <c r="AO5615" s="171"/>
      <c r="AP5615" s="61"/>
      <c r="AQ5615" s="61"/>
      <c r="AR5615" s="61"/>
      <c r="AS5615" s="61"/>
      <c r="AT5615" s="61"/>
      <c r="AU5615" s="61"/>
      <c r="AV5615" s="61"/>
      <c r="AW5615" s="61"/>
      <c r="AX5615" s="61"/>
      <c r="AY5615" s="61"/>
      <c r="AZ5615" s="61"/>
      <c r="BA5615" s="61"/>
    </row>
    <row r="5616" spans="39:53" x14ac:dyDescent="0.2">
      <c r="AM5616" s="61"/>
      <c r="AN5616" s="61"/>
      <c r="AO5616" s="171"/>
      <c r="AP5616" s="61"/>
      <c r="AQ5616" s="61"/>
      <c r="AR5616" s="61"/>
      <c r="AS5616" s="61"/>
      <c r="AT5616" s="61"/>
      <c r="AU5616" s="61"/>
      <c r="AV5616" s="61"/>
      <c r="AW5616" s="61"/>
      <c r="AX5616" s="61"/>
      <c r="AY5616" s="61"/>
      <c r="AZ5616" s="61"/>
      <c r="BA5616" s="61"/>
    </row>
    <row r="5617" spans="39:53" x14ac:dyDescent="0.2">
      <c r="AM5617" s="61"/>
      <c r="AN5617" s="61"/>
      <c r="AO5617" s="171"/>
      <c r="AP5617" s="61"/>
      <c r="AQ5617" s="61"/>
      <c r="AR5617" s="61"/>
      <c r="AS5617" s="61"/>
      <c r="AT5617" s="61"/>
      <c r="AU5617" s="61"/>
      <c r="AV5617" s="61"/>
      <c r="AW5617" s="61"/>
      <c r="AX5617" s="61"/>
      <c r="AY5617" s="61"/>
      <c r="AZ5617" s="61"/>
      <c r="BA5617" s="61"/>
    </row>
    <row r="5618" spans="39:53" x14ac:dyDescent="0.2">
      <c r="AM5618" s="61"/>
      <c r="AN5618" s="61"/>
      <c r="AO5618" s="171"/>
      <c r="AP5618" s="61"/>
      <c r="AQ5618" s="61"/>
      <c r="AR5618" s="61"/>
      <c r="AS5618" s="61"/>
      <c r="AT5618" s="61"/>
      <c r="AU5618" s="61"/>
      <c r="AV5618" s="61"/>
      <c r="AW5618" s="61"/>
      <c r="AX5618" s="61"/>
      <c r="AY5618" s="61"/>
      <c r="AZ5618" s="61"/>
      <c r="BA5618" s="61"/>
    </row>
    <row r="5619" spans="39:53" x14ac:dyDescent="0.2">
      <c r="AM5619" s="61"/>
      <c r="AN5619" s="61"/>
      <c r="AO5619" s="171"/>
      <c r="AP5619" s="61"/>
      <c r="AQ5619" s="61"/>
      <c r="AR5619" s="61"/>
      <c r="AS5619" s="61"/>
      <c r="AT5619" s="61"/>
      <c r="AU5619" s="61"/>
      <c r="AV5619" s="61"/>
      <c r="AW5619" s="61"/>
      <c r="AX5619" s="61"/>
      <c r="AY5619" s="61"/>
      <c r="AZ5619" s="61"/>
      <c r="BA5619" s="61"/>
    </row>
    <row r="5620" spans="39:53" x14ac:dyDescent="0.2">
      <c r="AM5620" s="61"/>
      <c r="AN5620" s="61"/>
      <c r="AO5620" s="171"/>
      <c r="AP5620" s="61"/>
      <c r="AQ5620" s="61"/>
      <c r="AR5620" s="61"/>
      <c r="AS5620" s="61"/>
      <c r="AT5620" s="61"/>
      <c r="AU5620" s="61"/>
      <c r="AV5620" s="61"/>
      <c r="AW5620" s="61"/>
      <c r="AX5620" s="61"/>
      <c r="AY5620" s="61"/>
      <c r="AZ5620" s="61"/>
      <c r="BA5620" s="61"/>
    </row>
    <row r="5621" spans="39:53" x14ac:dyDescent="0.2">
      <c r="AM5621" s="61"/>
      <c r="AN5621" s="61"/>
      <c r="AO5621" s="171"/>
      <c r="AP5621" s="61"/>
      <c r="AQ5621" s="61"/>
      <c r="AR5621" s="61"/>
      <c r="AS5621" s="61"/>
      <c r="AT5621" s="61"/>
      <c r="AU5621" s="61"/>
      <c r="AV5621" s="61"/>
      <c r="AW5621" s="61"/>
      <c r="AX5621" s="61"/>
      <c r="AY5621" s="61"/>
      <c r="AZ5621" s="61"/>
      <c r="BA5621" s="61"/>
    </row>
    <row r="5622" spans="39:53" x14ac:dyDescent="0.2">
      <c r="AM5622" s="61"/>
      <c r="AN5622" s="61"/>
      <c r="AO5622" s="171"/>
      <c r="AP5622" s="61"/>
      <c r="AQ5622" s="61"/>
      <c r="AR5622" s="61"/>
      <c r="AS5622" s="61"/>
      <c r="AT5622" s="61"/>
      <c r="AU5622" s="61"/>
      <c r="AV5622" s="61"/>
      <c r="AW5622" s="61"/>
      <c r="AX5622" s="61"/>
      <c r="AY5622" s="61"/>
      <c r="AZ5622" s="61"/>
      <c r="BA5622" s="61"/>
    </row>
    <row r="5623" spans="39:53" x14ac:dyDescent="0.2">
      <c r="AM5623" s="61"/>
      <c r="AN5623" s="61"/>
      <c r="AO5623" s="171"/>
      <c r="AP5623" s="61"/>
      <c r="AQ5623" s="61"/>
      <c r="AR5623" s="61"/>
      <c r="AS5623" s="61"/>
      <c r="AT5623" s="61"/>
      <c r="AU5623" s="61"/>
      <c r="AV5623" s="61"/>
      <c r="AW5623" s="61"/>
      <c r="AX5623" s="61"/>
      <c r="AY5623" s="61"/>
      <c r="AZ5623" s="61"/>
      <c r="BA5623" s="61"/>
    </row>
    <row r="5624" spans="39:53" x14ac:dyDescent="0.2">
      <c r="AM5624" s="61"/>
      <c r="AN5624" s="61"/>
      <c r="AO5624" s="171"/>
      <c r="AP5624" s="61"/>
      <c r="AQ5624" s="61"/>
      <c r="AR5624" s="61"/>
      <c r="AS5624" s="61"/>
      <c r="AT5624" s="61"/>
      <c r="AU5624" s="61"/>
      <c r="AV5624" s="61"/>
      <c r="AW5624" s="61"/>
      <c r="AX5624" s="61"/>
      <c r="AY5624" s="61"/>
      <c r="AZ5624" s="61"/>
      <c r="BA5624" s="61"/>
    </row>
    <row r="5625" spans="39:53" x14ac:dyDescent="0.2">
      <c r="AM5625" s="61"/>
      <c r="AN5625" s="61"/>
      <c r="AO5625" s="171"/>
      <c r="AP5625" s="61"/>
      <c r="AQ5625" s="61"/>
      <c r="AR5625" s="61"/>
      <c r="AS5625" s="61"/>
      <c r="AT5625" s="61"/>
      <c r="AU5625" s="61"/>
      <c r="AV5625" s="61"/>
      <c r="AW5625" s="61"/>
      <c r="AX5625" s="61"/>
      <c r="AY5625" s="61"/>
      <c r="AZ5625" s="61"/>
      <c r="BA5625" s="61"/>
    </row>
    <row r="5626" spans="39:53" x14ac:dyDescent="0.2">
      <c r="AM5626" s="61"/>
      <c r="AN5626" s="61"/>
      <c r="AO5626" s="171"/>
      <c r="AP5626" s="61"/>
      <c r="AQ5626" s="61"/>
      <c r="AR5626" s="61"/>
      <c r="AS5626" s="61"/>
      <c r="AT5626" s="61"/>
      <c r="AU5626" s="61"/>
      <c r="AV5626" s="61"/>
      <c r="AW5626" s="61"/>
      <c r="AX5626" s="61"/>
      <c r="AY5626" s="61"/>
      <c r="AZ5626" s="61"/>
      <c r="BA5626" s="61"/>
    </row>
    <row r="5627" spans="39:53" x14ac:dyDescent="0.2">
      <c r="AM5627" s="61"/>
      <c r="AN5627" s="61"/>
      <c r="AO5627" s="171"/>
      <c r="AP5627" s="61"/>
      <c r="AQ5627" s="61"/>
      <c r="AR5627" s="61"/>
      <c r="AS5627" s="61"/>
      <c r="AT5627" s="61"/>
      <c r="AU5627" s="61"/>
      <c r="AV5627" s="61"/>
      <c r="AW5627" s="61"/>
      <c r="AX5627" s="61"/>
      <c r="AY5627" s="61"/>
      <c r="AZ5627" s="61"/>
      <c r="BA5627" s="61"/>
    </row>
    <row r="5628" spans="39:53" x14ac:dyDescent="0.2">
      <c r="AM5628" s="61"/>
      <c r="AN5628" s="61"/>
      <c r="AO5628" s="171"/>
      <c r="AP5628" s="61"/>
      <c r="AQ5628" s="61"/>
      <c r="AR5628" s="61"/>
      <c r="AS5628" s="61"/>
      <c r="AT5628" s="61"/>
      <c r="AU5628" s="61"/>
      <c r="AV5628" s="61"/>
      <c r="AW5628" s="61"/>
      <c r="AX5628" s="61"/>
      <c r="AY5628" s="61"/>
      <c r="AZ5628" s="61"/>
      <c r="BA5628" s="61"/>
    </row>
    <row r="5629" spans="39:53" x14ac:dyDescent="0.2">
      <c r="AM5629" s="61"/>
      <c r="AN5629" s="61"/>
      <c r="AO5629" s="171"/>
      <c r="AP5629" s="61"/>
      <c r="AQ5629" s="61"/>
      <c r="AR5629" s="61"/>
      <c r="AS5629" s="61"/>
      <c r="AT5629" s="61"/>
      <c r="AU5629" s="61"/>
      <c r="AV5629" s="61"/>
      <c r="AW5629" s="61"/>
      <c r="AX5629" s="61"/>
      <c r="AY5629" s="61"/>
      <c r="AZ5629" s="61"/>
      <c r="BA5629" s="61"/>
    </row>
    <row r="5630" spans="39:53" x14ac:dyDescent="0.2">
      <c r="AM5630" s="61"/>
      <c r="AN5630" s="61"/>
      <c r="AO5630" s="171"/>
      <c r="AP5630" s="61"/>
      <c r="AQ5630" s="61"/>
      <c r="AR5630" s="61"/>
      <c r="AS5630" s="61"/>
      <c r="AT5630" s="61"/>
      <c r="AU5630" s="61"/>
      <c r="AV5630" s="61"/>
      <c r="AW5630" s="61"/>
      <c r="AX5630" s="61"/>
      <c r="AY5630" s="61"/>
      <c r="AZ5630" s="61"/>
      <c r="BA5630" s="61"/>
    </row>
    <row r="5631" spans="39:53" x14ac:dyDescent="0.2">
      <c r="AM5631" s="61"/>
      <c r="AN5631" s="61"/>
      <c r="AO5631" s="171"/>
      <c r="AP5631" s="61"/>
      <c r="AQ5631" s="61"/>
      <c r="AR5631" s="61"/>
      <c r="AS5631" s="61"/>
      <c r="AT5631" s="61"/>
      <c r="AU5631" s="61"/>
      <c r="AV5631" s="61"/>
      <c r="AW5631" s="61"/>
      <c r="AX5631" s="61"/>
      <c r="AY5631" s="61"/>
      <c r="AZ5631" s="61"/>
      <c r="BA5631" s="61"/>
    </row>
    <row r="5632" spans="39:53" x14ac:dyDescent="0.2">
      <c r="AM5632" s="61"/>
      <c r="AN5632" s="61"/>
      <c r="AO5632" s="171"/>
      <c r="AP5632" s="61"/>
      <c r="AQ5632" s="61"/>
      <c r="AR5632" s="61"/>
      <c r="AS5632" s="61"/>
      <c r="AT5632" s="61"/>
      <c r="AU5632" s="61"/>
      <c r="AV5632" s="61"/>
      <c r="AW5632" s="61"/>
      <c r="AX5632" s="61"/>
      <c r="AY5632" s="61"/>
      <c r="AZ5632" s="61"/>
      <c r="BA5632" s="61"/>
    </row>
    <row r="5633" spans="39:53" x14ac:dyDescent="0.2">
      <c r="AM5633" s="61"/>
      <c r="AN5633" s="61"/>
      <c r="AO5633" s="171"/>
      <c r="AP5633" s="61"/>
      <c r="AQ5633" s="61"/>
      <c r="AR5633" s="61"/>
      <c r="AS5633" s="61"/>
      <c r="AT5633" s="61"/>
      <c r="AU5633" s="61"/>
      <c r="AV5633" s="61"/>
      <c r="AW5633" s="61"/>
      <c r="AX5633" s="61"/>
      <c r="AY5633" s="61"/>
      <c r="AZ5633" s="61"/>
      <c r="BA5633" s="61"/>
    </row>
    <row r="5634" spans="39:53" x14ac:dyDescent="0.2">
      <c r="AM5634" s="61"/>
      <c r="AN5634" s="61"/>
      <c r="AO5634" s="171"/>
      <c r="AP5634" s="61"/>
      <c r="AQ5634" s="61"/>
      <c r="AR5634" s="61"/>
      <c r="AS5634" s="61"/>
      <c r="AT5634" s="61"/>
      <c r="AU5634" s="61"/>
      <c r="AV5634" s="61"/>
      <c r="AW5634" s="61"/>
      <c r="AX5634" s="61"/>
      <c r="AY5634" s="61"/>
      <c r="AZ5634" s="61"/>
      <c r="BA5634" s="61"/>
    </row>
    <row r="5635" spans="39:53" x14ac:dyDescent="0.2">
      <c r="AM5635" s="61"/>
      <c r="AN5635" s="61"/>
      <c r="AO5635" s="171"/>
      <c r="AP5635" s="61"/>
      <c r="AQ5635" s="61"/>
      <c r="AR5635" s="61"/>
      <c r="AS5635" s="61"/>
      <c r="AT5635" s="61"/>
      <c r="AU5635" s="61"/>
      <c r="AV5635" s="61"/>
      <c r="AW5635" s="61"/>
      <c r="AX5635" s="61"/>
      <c r="AY5635" s="61"/>
      <c r="AZ5635" s="61"/>
      <c r="BA5635" s="61"/>
    </row>
    <row r="5636" spans="39:53" x14ac:dyDescent="0.2">
      <c r="AM5636" s="61"/>
      <c r="AN5636" s="61"/>
      <c r="AO5636" s="171"/>
      <c r="AP5636" s="61"/>
      <c r="AQ5636" s="61"/>
      <c r="AR5636" s="61"/>
      <c r="AS5636" s="61"/>
      <c r="AT5636" s="61"/>
      <c r="AU5636" s="61"/>
      <c r="AV5636" s="61"/>
      <c r="AW5636" s="61"/>
      <c r="AX5636" s="61"/>
      <c r="AY5636" s="61"/>
      <c r="AZ5636" s="61"/>
      <c r="BA5636" s="61"/>
    </row>
    <row r="5637" spans="39:53" x14ac:dyDescent="0.2">
      <c r="AM5637" s="61"/>
      <c r="AN5637" s="61"/>
      <c r="AO5637" s="171"/>
      <c r="AP5637" s="61"/>
      <c r="AQ5637" s="61"/>
      <c r="AR5637" s="61"/>
      <c r="AS5637" s="61"/>
      <c r="AT5637" s="61"/>
      <c r="AU5637" s="61"/>
      <c r="AV5637" s="61"/>
      <c r="AW5637" s="61"/>
      <c r="AX5637" s="61"/>
      <c r="AY5637" s="61"/>
      <c r="AZ5637" s="61"/>
      <c r="BA5637" s="61"/>
    </row>
    <row r="5638" spans="39:53" x14ac:dyDescent="0.2">
      <c r="AM5638" s="61"/>
      <c r="AN5638" s="61"/>
      <c r="AO5638" s="171"/>
      <c r="AP5638" s="61"/>
      <c r="AQ5638" s="61"/>
      <c r="AR5638" s="61"/>
      <c r="AS5638" s="61"/>
      <c r="AT5638" s="61"/>
      <c r="AU5638" s="61"/>
      <c r="AV5638" s="61"/>
      <c r="AW5638" s="61"/>
      <c r="AX5638" s="61"/>
      <c r="AY5638" s="61"/>
      <c r="AZ5638" s="61"/>
      <c r="BA5638" s="61"/>
    </row>
    <row r="5639" spans="39:53" x14ac:dyDescent="0.2">
      <c r="AM5639" s="61"/>
      <c r="AN5639" s="61"/>
      <c r="AO5639" s="171"/>
      <c r="AP5639" s="61"/>
      <c r="AQ5639" s="61"/>
      <c r="AR5639" s="61"/>
      <c r="AS5639" s="61"/>
      <c r="AT5639" s="61"/>
      <c r="AU5639" s="61"/>
      <c r="AV5639" s="61"/>
      <c r="AW5639" s="61"/>
      <c r="AX5639" s="61"/>
      <c r="AY5639" s="61"/>
      <c r="AZ5639" s="61"/>
      <c r="BA5639" s="61"/>
    </row>
    <row r="5640" spans="39:53" x14ac:dyDescent="0.2">
      <c r="AM5640" s="61"/>
      <c r="AN5640" s="61"/>
      <c r="AO5640" s="171"/>
      <c r="AP5640" s="61"/>
      <c r="AQ5640" s="61"/>
      <c r="AR5640" s="61"/>
      <c r="AS5640" s="61"/>
      <c r="AT5640" s="61"/>
      <c r="AU5640" s="61"/>
      <c r="AV5640" s="61"/>
      <c r="AW5640" s="61"/>
      <c r="AX5640" s="61"/>
      <c r="AY5640" s="61"/>
      <c r="AZ5640" s="61"/>
      <c r="BA5640" s="61"/>
    </row>
    <row r="5641" spans="39:53" x14ac:dyDescent="0.2">
      <c r="AM5641" s="61"/>
      <c r="AN5641" s="61"/>
      <c r="AO5641" s="171"/>
      <c r="AP5641" s="61"/>
      <c r="AQ5641" s="61"/>
      <c r="AR5641" s="61"/>
      <c r="AS5641" s="61"/>
      <c r="AT5641" s="61"/>
      <c r="AU5641" s="61"/>
      <c r="AV5641" s="61"/>
      <c r="AW5641" s="61"/>
      <c r="AX5641" s="61"/>
      <c r="AY5641" s="61"/>
      <c r="AZ5641" s="61"/>
      <c r="BA5641" s="61"/>
    </row>
    <row r="5642" spans="39:53" x14ac:dyDescent="0.2">
      <c r="AM5642" s="61"/>
      <c r="AN5642" s="61"/>
      <c r="AO5642" s="171"/>
      <c r="AP5642" s="61"/>
      <c r="AQ5642" s="61"/>
      <c r="AR5642" s="61"/>
      <c r="AS5642" s="61"/>
      <c r="AT5642" s="61"/>
      <c r="AU5642" s="61"/>
      <c r="AV5642" s="61"/>
      <c r="AW5642" s="61"/>
      <c r="AX5642" s="61"/>
      <c r="AY5642" s="61"/>
      <c r="AZ5642" s="61"/>
      <c r="BA5642" s="61"/>
    </row>
    <row r="5643" spans="39:53" x14ac:dyDescent="0.2">
      <c r="AM5643" s="61"/>
      <c r="AN5643" s="61"/>
      <c r="AO5643" s="171"/>
      <c r="AP5643" s="61"/>
      <c r="AQ5643" s="61"/>
      <c r="AR5643" s="61"/>
      <c r="AS5643" s="61"/>
      <c r="AT5643" s="61"/>
      <c r="AU5643" s="61"/>
      <c r="AV5643" s="61"/>
      <c r="AW5643" s="61"/>
      <c r="AX5643" s="61"/>
      <c r="AY5643" s="61"/>
      <c r="AZ5643" s="61"/>
      <c r="BA5643" s="61"/>
    </row>
    <row r="5644" spans="39:53" x14ac:dyDescent="0.2">
      <c r="AM5644" s="61"/>
      <c r="AN5644" s="61"/>
      <c r="AO5644" s="171"/>
      <c r="AP5644" s="61"/>
      <c r="AQ5644" s="61"/>
      <c r="AR5644" s="61"/>
      <c r="AS5644" s="61"/>
      <c r="AT5644" s="61"/>
      <c r="AU5644" s="61"/>
      <c r="AV5644" s="61"/>
      <c r="AW5644" s="61"/>
      <c r="AX5644" s="61"/>
      <c r="AY5644" s="61"/>
      <c r="AZ5644" s="61"/>
      <c r="BA5644" s="61"/>
    </row>
    <row r="5645" spans="39:53" x14ac:dyDescent="0.2">
      <c r="AM5645" s="61"/>
      <c r="AN5645" s="61"/>
      <c r="AO5645" s="171"/>
      <c r="AP5645" s="61"/>
      <c r="AQ5645" s="61"/>
      <c r="AR5645" s="61"/>
      <c r="AS5645" s="61"/>
      <c r="AT5645" s="61"/>
      <c r="AU5645" s="61"/>
      <c r="AV5645" s="61"/>
      <c r="AW5645" s="61"/>
      <c r="AX5645" s="61"/>
      <c r="AY5645" s="61"/>
      <c r="AZ5645" s="61"/>
      <c r="BA5645" s="61"/>
    </row>
    <row r="5646" spans="39:53" x14ac:dyDescent="0.2">
      <c r="AM5646" s="61"/>
      <c r="AN5646" s="61"/>
      <c r="AO5646" s="171"/>
      <c r="AP5646" s="61"/>
      <c r="AQ5646" s="61"/>
      <c r="AR5646" s="61"/>
      <c r="AS5646" s="61"/>
      <c r="AT5646" s="61"/>
      <c r="AU5646" s="61"/>
      <c r="AV5646" s="61"/>
      <c r="AW5646" s="61"/>
      <c r="AX5646" s="61"/>
      <c r="AY5646" s="61"/>
      <c r="AZ5646" s="61"/>
      <c r="BA5646" s="61"/>
    </row>
    <row r="5647" spans="39:53" x14ac:dyDescent="0.2">
      <c r="AM5647" s="61"/>
      <c r="AN5647" s="61"/>
      <c r="AO5647" s="171"/>
      <c r="AP5647" s="61"/>
      <c r="AQ5647" s="61"/>
      <c r="AR5647" s="61"/>
      <c r="AS5647" s="61"/>
      <c r="AT5647" s="61"/>
      <c r="AU5647" s="61"/>
      <c r="AV5647" s="61"/>
      <c r="AW5647" s="61"/>
      <c r="AX5647" s="61"/>
      <c r="AY5647" s="61"/>
      <c r="AZ5647" s="61"/>
      <c r="BA5647" s="61"/>
    </row>
    <row r="5648" spans="39:53" x14ac:dyDescent="0.2">
      <c r="AM5648" s="61"/>
      <c r="AN5648" s="61"/>
      <c r="AO5648" s="171"/>
      <c r="AP5648" s="61"/>
      <c r="AQ5648" s="61"/>
      <c r="AR5648" s="61"/>
      <c r="AS5648" s="61"/>
      <c r="AT5648" s="61"/>
      <c r="AU5648" s="61"/>
      <c r="AV5648" s="61"/>
      <c r="AW5648" s="61"/>
      <c r="AX5648" s="61"/>
      <c r="AY5648" s="61"/>
      <c r="AZ5648" s="61"/>
      <c r="BA5648" s="61"/>
    </row>
    <row r="5649" spans="39:53" x14ac:dyDescent="0.2">
      <c r="AM5649" s="61"/>
      <c r="AN5649" s="61"/>
      <c r="AO5649" s="171"/>
      <c r="AP5649" s="61"/>
      <c r="AQ5649" s="61"/>
      <c r="AR5649" s="61"/>
      <c r="AS5649" s="61"/>
      <c r="AT5649" s="61"/>
      <c r="AU5649" s="61"/>
      <c r="AV5649" s="61"/>
      <c r="AW5649" s="61"/>
      <c r="AX5649" s="61"/>
      <c r="AY5649" s="61"/>
      <c r="AZ5649" s="61"/>
      <c r="BA5649" s="61"/>
    </row>
    <row r="5650" spans="39:53" x14ac:dyDescent="0.2">
      <c r="AM5650" s="61"/>
      <c r="AN5650" s="61"/>
      <c r="AO5650" s="171"/>
      <c r="AP5650" s="61"/>
      <c r="AQ5650" s="61"/>
      <c r="AR5650" s="61"/>
      <c r="AS5650" s="61"/>
      <c r="AT5650" s="61"/>
      <c r="AU5650" s="61"/>
      <c r="AV5650" s="61"/>
      <c r="AW5650" s="61"/>
      <c r="AX5650" s="61"/>
      <c r="AY5650" s="61"/>
      <c r="AZ5650" s="61"/>
      <c r="BA5650" s="61"/>
    </row>
    <row r="5651" spans="39:53" x14ac:dyDescent="0.2">
      <c r="AM5651" s="61"/>
      <c r="AN5651" s="61"/>
      <c r="AO5651" s="171"/>
      <c r="AP5651" s="61"/>
      <c r="AQ5651" s="61"/>
      <c r="AR5651" s="61"/>
      <c r="AS5651" s="61"/>
      <c r="AT5651" s="61"/>
      <c r="AU5651" s="61"/>
      <c r="AV5651" s="61"/>
      <c r="AW5651" s="61"/>
      <c r="AX5651" s="61"/>
      <c r="AY5651" s="61"/>
      <c r="AZ5651" s="61"/>
      <c r="BA5651" s="61"/>
    </row>
    <row r="5652" spans="39:53" x14ac:dyDescent="0.2">
      <c r="AM5652" s="61"/>
      <c r="AN5652" s="61"/>
      <c r="AO5652" s="171"/>
      <c r="AP5652" s="61"/>
      <c r="AQ5652" s="61"/>
      <c r="AR5652" s="61"/>
      <c r="AS5652" s="61"/>
      <c r="AT5652" s="61"/>
      <c r="AU5652" s="61"/>
      <c r="AV5652" s="61"/>
      <c r="AW5652" s="61"/>
      <c r="AX5652" s="61"/>
      <c r="AY5652" s="61"/>
      <c r="AZ5652" s="61"/>
      <c r="BA5652" s="61"/>
    </row>
    <row r="5653" spans="39:53" x14ac:dyDescent="0.2">
      <c r="AM5653" s="61"/>
      <c r="AN5653" s="61"/>
      <c r="AO5653" s="171"/>
      <c r="AP5653" s="61"/>
      <c r="AQ5653" s="61"/>
      <c r="AR5653" s="61"/>
      <c r="AS5653" s="61"/>
      <c r="AT5653" s="61"/>
      <c r="AU5653" s="61"/>
      <c r="AV5653" s="61"/>
      <c r="AW5653" s="61"/>
      <c r="AX5653" s="61"/>
      <c r="AY5653" s="61"/>
      <c r="AZ5653" s="61"/>
      <c r="BA5653" s="61"/>
    </row>
    <row r="5654" spans="39:53" x14ac:dyDescent="0.2">
      <c r="AM5654" s="61"/>
      <c r="AN5654" s="61"/>
      <c r="AO5654" s="171"/>
      <c r="AP5654" s="61"/>
      <c r="AQ5654" s="61"/>
      <c r="AR5654" s="61"/>
      <c r="AS5654" s="61"/>
      <c r="AT5654" s="61"/>
      <c r="AU5654" s="61"/>
      <c r="AV5654" s="61"/>
      <c r="AW5654" s="61"/>
      <c r="AX5654" s="61"/>
      <c r="AY5654" s="61"/>
      <c r="AZ5654" s="61"/>
      <c r="BA5654" s="61"/>
    </row>
    <row r="5655" spans="39:53" x14ac:dyDescent="0.2">
      <c r="AM5655" s="61"/>
      <c r="AN5655" s="61"/>
      <c r="AO5655" s="171"/>
      <c r="AP5655" s="61"/>
      <c r="AQ5655" s="61"/>
      <c r="AR5655" s="61"/>
      <c r="AS5655" s="61"/>
      <c r="AT5655" s="61"/>
      <c r="AU5655" s="61"/>
      <c r="AV5655" s="61"/>
      <c r="AW5655" s="61"/>
      <c r="AX5655" s="61"/>
      <c r="AY5655" s="61"/>
      <c r="AZ5655" s="61"/>
      <c r="BA5655" s="61"/>
    </row>
    <row r="5656" spans="39:53" x14ac:dyDescent="0.2">
      <c r="AM5656" s="61"/>
      <c r="AN5656" s="61"/>
      <c r="AO5656" s="171"/>
      <c r="AP5656" s="61"/>
      <c r="AQ5656" s="61"/>
      <c r="AR5656" s="61"/>
      <c r="AS5656" s="61"/>
      <c r="AT5656" s="61"/>
      <c r="AU5656" s="61"/>
      <c r="AV5656" s="61"/>
      <c r="AW5656" s="61"/>
      <c r="AX5656" s="61"/>
      <c r="AY5656" s="61"/>
      <c r="AZ5656" s="61"/>
      <c r="BA5656" s="61"/>
    </row>
    <row r="5657" spans="39:53" x14ac:dyDescent="0.2">
      <c r="AM5657" s="61"/>
      <c r="AN5657" s="61"/>
      <c r="AO5657" s="171"/>
      <c r="AP5657" s="61"/>
      <c r="AQ5657" s="61"/>
      <c r="AR5657" s="61"/>
      <c r="AS5657" s="61"/>
      <c r="AT5657" s="61"/>
      <c r="AU5657" s="61"/>
      <c r="AV5657" s="61"/>
      <c r="AW5657" s="61"/>
      <c r="AX5657" s="61"/>
      <c r="AY5657" s="61"/>
      <c r="AZ5657" s="61"/>
      <c r="BA5657" s="61"/>
    </row>
    <row r="5658" spans="39:53" x14ac:dyDescent="0.2">
      <c r="AM5658" s="61"/>
      <c r="AN5658" s="61"/>
      <c r="AO5658" s="171"/>
      <c r="AP5658" s="61"/>
      <c r="AQ5658" s="61"/>
      <c r="AR5658" s="61"/>
      <c r="AS5658" s="61"/>
      <c r="AT5658" s="61"/>
      <c r="AU5658" s="61"/>
      <c r="AV5658" s="61"/>
      <c r="AW5658" s="61"/>
      <c r="AX5658" s="61"/>
      <c r="AY5658" s="61"/>
      <c r="AZ5658" s="61"/>
      <c r="BA5658" s="61"/>
    </row>
    <row r="5659" spans="39:53" x14ac:dyDescent="0.2">
      <c r="AM5659" s="61"/>
      <c r="AN5659" s="61"/>
      <c r="AO5659" s="171"/>
      <c r="AP5659" s="61"/>
      <c r="AQ5659" s="61"/>
      <c r="AR5659" s="61"/>
      <c r="AS5659" s="61"/>
      <c r="AT5659" s="61"/>
      <c r="AU5659" s="61"/>
      <c r="AV5659" s="61"/>
      <c r="AW5659" s="61"/>
      <c r="AX5659" s="61"/>
      <c r="AY5659" s="61"/>
      <c r="AZ5659" s="61"/>
      <c r="BA5659" s="61"/>
    </row>
    <row r="5660" spans="39:53" x14ac:dyDescent="0.2">
      <c r="AM5660" s="61"/>
      <c r="AN5660" s="61"/>
      <c r="AO5660" s="171"/>
      <c r="AP5660" s="61"/>
      <c r="AQ5660" s="61"/>
      <c r="AR5660" s="61"/>
      <c r="AS5660" s="61"/>
      <c r="AT5660" s="61"/>
      <c r="AU5660" s="61"/>
      <c r="AV5660" s="61"/>
      <c r="AW5660" s="61"/>
      <c r="AX5660" s="61"/>
      <c r="AY5660" s="61"/>
      <c r="AZ5660" s="61"/>
      <c r="BA5660" s="61"/>
    </row>
    <row r="5661" spans="39:53" x14ac:dyDescent="0.2">
      <c r="AM5661" s="61"/>
      <c r="AN5661" s="61"/>
      <c r="AO5661" s="171"/>
      <c r="AP5661" s="61"/>
      <c r="AQ5661" s="61"/>
      <c r="AR5661" s="61"/>
      <c r="AS5661" s="61"/>
      <c r="AT5661" s="61"/>
      <c r="AU5661" s="61"/>
      <c r="AV5661" s="61"/>
      <c r="AW5661" s="61"/>
      <c r="AX5661" s="61"/>
      <c r="AY5661" s="61"/>
      <c r="AZ5661" s="61"/>
      <c r="BA5661" s="61"/>
    </row>
    <row r="5662" spans="39:53" x14ac:dyDescent="0.2">
      <c r="AM5662" s="61"/>
      <c r="AN5662" s="61"/>
      <c r="AO5662" s="171"/>
      <c r="AP5662" s="61"/>
      <c r="AQ5662" s="61"/>
      <c r="AR5662" s="61"/>
      <c r="AS5662" s="61"/>
      <c r="AT5662" s="61"/>
      <c r="AU5662" s="61"/>
      <c r="AV5662" s="61"/>
      <c r="AW5662" s="61"/>
      <c r="AX5662" s="61"/>
      <c r="AY5662" s="61"/>
      <c r="AZ5662" s="61"/>
      <c r="BA5662" s="61"/>
    </row>
    <row r="5663" spans="39:53" x14ac:dyDescent="0.2">
      <c r="AM5663" s="61"/>
      <c r="AN5663" s="61"/>
      <c r="AO5663" s="171"/>
      <c r="AP5663" s="61"/>
      <c r="AQ5663" s="61"/>
      <c r="AR5663" s="61"/>
      <c r="AS5663" s="61"/>
      <c r="AT5663" s="61"/>
      <c r="AU5663" s="61"/>
      <c r="AV5663" s="61"/>
      <c r="AW5663" s="61"/>
      <c r="AX5663" s="61"/>
      <c r="AY5663" s="61"/>
      <c r="AZ5663" s="61"/>
      <c r="BA5663" s="61"/>
    </row>
    <row r="5664" spans="39:53" x14ac:dyDescent="0.2">
      <c r="AM5664" s="61"/>
      <c r="AN5664" s="61"/>
      <c r="AO5664" s="171"/>
      <c r="AP5664" s="61"/>
      <c r="AQ5664" s="61"/>
      <c r="AR5664" s="61"/>
      <c r="AS5664" s="61"/>
      <c r="AT5664" s="61"/>
      <c r="AU5664" s="61"/>
      <c r="AV5664" s="61"/>
      <c r="AW5664" s="61"/>
      <c r="AX5664" s="61"/>
      <c r="AY5664" s="61"/>
      <c r="AZ5664" s="61"/>
      <c r="BA5664" s="61"/>
    </row>
    <row r="5665" spans="39:53" x14ac:dyDescent="0.2">
      <c r="AM5665" s="61"/>
      <c r="AN5665" s="61"/>
      <c r="AO5665" s="171"/>
      <c r="AP5665" s="61"/>
      <c r="AQ5665" s="61"/>
      <c r="AR5665" s="61"/>
      <c r="AS5665" s="61"/>
      <c r="AT5665" s="61"/>
      <c r="AU5665" s="61"/>
      <c r="AV5665" s="61"/>
      <c r="AW5665" s="61"/>
      <c r="AX5665" s="61"/>
      <c r="AY5665" s="61"/>
      <c r="AZ5665" s="61"/>
      <c r="BA5665" s="61"/>
    </row>
    <row r="5666" spans="39:53" x14ac:dyDescent="0.2">
      <c r="AM5666" s="61"/>
      <c r="AN5666" s="61"/>
      <c r="AO5666" s="171"/>
      <c r="AP5666" s="61"/>
      <c r="AQ5666" s="61"/>
      <c r="AR5666" s="61"/>
      <c r="AS5666" s="61"/>
      <c r="AT5666" s="61"/>
      <c r="AU5666" s="61"/>
      <c r="AV5666" s="61"/>
      <c r="AW5666" s="61"/>
      <c r="AX5666" s="61"/>
      <c r="AY5666" s="61"/>
      <c r="AZ5666" s="61"/>
      <c r="BA5666" s="61"/>
    </row>
    <row r="5667" spans="39:53" x14ac:dyDescent="0.2">
      <c r="AM5667" s="61"/>
      <c r="AN5667" s="61"/>
      <c r="AO5667" s="171"/>
      <c r="AP5667" s="61"/>
      <c r="AQ5667" s="61"/>
      <c r="AR5667" s="61"/>
      <c r="AS5667" s="61"/>
      <c r="AT5667" s="61"/>
      <c r="AU5667" s="61"/>
      <c r="AV5667" s="61"/>
      <c r="AW5667" s="61"/>
      <c r="AX5667" s="61"/>
      <c r="AY5667" s="61"/>
      <c r="AZ5667" s="61"/>
      <c r="BA5667" s="61"/>
    </row>
    <row r="5668" spans="39:53" x14ac:dyDescent="0.2">
      <c r="AM5668" s="61"/>
      <c r="AN5668" s="61"/>
      <c r="AO5668" s="171"/>
      <c r="AP5668" s="61"/>
      <c r="AQ5668" s="61"/>
      <c r="AR5668" s="61"/>
      <c r="AS5668" s="61"/>
      <c r="AT5668" s="61"/>
      <c r="AU5668" s="61"/>
      <c r="AV5668" s="61"/>
      <c r="AW5668" s="61"/>
      <c r="AX5668" s="61"/>
      <c r="AY5668" s="61"/>
      <c r="AZ5668" s="61"/>
      <c r="BA5668" s="61"/>
    </row>
    <row r="5669" spans="39:53" x14ac:dyDescent="0.2">
      <c r="AM5669" s="61"/>
      <c r="AN5669" s="61"/>
      <c r="AO5669" s="171"/>
      <c r="AP5669" s="61"/>
      <c r="AQ5669" s="61"/>
      <c r="AR5669" s="61"/>
      <c r="AS5669" s="61"/>
      <c r="AT5669" s="61"/>
      <c r="AU5669" s="61"/>
      <c r="AV5669" s="61"/>
      <c r="AW5669" s="61"/>
      <c r="AX5669" s="61"/>
      <c r="AY5669" s="61"/>
      <c r="AZ5669" s="61"/>
      <c r="BA5669" s="61"/>
    </row>
    <row r="5670" spans="39:53" x14ac:dyDescent="0.2">
      <c r="AM5670" s="61"/>
      <c r="AN5670" s="61"/>
      <c r="AO5670" s="171"/>
      <c r="AP5670" s="61"/>
      <c r="AQ5670" s="61"/>
      <c r="AR5670" s="61"/>
      <c r="AS5670" s="61"/>
      <c r="AT5670" s="61"/>
      <c r="AU5670" s="61"/>
      <c r="AV5670" s="61"/>
      <c r="AW5670" s="61"/>
      <c r="AX5670" s="61"/>
      <c r="AY5670" s="61"/>
      <c r="AZ5670" s="61"/>
      <c r="BA5670" s="61"/>
    </row>
    <row r="5671" spans="39:53" x14ac:dyDescent="0.2">
      <c r="AM5671" s="61"/>
      <c r="AN5671" s="61"/>
      <c r="AO5671" s="171"/>
      <c r="AP5671" s="61"/>
      <c r="AQ5671" s="61"/>
      <c r="AR5671" s="61"/>
      <c r="AS5671" s="61"/>
      <c r="AT5671" s="61"/>
      <c r="AU5671" s="61"/>
      <c r="AV5671" s="61"/>
      <c r="AW5671" s="61"/>
      <c r="AX5671" s="61"/>
      <c r="AY5671" s="61"/>
      <c r="AZ5671" s="61"/>
      <c r="BA5671" s="61"/>
    </row>
    <row r="5672" spans="39:53" x14ac:dyDescent="0.2">
      <c r="AM5672" s="61"/>
      <c r="AN5672" s="61"/>
      <c r="AO5672" s="171"/>
      <c r="AP5672" s="61"/>
      <c r="AQ5672" s="61"/>
      <c r="AR5672" s="61"/>
      <c r="AS5672" s="61"/>
      <c r="AT5672" s="61"/>
      <c r="AU5672" s="61"/>
      <c r="AV5672" s="61"/>
      <c r="AW5672" s="61"/>
      <c r="AX5672" s="61"/>
      <c r="AY5672" s="61"/>
      <c r="AZ5672" s="61"/>
      <c r="BA5672" s="61"/>
    </row>
    <row r="5673" spans="39:53" x14ac:dyDescent="0.2">
      <c r="AM5673" s="61"/>
      <c r="AN5673" s="61"/>
      <c r="AO5673" s="171"/>
      <c r="AP5673" s="61"/>
      <c r="AQ5673" s="61"/>
      <c r="AR5673" s="61"/>
      <c r="AS5673" s="61"/>
      <c r="AT5673" s="61"/>
      <c r="AU5673" s="61"/>
      <c r="AV5673" s="61"/>
      <c r="AW5673" s="61"/>
      <c r="AX5673" s="61"/>
      <c r="AY5673" s="61"/>
      <c r="AZ5673" s="61"/>
      <c r="BA5673" s="61"/>
    </row>
    <row r="5674" spans="39:53" x14ac:dyDescent="0.2">
      <c r="AM5674" s="61"/>
      <c r="AN5674" s="61"/>
      <c r="AO5674" s="171"/>
      <c r="AP5674" s="61"/>
      <c r="AQ5674" s="61"/>
      <c r="AR5674" s="61"/>
      <c r="AS5674" s="61"/>
      <c r="AT5674" s="61"/>
      <c r="AU5674" s="61"/>
      <c r="AV5674" s="61"/>
      <c r="AW5674" s="61"/>
      <c r="AX5674" s="61"/>
      <c r="AY5674" s="61"/>
      <c r="AZ5674" s="61"/>
      <c r="BA5674" s="61"/>
    </row>
    <row r="5675" spans="39:53" x14ac:dyDescent="0.2">
      <c r="AM5675" s="61"/>
      <c r="AN5675" s="61"/>
      <c r="AO5675" s="171"/>
      <c r="AP5675" s="61"/>
      <c r="AQ5675" s="61"/>
      <c r="AR5675" s="61"/>
      <c r="AS5675" s="61"/>
      <c r="AT5675" s="61"/>
      <c r="AU5675" s="61"/>
      <c r="AV5675" s="61"/>
      <c r="AW5675" s="61"/>
      <c r="AX5675" s="61"/>
      <c r="AY5675" s="61"/>
      <c r="AZ5675" s="61"/>
      <c r="BA5675" s="61"/>
    </row>
    <row r="5676" spans="39:53" x14ac:dyDescent="0.2">
      <c r="AM5676" s="61"/>
      <c r="AN5676" s="61"/>
      <c r="AO5676" s="171"/>
      <c r="AP5676" s="61"/>
      <c r="AQ5676" s="61"/>
      <c r="AR5676" s="61"/>
      <c r="AS5676" s="61"/>
      <c r="AT5676" s="61"/>
      <c r="AU5676" s="61"/>
      <c r="AV5676" s="61"/>
      <c r="AW5676" s="61"/>
      <c r="AX5676" s="61"/>
      <c r="AY5676" s="61"/>
      <c r="AZ5676" s="61"/>
      <c r="BA5676" s="61"/>
    </row>
    <row r="5677" spans="39:53" x14ac:dyDescent="0.2">
      <c r="AM5677" s="61"/>
      <c r="AN5677" s="61"/>
      <c r="AO5677" s="171"/>
      <c r="AP5677" s="61"/>
      <c r="AQ5677" s="61"/>
      <c r="AR5677" s="61"/>
      <c r="AS5677" s="61"/>
      <c r="AT5677" s="61"/>
      <c r="AU5677" s="61"/>
      <c r="AV5677" s="61"/>
      <c r="AW5677" s="61"/>
      <c r="AX5677" s="61"/>
      <c r="AY5677" s="61"/>
      <c r="AZ5677" s="61"/>
      <c r="BA5677" s="61"/>
    </row>
    <row r="5678" spans="39:53" x14ac:dyDescent="0.2">
      <c r="AM5678" s="61"/>
      <c r="AN5678" s="61"/>
      <c r="AO5678" s="171"/>
      <c r="AP5678" s="61"/>
      <c r="AQ5678" s="61"/>
      <c r="AR5678" s="61"/>
      <c r="AS5678" s="61"/>
      <c r="AT5678" s="61"/>
      <c r="AU5678" s="61"/>
      <c r="AV5678" s="61"/>
      <c r="AW5678" s="61"/>
      <c r="AX5678" s="61"/>
      <c r="AY5678" s="61"/>
      <c r="AZ5678" s="61"/>
      <c r="BA5678" s="61"/>
    </row>
    <row r="5679" spans="39:53" x14ac:dyDescent="0.2">
      <c r="AM5679" s="61"/>
      <c r="AN5679" s="61"/>
      <c r="AO5679" s="171"/>
      <c r="AP5679" s="61"/>
      <c r="AQ5679" s="61"/>
      <c r="AR5679" s="61"/>
      <c r="AS5679" s="61"/>
      <c r="AT5679" s="61"/>
      <c r="AU5679" s="61"/>
      <c r="AV5679" s="61"/>
      <c r="AW5679" s="61"/>
      <c r="AX5679" s="61"/>
      <c r="AY5679" s="61"/>
      <c r="AZ5679" s="61"/>
      <c r="BA5679" s="61"/>
    </row>
    <row r="5680" spans="39:53" x14ac:dyDescent="0.2">
      <c r="AM5680" s="61"/>
      <c r="AN5680" s="61"/>
      <c r="AO5680" s="171"/>
      <c r="AP5680" s="61"/>
      <c r="AQ5680" s="61"/>
      <c r="AR5680" s="61"/>
      <c r="AS5680" s="61"/>
      <c r="AT5680" s="61"/>
      <c r="AU5680" s="61"/>
      <c r="AV5680" s="61"/>
      <c r="AW5680" s="61"/>
      <c r="AX5680" s="61"/>
      <c r="AY5680" s="61"/>
      <c r="AZ5680" s="61"/>
      <c r="BA5680" s="61"/>
    </row>
    <row r="5681" spans="39:53" x14ac:dyDescent="0.2">
      <c r="AM5681" s="61"/>
      <c r="AN5681" s="61"/>
      <c r="AO5681" s="171"/>
      <c r="AP5681" s="61"/>
      <c r="AQ5681" s="61"/>
      <c r="AR5681" s="61"/>
      <c r="AS5681" s="61"/>
      <c r="AT5681" s="61"/>
      <c r="AU5681" s="61"/>
      <c r="AV5681" s="61"/>
      <c r="AW5681" s="61"/>
      <c r="AX5681" s="61"/>
      <c r="AY5681" s="61"/>
      <c r="AZ5681" s="61"/>
      <c r="BA5681" s="61"/>
    </row>
    <row r="5682" spans="39:53" x14ac:dyDescent="0.2">
      <c r="AM5682" s="61"/>
      <c r="AN5682" s="61"/>
      <c r="AO5682" s="171"/>
      <c r="AP5682" s="61"/>
      <c r="AQ5682" s="61"/>
      <c r="AR5682" s="61"/>
      <c r="AS5682" s="61"/>
      <c r="AT5682" s="61"/>
      <c r="AU5682" s="61"/>
      <c r="AV5682" s="61"/>
      <c r="AW5682" s="61"/>
      <c r="AX5682" s="61"/>
      <c r="AY5682" s="61"/>
      <c r="AZ5682" s="61"/>
      <c r="BA5682" s="61"/>
    </row>
    <row r="5683" spans="39:53" x14ac:dyDescent="0.2">
      <c r="AM5683" s="61"/>
      <c r="AN5683" s="61"/>
      <c r="AO5683" s="171"/>
      <c r="AP5683" s="61"/>
      <c r="AQ5683" s="61"/>
      <c r="AR5683" s="61"/>
      <c r="AS5683" s="61"/>
      <c r="AT5683" s="61"/>
      <c r="AU5683" s="61"/>
      <c r="AV5683" s="61"/>
      <c r="AW5683" s="61"/>
      <c r="AX5683" s="61"/>
      <c r="AY5683" s="61"/>
      <c r="AZ5683" s="61"/>
      <c r="BA5683" s="61"/>
    </row>
    <row r="5684" spans="39:53" x14ac:dyDescent="0.2">
      <c r="AM5684" s="61"/>
      <c r="AN5684" s="61"/>
      <c r="AO5684" s="171"/>
      <c r="AP5684" s="61"/>
      <c r="AQ5684" s="61"/>
      <c r="AR5684" s="61"/>
      <c r="AS5684" s="61"/>
      <c r="AT5684" s="61"/>
      <c r="AU5684" s="61"/>
      <c r="AV5684" s="61"/>
      <c r="AW5684" s="61"/>
      <c r="AX5684" s="61"/>
      <c r="AY5684" s="61"/>
      <c r="AZ5684" s="61"/>
      <c r="BA5684" s="61"/>
    </row>
    <row r="5685" spans="39:53" x14ac:dyDescent="0.2">
      <c r="AM5685" s="61"/>
      <c r="AN5685" s="61"/>
      <c r="AO5685" s="171"/>
      <c r="AP5685" s="61"/>
      <c r="AQ5685" s="61"/>
      <c r="AR5685" s="61"/>
      <c r="AS5685" s="61"/>
      <c r="AT5685" s="61"/>
      <c r="AU5685" s="61"/>
      <c r="AV5685" s="61"/>
      <c r="AW5685" s="61"/>
      <c r="AX5685" s="61"/>
      <c r="AY5685" s="61"/>
      <c r="AZ5685" s="61"/>
      <c r="BA5685" s="61"/>
    </row>
    <row r="5686" spans="39:53" x14ac:dyDescent="0.2">
      <c r="AM5686" s="61"/>
      <c r="AN5686" s="61"/>
      <c r="AO5686" s="171"/>
      <c r="AP5686" s="61"/>
      <c r="AQ5686" s="61"/>
      <c r="AR5686" s="61"/>
      <c r="AS5686" s="61"/>
      <c r="AT5686" s="61"/>
      <c r="AU5686" s="61"/>
      <c r="AV5686" s="61"/>
      <c r="AW5686" s="61"/>
      <c r="AX5686" s="61"/>
      <c r="AY5686" s="61"/>
      <c r="AZ5686" s="61"/>
      <c r="BA5686" s="61"/>
    </row>
    <row r="5687" spans="39:53" x14ac:dyDescent="0.2">
      <c r="AM5687" s="61"/>
      <c r="AN5687" s="61"/>
      <c r="AO5687" s="171"/>
      <c r="AP5687" s="61"/>
      <c r="AQ5687" s="61"/>
      <c r="AR5687" s="61"/>
      <c r="AS5687" s="61"/>
      <c r="AT5687" s="61"/>
      <c r="AU5687" s="61"/>
      <c r="AV5687" s="61"/>
      <c r="AW5687" s="61"/>
      <c r="AX5687" s="61"/>
      <c r="AY5687" s="61"/>
      <c r="AZ5687" s="61"/>
      <c r="BA5687" s="61"/>
    </row>
    <row r="5688" spans="39:53" x14ac:dyDescent="0.2">
      <c r="AM5688" s="61"/>
      <c r="AN5688" s="61"/>
      <c r="AO5688" s="171"/>
      <c r="AP5688" s="61"/>
      <c r="AQ5688" s="61"/>
      <c r="AR5688" s="61"/>
      <c r="AS5688" s="61"/>
      <c r="AT5688" s="61"/>
      <c r="AU5688" s="61"/>
      <c r="AV5688" s="61"/>
      <c r="AW5688" s="61"/>
      <c r="AX5688" s="61"/>
      <c r="AY5688" s="61"/>
      <c r="AZ5688" s="61"/>
      <c r="BA5688" s="61"/>
    </row>
    <row r="5689" spans="39:53" x14ac:dyDescent="0.2">
      <c r="AM5689" s="61"/>
      <c r="AN5689" s="61"/>
      <c r="AO5689" s="171"/>
      <c r="AP5689" s="61"/>
      <c r="AQ5689" s="61"/>
      <c r="AR5689" s="61"/>
      <c r="AS5689" s="61"/>
      <c r="AT5689" s="61"/>
      <c r="AU5689" s="61"/>
      <c r="AV5689" s="61"/>
      <c r="AW5689" s="61"/>
      <c r="AX5689" s="61"/>
      <c r="AY5689" s="61"/>
      <c r="AZ5689" s="61"/>
      <c r="BA5689" s="61"/>
    </row>
    <row r="5690" spans="39:53" x14ac:dyDescent="0.2">
      <c r="AM5690" s="61"/>
      <c r="AN5690" s="61"/>
      <c r="AO5690" s="171"/>
      <c r="AP5690" s="61"/>
      <c r="AQ5690" s="61"/>
      <c r="AR5690" s="61"/>
      <c r="AS5690" s="61"/>
      <c r="AT5690" s="61"/>
      <c r="AU5690" s="61"/>
      <c r="AV5690" s="61"/>
      <c r="AW5690" s="61"/>
      <c r="AX5690" s="61"/>
      <c r="AY5690" s="61"/>
      <c r="AZ5690" s="61"/>
      <c r="BA5690" s="61"/>
    </row>
    <row r="5691" spans="39:53" x14ac:dyDescent="0.2">
      <c r="AM5691" s="61"/>
      <c r="AN5691" s="61"/>
      <c r="AO5691" s="171"/>
      <c r="AP5691" s="61"/>
      <c r="AQ5691" s="61"/>
      <c r="AR5691" s="61"/>
      <c r="AS5691" s="61"/>
      <c r="AT5691" s="61"/>
      <c r="AU5691" s="61"/>
      <c r="AV5691" s="61"/>
      <c r="AW5691" s="61"/>
      <c r="AX5691" s="61"/>
      <c r="AY5691" s="61"/>
      <c r="AZ5691" s="61"/>
      <c r="BA5691" s="61"/>
    </row>
    <row r="5692" spans="39:53" x14ac:dyDescent="0.2">
      <c r="AM5692" s="61"/>
      <c r="AN5692" s="61"/>
      <c r="AO5692" s="171"/>
      <c r="AP5692" s="61"/>
      <c r="AQ5692" s="61"/>
      <c r="AR5692" s="61"/>
      <c r="AS5692" s="61"/>
      <c r="AT5692" s="61"/>
      <c r="AU5692" s="61"/>
      <c r="AV5692" s="61"/>
      <c r="AW5692" s="61"/>
      <c r="AX5692" s="61"/>
      <c r="AY5692" s="61"/>
      <c r="AZ5692" s="61"/>
      <c r="BA5692" s="61"/>
    </row>
    <row r="5693" spans="39:53" x14ac:dyDescent="0.2">
      <c r="AM5693" s="61"/>
      <c r="AN5693" s="61"/>
      <c r="AO5693" s="171"/>
      <c r="AP5693" s="61"/>
      <c r="AQ5693" s="61"/>
      <c r="AR5693" s="61"/>
      <c r="AS5693" s="61"/>
      <c r="AT5693" s="61"/>
      <c r="AU5693" s="61"/>
      <c r="AV5693" s="61"/>
      <c r="AW5693" s="61"/>
      <c r="AX5693" s="61"/>
      <c r="AY5693" s="61"/>
      <c r="AZ5693" s="61"/>
      <c r="BA5693" s="61"/>
    </row>
    <row r="5694" spans="39:53" x14ac:dyDescent="0.2">
      <c r="AM5694" s="61"/>
      <c r="AN5694" s="61"/>
      <c r="AO5694" s="171"/>
      <c r="AP5694" s="61"/>
      <c r="AQ5694" s="61"/>
      <c r="AR5694" s="61"/>
      <c r="AS5694" s="61"/>
      <c r="AT5694" s="61"/>
      <c r="AU5694" s="61"/>
      <c r="AV5694" s="61"/>
      <c r="AW5694" s="61"/>
      <c r="AX5694" s="61"/>
      <c r="AY5694" s="61"/>
      <c r="AZ5694" s="61"/>
      <c r="BA5694" s="61"/>
    </row>
    <row r="5695" spans="39:53" x14ac:dyDescent="0.2">
      <c r="AM5695" s="61"/>
      <c r="AN5695" s="61"/>
      <c r="AO5695" s="171"/>
      <c r="AP5695" s="61"/>
      <c r="AQ5695" s="61"/>
      <c r="AR5695" s="61"/>
      <c r="AS5695" s="61"/>
      <c r="AT5695" s="61"/>
      <c r="AU5695" s="61"/>
      <c r="AV5695" s="61"/>
      <c r="AW5695" s="61"/>
      <c r="AX5695" s="61"/>
      <c r="AY5695" s="61"/>
      <c r="AZ5695" s="61"/>
      <c r="BA5695" s="61"/>
    </row>
    <row r="5696" spans="39:53" x14ac:dyDescent="0.2">
      <c r="AM5696" s="61"/>
      <c r="AN5696" s="61"/>
      <c r="AO5696" s="171"/>
      <c r="AP5696" s="61"/>
      <c r="AQ5696" s="61"/>
      <c r="AR5696" s="61"/>
      <c r="AS5696" s="61"/>
      <c r="AT5696" s="61"/>
      <c r="AU5696" s="61"/>
      <c r="AV5696" s="61"/>
      <c r="AW5696" s="61"/>
      <c r="AX5696" s="61"/>
      <c r="AY5696" s="61"/>
      <c r="AZ5696" s="61"/>
      <c r="BA5696" s="61"/>
    </row>
    <row r="5697" spans="39:53" x14ac:dyDescent="0.2">
      <c r="AM5697" s="61"/>
      <c r="AN5697" s="61"/>
      <c r="AO5697" s="171"/>
      <c r="AP5697" s="61"/>
      <c r="AQ5697" s="61"/>
      <c r="AR5697" s="61"/>
      <c r="AS5697" s="61"/>
      <c r="AT5697" s="61"/>
      <c r="AU5697" s="61"/>
      <c r="AV5697" s="61"/>
      <c r="AW5697" s="61"/>
      <c r="AX5697" s="61"/>
      <c r="AY5697" s="61"/>
      <c r="AZ5697" s="61"/>
      <c r="BA5697" s="61"/>
    </row>
    <row r="5698" spans="39:53" x14ac:dyDescent="0.2">
      <c r="AM5698" s="61"/>
      <c r="AN5698" s="61"/>
      <c r="AO5698" s="171"/>
      <c r="AP5698" s="61"/>
      <c r="AQ5698" s="61"/>
      <c r="AR5698" s="61"/>
      <c r="AS5698" s="61"/>
      <c r="AT5698" s="61"/>
      <c r="AU5698" s="61"/>
      <c r="AV5698" s="61"/>
      <c r="AW5698" s="61"/>
      <c r="AX5698" s="61"/>
      <c r="AY5698" s="61"/>
      <c r="AZ5698" s="61"/>
      <c r="BA5698" s="61"/>
    </row>
    <row r="5699" spans="39:53" x14ac:dyDescent="0.2">
      <c r="AM5699" s="61"/>
      <c r="AN5699" s="61"/>
      <c r="AO5699" s="171"/>
      <c r="AP5699" s="61"/>
      <c r="AQ5699" s="61"/>
      <c r="AR5699" s="61"/>
      <c r="AS5699" s="61"/>
      <c r="AT5699" s="61"/>
      <c r="AU5699" s="61"/>
      <c r="AV5699" s="61"/>
      <c r="AW5699" s="61"/>
      <c r="AX5699" s="61"/>
      <c r="AY5699" s="61"/>
      <c r="AZ5699" s="61"/>
      <c r="BA5699" s="61"/>
    </row>
    <row r="5700" spans="39:53" x14ac:dyDescent="0.2">
      <c r="AM5700" s="61"/>
      <c r="AN5700" s="61"/>
      <c r="AO5700" s="171"/>
      <c r="AP5700" s="61"/>
      <c r="AQ5700" s="61"/>
      <c r="AR5700" s="61"/>
      <c r="AS5700" s="61"/>
      <c r="AT5700" s="61"/>
      <c r="AU5700" s="61"/>
      <c r="AV5700" s="61"/>
      <c r="AW5700" s="61"/>
      <c r="AX5700" s="61"/>
      <c r="AY5700" s="61"/>
      <c r="AZ5700" s="61"/>
      <c r="BA5700" s="61"/>
    </row>
    <row r="5701" spans="39:53" x14ac:dyDescent="0.2">
      <c r="AM5701" s="61"/>
      <c r="AN5701" s="61"/>
      <c r="AO5701" s="171"/>
      <c r="AP5701" s="61"/>
      <c r="AQ5701" s="61"/>
      <c r="AR5701" s="61"/>
      <c r="AS5701" s="61"/>
      <c r="AT5701" s="61"/>
      <c r="AU5701" s="61"/>
      <c r="AV5701" s="61"/>
      <c r="AW5701" s="61"/>
      <c r="AX5701" s="61"/>
      <c r="AY5701" s="61"/>
      <c r="AZ5701" s="61"/>
      <c r="BA5701" s="61"/>
    </row>
    <row r="5702" spans="39:53" x14ac:dyDescent="0.2">
      <c r="AM5702" s="61"/>
      <c r="AN5702" s="61"/>
      <c r="AO5702" s="171"/>
      <c r="AP5702" s="61"/>
      <c r="AQ5702" s="61"/>
      <c r="AR5702" s="61"/>
      <c r="AS5702" s="61"/>
      <c r="AT5702" s="61"/>
      <c r="AU5702" s="61"/>
      <c r="AV5702" s="61"/>
      <c r="AW5702" s="61"/>
      <c r="AX5702" s="61"/>
      <c r="AY5702" s="61"/>
      <c r="AZ5702" s="61"/>
      <c r="BA5702" s="61"/>
    </row>
    <row r="5703" spans="39:53" x14ac:dyDescent="0.2">
      <c r="AM5703" s="61"/>
      <c r="AN5703" s="61"/>
      <c r="AO5703" s="171"/>
      <c r="AP5703" s="61"/>
      <c r="AQ5703" s="61"/>
      <c r="AR5703" s="61"/>
      <c r="AS5703" s="61"/>
      <c r="AT5703" s="61"/>
      <c r="AU5703" s="61"/>
      <c r="AV5703" s="61"/>
      <c r="AW5703" s="61"/>
      <c r="AX5703" s="61"/>
      <c r="AY5703" s="61"/>
      <c r="AZ5703" s="61"/>
      <c r="BA5703" s="61"/>
    </row>
    <row r="5704" spans="39:53" x14ac:dyDescent="0.2">
      <c r="AM5704" s="61"/>
      <c r="AN5704" s="61"/>
      <c r="AO5704" s="171"/>
      <c r="AP5704" s="61"/>
      <c r="AQ5704" s="61"/>
      <c r="AR5704" s="61"/>
      <c r="AS5704" s="61"/>
      <c r="AT5704" s="61"/>
      <c r="AU5704" s="61"/>
      <c r="AV5704" s="61"/>
      <c r="AW5704" s="61"/>
      <c r="AX5704" s="61"/>
      <c r="AY5704" s="61"/>
      <c r="AZ5704" s="61"/>
      <c r="BA5704" s="61"/>
    </row>
    <row r="5705" spans="39:53" x14ac:dyDescent="0.2">
      <c r="AM5705" s="61"/>
      <c r="AN5705" s="61"/>
      <c r="AO5705" s="171"/>
      <c r="AP5705" s="61"/>
      <c r="AQ5705" s="61"/>
      <c r="AR5705" s="61"/>
      <c r="AS5705" s="61"/>
      <c r="AT5705" s="61"/>
      <c r="AU5705" s="61"/>
      <c r="AV5705" s="61"/>
      <c r="AW5705" s="61"/>
      <c r="AX5705" s="61"/>
      <c r="AY5705" s="61"/>
      <c r="AZ5705" s="61"/>
      <c r="BA5705" s="61"/>
    </row>
    <row r="5706" spans="39:53" x14ac:dyDescent="0.2">
      <c r="AM5706" s="61"/>
      <c r="AN5706" s="61"/>
      <c r="AO5706" s="171"/>
      <c r="AP5706" s="61"/>
      <c r="AQ5706" s="61"/>
      <c r="AR5706" s="61"/>
      <c r="AS5706" s="61"/>
      <c r="AT5706" s="61"/>
      <c r="AU5706" s="61"/>
      <c r="AV5706" s="61"/>
      <c r="AW5706" s="61"/>
      <c r="AX5706" s="61"/>
      <c r="AY5706" s="61"/>
      <c r="AZ5706" s="61"/>
      <c r="BA5706" s="61"/>
    </row>
    <row r="5707" spans="39:53" x14ac:dyDescent="0.2">
      <c r="AM5707" s="61"/>
      <c r="AN5707" s="61"/>
      <c r="AO5707" s="171"/>
      <c r="AP5707" s="61"/>
      <c r="AQ5707" s="61"/>
      <c r="AR5707" s="61"/>
      <c r="AS5707" s="61"/>
      <c r="AT5707" s="61"/>
      <c r="AU5707" s="61"/>
      <c r="AV5707" s="61"/>
      <c r="AW5707" s="61"/>
      <c r="AX5707" s="61"/>
      <c r="AY5707" s="61"/>
      <c r="AZ5707" s="61"/>
      <c r="BA5707" s="61"/>
    </row>
    <row r="5708" spans="39:53" x14ac:dyDescent="0.2">
      <c r="AM5708" s="61"/>
      <c r="AN5708" s="61"/>
      <c r="AO5708" s="171"/>
      <c r="AP5708" s="61"/>
      <c r="AQ5708" s="61"/>
      <c r="AR5708" s="61"/>
      <c r="AS5708" s="61"/>
      <c r="AT5708" s="61"/>
      <c r="AU5708" s="61"/>
      <c r="AV5708" s="61"/>
      <c r="AW5708" s="61"/>
      <c r="AX5708" s="61"/>
      <c r="AY5708" s="61"/>
      <c r="AZ5708" s="61"/>
      <c r="BA5708" s="61"/>
    </row>
    <row r="5709" spans="39:53" x14ac:dyDescent="0.2">
      <c r="AM5709" s="61"/>
      <c r="AN5709" s="61"/>
      <c r="AO5709" s="171"/>
      <c r="AP5709" s="61"/>
      <c r="AQ5709" s="61"/>
      <c r="AR5709" s="61"/>
      <c r="AS5709" s="61"/>
      <c r="AT5709" s="61"/>
      <c r="AU5709" s="61"/>
      <c r="AV5709" s="61"/>
      <c r="AW5709" s="61"/>
      <c r="AX5709" s="61"/>
      <c r="AY5709" s="61"/>
      <c r="AZ5709" s="61"/>
      <c r="BA5709" s="61"/>
    </row>
    <row r="5710" spans="39:53" x14ac:dyDescent="0.2">
      <c r="AM5710" s="61"/>
      <c r="AN5710" s="61"/>
      <c r="AO5710" s="171"/>
      <c r="AP5710" s="61"/>
      <c r="AQ5710" s="61"/>
      <c r="AR5710" s="61"/>
      <c r="AS5710" s="61"/>
      <c r="AT5710" s="61"/>
      <c r="AU5710" s="61"/>
      <c r="AV5710" s="61"/>
      <c r="AW5710" s="61"/>
      <c r="AX5710" s="61"/>
      <c r="AY5710" s="61"/>
      <c r="AZ5710" s="61"/>
      <c r="BA5710" s="61"/>
    </row>
    <row r="5711" spans="39:53" x14ac:dyDescent="0.2">
      <c r="AM5711" s="61"/>
      <c r="AN5711" s="61"/>
      <c r="AO5711" s="171"/>
      <c r="AP5711" s="61"/>
      <c r="AQ5711" s="61"/>
      <c r="AR5711" s="61"/>
      <c r="AS5711" s="61"/>
      <c r="AT5711" s="61"/>
      <c r="AU5711" s="61"/>
      <c r="AV5711" s="61"/>
      <c r="AW5711" s="61"/>
      <c r="AX5711" s="61"/>
      <c r="AY5711" s="61"/>
      <c r="AZ5711" s="61"/>
      <c r="BA5711" s="61"/>
    </row>
    <row r="5712" spans="39:53" x14ac:dyDescent="0.2">
      <c r="AM5712" s="61"/>
      <c r="AN5712" s="61"/>
      <c r="AO5712" s="171"/>
      <c r="AP5712" s="61"/>
      <c r="AQ5712" s="61"/>
      <c r="AR5712" s="61"/>
      <c r="AS5712" s="61"/>
      <c r="AT5712" s="61"/>
      <c r="AU5712" s="61"/>
      <c r="AV5712" s="61"/>
      <c r="AW5712" s="61"/>
      <c r="AX5712" s="61"/>
      <c r="AY5712" s="61"/>
      <c r="AZ5712" s="61"/>
      <c r="BA5712" s="61"/>
    </row>
    <row r="5713" spans="39:53" x14ac:dyDescent="0.2">
      <c r="AM5713" s="61"/>
      <c r="AN5713" s="61"/>
      <c r="AO5713" s="171"/>
      <c r="AP5713" s="61"/>
      <c r="AQ5713" s="61"/>
      <c r="AR5713" s="61"/>
      <c r="AS5713" s="61"/>
      <c r="AT5713" s="61"/>
      <c r="AU5713" s="61"/>
      <c r="AV5713" s="61"/>
      <c r="AW5713" s="61"/>
      <c r="AX5713" s="61"/>
      <c r="AY5713" s="61"/>
      <c r="AZ5713" s="61"/>
      <c r="BA5713" s="61"/>
    </row>
    <row r="5714" spans="39:53" x14ac:dyDescent="0.2">
      <c r="AM5714" s="61"/>
      <c r="AN5714" s="61"/>
      <c r="AO5714" s="171"/>
      <c r="AP5714" s="61"/>
      <c r="AQ5714" s="61"/>
      <c r="AR5714" s="61"/>
      <c r="AS5714" s="61"/>
      <c r="AT5714" s="61"/>
      <c r="AU5714" s="61"/>
      <c r="AV5714" s="61"/>
      <c r="AW5714" s="61"/>
      <c r="AX5714" s="61"/>
      <c r="AY5714" s="61"/>
      <c r="AZ5714" s="61"/>
      <c r="BA5714" s="61"/>
    </row>
    <row r="5715" spans="39:53" x14ac:dyDescent="0.2">
      <c r="AM5715" s="61"/>
      <c r="AN5715" s="61"/>
      <c r="AO5715" s="171"/>
      <c r="AP5715" s="61"/>
      <c r="AQ5715" s="61"/>
      <c r="AR5715" s="61"/>
      <c r="AS5715" s="61"/>
      <c r="AT5715" s="61"/>
      <c r="AU5715" s="61"/>
      <c r="AV5715" s="61"/>
      <c r="AW5715" s="61"/>
      <c r="AX5715" s="61"/>
      <c r="AY5715" s="61"/>
      <c r="AZ5715" s="61"/>
      <c r="BA5715" s="61"/>
    </row>
    <row r="5716" spans="39:53" x14ac:dyDescent="0.2">
      <c r="AM5716" s="61"/>
      <c r="AN5716" s="61"/>
      <c r="AO5716" s="171"/>
      <c r="AP5716" s="61"/>
      <c r="AQ5716" s="61"/>
      <c r="AR5716" s="61"/>
      <c r="AS5716" s="61"/>
      <c r="AT5716" s="61"/>
      <c r="AU5716" s="61"/>
      <c r="AV5716" s="61"/>
      <c r="AW5716" s="61"/>
      <c r="AX5716" s="61"/>
      <c r="AY5716" s="61"/>
      <c r="AZ5716" s="61"/>
      <c r="BA5716" s="61"/>
    </row>
    <row r="5717" spans="39:53" x14ac:dyDescent="0.2">
      <c r="AM5717" s="61"/>
      <c r="AN5717" s="61"/>
      <c r="AO5717" s="171"/>
      <c r="AP5717" s="61"/>
      <c r="AQ5717" s="61"/>
      <c r="AR5717" s="61"/>
      <c r="AS5717" s="61"/>
      <c r="AT5717" s="61"/>
      <c r="AU5717" s="61"/>
      <c r="AV5717" s="61"/>
      <c r="AW5717" s="61"/>
      <c r="AX5717" s="61"/>
      <c r="AY5717" s="61"/>
      <c r="AZ5717" s="61"/>
      <c r="BA5717" s="61"/>
    </row>
    <row r="5718" spans="39:53" x14ac:dyDescent="0.2">
      <c r="AM5718" s="61"/>
      <c r="AN5718" s="61"/>
      <c r="AO5718" s="171"/>
      <c r="AP5718" s="61"/>
      <c r="AQ5718" s="61"/>
      <c r="AR5718" s="61"/>
      <c r="AS5718" s="61"/>
      <c r="AT5718" s="61"/>
      <c r="AU5718" s="61"/>
      <c r="AV5718" s="61"/>
      <c r="AW5718" s="61"/>
      <c r="AX5718" s="61"/>
      <c r="AY5718" s="61"/>
      <c r="AZ5718" s="61"/>
      <c r="BA5718" s="61"/>
    </row>
    <row r="5719" spans="39:53" x14ac:dyDescent="0.2">
      <c r="AM5719" s="61"/>
      <c r="AN5719" s="61"/>
      <c r="AO5719" s="171"/>
      <c r="AP5719" s="61"/>
      <c r="AQ5719" s="61"/>
      <c r="AR5719" s="61"/>
      <c r="AS5719" s="61"/>
      <c r="AT5719" s="61"/>
      <c r="AU5719" s="61"/>
      <c r="AV5719" s="61"/>
      <c r="AW5719" s="61"/>
      <c r="AX5719" s="61"/>
      <c r="AY5719" s="61"/>
      <c r="AZ5719" s="61"/>
      <c r="BA5719" s="61"/>
    </row>
    <row r="5720" spans="39:53" x14ac:dyDescent="0.2">
      <c r="AM5720" s="61"/>
      <c r="AN5720" s="61"/>
      <c r="AO5720" s="171"/>
      <c r="AP5720" s="61"/>
      <c r="AQ5720" s="61"/>
      <c r="AR5720" s="61"/>
      <c r="AS5720" s="61"/>
      <c r="AT5720" s="61"/>
      <c r="AU5720" s="61"/>
      <c r="AV5720" s="61"/>
      <c r="AW5720" s="61"/>
      <c r="AX5720" s="61"/>
      <c r="AY5720" s="61"/>
      <c r="AZ5720" s="61"/>
      <c r="BA5720" s="61"/>
    </row>
    <row r="5721" spans="39:53" x14ac:dyDescent="0.2">
      <c r="AM5721" s="61"/>
      <c r="AN5721" s="61"/>
      <c r="AO5721" s="171"/>
      <c r="AP5721" s="61"/>
      <c r="AQ5721" s="61"/>
      <c r="AR5721" s="61"/>
      <c r="AS5721" s="61"/>
      <c r="AT5721" s="61"/>
      <c r="AU5721" s="61"/>
      <c r="AV5721" s="61"/>
      <c r="AW5721" s="61"/>
      <c r="AX5721" s="61"/>
      <c r="AY5721" s="61"/>
      <c r="AZ5721" s="61"/>
      <c r="BA5721" s="61"/>
    </row>
    <row r="5722" spans="39:53" x14ac:dyDescent="0.2">
      <c r="AM5722" s="61"/>
      <c r="AN5722" s="61"/>
      <c r="AO5722" s="171"/>
      <c r="AP5722" s="61"/>
      <c r="AQ5722" s="61"/>
      <c r="AR5722" s="61"/>
      <c r="AS5722" s="61"/>
      <c r="AT5722" s="61"/>
      <c r="AU5722" s="61"/>
      <c r="AV5722" s="61"/>
      <c r="AW5722" s="61"/>
      <c r="AX5722" s="61"/>
      <c r="AY5722" s="61"/>
      <c r="AZ5722" s="61"/>
      <c r="BA5722" s="61"/>
    </row>
    <row r="5723" spans="39:53" x14ac:dyDescent="0.2">
      <c r="AM5723" s="61"/>
      <c r="AN5723" s="61"/>
      <c r="AO5723" s="171"/>
      <c r="AP5723" s="61"/>
      <c r="AQ5723" s="61"/>
      <c r="AR5723" s="61"/>
      <c r="AS5723" s="61"/>
      <c r="AT5723" s="61"/>
      <c r="AU5723" s="61"/>
      <c r="AV5723" s="61"/>
      <c r="AW5723" s="61"/>
      <c r="AX5723" s="61"/>
      <c r="AY5723" s="61"/>
      <c r="AZ5723" s="61"/>
      <c r="BA5723" s="61"/>
    </row>
    <row r="5724" spans="39:53" x14ac:dyDescent="0.2">
      <c r="AM5724" s="61"/>
      <c r="AN5724" s="61"/>
      <c r="AO5724" s="171"/>
      <c r="AP5724" s="61"/>
      <c r="AQ5724" s="61"/>
      <c r="AR5724" s="61"/>
      <c r="AS5724" s="61"/>
      <c r="AT5724" s="61"/>
      <c r="AU5724" s="61"/>
      <c r="AV5724" s="61"/>
      <c r="AW5724" s="61"/>
      <c r="AX5724" s="61"/>
      <c r="AY5724" s="61"/>
      <c r="AZ5724" s="61"/>
      <c r="BA5724" s="61"/>
    </row>
    <row r="5725" spans="39:53" x14ac:dyDescent="0.2">
      <c r="AM5725" s="61"/>
      <c r="AN5725" s="61"/>
      <c r="AO5725" s="171"/>
      <c r="AP5725" s="61"/>
      <c r="AQ5725" s="61"/>
      <c r="AR5725" s="61"/>
      <c r="AS5725" s="61"/>
      <c r="AT5725" s="61"/>
      <c r="AU5725" s="61"/>
      <c r="AV5725" s="61"/>
      <c r="AW5725" s="61"/>
      <c r="AX5725" s="61"/>
      <c r="AY5725" s="61"/>
      <c r="AZ5725" s="61"/>
      <c r="BA5725" s="61"/>
    </row>
    <row r="5726" spans="39:53" x14ac:dyDescent="0.2">
      <c r="AM5726" s="61"/>
      <c r="AN5726" s="61"/>
      <c r="AO5726" s="171"/>
      <c r="AP5726" s="61"/>
      <c r="AQ5726" s="61"/>
      <c r="AR5726" s="61"/>
      <c r="AS5726" s="61"/>
      <c r="AT5726" s="61"/>
      <c r="AU5726" s="61"/>
      <c r="AV5726" s="61"/>
      <c r="AW5726" s="61"/>
      <c r="AX5726" s="61"/>
      <c r="AY5726" s="61"/>
      <c r="AZ5726" s="61"/>
      <c r="BA5726" s="61"/>
    </row>
    <row r="5727" spans="39:53" x14ac:dyDescent="0.2">
      <c r="AM5727" s="61"/>
      <c r="AN5727" s="61"/>
      <c r="AO5727" s="171"/>
      <c r="AP5727" s="61"/>
      <c r="AQ5727" s="61"/>
      <c r="AR5727" s="61"/>
      <c r="AS5727" s="61"/>
      <c r="AT5727" s="61"/>
      <c r="AU5727" s="61"/>
      <c r="AV5727" s="61"/>
      <c r="AW5727" s="61"/>
      <c r="AX5727" s="61"/>
      <c r="AY5727" s="61"/>
      <c r="AZ5727" s="61"/>
      <c r="BA5727" s="61"/>
    </row>
    <row r="5728" spans="39:53" x14ac:dyDescent="0.2">
      <c r="AM5728" s="61"/>
      <c r="AN5728" s="61"/>
      <c r="AO5728" s="171"/>
      <c r="AP5728" s="61"/>
      <c r="AQ5728" s="61"/>
      <c r="AR5728" s="61"/>
      <c r="AS5728" s="61"/>
      <c r="AT5728" s="61"/>
      <c r="AU5728" s="61"/>
      <c r="AV5728" s="61"/>
      <c r="AW5728" s="61"/>
      <c r="AX5728" s="61"/>
      <c r="AY5728" s="61"/>
      <c r="AZ5728" s="61"/>
      <c r="BA5728" s="61"/>
    </row>
    <row r="5729" spans="39:53" x14ac:dyDescent="0.2">
      <c r="AM5729" s="61"/>
      <c r="AN5729" s="61"/>
      <c r="AO5729" s="171"/>
      <c r="AP5729" s="61"/>
      <c r="AQ5729" s="61"/>
      <c r="AR5729" s="61"/>
      <c r="AS5729" s="61"/>
      <c r="AT5729" s="61"/>
      <c r="AU5729" s="61"/>
      <c r="AV5729" s="61"/>
      <c r="AW5729" s="61"/>
      <c r="AX5729" s="61"/>
      <c r="AY5729" s="61"/>
      <c r="AZ5729" s="61"/>
      <c r="BA5729" s="61"/>
    </row>
    <row r="5730" spans="39:53" x14ac:dyDescent="0.2">
      <c r="AM5730" s="61"/>
      <c r="AN5730" s="61"/>
      <c r="AO5730" s="171"/>
      <c r="AP5730" s="61"/>
      <c r="AQ5730" s="61"/>
      <c r="AR5730" s="61"/>
      <c r="AS5730" s="61"/>
      <c r="AT5730" s="61"/>
      <c r="AU5730" s="61"/>
      <c r="AV5730" s="61"/>
      <c r="AW5730" s="61"/>
      <c r="AX5730" s="61"/>
      <c r="AY5730" s="61"/>
      <c r="AZ5730" s="61"/>
      <c r="BA5730" s="61"/>
    </row>
    <row r="5731" spans="39:53" x14ac:dyDescent="0.2">
      <c r="AM5731" s="61"/>
      <c r="AN5731" s="61"/>
      <c r="AO5731" s="171"/>
      <c r="AP5731" s="61"/>
      <c r="AQ5731" s="61"/>
      <c r="AR5731" s="61"/>
      <c r="AS5731" s="61"/>
      <c r="AT5731" s="61"/>
      <c r="AU5731" s="61"/>
      <c r="AV5731" s="61"/>
      <c r="AW5731" s="61"/>
      <c r="AX5731" s="61"/>
      <c r="AY5731" s="61"/>
      <c r="AZ5731" s="61"/>
      <c r="BA5731" s="61"/>
    </row>
    <row r="5732" spans="39:53" x14ac:dyDescent="0.2">
      <c r="AM5732" s="61"/>
      <c r="AN5732" s="61"/>
      <c r="AO5732" s="171"/>
      <c r="AP5732" s="61"/>
      <c r="AQ5732" s="61"/>
      <c r="AR5732" s="61"/>
      <c r="AS5732" s="61"/>
      <c r="AT5732" s="61"/>
      <c r="AU5732" s="61"/>
      <c r="AV5732" s="61"/>
      <c r="AW5732" s="61"/>
      <c r="AX5732" s="61"/>
      <c r="AY5732" s="61"/>
      <c r="AZ5732" s="61"/>
      <c r="BA5732" s="61"/>
    </row>
    <row r="5733" spans="39:53" x14ac:dyDescent="0.2">
      <c r="AM5733" s="61"/>
      <c r="AN5733" s="61"/>
      <c r="AO5733" s="171"/>
      <c r="AP5733" s="61"/>
      <c r="AQ5733" s="61"/>
      <c r="AR5733" s="61"/>
      <c r="AS5733" s="61"/>
      <c r="AT5733" s="61"/>
      <c r="AU5733" s="61"/>
      <c r="AV5733" s="61"/>
      <c r="AW5733" s="61"/>
      <c r="AX5733" s="61"/>
      <c r="AY5733" s="61"/>
      <c r="AZ5733" s="61"/>
      <c r="BA5733" s="61"/>
    </row>
    <row r="5734" spans="39:53" x14ac:dyDescent="0.2">
      <c r="AM5734" s="61"/>
      <c r="AN5734" s="61"/>
      <c r="AO5734" s="171"/>
      <c r="AP5734" s="61"/>
      <c r="AQ5734" s="61"/>
      <c r="AR5734" s="61"/>
      <c r="AS5734" s="61"/>
      <c r="AT5734" s="61"/>
      <c r="AU5734" s="61"/>
      <c r="AV5734" s="61"/>
      <c r="AW5734" s="61"/>
      <c r="AX5734" s="61"/>
      <c r="AY5734" s="61"/>
      <c r="AZ5734" s="61"/>
      <c r="BA5734" s="61"/>
    </row>
    <row r="5735" spans="39:53" x14ac:dyDescent="0.2">
      <c r="AM5735" s="61"/>
      <c r="AN5735" s="61"/>
      <c r="AO5735" s="171"/>
      <c r="AP5735" s="61"/>
      <c r="AQ5735" s="61"/>
      <c r="AR5735" s="61"/>
      <c r="AS5735" s="61"/>
      <c r="AT5735" s="61"/>
      <c r="AU5735" s="61"/>
      <c r="AV5735" s="61"/>
      <c r="AW5735" s="61"/>
      <c r="AX5735" s="61"/>
      <c r="AY5735" s="61"/>
      <c r="AZ5735" s="61"/>
      <c r="BA5735" s="61"/>
    </row>
    <row r="5736" spans="39:53" x14ac:dyDescent="0.2">
      <c r="AM5736" s="61"/>
      <c r="AN5736" s="61"/>
      <c r="AO5736" s="171"/>
      <c r="AP5736" s="61"/>
      <c r="AQ5736" s="61"/>
      <c r="AR5736" s="61"/>
      <c r="AS5736" s="61"/>
      <c r="AT5736" s="61"/>
      <c r="AU5736" s="61"/>
      <c r="AV5736" s="61"/>
      <c r="AW5736" s="61"/>
      <c r="AX5736" s="61"/>
      <c r="AY5736" s="61"/>
      <c r="AZ5736" s="61"/>
      <c r="BA5736" s="61"/>
    </row>
    <row r="5737" spans="39:53" x14ac:dyDescent="0.2">
      <c r="AM5737" s="61"/>
      <c r="AN5737" s="61"/>
      <c r="AO5737" s="171"/>
      <c r="AP5737" s="61"/>
      <c r="AQ5737" s="61"/>
      <c r="AR5737" s="61"/>
      <c r="AS5737" s="61"/>
      <c r="AT5737" s="61"/>
      <c r="AU5737" s="61"/>
      <c r="AV5737" s="61"/>
      <c r="AW5737" s="61"/>
      <c r="AX5737" s="61"/>
      <c r="AY5737" s="61"/>
      <c r="AZ5737" s="61"/>
      <c r="BA5737" s="61"/>
    </row>
    <row r="5738" spans="39:53" x14ac:dyDescent="0.2">
      <c r="AM5738" s="61"/>
      <c r="AN5738" s="61"/>
      <c r="AO5738" s="171"/>
      <c r="AP5738" s="61"/>
      <c r="AQ5738" s="61"/>
      <c r="AR5738" s="61"/>
      <c r="AS5738" s="61"/>
      <c r="AT5738" s="61"/>
      <c r="AU5738" s="61"/>
      <c r="AV5738" s="61"/>
      <c r="AW5738" s="61"/>
      <c r="AX5738" s="61"/>
      <c r="AY5738" s="61"/>
      <c r="AZ5738" s="61"/>
      <c r="BA5738" s="61"/>
    </row>
    <row r="5739" spans="39:53" x14ac:dyDescent="0.2">
      <c r="AM5739" s="61"/>
      <c r="AN5739" s="61"/>
      <c r="AO5739" s="171"/>
      <c r="AP5739" s="61"/>
      <c r="AQ5739" s="61"/>
      <c r="AR5739" s="61"/>
      <c r="AS5739" s="61"/>
      <c r="AT5739" s="61"/>
      <c r="AU5739" s="61"/>
      <c r="AV5739" s="61"/>
      <c r="AW5739" s="61"/>
      <c r="AX5739" s="61"/>
      <c r="AY5739" s="61"/>
      <c r="AZ5739" s="61"/>
      <c r="BA5739" s="61"/>
    </row>
    <row r="5740" spans="39:53" x14ac:dyDescent="0.2">
      <c r="AM5740" s="61"/>
      <c r="AN5740" s="61"/>
      <c r="AO5740" s="171"/>
      <c r="AP5740" s="61"/>
      <c r="AQ5740" s="61"/>
      <c r="AR5740" s="61"/>
      <c r="AS5740" s="61"/>
      <c r="AT5740" s="61"/>
      <c r="AU5740" s="61"/>
      <c r="AV5740" s="61"/>
      <c r="AW5740" s="61"/>
      <c r="AX5740" s="61"/>
      <c r="AY5740" s="61"/>
      <c r="AZ5740" s="61"/>
      <c r="BA5740" s="61"/>
    </row>
    <row r="5741" spans="39:53" x14ac:dyDescent="0.2">
      <c r="AM5741" s="61"/>
      <c r="AN5741" s="61"/>
      <c r="AO5741" s="171"/>
      <c r="AP5741" s="61"/>
      <c r="AQ5741" s="61"/>
      <c r="AR5741" s="61"/>
      <c r="AS5741" s="61"/>
      <c r="AT5741" s="61"/>
      <c r="AU5741" s="61"/>
      <c r="AV5741" s="61"/>
      <c r="AW5741" s="61"/>
      <c r="AX5741" s="61"/>
      <c r="AY5741" s="61"/>
      <c r="AZ5741" s="61"/>
      <c r="BA5741" s="61"/>
    </row>
    <row r="5742" spans="39:53" x14ac:dyDescent="0.2">
      <c r="AM5742" s="61"/>
      <c r="AN5742" s="61"/>
      <c r="AO5742" s="171"/>
      <c r="AP5742" s="61"/>
      <c r="AQ5742" s="61"/>
      <c r="AR5742" s="61"/>
      <c r="AS5742" s="61"/>
      <c r="AT5742" s="61"/>
      <c r="AU5742" s="61"/>
      <c r="AV5742" s="61"/>
      <c r="AW5742" s="61"/>
      <c r="AX5742" s="61"/>
      <c r="AY5742" s="61"/>
      <c r="AZ5742" s="61"/>
      <c r="BA5742" s="61"/>
    </row>
    <row r="5743" spans="39:53" x14ac:dyDescent="0.2">
      <c r="AM5743" s="61"/>
      <c r="AN5743" s="61"/>
      <c r="AO5743" s="171"/>
      <c r="AP5743" s="61"/>
      <c r="AQ5743" s="61"/>
      <c r="AR5743" s="61"/>
      <c r="AS5743" s="61"/>
      <c r="AT5743" s="61"/>
      <c r="AU5743" s="61"/>
      <c r="AV5743" s="61"/>
      <c r="AW5743" s="61"/>
      <c r="AX5743" s="61"/>
      <c r="AY5743" s="61"/>
      <c r="AZ5743" s="61"/>
      <c r="BA5743" s="61"/>
    </row>
    <row r="5744" spans="39:53" x14ac:dyDescent="0.2">
      <c r="AM5744" s="61"/>
      <c r="AN5744" s="61"/>
      <c r="AO5744" s="171"/>
      <c r="AP5744" s="61"/>
      <c r="AQ5744" s="61"/>
      <c r="AR5744" s="61"/>
      <c r="AS5744" s="61"/>
      <c r="AT5744" s="61"/>
      <c r="AU5744" s="61"/>
      <c r="AV5744" s="61"/>
      <c r="AW5744" s="61"/>
      <c r="AX5744" s="61"/>
      <c r="AY5744" s="61"/>
      <c r="AZ5744" s="61"/>
      <c r="BA5744" s="61"/>
    </row>
    <row r="5745" spans="39:53" x14ac:dyDescent="0.2">
      <c r="AM5745" s="61"/>
      <c r="AN5745" s="61"/>
      <c r="AO5745" s="171"/>
      <c r="AP5745" s="61"/>
      <c r="AQ5745" s="61"/>
      <c r="AR5745" s="61"/>
      <c r="AS5745" s="61"/>
      <c r="AT5745" s="61"/>
      <c r="AU5745" s="61"/>
      <c r="AV5745" s="61"/>
      <c r="AW5745" s="61"/>
      <c r="AX5745" s="61"/>
      <c r="AY5745" s="61"/>
      <c r="AZ5745" s="61"/>
      <c r="BA5745" s="61"/>
    </row>
    <row r="5746" spans="39:53" x14ac:dyDescent="0.2">
      <c r="AM5746" s="61"/>
      <c r="AN5746" s="61"/>
      <c r="AO5746" s="171"/>
      <c r="AP5746" s="61"/>
      <c r="AQ5746" s="61"/>
      <c r="AR5746" s="61"/>
      <c r="AS5746" s="61"/>
      <c r="AT5746" s="61"/>
      <c r="AU5746" s="61"/>
      <c r="AV5746" s="61"/>
      <c r="AW5746" s="61"/>
      <c r="AX5746" s="61"/>
      <c r="AY5746" s="61"/>
      <c r="AZ5746" s="61"/>
      <c r="BA5746" s="61"/>
    </row>
    <row r="5747" spans="39:53" x14ac:dyDescent="0.2">
      <c r="AM5747" s="61"/>
      <c r="AN5747" s="61"/>
      <c r="AO5747" s="171"/>
      <c r="AP5747" s="61"/>
      <c r="AQ5747" s="61"/>
      <c r="AR5747" s="61"/>
      <c r="AS5747" s="61"/>
      <c r="AT5747" s="61"/>
      <c r="AU5747" s="61"/>
      <c r="AV5747" s="61"/>
      <c r="AW5747" s="61"/>
      <c r="AX5747" s="61"/>
      <c r="AY5747" s="61"/>
      <c r="AZ5747" s="61"/>
      <c r="BA5747" s="61"/>
    </row>
    <row r="5748" spans="39:53" x14ac:dyDescent="0.2">
      <c r="AM5748" s="61"/>
      <c r="AN5748" s="61"/>
      <c r="AO5748" s="171"/>
      <c r="AP5748" s="61"/>
      <c r="AQ5748" s="61"/>
      <c r="AR5748" s="61"/>
      <c r="AS5748" s="61"/>
      <c r="AT5748" s="61"/>
      <c r="AU5748" s="61"/>
      <c r="AV5748" s="61"/>
      <c r="AW5748" s="61"/>
      <c r="AX5748" s="61"/>
      <c r="AY5748" s="61"/>
      <c r="AZ5748" s="61"/>
      <c r="BA5748" s="61"/>
    </row>
    <row r="5749" spans="39:53" x14ac:dyDescent="0.2">
      <c r="AM5749" s="61"/>
      <c r="AN5749" s="61"/>
      <c r="AO5749" s="171"/>
      <c r="AP5749" s="61"/>
      <c r="AQ5749" s="61"/>
      <c r="AR5749" s="61"/>
      <c r="AS5749" s="61"/>
      <c r="AT5749" s="61"/>
      <c r="AU5749" s="61"/>
      <c r="AV5749" s="61"/>
      <c r="AW5749" s="61"/>
      <c r="AX5749" s="61"/>
      <c r="AY5749" s="61"/>
      <c r="AZ5749" s="61"/>
      <c r="BA5749" s="61"/>
    </row>
    <row r="5750" spans="39:53" x14ac:dyDescent="0.2">
      <c r="AM5750" s="61"/>
      <c r="AN5750" s="61"/>
      <c r="AO5750" s="171"/>
      <c r="AP5750" s="61"/>
      <c r="AQ5750" s="61"/>
      <c r="AR5750" s="61"/>
      <c r="AS5750" s="61"/>
      <c r="AT5750" s="61"/>
      <c r="AU5750" s="61"/>
      <c r="AV5750" s="61"/>
      <c r="AW5750" s="61"/>
      <c r="AX5750" s="61"/>
      <c r="AY5750" s="61"/>
      <c r="AZ5750" s="61"/>
      <c r="BA5750" s="61"/>
    </row>
    <row r="5751" spans="39:53" x14ac:dyDescent="0.2">
      <c r="AM5751" s="61"/>
      <c r="AN5751" s="61"/>
      <c r="AO5751" s="171"/>
      <c r="AP5751" s="61"/>
      <c r="AQ5751" s="61"/>
      <c r="AR5751" s="61"/>
      <c r="AS5751" s="61"/>
      <c r="AT5751" s="61"/>
      <c r="AU5751" s="61"/>
      <c r="AV5751" s="61"/>
      <c r="AW5751" s="61"/>
      <c r="AX5751" s="61"/>
      <c r="AY5751" s="61"/>
      <c r="AZ5751" s="61"/>
      <c r="BA5751" s="61"/>
    </row>
    <row r="5752" spans="39:53" x14ac:dyDescent="0.2">
      <c r="AM5752" s="61"/>
      <c r="AN5752" s="61"/>
      <c r="AO5752" s="171"/>
      <c r="AP5752" s="61"/>
      <c r="AQ5752" s="61"/>
      <c r="AR5752" s="61"/>
      <c r="AS5752" s="61"/>
      <c r="AT5752" s="61"/>
      <c r="AU5752" s="61"/>
      <c r="AV5752" s="61"/>
      <c r="AW5752" s="61"/>
      <c r="AX5752" s="61"/>
      <c r="AY5752" s="61"/>
      <c r="AZ5752" s="61"/>
      <c r="BA5752" s="61"/>
    </row>
    <row r="5753" spans="39:53" x14ac:dyDescent="0.2">
      <c r="AM5753" s="61"/>
      <c r="AN5753" s="61"/>
      <c r="AO5753" s="171"/>
      <c r="AP5753" s="61"/>
      <c r="AQ5753" s="61"/>
      <c r="AR5753" s="61"/>
      <c r="AS5753" s="61"/>
      <c r="AT5753" s="61"/>
      <c r="AU5753" s="61"/>
      <c r="AV5753" s="61"/>
      <c r="AW5753" s="61"/>
      <c r="AX5753" s="61"/>
      <c r="AY5753" s="61"/>
      <c r="AZ5753" s="61"/>
      <c r="BA5753" s="61"/>
    </row>
    <row r="5754" spans="39:53" x14ac:dyDescent="0.2">
      <c r="AM5754" s="61"/>
      <c r="AN5754" s="61"/>
      <c r="AO5754" s="171"/>
      <c r="AP5754" s="61"/>
      <c r="AQ5754" s="61"/>
      <c r="AR5754" s="61"/>
      <c r="AS5754" s="61"/>
      <c r="AT5754" s="61"/>
      <c r="AU5754" s="61"/>
      <c r="AV5754" s="61"/>
      <c r="AW5754" s="61"/>
      <c r="AX5754" s="61"/>
      <c r="AY5754" s="61"/>
      <c r="AZ5754" s="61"/>
      <c r="BA5754" s="61"/>
    </row>
    <row r="5755" spans="39:53" x14ac:dyDescent="0.2">
      <c r="AM5755" s="61"/>
      <c r="AN5755" s="61"/>
      <c r="AO5755" s="171"/>
      <c r="AP5755" s="61"/>
      <c r="AQ5755" s="61"/>
      <c r="AR5755" s="61"/>
      <c r="AS5755" s="61"/>
      <c r="AT5755" s="61"/>
      <c r="AU5755" s="61"/>
      <c r="AV5755" s="61"/>
      <c r="AW5755" s="61"/>
      <c r="AX5755" s="61"/>
      <c r="AY5755" s="61"/>
      <c r="AZ5755" s="61"/>
      <c r="BA5755" s="61"/>
    </row>
    <row r="5756" spans="39:53" x14ac:dyDescent="0.2">
      <c r="AM5756" s="61"/>
      <c r="AN5756" s="61"/>
      <c r="AO5756" s="171"/>
      <c r="AP5756" s="61"/>
      <c r="AQ5756" s="61"/>
      <c r="AR5756" s="61"/>
      <c r="AS5756" s="61"/>
      <c r="AT5756" s="61"/>
      <c r="AU5756" s="61"/>
      <c r="AV5756" s="61"/>
      <c r="AW5756" s="61"/>
      <c r="AX5756" s="61"/>
      <c r="AY5756" s="61"/>
      <c r="AZ5756" s="61"/>
      <c r="BA5756" s="61"/>
    </row>
    <row r="5757" spans="39:53" x14ac:dyDescent="0.2">
      <c r="AM5757" s="61"/>
      <c r="AN5757" s="61"/>
      <c r="AO5757" s="171"/>
      <c r="AP5757" s="61"/>
      <c r="AQ5757" s="61"/>
      <c r="AR5757" s="61"/>
      <c r="AS5757" s="61"/>
      <c r="AT5757" s="61"/>
      <c r="AU5757" s="61"/>
      <c r="AV5757" s="61"/>
      <c r="AW5757" s="61"/>
      <c r="AX5757" s="61"/>
      <c r="AY5757" s="61"/>
      <c r="AZ5757" s="61"/>
      <c r="BA5757" s="61"/>
    </row>
    <row r="5758" spans="39:53" x14ac:dyDescent="0.2">
      <c r="AM5758" s="61"/>
      <c r="AN5758" s="61"/>
      <c r="AO5758" s="171"/>
      <c r="AP5758" s="61"/>
      <c r="AQ5758" s="61"/>
      <c r="AR5758" s="61"/>
      <c r="AS5758" s="61"/>
      <c r="AT5758" s="61"/>
      <c r="AU5758" s="61"/>
      <c r="AV5758" s="61"/>
      <c r="AW5758" s="61"/>
      <c r="AX5758" s="61"/>
      <c r="AY5758" s="61"/>
      <c r="AZ5758" s="61"/>
      <c r="BA5758" s="61"/>
    </row>
    <row r="5759" spans="39:53" x14ac:dyDescent="0.2">
      <c r="AM5759" s="61"/>
      <c r="AN5759" s="61"/>
      <c r="AO5759" s="171"/>
      <c r="AP5759" s="61"/>
      <c r="AQ5759" s="61"/>
      <c r="AR5759" s="61"/>
      <c r="AS5759" s="61"/>
      <c r="AT5759" s="61"/>
      <c r="AU5759" s="61"/>
      <c r="AV5759" s="61"/>
      <c r="AW5759" s="61"/>
      <c r="AX5759" s="61"/>
      <c r="AY5759" s="61"/>
      <c r="AZ5759" s="61"/>
      <c r="BA5759" s="61"/>
    </row>
    <row r="5760" spans="39:53" x14ac:dyDescent="0.2">
      <c r="AM5760" s="61"/>
      <c r="AN5760" s="61"/>
      <c r="AO5760" s="171"/>
      <c r="AP5760" s="61"/>
      <c r="AQ5760" s="61"/>
      <c r="AR5760" s="61"/>
      <c r="AS5760" s="61"/>
      <c r="AT5760" s="61"/>
      <c r="AU5760" s="61"/>
      <c r="AV5760" s="61"/>
      <c r="AW5760" s="61"/>
      <c r="AX5760" s="61"/>
      <c r="AY5760" s="61"/>
      <c r="AZ5760" s="61"/>
      <c r="BA5760" s="61"/>
    </row>
    <row r="5761" spans="39:53" x14ac:dyDescent="0.2">
      <c r="AM5761" s="61"/>
      <c r="AN5761" s="61"/>
      <c r="AO5761" s="171"/>
      <c r="AP5761" s="61"/>
      <c r="AQ5761" s="61"/>
      <c r="AR5761" s="61"/>
      <c r="AS5761" s="61"/>
      <c r="AT5761" s="61"/>
      <c r="AU5761" s="61"/>
      <c r="AV5761" s="61"/>
      <c r="AW5761" s="61"/>
      <c r="AX5761" s="61"/>
      <c r="AY5761" s="61"/>
      <c r="AZ5761" s="61"/>
      <c r="BA5761" s="61"/>
    </row>
    <row r="5762" spans="39:53" x14ac:dyDescent="0.2">
      <c r="AM5762" s="61"/>
      <c r="AN5762" s="61"/>
      <c r="AO5762" s="171"/>
      <c r="AP5762" s="61"/>
      <c r="AQ5762" s="61"/>
      <c r="AR5762" s="61"/>
      <c r="AS5762" s="61"/>
      <c r="AT5762" s="61"/>
      <c r="AU5762" s="61"/>
      <c r="AV5762" s="61"/>
      <c r="AW5762" s="61"/>
      <c r="AX5762" s="61"/>
      <c r="AY5762" s="61"/>
      <c r="AZ5762" s="61"/>
      <c r="BA5762" s="61"/>
    </row>
    <row r="5763" spans="39:53" x14ac:dyDescent="0.2">
      <c r="AM5763" s="61"/>
      <c r="AN5763" s="61"/>
      <c r="AO5763" s="171"/>
      <c r="AP5763" s="61"/>
      <c r="AQ5763" s="61"/>
      <c r="AR5763" s="61"/>
      <c r="AS5763" s="61"/>
      <c r="AT5763" s="61"/>
      <c r="AU5763" s="61"/>
      <c r="AV5763" s="61"/>
      <c r="AW5763" s="61"/>
      <c r="AX5763" s="61"/>
      <c r="AY5763" s="61"/>
      <c r="AZ5763" s="61"/>
      <c r="BA5763" s="61"/>
    </row>
    <row r="5764" spans="39:53" x14ac:dyDescent="0.2">
      <c r="AM5764" s="61"/>
      <c r="AN5764" s="61"/>
      <c r="AO5764" s="171"/>
      <c r="AP5764" s="61"/>
      <c r="AQ5764" s="61"/>
      <c r="AR5764" s="61"/>
      <c r="AS5764" s="61"/>
      <c r="AT5764" s="61"/>
      <c r="AU5764" s="61"/>
      <c r="AV5764" s="61"/>
      <c r="AW5764" s="61"/>
      <c r="AX5764" s="61"/>
      <c r="AY5764" s="61"/>
      <c r="AZ5764" s="61"/>
      <c r="BA5764" s="61"/>
    </row>
    <row r="5765" spans="39:53" x14ac:dyDescent="0.2">
      <c r="AM5765" s="61"/>
      <c r="AN5765" s="61"/>
      <c r="AO5765" s="171"/>
      <c r="AP5765" s="61"/>
      <c r="AQ5765" s="61"/>
      <c r="AR5765" s="61"/>
      <c r="AS5765" s="61"/>
      <c r="AT5765" s="61"/>
      <c r="AU5765" s="61"/>
      <c r="AV5765" s="61"/>
      <c r="AW5765" s="61"/>
      <c r="AX5765" s="61"/>
      <c r="AY5765" s="61"/>
      <c r="AZ5765" s="61"/>
      <c r="BA5765" s="61"/>
    </row>
    <row r="5766" spans="39:53" x14ac:dyDescent="0.2">
      <c r="AM5766" s="61"/>
      <c r="AN5766" s="61"/>
      <c r="AO5766" s="171"/>
      <c r="AP5766" s="61"/>
      <c r="AQ5766" s="61"/>
      <c r="AR5766" s="61"/>
      <c r="AS5766" s="61"/>
      <c r="AT5766" s="61"/>
      <c r="AU5766" s="61"/>
      <c r="AV5766" s="61"/>
      <c r="AW5766" s="61"/>
      <c r="AX5766" s="61"/>
      <c r="AY5766" s="61"/>
      <c r="AZ5766" s="61"/>
      <c r="BA5766" s="61"/>
    </row>
    <row r="5767" spans="39:53" x14ac:dyDescent="0.2">
      <c r="AM5767" s="61"/>
      <c r="AN5767" s="61"/>
      <c r="AO5767" s="171"/>
      <c r="AP5767" s="61"/>
      <c r="AQ5767" s="61"/>
      <c r="AR5767" s="61"/>
      <c r="AS5767" s="61"/>
      <c r="AT5767" s="61"/>
      <c r="AU5767" s="61"/>
      <c r="AV5767" s="61"/>
      <c r="AW5767" s="61"/>
      <c r="AX5767" s="61"/>
      <c r="AY5767" s="61"/>
      <c r="AZ5767" s="61"/>
      <c r="BA5767" s="61"/>
    </row>
    <row r="5768" spans="39:53" x14ac:dyDescent="0.2">
      <c r="AM5768" s="61"/>
      <c r="AN5768" s="61"/>
      <c r="AO5768" s="171"/>
      <c r="AP5768" s="61"/>
      <c r="AQ5768" s="61"/>
      <c r="AR5768" s="61"/>
      <c r="AS5768" s="61"/>
      <c r="AT5768" s="61"/>
      <c r="AU5768" s="61"/>
      <c r="AV5768" s="61"/>
      <c r="AW5768" s="61"/>
      <c r="AX5768" s="61"/>
      <c r="AY5768" s="61"/>
      <c r="AZ5768" s="61"/>
      <c r="BA5768" s="61"/>
    </row>
    <row r="5769" spans="39:53" x14ac:dyDescent="0.2">
      <c r="AM5769" s="61"/>
      <c r="AN5769" s="61"/>
      <c r="AO5769" s="171"/>
      <c r="AP5769" s="61"/>
      <c r="AQ5769" s="61"/>
      <c r="AR5769" s="61"/>
      <c r="AS5769" s="61"/>
      <c r="AT5769" s="61"/>
      <c r="AU5769" s="61"/>
      <c r="AV5769" s="61"/>
      <c r="AW5769" s="61"/>
      <c r="AX5769" s="61"/>
      <c r="AY5769" s="61"/>
      <c r="AZ5769" s="61"/>
      <c r="BA5769" s="61"/>
    </row>
    <row r="5770" spans="39:53" x14ac:dyDescent="0.2">
      <c r="AM5770" s="61"/>
      <c r="AN5770" s="61"/>
      <c r="AO5770" s="171"/>
      <c r="AP5770" s="61"/>
      <c r="AQ5770" s="61"/>
      <c r="AR5770" s="61"/>
      <c r="AS5770" s="61"/>
      <c r="AT5770" s="61"/>
      <c r="AU5770" s="61"/>
      <c r="AV5770" s="61"/>
      <c r="AW5770" s="61"/>
      <c r="AX5770" s="61"/>
      <c r="AY5770" s="61"/>
      <c r="AZ5770" s="61"/>
      <c r="BA5770" s="61"/>
    </row>
    <row r="5771" spans="39:53" x14ac:dyDescent="0.2">
      <c r="AM5771" s="61"/>
      <c r="AN5771" s="61"/>
      <c r="AO5771" s="171"/>
      <c r="AP5771" s="61"/>
      <c r="AQ5771" s="61"/>
      <c r="AR5771" s="61"/>
      <c r="AS5771" s="61"/>
      <c r="AT5771" s="61"/>
      <c r="AU5771" s="61"/>
      <c r="AV5771" s="61"/>
      <c r="AW5771" s="61"/>
      <c r="AX5771" s="61"/>
      <c r="AY5771" s="61"/>
      <c r="AZ5771" s="61"/>
      <c r="BA5771" s="61"/>
    </row>
    <row r="5772" spans="39:53" x14ac:dyDescent="0.2">
      <c r="AM5772" s="61"/>
      <c r="AN5772" s="61"/>
      <c r="AO5772" s="171"/>
      <c r="AP5772" s="61"/>
      <c r="AQ5772" s="61"/>
      <c r="AR5772" s="61"/>
      <c r="AS5772" s="61"/>
      <c r="AT5772" s="61"/>
      <c r="AU5772" s="61"/>
      <c r="AV5772" s="61"/>
      <c r="AW5772" s="61"/>
      <c r="AX5772" s="61"/>
      <c r="AY5772" s="61"/>
      <c r="AZ5772" s="61"/>
      <c r="BA5772" s="61"/>
    </row>
    <row r="5773" spans="39:53" x14ac:dyDescent="0.2">
      <c r="AM5773" s="61"/>
      <c r="AN5773" s="61"/>
      <c r="AO5773" s="171"/>
      <c r="AP5773" s="61"/>
      <c r="AQ5773" s="61"/>
      <c r="AR5773" s="61"/>
      <c r="AS5773" s="61"/>
      <c r="AT5773" s="61"/>
      <c r="AU5773" s="61"/>
      <c r="AV5773" s="61"/>
      <c r="AW5773" s="61"/>
      <c r="AX5773" s="61"/>
      <c r="AY5773" s="61"/>
      <c r="AZ5773" s="61"/>
      <c r="BA5773" s="61"/>
    </row>
    <row r="5774" spans="39:53" x14ac:dyDescent="0.2">
      <c r="AM5774" s="61"/>
      <c r="AN5774" s="61"/>
      <c r="AO5774" s="171"/>
      <c r="AP5774" s="61"/>
      <c r="AQ5774" s="61"/>
      <c r="AR5774" s="61"/>
      <c r="AS5774" s="61"/>
      <c r="AT5774" s="61"/>
      <c r="AU5774" s="61"/>
      <c r="AV5774" s="61"/>
      <c r="AW5774" s="61"/>
      <c r="AX5774" s="61"/>
      <c r="AY5774" s="61"/>
      <c r="AZ5774" s="61"/>
      <c r="BA5774" s="61"/>
    </row>
    <row r="5775" spans="39:53" x14ac:dyDescent="0.2">
      <c r="AM5775" s="61"/>
      <c r="AN5775" s="61"/>
      <c r="AO5775" s="171"/>
      <c r="AP5775" s="61"/>
      <c r="AQ5775" s="61"/>
      <c r="AR5775" s="61"/>
      <c r="AS5775" s="61"/>
      <c r="AT5775" s="61"/>
      <c r="AU5775" s="61"/>
      <c r="AV5775" s="61"/>
      <c r="AW5775" s="61"/>
      <c r="AX5775" s="61"/>
      <c r="AY5775" s="61"/>
      <c r="AZ5775" s="61"/>
      <c r="BA5775" s="61"/>
    </row>
    <row r="5776" spans="39:53" x14ac:dyDescent="0.2">
      <c r="AM5776" s="61"/>
      <c r="AN5776" s="61"/>
      <c r="AO5776" s="171"/>
      <c r="AP5776" s="61"/>
      <c r="AQ5776" s="61"/>
      <c r="AR5776" s="61"/>
      <c r="AS5776" s="61"/>
      <c r="AT5776" s="61"/>
      <c r="AU5776" s="61"/>
      <c r="AV5776" s="61"/>
      <c r="AW5776" s="61"/>
      <c r="AX5776" s="61"/>
      <c r="AY5776" s="61"/>
      <c r="AZ5776" s="61"/>
      <c r="BA5776" s="61"/>
    </row>
    <row r="5777" spans="39:53" x14ac:dyDescent="0.2">
      <c r="AM5777" s="61"/>
      <c r="AN5777" s="61"/>
      <c r="AO5777" s="171"/>
      <c r="AP5777" s="61"/>
      <c r="AQ5777" s="61"/>
      <c r="AR5777" s="61"/>
      <c r="AS5777" s="61"/>
      <c r="AT5777" s="61"/>
      <c r="AU5777" s="61"/>
      <c r="AV5777" s="61"/>
      <c r="AW5777" s="61"/>
      <c r="AX5777" s="61"/>
      <c r="AY5777" s="61"/>
      <c r="AZ5777" s="61"/>
      <c r="BA5777" s="61"/>
    </row>
    <row r="5778" spans="39:53" x14ac:dyDescent="0.2">
      <c r="AM5778" s="61"/>
      <c r="AN5778" s="61"/>
      <c r="AO5778" s="171"/>
      <c r="AP5778" s="61"/>
      <c r="AQ5778" s="61"/>
      <c r="AR5778" s="61"/>
      <c r="AS5778" s="61"/>
      <c r="AT5778" s="61"/>
      <c r="AU5778" s="61"/>
      <c r="AV5778" s="61"/>
      <c r="AW5778" s="61"/>
      <c r="AX5778" s="61"/>
      <c r="AY5778" s="61"/>
      <c r="AZ5778" s="61"/>
      <c r="BA5778" s="61"/>
    </row>
    <row r="5779" spans="39:53" x14ac:dyDescent="0.2">
      <c r="AM5779" s="61"/>
      <c r="AN5779" s="61"/>
      <c r="AO5779" s="171"/>
      <c r="AP5779" s="61"/>
      <c r="AQ5779" s="61"/>
      <c r="AR5779" s="61"/>
      <c r="AS5779" s="61"/>
      <c r="AT5779" s="61"/>
      <c r="AU5779" s="61"/>
      <c r="AV5779" s="61"/>
      <c r="AW5779" s="61"/>
      <c r="AX5779" s="61"/>
      <c r="AY5779" s="61"/>
      <c r="AZ5779" s="61"/>
      <c r="BA5779" s="61"/>
    </row>
    <row r="5780" spans="39:53" x14ac:dyDescent="0.2">
      <c r="AM5780" s="61"/>
      <c r="AN5780" s="61"/>
      <c r="AO5780" s="171"/>
      <c r="AP5780" s="61"/>
      <c r="AQ5780" s="61"/>
      <c r="AR5780" s="61"/>
      <c r="AS5780" s="61"/>
      <c r="AT5780" s="61"/>
      <c r="AU5780" s="61"/>
      <c r="AV5780" s="61"/>
      <c r="AW5780" s="61"/>
      <c r="AX5780" s="61"/>
      <c r="AY5780" s="61"/>
      <c r="AZ5780" s="61"/>
      <c r="BA5780" s="61"/>
    </row>
    <row r="5781" spans="39:53" x14ac:dyDescent="0.2">
      <c r="AM5781" s="61"/>
      <c r="AN5781" s="61"/>
      <c r="AO5781" s="171"/>
      <c r="AP5781" s="61"/>
      <c r="AQ5781" s="61"/>
      <c r="AR5781" s="61"/>
      <c r="AS5781" s="61"/>
      <c r="AT5781" s="61"/>
      <c r="AU5781" s="61"/>
      <c r="AV5781" s="61"/>
      <c r="AW5781" s="61"/>
      <c r="AX5781" s="61"/>
      <c r="AY5781" s="61"/>
      <c r="AZ5781" s="61"/>
      <c r="BA5781" s="61"/>
    </row>
    <row r="5782" spans="39:53" x14ac:dyDescent="0.2">
      <c r="AM5782" s="61"/>
      <c r="AN5782" s="61"/>
      <c r="AO5782" s="171"/>
      <c r="AP5782" s="61"/>
      <c r="AQ5782" s="61"/>
      <c r="AR5782" s="61"/>
      <c r="AS5782" s="61"/>
      <c r="AT5782" s="61"/>
      <c r="AU5782" s="61"/>
      <c r="AV5782" s="61"/>
      <c r="AW5782" s="61"/>
      <c r="AX5782" s="61"/>
      <c r="AY5782" s="61"/>
      <c r="AZ5782" s="61"/>
      <c r="BA5782" s="61"/>
    </row>
    <row r="5783" spans="39:53" x14ac:dyDescent="0.2">
      <c r="AM5783" s="61"/>
      <c r="AN5783" s="61"/>
      <c r="AO5783" s="171"/>
      <c r="AP5783" s="61"/>
      <c r="AQ5783" s="61"/>
      <c r="AR5783" s="61"/>
      <c r="AS5783" s="61"/>
      <c r="AT5783" s="61"/>
      <c r="AU5783" s="61"/>
      <c r="AV5783" s="61"/>
      <c r="AW5783" s="61"/>
      <c r="AX5783" s="61"/>
      <c r="AY5783" s="61"/>
      <c r="AZ5783" s="61"/>
      <c r="BA5783" s="61"/>
    </row>
    <row r="5784" spans="39:53" x14ac:dyDescent="0.2">
      <c r="AM5784" s="61"/>
      <c r="AN5784" s="61"/>
      <c r="AO5784" s="171"/>
      <c r="AP5784" s="61"/>
      <c r="AQ5784" s="61"/>
      <c r="AR5784" s="61"/>
      <c r="AS5784" s="61"/>
      <c r="AT5784" s="61"/>
      <c r="AU5784" s="61"/>
      <c r="AV5784" s="61"/>
      <c r="AW5784" s="61"/>
      <c r="AX5784" s="61"/>
      <c r="AY5784" s="61"/>
      <c r="AZ5784" s="61"/>
      <c r="BA5784" s="61"/>
    </row>
    <row r="5785" spans="39:53" x14ac:dyDescent="0.2">
      <c r="AM5785" s="61"/>
      <c r="AN5785" s="61"/>
      <c r="AO5785" s="171"/>
      <c r="AP5785" s="61"/>
      <c r="AQ5785" s="61"/>
      <c r="AR5785" s="61"/>
      <c r="AS5785" s="61"/>
      <c r="AT5785" s="61"/>
      <c r="AU5785" s="61"/>
      <c r="AV5785" s="61"/>
      <c r="AW5785" s="61"/>
      <c r="AX5785" s="61"/>
      <c r="AY5785" s="61"/>
      <c r="AZ5785" s="61"/>
      <c r="BA5785" s="61"/>
    </row>
    <row r="5786" spans="39:53" x14ac:dyDescent="0.2">
      <c r="AM5786" s="61"/>
      <c r="AN5786" s="61"/>
      <c r="AO5786" s="171"/>
      <c r="AP5786" s="61"/>
      <c r="AQ5786" s="61"/>
      <c r="AR5786" s="61"/>
      <c r="AS5786" s="61"/>
      <c r="AT5786" s="61"/>
      <c r="AU5786" s="61"/>
      <c r="AV5786" s="61"/>
      <c r="AW5786" s="61"/>
      <c r="AX5786" s="61"/>
      <c r="AY5786" s="61"/>
      <c r="AZ5786" s="61"/>
      <c r="BA5786" s="61"/>
    </row>
    <row r="5787" spans="39:53" x14ac:dyDescent="0.2">
      <c r="AM5787" s="61"/>
      <c r="AN5787" s="61"/>
      <c r="AO5787" s="171"/>
      <c r="AP5787" s="61"/>
      <c r="AQ5787" s="61"/>
      <c r="AR5787" s="61"/>
      <c r="AS5787" s="61"/>
      <c r="AT5787" s="61"/>
      <c r="AU5787" s="61"/>
      <c r="AV5787" s="61"/>
      <c r="AW5787" s="61"/>
      <c r="AX5787" s="61"/>
      <c r="AY5787" s="61"/>
      <c r="AZ5787" s="61"/>
      <c r="BA5787" s="61"/>
    </row>
    <row r="5788" spans="39:53" x14ac:dyDescent="0.2">
      <c r="AM5788" s="61"/>
      <c r="AN5788" s="61"/>
      <c r="AO5788" s="171"/>
      <c r="AP5788" s="61"/>
      <c r="AQ5788" s="61"/>
      <c r="AR5788" s="61"/>
      <c r="AS5788" s="61"/>
      <c r="AT5788" s="61"/>
      <c r="AU5788" s="61"/>
      <c r="AV5788" s="61"/>
      <c r="AW5788" s="61"/>
      <c r="AX5788" s="61"/>
      <c r="AY5788" s="61"/>
      <c r="AZ5788" s="61"/>
      <c r="BA5788" s="61"/>
    </row>
    <row r="5789" spans="39:53" x14ac:dyDescent="0.2">
      <c r="AM5789" s="61"/>
      <c r="AN5789" s="61"/>
      <c r="AO5789" s="171"/>
      <c r="AP5789" s="61"/>
      <c r="AQ5789" s="61"/>
      <c r="AR5789" s="61"/>
      <c r="AS5789" s="61"/>
      <c r="AT5789" s="61"/>
      <c r="AU5789" s="61"/>
      <c r="AV5789" s="61"/>
      <c r="AW5789" s="61"/>
      <c r="AX5789" s="61"/>
      <c r="AY5789" s="61"/>
      <c r="AZ5789" s="61"/>
      <c r="BA5789" s="61"/>
    </row>
    <row r="5790" spans="39:53" x14ac:dyDescent="0.2">
      <c r="AM5790" s="61"/>
      <c r="AN5790" s="61"/>
      <c r="AO5790" s="171"/>
      <c r="AP5790" s="61"/>
      <c r="AQ5790" s="61"/>
      <c r="AR5790" s="61"/>
      <c r="AS5790" s="61"/>
      <c r="AT5790" s="61"/>
      <c r="AU5790" s="61"/>
      <c r="AV5790" s="61"/>
      <c r="AW5790" s="61"/>
      <c r="AX5790" s="61"/>
      <c r="AY5790" s="61"/>
      <c r="AZ5790" s="61"/>
      <c r="BA5790" s="61"/>
    </row>
    <row r="5791" spans="39:53" x14ac:dyDescent="0.2">
      <c r="AM5791" s="61"/>
      <c r="AN5791" s="61"/>
      <c r="AO5791" s="171"/>
      <c r="AP5791" s="61"/>
      <c r="AQ5791" s="61"/>
      <c r="AR5791" s="61"/>
      <c r="AS5791" s="61"/>
      <c r="AT5791" s="61"/>
      <c r="AU5791" s="61"/>
      <c r="AV5791" s="61"/>
      <c r="AW5791" s="61"/>
      <c r="AX5791" s="61"/>
      <c r="AY5791" s="61"/>
      <c r="AZ5791" s="61"/>
      <c r="BA5791" s="61"/>
    </row>
    <row r="5792" spans="39:53" x14ac:dyDescent="0.2">
      <c r="AM5792" s="61"/>
      <c r="AN5792" s="61"/>
      <c r="AO5792" s="171"/>
      <c r="AP5792" s="61"/>
      <c r="AQ5792" s="61"/>
      <c r="AR5792" s="61"/>
      <c r="AS5792" s="61"/>
      <c r="AT5792" s="61"/>
      <c r="AU5792" s="61"/>
      <c r="AV5792" s="61"/>
      <c r="AW5792" s="61"/>
      <c r="AX5792" s="61"/>
      <c r="AY5792" s="61"/>
      <c r="AZ5792" s="61"/>
      <c r="BA5792" s="61"/>
    </row>
    <row r="5793" spans="39:53" x14ac:dyDescent="0.2">
      <c r="AM5793" s="61"/>
      <c r="AN5793" s="61"/>
      <c r="AO5793" s="171"/>
      <c r="AP5793" s="61"/>
      <c r="AQ5793" s="61"/>
      <c r="AR5793" s="61"/>
      <c r="AS5793" s="61"/>
      <c r="AT5793" s="61"/>
      <c r="AU5793" s="61"/>
      <c r="AV5793" s="61"/>
      <c r="AW5793" s="61"/>
      <c r="AX5793" s="61"/>
      <c r="AY5793" s="61"/>
      <c r="AZ5793" s="61"/>
      <c r="BA5793" s="61"/>
    </row>
    <row r="5794" spans="39:53" x14ac:dyDescent="0.2">
      <c r="AM5794" s="61"/>
      <c r="AN5794" s="61"/>
      <c r="AO5794" s="171"/>
      <c r="AP5794" s="61"/>
      <c r="AQ5794" s="61"/>
      <c r="AR5794" s="61"/>
      <c r="AS5794" s="61"/>
      <c r="AT5794" s="61"/>
      <c r="AU5794" s="61"/>
      <c r="AV5794" s="61"/>
      <c r="AW5794" s="61"/>
      <c r="AX5794" s="61"/>
      <c r="AY5794" s="61"/>
      <c r="AZ5794" s="61"/>
      <c r="BA5794" s="61"/>
    </row>
    <row r="5795" spans="39:53" x14ac:dyDescent="0.2">
      <c r="AM5795" s="61"/>
      <c r="AN5795" s="61"/>
      <c r="AO5795" s="171"/>
      <c r="AP5795" s="61"/>
      <c r="AQ5795" s="61"/>
      <c r="AR5795" s="61"/>
      <c r="AS5795" s="61"/>
      <c r="AT5795" s="61"/>
      <c r="AU5795" s="61"/>
      <c r="AV5795" s="61"/>
      <c r="AW5795" s="61"/>
      <c r="AX5795" s="61"/>
      <c r="AY5795" s="61"/>
      <c r="AZ5795" s="61"/>
      <c r="BA5795" s="61"/>
    </row>
    <row r="5796" spans="39:53" x14ac:dyDescent="0.2">
      <c r="AM5796" s="61"/>
      <c r="AN5796" s="61"/>
      <c r="AO5796" s="171"/>
      <c r="AP5796" s="61"/>
      <c r="AQ5796" s="61"/>
      <c r="AR5796" s="61"/>
      <c r="AS5796" s="61"/>
      <c r="AT5796" s="61"/>
      <c r="AU5796" s="61"/>
      <c r="AV5796" s="61"/>
      <c r="AW5796" s="61"/>
      <c r="AX5796" s="61"/>
      <c r="AY5796" s="61"/>
      <c r="AZ5796" s="61"/>
      <c r="BA5796" s="61"/>
    </row>
    <row r="5797" spans="39:53" x14ac:dyDescent="0.2">
      <c r="AM5797" s="61"/>
      <c r="AN5797" s="61"/>
      <c r="AO5797" s="171"/>
      <c r="AP5797" s="61"/>
      <c r="AQ5797" s="61"/>
      <c r="AR5797" s="61"/>
      <c r="AS5797" s="61"/>
      <c r="AT5797" s="61"/>
      <c r="AU5797" s="61"/>
      <c r="AV5797" s="61"/>
      <c r="AW5797" s="61"/>
      <c r="AX5797" s="61"/>
      <c r="AY5797" s="61"/>
      <c r="AZ5797" s="61"/>
      <c r="BA5797" s="61"/>
    </row>
    <row r="5798" spans="39:53" x14ac:dyDescent="0.2">
      <c r="AM5798" s="61"/>
      <c r="AN5798" s="61"/>
      <c r="AO5798" s="171"/>
      <c r="AP5798" s="61"/>
      <c r="AQ5798" s="61"/>
      <c r="AR5798" s="61"/>
      <c r="AS5798" s="61"/>
      <c r="AT5798" s="61"/>
      <c r="AU5798" s="61"/>
      <c r="AV5798" s="61"/>
      <c r="AW5798" s="61"/>
      <c r="AX5798" s="61"/>
      <c r="AY5798" s="61"/>
      <c r="AZ5798" s="61"/>
      <c r="BA5798" s="61"/>
    </row>
    <row r="5799" spans="39:53" x14ac:dyDescent="0.2">
      <c r="AM5799" s="61"/>
      <c r="AN5799" s="61"/>
      <c r="AO5799" s="171"/>
      <c r="AP5799" s="61"/>
      <c r="AQ5799" s="61"/>
      <c r="AR5799" s="61"/>
      <c r="AS5799" s="61"/>
      <c r="AT5799" s="61"/>
      <c r="AU5799" s="61"/>
      <c r="AV5799" s="61"/>
      <c r="AW5799" s="61"/>
      <c r="AX5799" s="61"/>
      <c r="AY5799" s="61"/>
      <c r="AZ5799" s="61"/>
      <c r="BA5799" s="61"/>
    </row>
    <row r="5800" spans="39:53" x14ac:dyDescent="0.2">
      <c r="AM5800" s="61"/>
      <c r="AN5800" s="61"/>
      <c r="AO5800" s="171"/>
      <c r="AP5800" s="61"/>
      <c r="AQ5800" s="61"/>
      <c r="AR5800" s="61"/>
      <c r="AS5800" s="61"/>
      <c r="AT5800" s="61"/>
      <c r="AU5800" s="61"/>
      <c r="AV5800" s="61"/>
      <c r="AW5800" s="61"/>
      <c r="AX5800" s="61"/>
      <c r="AY5800" s="61"/>
      <c r="AZ5800" s="61"/>
      <c r="BA5800" s="61"/>
    </row>
    <row r="5801" spans="39:53" x14ac:dyDescent="0.2">
      <c r="AM5801" s="61"/>
      <c r="AN5801" s="61"/>
      <c r="AO5801" s="171"/>
      <c r="AP5801" s="61"/>
      <c r="AQ5801" s="61"/>
      <c r="AR5801" s="61"/>
      <c r="AS5801" s="61"/>
      <c r="AT5801" s="61"/>
      <c r="AU5801" s="61"/>
      <c r="AV5801" s="61"/>
      <c r="AW5801" s="61"/>
      <c r="AX5801" s="61"/>
      <c r="AY5801" s="61"/>
      <c r="AZ5801" s="61"/>
      <c r="BA5801" s="61"/>
    </row>
    <row r="5802" spans="39:53" x14ac:dyDescent="0.2">
      <c r="AM5802" s="61"/>
      <c r="AN5802" s="61"/>
      <c r="AO5802" s="171"/>
      <c r="AP5802" s="61"/>
      <c r="AQ5802" s="61"/>
      <c r="AR5802" s="61"/>
      <c r="AS5802" s="61"/>
      <c r="AT5802" s="61"/>
      <c r="AU5802" s="61"/>
      <c r="AV5802" s="61"/>
      <c r="AW5802" s="61"/>
      <c r="AX5802" s="61"/>
      <c r="AY5802" s="61"/>
      <c r="AZ5802" s="61"/>
      <c r="BA5802" s="61"/>
    </row>
    <row r="5803" spans="39:53" x14ac:dyDescent="0.2">
      <c r="AM5803" s="61"/>
      <c r="AN5803" s="61"/>
      <c r="AO5803" s="171"/>
      <c r="AP5803" s="61"/>
      <c r="AQ5803" s="61"/>
      <c r="AR5803" s="61"/>
      <c r="AS5803" s="61"/>
      <c r="AT5803" s="61"/>
      <c r="AU5803" s="61"/>
      <c r="AV5803" s="61"/>
      <c r="AW5803" s="61"/>
      <c r="AX5803" s="61"/>
      <c r="AY5803" s="61"/>
      <c r="AZ5803" s="61"/>
      <c r="BA5803" s="61"/>
    </row>
    <row r="5804" spans="39:53" x14ac:dyDescent="0.2">
      <c r="AM5804" s="61"/>
      <c r="AN5804" s="61"/>
      <c r="AO5804" s="171"/>
      <c r="AP5804" s="61"/>
      <c r="AQ5804" s="61"/>
      <c r="AR5804" s="61"/>
      <c r="AS5804" s="61"/>
      <c r="AT5804" s="61"/>
      <c r="AU5804" s="61"/>
      <c r="AV5804" s="61"/>
      <c r="AW5804" s="61"/>
      <c r="AX5804" s="61"/>
      <c r="AY5804" s="61"/>
      <c r="AZ5804" s="61"/>
      <c r="BA5804" s="61"/>
    </row>
    <row r="5805" spans="39:53" x14ac:dyDescent="0.2">
      <c r="AM5805" s="61"/>
      <c r="AN5805" s="61"/>
      <c r="AO5805" s="171"/>
      <c r="AP5805" s="61"/>
      <c r="AQ5805" s="61"/>
      <c r="AR5805" s="61"/>
      <c r="AS5805" s="61"/>
      <c r="AT5805" s="61"/>
      <c r="AU5805" s="61"/>
      <c r="AV5805" s="61"/>
      <c r="AW5805" s="61"/>
      <c r="AX5805" s="61"/>
      <c r="AY5805" s="61"/>
      <c r="AZ5805" s="61"/>
      <c r="BA5805" s="61"/>
    </row>
    <row r="5806" spans="39:53" x14ac:dyDescent="0.2">
      <c r="AM5806" s="61"/>
      <c r="AN5806" s="61"/>
      <c r="AO5806" s="171"/>
      <c r="AP5806" s="61"/>
      <c r="AQ5806" s="61"/>
      <c r="AR5806" s="61"/>
      <c r="AS5806" s="61"/>
      <c r="AT5806" s="61"/>
      <c r="AU5806" s="61"/>
      <c r="AV5806" s="61"/>
      <c r="AW5806" s="61"/>
      <c r="AX5806" s="61"/>
      <c r="AY5806" s="61"/>
      <c r="AZ5806" s="61"/>
      <c r="BA5806" s="61"/>
    </row>
    <row r="5807" spans="39:53" x14ac:dyDescent="0.2">
      <c r="AM5807" s="61"/>
      <c r="AN5807" s="61"/>
      <c r="AO5807" s="171"/>
      <c r="AP5807" s="61"/>
      <c r="AQ5807" s="61"/>
      <c r="AR5807" s="61"/>
      <c r="AS5807" s="61"/>
      <c r="AT5807" s="61"/>
      <c r="AU5807" s="61"/>
      <c r="AV5807" s="61"/>
      <c r="AW5807" s="61"/>
      <c r="AX5807" s="61"/>
      <c r="AY5807" s="61"/>
      <c r="AZ5807" s="61"/>
      <c r="BA5807" s="61"/>
    </row>
    <row r="5808" spans="39:53" x14ac:dyDescent="0.2">
      <c r="AM5808" s="61"/>
      <c r="AN5808" s="61"/>
      <c r="AO5808" s="171"/>
      <c r="AP5808" s="61"/>
      <c r="AQ5808" s="61"/>
      <c r="AR5808" s="61"/>
      <c r="AS5808" s="61"/>
      <c r="AT5808" s="61"/>
      <c r="AU5808" s="61"/>
      <c r="AV5808" s="61"/>
      <c r="AW5808" s="61"/>
      <c r="AX5808" s="61"/>
      <c r="AY5808" s="61"/>
      <c r="AZ5808" s="61"/>
      <c r="BA5808" s="61"/>
    </row>
    <row r="5809" spans="39:53" x14ac:dyDescent="0.2">
      <c r="AM5809" s="61"/>
      <c r="AN5809" s="61"/>
      <c r="AO5809" s="171"/>
      <c r="AP5809" s="61"/>
      <c r="AQ5809" s="61"/>
      <c r="AR5809" s="61"/>
      <c r="AS5809" s="61"/>
      <c r="AT5809" s="61"/>
      <c r="AU5809" s="61"/>
      <c r="AV5809" s="61"/>
      <c r="AW5809" s="61"/>
      <c r="AX5809" s="61"/>
      <c r="AY5809" s="61"/>
      <c r="AZ5809" s="61"/>
      <c r="BA5809" s="61"/>
    </row>
    <row r="5810" spans="39:53" x14ac:dyDescent="0.2">
      <c r="AM5810" s="61"/>
      <c r="AN5810" s="61"/>
      <c r="AO5810" s="171"/>
      <c r="AP5810" s="61"/>
      <c r="AQ5810" s="61"/>
      <c r="AR5810" s="61"/>
      <c r="AS5810" s="61"/>
      <c r="AT5810" s="61"/>
      <c r="AU5810" s="61"/>
      <c r="AV5810" s="61"/>
      <c r="AW5810" s="61"/>
      <c r="AX5810" s="61"/>
      <c r="AY5810" s="61"/>
      <c r="AZ5810" s="61"/>
      <c r="BA5810" s="61"/>
    </row>
    <row r="5811" spans="39:53" x14ac:dyDescent="0.2">
      <c r="AM5811" s="61"/>
      <c r="AN5811" s="61"/>
      <c r="AO5811" s="171"/>
      <c r="AP5811" s="61"/>
      <c r="AQ5811" s="61"/>
      <c r="AR5811" s="61"/>
      <c r="AS5811" s="61"/>
      <c r="AT5811" s="61"/>
      <c r="AU5811" s="61"/>
      <c r="AV5811" s="61"/>
      <c r="AW5811" s="61"/>
      <c r="AX5811" s="61"/>
      <c r="AY5811" s="61"/>
      <c r="AZ5811" s="61"/>
      <c r="BA5811" s="61"/>
    </row>
    <row r="5812" spans="39:53" x14ac:dyDescent="0.2">
      <c r="AM5812" s="61"/>
      <c r="AN5812" s="61"/>
      <c r="AO5812" s="171"/>
      <c r="AP5812" s="61"/>
      <c r="AQ5812" s="61"/>
      <c r="AR5812" s="61"/>
      <c r="AS5812" s="61"/>
      <c r="AT5812" s="61"/>
      <c r="AU5812" s="61"/>
      <c r="AV5812" s="61"/>
      <c r="AW5812" s="61"/>
      <c r="AX5812" s="61"/>
      <c r="AY5812" s="61"/>
      <c r="AZ5812" s="61"/>
      <c r="BA5812" s="61"/>
    </row>
    <row r="5813" spans="39:53" x14ac:dyDescent="0.2">
      <c r="AM5813" s="61"/>
      <c r="AN5813" s="61"/>
      <c r="AO5813" s="171"/>
      <c r="AP5813" s="61"/>
      <c r="AQ5813" s="61"/>
      <c r="AR5813" s="61"/>
      <c r="AS5813" s="61"/>
      <c r="AT5813" s="61"/>
      <c r="AU5813" s="61"/>
      <c r="AV5813" s="61"/>
      <c r="AW5813" s="61"/>
      <c r="AX5813" s="61"/>
      <c r="AY5813" s="61"/>
      <c r="AZ5813" s="61"/>
      <c r="BA5813" s="61"/>
    </row>
    <row r="5814" spans="39:53" x14ac:dyDescent="0.2">
      <c r="AM5814" s="61"/>
      <c r="AN5814" s="61"/>
      <c r="AO5814" s="171"/>
      <c r="AP5814" s="61"/>
      <c r="AQ5814" s="61"/>
      <c r="AR5814" s="61"/>
      <c r="AS5814" s="61"/>
      <c r="AT5814" s="61"/>
      <c r="AU5814" s="61"/>
      <c r="AV5814" s="61"/>
      <c r="AW5814" s="61"/>
      <c r="AX5814" s="61"/>
      <c r="AY5814" s="61"/>
      <c r="AZ5814" s="61"/>
      <c r="BA5814" s="61"/>
    </row>
    <row r="5815" spans="39:53" x14ac:dyDescent="0.2">
      <c r="AM5815" s="61"/>
      <c r="AN5815" s="61"/>
      <c r="AO5815" s="171"/>
      <c r="AP5815" s="61"/>
      <c r="AQ5815" s="61"/>
      <c r="AR5815" s="61"/>
      <c r="AS5815" s="61"/>
      <c r="AT5815" s="61"/>
      <c r="AU5815" s="61"/>
      <c r="AV5815" s="61"/>
      <c r="AW5815" s="61"/>
      <c r="AX5815" s="61"/>
      <c r="AY5815" s="61"/>
      <c r="AZ5815" s="61"/>
      <c r="BA5815" s="61"/>
    </row>
    <row r="5816" spans="39:53" x14ac:dyDescent="0.2">
      <c r="AM5816" s="61"/>
      <c r="AN5816" s="61"/>
      <c r="AO5816" s="171"/>
      <c r="AP5816" s="61"/>
      <c r="AQ5816" s="61"/>
      <c r="AR5816" s="61"/>
      <c r="AS5816" s="61"/>
      <c r="AT5816" s="61"/>
      <c r="AU5816" s="61"/>
      <c r="AV5816" s="61"/>
      <c r="AW5816" s="61"/>
      <c r="AX5816" s="61"/>
      <c r="AY5816" s="61"/>
      <c r="AZ5816" s="61"/>
      <c r="BA5816" s="61"/>
    </row>
    <row r="5817" spans="39:53" x14ac:dyDescent="0.2">
      <c r="AM5817" s="61"/>
      <c r="AN5817" s="61"/>
      <c r="AO5817" s="171"/>
      <c r="AP5817" s="61"/>
      <c r="AQ5817" s="61"/>
      <c r="AR5817" s="61"/>
      <c r="AS5817" s="61"/>
      <c r="AT5817" s="61"/>
      <c r="AU5817" s="61"/>
      <c r="AV5817" s="61"/>
      <c r="AW5817" s="61"/>
      <c r="AX5817" s="61"/>
      <c r="AY5817" s="61"/>
      <c r="AZ5817" s="61"/>
      <c r="BA5817" s="61"/>
    </row>
    <row r="5818" spans="39:53" x14ac:dyDescent="0.2">
      <c r="AM5818" s="61"/>
      <c r="AN5818" s="61"/>
      <c r="AO5818" s="171"/>
      <c r="AP5818" s="61"/>
      <c r="AQ5818" s="61"/>
      <c r="AR5818" s="61"/>
      <c r="AS5818" s="61"/>
      <c r="AT5818" s="61"/>
      <c r="AU5818" s="61"/>
      <c r="AV5818" s="61"/>
      <c r="AW5818" s="61"/>
      <c r="AX5818" s="61"/>
      <c r="AY5818" s="61"/>
      <c r="AZ5818" s="61"/>
      <c r="BA5818" s="61"/>
    </row>
    <row r="5819" spans="39:53" x14ac:dyDescent="0.2">
      <c r="AM5819" s="61"/>
      <c r="AN5819" s="61"/>
      <c r="AO5819" s="171"/>
      <c r="AP5819" s="61"/>
      <c r="AQ5819" s="61"/>
      <c r="AR5819" s="61"/>
      <c r="AS5819" s="61"/>
      <c r="AT5819" s="61"/>
      <c r="AU5819" s="61"/>
      <c r="AV5819" s="61"/>
      <c r="AW5819" s="61"/>
      <c r="AX5819" s="61"/>
      <c r="AY5819" s="61"/>
      <c r="AZ5819" s="61"/>
      <c r="BA5819" s="61"/>
    </row>
    <row r="5820" spans="39:53" x14ac:dyDescent="0.2">
      <c r="AM5820" s="61"/>
      <c r="AN5820" s="61"/>
      <c r="AO5820" s="171"/>
      <c r="AP5820" s="61"/>
      <c r="AQ5820" s="61"/>
      <c r="AR5820" s="61"/>
      <c r="AS5820" s="61"/>
      <c r="AT5820" s="61"/>
      <c r="AU5820" s="61"/>
      <c r="AV5820" s="61"/>
      <c r="AW5820" s="61"/>
      <c r="AX5820" s="61"/>
      <c r="AY5820" s="61"/>
      <c r="AZ5820" s="61"/>
      <c r="BA5820" s="61"/>
    </row>
    <row r="5821" spans="39:53" x14ac:dyDescent="0.2">
      <c r="AM5821" s="61"/>
      <c r="AN5821" s="61"/>
      <c r="AO5821" s="171"/>
      <c r="AP5821" s="61"/>
      <c r="AQ5821" s="61"/>
      <c r="AR5821" s="61"/>
      <c r="AS5821" s="61"/>
      <c r="AT5821" s="61"/>
      <c r="AU5821" s="61"/>
      <c r="AV5821" s="61"/>
      <c r="AW5821" s="61"/>
      <c r="AX5821" s="61"/>
      <c r="AY5821" s="61"/>
      <c r="AZ5821" s="61"/>
      <c r="BA5821" s="61"/>
    </row>
    <row r="5822" spans="39:53" x14ac:dyDescent="0.2">
      <c r="AM5822" s="61"/>
      <c r="AN5822" s="61"/>
      <c r="AO5822" s="171"/>
      <c r="AP5822" s="61"/>
      <c r="AQ5822" s="61"/>
      <c r="AR5822" s="61"/>
      <c r="AS5822" s="61"/>
      <c r="AT5822" s="61"/>
      <c r="AU5822" s="61"/>
      <c r="AV5822" s="61"/>
      <c r="AW5822" s="61"/>
      <c r="AX5822" s="61"/>
      <c r="AY5822" s="61"/>
      <c r="AZ5822" s="61"/>
      <c r="BA5822" s="61"/>
    </row>
    <row r="5823" spans="39:53" x14ac:dyDescent="0.2">
      <c r="AM5823" s="61"/>
      <c r="AN5823" s="61"/>
      <c r="AO5823" s="171"/>
      <c r="AP5823" s="61"/>
      <c r="AQ5823" s="61"/>
      <c r="AR5823" s="61"/>
      <c r="AS5823" s="61"/>
      <c r="AT5823" s="61"/>
      <c r="AU5823" s="61"/>
      <c r="AV5823" s="61"/>
      <c r="AW5823" s="61"/>
      <c r="AX5823" s="61"/>
      <c r="AY5823" s="61"/>
      <c r="AZ5823" s="61"/>
      <c r="BA5823" s="61"/>
    </row>
    <row r="5824" spans="39:53" x14ac:dyDescent="0.2">
      <c r="AM5824" s="61"/>
      <c r="AN5824" s="61"/>
      <c r="AO5824" s="171"/>
      <c r="AP5824" s="61"/>
      <c r="AQ5824" s="61"/>
      <c r="AR5824" s="61"/>
      <c r="AS5824" s="61"/>
      <c r="AT5824" s="61"/>
      <c r="AU5824" s="61"/>
      <c r="AV5824" s="61"/>
      <c r="AW5824" s="61"/>
      <c r="AX5824" s="61"/>
      <c r="AY5824" s="61"/>
      <c r="AZ5824" s="61"/>
      <c r="BA5824" s="61"/>
    </row>
    <row r="5825" spans="39:53" x14ac:dyDescent="0.2">
      <c r="AM5825" s="61"/>
      <c r="AN5825" s="61"/>
      <c r="AO5825" s="171"/>
      <c r="AP5825" s="61"/>
      <c r="AQ5825" s="61"/>
      <c r="AR5825" s="61"/>
      <c r="AS5825" s="61"/>
      <c r="AT5825" s="61"/>
      <c r="AU5825" s="61"/>
      <c r="AV5825" s="61"/>
      <c r="AW5825" s="61"/>
      <c r="AX5825" s="61"/>
      <c r="AY5825" s="61"/>
      <c r="AZ5825" s="61"/>
      <c r="BA5825" s="61"/>
    </row>
    <row r="5826" spans="39:53" x14ac:dyDescent="0.2">
      <c r="AM5826" s="61"/>
      <c r="AN5826" s="61"/>
      <c r="AO5826" s="171"/>
      <c r="AP5826" s="61"/>
      <c r="AQ5826" s="61"/>
      <c r="AR5826" s="61"/>
      <c r="AS5826" s="61"/>
      <c r="AT5826" s="61"/>
      <c r="AU5826" s="61"/>
      <c r="AV5826" s="61"/>
      <c r="AW5826" s="61"/>
      <c r="AX5826" s="61"/>
      <c r="AY5826" s="61"/>
      <c r="AZ5826" s="61"/>
      <c r="BA5826" s="61"/>
    </row>
    <row r="5827" spans="39:53" x14ac:dyDescent="0.2">
      <c r="AM5827" s="61"/>
      <c r="AN5827" s="61"/>
      <c r="AO5827" s="171"/>
      <c r="AP5827" s="61"/>
      <c r="AQ5827" s="61"/>
      <c r="AR5827" s="61"/>
      <c r="AS5827" s="61"/>
      <c r="AT5827" s="61"/>
      <c r="AU5827" s="61"/>
      <c r="AV5827" s="61"/>
      <c r="AW5827" s="61"/>
      <c r="AX5827" s="61"/>
      <c r="AY5827" s="61"/>
      <c r="AZ5827" s="61"/>
      <c r="BA5827" s="61"/>
    </row>
    <row r="5828" spans="39:53" x14ac:dyDescent="0.2">
      <c r="AM5828" s="61"/>
      <c r="AN5828" s="61"/>
      <c r="AO5828" s="171"/>
      <c r="AP5828" s="61"/>
      <c r="AQ5828" s="61"/>
      <c r="AR5828" s="61"/>
      <c r="AS5828" s="61"/>
      <c r="AT5828" s="61"/>
      <c r="AU5828" s="61"/>
      <c r="AV5828" s="61"/>
      <c r="AW5828" s="61"/>
      <c r="AX5828" s="61"/>
      <c r="AY5828" s="61"/>
      <c r="AZ5828" s="61"/>
      <c r="BA5828" s="61"/>
    </row>
    <row r="5829" spans="39:53" x14ac:dyDescent="0.2">
      <c r="AM5829" s="61"/>
      <c r="AN5829" s="61"/>
      <c r="AO5829" s="171"/>
      <c r="AP5829" s="61"/>
      <c r="AQ5829" s="61"/>
      <c r="AR5829" s="61"/>
      <c r="AS5829" s="61"/>
      <c r="AT5829" s="61"/>
      <c r="AU5829" s="61"/>
      <c r="AV5829" s="61"/>
      <c r="AW5829" s="61"/>
      <c r="AX5829" s="61"/>
      <c r="AY5829" s="61"/>
      <c r="AZ5829" s="61"/>
      <c r="BA5829" s="61"/>
    </row>
    <row r="5830" spans="39:53" x14ac:dyDescent="0.2">
      <c r="AM5830" s="61"/>
      <c r="AN5830" s="61"/>
      <c r="AO5830" s="171"/>
      <c r="AP5830" s="61"/>
      <c r="AQ5830" s="61"/>
      <c r="AR5830" s="61"/>
      <c r="AS5830" s="61"/>
      <c r="AT5830" s="61"/>
      <c r="AU5830" s="61"/>
      <c r="AV5830" s="61"/>
      <c r="AW5830" s="61"/>
      <c r="AX5830" s="61"/>
      <c r="AY5830" s="61"/>
      <c r="AZ5830" s="61"/>
      <c r="BA5830" s="61"/>
    </row>
    <row r="5831" spans="39:53" x14ac:dyDescent="0.2">
      <c r="AM5831" s="61"/>
      <c r="AN5831" s="61"/>
      <c r="AO5831" s="171"/>
      <c r="AP5831" s="61"/>
      <c r="AQ5831" s="61"/>
      <c r="AR5831" s="61"/>
      <c r="AS5831" s="61"/>
      <c r="AT5831" s="61"/>
      <c r="AU5831" s="61"/>
      <c r="AV5831" s="61"/>
      <c r="AW5831" s="61"/>
      <c r="AX5831" s="61"/>
      <c r="AY5831" s="61"/>
      <c r="AZ5831" s="61"/>
      <c r="BA5831" s="61"/>
    </row>
    <row r="5832" spans="39:53" x14ac:dyDescent="0.2">
      <c r="AM5832" s="61"/>
      <c r="AN5832" s="61"/>
      <c r="AO5832" s="171"/>
      <c r="AP5832" s="61"/>
      <c r="AQ5832" s="61"/>
      <c r="AR5832" s="61"/>
      <c r="AS5832" s="61"/>
      <c r="AT5832" s="61"/>
      <c r="AU5832" s="61"/>
      <c r="AV5832" s="61"/>
      <c r="AW5832" s="61"/>
      <c r="AX5832" s="61"/>
      <c r="AY5832" s="61"/>
      <c r="AZ5832" s="61"/>
      <c r="BA5832" s="61"/>
    </row>
    <row r="5833" spans="39:53" x14ac:dyDescent="0.2">
      <c r="AM5833" s="61"/>
      <c r="AN5833" s="61"/>
      <c r="AO5833" s="171"/>
      <c r="AP5833" s="61"/>
      <c r="AQ5833" s="61"/>
      <c r="AR5833" s="61"/>
      <c r="AS5833" s="61"/>
      <c r="AT5833" s="61"/>
      <c r="AU5833" s="61"/>
      <c r="AV5833" s="61"/>
      <c r="AW5833" s="61"/>
      <c r="AX5833" s="61"/>
      <c r="AY5833" s="61"/>
      <c r="AZ5833" s="61"/>
      <c r="BA5833" s="61"/>
    </row>
    <row r="5834" spans="39:53" x14ac:dyDescent="0.2">
      <c r="AM5834" s="61"/>
      <c r="AN5834" s="61"/>
      <c r="AO5834" s="171"/>
      <c r="AP5834" s="61"/>
      <c r="AQ5834" s="61"/>
      <c r="AR5834" s="61"/>
      <c r="AS5834" s="61"/>
      <c r="AT5834" s="61"/>
      <c r="AU5834" s="61"/>
      <c r="AV5834" s="61"/>
      <c r="AW5834" s="61"/>
      <c r="AX5834" s="61"/>
      <c r="AY5834" s="61"/>
      <c r="AZ5834" s="61"/>
      <c r="BA5834" s="61"/>
    </row>
    <row r="5835" spans="39:53" x14ac:dyDescent="0.2">
      <c r="AM5835" s="61"/>
      <c r="AN5835" s="61"/>
      <c r="AO5835" s="171"/>
      <c r="AP5835" s="61"/>
      <c r="AQ5835" s="61"/>
      <c r="AR5835" s="61"/>
      <c r="AS5835" s="61"/>
      <c r="AT5835" s="61"/>
      <c r="AU5835" s="61"/>
      <c r="AV5835" s="61"/>
      <c r="AW5835" s="61"/>
      <c r="AX5835" s="61"/>
      <c r="AY5835" s="61"/>
      <c r="AZ5835" s="61"/>
      <c r="BA5835" s="61"/>
    </row>
    <row r="5836" spans="39:53" x14ac:dyDescent="0.2">
      <c r="AM5836" s="61"/>
      <c r="AN5836" s="61"/>
      <c r="AO5836" s="171"/>
      <c r="AP5836" s="61"/>
      <c r="AQ5836" s="61"/>
      <c r="AR5836" s="61"/>
      <c r="AS5836" s="61"/>
      <c r="AT5836" s="61"/>
      <c r="AU5836" s="61"/>
      <c r="AV5836" s="61"/>
      <c r="AW5836" s="61"/>
      <c r="AX5836" s="61"/>
      <c r="AY5836" s="61"/>
      <c r="AZ5836" s="61"/>
      <c r="BA5836" s="61"/>
    </row>
    <row r="5837" spans="39:53" x14ac:dyDescent="0.2">
      <c r="AM5837" s="61"/>
      <c r="AN5837" s="61"/>
      <c r="AO5837" s="171"/>
      <c r="AP5837" s="61"/>
      <c r="AQ5837" s="61"/>
      <c r="AR5837" s="61"/>
      <c r="AS5837" s="61"/>
      <c r="AT5837" s="61"/>
      <c r="AU5837" s="61"/>
      <c r="AV5837" s="61"/>
      <c r="AW5837" s="61"/>
      <c r="AX5837" s="61"/>
      <c r="AY5837" s="61"/>
      <c r="AZ5837" s="61"/>
      <c r="BA5837" s="61"/>
    </row>
    <row r="5838" spans="39:53" x14ac:dyDescent="0.2">
      <c r="AM5838" s="61"/>
      <c r="AN5838" s="61"/>
      <c r="AO5838" s="171"/>
      <c r="AP5838" s="61"/>
      <c r="AQ5838" s="61"/>
      <c r="AR5838" s="61"/>
      <c r="AS5838" s="61"/>
      <c r="AT5838" s="61"/>
      <c r="AU5838" s="61"/>
      <c r="AV5838" s="61"/>
      <c r="AW5838" s="61"/>
      <c r="AX5838" s="61"/>
      <c r="AY5838" s="61"/>
      <c r="AZ5838" s="61"/>
      <c r="BA5838" s="61"/>
    </row>
    <row r="5839" spans="39:53" x14ac:dyDescent="0.2">
      <c r="AM5839" s="61"/>
      <c r="AN5839" s="61"/>
      <c r="AO5839" s="171"/>
      <c r="AP5839" s="61"/>
      <c r="AQ5839" s="61"/>
      <c r="AR5839" s="61"/>
      <c r="AS5839" s="61"/>
      <c r="AT5839" s="61"/>
      <c r="AU5839" s="61"/>
      <c r="AV5839" s="61"/>
      <c r="AW5839" s="61"/>
      <c r="AX5839" s="61"/>
      <c r="AY5839" s="61"/>
      <c r="AZ5839" s="61"/>
      <c r="BA5839" s="61"/>
    </row>
    <row r="5840" spans="39:53" x14ac:dyDescent="0.2">
      <c r="AM5840" s="61"/>
      <c r="AN5840" s="61"/>
      <c r="AO5840" s="171"/>
      <c r="AP5840" s="61"/>
      <c r="AQ5840" s="61"/>
      <c r="AR5840" s="61"/>
      <c r="AS5840" s="61"/>
      <c r="AT5840" s="61"/>
      <c r="AU5840" s="61"/>
      <c r="AV5840" s="61"/>
      <c r="AW5840" s="61"/>
      <c r="AX5840" s="61"/>
      <c r="AY5840" s="61"/>
      <c r="AZ5840" s="61"/>
      <c r="BA5840" s="61"/>
    </row>
    <row r="5841" spans="39:53" x14ac:dyDescent="0.2">
      <c r="AM5841" s="61"/>
      <c r="AN5841" s="61"/>
      <c r="AO5841" s="171"/>
      <c r="AP5841" s="61"/>
      <c r="AQ5841" s="61"/>
      <c r="AR5841" s="61"/>
      <c r="AS5841" s="61"/>
      <c r="AT5841" s="61"/>
      <c r="AU5841" s="61"/>
      <c r="AV5841" s="61"/>
      <c r="AW5841" s="61"/>
      <c r="AX5841" s="61"/>
      <c r="AY5841" s="61"/>
      <c r="AZ5841" s="61"/>
      <c r="BA5841" s="61"/>
    </row>
    <row r="5842" spans="39:53" x14ac:dyDescent="0.2">
      <c r="AM5842" s="61"/>
      <c r="AN5842" s="61"/>
      <c r="AO5842" s="171"/>
      <c r="AP5842" s="61"/>
      <c r="AQ5842" s="61"/>
      <c r="AR5842" s="61"/>
      <c r="AS5842" s="61"/>
      <c r="AT5842" s="61"/>
      <c r="AU5842" s="61"/>
      <c r="AV5842" s="61"/>
      <c r="AW5842" s="61"/>
      <c r="AX5842" s="61"/>
      <c r="AY5842" s="61"/>
      <c r="AZ5842" s="61"/>
      <c r="BA5842" s="61"/>
    </row>
    <row r="5843" spans="39:53" x14ac:dyDescent="0.2">
      <c r="AM5843" s="61"/>
      <c r="AN5843" s="61"/>
      <c r="AO5843" s="171"/>
      <c r="AP5843" s="61"/>
      <c r="AQ5843" s="61"/>
      <c r="AR5843" s="61"/>
      <c r="AS5843" s="61"/>
      <c r="AT5843" s="61"/>
      <c r="AU5843" s="61"/>
      <c r="AV5843" s="61"/>
      <c r="AW5843" s="61"/>
      <c r="AX5843" s="61"/>
      <c r="AY5843" s="61"/>
      <c r="AZ5843" s="61"/>
      <c r="BA5843" s="61"/>
    </row>
    <row r="5844" spans="39:53" x14ac:dyDescent="0.2">
      <c r="AM5844" s="61"/>
      <c r="AN5844" s="61"/>
      <c r="AO5844" s="171"/>
      <c r="AP5844" s="61"/>
      <c r="AQ5844" s="61"/>
      <c r="AR5844" s="61"/>
      <c r="AS5844" s="61"/>
      <c r="AT5844" s="61"/>
      <c r="AU5844" s="61"/>
      <c r="AV5844" s="61"/>
      <c r="AW5844" s="61"/>
      <c r="AX5844" s="61"/>
      <c r="AY5844" s="61"/>
      <c r="AZ5844" s="61"/>
      <c r="BA5844" s="61"/>
    </row>
    <row r="5845" spans="39:53" x14ac:dyDescent="0.2">
      <c r="AM5845" s="61"/>
      <c r="AN5845" s="61"/>
      <c r="AO5845" s="171"/>
      <c r="AP5845" s="61"/>
      <c r="AQ5845" s="61"/>
      <c r="AR5845" s="61"/>
      <c r="AS5845" s="61"/>
      <c r="AT5845" s="61"/>
      <c r="AU5845" s="61"/>
      <c r="AV5845" s="61"/>
      <c r="AW5845" s="61"/>
      <c r="AX5845" s="61"/>
      <c r="AY5845" s="61"/>
      <c r="AZ5845" s="61"/>
      <c r="BA5845" s="61"/>
    </row>
    <row r="5846" spans="39:53" x14ac:dyDescent="0.2">
      <c r="AM5846" s="61"/>
      <c r="AN5846" s="61"/>
      <c r="AO5846" s="171"/>
      <c r="AP5846" s="61"/>
      <c r="AQ5846" s="61"/>
      <c r="AR5846" s="61"/>
      <c r="AS5846" s="61"/>
      <c r="AT5846" s="61"/>
      <c r="AU5846" s="61"/>
      <c r="AV5846" s="61"/>
      <c r="AW5846" s="61"/>
      <c r="AX5846" s="61"/>
      <c r="AY5846" s="61"/>
      <c r="AZ5846" s="61"/>
      <c r="BA5846" s="61"/>
    </row>
    <row r="5847" spans="39:53" x14ac:dyDescent="0.2">
      <c r="AM5847" s="61"/>
      <c r="AN5847" s="61"/>
      <c r="AO5847" s="171"/>
      <c r="AP5847" s="61"/>
      <c r="AQ5847" s="61"/>
      <c r="AR5847" s="61"/>
      <c r="AS5847" s="61"/>
      <c r="AT5847" s="61"/>
      <c r="AU5847" s="61"/>
      <c r="AV5847" s="61"/>
      <c r="AW5847" s="61"/>
      <c r="AX5847" s="61"/>
      <c r="AY5847" s="61"/>
      <c r="AZ5847" s="61"/>
      <c r="BA5847" s="61"/>
    </row>
    <row r="5848" spans="39:53" x14ac:dyDescent="0.2">
      <c r="AM5848" s="61"/>
      <c r="AN5848" s="61"/>
      <c r="AO5848" s="171"/>
      <c r="AP5848" s="61"/>
      <c r="AQ5848" s="61"/>
      <c r="AR5848" s="61"/>
      <c r="AS5848" s="61"/>
      <c r="AT5848" s="61"/>
      <c r="AU5848" s="61"/>
      <c r="AV5848" s="61"/>
      <c r="AW5848" s="61"/>
      <c r="AX5848" s="61"/>
      <c r="AY5848" s="61"/>
      <c r="AZ5848" s="61"/>
      <c r="BA5848" s="61"/>
    </row>
    <row r="5849" spans="39:53" x14ac:dyDescent="0.2">
      <c r="AM5849" s="61"/>
      <c r="AN5849" s="61"/>
      <c r="AO5849" s="171"/>
      <c r="AP5849" s="61"/>
      <c r="AQ5849" s="61"/>
      <c r="AR5849" s="61"/>
      <c r="AS5849" s="61"/>
      <c r="AT5849" s="61"/>
      <c r="AU5849" s="61"/>
      <c r="AV5849" s="61"/>
      <c r="AW5849" s="61"/>
      <c r="AX5849" s="61"/>
      <c r="AY5849" s="61"/>
      <c r="AZ5849" s="61"/>
      <c r="BA5849" s="61"/>
    </row>
    <row r="5850" spans="39:53" x14ac:dyDescent="0.2">
      <c r="AM5850" s="61"/>
      <c r="AN5850" s="61"/>
      <c r="AO5850" s="171"/>
      <c r="AP5850" s="61"/>
      <c r="AQ5850" s="61"/>
      <c r="AR5850" s="61"/>
      <c r="AS5850" s="61"/>
      <c r="AT5850" s="61"/>
      <c r="AU5850" s="61"/>
      <c r="AV5850" s="61"/>
      <c r="AW5850" s="61"/>
      <c r="AX5850" s="61"/>
      <c r="AY5850" s="61"/>
      <c r="AZ5850" s="61"/>
      <c r="BA5850" s="61"/>
    </row>
    <row r="5851" spans="39:53" x14ac:dyDescent="0.2">
      <c r="AM5851" s="61"/>
      <c r="AN5851" s="61"/>
      <c r="AO5851" s="171"/>
      <c r="AP5851" s="61"/>
      <c r="AQ5851" s="61"/>
      <c r="AR5851" s="61"/>
      <c r="AS5851" s="61"/>
      <c r="AT5851" s="61"/>
      <c r="AU5851" s="61"/>
      <c r="AV5851" s="61"/>
      <c r="AW5851" s="61"/>
      <c r="AX5851" s="61"/>
      <c r="AY5851" s="61"/>
      <c r="AZ5851" s="61"/>
      <c r="BA5851" s="61"/>
    </row>
    <row r="5852" spans="39:53" x14ac:dyDescent="0.2">
      <c r="AM5852" s="61"/>
      <c r="AN5852" s="61"/>
      <c r="AO5852" s="171"/>
      <c r="AP5852" s="61"/>
      <c r="AQ5852" s="61"/>
      <c r="AR5852" s="61"/>
      <c r="AS5852" s="61"/>
      <c r="AT5852" s="61"/>
      <c r="AU5852" s="61"/>
      <c r="AV5852" s="61"/>
      <c r="AW5852" s="61"/>
      <c r="AX5852" s="61"/>
      <c r="AY5852" s="61"/>
      <c r="AZ5852" s="61"/>
      <c r="BA5852" s="61"/>
    </row>
    <row r="5853" spans="39:53" x14ac:dyDescent="0.2">
      <c r="AM5853" s="61"/>
      <c r="AN5853" s="61"/>
      <c r="AO5853" s="171"/>
      <c r="AP5853" s="61"/>
      <c r="AQ5853" s="61"/>
      <c r="AR5853" s="61"/>
      <c r="AS5853" s="61"/>
      <c r="AT5853" s="61"/>
      <c r="AU5853" s="61"/>
      <c r="AV5853" s="61"/>
      <c r="AW5853" s="61"/>
      <c r="AX5853" s="61"/>
      <c r="AY5853" s="61"/>
      <c r="AZ5853" s="61"/>
      <c r="BA5853" s="61"/>
    </row>
    <row r="5854" spans="39:53" x14ac:dyDescent="0.2">
      <c r="AM5854" s="61"/>
      <c r="AN5854" s="61"/>
      <c r="AO5854" s="171"/>
      <c r="AP5854" s="61"/>
      <c r="AQ5854" s="61"/>
      <c r="AR5854" s="61"/>
      <c r="AS5854" s="61"/>
      <c r="AT5854" s="61"/>
      <c r="AU5854" s="61"/>
      <c r="AV5854" s="61"/>
      <c r="AW5854" s="61"/>
      <c r="AX5854" s="61"/>
      <c r="AY5854" s="61"/>
      <c r="AZ5854" s="61"/>
      <c r="BA5854" s="61"/>
    </row>
    <row r="5855" spans="39:53" x14ac:dyDescent="0.2">
      <c r="AM5855" s="61"/>
      <c r="AN5855" s="61"/>
      <c r="AO5855" s="171"/>
      <c r="AP5855" s="61"/>
      <c r="AQ5855" s="61"/>
      <c r="AR5855" s="61"/>
      <c r="AS5855" s="61"/>
      <c r="AT5855" s="61"/>
      <c r="AU5855" s="61"/>
      <c r="AV5855" s="61"/>
      <c r="AW5855" s="61"/>
      <c r="AX5855" s="61"/>
      <c r="AY5855" s="61"/>
      <c r="AZ5855" s="61"/>
      <c r="BA5855" s="61"/>
    </row>
    <row r="5856" spans="39:53" x14ac:dyDescent="0.2">
      <c r="AM5856" s="61"/>
      <c r="AN5856" s="61"/>
      <c r="AO5856" s="171"/>
      <c r="AP5856" s="61"/>
      <c r="AQ5856" s="61"/>
      <c r="AR5856" s="61"/>
      <c r="AS5856" s="61"/>
      <c r="AT5856" s="61"/>
      <c r="AU5856" s="61"/>
      <c r="AV5856" s="61"/>
      <c r="AW5856" s="61"/>
      <c r="AX5856" s="61"/>
      <c r="AY5856" s="61"/>
      <c r="AZ5856" s="61"/>
      <c r="BA5856" s="61"/>
    </row>
    <row r="5857" spans="39:53" x14ac:dyDescent="0.2">
      <c r="AM5857" s="61"/>
      <c r="AN5857" s="61"/>
      <c r="AO5857" s="171"/>
      <c r="AP5857" s="61"/>
      <c r="AQ5857" s="61"/>
      <c r="AR5857" s="61"/>
      <c r="AS5857" s="61"/>
      <c r="AT5857" s="61"/>
      <c r="AU5857" s="61"/>
      <c r="AV5857" s="61"/>
      <c r="AW5857" s="61"/>
      <c r="AX5857" s="61"/>
      <c r="AY5857" s="61"/>
      <c r="AZ5857" s="61"/>
      <c r="BA5857" s="61"/>
    </row>
    <row r="5858" spans="39:53" x14ac:dyDescent="0.2">
      <c r="AM5858" s="61"/>
      <c r="AN5858" s="61"/>
      <c r="AO5858" s="171"/>
      <c r="AP5858" s="61"/>
      <c r="AQ5858" s="61"/>
      <c r="AR5858" s="61"/>
      <c r="AS5858" s="61"/>
      <c r="AT5858" s="61"/>
      <c r="AU5858" s="61"/>
      <c r="AV5858" s="61"/>
      <c r="AW5858" s="61"/>
      <c r="AX5858" s="61"/>
      <c r="AY5858" s="61"/>
      <c r="AZ5858" s="61"/>
      <c r="BA5858" s="61"/>
    </row>
    <row r="5859" spans="39:53" x14ac:dyDescent="0.2">
      <c r="AM5859" s="61"/>
      <c r="AN5859" s="61"/>
      <c r="AO5859" s="171"/>
      <c r="AP5859" s="61"/>
      <c r="AQ5859" s="61"/>
      <c r="AR5859" s="61"/>
      <c r="AS5859" s="61"/>
      <c r="AT5859" s="61"/>
      <c r="AU5859" s="61"/>
      <c r="AV5859" s="61"/>
      <c r="AW5859" s="61"/>
      <c r="AX5859" s="61"/>
      <c r="AY5859" s="61"/>
      <c r="AZ5859" s="61"/>
      <c r="BA5859" s="61"/>
    </row>
    <row r="5860" spans="39:53" x14ac:dyDescent="0.2">
      <c r="AM5860" s="61"/>
      <c r="AN5860" s="61"/>
      <c r="AO5860" s="171"/>
      <c r="AP5860" s="61"/>
      <c r="AQ5860" s="61"/>
      <c r="AR5860" s="61"/>
      <c r="AS5860" s="61"/>
      <c r="AT5860" s="61"/>
      <c r="AU5860" s="61"/>
      <c r="AV5860" s="61"/>
      <c r="AW5860" s="61"/>
      <c r="AX5860" s="61"/>
      <c r="AY5860" s="61"/>
      <c r="AZ5860" s="61"/>
      <c r="BA5860" s="61"/>
    </row>
    <row r="5861" spans="39:53" x14ac:dyDescent="0.2">
      <c r="AM5861" s="61"/>
      <c r="AN5861" s="61"/>
      <c r="AO5861" s="171"/>
      <c r="AP5861" s="61"/>
      <c r="AQ5861" s="61"/>
      <c r="AR5861" s="61"/>
      <c r="AS5861" s="61"/>
      <c r="AT5861" s="61"/>
      <c r="AU5861" s="61"/>
      <c r="AV5861" s="61"/>
      <c r="AW5861" s="61"/>
      <c r="AX5861" s="61"/>
      <c r="AY5861" s="61"/>
      <c r="AZ5861" s="61"/>
      <c r="BA5861" s="61"/>
    </row>
    <row r="5862" spans="39:53" x14ac:dyDescent="0.2">
      <c r="AM5862" s="61"/>
      <c r="AN5862" s="61"/>
      <c r="AO5862" s="171"/>
      <c r="AP5862" s="61"/>
      <c r="AQ5862" s="61"/>
      <c r="AR5862" s="61"/>
      <c r="AS5862" s="61"/>
      <c r="AT5862" s="61"/>
      <c r="AU5862" s="61"/>
      <c r="AV5862" s="61"/>
      <c r="AW5862" s="61"/>
      <c r="AX5862" s="61"/>
      <c r="AY5862" s="61"/>
      <c r="AZ5862" s="61"/>
      <c r="BA5862" s="61"/>
    </row>
    <row r="5863" spans="39:53" x14ac:dyDescent="0.2">
      <c r="AM5863" s="61"/>
      <c r="AN5863" s="61"/>
      <c r="AO5863" s="171"/>
      <c r="AP5863" s="61"/>
      <c r="AQ5863" s="61"/>
      <c r="AR5863" s="61"/>
      <c r="AS5863" s="61"/>
      <c r="AT5863" s="61"/>
      <c r="AU5863" s="61"/>
      <c r="AV5863" s="61"/>
      <c r="AW5863" s="61"/>
      <c r="AX5863" s="61"/>
      <c r="AY5863" s="61"/>
      <c r="AZ5863" s="61"/>
      <c r="BA5863" s="61"/>
    </row>
    <row r="5864" spans="39:53" x14ac:dyDescent="0.2">
      <c r="AM5864" s="61"/>
      <c r="AN5864" s="61"/>
      <c r="AO5864" s="171"/>
      <c r="AP5864" s="61"/>
      <c r="AQ5864" s="61"/>
      <c r="AR5864" s="61"/>
      <c r="AS5864" s="61"/>
      <c r="AT5864" s="61"/>
      <c r="AU5864" s="61"/>
      <c r="AV5864" s="61"/>
      <c r="AW5864" s="61"/>
      <c r="AX5864" s="61"/>
      <c r="AY5864" s="61"/>
      <c r="AZ5864" s="61"/>
      <c r="BA5864" s="61"/>
    </row>
    <row r="5865" spans="39:53" x14ac:dyDescent="0.2">
      <c r="AM5865" s="61"/>
      <c r="AN5865" s="61"/>
      <c r="AO5865" s="171"/>
      <c r="AP5865" s="61"/>
      <c r="AQ5865" s="61"/>
      <c r="AR5865" s="61"/>
      <c r="AS5865" s="61"/>
      <c r="AT5865" s="61"/>
      <c r="AU5865" s="61"/>
      <c r="AV5865" s="61"/>
      <c r="AW5865" s="61"/>
      <c r="AX5865" s="61"/>
      <c r="AY5865" s="61"/>
      <c r="AZ5865" s="61"/>
      <c r="BA5865" s="61"/>
    </row>
    <row r="5866" spans="39:53" x14ac:dyDescent="0.2">
      <c r="AM5866" s="61"/>
      <c r="AN5866" s="61"/>
      <c r="AO5866" s="171"/>
      <c r="AP5866" s="61"/>
      <c r="AQ5866" s="61"/>
      <c r="AR5866" s="61"/>
      <c r="AS5866" s="61"/>
      <c r="AT5866" s="61"/>
      <c r="AU5866" s="61"/>
      <c r="AV5866" s="61"/>
      <c r="AW5866" s="61"/>
      <c r="AX5866" s="61"/>
      <c r="AY5866" s="61"/>
      <c r="AZ5866" s="61"/>
      <c r="BA5866" s="61"/>
    </row>
    <row r="5867" spans="39:53" x14ac:dyDescent="0.2">
      <c r="AM5867" s="61"/>
      <c r="AN5867" s="61"/>
      <c r="AO5867" s="171"/>
      <c r="AP5867" s="61"/>
      <c r="AQ5867" s="61"/>
      <c r="AR5867" s="61"/>
      <c r="AS5867" s="61"/>
      <c r="AT5867" s="61"/>
      <c r="AU5867" s="61"/>
      <c r="AV5867" s="61"/>
      <c r="AW5867" s="61"/>
      <c r="AX5867" s="61"/>
      <c r="AY5867" s="61"/>
      <c r="AZ5867" s="61"/>
      <c r="BA5867" s="61"/>
    </row>
    <row r="5868" spans="39:53" x14ac:dyDescent="0.2">
      <c r="AM5868" s="61"/>
      <c r="AN5868" s="61"/>
      <c r="AO5868" s="171"/>
      <c r="AP5868" s="61"/>
      <c r="AQ5868" s="61"/>
      <c r="AR5868" s="61"/>
      <c r="AS5868" s="61"/>
      <c r="AT5868" s="61"/>
      <c r="AU5868" s="61"/>
      <c r="AV5868" s="61"/>
      <c r="AW5868" s="61"/>
      <c r="AX5868" s="61"/>
      <c r="AY5868" s="61"/>
      <c r="AZ5868" s="61"/>
      <c r="BA5868" s="61"/>
    </row>
    <row r="5869" spans="39:53" x14ac:dyDescent="0.2">
      <c r="AM5869" s="61"/>
      <c r="AN5869" s="61"/>
      <c r="AO5869" s="171"/>
      <c r="AP5869" s="61"/>
      <c r="AQ5869" s="61"/>
      <c r="AR5869" s="61"/>
      <c r="AS5869" s="61"/>
      <c r="AT5869" s="61"/>
      <c r="AU5869" s="61"/>
      <c r="AV5869" s="61"/>
      <c r="AW5869" s="61"/>
      <c r="AX5869" s="61"/>
      <c r="AY5869" s="61"/>
      <c r="AZ5869" s="61"/>
      <c r="BA5869" s="61"/>
    </row>
    <row r="5870" spans="39:53" x14ac:dyDescent="0.2">
      <c r="AM5870" s="61"/>
      <c r="AN5870" s="61"/>
      <c r="AO5870" s="171"/>
      <c r="AP5870" s="61"/>
      <c r="AQ5870" s="61"/>
      <c r="AR5870" s="61"/>
      <c r="AS5870" s="61"/>
      <c r="AT5870" s="61"/>
      <c r="AU5870" s="61"/>
      <c r="AV5870" s="61"/>
      <c r="AW5870" s="61"/>
      <c r="AX5870" s="61"/>
      <c r="AY5870" s="61"/>
      <c r="AZ5870" s="61"/>
      <c r="BA5870" s="61"/>
    </row>
    <row r="5871" spans="39:53" x14ac:dyDescent="0.2">
      <c r="AM5871" s="61"/>
      <c r="AN5871" s="61"/>
      <c r="AO5871" s="171"/>
      <c r="AP5871" s="61"/>
      <c r="AQ5871" s="61"/>
      <c r="AR5871" s="61"/>
      <c r="AS5871" s="61"/>
      <c r="AT5871" s="61"/>
      <c r="AU5871" s="61"/>
      <c r="AV5871" s="61"/>
      <c r="AW5871" s="61"/>
      <c r="AX5871" s="61"/>
      <c r="AY5871" s="61"/>
      <c r="AZ5871" s="61"/>
      <c r="BA5871" s="61"/>
    </row>
    <row r="5872" spans="39:53" x14ac:dyDescent="0.2">
      <c r="AM5872" s="61"/>
      <c r="AN5872" s="61"/>
      <c r="AO5872" s="171"/>
      <c r="AP5872" s="61"/>
      <c r="AQ5872" s="61"/>
      <c r="AR5872" s="61"/>
      <c r="AS5872" s="61"/>
      <c r="AT5872" s="61"/>
      <c r="AU5872" s="61"/>
      <c r="AV5872" s="61"/>
      <c r="AW5872" s="61"/>
      <c r="AX5872" s="61"/>
      <c r="AY5872" s="61"/>
      <c r="AZ5872" s="61"/>
      <c r="BA5872" s="61"/>
    </row>
    <row r="5873" spans="39:53" x14ac:dyDescent="0.2">
      <c r="AM5873" s="61"/>
      <c r="AN5873" s="61"/>
      <c r="AO5873" s="171"/>
      <c r="AP5873" s="61"/>
      <c r="AQ5873" s="61"/>
      <c r="AR5873" s="61"/>
      <c r="AS5873" s="61"/>
      <c r="AT5873" s="61"/>
      <c r="AU5873" s="61"/>
      <c r="AV5873" s="61"/>
      <c r="AW5873" s="61"/>
      <c r="AX5873" s="61"/>
      <c r="AY5873" s="61"/>
      <c r="AZ5873" s="61"/>
      <c r="BA5873" s="61"/>
    </row>
    <row r="5874" spans="39:53" x14ac:dyDescent="0.2">
      <c r="AM5874" s="61"/>
      <c r="AN5874" s="61"/>
      <c r="AO5874" s="171"/>
      <c r="AP5874" s="61"/>
      <c r="AQ5874" s="61"/>
      <c r="AR5874" s="61"/>
      <c r="AS5874" s="61"/>
      <c r="AT5874" s="61"/>
      <c r="AU5874" s="61"/>
      <c r="AV5874" s="61"/>
      <c r="AW5874" s="61"/>
      <c r="AX5874" s="61"/>
      <c r="AY5874" s="61"/>
      <c r="AZ5874" s="61"/>
      <c r="BA5874" s="61"/>
    </row>
    <row r="5875" spans="39:53" x14ac:dyDescent="0.2">
      <c r="AM5875" s="61"/>
      <c r="AN5875" s="61"/>
      <c r="AO5875" s="171"/>
      <c r="AP5875" s="61"/>
      <c r="AQ5875" s="61"/>
      <c r="AR5875" s="61"/>
      <c r="AS5875" s="61"/>
      <c r="AT5875" s="61"/>
      <c r="AU5875" s="61"/>
      <c r="AV5875" s="61"/>
      <c r="AW5875" s="61"/>
      <c r="AX5875" s="61"/>
      <c r="AY5875" s="61"/>
      <c r="AZ5875" s="61"/>
      <c r="BA5875" s="61"/>
    </row>
    <row r="5876" spans="39:53" x14ac:dyDescent="0.2">
      <c r="AM5876" s="61"/>
      <c r="AN5876" s="61"/>
      <c r="AO5876" s="171"/>
      <c r="AP5876" s="61"/>
      <c r="AQ5876" s="61"/>
      <c r="AR5876" s="61"/>
      <c r="AS5876" s="61"/>
      <c r="AT5876" s="61"/>
      <c r="AU5876" s="61"/>
      <c r="AV5876" s="61"/>
      <c r="AW5876" s="61"/>
      <c r="AX5876" s="61"/>
      <c r="AY5876" s="61"/>
      <c r="AZ5876" s="61"/>
      <c r="BA5876" s="61"/>
    </row>
    <row r="5877" spans="39:53" x14ac:dyDescent="0.2">
      <c r="AM5877" s="61"/>
      <c r="AN5877" s="61"/>
      <c r="AO5877" s="171"/>
      <c r="AP5877" s="61"/>
      <c r="AQ5877" s="61"/>
      <c r="AR5877" s="61"/>
      <c r="AS5877" s="61"/>
      <c r="AT5877" s="61"/>
      <c r="AU5877" s="61"/>
      <c r="AV5877" s="61"/>
      <c r="AW5877" s="61"/>
      <c r="AX5877" s="61"/>
      <c r="AY5877" s="61"/>
      <c r="AZ5877" s="61"/>
      <c r="BA5877" s="61"/>
    </row>
    <row r="5878" spans="39:53" x14ac:dyDescent="0.2">
      <c r="AM5878" s="61"/>
      <c r="AN5878" s="61"/>
      <c r="AO5878" s="171"/>
      <c r="AP5878" s="61"/>
      <c r="AQ5878" s="61"/>
      <c r="AR5878" s="61"/>
      <c r="AS5878" s="61"/>
      <c r="AT5878" s="61"/>
      <c r="AU5878" s="61"/>
      <c r="AV5878" s="61"/>
      <c r="AW5878" s="61"/>
      <c r="AX5878" s="61"/>
      <c r="AY5878" s="61"/>
      <c r="AZ5878" s="61"/>
      <c r="BA5878" s="61"/>
    </row>
    <row r="5879" spans="39:53" x14ac:dyDescent="0.2">
      <c r="AM5879" s="61"/>
      <c r="AN5879" s="61"/>
      <c r="AO5879" s="171"/>
      <c r="AP5879" s="61"/>
      <c r="AQ5879" s="61"/>
      <c r="AR5879" s="61"/>
      <c r="AS5879" s="61"/>
      <c r="AT5879" s="61"/>
      <c r="AU5879" s="61"/>
      <c r="AV5879" s="61"/>
      <c r="AW5879" s="61"/>
      <c r="AX5879" s="61"/>
      <c r="AY5879" s="61"/>
      <c r="AZ5879" s="61"/>
      <c r="BA5879" s="61"/>
    </row>
    <row r="5880" spans="39:53" x14ac:dyDescent="0.2">
      <c r="AM5880" s="61"/>
      <c r="AN5880" s="61"/>
      <c r="AO5880" s="171"/>
      <c r="AP5880" s="61"/>
      <c r="AQ5880" s="61"/>
      <c r="AR5880" s="61"/>
      <c r="AS5880" s="61"/>
      <c r="AT5880" s="61"/>
      <c r="AU5880" s="61"/>
      <c r="AV5880" s="61"/>
      <c r="AW5880" s="61"/>
      <c r="AX5880" s="61"/>
      <c r="AY5880" s="61"/>
      <c r="AZ5880" s="61"/>
      <c r="BA5880" s="61"/>
    </row>
    <row r="5881" spans="39:53" x14ac:dyDescent="0.2">
      <c r="AM5881" s="61"/>
      <c r="AN5881" s="61"/>
      <c r="AO5881" s="171"/>
      <c r="AP5881" s="61"/>
      <c r="AQ5881" s="61"/>
      <c r="AR5881" s="61"/>
      <c r="AS5881" s="61"/>
      <c r="AT5881" s="61"/>
      <c r="AU5881" s="61"/>
      <c r="AV5881" s="61"/>
      <c r="AW5881" s="61"/>
      <c r="AX5881" s="61"/>
      <c r="AY5881" s="61"/>
      <c r="AZ5881" s="61"/>
      <c r="BA5881" s="61"/>
    </row>
    <row r="5882" spans="39:53" x14ac:dyDescent="0.2">
      <c r="AM5882" s="61"/>
      <c r="AN5882" s="61"/>
      <c r="AO5882" s="171"/>
      <c r="AP5882" s="61"/>
      <c r="AQ5882" s="61"/>
      <c r="AR5882" s="61"/>
      <c r="AS5882" s="61"/>
      <c r="AT5882" s="61"/>
      <c r="AU5882" s="61"/>
      <c r="AV5882" s="61"/>
      <c r="AW5882" s="61"/>
      <c r="AX5882" s="61"/>
      <c r="AY5882" s="61"/>
      <c r="AZ5882" s="61"/>
      <c r="BA5882" s="61"/>
    </row>
    <row r="5883" spans="39:53" x14ac:dyDescent="0.2">
      <c r="AM5883" s="61"/>
      <c r="AN5883" s="61"/>
      <c r="AO5883" s="171"/>
      <c r="AP5883" s="61"/>
      <c r="AQ5883" s="61"/>
      <c r="AR5883" s="61"/>
      <c r="AS5883" s="61"/>
      <c r="AT5883" s="61"/>
      <c r="AU5883" s="61"/>
      <c r="AV5883" s="61"/>
      <c r="AW5883" s="61"/>
      <c r="AX5883" s="61"/>
      <c r="AY5883" s="61"/>
      <c r="AZ5883" s="61"/>
      <c r="BA5883" s="61"/>
    </row>
    <row r="5884" spans="39:53" x14ac:dyDescent="0.2">
      <c r="AM5884" s="61"/>
      <c r="AN5884" s="61"/>
      <c r="AO5884" s="171"/>
      <c r="AP5884" s="61"/>
      <c r="AQ5884" s="61"/>
      <c r="AR5884" s="61"/>
      <c r="AS5884" s="61"/>
      <c r="AT5884" s="61"/>
      <c r="AU5884" s="61"/>
      <c r="AV5884" s="61"/>
      <c r="AW5884" s="61"/>
      <c r="AX5884" s="61"/>
      <c r="AY5884" s="61"/>
      <c r="AZ5884" s="61"/>
      <c r="BA5884" s="61"/>
    </row>
    <row r="5885" spans="39:53" x14ac:dyDescent="0.2">
      <c r="AM5885" s="61"/>
      <c r="AN5885" s="61"/>
      <c r="AO5885" s="171"/>
      <c r="AP5885" s="61"/>
      <c r="AQ5885" s="61"/>
      <c r="AR5885" s="61"/>
      <c r="AS5885" s="61"/>
      <c r="AT5885" s="61"/>
      <c r="AU5885" s="61"/>
      <c r="AV5885" s="61"/>
      <c r="AW5885" s="61"/>
      <c r="AX5885" s="61"/>
      <c r="AY5885" s="61"/>
      <c r="AZ5885" s="61"/>
      <c r="BA5885" s="61"/>
    </row>
    <row r="5886" spans="39:53" x14ac:dyDescent="0.2">
      <c r="AM5886" s="61"/>
      <c r="AN5886" s="61"/>
      <c r="AO5886" s="171"/>
      <c r="AP5886" s="61"/>
      <c r="AQ5886" s="61"/>
      <c r="AR5886" s="61"/>
      <c r="AS5886" s="61"/>
      <c r="AT5886" s="61"/>
      <c r="AU5886" s="61"/>
      <c r="AV5886" s="61"/>
      <c r="AW5886" s="61"/>
      <c r="AX5886" s="61"/>
      <c r="AY5886" s="61"/>
      <c r="AZ5886" s="61"/>
      <c r="BA5886" s="61"/>
    </row>
    <row r="5887" spans="39:53" x14ac:dyDescent="0.2">
      <c r="AM5887" s="61"/>
      <c r="AN5887" s="61"/>
      <c r="AO5887" s="171"/>
      <c r="AP5887" s="61"/>
      <c r="AQ5887" s="61"/>
      <c r="AR5887" s="61"/>
      <c r="AS5887" s="61"/>
      <c r="AT5887" s="61"/>
      <c r="AU5887" s="61"/>
      <c r="AV5887" s="61"/>
      <c r="AW5887" s="61"/>
      <c r="AX5887" s="61"/>
      <c r="AY5887" s="61"/>
      <c r="AZ5887" s="61"/>
      <c r="BA5887" s="61"/>
    </row>
    <row r="5888" spans="39:53" x14ac:dyDescent="0.2">
      <c r="AM5888" s="61"/>
      <c r="AN5888" s="61"/>
      <c r="AO5888" s="171"/>
      <c r="AP5888" s="61"/>
      <c r="AQ5888" s="61"/>
      <c r="AR5888" s="61"/>
      <c r="AS5888" s="61"/>
      <c r="AT5888" s="61"/>
      <c r="AU5888" s="61"/>
      <c r="AV5888" s="61"/>
      <c r="AW5888" s="61"/>
      <c r="AX5888" s="61"/>
      <c r="AY5888" s="61"/>
      <c r="AZ5888" s="61"/>
      <c r="BA5888" s="61"/>
    </row>
    <row r="5889" spans="39:53" x14ac:dyDescent="0.2">
      <c r="AM5889" s="61"/>
      <c r="AN5889" s="61"/>
      <c r="AO5889" s="171"/>
      <c r="AP5889" s="61"/>
      <c r="AQ5889" s="61"/>
      <c r="AR5889" s="61"/>
      <c r="AS5889" s="61"/>
      <c r="AT5889" s="61"/>
      <c r="AU5889" s="61"/>
      <c r="AV5889" s="61"/>
      <c r="AW5889" s="61"/>
      <c r="AX5889" s="61"/>
      <c r="AY5889" s="61"/>
      <c r="AZ5889" s="61"/>
      <c r="BA5889" s="61"/>
    </row>
    <row r="5890" spans="39:53" x14ac:dyDescent="0.2">
      <c r="AM5890" s="61"/>
      <c r="AN5890" s="61"/>
      <c r="AO5890" s="171"/>
      <c r="AP5890" s="61"/>
      <c r="AQ5890" s="61"/>
      <c r="AR5890" s="61"/>
      <c r="AS5890" s="61"/>
      <c r="AT5890" s="61"/>
      <c r="AU5890" s="61"/>
      <c r="AV5890" s="61"/>
      <c r="AW5890" s="61"/>
      <c r="AX5890" s="61"/>
      <c r="AY5890" s="61"/>
      <c r="AZ5890" s="61"/>
      <c r="BA5890" s="61"/>
    </row>
    <row r="5891" spans="39:53" x14ac:dyDescent="0.2">
      <c r="AM5891" s="61"/>
      <c r="AN5891" s="61"/>
      <c r="AO5891" s="171"/>
      <c r="AP5891" s="61"/>
      <c r="AQ5891" s="61"/>
      <c r="AR5891" s="61"/>
      <c r="AS5891" s="61"/>
      <c r="AT5891" s="61"/>
      <c r="AU5891" s="61"/>
      <c r="AV5891" s="61"/>
      <c r="AW5891" s="61"/>
      <c r="AX5891" s="61"/>
      <c r="AY5891" s="61"/>
      <c r="AZ5891" s="61"/>
      <c r="BA5891" s="61"/>
    </row>
    <row r="5892" spans="39:53" x14ac:dyDescent="0.2">
      <c r="AM5892" s="61"/>
      <c r="AN5892" s="61"/>
      <c r="AO5892" s="171"/>
      <c r="AP5892" s="61"/>
      <c r="AQ5892" s="61"/>
      <c r="AR5892" s="61"/>
      <c r="AS5892" s="61"/>
      <c r="AT5892" s="61"/>
      <c r="AU5892" s="61"/>
      <c r="AV5892" s="61"/>
      <c r="AW5892" s="61"/>
      <c r="AX5892" s="61"/>
      <c r="AY5892" s="61"/>
      <c r="AZ5892" s="61"/>
      <c r="BA5892" s="61"/>
    </row>
    <row r="5893" spans="39:53" x14ac:dyDescent="0.2">
      <c r="AM5893" s="61"/>
      <c r="AN5893" s="61"/>
      <c r="AO5893" s="171"/>
      <c r="AP5893" s="61"/>
      <c r="AQ5893" s="61"/>
      <c r="AR5893" s="61"/>
      <c r="AS5893" s="61"/>
      <c r="AT5893" s="61"/>
      <c r="AU5893" s="61"/>
      <c r="AV5893" s="61"/>
      <c r="AW5893" s="61"/>
      <c r="AX5893" s="61"/>
      <c r="AY5893" s="61"/>
      <c r="AZ5893" s="61"/>
      <c r="BA5893" s="61"/>
    </row>
    <row r="5894" spans="39:53" x14ac:dyDescent="0.2">
      <c r="AM5894" s="61"/>
      <c r="AN5894" s="61"/>
      <c r="AO5894" s="171"/>
      <c r="AP5894" s="61"/>
      <c r="AQ5894" s="61"/>
      <c r="AR5894" s="61"/>
      <c r="AS5894" s="61"/>
      <c r="AT5894" s="61"/>
      <c r="AU5894" s="61"/>
      <c r="AV5894" s="61"/>
      <c r="AW5894" s="61"/>
      <c r="AX5894" s="61"/>
      <c r="AY5894" s="61"/>
      <c r="AZ5894" s="61"/>
      <c r="BA5894" s="61"/>
    </row>
    <row r="5895" spans="39:53" x14ac:dyDescent="0.2">
      <c r="AM5895" s="61"/>
      <c r="AN5895" s="61"/>
      <c r="AO5895" s="171"/>
      <c r="AP5895" s="61"/>
      <c r="AQ5895" s="61"/>
      <c r="AR5895" s="61"/>
      <c r="AS5895" s="61"/>
      <c r="AT5895" s="61"/>
      <c r="AU5895" s="61"/>
      <c r="AV5895" s="61"/>
      <c r="AW5895" s="61"/>
      <c r="AX5895" s="61"/>
      <c r="AY5895" s="61"/>
      <c r="AZ5895" s="61"/>
      <c r="BA5895" s="61"/>
    </row>
    <row r="5896" spans="39:53" x14ac:dyDescent="0.2">
      <c r="AM5896" s="61"/>
      <c r="AN5896" s="61"/>
      <c r="AO5896" s="171"/>
      <c r="AP5896" s="61"/>
      <c r="AQ5896" s="61"/>
      <c r="AR5896" s="61"/>
      <c r="AS5896" s="61"/>
      <c r="AT5896" s="61"/>
      <c r="AU5896" s="61"/>
      <c r="AV5896" s="61"/>
      <c r="AW5896" s="61"/>
      <c r="AX5896" s="61"/>
      <c r="AY5896" s="61"/>
      <c r="AZ5896" s="61"/>
      <c r="BA5896" s="61"/>
    </row>
    <row r="5897" spans="39:53" x14ac:dyDescent="0.2">
      <c r="AM5897" s="61"/>
      <c r="AN5897" s="61"/>
      <c r="AO5897" s="171"/>
      <c r="AP5897" s="61"/>
      <c r="AQ5897" s="61"/>
      <c r="AR5897" s="61"/>
      <c r="AS5897" s="61"/>
      <c r="AT5897" s="61"/>
      <c r="AU5897" s="61"/>
      <c r="AV5897" s="61"/>
      <c r="AW5897" s="61"/>
      <c r="AX5897" s="61"/>
      <c r="AY5897" s="61"/>
      <c r="AZ5897" s="61"/>
      <c r="BA5897" s="61"/>
    </row>
    <row r="5898" spans="39:53" x14ac:dyDescent="0.2">
      <c r="AM5898" s="61"/>
      <c r="AN5898" s="61"/>
      <c r="AO5898" s="171"/>
      <c r="AP5898" s="61"/>
      <c r="AQ5898" s="61"/>
      <c r="AR5898" s="61"/>
      <c r="AS5898" s="61"/>
      <c r="AT5898" s="61"/>
      <c r="AU5898" s="61"/>
      <c r="AV5898" s="61"/>
      <c r="AW5898" s="61"/>
      <c r="AX5898" s="61"/>
      <c r="AY5898" s="61"/>
      <c r="AZ5898" s="61"/>
      <c r="BA5898" s="61"/>
    </row>
    <row r="5899" spans="39:53" x14ac:dyDescent="0.2">
      <c r="AM5899" s="61"/>
      <c r="AN5899" s="61"/>
      <c r="AO5899" s="171"/>
      <c r="AP5899" s="61"/>
      <c r="AQ5899" s="61"/>
      <c r="AR5899" s="61"/>
      <c r="AS5899" s="61"/>
      <c r="AT5899" s="61"/>
      <c r="AU5899" s="61"/>
      <c r="AV5899" s="61"/>
      <c r="AW5899" s="61"/>
      <c r="AX5899" s="61"/>
      <c r="AY5899" s="61"/>
      <c r="AZ5899" s="61"/>
      <c r="BA5899" s="61"/>
    </row>
    <row r="5900" spans="39:53" x14ac:dyDescent="0.2">
      <c r="AM5900" s="61"/>
      <c r="AN5900" s="61"/>
      <c r="AO5900" s="171"/>
      <c r="AP5900" s="61"/>
      <c r="AQ5900" s="61"/>
      <c r="AR5900" s="61"/>
      <c r="AS5900" s="61"/>
      <c r="AT5900" s="61"/>
      <c r="AU5900" s="61"/>
      <c r="AV5900" s="61"/>
      <c r="AW5900" s="61"/>
      <c r="AX5900" s="61"/>
      <c r="AY5900" s="61"/>
      <c r="AZ5900" s="61"/>
      <c r="BA5900" s="61"/>
    </row>
    <row r="5901" spans="39:53" x14ac:dyDescent="0.2">
      <c r="AM5901" s="61"/>
      <c r="AN5901" s="61"/>
      <c r="AO5901" s="171"/>
      <c r="AP5901" s="61"/>
      <c r="AQ5901" s="61"/>
      <c r="AR5901" s="61"/>
      <c r="AS5901" s="61"/>
      <c r="AT5901" s="61"/>
      <c r="AU5901" s="61"/>
      <c r="AV5901" s="61"/>
      <c r="AW5901" s="61"/>
      <c r="AX5901" s="61"/>
      <c r="AY5901" s="61"/>
      <c r="AZ5901" s="61"/>
      <c r="BA5901" s="61"/>
    </row>
    <row r="5902" spans="39:53" x14ac:dyDescent="0.2">
      <c r="AM5902" s="61"/>
      <c r="AN5902" s="61"/>
      <c r="AO5902" s="171"/>
      <c r="AP5902" s="61"/>
      <c r="AQ5902" s="61"/>
      <c r="AR5902" s="61"/>
      <c r="AS5902" s="61"/>
      <c r="AT5902" s="61"/>
      <c r="AU5902" s="61"/>
      <c r="AV5902" s="61"/>
      <c r="AW5902" s="61"/>
      <c r="AX5902" s="61"/>
      <c r="AY5902" s="61"/>
      <c r="AZ5902" s="61"/>
      <c r="BA5902" s="61"/>
    </row>
    <row r="5903" spans="39:53" x14ac:dyDescent="0.2">
      <c r="AM5903" s="61"/>
      <c r="AN5903" s="61"/>
      <c r="AO5903" s="171"/>
      <c r="AP5903" s="61"/>
      <c r="AQ5903" s="61"/>
      <c r="AR5903" s="61"/>
      <c r="AS5903" s="61"/>
      <c r="AT5903" s="61"/>
      <c r="AU5903" s="61"/>
      <c r="AV5903" s="61"/>
      <c r="AW5903" s="61"/>
      <c r="AX5903" s="61"/>
      <c r="AY5903" s="61"/>
      <c r="AZ5903" s="61"/>
      <c r="BA5903" s="61"/>
    </row>
    <row r="5904" spans="39:53" x14ac:dyDescent="0.2">
      <c r="AM5904" s="61"/>
      <c r="AN5904" s="61"/>
      <c r="AO5904" s="171"/>
      <c r="AP5904" s="61"/>
      <c r="AQ5904" s="61"/>
      <c r="AR5904" s="61"/>
      <c r="AS5904" s="61"/>
      <c r="AT5904" s="61"/>
      <c r="AU5904" s="61"/>
      <c r="AV5904" s="61"/>
      <c r="AW5904" s="61"/>
      <c r="AX5904" s="61"/>
      <c r="AY5904" s="61"/>
      <c r="AZ5904" s="61"/>
      <c r="BA5904" s="61"/>
    </row>
    <row r="5905" spans="39:53" x14ac:dyDescent="0.2">
      <c r="AM5905" s="61"/>
      <c r="AN5905" s="61"/>
      <c r="AO5905" s="171"/>
      <c r="AP5905" s="61"/>
      <c r="AQ5905" s="61"/>
      <c r="AR5905" s="61"/>
      <c r="AS5905" s="61"/>
      <c r="AT5905" s="61"/>
      <c r="AU5905" s="61"/>
      <c r="AV5905" s="61"/>
      <c r="AW5905" s="61"/>
      <c r="AX5905" s="61"/>
      <c r="AY5905" s="61"/>
      <c r="AZ5905" s="61"/>
      <c r="BA5905" s="61"/>
    </row>
    <row r="5906" spans="39:53" x14ac:dyDescent="0.2">
      <c r="AM5906" s="61"/>
      <c r="AN5906" s="61"/>
      <c r="AO5906" s="171"/>
      <c r="AP5906" s="61"/>
      <c r="AQ5906" s="61"/>
      <c r="AR5906" s="61"/>
      <c r="AS5906" s="61"/>
      <c r="AT5906" s="61"/>
      <c r="AU5906" s="61"/>
      <c r="AV5906" s="61"/>
      <c r="AW5906" s="61"/>
      <c r="AX5906" s="61"/>
      <c r="AY5906" s="61"/>
      <c r="AZ5906" s="61"/>
      <c r="BA5906" s="61"/>
    </row>
    <row r="5907" spans="39:53" x14ac:dyDescent="0.2">
      <c r="AM5907" s="61"/>
      <c r="AN5907" s="61"/>
      <c r="AO5907" s="171"/>
      <c r="AP5907" s="61"/>
      <c r="AQ5907" s="61"/>
      <c r="AR5907" s="61"/>
      <c r="AS5907" s="61"/>
      <c r="AT5907" s="61"/>
      <c r="AU5907" s="61"/>
      <c r="AV5907" s="61"/>
      <c r="AW5907" s="61"/>
      <c r="AX5907" s="61"/>
      <c r="AY5907" s="61"/>
      <c r="AZ5907" s="61"/>
      <c r="BA5907" s="61"/>
    </row>
    <row r="5908" spans="39:53" x14ac:dyDescent="0.2">
      <c r="AM5908" s="61"/>
      <c r="AN5908" s="61"/>
      <c r="AO5908" s="171"/>
      <c r="AP5908" s="61"/>
      <c r="AQ5908" s="61"/>
      <c r="AR5908" s="61"/>
      <c r="AS5908" s="61"/>
      <c r="AT5908" s="61"/>
      <c r="AU5908" s="61"/>
      <c r="AV5908" s="61"/>
      <c r="AW5908" s="61"/>
      <c r="AX5908" s="61"/>
      <c r="AY5908" s="61"/>
      <c r="AZ5908" s="61"/>
      <c r="BA5908" s="61"/>
    </row>
    <row r="5909" spans="39:53" x14ac:dyDescent="0.2">
      <c r="AM5909" s="61"/>
      <c r="AN5909" s="61"/>
      <c r="AO5909" s="171"/>
      <c r="AP5909" s="61"/>
      <c r="AQ5909" s="61"/>
      <c r="AR5909" s="61"/>
      <c r="AS5909" s="61"/>
      <c r="AT5909" s="61"/>
      <c r="AU5909" s="61"/>
      <c r="AV5909" s="61"/>
      <c r="AW5909" s="61"/>
      <c r="AX5909" s="61"/>
      <c r="AY5909" s="61"/>
      <c r="AZ5909" s="61"/>
      <c r="BA5909" s="61"/>
    </row>
    <row r="5910" spans="39:53" x14ac:dyDescent="0.2">
      <c r="AM5910" s="61"/>
      <c r="AN5910" s="61"/>
      <c r="AO5910" s="171"/>
      <c r="AP5910" s="61"/>
      <c r="AQ5910" s="61"/>
      <c r="AR5910" s="61"/>
      <c r="AS5910" s="61"/>
      <c r="AT5910" s="61"/>
      <c r="AU5910" s="61"/>
      <c r="AV5910" s="61"/>
      <c r="AW5910" s="61"/>
      <c r="AX5910" s="61"/>
      <c r="AY5910" s="61"/>
      <c r="AZ5910" s="61"/>
      <c r="BA5910" s="61"/>
    </row>
    <row r="5911" spans="39:53" x14ac:dyDescent="0.2">
      <c r="AM5911" s="61"/>
      <c r="AN5911" s="61"/>
      <c r="AO5911" s="171"/>
      <c r="AP5911" s="61"/>
      <c r="AQ5911" s="61"/>
      <c r="AR5911" s="61"/>
      <c r="AS5911" s="61"/>
      <c r="AT5911" s="61"/>
      <c r="AU5911" s="61"/>
      <c r="AV5911" s="61"/>
      <c r="AW5911" s="61"/>
      <c r="AX5911" s="61"/>
      <c r="AY5911" s="61"/>
      <c r="AZ5911" s="61"/>
      <c r="BA5911" s="61"/>
    </row>
    <row r="5912" spans="39:53" x14ac:dyDescent="0.2">
      <c r="AM5912" s="61"/>
      <c r="AN5912" s="61"/>
      <c r="AO5912" s="171"/>
      <c r="AP5912" s="61"/>
      <c r="AQ5912" s="61"/>
      <c r="AR5912" s="61"/>
      <c r="AS5912" s="61"/>
      <c r="AT5912" s="61"/>
      <c r="AU5912" s="61"/>
      <c r="AV5912" s="61"/>
      <c r="AW5912" s="61"/>
      <c r="AX5912" s="61"/>
      <c r="AY5912" s="61"/>
      <c r="AZ5912" s="61"/>
      <c r="BA5912" s="61"/>
    </row>
    <row r="5913" spans="39:53" x14ac:dyDescent="0.2">
      <c r="AM5913" s="61"/>
      <c r="AN5913" s="61"/>
      <c r="AO5913" s="171"/>
      <c r="AP5913" s="61"/>
      <c r="AQ5913" s="61"/>
      <c r="AR5913" s="61"/>
      <c r="AS5913" s="61"/>
      <c r="AT5913" s="61"/>
      <c r="AU5913" s="61"/>
      <c r="AV5913" s="61"/>
      <c r="AW5913" s="61"/>
      <c r="AX5913" s="61"/>
      <c r="AY5913" s="61"/>
      <c r="AZ5913" s="61"/>
      <c r="BA5913" s="61"/>
    </row>
    <row r="5914" spans="39:53" x14ac:dyDescent="0.2">
      <c r="AM5914" s="61"/>
      <c r="AN5914" s="61"/>
      <c r="AO5914" s="171"/>
      <c r="AP5914" s="61"/>
      <c r="AQ5914" s="61"/>
      <c r="AR5914" s="61"/>
      <c r="AS5914" s="61"/>
      <c r="AT5914" s="61"/>
      <c r="AU5914" s="61"/>
      <c r="AV5914" s="61"/>
      <c r="AW5914" s="61"/>
      <c r="AX5914" s="61"/>
      <c r="AY5914" s="61"/>
      <c r="AZ5914" s="61"/>
      <c r="BA5914" s="61"/>
    </row>
    <row r="5915" spans="39:53" x14ac:dyDescent="0.2">
      <c r="AM5915" s="61"/>
      <c r="AN5915" s="61"/>
      <c r="AO5915" s="171"/>
      <c r="AP5915" s="61"/>
      <c r="AQ5915" s="61"/>
      <c r="AR5915" s="61"/>
      <c r="AS5915" s="61"/>
      <c r="AT5915" s="61"/>
      <c r="AU5915" s="61"/>
      <c r="AV5915" s="61"/>
      <c r="AW5915" s="61"/>
      <c r="AX5915" s="61"/>
      <c r="AY5915" s="61"/>
      <c r="AZ5915" s="61"/>
      <c r="BA5915" s="61"/>
    </row>
    <row r="5916" spans="39:53" x14ac:dyDescent="0.2">
      <c r="AM5916" s="61"/>
      <c r="AN5916" s="61"/>
      <c r="AO5916" s="171"/>
      <c r="AP5916" s="61"/>
      <c r="AQ5916" s="61"/>
      <c r="AR5916" s="61"/>
      <c r="AS5916" s="61"/>
      <c r="AT5916" s="61"/>
      <c r="AU5916" s="61"/>
      <c r="AV5916" s="61"/>
      <c r="AW5916" s="61"/>
      <c r="AX5916" s="61"/>
      <c r="AY5916" s="61"/>
      <c r="AZ5916" s="61"/>
      <c r="BA5916" s="61"/>
    </row>
    <row r="5917" spans="39:53" x14ac:dyDescent="0.2">
      <c r="AM5917" s="61"/>
      <c r="AN5917" s="61"/>
      <c r="AO5917" s="171"/>
      <c r="AP5917" s="61"/>
      <c r="AQ5917" s="61"/>
      <c r="AR5917" s="61"/>
      <c r="AS5917" s="61"/>
      <c r="AT5917" s="61"/>
      <c r="AU5917" s="61"/>
      <c r="AV5917" s="61"/>
      <c r="AW5917" s="61"/>
      <c r="AX5917" s="61"/>
      <c r="AY5917" s="61"/>
      <c r="AZ5917" s="61"/>
      <c r="BA5917" s="61"/>
    </row>
    <row r="5918" spans="39:53" x14ac:dyDescent="0.2">
      <c r="AM5918" s="61"/>
      <c r="AN5918" s="61"/>
      <c r="AO5918" s="171"/>
      <c r="AP5918" s="61"/>
      <c r="AQ5918" s="61"/>
      <c r="AR5918" s="61"/>
      <c r="AS5918" s="61"/>
      <c r="AT5918" s="61"/>
      <c r="AU5918" s="61"/>
      <c r="AV5918" s="61"/>
      <c r="AW5918" s="61"/>
      <c r="AX5918" s="61"/>
      <c r="AY5918" s="61"/>
      <c r="AZ5918" s="61"/>
      <c r="BA5918" s="61"/>
    </row>
    <row r="5919" spans="39:53" x14ac:dyDescent="0.2">
      <c r="AM5919" s="61"/>
      <c r="AN5919" s="61"/>
      <c r="AO5919" s="171"/>
      <c r="AP5919" s="61"/>
      <c r="AQ5919" s="61"/>
      <c r="AR5919" s="61"/>
      <c r="AS5919" s="61"/>
      <c r="AT5919" s="61"/>
      <c r="AU5919" s="61"/>
      <c r="AV5919" s="61"/>
      <c r="AW5919" s="61"/>
      <c r="AX5919" s="61"/>
      <c r="AY5919" s="61"/>
      <c r="AZ5919" s="61"/>
      <c r="BA5919" s="61"/>
    </row>
    <row r="5920" spans="39:53" x14ac:dyDescent="0.2">
      <c r="AM5920" s="61"/>
      <c r="AN5920" s="61"/>
      <c r="AO5920" s="171"/>
      <c r="AP5920" s="61"/>
      <c r="AQ5920" s="61"/>
      <c r="AR5920" s="61"/>
      <c r="AS5920" s="61"/>
      <c r="AT5920" s="61"/>
      <c r="AU5920" s="61"/>
      <c r="AV5920" s="61"/>
      <c r="AW5920" s="61"/>
      <c r="AX5920" s="61"/>
      <c r="AY5920" s="61"/>
      <c r="AZ5920" s="61"/>
      <c r="BA5920" s="61"/>
    </row>
    <row r="5921" spans="39:53" x14ac:dyDescent="0.2">
      <c r="AM5921" s="61"/>
      <c r="AN5921" s="61"/>
      <c r="AO5921" s="171"/>
      <c r="AP5921" s="61"/>
      <c r="AQ5921" s="61"/>
      <c r="AR5921" s="61"/>
      <c r="AS5921" s="61"/>
      <c r="AT5921" s="61"/>
      <c r="AU5921" s="61"/>
      <c r="AV5921" s="61"/>
      <c r="AW5921" s="61"/>
      <c r="AX5921" s="61"/>
      <c r="AY5921" s="61"/>
      <c r="AZ5921" s="61"/>
      <c r="BA5921" s="61"/>
    </row>
    <row r="5922" spans="39:53" x14ac:dyDescent="0.2">
      <c r="AM5922" s="61"/>
      <c r="AN5922" s="61"/>
      <c r="AO5922" s="171"/>
      <c r="AP5922" s="61"/>
      <c r="AQ5922" s="61"/>
      <c r="AR5922" s="61"/>
      <c r="AS5922" s="61"/>
      <c r="AT5922" s="61"/>
      <c r="AU5922" s="61"/>
      <c r="AV5922" s="61"/>
      <c r="AW5922" s="61"/>
      <c r="AX5922" s="61"/>
      <c r="AY5922" s="61"/>
      <c r="AZ5922" s="61"/>
      <c r="BA5922" s="61"/>
    </row>
    <row r="5923" spans="39:53" x14ac:dyDescent="0.2">
      <c r="AM5923" s="61"/>
      <c r="AN5923" s="61"/>
      <c r="AO5923" s="171"/>
      <c r="AP5923" s="61"/>
      <c r="AQ5923" s="61"/>
      <c r="AR5923" s="61"/>
      <c r="AS5923" s="61"/>
      <c r="AT5923" s="61"/>
      <c r="AU5923" s="61"/>
      <c r="AV5923" s="61"/>
      <c r="AW5923" s="61"/>
      <c r="AX5923" s="61"/>
      <c r="AY5923" s="61"/>
      <c r="AZ5923" s="61"/>
      <c r="BA5923" s="61"/>
    </row>
    <row r="5924" spans="39:53" x14ac:dyDescent="0.2">
      <c r="AM5924" s="61"/>
      <c r="AN5924" s="61"/>
      <c r="AO5924" s="171"/>
      <c r="AP5924" s="61"/>
      <c r="AQ5924" s="61"/>
      <c r="AR5924" s="61"/>
      <c r="AS5924" s="61"/>
      <c r="AT5924" s="61"/>
      <c r="AU5924" s="61"/>
      <c r="AV5924" s="61"/>
      <c r="AW5924" s="61"/>
      <c r="AX5924" s="61"/>
      <c r="AY5924" s="61"/>
      <c r="AZ5924" s="61"/>
      <c r="BA5924" s="61"/>
    </row>
    <row r="5925" spans="39:53" x14ac:dyDescent="0.2">
      <c r="AM5925" s="61"/>
      <c r="AN5925" s="61"/>
      <c r="AO5925" s="171"/>
      <c r="AP5925" s="61"/>
      <c r="AQ5925" s="61"/>
      <c r="AR5925" s="61"/>
      <c r="AS5925" s="61"/>
      <c r="AT5925" s="61"/>
      <c r="AU5925" s="61"/>
      <c r="AV5925" s="61"/>
      <c r="AW5925" s="61"/>
      <c r="AX5925" s="61"/>
      <c r="AY5925" s="61"/>
      <c r="AZ5925" s="61"/>
      <c r="BA5925" s="61"/>
    </row>
    <row r="5926" spans="39:53" x14ac:dyDescent="0.2">
      <c r="AM5926" s="61"/>
      <c r="AN5926" s="61"/>
      <c r="AO5926" s="171"/>
      <c r="AP5926" s="61"/>
      <c r="AQ5926" s="61"/>
      <c r="AR5926" s="61"/>
      <c r="AS5926" s="61"/>
      <c r="AT5926" s="61"/>
      <c r="AU5926" s="61"/>
      <c r="AV5926" s="61"/>
      <c r="AW5926" s="61"/>
      <c r="AX5926" s="61"/>
      <c r="AY5926" s="61"/>
      <c r="AZ5926" s="61"/>
      <c r="BA5926" s="61"/>
    </row>
    <row r="5927" spans="39:53" x14ac:dyDescent="0.2">
      <c r="AM5927" s="61"/>
      <c r="AN5927" s="61"/>
      <c r="AO5927" s="171"/>
      <c r="AP5927" s="61"/>
      <c r="AQ5927" s="61"/>
      <c r="AR5927" s="61"/>
      <c r="AS5927" s="61"/>
      <c r="AT5927" s="61"/>
      <c r="AU5927" s="61"/>
      <c r="AV5927" s="61"/>
      <c r="AW5927" s="61"/>
      <c r="AX5927" s="61"/>
      <c r="AY5927" s="61"/>
      <c r="AZ5927" s="61"/>
      <c r="BA5927" s="61"/>
    </row>
    <row r="5928" spans="39:53" x14ac:dyDescent="0.2">
      <c r="AM5928" s="61"/>
      <c r="AN5928" s="61"/>
      <c r="AO5928" s="171"/>
      <c r="AP5928" s="61"/>
      <c r="AQ5928" s="61"/>
      <c r="AR5928" s="61"/>
      <c r="AS5928" s="61"/>
      <c r="AT5928" s="61"/>
      <c r="AU5928" s="61"/>
      <c r="AV5928" s="61"/>
      <c r="AW5928" s="61"/>
      <c r="AX5928" s="61"/>
      <c r="AY5928" s="61"/>
      <c r="AZ5928" s="61"/>
      <c r="BA5928" s="61"/>
    </row>
    <row r="5929" spans="39:53" x14ac:dyDescent="0.2">
      <c r="AM5929" s="61"/>
      <c r="AN5929" s="61"/>
      <c r="AO5929" s="171"/>
      <c r="AP5929" s="61"/>
      <c r="AQ5929" s="61"/>
      <c r="AR5929" s="61"/>
      <c r="AS5929" s="61"/>
      <c r="AT5929" s="61"/>
      <c r="AU5929" s="61"/>
      <c r="AV5929" s="61"/>
      <c r="AW5929" s="61"/>
      <c r="AX5929" s="61"/>
      <c r="AY5929" s="61"/>
      <c r="AZ5929" s="61"/>
      <c r="BA5929" s="61"/>
    </row>
    <row r="5930" spans="39:53" x14ac:dyDescent="0.2">
      <c r="AM5930" s="61"/>
      <c r="AN5930" s="61"/>
      <c r="AO5930" s="171"/>
      <c r="AP5930" s="61"/>
      <c r="AQ5930" s="61"/>
      <c r="AR5930" s="61"/>
      <c r="AS5930" s="61"/>
      <c r="AT5930" s="61"/>
      <c r="AU5930" s="61"/>
      <c r="AV5930" s="61"/>
      <c r="AW5930" s="61"/>
      <c r="AX5930" s="61"/>
      <c r="AY5930" s="61"/>
      <c r="AZ5930" s="61"/>
      <c r="BA5930" s="61"/>
    </row>
    <row r="5931" spans="39:53" x14ac:dyDescent="0.2">
      <c r="AM5931" s="61"/>
      <c r="AN5931" s="61"/>
      <c r="AO5931" s="171"/>
      <c r="AP5931" s="61"/>
      <c r="AQ5931" s="61"/>
      <c r="AR5931" s="61"/>
      <c r="AS5931" s="61"/>
      <c r="AT5931" s="61"/>
      <c r="AU5931" s="61"/>
      <c r="AV5931" s="61"/>
      <c r="AW5931" s="61"/>
      <c r="AX5931" s="61"/>
      <c r="AY5931" s="61"/>
      <c r="AZ5931" s="61"/>
      <c r="BA5931" s="61"/>
    </row>
    <row r="5932" spans="39:53" x14ac:dyDescent="0.2">
      <c r="AM5932" s="61"/>
      <c r="AN5932" s="61"/>
      <c r="AO5932" s="171"/>
      <c r="AP5932" s="61"/>
      <c r="AQ5932" s="61"/>
      <c r="AR5932" s="61"/>
      <c r="AS5932" s="61"/>
      <c r="AT5932" s="61"/>
      <c r="AU5932" s="61"/>
      <c r="AV5932" s="61"/>
      <c r="AW5932" s="61"/>
      <c r="AX5932" s="61"/>
      <c r="AY5932" s="61"/>
      <c r="AZ5932" s="61"/>
      <c r="BA5932" s="61"/>
    </row>
    <row r="5933" spans="39:53" x14ac:dyDescent="0.2">
      <c r="AM5933" s="61"/>
      <c r="AN5933" s="61"/>
      <c r="AO5933" s="171"/>
      <c r="AP5933" s="61"/>
      <c r="AQ5933" s="61"/>
      <c r="AR5933" s="61"/>
      <c r="AS5933" s="61"/>
      <c r="AT5933" s="61"/>
      <c r="AU5933" s="61"/>
      <c r="AV5933" s="61"/>
      <c r="AW5933" s="61"/>
      <c r="AX5933" s="61"/>
      <c r="AY5933" s="61"/>
      <c r="AZ5933" s="61"/>
      <c r="BA5933" s="61"/>
    </row>
    <row r="5934" spans="39:53" x14ac:dyDescent="0.2">
      <c r="AM5934" s="61"/>
      <c r="AN5934" s="61"/>
      <c r="AO5934" s="171"/>
      <c r="AP5934" s="61"/>
      <c r="AQ5934" s="61"/>
      <c r="AR5934" s="61"/>
      <c r="AS5934" s="61"/>
      <c r="AT5934" s="61"/>
      <c r="AU5934" s="61"/>
      <c r="AV5934" s="61"/>
      <c r="AW5934" s="61"/>
      <c r="AX5934" s="61"/>
      <c r="AY5934" s="61"/>
      <c r="AZ5934" s="61"/>
      <c r="BA5934" s="61"/>
    </row>
    <row r="5935" spans="39:53" x14ac:dyDescent="0.2">
      <c r="AM5935" s="61"/>
      <c r="AN5935" s="61"/>
      <c r="AO5935" s="171"/>
      <c r="AP5935" s="61"/>
      <c r="AQ5935" s="61"/>
      <c r="AR5935" s="61"/>
      <c r="AS5935" s="61"/>
      <c r="AT5935" s="61"/>
      <c r="AU5935" s="61"/>
      <c r="AV5935" s="61"/>
      <c r="AW5935" s="61"/>
      <c r="AX5935" s="61"/>
      <c r="AY5935" s="61"/>
      <c r="AZ5935" s="61"/>
      <c r="BA5935" s="61"/>
    </row>
    <row r="5936" spans="39:53" x14ac:dyDescent="0.2">
      <c r="AM5936" s="61"/>
      <c r="AN5936" s="61"/>
      <c r="AO5936" s="171"/>
      <c r="AP5936" s="61"/>
      <c r="AQ5936" s="61"/>
      <c r="AR5936" s="61"/>
      <c r="AS5936" s="61"/>
      <c r="AT5936" s="61"/>
      <c r="AU5936" s="61"/>
      <c r="AV5936" s="61"/>
      <c r="AW5936" s="61"/>
      <c r="AX5936" s="61"/>
      <c r="AY5936" s="61"/>
      <c r="AZ5936" s="61"/>
      <c r="BA5936" s="61"/>
    </row>
    <row r="5937" spans="39:53" x14ac:dyDescent="0.2">
      <c r="AM5937" s="61"/>
      <c r="AN5937" s="61"/>
      <c r="AO5937" s="171"/>
      <c r="AP5937" s="61"/>
      <c r="AQ5937" s="61"/>
      <c r="AR5937" s="61"/>
      <c r="AS5937" s="61"/>
      <c r="AT5937" s="61"/>
      <c r="AU5937" s="61"/>
      <c r="AV5937" s="61"/>
      <c r="AW5937" s="61"/>
      <c r="AX5937" s="61"/>
      <c r="AY5937" s="61"/>
      <c r="AZ5937" s="61"/>
      <c r="BA5937" s="61"/>
    </row>
    <row r="5938" spans="39:53" x14ac:dyDescent="0.2">
      <c r="AM5938" s="61"/>
      <c r="AN5938" s="61"/>
      <c r="AO5938" s="171"/>
      <c r="AP5938" s="61"/>
      <c r="AQ5938" s="61"/>
      <c r="AR5938" s="61"/>
      <c r="AS5938" s="61"/>
      <c r="AT5938" s="61"/>
      <c r="AU5938" s="61"/>
      <c r="AV5938" s="61"/>
      <c r="AW5938" s="61"/>
      <c r="AX5938" s="61"/>
      <c r="AY5938" s="61"/>
      <c r="AZ5938" s="61"/>
      <c r="BA5938" s="61"/>
    </row>
    <row r="5939" spans="39:53" x14ac:dyDescent="0.2">
      <c r="AM5939" s="61"/>
      <c r="AN5939" s="61"/>
      <c r="AO5939" s="171"/>
      <c r="AP5939" s="61"/>
      <c r="AQ5939" s="61"/>
      <c r="AR5939" s="61"/>
      <c r="AS5939" s="61"/>
      <c r="AT5939" s="61"/>
      <c r="AU5939" s="61"/>
      <c r="AV5939" s="61"/>
      <c r="AW5939" s="61"/>
      <c r="AX5939" s="61"/>
      <c r="AY5939" s="61"/>
      <c r="AZ5939" s="61"/>
      <c r="BA5939" s="61"/>
    </row>
    <row r="5940" spans="39:53" x14ac:dyDescent="0.2">
      <c r="AM5940" s="61"/>
      <c r="AN5940" s="61"/>
      <c r="AO5940" s="171"/>
      <c r="AP5940" s="61"/>
      <c r="AQ5940" s="61"/>
      <c r="AR5940" s="61"/>
      <c r="AS5940" s="61"/>
      <c r="AT5940" s="61"/>
      <c r="AU5940" s="61"/>
      <c r="AV5940" s="61"/>
      <c r="AW5940" s="61"/>
      <c r="AX5940" s="61"/>
      <c r="AY5940" s="61"/>
      <c r="AZ5940" s="61"/>
      <c r="BA5940" s="61"/>
    </row>
    <row r="5941" spans="39:53" x14ac:dyDescent="0.2">
      <c r="AM5941" s="61"/>
      <c r="AN5941" s="61"/>
      <c r="AO5941" s="171"/>
      <c r="AP5941" s="61"/>
      <c r="AQ5941" s="61"/>
      <c r="AR5941" s="61"/>
      <c r="AS5941" s="61"/>
      <c r="AT5941" s="61"/>
      <c r="AU5941" s="61"/>
      <c r="AV5941" s="61"/>
      <c r="AW5941" s="61"/>
      <c r="AX5941" s="61"/>
      <c r="AY5941" s="61"/>
      <c r="AZ5941" s="61"/>
      <c r="BA5941" s="61"/>
    </row>
    <row r="5942" spans="39:53" x14ac:dyDescent="0.2">
      <c r="AM5942" s="61"/>
      <c r="AN5942" s="61"/>
      <c r="AO5942" s="171"/>
      <c r="AP5942" s="61"/>
      <c r="AQ5942" s="61"/>
      <c r="AR5942" s="61"/>
      <c r="AS5942" s="61"/>
      <c r="AT5942" s="61"/>
      <c r="AU5942" s="61"/>
      <c r="AV5942" s="61"/>
      <c r="AW5942" s="61"/>
      <c r="AX5942" s="61"/>
      <c r="AY5942" s="61"/>
      <c r="AZ5942" s="61"/>
      <c r="BA5942" s="61"/>
    </row>
    <row r="5943" spans="39:53" x14ac:dyDescent="0.2">
      <c r="AM5943" s="61"/>
      <c r="AN5943" s="61"/>
      <c r="AO5943" s="171"/>
      <c r="AP5943" s="61"/>
      <c r="AQ5943" s="61"/>
      <c r="AR5943" s="61"/>
      <c r="AS5943" s="61"/>
      <c r="AT5943" s="61"/>
      <c r="AU5943" s="61"/>
      <c r="AV5943" s="61"/>
      <c r="AW5943" s="61"/>
      <c r="AX5943" s="61"/>
      <c r="AY5943" s="61"/>
      <c r="AZ5943" s="61"/>
      <c r="BA5943" s="61"/>
    </row>
    <row r="5944" spans="39:53" x14ac:dyDescent="0.2">
      <c r="AM5944" s="61"/>
      <c r="AN5944" s="61"/>
      <c r="AO5944" s="171"/>
      <c r="AP5944" s="61"/>
      <c r="AQ5944" s="61"/>
      <c r="AR5944" s="61"/>
      <c r="AS5944" s="61"/>
      <c r="AT5944" s="61"/>
      <c r="AU5944" s="61"/>
      <c r="AV5944" s="61"/>
      <c r="AW5944" s="61"/>
      <c r="AX5944" s="61"/>
      <c r="AY5944" s="61"/>
      <c r="AZ5944" s="61"/>
      <c r="BA5944" s="61"/>
    </row>
    <row r="5945" spans="39:53" x14ac:dyDescent="0.2">
      <c r="AM5945" s="61"/>
      <c r="AN5945" s="61"/>
      <c r="AO5945" s="171"/>
      <c r="AP5945" s="61"/>
      <c r="AQ5945" s="61"/>
      <c r="AR5945" s="61"/>
      <c r="AS5945" s="61"/>
      <c r="AT5945" s="61"/>
      <c r="AU5945" s="61"/>
      <c r="AV5945" s="61"/>
      <c r="AW5945" s="61"/>
      <c r="AX5945" s="61"/>
      <c r="AY5945" s="61"/>
      <c r="AZ5945" s="61"/>
      <c r="BA5945" s="61"/>
    </row>
    <row r="5946" spans="39:53" x14ac:dyDescent="0.2">
      <c r="AM5946" s="61"/>
      <c r="AN5946" s="61"/>
      <c r="AO5946" s="171"/>
      <c r="AP5946" s="61"/>
      <c r="AQ5946" s="61"/>
      <c r="AR5946" s="61"/>
      <c r="AS5946" s="61"/>
      <c r="AT5946" s="61"/>
      <c r="AU5946" s="61"/>
      <c r="AV5946" s="61"/>
      <c r="AW5946" s="61"/>
      <c r="AX5946" s="61"/>
      <c r="AY5946" s="61"/>
      <c r="AZ5946" s="61"/>
      <c r="BA5946" s="61"/>
    </row>
    <row r="5947" spans="39:53" x14ac:dyDescent="0.2">
      <c r="AM5947" s="61"/>
      <c r="AN5947" s="61"/>
      <c r="AO5947" s="171"/>
      <c r="AP5947" s="61"/>
      <c r="AQ5947" s="61"/>
      <c r="AR5947" s="61"/>
      <c r="AS5947" s="61"/>
      <c r="AT5947" s="61"/>
      <c r="AU5947" s="61"/>
      <c r="AV5947" s="61"/>
      <c r="AW5947" s="61"/>
      <c r="AX5947" s="61"/>
      <c r="AY5947" s="61"/>
      <c r="AZ5947" s="61"/>
      <c r="BA5947" s="61"/>
    </row>
    <row r="5948" spans="39:53" x14ac:dyDescent="0.2">
      <c r="AM5948" s="61"/>
      <c r="AN5948" s="61"/>
      <c r="AO5948" s="171"/>
      <c r="AP5948" s="61"/>
      <c r="AQ5948" s="61"/>
      <c r="AR5948" s="61"/>
      <c r="AS5948" s="61"/>
      <c r="AT5948" s="61"/>
      <c r="AU5948" s="61"/>
      <c r="AV5948" s="61"/>
      <c r="AW5948" s="61"/>
      <c r="AX5948" s="61"/>
      <c r="AY5948" s="61"/>
      <c r="AZ5948" s="61"/>
      <c r="BA5948" s="61"/>
    </row>
    <row r="5949" spans="39:53" x14ac:dyDescent="0.2">
      <c r="AM5949" s="61"/>
      <c r="AN5949" s="61"/>
      <c r="AO5949" s="171"/>
      <c r="AP5949" s="61"/>
      <c r="AQ5949" s="61"/>
      <c r="AR5949" s="61"/>
      <c r="AS5949" s="61"/>
      <c r="AT5949" s="61"/>
      <c r="AU5949" s="61"/>
      <c r="AV5949" s="61"/>
      <c r="AW5949" s="61"/>
      <c r="AX5949" s="61"/>
      <c r="AY5949" s="61"/>
      <c r="AZ5949" s="61"/>
      <c r="BA5949" s="61"/>
    </row>
    <row r="5950" spans="39:53" x14ac:dyDescent="0.2">
      <c r="AM5950" s="61"/>
      <c r="AN5950" s="61"/>
      <c r="AO5950" s="171"/>
      <c r="AP5950" s="61"/>
      <c r="AQ5950" s="61"/>
      <c r="AR5950" s="61"/>
      <c r="AS5950" s="61"/>
      <c r="AT5950" s="61"/>
      <c r="AU5950" s="61"/>
      <c r="AV5950" s="61"/>
      <c r="AW5950" s="61"/>
      <c r="AX5950" s="61"/>
      <c r="AY5950" s="61"/>
      <c r="AZ5950" s="61"/>
      <c r="BA5950" s="61"/>
    </row>
    <row r="5951" spans="39:53" x14ac:dyDescent="0.2">
      <c r="AM5951" s="61"/>
      <c r="AN5951" s="61"/>
      <c r="AO5951" s="171"/>
      <c r="AP5951" s="61"/>
      <c r="AQ5951" s="61"/>
      <c r="AR5951" s="61"/>
      <c r="AS5951" s="61"/>
      <c r="AT5951" s="61"/>
      <c r="AU5951" s="61"/>
      <c r="AV5951" s="61"/>
      <c r="AW5951" s="61"/>
      <c r="AX5951" s="61"/>
      <c r="AY5951" s="61"/>
      <c r="AZ5951" s="61"/>
      <c r="BA5951" s="61"/>
    </row>
    <row r="5952" spans="39:53" x14ac:dyDescent="0.2">
      <c r="AM5952" s="61"/>
      <c r="AN5952" s="61"/>
      <c r="AO5952" s="171"/>
      <c r="AP5952" s="61"/>
      <c r="AQ5952" s="61"/>
      <c r="AR5952" s="61"/>
      <c r="AS5952" s="61"/>
      <c r="AT5952" s="61"/>
      <c r="AU5952" s="61"/>
      <c r="AV5952" s="61"/>
      <c r="AW5952" s="61"/>
      <c r="AX5952" s="61"/>
      <c r="AY5952" s="61"/>
      <c r="AZ5952" s="61"/>
      <c r="BA5952" s="61"/>
    </row>
    <row r="5953" spans="39:53" x14ac:dyDescent="0.2">
      <c r="AM5953" s="61"/>
      <c r="AN5953" s="61"/>
      <c r="AO5953" s="171"/>
      <c r="AP5953" s="61"/>
      <c r="AQ5953" s="61"/>
      <c r="AR5953" s="61"/>
      <c r="AS5953" s="61"/>
      <c r="AT5953" s="61"/>
      <c r="AU5953" s="61"/>
      <c r="AV5953" s="61"/>
      <c r="AW5953" s="61"/>
      <c r="AX5953" s="61"/>
      <c r="AY5953" s="61"/>
      <c r="AZ5953" s="61"/>
      <c r="BA5953" s="61"/>
    </row>
    <row r="5954" spans="39:53" x14ac:dyDescent="0.2">
      <c r="AM5954" s="61"/>
      <c r="AN5954" s="61"/>
      <c r="AO5954" s="171"/>
      <c r="AP5954" s="61"/>
      <c r="AQ5954" s="61"/>
      <c r="AR5954" s="61"/>
      <c r="AS5954" s="61"/>
      <c r="AT5954" s="61"/>
      <c r="AU5954" s="61"/>
      <c r="AV5954" s="61"/>
      <c r="AW5954" s="61"/>
      <c r="AX5954" s="61"/>
      <c r="AY5954" s="61"/>
      <c r="AZ5954" s="61"/>
      <c r="BA5954" s="61"/>
    </row>
    <row r="5955" spans="39:53" x14ac:dyDescent="0.2">
      <c r="AM5955" s="61"/>
      <c r="AN5955" s="61"/>
      <c r="AO5955" s="171"/>
      <c r="AP5955" s="61"/>
      <c r="AQ5955" s="61"/>
      <c r="AR5955" s="61"/>
      <c r="AS5955" s="61"/>
      <c r="AT5955" s="61"/>
      <c r="AU5955" s="61"/>
      <c r="AV5955" s="61"/>
      <c r="AW5955" s="61"/>
      <c r="AX5955" s="61"/>
      <c r="AY5955" s="61"/>
      <c r="AZ5955" s="61"/>
      <c r="BA5955" s="61"/>
    </row>
    <row r="5956" spans="39:53" x14ac:dyDescent="0.2">
      <c r="AM5956" s="61"/>
      <c r="AN5956" s="61"/>
      <c r="AO5956" s="171"/>
      <c r="AP5956" s="61"/>
      <c r="AQ5956" s="61"/>
      <c r="AR5956" s="61"/>
      <c r="AS5956" s="61"/>
      <c r="AT5956" s="61"/>
      <c r="AU5956" s="61"/>
      <c r="AV5956" s="61"/>
      <c r="AW5956" s="61"/>
      <c r="AX5956" s="61"/>
      <c r="AY5956" s="61"/>
      <c r="AZ5956" s="61"/>
      <c r="BA5956" s="61"/>
    </row>
    <row r="5957" spans="39:53" x14ac:dyDescent="0.2">
      <c r="AM5957" s="61"/>
      <c r="AN5957" s="61"/>
      <c r="AO5957" s="171"/>
      <c r="AP5957" s="61"/>
      <c r="AQ5957" s="61"/>
      <c r="AR5957" s="61"/>
      <c r="AS5957" s="61"/>
      <c r="AT5957" s="61"/>
      <c r="AU5957" s="61"/>
      <c r="AV5957" s="61"/>
      <c r="AW5957" s="61"/>
      <c r="AX5957" s="61"/>
      <c r="AY5957" s="61"/>
      <c r="AZ5957" s="61"/>
      <c r="BA5957" s="61"/>
    </row>
    <row r="5958" spans="39:53" x14ac:dyDescent="0.2">
      <c r="AM5958" s="61"/>
      <c r="AN5958" s="61"/>
      <c r="AO5958" s="171"/>
      <c r="AP5958" s="61"/>
      <c r="AQ5958" s="61"/>
      <c r="AR5958" s="61"/>
      <c r="AS5958" s="61"/>
      <c r="AT5958" s="61"/>
      <c r="AU5958" s="61"/>
      <c r="AV5958" s="61"/>
      <c r="AW5958" s="61"/>
      <c r="AX5958" s="61"/>
      <c r="AY5958" s="61"/>
      <c r="AZ5958" s="61"/>
      <c r="BA5958" s="61"/>
    </row>
    <row r="5959" spans="39:53" x14ac:dyDescent="0.2">
      <c r="AM5959" s="61"/>
      <c r="AN5959" s="61"/>
      <c r="AO5959" s="171"/>
      <c r="AP5959" s="61"/>
      <c r="AQ5959" s="61"/>
      <c r="AR5959" s="61"/>
      <c r="AS5959" s="61"/>
      <c r="AT5959" s="61"/>
      <c r="AU5959" s="61"/>
      <c r="AV5959" s="61"/>
      <c r="AW5959" s="61"/>
      <c r="AX5959" s="61"/>
      <c r="AY5959" s="61"/>
      <c r="AZ5959" s="61"/>
      <c r="BA5959" s="61"/>
    </row>
    <row r="5960" spans="39:53" x14ac:dyDescent="0.2">
      <c r="AM5960" s="61"/>
      <c r="AN5960" s="61"/>
      <c r="AO5960" s="171"/>
      <c r="AP5960" s="61"/>
      <c r="AQ5960" s="61"/>
      <c r="AR5960" s="61"/>
      <c r="AS5960" s="61"/>
      <c r="AT5960" s="61"/>
      <c r="AU5960" s="61"/>
      <c r="AV5960" s="61"/>
      <c r="AW5960" s="61"/>
      <c r="AX5960" s="61"/>
      <c r="AY5960" s="61"/>
      <c r="AZ5960" s="61"/>
      <c r="BA5960" s="61"/>
    </row>
    <row r="5961" spans="39:53" x14ac:dyDescent="0.2">
      <c r="AM5961" s="61"/>
      <c r="AN5961" s="61"/>
      <c r="AO5961" s="171"/>
      <c r="AP5961" s="61"/>
      <c r="AQ5961" s="61"/>
      <c r="AR5961" s="61"/>
      <c r="AS5961" s="61"/>
      <c r="AT5961" s="61"/>
      <c r="AU5961" s="61"/>
      <c r="AV5961" s="61"/>
      <c r="AW5961" s="61"/>
      <c r="AX5961" s="61"/>
      <c r="AY5961" s="61"/>
      <c r="AZ5961" s="61"/>
      <c r="BA5961" s="61"/>
    </row>
    <row r="5962" spans="39:53" x14ac:dyDescent="0.2">
      <c r="AM5962" s="61"/>
      <c r="AN5962" s="61"/>
      <c r="AO5962" s="171"/>
      <c r="AP5962" s="61"/>
      <c r="AQ5962" s="61"/>
      <c r="AR5962" s="61"/>
      <c r="AS5962" s="61"/>
      <c r="AT5962" s="61"/>
      <c r="AU5962" s="61"/>
      <c r="AV5962" s="61"/>
      <c r="AW5962" s="61"/>
      <c r="AX5962" s="61"/>
      <c r="AY5962" s="61"/>
      <c r="AZ5962" s="61"/>
      <c r="BA5962" s="61"/>
    </row>
    <row r="5963" spans="39:53" x14ac:dyDescent="0.2">
      <c r="AM5963" s="61"/>
      <c r="AN5963" s="61"/>
      <c r="AO5963" s="171"/>
      <c r="AP5963" s="61"/>
      <c r="AQ5963" s="61"/>
      <c r="AR5963" s="61"/>
      <c r="AS5963" s="61"/>
      <c r="AT5963" s="61"/>
      <c r="AU5963" s="61"/>
      <c r="AV5963" s="61"/>
      <c r="AW5963" s="61"/>
      <c r="AX5963" s="61"/>
      <c r="AY5963" s="61"/>
      <c r="AZ5963" s="61"/>
      <c r="BA5963" s="61"/>
    </row>
    <row r="5964" spans="39:53" x14ac:dyDescent="0.2">
      <c r="AM5964" s="61"/>
      <c r="AN5964" s="61"/>
      <c r="AO5964" s="171"/>
      <c r="AP5964" s="61"/>
      <c r="AQ5964" s="61"/>
      <c r="AR5964" s="61"/>
      <c r="AS5964" s="61"/>
      <c r="AT5964" s="61"/>
      <c r="AU5964" s="61"/>
      <c r="AV5964" s="61"/>
      <c r="AW5964" s="61"/>
      <c r="AX5964" s="61"/>
      <c r="AY5964" s="61"/>
      <c r="AZ5964" s="61"/>
      <c r="BA5964" s="61"/>
    </row>
    <row r="5965" spans="39:53" x14ac:dyDescent="0.2">
      <c r="AM5965" s="61"/>
      <c r="AN5965" s="61"/>
      <c r="AO5965" s="171"/>
      <c r="AP5965" s="61"/>
      <c r="AQ5965" s="61"/>
      <c r="AR5965" s="61"/>
      <c r="AS5965" s="61"/>
      <c r="AT5965" s="61"/>
      <c r="AU5965" s="61"/>
      <c r="AV5965" s="61"/>
      <c r="AW5965" s="61"/>
      <c r="AX5965" s="61"/>
      <c r="AY5965" s="61"/>
      <c r="AZ5965" s="61"/>
      <c r="BA5965" s="61"/>
    </row>
    <row r="5966" spans="39:53" x14ac:dyDescent="0.2">
      <c r="AM5966" s="61"/>
      <c r="AN5966" s="61"/>
      <c r="AO5966" s="171"/>
      <c r="AP5966" s="61"/>
      <c r="AQ5966" s="61"/>
      <c r="AR5966" s="61"/>
      <c r="AS5966" s="61"/>
      <c r="AT5966" s="61"/>
      <c r="AU5966" s="61"/>
      <c r="AV5966" s="61"/>
      <c r="AW5966" s="61"/>
      <c r="AX5966" s="61"/>
      <c r="AY5966" s="61"/>
      <c r="AZ5966" s="61"/>
      <c r="BA5966" s="61"/>
    </row>
    <row r="5967" spans="39:53" x14ac:dyDescent="0.2">
      <c r="AM5967" s="61"/>
      <c r="AN5967" s="61"/>
      <c r="AO5967" s="171"/>
      <c r="AP5967" s="61"/>
      <c r="AQ5967" s="61"/>
      <c r="AR5967" s="61"/>
      <c r="AS5967" s="61"/>
      <c r="AT5967" s="61"/>
      <c r="AU5967" s="61"/>
      <c r="AV5967" s="61"/>
      <c r="AW5967" s="61"/>
      <c r="AX5967" s="61"/>
      <c r="AY5967" s="61"/>
      <c r="AZ5967" s="61"/>
      <c r="BA5967" s="61"/>
    </row>
    <row r="5968" spans="39:53" x14ac:dyDescent="0.2">
      <c r="AM5968" s="61"/>
      <c r="AN5968" s="61"/>
      <c r="AO5968" s="171"/>
      <c r="AP5968" s="61"/>
      <c r="AQ5968" s="61"/>
      <c r="AR5968" s="61"/>
      <c r="AS5968" s="61"/>
      <c r="AT5968" s="61"/>
      <c r="AU5968" s="61"/>
      <c r="AV5968" s="61"/>
      <c r="AW5968" s="61"/>
      <c r="AX5968" s="61"/>
      <c r="AY5968" s="61"/>
      <c r="AZ5968" s="61"/>
      <c r="BA5968" s="61"/>
    </row>
    <row r="5969" spans="39:53" x14ac:dyDescent="0.2">
      <c r="AM5969" s="61"/>
      <c r="AN5969" s="61"/>
      <c r="AO5969" s="171"/>
      <c r="AP5969" s="61"/>
      <c r="AQ5969" s="61"/>
      <c r="AR5969" s="61"/>
      <c r="AS5969" s="61"/>
      <c r="AT5969" s="61"/>
      <c r="AU5969" s="61"/>
      <c r="AV5969" s="61"/>
      <c r="AW5969" s="61"/>
      <c r="AX5969" s="61"/>
      <c r="AY5969" s="61"/>
      <c r="AZ5969" s="61"/>
      <c r="BA5969" s="61"/>
    </row>
    <row r="5970" spans="39:53" x14ac:dyDescent="0.2">
      <c r="AM5970" s="61"/>
      <c r="AN5970" s="61"/>
      <c r="AO5970" s="171"/>
      <c r="AP5970" s="61"/>
      <c r="AQ5970" s="61"/>
      <c r="AR5970" s="61"/>
      <c r="AS5970" s="61"/>
      <c r="AT5970" s="61"/>
      <c r="AU5970" s="61"/>
      <c r="AV5970" s="61"/>
      <c r="AW5970" s="61"/>
      <c r="AX5970" s="61"/>
      <c r="AY5970" s="61"/>
      <c r="AZ5970" s="61"/>
      <c r="BA5970" s="61"/>
    </row>
    <row r="5971" spans="39:53" x14ac:dyDescent="0.2">
      <c r="AM5971" s="61"/>
      <c r="AN5971" s="61"/>
      <c r="AO5971" s="171"/>
      <c r="AP5971" s="61"/>
      <c r="AQ5971" s="61"/>
      <c r="AR5971" s="61"/>
      <c r="AS5971" s="61"/>
      <c r="AT5971" s="61"/>
      <c r="AU5971" s="61"/>
      <c r="AV5971" s="61"/>
      <c r="AW5971" s="61"/>
      <c r="AX5971" s="61"/>
      <c r="AY5971" s="61"/>
      <c r="AZ5971" s="61"/>
      <c r="BA5971" s="61"/>
    </row>
    <row r="5972" spans="39:53" x14ac:dyDescent="0.2">
      <c r="AM5972" s="61"/>
      <c r="AN5972" s="61"/>
      <c r="AO5972" s="171"/>
      <c r="AP5972" s="61"/>
      <c r="AQ5972" s="61"/>
      <c r="AR5972" s="61"/>
      <c r="AS5972" s="61"/>
      <c r="AT5972" s="61"/>
      <c r="AU5972" s="61"/>
      <c r="AV5972" s="61"/>
      <c r="AW5972" s="61"/>
      <c r="AX5972" s="61"/>
      <c r="AY5972" s="61"/>
      <c r="AZ5972" s="61"/>
      <c r="BA5972" s="61"/>
    </row>
    <row r="5973" spans="39:53" x14ac:dyDescent="0.2">
      <c r="AM5973" s="61"/>
      <c r="AN5973" s="61"/>
      <c r="AO5973" s="171"/>
      <c r="AP5973" s="61"/>
      <c r="AQ5973" s="61"/>
      <c r="AR5973" s="61"/>
      <c r="AS5973" s="61"/>
      <c r="AT5973" s="61"/>
      <c r="AU5973" s="61"/>
      <c r="AV5973" s="61"/>
      <c r="AW5973" s="61"/>
      <c r="AX5973" s="61"/>
      <c r="AY5973" s="61"/>
      <c r="AZ5973" s="61"/>
      <c r="BA5973" s="61"/>
    </row>
    <row r="5974" spans="39:53" x14ac:dyDescent="0.2">
      <c r="AM5974" s="61"/>
      <c r="AN5974" s="61"/>
      <c r="AO5974" s="171"/>
      <c r="AP5974" s="61"/>
      <c r="AQ5974" s="61"/>
      <c r="AR5974" s="61"/>
      <c r="AS5974" s="61"/>
      <c r="AT5974" s="61"/>
      <c r="AU5974" s="61"/>
      <c r="AV5974" s="61"/>
      <c r="AW5974" s="61"/>
      <c r="AX5974" s="61"/>
      <c r="AY5974" s="61"/>
      <c r="AZ5974" s="61"/>
      <c r="BA5974" s="61"/>
    </row>
    <row r="5975" spans="39:53" x14ac:dyDescent="0.2">
      <c r="AM5975" s="61"/>
      <c r="AN5975" s="61"/>
      <c r="AO5975" s="171"/>
      <c r="AP5975" s="61"/>
      <c r="AQ5975" s="61"/>
      <c r="AR5975" s="61"/>
      <c r="AS5975" s="61"/>
      <c r="AT5975" s="61"/>
      <c r="AU5975" s="61"/>
      <c r="AV5975" s="61"/>
      <c r="AW5975" s="61"/>
      <c r="AX5975" s="61"/>
      <c r="AY5975" s="61"/>
      <c r="AZ5975" s="61"/>
      <c r="BA5975" s="61"/>
    </row>
    <row r="5976" spans="39:53" x14ac:dyDescent="0.2">
      <c r="AM5976" s="61"/>
      <c r="AN5976" s="61"/>
      <c r="AO5976" s="171"/>
      <c r="AP5976" s="61"/>
      <c r="AQ5976" s="61"/>
      <c r="AR5976" s="61"/>
      <c r="AS5976" s="61"/>
      <c r="AT5976" s="61"/>
      <c r="AU5976" s="61"/>
      <c r="AV5976" s="61"/>
      <c r="AW5976" s="61"/>
      <c r="AX5976" s="61"/>
      <c r="AY5976" s="61"/>
      <c r="AZ5976" s="61"/>
      <c r="BA5976" s="61"/>
    </row>
    <row r="5977" spans="39:53" x14ac:dyDescent="0.2">
      <c r="AM5977" s="61"/>
      <c r="AN5977" s="61"/>
      <c r="AO5977" s="171"/>
      <c r="AP5977" s="61"/>
      <c r="AQ5977" s="61"/>
      <c r="AR5977" s="61"/>
      <c r="AS5977" s="61"/>
      <c r="AT5977" s="61"/>
      <c r="AU5977" s="61"/>
      <c r="AV5977" s="61"/>
      <c r="AW5977" s="61"/>
      <c r="AX5977" s="61"/>
      <c r="AY5977" s="61"/>
      <c r="AZ5977" s="61"/>
      <c r="BA5977" s="61"/>
    </row>
    <row r="5978" spans="39:53" x14ac:dyDescent="0.2">
      <c r="AM5978" s="61"/>
      <c r="AN5978" s="61"/>
      <c r="AO5978" s="171"/>
      <c r="AP5978" s="61"/>
      <c r="AQ5978" s="61"/>
      <c r="AR5978" s="61"/>
      <c r="AS5978" s="61"/>
      <c r="AT5978" s="61"/>
      <c r="AU5978" s="61"/>
      <c r="AV5978" s="61"/>
      <c r="AW5978" s="61"/>
      <c r="AX5978" s="61"/>
      <c r="AY5978" s="61"/>
      <c r="AZ5978" s="61"/>
      <c r="BA5978" s="61"/>
    </row>
    <row r="5979" spans="39:53" x14ac:dyDescent="0.2">
      <c r="AM5979" s="61"/>
      <c r="AN5979" s="61"/>
      <c r="AO5979" s="171"/>
      <c r="AP5979" s="61"/>
      <c r="AQ5979" s="61"/>
      <c r="AR5979" s="61"/>
      <c r="AS5979" s="61"/>
      <c r="AT5979" s="61"/>
      <c r="AU5979" s="61"/>
      <c r="AV5979" s="61"/>
      <c r="AW5979" s="61"/>
      <c r="AX5979" s="61"/>
      <c r="AY5979" s="61"/>
      <c r="AZ5979" s="61"/>
      <c r="BA5979" s="61"/>
    </row>
    <row r="5980" spans="39:53" x14ac:dyDescent="0.2">
      <c r="AM5980" s="61"/>
      <c r="AN5980" s="61"/>
      <c r="AO5980" s="171"/>
      <c r="AP5980" s="61"/>
      <c r="AQ5980" s="61"/>
      <c r="AR5980" s="61"/>
      <c r="AS5980" s="61"/>
      <c r="AT5980" s="61"/>
      <c r="AU5980" s="61"/>
      <c r="AV5980" s="61"/>
      <c r="AW5980" s="61"/>
      <c r="AX5980" s="61"/>
      <c r="AY5980" s="61"/>
      <c r="AZ5980" s="61"/>
      <c r="BA5980" s="61"/>
    </row>
    <row r="5981" spans="39:53" x14ac:dyDescent="0.2">
      <c r="AM5981" s="61"/>
      <c r="AN5981" s="61"/>
      <c r="AO5981" s="171"/>
      <c r="AP5981" s="61"/>
      <c r="AQ5981" s="61"/>
      <c r="AR5981" s="61"/>
      <c r="AS5981" s="61"/>
      <c r="AT5981" s="61"/>
      <c r="AU5981" s="61"/>
      <c r="AV5981" s="61"/>
      <c r="AW5981" s="61"/>
      <c r="AX5981" s="61"/>
      <c r="AY5981" s="61"/>
      <c r="AZ5981" s="61"/>
      <c r="BA5981" s="61"/>
    </row>
    <row r="5982" spans="39:53" x14ac:dyDescent="0.2">
      <c r="AM5982" s="61"/>
      <c r="AN5982" s="61"/>
      <c r="AO5982" s="171"/>
      <c r="AP5982" s="61"/>
      <c r="AQ5982" s="61"/>
      <c r="AR5982" s="61"/>
      <c r="AS5982" s="61"/>
      <c r="AT5982" s="61"/>
      <c r="AU5982" s="61"/>
      <c r="AV5982" s="61"/>
      <c r="AW5982" s="61"/>
      <c r="AX5982" s="61"/>
      <c r="AY5982" s="61"/>
      <c r="AZ5982" s="61"/>
      <c r="BA5982" s="61"/>
    </row>
    <row r="5983" spans="39:53" x14ac:dyDescent="0.2">
      <c r="AM5983" s="61"/>
      <c r="AN5983" s="61"/>
      <c r="AO5983" s="171"/>
      <c r="AP5983" s="61"/>
      <c r="AQ5983" s="61"/>
      <c r="AR5983" s="61"/>
      <c r="AS5983" s="61"/>
      <c r="AT5983" s="61"/>
      <c r="AU5983" s="61"/>
      <c r="AV5983" s="61"/>
      <c r="AW5983" s="61"/>
      <c r="AX5983" s="61"/>
      <c r="AY5983" s="61"/>
      <c r="AZ5983" s="61"/>
      <c r="BA5983" s="61"/>
    </row>
    <row r="5984" spans="39:53" x14ac:dyDescent="0.2">
      <c r="AM5984" s="61"/>
      <c r="AN5984" s="61"/>
      <c r="AO5984" s="171"/>
      <c r="AP5984" s="61"/>
      <c r="AQ5984" s="61"/>
      <c r="AR5984" s="61"/>
      <c r="AS5984" s="61"/>
      <c r="AT5984" s="61"/>
      <c r="AU5984" s="61"/>
      <c r="AV5984" s="61"/>
      <c r="AW5984" s="61"/>
      <c r="AX5984" s="61"/>
      <c r="AY5984" s="61"/>
      <c r="AZ5984" s="61"/>
      <c r="BA5984" s="61"/>
    </row>
    <row r="5985" spans="39:53" x14ac:dyDescent="0.2">
      <c r="AM5985" s="61"/>
      <c r="AN5985" s="61"/>
      <c r="AO5985" s="171"/>
      <c r="AP5985" s="61"/>
      <c r="AQ5985" s="61"/>
      <c r="AR5985" s="61"/>
      <c r="AS5985" s="61"/>
      <c r="AT5985" s="61"/>
      <c r="AU5985" s="61"/>
      <c r="AV5985" s="61"/>
      <c r="AW5985" s="61"/>
      <c r="AX5985" s="61"/>
      <c r="AY5985" s="61"/>
      <c r="AZ5985" s="61"/>
      <c r="BA5985" s="61"/>
    </row>
    <row r="5986" spans="39:53" x14ac:dyDescent="0.2">
      <c r="AM5986" s="61"/>
      <c r="AN5986" s="61"/>
      <c r="AO5986" s="171"/>
      <c r="AP5986" s="61"/>
      <c r="AQ5986" s="61"/>
      <c r="AR5986" s="61"/>
      <c r="AS5986" s="61"/>
      <c r="AT5986" s="61"/>
      <c r="AU5986" s="61"/>
      <c r="AV5986" s="61"/>
      <c r="AW5986" s="61"/>
      <c r="AX5986" s="61"/>
      <c r="AY5986" s="61"/>
      <c r="AZ5986" s="61"/>
      <c r="BA5986" s="61"/>
    </row>
    <row r="5987" spans="39:53" x14ac:dyDescent="0.2">
      <c r="AM5987" s="61"/>
      <c r="AN5987" s="61"/>
      <c r="AO5987" s="171"/>
      <c r="AP5987" s="61"/>
      <c r="AQ5987" s="61"/>
      <c r="AR5987" s="61"/>
      <c r="AS5987" s="61"/>
      <c r="AT5987" s="61"/>
      <c r="AU5987" s="61"/>
      <c r="AV5987" s="61"/>
      <c r="AW5987" s="61"/>
      <c r="AX5987" s="61"/>
      <c r="AY5987" s="61"/>
      <c r="AZ5987" s="61"/>
      <c r="BA5987" s="61"/>
    </row>
    <row r="5988" spans="39:53" x14ac:dyDescent="0.2">
      <c r="AM5988" s="61"/>
      <c r="AN5988" s="61"/>
      <c r="AO5988" s="171"/>
      <c r="AP5988" s="61"/>
      <c r="AQ5988" s="61"/>
      <c r="AR5988" s="61"/>
      <c r="AS5988" s="61"/>
      <c r="AT5988" s="61"/>
      <c r="AU5988" s="61"/>
      <c r="AV5988" s="61"/>
      <c r="AW5988" s="61"/>
      <c r="AX5988" s="61"/>
      <c r="AY5988" s="61"/>
      <c r="AZ5988" s="61"/>
      <c r="BA5988" s="61"/>
    </row>
    <row r="5989" spans="39:53" x14ac:dyDescent="0.2">
      <c r="AM5989" s="61"/>
      <c r="AN5989" s="61"/>
      <c r="AO5989" s="171"/>
      <c r="AP5989" s="61"/>
      <c r="AQ5989" s="61"/>
      <c r="AR5989" s="61"/>
      <c r="AS5989" s="61"/>
      <c r="AT5989" s="61"/>
      <c r="AU5989" s="61"/>
      <c r="AV5989" s="61"/>
      <c r="AW5989" s="61"/>
      <c r="AX5989" s="61"/>
      <c r="AY5989" s="61"/>
      <c r="AZ5989" s="61"/>
      <c r="BA5989" s="61"/>
    </row>
    <row r="5990" spans="39:53" x14ac:dyDescent="0.2">
      <c r="AM5990" s="61"/>
      <c r="AN5990" s="61"/>
      <c r="AO5990" s="171"/>
      <c r="AP5990" s="61"/>
      <c r="AQ5990" s="61"/>
      <c r="AR5990" s="61"/>
      <c r="AS5990" s="61"/>
      <c r="AT5990" s="61"/>
      <c r="AU5990" s="61"/>
      <c r="AV5990" s="61"/>
      <c r="AW5990" s="61"/>
      <c r="AX5990" s="61"/>
      <c r="AY5990" s="61"/>
      <c r="AZ5990" s="61"/>
      <c r="BA5990" s="61"/>
    </row>
    <row r="5991" spans="39:53" x14ac:dyDescent="0.2">
      <c r="AM5991" s="61"/>
      <c r="AN5991" s="61"/>
      <c r="AO5991" s="171"/>
      <c r="AP5991" s="61"/>
      <c r="AQ5991" s="61"/>
      <c r="AR5991" s="61"/>
      <c r="AS5991" s="61"/>
      <c r="AT5991" s="61"/>
      <c r="AU5991" s="61"/>
      <c r="AV5991" s="61"/>
      <c r="AW5991" s="61"/>
      <c r="AX5991" s="61"/>
      <c r="AY5991" s="61"/>
      <c r="AZ5991" s="61"/>
      <c r="BA5991" s="61"/>
    </row>
    <row r="5992" spans="39:53" x14ac:dyDescent="0.2">
      <c r="AM5992" s="61"/>
      <c r="AN5992" s="61"/>
      <c r="AO5992" s="171"/>
      <c r="AP5992" s="61"/>
      <c r="AQ5992" s="61"/>
      <c r="AR5992" s="61"/>
      <c r="AS5992" s="61"/>
      <c r="AT5992" s="61"/>
      <c r="AU5992" s="61"/>
      <c r="AV5992" s="61"/>
      <c r="AW5992" s="61"/>
      <c r="AX5992" s="61"/>
      <c r="AY5992" s="61"/>
      <c r="AZ5992" s="61"/>
      <c r="BA5992" s="61"/>
    </row>
    <row r="5993" spans="39:53" x14ac:dyDescent="0.2">
      <c r="AM5993" s="61"/>
      <c r="AN5993" s="61"/>
      <c r="AO5993" s="171"/>
      <c r="AP5993" s="61"/>
      <c r="AQ5993" s="61"/>
      <c r="AR5993" s="61"/>
      <c r="AS5993" s="61"/>
      <c r="AT5993" s="61"/>
      <c r="AU5993" s="61"/>
      <c r="AV5993" s="61"/>
      <c r="AW5993" s="61"/>
      <c r="AX5993" s="61"/>
      <c r="AY5993" s="61"/>
      <c r="AZ5993" s="61"/>
      <c r="BA5993" s="61"/>
    </row>
    <row r="5994" spans="39:53" x14ac:dyDescent="0.2">
      <c r="AM5994" s="61"/>
      <c r="AN5994" s="61"/>
      <c r="AO5994" s="171"/>
      <c r="AP5994" s="61"/>
      <c r="AQ5994" s="61"/>
      <c r="AR5994" s="61"/>
      <c r="AS5994" s="61"/>
      <c r="AT5994" s="61"/>
      <c r="AU5994" s="61"/>
      <c r="AV5994" s="61"/>
      <c r="AW5994" s="61"/>
      <c r="AX5994" s="61"/>
      <c r="AY5994" s="61"/>
      <c r="AZ5994" s="61"/>
      <c r="BA5994" s="61"/>
    </row>
    <row r="5995" spans="39:53" x14ac:dyDescent="0.2">
      <c r="AM5995" s="61"/>
      <c r="AN5995" s="61"/>
      <c r="AO5995" s="171"/>
      <c r="AP5995" s="61"/>
      <c r="AQ5995" s="61"/>
      <c r="AR5995" s="61"/>
      <c r="AS5995" s="61"/>
      <c r="AT5995" s="61"/>
      <c r="AU5995" s="61"/>
      <c r="AV5995" s="61"/>
      <c r="AW5995" s="61"/>
      <c r="AX5995" s="61"/>
      <c r="AY5995" s="61"/>
      <c r="AZ5995" s="61"/>
      <c r="BA5995" s="61"/>
    </row>
    <row r="5996" spans="39:53" x14ac:dyDescent="0.2">
      <c r="AM5996" s="61"/>
      <c r="AN5996" s="61"/>
      <c r="AO5996" s="171"/>
      <c r="AP5996" s="61"/>
      <c r="AQ5996" s="61"/>
      <c r="AR5996" s="61"/>
      <c r="AS5996" s="61"/>
      <c r="AT5996" s="61"/>
      <c r="AU5996" s="61"/>
      <c r="AV5996" s="61"/>
      <c r="AW5996" s="61"/>
      <c r="AX5996" s="61"/>
      <c r="AY5996" s="61"/>
      <c r="AZ5996" s="61"/>
      <c r="BA5996" s="61"/>
    </row>
    <row r="5997" spans="39:53" x14ac:dyDescent="0.2">
      <c r="AM5997" s="61"/>
      <c r="AN5997" s="61"/>
      <c r="AO5997" s="171"/>
      <c r="AP5997" s="61"/>
      <c r="AQ5997" s="61"/>
      <c r="AR5997" s="61"/>
      <c r="AS5997" s="61"/>
      <c r="AT5997" s="61"/>
      <c r="AU5997" s="61"/>
      <c r="AV5997" s="61"/>
      <c r="AW5997" s="61"/>
      <c r="AX5997" s="61"/>
      <c r="AY5997" s="61"/>
      <c r="AZ5997" s="61"/>
      <c r="BA5997" s="61"/>
    </row>
    <row r="5998" spans="39:53" x14ac:dyDescent="0.2">
      <c r="AM5998" s="61"/>
      <c r="AN5998" s="61"/>
      <c r="AO5998" s="171"/>
      <c r="AP5998" s="61"/>
      <c r="AQ5998" s="61"/>
      <c r="AR5998" s="61"/>
      <c r="AS5998" s="61"/>
      <c r="AT5998" s="61"/>
      <c r="AU5998" s="61"/>
      <c r="AV5998" s="61"/>
      <c r="AW5998" s="61"/>
      <c r="AX5998" s="61"/>
      <c r="AY5998" s="61"/>
      <c r="AZ5998" s="61"/>
      <c r="BA5998" s="61"/>
    </row>
    <row r="5999" spans="39:53" x14ac:dyDescent="0.2">
      <c r="AM5999" s="61"/>
      <c r="AN5999" s="61"/>
      <c r="AO5999" s="171"/>
      <c r="AP5999" s="61"/>
      <c r="AQ5999" s="61"/>
      <c r="AR5999" s="61"/>
      <c r="AS5999" s="61"/>
      <c r="AT5999" s="61"/>
      <c r="AU5999" s="61"/>
      <c r="AV5999" s="61"/>
      <c r="AW5999" s="61"/>
      <c r="AX5999" s="61"/>
      <c r="AY5999" s="61"/>
      <c r="AZ5999" s="61"/>
      <c r="BA5999" s="61"/>
    </row>
    <row r="6000" spans="39:53" x14ac:dyDescent="0.2">
      <c r="AM6000" s="61"/>
      <c r="AN6000" s="61"/>
      <c r="AO6000" s="171"/>
      <c r="AP6000" s="61"/>
      <c r="AQ6000" s="61"/>
      <c r="AR6000" s="61"/>
      <c r="AS6000" s="61"/>
      <c r="AT6000" s="61"/>
      <c r="AU6000" s="61"/>
      <c r="AV6000" s="61"/>
      <c r="AW6000" s="61"/>
      <c r="AX6000" s="61"/>
      <c r="AY6000" s="61"/>
      <c r="AZ6000" s="61"/>
      <c r="BA6000" s="61"/>
    </row>
    <row r="6001" spans="39:53" x14ac:dyDescent="0.2">
      <c r="AM6001" s="61"/>
      <c r="AN6001" s="61"/>
      <c r="AO6001" s="171"/>
      <c r="AP6001" s="61"/>
      <c r="AQ6001" s="61"/>
      <c r="AR6001" s="61"/>
      <c r="AS6001" s="61"/>
      <c r="AT6001" s="61"/>
      <c r="AU6001" s="61"/>
      <c r="AV6001" s="61"/>
      <c r="AW6001" s="61"/>
      <c r="AX6001" s="61"/>
      <c r="AY6001" s="61"/>
      <c r="AZ6001" s="61"/>
      <c r="BA6001" s="61"/>
    </row>
    <row r="6002" spans="39:53" x14ac:dyDescent="0.2">
      <c r="AM6002" s="61"/>
      <c r="AN6002" s="61"/>
      <c r="AO6002" s="171"/>
      <c r="AP6002" s="61"/>
      <c r="AQ6002" s="61"/>
      <c r="AR6002" s="61"/>
      <c r="AS6002" s="61"/>
      <c r="AT6002" s="61"/>
      <c r="AU6002" s="61"/>
      <c r="AV6002" s="61"/>
      <c r="AW6002" s="61"/>
      <c r="AX6002" s="61"/>
      <c r="AY6002" s="61"/>
      <c r="AZ6002" s="61"/>
      <c r="BA6002" s="61"/>
    </row>
    <row r="6003" spans="39:53" x14ac:dyDescent="0.2">
      <c r="AM6003" s="61"/>
      <c r="AN6003" s="61"/>
      <c r="AO6003" s="171"/>
      <c r="AP6003" s="61"/>
      <c r="AQ6003" s="61"/>
      <c r="AR6003" s="61"/>
      <c r="AS6003" s="61"/>
      <c r="AT6003" s="61"/>
      <c r="AU6003" s="61"/>
      <c r="AV6003" s="61"/>
      <c r="AW6003" s="61"/>
      <c r="AX6003" s="61"/>
      <c r="AY6003" s="61"/>
      <c r="AZ6003" s="61"/>
      <c r="BA6003" s="61"/>
    </row>
    <row r="6004" spans="39:53" x14ac:dyDescent="0.2">
      <c r="AM6004" s="61"/>
      <c r="AN6004" s="61"/>
      <c r="AO6004" s="171"/>
      <c r="AP6004" s="61"/>
      <c r="AQ6004" s="61"/>
      <c r="AR6004" s="61"/>
      <c r="AS6004" s="61"/>
      <c r="AT6004" s="61"/>
      <c r="AU6004" s="61"/>
      <c r="AV6004" s="61"/>
      <c r="AW6004" s="61"/>
      <c r="AX6004" s="61"/>
      <c r="AY6004" s="61"/>
      <c r="AZ6004" s="61"/>
      <c r="BA6004" s="61"/>
    </row>
    <row r="6005" spans="39:53" x14ac:dyDescent="0.2">
      <c r="AM6005" s="61"/>
      <c r="AN6005" s="61"/>
      <c r="AO6005" s="171"/>
      <c r="AP6005" s="61"/>
      <c r="AQ6005" s="61"/>
      <c r="AR6005" s="61"/>
      <c r="AS6005" s="61"/>
      <c r="AT6005" s="61"/>
      <c r="AU6005" s="61"/>
      <c r="AV6005" s="61"/>
      <c r="AW6005" s="61"/>
      <c r="AX6005" s="61"/>
      <c r="AY6005" s="61"/>
      <c r="AZ6005" s="61"/>
      <c r="BA6005" s="61"/>
    </row>
    <row r="6006" spans="39:53" x14ac:dyDescent="0.2">
      <c r="AM6006" s="61"/>
      <c r="AN6006" s="61"/>
      <c r="AO6006" s="171"/>
      <c r="AP6006" s="61"/>
      <c r="AQ6006" s="61"/>
      <c r="AR6006" s="61"/>
      <c r="AS6006" s="61"/>
      <c r="AT6006" s="61"/>
      <c r="AU6006" s="61"/>
      <c r="AV6006" s="61"/>
      <c r="AW6006" s="61"/>
      <c r="AX6006" s="61"/>
      <c r="AY6006" s="61"/>
      <c r="AZ6006" s="61"/>
      <c r="BA6006" s="61"/>
    </row>
    <row r="6007" spans="39:53" x14ac:dyDescent="0.2">
      <c r="AM6007" s="61"/>
      <c r="AN6007" s="61"/>
      <c r="AO6007" s="171"/>
      <c r="AP6007" s="61"/>
      <c r="AQ6007" s="61"/>
      <c r="AR6007" s="61"/>
      <c r="AS6007" s="61"/>
      <c r="AT6007" s="61"/>
      <c r="AU6007" s="61"/>
      <c r="AV6007" s="61"/>
      <c r="AW6007" s="61"/>
      <c r="AX6007" s="61"/>
      <c r="AY6007" s="61"/>
      <c r="AZ6007" s="61"/>
      <c r="BA6007" s="61"/>
    </row>
    <row r="6008" spans="39:53" x14ac:dyDescent="0.2">
      <c r="AM6008" s="61"/>
      <c r="AN6008" s="61"/>
      <c r="AO6008" s="171"/>
      <c r="AP6008" s="61"/>
      <c r="AQ6008" s="61"/>
      <c r="AR6008" s="61"/>
      <c r="AS6008" s="61"/>
      <c r="AT6008" s="61"/>
      <c r="AU6008" s="61"/>
      <c r="AV6008" s="61"/>
      <c r="AW6008" s="61"/>
      <c r="AX6008" s="61"/>
      <c r="AY6008" s="61"/>
      <c r="AZ6008" s="61"/>
      <c r="BA6008" s="61"/>
    </row>
    <row r="6009" spans="39:53" x14ac:dyDescent="0.2">
      <c r="AM6009" s="61"/>
      <c r="AN6009" s="61"/>
      <c r="AO6009" s="171"/>
      <c r="AP6009" s="61"/>
      <c r="AQ6009" s="61"/>
      <c r="AR6009" s="61"/>
      <c r="AS6009" s="61"/>
      <c r="AT6009" s="61"/>
      <c r="AU6009" s="61"/>
      <c r="AV6009" s="61"/>
      <c r="AW6009" s="61"/>
      <c r="AX6009" s="61"/>
      <c r="AY6009" s="61"/>
      <c r="AZ6009" s="61"/>
      <c r="BA6009" s="61"/>
    </row>
    <row r="6010" spans="39:53" x14ac:dyDescent="0.2">
      <c r="AM6010" s="61"/>
      <c r="AN6010" s="61"/>
      <c r="AO6010" s="171"/>
      <c r="AP6010" s="61"/>
      <c r="AQ6010" s="61"/>
      <c r="AR6010" s="61"/>
      <c r="AS6010" s="61"/>
      <c r="AT6010" s="61"/>
      <c r="AU6010" s="61"/>
      <c r="AV6010" s="61"/>
      <c r="AW6010" s="61"/>
      <c r="AX6010" s="61"/>
      <c r="AY6010" s="61"/>
      <c r="AZ6010" s="61"/>
      <c r="BA6010" s="61"/>
    </row>
    <row r="6011" spans="39:53" x14ac:dyDescent="0.2">
      <c r="AM6011" s="61"/>
      <c r="AN6011" s="61"/>
      <c r="AO6011" s="171"/>
      <c r="AP6011" s="61"/>
      <c r="AQ6011" s="61"/>
      <c r="AR6011" s="61"/>
      <c r="AS6011" s="61"/>
      <c r="AT6011" s="61"/>
      <c r="AU6011" s="61"/>
      <c r="AV6011" s="61"/>
      <c r="AW6011" s="61"/>
      <c r="AX6011" s="61"/>
      <c r="AY6011" s="61"/>
      <c r="AZ6011" s="61"/>
      <c r="BA6011" s="61"/>
    </row>
    <row r="6012" spans="39:53" x14ac:dyDescent="0.2">
      <c r="AM6012" s="61"/>
      <c r="AN6012" s="61"/>
      <c r="AO6012" s="171"/>
      <c r="AP6012" s="61"/>
      <c r="AQ6012" s="61"/>
      <c r="AR6012" s="61"/>
      <c r="AS6012" s="61"/>
      <c r="AT6012" s="61"/>
      <c r="AU6012" s="61"/>
      <c r="AV6012" s="61"/>
      <c r="AW6012" s="61"/>
      <c r="AX6012" s="61"/>
      <c r="AY6012" s="61"/>
      <c r="AZ6012" s="61"/>
      <c r="BA6012" s="61"/>
    </row>
    <row r="6013" spans="39:53" x14ac:dyDescent="0.2">
      <c r="AM6013" s="61"/>
      <c r="AN6013" s="61"/>
      <c r="AO6013" s="171"/>
      <c r="AP6013" s="61"/>
      <c r="AQ6013" s="61"/>
      <c r="AR6013" s="61"/>
      <c r="AS6013" s="61"/>
      <c r="AT6013" s="61"/>
      <c r="AU6013" s="61"/>
      <c r="AV6013" s="61"/>
      <c r="AW6013" s="61"/>
      <c r="AX6013" s="61"/>
      <c r="AY6013" s="61"/>
      <c r="AZ6013" s="61"/>
      <c r="BA6013" s="61"/>
    </row>
    <row r="6014" spans="39:53" x14ac:dyDescent="0.2">
      <c r="AM6014" s="61"/>
      <c r="AN6014" s="61"/>
      <c r="AO6014" s="171"/>
      <c r="AP6014" s="61"/>
      <c r="AQ6014" s="61"/>
      <c r="AR6014" s="61"/>
      <c r="AS6014" s="61"/>
      <c r="AT6014" s="61"/>
      <c r="AU6014" s="61"/>
      <c r="AV6014" s="61"/>
      <c r="AW6014" s="61"/>
      <c r="AX6014" s="61"/>
      <c r="AY6014" s="61"/>
      <c r="AZ6014" s="61"/>
      <c r="BA6014" s="61"/>
    </row>
    <row r="6015" spans="39:53" x14ac:dyDescent="0.2">
      <c r="AM6015" s="61"/>
      <c r="AN6015" s="61"/>
      <c r="AO6015" s="171"/>
      <c r="AP6015" s="61"/>
      <c r="AQ6015" s="61"/>
      <c r="AR6015" s="61"/>
      <c r="AS6015" s="61"/>
      <c r="AT6015" s="61"/>
      <c r="AU6015" s="61"/>
      <c r="AV6015" s="61"/>
      <c r="AW6015" s="61"/>
      <c r="AX6015" s="61"/>
      <c r="AY6015" s="61"/>
      <c r="AZ6015" s="61"/>
      <c r="BA6015" s="61"/>
    </row>
    <row r="6016" spans="39:53" x14ac:dyDescent="0.2">
      <c r="AM6016" s="61"/>
      <c r="AN6016" s="61"/>
      <c r="AO6016" s="171"/>
      <c r="AP6016" s="61"/>
      <c r="AQ6016" s="61"/>
      <c r="AR6016" s="61"/>
      <c r="AS6016" s="61"/>
      <c r="AT6016" s="61"/>
      <c r="AU6016" s="61"/>
      <c r="AV6016" s="61"/>
      <c r="AW6016" s="61"/>
      <c r="AX6016" s="61"/>
      <c r="AY6016" s="61"/>
      <c r="AZ6016" s="61"/>
      <c r="BA6016" s="61"/>
    </row>
    <row r="6017" spans="39:53" x14ac:dyDescent="0.2">
      <c r="AM6017" s="61"/>
      <c r="AN6017" s="61"/>
      <c r="AO6017" s="171"/>
      <c r="AP6017" s="61"/>
      <c r="AQ6017" s="61"/>
      <c r="AR6017" s="61"/>
      <c r="AS6017" s="61"/>
      <c r="AT6017" s="61"/>
      <c r="AU6017" s="61"/>
      <c r="AV6017" s="61"/>
      <c r="AW6017" s="61"/>
      <c r="AX6017" s="61"/>
      <c r="AY6017" s="61"/>
      <c r="AZ6017" s="61"/>
      <c r="BA6017" s="61"/>
    </row>
    <row r="6018" spans="39:53" x14ac:dyDescent="0.2">
      <c r="AM6018" s="61"/>
      <c r="AN6018" s="61"/>
      <c r="AO6018" s="171"/>
      <c r="AP6018" s="61"/>
      <c r="AQ6018" s="61"/>
      <c r="AR6018" s="61"/>
      <c r="AS6018" s="61"/>
      <c r="AT6018" s="61"/>
      <c r="AU6018" s="61"/>
      <c r="AV6018" s="61"/>
      <c r="AW6018" s="61"/>
      <c r="AX6018" s="61"/>
      <c r="AY6018" s="61"/>
      <c r="AZ6018" s="61"/>
      <c r="BA6018" s="61"/>
    </row>
    <row r="6019" spans="39:53" x14ac:dyDescent="0.2">
      <c r="AM6019" s="61"/>
      <c r="AN6019" s="61"/>
      <c r="AO6019" s="171"/>
      <c r="AP6019" s="61"/>
      <c r="AQ6019" s="61"/>
      <c r="AR6019" s="61"/>
      <c r="AS6019" s="61"/>
      <c r="AT6019" s="61"/>
      <c r="AU6019" s="61"/>
      <c r="AV6019" s="61"/>
      <c r="AW6019" s="61"/>
      <c r="AX6019" s="61"/>
      <c r="AY6019" s="61"/>
      <c r="AZ6019" s="61"/>
      <c r="BA6019" s="61"/>
    </row>
    <row r="6020" spans="39:53" x14ac:dyDescent="0.2">
      <c r="AM6020" s="61"/>
      <c r="AN6020" s="61"/>
      <c r="AO6020" s="171"/>
      <c r="AP6020" s="61"/>
      <c r="AQ6020" s="61"/>
      <c r="AR6020" s="61"/>
      <c r="AS6020" s="61"/>
      <c r="AT6020" s="61"/>
      <c r="AU6020" s="61"/>
      <c r="AV6020" s="61"/>
      <c r="AW6020" s="61"/>
      <c r="AX6020" s="61"/>
      <c r="AY6020" s="61"/>
      <c r="AZ6020" s="61"/>
      <c r="BA6020" s="61"/>
    </row>
    <row r="6021" spans="39:53" x14ac:dyDescent="0.2">
      <c r="AM6021" s="61"/>
      <c r="AN6021" s="61"/>
      <c r="AO6021" s="171"/>
      <c r="AP6021" s="61"/>
      <c r="AQ6021" s="61"/>
      <c r="AR6021" s="61"/>
      <c r="AS6021" s="61"/>
      <c r="AT6021" s="61"/>
      <c r="AU6021" s="61"/>
      <c r="AV6021" s="61"/>
      <c r="AW6021" s="61"/>
      <c r="AX6021" s="61"/>
      <c r="AY6021" s="61"/>
      <c r="AZ6021" s="61"/>
      <c r="BA6021" s="61"/>
    </row>
    <row r="6022" spans="39:53" x14ac:dyDescent="0.2">
      <c r="AM6022" s="61"/>
      <c r="AN6022" s="61"/>
      <c r="AO6022" s="171"/>
      <c r="AP6022" s="61"/>
      <c r="AQ6022" s="61"/>
      <c r="AR6022" s="61"/>
      <c r="AS6022" s="61"/>
      <c r="AT6022" s="61"/>
      <c r="AU6022" s="61"/>
      <c r="AV6022" s="61"/>
      <c r="AW6022" s="61"/>
      <c r="AX6022" s="61"/>
      <c r="AY6022" s="61"/>
      <c r="AZ6022" s="61"/>
      <c r="BA6022" s="61"/>
    </row>
    <row r="6023" spans="39:53" x14ac:dyDescent="0.2">
      <c r="AM6023" s="61"/>
      <c r="AN6023" s="61"/>
      <c r="AO6023" s="171"/>
      <c r="AP6023" s="61"/>
      <c r="AQ6023" s="61"/>
      <c r="AR6023" s="61"/>
      <c r="AS6023" s="61"/>
      <c r="AT6023" s="61"/>
      <c r="AU6023" s="61"/>
      <c r="AV6023" s="61"/>
      <c r="AW6023" s="61"/>
      <c r="AX6023" s="61"/>
      <c r="AY6023" s="61"/>
      <c r="AZ6023" s="61"/>
      <c r="BA6023" s="61"/>
    </row>
    <row r="6024" spans="39:53" x14ac:dyDescent="0.2">
      <c r="AM6024" s="61"/>
      <c r="AN6024" s="61"/>
      <c r="AO6024" s="171"/>
      <c r="AP6024" s="61"/>
      <c r="AQ6024" s="61"/>
      <c r="AR6024" s="61"/>
      <c r="AS6024" s="61"/>
      <c r="AT6024" s="61"/>
      <c r="AU6024" s="61"/>
      <c r="AV6024" s="61"/>
      <c r="AW6024" s="61"/>
      <c r="AX6024" s="61"/>
      <c r="AY6024" s="61"/>
      <c r="AZ6024" s="61"/>
      <c r="BA6024" s="61"/>
    </row>
    <row r="6025" spans="39:53" x14ac:dyDescent="0.2">
      <c r="AM6025" s="61"/>
      <c r="AN6025" s="61"/>
      <c r="AO6025" s="171"/>
      <c r="AP6025" s="61"/>
      <c r="AQ6025" s="61"/>
      <c r="AR6025" s="61"/>
      <c r="AS6025" s="61"/>
      <c r="AT6025" s="61"/>
      <c r="AU6025" s="61"/>
      <c r="AV6025" s="61"/>
      <c r="AW6025" s="61"/>
      <c r="AX6025" s="61"/>
      <c r="AY6025" s="61"/>
      <c r="AZ6025" s="61"/>
      <c r="BA6025" s="61"/>
    </row>
    <row r="6026" spans="39:53" x14ac:dyDescent="0.2">
      <c r="AM6026" s="61"/>
      <c r="AN6026" s="61"/>
      <c r="AO6026" s="171"/>
      <c r="AP6026" s="61"/>
      <c r="AQ6026" s="61"/>
      <c r="AR6026" s="61"/>
      <c r="AS6026" s="61"/>
      <c r="AT6026" s="61"/>
      <c r="AU6026" s="61"/>
      <c r="AV6026" s="61"/>
      <c r="AW6026" s="61"/>
      <c r="AX6026" s="61"/>
      <c r="AY6026" s="61"/>
      <c r="AZ6026" s="61"/>
      <c r="BA6026" s="61"/>
    </row>
    <row r="6027" spans="39:53" x14ac:dyDescent="0.2">
      <c r="AM6027" s="61"/>
      <c r="AN6027" s="61"/>
      <c r="AO6027" s="171"/>
      <c r="AP6027" s="61"/>
      <c r="AQ6027" s="61"/>
      <c r="AR6027" s="61"/>
      <c r="AS6027" s="61"/>
      <c r="AT6027" s="61"/>
      <c r="AU6027" s="61"/>
      <c r="AV6027" s="61"/>
      <c r="AW6027" s="61"/>
      <c r="AX6027" s="61"/>
      <c r="AY6027" s="61"/>
      <c r="AZ6027" s="61"/>
      <c r="BA6027" s="61"/>
    </row>
    <row r="6028" spans="39:53" x14ac:dyDescent="0.2">
      <c r="AM6028" s="61"/>
      <c r="AN6028" s="61"/>
      <c r="AO6028" s="171"/>
      <c r="AP6028" s="61"/>
      <c r="AQ6028" s="61"/>
      <c r="AR6028" s="61"/>
      <c r="AS6028" s="61"/>
      <c r="AT6028" s="61"/>
      <c r="AU6028" s="61"/>
      <c r="AV6028" s="61"/>
      <c r="AW6028" s="61"/>
      <c r="AX6028" s="61"/>
      <c r="AY6028" s="61"/>
      <c r="AZ6028" s="61"/>
      <c r="BA6028" s="61"/>
    </row>
    <row r="6029" spans="39:53" x14ac:dyDescent="0.2">
      <c r="AM6029" s="61"/>
      <c r="AN6029" s="61"/>
      <c r="AO6029" s="171"/>
      <c r="AP6029" s="61"/>
      <c r="AQ6029" s="61"/>
      <c r="AR6029" s="61"/>
      <c r="AS6029" s="61"/>
      <c r="AT6029" s="61"/>
      <c r="AU6029" s="61"/>
      <c r="AV6029" s="61"/>
      <c r="AW6029" s="61"/>
      <c r="AX6029" s="61"/>
      <c r="AY6029" s="61"/>
      <c r="AZ6029" s="61"/>
      <c r="BA6029" s="61"/>
    </row>
    <row r="6030" spans="39:53" x14ac:dyDescent="0.2">
      <c r="AM6030" s="61"/>
      <c r="AN6030" s="61"/>
      <c r="AO6030" s="171"/>
      <c r="AP6030" s="61"/>
      <c r="AQ6030" s="61"/>
      <c r="AR6030" s="61"/>
      <c r="AS6030" s="61"/>
      <c r="AT6030" s="61"/>
      <c r="AU6030" s="61"/>
      <c r="AV6030" s="61"/>
      <c r="AW6030" s="61"/>
      <c r="AX6030" s="61"/>
      <c r="AY6030" s="61"/>
      <c r="AZ6030" s="61"/>
      <c r="BA6030" s="61"/>
    </row>
    <row r="6031" spans="39:53" x14ac:dyDescent="0.2">
      <c r="AM6031" s="61"/>
      <c r="AN6031" s="61"/>
      <c r="AO6031" s="171"/>
      <c r="AP6031" s="61"/>
      <c r="AQ6031" s="61"/>
      <c r="AR6031" s="61"/>
      <c r="AS6031" s="61"/>
      <c r="AT6031" s="61"/>
      <c r="AU6031" s="61"/>
      <c r="AV6031" s="61"/>
      <c r="AW6031" s="61"/>
      <c r="AX6031" s="61"/>
      <c r="AY6031" s="61"/>
      <c r="AZ6031" s="61"/>
      <c r="BA6031" s="61"/>
    </row>
    <row r="6032" spans="39:53" x14ac:dyDescent="0.2">
      <c r="AM6032" s="61"/>
      <c r="AN6032" s="61"/>
      <c r="AO6032" s="171"/>
      <c r="AP6032" s="61"/>
      <c r="AQ6032" s="61"/>
      <c r="AR6032" s="61"/>
      <c r="AS6032" s="61"/>
      <c r="AT6032" s="61"/>
      <c r="AU6032" s="61"/>
      <c r="AV6032" s="61"/>
      <c r="AW6032" s="61"/>
      <c r="AX6032" s="61"/>
      <c r="AY6032" s="61"/>
      <c r="AZ6032" s="61"/>
      <c r="BA6032" s="61"/>
    </row>
    <row r="6033" spans="39:53" x14ac:dyDescent="0.2">
      <c r="AM6033" s="61"/>
      <c r="AN6033" s="61"/>
      <c r="AO6033" s="171"/>
      <c r="AP6033" s="61"/>
      <c r="AQ6033" s="61"/>
      <c r="AR6033" s="61"/>
      <c r="AS6033" s="61"/>
      <c r="AT6033" s="61"/>
      <c r="AU6033" s="61"/>
      <c r="AV6033" s="61"/>
      <c r="AW6033" s="61"/>
      <c r="AX6033" s="61"/>
      <c r="AY6033" s="61"/>
      <c r="AZ6033" s="61"/>
      <c r="BA6033" s="61"/>
    </row>
    <row r="6034" spans="39:53" x14ac:dyDescent="0.2">
      <c r="AM6034" s="61"/>
      <c r="AN6034" s="61"/>
      <c r="AO6034" s="171"/>
      <c r="AP6034" s="61"/>
      <c r="AQ6034" s="61"/>
      <c r="AR6034" s="61"/>
      <c r="AS6034" s="61"/>
      <c r="AT6034" s="61"/>
      <c r="AU6034" s="61"/>
      <c r="AV6034" s="61"/>
      <c r="AW6034" s="61"/>
      <c r="AX6034" s="61"/>
      <c r="AY6034" s="61"/>
      <c r="AZ6034" s="61"/>
      <c r="BA6034" s="61"/>
    </row>
    <row r="6035" spans="39:53" x14ac:dyDescent="0.2">
      <c r="AM6035" s="61"/>
      <c r="AN6035" s="61"/>
      <c r="AO6035" s="171"/>
      <c r="AP6035" s="61"/>
      <c r="AQ6035" s="61"/>
      <c r="AR6035" s="61"/>
      <c r="AS6035" s="61"/>
      <c r="AT6035" s="61"/>
      <c r="AU6035" s="61"/>
      <c r="AV6035" s="61"/>
      <c r="AW6035" s="61"/>
      <c r="AX6035" s="61"/>
      <c r="AY6035" s="61"/>
      <c r="AZ6035" s="61"/>
      <c r="BA6035" s="61"/>
    </row>
    <row r="6036" spans="39:53" x14ac:dyDescent="0.2">
      <c r="AM6036" s="61"/>
      <c r="AN6036" s="61"/>
      <c r="AO6036" s="171"/>
      <c r="AP6036" s="61"/>
      <c r="AQ6036" s="61"/>
      <c r="AR6036" s="61"/>
      <c r="AS6036" s="61"/>
      <c r="AT6036" s="61"/>
      <c r="AU6036" s="61"/>
      <c r="AV6036" s="61"/>
      <c r="AW6036" s="61"/>
      <c r="AX6036" s="61"/>
      <c r="AY6036" s="61"/>
      <c r="AZ6036" s="61"/>
      <c r="BA6036" s="61"/>
    </row>
    <row r="6037" spans="39:53" x14ac:dyDescent="0.2">
      <c r="AM6037" s="61"/>
      <c r="AN6037" s="61"/>
      <c r="AO6037" s="171"/>
      <c r="AP6037" s="61"/>
      <c r="AQ6037" s="61"/>
      <c r="AR6037" s="61"/>
      <c r="AS6037" s="61"/>
      <c r="AT6037" s="61"/>
      <c r="AU6037" s="61"/>
      <c r="AV6037" s="61"/>
      <c r="AW6037" s="61"/>
      <c r="AX6037" s="61"/>
      <c r="AY6037" s="61"/>
      <c r="AZ6037" s="61"/>
      <c r="BA6037" s="61"/>
    </row>
    <row r="6038" spans="39:53" x14ac:dyDescent="0.2">
      <c r="AM6038" s="61"/>
      <c r="AN6038" s="61"/>
      <c r="AO6038" s="171"/>
      <c r="AP6038" s="61"/>
      <c r="AQ6038" s="61"/>
      <c r="AR6038" s="61"/>
      <c r="AS6038" s="61"/>
      <c r="AT6038" s="61"/>
      <c r="AU6038" s="61"/>
      <c r="AV6038" s="61"/>
      <c r="AW6038" s="61"/>
      <c r="AX6038" s="61"/>
      <c r="AY6038" s="61"/>
      <c r="AZ6038" s="61"/>
      <c r="BA6038" s="61"/>
    </row>
    <row r="6039" spans="39:53" x14ac:dyDescent="0.2">
      <c r="AM6039" s="61"/>
      <c r="AN6039" s="61"/>
      <c r="AO6039" s="171"/>
      <c r="AP6039" s="61"/>
      <c r="AQ6039" s="61"/>
      <c r="AR6039" s="61"/>
      <c r="AS6039" s="61"/>
      <c r="AT6039" s="61"/>
      <c r="AU6039" s="61"/>
      <c r="AV6039" s="61"/>
      <c r="AW6039" s="61"/>
      <c r="AX6039" s="61"/>
      <c r="AY6039" s="61"/>
      <c r="AZ6039" s="61"/>
      <c r="BA6039" s="61"/>
    </row>
    <row r="6040" spans="39:53" x14ac:dyDescent="0.2">
      <c r="AM6040" s="61"/>
      <c r="AN6040" s="61"/>
      <c r="AO6040" s="171"/>
      <c r="AP6040" s="61"/>
      <c r="AQ6040" s="61"/>
      <c r="AR6040" s="61"/>
      <c r="AS6040" s="61"/>
      <c r="AT6040" s="61"/>
      <c r="AU6040" s="61"/>
      <c r="AV6040" s="61"/>
      <c r="AW6040" s="61"/>
      <c r="AX6040" s="61"/>
      <c r="AY6040" s="61"/>
      <c r="AZ6040" s="61"/>
      <c r="BA6040" s="61"/>
    </row>
    <row r="6041" spans="39:53" x14ac:dyDescent="0.2">
      <c r="AM6041" s="61"/>
      <c r="AN6041" s="61"/>
      <c r="AO6041" s="171"/>
      <c r="AP6041" s="61"/>
      <c r="AQ6041" s="61"/>
      <c r="AR6041" s="61"/>
      <c r="AS6041" s="61"/>
      <c r="AT6041" s="61"/>
      <c r="AU6041" s="61"/>
      <c r="AV6041" s="61"/>
      <c r="AW6041" s="61"/>
      <c r="AX6041" s="61"/>
      <c r="AY6041" s="61"/>
      <c r="AZ6041" s="61"/>
      <c r="BA6041" s="61"/>
    </row>
    <row r="6042" spans="39:53" x14ac:dyDescent="0.2">
      <c r="AM6042" s="61"/>
      <c r="AN6042" s="61"/>
      <c r="AO6042" s="171"/>
      <c r="AP6042" s="61"/>
      <c r="AQ6042" s="61"/>
      <c r="AR6042" s="61"/>
      <c r="AS6042" s="61"/>
      <c r="AT6042" s="61"/>
      <c r="AU6042" s="61"/>
      <c r="AV6042" s="61"/>
      <c r="AW6042" s="61"/>
      <c r="AX6042" s="61"/>
      <c r="AY6042" s="61"/>
      <c r="AZ6042" s="61"/>
      <c r="BA6042" s="61"/>
    </row>
    <row r="6043" spans="39:53" x14ac:dyDescent="0.2">
      <c r="AM6043" s="61"/>
      <c r="AN6043" s="61"/>
      <c r="AO6043" s="171"/>
      <c r="AP6043" s="61"/>
      <c r="AQ6043" s="61"/>
      <c r="AR6043" s="61"/>
      <c r="AS6043" s="61"/>
      <c r="AT6043" s="61"/>
      <c r="AU6043" s="61"/>
      <c r="AV6043" s="61"/>
      <c r="AW6043" s="61"/>
      <c r="AX6043" s="61"/>
      <c r="AY6043" s="61"/>
      <c r="AZ6043" s="61"/>
      <c r="BA6043" s="61"/>
    </row>
    <row r="6044" spans="39:53" x14ac:dyDescent="0.2">
      <c r="AM6044" s="61"/>
      <c r="AN6044" s="61"/>
      <c r="AO6044" s="171"/>
      <c r="AP6044" s="61"/>
      <c r="AQ6044" s="61"/>
      <c r="AR6044" s="61"/>
      <c r="AS6044" s="61"/>
      <c r="AT6044" s="61"/>
      <c r="AU6044" s="61"/>
      <c r="AV6044" s="61"/>
      <c r="AW6044" s="61"/>
      <c r="AX6044" s="61"/>
      <c r="AY6044" s="61"/>
      <c r="AZ6044" s="61"/>
      <c r="BA6044" s="61"/>
    </row>
    <row r="6045" spans="39:53" x14ac:dyDescent="0.2">
      <c r="AM6045" s="61"/>
      <c r="AN6045" s="61"/>
      <c r="AO6045" s="171"/>
      <c r="AP6045" s="61"/>
      <c r="AQ6045" s="61"/>
      <c r="AR6045" s="61"/>
      <c r="AS6045" s="61"/>
      <c r="AT6045" s="61"/>
      <c r="AU6045" s="61"/>
      <c r="AV6045" s="61"/>
      <c r="AW6045" s="61"/>
      <c r="AX6045" s="61"/>
      <c r="AY6045" s="61"/>
      <c r="AZ6045" s="61"/>
      <c r="BA6045" s="61"/>
    </row>
    <row r="6046" spans="39:53" x14ac:dyDescent="0.2">
      <c r="AM6046" s="61"/>
      <c r="AN6046" s="61"/>
      <c r="AO6046" s="171"/>
      <c r="AP6046" s="61"/>
      <c r="AQ6046" s="61"/>
      <c r="AR6046" s="61"/>
      <c r="AS6046" s="61"/>
      <c r="AT6046" s="61"/>
      <c r="AU6046" s="61"/>
      <c r="AV6046" s="61"/>
      <c r="AW6046" s="61"/>
      <c r="AX6046" s="61"/>
      <c r="AY6046" s="61"/>
      <c r="AZ6046" s="61"/>
      <c r="BA6046" s="61"/>
    </row>
    <row r="6047" spans="39:53" x14ac:dyDescent="0.2">
      <c r="AM6047" s="61"/>
      <c r="AN6047" s="61"/>
      <c r="AO6047" s="171"/>
      <c r="AP6047" s="61"/>
      <c r="AQ6047" s="61"/>
      <c r="AR6047" s="61"/>
      <c r="AS6047" s="61"/>
      <c r="AT6047" s="61"/>
      <c r="AU6047" s="61"/>
      <c r="AV6047" s="61"/>
      <c r="AW6047" s="61"/>
      <c r="AX6047" s="61"/>
      <c r="AY6047" s="61"/>
      <c r="AZ6047" s="61"/>
      <c r="BA6047" s="61"/>
    </row>
    <row r="6048" spans="39:53" x14ac:dyDescent="0.2">
      <c r="AM6048" s="61"/>
      <c r="AN6048" s="61"/>
      <c r="AO6048" s="171"/>
      <c r="AP6048" s="61"/>
      <c r="AQ6048" s="61"/>
      <c r="AR6048" s="61"/>
      <c r="AS6048" s="61"/>
      <c r="AT6048" s="61"/>
      <c r="AU6048" s="61"/>
      <c r="AV6048" s="61"/>
      <c r="AW6048" s="61"/>
      <c r="AX6048" s="61"/>
      <c r="AY6048" s="61"/>
      <c r="AZ6048" s="61"/>
      <c r="BA6048" s="61"/>
    </row>
    <row r="6049" spans="39:53" x14ac:dyDescent="0.2">
      <c r="AM6049" s="61"/>
      <c r="AN6049" s="61"/>
      <c r="AO6049" s="171"/>
      <c r="AP6049" s="61"/>
      <c r="AQ6049" s="61"/>
      <c r="AR6049" s="61"/>
      <c r="AS6049" s="61"/>
      <c r="AT6049" s="61"/>
      <c r="AU6049" s="61"/>
      <c r="AV6049" s="61"/>
      <c r="AW6049" s="61"/>
      <c r="AX6049" s="61"/>
      <c r="AY6049" s="61"/>
      <c r="AZ6049" s="61"/>
      <c r="BA6049" s="61"/>
    </row>
    <row r="6050" spans="39:53" x14ac:dyDescent="0.2">
      <c r="AM6050" s="61"/>
      <c r="AN6050" s="61"/>
      <c r="AO6050" s="171"/>
      <c r="AP6050" s="61"/>
      <c r="AQ6050" s="61"/>
      <c r="AR6050" s="61"/>
      <c r="AS6050" s="61"/>
      <c r="AT6050" s="61"/>
      <c r="AU6050" s="61"/>
      <c r="AV6050" s="61"/>
      <c r="AW6050" s="61"/>
      <c r="AX6050" s="61"/>
      <c r="AY6050" s="61"/>
      <c r="AZ6050" s="61"/>
      <c r="BA6050" s="61"/>
    </row>
    <row r="6051" spans="39:53" x14ac:dyDescent="0.2">
      <c r="AM6051" s="61"/>
      <c r="AN6051" s="61"/>
      <c r="AO6051" s="171"/>
      <c r="AP6051" s="61"/>
      <c r="AQ6051" s="61"/>
      <c r="AR6051" s="61"/>
      <c r="AS6051" s="61"/>
      <c r="AT6051" s="61"/>
      <c r="AU6051" s="61"/>
      <c r="AV6051" s="61"/>
      <c r="AW6051" s="61"/>
      <c r="AX6051" s="61"/>
      <c r="AY6051" s="61"/>
      <c r="AZ6051" s="61"/>
      <c r="BA6051" s="61"/>
    </row>
    <row r="6052" spans="39:53" x14ac:dyDescent="0.2">
      <c r="AM6052" s="61"/>
      <c r="AN6052" s="61"/>
      <c r="AO6052" s="171"/>
      <c r="AP6052" s="61"/>
      <c r="AQ6052" s="61"/>
      <c r="AR6052" s="61"/>
      <c r="AS6052" s="61"/>
      <c r="AT6052" s="61"/>
      <c r="AU6052" s="61"/>
      <c r="AV6052" s="61"/>
      <c r="AW6052" s="61"/>
      <c r="AX6052" s="61"/>
      <c r="AY6052" s="61"/>
      <c r="AZ6052" s="61"/>
      <c r="BA6052" s="61"/>
    </row>
    <row r="6053" spans="39:53" x14ac:dyDescent="0.2">
      <c r="AM6053" s="61"/>
      <c r="AN6053" s="61"/>
      <c r="AO6053" s="171"/>
      <c r="AP6053" s="61"/>
      <c r="AQ6053" s="61"/>
      <c r="AR6053" s="61"/>
      <c r="AS6053" s="61"/>
      <c r="AT6053" s="61"/>
      <c r="AU6053" s="61"/>
      <c r="AV6053" s="61"/>
      <c r="AW6053" s="61"/>
      <c r="AX6053" s="61"/>
      <c r="AY6053" s="61"/>
      <c r="AZ6053" s="61"/>
      <c r="BA6053" s="61"/>
    </row>
    <row r="6054" spans="39:53" x14ac:dyDescent="0.2">
      <c r="AM6054" s="61"/>
      <c r="AN6054" s="61"/>
      <c r="AO6054" s="171"/>
      <c r="AP6054" s="61"/>
      <c r="AQ6054" s="61"/>
      <c r="AR6054" s="61"/>
      <c r="AS6054" s="61"/>
      <c r="AT6054" s="61"/>
      <c r="AU6054" s="61"/>
      <c r="AV6054" s="61"/>
      <c r="AW6054" s="61"/>
      <c r="AX6054" s="61"/>
      <c r="AY6054" s="61"/>
      <c r="AZ6054" s="61"/>
      <c r="BA6054" s="61"/>
    </row>
    <row r="6055" spans="39:53" x14ac:dyDescent="0.2">
      <c r="AM6055" s="61"/>
      <c r="AN6055" s="61"/>
      <c r="AO6055" s="171"/>
      <c r="AP6055" s="61"/>
      <c r="AQ6055" s="61"/>
      <c r="AR6055" s="61"/>
      <c r="AS6055" s="61"/>
      <c r="AT6055" s="61"/>
      <c r="AU6055" s="61"/>
      <c r="AV6055" s="61"/>
      <c r="AW6055" s="61"/>
      <c r="AX6055" s="61"/>
      <c r="AY6055" s="61"/>
      <c r="AZ6055" s="61"/>
      <c r="BA6055" s="61"/>
    </row>
    <row r="6056" spans="39:53" x14ac:dyDescent="0.2">
      <c r="AM6056" s="61"/>
      <c r="AN6056" s="61"/>
      <c r="AO6056" s="171"/>
      <c r="AP6056" s="61"/>
      <c r="AQ6056" s="61"/>
      <c r="AR6056" s="61"/>
      <c r="AS6056" s="61"/>
      <c r="AT6056" s="61"/>
      <c r="AU6056" s="61"/>
      <c r="AV6056" s="61"/>
      <c r="AW6056" s="61"/>
      <c r="AX6056" s="61"/>
      <c r="AY6056" s="61"/>
      <c r="AZ6056" s="61"/>
      <c r="BA6056" s="61"/>
    </row>
    <row r="6057" spans="39:53" x14ac:dyDescent="0.2">
      <c r="AM6057" s="61"/>
      <c r="AN6057" s="61"/>
      <c r="AO6057" s="171"/>
      <c r="AP6057" s="61"/>
      <c r="AQ6057" s="61"/>
      <c r="AR6057" s="61"/>
      <c r="AS6057" s="61"/>
      <c r="AT6057" s="61"/>
      <c r="AU6057" s="61"/>
      <c r="AV6057" s="61"/>
      <c r="AW6057" s="61"/>
      <c r="AX6057" s="61"/>
      <c r="AY6057" s="61"/>
      <c r="AZ6057" s="61"/>
      <c r="BA6057" s="61"/>
    </row>
    <row r="6058" spans="39:53" x14ac:dyDescent="0.2">
      <c r="AM6058" s="61"/>
      <c r="AN6058" s="61"/>
      <c r="AO6058" s="171"/>
      <c r="AP6058" s="61"/>
      <c r="AQ6058" s="61"/>
      <c r="AR6058" s="61"/>
      <c r="AS6058" s="61"/>
      <c r="AT6058" s="61"/>
      <c r="AU6058" s="61"/>
      <c r="AV6058" s="61"/>
      <c r="AW6058" s="61"/>
      <c r="AX6058" s="61"/>
      <c r="AY6058" s="61"/>
      <c r="AZ6058" s="61"/>
      <c r="BA6058" s="61"/>
    </row>
    <row r="6059" spans="39:53" x14ac:dyDescent="0.2">
      <c r="AM6059" s="61"/>
      <c r="AN6059" s="61"/>
      <c r="AO6059" s="171"/>
      <c r="AP6059" s="61"/>
      <c r="AQ6059" s="61"/>
      <c r="AR6059" s="61"/>
      <c r="AS6059" s="61"/>
      <c r="AT6059" s="61"/>
      <c r="AU6059" s="61"/>
      <c r="AV6059" s="61"/>
      <c r="AW6059" s="61"/>
      <c r="AX6059" s="61"/>
      <c r="AY6059" s="61"/>
      <c r="AZ6059" s="61"/>
      <c r="BA6059" s="61"/>
    </row>
    <row r="6060" spans="39:53" x14ac:dyDescent="0.2">
      <c r="AM6060" s="61"/>
      <c r="AN6060" s="61"/>
      <c r="AO6060" s="171"/>
      <c r="AP6060" s="61"/>
      <c r="AQ6060" s="61"/>
      <c r="AR6060" s="61"/>
      <c r="AS6060" s="61"/>
      <c r="AT6060" s="61"/>
      <c r="AU6060" s="61"/>
      <c r="AV6060" s="61"/>
      <c r="AW6060" s="61"/>
      <c r="AX6060" s="61"/>
      <c r="AY6060" s="61"/>
      <c r="AZ6060" s="61"/>
      <c r="BA6060" s="61"/>
    </row>
    <row r="6061" spans="39:53" x14ac:dyDescent="0.2">
      <c r="AM6061" s="61"/>
      <c r="AN6061" s="61"/>
      <c r="AO6061" s="171"/>
      <c r="AP6061" s="61"/>
      <c r="AQ6061" s="61"/>
      <c r="AR6061" s="61"/>
      <c r="AS6061" s="61"/>
      <c r="AT6061" s="61"/>
      <c r="AU6061" s="61"/>
      <c r="AV6061" s="61"/>
      <c r="AW6061" s="61"/>
      <c r="AX6061" s="61"/>
      <c r="AY6061" s="61"/>
      <c r="AZ6061" s="61"/>
      <c r="BA6061" s="61"/>
    </row>
    <row r="6062" spans="39:53" x14ac:dyDescent="0.2">
      <c r="AM6062" s="61"/>
      <c r="AN6062" s="61"/>
      <c r="AO6062" s="171"/>
      <c r="AP6062" s="61"/>
      <c r="AQ6062" s="61"/>
      <c r="AR6062" s="61"/>
      <c r="AS6062" s="61"/>
      <c r="AT6062" s="61"/>
      <c r="AU6062" s="61"/>
      <c r="AV6062" s="61"/>
      <c r="AW6062" s="61"/>
      <c r="AX6062" s="61"/>
      <c r="AY6062" s="61"/>
      <c r="AZ6062" s="61"/>
      <c r="BA6062" s="61"/>
    </row>
    <row r="6063" spans="39:53" x14ac:dyDescent="0.2">
      <c r="AM6063" s="61"/>
      <c r="AN6063" s="61"/>
      <c r="AO6063" s="171"/>
      <c r="AP6063" s="61"/>
      <c r="AQ6063" s="61"/>
      <c r="AR6063" s="61"/>
      <c r="AS6063" s="61"/>
      <c r="AT6063" s="61"/>
      <c r="AU6063" s="61"/>
      <c r="AV6063" s="61"/>
      <c r="AW6063" s="61"/>
      <c r="AX6063" s="61"/>
      <c r="AY6063" s="61"/>
      <c r="AZ6063" s="61"/>
      <c r="BA6063" s="61"/>
    </row>
    <row r="6064" spans="39:53" x14ac:dyDescent="0.2">
      <c r="AM6064" s="61"/>
      <c r="AN6064" s="61"/>
      <c r="AO6064" s="171"/>
      <c r="AP6064" s="61"/>
      <c r="AQ6064" s="61"/>
      <c r="AR6064" s="61"/>
      <c r="AS6064" s="61"/>
      <c r="AT6064" s="61"/>
      <c r="AU6064" s="61"/>
      <c r="AV6064" s="61"/>
      <c r="AW6064" s="61"/>
      <c r="AX6064" s="61"/>
      <c r="AY6064" s="61"/>
      <c r="AZ6064" s="61"/>
      <c r="BA6064" s="61"/>
    </row>
    <row r="6065" spans="39:53" x14ac:dyDescent="0.2">
      <c r="AM6065" s="61"/>
      <c r="AN6065" s="61"/>
      <c r="AO6065" s="171"/>
      <c r="AP6065" s="61"/>
      <c r="AQ6065" s="61"/>
      <c r="AR6065" s="61"/>
      <c r="AS6065" s="61"/>
      <c r="AT6065" s="61"/>
      <c r="AU6065" s="61"/>
      <c r="AV6065" s="61"/>
      <c r="AW6065" s="61"/>
      <c r="AX6065" s="61"/>
      <c r="AY6065" s="61"/>
      <c r="AZ6065" s="61"/>
      <c r="BA6065" s="61"/>
    </row>
    <row r="6066" spans="39:53" x14ac:dyDescent="0.2">
      <c r="AM6066" s="61"/>
      <c r="AN6066" s="61"/>
      <c r="AO6066" s="171"/>
      <c r="AP6066" s="61"/>
      <c r="AQ6066" s="61"/>
      <c r="AR6066" s="61"/>
      <c r="AS6066" s="61"/>
      <c r="AT6066" s="61"/>
      <c r="AU6066" s="61"/>
      <c r="AV6066" s="61"/>
      <c r="AW6066" s="61"/>
      <c r="AX6066" s="61"/>
      <c r="AY6066" s="61"/>
      <c r="AZ6066" s="61"/>
      <c r="BA6066" s="61"/>
    </row>
    <row r="6067" spans="39:53" x14ac:dyDescent="0.2">
      <c r="AM6067" s="61"/>
      <c r="AN6067" s="61"/>
      <c r="AO6067" s="171"/>
      <c r="AP6067" s="61"/>
      <c r="AQ6067" s="61"/>
      <c r="AR6067" s="61"/>
      <c r="AS6067" s="61"/>
      <c r="AT6067" s="61"/>
      <c r="AU6067" s="61"/>
      <c r="AV6067" s="61"/>
      <c r="AW6067" s="61"/>
      <c r="AX6067" s="61"/>
      <c r="AY6067" s="61"/>
      <c r="AZ6067" s="61"/>
      <c r="BA6067" s="61"/>
    </row>
    <row r="6068" spans="39:53" x14ac:dyDescent="0.2">
      <c r="AM6068" s="61"/>
      <c r="AN6068" s="61"/>
      <c r="AO6068" s="171"/>
      <c r="AP6068" s="61"/>
      <c r="AQ6068" s="61"/>
      <c r="AR6068" s="61"/>
      <c r="AS6068" s="61"/>
      <c r="AT6068" s="61"/>
      <c r="AU6068" s="61"/>
      <c r="AV6068" s="61"/>
      <c r="AW6068" s="61"/>
      <c r="AX6068" s="61"/>
      <c r="AY6068" s="61"/>
      <c r="AZ6068" s="61"/>
      <c r="BA6068" s="61"/>
    </row>
    <row r="6069" spans="39:53" x14ac:dyDescent="0.2">
      <c r="AM6069" s="61"/>
      <c r="AN6069" s="61"/>
      <c r="AO6069" s="171"/>
      <c r="AP6069" s="61"/>
      <c r="AQ6069" s="61"/>
      <c r="AR6069" s="61"/>
      <c r="AS6069" s="61"/>
      <c r="AT6069" s="61"/>
      <c r="AU6069" s="61"/>
      <c r="AV6069" s="61"/>
      <c r="AW6069" s="61"/>
      <c r="AX6069" s="61"/>
      <c r="AY6069" s="61"/>
      <c r="AZ6069" s="61"/>
      <c r="BA6069" s="61"/>
    </row>
    <row r="6070" spans="39:53" x14ac:dyDescent="0.2">
      <c r="AM6070" s="61"/>
      <c r="AN6070" s="61"/>
      <c r="AO6070" s="171"/>
      <c r="AP6070" s="61"/>
      <c r="AQ6070" s="61"/>
      <c r="AR6070" s="61"/>
      <c r="AS6070" s="61"/>
      <c r="AT6070" s="61"/>
      <c r="AU6070" s="61"/>
      <c r="AV6070" s="61"/>
      <c r="AW6070" s="61"/>
      <c r="AX6070" s="61"/>
      <c r="AY6070" s="61"/>
      <c r="AZ6070" s="61"/>
      <c r="BA6070" s="61"/>
    </row>
    <row r="6071" spans="39:53" x14ac:dyDescent="0.2">
      <c r="AM6071" s="61"/>
      <c r="AN6071" s="61"/>
      <c r="AO6071" s="171"/>
      <c r="AP6071" s="61"/>
      <c r="AQ6071" s="61"/>
      <c r="AR6071" s="61"/>
      <c r="AS6071" s="61"/>
      <c r="AT6071" s="61"/>
      <c r="AU6071" s="61"/>
      <c r="AV6071" s="61"/>
      <c r="AW6071" s="61"/>
      <c r="AX6071" s="61"/>
      <c r="AY6071" s="61"/>
      <c r="AZ6071" s="61"/>
      <c r="BA6071" s="61"/>
    </row>
    <row r="6072" spans="39:53" x14ac:dyDescent="0.2">
      <c r="AM6072" s="61"/>
      <c r="AN6072" s="61"/>
      <c r="AO6072" s="171"/>
      <c r="AP6072" s="61"/>
      <c r="AQ6072" s="61"/>
      <c r="AR6072" s="61"/>
      <c r="AS6072" s="61"/>
      <c r="AT6072" s="61"/>
      <c r="AU6072" s="61"/>
      <c r="AV6072" s="61"/>
      <c r="AW6072" s="61"/>
      <c r="AX6072" s="61"/>
      <c r="AY6072" s="61"/>
      <c r="AZ6072" s="61"/>
      <c r="BA6072" s="61"/>
    </row>
    <row r="6073" spans="39:53" x14ac:dyDescent="0.2">
      <c r="AM6073" s="61"/>
      <c r="AN6073" s="61"/>
      <c r="AO6073" s="171"/>
      <c r="AP6073" s="61"/>
      <c r="AQ6073" s="61"/>
      <c r="AR6073" s="61"/>
      <c r="AS6073" s="61"/>
      <c r="AT6073" s="61"/>
      <c r="AU6073" s="61"/>
      <c r="AV6073" s="61"/>
      <c r="AW6073" s="61"/>
      <c r="AX6073" s="61"/>
      <c r="AY6073" s="61"/>
      <c r="AZ6073" s="61"/>
      <c r="BA6073" s="61"/>
    </row>
    <row r="6074" spans="39:53" x14ac:dyDescent="0.2">
      <c r="AM6074" s="61"/>
      <c r="AN6074" s="61"/>
      <c r="AO6074" s="171"/>
      <c r="AP6074" s="61"/>
      <c r="AQ6074" s="61"/>
      <c r="AR6074" s="61"/>
      <c r="AS6074" s="61"/>
      <c r="AT6074" s="61"/>
      <c r="AU6074" s="61"/>
      <c r="AV6074" s="61"/>
      <c r="AW6074" s="61"/>
      <c r="AX6074" s="61"/>
      <c r="AY6074" s="61"/>
      <c r="AZ6074" s="61"/>
      <c r="BA6074" s="61"/>
    </row>
    <row r="6075" spans="39:53" x14ac:dyDescent="0.2">
      <c r="AM6075" s="61"/>
      <c r="AN6075" s="61"/>
      <c r="AO6075" s="171"/>
      <c r="AP6075" s="61"/>
      <c r="AQ6075" s="61"/>
      <c r="AR6075" s="61"/>
      <c r="AS6075" s="61"/>
      <c r="AT6075" s="61"/>
      <c r="AU6075" s="61"/>
      <c r="AV6075" s="61"/>
      <c r="AW6075" s="61"/>
      <c r="AX6075" s="61"/>
      <c r="AY6075" s="61"/>
      <c r="AZ6075" s="61"/>
      <c r="BA6075" s="61"/>
    </row>
    <row r="6076" spans="39:53" x14ac:dyDescent="0.2">
      <c r="AM6076" s="61"/>
      <c r="AN6076" s="61"/>
      <c r="AO6076" s="171"/>
      <c r="AP6076" s="61"/>
      <c r="AQ6076" s="61"/>
      <c r="AR6076" s="61"/>
      <c r="AS6076" s="61"/>
      <c r="AT6076" s="61"/>
      <c r="AU6076" s="61"/>
      <c r="AV6076" s="61"/>
      <c r="AW6076" s="61"/>
      <c r="AX6076" s="61"/>
      <c r="AY6076" s="61"/>
      <c r="AZ6076" s="61"/>
      <c r="BA6076" s="61"/>
    </row>
    <row r="6077" spans="39:53" x14ac:dyDescent="0.2">
      <c r="AM6077" s="61"/>
      <c r="AN6077" s="61"/>
      <c r="AO6077" s="171"/>
      <c r="AP6077" s="61"/>
      <c r="AQ6077" s="61"/>
      <c r="AR6077" s="61"/>
      <c r="AS6077" s="61"/>
      <c r="AT6077" s="61"/>
      <c r="AU6077" s="61"/>
      <c r="AV6077" s="61"/>
      <c r="AW6077" s="61"/>
      <c r="AX6077" s="61"/>
      <c r="AY6077" s="61"/>
      <c r="AZ6077" s="61"/>
      <c r="BA6077" s="61"/>
    </row>
    <row r="6078" spans="39:53" x14ac:dyDescent="0.2">
      <c r="AM6078" s="61"/>
      <c r="AN6078" s="61"/>
      <c r="AO6078" s="171"/>
      <c r="AP6078" s="61"/>
      <c r="AQ6078" s="61"/>
      <c r="AR6078" s="61"/>
      <c r="AS6078" s="61"/>
      <c r="AT6078" s="61"/>
      <c r="AU6078" s="61"/>
      <c r="AV6078" s="61"/>
      <c r="AW6078" s="61"/>
      <c r="AX6078" s="61"/>
      <c r="AY6078" s="61"/>
      <c r="AZ6078" s="61"/>
      <c r="BA6078" s="61"/>
    </row>
    <row r="6079" spans="39:53" x14ac:dyDescent="0.2">
      <c r="AM6079" s="61"/>
      <c r="AN6079" s="61"/>
      <c r="AO6079" s="171"/>
      <c r="AP6079" s="61"/>
      <c r="AQ6079" s="61"/>
      <c r="AR6079" s="61"/>
      <c r="AS6079" s="61"/>
      <c r="AT6079" s="61"/>
      <c r="AU6079" s="61"/>
      <c r="AV6079" s="61"/>
      <c r="AW6079" s="61"/>
      <c r="AX6079" s="61"/>
      <c r="AY6079" s="61"/>
      <c r="AZ6079" s="61"/>
      <c r="BA6079" s="61"/>
    </row>
    <row r="6080" spans="39:53" x14ac:dyDescent="0.2">
      <c r="AM6080" s="61"/>
      <c r="AN6080" s="61"/>
      <c r="AO6080" s="171"/>
      <c r="AP6080" s="61"/>
      <c r="AQ6080" s="61"/>
      <c r="AR6080" s="61"/>
      <c r="AS6080" s="61"/>
      <c r="AT6080" s="61"/>
      <c r="AU6080" s="61"/>
      <c r="AV6080" s="61"/>
      <c r="AW6080" s="61"/>
      <c r="AX6080" s="61"/>
      <c r="AY6080" s="61"/>
      <c r="AZ6080" s="61"/>
      <c r="BA6080" s="61"/>
    </row>
    <row r="6081" spans="39:53" x14ac:dyDescent="0.2">
      <c r="AM6081" s="61"/>
      <c r="AN6081" s="61"/>
      <c r="AO6081" s="171"/>
      <c r="AP6081" s="61"/>
      <c r="AQ6081" s="61"/>
      <c r="AR6081" s="61"/>
      <c r="AS6081" s="61"/>
      <c r="AT6081" s="61"/>
      <c r="AU6081" s="61"/>
      <c r="AV6081" s="61"/>
      <c r="AW6081" s="61"/>
      <c r="AX6081" s="61"/>
      <c r="AY6081" s="61"/>
      <c r="AZ6081" s="61"/>
      <c r="BA6081" s="61"/>
    </row>
    <row r="6082" spans="39:53" x14ac:dyDescent="0.2">
      <c r="AM6082" s="61"/>
      <c r="AN6082" s="61"/>
      <c r="AO6082" s="171"/>
      <c r="AP6082" s="61"/>
      <c r="AQ6082" s="61"/>
      <c r="AR6082" s="61"/>
      <c r="AS6082" s="61"/>
      <c r="AT6082" s="61"/>
      <c r="AU6082" s="61"/>
      <c r="AV6082" s="61"/>
      <c r="AW6082" s="61"/>
      <c r="AX6082" s="61"/>
      <c r="AY6082" s="61"/>
      <c r="AZ6082" s="61"/>
      <c r="BA6082" s="61"/>
    </row>
    <row r="6083" spans="39:53" x14ac:dyDescent="0.2">
      <c r="AM6083" s="61"/>
      <c r="AN6083" s="61"/>
      <c r="AO6083" s="171"/>
      <c r="AP6083" s="61"/>
      <c r="AQ6083" s="61"/>
      <c r="AR6083" s="61"/>
      <c r="AS6083" s="61"/>
      <c r="AT6083" s="61"/>
      <c r="AU6083" s="61"/>
      <c r="AV6083" s="61"/>
      <c r="AW6083" s="61"/>
      <c r="AX6083" s="61"/>
      <c r="AY6083" s="61"/>
      <c r="AZ6083" s="61"/>
      <c r="BA6083" s="61"/>
    </row>
    <row r="6084" spans="39:53" x14ac:dyDescent="0.2">
      <c r="AM6084" s="61"/>
      <c r="AN6084" s="61"/>
      <c r="AO6084" s="171"/>
      <c r="AP6084" s="61"/>
      <c r="AQ6084" s="61"/>
      <c r="AR6084" s="61"/>
      <c r="AS6084" s="61"/>
      <c r="AT6084" s="61"/>
      <c r="AU6084" s="61"/>
      <c r="AV6084" s="61"/>
      <c r="AW6084" s="61"/>
      <c r="AX6084" s="61"/>
      <c r="AY6084" s="61"/>
      <c r="AZ6084" s="61"/>
      <c r="BA6084" s="61"/>
    </row>
    <row r="6085" spans="39:53" x14ac:dyDescent="0.2">
      <c r="AM6085" s="61"/>
      <c r="AN6085" s="61"/>
      <c r="AO6085" s="171"/>
      <c r="AP6085" s="61"/>
      <c r="AQ6085" s="61"/>
      <c r="AR6085" s="61"/>
      <c r="AS6085" s="61"/>
      <c r="AT6085" s="61"/>
      <c r="AU6085" s="61"/>
      <c r="AV6085" s="61"/>
      <c r="AW6085" s="61"/>
      <c r="AX6085" s="61"/>
      <c r="AY6085" s="61"/>
      <c r="AZ6085" s="61"/>
      <c r="BA6085" s="61"/>
    </row>
    <row r="6086" spans="39:53" x14ac:dyDescent="0.2">
      <c r="AM6086" s="61"/>
      <c r="AN6086" s="61"/>
      <c r="AO6086" s="171"/>
      <c r="AP6086" s="61"/>
      <c r="AQ6086" s="61"/>
      <c r="AR6086" s="61"/>
      <c r="AS6086" s="61"/>
      <c r="AT6086" s="61"/>
      <c r="AU6086" s="61"/>
      <c r="AV6086" s="61"/>
      <c r="AW6086" s="61"/>
      <c r="AX6086" s="61"/>
      <c r="AY6086" s="61"/>
      <c r="AZ6086" s="61"/>
      <c r="BA6086" s="61"/>
    </row>
    <row r="6087" spans="39:53" x14ac:dyDescent="0.2">
      <c r="AM6087" s="61"/>
      <c r="AN6087" s="61"/>
      <c r="AO6087" s="171"/>
      <c r="AP6087" s="61"/>
      <c r="AQ6087" s="61"/>
      <c r="AR6087" s="61"/>
      <c r="AS6087" s="61"/>
      <c r="AT6087" s="61"/>
      <c r="AU6087" s="61"/>
      <c r="AV6087" s="61"/>
      <c r="AW6087" s="61"/>
      <c r="AX6087" s="61"/>
      <c r="AY6087" s="61"/>
      <c r="AZ6087" s="61"/>
      <c r="BA6087" s="61"/>
    </row>
    <row r="6088" spans="39:53" x14ac:dyDescent="0.2">
      <c r="AM6088" s="61"/>
      <c r="AN6088" s="61"/>
      <c r="AO6088" s="171"/>
      <c r="AP6088" s="61"/>
      <c r="AQ6088" s="61"/>
      <c r="AR6088" s="61"/>
      <c r="AS6088" s="61"/>
      <c r="AT6088" s="61"/>
      <c r="AU6088" s="61"/>
      <c r="AV6088" s="61"/>
      <c r="AW6088" s="61"/>
      <c r="AX6088" s="61"/>
      <c r="AY6088" s="61"/>
      <c r="AZ6088" s="61"/>
      <c r="BA6088" s="61"/>
    </row>
    <row r="6089" spans="39:53" x14ac:dyDescent="0.2">
      <c r="AM6089" s="61"/>
      <c r="AN6089" s="61"/>
      <c r="AO6089" s="171"/>
      <c r="AP6089" s="61"/>
      <c r="AQ6089" s="61"/>
      <c r="AR6089" s="61"/>
      <c r="AS6089" s="61"/>
      <c r="AT6089" s="61"/>
      <c r="AU6089" s="61"/>
      <c r="AV6089" s="61"/>
      <c r="AW6089" s="61"/>
      <c r="AX6089" s="61"/>
      <c r="AY6089" s="61"/>
      <c r="AZ6089" s="61"/>
      <c r="BA6089" s="61"/>
    </row>
    <row r="6090" spans="39:53" x14ac:dyDescent="0.2">
      <c r="AM6090" s="61"/>
      <c r="AN6090" s="61"/>
      <c r="AO6090" s="171"/>
      <c r="AP6090" s="61"/>
      <c r="AQ6090" s="61"/>
      <c r="AR6090" s="61"/>
      <c r="AS6090" s="61"/>
      <c r="AT6090" s="61"/>
      <c r="AU6090" s="61"/>
      <c r="AV6090" s="61"/>
      <c r="AW6090" s="61"/>
      <c r="AX6090" s="61"/>
      <c r="AY6090" s="61"/>
      <c r="AZ6090" s="61"/>
      <c r="BA6090" s="61"/>
    </row>
    <row r="6091" spans="39:53" x14ac:dyDescent="0.2">
      <c r="AM6091" s="61"/>
      <c r="AN6091" s="61"/>
      <c r="AO6091" s="171"/>
      <c r="AP6091" s="61"/>
      <c r="AQ6091" s="61"/>
      <c r="AR6091" s="61"/>
      <c r="AS6091" s="61"/>
      <c r="AT6091" s="61"/>
      <c r="AU6091" s="61"/>
      <c r="AV6091" s="61"/>
      <c r="AW6091" s="61"/>
      <c r="AX6091" s="61"/>
      <c r="AY6091" s="61"/>
      <c r="AZ6091" s="61"/>
      <c r="BA6091" s="61"/>
    </row>
    <row r="6092" spans="39:53" x14ac:dyDescent="0.2">
      <c r="AM6092" s="61"/>
      <c r="AN6092" s="61"/>
      <c r="AO6092" s="171"/>
      <c r="AP6092" s="61"/>
      <c r="AQ6092" s="61"/>
      <c r="AR6092" s="61"/>
      <c r="AS6092" s="61"/>
      <c r="AT6092" s="61"/>
      <c r="AU6092" s="61"/>
      <c r="AV6092" s="61"/>
      <c r="AW6092" s="61"/>
      <c r="AX6092" s="61"/>
      <c r="AY6092" s="61"/>
      <c r="AZ6092" s="61"/>
      <c r="BA6092" s="61"/>
    </row>
    <row r="6093" spans="39:53" x14ac:dyDescent="0.2">
      <c r="AM6093" s="61"/>
      <c r="AN6093" s="61"/>
      <c r="AO6093" s="171"/>
      <c r="AP6093" s="61"/>
      <c r="AQ6093" s="61"/>
      <c r="AR6093" s="61"/>
      <c r="AS6093" s="61"/>
      <c r="AT6093" s="61"/>
      <c r="AU6093" s="61"/>
      <c r="AV6093" s="61"/>
      <c r="AW6093" s="61"/>
      <c r="AX6093" s="61"/>
      <c r="AY6093" s="61"/>
      <c r="AZ6093" s="61"/>
      <c r="BA6093" s="61"/>
    </row>
    <row r="6094" spans="39:53" x14ac:dyDescent="0.2">
      <c r="AM6094" s="61"/>
      <c r="AN6094" s="61"/>
      <c r="AO6094" s="171"/>
      <c r="AP6094" s="61"/>
      <c r="AQ6094" s="61"/>
      <c r="AR6094" s="61"/>
      <c r="AS6094" s="61"/>
      <c r="AT6094" s="61"/>
      <c r="AU6094" s="61"/>
      <c r="AV6094" s="61"/>
      <c r="AW6094" s="61"/>
      <c r="AX6094" s="61"/>
      <c r="AY6094" s="61"/>
      <c r="AZ6094" s="61"/>
      <c r="BA6094" s="61"/>
    </row>
    <row r="6095" spans="39:53" x14ac:dyDescent="0.2">
      <c r="AM6095" s="61"/>
      <c r="AN6095" s="61"/>
      <c r="AO6095" s="171"/>
      <c r="AP6095" s="61"/>
      <c r="AQ6095" s="61"/>
      <c r="AR6095" s="61"/>
      <c r="AS6095" s="61"/>
      <c r="AT6095" s="61"/>
      <c r="AU6095" s="61"/>
      <c r="AV6095" s="61"/>
      <c r="AW6095" s="61"/>
      <c r="AX6095" s="61"/>
      <c r="AY6095" s="61"/>
      <c r="AZ6095" s="61"/>
      <c r="BA6095" s="61"/>
    </row>
    <row r="6096" spans="39:53" x14ac:dyDescent="0.2">
      <c r="AM6096" s="61"/>
      <c r="AN6096" s="61"/>
      <c r="AO6096" s="171"/>
      <c r="AP6096" s="61"/>
      <c r="AQ6096" s="61"/>
      <c r="AR6096" s="61"/>
      <c r="AS6096" s="61"/>
      <c r="AT6096" s="61"/>
      <c r="AU6096" s="61"/>
      <c r="AV6096" s="61"/>
      <c r="AW6096" s="61"/>
      <c r="AX6096" s="61"/>
      <c r="AY6096" s="61"/>
      <c r="AZ6096" s="61"/>
      <c r="BA6096" s="61"/>
    </row>
    <row r="6097" spans="39:53" x14ac:dyDescent="0.2">
      <c r="AM6097" s="61"/>
      <c r="AN6097" s="61"/>
      <c r="AO6097" s="171"/>
      <c r="AP6097" s="61"/>
      <c r="AQ6097" s="61"/>
      <c r="AR6097" s="61"/>
      <c r="AS6097" s="61"/>
      <c r="AT6097" s="61"/>
      <c r="AU6097" s="61"/>
      <c r="AV6097" s="61"/>
      <c r="AW6097" s="61"/>
      <c r="AX6097" s="61"/>
      <c r="AY6097" s="61"/>
      <c r="AZ6097" s="61"/>
      <c r="BA6097" s="61"/>
    </row>
    <row r="6098" spans="39:53" x14ac:dyDescent="0.2">
      <c r="AM6098" s="61"/>
      <c r="AN6098" s="61"/>
      <c r="AO6098" s="171"/>
      <c r="AP6098" s="61"/>
      <c r="AQ6098" s="61"/>
      <c r="AR6098" s="61"/>
      <c r="AS6098" s="61"/>
      <c r="AT6098" s="61"/>
      <c r="AU6098" s="61"/>
      <c r="AV6098" s="61"/>
      <c r="AW6098" s="61"/>
      <c r="AX6098" s="61"/>
      <c r="AY6098" s="61"/>
      <c r="AZ6098" s="61"/>
      <c r="BA6098" s="61"/>
    </row>
    <row r="6099" spans="39:53" x14ac:dyDescent="0.2">
      <c r="AM6099" s="61"/>
      <c r="AN6099" s="61"/>
      <c r="AO6099" s="171"/>
      <c r="AP6099" s="61"/>
      <c r="AQ6099" s="61"/>
      <c r="AR6099" s="61"/>
      <c r="AS6099" s="61"/>
      <c r="AT6099" s="61"/>
      <c r="AU6099" s="61"/>
      <c r="AV6099" s="61"/>
      <c r="AW6099" s="61"/>
      <c r="AX6099" s="61"/>
      <c r="AY6099" s="61"/>
      <c r="AZ6099" s="61"/>
      <c r="BA6099" s="61"/>
    </row>
    <row r="6100" spans="39:53" x14ac:dyDescent="0.2">
      <c r="AM6100" s="61"/>
      <c r="AN6100" s="61"/>
      <c r="AO6100" s="171"/>
      <c r="AP6100" s="61"/>
      <c r="AQ6100" s="61"/>
      <c r="AR6100" s="61"/>
      <c r="AS6100" s="61"/>
      <c r="AT6100" s="61"/>
      <c r="AU6100" s="61"/>
      <c r="AV6100" s="61"/>
      <c r="AW6100" s="61"/>
      <c r="AX6100" s="61"/>
      <c r="AY6100" s="61"/>
      <c r="AZ6100" s="61"/>
      <c r="BA6100" s="61"/>
    </row>
    <row r="6101" spans="39:53" x14ac:dyDescent="0.2">
      <c r="AM6101" s="61"/>
      <c r="AN6101" s="61"/>
      <c r="AO6101" s="171"/>
      <c r="AP6101" s="61"/>
      <c r="AQ6101" s="61"/>
      <c r="AR6101" s="61"/>
      <c r="AS6101" s="61"/>
      <c r="AT6101" s="61"/>
      <c r="AU6101" s="61"/>
      <c r="AV6101" s="61"/>
      <c r="AW6101" s="61"/>
      <c r="AX6101" s="61"/>
      <c r="AY6101" s="61"/>
      <c r="AZ6101" s="61"/>
      <c r="BA6101" s="61"/>
    </row>
    <row r="6102" spans="39:53" x14ac:dyDescent="0.2">
      <c r="AM6102" s="61"/>
      <c r="AN6102" s="61"/>
      <c r="AO6102" s="171"/>
      <c r="AP6102" s="61"/>
      <c r="AQ6102" s="61"/>
      <c r="AR6102" s="61"/>
      <c r="AS6102" s="61"/>
      <c r="AT6102" s="61"/>
      <c r="AU6102" s="61"/>
      <c r="AV6102" s="61"/>
      <c r="AW6102" s="61"/>
      <c r="AX6102" s="61"/>
      <c r="AY6102" s="61"/>
      <c r="AZ6102" s="61"/>
      <c r="BA6102" s="61"/>
    </row>
    <row r="6103" spans="39:53" x14ac:dyDescent="0.2">
      <c r="AM6103" s="61"/>
      <c r="AN6103" s="61"/>
      <c r="AO6103" s="171"/>
      <c r="AP6103" s="61"/>
      <c r="AQ6103" s="61"/>
      <c r="AR6103" s="61"/>
      <c r="AS6103" s="61"/>
      <c r="AT6103" s="61"/>
      <c r="AU6103" s="61"/>
      <c r="AV6103" s="61"/>
      <c r="AW6103" s="61"/>
      <c r="AX6103" s="61"/>
      <c r="AY6103" s="61"/>
      <c r="AZ6103" s="61"/>
      <c r="BA6103" s="61"/>
    </row>
    <row r="6104" spans="39:53" x14ac:dyDescent="0.2">
      <c r="AM6104" s="61"/>
      <c r="AN6104" s="61"/>
      <c r="AO6104" s="171"/>
      <c r="AP6104" s="61"/>
      <c r="AQ6104" s="61"/>
      <c r="AR6104" s="61"/>
      <c r="AS6104" s="61"/>
      <c r="AT6104" s="61"/>
      <c r="AU6104" s="61"/>
      <c r="AV6104" s="61"/>
      <c r="AW6104" s="61"/>
      <c r="AX6104" s="61"/>
      <c r="AY6104" s="61"/>
      <c r="AZ6104" s="61"/>
      <c r="BA6104" s="61"/>
    </row>
    <row r="6105" spans="39:53" x14ac:dyDescent="0.2">
      <c r="AM6105" s="61"/>
      <c r="AN6105" s="61"/>
      <c r="AO6105" s="171"/>
      <c r="AP6105" s="61"/>
      <c r="AQ6105" s="61"/>
      <c r="AR6105" s="61"/>
      <c r="AS6105" s="61"/>
      <c r="AT6105" s="61"/>
      <c r="AU6105" s="61"/>
      <c r="AV6105" s="61"/>
      <c r="AW6105" s="61"/>
      <c r="AX6105" s="61"/>
      <c r="AY6105" s="61"/>
      <c r="AZ6105" s="61"/>
      <c r="BA6105" s="61"/>
    </row>
    <row r="6106" spans="39:53" x14ac:dyDescent="0.2">
      <c r="AM6106" s="61"/>
      <c r="AN6106" s="61"/>
      <c r="AO6106" s="171"/>
      <c r="AP6106" s="61"/>
      <c r="AQ6106" s="61"/>
      <c r="AR6106" s="61"/>
      <c r="AS6106" s="61"/>
      <c r="AT6106" s="61"/>
      <c r="AU6106" s="61"/>
      <c r="AV6106" s="61"/>
      <c r="AW6106" s="61"/>
      <c r="AX6106" s="61"/>
      <c r="AY6106" s="61"/>
      <c r="AZ6106" s="61"/>
      <c r="BA6106" s="61"/>
    </row>
    <row r="6107" spans="39:53" x14ac:dyDescent="0.2">
      <c r="AM6107" s="61"/>
      <c r="AN6107" s="61"/>
      <c r="AO6107" s="171"/>
      <c r="AP6107" s="61"/>
      <c r="AQ6107" s="61"/>
      <c r="AR6107" s="61"/>
      <c r="AS6107" s="61"/>
      <c r="AT6107" s="61"/>
      <c r="AU6107" s="61"/>
      <c r="AV6107" s="61"/>
      <c r="AW6107" s="61"/>
      <c r="AX6107" s="61"/>
      <c r="AY6107" s="61"/>
      <c r="AZ6107" s="61"/>
      <c r="BA6107" s="61"/>
    </row>
    <row r="6108" spans="39:53" x14ac:dyDescent="0.2">
      <c r="AM6108" s="61"/>
      <c r="AN6108" s="61"/>
      <c r="AO6108" s="171"/>
      <c r="AP6108" s="61"/>
      <c r="AQ6108" s="61"/>
      <c r="AR6108" s="61"/>
      <c r="AS6108" s="61"/>
      <c r="AT6108" s="61"/>
      <c r="AU6108" s="61"/>
      <c r="AV6108" s="61"/>
      <c r="AW6108" s="61"/>
      <c r="AX6108" s="61"/>
      <c r="AY6108" s="61"/>
      <c r="AZ6108" s="61"/>
      <c r="BA6108" s="61"/>
    </row>
    <row r="6109" spans="39:53" x14ac:dyDescent="0.2">
      <c r="AM6109" s="61"/>
      <c r="AN6109" s="61"/>
      <c r="AO6109" s="171"/>
      <c r="AP6109" s="61"/>
      <c r="AQ6109" s="61"/>
      <c r="AR6109" s="61"/>
      <c r="AS6109" s="61"/>
      <c r="AT6109" s="61"/>
      <c r="AU6109" s="61"/>
      <c r="AV6109" s="61"/>
      <c r="AW6109" s="61"/>
      <c r="AX6109" s="61"/>
      <c r="AY6109" s="61"/>
      <c r="AZ6109" s="61"/>
      <c r="BA6109" s="61"/>
    </row>
    <row r="6110" spans="39:53" x14ac:dyDescent="0.2">
      <c r="AM6110" s="61"/>
      <c r="AN6110" s="61"/>
      <c r="AO6110" s="171"/>
      <c r="AP6110" s="61"/>
      <c r="AQ6110" s="61"/>
      <c r="AR6110" s="61"/>
      <c r="AS6110" s="61"/>
      <c r="AT6110" s="61"/>
      <c r="AU6110" s="61"/>
      <c r="AV6110" s="61"/>
      <c r="AW6110" s="61"/>
      <c r="AX6110" s="61"/>
      <c r="AY6110" s="61"/>
      <c r="AZ6110" s="61"/>
      <c r="BA6110" s="61"/>
    </row>
    <row r="6111" spans="39:53" x14ac:dyDescent="0.2">
      <c r="AM6111" s="61"/>
      <c r="AN6111" s="61"/>
      <c r="AO6111" s="171"/>
      <c r="AP6111" s="61"/>
      <c r="AQ6111" s="61"/>
      <c r="AR6111" s="61"/>
      <c r="AS6111" s="61"/>
      <c r="AT6111" s="61"/>
      <c r="AU6111" s="61"/>
      <c r="AV6111" s="61"/>
      <c r="AW6111" s="61"/>
      <c r="AX6111" s="61"/>
      <c r="AY6111" s="61"/>
      <c r="AZ6111" s="61"/>
      <c r="BA6111" s="61"/>
    </row>
    <row r="6112" spans="39:53" x14ac:dyDescent="0.2">
      <c r="AM6112" s="61"/>
      <c r="AN6112" s="61"/>
      <c r="AO6112" s="171"/>
      <c r="AP6112" s="61"/>
      <c r="AQ6112" s="61"/>
      <c r="AR6112" s="61"/>
      <c r="AS6112" s="61"/>
      <c r="AT6112" s="61"/>
      <c r="AU6112" s="61"/>
      <c r="AV6112" s="61"/>
      <c r="AW6112" s="61"/>
      <c r="AX6112" s="61"/>
      <c r="AY6112" s="61"/>
      <c r="AZ6112" s="61"/>
      <c r="BA6112" s="61"/>
    </row>
    <row r="6113" spans="39:53" x14ac:dyDescent="0.2">
      <c r="AM6113" s="61"/>
      <c r="AN6113" s="61"/>
      <c r="AO6113" s="171"/>
      <c r="AP6113" s="61"/>
      <c r="AQ6113" s="61"/>
      <c r="AR6113" s="61"/>
      <c r="AS6113" s="61"/>
      <c r="AT6113" s="61"/>
      <c r="AU6113" s="61"/>
      <c r="AV6113" s="61"/>
      <c r="AW6113" s="61"/>
      <c r="AX6113" s="61"/>
      <c r="AY6113" s="61"/>
      <c r="AZ6113" s="61"/>
      <c r="BA6113" s="61"/>
    </row>
    <row r="6114" spans="39:53" x14ac:dyDescent="0.2">
      <c r="AM6114" s="61"/>
      <c r="AN6114" s="61"/>
      <c r="AO6114" s="171"/>
      <c r="AP6114" s="61"/>
      <c r="AQ6114" s="61"/>
      <c r="AR6114" s="61"/>
      <c r="AS6114" s="61"/>
      <c r="AT6114" s="61"/>
      <c r="AU6114" s="61"/>
      <c r="AV6114" s="61"/>
      <c r="AW6114" s="61"/>
      <c r="AX6114" s="61"/>
      <c r="AY6114" s="61"/>
      <c r="AZ6114" s="61"/>
      <c r="BA6114" s="61"/>
    </row>
    <row r="6115" spans="39:53" x14ac:dyDescent="0.2">
      <c r="AM6115" s="61"/>
      <c r="AN6115" s="61"/>
      <c r="AO6115" s="171"/>
      <c r="AP6115" s="61"/>
      <c r="AQ6115" s="61"/>
      <c r="AR6115" s="61"/>
      <c r="AS6115" s="61"/>
      <c r="AT6115" s="61"/>
      <c r="AU6115" s="61"/>
      <c r="AV6115" s="61"/>
      <c r="AW6115" s="61"/>
      <c r="AX6115" s="61"/>
      <c r="AY6115" s="61"/>
      <c r="AZ6115" s="61"/>
      <c r="BA6115" s="61"/>
    </row>
    <row r="6116" spans="39:53" x14ac:dyDescent="0.2">
      <c r="AM6116" s="61"/>
      <c r="AN6116" s="61"/>
      <c r="AO6116" s="171"/>
      <c r="AP6116" s="61"/>
      <c r="AQ6116" s="61"/>
      <c r="AR6116" s="61"/>
      <c r="AS6116" s="61"/>
      <c r="AT6116" s="61"/>
      <c r="AU6116" s="61"/>
      <c r="AV6116" s="61"/>
      <c r="AW6116" s="61"/>
      <c r="AX6116" s="61"/>
      <c r="AY6116" s="61"/>
      <c r="AZ6116" s="61"/>
      <c r="BA6116" s="61"/>
    </row>
    <row r="6117" spans="39:53" x14ac:dyDescent="0.2">
      <c r="AM6117" s="61"/>
      <c r="AN6117" s="61"/>
      <c r="AO6117" s="171"/>
      <c r="AP6117" s="61"/>
      <c r="AQ6117" s="61"/>
      <c r="AR6117" s="61"/>
      <c r="AS6117" s="61"/>
      <c r="AT6117" s="61"/>
      <c r="AU6117" s="61"/>
      <c r="AV6117" s="61"/>
      <c r="AW6117" s="61"/>
      <c r="AX6117" s="61"/>
      <c r="AY6117" s="61"/>
      <c r="AZ6117" s="61"/>
      <c r="BA6117" s="61"/>
    </row>
    <row r="6118" spans="39:53" x14ac:dyDescent="0.2">
      <c r="AM6118" s="61"/>
      <c r="AN6118" s="61"/>
      <c r="AO6118" s="171"/>
      <c r="AP6118" s="61"/>
      <c r="AQ6118" s="61"/>
      <c r="AR6118" s="61"/>
      <c r="AS6118" s="61"/>
      <c r="AT6118" s="61"/>
      <c r="AU6118" s="61"/>
      <c r="AV6118" s="61"/>
      <c r="AW6118" s="61"/>
      <c r="AX6118" s="61"/>
      <c r="AY6118" s="61"/>
      <c r="AZ6118" s="61"/>
      <c r="BA6118" s="61"/>
    </row>
    <row r="6119" spans="39:53" x14ac:dyDescent="0.2">
      <c r="AM6119" s="61"/>
      <c r="AN6119" s="61"/>
      <c r="AO6119" s="171"/>
      <c r="AP6119" s="61"/>
      <c r="AQ6119" s="61"/>
      <c r="AR6119" s="61"/>
      <c r="AS6119" s="61"/>
      <c r="AT6119" s="61"/>
      <c r="AU6119" s="61"/>
      <c r="AV6119" s="61"/>
      <c r="AW6119" s="61"/>
      <c r="AX6119" s="61"/>
      <c r="AY6119" s="61"/>
      <c r="AZ6119" s="61"/>
      <c r="BA6119" s="61"/>
    </row>
    <row r="6120" spans="39:53" x14ac:dyDescent="0.2">
      <c r="AM6120" s="61"/>
      <c r="AN6120" s="61"/>
      <c r="AO6120" s="171"/>
      <c r="AP6120" s="61"/>
      <c r="AQ6120" s="61"/>
      <c r="AR6120" s="61"/>
      <c r="AS6120" s="61"/>
      <c r="AT6120" s="61"/>
      <c r="AU6120" s="61"/>
      <c r="AV6120" s="61"/>
      <c r="AW6120" s="61"/>
      <c r="AX6120" s="61"/>
      <c r="AY6120" s="61"/>
      <c r="AZ6120" s="61"/>
      <c r="BA6120" s="61"/>
    </row>
    <row r="6121" spans="39:53" x14ac:dyDescent="0.2">
      <c r="AM6121" s="61"/>
      <c r="AN6121" s="61"/>
      <c r="AO6121" s="171"/>
      <c r="AP6121" s="61"/>
      <c r="AQ6121" s="61"/>
      <c r="AR6121" s="61"/>
      <c r="AS6121" s="61"/>
      <c r="AT6121" s="61"/>
      <c r="AU6121" s="61"/>
      <c r="AV6121" s="61"/>
      <c r="AW6121" s="61"/>
      <c r="AX6121" s="61"/>
      <c r="AY6121" s="61"/>
      <c r="AZ6121" s="61"/>
      <c r="BA6121" s="61"/>
    </row>
    <row r="6122" spans="39:53" x14ac:dyDescent="0.2">
      <c r="AM6122" s="61"/>
      <c r="AN6122" s="61"/>
      <c r="AO6122" s="171"/>
      <c r="AP6122" s="61"/>
      <c r="AQ6122" s="61"/>
      <c r="AR6122" s="61"/>
      <c r="AS6122" s="61"/>
      <c r="AT6122" s="61"/>
      <c r="AU6122" s="61"/>
      <c r="AV6122" s="61"/>
      <c r="AW6122" s="61"/>
      <c r="AX6122" s="61"/>
      <c r="AY6122" s="61"/>
      <c r="AZ6122" s="61"/>
      <c r="BA6122" s="61"/>
    </row>
    <row r="6123" spans="39:53" x14ac:dyDescent="0.2">
      <c r="AM6123" s="61"/>
      <c r="AN6123" s="61"/>
      <c r="AO6123" s="171"/>
      <c r="AP6123" s="61"/>
      <c r="AQ6123" s="61"/>
      <c r="AR6123" s="61"/>
      <c r="AS6123" s="61"/>
      <c r="AT6123" s="61"/>
      <c r="AU6123" s="61"/>
      <c r="AV6123" s="61"/>
      <c r="AW6123" s="61"/>
      <c r="AX6123" s="61"/>
      <c r="AY6123" s="61"/>
      <c r="AZ6123" s="61"/>
      <c r="BA6123" s="61"/>
    </row>
    <row r="6124" spans="39:53" x14ac:dyDescent="0.2">
      <c r="AM6124" s="61"/>
      <c r="AN6124" s="61"/>
      <c r="AO6124" s="171"/>
      <c r="AP6124" s="61"/>
      <c r="AQ6124" s="61"/>
      <c r="AR6124" s="61"/>
      <c r="AS6124" s="61"/>
      <c r="AT6124" s="61"/>
      <c r="AU6124" s="61"/>
      <c r="AV6124" s="61"/>
      <c r="AW6124" s="61"/>
      <c r="AX6124" s="61"/>
      <c r="AY6124" s="61"/>
      <c r="AZ6124" s="61"/>
      <c r="BA6124" s="61"/>
    </row>
    <row r="6125" spans="39:53" x14ac:dyDescent="0.2">
      <c r="AM6125" s="61"/>
      <c r="AN6125" s="61"/>
      <c r="AO6125" s="171"/>
      <c r="AP6125" s="61"/>
      <c r="AQ6125" s="61"/>
      <c r="AR6125" s="61"/>
      <c r="AS6125" s="61"/>
      <c r="AT6125" s="61"/>
      <c r="AU6125" s="61"/>
      <c r="AV6125" s="61"/>
      <c r="AW6125" s="61"/>
      <c r="AX6125" s="61"/>
      <c r="AY6125" s="61"/>
      <c r="AZ6125" s="61"/>
      <c r="BA6125" s="61"/>
    </row>
    <row r="6126" spans="39:53" x14ac:dyDescent="0.2">
      <c r="AM6126" s="61"/>
      <c r="AN6126" s="61"/>
      <c r="AO6126" s="171"/>
      <c r="AP6126" s="61"/>
      <c r="AQ6126" s="61"/>
      <c r="AR6126" s="61"/>
      <c r="AS6126" s="61"/>
      <c r="AT6126" s="61"/>
      <c r="AU6126" s="61"/>
      <c r="AV6126" s="61"/>
      <c r="AW6126" s="61"/>
      <c r="AX6126" s="61"/>
      <c r="AY6126" s="61"/>
      <c r="AZ6126" s="61"/>
      <c r="BA6126" s="61"/>
    </row>
    <row r="6127" spans="39:53" x14ac:dyDescent="0.2">
      <c r="AM6127" s="61"/>
      <c r="AN6127" s="61"/>
      <c r="AO6127" s="171"/>
      <c r="AP6127" s="61"/>
      <c r="AQ6127" s="61"/>
      <c r="AR6127" s="61"/>
      <c r="AS6127" s="61"/>
      <c r="AT6127" s="61"/>
      <c r="AU6127" s="61"/>
      <c r="AV6127" s="61"/>
      <c r="AW6127" s="61"/>
      <c r="AX6127" s="61"/>
      <c r="AY6127" s="61"/>
      <c r="AZ6127" s="61"/>
      <c r="BA6127" s="61"/>
    </row>
    <row r="6128" spans="39:53" x14ac:dyDescent="0.2">
      <c r="AM6128" s="61"/>
      <c r="AN6128" s="61"/>
      <c r="AO6128" s="171"/>
      <c r="AP6128" s="61"/>
      <c r="AQ6128" s="61"/>
      <c r="AR6128" s="61"/>
      <c r="AS6128" s="61"/>
      <c r="AT6128" s="61"/>
      <c r="AU6128" s="61"/>
      <c r="AV6128" s="61"/>
      <c r="AW6128" s="61"/>
      <c r="AX6128" s="61"/>
      <c r="AY6128" s="61"/>
      <c r="AZ6128" s="61"/>
      <c r="BA6128" s="61"/>
    </row>
    <row r="6129" spans="39:53" x14ac:dyDescent="0.2">
      <c r="AM6129" s="61"/>
      <c r="AN6129" s="61"/>
      <c r="AO6129" s="171"/>
      <c r="AP6129" s="61"/>
      <c r="AQ6129" s="61"/>
      <c r="AR6129" s="61"/>
      <c r="AS6129" s="61"/>
      <c r="AT6129" s="61"/>
      <c r="AU6129" s="61"/>
      <c r="AV6129" s="61"/>
      <c r="AW6129" s="61"/>
      <c r="AX6129" s="61"/>
      <c r="AY6129" s="61"/>
      <c r="AZ6129" s="61"/>
      <c r="BA6129" s="61"/>
    </row>
    <row r="6130" spans="39:53" x14ac:dyDescent="0.2">
      <c r="AM6130" s="61"/>
      <c r="AN6130" s="61"/>
      <c r="AO6130" s="171"/>
      <c r="AP6130" s="61"/>
      <c r="AQ6130" s="61"/>
      <c r="AR6130" s="61"/>
      <c r="AS6130" s="61"/>
      <c r="AT6130" s="61"/>
      <c r="AU6130" s="61"/>
      <c r="AV6130" s="61"/>
      <c r="AW6130" s="61"/>
      <c r="AX6130" s="61"/>
      <c r="AY6130" s="61"/>
      <c r="AZ6130" s="61"/>
      <c r="BA6130" s="61"/>
    </row>
    <row r="6131" spans="39:53" x14ac:dyDescent="0.2">
      <c r="AM6131" s="61"/>
      <c r="AN6131" s="61"/>
      <c r="AO6131" s="171"/>
      <c r="AP6131" s="61"/>
      <c r="AQ6131" s="61"/>
      <c r="AR6131" s="61"/>
      <c r="AS6131" s="61"/>
      <c r="AT6131" s="61"/>
      <c r="AU6131" s="61"/>
      <c r="AV6131" s="61"/>
      <c r="AW6131" s="61"/>
      <c r="AX6131" s="61"/>
      <c r="AY6131" s="61"/>
      <c r="AZ6131" s="61"/>
      <c r="BA6131" s="61"/>
    </row>
    <row r="6132" spans="39:53" x14ac:dyDescent="0.2">
      <c r="AM6132" s="61"/>
      <c r="AN6132" s="61"/>
      <c r="AO6132" s="171"/>
      <c r="AP6132" s="61"/>
      <c r="AQ6132" s="61"/>
      <c r="AR6132" s="61"/>
      <c r="AS6132" s="61"/>
      <c r="AT6132" s="61"/>
      <c r="AU6132" s="61"/>
      <c r="AV6132" s="61"/>
      <c r="AW6132" s="61"/>
      <c r="AX6132" s="61"/>
      <c r="AY6132" s="61"/>
      <c r="AZ6132" s="61"/>
      <c r="BA6132" s="61"/>
    </row>
    <row r="6133" spans="39:53" x14ac:dyDescent="0.2">
      <c r="AM6133" s="61"/>
      <c r="AN6133" s="61"/>
      <c r="AO6133" s="171"/>
      <c r="AP6133" s="61"/>
      <c r="AQ6133" s="61"/>
      <c r="AR6133" s="61"/>
      <c r="AS6133" s="61"/>
      <c r="AT6133" s="61"/>
      <c r="AU6133" s="61"/>
      <c r="AV6133" s="61"/>
      <c r="AW6133" s="61"/>
      <c r="AX6133" s="61"/>
      <c r="AY6133" s="61"/>
      <c r="AZ6133" s="61"/>
      <c r="BA6133" s="61"/>
    </row>
    <row r="6134" spans="39:53" x14ac:dyDescent="0.2">
      <c r="AM6134" s="61"/>
      <c r="AN6134" s="61"/>
      <c r="AO6134" s="171"/>
      <c r="AP6134" s="61"/>
      <c r="AQ6134" s="61"/>
      <c r="AR6134" s="61"/>
      <c r="AS6134" s="61"/>
      <c r="AT6134" s="61"/>
      <c r="AU6134" s="61"/>
      <c r="AV6134" s="61"/>
      <c r="AW6134" s="61"/>
      <c r="AX6134" s="61"/>
      <c r="AY6134" s="61"/>
      <c r="AZ6134" s="61"/>
      <c r="BA6134" s="61"/>
    </row>
    <row r="6135" spans="39:53" x14ac:dyDescent="0.2">
      <c r="AM6135" s="61"/>
      <c r="AN6135" s="61"/>
      <c r="AO6135" s="171"/>
      <c r="AP6135" s="61"/>
      <c r="AQ6135" s="61"/>
      <c r="AR6135" s="61"/>
      <c r="AS6135" s="61"/>
      <c r="AT6135" s="61"/>
      <c r="AU6135" s="61"/>
      <c r="AV6135" s="61"/>
      <c r="AW6135" s="61"/>
      <c r="AX6135" s="61"/>
      <c r="AY6135" s="61"/>
      <c r="AZ6135" s="61"/>
      <c r="BA6135" s="61"/>
    </row>
    <row r="6136" spans="39:53" x14ac:dyDescent="0.2">
      <c r="AM6136" s="61"/>
      <c r="AN6136" s="61"/>
      <c r="AO6136" s="171"/>
      <c r="AP6136" s="61"/>
      <c r="AQ6136" s="61"/>
      <c r="AR6136" s="61"/>
      <c r="AS6136" s="61"/>
      <c r="AT6136" s="61"/>
      <c r="AU6136" s="61"/>
      <c r="AV6136" s="61"/>
      <c r="AW6136" s="61"/>
      <c r="AX6136" s="61"/>
      <c r="AY6136" s="61"/>
      <c r="AZ6136" s="61"/>
      <c r="BA6136" s="61"/>
    </row>
    <row r="6137" spans="39:53" x14ac:dyDescent="0.2">
      <c r="AM6137" s="61"/>
      <c r="AN6137" s="61"/>
      <c r="AO6137" s="171"/>
      <c r="AP6137" s="61"/>
      <c r="AQ6137" s="61"/>
      <c r="AR6137" s="61"/>
      <c r="AS6137" s="61"/>
      <c r="AT6137" s="61"/>
      <c r="AU6137" s="61"/>
      <c r="AV6137" s="61"/>
      <c r="AW6137" s="61"/>
      <c r="AX6137" s="61"/>
      <c r="AY6137" s="61"/>
      <c r="AZ6137" s="61"/>
      <c r="BA6137" s="61"/>
    </row>
    <row r="6138" spans="39:53" x14ac:dyDescent="0.2">
      <c r="AM6138" s="61"/>
      <c r="AN6138" s="61"/>
      <c r="AO6138" s="171"/>
      <c r="AP6138" s="61"/>
      <c r="AQ6138" s="61"/>
      <c r="AR6138" s="61"/>
      <c r="AS6138" s="61"/>
      <c r="AT6138" s="61"/>
      <c r="AU6138" s="61"/>
      <c r="AV6138" s="61"/>
      <c r="AW6138" s="61"/>
      <c r="AX6138" s="61"/>
      <c r="AY6138" s="61"/>
      <c r="AZ6138" s="61"/>
      <c r="BA6138" s="61"/>
    </row>
    <row r="6139" spans="39:53" x14ac:dyDescent="0.2">
      <c r="AM6139" s="61"/>
      <c r="AN6139" s="61"/>
      <c r="AO6139" s="171"/>
      <c r="AP6139" s="61"/>
      <c r="AQ6139" s="61"/>
      <c r="AR6139" s="61"/>
      <c r="AS6139" s="61"/>
      <c r="AT6139" s="61"/>
      <c r="AU6139" s="61"/>
      <c r="AV6139" s="61"/>
      <c r="AW6139" s="61"/>
      <c r="AX6139" s="61"/>
      <c r="AY6139" s="61"/>
      <c r="AZ6139" s="61"/>
      <c r="BA6139" s="61"/>
    </row>
    <row r="6140" spans="39:53" x14ac:dyDescent="0.2">
      <c r="AM6140" s="61"/>
      <c r="AN6140" s="61"/>
      <c r="AO6140" s="171"/>
      <c r="AP6140" s="61"/>
      <c r="AQ6140" s="61"/>
      <c r="AR6140" s="61"/>
      <c r="AS6140" s="61"/>
      <c r="AT6140" s="61"/>
      <c r="AU6140" s="61"/>
      <c r="AV6140" s="61"/>
      <c r="AW6140" s="61"/>
      <c r="AX6140" s="61"/>
      <c r="AY6140" s="61"/>
      <c r="AZ6140" s="61"/>
      <c r="BA6140" s="61"/>
    </row>
    <row r="6141" spans="39:53" x14ac:dyDescent="0.2">
      <c r="AM6141" s="61"/>
      <c r="AN6141" s="61"/>
      <c r="AO6141" s="171"/>
      <c r="AP6141" s="61"/>
      <c r="AQ6141" s="61"/>
      <c r="AR6141" s="61"/>
      <c r="AS6141" s="61"/>
      <c r="AT6141" s="61"/>
      <c r="AU6141" s="61"/>
      <c r="AV6141" s="61"/>
      <c r="AW6141" s="61"/>
      <c r="AX6141" s="61"/>
      <c r="AY6141" s="61"/>
      <c r="AZ6141" s="61"/>
      <c r="BA6141" s="61"/>
    </row>
    <row r="6142" spans="39:53" x14ac:dyDescent="0.2">
      <c r="AM6142" s="61"/>
      <c r="AN6142" s="61"/>
      <c r="AO6142" s="171"/>
      <c r="AP6142" s="61"/>
      <c r="AQ6142" s="61"/>
      <c r="AR6142" s="61"/>
      <c r="AS6142" s="61"/>
      <c r="AT6142" s="61"/>
      <c r="AU6142" s="61"/>
      <c r="AV6142" s="61"/>
      <c r="AW6142" s="61"/>
      <c r="AX6142" s="61"/>
      <c r="AY6142" s="61"/>
      <c r="AZ6142" s="61"/>
      <c r="BA6142" s="61"/>
    </row>
    <row r="6143" spans="39:53" x14ac:dyDescent="0.2">
      <c r="AM6143" s="61"/>
      <c r="AN6143" s="61"/>
      <c r="AO6143" s="171"/>
      <c r="AP6143" s="61"/>
      <c r="AQ6143" s="61"/>
      <c r="AR6143" s="61"/>
      <c r="AS6143" s="61"/>
      <c r="AT6143" s="61"/>
      <c r="AU6143" s="61"/>
      <c r="AV6143" s="61"/>
      <c r="AW6143" s="61"/>
      <c r="AX6143" s="61"/>
      <c r="AY6143" s="61"/>
      <c r="AZ6143" s="61"/>
      <c r="BA6143" s="61"/>
    </row>
    <row r="6144" spans="39:53" x14ac:dyDescent="0.2">
      <c r="AM6144" s="61"/>
      <c r="AN6144" s="61"/>
      <c r="AO6144" s="171"/>
      <c r="AP6144" s="61"/>
      <c r="AQ6144" s="61"/>
      <c r="AR6144" s="61"/>
      <c r="AS6144" s="61"/>
      <c r="AT6144" s="61"/>
      <c r="AU6144" s="61"/>
      <c r="AV6144" s="61"/>
      <c r="AW6144" s="61"/>
      <c r="AX6144" s="61"/>
      <c r="AY6144" s="61"/>
      <c r="AZ6144" s="61"/>
      <c r="BA6144" s="61"/>
    </row>
    <row r="6145" spans="39:53" x14ac:dyDescent="0.2">
      <c r="AM6145" s="61"/>
      <c r="AN6145" s="61"/>
      <c r="AO6145" s="171"/>
      <c r="AP6145" s="61"/>
      <c r="AQ6145" s="61"/>
      <c r="AR6145" s="61"/>
      <c r="AS6145" s="61"/>
      <c r="AT6145" s="61"/>
      <c r="AU6145" s="61"/>
      <c r="AV6145" s="61"/>
      <c r="AW6145" s="61"/>
      <c r="AX6145" s="61"/>
      <c r="AY6145" s="61"/>
      <c r="AZ6145" s="61"/>
      <c r="BA6145" s="61"/>
    </row>
    <row r="6146" spans="39:53" x14ac:dyDescent="0.2">
      <c r="AM6146" s="61"/>
      <c r="AN6146" s="61"/>
      <c r="AO6146" s="171"/>
      <c r="AP6146" s="61"/>
      <c r="AQ6146" s="61"/>
      <c r="AR6146" s="61"/>
      <c r="AS6146" s="61"/>
      <c r="AT6146" s="61"/>
      <c r="AU6146" s="61"/>
      <c r="AV6146" s="61"/>
      <c r="AW6146" s="61"/>
      <c r="AX6146" s="61"/>
      <c r="AY6146" s="61"/>
      <c r="AZ6146" s="61"/>
      <c r="BA6146" s="61"/>
    </row>
    <row r="6147" spans="39:53" x14ac:dyDescent="0.2">
      <c r="AM6147" s="61"/>
      <c r="AN6147" s="61"/>
      <c r="AO6147" s="171"/>
      <c r="AP6147" s="61"/>
      <c r="AQ6147" s="61"/>
      <c r="AR6147" s="61"/>
      <c r="AS6147" s="61"/>
      <c r="AT6147" s="61"/>
      <c r="AU6147" s="61"/>
      <c r="AV6147" s="61"/>
      <c r="AW6147" s="61"/>
      <c r="AX6147" s="61"/>
      <c r="AY6147" s="61"/>
      <c r="AZ6147" s="61"/>
      <c r="BA6147" s="61"/>
    </row>
    <row r="6148" spans="39:53" x14ac:dyDescent="0.2">
      <c r="AM6148" s="61"/>
      <c r="AN6148" s="61"/>
      <c r="AO6148" s="171"/>
      <c r="AP6148" s="61"/>
      <c r="AQ6148" s="61"/>
      <c r="AR6148" s="61"/>
      <c r="AS6148" s="61"/>
      <c r="AT6148" s="61"/>
      <c r="AU6148" s="61"/>
      <c r="AV6148" s="61"/>
      <c r="AW6148" s="61"/>
      <c r="AX6148" s="61"/>
      <c r="AY6148" s="61"/>
      <c r="AZ6148" s="61"/>
      <c r="BA6148" s="61"/>
    </row>
    <row r="6149" spans="39:53" x14ac:dyDescent="0.2">
      <c r="AM6149" s="61"/>
      <c r="AN6149" s="61"/>
      <c r="AO6149" s="171"/>
      <c r="AP6149" s="61"/>
      <c r="AQ6149" s="61"/>
      <c r="AR6149" s="61"/>
      <c r="AS6149" s="61"/>
      <c r="AT6149" s="61"/>
      <c r="AU6149" s="61"/>
      <c r="AV6149" s="61"/>
      <c r="AW6149" s="61"/>
      <c r="AX6149" s="61"/>
      <c r="AY6149" s="61"/>
      <c r="AZ6149" s="61"/>
      <c r="BA6149" s="61"/>
    </row>
    <row r="6150" spans="39:53" x14ac:dyDescent="0.2">
      <c r="AM6150" s="61"/>
      <c r="AN6150" s="61"/>
      <c r="AO6150" s="171"/>
      <c r="AP6150" s="61"/>
      <c r="AQ6150" s="61"/>
      <c r="AR6150" s="61"/>
      <c r="AS6150" s="61"/>
      <c r="AT6150" s="61"/>
      <c r="AU6150" s="61"/>
      <c r="AV6150" s="61"/>
      <c r="AW6150" s="61"/>
      <c r="AX6150" s="61"/>
      <c r="AY6150" s="61"/>
      <c r="AZ6150" s="61"/>
      <c r="BA6150" s="61"/>
    </row>
    <row r="6151" spans="39:53" x14ac:dyDescent="0.2">
      <c r="AM6151" s="61"/>
      <c r="AN6151" s="61"/>
      <c r="AO6151" s="171"/>
      <c r="AP6151" s="61"/>
      <c r="AQ6151" s="61"/>
      <c r="AR6151" s="61"/>
      <c r="AS6151" s="61"/>
      <c r="AT6151" s="61"/>
      <c r="AU6151" s="61"/>
      <c r="AV6151" s="61"/>
      <c r="AW6151" s="61"/>
      <c r="AX6151" s="61"/>
      <c r="AY6151" s="61"/>
      <c r="AZ6151" s="61"/>
      <c r="BA6151" s="61"/>
    </row>
    <row r="6152" spans="39:53" x14ac:dyDescent="0.2">
      <c r="AM6152" s="61"/>
      <c r="AN6152" s="61"/>
      <c r="AO6152" s="171"/>
      <c r="AP6152" s="61"/>
      <c r="AQ6152" s="61"/>
      <c r="AR6152" s="61"/>
      <c r="AS6152" s="61"/>
      <c r="AT6152" s="61"/>
      <c r="AU6152" s="61"/>
      <c r="AV6152" s="61"/>
      <c r="AW6152" s="61"/>
      <c r="AX6152" s="61"/>
      <c r="AY6152" s="61"/>
      <c r="AZ6152" s="61"/>
      <c r="BA6152" s="61"/>
    </row>
    <row r="6153" spans="39:53" x14ac:dyDescent="0.2">
      <c r="AM6153" s="61"/>
      <c r="AN6153" s="61"/>
      <c r="AO6153" s="171"/>
      <c r="AP6153" s="61"/>
      <c r="AQ6153" s="61"/>
      <c r="AR6153" s="61"/>
      <c r="AS6153" s="61"/>
      <c r="AT6153" s="61"/>
      <c r="AU6153" s="61"/>
      <c r="AV6153" s="61"/>
      <c r="AW6153" s="61"/>
      <c r="AX6153" s="61"/>
      <c r="AY6153" s="61"/>
      <c r="AZ6153" s="61"/>
      <c r="BA6153" s="61"/>
    </row>
    <row r="6154" spans="39:53" x14ac:dyDescent="0.2">
      <c r="AM6154" s="61"/>
      <c r="AN6154" s="61"/>
      <c r="AO6154" s="171"/>
      <c r="AP6154" s="61"/>
      <c r="AQ6154" s="61"/>
      <c r="AR6154" s="61"/>
      <c r="AS6154" s="61"/>
      <c r="AT6154" s="61"/>
      <c r="AU6154" s="61"/>
      <c r="AV6154" s="61"/>
      <c r="AW6154" s="61"/>
      <c r="AX6154" s="61"/>
      <c r="AY6154" s="61"/>
      <c r="AZ6154" s="61"/>
      <c r="BA6154" s="61"/>
    </row>
    <row r="6155" spans="39:53" x14ac:dyDescent="0.2">
      <c r="AM6155" s="61"/>
      <c r="AN6155" s="61"/>
      <c r="AO6155" s="171"/>
      <c r="AP6155" s="61"/>
      <c r="AQ6155" s="61"/>
      <c r="AR6155" s="61"/>
      <c r="AS6155" s="61"/>
      <c r="AT6155" s="61"/>
      <c r="AU6155" s="61"/>
      <c r="AV6155" s="61"/>
      <c r="AW6155" s="61"/>
      <c r="AX6155" s="61"/>
      <c r="AY6155" s="61"/>
      <c r="AZ6155" s="61"/>
      <c r="BA6155" s="61"/>
    </row>
    <row r="6156" spans="39:53" x14ac:dyDescent="0.2">
      <c r="AM6156" s="61"/>
      <c r="AN6156" s="61"/>
      <c r="AO6156" s="171"/>
      <c r="AP6156" s="61"/>
      <c r="AQ6156" s="61"/>
      <c r="AR6156" s="61"/>
      <c r="AS6156" s="61"/>
      <c r="AT6156" s="61"/>
      <c r="AU6156" s="61"/>
      <c r="AV6156" s="61"/>
      <c r="AW6156" s="61"/>
      <c r="AX6156" s="61"/>
      <c r="AY6156" s="61"/>
      <c r="AZ6156" s="61"/>
      <c r="BA6156" s="61"/>
    </row>
    <row r="6157" spans="39:53" x14ac:dyDescent="0.2">
      <c r="AM6157" s="61"/>
      <c r="AN6157" s="61"/>
      <c r="AO6157" s="171"/>
      <c r="AP6157" s="61"/>
      <c r="AQ6157" s="61"/>
      <c r="AR6157" s="61"/>
      <c r="AS6157" s="61"/>
      <c r="AT6157" s="61"/>
      <c r="AU6157" s="61"/>
      <c r="AV6157" s="61"/>
      <c r="AW6157" s="61"/>
      <c r="AX6157" s="61"/>
      <c r="AY6157" s="61"/>
      <c r="AZ6157" s="61"/>
      <c r="BA6157" s="61"/>
    </row>
    <row r="6158" spans="39:53" x14ac:dyDescent="0.2">
      <c r="AM6158" s="61"/>
      <c r="AN6158" s="61"/>
      <c r="AO6158" s="171"/>
      <c r="AP6158" s="61"/>
      <c r="AQ6158" s="61"/>
      <c r="AR6158" s="61"/>
      <c r="AS6158" s="61"/>
      <c r="AT6158" s="61"/>
      <c r="AU6158" s="61"/>
      <c r="AV6158" s="61"/>
      <c r="AW6158" s="61"/>
      <c r="AX6158" s="61"/>
      <c r="AY6158" s="61"/>
      <c r="AZ6158" s="61"/>
      <c r="BA6158" s="61"/>
    </row>
    <row r="6159" spans="39:53" x14ac:dyDescent="0.2">
      <c r="AM6159" s="61"/>
      <c r="AN6159" s="61"/>
      <c r="AO6159" s="171"/>
      <c r="AP6159" s="61"/>
      <c r="AQ6159" s="61"/>
      <c r="AR6159" s="61"/>
      <c r="AS6159" s="61"/>
      <c r="AT6159" s="61"/>
      <c r="AU6159" s="61"/>
      <c r="AV6159" s="61"/>
      <c r="AW6159" s="61"/>
      <c r="AX6159" s="61"/>
      <c r="AY6159" s="61"/>
      <c r="AZ6159" s="61"/>
      <c r="BA6159" s="61"/>
    </row>
    <row r="6160" spans="39:53" x14ac:dyDescent="0.2">
      <c r="AM6160" s="61"/>
      <c r="AN6160" s="61"/>
      <c r="AO6160" s="171"/>
      <c r="AP6160" s="61"/>
      <c r="AQ6160" s="61"/>
      <c r="AR6160" s="61"/>
      <c r="AS6160" s="61"/>
      <c r="AT6160" s="61"/>
      <c r="AU6160" s="61"/>
      <c r="AV6160" s="61"/>
      <c r="AW6160" s="61"/>
      <c r="AX6160" s="61"/>
      <c r="AY6160" s="61"/>
      <c r="AZ6160" s="61"/>
      <c r="BA6160" s="61"/>
    </row>
    <row r="6161" spans="39:53" x14ac:dyDescent="0.2">
      <c r="AM6161" s="61"/>
      <c r="AN6161" s="61"/>
      <c r="AO6161" s="171"/>
      <c r="AP6161" s="61"/>
      <c r="AQ6161" s="61"/>
      <c r="AR6161" s="61"/>
      <c r="AS6161" s="61"/>
      <c r="AT6161" s="61"/>
      <c r="AU6161" s="61"/>
      <c r="AV6161" s="61"/>
      <c r="AW6161" s="61"/>
      <c r="AX6161" s="61"/>
      <c r="AY6161" s="61"/>
      <c r="AZ6161" s="61"/>
      <c r="BA6161" s="61"/>
    </row>
    <row r="6162" spans="39:53" x14ac:dyDescent="0.2">
      <c r="AM6162" s="61"/>
      <c r="AN6162" s="61"/>
      <c r="AO6162" s="171"/>
      <c r="AP6162" s="61"/>
      <c r="AQ6162" s="61"/>
      <c r="AR6162" s="61"/>
      <c r="AS6162" s="61"/>
      <c r="AT6162" s="61"/>
      <c r="AU6162" s="61"/>
      <c r="AV6162" s="61"/>
      <c r="AW6162" s="61"/>
      <c r="AX6162" s="61"/>
      <c r="AY6162" s="61"/>
      <c r="AZ6162" s="61"/>
      <c r="BA6162" s="61"/>
    </row>
    <row r="6163" spans="39:53" x14ac:dyDescent="0.2">
      <c r="AM6163" s="61"/>
      <c r="AN6163" s="61"/>
      <c r="AO6163" s="171"/>
      <c r="AP6163" s="61"/>
      <c r="AQ6163" s="61"/>
      <c r="AR6163" s="61"/>
      <c r="AS6163" s="61"/>
      <c r="AT6163" s="61"/>
      <c r="AU6163" s="61"/>
      <c r="AV6163" s="61"/>
      <c r="AW6163" s="61"/>
      <c r="AX6163" s="61"/>
      <c r="AY6163" s="61"/>
      <c r="AZ6163" s="61"/>
      <c r="BA6163" s="61"/>
    </row>
    <row r="6164" spans="39:53" x14ac:dyDescent="0.2">
      <c r="AM6164" s="61"/>
      <c r="AN6164" s="61"/>
      <c r="AO6164" s="171"/>
      <c r="AP6164" s="61"/>
      <c r="AQ6164" s="61"/>
      <c r="AR6164" s="61"/>
      <c r="AS6164" s="61"/>
      <c r="AT6164" s="61"/>
      <c r="AU6164" s="61"/>
      <c r="AV6164" s="61"/>
      <c r="AW6164" s="61"/>
      <c r="AX6164" s="61"/>
      <c r="AY6164" s="61"/>
      <c r="AZ6164" s="61"/>
      <c r="BA6164" s="61"/>
    </row>
    <row r="6165" spans="39:53" x14ac:dyDescent="0.2">
      <c r="AM6165" s="61"/>
      <c r="AN6165" s="61"/>
      <c r="AO6165" s="171"/>
      <c r="AP6165" s="61"/>
      <c r="AQ6165" s="61"/>
      <c r="AR6165" s="61"/>
      <c r="AS6165" s="61"/>
      <c r="AT6165" s="61"/>
      <c r="AU6165" s="61"/>
      <c r="AV6165" s="61"/>
      <c r="AW6165" s="61"/>
      <c r="AX6165" s="61"/>
      <c r="AY6165" s="61"/>
      <c r="AZ6165" s="61"/>
      <c r="BA6165" s="61"/>
    </row>
    <row r="6166" spans="39:53" x14ac:dyDescent="0.2">
      <c r="AM6166" s="61"/>
      <c r="AN6166" s="61"/>
      <c r="AO6166" s="171"/>
      <c r="AP6166" s="61"/>
      <c r="AQ6166" s="61"/>
      <c r="AR6166" s="61"/>
      <c r="AS6166" s="61"/>
      <c r="AT6166" s="61"/>
      <c r="AU6166" s="61"/>
      <c r="AV6166" s="61"/>
      <c r="AW6166" s="61"/>
      <c r="AX6166" s="61"/>
      <c r="AY6166" s="61"/>
      <c r="AZ6166" s="61"/>
      <c r="BA6166" s="61"/>
    </row>
    <row r="6167" spans="39:53" x14ac:dyDescent="0.2">
      <c r="AM6167" s="61"/>
      <c r="AN6167" s="61"/>
      <c r="AO6167" s="171"/>
      <c r="AP6167" s="61"/>
      <c r="AQ6167" s="61"/>
      <c r="AR6167" s="61"/>
      <c r="AS6167" s="61"/>
      <c r="AT6167" s="61"/>
      <c r="AU6167" s="61"/>
      <c r="AV6167" s="61"/>
      <c r="AW6167" s="61"/>
      <c r="AX6167" s="61"/>
      <c r="AY6167" s="61"/>
      <c r="AZ6167" s="61"/>
      <c r="BA6167" s="61"/>
    </row>
    <row r="6168" spans="39:53" x14ac:dyDescent="0.2">
      <c r="AM6168" s="61"/>
      <c r="AN6168" s="61"/>
      <c r="AO6168" s="171"/>
      <c r="AP6168" s="61"/>
      <c r="AQ6168" s="61"/>
      <c r="AR6168" s="61"/>
      <c r="AS6168" s="61"/>
      <c r="AT6168" s="61"/>
      <c r="AU6168" s="61"/>
      <c r="AV6168" s="61"/>
      <c r="AW6168" s="61"/>
      <c r="AX6168" s="61"/>
      <c r="AY6168" s="61"/>
      <c r="AZ6168" s="61"/>
      <c r="BA6168" s="61"/>
    </row>
    <row r="6169" spans="39:53" x14ac:dyDescent="0.2">
      <c r="AM6169" s="61"/>
      <c r="AN6169" s="61"/>
      <c r="AO6169" s="171"/>
      <c r="AP6169" s="61"/>
      <c r="AQ6169" s="61"/>
      <c r="AR6169" s="61"/>
      <c r="AS6169" s="61"/>
      <c r="AT6169" s="61"/>
      <c r="AU6169" s="61"/>
      <c r="AV6169" s="61"/>
      <c r="AW6169" s="61"/>
      <c r="AX6169" s="61"/>
      <c r="AY6169" s="61"/>
      <c r="AZ6169" s="61"/>
      <c r="BA6169" s="61"/>
    </row>
    <row r="6170" spans="39:53" x14ac:dyDescent="0.2">
      <c r="AM6170" s="61"/>
      <c r="AN6170" s="61"/>
      <c r="AO6170" s="171"/>
      <c r="AP6170" s="61"/>
      <c r="AQ6170" s="61"/>
      <c r="AR6170" s="61"/>
      <c r="AS6170" s="61"/>
      <c r="AT6170" s="61"/>
      <c r="AU6170" s="61"/>
      <c r="AV6170" s="61"/>
      <c r="AW6170" s="61"/>
      <c r="AX6170" s="61"/>
      <c r="AY6170" s="61"/>
      <c r="AZ6170" s="61"/>
      <c r="BA6170" s="61"/>
    </row>
    <row r="6171" spans="39:53" x14ac:dyDescent="0.2">
      <c r="AM6171" s="61"/>
      <c r="AN6171" s="61"/>
      <c r="AO6171" s="171"/>
      <c r="AP6171" s="61"/>
      <c r="AQ6171" s="61"/>
      <c r="AR6171" s="61"/>
      <c r="AS6171" s="61"/>
      <c r="AT6171" s="61"/>
      <c r="AU6171" s="61"/>
      <c r="AV6171" s="61"/>
      <c r="AW6171" s="61"/>
      <c r="AX6171" s="61"/>
      <c r="AY6171" s="61"/>
      <c r="AZ6171" s="61"/>
      <c r="BA6171" s="61"/>
    </row>
    <row r="6172" spans="39:53" x14ac:dyDescent="0.2">
      <c r="AM6172" s="61"/>
      <c r="AN6172" s="61"/>
      <c r="AO6172" s="171"/>
      <c r="AP6172" s="61"/>
      <c r="AQ6172" s="61"/>
      <c r="AR6172" s="61"/>
      <c r="AS6172" s="61"/>
      <c r="AT6172" s="61"/>
      <c r="AU6172" s="61"/>
      <c r="AV6172" s="61"/>
      <c r="AW6172" s="61"/>
      <c r="AX6172" s="61"/>
      <c r="AY6172" s="61"/>
      <c r="AZ6172" s="61"/>
      <c r="BA6172" s="61"/>
    </row>
    <row r="6173" spans="39:53" x14ac:dyDescent="0.2">
      <c r="AM6173" s="61"/>
      <c r="AN6173" s="61"/>
      <c r="AO6173" s="171"/>
      <c r="AP6173" s="61"/>
      <c r="AQ6173" s="61"/>
      <c r="AR6173" s="61"/>
      <c r="AS6173" s="61"/>
      <c r="AT6173" s="61"/>
      <c r="AU6173" s="61"/>
      <c r="AV6173" s="61"/>
      <c r="AW6173" s="61"/>
      <c r="AX6173" s="61"/>
      <c r="AY6173" s="61"/>
      <c r="AZ6173" s="61"/>
      <c r="BA6173" s="61"/>
    </row>
    <row r="6174" spans="39:53" x14ac:dyDescent="0.2">
      <c r="AM6174" s="61"/>
      <c r="AN6174" s="61"/>
      <c r="AO6174" s="171"/>
      <c r="AP6174" s="61"/>
      <c r="AQ6174" s="61"/>
      <c r="AR6174" s="61"/>
      <c r="AS6174" s="61"/>
      <c r="AT6174" s="61"/>
      <c r="AU6174" s="61"/>
      <c r="AV6174" s="61"/>
      <c r="AW6174" s="61"/>
      <c r="AX6174" s="61"/>
      <c r="AY6174" s="61"/>
      <c r="AZ6174" s="61"/>
      <c r="BA6174" s="61"/>
    </row>
    <row r="6175" spans="39:53" x14ac:dyDescent="0.2">
      <c r="AM6175" s="61"/>
      <c r="AN6175" s="61"/>
      <c r="AO6175" s="171"/>
      <c r="AP6175" s="61"/>
      <c r="AQ6175" s="61"/>
      <c r="AR6175" s="61"/>
      <c r="AS6175" s="61"/>
      <c r="AT6175" s="61"/>
      <c r="AU6175" s="61"/>
      <c r="AV6175" s="61"/>
      <c r="AW6175" s="61"/>
      <c r="AX6175" s="61"/>
      <c r="AY6175" s="61"/>
      <c r="AZ6175" s="61"/>
      <c r="BA6175" s="61"/>
    </row>
    <row r="6176" spans="39:53" x14ac:dyDescent="0.2">
      <c r="AM6176" s="61"/>
      <c r="AN6176" s="61"/>
      <c r="AO6176" s="171"/>
      <c r="AP6176" s="61"/>
      <c r="AQ6176" s="61"/>
      <c r="AR6176" s="61"/>
      <c r="AS6176" s="61"/>
      <c r="AT6176" s="61"/>
      <c r="AU6176" s="61"/>
      <c r="AV6176" s="61"/>
      <c r="AW6176" s="61"/>
      <c r="AX6176" s="61"/>
      <c r="AY6176" s="61"/>
      <c r="AZ6176" s="61"/>
      <c r="BA6176" s="61"/>
    </row>
    <row r="6177" spans="39:53" x14ac:dyDescent="0.2">
      <c r="AM6177" s="61"/>
      <c r="AN6177" s="61"/>
      <c r="AO6177" s="171"/>
      <c r="AP6177" s="61"/>
      <c r="AQ6177" s="61"/>
      <c r="AR6177" s="61"/>
      <c r="AS6177" s="61"/>
      <c r="AT6177" s="61"/>
      <c r="AU6177" s="61"/>
      <c r="AV6177" s="61"/>
      <c r="AW6177" s="61"/>
      <c r="AX6177" s="61"/>
      <c r="AY6177" s="61"/>
      <c r="AZ6177" s="61"/>
      <c r="BA6177" s="61"/>
    </row>
    <row r="6178" spans="39:53" x14ac:dyDescent="0.2">
      <c r="AM6178" s="61"/>
      <c r="AN6178" s="61"/>
      <c r="AO6178" s="171"/>
      <c r="AP6178" s="61"/>
      <c r="AQ6178" s="61"/>
      <c r="AR6178" s="61"/>
      <c r="AS6178" s="61"/>
      <c r="AT6178" s="61"/>
      <c r="AU6178" s="61"/>
      <c r="AV6178" s="61"/>
      <c r="AW6178" s="61"/>
      <c r="AX6178" s="61"/>
      <c r="AY6178" s="61"/>
      <c r="AZ6178" s="61"/>
      <c r="BA6178" s="61"/>
    </row>
    <row r="6179" spans="39:53" x14ac:dyDescent="0.2">
      <c r="AM6179" s="61"/>
      <c r="AN6179" s="61"/>
      <c r="AO6179" s="171"/>
      <c r="AP6179" s="61"/>
      <c r="AQ6179" s="61"/>
      <c r="AR6179" s="61"/>
      <c r="AS6179" s="61"/>
      <c r="AT6179" s="61"/>
      <c r="AU6179" s="61"/>
      <c r="AV6179" s="61"/>
      <c r="AW6179" s="61"/>
      <c r="AX6179" s="61"/>
      <c r="AY6179" s="61"/>
      <c r="AZ6179" s="61"/>
      <c r="BA6179" s="61"/>
    </row>
    <row r="6180" spans="39:53" x14ac:dyDescent="0.2">
      <c r="AM6180" s="61"/>
      <c r="AN6180" s="61"/>
      <c r="AO6180" s="171"/>
      <c r="AP6180" s="61"/>
      <c r="AQ6180" s="61"/>
      <c r="AR6180" s="61"/>
      <c r="AS6180" s="61"/>
      <c r="AT6180" s="61"/>
      <c r="AU6180" s="61"/>
      <c r="AV6180" s="61"/>
      <c r="AW6180" s="61"/>
      <c r="AX6180" s="61"/>
      <c r="AY6180" s="61"/>
      <c r="AZ6180" s="61"/>
      <c r="BA6180" s="61"/>
    </row>
    <row r="6181" spans="39:53" x14ac:dyDescent="0.2">
      <c r="AM6181" s="61"/>
      <c r="AN6181" s="61"/>
      <c r="AO6181" s="171"/>
      <c r="AP6181" s="61"/>
      <c r="AQ6181" s="61"/>
      <c r="AR6181" s="61"/>
      <c r="AS6181" s="61"/>
      <c r="AT6181" s="61"/>
      <c r="AU6181" s="61"/>
      <c r="AV6181" s="61"/>
      <c r="AW6181" s="61"/>
      <c r="AX6181" s="61"/>
      <c r="AY6181" s="61"/>
      <c r="AZ6181" s="61"/>
      <c r="BA6181" s="61"/>
    </row>
    <row r="6182" spans="39:53" x14ac:dyDescent="0.2">
      <c r="AM6182" s="61"/>
      <c r="AN6182" s="61"/>
      <c r="AO6182" s="171"/>
      <c r="AP6182" s="61"/>
      <c r="AQ6182" s="61"/>
      <c r="AR6182" s="61"/>
      <c r="AS6182" s="61"/>
      <c r="AT6182" s="61"/>
      <c r="AU6182" s="61"/>
      <c r="AV6182" s="61"/>
      <c r="AW6182" s="61"/>
      <c r="AX6182" s="61"/>
      <c r="AY6182" s="61"/>
      <c r="AZ6182" s="61"/>
      <c r="BA6182" s="61"/>
    </row>
    <row r="6183" spans="39:53" x14ac:dyDescent="0.2">
      <c r="AM6183" s="61"/>
      <c r="AN6183" s="61"/>
      <c r="AO6183" s="171"/>
      <c r="AP6183" s="61"/>
      <c r="AQ6183" s="61"/>
      <c r="AR6183" s="61"/>
      <c r="AS6183" s="61"/>
      <c r="AT6183" s="61"/>
      <c r="AU6183" s="61"/>
      <c r="AV6183" s="61"/>
      <c r="AW6183" s="61"/>
      <c r="AX6183" s="61"/>
      <c r="AY6183" s="61"/>
      <c r="AZ6183" s="61"/>
      <c r="BA6183" s="61"/>
    </row>
    <row r="6184" spans="39:53" x14ac:dyDescent="0.2">
      <c r="AM6184" s="61"/>
      <c r="AN6184" s="61"/>
      <c r="AO6184" s="171"/>
      <c r="AP6184" s="61"/>
      <c r="AQ6184" s="61"/>
      <c r="AR6184" s="61"/>
      <c r="AS6184" s="61"/>
      <c r="AT6184" s="61"/>
      <c r="AU6184" s="61"/>
      <c r="AV6184" s="61"/>
      <c r="AW6184" s="61"/>
      <c r="AX6184" s="61"/>
      <c r="AY6184" s="61"/>
      <c r="AZ6184" s="61"/>
      <c r="BA6184" s="61"/>
    </row>
    <row r="6185" spans="39:53" x14ac:dyDescent="0.2">
      <c r="AM6185" s="61"/>
      <c r="AN6185" s="61"/>
      <c r="AO6185" s="171"/>
      <c r="AP6185" s="61"/>
      <c r="AQ6185" s="61"/>
      <c r="AR6185" s="61"/>
      <c r="AS6185" s="61"/>
      <c r="AT6185" s="61"/>
      <c r="AU6185" s="61"/>
      <c r="AV6185" s="61"/>
      <c r="AW6185" s="61"/>
      <c r="AX6185" s="61"/>
      <c r="AY6185" s="61"/>
      <c r="AZ6185" s="61"/>
      <c r="BA6185" s="61"/>
    </row>
    <row r="6186" spans="39:53" x14ac:dyDescent="0.2">
      <c r="AM6186" s="61"/>
      <c r="AN6186" s="61"/>
      <c r="AO6186" s="171"/>
      <c r="AP6186" s="61"/>
      <c r="AQ6186" s="61"/>
      <c r="AR6186" s="61"/>
      <c r="AS6186" s="61"/>
      <c r="AT6186" s="61"/>
      <c r="AU6186" s="61"/>
      <c r="AV6186" s="61"/>
      <c r="AW6186" s="61"/>
      <c r="AX6186" s="61"/>
      <c r="AY6186" s="61"/>
      <c r="AZ6186" s="61"/>
      <c r="BA6186" s="61"/>
    </row>
    <row r="6187" spans="39:53" x14ac:dyDescent="0.2">
      <c r="AM6187" s="61"/>
      <c r="AN6187" s="61"/>
      <c r="AO6187" s="171"/>
      <c r="AP6187" s="61"/>
      <c r="AQ6187" s="61"/>
      <c r="AR6187" s="61"/>
      <c r="AS6187" s="61"/>
      <c r="AT6187" s="61"/>
      <c r="AU6187" s="61"/>
      <c r="AV6187" s="61"/>
      <c r="AW6187" s="61"/>
      <c r="AX6187" s="61"/>
      <c r="AY6187" s="61"/>
      <c r="AZ6187" s="61"/>
      <c r="BA6187" s="61"/>
    </row>
    <row r="6188" spans="39:53" x14ac:dyDescent="0.2">
      <c r="AM6188" s="61"/>
      <c r="AN6188" s="61"/>
      <c r="AO6188" s="171"/>
      <c r="AP6188" s="61"/>
      <c r="AQ6188" s="61"/>
      <c r="AR6188" s="61"/>
      <c r="AS6188" s="61"/>
      <c r="AT6188" s="61"/>
      <c r="AU6188" s="61"/>
      <c r="AV6188" s="61"/>
      <c r="AW6188" s="61"/>
      <c r="AX6188" s="61"/>
      <c r="AY6188" s="61"/>
      <c r="AZ6188" s="61"/>
      <c r="BA6188" s="61"/>
    </row>
    <row r="6189" spans="39:53" x14ac:dyDescent="0.2">
      <c r="AM6189" s="61"/>
      <c r="AN6189" s="61"/>
      <c r="AO6189" s="171"/>
      <c r="AP6189" s="61"/>
      <c r="AQ6189" s="61"/>
      <c r="AR6189" s="61"/>
      <c r="AS6189" s="61"/>
      <c r="AT6189" s="61"/>
      <c r="AU6189" s="61"/>
      <c r="AV6189" s="61"/>
      <c r="AW6189" s="61"/>
      <c r="AX6189" s="61"/>
      <c r="AY6189" s="61"/>
      <c r="AZ6189" s="61"/>
      <c r="BA6189" s="61"/>
    </row>
    <row r="6190" spans="39:53" x14ac:dyDescent="0.2">
      <c r="AM6190" s="61"/>
      <c r="AN6190" s="61"/>
      <c r="AO6190" s="171"/>
      <c r="AP6190" s="61"/>
      <c r="AQ6190" s="61"/>
      <c r="AR6190" s="61"/>
      <c r="AS6190" s="61"/>
      <c r="AT6190" s="61"/>
      <c r="AU6190" s="61"/>
      <c r="AV6190" s="61"/>
      <c r="AW6190" s="61"/>
      <c r="AX6190" s="61"/>
      <c r="AY6190" s="61"/>
      <c r="AZ6190" s="61"/>
      <c r="BA6190" s="61"/>
    </row>
    <row r="6191" spans="39:53" x14ac:dyDescent="0.2">
      <c r="AM6191" s="61"/>
      <c r="AN6191" s="61"/>
      <c r="AO6191" s="171"/>
      <c r="AP6191" s="61"/>
      <c r="AQ6191" s="61"/>
      <c r="AR6191" s="61"/>
      <c r="AS6191" s="61"/>
      <c r="AT6191" s="61"/>
      <c r="AU6191" s="61"/>
      <c r="AV6191" s="61"/>
      <c r="AW6191" s="61"/>
      <c r="AX6191" s="61"/>
      <c r="AY6191" s="61"/>
      <c r="AZ6191" s="61"/>
      <c r="BA6191" s="61"/>
    </row>
    <row r="6192" spans="39:53" x14ac:dyDescent="0.2">
      <c r="AM6192" s="61"/>
      <c r="AN6192" s="61"/>
      <c r="AO6192" s="171"/>
      <c r="AP6192" s="61"/>
      <c r="AQ6192" s="61"/>
      <c r="AR6192" s="61"/>
      <c r="AS6192" s="61"/>
      <c r="AT6192" s="61"/>
      <c r="AU6192" s="61"/>
      <c r="AV6192" s="61"/>
      <c r="AW6192" s="61"/>
      <c r="AX6192" s="61"/>
      <c r="AY6192" s="61"/>
      <c r="AZ6192" s="61"/>
      <c r="BA6192" s="61"/>
    </row>
    <row r="6193" spans="39:53" x14ac:dyDescent="0.2">
      <c r="AM6193" s="61"/>
      <c r="AN6193" s="61"/>
      <c r="AO6193" s="171"/>
      <c r="AP6193" s="61"/>
      <c r="AQ6193" s="61"/>
      <c r="AR6193" s="61"/>
      <c r="AS6193" s="61"/>
      <c r="AT6193" s="61"/>
      <c r="AU6193" s="61"/>
      <c r="AV6193" s="61"/>
      <c r="AW6193" s="61"/>
      <c r="AX6193" s="61"/>
      <c r="AY6193" s="61"/>
      <c r="AZ6193" s="61"/>
      <c r="BA6193" s="61"/>
    </row>
    <row r="6194" spans="39:53" x14ac:dyDescent="0.2">
      <c r="AM6194" s="61"/>
      <c r="AN6194" s="61"/>
      <c r="AO6194" s="171"/>
      <c r="AP6194" s="61"/>
      <c r="AQ6194" s="61"/>
      <c r="AR6194" s="61"/>
      <c r="AS6194" s="61"/>
      <c r="AT6194" s="61"/>
      <c r="AU6194" s="61"/>
      <c r="AV6194" s="61"/>
      <c r="AW6194" s="61"/>
      <c r="AX6194" s="61"/>
      <c r="AY6194" s="61"/>
      <c r="AZ6194" s="61"/>
      <c r="BA6194" s="61"/>
    </row>
    <row r="6195" spans="39:53" x14ac:dyDescent="0.2">
      <c r="AM6195" s="61"/>
      <c r="AN6195" s="61"/>
      <c r="AO6195" s="171"/>
      <c r="AP6195" s="61"/>
      <c r="AQ6195" s="61"/>
      <c r="AR6195" s="61"/>
      <c r="AS6195" s="61"/>
      <c r="AT6195" s="61"/>
      <c r="AU6195" s="61"/>
      <c r="AV6195" s="61"/>
      <c r="AW6195" s="61"/>
      <c r="AX6195" s="61"/>
      <c r="AY6195" s="61"/>
      <c r="AZ6195" s="61"/>
      <c r="BA6195" s="61"/>
    </row>
    <row r="6196" spans="39:53" x14ac:dyDescent="0.2">
      <c r="AM6196" s="61"/>
      <c r="AN6196" s="61"/>
      <c r="AO6196" s="171"/>
      <c r="AP6196" s="61"/>
      <c r="AQ6196" s="61"/>
      <c r="AR6196" s="61"/>
      <c r="AS6196" s="61"/>
      <c r="AT6196" s="61"/>
      <c r="AU6196" s="61"/>
      <c r="AV6196" s="61"/>
      <c r="AW6196" s="61"/>
      <c r="AX6196" s="61"/>
      <c r="AY6196" s="61"/>
      <c r="AZ6196" s="61"/>
      <c r="BA6196" s="61"/>
    </row>
    <row r="6197" spans="39:53" x14ac:dyDescent="0.2">
      <c r="AM6197" s="61"/>
      <c r="AN6197" s="61"/>
      <c r="AO6197" s="171"/>
      <c r="AP6197" s="61"/>
      <c r="AQ6197" s="61"/>
      <c r="AR6197" s="61"/>
      <c r="AS6197" s="61"/>
      <c r="AT6197" s="61"/>
      <c r="AU6197" s="61"/>
      <c r="AV6197" s="61"/>
      <c r="AW6197" s="61"/>
      <c r="AX6197" s="61"/>
      <c r="AY6197" s="61"/>
      <c r="AZ6197" s="61"/>
      <c r="BA6197" s="61"/>
    </row>
    <row r="6198" spans="39:53" x14ac:dyDescent="0.2">
      <c r="AM6198" s="61"/>
      <c r="AN6198" s="61"/>
      <c r="AO6198" s="171"/>
      <c r="AP6198" s="61"/>
      <c r="AQ6198" s="61"/>
      <c r="AR6198" s="61"/>
      <c r="AS6198" s="61"/>
      <c r="AT6198" s="61"/>
      <c r="AU6198" s="61"/>
      <c r="AV6198" s="61"/>
      <c r="AW6198" s="61"/>
      <c r="AX6198" s="61"/>
      <c r="AY6198" s="61"/>
      <c r="AZ6198" s="61"/>
      <c r="BA6198" s="61"/>
    </row>
    <row r="6199" spans="39:53" x14ac:dyDescent="0.2">
      <c r="AM6199" s="61"/>
      <c r="AN6199" s="61"/>
      <c r="AO6199" s="171"/>
      <c r="AP6199" s="61"/>
      <c r="AQ6199" s="61"/>
      <c r="AR6199" s="61"/>
      <c r="AS6199" s="61"/>
      <c r="AT6199" s="61"/>
      <c r="AU6199" s="61"/>
      <c r="AV6199" s="61"/>
      <c r="AW6199" s="61"/>
      <c r="AX6199" s="61"/>
      <c r="AY6199" s="61"/>
      <c r="AZ6199" s="61"/>
      <c r="BA6199" s="61"/>
    </row>
    <row r="6200" spans="39:53" x14ac:dyDescent="0.2">
      <c r="AM6200" s="61"/>
      <c r="AN6200" s="61"/>
      <c r="AO6200" s="171"/>
      <c r="AP6200" s="61"/>
      <c r="AQ6200" s="61"/>
      <c r="AR6200" s="61"/>
      <c r="AS6200" s="61"/>
      <c r="AT6200" s="61"/>
      <c r="AU6200" s="61"/>
      <c r="AV6200" s="61"/>
      <c r="AW6200" s="61"/>
      <c r="AX6200" s="61"/>
      <c r="AY6200" s="61"/>
      <c r="AZ6200" s="61"/>
      <c r="BA6200" s="61"/>
    </row>
    <row r="6201" spans="39:53" x14ac:dyDescent="0.2">
      <c r="AM6201" s="61"/>
      <c r="AN6201" s="61"/>
      <c r="AO6201" s="171"/>
      <c r="AP6201" s="61"/>
      <c r="AQ6201" s="61"/>
      <c r="AR6201" s="61"/>
      <c r="AS6201" s="61"/>
      <c r="AT6201" s="61"/>
      <c r="AU6201" s="61"/>
      <c r="AV6201" s="61"/>
      <c r="AW6201" s="61"/>
      <c r="AX6201" s="61"/>
      <c r="AY6201" s="61"/>
      <c r="AZ6201" s="61"/>
      <c r="BA6201" s="61"/>
    </row>
    <row r="6202" spans="39:53" x14ac:dyDescent="0.2">
      <c r="AM6202" s="61"/>
      <c r="AN6202" s="61"/>
      <c r="AO6202" s="171"/>
      <c r="AP6202" s="61"/>
      <c r="AQ6202" s="61"/>
      <c r="AR6202" s="61"/>
      <c r="AS6202" s="61"/>
      <c r="AT6202" s="61"/>
      <c r="AU6202" s="61"/>
      <c r="AV6202" s="61"/>
      <c r="AW6202" s="61"/>
      <c r="AX6202" s="61"/>
      <c r="AY6202" s="61"/>
      <c r="AZ6202" s="61"/>
      <c r="BA6202" s="61"/>
    </row>
    <row r="6203" spans="39:53" x14ac:dyDescent="0.2">
      <c r="AM6203" s="61"/>
      <c r="AN6203" s="61"/>
      <c r="AO6203" s="171"/>
      <c r="AP6203" s="61"/>
      <c r="AQ6203" s="61"/>
      <c r="AR6203" s="61"/>
      <c r="AS6203" s="61"/>
      <c r="AT6203" s="61"/>
      <c r="AU6203" s="61"/>
      <c r="AV6203" s="61"/>
      <c r="AW6203" s="61"/>
      <c r="AX6203" s="61"/>
      <c r="AY6203" s="61"/>
      <c r="AZ6203" s="61"/>
      <c r="BA6203" s="61"/>
    </row>
    <row r="6204" spans="39:53" x14ac:dyDescent="0.2">
      <c r="AM6204" s="61"/>
      <c r="AN6204" s="61"/>
      <c r="AO6204" s="171"/>
      <c r="AP6204" s="61"/>
      <c r="AQ6204" s="61"/>
      <c r="AR6204" s="61"/>
      <c r="AS6204" s="61"/>
      <c r="AT6204" s="61"/>
      <c r="AU6204" s="61"/>
      <c r="AV6204" s="61"/>
      <c r="AW6204" s="61"/>
      <c r="AX6204" s="61"/>
      <c r="AY6204" s="61"/>
      <c r="AZ6204" s="61"/>
      <c r="BA6204" s="61"/>
    </row>
    <row r="6205" spans="39:53" x14ac:dyDescent="0.2">
      <c r="AM6205" s="61"/>
      <c r="AN6205" s="61"/>
      <c r="AO6205" s="171"/>
      <c r="AP6205" s="61"/>
      <c r="AQ6205" s="61"/>
      <c r="AR6205" s="61"/>
      <c r="AS6205" s="61"/>
      <c r="AT6205" s="61"/>
      <c r="AU6205" s="61"/>
      <c r="AV6205" s="61"/>
      <c r="AW6205" s="61"/>
      <c r="AX6205" s="61"/>
      <c r="AY6205" s="61"/>
      <c r="AZ6205" s="61"/>
      <c r="BA6205" s="61"/>
    </row>
    <row r="6206" spans="39:53" x14ac:dyDescent="0.2">
      <c r="AM6206" s="61"/>
      <c r="AN6206" s="61"/>
      <c r="AO6206" s="171"/>
      <c r="AP6206" s="61"/>
      <c r="AQ6206" s="61"/>
      <c r="AR6206" s="61"/>
      <c r="AS6206" s="61"/>
      <c r="AT6206" s="61"/>
      <c r="AU6206" s="61"/>
      <c r="AV6206" s="61"/>
      <c r="AW6206" s="61"/>
      <c r="AX6206" s="61"/>
      <c r="AY6206" s="61"/>
      <c r="AZ6206" s="61"/>
      <c r="BA6206" s="61"/>
    </row>
    <row r="6207" spans="39:53" x14ac:dyDescent="0.2">
      <c r="AM6207" s="61"/>
      <c r="AN6207" s="61"/>
      <c r="AO6207" s="171"/>
      <c r="AP6207" s="61"/>
      <c r="AQ6207" s="61"/>
      <c r="AR6207" s="61"/>
      <c r="AS6207" s="61"/>
      <c r="AT6207" s="61"/>
      <c r="AU6207" s="61"/>
      <c r="AV6207" s="61"/>
      <c r="AW6207" s="61"/>
      <c r="AX6207" s="61"/>
      <c r="AY6207" s="61"/>
      <c r="AZ6207" s="61"/>
      <c r="BA6207" s="61"/>
    </row>
    <row r="6208" spans="39:53" x14ac:dyDescent="0.2">
      <c r="AM6208" s="61"/>
      <c r="AN6208" s="61"/>
      <c r="AO6208" s="171"/>
      <c r="AP6208" s="61"/>
      <c r="AQ6208" s="61"/>
      <c r="AR6208" s="61"/>
      <c r="AS6208" s="61"/>
      <c r="AT6208" s="61"/>
      <c r="AU6208" s="61"/>
      <c r="AV6208" s="61"/>
      <c r="AW6208" s="61"/>
      <c r="AX6208" s="61"/>
      <c r="AY6208" s="61"/>
      <c r="AZ6208" s="61"/>
      <c r="BA6208" s="61"/>
    </row>
    <row r="6209" spans="39:53" x14ac:dyDescent="0.2">
      <c r="AM6209" s="61"/>
      <c r="AN6209" s="61"/>
      <c r="AO6209" s="171"/>
      <c r="AP6209" s="61"/>
      <c r="AQ6209" s="61"/>
      <c r="AR6209" s="61"/>
      <c r="AS6209" s="61"/>
      <c r="AT6209" s="61"/>
      <c r="AU6209" s="61"/>
      <c r="AV6209" s="61"/>
      <c r="AW6209" s="61"/>
      <c r="AX6209" s="61"/>
      <c r="AY6209" s="61"/>
      <c r="AZ6209" s="61"/>
      <c r="BA6209" s="61"/>
    </row>
    <row r="6210" spans="39:53" x14ac:dyDescent="0.2">
      <c r="AM6210" s="61"/>
      <c r="AN6210" s="61"/>
      <c r="AO6210" s="171"/>
      <c r="AP6210" s="61"/>
      <c r="AQ6210" s="61"/>
      <c r="AR6210" s="61"/>
      <c r="AS6210" s="61"/>
      <c r="AT6210" s="61"/>
      <c r="AU6210" s="61"/>
      <c r="AV6210" s="61"/>
      <c r="AW6210" s="61"/>
      <c r="AX6210" s="61"/>
      <c r="AY6210" s="61"/>
      <c r="AZ6210" s="61"/>
      <c r="BA6210" s="61"/>
    </row>
    <row r="6211" spans="39:53" x14ac:dyDescent="0.2">
      <c r="AM6211" s="61"/>
      <c r="AN6211" s="61"/>
      <c r="AO6211" s="171"/>
      <c r="AP6211" s="61"/>
      <c r="AQ6211" s="61"/>
      <c r="AR6211" s="61"/>
      <c r="AS6211" s="61"/>
      <c r="AT6211" s="61"/>
      <c r="AU6211" s="61"/>
      <c r="AV6211" s="61"/>
      <c r="AW6211" s="61"/>
      <c r="AX6211" s="61"/>
      <c r="AY6211" s="61"/>
      <c r="AZ6211" s="61"/>
      <c r="BA6211" s="61"/>
    </row>
    <row r="6212" spans="39:53" x14ac:dyDescent="0.2">
      <c r="AM6212" s="61"/>
      <c r="AN6212" s="61"/>
      <c r="AO6212" s="171"/>
      <c r="AP6212" s="61"/>
      <c r="AQ6212" s="61"/>
      <c r="AR6212" s="61"/>
      <c r="AS6212" s="61"/>
      <c r="AT6212" s="61"/>
      <c r="AU6212" s="61"/>
      <c r="AV6212" s="61"/>
      <c r="AW6212" s="61"/>
      <c r="AX6212" s="61"/>
      <c r="AY6212" s="61"/>
      <c r="AZ6212" s="61"/>
      <c r="BA6212" s="61"/>
    </row>
    <row r="6213" spans="39:53" x14ac:dyDescent="0.2">
      <c r="AM6213" s="61"/>
      <c r="AN6213" s="61"/>
      <c r="AO6213" s="171"/>
      <c r="AP6213" s="61"/>
      <c r="AQ6213" s="61"/>
      <c r="AR6213" s="61"/>
      <c r="AS6213" s="61"/>
      <c r="AT6213" s="61"/>
      <c r="AU6213" s="61"/>
      <c r="AV6213" s="61"/>
      <c r="AW6213" s="61"/>
      <c r="AX6213" s="61"/>
      <c r="AY6213" s="61"/>
      <c r="AZ6213" s="61"/>
      <c r="BA6213" s="61"/>
    </row>
    <row r="6214" spans="39:53" x14ac:dyDescent="0.2">
      <c r="AM6214" s="61"/>
      <c r="AN6214" s="61"/>
      <c r="AO6214" s="171"/>
      <c r="AP6214" s="61"/>
      <c r="AQ6214" s="61"/>
      <c r="AR6214" s="61"/>
      <c r="AS6214" s="61"/>
      <c r="AT6214" s="61"/>
      <c r="AU6214" s="61"/>
      <c r="AV6214" s="61"/>
      <c r="AW6214" s="61"/>
      <c r="AX6214" s="61"/>
      <c r="AY6214" s="61"/>
      <c r="AZ6214" s="61"/>
      <c r="BA6214" s="61"/>
    </row>
    <row r="6215" spans="39:53" x14ac:dyDescent="0.2">
      <c r="AM6215" s="61"/>
      <c r="AN6215" s="61"/>
      <c r="AO6215" s="171"/>
      <c r="AP6215" s="61"/>
      <c r="AQ6215" s="61"/>
      <c r="AR6215" s="61"/>
      <c r="AS6215" s="61"/>
      <c r="AT6215" s="61"/>
      <c r="AU6215" s="61"/>
      <c r="AV6215" s="61"/>
      <c r="AW6215" s="61"/>
      <c r="AX6215" s="61"/>
      <c r="AY6215" s="61"/>
      <c r="AZ6215" s="61"/>
      <c r="BA6215" s="61"/>
    </row>
    <row r="6216" spans="39:53" x14ac:dyDescent="0.2">
      <c r="AM6216" s="61"/>
      <c r="AN6216" s="61"/>
      <c r="AO6216" s="171"/>
      <c r="AP6216" s="61"/>
      <c r="AQ6216" s="61"/>
      <c r="AR6216" s="61"/>
      <c r="AS6216" s="61"/>
      <c r="AT6216" s="61"/>
      <c r="AU6216" s="61"/>
      <c r="AV6216" s="61"/>
      <c r="AW6216" s="61"/>
      <c r="AX6216" s="61"/>
      <c r="AY6216" s="61"/>
      <c r="AZ6216" s="61"/>
      <c r="BA6216" s="61"/>
    </row>
    <row r="6217" spans="39:53" x14ac:dyDescent="0.2">
      <c r="AM6217" s="61"/>
      <c r="AN6217" s="61"/>
      <c r="AO6217" s="171"/>
      <c r="AP6217" s="61"/>
      <c r="AQ6217" s="61"/>
      <c r="AR6217" s="61"/>
      <c r="AS6217" s="61"/>
      <c r="AT6217" s="61"/>
      <c r="AU6217" s="61"/>
      <c r="AV6217" s="61"/>
      <c r="AW6217" s="61"/>
      <c r="AX6217" s="61"/>
      <c r="AY6217" s="61"/>
      <c r="AZ6217" s="61"/>
      <c r="BA6217" s="61"/>
    </row>
    <row r="6218" spans="39:53" x14ac:dyDescent="0.2">
      <c r="AM6218" s="61"/>
      <c r="AN6218" s="61"/>
      <c r="AO6218" s="171"/>
      <c r="AP6218" s="61"/>
      <c r="AQ6218" s="61"/>
      <c r="AR6218" s="61"/>
      <c r="AS6218" s="61"/>
      <c r="AT6218" s="61"/>
      <c r="AU6218" s="61"/>
      <c r="AV6218" s="61"/>
      <c r="AW6218" s="61"/>
      <c r="AX6218" s="61"/>
      <c r="AY6218" s="61"/>
      <c r="AZ6218" s="61"/>
      <c r="BA6218" s="61"/>
    </row>
    <row r="6219" spans="39:53" x14ac:dyDescent="0.2">
      <c r="AM6219" s="61"/>
      <c r="AN6219" s="61"/>
      <c r="AO6219" s="171"/>
      <c r="AP6219" s="61"/>
      <c r="AQ6219" s="61"/>
      <c r="AR6219" s="61"/>
      <c r="AS6219" s="61"/>
      <c r="AT6219" s="61"/>
      <c r="AU6219" s="61"/>
      <c r="AV6219" s="61"/>
      <c r="AW6219" s="61"/>
      <c r="AX6219" s="61"/>
      <c r="AY6219" s="61"/>
      <c r="AZ6219" s="61"/>
      <c r="BA6219" s="61"/>
    </row>
    <row r="6220" spans="39:53" x14ac:dyDescent="0.2">
      <c r="AM6220" s="61"/>
      <c r="AN6220" s="61"/>
      <c r="AO6220" s="171"/>
      <c r="AP6220" s="61"/>
      <c r="AQ6220" s="61"/>
      <c r="AR6220" s="61"/>
      <c r="AS6220" s="61"/>
      <c r="AT6220" s="61"/>
      <c r="AU6220" s="61"/>
      <c r="AV6220" s="61"/>
      <c r="AW6220" s="61"/>
      <c r="AX6220" s="61"/>
      <c r="AY6220" s="61"/>
      <c r="AZ6220" s="61"/>
      <c r="BA6220" s="61"/>
    </row>
    <row r="6221" spans="39:53" x14ac:dyDescent="0.2">
      <c r="AM6221" s="61"/>
      <c r="AN6221" s="61"/>
      <c r="AO6221" s="171"/>
      <c r="AP6221" s="61"/>
      <c r="AQ6221" s="61"/>
      <c r="AR6221" s="61"/>
      <c r="AS6221" s="61"/>
      <c r="AT6221" s="61"/>
      <c r="AU6221" s="61"/>
      <c r="AV6221" s="61"/>
      <c r="AW6221" s="61"/>
      <c r="AX6221" s="61"/>
      <c r="AY6221" s="61"/>
      <c r="AZ6221" s="61"/>
      <c r="BA6221" s="61"/>
    </row>
    <row r="6222" spans="39:53" x14ac:dyDescent="0.2">
      <c r="AM6222" s="61"/>
      <c r="AN6222" s="61"/>
      <c r="AO6222" s="171"/>
      <c r="AP6222" s="61"/>
      <c r="AQ6222" s="61"/>
      <c r="AR6222" s="61"/>
      <c r="AS6222" s="61"/>
      <c r="AT6222" s="61"/>
      <c r="AU6222" s="61"/>
      <c r="AV6222" s="61"/>
      <c r="AW6222" s="61"/>
      <c r="AX6222" s="61"/>
      <c r="AY6222" s="61"/>
      <c r="AZ6222" s="61"/>
      <c r="BA6222" s="61"/>
    </row>
    <row r="6223" spans="39:53" x14ac:dyDescent="0.2">
      <c r="AM6223" s="61"/>
      <c r="AN6223" s="61"/>
      <c r="AO6223" s="171"/>
      <c r="AP6223" s="61"/>
      <c r="AQ6223" s="61"/>
      <c r="AR6223" s="61"/>
      <c r="AS6223" s="61"/>
      <c r="AT6223" s="61"/>
      <c r="AU6223" s="61"/>
      <c r="AV6223" s="61"/>
      <c r="AW6223" s="61"/>
      <c r="AX6223" s="61"/>
      <c r="AY6223" s="61"/>
      <c r="AZ6223" s="61"/>
      <c r="BA6223" s="61"/>
    </row>
    <row r="6224" spans="39:53" x14ac:dyDescent="0.2">
      <c r="AM6224" s="61"/>
      <c r="AN6224" s="61"/>
      <c r="AO6224" s="171"/>
      <c r="AP6224" s="61"/>
      <c r="AQ6224" s="61"/>
      <c r="AR6224" s="61"/>
      <c r="AS6224" s="61"/>
      <c r="AT6224" s="61"/>
      <c r="AU6224" s="61"/>
      <c r="AV6224" s="61"/>
      <c r="AW6224" s="61"/>
      <c r="AX6224" s="61"/>
      <c r="AY6224" s="61"/>
      <c r="AZ6224" s="61"/>
      <c r="BA6224" s="61"/>
    </row>
    <row r="6225" spans="39:53" x14ac:dyDescent="0.2">
      <c r="AM6225" s="61"/>
      <c r="AN6225" s="61"/>
      <c r="AO6225" s="171"/>
      <c r="AP6225" s="61"/>
      <c r="AQ6225" s="61"/>
      <c r="AR6225" s="61"/>
      <c r="AS6225" s="61"/>
      <c r="AT6225" s="61"/>
      <c r="AU6225" s="61"/>
      <c r="AV6225" s="61"/>
      <c r="AW6225" s="61"/>
      <c r="AX6225" s="61"/>
      <c r="AY6225" s="61"/>
      <c r="AZ6225" s="61"/>
      <c r="BA6225" s="61"/>
    </row>
    <row r="6226" spans="39:53" x14ac:dyDescent="0.2">
      <c r="AM6226" s="61"/>
      <c r="AN6226" s="61"/>
      <c r="AO6226" s="171"/>
      <c r="AP6226" s="61"/>
      <c r="AQ6226" s="61"/>
      <c r="AR6226" s="61"/>
      <c r="AS6226" s="61"/>
      <c r="AT6226" s="61"/>
      <c r="AU6226" s="61"/>
      <c r="AV6226" s="61"/>
      <c r="AW6226" s="61"/>
      <c r="AX6226" s="61"/>
      <c r="AY6226" s="61"/>
      <c r="AZ6226" s="61"/>
      <c r="BA6226" s="61"/>
    </row>
    <row r="6227" spans="39:53" x14ac:dyDescent="0.2">
      <c r="AM6227" s="61"/>
      <c r="AN6227" s="61"/>
      <c r="AO6227" s="171"/>
      <c r="AP6227" s="61"/>
      <c r="AQ6227" s="61"/>
      <c r="AR6227" s="61"/>
      <c r="AS6227" s="61"/>
      <c r="AT6227" s="61"/>
      <c r="AU6227" s="61"/>
      <c r="AV6227" s="61"/>
      <c r="AW6227" s="61"/>
      <c r="AX6227" s="61"/>
      <c r="AY6227" s="61"/>
      <c r="AZ6227" s="61"/>
      <c r="BA6227" s="61"/>
    </row>
    <row r="6228" spans="39:53" x14ac:dyDescent="0.2">
      <c r="AM6228" s="61"/>
      <c r="AN6228" s="61"/>
      <c r="AO6228" s="171"/>
      <c r="AP6228" s="61"/>
      <c r="AQ6228" s="61"/>
      <c r="AR6228" s="61"/>
      <c r="AS6228" s="61"/>
      <c r="AT6228" s="61"/>
      <c r="AU6228" s="61"/>
      <c r="AV6228" s="61"/>
      <c r="AW6228" s="61"/>
      <c r="AX6228" s="61"/>
      <c r="AY6228" s="61"/>
      <c r="AZ6228" s="61"/>
      <c r="BA6228" s="61"/>
    </row>
    <row r="6229" spans="39:53" x14ac:dyDescent="0.2">
      <c r="AM6229" s="61"/>
      <c r="AN6229" s="61"/>
      <c r="AO6229" s="171"/>
      <c r="AP6229" s="61"/>
      <c r="AQ6229" s="61"/>
      <c r="AR6229" s="61"/>
      <c r="AS6229" s="61"/>
      <c r="AT6229" s="61"/>
      <c r="AU6229" s="61"/>
      <c r="AV6229" s="61"/>
      <c r="AW6229" s="61"/>
      <c r="AX6229" s="61"/>
      <c r="AY6229" s="61"/>
      <c r="AZ6229" s="61"/>
      <c r="BA6229" s="61"/>
    </row>
    <row r="6230" spans="39:53" x14ac:dyDescent="0.2">
      <c r="AM6230" s="61"/>
      <c r="AN6230" s="61"/>
      <c r="AO6230" s="171"/>
      <c r="AP6230" s="61"/>
      <c r="AQ6230" s="61"/>
      <c r="AR6230" s="61"/>
      <c r="AS6230" s="61"/>
      <c r="AT6230" s="61"/>
      <c r="AU6230" s="61"/>
      <c r="AV6230" s="61"/>
      <c r="AW6230" s="61"/>
      <c r="AX6230" s="61"/>
      <c r="AY6230" s="61"/>
      <c r="AZ6230" s="61"/>
      <c r="BA6230" s="61"/>
    </row>
    <row r="6231" spans="39:53" x14ac:dyDescent="0.2">
      <c r="AM6231" s="61"/>
      <c r="AN6231" s="61"/>
      <c r="AO6231" s="171"/>
      <c r="AP6231" s="61"/>
      <c r="AQ6231" s="61"/>
      <c r="AR6231" s="61"/>
      <c r="AS6231" s="61"/>
      <c r="AT6231" s="61"/>
      <c r="AU6231" s="61"/>
      <c r="AV6231" s="61"/>
      <c r="AW6231" s="61"/>
      <c r="AX6231" s="61"/>
      <c r="AY6231" s="61"/>
      <c r="AZ6231" s="61"/>
      <c r="BA6231" s="61"/>
    </row>
    <row r="6232" spans="39:53" x14ac:dyDescent="0.2">
      <c r="AM6232" s="61"/>
      <c r="AN6232" s="61"/>
      <c r="AO6232" s="171"/>
      <c r="AP6232" s="61"/>
      <c r="AQ6232" s="61"/>
      <c r="AR6232" s="61"/>
      <c r="AS6232" s="61"/>
      <c r="AT6232" s="61"/>
      <c r="AU6232" s="61"/>
      <c r="AV6232" s="61"/>
      <c r="AW6232" s="61"/>
      <c r="AX6232" s="61"/>
      <c r="AY6232" s="61"/>
      <c r="AZ6232" s="61"/>
      <c r="BA6232" s="61"/>
    </row>
    <row r="6233" spans="39:53" x14ac:dyDescent="0.2">
      <c r="AM6233" s="61"/>
      <c r="AN6233" s="61"/>
      <c r="AO6233" s="171"/>
      <c r="AP6233" s="61"/>
      <c r="AQ6233" s="61"/>
      <c r="AR6233" s="61"/>
      <c r="AS6233" s="61"/>
      <c r="AT6233" s="61"/>
      <c r="AU6233" s="61"/>
      <c r="AV6233" s="61"/>
      <c r="AW6233" s="61"/>
      <c r="AX6233" s="61"/>
      <c r="AY6233" s="61"/>
      <c r="AZ6233" s="61"/>
      <c r="BA6233" s="61"/>
    </row>
    <row r="6234" spans="39:53" x14ac:dyDescent="0.2">
      <c r="AM6234" s="61"/>
      <c r="AN6234" s="61"/>
      <c r="AO6234" s="171"/>
      <c r="AP6234" s="61"/>
      <c r="AQ6234" s="61"/>
      <c r="AR6234" s="61"/>
      <c r="AS6234" s="61"/>
      <c r="AT6234" s="61"/>
      <c r="AU6234" s="61"/>
      <c r="AV6234" s="61"/>
      <c r="AW6234" s="61"/>
      <c r="AX6234" s="61"/>
      <c r="AY6234" s="61"/>
      <c r="AZ6234" s="61"/>
      <c r="BA6234" s="61"/>
    </row>
    <row r="6235" spans="39:53" x14ac:dyDescent="0.2">
      <c r="AM6235" s="61"/>
      <c r="AN6235" s="61"/>
      <c r="AO6235" s="171"/>
      <c r="AP6235" s="61"/>
      <c r="AQ6235" s="61"/>
      <c r="AR6235" s="61"/>
      <c r="AS6235" s="61"/>
      <c r="AT6235" s="61"/>
      <c r="AU6235" s="61"/>
      <c r="AV6235" s="61"/>
      <c r="AW6235" s="61"/>
      <c r="AX6235" s="61"/>
      <c r="AY6235" s="61"/>
      <c r="AZ6235" s="61"/>
      <c r="BA6235" s="61"/>
    </row>
    <row r="6236" spans="39:53" x14ac:dyDescent="0.2">
      <c r="AM6236" s="61"/>
      <c r="AN6236" s="61"/>
      <c r="AO6236" s="171"/>
      <c r="AP6236" s="61"/>
      <c r="AQ6236" s="61"/>
      <c r="AR6236" s="61"/>
      <c r="AS6236" s="61"/>
      <c r="AT6236" s="61"/>
      <c r="AU6236" s="61"/>
      <c r="AV6236" s="61"/>
      <c r="AW6236" s="61"/>
      <c r="AX6236" s="61"/>
      <c r="AY6236" s="61"/>
      <c r="AZ6236" s="61"/>
      <c r="BA6236" s="61"/>
    </row>
    <row r="6237" spans="39:53" x14ac:dyDescent="0.2">
      <c r="AM6237" s="61"/>
      <c r="AN6237" s="61"/>
      <c r="AO6237" s="171"/>
      <c r="AP6237" s="61"/>
      <c r="AQ6237" s="61"/>
      <c r="AR6237" s="61"/>
      <c r="AS6237" s="61"/>
      <c r="AT6237" s="61"/>
      <c r="AU6237" s="61"/>
      <c r="AV6237" s="61"/>
      <c r="AW6237" s="61"/>
      <c r="AX6237" s="61"/>
      <c r="AY6237" s="61"/>
      <c r="AZ6237" s="61"/>
      <c r="BA6237" s="61"/>
    </row>
    <row r="6238" spans="39:53" x14ac:dyDescent="0.2">
      <c r="AM6238" s="61"/>
      <c r="AN6238" s="61"/>
      <c r="AO6238" s="171"/>
      <c r="AP6238" s="61"/>
      <c r="AQ6238" s="61"/>
      <c r="AR6238" s="61"/>
      <c r="AS6238" s="61"/>
      <c r="AT6238" s="61"/>
      <c r="AU6238" s="61"/>
      <c r="AV6238" s="61"/>
      <c r="AW6238" s="61"/>
      <c r="AX6238" s="61"/>
      <c r="AY6238" s="61"/>
      <c r="AZ6238" s="61"/>
      <c r="BA6238" s="61"/>
    </row>
    <row r="6239" spans="39:53" x14ac:dyDescent="0.2">
      <c r="AM6239" s="61"/>
      <c r="AN6239" s="61"/>
      <c r="AO6239" s="171"/>
      <c r="AP6239" s="61"/>
      <c r="AQ6239" s="61"/>
      <c r="AR6239" s="61"/>
      <c r="AS6239" s="61"/>
      <c r="AT6239" s="61"/>
      <c r="AU6239" s="61"/>
      <c r="AV6239" s="61"/>
      <c r="AW6239" s="61"/>
      <c r="AX6239" s="61"/>
      <c r="AY6239" s="61"/>
      <c r="AZ6239" s="61"/>
      <c r="BA6239" s="61"/>
    </row>
    <row r="6240" spans="39:53" x14ac:dyDescent="0.2">
      <c r="AM6240" s="61"/>
      <c r="AN6240" s="61"/>
      <c r="AO6240" s="171"/>
      <c r="AP6240" s="61"/>
      <c r="AQ6240" s="61"/>
      <c r="AR6240" s="61"/>
      <c r="AS6240" s="61"/>
      <c r="AT6240" s="61"/>
      <c r="AU6240" s="61"/>
      <c r="AV6240" s="61"/>
      <c r="AW6240" s="61"/>
      <c r="AX6240" s="61"/>
      <c r="AY6240" s="61"/>
      <c r="AZ6240" s="61"/>
      <c r="BA6240" s="61"/>
    </row>
    <row r="6241" spans="39:53" x14ac:dyDescent="0.2">
      <c r="AM6241" s="61"/>
      <c r="AN6241" s="61"/>
      <c r="AO6241" s="171"/>
      <c r="AP6241" s="61"/>
      <c r="AQ6241" s="61"/>
      <c r="AR6241" s="61"/>
      <c r="AS6241" s="61"/>
      <c r="AT6241" s="61"/>
      <c r="AU6241" s="61"/>
      <c r="AV6241" s="61"/>
      <c r="AW6241" s="61"/>
      <c r="AX6241" s="61"/>
      <c r="AY6241" s="61"/>
      <c r="AZ6241" s="61"/>
      <c r="BA6241" s="61"/>
    </row>
    <row r="6242" spans="39:53" x14ac:dyDescent="0.2">
      <c r="AM6242" s="61"/>
      <c r="AN6242" s="61"/>
      <c r="AO6242" s="171"/>
      <c r="AP6242" s="61"/>
      <c r="AQ6242" s="61"/>
      <c r="AR6242" s="61"/>
      <c r="AS6242" s="61"/>
      <c r="AT6242" s="61"/>
      <c r="AU6242" s="61"/>
      <c r="AV6242" s="61"/>
      <c r="AW6242" s="61"/>
      <c r="AX6242" s="61"/>
      <c r="AY6242" s="61"/>
      <c r="AZ6242" s="61"/>
      <c r="BA6242" s="61"/>
    </row>
    <row r="6243" spans="39:53" x14ac:dyDescent="0.2">
      <c r="AM6243" s="61"/>
      <c r="AN6243" s="61"/>
      <c r="AO6243" s="171"/>
      <c r="AP6243" s="61"/>
      <c r="AQ6243" s="61"/>
      <c r="AR6243" s="61"/>
      <c r="AS6243" s="61"/>
      <c r="AT6243" s="61"/>
      <c r="AU6243" s="61"/>
      <c r="AV6243" s="61"/>
      <c r="AW6243" s="61"/>
      <c r="AX6243" s="61"/>
      <c r="AY6243" s="61"/>
      <c r="AZ6243" s="61"/>
      <c r="BA6243" s="61"/>
    </row>
    <row r="6244" spans="39:53" x14ac:dyDescent="0.2">
      <c r="AM6244" s="61"/>
      <c r="AN6244" s="61"/>
      <c r="AO6244" s="171"/>
      <c r="AP6244" s="61"/>
      <c r="AQ6244" s="61"/>
      <c r="AR6244" s="61"/>
      <c r="AS6244" s="61"/>
      <c r="AT6244" s="61"/>
      <c r="AU6244" s="61"/>
      <c r="AV6244" s="61"/>
      <c r="AW6244" s="61"/>
      <c r="AX6244" s="61"/>
      <c r="AY6244" s="61"/>
      <c r="AZ6244" s="61"/>
      <c r="BA6244" s="61"/>
    </row>
    <row r="6245" spans="39:53" x14ac:dyDescent="0.2">
      <c r="AM6245" s="61"/>
      <c r="AN6245" s="61"/>
      <c r="AO6245" s="171"/>
      <c r="AP6245" s="61"/>
      <c r="AQ6245" s="61"/>
      <c r="AR6245" s="61"/>
      <c r="AS6245" s="61"/>
      <c r="AT6245" s="61"/>
      <c r="AU6245" s="61"/>
      <c r="AV6245" s="61"/>
      <c r="AW6245" s="61"/>
      <c r="AX6245" s="61"/>
      <c r="AY6245" s="61"/>
      <c r="AZ6245" s="61"/>
      <c r="BA6245" s="61"/>
    </row>
    <row r="6246" spans="39:53" x14ac:dyDescent="0.2">
      <c r="AM6246" s="61"/>
      <c r="AN6246" s="61"/>
      <c r="AO6246" s="171"/>
      <c r="AP6246" s="61"/>
      <c r="AQ6246" s="61"/>
      <c r="AR6246" s="61"/>
      <c r="AS6246" s="61"/>
      <c r="AT6246" s="61"/>
      <c r="AU6246" s="61"/>
      <c r="AV6246" s="61"/>
      <c r="AW6246" s="61"/>
      <c r="AX6246" s="61"/>
      <c r="AY6246" s="61"/>
      <c r="AZ6246" s="61"/>
      <c r="BA6246" s="61"/>
    </row>
    <row r="6247" spans="39:53" x14ac:dyDescent="0.2">
      <c r="AM6247" s="61"/>
      <c r="AN6247" s="61"/>
      <c r="AO6247" s="171"/>
      <c r="AP6247" s="61"/>
      <c r="AQ6247" s="61"/>
      <c r="AR6247" s="61"/>
      <c r="AS6247" s="61"/>
      <c r="AT6247" s="61"/>
      <c r="AU6247" s="61"/>
      <c r="AV6247" s="61"/>
      <c r="AW6247" s="61"/>
      <c r="AX6247" s="61"/>
      <c r="AY6247" s="61"/>
      <c r="AZ6247" s="61"/>
      <c r="BA6247" s="61"/>
    </row>
    <row r="6248" spans="39:53" x14ac:dyDescent="0.2">
      <c r="AM6248" s="61"/>
      <c r="AN6248" s="61"/>
      <c r="AO6248" s="171"/>
      <c r="AP6248" s="61"/>
      <c r="AQ6248" s="61"/>
      <c r="AR6248" s="61"/>
      <c r="AS6248" s="61"/>
      <c r="AT6248" s="61"/>
      <c r="AU6248" s="61"/>
      <c r="AV6248" s="61"/>
      <c r="AW6248" s="61"/>
      <c r="AX6248" s="61"/>
      <c r="AY6248" s="61"/>
      <c r="AZ6248" s="61"/>
      <c r="BA6248" s="61"/>
    </row>
    <row r="6249" spans="39:53" x14ac:dyDescent="0.2">
      <c r="AM6249" s="61"/>
      <c r="AN6249" s="61"/>
      <c r="AO6249" s="171"/>
      <c r="AP6249" s="61"/>
      <c r="AQ6249" s="61"/>
      <c r="AR6249" s="61"/>
      <c r="AS6249" s="61"/>
      <c r="AT6249" s="61"/>
      <c r="AU6249" s="61"/>
      <c r="AV6249" s="61"/>
      <c r="AW6249" s="61"/>
      <c r="AX6249" s="61"/>
      <c r="AY6249" s="61"/>
      <c r="AZ6249" s="61"/>
      <c r="BA6249" s="61"/>
    </row>
    <row r="6250" spans="39:53" x14ac:dyDescent="0.2">
      <c r="AM6250" s="61"/>
      <c r="AN6250" s="61"/>
      <c r="AO6250" s="171"/>
      <c r="AP6250" s="61"/>
      <c r="AQ6250" s="61"/>
      <c r="AR6250" s="61"/>
      <c r="AS6250" s="61"/>
      <c r="AT6250" s="61"/>
      <c r="AU6250" s="61"/>
      <c r="AV6250" s="61"/>
      <c r="AW6250" s="61"/>
      <c r="AX6250" s="61"/>
      <c r="AY6250" s="61"/>
      <c r="AZ6250" s="61"/>
      <c r="BA6250" s="61"/>
    </row>
    <row r="6251" spans="39:53" x14ac:dyDescent="0.2">
      <c r="AM6251" s="61"/>
      <c r="AN6251" s="61"/>
      <c r="AO6251" s="171"/>
      <c r="AP6251" s="61"/>
      <c r="AQ6251" s="61"/>
      <c r="AR6251" s="61"/>
      <c r="AS6251" s="61"/>
      <c r="AT6251" s="61"/>
      <c r="AU6251" s="61"/>
      <c r="AV6251" s="61"/>
      <c r="AW6251" s="61"/>
      <c r="AX6251" s="61"/>
      <c r="AY6251" s="61"/>
      <c r="AZ6251" s="61"/>
      <c r="BA6251" s="61"/>
    </row>
    <row r="6252" spans="39:53" x14ac:dyDescent="0.2">
      <c r="AM6252" s="61"/>
      <c r="AN6252" s="61"/>
      <c r="AO6252" s="171"/>
      <c r="AP6252" s="61"/>
      <c r="AQ6252" s="61"/>
      <c r="AR6252" s="61"/>
      <c r="AS6252" s="61"/>
      <c r="AT6252" s="61"/>
      <c r="AU6252" s="61"/>
      <c r="AV6252" s="61"/>
      <c r="AW6252" s="61"/>
      <c r="AX6252" s="61"/>
      <c r="AY6252" s="61"/>
      <c r="AZ6252" s="61"/>
      <c r="BA6252" s="61"/>
    </row>
    <row r="6253" spans="39:53" x14ac:dyDescent="0.2">
      <c r="AM6253" s="61"/>
      <c r="AN6253" s="61"/>
      <c r="AO6253" s="171"/>
      <c r="AP6253" s="61"/>
      <c r="AQ6253" s="61"/>
      <c r="AR6253" s="61"/>
      <c r="AS6253" s="61"/>
      <c r="AT6253" s="61"/>
      <c r="AU6253" s="61"/>
      <c r="AV6253" s="61"/>
      <c r="AW6253" s="61"/>
      <c r="AX6253" s="61"/>
      <c r="AY6253" s="61"/>
      <c r="AZ6253" s="61"/>
      <c r="BA6253" s="61"/>
    </row>
    <row r="6254" spans="39:53" x14ac:dyDescent="0.2">
      <c r="AM6254" s="61"/>
      <c r="AN6254" s="61"/>
      <c r="AO6254" s="171"/>
      <c r="AP6254" s="61"/>
      <c r="AQ6254" s="61"/>
      <c r="AR6254" s="61"/>
      <c r="AS6254" s="61"/>
      <c r="AT6254" s="61"/>
      <c r="AU6254" s="61"/>
      <c r="AV6254" s="61"/>
      <c r="AW6254" s="61"/>
      <c r="AX6254" s="61"/>
      <c r="AY6254" s="61"/>
      <c r="AZ6254" s="61"/>
      <c r="BA6254" s="61"/>
    </row>
    <row r="6255" spans="39:53" x14ac:dyDescent="0.2">
      <c r="AM6255" s="61"/>
      <c r="AN6255" s="61"/>
      <c r="AO6255" s="171"/>
      <c r="AP6255" s="61"/>
      <c r="AQ6255" s="61"/>
      <c r="AR6255" s="61"/>
      <c r="AS6255" s="61"/>
      <c r="AT6255" s="61"/>
      <c r="AU6255" s="61"/>
      <c r="AV6255" s="61"/>
      <c r="AW6255" s="61"/>
      <c r="AX6255" s="61"/>
      <c r="AY6255" s="61"/>
      <c r="AZ6255" s="61"/>
      <c r="BA6255" s="61"/>
    </row>
    <row r="6256" spans="39:53" x14ac:dyDescent="0.2">
      <c r="AM6256" s="61"/>
      <c r="AN6256" s="61"/>
      <c r="AO6256" s="171"/>
      <c r="AP6256" s="61"/>
      <c r="AQ6256" s="61"/>
      <c r="AR6256" s="61"/>
      <c r="AS6256" s="61"/>
      <c r="AT6256" s="61"/>
      <c r="AU6256" s="61"/>
      <c r="AV6256" s="61"/>
      <c r="AW6256" s="61"/>
      <c r="AX6256" s="61"/>
      <c r="AY6256" s="61"/>
      <c r="AZ6256" s="61"/>
      <c r="BA6256" s="61"/>
    </row>
    <row r="6257" spans="39:53" x14ac:dyDescent="0.2">
      <c r="AM6257" s="61"/>
      <c r="AN6257" s="61"/>
      <c r="AO6257" s="171"/>
      <c r="AP6257" s="61"/>
      <c r="AQ6257" s="61"/>
      <c r="AR6257" s="61"/>
      <c r="AS6257" s="61"/>
      <c r="AT6257" s="61"/>
      <c r="AU6257" s="61"/>
      <c r="AV6257" s="61"/>
      <c r="AW6257" s="61"/>
      <c r="AX6257" s="61"/>
      <c r="AY6257" s="61"/>
      <c r="AZ6257" s="61"/>
      <c r="BA6257" s="61"/>
    </row>
    <row r="6258" spans="39:53" x14ac:dyDescent="0.2">
      <c r="AM6258" s="61"/>
      <c r="AN6258" s="61"/>
      <c r="AO6258" s="171"/>
      <c r="AP6258" s="61"/>
      <c r="AQ6258" s="61"/>
      <c r="AR6258" s="61"/>
      <c r="AS6258" s="61"/>
      <c r="AT6258" s="61"/>
      <c r="AU6258" s="61"/>
      <c r="AV6258" s="61"/>
      <c r="AW6258" s="61"/>
      <c r="AX6258" s="61"/>
      <c r="AY6258" s="61"/>
      <c r="AZ6258" s="61"/>
      <c r="BA6258" s="61"/>
    </row>
    <row r="6259" spans="39:53" x14ac:dyDescent="0.2">
      <c r="AM6259" s="61"/>
      <c r="AN6259" s="61"/>
      <c r="AO6259" s="171"/>
      <c r="AP6259" s="61"/>
      <c r="AQ6259" s="61"/>
      <c r="AR6259" s="61"/>
      <c r="AS6259" s="61"/>
      <c r="AT6259" s="61"/>
      <c r="AU6259" s="61"/>
      <c r="AV6259" s="61"/>
      <c r="AW6259" s="61"/>
      <c r="AX6259" s="61"/>
      <c r="AY6259" s="61"/>
      <c r="AZ6259" s="61"/>
      <c r="BA6259" s="61"/>
    </row>
    <row r="6260" spans="39:53" x14ac:dyDescent="0.2">
      <c r="AM6260" s="61"/>
      <c r="AN6260" s="61"/>
      <c r="AO6260" s="171"/>
      <c r="AP6260" s="61"/>
      <c r="AQ6260" s="61"/>
      <c r="AR6260" s="61"/>
      <c r="AS6260" s="61"/>
      <c r="AT6260" s="61"/>
      <c r="AU6260" s="61"/>
      <c r="AV6260" s="61"/>
      <c r="AW6260" s="61"/>
      <c r="AX6260" s="61"/>
      <c r="AY6260" s="61"/>
      <c r="AZ6260" s="61"/>
      <c r="BA6260" s="61"/>
    </row>
    <row r="6261" spans="39:53" x14ac:dyDescent="0.2">
      <c r="AM6261" s="61"/>
      <c r="AN6261" s="61"/>
      <c r="AO6261" s="171"/>
      <c r="AP6261" s="61"/>
      <c r="AQ6261" s="61"/>
      <c r="AR6261" s="61"/>
      <c r="AS6261" s="61"/>
      <c r="AT6261" s="61"/>
      <c r="AU6261" s="61"/>
      <c r="AV6261" s="61"/>
      <c r="AW6261" s="61"/>
      <c r="AX6261" s="61"/>
      <c r="AY6261" s="61"/>
      <c r="AZ6261" s="61"/>
      <c r="BA6261" s="61"/>
    </row>
    <row r="6262" spans="39:53" x14ac:dyDescent="0.2">
      <c r="AM6262" s="61"/>
      <c r="AN6262" s="61"/>
      <c r="AO6262" s="171"/>
      <c r="AP6262" s="61"/>
      <c r="AQ6262" s="61"/>
      <c r="AR6262" s="61"/>
      <c r="AS6262" s="61"/>
      <c r="AT6262" s="61"/>
      <c r="AU6262" s="61"/>
      <c r="AV6262" s="61"/>
      <c r="AW6262" s="61"/>
      <c r="AX6262" s="61"/>
      <c r="AY6262" s="61"/>
      <c r="AZ6262" s="61"/>
      <c r="BA6262" s="61"/>
    </row>
    <row r="6263" spans="39:53" x14ac:dyDescent="0.2">
      <c r="AM6263" s="61"/>
      <c r="AN6263" s="61"/>
      <c r="AO6263" s="171"/>
      <c r="AP6263" s="61"/>
      <c r="AQ6263" s="61"/>
      <c r="AR6263" s="61"/>
      <c r="AS6263" s="61"/>
      <c r="AT6263" s="61"/>
      <c r="AU6263" s="61"/>
      <c r="AV6263" s="61"/>
      <c r="AW6263" s="61"/>
      <c r="AX6263" s="61"/>
      <c r="AY6263" s="61"/>
      <c r="AZ6263" s="61"/>
      <c r="BA6263" s="61"/>
    </row>
    <row r="6264" spans="39:53" x14ac:dyDescent="0.2">
      <c r="AM6264" s="61"/>
      <c r="AN6264" s="61"/>
      <c r="AO6264" s="171"/>
      <c r="AP6264" s="61"/>
      <c r="AQ6264" s="61"/>
      <c r="AR6264" s="61"/>
      <c r="AS6264" s="61"/>
      <c r="AT6264" s="61"/>
      <c r="AU6264" s="61"/>
      <c r="AV6264" s="61"/>
      <c r="AW6264" s="61"/>
      <c r="AX6264" s="61"/>
      <c r="AY6264" s="61"/>
      <c r="AZ6264" s="61"/>
      <c r="BA6264" s="61"/>
    </row>
    <row r="6265" spans="39:53" x14ac:dyDescent="0.2">
      <c r="AM6265" s="61"/>
      <c r="AN6265" s="61"/>
      <c r="AO6265" s="171"/>
      <c r="AP6265" s="61"/>
      <c r="AQ6265" s="61"/>
      <c r="AR6265" s="61"/>
      <c r="AS6265" s="61"/>
      <c r="AT6265" s="61"/>
      <c r="AU6265" s="61"/>
      <c r="AV6265" s="61"/>
      <c r="AW6265" s="61"/>
      <c r="AX6265" s="61"/>
      <c r="AY6265" s="61"/>
      <c r="AZ6265" s="61"/>
      <c r="BA6265" s="61"/>
    </row>
    <row r="6266" spans="39:53" x14ac:dyDescent="0.2">
      <c r="AM6266" s="61"/>
      <c r="AN6266" s="61"/>
      <c r="AO6266" s="171"/>
      <c r="AP6266" s="61"/>
      <c r="AQ6266" s="61"/>
      <c r="AR6266" s="61"/>
      <c r="AS6266" s="61"/>
      <c r="AT6266" s="61"/>
      <c r="AU6266" s="61"/>
      <c r="AV6266" s="61"/>
      <c r="AW6266" s="61"/>
      <c r="AX6266" s="61"/>
      <c r="AY6266" s="61"/>
      <c r="AZ6266" s="61"/>
      <c r="BA6266" s="61"/>
    </row>
    <row r="6267" spans="39:53" x14ac:dyDescent="0.2">
      <c r="AM6267" s="61"/>
      <c r="AN6267" s="61"/>
      <c r="AO6267" s="171"/>
      <c r="AP6267" s="61"/>
      <c r="AQ6267" s="61"/>
      <c r="AR6267" s="61"/>
      <c r="AS6267" s="61"/>
      <c r="AT6267" s="61"/>
      <c r="AU6267" s="61"/>
      <c r="AV6267" s="61"/>
      <c r="AW6267" s="61"/>
      <c r="AX6267" s="61"/>
      <c r="AY6267" s="61"/>
      <c r="AZ6267" s="61"/>
      <c r="BA6267" s="61"/>
    </row>
    <row r="6268" spans="39:53" x14ac:dyDescent="0.2">
      <c r="AM6268" s="61"/>
      <c r="AN6268" s="61"/>
      <c r="AO6268" s="171"/>
      <c r="AP6268" s="61"/>
      <c r="AQ6268" s="61"/>
      <c r="AR6268" s="61"/>
      <c r="AS6268" s="61"/>
      <c r="AT6268" s="61"/>
      <c r="AU6268" s="61"/>
      <c r="AV6268" s="61"/>
      <c r="AW6268" s="61"/>
      <c r="AX6268" s="61"/>
      <c r="AY6268" s="61"/>
      <c r="AZ6268" s="61"/>
      <c r="BA6268" s="61"/>
    </row>
    <row r="6269" spans="39:53" x14ac:dyDescent="0.2">
      <c r="AM6269" s="61"/>
      <c r="AN6269" s="61"/>
      <c r="AO6269" s="171"/>
      <c r="AP6269" s="61"/>
      <c r="AQ6269" s="61"/>
      <c r="AR6269" s="61"/>
      <c r="AS6269" s="61"/>
      <c r="AT6269" s="61"/>
      <c r="AU6269" s="61"/>
      <c r="AV6269" s="61"/>
      <c r="AW6269" s="61"/>
      <c r="AX6269" s="61"/>
      <c r="AY6269" s="61"/>
      <c r="AZ6269" s="61"/>
      <c r="BA6269" s="61"/>
    </row>
    <row r="6270" spans="39:53" x14ac:dyDescent="0.2">
      <c r="AM6270" s="61"/>
      <c r="AN6270" s="61"/>
      <c r="AO6270" s="171"/>
      <c r="AP6270" s="61"/>
      <c r="AQ6270" s="61"/>
      <c r="AR6270" s="61"/>
      <c r="AS6270" s="61"/>
      <c r="AT6270" s="61"/>
      <c r="AU6270" s="61"/>
      <c r="AV6270" s="61"/>
      <c r="AW6270" s="61"/>
      <c r="AX6270" s="61"/>
      <c r="AY6270" s="61"/>
      <c r="AZ6270" s="61"/>
      <c r="BA6270" s="61"/>
    </row>
    <row r="6271" spans="39:53" x14ac:dyDescent="0.2">
      <c r="AM6271" s="61"/>
      <c r="AN6271" s="61"/>
      <c r="AO6271" s="171"/>
      <c r="AP6271" s="61"/>
      <c r="AQ6271" s="61"/>
      <c r="AR6271" s="61"/>
      <c r="AS6271" s="61"/>
      <c r="AT6271" s="61"/>
      <c r="AU6271" s="61"/>
      <c r="AV6271" s="61"/>
      <c r="AW6271" s="61"/>
      <c r="AX6271" s="61"/>
      <c r="AY6271" s="61"/>
      <c r="AZ6271" s="61"/>
      <c r="BA6271" s="61"/>
    </row>
    <row r="6272" spans="39:53" x14ac:dyDescent="0.2">
      <c r="AM6272" s="61"/>
      <c r="AN6272" s="61"/>
      <c r="AO6272" s="171"/>
      <c r="AP6272" s="61"/>
      <c r="AQ6272" s="61"/>
      <c r="AR6272" s="61"/>
      <c r="AS6272" s="61"/>
      <c r="AT6272" s="61"/>
      <c r="AU6272" s="61"/>
      <c r="AV6272" s="61"/>
      <c r="AW6272" s="61"/>
      <c r="AX6272" s="61"/>
      <c r="AY6272" s="61"/>
      <c r="AZ6272" s="61"/>
      <c r="BA6272" s="61"/>
    </row>
    <row r="6273" spans="39:53" x14ac:dyDescent="0.2">
      <c r="AM6273" s="61"/>
      <c r="AN6273" s="61"/>
      <c r="AO6273" s="171"/>
      <c r="AP6273" s="61"/>
      <c r="AQ6273" s="61"/>
      <c r="AR6273" s="61"/>
      <c r="AS6273" s="61"/>
      <c r="AT6273" s="61"/>
      <c r="AU6273" s="61"/>
      <c r="AV6273" s="61"/>
      <c r="AW6273" s="61"/>
      <c r="AX6273" s="61"/>
      <c r="AY6273" s="61"/>
      <c r="AZ6273" s="61"/>
      <c r="BA6273" s="61"/>
    </row>
    <row r="6274" spans="39:53" x14ac:dyDescent="0.2">
      <c r="AM6274" s="61"/>
      <c r="AN6274" s="61"/>
      <c r="AO6274" s="171"/>
      <c r="AP6274" s="61"/>
      <c r="AQ6274" s="61"/>
      <c r="AR6274" s="61"/>
      <c r="AS6274" s="61"/>
      <c r="AT6274" s="61"/>
      <c r="AU6274" s="61"/>
      <c r="AV6274" s="61"/>
      <c r="AW6274" s="61"/>
      <c r="AX6274" s="61"/>
      <c r="AY6274" s="61"/>
      <c r="AZ6274" s="61"/>
      <c r="BA6274" s="61"/>
    </row>
    <row r="6275" spans="39:53" x14ac:dyDescent="0.2">
      <c r="AM6275" s="61"/>
      <c r="AN6275" s="61"/>
      <c r="AO6275" s="171"/>
      <c r="AP6275" s="61"/>
      <c r="AQ6275" s="61"/>
      <c r="AR6275" s="61"/>
      <c r="AS6275" s="61"/>
      <c r="AT6275" s="61"/>
      <c r="AU6275" s="61"/>
      <c r="AV6275" s="61"/>
      <c r="AW6275" s="61"/>
      <c r="AX6275" s="61"/>
      <c r="AY6275" s="61"/>
      <c r="AZ6275" s="61"/>
      <c r="BA6275" s="61"/>
    </row>
    <row r="6276" spans="39:53" x14ac:dyDescent="0.2">
      <c r="AM6276" s="61"/>
      <c r="AN6276" s="61"/>
      <c r="AO6276" s="171"/>
      <c r="AP6276" s="61"/>
      <c r="AQ6276" s="61"/>
      <c r="AR6276" s="61"/>
      <c r="AS6276" s="61"/>
      <c r="AT6276" s="61"/>
      <c r="AU6276" s="61"/>
      <c r="AV6276" s="61"/>
      <c r="AW6276" s="61"/>
      <c r="AX6276" s="61"/>
      <c r="AY6276" s="61"/>
      <c r="AZ6276" s="61"/>
      <c r="BA6276" s="61"/>
    </row>
    <row r="6277" spans="39:53" x14ac:dyDescent="0.2">
      <c r="AM6277" s="61"/>
      <c r="AN6277" s="61"/>
      <c r="AO6277" s="171"/>
      <c r="AP6277" s="61"/>
      <c r="AQ6277" s="61"/>
      <c r="AR6277" s="61"/>
      <c r="AS6277" s="61"/>
      <c r="AT6277" s="61"/>
      <c r="AU6277" s="61"/>
      <c r="AV6277" s="61"/>
      <c r="AW6277" s="61"/>
      <c r="AX6277" s="61"/>
      <c r="AY6277" s="61"/>
      <c r="AZ6277" s="61"/>
      <c r="BA6277" s="61"/>
    </row>
    <row r="6278" spans="39:53" x14ac:dyDescent="0.2">
      <c r="AM6278" s="61"/>
      <c r="AN6278" s="61"/>
      <c r="AO6278" s="171"/>
      <c r="AP6278" s="61"/>
      <c r="AQ6278" s="61"/>
      <c r="AR6278" s="61"/>
      <c r="AS6278" s="61"/>
      <c r="AT6278" s="61"/>
      <c r="AU6278" s="61"/>
      <c r="AV6278" s="61"/>
      <c r="AW6278" s="61"/>
      <c r="AX6278" s="61"/>
      <c r="AY6278" s="61"/>
      <c r="AZ6278" s="61"/>
      <c r="BA6278" s="61"/>
    </row>
    <row r="6279" spans="39:53" x14ac:dyDescent="0.2">
      <c r="AM6279" s="61"/>
      <c r="AN6279" s="61"/>
      <c r="AO6279" s="171"/>
      <c r="AP6279" s="61"/>
      <c r="AQ6279" s="61"/>
      <c r="AR6279" s="61"/>
      <c r="AS6279" s="61"/>
      <c r="AT6279" s="61"/>
      <c r="AU6279" s="61"/>
      <c r="AV6279" s="61"/>
      <c r="AW6279" s="61"/>
      <c r="AX6279" s="61"/>
      <c r="AY6279" s="61"/>
      <c r="AZ6279" s="61"/>
      <c r="BA6279" s="61"/>
    </row>
    <row r="6280" spans="39:53" x14ac:dyDescent="0.2">
      <c r="AM6280" s="61"/>
      <c r="AN6280" s="61"/>
      <c r="AO6280" s="171"/>
      <c r="AP6280" s="61"/>
      <c r="AQ6280" s="61"/>
      <c r="AR6280" s="61"/>
      <c r="AS6280" s="61"/>
      <c r="AT6280" s="61"/>
      <c r="AU6280" s="61"/>
      <c r="AV6280" s="61"/>
      <c r="AW6280" s="61"/>
      <c r="AX6280" s="61"/>
      <c r="AY6280" s="61"/>
      <c r="AZ6280" s="61"/>
      <c r="BA6280" s="61"/>
    </row>
    <row r="6281" spans="39:53" x14ac:dyDescent="0.2">
      <c r="AM6281" s="61"/>
      <c r="AN6281" s="61"/>
      <c r="AO6281" s="171"/>
      <c r="AP6281" s="61"/>
      <c r="AQ6281" s="61"/>
      <c r="AR6281" s="61"/>
      <c r="AS6281" s="61"/>
      <c r="AT6281" s="61"/>
      <c r="AU6281" s="61"/>
      <c r="AV6281" s="61"/>
      <c r="AW6281" s="61"/>
      <c r="AX6281" s="61"/>
      <c r="AY6281" s="61"/>
      <c r="AZ6281" s="61"/>
      <c r="BA6281" s="61"/>
    </row>
    <row r="6282" spans="39:53" x14ac:dyDescent="0.2">
      <c r="AM6282" s="61"/>
      <c r="AN6282" s="61"/>
      <c r="AO6282" s="171"/>
      <c r="AP6282" s="61"/>
      <c r="AQ6282" s="61"/>
      <c r="AR6282" s="61"/>
      <c r="AS6282" s="61"/>
      <c r="AT6282" s="61"/>
      <c r="AU6282" s="61"/>
      <c r="AV6282" s="61"/>
      <c r="AW6282" s="61"/>
      <c r="AX6282" s="61"/>
      <c r="AY6282" s="61"/>
      <c r="AZ6282" s="61"/>
      <c r="BA6282" s="61"/>
    </row>
    <row r="6283" spans="39:53" x14ac:dyDescent="0.2">
      <c r="AM6283" s="61"/>
      <c r="AN6283" s="61"/>
      <c r="AO6283" s="171"/>
      <c r="AP6283" s="61"/>
      <c r="AQ6283" s="61"/>
      <c r="AR6283" s="61"/>
      <c r="AS6283" s="61"/>
      <c r="AT6283" s="61"/>
      <c r="AU6283" s="61"/>
      <c r="AV6283" s="61"/>
      <c r="AW6283" s="61"/>
      <c r="AX6283" s="61"/>
      <c r="AY6283" s="61"/>
      <c r="AZ6283" s="61"/>
      <c r="BA6283" s="61"/>
    </row>
    <row r="6284" spans="39:53" x14ac:dyDescent="0.2">
      <c r="AM6284" s="61"/>
      <c r="AN6284" s="61"/>
      <c r="AO6284" s="171"/>
      <c r="AP6284" s="61"/>
      <c r="AQ6284" s="61"/>
      <c r="AR6284" s="61"/>
      <c r="AS6284" s="61"/>
      <c r="AT6284" s="61"/>
      <c r="AU6284" s="61"/>
      <c r="AV6284" s="61"/>
      <c r="AW6284" s="61"/>
      <c r="AX6284" s="61"/>
      <c r="AY6284" s="61"/>
      <c r="AZ6284" s="61"/>
      <c r="BA6284" s="61"/>
    </row>
    <row r="6285" spans="39:53" x14ac:dyDescent="0.2">
      <c r="AM6285" s="61"/>
      <c r="AN6285" s="61"/>
      <c r="AO6285" s="171"/>
      <c r="AP6285" s="61"/>
      <c r="AQ6285" s="61"/>
      <c r="AR6285" s="61"/>
      <c r="AS6285" s="61"/>
      <c r="AT6285" s="61"/>
      <c r="AU6285" s="61"/>
      <c r="AV6285" s="61"/>
      <c r="AW6285" s="61"/>
      <c r="AX6285" s="61"/>
      <c r="AY6285" s="61"/>
      <c r="AZ6285" s="61"/>
      <c r="BA6285" s="61"/>
    </row>
    <row r="6286" spans="39:53" x14ac:dyDescent="0.2">
      <c r="AM6286" s="61"/>
      <c r="AN6286" s="61"/>
      <c r="AO6286" s="171"/>
      <c r="AP6286" s="61"/>
      <c r="AQ6286" s="61"/>
      <c r="AR6286" s="61"/>
      <c r="AS6286" s="61"/>
      <c r="AT6286" s="61"/>
      <c r="AU6286" s="61"/>
      <c r="AV6286" s="61"/>
      <c r="AW6286" s="61"/>
      <c r="AX6286" s="61"/>
      <c r="AY6286" s="61"/>
      <c r="AZ6286" s="61"/>
      <c r="BA6286" s="61"/>
    </row>
    <row r="6287" spans="39:53" x14ac:dyDescent="0.2">
      <c r="AM6287" s="61"/>
      <c r="AN6287" s="61"/>
      <c r="AO6287" s="171"/>
      <c r="AP6287" s="61"/>
      <c r="AQ6287" s="61"/>
      <c r="AR6287" s="61"/>
      <c r="AS6287" s="61"/>
      <c r="AT6287" s="61"/>
      <c r="AU6287" s="61"/>
      <c r="AV6287" s="61"/>
      <c r="AW6287" s="61"/>
      <c r="AX6287" s="61"/>
      <c r="AY6287" s="61"/>
      <c r="AZ6287" s="61"/>
      <c r="BA6287" s="61"/>
    </row>
    <row r="6288" spans="39:53" x14ac:dyDescent="0.2">
      <c r="AM6288" s="61"/>
      <c r="AN6288" s="61"/>
      <c r="AO6288" s="171"/>
      <c r="AP6288" s="61"/>
      <c r="AQ6288" s="61"/>
      <c r="AR6288" s="61"/>
      <c r="AS6288" s="61"/>
      <c r="AT6288" s="61"/>
      <c r="AU6288" s="61"/>
      <c r="AV6288" s="61"/>
      <c r="AW6288" s="61"/>
      <c r="AX6288" s="61"/>
      <c r="AY6288" s="61"/>
      <c r="AZ6288" s="61"/>
      <c r="BA6288" s="61"/>
    </row>
    <row r="6289" spans="39:53" x14ac:dyDescent="0.2">
      <c r="AM6289" s="61"/>
      <c r="AN6289" s="61"/>
      <c r="AO6289" s="171"/>
      <c r="AP6289" s="61"/>
      <c r="AQ6289" s="61"/>
      <c r="AR6289" s="61"/>
      <c r="AS6289" s="61"/>
      <c r="AT6289" s="61"/>
      <c r="AU6289" s="61"/>
      <c r="AV6289" s="61"/>
      <c r="AW6289" s="61"/>
      <c r="AX6289" s="61"/>
      <c r="AY6289" s="61"/>
      <c r="AZ6289" s="61"/>
      <c r="BA6289" s="61"/>
    </row>
    <row r="6290" spans="39:53" x14ac:dyDescent="0.2">
      <c r="AM6290" s="61"/>
      <c r="AN6290" s="61"/>
      <c r="AO6290" s="171"/>
      <c r="AP6290" s="61"/>
      <c r="AQ6290" s="61"/>
      <c r="AR6290" s="61"/>
      <c r="AS6290" s="61"/>
      <c r="AT6290" s="61"/>
      <c r="AU6290" s="61"/>
      <c r="AV6290" s="61"/>
      <c r="AW6290" s="61"/>
      <c r="AX6290" s="61"/>
      <c r="AY6290" s="61"/>
      <c r="AZ6290" s="61"/>
      <c r="BA6290" s="61"/>
    </row>
    <row r="6291" spans="39:53" x14ac:dyDescent="0.2">
      <c r="AM6291" s="61"/>
      <c r="AN6291" s="61"/>
      <c r="AO6291" s="171"/>
      <c r="AP6291" s="61"/>
      <c r="AQ6291" s="61"/>
      <c r="AR6291" s="61"/>
      <c r="AS6291" s="61"/>
      <c r="AT6291" s="61"/>
      <c r="AU6291" s="61"/>
      <c r="AV6291" s="61"/>
      <c r="AW6291" s="61"/>
      <c r="AX6291" s="61"/>
      <c r="AY6291" s="61"/>
      <c r="AZ6291" s="61"/>
      <c r="BA6291" s="61"/>
    </row>
    <row r="6292" spans="39:53" x14ac:dyDescent="0.2">
      <c r="AM6292" s="61"/>
      <c r="AN6292" s="61"/>
      <c r="AO6292" s="171"/>
      <c r="AP6292" s="61"/>
      <c r="AQ6292" s="61"/>
      <c r="AR6292" s="61"/>
      <c r="AS6292" s="61"/>
      <c r="AT6292" s="61"/>
      <c r="AU6292" s="61"/>
      <c r="AV6292" s="61"/>
      <c r="AW6292" s="61"/>
      <c r="AX6292" s="61"/>
      <c r="AY6292" s="61"/>
      <c r="AZ6292" s="61"/>
      <c r="BA6292" s="61"/>
    </row>
    <row r="6293" spans="39:53" x14ac:dyDescent="0.2">
      <c r="AM6293" s="61"/>
      <c r="AN6293" s="61"/>
      <c r="AO6293" s="171"/>
      <c r="AP6293" s="61"/>
      <c r="AQ6293" s="61"/>
      <c r="AR6293" s="61"/>
      <c r="AS6293" s="61"/>
      <c r="AT6293" s="61"/>
      <c r="AU6293" s="61"/>
      <c r="AV6293" s="61"/>
      <c r="AW6293" s="61"/>
      <c r="AX6293" s="61"/>
      <c r="AY6293" s="61"/>
      <c r="AZ6293" s="61"/>
      <c r="BA6293" s="61"/>
    </row>
    <row r="6294" spans="39:53" x14ac:dyDescent="0.2">
      <c r="AM6294" s="61"/>
      <c r="AN6294" s="61"/>
      <c r="AO6294" s="171"/>
      <c r="AP6294" s="61"/>
      <c r="AQ6294" s="61"/>
      <c r="AR6294" s="61"/>
      <c r="AS6294" s="61"/>
      <c r="AT6294" s="61"/>
      <c r="AU6294" s="61"/>
      <c r="AV6294" s="61"/>
      <c r="AW6294" s="61"/>
      <c r="AX6294" s="61"/>
      <c r="AY6294" s="61"/>
      <c r="AZ6294" s="61"/>
      <c r="BA6294" s="61"/>
    </row>
    <row r="6295" spans="39:53" x14ac:dyDescent="0.2">
      <c r="AM6295" s="61"/>
      <c r="AN6295" s="61"/>
      <c r="AO6295" s="171"/>
      <c r="AP6295" s="61"/>
      <c r="AQ6295" s="61"/>
      <c r="AR6295" s="61"/>
      <c r="AS6295" s="61"/>
      <c r="AT6295" s="61"/>
      <c r="AU6295" s="61"/>
      <c r="AV6295" s="61"/>
      <c r="AW6295" s="61"/>
      <c r="AX6295" s="61"/>
      <c r="AY6295" s="61"/>
      <c r="AZ6295" s="61"/>
      <c r="BA6295" s="61"/>
    </row>
    <row r="6296" spans="39:53" x14ac:dyDescent="0.2">
      <c r="AM6296" s="61"/>
      <c r="AN6296" s="61"/>
      <c r="AO6296" s="171"/>
      <c r="AP6296" s="61"/>
      <c r="AQ6296" s="61"/>
      <c r="AR6296" s="61"/>
      <c r="AS6296" s="61"/>
      <c r="AT6296" s="61"/>
      <c r="AU6296" s="61"/>
      <c r="AV6296" s="61"/>
      <c r="AW6296" s="61"/>
      <c r="AX6296" s="61"/>
      <c r="AY6296" s="61"/>
      <c r="AZ6296" s="61"/>
      <c r="BA6296" s="61"/>
    </row>
    <row r="6297" spans="39:53" x14ac:dyDescent="0.2">
      <c r="AM6297" s="61"/>
      <c r="AN6297" s="61"/>
      <c r="AO6297" s="171"/>
      <c r="AP6297" s="61"/>
      <c r="AQ6297" s="61"/>
      <c r="AR6297" s="61"/>
      <c r="AS6297" s="61"/>
      <c r="AT6297" s="61"/>
      <c r="AU6297" s="61"/>
      <c r="AV6297" s="61"/>
      <c r="AW6297" s="61"/>
      <c r="AX6297" s="61"/>
      <c r="AY6297" s="61"/>
      <c r="AZ6297" s="61"/>
      <c r="BA6297" s="61"/>
    </row>
    <row r="6298" spans="39:53" x14ac:dyDescent="0.2">
      <c r="AM6298" s="61"/>
      <c r="AN6298" s="61"/>
      <c r="AO6298" s="171"/>
      <c r="AP6298" s="61"/>
      <c r="AQ6298" s="61"/>
      <c r="AR6298" s="61"/>
      <c r="AS6298" s="61"/>
      <c r="AT6298" s="61"/>
      <c r="AU6298" s="61"/>
      <c r="AV6298" s="61"/>
      <c r="AW6298" s="61"/>
      <c r="AX6298" s="61"/>
      <c r="AY6298" s="61"/>
      <c r="AZ6298" s="61"/>
      <c r="BA6298" s="61"/>
    </row>
    <row r="6299" spans="39:53" x14ac:dyDescent="0.2">
      <c r="AM6299" s="61"/>
      <c r="AN6299" s="61"/>
      <c r="AO6299" s="171"/>
      <c r="AP6299" s="61"/>
      <c r="AQ6299" s="61"/>
      <c r="AR6299" s="61"/>
      <c r="AS6299" s="61"/>
      <c r="AT6299" s="61"/>
      <c r="AU6299" s="61"/>
      <c r="AV6299" s="61"/>
      <c r="AW6299" s="61"/>
      <c r="AX6299" s="61"/>
      <c r="AY6299" s="61"/>
      <c r="AZ6299" s="61"/>
      <c r="BA6299" s="61"/>
    </row>
    <row r="6300" spans="39:53" x14ac:dyDescent="0.2">
      <c r="AM6300" s="61"/>
      <c r="AN6300" s="61"/>
      <c r="AO6300" s="171"/>
      <c r="AP6300" s="61"/>
      <c r="AQ6300" s="61"/>
      <c r="AR6300" s="61"/>
      <c r="AS6300" s="61"/>
      <c r="AT6300" s="61"/>
      <c r="AU6300" s="61"/>
      <c r="AV6300" s="61"/>
      <c r="AW6300" s="61"/>
      <c r="AX6300" s="61"/>
      <c r="AY6300" s="61"/>
      <c r="AZ6300" s="61"/>
      <c r="BA6300" s="61"/>
    </row>
    <row r="6301" spans="39:53" x14ac:dyDescent="0.2">
      <c r="AM6301" s="61"/>
      <c r="AN6301" s="61"/>
      <c r="AO6301" s="171"/>
      <c r="AP6301" s="61"/>
      <c r="AQ6301" s="61"/>
      <c r="AR6301" s="61"/>
      <c r="AS6301" s="61"/>
      <c r="AT6301" s="61"/>
      <c r="AU6301" s="61"/>
      <c r="AV6301" s="61"/>
      <c r="AW6301" s="61"/>
      <c r="AX6301" s="61"/>
      <c r="AY6301" s="61"/>
      <c r="AZ6301" s="61"/>
      <c r="BA6301" s="61"/>
    </row>
    <row r="6302" spans="39:53" x14ac:dyDescent="0.2">
      <c r="AM6302" s="61"/>
      <c r="AN6302" s="61"/>
      <c r="AO6302" s="171"/>
      <c r="AP6302" s="61"/>
      <c r="AQ6302" s="61"/>
      <c r="AR6302" s="61"/>
      <c r="AS6302" s="61"/>
      <c r="AT6302" s="61"/>
      <c r="AU6302" s="61"/>
      <c r="AV6302" s="61"/>
      <c r="AW6302" s="61"/>
      <c r="AX6302" s="61"/>
      <c r="AY6302" s="61"/>
      <c r="AZ6302" s="61"/>
      <c r="BA6302" s="61"/>
    </row>
    <row r="6303" spans="39:53" x14ac:dyDescent="0.2">
      <c r="AM6303" s="61"/>
      <c r="AN6303" s="61"/>
      <c r="AO6303" s="171"/>
      <c r="AP6303" s="61"/>
      <c r="AQ6303" s="61"/>
      <c r="AR6303" s="61"/>
      <c r="AS6303" s="61"/>
      <c r="AT6303" s="61"/>
      <c r="AU6303" s="61"/>
      <c r="AV6303" s="61"/>
      <c r="AW6303" s="61"/>
      <c r="AX6303" s="61"/>
      <c r="AY6303" s="61"/>
      <c r="AZ6303" s="61"/>
      <c r="BA6303" s="61"/>
    </row>
    <row r="6304" spans="39:53" x14ac:dyDescent="0.2">
      <c r="AM6304" s="61"/>
      <c r="AN6304" s="61"/>
      <c r="AO6304" s="171"/>
      <c r="AP6304" s="61"/>
      <c r="AQ6304" s="61"/>
      <c r="AR6304" s="61"/>
      <c r="AS6304" s="61"/>
      <c r="AT6304" s="61"/>
      <c r="AU6304" s="61"/>
      <c r="AV6304" s="61"/>
      <c r="AW6304" s="61"/>
      <c r="AX6304" s="61"/>
      <c r="AY6304" s="61"/>
      <c r="AZ6304" s="61"/>
      <c r="BA6304" s="61"/>
    </row>
    <row r="6305" spans="39:53" x14ac:dyDescent="0.2">
      <c r="AM6305" s="61"/>
      <c r="AN6305" s="61"/>
      <c r="AO6305" s="171"/>
      <c r="AP6305" s="61"/>
      <c r="AQ6305" s="61"/>
      <c r="AR6305" s="61"/>
      <c r="AS6305" s="61"/>
      <c r="AT6305" s="61"/>
      <c r="AU6305" s="61"/>
      <c r="AV6305" s="61"/>
      <c r="AW6305" s="61"/>
      <c r="AX6305" s="61"/>
      <c r="AY6305" s="61"/>
      <c r="AZ6305" s="61"/>
      <c r="BA6305" s="61"/>
    </row>
    <row r="6306" spans="39:53" x14ac:dyDescent="0.2">
      <c r="AM6306" s="61"/>
      <c r="AN6306" s="61"/>
      <c r="AO6306" s="171"/>
      <c r="AP6306" s="61"/>
      <c r="AQ6306" s="61"/>
      <c r="AR6306" s="61"/>
      <c r="AS6306" s="61"/>
      <c r="AT6306" s="61"/>
      <c r="AU6306" s="61"/>
      <c r="AV6306" s="61"/>
      <c r="AW6306" s="61"/>
      <c r="AX6306" s="61"/>
      <c r="AY6306" s="61"/>
      <c r="AZ6306" s="61"/>
      <c r="BA6306" s="61"/>
    </row>
    <row r="6307" spans="39:53" x14ac:dyDescent="0.2">
      <c r="AM6307" s="61"/>
      <c r="AN6307" s="61"/>
      <c r="AO6307" s="171"/>
      <c r="AP6307" s="61"/>
      <c r="AQ6307" s="61"/>
      <c r="AR6307" s="61"/>
      <c r="AS6307" s="61"/>
      <c r="AT6307" s="61"/>
      <c r="AU6307" s="61"/>
      <c r="AV6307" s="61"/>
      <c r="AW6307" s="61"/>
      <c r="AX6307" s="61"/>
      <c r="AY6307" s="61"/>
      <c r="AZ6307" s="61"/>
      <c r="BA6307" s="61"/>
    </row>
    <row r="6308" spans="39:53" x14ac:dyDescent="0.2">
      <c r="AM6308" s="61"/>
      <c r="AN6308" s="61"/>
      <c r="AO6308" s="171"/>
      <c r="AP6308" s="61"/>
      <c r="AQ6308" s="61"/>
      <c r="AR6308" s="61"/>
      <c r="AS6308" s="61"/>
      <c r="AT6308" s="61"/>
      <c r="AU6308" s="61"/>
      <c r="AV6308" s="61"/>
      <c r="AW6308" s="61"/>
      <c r="AX6308" s="61"/>
      <c r="AY6308" s="61"/>
      <c r="AZ6308" s="61"/>
      <c r="BA6308" s="61"/>
    </row>
    <row r="6309" spans="39:53" x14ac:dyDescent="0.2">
      <c r="AM6309" s="61"/>
      <c r="AN6309" s="61"/>
      <c r="AO6309" s="171"/>
      <c r="AP6309" s="61"/>
      <c r="AQ6309" s="61"/>
      <c r="AR6309" s="61"/>
      <c r="AS6309" s="61"/>
      <c r="AT6309" s="61"/>
      <c r="AU6309" s="61"/>
      <c r="AV6309" s="61"/>
      <c r="AW6309" s="61"/>
      <c r="AX6309" s="61"/>
      <c r="AY6309" s="61"/>
      <c r="AZ6309" s="61"/>
      <c r="BA6309" s="61"/>
    </row>
    <row r="6310" spans="39:53" x14ac:dyDescent="0.2">
      <c r="AM6310" s="61"/>
      <c r="AN6310" s="61"/>
      <c r="AO6310" s="171"/>
      <c r="AP6310" s="61"/>
      <c r="AQ6310" s="61"/>
      <c r="AR6310" s="61"/>
      <c r="AS6310" s="61"/>
      <c r="AT6310" s="61"/>
      <c r="AU6310" s="61"/>
      <c r="AV6310" s="61"/>
      <c r="AW6310" s="61"/>
      <c r="AX6310" s="61"/>
      <c r="AY6310" s="61"/>
      <c r="AZ6310" s="61"/>
      <c r="BA6310" s="61"/>
    </row>
    <row r="6311" spans="39:53" x14ac:dyDescent="0.2">
      <c r="AM6311" s="61"/>
      <c r="AN6311" s="61"/>
      <c r="AO6311" s="171"/>
      <c r="AP6311" s="61"/>
      <c r="AQ6311" s="61"/>
      <c r="AR6311" s="61"/>
      <c r="AS6311" s="61"/>
      <c r="AT6311" s="61"/>
      <c r="AU6311" s="61"/>
      <c r="AV6311" s="61"/>
      <c r="AW6311" s="61"/>
      <c r="AX6311" s="61"/>
      <c r="AY6311" s="61"/>
      <c r="AZ6311" s="61"/>
      <c r="BA6311" s="61"/>
    </row>
    <row r="6312" spans="39:53" x14ac:dyDescent="0.2">
      <c r="AM6312" s="61"/>
      <c r="AN6312" s="61"/>
      <c r="AO6312" s="171"/>
      <c r="AP6312" s="61"/>
      <c r="AQ6312" s="61"/>
      <c r="AR6312" s="61"/>
      <c r="AS6312" s="61"/>
      <c r="AT6312" s="61"/>
      <c r="AU6312" s="61"/>
      <c r="AV6312" s="61"/>
      <c r="AW6312" s="61"/>
      <c r="AX6312" s="61"/>
      <c r="AY6312" s="61"/>
      <c r="AZ6312" s="61"/>
      <c r="BA6312" s="61"/>
    </row>
    <row r="6313" spans="39:53" x14ac:dyDescent="0.2">
      <c r="AM6313" s="61"/>
      <c r="AN6313" s="61"/>
      <c r="AO6313" s="171"/>
      <c r="AP6313" s="61"/>
      <c r="AQ6313" s="61"/>
      <c r="AR6313" s="61"/>
      <c r="AS6313" s="61"/>
      <c r="AT6313" s="61"/>
      <c r="AU6313" s="61"/>
      <c r="AV6313" s="61"/>
      <c r="AW6313" s="61"/>
      <c r="AX6313" s="61"/>
      <c r="AY6313" s="61"/>
      <c r="AZ6313" s="61"/>
      <c r="BA6313" s="61"/>
    </row>
    <row r="6314" spans="39:53" x14ac:dyDescent="0.2">
      <c r="AM6314" s="61"/>
      <c r="AN6314" s="61"/>
      <c r="AO6314" s="171"/>
      <c r="AP6314" s="61"/>
      <c r="AQ6314" s="61"/>
      <c r="AR6314" s="61"/>
      <c r="AS6314" s="61"/>
      <c r="AT6314" s="61"/>
      <c r="AU6314" s="61"/>
      <c r="AV6314" s="61"/>
      <c r="AW6314" s="61"/>
      <c r="AX6314" s="61"/>
      <c r="AY6314" s="61"/>
      <c r="AZ6314" s="61"/>
      <c r="BA6314" s="61"/>
    </row>
    <row r="6315" spans="39:53" x14ac:dyDescent="0.2">
      <c r="AM6315" s="61"/>
      <c r="AN6315" s="61"/>
      <c r="AO6315" s="171"/>
      <c r="AP6315" s="61"/>
      <c r="AQ6315" s="61"/>
      <c r="AR6315" s="61"/>
      <c r="AS6315" s="61"/>
      <c r="AT6315" s="61"/>
      <c r="AU6315" s="61"/>
      <c r="AV6315" s="61"/>
      <c r="AW6315" s="61"/>
      <c r="AX6315" s="61"/>
      <c r="AY6315" s="61"/>
      <c r="AZ6315" s="61"/>
      <c r="BA6315" s="61"/>
    </row>
    <row r="6316" spans="39:53" x14ac:dyDescent="0.2">
      <c r="AM6316" s="61"/>
      <c r="AN6316" s="61"/>
      <c r="AO6316" s="171"/>
      <c r="AP6316" s="61"/>
      <c r="AQ6316" s="61"/>
      <c r="AR6316" s="61"/>
      <c r="AS6316" s="61"/>
      <c r="AT6316" s="61"/>
      <c r="AU6316" s="61"/>
      <c r="AV6316" s="61"/>
      <c r="AW6316" s="61"/>
      <c r="AX6316" s="61"/>
      <c r="AY6316" s="61"/>
      <c r="AZ6316" s="61"/>
      <c r="BA6316" s="61"/>
    </row>
    <row r="6317" spans="39:53" x14ac:dyDescent="0.2">
      <c r="AM6317" s="61"/>
      <c r="AN6317" s="61"/>
      <c r="AO6317" s="171"/>
      <c r="AP6317" s="61"/>
      <c r="AQ6317" s="61"/>
      <c r="AR6317" s="61"/>
      <c r="AS6317" s="61"/>
      <c r="AT6317" s="61"/>
      <c r="AU6317" s="61"/>
      <c r="AV6317" s="61"/>
      <c r="AW6317" s="61"/>
      <c r="AX6317" s="61"/>
      <c r="AY6317" s="61"/>
      <c r="AZ6317" s="61"/>
      <c r="BA6317" s="61"/>
    </row>
    <row r="6318" spans="39:53" x14ac:dyDescent="0.2">
      <c r="AM6318" s="61"/>
      <c r="AN6318" s="61"/>
      <c r="AO6318" s="171"/>
      <c r="AP6318" s="61"/>
      <c r="AQ6318" s="61"/>
      <c r="AR6318" s="61"/>
      <c r="AS6318" s="61"/>
      <c r="AT6318" s="61"/>
      <c r="AU6318" s="61"/>
      <c r="AV6318" s="61"/>
      <c r="AW6318" s="61"/>
      <c r="AX6318" s="61"/>
      <c r="AY6318" s="61"/>
      <c r="AZ6318" s="61"/>
      <c r="BA6318" s="61"/>
    </row>
    <row r="6319" spans="39:53" x14ac:dyDescent="0.2">
      <c r="AM6319" s="61"/>
      <c r="AN6319" s="61"/>
      <c r="AO6319" s="171"/>
      <c r="AP6319" s="61"/>
      <c r="AQ6319" s="61"/>
      <c r="AR6319" s="61"/>
      <c r="AS6319" s="61"/>
      <c r="AT6319" s="61"/>
      <c r="AU6319" s="61"/>
      <c r="AV6319" s="61"/>
      <c r="AW6319" s="61"/>
      <c r="AX6319" s="61"/>
      <c r="AY6319" s="61"/>
      <c r="AZ6319" s="61"/>
      <c r="BA6319" s="61"/>
    </row>
    <row r="6320" spans="39:53" x14ac:dyDescent="0.2">
      <c r="AM6320" s="61"/>
      <c r="AN6320" s="61"/>
      <c r="AO6320" s="171"/>
      <c r="AP6320" s="61"/>
      <c r="AQ6320" s="61"/>
      <c r="AR6320" s="61"/>
      <c r="AS6320" s="61"/>
      <c r="AT6320" s="61"/>
      <c r="AU6320" s="61"/>
      <c r="AV6320" s="61"/>
      <c r="AW6320" s="61"/>
      <c r="AX6320" s="61"/>
      <c r="AY6320" s="61"/>
      <c r="AZ6320" s="61"/>
      <c r="BA6320" s="61"/>
    </row>
    <row r="6321" spans="39:53" x14ac:dyDescent="0.2">
      <c r="AM6321" s="61"/>
      <c r="AN6321" s="61"/>
      <c r="AO6321" s="171"/>
      <c r="AP6321" s="61"/>
      <c r="AQ6321" s="61"/>
      <c r="AR6321" s="61"/>
      <c r="AS6321" s="61"/>
      <c r="AT6321" s="61"/>
      <c r="AU6321" s="61"/>
      <c r="AV6321" s="61"/>
      <c r="AW6321" s="61"/>
      <c r="AX6321" s="61"/>
      <c r="AY6321" s="61"/>
      <c r="AZ6321" s="61"/>
      <c r="BA6321" s="61"/>
    </row>
    <row r="6322" spans="39:53" x14ac:dyDescent="0.2">
      <c r="AM6322" s="61"/>
      <c r="AN6322" s="61"/>
      <c r="AO6322" s="171"/>
      <c r="AP6322" s="61"/>
      <c r="AQ6322" s="61"/>
      <c r="AR6322" s="61"/>
      <c r="AS6322" s="61"/>
      <c r="AT6322" s="61"/>
      <c r="AU6322" s="61"/>
      <c r="AV6322" s="61"/>
      <c r="AW6322" s="61"/>
      <c r="AX6322" s="61"/>
      <c r="AY6322" s="61"/>
      <c r="AZ6322" s="61"/>
      <c r="BA6322" s="61"/>
    </row>
    <row r="6323" spans="39:53" x14ac:dyDescent="0.2">
      <c r="AM6323" s="61"/>
      <c r="AN6323" s="61"/>
      <c r="AO6323" s="171"/>
      <c r="AP6323" s="61"/>
      <c r="AQ6323" s="61"/>
      <c r="AR6323" s="61"/>
      <c r="AS6323" s="61"/>
      <c r="AT6323" s="61"/>
      <c r="AU6323" s="61"/>
      <c r="AV6323" s="61"/>
      <c r="AW6323" s="61"/>
      <c r="AX6323" s="61"/>
      <c r="AY6323" s="61"/>
      <c r="AZ6323" s="61"/>
      <c r="BA6323" s="61"/>
    </row>
    <row r="6324" spans="39:53" x14ac:dyDescent="0.2">
      <c r="AM6324" s="61"/>
      <c r="AN6324" s="61"/>
      <c r="AO6324" s="171"/>
      <c r="AP6324" s="61"/>
      <c r="AQ6324" s="61"/>
      <c r="AR6324" s="61"/>
      <c r="AS6324" s="61"/>
      <c r="AT6324" s="61"/>
      <c r="AU6324" s="61"/>
      <c r="AV6324" s="61"/>
      <c r="AW6324" s="61"/>
      <c r="AX6324" s="61"/>
      <c r="AY6324" s="61"/>
      <c r="AZ6324" s="61"/>
      <c r="BA6324" s="61"/>
    </row>
    <row r="6325" spans="39:53" x14ac:dyDescent="0.2">
      <c r="AM6325" s="61"/>
      <c r="AN6325" s="61"/>
      <c r="AO6325" s="171"/>
      <c r="AP6325" s="61"/>
      <c r="AQ6325" s="61"/>
      <c r="AR6325" s="61"/>
      <c r="AS6325" s="61"/>
      <c r="AT6325" s="61"/>
      <c r="AU6325" s="61"/>
      <c r="AV6325" s="61"/>
      <c r="AW6325" s="61"/>
      <c r="AX6325" s="61"/>
      <c r="AY6325" s="61"/>
      <c r="AZ6325" s="61"/>
      <c r="BA6325" s="61"/>
    </row>
    <row r="6326" spans="39:53" x14ac:dyDescent="0.2">
      <c r="AM6326" s="61"/>
      <c r="AN6326" s="61"/>
      <c r="AO6326" s="171"/>
      <c r="AP6326" s="61"/>
      <c r="AQ6326" s="61"/>
      <c r="AR6326" s="61"/>
      <c r="AS6326" s="61"/>
      <c r="AT6326" s="61"/>
      <c r="AU6326" s="61"/>
      <c r="AV6326" s="61"/>
      <c r="AW6326" s="61"/>
      <c r="AX6326" s="61"/>
      <c r="AY6326" s="61"/>
      <c r="AZ6326" s="61"/>
      <c r="BA6326" s="61"/>
    </row>
    <row r="6327" spans="39:53" x14ac:dyDescent="0.2">
      <c r="AM6327" s="61"/>
      <c r="AN6327" s="61"/>
      <c r="AO6327" s="171"/>
      <c r="AP6327" s="61"/>
      <c r="AQ6327" s="61"/>
      <c r="AR6327" s="61"/>
      <c r="AS6327" s="61"/>
      <c r="AT6327" s="61"/>
      <c r="AU6327" s="61"/>
      <c r="AV6327" s="61"/>
      <c r="AW6327" s="61"/>
      <c r="AX6327" s="61"/>
      <c r="AY6327" s="61"/>
      <c r="AZ6327" s="61"/>
      <c r="BA6327" s="61"/>
    </row>
    <row r="6328" spans="39:53" x14ac:dyDescent="0.2">
      <c r="AM6328" s="61"/>
      <c r="AN6328" s="61"/>
      <c r="AO6328" s="171"/>
      <c r="AP6328" s="61"/>
      <c r="AQ6328" s="61"/>
      <c r="AR6328" s="61"/>
      <c r="AS6328" s="61"/>
      <c r="AT6328" s="61"/>
      <c r="AU6328" s="61"/>
      <c r="AV6328" s="61"/>
      <c r="AW6328" s="61"/>
      <c r="AX6328" s="61"/>
      <c r="AY6328" s="61"/>
      <c r="AZ6328" s="61"/>
      <c r="BA6328" s="61"/>
    </row>
    <row r="6329" spans="39:53" x14ac:dyDescent="0.2">
      <c r="AM6329" s="61"/>
      <c r="AN6329" s="61"/>
      <c r="AO6329" s="171"/>
      <c r="AP6329" s="61"/>
      <c r="AQ6329" s="61"/>
      <c r="AR6329" s="61"/>
      <c r="AS6329" s="61"/>
      <c r="AT6329" s="61"/>
      <c r="AU6329" s="61"/>
      <c r="AV6329" s="61"/>
      <c r="AW6329" s="61"/>
      <c r="AX6329" s="61"/>
      <c r="AY6329" s="61"/>
      <c r="AZ6329" s="61"/>
      <c r="BA6329" s="61"/>
    </row>
    <row r="6330" spans="39:53" x14ac:dyDescent="0.2">
      <c r="AM6330" s="61"/>
      <c r="AN6330" s="61"/>
      <c r="AO6330" s="171"/>
      <c r="AP6330" s="61"/>
      <c r="AQ6330" s="61"/>
      <c r="AR6330" s="61"/>
      <c r="AS6330" s="61"/>
      <c r="AT6330" s="61"/>
      <c r="AU6330" s="61"/>
      <c r="AV6330" s="61"/>
      <c r="AW6330" s="61"/>
      <c r="AX6330" s="61"/>
      <c r="AY6330" s="61"/>
      <c r="AZ6330" s="61"/>
      <c r="BA6330" s="61"/>
    </row>
    <row r="6331" spans="39:53" x14ac:dyDescent="0.2">
      <c r="AM6331" s="61"/>
      <c r="AN6331" s="61"/>
      <c r="AO6331" s="171"/>
      <c r="AP6331" s="61"/>
      <c r="AQ6331" s="61"/>
      <c r="AR6331" s="61"/>
      <c r="AS6331" s="61"/>
      <c r="AT6331" s="61"/>
      <c r="AU6331" s="61"/>
      <c r="AV6331" s="61"/>
      <c r="AW6331" s="61"/>
      <c r="AX6331" s="61"/>
      <c r="AY6331" s="61"/>
      <c r="AZ6331" s="61"/>
      <c r="BA6331" s="61"/>
    </row>
    <row r="6332" spans="39:53" x14ac:dyDescent="0.2">
      <c r="AM6332" s="61"/>
      <c r="AN6332" s="61"/>
      <c r="AO6332" s="171"/>
      <c r="AP6332" s="61"/>
      <c r="AQ6332" s="61"/>
      <c r="AR6332" s="61"/>
      <c r="AS6332" s="61"/>
      <c r="AT6332" s="61"/>
      <c r="AU6332" s="61"/>
      <c r="AV6332" s="61"/>
      <c r="AW6332" s="61"/>
      <c r="AX6332" s="61"/>
      <c r="AY6332" s="61"/>
      <c r="AZ6332" s="61"/>
      <c r="BA6332" s="61"/>
    </row>
    <row r="6333" spans="39:53" x14ac:dyDescent="0.2">
      <c r="AM6333" s="61"/>
      <c r="AN6333" s="61"/>
      <c r="AO6333" s="171"/>
      <c r="AP6333" s="61"/>
      <c r="AQ6333" s="61"/>
      <c r="AR6333" s="61"/>
      <c r="AS6333" s="61"/>
      <c r="AT6333" s="61"/>
      <c r="AU6333" s="61"/>
      <c r="AV6333" s="61"/>
      <c r="AW6333" s="61"/>
      <c r="AX6333" s="61"/>
      <c r="AY6333" s="61"/>
      <c r="AZ6333" s="61"/>
      <c r="BA6333" s="61"/>
    </row>
    <row r="6334" spans="39:53" x14ac:dyDescent="0.2">
      <c r="AM6334" s="61"/>
      <c r="AN6334" s="61"/>
      <c r="AO6334" s="171"/>
      <c r="AP6334" s="61"/>
      <c r="AQ6334" s="61"/>
      <c r="AR6334" s="61"/>
      <c r="AS6334" s="61"/>
      <c r="AT6334" s="61"/>
      <c r="AU6334" s="61"/>
      <c r="AV6334" s="61"/>
      <c r="AW6334" s="61"/>
      <c r="AX6334" s="61"/>
      <c r="AY6334" s="61"/>
      <c r="AZ6334" s="61"/>
      <c r="BA6334" s="61"/>
    </row>
    <row r="6335" spans="39:53" x14ac:dyDescent="0.2">
      <c r="AM6335" s="61"/>
      <c r="AN6335" s="61"/>
      <c r="AO6335" s="171"/>
      <c r="AP6335" s="61"/>
      <c r="AQ6335" s="61"/>
      <c r="AR6335" s="61"/>
      <c r="AS6335" s="61"/>
      <c r="AT6335" s="61"/>
      <c r="AU6335" s="61"/>
      <c r="AV6335" s="61"/>
      <c r="AW6335" s="61"/>
      <c r="AX6335" s="61"/>
      <c r="AY6335" s="61"/>
      <c r="AZ6335" s="61"/>
      <c r="BA6335" s="61"/>
    </row>
    <row r="6336" spans="39:53" x14ac:dyDescent="0.2">
      <c r="AM6336" s="61"/>
      <c r="AN6336" s="61"/>
      <c r="AO6336" s="171"/>
      <c r="AP6336" s="61"/>
      <c r="AQ6336" s="61"/>
      <c r="AR6336" s="61"/>
      <c r="AS6336" s="61"/>
      <c r="AT6336" s="61"/>
      <c r="AU6336" s="61"/>
      <c r="AV6336" s="61"/>
      <c r="AW6336" s="61"/>
      <c r="AX6336" s="61"/>
      <c r="AY6336" s="61"/>
      <c r="AZ6336" s="61"/>
      <c r="BA6336" s="61"/>
    </row>
    <row r="6337" spans="39:53" x14ac:dyDescent="0.2">
      <c r="AM6337" s="61"/>
      <c r="AN6337" s="61"/>
      <c r="AO6337" s="171"/>
      <c r="AP6337" s="61"/>
      <c r="AQ6337" s="61"/>
      <c r="AR6337" s="61"/>
      <c r="AS6337" s="61"/>
      <c r="AT6337" s="61"/>
      <c r="AU6337" s="61"/>
      <c r="AV6337" s="61"/>
      <c r="AW6337" s="61"/>
      <c r="AX6337" s="61"/>
      <c r="AY6337" s="61"/>
      <c r="AZ6337" s="61"/>
      <c r="BA6337" s="61"/>
    </row>
    <row r="6338" spans="39:53" x14ac:dyDescent="0.2">
      <c r="AM6338" s="61"/>
      <c r="AN6338" s="61"/>
      <c r="AO6338" s="171"/>
      <c r="AP6338" s="61"/>
      <c r="AQ6338" s="61"/>
      <c r="AR6338" s="61"/>
      <c r="AS6338" s="61"/>
      <c r="AT6338" s="61"/>
      <c r="AU6338" s="61"/>
      <c r="AV6338" s="61"/>
      <c r="AW6338" s="61"/>
      <c r="AX6338" s="61"/>
      <c r="AY6338" s="61"/>
      <c r="AZ6338" s="61"/>
      <c r="BA6338" s="61"/>
    </row>
    <row r="6339" spans="39:53" x14ac:dyDescent="0.2">
      <c r="AM6339" s="61"/>
      <c r="AN6339" s="61"/>
      <c r="AO6339" s="171"/>
      <c r="AP6339" s="61"/>
      <c r="AQ6339" s="61"/>
      <c r="AR6339" s="61"/>
      <c r="AS6339" s="61"/>
      <c r="AT6339" s="61"/>
      <c r="AU6339" s="61"/>
      <c r="AV6339" s="61"/>
      <c r="AW6339" s="61"/>
      <c r="AX6339" s="61"/>
      <c r="AY6339" s="61"/>
      <c r="AZ6339" s="61"/>
      <c r="BA6339" s="61"/>
    </row>
    <row r="6340" spans="39:53" x14ac:dyDescent="0.2">
      <c r="AM6340" s="61"/>
      <c r="AN6340" s="61"/>
      <c r="AO6340" s="171"/>
      <c r="AP6340" s="61"/>
      <c r="AQ6340" s="61"/>
      <c r="AR6340" s="61"/>
      <c r="AS6340" s="61"/>
      <c r="AT6340" s="61"/>
      <c r="AU6340" s="61"/>
      <c r="AV6340" s="61"/>
      <c r="AW6340" s="61"/>
      <c r="AX6340" s="61"/>
      <c r="AY6340" s="61"/>
      <c r="AZ6340" s="61"/>
      <c r="BA6340" s="61"/>
    </row>
    <row r="6341" spans="39:53" x14ac:dyDescent="0.2">
      <c r="AM6341" s="61"/>
      <c r="AN6341" s="61"/>
      <c r="AO6341" s="171"/>
      <c r="AP6341" s="61"/>
      <c r="AQ6341" s="61"/>
      <c r="AR6341" s="61"/>
      <c r="AS6341" s="61"/>
      <c r="AT6341" s="61"/>
      <c r="AU6341" s="61"/>
      <c r="AV6341" s="61"/>
      <c r="AW6341" s="61"/>
      <c r="AX6341" s="61"/>
      <c r="AY6341" s="61"/>
      <c r="AZ6341" s="61"/>
      <c r="BA6341" s="61"/>
    </row>
    <row r="6342" spans="39:53" x14ac:dyDescent="0.2">
      <c r="AM6342" s="61"/>
      <c r="AN6342" s="61"/>
      <c r="AO6342" s="171"/>
      <c r="AP6342" s="61"/>
      <c r="AQ6342" s="61"/>
      <c r="AR6342" s="61"/>
      <c r="AS6342" s="61"/>
      <c r="AT6342" s="61"/>
      <c r="AU6342" s="61"/>
      <c r="AV6342" s="61"/>
      <c r="AW6342" s="61"/>
      <c r="AX6342" s="61"/>
      <c r="AY6342" s="61"/>
      <c r="AZ6342" s="61"/>
      <c r="BA6342" s="61"/>
    </row>
    <row r="6343" spans="39:53" x14ac:dyDescent="0.2">
      <c r="AM6343" s="61"/>
      <c r="AN6343" s="61"/>
      <c r="AO6343" s="171"/>
      <c r="AP6343" s="61"/>
      <c r="AQ6343" s="61"/>
      <c r="AR6343" s="61"/>
      <c r="AS6343" s="61"/>
      <c r="AT6343" s="61"/>
      <c r="AU6343" s="61"/>
      <c r="AV6343" s="61"/>
      <c r="AW6343" s="61"/>
      <c r="AX6343" s="61"/>
      <c r="AY6343" s="61"/>
      <c r="AZ6343" s="61"/>
      <c r="BA6343" s="61"/>
    </row>
    <row r="6344" spans="39:53" x14ac:dyDescent="0.2">
      <c r="AM6344" s="61"/>
      <c r="AN6344" s="61"/>
      <c r="AO6344" s="171"/>
      <c r="AP6344" s="61"/>
      <c r="AQ6344" s="61"/>
      <c r="AR6344" s="61"/>
      <c r="AS6344" s="61"/>
      <c r="AT6344" s="61"/>
      <c r="AU6344" s="61"/>
      <c r="AV6344" s="61"/>
      <c r="AW6344" s="61"/>
      <c r="AX6344" s="61"/>
      <c r="AY6344" s="61"/>
      <c r="AZ6344" s="61"/>
      <c r="BA6344" s="61"/>
    </row>
    <row r="6345" spans="39:53" x14ac:dyDescent="0.2">
      <c r="AM6345" s="61"/>
      <c r="AN6345" s="61"/>
      <c r="AO6345" s="171"/>
      <c r="AP6345" s="61"/>
      <c r="AQ6345" s="61"/>
      <c r="AR6345" s="61"/>
      <c r="AS6345" s="61"/>
      <c r="AT6345" s="61"/>
      <c r="AU6345" s="61"/>
      <c r="AV6345" s="61"/>
      <c r="AW6345" s="61"/>
      <c r="AX6345" s="61"/>
      <c r="AY6345" s="61"/>
      <c r="AZ6345" s="61"/>
      <c r="BA6345" s="61"/>
    </row>
    <row r="6346" spans="39:53" x14ac:dyDescent="0.2">
      <c r="AM6346" s="61"/>
      <c r="AN6346" s="61"/>
      <c r="AO6346" s="171"/>
      <c r="AP6346" s="61"/>
      <c r="AQ6346" s="61"/>
      <c r="AR6346" s="61"/>
      <c r="AS6346" s="61"/>
      <c r="AT6346" s="61"/>
      <c r="AU6346" s="61"/>
      <c r="AV6346" s="61"/>
      <c r="AW6346" s="61"/>
      <c r="AX6346" s="61"/>
      <c r="AY6346" s="61"/>
      <c r="AZ6346" s="61"/>
      <c r="BA6346" s="61"/>
    </row>
    <row r="6347" spans="39:53" x14ac:dyDescent="0.2">
      <c r="AM6347" s="61"/>
      <c r="AN6347" s="61"/>
      <c r="AO6347" s="171"/>
      <c r="AP6347" s="61"/>
      <c r="AQ6347" s="61"/>
      <c r="AR6347" s="61"/>
      <c r="AS6347" s="61"/>
      <c r="AT6347" s="61"/>
      <c r="AU6347" s="61"/>
      <c r="AV6347" s="61"/>
      <c r="AW6347" s="61"/>
      <c r="AX6347" s="61"/>
      <c r="AY6347" s="61"/>
      <c r="AZ6347" s="61"/>
      <c r="BA6347" s="61"/>
    </row>
    <row r="6348" spans="39:53" x14ac:dyDescent="0.2">
      <c r="AM6348" s="61"/>
      <c r="AN6348" s="61"/>
      <c r="AO6348" s="171"/>
      <c r="AP6348" s="61"/>
      <c r="AQ6348" s="61"/>
      <c r="AR6348" s="61"/>
      <c r="AS6348" s="61"/>
      <c r="AT6348" s="61"/>
      <c r="AU6348" s="61"/>
      <c r="AV6348" s="61"/>
      <c r="AW6348" s="61"/>
      <c r="AX6348" s="61"/>
      <c r="AY6348" s="61"/>
      <c r="AZ6348" s="61"/>
      <c r="BA6348" s="61"/>
    </row>
    <row r="6349" spans="39:53" x14ac:dyDescent="0.2">
      <c r="AM6349" s="61"/>
      <c r="AN6349" s="61"/>
      <c r="AO6349" s="171"/>
      <c r="AP6349" s="61"/>
      <c r="AQ6349" s="61"/>
      <c r="AR6349" s="61"/>
      <c r="AS6349" s="61"/>
      <c r="AT6349" s="61"/>
      <c r="AU6349" s="61"/>
      <c r="AV6349" s="61"/>
      <c r="AW6349" s="61"/>
      <c r="AX6349" s="61"/>
      <c r="AY6349" s="61"/>
      <c r="AZ6349" s="61"/>
      <c r="BA6349" s="61"/>
    </row>
    <row r="6350" spans="39:53" x14ac:dyDescent="0.2">
      <c r="AM6350" s="61"/>
      <c r="AN6350" s="61"/>
      <c r="AO6350" s="171"/>
      <c r="AP6350" s="61"/>
      <c r="AQ6350" s="61"/>
      <c r="AR6350" s="61"/>
      <c r="AS6350" s="61"/>
      <c r="AT6350" s="61"/>
      <c r="AU6350" s="61"/>
      <c r="AV6350" s="61"/>
      <c r="AW6350" s="61"/>
      <c r="AX6350" s="61"/>
      <c r="AY6350" s="61"/>
      <c r="AZ6350" s="61"/>
      <c r="BA6350" s="61"/>
    </row>
    <row r="6351" spans="39:53" x14ac:dyDescent="0.2">
      <c r="AM6351" s="61"/>
      <c r="AN6351" s="61"/>
      <c r="AO6351" s="171"/>
      <c r="AP6351" s="61"/>
      <c r="AQ6351" s="61"/>
      <c r="AR6351" s="61"/>
      <c r="AS6351" s="61"/>
      <c r="AT6351" s="61"/>
      <c r="AU6351" s="61"/>
      <c r="AV6351" s="61"/>
      <c r="AW6351" s="61"/>
      <c r="AX6351" s="61"/>
      <c r="AY6351" s="61"/>
      <c r="AZ6351" s="61"/>
      <c r="BA6351" s="61"/>
    </row>
    <row r="6352" spans="39:53" x14ac:dyDescent="0.2">
      <c r="AM6352" s="61"/>
      <c r="AN6352" s="61"/>
      <c r="AO6352" s="171"/>
      <c r="AP6352" s="61"/>
      <c r="AQ6352" s="61"/>
      <c r="AR6352" s="61"/>
      <c r="AS6352" s="61"/>
      <c r="AT6352" s="61"/>
      <c r="AU6352" s="61"/>
      <c r="AV6352" s="61"/>
      <c r="AW6352" s="61"/>
      <c r="AX6352" s="61"/>
      <c r="AY6352" s="61"/>
      <c r="AZ6352" s="61"/>
      <c r="BA6352" s="61"/>
    </row>
    <row r="6353" spans="39:53" x14ac:dyDescent="0.2">
      <c r="AM6353" s="61"/>
      <c r="AN6353" s="61"/>
      <c r="AO6353" s="171"/>
      <c r="AP6353" s="61"/>
      <c r="AQ6353" s="61"/>
      <c r="AR6353" s="61"/>
      <c r="AS6353" s="61"/>
      <c r="AT6353" s="61"/>
      <c r="AU6353" s="61"/>
      <c r="AV6353" s="61"/>
      <c r="AW6353" s="61"/>
      <c r="AX6353" s="61"/>
      <c r="AY6353" s="61"/>
      <c r="AZ6353" s="61"/>
      <c r="BA6353" s="61"/>
    </row>
    <row r="6354" spans="39:53" x14ac:dyDescent="0.2">
      <c r="AM6354" s="61"/>
      <c r="AN6354" s="61"/>
      <c r="AO6354" s="171"/>
      <c r="AP6354" s="61"/>
      <c r="AQ6354" s="61"/>
      <c r="AR6354" s="61"/>
      <c r="AS6354" s="61"/>
      <c r="AT6354" s="61"/>
      <c r="AU6354" s="61"/>
      <c r="AV6354" s="61"/>
      <c r="AW6354" s="61"/>
      <c r="AX6354" s="61"/>
      <c r="AY6354" s="61"/>
      <c r="AZ6354" s="61"/>
      <c r="BA6354" s="61"/>
    </row>
    <row r="6355" spans="39:53" x14ac:dyDescent="0.2">
      <c r="AM6355" s="61"/>
      <c r="AN6355" s="61"/>
      <c r="AO6355" s="171"/>
      <c r="AP6355" s="61"/>
      <c r="AQ6355" s="61"/>
      <c r="AR6355" s="61"/>
      <c r="AS6355" s="61"/>
      <c r="AT6355" s="61"/>
      <c r="AU6355" s="61"/>
      <c r="AV6355" s="61"/>
      <c r="AW6355" s="61"/>
      <c r="AX6355" s="61"/>
      <c r="AY6355" s="61"/>
      <c r="AZ6355" s="61"/>
      <c r="BA6355" s="61"/>
    </row>
    <row r="6356" spans="39:53" x14ac:dyDescent="0.2">
      <c r="AM6356" s="61"/>
      <c r="AN6356" s="61"/>
      <c r="AO6356" s="171"/>
      <c r="AP6356" s="61"/>
      <c r="AQ6356" s="61"/>
      <c r="AR6356" s="61"/>
      <c r="AS6356" s="61"/>
      <c r="AT6356" s="61"/>
      <c r="AU6356" s="61"/>
      <c r="AV6356" s="61"/>
      <c r="AW6356" s="61"/>
      <c r="AX6356" s="61"/>
      <c r="AY6356" s="61"/>
      <c r="AZ6356" s="61"/>
      <c r="BA6356" s="61"/>
    </row>
    <row r="6357" spans="39:53" x14ac:dyDescent="0.2">
      <c r="AM6357" s="61"/>
      <c r="AN6357" s="61"/>
      <c r="AO6357" s="171"/>
      <c r="AP6357" s="61"/>
      <c r="AQ6357" s="61"/>
      <c r="AR6357" s="61"/>
      <c r="AS6357" s="61"/>
      <c r="AT6357" s="61"/>
      <c r="AU6357" s="61"/>
      <c r="AV6357" s="61"/>
      <c r="AW6357" s="61"/>
      <c r="AX6357" s="61"/>
      <c r="AY6357" s="61"/>
      <c r="AZ6357" s="61"/>
      <c r="BA6357" s="61"/>
    </row>
    <row r="6358" spans="39:53" x14ac:dyDescent="0.2">
      <c r="AM6358" s="61"/>
      <c r="AN6358" s="61"/>
      <c r="AO6358" s="171"/>
      <c r="AP6358" s="61"/>
      <c r="AQ6358" s="61"/>
      <c r="AR6358" s="61"/>
      <c r="AS6358" s="61"/>
      <c r="AT6358" s="61"/>
      <c r="AU6358" s="61"/>
      <c r="AV6358" s="61"/>
      <c r="AW6358" s="61"/>
      <c r="AX6358" s="61"/>
      <c r="AY6358" s="61"/>
      <c r="AZ6358" s="61"/>
      <c r="BA6358" s="61"/>
    </row>
    <row r="6359" spans="39:53" x14ac:dyDescent="0.2">
      <c r="AM6359" s="61"/>
      <c r="AN6359" s="61"/>
      <c r="AO6359" s="171"/>
      <c r="AP6359" s="61"/>
      <c r="AQ6359" s="61"/>
      <c r="AR6359" s="61"/>
      <c r="AS6359" s="61"/>
      <c r="AT6359" s="61"/>
      <c r="AU6359" s="61"/>
      <c r="AV6359" s="61"/>
      <c r="AW6359" s="61"/>
      <c r="AX6359" s="61"/>
      <c r="AY6359" s="61"/>
      <c r="AZ6359" s="61"/>
      <c r="BA6359" s="61"/>
    </row>
    <row r="6360" spans="39:53" x14ac:dyDescent="0.2">
      <c r="AM6360" s="61"/>
      <c r="AN6360" s="61"/>
      <c r="AO6360" s="171"/>
      <c r="AP6360" s="61"/>
      <c r="AQ6360" s="61"/>
      <c r="AR6360" s="61"/>
      <c r="AS6360" s="61"/>
      <c r="AT6360" s="61"/>
      <c r="AU6360" s="61"/>
      <c r="AV6360" s="61"/>
      <c r="AW6360" s="61"/>
      <c r="AX6360" s="61"/>
      <c r="AY6360" s="61"/>
      <c r="AZ6360" s="61"/>
      <c r="BA6360" s="61"/>
    </row>
    <row r="6361" spans="39:53" x14ac:dyDescent="0.2">
      <c r="AM6361" s="61"/>
      <c r="AN6361" s="61"/>
      <c r="AO6361" s="171"/>
      <c r="AP6361" s="61"/>
      <c r="AQ6361" s="61"/>
      <c r="AR6361" s="61"/>
      <c r="AS6361" s="61"/>
      <c r="AT6361" s="61"/>
      <c r="AU6361" s="61"/>
      <c r="AV6361" s="61"/>
      <c r="AW6361" s="61"/>
      <c r="AX6361" s="61"/>
      <c r="AY6361" s="61"/>
      <c r="AZ6361" s="61"/>
      <c r="BA6361" s="61"/>
    </row>
    <row r="6362" spans="39:53" x14ac:dyDescent="0.2">
      <c r="AM6362" s="61"/>
      <c r="AN6362" s="61"/>
      <c r="AO6362" s="171"/>
      <c r="AP6362" s="61"/>
      <c r="AQ6362" s="61"/>
      <c r="AR6362" s="61"/>
      <c r="AS6362" s="61"/>
      <c r="AT6362" s="61"/>
      <c r="AU6362" s="61"/>
      <c r="AV6362" s="61"/>
      <c r="AW6362" s="61"/>
      <c r="AX6362" s="61"/>
      <c r="AY6362" s="61"/>
      <c r="AZ6362" s="61"/>
      <c r="BA6362" s="61"/>
    </row>
    <row r="6363" spans="39:53" x14ac:dyDescent="0.2">
      <c r="AM6363" s="61"/>
      <c r="AN6363" s="61"/>
      <c r="AO6363" s="171"/>
      <c r="AP6363" s="61"/>
      <c r="AQ6363" s="61"/>
      <c r="AR6363" s="61"/>
      <c r="AS6363" s="61"/>
      <c r="AT6363" s="61"/>
      <c r="AU6363" s="61"/>
      <c r="AV6363" s="61"/>
      <c r="AW6363" s="61"/>
      <c r="AX6363" s="61"/>
      <c r="AY6363" s="61"/>
      <c r="AZ6363" s="61"/>
      <c r="BA6363" s="61"/>
    </row>
    <row r="6364" spans="39:53" x14ac:dyDescent="0.2">
      <c r="AM6364" s="61"/>
      <c r="AN6364" s="61"/>
      <c r="AO6364" s="171"/>
      <c r="AP6364" s="61"/>
      <c r="AQ6364" s="61"/>
      <c r="AR6364" s="61"/>
      <c r="AS6364" s="61"/>
      <c r="AT6364" s="61"/>
      <c r="AU6364" s="61"/>
      <c r="AV6364" s="61"/>
      <c r="AW6364" s="61"/>
      <c r="AX6364" s="61"/>
      <c r="AY6364" s="61"/>
      <c r="AZ6364" s="61"/>
      <c r="BA6364" s="61"/>
    </row>
    <row r="6365" spans="39:53" x14ac:dyDescent="0.2">
      <c r="AM6365" s="61"/>
      <c r="AN6365" s="61"/>
      <c r="AO6365" s="171"/>
      <c r="AP6365" s="61"/>
      <c r="AQ6365" s="61"/>
      <c r="AR6365" s="61"/>
      <c r="AS6365" s="61"/>
      <c r="AT6365" s="61"/>
      <c r="AU6365" s="61"/>
      <c r="AV6365" s="61"/>
      <c r="AW6365" s="61"/>
      <c r="AX6365" s="61"/>
      <c r="AY6365" s="61"/>
      <c r="AZ6365" s="61"/>
      <c r="BA6365" s="61"/>
    </row>
    <row r="6366" spans="39:53" x14ac:dyDescent="0.2">
      <c r="AM6366" s="61"/>
      <c r="AN6366" s="61"/>
      <c r="AO6366" s="171"/>
      <c r="AP6366" s="61"/>
      <c r="AQ6366" s="61"/>
      <c r="AR6366" s="61"/>
      <c r="AS6366" s="61"/>
      <c r="AT6366" s="61"/>
      <c r="AU6366" s="61"/>
      <c r="AV6366" s="61"/>
      <c r="AW6366" s="61"/>
      <c r="AX6366" s="61"/>
      <c r="AY6366" s="61"/>
      <c r="AZ6366" s="61"/>
      <c r="BA6366" s="61"/>
    </row>
    <row r="6367" spans="39:53" x14ac:dyDescent="0.2">
      <c r="AM6367" s="61"/>
      <c r="AN6367" s="61"/>
      <c r="AO6367" s="171"/>
      <c r="AP6367" s="61"/>
      <c r="AQ6367" s="61"/>
      <c r="AR6367" s="61"/>
      <c r="AS6367" s="61"/>
      <c r="AT6367" s="61"/>
      <c r="AU6367" s="61"/>
      <c r="AV6367" s="61"/>
      <c r="AW6367" s="61"/>
      <c r="AX6367" s="61"/>
      <c r="AY6367" s="61"/>
      <c r="AZ6367" s="61"/>
      <c r="BA6367" s="61"/>
    </row>
    <row r="6368" spans="39:53" x14ac:dyDescent="0.2">
      <c r="AM6368" s="61"/>
      <c r="AN6368" s="61"/>
      <c r="AO6368" s="171"/>
      <c r="AP6368" s="61"/>
      <c r="AQ6368" s="61"/>
      <c r="AR6368" s="61"/>
      <c r="AS6368" s="61"/>
      <c r="AT6368" s="61"/>
      <c r="AU6368" s="61"/>
      <c r="AV6368" s="61"/>
      <c r="AW6368" s="61"/>
      <c r="AX6368" s="61"/>
      <c r="AY6368" s="61"/>
      <c r="AZ6368" s="61"/>
      <c r="BA6368" s="61"/>
    </row>
    <row r="6369" spans="39:53" x14ac:dyDescent="0.2">
      <c r="AM6369" s="61"/>
      <c r="AN6369" s="61"/>
      <c r="AO6369" s="171"/>
      <c r="AP6369" s="61"/>
      <c r="AQ6369" s="61"/>
      <c r="AR6369" s="61"/>
      <c r="AS6369" s="61"/>
      <c r="AT6369" s="61"/>
      <c r="AU6369" s="61"/>
      <c r="AV6369" s="61"/>
      <c r="AW6369" s="61"/>
      <c r="AX6369" s="61"/>
      <c r="AY6369" s="61"/>
      <c r="AZ6369" s="61"/>
      <c r="BA6369" s="61"/>
    </row>
    <row r="6370" spans="39:53" x14ac:dyDescent="0.2">
      <c r="AM6370" s="61"/>
      <c r="AN6370" s="61"/>
      <c r="AO6370" s="171"/>
      <c r="AP6370" s="61"/>
      <c r="AQ6370" s="61"/>
      <c r="AR6370" s="61"/>
      <c r="AS6370" s="61"/>
      <c r="AT6370" s="61"/>
      <c r="AU6370" s="61"/>
      <c r="AV6370" s="61"/>
      <c r="AW6370" s="61"/>
      <c r="AX6370" s="61"/>
      <c r="AY6370" s="61"/>
      <c r="AZ6370" s="61"/>
      <c r="BA6370" s="61"/>
    </row>
    <row r="6371" spans="39:53" x14ac:dyDescent="0.2">
      <c r="AM6371" s="61"/>
      <c r="AN6371" s="61"/>
      <c r="AO6371" s="171"/>
      <c r="AP6371" s="61"/>
      <c r="AQ6371" s="61"/>
      <c r="AR6371" s="61"/>
      <c r="AS6371" s="61"/>
      <c r="AT6371" s="61"/>
      <c r="AU6371" s="61"/>
      <c r="AV6371" s="61"/>
      <c r="AW6371" s="61"/>
      <c r="AX6371" s="61"/>
      <c r="AY6371" s="61"/>
      <c r="AZ6371" s="61"/>
      <c r="BA6371" s="61"/>
    </row>
    <row r="6372" spans="39:53" x14ac:dyDescent="0.2">
      <c r="AM6372" s="61"/>
      <c r="AN6372" s="61"/>
      <c r="AO6372" s="171"/>
      <c r="AP6372" s="61"/>
      <c r="AQ6372" s="61"/>
      <c r="AR6372" s="61"/>
      <c r="AS6372" s="61"/>
      <c r="AT6372" s="61"/>
      <c r="AU6372" s="61"/>
      <c r="AV6372" s="61"/>
      <c r="AW6372" s="61"/>
      <c r="AX6372" s="61"/>
      <c r="AY6372" s="61"/>
      <c r="AZ6372" s="61"/>
      <c r="BA6372" s="61"/>
    </row>
    <row r="6373" spans="39:53" x14ac:dyDescent="0.2">
      <c r="AM6373" s="61"/>
      <c r="AN6373" s="61"/>
      <c r="AO6373" s="171"/>
      <c r="AP6373" s="61"/>
      <c r="AQ6373" s="61"/>
      <c r="AR6373" s="61"/>
      <c r="AS6373" s="61"/>
      <c r="AT6373" s="61"/>
      <c r="AU6373" s="61"/>
      <c r="AV6373" s="61"/>
      <c r="AW6373" s="61"/>
      <c r="AX6373" s="61"/>
      <c r="AY6373" s="61"/>
      <c r="AZ6373" s="61"/>
      <c r="BA6373" s="61"/>
    </row>
    <row r="6374" spans="39:53" x14ac:dyDescent="0.2">
      <c r="AM6374" s="61"/>
      <c r="AN6374" s="61"/>
      <c r="AO6374" s="171"/>
      <c r="AP6374" s="61"/>
      <c r="AQ6374" s="61"/>
      <c r="AR6374" s="61"/>
      <c r="AS6374" s="61"/>
      <c r="AT6374" s="61"/>
      <c r="AU6374" s="61"/>
      <c r="AV6374" s="61"/>
      <c r="AW6374" s="61"/>
      <c r="AX6374" s="61"/>
      <c r="AY6374" s="61"/>
      <c r="AZ6374" s="61"/>
      <c r="BA6374" s="61"/>
    </row>
    <row r="6375" spans="39:53" x14ac:dyDescent="0.2">
      <c r="AM6375" s="61"/>
      <c r="AN6375" s="61"/>
      <c r="AO6375" s="171"/>
      <c r="AP6375" s="61"/>
      <c r="AQ6375" s="61"/>
      <c r="AR6375" s="61"/>
      <c r="AS6375" s="61"/>
      <c r="AT6375" s="61"/>
      <c r="AU6375" s="61"/>
      <c r="AV6375" s="61"/>
      <c r="AW6375" s="61"/>
      <c r="AX6375" s="61"/>
      <c r="AY6375" s="61"/>
      <c r="AZ6375" s="61"/>
      <c r="BA6375" s="61"/>
    </row>
    <row r="6376" spans="39:53" x14ac:dyDescent="0.2">
      <c r="AM6376" s="61"/>
      <c r="AN6376" s="61"/>
      <c r="AO6376" s="171"/>
      <c r="AP6376" s="61"/>
      <c r="AQ6376" s="61"/>
      <c r="AR6376" s="61"/>
      <c r="AS6376" s="61"/>
      <c r="AT6376" s="61"/>
      <c r="AU6376" s="61"/>
      <c r="AV6376" s="61"/>
      <c r="AW6376" s="61"/>
      <c r="AX6376" s="61"/>
      <c r="AY6376" s="61"/>
      <c r="AZ6376" s="61"/>
      <c r="BA6376" s="61"/>
    </row>
    <row r="6377" spans="39:53" x14ac:dyDescent="0.2">
      <c r="AM6377" s="61"/>
      <c r="AN6377" s="61"/>
      <c r="AO6377" s="171"/>
      <c r="AP6377" s="61"/>
      <c r="AQ6377" s="61"/>
      <c r="AR6377" s="61"/>
      <c r="AS6377" s="61"/>
      <c r="AT6377" s="61"/>
      <c r="AU6377" s="61"/>
      <c r="AV6377" s="61"/>
      <c r="AW6377" s="61"/>
      <c r="AX6377" s="61"/>
      <c r="AY6377" s="61"/>
      <c r="AZ6377" s="61"/>
      <c r="BA6377" s="61"/>
    </row>
    <row r="6378" spans="39:53" x14ac:dyDescent="0.2">
      <c r="AM6378" s="61"/>
      <c r="AN6378" s="61"/>
      <c r="AO6378" s="171"/>
      <c r="AP6378" s="61"/>
      <c r="AQ6378" s="61"/>
      <c r="AR6378" s="61"/>
      <c r="AS6378" s="61"/>
      <c r="AT6378" s="61"/>
      <c r="AU6378" s="61"/>
      <c r="AV6378" s="61"/>
      <c r="AW6378" s="61"/>
      <c r="AX6378" s="61"/>
      <c r="AY6378" s="61"/>
      <c r="AZ6378" s="61"/>
      <c r="BA6378" s="61"/>
    </row>
    <row r="6379" spans="39:53" x14ac:dyDescent="0.2">
      <c r="AM6379" s="61"/>
      <c r="AN6379" s="61"/>
      <c r="AO6379" s="171"/>
      <c r="AP6379" s="61"/>
      <c r="AQ6379" s="61"/>
      <c r="AR6379" s="61"/>
      <c r="AS6379" s="61"/>
      <c r="AT6379" s="61"/>
      <c r="AU6379" s="61"/>
      <c r="AV6379" s="61"/>
      <c r="AW6379" s="61"/>
      <c r="AX6379" s="61"/>
      <c r="AY6379" s="61"/>
      <c r="AZ6379" s="61"/>
      <c r="BA6379" s="61"/>
    </row>
    <row r="6380" spans="39:53" x14ac:dyDescent="0.2">
      <c r="AM6380" s="61"/>
      <c r="AN6380" s="61"/>
      <c r="AO6380" s="171"/>
      <c r="AP6380" s="61"/>
      <c r="AQ6380" s="61"/>
      <c r="AR6380" s="61"/>
      <c r="AS6380" s="61"/>
      <c r="AT6380" s="61"/>
      <c r="AU6380" s="61"/>
      <c r="AV6380" s="61"/>
      <c r="AW6380" s="61"/>
      <c r="AX6380" s="61"/>
      <c r="AY6380" s="61"/>
      <c r="AZ6380" s="61"/>
      <c r="BA6380" s="61"/>
    </row>
    <row r="6381" spans="39:53" x14ac:dyDescent="0.2">
      <c r="AM6381" s="61"/>
      <c r="AN6381" s="61"/>
      <c r="AO6381" s="171"/>
      <c r="AP6381" s="61"/>
      <c r="AQ6381" s="61"/>
      <c r="AR6381" s="61"/>
      <c r="AS6381" s="61"/>
      <c r="AT6381" s="61"/>
      <c r="AU6381" s="61"/>
      <c r="AV6381" s="61"/>
      <c r="AW6381" s="61"/>
      <c r="AX6381" s="61"/>
      <c r="AY6381" s="61"/>
      <c r="AZ6381" s="61"/>
      <c r="BA6381" s="61"/>
    </row>
    <row r="6382" spans="39:53" x14ac:dyDescent="0.2">
      <c r="AM6382" s="61"/>
      <c r="AN6382" s="61"/>
      <c r="AO6382" s="171"/>
      <c r="AP6382" s="61"/>
      <c r="AQ6382" s="61"/>
      <c r="AR6382" s="61"/>
      <c r="AS6382" s="61"/>
      <c r="AT6382" s="61"/>
      <c r="AU6382" s="61"/>
      <c r="AV6382" s="61"/>
      <c r="AW6382" s="61"/>
      <c r="AX6382" s="61"/>
      <c r="AY6382" s="61"/>
      <c r="AZ6382" s="61"/>
      <c r="BA6382" s="61"/>
    </row>
    <row r="6383" spans="39:53" x14ac:dyDescent="0.2">
      <c r="AM6383" s="61"/>
      <c r="AN6383" s="61"/>
      <c r="AO6383" s="171"/>
      <c r="AP6383" s="61"/>
      <c r="AQ6383" s="61"/>
      <c r="AR6383" s="61"/>
      <c r="AS6383" s="61"/>
      <c r="AT6383" s="61"/>
      <c r="AU6383" s="61"/>
      <c r="AV6383" s="61"/>
      <c r="AW6383" s="61"/>
      <c r="AX6383" s="61"/>
      <c r="AY6383" s="61"/>
      <c r="AZ6383" s="61"/>
      <c r="BA6383" s="61"/>
    </row>
    <row r="6384" spans="39:53" x14ac:dyDescent="0.2">
      <c r="AM6384" s="61"/>
      <c r="AN6384" s="61"/>
      <c r="AO6384" s="171"/>
      <c r="AP6384" s="61"/>
      <c r="AQ6384" s="61"/>
      <c r="AR6384" s="61"/>
      <c r="AS6384" s="61"/>
      <c r="AT6384" s="61"/>
      <c r="AU6384" s="61"/>
      <c r="AV6384" s="61"/>
      <c r="AW6384" s="61"/>
      <c r="AX6384" s="61"/>
      <c r="AY6384" s="61"/>
      <c r="AZ6384" s="61"/>
      <c r="BA6384" s="61"/>
    </row>
    <row r="6385" spans="39:53" x14ac:dyDescent="0.2">
      <c r="AM6385" s="61"/>
      <c r="AN6385" s="61"/>
      <c r="AO6385" s="171"/>
      <c r="AP6385" s="61"/>
      <c r="AQ6385" s="61"/>
      <c r="AR6385" s="61"/>
      <c r="AS6385" s="61"/>
      <c r="AT6385" s="61"/>
      <c r="AU6385" s="61"/>
      <c r="AV6385" s="61"/>
      <c r="AW6385" s="61"/>
      <c r="AX6385" s="61"/>
      <c r="AY6385" s="61"/>
      <c r="AZ6385" s="61"/>
      <c r="BA6385" s="61"/>
    </row>
    <row r="6386" spans="39:53" x14ac:dyDescent="0.2">
      <c r="AM6386" s="61"/>
      <c r="AN6386" s="61"/>
      <c r="AO6386" s="171"/>
      <c r="AP6386" s="61"/>
      <c r="AQ6386" s="61"/>
      <c r="AR6386" s="61"/>
      <c r="AS6386" s="61"/>
      <c r="AT6386" s="61"/>
      <c r="AU6386" s="61"/>
      <c r="AV6386" s="61"/>
      <c r="AW6386" s="61"/>
      <c r="AX6386" s="61"/>
      <c r="AY6386" s="61"/>
      <c r="AZ6386" s="61"/>
      <c r="BA6386" s="61"/>
    </row>
    <row r="6387" spans="39:53" x14ac:dyDescent="0.2">
      <c r="AM6387" s="61"/>
      <c r="AN6387" s="61"/>
      <c r="AO6387" s="171"/>
      <c r="AP6387" s="61"/>
      <c r="AQ6387" s="61"/>
      <c r="AR6387" s="61"/>
      <c r="AS6387" s="61"/>
      <c r="AT6387" s="61"/>
      <c r="AU6387" s="61"/>
      <c r="AV6387" s="61"/>
      <c r="AW6387" s="61"/>
      <c r="AX6387" s="61"/>
      <c r="AY6387" s="61"/>
      <c r="AZ6387" s="61"/>
      <c r="BA6387" s="61"/>
    </row>
    <row r="6388" spans="39:53" x14ac:dyDescent="0.2">
      <c r="AM6388" s="61"/>
      <c r="AN6388" s="61"/>
      <c r="AO6388" s="171"/>
      <c r="AP6388" s="61"/>
      <c r="AQ6388" s="61"/>
      <c r="AR6388" s="61"/>
      <c r="AS6388" s="61"/>
      <c r="AT6388" s="61"/>
      <c r="AU6388" s="61"/>
      <c r="AV6388" s="61"/>
      <c r="AW6388" s="61"/>
      <c r="AX6388" s="61"/>
      <c r="AY6388" s="61"/>
      <c r="AZ6388" s="61"/>
      <c r="BA6388" s="61"/>
    </row>
    <row r="6389" spans="39:53" x14ac:dyDescent="0.2">
      <c r="AM6389" s="61"/>
      <c r="AN6389" s="61"/>
      <c r="AO6389" s="171"/>
      <c r="AP6389" s="61"/>
      <c r="AQ6389" s="61"/>
      <c r="AR6389" s="61"/>
      <c r="AS6389" s="61"/>
      <c r="AT6389" s="61"/>
      <c r="AU6389" s="61"/>
      <c r="AV6389" s="61"/>
      <c r="AW6389" s="61"/>
      <c r="AX6389" s="61"/>
      <c r="AY6389" s="61"/>
      <c r="AZ6389" s="61"/>
      <c r="BA6389" s="61"/>
    </row>
    <row r="6390" spans="39:53" x14ac:dyDescent="0.2">
      <c r="AM6390" s="61"/>
      <c r="AN6390" s="61"/>
      <c r="AO6390" s="171"/>
      <c r="AP6390" s="61"/>
      <c r="AQ6390" s="61"/>
      <c r="AR6390" s="61"/>
      <c r="AS6390" s="61"/>
      <c r="AT6390" s="61"/>
      <c r="AU6390" s="61"/>
      <c r="AV6390" s="61"/>
      <c r="AW6390" s="61"/>
      <c r="AX6390" s="61"/>
      <c r="AY6390" s="61"/>
      <c r="AZ6390" s="61"/>
      <c r="BA6390" s="61"/>
    </row>
    <row r="6391" spans="39:53" x14ac:dyDescent="0.2">
      <c r="AM6391" s="61"/>
      <c r="AN6391" s="61"/>
      <c r="AO6391" s="171"/>
      <c r="AP6391" s="61"/>
      <c r="AQ6391" s="61"/>
      <c r="AR6391" s="61"/>
      <c r="AS6391" s="61"/>
      <c r="AT6391" s="61"/>
      <c r="AU6391" s="61"/>
      <c r="AV6391" s="61"/>
      <c r="AW6391" s="61"/>
      <c r="AX6391" s="61"/>
      <c r="AY6391" s="61"/>
      <c r="AZ6391" s="61"/>
      <c r="BA6391" s="61"/>
    </row>
    <row r="6392" spans="39:53" x14ac:dyDescent="0.2">
      <c r="AM6392" s="61"/>
      <c r="AN6392" s="61"/>
      <c r="AO6392" s="171"/>
      <c r="AP6392" s="61"/>
      <c r="AQ6392" s="61"/>
      <c r="AR6392" s="61"/>
      <c r="AS6392" s="61"/>
      <c r="AT6392" s="61"/>
      <c r="AU6392" s="61"/>
      <c r="AV6392" s="61"/>
      <c r="AW6392" s="61"/>
      <c r="AX6392" s="61"/>
      <c r="AY6392" s="61"/>
      <c r="AZ6392" s="61"/>
      <c r="BA6392" s="61"/>
    </row>
    <row r="6393" spans="39:53" x14ac:dyDescent="0.2">
      <c r="AM6393" s="61"/>
      <c r="AN6393" s="61"/>
      <c r="AO6393" s="171"/>
      <c r="AP6393" s="61"/>
      <c r="AQ6393" s="61"/>
      <c r="AR6393" s="61"/>
      <c r="AS6393" s="61"/>
      <c r="AT6393" s="61"/>
      <c r="AU6393" s="61"/>
      <c r="AV6393" s="61"/>
      <c r="AW6393" s="61"/>
      <c r="AX6393" s="61"/>
      <c r="AY6393" s="61"/>
      <c r="AZ6393" s="61"/>
      <c r="BA6393" s="61"/>
    </row>
    <row r="6394" spans="39:53" x14ac:dyDescent="0.2">
      <c r="AM6394" s="61"/>
      <c r="AN6394" s="61"/>
      <c r="AO6394" s="171"/>
      <c r="AP6394" s="61"/>
      <c r="AQ6394" s="61"/>
      <c r="AR6394" s="61"/>
      <c r="AS6394" s="61"/>
      <c r="AT6394" s="61"/>
      <c r="AU6394" s="61"/>
      <c r="AV6394" s="61"/>
      <c r="AW6394" s="61"/>
      <c r="AX6394" s="61"/>
      <c r="AY6394" s="61"/>
      <c r="AZ6394" s="61"/>
      <c r="BA6394" s="61"/>
    </row>
    <row r="6395" spans="39:53" x14ac:dyDescent="0.2">
      <c r="AM6395" s="61"/>
      <c r="AN6395" s="61"/>
      <c r="AO6395" s="171"/>
      <c r="AP6395" s="61"/>
      <c r="AQ6395" s="61"/>
      <c r="AR6395" s="61"/>
      <c r="AS6395" s="61"/>
      <c r="AT6395" s="61"/>
      <c r="AU6395" s="61"/>
      <c r="AV6395" s="61"/>
      <c r="AW6395" s="61"/>
      <c r="AX6395" s="61"/>
      <c r="AY6395" s="61"/>
      <c r="AZ6395" s="61"/>
      <c r="BA6395" s="61"/>
    </row>
    <row r="6396" spans="39:53" x14ac:dyDescent="0.2">
      <c r="AM6396" s="61"/>
      <c r="AN6396" s="61"/>
      <c r="AO6396" s="171"/>
      <c r="AP6396" s="61"/>
      <c r="AQ6396" s="61"/>
      <c r="AR6396" s="61"/>
      <c r="AS6396" s="61"/>
      <c r="AT6396" s="61"/>
      <c r="AU6396" s="61"/>
      <c r="AV6396" s="61"/>
      <c r="AW6396" s="61"/>
      <c r="AX6396" s="61"/>
      <c r="AY6396" s="61"/>
      <c r="AZ6396" s="61"/>
      <c r="BA6396" s="61"/>
    </row>
    <row r="6397" spans="39:53" x14ac:dyDescent="0.2">
      <c r="AM6397" s="61"/>
      <c r="AN6397" s="61"/>
      <c r="AO6397" s="171"/>
      <c r="AP6397" s="61"/>
      <c r="AQ6397" s="61"/>
      <c r="AR6397" s="61"/>
      <c r="AS6397" s="61"/>
      <c r="AT6397" s="61"/>
      <c r="AU6397" s="61"/>
      <c r="AV6397" s="61"/>
      <c r="AW6397" s="61"/>
      <c r="AX6397" s="61"/>
      <c r="AY6397" s="61"/>
      <c r="AZ6397" s="61"/>
      <c r="BA6397" s="61"/>
    </row>
    <row r="6398" spans="39:53" x14ac:dyDescent="0.2">
      <c r="AM6398" s="61"/>
      <c r="AN6398" s="61"/>
      <c r="AO6398" s="171"/>
      <c r="AP6398" s="61"/>
      <c r="AQ6398" s="61"/>
      <c r="AR6398" s="61"/>
      <c r="AS6398" s="61"/>
      <c r="AT6398" s="61"/>
      <c r="AU6398" s="61"/>
      <c r="AV6398" s="61"/>
      <c r="AW6398" s="61"/>
      <c r="AX6398" s="61"/>
      <c r="AY6398" s="61"/>
      <c r="AZ6398" s="61"/>
      <c r="BA6398" s="61"/>
    </row>
    <row r="6399" spans="39:53" x14ac:dyDescent="0.2">
      <c r="AM6399" s="61"/>
      <c r="AN6399" s="61"/>
      <c r="AO6399" s="171"/>
      <c r="AP6399" s="61"/>
      <c r="AQ6399" s="61"/>
      <c r="AR6399" s="61"/>
      <c r="AS6399" s="61"/>
      <c r="AT6399" s="61"/>
      <c r="AU6399" s="61"/>
      <c r="AV6399" s="61"/>
      <c r="AW6399" s="61"/>
      <c r="AX6399" s="61"/>
      <c r="AY6399" s="61"/>
      <c r="AZ6399" s="61"/>
      <c r="BA6399" s="61"/>
    </row>
    <row r="6400" spans="39:53" x14ac:dyDescent="0.2">
      <c r="AM6400" s="61"/>
      <c r="AN6400" s="61"/>
      <c r="AO6400" s="171"/>
      <c r="AP6400" s="61"/>
      <c r="AQ6400" s="61"/>
      <c r="AR6400" s="61"/>
      <c r="AS6400" s="61"/>
      <c r="AT6400" s="61"/>
      <c r="AU6400" s="61"/>
      <c r="AV6400" s="61"/>
      <c r="AW6400" s="61"/>
      <c r="AX6400" s="61"/>
      <c r="AY6400" s="61"/>
      <c r="AZ6400" s="61"/>
      <c r="BA6400" s="61"/>
    </row>
    <row r="6401" spans="39:53" x14ac:dyDescent="0.2">
      <c r="AM6401" s="61"/>
      <c r="AN6401" s="61"/>
      <c r="AO6401" s="171"/>
      <c r="AP6401" s="61"/>
      <c r="AQ6401" s="61"/>
      <c r="AR6401" s="61"/>
      <c r="AS6401" s="61"/>
      <c r="AT6401" s="61"/>
      <c r="AU6401" s="61"/>
      <c r="AV6401" s="61"/>
      <c r="AW6401" s="61"/>
      <c r="AX6401" s="61"/>
      <c r="AY6401" s="61"/>
      <c r="AZ6401" s="61"/>
      <c r="BA6401" s="61"/>
    </row>
    <row r="6402" spans="39:53" x14ac:dyDescent="0.2">
      <c r="AM6402" s="61"/>
      <c r="AN6402" s="61"/>
      <c r="AO6402" s="171"/>
      <c r="AP6402" s="61"/>
      <c r="AQ6402" s="61"/>
      <c r="AR6402" s="61"/>
      <c r="AS6402" s="61"/>
      <c r="AT6402" s="61"/>
      <c r="AU6402" s="61"/>
      <c r="AV6402" s="61"/>
      <c r="AW6402" s="61"/>
      <c r="AX6402" s="61"/>
      <c r="AY6402" s="61"/>
      <c r="AZ6402" s="61"/>
      <c r="BA6402" s="61"/>
    </row>
    <row r="6403" spans="39:53" x14ac:dyDescent="0.2">
      <c r="AM6403" s="61"/>
      <c r="AN6403" s="61"/>
      <c r="AO6403" s="171"/>
      <c r="AP6403" s="61"/>
      <c r="AQ6403" s="61"/>
      <c r="AR6403" s="61"/>
      <c r="AS6403" s="61"/>
      <c r="AT6403" s="61"/>
      <c r="AU6403" s="61"/>
      <c r="AV6403" s="61"/>
      <c r="AW6403" s="61"/>
      <c r="AX6403" s="61"/>
      <c r="AY6403" s="61"/>
      <c r="AZ6403" s="61"/>
      <c r="BA6403" s="61"/>
    </row>
    <row r="6404" spans="39:53" x14ac:dyDescent="0.2">
      <c r="AM6404" s="61"/>
      <c r="AN6404" s="61"/>
      <c r="AO6404" s="171"/>
      <c r="AP6404" s="61"/>
      <c r="AQ6404" s="61"/>
      <c r="AR6404" s="61"/>
      <c r="AS6404" s="61"/>
      <c r="AT6404" s="61"/>
      <c r="AU6404" s="61"/>
      <c r="AV6404" s="61"/>
      <c r="AW6404" s="61"/>
      <c r="AX6404" s="61"/>
      <c r="AY6404" s="61"/>
      <c r="AZ6404" s="61"/>
      <c r="BA6404" s="61"/>
    </row>
    <row r="6405" spans="39:53" x14ac:dyDescent="0.2">
      <c r="AM6405" s="61"/>
      <c r="AN6405" s="61"/>
      <c r="AO6405" s="171"/>
      <c r="AP6405" s="61"/>
      <c r="AQ6405" s="61"/>
      <c r="AR6405" s="61"/>
      <c r="AS6405" s="61"/>
      <c r="AT6405" s="61"/>
      <c r="AU6405" s="61"/>
      <c r="AV6405" s="61"/>
      <c r="AW6405" s="61"/>
      <c r="AX6405" s="61"/>
      <c r="AY6405" s="61"/>
      <c r="AZ6405" s="61"/>
      <c r="BA6405" s="61"/>
    </row>
    <row r="6406" spans="39:53" x14ac:dyDescent="0.2">
      <c r="AM6406" s="61"/>
      <c r="AN6406" s="61"/>
      <c r="AO6406" s="171"/>
      <c r="AP6406" s="61"/>
      <c r="AQ6406" s="61"/>
      <c r="AR6406" s="61"/>
      <c r="AS6406" s="61"/>
      <c r="AT6406" s="61"/>
      <c r="AU6406" s="61"/>
      <c r="AV6406" s="61"/>
      <c r="AW6406" s="61"/>
      <c r="AX6406" s="61"/>
      <c r="AY6406" s="61"/>
      <c r="AZ6406" s="61"/>
      <c r="BA6406" s="61"/>
    </row>
    <row r="6407" spans="39:53" x14ac:dyDescent="0.2">
      <c r="AM6407" s="61"/>
      <c r="AN6407" s="61"/>
      <c r="AO6407" s="171"/>
      <c r="AP6407" s="61"/>
      <c r="AQ6407" s="61"/>
      <c r="AR6407" s="61"/>
      <c r="AS6407" s="61"/>
      <c r="AT6407" s="61"/>
      <c r="AU6407" s="61"/>
      <c r="AV6407" s="61"/>
      <c r="AW6407" s="61"/>
      <c r="AX6407" s="61"/>
      <c r="AY6407" s="61"/>
      <c r="AZ6407" s="61"/>
      <c r="BA6407" s="61"/>
    </row>
    <row r="6408" spans="39:53" x14ac:dyDescent="0.2">
      <c r="AM6408" s="61"/>
      <c r="AN6408" s="61"/>
      <c r="AO6408" s="171"/>
      <c r="AP6408" s="61"/>
      <c r="AQ6408" s="61"/>
      <c r="AR6408" s="61"/>
      <c r="AS6408" s="61"/>
      <c r="AT6408" s="61"/>
      <c r="AU6408" s="61"/>
      <c r="AV6408" s="61"/>
      <c r="AW6408" s="61"/>
      <c r="AX6408" s="61"/>
      <c r="AY6408" s="61"/>
      <c r="AZ6408" s="61"/>
      <c r="BA6408" s="61"/>
    </row>
    <row r="6409" spans="39:53" x14ac:dyDescent="0.2">
      <c r="AM6409" s="61"/>
      <c r="AN6409" s="61"/>
      <c r="AO6409" s="171"/>
      <c r="AP6409" s="61"/>
      <c r="AQ6409" s="61"/>
      <c r="AR6409" s="61"/>
      <c r="AS6409" s="61"/>
      <c r="AT6409" s="61"/>
      <c r="AU6409" s="61"/>
      <c r="AV6409" s="61"/>
      <c r="AW6409" s="61"/>
      <c r="AX6409" s="61"/>
      <c r="AY6409" s="61"/>
      <c r="AZ6409" s="61"/>
      <c r="BA6409" s="61"/>
    </row>
    <row r="6410" spans="39:53" x14ac:dyDescent="0.2">
      <c r="AM6410" s="61"/>
      <c r="AN6410" s="61"/>
      <c r="AO6410" s="171"/>
      <c r="AP6410" s="61"/>
      <c r="AQ6410" s="61"/>
      <c r="AR6410" s="61"/>
      <c r="AS6410" s="61"/>
      <c r="AT6410" s="61"/>
      <c r="AU6410" s="61"/>
      <c r="AV6410" s="61"/>
      <c r="AW6410" s="61"/>
      <c r="AX6410" s="61"/>
      <c r="AY6410" s="61"/>
      <c r="AZ6410" s="61"/>
      <c r="BA6410" s="61"/>
    </row>
    <row r="6411" spans="39:53" x14ac:dyDescent="0.2">
      <c r="AM6411" s="61"/>
      <c r="AN6411" s="61"/>
      <c r="AO6411" s="171"/>
      <c r="AP6411" s="61"/>
      <c r="AQ6411" s="61"/>
      <c r="AR6411" s="61"/>
      <c r="AS6411" s="61"/>
      <c r="AT6411" s="61"/>
      <c r="AU6411" s="61"/>
      <c r="AV6411" s="61"/>
      <c r="AW6411" s="61"/>
      <c r="AX6411" s="61"/>
      <c r="AY6411" s="61"/>
      <c r="AZ6411" s="61"/>
      <c r="BA6411" s="61"/>
    </row>
    <row r="6412" spans="39:53" x14ac:dyDescent="0.2">
      <c r="AM6412" s="61"/>
      <c r="AN6412" s="61"/>
      <c r="AO6412" s="171"/>
      <c r="AP6412" s="61"/>
      <c r="AQ6412" s="61"/>
      <c r="AR6412" s="61"/>
      <c r="AS6412" s="61"/>
      <c r="AT6412" s="61"/>
      <c r="AU6412" s="61"/>
      <c r="AV6412" s="61"/>
      <c r="AW6412" s="61"/>
      <c r="AX6412" s="61"/>
      <c r="AY6412" s="61"/>
      <c r="AZ6412" s="61"/>
      <c r="BA6412" s="61"/>
    </row>
    <row r="6413" spans="39:53" x14ac:dyDescent="0.2">
      <c r="AM6413" s="61"/>
      <c r="AN6413" s="61"/>
      <c r="AO6413" s="171"/>
      <c r="AP6413" s="61"/>
      <c r="AQ6413" s="61"/>
      <c r="AR6413" s="61"/>
      <c r="AS6413" s="61"/>
      <c r="AT6413" s="61"/>
      <c r="AU6413" s="61"/>
      <c r="AV6413" s="61"/>
      <c r="AW6413" s="61"/>
      <c r="AX6413" s="61"/>
      <c r="AY6413" s="61"/>
      <c r="AZ6413" s="61"/>
      <c r="BA6413" s="61"/>
    </row>
    <row r="6414" spans="39:53" x14ac:dyDescent="0.2">
      <c r="AM6414" s="61"/>
      <c r="AN6414" s="61"/>
      <c r="AO6414" s="171"/>
      <c r="AP6414" s="61"/>
      <c r="AQ6414" s="61"/>
      <c r="AR6414" s="61"/>
      <c r="AS6414" s="61"/>
      <c r="AT6414" s="61"/>
      <c r="AU6414" s="61"/>
      <c r="AV6414" s="61"/>
      <c r="AW6414" s="61"/>
      <c r="AX6414" s="61"/>
      <c r="AY6414" s="61"/>
      <c r="AZ6414" s="61"/>
      <c r="BA6414" s="61"/>
    </row>
    <row r="6415" spans="39:53" x14ac:dyDescent="0.2">
      <c r="AM6415" s="61"/>
      <c r="AN6415" s="61"/>
      <c r="AO6415" s="171"/>
      <c r="AP6415" s="61"/>
      <c r="AQ6415" s="61"/>
      <c r="AR6415" s="61"/>
      <c r="AS6415" s="61"/>
      <c r="AT6415" s="61"/>
      <c r="AU6415" s="61"/>
      <c r="AV6415" s="61"/>
      <c r="AW6415" s="61"/>
      <c r="AX6415" s="61"/>
      <c r="AY6415" s="61"/>
      <c r="AZ6415" s="61"/>
      <c r="BA6415" s="61"/>
    </row>
    <row r="6416" spans="39:53" x14ac:dyDescent="0.2">
      <c r="AM6416" s="61"/>
      <c r="AN6416" s="61"/>
      <c r="AO6416" s="171"/>
      <c r="AP6416" s="61"/>
      <c r="AQ6416" s="61"/>
      <c r="AR6416" s="61"/>
      <c r="AS6416" s="61"/>
      <c r="AT6416" s="61"/>
      <c r="AU6416" s="61"/>
      <c r="AV6416" s="61"/>
      <c r="AW6416" s="61"/>
      <c r="AX6416" s="61"/>
      <c r="AY6416" s="61"/>
      <c r="AZ6416" s="61"/>
      <c r="BA6416" s="61"/>
    </row>
    <row r="6417" spans="39:53" x14ac:dyDescent="0.2">
      <c r="AM6417" s="61"/>
      <c r="AN6417" s="61"/>
      <c r="AO6417" s="171"/>
      <c r="AP6417" s="61"/>
      <c r="AQ6417" s="61"/>
      <c r="AR6417" s="61"/>
      <c r="AS6417" s="61"/>
      <c r="AT6417" s="61"/>
      <c r="AU6417" s="61"/>
      <c r="AV6417" s="61"/>
      <c r="AW6417" s="61"/>
      <c r="AX6417" s="61"/>
      <c r="AY6417" s="61"/>
      <c r="AZ6417" s="61"/>
      <c r="BA6417" s="61"/>
    </row>
    <row r="6418" spans="39:53" x14ac:dyDescent="0.2">
      <c r="AM6418" s="61"/>
      <c r="AN6418" s="61"/>
      <c r="AO6418" s="171"/>
      <c r="AP6418" s="61"/>
      <c r="AQ6418" s="61"/>
      <c r="AR6418" s="61"/>
      <c r="AS6418" s="61"/>
      <c r="AT6418" s="61"/>
      <c r="AU6418" s="61"/>
      <c r="AV6418" s="61"/>
      <c r="AW6418" s="61"/>
      <c r="AX6418" s="61"/>
      <c r="AY6418" s="61"/>
      <c r="AZ6418" s="61"/>
      <c r="BA6418" s="61"/>
    </row>
    <row r="6419" spans="39:53" x14ac:dyDescent="0.2">
      <c r="AM6419" s="61"/>
      <c r="AN6419" s="61"/>
      <c r="AO6419" s="171"/>
      <c r="AP6419" s="61"/>
      <c r="AQ6419" s="61"/>
      <c r="AR6419" s="61"/>
      <c r="AS6419" s="61"/>
      <c r="AT6419" s="61"/>
      <c r="AU6419" s="61"/>
      <c r="AV6419" s="61"/>
      <c r="AW6419" s="61"/>
      <c r="AX6419" s="61"/>
      <c r="AY6419" s="61"/>
      <c r="AZ6419" s="61"/>
      <c r="BA6419" s="61"/>
    </row>
    <row r="6420" spans="39:53" x14ac:dyDescent="0.2">
      <c r="AM6420" s="61"/>
      <c r="AN6420" s="61"/>
      <c r="AO6420" s="171"/>
      <c r="AP6420" s="61"/>
      <c r="AQ6420" s="61"/>
      <c r="AR6420" s="61"/>
      <c r="AS6420" s="61"/>
      <c r="AT6420" s="61"/>
      <c r="AU6420" s="61"/>
      <c r="AV6420" s="61"/>
      <c r="AW6420" s="61"/>
      <c r="AX6420" s="61"/>
      <c r="AY6420" s="61"/>
      <c r="AZ6420" s="61"/>
      <c r="BA6420" s="61"/>
    </row>
    <row r="6421" spans="39:53" x14ac:dyDescent="0.2">
      <c r="AM6421" s="61"/>
      <c r="AN6421" s="61"/>
      <c r="AO6421" s="171"/>
      <c r="AP6421" s="61"/>
      <c r="AQ6421" s="61"/>
      <c r="AR6421" s="61"/>
      <c r="AS6421" s="61"/>
      <c r="AT6421" s="61"/>
      <c r="AU6421" s="61"/>
      <c r="AV6421" s="61"/>
      <c r="AW6421" s="61"/>
      <c r="AX6421" s="61"/>
      <c r="AY6421" s="61"/>
      <c r="AZ6421" s="61"/>
      <c r="BA6421" s="61"/>
    </row>
    <row r="6422" spans="39:53" x14ac:dyDescent="0.2">
      <c r="AM6422" s="61"/>
      <c r="AN6422" s="61"/>
      <c r="AO6422" s="171"/>
      <c r="AP6422" s="61"/>
      <c r="AQ6422" s="61"/>
      <c r="AR6422" s="61"/>
      <c r="AS6422" s="61"/>
      <c r="AT6422" s="61"/>
      <c r="AU6422" s="61"/>
      <c r="AV6422" s="61"/>
      <c r="AW6422" s="61"/>
      <c r="AX6422" s="61"/>
      <c r="AY6422" s="61"/>
      <c r="AZ6422" s="61"/>
      <c r="BA6422" s="61"/>
    </row>
    <row r="6423" spans="39:53" x14ac:dyDescent="0.2">
      <c r="AM6423" s="61"/>
      <c r="AN6423" s="61"/>
      <c r="AO6423" s="171"/>
      <c r="AP6423" s="61"/>
      <c r="AQ6423" s="61"/>
      <c r="AR6423" s="61"/>
      <c r="AS6423" s="61"/>
      <c r="AT6423" s="61"/>
      <c r="AU6423" s="61"/>
      <c r="AV6423" s="61"/>
      <c r="AW6423" s="61"/>
      <c r="AX6423" s="61"/>
      <c r="AY6423" s="61"/>
      <c r="AZ6423" s="61"/>
      <c r="BA6423" s="61"/>
    </row>
    <row r="6424" spans="39:53" x14ac:dyDescent="0.2">
      <c r="AM6424" s="61"/>
      <c r="AN6424" s="61"/>
      <c r="AO6424" s="171"/>
      <c r="AP6424" s="61"/>
      <c r="AQ6424" s="61"/>
      <c r="AR6424" s="61"/>
      <c r="AS6424" s="61"/>
      <c r="AT6424" s="61"/>
      <c r="AU6424" s="61"/>
      <c r="AV6424" s="61"/>
      <c r="AW6424" s="61"/>
      <c r="AX6424" s="61"/>
      <c r="AY6424" s="61"/>
      <c r="AZ6424" s="61"/>
      <c r="BA6424" s="61"/>
    </row>
    <row r="6425" spans="39:53" x14ac:dyDescent="0.2">
      <c r="AM6425" s="61"/>
      <c r="AN6425" s="61"/>
      <c r="AO6425" s="171"/>
      <c r="AP6425" s="61"/>
      <c r="AQ6425" s="61"/>
      <c r="AR6425" s="61"/>
      <c r="AS6425" s="61"/>
      <c r="AT6425" s="61"/>
      <c r="AU6425" s="61"/>
      <c r="AV6425" s="61"/>
      <c r="AW6425" s="61"/>
      <c r="AX6425" s="61"/>
      <c r="AY6425" s="61"/>
      <c r="AZ6425" s="61"/>
      <c r="BA6425" s="61"/>
    </row>
    <row r="6426" spans="39:53" x14ac:dyDescent="0.2">
      <c r="AM6426" s="61"/>
      <c r="AN6426" s="61"/>
      <c r="AO6426" s="171"/>
      <c r="AP6426" s="61"/>
      <c r="AQ6426" s="61"/>
      <c r="AR6426" s="61"/>
      <c r="AS6426" s="61"/>
      <c r="AT6426" s="61"/>
      <c r="AU6426" s="61"/>
      <c r="AV6426" s="61"/>
      <c r="AW6426" s="61"/>
      <c r="AX6426" s="61"/>
      <c r="AY6426" s="61"/>
      <c r="AZ6426" s="61"/>
      <c r="BA6426" s="61"/>
    </row>
    <row r="6427" spans="39:53" x14ac:dyDescent="0.2">
      <c r="AM6427" s="61"/>
      <c r="AN6427" s="61"/>
      <c r="AO6427" s="171"/>
      <c r="AP6427" s="61"/>
      <c r="AQ6427" s="61"/>
      <c r="AR6427" s="61"/>
      <c r="AS6427" s="61"/>
      <c r="AT6427" s="61"/>
      <c r="AU6427" s="61"/>
      <c r="AV6427" s="61"/>
      <c r="AW6427" s="61"/>
      <c r="AX6427" s="61"/>
      <c r="AY6427" s="61"/>
      <c r="AZ6427" s="61"/>
      <c r="BA6427" s="61"/>
    </row>
    <row r="6428" spans="39:53" x14ac:dyDescent="0.2">
      <c r="AM6428" s="61"/>
      <c r="AN6428" s="61"/>
      <c r="AO6428" s="171"/>
      <c r="AP6428" s="61"/>
      <c r="AQ6428" s="61"/>
      <c r="AR6428" s="61"/>
      <c r="AS6428" s="61"/>
      <c r="AT6428" s="61"/>
      <c r="AU6428" s="61"/>
      <c r="AV6428" s="61"/>
      <c r="AW6428" s="61"/>
      <c r="AX6428" s="61"/>
      <c r="AY6428" s="61"/>
      <c r="AZ6428" s="61"/>
      <c r="BA6428" s="61"/>
    </row>
    <row r="6429" spans="39:53" x14ac:dyDescent="0.2">
      <c r="AM6429" s="61"/>
      <c r="AN6429" s="61"/>
      <c r="AO6429" s="171"/>
      <c r="AP6429" s="61"/>
      <c r="AQ6429" s="61"/>
      <c r="AR6429" s="61"/>
      <c r="AS6429" s="61"/>
      <c r="AT6429" s="61"/>
      <c r="AU6429" s="61"/>
      <c r="AV6429" s="61"/>
      <c r="AW6429" s="61"/>
      <c r="AX6429" s="61"/>
      <c r="AY6429" s="61"/>
      <c r="AZ6429" s="61"/>
      <c r="BA6429" s="61"/>
    </row>
    <row r="6430" spans="39:53" x14ac:dyDescent="0.2">
      <c r="AM6430" s="61"/>
      <c r="AN6430" s="61"/>
      <c r="AO6430" s="171"/>
      <c r="AP6430" s="61"/>
      <c r="AQ6430" s="61"/>
      <c r="AR6430" s="61"/>
      <c r="AS6430" s="61"/>
      <c r="AT6430" s="61"/>
      <c r="AU6430" s="61"/>
      <c r="AV6430" s="61"/>
      <c r="AW6430" s="61"/>
      <c r="AX6430" s="61"/>
      <c r="AY6430" s="61"/>
      <c r="AZ6430" s="61"/>
      <c r="BA6430" s="61"/>
    </row>
    <row r="6431" spans="39:53" x14ac:dyDescent="0.2">
      <c r="AM6431" s="61"/>
      <c r="AN6431" s="61"/>
      <c r="AO6431" s="171"/>
      <c r="AP6431" s="61"/>
      <c r="AQ6431" s="61"/>
      <c r="AR6431" s="61"/>
      <c r="AS6431" s="61"/>
      <c r="AT6431" s="61"/>
      <c r="AU6431" s="61"/>
      <c r="AV6431" s="61"/>
      <c r="AW6431" s="61"/>
      <c r="AX6431" s="61"/>
      <c r="AY6431" s="61"/>
      <c r="AZ6431" s="61"/>
      <c r="BA6431" s="61"/>
    </row>
    <row r="6432" spans="39:53" x14ac:dyDescent="0.2">
      <c r="AM6432" s="61"/>
      <c r="AN6432" s="61"/>
      <c r="AO6432" s="171"/>
      <c r="AP6432" s="61"/>
      <c r="AQ6432" s="61"/>
      <c r="AR6432" s="61"/>
      <c r="AS6432" s="61"/>
      <c r="AT6432" s="61"/>
      <c r="AU6432" s="61"/>
      <c r="AV6432" s="61"/>
      <c r="AW6432" s="61"/>
      <c r="AX6432" s="61"/>
      <c r="AY6432" s="61"/>
      <c r="AZ6432" s="61"/>
      <c r="BA6432" s="61"/>
    </row>
    <row r="6433" spans="39:53" x14ac:dyDescent="0.2">
      <c r="AM6433" s="61"/>
      <c r="AN6433" s="61"/>
      <c r="AO6433" s="171"/>
      <c r="AP6433" s="61"/>
      <c r="AQ6433" s="61"/>
      <c r="AR6433" s="61"/>
      <c r="AS6433" s="61"/>
      <c r="AT6433" s="61"/>
      <c r="AU6433" s="61"/>
      <c r="AV6433" s="61"/>
      <c r="AW6433" s="61"/>
      <c r="AX6433" s="61"/>
      <c r="AY6433" s="61"/>
      <c r="AZ6433" s="61"/>
      <c r="BA6433" s="61"/>
    </row>
    <row r="6434" spans="39:53" x14ac:dyDescent="0.2">
      <c r="AM6434" s="61"/>
      <c r="AN6434" s="61"/>
      <c r="AO6434" s="171"/>
      <c r="AP6434" s="61"/>
      <c r="AQ6434" s="61"/>
      <c r="AR6434" s="61"/>
      <c r="AS6434" s="61"/>
      <c r="AT6434" s="61"/>
      <c r="AU6434" s="61"/>
      <c r="AV6434" s="61"/>
      <c r="AW6434" s="61"/>
      <c r="AX6434" s="61"/>
      <c r="AY6434" s="61"/>
      <c r="AZ6434" s="61"/>
      <c r="BA6434" s="61"/>
    </row>
    <row r="6435" spans="39:53" x14ac:dyDescent="0.2">
      <c r="AM6435" s="61"/>
      <c r="AN6435" s="61"/>
      <c r="AO6435" s="171"/>
      <c r="AP6435" s="61"/>
      <c r="AQ6435" s="61"/>
      <c r="AR6435" s="61"/>
      <c r="AS6435" s="61"/>
      <c r="AT6435" s="61"/>
      <c r="AU6435" s="61"/>
      <c r="AV6435" s="61"/>
      <c r="AW6435" s="61"/>
      <c r="AX6435" s="61"/>
      <c r="AY6435" s="61"/>
      <c r="AZ6435" s="61"/>
      <c r="BA6435" s="61"/>
    </row>
    <row r="6436" spans="39:53" x14ac:dyDescent="0.2">
      <c r="AM6436" s="61"/>
      <c r="AN6436" s="61"/>
      <c r="AO6436" s="171"/>
      <c r="AP6436" s="61"/>
      <c r="AQ6436" s="61"/>
      <c r="AR6436" s="61"/>
      <c r="AS6436" s="61"/>
      <c r="AT6436" s="61"/>
      <c r="AU6436" s="61"/>
      <c r="AV6436" s="61"/>
      <c r="AW6436" s="61"/>
      <c r="AX6436" s="61"/>
      <c r="AY6436" s="61"/>
      <c r="AZ6436" s="61"/>
      <c r="BA6436" s="61"/>
    </row>
    <row r="6437" spans="39:53" x14ac:dyDescent="0.2">
      <c r="AM6437" s="61"/>
      <c r="AN6437" s="61"/>
      <c r="AO6437" s="171"/>
      <c r="AP6437" s="61"/>
      <c r="AQ6437" s="61"/>
      <c r="AR6437" s="61"/>
      <c r="AS6437" s="61"/>
      <c r="AT6437" s="61"/>
      <c r="AU6437" s="61"/>
      <c r="AV6437" s="61"/>
      <c r="AW6437" s="61"/>
      <c r="AX6437" s="61"/>
      <c r="AY6437" s="61"/>
      <c r="AZ6437" s="61"/>
      <c r="BA6437" s="61"/>
    </row>
    <row r="6438" spans="39:53" x14ac:dyDescent="0.2">
      <c r="AM6438" s="61"/>
      <c r="AN6438" s="61"/>
      <c r="AO6438" s="171"/>
      <c r="AP6438" s="61"/>
      <c r="AQ6438" s="61"/>
      <c r="AR6438" s="61"/>
      <c r="AS6438" s="61"/>
      <c r="AT6438" s="61"/>
      <c r="AU6438" s="61"/>
      <c r="AV6438" s="61"/>
      <c r="AW6438" s="61"/>
      <c r="AX6438" s="61"/>
      <c r="AY6438" s="61"/>
      <c r="AZ6438" s="61"/>
      <c r="BA6438" s="61"/>
    </row>
    <row r="6439" spans="39:53" x14ac:dyDescent="0.2">
      <c r="AM6439" s="61"/>
      <c r="AN6439" s="61"/>
      <c r="AO6439" s="171"/>
      <c r="AP6439" s="61"/>
      <c r="AQ6439" s="61"/>
      <c r="AR6439" s="61"/>
      <c r="AS6439" s="61"/>
      <c r="AT6439" s="61"/>
      <c r="AU6439" s="61"/>
      <c r="AV6439" s="61"/>
      <c r="AW6439" s="61"/>
      <c r="AX6439" s="61"/>
      <c r="AY6439" s="61"/>
      <c r="AZ6439" s="61"/>
      <c r="BA6439" s="61"/>
    </row>
    <row r="6440" spans="39:53" x14ac:dyDescent="0.2">
      <c r="AM6440" s="61"/>
      <c r="AN6440" s="61"/>
      <c r="AO6440" s="171"/>
      <c r="AP6440" s="61"/>
      <c r="AQ6440" s="61"/>
      <c r="AR6440" s="61"/>
      <c r="AS6440" s="61"/>
      <c r="AT6440" s="61"/>
      <c r="AU6440" s="61"/>
      <c r="AV6440" s="61"/>
      <c r="AW6440" s="61"/>
      <c r="AX6440" s="61"/>
      <c r="AY6440" s="61"/>
      <c r="AZ6440" s="61"/>
      <c r="BA6440" s="61"/>
    </row>
    <row r="6441" spans="39:53" x14ac:dyDescent="0.2">
      <c r="AM6441" s="61"/>
      <c r="AN6441" s="61"/>
      <c r="AO6441" s="171"/>
      <c r="AP6441" s="61"/>
      <c r="AQ6441" s="61"/>
      <c r="AR6441" s="61"/>
      <c r="AS6441" s="61"/>
      <c r="AT6441" s="61"/>
      <c r="AU6441" s="61"/>
      <c r="AV6441" s="61"/>
      <c r="AW6441" s="61"/>
      <c r="AX6441" s="61"/>
      <c r="AY6441" s="61"/>
      <c r="AZ6441" s="61"/>
      <c r="BA6441" s="61"/>
    </row>
    <row r="6442" spans="39:53" x14ac:dyDescent="0.2">
      <c r="AM6442" s="61"/>
      <c r="AN6442" s="61"/>
      <c r="AO6442" s="171"/>
      <c r="AP6442" s="61"/>
      <c r="AQ6442" s="61"/>
      <c r="AR6442" s="61"/>
      <c r="AS6442" s="61"/>
      <c r="AT6442" s="61"/>
      <c r="AU6442" s="61"/>
      <c r="AV6442" s="61"/>
      <c r="AW6442" s="61"/>
      <c r="AX6442" s="61"/>
      <c r="AY6442" s="61"/>
      <c r="AZ6442" s="61"/>
      <c r="BA6442" s="61"/>
    </row>
    <row r="6443" spans="39:53" x14ac:dyDescent="0.2">
      <c r="AM6443" s="61"/>
      <c r="AN6443" s="61"/>
      <c r="AO6443" s="171"/>
      <c r="AP6443" s="61"/>
      <c r="AQ6443" s="61"/>
      <c r="AR6443" s="61"/>
      <c r="AS6443" s="61"/>
      <c r="AT6443" s="61"/>
      <c r="AU6443" s="61"/>
      <c r="AV6443" s="61"/>
      <c r="AW6443" s="61"/>
      <c r="AX6443" s="61"/>
      <c r="AY6443" s="61"/>
      <c r="AZ6443" s="61"/>
      <c r="BA6443" s="61"/>
    </row>
    <row r="6444" spans="39:53" x14ac:dyDescent="0.2">
      <c r="AM6444" s="61"/>
      <c r="AN6444" s="61"/>
      <c r="AO6444" s="171"/>
      <c r="AP6444" s="61"/>
      <c r="AQ6444" s="61"/>
      <c r="AR6444" s="61"/>
      <c r="AS6444" s="61"/>
      <c r="AT6444" s="61"/>
      <c r="AU6444" s="61"/>
      <c r="AV6444" s="61"/>
      <c r="AW6444" s="61"/>
      <c r="AX6444" s="61"/>
      <c r="AY6444" s="61"/>
      <c r="AZ6444" s="61"/>
      <c r="BA6444" s="61"/>
    </row>
    <row r="6445" spans="39:53" x14ac:dyDescent="0.2">
      <c r="AM6445" s="61"/>
      <c r="AN6445" s="61"/>
      <c r="AO6445" s="171"/>
      <c r="AP6445" s="61"/>
      <c r="AQ6445" s="61"/>
      <c r="AR6445" s="61"/>
      <c r="AS6445" s="61"/>
      <c r="AT6445" s="61"/>
      <c r="AU6445" s="61"/>
      <c r="AV6445" s="61"/>
      <c r="AW6445" s="61"/>
      <c r="AX6445" s="61"/>
      <c r="AY6445" s="61"/>
      <c r="AZ6445" s="61"/>
      <c r="BA6445" s="61"/>
    </row>
    <row r="6446" spans="39:53" x14ac:dyDescent="0.2">
      <c r="AM6446" s="61"/>
      <c r="AN6446" s="61"/>
      <c r="AO6446" s="171"/>
      <c r="AP6446" s="61"/>
      <c r="AQ6446" s="61"/>
      <c r="AR6446" s="61"/>
      <c r="AS6446" s="61"/>
      <c r="AT6446" s="61"/>
      <c r="AU6446" s="61"/>
      <c r="AV6446" s="61"/>
      <c r="AW6446" s="61"/>
      <c r="AX6446" s="61"/>
      <c r="AY6446" s="61"/>
      <c r="AZ6446" s="61"/>
      <c r="BA6446" s="61"/>
    </row>
    <row r="6447" spans="39:53" x14ac:dyDescent="0.2">
      <c r="AM6447" s="61"/>
      <c r="AN6447" s="61"/>
      <c r="AO6447" s="171"/>
      <c r="AP6447" s="61"/>
      <c r="AQ6447" s="61"/>
      <c r="AR6447" s="61"/>
      <c r="AS6447" s="61"/>
      <c r="AT6447" s="61"/>
      <c r="AU6447" s="61"/>
      <c r="AV6447" s="61"/>
      <c r="AW6447" s="61"/>
      <c r="AX6447" s="61"/>
      <c r="AY6447" s="61"/>
      <c r="AZ6447" s="61"/>
      <c r="BA6447" s="61"/>
    </row>
    <row r="6448" spans="39:53" x14ac:dyDescent="0.2">
      <c r="AM6448" s="61"/>
      <c r="AN6448" s="61"/>
      <c r="AO6448" s="171"/>
      <c r="AP6448" s="61"/>
      <c r="AQ6448" s="61"/>
      <c r="AR6448" s="61"/>
      <c r="AS6448" s="61"/>
      <c r="AT6448" s="61"/>
      <c r="AU6448" s="61"/>
      <c r="AV6448" s="61"/>
      <c r="AW6448" s="61"/>
      <c r="AX6448" s="61"/>
      <c r="AY6448" s="61"/>
      <c r="AZ6448" s="61"/>
      <c r="BA6448" s="61"/>
    </row>
    <row r="6449" spans="39:53" x14ac:dyDescent="0.2">
      <c r="AM6449" s="61"/>
      <c r="AN6449" s="61"/>
      <c r="AO6449" s="171"/>
      <c r="AP6449" s="61"/>
      <c r="AQ6449" s="61"/>
      <c r="AR6449" s="61"/>
      <c r="AS6449" s="61"/>
      <c r="AT6449" s="61"/>
      <c r="AU6449" s="61"/>
      <c r="AV6449" s="61"/>
      <c r="AW6449" s="61"/>
      <c r="AX6449" s="61"/>
      <c r="AY6449" s="61"/>
      <c r="AZ6449" s="61"/>
      <c r="BA6449" s="61"/>
    </row>
    <row r="6450" spans="39:53" x14ac:dyDescent="0.2">
      <c r="AM6450" s="61"/>
      <c r="AN6450" s="61"/>
      <c r="AO6450" s="171"/>
      <c r="AP6450" s="61"/>
      <c r="AQ6450" s="61"/>
      <c r="AR6450" s="61"/>
      <c r="AS6450" s="61"/>
      <c r="AT6450" s="61"/>
      <c r="AU6450" s="61"/>
      <c r="AV6450" s="61"/>
      <c r="AW6450" s="61"/>
      <c r="AX6450" s="61"/>
      <c r="AY6450" s="61"/>
      <c r="AZ6450" s="61"/>
      <c r="BA6450" s="61"/>
    </row>
    <row r="6451" spans="39:53" x14ac:dyDescent="0.2">
      <c r="AM6451" s="61"/>
      <c r="AN6451" s="61"/>
      <c r="AO6451" s="171"/>
      <c r="AP6451" s="61"/>
      <c r="AQ6451" s="61"/>
      <c r="AR6451" s="61"/>
      <c r="AS6451" s="61"/>
      <c r="AT6451" s="61"/>
      <c r="AU6451" s="61"/>
      <c r="AV6451" s="61"/>
      <c r="AW6451" s="61"/>
      <c r="AX6451" s="61"/>
      <c r="AY6451" s="61"/>
      <c r="AZ6451" s="61"/>
      <c r="BA6451" s="61"/>
    </row>
    <row r="6452" spans="39:53" x14ac:dyDescent="0.2">
      <c r="AM6452" s="61"/>
      <c r="AN6452" s="61"/>
      <c r="AO6452" s="171"/>
      <c r="AP6452" s="61"/>
      <c r="AQ6452" s="61"/>
      <c r="AR6452" s="61"/>
      <c r="AS6452" s="61"/>
      <c r="AT6452" s="61"/>
      <c r="AU6452" s="61"/>
      <c r="AV6452" s="61"/>
      <c r="AW6452" s="61"/>
      <c r="AX6452" s="61"/>
      <c r="AY6452" s="61"/>
      <c r="AZ6452" s="61"/>
      <c r="BA6452" s="61"/>
    </row>
    <row r="6453" spans="39:53" x14ac:dyDescent="0.2">
      <c r="AM6453" s="61"/>
      <c r="AN6453" s="61"/>
      <c r="AO6453" s="171"/>
      <c r="AP6453" s="61"/>
      <c r="AQ6453" s="61"/>
      <c r="AR6453" s="61"/>
      <c r="AS6453" s="61"/>
      <c r="AT6453" s="61"/>
      <c r="AU6453" s="61"/>
      <c r="AV6453" s="61"/>
      <c r="AW6453" s="61"/>
      <c r="AX6453" s="61"/>
      <c r="AY6453" s="61"/>
      <c r="AZ6453" s="61"/>
      <c r="BA6453" s="61"/>
    </row>
    <row r="6454" spans="39:53" x14ac:dyDescent="0.2">
      <c r="AM6454" s="61"/>
      <c r="AN6454" s="61"/>
      <c r="AO6454" s="171"/>
      <c r="AP6454" s="61"/>
      <c r="AQ6454" s="61"/>
      <c r="AR6454" s="61"/>
      <c r="AS6454" s="61"/>
      <c r="AT6454" s="61"/>
      <c r="AU6454" s="61"/>
      <c r="AV6454" s="61"/>
      <c r="AW6454" s="61"/>
      <c r="AX6454" s="61"/>
      <c r="AY6454" s="61"/>
      <c r="AZ6454" s="61"/>
      <c r="BA6454" s="61"/>
    </row>
    <row r="6455" spans="39:53" x14ac:dyDescent="0.2">
      <c r="AM6455" s="61"/>
      <c r="AN6455" s="61"/>
      <c r="AO6455" s="171"/>
      <c r="AP6455" s="61"/>
      <c r="AQ6455" s="61"/>
      <c r="AR6455" s="61"/>
      <c r="AS6455" s="61"/>
      <c r="AT6455" s="61"/>
      <c r="AU6455" s="61"/>
      <c r="AV6455" s="61"/>
      <c r="AW6455" s="61"/>
      <c r="AX6455" s="61"/>
      <c r="AY6455" s="61"/>
      <c r="AZ6455" s="61"/>
      <c r="BA6455" s="61"/>
    </row>
    <row r="6456" spans="39:53" x14ac:dyDescent="0.2">
      <c r="AM6456" s="61"/>
      <c r="AN6456" s="61"/>
      <c r="AO6456" s="171"/>
      <c r="AP6456" s="61"/>
      <c r="AQ6456" s="61"/>
      <c r="AR6456" s="61"/>
      <c r="AS6456" s="61"/>
      <c r="AT6456" s="61"/>
      <c r="AU6456" s="61"/>
      <c r="AV6456" s="61"/>
      <c r="AW6456" s="61"/>
      <c r="AX6456" s="61"/>
      <c r="AY6456" s="61"/>
      <c r="AZ6456" s="61"/>
      <c r="BA6456" s="61"/>
    </row>
    <row r="6457" spans="39:53" x14ac:dyDescent="0.2">
      <c r="AM6457" s="61"/>
      <c r="AN6457" s="61"/>
      <c r="AO6457" s="171"/>
      <c r="AP6457" s="61"/>
      <c r="AQ6457" s="61"/>
      <c r="AR6457" s="61"/>
      <c r="AS6457" s="61"/>
      <c r="AT6457" s="61"/>
      <c r="AU6457" s="61"/>
      <c r="AV6457" s="61"/>
      <c r="AW6457" s="61"/>
      <c r="AX6457" s="61"/>
      <c r="AY6457" s="61"/>
      <c r="AZ6457" s="61"/>
      <c r="BA6457" s="61"/>
    </row>
    <row r="6458" spans="39:53" x14ac:dyDescent="0.2">
      <c r="AM6458" s="61"/>
      <c r="AN6458" s="61"/>
      <c r="AO6458" s="171"/>
      <c r="AP6458" s="61"/>
      <c r="AQ6458" s="61"/>
      <c r="AR6458" s="61"/>
      <c r="AS6458" s="61"/>
      <c r="AT6458" s="61"/>
      <c r="AU6458" s="61"/>
      <c r="AV6458" s="61"/>
      <c r="AW6458" s="61"/>
      <c r="AX6458" s="61"/>
      <c r="AY6458" s="61"/>
      <c r="AZ6458" s="61"/>
      <c r="BA6458" s="61"/>
    </row>
    <row r="6459" spans="39:53" x14ac:dyDescent="0.2">
      <c r="AM6459" s="61"/>
      <c r="AN6459" s="61"/>
      <c r="AO6459" s="171"/>
      <c r="AP6459" s="61"/>
      <c r="AQ6459" s="61"/>
      <c r="AR6459" s="61"/>
      <c r="AS6459" s="61"/>
      <c r="AT6459" s="61"/>
      <c r="AU6459" s="61"/>
      <c r="AV6459" s="61"/>
      <c r="AW6459" s="61"/>
      <c r="AX6459" s="61"/>
      <c r="AY6459" s="61"/>
      <c r="AZ6459" s="61"/>
      <c r="BA6459" s="61"/>
    </row>
    <row r="6460" spans="39:53" x14ac:dyDescent="0.2">
      <c r="AM6460" s="61"/>
      <c r="AN6460" s="61"/>
      <c r="AO6460" s="171"/>
      <c r="AP6460" s="61"/>
      <c r="AQ6460" s="61"/>
      <c r="AR6460" s="61"/>
      <c r="AS6460" s="61"/>
      <c r="AT6460" s="61"/>
      <c r="AU6460" s="61"/>
      <c r="AV6460" s="61"/>
      <c r="AW6460" s="61"/>
      <c r="AX6460" s="61"/>
      <c r="AY6460" s="61"/>
      <c r="AZ6460" s="61"/>
      <c r="BA6460" s="61"/>
    </row>
    <row r="6461" spans="39:53" x14ac:dyDescent="0.2">
      <c r="AM6461" s="61"/>
      <c r="AN6461" s="61"/>
      <c r="AO6461" s="171"/>
      <c r="AP6461" s="61"/>
      <c r="AQ6461" s="61"/>
      <c r="AR6461" s="61"/>
      <c r="AS6461" s="61"/>
      <c r="AT6461" s="61"/>
      <c r="AU6461" s="61"/>
      <c r="AV6461" s="61"/>
      <c r="AW6461" s="61"/>
      <c r="AX6461" s="61"/>
      <c r="AY6461" s="61"/>
      <c r="AZ6461" s="61"/>
      <c r="BA6461" s="61"/>
    </row>
    <row r="6462" spans="39:53" x14ac:dyDescent="0.2">
      <c r="AM6462" s="61"/>
      <c r="AN6462" s="61"/>
      <c r="AO6462" s="171"/>
      <c r="AP6462" s="61"/>
      <c r="AQ6462" s="61"/>
      <c r="AR6462" s="61"/>
      <c r="AS6462" s="61"/>
      <c r="AT6462" s="61"/>
      <c r="AU6462" s="61"/>
      <c r="AV6462" s="61"/>
      <c r="AW6462" s="61"/>
      <c r="AX6462" s="61"/>
      <c r="AY6462" s="61"/>
      <c r="AZ6462" s="61"/>
      <c r="BA6462" s="61"/>
    </row>
    <row r="6463" spans="39:53" x14ac:dyDescent="0.2">
      <c r="AM6463" s="61"/>
      <c r="AN6463" s="61"/>
      <c r="AO6463" s="171"/>
      <c r="AP6463" s="61"/>
      <c r="AQ6463" s="61"/>
      <c r="AR6463" s="61"/>
      <c r="AS6463" s="61"/>
      <c r="AT6463" s="61"/>
      <c r="AU6463" s="61"/>
      <c r="AV6463" s="61"/>
      <c r="AW6463" s="61"/>
      <c r="AX6463" s="61"/>
      <c r="AY6463" s="61"/>
      <c r="AZ6463" s="61"/>
      <c r="BA6463" s="61"/>
    </row>
    <row r="6464" spans="39:53" x14ac:dyDescent="0.2">
      <c r="AM6464" s="61"/>
      <c r="AN6464" s="61"/>
      <c r="AO6464" s="171"/>
      <c r="AP6464" s="61"/>
      <c r="AQ6464" s="61"/>
      <c r="AR6464" s="61"/>
      <c r="AS6464" s="61"/>
      <c r="AT6464" s="61"/>
      <c r="AU6464" s="61"/>
      <c r="AV6464" s="61"/>
      <c r="AW6464" s="61"/>
      <c r="AX6464" s="61"/>
      <c r="AY6464" s="61"/>
      <c r="AZ6464" s="61"/>
      <c r="BA6464" s="61"/>
    </row>
    <row r="6465" spans="39:53" x14ac:dyDescent="0.2">
      <c r="AM6465" s="61"/>
      <c r="AN6465" s="61"/>
      <c r="AO6465" s="171"/>
      <c r="AP6465" s="61"/>
      <c r="AQ6465" s="61"/>
      <c r="AR6465" s="61"/>
      <c r="AS6465" s="61"/>
      <c r="AT6465" s="61"/>
      <c r="AU6465" s="61"/>
      <c r="AV6465" s="61"/>
      <c r="AW6465" s="61"/>
      <c r="AX6465" s="61"/>
      <c r="AY6465" s="61"/>
      <c r="AZ6465" s="61"/>
      <c r="BA6465" s="61"/>
    </row>
    <row r="6466" spans="39:53" x14ac:dyDescent="0.2">
      <c r="AM6466" s="61"/>
      <c r="AN6466" s="61"/>
      <c r="AO6466" s="171"/>
      <c r="AP6466" s="61"/>
      <c r="AQ6466" s="61"/>
      <c r="AR6466" s="61"/>
      <c r="AS6466" s="61"/>
      <c r="AT6466" s="61"/>
      <c r="AU6466" s="61"/>
      <c r="AV6466" s="61"/>
      <c r="AW6466" s="61"/>
      <c r="AX6466" s="61"/>
      <c r="AY6466" s="61"/>
      <c r="AZ6466" s="61"/>
      <c r="BA6466" s="61"/>
    </row>
    <row r="6467" spans="39:53" x14ac:dyDescent="0.2">
      <c r="AM6467" s="61"/>
      <c r="AN6467" s="61"/>
      <c r="AO6467" s="171"/>
      <c r="AP6467" s="61"/>
      <c r="AQ6467" s="61"/>
      <c r="AR6467" s="61"/>
      <c r="AS6467" s="61"/>
      <c r="AT6467" s="61"/>
      <c r="AU6467" s="61"/>
      <c r="AV6467" s="61"/>
      <c r="AW6467" s="61"/>
      <c r="AX6467" s="61"/>
      <c r="AY6467" s="61"/>
      <c r="AZ6467" s="61"/>
      <c r="BA6467" s="61"/>
    </row>
    <row r="6468" spans="39:53" x14ac:dyDescent="0.2">
      <c r="AM6468" s="61"/>
      <c r="AN6468" s="61"/>
      <c r="AO6468" s="171"/>
      <c r="AP6468" s="61"/>
      <c r="AQ6468" s="61"/>
      <c r="AR6468" s="61"/>
      <c r="AS6468" s="61"/>
      <c r="AT6468" s="61"/>
      <c r="AU6468" s="61"/>
      <c r="AV6468" s="61"/>
      <c r="AW6468" s="61"/>
      <c r="AX6468" s="61"/>
      <c r="AY6468" s="61"/>
      <c r="AZ6468" s="61"/>
      <c r="BA6468" s="61"/>
    </row>
    <row r="6469" spans="39:53" x14ac:dyDescent="0.2">
      <c r="AM6469" s="61"/>
      <c r="AN6469" s="61"/>
      <c r="AO6469" s="171"/>
      <c r="AP6469" s="61"/>
      <c r="AQ6469" s="61"/>
      <c r="AR6469" s="61"/>
      <c r="AS6469" s="61"/>
      <c r="AT6469" s="61"/>
      <c r="AU6469" s="61"/>
      <c r="AV6469" s="61"/>
      <c r="AW6469" s="61"/>
      <c r="AX6469" s="61"/>
      <c r="AY6469" s="61"/>
      <c r="AZ6469" s="61"/>
      <c r="BA6469" s="61"/>
    </row>
    <row r="6470" spans="39:53" x14ac:dyDescent="0.2">
      <c r="AM6470" s="61"/>
      <c r="AN6470" s="61"/>
      <c r="AO6470" s="171"/>
      <c r="AP6470" s="61"/>
      <c r="AQ6470" s="61"/>
      <c r="AR6470" s="61"/>
      <c r="AS6470" s="61"/>
      <c r="AT6470" s="61"/>
      <c r="AU6470" s="61"/>
      <c r="AV6470" s="61"/>
      <c r="AW6470" s="61"/>
      <c r="AX6470" s="61"/>
      <c r="AY6470" s="61"/>
      <c r="AZ6470" s="61"/>
      <c r="BA6470" s="61"/>
    </row>
    <row r="6471" spans="39:53" x14ac:dyDescent="0.2">
      <c r="AM6471" s="61"/>
      <c r="AN6471" s="61"/>
      <c r="AO6471" s="171"/>
      <c r="AP6471" s="61"/>
      <c r="AQ6471" s="61"/>
      <c r="AR6471" s="61"/>
      <c r="AS6471" s="61"/>
      <c r="AT6471" s="61"/>
      <c r="AU6471" s="61"/>
      <c r="AV6471" s="61"/>
      <c r="AW6471" s="61"/>
      <c r="AX6471" s="61"/>
      <c r="AY6471" s="61"/>
      <c r="AZ6471" s="61"/>
      <c r="BA6471" s="61"/>
    </row>
    <row r="6472" spans="39:53" x14ac:dyDescent="0.2">
      <c r="AM6472" s="61"/>
      <c r="AN6472" s="61"/>
      <c r="AO6472" s="171"/>
      <c r="AP6472" s="61"/>
      <c r="AQ6472" s="61"/>
      <c r="AR6472" s="61"/>
      <c r="AS6472" s="61"/>
      <c r="AT6472" s="61"/>
      <c r="AU6472" s="61"/>
      <c r="AV6472" s="61"/>
      <c r="AW6472" s="61"/>
      <c r="AX6472" s="61"/>
      <c r="AY6472" s="61"/>
      <c r="AZ6472" s="61"/>
      <c r="BA6472" s="61"/>
    </row>
    <row r="6473" spans="39:53" x14ac:dyDescent="0.2">
      <c r="AM6473" s="61"/>
      <c r="AN6473" s="61"/>
      <c r="AO6473" s="171"/>
      <c r="AP6473" s="61"/>
      <c r="AQ6473" s="61"/>
      <c r="AR6473" s="61"/>
      <c r="AS6473" s="61"/>
      <c r="AT6473" s="61"/>
      <c r="AU6473" s="61"/>
      <c r="AV6473" s="61"/>
      <c r="AW6473" s="61"/>
      <c r="AX6473" s="61"/>
      <c r="AY6473" s="61"/>
      <c r="AZ6473" s="61"/>
      <c r="BA6473" s="61"/>
    </row>
    <row r="6474" spans="39:53" x14ac:dyDescent="0.2">
      <c r="AM6474" s="61"/>
      <c r="AN6474" s="61"/>
      <c r="AO6474" s="171"/>
      <c r="AP6474" s="61"/>
      <c r="AQ6474" s="61"/>
      <c r="AR6474" s="61"/>
      <c r="AS6474" s="61"/>
      <c r="AT6474" s="61"/>
      <c r="AU6474" s="61"/>
      <c r="AV6474" s="61"/>
      <c r="AW6474" s="61"/>
      <c r="AX6474" s="61"/>
      <c r="AY6474" s="61"/>
      <c r="AZ6474" s="61"/>
      <c r="BA6474" s="61"/>
    </row>
    <row r="6475" spans="39:53" x14ac:dyDescent="0.2">
      <c r="AM6475" s="61"/>
      <c r="AN6475" s="61"/>
      <c r="AO6475" s="171"/>
      <c r="AP6475" s="61"/>
      <c r="AQ6475" s="61"/>
      <c r="AR6475" s="61"/>
      <c r="AS6475" s="61"/>
      <c r="AT6475" s="61"/>
      <c r="AU6475" s="61"/>
      <c r="AV6475" s="61"/>
      <c r="AW6475" s="61"/>
      <c r="AX6475" s="61"/>
      <c r="AY6475" s="61"/>
      <c r="AZ6475" s="61"/>
      <c r="BA6475" s="61"/>
    </row>
    <row r="6476" spans="39:53" x14ac:dyDescent="0.2">
      <c r="AM6476" s="61"/>
      <c r="AN6476" s="61"/>
      <c r="AO6476" s="171"/>
      <c r="AP6476" s="61"/>
      <c r="AQ6476" s="61"/>
      <c r="AR6476" s="61"/>
      <c r="AS6476" s="61"/>
      <c r="AT6476" s="61"/>
      <c r="AU6476" s="61"/>
      <c r="AV6476" s="61"/>
      <c r="AW6476" s="61"/>
      <c r="AX6476" s="61"/>
      <c r="AY6476" s="61"/>
      <c r="AZ6476" s="61"/>
      <c r="BA6476" s="61"/>
    </row>
    <row r="6477" spans="39:53" x14ac:dyDescent="0.2">
      <c r="AM6477" s="61"/>
      <c r="AN6477" s="61"/>
      <c r="AO6477" s="171"/>
      <c r="AP6477" s="61"/>
      <c r="AQ6477" s="61"/>
      <c r="AR6477" s="61"/>
      <c r="AS6477" s="61"/>
      <c r="AT6477" s="61"/>
      <c r="AU6477" s="61"/>
      <c r="AV6477" s="61"/>
      <c r="AW6477" s="61"/>
      <c r="AX6477" s="61"/>
      <c r="AY6477" s="61"/>
      <c r="AZ6477" s="61"/>
      <c r="BA6477" s="61"/>
    </row>
    <row r="6478" spans="39:53" x14ac:dyDescent="0.2">
      <c r="AM6478" s="61"/>
      <c r="AN6478" s="61"/>
      <c r="AO6478" s="171"/>
      <c r="AP6478" s="61"/>
      <c r="AQ6478" s="61"/>
      <c r="AR6478" s="61"/>
      <c r="AS6478" s="61"/>
      <c r="AT6478" s="61"/>
      <c r="AU6478" s="61"/>
      <c r="AV6478" s="61"/>
      <c r="AW6478" s="61"/>
      <c r="AX6478" s="61"/>
      <c r="AY6478" s="61"/>
      <c r="AZ6478" s="61"/>
      <c r="BA6478" s="61"/>
    </row>
    <row r="6479" spans="39:53" x14ac:dyDescent="0.2">
      <c r="AM6479" s="61"/>
      <c r="AN6479" s="61"/>
      <c r="AO6479" s="171"/>
      <c r="AP6479" s="61"/>
      <c r="AQ6479" s="61"/>
      <c r="AR6479" s="61"/>
      <c r="AS6479" s="61"/>
      <c r="AT6479" s="61"/>
      <c r="AU6479" s="61"/>
      <c r="AV6479" s="61"/>
      <c r="AW6479" s="61"/>
      <c r="AX6479" s="61"/>
      <c r="AY6479" s="61"/>
      <c r="AZ6479" s="61"/>
      <c r="BA6479" s="61"/>
    </row>
    <row r="6480" spans="39:53" x14ac:dyDescent="0.2">
      <c r="AM6480" s="61"/>
      <c r="AN6480" s="61"/>
      <c r="AO6480" s="171"/>
      <c r="AP6480" s="61"/>
      <c r="AQ6480" s="61"/>
      <c r="AR6480" s="61"/>
      <c r="AS6480" s="61"/>
      <c r="AT6480" s="61"/>
      <c r="AU6480" s="61"/>
      <c r="AV6480" s="61"/>
      <c r="AW6480" s="61"/>
      <c r="AX6480" s="61"/>
      <c r="AY6480" s="61"/>
      <c r="AZ6480" s="61"/>
      <c r="BA6480" s="61"/>
    </row>
    <row r="6481" spans="39:53" x14ac:dyDescent="0.2">
      <c r="AM6481" s="61"/>
      <c r="AN6481" s="61"/>
      <c r="AO6481" s="171"/>
      <c r="AP6481" s="61"/>
      <c r="AQ6481" s="61"/>
      <c r="AR6481" s="61"/>
      <c r="AS6481" s="61"/>
      <c r="AT6481" s="61"/>
      <c r="AU6481" s="61"/>
      <c r="AV6481" s="61"/>
      <c r="AW6481" s="61"/>
      <c r="AX6481" s="61"/>
      <c r="AY6481" s="61"/>
      <c r="AZ6481" s="61"/>
      <c r="BA6481" s="61"/>
    </row>
    <row r="6482" spans="39:53" x14ac:dyDescent="0.2">
      <c r="AM6482" s="61"/>
      <c r="AN6482" s="61"/>
      <c r="AO6482" s="171"/>
      <c r="AP6482" s="61"/>
      <c r="AQ6482" s="61"/>
      <c r="AR6482" s="61"/>
      <c r="AS6482" s="61"/>
      <c r="AT6482" s="61"/>
      <c r="AU6482" s="61"/>
      <c r="AV6482" s="61"/>
      <c r="AW6482" s="61"/>
      <c r="AX6482" s="61"/>
      <c r="AY6482" s="61"/>
      <c r="AZ6482" s="61"/>
      <c r="BA6482" s="61"/>
    </row>
    <row r="6483" spans="39:53" x14ac:dyDescent="0.2">
      <c r="AM6483" s="61"/>
      <c r="AN6483" s="61"/>
      <c r="AO6483" s="171"/>
      <c r="AP6483" s="61"/>
      <c r="AQ6483" s="61"/>
      <c r="AR6483" s="61"/>
      <c r="AS6483" s="61"/>
      <c r="AT6483" s="61"/>
      <c r="AU6483" s="61"/>
      <c r="AV6483" s="61"/>
      <c r="AW6483" s="61"/>
      <c r="AX6483" s="61"/>
      <c r="AY6483" s="61"/>
      <c r="AZ6483" s="61"/>
      <c r="BA6483" s="61"/>
    </row>
    <row r="6484" spans="39:53" x14ac:dyDescent="0.2">
      <c r="AM6484" s="61"/>
      <c r="AN6484" s="61"/>
      <c r="AO6484" s="171"/>
      <c r="AP6484" s="61"/>
      <c r="AQ6484" s="61"/>
      <c r="AR6484" s="61"/>
      <c r="AS6484" s="61"/>
      <c r="AT6484" s="61"/>
      <c r="AU6484" s="61"/>
      <c r="AV6484" s="61"/>
      <c r="AW6484" s="61"/>
      <c r="AX6484" s="61"/>
      <c r="AY6484" s="61"/>
      <c r="AZ6484" s="61"/>
      <c r="BA6484" s="61"/>
    </row>
    <row r="6485" spans="39:53" x14ac:dyDescent="0.2">
      <c r="AM6485" s="61"/>
      <c r="AN6485" s="61"/>
      <c r="AO6485" s="171"/>
      <c r="AP6485" s="61"/>
      <c r="AQ6485" s="61"/>
      <c r="AR6485" s="61"/>
      <c r="AS6485" s="61"/>
      <c r="AT6485" s="61"/>
      <c r="AU6485" s="61"/>
      <c r="AV6485" s="61"/>
      <c r="AW6485" s="61"/>
      <c r="AX6485" s="61"/>
      <c r="AY6485" s="61"/>
      <c r="AZ6485" s="61"/>
      <c r="BA6485" s="61"/>
    </row>
    <row r="6486" spans="39:53" x14ac:dyDescent="0.2">
      <c r="AM6486" s="61"/>
      <c r="AN6486" s="61"/>
      <c r="AO6486" s="171"/>
      <c r="AP6486" s="61"/>
      <c r="AQ6486" s="61"/>
      <c r="AR6486" s="61"/>
      <c r="AS6486" s="61"/>
      <c r="AT6486" s="61"/>
      <c r="AU6486" s="61"/>
      <c r="AV6486" s="61"/>
      <c r="AW6486" s="61"/>
      <c r="AX6486" s="61"/>
      <c r="AY6486" s="61"/>
      <c r="AZ6486" s="61"/>
      <c r="BA6486" s="61"/>
    </row>
    <row r="6487" spans="39:53" x14ac:dyDescent="0.2">
      <c r="AM6487" s="61"/>
      <c r="AN6487" s="61"/>
      <c r="AO6487" s="171"/>
      <c r="AP6487" s="61"/>
      <c r="AQ6487" s="61"/>
      <c r="AR6487" s="61"/>
      <c r="AS6487" s="61"/>
      <c r="AT6487" s="61"/>
      <c r="AU6487" s="61"/>
      <c r="AV6487" s="61"/>
      <c r="AW6487" s="61"/>
      <c r="AX6487" s="61"/>
      <c r="AY6487" s="61"/>
      <c r="AZ6487" s="61"/>
      <c r="BA6487" s="61"/>
    </row>
    <row r="6488" spans="39:53" x14ac:dyDescent="0.2">
      <c r="AM6488" s="61"/>
      <c r="AN6488" s="61"/>
      <c r="AO6488" s="171"/>
      <c r="AP6488" s="61"/>
      <c r="AQ6488" s="61"/>
      <c r="AR6488" s="61"/>
      <c r="AS6488" s="61"/>
      <c r="AT6488" s="61"/>
      <c r="AU6488" s="61"/>
      <c r="AV6488" s="61"/>
      <c r="AW6488" s="61"/>
      <c r="AX6488" s="61"/>
      <c r="AY6488" s="61"/>
      <c r="AZ6488" s="61"/>
      <c r="BA6488" s="61"/>
    </row>
    <row r="6489" spans="39:53" x14ac:dyDescent="0.2">
      <c r="AM6489" s="61"/>
      <c r="AN6489" s="61"/>
      <c r="AO6489" s="171"/>
      <c r="AP6489" s="61"/>
      <c r="AQ6489" s="61"/>
      <c r="AR6489" s="61"/>
      <c r="AS6489" s="61"/>
      <c r="AT6489" s="61"/>
      <c r="AU6489" s="61"/>
      <c r="AV6489" s="61"/>
      <c r="AW6489" s="61"/>
      <c r="AX6489" s="61"/>
      <c r="AY6489" s="61"/>
      <c r="AZ6489" s="61"/>
      <c r="BA6489" s="61"/>
    </row>
    <row r="6490" spans="39:53" x14ac:dyDescent="0.2">
      <c r="AM6490" s="61"/>
      <c r="AN6490" s="61"/>
      <c r="AO6490" s="171"/>
      <c r="AP6490" s="61"/>
      <c r="AQ6490" s="61"/>
      <c r="AR6490" s="61"/>
      <c r="AS6490" s="61"/>
      <c r="AT6490" s="61"/>
      <c r="AU6490" s="61"/>
      <c r="AV6490" s="61"/>
      <c r="AW6490" s="61"/>
      <c r="AX6490" s="61"/>
      <c r="AY6490" s="61"/>
      <c r="AZ6490" s="61"/>
      <c r="BA6490" s="61"/>
    </row>
    <row r="6491" spans="39:53" x14ac:dyDescent="0.2">
      <c r="AM6491" s="61"/>
      <c r="AN6491" s="61"/>
      <c r="AO6491" s="171"/>
      <c r="AP6491" s="61"/>
      <c r="AQ6491" s="61"/>
      <c r="AR6491" s="61"/>
      <c r="AS6491" s="61"/>
      <c r="AT6491" s="61"/>
      <c r="AU6491" s="61"/>
      <c r="AV6491" s="61"/>
      <c r="AW6491" s="61"/>
      <c r="AX6491" s="61"/>
      <c r="AY6491" s="61"/>
      <c r="AZ6491" s="61"/>
      <c r="BA6491" s="61"/>
    </row>
    <row r="6492" spans="39:53" x14ac:dyDescent="0.2">
      <c r="AM6492" s="61"/>
      <c r="AN6492" s="61"/>
      <c r="AO6492" s="171"/>
      <c r="AP6492" s="61"/>
      <c r="AQ6492" s="61"/>
      <c r="AR6492" s="61"/>
      <c r="AS6492" s="61"/>
      <c r="AT6492" s="61"/>
      <c r="AU6492" s="61"/>
      <c r="AV6492" s="61"/>
      <c r="AW6492" s="61"/>
      <c r="AX6492" s="61"/>
      <c r="AY6492" s="61"/>
      <c r="AZ6492" s="61"/>
      <c r="BA6492" s="61"/>
    </row>
    <row r="6493" spans="39:53" x14ac:dyDescent="0.2">
      <c r="AM6493" s="61"/>
      <c r="AN6493" s="61"/>
      <c r="AO6493" s="171"/>
      <c r="AP6493" s="61"/>
      <c r="AQ6493" s="61"/>
      <c r="AR6493" s="61"/>
      <c r="AS6493" s="61"/>
      <c r="AT6493" s="61"/>
      <c r="AU6493" s="61"/>
      <c r="AV6493" s="61"/>
      <c r="AW6493" s="61"/>
      <c r="AX6493" s="61"/>
      <c r="AY6493" s="61"/>
      <c r="AZ6493" s="61"/>
      <c r="BA6493" s="61"/>
    </row>
    <row r="6494" spans="39:53" x14ac:dyDescent="0.2">
      <c r="AM6494" s="61"/>
      <c r="AN6494" s="61"/>
      <c r="AO6494" s="171"/>
      <c r="AP6494" s="61"/>
      <c r="AQ6494" s="61"/>
      <c r="AR6494" s="61"/>
      <c r="AS6494" s="61"/>
      <c r="AT6494" s="61"/>
      <c r="AU6494" s="61"/>
      <c r="AV6494" s="61"/>
      <c r="AW6494" s="61"/>
      <c r="AX6494" s="61"/>
      <c r="AY6494" s="61"/>
      <c r="AZ6494" s="61"/>
      <c r="BA6494" s="61"/>
    </row>
    <row r="6495" spans="39:53" x14ac:dyDescent="0.2">
      <c r="AM6495" s="61"/>
      <c r="AN6495" s="61"/>
      <c r="AO6495" s="171"/>
      <c r="AP6495" s="61"/>
      <c r="AQ6495" s="61"/>
      <c r="AR6495" s="61"/>
      <c r="AS6495" s="61"/>
      <c r="AT6495" s="61"/>
      <c r="AU6495" s="61"/>
      <c r="AV6495" s="61"/>
      <c r="AW6495" s="61"/>
      <c r="AX6495" s="61"/>
      <c r="AY6495" s="61"/>
      <c r="AZ6495" s="61"/>
      <c r="BA6495" s="61"/>
    </row>
    <row r="6496" spans="39:53" x14ac:dyDescent="0.2">
      <c r="AM6496" s="61"/>
      <c r="AN6496" s="61"/>
      <c r="AO6496" s="171"/>
      <c r="AP6496" s="61"/>
      <c r="AQ6496" s="61"/>
      <c r="AR6496" s="61"/>
      <c r="AS6496" s="61"/>
      <c r="AT6496" s="61"/>
      <c r="AU6496" s="61"/>
      <c r="AV6496" s="61"/>
      <c r="AW6496" s="61"/>
      <c r="AX6496" s="61"/>
      <c r="AY6496" s="61"/>
      <c r="AZ6496" s="61"/>
      <c r="BA6496" s="61"/>
    </row>
    <row r="6497" spans="39:53" x14ac:dyDescent="0.2">
      <c r="AM6497" s="61"/>
      <c r="AN6497" s="61"/>
      <c r="AO6497" s="171"/>
      <c r="AP6497" s="61"/>
      <c r="AQ6497" s="61"/>
      <c r="AR6497" s="61"/>
      <c r="AS6497" s="61"/>
      <c r="AT6497" s="61"/>
      <c r="AU6497" s="61"/>
      <c r="AV6497" s="61"/>
      <c r="AW6497" s="61"/>
      <c r="AX6497" s="61"/>
      <c r="AY6497" s="61"/>
      <c r="AZ6497" s="61"/>
      <c r="BA6497" s="61"/>
    </row>
    <row r="6498" spans="39:53" x14ac:dyDescent="0.2">
      <c r="AM6498" s="61"/>
      <c r="AN6498" s="61"/>
      <c r="AO6498" s="171"/>
      <c r="AP6498" s="61"/>
      <c r="AQ6498" s="61"/>
      <c r="AR6498" s="61"/>
      <c r="AS6498" s="61"/>
      <c r="AT6498" s="61"/>
      <c r="AU6498" s="61"/>
      <c r="AV6498" s="61"/>
      <c r="AW6498" s="61"/>
      <c r="AX6498" s="61"/>
      <c r="AY6498" s="61"/>
      <c r="AZ6498" s="61"/>
      <c r="BA6498" s="61"/>
    </row>
    <row r="6499" spans="39:53" x14ac:dyDescent="0.2">
      <c r="AM6499" s="61"/>
      <c r="AN6499" s="61"/>
      <c r="AO6499" s="171"/>
      <c r="AP6499" s="61"/>
      <c r="AQ6499" s="61"/>
      <c r="AR6499" s="61"/>
      <c r="AS6499" s="61"/>
      <c r="AT6499" s="61"/>
      <c r="AU6499" s="61"/>
      <c r="AV6499" s="61"/>
      <c r="AW6499" s="61"/>
      <c r="AX6499" s="61"/>
      <c r="AY6499" s="61"/>
      <c r="AZ6499" s="61"/>
      <c r="BA6499" s="61"/>
    </row>
    <row r="6500" spans="39:53" x14ac:dyDescent="0.2">
      <c r="AM6500" s="61"/>
      <c r="AN6500" s="61"/>
      <c r="AO6500" s="171"/>
      <c r="AP6500" s="61"/>
      <c r="AQ6500" s="61"/>
      <c r="AR6500" s="61"/>
      <c r="AS6500" s="61"/>
      <c r="AT6500" s="61"/>
      <c r="AU6500" s="61"/>
      <c r="AV6500" s="61"/>
      <c r="AW6500" s="61"/>
      <c r="AX6500" s="61"/>
      <c r="AY6500" s="61"/>
      <c r="AZ6500" s="61"/>
      <c r="BA6500" s="61"/>
    </row>
    <row r="6501" spans="39:53" x14ac:dyDescent="0.2">
      <c r="AM6501" s="61"/>
      <c r="AN6501" s="61"/>
      <c r="AO6501" s="171"/>
      <c r="AP6501" s="61"/>
      <c r="AQ6501" s="61"/>
      <c r="AR6501" s="61"/>
      <c r="AS6501" s="61"/>
      <c r="AT6501" s="61"/>
      <c r="AU6501" s="61"/>
      <c r="AV6501" s="61"/>
      <c r="AW6501" s="61"/>
      <c r="AX6501" s="61"/>
      <c r="AY6501" s="61"/>
      <c r="AZ6501" s="61"/>
      <c r="BA6501" s="61"/>
    </row>
    <row r="6502" spans="39:53" x14ac:dyDescent="0.2">
      <c r="AM6502" s="61"/>
      <c r="AN6502" s="61"/>
      <c r="AO6502" s="171"/>
      <c r="AP6502" s="61"/>
      <c r="AQ6502" s="61"/>
      <c r="AR6502" s="61"/>
      <c r="AS6502" s="61"/>
      <c r="AT6502" s="61"/>
      <c r="AU6502" s="61"/>
      <c r="AV6502" s="61"/>
      <c r="AW6502" s="61"/>
      <c r="AX6502" s="61"/>
      <c r="AY6502" s="61"/>
      <c r="AZ6502" s="61"/>
      <c r="BA6502" s="61"/>
    </row>
    <row r="6503" spans="39:53" x14ac:dyDescent="0.2">
      <c r="AM6503" s="61"/>
      <c r="AN6503" s="61"/>
      <c r="AO6503" s="171"/>
      <c r="AP6503" s="61"/>
      <c r="AQ6503" s="61"/>
      <c r="AR6503" s="61"/>
      <c r="AS6503" s="61"/>
      <c r="AT6503" s="61"/>
      <c r="AU6503" s="61"/>
      <c r="AV6503" s="61"/>
      <c r="AW6503" s="61"/>
      <c r="AX6503" s="61"/>
      <c r="AY6503" s="61"/>
      <c r="AZ6503" s="61"/>
      <c r="BA6503" s="61"/>
    </row>
    <row r="6504" spans="39:53" x14ac:dyDescent="0.2">
      <c r="AM6504" s="61"/>
      <c r="AN6504" s="61"/>
      <c r="AO6504" s="171"/>
      <c r="AP6504" s="61"/>
      <c r="AQ6504" s="61"/>
      <c r="AR6504" s="61"/>
      <c r="AS6504" s="61"/>
      <c r="AT6504" s="61"/>
      <c r="AU6504" s="61"/>
      <c r="AV6504" s="61"/>
      <c r="AW6504" s="61"/>
      <c r="AX6504" s="61"/>
      <c r="AY6504" s="61"/>
      <c r="AZ6504" s="61"/>
      <c r="BA6504" s="61"/>
    </row>
    <row r="6505" spans="39:53" x14ac:dyDescent="0.2">
      <c r="AM6505" s="61"/>
      <c r="AN6505" s="61"/>
      <c r="AO6505" s="171"/>
      <c r="AP6505" s="61"/>
      <c r="AQ6505" s="61"/>
      <c r="AR6505" s="61"/>
      <c r="AS6505" s="61"/>
      <c r="AT6505" s="61"/>
      <c r="AU6505" s="61"/>
      <c r="AV6505" s="61"/>
      <c r="AW6505" s="61"/>
      <c r="AX6505" s="61"/>
      <c r="AY6505" s="61"/>
      <c r="AZ6505" s="61"/>
      <c r="BA6505" s="61"/>
    </row>
    <row r="6506" spans="39:53" x14ac:dyDescent="0.2">
      <c r="AM6506" s="61"/>
      <c r="AN6506" s="61"/>
      <c r="AO6506" s="171"/>
      <c r="AP6506" s="61"/>
      <c r="AQ6506" s="61"/>
      <c r="AR6506" s="61"/>
      <c r="AS6506" s="61"/>
      <c r="AT6506" s="61"/>
      <c r="AU6506" s="61"/>
      <c r="AV6506" s="61"/>
      <c r="AW6506" s="61"/>
      <c r="AX6506" s="61"/>
      <c r="AY6506" s="61"/>
      <c r="AZ6506" s="61"/>
      <c r="BA6506" s="61"/>
    </row>
    <row r="6507" spans="39:53" x14ac:dyDescent="0.2">
      <c r="AM6507" s="61"/>
      <c r="AN6507" s="61"/>
      <c r="AO6507" s="171"/>
      <c r="AP6507" s="61"/>
      <c r="AQ6507" s="61"/>
      <c r="AR6507" s="61"/>
      <c r="AS6507" s="61"/>
      <c r="AT6507" s="61"/>
      <c r="AU6507" s="61"/>
      <c r="AV6507" s="61"/>
      <c r="AW6507" s="61"/>
      <c r="AX6507" s="61"/>
      <c r="AY6507" s="61"/>
      <c r="AZ6507" s="61"/>
      <c r="BA6507" s="61"/>
    </row>
    <row r="6508" spans="39:53" x14ac:dyDescent="0.2">
      <c r="AM6508" s="61"/>
      <c r="AN6508" s="61"/>
      <c r="AO6508" s="171"/>
      <c r="AP6508" s="61"/>
      <c r="AQ6508" s="61"/>
      <c r="AR6508" s="61"/>
      <c r="AS6508" s="61"/>
      <c r="AT6508" s="61"/>
      <c r="AU6508" s="61"/>
      <c r="AV6508" s="61"/>
      <c r="AW6508" s="61"/>
      <c r="AX6508" s="61"/>
      <c r="AY6508" s="61"/>
      <c r="AZ6508" s="61"/>
      <c r="BA6508" s="61"/>
    </row>
    <row r="6509" spans="39:53" x14ac:dyDescent="0.2">
      <c r="AM6509" s="61"/>
      <c r="AN6509" s="61"/>
      <c r="AO6509" s="171"/>
      <c r="AP6509" s="61"/>
      <c r="AQ6509" s="61"/>
      <c r="AR6509" s="61"/>
      <c r="AS6509" s="61"/>
      <c r="AT6509" s="61"/>
      <c r="AU6509" s="61"/>
      <c r="AV6509" s="61"/>
      <c r="AW6509" s="61"/>
      <c r="AX6509" s="61"/>
      <c r="AY6509" s="61"/>
      <c r="AZ6509" s="61"/>
      <c r="BA6509" s="61"/>
    </row>
    <row r="6510" spans="39:53" x14ac:dyDescent="0.2">
      <c r="AM6510" s="61"/>
      <c r="AN6510" s="61"/>
      <c r="AO6510" s="171"/>
      <c r="AP6510" s="61"/>
      <c r="AQ6510" s="61"/>
      <c r="AR6510" s="61"/>
      <c r="AS6510" s="61"/>
      <c r="AT6510" s="61"/>
      <c r="AU6510" s="61"/>
      <c r="AV6510" s="61"/>
      <c r="AW6510" s="61"/>
      <c r="AX6510" s="61"/>
      <c r="AY6510" s="61"/>
      <c r="AZ6510" s="61"/>
      <c r="BA6510" s="61"/>
    </row>
    <row r="6511" spans="39:53" x14ac:dyDescent="0.2">
      <c r="AM6511" s="61"/>
      <c r="AN6511" s="61"/>
      <c r="AO6511" s="171"/>
      <c r="AP6511" s="61"/>
      <c r="AQ6511" s="61"/>
      <c r="AR6511" s="61"/>
      <c r="AS6511" s="61"/>
      <c r="AT6511" s="61"/>
      <c r="AU6511" s="61"/>
      <c r="AV6511" s="61"/>
      <c r="AW6511" s="61"/>
      <c r="AX6511" s="61"/>
      <c r="AY6511" s="61"/>
      <c r="AZ6511" s="61"/>
      <c r="BA6511" s="61"/>
    </row>
    <row r="6512" spans="39:53" x14ac:dyDescent="0.2">
      <c r="AM6512" s="61"/>
      <c r="AN6512" s="61"/>
      <c r="AO6512" s="171"/>
      <c r="AP6512" s="61"/>
      <c r="AQ6512" s="61"/>
      <c r="AR6512" s="61"/>
      <c r="AS6512" s="61"/>
      <c r="AT6512" s="61"/>
      <c r="AU6512" s="61"/>
      <c r="AV6512" s="61"/>
      <c r="AW6512" s="61"/>
      <c r="AX6512" s="61"/>
      <c r="AY6512" s="61"/>
      <c r="AZ6512" s="61"/>
      <c r="BA6512" s="61"/>
    </row>
    <row r="6513" spans="39:53" x14ac:dyDescent="0.2">
      <c r="AM6513" s="61"/>
      <c r="AN6513" s="61"/>
      <c r="AO6513" s="171"/>
      <c r="AP6513" s="61"/>
      <c r="AQ6513" s="61"/>
      <c r="AR6513" s="61"/>
      <c r="AS6513" s="61"/>
      <c r="AT6513" s="61"/>
      <c r="AU6513" s="61"/>
      <c r="AV6513" s="61"/>
      <c r="AW6513" s="61"/>
      <c r="AX6513" s="61"/>
      <c r="AY6513" s="61"/>
      <c r="AZ6513" s="61"/>
      <c r="BA6513" s="61"/>
    </row>
    <row r="6514" spans="39:53" x14ac:dyDescent="0.2">
      <c r="AM6514" s="61"/>
      <c r="AN6514" s="61"/>
      <c r="AO6514" s="171"/>
      <c r="AP6514" s="61"/>
      <c r="AQ6514" s="61"/>
      <c r="AR6514" s="61"/>
      <c r="AS6514" s="61"/>
      <c r="AT6514" s="61"/>
      <c r="AU6514" s="61"/>
      <c r="AV6514" s="61"/>
      <c r="AW6514" s="61"/>
      <c r="AX6514" s="61"/>
      <c r="AY6514" s="61"/>
      <c r="AZ6514" s="61"/>
      <c r="BA6514" s="61"/>
    </row>
    <row r="6515" spans="39:53" x14ac:dyDescent="0.2">
      <c r="AM6515" s="61"/>
      <c r="AN6515" s="61"/>
      <c r="AO6515" s="171"/>
      <c r="AP6515" s="61"/>
      <c r="AQ6515" s="61"/>
      <c r="AR6515" s="61"/>
      <c r="AS6515" s="61"/>
      <c r="AT6515" s="61"/>
      <c r="AU6515" s="61"/>
      <c r="AV6515" s="61"/>
      <c r="AW6515" s="61"/>
      <c r="AX6515" s="61"/>
      <c r="AY6515" s="61"/>
      <c r="AZ6515" s="61"/>
      <c r="BA6515" s="61"/>
    </row>
    <row r="6516" spans="39:53" x14ac:dyDescent="0.2">
      <c r="AM6516" s="61"/>
      <c r="AN6516" s="61"/>
      <c r="AO6516" s="171"/>
      <c r="AP6516" s="61"/>
      <c r="AQ6516" s="61"/>
      <c r="AR6516" s="61"/>
      <c r="AS6516" s="61"/>
      <c r="AT6516" s="61"/>
      <c r="AU6516" s="61"/>
      <c r="AV6516" s="61"/>
      <c r="AW6516" s="61"/>
      <c r="AX6516" s="61"/>
      <c r="AY6516" s="61"/>
      <c r="AZ6516" s="61"/>
      <c r="BA6516" s="61"/>
    </row>
    <row r="6517" spans="39:53" x14ac:dyDescent="0.2">
      <c r="AM6517" s="61"/>
      <c r="AN6517" s="61"/>
      <c r="AO6517" s="171"/>
      <c r="AP6517" s="61"/>
      <c r="AQ6517" s="61"/>
      <c r="AR6517" s="61"/>
      <c r="AS6517" s="61"/>
      <c r="AT6517" s="61"/>
      <c r="AU6517" s="61"/>
      <c r="AV6517" s="61"/>
      <c r="AW6517" s="61"/>
      <c r="AX6517" s="61"/>
      <c r="AY6517" s="61"/>
      <c r="AZ6517" s="61"/>
      <c r="BA6517" s="61"/>
    </row>
    <row r="6518" spans="39:53" x14ac:dyDescent="0.2">
      <c r="AM6518" s="61"/>
      <c r="AN6518" s="61"/>
      <c r="AO6518" s="171"/>
      <c r="AP6518" s="61"/>
      <c r="AQ6518" s="61"/>
      <c r="AR6518" s="61"/>
      <c r="AS6518" s="61"/>
      <c r="AT6518" s="61"/>
      <c r="AU6518" s="61"/>
      <c r="AV6518" s="61"/>
      <c r="AW6518" s="61"/>
      <c r="AX6518" s="61"/>
      <c r="AY6518" s="61"/>
      <c r="AZ6518" s="61"/>
      <c r="BA6518" s="61"/>
    </row>
    <row r="6519" spans="39:53" x14ac:dyDescent="0.2">
      <c r="AM6519" s="61"/>
      <c r="AN6519" s="61"/>
      <c r="AO6519" s="171"/>
      <c r="AP6519" s="61"/>
      <c r="AQ6519" s="61"/>
      <c r="AR6519" s="61"/>
      <c r="AS6519" s="61"/>
      <c r="AT6519" s="61"/>
      <c r="AU6519" s="61"/>
      <c r="AV6519" s="61"/>
      <c r="AW6519" s="61"/>
      <c r="AX6519" s="61"/>
      <c r="AY6519" s="61"/>
      <c r="AZ6519" s="61"/>
      <c r="BA6519" s="61"/>
    </row>
    <row r="6520" spans="39:53" x14ac:dyDescent="0.2">
      <c r="AM6520" s="61"/>
      <c r="AN6520" s="61"/>
      <c r="AO6520" s="171"/>
      <c r="AP6520" s="61"/>
      <c r="AQ6520" s="61"/>
      <c r="AR6520" s="61"/>
      <c r="AS6520" s="61"/>
      <c r="AT6520" s="61"/>
      <c r="AU6520" s="61"/>
      <c r="AV6520" s="61"/>
      <c r="AW6520" s="61"/>
      <c r="AX6520" s="61"/>
      <c r="AY6520" s="61"/>
      <c r="AZ6520" s="61"/>
      <c r="BA6520" s="61"/>
    </row>
    <row r="6521" spans="39:53" x14ac:dyDescent="0.2">
      <c r="AM6521" s="61"/>
      <c r="AN6521" s="61"/>
      <c r="AO6521" s="171"/>
      <c r="AP6521" s="61"/>
      <c r="AQ6521" s="61"/>
      <c r="AR6521" s="61"/>
      <c r="AS6521" s="61"/>
      <c r="AT6521" s="61"/>
      <c r="AU6521" s="61"/>
      <c r="AV6521" s="61"/>
      <c r="AW6521" s="61"/>
      <c r="AX6521" s="61"/>
      <c r="AY6521" s="61"/>
      <c r="AZ6521" s="61"/>
      <c r="BA6521" s="61"/>
    </row>
    <row r="6522" spans="39:53" x14ac:dyDescent="0.2">
      <c r="AM6522" s="61"/>
      <c r="AN6522" s="61"/>
      <c r="AO6522" s="171"/>
      <c r="AP6522" s="61"/>
      <c r="AQ6522" s="61"/>
      <c r="AR6522" s="61"/>
      <c r="AS6522" s="61"/>
      <c r="AT6522" s="61"/>
      <c r="AU6522" s="61"/>
      <c r="AV6522" s="61"/>
      <c r="AW6522" s="61"/>
      <c r="AX6522" s="61"/>
      <c r="AY6522" s="61"/>
      <c r="AZ6522" s="61"/>
      <c r="BA6522" s="61"/>
    </row>
    <row r="6523" spans="39:53" x14ac:dyDescent="0.2">
      <c r="AM6523" s="61"/>
      <c r="AN6523" s="61"/>
      <c r="AO6523" s="171"/>
      <c r="AP6523" s="61"/>
      <c r="AQ6523" s="61"/>
      <c r="AR6523" s="61"/>
      <c r="AS6523" s="61"/>
      <c r="AT6523" s="61"/>
      <c r="AU6523" s="61"/>
      <c r="AV6523" s="61"/>
      <c r="AW6523" s="61"/>
      <c r="AX6523" s="61"/>
      <c r="AY6523" s="61"/>
      <c r="AZ6523" s="61"/>
      <c r="BA6523" s="61"/>
    </row>
    <row r="6524" spans="39:53" x14ac:dyDescent="0.2">
      <c r="AM6524" s="61"/>
      <c r="AN6524" s="61"/>
      <c r="AO6524" s="171"/>
      <c r="AP6524" s="61"/>
      <c r="AQ6524" s="61"/>
      <c r="AR6524" s="61"/>
      <c r="AS6524" s="61"/>
      <c r="AT6524" s="61"/>
      <c r="AU6524" s="61"/>
      <c r="AV6524" s="61"/>
      <c r="AW6524" s="61"/>
      <c r="AX6524" s="61"/>
      <c r="AY6524" s="61"/>
      <c r="AZ6524" s="61"/>
      <c r="BA6524" s="61"/>
    </row>
    <row r="6525" spans="39:53" x14ac:dyDescent="0.2">
      <c r="AM6525" s="61"/>
      <c r="AN6525" s="61"/>
      <c r="AO6525" s="171"/>
      <c r="AP6525" s="61"/>
      <c r="AQ6525" s="61"/>
      <c r="AR6525" s="61"/>
      <c r="AS6525" s="61"/>
      <c r="AT6525" s="61"/>
      <c r="AU6525" s="61"/>
      <c r="AV6525" s="61"/>
      <c r="AW6525" s="61"/>
      <c r="AX6525" s="61"/>
      <c r="AY6525" s="61"/>
      <c r="AZ6525" s="61"/>
      <c r="BA6525" s="61"/>
    </row>
    <row r="6526" spans="39:53" x14ac:dyDescent="0.2">
      <c r="AM6526" s="61"/>
      <c r="AN6526" s="61"/>
      <c r="AO6526" s="171"/>
      <c r="AP6526" s="61"/>
      <c r="AQ6526" s="61"/>
      <c r="AR6526" s="61"/>
      <c r="AS6526" s="61"/>
      <c r="AT6526" s="61"/>
      <c r="AU6526" s="61"/>
      <c r="AV6526" s="61"/>
      <c r="AW6526" s="61"/>
      <c r="AX6526" s="61"/>
      <c r="AY6526" s="61"/>
      <c r="AZ6526" s="61"/>
      <c r="BA6526" s="61"/>
    </row>
    <row r="6527" spans="39:53" x14ac:dyDescent="0.2">
      <c r="AM6527" s="61"/>
      <c r="AN6527" s="61"/>
      <c r="AO6527" s="171"/>
      <c r="AP6527" s="61"/>
      <c r="AQ6527" s="61"/>
      <c r="AR6527" s="61"/>
      <c r="AS6527" s="61"/>
      <c r="AT6527" s="61"/>
      <c r="AU6527" s="61"/>
      <c r="AV6527" s="61"/>
      <c r="AW6527" s="61"/>
      <c r="AX6527" s="61"/>
      <c r="AY6527" s="61"/>
      <c r="AZ6527" s="61"/>
      <c r="BA6527" s="61"/>
    </row>
    <row r="6528" spans="39:53" x14ac:dyDescent="0.2">
      <c r="AM6528" s="61"/>
      <c r="AN6528" s="61"/>
      <c r="AO6528" s="171"/>
      <c r="AP6528" s="61"/>
      <c r="AQ6528" s="61"/>
      <c r="AR6528" s="61"/>
      <c r="AS6528" s="61"/>
      <c r="AT6528" s="61"/>
      <c r="AU6528" s="61"/>
      <c r="AV6528" s="61"/>
      <c r="AW6528" s="61"/>
      <c r="AX6528" s="61"/>
      <c r="AY6528" s="61"/>
      <c r="AZ6528" s="61"/>
      <c r="BA6528" s="61"/>
    </row>
    <row r="6529" spans="39:53" x14ac:dyDescent="0.2">
      <c r="AM6529" s="61"/>
      <c r="AN6529" s="61"/>
      <c r="AO6529" s="171"/>
      <c r="AP6529" s="61"/>
      <c r="AQ6529" s="61"/>
      <c r="AR6529" s="61"/>
      <c r="AS6529" s="61"/>
      <c r="AT6529" s="61"/>
      <c r="AU6529" s="61"/>
      <c r="AV6529" s="61"/>
      <c r="AW6529" s="61"/>
      <c r="AX6529" s="61"/>
      <c r="AY6529" s="61"/>
      <c r="AZ6529" s="61"/>
      <c r="BA6529" s="61"/>
    </row>
    <row r="6530" spans="39:53" x14ac:dyDescent="0.2">
      <c r="AM6530" s="61"/>
      <c r="AN6530" s="61"/>
      <c r="AO6530" s="171"/>
      <c r="AP6530" s="61"/>
      <c r="AQ6530" s="61"/>
      <c r="AR6530" s="61"/>
      <c r="AS6530" s="61"/>
      <c r="AT6530" s="61"/>
      <c r="AU6530" s="61"/>
      <c r="AV6530" s="61"/>
      <c r="AW6530" s="61"/>
      <c r="AX6530" s="61"/>
      <c r="AY6530" s="61"/>
      <c r="AZ6530" s="61"/>
      <c r="BA6530" s="61"/>
    </row>
    <row r="6531" spans="39:53" x14ac:dyDescent="0.2">
      <c r="AM6531" s="61"/>
      <c r="AN6531" s="61"/>
      <c r="AO6531" s="171"/>
      <c r="AP6531" s="61"/>
      <c r="AQ6531" s="61"/>
      <c r="AR6531" s="61"/>
      <c r="AS6531" s="61"/>
      <c r="AT6531" s="61"/>
      <c r="AU6531" s="61"/>
      <c r="AV6531" s="61"/>
      <c r="AW6531" s="61"/>
      <c r="AX6531" s="61"/>
      <c r="AY6531" s="61"/>
      <c r="AZ6531" s="61"/>
      <c r="BA6531" s="61"/>
    </row>
    <row r="6532" spans="39:53" x14ac:dyDescent="0.2">
      <c r="AM6532" s="61"/>
      <c r="AN6532" s="61"/>
      <c r="AO6532" s="171"/>
      <c r="AP6532" s="61"/>
      <c r="AQ6532" s="61"/>
      <c r="AR6532" s="61"/>
      <c r="AS6532" s="61"/>
      <c r="AT6532" s="61"/>
      <c r="AU6532" s="61"/>
      <c r="AV6532" s="61"/>
      <c r="AW6532" s="61"/>
      <c r="AX6532" s="61"/>
      <c r="AY6532" s="61"/>
      <c r="AZ6532" s="61"/>
      <c r="BA6532" s="61"/>
    </row>
    <row r="6533" spans="39:53" x14ac:dyDescent="0.2">
      <c r="AM6533" s="61"/>
      <c r="AN6533" s="61"/>
      <c r="AO6533" s="171"/>
      <c r="AP6533" s="61"/>
      <c r="AQ6533" s="61"/>
      <c r="AR6533" s="61"/>
      <c r="AS6533" s="61"/>
      <c r="AT6533" s="61"/>
      <c r="AU6533" s="61"/>
      <c r="AV6533" s="61"/>
      <c r="AW6533" s="61"/>
      <c r="AX6533" s="61"/>
      <c r="AY6533" s="61"/>
      <c r="AZ6533" s="61"/>
      <c r="BA6533" s="61"/>
    </row>
    <row r="6534" spans="39:53" x14ac:dyDescent="0.2">
      <c r="AM6534" s="61"/>
      <c r="AN6534" s="61"/>
      <c r="AO6534" s="171"/>
      <c r="AP6534" s="61"/>
      <c r="AQ6534" s="61"/>
      <c r="AR6534" s="61"/>
      <c r="AS6534" s="61"/>
      <c r="AT6534" s="61"/>
      <c r="AU6534" s="61"/>
      <c r="AV6534" s="61"/>
      <c r="AW6534" s="61"/>
      <c r="AX6534" s="61"/>
      <c r="AY6534" s="61"/>
      <c r="AZ6534" s="61"/>
      <c r="BA6534" s="61"/>
    </row>
    <row r="6535" spans="39:53" x14ac:dyDescent="0.2">
      <c r="AM6535" s="61"/>
      <c r="AN6535" s="61"/>
      <c r="AO6535" s="171"/>
      <c r="AP6535" s="61"/>
      <c r="AQ6535" s="61"/>
      <c r="AR6535" s="61"/>
      <c r="AS6535" s="61"/>
      <c r="AT6535" s="61"/>
      <c r="AU6535" s="61"/>
      <c r="AV6535" s="61"/>
      <c r="AW6535" s="61"/>
      <c r="AX6535" s="61"/>
      <c r="AY6535" s="61"/>
      <c r="AZ6535" s="61"/>
      <c r="BA6535" s="61"/>
    </row>
    <row r="6536" spans="39:53" x14ac:dyDescent="0.2">
      <c r="AM6536" s="61"/>
      <c r="AN6536" s="61"/>
      <c r="AO6536" s="171"/>
      <c r="AP6536" s="61"/>
      <c r="AQ6536" s="61"/>
      <c r="AR6536" s="61"/>
      <c r="AS6536" s="61"/>
      <c r="AT6536" s="61"/>
      <c r="AU6536" s="61"/>
      <c r="AV6536" s="61"/>
      <c r="AW6536" s="61"/>
      <c r="AX6536" s="61"/>
      <c r="AY6536" s="61"/>
      <c r="AZ6536" s="61"/>
      <c r="BA6536" s="61"/>
    </row>
    <row r="6537" spans="39:53" x14ac:dyDescent="0.2">
      <c r="AM6537" s="61"/>
      <c r="AN6537" s="61"/>
      <c r="AO6537" s="171"/>
      <c r="AP6537" s="61"/>
      <c r="AQ6537" s="61"/>
      <c r="AR6537" s="61"/>
      <c r="AS6537" s="61"/>
      <c r="AT6537" s="61"/>
      <c r="AU6537" s="61"/>
      <c r="AV6537" s="61"/>
      <c r="AW6537" s="61"/>
      <c r="AX6537" s="61"/>
      <c r="AY6537" s="61"/>
      <c r="AZ6537" s="61"/>
      <c r="BA6537" s="61"/>
    </row>
    <row r="6538" spans="39:53" x14ac:dyDescent="0.2">
      <c r="AM6538" s="61"/>
      <c r="AN6538" s="61"/>
      <c r="AO6538" s="171"/>
      <c r="AP6538" s="61"/>
      <c r="AQ6538" s="61"/>
      <c r="AR6538" s="61"/>
      <c r="AS6538" s="61"/>
      <c r="AT6538" s="61"/>
      <c r="AU6538" s="61"/>
      <c r="AV6538" s="61"/>
      <c r="AW6538" s="61"/>
      <c r="AX6538" s="61"/>
      <c r="AY6538" s="61"/>
      <c r="AZ6538" s="61"/>
      <c r="BA6538" s="61"/>
    </row>
    <row r="6539" spans="39:53" x14ac:dyDescent="0.2">
      <c r="AM6539" s="61"/>
      <c r="AN6539" s="61"/>
      <c r="AO6539" s="171"/>
      <c r="AP6539" s="61"/>
      <c r="AQ6539" s="61"/>
      <c r="AR6539" s="61"/>
      <c r="AS6539" s="61"/>
      <c r="AT6539" s="61"/>
      <c r="AU6539" s="61"/>
      <c r="AV6539" s="61"/>
      <c r="AW6539" s="61"/>
      <c r="AX6539" s="61"/>
      <c r="AY6539" s="61"/>
      <c r="AZ6539" s="61"/>
      <c r="BA6539" s="61"/>
    </row>
    <row r="6540" spans="39:53" x14ac:dyDescent="0.2">
      <c r="AM6540" s="61"/>
      <c r="AN6540" s="61"/>
      <c r="AO6540" s="171"/>
      <c r="AP6540" s="61"/>
      <c r="AQ6540" s="61"/>
      <c r="AR6540" s="61"/>
      <c r="AS6540" s="61"/>
      <c r="AT6540" s="61"/>
      <c r="AU6540" s="61"/>
      <c r="AV6540" s="61"/>
      <c r="AW6540" s="61"/>
      <c r="AX6540" s="61"/>
      <c r="AY6540" s="61"/>
      <c r="AZ6540" s="61"/>
      <c r="BA6540" s="61"/>
    </row>
    <row r="6541" spans="39:53" x14ac:dyDescent="0.2">
      <c r="AM6541" s="61"/>
      <c r="AN6541" s="61"/>
      <c r="AO6541" s="171"/>
      <c r="AP6541" s="61"/>
      <c r="AQ6541" s="61"/>
      <c r="AR6541" s="61"/>
      <c r="AS6541" s="61"/>
      <c r="AT6541" s="61"/>
      <c r="AU6541" s="61"/>
      <c r="AV6541" s="61"/>
      <c r="AW6541" s="61"/>
      <c r="AX6541" s="61"/>
      <c r="AY6541" s="61"/>
      <c r="AZ6541" s="61"/>
      <c r="BA6541" s="61"/>
    </row>
    <row r="6542" spans="39:53" x14ac:dyDescent="0.2">
      <c r="AM6542" s="61"/>
      <c r="AN6542" s="61"/>
      <c r="AO6542" s="171"/>
      <c r="AP6542" s="61"/>
      <c r="AQ6542" s="61"/>
      <c r="AR6542" s="61"/>
      <c r="AS6542" s="61"/>
      <c r="AT6542" s="61"/>
      <c r="AU6542" s="61"/>
      <c r="AV6542" s="61"/>
      <c r="AW6542" s="61"/>
      <c r="AX6542" s="61"/>
      <c r="AY6542" s="61"/>
      <c r="AZ6542" s="61"/>
      <c r="BA6542" s="61"/>
    </row>
    <row r="6543" spans="39:53" x14ac:dyDescent="0.2">
      <c r="AM6543" s="61"/>
      <c r="AN6543" s="61"/>
      <c r="AO6543" s="171"/>
      <c r="AP6543" s="61"/>
      <c r="AQ6543" s="61"/>
      <c r="AR6543" s="61"/>
      <c r="AS6543" s="61"/>
      <c r="AT6543" s="61"/>
      <c r="AU6543" s="61"/>
      <c r="AV6543" s="61"/>
      <c r="AW6543" s="61"/>
      <c r="AX6543" s="61"/>
      <c r="AY6543" s="61"/>
      <c r="AZ6543" s="61"/>
      <c r="BA6543" s="61"/>
    </row>
    <row r="6544" spans="39:53" x14ac:dyDescent="0.2">
      <c r="AM6544" s="61"/>
      <c r="AN6544" s="61"/>
      <c r="AO6544" s="171"/>
      <c r="AP6544" s="61"/>
      <c r="AQ6544" s="61"/>
      <c r="AR6544" s="61"/>
      <c r="AS6544" s="61"/>
      <c r="AT6544" s="61"/>
      <c r="AU6544" s="61"/>
      <c r="AV6544" s="61"/>
      <c r="AW6544" s="61"/>
      <c r="AX6544" s="61"/>
      <c r="AY6544" s="61"/>
      <c r="AZ6544" s="61"/>
      <c r="BA6544" s="61"/>
    </row>
    <row r="6545" spans="39:53" x14ac:dyDescent="0.2">
      <c r="AM6545" s="61"/>
      <c r="AN6545" s="61"/>
      <c r="AO6545" s="171"/>
      <c r="AP6545" s="61"/>
      <c r="AQ6545" s="61"/>
      <c r="AR6545" s="61"/>
      <c r="AS6545" s="61"/>
      <c r="AT6545" s="61"/>
      <c r="AU6545" s="61"/>
      <c r="AV6545" s="61"/>
      <c r="AW6545" s="61"/>
      <c r="AX6545" s="61"/>
      <c r="AY6545" s="61"/>
      <c r="AZ6545" s="61"/>
      <c r="BA6545" s="61"/>
    </row>
    <row r="6546" spans="39:53" x14ac:dyDescent="0.2">
      <c r="AM6546" s="61"/>
      <c r="AN6546" s="61"/>
      <c r="AO6546" s="171"/>
      <c r="AP6546" s="61"/>
      <c r="AQ6546" s="61"/>
      <c r="AR6546" s="61"/>
      <c r="AS6546" s="61"/>
      <c r="AT6546" s="61"/>
      <c r="AU6546" s="61"/>
      <c r="AV6546" s="61"/>
      <c r="AW6546" s="61"/>
      <c r="AX6546" s="61"/>
      <c r="AY6546" s="61"/>
      <c r="AZ6546" s="61"/>
      <c r="BA6546" s="61"/>
    </row>
    <row r="6547" spans="39:53" x14ac:dyDescent="0.2">
      <c r="AM6547" s="61"/>
      <c r="AN6547" s="61"/>
      <c r="AO6547" s="171"/>
      <c r="AP6547" s="61"/>
      <c r="AQ6547" s="61"/>
      <c r="AR6547" s="61"/>
      <c r="AS6547" s="61"/>
      <c r="AT6547" s="61"/>
      <c r="AU6547" s="61"/>
      <c r="AV6547" s="61"/>
      <c r="AW6547" s="61"/>
      <c r="AX6547" s="61"/>
      <c r="AY6547" s="61"/>
      <c r="AZ6547" s="61"/>
      <c r="BA6547" s="61"/>
    </row>
    <row r="6548" spans="39:53" x14ac:dyDescent="0.2">
      <c r="AM6548" s="61"/>
      <c r="AN6548" s="61"/>
      <c r="AO6548" s="171"/>
      <c r="AP6548" s="61"/>
      <c r="AQ6548" s="61"/>
      <c r="AR6548" s="61"/>
      <c r="AS6548" s="61"/>
      <c r="AT6548" s="61"/>
      <c r="AU6548" s="61"/>
      <c r="AV6548" s="61"/>
      <c r="AW6548" s="61"/>
      <c r="AX6548" s="61"/>
      <c r="AY6548" s="61"/>
      <c r="AZ6548" s="61"/>
      <c r="BA6548" s="61"/>
    </row>
    <row r="6549" spans="39:53" x14ac:dyDescent="0.2">
      <c r="AM6549" s="61"/>
      <c r="AN6549" s="61"/>
      <c r="AO6549" s="171"/>
      <c r="AP6549" s="61"/>
      <c r="AQ6549" s="61"/>
      <c r="AR6549" s="61"/>
      <c r="AS6549" s="61"/>
      <c r="AT6549" s="61"/>
      <c r="AU6549" s="61"/>
      <c r="AV6549" s="61"/>
      <c r="AW6549" s="61"/>
      <c r="AX6549" s="61"/>
      <c r="AY6549" s="61"/>
      <c r="AZ6549" s="61"/>
      <c r="BA6549" s="61"/>
    </row>
    <row r="6550" spans="39:53" x14ac:dyDescent="0.2">
      <c r="AM6550" s="61"/>
      <c r="AN6550" s="61"/>
      <c r="AO6550" s="171"/>
      <c r="AP6550" s="61"/>
      <c r="AQ6550" s="61"/>
      <c r="AR6550" s="61"/>
      <c r="AS6550" s="61"/>
      <c r="AT6550" s="61"/>
      <c r="AU6550" s="61"/>
      <c r="AV6550" s="61"/>
      <c r="AW6550" s="61"/>
      <c r="AX6550" s="61"/>
      <c r="AY6550" s="61"/>
      <c r="AZ6550" s="61"/>
      <c r="BA6550" s="61"/>
    </row>
    <row r="6551" spans="39:53" x14ac:dyDescent="0.2">
      <c r="AM6551" s="61"/>
      <c r="AN6551" s="61"/>
      <c r="AO6551" s="171"/>
      <c r="AP6551" s="61"/>
      <c r="AQ6551" s="61"/>
      <c r="AR6551" s="61"/>
      <c r="AS6551" s="61"/>
      <c r="AT6551" s="61"/>
      <c r="AU6551" s="61"/>
      <c r="AV6551" s="61"/>
      <c r="AW6551" s="61"/>
      <c r="AX6551" s="61"/>
      <c r="AY6551" s="61"/>
      <c r="AZ6551" s="61"/>
      <c r="BA6551" s="61"/>
    </row>
    <row r="6552" spans="39:53" x14ac:dyDescent="0.2">
      <c r="AM6552" s="61"/>
      <c r="AN6552" s="61"/>
      <c r="AO6552" s="171"/>
      <c r="AP6552" s="61"/>
      <c r="AQ6552" s="61"/>
      <c r="AR6552" s="61"/>
      <c r="AS6552" s="61"/>
      <c r="AT6552" s="61"/>
      <c r="AU6552" s="61"/>
      <c r="AV6552" s="61"/>
      <c r="AW6552" s="61"/>
      <c r="AX6552" s="61"/>
      <c r="AY6552" s="61"/>
      <c r="AZ6552" s="61"/>
      <c r="BA6552" s="61"/>
    </row>
    <row r="6553" spans="39:53" x14ac:dyDescent="0.2">
      <c r="AM6553" s="61"/>
      <c r="AN6553" s="61"/>
      <c r="AO6553" s="171"/>
      <c r="AP6553" s="61"/>
      <c r="AQ6553" s="61"/>
      <c r="AR6553" s="61"/>
      <c r="AS6553" s="61"/>
      <c r="AT6553" s="61"/>
      <c r="AU6553" s="61"/>
      <c r="AV6553" s="61"/>
      <c r="AW6553" s="61"/>
      <c r="AX6553" s="61"/>
      <c r="AY6553" s="61"/>
      <c r="AZ6553" s="61"/>
      <c r="BA6553" s="61"/>
    </row>
    <row r="6554" spans="39:53" x14ac:dyDescent="0.2">
      <c r="AM6554" s="61"/>
      <c r="AN6554" s="61"/>
      <c r="AO6554" s="171"/>
      <c r="AP6554" s="61"/>
      <c r="AQ6554" s="61"/>
      <c r="AR6554" s="61"/>
      <c r="AS6554" s="61"/>
      <c r="AT6554" s="61"/>
      <c r="AU6554" s="61"/>
      <c r="AV6554" s="61"/>
      <c r="AW6554" s="61"/>
      <c r="AX6554" s="61"/>
      <c r="AY6554" s="61"/>
      <c r="AZ6554" s="61"/>
      <c r="BA6554" s="61"/>
    </row>
    <row r="6555" spans="39:53" x14ac:dyDescent="0.2">
      <c r="AM6555" s="61"/>
      <c r="AN6555" s="61"/>
      <c r="AO6555" s="171"/>
      <c r="AP6555" s="61"/>
      <c r="AQ6555" s="61"/>
      <c r="AR6555" s="61"/>
      <c r="AS6555" s="61"/>
      <c r="AT6555" s="61"/>
      <c r="AU6555" s="61"/>
      <c r="AV6555" s="61"/>
      <c r="AW6555" s="61"/>
      <c r="AX6555" s="61"/>
      <c r="AY6555" s="61"/>
      <c r="AZ6555" s="61"/>
      <c r="BA6555" s="61"/>
    </row>
    <row r="6556" spans="39:53" x14ac:dyDescent="0.2">
      <c r="AM6556" s="61"/>
      <c r="AN6556" s="61"/>
      <c r="AO6556" s="171"/>
      <c r="AP6556" s="61"/>
      <c r="AQ6556" s="61"/>
      <c r="AR6556" s="61"/>
      <c r="AS6556" s="61"/>
      <c r="AT6556" s="61"/>
      <c r="AU6556" s="61"/>
      <c r="AV6556" s="61"/>
      <c r="AW6556" s="61"/>
      <c r="AX6556" s="61"/>
      <c r="AY6556" s="61"/>
      <c r="AZ6556" s="61"/>
      <c r="BA6556" s="61"/>
    </row>
    <row r="6557" spans="39:53" x14ac:dyDescent="0.2">
      <c r="AM6557" s="61"/>
      <c r="AN6557" s="61"/>
      <c r="AO6557" s="171"/>
      <c r="AP6557" s="61"/>
      <c r="AQ6557" s="61"/>
      <c r="AR6557" s="61"/>
      <c r="AS6557" s="61"/>
      <c r="AT6557" s="61"/>
      <c r="AU6557" s="61"/>
      <c r="AV6557" s="61"/>
      <c r="AW6557" s="61"/>
      <c r="AX6557" s="61"/>
      <c r="AY6557" s="61"/>
      <c r="AZ6557" s="61"/>
      <c r="BA6557" s="61"/>
    </row>
    <row r="6558" spans="39:53" x14ac:dyDescent="0.2">
      <c r="AM6558" s="61"/>
      <c r="AN6558" s="61"/>
      <c r="AO6558" s="171"/>
      <c r="AP6558" s="61"/>
      <c r="AQ6558" s="61"/>
      <c r="AR6558" s="61"/>
      <c r="AS6558" s="61"/>
      <c r="AT6558" s="61"/>
      <c r="AU6558" s="61"/>
      <c r="AV6558" s="61"/>
      <c r="AW6558" s="61"/>
      <c r="AX6558" s="61"/>
      <c r="AY6558" s="61"/>
      <c r="AZ6558" s="61"/>
      <c r="BA6558" s="61"/>
    </row>
    <row r="6559" spans="39:53" x14ac:dyDescent="0.2">
      <c r="AM6559" s="61"/>
      <c r="AN6559" s="61"/>
      <c r="AO6559" s="171"/>
      <c r="AP6559" s="61"/>
      <c r="AQ6559" s="61"/>
      <c r="AR6559" s="61"/>
      <c r="AS6559" s="61"/>
      <c r="AT6559" s="61"/>
      <c r="AU6559" s="61"/>
      <c r="AV6559" s="61"/>
      <c r="AW6559" s="61"/>
      <c r="AX6559" s="61"/>
      <c r="AY6559" s="61"/>
      <c r="AZ6559" s="61"/>
      <c r="BA6559" s="61"/>
    </row>
    <row r="6560" spans="39:53" x14ac:dyDescent="0.2">
      <c r="AM6560" s="61"/>
      <c r="AN6560" s="61"/>
      <c r="AO6560" s="171"/>
      <c r="AP6560" s="61"/>
      <c r="AQ6560" s="61"/>
      <c r="AR6560" s="61"/>
      <c r="AS6560" s="61"/>
      <c r="AT6560" s="61"/>
      <c r="AU6560" s="61"/>
      <c r="AV6560" s="61"/>
      <c r="AW6560" s="61"/>
      <c r="AX6560" s="61"/>
      <c r="AY6560" s="61"/>
      <c r="AZ6560" s="61"/>
      <c r="BA6560" s="61"/>
    </row>
    <row r="6561" spans="39:53" x14ac:dyDescent="0.2">
      <c r="AM6561" s="61"/>
      <c r="AN6561" s="61"/>
      <c r="AO6561" s="171"/>
      <c r="AP6561" s="61"/>
      <c r="AQ6561" s="61"/>
      <c r="AR6561" s="61"/>
      <c r="AS6561" s="61"/>
      <c r="AT6561" s="61"/>
      <c r="AU6561" s="61"/>
      <c r="AV6561" s="61"/>
      <c r="AW6561" s="61"/>
      <c r="AX6561" s="61"/>
      <c r="AY6561" s="61"/>
      <c r="AZ6561" s="61"/>
      <c r="BA6561" s="61"/>
    </row>
    <row r="6562" spans="39:53" x14ac:dyDescent="0.2">
      <c r="AM6562" s="61"/>
      <c r="AN6562" s="61"/>
      <c r="AO6562" s="171"/>
      <c r="AP6562" s="61"/>
      <c r="AQ6562" s="61"/>
      <c r="AR6562" s="61"/>
      <c r="AS6562" s="61"/>
      <c r="AT6562" s="61"/>
      <c r="AU6562" s="61"/>
      <c r="AV6562" s="61"/>
      <c r="AW6562" s="61"/>
      <c r="AX6562" s="61"/>
      <c r="AY6562" s="61"/>
      <c r="AZ6562" s="61"/>
      <c r="BA6562" s="61"/>
    </row>
    <row r="6563" spans="39:53" x14ac:dyDescent="0.2">
      <c r="AM6563" s="61"/>
      <c r="AN6563" s="61"/>
      <c r="AO6563" s="171"/>
      <c r="AP6563" s="61"/>
      <c r="AQ6563" s="61"/>
      <c r="AR6563" s="61"/>
      <c r="AS6563" s="61"/>
      <c r="AT6563" s="61"/>
      <c r="AU6563" s="61"/>
      <c r="AV6563" s="61"/>
      <c r="AW6563" s="61"/>
      <c r="AX6563" s="61"/>
      <c r="AY6563" s="61"/>
      <c r="AZ6563" s="61"/>
      <c r="BA6563" s="61"/>
    </row>
    <row r="6564" spans="39:53" x14ac:dyDescent="0.2">
      <c r="AM6564" s="61"/>
      <c r="AN6564" s="61"/>
      <c r="AO6564" s="171"/>
      <c r="AP6564" s="61"/>
      <c r="AQ6564" s="61"/>
      <c r="AR6564" s="61"/>
      <c r="AS6564" s="61"/>
      <c r="AT6564" s="61"/>
      <c r="AU6564" s="61"/>
      <c r="AV6564" s="61"/>
      <c r="AW6564" s="61"/>
      <c r="AX6564" s="61"/>
      <c r="AY6564" s="61"/>
      <c r="AZ6564" s="61"/>
      <c r="BA6564" s="61"/>
    </row>
    <row r="6565" spans="39:53" x14ac:dyDescent="0.2">
      <c r="AM6565" s="61"/>
      <c r="AN6565" s="61"/>
      <c r="AO6565" s="171"/>
      <c r="AP6565" s="61"/>
      <c r="AQ6565" s="61"/>
      <c r="AR6565" s="61"/>
      <c r="AS6565" s="61"/>
      <c r="AT6565" s="61"/>
      <c r="AU6565" s="61"/>
      <c r="AV6565" s="61"/>
      <c r="AW6565" s="61"/>
      <c r="AX6565" s="61"/>
      <c r="AY6565" s="61"/>
      <c r="AZ6565" s="61"/>
      <c r="BA6565" s="61"/>
    </row>
    <row r="6566" spans="39:53" x14ac:dyDescent="0.2">
      <c r="AM6566" s="61"/>
      <c r="AN6566" s="61"/>
      <c r="AO6566" s="171"/>
      <c r="AP6566" s="61"/>
      <c r="AQ6566" s="61"/>
      <c r="AR6566" s="61"/>
      <c r="AS6566" s="61"/>
      <c r="AT6566" s="61"/>
      <c r="AU6566" s="61"/>
      <c r="AV6566" s="61"/>
      <c r="AW6566" s="61"/>
      <c r="AX6566" s="61"/>
      <c r="AY6566" s="61"/>
      <c r="AZ6566" s="61"/>
      <c r="BA6566" s="61"/>
    </row>
    <row r="6567" spans="39:53" x14ac:dyDescent="0.2">
      <c r="AM6567" s="61"/>
      <c r="AN6567" s="61"/>
      <c r="AO6567" s="171"/>
      <c r="AP6567" s="61"/>
      <c r="AQ6567" s="61"/>
      <c r="AR6567" s="61"/>
      <c r="AS6567" s="61"/>
      <c r="AT6567" s="61"/>
      <c r="AU6567" s="61"/>
      <c r="AV6567" s="61"/>
      <c r="AW6567" s="61"/>
      <c r="AX6567" s="61"/>
      <c r="AY6567" s="61"/>
      <c r="AZ6567" s="61"/>
      <c r="BA6567" s="61"/>
    </row>
    <row r="6568" spans="39:53" x14ac:dyDescent="0.2">
      <c r="AM6568" s="61"/>
      <c r="AN6568" s="61"/>
      <c r="AO6568" s="171"/>
      <c r="AP6568" s="61"/>
      <c r="AQ6568" s="61"/>
      <c r="AR6568" s="61"/>
      <c r="AS6568" s="61"/>
      <c r="AT6568" s="61"/>
      <c r="AU6568" s="61"/>
      <c r="AV6568" s="61"/>
      <c r="AW6568" s="61"/>
      <c r="AX6568" s="61"/>
      <c r="AY6568" s="61"/>
      <c r="AZ6568" s="61"/>
      <c r="BA6568" s="61"/>
    </row>
    <row r="6569" spans="39:53" x14ac:dyDescent="0.2">
      <c r="AM6569" s="61"/>
      <c r="AN6569" s="61"/>
      <c r="AO6569" s="171"/>
      <c r="AP6569" s="61"/>
      <c r="AQ6569" s="61"/>
      <c r="AR6569" s="61"/>
      <c r="AS6569" s="61"/>
      <c r="AT6569" s="61"/>
      <c r="AU6569" s="61"/>
      <c r="AV6569" s="61"/>
      <c r="AW6569" s="61"/>
      <c r="AX6569" s="61"/>
      <c r="AY6569" s="61"/>
      <c r="AZ6569" s="61"/>
      <c r="BA6569" s="61"/>
    </row>
    <row r="6570" spans="39:53" x14ac:dyDescent="0.2">
      <c r="AM6570" s="61"/>
      <c r="AN6570" s="61"/>
      <c r="AO6570" s="171"/>
      <c r="AP6570" s="61"/>
      <c r="AQ6570" s="61"/>
      <c r="AR6570" s="61"/>
      <c r="AS6570" s="61"/>
      <c r="AT6570" s="61"/>
      <c r="AU6570" s="61"/>
      <c r="AV6570" s="61"/>
      <c r="AW6570" s="61"/>
      <c r="AX6570" s="61"/>
      <c r="AY6570" s="61"/>
      <c r="AZ6570" s="61"/>
      <c r="BA6570" s="61"/>
    </row>
    <row r="6571" spans="39:53" x14ac:dyDescent="0.2">
      <c r="AM6571" s="61"/>
      <c r="AN6571" s="61"/>
      <c r="AO6571" s="171"/>
      <c r="AP6571" s="61"/>
      <c r="AQ6571" s="61"/>
      <c r="AR6571" s="61"/>
      <c r="AS6571" s="61"/>
      <c r="AT6571" s="61"/>
      <c r="AU6571" s="61"/>
      <c r="AV6571" s="61"/>
      <c r="AW6571" s="61"/>
      <c r="AX6571" s="61"/>
      <c r="AY6571" s="61"/>
      <c r="AZ6571" s="61"/>
      <c r="BA6571" s="61"/>
    </row>
    <row r="6572" spans="39:53" x14ac:dyDescent="0.2">
      <c r="AM6572" s="61"/>
      <c r="AN6572" s="61"/>
      <c r="AO6572" s="171"/>
      <c r="AP6572" s="61"/>
      <c r="AQ6572" s="61"/>
      <c r="AR6572" s="61"/>
      <c r="AS6572" s="61"/>
      <c r="AT6572" s="61"/>
      <c r="AU6572" s="61"/>
      <c r="AV6572" s="61"/>
      <c r="AW6572" s="61"/>
      <c r="AX6572" s="61"/>
      <c r="AY6572" s="61"/>
      <c r="AZ6572" s="61"/>
      <c r="BA6572" s="61"/>
    </row>
    <row r="6573" spans="39:53" x14ac:dyDescent="0.2">
      <c r="AM6573" s="61"/>
      <c r="AN6573" s="61"/>
      <c r="AO6573" s="171"/>
      <c r="AP6573" s="61"/>
      <c r="AQ6573" s="61"/>
      <c r="AR6573" s="61"/>
      <c r="AS6573" s="61"/>
      <c r="AT6573" s="61"/>
      <c r="AU6573" s="61"/>
      <c r="AV6573" s="61"/>
      <c r="AW6573" s="61"/>
      <c r="AX6573" s="61"/>
      <c r="AY6573" s="61"/>
      <c r="AZ6573" s="61"/>
      <c r="BA6573" s="61"/>
    </row>
    <row r="6574" spans="39:53" x14ac:dyDescent="0.2">
      <c r="AM6574" s="61"/>
      <c r="AN6574" s="61"/>
      <c r="AO6574" s="171"/>
      <c r="AP6574" s="61"/>
      <c r="AQ6574" s="61"/>
      <c r="AR6574" s="61"/>
      <c r="AS6574" s="61"/>
      <c r="AT6574" s="61"/>
      <c r="AU6574" s="61"/>
      <c r="AV6574" s="61"/>
      <c r="AW6574" s="61"/>
      <c r="AX6574" s="61"/>
      <c r="AY6574" s="61"/>
      <c r="AZ6574" s="61"/>
      <c r="BA6574" s="61"/>
    </row>
    <row r="6575" spans="39:53" x14ac:dyDescent="0.2">
      <c r="AM6575" s="61"/>
      <c r="AN6575" s="61"/>
      <c r="AO6575" s="171"/>
      <c r="AP6575" s="61"/>
      <c r="AQ6575" s="61"/>
      <c r="AR6575" s="61"/>
      <c r="AS6575" s="61"/>
      <c r="AT6575" s="61"/>
      <c r="AU6575" s="61"/>
      <c r="AV6575" s="61"/>
      <c r="AW6575" s="61"/>
      <c r="AX6575" s="61"/>
      <c r="AY6575" s="61"/>
      <c r="AZ6575" s="61"/>
      <c r="BA6575" s="61"/>
    </row>
    <row r="6576" spans="39:53" x14ac:dyDescent="0.2">
      <c r="AM6576" s="61"/>
      <c r="AN6576" s="61"/>
      <c r="AO6576" s="171"/>
      <c r="AP6576" s="61"/>
      <c r="AQ6576" s="61"/>
      <c r="AR6576" s="61"/>
      <c r="AS6576" s="61"/>
      <c r="AT6576" s="61"/>
      <c r="AU6576" s="61"/>
      <c r="AV6576" s="61"/>
      <c r="AW6576" s="61"/>
      <c r="AX6576" s="61"/>
      <c r="AY6576" s="61"/>
      <c r="AZ6576" s="61"/>
      <c r="BA6576" s="61"/>
    </row>
    <row r="6577" spans="39:53" x14ac:dyDescent="0.2">
      <c r="AM6577" s="61"/>
      <c r="AN6577" s="61"/>
      <c r="AO6577" s="171"/>
      <c r="AP6577" s="61"/>
      <c r="AQ6577" s="61"/>
      <c r="AR6577" s="61"/>
      <c r="AS6577" s="61"/>
      <c r="AT6577" s="61"/>
      <c r="AU6577" s="61"/>
      <c r="AV6577" s="61"/>
      <c r="AW6577" s="61"/>
      <c r="AX6577" s="61"/>
      <c r="AY6577" s="61"/>
      <c r="AZ6577" s="61"/>
      <c r="BA6577" s="61"/>
    </row>
    <row r="6578" spans="39:53" x14ac:dyDescent="0.2">
      <c r="AM6578" s="61"/>
      <c r="AN6578" s="61"/>
      <c r="AO6578" s="171"/>
      <c r="AP6578" s="61"/>
      <c r="AQ6578" s="61"/>
      <c r="AR6578" s="61"/>
      <c r="AS6578" s="61"/>
      <c r="AT6578" s="61"/>
      <c r="AU6578" s="61"/>
      <c r="AV6578" s="61"/>
      <c r="AW6578" s="61"/>
      <c r="AX6578" s="61"/>
      <c r="AY6578" s="61"/>
      <c r="AZ6578" s="61"/>
      <c r="BA6578" s="61"/>
    </row>
    <row r="6579" spans="39:53" x14ac:dyDescent="0.2">
      <c r="AM6579" s="61"/>
      <c r="AN6579" s="61"/>
      <c r="AO6579" s="171"/>
      <c r="AP6579" s="61"/>
      <c r="AQ6579" s="61"/>
      <c r="AR6579" s="61"/>
      <c r="AS6579" s="61"/>
      <c r="AT6579" s="61"/>
      <c r="AU6579" s="61"/>
      <c r="AV6579" s="61"/>
      <c r="AW6579" s="61"/>
      <c r="AX6579" s="61"/>
      <c r="AY6579" s="61"/>
      <c r="AZ6579" s="61"/>
      <c r="BA6579" s="61"/>
    </row>
    <row r="6580" spans="39:53" x14ac:dyDescent="0.2">
      <c r="AM6580" s="61"/>
      <c r="AN6580" s="61"/>
      <c r="AO6580" s="171"/>
      <c r="AP6580" s="61"/>
      <c r="AQ6580" s="61"/>
      <c r="AR6580" s="61"/>
      <c r="AS6580" s="61"/>
      <c r="AT6580" s="61"/>
      <c r="AU6580" s="61"/>
      <c r="AV6580" s="61"/>
      <c r="AW6580" s="61"/>
      <c r="AX6580" s="61"/>
      <c r="AY6580" s="61"/>
      <c r="AZ6580" s="61"/>
      <c r="BA6580" s="61"/>
    </row>
    <row r="6581" spans="39:53" x14ac:dyDescent="0.2">
      <c r="AM6581" s="61"/>
      <c r="AN6581" s="61"/>
      <c r="AO6581" s="171"/>
      <c r="AP6581" s="61"/>
      <c r="AQ6581" s="61"/>
      <c r="AR6581" s="61"/>
      <c r="AS6581" s="61"/>
      <c r="AT6581" s="61"/>
      <c r="AU6581" s="61"/>
      <c r="AV6581" s="61"/>
      <c r="AW6581" s="61"/>
      <c r="AX6581" s="61"/>
      <c r="AY6581" s="61"/>
      <c r="AZ6581" s="61"/>
      <c r="BA6581" s="61"/>
    </row>
    <row r="6582" spans="39:53" x14ac:dyDescent="0.2">
      <c r="AM6582" s="61"/>
      <c r="AN6582" s="61"/>
      <c r="AO6582" s="171"/>
      <c r="AP6582" s="61"/>
      <c r="AQ6582" s="61"/>
      <c r="AR6582" s="61"/>
      <c r="AS6582" s="61"/>
      <c r="AT6582" s="61"/>
      <c r="AU6582" s="61"/>
      <c r="AV6582" s="61"/>
      <c r="AW6582" s="61"/>
      <c r="AX6582" s="61"/>
      <c r="AY6582" s="61"/>
      <c r="AZ6582" s="61"/>
      <c r="BA6582" s="61"/>
    </row>
    <row r="6583" spans="39:53" x14ac:dyDescent="0.2">
      <c r="AM6583" s="61"/>
      <c r="AN6583" s="61"/>
      <c r="AO6583" s="171"/>
      <c r="AP6583" s="61"/>
      <c r="AQ6583" s="61"/>
      <c r="AR6583" s="61"/>
      <c r="AS6583" s="61"/>
      <c r="AT6583" s="61"/>
      <c r="AU6583" s="61"/>
      <c r="AV6583" s="61"/>
      <c r="AW6583" s="61"/>
      <c r="AX6583" s="61"/>
      <c r="AY6583" s="61"/>
      <c r="AZ6583" s="61"/>
      <c r="BA6583" s="61"/>
    </row>
    <row r="6584" spans="39:53" x14ac:dyDescent="0.2">
      <c r="AM6584" s="61"/>
      <c r="AN6584" s="61"/>
      <c r="AO6584" s="171"/>
      <c r="AP6584" s="61"/>
      <c r="AQ6584" s="61"/>
      <c r="AR6584" s="61"/>
      <c r="AS6584" s="61"/>
      <c r="AT6584" s="61"/>
      <c r="AU6584" s="61"/>
      <c r="AV6584" s="61"/>
      <c r="AW6584" s="61"/>
      <c r="AX6584" s="61"/>
      <c r="AY6584" s="61"/>
      <c r="AZ6584" s="61"/>
      <c r="BA6584" s="61"/>
    </row>
    <row r="6585" spans="39:53" x14ac:dyDescent="0.2">
      <c r="AM6585" s="61"/>
      <c r="AN6585" s="61"/>
      <c r="AO6585" s="171"/>
      <c r="AP6585" s="61"/>
      <c r="AQ6585" s="61"/>
      <c r="AR6585" s="61"/>
      <c r="AS6585" s="61"/>
      <c r="AT6585" s="61"/>
      <c r="AU6585" s="61"/>
      <c r="AV6585" s="61"/>
      <c r="AW6585" s="61"/>
      <c r="AX6585" s="61"/>
      <c r="AY6585" s="61"/>
      <c r="AZ6585" s="61"/>
      <c r="BA6585" s="61"/>
    </row>
    <row r="6586" spans="39:53" x14ac:dyDescent="0.2">
      <c r="AM6586" s="61"/>
      <c r="AN6586" s="61"/>
      <c r="AO6586" s="171"/>
      <c r="AP6586" s="61"/>
      <c r="AQ6586" s="61"/>
      <c r="AR6586" s="61"/>
      <c r="AS6586" s="61"/>
      <c r="AT6586" s="61"/>
      <c r="AU6586" s="61"/>
      <c r="AV6586" s="61"/>
      <c r="AW6586" s="61"/>
      <c r="AX6586" s="61"/>
      <c r="AY6586" s="61"/>
      <c r="AZ6586" s="61"/>
      <c r="BA6586" s="61"/>
    </row>
    <row r="6587" spans="39:53" x14ac:dyDescent="0.2">
      <c r="AM6587" s="61"/>
      <c r="AN6587" s="61"/>
      <c r="AO6587" s="171"/>
      <c r="AP6587" s="61"/>
      <c r="AQ6587" s="61"/>
      <c r="AR6587" s="61"/>
      <c r="AS6587" s="61"/>
      <c r="AT6587" s="61"/>
      <c r="AU6587" s="61"/>
      <c r="AV6587" s="61"/>
      <c r="AW6587" s="61"/>
      <c r="AX6587" s="61"/>
      <c r="AY6587" s="61"/>
      <c r="AZ6587" s="61"/>
      <c r="BA6587" s="61"/>
    </row>
    <row r="6588" spans="39:53" x14ac:dyDescent="0.2">
      <c r="AM6588" s="61"/>
      <c r="AN6588" s="61"/>
      <c r="AO6588" s="171"/>
      <c r="AP6588" s="61"/>
      <c r="AQ6588" s="61"/>
      <c r="AR6588" s="61"/>
      <c r="AS6588" s="61"/>
      <c r="AT6588" s="61"/>
      <c r="AU6588" s="61"/>
      <c r="AV6588" s="61"/>
      <c r="AW6588" s="61"/>
      <c r="AX6588" s="61"/>
      <c r="AY6588" s="61"/>
      <c r="AZ6588" s="61"/>
      <c r="BA6588" s="61"/>
    </row>
    <row r="6589" spans="39:53" x14ac:dyDescent="0.2">
      <c r="AM6589" s="61"/>
      <c r="AN6589" s="61"/>
      <c r="AO6589" s="171"/>
      <c r="AP6589" s="61"/>
      <c r="AQ6589" s="61"/>
      <c r="AR6589" s="61"/>
      <c r="AS6589" s="61"/>
      <c r="AT6589" s="61"/>
      <c r="AU6589" s="61"/>
      <c r="AV6589" s="61"/>
      <c r="AW6589" s="61"/>
      <c r="AX6589" s="61"/>
      <c r="AY6589" s="61"/>
      <c r="AZ6589" s="61"/>
      <c r="BA6589" s="61"/>
    </row>
    <row r="6590" spans="39:53" x14ac:dyDescent="0.2">
      <c r="AM6590" s="61"/>
      <c r="AN6590" s="61"/>
      <c r="AO6590" s="171"/>
      <c r="AP6590" s="61"/>
      <c r="AQ6590" s="61"/>
      <c r="AR6590" s="61"/>
      <c r="AS6590" s="61"/>
      <c r="AT6590" s="61"/>
      <c r="AU6590" s="61"/>
      <c r="AV6590" s="61"/>
      <c r="AW6590" s="61"/>
      <c r="AX6590" s="61"/>
      <c r="AY6590" s="61"/>
      <c r="AZ6590" s="61"/>
      <c r="BA6590" s="61"/>
    </row>
    <row r="6591" spans="39:53" x14ac:dyDescent="0.2">
      <c r="AM6591" s="61"/>
      <c r="AN6591" s="61"/>
      <c r="AO6591" s="171"/>
      <c r="AP6591" s="61"/>
      <c r="AQ6591" s="61"/>
      <c r="AR6591" s="61"/>
      <c r="AS6591" s="61"/>
      <c r="AT6591" s="61"/>
      <c r="AU6591" s="61"/>
      <c r="AV6591" s="61"/>
      <c r="AW6591" s="61"/>
      <c r="AX6591" s="61"/>
      <c r="AY6591" s="61"/>
      <c r="AZ6591" s="61"/>
      <c r="BA6591" s="61"/>
    </row>
    <row r="6592" spans="39:53" x14ac:dyDescent="0.2">
      <c r="AM6592" s="61"/>
      <c r="AN6592" s="61"/>
      <c r="AO6592" s="171"/>
      <c r="AP6592" s="61"/>
      <c r="AQ6592" s="61"/>
      <c r="AR6592" s="61"/>
      <c r="AS6592" s="61"/>
      <c r="AT6592" s="61"/>
      <c r="AU6592" s="61"/>
      <c r="AV6592" s="61"/>
      <c r="AW6592" s="61"/>
      <c r="AX6592" s="61"/>
      <c r="AY6592" s="61"/>
      <c r="AZ6592" s="61"/>
      <c r="BA6592" s="61"/>
    </row>
    <row r="6593" spans="39:53" x14ac:dyDescent="0.2">
      <c r="AM6593" s="61"/>
      <c r="AN6593" s="61"/>
      <c r="AO6593" s="171"/>
      <c r="AP6593" s="61"/>
      <c r="AQ6593" s="61"/>
      <c r="AR6593" s="61"/>
      <c r="AS6593" s="61"/>
      <c r="AT6593" s="61"/>
      <c r="AU6593" s="61"/>
      <c r="AV6593" s="61"/>
      <c r="AW6593" s="61"/>
      <c r="AX6593" s="61"/>
      <c r="AY6593" s="61"/>
      <c r="AZ6593" s="61"/>
      <c r="BA6593" s="61"/>
    </row>
    <row r="6594" spans="39:53" x14ac:dyDescent="0.2">
      <c r="AM6594" s="61"/>
      <c r="AN6594" s="61"/>
      <c r="AO6594" s="171"/>
      <c r="AP6594" s="61"/>
      <c r="AQ6594" s="61"/>
      <c r="AR6594" s="61"/>
      <c r="AS6594" s="61"/>
      <c r="AT6594" s="61"/>
      <c r="AU6594" s="61"/>
      <c r="AV6594" s="61"/>
      <c r="AW6594" s="61"/>
      <c r="AX6594" s="61"/>
      <c r="AY6594" s="61"/>
      <c r="AZ6594" s="61"/>
      <c r="BA6594" s="61"/>
    </row>
    <row r="6595" spans="39:53" x14ac:dyDescent="0.2">
      <c r="AM6595" s="61"/>
      <c r="AN6595" s="61"/>
      <c r="AO6595" s="171"/>
      <c r="AP6595" s="61"/>
      <c r="AQ6595" s="61"/>
      <c r="AR6595" s="61"/>
      <c r="AS6595" s="61"/>
      <c r="AT6595" s="61"/>
      <c r="AU6595" s="61"/>
      <c r="AV6595" s="61"/>
      <c r="AW6595" s="61"/>
      <c r="AX6595" s="61"/>
      <c r="AY6595" s="61"/>
      <c r="AZ6595" s="61"/>
      <c r="BA6595" s="61"/>
    </row>
    <row r="6596" spans="39:53" x14ac:dyDescent="0.2">
      <c r="AM6596" s="61"/>
      <c r="AN6596" s="61"/>
      <c r="AO6596" s="171"/>
      <c r="AP6596" s="61"/>
      <c r="AQ6596" s="61"/>
      <c r="AR6596" s="61"/>
      <c r="AS6596" s="61"/>
      <c r="AT6596" s="61"/>
      <c r="AU6596" s="61"/>
      <c r="AV6596" s="61"/>
      <c r="AW6596" s="61"/>
      <c r="AX6596" s="61"/>
      <c r="AY6596" s="61"/>
      <c r="AZ6596" s="61"/>
      <c r="BA6596" s="61"/>
    </row>
    <row r="6597" spans="39:53" x14ac:dyDescent="0.2">
      <c r="AM6597" s="61"/>
      <c r="AN6597" s="61"/>
      <c r="AO6597" s="171"/>
      <c r="AP6597" s="61"/>
      <c r="AQ6597" s="61"/>
      <c r="AR6597" s="61"/>
      <c r="AS6597" s="61"/>
      <c r="AT6597" s="61"/>
      <c r="AU6597" s="61"/>
      <c r="AV6597" s="61"/>
      <c r="AW6597" s="61"/>
      <c r="AX6597" s="61"/>
      <c r="AY6597" s="61"/>
      <c r="AZ6597" s="61"/>
      <c r="BA6597" s="61"/>
    </row>
    <row r="6598" spans="39:53" x14ac:dyDescent="0.2">
      <c r="AM6598" s="61"/>
      <c r="AN6598" s="61"/>
      <c r="AO6598" s="171"/>
      <c r="AP6598" s="61"/>
      <c r="AQ6598" s="61"/>
      <c r="AR6598" s="61"/>
      <c r="AS6598" s="61"/>
      <c r="AT6598" s="61"/>
      <c r="AU6598" s="61"/>
      <c r="AV6598" s="61"/>
      <c r="AW6598" s="61"/>
      <c r="AX6598" s="61"/>
      <c r="AY6598" s="61"/>
      <c r="AZ6598" s="61"/>
      <c r="BA6598" s="61"/>
    </row>
    <row r="6599" spans="39:53" x14ac:dyDescent="0.2">
      <c r="AM6599" s="61"/>
      <c r="AN6599" s="61"/>
      <c r="AO6599" s="171"/>
      <c r="AP6599" s="61"/>
      <c r="AQ6599" s="61"/>
      <c r="AR6599" s="61"/>
      <c r="AS6599" s="61"/>
      <c r="AT6599" s="61"/>
      <c r="AU6599" s="61"/>
      <c r="AV6599" s="61"/>
      <c r="AW6599" s="61"/>
      <c r="AX6599" s="61"/>
      <c r="AY6599" s="61"/>
      <c r="AZ6599" s="61"/>
      <c r="BA6599" s="61"/>
    </row>
    <row r="6600" spans="39:53" x14ac:dyDescent="0.2">
      <c r="AM6600" s="61"/>
      <c r="AN6600" s="61"/>
      <c r="AO6600" s="171"/>
      <c r="AP6600" s="61"/>
      <c r="AQ6600" s="61"/>
      <c r="AR6600" s="61"/>
      <c r="AS6600" s="61"/>
      <c r="AT6600" s="61"/>
      <c r="AU6600" s="61"/>
      <c r="AV6600" s="61"/>
      <c r="AW6600" s="61"/>
      <c r="AX6600" s="61"/>
      <c r="AY6600" s="61"/>
      <c r="AZ6600" s="61"/>
      <c r="BA6600" s="61"/>
    </row>
    <row r="6601" spans="39:53" x14ac:dyDescent="0.2">
      <c r="AM6601" s="61"/>
      <c r="AN6601" s="61"/>
      <c r="AO6601" s="171"/>
      <c r="AP6601" s="61"/>
      <c r="AQ6601" s="61"/>
      <c r="AR6601" s="61"/>
      <c r="AS6601" s="61"/>
      <c r="AT6601" s="61"/>
      <c r="AU6601" s="61"/>
      <c r="AV6601" s="61"/>
      <c r="AW6601" s="61"/>
      <c r="AX6601" s="61"/>
      <c r="AY6601" s="61"/>
      <c r="AZ6601" s="61"/>
      <c r="BA6601" s="61"/>
    </row>
    <row r="6602" spans="39:53" x14ac:dyDescent="0.2">
      <c r="AM6602" s="61"/>
      <c r="AN6602" s="61"/>
      <c r="AO6602" s="171"/>
      <c r="AP6602" s="61"/>
      <c r="AQ6602" s="61"/>
      <c r="AR6602" s="61"/>
      <c r="AS6602" s="61"/>
      <c r="AT6602" s="61"/>
      <c r="AU6602" s="61"/>
      <c r="AV6602" s="61"/>
      <c r="AW6602" s="61"/>
      <c r="AX6602" s="61"/>
      <c r="AY6602" s="61"/>
      <c r="AZ6602" s="61"/>
      <c r="BA6602" s="61"/>
    </row>
    <row r="6603" spans="39:53" x14ac:dyDescent="0.2">
      <c r="AM6603" s="61"/>
      <c r="AN6603" s="61"/>
      <c r="AO6603" s="171"/>
      <c r="AP6603" s="61"/>
      <c r="AQ6603" s="61"/>
      <c r="AR6603" s="61"/>
      <c r="AS6603" s="61"/>
      <c r="AT6603" s="61"/>
      <c r="AU6603" s="61"/>
      <c r="AV6603" s="61"/>
      <c r="AW6603" s="61"/>
      <c r="AX6603" s="61"/>
      <c r="AY6603" s="61"/>
      <c r="AZ6603" s="61"/>
      <c r="BA6603" s="61"/>
    </row>
    <row r="6604" spans="39:53" x14ac:dyDescent="0.2">
      <c r="AM6604" s="61"/>
      <c r="AN6604" s="61"/>
      <c r="AO6604" s="171"/>
      <c r="AP6604" s="61"/>
      <c r="AQ6604" s="61"/>
      <c r="AR6604" s="61"/>
      <c r="AS6604" s="61"/>
      <c r="AT6604" s="61"/>
      <c r="AU6604" s="61"/>
      <c r="AV6604" s="61"/>
      <c r="AW6604" s="61"/>
      <c r="AX6604" s="61"/>
      <c r="AY6604" s="61"/>
      <c r="AZ6604" s="61"/>
      <c r="BA6604" s="61"/>
    </row>
    <row r="6605" spans="39:53" x14ac:dyDescent="0.2">
      <c r="AM6605" s="61"/>
      <c r="AN6605" s="61"/>
      <c r="AO6605" s="171"/>
      <c r="AP6605" s="61"/>
      <c r="AQ6605" s="61"/>
      <c r="AR6605" s="61"/>
      <c r="AS6605" s="61"/>
      <c r="AT6605" s="61"/>
      <c r="AU6605" s="61"/>
      <c r="AV6605" s="61"/>
      <c r="AW6605" s="61"/>
      <c r="AX6605" s="61"/>
      <c r="AY6605" s="61"/>
      <c r="AZ6605" s="61"/>
      <c r="BA6605" s="61"/>
    </row>
    <row r="6606" spans="39:53" x14ac:dyDescent="0.2">
      <c r="AM6606" s="61"/>
      <c r="AN6606" s="61"/>
      <c r="AO6606" s="171"/>
      <c r="AP6606" s="61"/>
      <c r="AQ6606" s="61"/>
      <c r="AR6606" s="61"/>
      <c r="AS6606" s="61"/>
      <c r="AT6606" s="61"/>
      <c r="AU6606" s="61"/>
      <c r="AV6606" s="61"/>
      <c r="AW6606" s="61"/>
      <c r="AX6606" s="61"/>
      <c r="AY6606" s="61"/>
      <c r="AZ6606" s="61"/>
      <c r="BA6606" s="61"/>
    </row>
    <row r="6607" spans="39:53" x14ac:dyDescent="0.2">
      <c r="AM6607" s="61"/>
      <c r="AN6607" s="61"/>
      <c r="AO6607" s="171"/>
      <c r="AP6607" s="61"/>
      <c r="AQ6607" s="61"/>
      <c r="AR6607" s="61"/>
      <c r="AS6607" s="61"/>
      <c r="AT6607" s="61"/>
      <c r="AU6607" s="61"/>
      <c r="AV6607" s="61"/>
      <c r="AW6607" s="61"/>
      <c r="AX6607" s="61"/>
      <c r="AY6607" s="61"/>
      <c r="AZ6607" s="61"/>
      <c r="BA6607" s="61"/>
    </row>
    <row r="6608" spans="39:53" x14ac:dyDescent="0.2">
      <c r="AM6608" s="61"/>
      <c r="AN6608" s="61"/>
      <c r="AO6608" s="171"/>
      <c r="AP6608" s="61"/>
      <c r="AQ6608" s="61"/>
      <c r="AR6608" s="61"/>
      <c r="AS6608" s="61"/>
      <c r="AT6608" s="61"/>
      <c r="AU6608" s="61"/>
      <c r="AV6608" s="61"/>
      <c r="AW6608" s="61"/>
      <c r="AX6608" s="61"/>
      <c r="AY6608" s="61"/>
      <c r="AZ6608" s="61"/>
      <c r="BA6608" s="61"/>
    </row>
    <row r="6609" spans="39:53" x14ac:dyDescent="0.2">
      <c r="AM6609" s="61"/>
      <c r="AN6609" s="61"/>
      <c r="AO6609" s="171"/>
      <c r="AP6609" s="61"/>
      <c r="AQ6609" s="61"/>
      <c r="AR6609" s="61"/>
      <c r="AS6609" s="61"/>
      <c r="AT6609" s="61"/>
      <c r="AU6609" s="61"/>
      <c r="AV6609" s="61"/>
      <c r="AW6609" s="61"/>
      <c r="AX6609" s="61"/>
      <c r="AY6609" s="61"/>
      <c r="AZ6609" s="61"/>
      <c r="BA6609" s="61"/>
    </row>
    <row r="6610" spans="39:53" x14ac:dyDescent="0.2">
      <c r="AM6610" s="61"/>
      <c r="AN6610" s="61"/>
      <c r="AO6610" s="171"/>
      <c r="AP6610" s="61"/>
      <c r="AQ6610" s="61"/>
      <c r="AR6610" s="61"/>
      <c r="AS6610" s="61"/>
      <c r="AT6610" s="61"/>
      <c r="AU6610" s="61"/>
      <c r="AV6610" s="61"/>
      <c r="AW6610" s="61"/>
      <c r="AX6610" s="61"/>
      <c r="AY6610" s="61"/>
      <c r="AZ6610" s="61"/>
      <c r="BA6610" s="61"/>
    </row>
    <row r="6611" spans="39:53" x14ac:dyDescent="0.2">
      <c r="AM6611" s="61"/>
      <c r="AN6611" s="61"/>
      <c r="AO6611" s="171"/>
      <c r="AP6611" s="61"/>
      <c r="AQ6611" s="61"/>
      <c r="AR6611" s="61"/>
      <c r="AS6611" s="61"/>
      <c r="AT6611" s="61"/>
      <c r="AU6611" s="61"/>
      <c r="AV6611" s="61"/>
      <c r="AW6611" s="61"/>
      <c r="AX6611" s="61"/>
      <c r="AY6611" s="61"/>
      <c r="AZ6611" s="61"/>
      <c r="BA6611" s="61"/>
    </row>
    <row r="6612" spans="39:53" x14ac:dyDescent="0.2">
      <c r="AM6612" s="61"/>
      <c r="AN6612" s="61"/>
      <c r="AO6612" s="171"/>
      <c r="AP6612" s="61"/>
      <c r="AQ6612" s="61"/>
      <c r="AR6612" s="61"/>
      <c r="AS6612" s="61"/>
      <c r="AT6612" s="61"/>
      <c r="AU6612" s="61"/>
      <c r="AV6612" s="61"/>
      <c r="AW6612" s="61"/>
      <c r="AX6612" s="61"/>
      <c r="AY6612" s="61"/>
      <c r="AZ6612" s="61"/>
      <c r="BA6612" s="61"/>
    </row>
    <row r="6613" spans="39:53" x14ac:dyDescent="0.2">
      <c r="AM6613" s="61"/>
      <c r="AN6613" s="61"/>
      <c r="AO6613" s="171"/>
      <c r="AP6613" s="61"/>
      <c r="AQ6613" s="61"/>
      <c r="AR6613" s="61"/>
      <c r="AS6613" s="61"/>
      <c r="AT6613" s="61"/>
      <c r="AU6613" s="61"/>
      <c r="AV6613" s="61"/>
      <c r="AW6613" s="61"/>
      <c r="AX6613" s="61"/>
      <c r="AY6613" s="61"/>
      <c r="AZ6613" s="61"/>
      <c r="BA6613" s="61"/>
    </row>
    <row r="6614" spans="39:53" x14ac:dyDescent="0.2">
      <c r="AM6614" s="61"/>
      <c r="AN6614" s="61"/>
      <c r="AO6614" s="171"/>
      <c r="AP6614" s="61"/>
      <c r="AQ6614" s="61"/>
      <c r="AR6614" s="61"/>
      <c r="AS6614" s="61"/>
      <c r="AT6614" s="61"/>
      <c r="AU6614" s="61"/>
      <c r="AV6614" s="61"/>
      <c r="AW6614" s="61"/>
      <c r="AX6614" s="61"/>
      <c r="AY6614" s="61"/>
      <c r="AZ6614" s="61"/>
      <c r="BA6614" s="61"/>
    </row>
    <row r="6615" spans="39:53" x14ac:dyDescent="0.2">
      <c r="AM6615" s="61"/>
      <c r="AN6615" s="61"/>
      <c r="AO6615" s="171"/>
      <c r="AP6615" s="61"/>
      <c r="AQ6615" s="61"/>
      <c r="AR6615" s="61"/>
      <c r="AS6615" s="61"/>
      <c r="AT6615" s="61"/>
      <c r="AU6615" s="61"/>
      <c r="AV6615" s="61"/>
      <c r="AW6615" s="61"/>
      <c r="AX6615" s="61"/>
      <c r="AY6615" s="61"/>
      <c r="AZ6615" s="61"/>
      <c r="BA6615" s="61"/>
    </row>
    <row r="6616" spans="39:53" x14ac:dyDescent="0.2">
      <c r="AM6616" s="61"/>
      <c r="AN6616" s="61"/>
      <c r="AO6616" s="171"/>
      <c r="AP6616" s="61"/>
      <c r="AQ6616" s="61"/>
      <c r="AR6616" s="61"/>
      <c r="AS6616" s="61"/>
      <c r="AT6616" s="61"/>
      <c r="AU6616" s="61"/>
      <c r="AV6616" s="61"/>
      <c r="AW6616" s="61"/>
      <c r="AX6616" s="61"/>
      <c r="AY6616" s="61"/>
      <c r="AZ6616" s="61"/>
      <c r="BA6616" s="61"/>
    </row>
    <row r="6617" spans="39:53" x14ac:dyDescent="0.2">
      <c r="AM6617" s="61"/>
      <c r="AN6617" s="61"/>
      <c r="AO6617" s="171"/>
      <c r="AP6617" s="61"/>
      <c r="AQ6617" s="61"/>
      <c r="AR6617" s="61"/>
      <c r="AS6617" s="61"/>
      <c r="AT6617" s="61"/>
      <c r="AU6617" s="61"/>
      <c r="AV6617" s="61"/>
      <c r="AW6617" s="61"/>
      <c r="AX6617" s="61"/>
      <c r="AY6617" s="61"/>
      <c r="AZ6617" s="61"/>
      <c r="BA6617" s="61"/>
    </row>
    <row r="6618" spans="39:53" x14ac:dyDescent="0.2">
      <c r="AM6618" s="61"/>
      <c r="AN6618" s="61"/>
      <c r="AO6618" s="171"/>
      <c r="AP6618" s="61"/>
      <c r="AQ6618" s="61"/>
      <c r="AR6618" s="61"/>
      <c r="AS6618" s="61"/>
      <c r="AT6618" s="61"/>
      <c r="AU6618" s="61"/>
      <c r="AV6618" s="61"/>
      <c r="AW6618" s="61"/>
      <c r="AX6618" s="61"/>
      <c r="AY6618" s="61"/>
      <c r="AZ6618" s="61"/>
      <c r="BA6618" s="61"/>
    </row>
    <row r="6619" spans="39:53" x14ac:dyDescent="0.2">
      <c r="AM6619" s="61"/>
      <c r="AN6619" s="61"/>
      <c r="AO6619" s="171"/>
      <c r="AP6619" s="61"/>
      <c r="AQ6619" s="61"/>
      <c r="AR6619" s="61"/>
      <c r="AS6619" s="61"/>
      <c r="AT6619" s="61"/>
      <c r="AU6619" s="61"/>
      <c r="AV6619" s="61"/>
      <c r="AW6619" s="61"/>
      <c r="AX6619" s="61"/>
      <c r="AY6619" s="61"/>
      <c r="AZ6619" s="61"/>
      <c r="BA6619" s="61"/>
    </row>
    <row r="6620" spans="39:53" x14ac:dyDescent="0.2">
      <c r="AM6620" s="61"/>
      <c r="AN6620" s="61"/>
      <c r="AO6620" s="171"/>
      <c r="AP6620" s="61"/>
      <c r="AQ6620" s="61"/>
      <c r="AR6620" s="61"/>
      <c r="AS6620" s="61"/>
      <c r="AT6620" s="61"/>
      <c r="AU6620" s="61"/>
      <c r="AV6620" s="61"/>
      <c r="AW6620" s="61"/>
      <c r="AX6620" s="61"/>
      <c r="AY6620" s="61"/>
      <c r="AZ6620" s="61"/>
      <c r="BA6620" s="61"/>
    </row>
    <row r="6621" spans="39:53" x14ac:dyDescent="0.2">
      <c r="AM6621" s="61"/>
      <c r="AN6621" s="61"/>
      <c r="AO6621" s="171"/>
      <c r="AP6621" s="61"/>
      <c r="AQ6621" s="61"/>
      <c r="AR6621" s="61"/>
      <c r="AS6621" s="61"/>
      <c r="AT6621" s="61"/>
      <c r="AU6621" s="61"/>
      <c r="AV6621" s="61"/>
      <c r="AW6621" s="61"/>
      <c r="AX6621" s="61"/>
      <c r="AY6621" s="61"/>
      <c r="AZ6621" s="61"/>
      <c r="BA6621" s="61"/>
    </row>
    <row r="6622" spans="39:53" x14ac:dyDescent="0.2">
      <c r="AM6622" s="61"/>
      <c r="AN6622" s="61"/>
      <c r="AO6622" s="171"/>
      <c r="AP6622" s="61"/>
      <c r="AQ6622" s="61"/>
      <c r="AR6622" s="61"/>
      <c r="AS6622" s="61"/>
      <c r="AT6622" s="61"/>
      <c r="AU6622" s="61"/>
      <c r="AV6622" s="61"/>
      <c r="AW6622" s="61"/>
      <c r="AX6622" s="61"/>
      <c r="AY6622" s="61"/>
      <c r="AZ6622" s="61"/>
      <c r="BA6622" s="61"/>
    </row>
    <row r="6623" spans="39:53" x14ac:dyDescent="0.2">
      <c r="AM6623" s="61"/>
      <c r="AN6623" s="61"/>
      <c r="AO6623" s="171"/>
      <c r="AP6623" s="61"/>
      <c r="AQ6623" s="61"/>
      <c r="AR6623" s="61"/>
      <c r="AS6623" s="61"/>
      <c r="AT6623" s="61"/>
      <c r="AU6623" s="61"/>
      <c r="AV6623" s="61"/>
      <c r="AW6623" s="61"/>
      <c r="AX6623" s="61"/>
      <c r="AY6623" s="61"/>
      <c r="AZ6623" s="61"/>
      <c r="BA6623" s="61"/>
    </row>
    <row r="6624" spans="39:53" x14ac:dyDescent="0.2">
      <c r="AM6624" s="61"/>
      <c r="AN6624" s="61"/>
      <c r="AO6624" s="171"/>
      <c r="AP6624" s="61"/>
      <c r="AQ6624" s="61"/>
      <c r="AR6624" s="61"/>
      <c r="AS6624" s="61"/>
      <c r="AT6624" s="61"/>
      <c r="AU6624" s="61"/>
      <c r="AV6624" s="61"/>
      <c r="AW6624" s="61"/>
      <c r="AX6624" s="61"/>
      <c r="AY6624" s="61"/>
      <c r="AZ6624" s="61"/>
      <c r="BA6624" s="61"/>
    </row>
    <row r="6625" spans="39:53" x14ac:dyDescent="0.2">
      <c r="AM6625" s="61"/>
      <c r="AN6625" s="61"/>
      <c r="AO6625" s="171"/>
      <c r="AP6625" s="61"/>
      <c r="AQ6625" s="61"/>
      <c r="AR6625" s="61"/>
      <c r="AS6625" s="61"/>
      <c r="AT6625" s="61"/>
      <c r="AU6625" s="61"/>
      <c r="AV6625" s="61"/>
      <c r="AW6625" s="61"/>
      <c r="AX6625" s="61"/>
      <c r="AY6625" s="61"/>
      <c r="AZ6625" s="61"/>
      <c r="BA6625" s="61"/>
    </row>
    <row r="6626" spans="39:53" x14ac:dyDescent="0.2">
      <c r="AM6626" s="61"/>
      <c r="AN6626" s="61"/>
      <c r="AO6626" s="171"/>
      <c r="AP6626" s="61"/>
      <c r="AQ6626" s="61"/>
      <c r="AR6626" s="61"/>
      <c r="AS6626" s="61"/>
      <c r="AT6626" s="61"/>
      <c r="AU6626" s="61"/>
      <c r="AV6626" s="61"/>
      <c r="AW6626" s="61"/>
      <c r="AX6626" s="61"/>
      <c r="AY6626" s="61"/>
      <c r="AZ6626" s="61"/>
      <c r="BA6626" s="61"/>
    </row>
    <row r="6627" spans="39:53" x14ac:dyDescent="0.2">
      <c r="AM6627" s="61"/>
      <c r="AN6627" s="61"/>
      <c r="AO6627" s="171"/>
      <c r="AP6627" s="61"/>
      <c r="AQ6627" s="61"/>
      <c r="AR6627" s="61"/>
      <c r="AS6627" s="61"/>
      <c r="AT6627" s="61"/>
      <c r="AU6627" s="61"/>
      <c r="AV6627" s="61"/>
      <c r="AW6627" s="61"/>
      <c r="AX6627" s="61"/>
      <c r="AY6627" s="61"/>
      <c r="AZ6627" s="61"/>
      <c r="BA6627" s="61"/>
    </row>
    <row r="6628" spans="39:53" x14ac:dyDescent="0.2">
      <c r="AM6628" s="61"/>
      <c r="AN6628" s="61"/>
      <c r="AO6628" s="171"/>
      <c r="AP6628" s="61"/>
      <c r="AQ6628" s="61"/>
      <c r="AR6628" s="61"/>
      <c r="AS6628" s="61"/>
      <c r="AT6628" s="61"/>
      <c r="AU6628" s="61"/>
      <c r="AV6628" s="61"/>
      <c r="AW6628" s="61"/>
      <c r="AX6628" s="61"/>
      <c r="AY6628" s="61"/>
      <c r="AZ6628" s="61"/>
      <c r="BA6628" s="61"/>
    </row>
    <row r="6629" spans="39:53" x14ac:dyDescent="0.2">
      <c r="AM6629" s="61"/>
      <c r="AN6629" s="61"/>
      <c r="AO6629" s="171"/>
      <c r="AP6629" s="61"/>
      <c r="AQ6629" s="61"/>
      <c r="AR6629" s="61"/>
      <c r="AS6629" s="61"/>
      <c r="AT6629" s="61"/>
      <c r="AU6629" s="61"/>
      <c r="AV6629" s="61"/>
      <c r="AW6629" s="61"/>
      <c r="AX6629" s="61"/>
      <c r="AY6629" s="61"/>
      <c r="AZ6629" s="61"/>
      <c r="BA6629" s="61"/>
    </row>
    <row r="6630" spans="39:53" x14ac:dyDescent="0.2">
      <c r="AM6630" s="61"/>
      <c r="AN6630" s="61"/>
      <c r="AO6630" s="171"/>
      <c r="AP6630" s="61"/>
      <c r="AQ6630" s="61"/>
      <c r="AR6630" s="61"/>
      <c r="AS6630" s="61"/>
      <c r="AT6630" s="61"/>
      <c r="AU6630" s="61"/>
      <c r="AV6630" s="61"/>
      <c r="AW6630" s="61"/>
      <c r="AX6630" s="61"/>
      <c r="AY6630" s="61"/>
      <c r="AZ6630" s="61"/>
      <c r="BA6630" s="61"/>
    </row>
    <row r="6631" spans="39:53" x14ac:dyDescent="0.2">
      <c r="AM6631" s="61"/>
      <c r="AN6631" s="61"/>
      <c r="AO6631" s="171"/>
      <c r="AP6631" s="61"/>
      <c r="AQ6631" s="61"/>
      <c r="AR6631" s="61"/>
      <c r="AS6631" s="61"/>
      <c r="AT6631" s="61"/>
      <c r="AU6631" s="61"/>
      <c r="AV6631" s="61"/>
      <c r="AW6631" s="61"/>
      <c r="AX6631" s="61"/>
      <c r="AY6631" s="61"/>
      <c r="AZ6631" s="61"/>
      <c r="BA6631" s="61"/>
    </row>
    <row r="6632" spans="39:53" x14ac:dyDescent="0.2">
      <c r="AM6632" s="61"/>
      <c r="AN6632" s="61"/>
      <c r="AO6632" s="171"/>
      <c r="AP6632" s="61"/>
      <c r="AQ6632" s="61"/>
      <c r="AR6632" s="61"/>
      <c r="AS6632" s="61"/>
      <c r="AT6632" s="61"/>
      <c r="AU6632" s="61"/>
      <c r="AV6632" s="61"/>
      <c r="AW6632" s="61"/>
      <c r="AX6632" s="61"/>
      <c r="AY6632" s="61"/>
      <c r="AZ6632" s="61"/>
      <c r="BA6632" s="61"/>
    </row>
    <row r="6633" spans="39:53" x14ac:dyDescent="0.2">
      <c r="AM6633" s="61"/>
      <c r="AN6633" s="61"/>
      <c r="AO6633" s="171"/>
      <c r="AP6633" s="61"/>
      <c r="AQ6633" s="61"/>
      <c r="AR6633" s="61"/>
      <c r="AS6633" s="61"/>
      <c r="AT6633" s="61"/>
      <c r="AU6633" s="61"/>
      <c r="AV6633" s="61"/>
      <c r="AW6633" s="61"/>
      <c r="AX6633" s="61"/>
      <c r="AY6633" s="61"/>
      <c r="AZ6633" s="61"/>
      <c r="BA6633" s="61"/>
    </row>
    <row r="6634" spans="39:53" x14ac:dyDescent="0.2">
      <c r="AM6634" s="61"/>
      <c r="AN6634" s="61"/>
      <c r="AO6634" s="171"/>
      <c r="AP6634" s="61"/>
      <c r="AQ6634" s="61"/>
      <c r="AR6634" s="61"/>
      <c r="AS6634" s="61"/>
      <c r="AT6634" s="61"/>
      <c r="AU6634" s="61"/>
      <c r="AV6634" s="61"/>
      <c r="AW6634" s="61"/>
      <c r="AX6634" s="61"/>
      <c r="AY6634" s="61"/>
      <c r="AZ6634" s="61"/>
      <c r="BA6634" s="61"/>
    </row>
    <row r="6635" spans="39:53" x14ac:dyDescent="0.2">
      <c r="AM6635" s="61"/>
      <c r="AN6635" s="61"/>
      <c r="AO6635" s="171"/>
      <c r="AP6635" s="61"/>
      <c r="AQ6635" s="61"/>
      <c r="AR6635" s="61"/>
      <c r="AS6635" s="61"/>
      <c r="AT6635" s="61"/>
      <c r="AU6635" s="61"/>
      <c r="AV6635" s="61"/>
      <c r="AW6635" s="61"/>
      <c r="AX6635" s="61"/>
      <c r="AY6635" s="61"/>
      <c r="AZ6635" s="61"/>
      <c r="BA6635" s="61"/>
    </row>
    <row r="6636" spans="39:53" x14ac:dyDescent="0.2">
      <c r="AM6636" s="61"/>
      <c r="AN6636" s="61"/>
      <c r="AO6636" s="171"/>
      <c r="AP6636" s="61"/>
      <c r="AQ6636" s="61"/>
      <c r="AR6636" s="61"/>
      <c r="AS6636" s="61"/>
      <c r="AT6636" s="61"/>
      <c r="AU6636" s="61"/>
      <c r="AV6636" s="61"/>
      <c r="AW6636" s="61"/>
      <c r="AX6636" s="61"/>
      <c r="AY6636" s="61"/>
      <c r="AZ6636" s="61"/>
      <c r="BA6636" s="61"/>
    </row>
    <row r="6637" spans="39:53" x14ac:dyDescent="0.2">
      <c r="AM6637" s="61"/>
      <c r="AN6637" s="61"/>
      <c r="AO6637" s="171"/>
      <c r="AP6637" s="61"/>
      <c r="AQ6637" s="61"/>
      <c r="AR6637" s="61"/>
      <c r="AS6637" s="61"/>
      <c r="AT6637" s="61"/>
      <c r="AU6637" s="61"/>
      <c r="AV6637" s="61"/>
      <c r="AW6637" s="61"/>
      <c r="AX6637" s="61"/>
      <c r="AY6637" s="61"/>
      <c r="AZ6637" s="61"/>
      <c r="BA6637" s="61"/>
    </row>
    <row r="6638" spans="39:53" x14ac:dyDescent="0.2">
      <c r="AM6638" s="61"/>
      <c r="AN6638" s="61"/>
      <c r="AO6638" s="171"/>
      <c r="AP6638" s="61"/>
      <c r="AQ6638" s="61"/>
      <c r="AR6638" s="61"/>
      <c r="AS6638" s="61"/>
      <c r="AT6638" s="61"/>
      <c r="AU6638" s="61"/>
      <c r="AV6638" s="61"/>
      <c r="AW6638" s="61"/>
      <c r="AX6638" s="61"/>
      <c r="AY6638" s="61"/>
      <c r="AZ6638" s="61"/>
      <c r="BA6638" s="61"/>
    </row>
    <row r="6639" spans="39:53" x14ac:dyDescent="0.2">
      <c r="AM6639" s="61"/>
      <c r="AN6639" s="61"/>
      <c r="AO6639" s="171"/>
      <c r="AP6639" s="61"/>
      <c r="AQ6639" s="61"/>
      <c r="AR6639" s="61"/>
      <c r="AS6639" s="61"/>
      <c r="AT6639" s="61"/>
      <c r="AU6639" s="61"/>
      <c r="AV6639" s="61"/>
      <c r="AW6639" s="61"/>
      <c r="AX6639" s="61"/>
      <c r="AY6639" s="61"/>
      <c r="AZ6639" s="61"/>
      <c r="BA6639" s="61"/>
    </row>
    <row r="6640" spans="39:53" x14ac:dyDescent="0.2">
      <c r="AM6640" s="61"/>
      <c r="AN6640" s="61"/>
      <c r="AO6640" s="171"/>
      <c r="AP6640" s="61"/>
      <c r="AQ6640" s="61"/>
      <c r="AR6640" s="61"/>
      <c r="AS6640" s="61"/>
      <c r="AT6640" s="61"/>
      <c r="AU6640" s="61"/>
      <c r="AV6640" s="61"/>
      <c r="AW6640" s="61"/>
      <c r="AX6640" s="61"/>
      <c r="AY6640" s="61"/>
      <c r="AZ6640" s="61"/>
      <c r="BA6640" s="61"/>
    </row>
    <row r="6641" spans="39:53" x14ac:dyDescent="0.2">
      <c r="AM6641" s="61"/>
      <c r="AN6641" s="61"/>
      <c r="AO6641" s="171"/>
      <c r="AP6641" s="61"/>
      <c r="AQ6641" s="61"/>
      <c r="AR6641" s="61"/>
      <c r="AS6641" s="61"/>
      <c r="AT6641" s="61"/>
      <c r="AU6641" s="61"/>
      <c r="AV6641" s="61"/>
      <c r="AW6641" s="61"/>
      <c r="AX6641" s="61"/>
      <c r="AY6641" s="61"/>
      <c r="AZ6641" s="61"/>
      <c r="BA6641" s="61"/>
    </row>
    <row r="6642" spans="39:53" x14ac:dyDescent="0.2">
      <c r="AM6642" s="61"/>
      <c r="AN6642" s="61"/>
      <c r="AO6642" s="171"/>
      <c r="AP6642" s="61"/>
      <c r="AQ6642" s="61"/>
      <c r="AR6642" s="61"/>
      <c r="AS6642" s="61"/>
      <c r="AT6642" s="61"/>
      <c r="AU6642" s="61"/>
      <c r="AV6642" s="61"/>
      <c r="AW6642" s="61"/>
      <c r="AX6642" s="61"/>
      <c r="AY6642" s="61"/>
      <c r="AZ6642" s="61"/>
      <c r="BA6642" s="61"/>
    </row>
    <row r="6643" spans="39:53" x14ac:dyDescent="0.2">
      <c r="AM6643" s="61"/>
      <c r="AN6643" s="61"/>
      <c r="AO6643" s="171"/>
      <c r="AP6643" s="61"/>
      <c r="AQ6643" s="61"/>
      <c r="AR6643" s="61"/>
      <c r="AS6643" s="61"/>
      <c r="AT6643" s="61"/>
      <c r="AU6643" s="61"/>
      <c r="AV6643" s="61"/>
      <c r="AW6643" s="61"/>
      <c r="AX6643" s="61"/>
      <c r="AY6643" s="61"/>
      <c r="AZ6643" s="61"/>
      <c r="BA6643" s="61"/>
    </row>
    <row r="6644" spans="39:53" x14ac:dyDescent="0.2">
      <c r="AM6644" s="61"/>
      <c r="AN6644" s="61"/>
      <c r="AO6644" s="171"/>
      <c r="AP6644" s="61"/>
      <c r="AQ6644" s="61"/>
      <c r="AR6644" s="61"/>
      <c r="AS6644" s="61"/>
      <c r="AT6644" s="61"/>
      <c r="AU6644" s="61"/>
      <c r="AV6644" s="61"/>
      <c r="AW6644" s="61"/>
      <c r="AX6644" s="61"/>
      <c r="AY6644" s="61"/>
      <c r="AZ6644" s="61"/>
      <c r="BA6644" s="61"/>
    </row>
    <row r="6645" spans="39:53" x14ac:dyDescent="0.2">
      <c r="AM6645" s="61"/>
      <c r="AN6645" s="61"/>
      <c r="AO6645" s="171"/>
      <c r="AP6645" s="61"/>
      <c r="AQ6645" s="61"/>
      <c r="AR6645" s="61"/>
      <c r="AS6645" s="61"/>
      <c r="AT6645" s="61"/>
      <c r="AU6645" s="61"/>
      <c r="AV6645" s="61"/>
      <c r="AW6645" s="61"/>
      <c r="AX6645" s="61"/>
      <c r="AY6645" s="61"/>
      <c r="AZ6645" s="61"/>
      <c r="BA6645" s="61"/>
    </row>
    <row r="6646" spans="39:53" x14ac:dyDescent="0.2">
      <c r="AM6646" s="61"/>
      <c r="AN6646" s="61"/>
      <c r="AO6646" s="171"/>
      <c r="AP6646" s="61"/>
      <c r="AQ6646" s="61"/>
      <c r="AR6646" s="61"/>
      <c r="AS6646" s="61"/>
      <c r="AT6646" s="61"/>
      <c r="AU6646" s="61"/>
      <c r="AV6646" s="61"/>
      <c r="AW6646" s="61"/>
      <c r="AX6646" s="61"/>
      <c r="AY6646" s="61"/>
      <c r="AZ6646" s="61"/>
      <c r="BA6646" s="61"/>
    </row>
    <row r="6647" spans="39:53" x14ac:dyDescent="0.2">
      <c r="AM6647" s="61"/>
      <c r="AN6647" s="61"/>
      <c r="AO6647" s="171"/>
      <c r="AP6647" s="61"/>
      <c r="AQ6647" s="61"/>
      <c r="AR6647" s="61"/>
      <c r="AS6647" s="61"/>
      <c r="AT6647" s="61"/>
      <c r="AU6647" s="61"/>
      <c r="AV6647" s="61"/>
      <c r="AW6647" s="61"/>
      <c r="AX6647" s="61"/>
      <c r="AY6647" s="61"/>
      <c r="AZ6647" s="61"/>
      <c r="BA6647" s="61"/>
    </row>
    <row r="6648" spans="39:53" x14ac:dyDescent="0.2">
      <c r="AM6648" s="61"/>
      <c r="AN6648" s="61"/>
      <c r="AO6648" s="171"/>
      <c r="AP6648" s="61"/>
      <c r="AQ6648" s="61"/>
      <c r="AR6648" s="61"/>
      <c r="AS6648" s="61"/>
      <c r="AT6648" s="61"/>
      <c r="AU6648" s="61"/>
      <c r="AV6648" s="61"/>
      <c r="AW6648" s="61"/>
      <c r="AX6648" s="61"/>
      <c r="AY6648" s="61"/>
      <c r="AZ6648" s="61"/>
      <c r="BA6648" s="61"/>
    </row>
    <row r="6649" spans="39:53" x14ac:dyDescent="0.2">
      <c r="AM6649" s="61"/>
      <c r="AN6649" s="61"/>
      <c r="AO6649" s="171"/>
      <c r="AP6649" s="61"/>
      <c r="AQ6649" s="61"/>
      <c r="AR6649" s="61"/>
      <c r="AS6649" s="61"/>
      <c r="AT6649" s="61"/>
      <c r="AU6649" s="61"/>
      <c r="AV6649" s="61"/>
      <c r="AW6649" s="61"/>
      <c r="AX6649" s="61"/>
      <c r="AY6649" s="61"/>
      <c r="AZ6649" s="61"/>
      <c r="BA6649" s="61"/>
    </row>
    <row r="6650" spans="39:53" x14ac:dyDescent="0.2">
      <c r="AM6650" s="61"/>
      <c r="AN6650" s="61"/>
      <c r="AO6650" s="171"/>
      <c r="AP6650" s="61"/>
      <c r="AQ6650" s="61"/>
      <c r="AR6650" s="61"/>
      <c r="AS6650" s="61"/>
      <c r="AT6650" s="61"/>
      <c r="AU6650" s="61"/>
      <c r="AV6650" s="61"/>
      <c r="AW6650" s="61"/>
      <c r="AX6650" s="61"/>
      <c r="AY6650" s="61"/>
      <c r="AZ6650" s="61"/>
      <c r="BA6650" s="61"/>
    </row>
    <row r="6651" spans="39:53" x14ac:dyDescent="0.2">
      <c r="AM6651" s="61"/>
      <c r="AN6651" s="61"/>
      <c r="AO6651" s="171"/>
      <c r="AP6651" s="61"/>
      <c r="AQ6651" s="61"/>
      <c r="AR6651" s="61"/>
      <c r="AS6651" s="61"/>
      <c r="AT6651" s="61"/>
      <c r="AU6651" s="61"/>
      <c r="AV6651" s="61"/>
      <c r="AW6651" s="61"/>
      <c r="AX6651" s="61"/>
      <c r="AY6651" s="61"/>
      <c r="AZ6651" s="61"/>
      <c r="BA6651" s="61"/>
    </row>
    <row r="6652" spans="39:53" x14ac:dyDescent="0.2">
      <c r="AM6652" s="61"/>
      <c r="AN6652" s="61"/>
      <c r="AO6652" s="171"/>
      <c r="AP6652" s="61"/>
      <c r="AQ6652" s="61"/>
      <c r="AR6652" s="61"/>
      <c r="AS6652" s="61"/>
      <c r="AT6652" s="61"/>
      <c r="AU6652" s="61"/>
      <c r="AV6652" s="61"/>
      <c r="AW6652" s="61"/>
      <c r="AX6652" s="61"/>
      <c r="AY6652" s="61"/>
      <c r="AZ6652" s="61"/>
      <c r="BA6652" s="61"/>
    </row>
    <row r="6653" spans="39:53" x14ac:dyDescent="0.2">
      <c r="AM6653" s="61"/>
      <c r="AN6653" s="61"/>
      <c r="AO6653" s="171"/>
      <c r="AP6653" s="61"/>
      <c r="AQ6653" s="61"/>
      <c r="AR6653" s="61"/>
      <c r="AS6653" s="61"/>
      <c r="AT6653" s="61"/>
      <c r="AU6653" s="61"/>
      <c r="AV6653" s="61"/>
      <c r="AW6653" s="61"/>
      <c r="AX6653" s="61"/>
      <c r="AY6653" s="61"/>
      <c r="AZ6653" s="61"/>
      <c r="BA6653" s="61"/>
    </row>
    <row r="6654" spans="39:53" x14ac:dyDescent="0.2">
      <c r="AM6654" s="61"/>
      <c r="AN6654" s="61"/>
      <c r="AO6654" s="171"/>
      <c r="AP6654" s="61"/>
      <c r="AQ6654" s="61"/>
      <c r="AR6654" s="61"/>
      <c r="AS6654" s="61"/>
      <c r="AT6654" s="61"/>
      <c r="AU6654" s="61"/>
      <c r="AV6654" s="61"/>
      <c r="AW6654" s="61"/>
      <c r="AX6654" s="61"/>
      <c r="AY6654" s="61"/>
      <c r="AZ6654" s="61"/>
      <c r="BA6654" s="61"/>
    </row>
    <row r="6655" spans="39:53" x14ac:dyDescent="0.2">
      <c r="AM6655" s="61"/>
      <c r="AN6655" s="61"/>
      <c r="AO6655" s="171"/>
      <c r="AP6655" s="61"/>
      <c r="AQ6655" s="61"/>
      <c r="AR6655" s="61"/>
      <c r="AS6655" s="61"/>
      <c r="AT6655" s="61"/>
      <c r="AU6655" s="61"/>
      <c r="AV6655" s="61"/>
      <c r="AW6655" s="61"/>
      <c r="AX6655" s="61"/>
      <c r="AY6655" s="61"/>
      <c r="AZ6655" s="61"/>
      <c r="BA6655" s="61"/>
    </row>
    <row r="6656" spans="39:53" x14ac:dyDescent="0.2">
      <c r="AM6656" s="61"/>
      <c r="AN6656" s="61"/>
      <c r="AO6656" s="171"/>
      <c r="AP6656" s="61"/>
      <c r="AQ6656" s="61"/>
      <c r="AR6656" s="61"/>
      <c r="AS6656" s="61"/>
      <c r="AT6656" s="61"/>
      <c r="AU6656" s="61"/>
      <c r="AV6656" s="61"/>
      <c r="AW6656" s="61"/>
      <c r="AX6656" s="61"/>
      <c r="AY6656" s="61"/>
      <c r="AZ6656" s="61"/>
      <c r="BA6656" s="61"/>
    </row>
    <row r="6657" spans="39:53" x14ac:dyDescent="0.2">
      <c r="AM6657" s="61"/>
      <c r="AN6657" s="61"/>
      <c r="AO6657" s="171"/>
      <c r="AP6657" s="61"/>
      <c r="AQ6657" s="61"/>
      <c r="AR6657" s="61"/>
      <c r="AS6657" s="61"/>
      <c r="AT6657" s="61"/>
      <c r="AU6657" s="61"/>
      <c r="AV6657" s="61"/>
      <c r="AW6657" s="61"/>
      <c r="AX6657" s="61"/>
      <c r="AY6657" s="61"/>
      <c r="AZ6657" s="61"/>
      <c r="BA6657" s="61"/>
    </row>
    <row r="6658" spans="39:53" x14ac:dyDescent="0.2">
      <c r="AM6658" s="61"/>
      <c r="AN6658" s="61"/>
      <c r="AO6658" s="171"/>
      <c r="AP6658" s="61"/>
      <c r="AQ6658" s="61"/>
      <c r="AR6658" s="61"/>
      <c r="AS6658" s="61"/>
      <c r="AT6658" s="61"/>
      <c r="AU6658" s="61"/>
      <c r="AV6658" s="61"/>
      <c r="AW6658" s="61"/>
      <c r="AX6658" s="61"/>
      <c r="AY6658" s="61"/>
      <c r="AZ6658" s="61"/>
      <c r="BA6658" s="61"/>
    </row>
    <row r="6659" spans="39:53" x14ac:dyDescent="0.2">
      <c r="AM6659" s="61"/>
      <c r="AN6659" s="61"/>
      <c r="AO6659" s="171"/>
      <c r="AP6659" s="61"/>
      <c r="AQ6659" s="61"/>
      <c r="AR6659" s="61"/>
      <c r="AS6659" s="61"/>
      <c r="AT6659" s="61"/>
      <c r="AU6659" s="61"/>
      <c r="AV6659" s="61"/>
      <c r="AW6659" s="61"/>
      <c r="AX6659" s="61"/>
      <c r="AY6659" s="61"/>
      <c r="AZ6659" s="61"/>
      <c r="BA6659" s="61"/>
    </row>
    <row r="6660" spans="39:53" x14ac:dyDescent="0.2">
      <c r="AM6660" s="61"/>
      <c r="AN6660" s="61"/>
      <c r="AO6660" s="171"/>
      <c r="AP6660" s="61"/>
      <c r="AQ6660" s="61"/>
      <c r="AR6660" s="61"/>
      <c r="AS6660" s="61"/>
      <c r="AT6660" s="61"/>
      <c r="AU6660" s="61"/>
      <c r="AV6660" s="61"/>
      <c r="AW6660" s="61"/>
      <c r="AX6660" s="61"/>
      <c r="AY6660" s="61"/>
      <c r="AZ6660" s="61"/>
      <c r="BA6660" s="61"/>
    </row>
    <row r="6661" spans="39:53" x14ac:dyDescent="0.2">
      <c r="AM6661" s="61"/>
      <c r="AN6661" s="61"/>
      <c r="AO6661" s="171"/>
      <c r="AP6661" s="61"/>
      <c r="AQ6661" s="61"/>
      <c r="AR6661" s="61"/>
      <c r="AS6661" s="61"/>
      <c r="AT6661" s="61"/>
      <c r="AU6661" s="61"/>
      <c r="AV6661" s="61"/>
      <c r="AW6661" s="61"/>
      <c r="AX6661" s="61"/>
      <c r="AY6661" s="61"/>
      <c r="AZ6661" s="61"/>
      <c r="BA6661" s="61"/>
    </row>
    <row r="6662" spans="39:53" x14ac:dyDescent="0.2">
      <c r="AM6662" s="61"/>
      <c r="AN6662" s="61"/>
      <c r="AO6662" s="171"/>
      <c r="AP6662" s="61"/>
      <c r="AQ6662" s="61"/>
      <c r="AR6662" s="61"/>
      <c r="AS6662" s="61"/>
      <c r="AT6662" s="61"/>
      <c r="AU6662" s="61"/>
      <c r="AV6662" s="61"/>
      <c r="AW6662" s="61"/>
      <c r="AX6662" s="61"/>
      <c r="AY6662" s="61"/>
      <c r="AZ6662" s="61"/>
      <c r="BA6662" s="61"/>
    </row>
    <row r="6663" spans="39:53" x14ac:dyDescent="0.2">
      <c r="AM6663" s="61"/>
      <c r="AN6663" s="61"/>
      <c r="AO6663" s="171"/>
      <c r="AP6663" s="61"/>
      <c r="AQ6663" s="61"/>
      <c r="AR6663" s="61"/>
      <c r="AS6663" s="61"/>
      <c r="AT6663" s="61"/>
      <c r="AU6663" s="61"/>
      <c r="AV6663" s="61"/>
      <c r="AW6663" s="61"/>
      <c r="AX6663" s="61"/>
      <c r="AY6663" s="61"/>
      <c r="AZ6663" s="61"/>
      <c r="BA6663" s="61"/>
    </row>
    <row r="6664" spans="39:53" x14ac:dyDescent="0.2">
      <c r="AM6664" s="61"/>
      <c r="AN6664" s="61"/>
      <c r="AO6664" s="171"/>
      <c r="AP6664" s="61"/>
      <c r="AQ6664" s="61"/>
      <c r="AR6664" s="61"/>
      <c r="AS6664" s="61"/>
      <c r="AT6664" s="61"/>
      <c r="AU6664" s="61"/>
      <c r="AV6664" s="61"/>
      <c r="AW6664" s="61"/>
      <c r="AX6664" s="61"/>
      <c r="AY6664" s="61"/>
      <c r="AZ6664" s="61"/>
      <c r="BA6664" s="61"/>
    </row>
    <row r="6665" spans="39:53" x14ac:dyDescent="0.2">
      <c r="AM6665" s="61"/>
      <c r="AN6665" s="61"/>
      <c r="AO6665" s="171"/>
      <c r="AP6665" s="61"/>
      <c r="AQ6665" s="61"/>
      <c r="AR6665" s="61"/>
      <c r="AS6665" s="61"/>
      <c r="AT6665" s="61"/>
      <c r="AU6665" s="61"/>
      <c r="AV6665" s="61"/>
      <c r="AW6665" s="61"/>
      <c r="AX6665" s="61"/>
      <c r="AY6665" s="61"/>
      <c r="AZ6665" s="61"/>
      <c r="BA6665" s="61"/>
    </row>
    <row r="6666" spans="39:53" x14ac:dyDescent="0.2">
      <c r="AM6666" s="61"/>
      <c r="AN6666" s="61"/>
      <c r="AO6666" s="171"/>
      <c r="AP6666" s="61"/>
      <c r="AQ6666" s="61"/>
      <c r="AR6666" s="61"/>
      <c r="AS6666" s="61"/>
      <c r="AT6666" s="61"/>
      <c r="AU6666" s="61"/>
      <c r="AV6666" s="61"/>
      <c r="AW6666" s="61"/>
      <c r="AX6666" s="61"/>
      <c r="AY6666" s="61"/>
      <c r="AZ6666" s="61"/>
      <c r="BA6666" s="61"/>
    </row>
    <row r="6667" spans="39:53" x14ac:dyDescent="0.2">
      <c r="AM6667" s="61"/>
      <c r="AN6667" s="61"/>
      <c r="AO6667" s="171"/>
      <c r="AP6667" s="61"/>
      <c r="AQ6667" s="61"/>
      <c r="AR6667" s="61"/>
      <c r="AS6667" s="61"/>
      <c r="AT6667" s="61"/>
      <c r="AU6667" s="61"/>
      <c r="AV6667" s="61"/>
      <c r="AW6667" s="61"/>
      <c r="AX6667" s="61"/>
      <c r="AY6667" s="61"/>
      <c r="AZ6667" s="61"/>
      <c r="BA6667" s="61"/>
    </row>
    <row r="6668" spans="39:53" x14ac:dyDescent="0.2">
      <c r="AM6668" s="61"/>
      <c r="AN6668" s="61"/>
      <c r="AO6668" s="171"/>
      <c r="AP6668" s="61"/>
      <c r="AQ6668" s="61"/>
      <c r="AR6668" s="61"/>
      <c r="AS6668" s="61"/>
      <c r="AT6668" s="61"/>
      <c r="AU6668" s="61"/>
      <c r="AV6668" s="61"/>
      <c r="AW6668" s="61"/>
      <c r="AX6668" s="61"/>
      <c r="AY6668" s="61"/>
      <c r="AZ6668" s="61"/>
      <c r="BA6668" s="61"/>
    </row>
    <row r="6669" spans="39:53" x14ac:dyDescent="0.2">
      <c r="AM6669" s="61"/>
      <c r="AN6669" s="61"/>
      <c r="AO6669" s="171"/>
      <c r="AP6669" s="61"/>
      <c r="AQ6669" s="61"/>
      <c r="AR6669" s="61"/>
      <c r="AS6669" s="61"/>
      <c r="AT6669" s="61"/>
      <c r="AU6669" s="61"/>
      <c r="AV6669" s="61"/>
      <c r="AW6669" s="61"/>
      <c r="AX6669" s="61"/>
      <c r="AY6669" s="61"/>
      <c r="AZ6669" s="61"/>
      <c r="BA6669" s="61"/>
    </row>
    <row r="6670" spans="39:53" x14ac:dyDescent="0.2">
      <c r="AM6670" s="61"/>
      <c r="AN6670" s="61"/>
      <c r="AO6670" s="171"/>
      <c r="AP6670" s="61"/>
      <c r="AQ6670" s="61"/>
      <c r="AR6670" s="61"/>
      <c r="AS6670" s="61"/>
      <c r="AT6670" s="61"/>
      <c r="AU6670" s="61"/>
      <c r="AV6670" s="61"/>
      <c r="AW6670" s="61"/>
      <c r="AX6670" s="61"/>
      <c r="AY6670" s="61"/>
      <c r="AZ6670" s="61"/>
      <c r="BA6670" s="61"/>
    </row>
    <row r="6671" spans="39:53" x14ac:dyDescent="0.2">
      <c r="AM6671" s="61"/>
      <c r="AN6671" s="61"/>
      <c r="AO6671" s="171"/>
      <c r="AP6671" s="61"/>
      <c r="AQ6671" s="61"/>
      <c r="AR6671" s="61"/>
      <c r="AS6671" s="61"/>
      <c r="AT6671" s="61"/>
      <c r="AU6671" s="61"/>
      <c r="AV6671" s="61"/>
      <c r="AW6671" s="61"/>
      <c r="AX6671" s="61"/>
      <c r="AY6671" s="61"/>
      <c r="AZ6671" s="61"/>
      <c r="BA6671" s="61"/>
    </row>
    <row r="6672" spans="39:53" x14ac:dyDescent="0.2">
      <c r="AM6672" s="61"/>
      <c r="AN6672" s="61"/>
      <c r="AO6672" s="171"/>
      <c r="AP6672" s="61"/>
      <c r="AQ6672" s="61"/>
      <c r="AR6672" s="61"/>
      <c r="AS6672" s="61"/>
      <c r="AT6672" s="61"/>
      <c r="AU6672" s="61"/>
      <c r="AV6672" s="61"/>
      <c r="AW6672" s="61"/>
      <c r="AX6672" s="61"/>
      <c r="AY6672" s="61"/>
      <c r="AZ6672" s="61"/>
      <c r="BA6672" s="61"/>
    </row>
    <row r="6673" spans="39:53" x14ac:dyDescent="0.2">
      <c r="AM6673" s="61"/>
      <c r="AN6673" s="61"/>
      <c r="AO6673" s="171"/>
      <c r="AP6673" s="61"/>
      <c r="AQ6673" s="61"/>
      <c r="AR6673" s="61"/>
      <c r="AS6673" s="61"/>
      <c r="AT6673" s="61"/>
      <c r="AU6673" s="61"/>
      <c r="AV6673" s="61"/>
      <c r="AW6673" s="61"/>
      <c r="AX6673" s="61"/>
      <c r="AY6673" s="61"/>
      <c r="AZ6673" s="61"/>
      <c r="BA6673" s="61"/>
    </row>
    <row r="6674" spans="39:53" x14ac:dyDescent="0.2">
      <c r="AM6674" s="61"/>
      <c r="AN6674" s="61"/>
      <c r="AO6674" s="171"/>
      <c r="AP6674" s="61"/>
      <c r="AQ6674" s="61"/>
      <c r="AR6674" s="61"/>
      <c r="AS6674" s="61"/>
      <c r="AT6674" s="61"/>
      <c r="AU6674" s="61"/>
      <c r="AV6674" s="61"/>
      <c r="AW6674" s="61"/>
      <c r="AX6674" s="61"/>
      <c r="AY6674" s="61"/>
      <c r="AZ6674" s="61"/>
      <c r="BA6674" s="61"/>
    </row>
    <row r="6675" spans="39:53" x14ac:dyDescent="0.2">
      <c r="AM6675" s="61"/>
      <c r="AN6675" s="61"/>
      <c r="AO6675" s="171"/>
      <c r="AP6675" s="61"/>
      <c r="AQ6675" s="61"/>
      <c r="AR6675" s="61"/>
      <c r="AS6675" s="61"/>
      <c r="AT6675" s="61"/>
      <c r="AU6675" s="61"/>
      <c r="AV6675" s="61"/>
      <c r="AW6675" s="61"/>
      <c r="AX6675" s="61"/>
      <c r="AY6675" s="61"/>
      <c r="AZ6675" s="61"/>
      <c r="BA6675" s="61"/>
    </row>
    <row r="6676" spans="39:53" x14ac:dyDescent="0.2">
      <c r="AM6676" s="61"/>
      <c r="AN6676" s="61"/>
      <c r="AO6676" s="171"/>
      <c r="AP6676" s="61"/>
      <c r="AQ6676" s="61"/>
      <c r="AR6676" s="61"/>
      <c r="AS6676" s="61"/>
      <c r="AT6676" s="61"/>
      <c r="AU6676" s="61"/>
      <c r="AV6676" s="61"/>
      <c r="AW6676" s="61"/>
      <c r="AX6676" s="61"/>
      <c r="AY6676" s="61"/>
      <c r="AZ6676" s="61"/>
      <c r="BA6676" s="61"/>
    </row>
    <row r="6677" spans="39:53" x14ac:dyDescent="0.2">
      <c r="AM6677" s="61"/>
      <c r="AN6677" s="61"/>
      <c r="AO6677" s="171"/>
      <c r="AP6677" s="61"/>
      <c r="AQ6677" s="61"/>
      <c r="AR6677" s="61"/>
      <c r="AS6677" s="61"/>
      <c r="AT6677" s="61"/>
      <c r="AU6677" s="61"/>
      <c r="AV6677" s="61"/>
      <c r="AW6677" s="61"/>
      <c r="AX6677" s="61"/>
      <c r="AY6677" s="61"/>
      <c r="AZ6677" s="61"/>
      <c r="BA6677" s="61"/>
    </row>
    <row r="6678" spans="39:53" x14ac:dyDescent="0.2">
      <c r="AM6678" s="61"/>
      <c r="AN6678" s="61"/>
      <c r="AO6678" s="171"/>
      <c r="AP6678" s="61"/>
      <c r="AQ6678" s="61"/>
      <c r="AR6678" s="61"/>
      <c r="AS6678" s="61"/>
      <c r="AT6678" s="61"/>
      <c r="AU6678" s="61"/>
      <c r="AV6678" s="61"/>
      <c r="AW6678" s="61"/>
      <c r="AX6678" s="61"/>
      <c r="AY6678" s="61"/>
      <c r="AZ6678" s="61"/>
      <c r="BA6678" s="61"/>
    </row>
    <row r="6679" spans="39:53" x14ac:dyDescent="0.2">
      <c r="AM6679" s="61"/>
      <c r="AN6679" s="61"/>
      <c r="AO6679" s="171"/>
      <c r="AP6679" s="61"/>
      <c r="AQ6679" s="61"/>
      <c r="AR6679" s="61"/>
      <c r="AS6679" s="61"/>
      <c r="AT6679" s="61"/>
      <c r="AU6679" s="61"/>
      <c r="AV6679" s="61"/>
      <c r="AW6679" s="61"/>
      <c r="AX6679" s="61"/>
      <c r="AY6679" s="61"/>
      <c r="AZ6679" s="61"/>
      <c r="BA6679" s="61"/>
    </row>
    <row r="6680" spans="39:53" x14ac:dyDescent="0.2">
      <c r="AM6680" s="61"/>
      <c r="AN6680" s="61"/>
      <c r="AO6680" s="171"/>
      <c r="AP6680" s="61"/>
      <c r="AQ6680" s="61"/>
      <c r="AR6680" s="61"/>
      <c r="AS6680" s="61"/>
      <c r="AT6680" s="61"/>
      <c r="AU6680" s="61"/>
      <c r="AV6680" s="61"/>
      <c r="AW6680" s="61"/>
      <c r="AX6680" s="61"/>
      <c r="AY6680" s="61"/>
      <c r="AZ6680" s="61"/>
      <c r="BA6680" s="61"/>
    </row>
    <row r="6681" spans="39:53" x14ac:dyDescent="0.2">
      <c r="AM6681" s="61"/>
      <c r="AN6681" s="61"/>
      <c r="AO6681" s="171"/>
      <c r="AP6681" s="61"/>
      <c r="AQ6681" s="61"/>
      <c r="AR6681" s="61"/>
      <c r="AS6681" s="61"/>
      <c r="AT6681" s="61"/>
      <c r="AU6681" s="61"/>
      <c r="AV6681" s="61"/>
      <c r="AW6681" s="61"/>
      <c r="AX6681" s="61"/>
      <c r="AY6681" s="61"/>
      <c r="AZ6681" s="61"/>
      <c r="BA6681" s="61"/>
    </row>
    <row r="6682" spans="39:53" x14ac:dyDescent="0.2">
      <c r="AM6682" s="61"/>
      <c r="AN6682" s="61"/>
      <c r="AO6682" s="171"/>
      <c r="AP6682" s="61"/>
      <c r="AQ6682" s="61"/>
      <c r="AR6682" s="61"/>
      <c r="AS6682" s="61"/>
      <c r="AT6682" s="61"/>
      <c r="AU6682" s="61"/>
      <c r="AV6682" s="61"/>
      <c r="AW6682" s="61"/>
      <c r="AX6682" s="61"/>
      <c r="AY6682" s="61"/>
      <c r="AZ6682" s="61"/>
      <c r="BA6682" s="61"/>
    </row>
    <row r="6683" spans="39:53" x14ac:dyDescent="0.2">
      <c r="AM6683" s="61"/>
      <c r="AN6683" s="61"/>
      <c r="AO6683" s="171"/>
      <c r="AP6683" s="61"/>
      <c r="AQ6683" s="61"/>
      <c r="AR6683" s="61"/>
      <c r="AS6683" s="61"/>
      <c r="AT6683" s="61"/>
      <c r="AU6683" s="61"/>
      <c r="AV6683" s="61"/>
      <c r="AW6683" s="61"/>
      <c r="AX6683" s="61"/>
      <c r="AY6683" s="61"/>
      <c r="AZ6683" s="61"/>
      <c r="BA6683" s="61"/>
    </row>
    <row r="6684" spans="39:53" x14ac:dyDescent="0.2">
      <c r="AM6684" s="61"/>
      <c r="AN6684" s="61"/>
      <c r="AO6684" s="171"/>
      <c r="AP6684" s="61"/>
      <c r="AQ6684" s="61"/>
      <c r="AR6684" s="61"/>
      <c r="AS6684" s="61"/>
      <c r="AT6684" s="61"/>
      <c r="AU6684" s="61"/>
      <c r="AV6684" s="61"/>
      <c r="AW6684" s="61"/>
      <c r="AX6684" s="61"/>
      <c r="AY6684" s="61"/>
      <c r="AZ6684" s="61"/>
      <c r="BA6684" s="61"/>
    </row>
    <row r="6685" spans="39:53" x14ac:dyDescent="0.2">
      <c r="AM6685" s="61"/>
      <c r="AN6685" s="61"/>
      <c r="AO6685" s="171"/>
      <c r="AP6685" s="61"/>
      <c r="AQ6685" s="61"/>
      <c r="AR6685" s="61"/>
      <c r="AS6685" s="61"/>
      <c r="AT6685" s="61"/>
      <c r="AU6685" s="61"/>
      <c r="AV6685" s="61"/>
      <c r="AW6685" s="61"/>
      <c r="AX6685" s="61"/>
      <c r="AY6685" s="61"/>
      <c r="AZ6685" s="61"/>
      <c r="BA6685" s="61"/>
    </row>
    <row r="6686" spans="39:53" x14ac:dyDescent="0.2">
      <c r="AM6686" s="61"/>
      <c r="AN6686" s="61"/>
      <c r="AO6686" s="171"/>
      <c r="AP6686" s="61"/>
      <c r="AQ6686" s="61"/>
      <c r="AR6686" s="61"/>
      <c r="AS6686" s="61"/>
      <c r="AT6686" s="61"/>
      <c r="AU6686" s="61"/>
      <c r="AV6686" s="61"/>
      <c r="AW6686" s="61"/>
      <c r="AX6686" s="61"/>
      <c r="AY6686" s="61"/>
      <c r="AZ6686" s="61"/>
      <c r="BA6686" s="61"/>
    </row>
    <row r="6687" spans="39:53" x14ac:dyDescent="0.2">
      <c r="AM6687" s="61"/>
      <c r="AN6687" s="61"/>
      <c r="AO6687" s="171"/>
      <c r="AP6687" s="61"/>
      <c r="AQ6687" s="61"/>
      <c r="AR6687" s="61"/>
      <c r="AS6687" s="61"/>
      <c r="AT6687" s="61"/>
      <c r="AU6687" s="61"/>
      <c r="AV6687" s="61"/>
      <c r="AW6687" s="61"/>
      <c r="AX6687" s="61"/>
      <c r="AY6687" s="61"/>
      <c r="AZ6687" s="61"/>
      <c r="BA6687" s="61"/>
    </row>
    <row r="6688" spans="39:53" x14ac:dyDescent="0.2">
      <c r="AM6688" s="61"/>
      <c r="AN6688" s="61"/>
      <c r="AO6688" s="171"/>
      <c r="AP6688" s="61"/>
      <c r="AQ6688" s="61"/>
      <c r="AR6688" s="61"/>
      <c r="AS6688" s="61"/>
      <c r="AT6688" s="61"/>
      <c r="AU6688" s="61"/>
      <c r="AV6688" s="61"/>
      <c r="AW6688" s="61"/>
      <c r="AX6688" s="61"/>
      <c r="AY6688" s="61"/>
      <c r="AZ6688" s="61"/>
      <c r="BA6688" s="61"/>
    </row>
    <row r="6689" spans="39:53" x14ac:dyDescent="0.2">
      <c r="AM6689" s="61"/>
      <c r="AN6689" s="61"/>
      <c r="AO6689" s="171"/>
      <c r="AP6689" s="61"/>
      <c r="AQ6689" s="61"/>
      <c r="AR6689" s="61"/>
      <c r="AS6689" s="61"/>
      <c r="AT6689" s="61"/>
      <c r="AU6689" s="61"/>
      <c r="AV6689" s="61"/>
      <c r="AW6689" s="61"/>
      <c r="AX6689" s="61"/>
      <c r="AY6689" s="61"/>
      <c r="AZ6689" s="61"/>
      <c r="BA6689" s="61"/>
    </row>
    <row r="6690" spans="39:53" x14ac:dyDescent="0.2">
      <c r="AM6690" s="61"/>
      <c r="AN6690" s="61"/>
      <c r="AO6690" s="171"/>
      <c r="AP6690" s="61"/>
      <c r="AQ6690" s="61"/>
      <c r="AR6690" s="61"/>
      <c r="AS6690" s="61"/>
      <c r="AT6690" s="61"/>
      <c r="AU6690" s="61"/>
      <c r="AV6690" s="61"/>
      <c r="AW6690" s="61"/>
      <c r="AX6690" s="61"/>
      <c r="AY6690" s="61"/>
      <c r="AZ6690" s="61"/>
      <c r="BA6690" s="61"/>
    </row>
    <row r="6691" spans="39:53" x14ac:dyDescent="0.2">
      <c r="AM6691" s="61"/>
      <c r="AN6691" s="61"/>
      <c r="AO6691" s="171"/>
      <c r="AP6691" s="61"/>
      <c r="AQ6691" s="61"/>
      <c r="AR6691" s="61"/>
      <c r="AS6691" s="61"/>
      <c r="AT6691" s="61"/>
      <c r="AU6691" s="61"/>
      <c r="AV6691" s="61"/>
      <c r="AW6691" s="61"/>
      <c r="AX6691" s="61"/>
      <c r="AY6691" s="61"/>
      <c r="AZ6691" s="61"/>
      <c r="BA6691" s="61"/>
    </row>
    <row r="6692" spans="39:53" x14ac:dyDescent="0.2">
      <c r="AM6692" s="61"/>
      <c r="AN6692" s="61"/>
      <c r="AO6692" s="171"/>
      <c r="AP6692" s="61"/>
      <c r="AQ6692" s="61"/>
      <c r="AR6692" s="61"/>
      <c r="AS6692" s="61"/>
      <c r="AT6692" s="61"/>
      <c r="AU6692" s="61"/>
      <c r="AV6692" s="61"/>
      <c r="AW6692" s="61"/>
      <c r="AX6692" s="61"/>
      <c r="AY6692" s="61"/>
      <c r="AZ6692" s="61"/>
      <c r="BA6692" s="61"/>
    </row>
    <row r="6693" spans="39:53" x14ac:dyDescent="0.2">
      <c r="AM6693" s="61"/>
      <c r="AN6693" s="61"/>
      <c r="AO6693" s="171"/>
      <c r="AP6693" s="61"/>
      <c r="AQ6693" s="61"/>
      <c r="AR6693" s="61"/>
      <c r="AS6693" s="61"/>
      <c r="AT6693" s="61"/>
      <c r="AU6693" s="61"/>
      <c r="AV6693" s="61"/>
      <c r="AW6693" s="61"/>
      <c r="AX6693" s="61"/>
      <c r="AY6693" s="61"/>
      <c r="AZ6693" s="61"/>
      <c r="BA6693" s="61"/>
    </row>
    <row r="6694" spans="39:53" x14ac:dyDescent="0.2">
      <c r="AM6694" s="61"/>
      <c r="AN6694" s="61"/>
      <c r="AO6694" s="171"/>
      <c r="AP6694" s="61"/>
      <c r="AQ6694" s="61"/>
      <c r="AR6694" s="61"/>
      <c r="AS6694" s="61"/>
      <c r="AT6694" s="61"/>
      <c r="AU6694" s="61"/>
      <c r="AV6694" s="61"/>
      <c r="AW6694" s="61"/>
      <c r="AX6694" s="61"/>
      <c r="AY6694" s="61"/>
      <c r="AZ6694" s="61"/>
      <c r="BA6694" s="61"/>
    </row>
    <row r="6695" spans="39:53" x14ac:dyDescent="0.2">
      <c r="AM6695" s="61"/>
      <c r="AN6695" s="61"/>
      <c r="AO6695" s="171"/>
      <c r="AP6695" s="61"/>
      <c r="AQ6695" s="61"/>
      <c r="AR6695" s="61"/>
      <c r="AS6695" s="61"/>
      <c r="AT6695" s="61"/>
      <c r="AU6695" s="61"/>
      <c r="AV6695" s="61"/>
      <c r="AW6695" s="61"/>
      <c r="AX6695" s="61"/>
      <c r="AY6695" s="61"/>
      <c r="AZ6695" s="61"/>
      <c r="BA6695" s="61"/>
    </row>
    <row r="6696" spans="39:53" x14ac:dyDescent="0.2">
      <c r="AM6696" s="61"/>
      <c r="AN6696" s="61"/>
      <c r="AO6696" s="171"/>
      <c r="AP6696" s="61"/>
      <c r="AQ6696" s="61"/>
      <c r="AR6696" s="61"/>
      <c r="AS6696" s="61"/>
      <c r="AT6696" s="61"/>
      <c r="AU6696" s="61"/>
      <c r="AV6696" s="61"/>
      <c r="AW6696" s="61"/>
      <c r="AX6696" s="61"/>
      <c r="AY6696" s="61"/>
      <c r="AZ6696" s="61"/>
      <c r="BA6696" s="61"/>
    </row>
    <row r="6697" spans="39:53" x14ac:dyDescent="0.2">
      <c r="AM6697" s="61"/>
      <c r="AN6697" s="61"/>
      <c r="AO6697" s="171"/>
      <c r="AP6697" s="61"/>
      <c r="AQ6697" s="61"/>
      <c r="AR6697" s="61"/>
      <c r="AS6697" s="61"/>
      <c r="AT6697" s="61"/>
      <c r="AU6697" s="61"/>
      <c r="AV6697" s="61"/>
      <c r="AW6697" s="61"/>
      <c r="AX6697" s="61"/>
      <c r="AY6697" s="61"/>
      <c r="AZ6697" s="61"/>
      <c r="BA6697" s="61"/>
    </row>
    <row r="6698" spans="39:53" x14ac:dyDescent="0.2">
      <c r="AM6698" s="61"/>
      <c r="AN6698" s="61"/>
      <c r="AO6698" s="171"/>
      <c r="AP6698" s="61"/>
      <c r="AQ6698" s="61"/>
      <c r="AR6698" s="61"/>
      <c r="AS6698" s="61"/>
      <c r="AT6698" s="61"/>
      <c r="AU6698" s="61"/>
      <c r="AV6698" s="61"/>
      <c r="AW6698" s="61"/>
      <c r="AX6698" s="61"/>
      <c r="AY6698" s="61"/>
      <c r="AZ6698" s="61"/>
      <c r="BA6698" s="61"/>
    </row>
    <row r="6699" spans="39:53" x14ac:dyDescent="0.2">
      <c r="AM6699" s="61"/>
      <c r="AN6699" s="61"/>
      <c r="AO6699" s="171"/>
      <c r="AP6699" s="61"/>
      <c r="AQ6699" s="61"/>
      <c r="AR6699" s="61"/>
      <c r="AS6699" s="61"/>
      <c r="AT6699" s="61"/>
      <c r="AU6699" s="61"/>
      <c r="AV6699" s="61"/>
      <c r="AW6699" s="61"/>
      <c r="AX6699" s="61"/>
      <c r="AY6699" s="61"/>
      <c r="AZ6699" s="61"/>
      <c r="BA6699" s="61"/>
    </row>
    <row r="6700" spans="39:53" x14ac:dyDescent="0.2">
      <c r="AM6700" s="61"/>
      <c r="AN6700" s="61"/>
      <c r="AO6700" s="171"/>
      <c r="AP6700" s="61"/>
      <c r="AQ6700" s="61"/>
      <c r="AR6700" s="61"/>
      <c r="AS6700" s="61"/>
      <c r="AT6700" s="61"/>
      <c r="AU6700" s="61"/>
      <c r="AV6700" s="61"/>
      <c r="AW6700" s="61"/>
      <c r="AX6700" s="61"/>
      <c r="AY6700" s="61"/>
      <c r="AZ6700" s="61"/>
      <c r="BA6700" s="61"/>
    </row>
    <row r="6701" spans="39:53" x14ac:dyDescent="0.2">
      <c r="AM6701" s="61"/>
      <c r="AN6701" s="61"/>
      <c r="AO6701" s="171"/>
      <c r="AP6701" s="61"/>
      <c r="AQ6701" s="61"/>
      <c r="AR6701" s="61"/>
      <c r="AS6701" s="61"/>
      <c r="AT6701" s="61"/>
      <c r="AU6701" s="61"/>
      <c r="AV6701" s="61"/>
      <c r="AW6701" s="61"/>
      <c r="AX6701" s="61"/>
      <c r="AY6701" s="61"/>
      <c r="AZ6701" s="61"/>
      <c r="BA6701" s="61"/>
    </row>
    <row r="6702" spans="39:53" x14ac:dyDescent="0.2">
      <c r="AM6702" s="61"/>
      <c r="AN6702" s="61"/>
      <c r="AO6702" s="171"/>
      <c r="AP6702" s="61"/>
      <c r="AQ6702" s="61"/>
      <c r="AR6702" s="61"/>
      <c r="AS6702" s="61"/>
      <c r="AT6702" s="61"/>
      <c r="AU6702" s="61"/>
      <c r="AV6702" s="61"/>
      <c r="AW6702" s="61"/>
      <c r="AX6702" s="61"/>
      <c r="AY6702" s="61"/>
      <c r="AZ6702" s="61"/>
      <c r="BA6702" s="61"/>
    </row>
    <row r="6703" spans="39:53" x14ac:dyDescent="0.2">
      <c r="AM6703" s="61"/>
      <c r="AN6703" s="61"/>
      <c r="AO6703" s="171"/>
      <c r="AP6703" s="61"/>
      <c r="AQ6703" s="61"/>
      <c r="AR6703" s="61"/>
      <c r="AS6703" s="61"/>
      <c r="AT6703" s="61"/>
      <c r="AU6703" s="61"/>
      <c r="AV6703" s="61"/>
      <c r="AW6703" s="61"/>
      <c r="AX6703" s="61"/>
      <c r="AY6703" s="61"/>
      <c r="AZ6703" s="61"/>
      <c r="BA6703" s="61"/>
    </row>
    <row r="6704" spans="39:53" x14ac:dyDescent="0.2">
      <c r="AM6704" s="61"/>
      <c r="AN6704" s="61"/>
      <c r="AO6704" s="171"/>
      <c r="AP6704" s="61"/>
      <c r="AQ6704" s="61"/>
      <c r="AR6704" s="61"/>
      <c r="AS6704" s="61"/>
      <c r="AT6704" s="61"/>
      <c r="AU6704" s="61"/>
      <c r="AV6704" s="61"/>
      <c r="AW6704" s="61"/>
      <c r="AX6704" s="61"/>
      <c r="AY6704" s="61"/>
      <c r="AZ6704" s="61"/>
      <c r="BA6704" s="61"/>
    </row>
    <row r="6705" spans="39:53" x14ac:dyDescent="0.2">
      <c r="AM6705" s="61"/>
      <c r="AN6705" s="61"/>
      <c r="AO6705" s="171"/>
      <c r="AP6705" s="61"/>
      <c r="AQ6705" s="61"/>
      <c r="AR6705" s="61"/>
      <c r="AS6705" s="61"/>
      <c r="AT6705" s="61"/>
      <c r="AU6705" s="61"/>
      <c r="AV6705" s="61"/>
      <c r="AW6705" s="61"/>
      <c r="AX6705" s="61"/>
      <c r="AY6705" s="61"/>
      <c r="AZ6705" s="61"/>
      <c r="BA6705" s="61"/>
    </row>
    <row r="6706" spans="39:53" x14ac:dyDescent="0.2">
      <c r="AM6706" s="61"/>
      <c r="AN6706" s="61"/>
      <c r="AO6706" s="171"/>
      <c r="AP6706" s="61"/>
      <c r="AQ6706" s="61"/>
      <c r="AR6706" s="61"/>
      <c r="AS6706" s="61"/>
      <c r="AT6706" s="61"/>
      <c r="AU6706" s="61"/>
      <c r="AV6706" s="61"/>
      <c r="AW6706" s="61"/>
      <c r="AX6706" s="61"/>
      <c r="AY6706" s="61"/>
      <c r="AZ6706" s="61"/>
      <c r="BA6706" s="61"/>
    </row>
    <row r="6707" spans="39:53" x14ac:dyDescent="0.2">
      <c r="AM6707" s="61"/>
      <c r="AN6707" s="61"/>
      <c r="AO6707" s="171"/>
      <c r="AP6707" s="61"/>
      <c r="AQ6707" s="61"/>
      <c r="AR6707" s="61"/>
      <c r="AS6707" s="61"/>
      <c r="AT6707" s="61"/>
      <c r="AU6707" s="61"/>
      <c r="AV6707" s="61"/>
      <c r="AW6707" s="61"/>
      <c r="AX6707" s="61"/>
      <c r="AY6707" s="61"/>
      <c r="AZ6707" s="61"/>
      <c r="BA6707" s="61"/>
    </row>
    <row r="6708" spans="39:53" x14ac:dyDescent="0.2">
      <c r="AM6708" s="61"/>
      <c r="AN6708" s="61"/>
      <c r="AO6708" s="171"/>
      <c r="AP6708" s="61"/>
      <c r="AQ6708" s="61"/>
      <c r="AR6708" s="61"/>
      <c r="AS6708" s="61"/>
      <c r="AT6708" s="61"/>
      <c r="AU6708" s="61"/>
      <c r="AV6708" s="61"/>
      <c r="AW6708" s="61"/>
      <c r="AX6708" s="61"/>
      <c r="AY6708" s="61"/>
      <c r="AZ6708" s="61"/>
      <c r="BA6708" s="61"/>
    </row>
    <row r="6709" spans="39:53" x14ac:dyDescent="0.2">
      <c r="AM6709" s="61"/>
      <c r="AN6709" s="61"/>
      <c r="AO6709" s="171"/>
      <c r="AP6709" s="61"/>
      <c r="AQ6709" s="61"/>
      <c r="AR6709" s="61"/>
      <c r="AS6709" s="61"/>
      <c r="AT6709" s="61"/>
      <c r="AU6709" s="61"/>
      <c r="AV6709" s="61"/>
      <c r="AW6709" s="61"/>
      <c r="AX6709" s="61"/>
      <c r="AY6709" s="61"/>
      <c r="AZ6709" s="61"/>
      <c r="BA6709" s="61"/>
    </row>
    <row r="6710" spans="39:53" x14ac:dyDescent="0.2">
      <c r="AM6710" s="61"/>
      <c r="AN6710" s="61"/>
      <c r="AO6710" s="171"/>
      <c r="AP6710" s="61"/>
      <c r="AQ6710" s="61"/>
      <c r="AR6710" s="61"/>
      <c r="AS6710" s="61"/>
      <c r="AT6710" s="61"/>
      <c r="AU6710" s="61"/>
      <c r="AV6710" s="61"/>
      <c r="AW6710" s="61"/>
      <c r="AX6710" s="61"/>
      <c r="AY6710" s="61"/>
      <c r="AZ6710" s="61"/>
      <c r="BA6710" s="61"/>
    </row>
    <row r="6711" spans="39:53" x14ac:dyDescent="0.2">
      <c r="AM6711" s="61"/>
      <c r="AN6711" s="61"/>
      <c r="AO6711" s="171"/>
      <c r="AP6711" s="61"/>
      <c r="AQ6711" s="61"/>
      <c r="AR6711" s="61"/>
      <c r="AS6711" s="61"/>
      <c r="AT6711" s="61"/>
      <c r="AU6711" s="61"/>
      <c r="AV6711" s="61"/>
      <c r="AW6711" s="61"/>
      <c r="AX6711" s="61"/>
      <c r="AY6711" s="61"/>
      <c r="AZ6711" s="61"/>
      <c r="BA6711" s="61"/>
    </row>
    <row r="6712" spans="39:53" x14ac:dyDescent="0.2">
      <c r="AM6712" s="61"/>
      <c r="AN6712" s="61"/>
      <c r="AO6712" s="171"/>
      <c r="AP6712" s="61"/>
      <c r="AQ6712" s="61"/>
      <c r="AR6712" s="61"/>
      <c r="AS6712" s="61"/>
      <c r="AT6712" s="61"/>
      <c r="AU6712" s="61"/>
      <c r="AV6712" s="61"/>
      <c r="AW6712" s="61"/>
      <c r="AX6712" s="61"/>
      <c r="AY6712" s="61"/>
      <c r="AZ6712" s="61"/>
      <c r="BA6712" s="61"/>
    </row>
    <row r="6713" spans="39:53" x14ac:dyDescent="0.2">
      <c r="AM6713" s="61"/>
      <c r="AN6713" s="61"/>
      <c r="AO6713" s="171"/>
      <c r="AP6713" s="61"/>
      <c r="AQ6713" s="61"/>
      <c r="AR6713" s="61"/>
      <c r="AS6713" s="61"/>
      <c r="AT6713" s="61"/>
      <c r="AU6713" s="61"/>
      <c r="AV6713" s="61"/>
      <c r="AW6713" s="61"/>
      <c r="AX6713" s="61"/>
      <c r="AY6713" s="61"/>
      <c r="AZ6713" s="61"/>
      <c r="BA6713" s="61"/>
    </row>
    <row r="6714" spans="39:53" x14ac:dyDescent="0.2">
      <c r="AM6714" s="61"/>
      <c r="AN6714" s="61"/>
      <c r="AO6714" s="171"/>
      <c r="AP6714" s="61"/>
      <c r="AQ6714" s="61"/>
      <c r="AR6714" s="61"/>
      <c r="AS6714" s="61"/>
      <c r="AT6714" s="61"/>
      <c r="AU6714" s="61"/>
      <c r="AV6714" s="61"/>
      <c r="AW6714" s="61"/>
      <c r="AX6714" s="61"/>
      <c r="AY6714" s="61"/>
      <c r="AZ6714" s="61"/>
      <c r="BA6714" s="61"/>
    </row>
    <row r="6715" spans="39:53" x14ac:dyDescent="0.2">
      <c r="AM6715" s="61"/>
      <c r="AN6715" s="61"/>
      <c r="AO6715" s="171"/>
      <c r="AP6715" s="61"/>
      <c r="AQ6715" s="61"/>
      <c r="AR6715" s="61"/>
      <c r="AS6715" s="61"/>
      <c r="AT6715" s="61"/>
      <c r="AU6715" s="61"/>
      <c r="AV6715" s="61"/>
      <c r="AW6715" s="61"/>
      <c r="AX6715" s="61"/>
      <c r="AY6715" s="61"/>
      <c r="AZ6715" s="61"/>
      <c r="BA6715" s="61"/>
    </row>
    <row r="6716" spans="39:53" x14ac:dyDescent="0.2">
      <c r="AM6716" s="61"/>
      <c r="AN6716" s="61"/>
      <c r="AO6716" s="171"/>
      <c r="AP6716" s="61"/>
      <c r="AQ6716" s="61"/>
      <c r="AR6716" s="61"/>
      <c r="AS6716" s="61"/>
      <c r="AT6716" s="61"/>
      <c r="AU6716" s="61"/>
      <c r="AV6716" s="61"/>
      <c r="AW6716" s="61"/>
      <c r="AX6716" s="61"/>
      <c r="AY6716" s="61"/>
      <c r="AZ6716" s="61"/>
      <c r="BA6716" s="61"/>
    </row>
    <row r="6717" spans="39:53" x14ac:dyDescent="0.2">
      <c r="AM6717" s="61"/>
      <c r="AN6717" s="61"/>
      <c r="AO6717" s="171"/>
      <c r="AP6717" s="61"/>
      <c r="AQ6717" s="61"/>
      <c r="AR6717" s="61"/>
      <c r="AS6717" s="61"/>
      <c r="AT6717" s="61"/>
      <c r="AU6717" s="61"/>
      <c r="AV6717" s="61"/>
      <c r="AW6717" s="61"/>
      <c r="AX6717" s="61"/>
      <c r="AY6717" s="61"/>
      <c r="AZ6717" s="61"/>
      <c r="BA6717" s="61"/>
    </row>
    <row r="6718" spans="39:53" x14ac:dyDescent="0.2">
      <c r="AM6718" s="61"/>
      <c r="AN6718" s="61"/>
      <c r="AO6718" s="171"/>
      <c r="AP6718" s="61"/>
      <c r="AQ6718" s="61"/>
      <c r="AR6718" s="61"/>
      <c r="AS6718" s="61"/>
      <c r="AT6718" s="61"/>
      <c r="AU6718" s="61"/>
      <c r="AV6718" s="61"/>
      <c r="AW6718" s="61"/>
      <c r="AX6718" s="61"/>
      <c r="AY6718" s="61"/>
      <c r="AZ6718" s="61"/>
      <c r="BA6718" s="61"/>
    </row>
    <row r="6719" spans="39:53" x14ac:dyDescent="0.2">
      <c r="AM6719" s="61"/>
      <c r="AN6719" s="61"/>
      <c r="AO6719" s="171"/>
      <c r="AP6719" s="61"/>
      <c r="AQ6719" s="61"/>
      <c r="AR6719" s="61"/>
      <c r="AS6719" s="61"/>
      <c r="AT6719" s="61"/>
      <c r="AU6719" s="61"/>
      <c r="AV6719" s="61"/>
      <c r="AW6719" s="61"/>
      <c r="AX6719" s="61"/>
      <c r="AY6719" s="61"/>
      <c r="AZ6719" s="61"/>
      <c r="BA6719" s="61"/>
    </row>
    <row r="6720" spans="39:53" x14ac:dyDescent="0.2">
      <c r="AM6720" s="61"/>
      <c r="AN6720" s="61"/>
      <c r="AO6720" s="171"/>
      <c r="AP6720" s="61"/>
      <c r="AQ6720" s="61"/>
      <c r="AR6720" s="61"/>
      <c r="AS6720" s="61"/>
      <c r="AT6720" s="61"/>
      <c r="AU6720" s="61"/>
      <c r="AV6720" s="61"/>
      <c r="AW6720" s="61"/>
      <c r="AX6720" s="61"/>
      <c r="AY6720" s="61"/>
      <c r="AZ6720" s="61"/>
      <c r="BA6720" s="61"/>
    </row>
    <row r="6721" spans="39:53" x14ac:dyDescent="0.2">
      <c r="AM6721" s="61"/>
      <c r="AN6721" s="61"/>
      <c r="AO6721" s="171"/>
      <c r="AP6721" s="61"/>
      <c r="AQ6721" s="61"/>
      <c r="AR6721" s="61"/>
      <c r="AS6721" s="61"/>
      <c r="AT6721" s="61"/>
      <c r="AU6721" s="61"/>
      <c r="AV6721" s="61"/>
      <c r="AW6721" s="61"/>
      <c r="AX6721" s="61"/>
      <c r="AY6721" s="61"/>
      <c r="AZ6721" s="61"/>
      <c r="BA6721" s="61"/>
    </row>
    <row r="6722" spans="39:53" x14ac:dyDescent="0.2">
      <c r="AM6722" s="61"/>
      <c r="AN6722" s="61"/>
      <c r="AO6722" s="171"/>
      <c r="AP6722" s="61"/>
      <c r="AQ6722" s="61"/>
      <c r="AR6722" s="61"/>
      <c r="AS6722" s="61"/>
      <c r="AT6722" s="61"/>
      <c r="AU6722" s="61"/>
      <c r="AV6722" s="61"/>
      <c r="AW6722" s="61"/>
      <c r="AX6722" s="61"/>
      <c r="AY6722" s="61"/>
      <c r="AZ6722" s="61"/>
      <c r="BA6722" s="61"/>
    </row>
    <row r="6723" spans="39:53" x14ac:dyDescent="0.2">
      <c r="AM6723" s="61"/>
      <c r="AN6723" s="61"/>
      <c r="AO6723" s="171"/>
      <c r="AP6723" s="61"/>
      <c r="AQ6723" s="61"/>
      <c r="AR6723" s="61"/>
      <c r="AS6723" s="61"/>
      <c r="AT6723" s="61"/>
      <c r="AU6723" s="61"/>
      <c r="AV6723" s="61"/>
      <c r="AW6723" s="61"/>
      <c r="AX6723" s="61"/>
      <c r="AY6723" s="61"/>
      <c r="AZ6723" s="61"/>
      <c r="BA6723" s="61"/>
    </row>
    <row r="6724" spans="39:53" x14ac:dyDescent="0.2">
      <c r="AM6724" s="61"/>
      <c r="AN6724" s="61"/>
      <c r="AO6724" s="171"/>
      <c r="AP6724" s="61"/>
      <c r="AQ6724" s="61"/>
      <c r="AR6724" s="61"/>
      <c r="AS6724" s="61"/>
      <c r="AT6724" s="61"/>
      <c r="AU6724" s="61"/>
      <c r="AV6724" s="61"/>
      <c r="AW6724" s="61"/>
      <c r="AX6724" s="61"/>
      <c r="AY6724" s="61"/>
      <c r="AZ6724" s="61"/>
      <c r="BA6724" s="61"/>
    </row>
    <row r="6725" spans="39:53" x14ac:dyDescent="0.2">
      <c r="AM6725" s="61"/>
      <c r="AN6725" s="61"/>
      <c r="AO6725" s="171"/>
      <c r="AP6725" s="61"/>
      <c r="AQ6725" s="61"/>
      <c r="AR6725" s="61"/>
      <c r="AS6725" s="61"/>
      <c r="AT6725" s="61"/>
      <c r="AU6725" s="61"/>
      <c r="AV6725" s="61"/>
      <c r="AW6725" s="61"/>
      <c r="AX6725" s="61"/>
      <c r="AY6725" s="61"/>
      <c r="AZ6725" s="61"/>
      <c r="BA6725" s="61"/>
    </row>
    <row r="6726" spans="39:53" x14ac:dyDescent="0.2">
      <c r="AM6726" s="61"/>
      <c r="AN6726" s="61"/>
      <c r="AO6726" s="171"/>
      <c r="AP6726" s="61"/>
      <c r="AQ6726" s="61"/>
      <c r="AR6726" s="61"/>
      <c r="AS6726" s="61"/>
      <c r="AT6726" s="61"/>
      <c r="AU6726" s="61"/>
      <c r="AV6726" s="61"/>
      <c r="AW6726" s="61"/>
      <c r="AX6726" s="61"/>
      <c r="AY6726" s="61"/>
      <c r="AZ6726" s="61"/>
      <c r="BA6726" s="61"/>
    </row>
    <row r="6727" spans="39:53" x14ac:dyDescent="0.2">
      <c r="AM6727" s="61"/>
      <c r="AN6727" s="61"/>
      <c r="AO6727" s="171"/>
      <c r="AP6727" s="61"/>
      <c r="AQ6727" s="61"/>
      <c r="AR6727" s="61"/>
      <c r="AS6727" s="61"/>
      <c r="AT6727" s="61"/>
      <c r="AU6727" s="61"/>
      <c r="AV6727" s="61"/>
      <c r="AW6727" s="61"/>
      <c r="AX6727" s="61"/>
      <c r="AY6727" s="61"/>
      <c r="AZ6727" s="61"/>
      <c r="BA6727" s="61"/>
    </row>
    <row r="6728" spans="39:53" x14ac:dyDescent="0.2">
      <c r="AM6728" s="61"/>
      <c r="AN6728" s="61"/>
      <c r="AO6728" s="171"/>
      <c r="AP6728" s="61"/>
      <c r="AQ6728" s="61"/>
      <c r="AR6728" s="61"/>
      <c r="AS6728" s="61"/>
      <c r="AT6728" s="61"/>
      <c r="AU6728" s="61"/>
      <c r="AV6728" s="61"/>
      <c r="AW6728" s="61"/>
      <c r="AX6728" s="61"/>
      <c r="AY6728" s="61"/>
      <c r="AZ6728" s="61"/>
      <c r="BA6728" s="61"/>
    </row>
    <row r="6729" spans="39:53" x14ac:dyDescent="0.2">
      <c r="AM6729" s="61"/>
      <c r="AN6729" s="61"/>
      <c r="AO6729" s="171"/>
      <c r="AP6729" s="61"/>
      <c r="AQ6729" s="61"/>
      <c r="AR6729" s="61"/>
      <c r="AS6729" s="61"/>
      <c r="AT6729" s="61"/>
      <c r="AU6729" s="61"/>
      <c r="AV6729" s="61"/>
      <c r="AW6729" s="61"/>
      <c r="AX6729" s="61"/>
      <c r="AY6729" s="61"/>
      <c r="AZ6729" s="61"/>
      <c r="BA6729" s="61"/>
    </row>
    <row r="6730" spans="39:53" x14ac:dyDescent="0.2">
      <c r="AM6730" s="61"/>
      <c r="AN6730" s="61"/>
      <c r="AO6730" s="171"/>
      <c r="AP6730" s="61"/>
      <c r="AQ6730" s="61"/>
      <c r="AR6730" s="61"/>
      <c r="AS6730" s="61"/>
      <c r="AT6730" s="61"/>
      <c r="AU6730" s="61"/>
      <c r="AV6730" s="61"/>
      <c r="AW6730" s="61"/>
      <c r="AX6730" s="61"/>
      <c r="AY6730" s="61"/>
      <c r="AZ6730" s="61"/>
      <c r="BA6730" s="61"/>
    </row>
    <row r="6731" spans="39:53" x14ac:dyDescent="0.2">
      <c r="AM6731" s="61"/>
      <c r="AN6731" s="61"/>
      <c r="AO6731" s="171"/>
      <c r="AP6731" s="61"/>
      <c r="AQ6731" s="61"/>
      <c r="AR6731" s="61"/>
      <c r="AS6731" s="61"/>
      <c r="AT6731" s="61"/>
      <c r="AU6731" s="61"/>
      <c r="AV6731" s="61"/>
      <c r="AW6731" s="61"/>
      <c r="AX6731" s="61"/>
      <c r="AY6731" s="61"/>
      <c r="AZ6731" s="61"/>
      <c r="BA6731" s="61"/>
    </row>
    <row r="6732" spans="39:53" x14ac:dyDescent="0.2">
      <c r="AM6732" s="61"/>
      <c r="AN6732" s="61"/>
      <c r="AO6732" s="171"/>
      <c r="AP6732" s="61"/>
      <c r="AQ6732" s="61"/>
      <c r="AR6732" s="61"/>
      <c r="AS6732" s="61"/>
      <c r="AT6732" s="61"/>
      <c r="AU6732" s="61"/>
      <c r="AV6732" s="61"/>
      <c r="AW6732" s="61"/>
      <c r="AX6732" s="61"/>
      <c r="AY6732" s="61"/>
      <c r="AZ6732" s="61"/>
      <c r="BA6732" s="61"/>
    </row>
    <row r="6733" spans="39:53" x14ac:dyDescent="0.2">
      <c r="AM6733" s="61"/>
      <c r="AN6733" s="61"/>
      <c r="AO6733" s="171"/>
      <c r="AP6733" s="61"/>
      <c r="AQ6733" s="61"/>
      <c r="AR6733" s="61"/>
      <c r="AS6733" s="61"/>
      <c r="AT6733" s="61"/>
      <c r="AU6733" s="61"/>
      <c r="AV6733" s="61"/>
      <c r="AW6733" s="61"/>
      <c r="AX6733" s="61"/>
      <c r="AY6733" s="61"/>
      <c r="AZ6733" s="61"/>
      <c r="BA6733" s="61"/>
    </row>
    <row r="6734" spans="39:53" x14ac:dyDescent="0.2">
      <c r="AM6734" s="61"/>
      <c r="AN6734" s="61"/>
      <c r="AO6734" s="171"/>
      <c r="AP6734" s="61"/>
      <c r="AQ6734" s="61"/>
      <c r="AR6734" s="61"/>
      <c r="AS6734" s="61"/>
      <c r="AT6734" s="61"/>
      <c r="AU6734" s="61"/>
      <c r="AV6734" s="61"/>
      <c r="AW6734" s="61"/>
      <c r="AX6734" s="61"/>
      <c r="AY6734" s="61"/>
      <c r="AZ6734" s="61"/>
      <c r="BA6734" s="61"/>
    </row>
    <row r="6735" spans="39:53" x14ac:dyDescent="0.2">
      <c r="AM6735" s="61"/>
      <c r="AN6735" s="61"/>
      <c r="AO6735" s="171"/>
      <c r="AP6735" s="61"/>
      <c r="AQ6735" s="61"/>
      <c r="AR6735" s="61"/>
      <c r="AS6735" s="61"/>
      <c r="AT6735" s="61"/>
      <c r="AU6735" s="61"/>
      <c r="AV6735" s="61"/>
      <c r="AW6735" s="61"/>
      <c r="AX6735" s="61"/>
      <c r="AY6735" s="61"/>
      <c r="AZ6735" s="61"/>
      <c r="BA6735" s="61"/>
    </row>
    <row r="6736" spans="39:53" x14ac:dyDescent="0.2">
      <c r="AM6736" s="61"/>
      <c r="AN6736" s="61"/>
      <c r="AO6736" s="171"/>
      <c r="AP6736" s="61"/>
      <c r="AQ6736" s="61"/>
      <c r="AR6736" s="61"/>
      <c r="AS6736" s="61"/>
      <c r="AT6736" s="61"/>
      <c r="AU6736" s="61"/>
      <c r="AV6736" s="61"/>
      <c r="AW6736" s="61"/>
      <c r="AX6736" s="61"/>
      <c r="AY6736" s="61"/>
      <c r="AZ6736" s="61"/>
      <c r="BA6736" s="61"/>
    </row>
    <row r="6737" spans="39:53" x14ac:dyDescent="0.2">
      <c r="AM6737" s="61"/>
      <c r="AN6737" s="61"/>
      <c r="AO6737" s="171"/>
      <c r="AP6737" s="61"/>
      <c r="AQ6737" s="61"/>
      <c r="AR6737" s="61"/>
      <c r="AS6737" s="61"/>
      <c r="AT6737" s="61"/>
      <c r="AU6737" s="61"/>
      <c r="AV6737" s="61"/>
      <c r="AW6737" s="61"/>
      <c r="AX6737" s="61"/>
      <c r="AY6737" s="61"/>
      <c r="AZ6737" s="61"/>
      <c r="BA6737" s="61"/>
    </row>
    <row r="6738" spans="39:53" x14ac:dyDescent="0.2">
      <c r="AM6738" s="61"/>
      <c r="AN6738" s="61"/>
      <c r="AO6738" s="171"/>
      <c r="AP6738" s="61"/>
      <c r="AQ6738" s="61"/>
      <c r="AR6738" s="61"/>
      <c r="AS6738" s="61"/>
      <c r="AT6738" s="61"/>
      <c r="AU6738" s="61"/>
      <c r="AV6738" s="61"/>
      <c r="AW6738" s="61"/>
      <c r="AX6738" s="61"/>
      <c r="AY6738" s="61"/>
      <c r="AZ6738" s="61"/>
      <c r="BA6738" s="61"/>
    </row>
    <row r="6739" spans="39:53" x14ac:dyDescent="0.2">
      <c r="AM6739" s="61"/>
      <c r="AN6739" s="61"/>
      <c r="AO6739" s="171"/>
      <c r="AP6739" s="61"/>
      <c r="AQ6739" s="61"/>
      <c r="AR6739" s="61"/>
      <c r="AS6739" s="61"/>
      <c r="AT6739" s="61"/>
      <c r="AU6739" s="61"/>
      <c r="AV6739" s="61"/>
      <c r="AW6739" s="61"/>
      <c r="AX6739" s="61"/>
      <c r="AY6739" s="61"/>
      <c r="AZ6739" s="61"/>
      <c r="BA6739" s="61"/>
    </row>
    <row r="6740" spans="39:53" x14ac:dyDescent="0.2">
      <c r="AM6740" s="61"/>
      <c r="AN6740" s="61"/>
      <c r="AO6740" s="171"/>
      <c r="AP6740" s="61"/>
      <c r="AQ6740" s="61"/>
      <c r="AR6740" s="61"/>
      <c r="AS6740" s="61"/>
      <c r="AT6740" s="61"/>
      <c r="AU6740" s="61"/>
      <c r="AV6740" s="61"/>
      <c r="AW6740" s="61"/>
      <c r="AX6740" s="61"/>
      <c r="AY6740" s="61"/>
      <c r="AZ6740" s="61"/>
      <c r="BA6740" s="61"/>
    </row>
    <row r="6741" spans="39:53" x14ac:dyDescent="0.2">
      <c r="AM6741" s="61"/>
      <c r="AN6741" s="61"/>
      <c r="AO6741" s="171"/>
      <c r="AP6741" s="61"/>
      <c r="AQ6741" s="61"/>
      <c r="AR6741" s="61"/>
      <c r="AS6741" s="61"/>
      <c r="AT6741" s="61"/>
      <c r="AU6741" s="61"/>
      <c r="AV6741" s="61"/>
      <c r="AW6741" s="61"/>
      <c r="AX6741" s="61"/>
      <c r="AY6741" s="61"/>
      <c r="AZ6741" s="61"/>
      <c r="BA6741" s="61"/>
    </row>
    <row r="6742" spans="39:53" x14ac:dyDescent="0.2">
      <c r="AM6742" s="61"/>
      <c r="AN6742" s="61"/>
      <c r="AO6742" s="171"/>
      <c r="AP6742" s="61"/>
      <c r="AQ6742" s="61"/>
      <c r="AR6742" s="61"/>
      <c r="AS6742" s="61"/>
      <c r="AT6742" s="61"/>
      <c r="AU6742" s="61"/>
      <c r="AV6742" s="61"/>
      <c r="AW6742" s="61"/>
      <c r="AX6742" s="61"/>
      <c r="AY6742" s="61"/>
      <c r="AZ6742" s="61"/>
      <c r="BA6742" s="61"/>
    </row>
    <row r="6743" spans="39:53" x14ac:dyDescent="0.2">
      <c r="AM6743" s="61"/>
      <c r="AN6743" s="61"/>
      <c r="AO6743" s="171"/>
      <c r="AP6743" s="61"/>
      <c r="AQ6743" s="61"/>
      <c r="AR6743" s="61"/>
      <c r="AS6743" s="61"/>
      <c r="AT6743" s="61"/>
      <c r="AU6743" s="61"/>
      <c r="AV6743" s="61"/>
      <c r="AW6743" s="61"/>
      <c r="AX6743" s="61"/>
      <c r="AY6743" s="61"/>
      <c r="AZ6743" s="61"/>
      <c r="BA6743" s="61"/>
    </row>
    <row r="6744" spans="39:53" x14ac:dyDescent="0.2">
      <c r="AM6744" s="61"/>
      <c r="AN6744" s="61"/>
      <c r="AO6744" s="171"/>
      <c r="AP6744" s="61"/>
      <c r="AQ6744" s="61"/>
      <c r="AR6744" s="61"/>
      <c r="AS6744" s="61"/>
      <c r="AT6744" s="61"/>
      <c r="AU6744" s="61"/>
      <c r="AV6744" s="61"/>
      <c r="AW6744" s="61"/>
      <c r="AX6744" s="61"/>
      <c r="AY6744" s="61"/>
      <c r="AZ6744" s="61"/>
      <c r="BA6744" s="61"/>
    </row>
    <row r="6745" spans="39:53" x14ac:dyDescent="0.2">
      <c r="AM6745" s="61"/>
      <c r="AN6745" s="61"/>
      <c r="AO6745" s="171"/>
      <c r="AP6745" s="61"/>
      <c r="AQ6745" s="61"/>
      <c r="AR6745" s="61"/>
      <c r="AS6745" s="61"/>
      <c r="AT6745" s="61"/>
      <c r="AU6745" s="61"/>
      <c r="AV6745" s="61"/>
      <c r="AW6745" s="61"/>
      <c r="AX6745" s="61"/>
      <c r="AY6745" s="61"/>
      <c r="AZ6745" s="61"/>
      <c r="BA6745" s="61"/>
    </row>
    <row r="6746" spans="39:53" x14ac:dyDescent="0.2">
      <c r="AM6746" s="61"/>
      <c r="AN6746" s="61"/>
      <c r="AO6746" s="171"/>
      <c r="AP6746" s="61"/>
      <c r="AQ6746" s="61"/>
      <c r="AR6746" s="61"/>
      <c r="AS6746" s="61"/>
      <c r="AT6746" s="61"/>
      <c r="AU6746" s="61"/>
      <c r="AV6746" s="61"/>
      <c r="AW6746" s="61"/>
      <c r="AX6746" s="61"/>
      <c r="AY6746" s="61"/>
      <c r="AZ6746" s="61"/>
      <c r="BA6746" s="61"/>
    </row>
    <row r="6747" spans="39:53" x14ac:dyDescent="0.2">
      <c r="AM6747" s="61"/>
      <c r="AN6747" s="61"/>
      <c r="AO6747" s="171"/>
      <c r="AP6747" s="61"/>
      <c r="AQ6747" s="61"/>
      <c r="AR6747" s="61"/>
      <c r="AS6747" s="61"/>
      <c r="AT6747" s="61"/>
      <c r="AU6747" s="61"/>
      <c r="AV6747" s="61"/>
      <c r="AW6747" s="61"/>
      <c r="AX6747" s="61"/>
      <c r="AY6747" s="61"/>
      <c r="AZ6747" s="61"/>
      <c r="BA6747" s="61"/>
    </row>
    <row r="6748" spans="39:53" x14ac:dyDescent="0.2">
      <c r="AM6748" s="61"/>
      <c r="AN6748" s="61"/>
      <c r="AO6748" s="171"/>
      <c r="AP6748" s="61"/>
      <c r="AQ6748" s="61"/>
      <c r="AR6748" s="61"/>
      <c r="AS6748" s="61"/>
      <c r="AT6748" s="61"/>
      <c r="AU6748" s="61"/>
      <c r="AV6748" s="61"/>
      <c r="AW6748" s="61"/>
      <c r="AX6748" s="61"/>
      <c r="AY6748" s="61"/>
      <c r="AZ6748" s="61"/>
      <c r="BA6748" s="61"/>
    </row>
    <row r="6749" spans="39:53" x14ac:dyDescent="0.2">
      <c r="AM6749" s="61"/>
      <c r="AN6749" s="61"/>
      <c r="AO6749" s="171"/>
      <c r="AP6749" s="61"/>
      <c r="AQ6749" s="61"/>
      <c r="AR6749" s="61"/>
      <c r="AS6749" s="61"/>
      <c r="AT6749" s="61"/>
      <c r="AU6749" s="61"/>
      <c r="AV6749" s="61"/>
      <c r="AW6749" s="61"/>
      <c r="AX6749" s="61"/>
      <c r="AY6749" s="61"/>
      <c r="AZ6749" s="61"/>
      <c r="BA6749" s="61"/>
    </row>
    <row r="6750" spans="39:53" x14ac:dyDescent="0.2">
      <c r="AM6750" s="61"/>
      <c r="AN6750" s="61"/>
      <c r="AO6750" s="171"/>
      <c r="AP6750" s="61"/>
      <c r="AQ6750" s="61"/>
      <c r="AR6750" s="61"/>
      <c r="AS6750" s="61"/>
      <c r="AT6750" s="61"/>
      <c r="AU6750" s="61"/>
      <c r="AV6750" s="61"/>
      <c r="AW6750" s="61"/>
      <c r="AX6750" s="61"/>
      <c r="AY6750" s="61"/>
      <c r="AZ6750" s="61"/>
      <c r="BA6750" s="61"/>
    </row>
    <row r="6751" spans="39:53" x14ac:dyDescent="0.2">
      <c r="AM6751" s="61"/>
      <c r="AN6751" s="61"/>
      <c r="AO6751" s="171"/>
      <c r="AP6751" s="61"/>
      <c r="AQ6751" s="61"/>
      <c r="AR6751" s="61"/>
      <c r="AS6751" s="61"/>
      <c r="AT6751" s="61"/>
      <c r="AU6751" s="61"/>
      <c r="AV6751" s="61"/>
      <c r="AW6751" s="61"/>
      <c r="AX6751" s="61"/>
      <c r="AY6751" s="61"/>
      <c r="AZ6751" s="61"/>
      <c r="BA6751" s="61"/>
    </row>
    <row r="6752" spans="39:53" x14ac:dyDescent="0.2">
      <c r="AM6752" s="61"/>
      <c r="AN6752" s="61"/>
      <c r="AO6752" s="171"/>
      <c r="AP6752" s="61"/>
      <c r="AQ6752" s="61"/>
      <c r="AR6752" s="61"/>
      <c r="AS6752" s="61"/>
      <c r="AT6752" s="61"/>
      <c r="AU6752" s="61"/>
      <c r="AV6752" s="61"/>
      <c r="AW6752" s="61"/>
      <c r="AX6752" s="61"/>
      <c r="AY6752" s="61"/>
      <c r="AZ6752" s="61"/>
      <c r="BA6752" s="61"/>
    </row>
    <row r="6753" spans="39:53" x14ac:dyDescent="0.2">
      <c r="AM6753" s="61"/>
      <c r="AN6753" s="61"/>
      <c r="AO6753" s="171"/>
      <c r="AP6753" s="61"/>
      <c r="AQ6753" s="61"/>
      <c r="AR6753" s="61"/>
      <c r="AS6753" s="61"/>
      <c r="AT6753" s="61"/>
      <c r="AU6753" s="61"/>
      <c r="AV6753" s="61"/>
      <c r="AW6753" s="61"/>
      <c r="AX6753" s="61"/>
      <c r="AY6753" s="61"/>
      <c r="AZ6753" s="61"/>
      <c r="BA6753" s="61"/>
    </row>
    <row r="6754" spans="39:53" x14ac:dyDescent="0.2">
      <c r="AM6754" s="61"/>
      <c r="AN6754" s="61"/>
      <c r="AO6754" s="171"/>
      <c r="AP6754" s="61"/>
      <c r="AQ6754" s="61"/>
      <c r="AR6754" s="61"/>
      <c r="AS6754" s="61"/>
      <c r="AT6754" s="61"/>
      <c r="AU6754" s="61"/>
      <c r="AV6754" s="61"/>
      <c r="AW6754" s="61"/>
      <c r="AX6754" s="61"/>
      <c r="AY6754" s="61"/>
      <c r="AZ6754" s="61"/>
      <c r="BA6754" s="61"/>
    </row>
    <row r="6755" spans="39:53" x14ac:dyDescent="0.2">
      <c r="AM6755" s="61"/>
      <c r="AN6755" s="61"/>
      <c r="AO6755" s="171"/>
      <c r="AP6755" s="61"/>
      <c r="AQ6755" s="61"/>
      <c r="AR6755" s="61"/>
      <c r="AS6755" s="61"/>
      <c r="AT6755" s="61"/>
      <c r="AU6755" s="61"/>
      <c r="AV6755" s="61"/>
      <c r="AW6755" s="61"/>
      <c r="AX6755" s="61"/>
      <c r="AY6755" s="61"/>
      <c r="AZ6755" s="61"/>
      <c r="BA6755" s="61"/>
    </row>
    <row r="6756" spans="39:53" x14ac:dyDescent="0.2">
      <c r="AM6756" s="61"/>
      <c r="AN6756" s="61"/>
      <c r="AO6756" s="171"/>
      <c r="AP6756" s="61"/>
      <c r="AQ6756" s="61"/>
      <c r="AR6756" s="61"/>
      <c r="AS6756" s="61"/>
      <c r="AT6756" s="61"/>
      <c r="AU6756" s="61"/>
      <c r="AV6756" s="61"/>
      <c r="AW6756" s="61"/>
      <c r="AX6756" s="61"/>
      <c r="AY6756" s="61"/>
      <c r="AZ6756" s="61"/>
      <c r="BA6756" s="61"/>
    </row>
    <row r="6757" spans="39:53" x14ac:dyDescent="0.2">
      <c r="AM6757" s="61"/>
      <c r="AN6757" s="61"/>
      <c r="AO6757" s="171"/>
      <c r="AP6757" s="61"/>
      <c r="AQ6757" s="61"/>
      <c r="AR6757" s="61"/>
      <c r="AS6757" s="61"/>
      <c r="AT6757" s="61"/>
      <c r="AU6757" s="61"/>
      <c r="AV6757" s="61"/>
      <c r="AW6757" s="61"/>
      <c r="AX6757" s="61"/>
      <c r="AY6757" s="61"/>
      <c r="AZ6757" s="61"/>
      <c r="BA6757" s="61"/>
    </row>
    <row r="6758" spans="39:53" x14ac:dyDescent="0.2">
      <c r="AM6758" s="61"/>
      <c r="AN6758" s="61"/>
      <c r="AO6758" s="171"/>
      <c r="AP6758" s="61"/>
      <c r="AQ6758" s="61"/>
      <c r="AR6758" s="61"/>
      <c r="AS6758" s="61"/>
      <c r="AT6758" s="61"/>
      <c r="AU6758" s="61"/>
      <c r="AV6758" s="61"/>
      <c r="AW6758" s="61"/>
      <c r="AX6758" s="61"/>
      <c r="AY6758" s="61"/>
      <c r="AZ6758" s="61"/>
      <c r="BA6758" s="61"/>
    </row>
    <row r="6759" spans="39:53" x14ac:dyDescent="0.2">
      <c r="AM6759" s="61"/>
      <c r="AN6759" s="61"/>
      <c r="AO6759" s="171"/>
      <c r="AP6759" s="61"/>
      <c r="AQ6759" s="61"/>
      <c r="AR6759" s="61"/>
      <c r="AS6759" s="61"/>
      <c r="AT6759" s="61"/>
      <c r="AU6759" s="61"/>
      <c r="AV6759" s="61"/>
      <c r="AW6759" s="61"/>
      <c r="AX6759" s="61"/>
      <c r="AY6759" s="61"/>
      <c r="AZ6759" s="61"/>
      <c r="BA6759" s="61"/>
    </row>
    <row r="6760" spans="39:53" x14ac:dyDescent="0.2">
      <c r="AM6760" s="61"/>
      <c r="AN6760" s="61"/>
      <c r="AO6760" s="171"/>
      <c r="AP6760" s="61"/>
      <c r="AQ6760" s="61"/>
      <c r="AR6760" s="61"/>
      <c r="AS6760" s="61"/>
      <c r="AT6760" s="61"/>
      <c r="AU6760" s="61"/>
      <c r="AV6760" s="61"/>
      <c r="AW6760" s="61"/>
      <c r="AX6760" s="61"/>
      <c r="AY6760" s="61"/>
      <c r="AZ6760" s="61"/>
      <c r="BA6760" s="61"/>
    </row>
    <row r="6761" spans="39:53" x14ac:dyDescent="0.2">
      <c r="AM6761" s="61"/>
      <c r="AN6761" s="61"/>
      <c r="AO6761" s="171"/>
      <c r="AP6761" s="61"/>
      <c r="AQ6761" s="61"/>
      <c r="AR6761" s="61"/>
      <c r="AS6761" s="61"/>
      <c r="AT6761" s="61"/>
      <c r="AU6761" s="61"/>
      <c r="AV6761" s="61"/>
      <c r="AW6761" s="61"/>
      <c r="AX6761" s="61"/>
      <c r="AY6761" s="61"/>
      <c r="AZ6761" s="61"/>
      <c r="BA6761" s="61"/>
    </row>
    <row r="6762" spans="39:53" x14ac:dyDescent="0.2">
      <c r="AM6762" s="61"/>
      <c r="AN6762" s="61"/>
      <c r="AO6762" s="171"/>
      <c r="AP6762" s="61"/>
      <c r="AQ6762" s="61"/>
      <c r="AR6762" s="61"/>
      <c r="AS6762" s="61"/>
      <c r="AT6762" s="61"/>
      <c r="AU6762" s="61"/>
      <c r="AV6762" s="61"/>
      <c r="AW6762" s="61"/>
      <c r="AX6762" s="61"/>
      <c r="AY6762" s="61"/>
      <c r="AZ6762" s="61"/>
      <c r="BA6762" s="61"/>
    </row>
    <row r="6763" spans="39:53" x14ac:dyDescent="0.2">
      <c r="AM6763" s="61"/>
      <c r="AN6763" s="61"/>
      <c r="AO6763" s="171"/>
      <c r="AP6763" s="61"/>
      <c r="AQ6763" s="61"/>
      <c r="AR6763" s="61"/>
      <c r="AS6763" s="61"/>
      <c r="AT6763" s="61"/>
      <c r="AU6763" s="61"/>
      <c r="AV6763" s="61"/>
      <c r="AW6763" s="61"/>
      <c r="AX6763" s="61"/>
      <c r="AY6763" s="61"/>
      <c r="AZ6763" s="61"/>
      <c r="BA6763" s="61"/>
    </row>
    <row r="6764" spans="39:53" x14ac:dyDescent="0.2">
      <c r="AM6764" s="61"/>
      <c r="AN6764" s="61"/>
      <c r="AO6764" s="171"/>
      <c r="AP6764" s="61"/>
      <c r="AQ6764" s="61"/>
      <c r="AR6764" s="61"/>
      <c r="AS6764" s="61"/>
      <c r="AT6764" s="61"/>
      <c r="AU6764" s="61"/>
      <c r="AV6764" s="61"/>
      <c r="AW6764" s="61"/>
      <c r="AX6764" s="61"/>
      <c r="AY6764" s="61"/>
      <c r="AZ6764" s="61"/>
      <c r="BA6764" s="61"/>
    </row>
    <row r="6765" spans="39:53" x14ac:dyDescent="0.2">
      <c r="AM6765" s="61"/>
      <c r="AN6765" s="61"/>
      <c r="AO6765" s="171"/>
      <c r="AP6765" s="61"/>
      <c r="AQ6765" s="61"/>
      <c r="AR6765" s="61"/>
      <c r="AS6765" s="61"/>
      <c r="AT6765" s="61"/>
      <c r="AU6765" s="61"/>
      <c r="AV6765" s="61"/>
      <c r="AW6765" s="61"/>
      <c r="AX6765" s="61"/>
      <c r="AY6765" s="61"/>
      <c r="AZ6765" s="61"/>
      <c r="BA6765" s="61"/>
    </row>
    <row r="6766" spans="39:53" x14ac:dyDescent="0.2">
      <c r="AM6766" s="61"/>
      <c r="AN6766" s="61"/>
      <c r="AO6766" s="171"/>
      <c r="AP6766" s="61"/>
      <c r="AQ6766" s="61"/>
      <c r="AR6766" s="61"/>
      <c r="AS6766" s="61"/>
      <c r="AT6766" s="61"/>
      <c r="AU6766" s="61"/>
      <c r="AV6766" s="61"/>
      <c r="AW6766" s="61"/>
      <c r="AX6766" s="61"/>
      <c r="AY6766" s="61"/>
      <c r="AZ6766" s="61"/>
      <c r="BA6766" s="61"/>
    </row>
    <row r="6767" spans="39:53" x14ac:dyDescent="0.2">
      <c r="AM6767" s="61"/>
      <c r="AN6767" s="61"/>
      <c r="AO6767" s="171"/>
      <c r="AP6767" s="61"/>
      <c r="AQ6767" s="61"/>
      <c r="AR6767" s="61"/>
      <c r="AS6767" s="61"/>
      <c r="AT6767" s="61"/>
      <c r="AU6767" s="61"/>
      <c r="AV6767" s="61"/>
      <c r="AW6767" s="61"/>
      <c r="AX6767" s="61"/>
      <c r="AY6767" s="61"/>
      <c r="AZ6767" s="61"/>
      <c r="BA6767" s="61"/>
    </row>
    <row r="6768" spans="39:53" x14ac:dyDescent="0.2">
      <c r="AM6768" s="61"/>
      <c r="AN6768" s="61"/>
      <c r="AO6768" s="171"/>
      <c r="AP6768" s="61"/>
      <c r="AQ6768" s="61"/>
      <c r="AR6768" s="61"/>
      <c r="AS6768" s="61"/>
      <c r="AT6768" s="61"/>
      <c r="AU6768" s="61"/>
      <c r="AV6768" s="61"/>
      <c r="AW6768" s="61"/>
      <c r="AX6768" s="61"/>
      <c r="AY6768" s="61"/>
      <c r="AZ6768" s="61"/>
      <c r="BA6768" s="61"/>
    </row>
    <row r="6769" spans="39:53" x14ac:dyDescent="0.2">
      <c r="AM6769" s="61"/>
      <c r="AN6769" s="61"/>
      <c r="AO6769" s="171"/>
      <c r="AP6769" s="61"/>
      <c r="AQ6769" s="61"/>
      <c r="AR6769" s="61"/>
      <c r="AS6769" s="61"/>
      <c r="AT6769" s="61"/>
      <c r="AU6769" s="61"/>
      <c r="AV6769" s="61"/>
      <c r="AW6769" s="61"/>
      <c r="AX6769" s="61"/>
      <c r="AY6769" s="61"/>
      <c r="AZ6769" s="61"/>
      <c r="BA6769" s="61"/>
    </row>
    <row r="6770" spans="39:53" x14ac:dyDescent="0.2">
      <c r="AM6770" s="61"/>
      <c r="AN6770" s="61"/>
      <c r="AO6770" s="171"/>
      <c r="AP6770" s="61"/>
      <c r="AQ6770" s="61"/>
      <c r="AR6770" s="61"/>
      <c r="AS6770" s="61"/>
      <c r="AT6770" s="61"/>
      <c r="AU6770" s="61"/>
      <c r="AV6770" s="61"/>
      <c r="AW6770" s="61"/>
      <c r="AX6770" s="61"/>
      <c r="AY6770" s="61"/>
      <c r="AZ6770" s="61"/>
      <c r="BA6770" s="61"/>
    </row>
    <row r="6771" spans="39:53" x14ac:dyDescent="0.2">
      <c r="AM6771" s="61"/>
      <c r="AN6771" s="61"/>
      <c r="AO6771" s="171"/>
      <c r="AP6771" s="61"/>
      <c r="AQ6771" s="61"/>
      <c r="AR6771" s="61"/>
      <c r="AS6771" s="61"/>
      <c r="AT6771" s="61"/>
      <c r="AU6771" s="61"/>
      <c r="AV6771" s="61"/>
      <c r="AW6771" s="61"/>
      <c r="AX6771" s="61"/>
      <c r="AY6771" s="61"/>
      <c r="AZ6771" s="61"/>
      <c r="BA6771" s="61"/>
    </row>
    <row r="6772" spans="39:53" x14ac:dyDescent="0.2">
      <c r="AM6772" s="61"/>
      <c r="AN6772" s="61"/>
      <c r="AO6772" s="171"/>
      <c r="AP6772" s="61"/>
      <c r="AQ6772" s="61"/>
      <c r="AR6772" s="61"/>
      <c r="AS6772" s="61"/>
      <c r="AT6772" s="61"/>
      <c r="AU6772" s="61"/>
      <c r="AV6772" s="61"/>
      <c r="AW6772" s="61"/>
      <c r="AX6772" s="61"/>
      <c r="AY6772" s="61"/>
      <c r="AZ6772" s="61"/>
      <c r="BA6772" s="61"/>
    </row>
    <row r="6773" spans="39:53" x14ac:dyDescent="0.2">
      <c r="AM6773" s="61"/>
      <c r="AN6773" s="61"/>
      <c r="AO6773" s="171"/>
      <c r="AP6773" s="61"/>
      <c r="AQ6773" s="61"/>
      <c r="AR6773" s="61"/>
      <c r="AS6773" s="61"/>
      <c r="AT6773" s="61"/>
      <c r="AU6773" s="61"/>
      <c r="AV6773" s="61"/>
      <c r="AW6773" s="61"/>
      <c r="AX6773" s="61"/>
      <c r="AY6773" s="61"/>
      <c r="AZ6773" s="61"/>
      <c r="BA6773" s="61"/>
    </row>
    <row r="6774" spans="39:53" x14ac:dyDescent="0.2">
      <c r="AM6774" s="61"/>
      <c r="AN6774" s="61"/>
      <c r="AO6774" s="171"/>
      <c r="AP6774" s="61"/>
      <c r="AQ6774" s="61"/>
      <c r="AR6774" s="61"/>
      <c r="AS6774" s="61"/>
      <c r="AT6774" s="61"/>
      <c r="AU6774" s="61"/>
      <c r="AV6774" s="61"/>
      <c r="AW6774" s="61"/>
      <c r="AX6774" s="61"/>
      <c r="AY6774" s="61"/>
      <c r="AZ6774" s="61"/>
      <c r="BA6774" s="61"/>
    </row>
    <row r="6775" spans="39:53" x14ac:dyDescent="0.2">
      <c r="AM6775" s="61"/>
      <c r="AN6775" s="61"/>
      <c r="AO6775" s="171"/>
      <c r="AP6775" s="61"/>
      <c r="AQ6775" s="61"/>
      <c r="AR6775" s="61"/>
      <c r="AS6775" s="61"/>
      <c r="AT6775" s="61"/>
      <c r="AU6775" s="61"/>
      <c r="AV6775" s="61"/>
      <c r="AW6775" s="61"/>
      <c r="AX6775" s="61"/>
      <c r="AY6775" s="61"/>
      <c r="AZ6775" s="61"/>
      <c r="BA6775" s="61"/>
    </row>
    <row r="6776" spans="39:53" x14ac:dyDescent="0.2">
      <c r="AM6776" s="61"/>
      <c r="AN6776" s="61"/>
      <c r="AO6776" s="171"/>
      <c r="AP6776" s="61"/>
      <c r="AQ6776" s="61"/>
      <c r="AR6776" s="61"/>
      <c r="AS6776" s="61"/>
      <c r="AT6776" s="61"/>
      <c r="AU6776" s="61"/>
      <c r="AV6776" s="61"/>
      <c r="AW6776" s="61"/>
      <c r="AX6776" s="61"/>
      <c r="AY6776" s="61"/>
      <c r="AZ6776" s="61"/>
      <c r="BA6776" s="61"/>
    </row>
    <row r="6777" spans="39:53" x14ac:dyDescent="0.2">
      <c r="AM6777" s="61"/>
      <c r="AN6777" s="61"/>
      <c r="AO6777" s="171"/>
      <c r="AP6777" s="61"/>
      <c r="AQ6777" s="61"/>
      <c r="AR6777" s="61"/>
      <c r="AS6777" s="61"/>
      <c r="AT6777" s="61"/>
      <c r="AU6777" s="61"/>
      <c r="AV6777" s="61"/>
      <c r="AW6777" s="61"/>
      <c r="AX6777" s="61"/>
      <c r="AY6777" s="61"/>
      <c r="AZ6777" s="61"/>
      <c r="BA6777" s="61"/>
    </row>
    <row r="6778" spans="39:53" x14ac:dyDescent="0.2">
      <c r="AM6778" s="61"/>
      <c r="AN6778" s="61"/>
      <c r="AO6778" s="171"/>
      <c r="AP6778" s="61"/>
      <c r="AQ6778" s="61"/>
      <c r="AR6778" s="61"/>
      <c r="AS6778" s="61"/>
      <c r="AT6778" s="61"/>
      <c r="AU6778" s="61"/>
      <c r="AV6778" s="61"/>
      <c r="AW6778" s="61"/>
      <c r="AX6778" s="61"/>
      <c r="AY6778" s="61"/>
      <c r="AZ6778" s="61"/>
      <c r="BA6778" s="61"/>
    </row>
    <row r="6779" spans="39:53" x14ac:dyDescent="0.2">
      <c r="AM6779" s="61"/>
      <c r="AN6779" s="61"/>
      <c r="AO6779" s="171"/>
      <c r="AP6779" s="61"/>
      <c r="AQ6779" s="61"/>
      <c r="AR6779" s="61"/>
      <c r="AS6779" s="61"/>
      <c r="AT6779" s="61"/>
      <c r="AU6779" s="61"/>
      <c r="AV6779" s="61"/>
      <c r="AW6779" s="61"/>
      <c r="AX6779" s="61"/>
      <c r="AY6779" s="61"/>
      <c r="AZ6779" s="61"/>
      <c r="BA6779" s="61"/>
    </row>
    <row r="6780" spans="39:53" x14ac:dyDescent="0.2">
      <c r="AM6780" s="61"/>
      <c r="AN6780" s="61"/>
      <c r="AO6780" s="171"/>
      <c r="AP6780" s="61"/>
      <c r="AQ6780" s="61"/>
      <c r="AR6780" s="61"/>
      <c r="AS6780" s="61"/>
      <c r="AT6780" s="61"/>
      <c r="AU6780" s="61"/>
      <c r="AV6780" s="61"/>
      <c r="AW6780" s="61"/>
      <c r="AX6780" s="61"/>
      <c r="AY6780" s="61"/>
      <c r="AZ6780" s="61"/>
      <c r="BA6780" s="61"/>
    </row>
    <row r="6781" spans="39:53" x14ac:dyDescent="0.2">
      <c r="AM6781" s="61"/>
      <c r="AN6781" s="61"/>
      <c r="AO6781" s="171"/>
      <c r="AP6781" s="61"/>
      <c r="AQ6781" s="61"/>
      <c r="AR6781" s="61"/>
      <c r="AS6781" s="61"/>
      <c r="AT6781" s="61"/>
      <c r="AU6781" s="61"/>
      <c r="AV6781" s="61"/>
      <c r="AW6781" s="61"/>
      <c r="AX6781" s="61"/>
      <c r="AY6781" s="61"/>
      <c r="AZ6781" s="61"/>
      <c r="BA6781" s="61"/>
    </row>
    <row r="6782" spans="39:53" x14ac:dyDescent="0.2">
      <c r="AM6782" s="61"/>
      <c r="AN6782" s="61"/>
      <c r="AO6782" s="171"/>
      <c r="AP6782" s="61"/>
      <c r="AQ6782" s="61"/>
      <c r="AR6782" s="61"/>
      <c r="AS6782" s="61"/>
      <c r="AT6782" s="61"/>
      <c r="AU6782" s="61"/>
      <c r="AV6782" s="61"/>
      <c r="AW6782" s="61"/>
      <c r="AX6782" s="61"/>
      <c r="AY6782" s="61"/>
      <c r="AZ6782" s="61"/>
      <c r="BA6782" s="61"/>
    </row>
    <row r="6783" spans="39:53" x14ac:dyDescent="0.2">
      <c r="AM6783" s="61"/>
      <c r="AN6783" s="61"/>
      <c r="AO6783" s="171"/>
      <c r="AP6783" s="61"/>
      <c r="AQ6783" s="61"/>
      <c r="AR6783" s="61"/>
      <c r="AS6783" s="61"/>
      <c r="AT6783" s="61"/>
      <c r="AU6783" s="61"/>
      <c r="AV6783" s="61"/>
      <c r="AW6783" s="61"/>
      <c r="AX6783" s="61"/>
      <c r="AY6783" s="61"/>
      <c r="AZ6783" s="61"/>
      <c r="BA6783" s="61"/>
    </row>
    <row r="6784" spans="39:53" x14ac:dyDescent="0.2">
      <c r="AM6784" s="61"/>
      <c r="AN6784" s="61"/>
      <c r="AO6784" s="171"/>
      <c r="AP6784" s="61"/>
      <c r="AQ6784" s="61"/>
      <c r="AR6784" s="61"/>
      <c r="AS6784" s="61"/>
      <c r="AT6784" s="61"/>
      <c r="AU6784" s="61"/>
      <c r="AV6784" s="61"/>
      <c r="AW6784" s="61"/>
      <c r="AX6784" s="61"/>
      <c r="AY6784" s="61"/>
      <c r="AZ6784" s="61"/>
      <c r="BA6784" s="61"/>
    </row>
    <row r="6785" spans="39:53" x14ac:dyDescent="0.2">
      <c r="AM6785" s="61"/>
      <c r="AN6785" s="61"/>
      <c r="AO6785" s="171"/>
      <c r="AP6785" s="61"/>
      <c r="AQ6785" s="61"/>
      <c r="AR6785" s="61"/>
      <c r="AS6785" s="61"/>
      <c r="AT6785" s="61"/>
      <c r="AU6785" s="61"/>
      <c r="AV6785" s="61"/>
      <c r="AW6785" s="61"/>
      <c r="AX6785" s="61"/>
      <c r="AY6785" s="61"/>
      <c r="AZ6785" s="61"/>
      <c r="BA6785" s="61"/>
    </row>
    <row r="6786" spans="39:53" x14ac:dyDescent="0.2">
      <c r="AM6786" s="61"/>
      <c r="AN6786" s="61"/>
      <c r="AO6786" s="171"/>
      <c r="AP6786" s="61"/>
      <c r="AQ6786" s="61"/>
      <c r="AR6786" s="61"/>
      <c r="AS6786" s="61"/>
      <c r="AT6786" s="61"/>
      <c r="AU6786" s="61"/>
      <c r="AV6786" s="61"/>
      <c r="AW6786" s="61"/>
      <c r="AX6786" s="61"/>
      <c r="AY6786" s="61"/>
      <c r="AZ6786" s="61"/>
      <c r="BA6786" s="61"/>
    </row>
    <row r="6787" spans="39:53" x14ac:dyDescent="0.2">
      <c r="AM6787" s="61"/>
      <c r="AN6787" s="61"/>
      <c r="AO6787" s="171"/>
      <c r="AP6787" s="61"/>
      <c r="AQ6787" s="61"/>
      <c r="AR6787" s="61"/>
      <c r="AS6787" s="61"/>
      <c r="AT6787" s="61"/>
      <c r="AU6787" s="61"/>
      <c r="AV6787" s="61"/>
      <c r="AW6787" s="61"/>
      <c r="AX6787" s="61"/>
      <c r="AY6787" s="61"/>
      <c r="AZ6787" s="61"/>
      <c r="BA6787" s="61"/>
    </row>
    <row r="6788" spans="39:53" x14ac:dyDescent="0.2">
      <c r="AM6788" s="61"/>
      <c r="AN6788" s="61"/>
      <c r="AO6788" s="171"/>
      <c r="AP6788" s="61"/>
      <c r="AQ6788" s="61"/>
      <c r="AR6788" s="61"/>
      <c r="AS6788" s="61"/>
      <c r="AT6788" s="61"/>
      <c r="AU6788" s="61"/>
      <c r="AV6788" s="61"/>
      <c r="AW6788" s="61"/>
      <c r="AX6788" s="61"/>
      <c r="AY6788" s="61"/>
      <c r="AZ6788" s="61"/>
      <c r="BA6788" s="61"/>
    </row>
    <row r="6789" spans="39:53" x14ac:dyDescent="0.2">
      <c r="AM6789" s="61"/>
      <c r="AN6789" s="61"/>
      <c r="AO6789" s="171"/>
      <c r="AP6789" s="61"/>
      <c r="AQ6789" s="61"/>
      <c r="AR6789" s="61"/>
      <c r="AS6789" s="61"/>
      <c r="AT6789" s="61"/>
      <c r="AU6789" s="61"/>
      <c r="AV6789" s="61"/>
      <c r="AW6789" s="61"/>
      <c r="AX6789" s="61"/>
      <c r="AY6789" s="61"/>
      <c r="AZ6789" s="61"/>
      <c r="BA6789" s="61"/>
    </row>
    <row r="6790" spans="39:53" x14ac:dyDescent="0.2">
      <c r="AM6790" s="61"/>
      <c r="AN6790" s="61"/>
      <c r="AO6790" s="171"/>
      <c r="AP6790" s="61"/>
      <c r="AQ6790" s="61"/>
      <c r="AR6790" s="61"/>
      <c r="AS6790" s="61"/>
      <c r="AT6790" s="61"/>
      <c r="AU6790" s="61"/>
      <c r="AV6790" s="61"/>
      <c r="AW6790" s="61"/>
      <c r="AX6790" s="61"/>
      <c r="AY6790" s="61"/>
      <c r="AZ6790" s="61"/>
      <c r="BA6790" s="61"/>
    </row>
    <row r="6791" spans="39:53" x14ac:dyDescent="0.2">
      <c r="AM6791" s="61"/>
      <c r="AN6791" s="61"/>
      <c r="AO6791" s="171"/>
      <c r="AP6791" s="61"/>
      <c r="AQ6791" s="61"/>
      <c r="AR6791" s="61"/>
      <c r="AS6791" s="61"/>
      <c r="AT6791" s="61"/>
      <c r="AU6791" s="61"/>
      <c r="AV6791" s="61"/>
      <c r="AW6791" s="61"/>
      <c r="AX6791" s="61"/>
      <c r="AY6791" s="61"/>
      <c r="AZ6791" s="61"/>
      <c r="BA6791" s="61"/>
    </row>
    <row r="6792" spans="39:53" x14ac:dyDescent="0.2">
      <c r="AM6792" s="61"/>
      <c r="AN6792" s="61"/>
      <c r="AO6792" s="171"/>
      <c r="AP6792" s="61"/>
      <c r="AQ6792" s="61"/>
      <c r="AR6792" s="61"/>
      <c r="AS6792" s="61"/>
      <c r="AT6792" s="61"/>
      <c r="AU6792" s="61"/>
      <c r="AV6792" s="61"/>
      <c r="AW6792" s="61"/>
      <c r="AX6792" s="61"/>
      <c r="AY6792" s="61"/>
      <c r="AZ6792" s="61"/>
      <c r="BA6792" s="61"/>
    </row>
    <row r="6793" spans="39:53" x14ac:dyDescent="0.2">
      <c r="AM6793" s="61"/>
      <c r="AN6793" s="61"/>
      <c r="AO6793" s="171"/>
      <c r="AP6793" s="61"/>
      <c r="AQ6793" s="61"/>
      <c r="AR6793" s="61"/>
      <c r="AS6793" s="61"/>
      <c r="AT6793" s="61"/>
      <c r="AU6793" s="61"/>
      <c r="AV6793" s="61"/>
      <c r="AW6793" s="61"/>
      <c r="AX6793" s="61"/>
      <c r="AY6793" s="61"/>
      <c r="AZ6793" s="61"/>
      <c r="BA6793" s="61"/>
    </row>
    <row r="6794" spans="39:53" x14ac:dyDescent="0.2">
      <c r="AM6794" s="61"/>
      <c r="AN6794" s="61"/>
      <c r="AO6794" s="171"/>
      <c r="AP6794" s="61"/>
      <c r="AQ6794" s="61"/>
      <c r="AR6794" s="61"/>
      <c r="AS6794" s="61"/>
      <c r="AT6794" s="61"/>
      <c r="AU6794" s="61"/>
      <c r="AV6794" s="61"/>
      <c r="AW6794" s="61"/>
      <c r="AX6794" s="61"/>
      <c r="AY6794" s="61"/>
      <c r="AZ6794" s="61"/>
      <c r="BA6794" s="61"/>
    </row>
    <row r="6795" spans="39:53" x14ac:dyDescent="0.2">
      <c r="AM6795" s="61"/>
      <c r="AN6795" s="61"/>
      <c r="AO6795" s="171"/>
      <c r="AP6795" s="61"/>
      <c r="AQ6795" s="61"/>
      <c r="AR6795" s="61"/>
      <c r="AS6795" s="61"/>
      <c r="AT6795" s="61"/>
      <c r="AU6795" s="61"/>
      <c r="AV6795" s="61"/>
      <c r="AW6795" s="61"/>
      <c r="AX6795" s="61"/>
      <c r="AY6795" s="61"/>
      <c r="AZ6795" s="61"/>
      <c r="BA6795" s="61"/>
    </row>
    <row r="6796" spans="39:53" x14ac:dyDescent="0.2">
      <c r="AM6796" s="61"/>
      <c r="AN6796" s="61"/>
      <c r="AO6796" s="171"/>
      <c r="AP6796" s="61"/>
      <c r="AQ6796" s="61"/>
      <c r="AR6796" s="61"/>
      <c r="AS6796" s="61"/>
      <c r="AT6796" s="61"/>
      <c r="AU6796" s="61"/>
      <c r="AV6796" s="61"/>
      <c r="AW6796" s="61"/>
      <c r="AX6796" s="61"/>
      <c r="AY6796" s="61"/>
      <c r="AZ6796" s="61"/>
      <c r="BA6796" s="61"/>
    </row>
    <row r="6797" spans="39:53" x14ac:dyDescent="0.2">
      <c r="AM6797" s="61"/>
      <c r="AN6797" s="61"/>
      <c r="AO6797" s="171"/>
      <c r="AP6797" s="61"/>
      <c r="AQ6797" s="61"/>
      <c r="AR6797" s="61"/>
      <c r="AS6797" s="61"/>
      <c r="AT6797" s="61"/>
      <c r="AU6797" s="61"/>
      <c r="AV6797" s="61"/>
      <c r="AW6797" s="61"/>
      <c r="AX6797" s="61"/>
      <c r="AY6797" s="61"/>
      <c r="AZ6797" s="61"/>
      <c r="BA6797" s="61"/>
    </row>
    <row r="6798" spans="39:53" x14ac:dyDescent="0.2">
      <c r="AM6798" s="61"/>
      <c r="AN6798" s="61"/>
      <c r="AO6798" s="171"/>
      <c r="AP6798" s="61"/>
      <c r="AQ6798" s="61"/>
      <c r="AR6798" s="61"/>
      <c r="AS6798" s="61"/>
      <c r="AT6798" s="61"/>
      <c r="AU6798" s="61"/>
      <c r="AV6798" s="61"/>
      <c r="AW6798" s="61"/>
      <c r="AX6798" s="61"/>
      <c r="AY6798" s="61"/>
      <c r="AZ6798" s="61"/>
      <c r="BA6798" s="61"/>
    </row>
    <row r="6799" spans="39:53" x14ac:dyDescent="0.2">
      <c r="AM6799" s="61"/>
      <c r="AN6799" s="61"/>
      <c r="AO6799" s="171"/>
      <c r="AP6799" s="61"/>
      <c r="AQ6799" s="61"/>
      <c r="AR6799" s="61"/>
      <c r="AS6799" s="61"/>
      <c r="AT6799" s="61"/>
      <c r="AU6799" s="61"/>
      <c r="AV6799" s="61"/>
      <c r="AW6799" s="61"/>
      <c r="AX6799" s="61"/>
      <c r="AY6799" s="61"/>
      <c r="AZ6799" s="61"/>
      <c r="BA6799" s="61"/>
    </row>
    <row r="6800" spans="39:53" x14ac:dyDescent="0.2">
      <c r="AM6800" s="61"/>
      <c r="AN6800" s="61"/>
      <c r="AO6800" s="171"/>
      <c r="AP6800" s="61"/>
      <c r="AQ6800" s="61"/>
      <c r="AR6800" s="61"/>
      <c r="AS6800" s="61"/>
      <c r="AT6800" s="61"/>
      <c r="AU6800" s="61"/>
      <c r="AV6800" s="61"/>
      <c r="AW6800" s="61"/>
      <c r="AX6800" s="61"/>
      <c r="AY6800" s="61"/>
      <c r="AZ6800" s="61"/>
      <c r="BA6800" s="61"/>
    </row>
    <row r="6801" spans="39:53" x14ac:dyDescent="0.2">
      <c r="AM6801" s="61"/>
      <c r="AN6801" s="61"/>
      <c r="AO6801" s="171"/>
      <c r="AP6801" s="61"/>
      <c r="AQ6801" s="61"/>
      <c r="AR6801" s="61"/>
      <c r="AS6801" s="61"/>
      <c r="AT6801" s="61"/>
      <c r="AU6801" s="61"/>
      <c r="AV6801" s="61"/>
      <c r="AW6801" s="61"/>
      <c r="AX6801" s="61"/>
      <c r="AY6801" s="61"/>
      <c r="AZ6801" s="61"/>
      <c r="BA6801" s="61"/>
    </row>
    <row r="6802" spans="39:53" x14ac:dyDescent="0.2">
      <c r="AM6802" s="61"/>
      <c r="AN6802" s="61"/>
      <c r="AO6802" s="171"/>
      <c r="AP6802" s="61"/>
      <c r="AQ6802" s="61"/>
      <c r="AR6802" s="61"/>
      <c r="AS6802" s="61"/>
      <c r="AT6802" s="61"/>
      <c r="AU6802" s="61"/>
      <c r="AV6802" s="61"/>
      <c r="AW6802" s="61"/>
      <c r="AX6802" s="61"/>
      <c r="AY6802" s="61"/>
      <c r="AZ6802" s="61"/>
      <c r="BA6802" s="61"/>
    </row>
    <row r="6803" spans="39:53" x14ac:dyDescent="0.2">
      <c r="AM6803" s="61"/>
      <c r="AN6803" s="61"/>
      <c r="AO6803" s="171"/>
      <c r="AP6803" s="61"/>
      <c r="AQ6803" s="61"/>
      <c r="AR6803" s="61"/>
      <c r="AS6803" s="61"/>
      <c r="AT6803" s="61"/>
      <c r="AU6803" s="61"/>
      <c r="AV6803" s="61"/>
      <c r="AW6803" s="61"/>
      <c r="AX6803" s="61"/>
      <c r="AY6803" s="61"/>
      <c r="AZ6803" s="61"/>
      <c r="BA6803" s="61"/>
    </row>
    <row r="6804" spans="39:53" x14ac:dyDescent="0.2">
      <c r="AM6804" s="61"/>
      <c r="AN6804" s="61"/>
      <c r="AO6804" s="171"/>
      <c r="AP6804" s="61"/>
      <c r="AQ6804" s="61"/>
      <c r="AR6804" s="61"/>
      <c r="AS6804" s="61"/>
      <c r="AT6804" s="61"/>
      <c r="AU6804" s="61"/>
      <c r="AV6804" s="61"/>
      <c r="AW6804" s="61"/>
      <c r="AX6804" s="61"/>
      <c r="AY6804" s="61"/>
      <c r="AZ6804" s="61"/>
      <c r="BA6804" s="61"/>
    </row>
    <row r="6805" spans="39:53" x14ac:dyDescent="0.2">
      <c r="AM6805" s="61"/>
      <c r="AN6805" s="61"/>
      <c r="AO6805" s="171"/>
      <c r="AP6805" s="61"/>
      <c r="AQ6805" s="61"/>
      <c r="AR6805" s="61"/>
      <c r="AS6805" s="61"/>
      <c r="AT6805" s="61"/>
      <c r="AU6805" s="61"/>
      <c r="AV6805" s="61"/>
      <c r="AW6805" s="61"/>
      <c r="AX6805" s="61"/>
      <c r="AY6805" s="61"/>
      <c r="AZ6805" s="61"/>
      <c r="BA6805" s="61"/>
    </row>
    <row r="6806" spans="39:53" x14ac:dyDescent="0.2">
      <c r="AM6806" s="61"/>
      <c r="AN6806" s="61"/>
      <c r="AO6806" s="171"/>
      <c r="AP6806" s="61"/>
      <c r="AQ6806" s="61"/>
      <c r="AR6806" s="61"/>
      <c r="AS6806" s="61"/>
      <c r="AT6806" s="61"/>
      <c r="AU6806" s="61"/>
      <c r="AV6806" s="61"/>
      <c r="AW6806" s="61"/>
      <c r="AX6806" s="61"/>
      <c r="AY6806" s="61"/>
      <c r="AZ6806" s="61"/>
      <c r="BA6806" s="61"/>
    </row>
    <row r="6807" spans="39:53" x14ac:dyDescent="0.2">
      <c r="AM6807" s="61"/>
      <c r="AN6807" s="61"/>
      <c r="AO6807" s="171"/>
      <c r="AP6807" s="61"/>
      <c r="AQ6807" s="61"/>
      <c r="AR6807" s="61"/>
      <c r="AS6807" s="61"/>
      <c r="AT6807" s="61"/>
      <c r="AU6807" s="61"/>
      <c r="AV6807" s="61"/>
      <c r="AW6807" s="61"/>
      <c r="AX6807" s="61"/>
      <c r="AY6807" s="61"/>
      <c r="AZ6807" s="61"/>
      <c r="BA6807" s="61"/>
    </row>
    <row r="6808" spans="39:53" x14ac:dyDescent="0.2">
      <c r="AM6808" s="61"/>
      <c r="AN6808" s="61"/>
      <c r="AO6808" s="171"/>
      <c r="AP6808" s="61"/>
      <c r="AQ6808" s="61"/>
      <c r="AR6808" s="61"/>
      <c r="AS6808" s="61"/>
      <c r="AT6808" s="61"/>
      <c r="AU6808" s="61"/>
      <c r="AV6808" s="61"/>
      <c r="AW6808" s="61"/>
      <c r="AX6808" s="61"/>
      <c r="AY6808" s="61"/>
      <c r="AZ6808" s="61"/>
      <c r="BA6808" s="61"/>
    </row>
    <row r="6809" spans="39:53" x14ac:dyDescent="0.2">
      <c r="AM6809" s="61"/>
      <c r="AN6809" s="61"/>
      <c r="AO6809" s="171"/>
      <c r="AP6809" s="61"/>
      <c r="AQ6809" s="61"/>
      <c r="AR6809" s="61"/>
      <c r="AS6809" s="61"/>
      <c r="AT6809" s="61"/>
      <c r="AU6809" s="61"/>
      <c r="AV6809" s="61"/>
      <c r="AW6809" s="61"/>
      <c r="AX6809" s="61"/>
      <c r="AY6809" s="61"/>
      <c r="AZ6809" s="61"/>
      <c r="BA6809" s="61"/>
    </row>
    <row r="6810" spans="39:53" x14ac:dyDescent="0.2">
      <c r="AM6810" s="61"/>
      <c r="AN6810" s="61"/>
      <c r="AO6810" s="171"/>
      <c r="AP6810" s="61"/>
      <c r="AQ6810" s="61"/>
      <c r="AR6810" s="61"/>
      <c r="AS6810" s="61"/>
      <c r="AT6810" s="61"/>
      <c r="AU6810" s="61"/>
      <c r="AV6810" s="61"/>
      <c r="AW6810" s="61"/>
      <c r="AX6810" s="61"/>
      <c r="AY6810" s="61"/>
      <c r="AZ6810" s="61"/>
      <c r="BA6810" s="61"/>
    </row>
    <row r="6811" spans="39:53" x14ac:dyDescent="0.2">
      <c r="AM6811" s="61"/>
      <c r="AN6811" s="61"/>
      <c r="AO6811" s="171"/>
      <c r="AP6811" s="61"/>
      <c r="AQ6811" s="61"/>
      <c r="AR6811" s="61"/>
      <c r="AS6811" s="61"/>
      <c r="AT6811" s="61"/>
      <c r="AU6811" s="61"/>
      <c r="AV6811" s="61"/>
      <c r="AW6811" s="61"/>
      <c r="AX6811" s="61"/>
      <c r="AY6811" s="61"/>
      <c r="AZ6811" s="61"/>
      <c r="BA6811" s="61"/>
    </row>
    <row r="6812" spans="39:53" x14ac:dyDescent="0.2">
      <c r="AM6812" s="61"/>
      <c r="AN6812" s="61"/>
      <c r="AO6812" s="171"/>
      <c r="AP6812" s="61"/>
      <c r="AQ6812" s="61"/>
      <c r="AR6812" s="61"/>
      <c r="AS6812" s="61"/>
      <c r="AT6812" s="61"/>
      <c r="AU6812" s="61"/>
      <c r="AV6812" s="61"/>
      <c r="AW6812" s="61"/>
      <c r="AX6812" s="61"/>
      <c r="AY6812" s="61"/>
      <c r="AZ6812" s="61"/>
      <c r="BA6812" s="61"/>
    </row>
    <row r="6813" spans="39:53" x14ac:dyDescent="0.2">
      <c r="AM6813" s="61"/>
      <c r="AN6813" s="61"/>
      <c r="AO6813" s="171"/>
      <c r="AP6813" s="61"/>
      <c r="AQ6813" s="61"/>
      <c r="AR6813" s="61"/>
      <c r="AS6813" s="61"/>
      <c r="AT6813" s="61"/>
      <c r="AU6813" s="61"/>
      <c r="AV6813" s="61"/>
      <c r="AW6813" s="61"/>
      <c r="AX6813" s="61"/>
      <c r="AY6813" s="61"/>
      <c r="AZ6813" s="61"/>
      <c r="BA6813" s="61"/>
    </row>
    <row r="6814" spans="39:53" x14ac:dyDescent="0.2">
      <c r="AM6814" s="61"/>
      <c r="AN6814" s="61"/>
      <c r="AO6814" s="171"/>
      <c r="AP6814" s="61"/>
      <c r="AQ6814" s="61"/>
      <c r="AR6814" s="61"/>
      <c r="AS6814" s="61"/>
      <c r="AT6814" s="61"/>
      <c r="AU6814" s="61"/>
      <c r="AV6814" s="61"/>
      <c r="AW6814" s="61"/>
      <c r="AX6814" s="61"/>
      <c r="AY6814" s="61"/>
      <c r="AZ6814" s="61"/>
      <c r="BA6814" s="61"/>
    </row>
    <row r="6815" spans="39:53" x14ac:dyDescent="0.2">
      <c r="AM6815" s="61"/>
      <c r="AN6815" s="61"/>
      <c r="AO6815" s="171"/>
      <c r="AP6815" s="61"/>
      <c r="AQ6815" s="61"/>
      <c r="AR6815" s="61"/>
      <c r="AS6815" s="61"/>
      <c r="AT6815" s="61"/>
      <c r="AU6815" s="61"/>
      <c r="AV6815" s="61"/>
      <c r="AW6815" s="61"/>
      <c r="AX6815" s="61"/>
      <c r="AY6815" s="61"/>
      <c r="AZ6815" s="61"/>
      <c r="BA6815" s="61"/>
    </row>
    <row r="6816" spans="39:53" x14ac:dyDescent="0.2">
      <c r="AM6816" s="61"/>
      <c r="AN6816" s="61"/>
      <c r="AO6816" s="171"/>
      <c r="AP6816" s="61"/>
      <c r="AQ6816" s="61"/>
      <c r="AR6816" s="61"/>
      <c r="AS6816" s="61"/>
      <c r="AT6816" s="61"/>
      <c r="AU6816" s="61"/>
      <c r="AV6816" s="61"/>
      <c r="AW6816" s="61"/>
      <c r="AX6816" s="61"/>
      <c r="AY6816" s="61"/>
      <c r="AZ6816" s="61"/>
      <c r="BA6816" s="61"/>
    </row>
    <row r="6817" spans="39:53" x14ac:dyDescent="0.2">
      <c r="AM6817" s="61"/>
      <c r="AN6817" s="61"/>
      <c r="AO6817" s="171"/>
      <c r="AP6817" s="61"/>
      <c r="AQ6817" s="61"/>
      <c r="AR6817" s="61"/>
      <c r="AS6817" s="61"/>
      <c r="AT6817" s="61"/>
      <c r="AU6817" s="61"/>
      <c r="AV6817" s="61"/>
      <c r="AW6817" s="61"/>
      <c r="AX6817" s="61"/>
      <c r="AY6817" s="61"/>
      <c r="AZ6817" s="61"/>
      <c r="BA6817" s="61"/>
    </row>
    <row r="6818" spans="39:53" x14ac:dyDescent="0.2">
      <c r="AM6818" s="61"/>
      <c r="AN6818" s="61"/>
      <c r="AO6818" s="171"/>
      <c r="AP6818" s="61"/>
      <c r="AQ6818" s="61"/>
      <c r="AR6818" s="61"/>
      <c r="AS6818" s="61"/>
      <c r="AT6818" s="61"/>
      <c r="AU6818" s="61"/>
      <c r="AV6818" s="61"/>
      <c r="AW6818" s="61"/>
      <c r="AX6818" s="61"/>
      <c r="AY6818" s="61"/>
      <c r="AZ6818" s="61"/>
      <c r="BA6818" s="61"/>
    </row>
    <row r="6819" spans="39:53" x14ac:dyDescent="0.2">
      <c r="AM6819" s="61"/>
      <c r="AN6819" s="61"/>
      <c r="AO6819" s="171"/>
      <c r="AP6819" s="61"/>
      <c r="AQ6819" s="61"/>
      <c r="AR6819" s="61"/>
      <c r="AS6819" s="61"/>
      <c r="AT6819" s="61"/>
      <c r="AU6819" s="61"/>
      <c r="AV6819" s="61"/>
      <c r="AW6819" s="61"/>
      <c r="AX6819" s="61"/>
      <c r="AY6819" s="61"/>
      <c r="AZ6819" s="61"/>
      <c r="BA6819" s="61"/>
    </row>
    <row r="6820" spans="39:53" x14ac:dyDescent="0.2">
      <c r="AM6820" s="61"/>
      <c r="AN6820" s="61"/>
      <c r="AO6820" s="171"/>
      <c r="AP6820" s="61"/>
      <c r="AQ6820" s="61"/>
      <c r="AR6820" s="61"/>
      <c r="AS6820" s="61"/>
      <c r="AT6820" s="61"/>
      <c r="AU6820" s="61"/>
      <c r="AV6820" s="61"/>
      <c r="AW6820" s="61"/>
      <c r="AX6820" s="61"/>
      <c r="AY6820" s="61"/>
      <c r="AZ6820" s="61"/>
      <c r="BA6820" s="61"/>
    </row>
    <row r="6821" spans="39:53" x14ac:dyDescent="0.2">
      <c r="AM6821" s="61"/>
      <c r="AN6821" s="61"/>
      <c r="AO6821" s="171"/>
      <c r="AP6821" s="61"/>
      <c r="AQ6821" s="61"/>
      <c r="AR6821" s="61"/>
      <c r="AS6821" s="61"/>
      <c r="AT6821" s="61"/>
      <c r="AU6821" s="61"/>
      <c r="AV6821" s="61"/>
      <c r="AW6821" s="61"/>
      <c r="AX6821" s="61"/>
      <c r="AY6821" s="61"/>
      <c r="AZ6821" s="61"/>
      <c r="BA6821" s="61"/>
    </row>
    <row r="6822" spans="39:53" x14ac:dyDescent="0.2">
      <c r="AM6822" s="61"/>
      <c r="AN6822" s="61"/>
      <c r="AO6822" s="171"/>
      <c r="AP6822" s="61"/>
      <c r="AQ6822" s="61"/>
      <c r="AR6822" s="61"/>
      <c r="AS6822" s="61"/>
      <c r="AT6822" s="61"/>
      <c r="AU6822" s="61"/>
      <c r="AV6822" s="61"/>
      <c r="AW6822" s="61"/>
      <c r="AX6822" s="61"/>
      <c r="AY6822" s="61"/>
      <c r="AZ6822" s="61"/>
      <c r="BA6822" s="61"/>
    </row>
    <row r="6823" spans="39:53" x14ac:dyDescent="0.2">
      <c r="AM6823" s="61"/>
      <c r="AN6823" s="61"/>
      <c r="AO6823" s="171"/>
      <c r="AP6823" s="61"/>
      <c r="AQ6823" s="61"/>
      <c r="AR6823" s="61"/>
      <c r="AS6823" s="61"/>
      <c r="AT6823" s="61"/>
      <c r="AU6823" s="61"/>
      <c r="AV6823" s="61"/>
      <c r="AW6823" s="61"/>
      <c r="AX6823" s="61"/>
      <c r="AY6823" s="61"/>
      <c r="AZ6823" s="61"/>
      <c r="BA6823" s="61"/>
    </row>
    <row r="6824" spans="39:53" x14ac:dyDescent="0.2">
      <c r="AM6824" s="61"/>
      <c r="AN6824" s="61"/>
      <c r="AO6824" s="171"/>
      <c r="AP6824" s="61"/>
      <c r="AQ6824" s="61"/>
      <c r="AR6824" s="61"/>
      <c r="AS6824" s="61"/>
      <c r="AT6824" s="61"/>
      <c r="AU6824" s="61"/>
      <c r="AV6824" s="61"/>
      <c r="AW6824" s="61"/>
      <c r="AX6824" s="61"/>
      <c r="AY6824" s="61"/>
      <c r="AZ6824" s="61"/>
      <c r="BA6824" s="61"/>
    </row>
    <row r="6825" spans="39:53" x14ac:dyDescent="0.2">
      <c r="AM6825" s="61"/>
      <c r="AN6825" s="61"/>
      <c r="AO6825" s="171"/>
      <c r="AP6825" s="61"/>
      <c r="AQ6825" s="61"/>
      <c r="AR6825" s="61"/>
      <c r="AS6825" s="61"/>
      <c r="AT6825" s="61"/>
      <c r="AU6825" s="61"/>
      <c r="AV6825" s="61"/>
      <c r="AW6825" s="61"/>
      <c r="AX6825" s="61"/>
      <c r="AY6825" s="61"/>
      <c r="AZ6825" s="61"/>
      <c r="BA6825" s="61"/>
    </row>
    <row r="6826" spans="39:53" x14ac:dyDescent="0.2">
      <c r="AM6826" s="61"/>
      <c r="AN6826" s="61"/>
      <c r="AO6826" s="171"/>
      <c r="AP6826" s="61"/>
      <c r="AQ6826" s="61"/>
      <c r="AR6826" s="61"/>
      <c r="AS6826" s="61"/>
      <c r="AT6826" s="61"/>
      <c r="AU6826" s="61"/>
      <c r="AV6826" s="61"/>
      <c r="AW6826" s="61"/>
      <c r="AX6826" s="61"/>
      <c r="AY6826" s="61"/>
      <c r="AZ6826" s="61"/>
      <c r="BA6826" s="61"/>
    </row>
    <row r="6827" spans="39:53" x14ac:dyDescent="0.2">
      <c r="AM6827" s="61"/>
      <c r="AN6827" s="61"/>
      <c r="AO6827" s="171"/>
      <c r="AP6827" s="61"/>
      <c r="AQ6827" s="61"/>
      <c r="AR6827" s="61"/>
      <c r="AS6827" s="61"/>
      <c r="AT6827" s="61"/>
      <c r="AU6827" s="61"/>
      <c r="AV6827" s="61"/>
      <c r="AW6827" s="61"/>
      <c r="AX6827" s="61"/>
      <c r="AY6827" s="61"/>
      <c r="AZ6827" s="61"/>
      <c r="BA6827" s="61"/>
    </row>
    <row r="6828" spans="39:53" x14ac:dyDescent="0.2">
      <c r="AM6828" s="61"/>
      <c r="AN6828" s="61"/>
      <c r="AO6828" s="171"/>
      <c r="AP6828" s="61"/>
      <c r="AQ6828" s="61"/>
      <c r="AR6828" s="61"/>
      <c r="AS6828" s="61"/>
      <c r="AT6828" s="61"/>
      <c r="AU6828" s="61"/>
      <c r="AV6828" s="61"/>
      <c r="AW6828" s="61"/>
      <c r="AX6828" s="61"/>
      <c r="AY6828" s="61"/>
      <c r="AZ6828" s="61"/>
      <c r="BA6828" s="61"/>
    </row>
    <row r="6829" spans="39:53" x14ac:dyDescent="0.2">
      <c r="AM6829" s="61"/>
      <c r="AN6829" s="61"/>
      <c r="AO6829" s="171"/>
      <c r="AP6829" s="61"/>
      <c r="AQ6829" s="61"/>
      <c r="AR6829" s="61"/>
      <c r="AS6829" s="61"/>
      <c r="AT6829" s="61"/>
      <c r="AU6829" s="61"/>
      <c r="AV6829" s="61"/>
      <c r="AW6829" s="61"/>
      <c r="AX6829" s="61"/>
      <c r="AY6829" s="61"/>
      <c r="AZ6829" s="61"/>
      <c r="BA6829" s="61"/>
    </row>
    <row r="6830" spans="39:53" x14ac:dyDescent="0.2">
      <c r="AM6830" s="61"/>
      <c r="AN6830" s="61"/>
      <c r="AO6830" s="171"/>
      <c r="AP6830" s="61"/>
      <c r="AQ6830" s="61"/>
      <c r="AR6830" s="61"/>
      <c r="AS6830" s="61"/>
      <c r="AT6830" s="61"/>
      <c r="AU6830" s="61"/>
      <c r="AV6830" s="61"/>
      <c r="AW6830" s="61"/>
      <c r="AX6830" s="61"/>
      <c r="AY6830" s="61"/>
      <c r="AZ6830" s="61"/>
      <c r="BA6830" s="61"/>
    </row>
    <row r="6831" spans="39:53" x14ac:dyDescent="0.2">
      <c r="AM6831" s="61"/>
      <c r="AN6831" s="61"/>
      <c r="AO6831" s="171"/>
      <c r="AP6831" s="61"/>
      <c r="AQ6831" s="61"/>
      <c r="AR6831" s="61"/>
      <c r="AS6831" s="61"/>
      <c r="AT6831" s="61"/>
      <c r="AU6831" s="61"/>
      <c r="AV6831" s="61"/>
      <c r="AW6831" s="61"/>
      <c r="AX6831" s="61"/>
      <c r="AY6831" s="61"/>
      <c r="AZ6831" s="61"/>
      <c r="BA6831" s="61"/>
    </row>
    <row r="6832" spans="39:53" x14ac:dyDescent="0.2">
      <c r="AM6832" s="61"/>
      <c r="AN6832" s="61"/>
      <c r="AO6832" s="171"/>
      <c r="AP6832" s="61"/>
      <c r="AQ6832" s="61"/>
      <c r="AR6832" s="61"/>
      <c r="AS6832" s="61"/>
      <c r="AT6832" s="61"/>
      <c r="AU6832" s="61"/>
      <c r="AV6832" s="61"/>
      <c r="AW6832" s="61"/>
      <c r="AX6832" s="61"/>
      <c r="AY6832" s="61"/>
      <c r="AZ6832" s="61"/>
      <c r="BA6832" s="61"/>
    </row>
    <row r="6833" spans="39:53" x14ac:dyDescent="0.2">
      <c r="AM6833" s="61"/>
      <c r="AN6833" s="61"/>
      <c r="AO6833" s="171"/>
      <c r="AP6833" s="61"/>
      <c r="AQ6833" s="61"/>
      <c r="AR6833" s="61"/>
      <c r="AS6833" s="61"/>
      <c r="AT6833" s="61"/>
      <c r="AU6833" s="61"/>
      <c r="AV6833" s="61"/>
      <c r="AW6833" s="61"/>
      <c r="AX6833" s="61"/>
      <c r="AY6833" s="61"/>
      <c r="AZ6833" s="61"/>
      <c r="BA6833" s="61"/>
    </row>
    <row r="6834" spans="39:53" x14ac:dyDescent="0.2">
      <c r="AM6834" s="61"/>
      <c r="AN6834" s="61"/>
      <c r="AO6834" s="171"/>
      <c r="AP6834" s="61"/>
      <c r="AQ6834" s="61"/>
      <c r="AR6834" s="61"/>
      <c r="AS6834" s="61"/>
      <c r="AT6834" s="61"/>
      <c r="AU6834" s="61"/>
      <c r="AV6834" s="61"/>
      <c r="AW6834" s="61"/>
      <c r="AX6834" s="61"/>
      <c r="AY6834" s="61"/>
      <c r="AZ6834" s="61"/>
      <c r="BA6834" s="61"/>
    </row>
    <row r="6835" spans="39:53" x14ac:dyDescent="0.2">
      <c r="AM6835" s="61"/>
      <c r="AN6835" s="61"/>
      <c r="AO6835" s="171"/>
      <c r="AP6835" s="61"/>
      <c r="AQ6835" s="61"/>
      <c r="AR6835" s="61"/>
      <c r="AS6835" s="61"/>
      <c r="AT6835" s="61"/>
      <c r="AU6835" s="61"/>
      <c r="AV6835" s="61"/>
      <c r="AW6835" s="61"/>
      <c r="AX6835" s="61"/>
      <c r="AY6835" s="61"/>
      <c r="AZ6835" s="61"/>
      <c r="BA6835" s="61"/>
    </row>
    <row r="6836" spans="39:53" x14ac:dyDescent="0.2">
      <c r="AM6836" s="61"/>
      <c r="AN6836" s="61"/>
      <c r="AO6836" s="171"/>
      <c r="AP6836" s="61"/>
      <c r="AQ6836" s="61"/>
      <c r="AR6836" s="61"/>
      <c r="AS6836" s="61"/>
      <c r="AT6836" s="61"/>
      <c r="AU6836" s="61"/>
      <c r="AV6836" s="61"/>
      <c r="AW6836" s="61"/>
      <c r="AX6836" s="61"/>
      <c r="AY6836" s="61"/>
      <c r="AZ6836" s="61"/>
      <c r="BA6836" s="61"/>
    </row>
    <row r="6837" spans="39:53" x14ac:dyDescent="0.2">
      <c r="AM6837" s="61"/>
      <c r="AN6837" s="61"/>
      <c r="AO6837" s="171"/>
      <c r="AP6837" s="61"/>
      <c r="AQ6837" s="61"/>
      <c r="AR6837" s="61"/>
      <c r="AS6837" s="61"/>
      <c r="AT6837" s="61"/>
      <c r="AU6837" s="61"/>
      <c r="AV6837" s="61"/>
      <c r="AW6837" s="61"/>
      <c r="AX6837" s="61"/>
      <c r="AY6837" s="61"/>
      <c r="AZ6837" s="61"/>
      <c r="BA6837" s="61"/>
    </row>
    <row r="6838" spans="39:53" x14ac:dyDescent="0.2">
      <c r="AM6838" s="61"/>
      <c r="AN6838" s="61"/>
      <c r="AO6838" s="171"/>
      <c r="AP6838" s="61"/>
      <c r="AQ6838" s="61"/>
      <c r="AR6838" s="61"/>
      <c r="AS6838" s="61"/>
      <c r="AT6838" s="61"/>
      <c r="AU6838" s="61"/>
      <c r="AV6838" s="61"/>
      <c r="AW6838" s="61"/>
      <c r="AX6838" s="61"/>
      <c r="AY6838" s="61"/>
      <c r="AZ6838" s="61"/>
      <c r="BA6838" s="61"/>
    </row>
    <row r="6839" spans="39:53" x14ac:dyDescent="0.2">
      <c r="AM6839" s="61"/>
      <c r="AN6839" s="61"/>
      <c r="AO6839" s="171"/>
      <c r="AP6839" s="61"/>
      <c r="AQ6839" s="61"/>
      <c r="AR6839" s="61"/>
      <c r="AS6839" s="61"/>
      <c r="AT6839" s="61"/>
      <c r="AU6839" s="61"/>
      <c r="AV6839" s="61"/>
      <c r="AW6839" s="61"/>
      <c r="AX6839" s="61"/>
      <c r="AY6839" s="61"/>
      <c r="AZ6839" s="61"/>
      <c r="BA6839" s="61"/>
    </row>
    <row r="6840" spans="39:53" x14ac:dyDescent="0.2">
      <c r="AM6840" s="61"/>
      <c r="AN6840" s="61"/>
      <c r="AO6840" s="171"/>
      <c r="AP6840" s="61"/>
      <c r="AQ6840" s="61"/>
      <c r="AR6840" s="61"/>
      <c r="AS6840" s="61"/>
      <c r="AT6840" s="61"/>
      <c r="AU6840" s="61"/>
      <c r="AV6840" s="61"/>
      <c r="AW6840" s="61"/>
      <c r="AX6840" s="61"/>
      <c r="AY6840" s="61"/>
      <c r="AZ6840" s="61"/>
      <c r="BA6840" s="61"/>
    </row>
    <row r="6841" spans="39:53" x14ac:dyDescent="0.2">
      <c r="AM6841" s="61"/>
      <c r="AN6841" s="61"/>
      <c r="AO6841" s="171"/>
      <c r="AP6841" s="61"/>
      <c r="AQ6841" s="61"/>
      <c r="AR6841" s="61"/>
      <c r="AS6841" s="61"/>
      <c r="AT6841" s="61"/>
      <c r="AU6841" s="61"/>
      <c r="AV6841" s="61"/>
      <c r="AW6841" s="61"/>
      <c r="AX6841" s="61"/>
      <c r="AY6841" s="61"/>
      <c r="AZ6841" s="61"/>
      <c r="BA6841" s="61"/>
    </row>
    <row r="6842" spans="39:53" x14ac:dyDescent="0.2">
      <c r="AM6842" s="61"/>
      <c r="AN6842" s="61"/>
      <c r="AO6842" s="171"/>
      <c r="AP6842" s="61"/>
      <c r="AQ6842" s="61"/>
      <c r="AR6842" s="61"/>
      <c r="AS6842" s="61"/>
      <c r="AT6842" s="61"/>
      <c r="AU6842" s="61"/>
      <c r="AV6842" s="61"/>
      <c r="AW6842" s="61"/>
      <c r="AX6842" s="61"/>
      <c r="AY6842" s="61"/>
      <c r="AZ6842" s="61"/>
      <c r="BA6842" s="61"/>
    </row>
    <row r="6843" spans="39:53" x14ac:dyDescent="0.2">
      <c r="AM6843" s="61"/>
      <c r="AN6843" s="61"/>
      <c r="AO6843" s="171"/>
      <c r="AP6843" s="61"/>
      <c r="AQ6843" s="61"/>
      <c r="AR6843" s="61"/>
      <c r="AS6843" s="61"/>
      <c r="AT6843" s="61"/>
      <c r="AU6843" s="61"/>
      <c r="AV6843" s="61"/>
      <c r="AW6843" s="61"/>
      <c r="AX6843" s="61"/>
      <c r="AY6843" s="61"/>
      <c r="AZ6843" s="61"/>
      <c r="BA6843" s="61"/>
    </row>
    <row r="6844" spans="39:53" x14ac:dyDescent="0.2">
      <c r="AM6844" s="61"/>
      <c r="AN6844" s="61"/>
      <c r="AO6844" s="171"/>
      <c r="AP6844" s="61"/>
      <c r="AQ6844" s="61"/>
      <c r="AR6844" s="61"/>
      <c r="AS6844" s="61"/>
      <c r="AT6844" s="61"/>
      <c r="AU6844" s="61"/>
      <c r="AV6844" s="61"/>
      <c r="AW6844" s="61"/>
      <c r="AX6844" s="61"/>
      <c r="AY6844" s="61"/>
      <c r="AZ6844" s="61"/>
      <c r="BA6844" s="61"/>
    </row>
    <row r="6845" spans="39:53" x14ac:dyDescent="0.2">
      <c r="AM6845" s="61"/>
      <c r="AN6845" s="61"/>
      <c r="AO6845" s="171"/>
      <c r="AP6845" s="61"/>
      <c r="AQ6845" s="61"/>
      <c r="AR6845" s="61"/>
      <c r="AS6845" s="61"/>
      <c r="AT6845" s="61"/>
      <c r="AU6845" s="61"/>
      <c r="AV6845" s="61"/>
      <c r="AW6845" s="61"/>
      <c r="AX6845" s="61"/>
      <c r="AY6845" s="61"/>
      <c r="AZ6845" s="61"/>
      <c r="BA6845" s="61"/>
    </row>
    <row r="6846" spans="39:53" x14ac:dyDescent="0.2">
      <c r="AM6846" s="61"/>
      <c r="AN6846" s="61"/>
      <c r="AO6846" s="171"/>
      <c r="AP6846" s="61"/>
      <c r="AQ6846" s="61"/>
      <c r="AR6846" s="61"/>
      <c r="AS6846" s="61"/>
      <c r="AT6846" s="61"/>
      <c r="AU6846" s="61"/>
      <c r="AV6846" s="61"/>
      <c r="AW6846" s="61"/>
      <c r="AX6846" s="61"/>
      <c r="AY6846" s="61"/>
      <c r="AZ6846" s="61"/>
      <c r="BA6846" s="61"/>
    </row>
    <row r="6847" spans="39:53" x14ac:dyDescent="0.2">
      <c r="AM6847" s="61"/>
      <c r="AN6847" s="61"/>
      <c r="AO6847" s="171"/>
      <c r="AP6847" s="61"/>
      <c r="AQ6847" s="61"/>
      <c r="AR6847" s="61"/>
      <c r="AS6847" s="61"/>
      <c r="AT6847" s="61"/>
      <c r="AU6847" s="61"/>
      <c r="AV6847" s="61"/>
      <c r="AW6847" s="61"/>
      <c r="AX6847" s="61"/>
      <c r="AY6847" s="61"/>
      <c r="AZ6847" s="61"/>
      <c r="BA6847" s="61"/>
    </row>
    <row r="6848" spans="39:53" x14ac:dyDescent="0.2">
      <c r="AM6848" s="61"/>
      <c r="AN6848" s="61"/>
      <c r="AO6848" s="171"/>
      <c r="AP6848" s="61"/>
      <c r="AQ6848" s="61"/>
      <c r="AR6848" s="61"/>
      <c r="AS6848" s="61"/>
      <c r="AT6848" s="61"/>
      <c r="AU6848" s="61"/>
      <c r="AV6848" s="61"/>
      <c r="AW6848" s="61"/>
      <c r="AX6848" s="61"/>
      <c r="AY6848" s="61"/>
      <c r="AZ6848" s="61"/>
      <c r="BA6848" s="61"/>
    </row>
    <row r="6849" spans="39:53" x14ac:dyDescent="0.2">
      <c r="AM6849" s="61"/>
      <c r="AN6849" s="61"/>
      <c r="AO6849" s="171"/>
      <c r="AP6849" s="61"/>
      <c r="AQ6849" s="61"/>
      <c r="AR6849" s="61"/>
      <c r="AS6849" s="61"/>
      <c r="AT6849" s="61"/>
      <c r="AU6849" s="61"/>
      <c r="AV6849" s="61"/>
      <c r="AW6849" s="61"/>
      <c r="AX6849" s="61"/>
      <c r="AY6849" s="61"/>
      <c r="AZ6849" s="61"/>
      <c r="BA6849" s="61"/>
    </row>
    <row r="6850" spans="39:53" x14ac:dyDescent="0.2">
      <c r="AM6850" s="61"/>
      <c r="AN6850" s="61"/>
      <c r="AO6850" s="171"/>
      <c r="AP6850" s="61"/>
      <c r="AQ6850" s="61"/>
      <c r="AR6850" s="61"/>
      <c r="AS6850" s="61"/>
      <c r="AT6850" s="61"/>
      <c r="AU6850" s="61"/>
      <c r="AV6850" s="61"/>
      <c r="AW6850" s="61"/>
      <c r="AX6850" s="61"/>
      <c r="AY6850" s="61"/>
      <c r="AZ6850" s="61"/>
      <c r="BA6850" s="61"/>
    </row>
    <row r="6851" spans="39:53" x14ac:dyDescent="0.2">
      <c r="AM6851" s="61"/>
      <c r="AN6851" s="61"/>
      <c r="AO6851" s="171"/>
      <c r="AP6851" s="61"/>
      <c r="AQ6851" s="61"/>
      <c r="AR6851" s="61"/>
      <c r="AS6851" s="61"/>
      <c r="AT6851" s="61"/>
      <c r="AU6851" s="61"/>
      <c r="AV6851" s="61"/>
      <c r="AW6851" s="61"/>
      <c r="AX6851" s="61"/>
      <c r="AY6851" s="61"/>
      <c r="AZ6851" s="61"/>
      <c r="BA6851" s="61"/>
    </row>
    <row r="6852" spans="39:53" x14ac:dyDescent="0.2">
      <c r="AM6852" s="61"/>
      <c r="AN6852" s="61"/>
      <c r="AO6852" s="171"/>
      <c r="AP6852" s="61"/>
      <c r="AQ6852" s="61"/>
      <c r="AR6852" s="61"/>
      <c r="AS6852" s="61"/>
      <c r="AT6852" s="61"/>
      <c r="AU6852" s="61"/>
      <c r="AV6852" s="61"/>
      <c r="AW6852" s="61"/>
      <c r="AX6852" s="61"/>
      <c r="AY6852" s="61"/>
      <c r="AZ6852" s="61"/>
      <c r="BA6852" s="61"/>
    </row>
    <row r="6853" spans="39:53" x14ac:dyDescent="0.2">
      <c r="AM6853" s="61"/>
      <c r="AN6853" s="61"/>
      <c r="AO6853" s="171"/>
      <c r="AP6853" s="61"/>
      <c r="AQ6853" s="61"/>
      <c r="AR6853" s="61"/>
      <c r="AS6853" s="61"/>
      <c r="AT6853" s="61"/>
      <c r="AU6853" s="61"/>
      <c r="AV6853" s="61"/>
      <c r="AW6853" s="61"/>
      <c r="AX6853" s="61"/>
      <c r="AY6853" s="61"/>
      <c r="AZ6853" s="61"/>
      <c r="BA6853" s="61"/>
    </row>
    <row r="6854" spans="39:53" x14ac:dyDescent="0.2">
      <c r="AM6854" s="61"/>
      <c r="AN6854" s="61"/>
      <c r="AO6854" s="171"/>
      <c r="AP6854" s="61"/>
      <c r="AQ6854" s="61"/>
      <c r="AR6854" s="61"/>
      <c r="AS6854" s="61"/>
      <c r="AT6854" s="61"/>
      <c r="AU6854" s="61"/>
      <c r="AV6854" s="61"/>
      <c r="AW6854" s="61"/>
      <c r="AX6854" s="61"/>
      <c r="AY6854" s="61"/>
      <c r="AZ6854" s="61"/>
      <c r="BA6854" s="61"/>
    </row>
    <row r="6855" spans="39:53" x14ac:dyDescent="0.2">
      <c r="AM6855" s="61"/>
      <c r="AN6855" s="61"/>
      <c r="AO6855" s="171"/>
      <c r="AP6855" s="61"/>
      <c r="AQ6855" s="61"/>
      <c r="AR6855" s="61"/>
      <c r="AS6855" s="61"/>
      <c r="AT6855" s="61"/>
      <c r="AU6855" s="61"/>
      <c r="AV6855" s="61"/>
      <c r="AW6855" s="61"/>
      <c r="AX6855" s="61"/>
      <c r="AY6855" s="61"/>
      <c r="AZ6855" s="61"/>
      <c r="BA6855" s="61"/>
    </row>
    <row r="6856" spans="39:53" x14ac:dyDescent="0.2">
      <c r="AM6856" s="61"/>
      <c r="AN6856" s="61"/>
      <c r="AO6856" s="171"/>
      <c r="AP6856" s="61"/>
      <c r="AQ6856" s="61"/>
      <c r="AR6856" s="61"/>
      <c r="AS6856" s="61"/>
      <c r="AT6856" s="61"/>
      <c r="AU6856" s="61"/>
      <c r="AV6856" s="61"/>
      <c r="AW6856" s="61"/>
      <c r="AX6856" s="61"/>
      <c r="AY6856" s="61"/>
      <c r="AZ6856" s="61"/>
      <c r="BA6856" s="61"/>
    </row>
    <row r="6857" spans="39:53" x14ac:dyDescent="0.2">
      <c r="AM6857" s="61"/>
      <c r="AN6857" s="61"/>
      <c r="AO6857" s="171"/>
      <c r="AP6857" s="61"/>
      <c r="AQ6857" s="61"/>
      <c r="AR6857" s="61"/>
      <c r="AS6857" s="61"/>
      <c r="AT6857" s="61"/>
      <c r="AU6857" s="61"/>
      <c r="AV6857" s="61"/>
      <c r="AW6857" s="61"/>
      <c r="AX6857" s="61"/>
      <c r="AY6857" s="61"/>
      <c r="AZ6857" s="61"/>
      <c r="BA6857" s="61"/>
    </row>
    <row r="6858" spans="39:53" x14ac:dyDescent="0.2">
      <c r="AM6858" s="61"/>
      <c r="AN6858" s="61"/>
      <c r="AO6858" s="171"/>
      <c r="AP6858" s="61"/>
      <c r="AQ6858" s="61"/>
      <c r="AR6858" s="61"/>
      <c r="AS6858" s="61"/>
      <c r="AT6858" s="61"/>
      <c r="AU6858" s="61"/>
      <c r="AV6858" s="61"/>
      <c r="AW6858" s="61"/>
      <c r="AX6858" s="61"/>
      <c r="AY6858" s="61"/>
      <c r="AZ6858" s="61"/>
      <c r="BA6858" s="61"/>
    </row>
    <row r="6859" spans="39:53" x14ac:dyDescent="0.2">
      <c r="AM6859" s="61"/>
      <c r="AN6859" s="61"/>
      <c r="AO6859" s="171"/>
      <c r="AP6859" s="61"/>
      <c r="AQ6859" s="61"/>
      <c r="AR6859" s="61"/>
      <c r="AS6859" s="61"/>
      <c r="AT6859" s="61"/>
      <c r="AU6859" s="61"/>
      <c r="AV6859" s="61"/>
      <c r="AW6859" s="61"/>
      <c r="AX6859" s="61"/>
      <c r="AY6859" s="61"/>
      <c r="AZ6859" s="61"/>
      <c r="BA6859" s="61"/>
    </row>
    <row r="6860" spans="39:53" x14ac:dyDescent="0.2">
      <c r="AM6860" s="61"/>
      <c r="AN6860" s="61"/>
      <c r="AO6860" s="171"/>
      <c r="AP6860" s="61"/>
      <c r="AQ6860" s="61"/>
      <c r="AR6860" s="61"/>
      <c r="AS6860" s="61"/>
      <c r="AT6860" s="61"/>
      <c r="AU6860" s="61"/>
      <c r="AV6860" s="61"/>
      <c r="AW6860" s="61"/>
      <c r="AX6860" s="61"/>
      <c r="AY6860" s="61"/>
      <c r="AZ6860" s="61"/>
      <c r="BA6860" s="61"/>
    </row>
    <row r="6861" spans="39:53" x14ac:dyDescent="0.2">
      <c r="AM6861" s="61"/>
      <c r="AN6861" s="61"/>
      <c r="AO6861" s="171"/>
      <c r="AP6861" s="61"/>
      <c r="AQ6861" s="61"/>
      <c r="AR6861" s="61"/>
      <c r="AS6861" s="61"/>
      <c r="AT6861" s="61"/>
      <c r="AU6861" s="61"/>
      <c r="AV6861" s="61"/>
      <c r="AW6861" s="61"/>
      <c r="AX6861" s="61"/>
      <c r="AY6861" s="61"/>
      <c r="AZ6861" s="61"/>
      <c r="BA6861" s="61"/>
    </row>
    <row r="6862" spans="39:53" x14ac:dyDescent="0.2">
      <c r="AM6862" s="61"/>
      <c r="AN6862" s="61"/>
      <c r="AO6862" s="171"/>
      <c r="AP6862" s="61"/>
      <c r="AQ6862" s="61"/>
      <c r="AR6862" s="61"/>
      <c r="AS6862" s="61"/>
      <c r="AT6862" s="61"/>
      <c r="AU6862" s="61"/>
      <c r="AV6862" s="61"/>
      <c r="AW6862" s="61"/>
      <c r="AX6862" s="61"/>
      <c r="AY6862" s="61"/>
      <c r="AZ6862" s="61"/>
      <c r="BA6862" s="61"/>
    </row>
    <row r="6863" spans="39:53" x14ac:dyDescent="0.2">
      <c r="AM6863" s="61"/>
      <c r="AN6863" s="61"/>
      <c r="AO6863" s="171"/>
      <c r="AP6863" s="61"/>
      <c r="AQ6863" s="61"/>
      <c r="AR6863" s="61"/>
      <c r="AS6863" s="61"/>
      <c r="AT6863" s="61"/>
      <c r="AU6863" s="61"/>
      <c r="AV6863" s="61"/>
      <c r="AW6863" s="61"/>
      <c r="AX6863" s="61"/>
      <c r="AY6863" s="61"/>
      <c r="AZ6863" s="61"/>
      <c r="BA6863" s="61"/>
    </row>
    <row r="6864" spans="39:53" x14ac:dyDescent="0.2">
      <c r="AM6864" s="61"/>
      <c r="AN6864" s="61"/>
      <c r="AO6864" s="171"/>
      <c r="AP6864" s="61"/>
      <c r="AQ6864" s="61"/>
      <c r="AR6864" s="61"/>
      <c r="AS6864" s="61"/>
      <c r="AT6864" s="61"/>
      <c r="AU6864" s="61"/>
      <c r="AV6864" s="61"/>
      <c r="AW6864" s="61"/>
      <c r="AX6864" s="61"/>
      <c r="AY6864" s="61"/>
      <c r="AZ6864" s="61"/>
      <c r="BA6864" s="61"/>
    </row>
    <row r="6865" spans="39:53" x14ac:dyDescent="0.2">
      <c r="AM6865" s="61"/>
      <c r="AN6865" s="61"/>
      <c r="AO6865" s="171"/>
      <c r="AP6865" s="61"/>
      <c r="AQ6865" s="61"/>
      <c r="AR6865" s="61"/>
      <c r="AS6865" s="61"/>
      <c r="AT6865" s="61"/>
      <c r="AU6865" s="61"/>
      <c r="AV6865" s="61"/>
      <c r="AW6865" s="61"/>
      <c r="AX6865" s="61"/>
      <c r="AY6865" s="61"/>
      <c r="AZ6865" s="61"/>
      <c r="BA6865" s="61"/>
    </row>
    <row r="6866" spans="39:53" x14ac:dyDescent="0.2">
      <c r="AM6866" s="61"/>
      <c r="AN6866" s="61"/>
      <c r="AO6866" s="171"/>
      <c r="AP6866" s="61"/>
      <c r="AQ6866" s="61"/>
      <c r="AR6866" s="61"/>
      <c r="AS6866" s="61"/>
      <c r="AT6866" s="61"/>
      <c r="AU6866" s="61"/>
      <c r="AV6866" s="61"/>
      <c r="AW6866" s="61"/>
      <c r="AX6866" s="61"/>
      <c r="AY6866" s="61"/>
      <c r="AZ6866" s="61"/>
      <c r="BA6866" s="61"/>
    </row>
    <row r="6867" spans="39:53" x14ac:dyDescent="0.2">
      <c r="AM6867" s="61"/>
      <c r="AN6867" s="61"/>
      <c r="AO6867" s="171"/>
      <c r="AP6867" s="61"/>
      <c r="AQ6867" s="61"/>
      <c r="AR6867" s="61"/>
      <c r="AS6867" s="61"/>
      <c r="AT6867" s="61"/>
      <c r="AU6867" s="61"/>
      <c r="AV6867" s="61"/>
      <c r="AW6867" s="61"/>
      <c r="AX6867" s="61"/>
      <c r="AY6867" s="61"/>
      <c r="AZ6867" s="61"/>
      <c r="BA6867" s="61"/>
    </row>
    <row r="6868" spans="39:53" x14ac:dyDescent="0.2">
      <c r="AM6868" s="61"/>
      <c r="AN6868" s="61"/>
      <c r="AO6868" s="171"/>
      <c r="AP6868" s="61"/>
      <c r="AQ6868" s="61"/>
      <c r="AR6868" s="61"/>
      <c r="AS6868" s="61"/>
      <c r="AT6868" s="61"/>
      <c r="AU6868" s="61"/>
      <c r="AV6868" s="61"/>
      <c r="AW6868" s="61"/>
      <c r="AX6868" s="61"/>
      <c r="AY6868" s="61"/>
      <c r="AZ6868" s="61"/>
      <c r="BA6868" s="61"/>
    </row>
    <row r="6869" spans="39:53" x14ac:dyDescent="0.2">
      <c r="AM6869" s="61"/>
      <c r="AN6869" s="61"/>
      <c r="AO6869" s="171"/>
      <c r="AP6869" s="61"/>
      <c r="AQ6869" s="61"/>
      <c r="AR6869" s="61"/>
      <c r="AS6869" s="61"/>
      <c r="AT6869" s="61"/>
      <c r="AU6869" s="61"/>
      <c r="AV6869" s="61"/>
      <c r="AW6869" s="61"/>
      <c r="AX6869" s="61"/>
      <c r="AY6869" s="61"/>
      <c r="AZ6869" s="61"/>
      <c r="BA6869" s="61"/>
    </row>
    <row r="6870" spans="39:53" x14ac:dyDescent="0.2">
      <c r="AM6870" s="61"/>
      <c r="AN6870" s="61"/>
      <c r="AO6870" s="171"/>
      <c r="AP6870" s="61"/>
      <c r="AQ6870" s="61"/>
      <c r="AR6870" s="61"/>
      <c r="AS6870" s="61"/>
      <c r="AT6870" s="61"/>
      <c r="AU6870" s="61"/>
      <c r="AV6870" s="61"/>
      <c r="AW6870" s="61"/>
      <c r="AX6870" s="61"/>
      <c r="AY6870" s="61"/>
      <c r="AZ6870" s="61"/>
      <c r="BA6870" s="61"/>
    </row>
    <row r="6871" spans="39:53" x14ac:dyDescent="0.2">
      <c r="AM6871" s="61"/>
      <c r="AN6871" s="61"/>
      <c r="AO6871" s="171"/>
      <c r="AP6871" s="61"/>
      <c r="AQ6871" s="61"/>
      <c r="AR6871" s="61"/>
      <c r="AS6871" s="61"/>
      <c r="AT6871" s="61"/>
      <c r="AU6871" s="61"/>
      <c r="AV6871" s="61"/>
      <c r="AW6871" s="61"/>
      <c r="AX6871" s="61"/>
      <c r="AY6871" s="61"/>
      <c r="AZ6871" s="61"/>
      <c r="BA6871" s="61"/>
    </row>
    <row r="6872" spans="39:53" x14ac:dyDescent="0.2">
      <c r="AM6872" s="61"/>
      <c r="AN6872" s="61"/>
      <c r="AO6872" s="171"/>
      <c r="AP6872" s="61"/>
      <c r="AQ6872" s="61"/>
      <c r="AR6872" s="61"/>
      <c r="AS6872" s="61"/>
      <c r="AT6872" s="61"/>
      <c r="AU6872" s="61"/>
      <c r="AV6872" s="61"/>
      <c r="AW6872" s="61"/>
      <c r="AX6872" s="61"/>
      <c r="AY6872" s="61"/>
      <c r="AZ6872" s="61"/>
      <c r="BA6872" s="61"/>
    </row>
    <row r="6873" spans="39:53" x14ac:dyDescent="0.2">
      <c r="AM6873" s="61"/>
      <c r="AN6873" s="61"/>
      <c r="AO6873" s="171"/>
      <c r="AP6873" s="61"/>
      <c r="AQ6873" s="61"/>
      <c r="AR6873" s="61"/>
      <c r="AS6873" s="61"/>
      <c r="AT6873" s="61"/>
      <c r="AU6873" s="61"/>
      <c r="AV6873" s="61"/>
      <c r="AW6873" s="61"/>
      <c r="AX6873" s="61"/>
      <c r="AY6873" s="61"/>
      <c r="AZ6873" s="61"/>
      <c r="BA6873" s="61"/>
    </row>
    <row r="6874" spans="39:53" x14ac:dyDescent="0.2">
      <c r="AM6874" s="61"/>
      <c r="AN6874" s="61"/>
      <c r="AO6874" s="171"/>
      <c r="AP6874" s="61"/>
      <c r="AQ6874" s="61"/>
      <c r="AR6874" s="61"/>
      <c r="AS6874" s="61"/>
      <c r="AT6874" s="61"/>
      <c r="AU6874" s="61"/>
      <c r="AV6874" s="61"/>
      <c r="AW6874" s="61"/>
      <c r="AX6874" s="61"/>
      <c r="AY6874" s="61"/>
      <c r="AZ6874" s="61"/>
      <c r="BA6874" s="61"/>
    </row>
    <row r="6875" spans="39:53" x14ac:dyDescent="0.2">
      <c r="AM6875" s="61"/>
      <c r="AN6875" s="61"/>
      <c r="AO6875" s="171"/>
      <c r="AP6875" s="61"/>
      <c r="AQ6875" s="61"/>
      <c r="AR6875" s="61"/>
      <c r="AS6875" s="61"/>
      <c r="AT6875" s="61"/>
      <c r="AU6875" s="61"/>
      <c r="AV6875" s="61"/>
      <c r="AW6875" s="61"/>
      <c r="AX6875" s="61"/>
      <c r="AY6875" s="61"/>
      <c r="AZ6875" s="61"/>
      <c r="BA6875" s="61"/>
    </row>
    <row r="6876" spans="39:53" x14ac:dyDescent="0.2">
      <c r="AM6876" s="61"/>
      <c r="AN6876" s="61"/>
      <c r="AO6876" s="171"/>
      <c r="AP6876" s="61"/>
      <c r="AQ6876" s="61"/>
      <c r="AR6876" s="61"/>
      <c r="AS6876" s="61"/>
      <c r="AT6876" s="61"/>
      <c r="AU6876" s="61"/>
      <c r="AV6876" s="61"/>
      <c r="AW6876" s="61"/>
      <c r="AX6876" s="61"/>
      <c r="AY6876" s="61"/>
      <c r="AZ6876" s="61"/>
      <c r="BA6876" s="61"/>
    </row>
    <row r="6877" spans="39:53" x14ac:dyDescent="0.2">
      <c r="AM6877" s="61"/>
      <c r="AN6877" s="61"/>
      <c r="AO6877" s="171"/>
      <c r="AP6877" s="61"/>
      <c r="AQ6877" s="61"/>
      <c r="AR6877" s="61"/>
      <c r="AS6877" s="61"/>
      <c r="AT6877" s="61"/>
      <c r="AU6877" s="61"/>
      <c r="AV6877" s="61"/>
      <c r="AW6877" s="61"/>
      <c r="AX6877" s="61"/>
      <c r="AY6877" s="61"/>
      <c r="AZ6877" s="61"/>
      <c r="BA6877" s="61"/>
    </row>
    <row r="6878" spans="39:53" x14ac:dyDescent="0.2">
      <c r="AM6878" s="61"/>
      <c r="AN6878" s="61"/>
      <c r="AO6878" s="171"/>
      <c r="AP6878" s="61"/>
      <c r="AQ6878" s="61"/>
      <c r="AR6878" s="61"/>
      <c r="AS6878" s="61"/>
      <c r="AT6878" s="61"/>
      <c r="AU6878" s="61"/>
      <c r="AV6878" s="61"/>
      <c r="AW6878" s="61"/>
      <c r="AX6878" s="61"/>
      <c r="AY6878" s="61"/>
      <c r="AZ6878" s="61"/>
      <c r="BA6878" s="61"/>
    </row>
    <row r="6879" spans="39:53" x14ac:dyDescent="0.2">
      <c r="AM6879" s="61"/>
      <c r="AN6879" s="61"/>
      <c r="AO6879" s="171"/>
      <c r="AP6879" s="61"/>
      <c r="AQ6879" s="61"/>
      <c r="AR6879" s="61"/>
      <c r="AS6879" s="61"/>
      <c r="AT6879" s="61"/>
      <c r="AU6879" s="61"/>
      <c r="AV6879" s="61"/>
      <c r="AW6879" s="61"/>
      <c r="AX6879" s="61"/>
      <c r="AY6879" s="61"/>
      <c r="AZ6879" s="61"/>
      <c r="BA6879" s="61"/>
    </row>
    <row r="6880" spans="39:53" x14ac:dyDescent="0.2">
      <c r="AM6880" s="61"/>
      <c r="AN6880" s="61"/>
      <c r="AO6880" s="171"/>
      <c r="AP6880" s="61"/>
      <c r="AQ6880" s="61"/>
      <c r="AR6880" s="61"/>
      <c r="AS6880" s="61"/>
      <c r="AT6880" s="61"/>
      <c r="AU6880" s="61"/>
      <c r="AV6880" s="61"/>
      <c r="AW6880" s="61"/>
      <c r="AX6880" s="61"/>
      <c r="AY6880" s="61"/>
      <c r="AZ6880" s="61"/>
      <c r="BA6880" s="61"/>
    </row>
    <row r="6881" spans="39:53" x14ac:dyDescent="0.2">
      <c r="AM6881" s="61"/>
      <c r="AN6881" s="61"/>
      <c r="AO6881" s="171"/>
      <c r="AP6881" s="61"/>
      <c r="AQ6881" s="61"/>
      <c r="AR6881" s="61"/>
      <c r="AS6881" s="61"/>
      <c r="AT6881" s="61"/>
      <c r="AU6881" s="61"/>
      <c r="AV6881" s="61"/>
      <c r="AW6881" s="61"/>
      <c r="AX6881" s="61"/>
      <c r="AY6881" s="61"/>
      <c r="AZ6881" s="61"/>
      <c r="BA6881" s="61"/>
    </row>
    <row r="6882" spans="39:53" x14ac:dyDescent="0.2">
      <c r="AM6882" s="61"/>
      <c r="AN6882" s="61"/>
      <c r="AO6882" s="171"/>
      <c r="AP6882" s="61"/>
      <c r="AQ6882" s="61"/>
      <c r="AR6882" s="61"/>
      <c r="AS6882" s="61"/>
      <c r="AT6882" s="61"/>
      <c r="AU6882" s="61"/>
      <c r="AV6882" s="61"/>
      <c r="AW6882" s="61"/>
      <c r="AX6882" s="61"/>
      <c r="AY6882" s="61"/>
      <c r="AZ6882" s="61"/>
      <c r="BA6882" s="61"/>
    </row>
    <row r="6883" spans="39:53" x14ac:dyDescent="0.2">
      <c r="AM6883" s="61"/>
      <c r="AN6883" s="61"/>
      <c r="AO6883" s="171"/>
      <c r="AP6883" s="61"/>
      <c r="AQ6883" s="61"/>
      <c r="AR6883" s="61"/>
      <c r="AS6883" s="61"/>
      <c r="AT6883" s="61"/>
      <c r="AU6883" s="61"/>
      <c r="AV6883" s="61"/>
      <c r="AW6883" s="61"/>
      <c r="AX6883" s="61"/>
      <c r="AY6883" s="61"/>
      <c r="AZ6883" s="61"/>
      <c r="BA6883" s="61"/>
    </row>
    <row r="6884" spans="39:53" x14ac:dyDescent="0.2">
      <c r="AM6884" s="61"/>
      <c r="AN6884" s="61"/>
      <c r="AO6884" s="171"/>
      <c r="AP6884" s="61"/>
      <c r="AQ6884" s="61"/>
      <c r="AR6884" s="61"/>
      <c r="AS6884" s="61"/>
      <c r="AT6884" s="61"/>
      <c r="AU6884" s="61"/>
      <c r="AV6884" s="61"/>
      <c r="AW6884" s="61"/>
      <c r="AX6884" s="61"/>
      <c r="AY6884" s="61"/>
      <c r="AZ6884" s="61"/>
      <c r="BA6884" s="61"/>
    </row>
    <row r="6885" spans="39:53" x14ac:dyDescent="0.2">
      <c r="AM6885" s="61"/>
      <c r="AN6885" s="61"/>
      <c r="AO6885" s="171"/>
      <c r="AP6885" s="61"/>
      <c r="AQ6885" s="61"/>
      <c r="AR6885" s="61"/>
      <c r="AS6885" s="61"/>
      <c r="AT6885" s="61"/>
      <c r="AU6885" s="61"/>
      <c r="AV6885" s="61"/>
      <c r="AW6885" s="61"/>
      <c r="AX6885" s="61"/>
      <c r="AY6885" s="61"/>
      <c r="AZ6885" s="61"/>
      <c r="BA6885" s="61"/>
    </row>
    <row r="6886" spans="39:53" x14ac:dyDescent="0.2">
      <c r="AM6886" s="61"/>
      <c r="AN6886" s="61"/>
      <c r="AO6886" s="171"/>
      <c r="AP6886" s="61"/>
      <c r="AQ6886" s="61"/>
      <c r="AR6886" s="61"/>
      <c r="AS6886" s="61"/>
      <c r="AT6886" s="61"/>
      <c r="AU6886" s="61"/>
      <c r="AV6886" s="61"/>
      <c r="AW6886" s="61"/>
      <c r="AX6886" s="61"/>
      <c r="AY6886" s="61"/>
      <c r="AZ6886" s="61"/>
      <c r="BA6886" s="61"/>
    </row>
    <row r="6887" spans="39:53" x14ac:dyDescent="0.2">
      <c r="AM6887" s="61"/>
      <c r="AN6887" s="61"/>
      <c r="AO6887" s="171"/>
      <c r="AP6887" s="61"/>
      <c r="AQ6887" s="61"/>
      <c r="AR6887" s="61"/>
      <c r="AS6887" s="61"/>
      <c r="AT6887" s="61"/>
      <c r="AU6887" s="61"/>
      <c r="AV6887" s="61"/>
      <c r="AW6887" s="61"/>
      <c r="AX6887" s="61"/>
      <c r="AY6887" s="61"/>
      <c r="AZ6887" s="61"/>
      <c r="BA6887" s="61"/>
    </row>
    <row r="6888" spans="39:53" x14ac:dyDescent="0.2">
      <c r="AM6888" s="61"/>
      <c r="AN6888" s="61"/>
      <c r="AO6888" s="171"/>
      <c r="AP6888" s="61"/>
      <c r="AQ6888" s="61"/>
      <c r="AR6888" s="61"/>
      <c r="AS6888" s="61"/>
      <c r="AT6888" s="61"/>
      <c r="AU6888" s="61"/>
      <c r="AV6888" s="61"/>
      <c r="AW6888" s="61"/>
      <c r="AX6888" s="61"/>
      <c r="AY6888" s="61"/>
      <c r="AZ6888" s="61"/>
      <c r="BA6888" s="61"/>
    </row>
    <row r="6889" spans="39:53" x14ac:dyDescent="0.2">
      <c r="AM6889" s="61"/>
      <c r="AN6889" s="61"/>
      <c r="AO6889" s="171"/>
      <c r="AP6889" s="61"/>
      <c r="AQ6889" s="61"/>
      <c r="AR6889" s="61"/>
      <c r="AS6889" s="61"/>
      <c r="AT6889" s="61"/>
      <c r="AU6889" s="61"/>
      <c r="AV6889" s="61"/>
      <c r="AW6889" s="61"/>
      <c r="AX6889" s="61"/>
      <c r="AY6889" s="61"/>
      <c r="AZ6889" s="61"/>
      <c r="BA6889" s="61"/>
    </row>
    <row r="6890" spans="39:53" x14ac:dyDescent="0.2">
      <c r="AM6890" s="61"/>
      <c r="AN6890" s="61"/>
      <c r="AO6890" s="171"/>
      <c r="AP6890" s="61"/>
      <c r="AQ6890" s="61"/>
      <c r="AR6890" s="61"/>
      <c r="AS6890" s="61"/>
      <c r="AT6890" s="61"/>
      <c r="AU6890" s="61"/>
      <c r="AV6890" s="61"/>
      <c r="AW6890" s="61"/>
      <c r="AX6890" s="61"/>
      <c r="AY6890" s="61"/>
      <c r="AZ6890" s="61"/>
      <c r="BA6890" s="61"/>
    </row>
    <row r="6891" spans="39:53" x14ac:dyDescent="0.2">
      <c r="AM6891" s="61"/>
      <c r="AN6891" s="61"/>
      <c r="AO6891" s="171"/>
      <c r="AP6891" s="61"/>
      <c r="AQ6891" s="61"/>
      <c r="AR6891" s="61"/>
      <c r="AS6891" s="61"/>
      <c r="AT6891" s="61"/>
      <c r="AU6891" s="61"/>
      <c r="AV6891" s="61"/>
      <c r="AW6891" s="61"/>
      <c r="AX6891" s="61"/>
      <c r="AY6891" s="61"/>
      <c r="AZ6891" s="61"/>
      <c r="BA6891" s="61"/>
    </row>
    <row r="6892" spans="39:53" x14ac:dyDescent="0.2">
      <c r="AM6892" s="61"/>
      <c r="AN6892" s="61"/>
      <c r="AO6892" s="171"/>
      <c r="AP6892" s="61"/>
      <c r="AQ6892" s="61"/>
      <c r="AR6892" s="61"/>
      <c r="AS6892" s="61"/>
      <c r="AT6892" s="61"/>
      <c r="AU6892" s="61"/>
      <c r="AV6892" s="61"/>
      <c r="AW6892" s="61"/>
      <c r="AX6892" s="61"/>
      <c r="AY6892" s="61"/>
      <c r="AZ6892" s="61"/>
      <c r="BA6892" s="61"/>
    </row>
    <row r="6893" spans="39:53" x14ac:dyDescent="0.2">
      <c r="AM6893" s="61"/>
      <c r="AN6893" s="61"/>
      <c r="AO6893" s="171"/>
      <c r="AP6893" s="61"/>
      <c r="AQ6893" s="61"/>
      <c r="AR6893" s="61"/>
      <c r="AS6893" s="61"/>
      <c r="AT6893" s="61"/>
      <c r="AU6893" s="61"/>
      <c r="AV6893" s="61"/>
      <c r="AW6893" s="61"/>
      <c r="AX6893" s="61"/>
      <c r="AY6893" s="61"/>
      <c r="AZ6893" s="61"/>
      <c r="BA6893" s="61"/>
    </row>
    <row r="6894" spans="39:53" x14ac:dyDescent="0.2">
      <c r="AM6894" s="61"/>
      <c r="AN6894" s="61"/>
      <c r="AO6894" s="171"/>
      <c r="AP6894" s="61"/>
      <c r="AQ6894" s="61"/>
      <c r="AR6894" s="61"/>
      <c r="AS6894" s="61"/>
      <c r="AT6894" s="61"/>
      <c r="AU6894" s="61"/>
      <c r="AV6894" s="61"/>
      <c r="AW6894" s="61"/>
      <c r="AX6894" s="61"/>
      <c r="AY6894" s="61"/>
      <c r="AZ6894" s="61"/>
      <c r="BA6894" s="61"/>
    </row>
    <row r="6895" spans="39:53" x14ac:dyDescent="0.2">
      <c r="AM6895" s="61"/>
      <c r="AN6895" s="61"/>
      <c r="AO6895" s="171"/>
      <c r="AP6895" s="61"/>
      <c r="AQ6895" s="61"/>
      <c r="AR6895" s="61"/>
      <c r="AS6895" s="61"/>
      <c r="AT6895" s="61"/>
      <c r="AU6895" s="61"/>
      <c r="AV6895" s="61"/>
      <c r="AW6895" s="61"/>
      <c r="AX6895" s="61"/>
      <c r="AY6895" s="61"/>
      <c r="AZ6895" s="61"/>
      <c r="BA6895" s="61"/>
    </row>
    <row r="6896" spans="39:53" x14ac:dyDescent="0.2">
      <c r="AM6896" s="61"/>
      <c r="AN6896" s="61"/>
      <c r="AO6896" s="171"/>
      <c r="AP6896" s="61"/>
      <c r="AQ6896" s="61"/>
      <c r="AR6896" s="61"/>
      <c r="AS6896" s="61"/>
      <c r="AT6896" s="61"/>
      <c r="AU6896" s="61"/>
      <c r="AV6896" s="61"/>
      <c r="AW6896" s="61"/>
      <c r="AX6896" s="61"/>
      <c r="AY6896" s="61"/>
      <c r="AZ6896" s="61"/>
      <c r="BA6896" s="61"/>
    </row>
    <row r="6897" spans="39:53" x14ac:dyDescent="0.2">
      <c r="AM6897" s="61"/>
      <c r="AN6897" s="61"/>
      <c r="AO6897" s="171"/>
      <c r="AP6897" s="61"/>
      <c r="AQ6897" s="61"/>
      <c r="AR6897" s="61"/>
      <c r="AS6897" s="61"/>
      <c r="AT6897" s="61"/>
      <c r="AU6897" s="61"/>
      <c r="AV6897" s="61"/>
      <c r="AW6897" s="61"/>
      <c r="AX6897" s="61"/>
      <c r="AY6897" s="61"/>
      <c r="AZ6897" s="61"/>
      <c r="BA6897" s="61"/>
    </row>
    <row r="6898" spans="39:53" x14ac:dyDescent="0.2">
      <c r="AM6898" s="61"/>
      <c r="AN6898" s="61"/>
      <c r="AO6898" s="171"/>
      <c r="AP6898" s="61"/>
      <c r="AQ6898" s="61"/>
      <c r="AR6898" s="61"/>
      <c r="AS6898" s="61"/>
      <c r="AT6898" s="61"/>
      <c r="AU6898" s="61"/>
      <c r="AV6898" s="61"/>
      <c r="AW6898" s="61"/>
      <c r="AX6898" s="61"/>
      <c r="AY6898" s="61"/>
      <c r="AZ6898" s="61"/>
      <c r="BA6898" s="61"/>
    </row>
    <row r="6899" spans="39:53" x14ac:dyDescent="0.2">
      <c r="AM6899" s="61"/>
      <c r="AN6899" s="61"/>
      <c r="AO6899" s="171"/>
      <c r="AP6899" s="61"/>
      <c r="AQ6899" s="61"/>
      <c r="AR6899" s="61"/>
      <c r="AS6899" s="61"/>
      <c r="AT6899" s="61"/>
      <c r="AU6899" s="61"/>
      <c r="AV6899" s="61"/>
      <c r="AW6899" s="61"/>
      <c r="AX6899" s="61"/>
      <c r="AY6899" s="61"/>
      <c r="AZ6899" s="61"/>
      <c r="BA6899" s="61"/>
    </row>
    <row r="6900" spans="39:53" x14ac:dyDescent="0.2">
      <c r="AM6900" s="61"/>
      <c r="AN6900" s="61"/>
      <c r="AO6900" s="171"/>
      <c r="AP6900" s="61"/>
      <c r="AQ6900" s="61"/>
      <c r="AR6900" s="61"/>
      <c r="AS6900" s="61"/>
      <c r="AT6900" s="61"/>
      <c r="AU6900" s="61"/>
      <c r="AV6900" s="61"/>
      <c r="AW6900" s="61"/>
      <c r="AX6900" s="61"/>
      <c r="AY6900" s="61"/>
      <c r="AZ6900" s="61"/>
      <c r="BA6900" s="61"/>
    </row>
    <row r="6901" spans="39:53" x14ac:dyDescent="0.2">
      <c r="AM6901" s="61"/>
      <c r="AN6901" s="61"/>
      <c r="AO6901" s="171"/>
      <c r="AP6901" s="61"/>
      <c r="AQ6901" s="61"/>
      <c r="AR6901" s="61"/>
      <c r="AS6901" s="61"/>
      <c r="AT6901" s="61"/>
      <c r="AU6901" s="61"/>
      <c r="AV6901" s="61"/>
      <c r="AW6901" s="61"/>
      <c r="AX6901" s="61"/>
      <c r="AY6901" s="61"/>
      <c r="AZ6901" s="61"/>
      <c r="BA6901" s="61"/>
    </row>
    <row r="6902" spans="39:53" x14ac:dyDescent="0.2">
      <c r="AM6902" s="61"/>
      <c r="AN6902" s="61"/>
      <c r="AO6902" s="171"/>
      <c r="AP6902" s="61"/>
      <c r="AQ6902" s="61"/>
      <c r="AR6902" s="61"/>
      <c r="AS6902" s="61"/>
      <c r="AT6902" s="61"/>
      <c r="AU6902" s="61"/>
      <c r="AV6902" s="61"/>
      <c r="AW6902" s="61"/>
      <c r="AX6902" s="61"/>
      <c r="AY6902" s="61"/>
      <c r="AZ6902" s="61"/>
      <c r="BA6902" s="61"/>
    </row>
    <row r="6903" spans="39:53" x14ac:dyDescent="0.2">
      <c r="AM6903" s="61"/>
      <c r="AN6903" s="61"/>
      <c r="AO6903" s="171"/>
      <c r="AP6903" s="61"/>
      <c r="AQ6903" s="61"/>
      <c r="AR6903" s="61"/>
      <c r="AS6903" s="61"/>
      <c r="AT6903" s="61"/>
      <c r="AU6903" s="61"/>
      <c r="AV6903" s="61"/>
      <c r="AW6903" s="61"/>
      <c r="AX6903" s="61"/>
      <c r="AY6903" s="61"/>
      <c r="AZ6903" s="61"/>
      <c r="BA6903" s="61"/>
    </row>
    <row r="6904" spans="39:53" x14ac:dyDescent="0.2">
      <c r="AM6904" s="61"/>
      <c r="AN6904" s="61"/>
      <c r="AO6904" s="171"/>
      <c r="AP6904" s="61"/>
      <c r="AQ6904" s="61"/>
      <c r="AR6904" s="61"/>
      <c r="AS6904" s="61"/>
      <c r="AT6904" s="61"/>
      <c r="AU6904" s="61"/>
      <c r="AV6904" s="61"/>
      <c r="AW6904" s="61"/>
      <c r="AX6904" s="61"/>
      <c r="AY6904" s="61"/>
      <c r="AZ6904" s="61"/>
      <c r="BA6904" s="61"/>
    </row>
    <row r="6905" spans="39:53" x14ac:dyDescent="0.2">
      <c r="AM6905" s="61"/>
      <c r="AN6905" s="61"/>
      <c r="AO6905" s="171"/>
      <c r="AP6905" s="61"/>
      <c r="AQ6905" s="61"/>
      <c r="AR6905" s="61"/>
      <c r="AS6905" s="61"/>
      <c r="AT6905" s="61"/>
      <c r="AU6905" s="61"/>
      <c r="AV6905" s="61"/>
      <c r="AW6905" s="61"/>
      <c r="AX6905" s="61"/>
      <c r="AY6905" s="61"/>
      <c r="AZ6905" s="61"/>
      <c r="BA6905" s="61"/>
    </row>
    <row r="6906" spans="39:53" x14ac:dyDescent="0.2">
      <c r="AM6906" s="61"/>
      <c r="AN6906" s="61"/>
      <c r="AO6906" s="171"/>
      <c r="AP6906" s="61"/>
      <c r="AQ6906" s="61"/>
      <c r="AR6906" s="61"/>
      <c r="AS6906" s="61"/>
      <c r="AT6906" s="61"/>
      <c r="AU6906" s="61"/>
      <c r="AV6906" s="61"/>
      <c r="AW6906" s="61"/>
      <c r="AX6906" s="61"/>
      <c r="AY6906" s="61"/>
      <c r="AZ6906" s="61"/>
      <c r="BA6906" s="61"/>
    </row>
    <row r="6907" spans="39:53" x14ac:dyDescent="0.2">
      <c r="AM6907" s="61"/>
      <c r="AN6907" s="61"/>
      <c r="AO6907" s="171"/>
      <c r="AP6907" s="61"/>
      <c r="AQ6907" s="61"/>
      <c r="AR6907" s="61"/>
      <c r="AS6907" s="61"/>
      <c r="AT6907" s="61"/>
      <c r="AU6907" s="61"/>
      <c r="AV6907" s="61"/>
      <c r="AW6907" s="61"/>
      <c r="AX6907" s="61"/>
      <c r="AY6907" s="61"/>
      <c r="AZ6907" s="61"/>
      <c r="BA6907" s="61"/>
    </row>
    <row r="6908" spans="39:53" x14ac:dyDescent="0.2">
      <c r="AM6908" s="61"/>
      <c r="AN6908" s="61"/>
      <c r="AO6908" s="171"/>
      <c r="AP6908" s="61"/>
      <c r="AQ6908" s="61"/>
      <c r="AR6908" s="61"/>
      <c r="AS6908" s="61"/>
      <c r="AT6908" s="61"/>
      <c r="AU6908" s="61"/>
      <c r="AV6908" s="61"/>
      <c r="AW6908" s="61"/>
      <c r="AX6908" s="61"/>
      <c r="AY6908" s="61"/>
      <c r="AZ6908" s="61"/>
      <c r="BA6908" s="61"/>
    </row>
    <row r="6909" spans="39:53" x14ac:dyDescent="0.2">
      <c r="AM6909" s="61"/>
      <c r="AN6909" s="61"/>
      <c r="AO6909" s="171"/>
      <c r="AP6909" s="61"/>
      <c r="AQ6909" s="61"/>
      <c r="AR6909" s="61"/>
      <c r="AS6909" s="61"/>
      <c r="AT6909" s="61"/>
      <c r="AU6909" s="61"/>
      <c r="AV6909" s="61"/>
      <c r="AW6909" s="61"/>
      <c r="AX6909" s="61"/>
      <c r="AY6909" s="61"/>
      <c r="AZ6909" s="61"/>
      <c r="BA6909" s="61"/>
    </row>
    <row r="6910" spans="39:53" x14ac:dyDescent="0.2">
      <c r="AM6910" s="61"/>
      <c r="AN6910" s="61"/>
      <c r="AO6910" s="171"/>
      <c r="AP6910" s="61"/>
      <c r="AQ6910" s="61"/>
      <c r="AR6910" s="61"/>
      <c r="AS6910" s="61"/>
      <c r="AT6910" s="61"/>
      <c r="AU6910" s="61"/>
      <c r="AV6910" s="61"/>
      <c r="AW6910" s="61"/>
      <c r="AX6910" s="61"/>
      <c r="AY6910" s="61"/>
      <c r="AZ6910" s="61"/>
      <c r="BA6910" s="61"/>
    </row>
    <row r="6911" spans="39:53" x14ac:dyDescent="0.2">
      <c r="AM6911" s="61"/>
      <c r="AN6911" s="61"/>
      <c r="AO6911" s="171"/>
      <c r="AP6911" s="61"/>
      <c r="AQ6911" s="61"/>
      <c r="AR6911" s="61"/>
      <c r="AS6911" s="61"/>
      <c r="AT6911" s="61"/>
      <c r="AU6911" s="61"/>
      <c r="AV6911" s="61"/>
      <c r="AW6911" s="61"/>
      <c r="AX6911" s="61"/>
      <c r="AY6911" s="61"/>
      <c r="AZ6911" s="61"/>
      <c r="BA6911" s="61"/>
    </row>
    <row r="6912" spans="39:53" x14ac:dyDescent="0.2">
      <c r="AM6912" s="61"/>
      <c r="AN6912" s="61"/>
      <c r="AO6912" s="171"/>
      <c r="AP6912" s="61"/>
      <c r="AQ6912" s="61"/>
      <c r="AR6912" s="61"/>
      <c r="AS6912" s="61"/>
      <c r="AT6912" s="61"/>
      <c r="AU6912" s="61"/>
      <c r="AV6912" s="61"/>
      <c r="AW6912" s="61"/>
      <c r="AX6912" s="61"/>
      <c r="AY6912" s="61"/>
      <c r="AZ6912" s="61"/>
      <c r="BA6912" s="61"/>
    </row>
    <row r="6913" spans="39:53" x14ac:dyDescent="0.2">
      <c r="AM6913" s="61"/>
      <c r="AN6913" s="61"/>
      <c r="AO6913" s="171"/>
      <c r="AP6913" s="61"/>
      <c r="AQ6913" s="61"/>
      <c r="AR6913" s="61"/>
      <c r="AS6913" s="61"/>
      <c r="AT6913" s="61"/>
      <c r="AU6913" s="61"/>
      <c r="AV6913" s="61"/>
      <c r="AW6913" s="61"/>
      <c r="AX6913" s="61"/>
      <c r="AY6913" s="61"/>
      <c r="AZ6913" s="61"/>
      <c r="BA6913" s="61"/>
    </row>
    <row r="6914" spans="39:53" x14ac:dyDescent="0.2">
      <c r="AM6914" s="61"/>
      <c r="AN6914" s="61"/>
      <c r="AO6914" s="171"/>
      <c r="AP6914" s="61"/>
      <c r="AQ6914" s="61"/>
      <c r="AR6914" s="61"/>
      <c r="AS6914" s="61"/>
      <c r="AT6914" s="61"/>
      <c r="AU6914" s="61"/>
      <c r="AV6914" s="61"/>
      <c r="AW6914" s="61"/>
      <c r="AX6914" s="61"/>
      <c r="AY6914" s="61"/>
      <c r="AZ6914" s="61"/>
      <c r="BA6914" s="61"/>
    </row>
    <row r="6915" spans="39:53" x14ac:dyDescent="0.2">
      <c r="AM6915" s="61"/>
      <c r="AN6915" s="61"/>
      <c r="AO6915" s="171"/>
      <c r="AP6915" s="61"/>
      <c r="AQ6915" s="61"/>
      <c r="AR6915" s="61"/>
      <c r="AS6915" s="61"/>
      <c r="AT6915" s="61"/>
      <c r="AU6915" s="61"/>
      <c r="AV6915" s="61"/>
      <c r="AW6915" s="61"/>
      <c r="AX6915" s="61"/>
      <c r="AY6915" s="61"/>
      <c r="AZ6915" s="61"/>
      <c r="BA6915" s="61"/>
    </row>
    <row r="6916" spans="39:53" x14ac:dyDescent="0.2">
      <c r="AM6916" s="61"/>
      <c r="AN6916" s="61"/>
      <c r="AO6916" s="171"/>
      <c r="AP6916" s="61"/>
      <c r="AQ6916" s="61"/>
      <c r="AR6916" s="61"/>
      <c r="AS6916" s="61"/>
      <c r="AT6916" s="61"/>
      <c r="AU6916" s="61"/>
      <c r="AV6916" s="61"/>
      <c r="AW6916" s="61"/>
      <c r="AX6916" s="61"/>
      <c r="AY6916" s="61"/>
      <c r="AZ6916" s="61"/>
      <c r="BA6916" s="61"/>
    </row>
    <row r="6917" spans="39:53" x14ac:dyDescent="0.2">
      <c r="AM6917" s="61"/>
      <c r="AN6917" s="61"/>
      <c r="AO6917" s="171"/>
      <c r="AP6917" s="61"/>
      <c r="AQ6917" s="61"/>
      <c r="AR6917" s="61"/>
      <c r="AS6917" s="61"/>
      <c r="AT6917" s="61"/>
      <c r="AU6917" s="61"/>
      <c r="AV6917" s="61"/>
      <c r="AW6917" s="61"/>
      <c r="AX6917" s="61"/>
      <c r="AY6917" s="61"/>
      <c r="AZ6917" s="61"/>
      <c r="BA6917" s="61"/>
    </row>
    <row r="6918" spans="39:53" x14ac:dyDescent="0.2">
      <c r="AM6918" s="61"/>
      <c r="AN6918" s="61"/>
      <c r="AO6918" s="171"/>
      <c r="AP6918" s="61"/>
      <c r="AQ6918" s="61"/>
      <c r="AR6918" s="61"/>
      <c r="AS6918" s="61"/>
      <c r="AT6918" s="61"/>
      <c r="AU6918" s="61"/>
      <c r="AV6918" s="61"/>
      <c r="AW6918" s="61"/>
      <c r="AX6918" s="61"/>
      <c r="AY6918" s="61"/>
      <c r="AZ6918" s="61"/>
      <c r="BA6918" s="61"/>
    </row>
    <row r="6919" spans="39:53" x14ac:dyDescent="0.2">
      <c r="AM6919" s="61"/>
      <c r="AN6919" s="61"/>
      <c r="AO6919" s="171"/>
      <c r="AP6919" s="61"/>
      <c r="AQ6919" s="61"/>
      <c r="AR6919" s="61"/>
      <c r="AS6919" s="61"/>
      <c r="AT6919" s="61"/>
      <c r="AU6919" s="61"/>
      <c r="AV6919" s="61"/>
      <c r="AW6919" s="61"/>
      <c r="AX6919" s="61"/>
      <c r="AY6919" s="61"/>
      <c r="AZ6919" s="61"/>
      <c r="BA6919" s="61"/>
    </row>
    <row r="6920" spans="39:53" x14ac:dyDescent="0.2">
      <c r="AM6920" s="61"/>
      <c r="AN6920" s="61"/>
      <c r="AO6920" s="171"/>
      <c r="AP6920" s="61"/>
      <c r="AQ6920" s="61"/>
      <c r="AR6920" s="61"/>
      <c r="AS6920" s="61"/>
      <c r="AT6920" s="61"/>
      <c r="AU6920" s="61"/>
      <c r="AV6920" s="61"/>
      <c r="AW6920" s="61"/>
      <c r="AX6920" s="61"/>
      <c r="AY6920" s="61"/>
      <c r="AZ6920" s="61"/>
      <c r="BA6920" s="61"/>
    </row>
    <row r="6921" spans="39:53" x14ac:dyDescent="0.2">
      <c r="AM6921" s="61"/>
      <c r="AN6921" s="61"/>
      <c r="AO6921" s="171"/>
      <c r="AP6921" s="61"/>
      <c r="AQ6921" s="61"/>
      <c r="AR6921" s="61"/>
      <c r="AS6921" s="61"/>
      <c r="AT6921" s="61"/>
      <c r="AU6921" s="61"/>
      <c r="AV6921" s="61"/>
      <c r="AW6921" s="61"/>
      <c r="AX6921" s="61"/>
      <c r="AY6921" s="61"/>
      <c r="AZ6921" s="61"/>
      <c r="BA6921" s="61"/>
    </row>
    <row r="6922" spans="39:53" x14ac:dyDescent="0.2">
      <c r="AM6922" s="61"/>
      <c r="AN6922" s="61"/>
      <c r="AO6922" s="171"/>
      <c r="AP6922" s="61"/>
      <c r="AQ6922" s="61"/>
      <c r="AR6922" s="61"/>
      <c r="AS6922" s="61"/>
      <c r="AT6922" s="61"/>
      <c r="AU6922" s="61"/>
      <c r="AV6922" s="61"/>
      <c r="AW6922" s="61"/>
      <c r="AX6922" s="61"/>
      <c r="AY6922" s="61"/>
      <c r="AZ6922" s="61"/>
      <c r="BA6922" s="61"/>
    </row>
    <row r="6923" spans="39:53" x14ac:dyDescent="0.2">
      <c r="AM6923" s="61"/>
      <c r="AN6923" s="61"/>
      <c r="AO6923" s="171"/>
      <c r="AP6923" s="61"/>
      <c r="AQ6923" s="61"/>
      <c r="AR6923" s="61"/>
      <c r="AS6923" s="61"/>
      <c r="AT6923" s="61"/>
      <c r="AU6923" s="61"/>
      <c r="AV6923" s="61"/>
      <c r="AW6923" s="61"/>
      <c r="AX6923" s="61"/>
      <c r="AY6923" s="61"/>
      <c r="AZ6923" s="61"/>
      <c r="BA6923" s="61"/>
    </row>
    <row r="6924" spans="39:53" x14ac:dyDescent="0.2">
      <c r="AM6924" s="61"/>
      <c r="AN6924" s="61"/>
      <c r="AO6924" s="171"/>
      <c r="AP6924" s="61"/>
      <c r="AQ6924" s="61"/>
      <c r="AR6924" s="61"/>
      <c r="AS6924" s="61"/>
      <c r="AT6924" s="61"/>
      <c r="AU6924" s="61"/>
      <c r="AV6924" s="61"/>
      <c r="AW6924" s="61"/>
      <c r="AX6924" s="61"/>
      <c r="AY6924" s="61"/>
      <c r="AZ6924" s="61"/>
      <c r="BA6924" s="61"/>
    </row>
    <row r="6925" spans="39:53" x14ac:dyDescent="0.2">
      <c r="AM6925" s="61"/>
      <c r="AN6925" s="61"/>
      <c r="AO6925" s="171"/>
      <c r="AP6925" s="61"/>
      <c r="AQ6925" s="61"/>
      <c r="AR6925" s="61"/>
      <c r="AS6925" s="61"/>
      <c r="AT6925" s="61"/>
      <c r="AU6925" s="61"/>
      <c r="AV6925" s="61"/>
      <c r="AW6925" s="61"/>
      <c r="AX6925" s="61"/>
      <c r="AY6925" s="61"/>
      <c r="AZ6925" s="61"/>
      <c r="BA6925" s="61"/>
    </row>
    <row r="6926" spans="39:53" x14ac:dyDescent="0.2">
      <c r="AM6926" s="61"/>
      <c r="AN6926" s="61"/>
      <c r="AO6926" s="171"/>
      <c r="AP6926" s="61"/>
      <c r="AQ6926" s="61"/>
      <c r="AR6926" s="61"/>
      <c r="AS6926" s="61"/>
      <c r="AT6926" s="61"/>
      <c r="AU6926" s="61"/>
      <c r="AV6926" s="61"/>
      <c r="AW6926" s="61"/>
      <c r="AX6926" s="61"/>
      <c r="AY6926" s="61"/>
      <c r="AZ6926" s="61"/>
      <c r="BA6926" s="61"/>
    </row>
    <row r="6927" spans="39:53" x14ac:dyDescent="0.2">
      <c r="AM6927" s="61"/>
      <c r="AN6927" s="61"/>
      <c r="AO6927" s="171"/>
      <c r="AP6927" s="61"/>
      <c r="AQ6927" s="61"/>
      <c r="AR6927" s="61"/>
      <c r="AS6927" s="61"/>
      <c r="AT6927" s="61"/>
      <c r="AU6927" s="61"/>
      <c r="AV6927" s="61"/>
      <c r="AW6927" s="61"/>
      <c r="AX6927" s="61"/>
      <c r="AY6927" s="61"/>
      <c r="AZ6927" s="61"/>
      <c r="BA6927" s="61"/>
    </row>
    <row r="6928" spans="39:53" x14ac:dyDescent="0.2">
      <c r="AM6928" s="61"/>
      <c r="AN6928" s="61"/>
      <c r="AO6928" s="171"/>
      <c r="AP6928" s="61"/>
      <c r="AQ6928" s="61"/>
      <c r="AR6928" s="61"/>
      <c r="AS6928" s="61"/>
      <c r="AT6928" s="61"/>
      <c r="AU6928" s="61"/>
      <c r="AV6928" s="61"/>
      <c r="AW6928" s="61"/>
      <c r="AX6928" s="61"/>
      <c r="AY6928" s="61"/>
      <c r="AZ6928" s="61"/>
      <c r="BA6928" s="61"/>
    </row>
    <row r="6929" spans="39:53" x14ac:dyDescent="0.2">
      <c r="AM6929" s="61"/>
      <c r="AN6929" s="61"/>
      <c r="AO6929" s="171"/>
      <c r="AP6929" s="61"/>
      <c r="AQ6929" s="61"/>
      <c r="AR6929" s="61"/>
      <c r="AS6929" s="61"/>
      <c r="AT6929" s="61"/>
      <c r="AU6929" s="61"/>
      <c r="AV6929" s="61"/>
      <c r="AW6929" s="61"/>
      <c r="AX6929" s="61"/>
      <c r="AY6929" s="61"/>
      <c r="AZ6929" s="61"/>
      <c r="BA6929" s="61"/>
    </row>
    <row r="6930" spans="39:53" x14ac:dyDescent="0.2">
      <c r="AM6930" s="61"/>
      <c r="AN6930" s="61"/>
      <c r="AO6930" s="171"/>
      <c r="AP6930" s="61"/>
      <c r="AQ6930" s="61"/>
      <c r="AR6930" s="61"/>
      <c r="AS6930" s="61"/>
      <c r="AT6930" s="61"/>
      <c r="AU6930" s="61"/>
      <c r="AV6930" s="61"/>
      <c r="AW6930" s="61"/>
      <c r="AX6930" s="61"/>
      <c r="AY6930" s="61"/>
      <c r="AZ6930" s="61"/>
      <c r="BA6930" s="61"/>
    </row>
    <row r="6931" spans="39:53" x14ac:dyDescent="0.2">
      <c r="AM6931" s="61"/>
      <c r="AN6931" s="61"/>
      <c r="AO6931" s="171"/>
      <c r="AP6931" s="61"/>
      <c r="AQ6931" s="61"/>
      <c r="AR6931" s="61"/>
      <c r="AS6931" s="61"/>
      <c r="AT6931" s="61"/>
      <c r="AU6931" s="61"/>
      <c r="AV6931" s="61"/>
      <c r="AW6931" s="61"/>
      <c r="AX6931" s="61"/>
      <c r="AY6931" s="61"/>
      <c r="AZ6931" s="61"/>
      <c r="BA6931" s="61"/>
    </row>
    <row r="6932" spans="39:53" x14ac:dyDescent="0.2">
      <c r="AM6932" s="61"/>
      <c r="AN6932" s="61"/>
      <c r="AO6932" s="171"/>
      <c r="AP6932" s="61"/>
      <c r="AQ6932" s="61"/>
      <c r="AR6932" s="61"/>
      <c r="AS6932" s="61"/>
      <c r="AT6932" s="61"/>
      <c r="AU6932" s="61"/>
      <c r="AV6932" s="61"/>
      <c r="AW6932" s="61"/>
      <c r="AX6932" s="61"/>
      <c r="AY6932" s="61"/>
      <c r="AZ6932" s="61"/>
      <c r="BA6932" s="61"/>
    </row>
    <row r="6933" spans="39:53" x14ac:dyDescent="0.2">
      <c r="AM6933" s="61"/>
      <c r="AN6933" s="61"/>
      <c r="AO6933" s="171"/>
      <c r="AP6933" s="61"/>
      <c r="AQ6933" s="61"/>
      <c r="AR6933" s="61"/>
      <c r="AS6933" s="61"/>
      <c r="AT6933" s="61"/>
      <c r="AU6933" s="61"/>
      <c r="AV6933" s="61"/>
      <c r="AW6933" s="61"/>
      <c r="AX6933" s="61"/>
      <c r="AY6933" s="61"/>
      <c r="AZ6933" s="61"/>
      <c r="BA6933" s="61"/>
    </row>
    <row r="6934" spans="39:53" x14ac:dyDescent="0.2">
      <c r="AM6934" s="61"/>
      <c r="AN6934" s="61"/>
      <c r="AO6934" s="171"/>
      <c r="AP6934" s="61"/>
      <c r="AQ6934" s="61"/>
      <c r="AR6934" s="61"/>
      <c r="AS6934" s="61"/>
      <c r="AT6934" s="61"/>
      <c r="AU6934" s="61"/>
      <c r="AV6934" s="61"/>
      <c r="AW6934" s="61"/>
      <c r="AX6934" s="61"/>
      <c r="AY6934" s="61"/>
      <c r="AZ6934" s="61"/>
      <c r="BA6934" s="61"/>
    </row>
    <row r="6935" spans="39:53" x14ac:dyDescent="0.2">
      <c r="AM6935" s="61"/>
      <c r="AN6935" s="61"/>
      <c r="AO6935" s="171"/>
      <c r="AP6935" s="61"/>
      <c r="AQ6935" s="61"/>
      <c r="AR6935" s="61"/>
      <c r="AS6935" s="61"/>
      <c r="AT6935" s="61"/>
      <c r="AU6935" s="61"/>
      <c r="AV6935" s="61"/>
      <c r="AW6935" s="61"/>
      <c r="AX6935" s="61"/>
      <c r="AY6935" s="61"/>
      <c r="AZ6935" s="61"/>
      <c r="BA6935" s="61"/>
    </row>
    <row r="6936" spans="39:53" x14ac:dyDescent="0.2">
      <c r="AM6936" s="61"/>
      <c r="AN6936" s="61"/>
      <c r="AO6936" s="171"/>
      <c r="AP6936" s="61"/>
      <c r="AQ6936" s="61"/>
      <c r="AR6936" s="61"/>
      <c r="AS6936" s="61"/>
      <c r="AT6936" s="61"/>
      <c r="AU6936" s="61"/>
      <c r="AV6936" s="61"/>
      <c r="AW6936" s="61"/>
      <c r="AX6936" s="61"/>
      <c r="AY6936" s="61"/>
      <c r="AZ6936" s="61"/>
      <c r="BA6936" s="61"/>
    </row>
    <row r="6937" spans="39:53" x14ac:dyDescent="0.2">
      <c r="AM6937" s="61"/>
      <c r="AN6937" s="61"/>
      <c r="AO6937" s="171"/>
      <c r="AP6937" s="61"/>
      <c r="AQ6937" s="61"/>
      <c r="AR6937" s="61"/>
      <c r="AS6937" s="61"/>
      <c r="AT6937" s="61"/>
      <c r="AU6937" s="61"/>
      <c r="AV6937" s="61"/>
      <c r="AW6937" s="61"/>
      <c r="AX6937" s="61"/>
      <c r="AY6937" s="61"/>
      <c r="AZ6937" s="61"/>
      <c r="BA6937" s="61"/>
    </row>
    <row r="6938" spans="39:53" x14ac:dyDescent="0.2">
      <c r="AM6938" s="61"/>
      <c r="AN6938" s="61"/>
      <c r="AO6938" s="171"/>
      <c r="AP6938" s="61"/>
      <c r="AQ6938" s="61"/>
      <c r="AR6938" s="61"/>
      <c r="AS6938" s="61"/>
      <c r="AT6938" s="61"/>
      <c r="AU6938" s="61"/>
      <c r="AV6938" s="61"/>
      <c r="AW6938" s="61"/>
      <c r="AX6938" s="61"/>
      <c r="AY6938" s="61"/>
      <c r="AZ6938" s="61"/>
      <c r="BA6938" s="61"/>
    </row>
    <row r="6939" spans="39:53" x14ac:dyDescent="0.2">
      <c r="AM6939" s="61"/>
      <c r="AN6939" s="61"/>
      <c r="AO6939" s="171"/>
      <c r="AP6939" s="61"/>
      <c r="AQ6939" s="61"/>
      <c r="AR6939" s="61"/>
      <c r="AS6939" s="61"/>
      <c r="AT6939" s="61"/>
      <c r="AU6939" s="61"/>
      <c r="AV6939" s="61"/>
      <c r="AW6939" s="61"/>
      <c r="AX6939" s="61"/>
      <c r="AY6939" s="61"/>
      <c r="AZ6939" s="61"/>
      <c r="BA6939" s="61"/>
    </row>
    <row r="6940" spans="39:53" x14ac:dyDescent="0.2">
      <c r="AM6940" s="61"/>
      <c r="AN6940" s="61"/>
      <c r="AO6940" s="171"/>
      <c r="AP6940" s="61"/>
      <c r="AQ6940" s="61"/>
      <c r="AR6940" s="61"/>
      <c r="AS6940" s="61"/>
      <c r="AT6940" s="61"/>
      <c r="AU6940" s="61"/>
      <c r="AV6940" s="61"/>
      <c r="AW6940" s="61"/>
      <c r="AX6940" s="61"/>
      <c r="AY6940" s="61"/>
      <c r="AZ6940" s="61"/>
      <c r="BA6940" s="61"/>
    </row>
    <row r="6941" spans="39:53" x14ac:dyDescent="0.2">
      <c r="AM6941" s="61"/>
      <c r="AN6941" s="61"/>
      <c r="AO6941" s="171"/>
      <c r="AP6941" s="61"/>
      <c r="AQ6941" s="61"/>
      <c r="AR6941" s="61"/>
      <c r="AS6941" s="61"/>
      <c r="AT6941" s="61"/>
      <c r="AU6941" s="61"/>
      <c r="AV6941" s="61"/>
      <c r="AW6941" s="61"/>
      <c r="AX6941" s="61"/>
      <c r="AY6941" s="61"/>
      <c r="AZ6941" s="61"/>
      <c r="BA6941" s="61"/>
    </row>
    <row r="6942" spans="39:53" x14ac:dyDescent="0.2">
      <c r="AM6942" s="61"/>
      <c r="AN6942" s="61"/>
      <c r="AO6942" s="171"/>
      <c r="AP6942" s="61"/>
      <c r="AQ6942" s="61"/>
      <c r="AR6942" s="61"/>
      <c r="AS6942" s="61"/>
      <c r="AT6942" s="61"/>
      <c r="AU6942" s="61"/>
      <c r="AV6942" s="61"/>
      <c r="AW6942" s="61"/>
      <c r="AX6942" s="61"/>
      <c r="AY6942" s="61"/>
      <c r="AZ6942" s="61"/>
      <c r="BA6942" s="61"/>
    </row>
    <row r="6943" spans="39:53" x14ac:dyDescent="0.2">
      <c r="AM6943" s="61"/>
      <c r="AN6943" s="61"/>
      <c r="AO6943" s="171"/>
      <c r="AP6943" s="61"/>
      <c r="AQ6943" s="61"/>
      <c r="AR6943" s="61"/>
      <c r="AS6943" s="61"/>
      <c r="AT6943" s="61"/>
      <c r="AU6943" s="61"/>
      <c r="AV6943" s="61"/>
      <c r="AW6943" s="61"/>
      <c r="AX6943" s="61"/>
      <c r="AY6943" s="61"/>
      <c r="AZ6943" s="61"/>
      <c r="BA6943" s="61"/>
    </row>
    <row r="6944" spans="39:53" x14ac:dyDescent="0.2">
      <c r="AM6944" s="61"/>
      <c r="AN6944" s="61"/>
      <c r="AO6944" s="171"/>
      <c r="AP6944" s="61"/>
      <c r="AQ6944" s="61"/>
      <c r="AR6944" s="61"/>
      <c r="AS6944" s="61"/>
      <c r="AT6944" s="61"/>
      <c r="AU6944" s="61"/>
      <c r="AV6944" s="61"/>
      <c r="AW6944" s="61"/>
      <c r="AX6944" s="61"/>
      <c r="AY6944" s="61"/>
      <c r="AZ6944" s="61"/>
      <c r="BA6944" s="61"/>
    </row>
    <row r="6945" spans="39:53" x14ac:dyDescent="0.2">
      <c r="AM6945" s="61"/>
      <c r="AN6945" s="61"/>
      <c r="AO6945" s="171"/>
      <c r="AP6945" s="61"/>
      <c r="AQ6945" s="61"/>
      <c r="AR6945" s="61"/>
      <c r="AS6945" s="61"/>
      <c r="AT6945" s="61"/>
      <c r="AU6945" s="61"/>
      <c r="AV6945" s="61"/>
      <c r="AW6945" s="61"/>
      <c r="AX6945" s="61"/>
      <c r="AY6945" s="61"/>
      <c r="AZ6945" s="61"/>
      <c r="BA6945" s="61"/>
    </row>
    <row r="6946" spans="39:53" x14ac:dyDescent="0.2">
      <c r="AM6946" s="61"/>
      <c r="AN6946" s="61"/>
      <c r="AO6946" s="171"/>
      <c r="AP6946" s="61"/>
      <c r="AQ6946" s="61"/>
      <c r="AR6946" s="61"/>
      <c r="AS6946" s="61"/>
      <c r="AT6946" s="61"/>
      <c r="AU6946" s="61"/>
      <c r="AV6946" s="61"/>
      <c r="AW6946" s="61"/>
      <c r="AX6946" s="61"/>
      <c r="AY6946" s="61"/>
      <c r="AZ6946" s="61"/>
      <c r="BA6946" s="61"/>
    </row>
    <row r="6947" spans="39:53" x14ac:dyDescent="0.2">
      <c r="AM6947" s="61"/>
      <c r="AN6947" s="61"/>
      <c r="AO6947" s="171"/>
      <c r="AP6947" s="61"/>
      <c r="AQ6947" s="61"/>
      <c r="AR6947" s="61"/>
      <c r="AS6947" s="61"/>
      <c r="AT6947" s="61"/>
      <c r="AU6947" s="61"/>
      <c r="AV6947" s="61"/>
      <c r="AW6947" s="61"/>
      <c r="AX6947" s="61"/>
      <c r="AY6947" s="61"/>
      <c r="AZ6947" s="61"/>
      <c r="BA6947" s="61"/>
    </row>
    <row r="6948" spans="39:53" x14ac:dyDescent="0.2">
      <c r="AM6948" s="61"/>
      <c r="AN6948" s="61"/>
      <c r="AO6948" s="171"/>
      <c r="AP6948" s="61"/>
      <c r="AQ6948" s="61"/>
      <c r="AR6948" s="61"/>
      <c r="AS6948" s="61"/>
      <c r="AT6948" s="61"/>
      <c r="AU6948" s="61"/>
      <c r="AV6948" s="61"/>
      <c r="AW6948" s="61"/>
      <c r="AX6948" s="61"/>
      <c r="AY6948" s="61"/>
      <c r="AZ6948" s="61"/>
      <c r="BA6948" s="61"/>
    </row>
    <row r="6949" spans="39:53" x14ac:dyDescent="0.2">
      <c r="AM6949" s="61"/>
      <c r="AN6949" s="61"/>
      <c r="AO6949" s="171"/>
      <c r="AP6949" s="61"/>
      <c r="AQ6949" s="61"/>
      <c r="AR6949" s="61"/>
      <c r="AS6949" s="61"/>
      <c r="AT6949" s="61"/>
      <c r="AU6949" s="61"/>
      <c r="AV6949" s="61"/>
      <c r="AW6949" s="61"/>
      <c r="AX6949" s="61"/>
      <c r="AY6949" s="61"/>
      <c r="AZ6949" s="61"/>
      <c r="BA6949" s="61"/>
    </row>
    <row r="6950" spans="39:53" x14ac:dyDescent="0.2">
      <c r="AM6950" s="61"/>
      <c r="AN6950" s="61"/>
      <c r="AO6950" s="171"/>
      <c r="AP6950" s="61"/>
      <c r="AQ6950" s="61"/>
      <c r="AR6950" s="61"/>
      <c r="AS6950" s="61"/>
      <c r="AT6950" s="61"/>
      <c r="AU6950" s="61"/>
      <c r="AV6950" s="61"/>
      <c r="AW6950" s="61"/>
      <c r="AX6950" s="61"/>
      <c r="AY6950" s="61"/>
      <c r="AZ6950" s="61"/>
      <c r="BA6950" s="61"/>
    </row>
    <row r="6951" spans="39:53" x14ac:dyDescent="0.2">
      <c r="AM6951" s="61"/>
      <c r="AN6951" s="61"/>
      <c r="AO6951" s="171"/>
      <c r="AP6951" s="61"/>
      <c r="AQ6951" s="61"/>
      <c r="AR6951" s="61"/>
      <c r="AS6951" s="61"/>
      <c r="AT6951" s="61"/>
      <c r="AU6951" s="61"/>
      <c r="AV6951" s="61"/>
      <c r="AW6951" s="61"/>
      <c r="AX6951" s="61"/>
      <c r="AY6951" s="61"/>
      <c r="AZ6951" s="61"/>
      <c r="BA6951" s="61"/>
    </row>
    <row r="6952" spans="39:53" x14ac:dyDescent="0.2">
      <c r="AM6952" s="61"/>
      <c r="AN6952" s="61"/>
      <c r="AO6952" s="171"/>
      <c r="AP6952" s="61"/>
      <c r="AQ6952" s="61"/>
      <c r="AR6952" s="61"/>
      <c r="AS6952" s="61"/>
      <c r="AT6952" s="61"/>
      <c r="AU6952" s="61"/>
      <c r="AV6952" s="61"/>
      <c r="AW6952" s="61"/>
      <c r="AX6952" s="61"/>
      <c r="AY6952" s="61"/>
      <c r="AZ6952" s="61"/>
      <c r="BA6952" s="61"/>
    </row>
    <row r="6953" spans="39:53" x14ac:dyDescent="0.2">
      <c r="AM6953" s="61"/>
      <c r="AN6953" s="61"/>
      <c r="AO6953" s="171"/>
      <c r="AP6953" s="61"/>
      <c r="AQ6953" s="61"/>
      <c r="AR6953" s="61"/>
      <c r="AS6953" s="61"/>
      <c r="AT6953" s="61"/>
      <c r="AU6953" s="61"/>
      <c r="AV6953" s="61"/>
      <c r="AW6953" s="61"/>
      <c r="AX6953" s="61"/>
      <c r="AY6953" s="61"/>
      <c r="AZ6953" s="61"/>
      <c r="BA6953" s="61"/>
    </row>
    <row r="6954" spans="39:53" x14ac:dyDescent="0.2">
      <c r="AM6954" s="61"/>
      <c r="AN6954" s="61"/>
      <c r="AO6954" s="171"/>
      <c r="AP6954" s="61"/>
      <c r="AQ6954" s="61"/>
      <c r="AR6954" s="61"/>
      <c r="AS6954" s="61"/>
      <c r="AT6954" s="61"/>
      <c r="AU6954" s="61"/>
      <c r="AV6954" s="61"/>
      <c r="AW6954" s="61"/>
      <c r="AX6954" s="61"/>
      <c r="AY6954" s="61"/>
      <c r="AZ6954" s="61"/>
      <c r="BA6954" s="61"/>
    </row>
    <row r="6955" spans="39:53" x14ac:dyDescent="0.2">
      <c r="AM6955" s="61"/>
      <c r="AN6955" s="61"/>
      <c r="AO6955" s="171"/>
      <c r="AP6955" s="61"/>
      <c r="AQ6955" s="61"/>
      <c r="AR6955" s="61"/>
      <c r="AS6955" s="61"/>
      <c r="AT6955" s="61"/>
      <c r="AU6955" s="61"/>
      <c r="AV6955" s="61"/>
      <c r="AW6955" s="61"/>
      <c r="AX6955" s="61"/>
      <c r="AY6955" s="61"/>
      <c r="AZ6955" s="61"/>
      <c r="BA6955" s="61"/>
    </row>
    <row r="6956" spans="39:53" x14ac:dyDescent="0.2">
      <c r="AM6956" s="61"/>
      <c r="AN6956" s="61"/>
      <c r="AO6956" s="171"/>
      <c r="AP6956" s="61"/>
      <c r="AQ6956" s="61"/>
      <c r="AR6956" s="61"/>
      <c r="AS6956" s="61"/>
      <c r="AT6956" s="61"/>
      <c r="AU6956" s="61"/>
      <c r="AV6956" s="61"/>
      <c r="AW6956" s="61"/>
      <c r="AX6956" s="61"/>
      <c r="AY6956" s="61"/>
      <c r="AZ6956" s="61"/>
      <c r="BA6956" s="61"/>
    </row>
    <row r="6957" spans="39:53" x14ac:dyDescent="0.2">
      <c r="AM6957" s="61"/>
      <c r="AN6957" s="61"/>
      <c r="AO6957" s="171"/>
      <c r="AP6957" s="61"/>
      <c r="AQ6957" s="61"/>
      <c r="AR6957" s="61"/>
      <c r="AS6957" s="61"/>
      <c r="AT6957" s="61"/>
      <c r="AU6957" s="61"/>
      <c r="AV6957" s="61"/>
      <c r="AW6957" s="61"/>
      <c r="AX6957" s="61"/>
      <c r="AY6957" s="61"/>
      <c r="AZ6957" s="61"/>
      <c r="BA6957" s="61"/>
    </row>
    <row r="6958" spans="39:53" x14ac:dyDescent="0.2">
      <c r="AM6958" s="61"/>
      <c r="AN6958" s="61"/>
      <c r="AO6958" s="171"/>
      <c r="AP6958" s="61"/>
      <c r="AQ6958" s="61"/>
      <c r="AR6958" s="61"/>
      <c r="AS6958" s="61"/>
      <c r="AT6958" s="61"/>
      <c r="AU6958" s="61"/>
      <c r="AV6958" s="61"/>
      <c r="AW6958" s="61"/>
      <c r="AX6958" s="61"/>
      <c r="AY6958" s="61"/>
      <c r="AZ6958" s="61"/>
      <c r="BA6958" s="61"/>
    </row>
    <row r="6959" spans="39:53" x14ac:dyDescent="0.2">
      <c r="AM6959" s="61"/>
      <c r="AN6959" s="61"/>
      <c r="AO6959" s="171"/>
      <c r="AP6959" s="61"/>
      <c r="AQ6959" s="61"/>
      <c r="AR6959" s="61"/>
      <c r="AS6959" s="61"/>
      <c r="AT6959" s="61"/>
      <c r="AU6959" s="61"/>
      <c r="AV6959" s="61"/>
      <c r="AW6959" s="61"/>
      <c r="AX6959" s="61"/>
      <c r="AY6959" s="61"/>
      <c r="AZ6959" s="61"/>
      <c r="BA6959" s="61"/>
    </row>
    <row r="6960" spans="39:53" x14ac:dyDescent="0.2">
      <c r="AM6960" s="61"/>
      <c r="AN6960" s="61"/>
      <c r="AO6960" s="171"/>
      <c r="AP6960" s="61"/>
      <c r="AQ6960" s="61"/>
      <c r="AR6960" s="61"/>
      <c r="AS6960" s="61"/>
      <c r="AT6960" s="61"/>
      <c r="AU6960" s="61"/>
      <c r="AV6960" s="61"/>
      <c r="AW6960" s="61"/>
      <c r="AX6960" s="61"/>
      <c r="AY6960" s="61"/>
      <c r="AZ6960" s="61"/>
      <c r="BA6960" s="61"/>
    </row>
    <row r="6961" spans="39:53" x14ac:dyDescent="0.2">
      <c r="AM6961" s="61"/>
      <c r="AN6961" s="61"/>
      <c r="AO6961" s="171"/>
      <c r="AP6961" s="61"/>
      <c r="AQ6961" s="61"/>
      <c r="AR6961" s="61"/>
      <c r="AS6961" s="61"/>
      <c r="AT6961" s="61"/>
      <c r="AU6961" s="61"/>
      <c r="AV6961" s="61"/>
      <c r="AW6961" s="61"/>
      <c r="AX6961" s="61"/>
      <c r="AY6961" s="61"/>
      <c r="AZ6961" s="61"/>
      <c r="BA6961" s="61"/>
    </row>
    <row r="6962" spans="39:53" x14ac:dyDescent="0.2">
      <c r="AM6962" s="61"/>
      <c r="AN6962" s="61"/>
      <c r="AO6962" s="171"/>
      <c r="AP6962" s="61"/>
      <c r="AQ6962" s="61"/>
      <c r="AR6962" s="61"/>
      <c r="AS6962" s="61"/>
      <c r="AT6962" s="61"/>
      <c r="AU6962" s="61"/>
      <c r="AV6962" s="61"/>
      <c r="AW6962" s="61"/>
      <c r="AX6962" s="61"/>
      <c r="AY6962" s="61"/>
      <c r="AZ6962" s="61"/>
      <c r="BA6962" s="61"/>
    </row>
    <row r="6963" spans="39:53" x14ac:dyDescent="0.2">
      <c r="AM6963" s="61"/>
      <c r="AN6963" s="61"/>
      <c r="AO6963" s="171"/>
      <c r="AP6963" s="61"/>
      <c r="AQ6963" s="61"/>
      <c r="AR6963" s="61"/>
      <c r="AS6963" s="61"/>
      <c r="AT6963" s="61"/>
      <c r="AU6963" s="61"/>
      <c r="AV6963" s="61"/>
      <c r="AW6963" s="61"/>
      <c r="AX6963" s="61"/>
      <c r="AY6963" s="61"/>
      <c r="AZ6963" s="61"/>
      <c r="BA6963" s="61"/>
    </row>
    <row r="6964" spans="39:53" x14ac:dyDescent="0.2">
      <c r="AM6964" s="61"/>
      <c r="AN6964" s="61"/>
      <c r="AO6964" s="171"/>
      <c r="AP6964" s="61"/>
      <c r="AQ6964" s="61"/>
      <c r="AR6964" s="61"/>
      <c r="AS6964" s="61"/>
      <c r="AT6964" s="61"/>
      <c r="AU6964" s="61"/>
      <c r="AV6964" s="61"/>
      <c r="AW6964" s="61"/>
      <c r="AX6964" s="61"/>
      <c r="AY6964" s="61"/>
      <c r="AZ6964" s="61"/>
      <c r="BA6964" s="61"/>
    </row>
    <row r="6965" spans="39:53" x14ac:dyDescent="0.2">
      <c r="AM6965" s="61"/>
      <c r="AN6965" s="61"/>
      <c r="AO6965" s="171"/>
      <c r="AP6965" s="61"/>
      <c r="AQ6965" s="61"/>
      <c r="AR6965" s="61"/>
      <c r="AS6965" s="61"/>
      <c r="AT6965" s="61"/>
      <c r="AU6965" s="61"/>
      <c r="AV6965" s="61"/>
      <c r="AW6965" s="61"/>
      <c r="AX6965" s="61"/>
      <c r="AY6965" s="61"/>
      <c r="AZ6965" s="61"/>
      <c r="BA6965" s="61"/>
    </row>
    <row r="6966" spans="39:53" x14ac:dyDescent="0.2">
      <c r="AM6966" s="61"/>
      <c r="AN6966" s="61"/>
      <c r="AO6966" s="171"/>
      <c r="AP6966" s="61"/>
      <c r="AQ6966" s="61"/>
      <c r="AR6966" s="61"/>
      <c r="AS6966" s="61"/>
      <c r="AT6966" s="61"/>
      <c r="AU6966" s="61"/>
      <c r="AV6966" s="61"/>
      <c r="AW6966" s="61"/>
      <c r="AX6966" s="61"/>
      <c r="AY6966" s="61"/>
      <c r="AZ6966" s="61"/>
      <c r="BA6966" s="61"/>
    </row>
    <row r="6967" spans="39:53" x14ac:dyDescent="0.2">
      <c r="AM6967" s="61"/>
      <c r="AN6967" s="61"/>
      <c r="AO6967" s="171"/>
      <c r="AP6967" s="61"/>
      <c r="AQ6967" s="61"/>
      <c r="AR6967" s="61"/>
      <c r="AS6967" s="61"/>
      <c r="AT6967" s="61"/>
      <c r="AU6967" s="61"/>
      <c r="AV6967" s="61"/>
      <c r="AW6967" s="61"/>
      <c r="AX6967" s="61"/>
      <c r="AY6967" s="61"/>
      <c r="AZ6967" s="61"/>
      <c r="BA6967" s="61"/>
    </row>
    <row r="6968" spans="39:53" x14ac:dyDescent="0.2">
      <c r="AM6968" s="61"/>
      <c r="AN6968" s="61"/>
      <c r="AO6968" s="171"/>
      <c r="AP6968" s="61"/>
      <c r="AQ6968" s="61"/>
      <c r="AR6968" s="61"/>
      <c r="AS6968" s="61"/>
      <c r="AT6968" s="61"/>
      <c r="AU6968" s="61"/>
      <c r="AV6968" s="61"/>
      <c r="AW6968" s="61"/>
      <c r="AX6968" s="61"/>
      <c r="AY6968" s="61"/>
      <c r="AZ6968" s="61"/>
      <c r="BA6968" s="61"/>
    </row>
    <row r="6969" spans="39:53" x14ac:dyDescent="0.2">
      <c r="AM6969" s="61"/>
      <c r="AN6969" s="61"/>
      <c r="AO6969" s="171"/>
      <c r="AP6969" s="61"/>
      <c r="AQ6969" s="61"/>
      <c r="AR6969" s="61"/>
      <c r="AS6969" s="61"/>
      <c r="AT6969" s="61"/>
      <c r="AU6969" s="61"/>
      <c r="AV6969" s="61"/>
      <c r="AW6969" s="61"/>
      <c r="AX6969" s="61"/>
      <c r="AY6969" s="61"/>
      <c r="AZ6969" s="61"/>
      <c r="BA6969" s="61"/>
    </row>
    <row r="6970" spans="39:53" x14ac:dyDescent="0.2">
      <c r="AM6970" s="61"/>
      <c r="AN6970" s="61"/>
      <c r="AO6970" s="171"/>
      <c r="AP6970" s="61"/>
      <c r="AQ6970" s="61"/>
      <c r="AR6970" s="61"/>
      <c r="AS6970" s="61"/>
      <c r="AT6970" s="61"/>
      <c r="AU6970" s="61"/>
      <c r="AV6970" s="61"/>
      <c r="AW6970" s="61"/>
      <c r="AX6970" s="61"/>
      <c r="AY6970" s="61"/>
      <c r="AZ6970" s="61"/>
      <c r="BA6970" s="61"/>
    </row>
    <row r="6971" spans="39:53" x14ac:dyDescent="0.2">
      <c r="AM6971" s="61"/>
      <c r="AN6971" s="61"/>
      <c r="AO6971" s="171"/>
      <c r="AP6971" s="61"/>
      <c r="AQ6971" s="61"/>
      <c r="AR6971" s="61"/>
      <c r="AS6971" s="61"/>
      <c r="AT6971" s="61"/>
      <c r="AU6971" s="61"/>
      <c r="AV6971" s="61"/>
      <c r="AW6971" s="61"/>
      <c r="AX6971" s="61"/>
      <c r="AY6971" s="61"/>
      <c r="AZ6971" s="61"/>
      <c r="BA6971" s="61"/>
    </row>
    <row r="6972" spans="39:53" x14ac:dyDescent="0.2">
      <c r="AM6972" s="61"/>
      <c r="AN6972" s="61"/>
      <c r="AO6972" s="171"/>
      <c r="AP6972" s="61"/>
      <c r="AQ6972" s="61"/>
      <c r="AR6972" s="61"/>
      <c r="AS6972" s="61"/>
      <c r="AT6972" s="61"/>
      <c r="AU6972" s="61"/>
      <c r="AV6972" s="61"/>
      <c r="AW6972" s="61"/>
      <c r="AX6972" s="61"/>
      <c r="AY6972" s="61"/>
      <c r="AZ6972" s="61"/>
      <c r="BA6972" s="61"/>
    </row>
    <row r="6973" spans="39:53" x14ac:dyDescent="0.2">
      <c r="AM6973" s="61"/>
      <c r="AN6973" s="61"/>
      <c r="AO6973" s="171"/>
      <c r="AP6973" s="61"/>
      <c r="AQ6973" s="61"/>
      <c r="AR6973" s="61"/>
      <c r="AS6973" s="61"/>
      <c r="AT6973" s="61"/>
      <c r="AU6973" s="61"/>
      <c r="AV6973" s="61"/>
      <c r="AW6973" s="61"/>
      <c r="AX6973" s="61"/>
      <c r="AY6973" s="61"/>
      <c r="AZ6973" s="61"/>
      <c r="BA6973" s="61"/>
    </row>
    <row r="6974" spans="39:53" x14ac:dyDescent="0.2">
      <c r="AM6974" s="61"/>
      <c r="AN6974" s="61"/>
      <c r="AO6974" s="171"/>
      <c r="AP6974" s="61"/>
      <c r="AQ6974" s="61"/>
      <c r="AR6974" s="61"/>
      <c r="AS6974" s="61"/>
      <c r="AT6974" s="61"/>
      <c r="AU6974" s="61"/>
      <c r="AV6974" s="61"/>
      <c r="AW6974" s="61"/>
      <c r="AX6974" s="61"/>
      <c r="AY6974" s="61"/>
      <c r="AZ6974" s="61"/>
      <c r="BA6974" s="61"/>
    </row>
    <row r="6975" spans="39:53" x14ac:dyDescent="0.2">
      <c r="AM6975" s="61"/>
      <c r="AN6975" s="61"/>
      <c r="AO6975" s="171"/>
      <c r="AP6975" s="61"/>
      <c r="AQ6975" s="61"/>
      <c r="AR6975" s="61"/>
      <c r="AS6975" s="61"/>
      <c r="AT6975" s="61"/>
      <c r="AU6975" s="61"/>
      <c r="AV6975" s="61"/>
      <c r="AW6975" s="61"/>
      <c r="AX6975" s="61"/>
      <c r="AY6975" s="61"/>
      <c r="AZ6975" s="61"/>
      <c r="BA6975" s="61"/>
    </row>
    <row r="6976" spans="39:53" x14ac:dyDescent="0.2">
      <c r="AM6976" s="61"/>
      <c r="AN6976" s="61"/>
      <c r="AO6976" s="171"/>
      <c r="AP6976" s="61"/>
      <c r="AQ6976" s="61"/>
      <c r="AR6976" s="61"/>
      <c r="AS6976" s="61"/>
      <c r="AT6976" s="61"/>
      <c r="AU6976" s="61"/>
      <c r="AV6976" s="61"/>
      <c r="AW6976" s="61"/>
      <c r="AX6976" s="61"/>
      <c r="AY6976" s="61"/>
      <c r="AZ6976" s="61"/>
      <c r="BA6976" s="61"/>
    </row>
    <row r="6977" spans="39:53" x14ac:dyDescent="0.2">
      <c r="AM6977" s="61"/>
      <c r="AN6977" s="61"/>
      <c r="AO6977" s="171"/>
      <c r="AP6977" s="61"/>
      <c r="AQ6977" s="61"/>
      <c r="AR6977" s="61"/>
      <c r="AS6977" s="61"/>
      <c r="AT6977" s="61"/>
      <c r="AU6977" s="61"/>
      <c r="AV6977" s="61"/>
      <c r="AW6977" s="61"/>
      <c r="AX6977" s="61"/>
      <c r="AY6977" s="61"/>
      <c r="AZ6977" s="61"/>
      <c r="BA6977" s="61"/>
    </row>
    <row r="6978" spans="39:53" x14ac:dyDescent="0.2">
      <c r="AM6978" s="61"/>
      <c r="AN6978" s="61"/>
      <c r="AO6978" s="171"/>
      <c r="AP6978" s="61"/>
      <c r="AQ6978" s="61"/>
      <c r="AR6978" s="61"/>
      <c r="AS6978" s="61"/>
      <c r="AT6978" s="61"/>
      <c r="AU6978" s="61"/>
      <c r="AV6978" s="61"/>
      <c r="AW6978" s="61"/>
      <c r="AX6978" s="61"/>
      <c r="AY6978" s="61"/>
      <c r="AZ6978" s="61"/>
      <c r="BA6978" s="61"/>
    </row>
    <row r="6979" spans="39:53" x14ac:dyDescent="0.2">
      <c r="AM6979" s="61"/>
      <c r="AN6979" s="61"/>
      <c r="AO6979" s="171"/>
      <c r="AP6979" s="61"/>
      <c r="AQ6979" s="61"/>
      <c r="AR6979" s="61"/>
      <c r="AS6979" s="61"/>
      <c r="AT6979" s="61"/>
      <c r="AU6979" s="61"/>
      <c r="AV6979" s="61"/>
      <c r="AW6979" s="61"/>
      <c r="AX6979" s="61"/>
      <c r="AY6979" s="61"/>
      <c r="AZ6979" s="61"/>
      <c r="BA6979" s="61"/>
    </row>
    <row r="6980" spans="39:53" x14ac:dyDescent="0.2">
      <c r="AM6980" s="61"/>
      <c r="AN6980" s="61"/>
      <c r="AO6980" s="171"/>
      <c r="AP6980" s="61"/>
      <c r="AQ6980" s="61"/>
      <c r="AR6980" s="61"/>
      <c r="AS6980" s="61"/>
      <c r="AT6980" s="61"/>
      <c r="AU6980" s="61"/>
      <c r="AV6980" s="61"/>
      <c r="AW6980" s="61"/>
      <c r="AX6980" s="61"/>
      <c r="AY6980" s="61"/>
      <c r="AZ6980" s="61"/>
      <c r="BA6980" s="61"/>
    </row>
    <row r="6981" spans="39:53" x14ac:dyDescent="0.2">
      <c r="AM6981" s="61"/>
      <c r="AN6981" s="61"/>
      <c r="AO6981" s="171"/>
      <c r="AP6981" s="61"/>
      <c r="AQ6981" s="61"/>
      <c r="AR6981" s="61"/>
      <c r="AS6981" s="61"/>
      <c r="AT6981" s="61"/>
      <c r="AU6981" s="61"/>
      <c r="AV6981" s="61"/>
      <c r="AW6981" s="61"/>
      <c r="AX6981" s="61"/>
      <c r="AY6981" s="61"/>
      <c r="AZ6981" s="61"/>
      <c r="BA6981" s="61"/>
    </row>
    <row r="6982" spans="39:53" x14ac:dyDescent="0.2">
      <c r="AM6982" s="61"/>
      <c r="AN6982" s="61"/>
      <c r="AO6982" s="171"/>
      <c r="AP6982" s="61"/>
      <c r="AQ6982" s="61"/>
      <c r="AR6982" s="61"/>
      <c r="AS6982" s="61"/>
      <c r="AT6982" s="61"/>
      <c r="AU6982" s="61"/>
      <c r="AV6982" s="61"/>
      <c r="AW6982" s="61"/>
      <c r="AX6982" s="61"/>
      <c r="AY6982" s="61"/>
      <c r="AZ6982" s="61"/>
      <c r="BA6982" s="61"/>
    </row>
    <row r="6983" spans="39:53" x14ac:dyDescent="0.2">
      <c r="AM6983" s="61"/>
      <c r="AN6983" s="61"/>
      <c r="AO6983" s="171"/>
      <c r="AP6983" s="61"/>
      <c r="AQ6983" s="61"/>
      <c r="AR6983" s="61"/>
      <c r="AS6983" s="61"/>
      <c r="AT6983" s="61"/>
      <c r="AU6983" s="61"/>
      <c r="AV6983" s="61"/>
      <c r="AW6983" s="61"/>
      <c r="AX6983" s="61"/>
      <c r="AY6983" s="61"/>
      <c r="AZ6983" s="61"/>
      <c r="BA6983" s="61"/>
    </row>
    <row r="6984" spans="39:53" x14ac:dyDescent="0.2">
      <c r="AM6984" s="61"/>
      <c r="AN6984" s="61"/>
      <c r="AO6984" s="171"/>
      <c r="AP6984" s="61"/>
      <c r="AQ6984" s="61"/>
      <c r="AR6984" s="61"/>
      <c r="AS6984" s="61"/>
      <c r="AT6984" s="61"/>
      <c r="AU6984" s="61"/>
      <c r="AV6984" s="61"/>
      <c r="AW6984" s="61"/>
      <c r="AX6984" s="61"/>
      <c r="AY6984" s="61"/>
      <c r="AZ6984" s="61"/>
      <c r="BA6984" s="61"/>
    </row>
    <row r="6985" spans="39:53" x14ac:dyDescent="0.2">
      <c r="AM6985" s="61"/>
      <c r="AN6985" s="61"/>
      <c r="AO6985" s="171"/>
      <c r="AP6985" s="61"/>
      <c r="AQ6985" s="61"/>
      <c r="AR6985" s="61"/>
      <c r="AS6985" s="61"/>
      <c r="AT6985" s="61"/>
      <c r="AU6985" s="61"/>
      <c r="AV6985" s="61"/>
      <c r="AW6985" s="61"/>
      <c r="AX6985" s="61"/>
      <c r="AY6985" s="61"/>
      <c r="AZ6985" s="61"/>
      <c r="BA6985" s="61"/>
    </row>
    <row r="6986" spans="39:53" x14ac:dyDescent="0.2">
      <c r="AM6986" s="61"/>
      <c r="AN6986" s="61"/>
      <c r="AO6986" s="171"/>
      <c r="AP6986" s="61"/>
      <c r="AQ6986" s="61"/>
      <c r="AR6986" s="61"/>
      <c r="AS6986" s="61"/>
      <c r="AT6986" s="61"/>
      <c r="AU6986" s="61"/>
      <c r="AV6986" s="61"/>
      <c r="AW6986" s="61"/>
      <c r="AX6986" s="61"/>
      <c r="AY6986" s="61"/>
      <c r="AZ6986" s="61"/>
      <c r="BA6986" s="61"/>
    </row>
    <row r="6987" spans="39:53" x14ac:dyDescent="0.2">
      <c r="AM6987" s="61"/>
      <c r="AN6987" s="61"/>
      <c r="AO6987" s="171"/>
      <c r="AP6987" s="61"/>
      <c r="AQ6987" s="61"/>
      <c r="AR6987" s="61"/>
      <c r="AS6987" s="61"/>
      <c r="AT6987" s="61"/>
      <c r="AU6987" s="61"/>
      <c r="AV6987" s="61"/>
      <c r="AW6987" s="61"/>
      <c r="AX6987" s="61"/>
      <c r="AY6987" s="61"/>
      <c r="AZ6987" s="61"/>
      <c r="BA6987" s="61"/>
    </row>
    <row r="6988" spans="39:53" x14ac:dyDescent="0.2">
      <c r="AM6988" s="61"/>
      <c r="AN6988" s="61"/>
      <c r="AO6988" s="171"/>
      <c r="AP6988" s="61"/>
      <c r="AQ6988" s="61"/>
      <c r="AR6988" s="61"/>
      <c r="AS6988" s="61"/>
      <c r="AT6988" s="61"/>
      <c r="AU6988" s="61"/>
      <c r="AV6988" s="61"/>
      <c r="AW6988" s="61"/>
      <c r="AX6988" s="61"/>
      <c r="AY6988" s="61"/>
      <c r="AZ6988" s="61"/>
      <c r="BA6988" s="61"/>
    </row>
    <row r="6989" spans="39:53" x14ac:dyDescent="0.2">
      <c r="AM6989" s="61"/>
      <c r="AN6989" s="61"/>
      <c r="AO6989" s="171"/>
      <c r="AP6989" s="61"/>
      <c r="AQ6989" s="61"/>
      <c r="AR6989" s="61"/>
      <c r="AS6989" s="61"/>
      <c r="AT6989" s="61"/>
      <c r="AU6989" s="61"/>
      <c r="AV6989" s="61"/>
      <c r="AW6989" s="61"/>
      <c r="AX6989" s="61"/>
      <c r="AY6989" s="61"/>
      <c r="AZ6989" s="61"/>
      <c r="BA6989" s="61"/>
    </row>
    <row r="6990" spans="39:53" x14ac:dyDescent="0.2">
      <c r="AM6990" s="61"/>
      <c r="AN6990" s="61"/>
      <c r="AO6990" s="171"/>
      <c r="AP6990" s="61"/>
      <c r="AQ6990" s="61"/>
      <c r="AR6990" s="61"/>
      <c r="AS6990" s="61"/>
      <c r="AT6990" s="61"/>
      <c r="AU6990" s="61"/>
      <c r="AV6990" s="61"/>
      <c r="AW6990" s="61"/>
      <c r="AX6990" s="61"/>
      <c r="AY6990" s="61"/>
      <c r="AZ6990" s="61"/>
      <c r="BA6990" s="61"/>
    </row>
    <row r="6991" spans="39:53" x14ac:dyDescent="0.2">
      <c r="AM6991" s="61"/>
      <c r="AN6991" s="61"/>
      <c r="AO6991" s="171"/>
      <c r="AP6991" s="61"/>
      <c r="AQ6991" s="61"/>
      <c r="AR6991" s="61"/>
      <c r="AS6991" s="61"/>
      <c r="AT6991" s="61"/>
      <c r="AU6991" s="61"/>
      <c r="AV6991" s="61"/>
      <c r="AW6991" s="61"/>
      <c r="AX6991" s="61"/>
      <c r="AY6991" s="61"/>
      <c r="AZ6991" s="61"/>
      <c r="BA6991" s="61"/>
    </row>
    <row r="6992" spans="39:53" x14ac:dyDescent="0.2">
      <c r="AM6992" s="61"/>
      <c r="AN6992" s="61"/>
      <c r="AO6992" s="171"/>
      <c r="AP6992" s="61"/>
      <c r="AQ6992" s="61"/>
      <c r="AR6992" s="61"/>
      <c r="AS6992" s="61"/>
      <c r="AT6992" s="61"/>
      <c r="AU6992" s="61"/>
      <c r="AV6992" s="61"/>
      <c r="AW6992" s="61"/>
      <c r="AX6992" s="61"/>
      <c r="AY6992" s="61"/>
      <c r="AZ6992" s="61"/>
      <c r="BA6992" s="61"/>
    </row>
    <row r="6993" spans="39:53" x14ac:dyDescent="0.2">
      <c r="AM6993" s="61"/>
      <c r="AN6993" s="61"/>
      <c r="AO6993" s="171"/>
      <c r="AP6993" s="61"/>
      <c r="AQ6993" s="61"/>
      <c r="AR6993" s="61"/>
      <c r="AS6993" s="61"/>
      <c r="AT6993" s="61"/>
      <c r="AU6993" s="61"/>
      <c r="AV6993" s="61"/>
      <c r="AW6993" s="61"/>
      <c r="AX6993" s="61"/>
      <c r="AY6993" s="61"/>
      <c r="AZ6993" s="61"/>
      <c r="BA6993" s="61"/>
    </row>
    <row r="6994" spans="39:53" x14ac:dyDescent="0.2">
      <c r="AM6994" s="61"/>
      <c r="AN6994" s="61"/>
      <c r="AO6994" s="171"/>
      <c r="AP6994" s="61"/>
      <c r="AQ6994" s="61"/>
      <c r="AR6994" s="61"/>
      <c r="AS6994" s="61"/>
      <c r="AT6994" s="61"/>
      <c r="AU6994" s="61"/>
      <c r="AV6994" s="61"/>
      <c r="AW6994" s="61"/>
      <c r="AX6994" s="61"/>
      <c r="AY6994" s="61"/>
      <c r="AZ6994" s="61"/>
      <c r="BA6994" s="61"/>
    </row>
    <row r="6995" spans="39:53" x14ac:dyDescent="0.2">
      <c r="AM6995" s="61"/>
      <c r="AN6995" s="61"/>
      <c r="AO6995" s="171"/>
      <c r="AP6995" s="61"/>
      <c r="AQ6995" s="61"/>
      <c r="AR6995" s="61"/>
      <c r="AS6995" s="61"/>
      <c r="AT6995" s="61"/>
      <c r="AU6995" s="61"/>
      <c r="AV6995" s="61"/>
      <c r="AW6995" s="61"/>
      <c r="AX6995" s="61"/>
      <c r="AY6995" s="61"/>
      <c r="AZ6995" s="61"/>
      <c r="BA6995" s="61"/>
    </row>
    <row r="6996" spans="39:53" x14ac:dyDescent="0.2">
      <c r="AM6996" s="61"/>
      <c r="AN6996" s="61"/>
      <c r="AO6996" s="171"/>
      <c r="AP6996" s="61"/>
      <c r="AQ6996" s="61"/>
      <c r="AR6996" s="61"/>
      <c r="AS6996" s="61"/>
      <c r="AT6996" s="61"/>
      <c r="AU6996" s="61"/>
      <c r="AV6996" s="61"/>
      <c r="AW6996" s="61"/>
      <c r="AX6996" s="61"/>
      <c r="AY6996" s="61"/>
      <c r="AZ6996" s="61"/>
      <c r="BA6996" s="61"/>
    </row>
    <row r="6997" spans="39:53" x14ac:dyDescent="0.2">
      <c r="AM6997" s="61"/>
      <c r="AN6997" s="61"/>
      <c r="AO6997" s="171"/>
      <c r="AP6997" s="61"/>
      <c r="AQ6997" s="61"/>
      <c r="AR6997" s="61"/>
      <c r="AS6997" s="61"/>
      <c r="AT6997" s="61"/>
      <c r="AU6997" s="61"/>
      <c r="AV6997" s="61"/>
      <c r="AW6997" s="61"/>
      <c r="AX6997" s="61"/>
      <c r="AY6997" s="61"/>
      <c r="AZ6997" s="61"/>
      <c r="BA6997" s="61"/>
    </row>
    <row r="6998" spans="39:53" x14ac:dyDescent="0.2">
      <c r="AM6998" s="61"/>
      <c r="AN6998" s="61"/>
      <c r="AO6998" s="171"/>
      <c r="AP6998" s="61"/>
      <c r="AQ6998" s="61"/>
      <c r="AR6998" s="61"/>
      <c r="AS6998" s="61"/>
      <c r="AT6998" s="61"/>
      <c r="AU6998" s="61"/>
      <c r="AV6998" s="61"/>
      <c r="AW6998" s="61"/>
      <c r="AX6998" s="61"/>
      <c r="AY6998" s="61"/>
      <c r="AZ6998" s="61"/>
      <c r="BA6998" s="61"/>
    </row>
    <row r="6999" spans="39:53" x14ac:dyDescent="0.2">
      <c r="AM6999" s="61"/>
      <c r="AN6999" s="61"/>
      <c r="AO6999" s="171"/>
      <c r="AP6999" s="61"/>
      <c r="AQ6999" s="61"/>
      <c r="AR6999" s="61"/>
      <c r="AS6999" s="61"/>
      <c r="AT6999" s="61"/>
      <c r="AU6999" s="61"/>
      <c r="AV6999" s="61"/>
      <c r="AW6999" s="61"/>
      <c r="AX6999" s="61"/>
      <c r="AY6999" s="61"/>
      <c r="AZ6999" s="61"/>
      <c r="BA6999" s="61"/>
    </row>
    <row r="7000" spans="39:53" x14ac:dyDescent="0.2">
      <c r="AM7000" s="61"/>
      <c r="AN7000" s="61"/>
      <c r="AO7000" s="171"/>
      <c r="AP7000" s="61"/>
      <c r="AQ7000" s="61"/>
      <c r="AR7000" s="61"/>
      <c r="AS7000" s="61"/>
      <c r="AT7000" s="61"/>
      <c r="AU7000" s="61"/>
      <c r="AV7000" s="61"/>
      <c r="AW7000" s="61"/>
      <c r="AX7000" s="61"/>
      <c r="AY7000" s="61"/>
      <c r="AZ7000" s="61"/>
      <c r="BA7000" s="61"/>
    </row>
    <row r="7001" spans="39:53" x14ac:dyDescent="0.2">
      <c r="AM7001" s="61"/>
      <c r="AN7001" s="61"/>
      <c r="AO7001" s="171"/>
      <c r="AP7001" s="61"/>
      <c r="AQ7001" s="61"/>
      <c r="AR7001" s="61"/>
      <c r="AS7001" s="61"/>
      <c r="AT7001" s="61"/>
      <c r="AU7001" s="61"/>
      <c r="AV7001" s="61"/>
      <c r="AW7001" s="61"/>
      <c r="AX7001" s="61"/>
      <c r="AY7001" s="61"/>
      <c r="AZ7001" s="61"/>
      <c r="BA7001" s="61"/>
    </row>
    <row r="7002" spans="39:53" x14ac:dyDescent="0.2">
      <c r="AM7002" s="61"/>
      <c r="AN7002" s="61"/>
      <c r="AO7002" s="171"/>
      <c r="AP7002" s="61"/>
      <c r="AQ7002" s="61"/>
      <c r="AR7002" s="61"/>
      <c r="AS7002" s="61"/>
      <c r="AT7002" s="61"/>
      <c r="AU7002" s="61"/>
      <c r="AV7002" s="61"/>
      <c r="AW7002" s="61"/>
      <c r="AX7002" s="61"/>
      <c r="AY7002" s="61"/>
      <c r="AZ7002" s="61"/>
      <c r="BA7002" s="61"/>
    </row>
    <row r="7003" spans="39:53" x14ac:dyDescent="0.2">
      <c r="AM7003" s="61"/>
      <c r="AN7003" s="61"/>
      <c r="AO7003" s="171"/>
      <c r="AP7003" s="61"/>
      <c r="AQ7003" s="61"/>
      <c r="AR7003" s="61"/>
      <c r="AS7003" s="61"/>
      <c r="AT7003" s="61"/>
      <c r="AU7003" s="61"/>
      <c r="AV7003" s="61"/>
      <c r="AW7003" s="61"/>
      <c r="AX7003" s="61"/>
      <c r="AY7003" s="61"/>
      <c r="AZ7003" s="61"/>
      <c r="BA7003" s="61"/>
    </row>
    <row r="7004" spans="39:53" x14ac:dyDescent="0.2">
      <c r="AM7004" s="61"/>
      <c r="AN7004" s="61"/>
      <c r="AO7004" s="171"/>
      <c r="AP7004" s="61"/>
      <c r="AQ7004" s="61"/>
      <c r="AR7004" s="61"/>
      <c r="AS7004" s="61"/>
      <c r="AT7004" s="61"/>
      <c r="AU7004" s="61"/>
      <c r="AV7004" s="61"/>
      <c r="AW7004" s="61"/>
      <c r="AX7004" s="61"/>
      <c r="AY7004" s="61"/>
      <c r="AZ7004" s="61"/>
      <c r="BA7004" s="61"/>
    </row>
    <row r="7005" spans="39:53" x14ac:dyDescent="0.2">
      <c r="AM7005" s="61"/>
      <c r="AN7005" s="61"/>
      <c r="AO7005" s="171"/>
      <c r="AP7005" s="61"/>
      <c r="AQ7005" s="61"/>
      <c r="AR7005" s="61"/>
      <c r="AS7005" s="61"/>
      <c r="AT7005" s="61"/>
      <c r="AU7005" s="61"/>
      <c r="AV7005" s="61"/>
      <c r="AW7005" s="61"/>
      <c r="AX7005" s="61"/>
      <c r="AY7005" s="61"/>
      <c r="AZ7005" s="61"/>
      <c r="BA7005" s="61"/>
    </row>
    <row r="7006" spans="39:53" x14ac:dyDescent="0.2">
      <c r="AM7006" s="61"/>
      <c r="AN7006" s="61"/>
      <c r="AO7006" s="171"/>
      <c r="AP7006" s="61"/>
      <c r="AQ7006" s="61"/>
      <c r="AR7006" s="61"/>
      <c r="AS7006" s="61"/>
      <c r="AT7006" s="61"/>
      <c r="AU7006" s="61"/>
      <c r="AV7006" s="61"/>
      <c r="AW7006" s="61"/>
      <c r="AX7006" s="61"/>
      <c r="AY7006" s="61"/>
      <c r="AZ7006" s="61"/>
      <c r="BA7006" s="61"/>
    </row>
    <row r="7007" spans="39:53" x14ac:dyDescent="0.2">
      <c r="AM7007" s="61"/>
      <c r="AN7007" s="61"/>
      <c r="AO7007" s="171"/>
      <c r="AP7007" s="61"/>
      <c r="AQ7007" s="61"/>
      <c r="AR7007" s="61"/>
      <c r="AS7007" s="61"/>
      <c r="AT7007" s="61"/>
      <c r="AU7007" s="61"/>
      <c r="AV7007" s="61"/>
      <c r="AW7007" s="61"/>
      <c r="AX7007" s="61"/>
      <c r="AY7007" s="61"/>
      <c r="AZ7007" s="61"/>
      <c r="BA7007" s="61"/>
    </row>
    <row r="7008" spans="39:53" x14ac:dyDescent="0.2">
      <c r="AM7008" s="61"/>
      <c r="AN7008" s="61"/>
      <c r="AO7008" s="171"/>
      <c r="AP7008" s="61"/>
      <c r="AQ7008" s="61"/>
      <c r="AR7008" s="61"/>
      <c r="AS7008" s="61"/>
      <c r="AT7008" s="61"/>
      <c r="AU7008" s="61"/>
      <c r="AV7008" s="61"/>
      <c r="AW7008" s="61"/>
      <c r="AX7008" s="61"/>
      <c r="AY7008" s="61"/>
      <c r="AZ7008" s="61"/>
      <c r="BA7008" s="61"/>
    </row>
    <row r="7009" spans="39:53" x14ac:dyDescent="0.2">
      <c r="AM7009" s="61"/>
      <c r="AN7009" s="61"/>
      <c r="AO7009" s="171"/>
      <c r="AP7009" s="61"/>
      <c r="AQ7009" s="61"/>
      <c r="AR7009" s="61"/>
      <c r="AS7009" s="61"/>
      <c r="AT7009" s="61"/>
      <c r="AU7009" s="61"/>
      <c r="AV7009" s="61"/>
      <c r="AW7009" s="61"/>
      <c r="AX7009" s="61"/>
      <c r="AY7009" s="61"/>
      <c r="AZ7009" s="61"/>
      <c r="BA7009" s="61"/>
    </row>
    <row r="7010" spans="39:53" x14ac:dyDescent="0.2">
      <c r="AM7010" s="61"/>
      <c r="AN7010" s="61"/>
      <c r="AO7010" s="171"/>
      <c r="AP7010" s="61"/>
      <c r="AQ7010" s="61"/>
      <c r="AR7010" s="61"/>
      <c r="AS7010" s="61"/>
      <c r="AT7010" s="61"/>
      <c r="AU7010" s="61"/>
      <c r="AV7010" s="61"/>
      <c r="AW7010" s="61"/>
      <c r="AX7010" s="61"/>
      <c r="AY7010" s="61"/>
      <c r="AZ7010" s="61"/>
      <c r="BA7010" s="61"/>
    </row>
    <row r="7011" spans="39:53" x14ac:dyDescent="0.2">
      <c r="AM7011" s="61"/>
      <c r="AN7011" s="61"/>
      <c r="AO7011" s="171"/>
      <c r="AP7011" s="61"/>
      <c r="AQ7011" s="61"/>
      <c r="AR7011" s="61"/>
      <c r="AS7011" s="61"/>
      <c r="AT7011" s="61"/>
      <c r="AU7011" s="61"/>
      <c r="AV7011" s="61"/>
      <c r="AW7011" s="61"/>
      <c r="AX7011" s="61"/>
      <c r="AY7011" s="61"/>
      <c r="AZ7011" s="61"/>
      <c r="BA7011" s="61"/>
    </row>
    <row r="7012" spans="39:53" x14ac:dyDescent="0.2">
      <c r="AM7012" s="61"/>
      <c r="AN7012" s="61"/>
      <c r="AO7012" s="171"/>
      <c r="AP7012" s="61"/>
      <c r="AQ7012" s="61"/>
      <c r="AR7012" s="61"/>
      <c r="AS7012" s="61"/>
      <c r="AT7012" s="61"/>
      <c r="AU7012" s="61"/>
      <c r="AV7012" s="61"/>
      <c r="AW7012" s="61"/>
      <c r="AX7012" s="61"/>
      <c r="AY7012" s="61"/>
      <c r="AZ7012" s="61"/>
      <c r="BA7012" s="61"/>
    </row>
    <row r="7013" spans="39:53" x14ac:dyDescent="0.2">
      <c r="AM7013" s="61"/>
      <c r="AN7013" s="61"/>
      <c r="AO7013" s="171"/>
      <c r="AP7013" s="61"/>
      <c r="AQ7013" s="61"/>
      <c r="AR7013" s="61"/>
      <c r="AS7013" s="61"/>
      <c r="AT7013" s="61"/>
      <c r="AU7013" s="61"/>
      <c r="AV7013" s="61"/>
      <c r="AW7013" s="61"/>
      <c r="AX7013" s="61"/>
      <c r="AY7013" s="61"/>
      <c r="AZ7013" s="61"/>
      <c r="BA7013" s="61"/>
    </row>
    <row r="7014" spans="39:53" x14ac:dyDescent="0.2">
      <c r="AM7014" s="61"/>
      <c r="AN7014" s="61"/>
      <c r="AO7014" s="171"/>
      <c r="AP7014" s="61"/>
      <c r="AQ7014" s="61"/>
      <c r="AR7014" s="61"/>
      <c r="AS7014" s="61"/>
      <c r="AT7014" s="61"/>
      <c r="AU7014" s="61"/>
      <c r="AV7014" s="61"/>
      <c r="AW7014" s="61"/>
      <c r="AX7014" s="61"/>
      <c r="AY7014" s="61"/>
      <c r="AZ7014" s="61"/>
      <c r="BA7014" s="61"/>
    </row>
    <row r="7015" spans="39:53" x14ac:dyDescent="0.2">
      <c r="AM7015" s="61"/>
      <c r="AN7015" s="61"/>
      <c r="AO7015" s="171"/>
      <c r="AP7015" s="61"/>
      <c r="AQ7015" s="61"/>
      <c r="AR7015" s="61"/>
      <c r="AS7015" s="61"/>
      <c r="AT7015" s="61"/>
      <c r="AU7015" s="61"/>
      <c r="AV7015" s="61"/>
      <c r="AW7015" s="61"/>
      <c r="AX7015" s="61"/>
      <c r="AY7015" s="61"/>
      <c r="AZ7015" s="61"/>
      <c r="BA7015" s="61"/>
    </row>
    <row r="7016" spans="39:53" x14ac:dyDescent="0.2">
      <c r="AM7016" s="61"/>
      <c r="AN7016" s="61"/>
      <c r="AO7016" s="171"/>
      <c r="AP7016" s="61"/>
      <c r="AQ7016" s="61"/>
      <c r="AR7016" s="61"/>
      <c r="AS7016" s="61"/>
      <c r="AT7016" s="61"/>
      <c r="AU7016" s="61"/>
      <c r="AV7016" s="61"/>
      <c r="AW7016" s="61"/>
      <c r="AX7016" s="61"/>
      <c r="AY7016" s="61"/>
      <c r="AZ7016" s="61"/>
      <c r="BA7016" s="61"/>
    </row>
    <row r="7017" spans="39:53" x14ac:dyDescent="0.2">
      <c r="AM7017" s="61"/>
      <c r="AN7017" s="61"/>
      <c r="AO7017" s="171"/>
      <c r="AP7017" s="61"/>
      <c r="AQ7017" s="61"/>
      <c r="AR7017" s="61"/>
      <c r="AS7017" s="61"/>
      <c r="AT7017" s="61"/>
      <c r="AU7017" s="61"/>
      <c r="AV7017" s="61"/>
      <c r="AW7017" s="61"/>
      <c r="AX7017" s="61"/>
      <c r="AY7017" s="61"/>
      <c r="AZ7017" s="61"/>
      <c r="BA7017" s="61"/>
    </row>
    <row r="7018" spans="39:53" x14ac:dyDescent="0.2">
      <c r="AM7018" s="61"/>
      <c r="AN7018" s="61"/>
      <c r="AO7018" s="171"/>
      <c r="AP7018" s="61"/>
      <c r="AQ7018" s="61"/>
      <c r="AR7018" s="61"/>
      <c r="AS7018" s="61"/>
      <c r="AT7018" s="61"/>
      <c r="AU7018" s="61"/>
      <c r="AV7018" s="61"/>
      <c r="AW7018" s="61"/>
      <c r="AX7018" s="61"/>
      <c r="AY7018" s="61"/>
      <c r="AZ7018" s="61"/>
      <c r="BA7018" s="61"/>
    </row>
    <row r="7019" spans="39:53" x14ac:dyDescent="0.2">
      <c r="AM7019" s="61"/>
      <c r="AN7019" s="61"/>
      <c r="AO7019" s="171"/>
      <c r="AP7019" s="61"/>
      <c r="AQ7019" s="61"/>
      <c r="AR7019" s="61"/>
      <c r="AS7019" s="61"/>
      <c r="AT7019" s="61"/>
      <c r="AU7019" s="61"/>
      <c r="AV7019" s="61"/>
      <c r="AW7019" s="61"/>
      <c r="AX7019" s="61"/>
      <c r="AY7019" s="61"/>
      <c r="AZ7019" s="61"/>
      <c r="BA7019" s="61"/>
    </row>
    <row r="7020" spans="39:53" x14ac:dyDescent="0.2">
      <c r="AM7020" s="61"/>
      <c r="AN7020" s="61"/>
      <c r="AO7020" s="171"/>
      <c r="AP7020" s="61"/>
      <c r="AQ7020" s="61"/>
      <c r="AR7020" s="61"/>
      <c r="AS7020" s="61"/>
      <c r="AT7020" s="61"/>
      <c r="AU7020" s="61"/>
      <c r="AV7020" s="61"/>
      <c r="AW7020" s="61"/>
      <c r="AX7020" s="61"/>
      <c r="AY7020" s="61"/>
      <c r="AZ7020" s="61"/>
      <c r="BA7020" s="61"/>
    </row>
    <row r="7021" spans="39:53" x14ac:dyDescent="0.2">
      <c r="AM7021" s="61"/>
      <c r="AN7021" s="61"/>
      <c r="AO7021" s="171"/>
      <c r="AP7021" s="61"/>
      <c r="AQ7021" s="61"/>
      <c r="AR7021" s="61"/>
      <c r="AS7021" s="61"/>
      <c r="AT7021" s="61"/>
      <c r="AU7021" s="61"/>
      <c r="AV7021" s="61"/>
      <c r="AW7021" s="61"/>
      <c r="AX7021" s="61"/>
      <c r="AY7021" s="61"/>
      <c r="AZ7021" s="61"/>
      <c r="BA7021" s="61"/>
    </row>
    <row r="7022" spans="39:53" x14ac:dyDescent="0.2">
      <c r="AM7022" s="61"/>
      <c r="AN7022" s="61"/>
      <c r="AO7022" s="171"/>
      <c r="AP7022" s="61"/>
      <c r="AQ7022" s="61"/>
      <c r="AR7022" s="61"/>
      <c r="AS7022" s="61"/>
      <c r="AT7022" s="61"/>
      <c r="AU7022" s="61"/>
      <c r="AV7022" s="61"/>
      <c r="AW7022" s="61"/>
      <c r="AX7022" s="61"/>
      <c r="AY7022" s="61"/>
      <c r="AZ7022" s="61"/>
      <c r="BA7022" s="61"/>
    </row>
    <row r="7023" spans="39:53" x14ac:dyDescent="0.2">
      <c r="AM7023" s="61"/>
      <c r="AN7023" s="61"/>
      <c r="AO7023" s="171"/>
      <c r="AP7023" s="61"/>
      <c r="AQ7023" s="61"/>
      <c r="AR7023" s="61"/>
      <c r="AS7023" s="61"/>
      <c r="AT7023" s="61"/>
      <c r="AU7023" s="61"/>
      <c r="AV7023" s="61"/>
      <c r="AW7023" s="61"/>
      <c r="AX7023" s="61"/>
      <c r="AY7023" s="61"/>
      <c r="AZ7023" s="61"/>
      <c r="BA7023" s="61"/>
    </row>
    <row r="7024" spans="39:53" x14ac:dyDescent="0.2">
      <c r="AM7024" s="61"/>
      <c r="AN7024" s="61"/>
      <c r="AO7024" s="171"/>
      <c r="AP7024" s="61"/>
      <c r="AQ7024" s="61"/>
      <c r="AR7024" s="61"/>
      <c r="AS7024" s="61"/>
      <c r="AT7024" s="61"/>
      <c r="AU7024" s="61"/>
      <c r="AV7024" s="61"/>
      <c r="AW7024" s="61"/>
      <c r="AX7024" s="61"/>
      <c r="AY7024" s="61"/>
      <c r="AZ7024" s="61"/>
      <c r="BA7024" s="61"/>
    </row>
    <row r="7025" spans="39:53" x14ac:dyDescent="0.2">
      <c r="AM7025" s="61"/>
      <c r="AN7025" s="61"/>
      <c r="AO7025" s="171"/>
      <c r="AP7025" s="61"/>
      <c r="AQ7025" s="61"/>
      <c r="AR7025" s="61"/>
      <c r="AS7025" s="61"/>
      <c r="AT7025" s="61"/>
      <c r="AU7025" s="61"/>
      <c r="AV7025" s="61"/>
      <c r="AW7025" s="61"/>
      <c r="AX7025" s="61"/>
      <c r="AY7025" s="61"/>
      <c r="AZ7025" s="61"/>
      <c r="BA7025" s="61"/>
    </row>
    <row r="7026" spans="39:53" x14ac:dyDescent="0.2">
      <c r="AM7026" s="61"/>
      <c r="AN7026" s="61"/>
      <c r="AO7026" s="171"/>
      <c r="AP7026" s="61"/>
      <c r="AQ7026" s="61"/>
      <c r="AR7026" s="61"/>
      <c r="AS7026" s="61"/>
      <c r="AT7026" s="61"/>
      <c r="AU7026" s="61"/>
      <c r="AV7026" s="61"/>
      <c r="AW7026" s="61"/>
      <c r="AX7026" s="61"/>
      <c r="AY7026" s="61"/>
      <c r="AZ7026" s="61"/>
      <c r="BA7026" s="61"/>
    </row>
    <row r="7027" spans="39:53" x14ac:dyDescent="0.2">
      <c r="AM7027" s="61"/>
      <c r="AN7027" s="61"/>
      <c r="AO7027" s="171"/>
      <c r="AP7027" s="61"/>
      <c r="AQ7027" s="61"/>
      <c r="AR7027" s="61"/>
      <c r="AS7027" s="61"/>
      <c r="AT7027" s="61"/>
      <c r="AU7027" s="61"/>
      <c r="AV7027" s="61"/>
      <c r="AW7027" s="61"/>
      <c r="AX7027" s="61"/>
      <c r="AY7027" s="61"/>
      <c r="AZ7027" s="61"/>
      <c r="BA7027" s="61"/>
    </row>
    <row r="7028" spans="39:53" x14ac:dyDescent="0.2">
      <c r="AM7028" s="61"/>
      <c r="AN7028" s="61"/>
      <c r="AO7028" s="171"/>
      <c r="AP7028" s="61"/>
      <c r="AQ7028" s="61"/>
      <c r="AR7028" s="61"/>
      <c r="AS7028" s="61"/>
      <c r="AT7028" s="61"/>
      <c r="AU7028" s="61"/>
      <c r="AV7028" s="61"/>
      <c r="AW7028" s="61"/>
      <c r="AX7028" s="61"/>
      <c r="AY7028" s="61"/>
      <c r="AZ7028" s="61"/>
      <c r="BA7028" s="61"/>
    </row>
    <row r="7029" spans="39:53" x14ac:dyDescent="0.2">
      <c r="AM7029" s="61"/>
      <c r="AN7029" s="61"/>
      <c r="AO7029" s="171"/>
      <c r="AP7029" s="61"/>
      <c r="AQ7029" s="61"/>
      <c r="AR7029" s="61"/>
      <c r="AS7029" s="61"/>
      <c r="AT7029" s="61"/>
      <c r="AU7029" s="61"/>
      <c r="AV7029" s="61"/>
      <c r="AW7029" s="61"/>
      <c r="AX7029" s="61"/>
      <c r="AY7029" s="61"/>
      <c r="AZ7029" s="61"/>
      <c r="BA7029" s="61"/>
    </row>
    <row r="7030" spans="39:53" x14ac:dyDescent="0.2">
      <c r="AM7030" s="61"/>
      <c r="AN7030" s="61"/>
      <c r="AO7030" s="171"/>
      <c r="AP7030" s="61"/>
      <c r="AQ7030" s="61"/>
      <c r="AR7030" s="61"/>
      <c r="AS7030" s="61"/>
      <c r="AT7030" s="61"/>
      <c r="AU7030" s="61"/>
      <c r="AV7030" s="61"/>
      <c r="AW7030" s="61"/>
      <c r="AX7030" s="61"/>
      <c r="AY7030" s="61"/>
      <c r="AZ7030" s="61"/>
      <c r="BA7030" s="61"/>
    </row>
    <row r="7031" spans="39:53" x14ac:dyDescent="0.2">
      <c r="AM7031" s="61"/>
      <c r="AN7031" s="61"/>
      <c r="AO7031" s="171"/>
      <c r="AP7031" s="61"/>
      <c r="AQ7031" s="61"/>
      <c r="AR7031" s="61"/>
      <c r="AS7031" s="61"/>
      <c r="AT7031" s="61"/>
      <c r="AU7031" s="61"/>
      <c r="AV7031" s="61"/>
      <c r="AW7031" s="61"/>
      <c r="AX7031" s="61"/>
      <c r="AY7031" s="61"/>
      <c r="AZ7031" s="61"/>
      <c r="BA7031" s="61"/>
    </row>
    <row r="7032" spans="39:53" x14ac:dyDescent="0.2">
      <c r="AM7032" s="61"/>
      <c r="AN7032" s="61"/>
      <c r="AO7032" s="171"/>
      <c r="AP7032" s="61"/>
      <c r="AQ7032" s="61"/>
      <c r="AR7032" s="61"/>
      <c r="AS7032" s="61"/>
      <c r="AT7032" s="61"/>
      <c r="AU7032" s="61"/>
      <c r="AV7032" s="61"/>
      <c r="AW7032" s="61"/>
      <c r="AX7032" s="61"/>
      <c r="AY7032" s="61"/>
      <c r="AZ7032" s="61"/>
      <c r="BA7032" s="61"/>
    </row>
    <row r="7033" spans="39:53" x14ac:dyDescent="0.2">
      <c r="AM7033" s="61"/>
      <c r="AN7033" s="61"/>
      <c r="AO7033" s="171"/>
      <c r="AP7033" s="61"/>
      <c r="AQ7033" s="61"/>
      <c r="AR7033" s="61"/>
      <c r="AS7033" s="61"/>
      <c r="AT7033" s="61"/>
      <c r="AU7033" s="61"/>
      <c r="AV7033" s="61"/>
      <c r="AW7033" s="61"/>
      <c r="AX7033" s="61"/>
      <c r="AY7033" s="61"/>
      <c r="AZ7033" s="61"/>
      <c r="BA7033" s="61"/>
    </row>
    <row r="7034" spans="39:53" x14ac:dyDescent="0.2">
      <c r="AM7034" s="61"/>
      <c r="AN7034" s="61"/>
      <c r="AO7034" s="171"/>
      <c r="AP7034" s="61"/>
      <c r="AQ7034" s="61"/>
      <c r="AR7034" s="61"/>
      <c r="AS7034" s="61"/>
      <c r="AT7034" s="61"/>
      <c r="AU7034" s="61"/>
      <c r="AV7034" s="61"/>
      <c r="AW7034" s="61"/>
      <c r="AX7034" s="61"/>
      <c r="AY7034" s="61"/>
      <c r="AZ7034" s="61"/>
      <c r="BA7034" s="61"/>
    </row>
    <row r="7035" spans="39:53" x14ac:dyDescent="0.2">
      <c r="AM7035" s="61"/>
      <c r="AN7035" s="61"/>
      <c r="AO7035" s="171"/>
      <c r="AP7035" s="61"/>
      <c r="AQ7035" s="61"/>
      <c r="AR7035" s="61"/>
      <c r="AS7035" s="61"/>
      <c r="AT7035" s="61"/>
      <c r="AU7035" s="61"/>
      <c r="AV7035" s="61"/>
      <c r="AW7035" s="61"/>
      <c r="AX7035" s="61"/>
      <c r="AY7035" s="61"/>
      <c r="AZ7035" s="61"/>
      <c r="BA7035" s="61"/>
    </row>
    <row r="7036" spans="39:53" x14ac:dyDescent="0.2">
      <c r="AM7036" s="61"/>
      <c r="AN7036" s="61"/>
      <c r="AO7036" s="171"/>
      <c r="AP7036" s="61"/>
      <c r="AQ7036" s="61"/>
      <c r="AR7036" s="61"/>
      <c r="AS7036" s="61"/>
      <c r="AT7036" s="61"/>
      <c r="AU7036" s="61"/>
      <c r="AV7036" s="61"/>
      <c r="AW7036" s="61"/>
      <c r="AX7036" s="61"/>
      <c r="AY7036" s="61"/>
      <c r="AZ7036" s="61"/>
      <c r="BA7036" s="61"/>
    </row>
    <row r="7037" spans="39:53" x14ac:dyDescent="0.2">
      <c r="AM7037" s="61"/>
      <c r="AN7037" s="61"/>
      <c r="AO7037" s="171"/>
      <c r="AP7037" s="61"/>
      <c r="AQ7037" s="61"/>
      <c r="AR7037" s="61"/>
      <c r="AS7037" s="61"/>
      <c r="AT7037" s="61"/>
      <c r="AU7037" s="61"/>
      <c r="AV7037" s="61"/>
      <c r="AW7037" s="61"/>
      <c r="AX7037" s="61"/>
      <c r="AY7037" s="61"/>
      <c r="AZ7037" s="61"/>
      <c r="BA7037" s="61"/>
    </row>
    <row r="7038" spans="39:53" x14ac:dyDescent="0.2">
      <c r="AM7038" s="61"/>
      <c r="AN7038" s="61"/>
      <c r="AO7038" s="171"/>
      <c r="AP7038" s="61"/>
      <c r="AQ7038" s="61"/>
      <c r="AR7038" s="61"/>
      <c r="AS7038" s="61"/>
      <c r="AT7038" s="61"/>
      <c r="AU7038" s="61"/>
      <c r="AV7038" s="61"/>
      <c r="AW7038" s="61"/>
      <c r="AX7038" s="61"/>
      <c r="AY7038" s="61"/>
      <c r="AZ7038" s="61"/>
      <c r="BA7038" s="61"/>
    </row>
    <row r="7039" spans="39:53" x14ac:dyDescent="0.2">
      <c r="AM7039" s="61"/>
      <c r="AN7039" s="61"/>
      <c r="AO7039" s="171"/>
      <c r="AP7039" s="61"/>
      <c r="AQ7039" s="61"/>
      <c r="AR7039" s="61"/>
      <c r="AS7039" s="61"/>
      <c r="AT7039" s="61"/>
      <c r="AU7039" s="61"/>
      <c r="AV7039" s="61"/>
      <c r="AW7039" s="61"/>
      <c r="AX7039" s="61"/>
      <c r="AY7039" s="61"/>
      <c r="AZ7039" s="61"/>
      <c r="BA7039" s="61"/>
    </row>
    <row r="7040" spans="39:53" x14ac:dyDescent="0.2">
      <c r="AM7040" s="61"/>
      <c r="AN7040" s="61"/>
      <c r="AO7040" s="171"/>
      <c r="AP7040" s="61"/>
      <c r="AQ7040" s="61"/>
      <c r="AR7040" s="61"/>
      <c r="AS7040" s="61"/>
      <c r="AT7040" s="61"/>
      <c r="AU7040" s="61"/>
      <c r="AV7040" s="61"/>
      <c r="AW7040" s="61"/>
      <c r="AX7040" s="61"/>
      <c r="AY7040" s="61"/>
      <c r="AZ7040" s="61"/>
      <c r="BA7040" s="61"/>
    </row>
    <row r="7041" spans="39:53" x14ac:dyDescent="0.2">
      <c r="AM7041" s="61"/>
      <c r="AN7041" s="61"/>
      <c r="AO7041" s="171"/>
      <c r="AP7041" s="61"/>
      <c r="AQ7041" s="61"/>
      <c r="AR7041" s="61"/>
      <c r="AS7041" s="61"/>
      <c r="AT7041" s="61"/>
      <c r="AU7041" s="61"/>
      <c r="AV7041" s="61"/>
      <c r="AW7041" s="61"/>
      <c r="AX7041" s="61"/>
      <c r="AY7041" s="61"/>
      <c r="AZ7041" s="61"/>
      <c r="BA7041" s="61"/>
    </row>
    <row r="7042" spans="39:53" x14ac:dyDescent="0.2">
      <c r="AM7042" s="61"/>
      <c r="AN7042" s="61"/>
      <c r="AO7042" s="171"/>
      <c r="AP7042" s="61"/>
      <c r="AQ7042" s="61"/>
      <c r="AR7042" s="61"/>
      <c r="AS7042" s="61"/>
      <c r="AT7042" s="61"/>
      <c r="AU7042" s="61"/>
      <c r="AV7042" s="61"/>
      <c r="AW7042" s="61"/>
      <c r="AX7042" s="61"/>
      <c r="AY7042" s="61"/>
      <c r="AZ7042" s="61"/>
      <c r="BA7042" s="61"/>
    </row>
    <row r="7043" spans="39:53" x14ac:dyDescent="0.2">
      <c r="AM7043" s="61"/>
      <c r="AN7043" s="61"/>
      <c r="AO7043" s="171"/>
      <c r="AP7043" s="61"/>
      <c r="AQ7043" s="61"/>
      <c r="AR7043" s="61"/>
      <c r="AS7043" s="61"/>
      <c r="AT7043" s="61"/>
      <c r="AU7043" s="61"/>
      <c r="AV7043" s="61"/>
      <c r="AW7043" s="61"/>
      <c r="AX7043" s="61"/>
      <c r="AY7043" s="61"/>
      <c r="AZ7043" s="61"/>
      <c r="BA7043" s="61"/>
    </row>
    <row r="7044" spans="39:53" x14ac:dyDescent="0.2">
      <c r="AM7044" s="61"/>
      <c r="AN7044" s="61"/>
      <c r="AO7044" s="171"/>
      <c r="AP7044" s="61"/>
      <c r="AQ7044" s="61"/>
      <c r="AR7044" s="61"/>
      <c r="AS7044" s="61"/>
      <c r="AT7044" s="61"/>
      <c r="AU7044" s="61"/>
      <c r="AV7044" s="61"/>
      <c r="AW7044" s="61"/>
      <c r="AX7044" s="61"/>
      <c r="AY7044" s="61"/>
      <c r="AZ7044" s="61"/>
      <c r="BA7044" s="61"/>
    </row>
    <row r="7045" spans="39:53" x14ac:dyDescent="0.2">
      <c r="AM7045" s="61"/>
      <c r="AN7045" s="61"/>
      <c r="AO7045" s="171"/>
      <c r="AP7045" s="61"/>
      <c r="AQ7045" s="61"/>
      <c r="AR7045" s="61"/>
      <c r="AS7045" s="61"/>
      <c r="AT7045" s="61"/>
      <c r="AU7045" s="61"/>
      <c r="AV7045" s="61"/>
      <c r="AW7045" s="61"/>
      <c r="AX7045" s="61"/>
      <c r="AY7045" s="61"/>
      <c r="AZ7045" s="61"/>
      <c r="BA7045" s="61"/>
    </row>
    <row r="7046" spans="39:53" x14ac:dyDescent="0.2">
      <c r="AM7046" s="61"/>
      <c r="AN7046" s="61"/>
      <c r="AO7046" s="171"/>
      <c r="AP7046" s="61"/>
      <c r="AQ7046" s="61"/>
      <c r="AR7046" s="61"/>
      <c r="AS7046" s="61"/>
      <c r="AT7046" s="61"/>
      <c r="AU7046" s="61"/>
      <c r="AV7046" s="61"/>
      <c r="AW7046" s="61"/>
      <c r="AX7046" s="61"/>
      <c r="AY7046" s="61"/>
      <c r="AZ7046" s="61"/>
      <c r="BA7046" s="61"/>
    </row>
    <row r="7047" spans="39:53" x14ac:dyDescent="0.2">
      <c r="AM7047" s="61"/>
      <c r="AN7047" s="61"/>
      <c r="AO7047" s="171"/>
      <c r="AP7047" s="61"/>
      <c r="AQ7047" s="61"/>
      <c r="AR7047" s="61"/>
      <c r="AS7047" s="61"/>
      <c r="AT7047" s="61"/>
      <c r="AU7047" s="61"/>
      <c r="AV7047" s="61"/>
      <c r="AW7047" s="61"/>
      <c r="AX7047" s="61"/>
      <c r="AY7047" s="61"/>
      <c r="AZ7047" s="61"/>
      <c r="BA7047" s="61"/>
    </row>
    <row r="7048" spans="39:53" x14ac:dyDescent="0.2">
      <c r="AM7048" s="61"/>
      <c r="AN7048" s="61"/>
      <c r="AO7048" s="171"/>
      <c r="AP7048" s="61"/>
      <c r="AQ7048" s="61"/>
      <c r="AR7048" s="61"/>
      <c r="AS7048" s="61"/>
      <c r="AT7048" s="61"/>
      <c r="AU7048" s="61"/>
      <c r="AV7048" s="61"/>
      <c r="AW7048" s="61"/>
      <c r="AX7048" s="61"/>
      <c r="AY7048" s="61"/>
      <c r="AZ7048" s="61"/>
      <c r="BA7048" s="61"/>
    </row>
    <row r="7049" spans="39:53" x14ac:dyDescent="0.2">
      <c r="AM7049" s="61"/>
      <c r="AN7049" s="61"/>
      <c r="AO7049" s="171"/>
      <c r="AP7049" s="61"/>
      <c r="AQ7049" s="61"/>
      <c r="AR7049" s="61"/>
      <c r="AS7049" s="61"/>
      <c r="AT7049" s="61"/>
      <c r="AU7049" s="61"/>
      <c r="AV7049" s="61"/>
      <c r="AW7049" s="61"/>
      <c r="AX7049" s="61"/>
      <c r="AY7049" s="61"/>
      <c r="AZ7049" s="61"/>
      <c r="BA7049" s="61"/>
    </row>
    <row r="7050" spans="39:53" x14ac:dyDescent="0.2">
      <c r="AM7050" s="61"/>
      <c r="AN7050" s="61"/>
      <c r="AO7050" s="171"/>
      <c r="AP7050" s="61"/>
      <c r="AQ7050" s="61"/>
      <c r="AR7050" s="61"/>
      <c r="AS7050" s="61"/>
      <c r="AT7050" s="61"/>
      <c r="AU7050" s="61"/>
      <c r="AV7050" s="61"/>
      <c r="AW7050" s="61"/>
      <c r="AX7050" s="61"/>
      <c r="AY7050" s="61"/>
      <c r="AZ7050" s="61"/>
      <c r="BA7050" s="61"/>
    </row>
    <row r="7051" spans="39:53" x14ac:dyDescent="0.2">
      <c r="AM7051" s="61"/>
      <c r="AN7051" s="61"/>
      <c r="AO7051" s="171"/>
      <c r="AP7051" s="61"/>
      <c r="AQ7051" s="61"/>
      <c r="AR7051" s="61"/>
      <c r="AS7051" s="61"/>
      <c r="AT7051" s="61"/>
      <c r="AU7051" s="61"/>
      <c r="AV7051" s="61"/>
      <c r="AW7051" s="61"/>
      <c r="AX7051" s="61"/>
      <c r="AY7051" s="61"/>
      <c r="AZ7051" s="61"/>
      <c r="BA7051" s="61"/>
    </row>
    <row r="7052" spans="39:53" x14ac:dyDescent="0.2">
      <c r="AM7052" s="61"/>
      <c r="AN7052" s="61"/>
      <c r="AO7052" s="171"/>
      <c r="AP7052" s="61"/>
      <c r="AQ7052" s="61"/>
      <c r="AR7052" s="61"/>
      <c r="AS7052" s="61"/>
      <c r="AT7052" s="61"/>
      <c r="AU7052" s="61"/>
      <c r="AV7052" s="61"/>
      <c r="AW7052" s="61"/>
      <c r="AX7052" s="61"/>
      <c r="AY7052" s="61"/>
      <c r="AZ7052" s="61"/>
      <c r="BA7052" s="61"/>
    </row>
    <row r="7053" spans="39:53" x14ac:dyDescent="0.2">
      <c r="AM7053" s="61"/>
      <c r="AN7053" s="61"/>
      <c r="AO7053" s="171"/>
      <c r="AP7053" s="61"/>
      <c r="AQ7053" s="61"/>
      <c r="AR7053" s="61"/>
      <c r="AS7053" s="61"/>
      <c r="AT7053" s="61"/>
      <c r="AU7053" s="61"/>
      <c r="AV7053" s="61"/>
      <c r="AW7053" s="61"/>
      <c r="AX7053" s="61"/>
      <c r="AY7053" s="61"/>
      <c r="AZ7053" s="61"/>
      <c r="BA7053" s="61"/>
    </row>
    <row r="7054" spans="39:53" x14ac:dyDescent="0.2">
      <c r="AM7054" s="61"/>
      <c r="AN7054" s="61"/>
      <c r="AO7054" s="171"/>
      <c r="AP7054" s="61"/>
      <c r="AQ7054" s="61"/>
      <c r="AR7054" s="61"/>
      <c r="AS7054" s="61"/>
      <c r="AT7054" s="61"/>
      <c r="AU7054" s="61"/>
      <c r="AV7054" s="61"/>
      <c r="AW7054" s="61"/>
      <c r="AX7054" s="61"/>
      <c r="AY7054" s="61"/>
      <c r="AZ7054" s="61"/>
      <c r="BA7054" s="61"/>
    </row>
    <row r="7055" spans="39:53" x14ac:dyDescent="0.2">
      <c r="AM7055" s="61"/>
      <c r="AN7055" s="61"/>
      <c r="AO7055" s="171"/>
      <c r="AP7055" s="61"/>
      <c r="AQ7055" s="61"/>
      <c r="AR7055" s="61"/>
      <c r="AS7055" s="61"/>
      <c r="AT7055" s="61"/>
      <c r="AU7055" s="61"/>
      <c r="AV7055" s="61"/>
      <c r="AW7055" s="61"/>
      <c r="AX7055" s="61"/>
      <c r="AY7055" s="61"/>
      <c r="AZ7055" s="61"/>
      <c r="BA7055" s="61"/>
    </row>
    <row r="7056" spans="39:53" x14ac:dyDescent="0.2">
      <c r="AM7056" s="61"/>
      <c r="AN7056" s="61"/>
      <c r="AO7056" s="171"/>
      <c r="AP7056" s="61"/>
      <c r="AQ7056" s="61"/>
      <c r="AR7056" s="61"/>
      <c r="AS7056" s="61"/>
      <c r="AT7056" s="61"/>
      <c r="AU7056" s="61"/>
      <c r="AV7056" s="61"/>
      <c r="AW7056" s="61"/>
      <c r="AX7056" s="61"/>
      <c r="AY7056" s="61"/>
      <c r="AZ7056" s="61"/>
      <c r="BA7056" s="61"/>
    </row>
    <row r="7057" spans="39:53" x14ac:dyDescent="0.2">
      <c r="AM7057" s="61"/>
      <c r="AN7057" s="61"/>
      <c r="AO7057" s="171"/>
      <c r="AP7057" s="61"/>
      <c r="AQ7057" s="61"/>
      <c r="AR7057" s="61"/>
      <c r="AS7057" s="61"/>
      <c r="AT7057" s="61"/>
      <c r="AU7057" s="61"/>
      <c r="AV7057" s="61"/>
      <c r="AW7057" s="61"/>
      <c r="AX7057" s="61"/>
      <c r="AY7057" s="61"/>
      <c r="AZ7057" s="61"/>
      <c r="BA7057" s="61"/>
    </row>
    <row r="7058" spans="39:53" x14ac:dyDescent="0.2">
      <c r="AM7058" s="61"/>
      <c r="AN7058" s="61"/>
      <c r="AO7058" s="171"/>
      <c r="AP7058" s="61"/>
      <c r="AQ7058" s="61"/>
      <c r="AR7058" s="61"/>
      <c r="AS7058" s="61"/>
      <c r="AT7058" s="61"/>
      <c r="AU7058" s="61"/>
      <c r="AV7058" s="61"/>
      <c r="AW7058" s="61"/>
      <c r="AX7058" s="61"/>
      <c r="AY7058" s="61"/>
      <c r="AZ7058" s="61"/>
      <c r="BA7058" s="61"/>
    </row>
    <row r="7059" spans="39:53" x14ac:dyDescent="0.2">
      <c r="AM7059" s="61"/>
      <c r="AN7059" s="61"/>
      <c r="AO7059" s="171"/>
      <c r="AP7059" s="61"/>
      <c r="AQ7059" s="61"/>
      <c r="AR7059" s="61"/>
      <c r="AS7059" s="61"/>
      <c r="AT7059" s="61"/>
      <c r="AU7059" s="61"/>
      <c r="AV7059" s="61"/>
      <c r="AW7059" s="61"/>
      <c r="AX7059" s="61"/>
      <c r="AY7059" s="61"/>
      <c r="AZ7059" s="61"/>
      <c r="BA7059" s="61"/>
    </row>
    <row r="7060" spans="39:53" x14ac:dyDescent="0.2">
      <c r="AM7060" s="61"/>
      <c r="AN7060" s="61"/>
      <c r="AO7060" s="171"/>
      <c r="AP7060" s="61"/>
      <c r="AQ7060" s="61"/>
      <c r="AR7060" s="61"/>
      <c r="AS7060" s="61"/>
      <c r="AT7060" s="61"/>
      <c r="AU7060" s="61"/>
      <c r="AV7060" s="61"/>
      <c r="AW7060" s="61"/>
      <c r="AX7060" s="61"/>
      <c r="AY7060" s="61"/>
      <c r="AZ7060" s="61"/>
      <c r="BA7060" s="61"/>
    </row>
    <row r="7061" spans="39:53" x14ac:dyDescent="0.2">
      <c r="AM7061" s="61"/>
      <c r="AN7061" s="61"/>
      <c r="AO7061" s="171"/>
      <c r="AP7061" s="61"/>
      <c r="AQ7061" s="61"/>
      <c r="AR7061" s="61"/>
      <c r="AS7061" s="61"/>
      <c r="AT7061" s="61"/>
      <c r="AU7061" s="61"/>
      <c r="AV7061" s="61"/>
      <c r="AW7061" s="61"/>
      <c r="AX7061" s="61"/>
      <c r="AY7061" s="61"/>
      <c r="AZ7061" s="61"/>
      <c r="BA7061" s="61"/>
    </row>
    <row r="7062" spans="39:53" x14ac:dyDescent="0.2">
      <c r="AM7062" s="61"/>
      <c r="AN7062" s="61"/>
      <c r="AO7062" s="171"/>
      <c r="AP7062" s="61"/>
      <c r="AQ7062" s="61"/>
      <c r="AR7062" s="61"/>
      <c r="AS7062" s="61"/>
      <c r="AT7062" s="61"/>
      <c r="AU7062" s="61"/>
      <c r="AV7062" s="61"/>
      <c r="AW7062" s="61"/>
      <c r="AX7062" s="61"/>
      <c r="AY7062" s="61"/>
      <c r="AZ7062" s="61"/>
      <c r="BA7062" s="61"/>
    </row>
    <row r="7063" spans="39:53" x14ac:dyDescent="0.2">
      <c r="AM7063" s="61"/>
      <c r="AN7063" s="61"/>
      <c r="AO7063" s="171"/>
      <c r="AP7063" s="61"/>
      <c r="AQ7063" s="61"/>
      <c r="AR7063" s="61"/>
      <c r="AS7063" s="61"/>
      <c r="AT7063" s="61"/>
      <c r="AU7063" s="61"/>
      <c r="AV7063" s="61"/>
      <c r="AW7063" s="61"/>
      <c r="AX7063" s="61"/>
      <c r="AY7063" s="61"/>
      <c r="AZ7063" s="61"/>
      <c r="BA7063" s="61"/>
    </row>
    <row r="7064" spans="39:53" x14ac:dyDescent="0.2">
      <c r="AM7064" s="61"/>
      <c r="AN7064" s="61"/>
      <c r="AO7064" s="171"/>
      <c r="AP7064" s="61"/>
      <c r="AQ7064" s="61"/>
      <c r="AR7064" s="61"/>
      <c r="AS7064" s="61"/>
      <c r="AT7064" s="61"/>
      <c r="AU7064" s="61"/>
      <c r="AV7064" s="61"/>
      <c r="AW7064" s="61"/>
      <c r="AX7064" s="61"/>
      <c r="AY7064" s="61"/>
      <c r="AZ7064" s="61"/>
      <c r="BA7064" s="61"/>
    </row>
    <row r="7065" spans="39:53" x14ac:dyDescent="0.2">
      <c r="AM7065" s="61"/>
      <c r="AN7065" s="61"/>
      <c r="AO7065" s="171"/>
      <c r="AP7065" s="61"/>
      <c r="AQ7065" s="61"/>
      <c r="AR7065" s="61"/>
      <c r="AS7065" s="61"/>
      <c r="AT7065" s="61"/>
      <c r="AU7065" s="61"/>
      <c r="AV7065" s="61"/>
      <c r="AW7065" s="61"/>
      <c r="AX7065" s="61"/>
      <c r="AY7065" s="61"/>
      <c r="AZ7065" s="61"/>
      <c r="BA7065" s="61"/>
    </row>
    <row r="7066" spans="39:53" x14ac:dyDescent="0.2">
      <c r="AM7066" s="61"/>
      <c r="AN7066" s="61"/>
      <c r="AO7066" s="171"/>
      <c r="AP7066" s="61"/>
      <c r="AQ7066" s="61"/>
      <c r="AR7066" s="61"/>
      <c r="AS7066" s="61"/>
      <c r="AT7066" s="61"/>
      <c r="AU7066" s="61"/>
      <c r="AV7066" s="61"/>
      <c r="AW7066" s="61"/>
      <c r="AX7066" s="61"/>
      <c r="AY7066" s="61"/>
      <c r="AZ7066" s="61"/>
      <c r="BA7066" s="61"/>
    </row>
    <row r="7067" spans="39:53" x14ac:dyDescent="0.2">
      <c r="AM7067" s="61"/>
      <c r="AN7067" s="61"/>
      <c r="AO7067" s="171"/>
      <c r="AP7067" s="61"/>
      <c r="AQ7067" s="61"/>
      <c r="AR7067" s="61"/>
      <c r="AS7067" s="61"/>
      <c r="AT7067" s="61"/>
      <c r="AU7067" s="61"/>
      <c r="AV7067" s="61"/>
      <c r="AW7067" s="61"/>
      <c r="AX7067" s="61"/>
      <c r="AY7067" s="61"/>
      <c r="AZ7067" s="61"/>
      <c r="BA7067" s="61"/>
    </row>
    <row r="7068" spans="39:53" x14ac:dyDescent="0.2">
      <c r="AM7068" s="61"/>
      <c r="AN7068" s="61"/>
      <c r="AO7068" s="171"/>
      <c r="AP7068" s="61"/>
      <c r="AQ7068" s="61"/>
      <c r="AR7068" s="61"/>
      <c r="AS7068" s="61"/>
      <c r="AT7068" s="61"/>
      <c r="AU7068" s="61"/>
      <c r="AV7068" s="61"/>
      <c r="AW7068" s="61"/>
      <c r="AX7068" s="61"/>
      <c r="AY7068" s="61"/>
      <c r="AZ7068" s="61"/>
      <c r="BA7068" s="61"/>
    </row>
    <row r="7069" spans="39:53" x14ac:dyDescent="0.2">
      <c r="AM7069" s="61"/>
      <c r="AN7069" s="61"/>
      <c r="AO7069" s="171"/>
      <c r="AP7069" s="61"/>
      <c r="AQ7069" s="61"/>
      <c r="AR7069" s="61"/>
      <c r="AS7069" s="61"/>
      <c r="AT7069" s="61"/>
      <c r="AU7069" s="61"/>
      <c r="AV7069" s="61"/>
      <c r="AW7069" s="61"/>
      <c r="AX7069" s="61"/>
      <c r="AY7069" s="61"/>
      <c r="AZ7069" s="61"/>
      <c r="BA7069" s="61"/>
    </row>
    <row r="7070" spans="39:53" x14ac:dyDescent="0.2">
      <c r="AM7070" s="61"/>
      <c r="AN7070" s="61"/>
      <c r="AO7070" s="171"/>
      <c r="AP7070" s="61"/>
      <c r="AQ7070" s="61"/>
      <c r="AR7070" s="61"/>
      <c r="AS7070" s="61"/>
      <c r="AT7070" s="61"/>
      <c r="AU7070" s="61"/>
      <c r="AV7070" s="61"/>
      <c r="AW7070" s="61"/>
      <c r="AX7070" s="61"/>
      <c r="AY7070" s="61"/>
      <c r="AZ7070" s="61"/>
      <c r="BA7070" s="61"/>
    </row>
    <row r="7071" spans="39:53" x14ac:dyDescent="0.2">
      <c r="AM7071" s="61"/>
      <c r="AN7071" s="61"/>
      <c r="AO7071" s="171"/>
      <c r="AP7071" s="61"/>
      <c r="AQ7071" s="61"/>
      <c r="AR7071" s="61"/>
      <c r="AS7071" s="61"/>
      <c r="AT7071" s="61"/>
      <c r="AU7071" s="61"/>
      <c r="AV7071" s="61"/>
      <c r="AW7071" s="61"/>
      <c r="AX7071" s="61"/>
      <c r="AY7071" s="61"/>
      <c r="AZ7071" s="61"/>
      <c r="BA7071" s="61"/>
    </row>
    <row r="7072" spans="39:53" x14ac:dyDescent="0.2">
      <c r="AM7072" s="61"/>
      <c r="AN7072" s="61"/>
      <c r="AO7072" s="171"/>
      <c r="AP7072" s="61"/>
      <c r="AQ7072" s="61"/>
      <c r="AR7072" s="61"/>
      <c r="AS7072" s="61"/>
      <c r="AT7072" s="61"/>
      <c r="AU7072" s="61"/>
      <c r="AV7072" s="61"/>
      <c r="AW7072" s="61"/>
      <c r="AX7072" s="61"/>
      <c r="AY7072" s="61"/>
      <c r="AZ7072" s="61"/>
      <c r="BA7072" s="61"/>
    </row>
    <row r="7073" spans="39:53" x14ac:dyDescent="0.2">
      <c r="AM7073" s="61"/>
      <c r="AN7073" s="61"/>
      <c r="AO7073" s="171"/>
      <c r="AP7073" s="61"/>
      <c r="AQ7073" s="61"/>
      <c r="AR7073" s="61"/>
      <c r="AS7073" s="61"/>
      <c r="AT7073" s="61"/>
      <c r="AU7073" s="61"/>
      <c r="AV7073" s="61"/>
      <c r="AW7073" s="61"/>
      <c r="AX7073" s="61"/>
      <c r="AY7073" s="61"/>
      <c r="AZ7073" s="61"/>
      <c r="BA7073" s="61"/>
    </row>
    <row r="7074" spans="39:53" x14ac:dyDescent="0.2">
      <c r="AM7074" s="61"/>
      <c r="AN7074" s="61"/>
      <c r="AO7074" s="171"/>
      <c r="AP7074" s="61"/>
      <c r="AQ7074" s="61"/>
      <c r="AR7074" s="61"/>
      <c r="AS7074" s="61"/>
      <c r="AT7074" s="61"/>
      <c r="AU7074" s="61"/>
      <c r="AV7074" s="61"/>
      <c r="AW7074" s="61"/>
      <c r="AX7074" s="61"/>
      <c r="AY7074" s="61"/>
      <c r="AZ7074" s="61"/>
      <c r="BA7074" s="61"/>
    </row>
    <row r="7075" spans="39:53" x14ac:dyDescent="0.2">
      <c r="AM7075" s="61"/>
      <c r="AN7075" s="61"/>
      <c r="AO7075" s="171"/>
      <c r="AP7075" s="61"/>
      <c r="AQ7075" s="61"/>
      <c r="AR7075" s="61"/>
      <c r="AS7075" s="61"/>
      <c r="AT7075" s="61"/>
      <c r="AU7075" s="61"/>
      <c r="AV7075" s="61"/>
      <c r="AW7075" s="61"/>
      <c r="AX7075" s="61"/>
      <c r="AY7075" s="61"/>
      <c r="AZ7075" s="61"/>
      <c r="BA7075" s="61"/>
    </row>
    <row r="7076" spans="39:53" x14ac:dyDescent="0.2">
      <c r="AM7076" s="61"/>
      <c r="AN7076" s="61"/>
      <c r="AO7076" s="171"/>
      <c r="AP7076" s="61"/>
      <c r="AQ7076" s="61"/>
      <c r="AR7076" s="61"/>
      <c r="AS7076" s="61"/>
      <c r="AT7076" s="61"/>
      <c r="AU7076" s="61"/>
      <c r="AV7076" s="61"/>
      <c r="AW7076" s="61"/>
      <c r="AX7076" s="61"/>
      <c r="AY7076" s="61"/>
      <c r="AZ7076" s="61"/>
      <c r="BA7076" s="61"/>
    </row>
    <row r="7077" spans="39:53" x14ac:dyDescent="0.2">
      <c r="AM7077" s="61"/>
      <c r="AN7077" s="61"/>
      <c r="AO7077" s="171"/>
      <c r="AP7077" s="61"/>
      <c r="AQ7077" s="61"/>
      <c r="AR7077" s="61"/>
      <c r="AS7077" s="61"/>
      <c r="AT7077" s="61"/>
      <c r="AU7077" s="61"/>
      <c r="AV7077" s="61"/>
      <c r="AW7077" s="61"/>
      <c r="AX7077" s="61"/>
      <c r="AY7077" s="61"/>
      <c r="AZ7077" s="61"/>
      <c r="BA7077" s="61"/>
    </row>
    <row r="7078" spans="39:53" x14ac:dyDescent="0.2">
      <c r="AM7078" s="61"/>
      <c r="AN7078" s="61"/>
      <c r="AO7078" s="171"/>
      <c r="AP7078" s="61"/>
      <c r="AQ7078" s="61"/>
      <c r="AR7078" s="61"/>
      <c r="AS7078" s="61"/>
      <c r="AT7078" s="61"/>
      <c r="AU7078" s="61"/>
      <c r="AV7078" s="61"/>
      <c r="AW7078" s="61"/>
      <c r="AX7078" s="61"/>
      <c r="AY7078" s="61"/>
      <c r="AZ7078" s="61"/>
      <c r="BA7078" s="61"/>
    </row>
    <row r="7079" spans="39:53" x14ac:dyDescent="0.2">
      <c r="AM7079" s="61"/>
      <c r="AN7079" s="61"/>
      <c r="AO7079" s="171"/>
      <c r="AP7079" s="61"/>
      <c r="AQ7079" s="61"/>
      <c r="AR7079" s="61"/>
      <c r="AS7079" s="61"/>
      <c r="AT7079" s="61"/>
      <c r="AU7079" s="61"/>
      <c r="AV7079" s="61"/>
      <c r="AW7079" s="61"/>
      <c r="AX7079" s="61"/>
      <c r="AY7079" s="61"/>
      <c r="AZ7079" s="61"/>
      <c r="BA7079" s="61"/>
    </row>
    <row r="7080" spans="39:53" x14ac:dyDescent="0.2">
      <c r="AM7080" s="61"/>
      <c r="AN7080" s="61"/>
      <c r="AO7080" s="171"/>
      <c r="AP7080" s="61"/>
      <c r="AQ7080" s="61"/>
      <c r="AR7080" s="61"/>
      <c r="AS7080" s="61"/>
      <c r="AT7080" s="61"/>
      <c r="AU7080" s="61"/>
      <c r="AV7080" s="61"/>
      <c r="AW7080" s="61"/>
      <c r="AX7080" s="61"/>
      <c r="AY7080" s="61"/>
      <c r="AZ7080" s="61"/>
      <c r="BA7080" s="61"/>
    </row>
    <row r="7081" spans="39:53" x14ac:dyDescent="0.2">
      <c r="AM7081" s="61"/>
      <c r="AN7081" s="61"/>
      <c r="AO7081" s="171"/>
      <c r="AP7081" s="61"/>
      <c r="AQ7081" s="61"/>
      <c r="AR7081" s="61"/>
      <c r="AS7081" s="61"/>
      <c r="AT7081" s="61"/>
      <c r="AU7081" s="61"/>
      <c r="AV7081" s="61"/>
      <c r="AW7081" s="61"/>
      <c r="AX7081" s="61"/>
      <c r="AY7081" s="61"/>
      <c r="AZ7081" s="61"/>
      <c r="BA7081" s="61"/>
    </row>
    <row r="7082" spans="39:53" x14ac:dyDescent="0.2">
      <c r="AM7082" s="61"/>
      <c r="AN7082" s="61"/>
      <c r="AO7082" s="171"/>
      <c r="AP7082" s="61"/>
      <c r="AQ7082" s="61"/>
      <c r="AR7082" s="61"/>
      <c r="AS7082" s="61"/>
      <c r="AT7082" s="61"/>
      <c r="AU7082" s="61"/>
      <c r="AV7082" s="61"/>
      <c r="AW7082" s="61"/>
      <c r="AX7082" s="61"/>
      <c r="AY7082" s="61"/>
      <c r="AZ7082" s="61"/>
      <c r="BA7082" s="61"/>
    </row>
    <row r="7083" spans="39:53" x14ac:dyDescent="0.2">
      <c r="AM7083" s="61"/>
      <c r="AN7083" s="61"/>
      <c r="AO7083" s="171"/>
      <c r="AP7083" s="61"/>
      <c r="AQ7083" s="61"/>
      <c r="AR7083" s="61"/>
      <c r="AS7083" s="61"/>
      <c r="AT7083" s="61"/>
      <c r="AU7083" s="61"/>
      <c r="AV7083" s="61"/>
      <c r="AW7083" s="61"/>
      <c r="AX7083" s="61"/>
      <c r="AY7083" s="61"/>
      <c r="AZ7083" s="61"/>
      <c r="BA7083" s="61"/>
    </row>
    <row r="7084" spans="39:53" x14ac:dyDescent="0.2">
      <c r="AM7084" s="61"/>
      <c r="AN7084" s="61"/>
      <c r="AO7084" s="171"/>
      <c r="AP7084" s="61"/>
      <c r="AQ7084" s="61"/>
      <c r="AR7084" s="61"/>
      <c r="AS7084" s="61"/>
      <c r="AT7084" s="61"/>
      <c r="AU7084" s="61"/>
      <c r="AV7084" s="61"/>
      <c r="AW7084" s="61"/>
      <c r="AX7084" s="61"/>
      <c r="AY7084" s="61"/>
      <c r="AZ7084" s="61"/>
      <c r="BA7084" s="61"/>
    </row>
    <row r="7085" spans="39:53" x14ac:dyDescent="0.2">
      <c r="AM7085" s="61"/>
      <c r="AN7085" s="61"/>
      <c r="AO7085" s="171"/>
      <c r="AP7085" s="61"/>
      <c r="AQ7085" s="61"/>
      <c r="AR7085" s="61"/>
      <c r="AS7085" s="61"/>
      <c r="AT7085" s="61"/>
      <c r="AU7085" s="61"/>
      <c r="AV7085" s="61"/>
      <c r="AW7085" s="61"/>
      <c r="AX7085" s="61"/>
      <c r="AY7085" s="61"/>
      <c r="AZ7085" s="61"/>
      <c r="BA7085" s="61"/>
    </row>
    <row r="7086" spans="39:53" x14ac:dyDescent="0.2">
      <c r="AM7086" s="61"/>
      <c r="AN7086" s="61"/>
      <c r="AO7086" s="171"/>
      <c r="AP7086" s="61"/>
      <c r="AQ7086" s="61"/>
      <c r="AR7086" s="61"/>
      <c r="AS7086" s="61"/>
      <c r="AT7086" s="61"/>
      <c r="AU7086" s="61"/>
      <c r="AV7086" s="61"/>
      <c r="AW7086" s="61"/>
      <c r="AX7086" s="61"/>
      <c r="AY7086" s="61"/>
      <c r="AZ7086" s="61"/>
      <c r="BA7086" s="61"/>
    </row>
    <row r="7087" spans="39:53" x14ac:dyDescent="0.2">
      <c r="AM7087" s="61"/>
      <c r="AN7087" s="61"/>
      <c r="AO7087" s="171"/>
      <c r="AP7087" s="61"/>
      <c r="AQ7087" s="61"/>
      <c r="AR7087" s="61"/>
      <c r="AS7087" s="61"/>
      <c r="AT7087" s="61"/>
      <c r="AU7087" s="61"/>
      <c r="AV7087" s="61"/>
      <c r="AW7087" s="61"/>
      <c r="AX7087" s="61"/>
      <c r="AY7087" s="61"/>
      <c r="AZ7087" s="61"/>
      <c r="BA7087" s="61"/>
    </row>
    <row r="7088" spans="39:53" x14ac:dyDescent="0.2">
      <c r="AM7088" s="61"/>
      <c r="AN7088" s="61"/>
      <c r="AO7088" s="171"/>
      <c r="AP7088" s="61"/>
      <c r="AQ7088" s="61"/>
      <c r="AR7088" s="61"/>
      <c r="AS7088" s="61"/>
      <c r="AT7088" s="61"/>
      <c r="AU7088" s="61"/>
      <c r="AV7088" s="61"/>
      <c r="AW7088" s="61"/>
      <c r="AX7088" s="61"/>
      <c r="AY7088" s="61"/>
      <c r="AZ7088" s="61"/>
      <c r="BA7088" s="61"/>
    </row>
    <row r="7089" spans="39:53" x14ac:dyDescent="0.2">
      <c r="AM7089" s="61"/>
      <c r="AN7089" s="61"/>
      <c r="AO7089" s="171"/>
      <c r="AP7089" s="61"/>
      <c r="AQ7089" s="61"/>
      <c r="AR7089" s="61"/>
      <c r="AS7089" s="61"/>
      <c r="AT7089" s="61"/>
      <c r="AU7089" s="61"/>
      <c r="AV7089" s="61"/>
      <c r="AW7089" s="61"/>
      <c r="AX7089" s="61"/>
      <c r="AY7089" s="61"/>
      <c r="AZ7089" s="61"/>
      <c r="BA7089" s="61"/>
    </row>
    <row r="7090" spans="39:53" x14ac:dyDescent="0.2">
      <c r="AM7090" s="61"/>
      <c r="AN7090" s="61"/>
      <c r="AO7090" s="171"/>
      <c r="AP7090" s="61"/>
      <c r="AQ7090" s="61"/>
      <c r="AR7090" s="61"/>
      <c r="AS7090" s="61"/>
      <c r="AT7090" s="61"/>
      <c r="AU7090" s="61"/>
      <c r="AV7090" s="61"/>
      <c r="AW7090" s="61"/>
      <c r="AX7090" s="61"/>
      <c r="AY7090" s="61"/>
      <c r="AZ7090" s="61"/>
      <c r="BA7090" s="61"/>
    </row>
    <row r="7091" spans="39:53" x14ac:dyDescent="0.2">
      <c r="AM7091" s="61"/>
      <c r="AN7091" s="61"/>
      <c r="AO7091" s="171"/>
      <c r="AP7091" s="61"/>
      <c r="AQ7091" s="61"/>
      <c r="AR7091" s="61"/>
      <c r="AS7091" s="61"/>
      <c r="AT7091" s="61"/>
      <c r="AU7091" s="61"/>
      <c r="AV7091" s="61"/>
      <c r="AW7091" s="61"/>
      <c r="AX7091" s="61"/>
      <c r="AY7091" s="61"/>
      <c r="AZ7091" s="61"/>
      <c r="BA7091" s="61"/>
    </row>
    <row r="7092" spans="39:53" x14ac:dyDescent="0.2">
      <c r="AM7092" s="61"/>
      <c r="AN7092" s="61"/>
      <c r="AO7092" s="171"/>
      <c r="AP7092" s="61"/>
      <c r="AQ7092" s="61"/>
      <c r="AR7092" s="61"/>
      <c r="AS7092" s="61"/>
      <c r="AT7092" s="61"/>
      <c r="AU7092" s="61"/>
      <c r="AV7092" s="61"/>
      <c r="AW7092" s="61"/>
      <c r="AX7092" s="61"/>
      <c r="AY7092" s="61"/>
      <c r="AZ7092" s="61"/>
      <c r="BA7092" s="61"/>
    </row>
    <row r="7093" spans="39:53" x14ac:dyDescent="0.2">
      <c r="AM7093" s="61"/>
      <c r="AN7093" s="61"/>
      <c r="AO7093" s="171"/>
      <c r="AP7093" s="61"/>
      <c r="AQ7093" s="61"/>
      <c r="AR7093" s="61"/>
      <c r="AS7093" s="61"/>
      <c r="AT7093" s="61"/>
      <c r="AU7093" s="61"/>
      <c r="AV7093" s="61"/>
      <c r="AW7093" s="61"/>
      <c r="AX7093" s="61"/>
      <c r="AY7093" s="61"/>
      <c r="AZ7093" s="61"/>
      <c r="BA7093" s="61"/>
    </row>
    <row r="7094" spans="39:53" x14ac:dyDescent="0.2">
      <c r="AM7094" s="61"/>
      <c r="AN7094" s="61"/>
      <c r="AO7094" s="171"/>
      <c r="AP7094" s="61"/>
      <c r="AQ7094" s="61"/>
      <c r="AR7094" s="61"/>
      <c r="AS7094" s="61"/>
      <c r="AT7094" s="61"/>
      <c r="AU7094" s="61"/>
      <c r="AV7094" s="61"/>
      <c r="AW7094" s="61"/>
      <c r="AX7094" s="61"/>
      <c r="AY7094" s="61"/>
      <c r="AZ7094" s="61"/>
      <c r="BA7094" s="61"/>
    </row>
    <row r="7095" spans="39:53" x14ac:dyDescent="0.2">
      <c r="AM7095" s="61"/>
      <c r="AN7095" s="61"/>
      <c r="AO7095" s="171"/>
      <c r="AP7095" s="61"/>
      <c r="AQ7095" s="61"/>
      <c r="AR7095" s="61"/>
      <c r="AS7095" s="61"/>
      <c r="AT7095" s="61"/>
      <c r="AU7095" s="61"/>
      <c r="AV7095" s="61"/>
      <c r="AW7095" s="61"/>
      <c r="AX7095" s="61"/>
      <c r="AY7095" s="61"/>
      <c r="AZ7095" s="61"/>
      <c r="BA7095" s="61"/>
    </row>
    <row r="7096" spans="39:53" x14ac:dyDescent="0.2">
      <c r="AM7096" s="61"/>
      <c r="AN7096" s="61"/>
      <c r="AO7096" s="171"/>
      <c r="AP7096" s="61"/>
      <c r="AQ7096" s="61"/>
      <c r="AR7096" s="61"/>
      <c r="AS7096" s="61"/>
      <c r="AT7096" s="61"/>
      <c r="AU7096" s="61"/>
      <c r="AV7096" s="61"/>
      <c r="AW7096" s="61"/>
      <c r="AX7096" s="61"/>
      <c r="AY7096" s="61"/>
      <c r="AZ7096" s="61"/>
      <c r="BA7096" s="61"/>
    </row>
    <row r="7097" spans="39:53" x14ac:dyDescent="0.2">
      <c r="AM7097" s="61"/>
      <c r="AN7097" s="61"/>
      <c r="AO7097" s="171"/>
      <c r="AP7097" s="61"/>
      <c r="AQ7097" s="61"/>
      <c r="AR7097" s="61"/>
      <c r="AS7097" s="61"/>
      <c r="AT7097" s="61"/>
      <c r="AU7097" s="61"/>
      <c r="AV7097" s="61"/>
      <c r="AW7097" s="61"/>
      <c r="AX7097" s="61"/>
      <c r="AY7097" s="61"/>
      <c r="AZ7097" s="61"/>
      <c r="BA7097" s="61"/>
    </row>
    <row r="7098" spans="39:53" x14ac:dyDescent="0.2">
      <c r="AM7098" s="61"/>
      <c r="AN7098" s="61"/>
      <c r="AO7098" s="171"/>
      <c r="AP7098" s="61"/>
      <c r="AQ7098" s="61"/>
      <c r="AR7098" s="61"/>
      <c r="AS7098" s="61"/>
      <c r="AT7098" s="61"/>
      <c r="AU7098" s="61"/>
      <c r="AV7098" s="61"/>
      <c r="AW7098" s="61"/>
      <c r="AX7098" s="61"/>
      <c r="AY7098" s="61"/>
      <c r="AZ7098" s="61"/>
      <c r="BA7098" s="61"/>
    </row>
    <row r="7099" spans="39:53" x14ac:dyDescent="0.2">
      <c r="AM7099" s="61"/>
      <c r="AN7099" s="61"/>
      <c r="AO7099" s="171"/>
      <c r="AP7099" s="61"/>
      <c r="AQ7099" s="61"/>
      <c r="AR7099" s="61"/>
      <c r="AS7099" s="61"/>
      <c r="AT7099" s="61"/>
      <c r="AU7099" s="61"/>
      <c r="AV7099" s="61"/>
      <c r="AW7099" s="61"/>
      <c r="AX7099" s="61"/>
      <c r="AY7099" s="61"/>
      <c r="AZ7099" s="61"/>
      <c r="BA7099" s="61"/>
    </row>
    <row r="7100" spans="39:53" x14ac:dyDescent="0.2">
      <c r="AM7100" s="61"/>
      <c r="AN7100" s="61"/>
      <c r="AO7100" s="171"/>
      <c r="AP7100" s="61"/>
      <c r="AQ7100" s="61"/>
      <c r="AR7100" s="61"/>
      <c r="AS7100" s="61"/>
      <c r="AT7100" s="61"/>
      <c r="AU7100" s="61"/>
      <c r="AV7100" s="61"/>
      <c r="AW7100" s="61"/>
      <c r="AX7100" s="61"/>
      <c r="AY7100" s="61"/>
      <c r="AZ7100" s="61"/>
      <c r="BA7100" s="61"/>
    </row>
    <row r="7101" spans="39:53" x14ac:dyDescent="0.2">
      <c r="AM7101" s="61"/>
      <c r="AN7101" s="61"/>
      <c r="AO7101" s="171"/>
      <c r="AP7101" s="61"/>
      <c r="AQ7101" s="61"/>
      <c r="AR7101" s="61"/>
      <c r="AS7101" s="61"/>
      <c r="AT7101" s="61"/>
      <c r="AU7101" s="61"/>
      <c r="AV7101" s="61"/>
      <c r="AW7101" s="61"/>
      <c r="AX7101" s="61"/>
      <c r="AY7101" s="61"/>
      <c r="AZ7101" s="61"/>
      <c r="BA7101" s="61"/>
    </row>
    <row r="7102" spans="39:53" x14ac:dyDescent="0.2">
      <c r="AM7102" s="61"/>
      <c r="AN7102" s="61"/>
      <c r="AO7102" s="171"/>
      <c r="AP7102" s="61"/>
      <c r="AQ7102" s="61"/>
      <c r="AR7102" s="61"/>
      <c r="AS7102" s="61"/>
      <c r="AT7102" s="61"/>
      <c r="AU7102" s="61"/>
      <c r="AV7102" s="61"/>
      <c r="AW7102" s="61"/>
      <c r="AX7102" s="61"/>
      <c r="AY7102" s="61"/>
      <c r="AZ7102" s="61"/>
      <c r="BA7102" s="61"/>
    </row>
    <row r="7103" spans="39:53" x14ac:dyDescent="0.2">
      <c r="AM7103" s="61"/>
      <c r="AN7103" s="61"/>
      <c r="AO7103" s="171"/>
      <c r="AP7103" s="61"/>
      <c r="AQ7103" s="61"/>
      <c r="AR7103" s="61"/>
      <c r="AS7103" s="61"/>
      <c r="AT7103" s="61"/>
      <c r="AU7103" s="61"/>
      <c r="AV7103" s="61"/>
      <c r="AW7103" s="61"/>
      <c r="AX7103" s="61"/>
      <c r="AY7103" s="61"/>
      <c r="AZ7103" s="61"/>
      <c r="BA7103" s="61"/>
    </row>
    <row r="7104" spans="39:53" x14ac:dyDescent="0.2">
      <c r="AM7104" s="61"/>
      <c r="AN7104" s="61"/>
      <c r="AO7104" s="171"/>
      <c r="AP7104" s="61"/>
      <c r="AQ7104" s="61"/>
      <c r="AR7104" s="61"/>
      <c r="AS7104" s="61"/>
      <c r="AT7104" s="61"/>
      <c r="AU7104" s="61"/>
      <c r="AV7104" s="61"/>
      <c r="AW7104" s="61"/>
      <c r="AX7104" s="61"/>
      <c r="AY7104" s="61"/>
      <c r="AZ7104" s="61"/>
      <c r="BA7104" s="61"/>
    </row>
    <row r="7105" spans="39:53" x14ac:dyDescent="0.2">
      <c r="AM7105" s="61"/>
      <c r="AN7105" s="61"/>
      <c r="AO7105" s="171"/>
      <c r="AP7105" s="61"/>
      <c r="AQ7105" s="61"/>
      <c r="AR7105" s="61"/>
      <c r="AS7105" s="61"/>
      <c r="AT7105" s="61"/>
      <c r="AU7105" s="61"/>
      <c r="AV7105" s="61"/>
      <c r="AW7105" s="61"/>
      <c r="AX7105" s="61"/>
      <c r="AY7105" s="61"/>
      <c r="AZ7105" s="61"/>
      <c r="BA7105" s="61"/>
    </row>
    <row r="7106" spans="39:53" x14ac:dyDescent="0.2">
      <c r="AM7106" s="61"/>
      <c r="AN7106" s="61"/>
      <c r="AO7106" s="171"/>
      <c r="AP7106" s="61"/>
      <c r="AQ7106" s="61"/>
      <c r="AR7106" s="61"/>
      <c r="AS7106" s="61"/>
      <c r="AT7106" s="61"/>
      <c r="AU7106" s="61"/>
      <c r="AV7106" s="61"/>
      <c r="AW7106" s="61"/>
      <c r="AX7106" s="61"/>
      <c r="AY7106" s="61"/>
      <c r="AZ7106" s="61"/>
      <c r="BA7106" s="61"/>
    </row>
    <row r="7107" spans="39:53" x14ac:dyDescent="0.2">
      <c r="AM7107" s="61"/>
      <c r="AN7107" s="61"/>
      <c r="AO7107" s="171"/>
      <c r="AP7107" s="61"/>
      <c r="AQ7107" s="61"/>
      <c r="AR7107" s="61"/>
      <c r="AS7107" s="61"/>
      <c r="AT7107" s="61"/>
      <c r="AU7107" s="61"/>
      <c r="AV7107" s="61"/>
      <c r="AW7107" s="61"/>
      <c r="AX7107" s="61"/>
      <c r="AY7107" s="61"/>
      <c r="AZ7107" s="61"/>
      <c r="BA7107" s="61"/>
    </row>
    <row r="7108" spans="39:53" x14ac:dyDescent="0.2">
      <c r="AM7108" s="61"/>
      <c r="AN7108" s="61"/>
      <c r="AO7108" s="171"/>
      <c r="AP7108" s="61"/>
      <c r="AQ7108" s="61"/>
      <c r="AR7108" s="61"/>
      <c r="AS7108" s="61"/>
      <c r="AT7108" s="61"/>
      <c r="AU7108" s="61"/>
      <c r="AV7108" s="61"/>
      <c r="AW7108" s="61"/>
      <c r="AX7108" s="61"/>
      <c r="AY7108" s="61"/>
      <c r="AZ7108" s="61"/>
      <c r="BA7108" s="61"/>
    </row>
    <row r="7109" spans="39:53" x14ac:dyDescent="0.2">
      <c r="AM7109" s="61"/>
      <c r="AN7109" s="61"/>
      <c r="AO7109" s="171"/>
      <c r="AP7109" s="61"/>
      <c r="AQ7109" s="61"/>
      <c r="AR7109" s="61"/>
      <c r="AS7109" s="61"/>
      <c r="AT7109" s="61"/>
      <c r="AU7109" s="61"/>
      <c r="AV7109" s="61"/>
      <c r="AW7109" s="61"/>
      <c r="AX7109" s="61"/>
      <c r="AY7109" s="61"/>
      <c r="AZ7109" s="61"/>
      <c r="BA7109" s="61"/>
    </row>
    <row r="7110" spans="39:53" x14ac:dyDescent="0.2">
      <c r="AM7110" s="61"/>
      <c r="AN7110" s="61"/>
      <c r="AO7110" s="171"/>
      <c r="AP7110" s="61"/>
      <c r="AQ7110" s="61"/>
      <c r="AR7110" s="61"/>
      <c r="AS7110" s="61"/>
      <c r="AT7110" s="61"/>
      <c r="AU7110" s="61"/>
      <c r="AV7110" s="61"/>
      <c r="AW7110" s="61"/>
      <c r="AX7110" s="61"/>
      <c r="AY7110" s="61"/>
      <c r="AZ7110" s="61"/>
      <c r="BA7110" s="61"/>
    </row>
    <row r="7111" spans="39:53" x14ac:dyDescent="0.2">
      <c r="AM7111" s="61"/>
      <c r="AN7111" s="61"/>
      <c r="AO7111" s="171"/>
      <c r="AP7111" s="61"/>
      <c r="AQ7111" s="61"/>
      <c r="AR7111" s="61"/>
      <c r="AS7111" s="61"/>
      <c r="AT7111" s="61"/>
      <c r="AU7111" s="61"/>
      <c r="AV7111" s="61"/>
      <c r="AW7111" s="61"/>
      <c r="AX7111" s="61"/>
      <c r="AY7111" s="61"/>
      <c r="AZ7111" s="61"/>
      <c r="BA7111" s="61"/>
    </row>
    <row r="7112" spans="39:53" x14ac:dyDescent="0.2">
      <c r="AM7112" s="61"/>
      <c r="AN7112" s="61"/>
      <c r="AO7112" s="171"/>
      <c r="AP7112" s="61"/>
      <c r="AQ7112" s="61"/>
      <c r="AR7112" s="61"/>
      <c r="AS7112" s="61"/>
      <c r="AT7112" s="61"/>
      <c r="AU7112" s="61"/>
      <c r="AV7112" s="61"/>
      <c r="AW7112" s="61"/>
      <c r="AX7112" s="61"/>
      <c r="AY7112" s="61"/>
      <c r="AZ7112" s="61"/>
      <c r="BA7112" s="61"/>
    </row>
    <row r="7113" spans="39:53" x14ac:dyDescent="0.2">
      <c r="AM7113" s="61"/>
      <c r="AN7113" s="61"/>
      <c r="AO7113" s="171"/>
      <c r="AP7113" s="61"/>
      <c r="AQ7113" s="61"/>
      <c r="AR7113" s="61"/>
      <c r="AS7113" s="61"/>
      <c r="AT7113" s="61"/>
      <c r="AU7113" s="61"/>
      <c r="AV7113" s="61"/>
      <c r="AW7113" s="61"/>
      <c r="AX7113" s="61"/>
      <c r="AY7113" s="61"/>
      <c r="AZ7113" s="61"/>
      <c r="BA7113" s="61"/>
    </row>
    <row r="7114" spans="39:53" x14ac:dyDescent="0.2">
      <c r="AM7114" s="61"/>
      <c r="AN7114" s="61"/>
      <c r="AO7114" s="171"/>
      <c r="AP7114" s="61"/>
      <c r="AQ7114" s="61"/>
      <c r="AR7114" s="61"/>
      <c r="AS7114" s="61"/>
      <c r="AT7114" s="61"/>
      <c r="AU7114" s="61"/>
      <c r="AV7114" s="61"/>
      <c r="AW7114" s="61"/>
      <c r="AX7114" s="61"/>
      <c r="AY7114" s="61"/>
      <c r="AZ7114" s="61"/>
      <c r="BA7114" s="61"/>
    </row>
    <row r="7115" spans="39:53" x14ac:dyDescent="0.2">
      <c r="AM7115" s="61"/>
      <c r="AN7115" s="61"/>
      <c r="AO7115" s="171"/>
      <c r="AP7115" s="61"/>
      <c r="AQ7115" s="61"/>
      <c r="AR7115" s="61"/>
      <c r="AS7115" s="61"/>
      <c r="AT7115" s="61"/>
      <c r="AU7115" s="61"/>
      <c r="AV7115" s="61"/>
      <c r="AW7115" s="61"/>
      <c r="AX7115" s="61"/>
      <c r="AY7115" s="61"/>
      <c r="AZ7115" s="61"/>
      <c r="BA7115" s="61"/>
    </row>
    <row r="7116" spans="39:53" x14ac:dyDescent="0.2">
      <c r="AM7116" s="61"/>
      <c r="AN7116" s="61"/>
      <c r="AO7116" s="171"/>
      <c r="AP7116" s="61"/>
      <c r="AQ7116" s="61"/>
      <c r="AR7116" s="61"/>
      <c r="AS7116" s="61"/>
      <c r="AT7116" s="61"/>
      <c r="AU7116" s="61"/>
      <c r="AV7116" s="61"/>
      <c r="AW7116" s="61"/>
      <c r="AX7116" s="61"/>
      <c r="AY7116" s="61"/>
      <c r="AZ7116" s="61"/>
      <c r="BA7116" s="61"/>
    </row>
    <row r="7117" spans="39:53" x14ac:dyDescent="0.2">
      <c r="AM7117" s="61"/>
      <c r="AN7117" s="61"/>
      <c r="AO7117" s="171"/>
      <c r="AP7117" s="61"/>
      <c r="AQ7117" s="61"/>
      <c r="AR7117" s="61"/>
      <c r="AS7117" s="61"/>
      <c r="AT7117" s="61"/>
      <c r="AU7117" s="61"/>
      <c r="AV7117" s="61"/>
      <c r="AW7117" s="61"/>
      <c r="AX7117" s="61"/>
      <c r="AY7117" s="61"/>
      <c r="AZ7117" s="61"/>
      <c r="BA7117" s="61"/>
    </row>
    <row r="7118" spans="39:53" x14ac:dyDescent="0.2">
      <c r="AM7118" s="61"/>
      <c r="AN7118" s="61"/>
      <c r="AO7118" s="171"/>
      <c r="AP7118" s="61"/>
      <c r="AQ7118" s="61"/>
      <c r="AR7118" s="61"/>
      <c r="AS7118" s="61"/>
      <c r="AT7118" s="61"/>
      <c r="AU7118" s="61"/>
      <c r="AV7118" s="61"/>
      <c r="AW7118" s="61"/>
      <c r="AX7118" s="61"/>
      <c r="AY7118" s="61"/>
      <c r="AZ7118" s="61"/>
      <c r="BA7118" s="61"/>
    </row>
    <row r="7119" spans="39:53" x14ac:dyDescent="0.2">
      <c r="AM7119" s="61"/>
      <c r="AN7119" s="61"/>
      <c r="AO7119" s="171"/>
      <c r="AP7119" s="61"/>
      <c r="AQ7119" s="61"/>
      <c r="AR7119" s="61"/>
      <c r="AS7119" s="61"/>
      <c r="AT7119" s="61"/>
      <c r="AU7119" s="61"/>
      <c r="AV7119" s="61"/>
      <c r="AW7119" s="61"/>
      <c r="AX7119" s="61"/>
      <c r="AY7119" s="61"/>
      <c r="AZ7119" s="61"/>
      <c r="BA7119" s="61"/>
    </row>
    <row r="7120" spans="39:53" x14ac:dyDescent="0.2">
      <c r="AM7120" s="61"/>
      <c r="AN7120" s="61"/>
      <c r="AO7120" s="171"/>
      <c r="AP7120" s="61"/>
      <c r="AQ7120" s="61"/>
      <c r="AR7120" s="61"/>
      <c r="AS7120" s="61"/>
      <c r="AT7120" s="61"/>
      <c r="AU7120" s="61"/>
      <c r="AV7120" s="61"/>
      <c r="AW7120" s="61"/>
      <c r="AX7120" s="61"/>
      <c r="AY7120" s="61"/>
      <c r="AZ7120" s="61"/>
      <c r="BA7120" s="61"/>
    </row>
    <row r="7121" spans="39:53" x14ac:dyDescent="0.2">
      <c r="AM7121" s="61"/>
      <c r="AN7121" s="61"/>
      <c r="AO7121" s="171"/>
      <c r="AP7121" s="61"/>
      <c r="AQ7121" s="61"/>
      <c r="AR7121" s="61"/>
      <c r="AS7121" s="61"/>
      <c r="AT7121" s="61"/>
      <c r="AU7121" s="61"/>
      <c r="AV7121" s="61"/>
      <c r="AW7121" s="61"/>
      <c r="AX7121" s="61"/>
      <c r="AY7121" s="61"/>
      <c r="AZ7121" s="61"/>
      <c r="BA7121" s="61"/>
    </row>
    <row r="7122" spans="39:53" x14ac:dyDescent="0.2">
      <c r="AM7122" s="61"/>
      <c r="AN7122" s="61"/>
      <c r="AO7122" s="171"/>
      <c r="AP7122" s="61"/>
      <c r="AQ7122" s="61"/>
      <c r="AR7122" s="61"/>
      <c r="AS7122" s="61"/>
      <c r="AT7122" s="61"/>
      <c r="AU7122" s="61"/>
      <c r="AV7122" s="61"/>
      <c r="AW7122" s="61"/>
      <c r="AX7122" s="61"/>
      <c r="AY7122" s="61"/>
      <c r="AZ7122" s="61"/>
      <c r="BA7122" s="61"/>
    </row>
    <row r="7123" spans="39:53" x14ac:dyDescent="0.2">
      <c r="AM7123" s="61"/>
      <c r="AN7123" s="61"/>
      <c r="AO7123" s="171"/>
      <c r="AP7123" s="61"/>
      <c r="AQ7123" s="61"/>
      <c r="AR7123" s="61"/>
      <c r="AS7123" s="61"/>
      <c r="AT7123" s="61"/>
      <c r="AU7123" s="61"/>
      <c r="AV7123" s="61"/>
      <c r="AW7123" s="61"/>
      <c r="AX7123" s="61"/>
      <c r="AY7123" s="61"/>
      <c r="AZ7123" s="61"/>
      <c r="BA7123" s="61"/>
    </row>
    <row r="7124" spans="39:53" x14ac:dyDescent="0.2">
      <c r="AM7124" s="61"/>
      <c r="AN7124" s="61"/>
      <c r="AO7124" s="171"/>
      <c r="AP7124" s="61"/>
      <c r="AQ7124" s="61"/>
      <c r="AR7124" s="61"/>
      <c r="AS7124" s="61"/>
      <c r="AT7124" s="61"/>
      <c r="AU7124" s="61"/>
      <c r="AV7124" s="61"/>
      <c r="AW7124" s="61"/>
      <c r="AX7124" s="61"/>
      <c r="AY7124" s="61"/>
      <c r="AZ7124" s="61"/>
      <c r="BA7124" s="61"/>
    </row>
    <row r="7125" spans="39:53" x14ac:dyDescent="0.2">
      <c r="AM7125" s="61"/>
      <c r="AN7125" s="61"/>
      <c r="AO7125" s="171"/>
      <c r="AP7125" s="61"/>
      <c r="AQ7125" s="61"/>
      <c r="AR7125" s="61"/>
      <c r="AS7125" s="61"/>
      <c r="AT7125" s="61"/>
      <c r="AU7125" s="61"/>
      <c r="AV7125" s="61"/>
      <c r="AW7125" s="61"/>
      <c r="AX7125" s="61"/>
      <c r="AY7125" s="61"/>
      <c r="AZ7125" s="61"/>
      <c r="BA7125" s="61"/>
    </row>
    <row r="7126" spans="39:53" x14ac:dyDescent="0.2">
      <c r="AM7126" s="61"/>
      <c r="AN7126" s="61"/>
      <c r="AO7126" s="171"/>
      <c r="AP7126" s="61"/>
      <c r="AQ7126" s="61"/>
      <c r="AR7126" s="61"/>
      <c r="AS7126" s="61"/>
      <c r="AT7126" s="61"/>
      <c r="AU7126" s="61"/>
      <c r="AV7126" s="61"/>
      <c r="AW7126" s="61"/>
      <c r="AX7126" s="61"/>
      <c r="AY7126" s="61"/>
      <c r="AZ7126" s="61"/>
      <c r="BA7126" s="61"/>
    </row>
    <row r="7127" spans="39:53" x14ac:dyDescent="0.2">
      <c r="AM7127" s="61"/>
      <c r="AN7127" s="61"/>
      <c r="AO7127" s="171"/>
      <c r="AP7127" s="61"/>
      <c r="AQ7127" s="61"/>
      <c r="AR7127" s="61"/>
      <c r="AS7127" s="61"/>
      <c r="AT7127" s="61"/>
      <c r="AU7127" s="61"/>
      <c r="AV7127" s="61"/>
      <c r="AW7127" s="61"/>
      <c r="AX7127" s="61"/>
      <c r="AY7127" s="61"/>
      <c r="AZ7127" s="61"/>
      <c r="BA7127" s="61"/>
    </row>
    <row r="7128" spans="39:53" x14ac:dyDescent="0.2">
      <c r="AM7128" s="61"/>
      <c r="AN7128" s="61"/>
      <c r="AO7128" s="171"/>
      <c r="AP7128" s="61"/>
      <c r="AQ7128" s="61"/>
      <c r="AR7128" s="61"/>
      <c r="AS7128" s="61"/>
      <c r="AT7128" s="61"/>
      <c r="AU7128" s="61"/>
      <c r="AV7128" s="61"/>
      <c r="AW7128" s="61"/>
      <c r="AX7128" s="61"/>
      <c r="AY7128" s="61"/>
      <c r="AZ7128" s="61"/>
      <c r="BA7128" s="61"/>
    </row>
    <row r="7129" spans="39:53" x14ac:dyDescent="0.2">
      <c r="AM7129" s="61"/>
      <c r="AN7129" s="61"/>
      <c r="AO7129" s="171"/>
      <c r="AP7129" s="61"/>
      <c r="AQ7129" s="61"/>
      <c r="AR7129" s="61"/>
      <c r="AS7129" s="61"/>
      <c r="AT7129" s="61"/>
      <c r="AU7129" s="61"/>
      <c r="AV7129" s="61"/>
      <c r="AW7129" s="61"/>
      <c r="AX7129" s="61"/>
      <c r="AY7129" s="61"/>
      <c r="AZ7129" s="61"/>
      <c r="BA7129" s="61"/>
    </row>
    <row r="7130" spans="39:53" x14ac:dyDescent="0.2">
      <c r="AM7130" s="61"/>
      <c r="AN7130" s="61"/>
      <c r="AO7130" s="171"/>
      <c r="AP7130" s="61"/>
      <c r="AQ7130" s="61"/>
      <c r="AR7130" s="61"/>
      <c r="AS7130" s="61"/>
      <c r="AT7130" s="61"/>
      <c r="AU7130" s="61"/>
      <c r="AV7130" s="61"/>
      <c r="AW7130" s="61"/>
      <c r="AX7130" s="61"/>
      <c r="AY7130" s="61"/>
      <c r="AZ7130" s="61"/>
      <c r="BA7130" s="61"/>
    </row>
    <row r="7131" spans="39:53" x14ac:dyDescent="0.2">
      <c r="AM7131" s="61"/>
      <c r="AN7131" s="61"/>
      <c r="AO7131" s="171"/>
      <c r="AP7131" s="61"/>
      <c r="AQ7131" s="61"/>
      <c r="AR7131" s="61"/>
      <c r="AS7131" s="61"/>
      <c r="AT7131" s="61"/>
      <c r="AU7131" s="61"/>
      <c r="AV7131" s="61"/>
      <c r="AW7131" s="61"/>
      <c r="AX7131" s="61"/>
      <c r="AY7131" s="61"/>
      <c r="AZ7131" s="61"/>
      <c r="BA7131" s="61"/>
    </row>
    <row r="7132" spans="39:53" x14ac:dyDescent="0.2">
      <c r="AM7132" s="61"/>
      <c r="AN7132" s="61"/>
      <c r="AO7132" s="171"/>
      <c r="AP7132" s="61"/>
      <c r="AQ7132" s="61"/>
      <c r="AR7132" s="61"/>
      <c r="AS7132" s="61"/>
      <c r="AT7132" s="61"/>
      <c r="AU7132" s="61"/>
      <c r="AV7132" s="61"/>
      <c r="AW7132" s="61"/>
      <c r="AX7132" s="61"/>
      <c r="AY7132" s="61"/>
      <c r="AZ7132" s="61"/>
      <c r="BA7132" s="61"/>
    </row>
    <row r="7133" spans="39:53" x14ac:dyDescent="0.2">
      <c r="AM7133" s="61"/>
      <c r="AN7133" s="61"/>
      <c r="AO7133" s="171"/>
      <c r="AP7133" s="61"/>
      <c r="AQ7133" s="61"/>
      <c r="AR7133" s="61"/>
      <c r="AS7133" s="61"/>
      <c r="AT7133" s="61"/>
      <c r="AU7133" s="61"/>
      <c r="AV7133" s="61"/>
      <c r="AW7133" s="61"/>
      <c r="AX7133" s="61"/>
      <c r="AY7133" s="61"/>
      <c r="AZ7133" s="61"/>
      <c r="BA7133" s="61"/>
    </row>
    <row r="7134" spans="39:53" x14ac:dyDescent="0.2">
      <c r="AM7134" s="61"/>
      <c r="AN7134" s="61"/>
      <c r="AO7134" s="171"/>
      <c r="AP7134" s="61"/>
      <c r="AQ7134" s="61"/>
      <c r="AR7134" s="61"/>
      <c r="AS7134" s="61"/>
      <c r="AT7134" s="61"/>
      <c r="AU7134" s="61"/>
      <c r="AV7134" s="61"/>
      <c r="AW7134" s="61"/>
      <c r="AX7134" s="61"/>
      <c r="AY7134" s="61"/>
      <c r="AZ7134" s="61"/>
      <c r="BA7134" s="61"/>
    </row>
    <row r="7135" spans="39:53" x14ac:dyDescent="0.2">
      <c r="AM7135" s="61"/>
      <c r="AN7135" s="61"/>
      <c r="AO7135" s="171"/>
      <c r="AP7135" s="61"/>
      <c r="AQ7135" s="61"/>
      <c r="AR7135" s="61"/>
      <c r="AS7135" s="61"/>
      <c r="AT7135" s="61"/>
      <c r="AU7135" s="61"/>
      <c r="AV7135" s="61"/>
      <c r="AW7135" s="61"/>
      <c r="AX7135" s="61"/>
      <c r="AY7135" s="61"/>
      <c r="AZ7135" s="61"/>
      <c r="BA7135" s="61"/>
    </row>
    <row r="7136" spans="39:53" x14ac:dyDescent="0.2">
      <c r="AM7136" s="61"/>
      <c r="AN7136" s="61"/>
      <c r="AO7136" s="171"/>
      <c r="AP7136" s="61"/>
      <c r="AQ7136" s="61"/>
      <c r="AR7136" s="61"/>
      <c r="AS7136" s="61"/>
      <c r="AT7136" s="61"/>
      <c r="AU7136" s="61"/>
      <c r="AV7136" s="61"/>
      <c r="AW7136" s="61"/>
      <c r="AX7136" s="61"/>
      <c r="AY7136" s="61"/>
      <c r="AZ7136" s="61"/>
      <c r="BA7136" s="61"/>
    </row>
    <row r="7137" spans="39:53" x14ac:dyDescent="0.2">
      <c r="AM7137" s="61"/>
      <c r="AN7137" s="61"/>
      <c r="AO7137" s="171"/>
      <c r="AP7137" s="61"/>
      <c r="AQ7137" s="61"/>
      <c r="AR7137" s="61"/>
      <c r="AS7137" s="61"/>
      <c r="AT7137" s="61"/>
      <c r="AU7137" s="61"/>
      <c r="AV7137" s="61"/>
      <c r="AW7137" s="61"/>
      <c r="AX7137" s="61"/>
      <c r="AY7137" s="61"/>
      <c r="AZ7137" s="61"/>
      <c r="BA7137" s="61"/>
    </row>
    <row r="7138" spans="39:53" x14ac:dyDescent="0.2">
      <c r="AM7138" s="61"/>
      <c r="AN7138" s="61"/>
      <c r="AO7138" s="171"/>
      <c r="AP7138" s="61"/>
      <c r="AQ7138" s="61"/>
      <c r="AR7138" s="61"/>
      <c r="AS7138" s="61"/>
      <c r="AT7138" s="61"/>
      <c r="AU7138" s="61"/>
      <c r="AV7138" s="61"/>
      <c r="AW7138" s="61"/>
      <c r="AX7138" s="61"/>
      <c r="AY7138" s="61"/>
      <c r="AZ7138" s="61"/>
      <c r="BA7138" s="61"/>
    </row>
    <row r="7139" spans="39:53" x14ac:dyDescent="0.2">
      <c r="AM7139" s="61"/>
      <c r="AN7139" s="61"/>
      <c r="AO7139" s="171"/>
      <c r="AP7139" s="61"/>
      <c r="AQ7139" s="61"/>
      <c r="AR7139" s="61"/>
      <c r="AS7139" s="61"/>
      <c r="AT7139" s="61"/>
      <c r="AU7139" s="61"/>
      <c r="AV7139" s="61"/>
      <c r="AW7139" s="61"/>
      <c r="AX7139" s="61"/>
      <c r="AY7139" s="61"/>
      <c r="AZ7139" s="61"/>
      <c r="BA7139" s="61"/>
    </row>
    <row r="7140" spans="39:53" x14ac:dyDescent="0.2">
      <c r="AM7140" s="61"/>
      <c r="AN7140" s="61"/>
      <c r="AO7140" s="171"/>
      <c r="AP7140" s="61"/>
      <c r="AQ7140" s="61"/>
      <c r="AR7140" s="61"/>
      <c r="AS7140" s="61"/>
      <c r="AT7140" s="61"/>
      <c r="AU7140" s="61"/>
      <c r="AV7140" s="61"/>
      <c r="AW7140" s="61"/>
      <c r="AX7140" s="61"/>
      <c r="AY7140" s="61"/>
      <c r="AZ7140" s="61"/>
      <c r="BA7140" s="61"/>
    </row>
    <row r="7141" spans="39:53" x14ac:dyDescent="0.2">
      <c r="AM7141" s="61"/>
      <c r="AN7141" s="61"/>
      <c r="AO7141" s="171"/>
      <c r="AP7141" s="61"/>
      <c r="AQ7141" s="61"/>
      <c r="AR7141" s="61"/>
      <c r="AS7141" s="61"/>
      <c r="AT7141" s="61"/>
      <c r="AU7141" s="61"/>
      <c r="AV7141" s="61"/>
      <c r="AW7141" s="61"/>
      <c r="AX7141" s="61"/>
      <c r="AY7141" s="61"/>
      <c r="AZ7141" s="61"/>
      <c r="BA7141" s="61"/>
    </row>
    <row r="7142" spans="39:53" x14ac:dyDescent="0.2">
      <c r="AM7142" s="61"/>
      <c r="AN7142" s="61"/>
      <c r="AO7142" s="171"/>
      <c r="AP7142" s="61"/>
      <c r="AQ7142" s="61"/>
      <c r="AR7142" s="61"/>
      <c r="AS7142" s="61"/>
      <c r="AT7142" s="61"/>
      <c r="AU7142" s="61"/>
      <c r="AV7142" s="61"/>
      <c r="AW7142" s="61"/>
      <c r="AX7142" s="61"/>
      <c r="AY7142" s="61"/>
      <c r="AZ7142" s="61"/>
      <c r="BA7142" s="61"/>
    </row>
    <row r="7143" spans="39:53" x14ac:dyDescent="0.2">
      <c r="AM7143" s="61"/>
      <c r="AN7143" s="61"/>
      <c r="AO7143" s="171"/>
      <c r="AP7143" s="61"/>
      <c r="AQ7143" s="61"/>
      <c r="AR7143" s="61"/>
      <c r="AS7143" s="61"/>
      <c r="AT7143" s="61"/>
      <c r="AU7143" s="61"/>
      <c r="AV7143" s="61"/>
      <c r="AW7143" s="61"/>
      <c r="AX7143" s="61"/>
      <c r="AY7143" s="61"/>
      <c r="AZ7143" s="61"/>
      <c r="BA7143" s="61"/>
    </row>
    <row r="7144" spans="39:53" x14ac:dyDescent="0.2">
      <c r="AM7144" s="61"/>
      <c r="AN7144" s="61"/>
      <c r="AO7144" s="171"/>
      <c r="AP7144" s="61"/>
      <c r="AQ7144" s="61"/>
      <c r="AR7144" s="61"/>
      <c r="AS7144" s="61"/>
      <c r="AT7144" s="61"/>
      <c r="AU7144" s="61"/>
      <c r="AV7144" s="61"/>
      <c r="AW7144" s="61"/>
      <c r="AX7144" s="61"/>
      <c r="AY7144" s="61"/>
      <c r="AZ7144" s="61"/>
      <c r="BA7144" s="61"/>
    </row>
    <row r="7145" spans="39:53" x14ac:dyDescent="0.2">
      <c r="AM7145" s="61"/>
      <c r="AN7145" s="61"/>
      <c r="AO7145" s="171"/>
      <c r="AP7145" s="61"/>
      <c r="AQ7145" s="61"/>
      <c r="AR7145" s="61"/>
      <c r="AS7145" s="61"/>
      <c r="AT7145" s="61"/>
      <c r="AU7145" s="61"/>
      <c r="AV7145" s="61"/>
      <c r="AW7145" s="61"/>
      <c r="AX7145" s="61"/>
      <c r="AY7145" s="61"/>
      <c r="AZ7145" s="61"/>
      <c r="BA7145" s="61"/>
    </row>
    <row r="7146" spans="39:53" x14ac:dyDescent="0.2">
      <c r="AM7146" s="61"/>
      <c r="AN7146" s="61"/>
      <c r="AO7146" s="171"/>
      <c r="AP7146" s="61"/>
      <c r="AQ7146" s="61"/>
      <c r="AR7146" s="61"/>
      <c r="AS7146" s="61"/>
      <c r="AT7146" s="61"/>
      <c r="AU7146" s="61"/>
      <c r="AV7146" s="61"/>
      <c r="AW7146" s="61"/>
      <c r="AX7146" s="61"/>
      <c r="AY7146" s="61"/>
      <c r="AZ7146" s="61"/>
      <c r="BA7146" s="61"/>
    </row>
    <row r="7147" spans="39:53" x14ac:dyDescent="0.2">
      <c r="AM7147" s="61"/>
      <c r="AN7147" s="61"/>
      <c r="AO7147" s="171"/>
      <c r="AP7147" s="61"/>
      <c r="AQ7147" s="61"/>
      <c r="AR7147" s="61"/>
      <c r="AS7147" s="61"/>
      <c r="AT7147" s="61"/>
      <c r="AU7147" s="61"/>
      <c r="AV7147" s="61"/>
      <c r="AW7147" s="61"/>
      <c r="AX7147" s="61"/>
      <c r="AY7147" s="61"/>
      <c r="AZ7147" s="61"/>
      <c r="BA7147" s="61"/>
    </row>
    <row r="7148" spans="39:53" x14ac:dyDescent="0.2">
      <c r="AM7148" s="61"/>
      <c r="AN7148" s="61"/>
      <c r="AO7148" s="171"/>
      <c r="AP7148" s="61"/>
      <c r="AQ7148" s="61"/>
      <c r="AR7148" s="61"/>
      <c r="AS7148" s="61"/>
      <c r="AT7148" s="61"/>
      <c r="AU7148" s="61"/>
      <c r="AV7148" s="61"/>
      <c r="AW7148" s="61"/>
      <c r="AX7148" s="61"/>
      <c r="AY7148" s="61"/>
      <c r="AZ7148" s="61"/>
      <c r="BA7148" s="61"/>
    </row>
    <row r="7149" spans="39:53" x14ac:dyDescent="0.2">
      <c r="AM7149" s="61"/>
      <c r="AN7149" s="61"/>
      <c r="AO7149" s="171"/>
      <c r="AP7149" s="61"/>
      <c r="AQ7149" s="61"/>
      <c r="AR7149" s="61"/>
      <c r="AS7149" s="61"/>
      <c r="AT7149" s="61"/>
      <c r="AU7149" s="61"/>
      <c r="AV7149" s="61"/>
      <c r="AW7149" s="61"/>
      <c r="AX7149" s="61"/>
      <c r="AY7149" s="61"/>
      <c r="AZ7149" s="61"/>
      <c r="BA7149" s="61"/>
    </row>
    <row r="7150" spans="39:53" x14ac:dyDescent="0.2">
      <c r="AM7150" s="61"/>
      <c r="AN7150" s="61"/>
      <c r="AO7150" s="171"/>
      <c r="AP7150" s="61"/>
      <c r="AQ7150" s="61"/>
      <c r="AR7150" s="61"/>
      <c r="AS7150" s="61"/>
      <c r="AT7150" s="61"/>
      <c r="AU7150" s="61"/>
      <c r="AV7150" s="61"/>
      <c r="AW7150" s="61"/>
      <c r="AX7150" s="61"/>
      <c r="AY7150" s="61"/>
      <c r="AZ7150" s="61"/>
      <c r="BA7150" s="61"/>
    </row>
    <row r="7151" spans="39:53" x14ac:dyDescent="0.2">
      <c r="AM7151" s="61"/>
      <c r="AN7151" s="61"/>
      <c r="AO7151" s="171"/>
      <c r="AP7151" s="61"/>
      <c r="AQ7151" s="61"/>
      <c r="AR7151" s="61"/>
      <c r="AS7151" s="61"/>
      <c r="AT7151" s="61"/>
      <c r="AU7151" s="61"/>
      <c r="AV7151" s="61"/>
      <c r="AW7151" s="61"/>
      <c r="AX7151" s="61"/>
      <c r="AY7151" s="61"/>
      <c r="AZ7151" s="61"/>
      <c r="BA7151" s="61"/>
    </row>
    <row r="7152" spans="39:53" x14ac:dyDescent="0.2">
      <c r="AM7152" s="61"/>
      <c r="AN7152" s="61"/>
      <c r="AO7152" s="171"/>
      <c r="AP7152" s="61"/>
      <c r="AQ7152" s="61"/>
      <c r="AR7152" s="61"/>
      <c r="AS7152" s="61"/>
      <c r="AT7152" s="61"/>
      <c r="AU7152" s="61"/>
      <c r="AV7152" s="61"/>
      <c r="AW7152" s="61"/>
      <c r="AX7152" s="61"/>
      <c r="AY7152" s="61"/>
      <c r="AZ7152" s="61"/>
      <c r="BA7152" s="61"/>
    </row>
    <row r="7153" spans="39:53" x14ac:dyDescent="0.2">
      <c r="AM7153" s="61"/>
      <c r="AN7153" s="61"/>
      <c r="AO7153" s="171"/>
      <c r="AP7153" s="61"/>
      <c r="AQ7153" s="61"/>
      <c r="AR7153" s="61"/>
      <c r="AS7153" s="61"/>
      <c r="AT7153" s="61"/>
      <c r="AU7153" s="61"/>
      <c r="AV7153" s="61"/>
      <c r="AW7153" s="61"/>
      <c r="AX7153" s="61"/>
      <c r="AY7153" s="61"/>
      <c r="AZ7153" s="61"/>
      <c r="BA7153" s="61"/>
    </row>
    <row r="7154" spans="39:53" x14ac:dyDescent="0.2">
      <c r="AM7154" s="61"/>
      <c r="AN7154" s="61"/>
      <c r="AO7154" s="171"/>
      <c r="AP7154" s="61"/>
      <c r="AQ7154" s="61"/>
      <c r="AR7154" s="61"/>
      <c r="AS7154" s="61"/>
      <c r="AT7154" s="61"/>
      <c r="AU7154" s="61"/>
      <c r="AV7154" s="61"/>
      <c r="AW7154" s="61"/>
      <c r="AX7154" s="61"/>
      <c r="AY7154" s="61"/>
      <c r="AZ7154" s="61"/>
      <c r="BA7154" s="61"/>
    </row>
    <row r="7155" spans="39:53" x14ac:dyDescent="0.2">
      <c r="AM7155" s="61"/>
      <c r="AN7155" s="61"/>
      <c r="AO7155" s="171"/>
      <c r="AP7155" s="61"/>
      <c r="AQ7155" s="61"/>
      <c r="AR7155" s="61"/>
      <c r="AS7155" s="61"/>
      <c r="AT7155" s="61"/>
      <c r="AU7155" s="61"/>
      <c r="AV7155" s="61"/>
      <c r="AW7155" s="61"/>
      <c r="AX7155" s="61"/>
      <c r="AY7155" s="61"/>
      <c r="AZ7155" s="61"/>
      <c r="BA7155" s="61"/>
    </row>
    <row r="7156" spans="39:53" x14ac:dyDescent="0.2">
      <c r="AM7156" s="61"/>
      <c r="AN7156" s="61"/>
      <c r="AO7156" s="171"/>
      <c r="AP7156" s="61"/>
      <c r="AQ7156" s="61"/>
      <c r="AR7156" s="61"/>
      <c r="AS7156" s="61"/>
      <c r="AT7156" s="61"/>
      <c r="AU7156" s="61"/>
      <c r="AV7156" s="61"/>
      <c r="AW7156" s="61"/>
      <c r="AX7156" s="61"/>
      <c r="AY7156" s="61"/>
      <c r="AZ7156" s="61"/>
      <c r="BA7156" s="61"/>
    </row>
    <row r="7157" spans="39:53" x14ac:dyDescent="0.2">
      <c r="AM7157" s="61"/>
      <c r="AN7157" s="61"/>
      <c r="AO7157" s="171"/>
      <c r="AP7157" s="61"/>
      <c r="AQ7157" s="61"/>
      <c r="AR7157" s="61"/>
      <c r="AS7157" s="61"/>
      <c r="AT7157" s="61"/>
      <c r="AU7157" s="61"/>
      <c r="AV7157" s="61"/>
      <c r="AW7157" s="61"/>
      <c r="AX7157" s="61"/>
      <c r="AY7157" s="61"/>
      <c r="AZ7157" s="61"/>
      <c r="BA7157" s="61"/>
    </row>
    <row r="7158" spans="39:53" x14ac:dyDescent="0.2">
      <c r="AM7158" s="61"/>
      <c r="AN7158" s="61"/>
      <c r="AO7158" s="171"/>
      <c r="AP7158" s="61"/>
      <c r="AQ7158" s="61"/>
      <c r="AR7158" s="61"/>
      <c r="AS7158" s="61"/>
      <c r="AT7158" s="61"/>
      <c r="AU7158" s="61"/>
      <c r="AV7158" s="61"/>
      <c r="AW7158" s="61"/>
      <c r="AX7158" s="61"/>
      <c r="AY7158" s="61"/>
      <c r="AZ7158" s="61"/>
      <c r="BA7158" s="61"/>
    </row>
    <row r="7159" spans="39:53" x14ac:dyDescent="0.2">
      <c r="AM7159" s="61"/>
      <c r="AN7159" s="61"/>
      <c r="AO7159" s="171"/>
      <c r="AP7159" s="61"/>
      <c r="AQ7159" s="61"/>
      <c r="AR7159" s="61"/>
      <c r="AS7159" s="61"/>
      <c r="AT7159" s="61"/>
      <c r="AU7159" s="61"/>
      <c r="AV7159" s="61"/>
      <c r="AW7159" s="61"/>
      <c r="AX7159" s="61"/>
      <c r="AY7159" s="61"/>
      <c r="AZ7159" s="61"/>
      <c r="BA7159" s="61"/>
    </row>
    <row r="7160" spans="39:53" x14ac:dyDescent="0.2">
      <c r="AM7160" s="61"/>
      <c r="AN7160" s="61"/>
      <c r="AO7160" s="171"/>
      <c r="AP7160" s="61"/>
      <c r="AQ7160" s="61"/>
      <c r="AR7160" s="61"/>
      <c r="AS7160" s="61"/>
      <c r="AT7160" s="61"/>
      <c r="AU7160" s="61"/>
      <c r="AV7160" s="61"/>
      <c r="AW7160" s="61"/>
      <c r="AX7160" s="61"/>
      <c r="AY7160" s="61"/>
      <c r="AZ7160" s="61"/>
      <c r="BA7160" s="61"/>
    </row>
    <row r="7161" spans="39:53" x14ac:dyDescent="0.2">
      <c r="AM7161" s="61"/>
      <c r="AN7161" s="61"/>
      <c r="AO7161" s="171"/>
      <c r="AP7161" s="61"/>
      <c r="AQ7161" s="61"/>
      <c r="AR7161" s="61"/>
      <c r="AS7161" s="61"/>
      <c r="AT7161" s="61"/>
      <c r="AU7161" s="61"/>
      <c r="AV7161" s="61"/>
      <c r="AW7161" s="61"/>
      <c r="AX7161" s="61"/>
      <c r="AY7161" s="61"/>
      <c r="AZ7161" s="61"/>
      <c r="BA7161" s="61"/>
    </row>
    <row r="7162" spans="39:53" x14ac:dyDescent="0.2">
      <c r="AM7162" s="61"/>
      <c r="AN7162" s="61"/>
      <c r="AO7162" s="171"/>
      <c r="AP7162" s="61"/>
      <c r="AQ7162" s="61"/>
      <c r="AR7162" s="61"/>
      <c r="AS7162" s="61"/>
      <c r="AT7162" s="61"/>
      <c r="AU7162" s="61"/>
      <c r="AV7162" s="61"/>
      <c r="AW7162" s="61"/>
      <c r="AX7162" s="61"/>
      <c r="AY7162" s="61"/>
      <c r="AZ7162" s="61"/>
      <c r="BA7162" s="61"/>
    </row>
    <row r="7163" spans="39:53" x14ac:dyDescent="0.2">
      <c r="AM7163" s="61"/>
      <c r="AN7163" s="61"/>
      <c r="AO7163" s="171"/>
      <c r="AP7163" s="61"/>
      <c r="AQ7163" s="61"/>
      <c r="AR7163" s="61"/>
      <c r="AS7163" s="61"/>
      <c r="AT7163" s="61"/>
      <c r="AU7163" s="61"/>
      <c r="AV7163" s="61"/>
      <c r="AW7163" s="61"/>
      <c r="AX7163" s="61"/>
      <c r="AY7163" s="61"/>
      <c r="AZ7163" s="61"/>
      <c r="BA7163" s="61"/>
    </row>
    <row r="7164" spans="39:53" x14ac:dyDescent="0.2">
      <c r="AM7164" s="61"/>
      <c r="AN7164" s="61"/>
      <c r="AO7164" s="171"/>
      <c r="AP7164" s="61"/>
      <c r="AQ7164" s="61"/>
      <c r="AR7164" s="61"/>
      <c r="AS7164" s="61"/>
      <c r="AT7164" s="61"/>
      <c r="AU7164" s="61"/>
      <c r="AV7164" s="61"/>
      <c r="AW7164" s="61"/>
      <c r="AX7164" s="61"/>
      <c r="AY7164" s="61"/>
      <c r="AZ7164" s="61"/>
      <c r="BA7164" s="61"/>
    </row>
    <row r="7165" spans="39:53" x14ac:dyDescent="0.2">
      <c r="AM7165" s="61"/>
      <c r="AN7165" s="61"/>
      <c r="AO7165" s="171"/>
      <c r="AP7165" s="61"/>
      <c r="AQ7165" s="61"/>
      <c r="AR7165" s="61"/>
      <c r="AS7165" s="61"/>
      <c r="AT7165" s="61"/>
      <c r="AU7165" s="61"/>
      <c r="AV7165" s="61"/>
      <c r="AW7165" s="61"/>
      <c r="AX7165" s="61"/>
      <c r="AY7165" s="61"/>
      <c r="AZ7165" s="61"/>
      <c r="BA7165" s="61"/>
    </row>
    <row r="7166" spans="39:53" x14ac:dyDescent="0.2">
      <c r="AM7166" s="61"/>
      <c r="AN7166" s="61"/>
      <c r="AO7166" s="171"/>
      <c r="AP7166" s="61"/>
      <c r="AQ7166" s="61"/>
      <c r="AR7166" s="61"/>
      <c r="AS7166" s="61"/>
      <c r="AT7166" s="61"/>
      <c r="AU7166" s="61"/>
      <c r="AV7166" s="61"/>
      <c r="AW7166" s="61"/>
      <c r="AX7166" s="61"/>
      <c r="AY7166" s="61"/>
      <c r="AZ7166" s="61"/>
      <c r="BA7166" s="61"/>
    </row>
    <row r="7167" spans="39:53" x14ac:dyDescent="0.2">
      <c r="AM7167" s="61"/>
      <c r="AN7167" s="61"/>
      <c r="AO7167" s="171"/>
      <c r="AP7167" s="61"/>
      <c r="AQ7167" s="61"/>
      <c r="AR7167" s="61"/>
      <c r="AS7167" s="61"/>
      <c r="AT7167" s="61"/>
      <c r="AU7167" s="61"/>
      <c r="AV7167" s="61"/>
      <c r="AW7167" s="61"/>
      <c r="AX7167" s="61"/>
      <c r="AY7167" s="61"/>
      <c r="AZ7167" s="61"/>
      <c r="BA7167" s="61"/>
    </row>
    <row r="7168" spans="39:53" x14ac:dyDescent="0.2">
      <c r="AM7168" s="61"/>
      <c r="AN7168" s="61"/>
      <c r="AO7168" s="171"/>
      <c r="AP7168" s="61"/>
      <c r="AQ7168" s="61"/>
      <c r="AR7168" s="61"/>
      <c r="AS7168" s="61"/>
      <c r="AT7168" s="61"/>
      <c r="AU7168" s="61"/>
      <c r="AV7168" s="61"/>
      <c r="AW7168" s="61"/>
      <c r="AX7168" s="61"/>
      <c r="AY7168" s="61"/>
      <c r="AZ7168" s="61"/>
      <c r="BA7168" s="61"/>
    </row>
    <row r="7169" spans="39:53" x14ac:dyDescent="0.2">
      <c r="AM7169" s="61"/>
      <c r="AN7169" s="61"/>
      <c r="AO7169" s="171"/>
      <c r="AP7169" s="61"/>
      <c r="AQ7169" s="61"/>
      <c r="AR7169" s="61"/>
      <c r="AS7169" s="61"/>
      <c r="AT7169" s="61"/>
      <c r="AU7169" s="61"/>
      <c r="AV7169" s="61"/>
      <c r="AW7169" s="61"/>
      <c r="AX7169" s="61"/>
      <c r="AY7169" s="61"/>
      <c r="AZ7169" s="61"/>
      <c r="BA7169" s="61"/>
    </row>
    <row r="7170" spans="39:53" x14ac:dyDescent="0.2">
      <c r="AM7170" s="61"/>
      <c r="AN7170" s="61"/>
      <c r="AO7170" s="171"/>
      <c r="AP7170" s="61"/>
      <c r="AQ7170" s="61"/>
      <c r="AR7170" s="61"/>
      <c r="AS7170" s="61"/>
      <c r="AT7170" s="61"/>
      <c r="AU7170" s="61"/>
      <c r="AV7170" s="61"/>
      <c r="AW7170" s="61"/>
      <c r="AX7170" s="61"/>
      <c r="AY7170" s="61"/>
      <c r="AZ7170" s="61"/>
      <c r="BA7170" s="61"/>
    </row>
    <row r="7171" spans="39:53" x14ac:dyDescent="0.2">
      <c r="AM7171" s="61"/>
      <c r="AN7171" s="61"/>
      <c r="AO7171" s="171"/>
      <c r="AP7171" s="61"/>
      <c r="AQ7171" s="61"/>
      <c r="AR7171" s="61"/>
      <c r="AS7171" s="61"/>
      <c r="AT7171" s="61"/>
      <c r="AU7171" s="61"/>
      <c r="AV7171" s="61"/>
      <c r="AW7171" s="61"/>
      <c r="AX7171" s="61"/>
      <c r="AY7171" s="61"/>
      <c r="AZ7171" s="61"/>
      <c r="BA7171" s="61"/>
    </row>
    <row r="7172" spans="39:53" x14ac:dyDescent="0.2">
      <c r="AM7172" s="61"/>
      <c r="AN7172" s="61"/>
      <c r="AO7172" s="171"/>
      <c r="AP7172" s="61"/>
      <c r="AQ7172" s="61"/>
      <c r="AR7172" s="61"/>
      <c r="AS7172" s="61"/>
      <c r="AT7172" s="61"/>
      <c r="AU7172" s="61"/>
      <c r="AV7172" s="61"/>
      <c r="AW7172" s="61"/>
      <c r="AX7172" s="61"/>
      <c r="AY7172" s="61"/>
      <c r="AZ7172" s="61"/>
      <c r="BA7172" s="61"/>
    </row>
    <row r="7173" spans="39:53" x14ac:dyDescent="0.2">
      <c r="AM7173" s="61"/>
      <c r="AN7173" s="61"/>
      <c r="AO7173" s="171"/>
      <c r="AP7173" s="61"/>
      <c r="AQ7173" s="61"/>
      <c r="AR7173" s="61"/>
      <c r="AS7173" s="61"/>
      <c r="AT7173" s="61"/>
      <c r="AU7173" s="61"/>
      <c r="AV7173" s="61"/>
      <c r="AW7173" s="61"/>
      <c r="AX7173" s="61"/>
      <c r="AY7173" s="61"/>
      <c r="AZ7173" s="61"/>
      <c r="BA7173" s="61"/>
    </row>
    <row r="7174" spans="39:53" x14ac:dyDescent="0.2">
      <c r="AM7174" s="61"/>
      <c r="AN7174" s="61"/>
      <c r="AO7174" s="171"/>
      <c r="AP7174" s="61"/>
      <c r="AQ7174" s="61"/>
      <c r="AR7174" s="61"/>
      <c r="AS7174" s="61"/>
      <c r="AT7174" s="61"/>
      <c r="AU7174" s="61"/>
      <c r="AV7174" s="61"/>
      <c r="AW7174" s="61"/>
      <c r="AX7174" s="61"/>
      <c r="AY7174" s="61"/>
      <c r="AZ7174" s="61"/>
      <c r="BA7174" s="61"/>
    </row>
    <row r="7175" spans="39:53" x14ac:dyDescent="0.2">
      <c r="AM7175" s="61"/>
      <c r="AN7175" s="61"/>
      <c r="AO7175" s="171"/>
      <c r="AP7175" s="61"/>
      <c r="AQ7175" s="61"/>
      <c r="AR7175" s="61"/>
      <c r="AS7175" s="61"/>
      <c r="AT7175" s="61"/>
      <c r="AU7175" s="61"/>
      <c r="AV7175" s="61"/>
      <c r="AW7175" s="61"/>
      <c r="AX7175" s="61"/>
      <c r="AY7175" s="61"/>
      <c r="AZ7175" s="61"/>
      <c r="BA7175" s="61"/>
    </row>
    <row r="7176" spans="39:53" x14ac:dyDescent="0.2">
      <c r="AM7176" s="61"/>
      <c r="AN7176" s="61"/>
      <c r="AO7176" s="171"/>
      <c r="AP7176" s="61"/>
      <c r="AQ7176" s="61"/>
      <c r="AR7176" s="61"/>
      <c r="AS7176" s="61"/>
      <c r="AT7176" s="61"/>
      <c r="AU7176" s="61"/>
      <c r="AV7176" s="61"/>
      <c r="AW7176" s="61"/>
      <c r="AX7176" s="61"/>
      <c r="AY7176" s="61"/>
      <c r="AZ7176" s="61"/>
      <c r="BA7176" s="61"/>
    </row>
    <row r="7177" spans="39:53" x14ac:dyDescent="0.2">
      <c r="AM7177" s="61"/>
      <c r="AN7177" s="61"/>
      <c r="AO7177" s="171"/>
      <c r="AP7177" s="61"/>
      <c r="AQ7177" s="61"/>
      <c r="AR7177" s="61"/>
      <c r="AS7177" s="61"/>
      <c r="AT7177" s="61"/>
      <c r="AU7177" s="61"/>
      <c r="AV7177" s="61"/>
      <c r="AW7177" s="61"/>
      <c r="AX7177" s="61"/>
      <c r="AY7177" s="61"/>
      <c r="AZ7177" s="61"/>
      <c r="BA7177" s="61"/>
    </row>
    <row r="7178" spans="39:53" x14ac:dyDescent="0.2">
      <c r="AM7178" s="61"/>
      <c r="AN7178" s="61"/>
      <c r="AO7178" s="171"/>
      <c r="AP7178" s="61"/>
      <c r="AQ7178" s="61"/>
      <c r="AR7178" s="61"/>
      <c r="AS7178" s="61"/>
      <c r="AT7178" s="61"/>
      <c r="AU7178" s="61"/>
      <c r="AV7178" s="61"/>
      <c r="AW7178" s="61"/>
      <c r="AX7178" s="61"/>
      <c r="AY7178" s="61"/>
      <c r="AZ7178" s="61"/>
      <c r="BA7178" s="61"/>
    </row>
    <row r="7179" spans="39:53" x14ac:dyDescent="0.2">
      <c r="AM7179" s="61"/>
      <c r="AN7179" s="61"/>
      <c r="AO7179" s="171"/>
      <c r="AP7179" s="61"/>
      <c r="AQ7179" s="61"/>
      <c r="AR7179" s="61"/>
      <c r="AS7179" s="61"/>
      <c r="AT7179" s="61"/>
      <c r="AU7179" s="61"/>
      <c r="AV7179" s="61"/>
      <c r="AW7179" s="61"/>
      <c r="AX7179" s="61"/>
      <c r="AY7179" s="61"/>
      <c r="AZ7179" s="61"/>
      <c r="BA7179" s="61"/>
    </row>
    <row r="7180" spans="39:53" x14ac:dyDescent="0.2">
      <c r="AM7180" s="61"/>
      <c r="AN7180" s="61"/>
      <c r="AO7180" s="171"/>
      <c r="AP7180" s="61"/>
      <c r="AQ7180" s="61"/>
      <c r="AR7180" s="61"/>
      <c r="AS7180" s="61"/>
      <c r="AT7180" s="61"/>
      <c r="AU7180" s="61"/>
      <c r="AV7180" s="61"/>
      <c r="AW7180" s="61"/>
      <c r="AX7180" s="61"/>
      <c r="AY7180" s="61"/>
      <c r="AZ7180" s="61"/>
      <c r="BA7180" s="61"/>
    </row>
    <row r="7181" spans="39:53" x14ac:dyDescent="0.2">
      <c r="AM7181" s="61"/>
      <c r="AN7181" s="61"/>
      <c r="AO7181" s="171"/>
      <c r="AP7181" s="61"/>
      <c r="AQ7181" s="61"/>
      <c r="AR7181" s="61"/>
      <c r="AS7181" s="61"/>
      <c r="AT7181" s="61"/>
      <c r="AU7181" s="61"/>
      <c r="AV7181" s="61"/>
      <c r="AW7181" s="61"/>
      <c r="AX7181" s="61"/>
      <c r="AY7181" s="61"/>
      <c r="AZ7181" s="61"/>
      <c r="BA7181" s="61"/>
    </row>
    <row r="7182" spans="39:53" x14ac:dyDescent="0.2">
      <c r="AM7182" s="61"/>
      <c r="AN7182" s="61"/>
      <c r="AO7182" s="171"/>
      <c r="AP7182" s="61"/>
      <c r="AQ7182" s="61"/>
      <c r="AR7182" s="61"/>
      <c r="AS7182" s="61"/>
      <c r="AT7182" s="61"/>
      <c r="AU7182" s="61"/>
      <c r="AV7182" s="61"/>
      <c r="AW7182" s="61"/>
      <c r="AX7182" s="61"/>
      <c r="AY7182" s="61"/>
      <c r="AZ7182" s="61"/>
      <c r="BA7182" s="61"/>
    </row>
    <row r="7183" spans="39:53" x14ac:dyDescent="0.2">
      <c r="AM7183" s="61"/>
      <c r="AN7183" s="61"/>
      <c r="AO7183" s="171"/>
      <c r="AP7183" s="61"/>
      <c r="AQ7183" s="61"/>
      <c r="AR7183" s="61"/>
      <c r="AS7183" s="61"/>
      <c r="AT7183" s="61"/>
      <c r="AU7183" s="61"/>
      <c r="AV7183" s="61"/>
      <c r="AW7183" s="61"/>
      <c r="AX7183" s="61"/>
      <c r="AY7183" s="61"/>
      <c r="AZ7183" s="61"/>
      <c r="BA7183" s="61"/>
    </row>
    <row r="7184" spans="39:53" x14ac:dyDescent="0.2">
      <c r="AM7184" s="61"/>
      <c r="AN7184" s="61"/>
      <c r="AO7184" s="171"/>
      <c r="AP7184" s="61"/>
      <c r="AQ7184" s="61"/>
      <c r="AR7184" s="61"/>
      <c r="AS7184" s="61"/>
      <c r="AT7184" s="61"/>
      <c r="AU7184" s="61"/>
      <c r="AV7184" s="61"/>
      <c r="AW7184" s="61"/>
      <c r="AX7184" s="61"/>
      <c r="AY7184" s="61"/>
      <c r="AZ7184" s="61"/>
      <c r="BA7184" s="61"/>
    </row>
    <row r="7185" spans="39:53" x14ac:dyDescent="0.2">
      <c r="AM7185" s="61"/>
      <c r="AN7185" s="61"/>
      <c r="AO7185" s="171"/>
      <c r="AP7185" s="61"/>
      <c r="AQ7185" s="61"/>
      <c r="AR7185" s="61"/>
      <c r="AS7185" s="61"/>
      <c r="AT7185" s="61"/>
      <c r="AU7185" s="61"/>
      <c r="AV7185" s="61"/>
      <c r="AW7185" s="61"/>
      <c r="AX7185" s="61"/>
      <c r="AY7185" s="61"/>
      <c r="AZ7185" s="61"/>
      <c r="BA7185" s="61"/>
    </row>
    <row r="7186" spans="39:53" x14ac:dyDescent="0.2">
      <c r="AM7186" s="61"/>
      <c r="AN7186" s="61"/>
      <c r="AO7186" s="171"/>
      <c r="AP7186" s="61"/>
      <c r="AQ7186" s="61"/>
      <c r="AR7186" s="61"/>
      <c r="AS7186" s="61"/>
      <c r="AT7186" s="61"/>
      <c r="AU7186" s="61"/>
      <c r="AV7186" s="61"/>
      <c r="AW7186" s="61"/>
      <c r="AX7186" s="61"/>
      <c r="AY7186" s="61"/>
      <c r="AZ7186" s="61"/>
      <c r="BA7186" s="61"/>
    </row>
    <row r="7187" spans="39:53" x14ac:dyDescent="0.2">
      <c r="AM7187" s="61"/>
      <c r="AN7187" s="61"/>
      <c r="AO7187" s="171"/>
      <c r="AP7187" s="61"/>
      <c r="AQ7187" s="61"/>
      <c r="AR7187" s="61"/>
      <c r="AS7187" s="61"/>
      <c r="AT7187" s="61"/>
      <c r="AU7187" s="61"/>
      <c r="AV7187" s="61"/>
      <c r="AW7187" s="61"/>
      <c r="AX7187" s="61"/>
      <c r="AY7187" s="61"/>
      <c r="AZ7187" s="61"/>
      <c r="BA7187" s="61"/>
    </row>
    <row r="7188" spans="39:53" x14ac:dyDescent="0.2">
      <c r="AM7188" s="61"/>
      <c r="AN7188" s="61"/>
      <c r="AO7188" s="171"/>
      <c r="AP7188" s="61"/>
      <c r="AQ7188" s="61"/>
      <c r="AR7188" s="61"/>
      <c r="AS7188" s="61"/>
      <c r="AT7188" s="61"/>
      <c r="AU7188" s="61"/>
      <c r="AV7188" s="61"/>
      <c r="AW7188" s="61"/>
      <c r="AX7188" s="61"/>
      <c r="AY7188" s="61"/>
      <c r="AZ7188" s="61"/>
      <c r="BA7188" s="61"/>
    </row>
    <row r="7189" spans="39:53" x14ac:dyDescent="0.2">
      <c r="AM7189" s="61"/>
      <c r="AN7189" s="61"/>
      <c r="AO7189" s="171"/>
      <c r="AP7189" s="61"/>
      <c r="AQ7189" s="61"/>
      <c r="AR7189" s="61"/>
      <c r="AS7189" s="61"/>
      <c r="AT7189" s="61"/>
      <c r="AU7189" s="61"/>
      <c r="AV7189" s="61"/>
      <c r="AW7189" s="61"/>
      <c r="AX7189" s="61"/>
      <c r="AY7189" s="61"/>
      <c r="AZ7189" s="61"/>
      <c r="BA7189" s="61"/>
    </row>
    <row r="7190" spans="39:53" x14ac:dyDescent="0.2">
      <c r="AM7190" s="61"/>
      <c r="AN7190" s="61"/>
      <c r="AO7190" s="171"/>
      <c r="AP7190" s="61"/>
      <c r="AQ7190" s="61"/>
      <c r="AR7190" s="61"/>
      <c r="AS7190" s="61"/>
      <c r="AT7190" s="61"/>
      <c r="AU7190" s="61"/>
      <c r="AV7190" s="61"/>
      <c r="AW7190" s="61"/>
      <c r="AX7190" s="61"/>
      <c r="AY7190" s="61"/>
      <c r="AZ7190" s="61"/>
      <c r="BA7190" s="61"/>
    </row>
    <row r="7191" spans="39:53" x14ac:dyDescent="0.2">
      <c r="AM7191" s="61"/>
      <c r="AN7191" s="61"/>
      <c r="AO7191" s="171"/>
      <c r="AP7191" s="61"/>
      <c r="AQ7191" s="61"/>
      <c r="AR7191" s="61"/>
      <c r="AS7191" s="61"/>
      <c r="AT7191" s="61"/>
      <c r="AU7191" s="61"/>
      <c r="AV7191" s="61"/>
      <c r="AW7191" s="61"/>
      <c r="AX7191" s="61"/>
      <c r="AY7191" s="61"/>
      <c r="AZ7191" s="61"/>
      <c r="BA7191" s="61"/>
    </row>
    <row r="7192" spans="39:53" x14ac:dyDescent="0.2">
      <c r="AM7192" s="61"/>
      <c r="AN7192" s="61"/>
      <c r="AO7192" s="171"/>
      <c r="AP7192" s="61"/>
      <c r="AQ7192" s="61"/>
      <c r="AR7192" s="61"/>
      <c r="AS7192" s="61"/>
      <c r="AT7192" s="61"/>
      <c r="AU7192" s="61"/>
      <c r="AV7192" s="61"/>
      <c r="AW7192" s="61"/>
      <c r="AX7192" s="61"/>
      <c r="AY7192" s="61"/>
      <c r="AZ7192" s="61"/>
      <c r="BA7192" s="61"/>
    </row>
    <row r="7193" spans="39:53" x14ac:dyDescent="0.2">
      <c r="AM7193" s="61"/>
      <c r="AN7193" s="61"/>
      <c r="AO7193" s="171"/>
      <c r="AP7193" s="61"/>
      <c r="AQ7193" s="61"/>
      <c r="AR7193" s="61"/>
      <c r="AS7193" s="61"/>
      <c r="AT7193" s="61"/>
      <c r="AU7193" s="61"/>
      <c r="AV7193" s="61"/>
      <c r="AW7193" s="61"/>
      <c r="AX7193" s="61"/>
      <c r="AY7193" s="61"/>
      <c r="AZ7193" s="61"/>
      <c r="BA7193" s="61"/>
    </row>
    <row r="7194" spans="39:53" x14ac:dyDescent="0.2">
      <c r="AM7194" s="61"/>
      <c r="AN7194" s="61"/>
      <c r="AO7194" s="171"/>
      <c r="AP7194" s="61"/>
      <c r="AQ7194" s="61"/>
      <c r="AR7194" s="61"/>
      <c r="AS7194" s="61"/>
      <c r="AT7194" s="61"/>
      <c r="AU7194" s="61"/>
      <c r="AV7194" s="61"/>
      <c r="AW7194" s="61"/>
      <c r="AX7194" s="61"/>
      <c r="AY7194" s="61"/>
      <c r="AZ7194" s="61"/>
      <c r="BA7194" s="61"/>
    </row>
    <row r="7195" spans="39:53" x14ac:dyDescent="0.2">
      <c r="AM7195" s="61"/>
      <c r="AN7195" s="61"/>
      <c r="AO7195" s="171"/>
      <c r="AP7195" s="61"/>
      <c r="AQ7195" s="61"/>
      <c r="AR7195" s="61"/>
      <c r="AS7195" s="61"/>
      <c r="AT7195" s="61"/>
      <c r="AU7195" s="61"/>
      <c r="AV7195" s="61"/>
      <c r="AW7195" s="61"/>
      <c r="AX7195" s="61"/>
      <c r="AY7195" s="61"/>
      <c r="AZ7195" s="61"/>
      <c r="BA7195" s="61"/>
    </row>
    <row r="7196" spans="39:53" x14ac:dyDescent="0.2">
      <c r="AM7196" s="61"/>
      <c r="AN7196" s="61"/>
      <c r="AO7196" s="171"/>
      <c r="AP7196" s="61"/>
      <c r="AQ7196" s="61"/>
      <c r="AR7196" s="61"/>
      <c r="AS7196" s="61"/>
      <c r="AT7196" s="61"/>
      <c r="AU7196" s="61"/>
      <c r="AV7196" s="61"/>
      <c r="AW7196" s="61"/>
      <c r="AX7196" s="61"/>
      <c r="AY7196" s="61"/>
      <c r="AZ7196" s="61"/>
      <c r="BA7196" s="61"/>
    </row>
    <row r="7197" spans="39:53" x14ac:dyDescent="0.2">
      <c r="AM7197" s="61"/>
      <c r="AN7197" s="61"/>
      <c r="AO7197" s="171"/>
      <c r="AP7197" s="61"/>
      <c r="AQ7197" s="61"/>
      <c r="AR7197" s="61"/>
      <c r="AS7197" s="61"/>
      <c r="AT7197" s="61"/>
      <c r="AU7197" s="61"/>
      <c r="AV7197" s="61"/>
      <c r="AW7197" s="61"/>
      <c r="AX7197" s="61"/>
      <c r="AY7197" s="61"/>
      <c r="AZ7197" s="61"/>
      <c r="BA7197" s="61"/>
    </row>
    <row r="7198" spans="39:53" x14ac:dyDescent="0.2">
      <c r="AM7198" s="61"/>
      <c r="AN7198" s="61"/>
      <c r="AO7198" s="171"/>
      <c r="AP7198" s="61"/>
      <c r="AQ7198" s="61"/>
      <c r="AR7198" s="61"/>
      <c r="AS7198" s="61"/>
      <c r="AT7198" s="61"/>
      <c r="AU7198" s="61"/>
      <c r="AV7198" s="61"/>
      <c r="AW7198" s="61"/>
      <c r="AX7198" s="61"/>
      <c r="AY7198" s="61"/>
      <c r="AZ7198" s="61"/>
      <c r="BA7198" s="61"/>
    </row>
    <row r="7199" spans="39:53" x14ac:dyDescent="0.2">
      <c r="AM7199" s="61"/>
      <c r="AN7199" s="61"/>
      <c r="AO7199" s="171"/>
      <c r="AP7199" s="61"/>
      <c r="AQ7199" s="61"/>
      <c r="AR7199" s="61"/>
      <c r="AS7199" s="61"/>
      <c r="AT7199" s="61"/>
      <c r="AU7199" s="61"/>
      <c r="AV7199" s="61"/>
      <c r="AW7199" s="61"/>
      <c r="AX7199" s="61"/>
      <c r="AY7199" s="61"/>
      <c r="AZ7199" s="61"/>
      <c r="BA7199" s="61"/>
    </row>
    <row r="7200" spans="39:53" x14ac:dyDescent="0.2">
      <c r="AM7200" s="61"/>
      <c r="AN7200" s="61"/>
      <c r="AO7200" s="171"/>
      <c r="AP7200" s="61"/>
      <c r="AQ7200" s="61"/>
      <c r="AR7200" s="61"/>
      <c r="AS7200" s="61"/>
      <c r="AT7200" s="61"/>
      <c r="AU7200" s="61"/>
      <c r="AV7200" s="61"/>
      <c r="AW7200" s="61"/>
      <c r="AX7200" s="61"/>
      <c r="AY7200" s="61"/>
      <c r="AZ7200" s="61"/>
      <c r="BA7200" s="61"/>
    </row>
    <row r="7201" spans="39:53" x14ac:dyDescent="0.2">
      <c r="AM7201" s="61"/>
      <c r="AN7201" s="61"/>
      <c r="AO7201" s="171"/>
      <c r="AP7201" s="61"/>
      <c r="AQ7201" s="61"/>
      <c r="AR7201" s="61"/>
      <c r="AS7201" s="61"/>
      <c r="AT7201" s="61"/>
      <c r="AU7201" s="61"/>
      <c r="AV7201" s="61"/>
      <c r="AW7201" s="61"/>
      <c r="AX7201" s="61"/>
      <c r="AY7201" s="61"/>
      <c r="AZ7201" s="61"/>
      <c r="BA7201" s="61"/>
    </row>
    <row r="7202" spans="39:53" x14ac:dyDescent="0.2">
      <c r="AM7202" s="61"/>
      <c r="AN7202" s="61"/>
      <c r="AO7202" s="171"/>
      <c r="AP7202" s="61"/>
      <c r="AQ7202" s="61"/>
      <c r="AR7202" s="61"/>
      <c r="AS7202" s="61"/>
      <c r="AT7202" s="61"/>
      <c r="AU7202" s="61"/>
      <c r="AV7202" s="61"/>
      <c r="AW7202" s="61"/>
      <c r="AX7202" s="61"/>
      <c r="AY7202" s="61"/>
      <c r="AZ7202" s="61"/>
      <c r="BA7202" s="61"/>
    </row>
    <row r="7203" spans="39:53" x14ac:dyDescent="0.2">
      <c r="AM7203" s="61"/>
      <c r="AN7203" s="61"/>
      <c r="AO7203" s="171"/>
      <c r="AP7203" s="61"/>
      <c r="AQ7203" s="61"/>
      <c r="AR7203" s="61"/>
      <c r="AS7203" s="61"/>
      <c r="AT7203" s="61"/>
      <c r="AU7203" s="61"/>
      <c r="AV7203" s="61"/>
      <c r="AW7203" s="61"/>
      <c r="AX7203" s="61"/>
      <c r="AY7203" s="61"/>
      <c r="AZ7203" s="61"/>
      <c r="BA7203" s="61"/>
    </row>
    <row r="7204" spans="39:53" x14ac:dyDescent="0.2">
      <c r="AM7204" s="61"/>
      <c r="AN7204" s="61"/>
      <c r="AO7204" s="171"/>
      <c r="AP7204" s="61"/>
      <c r="AQ7204" s="61"/>
      <c r="AR7204" s="61"/>
      <c r="AS7204" s="61"/>
      <c r="AT7204" s="61"/>
      <c r="AU7204" s="61"/>
      <c r="AV7204" s="61"/>
      <c r="AW7204" s="61"/>
      <c r="AX7204" s="61"/>
      <c r="AY7204" s="61"/>
      <c r="AZ7204" s="61"/>
      <c r="BA7204" s="61"/>
    </row>
    <row r="7205" spans="39:53" x14ac:dyDescent="0.2">
      <c r="AM7205" s="61"/>
      <c r="AN7205" s="61"/>
      <c r="AO7205" s="171"/>
      <c r="AP7205" s="61"/>
      <c r="AQ7205" s="61"/>
      <c r="AR7205" s="61"/>
      <c r="AS7205" s="61"/>
      <c r="AT7205" s="61"/>
      <c r="AU7205" s="61"/>
      <c r="AV7205" s="61"/>
      <c r="AW7205" s="61"/>
      <c r="AX7205" s="61"/>
      <c r="AY7205" s="61"/>
      <c r="AZ7205" s="61"/>
      <c r="BA7205" s="61"/>
    </row>
    <row r="7206" spans="39:53" x14ac:dyDescent="0.2">
      <c r="AM7206" s="61"/>
      <c r="AN7206" s="61"/>
      <c r="AO7206" s="171"/>
      <c r="AP7206" s="61"/>
      <c r="AQ7206" s="61"/>
      <c r="AR7206" s="61"/>
      <c r="AS7206" s="61"/>
      <c r="AT7206" s="61"/>
      <c r="AU7206" s="61"/>
      <c r="AV7206" s="61"/>
      <c r="AW7206" s="61"/>
      <c r="AX7206" s="61"/>
      <c r="AY7206" s="61"/>
      <c r="AZ7206" s="61"/>
      <c r="BA7206" s="61"/>
    </row>
    <row r="7207" spans="39:53" x14ac:dyDescent="0.2">
      <c r="AM7207" s="61"/>
      <c r="AN7207" s="61"/>
      <c r="AO7207" s="171"/>
      <c r="AP7207" s="61"/>
      <c r="AQ7207" s="61"/>
      <c r="AR7207" s="61"/>
      <c r="AS7207" s="61"/>
      <c r="AT7207" s="61"/>
      <c r="AU7207" s="61"/>
      <c r="AV7207" s="61"/>
      <c r="AW7207" s="61"/>
      <c r="AX7207" s="61"/>
      <c r="AY7207" s="61"/>
      <c r="AZ7207" s="61"/>
      <c r="BA7207" s="61"/>
    </row>
    <row r="7208" spans="39:53" x14ac:dyDescent="0.2">
      <c r="AM7208" s="61"/>
      <c r="AN7208" s="61"/>
      <c r="AO7208" s="171"/>
      <c r="AP7208" s="61"/>
      <c r="AQ7208" s="61"/>
      <c r="AR7208" s="61"/>
      <c r="AS7208" s="61"/>
      <c r="AT7208" s="61"/>
      <c r="AU7208" s="61"/>
      <c r="AV7208" s="61"/>
      <c r="AW7208" s="61"/>
      <c r="AX7208" s="61"/>
      <c r="AY7208" s="61"/>
      <c r="AZ7208" s="61"/>
      <c r="BA7208" s="61"/>
    </row>
    <row r="7209" spans="39:53" x14ac:dyDescent="0.2">
      <c r="AM7209" s="61"/>
      <c r="AN7209" s="61"/>
      <c r="AO7209" s="171"/>
      <c r="AP7209" s="61"/>
      <c r="AQ7209" s="61"/>
      <c r="AR7209" s="61"/>
      <c r="AS7209" s="61"/>
      <c r="AT7209" s="61"/>
      <c r="AU7209" s="61"/>
      <c r="AV7209" s="61"/>
      <c r="AW7209" s="61"/>
      <c r="AX7209" s="61"/>
      <c r="AY7209" s="61"/>
      <c r="AZ7209" s="61"/>
      <c r="BA7209" s="61"/>
    </row>
    <row r="7210" spans="39:53" x14ac:dyDescent="0.2">
      <c r="AM7210" s="61"/>
      <c r="AN7210" s="61"/>
      <c r="AO7210" s="171"/>
      <c r="AP7210" s="61"/>
      <c r="AQ7210" s="61"/>
      <c r="AR7210" s="61"/>
      <c r="AS7210" s="61"/>
      <c r="AT7210" s="61"/>
      <c r="AU7210" s="61"/>
      <c r="AV7210" s="61"/>
      <c r="AW7210" s="61"/>
      <c r="AX7210" s="61"/>
      <c r="AY7210" s="61"/>
      <c r="AZ7210" s="61"/>
      <c r="BA7210" s="61"/>
    </row>
    <row r="7211" spans="39:53" x14ac:dyDescent="0.2">
      <c r="AM7211" s="61"/>
      <c r="AN7211" s="61"/>
      <c r="AO7211" s="171"/>
      <c r="AP7211" s="61"/>
      <c r="AQ7211" s="61"/>
      <c r="AR7211" s="61"/>
      <c r="AS7211" s="61"/>
      <c r="AT7211" s="61"/>
      <c r="AU7211" s="61"/>
      <c r="AV7211" s="61"/>
      <c r="AW7211" s="61"/>
      <c r="AX7211" s="61"/>
      <c r="AY7211" s="61"/>
      <c r="AZ7211" s="61"/>
      <c r="BA7211" s="61"/>
    </row>
    <row r="7212" spans="39:53" x14ac:dyDescent="0.2">
      <c r="AM7212" s="61"/>
      <c r="AN7212" s="61"/>
      <c r="AO7212" s="171"/>
      <c r="AP7212" s="61"/>
      <c r="AQ7212" s="61"/>
      <c r="AR7212" s="61"/>
      <c r="AS7212" s="61"/>
      <c r="AT7212" s="61"/>
      <c r="AU7212" s="61"/>
      <c r="AV7212" s="61"/>
      <c r="AW7212" s="61"/>
      <c r="AX7212" s="61"/>
      <c r="AY7212" s="61"/>
      <c r="AZ7212" s="61"/>
      <c r="BA7212" s="61"/>
    </row>
    <row r="7213" spans="39:53" x14ac:dyDescent="0.2">
      <c r="AM7213" s="61"/>
      <c r="AN7213" s="61"/>
      <c r="AO7213" s="171"/>
      <c r="AP7213" s="61"/>
      <c r="AQ7213" s="61"/>
      <c r="AR7213" s="61"/>
      <c r="AS7213" s="61"/>
      <c r="AT7213" s="61"/>
      <c r="AU7213" s="61"/>
      <c r="AV7213" s="61"/>
      <c r="AW7213" s="61"/>
      <c r="AX7213" s="61"/>
      <c r="AY7213" s="61"/>
      <c r="AZ7213" s="61"/>
      <c r="BA7213" s="61"/>
    </row>
    <row r="7214" spans="39:53" x14ac:dyDescent="0.2">
      <c r="AM7214" s="61"/>
      <c r="AN7214" s="61"/>
      <c r="AO7214" s="171"/>
      <c r="AP7214" s="61"/>
      <c r="AQ7214" s="61"/>
      <c r="AR7214" s="61"/>
      <c r="AS7214" s="61"/>
      <c r="AT7214" s="61"/>
      <c r="AU7214" s="61"/>
      <c r="AV7214" s="61"/>
      <c r="AW7214" s="61"/>
      <c r="AX7214" s="61"/>
      <c r="AY7214" s="61"/>
      <c r="AZ7214" s="61"/>
      <c r="BA7214" s="61"/>
    </row>
    <row r="7215" spans="39:53" x14ac:dyDescent="0.2">
      <c r="AM7215" s="61"/>
      <c r="AN7215" s="61"/>
      <c r="AO7215" s="171"/>
      <c r="AP7215" s="61"/>
      <c r="AQ7215" s="61"/>
      <c r="AR7215" s="61"/>
      <c r="AS7215" s="61"/>
      <c r="AT7215" s="61"/>
      <c r="AU7215" s="61"/>
      <c r="AV7215" s="61"/>
      <c r="AW7215" s="61"/>
      <c r="AX7215" s="61"/>
      <c r="AY7215" s="61"/>
      <c r="AZ7215" s="61"/>
      <c r="BA7215" s="61"/>
    </row>
    <row r="7216" spans="39:53" x14ac:dyDescent="0.2">
      <c r="AM7216" s="61"/>
      <c r="AN7216" s="61"/>
      <c r="AO7216" s="171"/>
      <c r="AP7216" s="61"/>
      <c r="AQ7216" s="61"/>
      <c r="AR7216" s="61"/>
      <c r="AS7216" s="61"/>
      <c r="AT7216" s="61"/>
      <c r="AU7216" s="61"/>
      <c r="AV7216" s="61"/>
      <c r="AW7216" s="61"/>
      <c r="AX7216" s="61"/>
      <c r="AY7216" s="61"/>
      <c r="AZ7216" s="61"/>
      <c r="BA7216" s="61"/>
    </row>
    <row r="7217" spans="39:53" x14ac:dyDescent="0.2">
      <c r="AM7217" s="61"/>
      <c r="AN7217" s="61"/>
      <c r="AO7217" s="171"/>
      <c r="AP7217" s="61"/>
      <c r="AQ7217" s="61"/>
      <c r="AR7217" s="61"/>
      <c r="AS7217" s="61"/>
      <c r="AT7217" s="61"/>
      <c r="AU7217" s="61"/>
      <c r="AV7217" s="61"/>
      <c r="AW7217" s="61"/>
      <c r="AX7217" s="61"/>
      <c r="AY7217" s="61"/>
      <c r="AZ7217" s="61"/>
      <c r="BA7217" s="61"/>
    </row>
    <row r="7218" spans="39:53" x14ac:dyDescent="0.2">
      <c r="AM7218" s="61"/>
      <c r="AN7218" s="61"/>
      <c r="AO7218" s="171"/>
      <c r="AP7218" s="61"/>
      <c r="AQ7218" s="61"/>
      <c r="AR7218" s="61"/>
      <c r="AS7218" s="61"/>
      <c r="AT7218" s="61"/>
      <c r="AU7218" s="61"/>
      <c r="AV7218" s="61"/>
      <c r="AW7218" s="61"/>
      <c r="AX7218" s="61"/>
      <c r="AY7218" s="61"/>
      <c r="AZ7218" s="61"/>
      <c r="BA7218" s="61"/>
    </row>
    <row r="7219" spans="39:53" x14ac:dyDescent="0.2">
      <c r="AM7219" s="61"/>
      <c r="AN7219" s="61"/>
      <c r="AO7219" s="171"/>
      <c r="AP7219" s="61"/>
      <c r="AQ7219" s="61"/>
      <c r="AR7219" s="61"/>
      <c r="AS7219" s="61"/>
      <c r="AT7219" s="61"/>
      <c r="AU7219" s="61"/>
      <c r="AV7219" s="61"/>
      <c r="AW7219" s="61"/>
      <c r="AX7219" s="61"/>
      <c r="AY7219" s="61"/>
      <c r="AZ7219" s="61"/>
      <c r="BA7219" s="61"/>
    </row>
    <row r="7220" spans="39:53" x14ac:dyDescent="0.2">
      <c r="AM7220" s="61"/>
      <c r="AN7220" s="61"/>
      <c r="AO7220" s="171"/>
      <c r="AP7220" s="61"/>
      <c r="AQ7220" s="61"/>
      <c r="AR7220" s="61"/>
      <c r="AS7220" s="61"/>
      <c r="AT7220" s="61"/>
      <c r="AU7220" s="61"/>
      <c r="AV7220" s="61"/>
      <c r="AW7220" s="61"/>
      <c r="AX7220" s="61"/>
      <c r="AY7220" s="61"/>
      <c r="AZ7220" s="61"/>
      <c r="BA7220" s="61"/>
    </row>
    <row r="7221" spans="39:53" x14ac:dyDescent="0.2">
      <c r="AM7221" s="61"/>
      <c r="AN7221" s="61"/>
      <c r="AO7221" s="171"/>
      <c r="AP7221" s="61"/>
      <c r="AQ7221" s="61"/>
      <c r="AR7221" s="61"/>
      <c r="AS7221" s="61"/>
      <c r="AT7221" s="61"/>
      <c r="AU7221" s="61"/>
      <c r="AV7221" s="61"/>
      <c r="AW7221" s="61"/>
      <c r="AX7221" s="61"/>
      <c r="AY7221" s="61"/>
      <c r="AZ7221" s="61"/>
      <c r="BA7221" s="61"/>
    </row>
    <row r="7222" spans="39:53" x14ac:dyDescent="0.2">
      <c r="AM7222" s="61"/>
      <c r="AN7222" s="61"/>
      <c r="AO7222" s="171"/>
      <c r="AP7222" s="61"/>
      <c r="AQ7222" s="61"/>
      <c r="AR7222" s="61"/>
      <c r="AS7222" s="61"/>
      <c r="AT7222" s="61"/>
      <c r="AU7222" s="61"/>
      <c r="AV7222" s="61"/>
      <c r="AW7222" s="61"/>
      <c r="AX7222" s="61"/>
      <c r="AY7222" s="61"/>
      <c r="AZ7222" s="61"/>
      <c r="BA7222" s="61"/>
    </row>
    <row r="7223" spans="39:53" x14ac:dyDescent="0.2">
      <c r="AM7223" s="61"/>
      <c r="AN7223" s="61"/>
      <c r="AO7223" s="171"/>
      <c r="AP7223" s="61"/>
      <c r="AQ7223" s="61"/>
      <c r="AR7223" s="61"/>
      <c r="AS7223" s="61"/>
      <c r="AT7223" s="61"/>
      <c r="AU7223" s="61"/>
      <c r="AV7223" s="61"/>
      <c r="AW7223" s="61"/>
      <c r="AX7223" s="61"/>
      <c r="AY7223" s="61"/>
      <c r="AZ7223" s="61"/>
      <c r="BA7223" s="61"/>
    </row>
    <row r="7224" spans="39:53" x14ac:dyDescent="0.2">
      <c r="AM7224" s="61"/>
      <c r="AN7224" s="61"/>
      <c r="AO7224" s="171"/>
      <c r="AP7224" s="61"/>
      <c r="AQ7224" s="61"/>
      <c r="AR7224" s="61"/>
      <c r="AS7224" s="61"/>
      <c r="AT7224" s="61"/>
      <c r="AU7224" s="61"/>
      <c r="AV7224" s="61"/>
      <c r="AW7224" s="61"/>
      <c r="AX7224" s="61"/>
      <c r="AY7224" s="61"/>
      <c r="AZ7224" s="61"/>
      <c r="BA7224" s="61"/>
    </row>
    <row r="7225" spans="39:53" x14ac:dyDescent="0.2">
      <c r="AM7225" s="61"/>
      <c r="AN7225" s="61"/>
      <c r="AO7225" s="171"/>
      <c r="AP7225" s="61"/>
      <c r="AQ7225" s="61"/>
      <c r="AR7225" s="61"/>
      <c r="AS7225" s="61"/>
      <c r="AT7225" s="61"/>
      <c r="AU7225" s="61"/>
      <c r="AV7225" s="61"/>
      <c r="AW7225" s="61"/>
      <c r="AX7225" s="61"/>
      <c r="AY7225" s="61"/>
      <c r="AZ7225" s="61"/>
      <c r="BA7225" s="61"/>
    </row>
    <row r="7226" spans="39:53" x14ac:dyDescent="0.2">
      <c r="AM7226" s="61"/>
      <c r="AN7226" s="61"/>
      <c r="AO7226" s="171"/>
      <c r="AP7226" s="61"/>
      <c r="AQ7226" s="61"/>
      <c r="AR7226" s="61"/>
      <c r="AS7226" s="61"/>
      <c r="AT7226" s="61"/>
      <c r="AU7226" s="61"/>
      <c r="AV7226" s="61"/>
      <c r="AW7226" s="61"/>
      <c r="AX7226" s="61"/>
      <c r="AY7226" s="61"/>
      <c r="AZ7226" s="61"/>
      <c r="BA7226" s="61"/>
    </row>
    <row r="7227" spans="39:53" x14ac:dyDescent="0.2">
      <c r="AM7227" s="61"/>
      <c r="AN7227" s="61"/>
      <c r="AO7227" s="171"/>
      <c r="AP7227" s="61"/>
      <c r="AQ7227" s="61"/>
      <c r="AR7227" s="61"/>
      <c r="AS7227" s="61"/>
      <c r="AT7227" s="61"/>
      <c r="AU7227" s="61"/>
      <c r="AV7227" s="61"/>
      <c r="AW7227" s="61"/>
      <c r="AX7227" s="61"/>
      <c r="AY7227" s="61"/>
      <c r="AZ7227" s="61"/>
      <c r="BA7227" s="61"/>
    </row>
    <row r="7228" spans="39:53" x14ac:dyDescent="0.2">
      <c r="AM7228" s="61"/>
      <c r="AN7228" s="61"/>
      <c r="AO7228" s="171"/>
      <c r="AP7228" s="61"/>
      <c r="AQ7228" s="61"/>
      <c r="AR7228" s="61"/>
      <c r="AS7228" s="61"/>
      <c r="AT7228" s="61"/>
      <c r="AU7228" s="61"/>
      <c r="AV7228" s="61"/>
      <c r="AW7228" s="61"/>
      <c r="AX7228" s="61"/>
      <c r="AY7228" s="61"/>
      <c r="AZ7228" s="61"/>
      <c r="BA7228" s="61"/>
    </row>
    <row r="7229" spans="39:53" x14ac:dyDescent="0.2">
      <c r="AM7229" s="61"/>
      <c r="AN7229" s="61"/>
      <c r="AO7229" s="171"/>
      <c r="AP7229" s="61"/>
      <c r="AQ7229" s="61"/>
      <c r="AR7229" s="61"/>
      <c r="AS7229" s="61"/>
      <c r="AT7229" s="61"/>
      <c r="AU7229" s="61"/>
      <c r="AV7229" s="61"/>
      <c r="AW7229" s="61"/>
      <c r="AX7229" s="61"/>
      <c r="AY7229" s="61"/>
      <c r="AZ7229" s="61"/>
      <c r="BA7229" s="61"/>
    </row>
    <row r="7230" spans="39:53" x14ac:dyDescent="0.2">
      <c r="AM7230" s="61"/>
      <c r="AN7230" s="61"/>
      <c r="AO7230" s="171"/>
      <c r="AP7230" s="61"/>
      <c r="AQ7230" s="61"/>
      <c r="AR7230" s="61"/>
      <c r="AS7230" s="61"/>
      <c r="AT7230" s="61"/>
      <c r="AU7230" s="61"/>
      <c r="AV7230" s="61"/>
      <c r="AW7230" s="61"/>
      <c r="AX7230" s="61"/>
      <c r="AY7230" s="61"/>
      <c r="AZ7230" s="61"/>
      <c r="BA7230" s="61"/>
    </row>
    <row r="7231" spans="39:53" x14ac:dyDescent="0.2">
      <c r="AM7231" s="61"/>
      <c r="AN7231" s="61"/>
      <c r="AO7231" s="171"/>
      <c r="AP7231" s="61"/>
      <c r="AQ7231" s="61"/>
      <c r="AR7231" s="61"/>
      <c r="AS7231" s="61"/>
      <c r="AT7231" s="61"/>
      <c r="AU7231" s="61"/>
      <c r="AV7231" s="61"/>
      <c r="AW7231" s="61"/>
      <c r="AX7231" s="61"/>
      <c r="AY7231" s="61"/>
      <c r="AZ7231" s="61"/>
      <c r="BA7231" s="61"/>
    </row>
    <row r="7232" spans="39:53" x14ac:dyDescent="0.2">
      <c r="AM7232" s="61"/>
      <c r="AN7232" s="61"/>
      <c r="AO7232" s="171"/>
      <c r="AP7232" s="61"/>
      <c r="AQ7232" s="61"/>
      <c r="AR7232" s="61"/>
      <c r="AS7232" s="61"/>
      <c r="AT7232" s="61"/>
      <c r="AU7232" s="61"/>
      <c r="AV7232" s="61"/>
      <c r="AW7232" s="61"/>
      <c r="AX7232" s="61"/>
      <c r="AY7232" s="61"/>
      <c r="AZ7232" s="61"/>
      <c r="BA7232" s="61"/>
    </row>
    <row r="7233" spans="39:53" x14ac:dyDescent="0.2">
      <c r="AM7233" s="61"/>
      <c r="AN7233" s="61"/>
      <c r="AO7233" s="171"/>
      <c r="AP7233" s="61"/>
      <c r="AQ7233" s="61"/>
      <c r="AR7233" s="61"/>
      <c r="AS7233" s="61"/>
      <c r="AT7233" s="61"/>
      <c r="AU7233" s="61"/>
      <c r="AV7233" s="61"/>
      <c r="AW7233" s="61"/>
      <c r="AX7233" s="61"/>
      <c r="AY7233" s="61"/>
      <c r="AZ7233" s="61"/>
      <c r="BA7233" s="61"/>
    </row>
    <row r="7234" spans="39:53" x14ac:dyDescent="0.2">
      <c r="AM7234" s="61"/>
      <c r="AN7234" s="61"/>
      <c r="AO7234" s="171"/>
      <c r="AP7234" s="61"/>
      <c r="AQ7234" s="61"/>
      <c r="AR7234" s="61"/>
      <c r="AS7234" s="61"/>
      <c r="AT7234" s="61"/>
      <c r="AU7234" s="61"/>
      <c r="AV7234" s="61"/>
      <c r="AW7234" s="61"/>
      <c r="AX7234" s="61"/>
      <c r="AY7234" s="61"/>
      <c r="AZ7234" s="61"/>
      <c r="BA7234" s="61"/>
    </row>
    <row r="7235" spans="39:53" x14ac:dyDescent="0.2">
      <c r="AM7235" s="61"/>
      <c r="AN7235" s="61"/>
      <c r="AO7235" s="171"/>
      <c r="AP7235" s="61"/>
      <c r="AQ7235" s="61"/>
      <c r="AR7235" s="61"/>
      <c r="AS7235" s="61"/>
      <c r="AT7235" s="61"/>
      <c r="AU7235" s="61"/>
      <c r="AV7235" s="61"/>
      <c r="AW7235" s="61"/>
      <c r="AX7235" s="61"/>
      <c r="AY7235" s="61"/>
      <c r="AZ7235" s="61"/>
      <c r="BA7235" s="61"/>
    </row>
    <row r="7236" spans="39:53" x14ac:dyDescent="0.2">
      <c r="AM7236" s="61"/>
      <c r="AN7236" s="61"/>
      <c r="AO7236" s="171"/>
      <c r="AP7236" s="61"/>
      <c r="AQ7236" s="61"/>
      <c r="AR7236" s="61"/>
      <c r="AS7236" s="61"/>
      <c r="AT7236" s="61"/>
      <c r="AU7236" s="61"/>
      <c r="AV7236" s="61"/>
      <c r="AW7236" s="61"/>
      <c r="AX7236" s="61"/>
      <c r="AY7236" s="61"/>
      <c r="AZ7236" s="61"/>
      <c r="BA7236" s="61"/>
    </row>
    <row r="7237" spans="39:53" x14ac:dyDescent="0.2">
      <c r="AM7237" s="61"/>
      <c r="AN7237" s="61"/>
      <c r="AO7237" s="171"/>
      <c r="AP7237" s="61"/>
      <c r="AQ7237" s="61"/>
      <c r="AR7237" s="61"/>
      <c r="AS7237" s="61"/>
      <c r="AT7237" s="61"/>
      <c r="AU7237" s="61"/>
      <c r="AV7237" s="61"/>
      <c r="AW7237" s="61"/>
      <c r="AX7237" s="61"/>
      <c r="AY7237" s="61"/>
      <c r="AZ7237" s="61"/>
      <c r="BA7237" s="61"/>
    </row>
    <row r="7238" spans="39:53" x14ac:dyDescent="0.2">
      <c r="AM7238" s="61"/>
      <c r="AN7238" s="61"/>
      <c r="AO7238" s="171"/>
      <c r="AP7238" s="61"/>
      <c r="AQ7238" s="61"/>
      <c r="AR7238" s="61"/>
      <c r="AS7238" s="61"/>
      <c r="AT7238" s="61"/>
      <c r="AU7238" s="61"/>
      <c r="AV7238" s="61"/>
      <c r="AW7238" s="61"/>
      <c r="AX7238" s="61"/>
      <c r="AY7238" s="61"/>
      <c r="AZ7238" s="61"/>
      <c r="BA7238" s="61"/>
    </row>
    <row r="7239" spans="39:53" x14ac:dyDescent="0.2">
      <c r="AM7239" s="61"/>
      <c r="AN7239" s="61"/>
      <c r="AO7239" s="171"/>
      <c r="AP7239" s="61"/>
      <c r="AQ7239" s="61"/>
      <c r="AR7239" s="61"/>
      <c r="AS7239" s="61"/>
      <c r="AT7239" s="61"/>
      <c r="AU7239" s="61"/>
      <c r="AV7239" s="61"/>
      <c r="AW7239" s="61"/>
      <c r="AX7239" s="61"/>
      <c r="AY7239" s="61"/>
      <c r="AZ7239" s="61"/>
      <c r="BA7239" s="61"/>
    </row>
    <row r="7240" spans="39:53" x14ac:dyDescent="0.2">
      <c r="AM7240" s="61"/>
      <c r="AN7240" s="61"/>
      <c r="AO7240" s="171"/>
      <c r="AP7240" s="61"/>
      <c r="AQ7240" s="61"/>
      <c r="AR7240" s="61"/>
      <c r="AS7240" s="61"/>
      <c r="AT7240" s="61"/>
      <c r="AU7240" s="61"/>
      <c r="AV7240" s="61"/>
      <c r="AW7240" s="61"/>
      <c r="AX7240" s="61"/>
      <c r="AY7240" s="61"/>
      <c r="AZ7240" s="61"/>
      <c r="BA7240" s="61"/>
    </row>
    <row r="7241" spans="39:53" x14ac:dyDescent="0.2">
      <c r="AM7241" s="61"/>
      <c r="AN7241" s="61"/>
      <c r="AO7241" s="171"/>
      <c r="AP7241" s="61"/>
      <c r="AQ7241" s="61"/>
      <c r="AR7241" s="61"/>
      <c r="AS7241" s="61"/>
      <c r="AT7241" s="61"/>
      <c r="AU7241" s="61"/>
      <c r="AV7241" s="61"/>
      <c r="AW7241" s="61"/>
      <c r="AX7241" s="61"/>
      <c r="AY7241" s="61"/>
      <c r="AZ7241" s="61"/>
      <c r="BA7241" s="61"/>
    </row>
    <row r="7242" spans="39:53" x14ac:dyDescent="0.2">
      <c r="AM7242" s="61"/>
      <c r="AN7242" s="61"/>
      <c r="AO7242" s="171"/>
      <c r="AP7242" s="61"/>
      <c r="AQ7242" s="61"/>
      <c r="AR7242" s="61"/>
      <c r="AS7242" s="61"/>
      <c r="AT7242" s="61"/>
      <c r="AU7242" s="61"/>
      <c r="AV7242" s="61"/>
      <c r="AW7242" s="61"/>
      <c r="AX7242" s="61"/>
      <c r="AY7242" s="61"/>
      <c r="AZ7242" s="61"/>
      <c r="BA7242" s="61"/>
    </row>
    <row r="7243" spans="39:53" x14ac:dyDescent="0.2">
      <c r="AM7243" s="61"/>
      <c r="AN7243" s="61"/>
      <c r="AO7243" s="171"/>
      <c r="AP7243" s="61"/>
      <c r="AQ7243" s="61"/>
      <c r="AR7243" s="61"/>
      <c r="AS7243" s="61"/>
      <c r="AT7243" s="61"/>
      <c r="AU7243" s="61"/>
      <c r="AV7243" s="61"/>
      <c r="AW7243" s="61"/>
      <c r="AX7243" s="61"/>
      <c r="AY7243" s="61"/>
      <c r="AZ7243" s="61"/>
      <c r="BA7243" s="61"/>
    </row>
    <row r="7244" spans="39:53" x14ac:dyDescent="0.2">
      <c r="AM7244" s="61"/>
      <c r="AN7244" s="61"/>
      <c r="AO7244" s="171"/>
      <c r="AP7244" s="61"/>
      <c r="AQ7244" s="61"/>
      <c r="AR7244" s="61"/>
      <c r="AS7244" s="61"/>
      <c r="AT7244" s="61"/>
      <c r="AU7244" s="61"/>
      <c r="AV7244" s="61"/>
      <c r="AW7244" s="61"/>
      <c r="AX7244" s="61"/>
      <c r="AY7244" s="61"/>
      <c r="AZ7244" s="61"/>
      <c r="BA7244" s="61"/>
    </row>
    <row r="7245" spans="39:53" x14ac:dyDescent="0.2">
      <c r="AM7245" s="61"/>
      <c r="AN7245" s="61"/>
      <c r="AO7245" s="171"/>
      <c r="AP7245" s="61"/>
      <c r="AQ7245" s="61"/>
      <c r="AR7245" s="61"/>
      <c r="AS7245" s="61"/>
      <c r="AT7245" s="61"/>
      <c r="AU7245" s="61"/>
      <c r="AV7245" s="61"/>
      <c r="AW7245" s="61"/>
      <c r="AX7245" s="61"/>
      <c r="AY7245" s="61"/>
      <c r="AZ7245" s="61"/>
      <c r="BA7245" s="61"/>
    </row>
    <row r="7246" spans="39:53" x14ac:dyDescent="0.2">
      <c r="AM7246" s="61"/>
      <c r="AN7246" s="61"/>
      <c r="AO7246" s="171"/>
      <c r="AP7246" s="61"/>
      <c r="AQ7246" s="61"/>
      <c r="AR7246" s="61"/>
      <c r="AS7246" s="61"/>
      <c r="AT7246" s="61"/>
      <c r="AU7246" s="61"/>
      <c r="AV7246" s="61"/>
      <c r="AW7246" s="61"/>
      <c r="AX7246" s="61"/>
      <c r="AY7246" s="61"/>
      <c r="AZ7246" s="61"/>
      <c r="BA7246" s="61"/>
    </row>
    <row r="7247" spans="39:53" x14ac:dyDescent="0.2">
      <c r="AM7247" s="61"/>
      <c r="AN7247" s="61"/>
      <c r="AO7247" s="171"/>
      <c r="AP7247" s="61"/>
      <c r="AQ7247" s="61"/>
      <c r="AR7247" s="61"/>
      <c r="AS7247" s="61"/>
      <c r="AT7247" s="61"/>
      <c r="AU7247" s="61"/>
      <c r="AV7247" s="61"/>
      <c r="AW7247" s="61"/>
      <c r="AX7247" s="61"/>
      <c r="AY7247" s="61"/>
      <c r="AZ7247" s="61"/>
      <c r="BA7247" s="61"/>
    </row>
    <row r="7248" spans="39:53" x14ac:dyDescent="0.2">
      <c r="AM7248" s="61"/>
      <c r="AN7248" s="61"/>
      <c r="AO7248" s="171"/>
      <c r="AP7248" s="61"/>
      <c r="AQ7248" s="61"/>
      <c r="AR7248" s="61"/>
      <c r="AS7248" s="61"/>
      <c r="AT7248" s="61"/>
      <c r="AU7248" s="61"/>
      <c r="AV7248" s="61"/>
      <c r="AW7248" s="61"/>
      <c r="AX7248" s="61"/>
      <c r="AY7248" s="61"/>
      <c r="AZ7248" s="61"/>
      <c r="BA7248" s="61"/>
    </row>
    <row r="7249" spans="39:53" x14ac:dyDescent="0.2">
      <c r="AM7249" s="61"/>
      <c r="AN7249" s="61"/>
      <c r="AO7249" s="171"/>
      <c r="AP7249" s="61"/>
      <c r="AQ7249" s="61"/>
      <c r="AR7249" s="61"/>
      <c r="AS7249" s="61"/>
      <c r="AT7249" s="61"/>
      <c r="AU7249" s="61"/>
      <c r="AV7249" s="61"/>
      <c r="AW7249" s="61"/>
      <c r="AX7249" s="61"/>
      <c r="AY7249" s="61"/>
      <c r="AZ7249" s="61"/>
      <c r="BA7249" s="61"/>
    </row>
    <row r="7250" spans="39:53" x14ac:dyDescent="0.2">
      <c r="AM7250" s="61"/>
      <c r="AN7250" s="61"/>
      <c r="AO7250" s="171"/>
      <c r="AP7250" s="61"/>
      <c r="AQ7250" s="61"/>
      <c r="AR7250" s="61"/>
      <c r="AS7250" s="61"/>
      <c r="AT7250" s="61"/>
      <c r="AU7250" s="61"/>
      <c r="AV7250" s="61"/>
      <c r="AW7250" s="61"/>
      <c r="AX7250" s="61"/>
      <c r="AY7250" s="61"/>
      <c r="AZ7250" s="61"/>
      <c r="BA7250" s="61"/>
    </row>
    <row r="7251" spans="39:53" x14ac:dyDescent="0.2">
      <c r="AM7251" s="61"/>
      <c r="AN7251" s="61"/>
      <c r="AO7251" s="171"/>
      <c r="AP7251" s="61"/>
      <c r="AQ7251" s="61"/>
      <c r="AR7251" s="61"/>
      <c r="AS7251" s="61"/>
      <c r="AT7251" s="61"/>
      <c r="AU7251" s="61"/>
      <c r="AV7251" s="61"/>
      <c r="AW7251" s="61"/>
      <c r="AX7251" s="61"/>
      <c r="AY7251" s="61"/>
      <c r="AZ7251" s="61"/>
      <c r="BA7251" s="61"/>
    </row>
    <row r="7252" spans="39:53" x14ac:dyDescent="0.2">
      <c r="AM7252" s="61"/>
      <c r="AN7252" s="61"/>
      <c r="AO7252" s="171"/>
      <c r="AP7252" s="61"/>
      <c r="AQ7252" s="61"/>
      <c r="AR7252" s="61"/>
      <c r="AS7252" s="61"/>
      <c r="AT7252" s="61"/>
      <c r="AU7252" s="61"/>
      <c r="AV7252" s="61"/>
      <c r="AW7252" s="61"/>
      <c r="AX7252" s="61"/>
      <c r="AY7252" s="61"/>
      <c r="AZ7252" s="61"/>
      <c r="BA7252" s="61"/>
    </row>
    <row r="7253" spans="39:53" x14ac:dyDescent="0.2">
      <c r="AM7253" s="61"/>
      <c r="AN7253" s="61"/>
      <c r="AO7253" s="171"/>
      <c r="AP7253" s="61"/>
      <c r="AQ7253" s="61"/>
      <c r="AR7253" s="61"/>
      <c r="AS7253" s="61"/>
      <c r="AT7253" s="61"/>
      <c r="AU7253" s="61"/>
      <c r="AV7253" s="61"/>
      <c r="AW7253" s="61"/>
      <c r="AX7253" s="61"/>
      <c r="AY7253" s="61"/>
      <c r="AZ7253" s="61"/>
      <c r="BA7253" s="61"/>
    </row>
    <row r="7254" spans="39:53" x14ac:dyDescent="0.2">
      <c r="AM7254" s="61"/>
      <c r="AN7254" s="61"/>
      <c r="AO7254" s="171"/>
      <c r="AP7254" s="61"/>
      <c r="AQ7254" s="61"/>
      <c r="AR7254" s="61"/>
      <c r="AS7254" s="61"/>
      <c r="AT7254" s="61"/>
      <c r="AU7254" s="61"/>
      <c r="AV7254" s="61"/>
      <c r="AW7254" s="61"/>
      <c r="AX7254" s="61"/>
      <c r="AY7254" s="61"/>
      <c r="AZ7254" s="61"/>
      <c r="BA7254" s="61"/>
    </row>
    <row r="7255" spans="39:53" x14ac:dyDescent="0.2">
      <c r="AM7255" s="61"/>
      <c r="AN7255" s="61"/>
      <c r="AO7255" s="171"/>
      <c r="AP7255" s="61"/>
      <c r="AQ7255" s="61"/>
      <c r="AR7255" s="61"/>
      <c r="AS7255" s="61"/>
      <c r="AT7255" s="61"/>
      <c r="AU7255" s="61"/>
      <c r="AV7255" s="61"/>
      <c r="AW7255" s="61"/>
      <c r="AX7255" s="61"/>
      <c r="AY7255" s="61"/>
      <c r="AZ7255" s="61"/>
      <c r="BA7255" s="61"/>
    </row>
    <row r="7256" spans="39:53" x14ac:dyDescent="0.2">
      <c r="AM7256" s="61"/>
      <c r="AN7256" s="61"/>
      <c r="AO7256" s="171"/>
      <c r="AP7256" s="61"/>
      <c r="AQ7256" s="61"/>
      <c r="AR7256" s="61"/>
      <c r="AS7256" s="61"/>
      <c r="AT7256" s="61"/>
      <c r="AU7256" s="61"/>
      <c r="AV7256" s="61"/>
      <c r="AW7256" s="61"/>
      <c r="AX7256" s="61"/>
      <c r="AY7256" s="61"/>
      <c r="AZ7256" s="61"/>
      <c r="BA7256" s="61"/>
    </row>
    <row r="7257" spans="39:53" x14ac:dyDescent="0.2">
      <c r="AM7257" s="61"/>
      <c r="AN7257" s="61"/>
      <c r="AO7257" s="171"/>
      <c r="AP7257" s="61"/>
      <c r="AQ7257" s="61"/>
      <c r="AR7257" s="61"/>
      <c r="AS7257" s="61"/>
      <c r="AT7257" s="61"/>
      <c r="AU7257" s="61"/>
      <c r="AV7257" s="61"/>
      <c r="AW7257" s="61"/>
      <c r="AX7257" s="61"/>
      <c r="AY7257" s="61"/>
      <c r="AZ7257" s="61"/>
      <c r="BA7257" s="61"/>
    </row>
    <row r="7258" spans="39:53" x14ac:dyDescent="0.2">
      <c r="AM7258" s="61"/>
      <c r="AN7258" s="61"/>
      <c r="AO7258" s="171"/>
      <c r="AP7258" s="61"/>
      <c r="AQ7258" s="61"/>
      <c r="AR7258" s="61"/>
      <c r="AS7258" s="61"/>
      <c r="AT7258" s="61"/>
      <c r="AU7258" s="61"/>
      <c r="AV7258" s="61"/>
      <c r="AW7258" s="61"/>
      <c r="AX7258" s="61"/>
      <c r="AY7258" s="61"/>
      <c r="AZ7258" s="61"/>
      <c r="BA7258" s="61"/>
    </row>
    <row r="7259" spans="39:53" x14ac:dyDescent="0.2">
      <c r="AM7259" s="61"/>
      <c r="AN7259" s="61"/>
      <c r="AO7259" s="171"/>
      <c r="AP7259" s="61"/>
      <c r="AQ7259" s="61"/>
      <c r="AR7259" s="61"/>
      <c r="AS7259" s="61"/>
      <c r="AT7259" s="61"/>
      <c r="AU7259" s="61"/>
      <c r="AV7259" s="61"/>
      <c r="AW7259" s="61"/>
      <c r="AX7259" s="61"/>
      <c r="AY7259" s="61"/>
      <c r="AZ7259" s="61"/>
      <c r="BA7259" s="61"/>
    </row>
    <row r="7260" spans="39:53" x14ac:dyDescent="0.2">
      <c r="AM7260" s="61"/>
      <c r="AN7260" s="61"/>
      <c r="AO7260" s="171"/>
      <c r="AP7260" s="61"/>
      <c r="AQ7260" s="61"/>
      <c r="AR7260" s="61"/>
      <c r="AS7260" s="61"/>
      <c r="AT7260" s="61"/>
      <c r="AU7260" s="61"/>
      <c r="AV7260" s="61"/>
      <c r="AW7260" s="61"/>
      <c r="AX7260" s="61"/>
      <c r="AY7260" s="61"/>
      <c r="AZ7260" s="61"/>
      <c r="BA7260" s="61"/>
    </row>
    <row r="7261" spans="39:53" x14ac:dyDescent="0.2">
      <c r="AM7261" s="61"/>
      <c r="AN7261" s="61"/>
      <c r="AO7261" s="171"/>
      <c r="AP7261" s="61"/>
      <c r="AQ7261" s="61"/>
      <c r="AR7261" s="61"/>
      <c r="AS7261" s="61"/>
      <c r="AT7261" s="61"/>
      <c r="AU7261" s="61"/>
      <c r="AV7261" s="61"/>
      <c r="AW7261" s="61"/>
      <c r="AX7261" s="61"/>
      <c r="AY7261" s="61"/>
      <c r="AZ7261" s="61"/>
      <c r="BA7261" s="61"/>
    </row>
    <row r="7262" spans="39:53" x14ac:dyDescent="0.2">
      <c r="AM7262" s="61"/>
      <c r="AN7262" s="61"/>
      <c r="AO7262" s="171"/>
      <c r="AP7262" s="61"/>
      <c r="AQ7262" s="61"/>
      <c r="AR7262" s="61"/>
      <c r="AS7262" s="61"/>
      <c r="AT7262" s="61"/>
      <c r="AU7262" s="61"/>
      <c r="AV7262" s="61"/>
      <c r="AW7262" s="61"/>
      <c r="AX7262" s="61"/>
      <c r="AY7262" s="61"/>
      <c r="AZ7262" s="61"/>
      <c r="BA7262" s="61"/>
    </row>
    <row r="7263" spans="39:53" x14ac:dyDescent="0.2">
      <c r="AM7263" s="61"/>
      <c r="AN7263" s="61"/>
      <c r="AO7263" s="171"/>
      <c r="AP7263" s="61"/>
      <c r="AQ7263" s="61"/>
      <c r="AR7263" s="61"/>
      <c r="AS7263" s="61"/>
      <c r="AT7263" s="61"/>
      <c r="AU7263" s="61"/>
      <c r="AV7263" s="61"/>
      <c r="AW7263" s="61"/>
      <c r="AX7263" s="61"/>
      <c r="AY7263" s="61"/>
      <c r="AZ7263" s="61"/>
      <c r="BA7263" s="61"/>
    </row>
    <row r="7264" spans="39:53" x14ac:dyDescent="0.2">
      <c r="AM7264" s="61"/>
      <c r="AN7264" s="61"/>
      <c r="AO7264" s="171"/>
      <c r="AP7264" s="61"/>
      <c r="AQ7264" s="61"/>
      <c r="AR7264" s="61"/>
      <c r="AS7264" s="61"/>
      <c r="AT7264" s="61"/>
      <c r="AU7264" s="61"/>
      <c r="AV7264" s="61"/>
      <c r="AW7264" s="61"/>
      <c r="AX7264" s="61"/>
      <c r="AY7264" s="61"/>
      <c r="AZ7264" s="61"/>
      <c r="BA7264" s="61"/>
    </row>
    <row r="7265" spans="39:53" x14ac:dyDescent="0.2">
      <c r="AM7265" s="61"/>
      <c r="AN7265" s="61"/>
      <c r="AO7265" s="171"/>
      <c r="AP7265" s="61"/>
      <c r="AQ7265" s="61"/>
      <c r="AR7265" s="61"/>
      <c r="AS7265" s="61"/>
      <c r="AT7265" s="61"/>
      <c r="AU7265" s="61"/>
      <c r="AV7265" s="61"/>
      <c r="AW7265" s="61"/>
      <c r="AX7265" s="61"/>
      <c r="AY7265" s="61"/>
      <c r="AZ7265" s="61"/>
      <c r="BA7265" s="61"/>
    </row>
    <row r="7266" spans="39:53" x14ac:dyDescent="0.2">
      <c r="AM7266" s="61"/>
      <c r="AN7266" s="61"/>
      <c r="AO7266" s="171"/>
      <c r="AP7266" s="61"/>
      <c r="AQ7266" s="61"/>
      <c r="AR7266" s="61"/>
      <c r="AS7266" s="61"/>
      <c r="AT7266" s="61"/>
      <c r="AU7266" s="61"/>
      <c r="AV7266" s="61"/>
      <c r="AW7266" s="61"/>
      <c r="AX7266" s="61"/>
      <c r="AY7266" s="61"/>
      <c r="AZ7266" s="61"/>
      <c r="BA7266" s="61"/>
    </row>
    <row r="7267" spans="39:53" x14ac:dyDescent="0.2">
      <c r="AM7267" s="61"/>
      <c r="AN7267" s="61"/>
      <c r="AO7267" s="171"/>
      <c r="AP7267" s="61"/>
      <c r="AQ7267" s="61"/>
      <c r="AR7267" s="61"/>
      <c r="AS7267" s="61"/>
      <c r="AT7267" s="61"/>
      <c r="AU7267" s="61"/>
      <c r="AV7267" s="61"/>
      <c r="AW7267" s="61"/>
      <c r="AX7267" s="61"/>
      <c r="AY7267" s="61"/>
      <c r="AZ7267" s="61"/>
      <c r="BA7267" s="61"/>
    </row>
    <row r="7268" spans="39:53" x14ac:dyDescent="0.2">
      <c r="AM7268" s="61"/>
      <c r="AN7268" s="61"/>
      <c r="AO7268" s="171"/>
      <c r="AP7268" s="61"/>
      <c r="AQ7268" s="61"/>
      <c r="AR7268" s="61"/>
      <c r="AS7268" s="61"/>
      <c r="AT7268" s="61"/>
      <c r="AU7268" s="61"/>
      <c r="AV7268" s="61"/>
      <c r="AW7268" s="61"/>
      <c r="AX7268" s="61"/>
      <c r="AY7268" s="61"/>
      <c r="AZ7268" s="61"/>
      <c r="BA7268" s="61"/>
    </row>
    <row r="7269" spans="39:53" x14ac:dyDescent="0.2">
      <c r="AM7269" s="61"/>
      <c r="AN7269" s="61"/>
      <c r="AO7269" s="171"/>
      <c r="AP7269" s="61"/>
      <c r="AQ7269" s="61"/>
      <c r="AR7269" s="61"/>
      <c r="AS7269" s="61"/>
      <c r="AT7269" s="61"/>
      <c r="AU7269" s="61"/>
      <c r="AV7269" s="61"/>
      <c r="AW7269" s="61"/>
      <c r="AX7269" s="61"/>
      <c r="AY7269" s="61"/>
      <c r="AZ7269" s="61"/>
      <c r="BA7269" s="61"/>
    </row>
    <row r="7270" spans="39:53" x14ac:dyDescent="0.2">
      <c r="AM7270" s="61"/>
      <c r="AN7270" s="61"/>
      <c r="AO7270" s="171"/>
      <c r="AP7270" s="61"/>
      <c r="AQ7270" s="61"/>
      <c r="AR7270" s="61"/>
      <c r="AS7270" s="61"/>
      <c r="AT7270" s="61"/>
      <c r="AU7270" s="61"/>
      <c r="AV7270" s="61"/>
      <c r="AW7270" s="61"/>
      <c r="AX7270" s="61"/>
      <c r="AY7270" s="61"/>
      <c r="AZ7270" s="61"/>
      <c r="BA7270" s="61"/>
    </row>
    <row r="7271" spans="39:53" x14ac:dyDescent="0.2">
      <c r="AM7271" s="61"/>
      <c r="AN7271" s="61"/>
      <c r="AO7271" s="171"/>
      <c r="AP7271" s="61"/>
      <c r="AQ7271" s="61"/>
      <c r="AR7271" s="61"/>
      <c r="AS7271" s="61"/>
      <c r="AT7271" s="61"/>
      <c r="AU7271" s="61"/>
      <c r="AV7271" s="61"/>
      <c r="AW7271" s="61"/>
      <c r="AX7271" s="61"/>
      <c r="AY7271" s="61"/>
      <c r="AZ7271" s="61"/>
      <c r="BA7271" s="61"/>
    </row>
    <row r="7272" spans="39:53" x14ac:dyDescent="0.2">
      <c r="AM7272" s="61"/>
      <c r="AN7272" s="61"/>
      <c r="AO7272" s="171"/>
      <c r="AP7272" s="61"/>
      <c r="AQ7272" s="61"/>
      <c r="AR7272" s="61"/>
      <c r="AS7272" s="61"/>
      <c r="AT7272" s="61"/>
      <c r="AU7272" s="61"/>
      <c r="AV7272" s="61"/>
      <c r="AW7272" s="61"/>
      <c r="AX7272" s="61"/>
      <c r="AY7272" s="61"/>
      <c r="AZ7272" s="61"/>
      <c r="BA7272" s="61"/>
    </row>
    <row r="7273" spans="39:53" x14ac:dyDescent="0.2">
      <c r="AM7273" s="61"/>
      <c r="AN7273" s="61"/>
      <c r="AO7273" s="171"/>
      <c r="AP7273" s="61"/>
      <c r="AQ7273" s="61"/>
      <c r="AR7273" s="61"/>
      <c r="AS7273" s="61"/>
      <c r="AT7273" s="61"/>
      <c r="AU7273" s="61"/>
      <c r="AV7273" s="61"/>
      <c r="AW7273" s="61"/>
      <c r="AX7273" s="61"/>
      <c r="AY7273" s="61"/>
      <c r="AZ7273" s="61"/>
      <c r="BA7273" s="61"/>
    </row>
    <row r="7274" spans="39:53" x14ac:dyDescent="0.2">
      <c r="AM7274" s="61"/>
      <c r="AN7274" s="61"/>
      <c r="AO7274" s="171"/>
      <c r="AP7274" s="61"/>
      <c r="AQ7274" s="61"/>
      <c r="AR7274" s="61"/>
      <c r="AS7274" s="61"/>
      <c r="AT7274" s="61"/>
      <c r="AU7274" s="61"/>
      <c r="AV7274" s="61"/>
      <c r="AW7274" s="61"/>
      <c r="AX7274" s="61"/>
      <c r="AY7274" s="61"/>
      <c r="AZ7274" s="61"/>
      <c r="BA7274" s="61"/>
    </row>
    <row r="7275" spans="39:53" x14ac:dyDescent="0.2">
      <c r="AM7275" s="61"/>
      <c r="AN7275" s="61"/>
      <c r="AO7275" s="171"/>
      <c r="AP7275" s="61"/>
      <c r="AQ7275" s="61"/>
      <c r="AR7275" s="61"/>
      <c r="AS7275" s="61"/>
      <c r="AT7275" s="61"/>
      <c r="AU7275" s="61"/>
      <c r="AV7275" s="61"/>
      <c r="AW7275" s="61"/>
      <c r="AX7275" s="61"/>
      <c r="AY7275" s="61"/>
      <c r="AZ7275" s="61"/>
      <c r="BA7275" s="61"/>
    </row>
    <row r="7276" spans="39:53" x14ac:dyDescent="0.2">
      <c r="AM7276" s="61"/>
      <c r="AN7276" s="61"/>
      <c r="AO7276" s="171"/>
      <c r="AP7276" s="61"/>
      <c r="AQ7276" s="61"/>
      <c r="AR7276" s="61"/>
      <c r="AS7276" s="61"/>
      <c r="AT7276" s="61"/>
      <c r="AU7276" s="61"/>
      <c r="AV7276" s="61"/>
      <c r="AW7276" s="61"/>
      <c r="AX7276" s="61"/>
      <c r="AY7276" s="61"/>
      <c r="AZ7276" s="61"/>
      <c r="BA7276" s="61"/>
    </row>
    <row r="7277" spans="39:53" x14ac:dyDescent="0.2">
      <c r="AM7277" s="61"/>
      <c r="AN7277" s="61"/>
      <c r="AO7277" s="171"/>
      <c r="AP7277" s="61"/>
      <c r="AQ7277" s="61"/>
      <c r="AR7277" s="61"/>
      <c r="AS7277" s="61"/>
      <c r="AT7277" s="61"/>
      <c r="AU7277" s="61"/>
      <c r="AV7277" s="61"/>
      <c r="AW7277" s="61"/>
      <c r="AX7277" s="61"/>
      <c r="AY7277" s="61"/>
      <c r="AZ7277" s="61"/>
      <c r="BA7277" s="61"/>
    </row>
    <row r="7278" spans="39:53" x14ac:dyDescent="0.2">
      <c r="AM7278" s="61"/>
      <c r="AN7278" s="61"/>
      <c r="AO7278" s="171"/>
      <c r="AP7278" s="61"/>
      <c r="AQ7278" s="61"/>
      <c r="AR7278" s="61"/>
      <c r="AS7278" s="61"/>
      <c r="AT7278" s="61"/>
      <c r="AU7278" s="61"/>
      <c r="AV7278" s="61"/>
      <c r="AW7278" s="61"/>
      <c r="AX7278" s="61"/>
      <c r="AY7278" s="61"/>
      <c r="AZ7278" s="61"/>
      <c r="BA7278" s="61"/>
    </row>
    <row r="7279" spans="39:53" x14ac:dyDescent="0.2">
      <c r="AM7279" s="61"/>
      <c r="AN7279" s="61"/>
      <c r="AO7279" s="171"/>
      <c r="AP7279" s="61"/>
      <c r="AQ7279" s="61"/>
      <c r="AR7279" s="61"/>
      <c r="AS7279" s="61"/>
      <c r="AT7279" s="61"/>
      <c r="AU7279" s="61"/>
      <c r="AV7279" s="61"/>
      <c r="AW7279" s="61"/>
      <c r="AX7279" s="61"/>
      <c r="AY7279" s="61"/>
      <c r="AZ7279" s="61"/>
      <c r="BA7279" s="61"/>
    </row>
    <row r="7280" spans="39:53" x14ac:dyDescent="0.2">
      <c r="AM7280" s="61"/>
      <c r="AN7280" s="61"/>
      <c r="AO7280" s="171"/>
      <c r="AP7280" s="61"/>
      <c r="AQ7280" s="61"/>
      <c r="AR7280" s="61"/>
      <c r="AS7280" s="61"/>
      <c r="AT7280" s="61"/>
      <c r="AU7280" s="61"/>
      <c r="AV7280" s="61"/>
      <c r="AW7280" s="61"/>
      <c r="AX7280" s="61"/>
      <c r="AY7280" s="61"/>
      <c r="AZ7280" s="61"/>
      <c r="BA7280" s="61"/>
    </row>
    <row r="7281" spans="39:53" x14ac:dyDescent="0.2">
      <c r="AM7281" s="61"/>
      <c r="AN7281" s="61"/>
      <c r="AO7281" s="171"/>
      <c r="AP7281" s="61"/>
      <c r="AQ7281" s="61"/>
      <c r="AR7281" s="61"/>
      <c r="AS7281" s="61"/>
      <c r="AT7281" s="61"/>
      <c r="AU7281" s="61"/>
      <c r="AV7281" s="61"/>
      <c r="AW7281" s="61"/>
      <c r="AX7281" s="61"/>
      <c r="AY7281" s="61"/>
      <c r="AZ7281" s="61"/>
      <c r="BA7281" s="61"/>
    </row>
    <row r="7282" spans="39:53" x14ac:dyDescent="0.2">
      <c r="AM7282" s="61"/>
      <c r="AN7282" s="61"/>
      <c r="AO7282" s="171"/>
      <c r="AP7282" s="61"/>
      <c r="AQ7282" s="61"/>
      <c r="AR7282" s="61"/>
      <c r="AS7282" s="61"/>
      <c r="AT7282" s="61"/>
      <c r="AU7282" s="61"/>
      <c r="AV7282" s="61"/>
      <c r="AW7282" s="61"/>
      <c r="AX7282" s="61"/>
      <c r="AY7282" s="61"/>
      <c r="AZ7282" s="61"/>
      <c r="BA7282" s="61"/>
    </row>
    <row r="7283" spans="39:53" x14ac:dyDescent="0.2">
      <c r="AM7283" s="61"/>
      <c r="AN7283" s="61"/>
      <c r="AO7283" s="171"/>
      <c r="AP7283" s="61"/>
      <c r="AQ7283" s="61"/>
      <c r="AR7283" s="61"/>
      <c r="AS7283" s="61"/>
      <c r="AT7283" s="61"/>
      <c r="AU7283" s="61"/>
      <c r="AV7283" s="61"/>
      <c r="AW7283" s="61"/>
      <c r="AX7283" s="61"/>
      <c r="AY7283" s="61"/>
      <c r="AZ7283" s="61"/>
      <c r="BA7283" s="61"/>
    </row>
    <row r="7284" spans="39:53" x14ac:dyDescent="0.2">
      <c r="AM7284" s="61"/>
      <c r="AN7284" s="61"/>
      <c r="AO7284" s="171"/>
      <c r="AP7284" s="61"/>
      <c r="AQ7284" s="61"/>
      <c r="AR7284" s="61"/>
      <c r="AS7284" s="61"/>
      <c r="AT7284" s="61"/>
      <c r="AU7284" s="61"/>
      <c r="AV7284" s="61"/>
      <c r="AW7284" s="61"/>
      <c r="AX7284" s="61"/>
      <c r="AY7284" s="61"/>
      <c r="AZ7284" s="61"/>
      <c r="BA7284" s="61"/>
    </row>
    <row r="7285" spans="39:53" x14ac:dyDescent="0.2">
      <c r="AM7285" s="61"/>
      <c r="AN7285" s="61"/>
      <c r="AO7285" s="171"/>
      <c r="AP7285" s="61"/>
      <c r="AQ7285" s="61"/>
      <c r="AR7285" s="61"/>
      <c r="AS7285" s="61"/>
      <c r="AT7285" s="61"/>
      <c r="AU7285" s="61"/>
      <c r="AV7285" s="61"/>
      <c r="AW7285" s="61"/>
      <c r="AX7285" s="61"/>
      <c r="AY7285" s="61"/>
      <c r="AZ7285" s="61"/>
      <c r="BA7285" s="61"/>
    </row>
    <row r="7286" spans="39:53" x14ac:dyDescent="0.2">
      <c r="AM7286" s="61"/>
      <c r="AN7286" s="61"/>
      <c r="AO7286" s="171"/>
      <c r="AP7286" s="61"/>
      <c r="AQ7286" s="61"/>
      <c r="AR7286" s="61"/>
      <c r="AS7286" s="61"/>
      <c r="AT7286" s="61"/>
      <c r="AU7286" s="61"/>
      <c r="AV7286" s="61"/>
      <c r="AW7286" s="61"/>
      <c r="AX7286" s="61"/>
      <c r="AY7286" s="61"/>
      <c r="AZ7286" s="61"/>
      <c r="BA7286" s="61"/>
    </row>
    <row r="7287" spans="39:53" x14ac:dyDescent="0.2">
      <c r="AM7287" s="61"/>
      <c r="AN7287" s="61"/>
      <c r="AO7287" s="171"/>
      <c r="AP7287" s="61"/>
      <c r="AQ7287" s="61"/>
      <c r="AR7287" s="61"/>
      <c r="AS7287" s="61"/>
      <c r="AT7287" s="61"/>
      <c r="AU7287" s="61"/>
      <c r="AV7287" s="61"/>
      <c r="AW7287" s="61"/>
      <c r="AX7287" s="61"/>
      <c r="AY7287" s="61"/>
      <c r="AZ7287" s="61"/>
      <c r="BA7287" s="61"/>
    </row>
    <row r="7288" spans="39:53" x14ac:dyDescent="0.2">
      <c r="AM7288" s="61"/>
      <c r="AN7288" s="61"/>
      <c r="AO7288" s="171"/>
      <c r="AP7288" s="61"/>
      <c r="AQ7288" s="61"/>
      <c r="AR7288" s="61"/>
      <c r="AS7288" s="61"/>
      <c r="AT7288" s="61"/>
      <c r="AU7288" s="61"/>
      <c r="AV7288" s="61"/>
      <c r="AW7288" s="61"/>
      <c r="AX7288" s="61"/>
      <c r="AY7288" s="61"/>
      <c r="AZ7288" s="61"/>
      <c r="BA7288" s="61"/>
    </row>
    <row r="7289" spans="39:53" x14ac:dyDescent="0.2">
      <c r="AM7289" s="61"/>
      <c r="AN7289" s="61"/>
      <c r="AO7289" s="171"/>
      <c r="AP7289" s="61"/>
      <c r="AQ7289" s="61"/>
      <c r="AR7289" s="61"/>
      <c r="AS7289" s="61"/>
      <c r="AT7289" s="61"/>
      <c r="AU7289" s="61"/>
      <c r="AV7289" s="61"/>
      <c r="AW7289" s="61"/>
      <c r="AX7289" s="61"/>
      <c r="AY7289" s="61"/>
      <c r="AZ7289" s="61"/>
      <c r="BA7289" s="61"/>
    </row>
    <row r="7290" spans="39:53" x14ac:dyDescent="0.2">
      <c r="AM7290" s="61"/>
      <c r="AN7290" s="61"/>
      <c r="AO7290" s="171"/>
      <c r="AP7290" s="61"/>
      <c r="AQ7290" s="61"/>
      <c r="AR7290" s="61"/>
      <c r="AS7290" s="61"/>
      <c r="AT7290" s="61"/>
      <c r="AU7290" s="61"/>
      <c r="AV7290" s="61"/>
      <c r="AW7290" s="61"/>
      <c r="AX7290" s="61"/>
      <c r="AY7290" s="61"/>
      <c r="AZ7290" s="61"/>
      <c r="BA7290" s="61"/>
    </row>
    <row r="7291" spans="39:53" x14ac:dyDescent="0.2">
      <c r="AM7291" s="61"/>
      <c r="AN7291" s="61"/>
      <c r="AO7291" s="171"/>
      <c r="AP7291" s="61"/>
      <c r="AQ7291" s="61"/>
      <c r="AR7291" s="61"/>
      <c r="AS7291" s="61"/>
      <c r="AT7291" s="61"/>
      <c r="AU7291" s="61"/>
      <c r="AV7291" s="61"/>
      <c r="AW7291" s="61"/>
      <c r="AX7291" s="61"/>
      <c r="AY7291" s="61"/>
      <c r="AZ7291" s="61"/>
      <c r="BA7291" s="61"/>
    </row>
    <row r="7292" spans="39:53" x14ac:dyDescent="0.2">
      <c r="AM7292" s="61"/>
      <c r="AN7292" s="61"/>
      <c r="AO7292" s="171"/>
      <c r="AP7292" s="61"/>
      <c r="AQ7292" s="61"/>
      <c r="AR7292" s="61"/>
      <c r="AS7292" s="61"/>
      <c r="AT7292" s="61"/>
      <c r="AU7292" s="61"/>
      <c r="AV7292" s="61"/>
      <c r="AW7292" s="61"/>
      <c r="AX7292" s="61"/>
      <c r="AY7292" s="61"/>
      <c r="AZ7292" s="61"/>
      <c r="BA7292" s="61"/>
    </row>
    <row r="7293" spans="39:53" x14ac:dyDescent="0.2">
      <c r="AM7293" s="61"/>
      <c r="AN7293" s="61"/>
      <c r="AO7293" s="171"/>
      <c r="AP7293" s="61"/>
      <c r="AQ7293" s="61"/>
      <c r="AR7293" s="61"/>
      <c r="AS7293" s="61"/>
      <c r="AT7293" s="61"/>
      <c r="AU7293" s="61"/>
      <c r="AV7293" s="61"/>
      <c r="AW7293" s="61"/>
      <c r="AX7293" s="61"/>
      <c r="AY7293" s="61"/>
      <c r="AZ7293" s="61"/>
      <c r="BA7293" s="61"/>
    </row>
    <row r="7294" spans="39:53" x14ac:dyDescent="0.2">
      <c r="AM7294" s="61"/>
      <c r="AN7294" s="61"/>
      <c r="AO7294" s="171"/>
      <c r="AP7294" s="61"/>
      <c r="AQ7294" s="61"/>
      <c r="AR7294" s="61"/>
      <c r="AS7294" s="61"/>
      <c r="AT7294" s="61"/>
      <c r="AU7294" s="61"/>
      <c r="AV7294" s="61"/>
      <c r="AW7294" s="61"/>
      <c r="AX7294" s="61"/>
      <c r="AY7294" s="61"/>
      <c r="AZ7294" s="61"/>
      <c r="BA7294" s="61"/>
    </row>
    <row r="7295" spans="39:53" x14ac:dyDescent="0.2">
      <c r="AM7295" s="61"/>
      <c r="AN7295" s="61"/>
      <c r="AO7295" s="171"/>
      <c r="AP7295" s="61"/>
      <c r="AQ7295" s="61"/>
      <c r="AR7295" s="61"/>
      <c r="AS7295" s="61"/>
      <c r="AT7295" s="61"/>
      <c r="AU7295" s="61"/>
      <c r="AV7295" s="61"/>
      <c r="AW7295" s="61"/>
      <c r="AX7295" s="61"/>
      <c r="AY7295" s="61"/>
      <c r="AZ7295" s="61"/>
      <c r="BA7295" s="61"/>
    </row>
    <row r="7296" spans="39:53" x14ac:dyDescent="0.2">
      <c r="AM7296" s="61"/>
      <c r="AN7296" s="61"/>
      <c r="AO7296" s="171"/>
      <c r="AP7296" s="61"/>
      <c r="AQ7296" s="61"/>
      <c r="AR7296" s="61"/>
      <c r="AS7296" s="61"/>
      <c r="AT7296" s="61"/>
      <c r="AU7296" s="61"/>
      <c r="AV7296" s="61"/>
      <c r="AW7296" s="61"/>
      <c r="AX7296" s="61"/>
      <c r="AY7296" s="61"/>
      <c r="AZ7296" s="61"/>
      <c r="BA7296" s="61"/>
    </row>
    <row r="7297" spans="39:53" x14ac:dyDescent="0.2">
      <c r="AM7297" s="61"/>
      <c r="AN7297" s="61"/>
      <c r="AO7297" s="171"/>
      <c r="AP7297" s="61"/>
      <c r="AQ7297" s="61"/>
      <c r="AR7297" s="61"/>
      <c r="AS7297" s="61"/>
      <c r="AT7297" s="61"/>
      <c r="AU7297" s="61"/>
      <c r="AV7297" s="61"/>
      <c r="AW7297" s="61"/>
      <c r="AX7297" s="61"/>
      <c r="AY7297" s="61"/>
      <c r="AZ7297" s="61"/>
      <c r="BA7297" s="61"/>
    </row>
    <row r="7298" spans="39:53" x14ac:dyDescent="0.2">
      <c r="AM7298" s="61"/>
      <c r="AN7298" s="61"/>
      <c r="AO7298" s="171"/>
      <c r="AP7298" s="61"/>
      <c r="AQ7298" s="61"/>
      <c r="AR7298" s="61"/>
      <c r="AS7298" s="61"/>
      <c r="AT7298" s="61"/>
      <c r="AU7298" s="61"/>
      <c r="AV7298" s="61"/>
      <c r="AW7298" s="61"/>
      <c r="AX7298" s="61"/>
      <c r="AY7298" s="61"/>
      <c r="AZ7298" s="61"/>
      <c r="BA7298" s="61"/>
    </row>
    <row r="7299" spans="39:53" x14ac:dyDescent="0.2">
      <c r="AM7299" s="61"/>
      <c r="AN7299" s="61"/>
      <c r="AO7299" s="171"/>
      <c r="AP7299" s="61"/>
      <c r="AQ7299" s="61"/>
      <c r="AR7299" s="61"/>
      <c r="AS7299" s="61"/>
      <c r="AT7299" s="61"/>
      <c r="AU7299" s="61"/>
      <c r="AV7299" s="61"/>
      <c r="AW7299" s="61"/>
      <c r="AX7299" s="61"/>
      <c r="AY7299" s="61"/>
      <c r="AZ7299" s="61"/>
      <c r="BA7299" s="61"/>
    </row>
    <row r="7300" spans="39:53" x14ac:dyDescent="0.2">
      <c r="AM7300" s="61"/>
      <c r="AN7300" s="61"/>
      <c r="AO7300" s="171"/>
      <c r="AP7300" s="61"/>
      <c r="AQ7300" s="61"/>
      <c r="AR7300" s="61"/>
      <c r="AS7300" s="61"/>
      <c r="AT7300" s="61"/>
      <c r="AU7300" s="61"/>
      <c r="AV7300" s="61"/>
      <c r="AW7300" s="61"/>
      <c r="AX7300" s="61"/>
      <c r="AY7300" s="61"/>
      <c r="AZ7300" s="61"/>
      <c r="BA7300" s="61"/>
    </row>
    <row r="7301" spans="39:53" x14ac:dyDescent="0.2">
      <c r="AM7301" s="61"/>
      <c r="AN7301" s="61"/>
      <c r="AO7301" s="171"/>
      <c r="AP7301" s="61"/>
      <c r="AQ7301" s="61"/>
      <c r="AR7301" s="61"/>
      <c r="AS7301" s="61"/>
      <c r="AT7301" s="61"/>
      <c r="AU7301" s="61"/>
      <c r="AV7301" s="61"/>
      <c r="AW7301" s="61"/>
      <c r="AX7301" s="61"/>
      <c r="AY7301" s="61"/>
      <c r="AZ7301" s="61"/>
      <c r="BA7301" s="61"/>
    </row>
    <row r="7302" spans="39:53" x14ac:dyDescent="0.2">
      <c r="AM7302" s="61"/>
      <c r="AN7302" s="61"/>
      <c r="AO7302" s="171"/>
      <c r="AP7302" s="61"/>
      <c r="AQ7302" s="61"/>
      <c r="AR7302" s="61"/>
      <c r="AS7302" s="61"/>
      <c r="AT7302" s="61"/>
      <c r="AU7302" s="61"/>
      <c r="AV7302" s="61"/>
      <c r="AW7302" s="61"/>
      <c r="AX7302" s="61"/>
      <c r="AY7302" s="61"/>
      <c r="AZ7302" s="61"/>
      <c r="BA7302" s="61"/>
    </row>
    <row r="7303" spans="39:53" x14ac:dyDescent="0.2">
      <c r="AM7303" s="61"/>
      <c r="AN7303" s="61"/>
      <c r="AO7303" s="171"/>
      <c r="AP7303" s="61"/>
      <c r="AQ7303" s="61"/>
      <c r="AR7303" s="61"/>
      <c r="AS7303" s="61"/>
      <c r="AT7303" s="61"/>
      <c r="AU7303" s="61"/>
      <c r="AV7303" s="61"/>
      <c r="AW7303" s="61"/>
      <c r="AX7303" s="61"/>
      <c r="AY7303" s="61"/>
      <c r="AZ7303" s="61"/>
      <c r="BA7303" s="61"/>
    </row>
    <row r="7304" spans="39:53" x14ac:dyDescent="0.2">
      <c r="AM7304" s="61"/>
      <c r="AN7304" s="61"/>
      <c r="AO7304" s="171"/>
      <c r="AP7304" s="61"/>
      <c r="AQ7304" s="61"/>
      <c r="AR7304" s="61"/>
      <c r="AS7304" s="61"/>
      <c r="AT7304" s="61"/>
      <c r="AU7304" s="61"/>
      <c r="AV7304" s="61"/>
      <c r="AW7304" s="61"/>
      <c r="AX7304" s="61"/>
      <c r="AY7304" s="61"/>
      <c r="AZ7304" s="61"/>
      <c r="BA7304" s="61"/>
    </row>
    <row r="7305" spans="39:53" x14ac:dyDescent="0.2">
      <c r="AM7305" s="61"/>
      <c r="AN7305" s="61"/>
      <c r="AO7305" s="171"/>
      <c r="AP7305" s="61"/>
      <c r="AQ7305" s="61"/>
      <c r="AR7305" s="61"/>
      <c r="AS7305" s="61"/>
      <c r="AT7305" s="61"/>
      <c r="AU7305" s="61"/>
      <c r="AV7305" s="61"/>
      <c r="AW7305" s="61"/>
      <c r="AX7305" s="61"/>
      <c r="AY7305" s="61"/>
      <c r="AZ7305" s="61"/>
      <c r="BA7305" s="61"/>
    </row>
    <row r="7306" spans="39:53" x14ac:dyDescent="0.2">
      <c r="AM7306" s="61"/>
      <c r="AN7306" s="61"/>
      <c r="AO7306" s="171"/>
      <c r="AP7306" s="61"/>
      <c r="AQ7306" s="61"/>
      <c r="AR7306" s="61"/>
      <c r="AS7306" s="61"/>
      <c r="AT7306" s="61"/>
      <c r="AU7306" s="61"/>
      <c r="AV7306" s="61"/>
      <c r="AW7306" s="61"/>
      <c r="AX7306" s="61"/>
      <c r="AY7306" s="61"/>
      <c r="AZ7306" s="61"/>
      <c r="BA7306" s="61"/>
    </row>
    <row r="7307" spans="39:53" x14ac:dyDescent="0.2">
      <c r="AM7307" s="61"/>
      <c r="AN7307" s="61"/>
      <c r="AO7307" s="171"/>
      <c r="AP7307" s="61"/>
      <c r="AQ7307" s="61"/>
      <c r="AR7307" s="61"/>
      <c r="AS7307" s="61"/>
      <c r="AT7307" s="61"/>
      <c r="AU7307" s="61"/>
      <c r="AV7307" s="61"/>
      <c r="AW7307" s="61"/>
      <c r="AX7307" s="61"/>
      <c r="AY7307" s="61"/>
      <c r="AZ7307" s="61"/>
      <c r="BA7307" s="61"/>
    </row>
    <row r="7308" spans="39:53" x14ac:dyDescent="0.2">
      <c r="AM7308" s="61"/>
      <c r="AN7308" s="61"/>
      <c r="AO7308" s="171"/>
      <c r="AP7308" s="61"/>
      <c r="AQ7308" s="61"/>
      <c r="AR7308" s="61"/>
      <c r="AS7308" s="61"/>
      <c r="AT7308" s="61"/>
      <c r="AU7308" s="61"/>
      <c r="AV7308" s="61"/>
      <c r="AW7308" s="61"/>
      <c r="AX7308" s="61"/>
      <c r="AY7308" s="61"/>
      <c r="AZ7308" s="61"/>
      <c r="BA7308" s="61"/>
    </row>
    <row r="7309" spans="39:53" x14ac:dyDescent="0.2">
      <c r="AM7309" s="61"/>
      <c r="AN7309" s="61"/>
      <c r="AO7309" s="171"/>
      <c r="AP7309" s="61"/>
      <c r="AQ7309" s="61"/>
      <c r="AR7309" s="61"/>
      <c r="AS7309" s="61"/>
      <c r="AT7309" s="61"/>
      <c r="AU7309" s="61"/>
      <c r="AV7309" s="61"/>
      <c r="AW7309" s="61"/>
      <c r="AX7309" s="61"/>
      <c r="AY7309" s="61"/>
      <c r="AZ7309" s="61"/>
      <c r="BA7309" s="61"/>
    </row>
    <row r="7310" spans="39:53" x14ac:dyDescent="0.2">
      <c r="AM7310" s="61"/>
      <c r="AN7310" s="61"/>
      <c r="AO7310" s="171"/>
      <c r="AP7310" s="61"/>
      <c r="AQ7310" s="61"/>
      <c r="AR7310" s="61"/>
      <c r="AS7310" s="61"/>
      <c r="AT7310" s="61"/>
      <c r="AU7310" s="61"/>
      <c r="AV7310" s="61"/>
      <c r="AW7310" s="61"/>
      <c r="AX7310" s="61"/>
      <c r="AY7310" s="61"/>
      <c r="AZ7310" s="61"/>
      <c r="BA7310" s="61"/>
    </row>
    <row r="7311" spans="39:53" x14ac:dyDescent="0.2">
      <c r="AM7311" s="61"/>
      <c r="AN7311" s="61"/>
      <c r="AO7311" s="171"/>
      <c r="AP7311" s="61"/>
      <c r="AQ7311" s="61"/>
      <c r="AR7311" s="61"/>
      <c r="AS7311" s="61"/>
      <c r="AT7311" s="61"/>
      <c r="AU7311" s="61"/>
      <c r="AV7311" s="61"/>
      <c r="AW7311" s="61"/>
      <c r="AX7311" s="61"/>
      <c r="AY7311" s="61"/>
      <c r="AZ7311" s="61"/>
      <c r="BA7311" s="61"/>
    </row>
    <row r="7312" spans="39:53" x14ac:dyDescent="0.2">
      <c r="AM7312" s="61"/>
      <c r="AN7312" s="61"/>
      <c r="AO7312" s="171"/>
      <c r="AP7312" s="61"/>
      <c r="AQ7312" s="61"/>
      <c r="AR7312" s="61"/>
      <c r="AS7312" s="61"/>
      <c r="AT7312" s="61"/>
      <c r="AU7312" s="61"/>
      <c r="AV7312" s="61"/>
      <c r="AW7312" s="61"/>
      <c r="AX7312" s="61"/>
      <c r="AY7312" s="61"/>
      <c r="AZ7312" s="61"/>
      <c r="BA7312" s="61"/>
    </row>
    <row r="7313" spans="39:53" x14ac:dyDescent="0.2">
      <c r="AM7313" s="61"/>
      <c r="AN7313" s="61"/>
      <c r="AO7313" s="171"/>
      <c r="AP7313" s="61"/>
      <c r="AQ7313" s="61"/>
      <c r="AR7313" s="61"/>
      <c r="AS7313" s="61"/>
      <c r="AT7313" s="61"/>
      <c r="AU7313" s="61"/>
      <c r="AV7313" s="61"/>
      <c r="AW7313" s="61"/>
      <c r="AX7313" s="61"/>
      <c r="AY7313" s="61"/>
      <c r="AZ7313" s="61"/>
      <c r="BA7313" s="61"/>
    </row>
    <row r="7314" spans="39:53" x14ac:dyDescent="0.2">
      <c r="AM7314" s="61"/>
      <c r="AN7314" s="61"/>
      <c r="AO7314" s="171"/>
      <c r="AP7314" s="61"/>
      <c r="AQ7314" s="61"/>
      <c r="AR7314" s="61"/>
      <c r="AS7314" s="61"/>
      <c r="AT7314" s="61"/>
      <c r="AU7314" s="61"/>
      <c r="AV7314" s="61"/>
      <c r="AW7314" s="61"/>
      <c r="AX7314" s="61"/>
      <c r="AY7314" s="61"/>
      <c r="AZ7314" s="61"/>
      <c r="BA7314" s="61"/>
    </row>
    <row r="7315" spans="39:53" x14ac:dyDescent="0.2">
      <c r="AM7315" s="61"/>
      <c r="AN7315" s="61"/>
      <c r="AO7315" s="171"/>
      <c r="AP7315" s="61"/>
      <c r="AQ7315" s="61"/>
      <c r="AR7315" s="61"/>
      <c r="AS7315" s="61"/>
      <c r="AT7315" s="61"/>
      <c r="AU7315" s="61"/>
      <c r="AV7315" s="61"/>
      <c r="AW7315" s="61"/>
      <c r="AX7315" s="61"/>
      <c r="AY7315" s="61"/>
      <c r="AZ7315" s="61"/>
      <c r="BA7315" s="61"/>
    </row>
    <row r="7316" spans="39:53" x14ac:dyDescent="0.2">
      <c r="AM7316" s="61"/>
      <c r="AN7316" s="61"/>
      <c r="AO7316" s="171"/>
      <c r="AP7316" s="61"/>
      <c r="AQ7316" s="61"/>
      <c r="AR7316" s="61"/>
      <c r="AS7316" s="61"/>
      <c r="AT7316" s="61"/>
      <c r="AU7316" s="61"/>
      <c r="AV7316" s="61"/>
      <c r="AW7316" s="61"/>
      <c r="AX7316" s="61"/>
      <c r="AY7316" s="61"/>
      <c r="AZ7316" s="61"/>
      <c r="BA7316" s="61"/>
    </row>
    <row r="7317" spans="39:53" x14ac:dyDescent="0.2">
      <c r="AM7317" s="61"/>
      <c r="AN7317" s="61"/>
      <c r="AO7317" s="171"/>
      <c r="AP7317" s="61"/>
      <c r="AQ7317" s="61"/>
      <c r="AR7317" s="61"/>
      <c r="AS7317" s="61"/>
      <c r="AT7317" s="61"/>
      <c r="AU7317" s="61"/>
      <c r="AV7317" s="61"/>
      <c r="AW7317" s="61"/>
      <c r="AX7317" s="61"/>
      <c r="AY7317" s="61"/>
      <c r="AZ7317" s="61"/>
      <c r="BA7317" s="61"/>
    </row>
    <row r="7318" spans="39:53" x14ac:dyDescent="0.2">
      <c r="AM7318" s="61"/>
      <c r="AN7318" s="61"/>
      <c r="AO7318" s="171"/>
      <c r="AP7318" s="61"/>
      <c r="AQ7318" s="61"/>
      <c r="AR7318" s="61"/>
      <c r="AS7318" s="61"/>
      <c r="AT7318" s="61"/>
      <c r="AU7318" s="61"/>
      <c r="AV7318" s="61"/>
      <c r="AW7318" s="61"/>
      <c r="AX7318" s="61"/>
      <c r="AY7318" s="61"/>
      <c r="AZ7318" s="61"/>
      <c r="BA7318" s="61"/>
    </row>
    <row r="7319" spans="39:53" x14ac:dyDescent="0.2">
      <c r="AM7319" s="61"/>
      <c r="AN7319" s="61"/>
      <c r="AO7319" s="171"/>
      <c r="AP7319" s="61"/>
      <c r="AQ7319" s="61"/>
      <c r="AR7319" s="61"/>
      <c r="AS7319" s="61"/>
      <c r="AT7319" s="61"/>
      <c r="AU7319" s="61"/>
      <c r="AV7319" s="61"/>
      <c r="AW7319" s="61"/>
      <c r="AX7319" s="61"/>
      <c r="AY7319" s="61"/>
      <c r="AZ7319" s="61"/>
      <c r="BA7319" s="61"/>
    </row>
    <row r="7320" spans="39:53" x14ac:dyDescent="0.2">
      <c r="AM7320" s="61"/>
      <c r="AN7320" s="61"/>
      <c r="AO7320" s="171"/>
      <c r="AP7320" s="61"/>
      <c r="AQ7320" s="61"/>
      <c r="AR7320" s="61"/>
      <c r="AS7320" s="61"/>
      <c r="AT7320" s="61"/>
      <c r="AU7320" s="61"/>
      <c r="AV7320" s="61"/>
      <c r="AW7320" s="61"/>
      <c r="AX7320" s="61"/>
      <c r="AY7320" s="61"/>
      <c r="AZ7320" s="61"/>
      <c r="BA7320" s="61"/>
    </row>
    <row r="7321" spans="39:53" x14ac:dyDescent="0.2">
      <c r="AM7321" s="61"/>
      <c r="AN7321" s="61"/>
      <c r="AO7321" s="171"/>
      <c r="AP7321" s="61"/>
      <c r="AQ7321" s="61"/>
      <c r="AR7321" s="61"/>
      <c r="AS7321" s="61"/>
      <c r="AT7321" s="61"/>
      <c r="AU7321" s="61"/>
      <c r="AV7321" s="61"/>
      <c r="AW7321" s="61"/>
      <c r="AX7321" s="61"/>
      <c r="AY7321" s="61"/>
      <c r="AZ7321" s="61"/>
      <c r="BA7321" s="61"/>
    </row>
    <row r="7322" spans="39:53" x14ac:dyDescent="0.2">
      <c r="AM7322" s="61"/>
      <c r="AN7322" s="61"/>
      <c r="AO7322" s="171"/>
      <c r="AP7322" s="61"/>
      <c r="AQ7322" s="61"/>
      <c r="AR7322" s="61"/>
      <c r="AS7322" s="61"/>
      <c r="AT7322" s="61"/>
      <c r="AU7322" s="61"/>
      <c r="AV7322" s="61"/>
      <c r="AW7322" s="61"/>
      <c r="AX7322" s="61"/>
      <c r="AY7322" s="61"/>
      <c r="AZ7322" s="61"/>
      <c r="BA7322" s="61"/>
    </row>
    <row r="7323" spans="39:53" x14ac:dyDescent="0.2">
      <c r="AM7323" s="61"/>
      <c r="AN7323" s="61"/>
      <c r="AO7323" s="171"/>
      <c r="AP7323" s="61"/>
      <c r="AQ7323" s="61"/>
      <c r="AR7323" s="61"/>
      <c r="AS7323" s="61"/>
      <c r="AT7323" s="61"/>
      <c r="AU7323" s="61"/>
      <c r="AV7323" s="61"/>
      <c r="AW7323" s="61"/>
      <c r="AX7323" s="61"/>
      <c r="AY7323" s="61"/>
      <c r="AZ7323" s="61"/>
      <c r="BA7323" s="61"/>
    </row>
    <row r="7324" spans="39:53" x14ac:dyDescent="0.2">
      <c r="AM7324" s="61"/>
      <c r="AN7324" s="61"/>
      <c r="AO7324" s="171"/>
      <c r="AP7324" s="61"/>
      <c r="AQ7324" s="61"/>
      <c r="AR7324" s="61"/>
      <c r="AS7324" s="61"/>
      <c r="AT7324" s="61"/>
      <c r="AU7324" s="61"/>
      <c r="AV7324" s="61"/>
      <c r="AW7324" s="61"/>
      <c r="AX7324" s="61"/>
      <c r="AY7324" s="61"/>
      <c r="AZ7324" s="61"/>
      <c r="BA7324" s="61"/>
    </row>
    <row r="7325" spans="39:53" x14ac:dyDescent="0.2">
      <c r="AM7325" s="61"/>
      <c r="AN7325" s="61"/>
      <c r="AO7325" s="171"/>
      <c r="AP7325" s="61"/>
      <c r="AQ7325" s="61"/>
      <c r="AR7325" s="61"/>
      <c r="AS7325" s="61"/>
      <c r="AT7325" s="61"/>
      <c r="AU7325" s="61"/>
      <c r="AV7325" s="61"/>
      <c r="AW7325" s="61"/>
      <c r="AX7325" s="61"/>
      <c r="AY7325" s="61"/>
      <c r="AZ7325" s="61"/>
      <c r="BA7325" s="61"/>
    </row>
    <row r="7326" spans="39:53" x14ac:dyDescent="0.2">
      <c r="AM7326" s="61"/>
      <c r="AN7326" s="61"/>
      <c r="AO7326" s="171"/>
      <c r="AP7326" s="61"/>
      <c r="AQ7326" s="61"/>
      <c r="AR7326" s="61"/>
      <c r="AS7326" s="61"/>
      <c r="AT7326" s="61"/>
      <c r="AU7326" s="61"/>
      <c r="AV7326" s="61"/>
      <c r="AW7326" s="61"/>
      <c r="AX7326" s="61"/>
      <c r="AY7326" s="61"/>
      <c r="AZ7326" s="61"/>
      <c r="BA7326" s="61"/>
    </row>
    <row r="7327" spans="39:53" x14ac:dyDescent="0.2">
      <c r="AM7327" s="61"/>
      <c r="AN7327" s="61"/>
      <c r="AO7327" s="171"/>
      <c r="AP7327" s="61"/>
      <c r="AQ7327" s="61"/>
      <c r="AR7327" s="61"/>
      <c r="AS7327" s="61"/>
      <c r="AT7327" s="61"/>
      <c r="AU7327" s="61"/>
      <c r="AV7327" s="61"/>
      <c r="AW7327" s="61"/>
      <c r="AX7327" s="61"/>
      <c r="AY7327" s="61"/>
      <c r="AZ7327" s="61"/>
      <c r="BA7327" s="61"/>
    </row>
    <row r="7328" spans="39:53" x14ac:dyDescent="0.2">
      <c r="AM7328" s="61"/>
      <c r="AN7328" s="61"/>
      <c r="AO7328" s="171"/>
      <c r="AP7328" s="61"/>
      <c r="AQ7328" s="61"/>
      <c r="AR7328" s="61"/>
      <c r="AS7328" s="61"/>
      <c r="AT7328" s="61"/>
      <c r="AU7328" s="61"/>
      <c r="AV7328" s="61"/>
      <c r="AW7328" s="61"/>
      <c r="AX7328" s="61"/>
      <c r="AY7328" s="61"/>
      <c r="AZ7328" s="61"/>
      <c r="BA7328" s="61"/>
    </row>
    <row r="7329" spans="39:53" x14ac:dyDescent="0.2">
      <c r="AM7329" s="61"/>
      <c r="AN7329" s="61"/>
      <c r="AO7329" s="171"/>
      <c r="AP7329" s="61"/>
      <c r="AQ7329" s="61"/>
      <c r="AR7329" s="61"/>
      <c r="AS7329" s="61"/>
      <c r="AT7329" s="61"/>
      <c r="AU7329" s="61"/>
      <c r="AV7329" s="61"/>
      <c r="AW7329" s="61"/>
      <c r="AX7329" s="61"/>
      <c r="AY7329" s="61"/>
      <c r="AZ7329" s="61"/>
      <c r="BA7329" s="61"/>
    </row>
    <row r="7330" spans="39:53" x14ac:dyDescent="0.2">
      <c r="AM7330" s="61"/>
      <c r="AN7330" s="61"/>
      <c r="AO7330" s="171"/>
      <c r="AP7330" s="61"/>
      <c r="AQ7330" s="61"/>
      <c r="AR7330" s="61"/>
      <c r="AS7330" s="61"/>
      <c r="AT7330" s="61"/>
      <c r="AU7330" s="61"/>
      <c r="AV7330" s="61"/>
      <c r="AW7330" s="61"/>
      <c r="AX7330" s="61"/>
      <c r="AY7330" s="61"/>
      <c r="AZ7330" s="61"/>
      <c r="BA7330" s="61"/>
    </row>
    <row r="7331" spans="39:53" x14ac:dyDescent="0.2">
      <c r="AM7331" s="61"/>
      <c r="AN7331" s="61"/>
      <c r="AO7331" s="171"/>
      <c r="AP7331" s="61"/>
      <c r="AQ7331" s="61"/>
      <c r="AR7331" s="61"/>
      <c r="AS7331" s="61"/>
      <c r="AT7331" s="61"/>
      <c r="AU7331" s="61"/>
      <c r="AV7331" s="61"/>
      <c r="AW7331" s="61"/>
      <c r="AX7331" s="61"/>
      <c r="AY7331" s="61"/>
      <c r="AZ7331" s="61"/>
      <c r="BA7331" s="61"/>
    </row>
    <row r="7332" spans="39:53" x14ac:dyDescent="0.2">
      <c r="AM7332" s="61"/>
      <c r="AN7332" s="61"/>
      <c r="AO7332" s="171"/>
      <c r="AP7332" s="61"/>
      <c r="AQ7332" s="61"/>
      <c r="AR7332" s="61"/>
      <c r="AS7332" s="61"/>
      <c r="AT7332" s="61"/>
      <c r="AU7332" s="61"/>
      <c r="AV7332" s="61"/>
      <c r="AW7332" s="61"/>
      <c r="AX7332" s="61"/>
      <c r="AY7332" s="61"/>
      <c r="AZ7332" s="61"/>
      <c r="BA7332" s="61"/>
    </row>
    <row r="7333" spans="39:53" x14ac:dyDescent="0.2">
      <c r="AM7333" s="61"/>
      <c r="AN7333" s="61"/>
      <c r="AO7333" s="171"/>
      <c r="AP7333" s="61"/>
      <c r="AQ7333" s="61"/>
      <c r="AR7333" s="61"/>
      <c r="AS7333" s="61"/>
      <c r="AT7333" s="61"/>
      <c r="AU7333" s="61"/>
      <c r="AV7333" s="61"/>
      <c r="AW7333" s="61"/>
      <c r="AX7333" s="61"/>
      <c r="AY7333" s="61"/>
      <c r="AZ7333" s="61"/>
      <c r="BA7333" s="61"/>
    </row>
    <row r="7334" spans="39:53" x14ac:dyDescent="0.2">
      <c r="AM7334" s="61"/>
      <c r="AN7334" s="61"/>
      <c r="AO7334" s="171"/>
      <c r="AP7334" s="61"/>
      <c r="AQ7334" s="61"/>
      <c r="AR7334" s="61"/>
      <c r="AS7334" s="61"/>
      <c r="AT7334" s="61"/>
      <c r="AU7334" s="61"/>
      <c r="AV7334" s="61"/>
      <c r="AW7334" s="61"/>
      <c r="AX7334" s="61"/>
      <c r="AY7334" s="61"/>
      <c r="AZ7334" s="61"/>
      <c r="BA7334" s="61"/>
    </row>
    <row r="7335" spans="39:53" x14ac:dyDescent="0.2">
      <c r="AM7335" s="61"/>
      <c r="AN7335" s="61"/>
      <c r="AO7335" s="171"/>
      <c r="AP7335" s="61"/>
      <c r="AQ7335" s="61"/>
      <c r="AR7335" s="61"/>
      <c r="AS7335" s="61"/>
      <c r="AT7335" s="61"/>
      <c r="AU7335" s="61"/>
      <c r="AV7335" s="61"/>
      <c r="AW7335" s="61"/>
      <c r="AX7335" s="61"/>
      <c r="AY7335" s="61"/>
      <c r="AZ7335" s="61"/>
      <c r="BA7335" s="61"/>
    </row>
    <row r="7336" spans="39:53" x14ac:dyDescent="0.2">
      <c r="AM7336" s="61"/>
      <c r="AN7336" s="61"/>
      <c r="AO7336" s="171"/>
      <c r="AP7336" s="61"/>
      <c r="AQ7336" s="61"/>
      <c r="AR7336" s="61"/>
      <c r="AS7336" s="61"/>
      <c r="AT7336" s="61"/>
      <c r="AU7336" s="61"/>
      <c r="AV7336" s="61"/>
      <c r="AW7336" s="61"/>
      <c r="AX7336" s="61"/>
      <c r="AY7336" s="61"/>
      <c r="AZ7336" s="61"/>
      <c r="BA7336" s="61"/>
    </row>
    <row r="7337" spans="39:53" x14ac:dyDescent="0.2">
      <c r="AM7337" s="61"/>
      <c r="AN7337" s="61"/>
      <c r="AO7337" s="171"/>
      <c r="AP7337" s="61"/>
      <c r="AQ7337" s="61"/>
      <c r="AR7337" s="61"/>
      <c r="AS7337" s="61"/>
      <c r="AT7337" s="61"/>
      <c r="AU7337" s="61"/>
      <c r="AV7337" s="61"/>
      <c r="AW7337" s="61"/>
      <c r="AX7337" s="61"/>
      <c r="AY7337" s="61"/>
      <c r="AZ7337" s="61"/>
      <c r="BA7337" s="61"/>
    </row>
    <row r="7338" spans="39:53" x14ac:dyDescent="0.2">
      <c r="AM7338" s="61"/>
      <c r="AN7338" s="61"/>
      <c r="AO7338" s="171"/>
      <c r="AP7338" s="61"/>
      <c r="AQ7338" s="61"/>
      <c r="AR7338" s="61"/>
      <c r="AS7338" s="61"/>
      <c r="AT7338" s="61"/>
      <c r="AU7338" s="61"/>
      <c r="AV7338" s="61"/>
      <c r="AW7338" s="61"/>
      <c r="AX7338" s="61"/>
      <c r="AY7338" s="61"/>
      <c r="AZ7338" s="61"/>
      <c r="BA7338" s="61"/>
    </row>
    <row r="7339" spans="39:53" x14ac:dyDescent="0.2">
      <c r="AM7339" s="61"/>
      <c r="AN7339" s="61"/>
      <c r="AO7339" s="171"/>
      <c r="AP7339" s="61"/>
      <c r="AQ7339" s="61"/>
      <c r="AR7339" s="61"/>
      <c r="AS7339" s="61"/>
      <c r="AT7339" s="61"/>
      <c r="AU7339" s="61"/>
      <c r="AV7339" s="61"/>
      <c r="AW7339" s="61"/>
      <c r="AX7339" s="61"/>
      <c r="AY7339" s="61"/>
      <c r="AZ7339" s="61"/>
      <c r="BA7339" s="61"/>
    </row>
    <row r="7340" spans="39:53" x14ac:dyDescent="0.2">
      <c r="AM7340" s="61"/>
      <c r="AN7340" s="61"/>
      <c r="AO7340" s="171"/>
      <c r="AP7340" s="61"/>
      <c r="AQ7340" s="61"/>
      <c r="AR7340" s="61"/>
      <c r="AS7340" s="61"/>
      <c r="AT7340" s="61"/>
      <c r="AU7340" s="61"/>
      <c r="AV7340" s="61"/>
      <c r="AW7340" s="61"/>
      <c r="AX7340" s="61"/>
      <c r="AY7340" s="61"/>
      <c r="AZ7340" s="61"/>
      <c r="BA7340" s="61"/>
    </row>
    <row r="7341" spans="39:53" x14ac:dyDescent="0.2">
      <c r="AM7341" s="61"/>
      <c r="AN7341" s="61"/>
      <c r="AO7341" s="171"/>
      <c r="AP7341" s="61"/>
      <c r="AQ7341" s="61"/>
      <c r="AR7341" s="61"/>
      <c r="AS7341" s="61"/>
      <c r="AT7341" s="61"/>
      <c r="AU7341" s="61"/>
      <c r="AV7341" s="61"/>
      <c r="AW7341" s="61"/>
      <c r="AX7341" s="61"/>
      <c r="AY7341" s="61"/>
      <c r="AZ7341" s="61"/>
      <c r="BA7341" s="61"/>
    </row>
    <row r="7342" spans="39:53" x14ac:dyDescent="0.2">
      <c r="AM7342" s="61"/>
      <c r="AN7342" s="61"/>
      <c r="AO7342" s="171"/>
      <c r="AP7342" s="61"/>
      <c r="AQ7342" s="61"/>
      <c r="AR7342" s="61"/>
      <c r="AS7342" s="61"/>
      <c r="AT7342" s="61"/>
      <c r="AU7342" s="61"/>
      <c r="AV7342" s="61"/>
      <c r="AW7342" s="61"/>
      <c r="AX7342" s="61"/>
      <c r="AY7342" s="61"/>
      <c r="AZ7342" s="61"/>
      <c r="BA7342" s="61"/>
    </row>
    <row r="7343" spans="39:53" x14ac:dyDescent="0.2">
      <c r="AM7343" s="61"/>
      <c r="AN7343" s="61"/>
      <c r="AO7343" s="171"/>
      <c r="AP7343" s="61"/>
      <c r="AQ7343" s="61"/>
      <c r="AR7343" s="61"/>
      <c r="AS7343" s="61"/>
      <c r="AT7343" s="61"/>
      <c r="AU7343" s="61"/>
      <c r="AV7343" s="61"/>
      <c r="AW7343" s="61"/>
      <c r="AX7343" s="61"/>
      <c r="AY7343" s="61"/>
      <c r="AZ7343" s="61"/>
      <c r="BA7343" s="61"/>
    </row>
    <row r="7344" spans="39:53" x14ac:dyDescent="0.2">
      <c r="AM7344" s="61"/>
      <c r="AN7344" s="61"/>
      <c r="AO7344" s="171"/>
      <c r="AP7344" s="61"/>
      <c r="AQ7344" s="61"/>
      <c r="AR7344" s="61"/>
      <c r="AS7344" s="61"/>
      <c r="AT7344" s="61"/>
      <c r="AU7344" s="61"/>
      <c r="AV7344" s="61"/>
      <c r="AW7344" s="61"/>
      <c r="AX7344" s="61"/>
      <c r="AY7344" s="61"/>
      <c r="AZ7344" s="61"/>
      <c r="BA7344" s="61"/>
    </row>
    <row r="7345" spans="39:53" x14ac:dyDescent="0.2">
      <c r="AM7345" s="61"/>
      <c r="AN7345" s="61"/>
      <c r="AO7345" s="171"/>
      <c r="AP7345" s="61"/>
      <c r="AQ7345" s="61"/>
      <c r="AR7345" s="61"/>
      <c r="AS7345" s="61"/>
      <c r="AT7345" s="61"/>
      <c r="AU7345" s="61"/>
      <c r="AV7345" s="61"/>
      <c r="AW7345" s="61"/>
      <c r="AX7345" s="61"/>
      <c r="AY7345" s="61"/>
      <c r="AZ7345" s="61"/>
      <c r="BA7345" s="61"/>
    </row>
    <row r="7346" spans="39:53" x14ac:dyDescent="0.2">
      <c r="AM7346" s="61"/>
      <c r="AN7346" s="61"/>
      <c r="AO7346" s="171"/>
      <c r="AP7346" s="61"/>
      <c r="AQ7346" s="61"/>
      <c r="AR7346" s="61"/>
      <c r="AS7346" s="61"/>
      <c r="AT7346" s="61"/>
      <c r="AU7346" s="61"/>
      <c r="AV7346" s="61"/>
      <c r="AW7346" s="61"/>
      <c r="AX7346" s="61"/>
      <c r="AY7346" s="61"/>
      <c r="AZ7346" s="61"/>
      <c r="BA7346" s="61"/>
    </row>
    <row r="7347" spans="39:53" x14ac:dyDescent="0.2">
      <c r="AM7347" s="61"/>
      <c r="AN7347" s="61"/>
      <c r="AO7347" s="171"/>
      <c r="AP7347" s="61"/>
      <c r="AQ7347" s="61"/>
      <c r="AR7347" s="61"/>
      <c r="AS7347" s="61"/>
      <c r="AT7347" s="61"/>
      <c r="AU7347" s="61"/>
      <c r="AV7347" s="61"/>
      <c r="AW7347" s="61"/>
      <c r="AX7347" s="61"/>
      <c r="AY7347" s="61"/>
      <c r="AZ7347" s="61"/>
      <c r="BA7347" s="61"/>
    </row>
    <row r="7348" spans="39:53" x14ac:dyDescent="0.2">
      <c r="AM7348" s="61"/>
      <c r="AN7348" s="61"/>
      <c r="AO7348" s="171"/>
      <c r="AP7348" s="61"/>
      <c r="AQ7348" s="61"/>
      <c r="AR7348" s="61"/>
      <c r="AS7348" s="61"/>
      <c r="AT7348" s="61"/>
      <c r="AU7348" s="61"/>
      <c r="AV7348" s="61"/>
      <c r="AW7348" s="61"/>
      <c r="AX7348" s="61"/>
      <c r="AY7348" s="61"/>
      <c r="AZ7348" s="61"/>
      <c r="BA7348" s="61"/>
    </row>
    <row r="7349" spans="39:53" x14ac:dyDescent="0.2">
      <c r="AM7349" s="61"/>
      <c r="AN7349" s="61"/>
      <c r="AO7349" s="171"/>
      <c r="AP7349" s="61"/>
      <c r="AQ7349" s="61"/>
      <c r="AR7349" s="61"/>
      <c r="AS7349" s="61"/>
      <c r="AT7349" s="61"/>
      <c r="AU7349" s="61"/>
      <c r="AV7349" s="61"/>
      <c r="AW7349" s="61"/>
      <c r="AX7349" s="61"/>
      <c r="AY7349" s="61"/>
      <c r="AZ7349" s="61"/>
      <c r="BA7349" s="61"/>
    </row>
    <row r="7350" spans="39:53" x14ac:dyDescent="0.2">
      <c r="AM7350" s="61"/>
      <c r="AN7350" s="61"/>
      <c r="AO7350" s="171"/>
      <c r="AP7350" s="61"/>
      <c r="AQ7350" s="61"/>
      <c r="AR7350" s="61"/>
      <c r="AS7350" s="61"/>
      <c r="AT7350" s="61"/>
      <c r="AU7350" s="61"/>
      <c r="AV7350" s="61"/>
      <c r="AW7350" s="61"/>
      <c r="AX7350" s="61"/>
      <c r="AY7350" s="61"/>
      <c r="AZ7350" s="61"/>
      <c r="BA7350" s="61"/>
    </row>
    <row r="7351" spans="39:53" x14ac:dyDescent="0.2">
      <c r="AM7351" s="61"/>
      <c r="AN7351" s="61"/>
      <c r="AO7351" s="171"/>
      <c r="AP7351" s="61"/>
      <c r="AQ7351" s="61"/>
      <c r="AR7351" s="61"/>
      <c r="AS7351" s="61"/>
      <c r="AT7351" s="61"/>
      <c r="AU7351" s="61"/>
      <c r="AV7351" s="61"/>
      <c r="AW7351" s="61"/>
      <c r="AX7351" s="61"/>
      <c r="AY7351" s="61"/>
      <c r="AZ7351" s="61"/>
      <c r="BA7351" s="61"/>
    </row>
    <row r="7352" spans="39:53" x14ac:dyDescent="0.2">
      <c r="AM7352" s="61"/>
      <c r="AN7352" s="61"/>
      <c r="AO7352" s="171"/>
      <c r="AP7352" s="61"/>
      <c r="AQ7352" s="61"/>
      <c r="AR7352" s="61"/>
      <c r="AS7352" s="61"/>
      <c r="AT7352" s="61"/>
      <c r="AU7352" s="61"/>
      <c r="AV7352" s="61"/>
      <c r="AW7352" s="61"/>
      <c r="AX7352" s="61"/>
      <c r="AY7352" s="61"/>
      <c r="AZ7352" s="61"/>
      <c r="BA7352" s="61"/>
    </row>
    <row r="7353" spans="39:53" x14ac:dyDescent="0.2">
      <c r="AM7353" s="61"/>
      <c r="AN7353" s="61"/>
      <c r="AO7353" s="171"/>
      <c r="AP7353" s="61"/>
      <c r="AQ7353" s="61"/>
      <c r="AR7353" s="61"/>
      <c r="AS7353" s="61"/>
      <c r="AT7353" s="61"/>
      <c r="AU7353" s="61"/>
      <c r="AV7353" s="61"/>
      <c r="AW7353" s="61"/>
      <c r="AX7353" s="61"/>
      <c r="AY7353" s="61"/>
      <c r="AZ7353" s="61"/>
      <c r="BA7353" s="61"/>
    </row>
    <row r="7354" spans="39:53" x14ac:dyDescent="0.2">
      <c r="AM7354" s="61"/>
      <c r="AN7354" s="61"/>
      <c r="AO7354" s="171"/>
      <c r="AP7354" s="61"/>
      <c r="AQ7354" s="61"/>
      <c r="AR7354" s="61"/>
      <c r="AS7354" s="61"/>
      <c r="AT7354" s="61"/>
      <c r="AU7354" s="61"/>
      <c r="AV7354" s="61"/>
      <c r="AW7354" s="61"/>
      <c r="AX7354" s="61"/>
      <c r="AY7354" s="61"/>
      <c r="AZ7354" s="61"/>
      <c r="BA7354" s="61"/>
    </row>
    <row r="7355" spans="39:53" x14ac:dyDescent="0.2">
      <c r="AM7355" s="61"/>
      <c r="AN7355" s="61"/>
      <c r="AO7355" s="171"/>
      <c r="AP7355" s="61"/>
      <c r="AQ7355" s="61"/>
      <c r="AR7355" s="61"/>
      <c r="AS7355" s="61"/>
      <c r="AT7355" s="61"/>
      <c r="AU7355" s="61"/>
      <c r="AV7355" s="61"/>
      <c r="AW7355" s="61"/>
      <c r="AX7355" s="61"/>
      <c r="AY7355" s="61"/>
      <c r="AZ7355" s="61"/>
      <c r="BA7355" s="61"/>
    </row>
    <row r="7356" spans="39:53" x14ac:dyDescent="0.2">
      <c r="AM7356" s="61"/>
      <c r="AN7356" s="61"/>
      <c r="AO7356" s="171"/>
      <c r="AP7356" s="61"/>
      <c r="AQ7356" s="61"/>
      <c r="AR7356" s="61"/>
      <c r="AS7356" s="61"/>
      <c r="AT7356" s="61"/>
      <c r="AU7356" s="61"/>
      <c r="AV7356" s="61"/>
      <c r="AW7356" s="61"/>
      <c r="AX7356" s="61"/>
      <c r="AY7356" s="61"/>
      <c r="AZ7356" s="61"/>
      <c r="BA7356" s="61"/>
    </row>
    <row r="7357" spans="39:53" x14ac:dyDescent="0.2">
      <c r="AM7357" s="61"/>
      <c r="AN7357" s="61"/>
      <c r="AO7357" s="171"/>
      <c r="AP7357" s="61"/>
      <c r="AQ7357" s="61"/>
      <c r="AR7357" s="61"/>
      <c r="AS7357" s="61"/>
      <c r="AT7357" s="61"/>
      <c r="AU7357" s="61"/>
      <c r="AV7357" s="61"/>
      <c r="AW7357" s="61"/>
      <c r="AX7357" s="61"/>
      <c r="AY7357" s="61"/>
      <c r="AZ7357" s="61"/>
      <c r="BA7357" s="61"/>
    </row>
    <row r="7358" spans="39:53" x14ac:dyDescent="0.2">
      <c r="AM7358" s="61"/>
      <c r="AN7358" s="61"/>
      <c r="AO7358" s="171"/>
      <c r="AP7358" s="61"/>
      <c r="AQ7358" s="61"/>
      <c r="AR7358" s="61"/>
      <c r="AS7358" s="61"/>
      <c r="AT7358" s="61"/>
      <c r="AU7358" s="61"/>
      <c r="AV7358" s="61"/>
      <c r="AW7358" s="61"/>
      <c r="AX7358" s="61"/>
      <c r="AY7358" s="61"/>
      <c r="AZ7358" s="61"/>
      <c r="BA7358" s="61"/>
    </row>
    <row r="7359" spans="39:53" x14ac:dyDescent="0.2">
      <c r="AM7359" s="61"/>
      <c r="AN7359" s="61"/>
      <c r="AO7359" s="171"/>
      <c r="AP7359" s="61"/>
      <c r="AQ7359" s="61"/>
      <c r="AR7359" s="61"/>
      <c r="AS7359" s="61"/>
      <c r="AT7359" s="61"/>
      <c r="AU7359" s="61"/>
      <c r="AV7359" s="61"/>
      <c r="AW7359" s="61"/>
      <c r="AX7359" s="61"/>
      <c r="AY7359" s="61"/>
      <c r="AZ7359" s="61"/>
      <c r="BA7359" s="61"/>
    </row>
    <row r="7360" spans="39:53" x14ac:dyDescent="0.2">
      <c r="AM7360" s="61"/>
      <c r="AN7360" s="61"/>
      <c r="AO7360" s="171"/>
      <c r="AP7360" s="61"/>
      <c r="AQ7360" s="61"/>
      <c r="AR7360" s="61"/>
      <c r="AS7360" s="61"/>
      <c r="AT7360" s="61"/>
      <c r="AU7360" s="61"/>
      <c r="AV7360" s="61"/>
      <c r="AW7360" s="61"/>
      <c r="AX7360" s="61"/>
      <c r="AY7360" s="61"/>
      <c r="AZ7360" s="61"/>
      <c r="BA7360" s="61"/>
    </row>
    <row r="7361" spans="39:53" x14ac:dyDescent="0.2">
      <c r="AM7361" s="61"/>
      <c r="AN7361" s="61"/>
      <c r="AO7361" s="171"/>
      <c r="AP7361" s="61"/>
      <c r="AQ7361" s="61"/>
      <c r="AR7361" s="61"/>
      <c r="AS7361" s="61"/>
      <c r="AT7361" s="61"/>
      <c r="AU7361" s="61"/>
      <c r="AV7361" s="61"/>
      <c r="AW7361" s="61"/>
      <c r="AX7361" s="61"/>
      <c r="AY7361" s="61"/>
      <c r="AZ7361" s="61"/>
      <c r="BA7361" s="61"/>
    </row>
    <row r="7362" spans="39:53" x14ac:dyDescent="0.2">
      <c r="AM7362" s="61"/>
      <c r="AN7362" s="61"/>
      <c r="AO7362" s="171"/>
      <c r="AP7362" s="61"/>
      <c r="AQ7362" s="61"/>
      <c r="AR7362" s="61"/>
      <c r="AS7362" s="61"/>
      <c r="AT7362" s="61"/>
      <c r="AU7362" s="61"/>
      <c r="AV7362" s="61"/>
      <c r="AW7362" s="61"/>
      <c r="AX7362" s="61"/>
      <c r="AY7362" s="61"/>
      <c r="AZ7362" s="61"/>
      <c r="BA7362" s="61"/>
    </row>
    <row r="7363" spans="39:53" x14ac:dyDescent="0.2">
      <c r="AM7363" s="61"/>
      <c r="AN7363" s="61"/>
      <c r="AO7363" s="171"/>
      <c r="AP7363" s="61"/>
      <c r="AQ7363" s="61"/>
      <c r="AR7363" s="61"/>
      <c r="AS7363" s="61"/>
      <c r="AT7363" s="61"/>
      <c r="AU7363" s="61"/>
      <c r="AV7363" s="61"/>
      <c r="AW7363" s="61"/>
      <c r="AX7363" s="61"/>
      <c r="AY7363" s="61"/>
      <c r="AZ7363" s="61"/>
      <c r="BA7363" s="61"/>
    </row>
    <row r="7364" spans="39:53" x14ac:dyDescent="0.2">
      <c r="AM7364" s="61"/>
      <c r="AN7364" s="61"/>
      <c r="AO7364" s="171"/>
      <c r="AP7364" s="61"/>
      <c r="AQ7364" s="61"/>
      <c r="AR7364" s="61"/>
      <c r="AS7364" s="61"/>
      <c r="AT7364" s="61"/>
      <c r="AU7364" s="61"/>
      <c r="AV7364" s="61"/>
      <c r="AW7364" s="61"/>
      <c r="AX7364" s="61"/>
      <c r="AY7364" s="61"/>
      <c r="AZ7364" s="61"/>
      <c r="BA7364" s="61"/>
    </row>
    <row r="7365" spans="39:53" x14ac:dyDescent="0.2">
      <c r="AM7365" s="61"/>
      <c r="AN7365" s="61"/>
      <c r="AO7365" s="171"/>
      <c r="AP7365" s="61"/>
      <c r="AQ7365" s="61"/>
      <c r="AR7365" s="61"/>
      <c r="AS7365" s="61"/>
      <c r="AT7365" s="61"/>
      <c r="AU7365" s="61"/>
      <c r="AV7365" s="61"/>
      <c r="AW7365" s="61"/>
      <c r="AX7365" s="61"/>
      <c r="AY7365" s="61"/>
      <c r="AZ7365" s="61"/>
      <c r="BA7365" s="61"/>
    </row>
    <row r="7366" spans="39:53" x14ac:dyDescent="0.2">
      <c r="AM7366" s="61"/>
      <c r="AN7366" s="61"/>
      <c r="AO7366" s="171"/>
      <c r="AP7366" s="61"/>
      <c r="AQ7366" s="61"/>
      <c r="AR7366" s="61"/>
      <c r="AS7366" s="61"/>
      <c r="AT7366" s="61"/>
      <c r="AU7366" s="61"/>
      <c r="AV7366" s="61"/>
      <c r="AW7366" s="61"/>
      <c r="AX7366" s="61"/>
      <c r="AY7366" s="61"/>
      <c r="AZ7366" s="61"/>
      <c r="BA7366" s="61"/>
    </row>
    <row r="7367" spans="39:53" x14ac:dyDescent="0.2">
      <c r="AM7367" s="61"/>
      <c r="AN7367" s="61"/>
      <c r="AO7367" s="171"/>
      <c r="AP7367" s="61"/>
      <c r="AQ7367" s="61"/>
      <c r="AR7367" s="61"/>
      <c r="AS7367" s="61"/>
      <c r="AT7367" s="61"/>
      <c r="AU7367" s="61"/>
      <c r="AV7367" s="61"/>
      <c r="AW7367" s="61"/>
      <c r="AX7367" s="61"/>
      <c r="AY7367" s="61"/>
      <c r="AZ7367" s="61"/>
      <c r="BA7367" s="61"/>
    </row>
    <row r="7368" spans="39:53" x14ac:dyDescent="0.2">
      <c r="AM7368" s="61"/>
      <c r="AN7368" s="61"/>
      <c r="AO7368" s="171"/>
      <c r="AP7368" s="61"/>
      <c r="AQ7368" s="61"/>
      <c r="AR7368" s="61"/>
      <c r="AS7368" s="61"/>
      <c r="AT7368" s="61"/>
      <c r="AU7368" s="61"/>
      <c r="AV7368" s="61"/>
      <c r="AW7368" s="61"/>
      <c r="AX7368" s="61"/>
      <c r="AY7368" s="61"/>
      <c r="AZ7368" s="61"/>
      <c r="BA7368" s="61"/>
    </row>
    <row r="7369" spans="39:53" x14ac:dyDescent="0.2">
      <c r="AM7369" s="61"/>
      <c r="AN7369" s="61"/>
      <c r="AO7369" s="171"/>
      <c r="AP7369" s="61"/>
      <c r="AQ7369" s="61"/>
      <c r="AR7369" s="61"/>
      <c r="AS7369" s="61"/>
      <c r="AT7369" s="61"/>
      <c r="AU7369" s="61"/>
      <c r="AV7369" s="61"/>
      <c r="AW7369" s="61"/>
      <c r="AX7369" s="61"/>
      <c r="AY7369" s="61"/>
      <c r="AZ7369" s="61"/>
      <c r="BA7369" s="61"/>
    </row>
    <row r="7370" spans="39:53" x14ac:dyDescent="0.2">
      <c r="AM7370" s="61"/>
      <c r="AN7370" s="61"/>
      <c r="AO7370" s="171"/>
      <c r="AP7370" s="61"/>
      <c r="AQ7370" s="61"/>
      <c r="AR7370" s="61"/>
      <c r="AS7370" s="61"/>
      <c r="AT7370" s="61"/>
      <c r="AU7370" s="61"/>
      <c r="AV7370" s="61"/>
      <c r="AW7370" s="61"/>
      <c r="AX7370" s="61"/>
      <c r="AY7370" s="61"/>
      <c r="AZ7370" s="61"/>
      <c r="BA7370" s="61"/>
    </row>
    <row r="7371" spans="39:53" x14ac:dyDescent="0.2">
      <c r="AM7371" s="61"/>
      <c r="AN7371" s="61"/>
      <c r="AO7371" s="171"/>
      <c r="AP7371" s="61"/>
      <c r="AQ7371" s="61"/>
      <c r="AR7371" s="61"/>
      <c r="AS7371" s="61"/>
      <c r="AT7371" s="61"/>
      <c r="AU7371" s="61"/>
      <c r="AV7371" s="61"/>
      <c r="AW7371" s="61"/>
      <c r="AX7371" s="61"/>
      <c r="AY7371" s="61"/>
      <c r="AZ7371" s="61"/>
      <c r="BA7371" s="61"/>
    </row>
    <row r="7372" spans="39:53" x14ac:dyDescent="0.2">
      <c r="AM7372" s="61"/>
      <c r="AN7372" s="61"/>
      <c r="AO7372" s="171"/>
      <c r="AP7372" s="61"/>
      <c r="AQ7372" s="61"/>
      <c r="AR7372" s="61"/>
      <c r="AS7372" s="61"/>
      <c r="AT7372" s="61"/>
      <c r="AU7372" s="61"/>
      <c r="AV7372" s="61"/>
      <c r="AW7372" s="61"/>
      <c r="AX7372" s="61"/>
      <c r="AY7372" s="61"/>
      <c r="AZ7372" s="61"/>
      <c r="BA7372" s="61"/>
    </row>
    <row r="7373" spans="39:53" x14ac:dyDescent="0.2">
      <c r="AM7373" s="61"/>
      <c r="AN7373" s="61"/>
      <c r="AO7373" s="171"/>
      <c r="AP7373" s="61"/>
      <c r="AQ7373" s="61"/>
      <c r="AR7373" s="61"/>
      <c r="AS7373" s="61"/>
      <c r="AT7373" s="61"/>
      <c r="AU7373" s="61"/>
      <c r="AV7373" s="61"/>
      <c r="AW7373" s="61"/>
      <c r="AX7373" s="61"/>
      <c r="AY7373" s="61"/>
      <c r="AZ7373" s="61"/>
      <c r="BA7373" s="61"/>
    </row>
    <row r="7374" spans="39:53" x14ac:dyDescent="0.2">
      <c r="AM7374" s="61"/>
      <c r="AN7374" s="61"/>
      <c r="AO7374" s="171"/>
      <c r="AP7374" s="61"/>
      <c r="AQ7374" s="61"/>
      <c r="AR7374" s="61"/>
      <c r="AS7374" s="61"/>
      <c r="AT7374" s="61"/>
      <c r="AU7374" s="61"/>
      <c r="AV7374" s="61"/>
      <c r="AW7374" s="61"/>
      <c r="AX7374" s="61"/>
      <c r="AY7374" s="61"/>
      <c r="AZ7374" s="61"/>
      <c r="BA7374" s="61"/>
    </row>
    <row r="7375" spans="39:53" x14ac:dyDescent="0.2">
      <c r="AM7375" s="61"/>
      <c r="AN7375" s="61"/>
      <c r="AO7375" s="171"/>
      <c r="AP7375" s="61"/>
      <c r="AQ7375" s="61"/>
      <c r="AR7375" s="61"/>
      <c r="AS7375" s="61"/>
      <c r="AT7375" s="61"/>
      <c r="AU7375" s="61"/>
      <c r="AV7375" s="61"/>
      <c r="AW7375" s="61"/>
      <c r="AX7375" s="61"/>
      <c r="AY7375" s="61"/>
      <c r="AZ7375" s="61"/>
      <c r="BA7375" s="61"/>
    </row>
    <row r="7376" spans="39:53" x14ac:dyDescent="0.2">
      <c r="AM7376" s="61"/>
      <c r="AN7376" s="61"/>
      <c r="AO7376" s="171"/>
      <c r="AP7376" s="61"/>
      <c r="AQ7376" s="61"/>
      <c r="AR7376" s="61"/>
      <c r="AS7376" s="61"/>
      <c r="AT7376" s="61"/>
      <c r="AU7376" s="61"/>
      <c r="AV7376" s="61"/>
      <c r="AW7376" s="61"/>
      <c r="AX7376" s="61"/>
      <c r="AY7376" s="61"/>
      <c r="AZ7376" s="61"/>
      <c r="BA7376" s="61"/>
    </row>
    <row r="7377" spans="39:53" x14ac:dyDescent="0.2">
      <c r="AM7377" s="61"/>
      <c r="AN7377" s="61"/>
      <c r="AO7377" s="171"/>
      <c r="AP7377" s="61"/>
      <c r="AQ7377" s="61"/>
      <c r="AR7377" s="61"/>
      <c r="AS7377" s="61"/>
      <c r="AT7377" s="61"/>
      <c r="AU7377" s="61"/>
      <c r="AV7377" s="61"/>
      <c r="AW7377" s="61"/>
      <c r="AX7377" s="61"/>
      <c r="AY7377" s="61"/>
      <c r="AZ7377" s="61"/>
      <c r="BA7377" s="61"/>
    </row>
    <row r="7378" spans="39:53" x14ac:dyDescent="0.2">
      <c r="AM7378" s="61"/>
      <c r="AN7378" s="61"/>
      <c r="AO7378" s="171"/>
      <c r="AP7378" s="61"/>
      <c r="AQ7378" s="61"/>
      <c r="AR7378" s="61"/>
      <c r="AS7378" s="61"/>
      <c r="AT7378" s="61"/>
      <c r="AU7378" s="61"/>
      <c r="AV7378" s="61"/>
      <c r="AW7378" s="61"/>
      <c r="AX7378" s="61"/>
      <c r="AY7378" s="61"/>
      <c r="AZ7378" s="61"/>
      <c r="BA7378" s="61"/>
    </row>
    <row r="7379" spans="39:53" x14ac:dyDescent="0.2">
      <c r="AM7379" s="61"/>
      <c r="AN7379" s="61"/>
      <c r="AO7379" s="171"/>
      <c r="AP7379" s="61"/>
      <c r="AQ7379" s="61"/>
      <c r="AR7379" s="61"/>
      <c r="AS7379" s="61"/>
      <c r="AT7379" s="61"/>
      <c r="AU7379" s="61"/>
      <c r="AV7379" s="61"/>
      <c r="AW7379" s="61"/>
      <c r="AX7379" s="61"/>
      <c r="AY7379" s="61"/>
      <c r="AZ7379" s="61"/>
      <c r="BA7379" s="61"/>
    </row>
    <row r="7380" spans="39:53" x14ac:dyDescent="0.2">
      <c r="AM7380" s="61"/>
      <c r="AN7380" s="61"/>
      <c r="AO7380" s="171"/>
      <c r="AP7380" s="61"/>
      <c r="AQ7380" s="61"/>
      <c r="AR7380" s="61"/>
      <c r="AS7380" s="61"/>
      <c r="AT7380" s="61"/>
      <c r="AU7380" s="61"/>
      <c r="AV7380" s="61"/>
      <c r="AW7380" s="61"/>
      <c r="AX7380" s="61"/>
      <c r="AY7380" s="61"/>
      <c r="AZ7380" s="61"/>
      <c r="BA7380" s="61"/>
    </row>
    <row r="7381" spans="39:53" x14ac:dyDescent="0.2">
      <c r="AM7381" s="61"/>
      <c r="AN7381" s="61"/>
      <c r="AO7381" s="171"/>
      <c r="AP7381" s="61"/>
      <c r="AQ7381" s="61"/>
      <c r="AR7381" s="61"/>
      <c r="AS7381" s="61"/>
      <c r="AT7381" s="61"/>
      <c r="AU7381" s="61"/>
      <c r="AV7381" s="61"/>
      <c r="AW7381" s="61"/>
      <c r="AX7381" s="61"/>
      <c r="AY7381" s="61"/>
      <c r="AZ7381" s="61"/>
      <c r="BA7381" s="61"/>
    </row>
    <row r="7382" spans="39:53" x14ac:dyDescent="0.2">
      <c r="AM7382" s="61"/>
      <c r="AN7382" s="61"/>
      <c r="AO7382" s="171"/>
      <c r="AP7382" s="61"/>
      <c r="AQ7382" s="61"/>
      <c r="AR7382" s="61"/>
      <c r="AS7382" s="61"/>
      <c r="AT7382" s="61"/>
      <c r="AU7382" s="61"/>
      <c r="AV7382" s="61"/>
      <c r="AW7382" s="61"/>
      <c r="AX7382" s="61"/>
      <c r="AY7382" s="61"/>
      <c r="AZ7382" s="61"/>
      <c r="BA7382" s="61"/>
    </row>
    <row r="7383" spans="39:53" x14ac:dyDescent="0.2">
      <c r="AM7383" s="61"/>
      <c r="AN7383" s="61"/>
      <c r="AO7383" s="171"/>
      <c r="AP7383" s="61"/>
      <c r="AQ7383" s="61"/>
      <c r="AR7383" s="61"/>
      <c r="AS7383" s="61"/>
      <c r="AT7383" s="61"/>
      <c r="AU7383" s="61"/>
      <c r="AV7383" s="61"/>
      <c r="AW7383" s="61"/>
      <c r="AX7383" s="61"/>
      <c r="AY7383" s="61"/>
      <c r="AZ7383" s="61"/>
      <c r="BA7383" s="61"/>
    </row>
    <row r="7384" spans="39:53" x14ac:dyDescent="0.2">
      <c r="AM7384" s="61"/>
      <c r="AN7384" s="61"/>
      <c r="AO7384" s="171"/>
      <c r="AP7384" s="61"/>
      <c r="AQ7384" s="61"/>
      <c r="AR7384" s="61"/>
      <c r="AS7384" s="61"/>
      <c r="AT7384" s="61"/>
      <c r="AU7384" s="61"/>
      <c r="AV7384" s="61"/>
      <c r="AW7384" s="61"/>
      <c r="AX7384" s="61"/>
      <c r="AY7384" s="61"/>
      <c r="AZ7384" s="61"/>
      <c r="BA7384" s="61"/>
    </row>
    <row r="7385" spans="39:53" x14ac:dyDescent="0.2">
      <c r="AM7385" s="61"/>
      <c r="AN7385" s="61"/>
      <c r="AO7385" s="171"/>
      <c r="AP7385" s="61"/>
      <c r="AQ7385" s="61"/>
      <c r="AR7385" s="61"/>
      <c r="AS7385" s="61"/>
      <c r="AT7385" s="61"/>
      <c r="AU7385" s="61"/>
      <c r="AV7385" s="61"/>
      <c r="AW7385" s="61"/>
      <c r="AX7385" s="61"/>
      <c r="AY7385" s="61"/>
      <c r="AZ7385" s="61"/>
      <c r="BA7385" s="61"/>
    </row>
    <row r="7386" spans="39:53" x14ac:dyDescent="0.2">
      <c r="AM7386" s="61"/>
      <c r="AN7386" s="61"/>
      <c r="AO7386" s="171"/>
      <c r="AP7386" s="61"/>
      <c r="AQ7386" s="61"/>
      <c r="AR7386" s="61"/>
      <c r="AS7386" s="61"/>
      <c r="AT7386" s="61"/>
      <c r="AU7386" s="61"/>
      <c r="AV7386" s="61"/>
      <c r="AW7386" s="61"/>
      <c r="AX7386" s="61"/>
      <c r="AY7386" s="61"/>
      <c r="AZ7386" s="61"/>
      <c r="BA7386" s="61"/>
    </row>
    <row r="7387" spans="39:53" x14ac:dyDescent="0.2">
      <c r="AM7387" s="61"/>
      <c r="AN7387" s="61"/>
      <c r="AO7387" s="171"/>
      <c r="AP7387" s="61"/>
      <c r="AQ7387" s="61"/>
      <c r="AR7387" s="61"/>
      <c r="AS7387" s="61"/>
      <c r="AT7387" s="61"/>
      <c r="AU7387" s="61"/>
      <c r="AV7387" s="61"/>
      <c r="AW7387" s="61"/>
      <c r="AX7387" s="61"/>
      <c r="AY7387" s="61"/>
      <c r="AZ7387" s="61"/>
      <c r="BA7387" s="61"/>
    </row>
    <row r="7388" spans="39:53" x14ac:dyDescent="0.2">
      <c r="AM7388" s="61"/>
      <c r="AN7388" s="61"/>
      <c r="AO7388" s="171"/>
      <c r="AP7388" s="61"/>
      <c r="AQ7388" s="61"/>
      <c r="AR7388" s="61"/>
      <c r="AS7388" s="61"/>
      <c r="AT7388" s="61"/>
      <c r="AU7388" s="61"/>
      <c r="AV7388" s="61"/>
      <c r="AW7388" s="61"/>
      <c r="AX7388" s="61"/>
      <c r="AY7388" s="61"/>
      <c r="AZ7388" s="61"/>
      <c r="BA7388" s="61"/>
    </row>
    <row r="7389" spans="39:53" x14ac:dyDescent="0.2">
      <c r="AM7389" s="61"/>
      <c r="AN7389" s="61"/>
      <c r="AO7389" s="171"/>
      <c r="AP7389" s="61"/>
      <c r="AQ7389" s="61"/>
      <c r="AR7389" s="61"/>
      <c r="AS7389" s="61"/>
      <c r="AT7389" s="61"/>
      <c r="AU7389" s="61"/>
      <c r="AV7389" s="61"/>
      <c r="AW7389" s="61"/>
      <c r="AX7389" s="61"/>
      <c r="AY7389" s="61"/>
      <c r="AZ7389" s="61"/>
      <c r="BA7389" s="61"/>
    </row>
    <row r="7390" spans="39:53" x14ac:dyDescent="0.2">
      <c r="AM7390" s="61"/>
      <c r="AN7390" s="61"/>
      <c r="AO7390" s="171"/>
      <c r="AP7390" s="61"/>
      <c r="AQ7390" s="61"/>
      <c r="AR7390" s="61"/>
      <c r="AS7390" s="61"/>
      <c r="AT7390" s="61"/>
      <c r="AU7390" s="61"/>
      <c r="AV7390" s="61"/>
      <c r="AW7390" s="61"/>
      <c r="AX7390" s="61"/>
      <c r="AY7390" s="61"/>
      <c r="AZ7390" s="61"/>
      <c r="BA7390" s="61"/>
    </row>
    <row r="7391" spans="39:53" x14ac:dyDescent="0.2">
      <c r="AM7391" s="61"/>
      <c r="AN7391" s="61"/>
      <c r="AO7391" s="171"/>
      <c r="AP7391" s="61"/>
      <c r="AQ7391" s="61"/>
      <c r="AR7391" s="61"/>
      <c r="AS7391" s="61"/>
      <c r="AT7391" s="61"/>
      <c r="AU7391" s="61"/>
      <c r="AV7391" s="61"/>
      <c r="AW7391" s="61"/>
      <c r="AX7391" s="61"/>
      <c r="AY7391" s="61"/>
      <c r="AZ7391" s="61"/>
      <c r="BA7391" s="61"/>
    </row>
    <row r="7392" spans="39:53" x14ac:dyDescent="0.2">
      <c r="AM7392" s="61"/>
      <c r="AN7392" s="61"/>
      <c r="AO7392" s="171"/>
      <c r="AP7392" s="61"/>
      <c r="AQ7392" s="61"/>
      <c r="AR7392" s="61"/>
      <c r="AS7392" s="61"/>
      <c r="AT7392" s="61"/>
      <c r="AU7392" s="61"/>
      <c r="AV7392" s="61"/>
      <c r="AW7392" s="61"/>
      <c r="AX7392" s="61"/>
      <c r="AY7392" s="61"/>
      <c r="AZ7392" s="61"/>
      <c r="BA7392" s="61"/>
    </row>
    <row r="7393" spans="39:53" x14ac:dyDescent="0.2">
      <c r="AM7393" s="61"/>
      <c r="AN7393" s="61"/>
      <c r="AO7393" s="171"/>
      <c r="AP7393" s="61"/>
      <c r="AQ7393" s="61"/>
      <c r="AR7393" s="61"/>
      <c r="AS7393" s="61"/>
      <c r="AT7393" s="61"/>
      <c r="AU7393" s="61"/>
      <c r="AV7393" s="61"/>
      <c r="AW7393" s="61"/>
      <c r="AX7393" s="61"/>
      <c r="AY7393" s="61"/>
      <c r="AZ7393" s="61"/>
      <c r="BA7393" s="61"/>
    </row>
    <row r="7394" spans="39:53" x14ac:dyDescent="0.2">
      <c r="AM7394" s="61"/>
      <c r="AN7394" s="61"/>
      <c r="AO7394" s="171"/>
      <c r="AP7394" s="61"/>
      <c r="AQ7394" s="61"/>
      <c r="AR7394" s="61"/>
      <c r="AS7394" s="61"/>
      <c r="AT7394" s="61"/>
      <c r="AU7394" s="61"/>
      <c r="AV7394" s="61"/>
      <c r="AW7394" s="61"/>
      <c r="AX7394" s="61"/>
      <c r="AY7394" s="61"/>
      <c r="AZ7394" s="61"/>
      <c r="BA7394" s="61"/>
    </row>
    <row r="7395" spans="39:53" x14ac:dyDescent="0.2">
      <c r="AM7395" s="61"/>
      <c r="AN7395" s="61"/>
      <c r="AO7395" s="171"/>
      <c r="AP7395" s="61"/>
      <c r="AQ7395" s="61"/>
      <c r="AR7395" s="61"/>
      <c r="AS7395" s="61"/>
      <c r="AT7395" s="61"/>
      <c r="AU7395" s="61"/>
      <c r="AV7395" s="61"/>
      <c r="AW7395" s="61"/>
      <c r="AX7395" s="61"/>
      <c r="AY7395" s="61"/>
      <c r="AZ7395" s="61"/>
      <c r="BA7395" s="61"/>
    </row>
    <row r="7396" spans="39:53" x14ac:dyDescent="0.2">
      <c r="AM7396" s="61"/>
      <c r="AN7396" s="61"/>
      <c r="AO7396" s="171"/>
      <c r="AP7396" s="61"/>
      <c r="AQ7396" s="61"/>
      <c r="AR7396" s="61"/>
      <c r="AS7396" s="61"/>
      <c r="AT7396" s="61"/>
      <c r="AU7396" s="61"/>
      <c r="AV7396" s="61"/>
      <c r="AW7396" s="61"/>
      <c r="AX7396" s="61"/>
      <c r="AY7396" s="61"/>
      <c r="AZ7396" s="61"/>
      <c r="BA7396" s="61"/>
    </row>
    <row r="7397" spans="39:53" x14ac:dyDescent="0.2">
      <c r="AM7397" s="61"/>
      <c r="AN7397" s="61"/>
      <c r="AO7397" s="171"/>
      <c r="AP7397" s="61"/>
      <c r="AQ7397" s="61"/>
      <c r="AR7397" s="61"/>
      <c r="AS7397" s="61"/>
      <c r="AT7397" s="61"/>
      <c r="AU7397" s="61"/>
      <c r="AV7397" s="61"/>
      <c r="AW7397" s="61"/>
      <c r="AX7397" s="61"/>
      <c r="AY7397" s="61"/>
      <c r="AZ7397" s="61"/>
      <c r="BA7397" s="61"/>
    </row>
    <row r="7398" spans="39:53" x14ac:dyDescent="0.2">
      <c r="AM7398" s="61"/>
      <c r="AN7398" s="61"/>
      <c r="AO7398" s="171"/>
      <c r="AP7398" s="61"/>
      <c r="AQ7398" s="61"/>
      <c r="AR7398" s="61"/>
      <c r="AS7398" s="61"/>
      <c r="AT7398" s="61"/>
      <c r="AU7398" s="61"/>
      <c r="AV7398" s="61"/>
      <c r="AW7398" s="61"/>
      <c r="AX7398" s="61"/>
      <c r="AY7398" s="61"/>
      <c r="AZ7398" s="61"/>
      <c r="BA7398" s="61"/>
    </row>
    <row r="7399" spans="39:53" x14ac:dyDescent="0.2">
      <c r="AM7399" s="61"/>
      <c r="AN7399" s="61"/>
      <c r="AO7399" s="171"/>
      <c r="AP7399" s="61"/>
      <c r="AQ7399" s="61"/>
      <c r="AR7399" s="61"/>
      <c r="AS7399" s="61"/>
      <c r="AT7399" s="61"/>
      <c r="AU7399" s="61"/>
      <c r="AV7399" s="61"/>
      <c r="AW7399" s="61"/>
      <c r="AX7399" s="61"/>
      <c r="AY7399" s="61"/>
      <c r="AZ7399" s="61"/>
      <c r="BA7399" s="61"/>
    </row>
    <row r="7400" spans="39:53" x14ac:dyDescent="0.2">
      <c r="AM7400" s="61"/>
      <c r="AN7400" s="61"/>
      <c r="AO7400" s="171"/>
      <c r="AP7400" s="61"/>
      <c r="AQ7400" s="61"/>
      <c r="AR7400" s="61"/>
      <c r="AS7400" s="61"/>
      <c r="AT7400" s="61"/>
      <c r="AU7400" s="61"/>
      <c r="AV7400" s="61"/>
      <c r="AW7400" s="61"/>
      <c r="AX7400" s="61"/>
      <c r="AY7400" s="61"/>
      <c r="AZ7400" s="61"/>
      <c r="BA7400" s="61"/>
    </row>
    <row r="7401" spans="39:53" x14ac:dyDescent="0.2">
      <c r="AM7401" s="61"/>
      <c r="AN7401" s="61"/>
      <c r="AO7401" s="171"/>
      <c r="AP7401" s="61"/>
      <c r="AQ7401" s="61"/>
      <c r="AR7401" s="61"/>
      <c r="AS7401" s="61"/>
      <c r="AT7401" s="61"/>
      <c r="AU7401" s="61"/>
      <c r="AV7401" s="61"/>
      <c r="AW7401" s="61"/>
      <c r="AX7401" s="61"/>
      <c r="AY7401" s="61"/>
      <c r="AZ7401" s="61"/>
      <c r="BA7401" s="61"/>
    </row>
    <row r="7402" spans="39:53" x14ac:dyDescent="0.2">
      <c r="AM7402" s="61"/>
      <c r="AN7402" s="61"/>
      <c r="AO7402" s="171"/>
      <c r="AP7402" s="61"/>
      <c r="AQ7402" s="61"/>
      <c r="AR7402" s="61"/>
      <c r="AS7402" s="61"/>
      <c r="AT7402" s="61"/>
      <c r="AU7402" s="61"/>
      <c r="AV7402" s="61"/>
      <c r="AW7402" s="61"/>
      <c r="AX7402" s="61"/>
      <c r="AY7402" s="61"/>
      <c r="AZ7402" s="61"/>
      <c r="BA7402" s="61"/>
    </row>
    <row r="7403" spans="39:53" x14ac:dyDescent="0.2">
      <c r="AM7403" s="61"/>
      <c r="AN7403" s="61"/>
      <c r="AO7403" s="171"/>
      <c r="AP7403" s="61"/>
      <c r="AQ7403" s="61"/>
      <c r="AR7403" s="61"/>
      <c r="AS7403" s="61"/>
      <c r="AT7403" s="61"/>
      <c r="AU7403" s="61"/>
      <c r="AV7403" s="61"/>
      <c r="AW7403" s="61"/>
      <c r="AX7403" s="61"/>
      <c r="AY7403" s="61"/>
      <c r="AZ7403" s="61"/>
      <c r="BA7403" s="61"/>
    </row>
    <row r="7404" spans="39:53" x14ac:dyDescent="0.2">
      <c r="AM7404" s="61"/>
      <c r="AN7404" s="61"/>
      <c r="AO7404" s="171"/>
      <c r="AP7404" s="61"/>
      <c r="AQ7404" s="61"/>
      <c r="AR7404" s="61"/>
      <c r="AS7404" s="61"/>
      <c r="AT7404" s="61"/>
      <c r="AU7404" s="61"/>
      <c r="AV7404" s="61"/>
      <c r="AW7404" s="61"/>
      <c r="AX7404" s="61"/>
      <c r="AY7404" s="61"/>
      <c r="AZ7404" s="61"/>
      <c r="BA7404" s="61"/>
    </row>
    <row r="7405" spans="39:53" x14ac:dyDescent="0.2">
      <c r="AM7405" s="61"/>
      <c r="AN7405" s="61"/>
      <c r="AO7405" s="171"/>
      <c r="AP7405" s="61"/>
      <c r="AQ7405" s="61"/>
      <c r="AR7405" s="61"/>
      <c r="AS7405" s="61"/>
      <c r="AT7405" s="61"/>
      <c r="AU7405" s="61"/>
      <c r="AV7405" s="61"/>
      <c r="AW7405" s="61"/>
      <c r="AX7405" s="61"/>
      <c r="AY7405" s="61"/>
      <c r="AZ7405" s="61"/>
      <c r="BA7405" s="61"/>
    </row>
    <row r="7406" spans="39:53" x14ac:dyDescent="0.2">
      <c r="AM7406" s="61"/>
      <c r="AN7406" s="61"/>
      <c r="AO7406" s="171"/>
      <c r="AP7406" s="61"/>
      <c r="AQ7406" s="61"/>
      <c r="AR7406" s="61"/>
      <c r="AS7406" s="61"/>
      <c r="AT7406" s="61"/>
      <c r="AU7406" s="61"/>
      <c r="AV7406" s="61"/>
      <c r="AW7406" s="61"/>
      <c r="AX7406" s="61"/>
      <c r="AY7406" s="61"/>
      <c r="AZ7406" s="61"/>
      <c r="BA7406" s="61"/>
    </row>
    <row r="7407" spans="39:53" x14ac:dyDescent="0.2">
      <c r="AM7407" s="61"/>
      <c r="AN7407" s="61"/>
      <c r="AO7407" s="171"/>
      <c r="AP7407" s="61"/>
      <c r="AQ7407" s="61"/>
      <c r="AR7407" s="61"/>
      <c r="AS7407" s="61"/>
      <c r="AT7407" s="61"/>
      <c r="AU7407" s="61"/>
      <c r="AV7407" s="61"/>
      <c r="AW7407" s="61"/>
      <c r="AX7407" s="61"/>
      <c r="AY7407" s="61"/>
      <c r="AZ7407" s="61"/>
      <c r="BA7407" s="61"/>
    </row>
    <row r="7408" spans="39:53" x14ac:dyDescent="0.2">
      <c r="AM7408" s="61"/>
      <c r="AN7408" s="61"/>
      <c r="AO7408" s="171"/>
      <c r="AP7408" s="61"/>
      <c r="AQ7408" s="61"/>
      <c r="AR7408" s="61"/>
      <c r="AS7408" s="61"/>
      <c r="AT7408" s="61"/>
      <c r="AU7408" s="61"/>
      <c r="AV7408" s="61"/>
      <c r="AW7408" s="61"/>
      <c r="AX7408" s="61"/>
      <c r="AY7408" s="61"/>
      <c r="AZ7408" s="61"/>
      <c r="BA7408" s="61"/>
    </row>
    <row r="7409" spans="39:53" x14ac:dyDescent="0.2">
      <c r="AM7409" s="61"/>
      <c r="AN7409" s="61"/>
      <c r="AO7409" s="171"/>
      <c r="AP7409" s="61"/>
      <c r="AQ7409" s="61"/>
      <c r="AR7409" s="61"/>
      <c r="AS7409" s="61"/>
      <c r="AT7409" s="61"/>
      <c r="AU7409" s="61"/>
      <c r="AV7409" s="61"/>
      <c r="AW7409" s="61"/>
      <c r="AX7409" s="61"/>
      <c r="AY7409" s="61"/>
      <c r="AZ7409" s="61"/>
      <c r="BA7409" s="61"/>
    </row>
    <row r="7410" spans="39:53" x14ac:dyDescent="0.2">
      <c r="AM7410" s="61"/>
      <c r="AN7410" s="61"/>
      <c r="AO7410" s="171"/>
      <c r="AP7410" s="61"/>
      <c r="AQ7410" s="61"/>
      <c r="AR7410" s="61"/>
      <c r="AS7410" s="61"/>
      <c r="AT7410" s="61"/>
      <c r="AU7410" s="61"/>
      <c r="AV7410" s="61"/>
      <c r="AW7410" s="61"/>
      <c r="AX7410" s="61"/>
      <c r="AY7410" s="61"/>
      <c r="AZ7410" s="61"/>
      <c r="BA7410" s="61"/>
    </row>
    <row r="7411" spans="39:53" x14ac:dyDescent="0.2">
      <c r="AM7411" s="61"/>
      <c r="AN7411" s="61"/>
      <c r="AO7411" s="171"/>
      <c r="AP7411" s="61"/>
      <c r="AQ7411" s="61"/>
      <c r="AR7411" s="61"/>
      <c r="AS7411" s="61"/>
      <c r="AT7411" s="61"/>
      <c r="AU7411" s="61"/>
      <c r="AV7411" s="61"/>
      <c r="AW7411" s="61"/>
      <c r="AX7411" s="61"/>
      <c r="AY7411" s="61"/>
      <c r="AZ7411" s="61"/>
      <c r="BA7411" s="61"/>
    </row>
    <row r="7412" spans="39:53" x14ac:dyDescent="0.2">
      <c r="AM7412" s="61"/>
      <c r="AN7412" s="61"/>
      <c r="AO7412" s="171"/>
      <c r="AP7412" s="61"/>
      <c r="AQ7412" s="61"/>
      <c r="AR7412" s="61"/>
      <c r="AS7412" s="61"/>
      <c r="AT7412" s="61"/>
      <c r="AU7412" s="61"/>
      <c r="AV7412" s="61"/>
      <c r="AW7412" s="61"/>
      <c r="AX7412" s="61"/>
      <c r="AY7412" s="61"/>
      <c r="AZ7412" s="61"/>
      <c r="BA7412" s="61"/>
    </row>
    <row r="7413" spans="39:53" x14ac:dyDescent="0.2">
      <c r="AM7413" s="61"/>
      <c r="AN7413" s="61"/>
      <c r="AO7413" s="171"/>
      <c r="AP7413" s="61"/>
      <c r="AQ7413" s="61"/>
      <c r="AR7413" s="61"/>
      <c r="AS7413" s="61"/>
      <c r="AT7413" s="61"/>
      <c r="AU7413" s="61"/>
      <c r="AV7413" s="61"/>
      <c r="AW7413" s="61"/>
      <c r="AX7413" s="61"/>
      <c r="AY7413" s="61"/>
      <c r="AZ7413" s="61"/>
      <c r="BA7413" s="61"/>
    </row>
    <row r="7414" spans="39:53" x14ac:dyDescent="0.2">
      <c r="AM7414" s="61"/>
      <c r="AN7414" s="61"/>
      <c r="AO7414" s="171"/>
      <c r="AP7414" s="61"/>
      <c r="AQ7414" s="61"/>
      <c r="AR7414" s="61"/>
      <c r="AS7414" s="61"/>
      <c r="AT7414" s="61"/>
      <c r="AU7414" s="61"/>
      <c r="AV7414" s="61"/>
      <c r="AW7414" s="61"/>
      <c r="AX7414" s="61"/>
      <c r="AY7414" s="61"/>
      <c r="AZ7414" s="61"/>
      <c r="BA7414" s="61"/>
    </row>
    <row r="7415" spans="39:53" x14ac:dyDescent="0.2">
      <c r="AM7415" s="61"/>
      <c r="AN7415" s="61"/>
      <c r="AO7415" s="171"/>
      <c r="AP7415" s="61"/>
      <c r="AQ7415" s="61"/>
      <c r="AR7415" s="61"/>
      <c r="AS7415" s="61"/>
      <c r="AT7415" s="61"/>
      <c r="AU7415" s="61"/>
      <c r="AV7415" s="61"/>
      <c r="AW7415" s="61"/>
      <c r="AX7415" s="61"/>
      <c r="AY7415" s="61"/>
      <c r="AZ7415" s="61"/>
      <c r="BA7415" s="61"/>
    </row>
    <row r="7416" spans="39:53" x14ac:dyDescent="0.2">
      <c r="AM7416" s="61"/>
      <c r="AN7416" s="61"/>
      <c r="AO7416" s="171"/>
      <c r="AP7416" s="61"/>
      <c r="AQ7416" s="61"/>
      <c r="AR7416" s="61"/>
      <c r="AS7416" s="61"/>
      <c r="AT7416" s="61"/>
      <c r="AU7416" s="61"/>
      <c r="AV7416" s="61"/>
      <c r="AW7416" s="61"/>
      <c r="AX7416" s="61"/>
      <c r="AY7416" s="61"/>
      <c r="AZ7416" s="61"/>
      <c r="BA7416" s="61"/>
    </row>
    <row r="7417" spans="39:53" x14ac:dyDescent="0.2">
      <c r="AM7417" s="61"/>
      <c r="AN7417" s="61"/>
      <c r="AO7417" s="171"/>
      <c r="AP7417" s="61"/>
      <c r="AQ7417" s="61"/>
      <c r="AR7417" s="61"/>
      <c r="AS7417" s="61"/>
      <c r="AT7417" s="61"/>
      <c r="AU7417" s="61"/>
      <c r="AV7417" s="61"/>
      <c r="AW7417" s="61"/>
      <c r="AX7417" s="61"/>
      <c r="AY7417" s="61"/>
      <c r="AZ7417" s="61"/>
      <c r="BA7417" s="61"/>
    </row>
    <row r="7418" spans="39:53" x14ac:dyDescent="0.2">
      <c r="AM7418" s="61"/>
      <c r="AN7418" s="61"/>
      <c r="AO7418" s="171"/>
      <c r="AP7418" s="61"/>
      <c r="AQ7418" s="61"/>
      <c r="AR7418" s="61"/>
      <c r="AS7418" s="61"/>
      <c r="AT7418" s="61"/>
      <c r="AU7418" s="61"/>
      <c r="AV7418" s="61"/>
      <c r="AW7418" s="61"/>
      <c r="AX7418" s="61"/>
      <c r="AY7418" s="61"/>
      <c r="AZ7418" s="61"/>
      <c r="BA7418" s="61"/>
    </row>
    <row r="7419" spans="39:53" x14ac:dyDescent="0.2">
      <c r="AM7419" s="61"/>
      <c r="AN7419" s="61"/>
      <c r="AO7419" s="171"/>
      <c r="AP7419" s="61"/>
      <c r="AQ7419" s="61"/>
      <c r="AR7419" s="61"/>
      <c r="AS7419" s="61"/>
      <c r="AT7419" s="61"/>
      <c r="AU7419" s="61"/>
      <c r="AV7419" s="61"/>
      <c r="AW7419" s="61"/>
      <c r="AX7419" s="61"/>
      <c r="AY7419" s="61"/>
      <c r="AZ7419" s="61"/>
      <c r="BA7419" s="61"/>
    </row>
    <row r="7420" spans="39:53" x14ac:dyDescent="0.2">
      <c r="AM7420" s="61"/>
      <c r="AN7420" s="61"/>
      <c r="AO7420" s="171"/>
      <c r="AP7420" s="61"/>
      <c r="AQ7420" s="61"/>
      <c r="AR7420" s="61"/>
      <c r="AS7420" s="61"/>
      <c r="AT7420" s="61"/>
      <c r="AU7420" s="61"/>
      <c r="AV7420" s="61"/>
      <c r="AW7420" s="61"/>
      <c r="AX7420" s="61"/>
      <c r="AY7420" s="61"/>
      <c r="AZ7420" s="61"/>
      <c r="BA7420" s="61"/>
    </row>
    <row r="7421" spans="39:53" x14ac:dyDescent="0.2">
      <c r="AM7421" s="61"/>
      <c r="AN7421" s="61"/>
      <c r="AO7421" s="171"/>
      <c r="AP7421" s="61"/>
      <c r="AQ7421" s="61"/>
      <c r="AR7421" s="61"/>
      <c r="AS7421" s="61"/>
      <c r="AT7421" s="61"/>
      <c r="AU7421" s="61"/>
      <c r="AV7421" s="61"/>
      <c r="AW7421" s="61"/>
      <c r="AX7421" s="61"/>
      <c r="AY7421" s="61"/>
      <c r="AZ7421" s="61"/>
      <c r="BA7421" s="61"/>
    </row>
    <row r="7422" spans="39:53" x14ac:dyDescent="0.2">
      <c r="AM7422" s="61"/>
      <c r="AN7422" s="61"/>
      <c r="AO7422" s="171"/>
      <c r="AP7422" s="61"/>
      <c r="AQ7422" s="61"/>
      <c r="AR7422" s="61"/>
      <c r="AS7422" s="61"/>
      <c r="AT7422" s="61"/>
      <c r="AU7422" s="61"/>
      <c r="AV7422" s="61"/>
      <c r="AW7422" s="61"/>
      <c r="AX7422" s="61"/>
      <c r="AY7422" s="61"/>
      <c r="AZ7422" s="61"/>
      <c r="BA7422" s="61"/>
    </row>
    <row r="7423" spans="39:53" x14ac:dyDescent="0.2">
      <c r="AM7423" s="61"/>
      <c r="AN7423" s="61"/>
      <c r="AO7423" s="171"/>
      <c r="AP7423" s="61"/>
      <c r="AQ7423" s="61"/>
      <c r="AR7423" s="61"/>
      <c r="AS7423" s="61"/>
      <c r="AT7423" s="61"/>
      <c r="AU7423" s="61"/>
      <c r="AV7423" s="61"/>
      <c r="AW7423" s="61"/>
      <c r="AX7423" s="61"/>
      <c r="AY7423" s="61"/>
      <c r="AZ7423" s="61"/>
      <c r="BA7423" s="61"/>
    </row>
    <row r="7424" spans="39:53" x14ac:dyDescent="0.2">
      <c r="AM7424" s="61"/>
      <c r="AN7424" s="61"/>
      <c r="AO7424" s="171"/>
      <c r="AP7424" s="61"/>
      <c r="AQ7424" s="61"/>
      <c r="AR7424" s="61"/>
      <c r="AS7424" s="61"/>
      <c r="AT7424" s="61"/>
      <c r="AU7424" s="61"/>
      <c r="AV7424" s="61"/>
      <c r="AW7424" s="61"/>
      <c r="AX7424" s="61"/>
      <c r="AY7424" s="61"/>
      <c r="AZ7424" s="61"/>
      <c r="BA7424" s="61"/>
    </row>
    <row r="7425" spans="39:53" x14ac:dyDescent="0.2">
      <c r="AM7425" s="61"/>
      <c r="AN7425" s="61"/>
      <c r="AO7425" s="171"/>
      <c r="AP7425" s="61"/>
      <c r="AQ7425" s="61"/>
      <c r="AR7425" s="61"/>
      <c r="AS7425" s="61"/>
      <c r="AT7425" s="61"/>
      <c r="AU7425" s="61"/>
      <c r="AV7425" s="61"/>
      <c r="AW7425" s="61"/>
      <c r="AX7425" s="61"/>
      <c r="AY7425" s="61"/>
      <c r="AZ7425" s="61"/>
      <c r="BA7425" s="61"/>
    </row>
    <row r="7426" spans="39:53" x14ac:dyDescent="0.2">
      <c r="AM7426" s="61"/>
      <c r="AN7426" s="61"/>
      <c r="AO7426" s="171"/>
      <c r="AP7426" s="61"/>
      <c r="AQ7426" s="61"/>
      <c r="AR7426" s="61"/>
      <c r="AS7426" s="61"/>
      <c r="AT7426" s="61"/>
      <c r="AU7426" s="61"/>
      <c r="AV7426" s="61"/>
      <c r="AW7426" s="61"/>
      <c r="AX7426" s="61"/>
      <c r="AY7426" s="61"/>
      <c r="AZ7426" s="61"/>
      <c r="BA7426" s="61"/>
    </row>
    <row r="7427" spans="39:53" x14ac:dyDescent="0.2">
      <c r="AM7427" s="61"/>
      <c r="AN7427" s="61"/>
      <c r="AO7427" s="171"/>
      <c r="AP7427" s="61"/>
      <c r="AQ7427" s="61"/>
      <c r="AR7427" s="61"/>
      <c r="AS7427" s="61"/>
      <c r="AT7427" s="61"/>
      <c r="AU7427" s="61"/>
      <c r="AV7427" s="61"/>
      <c r="AW7427" s="61"/>
      <c r="AX7427" s="61"/>
      <c r="AY7427" s="61"/>
      <c r="AZ7427" s="61"/>
      <c r="BA7427" s="61"/>
    </row>
    <row r="7428" spans="39:53" x14ac:dyDescent="0.2">
      <c r="AM7428" s="61"/>
      <c r="AN7428" s="61"/>
      <c r="AO7428" s="171"/>
      <c r="AP7428" s="61"/>
      <c r="AQ7428" s="61"/>
      <c r="AR7428" s="61"/>
      <c r="AS7428" s="61"/>
      <c r="AT7428" s="61"/>
      <c r="AU7428" s="61"/>
      <c r="AV7428" s="61"/>
      <c r="AW7428" s="61"/>
      <c r="AX7428" s="61"/>
      <c r="AY7428" s="61"/>
      <c r="AZ7428" s="61"/>
      <c r="BA7428" s="61"/>
    </row>
    <row r="7429" spans="39:53" x14ac:dyDescent="0.2">
      <c r="AM7429" s="61"/>
      <c r="AN7429" s="61"/>
      <c r="AO7429" s="171"/>
      <c r="AP7429" s="61"/>
      <c r="AQ7429" s="61"/>
      <c r="AR7429" s="61"/>
      <c r="AS7429" s="61"/>
      <c r="AT7429" s="61"/>
      <c r="AU7429" s="61"/>
      <c r="AV7429" s="61"/>
      <c r="AW7429" s="61"/>
      <c r="AX7429" s="61"/>
      <c r="AY7429" s="61"/>
      <c r="AZ7429" s="61"/>
      <c r="BA7429" s="61"/>
    </row>
    <row r="7430" spans="39:53" x14ac:dyDescent="0.2">
      <c r="AM7430" s="61"/>
      <c r="AN7430" s="61"/>
      <c r="AO7430" s="171"/>
      <c r="AP7430" s="61"/>
      <c r="AQ7430" s="61"/>
      <c r="AR7430" s="61"/>
      <c r="AS7430" s="61"/>
      <c r="AT7430" s="61"/>
      <c r="AU7430" s="61"/>
      <c r="AV7430" s="61"/>
      <c r="AW7430" s="61"/>
      <c r="AX7430" s="61"/>
      <c r="AY7430" s="61"/>
      <c r="AZ7430" s="61"/>
      <c r="BA7430" s="61"/>
    </row>
    <row r="7431" spans="39:53" x14ac:dyDescent="0.2">
      <c r="AM7431" s="61"/>
      <c r="AN7431" s="61"/>
      <c r="AO7431" s="171"/>
      <c r="AP7431" s="61"/>
      <c r="AQ7431" s="61"/>
      <c r="AR7431" s="61"/>
      <c r="AS7431" s="61"/>
      <c r="AT7431" s="61"/>
      <c r="AU7431" s="61"/>
      <c r="AV7431" s="61"/>
      <c r="AW7431" s="61"/>
      <c r="AX7431" s="61"/>
      <c r="AY7431" s="61"/>
      <c r="AZ7431" s="61"/>
      <c r="BA7431" s="61"/>
    </row>
    <row r="7432" spans="39:53" x14ac:dyDescent="0.2">
      <c r="AM7432" s="61"/>
      <c r="AN7432" s="61"/>
      <c r="AO7432" s="171"/>
      <c r="AP7432" s="61"/>
      <c r="AQ7432" s="61"/>
      <c r="AR7432" s="61"/>
      <c r="AS7432" s="61"/>
      <c r="AT7432" s="61"/>
      <c r="AU7432" s="61"/>
      <c r="AV7432" s="61"/>
      <c r="AW7432" s="61"/>
      <c r="AX7432" s="61"/>
      <c r="AY7432" s="61"/>
      <c r="AZ7432" s="61"/>
      <c r="BA7432" s="61"/>
    </row>
    <row r="7433" spans="39:53" x14ac:dyDescent="0.2">
      <c r="AM7433" s="61"/>
      <c r="AN7433" s="61"/>
      <c r="AO7433" s="171"/>
      <c r="AP7433" s="61"/>
      <c r="AQ7433" s="61"/>
      <c r="AR7433" s="61"/>
      <c r="AS7433" s="61"/>
      <c r="AT7433" s="61"/>
      <c r="AU7433" s="61"/>
      <c r="AV7433" s="61"/>
      <c r="AW7433" s="61"/>
      <c r="AX7433" s="61"/>
      <c r="AY7433" s="61"/>
      <c r="AZ7433" s="61"/>
      <c r="BA7433" s="61"/>
    </row>
    <row r="7434" spans="39:53" x14ac:dyDescent="0.2">
      <c r="AM7434" s="61"/>
      <c r="AN7434" s="61"/>
      <c r="AO7434" s="171"/>
      <c r="AP7434" s="61"/>
      <c r="AQ7434" s="61"/>
      <c r="AR7434" s="61"/>
      <c r="AS7434" s="61"/>
      <c r="AT7434" s="61"/>
      <c r="AU7434" s="61"/>
      <c r="AV7434" s="61"/>
      <c r="AW7434" s="61"/>
      <c r="AX7434" s="61"/>
      <c r="AY7434" s="61"/>
      <c r="AZ7434" s="61"/>
      <c r="BA7434" s="61"/>
    </row>
    <row r="7435" spans="39:53" x14ac:dyDescent="0.2">
      <c r="AM7435" s="61"/>
      <c r="AN7435" s="61"/>
      <c r="AO7435" s="171"/>
      <c r="AP7435" s="61"/>
      <c r="AQ7435" s="61"/>
      <c r="AR7435" s="61"/>
      <c r="AS7435" s="61"/>
      <c r="AT7435" s="61"/>
      <c r="AU7435" s="61"/>
      <c r="AV7435" s="61"/>
      <c r="AW7435" s="61"/>
      <c r="AX7435" s="61"/>
      <c r="AY7435" s="61"/>
      <c r="AZ7435" s="61"/>
      <c r="BA7435" s="61"/>
    </row>
    <row r="7436" spans="39:53" x14ac:dyDescent="0.2">
      <c r="AM7436" s="61"/>
      <c r="AN7436" s="61"/>
      <c r="AO7436" s="171"/>
      <c r="AP7436" s="61"/>
      <c r="AQ7436" s="61"/>
      <c r="AR7436" s="61"/>
      <c r="AS7436" s="61"/>
      <c r="AT7436" s="61"/>
      <c r="AU7436" s="61"/>
      <c r="AV7436" s="61"/>
      <c r="AW7436" s="61"/>
      <c r="AX7436" s="61"/>
      <c r="AY7436" s="61"/>
      <c r="AZ7436" s="61"/>
      <c r="BA7436" s="61"/>
    </row>
    <row r="7437" spans="39:53" x14ac:dyDescent="0.2">
      <c r="AM7437" s="61"/>
      <c r="AN7437" s="61"/>
      <c r="AO7437" s="171"/>
      <c r="AP7437" s="61"/>
      <c r="AQ7437" s="61"/>
      <c r="AR7437" s="61"/>
      <c r="AS7437" s="61"/>
      <c r="AT7437" s="61"/>
      <c r="AU7437" s="61"/>
      <c r="AV7437" s="61"/>
      <c r="AW7437" s="61"/>
      <c r="AX7437" s="61"/>
      <c r="AY7437" s="61"/>
      <c r="AZ7437" s="61"/>
      <c r="BA7437" s="61"/>
    </row>
    <row r="7438" spans="39:53" x14ac:dyDescent="0.2">
      <c r="AM7438" s="61"/>
      <c r="AN7438" s="61"/>
      <c r="AO7438" s="171"/>
      <c r="AP7438" s="61"/>
      <c r="AQ7438" s="61"/>
      <c r="AR7438" s="61"/>
      <c r="AS7438" s="61"/>
      <c r="AT7438" s="61"/>
      <c r="AU7438" s="61"/>
      <c r="AV7438" s="61"/>
      <c r="AW7438" s="61"/>
      <c r="AX7438" s="61"/>
      <c r="AY7438" s="61"/>
      <c r="AZ7438" s="61"/>
      <c r="BA7438" s="61"/>
    </row>
    <row r="7439" spans="39:53" x14ac:dyDescent="0.2">
      <c r="AM7439" s="61"/>
      <c r="AN7439" s="61"/>
      <c r="AO7439" s="171"/>
      <c r="AP7439" s="61"/>
      <c r="AQ7439" s="61"/>
      <c r="AR7439" s="61"/>
      <c r="AS7439" s="61"/>
      <c r="AT7439" s="61"/>
      <c r="AU7439" s="61"/>
      <c r="AV7439" s="61"/>
      <c r="AW7439" s="61"/>
      <c r="AX7439" s="61"/>
      <c r="AY7439" s="61"/>
      <c r="AZ7439" s="61"/>
      <c r="BA7439" s="61"/>
    </row>
    <row r="7440" spans="39:53" x14ac:dyDescent="0.2">
      <c r="AM7440" s="61"/>
      <c r="AN7440" s="61"/>
      <c r="AO7440" s="171"/>
      <c r="AP7440" s="61"/>
      <c r="AQ7440" s="61"/>
      <c r="AR7440" s="61"/>
      <c r="AS7440" s="61"/>
      <c r="AT7440" s="61"/>
      <c r="AU7440" s="61"/>
      <c r="AV7440" s="61"/>
      <c r="AW7440" s="61"/>
      <c r="AX7440" s="61"/>
      <c r="AY7440" s="61"/>
      <c r="AZ7440" s="61"/>
      <c r="BA7440" s="61"/>
    </row>
    <row r="7441" spans="39:53" x14ac:dyDescent="0.2">
      <c r="AM7441" s="61"/>
      <c r="AN7441" s="61"/>
      <c r="AO7441" s="171"/>
      <c r="AP7441" s="61"/>
      <c r="AQ7441" s="61"/>
      <c r="AR7441" s="61"/>
      <c r="AS7441" s="61"/>
      <c r="AT7441" s="61"/>
      <c r="AU7441" s="61"/>
      <c r="AV7441" s="61"/>
      <c r="AW7441" s="61"/>
      <c r="AX7441" s="61"/>
      <c r="AY7441" s="61"/>
      <c r="AZ7441" s="61"/>
      <c r="BA7441" s="61"/>
    </row>
    <row r="7442" spans="39:53" x14ac:dyDescent="0.2">
      <c r="AM7442" s="61"/>
      <c r="AN7442" s="61"/>
      <c r="AO7442" s="171"/>
      <c r="AP7442" s="61"/>
      <c r="AQ7442" s="61"/>
      <c r="AR7442" s="61"/>
      <c r="AS7442" s="61"/>
      <c r="AT7442" s="61"/>
      <c r="AU7442" s="61"/>
      <c r="AV7442" s="61"/>
      <c r="AW7442" s="61"/>
      <c r="AX7442" s="61"/>
      <c r="AY7442" s="61"/>
      <c r="AZ7442" s="61"/>
      <c r="BA7442" s="61"/>
    </row>
    <row r="7443" spans="39:53" x14ac:dyDescent="0.2">
      <c r="AM7443" s="61"/>
      <c r="AN7443" s="61"/>
      <c r="AO7443" s="171"/>
      <c r="AP7443" s="61"/>
      <c r="AQ7443" s="61"/>
      <c r="AR7443" s="61"/>
      <c r="AS7443" s="61"/>
      <c r="AT7443" s="61"/>
      <c r="AU7443" s="61"/>
      <c r="AV7443" s="61"/>
      <c r="AW7443" s="61"/>
      <c r="AX7443" s="61"/>
      <c r="AY7443" s="61"/>
      <c r="AZ7443" s="61"/>
      <c r="BA7443" s="61"/>
    </row>
    <row r="7444" spans="39:53" x14ac:dyDescent="0.2">
      <c r="AM7444" s="61"/>
      <c r="AN7444" s="61"/>
      <c r="AO7444" s="171"/>
      <c r="AP7444" s="61"/>
      <c r="AQ7444" s="61"/>
      <c r="AR7444" s="61"/>
      <c r="AS7444" s="61"/>
      <c r="AT7444" s="61"/>
      <c r="AU7444" s="61"/>
      <c r="AV7444" s="61"/>
      <c r="AW7444" s="61"/>
      <c r="AX7444" s="61"/>
      <c r="AY7444" s="61"/>
      <c r="AZ7444" s="61"/>
      <c r="BA7444" s="61"/>
    </row>
    <row r="7445" spans="39:53" x14ac:dyDescent="0.2">
      <c r="AM7445" s="61"/>
      <c r="AN7445" s="61"/>
      <c r="AO7445" s="171"/>
      <c r="AP7445" s="61"/>
      <c r="AQ7445" s="61"/>
      <c r="AR7445" s="61"/>
      <c r="AS7445" s="61"/>
      <c r="AT7445" s="61"/>
      <c r="AU7445" s="61"/>
      <c r="AV7445" s="61"/>
      <c r="AW7445" s="61"/>
      <c r="AX7445" s="61"/>
      <c r="AY7445" s="61"/>
      <c r="AZ7445" s="61"/>
      <c r="BA7445" s="61"/>
    </row>
    <row r="7446" spans="39:53" x14ac:dyDescent="0.2">
      <c r="AM7446" s="61"/>
      <c r="AN7446" s="61"/>
      <c r="AO7446" s="171"/>
      <c r="AP7446" s="61"/>
      <c r="AQ7446" s="61"/>
      <c r="AR7446" s="61"/>
      <c r="AS7446" s="61"/>
      <c r="AT7446" s="61"/>
      <c r="AU7446" s="61"/>
      <c r="AV7446" s="61"/>
      <c r="AW7446" s="61"/>
      <c r="AX7446" s="61"/>
      <c r="AY7446" s="61"/>
      <c r="AZ7446" s="61"/>
      <c r="BA7446" s="61"/>
    </row>
    <row r="7447" spans="39:53" x14ac:dyDescent="0.2">
      <c r="AM7447" s="61"/>
      <c r="AN7447" s="61"/>
      <c r="AO7447" s="171"/>
      <c r="AP7447" s="61"/>
      <c r="AQ7447" s="61"/>
      <c r="AR7447" s="61"/>
      <c r="AS7447" s="61"/>
      <c r="AT7447" s="61"/>
      <c r="AU7447" s="61"/>
      <c r="AV7447" s="61"/>
      <c r="AW7447" s="61"/>
      <c r="AX7447" s="61"/>
      <c r="AY7447" s="61"/>
      <c r="AZ7447" s="61"/>
      <c r="BA7447" s="61"/>
    </row>
    <row r="7448" spans="39:53" x14ac:dyDescent="0.2">
      <c r="AM7448" s="61"/>
      <c r="AN7448" s="61"/>
      <c r="AO7448" s="171"/>
      <c r="AP7448" s="61"/>
      <c r="AQ7448" s="61"/>
      <c r="AR7448" s="61"/>
      <c r="AS7448" s="61"/>
      <c r="AT7448" s="61"/>
      <c r="AU7448" s="61"/>
      <c r="AV7448" s="61"/>
      <c r="AW7448" s="61"/>
      <c r="AX7448" s="61"/>
      <c r="AY7448" s="61"/>
      <c r="AZ7448" s="61"/>
      <c r="BA7448" s="61"/>
    </row>
    <row r="7449" spans="39:53" x14ac:dyDescent="0.2">
      <c r="AM7449" s="61"/>
      <c r="AN7449" s="61"/>
      <c r="AO7449" s="171"/>
      <c r="AP7449" s="61"/>
      <c r="AQ7449" s="61"/>
      <c r="AR7449" s="61"/>
      <c r="AS7449" s="61"/>
      <c r="AT7449" s="61"/>
      <c r="AU7449" s="61"/>
      <c r="AV7449" s="61"/>
      <c r="AW7449" s="61"/>
      <c r="AX7449" s="61"/>
      <c r="AY7449" s="61"/>
      <c r="AZ7449" s="61"/>
      <c r="BA7449" s="61"/>
    </row>
    <row r="7450" spans="39:53" x14ac:dyDescent="0.2">
      <c r="AM7450" s="61"/>
      <c r="AN7450" s="61"/>
      <c r="AO7450" s="171"/>
      <c r="AP7450" s="61"/>
      <c r="AQ7450" s="61"/>
      <c r="AR7450" s="61"/>
      <c r="AS7450" s="61"/>
      <c r="AT7450" s="61"/>
      <c r="AU7450" s="61"/>
      <c r="AV7450" s="61"/>
      <c r="AW7450" s="61"/>
      <c r="AX7450" s="61"/>
      <c r="AY7450" s="61"/>
      <c r="AZ7450" s="61"/>
      <c r="BA7450" s="61"/>
    </row>
    <row r="7451" spans="39:53" x14ac:dyDescent="0.2">
      <c r="AM7451" s="61"/>
      <c r="AN7451" s="61"/>
      <c r="AO7451" s="171"/>
      <c r="AP7451" s="61"/>
      <c r="AQ7451" s="61"/>
      <c r="AR7451" s="61"/>
      <c r="AS7451" s="61"/>
      <c r="AT7451" s="61"/>
      <c r="AU7451" s="61"/>
      <c r="AV7451" s="61"/>
      <c r="AW7451" s="61"/>
      <c r="AX7451" s="61"/>
      <c r="AY7451" s="61"/>
      <c r="AZ7451" s="61"/>
      <c r="BA7451" s="61"/>
    </row>
    <row r="7452" spans="39:53" x14ac:dyDescent="0.2">
      <c r="AM7452" s="61"/>
      <c r="AN7452" s="61"/>
      <c r="AO7452" s="171"/>
      <c r="AP7452" s="61"/>
      <c r="AQ7452" s="61"/>
      <c r="AR7452" s="61"/>
      <c r="AS7452" s="61"/>
      <c r="AT7452" s="61"/>
      <c r="AU7452" s="61"/>
      <c r="AV7452" s="61"/>
      <c r="AW7452" s="61"/>
      <c r="AX7452" s="61"/>
      <c r="AY7452" s="61"/>
      <c r="AZ7452" s="61"/>
      <c r="BA7452" s="61"/>
    </row>
    <row r="7453" spans="39:53" x14ac:dyDescent="0.2">
      <c r="AM7453" s="61"/>
      <c r="AN7453" s="61"/>
      <c r="AO7453" s="171"/>
      <c r="AP7453" s="61"/>
      <c r="AQ7453" s="61"/>
      <c r="AR7453" s="61"/>
      <c r="AS7453" s="61"/>
      <c r="AT7453" s="61"/>
      <c r="AU7453" s="61"/>
      <c r="AV7453" s="61"/>
      <c r="AW7453" s="61"/>
      <c r="AX7453" s="61"/>
      <c r="AY7453" s="61"/>
      <c r="AZ7453" s="61"/>
      <c r="BA7453" s="61"/>
    </row>
    <row r="7454" spans="39:53" x14ac:dyDescent="0.2">
      <c r="AM7454" s="61"/>
      <c r="AN7454" s="61"/>
      <c r="AO7454" s="171"/>
      <c r="AP7454" s="61"/>
      <c r="AQ7454" s="61"/>
      <c r="AR7454" s="61"/>
      <c r="AS7454" s="61"/>
      <c r="AT7454" s="61"/>
      <c r="AU7454" s="61"/>
      <c r="AV7454" s="61"/>
      <c r="AW7454" s="61"/>
      <c r="AX7454" s="61"/>
      <c r="AY7454" s="61"/>
      <c r="AZ7454" s="61"/>
      <c r="BA7454" s="61"/>
    </row>
    <row r="7455" spans="39:53" x14ac:dyDescent="0.2">
      <c r="AM7455" s="61"/>
      <c r="AN7455" s="61"/>
      <c r="AO7455" s="171"/>
      <c r="AP7455" s="61"/>
      <c r="AQ7455" s="61"/>
      <c r="AR7455" s="61"/>
      <c r="AS7455" s="61"/>
      <c r="AT7455" s="61"/>
      <c r="AU7455" s="61"/>
      <c r="AV7455" s="61"/>
      <c r="AW7455" s="61"/>
      <c r="AX7455" s="61"/>
      <c r="AY7455" s="61"/>
      <c r="AZ7455" s="61"/>
      <c r="BA7455" s="61"/>
    </row>
    <row r="7456" spans="39:53" x14ac:dyDescent="0.2">
      <c r="AM7456" s="61"/>
      <c r="AN7456" s="61"/>
      <c r="AO7456" s="171"/>
      <c r="AP7456" s="61"/>
      <c r="AQ7456" s="61"/>
      <c r="AR7456" s="61"/>
      <c r="AS7456" s="61"/>
      <c r="AT7456" s="61"/>
      <c r="AU7456" s="61"/>
      <c r="AV7456" s="61"/>
      <c r="AW7456" s="61"/>
      <c r="AX7456" s="61"/>
      <c r="AY7456" s="61"/>
      <c r="AZ7456" s="61"/>
      <c r="BA7456" s="61"/>
    </row>
    <row r="7457" spans="39:53" x14ac:dyDescent="0.2">
      <c r="AM7457" s="61"/>
      <c r="AN7457" s="61"/>
      <c r="AO7457" s="171"/>
      <c r="AP7457" s="61"/>
      <c r="AQ7457" s="61"/>
      <c r="AR7457" s="61"/>
      <c r="AS7457" s="61"/>
      <c r="AT7457" s="61"/>
      <c r="AU7457" s="61"/>
      <c r="AV7457" s="61"/>
      <c r="AW7457" s="61"/>
      <c r="AX7457" s="61"/>
      <c r="AY7457" s="61"/>
      <c r="AZ7457" s="61"/>
      <c r="BA7457" s="61"/>
    </row>
    <row r="7458" spans="39:53" x14ac:dyDescent="0.2">
      <c r="AM7458" s="61"/>
      <c r="AN7458" s="61"/>
      <c r="AO7458" s="171"/>
      <c r="AP7458" s="61"/>
      <c r="AQ7458" s="61"/>
      <c r="AR7458" s="61"/>
      <c r="AS7458" s="61"/>
      <c r="AT7458" s="61"/>
      <c r="AU7458" s="61"/>
      <c r="AV7458" s="61"/>
      <c r="AW7458" s="61"/>
      <c r="AX7458" s="61"/>
      <c r="AY7458" s="61"/>
      <c r="AZ7458" s="61"/>
      <c r="BA7458" s="61"/>
    </row>
    <row r="7459" spans="39:53" x14ac:dyDescent="0.2">
      <c r="AM7459" s="61"/>
      <c r="AN7459" s="61"/>
      <c r="AO7459" s="171"/>
      <c r="AP7459" s="61"/>
      <c r="AQ7459" s="61"/>
      <c r="AR7459" s="61"/>
      <c r="AS7459" s="61"/>
      <c r="AT7459" s="61"/>
      <c r="AU7459" s="61"/>
      <c r="AV7459" s="61"/>
      <c r="AW7459" s="61"/>
      <c r="AX7459" s="61"/>
      <c r="AY7459" s="61"/>
      <c r="AZ7459" s="61"/>
      <c r="BA7459" s="61"/>
    </row>
    <row r="7460" spans="39:53" x14ac:dyDescent="0.2">
      <c r="AM7460" s="61"/>
      <c r="AN7460" s="61"/>
      <c r="AO7460" s="171"/>
      <c r="AP7460" s="61"/>
      <c r="AQ7460" s="61"/>
      <c r="AR7460" s="61"/>
      <c r="AS7460" s="61"/>
      <c r="AT7460" s="61"/>
      <c r="AU7460" s="61"/>
      <c r="AV7460" s="61"/>
      <c r="AW7460" s="61"/>
      <c r="AX7460" s="61"/>
      <c r="AY7460" s="61"/>
      <c r="AZ7460" s="61"/>
      <c r="BA7460" s="61"/>
    </row>
    <row r="7461" spans="39:53" x14ac:dyDescent="0.2">
      <c r="AM7461" s="61"/>
      <c r="AN7461" s="61"/>
      <c r="AO7461" s="171"/>
      <c r="AP7461" s="61"/>
      <c r="AQ7461" s="61"/>
      <c r="AR7461" s="61"/>
      <c r="AS7461" s="61"/>
      <c r="AT7461" s="61"/>
      <c r="AU7461" s="61"/>
      <c r="AV7461" s="61"/>
      <c r="AW7461" s="61"/>
      <c r="AX7461" s="61"/>
      <c r="AY7461" s="61"/>
      <c r="AZ7461" s="61"/>
      <c r="BA7461" s="61"/>
    </row>
    <row r="7462" spans="39:53" x14ac:dyDescent="0.2">
      <c r="AM7462" s="61"/>
      <c r="AN7462" s="61"/>
      <c r="AO7462" s="171"/>
      <c r="AP7462" s="61"/>
      <c r="AQ7462" s="61"/>
      <c r="AR7462" s="61"/>
      <c r="AS7462" s="61"/>
      <c r="AT7462" s="61"/>
      <c r="AU7462" s="61"/>
      <c r="AV7462" s="61"/>
      <c r="AW7462" s="61"/>
      <c r="AX7462" s="61"/>
      <c r="AY7462" s="61"/>
      <c r="AZ7462" s="61"/>
      <c r="BA7462" s="61"/>
    </row>
    <row r="7463" spans="39:53" x14ac:dyDescent="0.2">
      <c r="AM7463" s="61"/>
      <c r="AN7463" s="61"/>
      <c r="AO7463" s="171"/>
      <c r="AP7463" s="61"/>
      <c r="AQ7463" s="61"/>
      <c r="AR7463" s="61"/>
      <c r="AS7463" s="61"/>
      <c r="AT7463" s="61"/>
      <c r="AU7463" s="61"/>
      <c r="AV7463" s="61"/>
      <c r="AW7463" s="61"/>
      <c r="AX7463" s="61"/>
      <c r="AY7463" s="61"/>
      <c r="AZ7463" s="61"/>
      <c r="BA7463" s="61"/>
    </row>
    <row r="7464" spans="39:53" x14ac:dyDescent="0.2">
      <c r="AM7464" s="61"/>
      <c r="AN7464" s="61"/>
      <c r="AO7464" s="171"/>
      <c r="AP7464" s="61"/>
      <c r="AQ7464" s="61"/>
      <c r="AR7464" s="61"/>
      <c r="AS7464" s="61"/>
      <c r="AT7464" s="61"/>
      <c r="AU7464" s="61"/>
      <c r="AV7464" s="61"/>
      <c r="AW7464" s="61"/>
      <c r="AX7464" s="61"/>
      <c r="AY7464" s="61"/>
      <c r="AZ7464" s="61"/>
      <c r="BA7464" s="61"/>
    </row>
    <row r="7465" spans="39:53" x14ac:dyDescent="0.2">
      <c r="AM7465" s="61"/>
      <c r="AN7465" s="61"/>
      <c r="AO7465" s="171"/>
      <c r="AP7465" s="61"/>
      <c r="AQ7465" s="61"/>
      <c r="AR7465" s="61"/>
      <c r="AS7465" s="61"/>
      <c r="AT7465" s="61"/>
      <c r="AU7465" s="61"/>
      <c r="AV7465" s="61"/>
      <c r="AW7465" s="61"/>
      <c r="AX7465" s="61"/>
      <c r="AY7465" s="61"/>
      <c r="AZ7465" s="61"/>
      <c r="BA7465" s="61"/>
    </row>
    <row r="7466" spans="39:53" x14ac:dyDescent="0.2">
      <c r="AM7466" s="61"/>
      <c r="AN7466" s="61"/>
      <c r="AO7466" s="171"/>
      <c r="AP7466" s="61"/>
      <c r="AQ7466" s="61"/>
      <c r="AR7466" s="61"/>
      <c r="AS7466" s="61"/>
      <c r="AT7466" s="61"/>
      <c r="AU7466" s="61"/>
      <c r="AV7466" s="61"/>
      <c r="AW7466" s="61"/>
      <c r="AX7466" s="61"/>
      <c r="AY7466" s="61"/>
      <c r="AZ7466" s="61"/>
      <c r="BA7466" s="61"/>
    </row>
    <row r="7467" spans="39:53" x14ac:dyDescent="0.2">
      <c r="AM7467" s="61"/>
      <c r="AN7467" s="61"/>
      <c r="AO7467" s="171"/>
      <c r="AP7467" s="61"/>
      <c r="AQ7467" s="61"/>
      <c r="AR7467" s="61"/>
      <c r="AS7467" s="61"/>
      <c r="AT7467" s="61"/>
      <c r="AU7467" s="61"/>
      <c r="AV7467" s="61"/>
      <c r="AW7467" s="61"/>
      <c r="AX7467" s="61"/>
      <c r="AY7467" s="61"/>
      <c r="AZ7467" s="61"/>
      <c r="BA7467" s="61"/>
    </row>
    <row r="7468" spans="39:53" x14ac:dyDescent="0.2">
      <c r="AM7468" s="61"/>
      <c r="AN7468" s="61"/>
      <c r="AO7468" s="171"/>
      <c r="AP7468" s="61"/>
      <c r="AQ7468" s="61"/>
      <c r="AR7468" s="61"/>
      <c r="AS7468" s="61"/>
      <c r="AT7468" s="61"/>
      <c r="AU7468" s="61"/>
      <c r="AV7468" s="61"/>
      <c r="AW7468" s="61"/>
      <c r="AX7468" s="61"/>
      <c r="AY7468" s="61"/>
      <c r="AZ7468" s="61"/>
      <c r="BA7468" s="61"/>
    </row>
    <row r="7469" spans="39:53" x14ac:dyDescent="0.2">
      <c r="AM7469" s="61"/>
      <c r="AN7469" s="61"/>
      <c r="AO7469" s="171"/>
      <c r="AP7469" s="61"/>
      <c r="AQ7469" s="61"/>
      <c r="AR7469" s="61"/>
      <c r="AS7469" s="61"/>
      <c r="AT7469" s="61"/>
      <c r="AU7469" s="61"/>
      <c r="AV7469" s="61"/>
      <c r="AW7469" s="61"/>
      <c r="AX7469" s="61"/>
      <c r="AY7469" s="61"/>
      <c r="AZ7469" s="61"/>
      <c r="BA7469" s="61"/>
    </row>
    <row r="7470" spans="39:53" x14ac:dyDescent="0.2">
      <c r="AM7470" s="61"/>
      <c r="AN7470" s="61"/>
      <c r="AO7470" s="171"/>
      <c r="AP7470" s="61"/>
      <c r="AQ7470" s="61"/>
      <c r="AR7470" s="61"/>
      <c r="AS7470" s="61"/>
      <c r="AT7470" s="61"/>
      <c r="AU7470" s="61"/>
      <c r="AV7470" s="61"/>
      <c r="AW7470" s="61"/>
      <c r="AX7470" s="61"/>
      <c r="AY7470" s="61"/>
      <c r="AZ7470" s="61"/>
      <c r="BA7470" s="61"/>
    </row>
    <row r="7471" spans="39:53" x14ac:dyDescent="0.2">
      <c r="AM7471" s="61"/>
      <c r="AN7471" s="61"/>
      <c r="AO7471" s="171"/>
      <c r="AP7471" s="61"/>
      <c r="AQ7471" s="61"/>
      <c r="AR7471" s="61"/>
      <c r="AS7471" s="61"/>
      <c r="AT7471" s="61"/>
      <c r="AU7471" s="61"/>
      <c r="AV7471" s="61"/>
      <c r="AW7471" s="61"/>
      <c r="AX7471" s="61"/>
      <c r="AY7471" s="61"/>
      <c r="AZ7471" s="61"/>
      <c r="BA7471" s="61"/>
    </row>
    <row r="7472" spans="39:53" x14ac:dyDescent="0.2">
      <c r="AM7472" s="61"/>
      <c r="AN7472" s="61"/>
      <c r="AO7472" s="171"/>
      <c r="AP7472" s="61"/>
      <c r="AQ7472" s="61"/>
      <c r="AR7472" s="61"/>
      <c r="AS7472" s="61"/>
      <c r="AT7472" s="61"/>
      <c r="AU7472" s="61"/>
      <c r="AV7472" s="61"/>
      <c r="AW7472" s="61"/>
      <c r="AX7472" s="61"/>
      <c r="AY7472" s="61"/>
      <c r="AZ7472" s="61"/>
      <c r="BA7472" s="61"/>
    </row>
    <row r="7473" spans="39:53" x14ac:dyDescent="0.2">
      <c r="AM7473" s="61"/>
      <c r="AN7473" s="61"/>
      <c r="AO7473" s="171"/>
      <c r="AP7473" s="61"/>
      <c r="AQ7473" s="61"/>
      <c r="AR7473" s="61"/>
      <c r="AS7473" s="61"/>
      <c r="AT7473" s="61"/>
      <c r="AU7473" s="61"/>
      <c r="AV7473" s="61"/>
      <c r="AW7473" s="61"/>
      <c r="AX7473" s="61"/>
      <c r="AY7473" s="61"/>
      <c r="AZ7473" s="61"/>
      <c r="BA7473" s="61"/>
    </row>
    <row r="7474" spans="39:53" x14ac:dyDescent="0.2">
      <c r="AM7474" s="61"/>
      <c r="AN7474" s="61"/>
      <c r="AO7474" s="171"/>
      <c r="AP7474" s="61"/>
      <c r="AQ7474" s="61"/>
      <c r="AR7474" s="61"/>
      <c r="AS7474" s="61"/>
      <c r="AT7474" s="61"/>
      <c r="AU7474" s="61"/>
      <c r="AV7474" s="61"/>
      <c r="AW7474" s="61"/>
      <c r="AX7474" s="61"/>
      <c r="AY7474" s="61"/>
      <c r="AZ7474" s="61"/>
      <c r="BA7474" s="61"/>
    </row>
    <row r="7475" spans="39:53" x14ac:dyDescent="0.2">
      <c r="AM7475" s="61"/>
      <c r="AN7475" s="61"/>
      <c r="AO7475" s="171"/>
      <c r="AP7475" s="61"/>
      <c r="AQ7475" s="61"/>
      <c r="AR7475" s="61"/>
      <c r="AS7475" s="61"/>
      <c r="AT7475" s="61"/>
      <c r="AU7475" s="61"/>
      <c r="AV7475" s="61"/>
      <c r="AW7475" s="61"/>
      <c r="AX7475" s="61"/>
      <c r="AY7475" s="61"/>
      <c r="AZ7475" s="61"/>
      <c r="BA7475" s="61"/>
    </row>
    <row r="7476" spans="39:53" x14ac:dyDescent="0.2">
      <c r="AM7476" s="61"/>
      <c r="AN7476" s="61"/>
      <c r="AO7476" s="171"/>
      <c r="AP7476" s="61"/>
      <c r="AQ7476" s="61"/>
      <c r="AR7476" s="61"/>
      <c r="AS7476" s="61"/>
      <c r="AT7476" s="61"/>
      <c r="AU7476" s="61"/>
      <c r="AV7476" s="61"/>
      <c r="AW7476" s="61"/>
      <c r="AX7476" s="61"/>
      <c r="AY7476" s="61"/>
      <c r="AZ7476" s="61"/>
      <c r="BA7476" s="61"/>
    </row>
    <row r="7477" spans="39:53" x14ac:dyDescent="0.2">
      <c r="AM7477" s="61"/>
      <c r="AN7477" s="61"/>
      <c r="AO7477" s="171"/>
      <c r="AP7477" s="61"/>
      <c r="AQ7477" s="61"/>
      <c r="AR7477" s="61"/>
      <c r="AS7477" s="61"/>
      <c r="AT7477" s="61"/>
      <c r="AU7477" s="61"/>
      <c r="AV7477" s="61"/>
      <c r="AW7477" s="61"/>
      <c r="AX7477" s="61"/>
      <c r="AY7477" s="61"/>
      <c r="AZ7477" s="61"/>
      <c r="BA7477" s="61"/>
    </row>
    <row r="7478" spans="39:53" x14ac:dyDescent="0.2">
      <c r="AM7478" s="61"/>
      <c r="AN7478" s="61"/>
      <c r="AO7478" s="171"/>
      <c r="AP7478" s="61"/>
      <c r="AQ7478" s="61"/>
      <c r="AR7478" s="61"/>
      <c r="AS7478" s="61"/>
      <c r="AT7478" s="61"/>
      <c r="AU7478" s="61"/>
      <c r="AV7478" s="61"/>
      <c r="AW7478" s="61"/>
      <c r="AX7478" s="61"/>
      <c r="AY7478" s="61"/>
      <c r="AZ7478" s="61"/>
      <c r="BA7478" s="61"/>
    </row>
    <row r="7479" spans="39:53" x14ac:dyDescent="0.2">
      <c r="AM7479" s="61"/>
      <c r="AN7479" s="61"/>
      <c r="AO7479" s="171"/>
      <c r="AP7479" s="61"/>
      <c r="AQ7479" s="61"/>
      <c r="AR7479" s="61"/>
      <c r="AS7479" s="61"/>
      <c r="AT7479" s="61"/>
      <c r="AU7479" s="61"/>
      <c r="AV7479" s="61"/>
      <c r="AW7479" s="61"/>
      <c r="AX7479" s="61"/>
      <c r="AY7479" s="61"/>
      <c r="AZ7479" s="61"/>
      <c r="BA7479" s="61"/>
    </row>
    <row r="7480" spans="39:53" x14ac:dyDescent="0.2">
      <c r="AM7480" s="61"/>
      <c r="AN7480" s="61"/>
      <c r="AO7480" s="171"/>
      <c r="AP7480" s="61"/>
      <c r="AQ7480" s="61"/>
      <c r="AR7480" s="61"/>
      <c r="AS7480" s="61"/>
      <c r="AT7480" s="61"/>
      <c r="AU7480" s="61"/>
      <c r="AV7480" s="61"/>
      <c r="AW7480" s="61"/>
      <c r="AX7480" s="61"/>
      <c r="AY7480" s="61"/>
      <c r="AZ7480" s="61"/>
      <c r="BA7480" s="61"/>
    </row>
    <row r="7481" spans="39:53" x14ac:dyDescent="0.2">
      <c r="AM7481" s="61"/>
      <c r="AN7481" s="61"/>
      <c r="AO7481" s="171"/>
      <c r="AP7481" s="61"/>
      <c r="AQ7481" s="61"/>
      <c r="AR7481" s="61"/>
      <c r="AS7481" s="61"/>
      <c r="AT7481" s="61"/>
      <c r="AU7481" s="61"/>
      <c r="AV7481" s="61"/>
      <c r="AW7481" s="61"/>
      <c r="AX7481" s="61"/>
      <c r="AY7481" s="61"/>
      <c r="AZ7481" s="61"/>
      <c r="BA7481" s="61"/>
    </row>
    <row r="7482" spans="39:53" x14ac:dyDescent="0.2">
      <c r="AM7482" s="61"/>
      <c r="AN7482" s="61"/>
      <c r="AO7482" s="171"/>
      <c r="AP7482" s="61"/>
      <c r="AQ7482" s="61"/>
      <c r="AR7482" s="61"/>
      <c r="AS7482" s="61"/>
      <c r="AT7482" s="61"/>
      <c r="AU7482" s="61"/>
      <c r="AV7482" s="61"/>
      <c r="AW7482" s="61"/>
      <c r="AX7482" s="61"/>
      <c r="AY7482" s="61"/>
      <c r="AZ7482" s="61"/>
      <c r="BA7482" s="61"/>
    </row>
    <row r="7483" spans="39:53" x14ac:dyDescent="0.2">
      <c r="AM7483" s="61"/>
      <c r="AN7483" s="61"/>
      <c r="AO7483" s="171"/>
      <c r="AP7483" s="61"/>
      <c r="AQ7483" s="61"/>
      <c r="AR7483" s="61"/>
      <c r="AS7483" s="61"/>
      <c r="AT7483" s="61"/>
      <c r="AU7483" s="61"/>
      <c r="AV7483" s="61"/>
      <c r="AW7483" s="61"/>
      <c r="AX7483" s="61"/>
      <c r="AY7483" s="61"/>
      <c r="AZ7483" s="61"/>
      <c r="BA7483" s="61"/>
    </row>
    <row r="7484" spans="39:53" x14ac:dyDescent="0.2">
      <c r="AM7484" s="61"/>
      <c r="AN7484" s="61"/>
      <c r="AO7484" s="171"/>
      <c r="AP7484" s="61"/>
      <c r="AQ7484" s="61"/>
      <c r="AR7484" s="61"/>
      <c r="AS7484" s="61"/>
      <c r="AT7484" s="61"/>
      <c r="AU7484" s="61"/>
      <c r="AV7484" s="61"/>
      <c r="AW7484" s="61"/>
      <c r="AX7484" s="61"/>
      <c r="AY7484" s="61"/>
      <c r="AZ7484" s="61"/>
      <c r="BA7484" s="61"/>
    </row>
    <row r="7485" spans="39:53" x14ac:dyDescent="0.2">
      <c r="AM7485" s="61"/>
      <c r="AN7485" s="61"/>
      <c r="AO7485" s="171"/>
      <c r="AP7485" s="61"/>
      <c r="AQ7485" s="61"/>
      <c r="AR7485" s="61"/>
      <c r="AS7485" s="61"/>
      <c r="AT7485" s="61"/>
      <c r="AU7485" s="61"/>
      <c r="AV7485" s="61"/>
      <c r="AW7485" s="61"/>
      <c r="AX7485" s="61"/>
      <c r="AY7485" s="61"/>
      <c r="AZ7485" s="61"/>
      <c r="BA7485" s="61"/>
    </row>
    <row r="7486" spans="39:53" x14ac:dyDescent="0.2">
      <c r="AM7486" s="61"/>
      <c r="AN7486" s="61"/>
      <c r="AO7486" s="171"/>
      <c r="AP7486" s="61"/>
      <c r="AQ7486" s="61"/>
      <c r="AR7486" s="61"/>
      <c r="AS7486" s="61"/>
      <c r="AT7486" s="61"/>
      <c r="AU7486" s="61"/>
      <c r="AV7486" s="61"/>
      <c r="AW7486" s="61"/>
      <c r="AX7486" s="61"/>
      <c r="AY7486" s="61"/>
      <c r="AZ7486" s="61"/>
      <c r="BA7486" s="61"/>
    </row>
    <row r="7487" spans="39:53" x14ac:dyDescent="0.2">
      <c r="AM7487" s="61"/>
      <c r="AN7487" s="61"/>
      <c r="AO7487" s="171"/>
      <c r="AP7487" s="61"/>
      <c r="AQ7487" s="61"/>
      <c r="AR7487" s="61"/>
      <c r="AS7487" s="61"/>
      <c r="AT7487" s="61"/>
      <c r="AU7487" s="61"/>
      <c r="AV7487" s="61"/>
      <c r="AW7487" s="61"/>
      <c r="AX7487" s="61"/>
      <c r="AY7487" s="61"/>
      <c r="AZ7487" s="61"/>
      <c r="BA7487" s="61"/>
    </row>
    <row r="7488" spans="39:53" x14ac:dyDescent="0.2">
      <c r="AM7488" s="61"/>
      <c r="AN7488" s="61"/>
      <c r="AO7488" s="171"/>
      <c r="AP7488" s="61"/>
      <c r="AQ7488" s="61"/>
      <c r="AR7488" s="61"/>
      <c r="AS7488" s="61"/>
      <c r="AT7488" s="61"/>
      <c r="AU7488" s="61"/>
      <c r="AV7488" s="61"/>
      <c r="AW7488" s="61"/>
      <c r="AX7488" s="61"/>
      <c r="AY7488" s="61"/>
      <c r="AZ7488" s="61"/>
      <c r="BA7488" s="61"/>
    </row>
    <row r="7489" spans="39:53" x14ac:dyDescent="0.2">
      <c r="AM7489" s="61"/>
      <c r="AN7489" s="61"/>
      <c r="AO7489" s="171"/>
      <c r="AP7489" s="61"/>
      <c r="AQ7489" s="61"/>
      <c r="AR7489" s="61"/>
      <c r="AS7489" s="61"/>
      <c r="AT7489" s="61"/>
      <c r="AU7489" s="61"/>
      <c r="AV7489" s="61"/>
      <c r="AW7489" s="61"/>
      <c r="AX7489" s="61"/>
      <c r="AY7489" s="61"/>
      <c r="AZ7489" s="61"/>
      <c r="BA7489" s="61"/>
    </row>
    <row r="7490" spans="39:53" x14ac:dyDescent="0.2">
      <c r="AM7490" s="61"/>
      <c r="AN7490" s="61"/>
      <c r="AO7490" s="171"/>
      <c r="AP7490" s="61"/>
      <c r="AQ7490" s="61"/>
      <c r="AR7490" s="61"/>
      <c r="AS7490" s="61"/>
      <c r="AT7490" s="61"/>
      <c r="AU7490" s="61"/>
      <c r="AV7490" s="61"/>
      <c r="AW7490" s="61"/>
      <c r="AX7490" s="61"/>
      <c r="AY7490" s="61"/>
      <c r="AZ7490" s="61"/>
      <c r="BA7490" s="61"/>
    </row>
    <row r="7491" spans="39:53" x14ac:dyDescent="0.2">
      <c r="AM7491" s="61"/>
      <c r="AN7491" s="61"/>
      <c r="AO7491" s="171"/>
      <c r="AP7491" s="61"/>
      <c r="AQ7491" s="61"/>
      <c r="AR7491" s="61"/>
      <c r="AS7491" s="61"/>
      <c r="AT7491" s="61"/>
      <c r="AU7491" s="61"/>
      <c r="AV7491" s="61"/>
      <c r="AW7491" s="61"/>
      <c r="AX7491" s="61"/>
      <c r="AY7491" s="61"/>
      <c r="AZ7491" s="61"/>
      <c r="BA7491" s="61"/>
    </row>
    <row r="7492" spans="39:53" x14ac:dyDescent="0.2">
      <c r="AM7492" s="61"/>
      <c r="AN7492" s="61"/>
      <c r="AO7492" s="171"/>
      <c r="AP7492" s="61"/>
      <c r="AQ7492" s="61"/>
      <c r="AR7492" s="61"/>
      <c r="AS7492" s="61"/>
      <c r="AT7492" s="61"/>
      <c r="AU7492" s="61"/>
      <c r="AV7492" s="61"/>
      <c r="AW7492" s="61"/>
      <c r="AX7492" s="61"/>
      <c r="AY7492" s="61"/>
      <c r="AZ7492" s="61"/>
      <c r="BA7492" s="61"/>
    </row>
    <row r="7493" spans="39:53" x14ac:dyDescent="0.2">
      <c r="AM7493" s="61"/>
      <c r="AN7493" s="61"/>
      <c r="AO7493" s="171"/>
      <c r="AP7493" s="61"/>
      <c r="AQ7493" s="61"/>
      <c r="AR7493" s="61"/>
      <c r="AS7493" s="61"/>
      <c r="AT7493" s="61"/>
      <c r="AU7493" s="61"/>
      <c r="AV7493" s="61"/>
      <c r="AW7493" s="61"/>
      <c r="AX7493" s="61"/>
      <c r="AY7493" s="61"/>
      <c r="AZ7493" s="61"/>
      <c r="BA7493" s="61"/>
    </row>
    <row r="7494" spans="39:53" x14ac:dyDescent="0.2">
      <c r="AM7494" s="61"/>
      <c r="AN7494" s="61"/>
      <c r="AO7494" s="171"/>
      <c r="AP7494" s="61"/>
      <c r="AQ7494" s="61"/>
      <c r="AR7494" s="61"/>
      <c r="AS7494" s="61"/>
      <c r="AT7494" s="61"/>
      <c r="AU7494" s="61"/>
      <c r="AV7494" s="61"/>
      <c r="AW7494" s="61"/>
      <c r="AX7494" s="61"/>
      <c r="AY7494" s="61"/>
      <c r="AZ7494" s="61"/>
      <c r="BA7494" s="61"/>
    </row>
    <row r="7495" spans="39:53" x14ac:dyDescent="0.2">
      <c r="AM7495" s="61"/>
      <c r="AN7495" s="61"/>
      <c r="AO7495" s="171"/>
      <c r="AP7495" s="61"/>
      <c r="AQ7495" s="61"/>
      <c r="AR7495" s="61"/>
      <c r="AS7495" s="61"/>
      <c r="AT7495" s="61"/>
      <c r="AU7495" s="61"/>
      <c r="AV7495" s="61"/>
      <c r="AW7495" s="61"/>
      <c r="AX7495" s="61"/>
      <c r="AY7495" s="61"/>
      <c r="AZ7495" s="61"/>
      <c r="BA7495" s="61"/>
    </row>
    <row r="7496" spans="39:53" x14ac:dyDescent="0.2">
      <c r="AM7496" s="61"/>
      <c r="AN7496" s="61"/>
      <c r="AO7496" s="171"/>
      <c r="AP7496" s="61"/>
      <c r="AQ7496" s="61"/>
      <c r="AR7496" s="61"/>
      <c r="AS7496" s="61"/>
      <c r="AT7496" s="61"/>
      <c r="AU7496" s="61"/>
      <c r="AV7496" s="61"/>
      <c r="AW7496" s="61"/>
      <c r="AX7496" s="61"/>
      <c r="AY7496" s="61"/>
      <c r="AZ7496" s="61"/>
      <c r="BA7496" s="61"/>
    </row>
    <row r="7497" spans="39:53" x14ac:dyDescent="0.2">
      <c r="AM7497" s="61"/>
      <c r="AN7497" s="61"/>
      <c r="AO7497" s="171"/>
      <c r="AP7497" s="61"/>
      <c r="AQ7497" s="61"/>
      <c r="AR7497" s="61"/>
      <c r="AS7497" s="61"/>
      <c r="AT7497" s="61"/>
      <c r="AU7497" s="61"/>
      <c r="AV7497" s="61"/>
      <c r="AW7497" s="61"/>
      <c r="AX7497" s="61"/>
      <c r="AY7497" s="61"/>
      <c r="AZ7497" s="61"/>
      <c r="BA7497" s="61"/>
    </row>
    <row r="7498" spans="39:53" x14ac:dyDescent="0.2">
      <c r="AM7498" s="61"/>
      <c r="AN7498" s="61"/>
      <c r="AO7498" s="171"/>
      <c r="AP7498" s="61"/>
      <c r="AQ7498" s="61"/>
      <c r="AR7498" s="61"/>
      <c r="AS7498" s="61"/>
      <c r="AT7498" s="61"/>
      <c r="AU7498" s="61"/>
      <c r="AV7498" s="61"/>
      <c r="AW7498" s="61"/>
      <c r="AX7498" s="61"/>
      <c r="AY7498" s="61"/>
      <c r="AZ7498" s="61"/>
      <c r="BA7498" s="61"/>
    </row>
    <row r="7499" spans="39:53" x14ac:dyDescent="0.2">
      <c r="AM7499" s="61"/>
      <c r="AN7499" s="61"/>
      <c r="AO7499" s="171"/>
      <c r="AP7499" s="61"/>
      <c r="AQ7499" s="61"/>
      <c r="AR7499" s="61"/>
      <c r="AS7499" s="61"/>
      <c r="AT7499" s="61"/>
      <c r="AU7499" s="61"/>
      <c r="AV7499" s="61"/>
      <c r="AW7499" s="61"/>
      <c r="AX7499" s="61"/>
      <c r="AY7499" s="61"/>
      <c r="AZ7499" s="61"/>
      <c r="BA7499" s="61"/>
    </row>
    <row r="7500" spans="39:53" x14ac:dyDescent="0.2">
      <c r="AM7500" s="61"/>
      <c r="AN7500" s="61"/>
      <c r="AO7500" s="171"/>
      <c r="AP7500" s="61"/>
      <c r="AQ7500" s="61"/>
      <c r="AR7500" s="61"/>
      <c r="AS7500" s="61"/>
      <c r="AT7500" s="61"/>
      <c r="AU7500" s="61"/>
      <c r="AV7500" s="61"/>
      <c r="AW7500" s="61"/>
      <c r="AX7500" s="61"/>
      <c r="AY7500" s="61"/>
      <c r="AZ7500" s="61"/>
      <c r="BA7500" s="61"/>
    </row>
    <row r="7501" spans="39:53" x14ac:dyDescent="0.2">
      <c r="AM7501" s="61"/>
      <c r="AN7501" s="61"/>
      <c r="AO7501" s="171"/>
      <c r="AP7501" s="61"/>
      <c r="AQ7501" s="61"/>
      <c r="AR7501" s="61"/>
      <c r="AS7501" s="61"/>
      <c r="AT7501" s="61"/>
      <c r="AU7501" s="61"/>
      <c r="AV7501" s="61"/>
      <c r="AW7501" s="61"/>
      <c r="AX7501" s="61"/>
      <c r="AY7501" s="61"/>
      <c r="AZ7501" s="61"/>
      <c r="BA7501" s="61"/>
    </row>
    <row r="7502" spans="39:53" x14ac:dyDescent="0.2">
      <c r="AM7502" s="61"/>
      <c r="AN7502" s="61"/>
      <c r="AO7502" s="171"/>
      <c r="AP7502" s="61"/>
      <c r="AQ7502" s="61"/>
      <c r="AR7502" s="61"/>
      <c r="AS7502" s="61"/>
      <c r="AT7502" s="61"/>
      <c r="AU7502" s="61"/>
      <c r="AV7502" s="61"/>
      <c r="AW7502" s="61"/>
      <c r="AX7502" s="61"/>
      <c r="AY7502" s="61"/>
      <c r="AZ7502" s="61"/>
      <c r="BA7502" s="61"/>
    </row>
    <row r="7503" spans="39:53" x14ac:dyDescent="0.2">
      <c r="AM7503" s="61"/>
      <c r="AN7503" s="61"/>
      <c r="AO7503" s="171"/>
      <c r="AP7503" s="61"/>
      <c r="AQ7503" s="61"/>
      <c r="AR7503" s="61"/>
      <c r="AS7503" s="61"/>
      <c r="AT7503" s="61"/>
      <c r="AU7503" s="61"/>
      <c r="AV7503" s="61"/>
      <c r="AW7503" s="61"/>
      <c r="AX7503" s="61"/>
      <c r="AY7503" s="61"/>
      <c r="AZ7503" s="61"/>
      <c r="BA7503" s="61"/>
    </row>
    <row r="7504" spans="39:53" x14ac:dyDescent="0.2">
      <c r="AM7504" s="61"/>
      <c r="AN7504" s="61"/>
      <c r="AO7504" s="171"/>
      <c r="AP7504" s="61"/>
      <c r="AQ7504" s="61"/>
      <c r="AR7504" s="61"/>
      <c r="AS7504" s="61"/>
      <c r="AT7504" s="61"/>
      <c r="AU7504" s="61"/>
      <c r="AV7504" s="61"/>
      <c r="AW7504" s="61"/>
      <c r="AX7504" s="61"/>
      <c r="AY7504" s="61"/>
      <c r="AZ7504" s="61"/>
      <c r="BA7504" s="61"/>
    </row>
    <row r="7505" spans="39:53" x14ac:dyDescent="0.2">
      <c r="AM7505" s="61"/>
      <c r="AN7505" s="61"/>
      <c r="AO7505" s="171"/>
      <c r="AP7505" s="61"/>
      <c r="AQ7505" s="61"/>
      <c r="AR7505" s="61"/>
      <c r="AS7505" s="61"/>
      <c r="AT7505" s="61"/>
      <c r="AU7505" s="61"/>
      <c r="AV7505" s="61"/>
      <c r="AW7505" s="61"/>
      <c r="AX7505" s="61"/>
      <c r="AY7505" s="61"/>
      <c r="AZ7505" s="61"/>
      <c r="BA7505" s="61"/>
    </row>
    <row r="7506" spans="39:53" x14ac:dyDescent="0.2">
      <c r="AM7506" s="61"/>
      <c r="AN7506" s="61"/>
      <c r="AO7506" s="171"/>
      <c r="AP7506" s="61"/>
      <c r="AQ7506" s="61"/>
      <c r="AR7506" s="61"/>
      <c r="AS7506" s="61"/>
      <c r="AT7506" s="61"/>
      <c r="AU7506" s="61"/>
      <c r="AV7506" s="61"/>
      <c r="AW7506" s="61"/>
      <c r="AX7506" s="61"/>
      <c r="AY7506" s="61"/>
      <c r="AZ7506" s="61"/>
      <c r="BA7506" s="61"/>
    </row>
    <row r="7507" spans="39:53" x14ac:dyDescent="0.2">
      <c r="AM7507" s="61"/>
      <c r="AN7507" s="61"/>
      <c r="AO7507" s="171"/>
      <c r="AP7507" s="61"/>
      <c r="AQ7507" s="61"/>
      <c r="AR7507" s="61"/>
      <c r="AS7507" s="61"/>
      <c r="AT7507" s="61"/>
      <c r="AU7507" s="61"/>
      <c r="AV7507" s="61"/>
      <c r="AW7507" s="61"/>
      <c r="AX7507" s="61"/>
      <c r="AY7507" s="61"/>
      <c r="AZ7507" s="61"/>
      <c r="BA7507" s="61"/>
    </row>
    <row r="7508" spans="39:53" x14ac:dyDescent="0.2">
      <c r="AM7508" s="61"/>
      <c r="AN7508" s="61"/>
      <c r="AO7508" s="171"/>
      <c r="AP7508" s="61"/>
      <c r="AQ7508" s="61"/>
      <c r="AR7508" s="61"/>
      <c r="AS7508" s="61"/>
      <c r="AT7508" s="61"/>
      <c r="AU7508" s="61"/>
      <c r="AV7508" s="61"/>
      <c r="AW7508" s="61"/>
      <c r="AX7508" s="61"/>
      <c r="AY7508" s="61"/>
      <c r="AZ7508" s="61"/>
      <c r="BA7508" s="61"/>
    </row>
    <row r="7509" spans="39:53" x14ac:dyDescent="0.2">
      <c r="AM7509" s="61"/>
      <c r="AN7509" s="61"/>
      <c r="AO7509" s="171"/>
      <c r="AP7509" s="61"/>
      <c r="AQ7509" s="61"/>
      <c r="AR7509" s="61"/>
      <c r="AS7509" s="61"/>
      <c r="AT7509" s="61"/>
      <c r="AU7509" s="61"/>
      <c r="AV7509" s="61"/>
      <c r="AW7509" s="61"/>
      <c r="AX7509" s="61"/>
      <c r="AY7509" s="61"/>
      <c r="AZ7509" s="61"/>
      <c r="BA7509" s="61"/>
    </row>
    <row r="7510" spans="39:53" x14ac:dyDescent="0.2">
      <c r="AM7510" s="61"/>
      <c r="AN7510" s="61"/>
      <c r="AO7510" s="171"/>
      <c r="AP7510" s="61"/>
      <c r="AQ7510" s="61"/>
      <c r="AR7510" s="61"/>
      <c r="AS7510" s="61"/>
      <c r="AT7510" s="61"/>
      <c r="AU7510" s="61"/>
      <c r="AV7510" s="61"/>
      <c r="AW7510" s="61"/>
      <c r="AX7510" s="61"/>
      <c r="AY7510" s="61"/>
      <c r="AZ7510" s="61"/>
      <c r="BA7510" s="61"/>
    </row>
    <row r="7511" spans="39:53" x14ac:dyDescent="0.2">
      <c r="AM7511" s="61"/>
      <c r="AN7511" s="61"/>
      <c r="AO7511" s="171"/>
      <c r="AP7511" s="61"/>
      <c r="AQ7511" s="61"/>
      <c r="AR7511" s="61"/>
      <c r="AS7511" s="61"/>
      <c r="AT7511" s="61"/>
      <c r="AU7511" s="61"/>
      <c r="AV7511" s="61"/>
      <c r="AW7511" s="61"/>
      <c r="AX7511" s="61"/>
      <c r="AY7511" s="61"/>
      <c r="AZ7511" s="61"/>
      <c r="BA7511" s="61"/>
    </row>
    <row r="7512" spans="39:53" x14ac:dyDescent="0.2">
      <c r="AM7512" s="61"/>
      <c r="AN7512" s="61"/>
      <c r="AO7512" s="171"/>
      <c r="AP7512" s="61"/>
      <c r="AQ7512" s="61"/>
      <c r="AR7512" s="61"/>
      <c r="AS7512" s="61"/>
      <c r="AT7512" s="61"/>
      <c r="AU7512" s="61"/>
      <c r="AV7512" s="61"/>
      <c r="AW7512" s="61"/>
      <c r="AX7512" s="61"/>
      <c r="AY7512" s="61"/>
      <c r="AZ7512" s="61"/>
      <c r="BA7512" s="61"/>
    </row>
    <row r="7513" spans="39:53" x14ac:dyDescent="0.2">
      <c r="AM7513" s="61"/>
      <c r="AN7513" s="61"/>
      <c r="AO7513" s="171"/>
      <c r="AP7513" s="61"/>
      <c r="AQ7513" s="61"/>
      <c r="AR7513" s="61"/>
      <c r="AS7513" s="61"/>
      <c r="AT7513" s="61"/>
      <c r="AU7513" s="61"/>
      <c r="AV7513" s="61"/>
      <c r="AW7513" s="61"/>
      <c r="AX7513" s="61"/>
      <c r="AY7513" s="61"/>
      <c r="AZ7513" s="61"/>
      <c r="BA7513" s="61"/>
    </row>
    <row r="7514" spans="39:53" x14ac:dyDescent="0.2">
      <c r="AM7514" s="61"/>
      <c r="AN7514" s="61"/>
      <c r="AO7514" s="171"/>
      <c r="AP7514" s="61"/>
      <c r="AQ7514" s="61"/>
      <c r="AR7514" s="61"/>
      <c r="AS7514" s="61"/>
      <c r="AT7514" s="61"/>
      <c r="AU7514" s="61"/>
      <c r="AV7514" s="61"/>
      <c r="AW7514" s="61"/>
      <c r="AX7514" s="61"/>
      <c r="AY7514" s="61"/>
      <c r="AZ7514" s="61"/>
      <c r="BA7514" s="61"/>
    </row>
    <row r="7515" spans="39:53" x14ac:dyDescent="0.2">
      <c r="AM7515" s="61"/>
      <c r="AN7515" s="61"/>
      <c r="AO7515" s="171"/>
      <c r="AP7515" s="61"/>
      <c r="AQ7515" s="61"/>
      <c r="AR7515" s="61"/>
      <c r="AS7515" s="61"/>
      <c r="AT7515" s="61"/>
      <c r="AU7515" s="61"/>
      <c r="AV7515" s="61"/>
      <c r="AW7515" s="61"/>
      <c r="AX7515" s="61"/>
      <c r="AY7515" s="61"/>
      <c r="AZ7515" s="61"/>
      <c r="BA7515" s="61"/>
    </row>
    <row r="7516" spans="39:53" x14ac:dyDescent="0.2">
      <c r="AM7516" s="61"/>
      <c r="AN7516" s="61"/>
      <c r="AO7516" s="171"/>
      <c r="AP7516" s="61"/>
      <c r="AQ7516" s="61"/>
      <c r="AR7516" s="61"/>
      <c r="AS7516" s="61"/>
      <c r="AT7516" s="61"/>
      <c r="AU7516" s="61"/>
      <c r="AV7516" s="61"/>
      <c r="AW7516" s="61"/>
      <c r="AX7516" s="61"/>
      <c r="AY7516" s="61"/>
      <c r="AZ7516" s="61"/>
      <c r="BA7516" s="61"/>
    </row>
    <row r="7517" spans="39:53" x14ac:dyDescent="0.2">
      <c r="AM7517" s="61"/>
      <c r="AN7517" s="61"/>
      <c r="AO7517" s="171"/>
      <c r="AP7517" s="61"/>
      <c r="AQ7517" s="61"/>
      <c r="AR7517" s="61"/>
      <c r="AS7517" s="61"/>
      <c r="AT7517" s="61"/>
      <c r="AU7517" s="61"/>
      <c r="AV7517" s="61"/>
      <c r="AW7517" s="61"/>
      <c r="AX7517" s="61"/>
      <c r="AY7517" s="61"/>
      <c r="AZ7517" s="61"/>
      <c r="BA7517" s="61"/>
    </row>
    <row r="7518" spans="39:53" x14ac:dyDescent="0.2">
      <c r="AM7518" s="61"/>
      <c r="AN7518" s="61"/>
      <c r="AO7518" s="171"/>
      <c r="AP7518" s="61"/>
      <c r="AQ7518" s="61"/>
      <c r="AR7518" s="61"/>
      <c r="AS7518" s="61"/>
      <c r="AT7518" s="61"/>
      <c r="AU7518" s="61"/>
      <c r="AV7518" s="61"/>
      <c r="AW7518" s="61"/>
      <c r="AX7518" s="61"/>
      <c r="AY7518" s="61"/>
      <c r="AZ7518" s="61"/>
      <c r="BA7518" s="61"/>
    </row>
    <row r="7519" spans="39:53" x14ac:dyDescent="0.2">
      <c r="AM7519" s="61"/>
      <c r="AN7519" s="61"/>
      <c r="AO7519" s="171"/>
      <c r="AP7519" s="61"/>
      <c r="AQ7519" s="61"/>
      <c r="AR7519" s="61"/>
      <c r="AS7519" s="61"/>
      <c r="AT7519" s="61"/>
      <c r="AU7519" s="61"/>
      <c r="AV7519" s="61"/>
      <c r="AW7519" s="61"/>
      <c r="AX7519" s="61"/>
      <c r="AY7519" s="61"/>
      <c r="AZ7519" s="61"/>
      <c r="BA7519" s="61"/>
    </row>
    <row r="7520" spans="39:53" x14ac:dyDescent="0.2">
      <c r="AM7520" s="61"/>
      <c r="AN7520" s="61"/>
      <c r="AO7520" s="171"/>
      <c r="AP7520" s="61"/>
      <c r="AQ7520" s="61"/>
      <c r="AR7520" s="61"/>
      <c r="AS7520" s="61"/>
      <c r="AT7520" s="61"/>
      <c r="AU7520" s="61"/>
      <c r="AV7520" s="61"/>
      <c r="AW7520" s="61"/>
      <c r="AX7520" s="61"/>
      <c r="AY7520" s="61"/>
      <c r="AZ7520" s="61"/>
      <c r="BA7520" s="61"/>
    </row>
    <row r="7521" spans="39:53" x14ac:dyDescent="0.2">
      <c r="AM7521" s="61"/>
      <c r="AN7521" s="61"/>
      <c r="AO7521" s="171"/>
      <c r="AP7521" s="61"/>
      <c r="AQ7521" s="61"/>
      <c r="AR7521" s="61"/>
      <c r="AS7521" s="61"/>
      <c r="AT7521" s="61"/>
      <c r="AU7521" s="61"/>
      <c r="AV7521" s="61"/>
      <c r="AW7521" s="61"/>
      <c r="AX7521" s="61"/>
      <c r="AY7521" s="61"/>
      <c r="AZ7521" s="61"/>
      <c r="BA7521" s="61"/>
    </row>
    <row r="7522" spans="39:53" x14ac:dyDescent="0.2">
      <c r="AM7522" s="61"/>
      <c r="AN7522" s="61"/>
      <c r="AO7522" s="171"/>
      <c r="AP7522" s="61"/>
      <c r="AQ7522" s="61"/>
      <c r="AR7522" s="61"/>
      <c r="AS7522" s="61"/>
      <c r="AT7522" s="61"/>
      <c r="AU7522" s="61"/>
      <c r="AV7522" s="61"/>
      <c r="AW7522" s="61"/>
      <c r="AX7522" s="61"/>
      <c r="AY7522" s="61"/>
      <c r="AZ7522" s="61"/>
      <c r="BA7522" s="61"/>
    </row>
    <row r="7523" spans="39:53" x14ac:dyDescent="0.2">
      <c r="AM7523" s="61"/>
      <c r="AN7523" s="61"/>
      <c r="AO7523" s="171"/>
      <c r="AP7523" s="61"/>
      <c r="AQ7523" s="61"/>
      <c r="AR7523" s="61"/>
      <c r="AS7523" s="61"/>
      <c r="AT7523" s="61"/>
      <c r="AU7523" s="61"/>
      <c r="AV7523" s="61"/>
      <c r="AW7523" s="61"/>
      <c r="AX7523" s="61"/>
      <c r="AY7523" s="61"/>
      <c r="AZ7523" s="61"/>
      <c r="BA7523" s="61"/>
    </row>
    <row r="7524" spans="39:53" x14ac:dyDescent="0.2">
      <c r="AM7524" s="61"/>
      <c r="AN7524" s="61"/>
      <c r="AO7524" s="171"/>
      <c r="AP7524" s="61"/>
      <c r="AQ7524" s="61"/>
      <c r="AR7524" s="61"/>
      <c r="AS7524" s="61"/>
      <c r="AT7524" s="61"/>
      <c r="AU7524" s="61"/>
      <c r="AV7524" s="61"/>
      <c r="AW7524" s="61"/>
      <c r="AX7524" s="61"/>
      <c r="AY7524" s="61"/>
      <c r="AZ7524" s="61"/>
      <c r="BA7524" s="61"/>
    </row>
    <row r="7525" spans="39:53" x14ac:dyDescent="0.2">
      <c r="AM7525" s="61"/>
      <c r="AN7525" s="61"/>
      <c r="AO7525" s="171"/>
      <c r="AP7525" s="61"/>
      <c r="AQ7525" s="61"/>
      <c r="AR7525" s="61"/>
      <c r="AS7525" s="61"/>
      <c r="AT7525" s="61"/>
      <c r="AU7525" s="61"/>
      <c r="AV7525" s="61"/>
      <c r="AW7525" s="61"/>
      <c r="AX7525" s="61"/>
      <c r="AY7525" s="61"/>
      <c r="AZ7525" s="61"/>
      <c r="BA7525" s="61"/>
    </row>
    <row r="7526" spans="39:53" x14ac:dyDescent="0.2">
      <c r="AM7526" s="61"/>
      <c r="AN7526" s="61"/>
      <c r="AO7526" s="171"/>
      <c r="AP7526" s="61"/>
      <c r="AQ7526" s="61"/>
      <c r="AR7526" s="61"/>
      <c r="AS7526" s="61"/>
      <c r="AT7526" s="61"/>
      <c r="AU7526" s="61"/>
      <c r="AV7526" s="61"/>
      <c r="AW7526" s="61"/>
      <c r="AX7526" s="61"/>
      <c r="AY7526" s="61"/>
      <c r="AZ7526" s="61"/>
      <c r="BA7526" s="61"/>
    </row>
    <row r="7527" spans="39:53" x14ac:dyDescent="0.2">
      <c r="AM7527" s="61"/>
      <c r="AN7527" s="61"/>
      <c r="AO7527" s="171"/>
      <c r="AP7527" s="61"/>
      <c r="AQ7527" s="61"/>
      <c r="AR7527" s="61"/>
      <c r="AS7527" s="61"/>
      <c r="AT7527" s="61"/>
      <c r="AU7527" s="61"/>
      <c r="AV7527" s="61"/>
      <c r="AW7527" s="61"/>
      <c r="AX7527" s="61"/>
      <c r="AY7527" s="61"/>
      <c r="AZ7527" s="61"/>
      <c r="BA7527" s="61"/>
    </row>
    <row r="7528" spans="39:53" x14ac:dyDescent="0.2">
      <c r="AM7528" s="61"/>
      <c r="AN7528" s="61"/>
      <c r="AO7528" s="171"/>
      <c r="AP7528" s="61"/>
      <c r="AQ7528" s="61"/>
      <c r="AR7528" s="61"/>
      <c r="AS7528" s="61"/>
      <c r="AT7528" s="61"/>
      <c r="AU7528" s="61"/>
      <c r="AV7528" s="61"/>
      <c r="AW7528" s="61"/>
      <c r="AX7528" s="61"/>
      <c r="AY7528" s="61"/>
      <c r="AZ7528" s="61"/>
      <c r="BA7528" s="61"/>
    </row>
    <row r="7529" spans="39:53" x14ac:dyDescent="0.2">
      <c r="AM7529" s="61"/>
      <c r="AN7529" s="61"/>
      <c r="AO7529" s="171"/>
      <c r="AP7529" s="61"/>
      <c r="AQ7529" s="61"/>
      <c r="AR7529" s="61"/>
      <c r="AS7529" s="61"/>
      <c r="AT7529" s="61"/>
      <c r="AU7529" s="61"/>
      <c r="AV7529" s="61"/>
      <c r="AW7529" s="61"/>
      <c r="AX7529" s="61"/>
      <c r="AY7529" s="61"/>
      <c r="AZ7529" s="61"/>
      <c r="BA7529" s="61"/>
    </row>
    <row r="7530" spans="39:53" x14ac:dyDescent="0.2">
      <c r="AM7530" s="61"/>
      <c r="AN7530" s="61"/>
      <c r="AO7530" s="171"/>
      <c r="AP7530" s="61"/>
      <c r="AQ7530" s="61"/>
      <c r="AR7530" s="61"/>
      <c r="AS7530" s="61"/>
      <c r="AT7530" s="61"/>
      <c r="AU7530" s="61"/>
      <c r="AV7530" s="61"/>
      <c r="AW7530" s="61"/>
      <c r="AX7530" s="61"/>
      <c r="AY7530" s="61"/>
      <c r="AZ7530" s="61"/>
      <c r="BA7530" s="61"/>
    </row>
    <row r="7531" spans="39:53" x14ac:dyDescent="0.2">
      <c r="AM7531" s="61"/>
      <c r="AN7531" s="61"/>
      <c r="AO7531" s="171"/>
      <c r="AP7531" s="61"/>
      <c r="AQ7531" s="61"/>
      <c r="AR7531" s="61"/>
      <c r="AS7531" s="61"/>
      <c r="AT7531" s="61"/>
      <c r="AU7531" s="61"/>
      <c r="AV7531" s="61"/>
      <c r="AW7531" s="61"/>
      <c r="AX7531" s="61"/>
      <c r="AY7531" s="61"/>
      <c r="AZ7531" s="61"/>
      <c r="BA7531" s="61"/>
    </row>
    <row r="7532" spans="39:53" x14ac:dyDescent="0.2">
      <c r="AM7532" s="61"/>
      <c r="AN7532" s="61"/>
      <c r="AO7532" s="171"/>
      <c r="AP7532" s="61"/>
      <c r="AQ7532" s="61"/>
      <c r="AR7532" s="61"/>
      <c r="AS7532" s="61"/>
      <c r="AT7532" s="61"/>
      <c r="AU7532" s="61"/>
      <c r="AV7532" s="61"/>
      <c r="AW7532" s="61"/>
      <c r="AX7532" s="61"/>
      <c r="AY7532" s="61"/>
      <c r="AZ7532" s="61"/>
      <c r="BA7532" s="61"/>
    </row>
    <row r="7533" spans="39:53" x14ac:dyDescent="0.2">
      <c r="AM7533" s="61"/>
      <c r="AN7533" s="61"/>
      <c r="AO7533" s="171"/>
      <c r="AP7533" s="61"/>
      <c r="AQ7533" s="61"/>
      <c r="AR7533" s="61"/>
      <c r="AS7533" s="61"/>
      <c r="AT7533" s="61"/>
      <c r="AU7533" s="61"/>
      <c r="AV7533" s="61"/>
      <c r="AW7533" s="61"/>
      <c r="AX7533" s="61"/>
      <c r="AY7533" s="61"/>
      <c r="AZ7533" s="61"/>
      <c r="BA7533" s="61"/>
    </row>
    <row r="7534" spans="39:53" x14ac:dyDescent="0.2">
      <c r="AM7534" s="61"/>
      <c r="AN7534" s="61"/>
      <c r="AO7534" s="171"/>
      <c r="AP7534" s="61"/>
      <c r="AQ7534" s="61"/>
      <c r="AR7534" s="61"/>
      <c r="AS7534" s="61"/>
      <c r="AT7534" s="61"/>
      <c r="AU7534" s="61"/>
      <c r="AV7534" s="61"/>
      <c r="AW7534" s="61"/>
      <c r="AX7534" s="61"/>
      <c r="AY7534" s="61"/>
      <c r="AZ7534" s="61"/>
      <c r="BA7534" s="61"/>
    </row>
    <row r="7535" spans="39:53" x14ac:dyDescent="0.2">
      <c r="AM7535" s="61"/>
      <c r="AN7535" s="61"/>
      <c r="AO7535" s="171"/>
      <c r="AP7535" s="61"/>
      <c r="AQ7535" s="61"/>
      <c r="AR7535" s="61"/>
      <c r="AS7535" s="61"/>
      <c r="AT7535" s="61"/>
      <c r="AU7535" s="61"/>
      <c r="AV7535" s="61"/>
      <c r="AW7535" s="61"/>
      <c r="AX7535" s="61"/>
      <c r="AY7535" s="61"/>
      <c r="AZ7535" s="61"/>
      <c r="BA7535" s="61"/>
    </row>
    <row r="7536" spans="39:53" x14ac:dyDescent="0.2">
      <c r="AM7536" s="61"/>
      <c r="AN7536" s="61"/>
      <c r="AO7536" s="171"/>
      <c r="AP7536" s="61"/>
      <c r="AQ7536" s="61"/>
      <c r="AR7536" s="61"/>
      <c r="AS7536" s="61"/>
      <c r="AT7536" s="61"/>
      <c r="AU7536" s="61"/>
      <c r="AV7536" s="61"/>
      <c r="AW7536" s="61"/>
      <c r="AX7536" s="61"/>
      <c r="AY7536" s="61"/>
      <c r="AZ7536" s="61"/>
      <c r="BA7536" s="61"/>
    </row>
    <row r="7537" spans="39:53" x14ac:dyDescent="0.2">
      <c r="AM7537" s="61"/>
      <c r="AN7537" s="61"/>
      <c r="AO7537" s="171"/>
      <c r="AP7537" s="61"/>
      <c r="AQ7537" s="61"/>
      <c r="AR7537" s="61"/>
      <c r="AS7537" s="61"/>
      <c r="AT7537" s="61"/>
      <c r="AU7537" s="61"/>
      <c r="AV7537" s="61"/>
      <c r="AW7537" s="61"/>
      <c r="AX7537" s="61"/>
      <c r="AY7537" s="61"/>
      <c r="AZ7537" s="61"/>
      <c r="BA7537" s="61"/>
    </row>
    <row r="7538" spans="39:53" x14ac:dyDescent="0.2">
      <c r="AM7538" s="61"/>
      <c r="AN7538" s="61"/>
      <c r="AO7538" s="171"/>
      <c r="AP7538" s="61"/>
      <c r="AQ7538" s="61"/>
      <c r="AR7538" s="61"/>
      <c r="AS7538" s="61"/>
      <c r="AT7538" s="61"/>
      <c r="AU7538" s="61"/>
      <c r="AV7538" s="61"/>
      <c r="AW7538" s="61"/>
      <c r="AX7538" s="61"/>
      <c r="AY7538" s="61"/>
      <c r="AZ7538" s="61"/>
      <c r="BA7538" s="61"/>
    </row>
    <row r="7539" spans="39:53" x14ac:dyDescent="0.2">
      <c r="AM7539" s="61"/>
      <c r="AN7539" s="61"/>
      <c r="AO7539" s="171"/>
      <c r="AP7539" s="61"/>
      <c r="AQ7539" s="61"/>
      <c r="AR7539" s="61"/>
      <c r="AS7539" s="61"/>
      <c r="AT7539" s="61"/>
      <c r="AU7539" s="61"/>
      <c r="AV7539" s="61"/>
      <c r="AW7539" s="61"/>
      <c r="AX7539" s="61"/>
      <c r="AY7539" s="61"/>
      <c r="AZ7539" s="61"/>
      <c r="BA7539" s="61"/>
    </row>
    <row r="7540" spans="39:53" x14ac:dyDescent="0.2">
      <c r="AM7540" s="61"/>
      <c r="AN7540" s="61"/>
      <c r="AO7540" s="171"/>
      <c r="AP7540" s="61"/>
      <c r="AQ7540" s="61"/>
      <c r="AR7540" s="61"/>
      <c r="AS7540" s="61"/>
      <c r="AT7540" s="61"/>
      <c r="AU7540" s="61"/>
      <c r="AV7540" s="61"/>
      <c r="AW7540" s="61"/>
      <c r="AX7540" s="61"/>
      <c r="AY7540" s="61"/>
      <c r="AZ7540" s="61"/>
      <c r="BA7540" s="61"/>
    </row>
    <row r="7541" spans="39:53" x14ac:dyDescent="0.2">
      <c r="AM7541" s="61"/>
      <c r="AN7541" s="61"/>
      <c r="AO7541" s="171"/>
      <c r="AP7541" s="61"/>
      <c r="AQ7541" s="61"/>
      <c r="AR7541" s="61"/>
      <c r="AS7541" s="61"/>
      <c r="AT7541" s="61"/>
      <c r="AU7541" s="61"/>
      <c r="AV7541" s="61"/>
      <c r="AW7541" s="61"/>
      <c r="AX7541" s="61"/>
      <c r="AY7541" s="61"/>
      <c r="AZ7541" s="61"/>
      <c r="BA7541" s="61"/>
    </row>
    <row r="7542" spans="39:53" x14ac:dyDescent="0.2">
      <c r="AM7542" s="61"/>
      <c r="AN7542" s="61"/>
      <c r="AO7542" s="171"/>
      <c r="AP7542" s="61"/>
      <c r="AQ7542" s="61"/>
      <c r="AR7542" s="61"/>
      <c r="AS7542" s="61"/>
      <c r="AT7542" s="61"/>
      <c r="AU7542" s="61"/>
      <c r="AV7542" s="61"/>
      <c r="AW7542" s="61"/>
      <c r="AX7542" s="61"/>
      <c r="AY7542" s="61"/>
      <c r="AZ7542" s="61"/>
      <c r="BA7542" s="61"/>
    </row>
    <row r="7543" spans="39:53" x14ac:dyDescent="0.2">
      <c r="AM7543" s="61"/>
      <c r="AN7543" s="61"/>
      <c r="AO7543" s="171"/>
      <c r="AP7543" s="61"/>
      <c r="AQ7543" s="61"/>
      <c r="AR7543" s="61"/>
      <c r="AS7543" s="61"/>
      <c r="AT7543" s="61"/>
      <c r="AU7543" s="61"/>
      <c r="AV7543" s="61"/>
      <c r="AW7543" s="61"/>
      <c r="AX7543" s="61"/>
      <c r="AY7543" s="61"/>
      <c r="AZ7543" s="61"/>
      <c r="BA7543" s="61"/>
    </row>
    <row r="7544" spans="39:53" x14ac:dyDescent="0.2">
      <c r="AM7544" s="61"/>
      <c r="AN7544" s="61"/>
      <c r="AO7544" s="171"/>
      <c r="AP7544" s="61"/>
      <c r="AQ7544" s="61"/>
      <c r="AR7544" s="61"/>
      <c r="AS7544" s="61"/>
      <c r="AT7544" s="61"/>
      <c r="AU7544" s="61"/>
      <c r="AV7544" s="61"/>
      <c r="AW7544" s="61"/>
      <c r="AX7544" s="61"/>
      <c r="AY7544" s="61"/>
      <c r="AZ7544" s="61"/>
      <c r="BA7544" s="61"/>
    </row>
    <row r="7545" spans="39:53" x14ac:dyDescent="0.2">
      <c r="AM7545" s="61"/>
      <c r="AN7545" s="61"/>
      <c r="AO7545" s="171"/>
      <c r="AP7545" s="61"/>
      <c r="AQ7545" s="61"/>
      <c r="AR7545" s="61"/>
      <c r="AS7545" s="61"/>
      <c r="AT7545" s="61"/>
      <c r="AU7545" s="61"/>
      <c r="AV7545" s="61"/>
      <c r="AW7545" s="61"/>
      <c r="AX7545" s="61"/>
      <c r="AY7545" s="61"/>
      <c r="AZ7545" s="61"/>
      <c r="BA7545" s="61"/>
    </row>
    <row r="7546" spans="39:53" x14ac:dyDescent="0.2">
      <c r="AM7546" s="61"/>
      <c r="AN7546" s="61"/>
      <c r="AO7546" s="171"/>
      <c r="AP7546" s="61"/>
      <c r="AQ7546" s="61"/>
      <c r="AR7546" s="61"/>
      <c r="AS7546" s="61"/>
      <c r="AT7546" s="61"/>
      <c r="AU7546" s="61"/>
      <c r="AV7546" s="61"/>
      <c r="AW7546" s="61"/>
      <c r="AX7546" s="61"/>
      <c r="AY7546" s="61"/>
      <c r="AZ7546" s="61"/>
      <c r="BA7546" s="61"/>
    </row>
    <row r="7547" spans="39:53" x14ac:dyDescent="0.2">
      <c r="AM7547" s="61"/>
      <c r="AN7547" s="61"/>
      <c r="AO7547" s="171"/>
      <c r="AP7547" s="61"/>
      <c r="AQ7547" s="61"/>
      <c r="AR7547" s="61"/>
      <c r="AS7547" s="61"/>
      <c r="AT7547" s="61"/>
      <c r="AU7547" s="61"/>
      <c r="AV7547" s="61"/>
      <c r="AW7547" s="61"/>
      <c r="AX7547" s="61"/>
      <c r="AY7547" s="61"/>
      <c r="AZ7547" s="61"/>
      <c r="BA7547" s="61"/>
    </row>
    <row r="7548" spans="39:53" x14ac:dyDescent="0.2">
      <c r="AM7548" s="61"/>
      <c r="AN7548" s="61"/>
      <c r="AO7548" s="171"/>
      <c r="AP7548" s="61"/>
      <c r="AQ7548" s="61"/>
      <c r="AR7548" s="61"/>
      <c r="AS7548" s="61"/>
      <c r="AT7548" s="61"/>
      <c r="AU7548" s="61"/>
      <c r="AV7548" s="61"/>
      <c r="AW7548" s="61"/>
      <c r="AX7548" s="61"/>
      <c r="AY7548" s="61"/>
      <c r="AZ7548" s="61"/>
      <c r="BA7548" s="61"/>
    </row>
    <row r="7549" spans="39:53" x14ac:dyDescent="0.2">
      <c r="AM7549" s="61"/>
      <c r="AN7549" s="61"/>
      <c r="AO7549" s="171"/>
      <c r="AP7549" s="61"/>
      <c r="AQ7549" s="61"/>
      <c r="AR7549" s="61"/>
      <c r="AS7549" s="61"/>
      <c r="AT7549" s="61"/>
      <c r="AU7549" s="61"/>
      <c r="AV7549" s="61"/>
      <c r="AW7549" s="61"/>
      <c r="AX7549" s="61"/>
      <c r="AY7549" s="61"/>
      <c r="AZ7549" s="61"/>
      <c r="BA7549" s="61"/>
    </row>
    <row r="7550" spans="39:53" x14ac:dyDescent="0.2">
      <c r="AM7550" s="61"/>
      <c r="AN7550" s="61"/>
      <c r="AO7550" s="171"/>
      <c r="AP7550" s="61"/>
      <c r="AQ7550" s="61"/>
      <c r="AR7550" s="61"/>
      <c r="AS7550" s="61"/>
      <c r="AT7550" s="61"/>
      <c r="AU7550" s="61"/>
      <c r="AV7550" s="61"/>
      <c r="AW7550" s="61"/>
      <c r="AX7550" s="61"/>
      <c r="AY7550" s="61"/>
      <c r="AZ7550" s="61"/>
      <c r="BA7550" s="61"/>
    </row>
    <row r="7551" spans="39:53" x14ac:dyDescent="0.2">
      <c r="AM7551" s="61"/>
      <c r="AN7551" s="61"/>
      <c r="AO7551" s="171"/>
      <c r="AP7551" s="61"/>
      <c r="AQ7551" s="61"/>
      <c r="AR7551" s="61"/>
      <c r="AS7551" s="61"/>
      <c r="AT7551" s="61"/>
      <c r="AU7551" s="61"/>
      <c r="AV7551" s="61"/>
      <c r="AW7551" s="61"/>
      <c r="AX7551" s="61"/>
      <c r="AY7551" s="61"/>
      <c r="AZ7551" s="61"/>
      <c r="BA7551" s="61"/>
    </row>
    <row r="7552" spans="39:53" x14ac:dyDescent="0.2">
      <c r="AM7552" s="61"/>
      <c r="AN7552" s="61"/>
      <c r="AO7552" s="171"/>
      <c r="AP7552" s="61"/>
      <c r="AQ7552" s="61"/>
      <c r="AR7552" s="61"/>
      <c r="AS7552" s="61"/>
      <c r="AT7552" s="61"/>
      <c r="AU7552" s="61"/>
      <c r="AV7552" s="61"/>
      <c r="AW7552" s="61"/>
      <c r="AX7552" s="61"/>
      <c r="AY7552" s="61"/>
      <c r="AZ7552" s="61"/>
      <c r="BA7552" s="61"/>
    </row>
    <row r="7553" spans="39:53" x14ac:dyDescent="0.2">
      <c r="AM7553" s="61"/>
      <c r="AN7553" s="61"/>
      <c r="AO7553" s="171"/>
      <c r="AP7553" s="61"/>
      <c r="AQ7553" s="61"/>
      <c r="AR7553" s="61"/>
      <c r="AS7553" s="61"/>
      <c r="AT7553" s="61"/>
      <c r="AU7553" s="61"/>
      <c r="AV7553" s="61"/>
      <c r="AW7553" s="61"/>
      <c r="AX7553" s="61"/>
      <c r="AY7553" s="61"/>
      <c r="AZ7553" s="61"/>
      <c r="BA7553" s="61"/>
    </row>
    <row r="7554" spans="39:53" x14ac:dyDescent="0.2">
      <c r="AM7554" s="61"/>
      <c r="AN7554" s="61"/>
      <c r="AO7554" s="171"/>
      <c r="AP7554" s="61"/>
      <c r="AQ7554" s="61"/>
      <c r="AR7554" s="61"/>
      <c r="AS7554" s="61"/>
      <c r="AT7554" s="61"/>
      <c r="AU7554" s="61"/>
      <c r="AV7554" s="61"/>
      <c r="AW7554" s="61"/>
      <c r="AX7554" s="61"/>
      <c r="AY7554" s="61"/>
      <c r="AZ7554" s="61"/>
      <c r="BA7554" s="61"/>
    </row>
    <row r="7555" spans="39:53" x14ac:dyDescent="0.2">
      <c r="AM7555" s="61"/>
      <c r="AN7555" s="61"/>
      <c r="AO7555" s="171"/>
      <c r="AP7555" s="61"/>
      <c r="AQ7555" s="61"/>
      <c r="AR7555" s="61"/>
      <c r="AS7555" s="61"/>
      <c r="AT7555" s="61"/>
      <c r="AU7555" s="61"/>
      <c r="AV7555" s="61"/>
      <c r="AW7555" s="61"/>
      <c r="AX7555" s="61"/>
      <c r="AY7555" s="61"/>
      <c r="AZ7555" s="61"/>
      <c r="BA7555" s="61"/>
    </row>
    <row r="7556" spans="39:53" x14ac:dyDescent="0.2">
      <c r="AM7556" s="61"/>
      <c r="AN7556" s="61"/>
      <c r="AO7556" s="171"/>
      <c r="AP7556" s="61"/>
      <c r="AQ7556" s="61"/>
      <c r="AR7556" s="61"/>
      <c r="AS7556" s="61"/>
      <c r="AT7556" s="61"/>
      <c r="AU7556" s="61"/>
      <c r="AV7556" s="61"/>
      <c r="AW7556" s="61"/>
      <c r="AX7556" s="61"/>
      <c r="AY7556" s="61"/>
      <c r="AZ7556" s="61"/>
      <c r="BA7556" s="61"/>
    </row>
    <row r="7557" spans="39:53" x14ac:dyDescent="0.2">
      <c r="AM7557" s="61"/>
      <c r="AN7557" s="61"/>
      <c r="AO7557" s="171"/>
      <c r="AP7557" s="61"/>
      <c r="AQ7557" s="61"/>
      <c r="AR7557" s="61"/>
      <c r="AS7557" s="61"/>
      <c r="AT7557" s="61"/>
      <c r="AU7557" s="61"/>
      <c r="AV7557" s="61"/>
      <c r="AW7557" s="61"/>
      <c r="AX7557" s="61"/>
      <c r="AY7557" s="61"/>
      <c r="AZ7557" s="61"/>
      <c r="BA7557" s="61"/>
    </row>
    <row r="7558" spans="39:53" x14ac:dyDescent="0.2">
      <c r="AM7558" s="61"/>
      <c r="AN7558" s="61"/>
      <c r="AO7558" s="171"/>
      <c r="AP7558" s="61"/>
      <c r="AQ7558" s="61"/>
      <c r="AR7558" s="61"/>
      <c r="AS7558" s="61"/>
      <c r="AT7558" s="61"/>
      <c r="AU7558" s="61"/>
      <c r="AV7558" s="61"/>
      <c r="AW7558" s="61"/>
      <c r="AX7558" s="61"/>
      <c r="AY7558" s="61"/>
      <c r="AZ7558" s="61"/>
      <c r="BA7558" s="61"/>
    </row>
    <row r="7559" spans="39:53" x14ac:dyDescent="0.2">
      <c r="AM7559" s="61"/>
      <c r="AN7559" s="61"/>
      <c r="AO7559" s="171"/>
      <c r="AP7559" s="61"/>
      <c r="AQ7559" s="61"/>
      <c r="AR7559" s="61"/>
      <c r="AS7559" s="61"/>
      <c r="AT7559" s="61"/>
      <c r="AU7559" s="61"/>
      <c r="AV7559" s="61"/>
      <c r="AW7559" s="61"/>
      <c r="AX7559" s="61"/>
      <c r="AY7559" s="61"/>
      <c r="AZ7559" s="61"/>
      <c r="BA7559" s="61"/>
    </row>
    <row r="7560" spans="39:53" x14ac:dyDescent="0.2">
      <c r="AM7560" s="61"/>
      <c r="AN7560" s="61"/>
      <c r="AO7560" s="171"/>
      <c r="AP7560" s="61"/>
      <c r="AQ7560" s="61"/>
      <c r="AR7560" s="61"/>
      <c r="AS7560" s="61"/>
      <c r="AT7560" s="61"/>
      <c r="AU7560" s="61"/>
      <c r="AV7560" s="61"/>
      <c r="AW7560" s="61"/>
      <c r="AX7560" s="61"/>
      <c r="AY7560" s="61"/>
      <c r="AZ7560" s="61"/>
      <c r="BA7560" s="61"/>
    </row>
    <row r="7561" spans="39:53" x14ac:dyDescent="0.2">
      <c r="AM7561" s="61"/>
      <c r="AN7561" s="61"/>
      <c r="AO7561" s="171"/>
      <c r="AP7561" s="61"/>
      <c r="AQ7561" s="61"/>
      <c r="AR7561" s="61"/>
      <c r="AS7561" s="61"/>
      <c r="AT7561" s="61"/>
      <c r="AU7561" s="61"/>
      <c r="AV7561" s="61"/>
      <c r="AW7561" s="61"/>
      <c r="AX7561" s="61"/>
      <c r="AY7561" s="61"/>
      <c r="AZ7561" s="61"/>
      <c r="BA7561" s="61"/>
    </row>
    <row r="7562" spans="39:53" x14ac:dyDescent="0.2">
      <c r="AM7562" s="61"/>
      <c r="AN7562" s="61"/>
      <c r="AO7562" s="171"/>
      <c r="AP7562" s="61"/>
      <c r="AQ7562" s="61"/>
      <c r="AR7562" s="61"/>
      <c r="AS7562" s="61"/>
      <c r="AT7562" s="61"/>
      <c r="AU7562" s="61"/>
      <c r="AV7562" s="61"/>
      <c r="AW7562" s="61"/>
      <c r="AX7562" s="61"/>
      <c r="AY7562" s="61"/>
      <c r="AZ7562" s="61"/>
      <c r="BA7562" s="61"/>
    </row>
    <row r="7563" spans="39:53" x14ac:dyDescent="0.2">
      <c r="AM7563" s="61"/>
      <c r="AN7563" s="61"/>
      <c r="AO7563" s="171"/>
      <c r="AP7563" s="61"/>
      <c r="AQ7563" s="61"/>
      <c r="AR7563" s="61"/>
      <c r="AS7563" s="61"/>
      <c r="AT7563" s="61"/>
      <c r="AU7563" s="61"/>
      <c r="AV7563" s="61"/>
      <c r="AW7563" s="61"/>
      <c r="AX7563" s="61"/>
      <c r="AY7563" s="61"/>
      <c r="AZ7563" s="61"/>
      <c r="BA7563" s="61"/>
    </row>
    <row r="7564" spans="39:53" x14ac:dyDescent="0.2">
      <c r="AM7564" s="61"/>
      <c r="AN7564" s="61"/>
      <c r="AO7564" s="171"/>
      <c r="AP7564" s="61"/>
      <c r="AQ7564" s="61"/>
      <c r="AR7564" s="61"/>
      <c r="AS7564" s="61"/>
      <c r="AT7564" s="61"/>
      <c r="AU7564" s="61"/>
      <c r="AV7564" s="61"/>
      <c r="AW7564" s="61"/>
      <c r="AX7564" s="61"/>
      <c r="AY7564" s="61"/>
      <c r="AZ7564" s="61"/>
      <c r="BA7564" s="61"/>
    </row>
    <row r="7565" spans="39:53" x14ac:dyDescent="0.2">
      <c r="AM7565" s="61"/>
      <c r="AN7565" s="61"/>
      <c r="AO7565" s="171"/>
      <c r="AP7565" s="61"/>
      <c r="AQ7565" s="61"/>
      <c r="AR7565" s="61"/>
      <c r="AS7565" s="61"/>
      <c r="AT7565" s="61"/>
      <c r="AU7565" s="61"/>
      <c r="AV7565" s="61"/>
      <c r="AW7565" s="61"/>
      <c r="AX7565" s="61"/>
      <c r="AY7565" s="61"/>
      <c r="AZ7565" s="61"/>
      <c r="BA7565" s="61"/>
    </row>
    <row r="7566" spans="39:53" x14ac:dyDescent="0.2">
      <c r="AM7566" s="61"/>
      <c r="AN7566" s="61"/>
      <c r="AO7566" s="171"/>
      <c r="AP7566" s="61"/>
      <c r="AQ7566" s="61"/>
      <c r="AR7566" s="61"/>
      <c r="AS7566" s="61"/>
      <c r="AT7566" s="61"/>
      <c r="AU7566" s="61"/>
      <c r="AV7566" s="61"/>
      <c r="AW7566" s="61"/>
      <c r="AX7566" s="61"/>
      <c r="AY7566" s="61"/>
      <c r="AZ7566" s="61"/>
      <c r="BA7566" s="61"/>
    </row>
    <row r="7567" spans="39:53" x14ac:dyDescent="0.2">
      <c r="AM7567" s="61"/>
      <c r="AN7567" s="61"/>
      <c r="AO7567" s="171"/>
      <c r="AP7567" s="61"/>
      <c r="AQ7567" s="61"/>
      <c r="AR7567" s="61"/>
      <c r="AS7567" s="61"/>
      <c r="AT7567" s="61"/>
      <c r="AU7567" s="61"/>
      <c r="AV7567" s="61"/>
      <c r="AW7567" s="61"/>
      <c r="AX7567" s="61"/>
      <c r="AY7567" s="61"/>
      <c r="AZ7567" s="61"/>
      <c r="BA7567" s="61"/>
    </row>
    <row r="7568" spans="39:53" x14ac:dyDescent="0.2">
      <c r="AM7568" s="61"/>
      <c r="AN7568" s="61"/>
      <c r="AO7568" s="171"/>
      <c r="AP7568" s="61"/>
      <c r="AQ7568" s="61"/>
      <c r="AR7568" s="61"/>
      <c r="AS7568" s="61"/>
      <c r="AT7568" s="61"/>
      <c r="AU7568" s="61"/>
      <c r="AV7568" s="61"/>
      <c r="AW7568" s="61"/>
      <c r="AX7568" s="61"/>
      <c r="AY7568" s="61"/>
      <c r="AZ7568" s="61"/>
      <c r="BA7568" s="61"/>
    </row>
    <row r="7569" spans="39:53" x14ac:dyDescent="0.2">
      <c r="AM7569" s="61"/>
      <c r="AN7569" s="61"/>
      <c r="AO7569" s="171"/>
      <c r="AP7569" s="61"/>
      <c r="AQ7569" s="61"/>
      <c r="AR7569" s="61"/>
      <c r="AS7569" s="61"/>
      <c r="AT7569" s="61"/>
      <c r="AU7569" s="61"/>
      <c r="AV7569" s="61"/>
      <c r="AW7569" s="61"/>
      <c r="AX7569" s="61"/>
      <c r="AY7569" s="61"/>
      <c r="AZ7569" s="61"/>
      <c r="BA7569" s="61"/>
    </row>
    <row r="7570" spans="39:53" x14ac:dyDescent="0.2">
      <c r="AM7570" s="61"/>
      <c r="AN7570" s="61"/>
      <c r="AO7570" s="171"/>
      <c r="AP7570" s="61"/>
      <c r="AQ7570" s="61"/>
      <c r="AR7570" s="61"/>
      <c r="AS7570" s="61"/>
      <c r="AT7570" s="61"/>
      <c r="AU7570" s="61"/>
      <c r="AV7570" s="61"/>
      <c r="AW7570" s="61"/>
      <c r="AX7570" s="61"/>
      <c r="AY7570" s="61"/>
      <c r="AZ7570" s="61"/>
      <c r="BA7570" s="61"/>
    </row>
    <row r="7571" spans="39:53" x14ac:dyDescent="0.2">
      <c r="AM7571" s="61"/>
      <c r="AN7571" s="61"/>
      <c r="AO7571" s="171"/>
      <c r="AP7571" s="61"/>
      <c r="AQ7571" s="61"/>
      <c r="AR7571" s="61"/>
      <c r="AS7571" s="61"/>
      <c r="AT7571" s="61"/>
      <c r="AU7571" s="61"/>
      <c r="AV7571" s="61"/>
      <c r="AW7571" s="61"/>
      <c r="AX7571" s="61"/>
      <c r="AY7571" s="61"/>
      <c r="AZ7571" s="61"/>
      <c r="BA7571" s="61"/>
    </row>
    <row r="7572" spans="39:53" x14ac:dyDescent="0.2">
      <c r="AM7572" s="61"/>
      <c r="AN7572" s="61"/>
      <c r="AO7572" s="171"/>
      <c r="AP7572" s="61"/>
      <c r="AQ7572" s="61"/>
      <c r="AR7572" s="61"/>
      <c r="AS7572" s="61"/>
      <c r="AT7572" s="61"/>
      <c r="AU7572" s="61"/>
      <c r="AV7572" s="61"/>
      <c r="AW7572" s="61"/>
      <c r="AX7572" s="61"/>
      <c r="AY7572" s="61"/>
      <c r="AZ7572" s="61"/>
      <c r="BA7572" s="61"/>
    </row>
    <row r="7573" spans="39:53" x14ac:dyDescent="0.2">
      <c r="AM7573" s="61"/>
      <c r="AN7573" s="61"/>
      <c r="AO7573" s="171"/>
      <c r="AP7573" s="61"/>
      <c r="AQ7573" s="61"/>
      <c r="AR7573" s="61"/>
      <c r="AS7573" s="61"/>
      <c r="AT7573" s="61"/>
      <c r="AU7573" s="61"/>
      <c r="AV7573" s="61"/>
      <c r="AW7573" s="61"/>
      <c r="AX7573" s="61"/>
      <c r="AY7573" s="61"/>
      <c r="AZ7573" s="61"/>
      <c r="BA7573" s="61"/>
    </row>
    <row r="7574" spans="39:53" x14ac:dyDescent="0.2">
      <c r="AM7574" s="61"/>
      <c r="AN7574" s="61"/>
      <c r="AO7574" s="171"/>
      <c r="AP7574" s="61"/>
      <c r="AQ7574" s="61"/>
      <c r="AR7574" s="61"/>
      <c r="AS7574" s="61"/>
      <c r="AT7574" s="61"/>
      <c r="AU7574" s="61"/>
      <c r="AV7574" s="61"/>
      <c r="AW7574" s="61"/>
      <c r="AX7574" s="61"/>
      <c r="AY7574" s="61"/>
      <c r="AZ7574" s="61"/>
      <c r="BA7574" s="61"/>
    </row>
    <row r="7575" spans="39:53" x14ac:dyDescent="0.2">
      <c r="AM7575" s="61"/>
      <c r="AN7575" s="61"/>
      <c r="AO7575" s="171"/>
      <c r="AP7575" s="61"/>
      <c r="AQ7575" s="61"/>
      <c r="AR7575" s="61"/>
      <c r="AS7575" s="61"/>
      <c r="AT7575" s="61"/>
      <c r="AU7575" s="61"/>
      <c r="AV7575" s="61"/>
      <c r="AW7575" s="61"/>
      <c r="AX7575" s="61"/>
      <c r="AY7575" s="61"/>
      <c r="AZ7575" s="61"/>
      <c r="BA7575" s="61"/>
    </row>
    <row r="7576" spans="39:53" x14ac:dyDescent="0.2">
      <c r="AM7576" s="61"/>
      <c r="AN7576" s="61"/>
      <c r="AO7576" s="171"/>
      <c r="AP7576" s="61"/>
      <c r="AQ7576" s="61"/>
      <c r="AR7576" s="61"/>
      <c r="AS7576" s="61"/>
      <c r="AT7576" s="61"/>
      <c r="AU7576" s="61"/>
      <c r="AV7576" s="61"/>
      <c r="AW7576" s="61"/>
      <c r="AX7576" s="61"/>
      <c r="AY7576" s="61"/>
      <c r="AZ7576" s="61"/>
      <c r="BA7576" s="61"/>
    </row>
    <row r="7577" spans="39:53" x14ac:dyDescent="0.2">
      <c r="AM7577" s="61"/>
      <c r="AN7577" s="61"/>
      <c r="AO7577" s="171"/>
      <c r="AP7577" s="61"/>
      <c r="AQ7577" s="61"/>
      <c r="AR7577" s="61"/>
      <c r="AS7577" s="61"/>
      <c r="AT7577" s="61"/>
      <c r="AU7577" s="61"/>
      <c r="AV7577" s="61"/>
      <c r="AW7577" s="61"/>
      <c r="AX7577" s="61"/>
      <c r="AY7577" s="61"/>
      <c r="AZ7577" s="61"/>
      <c r="BA7577" s="61"/>
    </row>
    <row r="7578" spans="39:53" x14ac:dyDescent="0.2">
      <c r="AM7578" s="61"/>
      <c r="AN7578" s="61"/>
      <c r="AO7578" s="171"/>
      <c r="AP7578" s="61"/>
      <c r="AQ7578" s="61"/>
      <c r="AR7578" s="61"/>
      <c r="AS7578" s="61"/>
      <c r="AT7578" s="61"/>
      <c r="AU7578" s="61"/>
      <c r="AV7578" s="61"/>
      <c r="AW7578" s="61"/>
      <c r="AX7578" s="61"/>
      <c r="AY7578" s="61"/>
      <c r="AZ7578" s="61"/>
      <c r="BA7578" s="61"/>
    </row>
    <row r="7579" spans="39:53" x14ac:dyDescent="0.2">
      <c r="AM7579" s="61"/>
      <c r="AN7579" s="61"/>
      <c r="AO7579" s="171"/>
      <c r="AP7579" s="61"/>
      <c r="AQ7579" s="61"/>
      <c r="AR7579" s="61"/>
      <c r="AS7579" s="61"/>
      <c r="AT7579" s="61"/>
      <c r="AU7579" s="61"/>
      <c r="AV7579" s="61"/>
      <c r="AW7579" s="61"/>
      <c r="AX7579" s="61"/>
      <c r="AY7579" s="61"/>
      <c r="AZ7579" s="61"/>
      <c r="BA7579" s="61"/>
    </row>
    <row r="7580" spans="39:53" x14ac:dyDescent="0.2">
      <c r="AM7580" s="61"/>
      <c r="AN7580" s="61"/>
      <c r="AO7580" s="171"/>
      <c r="AP7580" s="61"/>
      <c r="AQ7580" s="61"/>
      <c r="AR7580" s="61"/>
      <c r="AS7580" s="61"/>
      <c r="AT7580" s="61"/>
      <c r="AU7580" s="61"/>
      <c r="AV7580" s="61"/>
      <c r="AW7580" s="61"/>
      <c r="AX7580" s="61"/>
      <c r="AY7580" s="61"/>
      <c r="AZ7580" s="61"/>
      <c r="BA7580" s="61"/>
    </row>
    <row r="7581" spans="39:53" x14ac:dyDescent="0.2">
      <c r="AM7581" s="61"/>
      <c r="AN7581" s="61"/>
      <c r="AO7581" s="171"/>
      <c r="AP7581" s="61"/>
      <c r="AQ7581" s="61"/>
      <c r="AR7581" s="61"/>
      <c r="AS7581" s="61"/>
      <c r="AT7581" s="61"/>
      <c r="AU7581" s="61"/>
      <c r="AV7581" s="61"/>
      <c r="AW7581" s="61"/>
      <c r="AX7581" s="61"/>
      <c r="AY7581" s="61"/>
      <c r="AZ7581" s="61"/>
      <c r="BA7581" s="61"/>
    </row>
    <row r="7582" spans="39:53" x14ac:dyDescent="0.2">
      <c r="AM7582" s="61"/>
      <c r="AN7582" s="61"/>
      <c r="AO7582" s="171"/>
      <c r="AP7582" s="61"/>
      <c r="AQ7582" s="61"/>
      <c r="AR7582" s="61"/>
      <c r="AS7582" s="61"/>
      <c r="AT7582" s="61"/>
      <c r="AU7582" s="61"/>
      <c r="AV7582" s="61"/>
      <c r="AW7582" s="61"/>
      <c r="AX7582" s="61"/>
      <c r="AY7582" s="61"/>
      <c r="AZ7582" s="61"/>
      <c r="BA7582" s="61"/>
    </row>
    <row r="7583" spans="39:53" x14ac:dyDescent="0.2">
      <c r="AM7583" s="61"/>
      <c r="AN7583" s="61"/>
      <c r="AO7583" s="171"/>
      <c r="AP7583" s="61"/>
      <c r="AQ7583" s="61"/>
      <c r="AR7583" s="61"/>
      <c r="AS7583" s="61"/>
      <c r="AT7583" s="61"/>
      <c r="AU7583" s="61"/>
      <c r="AV7583" s="61"/>
      <c r="AW7583" s="61"/>
      <c r="AX7583" s="61"/>
      <c r="AY7583" s="61"/>
      <c r="AZ7583" s="61"/>
      <c r="BA7583" s="61"/>
    </row>
    <row r="7584" spans="39:53" x14ac:dyDescent="0.2">
      <c r="AM7584" s="61"/>
      <c r="AN7584" s="61"/>
      <c r="AO7584" s="171"/>
      <c r="AP7584" s="61"/>
      <c r="AQ7584" s="61"/>
      <c r="AR7584" s="61"/>
      <c r="AS7584" s="61"/>
      <c r="AT7584" s="61"/>
      <c r="AU7584" s="61"/>
      <c r="AV7584" s="61"/>
      <c r="AW7584" s="61"/>
      <c r="AX7584" s="61"/>
      <c r="AY7584" s="61"/>
      <c r="AZ7584" s="61"/>
      <c r="BA7584" s="61"/>
    </row>
    <row r="7585" spans="39:53" x14ac:dyDescent="0.2">
      <c r="AM7585" s="61"/>
      <c r="AN7585" s="61"/>
      <c r="AO7585" s="171"/>
      <c r="AP7585" s="61"/>
      <c r="AQ7585" s="61"/>
      <c r="AR7585" s="61"/>
      <c r="AS7585" s="61"/>
      <c r="AT7585" s="61"/>
      <c r="AU7585" s="61"/>
      <c r="AV7585" s="61"/>
      <c r="AW7585" s="61"/>
      <c r="AX7585" s="61"/>
      <c r="AY7585" s="61"/>
      <c r="AZ7585" s="61"/>
      <c r="BA7585" s="61"/>
    </row>
    <row r="7586" spans="39:53" x14ac:dyDescent="0.2">
      <c r="AM7586" s="61"/>
      <c r="AN7586" s="61"/>
      <c r="AO7586" s="171"/>
      <c r="AP7586" s="61"/>
      <c r="AQ7586" s="61"/>
      <c r="AR7586" s="61"/>
      <c r="AS7586" s="61"/>
      <c r="AT7586" s="61"/>
      <c r="AU7586" s="61"/>
      <c r="AV7586" s="61"/>
      <c r="AW7586" s="61"/>
      <c r="AX7586" s="61"/>
      <c r="AY7586" s="61"/>
      <c r="AZ7586" s="61"/>
      <c r="BA7586" s="61"/>
    </row>
    <row r="7587" spans="39:53" x14ac:dyDescent="0.2">
      <c r="AM7587" s="61"/>
      <c r="AN7587" s="61"/>
      <c r="AO7587" s="171"/>
      <c r="AP7587" s="61"/>
      <c r="AQ7587" s="61"/>
      <c r="AR7587" s="61"/>
      <c r="AS7587" s="61"/>
      <c r="AT7587" s="61"/>
      <c r="AU7587" s="61"/>
      <c r="AV7587" s="61"/>
      <c r="AW7587" s="61"/>
      <c r="AX7587" s="61"/>
      <c r="AY7587" s="61"/>
      <c r="AZ7587" s="61"/>
      <c r="BA7587" s="61"/>
    </row>
    <row r="7588" spans="39:53" x14ac:dyDescent="0.2">
      <c r="AM7588" s="61"/>
      <c r="AN7588" s="61"/>
      <c r="AO7588" s="171"/>
      <c r="AP7588" s="61"/>
      <c r="AQ7588" s="61"/>
      <c r="AR7588" s="61"/>
      <c r="AS7588" s="61"/>
      <c r="AT7588" s="61"/>
      <c r="AU7588" s="61"/>
      <c r="AV7588" s="61"/>
      <c r="AW7588" s="61"/>
      <c r="AX7588" s="61"/>
      <c r="AY7588" s="61"/>
      <c r="AZ7588" s="61"/>
      <c r="BA7588" s="61"/>
    </row>
    <row r="7589" spans="39:53" x14ac:dyDescent="0.2">
      <c r="AM7589" s="61"/>
      <c r="AN7589" s="61"/>
      <c r="AO7589" s="171"/>
      <c r="AP7589" s="61"/>
      <c r="AQ7589" s="61"/>
      <c r="AR7589" s="61"/>
      <c r="AS7589" s="61"/>
      <c r="AT7589" s="61"/>
      <c r="AU7589" s="61"/>
      <c r="AV7589" s="61"/>
      <c r="AW7589" s="61"/>
      <c r="AX7589" s="61"/>
      <c r="AY7589" s="61"/>
      <c r="AZ7589" s="61"/>
      <c r="BA7589" s="61"/>
    </row>
    <row r="7590" spans="39:53" x14ac:dyDescent="0.2">
      <c r="AM7590" s="61"/>
      <c r="AN7590" s="61"/>
      <c r="AO7590" s="171"/>
      <c r="AP7590" s="61"/>
      <c r="AQ7590" s="61"/>
      <c r="AR7590" s="61"/>
      <c r="AS7590" s="61"/>
      <c r="AT7590" s="61"/>
      <c r="AU7590" s="61"/>
      <c r="AV7590" s="61"/>
      <c r="AW7590" s="61"/>
      <c r="AX7590" s="61"/>
      <c r="AY7590" s="61"/>
      <c r="AZ7590" s="61"/>
      <c r="BA7590" s="61"/>
    </row>
    <row r="7591" spans="39:53" x14ac:dyDescent="0.2">
      <c r="AM7591" s="61"/>
      <c r="AN7591" s="61"/>
      <c r="AO7591" s="171"/>
      <c r="AP7591" s="61"/>
      <c r="AQ7591" s="61"/>
      <c r="AR7591" s="61"/>
      <c r="AS7591" s="61"/>
      <c r="AT7591" s="61"/>
      <c r="AU7591" s="61"/>
      <c r="AV7591" s="61"/>
      <c r="AW7591" s="61"/>
      <c r="AX7591" s="61"/>
      <c r="AY7591" s="61"/>
      <c r="AZ7591" s="61"/>
      <c r="BA7591" s="61"/>
    </row>
    <row r="7592" spans="39:53" x14ac:dyDescent="0.2">
      <c r="AM7592" s="61"/>
      <c r="AN7592" s="61"/>
      <c r="AO7592" s="171"/>
      <c r="AP7592" s="61"/>
      <c r="AQ7592" s="61"/>
      <c r="AR7592" s="61"/>
      <c r="AS7592" s="61"/>
      <c r="AT7592" s="61"/>
      <c r="AU7592" s="61"/>
      <c r="AV7592" s="61"/>
      <c r="AW7592" s="61"/>
      <c r="AX7592" s="61"/>
      <c r="AY7592" s="61"/>
      <c r="AZ7592" s="61"/>
      <c r="BA7592" s="61"/>
    </row>
    <row r="7593" spans="39:53" x14ac:dyDescent="0.2">
      <c r="AM7593" s="61"/>
      <c r="AN7593" s="61"/>
      <c r="AO7593" s="171"/>
      <c r="AP7593" s="61"/>
      <c r="AQ7593" s="61"/>
      <c r="AR7593" s="61"/>
      <c r="AS7593" s="61"/>
      <c r="AT7593" s="61"/>
      <c r="AU7593" s="61"/>
      <c r="AV7593" s="61"/>
      <c r="AW7593" s="61"/>
      <c r="AX7593" s="61"/>
      <c r="AY7593" s="61"/>
      <c r="AZ7593" s="61"/>
      <c r="BA7593" s="61"/>
    </row>
    <row r="7594" spans="39:53" x14ac:dyDescent="0.2">
      <c r="AM7594" s="61"/>
      <c r="AN7594" s="61"/>
      <c r="AO7594" s="171"/>
      <c r="AP7594" s="61"/>
      <c r="AQ7594" s="61"/>
      <c r="AR7594" s="61"/>
      <c r="AS7594" s="61"/>
      <c r="AT7594" s="61"/>
      <c r="AU7594" s="61"/>
      <c r="AV7594" s="61"/>
      <c r="AW7594" s="61"/>
      <c r="AX7594" s="61"/>
      <c r="AY7594" s="61"/>
      <c r="AZ7594" s="61"/>
      <c r="BA7594" s="61"/>
    </row>
    <row r="7595" spans="39:53" x14ac:dyDescent="0.2">
      <c r="AM7595" s="61"/>
      <c r="AN7595" s="61"/>
      <c r="AO7595" s="171"/>
      <c r="AP7595" s="61"/>
      <c r="AQ7595" s="61"/>
      <c r="AR7595" s="61"/>
      <c r="AS7595" s="61"/>
      <c r="AT7595" s="61"/>
      <c r="AU7595" s="61"/>
      <c r="AV7595" s="61"/>
      <c r="AW7595" s="61"/>
      <c r="AX7595" s="61"/>
      <c r="AY7595" s="61"/>
      <c r="AZ7595" s="61"/>
      <c r="BA7595" s="61"/>
    </row>
    <row r="7596" spans="39:53" x14ac:dyDescent="0.2">
      <c r="AM7596" s="61"/>
      <c r="AN7596" s="61"/>
      <c r="AO7596" s="171"/>
      <c r="AP7596" s="61"/>
      <c r="AQ7596" s="61"/>
      <c r="AR7596" s="61"/>
      <c r="AS7596" s="61"/>
      <c r="AT7596" s="61"/>
      <c r="AU7596" s="61"/>
      <c r="AV7596" s="61"/>
      <c r="AW7596" s="61"/>
      <c r="AX7596" s="61"/>
      <c r="AY7596" s="61"/>
      <c r="AZ7596" s="61"/>
      <c r="BA7596" s="61"/>
    </row>
    <row r="7597" spans="39:53" x14ac:dyDescent="0.2">
      <c r="AM7597" s="61"/>
      <c r="AN7597" s="61"/>
      <c r="AO7597" s="171"/>
      <c r="AP7597" s="61"/>
      <c r="AQ7597" s="61"/>
      <c r="AR7597" s="61"/>
      <c r="AS7597" s="61"/>
      <c r="AT7597" s="61"/>
      <c r="AU7597" s="61"/>
      <c r="AV7597" s="61"/>
      <c r="AW7597" s="61"/>
      <c r="AX7597" s="61"/>
      <c r="AY7597" s="61"/>
      <c r="AZ7597" s="61"/>
      <c r="BA7597" s="61"/>
    </row>
    <row r="7598" spans="39:53" x14ac:dyDescent="0.2">
      <c r="AM7598" s="61"/>
      <c r="AN7598" s="61"/>
      <c r="AO7598" s="171"/>
      <c r="AP7598" s="61"/>
      <c r="AQ7598" s="61"/>
      <c r="AR7598" s="61"/>
      <c r="AS7598" s="61"/>
      <c r="AT7598" s="61"/>
      <c r="AU7598" s="61"/>
      <c r="AV7598" s="61"/>
      <c r="AW7598" s="61"/>
      <c r="AX7598" s="61"/>
      <c r="AY7598" s="61"/>
      <c r="AZ7598" s="61"/>
      <c r="BA7598" s="61"/>
    </row>
    <row r="7599" spans="39:53" x14ac:dyDescent="0.2">
      <c r="AM7599" s="61"/>
      <c r="AN7599" s="61"/>
      <c r="AO7599" s="171"/>
      <c r="AP7599" s="61"/>
      <c r="AQ7599" s="61"/>
      <c r="AR7599" s="61"/>
      <c r="AS7599" s="61"/>
      <c r="AT7599" s="61"/>
      <c r="AU7599" s="61"/>
      <c r="AV7599" s="61"/>
      <c r="AW7599" s="61"/>
      <c r="AX7599" s="61"/>
      <c r="AY7599" s="61"/>
      <c r="AZ7599" s="61"/>
      <c r="BA7599" s="61"/>
    </row>
    <row r="7600" spans="39:53" x14ac:dyDescent="0.2">
      <c r="AM7600" s="61"/>
      <c r="AN7600" s="61"/>
      <c r="AO7600" s="171"/>
      <c r="AP7600" s="61"/>
      <c r="AQ7600" s="61"/>
      <c r="AR7600" s="61"/>
      <c r="AS7600" s="61"/>
      <c r="AT7600" s="61"/>
      <c r="AU7600" s="61"/>
      <c r="AV7600" s="61"/>
      <c r="AW7600" s="61"/>
      <c r="AX7600" s="61"/>
      <c r="AY7600" s="61"/>
      <c r="AZ7600" s="61"/>
      <c r="BA7600" s="61"/>
    </row>
    <row r="7601" spans="39:53" x14ac:dyDescent="0.2">
      <c r="AM7601" s="61"/>
      <c r="AN7601" s="61"/>
      <c r="AO7601" s="171"/>
      <c r="AP7601" s="61"/>
      <c r="AQ7601" s="61"/>
      <c r="AR7601" s="61"/>
      <c r="AS7601" s="61"/>
      <c r="AT7601" s="61"/>
      <c r="AU7601" s="61"/>
      <c r="AV7601" s="61"/>
      <c r="AW7601" s="61"/>
      <c r="AX7601" s="61"/>
      <c r="AY7601" s="61"/>
      <c r="AZ7601" s="61"/>
      <c r="BA7601" s="61"/>
    </row>
    <row r="7602" spans="39:53" x14ac:dyDescent="0.2">
      <c r="AM7602" s="61"/>
      <c r="AN7602" s="61"/>
      <c r="AO7602" s="171"/>
      <c r="AP7602" s="61"/>
      <c r="AQ7602" s="61"/>
      <c r="AR7602" s="61"/>
      <c r="AS7602" s="61"/>
      <c r="AT7602" s="61"/>
      <c r="AU7602" s="61"/>
      <c r="AV7602" s="61"/>
      <c r="AW7602" s="61"/>
      <c r="AX7602" s="61"/>
      <c r="AY7602" s="61"/>
      <c r="AZ7602" s="61"/>
      <c r="BA7602" s="61"/>
    </row>
    <row r="7603" spans="39:53" x14ac:dyDescent="0.2">
      <c r="AM7603" s="61"/>
      <c r="AN7603" s="61"/>
      <c r="AO7603" s="171"/>
      <c r="AP7603" s="61"/>
      <c r="AQ7603" s="61"/>
      <c r="AR7603" s="61"/>
      <c r="AS7603" s="61"/>
      <c r="AT7603" s="61"/>
      <c r="AU7603" s="61"/>
      <c r="AV7603" s="61"/>
      <c r="AW7603" s="61"/>
      <c r="AX7603" s="61"/>
      <c r="AY7603" s="61"/>
      <c r="AZ7603" s="61"/>
      <c r="BA7603" s="61"/>
    </row>
    <row r="7604" spans="39:53" x14ac:dyDescent="0.2">
      <c r="AM7604" s="61"/>
      <c r="AN7604" s="61"/>
      <c r="AO7604" s="171"/>
      <c r="AP7604" s="61"/>
      <c r="AQ7604" s="61"/>
      <c r="AR7604" s="61"/>
      <c r="AS7604" s="61"/>
      <c r="AT7604" s="61"/>
      <c r="AU7604" s="61"/>
      <c r="AV7604" s="61"/>
      <c r="AW7604" s="61"/>
      <c r="AX7604" s="61"/>
      <c r="AY7604" s="61"/>
      <c r="AZ7604" s="61"/>
      <c r="BA7604" s="61"/>
    </row>
    <row r="7605" spans="39:53" x14ac:dyDescent="0.2">
      <c r="AM7605" s="61"/>
      <c r="AN7605" s="61"/>
      <c r="AO7605" s="171"/>
      <c r="AP7605" s="61"/>
      <c r="AQ7605" s="61"/>
      <c r="AR7605" s="61"/>
      <c r="AS7605" s="61"/>
      <c r="AT7605" s="61"/>
      <c r="AU7605" s="61"/>
      <c r="AV7605" s="61"/>
      <c r="AW7605" s="61"/>
      <c r="AX7605" s="61"/>
      <c r="AY7605" s="61"/>
      <c r="AZ7605" s="61"/>
      <c r="BA7605" s="61"/>
    </row>
    <row r="7606" spans="39:53" x14ac:dyDescent="0.2">
      <c r="AM7606" s="61"/>
      <c r="AN7606" s="61"/>
      <c r="AO7606" s="171"/>
      <c r="AP7606" s="61"/>
      <c r="AQ7606" s="61"/>
      <c r="AR7606" s="61"/>
      <c r="AS7606" s="61"/>
      <c r="AT7606" s="61"/>
      <c r="AU7606" s="61"/>
      <c r="AV7606" s="61"/>
      <c r="AW7606" s="61"/>
      <c r="AX7606" s="61"/>
      <c r="AY7606" s="61"/>
      <c r="AZ7606" s="61"/>
      <c r="BA7606" s="61"/>
    </row>
    <row r="7607" spans="39:53" x14ac:dyDescent="0.2">
      <c r="AM7607" s="61"/>
      <c r="AN7607" s="61"/>
      <c r="AO7607" s="171"/>
      <c r="AP7607" s="61"/>
      <c r="AQ7607" s="61"/>
      <c r="AR7607" s="61"/>
      <c r="AS7607" s="61"/>
      <c r="AT7607" s="61"/>
      <c r="AU7607" s="61"/>
      <c r="AV7607" s="61"/>
      <c r="AW7607" s="61"/>
      <c r="AX7607" s="61"/>
      <c r="AY7607" s="61"/>
      <c r="AZ7607" s="61"/>
      <c r="BA7607" s="61"/>
    </row>
    <row r="7608" spans="39:53" x14ac:dyDescent="0.2">
      <c r="AM7608" s="61"/>
      <c r="AN7608" s="61"/>
      <c r="AO7608" s="171"/>
      <c r="AP7608" s="61"/>
      <c r="AQ7608" s="61"/>
      <c r="AR7608" s="61"/>
      <c r="AS7608" s="61"/>
      <c r="AT7608" s="61"/>
      <c r="AU7608" s="61"/>
      <c r="AV7608" s="61"/>
      <c r="AW7608" s="61"/>
      <c r="AX7608" s="61"/>
      <c r="AY7608" s="61"/>
      <c r="AZ7608" s="61"/>
      <c r="BA7608" s="61"/>
    </row>
    <row r="7609" spans="39:53" x14ac:dyDescent="0.2">
      <c r="AM7609" s="61"/>
      <c r="AN7609" s="61"/>
      <c r="AO7609" s="171"/>
      <c r="AP7609" s="61"/>
      <c r="AQ7609" s="61"/>
      <c r="AR7609" s="61"/>
      <c r="AS7609" s="61"/>
      <c r="AT7609" s="61"/>
      <c r="AU7609" s="61"/>
      <c r="AV7609" s="61"/>
      <c r="AW7609" s="61"/>
      <c r="AX7609" s="61"/>
      <c r="AY7609" s="61"/>
      <c r="AZ7609" s="61"/>
      <c r="BA7609" s="61"/>
    </row>
    <row r="7610" spans="39:53" x14ac:dyDescent="0.2">
      <c r="AM7610" s="61"/>
      <c r="AN7610" s="61"/>
      <c r="AO7610" s="171"/>
      <c r="AP7610" s="61"/>
      <c r="AQ7610" s="61"/>
      <c r="AR7610" s="61"/>
      <c r="AS7610" s="61"/>
      <c r="AT7610" s="61"/>
      <c r="AU7610" s="61"/>
      <c r="AV7610" s="61"/>
      <c r="AW7610" s="61"/>
      <c r="AX7610" s="61"/>
      <c r="AY7610" s="61"/>
      <c r="AZ7610" s="61"/>
      <c r="BA7610" s="61"/>
    </row>
    <row r="7611" spans="39:53" x14ac:dyDescent="0.2">
      <c r="AM7611" s="61"/>
      <c r="AN7611" s="61"/>
      <c r="AO7611" s="171"/>
      <c r="AP7611" s="61"/>
      <c r="AQ7611" s="61"/>
      <c r="AR7611" s="61"/>
      <c r="AS7611" s="61"/>
      <c r="AT7611" s="61"/>
      <c r="AU7611" s="61"/>
      <c r="AV7611" s="61"/>
      <c r="AW7611" s="61"/>
      <c r="AX7611" s="61"/>
      <c r="AY7611" s="61"/>
      <c r="AZ7611" s="61"/>
      <c r="BA7611" s="61"/>
    </row>
    <row r="7612" spans="39:53" x14ac:dyDescent="0.2">
      <c r="AM7612" s="61"/>
      <c r="AN7612" s="61"/>
      <c r="AO7612" s="171"/>
      <c r="AP7612" s="61"/>
      <c r="AQ7612" s="61"/>
      <c r="AR7612" s="61"/>
      <c r="AS7612" s="61"/>
      <c r="AT7612" s="61"/>
      <c r="AU7612" s="61"/>
      <c r="AV7612" s="61"/>
      <c r="AW7612" s="61"/>
      <c r="AX7612" s="61"/>
      <c r="AY7612" s="61"/>
      <c r="AZ7612" s="61"/>
      <c r="BA7612" s="61"/>
    </row>
    <row r="7613" spans="39:53" x14ac:dyDescent="0.2">
      <c r="AM7613" s="61"/>
      <c r="AN7613" s="61"/>
      <c r="AO7613" s="171"/>
      <c r="AP7613" s="61"/>
      <c r="AQ7613" s="61"/>
      <c r="AR7613" s="61"/>
      <c r="AS7613" s="61"/>
      <c r="AT7613" s="61"/>
      <c r="AU7613" s="61"/>
      <c r="AV7613" s="61"/>
      <c r="AW7613" s="61"/>
      <c r="AX7613" s="61"/>
      <c r="AY7613" s="61"/>
      <c r="AZ7613" s="61"/>
      <c r="BA7613" s="61"/>
    </row>
    <row r="7614" spans="39:53" x14ac:dyDescent="0.2">
      <c r="AM7614" s="61"/>
      <c r="AN7614" s="61"/>
      <c r="AO7614" s="171"/>
      <c r="AP7614" s="61"/>
      <c r="AQ7614" s="61"/>
      <c r="AR7614" s="61"/>
      <c r="AS7614" s="61"/>
      <c r="AT7614" s="61"/>
      <c r="AU7614" s="61"/>
      <c r="AV7614" s="61"/>
      <c r="AW7614" s="61"/>
      <c r="AX7614" s="61"/>
      <c r="AY7614" s="61"/>
      <c r="AZ7614" s="61"/>
      <c r="BA7614" s="61"/>
    </row>
    <row r="7615" spans="39:53" x14ac:dyDescent="0.2">
      <c r="AM7615" s="61"/>
      <c r="AN7615" s="61"/>
      <c r="AO7615" s="171"/>
      <c r="AP7615" s="61"/>
      <c r="AQ7615" s="61"/>
      <c r="AR7615" s="61"/>
      <c r="AS7615" s="61"/>
      <c r="AT7615" s="61"/>
      <c r="AU7615" s="61"/>
      <c r="AV7615" s="61"/>
      <c r="AW7615" s="61"/>
      <c r="AX7615" s="61"/>
      <c r="AY7615" s="61"/>
      <c r="AZ7615" s="61"/>
      <c r="BA7615" s="61"/>
    </row>
    <row r="7616" spans="39:53" x14ac:dyDescent="0.2">
      <c r="AM7616" s="61"/>
      <c r="AN7616" s="61"/>
      <c r="AO7616" s="171"/>
      <c r="AP7616" s="61"/>
      <c r="AQ7616" s="61"/>
      <c r="AR7616" s="61"/>
      <c r="AS7616" s="61"/>
      <c r="AT7616" s="61"/>
      <c r="AU7616" s="61"/>
      <c r="AV7616" s="61"/>
      <c r="AW7616" s="61"/>
      <c r="AX7616" s="61"/>
      <c r="AY7616" s="61"/>
      <c r="AZ7616" s="61"/>
      <c r="BA7616" s="61"/>
    </row>
    <row r="7617" spans="39:53" x14ac:dyDescent="0.2">
      <c r="AM7617" s="61"/>
      <c r="AN7617" s="61"/>
      <c r="AO7617" s="171"/>
      <c r="AP7617" s="61"/>
      <c r="AQ7617" s="61"/>
      <c r="AR7617" s="61"/>
      <c r="AS7617" s="61"/>
      <c r="AT7617" s="61"/>
      <c r="AU7617" s="61"/>
      <c r="AV7617" s="61"/>
      <c r="AW7617" s="61"/>
      <c r="AX7617" s="61"/>
      <c r="AY7617" s="61"/>
      <c r="AZ7617" s="61"/>
      <c r="BA7617" s="61"/>
    </row>
    <row r="7618" spans="39:53" x14ac:dyDescent="0.2">
      <c r="AM7618" s="61"/>
      <c r="AN7618" s="61"/>
      <c r="AO7618" s="171"/>
      <c r="AP7618" s="61"/>
      <c r="AQ7618" s="61"/>
      <c r="AR7618" s="61"/>
      <c r="AS7618" s="61"/>
      <c r="AT7618" s="61"/>
      <c r="AU7618" s="61"/>
      <c r="AV7618" s="61"/>
      <c r="AW7618" s="61"/>
      <c r="AX7618" s="61"/>
      <c r="AY7618" s="61"/>
      <c r="AZ7618" s="61"/>
      <c r="BA7618" s="61"/>
    </row>
    <row r="7619" spans="39:53" x14ac:dyDescent="0.2">
      <c r="AM7619" s="61"/>
      <c r="AN7619" s="61"/>
      <c r="AO7619" s="171"/>
      <c r="AP7619" s="61"/>
      <c r="AQ7619" s="61"/>
      <c r="AR7619" s="61"/>
      <c r="AS7619" s="61"/>
      <c r="AT7619" s="61"/>
      <c r="AU7619" s="61"/>
      <c r="AV7619" s="61"/>
      <c r="AW7619" s="61"/>
      <c r="AX7619" s="61"/>
      <c r="AY7619" s="61"/>
      <c r="AZ7619" s="61"/>
      <c r="BA7619" s="61"/>
    </row>
    <row r="7620" spans="39:53" x14ac:dyDescent="0.2">
      <c r="AM7620" s="61"/>
      <c r="AN7620" s="61"/>
      <c r="AO7620" s="171"/>
      <c r="AP7620" s="61"/>
      <c r="AQ7620" s="61"/>
      <c r="AR7620" s="61"/>
      <c r="AS7620" s="61"/>
      <c r="AT7620" s="61"/>
      <c r="AU7620" s="61"/>
      <c r="AV7620" s="61"/>
      <c r="AW7620" s="61"/>
      <c r="AX7620" s="61"/>
      <c r="AY7620" s="61"/>
      <c r="AZ7620" s="61"/>
      <c r="BA7620" s="61"/>
    </row>
    <row r="7621" spans="39:53" x14ac:dyDescent="0.2">
      <c r="AM7621" s="61"/>
      <c r="AN7621" s="61"/>
      <c r="AO7621" s="171"/>
      <c r="AP7621" s="61"/>
      <c r="AQ7621" s="61"/>
      <c r="AR7621" s="61"/>
      <c r="AS7621" s="61"/>
      <c r="AT7621" s="61"/>
      <c r="AU7621" s="61"/>
      <c r="AV7621" s="61"/>
      <c r="AW7621" s="61"/>
      <c r="AX7621" s="61"/>
      <c r="AY7621" s="61"/>
      <c r="AZ7621" s="61"/>
      <c r="BA7621" s="61"/>
    </row>
    <row r="7622" spans="39:53" x14ac:dyDescent="0.2">
      <c r="AM7622" s="61"/>
      <c r="AN7622" s="61"/>
      <c r="AO7622" s="171"/>
      <c r="AP7622" s="61"/>
      <c r="AQ7622" s="61"/>
      <c r="AR7622" s="61"/>
      <c r="AS7622" s="61"/>
      <c r="AT7622" s="61"/>
      <c r="AU7622" s="61"/>
      <c r="AV7622" s="61"/>
      <c r="AW7622" s="61"/>
      <c r="AX7622" s="61"/>
      <c r="AY7622" s="61"/>
      <c r="AZ7622" s="61"/>
      <c r="BA7622" s="61"/>
    </row>
    <row r="7623" spans="39:53" x14ac:dyDescent="0.2">
      <c r="AM7623" s="61"/>
      <c r="AN7623" s="61"/>
      <c r="AO7623" s="171"/>
      <c r="AP7623" s="61"/>
      <c r="AQ7623" s="61"/>
      <c r="AR7623" s="61"/>
      <c r="AS7623" s="61"/>
      <c r="AT7623" s="61"/>
      <c r="AU7623" s="61"/>
      <c r="AV7623" s="61"/>
      <c r="AW7623" s="61"/>
      <c r="AX7623" s="61"/>
      <c r="AY7623" s="61"/>
      <c r="AZ7623" s="61"/>
      <c r="BA7623" s="61"/>
    </row>
    <row r="7624" spans="39:53" x14ac:dyDescent="0.2">
      <c r="AM7624" s="61"/>
      <c r="AN7624" s="61"/>
      <c r="AO7624" s="171"/>
      <c r="AP7624" s="61"/>
      <c r="AQ7624" s="61"/>
      <c r="AR7624" s="61"/>
      <c r="AS7624" s="61"/>
      <c r="AT7624" s="61"/>
      <c r="AU7624" s="61"/>
      <c r="AV7624" s="61"/>
      <c r="AW7624" s="61"/>
      <c r="AX7624" s="61"/>
      <c r="AY7624" s="61"/>
      <c r="AZ7624" s="61"/>
      <c r="BA7624" s="61"/>
    </row>
    <row r="7625" spans="39:53" x14ac:dyDescent="0.2">
      <c r="AM7625" s="61"/>
      <c r="AN7625" s="61"/>
      <c r="AO7625" s="171"/>
      <c r="AP7625" s="61"/>
      <c r="AQ7625" s="61"/>
      <c r="AR7625" s="61"/>
      <c r="AS7625" s="61"/>
      <c r="AT7625" s="61"/>
      <c r="AU7625" s="61"/>
      <c r="AV7625" s="61"/>
      <c r="AW7625" s="61"/>
      <c r="AX7625" s="61"/>
      <c r="AY7625" s="61"/>
      <c r="AZ7625" s="61"/>
      <c r="BA7625" s="61"/>
    </row>
    <row r="7626" spans="39:53" x14ac:dyDescent="0.2">
      <c r="AM7626" s="61"/>
      <c r="AN7626" s="61"/>
      <c r="AO7626" s="171"/>
      <c r="AP7626" s="61"/>
      <c r="AQ7626" s="61"/>
      <c r="AR7626" s="61"/>
      <c r="AS7626" s="61"/>
      <c r="AT7626" s="61"/>
      <c r="AU7626" s="61"/>
      <c r="AV7626" s="61"/>
      <c r="AW7626" s="61"/>
      <c r="AX7626" s="61"/>
      <c r="AY7626" s="61"/>
      <c r="AZ7626" s="61"/>
      <c r="BA7626" s="61"/>
    </row>
    <row r="7627" spans="39:53" x14ac:dyDescent="0.2">
      <c r="AM7627" s="61"/>
      <c r="AN7627" s="61"/>
      <c r="AO7627" s="171"/>
      <c r="AP7627" s="61"/>
      <c r="AQ7627" s="61"/>
      <c r="AR7627" s="61"/>
      <c r="AS7627" s="61"/>
      <c r="AT7627" s="61"/>
      <c r="AU7627" s="61"/>
      <c r="AV7627" s="61"/>
      <c r="AW7627" s="61"/>
      <c r="AX7627" s="61"/>
      <c r="AY7627" s="61"/>
      <c r="AZ7627" s="61"/>
      <c r="BA7627" s="61"/>
    </row>
    <row r="7628" spans="39:53" x14ac:dyDescent="0.2">
      <c r="AM7628" s="61"/>
      <c r="AN7628" s="61"/>
      <c r="AO7628" s="171"/>
      <c r="AP7628" s="61"/>
      <c r="AQ7628" s="61"/>
      <c r="AR7628" s="61"/>
      <c r="AS7628" s="61"/>
      <c r="AT7628" s="61"/>
      <c r="AU7628" s="61"/>
      <c r="AV7628" s="61"/>
      <c r="AW7628" s="61"/>
      <c r="AX7628" s="61"/>
      <c r="AY7628" s="61"/>
      <c r="AZ7628" s="61"/>
      <c r="BA7628" s="61"/>
    </row>
    <row r="7629" spans="39:53" x14ac:dyDescent="0.2">
      <c r="AM7629" s="61"/>
      <c r="AN7629" s="61"/>
      <c r="AO7629" s="171"/>
      <c r="AP7629" s="61"/>
      <c r="AQ7629" s="61"/>
      <c r="AR7629" s="61"/>
      <c r="AS7629" s="61"/>
      <c r="AT7629" s="61"/>
      <c r="AU7629" s="61"/>
      <c r="AV7629" s="61"/>
      <c r="AW7629" s="61"/>
      <c r="AX7629" s="61"/>
      <c r="AY7629" s="61"/>
      <c r="AZ7629" s="61"/>
      <c r="BA7629" s="61"/>
    </row>
    <row r="7630" spans="39:53" x14ac:dyDescent="0.2">
      <c r="AM7630" s="61"/>
      <c r="AN7630" s="61"/>
      <c r="AO7630" s="171"/>
      <c r="AP7630" s="61"/>
      <c r="AQ7630" s="61"/>
      <c r="AR7630" s="61"/>
      <c r="AS7630" s="61"/>
      <c r="AT7630" s="61"/>
      <c r="AU7630" s="61"/>
      <c r="AV7630" s="61"/>
      <c r="AW7630" s="61"/>
      <c r="AX7630" s="61"/>
      <c r="AY7630" s="61"/>
      <c r="AZ7630" s="61"/>
      <c r="BA7630" s="61"/>
    </row>
    <row r="7631" spans="39:53" x14ac:dyDescent="0.2">
      <c r="AM7631" s="61"/>
      <c r="AN7631" s="61"/>
      <c r="AO7631" s="171"/>
      <c r="AP7631" s="61"/>
      <c r="AQ7631" s="61"/>
      <c r="AR7631" s="61"/>
      <c r="AS7631" s="61"/>
      <c r="AT7631" s="61"/>
      <c r="AU7631" s="61"/>
      <c r="AV7631" s="61"/>
      <c r="AW7631" s="61"/>
      <c r="AX7631" s="61"/>
      <c r="AY7631" s="61"/>
      <c r="AZ7631" s="61"/>
      <c r="BA7631" s="61"/>
    </row>
    <row r="7632" spans="39:53" x14ac:dyDescent="0.2">
      <c r="AM7632" s="61"/>
      <c r="AN7632" s="61"/>
      <c r="AO7632" s="171"/>
      <c r="AP7632" s="61"/>
      <c r="AQ7632" s="61"/>
      <c r="AR7632" s="61"/>
      <c r="AS7632" s="61"/>
      <c r="AT7632" s="61"/>
      <c r="AU7632" s="61"/>
      <c r="AV7632" s="61"/>
      <c r="AW7632" s="61"/>
      <c r="AX7632" s="61"/>
      <c r="AY7632" s="61"/>
      <c r="AZ7632" s="61"/>
      <c r="BA7632" s="61"/>
    </row>
    <row r="7633" spans="39:53" x14ac:dyDescent="0.2">
      <c r="AM7633" s="61"/>
      <c r="AN7633" s="61"/>
      <c r="AO7633" s="171"/>
      <c r="AP7633" s="61"/>
      <c r="AQ7633" s="61"/>
      <c r="AR7633" s="61"/>
      <c r="AS7633" s="61"/>
      <c r="AT7633" s="61"/>
      <c r="AU7633" s="61"/>
      <c r="AV7633" s="61"/>
      <c r="AW7633" s="61"/>
      <c r="AX7633" s="61"/>
      <c r="AY7633" s="61"/>
      <c r="AZ7633" s="61"/>
      <c r="BA7633" s="61"/>
    </row>
    <row r="7634" spans="39:53" x14ac:dyDescent="0.2">
      <c r="AM7634" s="61"/>
      <c r="AN7634" s="61"/>
      <c r="AO7634" s="171"/>
      <c r="AP7634" s="61"/>
      <c r="AQ7634" s="61"/>
      <c r="AR7634" s="61"/>
      <c r="AS7634" s="61"/>
      <c r="AT7634" s="61"/>
      <c r="AU7634" s="61"/>
      <c r="AV7634" s="61"/>
      <c r="AW7634" s="61"/>
      <c r="AX7634" s="61"/>
      <c r="AY7634" s="61"/>
      <c r="AZ7634" s="61"/>
      <c r="BA7634" s="61"/>
    </row>
    <row r="7635" spans="39:53" x14ac:dyDescent="0.2">
      <c r="AM7635" s="61"/>
      <c r="AN7635" s="61"/>
      <c r="AO7635" s="171"/>
      <c r="AP7635" s="61"/>
      <c r="AQ7635" s="61"/>
      <c r="AR7635" s="61"/>
      <c r="AS7635" s="61"/>
      <c r="AT7635" s="61"/>
      <c r="AU7635" s="61"/>
      <c r="AV7635" s="61"/>
      <c r="AW7635" s="61"/>
      <c r="AX7635" s="61"/>
      <c r="AY7635" s="61"/>
      <c r="AZ7635" s="61"/>
      <c r="BA7635" s="61"/>
    </row>
    <row r="7636" spans="39:53" x14ac:dyDescent="0.2">
      <c r="AM7636" s="61"/>
      <c r="AN7636" s="61"/>
      <c r="AO7636" s="171"/>
      <c r="AP7636" s="61"/>
      <c r="AQ7636" s="61"/>
      <c r="AR7636" s="61"/>
      <c r="AS7636" s="61"/>
      <c r="AT7636" s="61"/>
      <c r="AU7636" s="61"/>
      <c r="AV7636" s="61"/>
      <c r="AW7636" s="61"/>
      <c r="AX7636" s="61"/>
      <c r="AY7636" s="61"/>
      <c r="AZ7636" s="61"/>
      <c r="BA7636" s="61"/>
    </row>
    <row r="7637" spans="39:53" x14ac:dyDescent="0.2">
      <c r="AM7637" s="61"/>
      <c r="AN7637" s="61"/>
      <c r="AO7637" s="171"/>
      <c r="AP7637" s="61"/>
      <c r="AQ7637" s="61"/>
      <c r="AR7637" s="61"/>
      <c r="AS7637" s="61"/>
      <c r="AT7637" s="61"/>
      <c r="AU7637" s="61"/>
      <c r="AV7637" s="61"/>
      <c r="AW7637" s="61"/>
      <c r="AX7637" s="61"/>
      <c r="AY7637" s="61"/>
      <c r="AZ7637" s="61"/>
      <c r="BA7637" s="61"/>
    </row>
    <row r="7638" spans="39:53" x14ac:dyDescent="0.2">
      <c r="AM7638" s="61"/>
      <c r="AN7638" s="61"/>
      <c r="AO7638" s="171"/>
      <c r="AP7638" s="61"/>
      <c r="AQ7638" s="61"/>
      <c r="AR7638" s="61"/>
      <c r="AS7638" s="61"/>
      <c r="AT7638" s="61"/>
      <c r="AU7638" s="61"/>
      <c r="AV7638" s="61"/>
      <c r="AW7638" s="61"/>
      <c r="AX7638" s="61"/>
      <c r="AY7638" s="61"/>
      <c r="AZ7638" s="61"/>
      <c r="BA7638" s="61"/>
    </row>
    <row r="7639" spans="39:53" x14ac:dyDescent="0.2">
      <c r="AM7639" s="61"/>
      <c r="AN7639" s="61"/>
      <c r="AO7639" s="171"/>
      <c r="AP7639" s="61"/>
      <c r="AQ7639" s="61"/>
      <c r="AR7639" s="61"/>
      <c r="AS7639" s="61"/>
      <c r="AT7639" s="61"/>
      <c r="AU7639" s="61"/>
      <c r="AV7639" s="61"/>
      <c r="AW7639" s="61"/>
      <c r="AX7639" s="61"/>
      <c r="AY7639" s="61"/>
      <c r="AZ7639" s="61"/>
      <c r="BA7639" s="61"/>
    </row>
    <row r="7640" spans="39:53" x14ac:dyDescent="0.2">
      <c r="AM7640" s="61"/>
      <c r="AN7640" s="61"/>
      <c r="AO7640" s="171"/>
      <c r="AP7640" s="61"/>
      <c r="AQ7640" s="61"/>
      <c r="AR7640" s="61"/>
      <c r="AS7640" s="61"/>
      <c r="AT7640" s="61"/>
      <c r="AU7640" s="61"/>
      <c r="AV7640" s="61"/>
      <c r="AW7640" s="61"/>
      <c r="AX7640" s="61"/>
      <c r="AY7640" s="61"/>
      <c r="AZ7640" s="61"/>
      <c r="BA7640" s="61"/>
    </row>
    <row r="7641" spans="39:53" x14ac:dyDescent="0.2">
      <c r="AM7641" s="61"/>
      <c r="AN7641" s="61"/>
      <c r="AO7641" s="171"/>
      <c r="AP7641" s="61"/>
      <c r="AQ7641" s="61"/>
      <c r="AR7641" s="61"/>
      <c r="AS7641" s="61"/>
      <c r="AT7641" s="61"/>
      <c r="AU7641" s="61"/>
      <c r="AV7641" s="61"/>
      <c r="AW7641" s="61"/>
      <c r="AX7641" s="61"/>
      <c r="AY7641" s="61"/>
      <c r="AZ7641" s="61"/>
      <c r="BA7641" s="61"/>
    </row>
    <row r="7642" spans="39:53" x14ac:dyDescent="0.2">
      <c r="AM7642" s="61"/>
      <c r="AN7642" s="61"/>
      <c r="AO7642" s="171"/>
      <c r="AP7642" s="61"/>
      <c r="AQ7642" s="61"/>
      <c r="AR7642" s="61"/>
      <c r="AS7642" s="61"/>
      <c r="AT7642" s="61"/>
      <c r="AU7642" s="61"/>
      <c r="AV7642" s="61"/>
      <c r="AW7642" s="61"/>
      <c r="AX7642" s="61"/>
      <c r="AY7642" s="61"/>
      <c r="AZ7642" s="61"/>
      <c r="BA7642" s="61"/>
    </row>
    <row r="7643" spans="39:53" x14ac:dyDescent="0.2">
      <c r="AM7643" s="61"/>
      <c r="AN7643" s="61"/>
      <c r="AO7643" s="171"/>
      <c r="AP7643" s="61"/>
      <c r="AQ7643" s="61"/>
      <c r="AR7643" s="61"/>
      <c r="AS7643" s="61"/>
      <c r="AT7643" s="61"/>
      <c r="AU7643" s="61"/>
      <c r="AV7643" s="61"/>
      <c r="AW7643" s="61"/>
      <c r="AX7643" s="61"/>
      <c r="AY7643" s="61"/>
      <c r="AZ7643" s="61"/>
      <c r="BA7643" s="61"/>
    </row>
    <row r="7644" spans="39:53" x14ac:dyDescent="0.2">
      <c r="AM7644" s="61"/>
      <c r="AN7644" s="61"/>
      <c r="AO7644" s="171"/>
      <c r="AP7644" s="61"/>
      <c r="AQ7644" s="61"/>
      <c r="AR7644" s="61"/>
      <c r="AS7644" s="61"/>
      <c r="AT7644" s="61"/>
      <c r="AU7644" s="61"/>
      <c r="AV7644" s="61"/>
      <c r="AW7644" s="61"/>
      <c r="AX7644" s="61"/>
      <c r="AY7644" s="61"/>
      <c r="AZ7644" s="61"/>
      <c r="BA7644" s="61"/>
    </row>
    <row r="7645" spans="39:53" x14ac:dyDescent="0.2">
      <c r="AM7645" s="61"/>
      <c r="AN7645" s="61"/>
      <c r="AO7645" s="171"/>
      <c r="AP7645" s="61"/>
      <c r="AQ7645" s="61"/>
      <c r="AR7645" s="61"/>
      <c r="AS7645" s="61"/>
      <c r="AT7645" s="61"/>
      <c r="AU7645" s="61"/>
      <c r="AV7645" s="61"/>
      <c r="AW7645" s="61"/>
      <c r="AX7645" s="61"/>
      <c r="AY7645" s="61"/>
      <c r="AZ7645" s="61"/>
      <c r="BA7645" s="61"/>
    </row>
    <row r="7646" spans="39:53" x14ac:dyDescent="0.2">
      <c r="AM7646" s="61"/>
      <c r="AN7646" s="61"/>
      <c r="AO7646" s="171"/>
      <c r="AP7646" s="61"/>
      <c r="AQ7646" s="61"/>
      <c r="AR7646" s="61"/>
      <c r="AS7646" s="61"/>
      <c r="AT7646" s="61"/>
      <c r="AU7646" s="61"/>
      <c r="AV7646" s="61"/>
      <c r="AW7646" s="61"/>
      <c r="AX7646" s="61"/>
      <c r="AY7646" s="61"/>
      <c r="AZ7646" s="61"/>
      <c r="BA7646" s="61"/>
    </row>
    <row r="7647" spans="39:53" x14ac:dyDescent="0.2">
      <c r="AM7647" s="61"/>
      <c r="AN7647" s="61"/>
      <c r="AO7647" s="171"/>
      <c r="AP7647" s="61"/>
      <c r="AQ7647" s="61"/>
      <c r="AR7647" s="61"/>
      <c r="AS7647" s="61"/>
      <c r="AT7647" s="61"/>
      <c r="AU7647" s="61"/>
      <c r="AV7647" s="61"/>
      <c r="AW7647" s="61"/>
      <c r="AX7647" s="61"/>
      <c r="AY7647" s="61"/>
      <c r="AZ7647" s="61"/>
      <c r="BA7647" s="61"/>
    </row>
    <row r="7648" spans="39:53" x14ac:dyDescent="0.2">
      <c r="AM7648" s="61"/>
      <c r="AN7648" s="61"/>
      <c r="AO7648" s="171"/>
      <c r="AP7648" s="61"/>
      <c r="AQ7648" s="61"/>
      <c r="AR7648" s="61"/>
      <c r="AS7648" s="61"/>
      <c r="AT7648" s="61"/>
      <c r="AU7648" s="61"/>
      <c r="AV7648" s="61"/>
      <c r="AW7648" s="61"/>
      <c r="AX7648" s="61"/>
      <c r="AY7648" s="61"/>
      <c r="AZ7648" s="61"/>
      <c r="BA7648" s="61"/>
    </row>
    <row r="7649" spans="39:53" x14ac:dyDescent="0.2">
      <c r="AM7649" s="61"/>
      <c r="AN7649" s="61"/>
      <c r="AO7649" s="171"/>
      <c r="AP7649" s="61"/>
      <c r="AQ7649" s="61"/>
      <c r="AR7649" s="61"/>
      <c r="AS7649" s="61"/>
      <c r="AT7649" s="61"/>
      <c r="AU7649" s="61"/>
      <c r="AV7649" s="61"/>
      <c r="AW7649" s="61"/>
      <c r="AX7649" s="61"/>
      <c r="AY7649" s="61"/>
      <c r="AZ7649" s="61"/>
      <c r="BA7649" s="61"/>
    </row>
    <row r="7650" spans="39:53" x14ac:dyDescent="0.2">
      <c r="AM7650" s="61"/>
      <c r="AN7650" s="61"/>
      <c r="AO7650" s="171"/>
      <c r="AP7650" s="61"/>
      <c r="AQ7650" s="61"/>
      <c r="AR7650" s="61"/>
      <c r="AS7650" s="61"/>
      <c r="AT7650" s="61"/>
      <c r="AU7650" s="61"/>
      <c r="AV7650" s="61"/>
      <c r="AW7650" s="61"/>
      <c r="AX7650" s="61"/>
      <c r="AY7650" s="61"/>
      <c r="AZ7650" s="61"/>
      <c r="BA7650" s="61"/>
    </row>
    <row r="7651" spans="39:53" x14ac:dyDescent="0.2">
      <c r="AM7651" s="61"/>
      <c r="AN7651" s="61"/>
      <c r="AO7651" s="171"/>
      <c r="AP7651" s="61"/>
      <c r="AQ7651" s="61"/>
      <c r="AR7651" s="61"/>
      <c r="AS7651" s="61"/>
      <c r="AT7651" s="61"/>
      <c r="AU7651" s="61"/>
      <c r="AV7651" s="61"/>
      <c r="AW7651" s="61"/>
      <c r="AX7651" s="61"/>
      <c r="AY7651" s="61"/>
      <c r="AZ7651" s="61"/>
      <c r="BA7651" s="61"/>
    </row>
    <row r="7652" spans="39:53" x14ac:dyDescent="0.2">
      <c r="AM7652" s="61"/>
      <c r="AN7652" s="61"/>
      <c r="AO7652" s="171"/>
      <c r="AP7652" s="61"/>
      <c r="AQ7652" s="61"/>
      <c r="AR7652" s="61"/>
      <c r="AS7652" s="61"/>
      <c r="AT7652" s="61"/>
      <c r="AU7652" s="61"/>
      <c r="AV7652" s="61"/>
      <c r="AW7652" s="61"/>
      <c r="AX7652" s="61"/>
      <c r="AY7652" s="61"/>
      <c r="AZ7652" s="61"/>
      <c r="BA7652" s="61"/>
    </row>
    <row r="7653" spans="39:53" x14ac:dyDescent="0.2">
      <c r="AM7653" s="61"/>
      <c r="AN7653" s="61"/>
      <c r="AO7653" s="171"/>
      <c r="AP7653" s="61"/>
      <c r="AQ7653" s="61"/>
      <c r="AR7653" s="61"/>
      <c r="AS7653" s="61"/>
      <c r="AT7653" s="61"/>
      <c r="AU7653" s="61"/>
      <c r="AV7653" s="61"/>
      <c r="AW7653" s="61"/>
      <c r="AX7653" s="61"/>
      <c r="AY7653" s="61"/>
      <c r="AZ7653" s="61"/>
      <c r="BA7653" s="61"/>
    </row>
    <row r="7654" spans="39:53" x14ac:dyDescent="0.2">
      <c r="AM7654" s="61"/>
      <c r="AN7654" s="61"/>
      <c r="AO7654" s="171"/>
      <c r="AP7654" s="61"/>
      <c r="AQ7654" s="61"/>
      <c r="AR7654" s="61"/>
      <c r="AS7654" s="61"/>
      <c r="AT7654" s="61"/>
      <c r="AU7654" s="61"/>
      <c r="AV7654" s="61"/>
      <c r="AW7654" s="61"/>
      <c r="AX7654" s="61"/>
      <c r="AY7654" s="61"/>
      <c r="AZ7654" s="61"/>
      <c r="BA7654" s="61"/>
    </row>
    <row r="7655" spans="39:53" x14ac:dyDescent="0.2">
      <c r="AM7655" s="61"/>
      <c r="AN7655" s="61"/>
      <c r="AO7655" s="171"/>
      <c r="AP7655" s="61"/>
      <c r="AQ7655" s="61"/>
      <c r="AR7655" s="61"/>
      <c r="AS7655" s="61"/>
      <c r="AT7655" s="61"/>
      <c r="AU7655" s="61"/>
      <c r="AV7655" s="61"/>
      <c r="AW7655" s="61"/>
      <c r="AX7655" s="61"/>
      <c r="AY7655" s="61"/>
      <c r="AZ7655" s="61"/>
      <c r="BA7655" s="61"/>
    </row>
    <row r="7656" spans="39:53" x14ac:dyDescent="0.2">
      <c r="AM7656" s="61"/>
      <c r="AN7656" s="61"/>
      <c r="AO7656" s="171"/>
      <c r="AP7656" s="61"/>
      <c r="AQ7656" s="61"/>
      <c r="AR7656" s="61"/>
      <c r="AS7656" s="61"/>
      <c r="AT7656" s="61"/>
      <c r="AU7656" s="61"/>
      <c r="AV7656" s="61"/>
      <c r="AW7656" s="61"/>
      <c r="AX7656" s="61"/>
      <c r="AY7656" s="61"/>
      <c r="AZ7656" s="61"/>
      <c r="BA7656" s="61"/>
    </row>
    <row r="7657" spans="39:53" x14ac:dyDescent="0.2">
      <c r="AM7657" s="61"/>
      <c r="AN7657" s="61"/>
      <c r="AO7657" s="171"/>
      <c r="AP7657" s="61"/>
      <c r="AQ7657" s="61"/>
      <c r="AR7657" s="61"/>
      <c r="AS7657" s="61"/>
      <c r="AT7657" s="61"/>
      <c r="AU7657" s="61"/>
      <c r="AV7657" s="61"/>
      <c r="AW7657" s="61"/>
      <c r="AX7657" s="61"/>
      <c r="AY7657" s="61"/>
      <c r="AZ7657" s="61"/>
      <c r="BA7657" s="61"/>
    </row>
    <row r="7658" spans="39:53" x14ac:dyDescent="0.2">
      <c r="AM7658" s="61"/>
      <c r="AN7658" s="61"/>
      <c r="AO7658" s="171"/>
      <c r="AP7658" s="61"/>
      <c r="AQ7658" s="61"/>
      <c r="AR7658" s="61"/>
      <c r="AS7658" s="61"/>
      <c r="AT7658" s="61"/>
      <c r="AU7658" s="61"/>
      <c r="AV7658" s="61"/>
      <c r="AW7658" s="61"/>
      <c r="AX7658" s="61"/>
      <c r="AY7658" s="61"/>
      <c r="AZ7658" s="61"/>
      <c r="BA7658" s="61"/>
    </row>
    <row r="7659" spans="39:53" x14ac:dyDescent="0.2">
      <c r="AM7659" s="61"/>
      <c r="AN7659" s="61"/>
      <c r="AO7659" s="171"/>
      <c r="AP7659" s="61"/>
      <c r="AQ7659" s="61"/>
      <c r="AR7659" s="61"/>
      <c r="AS7659" s="61"/>
      <c r="AT7659" s="61"/>
      <c r="AU7659" s="61"/>
      <c r="AV7659" s="61"/>
      <c r="AW7659" s="61"/>
      <c r="AX7659" s="61"/>
      <c r="AY7659" s="61"/>
      <c r="AZ7659" s="61"/>
      <c r="BA7659" s="61"/>
    </row>
    <row r="7660" spans="39:53" x14ac:dyDescent="0.2">
      <c r="AM7660" s="61"/>
      <c r="AN7660" s="61"/>
      <c r="AO7660" s="171"/>
      <c r="AP7660" s="61"/>
      <c r="AQ7660" s="61"/>
      <c r="AR7660" s="61"/>
      <c r="AS7660" s="61"/>
      <c r="AT7660" s="61"/>
      <c r="AU7660" s="61"/>
      <c r="AV7660" s="61"/>
      <c r="AW7660" s="61"/>
      <c r="AX7660" s="61"/>
      <c r="AY7660" s="61"/>
      <c r="AZ7660" s="61"/>
      <c r="BA7660" s="61"/>
    </row>
    <row r="7661" spans="39:53" x14ac:dyDescent="0.2">
      <c r="AM7661" s="61"/>
      <c r="AN7661" s="61"/>
      <c r="AO7661" s="171"/>
      <c r="AP7661" s="61"/>
      <c r="AQ7661" s="61"/>
      <c r="AR7661" s="61"/>
      <c r="AS7661" s="61"/>
      <c r="AT7661" s="61"/>
      <c r="AU7661" s="61"/>
      <c r="AV7661" s="61"/>
      <c r="AW7661" s="61"/>
      <c r="AX7661" s="61"/>
      <c r="AY7661" s="61"/>
      <c r="AZ7661" s="61"/>
      <c r="BA7661" s="61"/>
    </row>
    <row r="7662" spans="39:53" x14ac:dyDescent="0.2">
      <c r="AM7662" s="61"/>
      <c r="AN7662" s="61"/>
      <c r="AO7662" s="171"/>
      <c r="AP7662" s="61"/>
      <c r="AQ7662" s="61"/>
      <c r="AR7662" s="61"/>
      <c r="AS7662" s="61"/>
      <c r="AT7662" s="61"/>
      <c r="AU7662" s="61"/>
      <c r="AV7662" s="61"/>
      <c r="AW7662" s="61"/>
      <c r="AX7662" s="61"/>
      <c r="AY7662" s="61"/>
      <c r="AZ7662" s="61"/>
      <c r="BA7662" s="61"/>
    </row>
    <row r="7663" spans="39:53" x14ac:dyDescent="0.2">
      <c r="AM7663" s="61"/>
      <c r="AN7663" s="61"/>
      <c r="AO7663" s="171"/>
      <c r="AP7663" s="61"/>
      <c r="AQ7663" s="61"/>
      <c r="AR7663" s="61"/>
      <c r="AS7663" s="61"/>
      <c r="AT7663" s="61"/>
      <c r="AU7663" s="61"/>
      <c r="AV7663" s="61"/>
      <c r="AW7663" s="61"/>
      <c r="AX7663" s="61"/>
      <c r="AY7663" s="61"/>
      <c r="AZ7663" s="61"/>
      <c r="BA7663" s="61"/>
    </row>
    <row r="7664" spans="39:53" x14ac:dyDescent="0.2">
      <c r="AM7664" s="61"/>
      <c r="AN7664" s="61"/>
      <c r="AO7664" s="171"/>
      <c r="AP7664" s="61"/>
      <c r="AQ7664" s="61"/>
      <c r="AR7664" s="61"/>
      <c r="AS7664" s="61"/>
      <c r="AT7664" s="61"/>
      <c r="AU7664" s="61"/>
      <c r="AV7664" s="61"/>
      <c r="AW7664" s="61"/>
      <c r="AX7664" s="61"/>
      <c r="AY7664" s="61"/>
      <c r="AZ7664" s="61"/>
      <c r="BA7664" s="61"/>
    </row>
    <row r="7665" spans="39:53" x14ac:dyDescent="0.2">
      <c r="AM7665" s="61"/>
      <c r="AN7665" s="61"/>
      <c r="AO7665" s="171"/>
      <c r="AP7665" s="61"/>
      <c r="AQ7665" s="61"/>
      <c r="AR7665" s="61"/>
      <c r="AS7665" s="61"/>
      <c r="AT7665" s="61"/>
      <c r="AU7665" s="61"/>
      <c r="AV7665" s="61"/>
      <c r="AW7665" s="61"/>
      <c r="AX7665" s="61"/>
      <c r="AY7665" s="61"/>
      <c r="AZ7665" s="61"/>
      <c r="BA7665" s="61"/>
    </row>
    <row r="7666" spans="39:53" x14ac:dyDescent="0.2">
      <c r="AM7666" s="61"/>
      <c r="AN7666" s="61"/>
      <c r="AO7666" s="171"/>
      <c r="AP7666" s="61"/>
      <c r="AQ7666" s="61"/>
      <c r="AR7666" s="61"/>
      <c r="AS7666" s="61"/>
      <c r="AT7666" s="61"/>
      <c r="AU7666" s="61"/>
      <c r="AV7666" s="61"/>
      <c r="AW7666" s="61"/>
      <c r="AX7666" s="61"/>
      <c r="AY7666" s="61"/>
      <c r="AZ7666" s="61"/>
      <c r="BA7666" s="61"/>
    </row>
    <row r="7667" spans="39:53" x14ac:dyDescent="0.2">
      <c r="AM7667" s="61"/>
      <c r="AN7667" s="61"/>
      <c r="AO7667" s="171"/>
      <c r="AP7667" s="61"/>
      <c r="AQ7667" s="61"/>
      <c r="AR7667" s="61"/>
      <c r="AS7667" s="61"/>
      <c r="AT7667" s="61"/>
      <c r="AU7667" s="61"/>
      <c r="AV7667" s="61"/>
      <c r="AW7667" s="61"/>
      <c r="AX7667" s="61"/>
      <c r="AY7667" s="61"/>
      <c r="AZ7667" s="61"/>
      <c r="BA7667" s="61"/>
    </row>
    <row r="7668" spans="39:53" x14ac:dyDescent="0.2">
      <c r="AM7668" s="61"/>
      <c r="AN7668" s="61"/>
      <c r="AO7668" s="171"/>
      <c r="AP7668" s="61"/>
      <c r="AQ7668" s="61"/>
      <c r="AR7668" s="61"/>
      <c r="AS7668" s="61"/>
      <c r="AT7668" s="61"/>
      <c r="AU7668" s="61"/>
      <c r="AV7668" s="61"/>
      <c r="AW7668" s="61"/>
      <c r="AX7668" s="61"/>
      <c r="AY7668" s="61"/>
      <c r="AZ7668" s="61"/>
      <c r="BA7668" s="61"/>
    </row>
    <row r="7669" spans="39:53" x14ac:dyDescent="0.2">
      <c r="AM7669" s="61"/>
      <c r="AN7669" s="61"/>
      <c r="AO7669" s="171"/>
      <c r="AP7669" s="61"/>
      <c r="AQ7669" s="61"/>
      <c r="AR7669" s="61"/>
      <c r="AS7669" s="61"/>
      <c r="AT7669" s="61"/>
      <c r="AU7669" s="61"/>
      <c r="AV7669" s="61"/>
      <c r="AW7669" s="61"/>
      <c r="AX7669" s="61"/>
      <c r="AY7669" s="61"/>
      <c r="AZ7669" s="61"/>
      <c r="BA7669" s="61"/>
    </row>
    <row r="7670" spans="39:53" x14ac:dyDescent="0.2">
      <c r="AM7670" s="61"/>
      <c r="AN7670" s="61"/>
      <c r="AO7670" s="171"/>
      <c r="AP7670" s="61"/>
      <c r="AQ7670" s="61"/>
      <c r="AR7670" s="61"/>
      <c r="AS7670" s="61"/>
      <c r="AT7670" s="61"/>
      <c r="AU7670" s="61"/>
      <c r="AV7670" s="61"/>
      <c r="AW7670" s="61"/>
      <c r="AX7670" s="61"/>
      <c r="AY7670" s="61"/>
      <c r="AZ7670" s="61"/>
      <c r="BA7670" s="61"/>
    </row>
    <row r="7671" spans="39:53" x14ac:dyDescent="0.2">
      <c r="AM7671" s="61"/>
      <c r="AN7671" s="61"/>
      <c r="AO7671" s="171"/>
      <c r="AP7671" s="61"/>
      <c r="AQ7671" s="61"/>
      <c r="AR7671" s="61"/>
      <c r="AS7671" s="61"/>
      <c r="AT7671" s="61"/>
      <c r="AU7671" s="61"/>
      <c r="AV7671" s="61"/>
      <c r="AW7671" s="61"/>
      <c r="AX7671" s="61"/>
      <c r="AY7671" s="61"/>
      <c r="AZ7671" s="61"/>
      <c r="BA7671" s="61"/>
    </row>
    <row r="7672" spans="39:53" x14ac:dyDescent="0.2">
      <c r="AM7672" s="61"/>
      <c r="AN7672" s="61"/>
      <c r="AO7672" s="171"/>
      <c r="AP7672" s="61"/>
      <c r="AQ7672" s="61"/>
      <c r="AR7672" s="61"/>
      <c r="AS7672" s="61"/>
      <c r="AT7672" s="61"/>
      <c r="AU7672" s="61"/>
      <c r="AV7672" s="61"/>
      <c r="AW7672" s="61"/>
      <c r="AX7672" s="61"/>
      <c r="AY7672" s="61"/>
      <c r="AZ7672" s="61"/>
      <c r="BA7672" s="61"/>
    </row>
    <row r="7673" spans="39:53" x14ac:dyDescent="0.2">
      <c r="AM7673" s="61"/>
      <c r="AN7673" s="61"/>
      <c r="AO7673" s="171"/>
      <c r="AP7673" s="61"/>
      <c r="AQ7673" s="61"/>
      <c r="AR7673" s="61"/>
      <c r="AS7673" s="61"/>
      <c r="AT7673" s="61"/>
      <c r="AU7673" s="61"/>
      <c r="AV7673" s="61"/>
      <c r="AW7673" s="61"/>
      <c r="AX7673" s="61"/>
      <c r="AY7673" s="61"/>
      <c r="AZ7673" s="61"/>
      <c r="BA7673" s="61"/>
    </row>
    <row r="7674" spans="39:53" x14ac:dyDescent="0.2">
      <c r="AM7674" s="61"/>
      <c r="AN7674" s="61"/>
      <c r="AO7674" s="171"/>
      <c r="AP7674" s="61"/>
      <c r="AQ7674" s="61"/>
      <c r="AR7674" s="61"/>
      <c r="AS7674" s="61"/>
      <c r="AT7674" s="61"/>
      <c r="AU7674" s="61"/>
      <c r="AV7674" s="61"/>
      <c r="AW7674" s="61"/>
      <c r="AX7674" s="61"/>
      <c r="AY7674" s="61"/>
      <c r="AZ7674" s="61"/>
      <c r="BA7674" s="61"/>
    </row>
    <row r="7675" spans="39:53" x14ac:dyDescent="0.2">
      <c r="AM7675" s="61"/>
      <c r="AN7675" s="61"/>
      <c r="AO7675" s="171"/>
      <c r="AP7675" s="61"/>
      <c r="AQ7675" s="61"/>
      <c r="AR7675" s="61"/>
      <c r="AS7675" s="61"/>
      <c r="AT7675" s="61"/>
      <c r="AU7675" s="61"/>
      <c r="AV7675" s="61"/>
      <c r="AW7675" s="61"/>
      <c r="AX7675" s="61"/>
      <c r="AY7675" s="61"/>
      <c r="AZ7675" s="61"/>
      <c r="BA7675" s="61"/>
    </row>
    <row r="7676" spans="39:53" x14ac:dyDescent="0.2">
      <c r="AM7676" s="61"/>
      <c r="AN7676" s="61"/>
      <c r="AO7676" s="171"/>
      <c r="AP7676" s="61"/>
      <c r="AQ7676" s="61"/>
      <c r="AR7676" s="61"/>
      <c r="AS7676" s="61"/>
      <c r="AT7676" s="61"/>
      <c r="AU7676" s="61"/>
      <c r="AV7676" s="61"/>
      <c r="AW7676" s="61"/>
      <c r="AX7676" s="61"/>
      <c r="AY7676" s="61"/>
      <c r="AZ7676" s="61"/>
      <c r="BA7676" s="61"/>
    </row>
    <row r="7677" spans="39:53" x14ac:dyDescent="0.2">
      <c r="AM7677" s="61"/>
      <c r="AN7677" s="61"/>
      <c r="AO7677" s="171"/>
      <c r="AP7677" s="61"/>
      <c r="AQ7677" s="61"/>
      <c r="AR7677" s="61"/>
      <c r="AS7677" s="61"/>
      <c r="AT7677" s="61"/>
      <c r="AU7677" s="61"/>
      <c r="AV7677" s="61"/>
      <c r="AW7677" s="61"/>
      <c r="AX7677" s="61"/>
      <c r="AY7677" s="61"/>
      <c r="AZ7677" s="61"/>
      <c r="BA7677" s="61"/>
    </row>
    <row r="7678" spans="39:53" x14ac:dyDescent="0.2">
      <c r="AM7678" s="61"/>
      <c r="AN7678" s="61"/>
      <c r="AO7678" s="171"/>
      <c r="AP7678" s="61"/>
      <c r="AQ7678" s="61"/>
      <c r="AR7678" s="61"/>
      <c r="AS7678" s="61"/>
      <c r="AT7678" s="61"/>
      <c r="AU7678" s="61"/>
      <c r="AV7678" s="61"/>
      <c r="AW7678" s="61"/>
      <c r="AX7678" s="61"/>
      <c r="AY7678" s="61"/>
      <c r="AZ7678" s="61"/>
      <c r="BA7678" s="61"/>
    </row>
    <row r="7679" spans="39:53" x14ac:dyDescent="0.2">
      <c r="AM7679" s="61"/>
      <c r="AN7679" s="61"/>
      <c r="AO7679" s="171"/>
      <c r="AP7679" s="61"/>
      <c r="AQ7679" s="61"/>
      <c r="AR7679" s="61"/>
      <c r="AS7679" s="61"/>
      <c r="AT7679" s="61"/>
      <c r="AU7679" s="61"/>
      <c r="AV7679" s="61"/>
      <c r="AW7679" s="61"/>
      <c r="AX7679" s="61"/>
      <c r="AY7679" s="61"/>
      <c r="AZ7679" s="61"/>
      <c r="BA7679" s="61"/>
    </row>
    <row r="7680" spans="39:53" x14ac:dyDescent="0.2">
      <c r="AM7680" s="61"/>
      <c r="AN7680" s="61"/>
      <c r="AO7680" s="171"/>
      <c r="AP7680" s="61"/>
      <c r="AQ7680" s="61"/>
      <c r="AR7680" s="61"/>
      <c r="AS7680" s="61"/>
      <c r="AT7680" s="61"/>
      <c r="AU7680" s="61"/>
      <c r="AV7680" s="61"/>
      <c r="AW7680" s="61"/>
      <c r="AX7680" s="61"/>
      <c r="AY7680" s="61"/>
      <c r="AZ7680" s="61"/>
      <c r="BA7680" s="61"/>
    </row>
    <row r="7681" spans="39:53" x14ac:dyDescent="0.2">
      <c r="AM7681" s="61"/>
      <c r="AN7681" s="61"/>
      <c r="AO7681" s="171"/>
      <c r="AP7681" s="61"/>
      <c r="AQ7681" s="61"/>
      <c r="AR7681" s="61"/>
      <c r="AS7681" s="61"/>
      <c r="AT7681" s="61"/>
      <c r="AU7681" s="61"/>
      <c r="AV7681" s="61"/>
      <c r="AW7681" s="61"/>
      <c r="AX7681" s="61"/>
      <c r="AY7681" s="61"/>
      <c r="AZ7681" s="61"/>
      <c r="BA7681" s="61"/>
    </row>
    <row r="7682" spans="39:53" x14ac:dyDescent="0.2">
      <c r="AM7682" s="61"/>
      <c r="AN7682" s="61"/>
      <c r="AO7682" s="171"/>
      <c r="AP7682" s="61"/>
      <c r="AQ7682" s="61"/>
      <c r="AR7682" s="61"/>
      <c r="AS7682" s="61"/>
      <c r="AT7682" s="61"/>
      <c r="AU7682" s="61"/>
      <c r="AV7682" s="61"/>
      <c r="AW7682" s="61"/>
      <c r="AX7682" s="61"/>
      <c r="AY7682" s="61"/>
      <c r="AZ7682" s="61"/>
      <c r="BA7682" s="61"/>
    </row>
    <row r="7683" spans="39:53" x14ac:dyDescent="0.2">
      <c r="AM7683" s="61"/>
      <c r="AN7683" s="61"/>
      <c r="AO7683" s="171"/>
      <c r="AP7683" s="61"/>
      <c r="AQ7683" s="61"/>
      <c r="AR7683" s="61"/>
      <c r="AS7683" s="61"/>
      <c r="AT7683" s="61"/>
      <c r="AU7683" s="61"/>
      <c r="AV7683" s="61"/>
      <c r="AW7683" s="61"/>
      <c r="AX7683" s="61"/>
      <c r="AY7683" s="61"/>
      <c r="AZ7683" s="61"/>
      <c r="BA7683" s="61"/>
    </row>
    <row r="7684" spans="39:53" x14ac:dyDescent="0.2">
      <c r="AM7684" s="61"/>
      <c r="AN7684" s="61"/>
      <c r="AO7684" s="171"/>
      <c r="AP7684" s="61"/>
      <c r="AQ7684" s="61"/>
      <c r="AR7684" s="61"/>
      <c r="AS7684" s="61"/>
      <c r="AT7684" s="61"/>
      <c r="AU7684" s="61"/>
      <c r="AV7684" s="61"/>
      <c r="AW7684" s="61"/>
      <c r="AX7684" s="61"/>
      <c r="AY7684" s="61"/>
      <c r="AZ7684" s="61"/>
      <c r="BA7684" s="61"/>
    </row>
    <row r="7685" spans="39:53" x14ac:dyDescent="0.2">
      <c r="AM7685" s="61"/>
      <c r="AN7685" s="61"/>
      <c r="AO7685" s="171"/>
      <c r="AP7685" s="61"/>
      <c r="AQ7685" s="61"/>
      <c r="AR7685" s="61"/>
      <c r="AS7685" s="61"/>
      <c r="AT7685" s="61"/>
      <c r="AU7685" s="61"/>
      <c r="AV7685" s="61"/>
      <c r="AW7685" s="61"/>
      <c r="AX7685" s="61"/>
      <c r="AY7685" s="61"/>
      <c r="AZ7685" s="61"/>
      <c r="BA7685" s="61"/>
    </row>
    <row r="7686" spans="39:53" x14ac:dyDescent="0.2">
      <c r="AM7686" s="61"/>
      <c r="AN7686" s="61"/>
      <c r="AO7686" s="171"/>
      <c r="AP7686" s="61"/>
      <c r="AQ7686" s="61"/>
      <c r="AR7686" s="61"/>
      <c r="AS7686" s="61"/>
      <c r="AT7686" s="61"/>
      <c r="AU7686" s="61"/>
      <c r="AV7686" s="61"/>
      <c r="AW7686" s="61"/>
      <c r="AX7686" s="61"/>
      <c r="AY7686" s="61"/>
      <c r="AZ7686" s="61"/>
      <c r="BA7686" s="61"/>
    </row>
    <row r="7687" spans="39:53" x14ac:dyDescent="0.2">
      <c r="AM7687" s="61"/>
      <c r="AN7687" s="61"/>
      <c r="AO7687" s="171"/>
      <c r="AP7687" s="61"/>
      <c r="AQ7687" s="61"/>
      <c r="AR7687" s="61"/>
      <c r="AS7687" s="61"/>
      <c r="AT7687" s="61"/>
      <c r="AU7687" s="61"/>
      <c r="AV7687" s="61"/>
      <c r="AW7687" s="61"/>
      <c r="AX7687" s="61"/>
      <c r="AY7687" s="61"/>
      <c r="AZ7687" s="61"/>
      <c r="BA7687" s="61"/>
    </row>
    <row r="7688" spans="39:53" x14ac:dyDescent="0.2">
      <c r="AM7688" s="61"/>
      <c r="AN7688" s="61"/>
      <c r="AO7688" s="171"/>
      <c r="AP7688" s="61"/>
      <c r="AQ7688" s="61"/>
      <c r="AR7688" s="61"/>
      <c r="AS7688" s="61"/>
      <c r="AT7688" s="61"/>
      <c r="AU7688" s="61"/>
      <c r="AV7688" s="61"/>
      <c r="AW7688" s="61"/>
      <c r="AX7688" s="61"/>
      <c r="AY7688" s="61"/>
      <c r="AZ7688" s="61"/>
      <c r="BA7688" s="61"/>
    </row>
    <row r="7689" spans="39:53" x14ac:dyDescent="0.2">
      <c r="AM7689" s="61"/>
      <c r="AN7689" s="61"/>
      <c r="AO7689" s="171"/>
      <c r="AP7689" s="61"/>
      <c r="AQ7689" s="61"/>
      <c r="AR7689" s="61"/>
      <c r="AS7689" s="61"/>
      <c r="AT7689" s="61"/>
      <c r="AU7689" s="61"/>
      <c r="AV7689" s="61"/>
      <c r="AW7689" s="61"/>
      <c r="AX7689" s="61"/>
      <c r="AY7689" s="61"/>
      <c r="AZ7689" s="61"/>
      <c r="BA7689" s="61"/>
    </row>
    <row r="7690" spans="39:53" x14ac:dyDescent="0.2">
      <c r="AM7690" s="61"/>
      <c r="AN7690" s="61"/>
      <c r="AO7690" s="171"/>
      <c r="AP7690" s="61"/>
      <c r="AQ7690" s="61"/>
      <c r="AR7690" s="61"/>
      <c r="AS7690" s="61"/>
      <c r="AT7690" s="61"/>
      <c r="AU7690" s="61"/>
      <c r="AV7690" s="61"/>
      <c r="AW7690" s="61"/>
      <c r="AX7690" s="61"/>
      <c r="AY7690" s="61"/>
      <c r="AZ7690" s="61"/>
      <c r="BA7690" s="61"/>
    </row>
    <row r="7691" spans="39:53" x14ac:dyDescent="0.2">
      <c r="AM7691" s="61"/>
      <c r="AN7691" s="61"/>
      <c r="AO7691" s="171"/>
      <c r="AP7691" s="61"/>
      <c r="AQ7691" s="61"/>
      <c r="AR7691" s="61"/>
      <c r="AS7691" s="61"/>
      <c r="AT7691" s="61"/>
      <c r="AU7691" s="61"/>
      <c r="AV7691" s="61"/>
      <c r="AW7691" s="61"/>
      <c r="AX7691" s="61"/>
      <c r="AY7691" s="61"/>
      <c r="AZ7691" s="61"/>
      <c r="BA7691" s="61"/>
    </row>
    <row r="7692" spans="39:53" x14ac:dyDescent="0.2">
      <c r="AM7692" s="61"/>
      <c r="AN7692" s="61"/>
      <c r="AO7692" s="171"/>
      <c r="AP7692" s="61"/>
      <c r="AQ7692" s="61"/>
      <c r="AR7692" s="61"/>
      <c r="AS7692" s="61"/>
      <c r="AT7692" s="61"/>
      <c r="AU7692" s="61"/>
      <c r="AV7692" s="61"/>
      <c r="AW7692" s="61"/>
      <c r="AX7692" s="61"/>
      <c r="AY7692" s="61"/>
      <c r="AZ7692" s="61"/>
      <c r="BA7692" s="61"/>
    </row>
    <row r="7693" spans="39:53" x14ac:dyDescent="0.2">
      <c r="AM7693" s="61"/>
      <c r="AN7693" s="61"/>
      <c r="AO7693" s="171"/>
      <c r="AP7693" s="61"/>
      <c r="AQ7693" s="61"/>
      <c r="AR7693" s="61"/>
      <c r="AS7693" s="61"/>
      <c r="AT7693" s="61"/>
      <c r="AU7693" s="61"/>
      <c r="AV7693" s="61"/>
      <c r="AW7693" s="61"/>
      <c r="AX7693" s="61"/>
      <c r="AY7693" s="61"/>
      <c r="AZ7693" s="61"/>
      <c r="BA7693" s="61"/>
    </row>
    <row r="7694" spans="39:53" x14ac:dyDescent="0.2">
      <c r="AM7694" s="61"/>
      <c r="AN7694" s="61"/>
      <c r="AO7694" s="171"/>
      <c r="AP7694" s="61"/>
      <c r="AQ7694" s="61"/>
      <c r="AR7694" s="61"/>
      <c r="AS7694" s="61"/>
      <c r="AT7694" s="61"/>
      <c r="AU7694" s="61"/>
      <c r="AV7694" s="61"/>
      <c r="AW7694" s="61"/>
      <c r="AX7694" s="61"/>
      <c r="AY7694" s="61"/>
      <c r="AZ7694" s="61"/>
      <c r="BA7694" s="61"/>
    </row>
    <row r="7695" spans="39:53" x14ac:dyDescent="0.2">
      <c r="AM7695" s="61"/>
      <c r="AN7695" s="61"/>
      <c r="AO7695" s="171"/>
      <c r="AP7695" s="61"/>
      <c r="AQ7695" s="61"/>
      <c r="AR7695" s="61"/>
      <c r="AS7695" s="61"/>
      <c r="AT7695" s="61"/>
      <c r="AU7695" s="61"/>
      <c r="AV7695" s="61"/>
      <c r="AW7695" s="61"/>
      <c r="AX7695" s="61"/>
      <c r="AY7695" s="61"/>
      <c r="AZ7695" s="61"/>
      <c r="BA7695" s="61"/>
    </row>
    <row r="7696" spans="39:53" x14ac:dyDescent="0.2">
      <c r="AM7696" s="61"/>
      <c r="AN7696" s="61"/>
      <c r="AO7696" s="171"/>
      <c r="AP7696" s="61"/>
      <c r="AQ7696" s="61"/>
      <c r="AR7696" s="61"/>
      <c r="AS7696" s="61"/>
      <c r="AT7696" s="61"/>
      <c r="AU7696" s="61"/>
      <c r="AV7696" s="61"/>
      <c r="AW7696" s="61"/>
      <c r="AX7696" s="61"/>
      <c r="AY7696" s="61"/>
      <c r="AZ7696" s="61"/>
      <c r="BA7696" s="61"/>
    </row>
    <row r="7697" spans="39:53" x14ac:dyDescent="0.2">
      <c r="AM7697" s="61"/>
      <c r="AN7697" s="61"/>
      <c r="AO7697" s="171"/>
      <c r="AP7697" s="61"/>
      <c r="AQ7697" s="61"/>
      <c r="AR7697" s="61"/>
      <c r="AS7697" s="61"/>
      <c r="AT7697" s="61"/>
      <c r="AU7697" s="61"/>
      <c r="AV7697" s="61"/>
      <c r="AW7697" s="61"/>
      <c r="AX7697" s="61"/>
      <c r="AY7697" s="61"/>
      <c r="AZ7697" s="61"/>
      <c r="BA7697" s="61"/>
    </row>
    <row r="7698" spans="39:53" x14ac:dyDescent="0.2">
      <c r="AM7698" s="61"/>
      <c r="AN7698" s="61"/>
      <c r="AO7698" s="171"/>
      <c r="AP7698" s="61"/>
      <c r="AQ7698" s="61"/>
      <c r="AR7698" s="61"/>
      <c r="AS7698" s="61"/>
      <c r="AT7698" s="61"/>
      <c r="AU7698" s="61"/>
      <c r="AV7698" s="61"/>
      <c r="AW7698" s="61"/>
      <c r="AX7698" s="61"/>
      <c r="AY7698" s="61"/>
      <c r="AZ7698" s="61"/>
      <c r="BA7698" s="61"/>
    </row>
    <row r="7699" spans="39:53" x14ac:dyDescent="0.2">
      <c r="AM7699" s="61"/>
      <c r="AN7699" s="61"/>
      <c r="AO7699" s="171"/>
      <c r="AP7699" s="61"/>
      <c r="AQ7699" s="61"/>
      <c r="AR7699" s="61"/>
      <c r="AS7699" s="61"/>
      <c r="AT7699" s="61"/>
      <c r="AU7699" s="61"/>
      <c r="AV7699" s="61"/>
      <c r="AW7699" s="61"/>
      <c r="AX7699" s="61"/>
      <c r="AY7699" s="61"/>
      <c r="AZ7699" s="61"/>
      <c r="BA7699" s="61"/>
    </row>
    <row r="7700" spans="39:53" x14ac:dyDescent="0.2">
      <c r="AM7700" s="61"/>
      <c r="AN7700" s="61"/>
      <c r="AO7700" s="171"/>
      <c r="AP7700" s="61"/>
      <c r="AQ7700" s="61"/>
      <c r="AR7700" s="61"/>
      <c r="AS7700" s="61"/>
      <c r="AT7700" s="61"/>
      <c r="AU7700" s="61"/>
      <c r="AV7700" s="61"/>
      <c r="AW7700" s="61"/>
      <c r="AX7700" s="61"/>
      <c r="AY7700" s="61"/>
      <c r="AZ7700" s="61"/>
      <c r="BA7700" s="61"/>
    </row>
    <row r="7701" spans="39:53" x14ac:dyDescent="0.2">
      <c r="AM7701" s="61"/>
      <c r="AN7701" s="61"/>
      <c r="AO7701" s="171"/>
      <c r="AP7701" s="61"/>
      <c r="AQ7701" s="61"/>
      <c r="AR7701" s="61"/>
      <c r="AS7701" s="61"/>
      <c r="AT7701" s="61"/>
      <c r="AU7701" s="61"/>
      <c r="AV7701" s="61"/>
      <c r="AW7701" s="61"/>
      <c r="AX7701" s="61"/>
      <c r="AY7701" s="61"/>
      <c r="AZ7701" s="61"/>
      <c r="BA7701" s="61"/>
    </row>
    <row r="7702" spans="39:53" x14ac:dyDescent="0.2">
      <c r="AM7702" s="61"/>
      <c r="AN7702" s="61"/>
      <c r="AO7702" s="171"/>
      <c r="AP7702" s="61"/>
      <c r="AQ7702" s="61"/>
      <c r="AR7702" s="61"/>
      <c r="AS7702" s="61"/>
      <c r="AT7702" s="61"/>
      <c r="AU7702" s="61"/>
      <c r="AV7702" s="61"/>
      <c r="AW7702" s="61"/>
      <c r="AX7702" s="61"/>
      <c r="AY7702" s="61"/>
      <c r="AZ7702" s="61"/>
      <c r="BA7702" s="61"/>
    </row>
    <row r="7703" spans="39:53" x14ac:dyDescent="0.2">
      <c r="AM7703" s="61"/>
      <c r="AN7703" s="61"/>
      <c r="AO7703" s="171"/>
      <c r="AP7703" s="61"/>
      <c r="AQ7703" s="61"/>
      <c r="AR7703" s="61"/>
      <c r="AS7703" s="61"/>
      <c r="AT7703" s="61"/>
      <c r="AU7703" s="61"/>
      <c r="AV7703" s="61"/>
      <c r="AW7703" s="61"/>
      <c r="AX7703" s="61"/>
      <c r="AY7703" s="61"/>
      <c r="AZ7703" s="61"/>
      <c r="BA7703" s="61"/>
    </row>
    <row r="7704" spans="39:53" x14ac:dyDescent="0.2">
      <c r="AM7704" s="61"/>
      <c r="AN7704" s="61"/>
      <c r="AO7704" s="171"/>
      <c r="AP7704" s="61"/>
      <c r="AQ7704" s="61"/>
      <c r="AR7704" s="61"/>
      <c r="AS7704" s="61"/>
      <c r="AT7704" s="61"/>
      <c r="AU7704" s="61"/>
      <c r="AV7704" s="61"/>
      <c r="AW7704" s="61"/>
      <c r="AX7704" s="61"/>
      <c r="AY7704" s="61"/>
      <c r="AZ7704" s="61"/>
      <c r="BA7704" s="61"/>
    </row>
    <row r="7705" spans="39:53" x14ac:dyDescent="0.2">
      <c r="AM7705" s="61"/>
      <c r="AN7705" s="61"/>
      <c r="AO7705" s="171"/>
      <c r="AP7705" s="61"/>
      <c r="AQ7705" s="61"/>
      <c r="AR7705" s="61"/>
      <c r="AS7705" s="61"/>
      <c r="AT7705" s="61"/>
      <c r="AU7705" s="61"/>
      <c r="AV7705" s="61"/>
      <c r="AW7705" s="61"/>
      <c r="AX7705" s="61"/>
      <c r="AY7705" s="61"/>
      <c r="AZ7705" s="61"/>
      <c r="BA7705" s="61"/>
    </row>
    <row r="7706" spans="39:53" x14ac:dyDescent="0.2">
      <c r="AM7706" s="61"/>
      <c r="AN7706" s="61"/>
      <c r="AO7706" s="171"/>
      <c r="AP7706" s="61"/>
      <c r="AQ7706" s="61"/>
      <c r="AR7706" s="61"/>
      <c r="AS7706" s="61"/>
      <c r="AT7706" s="61"/>
      <c r="AU7706" s="61"/>
      <c r="AV7706" s="61"/>
      <c r="AW7706" s="61"/>
      <c r="AX7706" s="61"/>
      <c r="AY7706" s="61"/>
      <c r="AZ7706" s="61"/>
      <c r="BA7706" s="61"/>
    </row>
    <row r="7707" spans="39:53" x14ac:dyDescent="0.2">
      <c r="AM7707" s="61"/>
      <c r="AN7707" s="61"/>
      <c r="AO7707" s="171"/>
      <c r="AP7707" s="61"/>
      <c r="AQ7707" s="61"/>
      <c r="AR7707" s="61"/>
      <c r="AS7707" s="61"/>
      <c r="AT7707" s="61"/>
      <c r="AU7707" s="61"/>
      <c r="AV7707" s="61"/>
      <c r="AW7707" s="61"/>
      <c r="AX7707" s="61"/>
      <c r="AY7707" s="61"/>
      <c r="AZ7707" s="61"/>
      <c r="BA7707" s="61"/>
    </row>
    <row r="7708" spans="39:53" x14ac:dyDescent="0.2">
      <c r="AM7708" s="61"/>
      <c r="AN7708" s="61"/>
      <c r="AO7708" s="171"/>
      <c r="AP7708" s="61"/>
      <c r="AQ7708" s="61"/>
      <c r="AR7708" s="61"/>
      <c r="AS7708" s="61"/>
      <c r="AT7708" s="61"/>
      <c r="AU7708" s="61"/>
      <c r="AV7708" s="61"/>
      <c r="AW7708" s="61"/>
      <c r="AX7708" s="61"/>
      <c r="AY7708" s="61"/>
      <c r="AZ7708" s="61"/>
      <c r="BA7708" s="61"/>
    </row>
    <row r="7709" spans="39:53" x14ac:dyDescent="0.2">
      <c r="AM7709" s="61"/>
      <c r="AN7709" s="61"/>
      <c r="AO7709" s="171"/>
      <c r="AP7709" s="61"/>
      <c r="AQ7709" s="61"/>
      <c r="AR7709" s="61"/>
      <c r="AS7709" s="61"/>
      <c r="AT7709" s="61"/>
      <c r="AU7709" s="61"/>
      <c r="AV7709" s="61"/>
      <c r="AW7709" s="61"/>
      <c r="AX7709" s="61"/>
      <c r="AY7709" s="61"/>
      <c r="AZ7709" s="61"/>
      <c r="BA7709" s="61"/>
    </row>
    <row r="7710" spans="39:53" x14ac:dyDescent="0.2">
      <c r="AM7710" s="61"/>
      <c r="AN7710" s="61"/>
      <c r="AO7710" s="171"/>
      <c r="AP7710" s="61"/>
      <c r="AQ7710" s="61"/>
      <c r="AR7710" s="61"/>
      <c r="AS7710" s="61"/>
      <c r="AT7710" s="61"/>
      <c r="AU7710" s="61"/>
      <c r="AV7710" s="61"/>
      <c r="AW7710" s="61"/>
      <c r="AX7710" s="61"/>
      <c r="AY7710" s="61"/>
      <c r="AZ7710" s="61"/>
      <c r="BA7710" s="61"/>
    </row>
    <row r="7711" spans="39:53" x14ac:dyDescent="0.2">
      <c r="AM7711" s="61"/>
      <c r="AN7711" s="61"/>
      <c r="AO7711" s="171"/>
      <c r="AP7711" s="61"/>
      <c r="AQ7711" s="61"/>
      <c r="AR7711" s="61"/>
      <c r="AS7711" s="61"/>
      <c r="AT7711" s="61"/>
      <c r="AU7711" s="61"/>
      <c r="AV7711" s="61"/>
      <c r="AW7711" s="61"/>
      <c r="AX7711" s="61"/>
      <c r="AY7711" s="61"/>
      <c r="AZ7711" s="61"/>
      <c r="BA7711" s="61"/>
    </row>
    <row r="7712" spans="39:53" x14ac:dyDescent="0.2">
      <c r="AM7712" s="61"/>
      <c r="AN7712" s="61"/>
      <c r="AO7712" s="171"/>
      <c r="AP7712" s="61"/>
      <c r="AQ7712" s="61"/>
      <c r="AR7712" s="61"/>
      <c r="AS7712" s="61"/>
      <c r="AT7712" s="61"/>
      <c r="AU7712" s="61"/>
      <c r="AV7712" s="61"/>
      <c r="AW7712" s="61"/>
      <c r="AX7712" s="61"/>
      <c r="AY7712" s="61"/>
      <c r="AZ7712" s="61"/>
      <c r="BA7712" s="61"/>
    </row>
    <row r="7713" spans="39:53" x14ac:dyDescent="0.2">
      <c r="AM7713" s="61"/>
      <c r="AN7713" s="61"/>
      <c r="AO7713" s="171"/>
      <c r="AP7713" s="61"/>
      <c r="AQ7713" s="61"/>
      <c r="AR7713" s="61"/>
      <c r="AS7713" s="61"/>
      <c r="AT7713" s="61"/>
      <c r="AU7713" s="61"/>
      <c r="AV7713" s="61"/>
      <c r="AW7713" s="61"/>
      <c r="AX7713" s="61"/>
      <c r="AY7713" s="61"/>
      <c r="AZ7713" s="61"/>
      <c r="BA7713" s="61"/>
    </row>
    <row r="7714" spans="39:53" x14ac:dyDescent="0.2">
      <c r="AM7714" s="61"/>
      <c r="AN7714" s="61"/>
      <c r="AO7714" s="171"/>
      <c r="AP7714" s="61"/>
      <c r="AQ7714" s="61"/>
      <c r="AR7714" s="61"/>
      <c r="AS7714" s="61"/>
      <c r="AT7714" s="61"/>
      <c r="AU7714" s="61"/>
      <c r="AV7714" s="61"/>
      <c r="AW7714" s="61"/>
      <c r="AX7714" s="61"/>
      <c r="AY7714" s="61"/>
      <c r="AZ7714" s="61"/>
      <c r="BA7714" s="61"/>
    </row>
    <row r="7715" spans="39:53" x14ac:dyDescent="0.2">
      <c r="AM7715" s="61"/>
      <c r="AN7715" s="61"/>
      <c r="AO7715" s="171"/>
      <c r="AP7715" s="61"/>
      <c r="AQ7715" s="61"/>
      <c r="AR7715" s="61"/>
      <c r="AS7715" s="61"/>
      <c r="AT7715" s="61"/>
      <c r="AU7715" s="61"/>
      <c r="AV7715" s="61"/>
      <c r="AW7715" s="61"/>
      <c r="AX7715" s="61"/>
      <c r="AY7715" s="61"/>
      <c r="AZ7715" s="61"/>
      <c r="BA7715" s="61"/>
    </row>
    <row r="7716" spans="39:53" x14ac:dyDescent="0.2">
      <c r="AM7716" s="61"/>
      <c r="AN7716" s="61"/>
      <c r="AO7716" s="171"/>
      <c r="AP7716" s="61"/>
      <c r="AQ7716" s="61"/>
      <c r="AR7716" s="61"/>
      <c r="AS7716" s="61"/>
      <c r="AT7716" s="61"/>
      <c r="AU7716" s="61"/>
      <c r="AV7716" s="61"/>
      <c r="AW7716" s="61"/>
      <c r="AX7716" s="61"/>
      <c r="AY7716" s="61"/>
      <c r="AZ7716" s="61"/>
      <c r="BA7716" s="61"/>
    </row>
    <row r="7717" spans="39:53" x14ac:dyDescent="0.2">
      <c r="AM7717" s="61"/>
      <c r="AN7717" s="61"/>
      <c r="AO7717" s="171"/>
      <c r="AP7717" s="61"/>
      <c r="AQ7717" s="61"/>
      <c r="AR7717" s="61"/>
      <c r="AS7717" s="61"/>
      <c r="AT7717" s="61"/>
      <c r="AU7717" s="61"/>
      <c r="AV7717" s="61"/>
      <c r="AW7717" s="61"/>
      <c r="AX7717" s="61"/>
      <c r="AY7717" s="61"/>
      <c r="AZ7717" s="61"/>
      <c r="BA7717" s="61"/>
    </row>
    <row r="7718" spans="39:53" x14ac:dyDescent="0.2">
      <c r="AM7718" s="61"/>
      <c r="AN7718" s="61"/>
      <c r="AO7718" s="171"/>
      <c r="AP7718" s="61"/>
      <c r="AQ7718" s="61"/>
      <c r="AR7718" s="61"/>
      <c r="AS7718" s="61"/>
      <c r="AT7718" s="61"/>
      <c r="AU7718" s="61"/>
      <c r="AV7718" s="61"/>
      <c r="AW7718" s="61"/>
      <c r="AX7718" s="61"/>
      <c r="AY7718" s="61"/>
      <c r="AZ7718" s="61"/>
      <c r="BA7718" s="61"/>
    </row>
    <row r="7719" spans="39:53" x14ac:dyDescent="0.2">
      <c r="AM7719" s="61"/>
      <c r="AN7719" s="61"/>
      <c r="AO7719" s="171"/>
      <c r="AP7719" s="61"/>
      <c r="AQ7719" s="61"/>
      <c r="AR7719" s="61"/>
      <c r="AS7719" s="61"/>
      <c r="AT7719" s="61"/>
      <c r="AU7719" s="61"/>
      <c r="AV7719" s="61"/>
      <c r="AW7719" s="61"/>
      <c r="AX7719" s="61"/>
      <c r="AY7719" s="61"/>
      <c r="AZ7719" s="61"/>
      <c r="BA7719" s="61"/>
    </row>
    <row r="7720" spans="39:53" x14ac:dyDescent="0.2">
      <c r="AM7720" s="61"/>
      <c r="AN7720" s="61"/>
      <c r="AO7720" s="171"/>
      <c r="AP7720" s="61"/>
      <c r="AQ7720" s="61"/>
      <c r="AR7720" s="61"/>
      <c r="AS7720" s="61"/>
      <c r="AT7720" s="61"/>
      <c r="AU7720" s="61"/>
      <c r="AV7720" s="61"/>
      <c r="AW7720" s="61"/>
      <c r="AX7720" s="61"/>
      <c r="AY7720" s="61"/>
      <c r="AZ7720" s="61"/>
      <c r="BA7720" s="61"/>
    </row>
    <row r="7721" spans="39:53" x14ac:dyDescent="0.2">
      <c r="AM7721" s="61"/>
      <c r="AN7721" s="61"/>
      <c r="AO7721" s="171"/>
      <c r="AP7721" s="61"/>
      <c r="AQ7721" s="61"/>
      <c r="AR7721" s="61"/>
      <c r="AS7721" s="61"/>
      <c r="AT7721" s="61"/>
      <c r="AU7721" s="61"/>
      <c r="AV7721" s="61"/>
      <c r="AW7721" s="61"/>
      <c r="AX7721" s="61"/>
      <c r="AY7721" s="61"/>
      <c r="AZ7721" s="61"/>
      <c r="BA7721" s="61"/>
    </row>
    <row r="7722" spans="39:53" x14ac:dyDescent="0.2">
      <c r="AM7722" s="61"/>
      <c r="AN7722" s="61"/>
      <c r="AO7722" s="171"/>
      <c r="AP7722" s="61"/>
      <c r="AQ7722" s="61"/>
      <c r="AR7722" s="61"/>
      <c r="AS7722" s="61"/>
      <c r="AT7722" s="61"/>
      <c r="AU7722" s="61"/>
      <c r="AV7722" s="61"/>
      <c r="AW7722" s="61"/>
      <c r="AX7722" s="61"/>
      <c r="AY7722" s="61"/>
      <c r="AZ7722" s="61"/>
      <c r="BA7722" s="61"/>
    </row>
    <row r="7723" spans="39:53" x14ac:dyDescent="0.2">
      <c r="AM7723" s="61"/>
      <c r="AN7723" s="61"/>
      <c r="AO7723" s="171"/>
      <c r="AP7723" s="61"/>
      <c r="AQ7723" s="61"/>
      <c r="AR7723" s="61"/>
      <c r="AS7723" s="61"/>
      <c r="AT7723" s="61"/>
      <c r="AU7723" s="61"/>
      <c r="AV7723" s="61"/>
      <c r="AW7723" s="61"/>
      <c r="AX7723" s="61"/>
      <c r="AY7723" s="61"/>
      <c r="AZ7723" s="61"/>
      <c r="BA7723" s="61"/>
    </row>
    <row r="7724" spans="39:53" x14ac:dyDescent="0.2">
      <c r="AM7724" s="61"/>
      <c r="AN7724" s="61"/>
      <c r="AO7724" s="171"/>
      <c r="AP7724" s="61"/>
      <c r="AQ7724" s="61"/>
      <c r="AR7724" s="61"/>
      <c r="AS7724" s="61"/>
      <c r="AT7724" s="61"/>
      <c r="AU7724" s="61"/>
      <c r="AV7724" s="61"/>
      <c r="AW7724" s="61"/>
      <c r="AX7724" s="61"/>
      <c r="AY7724" s="61"/>
      <c r="AZ7724" s="61"/>
      <c r="BA7724" s="61"/>
    </row>
    <row r="7725" spans="39:53" x14ac:dyDescent="0.2">
      <c r="AM7725" s="61"/>
      <c r="AN7725" s="61"/>
      <c r="AO7725" s="171"/>
      <c r="AP7725" s="61"/>
      <c r="AQ7725" s="61"/>
      <c r="AR7725" s="61"/>
      <c r="AS7725" s="61"/>
      <c r="AT7725" s="61"/>
      <c r="AU7725" s="61"/>
      <c r="AV7725" s="61"/>
      <c r="AW7725" s="61"/>
      <c r="AX7725" s="61"/>
      <c r="AY7725" s="61"/>
      <c r="AZ7725" s="61"/>
      <c r="BA7725" s="61"/>
    </row>
    <row r="7726" spans="39:53" x14ac:dyDescent="0.2">
      <c r="AM7726" s="61"/>
      <c r="AN7726" s="61"/>
      <c r="AO7726" s="171"/>
      <c r="AP7726" s="61"/>
      <c r="AQ7726" s="61"/>
      <c r="AR7726" s="61"/>
      <c r="AS7726" s="61"/>
      <c r="AT7726" s="61"/>
      <c r="AU7726" s="61"/>
      <c r="AV7726" s="61"/>
      <c r="AW7726" s="61"/>
      <c r="AX7726" s="61"/>
      <c r="AY7726" s="61"/>
      <c r="AZ7726" s="61"/>
      <c r="BA7726" s="61"/>
    </row>
    <row r="7727" spans="39:53" x14ac:dyDescent="0.2">
      <c r="AM7727" s="61"/>
      <c r="AN7727" s="61"/>
      <c r="AO7727" s="171"/>
      <c r="AP7727" s="61"/>
      <c r="AQ7727" s="61"/>
      <c r="AR7727" s="61"/>
      <c r="AS7727" s="61"/>
      <c r="AT7727" s="61"/>
      <c r="AU7727" s="61"/>
      <c r="AV7727" s="61"/>
      <c r="AW7727" s="61"/>
      <c r="AX7727" s="61"/>
      <c r="AY7727" s="61"/>
      <c r="AZ7727" s="61"/>
      <c r="BA7727" s="61"/>
    </row>
    <row r="7728" spans="39:53" x14ac:dyDescent="0.2">
      <c r="AM7728" s="61"/>
      <c r="AN7728" s="61"/>
      <c r="AO7728" s="171"/>
      <c r="AP7728" s="61"/>
      <c r="AQ7728" s="61"/>
      <c r="AR7728" s="61"/>
      <c r="AS7728" s="61"/>
      <c r="AT7728" s="61"/>
      <c r="AU7728" s="61"/>
      <c r="AV7728" s="61"/>
      <c r="AW7728" s="61"/>
      <c r="AX7728" s="61"/>
      <c r="AY7728" s="61"/>
      <c r="AZ7728" s="61"/>
      <c r="BA7728" s="61"/>
    </row>
    <row r="7729" spans="39:53" x14ac:dyDescent="0.2">
      <c r="AM7729" s="61"/>
      <c r="AN7729" s="61"/>
      <c r="AO7729" s="171"/>
      <c r="AP7729" s="61"/>
      <c r="AQ7729" s="61"/>
      <c r="AR7729" s="61"/>
      <c r="AS7729" s="61"/>
      <c r="AT7729" s="61"/>
      <c r="AU7729" s="61"/>
      <c r="AV7729" s="61"/>
      <c r="AW7729" s="61"/>
      <c r="AX7729" s="61"/>
      <c r="AY7729" s="61"/>
      <c r="AZ7729" s="61"/>
      <c r="BA7729" s="61"/>
    </row>
    <row r="7730" spans="39:53" x14ac:dyDescent="0.2">
      <c r="AM7730" s="61"/>
      <c r="AN7730" s="61"/>
      <c r="AO7730" s="171"/>
      <c r="AP7730" s="61"/>
      <c r="AQ7730" s="61"/>
      <c r="AR7730" s="61"/>
      <c r="AS7730" s="61"/>
      <c r="AT7730" s="61"/>
      <c r="AU7730" s="61"/>
      <c r="AV7730" s="61"/>
      <c r="AW7730" s="61"/>
      <c r="AX7730" s="61"/>
      <c r="AY7730" s="61"/>
      <c r="AZ7730" s="61"/>
      <c r="BA7730" s="61"/>
    </row>
    <row r="7731" spans="39:53" x14ac:dyDescent="0.2">
      <c r="AM7731" s="61"/>
      <c r="AN7731" s="61"/>
      <c r="AO7731" s="171"/>
      <c r="AP7731" s="61"/>
      <c r="AQ7731" s="61"/>
      <c r="AR7731" s="61"/>
      <c r="AS7731" s="61"/>
      <c r="AT7731" s="61"/>
      <c r="AU7731" s="61"/>
      <c r="AV7731" s="61"/>
      <c r="AW7731" s="61"/>
      <c r="AX7731" s="61"/>
      <c r="AY7731" s="61"/>
      <c r="AZ7731" s="61"/>
      <c r="BA7731" s="61"/>
    </row>
    <row r="7732" spans="39:53" x14ac:dyDescent="0.2">
      <c r="AM7732" s="61"/>
      <c r="AN7732" s="61"/>
      <c r="AO7732" s="171"/>
      <c r="AP7732" s="61"/>
      <c r="AQ7732" s="61"/>
      <c r="AR7732" s="61"/>
      <c r="AS7732" s="61"/>
      <c r="AT7732" s="61"/>
      <c r="AU7732" s="61"/>
      <c r="AV7732" s="61"/>
      <c r="AW7732" s="61"/>
      <c r="AX7732" s="61"/>
      <c r="AY7732" s="61"/>
      <c r="AZ7732" s="61"/>
      <c r="BA7732" s="61"/>
    </row>
    <row r="7733" spans="39:53" x14ac:dyDescent="0.2">
      <c r="AM7733" s="61"/>
      <c r="AN7733" s="61"/>
      <c r="AO7733" s="171"/>
      <c r="AP7733" s="61"/>
      <c r="AQ7733" s="61"/>
      <c r="AR7733" s="61"/>
      <c r="AS7733" s="61"/>
      <c r="AT7733" s="61"/>
      <c r="AU7733" s="61"/>
      <c r="AV7733" s="61"/>
      <c r="AW7733" s="61"/>
      <c r="AX7733" s="61"/>
      <c r="AY7733" s="61"/>
      <c r="AZ7733" s="61"/>
      <c r="BA7733" s="61"/>
    </row>
    <row r="7734" spans="39:53" x14ac:dyDescent="0.2">
      <c r="AM7734" s="61"/>
      <c r="AN7734" s="61"/>
      <c r="AO7734" s="171"/>
      <c r="AP7734" s="61"/>
      <c r="AQ7734" s="61"/>
      <c r="AR7734" s="61"/>
      <c r="AS7734" s="61"/>
      <c r="AT7734" s="61"/>
      <c r="AU7734" s="61"/>
      <c r="AV7734" s="61"/>
      <c r="AW7734" s="61"/>
      <c r="AX7734" s="61"/>
      <c r="AY7734" s="61"/>
      <c r="AZ7734" s="61"/>
      <c r="BA7734" s="61"/>
    </row>
    <row r="7735" spans="39:53" x14ac:dyDescent="0.2">
      <c r="AM7735" s="61"/>
      <c r="AN7735" s="61"/>
      <c r="AO7735" s="171"/>
      <c r="AP7735" s="61"/>
      <c r="AQ7735" s="61"/>
      <c r="AR7735" s="61"/>
      <c r="AS7735" s="61"/>
      <c r="AT7735" s="61"/>
      <c r="AU7735" s="61"/>
      <c r="AV7735" s="61"/>
      <c r="AW7735" s="61"/>
      <c r="AX7735" s="61"/>
      <c r="AY7735" s="61"/>
      <c r="AZ7735" s="61"/>
      <c r="BA7735" s="61"/>
    </row>
    <row r="7736" spans="39:53" x14ac:dyDescent="0.2">
      <c r="AM7736" s="61"/>
      <c r="AN7736" s="61"/>
      <c r="AO7736" s="171"/>
      <c r="AP7736" s="61"/>
      <c r="AQ7736" s="61"/>
      <c r="AR7736" s="61"/>
      <c r="AS7736" s="61"/>
      <c r="AT7736" s="61"/>
      <c r="AU7736" s="61"/>
      <c r="AV7736" s="61"/>
      <c r="AW7736" s="61"/>
      <c r="AX7736" s="61"/>
      <c r="AY7736" s="61"/>
      <c r="AZ7736" s="61"/>
      <c r="BA7736" s="61"/>
    </row>
    <row r="7737" spans="39:53" x14ac:dyDescent="0.2">
      <c r="AM7737" s="61"/>
      <c r="AN7737" s="61"/>
      <c r="AO7737" s="171"/>
      <c r="AP7737" s="61"/>
      <c r="AQ7737" s="61"/>
      <c r="AR7737" s="61"/>
      <c r="AS7737" s="61"/>
      <c r="AT7737" s="61"/>
      <c r="AU7737" s="61"/>
      <c r="AV7737" s="61"/>
      <c r="AW7737" s="61"/>
      <c r="AX7737" s="61"/>
      <c r="AY7737" s="61"/>
      <c r="AZ7737" s="61"/>
      <c r="BA7737" s="61"/>
    </row>
    <row r="7738" spans="39:53" x14ac:dyDescent="0.2">
      <c r="AM7738" s="61"/>
      <c r="AN7738" s="61"/>
      <c r="AO7738" s="171"/>
      <c r="AP7738" s="61"/>
      <c r="AQ7738" s="61"/>
      <c r="AR7738" s="61"/>
      <c r="AS7738" s="61"/>
      <c r="AT7738" s="61"/>
      <c r="AU7738" s="61"/>
      <c r="AV7738" s="61"/>
      <c r="AW7738" s="61"/>
      <c r="AX7738" s="61"/>
      <c r="AY7738" s="61"/>
      <c r="AZ7738" s="61"/>
      <c r="BA7738" s="61"/>
    </row>
    <row r="7739" spans="39:53" x14ac:dyDescent="0.2">
      <c r="AM7739" s="61"/>
      <c r="AN7739" s="61"/>
      <c r="AO7739" s="171"/>
      <c r="AP7739" s="61"/>
      <c r="AQ7739" s="61"/>
      <c r="AR7739" s="61"/>
      <c r="AS7739" s="61"/>
      <c r="AT7739" s="61"/>
      <c r="AU7739" s="61"/>
      <c r="AV7739" s="61"/>
      <c r="AW7739" s="61"/>
      <c r="AX7739" s="61"/>
      <c r="AY7739" s="61"/>
      <c r="AZ7739" s="61"/>
      <c r="BA7739" s="61"/>
    </row>
    <row r="7740" spans="39:53" x14ac:dyDescent="0.2">
      <c r="AM7740" s="61"/>
      <c r="AN7740" s="61"/>
      <c r="AO7740" s="171"/>
      <c r="AP7740" s="61"/>
      <c r="AQ7740" s="61"/>
      <c r="AR7740" s="61"/>
      <c r="AS7740" s="61"/>
      <c r="AT7740" s="61"/>
      <c r="AU7740" s="61"/>
      <c r="AV7740" s="61"/>
      <c r="AW7740" s="61"/>
      <c r="AX7740" s="61"/>
      <c r="AY7740" s="61"/>
      <c r="AZ7740" s="61"/>
      <c r="BA7740" s="61"/>
    </row>
    <row r="7741" spans="39:53" x14ac:dyDescent="0.2">
      <c r="AM7741" s="61"/>
      <c r="AN7741" s="61"/>
      <c r="AO7741" s="171"/>
      <c r="AP7741" s="61"/>
      <c r="AQ7741" s="61"/>
      <c r="AR7741" s="61"/>
      <c r="AS7741" s="61"/>
      <c r="AT7741" s="61"/>
      <c r="AU7741" s="61"/>
      <c r="AV7741" s="61"/>
      <c r="AW7741" s="61"/>
      <c r="AX7741" s="61"/>
      <c r="AY7741" s="61"/>
      <c r="AZ7741" s="61"/>
      <c r="BA7741" s="61"/>
    </row>
    <row r="7742" spans="39:53" x14ac:dyDescent="0.2">
      <c r="AM7742" s="61"/>
      <c r="AN7742" s="61"/>
      <c r="AO7742" s="171"/>
      <c r="AP7742" s="61"/>
      <c r="AQ7742" s="61"/>
      <c r="AR7742" s="61"/>
      <c r="AS7742" s="61"/>
      <c r="AT7742" s="61"/>
      <c r="AU7742" s="61"/>
      <c r="AV7742" s="61"/>
      <c r="AW7742" s="61"/>
      <c r="AX7742" s="61"/>
      <c r="AY7742" s="61"/>
      <c r="AZ7742" s="61"/>
      <c r="BA7742" s="61"/>
    </row>
    <row r="7743" spans="39:53" x14ac:dyDescent="0.2">
      <c r="AM7743" s="61"/>
      <c r="AN7743" s="61"/>
      <c r="AO7743" s="171"/>
      <c r="AP7743" s="61"/>
      <c r="AQ7743" s="61"/>
      <c r="AR7743" s="61"/>
      <c r="AS7743" s="61"/>
      <c r="AT7743" s="61"/>
      <c r="AU7743" s="61"/>
      <c r="AV7743" s="61"/>
      <c r="AW7743" s="61"/>
      <c r="AX7743" s="61"/>
      <c r="AY7743" s="61"/>
      <c r="AZ7743" s="61"/>
      <c r="BA7743" s="61"/>
    </row>
    <row r="7744" spans="39:53" x14ac:dyDescent="0.2">
      <c r="AM7744" s="61"/>
      <c r="AN7744" s="61"/>
      <c r="AO7744" s="171"/>
      <c r="AP7744" s="61"/>
      <c r="AQ7744" s="61"/>
      <c r="AR7744" s="61"/>
      <c r="AS7744" s="61"/>
      <c r="AT7744" s="61"/>
      <c r="AU7744" s="61"/>
      <c r="AV7744" s="61"/>
      <c r="AW7744" s="61"/>
      <c r="AX7744" s="61"/>
      <c r="AY7744" s="61"/>
      <c r="AZ7744" s="61"/>
      <c r="BA7744" s="61"/>
    </row>
    <row r="7745" spans="39:53" x14ac:dyDescent="0.2">
      <c r="AM7745" s="61"/>
      <c r="AN7745" s="61"/>
      <c r="AO7745" s="171"/>
      <c r="AP7745" s="61"/>
      <c r="AQ7745" s="61"/>
      <c r="AR7745" s="61"/>
      <c r="AS7745" s="61"/>
      <c r="AT7745" s="61"/>
      <c r="AU7745" s="61"/>
      <c r="AV7745" s="61"/>
      <c r="AW7745" s="61"/>
      <c r="AX7745" s="61"/>
      <c r="AY7745" s="61"/>
      <c r="AZ7745" s="61"/>
      <c r="BA7745" s="61"/>
    </row>
    <row r="7746" spans="39:53" x14ac:dyDescent="0.2">
      <c r="AM7746" s="61"/>
      <c r="AN7746" s="61"/>
      <c r="AO7746" s="171"/>
      <c r="AP7746" s="61"/>
      <c r="AQ7746" s="61"/>
      <c r="AR7746" s="61"/>
      <c r="AS7746" s="61"/>
      <c r="AT7746" s="61"/>
      <c r="AU7746" s="61"/>
      <c r="AV7746" s="61"/>
      <c r="AW7746" s="61"/>
      <c r="AX7746" s="61"/>
      <c r="AY7746" s="61"/>
      <c r="AZ7746" s="61"/>
      <c r="BA7746" s="61"/>
    </row>
    <row r="7747" spans="39:53" x14ac:dyDescent="0.2">
      <c r="AM7747" s="61"/>
      <c r="AN7747" s="61"/>
      <c r="AO7747" s="171"/>
      <c r="AP7747" s="61"/>
      <c r="AQ7747" s="61"/>
      <c r="AR7747" s="61"/>
      <c r="AS7747" s="61"/>
      <c r="AT7747" s="61"/>
      <c r="AU7747" s="61"/>
      <c r="AV7747" s="61"/>
      <c r="AW7747" s="61"/>
      <c r="AX7747" s="61"/>
      <c r="AY7747" s="61"/>
      <c r="AZ7747" s="61"/>
      <c r="BA7747" s="61"/>
    </row>
    <row r="7748" spans="39:53" x14ac:dyDescent="0.2">
      <c r="AM7748" s="61"/>
      <c r="AN7748" s="61"/>
      <c r="AO7748" s="171"/>
      <c r="AP7748" s="61"/>
      <c r="AQ7748" s="61"/>
      <c r="AR7748" s="61"/>
      <c r="AS7748" s="61"/>
      <c r="AT7748" s="61"/>
      <c r="AU7748" s="61"/>
      <c r="AV7748" s="61"/>
      <c r="AW7748" s="61"/>
      <c r="AX7748" s="61"/>
      <c r="AY7748" s="61"/>
      <c r="AZ7748" s="61"/>
      <c r="BA7748" s="61"/>
    </row>
    <row r="7749" spans="39:53" x14ac:dyDescent="0.2">
      <c r="AM7749" s="61"/>
      <c r="AN7749" s="61"/>
      <c r="AO7749" s="171"/>
      <c r="AP7749" s="61"/>
      <c r="AQ7749" s="61"/>
      <c r="AR7749" s="61"/>
      <c r="AS7749" s="61"/>
      <c r="AT7749" s="61"/>
      <c r="AU7749" s="61"/>
      <c r="AV7749" s="61"/>
      <c r="AW7749" s="61"/>
      <c r="AX7749" s="61"/>
      <c r="AY7749" s="61"/>
      <c r="AZ7749" s="61"/>
      <c r="BA7749" s="61"/>
    </row>
    <row r="7750" spans="39:53" x14ac:dyDescent="0.2">
      <c r="AM7750" s="61"/>
      <c r="AN7750" s="61"/>
      <c r="AO7750" s="171"/>
      <c r="AP7750" s="61"/>
      <c r="AQ7750" s="61"/>
      <c r="AR7750" s="61"/>
      <c r="AS7750" s="61"/>
      <c r="AT7750" s="61"/>
      <c r="AU7750" s="61"/>
      <c r="AV7750" s="61"/>
      <c r="AW7750" s="61"/>
      <c r="AX7750" s="61"/>
      <c r="AY7750" s="61"/>
      <c r="AZ7750" s="61"/>
      <c r="BA7750" s="61"/>
    </row>
    <row r="7751" spans="39:53" x14ac:dyDescent="0.2">
      <c r="AM7751" s="61"/>
      <c r="AN7751" s="61"/>
      <c r="AO7751" s="171"/>
      <c r="AP7751" s="61"/>
      <c r="AQ7751" s="61"/>
      <c r="AR7751" s="61"/>
      <c r="AS7751" s="61"/>
      <c r="AT7751" s="61"/>
      <c r="AU7751" s="61"/>
      <c r="AV7751" s="61"/>
      <c r="AW7751" s="61"/>
      <c r="AX7751" s="61"/>
      <c r="AY7751" s="61"/>
      <c r="AZ7751" s="61"/>
      <c r="BA7751" s="61"/>
    </row>
    <row r="7752" spans="39:53" x14ac:dyDescent="0.2">
      <c r="AM7752" s="61"/>
      <c r="AN7752" s="61"/>
      <c r="AO7752" s="171"/>
      <c r="AP7752" s="61"/>
      <c r="AQ7752" s="61"/>
      <c r="AR7752" s="61"/>
      <c r="AS7752" s="61"/>
      <c r="AT7752" s="61"/>
      <c r="AU7752" s="61"/>
      <c r="AV7752" s="61"/>
      <c r="AW7752" s="61"/>
      <c r="AX7752" s="61"/>
      <c r="AY7752" s="61"/>
      <c r="AZ7752" s="61"/>
      <c r="BA7752" s="61"/>
    </row>
    <row r="7753" spans="39:53" x14ac:dyDescent="0.2">
      <c r="AM7753" s="61"/>
      <c r="AN7753" s="61"/>
      <c r="AO7753" s="171"/>
      <c r="AP7753" s="61"/>
      <c r="AQ7753" s="61"/>
      <c r="AR7753" s="61"/>
      <c r="AS7753" s="61"/>
      <c r="AT7753" s="61"/>
      <c r="AU7753" s="61"/>
      <c r="AV7753" s="61"/>
      <c r="AW7753" s="61"/>
      <c r="AX7753" s="61"/>
      <c r="AY7753" s="61"/>
      <c r="AZ7753" s="61"/>
      <c r="BA7753" s="61"/>
    </row>
    <row r="7754" spans="39:53" x14ac:dyDescent="0.2">
      <c r="AM7754" s="61"/>
      <c r="AN7754" s="61"/>
      <c r="AO7754" s="171"/>
      <c r="AP7754" s="61"/>
      <c r="AQ7754" s="61"/>
      <c r="AR7754" s="61"/>
      <c r="AS7754" s="61"/>
      <c r="AT7754" s="61"/>
      <c r="AU7754" s="61"/>
      <c r="AV7754" s="61"/>
      <c r="AW7754" s="61"/>
      <c r="AX7754" s="61"/>
      <c r="AY7754" s="61"/>
      <c r="AZ7754" s="61"/>
      <c r="BA7754" s="61"/>
    </row>
    <row r="7755" spans="39:53" x14ac:dyDescent="0.2">
      <c r="AM7755" s="61"/>
      <c r="AN7755" s="61"/>
      <c r="AO7755" s="171"/>
      <c r="AP7755" s="61"/>
      <c r="AQ7755" s="61"/>
      <c r="AR7755" s="61"/>
      <c r="AS7755" s="61"/>
      <c r="AT7755" s="61"/>
      <c r="AU7755" s="61"/>
      <c r="AV7755" s="61"/>
      <c r="AW7755" s="61"/>
      <c r="AX7755" s="61"/>
      <c r="AY7755" s="61"/>
      <c r="AZ7755" s="61"/>
      <c r="BA7755" s="61"/>
    </row>
    <row r="7756" spans="39:53" x14ac:dyDescent="0.2">
      <c r="AM7756" s="61"/>
      <c r="AN7756" s="61"/>
      <c r="AO7756" s="171"/>
      <c r="AP7756" s="61"/>
      <c r="AQ7756" s="61"/>
      <c r="AR7756" s="61"/>
      <c r="AS7756" s="61"/>
      <c r="AT7756" s="61"/>
      <c r="AU7756" s="61"/>
      <c r="AV7756" s="61"/>
      <c r="AW7756" s="61"/>
      <c r="AX7756" s="61"/>
      <c r="AY7756" s="61"/>
      <c r="AZ7756" s="61"/>
      <c r="BA7756" s="61"/>
    </row>
    <row r="7757" spans="39:53" x14ac:dyDescent="0.2">
      <c r="AM7757" s="61"/>
      <c r="AN7757" s="61"/>
      <c r="AO7757" s="171"/>
      <c r="AP7757" s="61"/>
      <c r="AQ7757" s="61"/>
      <c r="AR7757" s="61"/>
      <c r="AS7757" s="61"/>
      <c r="AT7757" s="61"/>
      <c r="AU7757" s="61"/>
      <c r="AV7757" s="61"/>
      <c r="AW7757" s="61"/>
      <c r="AX7757" s="61"/>
      <c r="AY7757" s="61"/>
      <c r="AZ7757" s="61"/>
      <c r="BA7757" s="61"/>
    </row>
    <row r="7758" spans="39:53" x14ac:dyDescent="0.2">
      <c r="AM7758" s="61"/>
      <c r="AN7758" s="61"/>
      <c r="AO7758" s="171"/>
      <c r="AP7758" s="61"/>
      <c r="AQ7758" s="61"/>
      <c r="AR7758" s="61"/>
      <c r="AS7758" s="61"/>
      <c r="AT7758" s="61"/>
      <c r="AU7758" s="61"/>
      <c r="AV7758" s="61"/>
      <c r="AW7758" s="61"/>
      <c r="AX7758" s="61"/>
      <c r="AY7758" s="61"/>
      <c r="AZ7758" s="61"/>
      <c r="BA7758" s="61"/>
    </row>
    <row r="7759" spans="39:53" x14ac:dyDescent="0.2">
      <c r="AM7759" s="61"/>
      <c r="AN7759" s="61"/>
      <c r="AO7759" s="171"/>
      <c r="AP7759" s="61"/>
      <c r="AQ7759" s="61"/>
      <c r="AR7759" s="61"/>
      <c r="AS7759" s="61"/>
      <c r="AT7759" s="61"/>
      <c r="AU7759" s="61"/>
      <c r="AV7759" s="61"/>
      <c r="AW7759" s="61"/>
      <c r="AX7759" s="61"/>
      <c r="AY7759" s="61"/>
      <c r="AZ7759" s="61"/>
      <c r="BA7759" s="61"/>
    </row>
    <row r="7760" spans="39:53" x14ac:dyDescent="0.2">
      <c r="AM7760" s="61"/>
      <c r="AN7760" s="61"/>
      <c r="AO7760" s="171"/>
      <c r="AP7760" s="61"/>
      <c r="AQ7760" s="61"/>
      <c r="AR7760" s="61"/>
      <c r="AS7760" s="61"/>
      <c r="AT7760" s="61"/>
      <c r="AU7760" s="61"/>
      <c r="AV7760" s="61"/>
      <c r="AW7760" s="61"/>
      <c r="AX7760" s="61"/>
      <c r="AY7760" s="61"/>
      <c r="AZ7760" s="61"/>
      <c r="BA7760" s="61"/>
    </row>
    <row r="7761" spans="39:53" x14ac:dyDescent="0.2">
      <c r="AM7761" s="61"/>
      <c r="AN7761" s="61"/>
      <c r="AO7761" s="171"/>
      <c r="AP7761" s="61"/>
      <c r="AQ7761" s="61"/>
      <c r="AR7761" s="61"/>
      <c r="AS7761" s="61"/>
      <c r="AT7761" s="61"/>
      <c r="AU7761" s="61"/>
      <c r="AV7761" s="61"/>
      <c r="AW7761" s="61"/>
      <c r="AX7761" s="61"/>
      <c r="AY7761" s="61"/>
      <c r="AZ7761" s="61"/>
      <c r="BA7761" s="61"/>
    </row>
    <row r="7762" spans="39:53" x14ac:dyDescent="0.2">
      <c r="AM7762" s="61"/>
      <c r="AN7762" s="61"/>
      <c r="AO7762" s="171"/>
      <c r="AP7762" s="61"/>
      <c r="AQ7762" s="61"/>
      <c r="AR7762" s="61"/>
      <c r="AS7762" s="61"/>
      <c r="AT7762" s="61"/>
      <c r="AU7762" s="61"/>
      <c r="AV7762" s="61"/>
      <c r="AW7762" s="61"/>
      <c r="AX7762" s="61"/>
      <c r="AY7762" s="61"/>
      <c r="AZ7762" s="61"/>
      <c r="BA7762" s="61"/>
    </row>
    <row r="7763" spans="39:53" x14ac:dyDescent="0.2">
      <c r="AM7763" s="61"/>
      <c r="AN7763" s="61"/>
      <c r="AO7763" s="171"/>
      <c r="AP7763" s="61"/>
      <c r="AQ7763" s="61"/>
      <c r="AR7763" s="61"/>
      <c r="AS7763" s="61"/>
      <c r="AT7763" s="61"/>
      <c r="AU7763" s="61"/>
      <c r="AV7763" s="61"/>
      <c r="AW7763" s="61"/>
      <c r="AX7763" s="61"/>
      <c r="AY7763" s="61"/>
      <c r="AZ7763" s="61"/>
      <c r="BA7763" s="61"/>
    </row>
    <row r="7764" spans="39:53" x14ac:dyDescent="0.2">
      <c r="AM7764" s="61"/>
      <c r="AN7764" s="61"/>
      <c r="AO7764" s="171"/>
      <c r="AP7764" s="61"/>
      <c r="AQ7764" s="61"/>
      <c r="AR7764" s="61"/>
      <c r="AS7764" s="61"/>
      <c r="AT7764" s="61"/>
      <c r="AU7764" s="61"/>
      <c r="AV7764" s="61"/>
      <c r="AW7764" s="61"/>
      <c r="AX7764" s="61"/>
      <c r="AY7764" s="61"/>
      <c r="AZ7764" s="61"/>
      <c r="BA7764" s="61"/>
    </row>
    <row r="7765" spans="39:53" x14ac:dyDescent="0.2">
      <c r="AM7765" s="61"/>
      <c r="AN7765" s="61"/>
      <c r="AO7765" s="171"/>
      <c r="AP7765" s="61"/>
      <c r="AQ7765" s="61"/>
      <c r="AR7765" s="61"/>
      <c r="AS7765" s="61"/>
      <c r="AT7765" s="61"/>
      <c r="AU7765" s="61"/>
      <c r="AV7765" s="61"/>
      <c r="AW7765" s="61"/>
      <c r="AX7765" s="61"/>
      <c r="AY7765" s="61"/>
      <c r="AZ7765" s="61"/>
      <c r="BA7765" s="61"/>
    </row>
    <row r="7766" spans="39:53" x14ac:dyDescent="0.2">
      <c r="AM7766" s="61"/>
      <c r="AN7766" s="61"/>
      <c r="AO7766" s="171"/>
      <c r="AP7766" s="61"/>
      <c r="AQ7766" s="61"/>
      <c r="AR7766" s="61"/>
      <c r="AS7766" s="61"/>
      <c r="AT7766" s="61"/>
      <c r="AU7766" s="61"/>
      <c r="AV7766" s="61"/>
      <c r="AW7766" s="61"/>
      <c r="AX7766" s="61"/>
      <c r="AY7766" s="61"/>
      <c r="AZ7766" s="61"/>
      <c r="BA7766" s="61"/>
    </row>
    <row r="7767" spans="39:53" x14ac:dyDescent="0.2">
      <c r="AM7767" s="61"/>
      <c r="AN7767" s="61"/>
      <c r="AO7767" s="171"/>
      <c r="AP7767" s="61"/>
      <c r="AQ7767" s="61"/>
      <c r="AR7767" s="61"/>
      <c r="AS7767" s="61"/>
      <c r="AT7767" s="61"/>
      <c r="AU7767" s="61"/>
      <c r="AV7767" s="61"/>
      <c r="AW7767" s="61"/>
      <c r="AX7767" s="61"/>
      <c r="AY7767" s="61"/>
      <c r="AZ7767" s="61"/>
      <c r="BA7767" s="61"/>
    </row>
    <row r="7768" spans="39:53" x14ac:dyDescent="0.2">
      <c r="AM7768" s="61"/>
      <c r="AN7768" s="61"/>
      <c r="AO7768" s="171"/>
      <c r="AP7768" s="61"/>
      <c r="AQ7768" s="61"/>
      <c r="AR7768" s="61"/>
      <c r="AS7768" s="61"/>
      <c r="AT7768" s="61"/>
      <c r="AU7768" s="61"/>
      <c r="AV7768" s="61"/>
      <c r="AW7768" s="61"/>
      <c r="AX7768" s="61"/>
      <c r="AY7768" s="61"/>
      <c r="AZ7768" s="61"/>
      <c r="BA7768" s="61"/>
    </row>
    <row r="7769" spans="39:53" x14ac:dyDescent="0.2">
      <c r="AM7769" s="61"/>
      <c r="AN7769" s="61"/>
      <c r="AO7769" s="171"/>
      <c r="AP7769" s="61"/>
      <c r="AQ7769" s="61"/>
      <c r="AR7769" s="61"/>
      <c r="AS7769" s="61"/>
      <c r="AT7769" s="61"/>
      <c r="AU7769" s="61"/>
      <c r="AV7769" s="61"/>
      <c r="AW7769" s="61"/>
      <c r="AX7769" s="61"/>
      <c r="AY7769" s="61"/>
      <c r="AZ7769" s="61"/>
      <c r="BA7769" s="61"/>
    </row>
    <row r="7770" spans="39:53" x14ac:dyDescent="0.2">
      <c r="AM7770" s="61"/>
      <c r="AN7770" s="61"/>
      <c r="AO7770" s="171"/>
      <c r="AP7770" s="61"/>
      <c r="AQ7770" s="61"/>
      <c r="AR7770" s="61"/>
      <c r="AS7770" s="61"/>
      <c r="AT7770" s="61"/>
      <c r="AU7770" s="61"/>
      <c r="AV7770" s="61"/>
      <c r="AW7770" s="61"/>
      <c r="AX7770" s="61"/>
      <c r="AY7770" s="61"/>
      <c r="AZ7770" s="61"/>
      <c r="BA7770" s="61"/>
    </row>
    <row r="7771" spans="39:53" x14ac:dyDescent="0.2">
      <c r="AM7771" s="61"/>
      <c r="AN7771" s="61"/>
      <c r="AO7771" s="171"/>
      <c r="AP7771" s="61"/>
      <c r="AQ7771" s="61"/>
      <c r="AR7771" s="61"/>
      <c r="AS7771" s="61"/>
      <c r="AT7771" s="61"/>
      <c r="AU7771" s="61"/>
      <c r="AV7771" s="61"/>
      <c r="AW7771" s="61"/>
      <c r="AX7771" s="61"/>
      <c r="AY7771" s="61"/>
      <c r="AZ7771" s="61"/>
      <c r="BA7771" s="61"/>
    </row>
    <row r="7772" spans="39:53" x14ac:dyDescent="0.2">
      <c r="AM7772" s="61"/>
      <c r="AN7772" s="61"/>
      <c r="AO7772" s="171"/>
      <c r="AP7772" s="61"/>
      <c r="AQ7772" s="61"/>
      <c r="AR7772" s="61"/>
      <c r="AS7772" s="61"/>
      <c r="AT7772" s="61"/>
      <c r="AU7772" s="61"/>
      <c r="AV7772" s="61"/>
      <c r="AW7772" s="61"/>
      <c r="AX7772" s="61"/>
      <c r="AY7772" s="61"/>
      <c r="AZ7772" s="61"/>
      <c r="BA7772" s="61"/>
    </row>
    <row r="7773" spans="39:53" x14ac:dyDescent="0.2">
      <c r="AM7773" s="61"/>
      <c r="AN7773" s="61"/>
      <c r="AO7773" s="171"/>
      <c r="AP7773" s="61"/>
      <c r="AQ7773" s="61"/>
      <c r="AR7773" s="61"/>
      <c r="AS7773" s="61"/>
      <c r="AT7773" s="61"/>
      <c r="AU7773" s="61"/>
      <c r="AV7773" s="61"/>
      <c r="AW7773" s="61"/>
      <c r="AX7773" s="61"/>
      <c r="AY7773" s="61"/>
      <c r="AZ7773" s="61"/>
      <c r="BA7773" s="61"/>
    </row>
    <row r="7774" spans="39:53" x14ac:dyDescent="0.2">
      <c r="AM7774" s="61"/>
      <c r="AN7774" s="61"/>
      <c r="AO7774" s="171"/>
      <c r="AP7774" s="61"/>
      <c r="AQ7774" s="61"/>
      <c r="AR7774" s="61"/>
      <c r="AS7774" s="61"/>
      <c r="AT7774" s="61"/>
      <c r="AU7774" s="61"/>
      <c r="AV7774" s="61"/>
      <c r="AW7774" s="61"/>
      <c r="AX7774" s="61"/>
      <c r="AY7774" s="61"/>
      <c r="AZ7774" s="61"/>
      <c r="BA7774" s="61"/>
    </row>
    <row r="7775" spans="39:53" x14ac:dyDescent="0.2">
      <c r="AM7775" s="61"/>
      <c r="AN7775" s="61"/>
      <c r="AO7775" s="171"/>
      <c r="AP7775" s="61"/>
      <c r="AQ7775" s="61"/>
      <c r="AR7775" s="61"/>
      <c r="AS7775" s="61"/>
      <c r="AT7775" s="61"/>
      <c r="AU7775" s="61"/>
      <c r="AV7775" s="61"/>
      <c r="AW7775" s="61"/>
      <c r="AX7775" s="61"/>
      <c r="AY7775" s="61"/>
      <c r="AZ7775" s="61"/>
      <c r="BA7775" s="61"/>
    </row>
    <row r="7776" spans="39:53" x14ac:dyDescent="0.2">
      <c r="AM7776" s="61"/>
      <c r="AN7776" s="61"/>
      <c r="AO7776" s="171"/>
      <c r="AP7776" s="61"/>
      <c r="AQ7776" s="61"/>
      <c r="AR7776" s="61"/>
      <c r="AS7776" s="61"/>
      <c r="AT7776" s="61"/>
      <c r="AU7776" s="61"/>
      <c r="AV7776" s="61"/>
      <c r="AW7776" s="61"/>
      <c r="AX7776" s="61"/>
      <c r="AY7776" s="61"/>
      <c r="AZ7776" s="61"/>
      <c r="BA7776" s="61"/>
    </row>
    <row r="7777" spans="39:53" x14ac:dyDescent="0.2">
      <c r="AM7777" s="61"/>
      <c r="AN7777" s="61"/>
      <c r="AO7777" s="171"/>
      <c r="AP7777" s="61"/>
      <c r="AQ7777" s="61"/>
      <c r="AR7777" s="61"/>
      <c r="AS7777" s="61"/>
      <c r="AT7777" s="61"/>
      <c r="AU7777" s="61"/>
      <c r="AV7777" s="61"/>
      <c r="AW7777" s="61"/>
      <c r="AX7777" s="61"/>
      <c r="AY7777" s="61"/>
      <c r="AZ7777" s="61"/>
      <c r="BA7777" s="61"/>
    </row>
    <row r="7778" spans="39:53" x14ac:dyDescent="0.2">
      <c r="AM7778" s="61"/>
      <c r="AN7778" s="61"/>
      <c r="AO7778" s="171"/>
      <c r="AP7778" s="61"/>
      <c r="AQ7778" s="61"/>
      <c r="AR7778" s="61"/>
      <c r="AS7778" s="61"/>
      <c r="AT7778" s="61"/>
      <c r="AU7778" s="61"/>
      <c r="AV7778" s="61"/>
      <c r="AW7778" s="61"/>
      <c r="AX7778" s="61"/>
      <c r="AY7778" s="61"/>
      <c r="AZ7778" s="61"/>
      <c r="BA7778" s="61"/>
    </row>
    <row r="7779" spans="39:53" x14ac:dyDescent="0.2">
      <c r="AM7779" s="61"/>
      <c r="AN7779" s="61"/>
      <c r="AO7779" s="171"/>
      <c r="AP7779" s="61"/>
      <c r="AQ7779" s="61"/>
      <c r="AR7779" s="61"/>
      <c r="AS7779" s="61"/>
      <c r="AT7779" s="61"/>
      <c r="AU7779" s="61"/>
      <c r="AV7779" s="61"/>
      <c r="AW7779" s="61"/>
      <c r="AX7779" s="61"/>
      <c r="AY7779" s="61"/>
      <c r="AZ7779" s="61"/>
      <c r="BA7779" s="61"/>
    </row>
    <row r="7780" spans="39:53" x14ac:dyDescent="0.2">
      <c r="AM7780" s="61"/>
      <c r="AN7780" s="61"/>
      <c r="AO7780" s="171"/>
      <c r="AP7780" s="61"/>
      <c r="AQ7780" s="61"/>
      <c r="AR7780" s="61"/>
      <c r="AS7780" s="61"/>
      <c r="AT7780" s="61"/>
      <c r="AU7780" s="61"/>
      <c r="AV7780" s="61"/>
      <c r="AW7780" s="61"/>
      <c r="AX7780" s="61"/>
      <c r="AY7780" s="61"/>
      <c r="AZ7780" s="61"/>
      <c r="BA7780" s="61"/>
    </row>
    <row r="7781" spans="39:53" x14ac:dyDescent="0.2">
      <c r="AM7781" s="61"/>
      <c r="AN7781" s="61"/>
      <c r="AO7781" s="171"/>
      <c r="AP7781" s="61"/>
      <c r="AQ7781" s="61"/>
      <c r="AR7781" s="61"/>
      <c r="AS7781" s="61"/>
      <c r="AT7781" s="61"/>
      <c r="AU7781" s="61"/>
      <c r="AV7781" s="61"/>
      <c r="AW7781" s="61"/>
      <c r="AX7781" s="61"/>
      <c r="AY7781" s="61"/>
      <c r="AZ7781" s="61"/>
      <c r="BA7781" s="61"/>
    </row>
    <row r="7782" spans="39:53" x14ac:dyDescent="0.2">
      <c r="AM7782" s="61"/>
      <c r="AN7782" s="61"/>
      <c r="AO7782" s="171"/>
      <c r="AP7782" s="61"/>
      <c r="AQ7782" s="61"/>
      <c r="AR7782" s="61"/>
      <c r="AS7782" s="61"/>
      <c r="AT7782" s="61"/>
      <c r="AU7782" s="61"/>
      <c r="AV7782" s="61"/>
      <c r="AW7782" s="61"/>
      <c r="AX7782" s="61"/>
      <c r="AY7782" s="61"/>
      <c r="AZ7782" s="61"/>
      <c r="BA7782" s="61"/>
    </row>
    <row r="7783" spans="39:53" x14ac:dyDescent="0.2">
      <c r="AM7783" s="61"/>
      <c r="AN7783" s="61"/>
      <c r="AO7783" s="171"/>
      <c r="AP7783" s="61"/>
      <c r="AQ7783" s="61"/>
      <c r="AR7783" s="61"/>
      <c r="AS7783" s="61"/>
      <c r="AT7783" s="61"/>
      <c r="AU7783" s="61"/>
      <c r="AV7783" s="61"/>
      <c r="AW7783" s="61"/>
      <c r="AX7783" s="61"/>
      <c r="AY7783" s="61"/>
      <c r="AZ7783" s="61"/>
      <c r="BA7783" s="61"/>
    </row>
    <row r="7784" spans="39:53" x14ac:dyDescent="0.2">
      <c r="AM7784" s="61"/>
      <c r="AN7784" s="61"/>
      <c r="AO7784" s="171"/>
      <c r="AP7784" s="61"/>
      <c r="AQ7784" s="61"/>
      <c r="AR7784" s="61"/>
      <c r="AS7784" s="61"/>
      <c r="AT7784" s="61"/>
      <c r="AU7784" s="61"/>
      <c r="AV7784" s="61"/>
      <c r="AW7784" s="61"/>
      <c r="AX7784" s="61"/>
      <c r="AY7784" s="61"/>
      <c r="AZ7784" s="61"/>
      <c r="BA7784" s="61"/>
    </row>
    <row r="7785" spans="39:53" x14ac:dyDescent="0.2">
      <c r="AM7785" s="61"/>
      <c r="AN7785" s="61"/>
      <c r="AO7785" s="171"/>
      <c r="AP7785" s="61"/>
      <c r="AQ7785" s="61"/>
      <c r="AR7785" s="61"/>
      <c r="AS7785" s="61"/>
      <c r="AT7785" s="61"/>
      <c r="AU7785" s="61"/>
      <c r="AV7785" s="61"/>
      <c r="AW7785" s="61"/>
      <c r="AX7785" s="61"/>
      <c r="AY7785" s="61"/>
      <c r="AZ7785" s="61"/>
      <c r="BA7785" s="61"/>
    </row>
    <row r="7786" spans="39:53" x14ac:dyDescent="0.2">
      <c r="AM7786" s="61"/>
      <c r="AN7786" s="61"/>
      <c r="AO7786" s="171"/>
      <c r="AP7786" s="61"/>
      <c r="AQ7786" s="61"/>
      <c r="AR7786" s="61"/>
      <c r="AS7786" s="61"/>
      <c r="AT7786" s="61"/>
      <c r="AU7786" s="61"/>
      <c r="AV7786" s="61"/>
      <c r="AW7786" s="61"/>
      <c r="AX7786" s="61"/>
      <c r="AY7786" s="61"/>
      <c r="AZ7786" s="61"/>
      <c r="BA7786" s="61"/>
    </row>
    <row r="7787" spans="39:53" x14ac:dyDescent="0.2">
      <c r="AM7787" s="61"/>
      <c r="AN7787" s="61"/>
      <c r="AO7787" s="171"/>
      <c r="AP7787" s="61"/>
      <c r="AQ7787" s="61"/>
      <c r="AR7787" s="61"/>
      <c r="AS7787" s="61"/>
      <c r="AT7787" s="61"/>
      <c r="AU7787" s="61"/>
      <c r="AV7787" s="61"/>
      <c r="AW7787" s="61"/>
      <c r="AX7787" s="61"/>
      <c r="AY7787" s="61"/>
      <c r="AZ7787" s="61"/>
      <c r="BA7787" s="61"/>
    </row>
    <row r="7788" spans="39:53" x14ac:dyDescent="0.2">
      <c r="AM7788" s="61"/>
      <c r="AN7788" s="61"/>
      <c r="AO7788" s="171"/>
      <c r="AP7788" s="61"/>
      <c r="AQ7788" s="61"/>
      <c r="AR7788" s="61"/>
      <c r="AS7788" s="61"/>
      <c r="AT7788" s="61"/>
      <c r="AU7788" s="61"/>
      <c r="AV7788" s="61"/>
      <c r="AW7788" s="61"/>
      <c r="AX7788" s="61"/>
      <c r="AY7788" s="61"/>
      <c r="AZ7788" s="61"/>
      <c r="BA7788" s="61"/>
    </row>
    <row r="7789" spans="39:53" x14ac:dyDescent="0.2">
      <c r="AM7789" s="61"/>
      <c r="AN7789" s="61"/>
      <c r="AO7789" s="171"/>
      <c r="AP7789" s="61"/>
      <c r="AQ7789" s="61"/>
      <c r="AR7789" s="61"/>
      <c r="AS7789" s="61"/>
      <c r="AT7789" s="61"/>
      <c r="AU7789" s="61"/>
      <c r="AV7789" s="61"/>
      <c r="AW7789" s="61"/>
      <c r="AX7789" s="61"/>
      <c r="AY7789" s="61"/>
      <c r="AZ7789" s="61"/>
      <c r="BA7789" s="61"/>
    </row>
    <row r="7790" spans="39:53" x14ac:dyDescent="0.2">
      <c r="AM7790" s="61"/>
      <c r="AN7790" s="61"/>
      <c r="AO7790" s="171"/>
      <c r="AP7790" s="61"/>
      <c r="AQ7790" s="61"/>
      <c r="AR7790" s="61"/>
      <c r="AS7790" s="61"/>
      <c r="AT7790" s="61"/>
      <c r="AU7790" s="61"/>
      <c r="AV7790" s="61"/>
      <c r="AW7790" s="61"/>
      <c r="AX7790" s="61"/>
      <c r="AY7790" s="61"/>
      <c r="AZ7790" s="61"/>
      <c r="BA7790" s="61"/>
    </row>
    <row r="7791" spans="39:53" x14ac:dyDescent="0.2">
      <c r="AM7791" s="61"/>
      <c r="AN7791" s="61"/>
      <c r="AO7791" s="171"/>
      <c r="AP7791" s="61"/>
      <c r="AQ7791" s="61"/>
      <c r="AR7791" s="61"/>
      <c r="AS7791" s="61"/>
      <c r="AT7791" s="61"/>
      <c r="AU7791" s="61"/>
      <c r="AV7791" s="61"/>
      <c r="AW7791" s="61"/>
      <c r="AX7791" s="61"/>
      <c r="AY7791" s="61"/>
      <c r="AZ7791" s="61"/>
      <c r="BA7791" s="61"/>
    </row>
    <row r="7792" spans="39:53" x14ac:dyDescent="0.2">
      <c r="AM7792" s="61"/>
      <c r="AN7792" s="61"/>
      <c r="AO7792" s="171"/>
      <c r="AP7792" s="61"/>
      <c r="AQ7792" s="61"/>
      <c r="AR7792" s="61"/>
      <c r="AS7792" s="61"/>
      <c r="AT7792" s="61"/>
      <c r="AU7792" s="61"/>
      <c r="AV7792" s="61"/>
      <c r="AW7792" s="61"/>
      <c r="AX7792" s="61"/>
      <c r="AY7792" s="61"/>
      <c r="AZ7792" s="61"/>
      <c r="BA7792" s="61"/>
    </row>
    <row r="7793" spans="39:53" x14ac:dyDescent="0.2">
      <c r="AM7793" s="61"/>
      <c r="AN7793" s="61"/>
      <c r="AO7793" s="171"/>
      <c r="AP7793" s="61"/>
      <c r="AQ7793" s="61"/>
      <c r="AR7793" s="61"/>
      <c r="AS7793" s="61"/>
      <c r="AT7793" s="61"/>
      <c r="AU7793" s="61"/>
      <c r="AV7793" s="61"/>
      <c r="AW7793" s="61"/>
      <c r="AX7793" s="61"/>
      <c r="AY7793" s="61"/>
      <c r="AZ7793" s="61"/>
      <c r="BA7793" s="61"/>
    </row>
    <row r="7794" spans="39:53" x14ac:dyDescent="0.2">
      <c r="AM7794" s="61"/>
      <c r="AN7794" s="61"/>
      <c r="AO7794" s="171"/>
      <c r="AP7794" s="61"/>
      <c r="AQ7794" s="61"/>
      <c r="AR7794" s="61"/>
      <c r="AS7794" s="61"/>
      <c r="AT7794" s="61"/>
      <c r="AU7794" s="61"/>
      <c r="AV7794" s="61"/>
      <c r="AW7794" s="61"/>
      <c r="AX7794" s="61"/>
      <c r="AY7794" s="61"/>
      <c r="AZ7794" s="61"/>
      <c r="BA7794" s="61"/>
    </row>
    <row r="7795" spans="39:53" x14ac:dyDescent="0.2">
      <c r="AM7795" s="61"/>
      <c r="AN7795" s="61"/>
      <c r="AO7795" s="171"/>
      <c r="AP7795" s="61"/>
      <c r="AQ7795" s="61"/>
      <c r="AR7795" s="61"/>
      <c r="AS7795" s="61"/>
      <c r="AT7795" s="61"/>
      <c r="AU7795" s="61"/>
      <c r="AV7795" s="61"/>
      <c r="AW7795" s="61"/>
      <c r="AX7795" s="61"/>
      <c r="AY7795" s="61"/>
      <c r="AZ7795" s="61"/>
      <c r="BA7795" s="61"/>
    </row>
    <row r="7796" spans="39:53" x14ac:dyDescent="0.2">
      <c r="AM7796" s="61"/>
      <c r="AN7796" s="61"/>
      <c r="AO7796" s="171"/>
      <c r="AP7796" s="61"/>
      <c r="AQ7796" s="61"/>
      <c r="AR7796" s="61"/>
      <c r="AS7796" s="61"/>
      <c r="AT7796" s="61"/>
      <c r="AU7796" s="61"/>
      <c r="AV7796" s="61"/>
      <c r="AW7796" s="61"/>
      <c r="AX7796" s="61"/>
      <c r="AY7796" s="61"/>
      <c r="AZ7796" s="61"/>
      <c r="BA7796" s="61"/>
    </row>
    <row r="7797" spans="39:53" x14ac:dyDescent="0.2">
      <c r="AM7797" s="61"/>
      <c r="AN7797" s="61"/>
      <c r="AO7797" s="171"/>
      <c r="AP7797" s="61"/>
      <c r="AQ7797" s="61"/>
      <c r="AR7797" s="61"/>
      <c r="AS7797" s="61"/>
      <c r="AT7797" s="61"/>
      <c r="AU7797" s="61"/>
      <c r="AV7797" s="61"/>
      <c r="AW7797" s="61"/>
      <c r="AX7797" s="61"/>
      <c r="AY7797" s="61"/>
      <c r="AZ7797" s="61"/>
      <c r="BA7797" s="61"/>
    </row>
    <row r="7798" spans="39:53" x14ac:dyDescent="0.2">
      <c r="AM7798" s="61"/>
      <c r="AN7798" s="61"/>
      <c r="AO7798" s="171"/>
      <c r="AP7798" s="61"/>
      <c r="AQ7798" s="61"/>
      <c r="AR7798" s="61"/>
      <c r="AS7798" s="61"/>
      <c r="AT7798" s="61"/>
      <c r="AU7798" s="61"/>
      <c r="AV7798" s="61"/>
      <c r="AW7798" s="61"/>
      <c r="AX7798" s="61"/>
      <c r="AY7798" s="61"/>
      <c r="AZ7798" s="61"/>
      <c r="BA7798" s="61"/>
    </row>
    <row r="7799" spans="39:53" x14ac:dyDescent="0.2">
      <c r="AM7799" s="61"/>
      <c r="AN7799" s="61"/>
      <c r="AO7799" s="171"/>
      <c r="AP7799" s="61"/>
      <c r="AQ7799" s="61"/>
      <c r="AR7799" s="61"/>
      <c r="AS7799" s="61"/>
      <c r="AT7799" s="61"/>
      <c r="AU7799" s="61"/>
      <c r="AV7799" s="61"/>
      <c r="AW7799" s="61"/>
      <c r="AX7799" s="61"/>
      <c r="AY7799" s="61"/>
      <c r="AZ7799" s="61"/>
      <c r="BA7799" s="61"/>
    </row>
    <row r="7800" spans="39:53" x14ac:dyDescent="0.2">
      <c r="AM7800" s="61"/>
      <c r="AN7800" s="61"/>
      <c r="AO7800" s="171"/>
      <c r="AP7800" s="61"/>
      <c r="AQ7800" s="61"/>
      <c r="AR7800" s="61"/>
      <c r="AS7800" s="61"/>
      <c r="AT7800" s="61"/>
      <c r="AU7800" s="61"/>
      <c r="AV7800" s="61"/>
      <c r="AW7800" s="61"/>
      <c r="AX7800" s="61"/>
      <c r="AY7800" s="61"/>
      <c r="AZ7800" s="61"/>
      <c r="BA7800" s="61"/>
    </row>
    <row r="7801" spans="39:53" x14ac:dyDescent="0.2">
      <c r="AM7801" s="61"/>
      <c r="AN7801" s="61"/>
      <c r="AO7801" s="171"/>
      <c r="AP7801" s="61"/>
      <c r="AQ7801" s="61"/>
      <c r="AR7801" s="61"/>
      <c r="AS7801" s="61"/>
      <c r="AT7801" s="61"/>
      <c r="AU7801" s="61"/>
      <c r="AV7801" s="61"/>
      <c r="AW7801" s="61"/>
      <c r="AX7801" s="61"/>
      <c r="AY7801" s="61"/>
      <c r="AZ7801" s="61"/>
      <c r="BA7801" s="61"/>
    </row>
    <row r="7802" spans="39:53" x14ac:dyDescent="0.2">
      <c r="AM7802" s="61"/>
      <c r="AN7802" s="61"/>
      <c r="AO7802" s="171"/>
      <c r="AP7802" s="61"/>
      <c r="AQ7802" s="61"/>
      <c r="AR7802" s="61"/>
      <c r="AS7802" s="61"/>
      <c r="AT7802" s="61"/>
      <c r="AU7802" s="61"/>
      <c r="AV7802" s="61"/>
      <c r="AW7802" s="61"/>
      <c r="AX7802" s="61"/>
      <c r="AY7802" s="61"/>
      <c r="AZ7802" s="61"/>
      <c r="BA7802" s="61"/>
    </row>
    <row r="7803" spans="39:53" x14ac:dyDescent="0.2">
      <c r="AM7803" s="61"/>
      <c r="AN7803" s="61"/>
      <c r="AO7803" s="171"/>
      <c r="AP7803" s="61"/>
      <c r="AQ7803" s="61"/>
      <c r="AR7803" s="61"/>
      <c r="AS7803" s="61"/>
      <c r="AT7803" s="61"/>
      <c r="AU7803" s="61"/>
      <c r="AV7803" s="61"/>
      <c r="AW7803" s="61"/>
      <c r="AX7803" s="61"/>
      <c r="AY7803" s="61"/>
      <c r="AZ7803" s="61"/>
      <c r="BA7803" s="61"/>
    </row>
    <row r="7804" spans="39:53" x14ac:dyDescent="0.2">
      <c r="AM7804" s="61"/>
      <c r="AN7804" s="61"/>
      <c r="AO7804" s="171"/>
      <c r="AP7804" s="61"/>
      <c r="AQ7804" s="61"/>
      <c r="AR7804" s="61"/>
      <c r="AS7804" s="61"/>
      <c r="AT7804" s="61"/>
      <c r="AU7804" s="61"/>
      <c r="AV7804" s="61"/>
      <c r="AW7804" s="61"/>
      <c r="AX7804" s="61"/>
      <c r="AY7804" s="61"/>
      <c r="AZ7804" s="61"/>
      <c r="BA7804" s="61"/>
    </row>
    <row r="7805" spans="39:53" x14ac:dyDescent="0.2">
      <c r="AM7805" s="61"/>
      <c r="AN7805" s="61"/>
      <c r="AO7805" s="171"/>
      <c r="AP7805" s="61"/>
      <c r="AQ7805" s="61"/>
      <c r="AR7805" s="61"/>
      <c r="AS7805" s="61"/>
      <c r="AT7805" s="61"/>
      <c r="AU7805" s="61"/>
      <c r="AV7805" s="61"/>
      <c r="AW7805" s="61"/>
      <c r="AX7805" s="61"/>
      <c r="AY7805" s="61"/>
      <c r="AZ7805" s="61"/>
      <c r="BA7805" s="61"/>
    </row>
    <row r="7806" spans="39:53" x14ac:dyDescent="0.2">
      <c r="AM7806" s="61"/>
      <c r="AN7806" s="61"/>
      <c r="AO7806" s="171"/>
      <c r="AP7806" s="61"/>
      <c r="AQ7806" s="61"/>
      <c r="AR7806" s="61"/>
      <c r="AS7806" s="61"/>
      <c r="AT7806" s="61"/>
      <c r="AU7806" s="61"/>
      <c r="AV7806" s="61"/>
      <c r="AW7806" s="61"/>
      <c r="AX7806" s="61"/>
      <c r="AY7806" s="61"/>
      <c r="AZ7806" s="61"/>
      <c r="BA7806" s="61"/>
    </row>
    <row r="7807" spans="39:53" x14ac:dyDescent="0.2">
      <c r="AM7807" s="61"/>
      <c r="AN7807" s="61"/>
      <c r="AO7807" s="171"/>
      <c r="AP7807" s="61"/>
      <c r="AQ7807" s="61"/>
      <c r="AR7807" s="61"/>
      <c r="AS7807" s="61"/>
      <c r="AT7807" s="61"/>
      <c r="AU7807" s="61"/>
      <c r="AV7807" s="61"/>
      <c r="AW7807" s="61"/>
      <c r="AX7807" s="61"/>
      <c r="AY7807" s="61"/>
      <c r="AZ7807" s="61"/>
      <c r="BA7807" s="61"/>
    </row>
    <row r="7808" spans="39:53" x14ac:dyDescent="0.2">
      <c r="AM7808" s="61"/>
      <c r="AN7808" s="61"/>
      <c r="AO7808" s="171"/>
      <c r="AP7808" s="61"/>
      <c r="AQ7808" s="61"/>
      <c r="AR7808" s="61"/>
      <c r="AS7808" s="61"/>
      <c r="AT7808" s="61"/>
      <c r="AU7808" s="61"/>
      <c r="AV7808" s="61"/>
      <c r="AW7808" s="61"/>
      <c r="AX7808" s="61"/>
      <c r="AY7808" s="61"/>
      <c r="AZ7808" s="61"/>
      <c r="BA7808" s="61"/>
    </row>
    <row r="7809" spans="39:53" x14ac:dyDescent="0.2">
      <c r="AM7809" s="61"/>
      <c r="AN7809" s="61"/>
      <c r="AO7809" s="171"/>
      <c r="AP7809" s="61"/>
      <c r="AQ7809" s="61"/>
      <c r="AR7809" s="61"/>
      <c r="AS7809" s="61"/>
      <c r="AT7809" s="61"/>
      <c r="AU7809" s="61"/>
      <c r="AV7809" s="61"/>
      <c r="AW7809" s="61"/>
      <c r="AX7809" s="61"/>
      <c r="AY7809" s="61"/>
      <c r="AZ7809" s="61"/>
      <c r="BA7809" s="61"/>
    </row>
    <row r="7810" spans="39:53" x14ac:dyDescent="0.2">
      <c r="AM7810" s="61"/>
      <c r="AN7810" s="61"/>
      <c r="AO7810" s="171"/>
      <c r="AP7810" s="61"/>
      <c r="AQ7810" s="61"/>
      <c r="AR7810" s="61"/>
      <c r="AS7810" s="61"/>
      <c r="AT7810" s="61"/>
      <c r="AU7810" s="61"/>
      <c r="AV7810" s="61"/>
      <c r="AW7810" s="61"/>
      <c r="AX7810" s="61"/>
      <c r="AY7810" s="61"/>
      <c r="AZ7810" s="61"/>
      <c r="BA7810" s="61"/>
    </row>
    <row r="7811" spans="39:53" x14ac:dyDescent="0.2">
      <c r="AM7811" s="61"/>
      <c r="AN7811" s="61"/>
      <c r="AO7811" s="171"/>
      <c r="AP7811" s="61"/>
      <c r="AQ7811" s="61"/>
      <c r="AR7811" s="61"/>
      <c r="AS7811" s="61"/>
      <c r="AT7811" s="61"/>
      <c r="AU7811" s="61"/>
      <c r="AV7811" s="61"/>
      <c r="AW7811" s="61"/>
      <c r="AX7811" s="61"/>
      <c r="AY7811" s="61"/>
      <c r="AZ7811" s="61"/>
      <c r="BA7811" s="61"/>
    </row>
    <row r="7812" spans="39:53" x14ac:dyDescent="0.2">
      <c r="AM7812" s="61"/>
      <c r="AN7812" s="61"/>
      <c r="AO7812" s="171"/>
      <c r="AP7812" s="61"/>
      <c r="AQ7812" s="61"/>
      <c r="AR7812" s="61"/>
      <c r="AS7812" s="61"/>
      <c r="AT7812" s="61"/>
      <c r="AU7812" s="61"/>
      <c r="AV7812" s="61"/>
      <c r="AW7812" s="61"/>
      <c r="AX7812" s="61"/>
      <c r="AY7812" s="61"/>
      <c r="AZ7812" s="61"/>
      <c r="BA7812" s="61"/>
    </row>
    <row r="7813" spans="39:53" x14ac:dyDescent="0.2">
      <c r="AM7813" s="61"/>
      <c r="AN7813" s="61"/>
      <c r="AO7813" s="171"/>
      <c r="AP7813" s="61"/>
      <c r="AQ7813" s="61"/>
      <c r="AR7813" s="61"/>
      <c r="AS7813" s="61"/>
      <c r="AT7813" s="61"/>
      <c r="AU7813" s="61"/>
      <c r="AV7813" s="61"/>
      <c r="AW7813" s="61"/>
      <c r="AX7813" s="61"/>
      <c r="AY7813" s="61"/>
      <c r="AZ7813" s="61"/>
      <c r="BA7813" s="61"/>
    </row>
    <row r="7814" spans="39:53" x14ac:dyDescent="0.2">
      <c r="AM7814" s="61"/>
      <c r="AN7814" s="61"/>
      <c r="AO7814" s="171"/>
      <c r="AP7814" s="61"/>
      <c r="AQ7814" s="61"/>
      <c r="AR7814" s="61"/>
      <c r="AS7814" s="61"/>
      <c r="AT7814" s="61"/>
      <c r="AU7814" s="61"/>
      <c r="AV7814" s="61"/>
      <c r="AW7814" s="61"/>
      <c r="AX7814" s="61"/>
      <c r="AY7814" s="61"/>
      <c r="AZ7814" s="61"/>
      <c r="BA7814" s="61"/>
    </row>
    <row r="7815" spans="39:53" x14ac:dyDescent="0.2">
      <c r="AM7815" s="61"/>
      <c r="AN7815" s="61"/>
      <c r="AO7815" s="171"/>
      <c r="AP7815" s="61"/>
      <c r="AQ7815" s="61"/>
      <c r="AR7815" s="61"/>
      <c r="AS7815" s="61"/>
      <c r="AT7815" s="61"/>
      <c r="AU7815" s="61"/>
      <c r="AV7815" s="61"/>
      <c r="AW7815" s="61"/>
      <c r="AX7815" s="61"/>
      <c r="AY7815" s="61"/>
      <c r="AZ7815" s="61"/>
      <c r="BA7815" s="61"/>
    </row>
    <row r="7816" spans="39:53" x14ac:dyDescent="0.2">
      <c r="AM7816" s="61"/>
      <c r="AN7816" s="61"/>
      <c r="AO7816" s="171"/>
      <c r="AP7816" s="61"/>
      <c r="AQ7816" s="61"/>
      <c r="AR7816" s="61"/>
      <c r="AS7816" s="61"/>
      <c r="AT7816" s="61"/>
      <c r="AU7816" s="61"/>
      <c r="AV7816" s="61"/>
      <c r="AW7816" s="61"/>
      <c r="AX7816" s="61"/>
      <c r="AY7816" s="61"/>
      <c r="AZ7816" s="61"/>
      <c r="BA7816" s="61"/>
    </row>
    <row r="7817" spans="39:53" x14ac:dyDescent="0.2">
      <c r="AM7817" s="61"/>
      <c r="AN7817" s="61"/>
      <c r="AO7817" s="171"/>
      <c r="AP7817" s="61"/>
      <c r="AQ7817" s="61"/>
      <c r="AR7817" s="61"/>
      <c r="AS7817" s="61"/>
      <c r="AT7817" s="61"/>
      <c r="AU7817" s="61"/>
      <c r="AV7817" s="61"/>
      <c r="AW7817" s="61"/>
      <c r="AX7817" s="61"/>
      <c r="AY7817" s="61"/>
      <c r="AZ7817" s="61"/>
      <c r="BA7817" s="61"/>
    </row>
    <row r="7818" spans="39:53" x14ac:dyDescent="0.2">
      <c r="AM7818" s="61"/>
      <c r="AN7818" s="61"/>
      <c r="AO7818" s="171"/>
      <c r="AP7818" s="61"/>
      <c r="AQ7818" s="61"/>
      <c r="AR7818" s="61"/>
      <c r="AS7818" s="61"/>
      <c r="AT7818" s="61"/>
      <c r="AU7818" s="61"/>
      <c r="AV7818" s="61"/>
      <c r="AW7818" s="61"/>
      <c r="AX7818" s="61"/>
      <c r="AY7818" s="61"/>
      <c r="AZ7818" s="61"/>
      <c r="BA7818" s="61"/>
    </row>
    <row r="7819" spans="39:53" x14ac:dyDescent="0.2">
      <c r="AM7819" s="61"/>
      <c r="AN7819" s="61"/>
      <c r="AO7819" s="171"/>
      <c r="AP7819" s="61"/>
      <c r="AQ7819" s="61"/>
      <c r="AR7819" s="61"/>
      <c r="AS7819" s="61"/>
      <c r="AT7819" s="61"/>
      <c r="AU7819" s="61"/>
      <c r="AV7819" s="61"/>
      <c r="AW7819" s="61"/>
      <c r="AX7819" s="61"/>
      <c r="AY7819" s="61"/>
      <c r="AZ7819" s="61"/>
      <c r="BA7819" s="61"/>
    </row>
    <row r="7820" spans="39:53" x14ac:dyDescent="0.2">
      <c r="AM7820" s="61"/>
      <c r="AN7820" s="61"/>
      <c r="AO7820" s="171"/>
      <c r="AP7820" s="61"/>
      <c r="AQ7820" s="61"/>
      <c r="AR7820" s="61"/>
      <c r="AS7820" s="61"/>
      <c r="AT7820" s="61"/>
      <c r="AU7820" s="61"/>
      <c r="AV7820" s="61"/>
      <c r="AW7820" s="61"/>
      <c r="AX7820" s="61"/>
      <c r="AY7820" s="61"/>
      <c r="AZ7820" s="61"/>
      <c r="BA7820" s="61"/>
    </row>
    <row r="7821" spans="39:53" x14ac:dyDescent="0.2">
      <c r="AM7821" s="61"/>
      <c r="AN7821" s="61"/>
      <c r="AO7821" s="171"/>
      <c r="AP7821" s="61"/>
      <c r="AQ7821" s="61"/>
      <c r="AR7821" s="61"/>
      <c r="AS7821" s="61"/>
      <c r="AT7821" s="61"/>
      <c r="AU7821" s="61"/>
      <c r="AV7821" s="61"/>
      <c r="AW7821" s="61"/>
      <c r="AX7821" s="61"/>
      <c r="AY7821" s="61"/>
      <c r="AZ7821" s="61"/>
      <c r="BA7821" s="61"/>
    </row>
    <row r="7822" spans="39:53" x14ac:dyDescent="0.2">
      <c r="AM7822" s="61"/>
      <c r="AN7822" s="61"/>
      <c r="AO7822" s="171"/>
      <c r="AP7822" s="61"/>
      <c r="AQ7822" s="61"/>
      <c r="AR7822" s="61"/>
      <c r="AS7822" s="61"/>
      <c r="AT7822" s="61"/>
      <c r="AU7822" s="61"/>
      <c r="AV7822" s="61"/>
      <c r="AW7822" s="61"/>
      <c r="AX7822" s="61"/>
      <c r="AY7822" s="61"/>
      <c r="AZ7822" s="61"/>
      <c r="BA7822" s="61"/>
    </row>
    <row r="7823" spans="39:53" x14ac:dyDescent="0.2">
      <c r="AM7823" s="61"/>
      <c r="AN7823" s="61"/>
      <c r="AO7823" s="171"/>
      <c r="AP7823" s="61"/>
      <c r="AQ7823" s="61"/>
      <c r="AR7823" s="61"/>
      <c r="AS7823" s="61"/>
      <c r="AT7823" s="61"/>
      <c r="AU7823" s="61"/>
      <c r="AV7823" s="61"/>
      <c r="AW7823" s="61"/>
      <c r="AX7823" s="61"/>
      <c r="AY7823" s="61"/>
      <c r="AZ7823" s="61"/>
      <c r="BA7823" s="61"/>
    </row>
    <row r="7824" spans="39:53" x14ac:dyDescent="0.2">
      <c r="AM7824" s="61"/>
      <c r="AN7824" s="61"/>
      <c r="AO7824" s="171"/>
      <c r="AP7824" s="61"/>
      <c r="AQ7824" s="61"/>
      <c r="AR7824" s="61"/>
      <c r="AS7824" s="61"/>
      <c r="AT7824" s="61"/>
      <c r="AU7824" s="61"/>
      <c r="AV7824" s="61"/>
      <c r="AW7824" s="61"/>
      <c r="AX7824" s="61"/>
      <c r="AY7824" s="61"/>
      <c r="AZ7824" s="61"/>
      <c r="BA7824" s="61"/>
    </row>
    <row r="7825" spans="39:53" x14ac:dyDescent="0.2">
      <c r="AM7825" s="61"/>
      <c r="AN7825" s="61"/>
      <c r="AO7825" s="171"/>
      <c r="AP7825" s="61"/>
      <c r="AQ7825" s="61"/>
      <c r="AR7825" s="61"/>
      <c r="AS7825" s="61"/>
      <c r="AT7825" s="61"/>
      <c r="AU7825" s="61"/>
      <c r="AV7825" s="61"/>
      <c r="AW7825" s="61"/>
      <c r="AX7825" s="61"/>
      <c r="AY7825" s="61"/>
      <c r="AZ7825" s="61"/>
      <c r="BA7825" s="61"/>
    </row>
    <row r="7826" spans="39:53" x14ac:dyDescent="0.2">
      <c r="AM7826" s="61"/>
      <c r="AN7826" s="61"/>
      <c r="AO7826" s="171"/>
      <c r="AP7826" s="61"/>
      <c r="AQ7826" s="61"/>
      <c r="AR7826" s="61"/>
      <c r="AS7826" s="61"/>
      <c r="AT7826" s="61"/>
      <c r="AU7826" s="61"/>
      <c r="AV7826" s="61"/>
      <c r="AW7826" s="61"/>
      <c r="AX7826" s="61"/>
      <c r="AY7826" s="61"/>
      <c r="AZ7826" s="61"/>
      <c r="BA7826" s="61"/>
    </row>
    <row r="7827" spans="39:53" x14ac:dyDescent="0.2">
      <c r="AM7827" s="61"/>
      <c r="AN7827" s="61"/>
      <c r="AO7827" s="171"/>
      <c r="AP7827" s="61"/>
      <c r="AQ7827" s="61"/>
      <c r="AR7827" s="61"/>
      <c r="AS7827" s="61"/>
      <c r="AT7827" s="61"/>
      <c r="AU7827" s="61"/>
      <c r="AV7827" s="61"/>
      <c r="AW7827" s="61"/>
      <c r="AX7827" s="61"/>
      <c r="AY7827" s="61"/>
      <c r="AZ7827" s="61"/>
      <c r="BA7827" s="61"/>
    </row>
    <row r="7828" spans="39:53" x14ac:dyDescent="0.2">
      <c r="AM7828" s="61"/>
      <c r="AN7828" s="61"/>
      <c r="AO7828" s="171"/>
      <c r="AP7828" s="61"/>
      <c r="AQ7828" s="61"/>
      <c r="AR7828" s="61"/>
      <c r="AS7828" s="61"/>
      <c r="AT7828" s="61"/>
      <c r="AU7828" s="61"/>
      <c r="AV7828" s="61"/>
      <c r="AW7828" s="61"/>
      <c r="AX7828" s="61"/>
      <c r="AY7828" s="61"/>
      <c r="AZ7828" s="61"/>
      <c r="BA7828" s="61"/>
    </row>
    <row r="7829" spans="39:53" x14ac:dyDescent="0.2">
      <c r="AM7829" s="61"/>
      <c r="AN7829" s="61"/>
      <c r="AO7829" s="171"/>
      <c r="AP7829" s="61"/>
      <c r="AQ7829" s="61"/>
      <c r="AR7829" s="61"/>
      <c r="AS7829" s="61"/>
      <c r="AT7829" s="61"/>
      <c r="AU7829" s="61"/>
      <c r="AV7829" s="61"/>
      <c r="AW7829" s="61"/>
      <c r="AX7829" s="61"/>
      <c r="AY7829" s="61"/>
      <c r="AZ7829" s="61"/>
      <c r="BA7829" s="61"/>
    </row>
    <row r="7830" spans="39:53" x14ac:dyDescent="0.2">
      <c r="AM7830" s="61"/>
      <c r="AN7830" s="61"/>
      <c r="AO7830" s="171"/>
      <c r="AP7830" s="61"/>
      <c r="AQ7830" s="61"/>
      <c r="AR7830" s="61"/>
      <c r="AS7830" s="61"/>
      <c r="AT7830" s="61"/>
      <c r="AU7830" s="61"/>
      <c r="AV7830" s="61"/>
      <c r="AW7830" s="61"/>
      <c r="AX7830" s="61"/>
      <c r="AY7830" s="61"/>
      <c r="AZ7830" s="61"/>
      <c r="BA7830" s="61"/>
    </row>
    <row r="7831" spans="39:53" x14ac:dyDescent="0.2">
      <c r="AM7831" s="61"/>
      <c r="AN7831" s="61"/>
      <c r="AO7831" s="171"/>
      <c r="AP7831" s="61"/>
      <c r="AQ7831" s="61"/>
      <c r="AR7831" s="61"/>
      <c r="AS7831" s="61"/>
      <c r="AT7831" s="61"/>
      <c r="AU7831" s="61"/>
      <c r="AV7831" s="61"/>
      <c r="AW7831" s="61"/>
      <c r="AX7831" s="61"/>
      <c r="AY7831" s="61"/>
      <c r="AZ7831" s="61"/>
      <c r="BA7831" s="61"/>
    </row>
    <row r="7832" spans="39:53" x14ac:dyDescent="0.2">
      <c r="AM7832" s="61"/>
      <c r="AN7832" s="61"/>
      <c r="AO7832" s="171"/>
      <c r="AP7832" s="61"/>
      <c r="AQ7832" s="61"/>
      <c r="AR7832" s="61"/>
      <c r="AS7832" s="61"/>
      <c r="AT7832" s="61"/>
      <c r="AU7832" s="61"/>
      <c r="AV7832" s="61"/>
      <c r="AW7832" s="61"/>
      <c r="AX7832" s="61"/>
      <c r="AY7832" s="61"/>
      <c r="AZ7832" s="61"/>
      <c r="BA7832" s="61"/>
    </row>
    <row r="7833" spans="39:53" x14ac:dyDescent="0.2">
      <c r="AM7833" s="61"/>
      <c r="AN7833" s="61"/>
      <c r="AO7833" s="171"/>
      <c r="AP7833" s="61"/>
      <c r="AQ7833" s="61"/>
      <c r="AR7833" s="61"/>
      <c r="AS7833" s="61"/>
      <c r="AT7833" s="61"/>
      <c r="AU7833" s="61"/>
      <c r="AV7833" s="61"/>
      <c r="AW7833" s="61"/>
      <c r="AX7833" s="61"/>
      <c r="AY7833" s="61"/>
      <c r="AZ7833" s="61"/>
      <c r="BA7833" s="61"/>
    </row>
    <row r="7834" spans="39:53" x14ac:dyDescent="0.2">
      <c r="AM7834" s="61"/>
      <c r="AN7834" s="61"/>
      <c r="AO7834" s="171"/>
      <c r="AP7834" s="61"/>
      <c r="AQ7834" s="61"/>
      <c r="AR7834" s="61"/>
      <c r="AS7834" s="61"/>
      <c r="AT7834" s="61"/>
      <c r="AU7834" s="61"/>
      <c r="AV7834" s="61"/>
      <c r="AW7834" s="61"/>
      <c r="AX7834" s="61"/>
      <c r="AY7834" s="61"/>
      <c r="AZ7834" s="61"/>
      <c r="BA7834" s="61"/>
    </row>
    <row r="7835" spans="39:53" x14ac:dyDescent="0.2">
      <c r="AM7835" s="61"/>
      <c r="AN7835" s="61"/>
      <c r="AO7835" s="171"/>
      <c r="AP7835" s="61"/>
      <c r="AQ7835" s="61"/>
      <c r="AR7835" s="61"/>
      <c r="AS7835" s="61"/>
      <c r="AT7835" s="61"/>
      <c r="AU7835" s="61"/>
      <c r="AV7835" s="61"/>
      <c r="AW7835" s="61"/>
      <c r="AX7835" s="61"/>
      <c r="AY7835" s="61"/>
      <c r="AZ7835" s="61"/>
      <c r="BA7835" s="61"/>
    </row>
    <row r="7836" spans="39:53" x14ac:dyDescent="0.2">
      <c r="AM7836" s="61"/>
      <c r="AN7836" s="61"/>
      <c r="AO7836" s="171"/>
      <c r="AP7836" s="61"/>
      <c r="AQ7836" s="61"/>
      <c r="AR7836" s="61"/>
      <c r="AS7836" s="61"/>
      <c r="AT7836" s="61"/>
      <c r="AU7836" s="61"/>
      <c r="AV7836" s="61"/>
      <c r="AW7836" s="61"/>
      <c r="AX7836" s="61"/>
      <c r="AY7836" s="61"/>
      <c r="AZ7836" s="61"/>
      <c r="BA7836" s="61"/>
    </row>
    <row r="7837" spans="39:53" x14ac:dyDescent="0.2">
      <c r="AM7837" s="61"/>
      <c r="AN7837" s="61"/>
      <c r="AO7837" s="171"/>
      <c r="AP7837" s="61"/>
      <c r="AQ7837" s="61"/>
      <c r="AR7837" s="61"/>
      <c r="AS7837" s="61"/>
      <c r="AT7837" s="61"/>
      <c r="AU7837" s="61"/>
      <c r="AV7837" s="61"/>
      <c r="AW7837" s="61"/>
      <c r="AX7837" s="61"/>
      <c r="AY7837" s="61"/>
      <c r="AZ7837" s="61"/>
      <c r="BA7837" s="61"/>
    </row>
    <row r="7838" spans="39:53" x14ac:dyDescent="0.2">
      <c r="AM7838" s="61"/>
      <c r="AN7838" s="61"/>
      <c r="AO7838" s="171"/>
      <c r="AP7838" s="61"/>
      <c r="AQ7838" s="61"/>
      <c r="AR7838" s="61"/>
      <c r="AS7838" s="61"/>
      <c r="AT7838" s="61"/>
      <c r="AU7838" s="61"/>
      <c r="AV7838" s="61"/>
      <c r="AW7838" s="61"/>
      <c r="AX7838" s="61"/>
      <c r="AY7838" s="61"/>
      <c r="AZ7838" s="61"/>
      <c r="BA7838" s="61"/>
    </row>
    <row r="7839" spans="39:53" x14ac:dyDescent="0.2">
      <c r="AM7839" s="61"/>
      <c r="AN7839" s="61"/>
      <c r="AO7839" s="171"/>
      <c r="AP7839" s="61"/>
      <c r="AQ7839" s="61"/>
      <c r="AR7839" s="61"/>
      <c r="AS7839" s="61"/>
      <c r="AT7839" s="61"/>
      <c r="AU7839" s="61"/>
      <c r="AV7839" s="61"/>
      <c r="AW7839" s="61"/>
      <c r="AX7839" s="61"/>
      <c r="AY7839" s="61"/>
      <c r="AZ7839" s="61"/>
      <c r="BA7839" s="61"/>
    </row>
    <row r="7840" spans="39:53" x14ac:dyDescent="0.2">
      <c r="AM7840" s="61"/>
      <c r="AN7840" s="61"/>
      <c r="AO7840" s="171"/>
      <c r="AP7840" s="61"/>
      <c r="AQ7840" s="61"/>
      <c r="AR7840" s="61"/>
      <c r="AS7840" s="61"/>
      <c r="AT7840" s="61"/>
      <c r="AU7840" s="61"/>
      <c r="AV7840" s="61"/>
      <c r="AW7840" s="61"/>
      <c r="AX7840" s="61"/>
      <c r="AY7840" s="61"/>
      <c r="AZ7840" s="61"/>
      <c r="BA7840" s="61"/>
    </row>
    <row r="7841" spans="39:53" x14ac:dyDescent="0.2">
      <c r="AM7841" s="61"/>
      <c r="AN7841" s="61"/>
      <c r="AO7841" s="171"/>
      <c r="AP7841" s="61"/>
      <c r="AQ7841" s="61"/>
      <c r="AR7841" s="61"/>
      <c r="AS7841" s="61"/>
      <c r="AT7841" s="61"/>
      <c r="AU7841" s="61"/>
      <c r="AV7841" s="61"/>
      <c r="AW7841" s="61"/>
      <c r="AX7841" s="61"/>
      <c r="AY7841" s="61"/>
      <c r="AZ7841" s="61"/>
      <c r="BA7841" s="61"/>
    </row>
    <row r="7842" spans="39:53" x14ac:dyDescent="0.2">
      <c r="AM7842" s="61"/>
      <c r="AN7842" s="61"/>
      <c r="AO7842" s="171"/>
      <c r="AP7842" s="61"/>
      <c r="AQ7842" s="61"/>
      <c r="AR7842" s="61"/>
      <c r="AS7842" s="61"/>
      <c r="AT7842" s="61"/>
      <c r="AU7842" s="61"/>
      <c r="AV7842" s="61"/>
      <c r="AW7842" s="61"/>
      <c r="AX7842" s="61"/>
      <c r="AY7842" s="61"/>
      <c r="AZ7842" s="61"/>
      <c r="BA7842" s="61"/>
    </row>
    <row r="7843" spans="39:53" x14ac:dyDescent="0.2">
      <c r="AM7843" s="61"/>
      <c r="AN7843" s="61"/>
      <c r="AO7843" s="171"/>
      <c r="AP7843" s="61"/>
      <c r="AQ7843" s="61"/>
      <c r="AR7843" s="61"/>
      <c r="AS7843" s="61"/>
      <c r="AT7843" s="61"/>
      <c r="AU7843" s="61"/>
      <c r="AV7843" s="61"/>
      <c r="AW7843" s="61"/>
      <c r="AX7843" s="61"/>
      <c r="AY7843" s="61"/>
      <c r="AZ7843" s="61"/>
      <c r="BA7843" s="61"/>
    </row>
    <row r="7844" spans="39:53" x14ac:dyDescent="0.2">
      <c r="AM7844" s="61"/>
      <c r="AN7844" s="61"/>
      <c r="AO7844" s="171"/>
      <c r="AP7844" s="61"/>
      <c r="AQ7844" s="61"/>
      <c r="AR7844" s="61"/>
      <c r="AS7844" s="61"/>
      <c r="AT7844" s="61"/>
      <c r="AU7844" s="61"/>
      <c r="AV7844" s="61"/>
      <c r="AW7844" s="61"/>
      <c r="AX7844" s="61"/>
      <c r="AY7844" s="61"/>
      <c r="AZ7844" s="61"/>
      <c r="BA7844" s="61"/>
    </row>
    <row r="7845" spans="39:53" x14ac:dyDescent="0.2">
      <c r="AM7845" s="61"/>
      <c r="AN7845" s="61"/>
      <c r="AO7845" s="171"/>
      <c r="AP7845" s="61"/>
      <c r="AQ7845" s="61"/>
      <c r="AR7845" s="61"/>
      <c r="AS7845" s="61"/>
      <c r="AT7845" s="61"/>
      <c r="AU7845" s="61"/>
      <c r="AV7845" s="61"/>
      <c r="AW7845" s="61"/>
      <c r="AX7845" s="61"/>
      <c r="AY7845" s="61"/>
      <c r="AZ7845" s="61"/>
      <c r="BA7845" s="61"/>
    </row>
    <row r="7846" spans="39:53" x14ac:dyDescent="0.2">
      <c r="AM7846" s="61"/>
      <c r="AN7846" s="61"/>
      <c r="AO7846" s="171"/>
      <c r="AP7846" s="61"/>
      <c r="AQ7846" s="61"/>
      <c r="AR7846" s="61"/>
      <c r="AS7846" s="61"/>
      <c r="AT7846" s="61"/>
      <c r="AU7846" s="61"/>
      <c r="AV7846" s="61"/>
      <c r="AW7846" s="61"/>
      <c r="AX7846" s="61"/>
      <c r="AY7846" s="61"/>
      <c r="AZ7846" s="61"/>
      <c r="BA7846" s="61"/>
    </row>
    <row r="7847" spans="39:53" x14ac:dyDescent="0.2">
      <c r="AM7847" s="61"/>
      <c r="AN7847" s="61"/>
      <c r="AO7847" s="171"/>
      <c r="AP7847" s="61"/>
      <c r="AQ7847" s="61"/>
      <c r="AR7847" s="61"/>
      <c r="AS7847" s="61"/>
      <c r="AT7847" s="61"/>
      <c r="AU7847" s="61"/>
      <c r="AV7847" s="61"/>
      <c r="AW7847" s="61"/>
      <c r="AX7847" s="61"/>
      <c r="AY7847" s="61"/>
      <c r="AZ7847" s="61"/>
      <c r="BA7847" s="61"/>
    </row>
    <row r="7848" spans="39:53" x14ac:dyDescent="0.2">
      <c r="AM7848" s="61"/>
      <c r="AN7848" s="61"/>
      <c r="AO7848" s="171"/>
      <c r="AP7848" s="61"/>
      <c r="AQ7848" s="61"/>
      <c r="AR7848" s="61"/>
      <c r="AS7848" s="61"/>
      <c r="AT7848" s="61"/>
      <c r="AU7848" s="61"/>
      <c r="AV7848" s="61"/>
      <c r="AW7848" s="61"/>
      <c r="AX7848" s="61"/>
      <c r="AY7848" s="61"/>
      <c r="AZ7848" s="61"/>
      <c r="BA7848" s="61"/>
    </row>
    <row r="7849" spans="39:53" x14ac:dyDescent="0.2">
      <c r="AM7849" s="61"/>
      <c r="AN7849" s="61"/>
      <c r="AO7849" s="171"/>
      <c r="AP7849" s="61"/>
      <c r="AQ7849" s="61"/>
      <c r="AR7849" s="61"/>
      <c r="AS7849" s="61"/>
      <c r="AT7849" s="61"/>
      <c r="AU7849" s="61"/>
      <c r="AV7849" s="61"/>
      <c r="AW7849" s="61"/>
      <c r="AX7849" s="61"/>
      <c r="AY7849" s="61"/>
      <c r="AZ7849" s="61"/>
      <c r="BA7849" s="61"/>
    </row>
    <row r="7850" spans="39:53" x14ac:dyDescent="0.2">
      <c r="AM7850" s="61"/>
      <c r="AN7850" s="61"/>
      <c r="AO7850" s="171"/>
      <c r="AP7850" s="61"/>
      <c r="AQ7850" s="61"/>
      <c r="AR7850" s="61"/>
      <c r="AS7850" s="61"/>
      <c r="AT7850" s="61"/>
      <c r="AU7850" s="61"/>
      <c r="AV7850" s="61"/>
      <c r="AW7850" s="61"/>
      <c r="AX7850" s="61"/>
      <c r="AY7850" s="61"/>
      <c r="AZ7850" s="61"/>
      <c r="BA7850" s="61"/>
    </row>
    <row r="7851" spans="39:53" x14ac:dyDescent="0.2">
      <c r="AM7851" s="61"/>
      <c r="AN7851" s="61"/>
      <c r="AO7851" s="171"/>
      <c r="AP7851" s="61"/>
      <c r="AQ7851" s="61"/>
      <c r="AR7851" s="61"/>
      <c r="AS7851" s="61"/>
      <c r="AT7851" s="61"/>
      <c r="AU7851" s="61"/>
      <c r="AV7851" s="61"/>
      <c r="AW7851" s="61"/>
      <c r="AX7851" s="61"/>
      <c r="AY7851" s="61"/>
      <c r="AZ7851" s="61"/>
      <c r="BA7851" s="61"/>
    </row>
    <row r="7852" spans="39:53" x14ac:dyDescent="0.2">
      <c r="AM7852" s="61"/>
      <c r="AN7852" s="61"/>
      <c r="AO7852" s="171"/>
      <c r="AP7852" s="61"/>
      <c r="AQ7852" s="61"/>
      <c r="AR7852" s="61"/>
      <c r="AS7852" s="61"/>
      <c r="AT7852" s="61"/>
      <c r="AU7852" s="61"/>
      <c r="AV7852" s="61"/>
      <c r="AW7852" s="61"/>
      <c r="AX7852" s="61"/>
      <c r="AY7852" s="61"/>
      <c r="AZ7852" s="61"/>
      <c r="BA7852" s="61"/>
    </row>
    <row r="7853" spans="39:53" x14ac:dyDescent="0.2">
      <c r="AM7853" s="61"/>
      <c r="AN7853" s="61"/>
      <c r="AO7853" s="171"/>
      <c r="AP7853" s="61"/>
      <c r="AQ7853" s="61"/>
      <c r="AR7853" s="61"/>
      <c r="AS7853" s="61"/>
      <c r="AT7853" s="61"/>
      <c r="AU7853" s="61"/>
      <c r="AV7853" s="61"/>
      <c r="AW7853" s="61"/>
      <c r="AX7853" s="61"/>
      <c r="AY7853" s="61"/>
      <c r="AZ7853" s="61"/>
      <c r="BA7853" s="61"/>
    </row>
    <row r="7854" spans="39:53" x14ac:dyDescent="0.2">
      <c r="AM7854" s="61"/>
      <c r="AN7854" s="61"/>
      <c r="AO7854" s="171"/>
      <c r="AP7854" s="61"/>
      <c r="AQ7854" s="61"/>
      <c r="AR7854" s="61"/>
      <c r="AS7854" s="61"/>
      <c r="AT7854" s="61"/>
      <c r="AU7854" s="61"/>
      <c r="AV7854" s="61"/>
      <c r="AW7854" s="61"/>
      <c r="AX7854" s="61"/>
      <c r="AY7854" s="61"/>
      <c r="AZ7854" s="61"/>
      <c r="BA7854" s="61"/>
    </row>
    <row r="7855" spans="39:53" x14ac:dyDescent="0.2">
      <c r="AM7855" s="61"/>
      <c r="AN7855" s="61"/>
      <c r="AO7855" s="171"/>
      <c r="AP7855" s="61"/>
      <c r="AQ7855" s="61"/>
      <c r="AR7855" s="61"/>
      <c r="AS7855" s="61"/>
      <c r="AT7855" s="61"/>
      <c r="AU7855" s="61"/>
      <c r="AV7855" s="61"/>
      <c r="AW7855" s="61"/>
      <c r="AX7855" s="61"/>
      <c r="AY7855" s="61"/>
      <c r="AZ7855" s="61"/>
      <c r="BA7855" s="61"/>
    </row>
    <row r="7856" spans="39:53" x14ac:dyDescent="0.2">
      <c r="AM7856" s="61"/>
      <c r="AN7856" s="61"/>
      <c r="AO7856" s="171"/>
      <c r="AP7856" s="61"/>
      <c r="AQ7856" s="61"/>
      <c r="AR7856" s="61"/>
      <c r="AS7856" s="61"/>
      <c r="AT7856" s="61"/>
      <c r="AU7856" s="61"/>
      <c r="AV7856" s="61"/>
      <c r="AW7856" s="61"/>
      <c r="AX7856" s="61"/>
      <c r="AY7856" s="61"/>
      <c r="AZ7856" s="61"/>
      <c r="BA7856" s="61"/>
    </row>
    <row r="7857" spans="39:53" x14ac:dyDescent="0.2">
      <c r="AM7857" s="61"/>
      <c r="AN7857" s="61"/>
      <c r="AO7857" s="171"/>
      <c r="AP7857" s="61"/>
      <c r="AQ7857" s="61"/>
      <c r="AR7857" s="61"/>
      <c r="AS7857" s="61"/>
      <c r="AT7857" s="61"/>
      <c r="AU7857" s="61"/>
      <c r="AV7857" s="61"/>
      <c r="AW7857" s="61"/>
      <c r="AX7857" s="61"/>
      <c r="AY7857" s="61"/>
      <c r="AZ7857" s="61"/>
      <c r="BA7857" s="61"/>
    </row>
    <row r="7858" spans="39:53" x14ac:dyDescent="0.2">
      <c r="AM7858" s="61"/>
      <c r="AN7858" s="61"/>
      <c r="AO7858" s="171"/>
      <c r="AP7858" s="61"/>
      <c r="AQ7858" s="61"/>
      <c r="AR7858" s="61"/>
      <c r="AS7858" s="61"/>
      <c r="AT7858" s="61"/>
      <c r="AU7858" s="61"/>
      <c r="AV7858" s="61"/>
      <c r="AW7858" s="61"/>
      <c r="AX7858" s="61"/>
      <c r="AY7858" s="61"/>
      <c r="AZ7858" s="61"/>
      <c r="BA7858" s="61"/>
    </row>
    <row r="7859" spans="39:53" x14ac:dyDescent="0.2">
      <c r="AM7859" s="61"/>
      <c r="AN7859" s="61"/>
      <c r="AO7859" s="171"/>
      <c r="AP7859" s="61"/>
      <c r="AQ7859" s="61"/>
      <c r="AR7859" s="61"/>
      <c r="AS7859" s="61"/>
      <c r="AT7859" s="61"/>
      <c r="AU7859" s="61"/>
      <c r="AV7859" s="61"/>
      <c r="AW7859" s="61"/>
      <c r="AX7859" s="61"/>
      <c r="AY7859" s="61"/>
      <c r="AZ7859" s="61"/>
      <c r="BA7859" s="61"/>
    </row>
    <row r="7860" spans="39:53" x14ac:dyDescent="0.2">
      <c r="AM7860" s="61"/>
      <c r="AN7860" s="61"/>
      <c r="AO7860" s="171"/>
      <c r="AP7860" s="61"/>
      <c r="AQ7860" s="61"/>
      <c r="AR7860" s="61"/>
      <c r="AS7860" s="61"/>
      <c r="AT7860" s="61"/>
      <c r="AU7860" s="61"/>
      <c r="AV7860" s="61"/>
      <c r="AW7860" s="61"/>
      <c r="AX7860" s="61"/>
      <c r="AY7860" s="61"/>
      <c r="AZ7860" s="61"/>
      <c r="BA7860" s="61"/>
    </row>
    <row r="7861" spans="39:53" x14ac:dyDescent="0.2">
      <c r="AM7861" s="61"/>
      <c r="AN7861" s="61"/>
      <c r="AO7861" s="171"/>
      <c r="AP7861" s="61"/>
      <c r="AQ7861" s="61"/>
      <c r="AR7861" s="61"/>
      <c r="AS7861" s="61"/>
      <c r="AT7861" s="61"/>
      <c r="AU7861" s="61"/>
      <c r="AV7861" s="61"/>
      <c r="AW7861" s="61"/>
      <c r="AX7861" s="61"/>
      <c r="AY7861" s="61"/>
      <c r="AZ7861" s="61"/>
      <c r="BA7861" s="61"/>
    </row>
    <row r="7862" spans="39:53" x14ac:dyDescent="0.2">
      <c r="AM7862" s="61"/>
      <c r="AN7862" s="61"/>
      <c r="AO7862" s="171"/>
      <c r="AP7862" s="61"/>
      <c r="AQ7862" s="61"/>
      <c r="AR7862" s="61"/>
      <c r="AS7862" s="61"/>
      <c r="AT7862" s="61"/>
      <c r="AU7862" s="61"/>
      <c r="AV7862" s="61"/>
      <c r="AW7862" s="61"/>
      <c r="AX7862" s="61"/>
      <c r="AY7862" s="61"/>
      <c r="AZ7862" s="61"/>
      <c r="BA7862" s="61"/>
    </row>
    <row r="7863" spans="39:53" x14ac:dyDescent="0.2">
      <c r="AM7863" s="61"/>
      <c r="AN7863" s="61"/>
      <c r="AO7863" s="171"/>
      <c r="AP7863" s="61"/>
      <c r="AQ7863" s="61"/>
      <c r="AR7863" s="61"/>
      <c r="AS7863" s="61"/>
      <c r="AT7863" s="61"/>
      <c r="AU7863" s="61"/>
      <c r="AV7863" s="61"/>
      <c r="AW7863" s="61"/>
      <c r="AX7863" s="61"/>
      <c r="AY7863" s="61"/>
      <c r="AZ7863" s="61"/>
      <c r="BA7863" s="61"/>
    </row>
    <row r="7864" spans="39:53" x14ac:dyDescent="0.2">
      <c r="AM7864" s="61"/>
      <c r="AN7864" s="61"/>
      <c r="AO7864" s="171"/>
      <c r="AP7864" s="61"/>
      <c r="AQ7864" s="61"/>
      <c r="AR7864" s="61"/>
      <c r="AS7864" s="61"/>
      <c r="AT7864" s="61"/>
      <c r="AU7864" s="61"/>
      <c r="AV7864" s="61"/>
      <c r="AW7864" s="61"/>
      <c r="AX7864" s="61"/>
      <c r="AY7864" s="61"/>
      <c r="AZ7864" s="61"/>
      <c r="BA7864" s="61"/>
    </row>
    <row r="7865" spans="39:53" x14ac:dyDescent="0.2">
      <c r="AM7865" s="61"/>
      <c r="AN7865" s="61"/>
      <c r="AO7865" s="171"/>
      <c r="AP7865" s="61"/>
      <c r="AQ7865" s="61"/>
      <c r="AR7865" s="61"/>
      <c r="AS7865" s="61"/>
      <c r="AT7865" s="61"/>
      <c r="AU7865" s="61"/>
      <c r="AV7865" s="61"/>
      <c r="AW7865" s="61"/>
      <c r="AX7865" s="61"/>
      <c r="AY7865" s="61"/>
      <c r="AZ7865" s="61"/>
      <c r="BA7865" s="61"/>
    </row>
    <row r="7866" spans="39:53" x14ac:dyDescent="0.2">
      <c r="AM7866" s="61"/>
      <c r="AN7866" s="61"/>
      <c r="AO7866" s="171"/>
      <c r="AP7866" s="61"/>
      <c r="AQ7866" s="61"/>
      <c r="AR7866" s="61"/>
      <c r="AS7866" s="61"/>
      <c r="AT7866" s="61"/>
      <c r="AU7866" s="61"/>
      <c r="AV7866" s="61"/>
      <c r="AW7866" s="61"/>
      <c r="AX7866" s="61"/>
      <c r="AY7866" s="61"/>
      <c r="AZ7866" s="61"/>
      <c r="BA7866" s="61"/>
    </row>
    <row r="7867" spans="39:53" x14ac:dyDescent="0.2">
      <c r="AM7867" s="61"/>
      <c r="AN7867" s="61"/>
      <c r="AO7867" s="171"/>
      <c r="AP7867" s="61"/>
      <c r="AQ7867" s="61"/>
      <c r="AR7867" s="61"/>
      <c r="AS7867" s="61"/>
      <c r="AT7867" s="61"/>
      <c r="AU7867" s="61"/>
      <c r="AV7867" s="61"/>
      <c r="AW7867" s="61"/>
      <c r="AX7867" s="61"/>
      <c r="AY7867" s="61"/>
      <c r="AZ7867" s="61"/>
      <c r="BA7867" s="61"/>
    </row>
    <row r="7868" spans="39:53" x14ac:dyDescent="0.2">
      <c r="AM7868" s="61"/>
      <c r="AN7868" s="61"/>
      <c r="AO7868" s="171"/>
      <c r="AP7868" s="61"/>
      <c r="AQ7868" s="61"/>
      <c r="AR7868" s="61"/>
      <c r="AS7868" s="61"/>
      <c r="AT7868" s="61"/>
      <c r="AU7868" s="61"/>
      <c r="AV7868" s="61"/>
      <c r="AW7868" s="61"/>
      <c r="AX7868" s="61"/>
      <c r="AY7868" s="61"/>
      <c r="AZ7868" s="61"/>
      <c r="BA7868" s="61"/>
    </row>
    <row r="7869" spans="39:53" x14ac:dyDescent="0.2">
      <c r="AM7869" s="61"/>
      <c r="AN7869" s="61"/>
      <c r="AO7869" s="171"/>
      <c r="AP7869" s="61"/>
      <c r="AQ7869" s="61"/>
      <c r="AR7869" s="61"/>
      <c r="AS7869" s="61"/>
      <c r="AT7869" s="61"/>
      <c r="AU7869" s="61"/>
      <c r="AV7869" s="61"/>
      <c r="AW7869" s="61"/>
      <c r="AX7869" s="61"/>
      <c r="AY7869" s="61"/>
      <c r="AZ7869" s="61"/>
      <c r="BA7869" s="61"/>
    </row>
    <row r="7870" spans="39:53" x14ac:dyDescent="0.2">
      <c r="AM7870" s="61"/>
      <c r="AN7870" s="61"/>
      <c r="AO7870" s="171"/>
      <c r="AP7870" s="61"/>
      <c r="AQ7870" s="61"/>
      <c r="AR7870" s="61"/>
      <c r="AS7870" s="61"/>
      <c r="AT7870" s="61"/>
      <c r="AU7870" s="61"/>
      <c r="AV7870" s="61"/>
      <c r="AW7870" s="61"/>
      <c r="AX7870" s="61"/>
      <c r="AY7870" s="61"/>
      <c r="AZ7870" s="61"/>
      <c r="BA7870" s="61"/>
    </row>
    <row r="7871" spans="39:53" x14ac:dyDescent="0.2">
      <c r="AM7871" s="61"/>
      <c r="AN7871" s="61"/>
      <c r="AO7871" s="171"/>
      <c r="AP7871" s="61"/>
      <c r="AQ7871" s="61"/>
      <c r="AR7871" s="61"/>
      <c r="AS7871" s="61"/>
      <c r="AT7871" s="61"/>
      <c r="AU7871" s="61"/>
      <c r="AV7871" s="61"/>
      <c r="AW7871" s="61"/>
      <c r="AX7871" s="61"/>
      <c r="AY7871" s="61"/>
      <c r="AZ7871" s="61"/>
      <c r="BA7871" s="61"/>
    </row>
    <row r="7872" spans="39:53" x14ac:dyDescent="0.2">
      <c r="AM7872" s="61"/>
      <c r="AN7872" s="61"/>
      <c r="AO7872" s="171"/>
      <c r="AP7872" s="61"/>
      <c r="AQ7872" s="61"/>
      <c r="AR7872" s="61"/>
      <c r="AS7872" s="61"/>
      <c r="AT7872" s="61"/>
      <c r="AU7872" s="61"/>
      <c r="AV7872" s="61"/>
      <c r="AW7872" s="61"/>
      <c r="AX7872" s="61"/>
      <c r="AY7872" s="61"/>
      <c r="AZ7872" s="61"/>
      <c r="BA7872" s="61"/>
    </row>
    <row r="7873" spans="39:53" x14ac:dyDescent="0.2">
      <c r="AM7873" s="61"/>
      <c r="AN7873" s="61"/>
      <c r="AO7873" s="171"/>
      <c r="AP7873" s="61"/>
      <c r="AQ7873" s="61"/>
      <c r="AR7873" s="61"/>
      <c r="AS7873" s="61"/>
      <c r="AT7873" s="61"/>
      <c r="AU7873" s="61"/>
      <c r="AV7873" s="61"/>
      <c r="AW7873" s="61"/>
      <c r="AX7873" s="61"/>
      <c r="AY7873" s="61"/>
      <c r="AZ7873" s="61"/>
      <c r="BA7873" s="61"/>
    </row>
    <row r="7874" spans="39:53" x14ac:dyDescent="0.2">
      <c r="AM7874" s="61"/>
      <c r="AN7874" s="61"/>
      <c r="AO7874" s="171"/>
      <c r="AP7874" s="61"/>
      <c r="AQ7874" s="61"/>
      <c r="AR7874" s="61"/>
      <c r="AS7874" s="61"/>
      <c r="AT7874" s="61"/>
      <c r="AU7874" s="61"/>
      <c r="AV7874" s="61"/>
      <c r="AW7874" s="61"/>
      <c r="AX7874" s="61"/>
      <c r="AY7874" s="61"/>
      <c r="AZ7874" s="61"/>
      <c r="BA7874" s="61"/>
    </row>
    <row r="7875" spans="39:53" x14ac:dyDescent="0.2">
      <c r="AM7875" s="61"/>
      <c r="AN7875" s="61"/>
      <c r="AO7875" s="171"/>
      <c r="AP7875" s="61"/>
      <c r="AQ7875" s="61"/>
      <c r="AR7875" s="61"/>
      <c r="AS7875" s="61"/>
      <c r="AT7875" s="61"/>
      <c r="AU7875" s="61"/>
      <c r="AV7875" s="61"/>
      <c r="AW7875" s="61"/>
      <c r="AX7875" s="61"/>
      <c r="AY7875" s="61"/>
      <c r="AZ7875" s="61"/>
      <c r="BA7875" s="61"/>
    </row>
    <row r="7876" spans="39:53" x14ac:dyDescent="0.2">
      <c r="AM7876" s="61"/>
      <c r="AN7876" s="61"/>
      <c r="AO7876" s="171"/>
      <c r="AP7876" s="61"/>
      <c r="AQ7876" s="61"/>
      <c r="AR7876" s="61"/>
      <c r="AS7876" s="61"/>
      <c r="AT7876" s="61"/>
      <c r="AU7876" s="61"/>
      <c r="AV7876" s="61"/>
      <c r="AW7876" s="61"/>
      <c r="AX7876" s="61"/>
      <c r="AY7876" s="61"/>
      <c r="AZ7876" s="61"/>
      <c r="BA7876" s="61"/>
    </row>
    <row r="7877" spans="39:53" x14ac:dyDescent="0.2">
      <c r="AM7877" s="61"/>
      <c r="AN7877" s="61"/>
      <c r="AO7877" s="171"/>
      <c r="AP7877" s="61"/>
      <c r="AQ7877" s="61"/>
      <c r="AR7877" s="61"/>
      <c r="AS7877" s="61"/>
      <c r="AT7877" s="61"/>
      <c r="AU7877" s="61"/>
      <c r="AV7877" s="61"/>
      <c r="AW7877" s="61"/>
      <c r="AX7877" s="61"/>
      <c r="AY7877" s="61"/>
      <c r="AZ7877" s="61"/>
      <c r="BA7877" s="61"/>
    </row>
    <row r="7878" spans="39:53" x14ac:dyDescent="0.2">
      <c r="AM7878" s="61"/>
      <c r="AN7878" s="61"/>
      <c r="AO7878" s="171"/>
      <c r="AP7878" s="61"/>
      <c r="AQ7878" s="61"/>
      <c r="AR7878" s="61"/>
      <c r="AS7878" s="61"/>
      <c r="AT7878" s="61"/>
      <c r="AU7878" s="61"/>
      <c r="AV7878" s="61"/>
      <c r="AW7878" s="61"/>
      <c r="AX7878" s="61"/>
      <c r="AY7878" s="61"/>
      <c r="AZ7878" s="61"/>
      <c r="BA7878" s="61"/>
    </row>
    <row r="7879" spans="39:53" x14ac:dyDescent="0.2">
      <c r="AM7879" s="61"/>
      <c r="AN7879" s="61"/>
      <c r="AO7879" s="171"/>
      <c r="AP7879" s="61"/>
      <c r="AQ7879" s="61"/>
      <c r="AR7879" s="61"/>
      <c r="AS7879" s="61"/>
      <c r="AT7879" s="61"/>
      <c r="AU7879" s="61"/>
      <c r="AV7879" s="61"/>
      <c r="AW7879" s="61"/>
      <c r="AX7879" s="61"/>
      <c r="AY7879" s="61"/>
      <c r="AZ7879" s="61"/>
      <c r="BA7879" s="61"/>
    </row>
    <row r="7880" spans="39:53" x14ac:dyDescent="0.2">
      <c r="AM7880" s="61"/>
      <c r="AN7880" s="61"/>
      <c r="AO7880" s="171"/>
      <c r="AP7880" s="61"/>
      <c r="AQ7880" s="61"/>
      <c r="AR7880" s="61"/>
      <c r="AS7880" s="61"/>
      <c r="AT7880" s="61"/>
      <c r="AU7880" s="61"/>
      <c r="AV7880" s="61"/>
      <c r="AW7880" s="61"/>
      <c r="AX7880" s="61"/>
      <c r="AY7880" s="61"/>
      <c r="AZ7880" s="61"/>
      <c r="BA7880" s="61"/>
    </row>
    <row r="7881" spans="39:53" x14ac:dyDescent="0.2">
      <c r="AM7881" s="61"/>
      <c r="AN7881" s="61"/>
      <c r="AO7881" s="171"/>
      <c r="AP7881" s="61"/>
      <c r="AQ7881" s="61"/>
      <c r="AR7881" s="61"/>
      <c r="AS7881" s="61"/>
      <c r="AT7881" s="61"/>
      <c r="AU7881" s="61"/>
      <c r="AV7881" s="61"/>
      <c r="AW7881" s="61"/>
      <c r="AX7881" s="61"/>
      <c r="AY7881" s="61"/>
      <c r="AZ7881" s="61"/>
      <c r="BA7881" s="61"/>
    </row>
    <row r="7882" spans="39:53" x14ac:dyDescent="0.2">
      <c r="AM7882" s="61"/>
      <c r="AN7882" s="61"/>
      <c r="AO7882" s="171"/>
      <c r="AP7882" s="61"/>
      <c r="AQ7882" s="61"/>
      <c r="AR7882" s="61"/>
      <c r="AS7882" s="61"/>
      <c r="AT7882" s="61"/>
      <c r="AU7882" s="61"/>
      <c r="AV7882" s="61"/>
      <c r="AW7882" s="61"/>
      <c r="AX7882" s="61"/>
      <c r="AY7882" s="61"/>
      <c r="AZ7882" s="61"/>
      <c r="BA7882" s="61"/>
    </row>
    <row r="7883" spans="39:53" x14ac:dyDescent="0.2">
      <c r="AM7883" s="61"/>
      <c r="AN7883" s="61"/>
      <c r="AO7883" s="171"/>
      <c r="AP7883" s="61"/>
      <c r="AQ7883" s="61"/>
      <c r="AR7883" s="61"/>
      <c r="AS7883" s="61"/>
      <c r="AT7883" s="61"/>
      <c r="AU7883" s="61"/>
      <c r="AV7883" s="61"/>
      <c r="AW7883" s="61"/>
      <c r="AX7883" s="61"/>
      <c r="AY7883" s="61"/>
      <c r="AZ7883" s="61"/>
      <c r="BA7883" s="61"/>
    </row>
    <row r="7884" spans="39:53" x14ac:dyDescent="0.2">
      <c r="AM7884" s="61"/>
      <c r="AN7884" s="61"/>
      <c r="AO7884" s="171"/>
      <c r="AP7884" s="61"/>
      <c r="AQ7884" s="61"/>
      <c r="AR7884" s="61"/>
      <c r="AS7884" s="61"/>
      <c r="AT7884" s="61"/>
      <c r="AU7884" s="61"/>
      <c r="AV7884" s="61"/>
      <c r="AW7884" s="61"/>
      <c r="AX7884" s="61"/>
      <c r="AY7884" s="61"/>
      <c r="AZ7884" s="61"/>
      <c r="BA7884" s="61"/>
    </row>
    <row r="7885" spans="39:53" x14ac:dyDescent="0.2">
      <c r="AM7885" s="61"/>
      <c r="AN7885" s="61"/>
      <c r="AO7885" s="171"/>
      <c r="AP7885" s="61"/>
      <c r="AQ7885" s="61"/>
      <c r="AR7885" s="61"/>
      <c r="AS7885" s="61"/>
      <c r="AT7885" s="61"/>
      <c r="AU7885" s="61"/>
      <c r="AV7885" s="61"/>
      <c r="AW7885" s="61"/>
      <c r="AX7885" s="61"/>
      <c r="AY7885" s="61"/>
      <c r="AZ7885" s="61"/>
      <c r="BA7885" s="61"/>
    </row>
    <row r="7886" spans="39:53" x14ac:dyDescent="0.2">
      <c r="AM7886" s="61"/>
      <c r="AN7886" s="61"/>
      <c r="AO7886" s="171"/>
      <c r="AP7886" s="61"/>
      <c r="AQ7886" s="61"/>
      <c r="AR7886" s="61"/>
      <c r="AS7886" s="61"/>
      <c r="AT7886" s="61"/>
      <c r="AU7886" s="61"/>
      <c r="AV7886" s="61"/>
      <c r="AW7886" s="61"/>
      <c r="AX7886" s="61"/>
      <c r="AY7886" s="61"/>
      <c r="AZ7886" s="61"/>
      <c r="BA7886" s="61"/>
    </row>
    <row r="7887" spans="39:53" x14ac:dyDescent="0.2">
      <c r="AM7887" s="61"/>
      <c r="AN7887" s="61"/>
      <c r="AO7887" s="171"/>
      <c r="AP7887" s="61"/>
      <c r="AQ7887" s="61"/>
      <c r="AR7887" s="61"/>
      <c r="AS7887" s="61"/>
      <c r="AT7887" s="61"/>
      <c r="AU7887" s="61"/>
      <c r="AV7887" s="61"/>
      <c r="AW7887" s="61"/>
      <c r="AX7887" s="61"/>
      <c r="AY7887" s="61"/>
      <c r="AZ7887" s="61"/>
      <c r="BA7887" s="61"/>
    </row>
    <row r="7888" spans="39:53" x14ac:dyDescent="0.2">
      <c r="AM7888" s="61"/>
      <c r="AN7888" s="61"/>
      <c r="AO7888" s="171"/>
      <c r="AP7888" s="61"/>
      <c r="AQ7888" s="61"/>
      <c r="AR7888" s="61"/>
      <c r="AS7888" s="61"/>
      <c r="AT7888" s="61"/>
      <c r="AU7888" s="61"/>
      <c r="AV7888" s="61"/>
      <c r="AW7888" s="61"/>
      <c r="AX7888" s="61"/>
      <c r="AY7888" s="61"/>
      <c r="AZ7888" s="61"/>
      <c r="BA7888" s="61"/>
    </row>
    <row r="7889" spans="39:53" x14ac:dyDescent="0.2">
      <c r="AM7889" s="61"/>
      <c r="AN7889" s="61"/>
      <c r="AO7889" s="171"/>
      <c r="AP7889" s="61"/>
      <c r="AQ7889" s="61"/>
      <c r="AR7889" s="61"/>
      <c r="AS7889" s="61"/>
      <c r="AT7889" s="61"/>
      <c r="AU7889" s="61"/>
      <c r="AV7889" s="61"/>
      <c r="AW7889" s="61"/>
      <c r="AX7889" s="61"/>
      <c r="AY7889" s="61"/>
      <c r="AZ7889" s="61"/>
      <c r="BA7889" s="61"/>
    </row>
    <row r="7890" spans="39:53" x14ac:dyDescent="0.2">
      <c r="AM7890" s="61"/>
      <c r="AN7890" s="61"/>
      <c r="AO7890" s="171"/>
      <c r="AP7890" s="61"/>
      <c r="AQ7890" s="61"/>
      <c r="AR7890" s="61"/>
      <c r="AS7890" s="61"/>
      <c r="AT7890" s="61"/>
      <c r="AU7890" s="61"/>
      <c r="AV7890" s="61"/>
      <c r="AW7890" s="61"/>
      <c r="AX7890" s="61"/>
      <c r="AY7890" s="61"/>
      <c r="AZ7890" s="61"/>
      <c r="BA7890" s="61"/>
    </row>
    <row r="7891" spans="39:53" x14ac:dyDescent="0.2">
      <c r="AM7891" s="61"/>
      <c r="AN7891" s="61"/>
      <c r="AO7891" s="171"/>
      <c r="AP7891" s="61"/>
      <c r="AQ7891" s="61"/>
      <c r="AR7891" s="61"/>
      <c r="AS7891" s="61"/>
      <c r="AT7891" s="61"/>
      <c r="AU7891" s="61"/>
      <c r="AV7891" s="61"/>
      <c r="AW7891" s="61"/>
      <c r="AX7891" s="61"/>
      <c r="AY7891" s="61"/>
      <c r="AZ7891" s="61"/>
      <c r="BA7891" s="61"/>
    </row>
    <row r="7892" spans="39:53" x14ac:dyDescent="0.2">
      <c r="AM7892" s="61"/>
      <c r="AN7892" s="61"/>
      <c r="AO7892" s="171"/>
      <c r="AP7892" s="61"/>
      <c r="AQ7892" s="61"/>
      <c r="AR7892" s="61"/>
      <c r="AS7892" s="61"/>
      <c r="AT7892" s="61"/>
      <c r="AU7892" s="61"/>
      <c r="AV7892" s="61"/>
      <c r="AW7892" s="61"/>
      <c r="AX7892" s="61"/>
      <c r="AY7892" s="61"/>
      <c r="AZ7892" s="61"/>
      <c r="BA7892" s="61"/>
    </row>
    <row r="7893" spans="39:53" x14ac:dyDescent="0.2">
      <c r="AM7893" s="61"/>
      <c r="AN7893" s="61"/>
      <c r="AO7893" s="171"/>
      <c r="AP7893" s="61"/>
      <c r="AQ7893" s="61"/>
      <c r="AR7893" s="61"/>
      <c r="AS7893" s="61"/>
      <c r="AT7893" s="61"/>
      <c r="AU7893" s="61"/>
      <c r="AV7893" s="61"/>
      <c r="AW7893" s="61"/>
      <c r="AX7893" s="61"/>
      <c r="AY7893" s="61"/>
      <c r="AZ7893" s="61"/>
      <c r="BA7893" s="61"/>
    </row>
    <row r="7894" spans="39:53" x14ac:dyDescent="0.2">
      <c r="AM7894" s="61"/>
      <c r="AN7894" s="61"/>
      <c r="AO7894" s="171"/>
      <c r="AP7894" s="61"/>
      <c r="AQ7894" s="61"/>
      <c r="AR7894" s="61"/>
      <c r="AS7894" s="61"/>
      <c r="AT7894" s="61"/>
      <c r="AU7894" s="61"/>
      <c r="AV7894" s="61"/>
      <c r="AW7894" s="61"/>
      <c r="AX7894" s="61"/>
      <c r="AY7894" s="61"/>
      <c r="AZ7894" s="61"/>
      <c r="BA7894" s="61"/>
    </row>
    <row r="7895" spans="39:53" x14ac:dyDescent="0.2">
      <c r="AM7895" s="61"/>
      <c r="AN7895" s="61"/>
      <c r="AO7895" s="171"/>
      <c r="AP7895" s="61"/>
      <c r="AQ7895" s="61"/>
      <c r="AR7895" s="61"/>
      <c r="AS7895" s="61"/>
      <c r="AT7895" s="61"/>
      <c r="AU7895" s="61"/>
      <c r="AV7895" s="61"/>
      <c r="AW7895" s="61"/>
      <c r="AX7895" s="61"/>
      <c r="AY7895" s="61"/>
      <c r="AZ7895" s="61"/>
      <c r="BA7895" s="61"/>
    </row>
    <row r="7896" spans="39:53" x14ac:dyDescent="0.2">
      <c r="AM7896" s="61"/>
      <c r="AN7896" s="61"/>
      <c r="AO7896" s="171"/>
      <c r="AP7896" s="61"/>
      <c r="AQ7896" s="61"/>
      <c r="AR7896" s="61"/>
      <c r="AS7896" s="61"/>
      <c r="AT7896" s="61"/>
      <c r="AU7896" s="61"/>
      <c r="AV7896" s="61"/>
      <c r="AW7896" s="61"/>
      <c r="AX7896" s="61"/>
      <c r="AY7896" s="61"/>
      <c r="AZ7896" s="61"/>
      <c r="BA7896" s="61"/>
    </row>
    <row r="7897" spans="39:53" x14ac:dyDescent="0.2">
      <c r="AM7897" s="61"/>
      <c r="AN7897" s="61"/>
      <c r="AO7897" s="171"/>
      <c r="AP7897" s="61"/>
      <c r="AQ7897" s="61"/>
      <c r="AR7897" s="61"/>
      <c r="AS7897" s="61"/>
      <c r="AT7897" s="61"/>
      <c r="AU7897" s="61"/>
      <c r="AV7897" s="61"/>
      <c r="AW7897" s="61"/>
      <c r="AX7897" s="61"/>
      <c r="AY7897" s="61"/>
      <c r="AZ7897" s="61"/>
      <c r="BA7897" s="61"/>
    </row>
    <row r="7898" spans="39:53" x14ac:dyDescent="0.2">
      <c r="AM7898" s="61"/>
      <c r="AN7898" s="61"/>
      <c r="AO7898" s="171"/>
      <c r="AP7898" s="61"/>
      <c r="AQ7898" s="61"/>
      <c r="AR7898" s="61"/>
      <c r="AS7898" s="61"/>
      <c r="AT7898" s="61"/>
      <c r="AU7898" s="61"/>
      <c r="AV7898" s="61"/>
      <c r="AW7898" s="61"/>
      <c r="AX7898" s="61"/>
      <c r="AY7898" s="61"/>
      <c r="AZ7898" s="61"/>
      <c r="BA7898" s="61"/>
    </row>
    <row r="7899" spans="39:53" x14ac:dyDescent="0.2">
      <c r="AM7899" s="61"/>
      <c r="AN7899" s="61"/>
      <c r="AO7899" s="171"/>
      <c r="AP7899" s="61"/>
      <c r="AQ7899" s="61"/>
      <c r="AR7899" s="61"/>
      <c r="AS7899" s="61"/>
      <c r="AT7899" s="61"/>
      <c r="AU7899" s="61"/>
      <c r="AV7899" s="61"/>
      <c r="AW7899" s="61"/>
      <c r="AX7899" s="61"/>
      <c r="AY7899" s="61"/>
      <c r="AZ7899" s="61"/>
      <c r="BA7899" s="61"/>
    </row>
    <row r="7900" spans="39:53" x14ac:dyDescent="0.2">
      <c r="AM7900" s="61"/>
      <c r="AN7900" s="61"/>
      <c r="AO7900" s="171"/>
      <c r="AP7900" s="61"/>
      <c r="AQ7900" s="61"/>
      <c r="AR7900" s="61"/>
      <c r="AS7900" s="61"/>
      <c r="AT7900" s="61"/>
      <c r="AU7900" s="61"/>
      <c r="AV7900" s="61"/>
      <c r="AW7900" s="61"/>
      <c r="AX7900" s="61"/>
      <c r="AY7900" s="61"/>
      <c r="AZ7900" s="61"/>
      <c r="BA7900" s="61"/>
    </row>
    <row r="7901" spans="39:53" x14ac:dyDescent="0.2">
      <c r="AM7901" s="61"/>
      <c r="AN7901" s="61"/>
      <c r="AO7901" s="171"/>
      <c r="AP7901" s="61"/>
      <c r="AQ7901" s="61"/>
      <c r="AR7901" s="61"/>
      <c r="AS7901" s="61"/>
      <c r="AT7901" s="61"/>
      <c r="AU7901" s="61"/>
      <c r="AV7901" s="61"/>
      <c r="AW7901" s="61"/>
      <c r="AX7901" s="61"/>
      <c r="AY7901" s="61"/>
      <c r="AZ7901" s="61"/>
      <c r="BA7901" s="61"/>
    </row>
    <row r="7902" spans="39:53" x14ac:dyDescent="0.2">
      <c r="AM7902" s="61"/>
      <c r="AN7902" s="61"/>
      <c r="AO7902" s="171"/>
      <c r="AP7902" s="61"/>
      <c r="AQ7902" s="61"/>
      <c r="AR7902" s="61"/>
      <c r="AS7902" s="61"/>
      <c r="AT7902" s="61"/>
      <c r="AU7902" s="61"/>
      <c r="AV7902" s="61"/>
      <c r="AW7902" s="61"/>
      <c r="AX7902" s="61"/>
      <c r="AY7902" s="61"/>
      <c r="AZ7902" s="61"/>
      <c r="BA7902" s="61"/>
    </row>
    <row r="7903" spans="39:53" x14ac:dyDescent="0.2">
      <c r="AM7903" s="61"/>
      <c r="AN7903" s="61"/>
      <c r="AO7903" s="171"/>
      <c r="AP7903" s="61"/>
      <c r="AQ7903" s="61"/>
      <c r="AR7903" s="61"/>
      <c r="AS7903" s="61"/>
      <c r="AT7903" s="61"/>
      <c r="AU7903" s="61"/>
      <c r="AV7903" s="61"/>
      <c r="AW7903" s="61"/>
      <c r="AX7903" s="61"/>
      <c r="AY7903" s="61"/>
      <c r="AZ7903" s="61"/>
      <c r="BA7903" s="61"/>
    </row>
    <row r="7904" spans="39:53" x14ac:dyDescent="0.2">
      <c r="AM7904" s="61"/>
      <c r="AN7904" s="61"/>
      <c r="AO7904" s="171"/>
      <c r="AP7904" s="61"/>
      <c r="AQ7904" s="61"/>
      <c r="AR7904" s="61"/>
      <c r="AS7904" s="61"/>
      <c r="AT7904" s="61"/>
      <c r="AU7904" s="61"/>
      <c r="AV7904" s="61"/>
      <c r="AW7904" s="61"/>
      <c r="AX7904" s="61"/>
      <c r="AY7904" s="61"/>
      <c r="AZ7904" s="61"/>
      <c r="BA7904" s="61"/>
    </row>
    <row r="7905" spans="39:53" x14ac:dyDescent="0.2">
      <c r="AM7905" s="61"/>
      <c r="AN7905" s="61"/>
      <c r="AO7905" s="171"/>
      <c r="AP7905" s="61"/>
      <c r="AQ7905" s="61"/>
      <c r="AR7905" s="61"/>
      <c r="AS7905" s="61"/>
      <c r="AT7905" s="61"/>
      <c r="AU7905" s="61"/>
      <c r="AV7905" s="61"/>
      <c r="AW7905" s="61"/>
      <c r="AX7905" s="61"/>
      <c r="AY7905" s="61"/>
      <c r="AZ7905" s="61"/>
      <c r="BA7905" s="61"/>
    </row>
    <row r="7906" spans="39:53" x14ac:dyDescent="0.2">
      <c r="AM7906" s="61"/>
      <c r="AN7906" s="61"/>
      <c r="AO7906" s="171"/>
      <c r="AP7906" s="61"/>
      <c r="AQ7906" s="61"/>
      <c r="AR7906" s="61"/>
      <c r="AS7906" s="61"/>
      <c r="AT7906" s="61"/>
      <c r="AU7906" s="61"/>
      <c r="AV7906" s="61"/>
      <c r="AW7906" s="61"/>
      <c r="AX7906" s="61"/>
      <c r="AY7906" s="61"/>
      <c r="AZ7906" s="61"/>
      <c r="BA7906" s="61"/>
    </row>
    <row r="7907" spans="39:53" x14ac:dyDescent="0.2">
      <c r="AM7907" s="61"/>
      <c r="AN7907" s="61"/>
      <c r="AO7907" s="171"/>
      <c r="AP7907" s="61"/>
      <c r="AQ7907" s="61"/>
      <c r="AR7907" s="61"/>
      <c r="AS7907" s="61"/>
      <c r="AT7907" s="61"/>
      <c r="AU7907" s="61"/>
      <c r="AV7907" s="61"/>
      <c r="AW7907" s="61"/>
      <c r="AX7907" s="61"/>
      <c r="AY7907" s="61"/>
      <c r="AZ7907" s="61"/>
      <c r="BA7907" s="61"/>
    </row>
    <row r="7908" spans="39:53" x14ac:dyDescent="0.2">
      <c r="AM7908" s="61"/>
      <c r="AN7908" s="61"/>
      <c r="AO7908" s="171"/>
      <c r="AP7908" s="61"/>
      <c r="AQ7908" s="61"/>
      <c r="AR7908" s="61"/>
      <c r="AS7908" s="61"/>
      <c r="AT7908" s="61"/>
      <c r="AU7908" s="61"/>
      <c r="AV7908" s="61"/>
      <c r="AW7908" s="61"/>
      <c r="AX7908" s="61"/>
      <c r="AY7908" s="61"/>
      <c r="AZ7908" s="61"/>
      <c r="BA7908" s="61"/>
    </row>
    <row r="7909" spans="39:53" x14ac:dyDescent="0.2">
      <c r="AM7909" s="61"/>
      <c r="AN7909" s="61"/>
      <c r="AO7909" s="171"/>
      <c r="AP7909" s="61"/>
      <c r="AQ7909" s="61"/>
      <c r="AR7909" s="61"/>
      <c r="AS7909" s="61"/>
      <c r="AT7909" s="61"/>
      <c r="AU7909" s="61"/>
      <c r="AV7909" s="61"/>
      <c r="AW7909" s="61"/>
      <c r="AX7909" s="61"/>
      <c r="AY7909" s="61"/>
      <c r="AZ7909" s="61"/>
      <c r="BA7909" s="61"/>
    </row>
    <row r="7910" spans="39:53" x14ac:dyDescent="0.2">
      <c r="AM7910" s="61"/>
      <c r="AN7910" s="61"/>
      <c r="AO7910" s="171"/>
      <c r="AP7910" s="61"/>
      <c r="AQ7910" s="61"/>
      <c r="AR7910" s="61"/>
      <c r="AS7910" s="61"/>
      <c r="AT7910" s="61"/>
      <c r="AU7910" s="61"/>
      <c r="AV7910" s="61"/>
      <c r="AW7910" s="61"/>
      <c r="AX7910" s="61"/>
      <c r="AY7910" s="61"/>
      <c r="AZ7910" s="61"/>
      <c r="BA7910" s="61"/>
    </row>
    <row r="7911" spans="39:53" x14ac:dyDescent="0.2">
      <c r="AM7911" s="61"/>
      <c r="AN7911" s="61"/>
      <c r="AO7911" s="171"/>
      <c r="AP7911" s="61"/>
      <c r="AQ7911" s="61"/>
      <c r="AR7911" s="61"/>
      <c r="AS7911" s="61"/>
      <c r="AT7911" s="61"/>
      <c r="AU7911" s="61"/>
      <c r="AV7911" s="61"/>
      <c r="AW7911" s="61"/>
      <c r="AX7911" s="61"/>
      <c r="AY7911" s="61"/>
      <c r="AZ7911" s="61"/>
      <c r="BA7911" s="61"/>
    </row>
    <row r="7912" spans="39:53" x14ac:dyDescent="0.2">
      <c r="AM7912" s="61"/>
      <c r="AN7912" s="61"/>
      <c r="AO7912" s="171"/>
      <c r="AP7912" s="61"/>
      <c r="AQ7912" s="61"/>
      <c r="AR7912" s="61"/>
      <c r="AS7912" s="61"/>
      <c r="AT7912" s="61"/>
      <c r="AU7912" s="61"/>
      <c r="AV7912" s="61"/>
      <c r="AW7912" s="61"/>
      <c r="AX7912" s="61"/>
      <c r="AY7912" s="61"/>
      <c r="AZ7912" s="61"/>
      <c r="BA7912" s="61"/>
    </row>
    <row r="7913" spans="39:53" x14ac:dyDescent="0.2">
      <c r="AM7913" s="61"/>
      <c r="AN7913" s="61"/>
      <c r="AO7913" s="171"/>
      <c r="AP7913" s="61"/>
      <c r="AQ7913" s="61"/>
      <c r="AR7913" s="61"/>
      <c r="AS7913" s="61"/>
      <c r="AT7913" s="61"/>
      <c r="AU7913" s="61"/>
      <c r="AV7913" s="61"/>
      <c r="AW7913" s="61"/>
      <c r="AX7913" s="61"/>
      <c r="AY7913" s="61"/>
      <c r="AZ7913" s="61"/>
      <c r="BA7913" s="61"/>
    </row>
    <row r="7914" spans="39:53" x14ac:dyDescent="0.2">
      <c r="AM7914" s="61"/>
      <c r="AN7914" s="61"/>
      <c r="AO7914" s="171"/>
      <c r="AP7914" s="61"/>
      <c r="AQ7914" s="61"/>
      <c r="AR7914" s="61"/>
      <c r="AS7914" s="61"/>
      <c r="AT7914" s="61"/>
      <c r="AU7914" s="61"/>
      <c r="AV7914" s="61"/>
      <c r="AW7914" s="61"/>
      <c r="AX7914" s="61"/>
      <c r="AY7914" s="61"/>
      <c r="AZ7914" s="61"/>
      <c r="BA7914" s="61"/>
    </row>
    <row r="7915" spans="39:53" x14ac:dyDescent="0.2">
      <c r="AM7915" s="61"/>
      <c r="AN7915" s="61"/>
      <c r="AO7915" s="171"/>
      <c r="AP7915" s="61"/>
      <c r="AQ7915" s="61"/>
      <c r="AR7915" s="61"/>
      <c r="AS7915" s="61"/>
      <c r="AT7915" s="61"/>
      <c r="AU7915" s="61"/>
      <c r="AV7915" s="61"/>
      <c r="AW7915" s="61"/>
      <c r="AX7915" s="61"/>
      <c r="AY7915" s="61"/>
      <c r="AZ7915" s="61"/>
      <c r="BA7915" s="61"/>
    </row>
    <row r="7916" spans="39:53" x14ac:dyDescent="0.2">
      <c r="AM7916" s="61"/>
      <c r="AN7916" s="61"/>
      <c r="AO7916" s="171"/>
      <c r="AP7916" s="61"/>
      <c r="AQ7916" s="61"/>
      <c r="AR7916" s="61"/>
      <c r="AS7916" s="61"/>
      <c r="AT7916" s="61"/>
      <c r="AU7916" s="61"/>
      <c r="AV7916" s="61"/>
      <c r="AW7916" s="61"/>
      <c r="AX7916" s="61"/>
      <c r="AY7916" s="61"/>
      <c r="AZ7916" s="61"/>
      <c r="BA7916" s="61"/>
    </row>
    <row r="7917" spans="39:53" x14ac:dyDescent="0.2">
      <c r="AM7917" s="61"/>
      <c r="AN7917" s="61"/>
      <c r="AO7917" s="171"/>
      <c r="AP7917" s="61"/>
      <c r="AQ7917" s="61"/>
      <c r="AR7917" s="61"/>
      <c r="AS7917" s="61"/>
      <c r="AT7917" s="61"/>
      <c r="AU7917" s="61"/>
      <c r="AV7917" s="61"/>
      <c r="AW7917" s="61"/>
      <c r="AX7917" s="61"/>
      <c r="AY7917" s="61"/>
      <c r="AZ7917" s="61"/>
      <c r="BA7917" s="61"/>
    </row>
    <row r="7918" spans="39:53" x14ac:dyDescent="0.2">
      <c r="AM7918" s="61"/>
      <c r="AN7918" s="61"/>
      <c r="AO7918" s="171"/>
      <c r="AP7918" s="61"/>
      <c r="AQ7918" s="61"/>
      <c r="AR7918" s="61"/>
      <c r="AS7918" s="61"/>
      <c r="AT7918" s="61"/>
      <c r="AU7918" s="61"/>
      <c r="AV7918" s="61"/>
      <c r="AW7918" s="61"/>
      <c r="AX7918" s="61"/>
      <c r="AY7918" s="61"/>
      <c r="AZ7918" s="61"/>
      <c r="BA7918" s="61"/>
    </row>
    <row r="7919" spans="39:53" x14ac:dyDescent="0.2">
      <c r="AM7919" s="61"/>
      <c r="AN7919" s="61"/>
      <c r="AO7919" s="171"/>
      <c r="AP7919" s="61"/>
      <c r="AQ7919" s="61"/>
      <c r="AR7919" s="61"/>
      <c r="AS7919" s="61"/>
      <c r="AT7919" s="61"/>
      <c r="AU7919" s="61"/>
      <c r="AV7919" s="61"/>
      <c r="AW7919" s="61"/>
      <c r="AX7919" s="61"/>
      <c r="AY7919" s="61"/>
      <c r="AZ7919" s="61"/>
      <c r="BA7919" s="61"/>
    </row>
    <row r="7920" spans="39:53" x14ac:dyDescent="0.2">
      <c r="AM7920" s="61"/>
      <c r="AN7920" s="61"/>
      <c r="AO7920" s="171"/>
      <c r="AP7920" s="61"/>
      <c r="AQ7920" s="61"/>
      <c r="AR7920" s="61"/>
      <c r="AS7920" s="61"/>
      <c r="AT7920" s="61"/>
      <c r="AU7920" s="61"/>
      <c r="AV7920" s="61"/>
      <c r="AW7920" s="61"/>
      <c r="AX7920" s="61"/>
      <c r="AY7920" s="61"/>
      <c r="AZ7920" s="61"/>
      <c r="BA7920" s="61"/>
    </row>
    <row r="7921" spans="39:53" x14ac:dyDescent="0.2">
      <c r="AM7921" s="61"/>
      <c r="AN7921" s="61"/>
      <c r="AO7921" s="171"/>
      <c r="AP7921" s="61"/>
      <c r="AQ7921" s="61"/>
      <c r="AR7921" s="61"/>
      <c r="AS7921" s="61"/>
      <c r="AT7921" s="61"/>
      <c r="AU7921" s="61"/>
      <c r="AV7921" s="61"/>
      <c r="AW7921" s="61"/>
      <c r="AX7921" s="61"/>
      <c r="AY7921" s="61"/>
      <c r="AZ7921" s="61"/>
      <c r="BA7921" s="61"/>
    </row>
    <row r="7922" spans="39:53" x14ac:dyDescent="0.2">
      <c r="AM7922" s="61"/>
      <c r="AN7922" s="61"/>
      <c r="AO7922" s="171"/>
      <c r="AP7922" s="61"/>
      <c r="AQ7922" s="61"/>
      <c r="AR7922" s="61"/>
      <c r="AS7922" s="61"/>
      <c r="AT7922" s="61"/>
      <c r="AU7922" s="61"/>
      <c r="AV7922" s="61"/>
      <c r="AW7922" s="61"/>
      <c r="AX7922" s="61"/>
      <c r="AY7922" s="61"/>
      <c r="AZ7922" s="61"/>
      <c r="BA7922" s="61"/>
    </row>
    <row r="7923" spans="39:53" x14ac:dyDescent="0.2">
      <c r="AM7923" s="61"/>
      <c r="AN7923" s="61"/>
      <c r="AO7923" s="171"/>
      <c r="AP7923" s="61"/>
      <c r="AQ7923" s="61"/>
      <c r="AR7923" s="61"/>
      <c r="AS7923" s="61"/>
      <c r="AT7923" s="61"/>
      <c r="AU7923" s="61"/>
      <c r="AV7923" s="61"/>
      <c r="AW7923" s="61"/>
      <c r="AX7923" s="61"/>
      <c r="AY7923" s="61"/>
      <c r="AZ7923" s="61"/>
      <c r="BA7923" s="61"/>
    </row>
    <row r="7924" spans="39:53" x14ac:dyDescent="0.2">
      <c r="AM7924" s="61"/>
      <c r="AN7924" s="61"/>
      <c r="AO7924" s="171"/>
      <c r="AP7924" s="61"/>
      <c r="AQ7924" s="61"/>
      <c r="AR7924" s="61"/>
      <c r="AS7924" s="61"/>
      <c r="AT7924" s="61"/>
      <c r="AU7924" s="61"/>
      <c r="AV7924" s="61"/>
      <c r="AW7924" s="61"/>
      <c r="AX7924" s="61"/>
      <c r="AY7924" s="61"/>
      <c r="AZ7924" s="61"/>
      <c r="BA7924" s="61"/>
    </row>
    <row r="7925" spans="39:53" x14ac:dyDescent="0.2">
      <c r="AM7925" s="61"/>
      <c r="AN7925" s="61"/>
      <c r="AO7925" s="171"/>
      <c r="AP7925" s="61"/>
      <c r="AQ7925" s="61"/>
      <c r="AR7925" s="61"/>
      <c r="AS7925" s="61"/>
      <c r="AT7925" s="61"/>
      <c r="AU7925" s="61"/>
      <c r="AV7925" s="61"/>
      <c r="AW7925" s="61"/>
      <c r="AX7925" s="61"/>
      <c r="AY7925" s="61"/>
      <c r="AZ7925" s="61"/>
      <c r="BA7925" s="61"/>
    </row>
    <row r="7926" spans="39:53" x14ac:dyDescent="0.2">
      <c r="AM7926" s="61"/>
      <c r="AN7926" s="61"/>
      <c r="AO7926" s="171"/>
      <c r="AP7926" s="61"/>
      <c r="AQ7926" s="61"/>
      <c r="AR7926" s="61"/>
      <c r="AS7926" s="61"/>
      <c r="AT7926" s="61"/>
      <c r="AU7926" s="61"/>
      <c r="AV7926" s="61"/>
      <c r="AW7926" s="61"/>
      <c r="AX7926" s="61"/>
      <c r="AY7926" s="61"/>
      <c r="AZ7926" s="61"/>
      <c r="BA7926" s="61"/>
    </row>
    <row r="7927" spans="39:53" x14ac:dyDescent="0.2">
      <c r="AM7927" s="61"/>
      <c r="AN7927" s="61"/>
      <c r="AO7927" s="171"/>
      <c r="AP7927" s="61"/>
      <c r="AQ7927" s="61"/>
      <c r="AR7927" s="61"/>
      <c r="AS7927" s="61"/>
      <c r="AT7927" s="61"/>
      <c r="AU7927" s="61"/>
      <c r="AV7927" s="61"/>
      <c r="AW7927" s="61"/>
      <c r="AX7927" s="61"/>
      <c r="AY7927" s="61"/>
      <c r="AZ7927" s="61"/>
      <c r="BA7927" s="61"/>
    </row>
    <row r="7928" spans="39:53" x14ac:dyDescent="0.2">
      <c r="AM7928" s="61"/>
      <c r="AN7928" s="61"/>
      <c r="AO7928" s="171"/>
      <c r="AP7928" s="61"/>
      <c r="AQ7928" s="61"/>
      <c r="AR7928" s="61"/>
      <c r="AS7928" s="61"/>
      <c r="AT7928" s="61"/>
      <c r="AU7928" s="61"/>
      <c r="AV7928" s="61"/>
      <c r="AW7928" s="61"/>
      <c r="AX7928" s="61"/>
      <c r="AY7928" s="61"/>
      <c r="AZ7928" s="61"/>
      <c r="BA7928" s="61"/>
    </row>
    <row r="7929" spans="39:53" x14ac:dyDescent="0.2">
      <c r="AM7929" s="61"/>
      <c r="AN7929" s="61"/>
      <c r="AO7929" s="171"/>
      <c r="AP7929" s="61"/>
      <c r="AQ7929" s="61"/>
      <c r="AR7929" s="61"/>
      <c r="AS7929" s="61"/>
      <c r="AT7929" s="61"/>
      <c r="AU7929" s="61"/>
      <c r="AV7929" s="61"/>
      <c r="AW7929" s="61"/>
      <c r="AX7929" s="61"/>
      <c r="AY7929" s="61"/>
      <c r="AZ7929" s="61"/>
      <c r="BA7929" s="61"/>
    </row>
    <row r="7930" spans="39:53" x14ac:dyDescent="0.2">
      <c r="AM7930" s="61"/>
      <c r="AN7930" s="61"/>
      <c r="AO7930" s="171"/>
      <c r="AP7930" s="61"/>
      <c r="AQ7930" s="61"/>
      <c r="AR7930" s="61"/>
      <c r="AS7930" s="61"/>
      <c r="AT7930" s="61"/>
      <c r="AU7930" s="61"/>
      <c r="AV7930" s="61"/>
      <c r="AW7930" s="61"/>
      <c r="AX7930" s="61"/>
      <c r="AY7930" s="61"/>
      <c r="AZ7930" s="61"/>
      <c r="BA7930" s="61"/>
    </row>
    <row r="7931" spans="39:53" x14ac:dyDescent="0.2">
      <c r="AM7931" s="61"/>
      <c r="AN7931" s="61"/>
      <c r="AO7931" s="171"/>
      <c r="AP7931" s="61"/>
      <c r="AQ7931" s="61"/>
      <c r="AR7931" s="61"/>
      <c r="AS7931" s="61"/>
      <c r="AT7931" s="61"/>
      <c r="AU7931" s="61"/>
      <c r="AV7931" s="61"/>
      <c r="AW7931" s="61"/>
      <c r="AX7931" s="61"/>
      <c r="AY7931" s="61"/>
      <c r="AZ7931" s="61"/>
      <c r="BA7931" s="61"/>
    </row>
    <row r="7932" spans="39:53" x14ac:dyDescent="0.2">
      <c r="AM7932" s="61"/>
      <c r="AN7932" s="61"/>
      <c r="AO7932" s="171"/>
      <c r="AP7932" s="61"/>
      <c r="AQ7932" s="61"/>
      <c r="AR7932" s="61"/>
      <c r="AS7932" s="61"/>
      <c r="AT7932" s="61"/>
      <c r="AU7932" s="61"/>
      <c r="AV7932" s="61"/>
      <c r="AW7932" s="61"/>
      <c r="AX7932" s="61"/>
      <c r="AY7932" s="61"/>
      <c r="AZ7932" s="61"/>
      <c r="BA7932" s="61"/>
    </row>
    <row r="7933" spans="39:53" x14ac:dyDescent="0.2">
      <c r="AM7933" s="61"/>
      <c r="AN7933" s="61"/>
      <c r="AO7933" s="171"/>
      <c r="AP7933" s="61"/>
      <c r="AQ7933" s="61"/>
      <c r="AR7933" s="61"/>
      <c r="AS7933" s="61"/>
      <c r="AT7933" s="61"/>
      <c r="AU7933" s="61"/>
      <c r="AV7933" s="61"/>
      <c r="AW7933" s="61"/>
      <c r="AX7933" s="61"/>
      <c r="AY7933" s="61"/>
      <c r="AZ7933" s="61"/>
      <c r="BA7933" s="61"/>
    </row>
    <row r="7934" spans="39:53" x14ac:dyDescent="0.2">
      <c r="AM7934" s="61"/>
      <c r="AN7934" s="61"/>
      <c r="AO7934" s="171"/>
      <c r="AP7934" s="61"/>
      <c r="AQ7934" s="61"/>
      <c r="AR7934" s="61"/>
      <c r="AS7934" s="61"/>
      <c r="AT7934" s="61"/>
      <c r="AU7934" s="61"/>
      <c r="AV7934" s="61"/>
      <c r="AW7934" s="61"/>
      <c r="AX7934" s="61"/>
      <c r="AY7934" s="61"/>
      <c r="AZ7934" s="61"/>
      <c r="BA7934" s="61"/>
    </row>
    <row r="7935" spans="39:53" x14ac:dyDescent="0.2">
      <c r="AM7935" s="61"/>
      <c r="AN7935" s="61"/>
      <c r="AO7935" s="171"/>
      <c r="AP7935" s="61"/>
      <c r="AQ7935" s="61"/>
      <c r="AR7935" s="61"/>
      <c r="AS7935" s="61"/>
      <c r="AT7935" s="61"/>
      <c r="AU7935" s="61"/>
      <c r="AV7935" s="61"/>
      <c r="AW7935" s="61"/>
      <c r="AX7935" s="61"/>
      <c r="AY7935" s="61"/>
      <c r="AZ7935" s="61"/>
      <c r="BA7935" s="61"/>
    </row>
    <row r="7936" spans="39:53" x14ac:dyDescent="0.2">
      <c r="AM7936" s="61"/>
      <c r="AN7936" s="61"/>
      <c r="AO7936" s="171"/>
      <c r="AP7936" s="61"/>
      <c r="AQ7936" s="61"/>
      <c r="AR7936" s="61"/>
      <c r="AS7936" s="61"/>
      <c r="AT7936" s="61"/>
      <c r="AU7936" s="61"/>
      <c r="AV7936" s="61"/>
      <c r="AW7936" s="61"/>
      <c r="AX7936" s="61"/>
      <c r="AY7936" s="61"/>
      <c r="AZ7936" s="61"/>
      <c r="BA7936" s="61"/>
    </row>
    <row r="7937" spans="39:53" x14ac:dyDescent="0.2">
      <c r="AM7937" s="61"/>
      <c r="AN7937" s="61"/>
      <c r="AO7937" s="171"/>
      <c r="AP7937" s="61"/>
      <c r="AQ7937" s="61"/>
      <c r="AR7937" s="61"/>
      <c r="AS7937" s="61"/>
      <c r="AT7937" s="61"/>
      <c r="AU7937" s="61"/>
      <c r="AV7937" s="61"/>
      <c r="AW7937" s="61"/>
      <c r="AX7937" s="61"/>
      <c r="AY7937" s="61"/>
      <c r="AZ7937" s="61"/>
      <c r="BA7937" s="61"/>
    </row>
    <row r="7938" spans="39:53" x14ac:dyDescent="0.2">
      <c r="AM7938" s="61"/>
      <c r="AN7938" s="61"/>
      <c r="AO7938" s="171"/>
      <c r="AP7938" s="61"/>
      <c r="AQ7938" s="61"/>
      <c r="AR7938" s="61"/>
      <c r="AS7938" s="61"/>
      <c r="AT7938" s="61"/>
      <c r="AU7938" s="61"/>
      <c r="AV7938" s="61"/>
      <c r="AW7938" s="61"/>
      <c r="AX7938" s="61"/>
      <c r="AY7938" s="61"/>
      <c r="AZ7938" s="61"/>
      <c r="BA7938" s="61"/>
    </row>
    <row r="7939" spans="39:53" x14ac:dyDescent="0.2">
      <c r="AM7939" s="61"/>
      <c r="AN7939" s="61"/>
      <c r="AO7939" s="171"/>
      <c r="AP7939" s="61"/>
      <c r="AQ7939" s="61"/>
      <c r="AR7939" s="61"/>
      <c r="AS7939" s="61"/>
      <c r="AT7939" s="61"/>
      <c r="AU7939" s="61"/>
      <c r="AV7939" s="61"/>
      <c r="AW7939" s="61"/>
      <c r="AX7939" s="61"/>
      <c r="AY7939" s="61"/>
      <c r="AZ7939" s="61"/>
      <c r="BA7939" s="61"/>
    </row>
    <row r="7940" spans="39:53" x14ac:dyDescent="0.2">
      <c r="AM7940" s="61"/>
      <c r="AN7940" s="61"/>
      <c r="AO7940" s="171"/>
      <c r="AP7940" s="61"/>
      <c r="AQ7940" s="61"/>
      <c r="AR7940" s="61"/>
      <c r="AS7940" s="61"/>
      <c r="AT7940" s="61"/>
      <c r="AU7940" s="61"/>
      <c r="AV7940" s="61"/>
      <c r="AW7940" s="61"/>
      <c r="AX7940" s="61"/>
      <c r="AY7940" s="61"/>
      <c r="AZ7940" s="61"/>
      <c r="BA7940" s="61"/>
    </row>
    <row r="7941" spans="39:53" x14ac:dyDescent="0.2">
      <c r="AM7941" s="61"/>
      <c r="AN7941" s="61"/>
      <c r="AO7941" s="171"/>
      <c r="AP7941" s="61"/>
      <c r="AQ7941" s="61"/>
      <c r="AR7941" s="61"/>
      <c r="AS7941" s="61"/>
      <c r="AT7941" s="61"/>
      <c r="AU7941" s="61"/>
      <c r="AV7941" s="61"/>
      <c r="AW7941" s="61"/>
      <c r="AX7941" s="61"/>
      <c r="AY7941" s="61"/>
      <c r="AZ7941" s="61"/>
      <c r="BA7941" s="61"/>
    </row>
    <row r="7942" spans="39:53" x14ac:dyDescent="0.2">
      <c r="AM7942" s="61"/>
      <c r="AN7942" s="61"/>
      <c r="AO7942" s="171"/>
      <c r="AP7942" s="61"/>
      <c r="AQ7942" s="61"/>
      <c r="AR7942" s="61"/>
      <c r="AS7942" s="61"/>
      <c r="AT7942" s="61"/>
      <c r="AU7942" s="61"/>
      <c r="AV7942" s="61"/>
      <c r="AW7942" s="61"/>
      <c r="AX7942" s="61"/>
      <c r="AY7942" s="61"/>
      <c r="AZ7942" s="61"/>
      <c r="BA7942" s="61"/>
    </row>
    <row r="7943" spans="39:53" x14ac:dyDescent="0.2">
      <c r="AM7943" s="61"/>
      <c r="AN7943" s="61"/>
      <c r="AO7943" s="171"/>
      <c r="AP7943" s="61"/>
      <c r="AQ7943" s="61"/>
      <c r="AR7943" s="61"/>
      <c r="AS7943" s="61"/>
      <c r="AT7943" s="61"/>
      <c r="AU7943" s="61"/>
      <c r="AV7943" s="61"/>
      <c r="AW7943" s="61"/>
      <c r="AX7943" s="61"/>
      <c r="AY7943" s="61"/>
      <c r="AZ7943" s="61"/>
      <c r="BA7943" s="61"/>
    </row>
    <row r="7944" spans="39:53" x14ac:dyDescent="0.2">
      <c r="AM7944" s="61"/>
      <c r="AN7944" s="61"/>
      <c r="AO7944" s="171"/>
      <c r="AP7944" s="61"/>
      <c r="AQ7944" s="61"/>
      <c r="AR7944" s="61"/>
      <c r="AS7944" s="61"/>
      <c r="AT7944" s="61"/>
      <c r="AU7944" s="61"/>
      <c r="AV7944" s="61"/>
      <c r="AW7944" s="61"/>
      <c r="AX7944" s="61"/>
      <c r="AY7944" s="61"/>
      <c r="AZ7944" s="61"/>
      <c r="BA7944" s="61"/>
    </row>
    <row r="7945" spans="39:53" x14ac:dyDescent="0.2">
      <c r="AM7945" s="61"/>
      <c r="AN7945" s="61"/>
      <c r="AO7945" s="171"/>
      <c r="AP7945" s="61"/>
      <c r="AQ7945" s="61"/>
      <c r="AR7945" s="61"/>
      <c r="AS7945" s="61"/>
      <c r="AT7945" s="61"/>
      <c r="AU7945" s="61"/>
      <c r="AV7945" s="61"/>
      <c r="AW7945" s="61"/>
      <c r="AX7945" s="61"/>
      <c r="AY7945" s="61"/>
      <c r="AZ7945" s="61"/>
      <c r="BA7945" s="61"/>
    </row>
    <row r="7946" spans="39:53" x14ac:dyDescent="0.2">
      <c r="AM7946" s="61"/>
      <c r="AN7946" s="61"/>
      <c r="AO7946" s="171"/>
      <c r="AP7946" s="61"/>
      <c r="AQ7946" s="61"/>
      <c r="AR7946" s="61"/>
      <c r="AS7946" s="61"/>
      <c r="AT7946" s="61"/>
      <c r="AU7946" s="61"/>
      <c r="AV7946" s="61"/>
      <c r="AW7946" s="61"/>
      <c r="AX7946" s="61"/>
      <c r="AY7946" s="61"/>
      <c r="AZ7946" s="61"/>
      <c r="BA7946" s="61"/>
    </row>
    <row r="7947" spans="39:53" x14ac:dyDescent="0.2">
      <c r="AM7947" s="61"/>
      <c r="AN7947" s="61"/>
      <c r="AO7947" s="171"/>
      <c r="AP7947" s="61"/>
      <c r="AQ7947" s="61"/>
      <c r="AR7947" s="61"/>
      <c r="AS7947" s="61"/>
      <c r="AT7947" s="61"/>
      <c r="AU7947" s="61"/>
      <c r="AV7947" s="61"/>
      <c r="AW7947" s="61"/>
      <c r="AX7947" s="61"/>
      <c r="AY7947" s="61"/>
      <c r="AZ7947" s="61"/>
      <c r="BA7947" s="61"/>
    </row>
    <row r="7948" spans="39:53" x14ac:dyDescent="0.2">
      <c r="AM7948" s="61"/>
      <c r="AN7948" s="61"/>
      <c r="AO7948" s="171"/>
      <c r="AP7948" s="61"/>
      <c r="AQ7948" s="61"/>
      <c r="AR7948" s="61"/>
      <c r="AS7948" s="61"/>
      <c r="AT7948" s="61"/>
      <c r="AU7948" s="61"/>
      <c r="AV7948" s="61"/>
      <c r="AW7948" s="61"/>
      <c r="AX7948" s="61"/>
      <c r="AY7948" s="61"/>
      <c r="AZ7948" s="61"/>
      <c r="BA7948" s="61"/>
    </row>
    <row r="7949" spans="39:53" x14ac:dyDescent="0.2">
      <c r="AM7949" s="61"/>
      <c r="AN7949" s="61"/>
      <c r="AO7949" s="171"/>
      <c r="AP7949" s="61"/>
      <c r="AQ7949" s="61"/>
      <c r="AR7949" s="61"/>
      <c r="AS7949" s="61"/>
      <c r="AT7949" s="61"/>
      <c r="AU7949" s="61"/>
      <c r="AV7949" s="61"/>
      <c r="AW7949" s="61"/>
      <c r="AX7949" s="61"/>
      <c r="AY7949" s="61"/>
      <c r="AZ7949" s="61"/>
      <c r="BA7949" s="61"/>
    </row>
    <row r="7950" spans="39:53" x14ac:dyDescent="0.2">
      <c r="AM7950" s="61"/>
      <c r="AN7950" s="61"/>
      <c r="AO7950" s="171"/>
      <c r="AP7950" s="61"/>
      <c r="AQ7950" s="61"/>
      <c r="AR7950" s="61"/>
      <c r="AS7950" s="61"/>
      <c r="AT7950" s="61"/>
      <c r="AU7950" s="61"/>
      <c r="AV7950" s="61"/>
      <c r="AW7950" s="61"/>
      <c r="AX7950" s="61"/>
      <c r="AY7950" s="61"/>
      <c r="AZ7950" s="61"/>
      <c r="BA7950" s="61"/>
    </row>
    <row r="7951" spans="39:53" x14ac:dyDescent="0.2">
      <c r="AM7951" s="61"/>
      <c r="AN7951" s="61"/>
      <c r="AO7951" s="171"/>
      <c r="AP7951" s="61"/>
      <c r="AQ7951" s="61"/>
      <c r="AR7951" s="61"/>
      <c r="AS7951" s="61"/>
      <c r="AT7951" s="61"/>
      <c r="AU7951" s="61"/>
      <c r="AV7951" s="61"/>
      <c r="AW7951" s="61"/>
      <c r="AX7951" s="61"/>
      <c r="AY7951" s="61"/>
      <c r="AZ7951" s="61"/>
      <c r="BA7951" s="61"/>
    </row>
    <row r="7952" spans="39:53" x14ac:dyDescent="0.2">
      <c r="AM7952" s="61"/>
      <c r="AN7952" s="61"/>
      <c r="AO7952" s="171"/>
      <c r="AP7952" s="61"/>
      <c r="AQ7952" s="61"/>
      <c r="AR7952" s="61"/>
      <c r="AS7952" s="61"/>
      <c r="AT7952" s="61"/>
      <c r="AU7952" s="61"/>
      <c r="AV7952" s="61"/>
      <c r="AW7952" s="61"/>
      <c r="AX7952" s="61"/>
      <c r="AY7952" s="61"/>
      <c r="AZ7952" s="61"/>
      <c r="BA7952" s="61"/>
    </row>
    <row r="7953" spans="39:53" x14ac:dyDescent="0.2">
      <c r="AM7953" s="61"/>
      <c r="AN7953" s="61"/>
      <c r="AO7953" s="171"/>
      <c r="AP7953" s="61"/>
      <c r="AQ7953" s="61"/>
      <c r="AR7953" s="61"/>
      <c r="AS7953" s="61"/>
      <c r="AT7953" s="61"/>
      <c r="AU7953" s="61"/>
      <c r="AV7953" s="61"/>
      <c r="AW7953" s="61"/>
      <c r="AX7953" s="61"/>
      <c r="AY7953" s="61"/>
      <c r="AZ7953" s="61"/>
      <c r="BA7953" s="61"/>
    </row>
    <row r="7954" spans="39:53" x14ac:dyDescent="0.2">
      <c r="AM7954" s="61"/>
      <c r="AN7954" s="61"/>
      <c r="AO7954" s="171"/>
      <c r="AP7954" s="61"/>
      <c r="AQ7954" s="61"/>
      <c r="AR7954" s="61"/>
      <c r="AS7954" s="61"/>
      <c r="AT7954" s="61"/>
      <c r="AU7954" s="61"/>
      <c r="AV7954" s="61"/>
      <c r="AW7954" s="61"/>
      <c r="AX7954" s="61"/>
      <c r="AY7954" s="61"/>
      <c r="AZ7954" s="61"/>
      <c r="BA7954" s="61"/>
    </row>
    <row r="7955" spans="39:53" x14ac:dyDescent="0.2">
      <c r="AM7955" s="61"/>
      <c r="AN7955" s="61"/>
      <c r="AO7955" s="171"/>
      <c r="AP7955" s="61"/>
      <c r="AQ7955" s="61"/>
      <c r="AR7955" s="61"/>
      <c r="AS7955" s="61"/>
      <c r="AT7955" s="61"/>
      <c r="AU7955" s="61"/>
      <c r="AV7955" s="61"/>
      <c r="AW7955" s="61"/>
      <c r="AX7955" s="61"/>
      <c r="AY7955" s="61"/>
      <c r="AZ7955" s="61"/>
      <c r="BA7955" s="61"/>
    </row>
    <row r="7956" spans="39:53" x14ac:dyDescent="0.2">
      <c r="AM7956" s="61"/>
      <c r="AN7956" s="61"/>
      <c r="AO7956" s="171"/>
      <c r="AP7956" s="61"/>
      <c r="AQ7956" s="61"/>
      <c r="AR7956" s="61"/>
      <c r="AS7956" s="61"/>
      <c r="AT7956" s="61"/>
      <c r="AU7956" s="61"/>
      <c r="AV7956" s="61"/>
      <c r="AW7956" s="61"/>
      <c r="AX7956" s="61"/>
      <c r="AY7956" s="61"/>
      <c r="AZ7956" s="61"/>
      <c r="BA7956" s="61"/>
    </row>
    <row r="7957" spans="39:53" x14ac:dyDescent="0.2">
      <c r="AM7957" s="61"/>
      <c r="AN7957" s="61"/>
      <c r="AO7957" s="171"/>
      <c r="AP7957" s="61"/>
      <c r="AQ7957" s="61"/>
      <c r="AR7957" s="61"/>
      <c r="AS7957" s="61"/>
      <c r="AT7957" s="61"/>
      <c r="AU7957" s="61"/>
      <c r="AV7957" s="61"/>
      <c r="AW7957" s="61"/>
      <c r="AX7957" s="61"/>
      <c r="AY7957" s="61"/>
      <c r="AZ7957" s="61"/>
      <c r="BA7957" s="61"/>
    </row>
    <row r="7958" spans="39:53" x14ac:dyDescent="0.2">
      <c r="AM7958" s="61"/>
      <c r="AN7958" s="61"/>
      <c r="AO7958" s="171"/>
      <c r="AP7958" s="61"/>
      <c r="AQ7958" s="61"/>
      <c r="AR7958" s="61"/>
      <c r="AS7958" s="61"/>
      <c r="AT7958" s="61"/>
      <c r="AU7958" s="61"/>
      <c r="AV7958" s="61"/>
      <c r="AW7958" s="61"/>
      <c r="AX7958" s="61"/>
      <c r="AY7958" s="61"/>
      <c r="AZ7958" s="61"/>
      <c r="BA7958" s="61"/>
    </row>
    <row r="7959" spans="39:53" x14ac:dyDescent="0.2">
      <c r="AM7959" s="61"/>
      <c r="AN7959" s="61"/>
      <c r="AO7959" s="171"/>
      <c r="AP7959" s="61"/>
      <c r="AQ7959" s="61"/>
      <c r="AR7959" s="61"/>
      <c r="AS7959" s="61"/>
      <c r="AT7959" s="61"/>
      <c r="AU7959" s="61"/>
      <c r="AV7959" s="61"/>
      <c r="AW7959" s="61"/>
      <c r="AX7959" s="61"/>
      <c r="AY7959" s="61"/>
      <c r="AZ7959" s="61"/>
      <c r="BA7959" s="61"/>
    </row>
    <row r="7960" spans="39:53" x14ac:dyDescent="0.2">
      <c r="AM7960" s="61"/>
      <c r="AN7960" s="61"/>
      <c r="AO7960" s="171"/>
      <c r="AP7960" s="61"/>
      <c r="AQ7960" s="61"/>
      <c r="AR7960" s="61"/>
      <c r="AS7960" s="61"/>
      <c r="AT7960" s="61"/>
      <c r="AU7960" s="61"/>
      <c r="AV7960" s="61"/>
      <c r="AW7960" s="61"/>
      <c r="AX7960" s="61"/>
      <c r="AY7960" s="61"/>
      <c r="AZ7960" s="61"/>
      <c r="BA7960" s="61"/>
    </row>
    <row r="7961" spans="39:53" x14ac:dyDescent="0.2">
      <c r="AM7961" s="61"/>
      <c r="AN7961" s="61"/>
      <c r="AO7961" s="171"/>
      <c r="AP7961" s="61"/>
      <c r="AQ7961" s="61"/>
      <c r="AR7961" s="61"/>
      <c r="AS7961" s="61"/>
      <c r="AT7961" s="61"/>
      <c r="AU7961" s="61"/>
      <c r="AV7961" s="61"/>
      <c r="AW7961" s="61"/>
      <c r="AX7961" s="61"/>
      <c r="AY7961" s="61"/>
      <c r="AZ7961" s="61"/>
      <c r="BA7961" s="61"/>
    </row>
    <row r="7962" spans="39:53" x14ac:dyDescent="0.2">
      <c r="AM7962" s="61"/>
      <c r="AN7962" s="61"/>
      <c r="AO7962" s="171"/>
      <c r="AP7962" s="61"/>
      <c r="AQ7962" s="61"/>
      <c r="AR7962" s="61"/>
      <c r="AS7962" s="61"/>
      <c r="AT7962" s="61"/>
      <c r="AU7962" s="61"/>
      <c r="AV7962" s="61"/>
      <c r="AW7962" s="61"/>
      <c r="AX7962" s="61"/>
      <c r="AY7962" s="61"/>
      <c r="AZ7962" s="61"/>
      <c r="BA7962" s="61"/>
    </row>
    <row r="7963" spans="39:53" x14ac:dyDescent="0.2">
      <c r="AM7963" s="61"/>
      <c r="AN7963" s="61"/>
      <c r="AO7963" s="171"/>
      <c r="AP7963" s="61"/>
      <c r="AQ7963" s="61"/>
      <c r="AR7963" s="61"/>
      <c r="AS7963" s="61"/>
      <c r="AT7963" s="61"/>
      <c r="AU7963" s="61"/>
      <c r="AV7963" s="61"/>
      <c r="AW7963" s="61"/>
      <c r="AX7963" s="61"/>
      <c r="AY7963" s="61"/>
      <c r="AZ7963" s="61"/>
      <c r="BA7963" s="61"/>
    </row>
    <row r="7964" spans="39:53" x14ac:dyDescent="0.2">
      <c r="AM7964" s="61"/>
      <c r="AN7964" s="61"/>
      <c r="AO7964" s="171"/>
      <c r="AP7964" s="61"/>
      <c r="AQ7964" s="61"/>
      <c r="AR7964" s="61"/>
      <c r="AS7964" s="61"/>
      <c r="AT7964" s="61"/>
      <c r="AU7964" s="61"/>
      <c r="AV7964" s="61"/>
      <c r="AW7964" s="61"/>
      <c r="AX7964" s="61"/>
      <c r="AY7964" s="61"/>
      <c r="AZ7964" s="61"/>
      <c r="BA7964" s="61"/>
    </row>
    <row r="7965" spans="39:53" x14ac:dyDescent="0.2">
      <c r="AM7965" s="61"/>
      <c r="AN7965" s="61"/>
      <c r="AO7965" s="171"/>
      <c r="AP7965" s="61"/>
      <c r="AQ7965" s="61"/>
      <c r="AR7965" s="61"/>
      <c r="AS7965" s="61"/>
      <c r="AT7965" s="61"/>
      <c r="AU7965" s="61"/>
      <c r="AV7965" s="61"/>
      <c r="AW7965" s="61"/>
      <c r="AX7965" s="61"/>
      <c r="AY7965" s="61"/>
      <c r="AZ7965" s="61"/>
      <c r="BA7965" s="61"/>
    </row>
    <row r="7966" spans="39:53" x14ac:dyDescent="0.2">
      <c r="AM7966" s="61"/>
      <c r="AN7966" s="61"/>
      <c r="AO7966" s="171"/>
      <c r="AP7966" s="61"/>
      <c r="AQ7966" s="61"/>
      <c r="AR7966" s="61"/>
      <c r="AS7966" s="61"/>
      <c r="AT7966" s="61"/>
      <c r="AU7966" s="61"/>
      <c r="AV7966" s="61"/>
      <c r="AW7966" s="61"/>
      <c r="AX7966" s="61"/>
      <c r="AY7966" s="61"/>
      <c r="AZ7966" s="61"/>
      <c r="BA7966" s="61"/>
    </row>
    <row r="7967" spans="39:53" x14ac:dyDescent="0.2">
      <c r="AM7967" s="61"/>
      <c r="AN7967" s="61"/>
      <c r="AO7967" s="171"/>
      <c r="AP7967" s="61"/>
      <c r="AQ7967" s="61"/>
      <c r="AR7967" s="61"/>
      <c r="AS7967" s="61"/>
      <c r="AT7967" s="61"/>
      <c r="AU7967" s="61"/>
      <c r="AV7967" s="61"/>
      <c r="AW7967" s="61"/>
      <c r="AX7967" s="61"/>
      <c r="AY7967" s="61"/>
      <c r="AZ7967" s="61"/>
      <c r="BA7967" s="61"/>
    </row>
    <row r="7968" spans="39:53" x14ac:dyDescent="0.2">
      <c r="AM7968" s="61"/>
      <c r="AN7968" s="61"/>
      <c r="AO7968" s="171"/>
      <c r="AP7968" s="61"/>
      <c r="AQ7968" s="61"/>
      <c r="AR7968" s="61"/>
      <c r="AS7968" s="61"/>
      <c r="AT7968" s="61"/>
      <c r="AU7968" s="61"/>
      <c r="AV7968" s="61"/>
      <c r="AW7968" s="61"/>
      <c r="AX7968" s="61"/>
      <c r="AY7968" s="61"/>
      <c r="AZ7968" s="61"/>
      <c r="BA7968" s="61"/>
    </row>
    <row r="7969" spans="39:53" x14ac:dyDescent="0.2">
      <c r="AM7969" s="61"/>
      <c r="AN7969" s="61"/>
      <c r="AO7969" s="171"/>
      <c r="AP7969" s="61"/>
      <c r="AQ7969" s="61"/>
      <c r="AR7969" s="61"/>
      <c r="AS7969" s="61"/>
      <c r="AT7969" s="61"/>
      <c r="AU7969" s="61"/>
      <c r="AV7969" s="61"/>
      <c r="AW7969" s="61"/>
      <c r="AX7969" s="61"/>
      <c r="AY7969" s="61"/>
      <c r="AZ7969" s="61"/>
      <c r="BA7969" s="61"/>
    </row>
    <row r="7970" spans="39:53" x14ac:dyDescent="0.2">
      <c r="AM7970" s="61"/>
      <c r="AN7970" s="61"/>
      <c r="AO7970" s="171"/>
      <c r="AP7970" s="61"/>
      <c r="AQ7970" s="61"/>
      <c r="AR7970" s="61"/>
      <c r="AS7970" s="61"/>
      <c r="AT7970" s="61"/>
      <c r="AU7970" s="61"/>
      <c r="AV7970" s="61"/>
      <c r="AW7970" s="61"/>
      <c r="AX7970" s="61"/>
      <c r="AY7970" s="61"/>
      <c r="AZ7970" s="61"/>
      <c r="BA7970" s="61"/>
    </row>
    <row r="7971" spans="39:53" x14ac:dyDescent="0.2">
      <c r="AM7971" s="61"/>
      <c r="AN7971" s="61"/>
      <c r="AO7971" s="171"/>
      <c r="AP7971" s="61"/>
      <c r="AQ7971" s="61"/>
      <c r="AR7971" s="61"/>
      <c r="AS7971" s="61"/>
      <c r="AT7971" s="61"/>
      <c r="AU7971" s="61"/>
      <c r="AV7971" s="61"/>
      <c r="AW7971" s="61"/>
      <c r="AX7971" s="61"/>
      <c r="AY7971" s="61"/>
      <c r="AZ7971" s="61"/>
      <c r="BA7971" s="61"/>
    </row>
    <row r="7972" spans="39:53" x14ac:dyDescent="0.2">
      <c r="AM7972" s="61"/>
      <c r="AN7972" s="61"/>
      <c r="AO7972" s="171"/>
      <c r="AP7972" s="61"/>
      <c r="AQ7972" s="61"/>
      <c r="AR7972" s="61"/>
      <c r="AS7972" s="61"/>
      <c r="AT7972" s="61"/>
      <c r="AU7972" s="61"/>
      <c r="AV7972" s="61"/>
      <c r="AW7972" s="61"/>
      <c r="AX7972" s="61"/>
      <c r="AY7972" s="61"/>
      <c r="AZ7972" s="61"/>
      <c r="BA7972" s="61"/>
    </row>
    <row r="7973" spans="39:53" x14ac:dyDescent="0.2">
      <c r="AM7973" s="61"/>
      <c r="AN7973" s="61"/>
      <c r="AO7973" s="171"/>
      <c r="AP7973" s="61"/>
      <c r="AQ7973" s="61"/>
      <c r="AR7973" s="61"/>
      <c r="AS7973" s="61"/>
      <c r="AT7973" s="61"/>
      <c r="AU7973" s="61"/>
      <c r="AV7973" s="61"/>
      <c r="AW7973" s="61"/>
      <c r="AX7973" s="61"/>
      <c r="AY7973" s="61"/>
      <c r="AZ7973" s="61"/>
      <c r="BA7973" s="61"/>
    </row>
    <row r="7974" spans="39:53" x14ac:dyDescent="0.2">
      <c r="AM7974" s="61"/>
      <c r="AN7974" s="61"/>
      <c r="AO7974" s="171"/>
      <c r="AP7974" s="61"/>
      <c r="AQ7974" s="61"/>
      <c r="AR7974" s="61"/>
      <c r="AS7974" s="61"/>
      <c r="AT7974" s="61"/>
      <c r="AU7974" s="61"/>
      <c r="AV7974" s="61"/>
      <c r="AW7974" s="61"/>
      <c r="AX7974" s="61"/>
      <c r="AY7974" s="61"/>
      <c r="AZ7974" s="61"/>
      <c r="BA7974" s="61"/>
    </row>
    <row r="7975" spans="39:53" x14ac:dyDescent="0.2">
      <c r="AM7975" s="61"/>
      <c r="AN7975" s="61"/>
      <c r="AO7975" s="171"/>
      <c r="AP7975" s="61"/>
      <c r="AQ7975" s="61"/>
      <c r="AR7975" s="61"/>
      <c r="AS7975" s="61"/>
      <c r="AT7975" s="61"/>
      <c r="AU7975" s="61"/>
      <c r="AV7975" s="61"/>
      <c r="AW7975" s="61"/>
      <c r="AX7975" s="61"/>
      <c r="AY7975" s="61"/>
      <c r="AZ7975" s="61"/>
      <c r="BA7975" s="61"/>
    </row>
    <row r="7976" spans="39:53" x14ac:dyDescent="0.2">
      <c r="AM7976" s="61"/>
      <c r="AN7976" s="61"/>
      <c r="AO7976" s="171"/>
      <c r="AP7976" s="61"/>
      <c r="AQ7976" s="61"/>
      <c r="AR7976" s="61"/>
      <c r="AS7976" s="61"/>
      <c r="AT7976" s="61"/>
      <c r="AU7976" s="61"/>
      <c r="AV7976" s="61"/>
      <c r="AW7976" s="61"/>
      <c r="AX7976" s="61"/>
      <c r="AY7976" s="61"/>
      <c r="AZ7976" s="61"/>
      <c r="BA7976" s="61"/>
    </row>
    <row r="7977" spans="39:53" x14ac:dyDescent="0.2">
      <c r="AM7977" s="61"/>
      <c r="AN7977" s="61"/>
      <c r="AO7977" s="171"/>
      <c r="AP7977" s="61"/>
      <c r="AQ7977" s="61"/>
      <c r="AR7977" s="61"/>
      <c r="AS7977" s="61"/>
      <c r="AT7977" s="61"/>
      <c r="AU7977" s="61"/>
      <c r="AV7977" s="61"/>
      <c r="AW7977" s="61"/>
      <c r="AX7977" s="61"/>
      <c r="AY7977" s="61"/>
      <c r="AZ7977" s="61"/>
      <c r="BA7977" s="61"/>
    </row>
    <row r="7978" spans="39:53" x14ac:dyDescent="0.2">
      <c r="AM7978" s="61"/>
      <c r="AN7978" s="61"/>
      <c r="AO7978" s="171"/>
      <c r="AP7978" s="61"/>
      <c r="AQ7978" s="61"/>
      <c r="AR7978" s="61"/>
      <c r="AS7978" s="61"/>
      <c r="AT7978" s="61"/>
      <c r="AU7978" s="61"/>
      <c r="AV7978" s="61"/>
      <c r="AW7978" s="61"/>
      <c r="AX7978" s="61"/>
      <c r="AY7978" s="61"/>
      <c r="AZ7978" s="61"/>
      <c r="BA7978" s="61"/>
    </row>
    <row r="7979" spans="39:53" x14ac:dyDescent="0.2">
      <c r="AM7979" s="61"/>
      <c r="AN7979" s="61"/>
      <c r="AO7979" s="171"/>
      <c r="AP7979" s="61"/>
      <c r="AQ7979" s="61"/>
      <c r="AR7979" s="61"/>
      <c r="AS7979" s="61"/>
      <c r="AT7979" s="61"/>
      <c r="AU7979" s="61"/>
      <c r="AV7979" s="61"/>
      <c r="AW7979" s="61"/>
      <c r="AX7979" s="61"/>
      <c r="AY7979" s="61"/>
      <c r="AZ7979" s="61"/>
      <c r="BA7979" s="61"/>
    </row>
    <row r="7980" spans="39:53" x14ac:dyDescent="0.2">
      <c r="AM7980" s="61"/>
      <c r="AN7980" s="61"/>
      <c r="AO7980" s="171"/>
      <c r="AP7980" s="61"/>
      <c r="AQ7980" s="61"/>
      <c r="AR7980" s="61"/>
      <c r="AS7980" s="61"/>
      <c r="AT7980" s="61"/>
      <c r="AU7980" s="61"/>
      <c r="AV7980" s="61"/>
      <c r="AW7980" s="61"/>
      <c r="AX7980" s="61"/>
      <c r="AY7980" s="61"/>
      <c r="AZ7980" s="61"/>
      <c r="BA7980" s="61"/>
    </row>
    <row r="7981" spans="39:53" x14ac:dyDescent="0.2">
      <c r="AM7981" s="61"/>
      <c r="AN7981" s="61"/>
      <c r="AO7981" s="171"/>
      <c r="AP7981" s="61"/>
      <c r="AQ7981" s="61"/>
      <c r="AR7981" s="61"/>
      <c r="AS7981" s="61"/>
      <c r="AT7981" s="61"/>
      <c r="AU7981" s="61"/>
      <c r="AV7981" s="61"/>
      <c r="AW7981" s="61"/>
      <c r="AX7981" s="61"/>
      <c r="AY7981" s="61"/>
      <c r="AZ7981" s="61"/>
      <c r="BA7981" s="61"/>
    </row>
    <row r="7982" spans="39:53" x14ac:dyDescent="0.2">
      <c r="AM7982" s="61"/>
      <c r="AN7982" s="61"/>
      <c r="AO7982" s="171"/>
      <c r="AP7982" s="61"/>
      <c r="AQ7982" s="61"/>
      <c r="AR7982" s="61"/>
      <c r="AS7982" s="61"/>
      <c r="AT7982" s="61"/>
      <c r="AU7982" s="61"/>
      <c r="AV7982" s="61"/>
      <c r="AW7982" s="61"/>
      <c r="AX7982" s="61"/>
      <c r="AY7982" s="61"/>
      <c r="AZ7982" s="61"/>
      <c r="BA7982" s="61"/>
    </row>
    <row r="7983" spans="39:53" x14ac:dyDescent="0.2">
      <c r="AM7983" s="61"/>
      <c r="AN7983" s="61"/>
      <c r="AO7983" s="171"/>
      <c r="AP7983" s="61"/>
      <c r="AQ7983" s="61"/>
      <c r="AR7983" s="61"/>
      <c r="AS7983" s="61"/>
      <c r="AT7983" s="61"/>
      <c r="AU7983" s="61"/>
      <c r="AV7983" s="61"/>
      <c r="AW7983" s="61"/>
      <c r="AX7983" s="61"/>
      <c r="AY7983" s="61"/>
      <c r="AZ7983" s="61"/>
      <c r="BA7983" s="61"/>
    </row>
    <row r="7984" spans="39:53" x14ac:dyDescent="0.2">
      <c r="AM7984" s="61"/>
      <c r="AN7984" s="61"/>
      <c r="AO7984" s="171"/>
      <c r="AP7984" s="61"/>
      <c r="AQ7984" s="61"/>
      <c r="AR7984" s="61"/>
      <c r="AS7984" s="61"/>
      <c r="AT7984" s="61"/>
      <c r="AU7984" s="61"/>
      <c r="AV7984" s="61"/>
      <c r="AW7984" s="61"/>
      <c r="AX7984" s="61"/>
      <c r="AY7984" s="61"/>
      <c r="AZ7984" s="61"/>
      <c r="BA7984" s="61"/>
    </row>
    <row r="7985" spans="39:53" x14ac:dyDescent="0.2">
      <c r="AM7985" s="61"/>
      <c r="AN7985" s="61"/>
      <c r="AO7985" s="171"/>
      <c r="AP7985" s="61"/>
      <c r="AQ7985" s="61"/>
      <c r="AR7985" s="61"/>
      <c r="AS7985" s="61"/>
      <c r="AT7985" s="61"/>
      <c r="AU7985" s="61"/>
      <c r="AV7985" s="61"/>
      <c r="AW7985" s="61"/>
      <c r="AX7985" s="61"/>
      <c r="AY7985" s="61"/>
      <c r="AZ7985" s="61"/>
      <c r="BA7985" s="61"/>
    </row>
    <row r="7986" spans="39:53" x14ac:dyDescent="0.2">
      <c r="AM7986" s="61"/>
      <c r="AN7986" s="61"/>
      <c r="AO7986" s="171"/>
      <c r="AP7986" s="61"/>
      <c r="AQ7986" s="61"/>
      <c r="AR7986" s="61"/>
      <c r="AS7986" s="61"/>
      <c r="AT7986" s="61"/>
      <c r="AU7986" s="61"/>
      <c r="AV7986" s="61"/>
      <c r="AW7986" s="61"/>
      <c r="AX7986" s="61"/>
      <c r="AY7986" s="61"/>
      <c r="AZ7986" s="61"/>
      <c r="BA7986" s="61"/>
    </row>
    <row r="7987" spans="39:53" x14ac:dyDescent="0.2">
      <c r="AM7987" s="61"/>
      <c r="AN7987" s="61"/>
      <c r="AO7987" s="171"/>
      <c r="AP7987" s="61"/>
      <c r="AQ7987" s="61"/>
      <c r="AR7987" s="61"/>
      <c r="AS7987" s="61"/>
      <c r="AT7987" s="61"/>
      <c r="AU7987" s="61"/>
      <c r="AV7987" s="61"/>
      <c r="AW7987" s="61"/>
      <c r="AX7987" s="61"/>
      <c r="AY7987" s="61"/>
      <c r="AZ7987" s="61"/>
      <c r="BA7987" s="61"/>
    </row>
    <row r="7988" spans="39:53" x14ac:dyDescent="0.2">
      <c r="AM7988" s="61"/>
      <c r="AN7988" s="61"/>
      <c r="AO7988" s="171"/>
      <c r="AP7988" s="61"/>
      <c r="AQ7988" s="61"/>
      <c r="AR7988" s="61"/>
      <c r="AS7988" s="61"/>
      <c r="AT7988" s="61"/>
      <c r="AU7988" s="61"/>
      <c r="AV7988" s="61"/>
      <c r="AW7988" s="61"/>
      <c r="AX7988" s="61"/>
      <c r="AY7988" s="61"/>
      <c r="AZ7988" s="61"/>
      <c r="BA7988" s="61"/>
    </row>
    <row r="7989" spans="39:53" x14ac:dyDescent="0.2">
      <c r="AM7989" s="61"/>
      <c r="AN7989" s="61"/>
      <c r="AO7989" s="171"/>
      <c r="AP7989" s="61"/>
      <c r="AQ7989" s="61"/>
      <c r="AR7989" s="61"/>
      <c r="AS7989" s="61"/>
      <c r="AT7989" s="61"/>
      <c r="AU7989" s="61"/>
      <c r="AV7989" s="61"/>
      <c r="AW7989" s="61"/>
      <c r="AX7989" s="61"/>
      <c r="AY7989" s="61"/>
      <c r="AZ7989" s="61"/>
      <c r="BA7989" s="61"/>
    </row>
    <row r="7990" spans="39:53" x14ac:dyDescent="0.2">
      <c r="AM7990" s="61"/>
      <c r="AN7990" s="61"/>
      <c r="AO7990" s="171"/>
      <c r="AP7990" s="61"/>
      <c r="AQ7990" s="61"/>
      <c r="AR7990" s="61"/>
      <c r="AS7990" s="61"/>
      <c r="AT7990" s="61"/>
      <c r="AU7990" s="61"/>
      <c r="AV7990" s="61"/>
      <c r="AW7990" s="61"/>
      <c r="AX7990" s="61"/>
      <c r="AY7990" s="61"/>
      <c r="AZ7990" s="61"/>
      <c r="BA7990" s="61"/>
    </row>
    <row r="7991" spans="39:53" x14ac:dyDescent="0.2">
      <c r="AM7991" s="61"/>
      <c r="AN7991" s="61"/>
      <c r="AO7991" s="171"/>
      <c r="AP7991" s="61"/>
      <c r="AQ7991" s="61"/>
      <c r="AR7991" s="61"/>
      <c r="AS7991" s="61"/>
      <c r="AT7991" s="61"/>
      <c r="AU7991" s="61"/>
      <c r="AV7991" s="61"/>
      <c r="AW7991" s="61"/>
      <c r="AX7991" s="61"/>
      <c r="AY7991" s="61"/>
      <c r="AZ7991" s="61"/>
      <c r="BA7991" s="61"/>
    </row>
    <row r="7992" spans="39:53" x14ac:dyDescent="0.2">
      <c r="AM7992" s="61"/>
      <c r="AN7992" s="61"/>
      <c r="AO7992" s="171"/>
      <c r="AP7992" s="61"/>
      <c r="AQ7992" s="61"/>
      <c r="AR7992" s="61"/>
      <c r="AS7992" s="61"/>
      <c r="AT7992" s="61"/>
      <c r="AU7992" s="61"/>
      <c r="AV7992" s="61"/>
      <c r="AW7992" s="61"/>
      <c r="AX7992" s="61"/>
      <c r="AY7992" s="61"/>
      <c r="AZ7992" s="61"/>
      <c r="BA7992" s="61"/>
    </row>
    <row r="7993" spans="39:53" x14ac:dyDescent="0.2">
      <c r="AM7993" s="61"/>
      <c r="AN7993" s="61"/>
      <c r="AO7993" s="171"/>
      <c r="AP7993" s="61"/>
      <c r="AQ7993" s="61"/>
      <c r="AR7993" s="61"/>
      <c r="AS7993" s="61"/>
      <c r="AT7993" s="61"/>
      <c r="AU7993" s="61"/>
      <c r="AV7993" s="61"/>
      <c r="AW7993" s="61"/>
      <c r="AX7993" s="61"/>
      <c r="AY7993" s="61"/>
      <c r="AZ7993" s="61"/>
      <c r="BA7993" s="61"/>
    </row>
    <row r="7994" spans="39:53" x14ac:dyDescent="0.2">
      <c r="AM7994" s="61"/>
      <c r="AN7994" s="61"/>
      <c r="AO7994" s="171"/>
      <c r="AP7994" s="61"/>
      <c r="AQ7994" s="61"/>
      <c r="AR7994" s="61"/>
      <c r="AS7994" s="61"/>
      <c r="AT7994" s="61"/>
      <c r="AU7994" s="61"/>
      <c r="AV7994" s="61"/>
      <c r="AW7994" s="61"/>
      <c r="AX7994" s="61"/>
      <c r="AY7994" s="61"/>
      <c r="AZ7994" s="61"/>
      <c r="BA7994" s="61"/>
    </row>
    <row r="7995" spans="39:53" x14ac:dyDescent="0.2">
      <c r="AM7995" s="61"/>
      <c r="AN7995" s="61"/>
      <c r="AO7995" s="171"/>
      <c r="AP7995" s="61"/>
      <c r="AQ7995" s="61"/>
      <c r="AR7995" s="61"/>
      <c r="AS7995" s="61"/>
      <c r="AT7995" s="61"/>
      <c r="AU7995" s="61"/>
      <c r="AV7995" s="61"/>
      <c r="AW7995" s="61"/>
      <c r="AX7995" s="61"/>
      <c r="AY7995" s="61"/>
      <c r="AZ7995" s="61"/>
      <c r="BA7995" s="61"/>
    </row>
    <row r="7996" spans="39:53" x14ac:dyDescent="0.2">
      <c r="AM7996" s="61"/>
      <c r="AN7996" s="61"/>
      <c r="AO7996" s="171"/>
      <c r="AP7996" s="61"/>
      <c r="AQ7996" s="61"/>
      <c r="AR7996" s="61"/>
      <c r="AS7996" s="61"/>
      <c r="AT7996" s="61"/>
      <c r="AU7996" s="61"/>
      <c r="AV7996" s="61"/>
      <c r="AW7996" s="61"/>
      <c r="AX7996" s="61"/>
      <c r="AY7996" s="61"/>
      <c r="AZ7996" s="61"/>
      <c r="BA7996" s="61"/>
    </row>
    <row r="7997" spans="39:53" x14ac:dyDescent="0.2">
      <c r="AM7997" s="61"/>
      <c r="AN7997" s="61"/>
      <c r="AO7997" s="171"/>
      <c r="AP7997" s="61"/>
      <c r="AQ7997" s="61"/>
      <c r="AR7997" s="61"/>
      <c r="AS7997" s="61"/>
      <c r="AT7997" s="61"/>
      <c r="AU7997" s="61"/>
      <c r="AV7997" s="61"/>
      <c r="AW7997" s="61"/>
      <c r="AX7997" s="61"/>
      <c r="AY7997" s="61"/>
      <c r="AZ7997" s="61"/>
      <c r="BA7997" s="61"/>
    </row>
    <row r="7998" spans="39:53" x14ac:dyDescent="0.2">
      <c r="AM7998" s="61"/>
      <c r="AN7998" s="61"/>
      <c r="AO7998" s="171"/>
      <c r="AP7998" s="61"/>
      <c r="AQ7998" s="61"/>
      <c r="AR7998" s="61"/>
      <c r="AS7998" s="61"/>
      <c r="AT7998" s="61"/>
      <c r="AU7998" s="61"/>
      <c r="AV7998" s="61"/>
      <c r="AW7998" s="61"/>
      <c r="AX7998" s="61"/>
      <c r="AY7998" s="61"/>
      <c r="AZ7998" s="61"/>
      <c r="BA7998" s="61"/>
    </row>
    <row r="7999" spans="39:53" x14ac:dyDescent="0.2">
      <c r="AM7999" s="61"/>
      <c r="AN7999" s="61"/>
      <c r="AO7999" s="171"/>
      <c r="AP7999" s="61"/>
      <c r="AQ7999" s="61"/>
      <c r="AR7999" s="61"/>
      <c r="AS7999" s="61"/>
      <c r="AT7999" s="61"/>
      <c r="AU7999" s="61"/>
      <c r="AV7999" s="61"/>
      <c r="AW7999" s="61"/>
      <c r="AX7999" s="61"/>
      <c r="AY7999" s="61"/>
      <c r="AZ7999" s="61"/>
      <c r="BA7999" s="61"/>
    </row>
    <row r="8000" spans="39:53" x14ac:dyDescent="0.2">
      <c r="AM8000" s="61"/>
      <c r="AN8000" s="61"/>
      <c r="AO8000" s="171"/>
      <c r="AP8000" s="61"/>
      <c r="AQ8000" s="61"/>
      <c r="AR8000" s="61"/>
      <c r="AS8000" s="61"/>
      <c r="AT8000" s="61"/>
      <c r="AU8000" s="61"/>
      <c r="AV8000" s="61"/>
      <c r="AW8000" s="61"/>
      <c r="AX8000" s="61"/>
      <c r="AY8000" s="61"/>
      <c r="AZ8000" s="61"/>
      <c r="BA8000" s="61"/>
    </row>
    <row r="8001" spans="39:53" x14ac:dyDescent="0.2">
      <c r="AM8001" s="61"/>
      <c r="AN8001" s="61"/>
      <c r="AO8001" s="171"/>
      <c r="AP8001" s="61"/>
      <c r="AQ8001" s="61"/>
      <c r="AR8001" s="61"/>
      <c r="AS8001" s="61"/>
      <c r="AT8001" s="61"/>
      <c r="AU8001" s="61"/>
      <c r="AV8001" s="61"/>
      <c r="AW8001" s="61"/>
      <c r="AX8001" s="61"/>
      <c r="AY8001" s="61"/>
      <c r="AZ8001" s="61"/>
      <c r="BA8001" s="61"/>
    </row>
    <row r="8002" spans="39:53" x14ac:dyDescent="0.2">
      <c r="AM8002" s="61"/>
      <c r="AN8002" s="61"/>
      <c r="AO8002" s="171"/>
      <c r="AP8002" s="61"/>
      <c r="AQ8002" s="61"/>
      <c r="AR8002" s="61"/>
      <c r="AS8002" s="61"/>
      <c r="AT8002" s="61"/>
      <c r="AU8002" s="61"/>
      <c r="AV8002" s="61"/>
      <c r="AW8002" s="61"/>
      <c r="AX8002" s="61"/>
      <c r="AY8002" s="61"/>
      <c r="AZ8002" s="61"/>
      <c r="BA8002" s="61"/>
    </row>
    <row r="8003" spans="39:53" x14ac:dyDescent="0.2">
      <c r="AM8003" s="61"/>
      <c r="AN8003" s="61"/>
      <c r="AO8003" s="171"/>
      <c r="AP8003" s="61"/>
      <c r="AQ8003" s="61"/>
      <c r="AR8003" s="61"/>
      <c r="AS8003" s="61"/>
      <c r="AT8003" s="61"/>
      <c r="AU8003" s="61"/>
      <c r="AV8003" s="61"/>
      <c r="AW8003" s="61"/>
      <c r="AX8003" s="61"/>
      <c r="AY8003" s="61"/>
      <c r="AZ8003" s="61"/>
      <c r="BA8003" s="61"/>
    </row>
    <row r="8004" spans="39:53" x14ac:dyDescent="0.2">
      <c r="AM8004" s="61"/>
      <c r="AN8004" s="61"/>
      <c r="AO8004" s="171"/>
      <c r="AP8004" s="61"/>
      <c r="AQ8004" s="61"/>
      <c r="AR8004" s="61"/>
      <c r="AS8004" s="61"/>
      <c r="AT8004" s="61"/>
      <c r="AU8004" s="61"/>
      <c r="AV8004" s="61"/>
      <c r="AW8004" s="61"/>
      <c r="AX8004" s="61"/>
      <c r="AY8004" s="61"/>
      <c r="AZ8004" s="61"/>
      <c r="BA8004" s="61"/>
    </row>
    <row r="8005" spans="39:53" x14ac:dyDescent="0.2">
      <c r="AM8005" s="61"/>
      <c r="AN8005" s="61"/>
      <c r="AO8005" s="171"/>
      <c r="AP8005" s="61"/>
      <c r="AQ8005" s="61"/>
      <c r="AR8005" s="61"/>
      <c r="AS8005" s="61"/>
      <c r="AT8005" s="61"/>
      <c r="AU8005" s="61"/>
      <c r="AV8005" s="61"/>
      <c r="AW8005" s="61"/>
      <c r="AX8005" s="61"/>
      <c r="AY8005" s="61"/>
      <c r="AZ8005" s="61"/>
      <c r="BA8005" s="61"/>
    </row>
    <row r="8006" spans="39:53" x14ac:dyDescent="0.2">
      <c r="AM8006" s="61"/>
      <c r="AN8006" s="61"/>
      <c r="AO8006" s="171"/>
      <c r="AP8006" s="61"/>
      <c r="AQ8006" s="61"/>
      <c r="AR8006" s="61"/>
      <c r="AS8006" s="61"/>
      <c r="AT8006" s="61"/>
      <c r="AU8006" s="61"/>
      <c r="AV8006" s="61"/>
      <c r="AW8006" s="61"/>
      <c r="AX8006" s="61"/>
      <c r="AY8006" s="61"/>
      <c r="AZ8006" s="61"/>
      <c r="BA8006" s="61"/>
    </row>
    <row r="8007" spans="39:53" x14ac:dyDescent="0.2">
      <c r="AM8007" s="61"/>
      <c r="AN8007" s="61"/>
      <c r="AO8007" s="171"/>
      <c r="AP8007" s="61"/>
      <c r="AQ8007" s="61"/>
      <c r="AR8007" s="61"/>
      <c r="AS8007" s="61"/>
      <c r="AT8007" s="61"/>
      <c r="AU8007" s="61"/>
      <c r="AV8007" s="61"/>
      <c r="AW8007" s="61"/>
      <c r="AX8007" s="61"/>
      <c r="AY8007" s="61"/>
      <c r="AZ8007" s="61"/>
      <c r="BA8007" s="61"/>
    </row>
    <row r="8008" spans="39:53" x14ac:dyDescent="0.2">
      <c r="AM8008" s="61"/>
      <c r="AN8008" s="61"/>
      <c r="AO8008" s="171"/>
      <c r="AP8008" s="61"/>
      <c r="AQ8008" s="61"/>
      <c r="AR8008" s="61"/>
      <c r="AS8008" s="61"/>
      <c r="AT8008" s="61"/>
      <c r="AU8008" s="61"/>
      <c r="AV8008" s="61"/>
      <c r="AW8008" s="61"/>
      <c r="AX8008" s="61"/>
      <c r="AY8008" s="61"/>
      <c r="AZ8008" s="61"/>
      <c r="BA8008" s="61"/>
    </row>
    <row r="8009" spans="39:53" x14ac:dyDescent="0.2">
      <c r="AM8009" s="61"/>
      <c r="AN8009" s="61"/>
      <c r="AO8009" s="171"/>
      <c r="AP8009" s="61"/>
      <c r="AQ8009" s="61"/>
      <c r="AR8009" s="61"/>
      <c r="AS8009" s="61"/>
      <c r="AT8009" s="61"/>
      <c r="AU8009" s="61"/>
      <c r="AV8009" s="61"/>
      <c r="AW8009" s="61"/>
      <c r="AX8009" s="61"/>
      <c r="AY8009" s="61"/>
      <c r="AZ8009" s="61"/>
      <c r="BA8009" s="61"/>
    </row>
    <row r="8010" spans="39:53" x14ac:dyDescent="0.2">
      <c r="AM8010" s="61"/>
      <c r="AN8010" s="61"/>
      <c r="AO8010" s="171"/>
      <c r="AP8010" s="61"/>
      <c r="AQ8010" s="61"/>
      <c r="AR8010" s="61"/>
      <c r="AS8010" s="61"/>
      <c r="AT8010" s="61"/>
      <c r="AU8010" s="61"/>
      <c r="AV8010" s="61"/>
      <c r="AW8010" s="61"/>
      <c r="AX8010" s="61"/>
      <c r="AY8010" s="61"/>
      <c r="AZ8010" s="61"/>
      <c r="BA8010" s="61"/>
    </row>
    <row r="8011" spans="39:53" x14ac:dyDescent="0.2">
      <c r="AM8011" s="61"/>
      <c r="AN8011" s="61"/>
      <c r="AO8011" s="171"/>
      <c r="AP8011" s="61"/>
      <c r="AQ8011" s="61"/>
      <c r="AR8011" s="61"/>
      <c r="AS8011" s="61"/>
      <c r="AT8011" s="61"/>
      <c r="AU8011" s="61"/>
      <c r="AV8011" s="61"/>
      <c r="AW8011" s="61"/>
      <c r="AX8011" s="61"/>
      <c r="AY8011" s="61"/>
      <c r="AZ8011" s="61"/>
      <c r="BA8011" s="61"/>
    </row>
    <row r="8012" spans="39:53" x14ac:dyDescent="0.2">
      <c r="AM8012" s="61"/>
      <c r="AN8012" s="61"/>
      <c r="AO8012" s="171"/>
      <c r="AP8012" s="61"/>
      <c r="AQ8012" s="61"/>
      <c r="AR8012" s="61"/>
      <c r="AS8012" s="61"/>
      <c r="AT8012" s="61"/>
      <c r="AU8012" s="61"/>
      <c r="AV8012" s="61"/>
      <c r="AW8012" s="61"/>
      <c r="AX8012" s="61"/>
      <c r="AY8012" s="61"/>
      <c r="AZ8012" s="61"/>
      <c r="BA8012" s="61"/>
    </row>
    <row r="8013" spans="39:53" x14ac:dyDescent="0.2">
      <c r="AM8013" s="61"/>
      <c r="AN8013" s="61"/>
      <c r="AO8013" s="171"/>
      <c r="AP8013" s="61"/>
      <c r="AQ8013" s="61"/>
      <c r="AR8013" s="61"/>
      <c r="AS8013" s="61"/>
      <c r="AT8013" s="61"/>
      <c r="AU8013" s="61"/>
      <c r="AV8013" s="61"/>
      <c r="AW8013" s="61"/>
      <c r="AX8013" s="61"/>
      <c r="AY8013" s="61"/>
      <c r="AZ8013" s="61"/>
      <c r="BA8013" s="61"/>
    </row>
    <row r="8014" spans="39:53" x14ac:dyDescent="0.2">
      <c r="AM8014" s="61"/>
      <c r="AN8014" s="61"/>
      <c r="AO8014" s="171"/>
      <c r="AP8014" s="61"/>
      <c r="AQ8014" s="61"/>
      <c r="AR8014" s="61"/>
      <c r="AS8014" s="61"/>
      <c r="AT8014" s="61"/>
      <c r="AU8014" s="61"/>
      <c r="AV8014" s="61"/>
      <c r="AW8014" s="61"/>
      <c r="AX8014" s="61"/>
      <c r="AY8014" s="61"/>
      <c r="AZ8014" s="61"/>
      <c r="BA8014" s="61"/>
    </row>
    <row r="8015" spans="39:53" x14ac:dyDescent="0.2">
      <c r="AM8015" s="61"/>
      <c r="AN8015" s="61"/>
      <c r="AO8015" s="171"/>
      <c r="AP8015" s="61"/>
      <c r="AQ8015" s="61"/>
      <c r="AR8015" s="61"/>
      <c r="AS8015" s="61"/>
      <c r="AT8015" s="61"/>
      <c r="AU8015" s="61"/>
      <c r="AV8015" s="61"/>
      <c r="AW8015" s="61"/>
      <c r="AX8015" s="61"/>
      <c r="AY8015" s="61"/>
      <c r="AZ8015" s="61"/>
      <c r="BA8015" s="61"/>
    </row>
    <row r="8016" spans="39:53" x14ac:dyDescent="0.2">
      <c r="AM8016" s="61"/>
      <c r="AN8016" s="61"/>
      <c r="AO8016" s="171"/>
      <c r="AP8016" s="61"/>
      <c r="AQ8016" s="61"/>
      <c r="AR8016" s="61"/>
      <c r="AS8016" s="61"/>
      <c r="AT8016" s="61"/>
      <c r="AU8016" s="61"/>
      <c r="AV8016" s="61"/>
      <c r="AW8016" s="61"/>
      <c r="AX8016" s="61"/>
      <c r="AY8016" s="61"/>
      <c r="AZ8016" s="61"/>
      <c r="BA8016" s="61"/>
    </row>
    <row r="8017" spans="39:53" x14ac:dyDescent="0.2">
      <c r="AM8017" s="61"/>
      <c r="AN8017" s="61"/>
      <c r="AO8017" s="171"/>
      <c r="AP8017" s="61"/>
      <c r="AQ8017" s="61"/>
      <c r="AR8017" s="61"/>
      <c r="AS8017" s="61"/>
      <c r="AT8017" s="61"/>
      <c r="AU8017" s="61"/>
      <c r="AV8017" s="61"/>
      <c r="AW8017" s="61"/>
      <c r="AX8017" s="61"/>
      <c r="AY8017" s="61"/>
      <c r="AZ8017" s="61"/>
      <c r="BA8017" s="61"/>
    </row>
    <row r="8018" spans="39:53" x14ac:dyDescent="0.2">
      <c r="AM8018" s="61"/>
      <c r="AN8018" s="61"/>
      <c r="AO8018" s="171"/>
      <c r="AP8018" s="61"/>
      <c r="AQ8018" s="61"/>
      <c r="AR8018" s="61"/>
      <c r="AS8018" s="61"/>
      <c r="AT8018" s="61"/>
      <c r="AU8018" s="61"/>
      <c r="AV8018" s="61"/>
      <c r="AW8018" s="61"/>
      <c r="AX8018" s="61"/>
      <c r="AY8018" s="61"/>
      <c r="AZ8018" s="61"/>
      <c r="BA8018" s="61"/>
    </row>
    <row r="8019" spans="39:53" x14ac:dyDescent="0.2">
      <c r="AM8019" s="61"/>
      <c r="AN8019" s="61"/>
      <c r="AO8019" s="171"/>
      <c r="AP8019" s="61"/>
      <c r="AQ8019" s="61"/>
      <c r="AR8019" s="61"/>
      <c r="AS8019" s="61"/>
      <c r="AT8019" s="61"/>
      <c r="AU8019" s="61"/>
      <c r="AV8019" s="61"/>
      <c r="AW8019" s="61"/>
      <c r="AX8019" s="61"/>
      <c r="AY8019" s="61"/>
      <c r="AZ8019" s="61"/>
      <c r="BA8019" s="61"/>
    </row>
    <row r="8020" spans="39:53" x14ac:dyDescent="0.2">
      <c r="AM8020" s="61"/>
      <c r="AN8020" s="61"/>
      <c r="AO8020" s="171"/>
      <c r="AP8020" s="61"/>
      <c r="AQ8020" s="61"/>
      <c r="AR8020" s="61"/>
      <c r="AS8020" s="61"/>
      <c r="AT8020" s="61"/>
      <c r="AU8020" s="61"/>
      <c r="AV8020" s="61"/>
      <c r="AW8020" s="61"/>
      <c r="AX8020" s="61"/>
      <c r="AY8020" s="61"/>
      <c r="AZ8020" s="61"/>
      <c r="BA8020" s="61"/>
    </row>
    <row r="8021" spans="39:53" x14ac:dyDescent="0.2">
      <c r="AM8021" s="61"/>
      <c r="AN8021" s="61"/>
      <c r="AO8021" s="171"/>
      <c r="AP8021" s="61"/>
      <c r="AQ8021" s="61"/>
      <c r="AR8021" s="61"/>
      <c r="AS8021" s="61"/>
      <c r="AT8021" s="61"/>
      <c r="AU8021" s="61"/>
      <c r="AV8021" s="61"/>
      <c r="AW8021" s="61"/>
      <c r="AX8021" s="61"/>
      <c r="AY8021" s="61"/>
      <c r="AZ8021" s="61"/>
      <c r="BA8021" s="61"/>
    </row>
    <row r="8022" spans="39:53" x14ac:dyDescent="0.2">
      <c r="AM8022" s="61"/>
      <c r="AN8022" s="61"/>
      <c r="AO8022" s="171"/>
      <c r="AP8022" s="61"/>
      <c r="AQ8022" s="61"/>
      <c r="AR8022" s="61"/>
      <c r="AS8022" s="61"/>
      <c r="AT8022" s="61"/>
      <c r="AU8022" s="61"/>
      <c r="AV8022" s="61"/>
      <c r="AW8022" s="61"/>
      <c r="AX8022" s="61"/>
      <c r="AY8022" s="61"/>
      <c r="AZ8022" s="61"/>
      <c r="BA8022" s="61"/>
    </row>
    <row r="8023" spans="39:53" x14ac:dyDescent="0.2">
      <c r="AM8023" s="61"/>
      <c r="AN8023" s="61"/>
      <c r="AO8023" s="171"/>
      <c r="AP8023" s="61"/>
      <c r="AQ8023" s="61"/>
      <c r="AR8023" s="61"/>
      <c r="AS8023" s="61"/>
      <c r="AT8023" s="61"/>
      <c r="AU8023" s="61"/>
      <c r="AV8023" s="61"/>
      <c r="AW8023" s="61"/>
      <c r="AX8023" s="61"/>
      <c r="AY8023" s="61"/>
      <c r="AZ8023" s="61"/>
      <c r="BA8023" s="61"/>
    </row>
    <row r="8024" spans="39:53" x14ac:dyDescent="0.2">
      <c r="AM8024" s="61"/>
      <c r="AN8024" s="61"/>
      <c r="AO8024" s="171"/>
      <c r="AP8024" s="61"/>
      <c r="AQ8024" s="61"/>
      <c r="AR8024" s="61"/>
      <c r="AS8024" s="61"/>
      <c r="AT8024" s="61"/>
      <c r="AU8024" s="61"/>
      <c r="AV8024" s="61"/>
      <c r="AW8024" s="61"/>
      <c r="AX8024" s="61"/>
      <c r="AY8024" s="61"/>
      <c r="AZ8024" s="61"/>
      <c r="BA8024" s="61"/>
    </row>
    <row r="8025" spans="39:53" x14ac:dyDescent="0.2">
      <c r="AM8025" s="61"/>
      <c r="AN8025" s="61"/>
      <c r="AO8025" s="171"/>
      <c r="AP8025" s="61"/>
      <c r="AQ8025" s="61"/>
      <c r="AR8025" s="61"/>
      <c r="AS8025" s="61"/>
      <c r="AT8025" s="61"/>
      <c r="AU8025" s="61"/>
      <c r="AV8025" s="61"/>
      <c r="AW8025" s="61"/>
      <c r="AX8025" s="61"/>
      <c r="AY8025" s="61"/>
      <c r="AZ8025" s="61"/>
      <c r="BA8025" s="61"/>
    </row>
    <row r="8026" spans="39:53" x14ac:dyDescent="0.2">
      <c r="AM8026" s="61"/>
      <c r="AN8026" s="61"/>
      <c r="AO8026" s="171"/>
      <c r="AP8026" s="61"/>
      <c r="AQ8026" s="61"/>
      <c r="AR8026" s="61"/>
      <c r="AS8026" s="61"/>
      <c r="AT8026" s="61"/>
      <c r="AU8026" s="61"/>
      <c r="AV8026" s="61"/>
      <c r="AW8026" s="61"/>
      <c r="AX8026" s="61"/>
      <c r="AY8026" s="61"/>
      <c r="AZ8026" s="61"/>
      <c r="BA8026" s="61"/>
    </row>
    <row r="8027" spans="39:53" x14ac:dyDescent="0.2">
      <c r="AM8027" s="61"/>
      <c r="AN8027" s="61"/>
      <c r="AO8027" s="171"/>
      <c r="AP8027" s="61"/>
      <c r="AQ8027" s="61"/>
      <c r="AR8027" s="61"/>
      <c r="AS8027" s="61"/>
      <c r="AT8027" s="61"/>
      <c r="AU8027" s="61"/>
      <c r="AV8027" s="61"/>
      <c r="AW8027" s="61"/>
      <c r="AX8027" s="61"/>
      <c r="AY8027" s="61"/>
      <c r="AZ8027" s="61"/>
      <c r="BA8027" s="61"/>
    </row>
    <row r="8028" spans="39:53" x14ac:dyDescent="0.2">
      <c r="AM8028" s="61"/>
      <c r="AN8028" s="61"/>
      <c r="AO8028" s="171"/>
      <c r="AP8028" s="61"/>
      <c r="AQ8028" s="61"/>
      <c r="AR8028" s="61"/>
      <c r="AS8028" s="61"/>
      <c r="AT8028" s="61"/>
      <c r="AU8028" s="61"/>
      <c r="AV8028" s="61"/>
      <c r="AW8028" s="61"/>
      <c r="AX8028" s="61"/>
      <c r="AY8028" s="61"/>
      <c r="AZ8028" s="61"/>
      <c r="BA8028" s="61"/>
    </row>
    <row r="8029" spans="39:53" x14ac:dyDescent="0.2">
      <c r="AM8029" s="61"/>
      <c r="AN8029" s="61"/>
      <c r="AO8029" s="171"/>
      <c r="AP8029" s="61"/>
      <c r="AQ8029" s="61"/>
      <c r="AR8029" s="61"/>
      <c r="AS8029" s="61"/>
      <c r="AT8029" s="61"/>
      <c r="AU8029" s="61"/>
      <c r="AV8029" s="61"/>
      <c r="AW8029" s="61"/>
      <c r="AX8029" s="61"/>
      <c r="AY8029" s="61"/>
      <c r="AZ8029" s="61"/>
      <c r="BA8029" s="61"/>
    </row>
    <row r="8030" spans="39:53" x14ac:dyDescent="0.2">
      <c r="AM8030" s="61"/>
      <c r="AN8030" s="61"/>
      <c r="AO8030" s="171"/>
      <c r="AP8030" s="61"/>
      <c r="AQ8030" s="61"/>
      <c r="AR8030" s="61"/>
      <c r="AS8030" s="61"/>
      <c r="AT8030" s="61"/>
      <c r="AU8030" s="61"/>
      <c r="AV8030" s="61"/>
      <c r="AW8030" s="61"/>
      <c r="AX8030" s="61"/>
      <c r="AY8030" s="61"/>
      <c r="AZ8030" s="61"/>
      <c r="BA8030" s="61"/>
    </row>
    <row r="8031" spans="39:53" x14ac:dyDescent="0.2">
      <c r="AM8031" s="61"/>
      <c r="AN8031" s="61"/>
      <c r="AO8031" s="171"/>
      <c r="AP8031" s="61"/>
      <c r="AQ8031" s="61"/>
      <c r="AR8031" s="61"/>
      <c r="AS8031" s="61"/>
      <c r="AT8031" s="61"/>
      <c r="AU8031" s="61"/>
      <c r="AV8031" s="61"/>
      <c r="AW8031" s="61"/>
      <c r="AX8031" s="61"/>
      <c r="AY8031" s="61"/>
      <c r="AZ8031" s="61"/>
      <c r="BA8031" s="61"/>
    </row>
    <row r="8032" spans="39:53" x14ac:dyDescent="0.2">
      <c r="AM8032" s="61"/>
      <c r="AN8032" s="61"/>
      <c r="AO8032" s="171"/>
      <c r="AP8032" s="61"/>
      <c r="AQ8032" s="61"/>
      <c r="AR8032" s="61"/>
      <c r="AS8032" s="61"/>
      <c r="AT8032" s="61"/>
      <c r="AU8032" s="61"/>
      <c r="AV8032" s="61"/>
      <c r="AW8032" s="61"/>
      <c r="AX8032" s="61"/>
      <c r="AY8032" s="61"/>
      <c r="AZ8032" s="61"/>
      <c r="BA8032" s="61"/>
    </row>
    <row r="8033" spans="39:53" x14ac:dyDescent="0.2">
      <c r="AM8033" s="61"/>
      <c r="AN8033" s="61"/>
      <c r="AO8033" s="171"/>
      <c r="AP8033" s="61"/>
      <c r="AQ8033" s="61"/>
      <c r="AR8033" s="61"/>
      <c r="AS8033" s="61"/>
      <c r="AT8033" s="61"/>
      <c r="AU8033" s="61"/>
      <c r="AV8033" s="61"/>
      <c r="AW8033" s="61"/>
      <c r="AX8033" s="61"/>
      <c r="AY8033" s="61"/>
      <c r="AZ8033" s="61"/>
      <c r="BA8033" s="61"/>
    </row>
    <row r="8034" spans="39:53" x14ac:dyDescent="0.2">
      <c r="AM8034" s="61"/>
      <c r="AN8034" s="61"/>
      <c r="AO8034" s="171"/>
      <c r="AP8034" s="61"/>
      <c r="AQ8034" s="61"/>
      <c r="AR8034" s="61"/>
      <c r="AS8034" s="61"/>
      <c r="AT8034" s="61"/>
      <c r="AU8034" s="61"/>
      <c r="AV8034" s="61"/>
      <c r="AW8034" s="61"/>
      <c r="AX8034" s="61"/>
      <c r="AY8034" s="61"/>
      <c r="AZ8034" s="61"/>
      <c r="BA8034" s="61"/>
    </row>
    <row r="8035" spans="39:53" x14ac:dyDescent="0.2">
      <c r="AM8035" s="61"/>
      <c r="AN8035" s="61"/>
      <c r="AO8035" s="171"/>
      <c r="AP8035" s="61"/>
      <c r="AQ8035" s="61"/>
      <c r="AR8035" s="61"/>
      <c r="AS8035" s="61"/>
      <c r="AT8035" s="61"/>
      <c r="AU8035" s="61"/>
      <c r="AV8035" s="61"/>
      <c r="AW8035" s="61"/>
      <c r="AX8035" s="61"/>
      <c r="AY8035" s="61"/>
      <c r="AZ8035" s="61"/>
      <c r="BA8035" s="61"/>
    </row>
    <row r="8036" spans="39:53" x14ac:dyDescent="0.2">
      <c r="AM8036" s="61"/>
      <c r="AN8036" s="61"/>
      <c r="AO8036" s="171"/>
      <c r="AP8036" s="61"/>
      <c r="AQ8036" s="61"/>
      <c r="AR8036" s="61"/>
      <c r="AS8036" s="61"/>
      <c r="AT8036" s="61"/>
      <c r="AU8036" s="61"/>
      <c r="AV8036" s="61"/>
      <c r="AW8036" s="61"/>
      <c r="AX8036" s="61"/>
      <c r="AY8036" s="61"/>
      <c r="AZ8036" s="61"/>
      <c r="BA8036" s="61"/>
    </row>
    <row r="8037" spans="39:53" x14ac:dyDescent="0.2">
      <c r="AM8037" s="61"/>
      <c r="AN8037" s="61"/>
      <c r="AO8037" s="171"/>
      <c r="AP8037" s="61"/>
      <c r="AQ8037" s="61"/>
      <c r="AR8037" s="61"/>
      <c r="AS8037" s="61"/>
      <c r="AT8037" s="61"/>
      <c r="AU8037" s="61"/>
      <c r="AV8037" s="61"/>
      <c r="AW8037" s="61"/>
      <c r="AX8037" s="61"/>
      <c r="AY8037" s="61"/>
      <c r="AZ8037" s="61"/>
      <c r="BA8037" s="61"/>
    </row>
    <row r="8038" spans="39:53" x14ac:dyDescent="0.2">
      <c r="AM8038" s="61"/>
      <c r="AN8038" s="61"/>
      <c r="AO8038" s="171"/>
      <c r="AP8038" s="61"/>
      <c r="AQ8038" s="61"/>
      <c r="AR8038" s="61"/>
      <c r="AS8038" s="61"/>
      <c r="AT8038" s="61"/>
      <c r="AU8038" s="61"/>
      <c r="AV8038" s="61"/>
      <c r="AW8038" s="61"/>
      <c r="AX8038" s="61"/>
      <c r="AY8038" s="61"/>
      <c r="AZ8038" s="61"/>
      <c r="BA8038" s="61"/>
    </row>
    <row r="8039" spans="39:53" x14ac:dyDescent="0.2">
      <c r="AM8039" s="61"/>
      <c r="AN8039" s="61"/>
      <c r="AO8039" s="171"/>
      <c r="AP8039" s="61"/>
      <c r="AQ8039" s="61"/>
      <c r="AR8039" s="61"/>
      <c r="AS8039" s="61"/>
      <c r="AT8039" s="61"/>
      <c r="AU8039" s="61"/>
      <c r="AV8039" s="61"/>
      <c r="AW8039" s="61"/>
      <c r="AX8039" s="61"/>
      <c r="AY8039" s="61"/>
      <c r="AZ8039" s="61"/>
      <c r="BA8039" s="61"/>
    </row>
    <row r="8040" spans="39:53" x14ac:dyDescent="0.2">
      <c r="AM8040" s="61"/>
      <c r="AN8040" s="61"/>
      <c r="AO8040" s="171"/>
      <c r="AP8040" s="61"/>
      <c r="AQ8040" s="61"/>
      <c r="AR8040" s="61"/>
      <c r="AS8040" s="61"/>
      <c r="AT8040" s="61"/>
      <c r="AU8040" s="61"/>
      <c r="AV8040" s="61"/>
      <c r="AW8040" s="61"/>
      <c r="AX8040" s="61"/>
      <c r="AY8040" s="61"/>
      <c r="AZ8040" s="61"/>
      <c r="BA8040" s="61"/>
    </row>
    <row r="8041" spans="39:53" x14ac:dyDescent="0.2">
      <c r="AM8041" s="61"/>
      <c r="AN8041" s="61"/>
      <c r="AO8041" s="171"/>
      <c r="AP8041" s="61"/>
      <c r="AQ8041" s="61"/>
      <c r="AR8041" s="61"/>
      <c r="AS8041" s="61"/>
      <c r="AT8041" s="61"/>
      <c r="AU8041" s="61"/>
      <c r="AV8041" s="61"/>
      <c r="AW8041" s="61"/>
      <c r="AX8041" s="61"/>
      <c r="AY8041" s="61"/>
      <c r="AZ8041" s="61"/>
      <c r="BA8041" s="61"/>
    </row>
    <row r="8042" spans="39:53" x14ac:dyDescent="0.2">
      <c r="AM8042" s="61"/>
      <c r="AN8042" s="61"/>
      <c r="AO8042" s="171"/>
      <c r="AP8042" s="61"/>
      <c r="AQ8042" s="61"/>
      <c r="AR8042" s="61"/>
      <c r="AS8042" s="61"/>
      <c r="AT8042" s="61"/>
      <c r="AU8042" s="61"/>
      <c r="AV8042" s="61"/>
      <c r="AW8042" s="61"/>
      <c r="AX8042" s="61"/>
      <c r="AY8042" s="61"/>
      <c r="AZ8042" s="61"/>
      <c r="BA8042" s="61"/>
    </row>
    <row r="8043" spans="39:53" x14ac:dyDescent="0.2">
      <c r="AM8043" s="61"/>
      <c r="AN8043" s="61"/>
      <c r="AO8043" s="171"/>
      <c r="AP8043" s="61"/>
      <c r="AQ8043" s="61"/>
      <c r="AR8043" s="61"/>
      <c r="AS8043" s="61"/>
      <c r="AT8043" s="61"/>
      <c r="AU8043" s="61"/>
      <c r="AV8043" s="61"/>
      <c r="AW8043" s="61"/>
      <c r="AX8043" s="61"/>
      <c r="AY8043" s="61"/>
      <c r="AZ8043" s="61"/>
      <c r="BA8043" s="61"/>
    </row>
    <row r="8044" spans="39:53" x14ac:dyDescent="0.2">
      <c r="AM8044" s="61"/>
      <c r="AN8044" s="61"/>
      <c r="AO8044" s="171"/>
      <c r="AP8044" s="61"/>
      <c r="AQ8044" s="61"/>
      <c r="AR8044" s="61"/>
      <c r="AS8044" s="61"/>
      <c r="AT8044" s="61"/>
      <c r="AU8044" s="61"/>
      <c r="AV8044" s="61"/>
      <c r="AW8044" s="61"/>
      <c r="AX8044" s="61"/>
      <c r="AY8044" s="61"/>
      <c r="AZ8044" s="61"/>
      <c r="BA8044" s="61"/>
    </row>
    <row r="8045" spans="39:53" x14ac:dyDescent="0.2">
      <c r="AM8045" s="61"/>
      <c r="AN8045" s="61"/>
      <c r="AO8045" s="171"/>
      <c r="AP8045" s="61"/>
      <c r="AQ8045" s="61"/>
      <c r="AR8045" s="61"/>
      <c r="AS8045" s="61"/>
      <c r="AT8045" s="61"/>
      <c r="AU8045" s="61"/>
      <c r="AV8045" s="61"/>
      <c r="AW8045" s="61"/>
      <c r="AX8045" s="61"/>
      <c r="AY8045" s="61"/>
      <c r="AZ8045" s="61"/>
      <c r="BA8045" s="61"/>
    </row>
    <row r="8046" spans="39:53" x14ac:dyDescent="0.2">
      <c r="AM8046" s="61"/>
      <c r="AN8046" s="61"/>
      <c r="AO8046" s="171"/>
      <c r="AP8046" s="61"/>
      <c r="AQ8046" s="61"/>
      <c r="AR8046" s="61"/>
      <c r="AS8046" s="61"/>
      <c r="AT8046" s="61"/>
      <c r="AU8046" s="61"/>
      <c r="AV8046" s="61"/>
      <c r="AW8046" s="61"/>
      <c r="AX8046" s="61"/>
      <c r="AY8046" s="61"/>
      <c r="AZ8046" s="61"/>
      <c r="BA8046" s="61"/>
    </row>
    <row r="8047" spans="39:53" x14ac:dyDescent="0.2">
      <c r="AM8047" s="61"/>
      <c r="AN8047" s="61"/>
      <c r="AO8047" s="171"/>
      <c r="AP8047" s="61"/>
      <c r="AQ8047" s="61"/>
      <c r="AR8047" s="61"/>
      <c r="AS8047" s="61"/>
      <c r="AT8047" s="61"/>
      <c r="AU8047" s="61"/>
      <c r="AV8047" s="61"/>
      <c r="AW8047" s="61"/>
      <c r="AX8047" s="61"/>
      <c r="AY8047" s="61"/>
      <c r="AZ8047" s="61"/>
      <c r="BA8047" s="61"/>
    </row>
    <row r="8048" spans="39:53" x14ac:dyDescent="0.2">
      <c r="AM8048" s="61"/>
      <c r="AN8048" s="61"/>
      <c r="AO8048" s="171"/>
      <c r="AP8048" s="61"/>
      <c r="AQ8048" s="61"/>
      <c r="AR8048" s="61"/>
      <c r="AS8048" s="61"/>
      <c r="AT8048" s="61"/>
      <c r="AU8048" s="61"/>
      <c r="AV8048" s="61"/>
      <c r="AW8048" s="61"/>
      <c r="AX8048" s="61"/>
      <c r="AY8048" s="61"/>
      <c r="AZ8048" s="61"/>
      <c r="BA8048" s="61"/>
    </row>
    <row r="8049" spans="39:53" x14ac:dyDescent="0.2">
      <c r="AM8049" s="61"/>
      <c r="AN8049" s="61"/>
      <c r="AO8049" s="171"/>
      <c r="AP8049" s="61"/>
      <c r="AQ8049" s="61"/>
      <c r="AR8049" s="61"/>
      <c r="AS8049" s="61"/>
      <c r="AT8049" s="61"/>
      <c r="AU8049" s="61"/>
      <c r="AV8049" s="61"/>
      <c r="AW8049" s="61"/>
      <c r="AX8049" s="61"/>
      <c r="AY8049" s="61"/>
      <c r="AZ8049" s="61"/>
      <c r="BA8049" s="61"/>
    </row>
    <row r="8050" spans="39:53" x14ac:dyDescent="0.2">
      <c r="AM8050" s="61"/>
      <c r="AN8050" s="61"/>
      <c r="AO8050" s="171"/>
      <c r="AP8050" s="61"/>
      <c r="AQ8050" s="61"/>
      <c r="AR8050" s="61"/>
      <c r="AS8050" s="61"/>
      <c r="AT8050" s="61"/>
      <c r="AU8050" s="61"/>
      <c r="AV8050" s="61"/>
      <c r="AW8050" s="61"/>
      <c r="AX8050" s="61"/>
      <c r="AY8050" s="61"/>
      <c r="AZ8050" s="61"/>
      <c r="BA8050" s="61"/>
    </row>
    <row r="8051" spans="39:53" x14ac:dyDescent="0.2">
      <c r="AM8051" s="61"/>
      <c r="AN8051" s="61"/>
      <c r="AO8051" s="171"/>
      <c r="AP8051" s="61"/>
      <c r="AQ8051" s="61"/>
      <c r="AR8051" s="61"/>
      <c r="AS8051" s="61"/>
      <c r="AT8051" s="61"/>
      <c r="AU8051" s="61"/>
      <c r="AV8051" s="61"/>
      <c r="AW8051" s="61"/>
      <c r="AX8051" s="61"/>
      <c r="AY8051" s="61"/>
      <c r="AZ8051" s="61"/>
      <c r="BA8051" s="61"/>
    </row>
    <row r="8052" spans="39:53" x14ac:dyDescent="0.2">
      <c r="AM8052" s="61"/>
      <c r="AN8052" s="61"/>
      <c r="AO8052" s="171"/>
      <c r="AP8052" s="61"/>
      <c r="AQ8052" s="61"/>
      <c r="AR8052" s="61"/>
      <c r="AS8052" s="61"/>
      <c r="AT8052" s="61"/>
      <c r="AU8052" s="61"/>
      <c r="AV8052" s="61"/>
      <c r="AW8052" s="61"/>
      <c r="AX8052" s="61"/>
      <c r="AY8052" s="61"/>
      <c r="AZ8052" s="61"/>
      <c r="BA8052" s="61"/>
    </row>
    <row r="8053" spans="39:53" x14ac:dyDescent="0.2">
      <c r="AM8053" s="61"/>
      <c r="AN8053" s="61"/>
      <c r="AO8053" s="171"/>
      <c r="AP8053" s="61"/>
      <c r="AQ8053" s="61"/>
      <c r="AR8053" s="61"/>
      <c r="AS8053" s="61"/>
      <c r="AT8053" s="61"/>
      <c r="AU8053" s="61"/>
      <c r="AV8053" s="61"/>
      <c r="AW8053" s="61"/>
      <c r="AX8053" s="61"/>
      <c r="AY8053" s="61"/>
      <c r="AZ8053" s="61"/>
      <c r="BA8053" s="61"/>
    </row>
    <row r="8054" spans="39:53" x14ac:dyDescent="0.2">
      <c r="AM8054" s="61"/>
      <c r="AN8054" s="61"/>
      <c r="AO8054" s="171"/>
      <c r="AP8054" s="61"/>
      <c r="AQ8054" s="61"/>
      <c r="AR8054" s="61"/>
      <c r="AS8054" s="61"/>
      <c r="AT8054" s="61"/>
      <c r="AU8054" s="61"/>
      <c r="AV8054" s="61"/>
      <c r="AW8054" s="61"/>
      <c r="AX8054" s="61"/>
      <c r="AY8054" s="61"/>
      <c r="AZ8054" s="61"/>
      <c r="BA8054" s="61"/>
    </row>
    <row r="8055" spans="39:53" x14ac:dyDescent="0.2">
      <c r="AM8055" s="61"/>
      <c r="AN8055" s="61"/>
      <c r="AO8055" s="171"/>
      <c r="AP8055" s="61"/>
      <c r="AQ8055" s="61"/>
      <c r="AR8055" s="61"/>
      <c r="AS8055" s="61"/>
      <c r="AT8055" s="61"/>
      <c r="AU8055" s="61"/>
      <c r="AV8055" s="61"/>
      <c r="AW8055" s="61"/>
      <c r="AX8055" s="61"/>
      <c r="AY8055" s="61"/>
      <c r="AZ8055" s="61"/>
      <c r="BA8055" s="61"/>
    </row>
    <row r="8056" spans="39:53" x14ac:dyDescent="0.2">
      <c r="AM8056" s="61"/>
      <c r="AN8056" s="61"/>
      <c r="AO8056" s="171"/>
      <c r="AP8056" s="61"/>
      <c r="AQ8056" s="61"/>
      <c r="AR8056" s="61"/>
      <c r="AS8056" s="61"/>
      <c r="AT8056" s="61"/>
      <c r="AU8056" s="61"/>
      <c r="AV8056" s="61"/>
      <c r="AW8056" s="61"/>
      <c r="AX8056" s="61"/>
      <c r="AY8056" s="61"/>
      <c r="AZ8056" s="61"/>
      <c r="BA8056" s="61"/>
    </row>
    <row r="8057" spans="39:53" x14ac:dyDescent="0.2">
      <c r="AM8057" s="61"/>
      <c r="AN8057" s="61"/>
      <c r="AO8057" s="171"/>
      <c r="AP8057" s="61"/>
      <c r="AQ8057" s="61"/>
      <c r="AR8057" s="61"/>
      <c r="AS8057" s="61"/>
      <c r="AT8057" s="61"/>
      <c r="AU8057" s="61"/>
      <c r="AV8057" s="61"/>
      <c r="AW8057" s="61"/>
      <c r="AX8057" s="61"/>
      <c r="AY8057" s="61"/>
      <c r="AZ8057" s="61"/>
      <c r="BA8057" s="61"/>
    </row>
    <row r="8058" spans="39:53" x14ac:dyDescent="0.2">
      <c r="AM8058" s="61"/>
      <c r="AN8058" s="61"/>
      <c r="AO8058" s="171"/>
      <c r="AP8058" s="61"/>
      <c r="AQ8058" s="61"/>
      <c r="AR8058" s="61"/>
      <c r="AS8058" s="61"/>
      <c r="AT8058" s="61"/>
      <c r="AU8058" s="61"/>
      <c r="AV8058" s="61"/>
      <c r="AW8058" s="61"/>
      <c r="AX8058" s="61"/>
      <c r="AY8058" s="61"/>
      <c r="AZ8058" s="61"/>
      <c r="BA8058" s="61"/>
    </row>
    <row r="8059" spans="39:53" x14ac:dyDescent="0.2">
      <c r="AM8059" s="61"/>
      <c r="AN8059" s="61"/>
      <c r="AO8059" s="171"/>
      <c r="AP8059" s="61"/>
      <c r="AQ8059" s="61"/>
      <c r="AR8059" s="61"/>
      <c r="AS8059" s="61"/>
      <c r="AT8059" s="61"/>
      <c r="AU8059" s="61"/>
      <c r="AV8059" s="61"/>
      <c r="AW8059" s="61"/>
      <c r="AX8059" s="61"/>
      <c r="AY8059" s="61"/>
      <c r="AZ8059" s="61"/>
      <c r="BA8059" s="61"/>
    </row>
    <row r="8060" spans="39:53" x14ac:dyDescent="0.2">
      <c r="AM8060" s="61"/>
      <c r="AN8060" s="61"/>
      <c r="AO8060" s="171"/>
      <c r="AP8060" s="61"/>
      <c r="AQ8060" s="61"/>
      <c r="AR8060" s="61"/>
      <c r="AS8060" s="61"/>
      <c r="AT8060" s="61"/>
      <c r="AU8060" s="61"/>
      <c r="AV8060" s="61"/>
      <c r="AW8060" s="61"/>
      <c r="AX8060" s="61"/>
      <c r="AY8060" s="61"/>
      <c r="AZ8060" s="61"/>
      <c r="BA8060" s="61"/>
    </row>
    <row r="8061" spans="39:53" x14ac:dyDescent="0.2">
      <c r="AM8061" s="61"/>
      <c r="AN8061" s="61"/>
      <c r="AO8061" s="171"/>
      <c r="AP8061" s="61"/>
      <c r="AQ8061" s="61"/>
      <c r="AR8061" s="61"/>
      <c r="AS8061" s="61"/>
      <c r="AT8061" s="61"/>
      <c r="AU8061" s="61"/>
      <c r="AV8061" s="61"/>
      <c r="AW8061" s="61"/>
      <c r="AX8061" s="61"/>
      <c r="AY8061" s="61"/>
      <c r="AZ8061" s="61"/>
      <c r="BA8061" s="61"/>
    </row>
    <row r="8062" spans="39:53" x14ac:dyDescent="0.2">
      <c r="AM8062" s="61"/>
      <c r="AN8062" s="61"/>
      <c r="AO8062" s="171"/>
      <c r="AP8062" s="61"/>
      <c r="AQ8062" s="61"/>
      <c r="AR8062" s="61"/>
      <c r="AS8062" s="61"/>
      <c r="AT8062" s="61"/>
      <c r="AU8062" s="61"/>
      <c r="AV8062" s="61"/>
      <c r="AW8062" s="61"/>
      <c r="AX8062" s="61"/>
      <c r="AY8062" s="61"/>
      <c r="AZ8062" s="61"/>
      <c r="BA8062" s="61"/>
    </row>
    <row r="8063" spans="39:53" x14ac:dyDescent="0.2">
      <c r="AM8063" s="61"/>
      <c r="AN8063" s="61"/>
      <c r="AO8063" s="171"/>
      <c r="AP8063" s="61"/>
      <c r="AQ8063" s="61"/>
      <c r="AR8063" s="61"/>
      <c r="AS8063" s="61"/>
      <c r="AT8063" s="61"/>
      <c r="AU8063" s="61"/>
      <c r="AV8063" s="61"/>
      <c r="AW8063" s="61"/>
      <c r="AX8063" s="61"/>
      <c r="AY8063" s="61"/>
      <c r="AZ8063" s="61"/>
      <c r="BA8063" s="61"/>
    </row>
    <row r="8064" spans="39:53" x14ac:dyDescent="0.2">
      <c r="AM8064" s="61"/>
      <c r="AN8064" s="61"/>
      <c r="AO8064" s="171"/>
      <c r="AP8064" s="61"/>
      <c r="AQ8064" s="61"/>
      <c r="AR8064" s="61"/>
      <c r="AS8064" s="61"/>
      <c r="AT8064" s="61"/>
      <c r="AU8064" s="61"/>
      <c r="AV8064" s="61"/>
      <c r="AW8064" s="61"/>
      <c r="AX8064" s="61"/>
      <c r="AY8064" s="61"/>
      <c r="AZ8064" s="61"/>
      <c r="BA8064" s="61"/>
    </row>
    <row r="8065" spans="39:53" x14ac:dyDescent="0.2">
      <c r="AM8065" s="61"/>
      <c r="AN8065" s="61"/>
      <c r="AO8065" s="171"/>
      <c r="AP8065" s="61"/>
      <c r="AQ8065" s="61"/>
      <c r="AR8065" s="61"/>
      <c r="AS8065" s="61"/>
      <c r="AT8065" s="61"/>
      <c r="AU8065" s="61"/>
      <c r="AV8065" s="61"/>
      <c r="AW8065" s="61"/>
      <c r="AX8065" s="61"/>
      <c r="AY8065" s="61"/>
      <c r="AZ8065" s="61"/>
      <c r="BA8065" s="61"/>
    </row>
    <row r="8066" spans="39:53" x14ac:dyDescent="0.2">
      <c r="AM8066" s="61"/>
      <c r="AN8066" s="61"/>
      <c r="AO8066" s="171"/>
      <c r="AP8066" s="61"/>
      <c r="AQ8066" s="61"/>
      <c r="AR8066" s="61"/>
      <c r="AS8066" s="61"/>
      <c r="AT8066" s="61"/>
      <c r="AU8066" s="61"/>
      <c r="AV8066" s="61"/>
      <c r="AW8066" s="61"/>
      <c r="AX8066" s="61"/>
      <c r="AY8066" s="61"/>
      <c r="AZ8066" s="61"/>
      <c r="BA8066" s="61"/>
    </row>
    <row r="8067" spans="39:53" x14ac:dyDescent="0.2">
      <c r="AM8067" s="61"/>
      <c r="AN8067" s="61"/>
      <c r="AO8067" s="171"/>
      <c r="AP8067" s="61"/>
      <c r="AQ8067" s="61"/>
      <c r="AR8067" s="61"/>
      <c r="AS8067" s="61"/>
      <c r="AT8067" s="61"/>
      <c r="AU8067" s="61"/>
      <c r="AV8067" s="61"/>
      <c r="AW8067" s="61"/>
      <c r="AX8067" s="61"/>
      <c r="AY8067" s="61"/>
      <c r="AZ8067" s="61"/>
      <c r="BA8067" s="61"/>
    </row>
    <row r="8068" spans="39:53" x14ac:dyDescent="0.2">
      <c r="AM8068" s="61"/>
      <c r="AN8068" s="61"/>
      <c r="AO8068" s="171"/>
      <c r="AP8068" s="61"/>
      <c r="AQ8068" s="61"/>
      <c r="AR8068" s="61"/>
      <c r="AS8068" s="61"/>
      <c r="AT8068" s="61"/>
      <c r="AU8068" s="61"/>
      <c r="AV8068" s="61"/>
      <c r="AW8068" s="61"/>
      <c r="AX8068" s="61"/>
      <c r="AY8068" s="61"/>
      <c r="AZ8068" s="61"/>
      <c r="BA8068" s="61"/>
    </row>
    <row r="8069" spans="39:53" x14ac:dyDescent="0.2">
      <c r="AM8069" s="61"/>
      <c r="AN8069" s="61"/>
      <c r="AO8069" s="171"/>
      <c r="AP8069" s="61"/>
      <c r="AQ8069" s="61"/>
      <c r="AR8069" s="61"/>
      <c r="AS8069" s="61"/>
      <c r="AT8069" s="61"/>
      <c r="AU8069" s="61"/>
      <c r="AV8069" s="61"/>
      <c r="AW8069" s="61"/>
      <c r="AX8069" s="61"/>
      <c r="AY8069" s="61"/>
      <c r="AZ8069" s="61"/>
      <c r="BA8069" s="61"/>
    </row>
    <row r="8070" spans="39:53" x14ac:dyDescent="0.2">
      <c r="AM8070" s="61"/>
      <c r="AN8070" s="61"/>
      <c r="AO8070" s="171"/>
      <c r="AP8070" s="61"/>
      <c r="AQ8070" s="61"/>
      <c r="AR8070" s="61"/>
      <c r="AS8070" s="61"/>
      <c r="AT8070" s="61"/>
      <c r="AU8070" s="61"/>
      <c r="AV8070" s="61"/>
      <c r="AW8070" s="61"/>
      <c r="AX8070" s="61"/>
      <c r="AY8070" s="61"/>
      <c r="AZ8070" s="61"/>
      <c r="BA8070" s="61"/>
    </row>
    <row r="8071" spans="39:53" x14ac:dyDescent="0.2">
      <c r="AM8071" s="61"/>
      <c r="AN8071" s="61"/>
      <c r="AO8071" s="171"/>
      <c r="AP8071" s="61"/>
      <c r="AQ8071" s="61"/>
      <c r="AR8071" s="61"/>
      <c r="AS8071" s="61"/>
      <c r="AT8071" s="61"/>
      <c r="AU8071" s="61"/>
      <c r="AV8071" s="61"/>
      <c r="AW8071" s="61"/>
      <c r="AX8071" s="61"/>
      <c r="AY8071" s="61"/>
      <c r="AZ8071" s="61"/>
      <c r="BA8071" s="61"/>
    </row>
    <row r="8072" spans="39:53" x14ac:dyDescent="0.2">
      <c r="AM8072" s="61"/>
      <c r="AN8072" s="61"/>
      <c r="AO8072" s="171"/>
      <c r="AP8072" s="61"/>
      <c r="AQ8072" s="61"/>
      <c r="AR8072" s="61"/>
      <c r="AS8072" s="61"/>
      <c r="AT8072" s="61"/>
      <c r="AU8072" s="61"/>
      <c r="AV8072" s="61"/>
      <c r="AW8072" s="61"/>
      <c r="AX8072" s="61"/>
      <c r="AY8072" s="61"/>
      <c r="AZ8072" s="61"/>
      <c r="BA8072" s="61"/>
    </row>
    <row r="8073" spans="39:53" x14ac:dyDescent="0.2">
      <c r="AM8073" s="61"/>
      <c r="AN8073" s="61"/>
      <c r="AO8073" s="171"/>
      <c r="AP8073" s="61"/>
      <c r="AQ8073" s="61"/>
      <c r="AR8073" s="61"/>
      <c r="AS8073" s="61"/>
      <c r="AT8073" s="61"/>
      <c r="AU8073" s="61"/>
      <c r="AV8073" s="61"/>
      <c r="AW8073" s="61"/>
      <c r="AX8073" s="61"/>
      <c r="AY8073" s="61"/>
      <c r="AZ8073" s="61"/>
      <c r="BA8073" s="61"/>
    </row>
    <row r="8074" spans="39:53" x14ac:dyDescent="0.2">
      <c r="AM8074" s="61"/>
      <c r="AN8074" s="61"/>
      <c r="AO8074" s="171"/>
      <c r="AP8074" s="61"/>
      <c r="AQ8074" s="61"/>
      <c r="AR8074" s="61"/>
      <c r="AS8074" s="61"/>
      <c r="AT8074" s="61"/>
      <c r="AU8074" s="61"/>
      <c r="AV8074" s="61"/>
      <c r="AW8074" s="61"/>
      <c r="AX8074" s="61"/>
      <c r="AY8074" s="61"/>
      <c r="AZ8074" s="61"/>
      <c r="BA8074" s="61"/>
    </row>
    <row r="8075" spans="39:53" x14ac:dyDescent="0.2">
      <c r="AM8075" s="61"/>
      <c r="AN8075" s="61"/>
      <c r="AO8075" s="171"/>
      <c r="AP8075" s="61"/>
      <c r="AQ8075" s="61"/>
      <c r="AR8075" s="61"/>
      <c r="AS8075" s="61"/>
      <c r="AT8075" s="61"/>
      <c r="AU8075" s="61"/>
      <c r="AV8075" s="61"/>
      <c r="AW8075" s="61"/>
      <c r="AX8075" s="61"/>
      <c r="AY8075" s="61"/>
      <c r="AZ8075" s="61"/>
      <c r="BA8075" s="61"/>
    </row>
    <row r="8076" spans="39:53" x14ac:dyDescent="0.2">
      <c r="AM8076" s="61"/>
      <c r="AN8076" s="61"/>
      <c r="AO8076" s="171"/>
      <c r="AP8076" s="61"/>
      <c r="AQ8076" s="61"/>
      <c r="AR8076" s="61"/>
      <c r="AS8076" s="61"/>
      <c r="AT8076" s="61"/>
      <c r="AU8076" s="61"/>
      <c r="AV8076" s="61"/>
      <c r="AW8076" s="61"/>
      <c r="AX8076" s="61"/>
      <c r="AY8076" s="61"/>
      <c r="AZ8076" s="61"/>
      <c r="BA8076" s="61"/>
    </row>
    <row r="8077" spans="39:53" x14ac:dyDescent="0.2">
      <c r="AM8077" s="61"/>
      <c r="AN8077" s="61"/>
      <c r="AO8077" s="171"/>
      <c r="AP8077" s="61"/>
      <c r="AQ8077" s="61"/>
      <c r="AR8077" s="61"/>
      <c r="AS8077" s="61"/>
      <c r="AT8077" s="61"/>
      <c r="AU8077" s="61"/>
      <c r="AV8077" s="61"/>
      <c r="AW8077" s="61"/>
      <c r="AX8077" s="61"/>
      <c r="AY8077" s="61"/>
      <c r="AZ8077" s="61"/>
      <c r="BA8077" s="61"/>
    </row>
    <row r="8078" spans="39:53" x14ac:dyDescent="0.2">
      <c r="AM8078" s="61"/>
      <c r="AN8078" s="61"/>
      <c r="AO8078" s="171"/>
      <c r="AP8078" s="61"/>
      <c r="AQ8078" s="61"/>
      <c r="AR8078" s="61"/>
      <c r="AS8078" s="61"/>
      <c r="AT8078" s="61"/>
      <c r="AU8078" s="61"/>
      <c r="AV8078" s="61"/>
      <c r="AW8078" s="61"/>
      <c r="AX8078" s="61"/>
      <c r="AY8078" s="61"/>
      <c r="AZ8078" s="61"/>
      <c r="BA8078" s="61"/>
    </row>
    <row r="8079" spans="39:53" x14ac:dyDescent="0.2">
      <c r="AM8079" s="61"/>
      <c r="AN8079" s="61"/>
      <c r="AO8079" s="171"/>
      <c r="AP8079" s="61"/>
      <c r="AQ8079" s="61"/>
      <c r="AR8079" s="61"/>
      <c r="AS8079" s="61"/>
      <c r="AT8079" s="61"/>
      <c r="AU8079" s="61"/>
      <c r="AV8079" s="61"/>
      <c r="AW8079" s="61"/>
      <c r="AX8079" s="61"/>
      <c r="AY8079" s="61"/>
      <c r="AZ8079" s="61"/>
      <c r="BA8079" s="61"/>
    </row>
    <row r="8080" spans="39:53" x14ac:dyDescent="0.2">
      <c r="AM8080" s="61"/>
      <c r="AN8080" s="61"/>
      <c r="AO8080" s="171"/>
      <c r="AP8080" s="61"/>
      <c r="AQ8080" s="61"/>
      <c r="AR8080" s="61"/>
      <c r="AS8080" s="61"/>
      <c r="AT8080" s="61"/>
      <c r="AU8080" s="61"/>
      <c r="AV8080" s="61"/>
      <c r="AW8080" s="61"/>
      <c r="AX8080" s="61"/>
      <c r="AY8080" s="61"/>
      <c r="AZ8080" s="61"/>
      <c r="BA8080" s="61"/>
    </row>
    <row r="8081" spans="39:53" x14ac:dyDescent="0.2">
      <c r="AM8081" s="61"/>
      <c r="AN8081" s="61"/>
      <c r="AO8081" s="171"/>
      <c r="AP8081" s="61"/>
      <c r="AQ8081" s="61"/>
      <c r="AR8081" s="61"/>
      <c r="AS8081" s="61"/>
      <c r="AT8081" s="61"/>
      <c r="AU8081" s="61"/>
      <c r="AV8081" s="61"/>
      <c r="AW8081" s="61"/>
      <c r="AX8081" s="61"/>
      <c r="AY8081" s="61"/>
      <c r="AZ8081" s="61"/>
      <c r="BA8081" s="61"/>
    </row>
    <row r="8082" spans="39:53" x14ac:dyDescent="0.2">
      <c r="AM8082" s="61"/>
      <c r="AN8082" s="61"/>
      <c r="AO8082" s="171"/>
      <c r="AP8082" s="61"/>
      <c r="AQ8082" s="61"/>
      <c r="AR8082" s="61"/>
      <c r="AS8082" s="61"/>
      <c r="AT8082" s="61"/>
      <c r="AU8082" s="61"/>
      <c r="AV8082" s="61"/>
      <c r="AW8082" s="61"/>
      <c r="AX8082" s="61"/>
      <c r="AY8082" s="61"/>
      <c r="AZ8082" s="61"/>
      <c r="BA8082" s="61"/>
    </row>
    <row r="8083" spans="39:53" x14ac:dyDescent="0.2">
      <c r="AM8083" s="61"/>
      <c r="AN8083" s="61"/>
      <c r="AO8083" s="171"/>
      <c r="AP8083" s="61"/>
      <c r="AQ8083" s="61"/>
      <c r="AR8083" s="61"/>
      <c r="AS8083" s="61"/>
      <c r="AT8083" s="61"/>
      <c r="AU8083" s="61"/>
      <c r="AV8083" s="61"/>
      <c r="AW8083" s="61"/>
      <c r="AX8083" s="61"/>
      <c r="AY8083" s="61"/>
      <c r="AZ8083" s="61"/>
      <c r="BA8083" s="61"/>
    </row>
    <row r="8084" spans="39:53" x14ac:dyDescent="0.2">
      <c r="AM8084" s="61"/>
      <c r="AN8084" s="61"/>
      <c r="AO8084" s="171"/>
      <c r="AP8084" s="61"/>
      <c r="AQ8084" s="61"/>
      <c r="AR8084" s="61"/>
      <c r="AS8084" s="61"/>
      <c r="AT8084" s="61"/>
      <c r="AU8084" s="61"/>
      <c r="AV8084" s="61"/>
      <c r="AW8084" s="61"/>
      <c r="AX8084" s="61"/>
      <c r="AY8084" s="61"/>
      <c r="AZ8084" s="61"/>
      <c r="BA8084" s="61"/>
    </row>
    <row r="8085" spans="39:53" x14ac:dyDescent="0.2">
      <c r="AM8085" s="61"/>
      <c r="AN8085" s="61"/>
      <c r="AO8085" s="171"/>
      <c r="AP8085" s="61"/>
      <c r="AQ8085" s="61"/>
      <c r="AR8085" s="61"/>
      <c r="AS8085" s="61"/>
      <c r="AT8085" s="61"/>
      <c r="AU8085" s="61"/>
      <c r="AV8085" s="61"/>
      <c r="AW8085" s="61"/>
      <c r="AX8085" s="61"/>
      <c r="AY8085" s="61"/>
      <c r="AZ8085" s="61"/>
      <c r="BA8085" s="61"/>
    </row>
    <row r="8086" spans="39:53" x14ac:dyDescent="0.2">
      <c r="AM8086" s="61"/>
      <c r="AN8086" s="61"/>
      <c r="AO8086" s="171"/>
      <c r="AP8086" s="61"/>
      <c r="AQ8086" s="61"/>
      <c r="AR8086" s="61"/>
      <c r="AS8086" s="61"/>
      <c r="AT8086" s="61"/>
      <c r="AU8086" s="61"/>
      <c r="AV8086" s="61"/>
      <c r="AW8086" s="61"/>
      <c r="AX8086" s="61"/>
      <c r="AY8086" s="61"/>
      <c r="AZ8086" s="61"/>
      <c r="BA8086" s="61"/>
    </row>
    <row r="8087" spans="39:53" x14ac:dyDescent="0.2">
      <c r="AM8087" s="61"/>
      <c r="AN8087" s="61"/>
      <c r="AO8087" s="171"/>
      <c r="AP8087" s="61"/>
      <c r="AQ8087" s="61"/>
      <c r="AR8087" s="61"/>
      <c r="AS8087" s="61"/>
      <c r="AT8087" s="61"/>
      <c r="AU8087" s="61"/>
      <c r="AV8087" s="61"/>
      <c r="AW8087" s="61"/>
      <c r="AX8087" s="61"/>
      <c r="AY8087" s="61"/>
      <c r="AZ8087" s="61"/>
      <c r="BA8087" s="61"/>
    </row>
    <row r="8088" spans="39:53" x14ac:dyDescent="0.2">
      <c r="AM8088" s="61"/>
      <c r="AN8088" s="61"/>
      <c r="AO8088" s="171"/>
      <c r="AP8088" s="61"/>
      <c r="AQ8088" s="61"/>
      <c r="AR8088" s="61"/>
      <c r="AS8088" s="61"/>
      <c r="AT8088" s="61"/>
      <c r="AU8088" s="61"/>
      <c r="AV8088" s="61"/>
      <c r="AW8088" s="61"/>
      <c r="AX8088" s="61"/>
      <c r="AY8088" s="61"/>
      <c r="AZ8088" s="61"/>
      <c r="BA8088" s="61"/>
    </row>
    <row r="8089" spans="39:53" x14ac:dyDescent="0.2">
      <c r="AM8089" s="61"/>
      <c r="AN8089" s="61"/>
      <c r="AO8089" s="171"/>
      <c r="AP8089" s="61"/>
      <c r="AQ8089" s="61"/>
      <c r="AR8089" s="61"/>
      <c r="AS8089" s="61"/>
      <c r="AT8089" s="61"/>
      <c r="AU8089" s="61"/>
      <c r="AV8089" s="61"/>
      <c r="AW8089" s="61"/>
      <c r="AX8089" s="61"/>
      <c r="AY8089" s="61"/>
      <c r="AZ8089" s="61"/>
      <c r="BA8089" s="61"/>
    </row>
    <row r="8090" spans="39:53" x14ac:dyDescent="0.2">
      <c r="AM8090" s="61"/>
      <c r="AN8090" s="61"/>
      <c r="AO8090" s="171"/>
      <c r="AP8090" s="61"/>
      <c r="AQ8090" s="61"/>
      <c r="AR8090" s="61"/>
      <c r="AS8090" s="61"/>
      <c r="AT8090" s="61"/>
      <c r="AU8090" s="61"/>
      <c r="AV8090" s="61"/>
      <c r="AW8090" s="61"/>
      <c r="AX8090" s="61"/>
      <c r="AY8090" s="61"/>
      <c r="AZ8090" s="61"/>
      <c r="BA8090" s="61"/>
    </row>
    <row r="8091" spans="39:53" x14ac:dyDescent="0.2">
      <c r="AM8091" s="61"/>
      <c r="AN8091" s="61"/>
      <c r="AO8091" s="171"/>
      <c r="AP8091" s="61"/>
      <c r="AQ8091" s="61"/>
      <c r="AR8091" s="61"/>
      <c r="AS8091" s="61"/>
      <c r="AT8091" s="61"/>
      <c r="AU8091" s="61"/>
      <c r="AV8091" s="61"/>
      <c r="AW8091" s="61"/>
      <c r="AX8091" s="61"/>
      <c r="AY8091" s="61"/>
      <c r="AZ8091" s="61"/>
      <c r="BA8091" s="61"/>
    </row>
    <row r="8092" spans="39:53" x14ac:dyDescent="0.2">
      <c r="AM8092" s="61"/>
      <c r="AN8092" s="61"/>
      <c r="AO8092" s="171"/>
      <c r="AP8092" s="61"/>
      <c r="AQ8092" s="61"/>
      <c r="AR8092" s="61"/>
      <c r="AS8092" s="61"/>
      <c r="AT8092" s="61"/>
      <c r="AU8092" s="61"/>
      <c r="AV8092" s="61"/>
      <c r="AW8092" s="61"/>
      <c r="AX8092" s="61"/>
      <c r="AY8092" s="61"/>
      <c r="AZ8092" s="61"/>
      <c r="BA8092" s="61"/>
    </row>
    <row r="8093" spans="39:53" x14ac:dyDescent="0.2">
      <c r="AM8093" s="61"/>
      <c r="AN8093" s="61"/>
      <c r="AO8093" s="171"/>
      <c r="AP8093" s="61"/>
      <c r="AQ8093" s="61"/>
      <c r="AR8093" s="61"/>
      <c r="AS8093" s="61"/>
      <c r="AT8093" s="61"/>
      <c r="AU8093" s="61"/>
      <c r="AV8093" s="61"/>
      <c r="AW8093" s="61"/>
      <c r="AX8093" s="61"/>
      <c r="AY8093" s="61"/>
      <c r="AZ8093" s="61"/>
      <c r="BA8093" s="61"/>
    </row>
    <row r="8094" spans="39:53" x14ac:dyDescent="0.2">
      <c r="AM8094" s="61"/>
      <c r="AN8094" s="61"/>
      <c r="AO8094" s="171"/>
      <c r="AP8094" s="61"/>
      <c r="AQ8094" s="61"/>
      <c r="AR8094" s="61"/>
      <c r="AS8094" s="61"/>
      <c r="AT8094" s="61"/>
      <c r="AU8094" s="61"/>
      <c r="AV8094" s="61"/>
      <c r="AW8094" s="61"/>
      <c r="AX8094" s="61"/>
      <c r="AY8094" s="61"/>
      <c r="AZ8094" s="61"/>
      <c r="BA8094" s="61"/>
    </row>
    <row r="8095" spans="39:53" x14ac:dyDescent="0.2">
      <c r="AM8095" s="61"/>
      <c r="AN8095" s="61"/>
      <c r="AO8095" s="171"/>
      <c r="AP8095" s="61"/>
      <c r="AQ8095" s="61"/>
      <c r="AR8095" s="61"/>
      <c r="AS8095" s="61"/>
      <c r="AT8095" s="61"/>
      <c r="AU8095" s="61"/>
      <c r="AV8095" s="61"/>
      <c r="AW8095" s="61"/>
      <c r="AX8095" s="61"/>
      <c r="AY8095" s="61"/>
      <c r="AZ8095" s="61"/>
      <c r="BA8095" s="61"/>
    </row>
    <row r="8096" spans="39:53" x14ac:dyDescent="0.2">
      <c r="AM8096" s="61"/>
      <c r="AN8096" s="61"/>
      <c r="AO8096" s="171"/>
      <c r="AP8096" s="61"/>
      <c r="AQ8096" s="61"/>
      <c r="AR8096" s="61"/>
      <c r="AS8096" s="61"/>
      <c r="AT8096" s="61"/>
      <c r="AU8096" s="61"/>
      <c r="AV8096" s="61"/>
      <c r="AW8096" s="61"/>
      <c r="AX8096" s="61"/>
      <c r="AY8096" s="61"/>
      <c r="AZ8096" s="61"/>
      <c r="BA8096" s="61"/>
    </row>
    <row r="8097" spans="39:53" x14ac:dyDescent="0.2">
      <c r="AM8097" s="61"/>
      <c r="AN8097" s="61"/>
      <c r="AO8097" s="171"/>
      <c r="AP8097" s="61"/>
      <c r="AQ8097" s="61"/>
      <c r="AR8097" s="61"/>
      <c r="AS8097" s="61"/>
      <c r="AT8097" s="61"/>
      <c r="AU8097" s="61"/>
      <c r="AV8097" s="61"/>
      <c r="AW8097" s="61"/>
      <c r="AX8097" s="61"/>
      <c r="AY8097" s="61"/>
      <c r="AZ8097" s="61"/>
      <c r="BA8097" s="61"/>
    </row>
    <row r="8098" spans="39:53" x14ac:dyDescent="0.2">
      <c r="AM8098" s="61"/>
      <c r="AN8098" s="61"/>
      <c r="AO8098" s="171"/>
      <c r="AP8098" s="61"/>
      <c r="AQ8098" s="61"/>
      <c r="AR8098" s="61"/>
      <c r="AS8098" s="61"/>
      <c r="AT8098" s="61"/>
      <c r="AU8098" s="61"/>
      <c r="AV8098" s="61"/>
      <c r="AW8098" s="61"/>
      <c r="AX8098" s="61"/>
      <c r="AY8098" s="61"/>
      <c r="AZ8098" s="61"/>
      <c r="BA8098" s="61"/>
    </row>
    <row r="8099" spans="39:53" x14ac:dyDescent="0.2">
      <c r="AM8099" s="61"/>
      <c r="AN8099" s="61"/>
      <c r="AO8099" s="171"/>
      <c r="AP8099" s="61"/>
      <c r="AQ8099" s="61"/>
      <c r="AR8099" s="61"/>
      <c r="AS8099" s="61"/>
      <c r="AT8099" s="61"/>
      <c r="AU8099" s="61"/>
      <c r="AV8099" s="61"/>
      <c r="AW8099" s="61"/>
      <c r="AX8099" s="61"/>
      <c r="AY8099" s="61"/>
      <c r="AZ8099" s="61"/>
      <c r="BA8099" s="61"/>
    </row>
    <row r="8100" spans="39:53" x14ac:dyDescent="0.2">
      <c r="AM8100" s="61"/>
      <c r="AN8100" s="61"/>
      <c r="AO8100" s="171"/>
      <c r="AP8100" s="61"/>
      <c r="AQ8100" s="61"/>
      <c r="AR8100" s="61"/>
      <c r="AS8100" s="61"/>
      <c r="AT8100" s="61"/>
      <c r="AU8100" s="61"/>
      <c r="AV8100" s="61"/>
      <c r="AW8100" s="61"/>
      <c r="AX8100" s="61"/>
      <c r="AY8100" s="61"/>
      <c r="AZ8100" s="61"/>
      <c r="BA8100" s="61"/>
    </row>
    <row r="8101" spans="39:53" x14ac:dyDescent="0.2">
      <c r="AM8101" s="61"/>
      <c r="AN8101" s="61"/>
      <c r="AO8101" s="171"/>
      <c r="AP8101" s="61"/>
      <c r="AQ8101" s="61"/>
      <c r="AR8101" s="61"/>
      <c r="AS8101" s="61"/>
      <c r="AT8101" s="61"/>
      <c r="AU8101" s="61"/>
      <c r="AV8101" s="61"/>
      <c r="AW8101" s="61"/>
      <c r="AX8101" s="61"/>
      <c r="AY8101" s="61"/>
      <c r="AZ8101" s="61"/>
      <c r="BA8101" s="61"/>
    </row>
    <row r="8102" spans="39:53" x14ac:dyDescent="0.2">
      <c r="AM8102" s="61"/>
      <c r="AN8102" s="61"/>
      <c r="AO8102" s="171"/>
      <c r="AP8102" s="61"/>
      <c r="AQ8102" s="61"/>
      <c r="AR8102" s="61"/>
      <c r="AS8102" s="61"/>
      <c r="AT8102" s="61"/>
      <c r="AU8102" s="61"/>
      <c r="AV8102" s="61"/>
      <c r="AW8102" s="61"/>
      <c r="AX8102" s="61"/>
      <c r="AY8102" s="61"/>
      <c r="AZ8102" s="61"/>
      <c r="BA8102" s="61"/>
    </row>
    <row r="8103" spans="39:53" x14ac:dyDescent="0.2">
      <c r="AM8103" s="61"/>
      <c r="AN8103" s="61"/>
      <c r="AO8103" s="171"/>
      <c r="AP8103" s="61"/>
      <c r="AQ8103" s="61"/>
      <c r="AR8103" s="61"/>
      <c r="AS8103" s="61"/>
      <c r="AT8103" s="61"/>
      <c r="AU8103" s="61"/>
      <c r="AV8103" s="61"/>
      <c r="AW8103" s="61"/>
      <c r="AX8103" s="61"/>
      <c r="AY8103" s="61"/>
      <c r="AZ8103" s="61"/>
      <c r="BA8103" s="61"/>
    </row>
    <row r="8104" spans="39:53" x14ac:dyDescent="0.2">
      <c r="AM8104" s="61"/>
      <c r="AN8104" s="61"/>
      <c r="AO8104" s="171"/>
      <c r="AP8104" s="61"/>
      <c r="AQ8104" s="61"/>
      <c r="AR8104" s="61"/>
      <c r="AS8104" s="61"/>
      <c r="AT8104" s="61"/>
      <c r="AU8104" s="61"/>
      <c r="AV8104" s="61"/>
      <c r="AW8104" s="61"/>
      <c r="AX8104" s="61"/>
      <c r="AY8104" s="61"/>
      <c r="AZ8104" s="61"/>
      <c r="BA8104" s="61"/>
    </row>
    <row r="8105" spans="39:53" x14ac:dyDescent="0.2">
      <c r="AM8105" s="61"/>
      <c r="AN8105" s="61"/>
      <c r="AO8105" s="171"/>
      <c r="AP8105" s="61"/>
      <c r="AQ8105" s="61"/>
      <c r="AR8105" s="61"/>
      <c r="AS8105" s="61"/>
      <c r="AT8105" s="61"/>
      <c r="AU8105" s="61"/>
      <c r="AV8105" s="61"/>
      <c r="AW8105" s="61"/>
      <c r="AX8105" s="61"/>
      <c r="AY8105" s="61"/>
      <c r="AZ8105" s="61"/>
      <c r="BA8105" s="61"/>
    </row>
    <row r="8106" spans="39:53" x14ac:dyDescent="0.2">
      <c r="AM8106" s="61"/>
      <c r="AN8106" s="61"/>
      <c r="AO8106" s="171"/>
      <c r="AP8106" s="61"/>
      <c r="AQ8106" s="61"/>
      <c r="AR8106" s="61"/>
      <c r="AS8106" s="61"/>
      <c r="AT8106" s="61"/>
      <c r="AU8106" s="61"/>
      <c r="AV8106" s="61"/>
      <c r="AW8106" s="61"/>
      <c r="AX8106" s="61"/>
      <c r="AY8106" s="61"/>
      <c r="AZ8106" s="61"/>
      <c r="BA8106" s="61"/>
    </row>
    <row r="8107" spans="39:53" x14ac:dyDescent="0.2">
      <c r="AM8107" s="61"/>
      <c r="AN8107" s="61"/>
      <c r="AO8107" s="171"/>
      <c r="AP8107" s="61"/>
      <c r="AQ8107" s="61"/>
      <c r="AR8107" s="61"/>
      <c r="AS8107" s="61"/>
      <c r="AT8107" s="61"/>
      <c r="AU8107" s="61"/>
      <c r="AV8107" s="61"/>
      <c r="AW8107" s="61"/>
      <c r="AX8107" s="61"/>
      <c r="AY8107" s="61"/>
      <c r="AZ8107" s="61"/>
      <c r="BA8107" s="61"/>
    </row>
    <row r="8108" spans="39:53" x14ac:dyDescent="0.2">
      <c r="AM8108" s="61"/>
      <c r="AN8108" s="61"/>
      <c r="AO8108" s="171"/>
      <c r="AP8108" s="61"/>
      <c r="AQ8108" s="61"/>
      <c r="AR8108" s="61"/>
      <c r="AS8108" s="61"/>
      <c r="AT8108" s="61"/>
      <c r="AU8108" s="61"/>
      <c r="AV8108" s="61"/>
      <c r="AW8108" s="61"/>
      <c r="AX8108" s="61"/>
      <c r="AY8108" s="61"/>
      <c r="AZ8108" s="61"/>
      <c r="BA8108" s="61"/>
    </row>
    <row r="8109" spans="39:53" x14ac:dyDescent="0.2">
      <c r="AM8109" s="61"/>
      <c r="AN8109" s="61"/>
      <c r="AO8109" s="171"/>
      <c r="AP8109" s="61"/>
      <c r="AQ8109" s="61"/>
      <c r="AR8109" s="61"/>
      <c r="AS8109" s="61"/>
      <c r="AT8109" s="61"/>
      <c r="AU8109" s="61"/>
      <c r="AV8109" s="61"/>
      <c r="AW8109" s="61"/>
      <c r="AX8109" s="61"/>
      <c r="AY8109" s="61"/>
      <c r="AZ8109" s="61"/>
      <c r="BA8109" s="61"/>
    </row>
    <row r="8110" spans="39:53" x14ac:dyDescent="0.2">
      <c r="AM8110" s="61"/>
      <c r="AN8110" s="61"/>
      <c r="AO8110" s="171"/>
      <c r="AP8110" s="61"/>
      <c r="AQ8110" s="61"/>
      <c r="AR8110" s="61"/>
      <c r="AS8110" s="61"/>
      <c r="AT8110" s="61"/>
      <c r="AU8110" s="61"/>
      <c r="AV8110" s="61"/>
      <c r="AW8110" s="61"/>
      <c r="AX8110" s="61"/>
      <c r="AY8110" s="61"/>
      <c r="AZ8110" s="61"/>
      <c r="BA8110" s="61"/>
    </row>
    <row r="8111" spans="39:53" x14ac:dyDescent="0.2">
      <c r="AM8111" s="61"/>
      <c r="AN8111" s="61"/>
      <c r="AO8111" s="171"/>
      <c r="AP8111" s="61"/>
      <c r="AQ8111" s="61"/>
      <c r="AR8111" s="61"/>
      <c r="AS8111" s="61"/>
      <c r="AT8111" s="61"/>
      <c r="AU8111" s="61"/>
      <c r="AV8111" s="61"/>
      <c r="AW8111" s="61"/>
      <c r="AX8111" s="61"/>
      <c r="AY8111" s="61"/>
      <c r="AZ8111" s="61"/>
      <c r="BA8111" s="61"/>
    </row>
    <row r="8112" spans="39:53" x14ac:dyDescent="0.2">
      <c r="AM8112" s="61"/>
      <c r="AN8112" s="61"/>
      <c r="AO8112" s="171"/>
      <c r="AP8112" s="61"/>
      <c r="AQ8112" s="61"/>
      <c r="AR8112" s="61"/>
      <c r="AS8112" s="61"/>
      <c r="AT8112" s="61"/>
      <c r="AU8112" s="61"/>
      <c r="AV8112" s="61"/>
      <c r="AW8112" s="61"/>
      <c r="AX8112" s="61"/>
      <c r="AY8112" s="61"/>
      <c r="AZ8112" s="61"/>
      <c r="BA8112" s="61"/>
    </row>
    <row r="8113" spans="39:53" x14ac:dyDescent="0.2">
      <c r="AM8113" s="61"/>
      <c r="AN8113" s="61"/>
      <c r="AO8113" s="171"/>
      <c r="AP8113" s="61"/>
      <c r="AQ8113" s="61"/>
      <c r="AR8113" s="61"/>
      <c r="AS8113" s="61"/>
      <c r="AT8113" s="61"/>
      <c r="AU8113" s="61"/>
      <c r="AV8113" s="61"/>
      <c r="AW8113" s="61"/>
      <c r="AX8113" s="61"/>
      <c r="AY8113" s="61"/>
      <c r="AZ8113" s="61"/>
      <c r="BA8113" s="61"/>
    </row>
    <row r="8114" spans="39:53" x14ac:dyDescent="0.2">
      <c r="AM8114" s="61"/>
      <c r="AN8114" s="61"/>
      <c r="AO8114" s="171"/>
      <c r="AP8114" s="61"/>
      <c r="AQ8114" s="61"/>
      <c r="AR8114" s="61"/>
      <c r="AS8114" s="61"/>
      <c r="AT8114" s="61"/>
      <c r="AU8114" s="61"/>
      <c r="AV8114" s="61"/>
      <c r="AW8114" s="61"/>
      <c r="AX8114" s="61"/>
      <c r="AY8114" s="61"/>
      <c r="AZ8114" s="61"/>
      <c r="BA8114" s="61"/>
    </row>
    <row r="8115" spans="39:53" x14ac:dyDescent="0.2">
      <c r="AM8115" s="61"/>
      <c r="AN8115" s="61"/>
      <c r="AO8115" s="171"/>
      <c r="AP8115" s="61"/>
      <c r="AQ8115" s="61"/>
      <c r="AR8115" s="61"/>
      <c r="AS8115" s="61"/>
      <c r="AT8115" s="61"/>
      <c r="AU8115" s="61"/>
      <c r="AV8115" s="61"/>
      <c r="AW8115" s="61"/>
      <c r="AX8115" s="61"/>
      <c r="AY8115" s="61"/>
      <c r="AZ8115" s="61"/>
      <c r="BA8115" s="61"/>
    </row>
    <row r="8116" spans="39:53" x14ac:dyDescent="0.2">
      <c r="AM8116" s="61"/>
      <c r="AN8116" s="61"/>
      <c r="AO8116" s="171"/>
      <c r="AP8116" s="61"/>
      <c r="AQ8116" s="61"/>
      <c r="AR8116" s="61"/>
      <c r="AS8116" s="61"/>
      <c r="AT8116" s="61"/>
      <c r="AU8116" s="61"/>
      <c r="AV8116" s="61"/>
      <c r="AW8116" s="61"/>
      <c r="AX8116" s="61"/>
      <c r="AY8116" s="61"/>
      <c r="AZ8116" s="61"/>
      <c r="BA8116" s="61"/>
    </row>
    <row r="8117" spans="39:53" x14ac:dyDescent="0.2">
      <c r="AM8117" s="61"/>
      <c r="AN8117" s="61"/>
      <c r="AO8117" s="171"/>
      <c r="AP8117" s="61"/>
      <c r="AQ8117" s="61"/>
      <c r="AR8117" s="61"/>
      <c r="AS8117" s="61"/>
      <c r="AT8117" s="61"/>
      <c r="AU8117" s="61"/>
      <c r="AV8117" s="61"/>
      <c r="AW8117" s="61"/>
      <c r="AX8117" s="61"/>
      <c r="AY8117" s="61"/>
      <c r="AZ8117" s="61"/>
      <c r="BA8117" s="61"/>
    </row>
    <row r="8118" spans="39:53" x14ac:dyDescent="0.2">
      <c r="AM8118" s="61"/>
      <c r="AN8118" s="61"/>
      <c r="AO8118" s="171"/>
      <c r="AP8118" s="61"/>
      <c r="AQ8118" s="61"/>
      <c r="AR8118" s="61"/>
      <c r="AS8118" s="61"/>
      <c r="AT8118" s="61"/>
      <c r="AU8118" s="61"/>
      <c r="AV8118" s="61"/>
      <c r="AW8118" s="61"/>
      <c r="AX8118" s="61"/>
      <c r="AY8118" s="61"/>
      <c r="AZ8118" s="61"/>
      <c r="BA8118" s="61"/>
    </row>
    <row r="8119" spans="39:53" x14ac:dyDescent="0.2">
      <c r="AM8119" s="61"/>
      <c r="AN8119" s="61"/>
      <c r="AO8119" s="171"/>
      <c r="AP8119" s="61"/>
      <c r="AQ8119" s="61"/>
      <c r="AR8119" s="61"/>
      <c r="AS8119" s="61"/>
      <c r="AT8119" s="61"/>
      <c r="AU8119" s="61"/>
      <c r="AV8119" s="61"/>
      <c r="AW8119" s="61"/>
      <c r="AX8119" s="61"/>
      <c r="AY8119" s="61"/>
      <c r="AZ8119" s="61"/>
      <c r="BA8119" s="61"/>
    </row>
    <row r="8120" spans="39:53" x14ac:dyDescent="0.2">
      <c r="AM8120" s="61"/>
      <c r="AN8120" s="61"/>
      <c r="AO8120" s="171"/>
      <c r="AP8120" s="61"/>
      <c r="AQ8120" s="61"/>
      <c r="AR8120" s="61"/>
      <c r="AS8120" s="61"/>
      <c r="AT8120" s="61"/>
      <c r="AU8120" s="61"/>
      <c r="AV8120" s="61"/>
      <c r="AW8120" s="61"/>
      <c r="AX8120" s="61"/>
      <c r="AY8120" s="61"/>
      <c r="AZ8120" s="61"/>
      <c r="BA8120" s="61"/>
    </row>
    <row r="8121" spans="39:53" x14ac:dyDescent="0.2">
      <c r="AM8121" s="61"/>
      <c r="AN8121" s="61"/>
      <c r="AO8121" s="171"/>
      <c r="AP8121" s="61"/>
      <c r="AQ8121" s="61"/>
      <c r="AR8121" s="61"/>
      <c r="AS8121" s="61"/>
      <c r="AT8121" s="61"/>
      <c r="AU8121" s="61"/>
      <c r="AV8121" s="61"/>
      <c r="AW8121" s="61"/>
      <c r="AX8121" s="61"/>
      <c r="AY8121" s="61"/>
      <c r="AZ8121" s="61"/>
      <c r="BA8121" s="61"/>
    </row>
    <row r="8122" spans="39:53" x14ac:dyDescent="0.2">
      <c r="AM8122" s="61"/>
      <c r="AN8122" s="61"/>
      <c r="AO8122" s="171"/>
      <c r="AP8122" s="61"/>
      <c r="AQ8122" s="61"/>
      <c r="AR8122" s="61"/>
      <c r="AS8122" s="61"/>
      <c r="AT8122" s="61"/>
      <c r="AU8122" s="61"/>
      <c r="AV8122" s="61"/>
      <c r="AW8122" s="61"/>
      <c r="AX8122" s="61"/>
      <c r="AY8122" s="61"/>
      <c r="AZ8122" s="61"/>
      <c r="BA8122" s="61"/>
    </row>
    <row r="8123" spans="39:53" x14ac:dyDescent="0.2">
      <c r="AM8123" s="61"/>
      <c r="AN8123" s="61"/>
      <c r="AO8123" s="171"/>
      <c r="AP8123" s="61"/>
      <c r="AQ8123" s="61"/>
      <c r="AR8123" s="61"/>
      <c r="AS8123" s="61"/>
      <c r="AT8123" s="61"/>
      <c r="AU8123" s="61"/>
      <c r="AV8123" s="61"/>
      <c r="AW8123" s="61"/>
      <c r="AX8123" s="61"/>
      <c r="AY8123" s="61"/>
      <c r="AZ8123" s="61"/>
      <c r="BA8123" s="61"/>
    </row>
    <row r="8124" spans="39:53" x14ac:dyDescent="0.2">
      <c r="AM8124" s="61"/>
      <c r="AN8124" s="61"/>
      <c r="AO8124" s="171"/>
      <c r="AP8124" s="61"/>
      <c r="AQ8124" s="61"/>
      <c r="AR8124" s="61"/>
      <c r="AS8124" s="61"/>
      <c r="AT8124" s="61"/>
      <c r="AU8124" s="61"/>
      <c r="AV8124" s="61"/>
      <c r="AW8124" s="61"/>
      <c r="AX8124" s="61"/>
      <c r="AY8124" s="61"/>
      <c r="AZ8124" s="61"/>
      <c r="BA8124" s="61"/>
    </row>
    <row r="8125" spans="39:53" x14ac:dyDescent="0.2">
      <c r="AM8125" s="61"/>
      <c r="AN8125" s="61"/>
      <c r="AO8125" s="171"/>
      <c r="AP8125" s="61"/>
      <c r="AQ8125" s="61"/>
      <c r="AR8125" s="61"/>
      <c r="AS8125" s="61"/>
      <c r="AT8125" s="61"/>
      <c r="AU8125" s="61"/>
      <c r="AV8125" s="61"/>
      <c r="AW8125" s="61"/>
      <c r="AX8125" s="61"/>
      <c r="AY8125" s="61"/>
      <c r="AZ8125" s="61"/>
      <c r="BA8125" s="61"/>
    </row>
    <row r="8126" spans="39:53" x14ac:dyDescent="0.2">
      <c r="AM8126" s="61"/>
      <c r="AN8126" s="61"/>
      <c r="AO8126" s="171"/>
      <c r="AP8126" s="61"/>
      <c r="AQ8126" s="61"/>
      <c r="AR8126" s="61"/>
      <c r="AS8126" s="61"/>
      <c r="AT8126" s="61"/>
      <c r="AU8126" s="61"/>
      <c r="AV8126" s="61"/>
      <c r="AW8126" s="61"/>
      <c r="AX8126" s="61"/>
      <c r="AY8126" s="61"/>
      <c r="AZ8126" s="61"/>
      <c r="BA8126" s="61"/>
    </row>
    <row r="8127" spans="39:53" x14ac:dyDescent="0.2">
      <c r="AM8127" s="61"/>
      <c r="AN8127" s="61"/>
      <c r="AO8127" s="171"/>
      <c r="AP8127" s="61"/>
      <c r="AQ8127" s="61"/>
      <c r="AR8127" s="61"/>
      <c r="AS8127" s="61"/>
      <c r="AT8127" s="61"/>
      <c r="AU8127" s="61"/>
      <c r="AV8127" s="61"/>
      <c r="AW8127" s="61"/>
      <c r="AX8127" s="61"/>
      <c r="AY8127" s="61"/>
      <c r="AZ8127" s="61"/>
      <c r="BA8127" s="61"/>
    </row>
    <row r="8128" spans="39:53" x14ac:dyDescent="0.2">
      <c r="AM8128" s="61"/>
      <c r="AN8128" s="61"/>
      <c r="AO8128" s="171"/>
      <c r="AP8128" s="61"/>
      <c r="AQ8128" s="61"/>
      <c r="AR8128" s="61"/>
      <c r="AS8128" s="61"/>
      <c r="AT8128" s="61"/>
      <c r="AU8128" s="61"/>
      <c r="AV8128" s="61"/>
      <c r="AW8128" s="61"/>
      <c r="AX8128" s="61"/>
      <c r="AY8128" s="61"/>
      <c r="AZ8128" s="61"/>
      <c r="BA8128" s="61"/>
    </row>
    <row r="8129" spans="39:53" x14ac:dyDescent="0.2">
      <c r="AM8129" s="61"/>
      <c r="AN8129" s="61"/>
      <c r="AO8129" s="171"/>
      <c r="AP8129" s="61"/>
      <c r="AQ8129" s="61"/>
      <c r="AR8129" s="61"/>
      <c r="AS8129" s="61"/>
      <c r="AT8129" s="61"/>
      <c r="AU8129" s="61"/>
      <c r="AV8129" s="61"/>
      <c r="AW8129" s="61"/>
      <c r="AX8129" s="61"/>
      <c r="AY8129" s="61"/>
      <c r="AZ8129" s="61"/>
      <c r="BA8129" s="61"/>
    </row>
    <row r="8130" spans="39:53" x14ac:dyDescent="0.2">
      <c r="AM8130" s="61"/>
      <c r="AN8130" s="61"/>
      <c r="AO8130" s="171"/>
      <c r="AP8130" s="61"/>
      <c r="AQ8130" s="61"/>
      <c r="AR8130" s="61"/>
      <c r="AS8130" s="61"/>
      <c r="AT8130" s="61"/>
      <c r="AU8130" s="61"/>
      <c r="AV8130" s="61"/>
      <c r="AW8130" s="61"/>
      <c r="AX8130" s="61"/>
      <c r="AY8130" s="61"/>
      <c r="AZ8130" s="61"/>
      <c r="BA8130" s="61"/>
    </row>
    <row r="8131" spans="39:53" x14ac:dyDescent="0.2">
      <c r="AM8131" s="61"/>
      <c r="AN8131" s="61"/>
      <c r="AO8131" s="171"/>
      <c r="AP8131" s="61"/>
      <c r="AQ8131" s="61"/>
      <c r="AR8131" s="61"/>
      <c r="AS8131" s="61"/>
      <c r="AT8131" s="61"/>
      <c r="AU8131" s="61"/>
      <c r="AV8131" s="61"/>
      <c r="AW8131" s="61"/>
      <c r="AX8131" s="61"/>
      <c r="AY8131" s="61"/>
      <c r="AZ8131" s="61"/>
      <c r="BA8131" s="61"/>
    </row>
    <row r="8132" spans="39:53" x14ac:dyDescent="0.2">
      <c r="AM8132" s="61"/>
      <c r="AN8132" s="61"/>
      <c r="AO8132" s="171"/>
      <c r="AP8132" s="61"/>
      <c r="AQ8132" s="61"/>
      <c r="AR8132" s="61"/>
      <c r="AS8132" s="61"/>
      <c r="AT8132" s="61"/>
      <c r="AU8132" s="61"/>
      <c r="AV8132" s="61"/>
      <c r="AW8132" s="61"/>
      <c r="AX8132" s="61"/>
      <c r="AY8132" s="61"/>
      <c r="AZ8132" s="61"/>
      <c r="BA8132" s="61"/>
    </row>
    <row r="8133" spans="39:53" x14ac:dyDescent="0.2">
      <c r="AM8133" s="61"/>
      <c r="AN8133" s="61"/>
      <c r="AO8133" s="171"/>
      <c r="AP8133" s="61"/>
      <c r="AQ8133" s="61"/>
      <c r="AR8133" s="61"/>
      <c r="AS8133" s="61"/>
      <c r="AT8133" s="61"/>
      <c r="AU8133" s="61"/>
      <c r="AV8133" s="61"/>
      <c r="AW8133" s="61"/>
      <c r="AX8133" s="61"/>
      <c r="AY8133" s="61"/>
      <c r="AZ8133" s="61"/>
      <c r="BA8133" s="61"/>
    </row>
    <row r="8134" spans="39:53" x14ac:dyDescent="0.2">
      <c r="AM8134" s="61"/>
      <c r="AN8134" s="61"/>
      <c r="AO8134" s="171"/>
      <c r="AP8134" s="61"/>
      <c r="AQ8134" s="61"/>
      <c r="AR8134" s="61"/>
      <c r="AS8134" s="61"/>
      <c r="AT8134" s="61"/>
      <c r="AU8134" s="61"/>
      <c r="AV8134" s="61"/>
      <c r="AW8134" s="61"/>
      <c r="AX8134" s="61"/>
      <c r="AY8134" s="61"/>
      <c r="AZ8134" s="61"/>
      <c r="BA8134" s="61"/>
    </row>
    <row r="8135" spans="39:53" x14ac:dyDescent="0.2">
      <c r="AM8135" s="61"/>
      <c r="AN8135" s="61"/>
      <c r="AO8135" s="171"/>
      <c r="AP8135" s="61"/>
      <c r="AQ8135" s="61"/>
      <c r="AR8135" s="61"/>
      <c r="AS8135" s="61"/>
      <c r="AT8135" s="61"/>
      <c r="AU8135" s="61"/>
      <c r="AV8135" s="61"/>
      <c r="AW8135" s="61"/>
      <c r="AX8135" s="61"/>
      <c r="AY8135" s="61"/>
      <c r="AZ8135" s="61"/>
      <c r="BA8135" s="61"/>
    </row>
    <row r="8136" spans="39:53" x14ac:dyDescent="0.2">
      <c r="AM8136" s="61"/>
      <c r="AN8136" s="61"/>
      <c r="AO8136" s="171"/>
      <c r="AP8136" s="61"/>
      <c r="AQ8136" s="61"/>
      <c r="AR8136" s="61"/>
      <c r="AS8136" s="61"/>
      <c r="AT8136" s="61"/>
      <c r="AU8136" s="61"/>
      <c r="AV8136" s="61"/>
      <c r="AW8136" s="61"/>
      <c r="AX8136" s="61"/>
      <c r="AY8136" s="61"/>
      <c r="AZ8136" s="61"/>
      <c r="BA8136" s="61"/>
    </row>
    <row r="8137" spans="39:53" x14ac:dyDescent="0.2">
      <c r="AM8137" s="61"/>
      <c r="AN8137" s="61"/>
      <c r="AO8137" s="171"/>
      <c r="AP8137" s="61"/>
      <c r="AQ8137" s="61"/>
      <c r="AR8137" s="61"/>
      <c r="AS8137" s="61"/>
      <c r="AT8137" s="61"/>
      <c r="AU8137" s="61"/>
      <c r="AV8137" s="61"/>
      <c r="AW8137" s="61"/>
      <c r="AX8137" s="61"/>
      <c r="AY8137" s="61"/>
      <c r="AZ8137" s="61"/>
      <c r="BA8137" s="61"/>
    </row>
    <row r="8138" spans="39:53" x14ac:dyDescent="0.2">
      <c r="AM8138" s="61"/>
      <c r="AN8138" s="61"/>
      <c r="AO8138" s="171"/>
      <c r="AP8138" s="61"/>
      <c r="AQ8138" s="61"/>
      <c r="AR8138" s="61"/>
      <c r="AS8138" s="61"/>
      <c r="AT8138" s="61"/>
      <c r="AU8138" s="61"/>
      <c r="AV8138" s="61"/>
      <c r="AW8138" s="61"/>
      <c r="AX8138" s="61"/>
      <c r="AY8138" s="61"/>
      <c r="AZ8138" s="61"/>
      <c r="BA8138" s="61"/>
    </row>
    <row r="8139" spans="39:53" x14ac:dyDescent="0.2">
      <c r="AM8139" s="61"/>
      <c r="AN8139" s="61"/>
      <c r="AO8139" s="171"/>
      <c r="AP8139" s="61"/>
      <c r="AQ8139" s="61"/>
      <c r="AR8139" s="61"/>
      <c r="AS8139" s="61"/>
      <c r="AT8139" s="61"/>
      <c r="AU8139" s="61"/>
      <c r="AV8139" s="61"/>
      <c r="AW8139" s="61"/>
      <c r="AX8139" s="61"/>
      <c r="AY8139" s="61"/>
      <c r="AZ8139" s="61"/>
      <c r="BA8139" s="61"/>
    </row>
    <row r="8140" spans="39:53" x14ac:dyDescent="0.2">
      <c r="AM8140" s="61"/>
      <c r="AN8140" s="61"/>
      <c r="AO8140" s="171"/>
      <c r="AP8140" s="61"/>
      <c r="AQ8140" s="61"/>
      <c r="AR8140" s="61"/>
      <c r="AS8140" s="61"/>
      <c r="AT8140" s="61"/>
      <c r="AU8140" s="61"/>
      <c r="AV8140" s="61"/>
      <c r="AW8140" s="61"/>
      <c r="AX8140" s="61"/>
      <c r="AY8140" s="61"/>
      <c r="AZ8140" s="61"/>
      <c r="BA8140" s="61"/>
    </row>
    <row r="8141" spans="39:53" x14ac:dyDescent="0.2">
      <c r="AM8141" s="61"/>
      <c r="AN8141" s="61"/>
      <c r="AO8141" s="171"/>
      <c r="AP8141" s="61"/>
      <c r="AQ8141" s="61"/>
      <c r="AR8141" s="61"/>
      <c r="AS8141" s="61"/>
      <c r="AT8141" s="61"/>
      <c r="AU8141" s="61"/>
      <c r="AV8141" s="61"/>
      <c r="AW8141" s="61"/>
      <c r="AX8141" s="61"/>
      <c r="AY8141" s="61"/>
      <c r="AZ8141" s="61"/>
      <c r="BA8141" s="61"/>
    </row>
    <row r="8142" spans="39:53" x14ac:dyDescent="0.2">
      <c r="AM8142" s="61"/>
      <c r="AN8142" s="61"/>
      <c r="AO8142" s="171"/>
      <c r="AP8142" s="61"/>
      <c r="AQ8142" s="61"/>
      <c r="AR8142" s="61"/>
      <c r="AS8142" s="61"/>
      <c r="AT8142" s="61"/>
      <c r="AU8142" s="61"/>
      <c r="AV8142" s="61"/>
      <c r="AW8142" s="61"/>
      <c r="AX8142" s="61"/>
      <c r="AY8142" s="61"/>
      <c r="AZ8142" s="61"/>
      <c r="BA8142" s="61"/>
    </row>
    <row r="8143" spans="39:53" x14ac:dyDescent="0.2">
      <c r="AM8143" s="61"/>
      <c r="AN8143" s="61"/>
      <c r="AO8143" s="171"/>
      <c r="AP8143" s="61"/>
      <c r="AQ8143" s="61"/>
      <c r="AR8143" s="61"/>
      <c r="AS8143" s="61"/>
      <c r="AT8143" s="61"/>
      <c r="AU8143" s="61"/>
      <c r="AV8143" s="61"/>
      <c r="AW8143" s="61"/>
      <c r="AX8143" s="61"/>
      <c r="AY8143" s="61"/>
      <c r="AZ8143" s="61"/>
      <c r="BA8143" s="61"/>
    </row>
    <row r="8144" spans="39:53" x14ac:dyDescent="0.2">
      <c r="AM8144" s="61"/>
      <c r="AN8144" s="61"/>
      <c r="AO8144" s="171"/>
      <c r="AP8144" s="61"/>
      <c r="AQ8144" s="61"/>
      <c r="AR8144" s="61"/>
      <c r="AS8144" s="61"/>
      <c r="AT8144" s="61"/>
      <c r="AU8144" s="61"/>
      <c r="AV8144" s="61"/>
      <c r="AW8144" s="61"/>
      <c r="AX8144" s="61"/>
      <c r="AY8144" s="61"/>
      <c r="AZ8144" s="61"/>
      <c r="BA8144" s="61"/>
    </row>
    <row r="8145" spans="39:53" x14ac:dyDescent="0.2">
      <c r="AM8145" s="61"/>
      <c r="AN8145" s="61"/>
      <c r="AO8145" s="171"/>
      <c r="AP8145" s="61"/>
      <c r="AQ8145" s="61"/>
      <c r="AR8145" s="61"/>
      <c r="AS8145" s="61"/>
      <c r="AT8145" s="61"/>
      <c r="AU8145" s="61"/>
      <c r="AV8145" s="61"/>
      <c r="AW8145" s="61"/>
      <c r="AX8145" s="61"/>
      <c r="AY8145" s="61"/>
      <c r="AZ8145" s="61"/>
      <c r="BA8145" s="61"/>
    </row>
    <row r="8146" spans="39:53" x14ac:dyDescent="0.2">
      <c r="AM8146" s="61"/>
      <c r="AN8146" s="61"/>
      <c r="AO8146" s="171"/>
      <c r="AP8146" s="61"/>
      <c r="AQ8146" s="61"/>
      <c r="AR8146" s="61"/>
      <c r="AS8146" s="61"/>
      <c r="AT8146" s="61"/>
      <c r="AU8146" s="61"/>
      <c r="AV8146" s="61"/>
      <c r="AW8146" s="61"/>
      <c r="AX8146" s="61"/>
      <c r="AY8146" s="61"/>
      <c r="AZ8146" s="61"/>
      <c r="BA8146" s="61"/>
    </row>
    <row r="8147" spans="39:53" x14ac:dyDescent="0.2">
      <c r="AM8147" s="61"/>
      <c r="AN8147" s="61"/>
      <c r="AO8147" s="171"/>
      <c r="AP8147" s="61"/>
      <c r="AQ8147" s="61"/>
      <c r="AR8147" s="61"/>
      <c r="AS8147" s="61"/>
      <c r="AT8147" s="61"/>
      <c r="AU8147" s="61"/>
      <c r="AV8147" s="61"/>
      <c r="AW8147" s="61"/>
      <c r="AX8147" s="61"/>
      <c r="AY8147" s="61"/>
      <c r="AZ8147" s="61"/>
      <c r="BA8147" s="61"/>
    </row>
    <row r="8148" spans="39:53" x14ac:dyDescent="0.2">
      <c r="AM8148" s="61"/>
      <c r="AN8148" s="61"/>
      <c r="AO8148" s="171"/>
      <c r="AP8148" s="61"/>
      <c r="AQ8148" s="61"/>
      <c r="AR8148" s="61"/>
      <c r="AS8148" s="61"/>
      <c r="AT8148" s="61"/>
      <c r="AU8148" s="61"/>
      <c r="AV8148" s="61"/>
      <c r="AW8148" s="61"/>
      <c r="AX8148" s="61"/>
      <c r="AY8148" s="61"/>
      <c r="AZ8148" s="61"/>
      <c r="BA8148" s="61"/>
    </row>
    <row r="8149" spans="39:53" x14ac:dyDescent="0.2">
      <c r="AM8149" s="61"/>
      <c r="AN8149" s="61"/>
      <c r="AO8149" s="171"/>
      <c r="AP8149" s="61"/>
      <c r="AQ8149" s="61"/>
      <c r="AR8149" s="61"/>
      <c r="AS8149" s="61"/>
      <c r="AT8149" s="61"/>
      <c r="AU8149" s="61"/>
      <c r="AV8149" s="61"/>
      <c r="AW8149" s="61"/>
      <c r="AX8149" s="61"/>
      <c r="AY8149" s="61"/>
      <c r="AZ8149" s="61"/>
      <c r="BA8149" s="61"/>
    </row>
    <row r="8150" spans="39:53" x14ac:dyDescent="0.2">
      <c r="AM8150" s="61"/>
      <c r="AN8150" s="61"/>
      <c r="AO8150" s="171"/>
      <c r="AP8150" s="61"/>
      <c r="AQ8150" s="61"/>
      <c r="AR8150" s="61"/>
      <c r="AS8150" s="61"/>
      <c r="AT8150" s="61"/>
      <c r="AU8150" s="61"/>
      <c r="AV8150" s="61"/>
      <c r="AW8150" s="61"/>
      <c r="AX8150" s="61"/>
      <c r="AY8150" s="61"/>
      <c r="AZ8150" s="61"/>
      <c r="BA8150" s="61"/>
    </row>
    <row r="8151" spans="39:53" x14ac:dyDescent="0.2">
      <c r="AM8151" s="61"/>
      <c r="AN8151" s="61"/>
      <c r="AO8151" s="171"/>
      <c r="AP8151" s="61"/>
      <c r="AQ8151" s="61"/>
      <c r="AR8151" s="61"/>
      <c r="AS8151" s="61"/>
      <c r="AT8151" s="61"/>
      <c r="AU8151" s="61"/>
      <c r="AV8151" s="61"/>
      <c r="AW8151" s="61"/>
      <c r="AX8151" s="61"/>
      <c r="AY8151" s="61"/>
      <c r="AZ8151" s="61"/>
      <c r="BA8151" s="61"/>
    </row>
    <row r="8152" spans="39:53" x14ac:dyDescent="0.2">
      <c r="AM8152" s="61"/>
      <c r="AN8152" s="61"/>
      <c r="AO8152" s="171"/>
      <c r="AP8152" s="61"/>
      <c r="AQ8152" s="61"/>
      <c r="AR8152" s="61"/>
      <c r="AS8152" s="61"/>
      <c r="AT8152" s="61"/>
      <c r="AU8152" s="61"/>
      <c r="AV8152" s="61"/>
      <c r="AW8152" s="61"/>
      <c r="AX8152" s="61"/>
      <c r="AY8152" s="61"/>
      <c r="AZ8152" s="61"/>
      <c r="BA8152" s="61"/>
    </row>
    <row r="8153" spans="39:53" x14ac:dyDescent="0.2">
      <c r="AM8153" s="61"/>
      <c r="AN8153" s="61"/>
      <c r="AO8153" s="171"/>
      <c r="AP8153" s="61"/>
      <c r="AQ8153" s="61"/>
      <c r="AR8153" s="61"/>
      <c r="AS8153" s="61"/>
      <c r="AT8153" s="61"/>
      <c r="AU8153" s="61"/>
      <c r="AV8153" s="61"/>
      <c r="AW8153" s="61"/>
      <c r="AX8153" s="61"/>
      <c r="AY8153" s="61"/>
      <c r="AZ8153" s="61"/>
      <c r="BA8153" s="61"/>
    </row>
    <row r="8154" spans="39:53" x14ac:dyDescent="0.2">
      <c r="AM8154" s="61"/>
      <c r="AN8154" s="61"/>
      <c r="AO8154" s="171"/>
      <c r="AP8154" s="61"/>
      <c r="AQ8154" s="61"/>
      <c r="AR8154" s="61"/>
      <c r="AS8154" s="61"/>
      <c r="AT8154" s="61"/>
      <c r="AU8154" s="61"/>
      <c r="AV8154" s="61"/>
      <c r="AW8154" s="61"/>
      <c r="AX8154" s="61"/>
      <c r="AY8154" s="61"/>
      <c r="AZ8154" s="61"/>
      <c r="BA8154" s="61"/>
    </row>
    <row r="8155" spans="39:53" x14ac:dyDescent="0.2">
      <c r="AM8155" s="61"/>
      <c r="AN8155" s="61"/>
      <c r="AO8155" s="171"/>
      <c r="AP8155" s="61"/>
      <c r="AQ8155" s="61"/>
      <c r="AR8155" s="61"/>
      <c r="AS8155" s="61"/>
      <c r="AT8155" s="61"/>
      <c r="AU8155" s="61"/>
      <c r="AV8155" s="61"/>
      <c r="AW8155" s="61"/>
      <c r="AX8155" s="61"/>
      <c r="AY8155" s="61"/>
      <c r="AZ8155" s="61"/>
      <c r="BA8155" s="61"/>
    </row>
    <row r="8156" spans="39:53" x14ac:dyDescent="0.2">
      <c r="AM8156" s="61"/>
      <c r="AN8156" s="61"/>
      <c r="AO8156" s="171"/>
      <c r="AP8156" s="61"/>
      <c r="AQ8156" s="61"/>
      <c r="AR8156" s="61"/>
      <c r="AS8156" s="61"/>
      <c r="AT8156" s="61"/>
      <c r="AU8156" s="61"/>
      <c r="AV8156" s="61"/>
      <c r="AW8156" s="61"/>
      <c r="AX8156" s="61"/>
      <c r="AY8156" s="61"/>
      <c r="AZ8156" s="61"/>
      <c r="BA8156" s="61"/>
    </row>
    <row r="8157" spans="39:53" x14ac:dyDescent="0.2">
      <c r="AM8157" s="61"/>
      <c r="AN8157" s="61"/>
      <c r="AO8157" s="171"/>
      <c r="AP8157" s="61"/>
      <c r="AQ8157" s="61"/>
      <c r="AR8157" s="61"/>
      <c r="AS8157" s="61"/>
      <c r="AT8157" s="61"/>
      <c r="AU8157" s="61"/>
      <c r="AV8157" s="61"/>
      <c r="AW8157" s="61"/>
      <c r="AX8157" s="61"/>
      <c r="AY8157" s="61"/>
      <c r="AZ8157" s="61"/>
      <c r="BA8157" s="61"/>
    </row>
    <row r="8158" spans="39:53" x14ac:dyDescent="0.2">
      <c r="AM8158" s="61"/>
      <c r="AN8158" s="61"/>
      <c r="AO8158" s="171"/>
      <c r="AP8158" s="61"/>
      <c r="AQ8158" s="61"/>
      <c r="AR8158" s="61"/>
      <c r="AS8158" s="61"/>
      <c r="AT8158" s="61"/>
      <c r="AU8158" s="61"/>
      <c r="AV8158" s="61"/>
      <c r="AW8158" s="61"/>
      <c r="AX8158" s="61"/>
      <c r="AY8158" s="61"/>
      <c r="AZ8158" s="61"/>
      <c r="BA8158" s="61"/>
    </row>
    <row r="8159" spans="39:53" x14ac:dyDescent="0.2">
      <c r="AM8159" s="61"/>
      <c r="AN8159" s="61"/>
      <c r="AO8159" s="171"/>
      <c r="AP8159" s="61"/>
      <c r="AQ8159" s="61"/>
      <c r="AR8159" s="61"/>
      <c r="AS8159" s="61"/>
      <c r="AT8159" s="61"/>
      <c r="AU8159" s="61"/>
      <c r="AV8159" s="61"/>
      <c r="AW8159" s="61"/>
      <c r="AX8159" s="61"/>
      <c r="AY8159" s="61"/>
      <c r="AZ8159" s="61"/>
      <c r="BA8159" s="61"/>
    </row>
    <row r="8160" spans="39:53" x14ac:dyDescent="0.2">
      <c r="AM8160" s="61"/>
      <c r="AN8160" s="61"/>
      <c r="AO8160" s="171"/>
      <c r="AP8160" s="61"/>
      <c r="AQ8160" s="61"/>
      <c r="AR8160" s="61"/>
      <c r="AS8160" s="61"/>
      <c r="AT8160" s="61"/>
      <c r="AU8160" s="61"/>
      <c r="AV8160" s="61"/>
      <c r="AW8160" s="61"/>
      <c r="AX8160" s="61"/>
      <c r="AY8160" s="61"/>
      <c r="AZ8160" s="61"/>
      <c r="BA8160" s="61"/>
    </row>
    <row r="8161" spans="39:53" x14ac:dyDescent="0.2">
      <c r="AM8161" s="61"/>
      <c r="AN8161" s="61"/>
      <c r="AO8161" s="171"/>
      <c r="AP8161" s="61"/>
      <c r="AQ8161" s="61"/>
      <c r="AR8161" s="61"/>
      <c r="AS8161" s="61"/>
      <c r="AT8161" s="61"/>
      <c r="AU8161" s="61"/>
      <c r="AV8161" s="61"/>
      <c r="AW8161" s="61"/>
      <c r="AX8161" s="61"/>
      <c r="AY8161" s="61"/>
      <c r="AZ8161" s="61"/>
      <c r="BA8161" s="61"/>
    </row>
    <row r="8162" spans="39:53" x14ac:dyDescent="0.2">
      <c r="AM8162" s="61"/>
      <c r="AN8162" s="61"/>
      <c r="AO8162" s="171"/>
      <c r="AP8162" s="61"/>
      <c r="AQ8162" s="61"/>
      <c r="AR8162" s="61"/>
      <c r="AS8162" s="61"/>
      <c r="AT8162" s="61"/>
      <c r="AU8162" s="61"/>
      <c r="AV8162" s="61"/>
      <c r="AW8162" s="61"/>
      <c r="AX8162" s="61"/>
      <c r="AY8162" s="61"/>
      <c r="AZ8162" s="61"/>
      <c r="BA8162" s="61"/>
    </row>
    <row r="8163" spans="39:53" x14ac:dyDescent="0.2">
      <c r="AM8163" s="61"/>
      <c r="AN8163" s="61"/>
      <c r="AO8163" s="171"/>
      <c r="AP8163" s="61"/>
      <c r="AQ8163" s="61"/>
      <c r="AR8163" s="61"/>
      <c r="AS8163" s="61"/>
      <c r="AT8163" s="61"/>
      <c r="AU8163" s="61"/>
      <c r="AV8163" s="61"/>
      <c r="AW8163" s="61"/>
      <c r="AX8163" s="61"/>
      <c r="AY8163" s="61"/>
      <c r="AZ8163" s="61"/>
      <c r="BA8163" s="61"/>
    </row>
    <row r="8164" spans="39:53" x14ac:dyDescent="0.2">
      <c r="AM8164" s="61"/>
      <c r="AN8164" s="61"/>
      <c r="AO8164" s="171"/>
      <c r="AP8164" s="61"/>
      <c r="AQ8164" s="61"/>
      <c r="AR8164" s="61"/>
      <c r="AS8164" s="61"/>
      <c r="AT8164" s="61"/>
      <c r="AU8164" s="61"/>
      <c r="AV8164" s="61"/>
      <c r="AW8164" s="61"/>
      <c r="AX8164" s="61"/>
      <c r="AY8164" s="61"/>
      <c r="AZ8164" s="61"/>
      <c r="BA8164" s="61"/>
    </row>
    <row r="8165" spans="39:53" x14ac:dyDescent="0.2">
      <c r="AM8165" s="61"/>
      <c r="AN8165" s="61"/>
      <c r="AO8165" s="171"/>
      <c r="AP8165" s="61"/>
      <c r="AQ8165" s="61"/>
      <c r="AR8165" s="61"/>
      <c r="AS8165" s="61"/>
      <c r="AT8165" s="61"/>
      <c r="AU8165" s="61"/>
      <c r="AV8165" s="61"/>
      <c r="AW8165" s="61"/>
      <c r="AX8165" s="61"/>
      <c r="AY8165" s="61"/>
      <c r="AZ8165" s="61"/>
      <c r="BA8165" s="61"/>
    </row>
    <row r="8166" spans="39:53" x14ac:dyDescent="0.2">
      <c r="AM8166" s="61"/>
      <c r="AN8166" s="61"/>
      <c r="AO8166" s="171"/>
      <c r="AP8166" s="61"/>
      <c r="AQ8166" s="61"/>
      <c r="AR8166" s="61"/>
      <c r="AS8166" s="61"/>
      <c r="AT8166" s="61"/>
      <c r="AU8166" s="61"/>
      <c r="AV8166" s="61"/>
      <c r="AW8166" s="61"/>
      <c r="AX8166" s="61"/>
      <c r="AY8166" s="61"/>
      <c r="AZ8166" s="61"/>
      <c r="BA8166" s="61"/>
    </row>
    <row r="8167" spans="39:53" x14ac:dyDescent="0.2">
      <c r="AM8167" s="61"/>
      <c r="AN8167" s="61"/>
      <c r="AO8167" s="171"/>
      <c r="AP8167" s="61"/>
      <c r="AQ8167" s="61"/>
      <c r="AR8167" s="61"/>
      <c r="AS8167" s="61"/>
      <c r="AT8167" s="61"/>
      <c r="AU8167" s="61"/>
      <c r="AV8167" s="61"/>
      <c r="AW8167" s="61"/>
      <c r="AX8167" s="61"/>
      <c r="AY8167" s="61"/>
      <c r="AZ8167" s="61"/>
      <c r="BA8167" s="61"/>
    </row>
    <row r="8168" spans="39:53" x14ac:dyDescent="0.2">
      <c r="AM8168" s="61"/>
      <c r="AN8168" s="61"/>
      <c r="AO8168" s="171"/>
      <c r="AP8168" s="61"/>
      <c r="AQ8168" s="61"/>
      <c r="AR8168" s="61"/>
      <c r="AS8168" s="61"/>
      <c r="AT8168" s="61"/>
      <c r="AU8168" s="61"/>
      <c r="AV8168" s="61"/>
      <c r="AW8168" s="61"/>
      <c r="AX8168" s="61"/>
      <c r="AY8168" s="61"/>
      <c r="AZ8168" s="61"/>
      <c r="BA8168" s="61"/>
    </row>
    <row r="8169" spans="39:53" x14ac:dyDescent="0.2">
      <c r="AM8169" s="61"/>
      <c r="AN8169" s="61"/>
      <c r="AO8169" s="171"/>
      <c r="AP8169" s="61"/>
      <c r="AQ8169" s="61"/>
      <c r="AR8169" s="61"/>
      <c r="AS8169" s="61"/>
      <c r="AT8169" s="61"/>
      <c r="AU8169" s="61"/>
      <c r="AV8169" s="61"/>
      <c r="AW8169" s="61"/>
      <c r="AX8169" s="61"/>
      <c r="AY8169" s="61"/>
      <c r="AZ8169" s="61"/>
      <c r="BA8169" s="61"/>
    </row>
    <row r="8170" spans="39:53" x14ac:dyDescent="0.2">
      <c r="AM8170" s="61"/>
      <c r="AN8170" s="61"/>
      <c r="AO8170" s="171"/>
      <c r="AP8170" s="61"/>
      <c r="AQ8170" s="61"/>
      <c r="AR8170" s="61"/>
      <c r="AS8170" s="61"/>
      <c r="AT8170" s="61"/>
      <c r="AU8170" s="61"/>
      <c r="AV8170" s="61"/>
      <c r="AW8170" s="61"/>
      <c r="AX8170" s="61"/>
      <c r="AY8170" s="61"/>
      <c r="AZ8170" s="61"/>
      <c r="BA8170" s="61"/>
    </row>
    <row r="8171" spans="39:53" x14ac:dyDescent="0.2">
      <c r="AM8171" s="61"/>
      <c r="AN8171" s="61"/>
      <c r="AO8171" s="171"/>
      <c r="AP8171" s="61"/>
      <c r="AQ8171" s="61"/>
      <c r="AR8171" s="61"/>
      <c r="AS8171" s="61"/>
      <c r="AT8171" s="61"/>
      <c r="AU8171" s="61"/>
      <c r="AV8171" s="61"/>
      <c r="AW8171" s="61"/>
      <c r="AX8171" s="61"/>
      <c r="AY8171" s="61"/>
      <c r="AZ8171" s="61"/>
      <c r="BA8171" s="61"/>
    </row>
    <row r="8172" spans="39:53" x14ac:dyDescent="0.2">
      <c r="AM8172" s="61"/>
      <c r="AN8172" s="61"/>
      <c r="AO8172" s="171"/>
      <c r="AP8172" s="61"/>
      <c r="AQ8172" s="61"/>
      <c r="AR8172" s="61"/>
      <c r="AS8172" s="61"/>
      <c r="AT8172" s="61"/>
      <c r="AU8172" s="61"/>
      <c r="AV8172" s="61"/>
      <c r="AW8172" s="61"/>
      <c r="AX8172" s="61"/>
      <c r="AY8172" s="61"/>
      <c r="AZ8172" s="61"/>
      <c r="BA8172" s="61"/>
    </row>
    <row r="8173" spans="39:53" x14ac:dyDescent="0.2">
      <c r="AM8173" s="61"/>
      <c r="AN8173" s="61"/>
      <c r="AO8173" s="171"/>
      <c r="AP8173" s="61"/>
      <c r="AQ8173" s="61"/>
      <c r="AR8173" s="61"/>
      <c r="AS8173" s="61"/>
      <c r="AT8173" s="61"/>
      <c r="AU8173" s="61"/>
      <c r="AV8173" s="61"/>
      <c r="AW8173" s="61"/>
      <c r="AX8173" s="61"/>
      <c r="AY8173" s="61"/>
      <c r="AZ8173" s="61"/>
      <c r="BA8173" s="61"/>
    </row>
    <row r="8174" spans="39:53" x14ac:dyDescent="0.2">
      <c r="AM8174" s="61"/>
      <c r="AN8174" s="61"/>
      <c r="AO8174" s="171"/>
      <c r="AP8174" s="61"/>
      <c r="AQ8174" s="61"/>
      <c r="AR8174" s="61"/>
      <c r="AS8174" s="61"/>
      <c r="AT8174" s="61"/>
      <c r="AU8174" s="61"/>
      <c r="AV8174" s="61"/>
      <c r="AW8174" s="61"/>
      <c r="AX8174" s="61"/>
      <c r="AY8174" s="61"/>
      <c r="AZ8174" s="61"/>
      <c r="BA8174" s="61"/>
    </row>
    <row r="8175" spans="39:53" x14ac:dyDescent="0.2">
      <c r="AM8175" s="61"/>
      <c r="AN8175" s="61"/>
      <c r="AO8175" s="171"/>
      <c r="AP8175" s="61"/>
      <c r="AQ8175" s="61"/>
      <c r="AR8175" s="61"/>
      <c r="AS8175" s="61"/>
      <c r="AT8175" s="61"/>
      <c r="AU8175" s="61"/>
      <c r="AV8175" s="61"/>
      <c r="AW8175" s="61"/>
      <c r="AX8175" s="61"/>
      <c r="AY8175" s="61"/>
      <c r="AZ8175" s="61"/>
      <c r="BA8175" s="61"/>
    </row>
    <row r="8176" spans="39:53" x14ac:dyDescent="0.2">
      <c r="AM8176" s="61"/>
      <c r="AN8176" s="61"/>
      <c r="AO8176" s="171"/>
      <c r="AP8176" s="61"/>
      <c r="AQ8176" s="61"/>
      <c r="AR8176" s="61"/>
      <c r="AS8176" s="61"/>
      <c r="AT8176" s="61"/>
      <c r="AU8176" s="61"/>
      <c r="AV8176" s="61"/>
      <c r="AW8176" s="61"/>
      <c r="AX8176" s="61"/>
      <c r="AY8176" s="61"/>
      <c r="AZ8176" s="61"/>
      <c r="BA8176" s="61"/>
    </row>
    <row r="8177" spans="39:53" x14ac:dyDescent="0.2">
      <c r="AM8177" s="61"/>
      <c r="AN8177" s="61"/>
      <c r="AO8177" s="171"/>
      <c r="AP8177" s="61"/>
      <c r="AQ8177" s="61"/>
      <c r="AR8177" s="61"/>
      <c r="AS8177" s="61"/>
      <c r="AT8177" s="61"/>
      <c r="AU8177" s="61"/>
      <c r="AV8177" s="61"/>
      <c r="AW8177" s="61"/>
      <c r="AX8177" s="61"/>
      <c r="AY8177" s="61"/>
      <c r="AZ8177" s="61"/>
      <c r="BA8177" s="61"/>
    </row>
    <row r="8178" spans="39:53" x14ac:dyDescent="0.2">
      <c r="AM8178" s="61"/>
      <c r="AN8178" s="61"/>
      <c r="AO8178" s="171"/>
      <c r="AP8178" s="61"/>
      <c r="AQ8178" s="61"/>
      <c r="AR8178" s="61"/>
      <c r="AS8178" s="61"/>
      <c r="AT8178" s="61"/>
      <c r="AU8178" s="61"/>
      <c r="AV8178" s="61"/>
      <c r="AW8178" s="61"/>
      <c r="AX8178" s="61"/>
      <c r="AY8178" s="61"/>
      <c r="AZ8178" s="61"/>
      <c r="BA8178" s="61"/>
    </row>
    <row r="8179" spans="39:53" x14ac:dyDescent="0.2">
      <c r="AM8179" s="61"/>
      <c r="AN8179" s="61"/>
      <c r="AO8179" s="171"/>
      <c r="AP8179" s="61"/>
      <c r="AQ8179" s="61"/>
      <c r="AR8179" s="61"/>
      <c r="AS8179" s="61"/>
      <c r="AT8179" s="61"/>
      <c r="AU8179" s="61"/>
      <c r="AV8179" s="61"/>
      <c r="AW8179" s="61"/>
      <c r="AX8179" s="61"/>
      <c r="AY8179" s="61"/>
      <c r="AZ8179" s="61"/>
      <c r="BA8179" s="61"/>
    </row>
    <row r="8180" spans="39:53" x14ac:dyDescent="0.2">
      <c r="AM8180" s="61"/>
      <c r="AN8180" s="61"/>
      <c r="AO8180" s="171"/>
      <c r="AP8180" s="61"/>
      <c r="AQ8180" s="61"/>
      <c r="AR8180" s="61"/>
      <c r="AS8180" s="61"/>
      <c r="AT8180" s="61"/>
      <c r="AU8180" s="61"/>
      <c r="AV8180" s="61"/>
      <c r="AW8180" s="61"/>
      <c r="AX8180" s="61"/>
      <c r="AY8180" s="61"/>
      <c r="AZ8180" s="61"/>
      <c r="BA8180" s="61"/>
    </row>
    <row r="8181" spans="39:53" x14ac:dyDescent="0.2">
      <c r="AM8181" s="61"/>
      <c r="AN8181" s="61"/>
      <c r="AO8181" s="171"/>
      <c r="AP8181" s="61"/>
      <c r="AQ8181" s="61"/>
      <c r="AR8181" s="61"/>
      <c r="AS8181" s="61"/>
      <c r="AT8181" s="61"/>
      <c r="AU8181" s="61"/>
      <c r="AV8181" s="61"/>
      <c r="AW8181" s="61"/>
      <c r="AX8181" s="61"/>
      <c r="AY8181" s="61"/>
      <c r="AZ8181" s="61"/>
      <c r="BA8181" s="61"/>
    </row>
    <row r="8182" spans="39:53" x14ac:dyDescent="0.2">
      <c r="AM8182" s="61"/>
      <c r="AN8182" s="61"/>
      <c r="AO8182" s="171"/>
      <c r="AP8182" s="61"/>
      <c r="AQ8182" s="61"/>
      <c r="AR8182" s="61"/>
      <c r="AS8182" s="61"/>
      <c r="AT8182" s="61"/>
      <c r="AU8182" s="61"/>
      <c r="AV8182" s="61"/>
      <c r="AW8182" s="61"/>
      <c r="AX8182" s="61"/>
      <c r="AY8182" s="61"/>
      <c r="AZ8182" s="61"/>
      <c r="BA8182" s="61"/>
    </row>
    <row r="8183" spans="39:53" x14ac:dyDescent="0.2">
      <c r="AM8183" s="61"/>
      <c r="AN8183" s="61"/>
      <c r="AO8183" s="171"/>
      <c r="AP8183" s="61"/>
      <c r="AQ8183" s="61"/>
      <c r="AR8183" s="61"/>
      <c r="AS8183" s="61"/>
      <c r="AT8183" s="61"/>
      <c r="AU8183" s="61"/>
      <c r="AV8183" s="61"/>
      <c r="AW8183" s="61"/>
      <c r="AX8183" s="61"/>
      <c r="AY8183" s="61"/>
      <c r="AZ8183" s="61"/>
      <c r="BA8183" s="61"/>
    </row>
    <row r="8184" spans="39:53" x14ac:dyDescent="0.2">
      <c r="AM8184" s="61"/>
      <c r="AN8184" s="61"/>
      <c r="AO8184" s="171"/>
      <c r="AP8184" s="61"/>
      <c r="AQ8184" s="61"/>
      <c r="AR8184" s="61"/>
      <c r="AS8184" s="61"/>
      <c r="AT8184" s="61"/>
      <c r="AU8184" s="61"/>
      <c r="AV8184" s="61"/>
      <c r="AW8184" s="61"/>
      <c r="AX8184" s="61"/>
      <c r="AY8184" s="61"/>
      <c r="AZ8184" s="61"/>
      <c r="BA8184" s="61"/>
    </row>
    <row r="8185" spans="39:53" x14ac:dyDescent="0.2">
      <c r="AM8185" s="61"/>
      <c r="AN8185" s="61"/>
      <c r="AO8185" s="171"/>
      <c r="AP8185" s="61"/>
      <c r="AQ8185" s="61"/>
      <c r="AR8185" s="61"/>
      <c r="AS8185" s="61"/>
      <c r="AT8185" s="61"/>
      <c r="AU8185" s="61"/>
      <c r="AV8185" s="61"/>
      <c r="AW8185" s="61"/>
      <c r="AX8185" s="61"/>
      <c r="AY8185" s="61"/>
      <c r="AZ8185" s="61"/>
      <c r="BA8185" s="61"/>
    </row>
    <row r="8186" spans="39:53" x14ac:dyDescent="0.2">
      <c r="AM8186" s="61"/>
      <c r="AN8186" s="61"/>
      <c r="AO8186" s="171"/>
      <c r="AP8186" s="61"/>
      <c r="AQ8186" s="61"/>
      <c r="AR8186" s="61"/>
      <c r="AS8186" s="61"/>
      <c r="AT8186" s="61"/>
      <c r="AU8186" s="61"/>
      <c r="AV8186" s="61"/>
      <c r="AW8186" s="61"/>
      <c r="AX8186" s="61"/>
      <c r="AY8186" s="61"/>
      <c r="AZ8186" s="61"/>
      <c r="BA8186" s="61"/>
    </row>
    <row r="8187" spans="39:53" x14ac:dyDescent="0.2">
      <c r="AM8187" s="61"/>
      <c r="AN8187" s="61"/>
      <c r="AO8187" s="171"/>
      <c r="AP8187" s="61"/>
      <c r="AQ8187" s="61"/>
      <c r="AR8187" s="61"/>
      <c r="AS8187" s="61"/>
      <c r="AT8187" s="61"/>
      <c r="AU8187" s="61"/>
      <c r="AV8187" s="61"/>
      <c r="AW8187" s="61"/>
      <c r="AX8187" s="61"/>
      <c r="AY8187" s="61"/>
      <c r="AZ8187" s="61"/>
      <c r="BA8187" s="61"/>
    </row>
    <row r="8188" spans="39:53" x14ac:dyDescent="0.2">
      <c r="AM8188" s="61"/>
      <c r="AN8188" s="61"/>
      <c r="AO8188" s="171"/>
      <c r="AP8188" s="61"/>
      <c r="AQ8188" s="61"/>
      <c r="AR8188" s="61"/>
      <c r="AS8188" s="61"/>
      <c r="AT8188" s="61"/>
      <c r="AU8188" s="61"/>
      <c r="AV8188" s="61"/>
      <c r="AW8188" s="61"/>
      <c r="AX8188" s="61"/>
      <c r="AY8188" s="61"/>
      <c r="AZ8188" s="61"/>
      <c r="BA8188" s="61"/>
    </row>
    <row r="8189" spans="39:53" x14ac:dyDescent="0.2">
      <c r="AM8189" s="61"/>
      <c r="AN8189" s="61"/>
      <c r="AO8189" s="171"/>
      <c r="AP8189" s="61"/>
      <c r="AQ8189" s="61"/>
      <c r="AR8189" s="61"/>
      <c r="AS8189" s="61"/>
      <c r="AT8189" s="61"/>
      <c r="AU8189" s="61"/>
      <c r="AV8189" s="61"/>
      <c r="AW8189" s="61"/>
      <c r="AX8189" s="61"/>
      <c r="AY8189" s="61"/>
      <c r="AZ8189" s="61"/>
      <c r="BA8189" s="61"/>
    </row>
    <row r="8190" spans="39:53" x14ac:dyDescent="0.2">
      <c r="AM8190" s="61"/>
      <c r="AN8190" s="61"/>
      <c r="AO8190" s="171"/>
      <c r="AP8190" s="61"/>
      <c r="AQ8190" s="61"/>
      <c r="AR8190" s="61"/>
      <c r="AS8190" s="61"/>
      <c r="AT8190" s="61"/>
      <c r="AU8190" s="61"/>
      <c r="AV8190" s="61"/>
      <c r="AW8190" s="61"/>
      <c r="AX8190" s="61"/>
      <c r="AY8190" s="61"/>
      <c r="AZ8190" s="61"/>
      <c r="BA8190" s="61"/>
    </row>
    <row r="8191" spans="39:53" x14ac:dyDescent="0.2">
      <c r="AM8191" s="61"/>
      <c r="AN8191" s="61"/>
      <c r="AO8191" s="171"/>
      <c r="AP8191" s="61"/>
      <c r="AQ8191" s="61"/>
      <c r="AR8191" s="61"/>
      <c r="AS8191" s="61"/>
      <c r="AT8191" s="61"/>
      <c r="AU8191" s="61"/>
      <c r="AV8191" s="61"/>
      <c r="AW8191" s="61"/>
      <c r="AX8191" s="61"/>
      <c r="AY8191" s="61"/>
      <c r="AZ8191" s="61"/>
      <c r="BA8191" s="61"/>
    </row>
    <row r="8192" spans="39:53" x14ac:dyDescent="0.2">
      <c r="AM8192" s="61"/>
      <c r="AN8192" s="61"/>
      <c r="AO8192" s="171"/>
      <c r="AP8192" s="61"/>
      <c r="AQ8192" s="61"/>
      <c r="AR8192" s="61"/>
      <c r="AS8192" s="61"/>
      <c r="AT8192" s="61"/>
      <c r="AU8192" s="61"/>
      <c r="AV8192" s="61"/>
      <c r="AW8192" s="61"/>
      <c r="AX8192" s="61"/>
      <c r="AY8192" s="61"/>
      <c r="AZ8192" s="61"/>
      <c r="BA8192" s="61"/>
    </row>
    <row r="8193" spans="39:53" x14ac:dyDescent="0.2">
      <c r="AM8193" s="61"/>
      <c r="AN8193" s="61"/>
      <c r="AO8193" s="171"/>
      <c r="AP8193" s="61"/>
      <c r="AQ8193" s="61"/>
      <c r="AR8193" s="61"/>
      <c r="AS8193" s="61"/>
      <c r="AT8193" s="61"/>
      <c r="AU8193" s="61"/>
      <c r="AV8193" s="61"/>
      <c r="AW8193" s="61"/>
      <c r="AX8193" s="61"/>
      <c r="AY8193" s="61"/>
      <c r="AZ8193" s="61"/>
      <c r="BA8193" s="61"/>
    </row>
    <row r="8194" spans="39:53" x14ac:dyDescent="0.2">
      <c r="AM8194" s="61"/>
      <c r="AN8194" s="61"/>
      <c r="AO8194" s="171"/>
      <c r="AP8194" s="61"/>
      <c r="AQ8194" s="61"/>
      <c r="AR8194" s="61"/>
      <c r="AS8194" s="61"/>
      <c r="AT8194" s="61"/>
      <c r="AU8194" s="61"/>
      <c r="AV8194" s="61"/>
      <c r="AW8194" s="61"/>
      <c r="AX8194" s="61"/>
      <c r="AY8194" s="61"/>
      <c r="AZ8194" s="61"/>
      <c r="BA8194" s="61"/>
    </row>
    <row r="8195" spans="39:53" x14ac:dyDescent="0.2">
      <c r="AM8195" s="61"/>
      <c r="AN8195" s="61"/>
      <c r="AO8195" s="171"/>
      <c r="AP8195" s="61"/>
      <c r="AQ8195" s="61"/>
      <c r="AR8195" s="61"/>
      <c r="AS8195" s="61"/>
      <c r="AT8195" s="61"/>
      <c r="AU8195" s="61"/>
      <c r="AV8195" s="61"/>
      <c r="AW8195" s="61"/>
      <c r="AX8195" s="61"/>
      <c r="AY8195" s="61"/>
      <c r="AZ8195" s="61"/>
      <c r="BA8195" s="61"/>
    </row>
    <row r="8196" spans="39:53" x14ac:dyDescent="0.2">
      <c r="AM8196" s="61"/>
      <c r="AN8196" s="61"/>
      <c r="AO8196" s="171"/>
      <c r="AP8196" s="61"/>
      <c r="AQ8196" s="61"/>
      <c r="AR8196" s="61"/>
      <c r="AS8196" s="61"/>
      <c r="AT8196" s="61"/>
      <c r="AU8196" s="61"/>
      <c r="AV8196" s="61"/>
      <c r="AW8196" s="61"/>
      <c r="AX8196" s="61"/>
      <c r="AY8196" s="61"/>
      <c r="AZ8196" s="61"/>
      <c r="BA8196" s="61"/>
    </row>
    <row r="8197" spans="39:53" x14ac:dyDescent="0.2">
      <c r="AM8197" s="61"/>
      <c r="AN8197" s="61"/>
      <c r="AO8197" s="171"/>
      <c r="AP8197" s="61"/>
      <c r="AQ8197" s="61"/>
      <c r="AR8197" s="61"/>
      <c r="AS8197" s="61"/>
      <c r="AT8197" s="61"/>
      <c r="AU8197" s="61"/>
      <c r="AV8197" s="61"/>
      <c r="AW8197" s="61"/>
      <c r="AX8197" s="61"/>
      <c r="AY8197" s="61"/>
      <c r="AZ8197" s="61"/>
      <c r="BA8197" s="61"/>
    </row>
    <row r="8198" spans="39:53" x14ac:dyDescent="0.2">
      <c r="AM8198" s="61"/>
      <c r="AN8198" s="61"/>
      <c r="AO8198" s="171"/>
      <c r="AP8198" s="61"/>
      <c r="AQ8198" s="61"/>
      <c r="AR8198" s="61"/>
      <c r="AS8198" s="61"/>
      <c r="AT8198" s="61"/>
      <c r="AU8198" s="61"/>
      <c r="AV8198" s="61"/>
      <c r="AW8198" s="61"/>
      <c r="AX8198" s="61"/>
      <c r="AY8198" s="61"/>
      <c r="AZ8198" s="61"/>
      <c r="BA8198" s="61"/>
    </row>
    <row r="8199" spans="39:53" x14ac:dyDescent="0.2">
      <c r="AM8199" s="61"/>
      <c r="AN8199" s="61"/>
      <c r="AO8199" s="171"/>
      <c r="AP8199" s="61"/>
      <c r="AQ8199" s="61"/>
      <c r="AR8199" s="61"/>
      <c r="AS8199" s="61"/>
      <c r="AT8199" s="61"/>
      <c r="AU8199" s="61"/>
      <c r="AV8199" s="61"/>
      <c r="AW8199" s="61"/>
      <c r="AX8199" s="61"/>
      <c r="AY8199" s="61"/>
      <c r="AZ8199" s="61"/>
      <c r="BA8199" s="61"/>
    </row>
    <row r="8200" spans="39:53" x14ac:dyDescent="0.2">
      <c r="AM8200" s="61"/>
      <c r="AN8200" s="61"/>
      <c r="AO8200" s="171"/>
      <c r="AP8200" s="61"/>
      <c r="AQ8200" s="61"/>
      <c r="AR8200" s="61"/>
      <c r="AS8200" s="61"/>
      <c r="AT8200" s="61"/>
      <c r="AU8200" s="61"/>
      <c r="AV8200" s="61"/>
      <c r="AW8200" s="61"/>
      <c r="AX8200" s="61"/>
      <c r="AY8200" s="61"/>
      <c r="AZ8200" s="61"/>
      <c r="BA8200" s="61"/>
    </row>
    <row r="8201" spans="39:53" x14ac:dyDescent="0.2">
      <c r="AM8201" s="61"/>
      <c r="AN8201" s="61"/>
      <c r="AO8201" s="171"/>
      <c r="AP8201" s="61"/>
      <c r="AQ8201" s="61"/>
      <c r="AR8201" s="61"/>
      <c r="AS8201" s="61"/>
      <c r="AT8201" s="61"/>
      <c r="AU8201" s="61"/>
      <c r="AV8201" s="61"/>
      <c r="AW8201" s="61"/>
      <c r="AX8201" s="61"/>
      <c r="AY8201" s="61"/>
      <c r="AZ8201" s="61"/>
      <c r="BA8201" s="61"/>
    </row>
    <row r="8202" spans="39:53" x14ac:dyDescent="0.2">
      <c r="AM8202" s="61"/>
      <c r="AN8202" s="61"/>
      <c r="AO8202" s="171"/>
      <c r="AP8202" s="61"/>
      <c r="AQ8202" s="61"/>
      <c r="AR8202" s="61"/>
      <c r="AS8202" s="61"/>
      <c r="AT8202" s="61"/>
      <c r="AU8202" s="61"/>
      <c r="AV8202" s="61"/>
      <c r="AW8202" s="61"/>
      <c r="AX8202" s="61"/>
      <c r="AY8202" s="61"/>
      <c r="AZ8202" s="61"/>
      <c r="BA8202" s="61"/>
    </row>
    <row r="8203" spans="39:53" x14ac:dyDescent="0.2">
      <c r="AM8203" s="61"/>
      <c r="AN8203" s="61"/>
      <c r="AO8203" s="171"/>
      <c r="AP8203" s="61"/>
      <c r="AQ8203" s="61"/>
      <c r="AR8203" s="61"/>
      <c r="AS8203" s="61"/>
      <c r="AT8203" s="61"/>
      <c r="AU8203" s="61"/>
      <c r="AV8203" s="61"/>
      <c r="AW8203" s="61"/>
      <c r="AX8203" s="61"/>
      <c r="AY8203" s="61"/>
      <c r="AZ8203" s="61"/>
      <c r="BA8203" s="61"/>
    </row>
    <row r="8204" spans="39:53" x14ac:dyDescent="0.2">
      <c r="AM8204" s="61"/>
      <c r="AN8204" s="61"/>
      <c r="AO8204" s="171"/>
      <c r="AP8204" s="61"/>
      <c r="AQ8204" s="61"/>
      <c r="AR8204" s="61"/>
      <c r="AS8204" s="61"/>
      <c r="AT8204" s="61"/>
      <c r="AU8204" s="61"/>
      <c r="AV8204" s="61"/>
      <c r="AW8204" s="61"/>
      <c r="AX8204" s="61"/>
      <c r="AY8204" s="61"/>
      <c r="AZ8204" s="61"/>
      <c r="BA8204" s="61"/>
    </row>
    <row r="8205" spans="39:53" x14ac:dyDescent="0.2">
      <c r="AM8205" s="61"/>
      <c r="AN8205" s="61"/>
      <c r="AO8205" s="171"/>
      <c r="AP8205" s="61"/>
      <c r="AQ8205" s="61"/>
      <c r="AR8205" s="61"/>
      <c r="AS8205" s="61"/>
      <c r="AT8205" s="61"/>
      <c r="AU8205" s="61"/>
      <c r="AV8205" s="61"/>
      <c r="AW8205" s="61"/>
      <c r="AX8205" s="61"/>
      <c r="AY8205" s="61"/>
      <c r="AZ8205" s="61"/>
      <c r="BA8205" s="61"/>
    </row>
    <row r="8206" spans="39:53" x14ac:dyDescent="0.2">
      <c r="AM8206" s="61"/>
      <c r="AN8206" s="61"/>
      <c r="AO8206" s="171"/>
      <c r="AP8206" s="61"/>
      <c r="AQ8206" s="61"/>
      <c r="AR8206" s="61"/>
      <c r="AS8206" s="61"/>
      <c r="AT8206" s="61"/>
      <c r="AU8206" s="61"/>
      <c r="AV8206" s="61"/>
      <c r="AW8206" s="61"/>
      <c r="AX8206" s="61"/>
      <c r="AY8206" s="61"/>
      <c r="AZ8206" s="61"/>
      <c r="BA8206" s="61"/>
    </row>
    <row r="8207" spans="39:53" x14ac:dyDescent="0.2">
      <c r="AM8207" s="61"/>
      <c r="AN8207" s="61"/>
      <c r="AO8207" s="171"/>
      <c r="AP8207" s="61"/>
      <c r="AQ8207" s="61"/>
      <c r="AR8207" s="61"/>
      <c r="AS8207" s="61"/>
      <c r="AT8207" s="61"/>
      <c r="AU8207" s="61"/>
      <c r="AV8207" s="61"/>
      <c r="AW8207" s="61"/>
      <c r="AX8207" s="61"/>
      <c r="AY8207" s="61"/>
      <c r="AZ8207" s="61"/>
      <c r="BA8207" s="61"/>
    </row>
    <row r="8208" spans="39:53" x14ac:dyDescent="0.2">
      <c r="AM8208" s="61"/>
      <c r="AN8208" s="61"/>
      <c r="AO8208" s="171"/>
      <c r="AP8208" s="61"/>
      <c r="AQ8208" s="61"/>
      <c r="AR8208" s="61"/>
      <c r="AS8208" s="61"/>
      <c r="AT8208" s="61"/>
      <c r="AU8208" s="61"/>
      <c r="AV8208" s="61"/>
      <c r="AW8208" s="61"/>
      <c r="AX8208" s="61"/>
      <c r="AY8208" s="61"/>
      <c r="AZ8208" s="61"/>
      <c r="BA8208" s="61"/>
    </row>
    <row r="8209" spans="39:53" x14ac:dyDescent="0.2">
      <c r="AM8209" s="61"/>
      <c r="AN8209" s="61"/>
      <c r="AO8209" s="171"/>
      <c r="AP8209" s="61"/>
      <c r="AQ8209" s="61"/>
      <c r="AR8209" s="61"/>
      <c r="AS8209" s="61"/>
      <c r="AT8209" s="61"/>
      <c r="AU8209" s="61"/>
      <c r="AV8209" s="61"/>
      <c r="AW8209" s="61"/>
      <c r="AX8209" s="61"/>
      <c r="AY8209" s="61"/>
      <c r="AZ8209" s="61"/>
      <c r="BA8209" s="61"/>
    </row>
    <row r="8210" spans="39:53" x14ac:dyDescent="0.2">
      <c r="AM8210" s="61"/>
      <c r="AN8210" s="61"/>
      <c r="AO8210" s="171"/>
      <c r="AP8210" s="61"/>
      <c r="AQ8210" s="61"/>
      <c r="AR8210" s="61"/>
      <c r="AS8210" s="61"/>
      <c r="AT8210" s="61"/>
      <c r="AU8210" s="61"/>
      <c r="AV8210" s="61"/>
      <c r="AW8210" s="61"/>
      <c r="AX8210" s="61"/>
      <c r="AY8210" s="61"/>
      <c r="AZ8210" s="61"/>
      <c r="BA8210" s="61"/>
    </row>
    <row r="8211" spans="39:53" x14ac:dyDescent="0.2">
      <c r="AM8211" s="61"/>
      <c r="AN8211" s="61"/>
      <c r="AO8211" s="171"/>
      <c r="AP8211" s="61"/>
      <c r="AQ8211" s="61"/>
      <c r="AR8211" s="61"/>
      <c r="AS8211" s="61"/>
      <c r="AT8211" s="61"/>
      <c r="AU8211" s="61"/>
      <c r="AV8211" s="61"/>
      <c r="AW8211" s="61"/>
      <c r="AX8211" s="61"/>
      <c r="AY8211" s="61"/>
      <c r="AZ8211" s="61"/>
      <c r="BA8211" s="61"/>
    </row>
    <row r="8212" spans="39:53" x14ac:dyDescent="0.2">
      <c r="AM8212" s="61"/>
      <c r="AN8212" s="61"/>
      <c r="AO8212" s="171"/>
      <c r="AP8212" s="61"/>
      <c r="AQ8212" s="61"/>
      <c r="AR8212" s="61"/>
      <c r="AS8212" s="61"/>
      <c r="AT8212" s="61"/>
      <c r="AU8212" s="61"/>
      <c r="AV8212" s="61"/>
      <c r="AW8212" s="61"/>
      <c r="AX8212" s="61"/>
      <c r="AY8212" s="61"/>
      <c r="AZ8212" s="61"/>
      <c r="BA8212" s="61"/>
    </row>
    <row r="8213" spans="39:53" x14ac:dyDescent="0.2">
      <c r="AM8213" s="61"/>
      <c r="AN8213" s="61"/>
      <c r="AO8213" s="171"/>
      <c r="AP8213" s="61"/>
      <c r="AQ8213" s="61"/>
      <c r="AR8213" s="61"/>
      <c r="AS8213" s="61"/>
      <c r="AT8213" s="61"/>
      <c r="AU8213" s="61"/>
      <c r="AV8213" s="61"/>
      <c r="AW8213" s="61"/>
      <c r="AX8213" s="61"/>
      <c r="AY8213" s="61"/>
      <c r="AZ8213" s="61"/>
      <c r="BA8213" s="61"/>
    </row>
    <row r="8214" spans="39:53" x14ac:dyDescent="0.2">
      <c r="AM8214" s="61"/>
      <c r="AN8214" s="61"/>
      <c r="AO8214" s="171"/>
      <c r="AP8214" s="61"/>
      <c r="AQ8214" s="61"/>
      <c r="AR8214" s="61"/>
      <c r="AS8214" s="61"/>
      <c r="AT8214" s="61"/>
      <c r="AU8214" s="61"/>
      <c r="AV8214" s="61"/>
      <c r="AW8214" s="61"/>
      <c r="AX8214" s="61"/>
      <c r="AY8214" s="61"/>
      <c r="AZ8214" s="61"/>
      <c r="BA8214" s="61"/>
    </row>
    <row r="8215" spans="39:53" x14ac:dyDescent="0.2">
      <c r="AM8215" s="61"/>
      <c r="AN8215" s="61"/>
      <c r="AO8215" s="171"/>
      <c r="AP8215" s="61"/>
      <c r="AQ8215" s="61"/>
      <c r="AR8215" s="61"/>
      <c r="AS8215" s="61"/>
      <c r="AT8215" s="61"/>
      <c r="AU8215" s="61"/>
      <c r="AV8215" s="61"/>
      <c r="AW8215" s="61"/>
      <c r="AX8215" s="61"/>
      <c r="AY8215" s="61"/>
      <c r="AZ8215" s="61"/>
      <c r="BA8215" s="61"/>
    </row>
    <row r="8216" spans="39:53" x14ac:dyDescent="0.2">
      <c r="AM8216" s="61"/>
      <c r="AN8216" s="61"/>
      <c r="AO8216" s="171"/>
      <c r="AP8216" s="61"/>
      <c r="AQ8216" s="61"/>
      <c r="AR8216" s="61"/>
      <c r="AS8216" s="61"/>
      <c r="AT8216" s="61"/>
      <c r="AU8216" s="61"/>
      <c r="AV8216" s="61"/>
      <c r="AW8216" s="61"/>
      <c r="AX8216" s="61"/>
      <c r="AY8216" s="61"/>
      <c r="AZ8216" s="61"/>
      <c r="BA8216" s="61"/>
    </row>
    <row r="8217" spans="39:53" x14ac:dyDescent="0.2">
      <c r="AM8217" s="61"/>
      <c r="AN8217" s="61"/>
      <c r="AO8217" s="171"/>
      <c r="AP8217" s="61"/>
      <c r="AQ8217" s="61"/>
      <c r="AR8217" s="61"/>
      <c r="AS8217" s="61"/>
      <c r="AT8217" s="61"/>
      <c r="AU8217" s="61"/>
      <c r="AV8217" s="61"/>
      <c r="AW8217" s="61"/>
      <c r="AX8217" s="61"/>
      <c r="AY8217" s="61"/>
      <c r="AZ8217" s="61"/>
      <c r="BA8217" s="61"/>
    </row>
    <row r="8218" spans="39:53" x14ac:dyDescent="0.2">
      <c r="AM8218" s="61"/>
      <c r="AN8218" s="61"/>
      <c r="AO8218" s="171"/>
      <c r="AP8218" s="61"/>
      <c r="AQ8218" s="61"/>
      <c r="AR8218" s="61"/>
      <c r="AS8218" s="61"/>
      <c r="AT8218" s="61"/>
      <c r="AU8218" s="61"/>
      <c r="AV8218" s="61"/>
      <c r="AW8218" s="61"/>
      <c r="AX8218" s="61"/>
      <c r="AY8218" s="61"/>
      <c r="AZ8218" s="61"/>
      <c r="BA8218" s="61"/>
    </row>
    <row r="8219" spans="39:53" x14ac:dyDescent="0.2">
      <c r="AM8219" s="61"/>
      <c r="AN8219" s="61"/>
      <c r="AO8219" s="171"/>
      <c r="AP8219" s="61"/>
      <c r="AQ8219" s="61"/>
      <c r="AR8219" s="61"/>
      <c r="AS8219" s="61"/>
      <c r="AT8219" s="61"/>
      <c r="AU8219" s="61"/>
      <c r="AV8219" s="61"/>
      <c r="AW8219" s="61"/>
      <c r="AX8219" s="61"/>
      <c r="AY8219" s="61"/>
      <c r="AZ8219" s="61"/>
      <c r="BA8219" s="61"/>
    </row>
    <row r="8220" spans="39:53" x14ac:dyDescent="0.2">
      <c r="AM8220" s="61"/>
      <c r="AN8220" s="61"/>
      <c r="AO8220" s="171"/>
      <c r="AP8220" s="61"/>
      <c r="AQ8220" s="61"/>
      <c r="AR8220" s="61"/>
      <c r="AS8220" s="61"/>
      <c r="AT8220" s="61"/>
      <c r="AU8220" s="61"/>
      <c r="AV8220" s="61"/>
      <c r="AW8220" s="61"/>
      <c r="AX8220" s="61"/>
      <c r="AY8220" s="61"/>
      <c r="AZ8220" s="61"/>
      <c r="BA8220" s="61"/>
    </row>
    <row r="8221" spans="39:53" x14ac:dyDescent="0.2">
      <c r="AM8221" s="61"/>
      <c r="AN8221" s="61"/>
      <c r="AO8221" s="171"/>
      <c r="AP8221" s="61"/>
      <c r="AQ8221" s="61"/>
      <c r="AR8221" s="61"/>
      <c r="AS8221" s="61"/>
      <c r="AT8221" s="61"/>
      <c r="AU8221" s="61"/>
      <c r="AV8221" s="61"/>
      <c r="AW8221" s="61"/>
      <c r="AX8221" s="61"/>
      <c r="AY8221" s="61"/>
      <c r="AZ8221" s="61"/>
      <c r="BA8221" s="61"/>
    </row>
    <row r="8222" spans="39:53" x14ac:dyDescent="0.2">
      <c r="AM8222" s="61"/>
      <c r="AN8222" s="61"/>
      <c r="AO8222" s="171"/>
      <c r="AP8222" s="61"/>
      <c r="AQ8222" s="61"/>
      <c r="AR8222" s="61"/>
      <c r="AS8222" s="61"/>
      <c r="AT8222" s="61"/>
      <c r="AU8222" s="61"/>
      <c r="AV8222" s="61"/>
      <c r="AW8222" s="61"/>
      <c r="AX8222" s="61"/>
      <c r="AY8222" s="61"/>
      <c r="AZ8222" s="61"/>
      <c r="BA8222" s="61"/>
    </row>
    <row r="8223" spans="39:53" x14ac:dyDescent="0.2">
      <c r="AM8223" s="61"/>
      <c r="AN8223" s="61"/>
      <c r="AO8223" s="171"/>
      <c r="AP8223" s="61"/>
      <c r="AQ8223" s="61"/>
      <c r="AR8223" s="61"/>
      <c r="AS8223" s="61"/>
      <c r="AT8223" s="61"/>
      <c r="AU8223" s="61"/>
      <c r="AV8223" s="61"/>
      <c r="AW8223" s="61"/>
      <c r="AX8223" s="61"/>
      <c r="AY8223" s="61"/>
      <c r="AZ8223" s="61"/>
      <c r="BA8223" s="61"/>
    </row>
    <row r="8224" spans="39:53" x14ac:dyDescent="0.2">
      <c r="AM8224" s="61"/>
      <c r="AN8224" s="61"/>
      <c r="AO8224" s="171"/>
      <c r="AP8224" s="61"/>
      <c r="AQ8224" s="61"/>
      <c r="AR8224" s="61"/>
      <c r="AS8224" s="61"/>
      <c r="AT8224" s="61"/>
      <c r="AU8224" s="61"/>
      <c r="AV8224" s="61"/>
      <c r="AW8224" s="61"/>
      <c r="AX8224" s="61"/>
      <c r="AY8224" s="61"/>
      <c r="AZ8224" s="61"/>
      <c r="BA8224" s="61"/>
    </row>
    <row r="8225" spans="39:53" x14ac:dyDescent="0.2">
      <c r="AM8225" s="61"/>
      <c r="AN8225" s="61"/>
      <c r="AO8225" s="171"/>
      <c r="AP8225" s="61"/>
      <c r="AQ8225" s="61"/>
      <c r="AR8225" s="61"/>
      <c r="AS8225" s="61"/>
      <c r="AT8225" s="61"/>
      <c r="AU8225" s="61"/>
      <c r="AV8225" s="61"/>
      <c r="AW8225" s="61"/>
      <c r="AX8225" s="61"/>
      <c r="AY8225" s="61"/>
      <c r="AZ8225" s="61"/>
      <c r="BA8225" s="61"/>
    </row>
    <row r="8226" spans="39:53" x14ac:dyDescent="0.2">
      <c r="AM8226" s="61"/>
      <c r="AN8226" s="61"/>
      <c r="AO8226" s="171"/>
      <c r="AP8226" s="61"/>
      <c r="AQ8226" s="61"/>
      <c r="AR8226" s="61"/>
      <c r="AS8226" s="61"/>
      <c r="AT8226" s="61"/>
      <c r="AU8226" s="61"/>
      <c r="AV8226" s="61"/>
      <c r="AW8226" s="61"/>
      <c r="AX8226" s="61"/>
      <c r="AY8226" s="61"/>
      <c r="AZ8226" s="61"/>
      <c r="BA8226" s="61"/>
    </row>
    <row r="8227" spans="39:53" x14ac:dyDescent="0.2">
      <c r="AM8227" s="61"/>
      <c r="AN8227" s="61"/>
      <c r="AO8227" s="171"/>
      <c r="AP8227" s="61"/>
      <c r="AQ8227" s="61"/>
      <c r="AR8227" s="61"/>
      <c r="AS8227" s="61"/>
      <c r="AT8227" s="61"/>
      <c r="AU8227" s="61"/>
      <c r="AV8227" s="61"/>
      <c r="AW8227" s="61"/>
      <c r="AX8227" s="61"/>
      <c r="AY8227" s="61"/>
      <c r="AZ8227" s="61"/>
      <c r="BA8227" s="61"/>
    </row>
    <row r="8228" spans="39:53" x14ac:dyDescent="0.2">
      <c r="AM8228" s="61"/>
      <c r="AN8228" s="61"/>
      <c r="AO8228" s="171"/>
      <c r="AP8228" s="61"/>
      <c r="AQ8228" s="61"/>
      <c r="AR8228" s="61"/>
      <c r="AS8228" s="61"/>
      <c r="AT8228" s="61"/>
      <c r="AU8228" s="61"/>
      <c r="AV8228" s="61"/>
      <c r="AW8228" s="61"/>
      <c r="AX8228" s="61"/>
      <c r="AY8228" s="61"/>
      <c r="AZ8228" s="61"/>
      <c r="BA8228" s="61"/>
    </row>
    <row r="8229" spans="39:53" x14ac:dyDescent="0.2">
      <c r="AM8229" s="61"/>
      <c r="AN8229" s="61"/>
      <c r="AO8229" s="171"/>
      <c r="AP8229" s="61"/>
      <c r="AQ8229" s="61"/>
      <c r="AR8229" s="61"/>
      <c r="AS8229" s="61"/>
      <c r="AT8229" s="61"/>
      <c r="AU8229" s="61"/>
      <c r="AV8229" s="61"/>
      <c r="AW8229" s="61"/>
      <c r="AX8229" s="61"/>
      <c r="AY8229" s="61"/>
      <c r="AZ8229" s="61"/>
      <c r="BA8229" s="61"/>
    </row>
    <row r="8230" spans="39:53" x14ac:dyDescent="0.2">
      <c r="AM8230" s="61"/>
      <c r="AN8230" s="61"/>
      <c r="AO8230" s="171"/>
      <c r="AP8230" s="61"/>
      <c r="AQ8230" s="61"/>
      <c r="AR8230" s="61"/>
      <c r="AS8230" s="61"/>
      <c r="AT8230" s="61"/>
      <c r="AU8230" s="61"/>
      <c r="AV8230" s="61"/>
      <c r="AW8230" s="61"/>
      <c r="AX8230" s="61"/>
      <c r="AY8230" s="61"/>
      <c r="AZ8230" s="61"/>
      <c r="BA8230" s="61"/>
    </row>
    <row r="8231" spans="39:53" x14ac:dyDescent="0.2">
      <c r="AM8231" s="61"/>
      <c r="AN8231" s="61"/>
      <c r="AO8231" s="171"/>
      <c r="AP8231" s="61"/>
      <c r="AQ8231" s="61"/>
      <c r="AR8231" s="61"/>
      <c r="AS8231" s="61"/>
      <c r="AT8231" s="61"/>
      <c r="AU8231" s="61"/>
      <c r="AV8231" s="61"/>
      <c r="AW8231" s="61"/>
      <c r="AX8231" s="61"/>
      <c r="AY8231" s="61"/>
      <c r="AZ8231" s="61"/>
      <c r="BA8231" s="61"/>
    </row>
    <row r="8232" spans="39:53" x14ac:dyDescent="0.2">
      <c r="AM8232" s="61"/>
      <c r="AN8232" s="61"/>
      <c r="AO8232" s="171"/>
      <c r="AP8232" s="61"/>
      <c r="AQ8232" s="61"/>
      <c r="AR8232" s="61"/>
      <c r="AS8232" s="61"/>
      <c r="AT8232" s="61"/>
      <c r="AU8232" s="61"/>
      <c r="AV8232" s="61"/>
      <c r="AW8232" s="61"/>
      <c r="AX8232" s="61"/>
      <c r="AY8232" s="61"/>
      <c r="AZ8232" s="61"/>
      <c r="BA8232" s="61"/>
    </row>
    <row r="8233" spans="39:53" x14ac:dyDescent="0.2">
      <c r="AM8233" s="61"/>
      <c r="AN8233" s="61"/>
      <c r="AO8233" s="171"/>
      <c r="AP8233" s="61"/>
      <c r="AQ8233" s="61"/>
      <c r="AR8233" s="61"/>
      <c r="AS8233" s="61"/>
      <c r="AT8233" s="61"/>
      <c r="AU8233" s="61"/>
      <c r="AV8233" s="61"/>
      <c r="AW8233" s="61"/>
      <c r="AX8233" s="61"/>
      <c r="AY8233" s="61"/>
      <c r="AZ8233" s="61"/>
      <c r="BA8233" s="61"/>
    </row>
    <row r="8234" spans="39:53" x14ac:dyDescent="0.2">
      <c r="AM8234" s="61"/>
      <c r="AN8234" s="61"/>
      <c r="AO8234" s="171"/>
      <c r="AP8234" s="61"/>
      <c r="AQ8234" s="61"/>
      <c r="AR8234" s="61"/>
      <c r="AS8234" s="61"/>
      <c r="AT8234" s="61"/>
      <c r="AU8234" s="61"/>
      <c r="AV8234" s="61"/>
      <c r="AW8234" s="61"/>
      <c r="AX8234" s="61"/>
      <c r="AY8234" s="61"/>
      <c r="AZ8234" s="61"/>
      <c r="BA8234" s="61"/>
    </row>
    <row r="8235" spans="39:53" x14ac:dyDescent="0.2">
      <c r="AM8235" s="61"/>
      <c r="AN8235" s="61"/>
      <c r="AO8235" s="171"/>
      <c r="AP8235" s="61"/>
      <c r="AQ8235" s="61"/>
      <c r="AR8235" s="61"/>
      <c r="AS8235" s="61"/>
      <c r="AT8235" s="61"/>
      <c r="AU8235" s="61"/>
      <c r="AV8235" s="61"/>
      <c r="AW8235" s="61"/>
      <c r="AX8235" s="61"/>
      <c r="AY8235" s="61"/>
      <c r="AZ8235" s="61"/>
      <c r="BA8235" s="61"/>
    </row>
    <row r="8236" spans="39:53" x14ac:dyDescent="0.2">
      <c r="AM8236" s="61"/>
      <c r="AN8236" s="61"/>
      <c r="AO8236" s="171"/>
      <c r="AP8236" s="61"/>
      <c r="AQ8236" s="61"/>
      <c r="AR8236" s="61"/>
      <c r="AS8236" s="61"/>
      <c r="AT8236" s="61"/>
      <c r="AU8236" s="61"/>
      <c r="AV8236" s="61"/>
      <c r="AW8236" s="61"/>
      <c r="AX8236" s="61"/>
      <c r="AY8236" s="61"/>
      <c r="AZ8236" s="61"/>
      <c r="BA8236" s="61"/>
    </row>
    <row r="8237" spans="39:53" x14ac:dyDescent="0.2">
      <c r="AM8237" s="61"/>
      <c r="AN8237" s="61"/>
      <c r="AO8237" s="171"/>
      <c r="AP8237" s="61"/>
      <c r="AQ8237" s="61"/>
      <c r="AR8237" s="61"/>
      <c r="AS8237" s="61"/>
      <c r="AT8237" s="61"/>
      <c r="AU8237" s="61"/>
      <c r="AV8237" s="61"/>
      <c r="AW8237" s="61"/>
      <c r="AX8237" s="61"/>
      <c r="AY8237" s="61"/>
      <c r="AZ8237" s="61"/>
      <c r="BA8237" s="61"/>
    </row>
    <row r="8238" spans="39:53" x14ac:dyDescent="0.2">
      <c r="AM8238" s="61"/>
      <c r="AN8238" s="61"/>
      <c r="AO8238" s="171"/>
      <c r="AP8238" s="61"/>
      <c r="AQ8238" s="61"/>
      <c r="AR8238" s="61"/>
      <c r="AS8238" s="61"/>
      <c r="AT8238" s="61"/>
      <c r="AU8238" s="61"/>
      <c r="AV8238" s="61"/>
      <c r="AW8238" s="61"/>
      <c r="AX8238" s="61"/>
      <c r="AY8238" s="61"/>
      <c r="AZ8238" s="61"/>
      <c r="BA8238" s="61"/>
    </row>
    <row r="8239" spans="39:53" x14ac:dyDescent="0.2">
      <c r="AM8239" s="61"/>
      <c r="AN8239" s="61"/>
      <c r="AO8239" s="171"/>
      <c r="AP8239" s="61"/>
      <c r="AQ8239" s="61"/>
      <c r="AR8239" s="61"/>
      <c r="AS8239" s="61"/>
      <c r="AT8239" s="61"/>
      <c r="AU8239" s="61"/>
      <c r="AV8239" s="61"/>
      <c r="AW8239" s="61"/>
      <c r="AX8239" s="61"/>
      <c r="AY8239" s="61"/>
      <c r="AZ8239" s="61"/>
      <c r="BA8239" s="61"/>
    </row>
    <row r="8240" spans="39:53" x14ac:dyDescent="0.2">
      <c r="AM8240" s="61"/>
      <c r="AN8240" s="61"/>
      <c r="AO8240" s="171"/>
      <c r="AP8240" s="61"/>
      <c r="AQ8240" s="61"/>
      <c r="AR8240" s="61"/>
      <c r="AS8240" s="61"/>
      <c r="AT8240" s="61"/>
      <c r="AU8240" s="61"/>
      <c r="AV8240" s="61"/>
      <c r="AW8240" s="61"/>
      <c r="AX8240" s="61"/>
      <c r="AY8240" s="61"/>
      <c r="AZ8240" s="61"/>
      <c r="BA8240" s="61"/>
    </row>
    <row r="8241" spans="39:53" x14ac:dyDescent="0.2">
      <c r="AM8241" s="61"/>
      <c r="AN8241" s="61"/>
      <c r="AO8241" s="171"/>
      <c r="AP8241" s="61"/>
      <c r="AQ8241" s="61"/>
      <c r="AR8241" s="61"/>
      <c r="AS8241" s="61"/>
      <c r="AT8241" s="61"/>
      <c r="AU8241" s="61"/>
      <c r="AV8241" s="61"/>
      <c r="AW8241" s="61"/>
      <c r="AX8241" s="61"/>
      <c r="AY8241" s="61"/>
      <c r="AZ8241" s="61"/>
      <c r="BA8241" s="61"/>
    </row>
    <row r="8242" spans="39:53" x14ac:dyDescent="0.2">
      <c r="AM8242" s="61"/>
      <c r="AN8242" s="61"/>
      <c r="AO8242" s="171"/>
      <c r="AP8242" s="61"/>
      <c r="AQ8242" s="61"/>
      <c r="AR8242" s="61"/>
      <c r="AS8242" s="61"/>
      <c r="AT8242" s="61"/>
      <c r="AU8242" s="61"/>
      <c r="AV8242" s="61"/>
      <c r="AW8242" s="61"/>
      <c r="AX8242" s="61"/>
      <c r="AY8242" s="61"/>
      <c r="AZ8242" s="61"/>
      <c r="BA8242" s="61"/>
    </row>
    <row r="8243" spans="39:53" x14ac:dyDescent="0.2">
      <c r="AM8243" s="61"/>
      <c r="AN8243" s="61"/>
      <c r="AO8243" s="171"/>
      <c r="AP8243" s="61"/>
      <c r="AQ8243" s="61"/>
      <c r="AR8243" s="61"/>
      <c r="AS8243" s="61"/>
      <c r="AT8243" s="61"/>
      <c r="AU8243" s="61"/>
      <c r="AV8243" s="61"/>
      <c r="AW8243" s="61"/>
      <c r="AX8243" s="61"/>
      <c r="AY8243" s="61"/>
      <c r="AZ8243" s="61"/>
      <c r="BA8243" s="61"/>
    </row>
    <row r="8244" spans="39:53" x14ac:dyDescent="0.2">
      <c r="AM8244" s="61"/>
      <c r="AN8244" s="61"/>
      <c r="AO8244" s="171"/>
      <c r="AP8244" s="61"/>
      <c r="AQ8244" s="61"/>
      <c r="AR8244" s="61"/>
      <c r="AS8244" s="61"/>
      <c r="AT8244" s="61"/>
      <c r="AU8244" s="61"/>
      <c r="AV8244" s="61"/>
      <c r="AW8244" s="61"/>
      <c r="AX8244" s="61"/>
      <c r="AY8244" s="61"/>
      <c r="AZ8244" s="61"/>
      <c r="BA8244" s="61"/>
    </row>
    <row r="8245" spans="39:53" x14ac:dyDescent="0.2">
      <c r="AM8245" s="61"/>
      <c r="AN8245" s="61"/>
      <c r="AO8245" s="171"/>
      <c r="AP8245" s="61"/>
      <c r="AQ8245" s="61"/>
      <c r="AR8245" s="61"/>
      <c r="AS8245" s="61"/>
      <c r="AT8245" s="61"/>
      <c r="AU8245" s="61"/>
      <c r="AV8245" s="61"/>
      <c r="AW8245" s="61"/>
      <c r="AX8245" s="61"/>
      <c r="AY8245" s="61"/>
      <c r="AZ8245" s="61"/>
      <c r="BA8245" s="61"/>
    </row>
    <row r="8246" spans="39:53" x14ac:dyDescent="0.2">
      <c r="AM8246" s="61"/>
      <c r="AN8246" s="61"/>
      <c r="AO8246" s="171"/>
      <c r="AP8246" s="61"/>
      <c r="AQ8246" s="61"/>
      <c r="AR8246" s="61"/>
      <c r="AS8246" s="61"/>
      <c r="AT8246" s="61"/>
      <c r="AU8246" s="61"/>
      <c r="AV8246" s="61"/>
      <c r="AW8246" s="61"/>
      <c r="AX8246" s="61"/>
      <c r="AY8246" s="61"/>
      <c r="AZ8246" s="61"/>
      <c r="BA8246" s="61"/>
    </row>
    <row r="8247" spans="39:53" x14ac:dyDescent="0.2">
      <c r="AM8247" s="61"/>
      <c r="AN8247" s="61"/>
      <c r="AO8247" s="171"/>
      <c r="AP8247" s="61"/>
      <c r="AQ8247" s="61"/>
      <c r="AR8247" s="61"/>
      <c r="AS8247" s="61"/>
      <c r="AT8247" s="61"/>
      <c r="AU8247" s="61"/>
      <c r="AV8247" s="61"/>
      <c r="AW8247" s="61"/>
      <c r="AX8247" s="61"/>
      <c r="AY8247" s="61"/>
      <c r="AZ8247" s="61"/>
      <c r="BA8247" s="61"/>
    </row>
    <row r="8248" spans="39:53" x14ac:dyDescent="0.2">
      <c r="AM8248" s="61"/>
      <c r="AN8248" s="61"/>
      <c r="AO8248" s="171"/>
      <c r="AP8248" s="61"/>
      <c r="AQ8248" s="61"/>
      <c r="AR8248" s="61"/>
      <c r="AS8248" s="61"/>
      <c r="AT8248" s="61"/>
      <c r="AU8248" s="61"/>
      <c r="AV8248" s="61"/>
      <c r="AW8248" s="61"/>
      <c r="AX8248" s="61"/>
      <c r="AY8248" s="61"/>
      <c r="AZ8248" s="61"/>
      <c r="BA8248" s="61"/>
    </row>
    <row r="8249" spans="39:53" x14ac:dyDescent="0.2">
      <c r="AM8249" s="61"/>
      <c r="AN8249" s="61"/>
      <c r="AO8249" s="171"/>
      <c r="AP8249" s="61"/>
      <c r="AQ8249" s="61"/>
      <c r="AR8249" s="61"/>
      <c r="AS8249" s="61"/>
      <c r="AT8249" s="61"/>
      <c r="AU8249" s="61"/>
      <c r="AV8249" s="61"/>
      <c r="AW8249" s="61"/>
      <c r="AX8249" s="61"/>
      <c r="AY8249" s="61"/>
      <c r="AZ8249" s="61"/>
      <c r="BA8249" s="61"/>
    </row>
    <row r="8250" spans="39:53" x14ac:dyDescent="0.2">
      <c r="AM8250" s="61"/>
      <c r="AN8250" s="61"/>
      <c r="AO8250" s="171"/>
      <c r="AP8250" s="61"/>
      <c r="AQ8250" s="61"/>
      <c r="AR8250" s="61"/>
      <c r="AS8250" s="61"/>
      <c r="AT8250" s="61"/>
      <c r="AU8250" s="61"/>
      <c r="AV8250" s="61"/>
      <c r="AW8250" s="61"/>
      <c r="AX8250" s="61"/>
      <c r="AY8250" s="61"/>
      <c r="AZ8250" s="61"/>
      <c r="BA8250" s="61"/>
    </row>
    <row r="8251" spans="39:53" x14ac:dyDescent="0.2">
      <c r="AM8251" s="61"/>
      <c r="AN8251" s="61"/>
      <c r="AO8251" s="171"/>
      <c r="AP8251" s="61"/>
      <c r="AQ8251" s="61"/>
      <c r="AR8251" s="61"/>
      <c r="AS8251" s="61"/>
      <c r="AT8251" s="61"/>
      <c r="AU8251" s="61"/>
      <c r="AV8251" s="61"/>
      <c r="AW8251" s="61"/>
      <c r="AX8251" s="61"/>
      <c r="AY8251" s="61"/>
      <c r="AZ8251" s="61"/>
      <c r="BA8251" s="61"/>
    </row>
    <row r="8252" spans="39:53" x14ac:dyDescent="0.2">
      <c r="AM8252" s="61"/>
      <c r="AN8252" s="61"/>
      <c r="AO8252" s="171"/>
      <c r="AP8252" s="61"/>
      <c r="AQ8252" s="61"/>
      <c r="AR8252" s="61"/>
      <c r="AS8252" s="61"/>
      <c r="AT8252" s="61"/>
      <c r="AU8252" s="61"/>
      <c r="AV8252" s="61"/>
      <c r="AW8252" s="61"/>
      <c r="AX8252" s="61"/>
      <c r="AY8252" s="61"/>
      <c r="AZ8252" s="61"/>
      <c r="BA8252" s="61"/>
    </row>
    <row r="8253" spans="39:53" x14ac:dyDescent="0.2">
      <c r="AM8253" s="61"/>
      <c r="AN8253" s="61"/>
      <c r="AO8253" s="171"/>
      <c r="AP8253" s="61"/>
      <c r="AQ8253" s="61"/>
      <c r="AR8253" s="61"/>
      <c r="AS8253" s="61"/>
      <c r="AT8253" s="61"/>
      <c r="AU8253" s="61"/>
      <c r="AV8253" s="61"/>
      <c r="AW8253" s="61"/>
      <c r="AX8253" s="61"/>
      <c r="AY8253" s="61"/>
      <c r="AZ8253" s="61"/>
      <c r="BA8253" s="61"/>
    </row>
    <row r="8254" spans="39:53" x14ac:dyDescent="0.2">
      <c r="AM8254" s="61"/>
      <c r="AN8254" s="61"/>
      <c r="AO8254" s="171"/>
      <c r="AP8254" s="61"/>
      <c r="AQ8254" s="61"/>
      <c r="AR8254" s="61"/>
      <c r="AS8254" s="61"/>
      <c r="AT8254" s="61"/>
      <c r="AU8254" s="61"/>
      <c r="AV8254" s="61"/>
      <c r="AW8254" s="61"/>
      <c r="AX8254" s="61"/>
      <c r="AY8254" s="61"/>
      <c r="AZ8254" s="61"/>
      <c r="BA8254" s="61"/>
    </row>
    <row r="8255" spans="39:53" x14ac:dyDescent="0.2">
      <c r="AM8255" s="61"/>
      <c r="AN8255" s="61"/>
      <c r="AO8255" s="171"/>
      <c r="AP8255" s="61"/>
      <c r="AQ8255" s="61"/>
      <c r="AR8255" s="61"/>
      <c r="AS8255" s="61"/>
      <c r="AT8255" s="61"/>
      <c r="AU8255" s="61"/>
      <c r="AV8255" s="61"/>
      <c r="AW8255" s="61"/>
      <c r="AX8255" s="61"/>
      <c r="AY8255" s="61"/>
      <c r="AZ8255" s="61"/>
      <c r="BA8255" s="61"/>
    </row>
    <row r="8256" spans="39:53" x14ac:dyDescent="0.2">
      <c r="AM8256" s="61"/>
      <c r="AN8256" s="61"/>
      <c r="AO8256" s="171"/>
      <c r="AP8256" s="61"/>
      <c r="AQ8256" s="61"/>
      <c r="AR8256" s="61"/>
      <c r="AS8256" s="61"/>
      <c r="AT8256" s="61"/>
      <c r="AU8256" s="61"/>
      <c r="AV8256" s="61"/>
      <c r="AW8256" s="61"/>
      <c r="AX8256" s="61"/>
      <c r="AY8256" s="61"/>
      <c r="AZ8256" s="61"/>
      <c r="BA8256" s="61"/>
    </row>
    <row r="8257" spans="39:53" x14ac:dyDescent="0.2">
      <c r="AM8257" s="61"/>
      <c r="AN8257" s="61"/>
      <c r="AO8257" s="171"/>
      <c r="AP8257" s="61"/>
      <c r="AQ8257" s="61"/>
      <c r="AR8257" s="61"/>
      <c r="AS8257" s="61"/>
      <c r="AT8257" s="61"/>
      <c r="AU8257" s="61"/>
      <c r="AV8257" s="61"/>
      <c r="AW8257" s="61"/>
      <c r="AX8257" s="61"/>
      <c r="AY8257" s="61"/>
      <c r="AZ8257" s="61"/>
      <c r="BA8257" s="61"/>
    </row>
    <row r="8258" spans="39:53" x14ac:dyDescent="0.2">
      <c r="AM8258" s="61"/>
      <c r="AN8258" s="61"/>
      <c r="AO8258" s="171"/>
      <c r="AP8258" s="61"/>
      <c r="AQ8258" s="61"/>
      <c r="AR8258" s="61"/>
      <c r="AS8258" s="61"/>
      <c r="AT8258" s="61"/>
      <c r="AU8258" s="61"/>
      <c r="AV8258" s="61"/>
      <c r="AW8258" s="61"/>
      <c r="AX8258" s="61"/>
      <c r="AY8258" s="61"/>
      <c r="AZ8258" s="61"/>
      <c r="BA8258" s="61"/>
    </row>
    <row r="8259" spans="39:53" x14ac:dyDescent="0.2">
      <c r="AM8259" s="61"/>
      <c r="AN8259" s="61"/>
      <c r="AO8259" s="171"/>
      <c r="AP8259" s="61"/>
      <c r="AQ8259" s="61"/>
      <c r="AR8259" s="61"/>
      <c r="AS8259" s="61"/>
      <c r="AT8259" s="61"/>
      <c r="AU8259" s="61"/>
      <c r="AV8259" s="61"/>
      <c r="AW8259" s="61"/>
      <c r="AX8259" s="61"/>
      <c r="AY8259" s="61"/>
      <c r="AZ8259" s="61"/>
      <c r="BA8259" s="61"/>
    </row>
    <row r="8260" spans="39:53" x14ac:dyDescent="0.2">
      <c r="AM8260" s="61"/>
      <c r="AN8260" s="61"/>
      <c r="AO8260" s="171"/>
      <c r="AP8260" s="61"/>
      <c r="AQ8260" s="61"/>
      <c r="AR8260" s="61"/>
      <c r="AS8260" s="61"/>
      <c r="AT8260" s="61"/>
      <c r="AU8260" s="61"/>
      <c r="AV8260" s="61"/>
      <c r="AW8260" s="61"/>
      <c r="AX8260" s="61"/>
      <c r="AY8260" s="61"/>
      <c r="AZ8260" s="61"/>
      <c r="BA8260" s="61"/>
    </row>
    <row r="8261" spans="39:53" x14ac:dyDescent="0.2">
      <c r="AM8261" s="61"/>
      <c r="AN8261" s="61"/>
      <c r="AO8261" s="171"/>
      <c r="AP8261" s="61"/>
      <c r="AQ8261" s="61"/>
      <c r="AR8261" s="61"/>
      <c r="AS8261" s="61"/>
      <c r="AT8261" s="61"/>
      <c r="AU8261" s="61"/>
      <c r="AV8261" s="61"/>
      <c r="AW8261" s="61"/>
      <c r="AX8261" s="61"/>
      <c r="AY8261" s="61"/>
      <c r="AZ8261" s="61"/>
      <c r="BA8261" s="61"/>
    </row>
    <row r="8262" spans="39:53" x14ac:dyDescent="0.2">
      <c r="AM8262" s="61"/>
      <c r="AN8262" s="61"/>
      <c r="AO8262" s="171"/>
      <c r="AP8262" s="61"/>
      <c r="AQ8262" s="61"/>
      <c r="AR8262" s="61"/>
      <c r="AS8262" s="61"/>
      <c r="AT8262" s="61"/>
      <c r="AU8262" s="61"/>
      <c r="AV8262" s="61"/>
      <c r="AW8262" s="61"/>
      <c r="AX8262" s="61"/>
      <c r="AY8262" s="61"/>
      <c r="AZ8262" s="61"/>
      <c r="BA8262" s="61"/>
    </row>
    <row r="8263" spans="39:53" x14ac:dyDescent="0.2">
      <c r="AM8263" s="61"/>
      <c r="AN8263" s="61"/>
      <c r="AO8263" s="171"/>
      <c r="AP8263" s="61"/>
      <c r="AQ8263" s="61"/>
      <c r="AR8263" s="61"/>
      <c r="AS8263" s="61"/>
      <c r="AT8263" s="61"/>
      <c r="AU8263" s="61"/>
      <c r="AV8263" s="61"/>
      <c r="AW8263" s="61"/>
      <c r="AX8263" s="61"/>
      <c r="AY8263" s="61"/>
      <c r="AZ8263" s="61"/>
      <c r="BA8263" s="61"/>
    </row>
    <row r="8264" spans="39:53" x14ac:dyDescent="0.2">
      <c r="AM8264" s="61"/>
      <c r="AN8264" s="61"/>
      <c r="AO8264" s="171"/>
      <c r="AP8264" s="61"/>
      <c r="AQ8264" s="61"/>
      <c r="AR8264" s="61"/>
      <c r="AS8264" s="61"/>
      <c r="AT8264" s="61"/>
      <c r="AU8264" s="61"/>
      <c r="AV8264" s="61"/>
      <c r="AW8264" s="61"/>
      <c r="AX8264" s="61"/>
      <c r="AY8264" s="61"/>
      <c r="AZ8264" s="61"/>
      <c r="BA8264" s="61"/>
    </row>
    <row r="8265" spans="39:53" x14ac:dyDescent="0.2">
      <c r="AM8265" s="61"/>
      <c r="AN8265" s="61"/>
      <c r="AO8265" s="171"/>
      <c r="AP8265" s="61"/>
      <c r="AQ8265" s="61"/>
      <c r="AR8265" s="61"/>
      <c r="AS8265" s="61"/>
      <c r="AT8265" s="61"/>
      <c r="AU8265" s="61"/>
      <c r="AV8265" s="61"/>
      <c r="AW8265" s="61"/>
      <c r="AX8265" s="61"/>
      <c r="AY8265" s="61"/>
      <c r="AZ8265" s="61"/>
      <c r="BA8265" s="61"/>
    </row>
    <row r="8266" spans="39:53" x14ac:dyDescent="0.2">
      <c r="AM8266" s="61"/>
      <c r="AN8266" s="61"/>
      <c r="AO8266" s="171"/>
      <c r="AP8266" s="61"/>
      <c r="AQ8266" s="61"/>
      <c r="AR8266" s="61"/>
      <c r="AS8266" s="61"/>
      <c r="AT8266" s="61"/>
      <c r="AU8266" s="61"/>
      <c r="AV8266" s="61"/>
      <c r="AW8266" s="61"/>
      <c r="AX8266" s="61"/>
      <c r="AY8266" s="61"/>
      <c r="AZ8266" s="61"/>
      <c r="BA8266" s="61"/>
    </row>
    <row r="8267" spans="39:53" x14ac:dyDescent="0.2">
      <c r="AM8267" s="61"/>
      <c r="AN8267" s="61"/>
      <c r="AO8267" s="171"/>
      <c r="AP8267" s="61"/>
      <c r="AQ8267" s="61"/>
      <c r="AR8267" s="61"/>
      <c r="AS8267" s="61"/>
      <c r="AT8267" s="61"/>
      <c r="AU8267" s="61"/>
      <c r="AV8267" s="61"/>
      <c r="AW8267" s="61"/>
      <c r="AX8267" s="61"/>
      <c r="AY8267" s="61"/>
      <c r="AZ8267" s="61"/>
      <c r="BA8267" s="61"/>
    </row>
    <row r="8268" spans="39:53" x14ac:dyDescent="0.2">
      <c r="AM8268" s="61"/>
      <c r="AN8268" s="61"/>
      <c r="AO8268" s="171"/>
      <c r="AP8268" s="61"/>
      <c r="AQ8268" s="61"/>
      <c r="AR8268" s="61"/>
      <c r="AS8268" s="61"/>
      <c r="AT8268" s="61"/>
      <c r="AU8268" s="61"/>
      <c r="AV8268" s="61"/>
      <c r="AW8268" s="61"/>
      <c r="AX8268" s="61"/>
      <c r="AY8268" s="61"/>
      <c r="AZ8268" s="61"/>
      <c r="BA8268" s="61"/>
    </row>
    <row r="8269" spans="39:53" x14ac:dyDescent="0.2">
      <c r="AM8269" s="61"/>
      <c r="AN8269" s="61"/>
      <c r="AO8269" s="171"/>
      <c r="AP8269" s="61"/>
      <c r="AQ8269" s="61"/>
      <c r="AR8269" s="61"/>
      <c r="AS8269" s="61"/>
      <c r="AT8269" s="61"/>
      <c r="AU8269" s="61"/>
      <c r="AV8269" s="61"/>
      <c r="AW8269" s="61"/>
      <c r="AX8269" s="61"/>
      <c r="AY8269" s="61"/>
      <c r="AZ8269" s="61"/>
      <c r="BA8269" s="61"/>
    </row>
    <row r="8270" spans="39:53" x14ac:dyDescent="0.2">
      <c r="AM8270" s="61"/>
      <c r="AN8270" s="61"/>
      <c r="AO8270" s="171"/>
      <c r="AP8270" s="61"/>
      <c r="AQ8270" s="61"/>
      <c r="AR8270" s="61"/>
      <c r="AS8270" s="61"/>
      <c r="AT8270" s="61"/>
      <c r="AU8270" s="61"/>
      <c r="AV8270" s="61"/>
      <c r="AW8270" s="61"/>
      <c r="AX8270" s="61"/>
      <c r="AY8270" s="61"/>
      <c r="AZ8270" s="61"/>
      <c r="BA8270" s="61"/>
    </row>
    <row r="8271" spans="39:53" x14ac:dyDescent="0.2">
      <c r="AM8271" s="61"/>
      <c r="AN8271" s="61"/>
      <c r="AO8271" s="171"/>
      <c r="AP8271" s="61"/>
      <c r="AQ8271" s="61"/>
      <c r="AR8271" s="61"/>
      <c r="AS8271" s="61"/>
      <c r="AT8271" s="61"/>
      <c r="AU8271" s="61"/>
      <c r="AV8271" s="61"/>
      <c r="AW8271" s="61"/>
      <c r="AX8271" s="61"/>
      <c r="AY8271" s="61"/>
      <c r="AZ8271" s="61"/>
      <c r="BA8271" s="61"/>
    </row>
    <row r="8272" spans="39:53" x14ac:dyDescent="0.2">
      <c r="AM8272" s="61"/>
      <c r="AN8272" s="61"/>
      <c r="AO8272" s="171"/>
      <c r="AP8272" s="61"/>
      <c r="AQ8272" s="61"/>
      <c r="AR8272" s="61"/>
      <c r="AS8272" s="61"/>
      <c r="AT8272" s="61"/>
      <c r="AU8272" s="61"/>
      <c r="AV8272" s="61"/>
      <c r="AW8272" s="61"/>
      <c r="AX8272" s="61"/>
      <c r="AY8272" s="61"/>
      <c r="AZ8272" s="61"/>
      <c r="BA8272" s="61"/>
    </row>
    <row r="8273" spans="39:53" x14ac:dyDescent="0.2">
      <c r="AM8273" s="61"/>
      <c r="AN8273" s="61"/>
      <c r="AO8273" s="171"/>
      <c r="AP8273" s="61"/>
      <c r="AQ8273" s="61"/>
      <c r="AR8273" s="61"/>
      <c r="AS8273" s="61"/>
      <c r="AT8273" s="61"/>
      <c r="AU8273" s="61"/>
      <c r="AV8273" s="61"/>
      <c r="AW8273" s="61"/>
      <c r="AX8273" s="61"/>
      <c r="AY8273" s="61"/>
      <c r="AZ8273" s="61"/>
      <c r="BA8273" s="61"/>
    </row>
    <row r="8274" spans="39:53" x14ac:dyDescent="0.2">
      <c r="AM8274" s="61"/>
      <c r="AN8274" s="61"/>
      <c r="AO8274" s="171"/>
      <c r="AP8274" s="61"/>
      <c r="AQ8274" s="61"/>
      <c r="AR8274" s="61"/>
      <c r="AS8274" s="61"/>
      <c r="AT8274" s="61"/>
      <c r="AU8274" s="61"/>
      <c r="AV8274" s="61"/>
      <c r="AW8274" s="61"/>
      <c r="AX8274" s="61"/>
      <c r="AY8274" s="61"/>
      <c r="AZ8274" s="61"/>
      <c r="BA8274" s="61"/>
    </row>
    <row r="8275" spans="39:53" x14ac:dyDescent="0.2">
      <c r="AM8275" s="61"/>
      <c r="AN8275" s="61"/>
      <c r="AO8275" s="171"/>
      <c r="AP8275" s="61"/>
      <c r="AQ8275" s="61"/>
      <c r="AR8275" s="61"/>
      <c r="AS8275" s="61"/>
      <c r="AT8275" s="61"/>
      <c r="AU8275" s="61"/>
      <c r="AV8275" s="61"/>
      <c r="AW8275" s="61"/>
      <c r="AX8275" s="61"/>
      <c r="AY8275" s="61"/>
      <c r="AZ8275" s="61"/>
      <c r="BA8275" s="61"/>
    </row>
    <row r="8276" spans="39:53" x14ac:dyDescent="0.2">
      <c r="AM8276" s="61"/>
      <c r="AN8276" s="61"/>
      <c r="AO8276" s="171"/>
      <c r="AP8276" s="61"/>
      <c r="AQ8276" s="61"/>
      <c r="AR8276" s="61"/>
      <c r="AS8276" s="61"/>
      <c r="AT8276" s="61"/>
      <c r="AU8276" s="61"/>
      <c r="AV8276" s="61"/>
      <c r="AW8276" s="61"/>
      <c r="AX8276" s="61"/>
      <c r="AY8276" s="61"/>
      <c r="AZ8276" s="61"/>
      <c r="BA8276" s="61"/>
    </row>
    <row r="8277" spans="39:53" x14ac:dyDescent="0.2">
      <c r="AM8277" s="61"/>
      <c r="AN8277" s="61"/>
      <c r="AO8277" s="171"/>
      <c r="AP8277" s="61"/>
      <c r="AQ8277" s="61"/>
      <c r="AR8277" s="61"/>
      <c r="AS8277" s="61"/>
      <c r="AT8277" s="61"/>
      <c r="AU8277" s="61"/>
      <c r="AV8277" s="61"/>
      <c r="AW8277" s="61"/>
      <c r="AX8277" s="61"/>
      <c r="AY8277" s="61"/>
      <c r="AZ8277" s="61"/>
      <c r="BA8277" s="61"/>
    </row>
    <row r="8278" spans="39:53" x14ac:dyDescent="0.2">
      <c r="AM8278" s="61"/>
      <c r="AN8278" s="61"/>
      <c r="AO8278" s="171"/>
      <c r="AP8278" s="61"/>
      <c r="AQ8278" s="61"/>
      <c r="AR8278" s="61"/>
      <c r="AS8278" s="61"/>
      <c r="AT8278" s="61"/>
      <c r="AU8278" s="61"/>
      <c r="AV8278" s="61"/>
      <c r="AW8278" s="61"/>
      <c r="AX8278" s="61"/>
      <c r="AY8278" s="61"/>
      <c r="AZ8278" s="61"/>
      <c r="BA8278" s="61"/>
    </row>
    <row r="8279" spans="39:53" x14ac:dyDescent="0.2">
      <c r="AM8279" s="61"/>
      <c r="AN8279" s="61"/>
      <c r="AO8279" s="171"/>
      <c r="AP8279" s="61"/>
      <c r="AQ8279" s="61"/>
      <c r="AR8279" s="61"/>
      <c r="AS8279" s="61"/>
      <c r="AT8279" s="61"/>
      <c r="AU8279" s="61"/>
      <c r="AV8279" s="61"/>
      <c r="AW8279" s="61"/>
      <c r="AX8279" s="61"/>
      <c r="AY8279" s="61"/>
      <c r="AZ8279" s="61"/>
      <c r="BA8279" s="61"/>
    </row>
    <row r="8280" spans="39:53" x14ac:dyDescent="0.2">
      <c r="AM8280" s="61"/>
      <c r="AN8280" s="61"/>
      <c r="AO8280" s="171"/>
      <c r="AP8280" s="61"/>
      <c r="AQ8280" s="61"/>
      <c r="AR8280" s="61"/>
      <c r="AS8280" s="61"/>
      <c r="AT8280" s="61"/>
      <c r="AU8280" s="61"/>
      <c r="AV8280" s="61"/>
      <c r="AW8280" s="61"/>
      <c r="AX8280" s="61"/>
      <c r="AY8280" s="61"/>
      <c r="AZ8280" s="61"/>
      <c r="BA8280" s="61"/>
    </row>
    <row r="8281" spans="39:53" x14ac:dyDescent="0.2">
      <c r="AM8281" s="61"/>
      <c r="AN8281" s="61"/>
      <c r="AO8281" s="171"/>
      <c r="AP8281" s="61"/>
      <c r="AQ8281" s="61"/>
      <c r="AR8281" s="61"/>
      <c r="AS8281" s="61"/>
      <c r="AT8281" s="61"/>
      <c r="AU8281" s="61"/>
      <c r="AV8281" s="61"/>
      <c r="AW8281" s="61"/>
      <c r="AX8281" s="61"/>
      <c r="AY8281" s="61"/>
      <c r="AZ8281" s="61"/>
      <c r="BA8281" s="61"/>
    </row>
    <row r="8282" spans="39:53" x14ac:dyDescent="0.2">
      <c r="AM8282" s="61"/>
      <c r="AN8282" s="61"/>
      <c r="AO8282" s="171"/>
      <c r="AP8282" s="61"/>
      <c r="AQ8282" s="61"/>
      <c r="AR8282" s="61"/>
      <c r="AS8282" s="61"/>
      <c r="AT8282" s="61"/>
      <c r="AU8282" s="61"/>
      <c r="AV8282" s="61"/>
      <c r="AW8282" s="61"/>
      <c r="AX8282" s="61"/>
      <c r="AY8282" s="61"/>
      <c r="AZ8282" s="61"/>
      <c r="BA8282" s="61"/>
    </row>
    <row r="8283" spans="39:53" x14ac:dyDescent="0.2">
      <c r="AM8283" s="61"/>
      <c r="AN8283" s="61"/>
      <c r="AO8283" s="171"/>
      <c r="AP8283" s="61"/>
      <c r="AQ8283" s="61"/>
      <c r="AR8283" s="61"/>
      <c r="AS8283" s="61"/>
      <c r="AT8283" s="61"/>
      <c r="AU8283" s="61"/>
      <c r="AV8283" s="61"/>
      <c r="AW8283" s="61"/>
      <c r="AX8283" s="61"/>
      <c r="AY8283" s="61"/>
      <c r="AZ8283" s="61"/>
      <c r="BA8283" s="61"/>
    </row>
    <row r="8284" spans="39:53" x14ac:dyDescent="0.2">
      <c r="AM8284" s="61"/>
      <c r="AN8284" s="61"/>
      <c r="AO8284" s="171"/>
      <c r="AP8284" s="61"/>
      <c r="AQ8284" s="61"/>
      <c r="AR8284" s="61"/>
      <c r="AS8284" s="61"/>
      <c r="AT8284" s="61"/>
      <c r="AU8284" s="61"/>
      <c r="AV8284" s="61"/>
      <c r="AW8284" s="61"/>
      <c r="AX8284" s="61"/>
      <c r="AY8284" s="61"/>
      <c r="AZ8284" s="61"/>
      <c r="BA8284" s="61"/>
    </row>
    <row r="8285" spans="39:53" x14ac:dyDescent="0.2">
      <c r="AM8285" s="61"/>
      <c r="AN8285" s="61"/>
      <c r="AO8285" s="171"/>
      <c r="AP8285" s="61"/>
      <c r="AQ8285" s="61"/>
      <c r="AR8285" s="61"/>
      <c r="AS8285" s="61"/>
      <c r="AT8285" s="61"/>
      <c r="AU8285" s="61"/>
      <c r="AV8285" s="61"/>
      <c r="AW8285" s="61"/>
      <c r="AX8285" s="61"/>
      <c r="AY8285" s="61"/>
      <c r="AZ8285" s="61"/>
      <c r="BA8285" s="61"/>
    </row>
    <row r="8286" spans="39:53" x14ac:dyDescent="0.2">
      <c r="AM8286" s="61"/>
      <c r="AN8286" s="61"/>
      <c r="AO8286" s="171"/>
      <c r="AP8286" s="61"/>
      <c r="AQ8286" s="61"/>
      <c r="AR8286" s="61"/>
      <c r="AS8286" s="61"/>
      <c r="AT8286" s="61"/>
      <c r="AU8286" s="61"/>
      <c r="AV8286" s="61"/>
      <c r="AW8286" s="61"/>
      <c r="AX8286" s="61"/>
      <c r="AY8286" s="61"/>
      <c r="AZ8286" s="61"/>
      <c r="BA8286" s="61"/>
    </row>
    <row r="8287" spans="39:53" x14ac:dyDescent="0.2">
      <c r="AM8287" s="61"/>
      <c r="AN8287" s="61"/>
      <c r="AO8287" s="171"/>
      <c r="AP8287" s="61"/>
      <c r="AQ8287" s="61"/>
      <c r="AR8287" s="61"/>
      <c r="AS8287" s="61"/>
      <c r="AT8287" s="61"/>
      <c r="AU8287" s="61"/>
      <c r="AV8287" s="61"/>
      <c r="AW8287" s="61"/>
      <c r="AX8287" s="61"/>
      <c r="AY8287" s="61"/>
      <c r="AZ8287" s="61"/>
      <c r="BA8287" s="61"/>
    </row>
    <row r="8288" spans="39:53" x14ac:dyDescent="0.2">
      <c r="AM8288" s="61"/>
      <c r="AN8288" s="61"/>
      <c r="AO8288" s="171"/>
      <c r="AP8288" s="61"/>
      <c r="AQ8288" s="61"/>
      <c r="AR8288" s="61"/>
      <c r="AS8288" s="61"/>
      <c r="AT8288" s="61"/>
      <c r="AU8288" s="61"/>
      <c r="AV8288" s="61"/>
      <c r="AW8288" s="61"/>
      <c r="AX8288" s="61"/>
      <c r="AY8288" s="61"/>
      <c r="AZ8288" s="61"/>
      <c r="BA8288" s="61"/>
    </row>
    <row r="8289" spans="39:53" x14ac:dyDescent="0.2">
      <c r="AM8289" s="61"/>
      <c r="AN8289" s="61"/>
      <c r="AO8289" s="171"/>
      <c r="AP8289" s="61"/>
      <c r="AQ8289" s="61"/>
      <c r="AR8289" s="61"/>
      <c r="AS8289" s="61"/>
      <c r="AT8289" s="61"/>
      <c r="AU8289" s="61"/>
      <c r="AV8289" s="61"/>
      <c r="AW8289" s="61"/>
      <c r="AX8289" s="61"/>
      <c r="AY8289" s="61"/>
      <c r="AZ8289" s="61"/>
      <c r="BA8289" s="61"/>
    </row>
    <row r="8290" spans="39:53" x14ac:dyDescent="0.2">
      <c r="AM8290" s="61"/>
      <c r="AN8290" s="61"/>
      <c r="AO8290" s="171"/>
      <c r="AP8290" s="61"/>
      <c r="AQ8290" s="61"/>
      <c r="AR8290" s="61"/>
      <c r="AS8290" s="61"/>
      <c r="AT8290" s="61"/>
      <c r="AU8290" s="61"/>
      <c r="AV8290" s="61"/>
      <c r="AW8290" s="61"/>
      <c r="AX8290" s="61"/>
      <c r="AY8290" s="61"/>
      <c r="AZ8290" s="61"/>
      <c r="BA8290" s="61"/>
    </row>
    <row r="8291" spans="39:53" x14ac:dyDescent="0.2">
      <c r="AM8291" s="61"/>
      <c r="AN8291" s="61"/>
      <c r="AO8291" s="171"/>
      <c r="AP8291" s="61"/>
      <c r="AQ8291" s="61"/>
      <c r="AR8291" s="61"/>
      <c r="AS8291" s="61"/>
      <c r="AT8291" s="61"/>
      <c r="AU8291" s="61"/>
      <c r="AV8291" s="61"/>
      <c r="AW8291" s="61"/>
      <c r="AX8291" s="61"/>
      <c r="AY8291" s="61"/>
      <c r="AZ8291" s="61"/>
      <c r="BA8291" s="61"/>
    </row>
    <row r="8292" spans="39:53" x14ac:dyDescent="0.2">
      <c r="AM8292" s="61"/>
      <c r="AN8292" s="61"/>
      <c r="AO8292" s="171"/>
      <c r="AP8292" s="61"/>
      <c r="AQ8292" s="61"/>
      <c r="AR8292" s="61"/>
      <c r="AS8292" s="61"/>
      <c r="AT8292" s="61"/>
      <c r="AU8292" s="61"/>
      <c r="AV8292" s="61"/>
      <c r="AW8292" s="61"/>
      <c r="AX8292" s="61"/>
      <c r="AY8292" s="61"/>
      <c r="AZ8292" s="61"/>
      <c r="BA8292" s="61"/>
    </row>
    <row r="8293" spans="39:53" x14ac:dyDescent="0.2">
      <c r="AM8293" s="61"/>
      <c r="AN8293" s="61"/>
      <c r="AO8293" s="171"/>
      <c r="AP8293" s="61"/>
      <c r="AQ8293" s="61"/>
      <c r="AR8293" s="61"/>
      <c r="AS8293" s="61"/>
      <c r="AT8293" s="61"/>
      <c r="AU8293" s="61"/>
      <c r="AV8293" s="61"/>
      <c r="AW8293" s="61"/>
      <c r="AX8293" s="61"/>
      <c r="AY8293" s="61"/>
      <c r="AZ8293" s="61"/>
      <c r="BA8293" s="61"/>
    </row>
    <row r="8294" spans="39:53" x14ac:dyDescent="0.2">
      <c r="AM8294" s="61"/>
      <c r="AN8294" s="61"/>
      <c r="AO8294" s="171"/>
      <c r="AP8294" s="61"/>
      <c r="AQ8294" s="61"/>
      <c r="AR8294" s="61"/>
      <c r="AS8294" s="61"/>
      <c r="AT8294" s="61"/>
      <c r="AU8294" s="61"/>
      <c r="AV8294" s="61"/>
      <c r="AW8294" s="61"/>
      <c r="AX8294" s="61"/>
      <c r="AY8294" s="61"/>
      <c r="AZ8294" s="61"/>
      <c r="BA8294" s="61"/>
    </row>
    <row r="8295" spans="39:53" x14ac:dyDescent="0.2">
      <c r="AM8295" s="61"/>
      <c r="AN8295" s="61"/>
      <c r="AO8295" s="171"/>
      <c r="AP8295" s="61"/>
      <c r="AQ8295" s="61"/>
      <c r="AR8295" s="61"/>
      <c r="AS8295" s="61"/>
      <c r="AT8295" s="61"/>
      <c r="AU8295" s="61"/>
      <c r="AV8295" s="61"/>
      <c r="AW8295" s="61"/>
      <c r="AX8295" s="61"/>
      <c r="AY8295" s="61"/>
      <c r="AZ8295" s="61"/>
      <c r="BA8295" s="61"/>
    </row>
    <row r="8296" spans="39:53" x14ac:dyDescent="0.2">
      <c r="AM8296" s="61"/>
      <c r="AN8296" s="61"/>
      <c r="AO8296" s="171"/>
      <c r="AP8296" s="61"/>
      <c r="AQ8296" s="61"/>
      <c r="AR8296" s="61"/>
      <c r="AS8296" s="61"/>
      <c r="AT8296" s="61"/>
      <c r="AU8296" s="61"/>
      <c r="AV8296" s="61"/>
      <c r="AW8296" s="61"/>
      <c r="AX8296" s="61"/>
      <c r="AY8296" s="61"/>
      <c r="AZ8296" s="61"/>
      <c r="BA8296" s="61"/>
    </row>
    <row r="8297" spans="39:53" x14ac:dyDescent="0.2">
      <c r="AM8297" s="61"/>
      <c r="AN8297" s="61"/>
      <c r="AO8297" s="171"/>
      <c r="AP8297" s="61"/>
      <c r="AQ8297" s="61"/>
      <c r="AR8297" s="61"/>
      <c r="AS8297" s="61"/>
      <c r="AT8297" s="61"/>
      <c r="AU8297" s="61"/>
      <c r="AV8297" s="61"/>
      <c r="AW8297" s="61"/>
      <c r="AX8297" s="61"/>
      <c r="AY8297" s="61"/>
      <c r="AZ8297" s="61"/>
      <c r="BA8297" s="61"/>
    </row>
    <row r="8298" spans="39:53" x14ac:dyDescent="0.2">
      <c r="AM8298" s="61"/>
      <c r="AN8298" s="61"/>
      <c r="AO8298" s="171"/>
      <c r="AP8298" s="61"/>
      <c r="AQ8298" s="61"/>
      <c r="AR8298" s="61"/>
      <c r="AS8298" s="61"/>
      <c r="AT8298" s="61"/>
      <c r="AU8298" s="61"/>
      <c r="AV8298" s="61"/>
      <c r="AW8298" s="61"/>
      <c r="AX8298" s="61"/>
      <c r="AY8298" s="61"/>
      <c r="AZ8298" s="61"/>
      <c r="BA8298" s="61"/>
    </row>
    <row r="8299" spans="39:53" x14ac:dyDescent="0.2">
      <c r="AM8299" s="61"/>
      <c r="AN8299" s="61"/>
      <c r="AO8299" s="171"/>
      <c r="AP8299" s="61"/>
      <c r="AQ8299" s="61"/>
      <c r="AR8299" s="61"/>
      <c r="AS8299" s="61"/>
      <c r="AT8299" s="61"/>
      <c r="AU8299" s="61"/>
      <c r="AV8299" s="61"/>
      <c r="AW8299" s="61"/>
      <c r="AX8299" s="61"/>
      <c r="AY8299" s="61"/>
      <c r="AZ8299" s="61"/>
      <c r="BA8299" s="61"/>
    </row>
    <row r="8300" spans="39:53" x14ac:dyDescent="0.2">
      <c r="AM8300" s="61"/>
      <c r="AN8300" s="61"/>
      <c r="AO8300" s="171"/>
      <c r="AP8300" s="61"/>
      <c r="AQ8300" s="61"/>
      <c r="AR8300" s="61"/>
      <c r="AS8300" s="61"/>
      <c r="AT8300" s="61"/>
      <c r="AU8300" s="61"/>
      <c r="AV8300" s="61"/>
      <c r="AW8300" s="61"/>
      <c r="AX8300" s="61"/>
      <c r="AY8300" s="61"/>
      <c r="AZ8300" s="61"/>
      <c r="BA8300" s="61"/>
    </row>
    <row r="8301" spans="39:53" x14ac:dyDescent="0.2">
      <c r="AM8301" s="61"/>
      <c r="AN8301" s="61"/>
      <c r="AO8301" s="171"/>
      <c r="AP8301" s="61"/>
      <c r="AQ8301" s="61"/>
      <c r="AR8301" s="61"/>
      <c r="AS8301" s="61"/>
      <c r="AT8301" s="61"/>
      <c r="AU8301" s="61"/>
      <c r="AV8301" s="61"/>
      <c r="AW8301" s="61"/>
      <c r="AX8301" s="61"/>
      <c r="AY8301" s="61"/>
      <c r="AZ8301" s="61"/>
      <c r="BA8301" s="61"/>
    </row>
    <row r="8302" spans="39:53" x14ac:dyDescent="0.2">
      <c r="AM8302" s="61"/>
      <c r="AN8302" s="61"/>
      <c r="AO8302" s="171"/>
      <c r="AP8302" s="61"/>
      <c r="AQ8302" s="61"/>
      <c r="AR8302" s="61"/>
      <c r="AS8302" s="61"/>
      <c r="AT8302" s="61"/>
      <c r="AU8302" s="61"/>
      <c r="AV8302" s="61"/>
      <c r="AW8302" s="61"/>
      <c r="AX8302" s="61"/>
      <c r="AY8302" s="61"/>
      <c r="AZ8302" s="61"/>
      <c r="BA8302" s="61"/>
    </row>
    <row r="8303" spans="39:53" x14ac:dyDescent="0.2">
      <c r="AM8303" s="61"/>
      <c r="AN8303" s="61"/>
      <c r="AO8303" s="171"/>
      <c r="AP8303" s="61"/>
      <c r="AQ8303" s="61"/>
      <c r="AR8303" s="61"/>
      <c r="AS8303" s="61"/>
      <c r="AT8303" s="61"/>
      <c r="AU8303" s="61"/>
      <c r="AV8303" s="61"/>
      <c r="AW8303" s="61"/>
      <c r="AX8303" s="61"/>
      <c r="AY8303" s="61"/>
      <c r="AZ8303" s="61"/>
      <c r="BA8303" s="61"/>
    </row>
    <row r="8304" spans="39:53" x14ac:dyDescent="0.2">
      <c r="AM8304" s="61"/>
      <c r="AN8304" s="61"/>
      <c r="AO8304" s="171"/>
      <c r="AP8304" s="61"/>
      <c r="AQ8304" s="61"/>
      <c r="AR8304" s="61"/>
      <c r="AS8304" s="61"/>
      <c r="AT8304" s="61"/>
      <c r="AU8304" s="61"/>
      <c r="AV8304" s="61"/>
      <c r="AW8304" s="61"/>
      <c r="AX8304" s="61"/>
      <c r="AY8304" s="61"/>
      <c r="AZ8304" s="61"/>
      <c r="BA8304" s="61"/>
    </row>
    <row r="8305" spans="39:53" x14ac:dyDescent="0.2">
      <c r="AM8305" s="61"/>
      <c r="AN8305" s="61"/>
      <c r="AO8305" s="171"/>
      <c r="AP8305" s="61"/>
      <c r="AQ8305" s="61"/>
      <c r="AR8305" s="61"/>
      <c r="AS8305" s="61"/>
      <c r="AT8305" s="61"/>
      <c r="AU8305" s="61"/>
      <c r="AV8305" s="61"/>
      <c r="AW8305" s="61"/>
      <c r="AX8305" s="61"/>
      <c r="AY8305" s="61"/>
      <c r="AZ8305" s="61"/>
      <c r="BA8305" s="61"/>
    </row>
    <row r="8306" spans="39:53" x14ac:dyDescent="0.2">
      <c r="AM8306" s="61"/>
      <c r="AN8306" s="61"/>
      <c r="AO8306" s="171"/>
      <c r="AP8306" s="61"/>
      <c r="AQ8306" s="61"/>
      <c r="AR8306" s="61"/>
      <c r="AS8306" s="61"/>
      <c r="AT8306" s="61"/>
      <c r="AU8306" s="61"/>
      <c r="AV8306" s="61"/>
      <c r="AW8306" s="61"/>
      <c r="AX8306" s="61"/>
      <c r="AY8306" s="61"/>
      <c r="AZ8306" s="61"/>
      <c r="BA8306" s="61"/>
    </row>
    <row r="8307" spans="39:53" x14ac:dyDescent="0.2">
      <c r="AM8307" s="61"/>
      <c r="AN8307" s="61"/>
      <c r="AO8307" s="171"/>
      <c r="AP8307" s="61"/>
      <c r="AQ8307" s="61"/>
      <c r="AR8307" s="61"/>
      <c r="AS8307" s="61"/>
      <c r="AT8307" s="61"/>
      <c r="AU8307" s="61"/>
      <c r="AV8307" s="61"/>
      <c r="AW8307" s="61"/>
      <c r="AX8307" s="61"/>
      <c r="AY8307" s="61"/>
      <c r="AZ8307" s="61"/>
      <c r="BA8307" s="61"/>
    </row>
    <row r="8308" spans="39:53" x14ac:dyDescent="0.2">
      <c r="AM8308" s="61"/>
      <c r="AN8308" s="61"/>
      <c r="AO8308" s="171"/>
      <c r="AP8308" s="61"/>
      <c r="AQ8308" s="61"/>
      <c r="AR8308" s="61"/>
      <c r="AS8308" s="61"/>
      <c r="AT8308" s="61"/>
      <c r="AU8308" s="61"/>
      <c r="AV8308" s="61"/>
      <c r="AW8308" s="61"/>
      <c r="AX8308" s="61"/>
      <c r="AY8308" s="61"/>
      <c r="AZ8308" s="61"/>
      <c r="BA8308" s="61"/>
    </row>
    <row r="8309" spans="39:53" x14ac:dyDescent="0.2">
      <c r="AM8309" s="61"/>
      <c r="AN8309" s="61"/>
      <c r="AO8309" s="171"/>
      <c r="AP8309" s="61"/>
      <c r="AQ8309" s="61"/>
      <c r="AR8309" s="61"/>
      <c r="AS8309" s="61"/>
      <c r="AT8309" s="61"/>
      <c r="AU8309" s="61"/>
      <c r="AV8309" s="61"/>
      <c r="AW8309" s="61"/>
      <c r="AX8309" s="61"/>
      <c r="AY8309" s="61"/>
      <c r="AZ8309" s="61"/>
      <c r="BA8309" s="61"/>
    </row>
    <row r="8310" spans="39:53" x14ac:dyDescent="0.2">
      <c r="AM8310" s="61"/>
      <c r="AN8310" s="61"/>
      <c r="AO8310" s="171"/>
      <c r="AP8310" s="61"/>
      <c r="AQ8310" s="61"/>
      <c r="AR8310" s="61"/>
      <c r="AS8310" s="61"/>
      <c r="AT8310" s="61"/>
      <c r="AU8310" s="61"/>
      <c r="AV8310" s="61"/>
      <c r="AW8310" s="61"/>
      <c r="AX8310" s="61"/>
      <c r="AY8310" s="61"/>
      <c r="AZ8310" s="61"/>
      <c r="BA8310" s="61"/>
    </row>
    <row r="8311" spans="39:53" x14ac:dyDescent="0.2">
      <c r="AM8311" s="61"/>
      <c r="AN8311" s="61"/>
      <c r="AO8311" s="171"/>
      <c r="AP8311" s="61"/>
      <c r="AQ8311" s="61"/>
      <c r="AR8311" s="61"/>
      <c r="AS8311" s="61"/>
      <c r="AT8311" s="61"/>
      <c r="AU8311" s="61"/>
      <c r="AV8311" s="61"/>
      <c r="AW8311" s="61"/>
      <c r="AX8311" s="61"/>
      <c r="AY8311" s="61"/>
      <c r="AZ8311" s="61"/>
      <c r="BA8311" s="61"/>
    </row>
    <row r="8312" spans="39:53" x14ac:dyDescent="0.2">
      <c r="AM8312" s="61"/>
      <c r="AN8312" s="61"/>
      <c r="AO8312" s="171"/>
      <c r="AP8312" s="61"/>
      <c r="AQ8312" s="61"/>
      <c r="AR8312" s="61"/>
      <c r="AS8312" s="61"/>
      <c r="AT8312" s="61"/>
      <c r="AU8312" s="61"/>
      <c r="AV8312" s="61"/>
      <c r="AW8312" s="61"/>
      <c r="AX8312" s="61"/>
      <c r="AY8312" s="61"/>
      <c r="AZ8312" s="61"/>
      <c r="BA8312" s="61"/>
    </row>
    <row r="8313" spans="39:53" x14ac:dyDescent="0.2">
      <c r="AM8313" s="61"/>
      <c r="AN8313" s="61"/>
      <c r="AO8313" s="171"/>
      <c r="AP8313" s="61"/>
      <c r="AQ8313" s="61"/>
      <c r="AR8313" s="61"/>
      <c r="AS8313" s="61"/>
      <c r="AT8313" s="61"/>
      <c r="AU8313" s="61"/>
      <c r="AV8313" s="61"/>
      <c r="AW8313" s="61"/>
      <c r="AX8313" s="61"/>
      <c r="AY8313" s="61"/>
      <c r="AZ8313" s="61"/>
      <c r="BA8313" s="61"/>
    </row>
    <row r="8314" spans="39:53" x14ac:dyDescent="0.2">
      <c r="AM8314" s="61"/>
      <c r="AN8314" s="61"/>
      <c r="AO8314" s="171"/>
      <c r="AP8314" s="61"/>
      <c r="AQ8314" s="61"/>
      <c r="AR8314" s="61"/>
      <c r="AS8314" s="61"/>
      <c r="AT8314" s="61"/>
      <c r="AU8314" s="61"/>
      <c r="AV8314" s="61"/>
      <c r="AW8314" s="61"/>
      <c r="AX8314" s="61"/>
      <c r="AY8314" s="61"/>
      <c r="AZ8314" s="61"/>
      <c r="BA8314" s="61"/>
    </row>
    <row r="8315" spans="39:53" x14ac:dyDescent="0.2">
      <c r="AM8315" s="61"/>
      <c r="AN8315" s="61"/>
      <c r="AO8315" s="171"/>
      <c r="AP8315" s="61"/>
      <c r="AQ8315" s="61"/>
      <c r="AR8315" s="61"/>
      <c r="AS8315" s="61"/>
      <c r="AT8315" s="61"/>
      <c r="AU8315" s="61"/>
      <c r="AV8315" s="61"/>
      <c r="AW8315" s="61"/>
      <c r="AX8315" s="61"/>
      <c r="AY8315" s="61"/>
      <c r="AZ8315" s="61"/>
      <c r="BA8315" s="61"/>
    </row>
    <row r="8316" spans="39:53" x14ac:dyDescent="0.2">
      <c r="AM8316" s="61"/>
      <c r="AN8316" s="61"/>
      <c r="AO8316" s="171"/>
      <c r="AP8316" s="61"/>
      <c r="AQ8316" s="61"/>
      <c r="AR8316" s="61"/>
      <c r="AS8316" s="61"/>
      <c r="AT8316" s="61"/>
      <c r="AU8316" s="61"/>
      <c r="AV8316" s="61"/>
      <c r="AW8316" s="61"/>
      <c r="AX8316" s="61"/>
      <c r="AY8316" s="61"/>
      <c r="AZ8316" s="61"/>
      <c r="BA8316" s="61"/>
    </row>
    <row r="8317" spans="39:53" x14ac:dyDescent="0.2">
      <c r="AM8317" s="61"/>
      <c r="AN8317" s="61"/>
      <c r="AO8317" s="171"/>
      <c r="AP8317" s="61"/>
      <c r="AQ8317" s="61"/>
      <c r="AR8317" s="61"/>
      <c r="AS8317" s="61"/>
      <c r="AT8317" s="61"/>
      <c r="AU8317" s="61"/>
      <c r="AV8317" s="61"/>
      <c r="AW8317" s="61"/>
      <c r="AX8317" s="61"/>
      <c r="AY8317" s="61"/>
      <c r="AZ8317" s="61"/>
      <c r="BA8317" s="61"/>
    </row>
    <row r="8318" spans="39:53" x14ac:dyDescent="0.2">
      <c r="AM8318" s="61"/>
      <c r="AN8318" s="61"/>
      <c r="AO8318" s="171"/>
      <c r="AP8318" s="61"/>
      <c r="AQ8318" s="61"/>
      <c r="AR8318" s="61"/>
      <c r="AS8318" s="61"/>
      <c r="AT8318" s="61"/>
      <c r="AU8318" s="61"/>
      <c r="AV8318" s="61"/>
      <c r="AW8318" s="61"/>
      <c r="AX8318" s="61"/>
      <c r="AY8318" s="61"/>
      <c r="AZ8318" s="61"/>
      <c r="BA8318" s="61"/>
    </row>
    <row r="8319" spans="39:53" x14ac:dyDescent="0.2">
      <c r="AM8319" s="61"/>
      <c r="AN8319" s="61"/>
      <c r="AO8319" s="171"/>
      <c r="AP8319" s="61"/>
      <c r="AQ8319" s="61"/>
      <c r="AR8319" s="61"/>
      <c r="AS8319" s="61"/>
      <c r="AT8319" s="61"/>
      <c r="AU8319" s="61"/>
      <c r="AV8319" s="61"/>
      <c r="AW8319" s="61"/>
      <c r="AX8319" s="61"/>
      <c r="AY8319" s="61"/>
      <c r="AZ8319" s="61"/>
      <c r="BA8319" s="61"/>
    </row>
    <row r="8320" spans="39:53" x14ac:dyDescent="0.2">
      <c r="AM8320" s="61"/>
      <c r="AN8320" s="61"/>
      <c r="AO8320" s="171"/>
      <c r="AP8320" s="61"/>
      <c r="AQ8320" s="61"/>
      <c r="AR8320" s="61"/>
      <c r="AS8320" s="61"/>
      <c r="AT8320" s="61"/>
      <c r="AU8320" s="61"/>
      <c r="AV8320" s="61"/>
      <c r="AW8320" s="61"/>
      <c r="AX8320" s="61"/>
      <c r="AY8320" s="61"/>
      <c r="AZ8320" s="61"/>
      <c r="BA8320" s="61"/>
    </row>
    <row r="8321" spans="39:53" x14ac:dyDescent="0.2">
      <c r="AM8321" s="61"/>
      <c r="AN8321" s="61"/>
      <c r="AO8321" s="171"/>
      <c r="AP8321" s="61"/>
      <c r="AQ8321" s="61"/>
      <c r="AR8321" s="61"/>
      <c r="AS8321" s="61"/>
      <c r="AT8321" s="61"/>
      <c r="AU8321" s="61"/>
      <c r="AV8321" s="61"/>
      <c r="AW8321" s="61"/>
      <c r="AX8321" s="61"/>
      <c r="AY8321" s="61"/>
      <c r="AZ8321" s="61"/>
      <c r="BA8321" s="61"/>
    </row>
    <row r="8322" spans="39:53" x14ac:dyDescent="0.2">
      <c r="AM8322" s="61"/>
      <c r="AN8322" s="61"/>
      <c r="AO8322" s="171"/>
      <c r="AP8322" s="61"/>
      <c r="AQ8322" s="61"/>
      <c r="AR8322" s="61"/>
      <c r="AS8322" s="61"/>
      <c r="AT8322" s="61"/>
      <c r="AU8322" s="61"/>
      <c r="AV8322" s="61"/>
      <c r="AW8322" s="61"/>
      <c r="AX8322" s="61"/>
      <c r="AY8322" s="61"/>
      <c r="AZ8322" s="61"/>
      <c r="BA8322" s="61"/>
    </row>
    <row r="8323" spans="39:53" x14ac:dyDescent="0.2">
      <c r="AM8323" s="61"/>
      <c r="AN8323" s="61"/>
      <c r="AO8323" s="171"/>
      <c r="AP8323" s="61"/>
      <c r="AQ8323" s="61"/>
      <c r="AR8323" s="61"/>
      <c r="AS8323" s="61"/>
      <c r="AT8323" s="61"/>
      <c r="AU8323" s="61"/>
      <c r="AV8323" s="61"/>
      <c r="AW8323" s="61"/>
      <c r="AX8323" s="61"/>
      <c r="AY8323" s="61"/>
      <c r="AZ8323" s="61"/>
      <c r="BA8323" s="61"/>
    </row>
    <row r="8324" spans="39:53" x14ac:dyDescent="0.2">
      <c r="AM8324" s="61"/>
      <c r="AN8324" s="61"/>
      <c r="AO8324" s="171"/>
      <c r="AP8324" s="61"/>
      <c r="AQ8324" s="61"/>
      <c r="AR8324" s="61"/>
      <c r="AS8324" s="61"/>
      <c r="AT8324" s="61"/>
      <c r="AU8324" s="61"/>
      <c r="AV8324" s="61"/>
      <c r="AW8324" s="61"/>
      <c r="AX8324" s="61"/>
      <c r="AY8324" s="61"/>
      <c r="AZ8324" s="61"/>
      <c r="BA8324" s="61"/>
    </row>
    <row r="8325" spans="39:53" x14ac:dyDescent="0.2">
      <c r="AM8325" s="61"/>
      <c r="AN8325" s="61"/>
      <c r="AO8325" s="171"/>
      <c r="AP8325" s="61"/>
      <c r="AQ8325" s="61"/>
      <c r="AR8325" s="61"/>
      <c r="AS8325" s="61"/>
      <c r="AT8325" s="61"/>
      <c r="AU8325" s="61"/>
      <c r="AV8325" s="61"/>
      <c r="AW8325" s="61"/>
      <c r="AX8325" s="61"/>
      <c r="AY8325" s="61"/>
      <c r="AZ8325" s="61"/>
      <c r="BA8325" s="61"/>
    </row>
    <row r="8326" spans="39:53" x14ac:dyDescent="0.2">
      <c r="AM8326" s="61"/>
      <c r="AN8326" s="61"/>
      <c r="AO8326" s="171"/>
      <c r="AP8326" s="61"/>
      <c r="AQ8326" s="61"/>
      <c r="AR8326" s="61"/>
      <c r="AS8326" s="61"/>
      <c r="AT8326" s="61"/>
      <c r="AU8326" s="61"/>
      <c r="AV8326" s="61"/>
      <c r="AW8326" s="61"/>
      <c r="AX8326" s="61"/>
      <c r="AY8326" s="61"/>
      <c r="AZ8326" s="61"/>
      <c r="BA8326" s="61"/>
    </row>
    <row r="8327" spans="39:53" x14ac:dyDescent="0.2">
      <c r="AM8327" s="61"/>
      <c r="AN8327" s="61"/>
      <c r="AO8327" s="171"/>
      <c r="AP8327" s="61"/>
      <c r="AQ8327" s="61"/>
      <c r="AR8327" s="61"/>
      <c r="AS8327" s="61"/>
      <c r="AT8327" s="61"/>
      <c r="AU8327" s="61"/>
      <c r="AV8327" s="61"/>
      <c r="AW8327" s="61"/>
      <c r="AX8327" s="61"/>
      <c r="AY8327" s="61"/>
      <c r="AZ8327" s="61"/>
      <c r="BA8327" s="61"/>
    </row>
    <row r="8328" spans="39:53" x14ac:dyDescent="0.2">
      <c r="AM8328" s="61"/>
      <c r="AN8328" s="61"/>
      <c r="AO8328" s="171"/>
      <c r="AP8328" s="61"/>
      <c r="AQ8328" s="61"/>
      <c r="AR8328" s="61"/>
      <c r="AS8328" s="61"/>
      <c r="AT8328" s="61"/>
      <c r="AU8328" s="61"/>
      <c r="AV8328" s="61"/>
      <c r="AW8328" s="61"/>
      <c r="AX8328" s="61"/>
      <c r="AY8328" s="61"/>
      <c r="AZ8328" s="61"/>
      <c r="BA8328" s="61"/>
    </row>
    <row r="8329" spans="39:53" x14ac:dyDescent="0.2">
      <c r="AM8329" s="61"/>
      <c r="AN8329" s="61"/>
      <c r="AO8329" s="171"/>
      <c r="AP8329" s="61"/>
      <c r="AQ8329" s="61"/>
      <c r="AR8329" s="61"/>
      <c r="AS8329" s="61"/>
      <c r="AT8329" s="61"/>
      <c r="AU8329" s="61"/>
      <c r="AV8329" s="61"/>
      <c r="AW8329" s="61"/>
      <c r="AX8329" s="61"/>
      <c r="AY8329" s="61"/>
      <c r="AZ8329" s="61"/>
      <c r="BA8329" s="61"/>
    </row>
    <row r="8330" spans="39:53" x14ac:dyDescent="0.2">
      <c r="AM8330" s="61"/>
      <c r="AN8330" s="61"/>
      <c r="AO8330" s="171"/>
      <c r="AP8330" s="61"/>
      <c r="AQ8330" s="61"/>
      <c r="AR8330" s="61"/>
      <c r="AS8330" s="61"/>
      <c r="AT8330" s="61"/>
      <c r="AU8330" s="61"/>
      <c r="AV8330" s="61"/>
      <c r="AW8330" s="61"/>
      <c r="AX8330" s="61"/>
      <c r="AY8330" s="61"/>
      <c r="AZ8330" s="61"/>
      <c r="BA8330" s="61"/>
    </row>
    <row r="8331" spans="39:53" x14ac:dyDescent="0.2">
      <c r="AM8331" s="61"/>
      <c r="AN8331" s="61"/>
      <c r="AO8331" s="171"/>
      <c r="AP8331" s="61"/>
      <c r="AQ8331" s="61"/>
      <c r="AR8331" s="61"/>
      <c r="AS8331" s="61"/>
      <c r="AT8331" s="61"/>
      <c r="AU8331" s="61"/>
      <c r="AV8331" s="61"/>
      <c r="AW8331" s="61"/>
      <c r="AX8331" s="61"/>
      <c r="AY8331" s="61"/>
      <c r="AZ8331" s="61"/>
      <c r="BA8331" s="61"/>
    </row>
    <row r="8332" spans="39:53" x14ac:dyDescent="0.2">
      <c r="AM8332" s="61"/>
      <c r="AN8332" s="61"/>
      <c r="AO8332" s="171"/>
      <c r="AP8332" s="61"/>
      <c r="AQ8332" s="61"/>
      <c r="AR8332" s="61"/>
      <c r="AS8332" s="61"/>
      <c r="AT8332" s="61"/>
      <c r="AU8332" s="61"/>
      <c r="AV8332" s="61"/>
      <c r="AW8332" s="61"/>
      <c r="AX8332" s="61"/>
      <c r="AY8332" s="61"/>
      <c r="AZ8332" s="61"/>
      <c r="BA8332" s="61"/>
    </row>
    <row r="8333" spans="39:53" x14ac:dyDescent="0.2">
      <c r="AM8333" s="61"/>
      <c r="AN8333" s="61"/>
      <c r="AO8333" s="171"/>
      <c r="AP8333" s="61"/>
      <c r="AQ8333" s="61"/>
      <c r="AR8333" s="61"/>
      <c r="AS8333" s="61"/>
      <c r="AT8333" s="61"/>
      <c r="AU8333" s="61"/>
      <c r="AV8333" s="61"/>
      <c r="AW8333" s="61"/>
      <c r="AX8333" s="61"/>
      <c r="AY8333" s="61"/>
      <c r="AZ8333" s="61"/>
      <c r="BA8333" s="61"/>
    </row>
    <row r="8334" spans="39:53" x14ac:dyDescent="0.2">
      <c r="AM8334" s="61"/>
      <c r="AN8334" s="61"/>
      <c r="AO8334" s="171"/>
      <c r="AP8334" s="61"/>
      <c r="AQ8334" s="61"/>
      <c r="AR8334" s="61"/>
      <c r="AS8334" s="61"/>
      <c r="AT8334" s="61"/>
      <c r="AU8334" s="61"/>
      <c r="AV8334" s="61"/>
      <c r="AW8334" s="61"/>
      <c r="AX8334" s="61"/>
      <c r="AY8334" s="61"/>
      <c r="AZ8334" s="61"/>
      <c r="BA8334" s="61"/>
    </row>
    <row r="8335" spans="39:53" x14ac:dyDescent="0.2">
      <c r="AM8335" s="61"/>
      <c r="AN8335" s="61"/>
      <c r="AO8335" s="171"/>
      <c r="AP8335" s="61"/>
      <c r="AQ8335" s="61"/>
      <c r="AR8335" s="61"/>
      <c r="AS8335" s="61"/>
      <c r="AT8335" s="61"/>
      <c r="AU8335" s="61"/>
      <c r="AV8335" s="61"/>
      <c r="AW8335" s="61"/>
      <c r="AX8335" s="61"/>
      <c r="AY8335" s="61"/>
      <c r="AZ8335" s="61"/>
      <c r="BA8335" s="61"/>
    </row>
    <row r="8336" spans="39:53" x14ac:dyDescent="0.2">
      <c r="AM8336" s="61"/>
      <c r="AN8336" s="61"/>
      <c r="AO8336" s="171"/>
      <c r="AP8336" s="61"/>
      <c r="AQ8336" s="61"/>
      <c r="AR8336" s="61"/>
      <c r="AS8336" s="61"/>
      <c r="AT8336" s="61"/>
      <c r="AU8336" s="61"/>
      <c r="AV8336" s="61"/>
      <c r="AW8336" s="61"/>
      <c r="AX8336" s="61"/>
      <c r="AY8336" s="61"/>
      <c r="AZ8336" s="61"/>
      <c r="BA8336" s="61"/>
    </row>
    <row r="8337" spans="39:53" x14ac:dyDescent="0.2">
      <c r="AM8337" s="61"/>
      <c r="AN8337" s="61"/>
      <c r="AO8337" s="171"/>
      <c r="AP8337" s="61"/>
      <c r="AQ8337" s="61"/>
      <c r="AR8337" s="61"/>
      <c r="AS8337" s="61"/>
      <c r="AT8337" s="61"/>
      <c r="AU8337" s="61"/>
      <c r="AV8337" s="61"/>
      <c r="AW8337" s="61"/>
      <c r="AX8337" s="61"/>
      <c r="AY8337" s="61"/>
      <c r="AZ8337" s="61"/>
      <c r="BA8337" s="61"/>
    </row>
    <row r="8338" spans="39:53" x14ac:dyDescent="0.2">
      <c r="AM8338" s="61"/>
      <c r="AN8338" s="61"/>
      <c r="AO8338" s="171"/>
      <c r="AP8338" s="61"/>
      <c r="AQ8338" s="61"/>
      <c r="AR8338" s="61"/>
      <c r="AS8338" s="61"/>
      <c r="AT8338" s="61"/>
      <c r="AU8338" s="61"/>
      <c r="AV8338" s="61"/>
      <c r="AW8338" s="61"/>
      <c r="AX8338" s="61"/>
      <c r="AY8338" s="61"/>
      <c r="AZ8338" s="61"/>
      <c r="BA8338" s="61"/>
    </row>
    <row r="8339" spans="39:53" x14ac:dyDescent="0.2">
      <c r="AM8339" s="61"/>
      <c r="AN8339" s="61"/>
      <c r="AO8339" s="171"/>
      <c r="AP8339" s="61"/>
      <c r="AQ8339" s="61"/>
      <c r="AR8339" s="61"/>
      <c r="AS8339" s="61"/>
      <c r="AT8339" s="61"/>
      <c r="AU8339" s="61"/>
      <c r="AV8339" s="61"/>
      <c r="AW8339" s="61"/>
      <c r="AX8339" s="61"/>
      <c r="AY8339" s="61"/>
      <c r="AZ8339" s="61"/>
      <c r="BA8339" s="61"/>
    </row>
    <row r="8340" spans="39:53" x14ac:dyDescent="0.2">
      <c r="AM8340" s="61"/>
      <c r="AN8340" s="61"/>
      <c r="AO8340" s="171"/>
      <c r="AP8340" s="61"/>
      <c r="AQ8340" s="61"/>
      <c r="AR8340" s="61"/>
      <c r="AS8340" s="61"/>
      <c r="AT8340" s="61"/>
      <c r="AU8340" s="61"/>
      <c r="AV8340" s="61"/>
      <c r="AW8340" s="61"/>
      <c r="AX8340" s="61"/>
      <c r="AY8340" s="61"/>
      <c r="AZ8340" s="61"/>
      <c r="BA8340" s="61"/>
    </row>
    <row r="8341" spans="39:53" x14ac:dyDescent="0.2">
      <c r="AM8341" s="61"/>
      <c r="AN8341" s="61"/>
      <c r="AO8341" s="171"/>
      <c r="AP8341" s="61"/>
      <c r="AQ8341" s="61"/>
      <c r="AR8341" s="61"/>
      <c r="AS8341" s="61"/>
      <c r="AT8341" s="61"/>
      <c r="AU8341" s="61"/>
      <c r="AV8341" s="61"/>
      <c r="AW8341" s="61"/>
      <c r="AX8341" s="61"/>
      <c r="AY8341" s="61"/>
      <c r="AZ8341" s="61"/>
      <c r="BA8341" s="61"/>
    </row>
    <row r="8342" spans="39:53" x14ac:dyDescent="0.2">
      <c r="AM8342" s="61"/>
      <c r="AN8342" s="61"/>
      <c r="AO8342" s="171"/>
      <c r="AP8342" s="61"/>
      <c r="AQ8342" s="61"/>
      <c r="AR8342" s="61"/>
      <c r="AS8342" s="61"/>
      <c r="AT8342" s="61"/>
      <c r="AU8342" s="61"/>
      <c r="AV8342" s="61"/>
      <c r="AW8342" s="61"/>
      <c r="AX8342" s="61"/>
      <c r="AY8342" s="61"/>
      <c r="AZ8342" s="61"/>
      <c r="BA8342" s="61"/>
    </row>
    <row r="8343" spans="39:53" x14ac:dyDescent="0.2">
      <c r="AM8343" s="61"/>
      <c r="AN8343" s="61"/>
      <c r="AO8343" s="171"/>
      <c r="AP8343" s="61"/>
      <c r="AQ8343" s="61"/>
      <c r="AR8343" s="61"/>
      <c r="AS8343" s="61"/>
      <c r="AT8343" s="61"/>
      <c r="AU8343" s="61"/>
      <c r="AV8343" s="61"/>
      <c r="AW8343" s="61"/>
      <c r="AX8343" s="61"/>
      <c r="AY8343" s="61"/>
      <c r="AZ8343" s="61"/>
      <c r="BA8343" s="61"/>
    </row>
    <row r="8344" spans="39:53" x14ac:dyDescent="0.2">
      <c r="AM8344" s="61"/>
      <c r="AN8344" s="61"/>
      <c r="AO8344" s="171"/>
      <c r="AP8344" s="61"/>
      <c r="AQ8344" s="61"/>
      <c r="AR8344" s="61"/>
      <c r="AS8344" s="61"/>
      <c r="AT8344" s="61"/>
      <c r="AU8344" s="61"/>
      <c r="AV8344" s="61"/>
      <c r="AW8344" s="61"/>
      <c r="AX8344" s="61"/>
      <c r="AY8344" s="61"/>
      <c r="AZ8344" s="61"/>
      <c r="BA8344" s="61"/>
    </row>
    <row r="8345" spans="39:53" x14ac:dyDescent="0.2">
      <c r="AM8345" s="61"/>
      <c r="AN8345" s="61"/>
      <c r="AO8345" s="171"/>
      <c r="AP8345" s="61"/>
      <c r="AQ8345" s="61"/>
      <c r="AR8345" s="61"/>
      <c r="AS8345" s="61"/>
      <c r="AT8345" s="61"/>
      <c r="AU8345" s="61"/>
      <c r="AV8345" s="61"/>
      <c r="AW8345" s="61"/>
      <c r="AX8345" s="61"/>
      <c r="AY8345" s="61"/>
      <c r="AZ8345" s="61"/>
      <c r="BA8345" s="61"/>
    </row>
    <row r="8346" spans="39:53" x14ac:dyDescent="0.2">
      <c r="AM8346" s="61"/>
      <c r="AN8346" s="61"/>
      <c r="AO8346" s="171"/>
      <c r="AP8346" s="61"/>
      <c r="AQ8346" s="61"/>
      <c r="AR8346" s="61"/>
      <c r="AS8346" s="61"/>
      <c r="AT8346" s="61"/>
      <c r="AU8346" s="61"/>
      <c r="AV8346" s="61"/>
      <c r="AW8346" s="61"/>
      <c r="AX8346" s="61"/>
      <c r="AY8346" s="61"/>
      <c r="AZ8346" s="61"/>
      <c r="BA8346" s="61"/>
    </row>
    <row r="8347" spans="39:53" x14ac:dyDescent="0.2">
      <c r="AM8347" s="61"/>
      <c r="AN8347" s="61"/>
      <c r="AO8347" s="171"/>
      <c r="AP8347" s="61"/>
      <c r="AQ8347" s="61"/>
      <c r="AR8347" s="61"/>
      <c r="AS8347" s="61"/>
      <c r="AT8347" s="61"/>
      <c r="AU8347" s="61"/>
      <c r="AV8347" s="61"/>
      <c r="AW8347" s="61"/>
      <c r="AX8347" s="61"/>
      <c r="AY8347" s="61"/>
      <c r="AZ8347" s="61"/>
      <c r="BA8347" s="61"/>
    </row>
    <row r="8348" spans="39:53" x14ac:dyDescent="0.2">
      <c r="AM8348" s="61"/>
      <c r="AN8348" s="61"/>
      <c r="AO8348" s="171"/>
      <c r="AP8348" s="61"/>
      <c r="AQ8348" s="61"/>
      <c r="AR8348" s="61"/>
      <c r="AS8348" s="61"/>
      <c r="AT8348" s="61"/>
      <c r="AU8348" s="61"/>
      <c r="AV8348" s="61"/>
      <c r="AW8348" s="61"/>
      <c r="AX8348" s="61"/>
      <c r="AY8348" s="61"/>
      <c r="AZ8348" s="61"/>
      <c r="BA8348" s="61"/>
    </row>
    <row r="8349" spans="39:53" x14ac:dyDescent="0.2">
      <c r="AM8349" s="61"/>
      <c r="AN8349" s="61"/>
      <c r="AO8349" s="171"/>
      <c r="AP8349" s="61"/>
      <c r="AQ8349" s="61"/>
      <c r="AR8349" s="61"/>
      <c r="AS8349" s="61"/>
      <c r="AT8349" s="61"/>
      <c r="AU8349" s="61"/>
      <c r="AV8349" s="61"/>
      <c r="AW8349" s="61"/>
      <c r="AX8349" s="61"/>
      <c r="AY8349" s="61"/>
      <c r="AZ8349" s="61"/>
      <c r="BA8349" s="61"/>
    </row>
    <row r="8350" spans="39:53" x14ac:dyDescent="0.2">
      <c r="AM8350" s="61"/>
      <c r="AN8350" s="61"/>
      <c r="AO8350" s="171"/>
      <c r="AP8350" s="61"/>
      <c r="AQ8350" s="61"/>
      <c r="AR8350" s="61"/>
      <c r="AS8350" s="61"/>
      <c r="AT8350" s="61"/>
      <c r="AU8350" s="61"/>
      <c r="AV8350" s="61"/>
      <c r="AW8350" s="61"/>
      <c r="AX8350" s="61"/>
      <c r="AY8350" s="61"/>
      <c r="AZ8350" s="61"/>
      <c r="BA8350" s="61"/>
    </row>
    <row r="8351" spans="39:53" x14ac:dyDescent="0.2">
      <c r="AM8351" s="61"/>
      <c r="AN8351" s="61"/>
      <c r="AO8351" s="171"/>
      <c r="AP8351" s="61"/>
      <c r="AQ8351" s="61"/>
      <c r="AR8351" s="61"/>
      <c r="AS8351" s="61"/>
      <c r="AT8351" s="61"/>
      <c r="AU8351" s="61"/>
      <c r="AV8351" s="61"/>
      <c r="AW8351" s="61"/>
      <c r="AX8351" s="61"/>
      <c r="AY8351" s="61"/>
      <c r="AZ8351" s="61"/>
      <c r="BA8351" s="61"/>
    </row>
    <row r="8352" spans="39:53" x14ac:dyDescent="0.2">
      <c r="AM8352" s="61"/>
      <c r="AN8352" s="61"/>
      <c r="AO8352" s="171"/>
      <c r="AP8352" s="61"/>
      <c r="AQ8352" s="61"/>
      <c r="AR8352" s="61"/>
      <c r="AS8352" s="61"/>
      <c r="AT8352" s="61"/>
      <c r="AU8352" s="61"/>
      <c r="AV8352" s="61"/>
      <c r="AW8352" s="61"/>
      <c r="AX8352" s="61"/>
      <c r="AY8352" s="61"/>
      <c r="AZ8352" s="61"/>
      <c r="BA8352" s="61"/>
    </row>
    <row r="8353" spans="39:53" x14ac:dyDescent="0.2">
      <c r="AM8353" s="61"/>
      <c r="AN8353" s="61"/>
      <c r="AO8353" s="171"/>
      <c r="AP8353" s="61"/>
      <c r="AQ8353" s="61"/>
      <c r="AR8353" s="61"/>
      <c r="AS8353" s="61"/>
      <c r="AT8353" s="61"/>
      <c r="AU8353" s="61"/>
      <c r="AV8353" s="61"/>
      <c r="AW8353" s="61"/>
      <c r="AX8353" s="61"/>
      <c r="AY8353" s="61"/>
      <c r="AZ8353" s="61"/>
      <c r="BA8353" s="61"/>
    </row>
    <row r="8354" spans="39:53" x14ac:dyDescent="0.2">
      <c r="AM8354" s="61"/>
      <c r="AN8354" s="61"/>
      <c r="AO8354" s="171"/>
      <c r="AP8354" s="61"/>
      <c r="AQ8354" s="61"/>
      <c r="AR8354" s="61"/>
      <c r="AS8354" s="61"/>
      <c r="AT8354" s="61"/>
      <c r="AU8354" s="61"/>
      <c r="AV8354" s="61"/>
      <c r="AW8354" s="61"/>
      <c r="AX8354" s="61"/>
      <c r="AY8354" s="61"/>
      <c r="AZ8354" s="61"/>
      <c r="BA8354" s="61"/>
    </row>
    <row r="8355" spans="39:53" x14ac:dyDescent="0.2">
      <c r="AM8355" s="61"/>
      <c r="AN8355" s="61"/>
      <c r="AO8355" s="171"/>
      <c r="AP8355" s="61"/>
      <c r="AQ8355" s="61"/>
      <c r="AR8355" s="61"/>
      <c r="AS8355" s="61"/>
      <c r="AT8355" s="61"/>
      <c r="AU8355" s="61"/>
      <c r="AV8355" s="61"/>
      <c r="AW8355" s="61"/>
      <c r="AX8355" s="61"/>
      <c r="AY8355" s="61"/>
      <c r="AZ8355" s="61"/>
      <c r="BA8355" s="61"/>
    </row>
    <row r="8356" spans="39:53" x14ac:dyDescent="0.2">
      <c r="AM8356" s="61"/>
      <c r="AN8356" s="61"/>
      <c r="AO8356" s="171"/>
      <c r="AP8356" s="61"/>
      <c r="AQ8356" s="61"/>
      <c r="AR8356" s="61"/>
      <c r="AS8356" s="61"/>
      <c r="AT8356" s="61"/>
      <c r="AU8356" s="61"/>
      <c r="AV8356" s="61"/>
      <c r="AW8356" s="61"/>
      <c r="AX8356" s="61"/>
      <c r="AY8356" s="61"/>
      <c r="AZ8356" s="61"/>
      <c r="BA8356" s="61"/>
    </row>
    <row r="8357" spans="39:53" x14ac:dyDescent="0.2">
      <c r="AM8357" s="61"/>
      <c r="AN8357" s="61"/>
      <c r="AO8357" s="171"/>
      <c r="AP8357" s="61"/>
      <c r="AQ8357" s="61"/>
      <c r="AR8357" s="61"/>
      <c r="AS8357" s="61"/>
      <c r="AT8357" s="61"/>
      <c r="AU8357" s="61"/>
      <c r="AV8357" s="61"/>
      <c r="AW8357" s="61"/>
      <c r="AX8357" s="61"/>
      <c r="AY8357" s="61"/>
      <c r="AZ8357" s="61"/>
      <c r="BA8357" s="61"/>
    </row>
    <row r="8358" spans="39:53" x14ac:dyDescent="0.2">
      <c r="AM8358" s="61"/>
      <c r="AN8358" s="61"/>
      <c r="AO8358" s="171"/>
      <c r="AP8358" s="61"/>
      <c r="AQ8358" s="61"/>
      <c r="AR8358" s="61"/>
      <c r="AS8358" s="61"/>
      <c r="AT8358" s="61"/>
      <c r="AU8358" s="61"/>
      <c r="AV8358" s="61"/>
      <c r="AW8358" s="61"/>
      <c r="AX8358" s="61"/>
      <c r="AY8358" s="61"/>
      <c r="AZ8358" s="61"/>
      <c r="BA8358" s="61"/>
    </row>
    <row r="8359" spans="39:53" x14ac:dyDescent="0.2">
      <c r="AM8359" s="61"/>
      <c r="AN8359" s="61"/>
      <c r="AO8359" s="171"/>
      <c r="AP8359" s="61"/>
      <c r="AQ8359" s="61"/>
      <c r="AR8359" s="61"/>
      <c r="AS8359" s="61"/>
      <c r="AT8359" s="61"/>
      <c r="AU8359" s="61"/>
      <c r="AV8359" s="61"/>
      <c r="AW8359" s="61"/>
      <c r="AX8359" s="61"/>
      <c r="AY8359" s="61"/>
      <c r="AZ8359" s="61"/>
      <c r="BA8359" s="61"/>
    </row>
    <row r="8360" spans="39:53" x14ac:dyDescent="0.2">
      <c r="AM8360" s="61"/>
      <c r="AN8360" s="61"/>
      <c r="AO8360" s="171"/>
      <c r="AP8360" s="61"/>
      <c r="AQ8360" s="61"/>
      <c r="AR8360" s="61"/>
      <c r="AS8360" s="61"/>
      <c r="AT8360" s="61"/>
      <c r="AU8360" s="61"/>
      <c r="AV8360" s="61"/>
      <c r="AW8360" s="61"/>
      <c r="AX8360" s="61"/>
      <c r="AY8360" s="61"/>
      <c r="AZ8360" s="61"/>
      <c r="BA8360" s="61"/>
    </row>
    <row r="8361" spans="39:53" x14ac:dyDescent="0.2">
      <c r="AM8361" s="61"/>
      <c r="AN8361" s="61"/>
      <c r="AO8361" s="171"/>
      <c r="AP8361" s="61"/>
      <c r="AQ8361" s="61"/>
      <c r="AR8361" s="61"/>
      <c r="AS8361" s="61"/>
      <c r="AT8361" s="61"/>
      <c r="AU8361" s="61"/>
      <c r="AV8361" s="61"/>
      <c r="AW8361" s="61"/>
      <c r="AX8361" s="61"/>
      <c r="AY8361" s="61"/>
      <c r="AZ8361" s="61"/>
      <c r="BA8361" s="61"/>
    </row>
    <row r="8362" spans="39:53" x14ac:dyDescent="0.2">
      <c r="AM8362" s="61"/>
      <c r="AN8362" s="61"/>
      <c r="AO8362" s="171"/>
      <c r="AP8362" s="61"/>
      <c r="AQ8362" s="61"/>
      <c r="AR8362" s="61"/>
      <c r="AS8362" s="61"/>
      <c r="AT8362" s="61"/>
      <c r="AU8362" s="61"/>
      <c r="AV8362" s="61"/>
      <c r="AW8362" s="61"/>
      <c r="AX8362" s="61"/>
      <c r="AY8362" s="61"/>
      <c r="AZ8362" s="61"/>
      <c r="BA8362" s="61"/>
    </row>
    <row r="8363" spans="39:53" x14ac:dyDescent="0.2">
      <c r="AM8363" s="61"/>
      <c r="AN8363" s="61"/>
      <c r="AO8363" s="171"/>
      <c r="AP8363" s="61"/>
      <c r="AQ8363" s="61"/>
      <c r="AR8363" s="61"/>
      <c r="AS8363" s="61"/>
      <c r="AT8363" s="61"/>
      <c r="AU8363" s="61"/>
      <c r="AV8363" s="61"/>
      <c r="AW8363" s="61"/>
      <c r="AX8363" s="61"/>
      <c r="AY8363" s="61"/>
      <c r="AZ8363" s="61"/>
      <c r="BA8363" s="61"/>
    </row>
    <row r="8364" spans="39:53" x14ac:dyDescent="0.2">
      <c r="AM8364" s="61"/>
      <c r="AN8364" s="61"/>
      <c r="AO8364" s="171"/>
      <c r="AP8364" s="61"/>
      <c r="AQ8364" s="61"/>
      <c r="AR8364" s="61"/>
      <c r="AS8364" s="61"/>
      <c r="AT8364" s="61"/>
      <c r="AU8364" s="61"/>
      <c r="AV8364" s="61"/>
      <c r="AW8364" s="61"/>
      <c r="AX8364" s="61"/>
      <c r="AY8364" s="61"/>
      <c r="AZ8364" s="61"/>
      <c r="BA8364" s="61"/>
    </row>
    <row r="8365" spans="39:53" x14ac:dyDescent="0.2">
      <c r="AM8365" s="61"/>
      <c r="AN8365" s="61"/>
      <c r="AO8365" s="171"/>
      <c r="AP8365" s="61"/>
      <c r="AQ8365" s="61"/>
      <c r="AR8365" s="61"/>
      <c r="AS8365" s="61"/>
      <c r="AT8365" s="61"/>
      <c r="AU8365" s="61"/>
      <c r="AV8365" s="61"/>
      <c r="AW8365" s="61"/>
      <c r="AX8365" s="61"/>
      <c r="AY8365" s="61"/>
      <c r="AZ8365" s="61"/>
      <c r="BA8365" s="61"/>
    </row>
    <row r="8366" spans="39:53" x14ac:dyDescent="0.2">
      <c r="AM8366" s="61"/>
      <c r="AN8366" s="61"/>
      <c r="AO8366" s="171"/>
      <c r="AP8366" s="61"/>
      <c r="AQ8366" s="61"/>
      <c r="AR8366" s="61"/>
      <c r="AS8366" s="61"/>
      <c r="AT8366" s="61"/>
      <c r="AU8366" s="61"/>
      <c r="AV8366" s="61"/>
      <c r="AW8366" s="61"/>
      <c r="AX8366" s="61"/>
      <c r="AY8366" s="61"/>
      <c r="AZ8366" s="61"/>
      <c r="BA8366" s="61"/>
    </row>
    <row r="8367" spans="39:53" x14ac:dyDescent="0.2">
      <c r="AM8367" s="61"/>
      <c r="AN8367" s="61"/>
      <c r="AO8367" s="171"/>
      <c r="AP8367" s="61"/>
      <c r="AQ8367" s="61"/>
      <c r="AR8367" s="61"/>
      <c r="AS8367" s="61"/>
      <c r="AT8367" s="61"/>
      <c r="AU8367" s="61"/>
      <c r="AV8367" s="61"/>
      <c r="AW8367" s="61"/>
      <c r="AX8367" s="61"/>
      <c r="AY8367" s="61"/>
      <c r="AZ8367" s="61"/>
      <c r="BA8367" s="61"/>
    </row>
    <row r="8368" spans="39:53" x14ac:dyDescent="0.2">
      <c r="AM8368" s="61"/>
      <c r="AN8368" s="61"/>
      <c r="AO8368" s="171"/>
      <c r="AP8368" s="61"/>
      <c r="AQ8368" s="61"/>
      <c r="AR8368" s="61"/>
      <c r="AS8368" s="61"/>
      <c r="AT8368" s="61"/>
      <c r="AU8368" s="61"/>
      <c r="AV8368" s="61"/>
      <c r="AW8368" s="61"/>
      <c r="AX8368" s="61"/>
      <c r="AY8368" s="61"/>
      <c r="AZ8368" s="61"/>
      <c r="BA8368" s="61"/>
    </row>
    <row r="8369" spans="39:53" x14ac:dyDescent="0.2">
      <c r="AM8369" s="61"/>
      <c r="AN8369" s="61"/>
      <c r="AO8369" s="171"/>
      <c r="AP8369" s="61"/>
      <c r="AQ8369" s="61"/>
      <c r="AR8369" s="61"/>
      <c r="AS8369" s="61"/>
      <c r="AT8369" s="61"/>
      <c r="AU8369" s="61"/>
      <c r="AV8369" s="61"/>
      <c r="AW8369" s="61"/>
      <c r="AX8369" s="61"/>
      <c r="AY8369" s="61"/>
      <c r="AZ8369" s="61"/>
      <c r="BA8369" s="61"/>
    </row>
    <row r="8370" spans="39:53" x14ac:dyDescent="0.2">
      <c r="AM8370" s="61"/>
      <c r="AN8370" s="61"/>
      <c r="AO8370" s="171"/>
      <c r="AP8370" s="61"/>
      <c r="AQ8370" s="61"/>
      <c r="AR8370" s="61"/>
      <c r="AS8370" s="61"/>
      <c r="AT8370" s="61"/>
      <c r="AU8370" s="61"/>
      <c r="AV8370" s="61"/>
      <c r="AW8370" s="61"/>
      <c r="AX8370" s="61"/>
      <c r="AY8370" s="61"/>
      <c r="AZ8370" s="61"/>
      <c r="BA8370" s="61"/>
    </row>
    <row r="8371" spans="39:53" x14ac:dyDescent="0.2">
      <c r="AM8371" s="61"/>
      <c r="AN8371" s="61"/>
      <c r="AO8371" s="171"/>
      <c r="AP8371" s="61"/>
      <c r="AQ8371" s="61"/>
      <c r="AR8371" s="61"/>
      <c r="AS8371" s="61"/>
      <c r="AT8371" s="61"/>
      <c r="AU8371" s="61"/>
      <c r="AV8371" s="61"/>
      <c r="AW8371" s="61"/>
      <c r="AX8371" s="61"/>
      <c r="AY8371" s="61"/>
      <c r="AZ8371" s="61"/>
      <c r="BA8371" s="61"/>
    </row>
    <row r="8372" spans="39:53" x14ac:dyDescent="0.2">
      <c r="AM8372" s="61"/>
      <c r="AN8372" s="61"/>
      <c r="AO8372" s="171"/>
      <c r="AP8372" s="61"/>
      <c r="AQ8372" s="61"/>
      <c r="AR8372" s="61"/>
      <c r="AS8372" s="61"/>
      <c r="AT8372" s="61"/>
      <c r="AU8372" s="61"/>
      <c r="AV8372" s="61"/>
      <c r="AW8372" s="61"/>
      <c r="AX8372" s="61"/>
      <c r="AY8372" s="61"/>
      <c r="AZ8372" s="61"/>
      <c r="BA8372" s="61"/>
    </row>
    <row r="8373" spans="39:53" x14ac:dyDescent="0.2">
      <c r="AM8373" s="61"/>
      <c r="AN8373" s="61"/>
      <c r="AO8373" s="171"/>
      <c r="AP8373" s="61"/>
      <c r="AQ8373" s="61"/>
      <c r="AR8373" s="61"/>
      <c r="AS8373" s="61"/>
      <c r="AT8373" s="61"/>
      <c r="AU8373" s="61"/>
      <c r="AV8373" s="61"/>
      <c r="AW8373" s="61"/>
      <c r="AX8373" s="61"/>
      <c r="AY8373" s="61"/>
      <c r="AZ8373" s="61"/>
      <c r="BA8373" s="61"/>
    </row>
    <row r="8374" spans="39:53" x14ac:dyDescent="0.2">
      <c r="AM8374" s="61"/>
      <c r="AN8374" s="61"/>
      <c r="AO8374" s="171"/>
      <c r="AP8374" s="61"/>
      <c r="AQ8374" s="61"/>
      <c r="AR8374" s="61"/>
      <c r="AS8374" s="61"/>
      <c r="AT8374" s="61"/>
      <c r="AU8374" s="61"/>
      <c r="AV8374" s="61"/>
      <c r="AW8374" s="61"/>
      <c r="AX8374" s="61"/>
      <c r="AY8374" s="61"/>
      <c r="AZ8374" s="61"/>
      <c r="BA8374" s="61"/>
    </row>
    <row r="8375" spans="39:53" x14ac:dyDescent="0.2">
      <c r="AM8375" s="61"/>
      <c r="AN8375" s="61"/>
      <c r="AO8375" s="171"/>
      <c r="AP8375" s="61"/>
      <c r="AQ8375" s="61"/>
      <c r="AR8375" s="61"/>
      <c r="AS8375" s="61"/>
      <c r="AT8375" s="61"/>
      <c r="AU8375" s="61"/>
      <c r="AV8375" s="61"/>
      <c r="AW8375" s="61"/>
      <c r="AX8375" s="61"/>
      <c r="AY8375" s="61"/>
      <c r="AZ8375" s="61"/>
      <c r="BA8375" s="61"/>
    </row>
    <row r="8376" spans="39:53" x14ac:dyDescent="0.2">
      <c r="AM8376" s="61"/>
      <c r="AN8376" s="61"/>
      <c r="AO8376" s="171"/>
      <c r="AP8376" s="61"/>
      <c r="AQ8376" s="61"/>
      <c r="AR8376" s="61"/>
      <c r="AS8376" s="61"/>
      <c r="AT8376" s="61"/>
      <c r="AU8376" s="61"/>
      <c r="AV8376" s="61"/>
      <c r="AW8376" s="61"/>
      <c r="AX8376" s="61"/>
      <c r="AY8376" s="61"/>
      <c r="AZ8376" s="61"/>
      <c r="BA8376" s="61"/>
    </row>
    <row r="8377" spans="39:53" x14ac:dyDescent="0.2">
      <c r="AM8377" s="61"/>
      <c r="AN8377" s="61"/>
      <c r="AO8377" s="171"/>
      <c r="AP8377" s="61"/>
      <c r="AQ8377" s="61"/>
      <c r="AR8377" s="61"/>
      <c r="AS8377" s="61"/>
      <c r="AT8377" s="61"/>
      <c r="AU8377" s="61"/>
      <c r="AV8377" s="61"/>
      <c r="AW8377" s="61"/>
      <c r="AX8377" s="61"/>
      <c r="AY8377" s="61"/>
      <c r="AZ8377" s="61"/>
      <c r="BA8377" s="61"/>
    </row>
    <row r="8378" spans="39:53" x14ac:dyDescent="0.2">
      <c r="AM8378" s="61"/>
      <c r="AN8378" s="61"/>
      <c r="AO8378" s="171"/>
      <c r="AP8378" s="61"/>
      <c r="AQ8378" s="61"/>
      <c r="AR8378" s="61"/>
      <c r="AS8378" s="61"/>
      <c r="AT8378" s="61"/>
      <c r="AU8378" s="61"/>
      <c r="AV8378" s="61"/>
      <c r="AW8378" s="61"/>
      <c r="AX8378" s="61"/>
      <c r="AY8378" s="61"/>
      <c r="AZ8378" s="61"/>
      <c r="BA8378" s="61"/>
    </row>
    <row r="8379" spans="39:53" x14ac:dyDescent="0.2">
      <c r="AM8379" s="61"/>
      <c r="AN8379" s="61"/>
      <c r="AO8379" s="171"/>
      <c r="AP8379" s="61"/>
      <c r="AQ8379" s="61"/>
      <c r="AR8379" s="61"/>
      <c r="AS8379" s="61"/>
      <c r="AT8379" s="61"/>
      <c r="AU8379" s="61"/>
      <c r="AV8379" s="61"/>
      <c r="AW8379" s="61"/>
      <c r="AX8379" s="61"/>
      <c r="AY8379" s="61"/>
      <c r="AZ8379" s="61"/>
      <c r="BA8379" s="61"/>
    </row>
    <row r="8380" spans="39:53" x14ac:dyDescent="0.2">
      <c r="AM8380" s="61"/>
      <c r="AN8380" s="61"/>
      <c r="AO8380" s="171"/>
      <c r="AP8380" s="61"/>
      <c r="AQ8380" s="61"/>
      <c r="AR8380" s="61"/>
      <c r="AS8380" s="61"/>
      <c r="AT8380" s="61"/>
      <c r="AU8380" s="61"/>
      <c r="AV8380" s="61"/>
      <c r="AW8380" s="61"/>
      <c r="AX8380" s="61"/>
      <c r="AY8380" s="61"/>
      <c r="AZ8380" s="61"/>
      <c r="BA8380" s="61"/>
    </row>
    <row r="8381" spans="39:53" x14ac:dyDescent="0.2">
      <c r="AM8381" s="61"/>
      <c r="AN8381" s="61"/>
      <c r="AO8381" s="171"/>
      <c r="AP8381" s="61"/>
      <c r="AQ8381" s="61"/>
      <c r="AR8381" s="61"/>
      <c r="AS8381" s="61"/>
      <c r="AT8381" s="61"/>
      <c r="AU8381" s="61"/>
      <c r="AV8381" s="61"/>
      <c r="AW8381" s="61"/>
      <c r="AX8381" s="61"/>
      <c r="AY8381" s="61"/>
      <c r="AZ8381" s="61"/>
      <c r="BA8381" s="61"/>
    </row>
    <row r="8382" spans="39:53" x14ac:dyDescent="0.2">
      <c r="AM8382" s="61"/>
      <c r="AN8382" s="61"/>
      <c r="AO8382" s="171"/>
      <c r="AP8382" s="61"/>
      <c r="AQ8382" s="61"/>
      <c r="AR8382" s="61"/>
      <c r="AS8382" s="61"/>
      <c r="AT8382" s="61"/>
      <c r="AU8382" s="61"/>
      <c r="AV8382" s="61"/>
      <c r="AW8382" s="61"/>
      <c r="AX8382" s="61"/>
      <c r="AY8382" s="61"/>
      <c r="AZ8382" s="61"/>
      <c r="BA8382" s="61"/>
    </row>
    <row r="8383" spans="39:53" x14ac:dyDescent="0.2">
      <c r="AM8383" s="61"/>
      <c r="AN8383" s="61"/>
      <c r="AO8383" s="171"/>
      <c r="AP8383" s="61"/>
      <c r="AQ8383" s="61"/>
      <c r="AR8383" s="61"/>
      <c r="AS8383" s="61"/>
      <c r="AT8383" s="61"/>
      <c r="AU8383" s="61"/>
      <c r="AV8383" s="61"/>
      <c r="AW8383" s="61"/>
      <c r="AX8383" s="61"/>
      <c r="AY8383" s="61"/>
      <c r="AZ8383" s="61"/>
      <c r="BA8383" s="61"/>
    </row>
    <row r="8384" spans="39:53" x14ac:dyDescent="0.2">
      <c r="AM8384" s="61"/>
      <c r="AN8384" s="61"/>
      <c r="AO8384" s="171"/>
      <c r="AP8384" s="61"/>
      <c r="AQ8384" s="61"/>
      <c r="AR8384" s="61"/>
      <c r="AS8384" s="61"/>
      <c r="AT8384" s="61"/>
      <c r="AU8384" s="61"/>
      <c r="AV8384" s="61"/>
      <c r="AW8384" s="61"/>
      <c r="AX8384" s="61"/>
      <c r="AY8384" s="61"/>
      <c r="AZ8384" s="61"/>
      <c r="BA8384" s="61"/>
    </row>
    <row r="8385" spans="39:53" x14ac:dyDescent="0.2">
      <c r="AM8385" s="61"/>
      <c r="AN8385" s="61"/>
      <c r="AO8385" s="171"/>
      <c r="AP8385" s="61"/>
      <c r="AQ8385" s="61"/>
      <c r="AR8385" s="61"/>
      <c r="AS8385" s="61"/>
      <c r="AT8385" s="61"/>
      <c r="AU8385" s="61"/>
      <c r="AV8385" s="61"/>
      <c r="AW8385" s="61"/>
      <c r="AX8385" s="61"/>
      <c r="AY8385" s="61"/>
      <c r="AZ8385" s="61"/>
      <c r="BA8385" s="61"/>
    </row>
    <row r="8386" spans="39:53" x14ac:dyDescent="0.2">
      <c r="AM8386" s="61"/>
      <c r="AN8386" s="61"/>
      <c r="AO8386" s="171"/>
      <c r="AP8386" s="61"/>
      <c r="AQ8386" s="61"/>
      <c r="AR8386" s="61"/>
      <c r="AS8386" s="61"/>
      <c r="AT8386" s="61"/>
      <c r="AU8386" s="61"/>
      <c r="AV8386" s="61"/>
      <c r="AW8386" s="61"/>
      <c r="AX8386" s="61"/>
      <c r="AY8386" s="61"/>
      <c r="AZ8386" s="61"/>
      <c r="BA8386" s="61"/>
    </row>
    <row r="8387" spans="39:53" x14ac:dyDescent="0.2">
      <c r="AM8387" s="61"/>
      <c r="AN8387" s="61"/>
      <c r="AO8387" s="171"/>
      <c r="AP8387" s="61"/>
      <c r="AQ8387" s="61"/>
      <c r="AR8387" s="61"/>
      <c r="AS8387" s="61"/>
      <c r="AT8387" s="61"/>
      <c r="AU8387" s="61"/>
      <c r="AV8387" s="61"/>
      <c r="AW8387" s="61"/>
      <c r="AX8387" s="61"/>
      <c r="AY8387" s="61"/>
      <c r="AZ8387" s="61"/>
      <c r="BA8387" s="61"/>
    </row>
    <row r="8388" spans="39:53" x14ac:dyDescent="0.2">
      <c r="AM8388" s="61"/>
      <c r="AN8388" s="61"/>
      <c r="AO8388" s="171"/>
      <c r="AP8388" s="61"/>
      <c r="AQ8388" s="61"/>
      <c r="AR8388" s="61"/>
      <c r="AS8388" s="61"/>
      <c r="AT8388" s="61"/>
      <c r="AU8388" s="61"/>
      <c r="AV8388" s="61"/>
      <c r="AW8388" s="61"/>
      <c r="AX8388" s="61"/>
      <c r="AY8388" s="61"/>
      <c r="AZ8388" s="61"/>
      <c r="BA8388" s="61"/>
    </row>
    <row r="8389" spans="39:53" x14ac:dyDescent="0.2">
      <c r="AM8389" s="61"/>
      <c r="AN8389" s="61"/>
      <c r="AO8389" s="171"/>
      <c r="AP8389" s="61"/>
      <c r="AQ8389" s="61"/>
      <c r="AR8389" s="61"/>
      <c r="AS8389" s="61"/>
      <c r="AT8389" s="61"/>
      <c r="AU8389" s="61"/>
      <c r="AV8389" s="61"/>
      <c r="AW8389" s="61"/>
      <c r="AX8389" s="61"/>
      <c r="AY8389" s="61"/>
      <c r="AZ8389" s="61"/>
      <c r="BA8389" s="61"/>
    </row>
    <row r="8390" spans="39:53" x14ac:dyDescent="0.2">
      <c r="AM8390" s="61"/>
      <c r="AN8390" s="61"/>
      <c r="AO8390" s="171"/>
      <c r="AP8390" s="61"/>
      <c r="AQ8390" s="61"/>
      <c r="AR8390" s="61"/>
      <c r="AS8390" s="61"/>
      <c r="AT8390" s="61"/>
      <c r="AU8390" s="61"/>
      <c r="AV8390" s="61"/>
      <c r="AW8390" s="61"/>
      <c r="AX8390" s="61"/>
      <c r="AY8390" s="61"/>
      <c r="AZ8390" s="61"/>
      <c r="BA8390" s="61"/>
    </row>
    <row r="8391" spans="39:53" x14ac:dyDescent="0.2">
      <c r="AM8391" s="61"/>
      <c r="AN8391" s="61"/>
      <c r="AO8391" s="171"/>
      <c r="AP8391" s="61"/>
      <c r="AQ8391" s="61"/>
      <c r="AR8391" s="61"/>
      <c r="AS8391" s="61"/>
      <c r="AT8391" s="61"/>
      <c r="AU8391" s="61"/>
      <c r="AV8391" s="61"/>
      <c r="AW8391" s="61"/>
      <c r="AX8391" s="61"/>
      <c r="AY8391" s="61"/>
      <c r="AZ8391" s="61"/>
      <c r="BA8391" s="61"/>
    </row>
    <row r="8392" spans="39:53" x14ac:dyDescent="0.2">
      <c r="AM8392" s="61"/>
      <c r="AN8392" s="61"/>
      <c r="AO8392" s="171"/>
      <c r="AP8392" s="61"/>
      <c r="AQ8392" s="61"/>
      <c r="AR8392" s="61"/>
      <c r="AS8392" s="61"/>
      <c r="AT8392" s="61"/>
      <c r="AU8392" s="61"/>
      <c r="AV8392" s="61"/>
      <c r="AW8392" s="61"/>
      <c r="AX8392" s="61"/>
      <c r="AY8392" s="61"/>
      <c r="AZ8392" s="61"/>
      <c r="BA8392" s="61"/>
    </row>
    <row r="8393" spans="39:53" x14ac:dyDescent="0.2">
      <c r="AM8393" s="61"/>
      <c r="AN8393" s="61"/>
      <c r="AO8393" s="171"/>
      <c r="AP8393" s="61"/>
      <c r="AQ8393" s="61"/>
      <c r="AR8393" s="61"/>
      <c r="AS8393" s="61"/>
      <c r="AT8393" s="61"/>
      <c r="AU8393" s="61"/>
      <c r="AV8393" s="61"/>
      <c r="AW8393" s="61"/>
      <c r="AX8393" s="61"/>
      <c r="AY8393" s="61"/>
      <c r="AZ8393" s="61"/>
      <c r="BA8393" s="61"/>
    </row>
    <row r="8394" spans="39:53" x14ac:dyDescent="0.2">
      <c r="AM8394" s="61"/>
      <c r="AN8394" s="61"/>
      <c r="AO8394" s="171"/>
      <c r="AP8394" s="61"/>
      <c r="AQ8394" s="61"/>
      <c r="AR8394" s="61"/>
      <c r="AS8394" s="61"/>
      <c r="AT8394" s="61"/>
      <c r="AU8394" s="61"/>
      <c r="AV8394" s="61"/>
      <c r="AW8394" s="61"/>
      <c r="AX8394" s="61"/>
      <c r="AY8394" s="61"/>
      <c r="AZ8394" s="61"/>
      <c r="BA8394" s="61"/>
    </row>
    <row r="8395" spans="39:53" x14ac:dyDescent="0.2">
      <c r="AM8395" s="61"/>
      <c r="AN8395" s="61"/>
      <c r="AO8395" s="171"/>
      <c r="AP8395" s="61"/>
      <c r="AQ8395" s="61"/>
      <c r="AR8395" s="61"/>
      <c r="AS8395" s="61"/>
      <c r="AT8395" s="61"/>
      <c r="AU8395" s="61"/>
      <c r="AV8395" s="61"/>
      <c r="AW8395" s="61"/>
      <c r="AX8395" s="61"/>
      <c r="AY8395" s="61"/>
      <c r="AZ8395" s="61"/>
      <c r="BA8395" s="61"/>
    </row>
    <row r="8396" spans="39:53" x14ac:dyDescent="0.2">
      <c r="AM8396" s="61"/>
      <c r="AN8396" s="61"/>
      <c r="AO8396" s="171"/>
      <c r="AP8396" s="61"/>
      <c r="AQ8396" s="61"/>
      <c r="AR8396" s="61"/>
      <c r="AS8396" s="61"/>
      <c r="AT8396" s="61"/>
      <c r="AU8396" s="61"/>
      <c r="AV8396" s="61"/>
      <c r="AW8396" s="61"/>
      <c r="AX8396" s="61"/>
      <c r="AY8396" s="61"/>
      <c r="AZ8396" s="61"/>
      <c r="BA8396" s="61"/>
    </row>
    <row r="8397" spans="39:53" x14ac:dyDescent="0.2">
      <c r="AM8397" s="61"/>
      <c r="AN8397" s="61"/>
      <c r="AO8397" s="171"/>
      <c r="AP8397" s="61"/>
      <c r="AQ8397" s="61"/>
      <c r="AR8397" s="61"/>
      <c r="AS8397" s="61"/>
      <c r="AT8397" s="61"/>
      <c r="AU8397" s="61"/>
      <c r="AV8397" s="61"/>
      <c r="AW8397" s="61"/>
      <c r="AX8397" s="61"/>
      <c r="AY8397" s="61"/>
      <c r="AZ8397" s="61"/>
      <c r="BA8397" s="61"/>
    </row>
    <row r="8398" spans="39:53" x14ac:dyDescent="0.2">
      <c r="AM8398" s="61"/>
      <c r="AN8398" s="61"/>
      <c r="AO8398" s="171"/>
      <c r="AP8398" s="61"/>
      <c r="AQ8398" s="61"/>
      <c r="AR8398" s="61"/>
      <c r="AS8398" s="61"/>
      <c r="AT8398" s="61"/>
      <c r="AU8398" s="61"/>
      <c r="AV8398" s="61"/>
      <c r="AW8398" s="61"/>
      <c r="AX8398" s="61"/>
      <c r="AY8398" s="61"/>
      <c r="AZ8398" s="61"/>
      <c r="BA8398" s="61"/>
    </row>
    <row r="8399" spans="39:53" x14ac:dyDescent="0.2">
      <c r="AM8399" s="61"/>
      <c r="AN8399" s="61"/>
      <c r="AO8399" s="171"/>
      <c r="AP8399" s="61"/>
      <c r="AQ8399" s="61"/>
      <c r="AR8399" s="61"/>
      <c r="AS8399" s="61"/>
      <c r="AT8399" s="61"/>
      <c r="AU8399" s="61"/>
      <c r="AV8399" s="61"/>
      <c r="AW8399" s="61"/>
      <c r="AX8399" s="61"/>
      <c r="AY8399" s="61"/>
      <c r="AZ8399" s="61"/>
      <c r="BA8399" s="61"/>
    </row>
    <row r="8400" spans="39:53" x14ac:dyDescent="0.2">
      <c r="AM8400" s="61"/>
      <c r="AN8400" s="61"/>
      <c r="AO8400" s="171"/>
      <c r="AP8400" s="61"/>
      <c r="AQ8400" s="61"/>
      <c r="AR8400" s="61"/>
      <c r="AS8400" s="61"/>
      <c r="AT8400" s="61"/>
      <c r="AU8400" s="61"/>
      <c r="AV8400" s="61"/>
      <c r="AW8400" s="61"/>
      <c r="AX8400" s="61"/>
      <c r="AY8400" s="61"/>
      <c r="AZ8400" s="61"/>
      <c r="BA8400" s="61"/>
    </row>
    <row r="8401" spans="39:53" x14ac:dyDescent="0.2">
      <c r="AM8401" s="61"/>
      <c r="AN8401" s="61"/>
      <c r="AO8401" s="171"/>
      <c r="AP8401" s="61"/>
      <c r="AQ8401" s="61"/>
      <c r="AR8401" s="61"/>
      <c r="AS8401" s="61"/>
      <c r="AT8401" s="61"/>
      <c r="AU8401" s="61"/>
      <c r="AV8401" s="61"/>
      <c r="AW8401" s="61"/>
      <c r="AX8401" s="61"/>
      <c r="AY8401" s="61"/>
      <c r="AZ8401" s="61"/>
      <c r="BA8401" s="61"/>
    </row>
    <row r="8402" spans="39:53" x14ac:dyDescent="0.2">
      <c r="AM8402" s="61"/>
      <c r="AN8402" s="61"/>
      <c r="AO8402" s="171"/>
      <c r="AP8402" s="61"/>
      <c r="AQ8402" s="61"/>
      <c r="AR8402" s="61"/>
      <c r="AS8402" s="61"/>
      <c r="AT8402" s="61"/>
      <c r="AU8402" s="61"/>
      <c r="AV8402" s="61"/>
      <c r="AW8402" s="61"/>
      <c r="AX8402" s="61"/>
      <c r="AY8402" s="61"/>
      <c r="AZ8402" s="61"/>
      <c r="BA8402" s="61"/>
    </row>
    <row r="8403" spans="39:53" x14ac:dyDescent="0.2">
      <c r="AM8403" s="61"/>
      <c r="AN8403" s="61"/>
      <c r="AO8403" s="171"/>
      <c r="AP8403" s="61"/>
      <c r="AQ8403" s="61"/>
      <c r="AR8403" s="61"/>
      <c r="AS8403" s="61"/>
      <c r="AT8403" s="61"/>
      <c r="AU8403" s="61"/>
      <c r="AV8403" s="61"/>
      <c r="AW8403" s="61"/>
      <c r="AX8403" s="61"/>
      <c r="AY8403" s="61"/>
      <c r="AZ8403" s="61"/>
      <c r="BA8403" s="61"/>
    </row>
    <row r="8404" spans="39:53" x14ac:dyDescent="0.2">
      <c r="AM8404" s="61"/>
      <c r="AN8404" s="61"/>
      <c r="AO8404" s="171"/>
      <c r="AP8404" s="61"/>
      <c r="AQ8404" s="61"/>
      <c r="AR8404" s="61"/>
      <c r="AS8404" s="61"/>
      <c r="AT8404" s="61"/>
      <c r="AU8404" s="61"/>
      <c r="AV8404" s="61"/>
      <c r="AW8404" s="61"/>
      <c r="AX8404" s="61"/>
      <c r="AY8404" s="61"/>
      <c r="AZ8404" s="61"/>
      <c r="BA8404" s="61"/>
    </row>
    <row r="8405" spans="39:53" x14ac:dyDescent="0.2">
      <c r="AM8405" s="61"/>
      <c r="AN8405" s="61"/>
      <c r="AO8405" s="171"/>
      <c r="AP8405" s="61"/>
      <c r="AQ8405" s="61"/>
      <c r="AR8405" s="61"/>
      <c r="AS8405" s="61"/>
      <c r="AT8405" s="61"/>
      <c r="AU8405" s="61"/>
      <c r="AV8405" s="61"/>
      <c r="AW8405" s="61"/>
      <c r="AX8405" s="61"/>
      <c r="AY8405" s="61"/>
      <c r="AZ8405" s="61"/>
      <c r="BA8405" s="61"/>
    </row>
    <row r="8406" spans="39:53" x14ac:dyDescent="0.2">
      <c r="AM8406" s="61"/>
      <c r="AN8406" s="61"/>
      <c r="AO8406" s="171"/>
      <c r="AP8406" s="61"/>
      <c r="AQ8406" s="61"/>
      <c r="AR8406" s="61"/>
      <c r="AS8406" s="61"/>
      <c r="AT8406" s="61"/>
      <c r="AU8406" s="61"/>
      <c r="AV8406" s="61"/>
      <c r="AW8406" s="61"/>
      <c r="AX8406" s="61"/>
      <c r="AY8406" s="61"/>
      <c r="AZ8406" s="61"/>
      <c r="BA8406" s="61"/>
    </row>
    <row r="8407" spans="39:53" x14ac:dyDescent="0.2">
      <c r="AM8407" s="61"/>
      <c r="AN8407" s="61"/>
      <c r="AO8407" s="171"/>
      <c r="AP8407" s="61"/>
      <c r="AQ8407" s="61"/>
      <c r="AR8407" s="61"/>
      <c r="AS8407" s="61"/>
      <c r="AT8407" s="61"/>
      <c r="AU8407" s="61"/>
      <c r="AV8407" s="61"/>
      <c r="AW8407" s="61"/>
      <c r="AX8407" s="61"/>
      <c r="AY8407" s="61"/>
      <c r="AZ8407" s="61"/>
      <c r="BA8407" s="61"/>
    </row>
    <row r="8408" spans="39:53" x14ac:dyDescent="0.2">
      <c r="AM8408" s="61"/>
      <c r="AN8408" s="61"/>
      <c r="AO8408" s="171"/>
      <c r="AP8408" s="61"/>
      <c r="AQ8408" s="61"/>
      <c r="AR8408" s="61"/>
      <c r="AS8408" s="61"/>
      <c r="AT8408" s="61"/>
      <c r="AU8408" s="61"/>
      <c r="AV8408" s="61"/>
      <c r="AW8408" s="61"/>
      <c r="AX8408" s="61"/>
      <c r="AY8408" s="61"/>
      <c r="AZ8408" s="61"/>
      <c r="BA8408" s="61"/>
    </row>
    <row r="8409" spans="39:53" x14ac:dyDescent="0.2">
      <c r="AM8409" s="61"/>
      <c r="AN8409" s="61"/>
      <c r="AO8409" s="171"/>
      <c r="AP8409" s="61"/>
      <c r="AQ8409" s="61"/>
      <c r="AR8409" s="61"/>
      <c r="AS8409" s="61"/>
      <c r="AT8409" s="61"/>
      <c r="AU8409" s="61"/>
      <c r="AV8409" s="61"/>
      <c r="AW8409" s="61"/>
      <c r="AX8409" s="61"/>
      <c r="AY8409" s="61"/>
      <c r="AZ8409" s="61"/>
      <c r="BA8409" s="61"/>
    </row>
    <row r="8410" spans="39:53" x14ac:dyDescent="0.2">
      <c r="AM8410" s="61"/>
      <c r="AN8410" s="61"/>
      <c r="AO8410" s="171"/>
      <c r="AP8410" s="61"/>
      <c r="AQ8410" s="61"/>
      <c r="AR8410" s="61"/>
      <c r="AS8410" s="61"/>
      <c r="AT8410" s="61"/>
      <c r="AU8410" s="61"/>
      <c r="AV8410" s="61"/>
      <c r="AW8410" s="61"/>
      <c r="AX8410" s="61"/>
      <c r="AY8410" s="61"/>
      <c r="AZ8410" s="61"/>
      <c r="BA8410" s="61"/>
    </row>
    <row r="8411" spans="39:53" x14ac:dyDescent="0.2">
      <c r="AM8411" s="61"/>
      <c r="AN8411" s="61"/>
      <c r="AO8411" s="171"/>
      <c r="AP8411" s="61"/>
      <c r="AQ8411" s="61"/>
      <c r="AR8411" s="61"/>
      <c r="AS8411" s="61"/>
      <c r="AT8411" s="61"/>
      <c r="AU8411" s="61"/>
      <c r="AV8411" s="61"/>
      <c r="AW8411" s="61"/>
      <c r="AX8411" s="61"/>
      <c r="AY8411" s="61"/>
      <c r="AZ8411" s="61"/>
      <c r="BA8411" s="61"/>
    </row>
    <row r="8412" spans="39:53" x14ac:dyDescent="0.2">
      <c r="AM8412" s="61"/>
      <c r="AN8412" s="61"/>
      <c r="AO8412" s="171"/>
      <c r="AP8412" s="61"/>
      <c r="AQ8412" s="61"/>
      <c r="AR8412" s="61"/>
      <c r="AS8412" s="61"/>
      <c r="AT8412" s="61"/>
      <c r="AU8412" s="61"/>
      <c r="AV8412" s="61"/>
      <c r="AW8412" s="61"/>
      <c r="AX8412" s="61"/>
      <c r="AY8412" s="61"/>
      <c r="AZ8412" s="61"/>
      <c r="BA8412" s="61"/>
    </row>
    <row r="8413" spans="39:53" x14ac:dyDescent="0.2">
      <c r="AM8413" s="61"/>
      <c r="AN8413" s="61"/>
      <c r="AO8413" s="171"/>
      <c r="AP8413" s="61"/>
      <c r="AQ8413" s="61"/>
      <c r="AR8413" s="61"/>
      <c r="AS8413" s="61"/>
      <c r="AT8413" s="61"/>
      <c r="AU8413" s="61"/>
      <c r="AV8413" s="61"/>
      <c r="AW8413" s="61"/>
      <c r="AX8413" s="61"/>
      <c r="AY8413" s="61"/>
      <c r="AZ8413" s="61"/>
      <c r="BA8413" s="61"/>
    </row>
    <row r="8414" spans="39:53" x14ac:dyDescent="0.2">
      <c r="AM8414" s="61"/>
      <c r="AN8414" s="61"/>
      <c r="AO8414" s="171"/>
      <c r="AP8414" s="61"/>
      <c r="AQ8414" s="61"/>
      <c r="AR8414" s="61"/>
      <c r="AS8414" s="61"/>
      <c r="AT8414" s="61"/>
      <c r="AU8414" s="61"/>
      <c r="AV8414" s="61"/>
      <c r="AW8414" s="61"/>
      <c r="AX8414" s="61"/>
      <c r="AY8414" s="61"/>
      <c r="AZ8414" s="61"/>
      <c r="BA8414" s="61"/>
    </row>
    <row r="8415" spans="39:53" x14ac:dyDescent="0.2">
      <c r="AM8415" s="61"/>
      <c r="AN8415" s="61"/>
      <c r="AO8415" s="171"/>
      <c r="AP8415" s="61"/>
      <c r="AQ8415" s="61"/>
      <c r="AR8415" s="61"/>
      <c r="AS8415" s="61"/>
      <c r="AT8415" s="61"/>
      <c r="AU8415" s="61"/>
      <c r="AV8415" s="61"/>
      <c r="AW8415" s="61"/>
      <c r="AX8415" s="61"/>
      <c r="AY8415" s="61"/>
      <c r="AZ8415" s="61"/>
      <c r="BA8415" s="61"/>
    </row>
    <row r="8416" spans="39:53" x14ac:dyDescent="0.2">
      <c r="AM8416" s="61"/>
      <c r="AN8416" s="61"/>
      <c r="AO8416" s="171"/>
      <c r="AP8416" s="61"/>
      <c r="AQ8416" s="61"/>
      <c r="AR8416" s="61"/>
      <c r="AS8416" s="61"/>
      <c r="AT8416" s="61"/>
      <c r="AU8416" s="61"/>
      <c r="AV8416" s="61"/>
      <c r="AW8416" s="61"/>
      <c r="AX8416" s="61"/>
      <c r="AY8416" s="61"/>
      <c r="AZ8416" s="61"/>
      <c r="BA8416" s="61"/>
    </row>
    <row r="8417" spans="39:53" x14ac:dyDescent="0.2">
      <c r="AM8417" s="61"/>
      <c r="AN8417" s="61"/>
      <c r="AO8417" s="171"/>
      <c r="AP8417" s="61"/>
      <c r="AQ8417" s="61"/>
      <c r="AR8417" s="61"/>
      <c r="AS8417" s="61"/>
      <c r="AT8417" s="61"/>
      <c r="AU8417" s="61"/>
      <c r="AV8417" s="61"/>
      <c r="AW8417" s="61"/>
      <c r="AX8417" s="61"/>
      <c r="AY8417" s="61"/>
      <c r="AZ8417" s="61"/>
      <c r="BA8417" s="61"/>
    </row>
    <row r="8418" spans="39:53" x14ac:dyDescent="0.2">
      <c r="AM8418" s="61"/>
      <c r="AN8418" s="61"/>
      <c r="AO8418" s="171"/>
      <c r="AP8418" s="61"/>
      <c r="AQ8418" s="61"/>
      <c r="AR8418" s="61"/>
      <c r="AS8418" s="61"/>
      <c r="AT8418" s="61"/>
      <c r="AU8418" s="61"/>
      <c r="AV8418" s="61"/>
      <c r="AW8418" s="61"/>
      <c r="AX8418" s="61"/>
      <c r="AY8418" s="61"/>
      <c r="AZ8418" s="61"/>
      <c r="BA8418" s="61"/>
    </row>
    <row r="8419" spans="39:53" x14ac:dyDescent="0.2">
      <c r="AM8419" s="61"/>
      <c r="AN8419" s="61"/>
      <c r="AO8419" s="171"/>
      <c r="AP8419" s="61"/>
      <c r="AQ8419" s="61"/>
      <c r="AR8419" s="61"/>
      <c r="AS8419" s="61"/>
      <c r="AT8419" s="61"/>
      <c r="AU8419" s="61"/>
      <c r="AV8419" s="61"/>
      <c r="AW8419" s="61"/>
      <c r="AX8419" s="61"/>
      <c r="AY8419" s="61"/>
      <c r="AZ8419" s="61"/>
      <c r="BA8419" s="61"/>
    </row>
    <row r="8420" spans="39:53" x14ac:dyDescent="0.2">
      <c r="AM8420" s="61"/>
      <c r="AN8420" s="61"/>
      <c r="AO8420" s="171"/>
      <c r="AP8420" s="61"/>
      <c r="AQ8420" s="61"/>
      <c r="AR8420" s="61"/>
      <c r="AS8420" s="61"/>
      <c r="AT8420" s="61"/>
      <c r="AU8420" s="61"/>
      <c r="AV8420" s="61"/>
      <c r="AW8420" s="61"/>
      <c r="AX8420" s="61"/>
      <c r="AY8420" s="61"/>
      <c r="AZ8420" s="61"/>
      <c r="BA8420" s="61"/>
    </row>
    <row r="8421" spans="39:53" x14ac:dyDescent="0.2">
      <c r="AM8421" s="61"/>
      <c r="AN8421" s="61"/>
      <c r="AO8421" s="171"/>
      <c r="AP8421" s="61"/>
      <c r="AQ8421" s="61"/>
      <c r="AR8421" s="61"/>
      <c r="AS8421" s="61"/>
      <c r="AT8421" s="61"/>
      <c r="AU8421" s="61"/>
      <c r="AV8421" s="61"/>
      <c r="AW8421" s="61"/>
      <c r="AX8421" s="61"/>
      <c r="AY8421" s="61"/>
      <c r="AZ8421" s="61"/>
      <c r="BA8421" s="61"/>
    </row>
    <row r="8422" spans="39:53" x14ac:dyDescent="0.2">
      <c r="AM8422" s="61"/>
      <c r="AN8422" s="61"/>
      <c r="AO8422" s="171"/>
      <c r="AP8422" s="61"/>
      <c r="AQ8422" s="61"/>
      <c r="AR8422" s="61"/>
      <c r="AS8422" s="61"/>
      <c r="AT8422" s="61"/>
      <c r="AU8422" s="61"/>
      <c r="AV8422" s="61"/>
      <c r="AW8422" s="61"/>
      <c r="AX8422" s="61"/>
      <c r="AY8422" s="61"/>
      <c r="AZ8422" s="61"/>
      <c r="BA8422" s="61"/>
    </row>
    <row r="8423" spans="39:53" x14ac:dyDescent="0.2">
      <c r="AM8423" s="61"/>
      <c r="AN8423" s="61"/>
      <c r="AO8423" s="171"/>
      <c r="AP8423" s="61"/>
      <c r="AQ8423" s="61"/>
      <c r="AR8423" s="61"/>
      <c r="AS8423" s="61"/>
      <c r="AT8423" s="61"/>
      <c r="AU8423" s="61"/>
      <c r="AV8423" s="61"/>
      <c r="AW8423" s="61"/>
      <c r="AX8423" s="61"/>
      <c r="AY8423" s="61"/>
      <c r="AZ8423" s="61"/>
      <c r="BA8423" s="61"/>
    </row>
    <row r="8424" spans="39:53" x14ac:dyDescent="0.2">
      <c r="AM8424" s="61"/>
      <c r="AN8424" s="61"/>
      <c r="AO8424" s="171"/>
      <c r="AP8424" s="61"/>
      <c r="AQ8424" s="61"/>
      <c r="AR8424" s="61"/>
      <c r="AS8424" s="61"/>
      <c r="AT8424" s="61"/>
      <c r="AU8424" s="61"/>
      <c r="AV8424" s="61"/>
      <c r="AW8424" s="61"/>
      <c r="AX8424" s="61"/>
      <c r="AY8424" s="61"/>
      <c r="AZ8424" s="61"/>
      <c r="BA8424" s="61"/>
    </row>
    <row r="8425" spans="39:53" x14ac:dyDescent="0.2">
      <c r="AM8425" s="61"/>
      <c r="AN8425" s="61"/>
      <c r="AO8425" s="171"/>
      <c r="AP8425" s="61"/>
      <c r="AQ8425" s="61"/>
      <c r="AR8425" s="61"/>
      <c r="AS8425" s="61"/>
      <c r="AT8425" s="61"/>
      <c r="AU8425" s="61"/>
      <c r="AV8425" s="61"/>
      <c r="AW8425" s="61"/>
      <c r="AX8425" s="61"/>
      <c r="AY8425" s="61"/>
      <c r="AZ8425" s="61"/>
      <c r="BA8425" s="61"/>
    </row>
    <row r="8426" spans="39:53" x14ac:dyDescent="0.2">
      <c r="AM8426" s="61"/>
      <c r="AN8426" s="61"/>
      <c r="AO8426" s="171"/>
      <c r="AP8426" s="61"/>
      <c r="AQ8426" s="61"/>
      <c r="AR8426" s="61"/>
      <c r="AS8426" s="61"/>
      <c r="AT8426" s="61"/>
      <c r="AU8426" s="61"/>
      <c r="AV8426" s="61"/>
      <c r="AW8426" s="61"/>
      <c r="AX8426" s="61"/>
      <c r="AY8426" s="61"/>
      <c r="AZ8426" s="61"/>
      <c r="BA8426" s="61"/>
    </row>
    <row r="8427" spans="39:53" x14ac:dyDescent="0.2">
      <c r="AM8427" s="61"/>
      <c r="AN8427" s="61"/>
      <c r="AO8427" s="171"/>
      <c r="AP8427" s="61"/>
      <c r="AQ8427" s="61"/>
      <c r="AR8427" s="61"/>
      <c r="AS8427" s="61"/>
      <c r="AT8427" s="61"/>
      <c r="AU8427" s="61"/>
      <c r="AV8427" s="61"/>
      <c r="AW8427" s="61"/>
      <c r="AX8427" s="61"/>
      <c r="AY8427" s="61"/>
      <c r="AZ8427" s="61"/>
      <c r="BA8427" s="61"/>
    </row>
    <row r="8428" spans="39:53" x14ac:dyDescent="0.2">
      <c r="AM8428" s="61"/>
      <c r="AN8428" s="61"/>
      <c r="AO8428" s="171"/>
      <c r="AP8428" s="61"/>
      <c r="AQ8428" s="61"/>
      <c r="AR8428" s="61"/>
      <c r="AS8428" s="61"/>
      <c r="AT8428" s="61"/>
      <c r="AU8428" s="61"/>
      <c r="AV8428" s="61"/>
      <c r="AW8428" s="61"/>
      <c r="AX8428" s="61"/>
      <c r="AY8428" s="61"/>
      <c r="AZ8428" s="61"/>
      <c r="BA8428" s="61"/>
    </row>
    <row r="8429" spans="39:53" x14ac:dyDescent="0.2">
      <c r="AM8429" s="61"/>
      <c r="AN8429" s="61"/>
      <c r="AO8429" s="171"/>
      <c r="AP8429" s="61"/>
      <c r="AQ8429" s="61"/>
      <c r="AR8429" s="61"/>
      <c r="AS8429" s="61"/>
      <c r="AT8429" s="61"/>
      <c r="AU8429" s="61"/>
      <c r="AV8429" s="61"/>
      <c r="AW8429" s="61"/>
      <c r="AX8429" s="61"/>
      <c r="AY8429" s="61"/>
      <c r="AZ8429" s="61"/>
      <c r="BA8429" s="61"/>
    </row>
    <row r="8430" spans="39:53" x14ac:dyDescent="0.2">
      <c r="AM8430" s="61"/>
      <c r="AN8430" s="61"/>
      <c r="AO8430" s="171"/>
      <c r="AP8430" s="61"/>
      <c r="AQ8430" s="61"/>
      <c r="AR8430" s="61"/>
      <c r="AS8430" s="61"/>
      <c r="AT8430" s="61"/>
      <c r="AU8430" s="61"/>
      <c r="AV8430" s="61"/>
      <c r="AW8430" s="61"/>
      <c r="AX8430" s="61"/>
      <c r="AY8430" s="61"/>
      <c r="AZ8430" s="61"/>
      <c r="BA8430" s="61"/>
    </row>
    <row r="8431" spans="39:53" x14ac:dyDescent="0.2">
      <c r="AM8431" s="61"/>
      <c r="AN8431" s="61"/>
      <c r="AO8431" s="171"/>
      <c r="AP8431" s="61"/>
      <c r="AQ8431" s="61"/>
      <c r="AR8431" s="61"/>
      <c r="AS8431" s="61"/>
      <c r="AT8431" s="61"/>
      <c r="AU8431" s="61"/>
      <c r="AV8431" s="61"/>
      <c r="AW8431" s="61"/>
      <c r="AX8431" s="61"/>
      <c r="AY8431" s="61"/>
      <c r="AZ8431" s="61"/>
      <c r="BA8431" s="61"/>
    </row>
    <row r="8432" spans="39:53" x14ac:dyDescent="0.2">
      <c r="AM8432" s="61"/>
      <c r="AN8432" s="61"/>
      <c r="AO8432" s="171"/>
      <c r="AP8432" s="61"/>
      <c r="AQ8432" s="61"/>
      <c r="AR8432" s="61"/>
      <c r="AS8432" s="61"/>
      <c r="AT8432" s="61"/>
      <c r="AU8432" s="61"/>
      <c r="AV8432" s="61"/>
      <c r="AW8432" s="61"/>
      <c r="AX8432" s="61"/>
      <c r="AY8432" s="61"/>
      <c r="AZ8432" s="61"/>
      <c r="BA8432" s="61"/>
    </row>
    <row r="8433" spans="39:53" x14ac:dyDescent="0.2">
      <c r="AM8433" s="61"/>
      <c r="AN8433" s="61"/>
      <c r="AO8433" s="171"/>
      <c r="AP8433" s="61"/>
      <c r="AQ8433" s="61"/>
      <c r="AR8433" s="61"/>
      <c r="AS8433" s="61"/>
      <c r="AT8433" s="61"/>
      <c r="AU8433" s="61"/>
      <c r="AV8433" s="61"/>
      <c r="AW8433" s="61"/>
      <c r="AX8433" s="61"/>
      <c r="AY8433" s="61"/>
      <c r="AZ8433" s="61"/>
      <c r="BA8433" s="61"/>
    </row>
    <row r="8434" spans="39:53" x14ac:dyDescent="0.2">
      <c r="AM8434" s="61"/>
      <c r="AN8434" s="61"/>
      <c r="AO8434" s="171"/>
      <c r="AP8434" s="61"/>
      <c r="AQ8434" s="61"/>
      <c r="AR8434" s="61"/>
      <c r="AS8434" s="61"/>
      <c r="AT8434" s="61"/>
      <c r="AU8434" s="61"/>
      <c r="AV8434" s="61"/>
      <c r="AW8434" s="61"/>
      <c r="AX8434" s="61"/>
      <c r="AY8434" s="61"/>
      <c r="AZ8434" s="61"/>
      <c r="BA8434" s="61"/>
    </row>
    <row r="8435" spans="39:53" x14ac:dyDescent="0.2">
      <c r="AM8435" s="61"/>
      <c r="AN8435" s="61"/>
      <c r="AO8435" s="171"/>
      <c r="AP8435" s="61"/>
      <c r="AQ8435" s="61"/>
      <c r="AR8435" s="61"/>
      <c r="AS8435" s="61"/>
      <c r="AT8435" s="61"/>
      <c r="AU8435" s="61"/>
      <c r="AV8435" s="61"/>
      <c r="AW8435" s="61"/>
      <c r="AX8435" s="61"/>
      <c r="AY8435" s="61"/>
      <c r="AZ8435" s="61"/>
      <c r="BA8435" s="61"/>
    </row>
    <row r="8436" spans="39:53" x14ac:dyDescent="0.2">
      <c r="AM8436" s="61"/>
      <c r="AN8436" s="61"/>
      <c r="AO8436" s="171"/>
      <c r="AP8436" s="61"/>
      <c r="AQ8436" s="61"/>
      <c r="AR8436" s="61"/>
      <c r="AS8436" s="61"/>
      <c r="AT8436" s="61"/>
      <c r="AU8436" s="61"/>
      <c r="AV8436" s="61"/>
      <c r="AW8436" s="61"/>
      <c r="AX8436" s="61"/>
      <c r="AY8436" s="61"/>
      <c r="AZ8436" s="61"/>
      <c r="BA8436" s="61"/>
    </row>
    <row r="8437" spans="39:53" x14ac:dyDescent="0.2">
      <c r="AM8437" s="61"/>
      <c r="AN8437" s="61"/>
      <c r="AO8437" s="171"/>
      <c r="AP8437" s="61"/>
      <c r="AQ8437" s="61"/>
      <c r="AR8437" s="61"/>
      <c r="AS8437" s="61"/>
      <c r="AT8437" s="61"/>
      <c r="AU8437" s="61"/>
      <c r="AV8437" s="61"/>
      <c r="AW8437" s="61"/>
      <c r="AX8437" s="61"/>
      <c r="AY8437" s="61"/>
      <c r="AZ8437" s="61"/>
      <c r="BA8437" s="61"/>
    </row>
    <row r="8438" spans="39:53" x14ac:dyDescent="0.2">
      <c r="AM8438" s="61"/>
      <c r="AN8438" s="61"/>
      <c r="AO8438" s="171"/>
      <c r="AP8438" s="61"/>
      <c r="AQ8438" s="61"/>
      <c r="AR8438" s="61"/>
      <c r="AS8438" s="61"/>
      <c r="AT8438" s="61"/>
      <c r="AU8438" s="61"/>
      <c r="AV8438" s="61"/>
      <c r="AW8438" s="61"/>
      <c r="AX8438" s="61"/>
      <c r="AY8438" s="61"/>
      <c r="AZ8438" s="61"/>
      <c r="BA8438" s="61"/>
    </row>
    <row r="8439" spans="39:53" x14ac:dyDescent="0.2">
      <c r="AM8439" s="61"/>
      <c r="AN8439" s="61"/>
      <c r="AO8439" s="171"/>
      <c r="AP8439" s="61"/>
      <c r="AQ8439" s="61"/>
      <c r="AR8439" s="61"/>
      <c r="AS8439" s="61"/>
      <c r="AT8439" s="61"/>
      <c r="AU8439" s="61"/>
      <c r="AV8439" s="61"/>
      <c r="AW8439" s="61"/>
      <c r="AX8439" s="61"/>
      <c r="AY8439" s="61"/>
      <c r="AZ8439" s="61"/>
      <c r="BA8439" s="61"/>
    </row>
    <row r="8440" spans="39:53" x14ac:dyDescent="0.2">
      <c r="AM8440" s="61"/>
      <c r="AN8440" s="61"/>
      <c r="AO8440" s="171"/>
      <c r="AP8440" s="61"/>
      <c r="AQ8440" s="61"/>
      <c r="AR8440" s="61"/>
      <c r="AS8440" s="61"/>
      <c r="AT8440" s="61"/>
      <c r="AU8440" s="61"/>
      <c r="AV8440" s="61"/>
      <c r="AW8440" s="61"/>
      <c r="AX8440" s="61"/>
      <c r="AY8440" s="61"/>
      <c r="AZ8440" s="61"/>
      <c r="BA8440" s="61"/>
    </row>
    <row r="8441" spans="39:53" x14ac:dyDescent="0.2">
      <c r="AM8441" s="61"/>
      <c r="AN8441" s="61"/>
      <c r="AO8441" s="171"/>
      <c r="AP8441" s="61"/>
      <c r="AQ8441" s="61"/>
      <c r="AR8441" s="61"/>
      <c r="AS8441" s="61"/>
      <c r="AT8441" s="61"/>
      <c r="AU8441" s="61"/>
      <c r="AV8441" s="61"/>
      <c r="AW8441" s="61"/>
      <c r="AX8441" s="61"/>
      <c r="AY8441" s="61"/>
      <c r="AZ8441" s="61"/>
      <c r="BA8441" s="61"/>
    </row>
    <row r="8442" spans="39:53" x14ac:dyDescent="0.2">
      <c r="AM8442" s="61"/>
      <c r="AN8442" s="61"/>
      <c r="AO8442" s="171"/>
      <c r="AP8442" s="61"/>
      <c r="AQ8442" s="61"/>
      <c r="AR8442" s="61"/>
      <c r="AS8442" s="61"/>
      <c r="AT8442" s="61"/>
      <c r="AU8442" s="61"/>
      <c r="AV8442" s="61"/>
      <c r="AW8442" s="61"/>
      <c r="AX8442" s="61"/>
      <c r="AY8442" s="61"/>
      <c r="AZ8442" s="61"/>
      <c r="BA8442" s="61"/>
    </row>
    <row r="8443" spans="39:53" x14ac:dyDescent="0.2">
      <c r="AM8443" s="61"/>
      <c r="AN8443" s="61"/>
      <c r="AO8443" s="171"/>
      <c r="AP8443" s="61"/>
      <c r="AQ8443" s="61"/>
      <c r="AR8443" s="61"/>
      <c r="AS8443" s="61"/>
      <c r="AT8443" s="61"/>
      <c r="AU8443" s="61"/>
      <c r="AV8443" s="61"/>
      <c r="AW8443" s="61"/>
      <c r="AX8443" s="61"/>
      <c r="AY8443" s="61"/>
      <c r="AZ8443" s="61"/>
      <c r="BA8443" s="61"/>
    </row>
    <row r="8444" spans="39:53" x14ac:dyDescent="0.2">
      <c r="AM8444" s="61"/>
      <c r="AN8444" s="61"/>
      <c r="AO8444" s="171"/>
      <c r="AP8444" s="61"/>
      <c r="AQ8444" s="61"/>
      <c r="AR8444" s="61"/>
      <c r="AS8444" s="61"/>
      <c r="AT8444" s="61"/>
      <c r="AU8444" s="61"/>
      <c r="AV8444" s="61"/>
      <c r="AW8444" s="61"/>
      <c r="AX8444" s="61"/>
      <c r="AY8444" s="61"/>
      <c r="AZ8444" s="61"/>
      <c r="BA8444" s="61"/>
    </row>
    <row r="8445" spans="39:53" x14ac:dyDescent="0.2">
      <c r="AM8445" s="61"/>
      <c r="AN8445" s="61"/>
      <c r="AO8445" s="171"/>
      <c r="AP8445" s="61"/>
      <c r="AQ8445" s="61"/>
      <c r="AR8445" s="61"/>
      <c r="AS8445" s="61"/>
      <c r="AT8445" s="61"/>
      <c r="AU8445" s="61"/>
      <c r="AV8445" s="61"/>
      <c r="AW8445" s="61"/>
      <c r="AX8445" s="61"/>
      <c r="AY8445" s="61"/>
      <c r="AZ8445" s="61"/>
      <c r="BA8445" s="61"/>
    </row>
    <row r="8446" spans="39:53" x14ac:dyDescent="0.2">
      <c r="AM8446" s="61"/>
      <c r="AN8446" s="61"/>
      <c r="AO8446" s="171"/>
      <c r="AP8446" s="61"/>
      <c r="AQ8446" s="61"/>
      <c r="AR8446" s="61"/>
      <c r="AS8446" s="61"/>
      <c r="AT8446" s="61"/>
      <c r="AU8446" s="61"/>
      <c r="AV8446" s="61"/>
      <c r="AW8446" s="61"/>
      <c r="AX8446" s="61"/>
      <c r="AY8446" s="61"/>
      <c r="AZ8446" s="61"/>
      <c r="BA8446" s="61"/>
    </row>
    <row r="8447" spans="39:53" x14ac:dyDescent="0.2">
      <c r="AM8447" s="61"/>
      <c r="AN8447" s="61"/>
      <c r="AO8447" s="171"/>
      <c r="AP8447" s="61"/>
      <c r="AQ8447" s="61"/>
      <c r="AR8447" s="61"/>
      <c r="AS8447" s="61"/>
      <c r="AT8447" s="61"/>
      <c r="AU8447" s="61"/>
      <c r="AV8447" s="61"/>
      <c r="AW8447" s="61"/>
      <c r="AX8447" s="61"/>
      <c r="AY8447" s="61"/>
      <c r="AZ8447" s="61"/>
      <c r="BA8447" s="61"/>
    </row>
    <row r="8448" spans="39:53" x14ac:dyDescent="0.2">
      <c r="AM8448" s="61"/>
      <c r="AN8448" s="61"/>
      <c r="AO8448" s="171"/>
      <c r="AP8448" s="61"/>
      <c r="AQ8448" s="61"/>
      <c r="AR8448" s="61"/>
      <c r="AS8448" s="61"/>
      <c r="AT8448" s="61"/>
      <c r="AU8448" s="61"/>
      <c r="AV8448" s="61"/>
      <c r="AW8448" s="61"/>
      <c r="AX8448" s="61"/>
      <c r="AY8448" s="61"/>
      <c r="AZ8448" s="61"/>
      <c r="BA8448" s="61"/>
    </row>
    <row r="8449" spans="39:53" x14ac:dyDescent="0.2">
      <c r="AM8449" s="61"/>
      <c r="AN8449" s="61"/>
      <c r="AO8449" s="171"/>
      <c r="AP8449" s="61"/>
      <c r="AQ8449" s="61"/>
      <c r="AR8449" s="61"/>
      <c r="AS8449" s="61"/>
      <c r="AT8449" s="61"/>
      <c r="AU8449" s="61"/>
      <c r="AV8449" s="61"/>
      <c r="AW8449" s="61"/>
      <c r="AX8449" s="61"/>
      <c r="AY8449" s="61"/>
      <c r="AZ8449" s="61"/>
      <c r="BA8449" s="61"/>
    </row>
    <row r="8450" spans="39:53" x14ac:dyDescent="0.2">
      <c r="AM8450" s="61"/>
      <c r="AN8450" s="61"/>
      <c r="AO8450" s="171"/>
      <c r="AP8450" s="61"/>
      <c r="AQ8450" s="61"/>
      <c r="AR8450" s="61"/>
      <c r="AS8450" s="61"/>
      <c r="AT8450" s="61"/>
      <c r="AU8450" s="61"/>
      <c r="AV8450" s="61"/>
      <c r="AW8450" s="61"/>
      <c r="AX8450" s="61"/>
      <c r="AY8450" s="61"/>
      <c r="AZ8450" s="61"/>
      <c r="BA8450" s="61"/>
    </row>
    <row r="8451" spans="39:53" x14ac:dyDescent="0.2">
      <c r="AM8451" s="61"/>
      <c r="AN8451" s="61"/>
      <c r="AO8451" s="171"/>
      <c r="AP8451" s="61"/>
      <c r="AQ8451" s="61"/>
      <c r="AR8451" s="61"/>
      <c r="AS8451" s="61"/>
      <c r="AT8451" s="61"/>
      <c r="AU8451" s="61"/>
      <c r="AV8451" s="61"/>
      <c r="AW8451" s="61"/>
      <c r="AX8451" s="61"/>
      <c r="AY8451" s="61"/>
      <c r="AZ8451" s="61"/>
      <c r="BA8451" s="61"/>
    </row>
    <row r="8452" spans="39:53" x14ac:dyDescent="0.2">
      <c r="AM8452" s="61"/>
      <c r="AN8452" s="61"/>
      <c r="AO8452" s="171"/>
      <c r="AP8452" s="61"/>
      <c r="AQ8452" s="61"/>
      <c r="AR8452" s="61"/>
      <c r="AS8452" s="61"/>
      <c r="AT8452" s="61"/>
      <c r="AU8452" s="61"/>
      <c r="AV8452" s="61"/>
      <c r="AW8452" s="61"/>
      <c r="AX8452" s="61"/>
      <c r="AY8452" s="61"/>
      <c r="AZ8452" s="61"/>
      <c r="BA8452" s="61"/>
    </row>
    <row r="8453" spans="39:53" x14ac:dyDescent="0.2">
      <c r="AM8453" s="61"/>
      <c r="AN8453" s="61"/>
      <c r="AO8453" s="171"/>
      <c r="AP8453" s="61"/>
      <c r="AQ8453" s="61"/>
      <c r="AR8453" s="61"/>
      <c r="AS8453" s="61"/>
      <c r="AT8453" s="61"/>
      <c r="AU8453" s="61"/>
      <c r="AV8453" s="61"/>
      <c r="AW8453" s="61"/>
      <c r="AX8453" s="61"/>
      <c r="AY8453" s="61"/>
      <c r="AZ8453" s="61"/>
      <c r="BA8453" s="61"/>
    </row>
    <row r="8454" spans="39:53" x14ac:dyDescent="0.2">
      <c r="AM8454" s="61"/>
      <c r="AN8454" s="61"/>
      <c r="AO8454" s="171"/>
      <c r="AP8454" s="61"/>
      <c r="AQ8454" s="61"/>
      <c r="AR8454" s="61"/>
      <c r="AS8454" s="61"/>
      <c r="AT8454" s="61"/>
      <c r="AU8454" s="61"/>
      <c r="AV8454" s="61"/>
      <c r="AW8454" s="61"/>
      <c r="AX8454" s="61"/>
      <c r="AY8454" s="61"/>
      <c r="AZ8454" s="61"/>
      <c r="BA8454" s="61"/>
    </row>
    <row r="8455" spans="39:53" x14ac:dyDescent="0.2">
      <c r="AM8455" s="61"/>
      <c r="AN8455" s="61"/>
      <c r="AO8455" s="171"/>
      <c r="AP8455" s="61"/>
      <c r="AQ8455" s="61"/>
      <c r="AR8455" s="61"/>
      <c r="AS8455" s="61"/>
      <c r="AT8455" s="61"/>
      <c r="AU8455" s="61"/>
      <c r="AV8455" s="61"/>
      <c r="AW8455" s="61"/>
      <c r="AX8455" s="61"/>
      <c r="AY8455" s="61"/>
      <c r="AZ8455" s="61"/>
      <c r="BA8455" s="61"/>
    </row>
    <row r="8456" spans="39:53" x14ac:dyDescent="0.2">
      <c r="AM8456" s="61"/>
      <c r="AN8456" s="61"/>
      <c r="AO8456" s="171"/>
      <c r="AP8456" s="61"/>
      <c r="AQ8456" s="61"/>
      <c r="AR8456" s="61"/>
      <c r="AS8456" s="61"/>
      <c r="AT8456" s="61"/>
      <c r="AU8456" s="61"/>
      <c r="AV8456" s="61"/>
      <c r="AW8456" s="61"/>
      <c r="AX8456" s="61"/>
      <c r="AY8456" s="61"/>
      <c r="AZ8456" s="61"/>
      <c r="BA8456" s="61"/>
    </row>
    <row r="8457" spans="39:53" x14ac:dyDescent="0.2">
      <c r="AM8457" s="61"/>
      <c r="AN8457" s="61"/>
      <c r="AO8457" s="171"/>
      <c r="AP8457" s="61"/>
      <c r="AQ8457" s="61"/>
      <c r="AR8457" s="61"/>
      <c r="AS8457" s="61"/>
      <c r="AT8457" s="61"/>
      <c r="AU8457" s="61"/>
      <c r="AV8457" s="61"/>
      <c r="AW8457" s="61"/>
      <c r="AX8457" s="61"/>
      <c r="AY8457" s="61"/>
      <c r="AZ8457" s="61"/>
      <c r="BA8457" s="61"/>
    </row>
    <row r="8458" spans="39:53" x14ac:dyDescent="0.2">
      <c r="AM8458" s="61"/>
      <c r="AN8458" s="61"/>
      <c r="AO8458" s="171"/>
      <c r="AP8458" s="61"/>
      <c r="AQ8458" s="61"/>
      <c r="AR8458" s="61"/>
      <c r="AS8458" s="61"/>
      <c r="AT8458" s="61"/>
      <c r="AU8458" s="61"/>
      <c r="AV8458" s="61"/>
      <c r="AW8458" s="61"/>
      <c r="AX8458" s="61"/>
      <c r="AY8458" s="61"/>
      <c r="AZ8458" s="61"/>
      <c r="BA8458" s="61"/>
    </row>
    <row r="8459" spans="39:53" x14ac:dyDescent="0.2">
      <c r="AM8459" s="61"/>
      <c r="AN8459" s="61"/>
      <c r="AO8459" s="171"/>
      <c r="AP8459" s="61"/>
      <c r="AQ8459" s="61"/>
      <c r="AR8459" s="61"/>
      <c r="AS8459" s="61"/>
      <c r="AT8459" s="61"/>
      <c r="AU8459" s="61"/>
      <c r="AV8459" s="61"/>
      <c r="AW8459" s="61"/>
      <c r="AX8459" s="61"/>
      <c r="AY8459" s="61"/>
      <c r="AZ8459" s="61"/>
      <c r="BA8459" s="61"/>
    </row>
    <row r="8460" spans="39:53" x14ac:dyDescent="0.2">
      <c r="AM8460" s="61"/>
      <c r="AN8460" s="61"/>
      <c r="AO8460" s="171"/>
      <c r="AP8460" s="61"/>
      <c r="AQ8460" s="61"/>
      <c r="AR8460" s="61"/>
      <c r="AS8460" s="61"/>
      <c r="AT8460" s="61"/>
      <c r="AU8460" s="61"/>
      <c r="AV8460" s="61"/>
      <c r="AW8460" s="61"/>
      <c r="AX8460" s="61"/>
      <c r="AY8460" s="61"/>
      <c r="AZ8460" s="61"/>
      <c r="BA8460" s="61"/>
    </row>
    <row r="8461" spans="39:53" x14ac:dyDescent="0.2">
      <c r="AM8461" s="61"/>
      <c r="AN8461" s="61"/>
      <c r="AO8461" s="171"/>
      <c r="AP8461" s="61"/>
      <c r="AQ8461" s="61"/>
      <c r="AR8461" s="61"/>
      <c r="AS8461" s="61"/>
      <c r="AT8461" s="61"/>
      <c r="AU8461" s="61"/>
      <c r="AV8461" s="61"/>
      <c r="AW8461" s="61"/>
      <c r="AX8461" s="61"/>
      <c r="AY8461" s="61"/>
      <c r="AZ8461" s="61"/>
      <c r="BA8461" s="61"/>
    </row>
    <row r="8462" spans="39:53" x14ac:dyDescent="0.2">
      <c r="AM8462" s="61"/>
      <c r="AN8462" s="61"/>
      <c r="AO8462" s="171"/>
      <c r="AP8462" s="61"/>
      <c r="AQ8462" s="61"/>
      <c r="AR8462" s="61"/>
      <c r="AS8462" s="61"/>
      <c r="AT8462" s="61"/>
      <c r="AU8462" s="61"/>
      <c r="AV8462" s="61"/>
      <c r="AW8462" s="61"/>
      <c r="AX8462" s="61"/>
      <c r="AY8462" s="61"/>
      <c r="AZ8462" s="61"/>
      <c r="BA8462" s="61"/>
    </row>
    <row r="8463" spans="39:53" x14ac:dyDescent="0.2">
      <c r="AM8463" s="61"/>
      <c r="AN8463" s="61"/>
      <c r="AO8463" s="171"/>
      <c r="AP8463" s="61"/>
      <c r="AQ8463" s="61"/>
      <c r="AR8463" s="61"/>
      <c r="AS8463" s="61"/>
      <c r="AT8463" s="61"/>
      <c r="AU8463" s="61"/>
      <c r="AV8463" s="61"/>
      <c r="AW8463" s="61"/>
      <c r="AX8463" s="61"/>
      <c r="AY8463" s="61"/>
      <c r="AZ8463" s="61"/>
      <c r="BA8463" s="61"/>
    </row>
    <row r="8464" spans="39:53" x14ac:dyDescent="0.2">
      <c r="AM8464" s="61"/>
      <c r="AN8464" s="61"/>
      <c r="AO8464" s="171"/>
      <c r="AP8464" s="61"/>
      <c r="AQ8464" s="61"/>
      <c r="AR8464" s="61"/>
      <c r="AS8464" s="61"/>
      <c r="AT8464" s="61"/>
      <c r="AU8464" s="61"/>
      <c r="AV8464" s="61"/>
      <c r="AW8464" s="61"/>
      <c r="AX8464" s="61"/>
      <c r="AY8464" s="61"/>
      <c r="AZ8464" s="61"/>
      <c r="BA8464" s="61"/>
    </row>
    <row r="8465" spans="39:53" x14ac:dyDescent="0.2">
      <c r="AM8465" s="61"/>
      <c r="AN8465" s="61"/>
      <c r="AO8465" s="171"/>
      <c r="AP8465" s="61"/>
      <c r="AQ8465" s="61"/>
      <c r="AR8465" s="61"/>
      <c r="AS8465" s="61"/>
      <c r="AT8465" s="61"/>
      <c r="AU8465" s="61"/>
      <c r="AV8465" s="61"/>
      <c r="AW8465" s="61"/>
      <c r="AX8465" s="61"/>
      <c r="AY8465" s="61"/>
      <c r="AZ8465" s="61"/>
      <c r="BA8465" s="61"/>
    </row>
    <row r="8466" spans="39:53" x14ac:dyDescent="0.2">
      <c r="AM8466" s="61"/>
      <c r="AN8466" s="61"/>
      <c r="AO8466" s="171"/>
      <c r="AP8466" s="61"/>
      <c r="AQ8466" s="61"/>
      <c r="AR8466" s="61"/>
      <c r="AS8466" s="61"/>
      <c r="AT8466" s="61"/>
      <c r="AU8466" s="61"/>
      <c r="AV8466" s="61"/>
      <c r="AW8466" s="61"/>
      <c r="AX8466" s="61"/>
      <c r="AY8466" s="61"/>
      <c r="AZ8466" s="61"/>
      <c r="BA8466" s="61"/>
    </row>
    <row r="8467" spans="39:53" x14ac:dyDescent="0.2">
      <c r="AM8467" s="61"/>
      <c r="AN8467" s="61"/>
      <c r="AO8467" s="171"/>
      <c r="AP8467" s="61"/>
      <c r="AQ8467" s="61"/>
      <c r="AR8467" s="61"/>
      <c r="AS8467" s="61"/>
      <c r="AT8467" s="61"/>
      <c r="AU8467" s="61"/>
      <c r="AV8467" s="61"/>
      <c r="AW8467" s="61"/>
      <c r="AX8467" s="61"/>
      <c r="AY8467" s="61"/>
      <c r="AZ8467" s="61"/>
      <c r="BA8467" s="61"/>
    </row>
    <row r="8468" spans="39:53" x14ac:dyDescent="0.2">
      <c r="AM8468" s="61"/>
      <c r="AN8468" s="61"/>
      <c r="AO8468" s="171"/>
      <c r="AP8468" s="61"/>
      <c r="AQ8468" s="61"/>
      <c r="AR8468" s="61"/>
      <c r="AS8468" s="61"/>
      <c r="AT8468" s="61"/>
      <c r="AU8468" s="61"/>
      <c r="AV8468" s="61"/>
      <c r="AW8468" s="61"/>
      <c r="AX8468" s="61"/>
      <c r="AY8468" s="61"/>
      <c r="AZ8468" s="61"/>
      <c r="BA8468" s="61"/>
    </row>
    <row r="8469" spans="39:53" x14ac:dyDescent="0.2">
      <c r="AM8469" s="61"/>
      <c r="AN8469" s="61"/>
      <c r="AO8469" s="171"/>
      <c r="AP8469" s="61"/>
      <c r="AQ8469" s="61"/>
      <c r="AR8469" s="61"/>
      <c r="AS8469" s="61"/>
      <c r="AT8469" s="61"/>
      <c r="AU8469" s="61"/>
      <c r="AV8469" s="61"/>
      <c r="AW8469" s="61"/>
      <c r="AX8469" s="61"/>
      <c r="AY8469" s="61"/>
      <c r="AZ8469" s="61"/>
      <c r="BA8469" s="61"/>
    </row>
    <row r="8470" spans="39:53" x14ac:dyDescent="0.2">
      <c r="AM8470" s="61"/>
      <c r="AN8470" s="61"/>
      <c r="AO8470" s="171"/>
      <c r="AP8470" s="61"/>
      <c r="AQ8470" s="61"/>
      <c r="AR8470" s="61"/>
      <c r="AS8470" s="61"/>
      <c r="AT8470" s="61"/>
      <c r="AU8470" s="61"/>
      <c r="AV8470" s="61"/>
      <c r="AW8470" s="61"/>
      <c r="AX8470" s="61"/>
      <c r="AY8470" s="61"/>
      <c r="AZ8470" s="61"/>
      <c r="BA8470" s="61"/>
    </row>
    <row r="8471" spans="39:53" x14ac:dyDescent="0.2">
      <c r="AM8471" s="61"/>
      <c r="AN8471" s="61"/>
      <c r="AO8471" s="171"/>
      <c r="AP8471" s="61"/>
      <c r="AQ8471" s="61"/>
      <c r="AR8471" s="61"/>
      <c r="AS8471" s="61"/>
      <c r="AT8471" s="61"/>
      <c r="AU8471" s="61"/>
      <c r="AV8471" s="61"/>
      <c r="AW8471" s="61"/>
      <c r="AX8471" s="61"/>
      <c r="AY8471" s="61"/>
      <c r="AZ8471" s="61"/>
      <c r="BA8471" s="61"/>
    </row>
    <row r="8472" spans="39:53" x14ac:dyDescent="0.2">
      <c r="AM8472" s="61"/>
      <c r="AN8472" s="61"/>
      <c r="AO8472" s="171"/>
      <c r="AP8472" s="61"/>
      <c r="AQ8472" s="61"/>
      <c r="AR8472" s="61"/>
      <c r="AS8472" s="61"/>
      <c r="AT8472" s="61"/>
      <c r="AU8472" s="61"/>
      <c r="AV8472" s="61"/>
      <c r="AW8472" s="61"/>
      <c r="AX8472" s="61"/>
      <c r="AY8472" s="61"/>
      <c r="AZ8472" s="61"/>
      <c r="BA8472" s="61"/>
    </row>
    <row r="8473" spans="39:53" x14ac:dyDescent="0.2">
      <c r="AM8473" s="61"/>
      <c r="AN8473" s="61"/>
      <c r="AO8473" s="171"/>
      <c r="AP8473" s="61"/>
      <c r="AQ8473" s="61"/>
      <c r="AR8473" s="61"/>
      <c r="AS8473" s="61"/>
      <c r="AT8473" s="61"/>
      <c r="AU8473" s="61"/>
      <c r="AV8473" s="61"/>
      <c r="AW8473" s="61"/>
      <c r="AX8473" s="61"/>
      <c r="AY8473" s="61"/>
      <c r="AZ8473" s="61"/>
      <c r="BA8473" s="61"/>
    </row>
    <row r="8474" spans="39:53" x14ac:dyDescent="0.2">
      <c r="AM8474" s="61"/>
      <c r="AN8474" s="61"/>
      <c r="AO8474" s="171"/>
      <c r="AP8474" s="61"/>
      <c r="AQ8474" s="61"/>
      <c r="AR8474" s="61"/>
      <c r="AS8474" s="61"/>
      <c r="AT8474" s="61"/>
      <c r="AU8474" s="61"/>
      <c r="AV8474" s="61"/>
      <c r="AW8474" s="61"/>
      <c r="AX8474" s="61"/>
      <c r="AY8474" s="61"/>
      <c r="AZ8474" s="61"/>
      <c r="BA8474" s="61"/>
    </row>
    <row r="8475" spans="39:53" x14ac:dyDescent="0.2">
      <c r="AM8475" s="61"/>
      <c r="AN8475" s="61"/>
      <c r="AO8475" s="171"/>
      <c r="AP8475" s="61"/>
      <c r="AQ8475" s="61"/>
      <c r="AR8475" s="61"/>
      <c r="AS8475" s="61"/>
      <c r="AT8475" s="61"/>
      <c r="AU8475" s="61"/>
      <c r="AV8475" s="61"/>
      <c r="AW8475" s="61"/>
      <c r="AX8475" s="61"/>
      <c r="AY8475" s="61"/>
      <c r="AZ8475" s="61"/>
      <c r="BA8475" s="61"/>
    </row>
    <row r="8476" spans="39:53" x14ac:dyDescent="0.2">
      <c r="AM8476" s="61"/>
      <c r="AN8476" s="61"/>
      <c r="AO8476" s="171"/>
      <c r="AP8476" s="61"/>
      <c r="AQ8476" s="61"/>
      <c r="AR8476" s="61"/>
      <c r="AS8476" s="61"/>
      <c r="AT8476" s="61"/>
      <c r="AU8476" s="61"/>
      <c r="AV8476" s="61"/>
      <c r="AW8476" s="61"/>
      <c r="AX8476" s="61"/>
      <c r="AY8476" s="61"/>
      <c r="AZ8476" s="61"/>
      <c r="BA8476" s="61"/>
    </row>
    <row r="8477" spans="39:53" x14ac:dyDescent="0.2">
      <c r="AM8477" s="61"/>
      <c r="AN8477" s="61"/>
      <c r="AO8477" s="171"/>
      <c r="AP8477" s="61"/>
      <c r="AQ8477" s="61"/>
      <c r="AR8477" s="61"/>
      <c r="AS8477" s="61"/>
      <c r="AT8477" s="61"/>
      <c r="AU8477" s="61"/>
      <c r="AV8477" s="61"/>
      <c r="AW8477" s="61"/>
      <c r="AX8477" s="61"/>
      <c r="AY8477" s="61"/>
      <c r="AZ8477" s="61"/>
      <c r="BA8477" s="61"/>
    </row>
    <row r="8478" spans="39:53" x14ac:dyDescent="0.2">
      <c r="AM8478" s="61"/>
      <c r="AN8478" s="61"/>
      <c r="AO8478" s="171"/>
      <c r="AP8478" s="61"/>
      <c r="AQ8478" s="61"/>
      <c r="AR8478" s="61"/>
      <c r="AS8478" s="61"/>
      <c r="AT8478" s="61"/>
      <c r="AU8478" s="61"/>
      <c r="AV8478" s="61"/>
      <c r="AW8478" s="61"/>
      <c r="AX8478" s="61"/>
      <c r="AY8478" s="61"/>
      <c r="AZ8478" s="61"/>
      <c r="BA8478" s="61"/>
    </row>
    <row r="8479" spans="39:53" x14ac:dyDescent="0.2">
      <c r="AM8479" s="61"/>
      <c r="AN8479" s="61"/>
      <c r="AO8479" s="171"/>
      <c r="AP8479" s="61"/>
      <c r="AQ8479" s="61"/>
      <c r="AR8479" s="61"/>
      <c r="AS8479" s="61"/>
      <c r="AT8479" s="61"/>
      <c r="AU8479" s="61"/>
      <c r="AV8479" s="61"/>
      <c r="AW8479" s="61"/>
      <c r="AX8479" s="61"/>
      <c r="AY8479" s="61"/>
      <c r="AZ8479" s="61"/>
      <c r="BA8479" s="61"/>
    </row>
    <row r="8480" spans="39:53" x14ac:dyDescent="0.2">
      <c r="AM8480" s="61"/>
      <c r="AN8480" s="61"/>
      <c r="AO8480" s="171"/>
      <c r="AP8480" s="61"/>
      <c r="AQ8480" s="61"/>
      <c r="AR8480" s="61"/>
      <c r="AS8480" s="61"/>
      <c r="AT8480" s="61"/>
      <c r="AU8480" s="61"/>
      <c r="AV8480" s="61"/>
      <c r="AW8480" s="61"/>
      <c r="AX8480" s="61"/>
      <c r="AY8480" s="61"/>
      <c r="AZ8480" s="61"/>
      <c r="BA8480" s="61"/>
    </row>
    <row r="8481" spans="39:53" x14ac:dyDescent="0.2">
      <c r="AM8481" s="61"/>
      <c r="AN8481" s="61"/>
      <c r="AO8481" s="171"/>
      <c r="AP8481" s="61"/>
      <c r="AQ8481" s="61"/>
      <c r="AR8481" s="61"/>
      <c r="AS8481" s="61"/>
      <c r="AT8481" s="61"/>
      <c r="AU8481" s="61"/>
      <c r="AV8481" s="61"/>
      <c r="AW8481" s="61"/>
      <c r="AX8481" s="61"/>
      <c r="AY8481" s="61"/>
      <c r="AZ8481" s="61"/>
      <c r="BA8481" s="61"/>
    </row>
    <row r="8482" spans="39:53" x14ac:dyDescent="0.2">
      <c r="AM8482" s="61"/>
      <c r="AN8482" s="61"/>
      <c r="AO8482" s="171"/>
      <c r="AP8482" s="61"/>
      <c r="AQ8482" s="61"/>
      <c r="AR8482" s="61"/>
      <c r="AS8482" s="61"/>
      <c r="AT8482" s="61"/>
      <c r="AU8482" s="61"/>
      <c r="AV8482" s="61"/>
      <c r="AW8482" s="61"/>
      <c r="AX8482" s="61"/>
      <c r="AY8482" s="61"/>
      <c r="AZ8482" s="61"/>
      <c r="BA8482" s="61"/>
    </row>
    <row r="8483" spans="39:53" x14ac:dyDescent="0.2">
      <c r="AM8483" s="61"/>
      <c r="AN8483" s="61"/>
      <c r="AO8483" s="171"/>
      <c r="AP8483" s="61"/>
      <c r="AQ8483" s="61"/>
      <c r="AR8483" s="61"/>
      <c r="AS8483" s="61"/>
      <c r="AT8483" s="61"/>
      <c r="AU8483" s="61"/>
      <c r="AV8483" s="61"/>
      <c r="AW8483" s="61"/>
      <c r="AX8483" s="61"/>
      <c r="AY8483" s="61"/>
      <c r="AZ8483" s="61"/>
      <c r="BA8483" s="61"/>
    </row>
    <row r="8484" spans="39:53" x14ac:dyDescent="0.2">
      <c r="AM8484" s="61"/>
      <c r="AN8484" s="61"/>
      <c r="AO8484" s="171"/>
      <c r="AP8484" s="61"/>
      <c r="AQ8484" s="61"/>
      <c r="AR8484" s="61"/>
      <c r="AS8484" s="61"/>
      <c r="AT8484" s="61"/>
      <c r="AU8484" s="61"/>
      <c r="AV8484" s="61"/>
      <c r="AW8484" s="61"/>
      <c r="AX8484" s="61"/>
      <c r="AY8484" s="61"/>
      <c r="AZ8484" s="61"/>
      <c r="BA8484" s="61"/>
    </row>
    <row r="8485" spans="39:53" x14ac:dyDescent="0.2">
      <c r="AM8485" s="61"/>
      <c r="AN8485" s="61"/>
      <c r="AO8485" s="171"/>
      <c r="AP8485" s="61"/>
      <c r="AQ8485" s="61"/>
      <c r="AR8485" s="61"/>
      <c r="AS8485" s="61"/>
      <c r="AT8485" s="61"/>
      <c r="AU8485" s="61"/>
      <c r="AV8485" s="61"/>
      <c r="AW8485" s="61"/>
      <c r="AX8485" s="61"/>
      <c r="AY8485" s="61"/>
      <c r="AZ8485" s="61"/>
      <c r="BA8485" s="61"/>
    </row>
    <row r="8486" spans="39:53" x14ac:dyDescent="0.2">
      <c r="AM8486" s="61"/>
      <c r="AN8486" s="61"/>
      <c r="AO8486" s="171"/>
      <c r="AP8486" s="61"/>
      <c r="AQ8486" s="61"/>
      <c r="AR8486" s="61"/>
      <c r="AS8486" s="61"/>
      <c r="AT8486" s="61"/>
      <c r="AU8486" s="61"/>
      <c r="AV8486" s="61"/>
      <c r="AW8486" s="61"/>
      <c r="AX8486" s="61"/>
      <c r="AY8486" s="61"/>
      <c r="AZ8486" s="61"/>
      <c r="BA8486" s="61"/>
    </row>
    <row r="8487" spans="39:53" x14ac:dyDescent="0.2">
      <c r="AM8487" s="61"/>
      <c r="AN8487" s="61"/>
      <c r="AO8487" s="171"/>
      <c r="AP8487" s="61"/>
      <c r="AQ8487" s="61"/>
      <c r="AR8487" s="61"/>
      <c r="AS8487" s="61"/>
      <c r="AT8487" s="61"/>
      <c r="AU8487" s="61"/>
      <c r="AV8487" s="61"/>
      <c r="AW8487" s="61"/>
      <c r="AX8487" s="61"/>
      <c r="AY8487" s="61"/>
      <c r="AZ8487" s="61"/>
      <c r="BA8487" s="61"/>
    </row>
    <row r="8488" spans="39:53" x14ac:dyDescent="0.2">
      <c r="AM8488" s="61"/>
      <c r="AN8488" s="61"/>
      <c r="AO8488" s="171"/>
      <c r="AP8488" s="61"/>
      <c r="AQ8488" s="61"/>
      <c r="AR8488" s="61"/>
      <c r="AS8488" s="61"/>
      <c r="AT8488" s="61"/>
      <c r="AU8488" s="61"/>
      <c r="AV8488" s="61"/>
      <c r="AW8488" s="61"/>
      <c r="AX8488" s="61"/>
      <c r="AY8488" s="61"/>
      <c r="AZ8488" s="61"/>
      <c r="BA8488" s="61"/>
    </row>
    <row r="8489" spans="39:53" x14ac:dyDescent="0.2">
      <c r="AM8489" s="61"/>
      <c r="AN8489" s="61"/>
      <c r="AO8489" s="171"/>
      <c r="AP8489" s="61"/>
      <c r="AQ8489" s="61"/>
      <c r="AR8489" s="61"/>
      <c r="AS8489" s="61"/>
      <c r="AT8489" s="61"/>
      <c r="AU8489" s="61"/>
      <c r="AV8489" s="61"/>
      <c r="AW8489" s="61"/>
      <c r="AX8489" s="61"/>
      <c r="AY8489" s="61"/>
      <c r="AZ8489" s="61"/>
      <c r="BA8489" s="61"/>
    </row>
    <row r="8490" spans="39:53" x14ac:dyDescent="0.2">
      <c r="AM8490" s="61"/>
      <c r="AN8490" s="61"/>
      <c r="AO8490" s="171"/>
      <c r="AP8490" s="61"/>
      <c r="AQ8490" s="61"/>
      <c r="AR8490" s="61"/>
      <c r="AS8490" s="61"/>
      <c r="AT8490" s="61"/>
      <c r="AU8490" s="61"/>
      <c r="AV8490" s="61"/>
      <c r="AW8490" s="61"/>
      <c r="AX8490" s="61"/>
      <c r="AY8490" s="61"/>
      <c r="AZ8490" s="61"/>
      <c r="BA8490" s="61"/>
    </row>
    <row r="8491" spans="39:53" x14ac:dyDescent="0.2">
      <c r="AM8491" s="61"/>
      <c r="AN8491" s="61"/>
      <c r="AO8491" s="171"/>
      <c r="AP8491" s="61"/>
      <c r="AQ8491" s="61"/>
      <c r="AR8491" s="61"/>
      <c r="AS8491" s="61"/>
      <c r="AT8491" s="61"/>
      <c r="AU8491" s="61"/>
      <c r="AV8491" s="61"/>
      <c r="AW8491" s="61"/>
      <c r="AX8491" s="61"/>
      <c r="AY8491" s="61"/>
      <c r="AZ8491" s="61"/>
      <c r="BA8491" s="61"/>
    </row>
    <row r="8492" spans="39:53" x14ac:dyDescent="0.2">
      <c r="AM8492" s="61"/>
      <c r="AN8492" s="61"/>
      <c r="AO8492" s="171"/>
      <c r="AP8492" s="61"/>
      <c r="AQ8492" s="61"/>
      <c r="AR8492" s="61"/>
      <c r="AS8492" s="61"/>
      <c r="AT8492" s="61"/>
      <c r="AU8492" s="61"/>
      <c r="AV8492" s="61"/>
      <c r="AW8492" s="61"/>
      <c r="AX8492" s="61"/>
      <c r="AY8492" s="61"/>
      <c r="AZ8492" s="61"/>
      <c r="BA8492" s="61"/>
    </row>
    <row r="8493" spans="39:53" x14ac:dyDescent="0.2">
      <c r="AM8493" s="61"/>
      <c r="AN8493" s="61"/>
      <c r="AO8493" s="171"/>
      <c r="AP8493" s="61"/>
      <c r="AQ8493" s="61"/>
      <c r="AR8493" s="61"/>
      <c r="AS8493" s="61"/>
      <c r="AT8493" s="61"/>
      <c r="AU8493" s="61"/>
      <c r="AV8493" s="61"/>
      <c r="AW8493" s="61"/>
      <c r="AX8493" s="61"/>
      <c r="AY8493" s="61"/>
      <c r="AZ8493" s="61"/>
      <c r="BA8493" s="61"/>
    </row>
    <row r="8494" spans="39:53" x14ac:dyDescent="0.2">
      <c r="AM8494" s="61"/>
      <c r="AN8494" s="61"/>
      <c r="AO8494" s="171"/>
      <c r="AP8494" s="61"/>
      <c r="AQ8494" s="61"/>
      <c r="AR8494" s="61"/>
      <c r="AS8494" s="61"/>
      <c r="AT8494" s="61"/>
      <c r="AU8494" s="61"/>
      <c r="AV8494" s="61"/>
      <c r="AW8494" s="61"/>
      <c r="AX8494" s="61"/>
      <c r="AY8494" s="61"/>
      <c r="AZ8494" s="61"/>
      <c r="BA8494" s="61"/>
    </row>
    <row r="8495" spans="39:53" x14ac:dyDescent="0.2">
      <c r="AM8495" s="61"/>
      <c r="AN8495" s="61"/>
      <c r="AO8495" s="171"/>
      <c r="AP8495" s="61"/>
      <c r="AQ8495" s="61"/>
      <c r="AR8495" s="61"/>
      <c r="AS8495" s="61"/>
      <c r="AT8495" s="61"/>
      <c r="AU8495" s="61"/>
      <c r="AV8495" s="61"/>
      <c r="AW8495" s="61"/>
      <c r="AX8495" s="61"/>
      <c r="AY8495" s="61"/>
      <c r="AZ8495" s="61"/>
      <c r="BA8495" s="61"/>
    </row>
    <row r="8496" spans="39:53" x14ac:dyDescent="0.2">
      <c r="AM8496" s="61"/>
      <c r="AN8496" s="61"/>
      <c r="AO8496" s="171"/>
      <c r="AP8496" s="61"/>
      <c r="AQ8496" s="61"/>
      <c r="AR8496" s="61"/>
      <c r="AS8496" s="61"/>
      <c r="AT8496" s="61"/>
      <c r="AU8496" s="61"/>
      <c r="AV8496" s="61"/>
      <c r="AW8496" s="61"/>
      <c r="AX8496" s="61"/>
      <c r="AY8496" s="61"/>
      <c r="AZ8496" s="61"/>
      <c r="BA8496" s="61"/>
    </row>
    <row r="8497" spans="39:53" x14ac:dyDescent="0.2">
      <c r="AM8497" s="61"/>
      <c r="AN8497" s="61"/>
      <c r="AO8497" s="171"/>
      <c r="AP8497" s="61"/>
      <c r="AQ8497" s="61"/>
      <c r="AR8497" s="61"/>
      <c r="AS8497" s="61"/>
      <c r="AT8497" s="61"/>
      <c r="AU8497" s="61"/>
      <c r="AV8497" s="61"/>
      <c r="AW8497" s="61"/>
      <c r="AX8497" s="61"/>
      <c r="AY8497" s="61"/>
      <c r="AZ8497" s="61"/>
      <c r="BA8497" s="61"/>
    </row>
    <row r="8498" spans="39:53" x14ac:dyDescent="0.2">
      <c r="AM8498" s="61"/>
      <c r="AN8498" s="61"/>
      <c r="AO8498" s="171"/>
      <c r="AP8498" s="61"/>
      <c r="AQ8498" s="61"/>
      <c r="AR8498" s="61"/>
      <c r="AS8498" s="61"/>
      <c r="AT8498" s="61"/>
      <c r="AU8498" s="61"/>
      <c r="AV8498" s="61"/>
      <c r="AW8498" s="61"/>
      <c r="AX8498" s="61"/>
      <c r="AY8498" s="61"/>
      <c r="AZ8498" s="61"/>
      <c r="BA8498" s="61"/>
    </row>
    <row r="8499" spans="39:53" x14ac:dyDescent="0.2">
      <c r="AM8499" s="61"/>
      <c r="AN8499" s="61"/>
      <c r="AO8499" s="171"/>
      <c r="AP8499" s="61"/>
      <c r="AQ8499" s="61"/>
      <c r="AR8499" s="61"/>
      <c r="AS8499" s="61"/>
      <c r="AT8499" s="61"/>
      <c r="AU8499" s="61"/>
      <c r="AV8499" s="61"/>
      <c r="AW8499" s="61"/>
      <c r="AX8499" s="61"/>
      <c r="AY8499" s="61"/>
      <c r="AZ8499" s="61"/>
      <c r="BA8499" s="61"/>
    </row>
    <row r="8500" spans="39:53" x14ac:dyDescent="0.2">
      <c r="AM8500" s="61"/>
      <c r="AN8500" s="61"/>
      <c r="AO8500" s="171"/>
      <c r="AP8500" s="61"/>
      <c r="AQ8500" s="61"/>
      <c r="AR8500" s="61"/>
      <c r="AS8500" s="61"/>
      <c r="AT8500" s="61"/>
      <c r="AU8500" s="61"/>
      <c r="AV8500" s="61"/>
      <c r="AW8500" s="61"/>
      <c r="AX8500" s="61"/>
      <c r="AY8500" s="61"/>
      <c r="AZ8500" s="61"/>
      <c r="BA8500" s="61"/>
    </row>
    <row r="8501" spans="39:53" x14ac:dyDescent="0.2">
      <c r="AM8501" s="61"/>
      <c r="AN8501" s="61"/>
      <c r="AO8501" s="171"/>
      <c r="AP8501" s="61"/>
      <c r="AQ8501" s="61"/>
      <c r="AR8501" s="61"/>
      <c r="AS8501" s="61"/>
      <c r="AT8501" s="61"/>
      <c r="AU8501" s="61"/>
      <c r="AV8501" s="61"/>
      <c r="AW8501" s="61"/>
      <c r="AX8501" s="61"/>
      <c r="AY8501" s="61"/>
      <c r="AZ8501" s="61"/>
      <c r="BA8501" s="61"/>
    </row>
    <row r="8502" spans="39:53" x14ac:dyDescent="0.2">
      <c r="AM8502" s="61"/>
      <c r="AN8502" s="61"/>
      <c r="AO8502" s="171"/>
      <c r="AP8502" s="61"/>
      <c r="AQ8502" s="61"/>
      <c r="AR8502" s="61"/>
      <c r="AS8502" s="61"/>
      <c r="AT8502" s="61"/>
      <c r="AU8502" s="61"/>
      <c r="AV8502" s="61"/>
      <c r="AW8502" s="61"/>
      <c r="AX8502" s="61"/>
      <c r="AY8502" s="61"/>
      <c r="AZ8502" s="61"/>
      <c r="BA8502" s="61"/>
    </row>
    <row r="8503" spans="39:53" x14ac:dyDescent="0.2">
      <c r="AM8503" s="61"/>
      <c r="AN8503" s="61"/>
      <c r="AO8503" s="171"/>
      <c r="AP8503" s="61"/>
      <c r="AQ8503" s="61"/>
      <c r="AR8503" s="61"/>
      <c r="AS8503" s="61"/>
      <c r="AT8503" s="61"/>
      <c r="AU8503" s="61"/>
      <c r="AV8503" s="61"/>
      <c r="AW8503" s="61"/>
      <c r="AX8503" s="61"/>
      <c r="AY8503" s="61"/>
      <c r="AZ8503" s="61"/>
      <c r="BA8503" s="61"/>
    </row>
    <row r="8504" spans="39:53" x14ac:dyDescent="0.2">
      <c r="AM8504" s="61"/>
      <c r="AN8504" s="61"/>
      <c r="AO8504" s="171"/>
      <c r="AP8504" s="61"/>
      <c r="AQ8504" s="61"/>
      <c r="AR8504" s="61"/>
      <c r="AS8504" s="61"/>
      <c r="AT8504" s="61"/>
      <c r="AU8504" s="61"/>
      <c r="AV8504" s="61"/>
      <c r="AW8504" s="61"/>
      <c r="AX8504" s="61"/>
      <c r="AY8504" s="61"/>
      <c r="AZ8504" s="61"/>
      <c r="BA8504" s="61"/>
    </row>
    <row r="8505" spans="39:53" x14ac:dyDescent="0.2">
      <c r="AM8505" s="61"/>
      <c r="AN8505" s="61"/>
      <c r="AO8505" s="171"/>
      <c r="AP8505" s="61"/>
      <c r="AQ8505" s="61"/>
      <c r="AR8505" s="61"/>
      <c r="AS8505" s="61"/>
      <c r="AT8505" s="61"/>
      <c r="AU8505" s="61"/>
      <c r="AV8505" s="61"/>
      <c r="AW8505" s="61"/>
      <c r="AX8505" s="61"/>
      <c r="AY8505" s="61"/>
      <c r="AZ8505" s="61"/>
      <c r="BA8505" s="61"/>
    </row>
    <row r="8506" spans="39:53" x14ac:dyDescent="0.2">
      <c r="AM8506" s="61"/>
      <c r="AN8506" s="61"/>
      <c r="AO8506" s="171"/>
      <c r="AP8506" s="61"/>
      <c r="AQ8506" s="61"/>
      <c r="AR8506" s="61"/>
      <c r="AS8506" s="61"/>
      <c r="AT8506" s="61"/>
      <c r="AU8506" s="61"/>
      <c r="AV8506" s="61"/>
      <c r="AW8506" s="61"/>
      <c r="AX8506" s="61"/>
      <c r="AY8506" s="61"/>
      <c r="AZ8506" s="61"/>
      <c r="BA8506" s="61"/>
    </row>
    <row r="8507" spans="39:53" x14ac:dyDescent="0.2">
      <c r="AM8507" s="61"/>
      <c r="AN8507" s="61"/>
      <c r="AO8507" s="171"/>
      <c r="AP8507" s="61"/>
      <c r="AQ8507" s="61"/>
      <c r="AR8507" s="61"/>
      <c r="AS8507" s="61"/>
      <c r="AT8507" s="61"/>
      <c r="AU8507" s="61"/>
      <c r="AV8507" s="61"/>
      <c r="AW8507" s="61"/>
      <c r="AX8507" s="61"/>
      <c r="AY8507" s="61"/>
      <c r="AZ8507" s="61"/>
      <c r="BA8507" s="61"/>
    </row>
    <row r="8508" spans="39:53" x14ac:dyDescent="0.2">
      <c r="AM8508" s="61"/>
      <c r="AN8508" s="61"/>
      <c r="AO8508" s="171"/>
      <c r="AP8508" s="61"/>
      <c r="AQ8508" s="61"/>
      <c r="AR8508" s="61"/>
      <c r="AS8508" s="61"/>
      <c r="AT8508" s="61"/>
      <c r="AU8508" s="61"/>
      <c r="AV8508" s="61"/>
      <c r="AW8508" s="61"/>
      <c r="AX8508" s="61"/>
      <c r="AY8508" s="61"/>
      <c r="AZ8508" s="61"/>
      <c r="BA8508" s="61"/>
    </row>
    <row r="8509" spans="39:53" x14ac:dyDescent="0.2">
      <c r="AM8509" s="61"/>
      <c r="AN8509" s="61"/>
      <c r="AO8509" s="171"/>
      <c r="AP8509" s="61"/>
      <c r="AQ8509" s="61"/>
      <c r="AR8509" s="61"/>
      <c r="AS8509" s="61"/>
      <c r="AT8509" s="61"/>
      <c r="AU8509" s="61"/>
      <c r="AV8509" s="61"/>
      <c r="AW8509" s="61"/>
      <c r="AX8509" s="61"/>
      <c r="AY8509" s="61"/>
      <c r="AZ8509" s="61"/>
      <c r="BA8509" s="61"/>
    </row>
    <row r="8510" spans="39:53" x14ac:dyDescent="0.2">
      <c r="AM8510" s="61"/>
      <c r="AN8510" s="61"/>
      <c r="AO8510" s="171"/>
      <c r="AP8510" s="61"/>
      <c r="AQ8510" s="61"/>
      <c r="AR8510" s="61"/>
      <c r="AS8510" s="61"/>
      <c r="AT8510" s="61"/>
      <c r="AU8510" s="61"/>
      <c r="AV8510" s="61"/>
      <c r="AW8510" s="61"/>
      <c r="AX8510" s="61"/>
      <c r="AY8510" s="61"/>
      <c r="AZ8510" s="61"/>
      <c r="BA8510" s="61"/>
    </row>
    <row r="8511" spans="39:53" x14ac:dyDescent="0.2">
      <c r="AM8511" s="61"/>
      <c r="AN8511" s="61"/>
      <c r="AO8511" s="171"/>
      <c r="AP8511" s="61"/>
      <c r="AQ8511" s="61"/>
      <c r="AR8511" s="61"/>
      <c r="AS8511" s="61"/>
      <c r="AT8511" s="61"/>
      <c r="AU8511" s="61"/>
      <c r="AV8511" s="61"/>
      <c r="AW8511" s="61"/>
      <c r="AX8511" s="61"/>
      <c r="AY8511" s="61"/>
      <c r="AZ8511" s="61"/>
      <c r="BA8511" s="61"/>
    </row>
    <row r="8512" spans="39:53" x14ac:dyDescent="0.2">
      <c r="AM8512" s="61"/>
      <c r="AN8512" s="61"/>
      <c r="AO8512" s="171"/>
      <c r="AP8512" s="61"/>
      <c r="AQ8512" s="61"/>
      <c r="AR8512" s="61"/>
      <c r="AS8512" s="61"/>
      <c r="AT8512" s="61"/>
      <c r="AU8512" s="61"/>
      <c r="AV8512" s="61"/>
      <c r="AW8512" s="61"/>
      <c r="AX8512" s="61"/>
      <c r="AY8512" s="61"/>
      <c r="AZ8512" s="61"/>
      <c r="BA8512" s="61"/>
    </row>
    <row r="8513" spans="39:53" x14ac:dyDescent="0.2">
      <c r="AM8513" s="61"/>
      <c r="AN8513" s="61"/>
      <c r="AO8513" s="171"/>
      <c r="AP8513" s="61"/>
      <c r="AQ8513" s="61"/>
      <c r="AR8513" s="61"/>
      <c r="AS8513" s="61"/>
      <c r="AT8513" s="61"/>
      <c r="AU8513" s="61"/>
      <c r="AV8513" s="61"/>
      <c r="AW8513" s="61"/>
      <c r="AX8513" s="61"/>
      <c r="AY8513" s="61"/>
      <c r="AZ8513" s="61"/>
      <c r="BA8513" s="61"/>
    </row>
    <row r="8514" spans="39:53" x14ac:dyDescent="0.2">
      <c r="AM8514" s="61"/>
      <c r="AN8514" s="61"/>
      <c r="AO8514" s="171"/>
      <c r="AP8514" s="61"/>
      <c r="AQ8514" s="61"/>
      <c r="AR8514" s="61"/>
      <c r="AS8514" s="61"/>
      <c r="AT8514" s="61"/>
      <c r="AU8514" s="61"/>
      <c r="AV8514" s="61"/>
      <c r="AW8514" s="61"/>
      <c r="AX8514" s="61"/>
      <c r="AY8514" s="61"/>
      <c r="AZ8514" s="61"/>
      <c r="BA8514" s="61"/>
    </row>
    <row r="8515" spans="39:53" x14ac:dyDescent="0.2">
      <c r="AM8515" s="61"/>
      <c r="AN8515" s="61"/>
      <c r="AO8515" s="171"/>
      <c r="AP8515" s="61"/>
      <c r="AQ8515" s="61"/>
      <c r="AR8515" s="61"/>
      <c r="AS8515" s="61"/>
      <c r="AT8515" s="61"/>
      <c r="AU8515" s="61"/>
      <c r="AV8515" s="61"/>
      <c r="AW8515" s="61"/>
      <c r="AX8515" s="61"/>
      <c r="AY8515" s="61"/>
      <c r="AZ8515" s="61"/>
      <c r="BA8515" s="61"/>
    </row>
    <row r="8516" spans="39:53" x14ac:dyDescent="0.2">
      <c r="AM8516" s="61"/>
      <c r="AN8516" s="61"/>
      <c r="AO8516" s="171"/>
      <c r="AP8516" s="61"/>
      <c r="AQ8516" s="61"/>
      <c r="AR8516" s="61"/>
      <c r="AS8516" s="61"/>
      <c r="AT8516" s="61"/>
      <c r="AU8516" s="61"/>
      <c r="AV8516" s="61"/>
      <c r="AW8516" s="61"/>
      <c r="AX8516" s="61"/>
      <c r="AY8516" s="61"/>
      <c r="AZ8516" s="61"/>
      <c r="BA8516" s="61"/>
    </row>
    <row r="8517" spans="39:53" x14ac:dyDescent="0.2">
      <c r="AM8517" s="61"/>
      <c r="AN8517" s="61"/>
      <c r="AO8517" s="171"/>
      <c r="AP8517" s="61"/>
      <c r="AQ8517" s="61"/>
      <c r="AR8517" s="61"/>
      <c r="AS8517" s="61"/>
      <c r="AT8517" s="61"/>
      <c r="AU8517" s="61"/>
      <c r="AV8517" s="61"/>
      <c r="AW8517" s="61"/>
      <c r="AX8517" s="61"/>
      <c r="AY8517" s="61"/>
      <c r="AZ8517" s="61"/>
      <c r="BA8517" s="61"/>
    </row>
    <row r="8518" spans="39:53" x14ac:dyDescent="0.2">
      <c r="AM8518" s="61"/>
      <c r="AN8518" s="61"/>
      <c r="AO8518" s="171"/>
      <c r="AP8518" s="61"/>
      <c r="AQ8518" s="61"/>
      <c r="AR8518" s="61"/>
      <c r="AS8518" s="61"/>
      <c r="AT8518" s="61"/>
      <c r="AU8518" s="61"/>
      <c r="AV8518" s="61"/>
      <c r="AW8518" s="61"/>
      <c r="AX8518" s="61"/>
      <c r="AY8518" s="61"/>
      <c r="AZ8518" s="61"/>
      <c r="BA8518" s="61"/>
    </row>
    <row r="8519" spans="39:53" x14ac:dyDescent="0.2">
      <c r="AM8519" s="61"/>
      <c r="AN8519" s="61"/>
      <c r="AO8519" s="171"/>
      <c r="AP8519" s="61"/>
      <c r="AQ8519" s="61"/>
      <c r="AR8519" s="61"/>
      <c r="AS8519" s="61"/>
      <c r="AT8519" s="61"/>
      <c r="AU8519" s="61"/>
      <c r="AV8519" s="61"/>
      <c r="AW8519" s="61"/>
      <c r="AX8519" s="61"/>
      <c r="AY8519" s="61"/>
      <c r="AZ8519" s="61"/>
      <c r="BA8519" s="61"/>
    </row>
    <row r="8520" spans="39:53" x14ac:dyDescent="0.2">
      <c r="AM8520" s="61"/>
      <c r="AN8520" s="61"/>
      <c r="AO8520" s="171"/>
      <c r="AP8520" s="61"/>
      <c r="AQ8520" s="61"/>
      <c r="AR8520" s="61"/>
      <c r="AS8520" s="61"/>
      <c r="AT8520" s="61"/>
      <c r="AU8520" s="61"/>
      <c r="AV8520" s="61"/>
      <c r="AW8520" s="61"/>
      <c r="AX8520" s="61"/>
      <c r="AY8520" s="61"/>
      <c r="AZ8520" s="61"/>
      <c r="BA8520" s="61"/>
    </row>
    <row r="8521" spans="39:53" x14ac:dyDescent="0.2">
      <c r="AM8521" s="61"/>
      <c r="AN8521" s="61"/>
      <c r="AO8521" s="171"/>
      <c r="AP8521" s="61"/>
      <c r="AQ8521" s="61"/>
      <c r="AR8521" s="61"/>
      <c r="AS8521" s="61"/>
      <c r="AT8521" s="61"/>
      <c r="AU8521" s="61"/>
      <c r="AV8521" s="61"/>
      <c r="AW8521" s="61"/>
      <c r="AX8521" s="61"/>
      <c r="AY8521" s="61"/>
      <c r="AZ8521" s="61"/>
      <c r="BA8521" s="61"/>
    </row>
    <row r="8522" spans="39:53" x14ac:dyDescent="0.2">
      <c r="AM8522" s="61"/>
      <c r="AN8522" s="61"/>
      <c r="AO8522" s="171"/>
      <c r="AP8522" s="61"/>
      <c r="AQ8522" s="61"/>
      <c r="AR8522" s="61"/>
      <c r="AS8522" s="61"/>
      <c r="AT8522" s="61"/>
      <c r="AU8522" s="61"/>
      <c r="AV8522" s="61"/>
      <c r="AW8522" s="61"/>
      <c r="AX8522" s="61"/>
      <c r="AY8522" s="61"/>
      <c r="AZ8522" s="61"/>
      <c r="BA8522" s="61"/>
    </row>
    <row r="8523" spans="39:53" x14ac:dyDescent="0.2">
      <c r="AM8523" s="61"/>
      <c r="AN8523" s="61"/>
      <c r="AO8523" s="171"/>
      <c r="AP8523" s="61"/>
      <c r="AQ8523" s="61"/>
      <c r="AR8523" s="61"/>
      <c r="AS8523" s="61"/>
      <c r="AT8523" s="61"/>
      <c r="AU8523" s="61"/>
      <c r="AV8523" s="61"/>
      <c r="AW8523" s="61"/>
      <c r="AX8523" s="61"/>
      <c r="AY8523" s="61"/>
      <c r="AZ8523" s="61"/>
      <c r="BA8523" s="61"/>
    </row>
    <row r="8524" spans="39:53" x14ac:dyDescent="0.2">
      <c r="AM8524" s="61"/>
      <c r="AN8524" s="61"/>
      <c r="AO8524" s="171"/>
      <c r="AP8524" s="61"/>
      <c r="AQ8524" s="61"/>
      <c r="AR8524" s="61"/>
      <c r="AS8524" s="61"/>
      <c r="AT8524" s="61"/>
      <c r="AU8524" s="61"/>
      <c r="AV8524" s="61"/>
      <c r="AW8524" s="61"/>
      <c r="AX8524" s="61"/>
      <c r="AY8524" s="61"/>
      <c r="AZ8524" s="61"/>
      <c r="BA8524" s="61"/>
    </row>
    <row r="8525" spans="39:53" x14ac:dyDescent="0.2">
      <c r="AM8525" s="61"/>
      <c r="AN8525" s="61"/>
      <c r="AO8525" s="171"/>
      <c r="AP8525" s="61"/>
      <c r="AQ8525" s="61"/>
      <c r="AR8525" s="61"/>
      <c r="AS8525" s="61"/>
      <c r="AT8525" s="61"/>
      <c r="AU8525" s="61"/>
      <c r="AV8525" s="61"/>
      <c r="AW8525" s="61"/>
      <c r="AX8525" s="61"/>
      <c r="AY8525" s="61"/>
      <c r="AZ8525" s="61"/>
      <c r="BA8525" s="61"/>
    </row>
    <row r="8526" spans="39:53" x14ac:dyDescent="0.2">
      <c r="AM8526" s="61"/>
      <c r="AN8526" s="61"/>
      <c r="AO8526" s="171"/>
      <c r="AP8526" s="61"/>
      <c r="AQ8526" s="61"/>
      <c r="AR8526" s="61"/>
      <c r="AS8526" s="61"/>
      <c r="AT8526" s="61"/>
      <c r="AU8526" s="61"/>
      <c r="AV8526" s="61"/>
      <c r="AW8526" s="61"/>
      <c r="AX8526" s="61"/>
      <c r="AY8526" s="61"/>
      <c r="AZ8526" s="61"/>
      <c r="BA8526" s="61"/>
    </row>
    <row r="8527" spans="39:53" x14ac:dyDescent="0.2">
      <c r="AM8527" s="61"/>
      <c r="AN8527" s="61"/>
      <c r="AO8527" s="171"/>
      <c r="AP8527" s="61"/>
      <c r="AQ8527" s="61"/>
      <c r="AR8527" s="61"/>
      <c r="AS8527" s="61"/>
      <c r="AT8527" s="61"/>
      <c r="AU8527" s="61"/>
      <c r="AV8527" s="61"/>
      <c r="AW8527" s="61"/>
      <c r="AX8527" s="61"/>
      <c r="AY8527" s="61"/>
      <c r="AZ8527" s="61"/>
      <c r="BA8527" s="61"/>
    </row>
    <row r="8528" spans="39:53" x14ac:dyDescent="0.2">
      <c r="AM8528" s="61"/>
      <c r="AN8528" s="61"/>
      <c r="AO8528" s="171"/>
      <c r="AP8528" s="61"/>
      <c r="AQ8528" s="61"/>
      <c r="AR8528" s="61"/>
      <c r="AS8528" s="61"/>
      <c r="AT8528" s="61"/>
      <c r="AU8528" s="61"/>
      <c r="AV8528" s="61"/>
      <c r="AW8528" s="61"/>
      <c r="AX8528" s="61"/>
      <c r="AY8528" s="61"/>
      <c r="AZ8528" s="61"/>
      <c r="BA8528" s="61"/>
    </row>
    <row r="8529" spans="39:53" x14ac:dyDescent="0.2">
      <c r="AM8529" s="61"/>
      <c r="AN8529" s="61"/>
      <c r="AO8529" s="171"/>
      <c r="AP8529" s="61"/>
      <c r="AQ8529" s="61"/>
      <c r="AR8529" s="61"/>
      <c r="AS8529" s="61"/>
      <c r="AT8529" s="61"/>
      <c r="AU8529" s="61"/>
      <c r="AV8529" s="61"/>
      <c r="AW8529" s="61"/>
      <c r="AX8529" s="61"/>
      <c r="AY8529" s="61"/>
      <c r="AZ8529" s="61"/>
      <c r="BA8529" s="61"/>
    </row>
    <row r="8530" spans="39:53" x14ac:dyDescent="0.2">
      <c r="AM8530" s="61"/>
      <c r="AN8530" s="61"/>
      <c r="AO8530" s="171"/>
      <c r="AP8530" s="61"/>
      <c r="AQ8530" s="61"/>
      <c r="AR8530" s="61"/>
      <c r="AS8530" s="61"/>
      <c r="AT8530" s="61"/>
      <c r="AU8530" s="61"/>
      <c r="AV8530" s="61"/>
      <c r="AW8530" s="61"/>
      <c r="AX8530" s="61"/>
      <c r="AY8530" s="61"/>
      <c r="AZ8530" s="61"/>
      <c r="BA8530" s="61"/>
    </row>
    <row r="8531" spans="39:53" x14ac:dyDescent="0.2">
      <c r="AM8531" s="61"/>
      <c r="AN8531" s="61"/>
      <c r="AO8531" s="171"/>
      <c r="AP8531" s="61"/>
      <c r="AQ8531" s="61"/>
      <c r="AR8531" s="61"/>
      <c r="AS8531" s="61"/>
      <c r="AT8531" s="61"/>
      <c r="AU8531" s="61"/>
      <c r="AV8531" s="61"/>
      <c r="AW8531" s="61"/>
      <c r="AX8531" s="61"/>
      <c r="AY8531" s="61"/>
      <c r="AZ8531" s="61"/>
      <c r="BA8531" s="61"/>
    </row>
    <row r="8532" spans="39:53" x14ac:dyDescent="0.2">
      <c r="AM8532" s="61"/>
      <c r="AN8532" s="61"/>
      <c r="AO8532" s="171"/>
      <c r="AP8532" s="61"/>
      <c r="AQ8532" s="61"/>
      <c r="AR8532" s="61"/>
      <c r="AS8532" s="61"/>
      <c r="AT8532" s="61"/>
      <c r="AU8532" s="61"/>
      <c r="AV8532" s="61"/>
      <c r="AW8532" s="61"/>
      <c r="AX8532" s="61"/>
      <c r="AY8532" s="61"/>
      <c r="AZ8532" s="61"/>
      <c r="BA8532" s="61"/>
    </row>
    <row r="8533" spans="39:53" x14ac:dyDescent="0.2">
      <c r="AM8533" s="61"/>
      <c r="AN8533" s="61"/>
      <c r="AO8533" s="171"/>
      <c r="AP8533" s="61"/>
      <c r="AQ8533" s="61"/>
      <c r="AR8533" s="61"/>
      <c r="AS8533" s="61"/>
      <c r="AT8533" s="61"/>
      <c r="AU8533" s="61"/>
      <c r="AV8533" s="61"/>
      <c r="AW8533" s="61"/>
      <c r="AX8533" s="61"/>
      <c r="AY8533" s="61"/>
      <c r="AZ8533" s="61"/>
      <c r="BA8533" s="61"/>
    </row>
    <row r="8534" spans="39:53" x14ac:dyDescent="0.2">
      <c r="AM8534" s="61"/>
      <c r="AN8534" s="61"/>
      <c r="AO8534" s="171"/>
      <c r="AP8534" s="61"/>
      <c r="AQ8534" s="61"/>
      <c r="AR8534" s="61"/>
      <c r="AS8534" s="61"/>
      <c r="AT8534" s="61"/>
      <c r="AU8534" s="61"/>
      <c r="AV8534" s="61"/>
      <c r="AW8534" s="61"/>
      <c r="AX8534" s="61"/>
      <c r="AY8534" s="61"/>
      <c r="AZ8534" s="61"/>
      <c r="BA8534" s="61"/>
    </row>
    <row r="8535" spans="39:53" x14ac:dyDescent="0.2">
      <c r="AM8535" s="61"/>
      <c r="AN8535" s="61"/>
      <c r="AO8535" s="171"/>
      <c r="AP8535" s="61"/>
      <c r="AQ8535" s="61"/>
      <c r="AR8535" s="61"/>
      <c r="AS8535" s="61"/>
      <c r="AT8535" s="61"/>
      <c r="AU8535" s="61"/>
      <c r="AV8535" s="61"/>
      <c r="AW8535" s="61"/>
      <c r="AX8535" s="61"/>
      <c r="AY8535" s="61"/>
      <c r="AZ8535" s="61"/>
      <c r="BA8535" s="61"/>
    </row>
    <row r="8536" spans="39:53" x14ac:dyDescent="0.2">
      <c r="AM8536" s="61"/>
      <c r="AN8536" s="61"/>
      <c r="AO8536" s="171"/>
      <c r="AP8536" s="61"/>
      <c r="AQ8536" s="61"/>
      <c r="AR8536" s="61"/>
      <c r="AS8536" s="61"/>
      <c r="AT8536" s="61"/>
      <c r="AU8536" s="61"/>
      <c r="AV8536" s="61"/>
      <c r="AW8536" s="61"/>
      <c r="AX8536" s="61"/>
      <c r="AY8536" s="61"/>
      <c r="AZ8536" s="61"/>
      <c r="BA8536" s="61"/>
    </row>
    <row r="8537" spans="39:53" x14ac:dyDescent="0.2">
      <c r="AM8537" s="61"/>
      <c r="AN8537" s="61"/>
      <c r="AO8537" s="171"/>
      <c r="AP8537" s="61"/>
      <c r="AQ8537" s="61"/>
      <c r="AR8537" s="61"/>
      <c r="AS8537" s="61"/>
      <c r="AT8537" s="61"/>
      <c r="AU8537" s="61"/>
      <c r="AV8537" s="61"/>
      <c r="AW8537" s="61"/>
      <c r="AX8537" s="61"/>
      <c r="AY8537" s="61"/>
      <c r="AZ8537" s="61"/>
      <c r="BA8537" s="61"/>
    </row>
    <row r="8538" spans="39:53" x14ac:dyDescent="0.2">
      <c r="AM8538" s="61"/>
      <c r="AN8538" s="61"/>
      <c r="AO8538" s="171"/>
      <c r="AP8538" s="61"/>
      <c r="AQ8538" s="61"/>
      <c r="AR8538" s="61"/>
      <c r="AS8538" s="61"/>
      <c r="AT8538" s="61"/>
      <c r="AU8538" s="61"/>
      <c r="AV8538" s="61"/>
      <c r="AW8538" s="61"/>
      <c r="AX8538" s="61"/>
      <c r="AY8538" s="61"/>
      <c r="AZ8538" s="61"/>
      <c r="BA8538" s="61"/>
    </row>
    <row r="8539" spans="39:53" x14ac:dyDescent="0.2">
      <c r="AM8539" s="61"/>
      <c r="AN8539" s="61"/>
      <c r="AO8539" s="171"/>
      <c r="AP8539" s="61"/>
      <c r="AQ8539" s="61"/>
      <c r="AR8539" s="61"/>
      <c r="AS8539" s="61"/>
      <c r="AT8539" s="61"/>
      <c r="AU8539" s="61"/>
      <c r="AV8539" s="61"/>
      <c r="AW8539" s="61"/>
      <c r="AX8539" s="61"/>
      <c r="AY8539" s="61"/>
      <c r="AZ8539" s="61"/>
      <c r="BA8539" s="61"/>
    </row>
    <row r="8540" spans="39:53" x14ac:dyDescent="0.2">
      <c r="AM8540" s="61"/>
      <c r="AN8540" s="61"/>
      <c r="AO8540" s="171"/>
      <c r="AP8540" s="61"/>
      <c r="AQ8540" s="61"/>
      <c r="AR8540" s="61"/>
      <c r="AS8540" s="61"/>
      <c r="AT8540" s="61"/>
      <c r="AU8540" s="61"/>
      <c r="AV8540" s="61"/>
      <c r="AW8540" s="61"/>
      <c r="AX8540" s="61"/>
      <c r="AY8540" s="61"/>
      <c r="AZ8540" s="61"/>
      <c r="BA8540" s="61"/>
    </row>
    <row r="8541" spans="39:53" x14ac:dyDescent="0.2">
      <c r="AM8541" s="61"/>
      <c r="AN8541" s="61"/>
      <c r="AO8541" s="171"/>
      <c r="AP8541" s="61"/>
      <c r="AQ8541" s="61"/>
      <c r="AR8541" s="61"/>
      <c r="AS8541" s="61"/>
      <c r="AT8541" s="61"/>
      <c r="AU8541" s="61"/>
      <c r="AV8541" s="61"/>
      <c r="AW8541" s="61"/>
      <c r="AX8541" s="61"/>
      <c r="AY8541" s="61"/>
      <c r="AZ8541" s="61"/>
      <c r="BA8541" s="61"/>
    </row>
    <row r="8542" spans="39:53" x14ac:dyDescent="0.2">
      <c r="AM8542" s="61"/>
      <c r="AN8542" s="61"/>
      <c r="AO8542" s="171"/>
      <c r="AP8542" s="61"/>
      <c r="AQ8542" s="61"/>
      <c r="AR8542" s="61"/>
      <c r="AS8542" s="61"/>
      <c r="AT8542" s="61"/>
      <c r="AU8542" s="61"/>
      <c r="AV8542" s="61"/>
      <c r="AW8542" s="61"/>
      <c r="AX8542" s="61"/>
      <c r="AY8542" s="61"/>
      <c r="AZ8542" s="61"/>
      <c r="BA8542" s="61"/>
    </row>
    <row r="8543" spans="39:53" x14ac:dyDescent="0.2">
      <c r="AM8543" s="61"/>
      <c r="AN8543" s="61"/>
      <c r="AO8543" s="171"/>
      <c r="AP8543" s="61"/>
      <c r="AQ8543" s="61"/>
      <c r="AR8543" s="61"/>
      <c r="AS8543" s="61"/>
      <c r="AT8543" s="61"/>
      <c r="AU8543" s="61"/>
      <c r="AV8543" s="61"/>
      <c r="AW8543" s="61"/>
      <c r="AX8543" s="61"/>
      <c r="AY8543" s="61"/>
      <c r="AZ8543" s="61"/>
      <c r="BA8543" s="61"/>
    </row>
    <row r="8544" spans="39:53" x14ac:dyDescent="0.2">
      <c r="AM8544" s="61"/>
      <c r="AN8544" s="61"/>
      <c r="AO8544" s="171"/>
      <c r="AP8544" s="61"/>
      <c r="AQ8544" s="61"/>
      <c r="AR8544" s="61"/>
      <c r="AS8544" s="61"/>
      <c r="AT8544" s="61"/>
      <c r="AU8544" s="61"/>
      <c r="AV8544" s="61"/>
      <c r="AW8544" s="61"/>
      <c r="AX8544" s="61"/>
      <c r="AY8544" s="61"/>
      <c r="AZ8544" s="61"/>
      <c r="BA8544" s="61"/>
    </row>
    <row r="8545" spans="39:53" x14ac:dyDescent="0.2">
      <c r="AM8545" s="61"/>
      <c r="AN8545" s="61"/>
      <c r="AO8545" s="171"/>
      <c r="AP8545" s="61"/>
      <c r="AQ8545" s="61"/>
      <c r="AR8545" s="61"/>
      <c r="AS8545" s="61"/>
      <c r="AT8545" s="61"/>
      <c r="AU8545" s="61"/>
      <c r="AV8545" s="61"/>
      <c r="AW8545" s="61"/>
      <c r="AX8545" s="61"/>
      <c r="AY8545" s="61"/>
      <c r="AZ8545" s="61"/>
      <c r="BA8545" s="61"/>
    </row>
    <row r="8546" spans="39:53" x14ac:dyDescent="0.2">
      <c r="AM8546" s="61"/>
      <c r="AN8546" s="61"/>
      <c r="AO8546" s="171"/>
      <c r="AP8546" s="61"/>
      <c r="AQ8546" s="61"/>
      <c r="AR8546" s="61"/>
      <c r="AS8546" s="61"/>
      <c r="AT8546" s="61"/>
      <c r="AU8546" s="61"/>
      <c r="AV8546" s="61"/>
      <c r="AW8546" s="61"/>
      <c r="AX8546" s="61"/>
      <c r="AY8546" s="61"/>
      <c r="AZ8546" s="61"/>
      <c r="BA8546" s="61"/>
    </row>
    <row r="8547" spans="39:53" x14ac:dyDescent="0.2">
      <c r="AM8547" s="61"/>
      <c r="AN8547" s="61"/>
      <c r="AO8547" s="171"/>
      <c r="AP8547" s="61"/>
      <c r="AQ8547" s="61"/>
      <c r="AR8547" s="61"/>
      <c r="AS8547" s="61"/>
      <c r="AT8547" s="61"/>
      <c r="AU8547" s="61"/>
      <c r="AV8547" s="61"/>
      <c r="AW8547" s="61"/>
      <c r="AX8547" s="61"/>
      <c r="AY8547" s="61"/>
      <c r="AZ8547" s="61"/>
      <c r="BA8547" s="61"/>
    </row>
    <row r="8548" spans="39:53" x14ac:dyDescent="0.2">
      <c r="AM8548" s="61"/>
      <c r="AN8548" s="61"/>
      <c r="AO8548" s="171"/>
      <c r="AP8548" s="61"/>
      <c r="AQ8548" s="61"/>
      <c r="AR8548" s="61"/>
      <c r="AS8548" s="61"/>
      <c r="AT8548" s="61"/>
      <c r="AU8548" s="61"/>
      <c r="AV8548" s="61"/>
      <c r="AW8548" s="61"/>
      <c r="AX8548" s="61"/>
      <c r="AY8548" s="61"/>
      <c r="AZ8548" s="61"/>
      <c r="BA8548" s="61"/>
    </row>
    <row r="8549" spans="39:53" x14ac:dyDescent="0.2">
      <c r="AM8549" s="61"/>
      <c r="AN8549" s="61"/>
      <c r="AO8549" s="171"/>
      <c r="AP8549" s="61"/>
      <c r="AQ8549" s="61"/>
      <c r="AR8549" s="61"/>
      <c r="AS8549" s="61"/>
      <c r="AT8549" s="61"/>
      <c r="AU8549" s="61"/>
      <c r="AV8549" s="61"/>
      <c r="AW8549" s="61"/>
      <c r="AX8549" s="61"/>
      <c r="AY8549" s="61"/>
      <c r="AZ8549" s="61"/>
      <c r="BA8549" s="61"/>
    </row>
    <row r="8550" spans="39:53" x14ac:dyDescent="0.2">
      <c r="AM8550" s="61"/>
      <c r="AN8550" s="61"/>
      <c r="AO8550" s="171"/>
      <c r="AP8550" s="61"/>
      <c r="AQ8550" s="61"/>
      <c r="AR8550" s="61"/>
      <c r="AS8550" s="61"/>
      <c r="AT8550" s="61"/>
      <c r="AU8550" s="61"/>
      <c r="AV8550" s="61"/>
      <c r="AW8550" s="61"/>
      <c r="AX8550" s="61"/>
      <c r="AY8550" s="61"/>
      <c r="AZ8550" s="61"/>
      <c r="BA8550" s="61"/>
    </row>
    <row r="8551" spans="39:53" x14ac:dyDescent="0.2">
      <c r="AM8551" s="61"/>
      <c r="AN8551" s="61"/>
      <c r="AO8551" s="171"/>
      <c r="AP8551" s="61"/>
      <c r="AQ8551" s="61"/>
      <c r="AR8551" s="61"/>
      <c r="AS8551" s="61"/>
      <c r="AT8551" s="61"/>
      <c r="AU8551" s="61"/>
      <c r="AV8551" s="61"/>
      <c r="AW8551" s="61"/>
      <c r="AX8551" s="61"/>
      <c r="AY8551" s="61"/>
      <c r="AZ8551" s="61"/>
      <c r="BA8551" s="61"/>
    </row>
    <row r="8552" spans="39:53" x14ac:dyDescent="0.2">
      <c r="AM8552" s="61"/>
      <c r="AN8552" s="61"/>
      <c r="AO8552" s="171"/>
      <c r="AP8552" s="61"/>
      <c r="AQ8552" s="61"/>
      <c r="AR8552" s="61"/>
      <c r="AS8552" s="61"/>
      <c r="AT8552" s="61"/>
      <c r="AU8552" s="61"/>
      <c r="AV8552" s="61"/>
      <c r="AW8552" s="61"/>
      <c r="AX8552" s="61"/>
      <c r="AY8552" s="61"/>
      <c r="AZ8552" s="61"/>
      <c r="BA8552" s="61"/>
    </row>
    <row r="8553" spans="39:53" x14ac:dyDescent="0.2">
      <c r="AM8553" s="61"/>
      <c r="AN8553" s="61"/>
      <c r="AO8553" s="171"/>
      <c r="AP8553" s="61"/>
      <c r="AQ8553" s="61"/>
      <c r="AR8553" s="61"/>
      <c r="AS8553" s="61"/>
      <c r="AT8553" s="61"/>
      <c r="AU8553" s="61"/>
      <c r="AV8553" s="61"/>
      <c r="AW8553" s="61"/>
      <c r="AX8553" s="61"/>
      <c r="AY8553" s="61"/>
      <c r="AZ8553" s="61"/>
      <c r="BA8553" s="61"/>
    </row>
    <row r="8554" spans="39:53" x14ac:dyDescent="0.2">
      <c r="AM8554" s="61"/>
      <c r="AN8554" s="61"/>
      <c r="AO8554" s="171"/>
      <c r="AP8554" s="61"/>
      <c r="AQ8554" s="61"/>
      <c r="AR8554" s="61"/>
      <c r="AS8554" s="61"/>
      <c r="AT8554" s="61"/>
      <c r="AU8554" s="61"/>
      <c r="AV8554" s="61"/>
      <c r="AW8554" s="61"/>
      <c r="AX8554" s="61"/>
      <c r="AY8554" s="61"/>
      <c r="AZ8554" s="61"/>
      <c r="BA8554" s="61"/>
    </row>
    <row r="8555" spans="39:53" x14ac:dyDescent="0.2">
      <c r="AM8555" s="61"/>
      <c r="AN8555" s="61"/>
      <c r="AO8555" s="171"/>
      <c r="AP8555" s="61"/>
      <c r="AQ8555" s="61"/>
      <c r="AR8555" s="61"/>
      <c r="AS8555" s="61"/>
      <c r="AT8555" s="61"/>
      <c r="AU8555" s="61"/>
      <c r="AV8555" s="61"/>
      <c r="AW8555" s="61"/>
      <c r="AX8555" s="61"/>
      <c r="AY8555" s="61"/>
      <c r="AZ8555" s="61"/>
      <c r="BA8555" s="61"/>
    </row>
    <row r="8556" spans="39:53" x14ac:dyDescent="0.2">
      <c r="AM8556" s="61"/>
      <c r="AN8556" s="61"/>
      <c r="AO8556" s="171"/>
      <c r="AP8556" s="61"/>
      <c r="AQ8556" s="61"/>
      <c r="AR8556" s="61"/>
      <c r="AS8556" s="61"/>
      <c r="AT8556" s="61"/>
      <c r="AU8556" s="61"/>
      <c r="AV8556" s="61"/>
      <c r="AW8556" s="61"/>
      <c r="AX8556" s="61"/>
      <c r="AY8556" s="61"/>
      <c r="AZ8556" s="61"/>
      <c r="BA8556" s="61"/>
    </row>
    <row r="8557" spans="39:53" x14ac:dyDescent="0.2">
      <c r="AM8557" s="61"/>
      <c r="AN8557" s="61"/>
      <c r="AO8557" s="171"/>
      <c r="AP8557" s="61"/>
      <c r="AQ8557" s="61"/>
      <c r="AR8557" s="61"/>
      <c r="AS8557" s="61"/>
      <c r="AT8557" s="61"/>
      <c r="AU8557" s="61"/>
      <c r="AV8557" s="61"/>
      <c r="AW8557" s="61"/>
      <c r="AX8557" s="61"/>
      <c r="AY8557" s="61"/>
      <c r="AZ8557" s="61"/>
      <c r="BA8557" s="61"/>
    </row>
    <row r="8558" spans="39:53" x14ac:dyDescent="0.2">
      <c r="AM8558" s="61"/>
      <c r="AN8558" s="61"/>
      <c r="AO8558" s="171"/>
      <c r="AP8558" s="61"/>
      <c r="AQ8558" s="61"/>
      <c r="AR8558" s="61"/>
      <c r="AS8558" s="61"/>
      <c r="AT8558" s="61"/>
      <c r="AU8558" s="61"/>
      <c r="AV8558" s="61"/>
      <c r="AW8558" s="61"/>
      <c r="AX8558" s="61"/>
      <c r="AY8558" s="61"/>
      <c r="AZ8558" s="61"/>
      <c r="BA8558" s="61"/>
    </row>
    <row r="8559" spans="39:53" x14ac:dyDescent="0.2">
      <c r="AM8559" s="61"/>
      <c r="AN8559" s="61"/>
      <c r="AO8559" s="171"/>
      <c r="AP8559" s="61"/>
      <c r="AQ8559" s="61"/>
      <c r="AR8559" s="61"/>
      <c r="AS8559" s="61"/>
      <c r="AT8559" s="61"/>
      <c r="AU8559" s="61"/>
      <c r="AV8559" s="61"/>
      <c r="AW8559" s="61"/>
      <c r="AX8559" s="61"/>
      <c r="AY8559" s="61"/>
      <c r="AZ8559" s="61"/>
      <c r="BA8559" s="61"/>
    </row>
    <row r="8560" spans="39:53" x14ac:dyDescent="0.2">
      <c r="AM8560" s="61"/>
      <c r="AN8560" s="61"/>
      <c r="AO8560" s="171"/>
      <c r="AP8560" s="61"/>
      <c r="AQ8560" s="61"/>
      <c r="AR8560" s="61"/>
      <c r="AS8560" s="61"/>
      <c r="AT8560" s="61"/>
      <c r="AU8560" s="61"/>
      <c r="AV8560" s="61"/>
      <c r="AW8560" s="61"/>
      <c r="AX8560" s="61"/>
      <c r="AY8560" s="61"/>
      <c r="AZ8560" s="61"/>
      <c r="BA8560" s="61"/>
    </row>
    <row r="8561" spans="39:53" x14ac:dyDescent="0.2">
      <c r="AM8561" s="61"/>
      <c r="AN8561" s="61"/>
      <c r="AO8561" s="171"/>
      <c r="AP8561" s="61"/>
      <c r="AQ8561" s="61"/>
      <c r="AR8561" s="61"/>
      <c r="AS8561" s="61"/>
      <c r="AT8561" s="61"/>
      <c r="AU8561" s="61"/>
      <c r="AV8561" s="61"/>
      <c r="AW8561" s="61"/>
      <c r="AX8561" s="61"/>
      <c r="AY8561" s="61"/>
      <c r="AZ8561" s="61"/>
      <c r="BA8561" s="61"/>
    </row>
    <row r="8562" spans="39:53" x14ac:dyDescent="0.2">
      <c r="AM8562" s="61"/>
      <c r="AN8562" s="61"/>
      <c r="AO8562" s="171"/>
      <c r="AP8562" s="61"/>
      <c r="AQ8562" s="61"/>
      <c r="AR8562" s="61"/>
      <c r="AS8562" s="61"/>
      <c r="AT8562" s="61"/>
      <c r="AU8562" s="61"/>
      <c r="AV8562" s="61"/>
      <c r="AW8562" s="61"/>
      <c r="AX8562" s="61"/>
      <c r="AY8562" s="61"/>
      <c r="AZ8562" s="61"/>
      <c r="BA8562" s="61"/>
    </row>
    <row r="8563" spans="39:53" x14ac:dyDescent="0.2">
      <c r="AM8563" s="61"/>
      <c r="AN8563" s="61"/>
      <c r="AO8563" s="171"/>
      <c r="AP8563" s="61"/>
      <c r="AQ8563" s="61"/>
      <c r="AR8563" s="61"/>
      <c r="AS8563" s="61"/>
      <c r="AT8563" s="61"/>
      <c r="AU8563" s="61"/>
      <c r="AV8563" s="61"/>
      <c r="AW8563" s="61"/>
      <c r="AX8563" s="61"/>
      <c r="AY8563" s="61"/>
      <c r="AZ8563" s="61"/>
      <c r="BA8563" s="61"/>
    </row>
    <row r="8564" spans="39:53" x14ac:dyDescent="0.2">
      <c r="AM8564" s="61"/>
      <c r="AN8564" s="61"/>
      <c r="AO8564" s="171"/>
      <c r="AP8564" s="61"/>
      <c r="AQ8564" s="61"/>
      <c r="AR8564" s="61"/>
      <c r="AS8564" s="61"/>
      <c r="AT8564" s="61"/>
      <c r="AU8564" s="61"/>
      <c r="AV8564" s="61"/>
      <c r="AW8564" s="61"/>
      <c r="AX8564" s="61"/>
      <c r="AY8564" s="61"/>
      <c r="AZ8564" s="61"/>
      <c r="BA8564" s="61"/>
    </row>
    <row r="8565" spans="39:53" x14ac:dyDescent="0.2">
      <c r="AM8565" s="61"/>
      <c r="AN8565" s="61"/>
      <c r="AO8565" s="171"/>
      <c r="AP8565" s="61"/>
      <c r="AQ8565" s="61"/>
      <c r="AR8565" s="61"/>
      <c r="AS8565" s="61"/>
      <c r="AT8565" s="61"/>
      <c r="AU8565" s="61"/>
      <c r="AV8565" s="61"/>
      <c r="AW8565" s="61"/>
      <c r="AX8565" s="61"/>
      <c r="AY8565" s="61"/>
      <c r="AZ8565" s="61"/>
      <c r="BA8565" s="61"/>
    </row>
    <row r="8566" spans="39:53" x14ac:dyDescent="0.2">
      <c r="AM8566" s="61"/>
      <c r="AN8566" s="61"/>
      <c r="AO8566" s="171"/>
      <c r="AP8566" s="61"/>
      <c r="AQ8566" s="61"/>
      <c r="AR8566" s="61"/>
      <c r="AS8566" s="61"/>
      <c r="AT8566" s="61"/>
      <c r="AU8566" s="61"/>
      <c r="AV8566" s="61"/>
      <c r="AW8566" s="61"/>
      <c r="AX8566" s="61"/>
      <c r="AY8566" s="61"/>
      <c r="AZ8566" s="61"/>
      <c r="BA8566" s="61"/>
    </row>
    <row r="8567" spans="39:53" x14ac:dyDescent="0.2">
      <c r="AM8567" s="61"/>
      <c r="AN8567" s="61"/>
      <c r="AO8567" s="171"/>
      <c r="AP8567" s="61"/>
      <c r="AQ8567" s="61"/>
      <c r="AR8567" s="61"/>
      <c r="AS8567" s="61"/>
      <c r="AT8567" s="61"/>
      <c r="AU8567" s="61"/>
      <c r="AV8567" s="61"/>
      <c r="AW8567" s="61"/>
      <c r="AX8567" s="61"/>
      <c r="AY8567" s="61"/>
      <c r="AZ8567" s="61"/>
      <c r="BA8567" s="61"/>
    </row>
    <row r="8568" spans="39:53" x14ac:dyDescent="0.2">
      <c r="AM8568" s="61"/>
      <c r="AN8568" s="61"/>
      <c r="AO8568" s="171"/>
      <c r="AP8568" s="61"/>
      <c r="AQ8568" s="61"/>
      <c r="AR8568" s="61"/>
      <c r="AS8568" s="61"/>
      <c r="AT8568" s="61"/>
      <c r="AU8568" s="61"/>
      <c r="AV8568" s="61"/>
      <c r="AW8568" s="61"/>
      <c r="AX8568" s="61"/>
      <c r="AY8568" s="61"/>
      <c r="AZ8568" s="61"/>
      <c r="BA8568" s="61"/>
    </row>
    <row r="8569" spans="39:53" x14ac:dyDescent="0.2">
      <c r="AM8569" s="61"/>
      <c r="AN8569" s="61"/>
      <c r="AO8569" s="171"/>
      <c r="AP8569" s="61"/>
      <c r="AQ8569" s="61"/>
      <c r="AR8569" s="61"/>
      <c r="AS8569" s="61"/>
      <c r="AT8569" s="61"/>
      <c r="AU8569" s="61"/>
      <c r="AV8569" s="61"/>
      <c r="AW8569" s="61"/>
      <c r="AX8569" s="61"/>
      <c r="AY8569" s="61"/>
      <c r="AZ8569" s="61"/>
      <c r="BA8569" s="61"/>
    </row>
    <row r="8570" spans="39:53" x14ac:dyDescent="0.2">
      <c r="AM8570" s="61"/>
      <c r="AN8570" s="61"/>
      <c r="AO8570" s="171"/>
      <c r="AP8570" s="61"/>
      <c r="AQ8570" s="61"/>
      <c r="AR8570" s="61"/>
      <c r="AS8570" s="61"/>
      <c r="AT8570" s="61"/>
      <c r="AU8570" s="61"/>
      <c r="AV8570" s="61"/>
      <c r="AW8570" s="61"/>
      <c r="AX8570" s="61"/>
      <c r="AY8570" s="61"/>
      <c r="AZ8570" s="61"/>
      <c r="BA8570" s="61"/>
    </row>
    <row r="8571" spans="39:53" x14ac:dyDescent="0.2">
      <c r="AM8571" s="61"/>
      <c r="AN8571" s="61"/>
      <c r="AO8571" s="171"/>
      <c r="AP8571" s="61"/>
      <c r="AQ8571" s="61"/>
      <c r="AR8571" s="61"/>
      <c r="AS8571" s="61"/>
      <c r="AT8571" s="61"/>
      <c r="AU8571" s="61"/>
      <c r="AV8571" s="61"/>
      <c r="AW8571" s="61"/>
      <c r="AX8571" s="61"/>
      <c r="AY8571" s="61"/>
      <c r="AZ8571" s="61"/>
      <c r="BA8571" s="61"/>
    </row>
    <row r="8572" spans="39:53" x14ac:dyDescent="0.2">
      <c r="AM8572" s="61"/>
      <c r="AN8572" s="61"/>
      <c r="AO8572" s="171"/>
      <c r="AP8572" s="61"/>
      <c r="AQ8572" s="61"/>
      <c r="AR8572" s="61"/>
      <c r="AS8572" s="61"/>
      <c r="AT8572" s="61"/>
      <c r="AU8572" s="61"/>
      <c r="AV8572" s="61"/>
      <c r="AW8572" s="61"/>
      <c r="AX8572" s="61"/>
      <c r="AY8572" s="61"/>
      <c r="AZ8572" s="61"/>
      <c r="BA8572" s="61"/>
    </row>
    <row r="8573" spans="39:53" x14ac:dyDescent="0.2">
      <c r="AM8573" s="61"/>
      <c r="AN8573" s="61"/>
      <c r="AO8573" s="171"/>
      <c r="AP8573" s="61"/>
      <c r="AQ8573" s="61"/>
      <c r="AR8573" s="61"/>
      <c r="AS8573" s="61"/>
      <c r="AT8573" s="61"/>
      <c r="AU8573" s="61"/>
      <c r="AV8573" s="61"/>
      <c r="AW8573" s="61"/>
      <c r="AX8573" s="61"/>
      <c r="AY8573" s="61"/>
      <c r="AZ8573" s="61"/>
      <c r="BA8573" s="61"/>
    </row>
    <row r="8574" spans="39:53" x14ac:dyDescent="0.2">
      <c r="AM8574" s="61"/>
      <c r="AN8574" s="61"/>
      <c r="AO8574" s="171"/>
      <c r="AP8574" s="61"/>
      <c r="AQ8574" s="61"/>
      <c r="AR8574" s="61"/>
      <c r="AS8574" s="61"/>
      <c r="AT8574" s="61"/>
      <c r="AU8574" s="61"/>
      <c r="AV8574" s="61"/>
      <c r="AW8574" s="61"/>
      <c r="AX8574" s="61"/>
      <c r="AY8574" s="61"/>
      <c r="AZ8574" s="61"/>
      <c r="BA8574" s="61"/>
    </row>
    <row r="8575" spans="39:53" x14ac:dyDescent="0.2">
      <c r="AM8575" s="61"/>
      <c r="AN8575" s="61"/>
      <c r="AO8575" s="171"/>
      <c r="AP8575" s="61"/>
      <c r="AQ8575" s="61"/>
      <c r="AR8575" s="61"/>
      <c r="AS8575" s="61"/>
      <c r="AT8575" s="61"/>
      <c r="AU8575" s="61"/>
      <c r="AV8575" s="61"/>
      <c r="AW8575" s="61"/>
      <c r="AX8575" s="61"/>
      <c r="AY8575" s="61"/>
      <c r="AZ8575" s="61"/>
      <c r="BA8575" s="61"/>
    </row>
    <row r="8576" spans="39:53" x14ac:dyDescent="0.2">
      <c r="AM8576" s="61"/>
      <c r="AN8576" s="61"/>
      <c r="AO8576" s="171"/>
      <c r="AP8576" s="61"/>
      <c r="AQ8576" s="61"/>
      <c r="AR8576" s="61"/>
      <c r="AS8576" s="61"/>
      <c r="AT8576" s="61"/>
      <c r="AU8576" s="61"/>
      <c r="AV8576" s="61"/>
      <c r="AW8576" s="61"/>
      <c r="AX8576" s="61"/>
      <c r="AY8576" s="61"/>
      <c r="AZ8576" s="61"/>
      <c r="BA8576" s="61"/>
    </row>
    <row r="8577" spans="39:53" x14ac:dyDescent="0.2">
      <c r="AM8577" s="61"/>
      <c r="AN8577" s="61"/>
      <c r="AO8577" s="171"/>
      <c r="AP8577" s="61"/>
      <c r="AQ8577" s="61"/>
      <c r="AR8577" s="61"/>
      <c r="AS8577" s="61"/>
      <c r="AT8577" s="61"/>
      <c r="AU8577" s="61"/>
      <c r="AV8577" s="61"/>
      <c r="AW8577" s="61"/>
      <c r="AX8577" s="61"/>
      <c r="AY8577" s="61"/>
      <c r="AZ8577" s="61"/>
      <c r="BA8577" s="61"/>
    </row>
    <row r="8578" spans="39:53" x14ac:dyDescent="0.2">
      <c r="AM8578" s="61"/>
      <c r="AN8578" s="61"/>
      <c r="AO8578" s="171"/>
      <c r="AP8578" s="61"/>
      <c r="AQ8578" s="61"/>
      <c r="AR8578" s="61"/>
      <c r="AS8578" s="61"/>
      <c r="AT8578" s="61"/>
      <c r="AU8578" s="61"/>
      <c r="AV8578" s="61"/>
      <c r="AW8578" s="61"/>
      <c r="AX8578" s="61"/>
      <c r="AY8578" s="61"/>
      <c r="AZ8578" s="61"/>
      <c r="BA8578" s="61"/>
    </row>
    <row r="8579" spans="39:53" x14ac:dyDescent="0.2">
      <c r="AM8579" s="61"/>
      <c r="AN8579" s="61"/>
      <c r="AO8579" s="171"/>
      <c r="AP8579" s="61"/>
      <c r="AQ8579" s="61"/>
      <c r="AR8579" s="61"/>
      <c r="AS8579" s="61"/>
      <c r="AT8579" s="61"/>
      <c r="AU8579" s="61"/>
      <c r="AV8579" s="61"/>
      <c r="AW8579" s="61"/>
      <c r="AX8579" s="61"/>
      <c r="AY8579" s="61"/>
      <c r="AZ8579" s="61"/>
      <c r="BA8579" s="61"/>
    </row>
    <row r="8580" spans="39:53" x14ac:dyDescent="0.2">
      <c r="AM8580" s="61"/>
      <c r="AN8580" s="61"/>
      <c r="AO8580" s="171"/>
      <c r="AP8580" s="61"/>
      <c r="AQ8580" s="61"/>
      <c r="AR8580" s="61"/>
      <c r="AS8580" s="61"/>
      <c r="AT8580" s="61"/>
      <c r="AU8580" s="61"/>
      <c r="AV8580" s="61"/>
      <c r="AW8580" s="61"/>
      <c r="AX8580" s="61"/>
      <c r="AY8580" s="61"/>
      <c r="AZ8580" s="61"/>
      <c r="BA8580" s="61"/>
    </row>
    <row r="8581" spans="39:53" x14ac:dyDescent="0.2">
      <c r="AM8581" s="61"/>
      <c r="AN8581" s="61"/>
      <c r="AO8581" s="171"/>
      <c r="AP8581" s="61"/>
      <c r="AQ8581" s="61"/>
      <c r="AR8581" s="61"/>
      <c r="AS8581" s="61"/>
      <c r="AT8581" s="61"/>
      <c r="AU8581" s="61"/>
      <c r="AV8581" s="61"/>
      <c r="AW8581" s="61"/>
      <c r="AX8581" s="61"/>
      <c r="AY8581" s="61"/>
      <c r="AZ8581" s="61"/>
      <c r="BA8581" s="61"/>
    </row>
    <row r="8582" spans="39:53" x14ac:dyDescent="0.2">
      <c r="AM8582" s="61"/>
      <c r="AN8582" s="61"/>
      <c r="AO8582" s="171"/>
      <c r="AP8582" s="61"/>
      <c r="AQ8582" s="61"/>
      <c r="AR8582" s="61"/>
      <c r="AS8582" s="61"/>
      <c r="AT8582" s="61"/>
      <c r="AU8582" s="61"/>
      <c r="AV8582" s="61"/>
      <c r="AW8582" s="61"/>
      <c r="AX8582" s="61"/>
      <c r="AY8582" s="61"/>
      <c r="AZ8582" s="61"/>
      <c r="BA8582" s="61"/>
    </row>
    <row r="8583" spans="39:53" x14ac:dyDescent="0.2">
      <c r="AM8583" s="61"/>
      <c r="AN8583" s="61"/>
      <c r="AO8583" s="171"/>
      <c r="AP8583" s="61"/>
      <c r="AQ8583" s="61"/>
      <c r="AR8583" s="61"/>
      <c r="AS8583" s="61"/>
      <c r="AT8583" s="61"/>
      <c r="AU8583" s="61"/>
      <c r="AV8583" s="61"/>
      <c r="AW8583" s="61"/>
      <c r="AX8583" s="61"/>
      <c r="AY8583" s="61"/>
      <c r="AZ8583" s="61"/>
      <c r="BA8583" s="61"/>
    </row>
    <row r="8584" spans="39:53" x14ac:dyDescent="0.2">
      <c r="AM8584" s="61"/>
      <c r="AN8584" s="61"/>
      <c r="AO8584" s="171"/>
      <c r="AP8584" s="61"/>
      <c r="AQ8584" s="61"/>
      <c r="AR8584" s="61"/>
      <c r="AS8584" s="61"/>
      <c r="AT8584" s="61"/>
      <c r="AU8584" s="61"/>
      <c r="AV8584" s="61"/>
      <c r="AW8584" s="61"/>
      <c r="AX8584" s="61"/>
      <c r="AY8584" s="61"/>
      <c r="AZ8584" s="61"/>
      <c r="BA8584" s="61"/>
    </row>
    <row r="8585" spans="39:53" x14ac:dyDescent="0.2">
      <c r="AM8585" s="61"/>
      <c r="AN8585" s="61"/>
      <c r="AO8585" s="171"/>
      <c r="AP8585" s="61"/>
      <c r="AQ8585" s="61"/>
      <c r="AR8585" s="61"/>
      <c r="AS8585" s="61"/>
      <c r="AT8585" s="61"/>
      <c r="AU8585" s="61"/>
      <c r="AV8585" s="61"/>
      <c r="AW8585" s="61"/>
      <c r="AX8585" s="61"/>
      <c r="AY8585" s="61"/>
      <c r="AZ8585" s="61"/>
      <c r="BA8585" s="61"/>
    </row>
    <row r="8586" spans="39:53" x14ac:dyDescent="0.2">
      <c r="AM8586" s="61"/>
      <c r="AN8586" s="61"/>
      <c r="AO8586" s="171"/>
      <c r="AP8586" s="61"/>
      <c r="AQ8586" s="61"/>
      <c r="AR8586" s="61"/>
      <c r="AS8586" s="61"/>
      <c r="AT8586" s="61"/>
      <c r="AU8586" s="61"/>
      <c r="AV8586" s="61"/>
      <c r="AW8586" s="61"/>
      <c r="AX8586" s="61"/>
      <c r="AY8586" s="61"/>
      <c r="AZ8586" s="61"/>
      <c r="BA8586" s="61"/>
    </row>
    <row r="8587" spans="39:53" x14ac:dyDescent="0.2">
      <c r="AM8587" s="61"/>
      <c r="AN8587" s="61"/>
      <c r="AO8587" s="171"/>
      <c r="AP8587" s="61"/>
      <c r="AQ8587" s="61"/>
      <c r="AR8587" s="61"/>
      <c r="AS8587" s="61"/>
      <c r="AT8587" s="61"/>
      <c r="AU8587" s="61"/>
      <c r="AV8587" s="61"/>
      <c r="AW8587" s="61"/>
      <c r="AX8587" s="61"/>
      <c r="AY8587" s="61"/>
      <c r="AZ8587" s="61"/>
      <c r="BA8587" s="61"/>
    </row>
    <row r="8588" spans="39:53" x14ac:dyDescent="0.2">
      <c r="AM8588" s="61"/>
      <c r="AN8588" s="61"/>
      <c r="AO8588" s="171"/>
      <c r="AP8588" s="61"/>
      <c r="AQ8588" s="61"/>
      <c r="AR8588" s="61"/>
      <c r="AS8588" s="61"/>
      <c r="AT8588" s="61"/>
      <c r="AU8588" s="61"/>
      <c r="AV8588" s="61"/>
      <c r="AW8588" s="61"/>
      <c r="AX8588" s="61"/>
      <c r="AY8588" s="61"/>
      <c r="AZ8588" s="61"/>
      <c r="BA8588" s="61"/>
    </row>
    <row r="8589" spans="39:53" x14ac:dyDescent="0.2">
      <c r="AM8589" s="61"/>
      <c r="AN8589" s="61"/>
      <c r="AO8589" s="171"/>
      <c r="AP8589" s="61"/>
      <c r="AQ8589" s="61"/>
      <c r="AR8589" s="61"/>
      <c r="AS8589" s="61"/>
      <c r="AT8589" s="61"/>
      <c r="AU8589" s="61"/>
      <c r="AV8589" s="61"/>
      <c r="AW8589" s="61"/>
      <c r="AX8589" s="61"/>
      <c r="AY8589" s="61"/>
      <c r="AZ8589" s="61"/>
      <c r="BA8589" s="61"/>
    </row>
    <row r="8590" spans="39:53" x14ac:dyDescent="0.2">
      <c r="AM8590" s="61"/>
      <c r="AN8590" s="61"/>
      <c r="AO8590" s="171"/>
      <c r="AP8590" s="61"/>
      <c r="AQ8590" s="61"/>
      <c r="AR8590" s="61"/>
      <c r="AS8590" s="61"/>
      <c r="AT8590" s="61"/>
      <c r="AU8590" s="61"/>
      <c r="AV8590" s="61"/>
      <c r="AW8590" s="61"/>
      <c r="AX8590" s="61"/>
      <c r="AY8590" s="61"/>
      <c r="AZ8590" s="61"/>
      <c r="BA8590" s="61"/>
    </row>
    <row r="8591" spans="39:53" x14ac:dyDescent="0.2">
      <c r="AM8591" s="61"/>
      <c r="AN8591" s="61"/>
      <c r="AO8591" s="171"/>
      <c r="AP8591" s="61"/>
      <c r="AQ8591" s="61"/>
      <c r="AR8591" s="61"/>
      <c r="AS8591" s="61"/>
      <c r="AT8591" s="61"/>
      <c r="AU8591" s="61"/>
      <c r="AV8591" s="61"/>
      <c r="AW8591" s="61"/>
      <c r="AX8591" s="61"/>
      <c r="AY8591" s="61"/>
      <c r="AZ8591" s="61"/>
      <c r="BA8591" s="61"/>
    </row>
    <row r="8592" spans="39:53" x14ac:dyDescent="0.2">
      <c r="AM8592" s="61"/>
      <c r="AN8592" s="61"/>
      <c r="AO8592" s="171"/>
      <c r="AP8592" s="61"/>
      <c r="AQ8592" s="61"/>
      <c r="AR8592" s="61"/>
      <c r="AS8592" s="61"/>
      <c r="AT8592" s="61"/>
      <c r="AU8592" s="61"/>
      <c r="AV8592" s="61"/>
      <c r="AW8592" s="61"/>
      <c r="AX8592" s="61"/>
      <c r="AY8592" s="61"/>
      <c r="AZ8592" s="61"/>
      <c r="BA8592" s="61"/>
    </row>
    <row r="8593" spans="39:53" x14ac:dyDescent="0.2">
      <c r="AM8593" s="61"/>
      <c r="AN8593" s="61"/>
      <c r="AO8593" s="171"/>
      <c r="AP8593" s="61"/>
      <c r="AQ8593" s="61"/>
      <c r="AR8593" s="61"/>
      <c r="AS8593" s="61"/>
      <c r="AT8593" s="61"/>
      <c r="AU8593" s="61"/>
      <c r="AV8593" s="61"/>
      <c r="AW8593" s="61"/>
      <c r="AX8593" s="61"/>
      <c r="AY8593" s="61"/>
      <c r="AZ8593" s="61"/>
      <c r="BA8593" s="61"/>
    </row>
    <row r="8594" spans="39:53" x14ac:dyDescent="0.2">
      <c r="AM8594" s="61"/>
      <c r="AN8594" s="61"/>
      <c r="AO8594" s="171"/>
      <c r="AP8594" s="61"/>
      <c r="AQ8594" s="61"/>
      <c r="AR8594" s="61"/>
      <c r="AS8594" s="61"/>
      <c r="AT8594" s="61"/>
      <c r="AU8594" s="61"/>
      <c r="AV8594" s="61"/>
      <c r="AW8594" s="61"/>
      <c r="AX8594" s="61"/>
      <c r="AY8594" s="61"/>
      <c r="AZ8594" s="61"/>
      <c r="BA8594" s="61"/>
    </row>
    <row r="8595" spans="39:53" x14ac:dyDescent="0.2">
      <c r="AM8595" s="61"/>
      <c r="AN8595" s="61"/>
      <c r="AO8595" s="171"/>
      <c r="AP8595" s="61"/>
      <c r="AQ8595" s="61"/>
      <c r="AR8595" s="61"/>
      <c r="AS8595" s="61"/>
      <c r="AT8595" s="61"/>
      <c r="AU8595" s="61"/>
      <c r="AV8595" s="61"/>
      <c r="AW8595" s="61"/>
      <c r="AX8595" s="61"/>
      <c r="AY8595" s="61"/>
      <c r="AZ8595" s="61"/>
      <c r="BA8595" s="61"/>
    </row>
    <row r="8596" spans="39:53" x14ac:dyDescent="0.2">
      <c r="AM8596" s="61"/>
      <c r="AN8596" s="61"/>
      <c r="AO8596" s="171"/>
      <c r="AP8596" s="61"/>
      <c r="AQ8596" s="61"/>
      <c r="AR8596" s="61"/>
      <c r="AS8596" s="61"/>
      <c r="AT8596" s="61"/>
      <c r="AU8596" s="61"/>
      <c r="AV8596" s="61"/>
      <c r="AW8596" s="61"/>
      <c r="AX8596" s="61"/>
      <c r="AY8596" s="61"/>
      <c r="AZ8596" s="61"/>
      <c r="BA8596" s="61"/>
    </row>
    <row r="8597" spans="39:53" x14ac:dyDescent="0.2">
      <c r="AM8597" s="61"/>
      <c r="AN8597" s="61"/>
      <c r="AO8597" s="171"/>
      <c r="AP8597" s="61"/>
      <c r="AQ8597" s="61"/>
      <c r="AR8597" s="61"/>
      <c r="AS8597" s="61"/>
      <c r="AT8597" s="61"/>
      <c r="AU8597" s="61"/>
      <c r="AV8597" s="61"/>
      <c r="AW8597" s="61"/>
      <c r="AX8597" s="61"/>
      <c r="AY8597" s="61"/>
      <c r="AZ8597" s="61"/>
      <c r="BA8597" s="61"/>
    </row>
    <row r="8598" spans="39:53" x14ac:dyDescent="0.2">
      <c r="AM8598" s="61"/>
      <c r="AN8598" s="61"/>
      <c r="AO8598" s="171"/>
      <c r="AP8598" s="61"/>
      <c r="AQ8598" s="61"/>
      <c r="AR8598" s="61"/>
      <c r="AS8598" s="61"/>
      <c r="AT8598" s="61"/>
      <c r="AU8598" s="61"/>
      <c r="AV8598" s="61"/>
      <c r="AW8598" s="61"/>
      <c r="AX8598" s="61"/>
      <c r="AY8598" s="61"/>
      <c r="AZ8598" s="61"/>
      <c r="BA8598" s="61"/>
    </row>
    <row r="8599" spans="39:53" x14ac:dyDescent="0.2">
      <c r="AM8599" s="61"/>
      <c r="AN8599" s="61"/>
      <c r="AO8599" s="171"/>
      <c r="AP8599" s="61"/>
      <c r="AQ8599" s="61"/>
      <c r="AR8599" s="61"/>
      <c r="AS8599" s="61"/>
      <c r="AT8599" s="61"/>
      <c r="AU8599" s="61"/>
      <c r="AV8599" s="61"/>
      <c r="AW8599" s="61"/>
      <c r="AX8599" s="61"/>
      <c r="AY8599" s="61"/>
      <c r="AZ8599" s="61"/>
      <c r="BA8599" s="61"/>
    </row>
    <row r="8600" spans="39:53" x14ac:dyDescent="0.2">
      <c r="AM8600" s="61"/>
      <c r="AN8600" s="61"/>
      <c r="AO8600" s="171"/>
      <c r="AP8600" s="61"/>
      <c r="AQ8600" s="61"/>
      <c r="AR8600" s="61"/>
      <c r="AS8600" s="61"/>
      <c r="AT8600" s="61"/>
      <c r="AU8600" s="61"/>
      <c r="AV8600" s="61"/>
      <c r="AW8600" s="61"/>
      <c r="AX8600" s="61"/>
      <c r="AY8600" s="61"/>
      <c r="AZ8600" s="61"/>
      <c r="BA8600" s="61"/>
    </row>
    <row r="8601" spans="39:53" x14ac:dyDescent="0.2">
      <c r="AM8601" s="61"/>
      <c r="AN8601" s="61"/>
      <c r="AO8601" s="171"/>
      <c r="AP8601" s="61"/>
      <c r="AQ8601" s="61"/>
      <c r="AR8601" s="61"/>
      <c r="AS8601" s="61"/>
      <c r="AT8601" s="61"/>
      <c r="AU8601" s="61"/>
      <c r="AV8601" s="61"/>
      <c r="AW8601" s="61"/>
      <c r="AX8601" s="61"/>
      <c r="AY8601" s="61"/>
      <c r="AZ8601" s="61"/>
      <c r="BA8601" s="61"/>
    </row>
    <row r="8602" spans="39:53" x14ac:dyDescent="0.2">
      <c r="AM8602" s="61"/>
      <c r="AN8602" s="61"/>
      <c r="AO8602" s="171"/>
      <c r="AP8602" s="61"/>
      <c r="AQ8602" s="61"/>
      <c r="AR8602" s="61"/>
      <c r="AS8602" s="61"/>
      <c r="AT8602" s="61"/>
      <c r="AU8602" s="61"/>
      <c r="AV8602" s="61"/>
      <c r="AW8602" s="61"/>
      <c r="AX8602" s="61"/>
      <c r="AY8602" s="61"/>
      <c r="AZ8602" s="61"/>
      <c r="BA8602" s="61"/>
    </row>
    <row r="8603" spans="39:53" x14ac:dyDescent="0.2">
      <c r="AM8603" s="61"/>
      <c r="AN8603" s="61"/>
      <c r="AO8603" s="171"/>
      <c r="AP8603" s="61"/>
      <c r="AQ8603" s="61"/>
      <c r="AR8603" s="61"/>
      <c r="AS8603" s="61"/>
      <c r="AT8603" s="61"/>
      <c r="AU8603" s="61"/>
      <c r="AV8603" s="61"/>
      <c r="AW8603" s="61"/>
      <c r="AX8603" s="61"/>
      <c r="AY8603" s="61"/>
      <c r="AZ8603" s="61"/>
      <c r="BA8603" s="61"/>
    </row>
    <row r="8604" spans="39:53" x14ac:dyDescent="0.2">
      <c r="AM8604" s="61"/>
      <c r="AN8604" s="61"/>
      <c r="AO8604" s="171"/>
      <c r="AP8604" s="61"/>
      <c r="AQ8604" s="61"/>
      <c r="AR8604" s="61"/>
      <c r="AS8604" s="61"/>
      <c r="AT8604" s="61"/>
      <c r="AU8604" s="61"/>
      <c r="AV8604" s="61"/>
      <c r="AW8604" s="61"/>
      <c r="AX8604" s="61"/>
      <c r="AY8604" s="61"/>
      <c r="AZ8604" s="61"/>
      <c r="BA8604" s="61"/>
    </row>
    <row r="8605" spans="39:53" x14ac:dyDescent="0.2">
      <c r="AM8605" s="61"/>
      <c r="AN8605" s="61"/>
      <c r="AO8605" s="171"/>
      <c r="AP8605" s="61"/>
      <c r="AQ8605" s="61"/>
      <c r="AR8605" s="61"/>
      <c r="AS8605" s="61"/>
      <c r="AT8605" s="61"/>
      <c r="AU8605" s="61"/>
      <c r="AV8605" s="61"/>
      <c r="AW8605" s="61"/>
      <c r="AX8605" s="61"/>
      <c r="AY8605" s="61"/>
      <c r="AZ8605" s="61"/>
      <c r="BA8605" s="61"/>
    </row>
    <row r="8606" spans="39:53" x14ac:dyDescent="0.2">
      <c r="AM8606" s="61"/>
      <c r="AN8606" s="61"/>
      <c r="AO8606" s="171"/>
      <c r="AP8606" s="61"/>
      <c r="AQ8606" s="61"/>
      <c r="AR8606" s="61"/>
      <c r="AS8606" s="61"/>
      <c r="AT8606" s="61"/>
      <c r="AU8606" s="61"/>
      <c r="AV8606" s="61"/>
      <c r="AW8606" s="61"/>
      <c r="AX8606" s="61"/>
      <c r="AY8606" s="61"/>
      <c r="AZ8606" s="61"/>
      <c r="BA8606" s="61"/>
    </row>
    <row r="8607" spans="39:53" x14ac:dyDescent="0.2">
      <c r="AM8607" s="61"/>
      <c r="AN8607" s="61"/>
      <c r="AO8607" s="171"/>
      <c r="AP8607" s="61"/>
      <c r="AQ8607" s="61"/>
      <c r="AR8607" s="61"/>
      <c r="AS8607" s="61"/>
      <c r="AT8607" s="61"/>
      <c r="AU8607" s="61"/>
      <c r="AV8607" s="61"/>
      <c r="AW8607" s="61"/>
      <c r="AX8607" s="61"/>
      <c r="AY8607" s="61"/>
      <c r="AZ8607" s="61"/>
      <c r="BA8607" s="61"/>
    </row>
    <row r="8608" spans="39:53" x14ac:dyDescent="0.2">
      <c r="AM8608" s="61"/>
      <c r="AN8608" s="61"/>
      <c r="AO8608" s="171"/>
      <c r="AP8608" s="61"/>
      <c r="AQ8608" s="61"/>
      <c r="AR8608" s="61"/>
      <c r="AS8608" s="61"/>
      <c r="AT8608" s="61"/>
      <c r="AU8608" s="61"/>
      <c r="AV8608" s="61"/>
      <c r="AW8608" s="61"/>
      <c r="AX8608" s="61"/>
      <c r="AY8608" s="61"/>
      <c r="AZ8608" s="61"/>
      <c r="BA8608" s="61"/>
    </row>
    <row r="8609" spans="39:53" x14ac:dyDescent="0.2">
      <c r="AM8609" s="61"/>
      <c r="AN8609" s="61"/>
      <c r="AO8609" s="171"/>
      <c r="AP8609" s="61"/>
      <c r="AQ8609" s="61"/>
      <c r="AR8609" s="61"/>
      <c r="AS8609" s="61"/>
      <c r="AT8609" s="61"/>
      <c r="AU8609" s="61"/>
      <c r="AV8609" s="61"/>
      <c r="AW8609" s="61"/>
      <c r="AX8609" s="61"/>
      <c r="AY8609" s="61"/>
      <c r="AZ8609" s="61"/>
      <c r="BA8609" s="61"/>
    </row>
    <row r="8610" spans="39:53" x14ac:dyDescent="0.2">
      <c r="AM8610" s="61"/>
      <c r="AN8610" s="61"/>
      <c r="AO8610" s="171"/>
      <c r="AP8610" s="61"/>
      <c r="AQ8610" s="61"/>
      <c r="AR8610" s="61"/>
      <c r="AS8610" s="61"/>
      <c r="AT8610" s="61"/>
      <c r="AU8610" s="61"/>
      <c r="AV8610" s="61"/>
      <c r="AW8610" s="61"/>
      <c r="AX8610" s="61"/>
      <c r="AY8610" s="61"/>
      <c r="AZ8610" s="61"/>
      <c r="BA8610" s="61"/>
    </row>
    <row r="8611" spans="39:53" x14ac:dyDescent="0.2">
      <c r="AM8611" s="61"/>
      <c r="AN8611" s="61"/>
      <c r="AO8611" s="171"/>
      <c r="AP8611" s="61"/>
      <c r="AQ8611" s="61"/>
      <c r="AR8611" s="61"/>
      <c r="AS8611" s="61"/>
      <c r="AT8611" s="61"/>
      <c r="AU8611" s="61"/>
      <c r="AV8611" s="61"/>
      <c r="AW8611" s="61"/>
      <c r="AX8611" s="61"/>
      <c r="AY8611" s="61"/>
      <c r="AZ8611" s="61"/>
      <c r="BA8611" s="61"/>
    </row>
    <row r="8612" spans="39:53" x14ac:dyDescent="0.2">
      <c r="AM8612" s="61"/>
      <c r="AN8612" s="61"/>
      <c r="AO8612" s="171"/>
      <c r="AP8612" s="61"/>
      <c r="AQ8612" s="61"/>
      <c r="AR8612" s="61"/>
      <c r="AS8612" s="61"/>
      <c r="AT8612" s="61"/>
      <c r="AU8612" s="61"/>
      <c r="AV8612" s="61"/>
      <c r="AW8612" s="61"/>
      <c r="AX8612" s="61"/>
      <c r="AY8612" s="61"/>
      <c r="AZ8612" s="61"/>
      <c r="BA8612" s="61"/>
    </row>
    <row r="8613" spans="39:53" x14ac:dyDescent="0.2">
      <c r="AM8613" s="61"/>
      <c r="AN8613" s="61"/>
      <c r="AO8613" s="171"/>
      <c r="AP8613" s="61"/>
      <c r="AQ8613" s="61"/>
      <c r="AR8613" s="61"/>
      <c r="AS8613" s="61"/>
      <c r="AT8613" s="61"/>
      <c r="AU8613" s="61"/>
      <c r="AV8613" s="61"/>
      <c r="AW8613" s="61"/>
      <c r="AX8613" s="61"/>
      <c r="AY8613" s="61"/>
      <c r="AZ8613" s="61"/>
      <c r="BA8613" s="61"/>
    </row>
    <row r="8614" spans="39:53" x14ac:dyDescent="0.2">
      <c r="AM8614" s="61"/>
      <c r="AN8614" s="61"/>
      <c r="AO8614" s="171"/>
      <c r="AP8614" s="61"/>
      <c r="AQ8614" s="61"/>
      <c r="AR8614" s="61"/>
      <c r="AS8614" s="61"/>
      <c r="AT8614" s="61"/>
      <c r="AU8614" s="61"/>
      <c r="AV8614" s="61"/>
      <c r="AW8614" s="61"/>
      <c r="AX8614" s="61"/>
      <c r="AY8614" s="61"/>
      <c r="AZ8614" s="61"/>
      <c r="BA8614" s="61"/>
    </row>
    <row r="8615" spans="39:53" x14ac:dyDescent="0.2">
      <c r="AM8615" s="61"/>
      <c r="AN8615" s="61"/>
      <c r="AO8615" s="171"/>
      <c r="AP8615" s="61"/>
      <c r="AQ8615" s="61"/>
      <c r="AR8615" s="61"/>
      <c r="AS8615" s="61"/>
      <c r="AT8615" s="61"/>
      <c r="AU8615" s="61"/>
      <c r="AV8615" s="61"/>
      <c r="AW8615" s="61"/>
      <c r="AX8615" s="61"/>
      <c r="AY8615" s="61"/>
      <c r="AZ8615" s="61"/>
      <c r="BA8615" s="61"/>
    </row>
    <row r="8616" spans="39:53" x14ac:dyDescent="0.2">
      <c r="AM8616" s="61"/>
      <c r="AN8616" s="61"/>
      <c r="AO8616" s="171"/>
      <c r="AP8616" s="61"/>
      <c r="AQ8616" s="61"/>
      <c r="AR8616" s="61"/>
      <c r="AS8616" s="61"/>
      <c r="AT8616" s="61"/>
      <c r="AU8616" s="61"/>
      <c r="AV8616" s="61"/>
      <c r="AW8616" s="61"/>
      <c r="AX8616" s="61"/>
      <c r="AY8616" s="61"/>
      <c r="AZ8616" s="61"/>
      <c r="BA8616" s="61"/>
    </row>
    <row r="8617" spans="39:53" x14ac:dyDescent="0.2">
      <c r="AM8617" s="61"/>
      <c r="AN8617" s="61"/>
      <c r="AO8617" s="171"/>
      <c r="AP8617" s="61"/>
      <c r="AQ8617" s="61"/>
      <c r="AR8617" s="61"/>
      <c r="AS8617" s="61"/>
      <c r="AT8617" s="61"/>
      <c r="AU8617" s="61"/>
      <c r="AV8617" s="61"/>
      <c r="AW8617" s="61"/>
      <c r="AX8617" s="61"/>
      <c r="AY8617" s="61"/>
      <c r="AZ8617" s="61"/>
      <c r="BA8617" s="61"/>
    </row>
    <row r="8618" spans="39:53" x14ac:dyDescent="0.2">
      <c r="AM8618" s="61"/>
      <c r="AN8618" s="61"/>
      <c r="AO8618" s="171"/>
      <c r="AP8618" s="61"/>
      <c r="AQ8618" s="61"/>
      <c r="AR8618" s="61"/>
      <c r="AS8618" s="61"/>
      <c r="AT8618" s="61"/>
      <c r="AU8618" s="61"/>
      <c r="AV8618" s="61"/>
      <c r="AW8618" s="61"/>
      <c r="AX8618" s="61"/>
      <c r="AY8618" s="61"/>
      <c r="AZ8618" s="61"/>
      <c r="BA8618" s="61"/>
    </row>
    <row r="8619" spans="39:53" x14ac:dyDescent="0.2">
      <c r="AM8619" s="61"/>
      <c r="AN8619" s="61"/>
      <c r="AO8619" s="171"/>
      <c r="AP8619" s="61"/>
      <c r="AQ8619" s="61"/>
      <c r="AR8619" s="61"/>
      <c r="AS8619" s="61"/>
      <c r="AT8619" s="61"/>
      <c r="AU8619" s="61"/>
      <c r="AV8619" s="61"/>
      <c r="AW8619" s="61"/>
      <c r="AX8619" s="61"/>
      <c r="AY8619" s="61"/>
      <c r="AZ8619" s="61"/>
      <c r="BA8619" s="61"/>
    </row>
    <row r="8620" spans="39:53" x14ac:dyDescent="0.2">
      <c r="AM8620" s="61"/>
      <c r="AN8620" s="61"/>
      <c r="AO8620" s="171"/>
      <c r="AP8620" s="61"/>
      <c r="AQ8620" s="61"/>
      <c r="AR8620" s="61"/>
      <c r="AS8620" s="61"/>
      <c r="AT8620" s="61"/>
      <c r="AU8620" s="61"/>
      <c r="AV8620" s="61"/>
      <c r="AW8620" s="61"/>
      <c r="AX8620" s="61"/>
      <c r="AY8620" s="61"/>
      <c r="AZ8620" s="61"/>
      <c r="BA8620" s="61"/>
    </row>
    <row r="8621" spans="39:53" x14ac:dyDescent="0.2">
      <c r="AM8621" s="61"/>
      <c r="AN8621" s="61"/>
      <c r="AO8621" s="171"/>
      <c r="AP8621" s="61"/>
      <c r="AQ8621" s="61"/>
      <c r="AR8621" s="61"/>
      <c r="AS8621" s="61"/>
      <c r="AT8621" s="61"/>
      <c r="AU8621" s="61"/>
      <c r="AV8621" s="61"/>
      <c r="AW8621" s="61"/>
      <c r="AX8621" s="61"/>
      <c r="AY8621" s="61"/>
      <c r="AZ8621" s="61"/>
      <c r="BA8621" s="61"/>
    </row>
    <row r="8622" spans="39:53" x14ac:dyDescent="0.2">
      <c r="AM8622" s="61"/>
      <c r="AN8622" s="61"/>
      <c r="AO8622" s="171"/>
      <c r="AP8622" s="61"/>
      <c r="AQ8622" s="61"/>
      <c r="AR8622" s="61"/>
      <c r="AS8622" s="61"/>
      <c r="AT8622" s="61"/>
      <c r="AU8622" s="61"/>
      <c r="AV8622" s="61"/>
      <c r="AW8622" s="61"/>
      <c r="AX8622" s="61"/>
      <c r="AY8622" s="61"/>
      <c r="AZ8622" s="61"/>
      <c r="BA8622" s="61"/>
    </row>
    <row r="8623" spans="39:53" x14ac:dyDescent="0.2">
      <c r="AM8623" s="61"/>
      <c r="AN8623" s="61"/>
      <c r="AO8623" s="171"/>
      <c r="AP8623" s="61"/>
      <c r="AQ8623" s="61"/>
      <c r="AR8623" s="61"/>
      <c r="AS8623" s="61"/>
      <c r="AT8623" s="61"/>
      <c r="AU8623" s="61"/>
      <c r="AV8623" s="61"/>
      <c r="AW8623" s="61"/>
      <c r="AX8623" s="61"/>
      <c r="AY8623" s="61"/>
      <c r="AZ8623" s="61"/>
      <c r="BA8623" s="61"/>
    </row>
    <row r="8624" spans="39:53" x14ac:dyDescent="0.2">
      <c r="AM8624" s="61"/>
      <c r="AN8624" s="61"/>
      <c r="AO8624" s="171"/>
      <c r="AP8624" s="61"/>
      <c r="AQ8624" s="61"/>
      <c r="AR8624" s="61"/>
      <c r="AS8624" s="61"/>
      <c r="AT8624" s="61"/>
      <c r="AU8624" s="61"/>
      <c r="AV8624" s="61"/>
      <c r="AW8624" s="61"/>
      <c r="AX8624" s="61"/>
      <c r="AY8624" s="61"/>
      <c r="AZ8624" s="61"/>
      <c r="BA8624" s="61"/>
    </row>
    <row r="8625" spans="39:53" x14ac:dyDescent="0.2">
      <c r="AM8625" s="61"/>
      <c r="AN8625" s="61"/>
      <c r="AO8625" s="171"/>
      <c r="AP8625" s="61"/>
      <c r="AQ8625" s="61"/>
      <c r="AR8625" s="61"/>
      <c r="AS8625" s="61"/>
      <c r="AT8625" s="61"/>
      <c r="AU8625" s="61"/>
      <c r="AV8625" s="61"/>
      <c r="AW8625" s="61"/>
      <c r="AX8625" s="61"/>
      <c r="AY8625" s="61"/>
      <c r="AZ8625" s="61"/>
      <c r="BA8625" s="61"/>
    </row>
    <row r="8626" spans="39:53" x14ac:dyDescent="0.2">
      <c r="AM8626" s="61"/>
      <c r="AN8626" s="61"/>
      <c r="AO8626" s="171"/>
      <c r="AP8626" s="61"/>
      <c r="AQ8626" s="61"/>
      <c r="AR8626" s="61"/>
      <c r="AS8626" s="61"/>
      <c r="AT8626" s="61"/>
      <c r="AU8626" s="61"/>
      <c r="AV8626" s="61"/>
      <c r="AW8626" s="61"/>
      <c r="AX8626" s="61"/>
      <c r="AY8626" s="61"/>
      <c r="AZ8626" s="61"/>
      <c r="BA8626" s="61"/>
    </row>
    <row r="8627" spans="39:53" x14ac:dyDescent="0.2">
      <c r="AM8627" s="61"/>
      <c r="AN8627" s="61"/>
      <c r="AO8627" s="171"/>
      <c r="AP8627" s="61"/>
      <c r="AQ8627" s="61"/>
      <c r="AR8627" s="61"/>
      <c r="AS8627" s="61"/>
      <c r="AT8627" s="61"/>
      <c r="AU8627" s="61"/>
      <c r="AV8627" s="61"/>
      <c r="AW8627" s="61"/>
      <c r="AX8627" s="61"/>
      <c r="AY8627" s="61"/>
      <c r="AZ8627" s="61"/>
      <c r="BA8627" s="61"/>
    </row>
    <row r="8628" spans="39:53" x14ac:dyDescent="0.2">
      <c r="AM8628" s="61"/>
      <c r="AN8628" s="61"/>
      <c r="AO8628" s="171"/>
      <c r="AP8628" s="61"/>
      <c r="AQ8628" s="61"/>
      <c r="AR8628" s="61"/>
      <c r="AS8628" s="61"/>
      <c r="AT8628" s="61"/>
      <c r="AU8628" s="61"/>
      <c r="AV8628" s="61"/>
      <c r="AW8628" s="61"/>
      <c r="AX8628" s="61"/>
      <c r="AY8628" s="61"/>
      <c r="AZ8628" s="61"/>
      <c r="BA8628" s="61"/>
    </row>
    <row r="8629" spans="39:53" x14ac:dyDescent="0.2">
      <c r="AM8629" s="61"/>
      <c r="AN8629" s="61"/>
      <c r="AO8629" s="171"/>
      <c r="AP8629" s="61"/>
      <c r="AQ8629" s="61"/>
      <c r="AR8629" s="61"/>
      <c r="AS8629" s="61"/>
      <c r="AT8629" s="61"/>
      <c r="AU8629" s="61"/>
      <c r="AV8629" s="61"/>
      <c r="AW8629" s="61"/>
      <c r="AX8629" s="61"/>
      <c r="AY8629" s="61"/>
      <c r="AZ8629" s="61"/>
      <c r="BA8629" s="61"/>
    </row>
    <row r="8630" spans="39:53" x14ac:dyDescent="0.2">
      <c r="AM8630" s="61"/>
      <c r="AN8630" s="61"/>
      <c r="AO8630" s="171"/>
      <c r="AP8630" s="61"/>
      <c r="AQ8630" s="61"/>
      <c r="AR8630" s="61"/>
      <c r="AS8630" s="61"/>
      <c r="AT8630" s="61"/>
      <c r="AU8630" s="61"/>
      <c r="AV8630" s="61"/>
      <c r="AW8630" s="61"/>
      <c r="AX8630" s="61"/>
      <c r="AY8630" s="61"/>
      <c r="AZ8630" s="61"/>
      <c r="BA8630" s="61"/>
    </row>
    <row r="8631" spans="39:53" x14ac:dyDescent="0.2">
      <c r="AM8631" s="61"/>
      <c r="AN8631" s="61"/>
      <c r="AO8631" s="171"/>
      <c r="AP8631" s="61"/>
      <c r="AQ8631" s="61"/>
      <c r="AR8631" s="61"/>
      <c r="AS8631" s="61"/>
      <c r="AT8631" s="61"/>
      <c r="AU8631" s="61"/>
      <c r="AV8631" s="61"/>
      <c r="AW8631" s="61"/>
      <c r="AX8631" s="61"/>
      <c r="AY8631" s="61"/>
      <c r="AZ8631" s="61"/>
      <c r="BA8631" s="61"/>
    </row>
    <row r="8632" spans="39:53" x14ac:dyDescent="0.2">
      <c r="AM8632" s="61"/>
      <c r="AN8632" s="61"/>
      <c r="AO8632" s="171"/>
      <c r="AP8632" s="61"/>
      <c r="AQ8632" s="61"/>
      <c r="AR8632" s="61"/>
      <c r="AS8632" s="61"/>
      <c r="AT8632" s="61"/>
      <c r="AU8632" s="61"/>
      <c r="AV8632" s="61"/>
      <c r="AW8632" s="61"/>
      <c r="AX8632" s="61"/>
      <c r="AY8632" s="61"/>
      <c r="AZ8632" s="61"/>
      <c r="BA8632" s="61"/>
    </row>
    <row r="8633" spans="39:53" x14ac:dyDescent="0.2">
      <c r="AM8633" s="61"/>
      <c r="AN8633" s="61"/>
      <c r="AO8633" s="171"/>
      <c r="AP8633" s="61"/>
      <c r="AQ8633" s="61"/>
      <c r="AR8633" s="61"/>
      <c r="AS8633" s="61"/>
      <c r="AT8633" s="61"/>
      <c r="AU8633" s="61"/>
      <c r="AV8633" s="61"/>
      <c r="AW8633" s="61"/>
      <c r="AX8633" s="61"/>
      <c r="AY8633" s="61"/>
      <c r="AZ8633" s="61"/>
      <c r="BA8633" s="61"/>
    </row>
    <row r="8634" spans="39:53" x14ac:dyDescent="0.2">
      <c r="AM8634" s="61"/>
      <c r="AN8634" s="61"/>
      <c r="AO8634" s="171"/>
      <c r="AP8634" s="61"/>
      <c r="AQ8634" s="61"/>
      <c r="AR8634" s="61"/>
      <c r="AS8634" s="61"/>
      <c r="AT8634" s="61"/>
      <c r="AU8634" s="61"/>
      <c r="AV8634" s="61"/>
      <c r="AW8634" s="61"/>
      <c r="AX8634" s="61"/>
      <c r="AY8634" s="61"/>
      <c r="AZ8634" s="61"/>
      <c r="BA8634" s="61"/>
    </row>
    <row r="8635" spans="39:53" x14ac:dyDescent="0.2">
      <c r="AM8635" s="61"/>
      <c r="AN8635" s="61"/>
      <c r="AO8635" s="171"/>
      <c r="AP8635" s="61"/>
      <c r="AQ8635" s="61"/>
      <c r="AR8635" s="61"/>
      <c r="AS8635" s="61"/>
      <c r="AT8635" s="61"/>
      <c r="AU8635" s="61"/>
      <c r="AV8635" s="61"/>
      <c r="AW8635" s="61"/>
      <c r="AX8635" s="61"/>
      <c r="AY8635" s="61"/>
      <c r="AZ8635" s="61"/>
      <c r="BA8635" s="61"/>
    </row>
    <row r="8636" spans="39:53" x14ac:dyDescent="0.2">
      <c r="AM8636" s="61"/>
      <c r="AN8636" s="61"/>
      <c r="AO8636" s="171"/>
      <c r="AP8636" s="61"/>
      <c r="AQ8636" s="61"/>
      <c r="AR8636" s="61"/>
      <c r="AS8636" s="61"/>
      <c r="AT8636" s="61"/>
      <c r="AU8636" s="61"/>
      <c r="AV8636" s="61"/>
      <c r="AW8636" s="61"/>
      <c r="AX8636" s="61"/>
      <c r="AY8636" s="61"/>
      <c r="AZ8636" s="61"/>
      <c r="BA8636" s="61"/>
    </row>
    <row r="8637" spans="39:53" x14ac:dyDescent="0.2">
      <c r="AM8637" s="61"/>
      <c r="AN8637" s="61"/>
      <c r="AO8637" s="171"/>
      <c r="AP8637" s="61"/>
      <c r="AQ8637" s="61"/>
      <c r="AR8637" s="61"/>
      <c r="AS8637" s="61"/>
      <c r="AT8637" s="61"/>
      <c r="AU8637" s="61"/>
      <c r="AV8637" s="61"/>
      <c r="AW8637" s="61"/>
      <c r="AX8637" s="61"/>
      <c r="AY8637" s="61"/>
      <c r="AZ8637" s="61"/>
      <c r="BA8637" s="61"/>
    </row>
    <row r="8638" spans="39:53" x14ac:dyDescent="0.2">
      <c r="AM8638" s="61"/>
      <c r="AN8638" s="61"/>
      <c r="AO8638" s="171"/>
      <c r="AP8638" s="61"/>
      <c r="AQ8638" s="61"/>
      <c r="AR8638" s="61"/>
      <c r="AS8638" s="61"/>
      <c r="AT8638" s="61"/>
      <c r="AU8638" s="61"/>
      <c r="AV8638" s="61"/>
      <c r="AW8638" s="61"/>
      <c r="AX8638" s="61"/>
      <c r="AY8638" s="61"/>
      <c r="AZ8638" s="61"/>
      <c r="BA8638" s="61"/>
    </row>
    <row r="8639" spans="39:53" x14ac:dyDescent="0.2">
      <c r="AM8639" s="61"/>
      <c r="AN8639" s="61"/>
      <c r="AO8639" s="171"/>
      <c r="AP8639" s="61"/>
      <c r="AQ8639" s="61"/>
      <c r="AR8639" s="61"/>
      <c r="AS8639" s="61"/>
      <c r="AT8639" s="61"/>
      <c r="AU8639" s="61"/>
      <c r="AV8639" s="61"/>
      <c r="AW8639" s="61"/>
      <c r="AX8639" s="61"/>
      <c r="AY8639" s="61"/>
      <c r="AZ8639" s="61"/>
      <c r="BA8639" s="61"/>
    </row>
    <row r="8640" spans="39:53" x14ac:dyDescent="0.2">
      <c r="AM8640" s="61"/>
      <c r="AN8640" s="61"/>
      <c r="AO8640" s="171"/>
      <c r="AP8640" s="61"/>
      <c r="AQ8640" s="61"/>
      <c r="AR8640" s="61"/>
      <c r="AS8640" s="61"/>
      <c r="AT8640" s="61"/>
      <c r="AU8640" s="61"/>
      <c r="AV8640" s="61"/>
      <c r="AW8640" s="61"/>
      <c r="AX8640" s="61"/>
      <c r="AY8640" s="61"/>
      <c r="AZ8640" s="61"/>
      <c r="BA8640" s="61"/>
    </row>
    <row r="8641" spans="39:53" x14ac:dyDescent="0.2">
      <c r="AM8641" s="61"/>
      <c r="AN8641" s="61"/>
      <c r="AO8641" s="171"/>
      <c r="AP8641" s="61"/>
      <c r="AQ8641" s="61"/>
      <c r="AR8641" s="61"/>
      <c r="AS8641" s="61"/>
      <c r="AT8641" s="61"/>
      <c r="AU8641" s="61"/>
      <c r="AV8641" s="61"/>
      <c r="AW8641" s="61"/>
      <c r="AX8641" s="61"/>
      <c r="AY8641" s="61"/>
      <c r="AZ8641" s="61"/>
      <c r="BA8641" s="61"/>
    </row>
    <row r="8642" spans="39:53" x14ac:dyDescent="0.2">
      <c r="AM8642" s="61"/>
      <c r="AN8642" s="61"/>
      <c r="AO8642" s="171"/>
      <c r="AP8642" s="61"/>
      <c r="AQ8642" s="61"/>
      <c r="AR8642" s="61"/>
      <c r="AS8642" s="61"/>
      <c r="AT8642" s="61"/>
      <c r="AU8642" s="61"/>
      <c r="AV8642" s="61"/>
      <c r="AW8642" s="61"/>
      <c r="AX8642" s="61"/>
      <c r="AY8642" s="61"/>
      <c r="AZ8642" s="61"/>
      <c r="BA8642" s="61"/>
    </row>
    <row r="8643" spans="39:53" x14ac:dyDescent="0.2">
      <c r="AM8643" s="61"/>
      <c r="AN8643" s="61"/>
      <c r="AO8643" s="171"/>
      <c r="AP8643" s="61"/>
      <c r="AQ8643" s="61"/>
      <c r="AR8643" s="61"/>
      <c r="AS8643" s="61"/>
      <c r="AT8643" s="61"/>
      <c r="AU8643" s="61"/>
      <c r="AV8643" s="61"/>
      <c r="AW8643" s="61"/>
      <c r="AX8643" s="61"/>
      <c r="AY8643" s="61"/>
      <c r="AZ8643" s="61"/>
      <c r="BA8643" s="61"/>
    </row>
    <row r="8644" spans="39:53" x14ac:dyDescent="0.2">
      <c r="AM8644" s="61"/>
      <c r="AN8644" s="61"/>
      <c r="AO8644" s="171"/>
      <c r="AP8644" s="61"/>
      <c r="AQ8644" s="61"/>
      <c r="AR8644" s="61"/>
      <c r="AS8644" s="61"/>
      <c r="AT8644" s="61"/>
      <c r="AU8644" s="61"/>
      <c r="AV8644" s="61"/>
      <c r="AW8644" s="61"/>
      <c r="AX8644" s="61"/>
      <c r="AY8644" s="61"/>
      <c r="AZ8644" s="61"/>
      <c r="BA8644" s="61"/>
    </row>
    <row r="8645" spans="39:53" x14ac:dyDescent="0.2">
      <c r="AM8645" s="61"/>
      <c r="AN8645" s="61"/>
      <c r="AO8645" s="171"/>
      <c r="AP8645" s="61"/>
      <c r="AQ8645" s="61"/>
      <c r="AR8645" s="61"/>
      <c r="AS8645" s="61"/>
      <c r="AT8645" s="61"/>
      <c r="AU8645" s="61"/>
      <c r="AV8645" s="61"/>
      <c r="AW8645" s="61"/>
      <c r="AX8645" s="61"/>
      <c r="AY8645" s="61"/>
      <c r="AZ8645" s="61"/>
      <c r="BA8645" s="61"/>
    </row>
    <row r="8646" spans="39:53" x14ac:dyDescent="0.2">
      <c r="AM8646" s="61"/>
      <c r="AN8646" s="61"/>
      <c r="AO8646" s="171"/>
      <c r="AP8646" s="61"/>
      <c r="AQ8646" s="61"/>
      <c r="AR8646" s="61"/>
      <c r="AS8646" s="61"/>
      <c r="AT8646" s="61"/>
      <c r="AU8646" s="61"/>
      <c r="AV8646" s="61"/>
      <c r="AW8646" s="61"/>
      <c r="AX8646" s="61"/>
      <c r="AY8646" s="61"/>
      <c r="AZ8646" s="61"/>
      <c r="BA8646" s="61"/>
    </row>
    <row r="8647" spans="39:53" x14ac:dyDescent="0.2">
      <c r="AM8647" s="61"/>
      <c r="AN8647" s="61"/>
      <c r="AO8647" s="171"/>
      <c r="AP8647" s="61"/>
      <c r="AQ8647" s="61"/>
      <c r="AR8647" s="61"/>
      <c r="AS8647" s="61"/>
      <c r="AT8647" s="61"/>
      <c r="AU8647" s="61"/>
      <c r="AV8647" s="61"/>
      <c r="AW8647" s="61"/>
      <c r="AX8647" s="61"/>
      <c r="AY8647" s="61"/>
      <c r="AZ8647" s="61"/>
      <c r="BA8647" s="61"/>
    </row>
    <row r="8648" spans="39:53" x14ac:dyDescent="0.2">
      <c r="AM8648" s="61"/>
      <c r="AN8648" s="61"/>
      <c r="AO8648" s="171"/>
      <c r="AP8648" s="61"/>
      <c r="AQ8648" s="61"/>
      <c r="AR8648" s="61"/>
      <c r="AS8648" s="61"/>
      <c r="AT8648" s="61"/>
      <c r="AU8648" s="61"/>
      <c r="AV8648" s="61"/>
      <c r="AW8648" s="61"/>
      <c r="AX8648" s="61"/>
      <c r="AY8648" s="61"/>
      <c r="AZ8648" s="61"/>
      <c r="BA8648" s="61"/>
    </row>
    <row r="8649" spans="39:53" x14ac:dyDescent="0.2">
      <c r="AM8649" s="61"/>
      <c r="AN8649" s="61"/>
      <c r="AO8649" s="171"/>
      <c r="AP8649" s="61"/>
      <c r="AQ8649" s="61"/>
      <c r="AR8649" s="61"/>
      <c r="AS8649" s="61"/>
      <c r="AT8649" s="61"/>
      <c r="AU8649" s="61"/>
      <c r="AV8649" s="61"/>
      <c r="AW8649" s="61"/>
      <c r="AX8649" s="61"/>
      <c r="AY8649" s="61"/>
      <c r="AZ8649" s="61"/>
      <c r="BA8649" s="61"/>
    </row>
    <row r="8650" spans="39:53" x14ac:dyDescent="0.2">
      <c r="AM8650" s="61"/>
      <c r="AN8650" s="61"/>
      <c r="AO8650" s="171"/>
      <c r="AP8650" s="61"/>
      <c r="AQ8650" s="61"/>
      <c r="AR8650" s="61"/>
      <c r="AS8650" s="61"/>
      <c r="AT8650" s="61"/>
      <c r="AU8650" s="61"/>
      <c r="AV8650" s="61"/>
      <c r="AW8650" s="61"/>
      <c r="AX8650" s="61"/>
      <c r="AY8650" s="61"/>
      <c r="AZ8650" s="61"/>
      <c r="BA8650" s="61"/>
    </row>
    <row r="8651" spans="39:53" x14ac:dyDescent="0.2">
      <c r="AM8651" s="61"/>
      <c r="AN8651" s="61"/>
      <c r="AO8651" s="171"/>
      <c r="AP8651" s="61"/>
      <c r="AQ8651" s="61"/>
      <c r="AR8651" s="61"/>
      <c r="AS8651" s="61"/>
      <c r="AT8651" s="61"/>
      <c r="AU8651" s="61"/>
      <c r="AV8651" s="61"/>
      <c r="AW8651" s="61"/>
      <c r="AX8651" s="61"/>
      <c r="AY8651" s="61"/>
      <c r="AZ8651" s="61"/>
      <c r="BA8651" s="61"/>
    </row>
    <row r="8652" spans="39:53" x14ac:dyDescent="0.2">
      <c r="AM8652" s="61"/>
      <c r="AN8652" s="61"/>
      <c r="AO8652" s="171"/>
      <c r="AP8652" s="61"/>
      <c r="AQ8652" s="61"/>
      <c r="AR8652" s="61"/>
      <c r="AS8652" s="61"/>
      <c r="AT8652" s="61"/>
      <c r="AU8652" s="61"/>
      <c r="AV8652" s="61"/>
      <c r="AW8652" s="61"/>
      <c r="AX8652" s="61"/>
      <c r="AY8652" s="61"/>
      <c r="AZ8652" s="61"/>
      <c r="BA8652" s="61"/>
    </row>
    <row r="8653" spans="39:53" x14ac:dyDescent="0.2">
      <c r="AM8653" s="61"/>
      <c r="AN8653" s="61"/>
      <c r="AO8653" s="171"/>
      <c r="AP8653" s="61"/>
      <c r="AQ8653" s="61"/>
      <c r="AR8653" s="61"/>
      <c r="AS8653" s="61"/>
      <c r="AT8653" s="61"/>
      <c r="AU8653" s="61"/>
      <c r="AV8653" s="61"/>
      <c r="AW8653" s="61"/>
      <c r="AX8653" s="61"/>
      <c r="AY8653" s="61"/>
      <c r="AZ8653" s="61"/>
      <c r="BA8653" s="61"/>
    </row>
    <row r="8654" spans="39:53" x14ac:dyDescent="0.2">
      <c r="AM8654" s="61"/>
      <c r="AN8654" s="61"/>
      <c r="AO8654" s="171"/>
      <c r="AP8654" s="61"/>
      <c r="AQ8654" s="61"/>
      <c r="AR8654" s="61"/>
      <c r="AS8654" s="61"/>
      <c r="AT8654" s="61"/>
      <c r="AU8654" s="61"/>
      <c r="AV8654" s="61"/>
      <c r="AW8654" s="61"/>
      <c r="AX8654" s="61"/>
      <c r="AY8654" s="61"/>
      <c r="AZ8654" s="61"/>
      <c r="BA8654" s="61"/>
    </row>
    <row r="8655" spans="39:53" x14ac:dyDescent="0.2">
      <c r="AM8655" s="61"/>
      <c r="AN8655" s="61"/>
      <c r="AO8655" s="171"/>
      <c r="AP8655" s="61"/>
      <c r="AQ8655" s="61"/>
      <c r="AR8655" s="61"/>
      <c r="AS8655" s="61"/>
      <c r="AT8655" s="61"/>
      <c r="AU8655" s="61"/>
      <c r="AV8655" s="61"/>
      <c r="AW8655" s="61"/>
      <c r="AX8655" s="61"/>
      <c r="AY8655" s="61"/>
      <c r="AZ8655" s="61"/>
      <c r="BA8655" s="61"/>
    </row>
    <row r="8656" spans="39:53" x14ac:dyDescent="0.2">
      <c r="AM8656" s="61"/>
      <c r="AN8656" s="61"/>
      <c r="AO8656" s="171"/>
      <c r="AP8656" s="61"/>
      <c r="AQ8656" s="61"/>
      <c r="AR8656" s="61"/>
      <c r="AS8656" s="61"/>
      <c r="AT8656" s="61"/>
      <c r="AU8656" s="61"/>
      <c r="AV8656" s="61"/>
      <c r="AW8656" s="61"/>
      <c r="AX8656" s="61"/>
      <c r="AY8656" s="61"/>
      <c r="AZ8656" s="61"/>
      <c r="BA8656" s="61"/>
    </row>
    <row r="8657" spans="39:53" x14ac:dyDescent="0.2">
      <c r="AM8657" s="61"/>
      <c r="AN8657" s="61"/>
      <c r="AO8657" s="171"/>
      <c r="AP8657" s="61"/>
      <c r="AQ8657" s="61"/>
      <c r="AR8657" s="61"/>
      <c r="AS8657" s="61"/>
      <c r="AT8657" s="61"/>
      <c r="AU8657" s="61"/>
      <c r="AV8657" s="61"/>
      <c r="AW8657" s="61"/>
      <c r="AX8657" s="61"/>
      <c r="AY8657" s="61"/>
      <c r="AZ8657" s="61"/>
      <c r="BA8657" s="61"/>
    </row>
    <row r="8658" spans="39:53" x14ac:dyDescent="0.2">
      <c r="AM8658" s="61"/>
      <c r="AN8658" s="61"/>
      <c r="AO8658" s="171"/>
      <c r="AP8658" s="61"/>
      <c r="AQ8658" s="61"/>
      <c r="AR8658" s="61"/>
      <c r="AS8658" s="61"/>
      <c r="AT8658" s="61"/>
      <c r="AU8658" s="61"/>
      <c r="AV8658" s="61"/>
      <c r="AW8658" s="61"/>
      <c r="AX8658" s="61"/>
      <c r="AY8658" s="61"/>
      <c r="AZ8658" s="61"/>
      <c r="BA8658" s="61"/>
    </row>
    <row r="8659" spans="39:53" x14ac:dyDescent="0.2">
      <c r="AM8659" s="61"/>
      <c r="AN8659" s="61"/>
      <c r="AO8659" s="171"/>
      <c r="AP8659" s="61"/>
      <c r="AQ8659" s="61"/>
      <c r="AR8659" s="61"/>
      <c r="AS8659" s="61"/>
      <c r="AT8659" s="61"/>
      <c r="AU8659" s="61"/>
      <c r="AV8659" s="61"/>
      <c r="AW8659" s="61"/>
      <c r="AX8659" s="61"/>
      <c r="AY8659" s="61"/>
      <c r="AZ8659" s="61"/>
      <c r="BA8659" s="61"/>
    </row>
    <row r="8660" spans="39:53" x14ac:dyDescent="0.2">
      <c r="AM8660" s="61"/>
      <c r="AN8660" s="61"/>
      <c r="AO8660" s="171"/>
      <c r="AP8660" s="61"/>
      <c r="AQ8660" s="61"/>
      <c r="AR8660" s="61"/>
      <c r="AS8660" s="61"/>
      <c r="AT8660" s="61"/>
      <c r="AU8660" s="61"/>
      <c r="AV8660" s="61"/>
      <c r="AW8660" s="61"/>
      <c r="AX8660" s="61"/>
      <c r="AY8660" s="61"/>
      <c r="AZ8660" s="61"/>
      <c r="BA8660" s="61"/>
    </row>
    <row r="8661" spans="39:53" x14ac:dyDescent="0.2">
      <c r="AM8661" s="61"/>
      <c r="AN8661" s="61"/>
      <c r="AO8661" s="171"/>
      <c r="AP8661" s="61"/>
      <c r="AQ8661" s="61"/>
      <c r="AR8661" s="61"/>
      <c r="AS8661" s="61"/>
      <c r="AT8661" s="61"/>
      <c r="AU8661" s="61"/>
      <c r="AV8661" s="61"/>
      <c r="AW8661" s="61"/>
      <c r="AX8661" s="61"/>
      <c r="AY8661" s="61"/>
      <c r="AZ8661" s="61"/>
      <c r="BA8661" s="61"/>
    </row>
    <row r="8662" spans="39:53" x14ac:dyDescent="0.2">
      <c r="AM8662" s="61"/>
      <c r="AN8662" s="61"/>
      <c r="AO8662" s="171"/>
      <c r="AP8662" s="61"/>
      <c r="AQ8662" s="61"/>
      <c r="AR8662" s="61"/>
      <c r="AS8662" s="61"/>
      <c r="AT8662" s="61"/>
      <c r="AU8662" s="61"/>
      <c r="AV8662" s="61"/>
      <c r="AW8662" s="61"/>
      <c r="AX8662" s="61"/>
      <c r="AY8662" s="61"/>
      <c r="AZ8662" s="61"/>
      <c r="BA8662" s="61"/>
    </row>
    <row r="8663" spans="39:53" x14ac:dyDescent="0.2">
      <c r="AM8663" s="61"/>
      <c r="AN8663" s="61"/>
      <c r="AO8663" s="171"/>
      <c r="AP8663" s="61"/>
      <c r="AQ8663" s="61"/>
      <c r="AR8663" s="61"/>
      <c r="AS8663" s="61"/>
      <c r="AT8663" s="61"/>
      <c r="AU8663" s="61"/>
      <c r="AV8663" s="61"/>
      <c r="AW8663" s="61"/>
      <c r="AX8663" s="61"/>
      <c r="AY8663" s="61"/>
      <c r="AZ8663" s="61"/>
      <c r="BA8663" s="61"/>
    </row>
    <row r="8664" spans="39:53" x14ac:dyDescent="0.2">
      <c r="AM8664" s="61"/>
      <c r="AN8664" s="61"/>
      <c r="AO8664" s="171"/>
      <c r="AP8664" s="61"/>
      <c r="AQ8664" s="61"/>
      <c r="AR8664" s="61"/>
      <c r="AS8664" s="61"/>
      <c r="AT8664" s="61"/>
      <c r="AU8664" s="61"/>
      <c r="AV8664" s="61"/>
      <c r="AW8664" s="61"/>
      <c r="AX8664" s="61"/>
      <c r="AY8664" s="61"/>
      <c r="AZ8664" s="61"/>
      <c r="BA8664" s="61"/>
    </row>
    <row r="8665" spans="39:53" x14ac:dyDescent="0.2">
      <c r="AM8665" s="61"/>
      <c r="AN8665" s="61"/>
      <c r="AO8665" s="171"/>
      <c r="AP8665" s="61"/>
      <c r="AQ8665" s="61"/>
      <c r="AR8665" s="61"/>
      <c r="AS8665" s="61"/>
      <c r="AT8665" s="61"/>
      <c r="AU8665" s="61"/>
      <c r="AV8665" s="61"/>
      <c r="AW8665" s="61"/>
      <c r="AX8665" s="61"/>
      <c r="AY8665" s="61"/>
      <c r="AZ8665" s="61"/>
      <c r="BA8665" s="61"/>
    </row>
    <row r="8666" spans="39:53" x14ac:dyDescent="0.2">
      <c r="AM8666" s="61"/>
      <c r="AN8666" s="61"/>
      <c r="AO8666" s="171"/>
      <c r="AP8666" s="61"/>
      <c r="AQ8666" s="61"/>
      <c r="AR8666" s="61"/>
      <c r="AS8666" s="61"/>
      <c r="AT8666" s="61"/>
      <c r="AU8666" s="61"/>
      <c r="AV8666" s="61"/>
      <c r="AW8666" s="61"/>
      <c r="AX8666" s="61"/>
      <c r="AY8666" s="61"/>
      <c r="AZ8666" s="61"/>
      <c r="BA8666" s="61"/>
    </row>
    <row r="8667" spans="39:53" x14ac:dyDescent="0.2">
      <c r="AM8667" s="61"/>
      <c r="AN8667" s="61"/>
      <c r="AO8667" s="171"/>
      <c r="AP8667" s="61"/>
      <c r="AQ8667" s="61"/>
      <c r="AR8667" s="61"/>
      <c r="AS8667" s="61"/>
      <c r="AT8667" s="61"/>
      <c r="AU8667" s="61"/>
      <c r="AV8667" s="61"/>
      <c r="AW8667" s="61"/>
      <c r="AX8667" s="61"/>
      <c r="AY8667" s="61"/>
      <c r="AZ8667" s="61"/>
      <c r="BA8667" s="61"/>
    </row>
    <row r="8668" spans="39:53" x14ac:dyDescent="0.2">
      <c r="AM8668" s="61"/>
      <c r="AN8668" s="61"/>
      <c r="AO8668" s="171"/>
      <c r="AP8668" s="61"/>
      <c r="AQ8668" s="61"/>
      <c r="AR8668" s="61"/>
      <c r="AS8668" s="61"/>
      <c r="AT8668" s="61"/>
      <c r="AU8668" s="61"/>
      <c r="AV8668" s="61"/>
      <c r="AW8668" s="61"/>
      <c r="AX8668" s="61"/>
      <c r="AY8668" s="61"/>
      <c r="AZ8668" s="61"/>
      <c r="BA8668" s="61"/>
    </row>
    <row r="8669" spans="39:53" x14ac:dyDescent="0.2">
      <c r="AM8669" s="61"/>
      <c r="AN8669" s="61"/>
      <c r="AO8669" s="171"/>
      <c r="AP8669" s="61"/>
      <c r="AQ8669" s="61"/>
      <c r="AR8669" s="61"/>
      <c r="AS8669" s="61"/>
      <c r="AT8669" s="61"/>
      <c r="AU8669" s="61"/>
      <c r="AV8669" s="61"/>
      <c r="AW8669" s="61"/>
      <c r="AX8669" s="61"/>
      <c r="AY8669" s="61"/>
      <c r="AZ8669" s="61"/>
      <c r="BA8669" s="61"/>
    </row>
    <row r="8670" spans="39:53" x14ac:dyDescent="0.2">
      <c r="AM8670" s="61"/>
      <c r="AN8670" s="61"/>
      <c r="AO8670" s="171"/>
      <c r="AP8670" s="61"/>
      <c r="AQ8670" s="61"/>
      <c r="AR8670" s="61"/>
      <c r="AS8670" s="61"/>
      <c r="AT8670" s="61"/>
      <c r="AU8670" s="61"/>
      <c r="AV8670" s="61"/>
      <c r="AW8670" s="61"/>
      <c r="AX8670" s="61"/>
      <c r="AY8670" s="61"/>
      <c r="AZ8670" s="61"/>
      <c r="BA8670" s="61"/>
    </row>
    <row r="8671" spans="39:53" x14ac:dyDescent="0.2">
      <c r="AM8671" s="61"/>
      <c r="AN8671" s="61"/>
      <c r="AO8671" s="171"/>
      <c r="AP8671" s="61"/>
      <c r="AQ8671" s="61"/>
      <c r="AR8671" s="61"/>
      <c r="AS8671" s="61"/>
      <c r="AT8671" s="61"/>
      <c r="AU8671" s="61"/>
      <c r="AV8671" s="61"/>
      <c r="AW8671" s="61"/>
      <c r="AX8671" s="61"/>
      <c r="AY8671" s="61"/>
      <c r="AZ8671" s="61"/>
      <c r="BA8671" s="61"/>
    </row>
    <row r="8672" spans="39:53" x14ac:dyDescent="0.2">
      <c r="AM8672" s="61"/>
      <c r="AN8672" s="61"/>
      <c r="AO8672" s="171"/>
      <c r="AP8672" s="61"/>
      <c r="AQ8672" s="61"/>
      <c r="AR8672" s="61"/>
      <c r="AS8672" s="61"/>
      <c r="AT8672" s="61"/>
      <c r="AU8672" s="61"/>
      <c r="AV8672" s="61"/>
      <c r="AW8672" s="61"/>
      <c r="AX8672" s="61"/>
      <c r="AY8672" s="61"/>
      <c r="AZ8672" s="61"/>
      <c r="BA8672" s="61"/>
    </row>
    <row r="8673" spans="39:53" x14ac:dyDescent="0.2">
      <c r="AM8673" s="61"/>
      <c r="AN8673" s="61"/>
      <c r="AO8673" s="171"/>
      <c r="AP8673" s="61"/>
      <c r="AQ8673" s="61"/>
      <c r="AR8673" s="61"/>
      <c r="AS8673" s="61"/>
      <c r="AT8673" s="61"/>
      <c r="AU8673" s="61"/>
      <c r="AV8673" s="61"/>
      <c r="AW8673" s="61"/>
      <c r="AX8673" s="61"/>
      <c r="AY8673" s="61"/>
      <c r="AZ8673" s="61"/>
      <c r="BA8673" s="61"/>
    </row>
    <row r="8674" spans="39:53" x14ac:dyDescent="0.2">
      <c r="AM8674" s="61"/>
      <c r="AN8674" s="61"/>
      <c r="AO8674" s="171"/>
      <c r="AP8674" s="61"/>
      <c r="AQ8674" s="61"/>
      <c r="AR8674" s="61"/>
      <c r="AS8674" s="61"/>
      <c r="AT8674" s="61"/>
      <c r="AU8674" s="61"/>
      <c r="AV8674" s="61"/>
      <c r="AW8674" s="61"/>
      <c r="AX8674" s="61"/>
      <c r="AY8674" s="61"/>
      <c r="AZ8674" s="61"/>
      <c r="BA8674" s="61"/>
    </row>
    <row r="8675" spans="39:53" x14ac:dyDescent="0.2">
      <c r="AM8675" s="61"/>
      <c r="AN8675" s="61"/>
      <c r="AO8675" s="171"/>
      <c r="AP8675" s="61"/>
      <c r="AQ8675" s="61"/>
      <c r="AR8675" s="61"/>
      <c r="AS8675" s="61"/>
      <c r="AT8675" s="61"/>
      <c r="AU8675" s="61"/>
      <c r="AV8675" s="61"/>
      <c r="AW8675" s="61"/>
      <c r="AX8675" s="61"/>
      <c r="AY8675" s="61"/>
      <c r="AZ8675" s="61"/>
      <c r="BA8675" s="61"/>
    </row>
    <row r="8676" spans="39:53" x14ac:dyDescent="0.2">
      <c r="AM8676" s="61"/>
      <c r="AN8676" s="61"/>
      <c r="AO8676" s="171"/>
      <c r="AP8676" s="61"/>
      <c r="AQ8676" s="61"/>
      <c r="AR8676" s="61"/>
      <c r="AS8676" s="61"/>
      <c r="AT8676" s="61"/>
      <c r="AU8676" s="61"/>
      <c r="AV8676" s="61"/>
      <c r="AW8676" s="61"/>
      <c r="AX8676" s="61"/>
      <c r="AY8676" s="61"/>
      <c r="AZ8676" s="61"/>
      <c r="BA8676" s="61"/>
    </row>
    <row r="8677" spans="39:53" x14ac:dyDescent="0.2">
      <c r="AM8677" s="61"/>
      <c r="AN8677" s="61"/>
      <c r="AO8677" s="171"/>
      <c r="AP8677" s="61"/>
      <c r="AQ8677" s="61"/>
      <c r="AR8677" s="61"/>
      <c r="AS8677" s="61"/>
      <c r="AT8677" s="61"/>
      <c r="AU8677" s="61"/>
      <c r="AV8677" s="61"/>
      <c r="AW8677" s="61"/>
      <c r="AX8677" s="61"/>
      <c r="AY8677" s="61"/>
      <c r="AZ8677" s="61"/>
      <c r="BA8677" s="61"/>
    </row>
    <row r="8678" spans="39:53" x14ac:dyDescent="0.2">
      <c r="AM8678" s="61"/>
      <c r="AN8678" s="61"/>
      <c r="AO8678" s="171"/>
      <c r="AP8678" s="61"/>
      <c r="AQ8678" s="61"/>
      <c r="AR8678" s="61"/>
      <c r="AS8678" s="61"/>
      <c r="AT8678" s="61"/>
      <c r="AU8678" s="61"/>
      <c r="AV8678" s="61"/>
      <c r="AW8678" s="61"/>
      <c r="AX8678" s="61"/>
      <c r="AY8678" s="61"/>
      <c r="AZ8678" s="61"/>
      <c r="BA8678" s="61"/>
    </row>
    <row r="8679" spans="39:53" x14ac:dyDescent="0.2">
      <c r="AM8679" s="61"/>
      <c r="AN8679" s="61"/>
      <c r="AO8679" s="171"/>
      <c r="AP8679" s="61"/>
      <c r="AQ8679" s="61"/>
      <c r="AR8679" s="61"/>
      <c r="AS8679" s="61"/>
      <c r="AT8679" s="61"/>
      <c r="AU8679" s="61"/>
      <c r="AV8679" s="61"/>
      <c r="AW8679" s="61"/>
      <c r="AX8679" s="61"/>
      <c r="AY8679" s="61"/>
      <c r="AZ8679" s="61"/>
      <c r="BA8679" s="61"/>
    </row>
    <row r="8680" spans="39:53" x14ac:dyDescent="0.2">
      <c r="AM8680" s="61"/>
      <c r="AN8680" s="61"/>
      <c r="AO8680" s="171"/>
      <c r="AP8680" s="61"/>
      <c r="AQ8680" s="61"/>
      <c r="AR8680" s="61"/>
      <c r="AS8680" s="61"/>
      <c r="AT8680" s="61"/>
      <c r="AU8680" s="61"/>
      <c r="AV8680" s="61"/>
      <c r="AW8680" s="61"/>
      <c r="AX8680" s="61"/>
      <c r="AY8680" s="61"/>
      <c r="AZ8680" s="61"/>
      <c r="BA8680" s="61"/>
    </row>
    <row r="8681" spans="39:53" x14ac:dyDescent="0.2">
      <c r="AM8681" s="61"/>
      <c r="AN8681" s="61"/>
      <c r="AO8681" s="171"/>
      <c r="AP8681" s="61"/>
      <c r="AQ8681" s="61"/>
      <c r="AR8681" s="61"/>
      <c r="AS8681" s="61"/>
      <c r="AT8681" s="61"/>
      <c r="AU8681" s="61"/>
      <c r="AV8681" s="61"/>
      <c r="AW8681" s="61"/>
      <c r="AX8681" s="61"/>
      <c r="AY8681" s="61"/>
      <c r="AZ8681" s="61"/>
      <c r="BA8681" s="61"/>
    </row>
    <row r="8682" spans="39:53" x14ac:dyDescent="0.2">
      <c r="AM8682" s="61"/>
      <c r="AN8682" s="61"/>
      <c r="AO8682" s="171"/>
      <c r="AP8682" s="61"/>
      <c r="AQ8682" s="61"/>
      <c r="AR8682" s="61"/>
      <c r="AS8682" s="61"/>
      <c r="AT8682" s="61"/>
      <c r="AU8682" s="61"/>
      <c r="AV8682" s="61"/>
      <c r="AW8682" s="61"/>
      <c r="AX8682" s="61"/>
      <c r="AY8682" s="61"/>
      <c r="AZ8682" s="61"/>
      <c r="BA8682" s="61"/>
    </row>
    <row r="8683" spans="39:53" x14ac:dyDescent="0.2">
      <c r="AM8683" s="61"/>
      <c r="AN8683" s="61"/>
      <c r="AO8683" s="171"/>
      <c r="AP8683" s="61"/>
      <c r="AQ8683" s="61"/>
      <c r="AR8683" s="61"/>
      <c r="AS8683" s="61"/>
      <c r="AT8683" s="61"/>
      <c r="AU8683" s="61"/>
      <c r="AV8683" s="61"/>
      <c r="AW8683" s="61"/>
      <c r="AX8683" s="61"/>
      <c r="AY8683" s="61"/>
      <c r="AZ8683" s="61"/>
      <c r="BA8683" s="61"/>
    </row>
    <row r="8684" spans="39:53" x14ac:dyDescent="0.2">
      <c r="AM8684" s="61"/>
      <c r="AN8684" s="61"/>
      <c r="AO8684" s="171"/>
      <c r="AP8684" s="61"/>
      <c r="AQ8684" s="61"/>
      <c r="AR8684" s="61"/>
      <c r="AS8684" s="61"/>
      <c r="AT8684" s="61"/>
      <c r="AU8684" s="61"/>
      <c r="AV8684" s="61"/>
      <c r="AW8684" s="61"/>
      <c r="AX8684" s="61"/>
      <c r="AY8684" s="61"/>
      <c r="AZ8684" s="61"/>
      <c r="BA8684" s="61"/>
    </row>
    <row r="8685" spans="39:53" x14ac:dyDescent="0.2">
      <c r="AM8685" s="61"/>
      <c r="AN8685" s="61"/>
      <c r="AO8685" s="171"/>
      <c r="AP8685" s="61"/>
      <c r="AQ8685" s="61"/>
      <c r="AR8685" s="61"/>
      <c r="AS8685" s="61"/>
      <c r="AT8685" s="61"/>
      <c r="AU8685" s="61"/>
      <c r="AV8685" s="61"/>
      <c r="AW8685" s="61"/>
      <c r="AX8685" s="61"/>
      <c r="AY8685" s="61"/>
      <c r="AZ8685" s="61"/>
      <c r="BA8685" s="61"/>
    </row>
    <row r="8686" spans="39:53" x14ac:dyDescent="0.2">
      <c r="AM8686" s="61"/>
      <c r="AN8686" s="61"/>
      <c r="AO8686" s="171"/>
      <c r="AP8686" s="61"/>
      <c r="AQ8686" s="61"/>
      <c r="AR8686" s="61"/>
      <c r="AS8686" s="61"/>
      <c r="AT8686" s="61"/>
      <c r="AU8686" s="61"/>
      <c r="AV8686" s="61"/>
      <c r="AW8686" s="61"/>
      <c r="AX8686" s="61"/>
      <c r="AY8686" s="61"/>
      <c r="AZ8686" s="61"/>
      <c r="BA8686" s="61"/>
    </row>
    <row r="8687" spans="39:53" x14ac:dyDescent="0.2">
      <c r="AM8687" s="61"/>
      <c r="AN8687" s="61"/>
      <c r="AO8687" s="171"/>
      <c r="AP8687" s="61"/>
      <c r="AQ8687" s="61"/>
      <c r="AR8687" s="61"/>
      <c r="AS8687" s="61"/>
      <c r="AT8687" s="61"/>
      <c r="AU8687" s="61"/>
      <c r="AV8687" s="61"/>
      <c r="AW8687" s="61"/>
      <c r="AX8687" s="61"/>
      <c r="AY8687" s="61"/>
      <c r="AZ8687" s="61"/>
      <c r="BA8687" s="61"/>
    </row>
    <row r="8688" spans="39:53" x14ac:dyDescent="0.2">
      <c r="AM8688" s="61"/>
      <c r="AN8688" s="61"/>
      <c r="AO8688" s="171"/>
      <c r="AP8688" s="61"/>
      <c r="AQ8688" s="61"/>
      <c r="AR8688" s="61"/>
      <c r="AS8688" s="61"/>
      <c r="AT8688" s="61"/>
      <c r="AU8688" s="61"/>
      <c r="AV8688" s="61"/>
      <c r="AW8688" s="61"/>
      <c r="AX8688" s="61"/>
      <c r="AY8688" s="61"/>
      <c r="AZ8688" s="61"/>
      <c r="BA8688" s="61"/>
    </row>
    <row r="8689" spans="39:53" x14ac:dyDescent="0.2">
      <c r="AM8689" s="61"/>
      <c r="AN8689" s="61"/>
      <c r="AO8689" s="171"/>
      <c r="AP8689" s="61"/>
      <c r="AQ8689" s="61"/>
      <c r="AR8689" s="61"/>
      <c r="AS8689" s="61"/>
      <c r="AT8689" s="61"/>
      <c r="AU8689" s="61"/>
      <c r="AV8689" s="61"/>
      <c r="AW8689" s="61"/>
      <c r="AX8689" s="61"/>
      <c r="AY8689" s="61"/>
      <c r="AZ8689" s="61"/>
      <c r="BA8689" s="61"/>
    </row>
    <row r="8690" spans="39:53" x14ac:dyDescent="0.2">
      <c r="AM8690" s="61"/>
      <c r="AN8690" s="61"/>
      <c r="AO8690" s="171"/>
      <c r="AP8690" s="61"/>
      <c r="AQ8690" s="61"/>
      <c r="AR8690" s="61"/>
      <c r="AS8690" s="61"/>
      <c r="AT8690" s="61"/>
      <c r="AU8690" s="61"/>
      <c r="AV8690" s="61"/>
      <c r="AW8690" s="61"/>
      <c r="AX8690" s="61"/>
      <c r="AY8690" s="61"/>
      <c r="AZ8690" s="61"/>
      <c r="BA8690" s="61"/>
    </row>
    <row r="8691" spans="39:53" x14ac:dyDescent="0.2">
      <c r="AM8691" s="61"/>
      <c r="AN8691" s="61"/>
      <c r="AO8691" s="171"/>
      <c r="AP8691" s="61"/>
      <c r="AQ8691" s="61"/>
      <c r="AR8691" s="61"/>
      <c r="AS8691" s="61"/>
      <c r="AT8691" s="61"/>
      <c r="AU8691" s="61"/>
      <c r="AV8691" s="61"/>
      <c r="AW8691" s="61"/>
      <c r="AX8691" s="61"/>
      <c r="AY8691" s="61"/>
      <c r="AZ8691" s="61"/>
      <c r="BA8691" s="61"/>
    </row>
    <row r="8692" spans="39:53" x14ac:dyDescent="0.2">
      <c r="AM8692" s="61"/>
      <c r="AN8692" s="61"/>
      <c r="AO8692" s="171"/>
      <c r="AP8692" s="61"/>
      <c r="AQ8692" s="61"/>
      <c r="AR8692" s="61"/>
      <c r="AS8692" s="61"/>
      <c r="AT8692" s="61"/>
      <c r="AU8692" s="61"/>
      <c r="AV8692" s="61"/>
      <c r="AW8692" s="61"/>
      <c r="AX8692" s="61"/>
      <c r="AY8692" s="61"/>
      <c r="AZ8692" s="61"/>
      <c r="BA8692" s="61"/>
    </row>
    <row r="8693" spans="39:53" x14ac:dyDescent="0.2">
      <c r="AM8693" s="61"/>
      <c r="AN8693" s="61"/>
      <c r="AO8693" s="171"/>
      <c r="AP8693" s="61"/>
      <c r="AQ8693" s="61"/>
      <c r="AR8693" s="61"/>
      <c r="AS8693" s="61"/>
      <c r="AT8693" s="61"/>
      <c r="AU8693" s="61"/>
      <c r="AV8693" s="61"/>
      <c r="AW8693" s="61"/>
      <c r="AX8693" s="61"/>
      <c r="AY8693" s="61"/>
      <c r="AZ8693" s="61"/>
      <c r="BA8693" s="61"/>
    </row>
    <row r="8694" spans="39:53" x14ac:dyDescent="0.2">
      <c r="AM8694" s="61"/>
      <c r="AN8694" s="61"/>
      <c r="AO8694" s="171"/>
      <c r="AP8694" s="61"/>
      <c r="AQ8694" s="61"/>
      <c r="AR8694" s="61"/>
      <c r="AS8694" s="61"/>
      <c r="AT8694" s="61"/>
      <c r="AU8694" s="61"/>
      <c r="AV8694" s="61"/>
      <c r="AW8694" s="61"/>
      <c r="AX8694" s="61"/>
      <c r="AY8694" s="61"/>
      <c r="AZ8694" s="61"/>
      <c r="BA8694" s="61"/>
    </row>
    <row r="8695" spans="39:53" x14ac:dyDescent="0.2">
      <c r="AM8695" s="61"/>
      <c r="AN8695" s="61"/>
      <c r="AO8695" s="171"/>
      <c r="AP8695" s="61"/>
      <c r="AQ8695" s="61"/>
      <c r="AR8695" s="61"/>
      <c r="AS8695" s="61"/>
      <c r="AT8695" s="61"/>
      <c r="AU8695" s="61"/>
      <c r="AV8695" s="61"/>
      <c r="AW8695" s="61"/>
      <c r="AX8695" s="61"/>
      <c r="AY8695" s="61"/>
      <c r="AZ8695" s="61"/>
      <c r="BA8695" s="61"/>
    </row>
    <row r="8696" spans="39:53" x14ac:dyDescent="0.2">
      <c r="AM8696" s="61"/>
      <c r="AN8696" s="61"/>
      <c r="AO8696" s="171"/>
      <c r="AP8696" s="61"/>
      <c r="AQ8696" s="61"/>
      <c r="AR8696" s="61"/>
      <c r="AS8696" s="61"/>
      <c r="AT8696" s="61"/>
      <c r="AU8696" s="61"/>
      <c r="AV8696" s="61"/>
      <c r="AW8696" s="61"/>
      <c r="AX8696" s="61"/>
      <c r="AY8696" s="61"/>
      <c r="AZ8696" s="61"/>
      <c r="BA8696" s="61"/>
    </row>
    <row r="8697" spans="39:53" x14ac:dyDescent="0.2">
      <c r="AM8697" s="61"/>
      <c r="AN8697" s="61"/>
      <c r="AO8697" s="171"/>
      <c r="AP8697" s="61"/>
      <c r="AQ8697" s="61"/>
      <c r="AR8697" s="61"/>
      <c r="AS8697" s="61"/>
      <c r="AT8697" s="61"/>
      <c r="AU8697" s="61"/>
      <c r="AV8697" s="61"/>
      <c r="AW8697" s="61"/>
      <c r="AX8697" s="61"/>
      <c r="AY8697" s="61"/>
      <c r="AZ8697" s="61"/>
      <c r="BA8697" s="61"/>
    </row>
    <row r="8698" spans="39:53" x14ac:dyDescent="0.2">
      <c r="AM8698" s="61"/>
      <c r="AN8698" s="61"/>
      <c r="AO8698" s="171"/>
      <c r="AP8698" s="61"/>
      <c r="AQ8698" s="61"/>
      <c r="AR8698" s="61"/>
      <c r="AS8698" s="61"/>
      <c r="AT8698" s="61"/>
      <c r="AU8698" s="61"/>
      <c r="AV8698" s="61"/>
      <c r="AW8698" s="61"/>
      <c r="AX8698" s="61"/>
      <c r="AY8698" s="61"/>
      <c r="AZ8698" s="61"/>
      <c r="BA8698" s="61"/>
    </row>
    <row r="8699" spans="39:53" x14ac:dyDescent="0.2">
      <c r="AM8699" s="61"/>
      <c r="AN8699" s="61"/>
      <c r="AO8699" s="171"/>
      <c r="AP8699" s="61"/>
      <c r="AQ8699" s="61"/>
      <c r="AR8699" s="61"/>
      <c r="AS8699" s="61"/>
      <c r="AT8699" s="61"/>
      <c r="AU8699" s="61"/>
      <c r="AV8699" s="61"/>
      <c r="AW8699" s="61"/>
      <c r="AX8699" s="61"/>
      <c r="AY8699" s="61"/>
      <c r="AZ8699" s="61"/>
      <c r="BA8699" s="61"/>
    </row>
    <row r="8700" spans="39:53" x14ac:dyDescent="0.2">
      <c r="AM8700" s="61"/>
      <c r="AN8700" s="61"/>
      <c r="AO8700" s="171"/>
      <c r="AP8700" s="61"/>
      <c r="AQ8700" s="61"/>
      <c r="AR8700" s="61"/>
      <c r="AS8700" s="61"/>
      <c r="AT8700" s="61"/>
      <c r="AU8700" s="61"/>
      <c r="AV8700" s="61"/>
      <c r="AW8700" s="61"/>
      <c r="AX8700" s="61"/>
      <c r="AY8700" s="61"/>
      <c r="AZ8700" s="61"/>
      <c r="BA8700" s="61"/>
    </row>
    <row r="8701" spans="39:53" x14ac:dyDescent="0.2">
      <c r="AM8701" s="61"/>
      <c r="AN8701" s="61"/>
      <c r="AO8701" s="171"/>
      <c r="AP8701" s="61"/>
      <c r="AQ8701" s="61"/>
      <c r="AR8701" s="61"/>
      <c r="AS8701" s="61"/>
      <c r="AT8701" s="61"/>
      <c r="AU8701" s="61"/>
      <c r="AV8701" s="61"/>
      <c r="AW8701" s="61"/>
      <c r="AX8701" s="61"/>
      <c r="AY8701" s="61"/>
      <c r="AZ8701" s="61"/>
      <c r="BA8701" s="61"/>
    </row>
    <row r="8702" spans="39:53" x14ac:dyDescent="0.2">
      <c r="AM8702" s="61"/>
      <c r="AN8702" s="61"/>
      <c r="AO8702" s="171"/>
      <c r="AP8702" s="61"/>
      <c r="AQ8702" s="61"/>
      <c r="AR8702" s="61"/>
      <c r="AS8702" s="61"/>
      <c r="AT8702" s="61"/>
      <c r="AU8702" s="61"/>
      <c r="AV8702" s="61"/>
      <c r="AW8702" s="61"/>
      <c r="AX8702" s="61"/>
      <c r="AY8702" s="61"/>
      <c r="AZ8702" s="61"/>
      <c r="BA8702" s="61"/>
    </row>
    <row r="8703" spans="39:53" x14ac:dyDescent="0.2">
      <c r="AM8703" s="61"/>
      <c r="AN8703" s="61"/>
      <c r="AO8703" s="171"/>
      <c r="AP8703" s="61"/>
      <c r="AQ8703" s="61"/>
      <c r="AR8703" s="61"/>
      <c r="AS8703" s="61"/>
      <c r="AT8703" s="61"/>
      <c r="AU8703" s="61"/>
      <c r="AV8703" s="61"/>
      <c r="AW8703" s="61"/>
      <c r="AX8703" s="61"/>
      <c r="AY8703" s="61"/>
      <c r="AZ8703" s="61"/>
      <c r="BA8703" s="61"/>
    </row>
    <row r="8704" spans="39:53" x14ac:dyDescent="0.2">
      <c r="AM8704" s="61"/>
      <c r="AN8704" s="61"/>
      <c r="AO8704" s="171"/>
      <c r="AP8704" s="61"/>
      <c r="AQ8704" s="61"/>
      <c r="AR8704" s="61"/>
      <c r="AS8704" s="61"/>
      <c r="AT8704" s="61"/>
      <c r="AU8704" s="61"/>
      <c r="AV8704" s="61"/>
      <c r="AW8704" s="61"/>
      <c r="AX8704" s="61"/>
      <c r="AY8704" s="61"/>
      <c r="AZ8704" s="61"/>
      <c r="BA8704" s="61"/>
    </row>
    <row r="8705" spans="39:53" x14ac:dyDescent="0.2">
      <c r="AM8705" s="61"/>
      <c r="AN8705" s="61"/>
      <c r="AO8705" s="171"/>
      <c r="AP8705" s="61"/>
      <c r="AQ8705" s="61"/>
      <c r="AR8705" s="61"/>
      <c r="AS8705" s="61"/>
      <c r="AT8705" s="61"/>
      <c r="AU8705" s="61"/>
      <c r="AV8705" s="61"/>
      <c r="AW8705" s="61"/>
      <c r="AX8705" s="61"/>
      <c r="AY8705" s="61"/>
      <c r="AZ8705" s="61"/>
      <c r="BA8705" s="61"/>
    </row>
    <row r="8706" spans="39:53" x14ac:dyDescent="0.2">
      <c r="AM8706" s="61"/>
      <c r="AN8706" s="61"/>
      <c r="AO8706" s="171"/>
      <c r="AP8706" s="61"/>
      <c r="AQ8706" s="61"/>
      <c r="AR8706" s="61"/>
      <c r="AS8706" s="61"/>
      <c r="AT8706" s="61"/>
      <c r="AU8706" s="61"/>
      <c r="AV8706" s="61"/>
      <c r="AW8706" s="61"/>
      <c r="AX8706" s="61"/>
      <c r="AY8706" s="61"/>
      <c r="AZ8706" s="61"/>
      <c r="BA8706" s="61"/>
    </row>
    <row r="8707" spans="39:53" x14ac:dyDescent="0.2">
      <c r="AM8707" s="61"/>
      <c r="AN8707" s="61"/>
      <c r="AO8707" s="171"/>
      <c r="AP8707" s="61"/>
      <c r="AQ8707" s="61"/>
      <c r="AR8707" s="61"/>
      <c r="AS8707" s="61"/>
      <c r="AT8707" s="61"/>
      <c r="AU8707" s="61"/>
      <c r="AV8707" s="61"/>
      <c r="AW8707" s="61"/>
      <c r="AX8707" s="61"/>
      <c r="AY8707" s="61"/>
      <c r="AZ8707" s="61"/>
      <c r="BA8707" s="61"/>
    </row>
    <row r="8708" spans="39:53" x14ac:dyDescent="0.2">
      <c r="AM8708" s="61"/>
      <c r="AN8708" s="61"/>
      <c r="AO8708" s="171"/>
      <c r="AP8708" s="61"/>
      <c r="AQ8708" s="61"/>
      <c r="AR8708" s="61"/>
      <c r="AS8708" s="61"/>
      <c r="AT8708" s="61"/>
      <c r="AU8708" s="61"/>
      <c r="AV8708" s="61"/>
      <c r="AW8708" s="61"/>
      <c r="AX8708" s="61"/>
      <c r="AY8708" s="61"/>
      <c r="AZ8708" s="61"/>
      <c r="BA8708" s="61"/>
    </row>
    <row r="8709" spans="39:53" x14ac:dyDescent="0.2">
      <c r="AM8709" s="61"/>
      <c r="AN8709" s="61"/>
      <c r="AO8709" s="171"/>
      <c r="AP8709" s="61"/>
      <c r="AQ8709" s="61"/>
      <c r="AR8709" s="61"/>
      <c r="AS8709" s="61"/>
      <c r="AT8709" s="61"/>
      <c r="AU8709" s="61"/>
      <c r="AV8709" s="61"/>
      <c r="AW8709" s="61"/>
      <c r="AX8709" s="61"/>
      <c r="AY8709" s="61"/>
      <c r="AZ8709" s="61"/>
      <c r="BA8709" s="61"/>
    </row>
    <row r="8710" spans="39:53" x14ac:dyDescent="0.2">
      <c r="AM8710" s="61"/>
      <c r="AN8710" s="61"/>
      <c r="AO8710" s="171"/>
      <c r="AP8710" s="61"/>
      <c r="AQ8710" s="61"/>
      <c r="AR8710" s="61"/>
      <c r="AS8710" s="61"/>
      <c r="AT8710" s="61"/>
      <c r="AU8710" s="61"/>
      <c r="AV8710" s="61"/>
      <c r="AW8710" s="61"/>
      <c r="AX8710" s="61"/>
      <c r="AY8710" s="61"/>
      <c r="AZ8710" s="61"/>
      <c r="BA8710" s="61"/>
    </row>
    <row r="8711" spans="39:53" x14ac:dyDescent="0.2">
      <c r="AM8711" s="61"/>
      <c r="AN8711" s="61"/>
      <c r="AO8711" s="171"/>
      <c r="AP8711" s="61"/>
      <c r="AQ8711" s="61"/>
      <c r="AR8711" s="61"/>
      <c r="AS8711" s="61"/>
      <c r="AT8711" s="61"/>
      <c r="AU8711" s="61"/>
      <c r="AV8711" s="61"/>
      <c r="AW8711" s="61"/>
      <c r="AX8711" s="61"/>
      <c r="AY8711" s="61"/>
      <c r="AZ8711" s="61"/>
      <c r="BA8711" s="61"/>
    </row>
    <row r="8712" spans="39:53" x14ac:dyDescent="0.2">
      <c r="AM8712" s="61"/>
      <c r="AN8712" s="61"/>
      <c r="AO8712" s="171"/>
      <c r="AP8712" s="61"/>
      <c r="AQ8712" s="61"/>
      <c r="AR8712" s="61"/>
      <c r="AS8712" s="61"/>
      <c r="AT8712" s="61"/>
      <c r="AU8712" s="61"/>
      <c r="AV8712" s="61"/>
      <c r="AW8712" s="61"/>
      <c r="AX8712" s="61"/>
      <c r="AY8712" s="61"/>
      <c r="AZ8712" s="61"/>
      <c r="BA8712" s="61"/>
    </row>
    <row r="8713" spans="39:53" x14ac:dyDescent="0.2">
      <c r="AM8713" s="61"/>
      <c r="AN8713" s="61"/>
      <c r="AO8713" s="171"/>
      <c r="AP8713" s="61"/>
      <c r="AQ8713" s="61"/>
      <c r="AR8713" s="61"/>
      <c r="AS8713" s="61"/>
      <c r="AT8713" s="61"/>
      <c r="AU8713" s="61"/>
      <c r="AV8713" s="61"/>
      <c r="AW8713" s="61"/>
      <c r="AX8713" s="61"/>
      <c r="AY8713" s="61"/>
      <c r="AZ8713" s="61"/>
      <c r="BA8713" s="61"/>
    </row>
    <row r="8714" spans="39:53" x14ac:dyDescent="0.2">
      <c r="AM8714" s="61"/>
      <c r="AN8714" s="61"/>
      <c r="AO8714" s="171"/>
      <c r="AP8714" s="61"/>
      <c r="AQ8714" s="61"/>
      <c r="AR8714" s="61"/>
      <c r="AS8714" s="61"/>
      <c r="AT8714" s="61"/>
      <c r="AU8714" s="61"/>
      <c r="AV8714" s="61"/>
      <c r="AW8714" s="61"/>
      <c r="AX8714" s="61"/>
      <c r="AY8714" s="61"/>
      <c r="AZ8714" s="61"/>
      <c r="BA8714" s="61"/>
    </row>
    <row r="8715" spans="39:53" x14ac:dyDescent="0.2">
      <c r="AM8715" s="61"/>
      <c r="AN8715" s="61"/>
      <c r="AO8715" s="171"/>
      <c r="AP8715" s="61"/>
      <c r="AQ8715" s="61"/>
      <c r="AR8715" s="61"/>
      <c r="AS8715" s="61"/>
      <c r="AT8715" s="61"/>
      <c r="AU8715" s="61"/>
      <c r="AV8715" s="61"/>
      <c r="AW8715" s="61"/>
      <c r="AX8715" s="61"/>
      <c r="AY8715" s="61"/>
      <c r="AZ8715" s="61"/>
      <c r="BA8715" s="61"/>
    </row>
    <row r="8716" spans="39:53" x14ac:dyDescent="0.2">
      <c r="AM8716" s="61"/>
      <c r="AN8716" s="61"/>
      <c r="AO8716" s="171"/>
      <c r="AP8716" s="61"/>
      <c r="AQ8716" s="61"/>
      <c r="AR8716" s="61"/>
      <c r="AS8716" s="61"/>
      <c r="AT8716" s="61"/>
      <c r="AU8716" s="61"/>
      <c r="AV8716" s="61"/>
      <c r="AW8716" s="61"/>
      <c r="AX8716" s="61"/>
      <c r="AY8716" s="61"/>
      <c r="AZ8716" s="61"/>
      <c r="BA8716" s="61"/>
    </row>
    <row r="8717" spans="39:53" x14ac:dyDescent="0.2">
      <c r="AM8717" s="61"/>
      <c r="AN8717" s="61"/>
      <c r="AO8717" s="171"/>
      <c r="AP8717" s="61"/>
      <c r="AQ8717" s="61"/>
      <c r="AR8717" s="61"/>
      <c r="AS8717" s="61"/>
      <c r="AT8717" s="61"/>
      <c r="AU8717" s="61"/>
      <c r="AV8717" s="61"/>
      <c r="AW8717" s="61"/>
      <c r="AX8717" s="61"/>
      <c r="AY8717" s="61"/>
      <c r="AZ8717" s="61"/>
      <c r="BA8717" s="61"/>
    </row>
    <row r="8718" spans="39:53" x14ac:dyDescent="0.2">
      <c r="AM8718" s="61"/>
      <c r="AN8718" s="61"/>
      <c r="AO8718" s="171"/>
      <c r="AP8718" s="61"/>
      <c r="AQ8718" s="61"/>
      <c r="AR8718" s="61"/>
      <c r="AS8718" s="61"/>
      <c r="AT8718" s="61"/>
      <c r="AU8718" s="61"/>
      <c r="AV8718" s="61"/>
      <c r="AW8718" s="61"/>
      <c r="AX8718" s="61"/>
      <c r="AY8718" s="61"/>
      <c r="AZ8718" s="61"/>
      <c r="BA8718" s="61"/>
    </row>
    <row r="8719" spans="39:53" x14ac:dyDescent="0.2">
      <c r="AM8719" s="61"/>
      <c r="AN8719" s="61"/>
      <c r="AO8719" s="171"/>
      <c r="AP8719" s="61"/>
      <c r="AQ8719" s="61"/>
      <c r="AR8719" s="61"/>
      <c r="AS8719" s="61"/>
      <c r="AT8719" s="61"/>
      <c r="AU8719" s="61"/>
      <c r="AV8719" s="61"/>
      <c r="AW8719" s="61"/>
      <c r="AX8719" s="61"/>
      <c r="AY8719" s="61"/>
      <c r="AZ8719" s="61"/>
      <c r="BA8719" s="61"/>
    </row>
    <row r="8720" spans="39:53" x14ac:dyDescent="0.2">
      <c r="AM8720" s="61"/>
      <c r="AN8720" s="61"/>
      <c r="AO8720" s="171"/>
      <c r="AP8720" s="61"/>
      <c r="AQ8720" s="61"/>
      <c r="AR8720" s="61"/>
      <c r="AS8720" s="61"/>
      <c r="AT8720" s="61"/>
      <c r="AU8720" s="61"/>
      <c r="AV8720" s="61"/>
      <c r="AW8720" s="61"/>
      <c r="AX8720" s="61"/>
      <c r="AY8720" s="61"/>
      <c r="AZ8720" s="61"/>
      <c r="BA8720" s="61"/>
    </row>
    <row r="8721" spans="39:53" x14ac:dyDescent="0.2">
      <c r="AM8721" s="61"/>
      <c r="AN8721" s="61"/>
      <c r="AO8721" s="171"/>
      <c r="AP8721" s="61"/>
      <c r="AQ8721" s="61"/>
      <c r="AR8721" s="61"/>
      <c r="AS8721" s="61"/>
      <c r="AT8721" s="61"/>
      <c r="AU8721" s="61"/>
      <c r="AV8721" s="61"/>
      <c r="AW8721" s="61"/>
      <c r="AX8721" s="61"/>
      <c r="AY8721" s="61"/>
      <c r="AZ8721" s="61"/>
      <c r="BA8721" s="61"/>
    </row>
    <row r="8722" spans="39:53" x14ac:dyDescent="0.2">
      <c r="AM8722" s="61"/>
      <c r="AN8722" s="61"/>
      <c r="AO8722" s="171"/>
      <c r="AP8722" s="61"/>
      <c r="AQ8722" s="61"/>
      <c r="AR8722" s="61"/>
      <c r="AS8722" s="61"/>
      <c r="AT8722" s="61"/>
      <c r="AU8722" s="61"/>
      <c r="AV8722" s="61"/>
      <c r="AW8722" s="61"/>
      <c r="AX8722" s="61"/>
      <c r="AY8722" s="61"/>
      <c r="AZ8722" s="61"/>
      <c r="BA8722" s="61"/>
    </row>
    <row r="8723" spans="39:53" x14ac:dyDescent="0.2">
      <c r="AM8723" s="61"/>
      <c r="AN8723" s="61"/>
      <c r="AO8723" s="171"/>
      <c r="AP8723" s="61"/>
      <c r="AQ8723" s="61"/>
      <c r="AR8723" s="61"/>
      <c r="AS8723" s="61"/>
      <c r="AT8723" s="61"/>
      <c r="AU8723" s="61"/>
      <c r="AV8723" s="61"/>
      <c r="AW8723" s="61"/>
      <c r="AX8723" s="61"/>
      <c r="AY8723" s="61"/>
      <c r="AZ8723" s="61"/>
      <c r="BA8723" s="61"/>
    </row>
    <row r="8724" spans="39:53" x14ac:dyDescent="0.2">
      <c r="AM8724" s="61"/>
      <c r="AN8724" s="61"/>
      <c r="AO8724" s="171"/>
      <c r="AP8724" s="61"/>
      <c r="AQ8724" s="61"/>
      <c r="AR8724" s="61"/>
      <c r="AS8724" s="61"/>
      <c r="AT8724" s="61"/>
      <c r="AU8724" s="61"/>
      <c r="AV8724" s="61"/>
      <c r="AW8724" s="61"/>
      <c r="AX8724" s="61"/>
      <c r="AY8724" s="61"/>
      <c r="AZ8724" s="61"/>
      <c r="BA8724" s="61"/>
    </row>
    <row r="8725" spans="39:53" x14ac:dyDescent="0.2">
      <c r="AM8725" s="61"/>
      <c r="AN8725" s="61"/>
      <c r="AO8725" s="171"/>
      <c r="AP8725" s="61"/>
      <c r="AQ8725" s="61"/>
      <c r="AR8725" s="61"/>
      <c r="AS8725" s="61"/>
      <c r="AT8725" s="61"/>
      <c r="AU8725" s="61"/>
      <c r="AV8725" s="61"/>
      <c r="AW8725" s="61"/>
      <c r="AX8725" s="61"/>
      <c r="AY8725" s="61"/>
      <c r="AZ8725" s="61"/>
      <c r="BA8725" s="61"/>
    </row>
    <row r="8726" spans="39:53" x14ac:dyDescent="0.2">
      <c r="AM8726" s="61"/>
      <c r="AN8726" s="61"/>
      <c r="AO8726" s="171"/>
      <c r="AP8726" s="61"/>
      <c r="AQ8726" s="61"/>
      <c r="AR8726" s="61"/>
      <c r="AS8726" s="61"/>
      <c r="AT8726" s="61"/>
      <c r="AU8726" s="61"/>
      <c r="AV8726" s="61"/>
      <c r="AW8726" s="61"/>
      <c r="AX8726" s="61"/>
      <c r="AY8726" s="61"/>
      <c r="AZ8726" s="61"/>
      <c r="BA8726" s="61"/>
    </row>
    <row r="8727" spans="39:53" x14ac:dyDescent="0.2">
      <c r="AM8727" s="61"/>
      <c r="AN8727" s="61"/>
      <c r="AO8727" s="171"/>
      <c r="AP8727" s="61"/>
      <c r="AQ8727" s="61"/>
      <c r="AR8727" s="61"/>
      <c r="AS8727" s="61"/>
      <c r="AT8727" s="61"/>
      <c r="AU8727" s="61"/>
      <c r="AV8727" s="61"/>
      <c r="AW8727" s="61"/>
      <c r="AX8727" s="61"/>
      <c r="AY8727" s="61"/>
      <c r="AZ8727" s="61"/>
      <c r="BA8727" s="61"/>
    </row>
    <row r="8728" spans="39:53" x14ac:dyDescent="0.2">
      <c r="AM8728" s="61"/>
      <c r="AN8728" s="61"/>
      <c r="AO8728" s="171"/>
      <c r="AP8728" s="61"/>
      <c r="AQ8728" s="61"/>
      <c r="AR8728" s="61"/>
      <c r="AS8728" s="61"/>
      <c r="AT8728" s="61"/>
      <c r="AU8728" s="61"/>
      <c r="AV8728" s="61"/>
      <c r="AW8728" s="61"/>
      <c r="AX8728" s="61"/>
      <c r="AY8728" s="61"/>
      <c r="AZ8728" s="61"/>
      <c r="BA8728" s="61"/>
    </row>
    <row r="8729" spans="39:53" x14ac:dyDescent="0.2">
      <c r="AM8729" s="61"/>
      <c r="AN8729" s="61"/>
      <c r="AO8729" s="171"/>
      <c r="AP8729" s="61"/>
      <c r="AQ8729" s="61"/>
      <c r="AR8729" s="61"/>
      <c r="AS8729" s="61"/>
      <c r="AT8729" s="61"/>
      <c r="AU8729" s="61"/>
      <c r="AV8729" s="61"/>
      <c r="AW8729" s="61"/>
      <c r="AX8729" s="61"/>
      <c r="AY8729" s="61"/>
      <c r="AZ8729" s="61"/>
      <c r="BA8729" s="61"/>
    </row>
    <row r="8730" spans="39:53" x14ac:dyDescent="0.2">
      <c r="AM8730" s="61"/>
      <c r="AN8730" s="61"/>
      <c r="AO8730" s="171"/>
      <c r="AP8730" s="61"/>
      <c r="AQ8730" s="61"/>
      <c r="AR8730" s="61"/>
      <c r="AS8730" s="61"/>
      <c r="AT8730" s="61"/>
      <c r="AU8730" s="61"/>
      <c r="AV8730" s="61"/>
      <c r="AW8730" s="61"/>
      <c r="AX8730" s="61"/>
      <c r="AY8730" s="61"/>
      <c r="AZ8730" s="61"/>
      <c r="BA8730" s="61"/>
    </row>
    <row r="8731" spans="39:53" x14ac:dyDescent="0.2">
      <c r="AM8731" s="61"/>
      <c r="AN8731" s="61"/>
      <c r="AO8731" s="171"/>
      <c r="AP8731" s="61"/>
      <c r="AQ8731" s="61"/>
      <c r="AR8731" s="61"/>
      <c r="AS8731" s="61"/>
      <c r="AT8731" s="61"/>
      <c r="AU8731" s="61"/>
      <c r="AV8731" s="61"/>
      <c r="AW8731" s="61"/>
      <c r="AX8731" s="61"/>
      <c r="AY8731" s="61"/>
      <c r="AZ8731" s="61"/>
      <c r="BA8731" s="61"/>
    </row>
    <row r="8732" spans="39:53" x14ac:dyDescent="0.2">
      <c r="AM8732" s="61"/>
      <c r="AN8732" s="61"/>
      <c r="AO8732" s="171"/>
      <c r="AP8732" s="61"/>
      <c r="AQ8732" s="61"/>
      <c r="AR8732" s="61"/>
      <c r="AS8732" s="61"/>
      <c r="AT8732" s="61"/>
      <c r="AU8732" s="61"/>
      <c r="AV8732" s="61"/>
      <c r="AW8732" s="61"/>
      <c r="AX8732" s="61"/>
      <c r="AY8732" s="61"/>
      <c r="AZ8732" s="61"/>
      <c r="BA8732" s="61"/>
    </row>
    <row r="8733" spans="39:53" x14ac:dyDescent="0.2">
      <c r="AM8733" s="61"/>
      <c r="AN8733" s="61"/>
      <c r="AO8733" s="171"/>
      <c r="AP8733" s="61"/>
      <c r="AQ8733" s="61"/>
      <c r="AR8733" s="61"/>
      <c r="AS8733" s="61"/>
      <c r="AT8733" s="61"/>
      <c r="AU8733" s="61"/>
      <c r="AV8733" s="61"/>
      <c r="AW8733" s="61"/>
      <c r="AX8733" s="61"/>
      <c r="AY8733" s="61"/>
      <c r="AZ8733" s="61"/>
      <c r="BA8733" s="61"/>
    </row>
    <row r="8734" spans="39:53" x14ac:dyDescent="0.2">
      <c r="AM8734" s="61"/>
      <c r="AN8734" s="61"/>
      <c r="AO8734" s="171"/>
      <c r="AP8734" s="61"/>
      <c r="AQ8734" s="61"/>
      <c r="AR8734" s="61"/>
      <c r="AS8734" s="61"/>
      <c r="AT8734" s="61"/>
      <c r="AU8734" s="61"/>
      <c r="AV8734" s="61"/>
      <c r="AW8734" s="61"/>
      <c r="AX8734" s="61"/>
      <c r="AY8734" s="61"/>
      <c r="AZ8734" s="61"/>
      <c r="BA8734" s="61"/>
    </row>
    <row r="8735" spans="39:53" x14ac:dyDescent="0.2">
      <c r="AM8735" s="61"/>
      <c r="AN8735" s="61"/>
      <c r="AO8735" s="171"/>
      <c r="AP8735" s="61"/>
      <c r="AQ8735" s="61"/>
      <c r="AR8735" s="61"/>
      <c r="AS8735" s="61"/>
      <c r="AT8735" s="61"/>
      <c r="AU8735" s="61"/>
      <c r="AV8735" s="61"/>
      <c r="AW8735" s="61"/>
      <c r="AX8735" s="61"/>
      <c r="AY8735" s="61"/>
      <c r="AZ8735" s="61"/>
      <c r="BA8735" s="61"/>
    </row>
    <row r="8736" spans="39:53" x14ac:dyDescent="0.2">
      <c r="AM8736" s="61"/>
      <c r="AN8736" s="61"/>
      <c r="AO8736" s="171"/>
      <c r="AP8736" s="61"/>
      <c r="AQ8736" s="61"/>
      <c r="AR8736" s="61"/>
      <c r="AS8736" s="61"/>
      <c r="AT8736" s="61"/>
      <c r="AU8736" s="61"/>
      <c r="AV8736" s="61"/>
      <c r="AW8736" s="61"/>
      <c r="AX8736" s="61"/>
      <c r="AY8736" s="61"/>
      <c r="AZ8736" s="61"/>
      <c r="BA8736" s="61"/>
    </row>
    <row r="8737" spans="39:53" x14ac:dyDescent="0.2">
      <c r="AM8737" s="61"/>
      <c r="AN8737" s="61"/>
      <c r="AO8737" s="171"/>
      <c r="AP8737" s="61"/>
      <c r="AQ8737" s="61"/>
      <c r="AR8737" s="61"/>
      <c r="AS8737" s="61"/>
      <c r="AT8737" s="61"/>
      <c r="AU8737" s="61"/>
      <c r="AV8737" s="61"/>
      <c r="AW8737" s="61"/>
      <c r="AX8737" s="61"/>
      <c r="AY8737" s="61"/>
      <c r="AZ8737" s="61"/>
      <c r="BA8737" s="61"/>
    </row>
    <row r="8738" spans="39:53" x14ac:dyDescent="0.2">
      <c r="AM8738" s="61"/>
      <c r="AN8738" s="61"/>
      <c r="AO8738" s="171"/>
      <c r="AP8738" s="61"/>
      <c r="AQ8738" s="61"/>
      <c r="AR8738" s="61"/>
      <c r="AS8738" s="61"/>
      <c r="AT8738" s="61"/>
      <c r="AU8738" s="61"/>
      <c r="AV8738" s="61"/>
      <c r="AW8738" s="61"/>
      <c r="AX8738" s="61"/>
      <c r="AY8738" s="61"/>
      <c r="AZ8738" s="61"/>
      <c r="BA8738" s="61"/>
    </row>
    <row r="8739" spans="39:53" x14ac:dyDescent="0.2">
      <c r="AM8739" s="61"/>
      <c r="AN8739" s="61"/>
      <c r="AO8739" s="171"/>
      <c r="AP8739" s="61"/>
      <c r="AQ8739" s="61"/>
      <c r="AR8739" s="61"/>
      <c r="AS8739" s="61"/>
      <c r="AT8739" s="61"/>
      <c r="AU8739" s="61"/>
      <c r="AV8739" s="61"/>
      <c r="AW8739" s="61"/>
      <c r="AX8739" s="61"/>
      <c r="AY8739" s="61"/>
      <c r="AZ8739" s="61"/>
      <c r="BA8739" s="61"/>
    </row>
    <row r="8740" spans="39:53" x14ac:dyDescent="0.2">
      <c r="AM8740" s="61"/>
      <c r="AN8740" s="61"/>
      <c r="AO8740" s="171"/>
      <c r="AP8740" s="61"/>
      <c r="AQ8740" s="61"/>
      <c r="AR8740" s="61"/>
      <c r="AS8740" s="61"/>
      <c r="AT8740" s="61"/>
      <c r="AU8740" s="61"/>
      <c r="AV8740" s="61"/>
      <c r="AW8740" s="61"/>
      <c r="AX8740" s="61"/>
      <c r="AY8740" s="61"/>
      <c r="AZ8740" s="61"/>
      <c r="BA8740" s="61"/>
    </row>
    <row r="8741" spans="39:53" x14ac:dyDescent="0.2">
      <c r="AM8741" s="61"/>
      <c r="AN8741" s="61"/>
      <c r="AO8741" s="171"/>
      <c r="AP8741" s="61"/>
      <c r="AQ8741" s="61"/>
      <c r="AR8741" s="61"/>
      <c r="AS8741" s="61"/>
      <c r="AT8741" s="61"/>
      <c r="AU8741" s="61"/>
      <c r="AV8741" s="61"/>
      <c r="AW8741" s="61"/>
      <c r="AX8741" s="61"/>
      <c r="AY8741" s="61"/>
      <c r="AZ8741" s="61"/>
      <c r="BA8741" s="61"/>
    </row>
    <row r="8742" spans="39:53" x14ac:dyDescent="0.2">
      <c r="AM8742" s="61"/>
      <c r="AN8742" s="61"/>
      <c r="AO8742" s="171"/>
      <c r="AP8742" s="61"/>
      <c r="AQ8742" s="61"/>
      <c r="AR8742" s="61"/>
      <c r="AS8742" s="61"/>
      <c r="AT8742" s="61"/>
      <c r="AU8742" s="61"/>
      <c r="AV8742" s="61"/>
      <c r="AW8742" s="61"/>
      <c r="AX8742" s="61"/>
      <c r="AY8742" s="61"/>
      <c r="AZ8742" s="61"/>
      <c r="BA8742" s="61"/>
    </row>
    <row r="8743" spans="39:53" x14ac:dyDescent="0.2">
      <c r="AM8743" s="61"/>
      <c r="AN8743" s="61"/>
      <c r="AO8743" s="171"/>
      <c r="AP8743" s="61"/>
      <c r="AQ8743" s="61"/>
      <c r="AR8743" s="61"/>
      <c r="AS8743" s="61"/>
      <c r="AT8743" s="61"/>
      <c r="AU8743" s="61"/>
      <c r="AV8743" s="61"/>
      <c r="AW8743" s="61"/>
      <c r="AX8743" s="61"/>
      <c r="AY8743" s="61"/>
      <c r="AZ8743" s="61"/>
      <c r="BA8743" s="61"/>
    </row>
    <row r="8744" spans="39:53" x14ac:dyDescent="0.2">
      <c r="AM8744" s="61"/>
      <c r="AN8744" s="61"/>
      <c r="AO8744" s="171"/>
      <c r="AP8744" s="61"/>
      <c r="AQ8744" s="61"/>
      <c r="AR8744" s="61"/>
      <c r="AS8744" s="61"/>
      <c r="AT8744" s="61"/>
      <c r="AU8744" s="61"/>
      <c r="AV8744" s="61"/>
      <c r="AW8744" s="61"/>
      <c r="AX8744" s="61"/>
      <c r="AY8744" s="61"/>
      <c r="AZ8744" s="61"/>
      <c r="BA8744" s="61"/>
    </row>
    <row r="8745" spans="39:53" x14ac:dyDescent="0.2">
      <c r="AM8745" s="61"/>
      <c r="AN8745" s="61"/>
      <c r="AO8745" s="171"/>
      <c r="AP8745" s="61"/>
      <c r="AQ8745" s="61"/>
      <c r="AR8745" s="61"/>
      <c r="AS8745" s="61"/>
      <c r="AT8745" s="61"/>
      <c r="AU8745" s="61"/>
      <c r="AV8745" s="61"/>
      <c r="AW8745" s="61"/>
      <c r="AX8745" s="61"/>
      <c r="AY8745" s="61"/>
      <c r="AZ8745" s="61"/>
      <c r="BA8745" s="61"/>
    </row>
    <row r="8746" spans="39:53" x14ac:dyDescent="0.2">
      <c r="AM8746" s="61"/>
      <c r="AN8746" s="61"/>
      <c r="AO8746" s="171"/>
      <c r="AP8746" s="61"/>
      <c r="AQ8746" s="61"/>
      <c r="AR8746" s="61"/>
      <c r="AS8746" s="61"/>
      <c r="AT8746" s="61"/>
      <c r="AU8746" s="61"/>
      <c r="AV8746" s="61"/>
      <c r="AW8746" s="61"/>
      <c r="AX8746" s="61"/>
      <c r="AY8746" s="61"/>
      <c r="AZ8746" s="61"/>
      <c r="BA8746" s="61"/>
    </row>
    <row r="8747" spans="39:53" x14ac:dyDescent="0.2">
      <c r="AM8747" s="61"/>
      <c r="AN8747" s="61"/>
      <c r="AO8747" s="171"/>
      <c r="AP8747" s="61"/>
      <c r="AQ8747" s="61"/>
      <c r="AR8747" s="61"/>
      <c r="AS8747" s="61"/>
      <c r="AT8747" s="61"/>
      <c r="AU8747" s="61"/>
      <c r="AV8747" s="61"/>
      <c r="AW8747" s="61"/>
      <c r="AX8747" s="61"/>
      <c r="AY8747" s="61"/>
      <c r="AZ8747" s="61"/>
      <c r="BA8747" s="61"/>
    </row>
    <row r="8748" spans="39:53" x14ac:dyDescent="0.2">
      <c r="AM8748" s="61"/>
      <c r="AN8748" s="61"/>
      <c r="AO8748" s="171"/>
      <c r="AP8748" s="61"/>
      <c r="AQ8748" s="61"/>
      <c r="AR8748" s="61"/>
      <c r="AS8748" s="61"/>
      <c r="AT8748" s="61"/>
      <c r="AU8748" s="61"/>
      <c r="AV8748" s="61"/>
      <c r="AW8748" s="61"/>
      <c r="AX8748" s="61"/>
      <c r="AY8748" s="61"/>
      <c r="AZ8748" s="61"/>
      <c r="BA8748" s="61"/>
    </row>
    <row r="8749" spans="39:53" x14ac:dyDescent="0.2">
      <c r="AM8749" s="61"/>
      <c r="AN8749" s="61"/>
      <c r="AO8749" s="171"/>
      <c r="AP8749" s="61"/>
      <c r="AQ8749" s="61"/>
      <c r="AR8749" s="61"/>
      <c r="AS8749" s="61"/>
      <c r="AT8749" s="61"/>
      <c r="AU8749" s="61"/>
      <c r="AV8749" s="61"/>
      <c r="AW8749" s="61"/>
      <c r="AX8749" s="61"/>
      <c r="AY8749" s="61"/>
      <c r="AZ8749" s="61"/>
      <c r="BA8749" s="61"/>
    </row>
    <row r="8750" spans="39:53" x14ac:dyDescent="0.2">
      <c r="AM8750" s="61"/>
      <c r="AN8750" s="61"/>
      <c r="AO8750" s="171"/>
      <c r="AP8750" s="61"/>
      <c r="AQ8750" s="61"/>
      <c r="AR8750" s="61"/>
      <c r="AS8750" s="61"/>
      <c r="AT8750" s="61"/>
      <c r="AU8750" s="61"/>
      <c r="AV8750" s="61"/>
      <c r="AW8750" s="61"/>
      <c r="AX8750" s="61"/>
      <c r="AY8750" s="61"/>
      <c r="AZ8750" s="61"/>
      <c r="BA8750" s="61"/>
    </row>
    <row r="8751" spans="39:53" x14ac:dyDescent="0.2">
      <c r="AM8751" s="61"/>
      <c r="AN8751" s="61"/>
      <c r="AO8751" s="171"/>
      <c r="AP8751" s="61"/>
      <c r="AQ8751" s="61"/>
      <c r="AR8751" s="61"/>
      <c r="AS8751" s="61"/>
      <c r="AT8751" s="61"/>
      <c r="AU8751" s="61"/>
      <c r="AV8751" s="61"/>
      <c r="AW8751" s="61"/>
      <c r="AX8751" s="61"/>
      <c r="AY8751" s="61"/>
      <c r="AZ8751" s="61"/>
      <c r="BA8751" s="61"/>
    </row>
    <row r="8752" spans="39:53" x14ac:dyDescent="0.2">
      <c r="AM8752" s="61"/>
      <c r="AN8752" s="61"/>
      <c r="AO8752" s="171"/>
      <c r="AP8752" s="61"/>
      <c r="AQ8752" s="61"/>
      <c r="AR8752" s="61"/>
      <c r="AS8752" s="61"/>
      <c r="AT8752" s="61"/>
      <c r="AU8752" s="61"/>
      <c r="AV8752" s="61"/>
      <c r="AW8752" s="61"/>
      <c r="AX8752" s="61"/>
      <c r="AY8752" s="61"/>
      <c r="AZ8752" s="61"/>
      <c r="BA8752" s="61"/>
    </row>
    <row r="8753" spans="39:53" x14ac:dyDescent="0.2">
      <c r="AM8753" s="61"/>
      <c r="AN8753" s="61"/>
      <c r="AO8753" s="171"/>
      <c r="AP8753" s="61"/>
      <c r="AQ8753" s="61"/>
      <c r="AR8753" s="61"/>
      <c r="AS8753" s="61"/>
      <c r="AT8753" s="61"/>
      <c r="AU8753" s="61"/>
      <c r="AV8753" s="61"/>
      <c r="AW8753" s="61"/>
      <c r="AX8753" s="61"/>
      <c r="AY8753" s="61"/>
      <c r="AZ8753" s="61"/>
      <c r="BA8753" s="61"/>
    </row>
    <row r="8754" spans="39:53" x14ac:dyDescent="0.2">
      <c r="AM8754" s="61"/>
      <c r="AN8754" s="61"/>
      <c r="AO8754" s="171"/>
      <c r="AP8754" s="61"/>
      <c r="AQ8754" s="61"/>
      <c r="AR8754" s="61"/>
      <c r="AS8754" s="61"/>
      <c r="AT8754" s="61"/>
      <c r="AU8754" s="61"/>
      <c r="AV8754" s="61"/>
      <c r="AW8754" s="61"/>
      <c r="AX8754" s="61"/>
      <c r="AY8754" s="61"/>
      <c r="AZ8754" s="61"/>
      <c r="BA8754" s="61"/>
    </row>
    <row r="8755" spans="39:53" x14ac:dyDescent="0.2">
      <c r="AM8755" s="61"/>
      <c r="AN8755" s="61"/>
      <c r="AO8755" s="171"/>
      <c r="AP8755" s="61"/>
      <c r="AQ8755" s="61"/>
      <c r="AR8755" s="61"/>
      <c r="AS8755" s="61"/>
      <c r="AT8755" s="61"/>
      <c r="AU8755" s="61"/>
      <c r="AV8755" s="61"/>
      <c r="AW8755" s="61"/>
      <c r="AX8755" s="61"/>
      <c r="AY8755" s="61"/>
      <c r="AZ8755" s="61"/>
      <c r="BA8755" s="61"/>
    </row>
    <row r="8756" spans="39:53" x14ac:dyDescent="0.2">
      <c r="AM8756" s="61"/>
      <c r="AN8756" s="61"/>
      <c r="AO8756" s="171"/>
      <c r="AP8756" s="61"/>
      <c r="AQ8756" s="61"/>
      <c r="AR8756" s="61"/>
      <c r="AS8756" s="61"/>
      <c r="AT8756" s="61"/>
      <c r="AU8756" s="61"/>
      <c r="AV8756" s="61"/>
      <c r="AW8756" s="61"/>
      <c r="AX8756" s="61"/>
      <c r="AY8756" s="61"/>
      <c r="AZ8756" s="61"/>
      <c r="BA8756" s="61"/>
    </row>
    <row r="8757" spans="39:53" x14ac:dyDescent="0.2">
      <c r="AM8757" s="61"/>
      <c r="AN8757" s="61"/>
      <c r="AO8757" s="171"/>
      <c r="AP8757" s="61"/>
      <c r="AQ8757" s="61"/>
      <c r="AR8757" s="61"/>
      <c r="AS8757" s="61"/>
      <c r="AT8757" s="61"/>
      <c r="AU8757" s="61"/>
      <c r="AV8757" s="61"/>
      <c r="AW8757" s="61"/>
      <c r="AX8757" s="61"/>
      <c r="AY8757" s="61"/>
      <c r="AZ8757" s="61"/>
      <c r="BA8757" s="61"/>
    </row>
    <row r="8758" spans="39:53" x14ac:dyDescent="0.2">
      <c r="AM8758" s="61"/>
      <c r="AN8758" s="61"/>
      <c r="AO8758" s="171"/>
      <c r="AP8758" s="61"/>
      <c r="AQ8758" s="61"/>
      <c r="AR8758" s="61"/>
      <c r="AS8758" s="61"/>
      <c r="AT8758" s="61"/>
      <c r="AU8758" s="61"/>
      <c r="AV8758" s="61"/>
      <c r="AW8758" s="61"/>
      <c r="AX8758" s="61"/>
      <c r="AY8758" s="61"/>
      <c r="AZ8758" s="61"/>
      <c r="BA8758" s="61"/>
    </row>
    <row r="8759" spans="39:53" x14ac:dyDescent="0.2">
      <c r="AM8759" s="61"/>
      <c r="AN8759" s="61"/>
      <c r="AO8759" s="171"/>
      <c r="AP8759" s="61"/>
      <c r="AQ8759" s="61"/>
      <c r="AR8759" s="61"/>
      <c r="AS8759" s="61"/>
      <c r="AT8759" s="61"/>
      <c r="AU8759" s="61"/>
      <c r="AV8759" s="61"/>
      <c r="AW8759" s="61"/>
      <c r="AX8759" s="61"/>
      <c r="AY8759" s="61"/>
      <c r="AZ8759" s="61"/>
      <c r="BA8759" s="61"/>
    </row>
    <row r="8760" spans="39:53" x14ac:dyDescent="0.2">
      <c r="AM8760" s="61"/>
      <c r="AN8760" s="61"/>
      <c r="AO8760" s="171"/>
      <c r="AP8760" s="61"/>
      <c r="AQ8760" s="61"/>
      <c r="AR8760" s="61"/>
      <c r="AS8760" s="61"/>
      <c r="AT8760" s="61"/>
      <c r="AU8760" s="61"/>
      <c r="AV8760" s="61"/>
      <c r="AW8760" s="61"/>
      <c r="AX8760" s="61"/>
      <c r="AY8760" s="61"/>
      <c r="AZ8760" s="61"/>
      <c r="BA8760" s="61"/>
    </row>
    <row r="8761" spans="39:53" x14ac:dyDescent="0.2">
      <c r="AM8761" s="61"/>
      <c r="AN8761" s="61"/>
      <c r="AO8761" s="171"/>
      <c r="AP8761" s="61"/>
      <c r="AQ8761" s="61"/>
      <c r="AR8761" s="61"/>
      <c r="AS8761" s="61"/>
      <c r="AT8761" s="61"/>
      <c r="AU8761" s="61"/>
      <c r="AV8761" s="61"/>
      <c r="AW8761" s="61"/>
      <c r="AX8761" s="61"/>
      <c r="AY8761" s="61"/>
      <c r="AZ8761" s="61"/>
      <c r="BA8761" s="61"/>
    </row>
    <row r="8762" spans="39:53" x14ac:dyDescent="0.2">
      <c r="AM8762" s="61"/>
      <c r="AN8762" s="61"/>
      <c r="AO8762" s="171"/>
      <c r="AP8762" s="61"/>
      <c r="AQ8762" s="61"/>
      <c r="AR8762" s="61"/>
      <c r="AS8762" s="61"/>
      <c r="AT8762" s="61"/>
      <c r="AU8762" s="61"/>
      <c r="AV8762" s="61"/>
      <c r="AW8762" s="61"/>
      <c r="AX8762" s="61"/>
      <c r="AY8762" s="61"/>
      <c r="AZ8762" s="61"/>
      <c r="BA8762" s="61"/>
    </row>
    <row r="8763" spans="39:53" x14ac:dyDescent="0.2">
      <c r="AM8763" s="61"/>
      <c r="AN8763" s="61"/>
      <c r="AO8763" s="171"/>
      <c r="AP8763" s="61"/>
      <c r="AQ8763" s="61"/>
      <c r="AR8763" s="61"/>
      <c r="AS8763" s="61"/>
      <c r="AT8763" s="61"/>
      <c r="AU8763" s="61"/>
      <c r="AV8763" s="61"/>
      <c r="AW8763" s="61"/>
      <c r="AX8763" s="61"/>
      <c r="AY8763" s="61"/>
      <c r="AZ8763" s="61"/>
      <c r="BA8763" s="61"/>
    </row>
    <row r="8764" spans="39:53" x14ac:dyDescent="0.2">
      <c r="AM8764" s="61"/>
      <c r="AN8764" s="61"/>
      <c r="AO8764" s="171"/>
      <c r="AP8764" s="61"/>
      <c r="AQ8764" s="61"/>
      <c r="AR8764" s="61"/>
      <c r="AS8764" s="61"/>
      <c r="AT8764" s="61"/>
      <c r="AU8764" s="61"/>
      <c r="AV8764" s="61"/>
      <c r="AW8764" s="61"/>
      <c r="AX8764" s="61"/>
      <c r="AY8764" s="61"/>
      <c r="AZ8764" s="61"/>
      <c r="BA8764" s="61"/>
    </row>
    <row r="8765" spans="39:53" x14ac:dyDescent="0.2">
      <c r="AM8765" s="61"/>
      <c r="AN8765" s="61"/>
      <c r="AO8765" s="171"/>
      <c r="AP8765" s="61"/>
      <c r="AQ8765" s="61"/>
      <c r="AR8765" s="61"/>
      <c r="AS8765" s="61"/>
      <c r="AT8765" s="61"/>
      <c r="AU8765" s="61"/>
      <c r="AV8765" s="61"/>
      <c r="AW8765" s="61"/>
      <c r="AX8765" s="61"/>
      <c r="AY8765" s="61"/>
      <c r="AZ8765" s="61"/>
      <c r="BA8765" s="61"/>
    </row>
    <row r="8766" spans="39:53" x14ac:dyDescent="0.2">
      <c r="AM8766" s="61"/>
      <c r="AN8766" s="61"/>
      <c r="AO8766" s="171"/>
      <c r="AP8766" s="61"/>
      <c r="AQ8766" s="61"/>
      <c r="AR8766" s="61"/>
      <c r="AS8766" s="61"/>
      <c r="AT8766" s="61"/>
      <c r="AU8766" s="61"/>
      <c r="AV8766" s="61"/>
      <c r="AW8766" s="61"/>
      <c r="AX8766" s="61"/>
      <c r="AY8766" s="61"/>
      <c r="AZ8766" s="61"/>
      <c r="BA8766" s="61"/>
    </row>
    <row r="8767" spans="39:53" x14ac:dyDescent="0.2">
      <c r="AM8767" s="61"/>
      <c r="AN8767" s="61"/>
      <c r="AO8767" s="171"/>
      <c r="AP8767" s="61"/>
      <c r="AQ8767" s="61"/>
      <c r="AR8767" s="61"/>
      <c r="AS8767" s="61"/>
      <c r="AT8767" s="61"/>
      <c r="AU8767" s="61"/>
      <c r="AV8767" s="61"/>
      <c r="AW8767" s="61"/>
      <c r="AX8767" s="61"/>
      <c r="AY8767" s="61"/>
      <c r="AZ8767" s="61"/>
      <c r="BA8767" s="61"/>
    </row>
    <row r="8768" spans="39:53" x14ac:dyDescent="0.2">
      <c r="AM8768" s="61"/>
      <c r="AN8768" s="61"/>
      <c r="AO8768" s="171"/>
      <c r="AP8768" s="61"/>
      <c r="AQ8768" s="61"/>
      <c r="AR8768" s="61"/>
      <c r="AS8768" s="61"/>
      <c r="AT8768" s="61"/>
      <c r="AU8768" s="61"/>
      <c r="AV8768" s="61"/>
      <c r="AW8768" s="61"/>
      <c r="AX8768" s="61"/>
      <c r="AY8768" s="61"/>
      <c r="AZ8768" s="61"/>
      <c r="BA8768" s="61"/>
    </row>
    <row r="8769" spans="39:53" x14ac:dyDescent="0.2">
      <c r="AM8769" s="61"/>
      <c r="AN8769" s="61"/>
      <c r="AO8769" s="171"/>
      <c r="AP8769" s="61"/>
      <c r="AQ8769" s="61"/>
      <c r="AR8769" s="61"/>
      <c r="AS8769" s="61"/>
      <c r="AT8769" s="61"/>
      <c r="AU8769" s="61"/>
      <c r="AV8769" s="61"/>
      <c r="AW8769" s="61"/>
      <c r="AX8769" s="61"/>
      <c r="AY8769" s="61"/>
      <c r="AZ8769" s="61"/>
      <c r="BA8769" s="61"/>
    </row>
    <row r="8770" spans="39:53" x14ac:dyDescent="0.2">
      <c r="AM8770" s="61"/>
      <c r="AN8770" s="61"/>
      <c r="AO8770" s="171"/>
      <c r="AP8770" s="61"/>
      <c r="AQ8770" s="61"/>
      <c r="AR8770" s="61"/>
      <c r="AS8770" s="61"/>
      <c r="AT8770" s="61"/>
      <c r="AU8770" s="61"/>
      <c r="AV8770" s="61"/>
      <c r="AW8770" s="61"/>
      <c r="AX8770" s="61"/>
      <c r="AY8770" s="61"/>
      <c r="AZ8770" s="61"/>
      <c r="BA8770" s="61"/>
    </row>
    <row r="8771" spans="39:53" x14ac:dyDescent="0.2">
      <c r="AM8771" s="61"/>
      <c r="AN8771" s="61"/>
      <c r="AO8771" s="171"/>
      <c r="AP8771" s="61"/>
      <c r="AQ8771" s="61"/>
      <c r="AR8771" s="61"/>
      <c r="AS8771" s="61"/>
      <c r="AT8771" s="61"/>
      <c r="AU8771" s="61"/>
      <c r="AV8771" s="61"/>
      <c r="AW8771" s="61"/>
      <c r="AX8771" s="61"/>
      <c r="AY8771" s="61"/>
      <c r="AZ8771" s="61"/>
      <c r="BA8771" s="61"/>
    </row>
    <row r="8772" spans="39:53" x14ac:dyDescent="0.2">
      <c r="AM8772" s="61"/>
      <c r="AN8772" s="61"/>
      <c r="AO8772" s="171"/>
      <c r="AP8772" s="61"/>
      <c r="AQ8772" s="61"/>
      <c r="AR8772" s="61"/>
      <c r="AS8772" s="61"/>
      <c r="AT8772" s="61"/>
      <c r="AU8772" s="61"/>
      <c r="AV8772" s="61"/>
      <c r="AW8772" s="61"/>
      <c r="AX8772" s="61"/>
      <c r="AY8772" s="61"/>
      <c r="AZ8772" s="61"/>
      <c r="BA8772" s="61"/>
    </row>
    <row r="8773" spans="39:53" x14ac:dyDescent="0.2">
      <c r="AM8773" s="61"/>
      <c r="AN8773" s="61"/>
      <c r="AO8773" s="171"/>
      <c r="AP8773" s="61"/>
      <c r="AQ8773" s="61"/>
      <c r="AR8773" s="61"/>
      <c r="AS8773" s="61"/>
      <c r="AT8773" s="61"/>
      <c r="AU8773" s="61"/>
      <c r="AV8773" s="61"/>
      <c r="AW8773" s="61"/>
      <c r="AX8773" s="61"/>
      <c r="AY8773" s="61"/>
      <c r="AZ8773" s="61"/>
      <c r="BA8773" s="61"/>
    </row>
    <row r="8774" spans="39:53" x14ac:dyDescent="0.2">
      <c r="AM8774" s="61"/>
      <c r="AN8774" s="61"/>
      <c r="AO8774" s="171"/>
      <c r="AP8774" s="61"/>
      <c r="AQ8774" s="61"/>
      <c r="AR8774" s="61"/>
      <c r="AS8774" s="61"/>
      <c r="AT8774" s="61"/>
      <c r="AU8774" s="61"/>
      <c r="AV8774" s="61"/>
      <c r="AW8774" s="61"/>
      <c r="AX8774" s="61"/>
      <c r="AY8774" s="61"/>
      <c r="AZ8774" s="61"/>
      <c r="BA8774" s="61"/>
    </row>
    <row r="8775" spans="39:53" x14ac:dyDescent="0.2">
      <c r="AM8775" s="61"/>
      <c r="AN8775" s="61"/>
      <c r="AO8775" s="171"/>
      <c r="AP8775" s="61"/>
      <c r="AQ8775" s="61"/>
      <c r="AR8775" s="61"/>
      <c r="AS8775" s="61"/>
      <c r="AT8775" s="61"/>
      <c r="AU8775" s="61"/>
      <c r="AV8775" s="61"/>
      <c r="AW8775" s="61"/>
      <c r="AX8775" s="61"/>
      <c r="AY8775" s="61"/>
      <c r="AZ8775" s="61"/>
      <c r="BA8775" s="61"/>
    </row>
    <row r="8776" spans="39:53" x14ac:dyDescent="0.2">
      <c r="AM8776" s="61"/>
      <c r="AN8776" s="61"/>
      <c r="AO8776" s="171"/>
      <c r="AP8776" s="61"/>
      <c r="AQ8776" s="61"/>
      <c r="AR8776" s="61"/>
      <c r="AS8776" s="61"/>
      <c r="AT8776" s="61"/>
      <c r="AU8776" s="61"/>
      <c r="AV8776" s="61"/>
      <c r="AW8776" s="61"/>
      <c r="AX8776" s="61"/>
      <c r="AY8776" s="61"/>
      <c r="AZ8776" s="61"/>
      <c r="BA8776" s="61"/>
    </row>
    <row r="8777" spans="39:53" x14ac:dyDescent="0.2">
      <c r="AM8777" s="61"/>
      <c r="AN8777" s="61"/>
      <c r="AO8777" s="171"/>
      <c r="AP8777" s="61"/>
      <c r="AQ8777" s="61"/>
      <c r="AR8777" s="61"/>
      <c r="AS8777" s="61"/>
      <c r="AT8777" s="61"/>
      <c r="AU8777" s="61"/>
      <c r="AV8777" s="61"/>
      <c r="AW8777" s="61"/>
      <c r="AX8777" s="61"/>
      <c r="AY8777" s="61"/>
      <c r="AZ8777" s="61"/>
      <c r="BA8777" s="61"/>
    </row>
    <row r="8778" spans="39:53" x14ac:dyDescent="0.2">
      <c r="AM8778" s="61"/>
      <c r="AN8778" s="61"/>
      <c r="AO8778" s="171"/>
      <c r="AP8778" s="61"/>
      <c r="AQ8778" s="61"/>
      <c r="AR8778" s="61"/>
      <c r="AS8778" s="61"/>
      <c r="AT8778" s="61"/>
      <c r="AU8778" s="61"/>
      <c r="AV8778" s="61"/>
      <c r="AW8778" s="61"/>
      <c r="AX8778" s="61"/>
      <c r="AY8778" s="61"/>
      <c r="AZ8778" s="61"/>
      <c r="BA8778" s="61"/>
    </row>
    <row r="8779" spans="39:53" x14ac:dyDescent="0.2">
      <c r="AM8779" s="61"/>
      <c r="AN8779" s="61"/>
      <c r="AO8779" s="171"/>
      <c r="AP8779" s="61"/>
      <c r="AQ8779" s="61"/>
      <c r="AR8779" s="61"/>
      <c r="AS8779" s="61"/>
      <c r="AT8779" s="61"/>
      <c r="AU8779" s="61"/>
      <c r="AV8779" s="61"/>
      <c r="AW8779" s="61"/>
      <c r="AX8779" s="61"/>
      <c r="AY8779" s="61"/>
      <c r="AZ8779" s="61"/>
      <c r="BA8779" s="61"/>
    </row>
    <row r="8780" spans="39:53" x14ac:dyDescent="0.2">
      <c r="AM8780" s="61"/>
      <c r="AN8780" s="61"/>
      <c r="AO8780" s="171"/>
      <c r="AP8780" s="61"/>
      <c r="AQ8780" s="61"/>
      <c r="AR8780" s="61"/>
      <c r="AS8780" s="61"/>
      <c r="AT8780" s="61"/>
      <c r="AU8780" s="61"/>
      <c r="AV8780" s="61"/>
      <c r="AW8780" s="61"/>
      <c r="AX8780" s="61"/>
      <c r="AY8780" s="61"/>
      <c r="AZ8780" s="61"/>
      <c r="BA8780" s="61"/>
    </row>
    <row r="8781" spans="39:53" x14ac:dyDescent="0.2">
      <c r="AM8781" s="61"/>
      <c r="AN8781" s="61"/>
      <c r="AO8781" s="171"/>
      <c r="AP8781" s="61"/>
      <c r="AQ8781" s="61"/>
      <c r="AR8781" s="61"/>
      <c r="AS8781" s="61"/>
      <c r="AT8781" s="61"/>
      <c r="AU8781" s="61"/>
      <c r="AV8781" s="61"/>
      <c r="AW8781" s="61"/>
      <c r="AX8781" s="61"/>
      <c r="AY8781" s="61"/>
      <c r="AZ8781" s="61"/>
      <c r="BA8781" s="61"/>
    </row>
    <row r="8782" spans="39:53" x14ac:dyDescent="0.2">
      <c r="AM8782" s="61"/>
      <c r="AN8782" s="61"/>
      <c r="AO8782" s="171"/>
      <c r="AP8782" s="61"/>
      <c r="AQ8782" s="61"/>
      <c r="AR8782" s="61"/>
      <c r="AS8782" s="61"/>
      <c r="AT8782" s="61"/>
      <c r="AU8782" s="61"/>
      <c r="AV8782" s="61"/>
      <c r="AW8782" s="61"/>
      <c r="AX8782" s="61"/>
      <c r="AY8782" s="61"/>
      <c r="AZ8782" s="61"/>
      <c r="BA8782" s="61"/>
    </row>
    <row r="8783" spans="39:53" x14ac:dyDescent="0.2">
      <c r="AM8783" s="61"/>
      <c r="AN8783" s="61"/>
      <c r="AO8783" s="171"/>
      <c r="AP8783" s="61"/>
      <c r="AQ8783" s="61"/>
      <c r="AR8783" s="61"/>
      <c r="AS8783" s="61"/>
      <c r="AT8783" s="61"/>
      <c r="AU8783" s="61"/>
      <c r="AV8783" s="61"/>
      <c r="AW8783" s="61"/>
      <c r="AX8783" s="61"/>
      <c r="AY8783" s="61"/>
      <c r="AZ8783" s="61"/>
      <c r="BA8783" s="61"/>
    </row>
    <row r="8784" spans="39:53" x14ac:dyDescent="0.2">
      <c r="AM8784" s="61"/>
      <c r="AN8784" s="61"/>
      <c r="AO8784" s="171"/>
      <c r="AP8784" s="61"/>
      <c r="AQ8784" s="61"/>
      <c r="AR8784" s="61"/>
      <c r="AS8784" s="61"/>
      <c r="AT8784" s="61"/>
      <c r="AU8784" s="61"/>
      <c r="AV8784" s="61"/>
      <c r="AW8784" s="61"/>
      <c r="AX8784" s="61"/>
      <c r="AY8784" s="61"/>
      <c r="AZ8784" s="61"/>
      <c r="BA8784" s="61"/>
    </row>
    <row r="8785" spans="39:53" x14ac:dyDescent="0.2">
      <c r="AM8785" s="61"/>
      <c r="AN8785" s="61"/>
      <c r="AO8785" s="171"/>
      <c r="AP8785" s="61"/>
      <c r="AQ8785" s="61"/>
      <c r="AR8785" s="61"/>
      <c r="AS8785" s="61"/>
      <c r="AT8785" s="61"/>
      <c r="AU8785" s="61"/>
      <c r="AV8785" s="61"/>
      <c r="AW8785" s="61"/>
      <c r="AX8785" s="61"/>
      <c r="AY8785" s="61"/>
      <c r="AZ8785" s="61"/>
      <c r="BA8785" s="61"/>
    </row>
    <row r="8786" spans="39:53" x14ac:dyDescent="0.2">
      <c r="AM8786" s="61"/>
      <c r="AN8786" s="61"/>
      <c r="AO8786" s="171"/>
      <c r="AP8786" s="61"/>
      <c r="AQ8786" s="61"/>
      <c r="AR8786" s="61"/>
      <c r="AS8786" s="61"/>
      <c r="AT8786" s="61"/>
      <c r="AU8786" s="61"/>
      <c r="AV8786" s="61"/>
      <c r="AW8786" s="61"/>
      <c r="AX8786" s="61"/>
      <c r="AY8786" s="61"/>
      <c r="AZ8786" s="61"/>
      <c r="BA8786" s="61"/>
    </row>
    <row r="8787" spans="39:53" x14ac:dyDescent="0.2">
      <c r="AM8787" s="61"/>
      <c r="AN8787" s="61"/>
      <c r="AO8787" s="171"/>
      <c r="AP8787" s="61"/>
      <c r="AQ8787" s="61"/>
      <c r="AR8787" s="61"/>
      <c r="AS8787" s="61"/>
      <c r="AT8787" s="61"/>
      <c r="AU8787" s="61"/>
      <c r="AV8787" s="61"/>
      <c r="AW8787" s="61"/>
      <c r="AX8787" s="61"/>
      <c r="AY8787" s="61"/>
      <c r="AZ8787" s="61"/>
      <c r="BA8787" s="61"/>
    </row>
    <row r="8788" spans="39:53" x14ac:dyDescent="0.2">
      <c r="AM8788" s="61"/>
      <c r="AN8788" s="61"/>
      <c r="AO8788" s="171"/>
      <c r="AP8788" s="61"/>
      <c r="AQ8788" s="61"/>
      <c r="AR8788" s="61"/>
      <c r="AS8788" s="61"/>
      <c r="AT8788" s="61"/>
      <c r="AU8788" s="61"/>
      <c r="AV8788" s="61"/>
      <c r="AW8788" s="61"/>
      <c r="AX8788" s="61"/>
      <c r="AY8788" s="61"/>
      <c r="AZ8788" s="61"/>
      <c r="BA8788" s="61"/>
    </row>
    <row r="8789" spans="39:53" x14ac:dyDescent="0.2">
      <c r="AM8789" s="61"/>
      <c r="AN8789" s="61"/>
      <c r="AO8789" s="171"/>
      <c r="AP8789" s="61"/>
      <c r="AQ8789" s="61"/>
      <c r="AR8789" s="61"/>
      <c r="AS8789" s="61"/>
      <c r="AT8789" s="61"/>
      <c r="AU8789" s="61"/>
      <c r="AV8789" s="61"/>
      <c r="AW8789" s="61"/>
      <c r="AX8789" s="61"/>
      <c r="AY8789" s="61"/>
      <c r="AZ8789" s="61"/>
      <c r="BA8789" s="61"/>
    </row>
    <row r="8790" spans="39:53" x14ac:dyDescent="0.2">
      <c r="AM8790" s="61"/>
      <c r="AN8790" s="61"/>
      <c r="AO8790" s="171"/>
      <c r="AP8790" s="61"/>
      <c r="AQ8790" s="61"/>
      <c r="AR8790" s="61"/>
      <c r="AS8790" s="61"/>
      <c r="AT8790" s="61"/>
      <c r="AU8790" s="61"/>
      <c r="AV8790" s="61"/>
      <c r="AW8790" s="61"/>
      <c r="AX8790" s="61"/>
      <c r="AY8790" s="61"/>
      <c r="AZ8790" s="61"/>
      <c r="BA8790" s="61"/>
    </row>
    <row r="8791" spans="39:53" x14ac:dyDescent="0.2">
      <c r="AM8791" s="61"/>
      <c r="AN8791" s="61"/>
      <c r="AO8791" s="171"/>
      <c r="AP8791" s="61"/>
      <c r="AQ8791" s="61"/>
      <c r="AR8791" s="61"/>
      <c r="AS8791" s="61"/>
      <c r="AT8791" s="61"/>
      <c r="AU8791" s="61"/>
      <c r="AV8791" s="61"/>
      <c r="AW8791" s="61"/>
      <c r="AX8791" s="61"/>
      <c r="AY8791" s="61"/>
      <c r="AZ8791" s="61"/>
      <c r="BA8791" s="61"/>
    </row>
    <row r="8792" spans="39:53" x14ac:dyDescent="0.2">
      <c r="AM8792" s="61"/>
      <c r="AN8792" s="61"/>
      <c r="AO8792" s="171"/>
      <c r="AP8792" s="61"/>
      <c r="AQ8792" s="61"/>
      <c r="AR8792" s="61"/>
      <c r="AS8792" s="61"/>
      <c r="AT8792" s="61"/>
      <c r="AU8792" s="61"/>
      <c r="AV8792" s="61"/>
      <c r="AW8792" s="61"/>
      <c r="AX8792" s="61"/>
      <c r="AY8792" s="61"/>
      <c r="AZ8792" s="61"/>
      <c r="BA8792" s="61"/>
    </row>
    <row r="8793" spans="39:53" x14ac:dyDescent="0.2">
      <c r="AM8793" s="61"/>
      <c r="AN8793" s="61"/>
      <c r="AO8793" s="171"/>
      <c r="AP8793" s="61"/>
      <c r="AQ8793" s="61"/>
      <c r="AR8793" s="61"/>
      <c r="AS8793" s="61"/>
      <c r="AT8793" s="61"/>
      <c r="AU8793" s="61"/>
      <c r="AV8793" s="61"/>
      <c r="AW8793" s="61"/>
      <c r="AX8793" s="61"/>
      <c r="AY8793" s="61"/>
      <c r="AZ8793" s="61"/>
      <c r="BA8793" s="61"/>
    </row>
    <row r="8794" spans="39:53" x14ac:dyDescent="0.2">
      <c r="AM8794" s="61"/>
      <c r="AN8794" s="61"/>
      <c r="AO8794" s="171"/>
      <c r="AP8794" s="61"/>
      <c r="AQ8794" s="61"/>
      <c r="AR8794" s="61"/>
      <c r="AS8794" s="61"/>
      <c r="AT8794" s="61"/>
      <c r="AU8794" s="61"/>
      <c r="AV8794" s="61"/>
      <c r="AW8794" s="61"/>
      <c r="AX8794" s="61"/>
      <c r="AY8794" s="61"/>
      <c r="AZ8794" s="61"/>
      <c r="BA8794" s="61"/>
    </row>
    <row r="8795" spans="39:53" x14ac:dyDescent="0.2">
      <c r="AM8795" s="61"/>
      <c r="AN8795" s="61"/>
      <c r="AO8795" s="171"/>
      <c r="AP8795" s="61"/>
      <c r="AQ8795" s="61"/>
      <c r="AR8795" s="61"/>
      <c r="AS8795" s="61"/>
      <c r="AT8795" s="61"/>
      <c r="AU8795" s="61"/>
      <c r="AV8795" s="61"/>
      <c r="AW8795" s="61"/>
      <c r="AX8795" s="61"/>
      <c r="AY8795" s="61"/>
      <c r="AZ8795" s="61"/>
      <c r="BA8795" s="61"/>
    </row>
    <row r="8796" spans="39:53" x14ac:dyDescent="0.2">
      <c r="AM8796" s="61"/>
      <c r="AN8796" s="61"/>
      <c r="AO8796" s="171"/>
      <c r="AP8796" s="61"/>
      <c r="AQ8796" s="61"/>
      <c r="AR8796" s="61"/>
      <c r="AS8796" s="61"/>
      <c r="AT8796" s="61"/>
      <c r="AU8796" s="61"/>
      <c r="AV8796" s="61"/>
      <c r="AW8796" s="61"/>
      <c r="AX8796" s="61"/>
      <c r="AY8796" s="61"/>
      <c r="AZ8796" s="61"/>
      <c r="BA8796" s="61"/>
    </row>
    <row r="8797" spans="39:53" x14ac:dyDescent="0.2">
      <c r="AM8797" s="61"/>
      <c r="AN8797" s="61"/>
      <c r="AO8797" s="171"/>
      <c r="AP8797" s="61"/>
      <c r="AQ8797" s="61"/>
      <c r="AR8797" s="61"/>
      <c r="AS8797" s="61"/>
      <c r="AT8797" s="61"/>
      <c r="AU8797" s="61"/>
      <c r="AV8797" s="61"/>
      <c r="AW8797" s="61"/>
      <c r="AX8797" s="61"/>
      <c r="AY8797" s="61"/>
      <c r="AZ8797" s="61"/>
      <c r="BA8797" s="61"/>
    </row>
    <row r="8798" spans="39:53" x14ac:dyDescent="0.2">
      <c r="AM8798" s="61"/>
      <c r="AN8798" s="61"/>
      <c r="AO8798" s="171"/>
      <c r="AP8798" s="61"/>
      <c r="AQ8798" s="61"/>
      <c r="AR8798" s="61"/>
      <c r="AS8798" s="61"/>
      <c r="AT8798" s="61"/>
      <c r="AU8798" s="61"/>
      <c r="AV8798" s="61"/>
      <c r="AW8798" s="61"/>
      <c r="AX8798" s="61"/>
      <c r="AY8798" s="61"/>
      <c r="AZ8798" s="61"/>
      <c r="BA8798" s="61"/>
    </row>
    <row r="8799" spans="39:53" x14ac:dyDescent="0.2">
      <c r="AM8799" s="61"/>
      <c r="AN8799" s="61"/>
      <c r="AO8799" s="171"/>
      <c r="AP8799" s="61"/>
      <c r="AQ8799" s="61"/>
      <c r="AR8799" s="61"/>
      <c r="AS8799" s="61"/>
      <c r="AT8799" s="61"/>
      <c r="AU8799" s="61"/>
      <c r="AV8799" s="61"/>
      <c r="AW8799" s="61"/>
      <c r="AX8799" s="61"/>
      <c r="AY8799" s="61"/>
      <c r="AZ8799" s="61"/>
      <c r="BA8799" s="61"/>
    </row>
    <row r="8800" spans="39:53" x14ac:dyDescent="0.2">
      <c r="AM8800" s="61"/>
      <c r="AN8800" s="61"/>
      <c r="AO8800" s="171"/>
      <c r="AP8800" s="61"/>
      <c r="AQ8800" s="61"/>
      <c r="AR8800" s="61"/>
      <c r="AS8800" s="61"/>
      <c r="AT8800" s="61"/>
      <c r="AU8800" s="61"/>
      <c r="AV8800" s="61"/>
      <c r="AW8800" s="61"/>
      <c r="AX8800" s="61"/>
      <c r="AY8800" s="61"/>
      <c r="AZ8800" s="61"/>
      <c r="BA8800" s="61"/>
    </row>
    <row r="8801" spans="39:53" x14ac:dyDescent="0.2">
      <c r="AM8801" s="61"/>
      <c r="AN8801" s="61"/>
      <c r="AO8801" s="171"/>
      <c r="AP8801" s="61"/>
      <c r="AQ8801" s="61"/>
      <c r="AR8801" s="61"/>
      <c r="AS8801" s="61"/>
      <c r="AT8801" s="61"/>
      <c r="AU8801" s="61"/>
      <c r="AV8801" s="61"/>
      <c r="AW8801" s="61"/>
      <c r="AX8801" s="61"/>
      <c r="AY8801" s="61"/>
      <c r="AZ8801" s="61"/>
      <c r="BA8801" s="61"/>
    </row>
    <row r="8802" spans="39:53" x14ac:dyDescent="0.2">
      <c r="AM8802" s="61"/>
      <c r="AN8802" s="61"/>
      <c r="AO8802" s="171"/>
      <c r="AP8802" s="61"/>
      <c r="AQ8802" s="61"/>
      <c r="AR8802" s="61"/>
      <c r="AS8802" s="61"/>
      <c r="AT8802" s="61"/>
      <c r="AU8802" s="61"/>
      <c r="AV8802" s="61"/>
      <c r="AW8802" s="61"/>
      <c r="AX8802" s="61"/>
      <c r="AY8802" s="61"/>
      <c r="AZ8802" s="61"/>
      <c r="BA8802" s="61"/>
    </row>
    <row r="8803" spans="39:53" x14ac:dyDescent="0.2">
      <c r="AM8803" s="61"/>
      <c r="AN8803" s="61"/>
      <c r="AO8803" s="171"/>
      <c r="AP8803" s="61"/>
      <c r="AQ8803" s="61"/>
      <c r="AR8803" s="61"/>
      <c r="AS8803" s="61"/>
      <c r="AT8803" s="61"/>
      <c r="AU8803" s="61"/>
      <c r="AV8803" s="61"/>
      <c r="AW8803" s="61"/>
      <c r="AX8803" s="61"/>
      <c r="AY8803" s="61"/>
      <c r="AZ8803" s="61"/>
      <c r="BA8803" s="61"/>
    </row>
    <row r="8804" spans="39:53" x14ac:dyDescent="0.2">
      <c r="AM8804" s="61"/>
      <c r="AN8804" s="61"/>
      <c r="AO8804" s="171"/>
      <c r="AP8804" s="61"/>
      <c r="AQ8804" s="61"/>
      <c r="AR8804" s="61"/>
      <c r="AS8804" s="61"/>
      <c r="AT8804" s="61"/>
      <c r="AU8804" s="61"/>
      <c r="AV8804" s="61"/>
      <c r="AW8804" s="61"/>
      <c r="AX8804" s="61"/>
      <c r="AY8804" s="61"/>
      <c r="AZ8804" s="61"/>
      <c r="BA8804" s="61"/>
    </row>
    <row r="8805" spans="39:53" x14ac:dyDescent="0.2">
      <c r="AM8805" s="61"/>
      <c r="AN8805" s="61"/>
      <c r="AO8805" s="171"/>
      <c r="AP8805" s="61"/>
      <c r="AQ8805" s="61"/>
      <c r="AR8805" s="61"/>
      <c r="AS8805" s="61"/>
      <c r="AT8805" s="61"/>
      <c r="AU8805" s="61"/>
      <c r="AV8805" s="61"/>
      <c r="AW8805" s="61"/>
      <c r="AX8805" s="61"/>
      <c r="AY8805" s="61"/>
      <c r="AZ8805" s="61"/>
      <c r="BA8805" s="61"/>
    </row>
    <row r="8806" spans="39:53" x14ac:dyDescent="0.2">
      <c r="AM8806" s="61"/>
      <c r="AN8806" s="61"/>
      <c r="AO8806" s="171"/>
      <c r="AP8806" s="61"/>
      <c r="AQ8806" s="61"/>
      <c r="AR8806" s="61"/>
      <c r="AS8806" s="61"/>
      <c r="AT8806" s="61"/>
      <c r="AU8806" s="61"/>
      <c r="AV8806" s="61"/>
      <c r="AW8806" s="61"/>
      <c r="AX8806" s="61"/>
      <c r="AY8806" s="61"/>
      <c r="AZ8806" s="61"/>
      <c r="BA8806" s="61"/>
    </row>
    <row r="8807" spans="39:53" x14ac:dyDescent="0.2">
      <c r="AM8807" s="61"/>
      <c r="AN8807" s="61"/>
      <c r="AO8807" s="171"/>
      <c r="AP8807" s="61"/>
      <c r="AQ8807" s="61"/>
      <c r="AR8807" s="61"/>
      <c r="AS8807" s="61"/>
      <c r="AT8807" s="61"/>
      <c r="AU8807" s="61"/>
      <c r="AV8807" s="61"/>
      <c r="AW8807" s="61"/>
      <c r="AX8807" s="61"/>
      <c r="AY8807" s="61"/>
      <c r="AZ8807" s="61"/>
      <c r="BA8807" s="61"/>
    </row>
    <row r="8808" spans="39:53" x14ac:dyDescent="0.2">
      <c r="AM8808" s="61"/>
      <c r="AN8808" s="61"/>
      <c r="AO8808" s="171"/>
      <c r="AP8808" s="61"/>
      <c r="AQ8808" s="61"/>
      <c r="AR8808" s="61"/>
      <c r="AS8808" s="61"/>
      <c r="AT8808" s="61"/>
      <c r="AU8808" s="61"/>
      <c r="AV8808" s="61"/>
      <c r="AW8808" s="61"/>
      <c r="AX8808" s="61"/>
      <c r="AY8808" s="61"/>
      <c r="AZ8808" s="61"/>
      <c r="BA8808" s="61"/>
    </row>
    <row r="8809" spans="39:53" x14ac:dyDescent="0.2">
      <c r="AM8809" s="61"/>
      <c r="AN8809" s="61"/>
      <c r="AO8809" s="171"/>
      <c r="AP8809" s="61"/>
      <c r="AQ8809" s="61"/>
      <c r="AR8809" s="61"/>
      <c r="AS8809" s="61"/>
      <c r="AT8809" s="61"/>
      <c r="AU8809" s="61"/>
      <c r="AV8809" s="61"/>
      <c r="AW8809" s="61"/>
      <c r="AX8809" s="61"/>
      <c r="AY8809" s="61"/>
      <c r="AZ8809" s="61"/>
      <c r="BA8809" s="61"/>
    </row>
    <row r="8810" spans="39:53" x14ac:dyDescent="0.2">
      <c r="AM8810" s="61"/>
      <c r="AN8810" s="61"/>
      <c r="AO8810" s="171"/>
      <c r="AP8810" s="61"/>
      <c r="AQ8810" s="61"/>
      <c r="AR8810" s="61"/>
      <c r="AS8810" s="61"/>
      <c r="AT8810" s="61"/>
      <c r="AU8810" s="61"/>
      <c r="AV8810" s="61"/>
      <c r="AW8810" s="61"/>
      <c r="AX8810" s="61"/>
      <c r="AY8810" s="61"/>
      <c r="AZ8810" s="61"/>
      <c r="BA8810" s="61"/>
    </row>
    <row r="8811" spans="39:53" x14ac:dyDescent="0.2">
      <c r="AM8811" s="61"/>
      <c r="AN8811" s="61"/>
      <c r="AO8811" s="171"/>
      <c r="AP8811" s="61"/>
      <c r="AQ8811" s="61"/>
      <c r="AR8811" s="61"/>
      <c r="AS8811" s="61"/>
      <c r="AT8811" s="61"/>
      <c r="AU8811" s="61"/>
      <c r="AV8811" s="61"/>
      <c r="AW8811" s="61"/>
      <c r="AX8811" s="61"/>
      <c r="AY8811" s="61"/>
      <c r="AZ8811" s="61"/>
      <c r="BA8811" s="61"/>
    </row>
    <row r="8812" spans="39:53" x14ac:dyDescent="0.2">
      <c r="AM8812" s="61"/>
      <c r="AN8812" s="61"/>
      <c r="AO8812" s="171"/>
      <c r="AP8812" s="61"/>
      <c r="AQ8812" s="61"/>
      <c r="AR8812" s="61"/>
      <c r="AS8812" s="61"/>
      <c r="AT8812" s="61"/>
      <c r="AU8812" s="61"/>
      <c r="AV8812" s="61"/>
      <c r="AW8812" s="61"/>
      <c r="AX8812" s="61"/>
      <c r="AY8812" s="61"/>
      <c r="AZ8812" s="61"/>
      <c r="BA8812" s="61"/>
    </row>
    <row r="8813" spans="39:53" x14ac:dyDescent="0.2">
      <c r="AM8813" s="61"/>
      <c r="AN8813" s="61"/>
      <c r="AO8813" s="171"/>
      <c r="AP8813" s="61"/>
      <c r="AQ8813" s="61"/>
      <c r="AR8813" s="61"/>
      <c r="AS8813" s="61"/>
      <c r="AT8813" s="61"/>
      <c r="AU8813" s="61"/>
      <c r="AV8813" s="61"/>
      <c r="AW8813" s="61"/>
      <c r="AX8813" s="61"/>
      <c r="AY8813" s="61"/>
      <c r="AZ8813" s="61"/>
      <c r="BA8813" s="61"/>
    </row>
    <row r="8814" spans="39:53" x14ac:dyDescent="0.2">
      <c r="AM8814" s="61"/>
      <c r="AN8814" s="61"/>
      <c r="AO8814" s="171"/>
      <c r="AP8814" s="61"/>
      <c r="AQ8814" s="61"/>
      <c r="AR8814" s="61"/>
      <c r="AS8814" s="61"/>
      <c r="AT8814" s="61"/>
      <c r="AU8814" s="61"/>
      <c r="AV8814" s="61"/>
      <c r="AW8814" s="61"/>
      <c r="AX8814" s="61"/>
      <c r="AY8814" s="61"/>
      <c r="AZ8814" s="61"/>
      <c r="BA8814" s="61"/>
    </row>
    <row r="8815" spans="39:53" x14ac:dyDescent="0.2">
      <c r="AM8815" s="61"/>
      <c r="AN8815" s="61"/>
      <c r="AO8815" s="171"/>
      <c r="AP8815" s="61"/>
      <c r="AQ8815" s="61"/>
      <c r="AR8815" s="61"/>
      <c r="AS8815" s="61"/>
      <c r="AT8815" s="61"/>
      <c r="AU8815" s="61"/>
      <c r="AV8815" s="61"/>
      <c r="AW8815" s="61"/>
      <c r="AX8815" s="61"/>
      <c r="AY8815" s="61"/>
      <c r="AZ8815" s="61"/>
      <c r="BA8815" s="61"/>
    </row>
    <row r="8816" spans="39:53" x14ac:dyDescent="0.2">
      <c r="AM8816" s="61"/>
      <c r="AN8816" s="61"/>
      <c r="AO8816" s="171"/>
      <c r="AP8816" s="61"/>
      <c r="AQ8816" s="61"/>
      <c r="AR8816" s="61"/>
      <c r="AS8816" s="61"/>
      <c r="AT8816" s="61"/>
      <c r="AU8816" s="61"/>
      <c r="AV8816" s="61"/>
      <c r="AW8816" s="61"/>
      <c r="AX8816" s="61"/>
      <c r="AY8816" s="61"/>
      <c r="AZ8816" s="61"/>
      <c r="BA8816" s="61"/>
    </row>
    <row r="8817" spans="39:53" x14ac:dyDescent="0.2">
      <c r="AM8817" s="61"/>
      <c r="AN8817" s="61"/>
      <c r="AO8817" s="171"/>
      <c r="AP8817" s="61"/>
      <c r="AQ8817" s="61"/>
      <c r="AR8817" s="61"/>
      <c r="AS8817" s="61"/>
      <c r="AT8817" s="61"/>
      <c r="AU8817" s="61"/>
      <c r="AV8817" s="61"/>
      <c r="AW8817" s="61"/>
      <c r="AX8817" s="61"/>
      <c r="AY8817" s="61"/>
      <c r="AZ8817" s="61"/>
      <c r="BA8817" s="61"/>
    </row>
    <row r="8818" spans="39:53" x14ac:dyDescent="0.2">
      <c r="AM8818" s="61"/>
      <c r="AN8818" s="61"/>
      <c r="AO8818" s="171"/>
      <c r="AP8818" s="61"/>
      <c r="AQ8818" s="61"/>
      <c r="AR8818" s="61"/>
      <c r="AS8818" s="61"/>
      <c r="AT8818" s="61"/>
      <c r="AU8818" s="61"/>
      <c r="AV8818" s="61"/>
      <c r="AW8818" s="61"/>
      <c r="AX8818" s="61"/>
      <c r="AY8818" s="61"/>
      <c r="AZ8818" s="61"/>
      <c r="BA8818" s="61"/>
    </row>
    <row r="8819" spans="39:53" x14ac:dyDescent="0.2">
      <c r="AM8819" s="61"/>
      <c r="AN8819" s="61"/>
      <c r="AO8819" s="171"/>
      <c r="AP8819" s="61"/>
      <c r="AQ8819" s="61"/>
      <c r="AR8819" s="61"/>
      <c r="AS8819" s="61"/>
      <c r="AT8819" s="61"/>
      <c r="AU8819" s="61"/>
      <c r="AV8819" s="61"/>
      <c r="AW8819" s="61"/>
      <c r="AX8819" s="61"/>
      <c r="AY8819" s="61"/>
      <c r="AZ8819" s="61"/>
      <c r="BA8819" s="61"/>
    </row>
    <row r="8820" spans="39:53" x14ac:dyDescent="0.2">
      <c r="AM8820" s="61"/>
      <c r="AN8820" s="61"/>
      <c r="AO8820" s="171"/>
      <c r="AP8820" s="61"/>
      <c r="AQ8820" s="61"/>
      <c r="AR8820" s="61"/>
      <c r="AS8820" s="61"/>
      <c r="AT8820" s="61"/>
      <c r="AU8820" s="61"/>
      <c r="AV8820" s="61"/>
      <c r="AW8820" s="61"/>
      <c r="AX8820" s="61"/>
      <c r="AY8820" s="61"/>
      <c r="AZ8820" s="61"/>
      <c r="BA8820" s="61"/>
    </row>
    <row r="8821" spans="39:53" x14ac:dyDescent="0.2">
      <c r="AM8821" s="61"/>
      <c r="AN8821" s="61"/>
      <c r="AO8821" s="171"/>
      <c r="AP8821" s="61"/>
      <c r="AQ8821" s="61"/>
      <c r="AR8821" s="61"/>
      <c r="AS8821" s="61"/>
      <c r="AT8821" s="61"/>
      <c r="AU8821" s="61"/>
      <c r="AV8821" s="61"/>
      <c r="AW8821" s="61"/>
      <c r="AX8821" s="61"/>
      <c r="AY8821" s="61"/>
      <c r="AZ8821" s="61"/>
      <c r="BA8821" s="61"/>
    </row>
    <row r="8822" spans="39:53" x14ac:dyDescent="0.2">
      <c r="AM8822" s="61"/>
      <c r="AN8822" s="61"/>
      <c r="AO8822" s="171"/>
      <c r="AP8822" s="61"/>
      <c r="AQ8822" s="61"/>
      <c r="AR8822" s="61"/>
      <c r="AS8822" s="61"/>
      <c r="AT8822" s="61"/>
      <c r="AU8822" s="61"/>
      <c r="AV8822" s="61"/>
      <c r="AW8822" s="61"/>
      <c r="AX8822" s="61"/>
      <c r="AY8822" s="61"/>
      <c r="AZ8822" s="61"/>
      <c r="BA8822" s="61"/>
    </row>
    <row r="8823" spans="39:53" x14ac:dyDescent="0.2">
      <c r="AM8823" s="61"/>
      <c r="AN8823" s="61"/>
      <c r="AO8823" s="171"/>
      <c r="AP8823" s="61"/>
      <c r="AQ8823" s="61"/>
      <c r="AR8823" s="61"/>
      <c r="AS8823" s="61"/>
      <c r="AT8823" s="61"/>
      <c r="AU8823" s="61"/>
      <c r="AV8823" s="61"/>
      <c r="AW8823" s="61"/>
      <c r="AX8823" s="61"/>
      <c r="AY8823" s="61"/>
      <c r="AZ8823" s="61"/>
      <c r="BA8823" s="61"/>
    </row>
    <row r="8824" spans="39:53" x14ac:dyDescent="0.2">
      <c r="AM8824" s="61"/>
      <c r="AN8824" s="61"/>
      <c r="AO8824" s="171"/>
      <c r="AP8824" s="61"/>
      <c r="AQ8824" s="61"/>
      <c r="AR8824" s="61"/>
      <c r="AS8824" s="61"/>
      <c r="AT8824" s="61"/>
      <c r="AU8824" s="61"/>
      <c r="AV8824" s="61"/>
      <c r="AW8824" s="61"/>
      <c r="AX8824" s="61"/>
      <c r="AY8824" s="61"/>
      <c r="AZ8824" s="61"/>
      <c r="BA8824" s="61"/>
    </row>
    <row r="8825" spans="39:53" x14ac:dyDescent="0.2">
      <c r="AM8825" s="61"/>
      <c r="AN8825" s="61"/>
      <c r="AO8825" s="171"/>
      <c r="AP8825" s="61"/>
      <c r="AQ8825" s="61"/>
      <c r="AR8825" s="61"/>
      <c r="AS8825" s="61"/>
      <c r="AT8825" s="61"/>
      <c r="AU8825" s="61"/>
      <c r="AV8825" s="61"/>
      <c r="AW8825" s="61"/>
      <c r="AX8825" s="61"/>
      <c r="AY8825" s="61"/>
      <c r="AZ8825" s="61"/>
      <c r="BA8825" s="61"/>
    </row>
    <row r="8826" spans="39:53" x14ac:dyDescent="0.2">
      <c r="AM8826" s="61"/>
      <c r="AN8826" s="61"/>
      <c r="AO8826" s="171"/>
      <c r="AP8826" s="61"/>
      <c r="AQ8826" s="61"/>
      <c r="AR8826" s="61"/>
      <c r="AS8826" s="61"/>
      <c r="AT8826" s="61"/>
      <c r="AU8826" s="61"/>
      <c r="AV8826" s="61"/>
      <c r="AW8826" s="61"/>
      <c r="AX8826" s="61"/>
      <c r="AY8826" s="61"/>
      <c r="AZ8826" s="61"/>
      <c r="BA8826" s="61"/>
    </row>
    <row r="8827" spans="39:53" x14ac:dyDescent="0.2">
      <c r="AM8827" s="61"/>
      <c r="AN8827" s="61"/>
      <c r="AO8827" s="171"/>
      <c r="AP8827" s="61"/>
      <c r="AQ8827" s="61"/>
      <c r="AR8827" s="61"/>
      <c r="AS8827" s="61"/>
      <c r="AT8827" s="61"/>
      <c r="AU8827" s="61"/>
      <c r="AV8827" s="61"/>
      <c r="AW8827" s="61"/>
      <c r="AX8827" s="61"/>
      <c r="AY8827" s="61"/>
      <c r="AZ8827" s="61"/>
      <c r="BA8827" s="61"/>
    </row>
    <row r="8828" spans="39:53" x14ac:dyDescent="0.2">
      <c r="AM8828" s="61"/>
      <c r="AN8828" s="61"/>
      <c r="AO8828" s="171"/>
      <c r="AP8828" s="61"/>
      <c r="AQ8828" s="61"/>
      <c r="AR8828" s="61"/>
      <c r="AS8828" s="61"/>
      <c r="AT8828" s="61"/>
      <c r="AU8828" s="61"/>
      <c r="AV8828" s="61"/>
      <c r="AW8828" s="61"/>
      <c r="AX8828" s="61"/>
      <c r="AY8828" s="61"/>
      <c r="AZ8828" s="61"/>
      <c r="BA8828" s="61"/>
    </row>
    <row r="8829" spans="39:53" x14ac:dyDescent="0.2">
      <c r="AM8829" s="61"/>
      <c r="AN8829" s="61"/>
      <c r="AO8829" s="171"/>
      <c r="AP8829" s="61"/>
      <c r="AQ8829" s="61"/>
      <c r="AR8829" s="61"/>
      <c r="AS8829" s="61"/>
      <c r="AT8829" s="61"/>
      <c r="AU8829" s="61"/>
      <c r="AV8829" s="61"/>
      <c r="AW8829" s="61"/>
      <c r="AX8829" s="61"/>
      <c r="AY8829" s="61"/>
      <c r="AZ8829" s="61"/>
      <c r="BA8829" s="61"/>
    </row>
    <row r="8830" spans="39:53" x14ac:dyDescent="0.2">
      <c r="AM8830" s="61"/>
      <c r="AN8830" s="61"/>
      <c r="AO8830" s="171"/>
      <c r="AP8830" s="61"/>
      <c r="AQ8830" s="61"/>
      <c r="AR8830" s="61"/>
      <c r="AS8830" s="61"/>
      <c r="AT8830" s="61"/>
      <c r="AU8830" s="61"/>
      <c r="AV8830" s="61"/>
      <c r="AW8830" s="61"/>
      <c r="AX8830" s="61"/>
      <c r="AY8830" s="61"/>
      <c r="AZ8830" s="61"/>
      <c r="BA8830" s="61"/>
    </row>
    <row r="8831" spans="39:53" x14ac:dyDescent="0.2">
      <c r="AM8831" s="61"/>
      <c r="AN8831" s="61"/>
      <c r="AO8831" s="171"/>
      <c r="AP8831" s="61"/>
      <c r="AQ8831" s="61"/>
      <c r="AR8831" s="61"/>
      <c r="AS8831" s="61"/>
      <c r="AT8831" s="61"/>
      <c r="AU8831" s="61"/>
      <c r="AV8831" s="61"/>
      <c r="AW8831" s="61"/>
      <c r="AX8831" s="61"/>
      <c r="AY8831" s="61"/>
      <c r="AZ8831" s="61"/>
      <c r="BA8831" s="61"/>
    </row>
    <row r="8832" spans="39:53" x14ac:dyDescent="0.2">
      <c r="AM8832" s="61"/>
      <c r="AN8832" s="61"/>
      <c r="AO8832" s="171"/>
      <c r="AP8832" s="61"/>
      <c r="AQ8832" s="61"/>
      <c r="AR8832" s="61"/>
      <c r="AS8832" s="61"/>
      <c r="AT8832" s="61"/>
      <c r="AU8832" s="61"/>
      <c r="AV8832" s="61"/>
      <c r="AW8832" s="61"/>
      <c r="AX8832" s="61"/>
      <c r="AY8832" s="61"/>
      <c r="AZ8832" s="61"/>
      <c r="BA8832" s="61"/>
    </row>
    <row r="8833" spans="39:53" x14ac:dyDescent="0.2">
      <c r="AM8833" s="61"/>
      <c r="AN8833" s="61"/>
      <c r="AO8833" s="171"/>
      <c r="AP8833" s="61"/>
      <c r="AQ8833" s="61"/>
      <c r="AR8833" s="61"/>
      <c r="AS8833" s="61"/>
      <c r="AT8833" s="61"/>
      <c r="AU8833" s="61"/>
      <c r="AV8833" s="61"/>
      <c r="AW8833" s="61"/>
      <c r="AX8833" s="61"/>
      <c r="AY8833" s="61"/>
      <c r="AZ8833" s="61"/>
      <c r="BA8833" s="61"/>
    </row>
    <row r="8834" spans="39:53" x14ac:dyDescent="0.2">
      <c r="AM8834" s="61"/>
      <c r="AN8834" s="61"/>
      <c r="AO8834" s="171"/>
      <c r="AP8834" s="61"/>
      <c r="AQ8834" s="61"/>
      <c r="AR8834" s="61"/>
      <c r="AS8834" s="61"/>
      <c r="AT8834" s="61"/>
      <c r="AU8834" s="61"/>
      <c r="AV8834" s="61"/>
      <c r="AW8834" s="61"/>
      <c r="AX8834" s="61"/>
      <c r="AY8834" s="61"/>
      <c r="AZ8834" s="61"/>
      <c r="BA8834" s="61"/>
    </row>
    <row r="8835" spans="39:53" x14ac:dyDescent="0.2">
      <c r="AM8835" s="61"/>
      <c r="AN8835" s="61"/>
      <c r="AO8835" s="171"/>
      <c r="AP8835" s="61"/>
      <c r="AQ8835" s="61"/>
      <c r="AR8835" s="61"/>
      <c r="AS8835" s="61"/>
      <c r="AT8835" s="61"/>
      <c r="AU8835" s="61"/>
      <c r="AV8835" s="61"/>
      <c r="AW8835" s="61"/>
      <c r="AX8835" s="61"/>
      <c r="AY8835" s="61"/>
      <c r="AZ8835" s="61"/>
      <c r="BA8835" s="61"/>
    </row>
    <row r="8836" spans="39:53" x14ac:dyDescent="0.2">
      <c r="AM8836" s="61"/>
      <c r="AN8836" s="61"/>
      <c r="AO8836" s="171"/>
      <c r="AP8836" s="61"/>
      <c r="AQ8836" s="61"/>
      <c r="AR8836" s="61"/>
      <c r="AS8836" s="61"/>
      <c r="AT8836" s="61"/>
      <c r="AU8836" s="61"/>
      <c r="AV8836" s="61"/>
      <c r="AW8836" s="61"/>
      <c r="AX8836" s="61"/>
      <c r="AY8836" s="61"/>
      <c r="AZ8836" s="61"/>
      <c r="BA8836" s="61"/>
    </row>
    <row r="8837" spans="39:53" x14ac:dyDescent="0.2">
      <c r="AM8837" s="61"/>
      <c r="AN8837" s="61"/>
      <c r="AO8837" s="171"/>
      <c r="AP8837" s="61"/>
      <c r="AQ8837" s="61"/>
      <c r="AR8837" s="61"/>
      <c r="AS8837" s="61"/>
      <c r="AT8837" s="61"/>
      <c r="AU8837" s="61"/>
      <c r="AV8837" s="61"/>
      <c r="AW8837" s="61"/>
      <c r="AX8837" s="61"/>
      <c r="AY8837" s="61"/>
      <c r="AZ8837" s="61"/>
      <c r="BA8837" s="61"/>
    </row>
    <row r="8838" spans="39:53" x14ac:dyDescent="0.2">
      <c r="AM8838" s="61"/>
      <c r="AN8838" s="61"/>
      <c r="AO8838" s="171"/>
      <c r="AP8838" s="61"/>
      <c r="AQ8838" s="61"/>
      <c r="AR8838" s="61"/>
      <c r="AS8838" s="61"/>
      <c r="AT8838" s="61"/>
      <c r="AU8838" s="61"/>
      <c r="AV8838" s="61"/>
      <c r="AW8838" s="61"/>
      <c r="AX8838" s="61"/>
      <c r="AY8838" s="61"/>
      <c r="AZ8838" s="61"/>
      <c r="BA8838" s="61"/>
    </row>
    <row r="8839" spans="39:53" x14ac:dyDescent="0.2">
      <c r="AM8839" s="61"/>
      <c r="AN8839" s="61"/>
      <c r="AO8839" s="171"/>
      <c r="AP8839" s="61"/>
      <c r="AQ8839" s="61"/>
      <c r="AR8839" s="61"/>
      <c r="AS8839" s="61"/>
      <c r="AT8839" s="61"/>
      <c r="AU8839" s="61"/>
      <c r="AV8839" s="61"/>
      <c r="AW8839" s="61"/>
      <c r="AX8839" s="61"/>
      <c r="AY8839" s="61"/>
      <c r="AZ8839" s="61"/>
      <c r="BA8839" s="61"/>
    </row>
    <row r="8840" spans="39:53" x14ac:dyDescent="0.2">
      <c r="AM8840" s="61"/>
      <c r="AN8840" s="61"/>
      <c r="AO8840" s="171"/>
      <c r="AP8840" s="61"/>
      <c r="AQ8840" s="61"/>
      <c r="AR8840" s="61"/>
      <c r="AS8840" s="61"/>
      <c r="AT8840" s="61"/>
      <c r="AU8840" s="61"/>
      <c r="AV8840" s="61"/>
      <c r="AW8840" s="61"/>
      <c r="AX8840" s="61"/>
      <c r="AY8840" s="61"/>
      <c r="AZ8840" s="61"/>
      <c r="BA8840" s="61"/>
    </row>
    <row r="8841" spans="39:53" x14ac:dyDescent="0.2">
      <c r="AM8841" s="61"/>
      <c r="AN8841" s="61"/>
      <c r="AO8841" s="171"/>
      <c r="AP8841" s="61"/>
      <c r="AQ8841" s="61"/>
      <c r="AR8841" s="61"/>
      <c r="AS8841" s="61"/>
      <c r="AT8841" s="61"/>
      <c r="AU8841" s="61"/>
      <c r="AV8841" s="61"/>
      <c r="AW8841" s="61"/>
      <c r="AX8841" s="61"/>
      <c r="AY8841" s="61"/>
      <c r="AZ8841" s="61"/>
      <c r="BA8841" s="61"/>
    </row>
    <row r="8842" spans="39:53" x14ac:dyDescent="0.2">
      <c r="AM8842" s="61"/>
      <c r="AN8842" s="61"/>
      <c r="AO8842" s="171"/>
      <c r="AP8842" s="61"/>
      <c r="AQ8842" s="61"/>
      <c r="AR8842" s="61"/>
      <c r="AS8842" s="61"/>
      <c r="AT8842" s="61"/>
      <c r="AU8842" s="61"/>
      <c r="AV8842" s="61"/>
      <c r="AW8842" s="61"/>
      <c r="AX8842" s="61"/>
      <c r="AY8842" s="61"/>
      <c r="AZ8842" s="61"/>
      <c r="BA8842" s="61"/>
    </row>
    <row r="8843" spans="39:53" x14ac:dyDescent="0.2">
      <c r="AM8843" s="61"/>
      <c r="AN8843" s="61"/>
      <c r="AO8843" s="171"/>
      <c r="AP8843" s="61"/>
      <c r="AQ8843" s="61"/>
      <c r="AR8843" s="61"/>
      <c r="AS8843" s="61"/>
      <c r="AT8843" s="61"/>
      <c r="AU8843" s="61"/>
      <c r="AV8843" s="61"/>
      <c r="AW8843" s="61"/>
      <c r="AX8843" s="61"/>
      <c r="AY8843" s="61"/>
      <c r="AZ8843" s="61"/>
      <c r="BA8843" s="61"/>
    </row>
    <row r="8844" spans="39:53" x14ac:dyDescent="0.2">
      <c r="AM8844" s="61"/>
      <c r="AN8844" s="61"/>
      <c r="AO8844" s="171"/>
      <c r="AP8844" s="61"/>
      <c r="AQ8844" s="61"/>
      <c r="AR8844" s="61"/>
      <c r="AS8844" s="61"/>
      <c r="AT8844" s="61"/>
      <c r="AU8844" s="61"/>
      <c r="AV8844" s="61"/>
      <c r="AW8844" s="61"/>
      <c r="AX8844" s="61"/>
      <c r="AY8844" s="61"/>
      <c r="AZ8844" s="61"/>
      <c r="BA8844" s="61"/>
    </row>
    <row r="8845" spans="39:53" x14ac:dyDescent="0.2">
      <c r="AM8845" s="61"/>
      <c r="AN8845" s="61"/>
      <c r="AO8845" s="171"/>
      <c r="AP8845" s="61"/>
      <c r="AQ8845" s="61"/>
      <c r="AR8845" s="61"/>
      <c r="AS8845" s="61"/>
      <c r="AT8845" s="61"/>
      <c r="AU8845" s="61"/>
      <c r="AV8845" s="61"/>
      <c r="AW8845" s="61"/>
      <c r="AX8845" s="61"/>
      <c r="AY8845" s="61"/>
      <c r="AZ8845" s="61"/>
      <c r="BA8845" s="61"/>
    </row>
    <row r="8846" spans="39:53" x14ac:dyDescent="0.2">
      <c r="AM8846" s="61"/>
      <c r="AN8846" s="61"/>
      <c r="AO8846" s="171"/>
      <c r="AP8846" s="61"/>
      <c r="AQ8846" s="61"/>
      <c r="AR8846" s="61"/>
      <c r="AS8846" s="61"/>
      <c r="AT8846" s="61"/>
      <c r="AU8846" s="61"/>
      <c r="AV8846" s="61"/>
      <c r="AW8846" s="61"/>
      <c r="AX8846" s="61"/>
      <c r="AY8846" s="61"/>
      <c r="AZ8846" s="61"/>
      <c r="BA8846" s="61"/>
    </row>
    <row r="8847" spans="39:53" x14ac:dyDescent="0.2">
      <c r="AM8847" s="61"/>
      <c r="AN8847" s="61"/>
      <c r="AO8847" s="171"/>
      <c r="AP8847" s="61"/>
      <c r="AQ8847" s="61"/>
      <c r="AR8847" s="61"/>
      <c r="AS8847" s="61"/>
      <c r="AT8847" s="61"/>
      <c r="AU8847" s="61"/>
      <c r="AV8847" s="61"/>
      <c r="AW8847" s="61"/>
      <c r="AX8847" s="61"/>
      <c r="AY8847" s="61"/>
      <c r="AZ8847" s="61"/>
      <c r="BA8847" s="61"/>
    </row>
    <row r="8848" spans="39:53" x14ac:dyDescent="0.2">
      <c r="AM8848" s="61"/>
      <c r="AN8848" s="61"/>
      <c r="AO8848" s="171"/>
      <c r="AP8848" s="61"/>
      <c r="AQ8848" s="61"/>
      <c r="AR8848" s="61"/>
      <c r="AS8848" s="61"/>
      <c r="AT8848" s="61"/>
      <c r="AU8848" s="61"/>
      <c r="AV8848" s="61"/>
      <c r="AW8848" s="61"/>
      <c r="AX8848" s="61"/>
      <c r="AY8848" s="61"/>
      <c r="AZ8848" s="61"/>
      <c r="BA8848" s="61"/>
    </row>
    <row r="8849" spans="39:53" x14ac:dyDescent="0.2">
      <c r="AM8849" s="61"/>
      <c r="AN8849" s="61"/>
      <c r="AO8849" s="171"/>
      <c r="AP8849" s="61"/>
      <c r="AQ8849" s="61"/>
      <c r="AR8849" s="61"/>
      <c r="AS8849" s="61"/>
      <c r="AT8849" s="61"/>
      <c r="AU8849" s="61"/>
      <c r="AV8849" s="61"/>
      <c r="AW8849" s="61"/>
      <c r="AX8849" s="61"/>
      <c r="AY8849" s="61"/>
      <c r="AZ8849" s="61"/>
      <c r="BA8849" s="61"/>
    </row>
    <row r="8850" spans="39:53" x14ac:dyDescent="0.2">
      <c r="AM8850" s="61"/>
      <c r="AN8850" s="61"/>
      <c r="AO8850" s="171"/>
      <c r="AP8850" s="61"/>
      <c r="AQ8850" s="61"/>
      <c r="AR8850" s="61"/>
      <c r="AS8850" s="61"/>
      <c r="AT8850" s="61"/>
      <c r="AU8850" s="61"/>
      <c r="AV8850" s="61"/>
      <c r="AW8850" s="61"/>
      <c r="AX8850" s="61"/>
      <c r="AY8850" s="61"/>
      <c r="AZ8850" s="61"/>
      <c r="BA8850" s="61"/>
    </row>
    <row r="8851" spans="39:53" x14ac:dyDescent="0.2">
      <c r="AM8851" s="61"/>
      <c r="AN8851" s="61"/>
      <c r="AO8851" s="171"/>
      <c r="AP8851" s="61"/>
      <c r="AQ8851" s="61"/>
      <c r="AR8851" s="61"/>
      <c r="AS8851" s="61"/>
      <c r="AT8851" s="61"/>
      <c r="AU8851" s="61"/>
      <c r="AV8851" s="61"/>
      <c r="AW8851" s="61"/>
      <c r="AX8851" s="61"/>
      <c r="AY8851" s="61"/>
      <c r="AZ8851" s="61"/>
      <c r="BA8851" s="61"/>
    </row>
    <row r="8852" spans="39:53" x14ac:dyDescent="0.2">
      <c r="AM8852" s="61"/>
      <c r="AN8852" s="61"/>
      <c r="AO8852" s="171"/>
      <c r="AP8852" s="61"/>
      <c r="AQ8852" s="61"/>
      <c r="AR8852" s="61"/>
      <c r="AS8852" s="61"/>
      <c r="AT8852" s="61"/>
      <c r="AU8852" s="61"/>
      <c r="AV8852" s="61"/>
      <c r="AW8852" s="61"/>
      <c r="AX8852" s="61"/>
      <c r="AY8852" s="61"/>
      <c r="AZ8852" s="61"/>
      <c r="BA8852" s="61"/>
    </row>
    <row r="8853" spans="39:53" x14ac:dyDescent="0.2">
      <c r="AM8853" s="61"/>
      <c r="AN8853" s="61"/>
      <c r="AO8853" s="171"/>
      <c r="AP8853" s="61"/>
      <c r="AQ8853" s="61"/>
      <c r="AR8853" s="61"/>
      <c r="AS8853" s="61"/>
      <c r="AT8853" s="61"/>
      <c r="AU8853" s="61"/>
      <c r="AV8853" s="61"/>
      <c r="AW8853" s="61"/>
      <c r="AX8853" s="61"/>
      <c r="AY8853" s="61"/>
      <c r="AZ8853" s="61"/>
      <c r="BA8853" s="61"/>
    </row>
    <row r="8854" spans="39:53" x14ac:dyDescent="0.2">
      <c r="AM8854" s="61"/>
      <c r="AN8854" s="61"/>
      <c r="AO8854" s="171"/>
      <c r="AP8854" s="61"/>
      <c r="AQ8854" s="61"/>
      <c r="AR8854" s="61"/>
      <c r="AS8854" s="61"/>
      <c r="AT8854" s="61"/>
      <c r="AU8854" s="61"/>
      <c r="AV8854" s="61"/>
      <c r="AW8854" s="61"/>
      <c r="AX8854" s="61"/>
      <c r="AY8854" s="61"/>
      <c r="AZ8854" s="61"/>
      <c r="BA8854" s="61"/>
    </row>
    <row r="8855" spans="39:53" x14ac:dyDescent="0.2">
      <c r="AM8855" s="61"/>
      <c r="AN8855" s="61"/>
      <c r="AO8855" s="171"/>
      <c r="AP8855" s="61"/>
      <c r="AQ8855" s="61"/>
      <c r="AR8855" s="61"/>
      <c r="AS8855" s="61"/>
      <c r="AT8855" s="61"/>
      <c r="AU8855" s="61"/>
      <c r="AV8855" s="61"/>
      <c r="AW8855" s="61"/>
      <c r="AX8855" s="61"/>
      <c r="AY8855" s="61"/>
      <c r="AZ8855" s="61"/>
      <c r="BA8855" s="61"/>
    </row>
    <row r="8856" spans="39:53" x14ac:dyDescent="0.2">
      <c r="AM8856" s="61"/>
      <c r="AN8856" s="61"/>
      <c r="AO8856" s="171"/>
      <c r="AP8856" s="61"/>
      <c r="AQ8856" s="61"/>
      <c r="AR8856" s="61"/>
      <c r="AS8856" s="61"/>
      <c r="AT8856" s="61"/>
      <c r="AU8856" s="61"/>
      <c r="AV8856" s="61"/>
      <c r="AW8856" s="61"/>
      <c r="AX8856" s="61"/>
      <c r="AY8856" s="61"/>
      <c r="AZ8856" s="61"/>
      <c r="BA8856" s="61"/>
    </row>
    <row r="8857" spans="39:53" x14ac:dyDescent="0.2">
      <c r="AM8857" s="61"/>
      <c r="AN8857" s="61"/>
      <c r="AO8857" s="171"/>
      <c r="AP8857" s="61"/>
      <c r="AQ8857" s="61"/>
      <c r="AR8857" s="61"/>
      <c r="AS8857" s="61"/>
      <c r="AT8857" s="61"/>
      <c r="AU8857" s="61"/>
      <c r="AV8857" s="61"/>
      <c r="AW8857" s="61"/>
      <c r="AX8857" s="61"/>
      <c r="AY8857" s="61"/>
      <c r="AZ8857" s="61"/>
      <c r="BA8857" s="61"/>
    </row>
    <row r="8858" spans="39:53" x14ac:dyDescent="0.2">
      <c r="AM8858" s="61"/>
      <c r="AN8858" s="61"/>
      <c r="AO8858" s="171"/>
      <c r="AP8858" s="61"/>
      <c r="AQ8858" s="61"/>
      <c r="AR8858" s="61"/>
      <c r="AS8858" s="61"/>
      <c r="AT8858" s="61"/>
      <c r="AU8858" s="61"/>
      <c r="AV8858" s="61"/>
      <c r="AW8858" s="61"/>
      <c r="AX8858" s="61"/>
      <c r="AY8858" s="61"/>
      <c r="AZ8858" s="61"/>
      <c r="BA8858" s="61"/>
    </row>
    <row r="8859" spans="39:53" x14ac:dyDescent="0.2">
      <c r="AM8859" s="61"/>
      <c r="AN8859" s="61"/>
      <c r="AO8859" s="171"/>
      <c r="AP8859" s="61"/>
      <c r="AQ8859" s="61"/>
      <c r="AR8859" s="61"/>
      <c r="AS8859" s="61"/>
      <c r="AT8859" s="61"/>
      <c r="AU8859" s="61"/>
      <c r="AV8859" s="61"/>
      <c r="AW8859" s="61"/>
      <c r="AX8859" s="61"/>
      <c r="AY8859" s="61"/>
      <c r="AZ8859" s="61"/>
      <c r="BA8859" s="61"/>
    </row>
    <row r="8860" spans="39:53" x14ac:dyDescent="0.2">
      <c r="AM8860" s="61"/>
      <c r="AN8860" s="61"/>
      <c r="AO8860" s="171"/>
      <c r="AP8860" s="61"/>
      <c r="AQ8860" s="61"/>
      <c r="AR8860" s="61"/>
      <c r="AS8860" s="61"/>
      <c r="AT8860" s="61"/>
      <c r="AU8860" s="61"/>
      <c r="AV8860" s="61"/>
      <c r="AW8860" s="61"/>
      <c r="AX8860" s="61"/>
      <c r="AY8860" s="61"/>
      <c r="AZ8860" s="61"/>
      <c r="BA8860" s="61"/>
    </row>
    <row r="8861" spans="39:53" x14ac:dyDescent="0.2">
      <c r="AM8861" s="61"/>
      <c r="AN8861" s="61"/>
      <c r="AO8861" s="171"/>
      <c r="AP8861" s="61"/>
      <c r="AQ8861" s="61"/>
      <c r="AR8861" s="61"/>
      <c r="AS8861" s="61"/>
      <c r="AT8861" s="61"/>
      <c r="AU8861" s="61"/>
      <c r="AV8861" s="61"/>
      <c r="AW8861" s="61"/>
      <c r="AX8861" s="61"/>
      <c r="AY8861" s="61"/>
      <c r="AZ8861" s="61"/>
      <c r="BA8861" s="61"/>
    </row>
    <row r="8862" spans="39:53" x14ac:dyDescent="0.2">
      <c r="AM8862" s="61"/>
      <c r="AN8862" s="61"/>
      <c r="AO8862" s="171"/>
      <c r="AP8862" s="61"/>
      <c r="AQ8862" s="61"/>
      <c r="AR8862" s="61"/>
      <c r="AS8862" s="61"/>
      <c r="AT8862" s="61"/>
      <c r="AU8862" s="61"/>
      <c r="AV8862" s="61"/>
      <c r="AW8862" s="61"/>
      <c r="AX8862" s="61"/>
      <c r="AY8862" s="61"/>
      <c r="AZ8862" s="61"/>
      <c r="BA8862" s="61"/>
    </row>
    <row r="8863" spans="39:53" x14ac:dyDescent="0.2">
      <c r="AM8863" s="61"/>
      <c r="AN8863" s="61"/>
      <c r="AO8863" s="171"/>
      <c r="AP8863" s="61"/>
      <c r="AQ8863" s="61"/>
      <c r="AR8863" s="61"/>
      <c r="AS8863" s="61"/>
      <c r="AT8863" s="61"/>
      <c r="AU8863" s="61"/>
      <c r="AV8863" s="61"/>
      <c r="AW8863" s="61"/>
      <c r="AX8863" s="61"/>
      <c r="AY8863" s="61"/>
      <c r="AZ8863" s="61"/>
      <c r="BA8863" s="61"/>
    </row>
    <row r="8864" spans="39:53" x14ac:dyDescent="0.2">
      <c r="AM8864" s="61"/>
      <c r="AN8864" s="61"/>
      <c r="AO8864" s="171"/>
      <c r="AP8864" s="61"/>
      <c r="AQ8864" s="61"/>
      <c r="AR8864" s="61"/>
      <c r="AS8864" s="61"/>
      <c r="AT8864" s="61"/>
      <c r="AU8864" s="61"/>
      <c r="AV8864" s="61"/>
      <c r="AW8864" s="61"/>
      <c r="AX8864" s="61"/>
      <c r="AY8864" s="61"/>
      <c r="AZ8864" s="61"/>
      <c r="BA8864" s="61"/>
    </row>
    <row r="8865" spans="39:53" x14ac:dyDescent="0.2">
      <c r="AM8865" s="61"/>
      <c r="AN8865" s="61"/>
      <c r="AO8865" s="171"/>
      <c r="AP8865" s="61"/>
      <c r="AQ8865" s="61"/>
      <c r="AR8865" s="61"/>
      <c r="AS8865" s="61"/>
      <c r="AT8865" s="61"/>
      <c r="AU8865" s="61"/>
      <c r="AV8865" s="61"/>
      <c r="AW8865" s="61"/>
      <c r="AX8865" s="61"/>
      <c r="AY8865" s="61"/>
      <c r="AZ8865" s="61"/>
      <c r="BA8865" s="61"/>
    </row>
    <row r="8866" spans="39:53" x14ac:dyDescent="0.2">
      <c r="AM8866" s="61"/>
      <c r="AN8866" s="61"/>
      <c r="AO8866" s="171"/>
      <c r="AP8866" s="61"/>
      <c r="AQ8866" s="61"/>
      <c r="AR8866" s="61"/>
      <c r="AS8866" s="61"/>
      <c r="AT8866" s="61"/>
      <c r="AU8866" s="61"/>
      <c r="AV8866" s="61"/>
      <c r="AW8866" s="61"/>
      <c r="AX8866" s="61"/>
      <c r="AY8866" s="61"/>
      <c r="AZ8866" s="61"/>
      <c r="BA8866" s="61"/>
    </row>
    <row r="8867" spans="39:53" x14ac:dyDescent="0.2">
      <c r="AM8867" s="61"/>
      <c r="AN8867" s="61"/>
      <c r="AO8867" s="171"/>
      <c r="AP8867" s="61"/>
      <c r="AQ8867" s="61"/>
      <c r="AR8867" s="61"/>
      <c r="AS8867" s="61"/>
      <c r="AT8867" s="61"/>
      <c r="AU8867" s="61"/>
      <c r="AV8867" s="61"/>
      <c r="AW8867" s="61"/>
      <c r="AX8867" s="61"/>
      <c r="AY8867" s="61"/>
      <c r="AZ8867" s="61"/>
      <c r="BA8867" s="61"/>
    </row>
    <row r="8868" spans="39:53" x14ac:dyDescent="0.2">
      <c r="AM8868" s="61"/>
      <c r="AN8868" s="61"/>
      <c r="AO8868" s="171"/>
      <c r="AP8868" s="61"/>
      <c r="AQ8868" s="61"/>
      <c r="AR8868" s="61"/>
      <c r="AS8868" s="61"/>
      <c r="AT8868" s="61"/>
      <c r="AU8868" s="61"/>
      <c r="AV8868" s="61"/>
      <c r="AW8868" s="61"/>
      <c r="AX8868" s="61"/>
      <c r="AY8868" s="61"/>
      <c r="AZ8868" s="61"/>
      <c r="BA8868" s="61"/>
    </row>
    <row r="8869" spans="39:53" x14ac:dyDescent="0.2">
      <c r="AM8869" s="61"/>
      <c r="AN8869" s="61"/>
      <c r="AO8869" s="171"/>
      <c r="AP8869" s="61"/>
      <c r="AQ8869" s="61"/>
      <c r="AR8869" s="61"/>
      <c r="AS8869" s="61"/>
      <c r="AT8869" s="61"/>
      <c r="AU8869" s="61"/>
      <c r="AV8869" s="61"/>
      <c r="AW8869" s="61"/>
      <c r="AX8869" s="61"/>
      <c r="AY8869" s="61"/>
      <c r="AZ8869" s="61"/>
      <c r="BA8869" s="61"/>
    </row>
    <row r="8870" spans="39:53" x14ac:dyDescent="0.2">
      <c r="AM8870" s="61"/>
      <c r="AN8870" s="61"/>
      <c r="AO8870" s="171"/>
      <c r="AP8870" s="61"/>
      <c r="AQ8870" s="61"/>
      <c r="AR8870" s="61"/>
      <c r="AS8870" s="61"/>
      <c r="AT8870" s="61"/>
      <c r="AU8870" s="61"/>
      <c r="AV8870" s="61"/>
      <c r="AW8870" s="61"/>
      <c r="AX8870" s="61"/>
      <c r="AY8870" s="61"/>
      <c r="AZ8870" s="61"/>
      <c r="BA8870" s="61"/>
    </row>
    <row r="8871" spans="39:53" x14ac:dyDescent="0.2">
      <c r="AM8871" s="61"/>
      <c r="AN8871" s="61"/>
      <c r="AO8871" s="171"/>
      <c r="AP8871" s="61"/>
      <c r="AQ8871" s="61"/>
      <c r="AR8871" s="61"/>
      <c r="AS8871" s="61"/>
      <c r="AT8871" s="61"/>
      <c r="AU8871" s="61"/>
      <c r="AV8871" s="61"/>
      <c r="AW8871" s="61"/>
      <c r="AX8871" s="61"/>
      <c r="AY8871" s="61"/>
      <c r="AZ8871" s="61"/>
      <c r="BA8871" s="61"/>
    </row>
    <row r="8872" spans="39:53" x14ac:dyDescent="0.2">
      <c r="AM8872" s="61"/>
      <c r="AN8872" s="61"/>
      <c r="AO8872" s="171"/>
      <c r="AP8872" s="61"/>
      <c r="AQ8872" s="61"/>
      <c r="AR8872" s="61"/>
      <c r="AS8872" s="61"/>
      <c r="AT8872" s="61"/>
      <c r="AU8872" s="61"/>
      <c r="AV8872" s="61"/>
      <c r="AW8872" s="61"/>
      <c r="AX8872" s="61"/>
      <c r="AY8872" s="61"/>
      <c r="AZ8872" s="61"/>
      <c r="BA8872" s="61"/>
    </row>
    <row r="8873" spans="39:53" x14ac:dyDescent="0.2">
      <c r="AM8873" s="61"/>
      <c r="AN8873" s="61"/>
      <c r="AO8873" s="171"/>
      <c r="AP8873" s="61"/>
      <c r="AQ8873" s="61"/>
      <c r="AR8873" s="61"/>
      <c r="AS8873" s="61"/>
      <c r="AT8873" s="61"/>
      <c r="AU8873" s="61"/>
      <c r="AV8873" s="61"/>
      <c r="AW8873" s="61"/>
      <c r="AX8873" s="61"/>
      <c r="AY8873" s="61"/>
      <c r="AZ8873" s="61"/>
      <c r="BA8873" s="61"/>
    </row>
    <row r="8874" spans="39:53" x14ac:dyDescent="0.2">
      <c r="AM8874" s="61"/>
      <c r="AN8874" s="61"/>
      <c r="AO8874" s="171"/>
      <c r="AP8874" s="61"/>
      <c r="AQ8874" s="61"/>
      <c r="AR8874" s="61"/>
      <c r="AS8874" s="61"/>
      <c r="AT8874" s="61"/>
      <c r="AU8874" s="61"/>
      <c r="AV8874" s="61"/>
      <c r="AW8874" s="61"/>
      <c r="AX8874" s="61"/>
      <c r="AY8874" s="61"/>
      <c r="AZ8874" s="61"/>
      <c r="BA8874" s="61"/>
    </row>
    <row r="8875" spans="39:53" x14ac:dyDescent="0.2">
      <c r="AM8875" s="61"/>
      <c r="AN8875" s="61"/>
      <c r="AO8875" s="171"/>
      <c r="AP8875" s="61"/>
      <c r="AQ8875" s="61"/>
      <c r="AR8875" s="61"/>
      <c r="AS8875" s="61"/>
      <c r="AT8875" s="61"/>
      <c r="AU8875" s="61"/>
      <c r="AV8875" s="61"/>
      <c r="AW8875" s="61"/>
      <c r="AX8875" s="61"/>
      <c r="AY8875" s="61"/>
      <c r="AZ8875" s="61"/>
      <c r="BA8875" s="61"/>
    </row>
    <row r="8876" spans="39:53" x14ac:dyDescent="0.2">
      <c r="AM8876" s="61"/>
      <c r="AN8876" s="61"/>
      <c r="AO8876" s="171"/>
      <c r="AP8876" s="61"/>
      <c r="AQ8876" s="61"/>
      <c r="AR8876" s="61"/>
      <c r="AS8876" s="61"/>
      <c r="AT8876" s="61"/>
      <c r="AU8876" s="61"/>
      <c r="AV8876" s="61"/>
      <c r="AW8876" s="61"/>
      <c r="AX8876" s="61"/>
      <c r="AY8876" s="61"/>
      <c r="AZ8876" s="61"/>
      <c r="BA8876" s="61"/>
    </row>
    <row r="8877" spans="39:53" x14ac:dyDescent="0.2">
      <c r="AM8877" s="61"/>
      <c r="AN8877" s="61"/>
      <c r="AO8877" s="171"/>
      <c r="AP8877" s="61"/>
      <c r="AQ8877" s="61"/>
      <c r="AR8877" s="61"/>
      <c r="AS8877" s="61"/>
      <c r="AT8877" s="61"/>
      <c r="AU8877" s="61"/>
      <c r="AV8877" s="61"/>
      <c r="AW8877" s="61"/>
      <c r="AX8877" s="61"/>
      <c r="AY8877" s="61"/>
      <c r="AZ8877" s="61"/>
      <c r="BA8877" s="61"/>
    </row>
    <row r="8878" spans="39:53" x14ac:dyDescent="0.2">
      <c r="AM8878" s="61"/>
      <c r="AN8878" s="61"/>
      <c r="AO8878" s="171"/>
      <c r="AP8878" s="61"/>
      <c r="AQ8878" s="61"/>
      <c r="AR8878" s="61"/>
      <c r="AS8878" s="61"/>
      <c r="AT8878" s="61"/>
      <c r="AU8878" s="61"/>
      <c r="AV8878" s="61"/>
      <c r="AW8878" s="61"/>
      <c r="AX8878" s="61"/>
      <c r="AY8878" s="61"/>
      <c r="AZ8878" s="61"/>
      <c r="BA8878" s="61"/>
    </row>
    <row r="8879" spans="39:53" x14ac:dyDescent="0.2">
      <c r="AM8879" s="61"/>
      <c r="AN8879" s="61"/>
      <c r="AO8879" s="171"/>
      <c r="AP8879" s="61"/>
      <c r="AQ8879" s="61"/>
      <c r="AR8879" s="61"/>
      <c r="AS8879" s="61"/>
      <c r="AT8879" s="61"/>
      <c r="AU8879" s="61"/>
      <c r="AV8879" s="61"/>
      <c r="AW8879" s="61"/>
      <c r="AX8879" s="61"/>
      <c r="AY8879" s="61"/>
      <c r="AZ8879" s="61"/>
      <c r="BA8879" s="61"/>
    </row>
    <row r="8880" spans="39:53" x14ac:dyDescent="0.2">
      <c r="AM8880" s="61"/>
      <c r="AN8880" s="61"/>
      <c r="AO8880" s="171"/>
      <c r="AP8880" s="61"/>
      <c r="AQ8880" s="61"/>
      <c r="AR8880" s="61"/>
      <c r="AS8880" s="61"/>
      <c r="AT8880" s="61"/>
      <c r="AU8880" s="61"/>
      <c r="AV8880" s="61"/>
      <c r="AW8880" s="61"/>
      <c r="AX8880" s="61"/>
      <c r="AY8880" s="61"/>
      <c r="AZ8880" s="61"/>
      <c r="BA8880" s="61"/>
    </row>
    <row r="8881" spans="39:53" x14ac:dyDescent="0.2">
      <c r="AM8881" s="61"/>
      <c r="AN8881" s="61"/>
      <c r="AO8881" s="171"/>
      <c r="AP8881" s="61"/>
      <c r="AQ8881" s="61"/>
      <c r="AR8881" s="61"/>
      <c r="AS8881" s="61"/>
      <c r="AT8881" s="61"/>
      <c r="AU8881" s="61"/>
      <c r="AV8881" s="61"/>
      <c r="AW8881" s="61"/>
      <c r="AX8881" s="61"/>
      <c r="AY8881" s="61"/>
      <c r="AZ8881" s="61"/>
      <c r="BA8881" s="61"/>
    </row>
    <row r="8882" spans="39:53" x14ac:dyDescent="0.2">
      <c r="AM8882" s="61"/>
      <c r="AN8882" s="61"/>
      <c r="AO8882" s="171"/>
      <c r="AP8882" s="61"/>
      <c r="AQ8882" s="61"/>
      <c r="AR8882" s="61"/>
      <c r="AS8882" s="61"/>
      <c r="AT8882" s="61"/>
      <c r="AU8882" s="61"/>
      <c r="AV8882" s="61"/>
      <c r="AW8882" s="61"/>
      <c r="AX8882" s="61"/>
      <c r="AY8882" s="61"/>
      <c r="AZ8882" s="61"/>
      <c r="BA8882" s="61"/>
    </row>
    <row r="8883" spans="39:53" x14ac:dyDescent="0.2">
      <c r="AM8883" s="61"/>
      <c r="AN8883" s="61"/>
      <c r="AO8883" s="171"/>
      <c r="AP8883" s="61"/>
      <c r="AQ8883" s="61"/>
      <c r="AR8883" s="61"/>
      <c r="AS8883" s="61"/>
      <c r="AT8883" s="61"/>
      <c r="AU8883" s="61"/>
      <c r="AV8883" s="61"/>
      <c r="AW8883" s="61"/>
      <c r="AX8883" s="61"/>
      <c r="AY8883" s="61"/>
      <c r="AZ8883" s="61"/>
      <c r="BA8883" s="61"/>
    </row>
    <row r="8884" spans="39:53" x14ac:dyDescent="0.2">
      <c r="AM8884" s="61"/>
      <c r="AN8884" s="61"/>
      <c r="AO8884" s="171"/>
      <c r="AP8884" s="61"/>
      <c r="AQ8884" s="61"/>
      <c r="AR8884" s="61"/>
      <c r="AS8884" s="61"/>
      <c r="AT8884" s="61"/>
      <c r="AU8884" s="61"/>
      <c r="AV8884" s="61"/>
      <c r="AW8884" s="61"/>
      <c r="AX8884" s="61"/>
      <c r="AY8884" s="61"/>
      <c r="AZ8884" s="61"/>
      <c r="BA8884" s="61"/>
    </row>
    <row r="8885" spans="39:53" x14ac:dyDescent="0.2">
      <c r="AM8885" s="61"/>
      <c r="AN8885" s="61"/>
      <c r="AO8885" s="171"/>
      <c r="AP8885" s="61"/>
      <c r="AQ8885" s="61"/>
      <c r="AR8885" s="61"/>
      <c r="AS8885" s="61"/>
      <c r="AT8885" s="61"/>
      <c r="AU8885" s="61"/>
      <c r="AV8885" s="61"/>
      <c r="AW8885" s="61"/>
      <c r="AX8885" s="61"/>
      <c r="AY8885" s="61"/>
      <c r="AZ8885" s="61"/>
      <c r="BA8885" s="61"/>
    </row>
    <row r="8886" spans="39:53" x14ac:dyDescent="0.2">
      <c r="AM8886" s="61"/>
      <c r="AN8886" s="61"/>
      <c r="AO8886" s="171"/>
      <c r="AP8886" s="61"/>
      <c r="AQ8886" s="61"/>
      <c r="AR8886" s="61"/>
      <c r="AS8886" s="61"/>
      <c r="AT8886" s="61"/>
      <c r="AU8886" s="61"/>
      <c r="AV8886" s="61"/>
      <c r="AW8886" s="61"/>
      <c r="AX8886" s="61"/>
      <c r="AY8886" s="61"/>
      <c r="AZ8886" s="61"/>
      <c r="BA8886" s="61"/>
    </row>
    <row r="8887" spans="39:53" x14ac:dyDescent="0.2">
      <c r="AM8887" s="61"/>
      <c r="AN8887" s="61"/>
      <c r="AO8887" s="171"/>
      <c r="AP8887" s="61"/>
      <c r="AQ8887" s="61"/>
      <c r="AR8887" s="61"/>
      <c r="AS8887" s="61"/>
      <c r="AT8887" s="61"/>
      <c r="AU8887" s="61"/>
      <c r="AV8887" s="61"/>
      <c r="AW8887" s="61"/>
      <c r="AX8887" s="61"/>
      <c r="AY8887" s="61"/>
      <c r="AZ8887" s="61"/>
      <c r="BA8887" s="61"/>
    </row>
    <row r="8888" spans="39:53" x14ac:dyDescent="0.2">
      <c r="AM8888" s="61"/>
      <c r="AN8888" s="61"/>
      <c r="AO8888" s="171"/>
      <c r="AP8888" s="61"/>
      <c r="AQ8888" s="61"/>
      <c r="AR8888" s="61"/>
      <c r="AS8888" s="61"/>
      <c r="AT8888" s="61"/>
      <c r="AU8888" s="61"/>
      <c r="AV8888" s="61"/>
      <c r="AW8888" s="61"/>
      <c r="AX8888" s="61"/>
      <c r="AY8888" s="61"/>
      <c r="AZ8888" s="61"/>
      <c r="BA8888" s="61"/>
    </row>
    <row r="8889" spans="39:53" x14ac:dyDescent="0.2">
      <c r="AM8889" s="61"/>
      <c r="AN8889" s="61"/>
      <c r="AO8889" s="171"/>
      <c r="AP8889" s="61"/>
      <c r="AQ8889" s="61"/>
      <c r="AR8889" s="61"/>
      <c r="AS8889" s="61"/>
      <c r="AT8889" s="61"/>
      <c r="AU8889" s="61"/>
      <c r="AV8889" s="61"/>
      <c r="AW8889" s="61"/>
      <c r="AX8889" s="61"/>
      <c r="AY8889" s="61"/>
      <c r="AZ8889" s="61"/>
      <c r="BA8889" s="61"/>
    </row>
    <row r="8890" spans="39:53" x14ac:dyDescent="0.2">
      <c r="AM8890" s="61"/>
      <c r="AN8890" s="61"/>
      <c r="AO8890" s="171"/>
      <c r="AP8890" s="61"/>
      <c r="AQ8890" s="61"/>
      <c r="AR8890" s="61"/>
      <c r="AS8890" s="61"/>
      <c r="AT8890" s="61"/>
      <c r="AU8890" s="61"/>
      <c r="AV8890" s="61"/>
      <c r="AW8890" s="61"/>
      <c r="AX8890" s="61"/>
      <c r="AY8890" s="61"/>
      <c r="AZ8890" s="61"/>
      <c r="BA8890" s="61"/>
    </row>
    <row r="8891" spans="39:53" x14ac:dyDescent="0.2">
      <c r="AM8891" s="61"/>
      <c r="AN8891" s="61"/>
      <c r="AO8891" s="171"/>
      <c r="AP8891" s="61"/>
      <c r="AQ8891" s="61"/>
      <c r="AR8891" s="61"/>
      <c r="AS8891" s="61"/>
      <c r="AT8891" s="61"/>
      <c r="AU8891" s="61"/>
      <c r="AV8891" s="61"/>
      <c r="AW8891" s="61"/>
      <c r="AX8891" s="61"/>
      <c r="AY8891" s="61"/>
      <c r="AZ8891" s="61"/>
      <c r="BA8891" s="61"/>
    </row>
    <row r="8892" spans="39:53" x14ac:dyDescent="0.2">
      <c r="AM8892" s="61"/>
      <c r="AN8892" s="61"/>
      <c r="AO8892" s="171"/>
      <c r="AP8892" s="61"/>
      <c r="AQ8892" s="61"/>
      <c r="AR8892" s="61"/>
      <c r="AS8892" s="61"/>
      <c r="AT8892" s="61"/>
      <c r="AU8892" s="61"/>
      <c r="AV8892" s="61"/>
      <c r="AW8892" s="61"/>
      <c r="AX8892" s="61"/>
      <c r="AY8892" s="61"/>
      <c r="AZ8892" s="61"/>
      <c r="BA8892" s="61"/>
    </row>
    <row r="8893" spans="39:53" x14ac:dyDescent="0.2">
      <c r="AM8893" s="61"/>
      <c r="AN8893" s="61"/>
      <c r="AO8893" s="171"/>
      <c r="AP8893" s="61"/>
      <c r="AQ8893" s="61"/>
      <c r="AR8893" s="61"/>
      <c r="AS8893" s="61"/>
      <c r="AT8893" s="61"/>
      <c r="AU8893" s="61"/>
      <c r="AV8893" s="61"/>
      <c r="AW8893" s="61"/>
      <c r="AX8893" s="61"/>
      <c r="AY8893" s="61"/>
      <c r="AZ8893" s="61"/>
      <c r="BA8893" s="61"/>
    </row>
    <row r="8894" spans="39:53" x14ac:dyDescent="0.2">
      <c r="AM8894" s="61"/>
      <c r="AN8894" s="61"/>
      <c r="AO8894" s="171"/>
      <c r="AP8894" s="61"/>
      <c r="AQ8894" s="61"/>
      <c r="AR8894" s="61"/>
      <c r="AS8894" s="61"/>
      <c r="AT8894" s="61"/>
      <c r="AU8894" s="61"/>
      <c r="AV8894" s="61"/>
      <c r="AW8894" s="61"/>
      <c r="AX8894" s="61"/>
      <c r="AY8894" s="61"/>
      <c r="AZ8894" s="61"/>
      <c r="BA8894" s="61"/>
    </row>
    <row r="8895" spans="39:53" x14ac:dyDescent="0.2">
      <c r="AM8895" s="61"/>
      <c r="AN8895" s="61"/>
      <c r="AO8895" s="171"/>
      <c r="AP8895" s="61"/>
      <c r="AQ8895" s="61"/>
      <c r="AR8895" s="61"/>
      <c r="AS8895" s="61"/>
      <c r="AT8895" s="61"/>
      <c r="AU8895" s="61"/>
      <c r="AV8895" s="61"/>
      <c r="AW8895" s="61"/>
      <c r="AX8895" s="61"/>
      <c r="AY8895" s="61"/>
      <c r="AZ8895" s="61"/>
      <c r="BA8895" s="61"/>
    </row>
    <row r="8896" spans="39:53" x14ac:dyDescent="0.2">
      <c r="AM8896" s="61"/>
      <c r="AN8896" s="61"/>
      <c r="AO8896" s="171"/>
      <c r="AP8896" s="61"/>
      <c r="AQ8896" s="61"/>
      <c r="AR8896" s="61"/>
      <c r="AS8896" s="61"/>
      <c r="AT8896" s="61"/>
      <c r="AU8896" s="61"/>
      <c r="AV8896" s="61"/>
      <c r="AW8896" s="61"/>
      <c r="AX8896" s="61"/>
      <c r="AY8896" s="61"/>
      <c r="AZ8896" s="61"/>
      <c r="BA8896" s="61"/>
    </row>
    <row r="8897" spans="39:53" x14ac:dyDescent="0.2">
      <c r="AM8897" s="61"/>
      <c r="AN8897" s="61"/>
      <c r="AO8897" s="171"/>
      <c r="AP8897" s="61"/>
      <c r="AQ8897" s="61"/>
      <c r="AR8897" s="61"/>
      <c r="AS8897" s="61"/>
      <c r="AT8897" s="61"/>
      <c r="AU8897" s="61"/>
      <c r="AV8897" s="61"/>
      <c r="AW8897" s="61"/>
      <c r="AX8897" s="61"/>
      <c r="AY8897" s="61"/>
      <c r="AZ8897" s="61"/>
      <c r="BA8897" s="61"/>
    </row>
    <row r="8898" spans="39:53" x14ac:dyDescent="0.2">
      <c r="AM8898" s="61"/>
      <c r="AN8898" s="61"/>
      <c r="AO8898" s="171"/>
      <c r="AP8898" s="61"/>
      <c r="AQ8898" s="61"/>
      <c r="AR8898" s="61"/>
      <c r="AS8898" s="61"/>
      <c r="AT8898" s="61"/>
      <c r="AU8898" s="61"/>
      <c r="AV8898" s="61"/>
      <c r="AW8898" s="61"/>
      <c r="AX8898" s="61"/>
      <c r="AY8898" s="61"/>
      <c r="AZ8898" s="61"/>
      <c r="BA8898" s="61"/>
    </row>
    <row r="8899" spans="39:53" x14ac:dyDescent="0.2">
      <c r="AM8899" s="61"/>
      <c r="AN8899" s="61"/>
      <c r="AO8899" s="171"/>
      <c r="AP8899" s="61"/>
      <c r="AQ8899" s="61"/>
      <c r="AR8899" s="61"/>
      <c r="AS8899" s="61"/>
      <c r="AT8899" s="61"/>
      <c r="AU8899" s="61"/>
      <c r="AV8899" s="61"/>
      <c r="AW8899" s="61"/>
      <c r="AX8899" s="61"/>
      <c r="AY8899" s="61"/>
      <c r="AZ8899" s="61"/>
      <c r="BA8899" s="61"/>
    </row>
    <row r="8900" spans="39:53" x14ac:dyDescent="0.2">
      <c r="AM8900" s="61"/>
      <c r="AN8900" s="61"/>
      <c r="AO8900" s="171"/>
      <c r="AP8900" s="61"/>
      <c r="AQ8900" s="61"/>
      <c r="AR8900" s="61"/>
      <c r="AS8900" s="61"/>
      <c r="AT8900" s="61"/>
      <c r="AU8900" s="61"/>
      <c r="AV8900" s="61"/>
      <c r="AW8900" s="61"/>
      <c r="AX8900" s="61"/>
      <c r="AY8900" s="61"/>
      <c r="AZ8900" s="61"/>
      <c r="BA8900" s="61"/>
    </row>
    <row r="8901" spans="39:53" x14ac:dyDescent="0.2">
      <c r="AM8901" s="61"/>
      <c r="AN8901" s="61"/>
      <c r="AO8901" s="171"/>
      <c r="AP8901" s="61"/>
      <c r="AQ8901" s="61"/>
      <c r="AR8901" s="61"/>
      <c r="AS8901" s="61"/>
      <c r="AT8901" s="61"/>
      <c r="AU8901" s="61"/>
      <c r="AV8901" s="61"/>
      <c r="AW8901" s="61"/>
      <c r="AX8901" s="61"/>
      <c r="AY8901" s="61"/>
      <c r="AZ8901" s="61"/>
      <c r="BA8901" s="61"/>
    </row>
    <row r="8902" spans="39:53" x14ac:dyDescent="0.2">
      <c r="AM8902" s="61"/>
      <c r="AN8902" s="61"/>
      <c r="AO8902" s="171"/>
      <c r="AP8902" s="61"/>
      <c r="AQ8902" s="61"/>
      <c r="AR8902" s="61"/>
      <c r="AS8902" s="61"/>
      <c r="AT8902" s="61"/>
      <c r="AU8902" s="61"/>
      <c r="AV8902" s="61"/>
      <c r="AW8902" s="61"/>
      <c r="AX8902" s="61"/>
      <c r="AY8902" s="61"/>
      <c r="AZ8902" s="61"/>
      <c r="BA8902" s="61"/>
    </row>
    <row r="8903" spans="39:53" x14ac:dyDescent="0.2">
      <c r="AM8903" s="61"/>
      <c r="AN8903" s="61"/>
      <c r="AO8903" s="171"/>
      <c r="AP8903" s="61"/>
      <c r="AQ8903" s="61"/>
      <c r="AR8903" s="61"/>
      <c r="AS8903" s="61"/>
      <c r="AT8903" s="61"/>
      <c r="AU8903" s="61"/>
      <c r="AV8903" s="61"/>
      <c r="AW8903" s="61"/>
      <c r="AX8903" s="61"/>
      <c r="AY8903" s="61"/>
      <c r="AZ8903" s="61"/>
      <c r="BA8903" s="61"/>
    </row>
    <row r="8904" spans="39:53" x14ac:dyDescent="0.2">
      <c r="AM8904" s="61"/>
      <c r="AN8904" s="61"/>
      <c r="AO8904" s="171"/>
      <c r="AP8904" s="61"/>
      <c r="AQ8904" s="61"/>
      <c r="AR8904" s="61"/>
      <c r="AS8904" s="61"/>
      <c r="AT8904" s="61"/>
      <c r="AU8904" s="61"/>
      <c r="AV8904" s="61"/>
      <c r="AW8904" s="61"/>
      <c r="AX8904" s="61"/>
      <c r="AY8904" s="61"/>
      <c r="AZ8904" s="61"/>
      <c r="BA8904" s="61"/>
    </row>
    <row r="8905" spans="39:53" x14ac:dyDescent="0.2">
      <c r="AM8905" s="61"/>
      <c r="AN8905" s="61"/>
      <c r="AO8905" s="171"/>
      <c r="AP8905" s="61"/>
      <c r="AQ8905" s="61"/>
      <c r="AR8905" s="61"/>
      <c r="AS8905" s="61"/>
      <c r="AT8905" s="61"/>
      <c r="AU8905" s="61"/>
      <c r="AV8905" s="61"/>
      <c r="AW8905" s="61"/>
      <c r="AX8905" s="61"/>
      <c r="AY8905" s="61"/>
      <c r="AZ8905" s="61"/>
      <c r="BA8905" s="61"/>
    </row>
    <row r="8906" spans="39:53" x14ac:dyDescent="0.2">
      <c r="AM8906" s="61"/>
      <c r="AN8906" s="61"/>
      <c r="AO8906" s="171"/>
      <c r="AP8906" s="61"/>
      <c r="AQ8906" s="61"/>
      <c r="AR8906" s="61"/>
      <c r="AS8906" s="61"/>
      <c r="AT8906" s="61"/>
      <c r="AU8906" s="61"/>
      <c r="AV8906" s="61"/>
      <c r="AW8906" s="61"/>
      <c r="AX8906" s="61"/>
      <c r="AY8906" s="61"/>
      <c r="AZ8906" s="61"/>
      <c r="BA8906" s="61"/>
    </row>
    <row r="8907" spans="39:53" x14ac:dyDescent="0.2">
      <c r="AM8907" s="61"/>
      <c r="AN8907" s="61"/>
      <c r="AO8907" s="171"/>
      <c r="AP8907" s="61"/>
      <c r="AQ8907" s="61"/>
      <c r="AR8907" s="61"/>
      <c r="AS8907" s="61"/>
      <c r="AT8907" s="61"/>
      <c r="AU8907" s="61"/>
      <c r="AV8907" s="61"/>
      <c r="AW8907" s="61"/>
      <c r="AX8907" s="61"/>
      <c r="AY8907" s="61"/>
      <c r="AZ8907" s="61"/>
      <c r="BA8907" s="61"/>
    </row>
    <row r="8908" spans="39:53" x14ac:dyDescent="0.2">
      <c r="AM8908" s="61"/>
      <c r="AN8908" s="61"/>
      <c r="AO8908" s="171"/>
      <c r="AP8908" s="61"/>
      <c r="AQ8908" s="61"/>
      <c r="AR8908" s="61"/>
      <c r="AS8908" s="61"/>
      <c r="AT8908" s="61"/>
      <c r="AU8908" s="61"/>
      <c r="AV8908" s="61"/>
      <c r="AW8908" s="61"/>
      <c r="AX8908" s="61"/>
      <c r="AY8908" s="61"/>
      <c r="AZ8908" s="61"/>
      <c r="BA8908" s="61"/>
    </row>
    <row r="8909" spans="39:53" x14ac:dyDescent="0.2">
      <c r="AM8909" s="61"/>
      <c r="AN8909" s="61"/>
      <c r="AO8909" s="171"/>
      <c r="AP8909" s="61"/>
      <c r="AQ8909" s="61"/>
      <c r="AR8909" s="61"/>
      <c r="AS8909" s="61"/>
      <c r="AT8909" s="61"/>
      <c r="AU8909" s="61"/>
      <c r="AV8909" s="61"/>
      <c r="AW8909" s="61"/>
      <c r="AX8909" s="61"/>
      <c r="AY8909" s="61"/>
      <c r="AZ8909" s="61"/>
      <c r="BA8909" s="61"/>
    </row>
    <row r="8910" spans="39:53" x14ac:dyDescent="0.2">
      <c r="AM8910" s="61"/>
      <c r="AN8910" s="61"/>
      <c r="AO8910" s="171"/>
      <c r="AP8910" s="61"/>
      <c r="AQ8910" s="61"/>
      <c r="AR8910" s="61"/>
      <c r="AS8910" s="61"/>
      <c r="AT8910" s="61"/>
      <c r="AU8910" s="61"/>
      <c r="AV8910" s="61"/>
      <c r="AW8910" s="61"/>
      <c r="AX8910" s="61"/>
      <c r="AY8910" s="61"/>
      <c r="AZ8910" s="61"/>
      <c r="BA8910" s="61"/>
    </row>
    <row r="8911" spans="39:53" x14ac:dyDescent="0.2">
      <c r="AM8911" s="61"/>
      <c r="AN8911" s="61"/>
      <c r="AO8911" s="171"/>
      <c r="AP8911" s="61"/>
      <c r="AQ8911" s="61"/>
      <c r="AR8911" s="61"/>
      <c r="AS8911" s="61"/>
      <c r="AT8911" s="61"/>
      <c r="AU8911" s="61"/>
      <c r="AV8911" s="61"/>
      <c r="AW8911" s="61"/>
      <c r="AX8911" s="61"/>
      <c r="AY8911" s="61"/>
      <c r="AZ8911" s="61"/>
      <c r="BA8911" s="61"/>
    </row>
    <row r="8912" spans="39:53" x14ac:dyDescent="0.2">
      <c r="AM8912" s="61"/>
      <c r="AN8912" s="61"/>
      <c r="AO8912" s="171"/>
      <c r="AP8912" s="61"/>
      <c r="AQ8912" s="61"/>
      <c r="AR8912" s="61"/>
      <c r="AS8912" s="61"/>
      <c r="AT8912" s="61"/>
      <c r="AU8912" s="61"/>
      <c r="AV8912" s="61"/>
      <c r="AW8912" s="61"/>
      <c r="AX8912" s="61"/>
      <c r="AY8912" s="61"/>
      <c r="AZ8912" s="61"/>
      <c r="BA8912" s="61"/>
    </row>
    <row r="8913" spans="39:53" x14ac:dyDescent="0.2">
      <c r="AM8913" s="61"/>
      <c r="AN8913" s="61"/>
      <c r="AO8913" s="171"/>
      <c r="AP8913" s="61"/>
      <c r="AQ8913" s="61"/>
      <c r="AR8913" s="61"/>
      <c r="AS8913" s="61"/>
      <c r="AT8913" s="61"/>
      <c r="AU8913" s="61"/>
      <c r="AV8913" s="61"/>
      <c r="AW8913" s="61"/>
      <c r="AX8913" s="61"/>
      <c r="AY8913" s="61"/>
      <c r="AZ8913" s="61"/>
      <c r="BA8913" s="61"/>
    </row>
    <row r="8914" spans="39:53" x14ac:dyDescent="0.2">
      <c r="AM8914" s="61"/>
      <c r="AN8914" s="61"/>
      <c r="AO8914" s="171"/>
      <c r="AP8914" s="61"/>
      <c r="AQ8914" s="61"/>
      <c r="AR8914" s="61"/>
      <c r="AS8914" s="61"/>
      <c r="AT8914" s="61"/>
      <c r="AU8914" s="61"/>
      <c r="AV8914" s="61"/>
      <c r="AW8914" s="61"/>
      <c r="AX8914" s="61"/>
      <c r="AY8914" s="61"/>
      <c r="AZ8914" s="61"/>
      <c r="BA8914" s="61"/>
    </row>
    <row r="8915" spans="39:53" x14ac:dyDescent="0.2">
      <c r="AM8915" s="61"/>
      <c r="AN8915" s="61"/>
      <c r="AO8915" s="171"/>
      <c r="AP8915" s="61"/>
      <c r="AQ8915" s="61"/>
      <c r="AR8915" s="61"/>
      <c r="AS8915" s="61"/>
      <c r="AT8915" s="61"/>
      <c r="AU8915" s="61"/>
      <c r="AV8915" s="61"/>
      <c r="AW8915" s="61"/>
      <c r="AX8915" s="61"/>
      <c r="AY8915" s="61"/>
      <c r="AZ8915" s="61"/>
      <c r="BA8915" s="61"/>
    </row>
    <row r="8916" spans="39:53" x14ac:dyDescent="0.2">
      <c r="AM8916" s="61"/>
      <c r="AN8916" s="61"/>
      <c r="AO8916" s="171"/>
      <c r="AP8916" s="61"/>
      <c r="AQ8916" s="61"/>
      <c r="AR8916" s="61"/>
      <c r="AS8916" s="61"/>
      <c r="AT8916" s="61"/>
      <c r="AU8916" s="61"/>
      <c r="AV8916" s="61"/>
      <c r="AW8916" s="61"/>
      <c r="AX8916" s="61"/>
      <c r="AY8916" s="61"/>
      <c r="AZ8916" s="61"/>
      <c r="BA8916" s="61"/>
    </row>
    <row r="8917" spans="39:53" x14ac:dyDescent="0.2">
      <c r="AM8917" s="61"/>
      <c r="AN8917" s="61"/>
      <c r="AO8917" s="171"/>
      <c r="AP8917" s="61"/>
      <c r="AQ8917" s="61"/>
      <c r="AR8917" s="61"/>
      <c r="AS8917" s="61"/>
      <c r="AT8917" s="61"/>
      <c r="AU8917" s="61"/>
      <c r="AV8917" s="61"/>
      <c r="AW8917" s="61"/>
      <c r="AX8917" s="61"/>
      <c r="AY8917" s="61"/>
      <c r="AZ8917" s="61"/>
      <c r="BA8917" s="61"/>
    </row>
    <row r="8918" spans="39:53" x14ac:dyDescent="0.2">
      <c r="AM8918" s="61"/>
      <c r="AN8918" s="61"/>
      <c r="AO8918" s="171"/>
      <c r="AP8918" s="61"/>
      <c r="AQ8918" s="61"/>
      <c r="AR8918" s="61"/>
      <c r="AS8918" s="61"/>
      <c r="AT8918" s="61"/>
      <c r="AU8918" s="61"/>
      <c r="AV8918" s="61"/>
      <c r="AW8918" s="61"/>
      <c r="AX8918" s="61"/>
      <c r="AY8918" s="61"/>
      <c r="AZ8918" s="61"/>
      <c r="BA8918" s="61"/>
    </row>
    <row r="8919" spans="39:53" x14ac:dyDescent="0.2">
      <c r="AM8919" s="61"/>
      <c r="AN8919" s="61"/>
      <c r="AO8919" s="171"/>
      <c r="AP8919" s="61"/>
      <c r="AQ8919" s="61"/>
      <c r="AR8919" s="61"/>
      <c r="AS8919" s="61"/>
      <c r="AT8919" s="61"/>
      <c r="AU8919" s="61"/>
      <c r="AV8919" s="61"/>
      <c r="AW8919" s="61"/>
      <c r="AX8919" s="61"/>
      <c r="AY8919" s="61"/>
      <c r="AZ8919" s="61"/>
      <c r="BA8919" s="61"/>
    </row>
    <row r="8920" spans="39:53" x14ac:dyDescent="0.2">
      <c r="AM8920" s="61"/>
      <c r="AN8920" s="61"/>
      <c r="AO8920" s="171"/>
      <c r="AP8920" s="61"/>
      <c r="AQ8920" s="61"/>
      <c r="AR8920" s="61"/>
      <c r="AS8920" s="61"/>
      <c r="AT8920" s="61"/>
      <c r="AU8920" s="61"/>
      <c r="AV8920" s="61"/>
      <c r="AW8920" s="61"/>
      <c r="AX8920" s="61"/>
      <c r="AY8920" s="61"/>
      <c r="AZ8920" s="61"/>
      <c r="BA8920" s="61"/>
    </row>
    <row r="8921" spans="39:53" x14ac:dyDescent="0.2">
      <c r="AM8921" s="61"/>
      <c r="AN8921" s="61"/>
      <c r="AO8921" s="171"/>
      <c r="AP8921" s="61"/>
      <c r="AQ8921" s="61"/>
      <c r="AR8921" s="61"/>
      <c r="AS8921" s="61"/>
      <c r="AT8921" s="61"/>
      <c r="AU8921" s="61"/>
      <c r="AV8921" s="61"/>
      <c r="AW8921" s="61"/>
      <c r="AX8921" s="61"/>
      <c r="AY8921" s="61"/>
      <c r="AZ8921" s="61"/>
      <c r="BA8921" s="61"/>
    </row>
    <row r="8922" spans="39:53" x14ac:dyDescent="0.2">
      <c r="AM8922" s="61"/>
      <c r="AN8922" s="61"/>
      <c r="AO8922" s="171"/>
      <c r="AP8922" s="61"/>
      <c r="AQ8922" s="61"/>
      <c r="AR8922" s="61"/>
      <c r="AS8922" s="61"/>
      <c r="AT8922" s="61"/>
      <c r="AU8922" s="61"/>
      <c r="AV8922" s="61"/>
      <c r="AW8922" s="61"/>
      <c r="AX8922" s="61"/>
      <c r="AY8922" s="61"/>
      <c r="AZ8922" s="61"/>
      <c r="BA8922" s="61"/>
    </row>
    <row r="8923" spans="39:53" x14ac:dyDescent="0.2">
      <c r="AM8923" s="61"/>
      <c r="AN8923" s="61"/>
      <c r="AO8923" s="171"/>
      <c r="AP8923" s="61"/>
      <c r="AQ8923" s="61"/>
      <c r="AR8923" s="61"/>
      <c r="AS8923" s="61"/>
      <c r="AT8923" s="61"/>
      <c r="AU8923" s="61"/>
      <c r="AV8923" s="61"/>
      <c r="AW8923" s="61"/>
      <c r="AX8923" s="61"/>
      <c r="AY8923" s="61"/>
      <c r="AZ8923" s="61"/>
      <c r="BA8923" s="61"/>
    </row>
    <row r="8924" spans="39:53" x14ac:dyDescent="0.2">
      <c r="AM8924" s="61"/>
      <c r="AN8924" s="61"/>
      <c r="AO8924" s="171"/>
      <c r="AP8924" s="61"/>
      <c r="AQ8924" s="61"/>
      <c r="AR8924" s="61"/>
      <c r="AS8924" s="61"/>
      <c r="AT8924" s="61"/>
      <c r="AU8924" s="61"/>
      <c r="AV8924" s="61"/>
      <c r="AW8924" s="61"/>
      <c r="AX8924" s="61"/>
      <c r="AY8924" s="61"/>
      <c r="AZ8924" s="61"/>
      <c r="BA8924" s="61"/>
    </row>
    <row r="8925" spans="39:53" x14ac:dyDescent="0.2">
      <c r="AM8925" s="61"/>
      <c r="AN8925" s="61"/>
      <c r="AO8925" s="171"/>
      <c r="AP8925" s="61"/>
      <c r="AQ8925" s="61"/>
      <c r="AR8925" s="61"/>
      <c r="AS8925" s="61"/>
      <c r="AT8925" s="61"/>
      <c r="AU8925" s="61"/>
      <c r="AV8925" s="61"/>
      <c r="AW8925" s="61"/>
      <c r="AX8925" s="61"/>
      <c r="AY8925" s="61"/>
      <c r="AZ8925" s="61"/>
      <c r="BA8925" s="61"/>
    </row>
    <row r="8926" spans="39:53" x14ac:dyDescent="0.2">
      <c r="AM8926" s="61"/>
      <c r="AN8926" s="61"/>
      <c r="AO8926" s="171"/>
      <c r="AP8926" s="61"/>
      <c r="AQ8926" s="61"/>
      <c r="AR8926" s="61"/>
      <c r="AS8926" s="61"/>
      <c r="AT8926" s="61"/>
      <c r="AU8926" s="61"/>
      <c r="AV8926" s="61"/>
      <c r="AW8926" s="61"/>
      <c r="AX8926" s="61"/>
      <c r="AY8926" s="61"/>
      <c r="AZ8926" s="61"/>
      <c r="BA8926" s="61"/>
    </row>
    <row r="8927" spans="39:53" x14ac:dyDescent="0.2">
      <c r="AM8927" s="61"/>
      <c r="AN8927" s="61"/>
      <c r="AO8927" s="171"/>
      <c r="AP8927" s="61"/>
      <c r="AQ8927" s="61"/>
      <c r="AR8927" s="61"/>
      <c r="AS8927" s="61"/>
      <c r="AT8927" s="61"/>
      <c r="AU8927" s="61"/>
      <c r="AV8927" s="61"/>
      <c r="AW8927" s="61"/>
      <c r="AX8927" s="61"/>
      <c r="AY8927" s="61"/>
      <c r="AZ8927" s="61"/>
      <c r="BA8927" s="61"/>
    </row>
    <row r="8928" spans="39:53" x14ac:dyDescent="0.2">
      <c r="AM8928" s="61"/>
      <c r="AN8928" s="61"/>
      <c r="AO8928" s="171"/>
      <c r="AP8928" s="61"/>
      <c r="AQ8928" s="61"/>
      <c r="AR8928" s="61"/>
      <c r="AS8928" s="61"/>
      <c r="AT8928" s="61"/>
      <c r="AU8928" s="61"/>
      <c r="AV8928" s="61"/>
      <c r="AW8928" s="61"/>
      <c r="AX8928" s="61"/>
      <c r="AY8928" s="61"/>
      <c r="AZ8928" s="61"/>
      <c r="BA8928" s="61"/>
    </row>
    <row r="8929" spans="39:53" x14ac:dyDescent="0.2">
      <c r="AM8929" s="61"/>
      <c r="AN8929" s="61"/>
      <c r="AO8929" s="171"/>
      <c r="AP8929" s="61"/>
      <c r="AQ8929" s="61"/>
      <c r="AR8929" s="61"/>
      <c r="AS8929" s="61"/>
      <c r="AT8929" s="61"/>
      <c r="AU8929" s="61"/>
      <c r="AV8929" s="61"/>
      <c r="AW8929" s="61"/>
      <c r="AX8929" s="61"/>
      <c r="AY8929" s="61"/>
      <c r="AZ8929" s="61"/>
      <c r="BA8929" s="61"/>
    </row>
    <row r="8930" spans="39:53" x14ac:dyDescent="0.2">
      <c r="AM8930" s="61"/>
      <c r="AN8930" s="61"/>
      <c r="AO8930" s="171"/>
      <c r="AP8930" s="61"/>
      <c r="AQ8930" s="61"/>
      <c r="AR8930" s="61"/>
      <c r="AS8930" s="61"/>
      <c r="AT8930" s="61"/>
      <c r="AU8930" s="61"/>
      <c r="AV8930" s="61"/>
      <c r="AW8930" s="61"/>
      <c r="AX8930" s="61"/>
      <c r="AY8930" s="61"/>
      <c r="AZ8930" s="61"/>
      <c r="BA8930" s="61"/>
    </row>
    <row r="8931" spans="39:53" x14ac:dyDescent="0.2">
      <c r="AM8931" s="61"/>
      <c r="AN8931" s="61"/>
      <c r="AO8931" s="171"/>
      <c r="AP8931" s="61"/>
      <c r="AQ8931" s="61"/>
      <c r="AR8931" s="61"/>
      <c r="AS8931" s="61"/>
      <c r="AT8931" s="61"/>
      <c r="AU8931" s="61"/>
      <c r="AV8931" s="61"/>
      <c r="AW8931" s="61"/>
      <c r="AX8931" s="61"/>
      <c r="AY8931" s="61"/>
      <c r="AZ8931" s="61"/>
      <c r="BA8931" s="61"/>
    </row>
    <row r="8932" spans="39:53" x14ac:dyDescent="0.2">
      <c r="AM8932" s="61"/>
      <c r="AN8932" s="61"/>
      <c r="AO8932" s="171"/>
      <c r="AP8932" s="61"/>
      <c r="AQ8932" s="61"/>
      <c r="AR8932" s="61"/>
      <c r="AS8932" s="61"/>
      <c r="AT8932" s="61"/>
      <c r="AU8932" s="61"/>
      <c r="AV8932" s="61"/>
      <c r="AW8932" s="61"/>
      <c r="AX8932" s="61"/>
      <c r="AY8932" s="61"/>
      <c r="AZ8932" s="61"/>
      <c r="BA8932" s="61"/>
    </row>
    <row r="8933" spans="39:53" x14ac:dyDescent="0.2">
      <c r="AM8933" s="61"/>
      <c r="AN8933" s="61"/>
      <c r="AO8933" s="171"/>
      <c r="AP8933" s="61"/>
      <c r="AQ8933" s="61"/>
      <c r="AR8933" s="61"/>
      <c r="AS8933" s="61"/>
      <c r="AT8933" s="61"/>
      <c r="AU8933" s="61"/>
      <c r="AV8933" s="61"/>
      <c r="AW8933" s="61"/>
      <c r="AX8933" s="61"/>
      <c r="AY8933" s="61"/>
      <c r="AZ8933" s="61"/>
      <c r="BA8933" s="61"/>
    </row>
    <row r="8934" spans="39:53" x14ac:dyDescent="0.2">
      <c r="AM8934" s="61"/>
      <c r="AN8934" s="61"/>
      <c r="AO8934" s="171"/>
      <c r="AP8934" s="61"/>
      <c r="AQ8934" s="61"/>
      <c r="AR8934" s="61"/>
      <c r="AS8934" s="61"/>
      <c r="AT8934" s="61"/>
      <c r="AU8934" s="61"/>
      <c r="AV8934" s="61"/>
      <c r="AW8934" s="61"/>
      <c r="AX8934" s="61"/>
      <c r="AY8934" s="61"/>
      <c r="AZ8934" s="61"/>
      <c r="BA8934" s="61"/>
    </row>
    <row r="8935" spans="39:53" x14ac:dyDescent="0.2">
      <c r="AM8935" s="61"/>
      <c r="AN8935" s="61"/>
      <c r="AO8935" s="171"/>
      <c r="AP8935" s="61"/>
      <c r="AQ8935" s="61"/>
      <c r="AR8935" s="61"/>
      <c r="AS8935" s="61"/>
      <c r="AT8935" s="61"/>
      <c r="AU8935" s="61"/>
      <c r="AV8935" s="61"/>
      <c r="AW8935" s="61"/>
      <c r="AX8935" s="61"/>
      <c r="AY8935" s="61"/>
      <c r="AZ8935" s="61"/>
      <c r="BA8935" s="61"/>
    </row>
    <row r="8936" spans="39:53" x14ac:dyDescent="0.2">
      <c r="AM8936" s="61"/>
      <c r="AN8936" s="61"/>
      <c r="AO8936" s="171"/>
      <c r="AP8936" s="61"/>
      <c r="AQ8936" s="61"/>
      <c r="AR8936" s="61"/>
      <c r="AS8936" s="61"/>
      <c r="AT8936" s="61"/>
      <c r="AU8936" s="61"/>
      <c r="AV8936" s="61"/>
      <c r="AW8936" s="61"/>
      <c r="AX8936" s="61"/>
      <c r="AY8936" s="61"/>
      <c r="AZ8936" s="61"/>
      <c r="BA8936" s="61"/>
    </row>
    <row r="8937" spans="39:53" x14ac:dyDescent="0.2">
      <c r="AM8937" s="61"/>
      <c r="AN8937" s="61"/>
      <c r="AO8937" s="171"/>
      <c r="AP8937" s="61"/>
      <c r="AQ8937" s="61"/>
      <c r="AR8937" s="61"/>
      <c r="AS8937" s="61"/>
      <c r="AT8937" s="61"/>
      <c r="AU8937" s="61"/>
      <c r="AV8937" s="61"/>
      <c r="AW8937" s="61"/>
      <c r="AX8937" s="61"/>
      <c r="AY8937" s="61"/>
      <c r="AZ8937" s="61"/>
      <c r="BA8937" s="61"/>
    </row>
    <row r="8938" spans="39:53" x14ac:dyDescent="0.2">
      <c r="AM8938" s="61"/>
      <c r="AN8938" s="61"/>
      <c r="AO8938" s="171"/>
      <c r="AP8938" s="61"/>
      <c r="AQ8938" s="61"/>
      <c r="AR8938" s="61"/>
      <c r="AS8938" s="61"/>
      <c r="AT8938" s="61"/>
      <c r="AU8938" s="61"/>
      <c r="AV8938" s="61"/>
      <c r="AW8938" s="61"/>
      <c r="AX8938" s="61"/>
      <c r="AY8938" s="61"/>
      <c r="AZ8938" s="61"/>
      <c r="BA8938" s="61"/>
    </row>
    <row r="8939" spans="39:53" x14ac:dyDescent="0.2">
      <c r="AM8939" s="61"/>
      <c r="AN8939" s="61"/>
      <c r="AO8939" s="171"/>
      <c r="AP8939" s="61"/>
      <c r="AQ8939" s="61"/>
      <c r="AR8939" s="61"/>
      <c r="AS8939" s="61"/>
      <c r="AT8939" s="61"/>
      <c r="AU8939" s="61"/>
      <c r="AV8939" s="61"/>
      <c r="AW8939" s="61"/>
      <c r="AX8939" s="61"/>
      <c r="AY8939" s="61"/>
      <c r="AZ8939" s="61"/>
      <c r="BA8939" s="61"/>
    </row>
    <row r="8940" spans="39:53" x14ac:dyDescent="0.2">
      <c r="AM8940" s="61"/>
      <c r="AN8940" s="61"/>
      <c r="AO8940" s="171"/>
      <c r="AP8940" s="61"/>
      <c r="AQ8940" s="61"/>
      <c r="AR8940" s="61"/>
      <c r="AS8940" s="61"/>
      <c r="AT8940" s="61"/>
      <c r="AU8940" s="61"/>
      <c r="AV8940" s="61"/>
      <c r="AW8940" s="61"/>
      <c r="AX8940" s="61"/>
      <c r="AY8940" s="61"/>
      <c r="AZ8940" s="61"/>
      <c r="BA8940" s="61"/>
    </row>
    <row r="8941" spans="39:53" x14ac:dyDescent="0.2">
      <c r="AM8941" s="61"/>
      <c r="AN8941" s="61"/>
      <c r="AO8941" s="171"/>
      <c r="AP8941" s="61"/>
      <c r="AQ8941" s="61"/>
      <c r="AR8941" s="61"/>
      <c r="AS8941" s="61"/>
      <c r="AT8941" s="61"/>
      <c r="AU8941" s="61"/>
      <c r="AV8941" s="61"/>
      <c r="AW8941" s="61"/>
      <c r="AX8941" s="61"/>
      <c r="AY8941" s="61"/>
      <c r="AZ8941" s="61"/>
      <c r="BA8941" s="61"/>
    </row>
    <row r="8942" spans="39:53" x14ac:dyDescent="0.2">
      <c r="AM8942" s="61"/>
      <c r="AN8942" s="61"/>
      <c r="AO8942" s="171"/>
      <c r="AP8942" s="61"/>
      <c r="AQ8942" s="61"/>
      <c r="AR8942" s="61"/>
      <c r="AS8942" s="61"/>
      <c r="AT8942" s="61"/>
      <c r="AU8942" s="61"/>
      <c r="AV8942" s="61"/>
      <c r="AW8942" s="61"/>
      <c r="AX8942" s="61"/>
      <c r="AY8942" s="61"/>
      <c r="AZ8942" s="61"/>
      <c r="BA8942" s="61"/>
    </row>
    <row r="8943" spans="39:53" x14ac:dyDescent="0.2">
      <c r="AM8943" s="61"/>
      <c r="AN8943" s="61"/>
      <c r="AO8943" s="171"/>
      <c r="AP8943" s="61"/>
      <c r="AQ8943" s="61"/>
      <c r="AR8943" s="61"/>
      <c r="AS8943" s="61"/>
      <c r="AT8943" s="61"/>
      <c r="AU8943" s="61"/>
      <c r="AV8943" s="61"/>
      <c r="AW8943" s="61"/>
      <c r="AX8943" s="61"/>
      <c r="AY8943" s="61"/>
      <c r="AZ8943" s="61"/>
      <c r="BA8943" s="61"/>
    </row>
    <row r="8944" spans="39:53" x14ac:dyDescent="0.2">
      <c r="AM8944" s="61"/>
      <c r="AN8944" s="61"/>
      <c r="AO8944" s="171"/>
      <c r="AP8944" s="61"/>
      <c r="AQ8944" s="61"/>
      <c r="AR8944" s="61"/>
      <c r="AS8944" s="61"/>
      <c r="AT8944" s="61"/>
      <c r="AU8944" s="61"/>
      <c r="AV8944" s="61"/>
      <c r="AW8944" s="61"/>
      <c r="AX8944" s="61"/>
      <c r="AY8944" s="61"/>
      <c r="AZ8944" s="61"/>
      <c r="BA8944" s="61"/>
    </row>
    <row r="8945" spans="39:53" x14ac:dyDescent="0.2">
      <c r="AM8945" s="61"/>
      <c r="AN8945" s="61"/>
      <c r="AO8945" s="171"/>
      <c r="AP8945" s="61"/>
      <c r="AQ8945" s="61"/>
      <c r="AR8945" s="61"/>
      <c r="AS8945" s="61"/>
      <c r="AT8945" s="61"/>
      <c r="AU8945" s="61"/>
      <c r="AV8945" s="61"/>
      <c r="AW8945" s="61"/>
      <c r="AX8945" s="61"/>
      <c r="AY8945" s="61"/>
      <c r="AZ8945" s="61"/>
      <c r="BA8945" s="61"/>
    </row>
    <row r="8946" spans="39:53" x14ac:dyDescent="0.2">
      <c r="AM8946" s="61"/>
      <c r="AN8946" s="61"/>
      <c r="AO8946" s="171"/>
      <c r="AP8946" s="61"/>
      <c r="AQ8946" s="61"/>
      <c r="AR8946" s="61"/>
      <c r="AS8946" s="61"/>
      <c r="AT8946" s="61"/>
      <c r="AU8946" s="61"/>
      <c r="AV8946" s="61"/>
      <c r="AW8946" s="61"/>
      <c r="AX8946" s="61"/>
      <c r="AY8946" s="61"/>
      <c r="AZ8946" s="61"/>
      <c r="BA8946" s="61"/>
    </row>
    <row r="8947" spans="39:53" x14ac:dyDescent="0.2">
      <c r="AM8947" s="61"/>
      <c r="AN8947" s="61"/>
      <c r="AO8947" s="171"/>
      <c r="AP8947" s="61"/>
      <c r="AQ8947" s="61"/>
      <c r="AR8947" s="61"/>
      <c r="AS8947" s="61"/>
      <c r="AT8947" s="61"/>
      <c r="AU8947" s="61"/>
      <c r="AV8947" s="61"/>
      <c r="AW8947" s="61"/>
      <c r="AX8947" s="61"/>
      <c r="AY8947" s="61"/>
      <c r="AZ8947" s="61"/>
      <c r="BA8947" s="61"/>
    </row>
    <row r="8948" spans="39:53" x14ac:dyDescent="0.2">
      <c r="AM8948" s="61"/>
      <c r="AN8948" s="61"/>
      <c r="AO8948" s="171"/>
      <c r="AP8948" s="61"/>
      <c r="AQ8948" s="61"/>
      <c r="AR8948" s="61"/>
      <c r="AS8948" s="61"/>
      <c r="AT8948" s="61"/>
      <c r="AU8948" s="61"/>
      <c r="AV8948" s="61"/>
      <c r="AW8948" s="61"/>
      <c r="AX8948" s="61"/>
      <c r="AY8948" s="61"/>
      <c r="AZ8948" s="61"/>
      <c r="BA8948" s="61"/>
    </row>
    <row r="8949" spans="39:53" x14ac:dyDescent="0.2">
      <c r="AM8949" s="61"/>
      <c r="AN8949" s="61"/>
      <c r="AO8949" s="171"/>
      <c r="AP8949" s="61"/>
      <c r="AQ8949" s="61"/>
      <c r="AR8949" s="61"/>
      <c r="AS8949" s="61"/>
      <c r="AT8949" s="61"/>
      <c r="AU8949" s="61"/>
      <c r="AV8949" s="61"/>
      <c r="AW8949" s="61"/>
      <c r="AX8949" s="61"/>
      <c r="AY8949" s="61"/>
      <c r="AZ8949" s="61"/>
      <c r="BA8949" s="61"/>
    </row>
    <row r="8950" spans="39:53" x14ac:dyDescent="0.2">
      <c r="AM8950" s="61"/>
      <c r="AN8950" s="61"/>
      <c r="AO8950" s="171"/>
      <c r="AP8950" s="61"/>
      <c r="AQ8950" s="61"/>
      <c r="AR8950" s="61"/>
      <c r="AS8950" s="61"/>
      <c r="AT8950" s="61"/>
      <c r="AU8950" s="61"/>
      <c r="AV8950" s="61"/>
      <c r="AW8950" s="61"/>
      <c r="AX8950" s="61"/>
      <c r="AY8950" s="61"/>
      <c r="AZ8950" s="61"/>
      <c r="BA8950" s="61"/>
    </row>
    <row r="8951" spans="39:53" x14ac:dyDescent="0.2">
      <c r="AM8951" s="61"/>
      <c r="AN8951" s="61"/>
      <c r="AO8951" s="171"/>
      <c r="AP8951" s="61"/>
      <c r="AQ8951" s="61"/>
      <c r="AR8951" s="61"/>
      <c r="AS8951" s="61"/>
      <c r="AT8951" s="61"/>
      <c r="AU8951" s="61"/>
      <c r="AV8951" s="61"/>
      <c r="AW8951" s="61"/>
      <c r="AX8951" s="61"/>
      <c r="AY8951" s="61"/>
      <c r="AZ8951" s="61"/>
      <c r="BA8951" s="61"/>
    </row>
    <row r="8952" spans="39:53" x14ac:dyDescent="0.2">
      <c r="AM8952" s="61"/>
      <c r="AN8952" s="61"/>
      <c r="AO8952" s="171"/>
      <c r="AP8952" s="61"/>
      <c r="AQ8952" s="61"/>
      <c r="AR8952" s="61"/>
      <c r="AS8952" s="61"/>
      <c r="AT8952" s="61"/>
      <c r="AU8952" s="61"/>
      <c r="AV8952" s="61"/>
      <c r="AW8952" s="61"/>
      <c r="AX8952" s="61"/>
      <c r="AY8952" s="61"/>
      <c r="AZ8952" s="61"/>
      <c r="BA8952" s="61"/>
    </row>
    <row r="8953" spans="39:53" x14ac:dyDescent="0.2">
      <c r="AM8953" s="61"/>
      <c r="AN8953" s="61"/>
      <c r="AO8953" s="171"/>
      <c r="AP8953" s="61"/>
      <c r="AQ8953" s="61"/>
      <c r="AR8953" s="61"/>
      <c r="AS8953" s="61"/>
      <c r="AT8953" s="61"/>
      <c r="AU8953" s="61"/>
      <c r="AV8953" s="61"/>
      <c r="AW8953" s="61"/>
      <c r="AX8953" s="61"/>
      <c r="AY8953" s="61"/>
      <c r="AZ8953" s="61"/>
      <c r="BA8953" s="61"/>
    </row>
    <row r="8954" spans="39:53" x14ac:dyDescent="0.2">
      <c r="AM8954" s="61"/>
      <c r="AN8954" s="61"/>
      <c r="AO8954" s="171"/>
      <c r="AP8954" s="61"/>
      <c r="AQ8954" s="61"/>
      <c r="AR8954" s="61"/>
      <c r="AS8954" s="61"/>
      <c r="AT8954" s="61"/>
      <c r="AU8954" s="61"/>
      <c r="AV8954" s="61"/>
      <c r="AW8954" s="61"/>
      <c r="AX8954" s="61"/>
      <c r="AY8954" s="61"/>
      <c r="AZ8954" s="61"/>
      <c r="BA8954" s="61"/>
    </row>
    <row r="8955" spans="39:53" x14ac:dyDescent="0.2">
      <c r="AM8955" s="61"/>
      <c r="AN8955" s="61"/>
      <c r="AO8955" s="171"/>
      <c r="AP8955" s="61"/>
      <c r="AQ8955" s="61"/>
      <c r="AR8955" s="61"/>
      <c r="AS8955" s="61"/>
      <c r="AT8955" s="61"/>
      <c r="AU8955" s="61"/>
      <c r="AV8955" s="61"/>
      <c r="AW8955" s="61"/>
      <c r="AX8955" s="61"/>
      <c r="AY8955" s="61"/>
      <c r="AZ8955" s="61"/>
      <c r="BA8955" s="61"/>
    </row>
    <row r="8956" spans="39:53" x14ac:dyDescent="0.2">
      <c r="AM8956" s="61"/>
      <c r="AN8956" s="61"/>
      <c r="AO8956" s="171"/>
      <c r="AP8956" s="61"/>
      <c r="AQ8956" s="61"/>
      <c r="AR8956" s="61"/>
      <c r="AS8956" s="61"/>
      <c r="AT8956" s="61"/>
      <c r="AU8956" s="61"/>
      <c r="AV8956" s="61"/>
      <c r="AW8956" s="61"/>
      <c r="AX8956" s="61"/>
      <c r="AY8956" s="61"/>
      <c r="AZ8956" s="61"/>
      <c r="BA8956" s="61"/>
    </row>
    <row r="8957" spans="39:53" x14ac:dyDescent="0.2">
      <c r="AM8957" s="61"/>
      <c r="AN8957" s="61"/>
      <c r="AO8957" s="171"/>
      <c r="AP8957" s="61"/>
      <c r="AQ8957" s="61"/>
      <c r="AR8957" s="61"/>
      <c r="AS8957" s="61"/>
      <c r="AT8957" s="61"/>
      <c r="AU8957" s="61"/>
      <c r="AV8957" s="61"/>
      <c r="AW8957" s="61"/>
      <c r="AX8957" s="61"/>
      <c r="AY8957" s="61"/>
      <c r="AZ8957" s="61"/>
      <c r="BA8957" s="61"/>
    </row>
    <row r="8958" spans="39:53" x14ac:dyDescent="0.2">
      <c r="AM8958" s="61"/>
      <c r="AN8958" s="61"/>
      <c r="AO8958" s="171"/>
      <c r="AP8958" s="61"/>
      <c r="AQ8958" s="61"/>
      <c r="AR8958" s="61"/>
      <c r="AS8958" s="61"/>
      <c r="AT8958" s="61"/>
      <c r="AU8958" s="61"/>
      <c r="AV8958" s="61"/>
      <c r="AW8958" s="61"/>
      <c r="AX8958" s="61"/>
      <c r="AY8958" s="61"/>
      <c r="AZ8958" s="61"/>
      <c r="BA8958" s="61"/>
    </row>
    <row r="8959" spans="39:53" x14ac:dyDescent="0.2">
      <c r="AM8959" s="61"/>
      <c r="AN8959" s="61"/>
      <c r="AO8959" s="171"/>
      <c r="AP8959" s="61"/>
      <c r="AQ8959" s="61"/>
      <c r="AR8959" s="61"/>
      <c r="AS8959" s="61"/>
      <c r="AT8959" s="61"/>
      <c r="AU8959" s="61"/>
      <c r="AV8959" s="61"/>
      <c r="AW8959" s="61"/>
      <c r="AX8959" s="61"/>
      <c r="AY8959" s="61"/>
      <c r="AZ8959" s="61"/>
      <c r="BA8959" s="61"/>
    </row>
    <row r="8960" spans="39:53" x14ac:dyDescent="0.2">
      <c r="AM8960" s="61"/>
      <c r="AN8960" s="61"/>
      <c r="AO8960" s="171"/>
      <c r="AP8960" s="61"/>
      <c r="AQ8960" s="61"/>
      <c r="AR8960" s="61"/>
      <c r="AS8960" s="61"/>
      <c r="AT8960" s="61"/>
      <c r="AU8960" s="61"/>
      <c r="AV8960" s="61"/>
      <c r="AW8960" s="61"/>
      <c r="AX8960" s="61"/>
      <c r="AY8960" s="61"/>
      <c r="AZ8960" s="61"/>
      <c r="BA8960" s="61"/>
    </row>
    <row r="8961" spans="39:53" x14ac:dyDescent="0.2">
      <c r="AM8961" s="61"/>
      <c r="AN8961" s="61"/>
      <c r="AO8961" s="171"/>
      <c r="AP8961" s="61"/>
      <c r="AQ8961" s="61"/>
      <c r="AR8961" s="61"/>
      <c r="AS8961" s="61"/>
      <c r="AT8961" s="61"/>
      <c r="AU8961" s="61"/>
      <c r="AV8961" s="61"/>
      <c r="AW8961" s="61"/>
      <c r="AX8961" s="61"/>
      <c r="AY8961" s="61"/>
      <c r="AZ8961" s="61"/>
      <c r="BA8961" s="61"/>
    </row>
    <row r="8962" spans="39:53" x14ac:dyDescent="0.2">
      <c r="AM8962" s="61"/>
      <c r="AN8962" s="61"/>
      <c r="AO8962" s="171"/>
      <c r="AP8962" s="61"/>
      <c r="AQ8962" s="61"/>
      <c r="AR8962" s="61"/>
      <c r="AS8962" s="61"/>
      <c r="AT8962" s="61"/>
      <c r="AU8962" s="61"/>
      <c r="AV8962" s="61"/>
      <c r="AW8962" s="61"/>
      <c r="AX8962" s="61"/>
      <c r="AY8962" s="61"/>
      <c r="AZ8962" s="61"/>
      <c r="BA8962" s="61"/>
    </row>
    <row r="8963" spans="39:53" x14ac:dyDescent="0.2">
      <c r="AM8963" s="61"/>
      <c r="AN8963" s="61"/>
      <c r="AO8963" s="171"/>
      <c r="AP8963" s="61"/>
      <c r="AQ8963" s="61"/>
      <c r="AR8963" s="61"/>
      <c r="AS8963" s="61"/>
      <c r="AT8963" s="61"/>
      <c r="AU8963" s="61"/>
      <c r="AV8963" s="61"/>
      <c r="AW8963" s="61"/>
      <c r="AX8963" s="61"/>
      <c r="AY8963" s="61"/>
      <c r="AZ8963" s="61"/>
      <c r="BA8963" s="61"/>
    </row>
    <row r="8964" spans="39:53" x14ac:dyDescent="0.2">
      <c r="AM8964" s="61"/>
      <c r="AN8964" s="61"/>
      <c r="AO8964" s="171"/>
      <c r="AP8964" s="61"/>
      <c r="AQ8964" s="61"/>
      <c r="AR8964" s="61"/>
      <c r="AS8964" s="61"/>
      <c r="AT8964" s="61"/>
      <c r="AU8964" s="61"/>
      <c r="AV8964" s="61"/>
      <c r="AW8964" s="61"/>
      <c r="AX8964" s="61"/>
      <c r="AY8964" s="61"/>
      <c r="AZ8964" s="61"/>
      <c r="BA8964" s="61"/>
    </row>
    <row r="8965" spans="39:53" x14ac:dyDescent="0.2">
      <c r="AM8965" s="61"/>
      <c r="AN8965" s="61"/>
      <c r="AO8965" s="171"/>
      <c r="AP8965" s="61"/>
      <c r="AQ8965" s="61"/>
      <c r="AR8965" s="61"/>
      <c r="AS8965" s="61"/>
      <c r="AT8965" s="61"/>
      <c r="AU8965" s="61"/>
      <c r="AV8965" s="61"/>
      <c r="AW8965" s="61"/>
      <c r="AX8965" s="61"/>
      <c r="AY8965" s="61"/>
      <c r="AZ8965" s="61"/>
      <c r="BA8965" s="61"/>
    </row>
    <row r="8966" spans="39:53" x14ac:dyDescent="0.2">
      <c r="AM8966" s="61"/>
      <c r="AN8966" s="61"/>
      <c r="AO8966" s="171"/>
      <c r="AP8966" s="61"/>
      <c r="AQ8966" s="61"/>
      <c r="AR8966" s="61"/>
      <c r="AS8966" s="61"/>
      <c r="AT8966" s="61"/>
      <c r="AU8966" s="61"/>
      <c r="AV8966" s="61"/>
      <c r="AW8966" s="61"/>
      <c r="AX8966" s="61"/>
      <c r="AY8966" s="61"/>
      <c r="AZ8966" s="61"/>
      <c r="BA8966" s="61"/>
    </row>
    <row r="8967" spans="39:53" x14ac:dyDescent="0.2">
      <c r="AM8967" s="61"/>
      <c r="AN8967" s="61"/>
      <c r="AO8967" s="171"/>
      <c r="AP8967" s="61"/>
      <c r="AQ8967" s="61"/>
      <c r="AR8967" s="61"/>
      <c r="AS8967" s="61"/>
      <c r="AT8967" s="61"/>
      <c r="AU8967" s="61"/>
      <c r="AV8967" s="61"/>
      <c r="AW8967" s="61"/>
      <c r="AX8967" s="61"/>
      <c r="AY8967" s="61"/>
      <c r="AZ8967" s="61"/>
      <c r="BA8967" s="61"/>
    </row>
    <row r="8968" spans="39:53" x14ac:dyDescent="0.2">
      <c r="AM8968" s="61"/>
      <c r="AN8968" s="61"/>
      <c r="AO8968" s="171"/>
      <c r="AP8968" s="61"/>
      <c r="AQ8968" s="61"/>
      <c r="AR8968" s="61"/>
      <c r="AS8968" s="61"/>
      <c r="AT8968" s="61"/>
      <c r="AU8968" s="61"/>
      <c r="AV8968" s="61"/>
      <c r="AW8968" s="61"/>
      <c r="AX8968" s="61"/>
      <c r="AY8968" s="61"/>
      <c r="AZ8968" s="61"/>
      <c r="BA8968" s="61"/>
    </row>
    <row r="8969" spans="39:53" x14ac:dyDescent="0.2">
      <c r="AM8969" s="61"/>
      <c r="AN8969" s="61"/>
      <c r="AO8969" s="171"/>
      <c r="AP8969" s="61"/>
      <c r="AQ8969" s="61"/>
      <c r="AR8969" s="61"/>
      <c r="AS8969" s="61"/>
      <c r="AT8969" s="61"/>
      <c r="AU8969" s="61"/>
      <c r="AV8969" s="61"/>
      <c r="AW8969" s="61"/>
      <c r="AX8969" s="61"/>
      <c r="AY8969" s="61"/>
      <c r="AZ8969" s="61"/>
      <c r="BA8969" s="61"/>
    </row>
    <row r="8970" spans="39:53" x14ac:dyDescent="0.2">
      <c r="AM8970" s="61"/>
      <c r="AN8970" s="61"/>
      <c r="AO8970" s="171"/>
      <c r="AP8970" s="61"/>
      <c r="AQ8970" s="61"/>
      <c r="AR8970" s="61"/>
      <c r="AS8970" s="61"/>
      <c r="AT8970" s="61"/>
      <c r="AU8970" s="61"/>
      <c r="AV8970" s="61"/>
      <c r="AW8970" s="61"/>
      <c r="AX8970" s="61"/>
      <c r="AY8970" s="61"/>
      <c r="AZ8970" s="61"/>
      <c r="BA8970" s="61"/>
    </row>
    <row r="8971" spans="39:53" x14ac:dyDescent="0.2">
      <c r="AM8971" s="61"/>
      <c r="AN8971" s="61"/>
      <c r="AO8971" s="171"/>
      <c r="AP8971" s="61"/>
      <c r="AQ8971" s="61"/>
      <c r="AR8971" s="61"/>
      <c r="AS8971" s="61"/>
      <c r="AT8971" s="61"/>
      <c r="AU8971" s="61"/>
      <c r="AV8971" s="61"/>
      <c r="AW8971" s="61"/>
      <c r="AX8971" s="61"/>
      <c r="AY8971" s="61"/>
      <c r="AZ8971" s="61"/>
      <c r="BA8971" s="61"/>
    </row>
    <row r="8972" spans="39:53" x14ac:dyDescent="0.2">
      <c r="AM8972" s="61"/>
      <c r="AN8972" s="61"/>
      <c r="AO8972" s="171"/>
      <c r="AP8972" s="61"/>
      <c r="AQ8972" s="61"/>
      <c r="AR8972" s="61"/>
      <c r="AS8972" s="61"/>
      <c r="AT8972" s="61"/>
      <c r="AU8972" s="61"/>
      <c r="AV8972" s="61"/>
      <c r="AW8972" s="61"/>
      <c r="AX8972" s="61"/>
      <c r="AY8972" s="61"/>
      <c r="AZ8972" s="61"/>
      <c r="BA8972" s="61"/>
    </row>
    <row r="8973" spans="39:53" x14ac:dyDescent="0.2">
      <c r="AM8973" s="61"/>
      <c r="AN8973" s="61"/>
      <c r="AO8973" s="171"/>
      <c r="AP8973" s="61"/>
      <c r="AQ8973" s="61"/>
      <c r="AR8973" s="61"/>
      <c r="AS8973" s="61"/>
      <c r="AT8973" s="61"/>
      <c r="AU8973" s="61"/>
      <c r="AV8973" s="61"/>
      <c r="AW8973" s="61"/>
      <c r="AX8973" s="61"/>
      <c r="AY8973" s="61"/>
      <c r="AZ8973" s="61"/>
      <c r="BA8973" s="61"/>
    </row>
    <row r="8974" spans="39:53" x14ac:dyDescent="0.2">
      <c r="AM8974" s="61"/>
      <c r="AN8974" s="61"/>
      <c r="AO8974" s="171"/>
      <c r="AP8974" s="61"/>
      <c r="AQ8974" s="61"/>
      <c r="AR8974" s="61"/>
      <c r="AS8974" s="61"/>
      <c r="AT8974" s="61"/>
      <c r="AU8974" s="61"/>
      <c r="AV8974" s="61"/>
      <c r="AW8974" s="61"/>
      <c r="AX8974" s="61"/>
      <c r="AY8974" s="61"/>
      <c r="AZ8974" s="61"/>
      <c r="BA8974" s="61"/>
    </row>
    <row r="8975" spans="39:53" x14ac:dyDescent="0.2">
      <c r="AM8975" s="61"/>
      <c r="AN8975" s="61"/>
      <c r="AO8975" s="171"/>
      <c r="AP8975" s="61"/>
      <c r="AQ8975" s="61"/>
      <c r="AR8975" s="61"/>
      <c r="AS8975" s="61"/>
      <c r="AT8975" s="61"/>
      <c r="AU8975" s="61"/>
      <c r="AV8975" s="61"/>
      <c r="AW8975" s="61"/>
      <c r="AX8975" s="61"/>
      <c r="AY8975" s="61"/>
      <c r="AZ8975" s="61"/>
      <c r="BA8975" s="61"/>
    </row>
    <row r="8976" spans="39:53" x14ac:dyDescent="0.2">
      <c r="AM8976" s="61"/>
      <c r="AN8976" s="61"/>
      <c r="AO8976" s="171"/>
      <c r="AP8976" s="61"/>
      <c r="AQ8976" s="61"/>
      <c r="AR8976" s="61"/>
      <c r="AS8976" s="61"/>
      <c r="AT8976" s="61"/>
      <c r="AU8976" s="61"/>
      <c r="AV8976" s="61"/>
      <c r="AW8976" s="61"/>
      <c r="AX8976" s="61"/>
      <c r="AY8976" s="61"/>
      <c r="AZ8976" s="61"/>
      <c r="BA8976" s="61"/>
    </row>
    <row r="8977" spans="39:53" x14ac:dyDescent="0.2">
      <c r="AM8977" s="61"/>
      <c r="AN8977" s="61"/>
      <c r="AO8977" s="171"/>
      <c r="AP8977" s="61"/>
      <c r="AQ8977" s="61"/>
      <c r="AR8977" s="61"/>
      <c r="AS8977" s="61"/>
      <c r="AT8977" s="61"/>
      <c r="AU8977" s="61"/>
      <c r="AV8977" s="61"/>
      <c r="AW8977" s="61"/>
      <c r="AX8977" s="61"/>
      <c r="AY8977" s="61"/>
      <c r="AZ8977" s="61"/>
      <c r="BA8977" s="61"/>
    </row>
    <row r="8978" spans="39:53" x14ac:dyDescent="0.2">
      <c r="AM8978" s="61"/>
      <c r="AN8978" s="61"/>
      <c r="AO8978" s="171"/>
      <c r="AP8978" s="61"/>
      <c r="AQ8978" s="61"/>
      <c r="AR8978" s="61"/>
      <c r="AS8978" s="61"/>
      <c r="AT8978" s="61"/>
      <c r="AU8978" s="61"/>
      <c r="AV8978" s="61"/>
      <c r="AW8978" s="61"/>
      <c r="AX8978" s="61"/>
      <c r="AY8978" s="61"/>
      <c r="AZ8978" s="61"/>
      <c r="BA8978" s="61"/>
    </row>
    <row r="8979" spans="39:53" x14ac:dyDescent="0.2">
      <c r="AM8979" s="61"/>
      <c r="AN8979" s="61"/>
      <c r="AO8979" s="171"/>
      <c r="AP8979" s="61"/>
      <c r="AQ8979" s="61"/>
      <c r="AR8979" s="61"/>
      <c r="AS8979" s="61"/>
      <c r="AT8979" s="61"/>
      <c r="AU8979" s="61"/>
      <c r="AV8979" s="61"/>
      <c r="AW8979" s="61"/>
      <c r="AX8979" s="61"/>
      <c r="AY8979" s="61"/>
      <c r="AZ8979" s="61"/>
      <c r="BA8979" s="61"/>
    </row>
    <row r="8980" spans="39:53" x14ac:dyDescent="0.2">
      <c r="AM8980" s="61"/>
      <c r="AN8980" s="61"/>
      <c r="AO8980" s="171"/>
      <c r="AP8980" s="61"/>
      <c r="AQ8980" s="61"/>
      <c r="AR8980" s="61"/>
      <c r="AS8980" s="61"/>
      <c r="AT8980" s="61"/>
      <c r="AU8980" s="61"/>
      <c r="AV8980" s="61"/>
      <c r="AW8980" s="61"/>
      <c r="AX8980" s="61"/>
      <c r="AY8980" s="61"/>
      <c r="AZ8980" s="61"/>
      <c r="BA8980" s="61"/>
    </row>
    <row r="8981" spans="39:53" x14ac:dyDescent="0.2">
      <c r="AM8981" s="61"/>
      <c r="AN8981" s="61"/>
      <c r="AO8981" s="171"/>
      <c r="AP8981" s="61"/>
      <c r="AQ8981" s="61"/>
      <c r="AR8981" s="61"/>
      <c r="AS8981" s="61"/>
      <c r="AT8981" s="61"/>
      <c r="AU8981" s="61"/>
      <c r="AV8981" s="61"/>
      <c r="AW8981" s="61"/>
      <c r="AX8981" s="61"/>
      <c r="AY8981" s="61"/>
      <c r="AZ8981" s="61"/>
      <c r="BA8981" s="61"/>
    </row>
    <row r="8982" spans="39:53" x14ac:dyDescent="0.2">
      <c r="AM8982" s="61"/>
      <c r="AN8982" s="61"/>
      <c r="AO8982" s="171"/>
      <c r="AP8982" s="61"/>
      <c r="AQ8982" s="61"/>
      <c r="AR8982" s="61"/>
      <c r="AS8982" s="61"/>
      <c r="AT8982" s="61"/>
      <c r="AU8982" s="61"/>
      <c r="AV8982" s="61"/>
      <c r="AW8982" s="61"/>
      <c r="AX8982" s="61"/>
      <c r="AY8982" s="61"/>
      <c r="AZ8982" s="61"/>
      <c r="BA8982" s="61"/>
    </row>
    <row r="8983" spans="39:53" x14ac:dyDescent="0.2">
      <c r="AM8983" s="61"/>
      <c r="AN8983" s="61"/>
      <c r="AO8983" s="171"/>
      <c r="AP8983" s="61"/>
      <c r="AQ8983" s="61"/>
      <c r="AR8983" s="61"/>
      <c r="AS8983" s="61"/>
      <c r="AT8983" s="61"/>
      <c r="AU8983" s="61"/>
      <c r="AV8983" s="61"/>
      <c r="AW8983" s="61"/>
      <c r="AX8983" s="61"/>
      <c r="AY8983" s="61"/>
      <c r="AZ8983" s="61"/>
      <c r="BA8983" s="61"/>
    </row>
    <row r="8984" spans="39:53" x14ac:dyDescent="0.2">
      <c r="AM8984" s="61"/>
      <c r="AN8984" s="61"/>
      <c r="AO8984" s="171"/>
      <c r="AP8984" s="61"/>
      <c r="AQ8984" s="61"/>
      <c r="AR8984" s="61"/>
      <c r="AS8984" s="61"/>
      <c r="AT8984" s="61"/>
      <c r="AU8984" s="61"/>
      <c r="AV8984" s="61"/>
      <c r="AW8984" s="61"/>
      <c r="AX8984" s="61"/>
      <c r="AY8984" s="61"/>
      <c r="AZ8984" s="61"/>
      <c r="BA8984" s="61"/>
    </row>
    <row r="8985" spans="39:53" x14ac:dyDescent="0.2">
      <c r="AM8985" s="61"/>
      <c r="AN8985" s="61"/>
      <c r="AO8985" s="171"/>
      <c r="AP8985" s="61"/>
      <c r="AQ8985" s="61"/>
      <c r="AR8985" s="61"/>
      <c r="AS8985" s="61"/>
      <c r="AT8985" s="61"/>
      <c r="AU8985" s="61"/>
      <c r="AV8985" s="61"/>
      <c r="AW8985" s="61"/>
      <c r="AX8985" s="61"/>
      <c r="AY8985" s="61"/>
      <c r="AZ8985" s="61"/>
      <c r="BA8985" s="61"/>
    </row>
    <row r="8986" spans="39:53" x14ac:dyDescent="0.2">
      <c r="AM8986" s="61"/>
      <c r="AN8986" s="61"/>
      <c r="AO8986" s="171"/>
      <c r="AP8986" s="61"/>
      <c r="AQ8986" s="61"/>
      <c r="AR8986" s="61"/>
      <c r="AS8986" s="61"/>
      <c r="AT8986" s="61"/>
      <c r="AU8986" s="61"/>
      <c r="AV8986" s="61"/>
      <c r="AW8986" s="61"/>
      <c r="AX8986" s="61"/>
      <c r="AY8986" s="61"/>
      <c r="AZ8986" s="61"/>
      <c r="BA8986" s="61"/>
    </row>
    <row r="8987" spans="39:53" x14ac:dyDescent="0.2">
      <c r="AM8987" s="61"/>
      <c r="AN8987" s="61"/>
      <c r="AO8987" s="171"/>
      <c r="AP8987" s="61"/>
      <c r="AQ8987" s="61"/>
      <c r="AR8987" s="61"/>
      <c r="AS8987" s="61"/>
      <c r="AT8987" s="61"/>
      <c r="AU8987" s="61"/>
      <c r="AV8987" s="61"/>
      <c r="AW8987" s="61"/>
      <c r="AX8987" s="61"/>
      <c r="AY8987" s="61"/>
      <c r="AZ8987" s="61"/>
      <c r="BA8987" s="61"/>
    </row>
    <row r="8988" spans="39:53" x14ac:dyDescent="0.2">
      <c r="AM8988" s="61"/>
      <c r="AN8988" s="61"/>
      <c r="AO8988" s="171"/>
      <c r="AP8988" s="61"/>
      <c r="AQ8988" s="61"/>
      <c r="AR8988" s="61"/>
      <c r="AS8988" s="61"/>
      <c r="AT8988" s="61"/>
      <c r="AU8988" s="61"/>
      <c r="AV8988" s="61"/>
      <c r="AW8988" s="61"/>
      <c r="AX8988" s="61"/>
      <c r="AY8988" s="61"/>
      <c r="AZ8988" s="61"/>
      <c r="BA8988" s="61"/>
    </row>
    <row r="8989" spans="39:53" x14ac:dyDescent="0.2">
      <c r="AM8989" s="61"/>
      <c r="AN8989" s="61"/>
      <c r="AO8989" s="171"/>
      <c r="AP8989" s="61"/>
      <c r="AQ8989" s="61"/>
      <c r="AR8989" s="61"/>
      <c r="AS8989" s="61"/>
      <c r="AT8989" s="61"/>
      <c r="AU8989" s="61"/>
      <c r="AV8989" s="61"/>
      <c r="AW8989" s="61"/>
      <c r="AX8989" s="61"/>
      <c r="AY8989" s="61"/>
      <c r="AZ8989" s="61"/>
      <c r="BA8989" s="61"/>
    </row>
    <row r="8990" spans="39:53" x14ac:dyDescent="0.2">
      <c r="AM8990" s="61"/>
      <c r="AN8990" s="61"/>
      <c r="AO8990" s="171"/>
      <c r="AP8990" s="61"/>
      <c r="AQ8990" s="61"/>
      <c r="AR8990" s="61"/>
      <c r="AS8990" s="61"/>
      <c r="AT8990" s="61"/>
      <c r="AU8990" s="61"/>
      <c r="AV8990" s="61"/>
      <c r="AW8990" s="61"/>
      <c r="AX8990" s="61"/>
      <c r="AY8990" s="61"/>
      <c r="AZ8990" s="61"/>
      <c r="BA8990" s="61"/>
    </row>
    <row r="8991" spans="39:53" x14ac:dyDescent="0.2">
      <c r="AM8991" s="61"/>
      <c r="AN8991" s="61"/>
      <c r="AO8991" s="171"/>
      <c r="AP8991" s="61"/>
      <c r="AQ8991" s="61"/>
      <c r="AR8991" s="61"/>
      <c r="AS8991" s="61"/>
      <c r="AT8991" s="61"/>
      <c r="AU8991" s="61"/>
      <c r="AV8991" s="61"/>
      <c r="AW8991" s="61"/>
      <c r="AX8991" s="61"/>
      <c r="AY8991" s="61"/>
      <c r="AZ8991" s="61"/>
      <c r="BA8991" s="61"/>
    </row>
    <row r="8992" spans="39:53" x14ac:dyDescent="0.2">
      <c r="AM8992" s="61"/>
      <c r="AN8992" s="61"/>
      <c r="AO8992" s="171"/>
      <c r="AP8992" s="61"/>
      <c r="AQ8992" s="61"/>
      <c r="AR8992" s="61"/>
      <c r="AS8992" s="61"/>
      <c r="AT8992" s="61"/>
      <c r="AU8992" s="61"/>
      <c r="AV8992" s="61"/>
      <c r="AW8992" s="61"/>
      <c r="AX8992" s="61"/>
      <c r="AY8992" s="61"/>
      <c r="AZ8992" s="61"/>
      <c r="BA8992" s="61"/>
    </row>
    <row r="8993" spans="39:53" x14ac:dyDescent="0.2">
      <c r="AM8993" s="61"/>
      <c r="AN8993" s="61"/>
      <c r="AO8993" s="171"/>
      <c r="AP8993" s="61"/>
      <c r="AQ8993" s="61"/>
      <c r="AR8993" s="61"/>
      <c r="AS8993" s="61"/>
      <c r="AT8993" s="61"/>
      <c r="AU8993" s="61"/>
      <c r="AV8993" s="61"/>
      <c r="AW8993" s="61"/>
      <c r="AX8993" s="61"/>
      <c r="AY8993" s="61"/>
      <c r="AZ8993" s="61"/>
      <c r="BA8993" s="61"/>
    </row>
    <row r="8994" spans="39:53" x14ac:dyDescent="0.2">
      <c r="AM8994" s="61"/>
      <c r="AN8994" s="61"/>
      <c r="AO8994" s="171"/>
      <c r="AP8994" s="61"/>
      <c r="AQ8994" s="61"/>
      <c r="AR8994" s="61"/>
      <c r="AS8994" s="61"/>
      <c r="AT8994" s="61"/>
      <c r="AU8994" s="61"/>
      <c r="AV8994" s="61"/>
      <c r="AW8994" s="61"/>
      <c r="AX8994" s="61"/>
      <c r="AY8994" s="61"/>
      <c r="AZ8994" s="61"/>
      <c r="BA8994" s="61"/>
    </row>
    <row r="8995" spans="39:53" x14ac:dyDescent="0.2">
      <c r="AM8995" s="61"/>
      <c r="AN8995" s="61"/>
      <c r="AO8995" s="171"/>
      <c r="AP8995" s="61"/>
      <c r="AQ8995" s="61"/>
      <c r="AR8995" s="61"/>
      <c r="AS8995" s="61"/>
      <c r="AT8995" s="61"/>
      <c r="AU8995" s="61"/>
      <c r="AV8995" s="61"/>
      <c r="AW8995" s="61"/>
      <c r="AX8995" s="61"/>
      <c r="AY8995" s="61"/>
      <c r="AZ8995" s="61"/>
      <c r="BA8995" s="61"/>
    </row>
    <row r="8996" spans="39:53" x14ac:dyDescent="0.2">
      <c r="AM8996" s="61"/>
      <c r="AN8996" s="61"/>
      <c r="AO8996" s="171"/>
      <c r="AP8996" s="61"/>
      <c r="AQ8996" s="61"/>
      <c r="AR8996" s="61"/>
      <c r="AS8996" s="61"/>
      <c r="AT8996" s="61"/>
      <c r="AU8996" s="61"/>
      <c r="AV8996" s="61"/>
      <c r="AW8996" s="61"/>
      <c r="AX8996" s="61"/>
      <c r="AY8996" s="61"/>
      <c r="AZ8996" s="61"/>
      <c r="BA8996" s="61"/>
    </row>
    <row r="8997" spans="39:53" x14ac:dyDescent="0.2">
      <c r="AM8997" s="61"/>
      <c r="AN8997" s="61"/>
      <c r="AO8997" s="171"/>
      <c r="AP8997" s="61"/>
      <c r="AQ8997" s="61"/>
      <c r="AR8997" s="61"/>
      <c r="AS8997" s="61"/>
      <c r="AT8997" s="61"/>
      <c r="AU8997" s="61"/>
      <c r="AV8997" s="61"/>
      <c r="AW8997" s="61"/>
      <c r="AX8997" s="61"/>
      <c r="AY8997" s="61"/>
      <c r="AZ8997" s="61"/>
      <c r="BA8997" s="61"/>
    </row>
    <row r="8998" spans="39:53" x14ac:dyDescent="0.2">
      <c r="AM8998" s="61"/>
      <c r="AN8998" s="61"/>
      <c r="AO8998" s="171"/>
      <c r="AP8998" s="61"/>
      <c r="AQ8998" s="61"/>
      <c r="AR8998" s="61"/>
      <c r="AS8998" s="61"/>
      <c r="AT8998" s="61"/>
      <c r="AU8998" s="61"/>
      <c r="AV8998" s="61"/>
      <c r="AW8998" s="61"/>
      <c r="AX8998" s="61"/>
      <c r="AY8998" s="61"/>
      <c r="AZ8998" s="61"/>
      <c r="BA8998" s="61"/>
    </row>
    <row r="8999" spans="39:53" x14ac:dyDescent="0.2">
      <c r="AM8999" s="61"/>
      <c r="AN8999" s="61"/>
      <c r="AO8999" s="171"/>
      <c r="AP8999" s="61"/>
      <c r="AQ8999" s="61"/>
      <c r="AR8999" s="61"/>
      <c r="AS8999" s="61"/>
      <c r="AT8999" s="61"/>
      <c r="AU8999" s="61"/>
      <c r="AV8999" s="61"/>
      <c r="AW8999" s="61"/>
      <c r="AX8999" s="61"/>
      <c r="AY8999" s="61"/>
      <c r="AZ8999" s="61"/>
      <c r="BA8999" s="61"/>
    </row>
    <row r="9000" spans="39:53" x14ac:dyDescent="0.2">
      <c r="AM9000" s="61"/>
      <c r="AN9000" s="61"/>
      <c r="AO9000" s="171"/>
      <c r="AP9000" s="61"/>
      <c r="AQ9000" s="61"/>
      <c r="AR9000" s="61"/>
      <c r="AS9000" s="61"/>
      <c r="AT9000" s="61"/>
      <c r="AU9000" s="61"/>
      <c r="AV9000" s="61"/>
      <c r="AW9000" s="61"/>
      <c r="AX9000" s="61"/>
      <c r="AY9000" s="61"/>
      <c r="AZ9000" s="61"/>
      <c r="BA9000" s="61"/>
    </row>
    <row r="9001" spans="39:53" x14ac:dyDescent="0.2">
      <c r="AM9001" s="61"/>
      <c r="AN9001" s="61"/>
      <c r="AO9001" s="171"/>
      <c r="AP9001" s="61"/>
      <c r="AQ9001" s="61"/>
      <c r="AR9001" s="61"/>
      <c r="AS9001" s="61"/>
      <c r="AT9001" s="61"/>
      <c r="AU9001" s="61"/>
      <c r="AV9001" s="61"/>
      <c r="AW9001" s="61"/>
      <c r="AX9001" s="61"/>
      <c r="AY9001" s="61"/>
      <c r="AZ9001" s="61"/>
      <c r="BA9001" s="61"/>
    </row>
    <row r="9002" spans="39:53" x14ac:dyDescent="0.2">
      <c r="AM9002" s="61"/>
      <c r="AN9002" s="61"/>
      <c r="AO9002" s="171"/>
      <c r="AP9002" s="61"/>
      <c r="AQ9002" s="61"/>
      <c r="AR9002" s="61"/>
      <c r="AS9002" s="61"/>
      <c r="AT9002" s="61"/>
      <c r="AU9002" s="61"/>
      <c r="AV9002" s="61"/>
      <c r="AW9002" s="61"/>
      <c r="AX9002" s="61"/>
      <c r="AY9002" s="61"/>
      <c r="AZ9002" s="61"/>
      <c r="BA9002" s="61"/>
    </row>
    <row r="9003" spans="39:53" x14ac:dyDescent="0.2">
      <c r="AM9003" s="61"/>
      <c r="AN9003" s="61"/>
      <c r="AO9003" s="171"/>
      <c r="AP9003" s="61"/>
      <c r="AQ9003" s="61"/>
      <c r="AR9003" s="61"/>
      <c r="AS9003" s="61"/>
      <c r="AT9003" s="61"/>
      <c r="AU9003" s="61"/>
      <c r="AV9003" s="61"/>
      <c r="AW9003" s="61"/>
      <c r="AX9003" s="61"/>
      <c r="AY9003" s="61"/>
      <c r="AZ9003" s="61"/>
      <c r="BA9003" s="61"/>
    </row>
    <row r="9004" spans="39:53" x14ac:dyDescent="0.2">
      <c r="AM9004" s="61"/>
      <c r="AN9004" s="61"/>
      <c r="AO9004" s="171"/>
      <c r="AP9004" s="61"/>
      <c r="AQ9004" s="61"/>
      <c r="AR9004" s="61"/>
      <c r="AS9004" s="61"/>
      <c r="AT9004" s="61"/>
      <c r="AU9004" s="61"/>
      <c r="AV9004" s="61"/>
      <c r="AW9004" s="61"/>
      <c r="AX9004" s="61"/>
      <c r="AY9004" s="61"/>
      <c r="AZ9004" s="61"/>
      <c r="BA9004" s="61"/>
    </row>
    <row r="9005" spans="39:53" x14ac:dyDescent="0.2">
      <c r="AM9005" s="61"/>
      <c r="AN9005" s="61"/>
      <c r="AO9005" s="171"/>
      <c r="AP9005" s="61"/>
      <c r="AQ9005" s="61"/>
      <c r="AR9005" s="61"/>
      <c r="AS9005" s="61"/>
      <c r="AT9005" s="61"/>
      <c r="AU9005" s="61"/>
      <c r="AV9005" s="61"/>
      <c r="AW9005" s="61"/>
      <c r="AX9005" s="61"/>
      <c r="AY9005" s="61"/>
      <c r="AZ9005" s="61"/>
      <c r="BA9005" s="61"/>
    </row>
    <row r="9006" spans="39:53" x14ac:dyDescent="0.2">
      <c r="AM9006" s="61"/>
      <c r="AN9006" s="61"/>
      <c r="AO9006" s="171"/>
      <c r="AP9006" s="61"/>
      <c r="AQ9006" s="61"/>
      <c r="AR9006" s="61"/>
      <c r="AS9006" s="61"/>
      <c r="AT9006" s="61"/>
      <c r="AU9006" s="61"/>
      <c r="AV9006" s="61"/>
      <c r="AW9006" s="61"/>
      <c r="AX9006" s="61"/>
      <c r="AY9006" s="61"/>
      <c r="AZ9006" s="61"/>
      <c r="BA9006" s="61"/>
    </row>
    <row r="9007" spans="39:53" x14ac:dyDescent="0.2">
      <c r="AM9007" s="61"/>
      <c r="AN9007" s="61"/>
      <c r="AO9007" s="171"/>
      <c r="AP9007" s="61"/>
      <c r="AQ9007" s="61"/>
      <c r="AR9007" s="61"/>
      <c r="AS9007" s="61"/>
      <c r="AT9007" s="61"/>
      <c r="AU9007" s="61"/>
      <c r="AV9007" s="61"/>
      <c r="AW9007" s="61"/>
      <c r="AX9007" s="61"/>
      <c r="AY9007" s="61"/>
      <c r="AZ9007" s="61"/>
      <c r="BA9007" s="61"/>
    </row>
    <row r="9008" spans="39:53" x14ac:dyDescent="0.2">
      <c r="AM9008" s="61"/>
      <c r="AN9008" s="61"/>
      <c r="AO9008" s="171"/>
      <c r="AP9008" s="61"/>
      <c r="AQ9008" s="61"/>
      <c r="AR9008" s="61"/>
      <c r="AS9008" s="61"/>
      <c r="AT9008" s="61"/>
      <c r="AU9008" s="61"/>
      <c r="AV9008" s="61"/>
      <c r="AW9008" s="61"/>
      <c r="AX9008" s="61"/>
      <c r="AY9008" s="61"/>
      <c r="AZ9008" s="61"/>
      <c r="BA9008" s="61"/>
    </row>
    <row r="9009" spans="39:53" x14ac:dyDescent="0.2">
      <c r="AM9009" s="61"/>
      <c r="AN9009" s="61"/>
      <c r="AO9009" s="171"/>
      <c r="AP9009" s="61"/>
      <c r="AQ9009" s="61"/>
      <c r="AR9009" s="61"/>
      <c r="AS9009" s="61"/>
      <c r="AT9009" s="61"/>
      <c r="AU9009" s="61"/>
      <c r="AV9009" s="61"/>
      <c r="AW9009" s="61"/>
      <c r="AX9009" s="61"/>
      <c r="AY9009" s="61"/>
      <c r="AZ9009" s="61"/>
      <c r="BA9009" s="61"/>
    </row>
    <row r="9010" spans="39:53" x14ac:dyDescent="0.2">
      <c r="AM9010" s="61"/>
      <c r="AN9010" s="61"/>
      <c r="AO9010" s="171"/>
      <c r="AP9010" s="61"/>
      <c r="AQ9010" s="61"/>
      <c r="AR9010" s="61"/>
      <c r="AS9010" s="61"/>
      <c r="AT9010" s="61"/>
      <c r="AU9010" s="61"/>
      <c r="AV9010" s="61"/>
      <c r="AW9010" s="61"/>
      <c r="AX9010" s="61"/>
      <c r="AY9010" s="61"/>
      <c r="AZ9010" s="61"/>
      <c r="BA9010" s="61"/>
    </row>
    <row r="9011" spans="39:53" x14ac:dyDescent="0.2">
      <c r="AM9011" s="61"/>
      <c r="AN9011" s="61"/>
      <c r="AO9011" s="171"/>
      <c r="AP9011" s="61"/>
      <c r="AQ9011" s="61"/>
      <c r="AR9011" s="61"/>
      <c r="AS9011" s="61"/>
      <c r="AT9011" s="61"/>
      <c r="AU9011" s="61"/>
      <c r="AV9011" s="61"/>
      <c r="AW9011" s="61"/>
      <c r="AX9011" s="61"/>
      <c r="AY9011" s="61"/>
      <c r="AZ9011" s="61"/>
      <c r="BA9011" s="61"/>
    </row>
    <row r="9012" spans="39:53" x14ac:dyDescent="0.2">
      <c r="AM9012" s="61"/>
      <c r="AN9012" s="61"/>
      <c r="AO9012" s="171"/>
      <c r="AP9012" s="61"/>
      <c r="AQ9012" s="61"/>
      <c r="AR9012" s="61"/>
      <c r="AS9012" s="61"/>
      <c r="AT9012" s="61"/>
      <c r="AU9012" s="61"/>
      <c r="AV9012" s="61"/>
      <c r="AW9012" s="61"/>
      <c r="AX9012" s="61"/>
      <c r="AY9012" s="61"/>
      <c r="AZ9012" s="61"/>
      <c r="BA9012" s="61"/>
    </row>
    <row r="9013" spans="39:53" x14ac:dyDescent="0.2">
      <c r="AM9013" s="61"/>
      <c r="AN9013" s="61"/>
      <c r="AO9013" s="171"/>
      <c r="AP9013" s="61"/>
      <c r="AQ9013" s="61"/>
      <c r="AR9013" s="61"/>
      <c r="AS9013" s="61"/>
      <c r="AT9013" s="61"/>
      <c r="AU9013" s="61"/>
      <c r="AV9013" s="61"/>
      <c r="AW9013" s="61"/>
      <c r="AX9013" s="61"/>
      <c r="AY9013" s="61"/>
      <c r="AZ9013" s="61"/>
      <c r="BA9013" s="61"/>
    </row>
    <row r="9014" spans="39:53" x14ac:dyDescent="0.2">
      <c r="AM9014" s="61"/>
      <c r="AN9014" s="61"/>
      <c r="AO9014" s="171"/>
      <c r="AP9014" s="61"/>
      <c r="AQ9014" s="61"/>
      <c r="AR9014" s="61"/>
      <c r="AS9014" s="61"/>
      <c r="AT9014" s="61"/>
      <c r="AU9014" s="61"/>
      <c r="AV9014" s="61"/>
      <c r="AW9014" s="61"/>
      <c r="AX9014" s="61"/>
      <c r="AY9014" s="61"/>
      <c r="AZ9014" s="61"/>
      <c r="BA9014" s="61"/>
    </row>
    <row r="9015" spans="39:53" x14ac:dyDescent="0.2">
      <c r="AM9015" s="61"/>
      <c r="AN9015" s="61"/>
      <c r="AO9015" s="171"/>
      <c r="AP9015" s="61"/>
      <c r="AQ9015" s="61"/>
      <c r="AR9015" s="61"/>
      <c r="AS9015" s="61"/>
      <c r="AT9015" s="61"/>
      <c r="AU9015" s="61"/>
      <c r="AV9015" s="61"/>
      <c r="AW9015" s="61"/>
      <c r="AX9015" s="61"/>
      <c r="AY9015" s="61"/>
      <c r="AZ9015" s="61"/>
      <c r="BA9015" s="61"/>
    </row>
    <row r="9016" spans="39:53" x14ac:dyDescent="0.2">
      <c r="AM9016" s="61"/>
      <c r="AN9016" s="61"/>
      <c r="AO9016" s="171"/>
      <c r="AP9016" s="61"/>
      <c r="AQ9016" s="61"/>
      <c r="AR9016" s="61"/>
      <c r="AS9016" s="61"/>
      <c r="AT9016" s="61"/>
      <c r="AU9016" s="61"/>
      <c r="AV9016" s="61"/>
      <c r="AW9016" s="61"/>
      <c r="AX9016" s="61"/>
      <c r="AY9016" s="61"/>
      <c r="AZ9016" s="61"/>
      <c r="BA9016" s="61"/>
    </row>
    <row r="9017" spans="39:53" x14ac:dyDescent="0.2">
      <c r="AM9017" s="61"/>
      <c r="AN9017" s="61"/>
      <c r="AO9017" s="171"/>
      <c r="AP9017" s="61"/>
      <c r="AQ9017" s="61"/>
      <c r="AR9017" s="61"/>
      <c r="AS9017" s="61"/>
      <c r="AT9017" s="61"/>
      <c r="AU9017" s="61"/>
      <c r="AV9017" s="61"/>
      <c r="AW9017" s="61"/>
      <c r="AX9017" s="61"/>
      <c r="AY9017" s="61"/>
      <c r="AZ9017" s="61"/>
      <c r="BA9017" s="61"/>
    </row>
    <row r="9018" spans="39:53" x14ac:dyDescent="0.2">
      <c r="AM9018" s="61"/>
      <c r="AN9018" s="61"/>
      <c r="AO9018" s="171"/>
      <c r="AP9018" s="61"/>
      <c r="AQ9018" s="61"/>
      <c r="AR9018" s="61"/>
      <c r="AS9018" s="61"/>
      <c r="AT9018" s="61"/>
      <c r="AU9018" s="61"/>
      <c r="AV9018" s="61"/>
      <c r="AW9018" s="61"/>
      <c r="AX9018" s="61"/>
      <c r="AY9018" s="61"/>
      <c r="AZ9018" s="61"/>
      <c r="BA9018" s="61"/>
    </row>
    <row r="9019" spans="39:53" x14ac:dyDescent="0.2">
      <c r="AM9019" s="61"/>
      <c r="AN9019" s="61"/>
      <c r="AO9019" s="171"/>
      <c r="AP9019" s="61"/>
      <c r="AQ9019" s="61"/>
      <c r="AR9019" s="61"/>
      <c r="AS9019" s="61"/>
      <c r="AT9019" s="61"/>
      <c r="AU9019" s="61"/>
      <c r="AV9019" s="61"/>
      <c r="AW9019" s="61"/>
      <c r="AX9019" s="61"/>
      <c r="AY9019" s="61"/>
      <c r="AZ9019" s="61"/>
      <c r="BA9019" s="61"/>
    </row>
    <row r="9020" spans="39:53" x14ac:dyDescent="0.2">
      <c r="AM9020" s="61"/>
      <c r="AN9020" s="61"/>
      <c r="AO9020" s="171"/>
      <c r="AP9020" s="61"/>
      <c r="AQ9020" s="61"/>
      <c r="AR9020" s="61"/>
      <c r="AS9020" s="61"/>
      <c r="AT9020" s="61"/>
      <c r="AU9020" s="61"/>
      <c r="AV9020" s="61"/>
      <c r="AW9020" s="61"/>
      <c r="AX9020" s="61"/>
      <c r="AY9020" s="61"/>
      <c r="AZ9020" s="61"/>
      <c r="BA9020" s="61"/>
    </row>
    <row r="9021" spans="39:53" x14ac:dyDescent="0.2">
      <c r="AM9021" s="61"/>
      <c r="AN9021" s="61"/>
      <c r="AO9021" s="171"/>
      <c r="AP9021" s="61"/>
      <c r="AQ9021" s="61"/>
      <c r="AR9021" s="61"/>
      <c r="AS9021" s="61"/>
      <c r="AT9021" s="61"/>
      <c r="AU9021" s="61"/>
      <c r="AV9021" s="61"/>
      <c r="AW9021" s="61"/>
      <c r="AX9021" s="61"/>
      <c r="AY9021" s="61"/>
      <c r="AZ9021" s="61"/>
      <c r="BA9021" s="61"/>
    </row>
    <row r="9022" spans="39:53" x14ac:dyDescent="0.2">
      <c r="AM9022" s="61"/>
      <c r="AN9022" s="61"/>
      <c r="AO9022" s="171"/>
      <c r="AP9022" s="61"/>
      <c r="AQ9022" s="61"/>
      <c r="AR9022" s="61"/>
      <c r="AS9022" s="61"/>
      <c r="AT9022" s="61"/>
      <c r="AU9022" s="61"/>
      <c r="AV9022" s="61"/>
      <c r="AW9022" s="61"/>
      <c r="AX9022" s="61"/>
      <c r="AY9022" s="61"/>
      <c r="AZ9022" s="61"/>
      <c r="BA9022" s="61"/>
    </row>
    <row r="9023" spans="39:53" x14ac:dyDescent="0.2">
      <c r="AM9023" s="61"/>
      <c r="AN9023" s="61"/>
      <c r="AO9023" s="171"/>
      <c r="AP9023" s="61"/>
      <c r="AQ9023" s="61"/>
      <c r="AR9023" s="61"/>
      <c r="AS9023" s="61"/>
      <c r="AT9023" s="61"/>
      <c r="AU9023" s="61"/>
      <c r="AV9023" s="61"/>
      <c r="AW9023" s="61"/>
      <c r="AX9023" s="61"/>
      <c r="AY9023" s="61"/>
      <c r="AZ9023" s="61"/>
      <c r="BA9023" s="61"/>
    </row>
    <row r="9024" spans="39:53" x14ac:dyDescent="0.2">
      <c r="AM9024" s="61"/>
      <c r="AN9024" s="61"/>
      <c r="AO9024" s="171"/>
      <c r="AP9024" s="61"/>
      <c r="AQ9024" s="61"/>
      <c r="AR9024" s="61"/>
      <c r="AS9024" s="61"/>
      <c r="AT9024" s="61"/>
      <c r="AU9024" s="61"/>
      <c r="AV9024" s="61"/>
      <c r="AW9024" s="61"/>
      <c r="AX9024" s="61"/>
      <c r="AY9024" s="61"/>
      <c r="AZ9024" s="61"/>
      <c r="BA9024" s="61"/>
    </row>
    <row r="9025" spans="39:53" x14ac:dyDescent="0.2">
      <c r="AM9025" s="61"/>
      <c r="AN9025" s="61"/>
      <c r="AO9025" s="171"/>
      <c r="AP9025" s="61"/>
      <c r="AQ9025" s="61"/>
      <c r="AR9025" s="61"/>
      <c r="AS9025" s="61"/>
      <c r="AT9025" s="61"/>
      <c r="AU9025" s="61"/>
      <c r="AV9025" s="61"/>
      <c r="AW9025" s="61"/>
      <c r="AX9025" s="61"/>
      <c r="AY9025" s="61"/>
      <c r="AZ9025" s="61"/>
      <c r="BA9025" s="61"/>
    </row>
    <row r="9026" spans="39:53" x14ac:dyDescent="0.2">
      <c r="AM9026" s="61"/>
      <c r="AN9026" s="61"/>
      <c r="AO9026" s="171"/>
      <c r="AP9026" s="61"/>
      <c r="AQ9026" s="61"/>
      <c r="AR9026" s="61"/>
      <c r="AS9026" s="61"/>
      <c r="AT9026" s="61"/>
      <c r="AU9026" s="61"/>
      <c r="AV9026" s="61"/>
      <c r="AW9026" s="61"/>
      <c r="AX9026" s="61"/>
      <c r="AY9026" s="61"/>
      <c r="AZ9026" s="61"/>
      <c r="BA9026" s="61"/>
    </row>
    <row r="9027" spans="39:53" x14ac:dyDescent="0.2">
      <c r="AM9027" s="61"/>
      <c r="AN9027" s="61"/>
      <c r="AO9027" s="171"/>
      <c r="AP9027" s="61"/>
      <c r="AQ9027" s="61"/>
      <c r="AR9027" s="61"/>
      <c r="AS9027" s="61"/>
      <c r="AT9027" s="61"/>
      <c r="AU9027" s="61"/>
      <c r="AV9027" s="61"/>
      <c r="AW9027" s="61"/>
      <c r="AX9027" s="61"/>
      <c r="AY9027" s="61"/>
      <c r="AZ9027" s="61"/>
      <c r="BA9027" s="61"/>
    </row>
    <row r="9028" spans="39:53" x14ac:dyDescent="0.2">
      <c r="AM9028" s="61"/>
      <c r="AN9028" s="61"/>
      <c r="AO9028" s="171"/>
      <c r="AP9028" s="61"/>
      <c r="AQ9028" s="61"/>
      <c r="AR9028" s="61"/>
      <c r="AS9028" s="61"/>
      <c r="AT9028" s="61"/>
      <c r="AU9028" s="61"/>
      <c r="AV9028" s="61"/>
      <c r="AW9028" s="61"/>
      <c r="AX9028" s="61"/>
      <c r="AY9028" s="61"/>
      <c r="AZ9028" s="61"/>
      <c r="BA9028" s="61"/>
    </row>
    <row r="9029" spans="39:53" x14ac:dyDescent="0.2">
      <c r="AM9029" s="61"/>
      <c r="AN9029" s="61"/>
      <c r="AO9029" s="171"/>
      <c r="AP9029" s="61"/>
      <c r="AQ9029" s="61"/>
      <c r="AR9029" s="61"/>
      <c r="AS9029" s="61"/>
      <c r="AT9029" s="61"/>
      <c r="AU9029" s="61"/>
      <c r="AV9029" s="61"/>
      <c r="AW9029" s="61"/>
      <c r="AX9029" s="61"/>
      <c r="AY9029" s="61"/>
      <c r="AZ9029" s="61"/>
      <c r="BA9029" s="61"/>
    </row>
    <row r="9030" spans="39:53" x14ac:dyDescent="0.2">
      <c r="AM9030" s="61"/>
      <c r="AN9030" s="61"/>
      <c r="AO9030" s="171"/>
      <c r="AP9030" s="61"/>
      <c r="AQ9030" s="61"/>
      <c r="AR9030" s="61"/>
      <c r="AS9030" s="61"/>
      <c r="AT9030" s="61"/>
      <c r="AU9030" s="61"/>
      <c r="AV9030" s="61"/>
      <c r="AW9030" s="61"/>
      <c r="AX9030" s="61"/>
      <c r="AY9030" s="61"/>
      <c r="AZ9030" s="61"/>
      <c r="BA9030" s="61"/>
    </row>
    <row r="9031" spans="39:53" x14ac:dyDescent="0.2">
      <c r="AM9031" s="61"/>
      <c r="AN9031" s="61"/>
      <c r="AO9031" s="171"/>
      <c r="AP9031" s="61"/>
      <c r="AQ9031" s="61"/>
      <c r="AR9031" s="61"/>
      <c r="AS9031" s="61"/>
      <c r="AT9031" s="61"/>
      <c r="AU9031" s="61"/>
      <c r="AV9031" s="61"/>
      <c r="AW9031" s="61"/>
      <c r="AX9031" s="61"/>
      <c r="AY9031" s="61"/>
      <c r="AZ9031" s="61"/>
      <c r="BA9031" s="61"/>
    </row>
    <row r="9032" spans="39:53" x14ac:dyDescent="0.2">
      <c r="AM9032" s="61"/>
      <c r="AN9032" s="61"/>
      <c r="AO9032" s="171"/>
      <c r="AP9032" s="61"/>
      <c r="AQ9032" s="61"/>
      <c r="AR9032" s="61"/>
      <c r="AS9032" s="61"/>
      <c r="AT9032" s="61"/>
      <c r="AU9032" s="61"/>
      <c r="AV9032" s="61"/>
      <c r="AW9032" s="61"/>
      <c r="AX9032" s="61"/>
      <c r="AY9032" s="61"/>
      <c r="AZ9032" s="61"/>
      <c r="BA9032" s="61"/>
    </row>
    <row r="9033" spans="39:53" x14ac:dyDescent="0.2">
      <c r="AM9033" s="61"/>
      <c r="AN9033" s="61"/>
      <c r="AO9033" s="171"/>
      <c r="AP9033" s="61"/>
      <c r="AQ9033" s="61"/>
      <c r="AR9033" s="61"/>
      <c r="AS9033" s="61"/>
      <c r="AT9033" s="61"/>
      <c r="AU9033" s="61"/>
      <c r="AV9033" s="61"/>
      <c r="AW9033" s="61"/>
      <c r="AX9033" s="61"/>
      <c r="AY9033" s="61"/>
      <c r="AZ9033" s="61"/>
      <c r="BA9033" s="61"/>
    </row>
    <row r="9034" spans="39:53" x14ac:dyDescent="0.2">
      <c r="AM9034" s="61"/>
      <c r="AN9034" s="61"/>
      <c r="AO9034" s="171"/>
      <c r="AP9034" s="61"/>
      <c r="AQ9034" s="61"/>
      <c r="AR9034" s="61"/>
      <c r="AS9034" s="61"/>
      <c r="AT9034" s="61"/>
      <c r="AU9034" s="61"/>
      <c r="AV9034" s="61"/>
      <c r="AW9034" s="61"/>
      <c r="AX9034" s="61"/>
      <c r="AY9034" s="61"/>
      <c r="AZ9034" s="61"/>
      <c r="BA9034" s="61"/>
    </row>
    <row r="9035" spans="39:53" x14ac:dyDescent="0.2">
      <c r="AM9035" s="61"/>
      <c r="AN9035" s="61"/>
      <c r="AO9035" s="171"/>
      <c r="AP9035" s="61"/>
      <c r="AQ9035" s="61"/>
      <c r="AR9035" s="61"/>
      <c r="AS9035" s="61"/>
      <c r="AT9035" s="61"/>
      <c r="AU9035" s="61"/>
      <c r="AV9035" s="61"/>
      <c r="AW9035" s="61"/>
      <c r="AX9035" s="61"/>
      <c r="AY9035" s="61"/>
      <c r="AZ9035" s="61"/>
      <c r="BA9035" s="61"/>
    </row>
    <row r="9036" spans="39:53" x14ac:dyDescent="0.2">
      <c r="AM9036" s="61"/>
      <c r="AN9036" s="61"/>
      <c r="AO9036" s="171"/>
      <c r="AP9036" s="61"/>
      <c r="AQ9036" s="61"/>
      <c r="AR9036" s="61"/>
      <c r="AS9036" s="61"/>
      <c r="AT9036" s="61"/>
      <c r="AU9036" s="61"/>
      <c r="AV9036" s="61"/>
      <c r="AW9036" s="61"/>
      <c r="AX9036" s="61"/>
      <c r="AY9036" s="61"/>
      <c r="AZ9036" s="61"/>
      <c r="BA9036" s="61"/>
    </row>
    <row r="9037" spans="39:53" x14ac:dyDescent="0.2">
      <c r="AM9037" s="61"/>
      <c r="AN9037" s="61"/>
      <c r="AO9037" s="171"/>
      <c r="AP9037" s="61"/>
      <c r="AQ9037" s="61"/>
      <c r="AR9037" s="61"/>
      <c r="AS9037" s="61"/>
      <c r="AT9037" s="61"/>
      <c r="AU9037" s="61"/>
      <c r="AV9037" s="61"/>
      <c r="AW9037" s="61"/>
      <c r="AX9037" s="61"/>
      <c r="AY9037" s="61"/>
      <c r="AZ9037" s="61"/>
      <c r="BA9037" s="61"/>
    </row>
    <row r="9038" spans="39:53" x14ac:dyDescent="0.2">
      <c r="AM9038" s="61"/>
      <c r="AN9038" s="61"/>
      <c r="AO9038" s="171"/>
      <c r="AP9038" s="61"/>
      <c r="AQ9038" s="61"/>
      <c r="AR9038" s="61"/>
      <c r="AS9038" s="61"/>
      <c r="AT9038" s="61"/>
      <c r="AU9038" s="61"/>
      <c r="AV9038" s="61"/>
      <c r="AW9038" s="61"/>
      <c r="AX9038" s="61"/>
      <c r="AY9038" s="61"/>
      <c r="AZ9038" s="61"/>
      <c r="BA9038" s="61"/>
    </row>
    <row r="9039" spans="39:53" x14ac:dyDescent="0.2">
      <c r="AM9039" s="61"/>
      <c r="AN9039" s="61"/>
      <c r="AO9039" s="171"/>
      <c r="AP9039" s="61"/>
      <c r="AQ9039" s="61"/>
      <c r="AR9039" s="61"/>
      <c r="AS9039" s="61"/>
      <c r="AT9039" s="61"/>
      <c r="AU9039" s="61"/>
      <c r="AV9039" s="61"/>
      <c r="AW9039" s="61"/>
      <c r="AX9039" s="61"/>
      <c r="AY9039" s="61"/>
      <c r="AZ9039" s="61"/>
      <c r="BA9039" s="61"/>
    </row>
    <row r="9040" spans="39:53" x14ac:dyDescent="0.2">
      <c r="AM9040" s="61"/>
      <c r="AN9040" s="61"/>
      <c r="AO9040" s="171"/>
      <c r="AP9040" s="61"/>
      <c r="AQ9040" s="61"/>
      <c r="AR9040" s="61"/>
      <c r="AS9040" s="61"/>
      <c r="AT9040" s="61"/>
      <c r="AU9040" s="61"/>
      <c r="AV9040" s="61"/>
      <c r="AW9040" s="61"/>
      <c r="AX9040" s="61"/>
      <c r="AY9040" s="61"/>
      <c r="AZ9040" s="61"/>
      <c r="BA9040" s="61"/>
    </row>
    <row r="9041" spans="39:53" x14ac:dyDescent="0.2">
      <c r="AM9041" s="61"/>
      <c r="AN9041" s="61"/>
      <c r="AO9041" s="171"/>
      <c r="AP9041" s="61"/>
      <c r="AQ9041" s="61"/>
      <c r="AR9041" s="61"/>
      <c r="AS9041" s="61"/>
      <c r="AT9041" s="61"/>
      <c r="AU9041" s="61"/>
      <c r="AV9041" s="61"/>
      <c r="AW9041" s="61"/>
      <c r="AX9041" s="61"/>
      <c r="AY9041" s="61"/>
      <c r="AZ9041" s="61"/>
      <c r="BA9041" s="61"/>
    </row>
    <row r="9042" spans="39:53" x14ac:dyDescent="0.2">
      <c r="AM9042" s="61"/>
      <c r="AN9042" s="61"/>
      <c r="AO9042" s="171"/>
      <c r="AP9042" s="61"/>
      <c r="AQ9042" s="61"/>
      <c r="AR9042" s="61"/>
      <c r="AS9042" s="61"/>
      <c r="AT9042" s="61"/>
      <c r="AU9042" s="61"/>
      <c r="AV9042" s="61"/>
      <c r="AW9042" s="61"/>
      <c r="AX9042" s="61"/>
      <c r="AY9042" s="61"/>
      <c r="AZ9042" s="61"/>
      <c r="BA9042" s="61"/>
    </row>
    <row r="9043" spans="39:53" x14ac:dyDescent="0.2">
      <c r="AM9043" s="61"/>
      <c r="AN9043" s="61"/>
      <c r="AO9043" s="171"/>
      <c r="AP9043" s="61"/>
      <c r="AQ9043" s="61"/>
      <c r="AR9043" s="61"/>
      <c r="AS9043" s="61"/>
      <c r="AT9043" s="61"/>
      <c r="AU9043" s="61"/>
      <c r="AV9043" s="61"/>
      <c r="AW9043" s="61"/>
      <c r="AX9043" s="61"/>
      <c r="AY9043" s="61"/>
      <c r="AZ9043" s="61"/>
      <c r="BA9043" s="61"/>
    </row>
    <row r="9044" spans="39:53" x14ac:dyDescent="0.2">
      <c r="AM9044" s="61"/>
      <c r="AN9044" s="61"/>
      <c r="AO9044" s="171"/>
      <c r="AP9044" s="61"/>
      <c r="AQ9044" s="61"/>
      <c r="AR9044" s="61"/>
      <c r="AS9044" s="61"/>
      <c r="AT9044" s="61"/>
      <c r="AU9044" s="61"/>
      <c r="AV9044" s="61"/>
      <c r="AW9044" s="61"/>
      <c r="AX9044" s="61"/>
      <c r="AY9044" s="61"/>
      <c r="AZ9044" s="61"/>
      <c r="BA9044" s="61"/>
    </row>
    <row r="9045" spans="39:53" x14ac:dyDescent="0.2">
      <c r="AM9045" s="61"/>
      <c r="AN9045" s="61"/>
      <c r="AO9045" s="171"/>
      <c r="AP9045" s="61"/>
      <c r="AQ9045" s="61"/>
      <c r="AR9045" s="61"/>
      <c r="AS9045" s="61"/>
      <c r="AT9045" s="61"/>
      <c r="AU9045" s="61"/>
      <c r="AV9045" s="61"/>
      <c r="AW9045" s="61"/>
      <c r="AX9045" s="61"/>
      <c r="AY9045" s="61"/>
      <c r="AZ9045" s="61"/>
      <c r="BA9045" s="61"/>
    </row>
    <row r="9046" spans="39:53" x14ac:dyDescent="0.2">
      <c r="AM9046" s="61"/>
      <c r="AN9046" s="61"/>
      <c r="AO9046" s="171"/>
      <c r="AP9046" s="61"/>
      <c r="AQ9046" s="61"/>
      <c r="AR9046" s="61"/>
      <c r="AS9046" s="61"/>
      <c r="AT9046" s="61"/>
      <c r="AU9046" s="61"/>
      <c r="AV9046" s="61"/>
      <c r="AW9046" s="61"/>
      <c r="AX9046" s="61"/>
      <c r="AY9046" s="61"/>
      <c r="AZ9046" s="61"/>
      <c r="BA9046" s="61"/>
    </row>
    <row r="9047" spans="39:53" x14ac:dyDescent="0.2">
      <c r="AM9047" s="61"/>
      <c r="AN9047" s="61"/>
      <c r="AO9047" s="171"/>
      <c r="AP9047" s="61"/>
      <c r="AQ9047" s="61"/>
      <c r="AR9047" s="61"/>
      <c r="AS9047" s="61"/>
      <c r="AT9047" s="61"/>
      <c r="AU9047" s="61"/>
      <c r="AV9047" s="61"/>
      <c r="AW9047" s="61"/>
      <c r="AX9047" s="61"/>
      <c r="AY9047" s="61"/>
      <c r="AZ9047" s="61"/>
      <c r="BA9047" s="61"/>
    </row>
    <row r="9048" spans="39:53" x14ac:dyDescent="0.2">
      <c r="AM9048" s="61"/>
      <c r="AN9048" s="61"/>
      <c r="AO9048" s="171"/>
      <c r="AP9048" s="61"/>
      <c r="AQ9048" s="61"/>
      <c r="AR9048" s="61"/>
      <c r="AS9048" s="61"/>
      <c r="AT9048" s="61"/>
      <c r="AU9048" s="61"/>
      <c r="AV9048" s="61"/>
      <c r="AW9048" s="61"/>
      <c r="AX9048" s="61"/>
      <c r="AY9048" s="61"/>
      <c r="AZ9048" s="61"/>
      <c r="BA9048" s="61"/>
    </row>
    <row r="9049" spans="39:53" x14ac:dyDescent="0.2">
      <c r="AM9049" s="61"/>
      <c r="AN9049" s="61"/>
      <c r="AO9049" s="171"/>
      <c r="AP9049" s="61"/>
      <c r="AQ9049" s="61"/>
      <c r="AR9049" s="61"/>
      <c r="AS9049" s="61"/>
      <c r="AT9049" s="61"/>
      <c r="AU9049" s="61"/>
      <c r="AV9049" s="61"/>
      <c r="AW9049" s="61"/>
      <c r="AX9049" s="61"/>
      <c r="AY9049" s="61"/>
      <c r="AZ9049" s="61"/>
      <c r="BA9049" s="61"/>
    </row>
    <row r="9050" spans="39:53" x14ac:dyDescent="0.2">
      <c r="AM9050" s="61"/>
      <c r="AN9050" s="61"/>
      <c r="AO9050" s="171"/>
      <c r="AP9050" s="61"/>
      <c r="AQ9050" s="61"/>
      <c r="AR9050" s="61"/>
      <c r="AS9050" s="61"/>
      <c r="AT9050" s="61"/>
      <c r="AU9050" s="61"/>
      <c r="AV9050" s="61"/>
      <c r="AW9050" s="61"/>
      <c r="AX9050" s="61"/>
      <c r="AY9050" s="61"/>
      <c r="AZ9050" s="61"/>
      <c r="BA9050" s="61"/>
    </row>
    <row r="9051" spans="39:53" x14ac:dyDescent="0.2">
      <c r="AM9051" s="61"/>
      <c r="AN9051" s="61"/>
      <c r="AO9051" s="171"/>
      <c r="AP9051" s="61"/>
      <c r="AQ9051" s="61"/>
      <c r="AR9051" s="61"/>
      <c r="AS9051" s="61"/>
      <c r="AT9051" s="61"/>
      <c r="AU9051" s="61"/>
      <c r="AV9051" s="61"/>
      <c r="AW9051" s="61"/>
      <c r="AX9051" s="61"/>
      <c r="AY9051" s="61"/>
      <c r="AZ9051" s="61"/>
      <c r="BA9051" s="61"/>
    </row>
    <row r="9052" spans="39:53" x14ac:dyDescent="0.2">
      <c r="AM9052" s="61"/>
      <c r="AN9052" s="61"/>
      <c r="AO9052" s="171"/>
      <c r="AP9052" s="61"/>
      <c r="AQ9052" s="61"/>
      <c r="AR9052" s="61"/>
      <c r="AS9052" s="61"/>
      <c r="AT9052" s="61"/>
      <c r="AU9052" s="61"/>
      <c r="AV9052" s="61"/>
      <c r="AW9052" s="61"/>
      <c r="AX9052" s="61"/>
      <c r="AY9052" s="61"/>
      <c r="AZ9052" s="61"/>
      <c r="BA9052" s="61"/>
    </row>
    <row r="9053" spans="39:53" x14ac:dyDescent="0.2">
      <c r="AM9053" s="61"/>
      <c r="AN9053" s="61"/>
      <c r="AO9053" s="171"/>
      <c r="AP9053" s="61"/>
      <c r="AQ9053" s="61"/>
      <c r="AR9053" s="61"/>
      <c r="AS9053" s="61"/>
      <c r="AT9053" s="61"/>
      <c r="AU9053" s="61"/>
      <c r="AV9053" s="61"/>
      <c r="AW9053" s="61"/>
      <c r="AX9053" s="61"/>
      <c r="AY9053" s="61"/>
      <c r="AZ9053" s="61"/>
      <c r="BA9053" s="61"/>
    </row>
    <row r="9054" spans="39:53" x14ac:dyDescent="0.2">
      <c r="AM9054" s="61"/>
      <c r="AN9054" s="61"/>
      <c r="AO9054" s="171"/>
      <c r="AP9054" s="61"/>
      <c r="AQ9054" s="61"/>
      <c r="AR9054" s="61"/>
      <c r="AS9054" s="61"/>
      <c r="AT9054" s="61"/>
      <c r="AU9054" s="61"/>
      <c r="AV9054" s="61"/>
      <c r="AW9054" s="61"/>
      <c r="AX9054" s="61"/>
      <c r="AY9054" s="61"/>
      <c r="AZ9054" s="61"/>
      <c r="BA9054" s="61"/>
    </row>
    <row r="9055" spans="39:53" x14ac:dyDescent="0.2">
      <c r="AM9055" s="61"/>
      <c r="AN9055" s="61"/>
      <c r="AO9055" s="171"/>
      <c r="AP9055" s="61"/>
      <c r="AQ9055" s="61"/>
      <c r="AR9055" s="61"/>
      <c r="AS9055" s="61"/>
      <c r="AT9055" s="61"/>
      <c r="AU9055" s="61"/>
      <c r="AV9055" s="61"/>
      <c r="AW9055" s="61"/>
      <c r="AX9055" s="61"/>
      <c r="AY9055" s="61"/>
      <c r="AZ9055" s="61"/>
      <c r="BA9055" s="61"/>
    </row>
    <row r="9056" spans="39:53" x14ac:dyDescent="0.2">
      <c r="AM9056" s="61"/>
      <c r="AN9056" s="61"/>
      <c r="AO9056" s="171"/>
      <c r="AP9056" s="61"/>
      <c r="AQ9056" s="61"/>
      <c r="AR9056" s="61"/>
      <c r="AS9056" s="61"/>
      <c r="AT9056" s="61"/>
      <c r="AU9056" s="61"/>
      <c r="AV9056" s="61"/>
      <c r="AW9056" s="61"/>
      <c r="AX9056" s="61"/>
      <c r="AY9056" s="61"/>
      <c r="AZ9056" s="61"/>
      <c r="BA9056" s="61"/>
    </row>
    <row r="9057" spans="39:53" x14ac:dyDescent="0.2">
      <c r="AM9057" s="61"/>
      <c r="AN9057" s="61"/>
      <c r="AO9057" s="171"/>
      <c r="AP9057" s="61"/>
      <c r="AQ9057" s="61"/>
      <c r="AR9057" s="61"/>
      <c r="AS9057" s="61"/>
      <c r="AT9057" s="61"/>
      <c r="AU9057" s="61"/>
      <c r="AV9057" s="61"/>
      <c r="AW9057" s="61"/>
      <c r="AX9057" s="61"/>
      <c r="AY9057" s="61"/>
      <c r="AZ9057" s="61"/>
      <c r="BA9057" s="61"/>
    </row>
    <row r="9058" spans="39:53" x14ac:dyDescent="0.2">
      <c r="AM9058" s="61"/>
      <c r="AN9058" s="61"/>
      <c r="AO9058" s="171"/>
      <c r="AP9058" s="61"/>
      <c r="AQ9058" s="61"/>
      <c r="AR9058" s="61"/>
      <c r="AS9058" s="61"/>
      <c r="AT9058" s="61"/>
      <c r="AU9058" s="61"/>
      <c r="AV9058" s="61"/>
      <c r="AW9058" s="61"/>
      <c r="AX9058" s="61"/>
      <c r="AY9058" s="61"/>
      <c r="AZ9058" s="61"/>
      <c r="BA9058" s="61"/>
    </row>
    <row r="9059" spans="39:53" x14ac:dyDescent="0.2">
      <c r="AM9059" s="61"/>
      <c r="AN9059" s="61"/>
      <c r="AO9059" s="171"/>
      <c r="AP9059" s="61"/>
      <c r="AQ9059" s="61"/>
      <c r="AR9059" s="61"/>
      <c r="AS9059" s="61"/>
      <c r="AT9059" s="61"/>
      <c r="AU9059" s="61"/>
      <c r="AV9059" s="61"/>
      <c r="AW9059" s="61"/>
      <c r="AX9059" s="61"/>
      <c r="AY9059" s="61"/>
      <c r="AZ9059" s="61"/>
      <c r="BA9059" s="61"/>
    </row>
    <row r="9060" spans="39:53" x14ac:dyDescent="0.2">
      <c r="AM9060" s="61"/>
      <c r="AN9060" s="61"/>
      <c r="AO9060" s="171"/>
      <c r="AP9060" s="61"/>
      <c r="AQ9060" s="61"/>
      <c r="AR9060" s="61"/>
      <c r="AS9060" s="61"/>
      <c r="AT9060" s="61"/>
      <c r="AU9060" s="61"/>
      <c r="AV9060" s="61"/>
      <c r="AW9060" s="61"/>
      <c r="AX9060" s="61"/>
      <c r="AY9060" s="61"/>
      <c r="AZ9060" s="61"/>
      <c r="BA9060" s="61"/>
    </row>
    <row r="9061" spans="39:53" x14ac:dyDescent="0.2">
      <c r="AM9061" s="61"/>
      <c r="AN9061" s="61"/>
      <c r="AO9061" s="171"/>
      <c r="AP9061" s="61"/>
      <c r="AQ9061" s="61"/>
      <c r="AR9061" s="61"/>
      <c r="AS9061" s="61"/>
      <c r="AT9061" s="61"/>
      <c r="AU9061" s="61"/>
      <c r="AV9061" s="61"/>
      <c r="AW9061" s="61"/>
      <c r="AX9061" s="61"/>
      <c r="AY9061" s="61"/>
      <c r="AZ9061" s="61"/>
      <c r="BA9061" s="61"/>
    </row>
    <row r="9062" spans="39:53" x14ac:dyDescent="0.2">
      <c r="AM9062" s="61"/>
      <c r="AN9062" s="61"/>
      <c r="AO9062" s="171"/>
      <c r="AP9062" s="61"/>
      <c r="AQ9062" s="61"/>
      <c r="AR9062" s="61"/>
      <c r="AS9062" s="61"/>
      <c r="AT9062" s="61"/>
      <c r="AU9062" s="61"/>
      <c r="AV9062" s="61"/>
      <c r="AW9062" s="61"/>
      <c r="AX9062" s="61"/>
      <c r="AY9062" s="61"/>
      <c r="AZ9062" s="61"/>
      <c r="BA9062" s="61"/>
    </row>
    <row r="9063" spans="39:53" x14ac:dyDescent="0.2">
      <c r="AM9063" s="61"/>
      <c r="AN9063" s="61"/>
      <c r="AO9063" s="171"/>
      <c r="AP9063" s="61"/>
      <c r="AQ9063" s="61"/>
      <c r="AR9063" s="61"/>
      <c r="AS9063" s="61"/>
      <c r="AT9063" s="61"/>
      <c r="AU9063" s="61"/>
      <c r="AV9063" s="61"/>
      <c r="AW9063" s="61"/>
      <c r="AX9063" s="61"/>
      <c r="AY9063" s="61"/>
      <c r="AZ9063" s="61"/>
      <c r="BA9063" s="61"/>
    </row>
    <row r="9064" spans="39:53" x14ac:dyDescent="0.2">
      <c r="AM9064" s="61"/>
      <c r="AN9064" s="61"/>
      <c r="AO9064" s="171"/>
      <c r="AP9064" s="61"/>
      <c r="AQ9064" s="61"/>
      <c r="AR9064" s="61"/>
      <c r="AS9064" s="61"/>
      <c r="AT9064" s="61"/>
      <c r="AU9064" s="61"/>
      <c r="AV9064" s="61"/>
      <c r="AW9064" s="61"/>
      <c r="AX9064" s="61"/>
      <c r="AY9064" s="61"/>
      <c r="AZ9064" s="61"/>
      <c r="BA9064" s="61"/>
    </row>
    <row r="9065" spans="39:53" x14ac:dyDescent="0.2">
      <c r="AM9065" s="61"/>
      <c r="AN9065" s="61"/>
      <c r="AO9065" s="171"/>
      <c r="AP9065" s="61"/>
      <c r="AQ9065" s="61"/>
      <c r="AR9065" s="61"/>
      <c r="AS9065" s="61"/>
      <c r="AT9065" s="61"/>
      <c r="AU9065" s="61"/>
      <c r="AV9065" s="61"/>
      <c r="AW9065" s="61"/>
      <c r="AX9065" s="61"/>
      <c r="AY9065" s="61"/>
      <c r="AZ9065" s="61"/>
      <c r="BA9065" s="61"/>
    </row>
    <row r="9066" spans="39:53" x14ac:dyDescent="0.2">
      <c r="AM9066" s="61"/>
      <c r="AN9066" s="61"/>
      <c r="AO9066" s="171"/>
      <c r="AP9066" s="61"/>
      <c r="AQ9066" s="61"/>
      <c r="AR9066" s="61"/>
      <c r="AS9066" s="61"/>
      <c r="AT9066" s="61"/>
      <c r="AU9066" s="61"/>
      <c r="AV9066" s="61"/>
      <c r="AW9066" s="61"/>
      <c r="AX9066" s="61"/>
      <c r="AY9066" s="61"/>
      <c r="AZ9066" s="61"/>
      <c r="BA9066" s="61"/>
    </row>
    <row r="9067" spans="39:53" x14ac:dyDescent="0.2">
      <c r="AM9067" s="61"/>
      <c r="AN9067" s="61"/>
      <c r="AO9067" s="171"/>
      <c r="AP9067" s="61"/>
      <c r="AQ9067" s="61"/>
      <c r="AR9067" s="61"/>
      <c r="AS9067" s="61"/>
      <c r="AT9067" s="61"/>
      <c r="AU9067" s="61"/>
      <c r="AV9067" s="61"/>
      <c r="AW9067" s="61"/>
      <c r="AX9067" s="61"/>
      <c r="AY9067" s="61"/>
      <c r="AZ9067" s="61"/>
      <c r="BA9067" s="61"/>
    </row>
    <row r="9068" spans="39:53" x14ac:dyDescent="0.2">
      <c r="AM9068" s="61"/>
      <c r="AN9068" s="61"/>
      <c r="AO9068" s="171"/>
      <c r="AP9068" s="61"/>
      <c r="AQ9068" s="61"/>
      <c r="AR9068" s="61"/>
      <c r="AS9068" s="61"/>
      <c r="AT9068" s="61"/>
      <c r="AU9068" s="61"/>
      <c r="AV9068" s="61"/>
      <c r="AW9068" s="61"/>
      <c r="AX9068" s="61"/>
      <c r="AY9068" s="61"/>
      <c r="AZ9068" s="61"/>
      <c r="BA9068" s="61"/>
    </row>
    <row r="9069" spans="39:53" x14ac:dyDescent="0.2">
      <c r="AM9069" s="61"/>
      <c r="AN9069" s="61"/>
      <c r="AO9069" s="171"/>
      <c r="AP9069" s="61"/>
      <c r="AQ9069" s="61"/>
      <c r="AR9069" s="61"/>
      <c r="AS9069" s="61"/>
      <c r="AT9069" s="61"/>
      <c r="AU9069" s="61"/>
      <c r="AV9069" s="61"/>
      <c r="AW9069" s="61"/>
      <c r="AX9069" s="61"/>
      <c r="AY9069" s="61"/>
      <c r="AZ9069" s="61"/>
      <c r="BA9069" s="61"/>
    </row>
    <row r="9070" spans="39:53" x14ac:dyDescent="0.2">
      <c r="AM9070" s="61"/>
      <c r="AN9070" s="61"/>
      <c r="AO9070" s="171"/>
      <c r="AP9070" s="61"/>
      <c r="AQ9070" s="61"/>
      <c r="AR9070" s="61"/>
      <c r="AS9070" s="61"/>
      <c r="AT9070" s="61"/>
      <c r="AU9070" s="61"/>
      <c r="AV9070" s="61"/>
      <c r="AW9070" s="61"/>
      <c r="AX9070" s="61"/>
      <c r="AY9070" s="61"/>
      <c r="AZ9070" s="61"/>
      <c r="BA9070" s="61"/>
    </row>
    <row r="9071" spans="39:53" x14ac:dyDescent="0.2">
      <c r="AM9071" s="61"/>
      <c r="AN9071" s="61"/>
      <c r="AO9071" s="171"/>
      <c r="AP9071" s="61"/>
      <c r="AQ9071" s="61"/>
      <c r="AR9071" s="61"/>
      <c r="AS9071" s="61"/>
      <c r="AT9071" s="61"/>
      <c r="AU9071" s="61"/>
      <c r="AV9071" s="61"/>
      <c r="AW9071" s="61"/>
      <c r="AX9071" s="61"/>
      <c r="AY9071" s="61"/>
      <c r="AZ9071" s="61"/>
      <c r="BA9071" s="61"/>
    </row>
    <row r="9072" spans="39:53" x14ac:dyDescent="0.2">
      <c r="AM9072" s="61"/>
      <c r="AN9072" s="61"/>
      <c r="AO9072" s="171"/>
      <c r="AP9072" s="61"/>
      <c r="AQ9072" s="61"/>
      <c r="AR9072" s="61"/>
      <c r="AS9072" s="61"/>
      <c r="AT9072" s="61"/>
      <c r="AU9072" s="61"/>
      <c r="AV9072" s="61"/>
      <c r="AW9072" s="61"/>
      <c r="AX9072" s="61"/>
      <c r="AY9072" s="61"/>
      <c r="AZ9072" s="61"/>
      <c r="BA9072" s="61"/>
    </row>
    <row r="9073" spans="39:53" x14ac:dyDescent="0.2">
      <c r="AM9073" s="61"/>
      <c r="AN9073" s="61"/>
      <c r="AO9073" s="171"/>
      <c r="AP9073" s="61"/>
      <c r="AQ9073" s="61"/>
      <c r="AR9073" s="61"/>
      <c r="AS9073" s="61"/>
      <c r="AT9073" s="61"/>
      <c r="AU9073" s="61"/>
      <c r="AV9073" s="61"/>
      <c r="AW9073" s="61"/>
      <c r="AX9073" s="61"/>
      <c r="AY9073" s="61"/>
      <c r="AZ9073" s="61"/>
      <c r="BA9073" s="61"/>
    </row>
    <row r="9074" spans="39:53" x14ac:dyDescent="0.2">
      <c r="AM9074" s="61"/>
      <c r="AN9074" s="61"/>
      <c r="AO9074" s="171"/>
      <c r="AP9074" s="61"/>
      <c r="AQ9074" s="61"/>
      <c r="AR9074" s="61"/>
      <c r="AS9074" s="61"/>
      <c r="AT9074" s="61"/>
      <c r="AU9074" s="61"/>
      <c r="AV9074" s="61"/>
      <c r="AW9074" s="61"/>
      <c r="AX9074" s="61"/>
      <c r="AY9074" s="61"/>
      <c r="AZ9074" s="61"/>
      <c r="BA9074" s="61"/>
    </row>
    <row r="9075" spans="39:53" x14ac:dyDescent="0.2">
      <c r="AM9075" s="61"/>
      <c r="AN9075" s="61"/>
      <c r="AO9075" s="171"/>
      <c r="AP9075" s="61"/>
      <c r="AQ9075" s="61"/>
      <c r="AR9075" s="61"/>
      <c r="AS9075" s="61"/>
      <c r="AT9075" s="61"/>
      <c r="AU9075" s="61"/>
      <c r="AV9075" s="61"/>
      <c r="AW9075" s="61"/>
      <c r="AX9075" s="61"/>
      <c r="AY9075" s="61"/>
      <c r="AZ9075" s="61"/>
      <c r="BA9075" s="61"/>
    </row>
    <row r="9076" spans="39:53" x14ac:dyDescent="0.2">
      <c r="AM9076" s="61"/>
      <c r="AN9076" s="61"/>
      <c r="AO9076" s="171"/>
      <c r="AP9076" s="61"/>
      <c r="AQ9076" s="61"/>
      <c r="AR9076" s="61"/>
      <c r="AS9076" s="61"/>
      <c r="AT9076" s="61"/>
      <c r="AU9076" s="61"/>
      <c r="AV9076" s="61"/>
      <c r="AW9076" s="61"/>
      <c r="AX9076" s="61"/>
      <c r="AY9076" s="61"/>
      <c r="AZ9076" s="61"/>
      <c r="BA9076" s="61"/>
    </row>
    <row r="9077" spans="39:53" x14ac:dyDescent="0.2">
      <c r="AM9077" s="61"/>
      <c r="AN9077" s="61"/>
      <c r="AO9077" s="171"/>
      <c r="AP9077" s="61"/>
      <c r="AQ9077" s="61"/>
      <c r="AR9077" s="61"/>
      <c r="AS9077" s="61"/>
      <c r="AT9077" s="61"/>
      <c r="AU9077" s="61"/>
      <c r="AV9077" s="61"/>
      <c r="AW9077" s="61"/>
      <c r="AX9077" s="61"/>
      <c r="AY9077" s="61"/>
      <c r="AZ9077" s="61"/>
      <c r="BA9077" s="61"/>
    </row>
    <row r="9078" spans="39:53" x14ac:dyDescent="0.2">
      <c r="AM9078" s="61"/>
      <c r="AN9078" s="61"/>
      <c r="AO9078" s="171"/>
      <c r="AP9078" s="61"/>
      <c r="AQ9078" s="61"/>
      <c r="AR9078" s="61"/>
      <c r="AS9078" s="61"/>
      <c r="AT9078" s="61"/>
      <c r="AU9078" s="61"/>
      <c r="AV9078" s="61"/>
      <c r="AW9078" s="61"/>
      <c r="AX9078" s="61"/>
      <c r="AY9078" s="61"/>
      <c r="AZ9078" s="61"/>
      <c r="BA9078" s="61"/>
    </row>
    <row r="9079" spans="39:53" x14ac:dyDescent="0.2">
      <c r="AM9079" s="61"/>
      <c r="AN9079" s="61"/>
      <c r="AO9079" s="171"/>
      <c r="AP9079" s="61"/>
      <c r="AQ9079" s="61"/>
      <c r="AR9079" s="61"/>
      <c r="AS9079" s="61"/>
      <c r="AT9079" s="61"/>
      <c r="AU9079" s="61"/>
      <c r="AV9079" s="61"/>
      <c r="AW9079" s="61"/>
      <c r="AX9079" s="61"/>
      <c r="AY9079" s="61"/>
      <c r="AZ9079" s="61"/>
      <c r="BA9079" s="61"/>
    </row>
    <row r="9080" spans="39:53" x14ac:dyDescent="0.2">
      <c r="AM9080" s="61"/>
      <c r="AN9080" s="61"/>
      <c r="AO9080" s="171"/>
      <c r="AP9080" s="61"/>
      <c r="AQ9080" s="61"/>
      <c r="AR9080" s="61"/>
      <c r="AS9080" s="61"/>
      <c r="AT9080" s="61"/>
      <c r="AU9080" s="61"/>
      <c r="AV9080" s="61"/>
      <c r="AW9080" s="61"/>
      <c r="AX9080" s="61"/>
      <c r="AY9080" s="61"/>
      <c r="AZ9080" s="61"/>
      <c r="BA9080" s="61"/>
    </row>
    <row r="9081" spans="39:53" x14ac:dyDescent="0.2">
      <c r="AM9081" s="61"/>
      <c r="AN9081" s="61"/>
      <c r="AO9081" s="171"/>
      <c r="AP9081" s="61"/>
      <c r="AQ9081" s="61"/>
      <c r="AR9081" s="61"/>
      <c r="AS9081" s="61"/>
      <c r="AT9081" s="61"/>
      <c r="AU9081" s="61"/>
      <c r="AV9081" s="61"/>
      <c r="AW9081" s="61"/>
      <c r="AX9081" s="61"/>
      <c r="AY9081" s="61"/>
      <c r="AZ9081" s="61"/>
      <c r="BA9081" s="61"/>
    </row>
    <row r="9082" spans="39:53" x14ac:dyDescent="0.2">
      <c r="AM9082" s="61"/>
      <c r="AN9082" s="61"/>
      <c r="AO9082" s="171"/>
      <c r="AP9082" s="61"/>
      <c r="AQ9082" s="61"/>
      <c r="AR9082" s="61"/>
      <c r="AS9082" s="61"/>
      <c r="AT9082" s="61"/>
      <c r="AU9082" s="61"/>
      <c r="AV9082" s="61"/>
      <c r="AW9082" s="61"/>
      <c r="AX9082" s="61"/>
      <c r="AY9082" s="61"/>
      <c r="AZ9082" s="61"/>
      <c r="BA9082" s="61"/>
    </row>
    <row r="9083" spans="39:53" x14ac:dyDescent="0.2">
      <c r="AM9083" s="61"/>
      <c r="AN9083" s="61"/>
      <c r="AO9083" s="171"/>
      <c r="AP9083" s="61"/>
      <c r="AQ9083" s="61"/>
      <c r="AR9083" s="61"/>
      <c r="AS9083" s="61"/>
      <c r="AT9083" s="61"/>
      <c r="AU9083" s="61"/>
      <c r="AV9083" s="61"/>
      <c r="AW9083" s="61"/>
      <c r="AX9083" s="61"/>
      <c r="AY9083" s="61"/>
      <c r="AZ9083" s="61"/>
      <c r="BA9083" s="61"/>
    </row>
    <row r="9084" spans="39:53" x14ac:dyDescent="0.2">
      <c r="AM9084" s="61"/>
      <c r="AN9084" s="61"/>
      <c r="AO9084" s="171"/>
      <c r="AP9084" s="61"/>
      <c r="AQ9084" s="61"/>
      <c r="AR9084" s="61"/>
      <c r="AS9084" s="61"/>
      <c r="AT9084" s="61"/>
      <c r="AU9084" s="61"/>
      <c r="AV9084" s="61"/>
      <c r="AW9084" s="61"/>
      <c r="AX9084" s="61"/>
      <c r="AY9084" s="61"/>
      <c r="AZ9084" s="61"/>
      <c r="BA9084" s="61"/>
    </row>
    <row r="9085" spans="39:53" x14ac:dyDescent="0.2">
      <c r="AM9085" s="61"/>
      <c r="AN9085" s="61"/>
      <c r="AO9085" s="171"/>
      <c r="AP9085" s="61"/>
      <c r="AQ9085" s="61"/>
      <c r="AR9085" s="61"/>
      <c r="AS9085" s="61"/>
      <c r="AT9085" s="61"/>
      <c r="AU9085" s="61"/>
      <c r="AV9085" s="61"/>
      <c r="AW9085" s="61"/>
      <c r="AX9085" s="61"/>
      <c r="AY9085" s="61"/>
      <c r="AZ9085" s="61"/>
      <c r="BA9085" s="61"/>
    </row>
    <row r="9086" spans="39:53" x14ac:dyDescent="0.2">
      <c r="AM9086" s="61"/>
      <c r="AN9086" s="61"/>
      <c r="AO9086" s="171"/>
      <c r="AP9086" s="61"/>
      <c r="AQ9086" s="61"/>
      <c r="AR9086" s="61"/>
      <c r="AS9086" s="61"/>
      <c r="AT9086" s="61"/>
      <c r="AU9086" s="61"/>
      <c r="AV9086" s="61"/>
      <c r="AW9086" s="61"/>
      <c r="AX9086" s="61"/>
      <c r="AY9086" s="61"/>
      <c r="AZ9086" s="61"/>
      <c r="BA9086" s="61"/>
    </row>
    <row r="9087" spans="39:53" x14ac:dyDescent="0.2">
      <c r="AM9087" s="61"/>
      <c r="AN9087" s="61"/>
      <c r="AO9087" s="171"/>
      <c r="AP9087" s="61"/>
      <c r="AQ9087" s="61"/>
      <c r="AR9087" s="61"/>
      <c r="AS9087" s="61"/>
      <c r="AT9087" s="61"/>
      <c r="AU9087" s="61"/>
      <c r="AV9087" s="61"/>
      <c r="AW9087" s="61"/>
      <c r="AX9087" s="61"/>
      <c r="AY9087" s="61"/>
      <c r="AZ9087" s="61"/>
      <c r="BA9087" s="61"/>
    </row>
    <row r="9088" spans="39:53" x14ac:dyDescent="0.2">
      <c r="AM9088" s="61"/>
      <c r="AN9088" s="61"/>
      <c r="AO9088" s="171"/>
      <c r="AP9088" s="61"/>
      <c r="AQ9088" s="61"/>
      <c r="AR9088" s="61"/>
      <c r="AS9088" s="61"/>
      <c r="AT9088" s="61"/>
      <c r="AU9088" s="61"/>
      <c r="AV9088" s="61"/>
      <c r="AW9088" s="61"/>
      <c r="AX9088" s="61"/>
      <c r="AY9088" s="61"/>
      <c r="AZ9088" s="61"/>
      <c r="BA9088" s="61"/>
    </row>
    <row r="9089" spans="39:53" x14ac:dyDescent="0.2">
      <c r="AM9089" s="61"/>
      <c r="AN9089" s="61"/>
      <c r="AO9089" s="171"/>
      <c r="AP9089" s="61"/>
      <c r="AQ9089" s="61"/>
      <c r="AR9089" s="61"/>
      <c r="AS9089" s="61"/>
      <c r="AT9089" s="61"/>
      <c r="AU9089" s="61"/>
      <c r="AV9089" s="61"/>
      <c r="AW9089" s="61"/>
      <c r="AX9089" s="61"/>
      <c r="AY9089" s="61"/>
      <c r="AZ9089" s="61"/>
      <c r="BA9089" s="61"/>
    </row>
    <row r="9090" spans="39:53" x14ac:dyDescent="0.2">
      <c r="AM9090" s="61"/>
      <c r="AN9090" s="61"/>
      <c r="AO9090" s="171"/>
      <c r="AP9090" s="61"/>
      <c r="AQ9090" s="61"/>
      <c r="AR9090" s="61"/>
      <c r="AS9090" s="61"/>
      <c r="AT9090" s="61"/>
      <c r="AU9090" s="61"/>
      <c r="AV9090" s="61"/>
      <c r="AW9090" s="61"/>
      <c r="AX9090" s="61"/>
      <c r="AY9090" s="61"/>
      <c r="AZ9090" s="61"/>
      <c r="BA9090" s="61"/>
    </row>
    <row r="9091" spans="39:53" x14ac:dyDescent="0.2">
      <c r="AM9091" s="61"/>
      <c r="AN9091" s="61"/>
      <c r="AO9091" s="171"/>
      <c r="AP9091" s="61"/>
      <c r="AQ9091" s="61"/>
      <c r="AR9091" s="61"/>
      <c r="AS9091" s="61"/>
      <c r="AT9091" s="61"/>
      <c r="AU9091" s="61"/>
      <c r="AV9091" s="61"/>
      <c r="AW9091" s="61"/>
      <c r="AX9091" s="61"/>
      <c r="AY9091" s="61"/>
      <c r="AZ9091" s="61"/>
      <c r="BA9091" s="61"/>
    </row>
    <row r="9092" spans="39:53" x14ac:dyDescent="0.2">
      <c r="AM9092" s="61"/>
      <c r="AN9092" s="61"/>
      <c r="AO9092" s="171"/>
      <c r="AP9092" s="61"/>
      <c r="AQ9092" s="61"/>
      <c r="AR9092" s="61"/>
      <c r="AS9092" s="61"/>
      <c r="AT9092" s="61"/>
      <c r="AU9092" s="61"/>
      <c r="AV9092" s="61"/>
      <c r="AW9092" s="61"/>
      <c r="AX9092" s="61"/>
      <c r="AY9092" s="61"/>
      <c r="AZ9092" s="61"/>
      <c r="BA9092" s="61"/>
    </row>
    <row r="9093" spans="39:53" x14ac:dyDescent="0.2">
      <c r="AM9093" s="61"/>
      <c r="AN9093" s="61"/>
      <c r="AO9093" s="171"/>
      <c r="AP9093" s="61"/>
      <c r="AQ9093" s="61"/>
      <c r="AR9093" s="61"/>
      <c r="AS9093" s="61"/>
      <c r="AT9093" s="61"/>
      <c r="AU9093" s="61"/>
      <c r="AV9093" s="61"/>
      <c r="AW9093" s="61"/>
      <c r="AX9093" s="61"/>
      <c r="AY9093" s="61"/>
      <c r="AZ9093" s="61"/>
      <c r="BA9093" s="61"/>
    </row>
    <row r="9094" spans="39:53" x14ac:dyDescent="0.2">
      <c r="AM9094" s="61"/>
      <c r="AN9094" s="61"/>
      <c r="AO9094" s="171"/>
      <c r="AP9094" s="61"/>
      <c r="AQ9094" s="61"/>
      <c r="AR9094" s="61"/>
      <c r="AS9094" s="61"/>
      <c r="AT9094" s="61"/>
      <c r="AU9094" s="61"/>
      <c r="AV9094" s="61"/>
      <c r="AW9094" s="61"/>
      <c r="AX9094" s="61"/>
      <c r="AY9094" s="61"/>
      <c r="AZ9094" s="61"/>
      <c r="BA9094" s="61"/>
    </row>
    <row r="9095" spans="39:53" x14ac:dyDescent="0.2">
      <c r="AM9095" s="61"/>
      <c r="AN9095" s="61"/>
      <c r="AO9095" s="171"/>
      <c r="AP9095" s="61"/>
      <c r="AQ9095" s="61"/>
      <c r="AR9095" s="61"/>
      <c r="AS9095" s="61"/>
      <c r="AT9095" s="61"/>
      <c r="AU9095" s="61"/>
      <c r="AV9095" s="61"/>
      <c r="AW9095" s="61"/>
      <c r="AX9095" s="61"/>
      <c r="AY9095" s="61"/>
      <c r="AZ9095" s="61"/>
      <c r="BA9095" s="61"/>
    </row>
    <row r="9096" spans="39:53" x14ac:dyDescent="0.2">
      <c r="AM9096" s="61"/>
      <c r="AN9096" s="61"/>
      <c r="AO9096" s="171"/>
      <c r="AP9096" s="61"/>
      <c r="AQ9096" s="61"/>
      <c r="AR9096" s="61"/>
      <c r="AS9096" s="61"/>
      <c r="AT9096" s="61"/>
      <c r="AU9096" s="61"/>
      <c r="AV9096" s="61"/>
      <c r="AW9096" s="61"/>
      <c r="AX9096" s="61"/>
      <c r="AY9096" s="61"/>
      <c r="AZ9096" s="61"/>
      <c r="BA9096" s="61"/>
    </row>
    <row r="9097" spans="39:53" x14ac:dyDescent="0.2">
      <c r="AM9097" s="61"/>
      <c r="AN9097" s="61"/>
      <c r="AO9097" s="171"/>
      <c r="AP9097" s="61"/>
      <c r="AQ9097" s="61"/>
      <c r="AR9097" s="61"/>
      <c r="AS9097" s="61"/>
      <c r="AT9097" s="61"/>
      <c r="AU9097" s="61"/>
      <c r="AV9097" s="61"/>
      <c r="AW9097" s="61"/>
      <c r="AX9097" s="61"/>
      <c r="AY9097" s="61"/>
      <c r="AZ9097" s="61"/>
      <c r="BA9097" s="61"/>
    </row>
    <row r="9098" spans="39:53" x14ac:dyDescent="0.2">
      <c r="AM9098" s="61"/>
      <c r="AN9098" s="61"/>
      <c r="AO9098" s="171"/>
      <c r="AP9098" s="61"/>
      <c r="AQ9098" s="61"/>
      <c r="AR9098" s="61"/>
      <c r="AS9098" s="61"/>
      <c r="AT9098" s="61"/>
      <c r="AU9098" s="61"/>
      <c r="AV9098" s="61"/>
      <c r="AW9098" s="61"/>
      <c r="AX9098" s="61"/>
      <c r="AY9098" s="61"/>
      <c r="AZ9098" s="61"/>
      <c r="BA9098" s="61"/>
    </row>
    <row r="9099" spans="39:53" x14ac:dyDescent="0.2">
      <c r="AM9099" s="61"/>
      <c r="AN9099" s="61"/>
      <c r="AO9099" s="171"/>
      <c r="AP9099" s="61"/>
      <c r="AQ9099" s="61"/>
      <c r="AR9099" s="61"/>
      <c r="AS9099" s="61"/>
      <c r="AT9099" s="61"/>
      <c r="AU9099" s="61"/>
      <c r="AV9099" s="61"/>
      <c r="AW9099" s="61"/>
      <c r="AX9099" s="61"/>
      <c r="AY9099" s="61"/>
      <c r="AZ9099" s="61"/>
      <c r="BA9099" s="61"/>
    </row>
    <row r="9100" spans="39:53" x14ac:dyDescent="0.2">
      <c r="AM9100" s="61"/>
      <c r="AN9100" s="61"/>
      <c r="AO9100" s="171"/>
      <c r="AP9100" s="61"/>
      <c r="AQ9100" s="61"/>
      <c r="AR9100" s="61"/>
      <c r="AS9100" s="61"/>
      <c r="AT9100" s="61"/>
      <c r="AU9100" s="61"/>
      <c r="AV9100" s="61"/>
      <c r="AW9100" s="61"/>
      <c r="AX9100" s="61"/>
      <c r="AY9100" s="61"/>
      <c r="AZ9100" s="61"/>
      <c r="BA9100" s="61"/>
    </row>
    <row r="9101" spans="39:53" x14ac:dyDescent="0.2">
      <c r="AM9101" s="61"/>
      <c r="AN9101" s="61"/>
      <c r="AO9101" s="171"/>
      <c r="AP9101" s="61"/>
      <c r="AQ9101" s="61"/>
      <c r="AR9101" s="61"/>
      <c r="AS9101" s="61"/>
      <c r="AT9101" s="61"/>
      <c r="AU9101" s="61"/>
      <c r="AV9101" s="61"/>
      <c r="AW9101" s="61"/>
      <c r="AX9101" s="61"/>
      <c r="AY9101" s="61"/>
      <c r="AZ9101" s="61"/>
      <c r="BA9101" s="61"/>
    </row>
    <row r="9102" spans="39:53" x14ac:dyDescent="0.2">
      <c r="AM9102" s="61"/>
      <c r="AN9102" s="61"/>
      <c r="AO9102" s="171"/>
      <c r="AP9102" s="61"/>
      <c r="AQ9102" s="61"/>
      <c r="AR9102" s="61"/>
      <c r="AS9102" s="61"/>
      <c r="AT9102" s="61"/>
      <c r="AU9102" s="61"/>
      <c r="AV9102" s="61"/>
      <c r="AW9102" s="61"/>
      <c r="AX9102" s="61"/>
      <c r="AY9102" s="61"/>
      <c r="AZ9102" s="61"/>
      <c r="BA9102" s="61"/>
    </row>
    <row r="9103" spans="39:53" x14ac:dyDescent="0.2">
      <c r="AM9103" s="61"/>
      <c r="AN9103" s="61"/>
      <c r="AO9103" s="171"/>
      <c r="AP9103" s="61"/>
      <c r="AQ9103" s="61"/>
      <c r="AR9103" s="61"/>
      <c r="AS9103" s="61"/>
      <c r="AT9103" s="61"/>
      <c r="AU9103" s="61"/>
      <c r="AV9103" s="61"/>
      <c r="AW9103" s="61"/>
      <c r="AX9103" s="61"/>
      <c r="AY9103" s="61"/>
      <c r="AZ9103" s="61"/>
      <c r="BA9103" s="61"/>
    </row>
    <row r="9104" spans="39:53" x14ac:dyDescent="0.2">
      <c r="AM9104" s="61"/>
      <c r="AN9104" s="61"/>
      <c r="AO9104" s="171"/>
      <c r="AP9104" s="61"/>
      <c r="AQ9104" s="61"/>
      <c r="AR9104" s="61"/>
      <c r="AS9104" s="61"/>
      <c r="AT9104" s="61"/>
      <c r="AU9104" s="61"/>
      <c r="AV9104" s="61"/>
      <c r="AW9104" s="61"/>
      <c r="AX9104" s="61"/>
      <c r="AY9104" s="61"/>
      <c r="AZ9104" s="61"/>
      <c r="BA9104" s="61"/>
    </row>
    <row r="9105" spans="39:53" x14ac:dyDescent="0.2">
      <c r="AM9105" s="61"/>
      <c r="AN9105" s="61"/>
      <c r="AO9105" s="171"/>
      <c r="AP9105" s="61"/>
      <c r="AQ9105" s="61"/>
      <c r="AR9105" s="61"/>
      <c r="AS9105" s="61"/>
      <c r="AT9105" s="61"/>
      <c r="AU9105" s="61"/>
      <c r="AV9105" s="61"/>
      <c r="AW9105" s="61"/>
      <c r="AX9105" s="61"/>
      <c r="AY9105" s="61"/>
      <c r="AZ9105" s="61"/>
      <c r="BA9105" s="61"/>
    </row>
    <row r="9106" spans="39:53" x14ac:dyDescent="0.2">
      <c r="AM9106" s="61"/>
      <c r="AN9106" s="61"/>
      <c r="AO9106" s="171"/>
      <c r="AP9106" s="61"/>
      <c r="AQ9106" s="61"/>
      <c r="AR9106" s="61"/>
      <c r="AS9106" s="61"/>
      <c r="AT9106" s="61"/>
      <c r="AU9106" s="61"/>
      <c r="AV9106" s="61"/>
      <c r="AW9106" s="61"/>
      <c r="AX9106" s="61"/>
      <c r="AY9106" s="61"/>
      <c r="AZ9106" s="61"/>
      <c r="BA9106" s="61"/>
    </row>
    <row r="9107" spans="39:53" x14ac:dyDescent="0.2">
      <c r="AM9107" s="61"/>
      <c r="AN9107" s="61"/>
      <c r="AO9107" s="171"/>
      <c r="AP9107" s="61"/>
      <c r="AQ9107" s="61"/>
      <c r="AR9107" s="61"/>
      <c r="AS9107" s="61"/>
      <c r="AT9107" s="61"/>
      <c r="AU9107" s="61"/>
      <c r="AV9107" s="61"/>
      <c r="AW9107" s="61"/>
      <c r="AX9107" s="61"/>
      <c r="AY9107" s="61"/>
      <c r="AZ9107" s="61"/>
      <c r="BA9107" s="61"/>
    </row>
    <row r="9108" spans="39:53" x14ac:dyDescent="0.2">
      <c r="AM9108" s="61"/>
      <c r="AN9108" s="61"/>
      <c r="AO9108" s="171"/>
      <c r="AP9108" s="61"/>
      <c r="AQ9108" s="61"/>
      <c r="AR9108" s="61"/>
      <c r="AS9108" s="61"/>
      <c r="AT9108" s="61"/>
      <c r="AU9108" s="61"/>
      <c r="AV9108" s="61"/>
      <c r="AW9108" s="61"/>
      <c r="AX9108" s="61"/>
      <c r="AY9108" s="61"/>
      <c r="AZ9108" s="61"/>
      <c r="BA9108" s="61"/>
    </row>
    <row r="9109" spans="39:53" x14ac:dyDescent="0.2">
      <c r="AM9109" s="61"/>
      <c r="AN9109" s="61"/>
      <c r="AO9109" s="171"/>
      <c r="AP9109" s="61"/>
      <c r="AQ9109" s="61"/>
      <c r="AR9109" s="61"/>
      <c r="AS9109" s="61"/>
      <c r="AT9109" s="61"/>
      <c r="AU9109" s="61"/>
      <c r="AV9109" s="61"/>
      <c r="AW9109" s="61"/>
      <c r="AX9109" s="61"/>
      <c r="AY9109" s="61"/>
      <c r="AZ9109" s="61"/>
      <c r="BA9109" s="61"/>
    </row>
    <row r="9110" spans="39:53" x14ac:dyDescent="0.2">
      <c r="AM9110" s="61"/>
      <c r="AN9110" s="61"/>
      <c r="AO9110" s="171"/>
      <c r="AP9110" s="61"/>
      <c r="AQ9110" s="61"/>
      <c r="AR9110" s="61"/>
      <c r="AS9110" s="61"/>
      <c r="AT9110" s="61"/>
      <c r="AU9110" s="61"/>
      <c r="AV9110" s="61"/>
      <c r="AW9110" s="61"/>
      <c r="AX9110" s="61"/>
      <c r="AY9110" s="61"/>
      <c r="AZ9110" s="61"/>
      <c r="BA9110" s="61"/>
    </row>
    <row r="9111" spans="39:53" x14ac:dyDescent="0.2">
      <c r="AM9111" s="61"/>
      <c r="AN9111" s="61"/>
      <c r="AO9111" s="171"/>
      <c r="AP9111" s="61"/>
      <c r="AQ9111" s="61"/>
      <c r="AR9111" s="61"/>
      <c r="AS9111" s="61"/>
      <c r="AT9111" s="61"/>
      <c r="AU9111" s="61"/>
      <c r="AV9111" s="61"/>
      <c r="AW9111" s="61"/>
      <c r="AX9111" s="61"/>
      <c r="AY9111" s="61"/>
      <c r="AZ9111" s="61"/>
      <c r="BA9111" s="61"/>
    </row>
    <row r="9112" spans="39:53" x14ac:dyDescent="0.2">
      <c r="AM9112" s="61"/>
      <c r="AN9112" s="61"/>
      <c r="AO9112" s="171"/>
      <c r="AP9112" s="61"/>
      <c r="AQ9112" s="61"/>
      <c r="AR9112" s="61"/>
      <c r="AS9112" s="61"/>
      <c r="AT9112" s="61"/>
      <c r="AU9112" s="61"/>
      <c r="AV9112" s="61"/>
      <c r="AW9112" s="61"/>
      <c r="AX9112" s="61"/>
      <c r="AY9112" s="61"/>
      <c r="AZ9112" s="61"/>
      <c r="BA9112" s="61"/>
    </row>
    <row r="9113" spans="39:53" x14ac:dyDescent="0.2">
      <c r="AM9113" s="61"/>
      <c r="AN9113" s="61"/>
      <c r="AO9113" s="171"/>
      <c r="AP9113" s="61"/>
      <c r="AQ9113" s="61"/>
      <c r="AR9113" s="61"/>
      <c r="AS9113" s="61"/>
      <c r="AT9113" s="61"/>
      <c r="AU9113" s="61"/>
      <c r="AV9113" s="61"/>
      <c r="AW9113" s="61"/>
      <c r="AX9113" s="61"/>
      <c r="AY9113" s="61"/>
      <c r="AZ9113" s="61"/>
      <c r="BA9113" s="61"/>
    </row>
    <row r="9114" spans="39:53" x14ac:dyDescent="0.2">
      <c r="AM9114" s="61"/>
      <c r="AN9114" s="61"/>
      <c r="AO9114" s="171"/>
      <c r="AP9114" s="61"/>
      <c r="AQ9114" s="61"/>
      <c r="AR9114" s="61"/>
      <c r="AS9114" s="61"/>
      <c r="AT9114" s="61"/>
      <c r="AU9114" s="61"/>
      <c r="AV9114" s="61"/>
      <c r="AW9114" s="61"/>
      <c r="AX9114" s="61"/>
      <c r="AY9114" s="61"/>
      <c r="AZ9114" s="61"/>
      <c r="BA9114" s="61"/>
    </row>
    <row r="9115" spans="39:53" x14ac:dyDescent="0.2">
      <c r="AM9115" s="61"/>
      <c r="AN9115" s="61"/>
      <c r="AO9115" s="171"/>
      <c r="AP9115" s="61"/>
      <c r="AQ9115" s="61"/>
      <c r="AR9115" s="61"/>
      <c r="AS9115" s="61"/>
      <c r="AT9115" s="61"/>
      <c r="AU9115" s="61"/>
      <c r="AV9115" s="61"/>
      <c r="AW9115" s="61"/>
      <c r="AX9115" s="61"/>
      <c r="AY9115" s="61"/>
      <c r="AZ9115" s="61"/>
      <c r="BA9115" s="61"/>
    </row>
    <row r="9116" spans="39:53" x14ac:dyDescent="0.2">
      <c r="AM9116" s="61"/>
      <c r="AN9116" s="61"/>
      <c r="AO9116" s="171"/>
      <c r="AP9116" s="61"/>
      <c r="AQ9116" s="61"/>
      <c r="AR9116" s="61"/>
      <c r="AS9116" s="61"/>
      <c r="AT9116" s="61"/>
      <c r="AU9116" s="61"/>
      <c r="AV9116" s="61"/>
      <c r="AW9116" s="61"/>
      <c r="AX9116" s="61"/>
      <c r="AY9116" s="61"/>
      <c r="AZ9116" s="61"/>
      <c r="BA9116" s="61"/>
    </row>
    <row r="9117" spans="39:53" x14ac:dyDescent="0.2">
      <c r="AM9117" s="61"/>
      <c r="AN9117" s="61"/>
      <c r="AO9117" s="171"/>
      <c r="AP9117" s="61"/>
      <c r="AQ9117" s="61"/>
      <c r="AR9117" s="61"/>
      <c r="AS9117" s="61"/>
      <c r="AT9117" s="61"/>
      <c r="AU9117" s="61"/>
      <c r="AV9117" s="61"/>
      <c r="AW9117" s="61"/>
      <c r="AX9117" s="61"/>
      <c r="AY9117" s="61"/>
      <c r="AZ9117" s="61"/>
      <c r="BA9117" s="61"/>
    </row>
    <row r="9118" spans="39:53" x14ac:dyDescent="0.2">
      <c r="AM9118" s="61"/>
      <c r="AN9118" s="61"/>
      <c r="AO9118" s="171"/>
      <c r="AP9118" s="61"/>
      <c r="AQ9118" s="61"/>
      <c r="AR9118" s="61"/>
      <c r="AS9118" s="61"/>
      <c r="AT9118" s="61"/>
      <c r="AU9118" s="61"/>
      <c r="AV9118" s="61"/>
      <c r="AW9118" s="61"/>
      <c r="AX9118" s="61"/>
      <c r="AY9118" s="61"/>
      <c r="AZ9118" s="61"/>
      <c r="BA9118" s="61"/>
    </row>
    <row r="9119" spans="39:53" x14ac:dyDescent="0.2">
      <c r="AM9119" s="61"/>
      <c r="AN9119" s="61"/>
      <c r="AO9119" s="171"/>
      <c r="AP9119" s="61"/>
      <c r="AQ9119" s="61"/>
      <c r="AR9119" s="61"/>
      <c r="AS9119" s="61"/>
      <c r="AT9119" s="61"/>
      <c r="AU9119" s="61"/>
      <c r="AV9119" s="61"/>
      <c r="AW9119" s="61"/>
      <c r="AX9119" s="61"/>
      <c r="AY9119" s="61"/>
      <c r="AZ9119" s="61"/>
      <c r="BA9119" s="61"/>
    </row>
    <row r="9120" spans="39:53" x14ac:dyDescent="0.2">
      <c r="AM9120" s="61"/>
      <c r="AN9120" s="61"/>
      <c r="AO9120" s="171"/>
      <c r="AP9120" s="61"/>
      <c r="AQ9120" s="61"/>
      <c r="AR9120" s="61"/>
      <c r="AS9120" s="61"/>
      <c r="AT9120" s="61"/>
      <c r="AU9120" s="61"/>
      <c r="AV9120" s="61"/>
      <c r="AW9120" s="61"/>
      <c r="AX9120" s="61"/>
      <c r="AY9120" s="61"/>
      <c r="AZ9120" s="61"/>
      <c r="BA9120" s="61"/>
    </row>
    <row r="9121" spans="39:53" x14ac:dyDescent="0.2">
      <c r="AM9121" s="61"/>
      <c r="AN9121" s="61"/>
      <c r="AO9121" s="171"/>
      <c r="AP9121" s="61"/>
      <c r="AQ9121" s="61"/>
      <c r="AR9121" s="61"/>
      <c r="AS9121" s="61"/>
      <c r="AT9121" s="61"/>
      <c r="AU9121" s="61"/>
      <c r="AV9121" s="61"/>
      <c r="AW9121" s="61"/>
      <c r="AX9121" s="61"/>
      <c r="AY9121" s="61"/>
      <c r="AZ9121" s="61"/>
      <c r="BA9121" s="61"/>
    </row>
    <row r="9122" spans="39:53" x14ac:dyDescent="0.2">
      <c r="AM9122" s="61"/>
      <c r="AN9122" s="61"/>
      <c r="AO9122" s="171"/>
      <c r="AP9122" s="61"/>
      <c r="AQ9122" s="61"/>
      <c r="AR9122" s="61"/>
      <c r="AS9122" s="61"/>
      <c r="AT9122" s="61"/>
      <c r="AU9122" s="61"/>
      <c r="AV9122" s="61"/>
      <c r="AW9122" s="61"/>
      <c r="AX9122" s="61"/>
      <c r="AY9122" s="61"/>
      <c r="AZ9122" s="61"/>
      <c r="BA9122" s="61"/>
    </row>
    <row r="9123" spans="39:53" x14ac:dyDescent="0.2">
      <c r="AM9123" s="61"/>
      <c r="AN9123" s="61"/>
      <c r="AO9123" s="171"/>
      <c r="AP9123" s="61"/>
      <c r="AQ9123" s="61"/>
      <c r="AR9123" s="61"/>
      <c r="AS9123" s="61"/>
      <c r="AT9123" s="61"/>
      <c r="AU9123" s="61"/>
      <c r="AV9123" s="61"/>
      <c r="AW9123" s="61"/>
      <c r="AX9123" s="61"/>
      <c r="AY9123" s="61"/>
      <c r="AZ9123" s="61"/>
      <c r="BA9123" s="61"/>
    </row>
    <row r="9124" spans="39:53" x14ac:dyDescent="0.2">
      <c r="AM9124" s="61"/>
      <c r="AN9124" s="61"/>
      <c r="AO9124" s="171"/>
      <c r="AP9124" s="61"/>
      <c r="AQ9124" s="61"/>
      <c r="AR9124" s="61"/>
      <c r="AS9124" s="61"/>
      <c r="AT9124" s="61"/>
      <c r="AU9124" s="61"/>
      <c r="AV9124" s="61"/>
      <c r="AW9124" s="61"/>
      <c r="AX9124" s="61"/>
      <c r="AY9124" s="61"/>
      <c r="AZ9124" s="61"/>
      <c r="BA9124" s="61"/>
    </row>
    <row r="9125" spans="39:53" x14ac:dyDescent="0.2">
      <c r="AM9125" s="61"/>
      <c r="AN9125" s="61"/>
      <c r="AO9125" s="171"/>
      <c r="AP9125" s="61"/>
      <c r="AQ9125" s="61"/>
      <c r="AR9125" s="61"/>
      <c r="AS9125" s="61"/>
      <c r="AT9125" s="61"/>
      <c r="AU9125" s="61"/>
      <c r="AV9125" s="61"/>
      <c r="AW9125" s="61"/>
      <c r="AX9125" s="61"/>
      <c r="AY9125" s="61"/>
      <c r="AZ9125" s="61"/>
      <c r="BA9125" s="61"/>
    </row>
    <row r="9126" spans="39:53" x14ac:dyDescent="0.2">
      <c r="AM9126" s="61"/>
      <c r="AN9126" s="61"/>
      <c r="AO9126" s="171"/>
      <c r="AP9126" s="61"/>
      <c r="AQ9126" s="61"/>
      <c r="AR9126" s="61"/>
      <c r="AS9126" s="61"/>
      <c r="AT9126" s="61"/>
      <c r="AU9126" s="61"/>
      <c r="AV9126" s="61"/>
      <c r="AW9126" s="61"/>
      <c r="AX9126" s="61"/>
      <c r="AY9126" s="61"/>
      <c r="AZ9126" s="61"/>
      <c r="BA9126" s="61"/>
    </row>
    <row r="9127" spans="39:53" x14ac:dyDescent="0.2">
      <c r="AM9127" s="61"/>
      <c r="AN9127" s="61"/>
      <c r="AO9127" s="171"/>
      <c r="AP9127" s="61"/>
      <c r="AQ9127" s="61"/>
      <c r="AR9127" s="61"/>
      <c r="AS9127" s="61"/>
      <c r="AT9127" s="61"/>
      <c r="AU9127" s="61"/>
      <c r="AV9127" s="61"/>
      <c r="AW9127" s="61"/>
      <c r="AX9127" s="61"/>
      <c r="AY9127" s="61"/>
      <c r="AZ9127" s="61"/>
      <c r="BA9127" s="61"/>
    </row>
    <row r="9128" spans="39:53" x14ac:dyDescent="0.2">
      <c r="AM9128" s="61"/>
      <c r="AN9128" s="61"/>
      <c r="AO9128" s="171"/>
      <c r="AP9128" s="61"/>
      <c r="AQ9128" s="61"/>
      <c r="AR9128" s="61"/>
      <c r="AS9128" s="61"/>
      <c r="AT9128" s="61"/>
      <c r="AU9128" s="61"/>
      <c r="AV9128" s="61"/>
      <c r="AW9128" s="61"/>
      <c r="AX9128" s="61"/>
      <c r="AY9128" s="61"/>
      <c r="AZ9128" s="61"/>
      <c r="BA9128" s="61"/>
    </row>
    <row r="9129" spans="39:53" x14ac:dyDescent="0.2">
      <c r="AM9129" s="61"/>
      <c r="AN9129" s="61"/>
      <c r="AO9129" s="171"/>
      <c r="AP9129" s="61"/>
      <c r="AQ9129" s="61"/>
      <c r="AR9129" s="61"/>
      <c r="AS9129" s="61"/>
      <c r="AT9129" s="61"/>
      <c r="AU9129" s="61"/>
      <c r="AV9129" s="61"/>
      <c r="AW9129" s="61"/>
      <c r="AX9129" s="61"/>
      <c r="AY9129" s="61"/>
      <c r="AZ9129" s="61"/>
      <c r="BA9129" s="61"/>
    </row>
    <row r="9130" spans="39:53" x14ac:dyDescent="0.2">
      <c r="AM9130" s="61"/>
      <c r="AN9130" s="61"/>
      <c r="AO9130" s="171"/>
      <c r="AP9130" s="61"/>
      <c r="AQ9130" s="61"/>
      <c r="AR9130" s="61"/>
      <c r="AS9130" s="61"/>
      <c r="AT9130" s="61"/>
      <c r="AU9130" s="61"/>
      <c r="AV9130" s="61"/>
      <c r="AW9130" s="61"/>
      <c r="AX9130" s="61"/>
      <c r="AY9130" s="61"/>
      <c r="AZ9130" s="61"/>
      <c r="BA9130" s="61"/>
    </row>
    <row r="9131" spans="39:53" x14ac:dyDescent="0.2">
      <c r="AM9131" s="61"/>
      <c r="AN9131" s="61"/>
      <c r="AO9131" s="171"/>
      <c r="AP9131" s="61"/>
      <c r="AQ9131" s="61"/>
      <c r="AR9131" s="61"/>
      <c r="AS9131" s="61"/>
      <c r="AT9131" s="61"/>
      <c r="AU9131" s="61"/>
      <c r="AV9131" s="61"/>
      <c r="AW9131" s="61"/>
      <c r="AX9131" s="61"/>
      <c r="AY9131" s="61"/>
      <c r="AZ9131" s="61"/>
      <c r="BA9131" s="61"/>
    </row>
    <row r="9132" spans="39:53" x14ac:dyDescent="0.2">
      <c r="AM9132" s="61"/>
      <c r="AN9132" s="61"/>
      <c r="AO9132" s="171"/>
      <c r="AP9132" s="61"/>
      <c r="AQ9132" s="61"/>
      <c r="AR9132" s="61"/>
      <c r="AS9132" s="61"/>
      <c r="AT9132" s="61"/>
      <c r="AU9132" s="61"/>
      <c r="AV9132" s="61"/>
      <c r="AW9132" s="61"/>
      <c r="AX9132" s="61"/>
      <c r="AY9132" s="61"/>
      <c r="AZ9132" s="61"/>
      <c r="BA9132" s="61"/>
    </row>
    <row r="9133" spans="39:53" x14ac:dyDescent="0.2">
      <c r="AM9133" s="61"/>
      <c r="AN9133" s="61"/>
      <c r="AO9133" s="171"/>
      <c r="AP9133" s="61"/>
      <c r="AQ9133" s="61"/>
      <c r="AR9133" s="61"/>
      <c r="AS9133" s="61"/>
      <c r="AT9133" s="61"/>
      <c r="AU9133" s="61"/>
      <c r="AV9133" s="61"/>
      <c r="AW9133" s="61"/>
      <c r="AX9133" s="61"/>
      <c r="AY9133" s="61"/>
      <c r="AZ9133" s="61"/>
      <c r="BA9133" s="61"/>
    </row>
    <row r="9134" spans="39:53" x14ac:dyDescent="0.2">
      <c r="AM9134" s="61"/>
      <c r="AN9134" s="61"/>
      <c r="AO9134" s="171"/>
      <c r="AP9134" s="61"/>
      <c r="AQ9134" s="61"/>
      <c r="AR9134" s="61"/>
      <c r="AS9134" s="61"/>
      <c r="AT9134" s="61"/>
      <c r="AU9134" s="61"/>
      <c r="AV9134" s="61"/>
      <c r="AW9134" s="61"/>
      <c r="AX9134" s="61"/>
      <c r="AY9134" s="61"/>
      <c r="AZ9134" s="61"/>
      <c r="BA9134" s="61"/>
    </row>
    <row r="9135" spans="39:53" x14ac:dyDescent="0.2">
      <c r="AM9135" s="61"/>
      <c r="AN9135" s="61"/>
      <c r="AO9135" s="171"/>
      <c r="AP9135" s="61"/>
      <c r="AQ9135" s="61"/>
      <c r="AR9135" s="61"/>
      <c r="AS9135" s="61"/>
      <c r="AT9135" s="61"/>
      <c r="AU9135" s="61"/>
      <c r="AV9135" s="61"/>
      <c r="AW9135" s="61"/>
      <c r="AX9135" s="61"/>
      <c r="AY9135" s="61"/>
      <c r="AZ9135" s="61"/>
      <c r="BA9135" s="61"/>
    </row>
    <row r="9136" spans="39:53" x14ac:dyDescent="0.2">
      <c r="AM9136" s="61"/>
      <c r="AN9136" s="61"/>
      <c r="AO9136" s="171"/>
      <c r="AP9136" s="61"/>
      <c r="AQ9136" s="61"/>
      <c r="AR9136" s="61"/>
      <c r="AS9136" s="61"/>
      <c r="AT9136" s="61"/>
      <c r="AU9136" s="61"/>
      <c r="AV9136" s="61"/>
      <c r="AW9136" s="61"/>
      <c r="AX9136" s="61"/>
      <c r="AY9136" s="61"/>
      <c r="AZ9136" s="61"/>
      <c r="BA9136" s="61"/>
    </row>
    <row r="9137" spans="39:53" x14ac:dyDescent="0.2">
      <c r="AM9137" s="61"/>
      <c r="AN9137" s="61"/>
      <c r="AO9137" s="171"/>
      <c r="AP9137" s="61"/>
      <c r="AQ9137" s="61"/>
      <c r="AR9137" s="61"/>
      <c r="AS9137" s="61"/>
      <c r="AT9137" s="61"/>
      <c r="AU9137" s="61"/>
      <c r="AV9137" s="61"/>
      <c r="AW9137" s="61"/>
      <c r="AX9137" s="61"/>
      <c r="AY9137" s="61"/>
      <c r="AZ9137" s="61"/>
      <c r="BA9137" s="61"/>
    </row>
    <row r="9138" spans="39:53" x14ac:dyDescent="0.2">
      <c r="AM9138" s="61"/>
      <c r="AN9138" s="61"/>
      <c r="AO9138" s="171"/>
      <c r="AP9138" s="61"/>
      <c r="AQ9138" s="61"/>
      <c r="AR9138" s="61"/>
      <c r="AS9138" s="61"/>
      <c r="AT9138" s="61"/>
      <c r="AU9138" s="61"/>
      <c r="AV9138" s="61"/>
      <c r="AW9138" s="61"/>
      <c r="AX9138" s="61"/>
      <c r="AY9138" s="61"/>
      <c r="AZ9138" s="61"/>
      <c r="BA9138" s="61"/>
    </row>
    <row r="9139" spans="39:53" x14ac:dyDescent="0.2">
      <c r="AM9139" s="61"/>
      <c r="AN9139" s="61"/>
      <c r="AO9139" s="171"/>
      <c r="AP9139" s="61"/>
      <c r="AQ9139" s="61"/>
      <c r="AR9139" s="61"/>
      <c r="AS9139" s="61"/>
      <c r="AT9139" s="61"/>
      <c r="AU9139" s="61"/>
      <c r="AV9139" s="61"/>
      <c r="AW9139" s="61"/>
      <c r="AX9139" s="61"/>
      <c r="AY9139" s="61"/>
      <c r="AZ9139" s="61"/>
      <c r="BA9139" s="61"/>
    </row>
    <row r="9140" spans="39:53" x14ac:dyDescent="0.2">
      <c r="AM9140" s="61"/>
      <c r="AN9140" s="61"/>
      <c r="AO9140" s="171"/>
      <c r="AP9140" s="61"/>
      <c r="AQ9140" s="61"/>
      <c r="AR9140" s="61"/>
      <c r="AS9140" s="61"/>
      <c r="AT9140" s="61"/>
      <c r="AU9140" s="61"/>
      <c r="AV9140" s="61"/>
      <c r="AW9140" s="61"/>
      <c r="AX9140" s="61"/>
      <c r="AY9140" s="61"/>
      <c r="AZ9140" s="61"/>
      <c r="BA9140" s="61"/>
    </row>
    <row r="9141" spans="39:53" x14ac:dyDescent="0.2">
      <c r="AM9141" s="61"/>
      <c r="AN9141" s="61"/>
      <c r="AO9141" s="171"/>
      <c r="AP9141" s="61"/>
      <c r="AQ9141" s="61"/>
      <c r="AR9141" s="61"/>
      <c r="AS9141" s="61"/>
      <c r="AT9141" s="61"/>
      <c r="AU9141" s="61"/>
      <c r="AV9141" s="61"/>
      <c r="AW9141" s="61"/>
      <c r="AX9141" s="61"/>
      <c r="AY9141" s="61"/>
      <c r="AZ9141" s="61"/>
      <c r="BA9141" s="61"/>
    </row>
    <row r="9142" spans="39:53" x14ac:dyDescent="0.2">
      <c r="AM9142" s="61"/>
      <c r="AN9142" s="61"/>
      <c r="AO9142" s="171"/>
      <c r="AP9142" s="61"/>
      <c r="AQ9142" s="61"/>
      <c r="AR9142" s="61"/>
      <c r="AS9142" s="61"/>
      <c r="AT9142" s="61"/>
      <c r="AU9142" s="61"/>
      <c r="AV9142" s="61"/>
      <c r="AW9142" s="61"/>
      <c r="AX9142" s="61"/>
      <c r="AY9142" s="61"/>
      <c r="AZ9142" s="61"/>
      <c r="BA9142" s="61"/>
    </row>
    <row r="9143" spans="39:53" x14ac:dyDescent="0.2">
      <c r="AM9143" s="61"/>
      <c r="AN9143" s="61"/>
      <c r="AO9143" s="171"/>
      <c r="AP9143" s="61"/>
      <c r="AQ9143" s="61"/>
      <c r="AR9143" s="61"/>
      <c r="AS9143" s="61"/>
      <c r="AT9143" s="61"/>
      <c r="AU9143" s="61"/>
      <c r="AV9143" s="61"/>
      <c r="AW9143" s="61"/>
      <c r="AX9143" s="61"/>
      <c r="AY9143" s="61"/>
      <c r="AZ9143" s="61"/>
      <c r="BA9143" s="61"/>
    </row>
    <row r="9144" spans="39:53" x14ac:dyDescent="0.2">
      <c r="AM9144" s="61"/>
      <c r="AN9144" s="61"/>
      <c r="AO9144" s="171"/>
      <c r="AP9144" s="61"/>
      <c r="AQ9144" s="61"/>
      <c r="AR9144" s="61"/>
      <c r="AS9144" s="61"/>
      <c r="AT9144" s="61"/>
      <c r="AU9144" s="61"/>
      <c r="AV9144" s="61"/>
      <c r="AW9144" s="61"/>
      <c r="AX9144" s="61"/>
      <c r="AY9144" s="61"/>
      <c r="AZ9144" s="61"/>
      <c r="BA9144" s="61"/>
    </row>
    <row r="9145" spans="39:53" x14ac:dyDescent="0.2">
      <c r="AM9145" s="61"/>
      <c r="AN9145" s="61"/>
      <c r="AO9145" s="171"/>
      <c r="AP9145" s="61"/>
      <c r="AQ9145" s="61"/>
      <c r="AR9145" s="61"/>
      <c r="AS9145" s="61"/>
      <c r="AT9145" s="61"/>
      <c r="AU9145" s="61"/>
      <c r="AV9145" s="61"/>
      <c r="AW9145" s="61"/>
      <c r="AX9145" s="61"/>
      <c r="AY9145" s="61"/>
      <c r="AZ9145" s="61"/>
      <c r="BA9145" s="61"/>
    </row>
    <row r="9146" spans="39:53" x14ac:dyDescent="0.2">
      <c r="AM9146" s="61"/>
      <c r="AN9146" s="61"/>
      <c r="AO9146" s="171"/>
      <c r="AP9146" s="61"/>
      <c r="AQ9146" s="61"/>
      <c r="AR9146" s="61"/>
      <c r="AS9146" s="61"/>
      <c r="AT9146" s="61"/>
      <c r="AU9146" s="61"/>
      <c r="AV9146" s="61"/>
      <c r="AW9146" s="61"/>
      <c r="AX9146" s="61"/>
      <c r="AY9146" s="61"/>
      <c r="AZ9146" s="61"/>
      <c r="BA9146" s="61"/>
    </row>
    <row r="9147" spans="39:53" x14ac:dyDescent="0.2">
      <c r="AM9147" s="61"/>
      <c r="AN9147" s="61"/>
      <c r="AO9147" s="171"/>
      <c r="AP9147" s="61"/>
      <c r="AQ9147" s="61"/>
      <c r="AR9147" s="61"/>
      <c r="AS9147" s="61"/>
      <c r="AT9147" s="61"/>
      <c r="AU9147" s="61"/>
      <c r="AV9147" s="61"/>
      <c r="AW9147" s="61"/>
      <c r="AX9147" s="61"/>
      <c r="AY9147" s="61"/>
      <c r="AZ9147" s="61"/>
      <c r="BA9147" s="61"/>
    </row>
    <row r="9148" spans="39:53" x14ac:dyDescent="0.2">
      <c r="AM9148" s="61"/>
      <c r="AN9148" s="61"/>
      <c r="AO9148" s="171"/>
      <c r="AP9148" s="61"/>
      <c r="AQ9148" s="61"/>
      <c r="AR9148" s="61"/>
      <c r="AS9148" s="61"/>
      <c r="AT9148" s="61"/>
      <c r="AU9148" s="61"/>
      <c r="AV9148" s="61"/>
      <c r="AW9148" s="61"/>
      <c r="AX9148" s="61"/>
      <c r="AY9148" s="61"/>
      <c r="AZ9148" s="61"/>
      <c r="BA9148" s="61"/>
    </row>
    <row r="9149" spans="39:53" x14ac:dyDescent="0.2">
      <c r="AM9149" s="61"/>
      <c r="AN9149" s="61"/>
      <c r="AO9149" s="171"/>
      <c r="AP9149" s="61"/>
      <c r="AQ9149" s="61"/>
      <c r="AR9149" s="61"/>
      <c r="AS9149" s="61"/>
      <c r="AT9149" s="61"/>
      <c r="AU9149" s="61"/>
      <c r="AV9149" s="61"/>
      <c r="AW9149" s="61"/>
      <c r="AX9149" s="61"/>
      <c r="AY9149" s="61"/>
      <c r="AZ9149" s="61"/>
      <c r="BA9149" s="61"/>
    </row>
    <row r="9150" spans="39:53" x14ac:dyDescent="0.2">
      <c r="AM9150" s="61"/>
      <c r="AN9150" s="61"/>
      <c r="AO9150" s="171"/>
      <c r="AP9150" s="61"/>
      <c r="AQ9150" s="61"/>
      <c r="AR9150" s="61"/>
      <c r="AS9150" s="61"/>
      <c r="AT9150" s="61"/>
      <c r="AU9150" s="61"/>
      <c r="AV9150" s="61"/>
      <c r="AW9150" s="61"/>
      <c r="AX9150" s="61"/>
      <c r="AY9150" s="61"/>
      <c r="AZ9150" s="61"/>
      <c r="BA9150" s="61"/>
    </row>
    <row r="9151" spans="39:53" x14ac:dyDescent="0.2">
      <c r="AM9151" s="61"/>
      <c r="AN9151" s="61"/>
      <c r="AO9151" s="171"/>
      <c r="AP9151" s="61"/>
      <c r="AQ9151" s="61"/>
      <c r="AR9151" s="61"/>
      <c r="AS9151" s="61"/>
      <c r="AT9151" s="61"/>
      <c r="AU9151" s="61"/>
      <c r="AV9151" s="61"/>
      <c r="AW9151" s="61"/>
      <c r="AX9151" s="61"/>
      <c r="AY9151" s="61"/>
      <c r="AZ9151" s="61"/>
      <c r="BA9151" s="61"/>
    </row>
    <row r="9152" spans="39:53" x14ac:dyDescent="0.2">
      <c r="AM9152" s="61"/>
      <c r="AN9152" s="61"/>
      <c r="AO9152" s="171"/>
      <c r="AP9152" s="61"/>
      <c r="AQ9152" s="61"/>
      <c r="AR9152" s="61"/>
      <c r="AS9152" s="61"/>
      <c r="AT9152" s="61"/>
      <c r="AU9152" s="61"/>
      <c r="AV9152" s="61"/>
      <c r="AW9152" s="61"/>
      <c r="AX9152" s="61"/>
      <c r="AY9152" s="61"/>
      <c r="AZ9152" s="61"/>
      <c r="BA9152" s="61"/>
    </row>
    <row r="9153" spans="39:53" x14ac:dyDescent="0.2">
      <c r="AM9153" s="61"/>
      <c r="AN9153" s="61"/>
      <c r="AO9153" s="171"/>
      <c r="AP9153" s="61"/>
      <c r="AQ9153" s="61"/>
      <c r="AR9153" s="61"/>
      <c r="AS9153" s="61"/>
      <c r="AT9153" s="61"/>
      <c r="AU9153" s="61"/>
      <c r="AV9153" s="61"/>
      <c r="AW9153" s="61"/>
      <c r="AX9153" s="61"/>
      <c r="AY9153" s="61"/>
      <c r="AZ9153" s="61"/>
      <c r="BA9153" s="61"/>
    </row>
    <row r="9154" spans="39:53" x14ac:dyDescent="0.2">
      <c r="AM9154" s="61"/>
      <c r="AN9154" s="61"/>
      <c r="AO9154" s="171"/>
      <c r="AP9154" s="61"/>
      <c r="AQ9154" s="61"/>
      <c r="AR9154" s="61"/>
      <c r="AS9154" s="61"/>
      <c r="AT9154" s="61"/>
      <c r="AU9154" s="61"/>
      <c r="AV9154" s="61"/>
      <c r="AW9154" s="61"/>
      <c r="AX9154" s="61"/>
      <c r="AY9154" s="61"/>
      <c r="AZ9154" s="61"/>
      <c r="BA9154" s="61"/>
    </row>
    <row r="9155" spans="39:53" x14ac:dyDescent="0.2">
      <c r="AM9155" s="61"/>
      <c r="AN9155" s="61"/>
      <c r="AO9155" s="171"/>
      <c r="AP9155" s="61"/>
      <c r="AQ9155" s="61"/>
      <c r="AR9155" s="61"/>
      <c r="AS9155" s="61"/>
      <c r="AT9155" s="61"/>
      <c r="AU9155" s="61"/>
      <c r="AV9155" s="61"/>
      <c r="AW9155" s="61"/>
      <c r="AX9155" s="61"/>
      <c r="AY9155" s="61"/>
      <c r="AZ9155" s="61"/>
      <c r="BA9155" s="61"/>
    </row>
    <row r="9156" spans="39:53" x14ac:dyDescent="0.2">
      <c r="AM9156" s="61"/>
      <c r="AN9156" s="61"/>
      <c r="AO9156" s="171"/>
      <c r="AP9156" s="61"/>
      <c r="AQ9156" s="61"/>
      <c r="AR9156" s="61"/>
      <c r="AS9156" s="61"/>
      <c r="AT9156" s="61"/>
      <c r="AU9156" s="61"/>
      <c r="AV9156" s="61"/>
      <c r="AW9156" s="61"/>
      <c r="AX9156" s="61"/>
      <c r="AY9156" s="61"/>
      <c r="AZ9156" s="61"/>
      <c r="BA9156" s="61"/>
    </row>
    <row r="9157" spans="39:53" x14ac:dyDescent="0.2">
      <c r="AM9157" s="61"/>
      <c r="AN9157" s="61"/>
      <c r="AO9157" s="171"/>
      <c r="AP9157" s="61"/>
      <c r="AQ9157" s="61"/>
      <c r="AR9157" s="61"/>
      <c r="AS9157" s="61"/>
      <c r="AT9157" s="61"/>
      <c r="AU9157" s="61"/>
      <c r="AV9157" s="61"/>
      <c r="AW9157" s="61"/>
      <c r="AX9157" s="61"/>
      <c r="AY9157" s="61"/>
      <c r="AZ9157" s="61"/>
      <c r="BA9157" s="61"/>
    </row>
    <row r="9158" spans="39:53" x14ac:dyDescent="0.2">
      <c r="AM9158" s="61"/>
      <c r="AN9158" s="61"/>
      <c r="AO9158" s="171"/>
      <c r="AP9158" s="61"/>
      <c r="AQ9158" s="61"/>
      <c r="AR9158" s="61"/>
      <c r="AS9158" s="61"/>
      <c r="AT9158" s="61"/>
      <c r="AU9158" s="61"/>
      <c r="AV9158" s="61"/>
      <c r="AW9158" s="61"/>
      <c r="AX9158" s="61"/>
      <c r="AY9158" s="61"/>
      <c r="AZ9158" s="61"/>
      <c r="BA9158" s="61"/>
    </row>
    <row r="9159" spans="39:53" x14ac:dyDescent="0.2">
      <c r="AM9159" s="61"/>
      <c r="AN9159" s="61"/>
      <c r="AO9159" s="171"/>
      <c r="AP9159" s="61"/>
      <c r="AQ9159" s="61"/>
      <c r="AR9159" s="61"/>
      <c r="AS9159" s="61"/>
      <c r="AT9159" s="61"/>
      <c r="AU9159" s="61"/>
      <c r="AV9159" s="61"/>
      <c r="AW9159" s="61"/>
      <c r="AX9159" s="61"/>
      <c r="AY9159" s="61"/>
      <c r="AZ9159" s="61"/>
      <c r="BA9159" s="61"/>
    </row>
    <row r="9160" spans="39:53" x14ac:dyDescent="0.2">
      <c r="AM9160" s="61"/>
      <c r="AN9160" s="61"/>
      <c r="AO9160" s="171"/>
      <c r="AP9160" s="61"/>
      <c r="AQ9160" s="61"/>
      <c r="AR9160" s="61"/>
      <c r="AS9160" s="61"/>
      <c r="AT9160" s="61"/>
      <c r="AU9160" s="61"/>
      <c r="AV9160" s="61"/>
      <c r="AW9160" s="61"/>
      <c r="AX9160" s="61"/>
      <c r="AY9160" s="61"/>
      <c r="AZ9160" s="61"/>
      <c r="BA9160" s="61"/>
    </row>
    <row r="9161" spans="39:53" x14ac:dyDescent="0.2">
      <c r="AM9161" s="61"/>
      <c r="AN9161" s="61"/>
      <c r="AO9161" s="171"/>
      <c r="AP9161" s="61"/>
      <c r="AQ9161" s="61"/>
      <c r="AR9161" s="61"/>
      <c r="AS9161" s="61"/>
      <c r="AT9161" s="61"/>
      <c r="AU9161" s="61"/>
      <c r="AV9161" s="61"/>
      <c r="AW9161" s="61"/>
      <c r="AX9161" s="61"/>
      <c r="AY9161" s="61"/>
      <c r="AZ9161" s="61"/>
      <c r="BA9161" s="61"/>
    </row>
    <row r="9162" spans="39:53" x14ac:dyDescent="0.2">
      <c r="AM9162" s="61"/>
      <c r="AN9162" s="61"/>
      <c r="AO9162" s="171"/>
      <c r="AP9162" s="61"/>
      <c r="AQ9162" s="61"/>
      <c r="AR9162" s="61"/>
      <c r="AS9162" s="61"/>
      <c r="AT9162" s="61"/>
      <c r="AU9162" s="61"/>
      <c r="AV9162" s="61"/>
      <c r="AW9162" s="61"/>
      <c r="AX9162" s="61"/>
      <c r="AY9162" s="61"/>
      <c r="AZ9162" s="61"/>
      <c r="BA9162" s="61"/>
    </row>
    <row r="9163" spans="39:53" x14ac:dyDescent="0.2">
      <c r="AM9163" s="61"/>
      <c r="AN9163" s="61"/>
      <c r="AO9163" s="171"/>
      <c r="AP9163" s="61"/>
      <c r="AQ9163" s="61"/>
      <c r="AR9163" s="61"/>
      <c r="AS9163" s="61"/>
      <c r="AT9163" s="61"/>
      <c r="AU9163" s="61"/>
      <c r="AV9163" s="61"/>
      <c r="AW9163" s="61"/>
      <c r="AX9163" s="61"/>
      <c r="AY9163" s="61"/>
      <c r="AZ9163" s="61"/>
      <c r="BA9163" s="61"/>
    </row>
    <row r="9164" spans="39:53" x14ac:dyDescent="0.2">
      <c r="AM9164" s="61"/>
      <c r="AN9164" s="61"/>
      <c r="AO9164" s="171"/>
      <c r="AP9164" s="61"/>
      <c r="AQ9164" s="61"/>
      <c r="AR9164" s="61"/>
      <c r="AS9164" s="61"/>
      <c r="AT9164" s="61"/>
      <c r="AU9164" s="61"/>
      <c r="AV9164" s="61"/>
      <c r="AW9164" s="61"/>
      <c r="AX9164" s="61"/>
      <c r="AY9164" s="61"/>
      <c r="AZ9164" s="61"/>
      <c r="BA9164" s="61"/>
    </row>
    <row r="9165" spans="39:53" x14ac:dyDescent="0.2">
      <c r="AM9165" s="61"/>
      <c r="AN9165" s="61"/>
      <c r="AO9165" s="171"/>
      <c r="AP9165" s="61"/>
      <c r="AQ9165" s="61"/>
      <c r="AR9165" s="61"/>
      <c r="AS9165" s="61"/>
      <c r="AT9165" s="61"/>
      <c r="AU9165" s="61"/>
      <c r="AV9165" s="61"/>
      <c r="AW9165" s="61"/>
      <c r="AX9165" s="61"/>
      <c r="AY9165" s="61"/>
      <c r="AZ9165" s="61"/>
      <c r="BA9165" s="61"/>
    </row>
    <row r="9166" spans="39:53" x14ac:dyDescent="0.2">
      <c r="AM9166" s="61"/>
      <c r="AN9166" s="61"/>
      <c r="AO9166" s="171"/>
      <c r="AP9166" s="61"/>
      <c r="AQ9166" s="61"/>
      <c r="AR9166" s="61"/>
      <c r="AS9166" s="61"/>
      <c r="AT9166" s="61"/>
      <c r="AU9166" s="61"/>
      <c r="AV9166" s="61"/>
      <c r="AW9166" s="61"/>
      <c r="AX9166" s="61"/>
      <c r="AY9166" s="61"/>
      <c r="AZ9166" s="61"/>
      <c r="BA9166" s="61"/>
    </row>
    <row r="9167" spans="39:53" x14ac:dyDescent="0.2">
      <c r="AM9167" s="61"/>
      <c r="AN9167" s="61"/>
      <c r="AO9167" s="171"/>
      <c r="AP9167" s="61"/>
      <c r="AQ9167" s="61"/>
      <c r="AR9167" s="61"/>
      <c r="AS9167" s="61"/>
      <c r="AT9167" s="61"/>
      <c r="AU9167" s="61"/>
      <c r="AV9167" s="61"/>
      <c r="AW9167" s="61"/>
      <c r="AX9167" s="61"/>
      <c r="AY9167" s="61"/>
      <c r="AZ9167" s="61"/>
      <c r="BA9167" s="61"/>
    </row>
    <row r="9168" spans="39:53" x14ac:dyDescent="0.2">
      <c r="AM9168" s="61"/>
      <c r="AN9168" s="61"/>
      <c r="AO9168" s="171"/>
      <c r="AP9168" s="61"/>
      <c r="AQ9168" s="61"/>
      <c r="AR9168" s="61"/>
      <c r="AS9168" s="61"/>
      <c r="AT9168" s="61"/>
      <c r="AU9168" s="61"/>
      <c r="AV9168" s="61"/>
      <c r="AW9168" s="61"/>
      <c r="AX9168" s="61"/>
      <c r="AY9168" s="61"/>
      <c r="AZ9168" s="61"/>
      <c r="BA9168" s="61"/>
    </row>
    <row r="9169" spans="39:53" x14ac:dyDescent="0.2">
      <c r="AM9169" s="61"/>
      <c r="AN9169" s="61"/>
      <c r="AO9169" s="171"/>
      <c r="AP9169" s="61"/>
      <c r="AQ9169" s="61"/>
      <c r="AR9169" s="61"/>
      <c r="AS9169" s="61"/>
      <c r="AT9169" s="61"/>
      <c r="AU9169" s="61"/>
      <c r="AV9169" s="61"/>
      <c r="AW9169" s="61"/>
      <c r="AX9169" s="61"/>
      <c r="AY9169" s="61"/>
      <c r="AZ9169" s="61"/>
      <c r="BA9169" s="61"/>
    </row>
    <row r="9170" spans="39:53" x14ac:dyDescent="0.2">
      <c r="AM9170" s="61"/>
      <c r="AN9170" s="61"/>
      <c r="AO9170" s="171"/>
      <c r="AP9170" s="61"/>
      <c r="AQ9170" s="61"/>
      <c r="AR9170" s="61"/>
      <c r="AS9170" s="61"/>
      <c r="AT9170" s="61"/>
      <c r="AU9170" s="61"/>
      <c r="AV9170" s="61"/>
      <c r="AW9170" s="61"/>
      <c r="AX9170" s="61"/>
      <c r="AY9170" s="61"/>
      <c r="AZ9170" s="61"/>
      <c r="BA9170" s="61"/>
    </row>
    <row r="9171" spans="39:53" x14ac:dyDescent="0.2">
      <c r="AM9171" s="61"/>
      <c r="AN9171" s="61"/>
      <c r="AO9171" s="171"/>
      <c r="AP9171" s="61"/>
      <c r="AQ9171" s="61"/>
      <c r="AR9171" s="61"/>
      <c r="AS9171" s="61"/>
      <c r="AT9171" s="61"/>
      <c r="AU9171" s="61"/>
      <c r="AV9171" s="61"/>
      <c r="AW9171" s="61"/>
      <c r="AX9171" s="61"/>
      <c r="AY9171" s="61"/>
      <c r="AZ9171" s="61"/>
      <c r="BA9171" s="61"/>
    </row>
    <row r="9172" spans="39:53" x14ac:dyDescent="0.2">
      <c r="AM9172" s="61"/>
      <c r="AN9172" s="61"/>
      <c r="AO9172" s="171"/>
      <c r="AP9172" s="61"/>
      <c r="AQ9172" s="61"/>
      <c r="AR9172" s="61"/>
      <c r="AS9172" s="61"/>
      <c r="AT9172" s="61"/>
      <c r="AU9172" s="61"/>
      <c r="AV9172" s="61"/>
      <c r="AW9172" s="61"/>
      <c r="AX9172" s="61"/>
      <c r="AY9172" s="61"/>
      <c r="AZ9172" s="61"/>
      <c r="BA9172" s="61"/>
    </row>
    <row r="9173" spans="39:53" x14ac:dyDescent="0.2">
      <c r="AM9173" s="61"/>
      <c r="AN9173" s="61"/>
      <c r="AO9173" s="171"/>
      <c r="AP9173" s="61"/>
      <c r="AQ9173" s="61"/>
      <c r="AR9173" s="61"/>
      <c r="AS9173" s="61"/>
      <c r="AT9173" s="61"/>
      <c r="AU9173" s="61"/>
      <c r="AV9173" s="61"/>
      <c r="AW9173" s="61"/>
      <c r="AX9173" s="61"/>
      <c r="AY9173" s="61"/>
      <c r="AZ9173" s="61"/>
      <c r="BA9173" s="61"/>
    </row>
    <row r="9174" spans="39:53" x14ac:dyDescent="0.2">
      <c r="AM9174" s="61"/>
      <c r="AN9174" s="61"/>
      <c r="AO9174" s="171"/>
      <c r="AP9174" s="61"/>
      <c r="AQ9174" s="61"/>
      <c r="AR9174" s="61"/>
      <c r="AS9174" s="61"/>
      <c r="AT9174" s="61"/>
      <c r="AU9174" s="61"/>
      <c r="AV9174" s="61"/>
      <c r="AW9174" s="61"/>
      <c r="AX9174" s="61"/>
      <c r="AY9174" s="61"/>
      <c r="AZ9174" s="61"/>
      <c r="BA9174" s="61"/>
    </row>
    <row r="9175" spans="39:53" x14ac:dyDescent="0.2">
      <c r="AM9175" s="61"/>
      <c r="AN9175" s="61"/>
      <c r="AO9175" s="171"/>
      <c r="AP9175" s="61"/>
      <c r="AQ9175" s="61"/>
      <c r="AR9175" s="61"/>
      <c r="AS9175" s="61"/>
      <c r="AT9175" s="61"/>
      <c r="AU9175" s="61"/>
      <c r="AV9175" s="61"/>
      <c r="AW9175" s="61"/>
      <c r="AX9175" s="61"/>
      <c r="AY9175" s="61"/>
      <c r="AZ9175" s="61"/>
      <c r="BA9175" s="61"/>
    </row>
    <row r="9176" spans="39:53" x14ac:dyDescent="0.2">
      <c r="AM9176" s="61"/>
      <c r="AN9176" s="61"/>
      <c r="AO9176" s="171"/>
      <c r="AP9176" s="61"/>
      <c r="AQ9176" s="61"/>
      <c r="AR9176" s="61"/>
      <c r="AS9176" s="61"/>
      <c r="AT9176" s="61"/>
      <c r="AU9176" s="61"/>
      <c r="AV9176" s="61"/>
      <c r="AW9176" s="61"/>
      <c r="AX9176" s="61"/>
      <c r="AY9176" s="61"/>
      <c r="AZ9176" s="61"/>
      <c r="BA9176" s="61"/>
    </row>
    <row r="9177" spans="39:53" x14ac:dyDescent="0.2">
      <c r="AM9177" s="61"/>
      <c r="AN9177" s="61"/>
      <c r="AO9177" s="171"/>
      <c r="AP9177" s="61"/>
      <c r="AQ9177" s="61"/>
      <c r="AR9177" s="61"/>
      <c r="AS9177" s="61"/>
      <c r="AT9177" s="61"/>
      <c r="AU9177" s="61"/>
      <c r="AV9177" s="61"/>
      <c r="AW9177" s="61"/>
      <c r="AX9177" s="61"/>
      <c r="AY9177" s="61"/>
      <c r="AZ9177" s="61"/>
      <c r="BA9177" s="61"/>
    </row>
    <row r="9178" spans="39:53" x14ac:dyDescent="0.2">
      <c r="AM9178" s="61"/>
      <c r="AN9178" s="61"/>
      <c r="AO9178" s="171"/>
      <c r="AP9178" s="61"/>
      <c r="AQ9178" s="61"/>
      <c r="AR9178" s="61"/>
      <c r="AS9178" s="61"/>
      <c r="AT9178" s="61"/>
      <c r="AU9178" s="61"/>
      <c r="AV9178" s="61"/>
      <c r="AW9178" s="61"/>
      <c r="AX9178" s="61"/>
      <c r="AY9178" s="61"/>
      <c r="AZ9178" s="61"/>
      <c r="BA9178" s="61"/>
    </row>
    <row r="9179" spans="39:53" x14ac:dyDescent="0.2">
      <c r="AM9179" s="61"/>
      <c r="AN9179" s="61"/>
      <c r="AO9179" s="171"/>
      <c r="AP9179" s="61"/>
      <c r="AQ9179" s="61"/>
      <c r="AR9179" s="61"/>
      <c r="AS9179" s="61"/>
      <c r="AT9179" s="61"/>
      <c r="AU9179" s="61"/>
      <c r="AV9179" s="61"/>
      <c r="AW9179" s="61"/>
      <c r="AX9179" s="61"/>
      <c r="AY9179" s="61"/>
      <c r="AZ9179" s="61"/>
      <c r="BA9179" s="61"/>
    </row>
    <row r="9180" spans="39:53" x14ac:dyDescent="0.2">
      <c r="AM9180" s="61"/>
      <c r="AN9180" s="61"/>
      <c r="AO9180" s="171"/>
      <c r="AP9180" s="61"/>
      <c r="AQ9180" s="61"/>
      <c r="AR9180" s="61"/>
      <c r="AS9180" s="61"/>
      <c r="AT9180" s="61"/>
      <c r="AU9180" s="61"/>
      <c r="AV9180" s="61"/>
      <c r="AW9180" s="61"/>
      <c r="AX9180" s="61"/>
      <c r="AY9180" s="61"/>
      <c r="AZ9180" s="61"/>
      <c r="BA9180" s="61"/>
    </row>
    <row r="9181" spans="39:53" x14ac:dyDescent="0.2">
      <c r="AM9181" s="61"/>
      <c r="AN9181" s="61"/>
      <c r="AO9181" s="171"/>
      <c r="AP9181" s="61"/>
      <c r="AQ9181" s="61"/>
      <c r="AR9181" s="61"/>
      <c r="AS9181" s="61"/>
      <c r="AT9181" s="61"/>
      <c r="AU9181" s="61"/>
      <c r="AV9181" s="61"/>
      <c r="AW9181" s="61"/>
      <c r="AX9181" s="61"/>
      <c r="AY9181" s="61"/>
      <c r="AZ9181" s="61"/>
      <c r="BA9181" s="61"/>
    </row>
    <row r="9182" spans="39:53" x14ac:dyDescent="0.2">
      <c r="AM9182" s="61"/>
      <c r="AN9182" s="61"/>
      <c r="AO9182" s="171"/>
      <c r="AP9182" s="61"/>
      <c r="AQ9182" s="61"/>
      <c r="AR9182" s="61"/>
      <c r="AS9182" s="61"/>
      <c r="AT9182" s="61"/>
      <c r="AU9182" s="61"/>
      <c r="AV9182" s="61"/>
      <c r="AW9182" s="61"/>
      <c r="AX9182" s="61"/>
      <c r="AY9182" s="61"/>
      <c r="AZ9182" s="61"/>
      <c r="BA9182" s="61"/>
    </row>
    <row r="9183" spans="39:53" x14ac:dyDescent="0.2">
      <c r="AM9183" s="61"/>
      <c r="AN9183" s="61"/>
      <c r="AO9183" s="171"/>
      <c r="AP9183" s="61"/>
      <c r="AQ9183" s="61"/>
      <c r="AR9183" s="61"/>
      <c r="AS9183" s="61"/>
      <c r="AT9183" s="61"/>
      <c r="AU9183" s="61"/>
      <c r="AV9183" s="61"/>
      <c r="AW9183" s="61"/>
      <c r="AX9183" s="61"/>
      <c r="AY9183" s="61"/>
      <c r="AZ9183" s="61"/>
      <c r="BA9183" s="61"/>
    </row>
    <row r="9184" spans="39:53" x14ac:dyDescent="0.2">
      <c r="AM9184" s="61"/>
      <c r="AN9184" s="61"/>
      <c r="AO9184" s="171"/>
      <c r="AP9184" s="61"/>
      <c r="AQ9184" s="61"/>
      <c r="AR9184" s="61"/>
      <c r="AS9184" s="61"/>
      <c r="AT9184" s="61"/>
      <c r="AU9184" s="61"/>
      <c r="AV9184" s="61"/>
      <c r="AW9184" s="61"/>
      <c r="AX9184" s="61"/>
      <c r="AY9184" s="61"/>
      <c r="AZ9184" s="61"/>
      <c r="BA9184" s="61"/>
    </row>
    <row r="9185" spans="39:53" x14ac:dyDescent="0.2">
      <c r="AM9185" s="61"/>
      <c r="AN9185" s="61"/>
      <c r="AO9185" s="171"/>
      <c r="AP9185" s="61"/>
      <c r="AQ9185" s="61"/>
      <c r="AR9185" s="61"/>
      <c r="AS9185" s="61"/>
      <c r="AT9185" s="61"/>
      <c r="AU9185" s="61"/>
      <c r="AV9185" s="61"/>
      <c r="AW9185" s="61"/>
      <c r="AX9185" s="61"/>
      <c r="AY9185" s="61"/>
      <c r="AZ9185" s="61"/>
      <c r="BA9185" s="61"/>
    </row>
    <row r="9186" spans="39:53" x14ac:dyDescent="0.2">
      <c r="AM9186" s="61"/>
      <c r="AN9186" s="61"/>
      <c r="AO9186" s="171"/>
      <c r="AP9186" s="61"/>
      <c r="AQ9186" s="61"/>
      <c r="AR9186" s="61"/>
      <c r="AS9186" s="61"/>
      <c r="AT9186" s="61"/>
      <c r="AU9186" s="61"/>
      <c r="AV9186" s="61"/>
      <c r="AW9186" s="61"/>
      <c r="AX9186" s="61"/>
      <c r="AY9186" s="61"/>
      <c r="AZ9186" s="61"/>
      <c r="BA9186" s="61"/>
    </row>
    <row r="9187" spans="39:53" x14ac:dyDescent="0.2">
      <c r="AM9187" s="61"/>
      <c r="AN9187" s="61"/>
      <c r="AO9187" s="171"/>
      <c r="AP9187" s="61"/>
      <c r="AQ9187" s="61"/>
      <c r="AR9187" s="61"/>
      <c r="AS9187" s="61"/>
      <c r="AT9187" s="61"/>
      <c r="AU9187" s="61"/>
      <c r="AV9187" s="61"/>
      <c r="AW9187" s="61"/>
      <c r="AX9187" s="61"/>
      <c r="AY9187" s="61"/>
      <c r="AZ9187" s="61"/>
      <c r="BA9187" s="61"/>
    </row>
    <row r="9188" spans="39:53" x14ac:dyDescent="0.2">
      <c r="AM9188" s="61"/>
      <c r="AN9188" s="61"/>
      <c r="AO9188" s="171"/>
      <c r="AP9188" s="61"/>
      <c r="AQ9188" s="61"/>
      <c r="AR9188" s="61"/>
      <c r="AS9188" s="61"/>
      <c r="AT9188" s="61"/>
      <c r="AU9188" s="61"/>
      <c r="AV9188" s="61"/>
      <c r="AW9188" s="61"/>
      <c r="AX9188" s="61"/>
      <c r="AY9188" s="61"/>
      <c r="AZ9188" s="61"/>
      <c r="BA9188" s="61"/>
    </row>
    <row r="9189" spans="39:53" x14ac:dyDescent="0.2">
      <c r="AM9189" s="61"/>
      <c r="AN9189" s="61"/>
      <c r="AO9189" s="171"/>
      <c r="AP9189" s="61"/>
      <c r="AQ9189" s="61"/>
      <c r="AR9189" s="61"/>
      <c r="AS9189" s="61"/>
      <c r="AT9189" s="61"/>
      <c r="AU9189" s="61"/>
      <c r="AV9189" s="61"/>
      <c r="AW9189" s="61"/>
      <c r="AX9189" s="61"/>
      <c r="AY9189" s="61"/>
      <c r="AZ9189" s="61"/>
      <c r="BA9189" s="61"/>
    </row>
    <row r="9190" spans="39:53" x14ac:dyDescent="0.2">
      <c r="AM9190" s="61"/>
      <c r="AN9190" s="61"/>
      <c r="AO9190" s="171"/>
      <c r="AP9190" s="61"/>
      <c r="AQ9190" s="61"/>
      <c r="AR9190" s="61"/>
      <c r="AS9190" s="61"/>
      <c r="AT9190" s="61"/>
      <c r="AU9190" s="61"/>
      <c r="AV9190" s="61"/>
      <c r="AW9190" s="61"/>
      <c r="AX9190" s="61"/>
      <c r="AY9190" s="61"/>
      <c r="AZ9190" s="61"/>
      <c r="BA9190" s="61"/>
    </row>
    <row r="9191" spans="39:53" x14ac:dyDescent="0.2">
      <c r="AM9191" s="61"/>
      <c r="AN9191" s="61"/>
      <c r="AO9191" s="171"/>
      <c r="AP9191" s="61"/>
      <c r="AQ9191" s="61"/>
      <c r="AR9191" s="61"/>
      <c r="AS9191" s="61"/>
      <c r="AT9191" s="61"/>
      <c r="AU9191" s="61"/>
      <c r="AV9191" s="61"/>
      <c r="AW9191" s="61"/>
      <c r="AX9191" s="61"/>
      <c r="AY9191" s="61"/>
      <c r="AZ9191" s="61"/>
      <c r="BA9191" s="61"/>
    </row>
    <row r="9192" spans="39:53" x14ac:dyDescent="0.2">
      <c r="AM9192" s="61"/>
      <c r="AN9192" s="61"/>
      <c r="AO9192" s="171"/>
      <c r="AP9192" s="61"/>
      <c r="AQ9192" s="61"/>
      <c r="AR9192" s="61"/>
      <c r="AS9192" s="61"/>
      <c r="AT9192" s="61"/>
      <c r="AU9192" s="61"/>
      <c r="AV9192" s="61"/>
      <c r="AW9192" s="61"/>
      <c r="AX9192" s="61"/>
      <c r="AY9192" s="61"/>
      <c r="AZ9192" s="61"/>
      <c r="BA9192" s="61"/>
    </row>
    <row r="9193" spans="39:53" x14ac:dyDescent="0.2">
      <c r="AM9193" s="61"/>
      <c r="AN9193" s="61"/>
      <c r="AO9193" s="171"/>
      <c r="AP9193" s="61"/>
      <c r="AQ9193" s="61"/>
      <c r="AR9193" s="61"/>
      <c r="AS9193" s="61"/>
      <c r="AT9193" s="61"/>
      <c r="AU9193" s="61"/>
      <c r="AV9193" s="61"/>
      <c r="AW9193" s="61"/>
      <c r="AX9193" s="61"/>
      <c r="AY9193" s="61"/>
      <c r="AZ9193" s="61"/>
      <c r="BA9193" s="61"/>
    </row>
    <row r="9194" spans="39:53" x14ac:dyDescent="0.2">
      <c r="AM9194" s="61"/>
      <c r="AN9194" s="61"/>
      <c r="AO9194" s="171"/>
      <c r="AP9194" s="61"/>
      <c r="AQ9194" s="61"/>
      <c r="AR9194" s="61"/>
      <c r="AS9194" s="61"/>
      <c r="AT9194" s="61"/>
      <c r="AU9194" s="61"/>
      <c r="AV9194" s="61"/>
      <c r="AW9194" s="61"/>
      <c r="AX9194" s="61"/>
      <c r="AY9194" s="61"/>
      <c r="AZ9194" s="61"/>
      <c r="BA9194" s="61"/>
    </row>
    <row r="9195" spans="39:53" x14ac:dyDescent="0.2">
      <c r="AM9195" s="61"/>
      <c r="AN9195" s="61"/>
      <c r="AO9195" s="171"/>
      <c r="AP9195" s="61"/>
      <c r="AQ9195" s="61"/>
      <c r="AR9195" s="61"/>
      <c r="AS9195" s="61"/>
      <c r="AT9195" s="61"/>
      <c r="AU9195" s="61"/>
      <c r="AV9195" s="61"/>
      <c r="AW9195" s="61"/>
      <c r="AX9195" s="61"/>
      <c r="AY9195" s="61"/>
      <c r="AZ9195" s="61"/>
      <c r="BA9195" s="61"/>
    </row>
    <row r="9196" spans="39:53" x14ac:dyDescent="0.2">
      <c r="AM9196" s="61"/>
      <c r="AN9196" s="61"/>
      <c r="AO9196" s="171"/>
      <c r="AP9196" s="61"/>
      <c r="AQ9196" s="61"/>
      <c r="AR9196" s="61"/>
      <c r="AS9196" s="61"/>
      <c r="AT9196" s="61"/>
      <c r="AU9196" s="61"/>
      <c r="AV9196" s="61"/>
      <c r="AW9196" s="61"/>
      <c r="AX9196" s="61"/>
      <c r="AY9196" s="61"/>
      <c r="AZ9196" s="61"/>
      <c r="BA9196" s="61"/>
    </row>
    <row r="9197" spans="39:53" x14ac:dyDescent="0.2">
      <c r="AM9197" s="61"/>
      <c r="AN9197" s="61"/>
      <c r="AO9197" s="171"/>
      <c r="AP9197" s="61"/>
      <c r="AQ9197" s="61"/>
      <c r="AR9197" s="61"/>
      <c r="AS9197" s="61"/>
      <c r="AT9197" s="61"/>
      <c r="AU9197" s="61"/>
      <c r="AV9197" s="61"/>
      <c r="AW9197" s="61"/>
      <c r="AX9197" s="61"/>
      <c r="AY9197" s="61"/>
      <c r="AZ9197" s="61"/>
      <c r="BA9197" s="61"/>
    </row>
    <row r="9198" spans="39:53" x14ac:dyDescent="0.2">
      <c r="AM9198" s="61"/>
      <c r="AN9198" s="61"/>
      <c r="AO9198" s="171"/>
      <c r="AP9198" s="61"/>
      <c r="AQ9198" s="61"/>
      <c r="AR9198" s="61"/>
      <c r="AS9198" s="61"/>
      <c r="AT9198" s="61"/>
      <c r="AU9198" s="61"/>
      <c r="AV9198" s="61"/>
      <c r="AW9198" s="61"/>
      <c r="AX9198" s="61"/>
      <c r="AY9198" s="61"/>
      <c r="AZ9198" s="61"/>
      <c r="BA9198" s="61"/>
    </row>
    <row r="9199" spans="39:53" x14ac:dyDescent="0.2">
      <c r="AM9199" s="61"/>
      <c r="AN9199" s="61"/>
      <c r="AO9199" s="171"/>
      <c r="AP9199" s="61"/>
      <c r="AQ9199" s="61"/>
      <c r="AR9199" s="61"/>
      <c r="AS9199" s="61"/>
      <c r="AT9199" s="61"/>
      <c r="AU9199" s="61"/>
      <c r="AV9199" s="61"/>
      <c r="AW9199" s="61"/>
      <c r="AX9199" s="61"/>
      <c r="AY9199" s="61"/>
      <c r="AZ9199" s="61"/>
      <c r="BA9199" s="61"/>
    </row>
    <row r="9200" spans="39:53" x14ac:dyDescent="0.2">
      <c r="AM9200" s="61"/>
      <c r="AN9200" s="61"/>
      <c r="AO9200" s="171"/>
      <c r="AP9200" s="61"/>
      <c r="AQ9200" s="61"/>
      <c r="AR9200" s="61"/>
      <c r="AS9200" s="61"/>
      <c r="AT9200" s="61"/>
      <c r="AU9200" s="61"/>
      <c r="AV9200" s="61"/>
      <c r="AW9200" s="61"/>
      <c r="AX9200" s="61"/>
      <c r="AY9200" s="61"/>
      <c r="AZ9200" s="61"/>
      <c r="BA9200" s="61"/>
    </row>
    <row r="9201" spans="39:53" x14ac:dyDescent="0.2">
      <c r="AM9201" s="61"/>
      <c r="AN9201" s="61"/>
      <c r="AO9201" s="171"/>
      <c r="AP9201" s="61"/>
      <c r="AQ9201" s="61"/>
      <c r="AR9201" s="61"/>
      <c r="AS9201" s="61"/>
      <c r="AT9201" s="61"/>
      <c r="AU9201" s="61"/>
      <c r="AV9201" s="61"/>
      <c r="AW9201" s="61"/>
      <c r="AX9201" s="61"/>
      <c r="AY9201" s="61"/>
      <c r="AZ9201" s="61"/>
      <c r="BA9201" s="61"/>
    </row>
    <row r="9202" spans="39:53" x14ac:dyDescent="0.2">
      <c r="AM9202" s="61"/>
      <c r="AN9202" s="61"/>
      <c r="AO9202" s="171"/>
      <c r="AP9202" s="61"/>
      <c r="AQ9202" s="61"/>
      <c r="AR9202" s="61"/>
      <c r="AS9202" s="61"/>
      <c r="AT9202" s="61"/>
      <c r="AU9202" s="61"/>
      <c r="AV9202" s="61"/>
      <c r="AW9202" s="61"/>
      <c r="AX9202" s="61"/>
      <c r="AY9202" s="61"/>
      <c r="AZ9202" s="61"/>
      <c r="BA9202" s="61"/>
    </row>
    <row r="9203" spans="39:53" x14ac:dyDescent="0.2">
      <c r="AM9203" s="61"/>
      <c r="AN9203" s="61"/>
      <c r="AO9203" s="171"/>
      <c r="AP9203" s="61"/>
      <c r="AQ9203" s="61"/>
      <c r="AR9203" s="61"/>
      <c r="AS9203" s="61"/>
      <c r="AT9203" s="61"/>
      <c r="AU9203" s="61"/>
      <c r="AV9203" s="61"/>
      <c r="AW9203" s="61"/>
      <c r="AX9203" s="61"/>
      <c r="AY9203" s="61"/>
      <c r="AZ9203" s="61"/>
      <c r="BA9203" s="61"/>
    </row>
    <row r="9204" spans="39:53" x14ac:dyDescent="0.2">
      <c r="AM9204" s="61"/>
      <c r="AN9204" s="61"/>
      <c r="AO9204" s="171"/>
      <c r="AP9204" s="61"/>
      <c r="AQ9204" s="61"/>
      <c r="AR9204" s="61"/>
      <c r="AS9204" s="61"/>
      <c r="AT9204" s="61"/>
      <c r="AU9204" s="61"/>
      <c r="AV9204" s="61"/>
      <c r="AW9204" s="61"/>
      <c r="AX9204" s="61"/>
      <c r="AY9204" s="61"/>
      <c r="AZ9204" s="61"/>
      <c r="BA9204" s="61"/>
    </row>
    <row r="9205" spans="39:53" x14ac:dyDescent="0.2">
      <c r="AM9205" s="61"/>
      <c r="AN9205" s="61"/>
      <c r="AO9205" s="171"/>
      <c r="AP9205" s="61"/>
      <c r="AQ9205" s="61"/>
      <c r="AR9205" s="61"/>
      <c r="AS9205" s="61"/>
      <c r="AT9205" s="61"/>
      <c r="AU9205" s="61"/>
      <c r="AV9205" s="61"/>
      <c r="AW9205" s="61"/>
      <c r="AX9205" s="61"/>
      <c r="AY9205" s="61"/>
      <c r="AZ9205" s="61"/>
      <c r="BA9205" s="61"/>
    </row>
    <row r="9206" spans="39:53" x14ac:dyDescent="0.2">
      <c r="AM9206" s="61"/>
      <c r="AN9206" s="61"/>
      <c r="AO9206" s="171"/>
      <c r="AP9206" s="61"/>
      <c r="AQ9206" s="61"/>
      <c r="AR9206" s="61"/>
      <c r="AS9206" s="61"/>
      <c r="AT9206" s="61"/>
      <c r="AU9206" s="61"/>
      <c r="AV9206" s="61"/>
      <c r="AW9206" s="61"/>
      <c r="AX9206" s="61"/>
      <c r="AY9206" s="61"/>
      <c r="AZ9206" s="61"/>
      <c r="BA9206" s="61"/>
    </row>
    <row r="9207" spans="39:53" x14ac:dyDescent="0.2">
      <c r="AM9207" s="61"/>
      <c r="AN9207" s="61"/>
      <c r="AO9207" s="171"/>
      <c r="AP9207" s="61"/>
      <c r="AQ9207" s="61"/>
      <c r="AR9207" s="61"/>
      <c r="AS9207" s="61"/>
      <c r="AT9207" s="61"/>
      <c r="AU9207" s="61"/>
      <c r="AV9207" s="61"/>
      <c r="AW9207" s="61"/>
      <c r="AX9207" s="61"/>
      <c r="AY9207" s="61"/>
      <c r="AZ9207" s="61"/>
      <c r="BA9207" s="61"/>
    </row>
    <row r="9208" spans="39:53" x14ac:dyDescent="0.2">
      <c r="AM9208" s="61"/>
      <c r="AN9208" s="61"/>
      <c r="AO9208" s="171"/>
      <c r="AP9208" s="61"/>
      <c r="AQ9208" s="61"/>
      <c r="AR9208" s="61"/>
      <c r="AS9208" s="61"/>
      <c r="AT9208" s="61"/>
      <c r="AU9208" s="61"/>
      <c r="AV9208" s="61"/>
      <c r="AW9208" s="61"/>
      <c r="AX9208" s="61"/>
      <c r="AY9208" s="61"/>
      <c r="AZ9208" s="61"/>
      <c r="BA9208" s="61"/>
    </row>
    <row r="9209" spans="39:53" x14ac:dyDescent="0.2">
      <c r="AM9209" s="61"/>
      <c r="AN9209" s="61"/>
      <c r="AO9209" s="171"/>
      <c r="AP9209" s="61"/>
      <c r="AQ9209" s="61"/>
      <c r="AR9209" s="61"/>
      <c r="AS9209" s="61"/>
      <c r="AT9209" s="61"/>
      <c r="AU9209" s="61"/>
      <c r="AV9209" s="61"/>
      <c r="AW9209" s="61"/>
      <c r="AX9209" s="61"/>
      <c r="AY9209" s="61"/>
      <c r="AZ9209" s="61"/>
      <c r="BA9209" s="61"/>
    </row>
    <row r="9210" spans="39:53" x14ac:dyDescent="0.2">
      <c r="AM9210" s="61"/>
      <c r="AN9210" s="61"/>
      <c r="AO9210" s="171"/>
      <c r="AP9210" s="61"/>
      <c r="AQ9210" s="61"/>
      <c r="AR9210" s="61"/>
      <c r="AS9210" s="61"/>
      <c r="AT9210" s="61"/>
      <c r="AU9210" s="61"/>
      <c r="AV9210" s="61"/>
      <c r="AW9210" s="61"/>
      <c r="AX9210" s="61"/>
      <c r="AY9210" s="61"/>
      <c r="AZ9210" s="61"/>
      <c r="BA9210" s="61"/>
    </row>
    <row r="9211" spans="39:53" x14ac:dyDescent="0.2">
      <c r="AM9211" s="61"/>
      <c r="AN9211" s="61"/>
      <c r="AO9211" s="171"/>
      <c r="AP9211" s="61"/>
      <c r="AQ9211" s="61"/>
      <c r="AR9211" s="61"/>
      <c r="AS9211" s="61"/>
      <c r="AT9211" s="61"/>
      <c r="AU9211" s="61"/>
      <c r="AV9211" s="61"/>
      <c r="AW9211" s="61"/>
      <c r="AX9211" s="61"/>
      <c r="AY9211" s="61"/>
      <c r="AZ9211" s="61"/>
      <c r="BA9211" s="61"/>
    </row>
    <row r="9212" spans="39:53" x14ac:dyDescent="0.2">
      <c r="AM9212" s="61"/>
      <c r="AN9212" s="61"/>
      <c r="AO9212" s="171"/>
      <c r="AP9212" s="61"/>
      <c r="AQ9212" s="61"/>
      <c r="AR9212" s="61"/>
      <c r="AS9212" s="61"/>
      <c r="AT9212" s="61"/>
      <c r="AU9212" s="61"/>
      <c r="AV9212" s="61"/>
      <c r="AW9212" s="61"/>
      <c r="AX9212" s="61"/>
      <c r="AY9212" s="61"/>
      <c r="AZ9212" s="61"/>
      <c r="BA9212" s="61"/>
    </row>
    <row r="9213" spans="39:53" x14ac:dyDescent="0.2">
      <c r="AM9213" s="61"/>
      <c r="AN9213" s="61"/>
      <c r="AO9213" s="171"/>
      <c r="AP9213" s="61"/>
      <c r="AQ9213" s="61"/>
      <c r="AR9213" s="61"/>
      <c r="AS9213" s="61"/>
      <c r="AT9213" s="61"/>
      <c r="AU9213" s="61"/>
      <c r="AV9213" s="61"/>
      <c r="AW9213" s="61"/>
      <c r="AX9213" s="61"/>
      <c r="AY9213" s="61"/>
      <c r="AZ9213" s="61"/>
      <c r="BA9213" s="61"/>
    </row>
    <row r="9214" spans="39:53" x14ac:dyDescent="0.2">
      <c r="AM9214" s="61"/>
      <c r="AN9214" s="61"/>
      <c r="AO9214" s="171"/>
      <c r="AP9214" s="61"/>
      <c r="AQ9214" s="61"/>
      <c r="AR9214" s="61"/>
      <c r="AS9214" s="61"/>
      <c r="AT9214" s="61"/>
      <c r="AU9214" s="61"/>
      <c r="AV9214" s="61"/>
      <c r="AW9214" s="61"/>
      <c r="AX9214" s="61"/>
      <c r="AY9214" s="61"/>
      <c r="AZ9214" s="61"/>
      <c r="BA9214" s="61"/>
    </row>
    <row r="9215" spans="39:53" x14ac:dyDescent="0.2">
      <c r="AM9215" s="61"/>
      <c r="AN9215" s="61"/>
      <c r="AO9215" s="171"/>
      <c r="AP9215" s="61"/>
      <c r="AQ9215" s="61"/>
      <c r="AR9215" s="61"/>
      <c r="AS9215" s="61"/>
      <c r="AT9215" s="61"/>
      <c r="AU9215" s="61"/>
      <c r="AV9215" s="61"/>
      <c r="AW9215" s="61"/>
      <c r="AX9215" s="61"/>
      <c r="AY9215" s="61"/>
      <c r="AZ9215" s="61"/>
      <c r="BA9215" s="61"/>
    </row>
    <row r="9216" spans="39:53" x14ac:dyDescent="0.2">
      <c r="AM9216" s="61"/>
      <c r="AN9216" s="61"/>
      <c r="AO9216" s="171"/>
      <c r="AP9216" s="61"/>
      <c r="AQ9216" s="61"/>
      <c r="AR9216" s="61"/>
      <c r="AS9216" s="61"/>
      <c r="AT9216" s="61"/>
      <c r="AU9216" s="61"/>
      <c r="AV9216" s="61"/>
      <c r="AW9216" s="61"/>
      <c r="AX9216" s="61"/>
      <c r="AY9216" s="61"/>
      <c r="AZ9216" s="61"/>
      <c r="BA9216" s="61"/>
    </row>
    <row r="9217" spans="39:53" x14ac:dyDescent="0.2">
      <c r="AM9217" s="61"/>
      <c r="AN9217" s="61"/>
      <c r="AO9217" s="171"/>
      <c r="AP9217" s="61"/>
      <c r="AQ9217" s="61"/>
      <c r="AR9217" s="61"/>
      <c r="AS9217" s="61"/>
      <c r="AT9217" s="61"/>
      <c r="AU9217" s="61"/>
      <c r="AV9217" s="61"/>
      <c r="AW9217" s="61"/>
      <c r="AX9217" s="61"/>
      <c r="AY9217" s="61"/>
      <c r="AZ9217" s="61"/>
      <c r="BA9217" s="61"/>
    </row>
    <row r="9218" spans="39:53" x14ac:dyDescent="0.2">
      <c r="AM9218" s="61"/>
      <c r="AN9218" s="61"/>
      <c r="AO9218" s="171"/>
      <c r="AP9218" s="61"/>
      <c r="AQ9218" s="61"/>
      <c r="AR9218" s="61"/>
      <c r="AS9218" s="61"/>
      <c r="AT9218" s="61"/>
      <c r="AU9218" s="61"/>
      <c r="AV9218" s="61"/>
      <c r="AW9218" s="61"/>
      <c r="AX9218" s="61"/>
      <c r="AY9218" s="61"/>
      <c r="AZ9218" s="61"/>
      <c r="BA9218" s="61"/>
    </row>
    <row r="9219" spans="39:53" x14ac:dyDescent="0.2">
      <c r="AM9219" s="61"/>
      <c r="AN9219" s="61"/>
      <c r="AO9219" s="171"/>
      <c r="AP9219" s="61"/>
      <c r="AQ9219" s="61"/>
      <c r="AR9219" s="61"/>
      <c r="AS9219" s="61"/>
      <c r="AT9219" s="61"/>
      <c r="AU9219" s="61"/>
      <c r="AV9219" s="61"/>
      <c r="AW9219" s="61"/>
      <c r="AX9219" s="61"/>
      <c r="AY9219" s="61"/>
      <c r="AZ9219" s="61"/>
      <c r="BA9219" s="61"/>
    </row>
    <row r="9220" spans="39:53" x14ac:dyDescent="0.2">
      <c r="AM9220" s="61"/>
      <c r="AN9220" s="61"/>
      <c r="AO9220" s="171"/>
      <c r="AP9220" s="61"/>
      <c r="AQ9220" s="61"/>
      <c r="AR9220" s="61"/>
      <c r="AS9220" s="61"/>
      <c r="AT9220" s="61"/>
      <c r="AU9220" s="61"/>
      <c r="AV9220" s="61"/>
      <c r="AW9220" s="61"/>
      <c r="AX9220" s="61"/>
      <c r="AY9220" s="61"/>
      <c r="AZ9220" s="61"/>
      <c r="BA9220" s="61"/>
    </row>
    <row r="9221" spans="39:53" x14ac:dyDescent="0.2">
      <c r="AM9221" s="61"/>
      <c r="AN9221" s="61"/>
      <c r="AO9221" s="171"/>
      <c r="AP9221" s="61"/>
      <c r="AQ9221" s="61"/>
      <c r="AR9221" s="61"/>
      <c r="AS9221" s="61"/>
      <c r="AT9221" s="61"/>
      <c r="AU9221" s="61"/>
      <c r="AV9221" s="61"/>
      <c r="AW9221" s="61"/>
      <c r="AX9221" s="61"/>
      <c r="AY9221" s="61"/>
      <c r="AZ9221" s="61"/>
      <c r="BA9221" s="61"/>
    </row>
    <row r="9222" spans="39:53" x14ac:dyDescent="0.2">
      <c r="AM9222" s="61"/>
      <c r="AN9222" s="61"/>
      <c r="AO9222" s="171"/>
      <c r="AP9222" s="61"/>
      <c r="AQ9222" s="61"/>
      <c r="AR9222" s="61"/>
      <c r="AS9222" s="61"/>
      <c r="AT9222" s="61"/>
      <c r="AU9222" s="61"/>
      <c r="AV9222" s="61"/>
      <c r="AW9222" s="61"/>
      <c r="AX9222" s="61"/>
      <c r="AY9222" s="61"/>
      <c r="AZ9222" s="61"/>
      <c r="BA9222" s="61"/>
    </row>
    <row r="9223" spans="39:53" x14ac:dyDescent="0.2">
      <c r="AM9223" s="61"/>
      <c r="AN9223" s="61"/>
      <c r="AO9223" s="171"/>
      <c r="AP9223" s="61"/>
      <c r="AQ9223" s="61"/>
      <c r="AR9223" s="61"/>
      <c r="AS9223" s="61"/>
      <c r="AT9223" s="61"/>
      <c r="AU9223" s="61"/>
      <c r="AV9223" s="61"/>
      <c r="AW9223" s="61"/>
      <c r="AX9223" s="61"/>
      <c r="AY9223" s="61"/>
      <c r="AZ9223" s="61"/>
      <c r="BA9223" s="61"/>
    </row>
    <row r="9224" spans="39:53" x14ac:dyDescent="0.2">
      <c r="AM9224" s="61"/>
      <c r="AN9224" s="61"/>
      <c r="AO9224" s="171"/>
      <c r="AP9224" s="61"/>
      <c r="AQ9224" s="61"/>
      <c r="AR9224" s="61"/>
      <c r="AS9224" s="61"/>
      <c r="AT9224" s="61"/>
      <c r="AU9224" s="61"/>
      <c r="AV9224" s="61"/>
      <c r="AW9224" s="61"/>
      <c r="AX9224" s="61"/>
      <c r="AY9224" s="61"/>
      <c r="AZ9224" s="61"/>
      <c r="BA9224" s="61"/>
    </row>
    <row r="9225" spans="39:53" x14ac:dyDescent="0.2">
      <c r="AM9225" s="61"/>
      <c r="AN9225" s="61"/>
      <c r="AO9225" s="171"/>
      <c r="AP9225" s="61"/>
      <c r="AQ9225" s="61"/>
      <c r="AR9225" s="61"/>
      <c r="AS9225" s="61"/>
      <c r="AT9225" s="61"/>
      <c r="AU9225" s="61"/>
      <c r="AV9225" s="61"/>
      <c r="AW9225" s="61"/>
      <c r="AX9225" s="61"/>
      <c r="AY9225" s="61"/>
      <c r="AZ9225" s="61"/>
      <c r="BA9225" s="61"/>
    </row>
    <row r="9226" spans="39:53" x14ac:dyDescent="0.2">
      <c r="AM9226" s="61"/>
      <c r="AN9226" s="61"/>
      <c r="AO9226" s="171"/>
      <c r="AP9226" s="61"/>
      <c r="AQ9226" s="61"/>
      <c r="AR9226" s="61"/>
      <c r="AS9226" s="61"/>
      <c r="AT9226" s="61"/>
      <c r="AU9226" s="61"/>
      <c r="AV9226" s="61"/>
      <c r="AW9226" s="61"/>
      <c r="AX9226" s="61"/>
      <c r="AY9226" s="61"/>
      <c r="AZ9226" s="61"/>
      <c r="BA9226" s="61"/>
    </row>
    <row r="9227" spans="39:53" x14ac:dyDescent="0.2">
      <c r="AM9227" s="61"/>
      <c r="AN9227" s="61"/>
      <c r="AO9227" s="171"/>
      <c r="AP9227" s="61"/>
      <c r="AQ9227" s="61"/>
      <c r="AR9227" s="61"/>
      <c r="AS9227" s="61"/>
      <c r="AT9227" s="61"/>
      <c r="AU9227" s="61"/>
      <c r="AV9227" s="61"/>
      <c r="AW9227" s="61"/>
      <c r="AX9227" s="61"/>
      <c r="AY9227" s="61"/>
      <c r="AZ9227" s="61"/>
      <c r="BA9227" s="61"/>
    </row>
    <row r="9228" spans="39:53" x14ac:dyDescent="0.2">
      <c r="AM9228" s="61"/>
      <c r="AN9228" s="61"/>
      <c r="AO9228" s="171"/>
      <c r="AP9228" s="61"/>
      <c r="AQ9228" s="61"/>
      <c r="AR9228" s="61"/>
      <c r="AS9228" s="61"/>
      <c r="AT9228" s="61"/>
      <c r="AU9228" s="61"/>
      <c r="AV9228" s="61"/>
      <c r="AW9228" s="61"/>
      <c r="AX9228" s="61"/>
      <c r="AY9228" s="61"/>
      <c r="AZ9228" s="61"/>
      <c r="BA9228" s="61"/>
    </row>
    <row r="9229" spans="39:53" x14ac:dyDescent="0.2">
      <c r="AM9229" s="61"/>
      <c r="AN9229" s="61"/>
      <c r="AO9229" s="171"/>
      <c r="AP9229" s="61"/>
      <c r="AQ9229" s="61"/>
      <c r="AR9229" s="61"/>
      <c r="AS9229" s="61"/>
      <c r="AT9229" s="61"/>
      <c r="AU9229" s="61"/>
      <c r="AV9229" s="61"/>
      <c r="AW9229" s="61"/>
      <c r="AX9229" s="61"/>
      <c r="AY9229" s="61"/>
      <c r="AZ9229" s="61"/>
      <c r="BA9229" s="61"/>
    </row>
    <row r="9230" spans="39:53" x14ac:dyDescent="0.2">
      <c r="AM9230" s="61"/>
      <c r="AN9230" s="61"/>
      <c r="AO9230" s="171"/>
      <c r="AP9230" s="61"/>
      <c r="AQ9230" s="61"/>
      <c r="AR9230" s="61"/>
      <c r="AS9230" s="61"/>
      <c r="AT9230" s="61"/>
      <c r="AU9230" s="61"/>
      <c r="AV9230" s="61"/>
      <c r="AW9230" s="61"/>
      <c r="AX9230" s="61"/>
      <c r="AY9230" s="61"/>
      <c r="AZ9230" s="61"/>
      <c r="BA9230" s="61"/>
    </row>
    <row r="9231" spans="39:53" x14ac:dyDescent="0.2">
      <c r="AM9231" s="61"/>
      <c r="AN9231" s="61"/>
      <c r="AO9231" s="171"/>
      <c r="AP9231" s="61"/>
      <c r="AQ9231" s="61"/>
      <c r="AR9231" s="61"/>
      <c r="AS9231" s="61"/>
      <c r="AT9231" s="61"/>
      <c r="AU9231" s="61"/>
      <c r="AV9231" s="61"/>
      <c r="AW9231" s="61"/>
      <c r="AX9231" s="61"/>
      <c r="AY9231" s="61"/>
      <c r="AZ9231" s="61"/>
      <c r="BA9231" s="61"/>
    </row>
    <row r="9232" spans="39:53" x14ac:dyDescent="0.2">
      <c r="AM9232" s="61"/>
      <c r="AN9232" s="61"/>
      <c r="AO9232" s="171"/>
      <c r="AP9232" s="61"/>
      <c r="AQ9232" s="61"/>
      <c r="AR9232" s="61"/>
      <c r="AS9232" s="61"/>
      <c r="AT9232" s="61"/>
      <c r="AU9232" s="61"/>
      <c r="AV9232" s="61"/>
      <c r="AW9232" s="61"/>
      <c r="AX9232" s="61"/>
      <c r="AY9232" s="61"/>
      <c r="AZ9232" s="61"/>
      <c r="BA9232" s="61"/>
    </row>
    <row r="9233" spans="39:53" x14ac:dyDescent="0.2">
      <c r="AM9233" s="61"/>
      <c r="AN9233" s="61"/>
      <c r="AO9233" s="171"/>
      <c r="AP9233" s="61"/>
      <c r="AQ9233" s="61"/>
      <c r="AR9233" s="61"/>
      <c r="AS9233" s="61"/>
      <c r="AT9233" s="61"/>
      <c r="AU9233" s="61"/>
      <c r="AV9233" s="61"/>
      <c r="AW9233" s="61"/>
      <c r="AX9233" s="61"/>
      <c r="AY9233" s="61"/>
      <c r="AZ9233" s="61"/>
      <c r="BA9233" s="61"/>
    </row>
    <row r="9234" spans="39:53" x14ac:dyDescent="0.2">
      <c r="AM9234" s="61"/>
      <c r="AN9234" s="61"/>
      <c r="AO9234" s="171"/>
      <c r="AP9234" s="61"/>
      <c r="AQ9234" s="61"/>
      <c r="AR9234" s="61"/>
      <c r="AS9234" s="61"/>
      <c r="AT9234" s="61"/>
      <c r="AU9234" s="61"/>
      <c r="AV9234" s="61"/>
      <c r="AW9234" s="61"/>
      <c r="AX9234" s="61"/>
      <c r="AY9234" s="61"/>
      <c r="AZ9234" s="61"/>
      <c r="BA9234" s="61"/>
    </row>
    <row r="9235" spans="39:53" x14ac:dyDescent="0.2">
      <c r="AM9235" s="61"/>
      <c r="AN9235" s="61"/>
      <c r="AO9235" s="171"/>
      <c r="AP9235" s="61"/>
      <c r="AQ9235" s="61"/>
      <c r="AR9235" s="61"/>
      <c r="AS9235" s="61"/>
      <c r="AT9235" s="61"/>
      <c r="AU9235" s="61"/>
      <c r="AV9235" s="61"/>
      <c r="AW9235" s="61"/>
      <c r="AX9235" s="61"/>
      <c r="AY9235" s="61"/>
      <c r="AZ9235" s="61"/>
      <c r="BA9235" s="61"/>
    </row>
    <row r="9236" spans="39:53" x14ac:dyDescent="0.2">
      <c r="AM9236" s="61"/>
      <c r="AN9236" s="61"/>
      <c r="AO9236" s="171"/>
      <c r="AP9236" s="61"/>
      <c r="AQ9236" s="61"/>
      <c r="AR9236" s="61"/>
      <c r="AS9236" s="61"/>
      <c r="AT9236" s="61"/>
      <c r="AU9236" s="61"/>
      <c r="AV9236" s="61"/>
      <c r="AW9236" s="61"/>
      <c r="AX9236" s="61"/>
      <c r="AY9236" s="61"/>
      <c r="AZ9236" s="61"/>
      <c r="BA9236" s="61"/>
    </row>
    <row r="9237" spans="39:53" x14ac:dyDescent="0.2">
      <c r="AM9237" s="61"/>
      <c r="AN9237" s="61"/>
      <c r="AO9237" s="171"/>
      <c r="AP9237" s="61"/>
      <c r="AQ9237" s="61"/>
      <c r="AR9237" s="61"/>
      <c r="AS9237" s="61"/>
      <c r="AT9237" s="61"/>
      <c r="AU9237" s="61"/>
      <c r="AV9237" s="61"/>
      <c r="AW9237" s="61"/>
      <c r="AX9237" s="61"/>
      <c r="AY9237" s="61"/>
      <c r="AZ9237" s="61"/>
      <c r="BA9237" s="61"/>
    </row>
    <row r="9238" spans="39:53" x14ac:dyDescent="0.2">
      <c r="AM9238" s="61"/>
      <c r="AN9238" s="61"/>
      <c r="AO9238" s="171"/>
      <c r="AP9238" s="61"/>
      <c r="AQ9238" s="61"/>
      <c r="AR9238" s="61"/>
      <c r="AS9238" s="61"/>
      <c r="AT9238" s="61"/>
      <c r="AU9238" s="61"/>
      <c r="AV9238" s="61"/>
      <c r="AW9238" s="61"/>
      <c r="AX9238" s="61"/>
      <c r="AY9238" s="61"/>
      <c r="AZ9238" s="61"/>
      <c r="BA9238" s="61"/>
    </row>
    <row r="9239" spans="39:53" x14ac:dyDescent="0.2">
      <c r="AM9239" s="61"/>
      <c r="AN9239" s="61"/>
      <c r="AO9239" s="171"/>
      <c r="AP9239" s="61"/>
      <c r="AQ9239" s="61"/>
      <c r="AR9239" s="61"/>
      <c r="AS9239" s="61"/>
      <c r="AT9239" s="61"/>
      <c r="AU9239" s="61"/>
      <c r="AV9239" s="61"/>
      <c r="AW9239" s="61"/>
      <c r="AX9239" s="61"/>
      <c r="AY9239" s="61"/>
      <c r="AZ9239" s="61"/>
      <c r="BA9239" s="61"/>
    </row>
    <row r="9240" spans="39:53" x14ac:dyDescent="0.2">
      <c r="AM9240" s="61"/>
      <c r="AN9240" s="61"/>
      <c r="AO9240" s="171"/>
      <c r="AP9240" s="61"/>
      <c r="AQ9240" s="61"/>
      <c r="AR9240" s="61"/>
      <c r="AS9240" s="61"/>
      <c r="AT9240" s="61"/>
      <c r="AU9240" s="61"/>
      <c r="AV9240" s="61"/>
      <c r="AW9240" s="61"/>
      <c r="AX9240" s="61"/>
      <c r="AY9240" s="61"/>
      <c r="AZ9240" s="61"/>
      <c r="BA9240" s="61"/>
    </row>
    <row r="9241" spans="39:53" x14ac:dyDescent="0.2">
      <c r="AM9241" s="61"/>
      <c r="AN9241" s="61"/>
      <c r="AO9241" s="171"/>
      <c r="AP9241" s="61"/>
      <c r="AQ9241" s="61"/>
      <c r="AR9241" s="61"/>
      <c r="AS9241" s="61"/>
      <c r="AT9241" s="61"/>
      <c r="AU9241" s="61"/>
      <c r="AV9241" s="61"/>
      <c r="AW9241" s="61"/>
      <c r="AX9241" s="61"/>
      <c r="AY9241" s="61"/>
      <c r="AZ9241" s="61"/>
      <c r="BA9241" s="61"/>
    </row>
    <row r="9242" spans="39:53" x14ac:dyDescent="0.2">
      <c r="AM9242" s="61"/>
      <c r="AN9242" s="61"/>
      <c r="AO9242" s="171"/>
      <c r="AP9242" s="61"/>
      <c r="AQ9242" s="61"/>
      <c r="AR9242" s="61"/>
      <c r="AS9242" s="61"/>
      <c r="AT9242" s="61"/>
      <c r="AU9242" s="61"/>
      <c r="AV9242" s="61"/>
      <c r="AW9242" s="61"/>
      <c r="AX9242" s="61"/>
      <c r="AY9242" s="61"/>
      <c r="AZ9242" s="61"/>
      <c r="BA9242" s="61"/>
    </row>
    <row r="9243" spans="39:53" x14ac:dyDescent="0.2">
      <c r="AM9243" s="61"/>
      <c r="AN9243" s="61"/>
      <c r="AO9243" s="171"/>
      <c r="AP9243" s="61"/>
      <c r="AQ9243" s="61"/>
      <c r="AR9243" s="61"/>
      <c r="AS9243" s="61"/>
      <c r="AT9243" s="61"/>
      <c r="AU9243" s="61"/>
      <c r="AV9243" s="61"/>
      <c r="AW9243" s="61"/>
      <c r="AX9243" s="61"/>
      <c r="AY9243" s="61"/>
      <c r="AZ9243" s="61"/>
      <c r="BA9243" s="61"/>
    </row>
    <row r="9244" spans="39:53" x14ac:dyDescent="0.2">
      <c r="AM9244" s="61"/>
      <c r="AN9244" s="61"/>
      <c r="AO9244" s="171"/>
      <c r="AP9244" s="61"/>
      <c r="AQ9244" s="61"/>
      <c r="AR9244" s="61"/>
      <c r="AS9244" s="61"/>
      <c r="AT9244" s="61"/>
      <c r="AU9244" s="61"/>
      <c r="AV9244" s="61"/>
      <c r="AW9244" s="61"/>
      <c r="AX9244" s="61"/>
      <c r="AY9244" s="61"/>
      <c r="AZ9244" s="61"/>
      <c r="BA9244" s="61"/>
    </row>
    <row r="9245" spans="39:53" x14ac:dyDescent="0.2">
      <c r="AM9245" s="61"/>
      <c r="AN9245" s="61"/>
      <c r="AO9245" s="171"/>
      <c r="AP9245" s="61"/>
      <c r="AQ9245" s="61"/>
      <c r="AR9245" s="61"/>
      <c r="AS9245" s="61"/>
      <c r="AT9245" s="61"/>
      <c r="AU9245" s="61"/>
      <c r="AV9245" s="61"/>
      <c r="AW9245" s="61"/>
      <c r="AX9245" s="61"/>
      <c r="AY9245" s="61"/>
      <c r="AZ9245" s="61"/>
      <c r="BA9245" s="61"/>
    </row>
    <row r="9246" spans="39:53" x14ac:dyDescent="0.2">
      <c r="AM9246" s="61"/>
      <c r="AN9246" s="61"/>
      <c r="AO9246" s="171"/>
      <c r="AP9246" s="61"/>
      <c r="AQ9246" s="61"/>
      <c r="AR9246" s="61"/>
      <c r="AS9246" s="61"/>
      <c r="AT9246" s="61"/>
      <c r="AU9246" s="61"/>
      <c r="AV9246" s="61"/>
      <c r="AW9246" s="61"/>
      <c r="AX9246" s="61"/>
      <c r="AY9246" s="61"/>
      <c r="AZ9246" s="61"/>
      <c r="BA9246" s="61"/>
    </row>
    <row r="9247" spans="39:53" x14ac:dyDescent="0.2">
      <c r="AM9247" s="61"/>
      <c r="AN9247" s="61"/>
      <c r="AO9247" s="171"/>
      <c r="AP9247" s="61"/>
      <c r="AQ9247" s="61"/>
      <c r="AR9247" s="61"/>
      <c r="AS9247" s="61"/>
      <c r="AT9247" s="61"/>
      <c r="AU9247" s="61"/>
      <c r="AV9247" s="61"/>
      <c r="AW9247" s="61"/>
      <c r="AX9247" s="61"/>
      <c r="AY9247" s="61"/>
      <c r="AZ9247" s="61"/>
      <c r="BA9247" s="61"/>
    </row>
    <row r="9248" spans="39:53" x14ac:dyDescent="0.2">
      <c r="AM9248" s="61"/>
      <c r="AN9248" s="61"/>
      <c r="AO9248" s="171"/>
      <c r="AP9248" s="61"/>
      <c r="AQ9248" s="61"/>
      <c r="AR9248" s="61"/>
      <c r="AS9248" s="61"/>
      <c r="AT9248" s="61"/>
      <c r="AU9248" s="61"/>
      <c r="AV9248" s="61"/>
      <c r="AW9248" s="61"/>
      <c r="AX9248" s="61"/>
      <c r="AY9248" s="61"/>
      <c r="AZ9248" s="61"/>
      <c r="BA9248" s="61"/>
    </row>
    <row r="9249" spans="39:53" x14ac:dyDescent="0.2">
      <c r="AM9249" s="61"/>
      <c r="AN9249" s="61"/>
      <c r="AO9249" s="171"/>
      <c r="AP9249" s="61"/>
      <c r="AQ9249" s="61"/>
      <c r="AR9249" s="61"/>
      <c r="AS9249" s="61"/>
      <c r="AT9249" s="61"/>
      <c r="AU9249" s="61"/>
      <c r="AV9249" s="61"/>
      <c r="AW9249" s="61"/>
      <c r="AX9249" s="61"/>
      <c r="AY9249" s="61"/>
      <c r="AZ9249" s="61"/>
      <c r="BA9249" s="61"/>
    </row>
    <row r="9250" spans="39:53" x14ac:dyDescent="0.2">
      <c r="AM9250" s="61"/>
      <c r="AN9250" s="61"/>
      <c r="AO9250" s="171"/>
      <c r="AP9250" s="61"/>
      <c r="AQ9250" s="61"/>
      <c r="AR9250" s="61"/>
      <c r="AS9250" s="61"/>
      <c r="AT9250" s="61"/>
      <c r="AU9250" s="61"/>
      <c r="AV9250" s="61"/>
      <c r="AW9250" s="61"/>
      <c r="AX9250" s="61"/>
      <c r="AY9250" s="61"/>
      <c r="AZ9250" s="61"/>
      <c r="BA9250" s="61"/>
    </row>
    <row r="9251" spans="39:53" x14ac:dyDescent="0.2">
      <c r="AM9251" s="61"/>
      <c r="AN9251" s="61"/>
      <c r="AO9251" s="171"/>
      <c r="AP9251" s="61"/>
      <c r="AQ9251" s="61"/>
      <c r="AR9251" s="61"/>
      <c r="AS9251" s="61"/>
      <c r="AT9251" s="61"/>
      <c r="AU9251" s="61"/>
      <c r="AV9251" s="61"/>
      <c r="AW9251" s="61"/>
      <c r="AX9251" s="61"/>
      <c r="AY9251" s="61"/>
      <c r="AZ9251" s="61"/>
      <c r="BA9251" s="61"/>
    </row>
    <row r="9252" spans="39:53" x14ac:dyDescent="0.2">
      <c r="AM9252" s="61"/>
      <c r="AN9252" s="61"/>
      <c r="AO9252" s="171"/>
      <c r="AP9252" s="61"/>
      <c r="AQ9252" s="61"/>
      <c r="AR9252" s="61"/>
      <c r="AS9252" s="61"/>
      <c r="AT9252" s="61"/>
      <c r="AU9252" s="61"/>
      <c r="AV9252" s="61"/>
      <c r="AW9252" s="61"/>
      <c r="AX9252" s="61"/>
      <c r="AY9252" s="61"/>
      <c r="AZ9252" s="61"/>
      <c r="BA9252" s="61"/>
    </row>
    <row r="9253" spans="39:53" x14ac:dyDescent="0.2">
      <c r="AM9253" s="61"/>
      <c r="AN9253" s="61"/>
      <c r="AO9253" s="171"/>
      <c r="AP9253" s="61"/>
      <c r="AQ9253" s="61"/>
      <c r="AR9253" s="61"/>
      <c r="AS9253" s="61"/>
      <c r="AT9253" s="61"/>
      <c r="AU9253" s="61"/>
      <c r="AV9253" s="61"/>
      <c r="AW9253" s="61"/>
      <c r="AX9253" s="61"/>
      <c r="AY9253" s="61"/>
      <c r="AZ9253" s="61"/>
      <c r="BA9253" s="61"/>
    </row>
    <row r="9254" spans="39:53" x14ac:dyDescent="0.2">
      <c r="AM9254" s="61"/>
      <c r="AN9254" s="61"/>
      <c r="AO9254" s="171"/>
      <c r="AP9254" s="61"/>
      <c r="AQ9254" s="61"/>
      <c r="AR9254" s="61"/>
      <c r="AS9254" s="61"/>
      <c r="AT9254" s="61"/>
      <c r="AU9254" s="61"/>
      <c r="AV9254" s="61"/>
      <c r="AW9254" s="61"/>
      <c r="AX9254" s="61"/>
      <c r="AY9254" s="61"/>
      <c r="AZ9254" s="61"/>
      <c r="BA9254" s="61"/>
    </row>
    <row r="9255" spans="39:53" x14ac:dyDescent="0.2">
      <c r="AM9255" s="61"/>
      <c r="AN9255" s="61"/>
      <c r="AO9255" s="171"/>
      <c r="AP9255" s="61"/>
      <c r="AQ9255" s="61"/>
      <c r="AR9255" s="61"/>
      <c r="AS9255" s="61"/>
      <c r="AT9255" s="61"/>
      <c r="AU9255" s="61"/>
      <c r="AV9255" s="61"/>
      <c r="AW9255" s="61"/>
      <c r="AX9255" s="61"/>
      <c r="AY9255" s="61"/>
      <c r="AZ9255" s="61"/>
      <c r="BA9255" s="61"/>
    </row>
    <row r="9256" spans="39:53" x14ac:dyDescent="0.2">
      <c r="AM9256" s="61"/>
      <c r="AN9256" s="61"/>
      <c r="AO9256" s="171"/>
      <c r="AP9256" s="61"/>
      <c r="AQ9256" s="61"/>
      <c r="AR9256" s="61"/>
      <c r="AS9256" s="61"/>
      <c r="AT9256" s="61"/>
      <c r="AU9256" s="61"/>
      <c r="AV9256" s="61"/>
      <c r="AW9256" s="61"/>
      <c r="AX9256" s="61"/>
      <c r="AY9256" s="61"/>
      <c r="AZ9256" s="61"/>
      <c r="BA9256" s="61"/>
    </row>
    <row r="9257" spans="39:53" x14ac:dyDescent="0.2">
      <c r="AM9257" s="61"/>
      <c r="AN9257" s="61"/>
      <c r="AO9257" s="171"/>
      <c r="AP9257" s="61"/>
      <c r="AQ9257" s="61"/>
      <c r="AR9257" s="61"/>
      <c r="AS9257" s="61"/>
      <c r="AT9257" s="61"/>
      <c r="AU9257" s="61"/>
      <c r="AV9257" s="61"/>
      <c r="AW9257" s="61"/>
      <c r="AX9257" s="61"/>
      <c r="AY9257" s="61"/>
      <c r="AZ9257" s="61"/>
      <c r="BA9257" s="61"/>
    </row>
    <row r="9258" spans="39:53" x14ac:dyDescent="0.2">
      <c r="AM9258" s="61"/>
      <c r="AN9258" s="61"/>
      <c r="AO9258" s="171"/>
      <c r="AP9258" s="61"/>
      <c r="AQ9258" s="61"/>
      <c r="AR9258" s="61"/>
      <c r="AS9258" s="61"/>
      <c r="AT9258" s="61"/>
      <c r="AU9258" s="61"/>
      <c r="AV9258" s="61"/>
      <c r="AW9258" s="61"/>
      <c r="AX9258" s="61"/>
      <c r="AY9258" s="61"/>
      <c r="AZ9258" s="61"/>
      <c r="BA9258" s="61"/>
    </row>
    <row r="9259" spans="39:53" x14ac:dyDescent="0.2">
      <c r="AM9259" s="61"/>
      <c r="AN9259" s="61"/>
      <c r="AO9259" s="171"/>
      <c r="AP9259" s="61"/>
      <c r="AQ9259" s="61"/>
      <c r="AR9259" s="61"/>
      <c r="AS9259" s="61"/>
      <c r="AT9259" s="61"/>
      <c r="AU9259" s="61"/>
      <c r="AV9259" s="61"/>
      <c r="AW9259" s="61"/>
      <c r="AX9259" s="61"/>
      <c r="AY9259" s="61"/>
      <c r="AZ9259" s="61"/>
      <c r="BA9259" s="61"/>
    </row>
    <row r="9260" spans="39:53" x14ac:dyDescent="0.2">
      <c r="AM9260" s="61"/>
      <c r="AN9260" s="61"/>
      <c r="AO9260" s="171"/>
      <c r="AP9260" s="61"/>
      <c r="AQ9260" s="61"/>
      <c r="AR9260" s="61"/>
      <c r="AS9260" s="61"/>
      <c r="AT9260" s="61"/>
      <c r="AU9260" s="61"/>
      <c r="AV9260" s="61"/>
      <c r="AW9260" s="61"/>
      <c r="AX9260" s="61"/>
      <c r="AY9260" s="61"/>
      <c r="AZ9260" s="61"/>
      <c r="BA9260" s="61"/>
    </row>
    <row r="9261" spans="39:53" x14ac:dyDescent="0.2">
      <c r="AM9261" s="61"/>
      <c r="AN9261" s="61"/>
      <c r="AO9261" s="171"/>
      <c r="AP9261" s="61"/>
      <c r="AQ9261" s="61"/>
      <c r="AR9261" s="61"/>
      <c r="AS9261" s="61"/>
      <c r="AT9261" s="61"/>
      <c r="AU9261" s="61"/>
      <c r="AV9261" s="61"/>
      <c r="AW9261" s="61"/>
      <c r="AX9261" s="61"/>
      <c r="AY9261" s="61"/>
      <c r="AZ9261" s="61"/>
      <c r="BA9261" s="61"/>
    </row>
    <row r="9262" spans="39:53" x14ac:dyDescent="0.2">
      <c r="AM9262" s="61"/>
      <c r="AN9262" s="61"/>
      <c r="AO9262" s="171"/>
      <c r="AP9262" s="61"/>
      <c r="AQ9262" s="61"/>
      <c r="AR9262" s="61"/>
      <c r="AS9262" s="61"/>
      <c r="AT9262" s="61"/>
      <c r="AU9262" s="61"/>
      <c r="AV9262" s="61"/>
      <c r="AW9262" s="61"/>
      <c r="AX9262" s="61"/>
      <c r="AY9262" s="61"/>
      <c r="AZ9262" s="61"/>
      <c r="BA9262" s="61"/>
    </row>
    <row r="9263" spans="39:53" x14ac:dyDescent="0.2">
      <c r="AM9263" s="61"/>
      <c r="AN9263" s="61"/>
      <c r="AO9263" s="171"/>
      <c r="AP9263" s="61"/>
      <c r="AQ9263" s="61"/>
      <c r="AR9263" s="61"/>
      <c r="AS9263" s="61"/>
      <c r="AT9263" s="61"/>
      <c r="AU9263" s="61"/>
      <c r="AV9263" s="61"/>
      <c r="AW9263" s="61"/>
      <c r="AX9263" s="61"/>
      <c r="AY9263" s="61"/>
      <c r="AZ9263" s="61"/>
      <c r="BA9263" s="61"/>
    </row>
    <row r="9264" spans="39:53" x14ac:dyDescent="0.2">
      <c r="AM9264" s="61"/>
      <c r="AN9264" s="61"/>
      <c r="AO9264" s="171"/>
      <c r="AP9264" s="61"/>
      <c r="AQ9264" s="61"/>
      <c r="AR9264" s="61"/>
      <c r="AS9264" s="61"/>
      <c r="AT9264" s="61"/>
      <c r="AU9264" s="61"/>
      <c r="AV9264" s="61"/>
      <c r="AW9264" s="61"/>
      <c r="AX9264" s="61"/>
      <c r="AY9264" s="61"/>
      <c r="AZ9264" s="61"/>
      <c r="BA9264" s="61"/>
    </row>
    <row r="9265" spans="39:53" x14ac:dyDescent="0.2">
      <c r="AM9265" s="61"/>
      <c r="AN9265" s="61"/>
      <c r="AO9265" s="171"/>
      <c r="AP9265" s="61"/>
      <c r="AQ9265" s="61"/>
      <c r="AR9265" s="61"/>
      <c r="AS9265" s="61"/>
      <c r="AT9265" s="61"/>
      <c r="AU9265" s="61"/>
      <c r="AV9265" s="61"/>
      <c r="AW9265" s="61"/>
      <c r="AX9265" s="61"/>
      <c r="AY9265" s="61"/>
      <c r="AZ9265" s="61"/>
      <c r="BA9265" s="61"/>
    </row>
    <row r="9266" spans="39:53" x14ac:dyDescent="0.2">
      <c r="AM9266" s="61"/>
      <c r="AN9266" s="61"/>
      <c r="AO9266" s="171"/>
      <c r="AP9266" s="61"/>
      <c r="AQ9266" s="61"/>
      <c r="AR9266" s="61"/>
      <c r="AS9266" s="61"/>
      <c r="AT9266" s="61"/>
      <c r="AU9266" s="61"/>
      <c r="AV9266" s="61"/>
      <c r="AW9266" s="61"/>
      <c r="AX9266" s="61"/>
      <c r="AY9266" s="61"/>
      <c r="AZ9266" s="61"/>
      <c r="BA9266" s="61"/>
    </row>
    <row r="9267" spans="39:53" x14ac:dyDescent="0.2">
      <c r="AM9267" s="61"/>
      <c r="AN9267" s="61"/>
      <c r="AO9267" s="171"/>
      <c r="AP9267" s="61"/>
      <c r="AQ9267" s="61"/>
      <c r="AR9267" s="61"/>
      <c r="AS9267" s="61"/>
      <c r="AT9267" s="61"/>
      <c r="AU9267" s="61"/>
      <c r="AV9267" s="61"/>
      <c r="AW9267" s="61"/>
      <c r="AX9267" s="61"/>
      <c r="AY9267" s="61"/>
      <c r="AZ9267" s="61"/>
      <c r="BA9267" s="61"/>
    </row>
    <row r="9268" spans="39:53" x14ac:dyDescent="0.2">
      <c r="AM9268" s="61"/>
      <c r="AN9268" s="61"/>
      <c r="AO9268" s="171"/>
      <c r="AP9268" s="61"/>
      <c r="AQ9268" s="61"/>
      <c r="AR9268" s="61"/>
      <c r="AS9268" s="61"/>
      <c r="AT9268" s="61"/>
      <c r="AU9268" s="61"/>
      <c r="AV9268" s="61"/>
      <c r="AW9268" s="61"/>
      <c r="AX9268" s="61"/>
      <c r="AY9268" s="61"/>
      <c r="AZ9268" s="61"/>
      <c r="BA9268" s="61"/>
    </row>
    <row r="9269" spans="39:53" x14ac:dyDescent="0.2">
      <c r="AM9269" s="61"/>
      <c r="AN9269" s="61"/>
      <c r="AO9269" s="171"/>
      <c r="AP9269" s="61"/>
      <c r="AQ9269" s="61"/>
      <c r="AR9269" s="61"/>
      <c r="AS9269" s="61"/>
      <c r="AT9269" s="61"/>
      <c r="AU9269" s="61"/>
      <c r="AV9269" s="61"/>
      <c r="AW9269" s="61"/>
      <c r="AX9269" s="61"/>
      <c r="AY9269" s="61"/>
      <c r="AZ9269" s="61"/>
      <c r="BA9269" s="61"/>
    </row>
    <row r="9270" spans="39:53" x14ac:dyDescent="0.2">
      <c r="AM9270" s="61"/>
      <c r="AN9270" s="61"/>
      <c r="AO9270" s="171"/>
      <c r="AP9270" s="61"/>
      <c r="AQ9270" s="61"/>
      <c r="AR9270" s="61"/>
      <c r="AS9270" s="61"/>
      <c r="AT9270" s="61"/>
      <c r="AU9270" s="61"/>
      <c r="AV9270" s="61"/>
      <c r="AW9270" s="61"/>
      <c r="AX9270" s="61"/>
      <c r="AY9270" s="61"/>
      <c r="AZ9270" s="61"/>
      <c r="BA9270" s="61"/>
    </row>
    <row r="9271" spans="39:53" x14ac:dyDescent="0.2">
      <c r="AM9271" s="61"/>
      <c r="AN9271" s="61"/>
      <c r="AO9271" s="171"/>
      <c r="AP9271" s="61"/>
      <c r="AQ9271" s="61"/>
      <c r="AR9271" s="61"/>
      <c r="AS9271" s="61"/>
      <c r="AT9271" s="61"/>
      <c r="AU9271" s="61"/>
      <c r="AV9271" s="61"/>
      <c r="AW9271" s="61"/>
      <c r="AX9271" s="61"/>
      <c r="AY9271" s="61"/>
      <c r="AZ9271" s="61"/>
      <c r="BA9271" s="61"/>
    </row>
    <row r="9272" spans="39:53" x14ac:dyDescent="0.2">
      <c r="AM9272" s="61"/>
      <c r="AN9272" s="61"/>
      <c r="AO9272" s="171"/>
      <c r="AP9272" s="61"/>
      <c r="AQ9272" s="61"/>
      <c r="AR9272" s="61"/>
      <c r="AS9272" s="61"/>
      <c r="AT9272" s="61"/>
      <c r="AU9272" s="61"/>
      <c r="AV9272" s="61"/>
      <c r="AW9272" s="61"/>
      <c r="AX9272" s="61"/>
      <c r="AY9272" s="61"/>
      <c r="AZ9272" s="61"/>
      <c r="BA9272" s="61"/>
    </row>
    <row r="9273" spans="39:53" x14ac:dyDescent="0.2">
      <c r="AM9273" s="61"/>
      <c r="AN9273" s="61"/>
      <c r="AO9273" s="171"/>
      <c r="AP9273" s="61"/>
      <c r="AQ9273" s="61"/>
      <c r="AR9273" s="61"/>
      <c r="AS9273" s="61"/>
      <c r="AT9273" s="61"/>
      <c r="AU9273" s="61"/>
      <c r="AV9273" s="61"/>
      <c r="AW9273" s="61"/>
      <c r="AX9273" s="61"/>
      <c r="AY9273" s="61"/>
      <c r="AZ9273" s="61"/>
      <c r="BA9273" s="61"/>
    </row>
    <row r="9274" spans="39:53" x14ac:dyDescent="0.2">
      <c r="AM9274" s="61"/>
      <c r="AN9274" s="61"/>
      <c r="AO9274" s="171"/>
      <c r="AP9274" s="61"/>
      <c r="AQ9274" s="61"/>
      <c r="AR9274" s="61"/>
      <c r="AS9274" s="61"/>
      <c r="AT9274" s="61"/>
      <c r="AU9274" s="61"/>
      <c r="AV9274" s="61"/>
      <c r="AW9274" s="61"/>
      <c r="AX9274" s="61"/>
      <c r="AY9274" s="61"/>
      <c r="AZ9274" s="61"/>
      <c r="BA9274" s="61"/>
    </row>
    <row r="9275" spans="39:53" x14ac:dyDescent="0.2">
      <c r="AM9275" s="61"/>
      <c r="AN9275" s="61"/>
      <c r="AO9275" s="171"/>
      <c r="AP9275" s="61"/>
      <c r="AQ9275" s="61"/>
      <c r="AR9275" s="61"/>
      <c r="AS9275" s="61"/>
      <c r="AT9275" s="61"/>
      <c r="AU9275" s="61"/>
      <c r="AV9275" s="61"/>
      <c r="AW9275" s="61"/>
      <c r="AX9275" s="61"/>
      <c r="AY9275" s="61"/>
      <c r="AZ9275" s="61"/>
      <c r="BA9275" s="61"/>
    </row>
    <row r="9276" spans="39:53" x14ac:dyDescent="0.2">
      <c r="AM9276" s="61"/>
      <c r="AN9276" s="61"/>
      <c r="AO9276" s="171"/>
      <c r="AP9276" s="61"/>
      <c r="AQ9276" s="61"/>
      <c r="AR9276" s="61"/>
      <c r="AS9276" s="61"/>
      <c r="AT9276" s="61"/>
      <c r="AU9276" s="61"/>
      <c r="AV9276" s="61"/>
      <c r="AW9276" s="61"/>
      <c r="AX9276" s="61"/>
      <c r="AY9276" s="61"/>
      <c r="AZ9276" s="61"/>
      <c r="BA9276" s="61"/>
    </row>
    <row r="9277" spans="39:53" x14ac:dyDescent="0.2">
      <c r="AM9277" s="61"/>
      <c r="AN9277" s="61"/>
      <c r="AO9277" s="171"/>
      <c r="AP9277" s="61"/>
      <c r="AQ9277" s="61"/>
      <c r="AR9277" s="61"/>
      <c r="AS9277" s="61"/>
      <c r="AT9277" s="61"/>
      <c r="AU9277" s="61"/>
      <c r="AV9277" s="61"/>
      <c r="AW9277" s="61"/>
      <c r="AX9277" s="61"/>
      <c r="AY9277" s="61"/>
      <c r="AZ9277" s="61"/>
      <c r="BA9277" s="61"/>
    </row>
    <row r="9278" spans="39:53" x14ac:dyDescent="0.2">
      <c r="AM9278" s="61"/>
      <c r="AN9278" s="61"/>
      <c r="AO9278" s="171"/>
      <c r="AP9278" s="61"/>
      <c r="AQ9278" s="61"/>
      <c r="AR9278" s="61"/>
      <c r="AS9278" s="61"/>
      <c r="AT9278" s="61"/>
      <c r="AU9278" s="61"/>
      <c r="AV9278" s="61"/>
      <c r="AW9278" s="61"/>
      <c r="AX9278" s="61"/>
      <c r="AY9278" s="61"/>
      <c r="AZ9278" s="61"/>
      <c r="BA9278" s="61"/>
    </row>
    <row r="9279" spans="39:53" x14ac:dyDescent="0.2">
      <c r="AM9279" s="61"/>
      <c r="AN9279" s="61"/>
      <c r="AO9279" s="171"/>
      <c r="AP9279" s="61"/>
      <c r="AQ9279" s="61"/>
      <c r="AR9279" s="61"/>
      <c r="AS9279" s="61"/>
      <c r="AT9279" s="61"/>
      <c r="AU9279" s="61"/>
      <c r="AV9279" s="61"/>
      <c r="AW9279" s="61"/>
      <c r="AX9279" s="61"/>
      <c r="AY9279" s="61"/>
      <c r="AZ9279" s="61"/>
      <c r="BA9279" s="61"/>
    </row>
    <row r="9280" spans="39:53" x14ac:dyDescent="0.2">
      <c r="AM9280" s="61"/>
      <c r="AN9280" s="61"/>
      <c r="AO9280" s="171"/>
      <c r="AP9280" s="61"/>
      <c r="AQ9280" s="61"/>
      <c r="AR9280" s="61"/>
      <c r="AS9280" s="61"/>
      <c r="AT9280" s="61"/>
      <c r="AU9280" s="61"/>
      <c r="AV9280" s="61"/>
      <c r="AW9280" s="61"/>
      <c r="AX9280" s="61"/>
      <c r="AY9280" s="61"/>
      <c r="AZ9280" s="61"/>
      <c r="BA9280" s="61"/>
    </row>
    <row r="9281" spans="39:53" x14ac:dyDescent="0.2">
      <c r="AM9281" s="61"/>
      <c r="AN9281" s="61"/>
      <c r="AO9281" s="171"/>
      <c r="AP9281" s="61"/>
      <c r="AQ9281" s="61"/>
      <c r="AR9281" s="61"/>
      <c r="AS9281" s="61"/>
      <c r="AT9281" s="61"/>
      <c r="AU9281" s="61"/>
      <c r="AV9281" s="61"/>
      <c r="AW9281" s="61"/>
      <c r="AX9281" s="61"/>
      <c r="AY9281" s="61"/>
      <c r="AZ9281" s="61"/>
      <c r="BA9281" s="61"/>
    </row>
    <row r="9282" spans="39:53" x14ac:dyDescent="0.2">
      <c r="AM9282" s="61"/>
      <c r="AN9282" s="61"/>
      <c r="AO9282" s="171"/>
      <c r="AP9282" s="61"/>
      <c r="AQ9282" s="61"/>
      <c r="AR9282" s="61"/>
      <c r="AS9282" s="61"/>
      <c r="AT9282" s="61"/>
      <c r="AU9282" s="61"/>
      <c r="AV9282" s="61"/>
      <c r="AW9282" s="61"/>
      <c r="AX9282" s="61"/>
      <c r="AY9282" s="61"/>
      <c r="AZ9282" s="61"/>
      <c r="BA9282" s="61"/>
    </row>
    <row r="9283" spans="39:53" x14ac:dyDescent="0.2">
      <c r="AM9283" s="61"/>
      <c r="AN9283" s="61"/>
      <c r="AO9283" s="171"/>
      <c r="AP9283" s="61"/>
      <c r="AQ9283" s="61"/>
      <c r="AR9283" s="61"/>
      <c r="AS9283" s="61"/>
      <c r="AT9283" s="61"/>
      <c r="AU9283" s="61"/>
      <c r="AV9283" s="61"/>
      <c r="AW9283" s="61"/>
      <c r="AX9283" s="61"/>
      <c r="AY9283" s="61"/>
      <c r="AZ9283" s="61"/>
      <c r="BA9283" s="61"/>
    </row>
    <row r="9284" spans="39:53" x14ac:dyDescent="0.2">
      <c r="AM9284" s="61"/>
      <c r="AN9284" s="61"/>
      <c r="AO9284" s="171"/>
      <c r="AP9284" s="61"/>
      <c r="AQ9284" s="61"/>
      <c r="AR9284" s="61"/>
      <c r="AS9284" s="61"/>
      <c r="AT9284" s="61"/>
      <c r="AU9284" s="61"/>
      <c r="AV9284" s="61"/>
      <c r="AW9284" s="61"/>
      <c r="AX9284" s="61"/>
      <c r="AY9284" s="61"/>
      <c r="AZ9284" s="61"/>
      <c r="BA9284" s="61"/>
    </row>
    <row r="9285" spans="39:53" x14ac:dyDescent="0.2">
      <c r="AM9285" s="61"/>
      <c r="AN9285" s="61"/>
      <c r="AO9285" s="171"/>
      <c r="AP9285" s="61"/>
      <c r="AQ9285" s="61"/>
      <c r="AR9285" s="61"/>
      <c r="AS9285" s="61"/>
      <c r="AT9285" s="61"/>
      <c r="AU9285" s="61"/>
      <c r="AV9285" s="61"/>
      <c r="AW9285" s="61"/>
      <c r="AX9285" s="61"/>
      <c r="AY9285" s="61"/>
      <c r="AZ9285" s="61"/>
      <c r="BA9285" s="61"/>
    </row>
    <row r="9286" spans="39:53" x14ac:dyDescent="0.2">
      <c r="AM9286" s="61"/>
      <c r="AN9286" s="61"/>
      <c r="AO9286" s="171"/>
      <c r="AP9286" s="61"/>
      <c r="AQ9286" s="61"/>
      <c r="AR9286" s="61"/>
      <c r="AS9286" s="61"/>
      <c r="AT9286" s="61"/>
      <c r="AU9286" s="61"/>
      <c r="AV9286" s="61"/>
      <c r="AW9286" s="61"/>
      <c r="AX9286" s="61"/>
      <c r="AY9286" s="61"/>
      <c r="AZ9286" s="61"/>
      <c r="BA9286" s="61"/>
    </row>
    <row r="9287" spans="39:53" x14ac:dyDescent="0.2">
      <c r="AM9287" s="61"/>
      <c r="AN9287" s="61"/>
      <c r="AO9287" s="171"/>
      <c r="AP9287" s="61"/>
      <c r="AQ9287" s="61"/>
      <c r="AR9287" s="61"/>
      <c r="AS9287" s="61"/>
      <c r="AT9287" s="61"/>
      <c r="AU9287" s="61"/>
      <c r="AV9287" s="61"/>
      <c r="AW9287" s="61"/>
      <c r="AX9287" s="61"/>
      <c r="AY9287" s="61"/>
      <c r="AZ9287" s="61"/>
      <c r="BA9287" s="61"/>
    </row>
    <row r="9288" spans="39:53" x14ac:dyDescent="0.2">
      <c r="AM9288" s="61"/>
      <c r="AN9288" s="61"/>
      <c r="AO9288" s="171"/>
      <c r="AP9288" s="61"/>
      <c r="AQ9288" s="61"/>
      <c r="AR9288" s="61"/>
      <c r="AS9288" s="61"/>
      <c r="AT9288" s="61"/>
      <c r="AU9288" s="61"/>
      <c r="AV9288" s="61"/>
      <c r="AW9288" s="61"/>
      <c r="AX9288" s="61"/>
      <c r="AY9288" s="61"/>
      <c r="AZ9288" s="61"/>
      <c r="BA9288" s="61"/>
    </row>
    <row r="9289" spans="39:53" x14ac:dyDescent="0.2">
      <c r="AM9289" s="61"/>
      <c r="AN9289" s="61"/>
      <c r="AO9289" s="171"/>
      <c r="AP9289" s="61"/>
      <c r="AQ9289" s="61"/>
      <c r="AR9289" s="61"/>
      <c r="AS9289" s="61"/>
      <c r="AT9289" s="61"/>
      <c r="AU9289" s="61"/>
      <c r="AV9289" s="61"/>
      <c r="AW9289" s="61"/>
      <c r="AX9289" s="61"/>
      <c r="AY9289" s="61"/>
      <c r="AZ9289" s="61"/>
      <c r="BA9289" s="61"/>
    </row>
    <row r="9290" spans="39:53" x14ac:dyDescent="0.2">
      <c r="AM9290" s="61"/>
      <c r="AN9290" s="61"/>
      <c r="AO9290" s="171"/>
      <c r="AP9290" s="61"/>
      <c r="AQ9290" s="61"/>
      <c r="AR9290" s="61"/>
      <c r="AS9290" s="61"/>
      <c r="AT9290" s="61"/>
      <c r="AU9290" s="61"/>
      <c r="AV9290" s="61"/>
      <c r="AW9290" s="61"/>
      <c r="AX9290" s="61"/>
      <c r="AY9290" s="61"/>
      <c r="AZ9290" s="61"/>
      <c r="BA9290" s="61"/>
    </row>
    <row r="9291" spans="39:53" x14ac:dyDescent="0.2">
      <c r="AM9291" s="61"/>
      <c r="AN9291" s="61"/>
      <c r="AO9291" s="171"/>
      <c r="AP9291" s="61"/>
      <c r="AQ9291" s="61"/>
      <c r="AR9291" s="61"/>
      <c r="AS9291" s="61"/>
      <c r="AT9291" s="61"/>
      <c r="AU9291" s="61"/>
      <c r="AV9291" s="61"/>
      <c r="AW9291" s="61"/>
      <c r="AX9291" s="61"/>
      <c r="AY9291" s="61"/>
      <c r="AZ9291" s="61"/>
      <c r="BA9291" s="61"/>
    </row>
    <row r="9292" spans="39:53" x14ac:dyDescent="0.2">
      <c r="AM9292" s="61"/>
      <c r="AN9292" s="61"/>
      <c r="AO9292" s="171"/>
      <c r="AP9292" s="61"/>
      <c r="AQ9292" s="61"/>
      <c r="AR9292" s="61"/>
      <c r="AS9292" s="61"/>
      <c r="AT9292" s="61"/>
      <c r="AU9292" s="61"/>
      <c r="AV9292" s="61"/>
      <c r="AW9292" s="61"/>
      <c r="AX9292" s="61"/>
      <c r="AY9292" s="61"/>
      <c r="AZ9292" s="61"/>
      <c r="BA9292" s="61"/>
    </row>
    <row r="9293" spans="39:53" x14ac:dyDescent="0.2">
      <c r="AM9293" s="61"/>
      <c r="AN9293" s="61"/>
      <c r="AO9293" s="171"/>
      <c r="AP9293" s="61"/>
      <c r="AQ9293" s="61"/>
      <c r="AR9293" s="61"/>
      <c r="AS9293" s="61"/>
      <c r="AT9293" s="61"/>
      <c r="AU9293" s="61"/>
      <c r="AV9293" s="61"/>
      <c r="AW9293" s="61"/>
      <c r="AX9293" s="61"/>
      <c r="AY9293" s="61"/>
      <c r="AZ9293" s="61"/>
      <c r="BA9293" s="61"/>
    </row>
    <row r="9294" spans="39:53" x14ac:dyDescent="0.2">
      <c r="AM9294" s="61"/>
      <c r="AN9294" s="61"/>
      <c r="AO9294" s="171"/>
      <c r="AP9294" s="61"/>
      <c r="AQ9294" s="61"/>
      <c r="AR9294" s="61"/>
      <c r="AS9294" s="61"/>
      <c r="AT9294" s="61"/>
      <c r="AU9294" s="61"/>
      <c r="AV9294" s="61"/>
      <c r="AW9294" s="61"/>
      <c r="AX9294" s="61"/>
      <c r="AY9294" s="61"/>
      <c r="AZ9294" s="61"/>
      <c r="BA9294" s="61"/>
    </row>
    <row r="9295" spans="39:53" x14ac:dyDescent="0.2">
      <c r="AM9295" s="61"/>
      <c r="AN9295" s="61"/>
      <c r="AO9295" s="171"/>
      <c r="AP9295" s="61"/>
      <c r="AQ9295" s="61"/>
      <c r="AR9295" s="61"/>
      <c r="AS9295" s="61"/>
      <c r="AT9295" s="61"/>
      <c r="AU9295" s="61"/>
      <c r="AV9295" s="61"/>
      <c r="AW9295" s="61"/>
      <c r="AX9295" s="61"/>
      <c r="AY9295" s="61"/>
      <c r="AZ9295" s="61"/>
      <c r="BA9295" s="61"/>
    </row>
    <row r="9296" spans="39:53" x14ac:dyDescent="0.2">
      <c r="AM9296" s="61"/>
      <c r="AN9296" s="61"/>
      <c r="AO9296" s="171"/>
      <c r="AP9296" s="61"/>
      <c r="AQ9296" s="61"/>
      <c r="AR9296" s="61"/>
      <c r="AS9296" s="61"/>
      <c r="AT9296" s="61"/>
      <c r="AU9296" s="61"/>
      <c r="AV9296" s="61"/>
      <c r="AW9296" s="61"/>
      <c r="AX9296" s="61"/>
      <c r="AY9296" s="61"/>
      <c r="AZ9296" s="61"/>
      <c r="BA9296" s="61"/>
    </row>
    <row r="9297" spans="39:53" x14ac:dyDescent="0.2">
      <c r="AM9297" s="61"/>
      <c r="AN9297" s="61"/>
      <c r="AO9297" s="171"/>
      <c r="AP9297" s="61"/>
      <c r="AQ9297" s="61"/>
      <c r="AR9297" s="61"/>
      <c r="AS9297" s="61"/>
      <c r="AT9297" s="61"/>
      <c r="AU9297" s="61"/>
      <c r="AV9297" s="61"/>
      <c r="AW9297" s="61"/>
      <c r="AX9297" s="61"/>
      <c r="AY9297" s="61"/>
      <c r="AZ9297" s="61"/>
      <c r="BA9297" s="61"/>
    </row>
    <row r="9298" spans="39:53" x14ac:dyDescent="0.2">
      <c r="AM9298" s="61"/>
      <c r="AN9298" s="61"/>
      <c r="AO9298" s="171"/>
      <c r="AP9298" s="61"/>
      <c r="AQ9298" s="61"/>
      <c r="AR9298" s="61"/>
      <c r="AS9298" s="61"/>
      <c r="AT9298" s="61"/>
      <c r="AU9298" s="61"/>
      <c r="AV9298" s="61"/>
      <c r="AW9298" s="61"/>
      <c r="AX9298" s="61"/>
      <c r="AY9298" s="61"/>
      <c r="AZ9298" s="61"/>
      <c r="BA9298" s="61"/>
    </row>
    <row r="9299" spans="39:53" x14ac:dyDescent="0.2">
      <c r="AM9299" s="61"/>
      <c r="AN9299" s="61"/>
      <c r="AO9299" s="171"/>
      <c r="AP9299" s="61"/>
      <c r="AQ9299" s="61"/>
      <c r="AR9299" s="61"/>
      <c r="AS9299" s="61"/>
      <c r="AT9299" s="61"/>
      <c r="AU9299" s="61"/>
      <c r="AV9299" s="61"/>
      <c r="AW9299" s="61"/>
      <c r="AX9299" s="61"/>
      <c r="AY9299" s="61"/>
      <c r="AZ9299" s="61"/>
      <c r="BA9299" s="61"/>
    </row>
    <row r="9300" spans="39:53" x14ac:dyDescent="0.2">
      <c r="AM9300" s="61"/>
      <c r="AN9300" s="61"/>
      <c r="AO9300" s="171"/>
      <c r="AP9300" s="61"/>
      <c r="AQ9300" s="61"/>
      <c r="AR9300" s="61"/>
      <c r="AS9300" s="61"/>
      <c r="AT9300" s="61"/>
      <c r="AU9300" s="61"/>
      <c r="AV9300" s="61"/>
      <c r="AW9300" s="61"/>
      <c r="AX9300" s="61"/>
      <c r="AY9300" s="61"/>
      <c r="AZ9300" s="61"/>
      <c r="BA9300" s="61"/>
    </row>
    <row r="9301" spans="39:53" x14ac:dyDescent="0.2">
      <c r="AM9301" s="61"/>
      <c r="AN9301" s="61"/>
      <c r="AO9301" s="171"/>
      <c r="AP9301" s="61"/>
      <c r="AQ9301" s="61"/>
      <c r="AR9301" s="61"/>
      <c r="AS9301" s="61"/>
      <c r="AT9301" s="61"/>
      <c r="AU9301" s="61"/>
      <c r="AV9301" s="61"/>
      <c r="AW9301" s="61"/>
      <c r="AX9301" s="61"/>
      <c r="AY9301" s="61"/>
      <c r="AZ9301" s="61"/>
      <c r="BA9301" s="61"/>
    </row>
    <row r="9302" spans="39:53" x14ac:dyDescent="0.2">
      <c r="AM9302" s="61"/>
      <c r="AN9302" s="61"/>
      <c r="AO9302" s="171"/>
      <c r="AP9302" s="61"/>
      <c r="AQ9302" s="61"/>
      <c r="AR9302" s="61"/>
      <c r="AS9302" s="61"/>
      <c r="AT9302" s="61"/>
      <c r="AU9302" s="61"/>
      <c r="AV9302" s="61"/>
      <c r="AW9302" s="61"/>
      <c r="AX9302" s="61"/>
      <c r="AY9302" s="61"/>
      <c r="AZ9302" s="61"/>
      <c r="BA9302" s="61"/>
    </row>
    <row r="9303" spans="39:53" x14ac:dyDescent="0.2">
      <c r="AM9303" s="61"/>
      <c r="AN9303" s="61"/>
      <c r="AO9303" s="171"/>
      <c r="AP9303" s="61"/>
      <c r="AQ9303" s="61"/>
      <c r="AR9303" s="61"/>
      <c r="AS9303" s="61"/>
      <c r="AT9303" s="61"/>
      <c r="AU9303" s="61"/>
      <c r="AV9303" s="61"/>
      <c r="AW9303" s="61"/>
      <c r="AX9303" s="61"/>
      <c r="AY9303" s="61"/>
      <c r="AZ9303" s="61"/>
      <c r="BA9303" s="61"/>
    </row>
    <row r="9304" spans="39:53" x14ac:dyDescent="0.2">
      <c r="AM9304" s="61"/>
      <c r="AN9304" s="61"/>
      <c r="AO9304" s="171"/>
      <c r="AP9304" s="61"/>
      <c r="AQ9304" s="61"/>
      <c r="AR9304" s="61"/>
      <c r="AS9304" s="61"/>
      <c r="AT9304" s="61"/>
      <c r="AU9304" s="61"/>
      <c r="AV9304" s="61"/>
      <c r="AW9304" s="61"/>
      <c r="AX9304" s="61"/>
      <c r="AY9304" s="61"/>
      <c r="AZ9304" s="61"/>
      <c r="BA9304" s="61"/>
    </row>
    <row r="9305" spans="39:53" x14ac:dyDescent="0.2">
      <c r="AM9305" s="61"/>
      <c r="AN9305" s="61"/>
      <c r="AO9305" s="171"/>
      <c r="AP9305" s="61"/>
      <c r="AQ9305" s="61"/>
      <c r="AR9305" s="61"/>
      <c r="AS9305" s="61"/>
      <c r="AT9305" s="61"/>
      <c r="AU9305" s="61"/>
      <c r="AV9305" s="61"/>
      <c r="AW9305" s="61"/>
      <c r="AX9305" s="61"/>
      <c r="AY9305" s="61"/>
      <c r="AZ9305" s="61"/>
      <c r="BA9305" s="61"/>
    </row>
    <row r="9306" spans="39:53" x14ac:dyDescent="0.2">
      <c r="AM9306" s="61"/>
      <c r="AN9306" s="61"/>
      <c r="AO9306" s="171"/>
      <c r="AP9306" s="61"/>
      <c r="AQ9306" s="61"/>
      <c r="AR9306" s="61"/>
      <c r="AS9306" s="61"/>
      <c r="AT9306" s="61"/>
      <c r="AU9306" s="61"/>
      <c r="AV9306" s="61"/>
      <c r="AW9306" s="61"/>
      <c r="AX9306" s="61"/>
      <c r="AY9306" s="61"/>
      <c r="AZ9306" s="61"/>
      <c r="BA9306" s="61"/>
    </row>
    <row r="9307" spans="39:53" x14ac:dyDescent="0.2">
      <c r="AM9307" s="61"/>
      <c r="AN9307" s="61"/>
      <c r="AO9307" s="171"/>
      <c r="AP9307" s="61"/>
      <c r="AQ9307" s="61"/>
      <c r="AR9307" s="61"/>
      <c r="AS9307" s="61"/>
      <c r="AT9307" s="61"/>
      <c r="AU9307" s="61"/>
      <c r="AV9307" s="61"/>
      <c r="AW9307" s="61"/>
      <c r="AX9307" s="61"/>
      <c r="AY9307" s="61"/>
      <c r="AZ9307" s="61"/>
      <c r="BA9307" s="61"/>
    </row>
    <row r="9308" spans="39:53" x14ac:dyDescent="0.2">
      <c r="AM9308" s="61"/>
      <c r="AN9308" s="61"/>
      <c r="AO9308" s="171"/>
      <c r="AP9308" s="61"/>
      <c r="AQ9308" s="61"/>
      <c r="AR9308" s="61"/>
      <c r="AS9308" s="61"/>
      <c r="AT9308" s="61"/>
      <c r="AU9308" s="61"/>
      <c r="AV9308" s="61"/>
      <c r="AW9308" s="61"/>
      <c r="AX9308" s="61"/>
      <c r="AY9308" s="61"/>
      <c r="AZ9308" s="61"/>
      <c r="BA9308" s="61"/>
    </row>
    <row r="9309" spans="39:53" x14ac:dyDescent="0.2">
      <c r="AM9309" s="61"/>
      <c r="AN9309" s="61"/>
      <c r="AO9309" s="171"/>
      <c r="AP9309" s="61"/>
      <c r="AQ9309" s="61"/>
      <c r="AR9309" s="61"/>
      <c r="AS9309" s="61"/>
      <c r="AT9309" s="61"/>
      <c r="AU9309" s="61"/>
      <c r="AV9309" s="61"/>
      <c r="AW9309" s="61"/>
      <c r="AX9309" s="61"/>
      <c r="AY9309" s="61"/>
      <c r="AZ9309" s="61"/>
      <c r="BA9309" s="61"/>
    </row>
    <row r="9310" spans="39:53" x14ac:dyDescent="0.2">
      <c r="AM9310" s="61"/>
      <c r="AN9310" s="61"/>
      <c r="AO9310" s="171"/>
      <c r="AP9310" s="61"/>
      <c r="AQ9310" s="61"/>
      <c r="AR9310" s="61"/>
      <c r="AS9310" s="61"/>
      <c r="AT9310" s="61"/>
      <c r="AU9310" s="61"/>
      <c r="AV9310" s="61"/>
      <c r="AW9310" s="61"/>
      <c r="AX9310" s="61"/>
      <c r="AY9310" s="61"/>
      <c r="AZ9310" s="61"/>
      <c r="BA9310" s="61"/>
    </row>
    <row r="9311" spans="39:53" x14ac:dyDescent="0.2">
      <c r="AM9311" s="61"/>
      <c r="AN9311" s="61"/>
      <c r="AO9311" s="171"/>
      <c r="AP9311" s="61"/>
      <c r="AQ9311" s="61"/>
      <c r="AR9311" s="61"/>
      <c r="AS9311" s="61"/>
      <c r="AT9311" s="61"/>
      <c r="AU9311" s="61"/>
      <c r="AV9311" s="61"/>
      <c r="AW9311" s="61"/>
      <c r="AX9311" s="61"/>
      <c r="AY9311" s="61"/>
      <c r="AZ9311" s="61"/>
      <c r="BA9311" s="61"/>
    </row>
    <row r="9312" spans="39:53" x14ac:dyDescent="0.2">
      <c r="AM9312" s="61"/>
      <c r="AN9312" s="61"/>
      <c r="AO9312" s="171"/>
      <c r="AP9312" s="61"/>
      <c r="AQ9312" s="61"/>
      <c r="AR9312" s="61"/>
      <c r="AS9312" s="61"/>
      <c r="AT9312" s="61"/>
      <c r="AU9312" s="61"/>
      <c r="AV9312" s="61"/>
      <c r="AW9312" s="61"/>
      <c r="AX9312" s="61"/>
      <c r="AY9312" s="61"/>
      <c r="AZ9312" s="61"/>
      <c r="BA9312" s="61"/>
    </row>
    <row r="9313" spans="39:53" x14ac:dyDescent="0.2">
      <c r="AM9313" s="61"/>
      <c r="AN9313" s="61"/>
      <c r="AO9313" s="171"/>
      <c r="AP9313" s="61"/>
      <c r="AQ9313" s="61"/>
      <c r="AR9313" s="61"/>
      <c r="AS9313" s="61"/>
      <c r="AT9313" s="61"/>
      <c r="AU9313" s="61"/>
      <c r="AV9313" s="61"/>
      <c r="AW9313" s="61"/>
      <c r="AX9313" s="61"/>
      <c r="AY9313" s="61"/>
      <c r="AZ9313" s="61"/>
      <c r="BA9313" s="61"/>
    </row>
    <row r="9314" spans="39:53" x14ac:dyDescent="0.2">
      <c r="AM9314" s="61"/>
      <c r="AN9314" s="61"/>
      <c r="AO9314" s="171"/>
      <c r="AP9314" s="61"/>
      <c r="AQ9314" s="61"/>
      <c r="AR9314" s="61"/>
      <c r="AS9314" s="61"/>
      <c r="AT9314" s="61"/>
      <c r="AU9314" s="61"/>
      <c r="AV9314" s="61"/>
      <c r="AW9314" s="61"/>
      <c r="AX9314" s="61"/>
      <c r="AY9314" s="61"/>
      <c r="AZ9314" s="61"/>
      <c r="BA9314" s="61"/>
    </row>
    <row r="9315" spans="39:53" x14ac:dyDescent="0.2">
      <c r="AM9315" s="61"/>
      <c r="AN9315" s="61"/>
      <c r="AO9315" s="171"/>
      <c r="AP9315" s="61"/>
      <c r="AQ9315" s="61"/>
      <c r="AR9315" s="61"/>
      <c r="AS9315" s="61"/>
      <c r="AT9315" s="61"/>
      <c r="AU9315" s="61"/>
      <c r="AV9315" s="61"/>
      <c r="AW9315" s="61"/>
      <c r="AX9315" s="61"/>
      <c r="AY9315" s="61"/>
      <c r="AZ9315" s="61"/>
      <c r="BA9315" s="61"/>
    </row>
    <row r="9316" spans="39:53" x14ac:dyDescent="0.2">
      <c r="AM9316" s="61"/>
      <c r="AN9316" s="61"/>
      <c r="AO9316" s="171"/>
      <c r="AP9316" s="61"/>
      <c r="AQ9316" s="61"/>
      <c r="AR9316" s="61"/>
      <c r="AS9316" s="61"/>
      <c r="AT9316" s="61"/>
      <c r="AU9316" s="61"/>
      <c r="AV9316" s="61"/>
      <c r="AW9316" s="61"/>
      <c r="AX9316" s="61"/>
      <c r="AY9316" s="61"/>
      <c r="AZ9316" s="61"/>
      <c r="BA9316" s="61"/>
    </row>
    <row r="9317" spans="39:53" x14ac:dyDescent="0.2">
      <c r="AM9317" s="61"/>
      <c r="AN9317" s="61"/>
      <c r="AO9317" s="171"/>
      <c r="AP9317" s="61"/>
      <c r="AQ9317" s="61"/>
      <c r="AR9317" s="61"/>
      <c r="AS9317" s="61"/>
      <c r="AT9317" s="61"/>
      <c r="AU9317" s="61"/>
      <c r="AV9317" s="61"/>
      <c r="AW9317" s="61"/>
      <c r="AX9317" s="61"/>
      <c r="AY9317" s="61"/>
      <c r="AZ9317" s="61"/>
      <c r="BA9317" s="61"/>
    </row>
    <row r="9318" spans="39:53" x14ac:dyDescent="0.2">
      <c r="AM9318" s="61"/>
      <c r="AN9318" s="61"/>
      <c r="AO9318" s="171"/>
      <c r="AP9318" s="61"/>
      <c r="AQ9318" s="61"/>
      <c r="AR9318" s="61"/>
      <c r="AS9318" s="61"/>
      <c r="AT9318" s="61"/>
      <c r="AU9318" s="61"/>
      <c r="AV9318" s="61"/>
      <c r="AW9318" s="61"/>
      <c r="AX9318" s="61"/>
      <c r="AY9318" s="61"/>
      <c r="AZ9318" s="61"/>
      <c r="BA9318" s="61"/>
    </row>
    <row r="9319" spans="39:53" x14ac:dyDescent="0.2">
      <c r="AM9319" s="61"/>
      <c r="AN9319" s="61"/>
      <c r="AO9319" s="171"/>
      <c r="AP9319" s="61"/>
      <c r="AQ9319" s="61"/>
      <c r="AR9319" s="61"/>
      <c r="AS9319" s="61"/>
      <c r="AT9319" s="61"/>
      <c r="AU9319" s="61"/>
      <c r="AV9319" s="61"/>
      <c r="AW9319" s="61"/>
      <c r="AX9319" s="61"/>
      <c r="AY9319" s="61"/>
      <c r="AZ9319" s="61"/>
      <c r="BA9319" s="61"/>
    </row>
    <row r="9320" spans="39:53" x14ac:dyDescent="0.2">
      <c r="AM9320" s="61"/>
      <c r="AN9320" s="61"/>
      <c r="AO9320" s="171"/>
      <c r="AP9320" s="61"/>
      <c r="AQ9320" s="61"/>
      <c r="AR9320" s="61"/>
      <c r="AS9320" s="61"/>
      <c r="AT9320" s="61"/>
      <c r="AU9320" s="61"/>
      <c r="AV9320" s="61"/>
      <c r="AW9320" s="61"/>
      <c r="AX9320" s="61"/>
      <c r="AY9320" s="61"/>
      <c r="AZ9320" s="61"/>
      <c r="BA9320" s="61"/>
    </row>
    <row r="9321" spans="39:53" x14ac:dyDescent="0.2">
      <c r="AM9321" s="61"/>
      <c r="AN9321" s="61"/>
      <c r="AO9321" s="171"/>
      <c r="AP9321" s="61"/>
      <c r="AQ9321" s="61"/>
      <c r="AR9321" s="61"/>
      <c r="AS9321" s="61"/>
      <c r="AT9321" s="61"/>
      <c r="AU9321" s="61"/>
      <c r="AV9321" s="61"/>
      <c r="AW9321" s="61"/>
      <c r="AX9321" s="61"/>
      <c r="AY9321" s="61"/>
      <c r="AZ9321" s="61"/>
      <c r="BA9321" s="61"/>
    </row>
    <row r="9322" spans="39:53" x14ac:dyDescent="0.2">
      <c r="AM9322" s="61"/>
      <c r="AN9322" s="61"/>
      <c r="AO9322" s="171"/>
      <c r="AP9322" s="61"/>
      <c r="AQ9322" s="61"/>
      <c r="AR9322" s="61"/>
      <c r="AS9322" s="61"/>
      <c r="AT9322" s="61"/>
      <c r="AU9322" s="61"/>
      <c r="AV9322" s="61"/>
      <c r="AW9322" s="61"/>
      <c r="AX9322" s="61"/>
      <c r="AY9322" s="61"/>
      <c r="AZ9322" s="61"/>
      <c r="BA9322" s="61"/>
    </row>
    <row r="9323" spans="39:53" x14ac:dyDescent="0.2">
      <c r="AM9323" s="61"/>
      <c r="AN9323" s="61"/>
      <c r="AO9323" s="171"/>
      <c r="AP9323" s="61"/>
      <c r="AQ9323" s="61"/>
      <c r="AR9323" s="61"/>
      <c r="AS9323" s="61"/>
      <c r="AT9323" s="61"/>
      <c r="AU9323" s="61"/>
      <c r="AV9323" s="61"/>
      <c r="AW9323" s="61"/>
      <c r="AX9323" s="61"/>
      <c r="AY9323" s="61"/>
      <c r="AZ9323" s="61"/>
      <c r="BA9323" s="61"/>
    </row>
    <row r="9324" spans="39:53" x14ac:dyDescent="0.2">
      <c r="AM9324" s="61"/>
      <c r="AN9324" s="61"/>
      <c r="AO9324" s="171"/>
      <c r="AP9324" s="61"/>
      <c r="AQ9324" s="61"/>
      <c r="AR9324" s="61"/>
      <c r="AS9324" s="61"/>
      <c r="AT9324" s="61"/>
      <c r="AU9324" s="61"/>
      <c r="AV9324" s="61"/>
      <c r="AW9324" s="61"/>
      <c r="AX9324" s="61"/>
      <c r="AY9324" s="61"/>
      <c r="AZ9324" s="61"/>
      <c r="BA9324" s="61"/>
    </row>
    <row r="9325" spans="39:53" x14ac:dyDescent="0.2">
      <c r="AM9325" s="61"/>
      <c r="AN9325" s="61"/>
      <c r="AO9325" s="171"/>
      <c r="AP9325" s="61"/>
      <c r="AQ9325" s="61"/>
      <c r="AR9325" s="61"/>
      <c r="AS9325" s="61"/>
      <c r="AT9325" s="61"/>
      <c r="AU9325" s="61"/>
      <c r="AV9325" s="61"/>
      <c r="AW9325" s="61"/>
      <c r="AX9325" s="61"/>
      <c r="AY9325" s="61"/>
      <c r="AZ9325" s="61"/>
      <c r="BA9325" s="61"/>
    </row>
    <row r="9326" spans="39:53" x14ac:dyDescent="0.2">
      <c r="AM9326" s="61"/>
      <c r="AN9326" s="61"/>
      <c r="AO9326" s="171"/>
      <c r="AP9326" s="61"/>
      <c r="AQ9326" s="61"/>
      <c r="AR9326" s="61"/>
      <c r="AS9326" s="61"/>
      <c r="AT9326" s="61"/>
      <c r="AU9326" s="61"/>
      <c r="AV9326" s="61"/>
      <c r="AW9326" s="61"/>
      <c r="AX9326" s="61"/>
      <c r="AY9326" s="61"/>
      <c r="AZ9326" s="61"/>
      <c r="BA9326" s="61"/>
    </row>
    <row r="9327" spans="39:53" x14ac:dyDescent="0.2">
      <c r="AM9327" s="61"/>
      <c r="AN9327" s="61"/>
      <c r="AO9327" s="171"/>
      <c r="AP9327" s="61"/>
      <c r="AQ9327" s="61"/>
      <c r="AR9327" s="61"/>
      <c r="AS9327" s="61"/>
      <c r="AT9327" s="61"/>
      <c r="AU9327" s="61"/>
      <c r="AV9327" s="61"/>
      <c r="AW9327" s="61"/>
      <c r="AX9327" s="61"/>
      <c r="AY9327" s="61"/>
      <c r="AZ9327" s="61"/>
      <c r="BA9327" s="61"/>
    </row>
    <row r="9328" spans="39:53" x14ac:dyDescent="0.2">
      <c r="AM9328" s="61"/>
      <c r="AN9328" s="61"/>
      <c r="AO9328" s="171"/>
      <c r="AP9328" s="61"/>
      <c r="AQ9328" s="61"/>
      <c r="AR9328" s="61"/>
      <c r="AS9328" s="61"/>
      <c r="AT9328" s="61"/>
      <c r="AU9328" s="61"/>
      <c r="AV9328" s="61"/>
      <c r="AW9328" s="61"/>
      <c r="AX9328" s="61"/>
      <c r="AY9328" s="61"/>
      <c r="AZ9328" s="61"/>
      <c r="BA9328" s="61"/>
    </row>
    <row r="9329" spans="39:53" x14ac:dyDescent="0.2">
      <c r="AM9329" s="61"/>
      <c r="AN9329" s="61"/>
      <c r="AO9329" s="171"/>
      <c r="AP9329" s="61"/>
      <c r="AQ9329" s="61"/>
      <c r="AR9329" s="61"/>
      <c r="AS9329" s="61"/>
      <c r="AT9329" s="61"/>
      <c r="AU9329" s="61"/>
      <c r="AV9329" s="61"/>
      <c r="AW9329" s="61"/>
      <c r="AX9329" s="61"/>
      <c r="AY9329" s="61"/>
      <c r="AZ9329" s="61"/>
      <c r="BA9329" s="61"/>
    </row>
    <row r="9330" spans="39:53" x14ac:dyDescent="0.2">
      <c r="AM9330" s="61"/>
      <c r="AN9330" s="61"/>
      <c r="AO9330" s="171"/>
      <c r="AP9330" s="61"/>
      <c r="AQ9330" s="61"/>
      <c r="AR9330" s="61"/>
      <c r="AS9330" s="61"/>
      <c r="AT9330" s="61"/>
      <c r="AU9330" s="61"/>
      <c r="AV9330" s="61"/>
      <c r="AW9330" s="61"/>
      <c r="AX9330" s="61"/>
      <c r="AY9330" s="61"/>
      <c r="AZ9330" s="61"/>
      <c r="BA9330" s="61"/>
    </row>
    <row r="9331" spans="39:53" x14ac:dyDescent="0.2">
      <c r="AM9331" s="61"/>
      <c r="AN9331" s="61"/>
      <c r="AO9331" s="171"/>
      <c r="AP9331" s="61"/>
      <c r="AQ9331" s="61"/>
      <c r="AR9331" s="61"/>
      <c r="AS9331" s="61"/>
      <c r="AT9331" s="61"/>
      <c r="AU9331" s="61"/>
      <c r="AV9331" s="61"/>
      <c r="AW9331" s="61"/>
      <c r="AX9331" s="61"/>
      <c r="AY9331" s="61"/>
      <c r="AZ9331" s="61"/>
      <c r="BA9331" s="61"/>
    </row>
    <row r="9332" spans="39:53" x14ac:dyDescent="0.2">
      <c r="AM9332" s="61"/>
      <c r="AN9332" s="61"/>
      <c r="AO9332" s="171"/>
      <c r="AP9332" s="61"/>
      <c r="AQ9332" s="61"/>
      <c r="AR9332" s="61"/>
      <c r="AS9332" s="61"/>
      <c r="AT9332" s="61"/>
      <c r="AU9332" s="61"/>
      <c r="AV9332" s="61"/>
      <c r="AW9332" s="61"/>
      <c r="AX9332" s="61"/>
      <c r="AY9332" s="61"/>
      <c r="AZ9332" s="61"/>
      <c r="BA9332" s="61"/>
    </row>
    <row r="9333" spans="39:53" x14ac:dyDescent="0.2">
      <c r="AM9333" s="61"/>
      <c r="AN9333" s="61"/>
      <c r="AO9333" s="171"/>
      <c r="AP9333" s="61"/>
      <c r="AQ9333" s="61"/>
      <c r="AR9333" s="61"/>
      <c r="AS9333" s="61"/>
      <c r="AT9333" s="61"/>
      <c r="AU9333" s="61"/>
      <c r="AV9333" s="61"/>
      <c r="AW9333" s="61"/>
      <c r="AX9333" s="61"/>
      <c r="AY9333" s="61"/>
      <c r="AZ9333" s="61"/>
      <c r="BA9333" s="61"/>
    </row>
    <row r="9334" spans="39:53" x14ac:dyDescent="0.2">
      <c r="AM9334" s="61"/>
      <c r="AN9334" s="61"/>
      <c r="AO9334" s="171"/>
      <c r="AP9334" s="61"/>
      <c r="AQ9334" s="61"/>
      <c r="AR9334" s="61"/>
      <c r="AS9334" s="61"/>
      <c r="AT9334" s="61"/>
      <c r="AU9334" s="61"/>
      <c r="AV9334" s="61"/>
      <c r="AW9334" s="61"/>
      <c r="AX9334" s="61"/>
      <c r="AY9334" s="61"/>
      <c r="AZ9334" s="61"/>
      <c r="BA9334" s="61"/>
    </row>
    <row r="9335" spans="39:53" x14ac:dyDescent="0.2">
      <c r="AM9335" s="61"/>
      <c r="AN9335" s="61"/>
      <c r="AO9335" s="171"/>
      <c r="AP9335" s="61"/>
      <c r="AQ9335" s="61"/>
      <c r="AR9335" s="61"/>
      <c r="AS9335" s="61"/>
      <c r="AT9335" s="61"/>
      <c r="AU9335" s="61"/>
      <c r="AV9335" s="61"/>
      <c r="AW9335" s="61"/>
      <c r="AX9335" s="61"/>
      <c r="AY9335" s="61"/>
      <c r="AZ9335" s="61"/>
      <c r="BA9335" s="61"/>
    </row>
    <row r="9336" spans="39:53" x14ac:dyDescent="0.2">
      <c r="AM9336" s="61"/>
      <c r="AN9336" s="61"/>
      <c r="AO9336" s="171"/>
      <c r="AP9336" s="61"/>
      <c r="AQ9336" s="61"/>
      <c r="AR9336" s="61"/>
      <c r="AS9336" s="61"/>
      <c r="AT9336" s="61"/>
      <c r="AU9336" s="61"/>
      <c r="AV9336" s="61"/>
      <c r="AW9336" s="61"/>
      <c r="AX9336" s="61"/>
      <c r="AY9336" s="61"/>
      <c r="AZ9336" s="61"/>
      <c r="BA9336" s="61"/>
    </row>
    <row r="9337" spans="39:53" x14ac:dyDescent="0.2">
      <c r="AM9337" s="61"/>
      <c r="AN9337" s="61"/>
      <c r="AO9337" s="171"/>
      <c r="AP9337" s="61"/>
      <c r="AQ9337" s="61"/>
      <c r="AR9337" s="61"/>
      <c r="AS9337" s="61"/>
      <c r="AT9337" s="61"/>
      <c r="AU9337" s="61"/>
      <c r="AV9337" s="61"/>
      <c r="AW9337" s="61"/>
      <c r="AX9337" s="61"/>
      <c r="AY9337" s="61"/>
      <c r="AZ9337" s="61"/>
      <c r="BA9337" s="61"/>
    </row>
    <row r="9338" spans="39:53" x14ac:dyDescent="0.2">
      <c r="AM9338" s="61"/>
      <c r="AN9338" s="61"/>
      <c r="AO9338" s="171"/>
      <c r="AP9338" s="61"/>
      <c r="AQ9338" s="61"/>
      <c r="AR9338" s="61"/>
      <c r="AS9338" s="61"/>
      <c r="AT9338" s="61"/>
      <c r="AU9338" s="61"/>
      <c r="AV9338" s="61"/>
      <c r="AW9338" s="61"/>
      <c r="AX9338" s="61"/>
      <c r="AY9338" s="61"/>
      <c r="AZ9338" s="61"/>
      <c r="BA9338" s="61"/>
    </row>
    <row r="9339" spans="39:53" x14ac:dyDescent="0.2">
      <c r="AM9339" s="61"/>
      <c r="AN9339" s="61"/>
      <c r="AO9339" s="171"/>
      <c r="AP9339" s="61"/>
      <c r="AQ9339" s="61"/>
      <c r="AR9339" s="61"/>
      <c r="AS9339" s="61"/>
      <c r="AT9339" s="61"/>
      <c r="AU9339" s="61"/>
      <c r="AV9339" s="61"/>
      <c r="AW9339" s="61"/>
      <c r="AX9339" s="61"/>
      <c r="AY9339" s="61"/>
      <c r="AZ9339" s="61"/>
      <c r="BA9339" s="61"/>
    </row>
    <row r="9340" spans="39:53" x14ac:dyDescent="0.2">
      <c r="AM9340" s="61"/>
      <c r="AN9340" s="61"/>
      <c r="AO9340" s="171"/>
      <c r="AP9340" s="61"/>
      <c r="AQ9340" s="61"/>
      <c r="AR9340" s="61"/>
      <c r="AS9340" s="61"/>
      <c r="AT9340" s="61"/>
      <c r="AU9340" s="61"/>
      <c r="AV9340" s="61"/>
      <c r="AW9340" s="61"/>
      <c r="AX9340" s="61"/>
      <c r="AY9340" s="61"/>
      <c r="AZ9340" s="61"/>
      <c r="BA9340" s="61"/>
    </row>
    <row r="9341" spans="39:53" x14ac:dyDescent="0.2">
      <c r="AM9341" s="61"/>
      <c r="AN9341" s="61"/>
      <c r="AO9341" s="171"/>
      <c r="AP9341" s="61"/>
      <c r="AQ9341" s="61"/>
      <c r="AR9341" s="61"/>
      <c r="AS9341" s="61"/>
      <c r="AT9341" s="61"/>
      <c r="AU9341" s="61"/>
      <c r="AV9341" s="61"/>
      <c r="AW9341" s="61"/>
      <c r="AX9341" s="61"/>
      <c r="AY9341" s="61"/>
      <c r="AZ9341" s="61"/>
      <c r="BA9341" s="61"/>
    </row>
    <row r="9342" spans="39:53" x14ac:dyDescent="0.2">
      <c r="AM9342" s="61"/>
      <c r="AN9342" s="61"/>
      <c r="AO9342" s="171"/>
      <c r="AP9342" s="61"/>
      <c r="AQ9342" s="61"/>
      <c r="AR9342" s="61"/>
      <c r="AS9342" s="61"/>
      <c r="AT9342" s="61"/>
      <c r="AU9342" s="61"/>
      <c r="AV9342" s="61"/>
      <c r="AW9342" s="61"/>
      <c r="AX9342" s="61"/>
      <c r="AY9342" s="61"/>
      <c r="AZ9342" s="61"/>
      <c r="BA9342" s="61"/>
    </row>
    <row r="9343" spans="39:53" x14ac:dyDescent="0.2">
      <c r="AM9343" s="61"/>
      <c r="AN9343" s="61"/>
      <c r="AO9343" s="171"/>
      <c r="AP9343" s="61"/>
      <c r="AQ9343" s="61"/>
      <c r="AR9343" s="61"/>
      <c r="AS9343" s="61"/>
      <c r="AT9343" s="61"/>
      <c r="AU9343" s="61"/>
      <c r="AV9343" s="61"/>
      <c r="AW9343" s="61"/>
      <c r="AX9343" s="61"/>
      <c r="AY9343" s="61"/>
      <c r="AZ9343" s="61"/>
      <c r="BA9343" s="61"/>
    </row>
    <row r="9344" spans="39:53" x14ac:dyDescent="0.2">
      <c r="AM9344" s="61"/>
      <c r="AN9344" s="61"/>
      <c r="AO9344" s="171"/>
      <c r="AP9344" s="61"/>
      <c r="AQ9344" s="61"/>
      <c r="AR9344" s="61"/>
      <c r="AS9344" s="61"/>
      <c r="AT9344" s="61"/>
      <c r="AU9344" s="61"/>
      <c r="AV9344" s="61"/>
      <c r="AW9344" s="61"/>
      <c r="AX9344" s="61"/>
      <c r="AY9344" s="61"/>
      <c r="AZ9344" s="61"/>
      <c r="BA9344" s="61"/>
    </row>
    <row r="9345" spans="39:53" x14ac:dyDescent="0.2">
      <c r="AM9345" s="61"/>
      <c r="AN9345" s="61"/>
      <c r="AO9345" s="171"/>
      <c r="AP9345" s="61"/>
      <c r="AQ9345" s="61"/>
      <c r="AR9345" s="61"/>
      <c r="AS9345" s="61"/>
      <c r="AT9345" s="61"/>
      <c r="AU9345" s="61"/>
      <c r="AV9345" s="61"/>
      <c r="AW9345" s="61"/>
      <c r="AX9345" s="61"/>
      <c r="AY9345" s="61"/>
      <c r="AZ9345" s="61"/>
      <c r="BA9345" s="61"/>
    </row>
    <row r="9346" spans="39:53" x14ac:dyDescent="0.2">
      <c r="AM9346" s="61"/>
      <c r="AN9346" s="61"/>
      <c r="AO9346" s="171"/>
      <c r="AP9346" s="61"/>
      <c r="AQ9346" s="61"/>
      <c r="AR9346" s="61"/>
      <c r="AS9346" s="61"/>
      <c r="AT9346" s="61"/>
      <c r="AU9346" s="61"/>
      <c r="AV9346" s="61"/>
      <c r="AW9346" s="61"/>
      <c r="AX9346" s="61"/>
      <c r="AY9346" s="61"/>
      <c r="AZ9346" s="61"/>
      <c r="BA9346" s="61"/>
    </row>
    <row r="9347" spans="39:53" x14ac:dyDescent="0.2">
      <c r="AM9347" s="61"/>
      <c r="AN9347" s="61"/>
      <c r="AO9347" s="171"/>
      <c r="AP9347" s="61"/>
      <c r="AQ9347" s="61"/>
      <c r="AR9347" s="61"/>
      <c r="AS9347" s="61"/>
      <c r="AT9347" s="61"/>
      <c r="AU9347" s="61"/>
      <c r="AV9347" s="61"/>
      <c r="AW9347" s="61"/>
      <c r="AX9347" s="61"/>
      <c r="AY9347" s="61"/>
      <c r="AZ9347" s="61"/>
      <c r="BA9347" s="61"/>
    </row>
    <row r="9348" spans="39:53" x14ac:dyDescent="0.2">
      <c r="AM9348" s="61"/>
      <c r="AN9348" s="61"/>
      <c r="AO9348" s="171"/>
      <c r="AP9348" s="61"/>
      <c r="AQ9348" s="61"/>
      <c r="AR9348" s="61"/>
      <c r="AS9348" s="61"/>
      <c r="AT9348" s="61"/>
      <c r="AU9348" s="61"/>
      <c r="AV9348" s="61"/>
      <c r="AW9348" s="61"/>
      <c r="AX9348" s="61"/>
      <c r="AY9348" s="61"/>
      <c r="AZ9348" s="61"/>
      <c r="BA9348" s="61"/>
    </row>
    <row r="9349" spans="39:53" x14ac:dyDescent="0.2">
      <c r="AM9349" s="61"/>
      <c r="AN9349" s="61"/>
      <c r="AO9349" s="171"/>
      <c r="AP9349" s="61"/>
      <c r="AQ9349" s="61"/>
      <c r="AR9349" s="61"/>
      <c r="AS9349" s="61"/>
      <c r="AT9349" s="61"/>
      <c r="AU9349" s="61"/>
      <c r="AV9349" s="61"/>
      <c r="AW9349" s="61"/>
      <c r="AX9349" s="61"/>
      <c r="AY9349" s="61"/>
      <c r="AZ9349" s="61"/>
      <c r="BA9349" s="61"/>
    </row>
    <row r="9350" spans="39:53" x14ac:dyDescent="0.2">
      <c r="AM9350" s="61"/>
      <c r="AN9350" s="61"/>
      <c r="AO9350" s="171"/>
      <c r="AP9350" s="61"/>
      <c r="AQ9350" s="61"/>
      <c r="AR9350" s="61"/>
      <c r="AS9350" s="61"/>
      <c r="AT9350" s="61"/>
      <c r="AU9350" s="61"/>
      <c r="AV9350" s="61"/>
      <c r="AW9350" s="61"/>
      <c r="AX9350" s="61"/>
      <c r="AY9350" s="61"/>
      <c r="AZ9350" s="61"/>
      <c r="BA9350" s="61"/>
    </row>
    <row r="9351" spans="39:53" x14ac:dyDescent="0.2">
      <c r="AM9351" s="61"/>
      <c r="AN9351" s="61"/>
      <c r="AO9351" s="171"/>
      <c r="AP9351" s="61"/>
      <c r="AQ9351" s="61"/>
      <c r="AR9351" s="61"/>
      <c r="AS9351" s="61"/>
      <c r="AT9351" s="61"/>
      <c r="AU9351" s="61"/>
      <c r="AV9351" s="61"/>
      <c r="AW9351" s="61"/>
      <c r="AX9351" s="61"/>
      <c r="AY9351" s="61"/>
      <c r="AZ9351" s="61"/>
      <c r="BA9351" s="61"/>
    </row>
    <row r="9352" spans="39:53" x14ac:dyDescent="0.2">
      <c r="AM9352" s="61"/>
      <c r="AN9352" s="61"/>
      <c r="AO9352" s="171"/>
      <c r="AP9352" s="61"/>
      <c r="AQ9352" s="61"/>
      <c r="AR9352" s="61"/>
      <c r="AS9352" s="61"/>
      <c r="AT9352" s="61"/>
      <c r="AU9352" s="61"/>
      <c r="AV9352" s="61"/>
      <c r="AW9352" s="61"/>
      <c r="AX9352" s="61"/>
      <c r="AY9352" s="61"/>
      <c r="AZ9352" s="61"/>
      <c r="BA9352" s="61"/>
    </row>
    <row r="9353" spans="39:53" x14ac:dyDescent="0.2">
      <c r="AM9353" s="61"/>
      <c r="AN9353" s="61"/>
      <c r="AO9353" s="171"/>
      <c r="AP9353" s="61"/>
      <c r="AQ9353" s="61"/>
      <c r="AR9353" s="61"/>
      <c r="AS9353" s="61"/>
      <c r="AT9353" s="61"/>
      <c r="AU9353" s="61"/>
      <c r="AV9353" s="61"/>
      <c r="AW9353" s="61"/>
      <c r="AX9353" s="61"/>
      <c r="AY9353" s="61"/>
      <c r="AZ9353" s="61"/>
      <c r="BA9353" s="61"/>
    </row>
    <row r="9354" spans="39:53" x14ac:dyDescent="0.2">
      <c r="AM9354" s="61"/>
      <c r="AN9354" s="61"/>
      <c r="AO9354" s="171"/>
      <c r="AP9354" s="61"/>
      <c r="AQ9354" s="61"/>
      <c r="AR9354" s="61"/>
      <c r="AS9354" s="61"/>
      <c r="AT9354" s="61"/>
      <c r="AU9354" s="61"/>
      <c r="AV9354" s="61"/>
      <c r="AW9354" s="61"/>
      <c r="AX9354" s="61"/>
      <c r="AY9354" s="61"/>
      <c r="AZ9354" s="61"/>
      <c r="BA9354" s="61"/>
    </row>
    <row r="9355" spans="39:53" x14ac:dyDescent="0.2">
      <c r="AM9355" s="61"/>
      <c r="AN9355" s="61"/>
      <c r="AO9355" s="171"/>
      <c r="AP9355" s="61"/>
      <c r="AQ9355" s="61"/>
      <c r="AR9355" s="61"/>
      <c r="AS9355" s="61"/>
      <c r="AT9355" s="61"/>
      <c r="AU9355" s="61"/>
      <c r="AV9355" s="61"/>
      <c r="AW9355" s="61"/>
      <c r="AX9355" s="61"/>
      <c r="AY9355" s="61"/>
      <c r="AZ9355" s="61"/>
      <c r="BA9355" s="61"/>
    </row>
    <row r="9356" spans="39:53" x14ac:dyDescent="0.2">
      <c r="AM9356" s="61"/>
      <c r="AN9356" s="61"/>
      <c r="AO9356" s="171"/>
      <c r="AP9356" s="61"/>
      <c r="AQ9356" s="61"/>
      <c r="AR9356" s="61"/>
      <c r="AS9356" s="61"/>
      <c r="AT9356" s="61"/>
      <c r="AU9356" s="61"/>
      <c r="AV9356" s="61"/>
      <c r="AW9356" s="61"/>
      <c r="AX9356" s="61"/>
      <c r="AY9356" s="61"/>
      <c r="AZ9356" s="61"/>
      <c r="BA9356" s="61"/>
    </row>
    <row r="9357" spans="39:53" x14ac:dyDescent="0.2">
      <c r="AM9357" s="61"/>
      <c r="AN9357" s="61"/>
      <c r="AO9357" s="171"/>
      <c r="AP9357" s="61"/>
      <c r="AQ9357" s="61"/>
      <c r="AR9357" s="61"/>
      <c r="AS9357" s="61"/>
      <c r="AT9357" s="61"/>
      <c r="AU9357" s="61"/>
      <c r="AV9357" s="61"/>
      <c r="AW9357" s="61"/>
      <c r="AX9357" s="61"/>
      <c r="AY9357" s="61"/>
      <c r="AZ9357" s="61"/>
      <c r="BA9357" s="61"/>
    </row>
    <row r="9358" spans="39:53" x14ac:dyDescent="0.2">
      <c r="AM9358" s="61"/>
      <c r="AN9358" s="61"/>
      <c r="AO9358" s="171"/>
      <c r="AP9358" s="61"/>
      <c r="AQ9358" s="61"/>
      <c r="AR9358" s="61"/>
      <c r="AS9358" s="61"/>
      <c r="AT9358" s="61"/>
      <c r="AU9358" s="61"/>
      <c r="AV9358" s="61"/>
      <c r="AW9358" s="61"/>
      <c r="AX9358" s="61"/>
      <c r="AY9358" s="61"/>
      <c r="AZ9358" s="61"/>
      <c r="BA9358" s="61"/>
    </row>
    <row r="9359" spans="39:53" x14ac:dyDescent="0.2">
      <c r="AM9359" s="61"/>
      <c r="AN9359" s="61"/>
      <c r="AO9359" s="171"/>
      <c r="AP9359" s="61"/>
      <c r="AQ9359" s="61"/>
      <c r="AR9359" s="61"/>
      <c r="AS9359" s="61"/>
      <c r="AT9359" s="61"/>
      <c r="AU9359" s="61"/>
      <c r="AV9359" s="61"/>
      <c r="AW9359" s="61"/>
      <c r="AX9359" s="61"/>
      <c r="AY9359" s="61"/>
      <c r="AZ9359" s="61"/>
      <c r="BA9359" s="61"/>
    </row>
    <row r="9360" spans="39:53" x14ac:dyDescent="0.2">
      <c r="AM9360" s="61"/>
      <c r="AN9360" s="61"/>
      <c r="AO9360" s="171"/>
      <c r="AP9360" s="61"/>
      <c r="AQ9360" s="61"/>
      <c r="AR9360" s="61"/>
      <c r="AS9360" s="61"/>
      <c r="AT9360" s="61"/>
      <c r="AU9360" s="61"/>
      <c r="AV9360" s="61"/>
      <c r="AW9360" s="61"/>
      <c r="AX9360" s="61"/>
      <c r="AY9360" s="61"/>
      <c r="AZ9360" s="61"/>
      <c r="BA9360" s="61"/>
    </row>
    <row r="9361" spans="39:53" x14ac:dyDescent="0.2">
      <c r="AM9361" s="61"/>
      <c r="AN9361" s="61"/>
      <c r="AO9361" s="171"/>
      <c r="AP9361" s="61"/>
      <c r="AQ9361" s="61"/>
      <c r="AR9361" s="61"/>
      <c r="AS9361" s="61"/>
      <c r="AT9361" s="61"/>
      <c r="AU9361" s="61"/>
      <c r="AV9361" s="61"/>
      <c r="AW9361" s="61"/>
      <c r="AX9361" s="61"/>
      <c r="AY9361" s="61"/>
      <c r="AZ9361" s="61"/>
      <c r="BA9361" s="61"/>
    </row>
    <row r="9362" spans="39:53" x14ac:dyDescent="0.2">
      <c r="AM9362" s="61"/>
      <c r="AN9362" s="61"/>
      <c r="AO9362" s="171"/>
      <c r="AP9362" s="61"/>
      <c r="AQ9362" s="61"/>
      <c r="AR9362" s="61"/>
      <c r="AS9362" s="61"/>
      <c r="AT9362" s="61"/>
      <c r="AU9362" s="61"/>
      <c r="AV9362" s="61"/>
      <c r="AW9362" s="61"/>
      <c r="AX9362" s="61"/>
      <c r="AY9362" s="61"/>
      <c r="AZ9362" s="61"/>
      <c r="BA9362" s="61"/>
    </row>
    <row r="9363" spans="39:53" x14ac:dyDescent="0.2">
      <c r="AM9363" s="61"/>
      <c r="AN9363" s="61"/>
      <c r="AO9363" s="171"/>
      <c r="AP9363" s="61"/>
      <c r="AQ9363" s="61"/>
      <c r="AR9363" s="61"/>
      <c r="AS9363" s="61"/>
      <c r="AT9363" s="61"/>
      <c r="AU9363" s="61"/>
      <c r="AV9363" s="61"/>
      <c r="AW9363" s="61"/>
      <c r="AX9363" s="61"/>
      <c r="AY9363" s="61"/>
      <c r="AZ9363" s="61"/>
      <c r="BA9363" s="61"/>
    </row>
    <row r="9364" spans="39:53" x14ac:dyDescent="0.2">
      <c r="AM9364" s="61"/>
      <c r="AN9364" s="61"/>
      <c r="AO9364" s="171"/>
      <c r="AP9364" s="61"/>
      <c r="AQ9364" s="61"/>
      <c r="AR9364" s="61"/>
      <c r="AS9364" s="61"/>
      <c r="AT9364" s="61"/>
      <c r="AU9364" s="61"/>
      <c r="AV9364" s="61"/>
      <c r="AW9364" s="61"/>
      <c r="AX9364" s="61"/>
      <c r="AY9364" s="61"/>
      <c r="AZ9364" s="61"/>
      <c r="BA9364" s="61"/>
    </row>
    <row r="9365" spans="39:53" x14ac:dyDescent="0.2">
      <c r="AM9365" s="61"/>
      <c r="AN9365" s="61"/>
      <c r="AO9365" s="171"/>
      <c r="AP9365" s="61"/>
      <c r="AQ9365" s="61"/>
      <c r="AR9365" s="61"/>
      <c r="AS9365" s="61"/>
      <c r="AT9365" s="61"/>
      <c r="AU9365" s="61"/>
      <c r="AV9365" s="61"/>
      <c r="AW9365" s="61"/>
      <c r="AX9365" s="61"/>
      <c r="AY9365" s="61"/>
      <c r="AZ9365" s="61"/>
      <c r="BA9365" s="61"/>
    </row>
    <row r="9366" spans="39:53" x14ac:dyDescent="0.2">
      <c r="AM9366" s="61"/>
      <c r="AN9366" s="61"/>
      <c r="AO9366" s="171"/>
      <c r="AP9366" s="61"/>
      <c r="AQ9366" s="61"/>
      <c r="AR9366" s="61"/>
      <c r="AS9366" s="61"/>
      <c r="AT9366" s="61"/>
      <c r="AU9366" s="61"/>
      <c r="AV9366" s="61"/>
      <c r="AW9366" s="61"/>
      <c r="AX9366" s="61"/>
      <c r="AY9366" s="61"/>
      <c r="AZ9366" s="61"/>
      <c r="BA9366" s="61"/>
    </row>
    <row r="9367" spans="39:53" x14ac:dyDescent="0.2">
      <c r="AM9367" s="61"/>
      <c r="AN9367" s="61"/>
      <c r="AO9367" s="171"/>
      <c r="AP9367" s="61"/>
      <c r="AQ9367" s="61"/>
      <c r="AR9367" s="61"/>
      <c r="AS9367" s="61"/>
      <c r="AT9367" s="61"/>
      <c r="AU9367" s="61"/>
      <c r="AV9367" s="61"/>
      <c r="AW9367" s="61"/>
      <c r="AX9367" s="61"/>
      <c r="AY9367" s="61"/>
      <c r="AZ9367" s="61"/>
      <c r="BA9367" s="61"/>
    </row>
    <row r="9368" spans="39:53" x14ac:dyDescent="0.2">
      <c r="AM9368" s="61"/>
      <c r="AN9368" s="61"/>
      <c r="AO9368" s="171"/>
      <c r="AP9368" s="61"/>
      <c r="AQ9368" s="61"/>
      <c r="AR9368" s="61"/>
      <c r="AS9368" s="61"/>
      <c r="AT9368" s="61"/>
      <c r="AU9368" s="61"/>
      <c r="AV9368" s="61"/>
      <c r="AW9368" s="61"/>
      <c r="AX9368" s="61"/>
      <c r="AY9368" s="61"/>
      <c r="AZ9368" s="61"/>
      <c r="BA9368" s="61"/>
    </row>
    <row r="9369" spans="39:53" x14ac:dyDescent="0.2">
      <c r="AM9369" s="61"/>
      <c r="AN9369" s="61"/>
      <c r="AO9369" s="171"/>
      <c r="AP9369" s="61"/>
      <c r="AQ9369" s="61"/>
      <c r="AR9369" s="61"/>
      <c r="AS9369" s="61"/>
      <c r="AT9369" s="61"/>
      <c r="AU9369" s="61"/>
      <c r="AV9369" s="61"/>
      <c r="AW9369" s="61"/>
      <c r="AX9369" s="61"/>
      <c r="AY9369" s="61"/>
      <c r="AZ9369" s="61"/>
      <c r="BA9369" s="61"/>
    </row>
    <row r="9370" spans="39:53" x14ac:dyDescent="0.2">
      <c r="AM9370" s="61"/>
      <c r="AN9370" s="61"/>
      <c r="AO9370" s="171"/>
      <c r="AP9370" s="61"/>
      <c r="AQ9370" s="61"/>
      <c r="AR9370" s="61"/>
      <c r="AS9370" s="61"/>
      <c r="AT9370" s="61"/>
      <c r="AU9370" s="61"/>
      <c r="AV9370" s="61"/>
      <c r="AW9370" s="61"/>
      <c r="AX9370" s="61"/>
      <c r="AY9370" s="61"/>
      <c r="AZ9370" s="61"/>
      <c r="BA9370" s="61"/>
    </row>
    <row r="9371" spans="39:53" x14ac:dyDescent="0.2">
      <c r="AM9371" s="61"/>
      <c r="AN9371" s="61"/>
      <c r="AO9371" s="171"/>
      <c r="AP9371" s="61"/>
      <c r="AQ9371" s="61"/>
      <c r="AR9371" s="61"/>
      <c r="AS9371" s="61"/>
      <c r="AT9371" s="61"/>
      <c r="AU9371" s="61"/>
      <c r="AV9371" s="61"/>
      <c r="AW9371" s="61"/>
      <c r="AX9371" s="61"/>
      <c r="AY9371" s="61"/>
      <c r="AZ9371" s="61"/>
      <c r="BA9371" s="61"/>
    </row>
    <row r="9372" spans="39:53" x14ac:dyDescent="0.2">
      <c r="AM9372" s="61"/>
      <c r="AN9372" s="61"/>
      <c r="AO9372" s="171"/>
      <c r="AP9372" s="61"/>
      <c r="AQ9372" s="61"/>
      <c r="AR9372" s="61"/>
      <c r="AS9372" s="61"/>
      <c r="AT9372" s="61"/>
      <c r="AU9372" s="61"/>
      <c r="AV9372" s="61"/>
      <c r="AW9372" s="61"/>
      <c r="AX9372" s="61"/>
      <c r="AY9372" s="61"/>
      <c r="AZ9372" s="61"/>
      <c r="BA9372" s="61"/>
    </row>
    <row r="9373" spans="39:53" x14ac:dyDescent="0.2">
      <c r="AM9373" s="61"/>
      <c r="AN9373" s="61"/>
      <c r="AO9373" s="171"/>
      <c r="AP9373" s="61"/>
      <c r="AQ9373" s="61"/>
      <c r="AR9373" s="61"/>
      <c r="AS9373" s="61"/>
      <c r="AT9373" s="61"/>
      <c r="AU9373" s="61"/>
      <c r="AV9373" s="61"/>
      <c r="AW9373" s="61"/>
      <c r="AX9373" s="61"/>
      <c r="AY9373" s="61"/>
      <c r="AZ9373" s="61"/>
      <c r="BA9373" s="61"/>
    </row>
    <row r="9374" spans="39:53" x14ac:dyDescent="0.2">
      <c r="AM9374" s="61"/>
      <c r="AN9374" s="61"/>
      <c r="AO9374" s="171"/>
      <c r="AP9374" s="61"/>
      <c r="AQ9374" s="61"/>
      <c r="AR9374" s="61"/>
      <c r="AS9374" s="61"/>
      <c r="AT9374" s="61"/>
      <c r="AU9374" s="61"/>
      <c r="AV9374" s="61"/>
      <c r="AW9374" s="61"/>
      <c r="AX9374" s="61"/>
      <c r="AY9374" s="61"/>
      <c r="AZ9374" s="61"/>
      <c r="BA9374" s="61"/>
    </row>
    <row r="9375" spans="39:53" x14ac:dyDescent="0.2">
      <c r="AM9375" s="61"/>
      <c r="AN9375" s="61"/>
      <c r="AO9375" s="171"/>
      <c r="AP9375" s="61"/>
      <c r="AQ9375" s="61"/>
      <c r="AR9375" s="61"/>
      <c r="AS9375" s="61"/>
      <c r="AT9375" s="61"/>
      <c r="AU9375" s="61"/>
      <c r="AV9375" s="61"/>
      <c r="AW9375" s="61"/>
      <c r="AX9375" s="61"/>
      <c r="AY9375" s="61"/>
      <c r="AZ9375" s="61"/>
      <c r="BA9375" s="61"/>
    </row>
    <row r="9376" spans="39:53" x14ac:dyDescent="0.2">
      <c r="AM9376" s="61"/>
      <c r="AN9376" s="61"/>
      <c r="AO9376" s="171"/>
      <c r="AP9376" s="61"/>
      <c r="AQ9376" s="61"/>
      <c r="AR9376" s="61"/>
      <c r="AS9376" s="61"/>
      <c r="AT9376" s="61"/>
      <c r="AU9376" s="61"/>
      <c r="AV9376" s="61"/>
      <c r="AW9376" s="61"/>
      <c r="AX9376" s="61"/>
      <c r="AY9376" s="61"/>
      <c r="AZ9376" s="61"/>
      <c r="BA9376" s="61"/>
    </row>
    <row r="9377" spans="39:53" x14ac:dyDescent="0.2">
      <c r="AM9377" s="61"/>
      <c r="AN9377" s="61"/>
      <c r="AO9377" s="171"/>
      <c r="AP9377" s="61"/>
      <c r="AQ9377" s="61"/>
      <c r="AR9377" s="61"/>
      <c r="AS9377" s="61"/>
      <c r="AT9377" s="61"/>
      <c r="AU9377" s="61"/>
      <c r="AV9377" s="61"/>
      <c r="AW9377" s="61"/>
      <c r="AX9377" s="61"/>
      <c r="AY9377" s="61"/>
      <c r="AZ9377" s="61"/>
      <c r="BA9377" s="61"/>
    </row>
    <row r="9378" spans="39:53" x14ac:dyDescent="0.2">
      <c r="AM9378" s="61"/>
      <c r="AN9378" s="61"/>
      <c r="AO9378" s="171"/>
      <c r="AP9378" s="61"/>
      <c r="AQ9378" s="61"/>
      <c r="AR9378" s="61"/>
      <c r="AS9378" s="61"/>
      <c r="AT9378" s="61"/>
      <c r="AU9378" s="61"/>
      <c r="AV9378" s="61"/>
      <c r="AW9378" s="61"/>
      <c r="AX9378" s="61"/>
      <c r="AY9378" s="61"/>
      <c r="AZ9378" s="61"/>
      <c r="BA9378" s="61"/>
    </row>
    <row r="9379" spans="39:53" x14ac:dyDescent="0.2">
      <c r="AM9379" s="61"/>
      <c r="AN9379" s="61"/>
      <c r="AO9379" s="171"/>
      <c r="AP9379" s="61"/>
      <c r="AQ9379" s="61"/>
      <c r="AR9379" s="61"/>
      <c r="AS9379" s="61"/>
      <c r="AT9379" s="61"/>
      <c r="AU9379" s="61"/>
      <c r="AV9379" s="61"/>
      <c r="AW9379" s="61"/>
      <c r="AX9379" s="61"/>
      <c r="AY9379" s="61"/>
      <c r="AZ9379" s="61"/>
      <c r="BA9379" s="61"/>
    </row>
    <row r="9380" spans="39:53" x14ac:dyDescent="0.2">
      <c r="AM9380" s="61"/>
      <c r="AN9380" s="61"/>
      <c r="AO9380" s="171"/>
      <c r="AP9380" s="61"/>
      <c r="AQ9380" s="61"/>
      <c r="AR9380" s="61"/>
      <c r="AS9380" s="61"/>
      <c r="AT9380" s="61"/>
      <c r="AU9380" s="61"/>
      <c r="AV9380" s="61"/>
      <c r="AW9380" s="61"/>
      <c r="AX9380" s="61"/>
      <c r="AY9380" s="61"/>
      <c r="AZ9380" s="61"/>
      <c r="BA9380" s="61"/>
    </row>
    <row r="9381" spans="39:53" x14ac:dyDescent="0.2">
      <c r="AM9381" s="61"/>
      <c r="AN9381" s="61"/>
      <c r="AO9381" s="171"/>
      <c r="AP9381" s="61"/>
      <c r="AQ9381" s="61"/>
      <c r="AR9381" s="61"/>
      <c r="AS9381" s="61"/>
      <c r="AT9381" s="61"/>
      <c r="AU9381" s="61"/>
      <c r="AV9381" s="61"/>
      <c r="AW9381" s="61"/>
      <c r="AX9381" s="61"/>
      <c r="AY9381" s="61"/>
      <c r="AZ9381" s="61"/>
      <c r="BA9381" s="61"/>
    </row>
    <row r="9382" spans="39:53" x14ac:dyDescent="0.2">
      <c r="AM9382" s="61"/>
      <c r="AN9382" s="61"/>
      <c r="AO9382" s="171"/>
      <c r="AP9382" s="61"/>
      <c r="AQ9382" s="61"/>
      <c r="AR9382" s="61"/>
      <c r="AS9382" s="61"/>
      <c r="AT9382" s="61"/>
      <c r="AU9382" s="61"/>
      <c r="AV9382" s="61"/>
      <c r="AW9382" s="61"/>
      <c r="AX9382" s="61"/>
      <c r="AY9382" s="61"/>
      <c r="AZ9382" s="61"/>
      <c r="BA9382" s="61"/>
    </row>
    <row r="9383" spans="39:53" x14ac:dyDescent="0.2">
      <c r="AM9383" s="61"/>
      <c r="AN9383" s="61"/>
      <c r="AO9383" s="171"/>
      <c r="AP9383" s="61"/>
      <c r="AQ9383" s="61"/>
      <c r="AR9383" s="61"/>
      <c r="AS9383" s="61"/>
      <c r="AT9383" s="61"/>
      <c r="AU9383" s="61"/>
      <c r="AV9383" s="61"/>
      <c r="AW9383" s="61"/>
      <c r="AX9383" s="61"/>
      <c r="AY9383" s="61"/>
      <c r="AZ9383" s="61"/>
      <c r="BA9383" s="61"/>
    </row>
    <row r="9384" spans="39:53" x14ac:dyDescent="0.2">
      <c r="AM9384" s="61"/>
      <c r="AN9384" s="61"/>
      <c r="AO9384" s="171"/>
      <c r="AP9384" s="61"/>
      <c r="AQ9384" s="61"/>
      <c r="AR9384" s="61"/>
      <c r="AS9384" s="61"/>
      <c r="AT9384" s="61"/>
      <c r="AU9384" s="61"/>
      <c r="AV9384" s="61"/>
      <c r="AW9384" s="61"/>
      <c r="AX9384" s="61"/>
      <c r="AY9384" s="61"/>
      <c r="AZ9384" s="61"/>
      <c r="BA9384" s="61"/>
    </row>
    <row r="9385" spans="39:53" x14ac:dyDescent="0.2">
      <c r="AM9385" s="61"/>
      <c r="AN9385" s="61"/>
      <c r="AO9385" s="171"/>
      <c r="AP9385" s="61"/>
      <c r="AQ9385" s="61"/>
      <c r="AR9385" s="61"/>
      <c r="AS9385" s="61"/>
      <c r="AT9385" s="61"/>
      <c r="AU9385" s="61"/>
      <c r="AV9385" s="61"/>
      <c r="AW9385" s="61"/>
      <c r="AX9385" s="61"/>
      <c r="AY9385" s="61"/>
      <c r="AZ9385" s="61"/>
      <c r="BA9385" s="61"/>
    </row>
    <row r="9386" spans="39:53" x14ac:dyDescent="0.2">
      <c r="AM9386" s="61"/>
      <c r="AN9386" s="61"/>
      <c r="AO9386" s="171"/>
      <c r="AP9386" s="61"/>
      <c r="AQ9386" s="61"/>
      <c r="AR9386" s="61"/>
      <c r="AS9386" s="61"/>
      <c r="AT9386" s="61"/>
      <c r="AU9386" s="61"/>
      <c r="AV9386" s="61"/>
      <c r="AW9386" s="61"/>
      <c r="AX9386" s="61"/>
      <c r="AY9386" s="61"/>
      <c r="AZ9386" s="61"/>
      <c r="BA9386" s="61"/>
    </row>
    <row r="9387" spans="39:53" x14ac:dyDescent="0.2">
      <c r="AM9387" s="61"/>
      <c r="AN9387" s="61"/>
      <c r="AO9387" s="171"/>
      <c r="AP9387" s="61"/>
      <c r="AQ9387" s="61"/>
      <c r="AR9387" s="61"/>
      <c r="AS9387" s="61"/>
      <c r="AT9387" s="61"/>
      <c r="AU9387" s="61"/>
      <c r="AV9387" s="61"/>
      <c r="AW9387" s="61"/>
      <c r="AX9387" s="61"/>
      <c r="AY9387" s="61"/>
      <c r="AZ9387" s="61"/>
      <c r="BA9387" s="61"/>
    </row>
    <row r="9388" spans="39:53" x14ac:dyDescent="0.2">
      <c r="AM9388" s="61"/>
      <c r="AN9388" s="61"/>
      <c r="AO9388" s="171"/>
      <c r="AP9388" s="61"/>
      <c r="AQ9388" s="61"/>
      <c r="AR9388" s="61"/>
      <c r="AS9388" s="61"/>
      <c r="AT9388" s="61"/>
      <c r="AU9388" s="61"/>
      <c r="AV9388" s="61"/>
      <c r="AW9388" s="61"/>
      <c r="AX9388" s="61"/>
      <c r="AY9388" s="61"/>
      <c r="AZ9388" s="61"/>
      <c r="BA9388" s="61"/>
    </row>
    <row r="9389" spans="39:53" x14ac:dyDescent="0.2">
      <c r="AM9389" s="61"/>
      <c r="AN9389" s="61"/>
      <c r="AO9389" s="171"/>
      <c r="AP9389" s="61"/>
      <c r="AQ9389" s="61"/>
      <c r="AR9389" s="61"/>
      <c r="AS9389" s="61"/>
      <c r="AT9389" s="61"/>
      <c r="AU9389" s="61"/>
      <c r="AV9389" s="61"/>
      <c r="AW9389" s="61"/>
      <c r="AX9389" s="61"/>
      <c r="AY9389" s="61"/>
      <c r="AZ9389" s="61"/>
      <c r="BA9389" s="61"/>
    </row>
    <row r="9390" spans="39:53" x14ac:dyDescent="0.2">
      <c r="AM9390" s="61"/>
      <c r="AN9390" s="61"/>
      <c r="AO9390" s="171"/>
      <c r="AP9390" s="61"/>
      <c r="AQ9390" s="61"/>
      <c r="AR9390" s="61"/>
      <c r="AS9390" s="61"/>
      <c r="AT9390" s="61"/>
      <c r="AU9390" s="61"/>
      <c r="AV9390" s="61"/>
      <c r="AW9390" s="61"/>
      <c r="AX9390" s="61"/>
      <c r="AY9390" s="61"/>
      <c r="AZ9390" s="61"/>
      <c r="BA9390" s="61"/>
    </row>
    <row r="9391" spans="39:53" x14ac:dyDescent="0.2">
      <c r="AM9391" s="61"/>
      <c r="AN9391" s="61"/>
      <c r="AO9391" s="171"/>
      <c r="AP9391" s="61"/>
      <c r="AQ9391" s="61"/>
      <c r="AR9391" s="61"/>
      <c r="AS9391" s="61"/>
      <c r="AT9391" s="61"/>
      <c r="AU9391" s="61"/>
      <c r="AV9391" s="61"/>
      <c r="AW9391" s="61"/>
      <c r="AX9391" s="61"/>
      <c r="AY9391" s="61"/>
      <c r="AZ9391" s="61"/>
      <c r="BA9391" s="61"/>
    </row>
    <row r="9392" spans="39:53" x14ac:dyDescent="0.2">
      <c r="AM9392" s="61"/>
      <c r="AN9392" s="61"/>
      <c r="AO9392" s="171"/>
      <c r="AP9392" s="61"/>
      <c r="AQ9392" s="61"/>
      <c r="AR9392" s="61"/>
      <c r="AS9392" s="61"/>
      <c r="AT9392" s="61"/>
      <c r="AU9392" s="61"/>
      <c r="AV9392" s="61"/>
      <c r="AW9392" s="61"/>
      <c r="AX9392" s="61"/>
      <c r="AY9392" s="61"/>
      <c r="AZ9392" s="61"/>
      <c r="BA9392" s="61"/>
    </row>
    <row r="9393" spans="39:53" x14ac:dyDescent="0.2">
      <c r="AM9393" s="61"/>
      <c r="AN9393" s="61"/>
      <c r="AO9393" s="171"/>
      <c r="AP9393" s="61"/>
      <c r="AQ9393" s="61"/>
      <c r="AR9393" s="61"/>
      <c r="AS9393" s="61"/>
      <c r="AT9393" s="61"/>
      <c r="AU9393" s="61"/>
      <c r="AV9393" s="61"/>
      <c r="AW9393" s="61"/>
      <c r="AX9393" s="61"/>
      <c r="AY9393" s="61"/>
      <c r="AZ9393" s="61"/>
      <c r="BA9393" s="61"/>
    </row>
    <row r="9394" spans="39:53" x14ac:dyDescent="0.2">
      <c r="AM9394" s="61"/>
      <c r="AN9394" s="61"/>
      <c r="AO9394" s="171"/>
      <c r="AP9394" s="61"/>
      <c r="AQ9394" s="61"/>
      <c r="AR9394" s="61"/>
      <c r="AS9394" s="61"/>
      <c r="AT9394" s="61"/>
      <c r="AU9394" s="61"/>
      <c r="AV9394" s="61"/>
      <c r="AW9394" s="61"/>
      <c r="AX9394" s="61"/>
      <c r="AY9394" s="61"/>
      <c r="AZ9394" s="61"/>
      <c r="BA9394" s="61"/>
    </row>
    <row r="9395" spans="39:53" x14ac:dyDescent="0.2">
      <c r="AM9395" s="61"/>
      <c r="AN9395" s="61"/>
      <c r="AO9395" s="171"/>
      <c r="AP9395" s="61"/>
      <c r="AQ9395" s="61"/>
      <c r="AR9395" s="61"/>
      <c r="AS9395" s="61"/>
      <c r="AT9395" s="61"/>
      <c r="AU9395" s="61"/>
      <c r="AV9395" s="61"/>
      <c r="AW9395" s="61"/>
      <c r="AX9395" s="61"/>
      <c r="AY9395" s="61"/>
      <c r="AZ9395" s="61"/>
      <c r="BA9395" s="61"/>
    </row>
    <row r="9396" spans="39:53" x14ac:dyDescent="0.2">
      <c r="AM9396" s="61"/>
      <c r="AN9396" s="61"/>
      <c r="AO9396" s="171"/>
      <c r="AP9396" s="61"/>
      <c r="AQ9396" s="61"/>
      <c r="AR9396" s="61"/>
      <c r="AS9396" s="61"/>
      <c r="AT9396" s="61"/>
      <c r="AU9396" s="61"/>
      <c r="AV9396" s="61"/>
      <c r="AW9396" s="61"/>
      <c r="AX9396" s="61"/>
      <c r="AY9396" s="61"/>
      <c r="AZ9396" s="61"/>
      <c r="BA9396" s="61"/>
    </row>
    <row r="9397" spans="39:53" x14ac:dyDescent="0.2">
      <c r="AM9397" s="61"/>
      <c r="AN9397" s="61"/>
      <c r="AO9397" s="171"/>
      <c r="AP9397" s="61"/>
      <c r="AQ9397" s="61"/>
      <c r="AR9397" s="61"/>
      <c r="AS9397" s="61"/>
      <c r="AT9397" s="61"/>
      <c r="AU9397" s="61"/>
      <c r="AV9397" s="61"/>
      <c r="AW9397" s="61"/>
      <c r="AX9397" s="61"/>
      <c r="AY9397" s="61"/>
      <c r="AZ9397" s="61"/>
      <c r="BA9397" s="61"/>
    </row>
    <row r="9398" spans="39:53" x14ac:dyDescent="0.2">
      <c r="AM9398" s="61"/>
      <c r="AN9398" s="61"/>
      <c r="AO9398" s="171"/>
      <c r="AP9398" s="61"/>
      <c r="AQ9398" s="61"/>
      <c r="AR9398" s="61"/>
      <c r="AS9398" s="61"/>
      <c r="AT9398" s="61"/>
      <c r="AU9398" s="61"/>
      <c r="AV9398" s="61"/>
      <c r="AW9398" s="61"/>
      <c r="AX9398" s="61"/>
      <c r="AY9398" s="61"/>
      <c r="AZ9398" s="61"/>
      <c r="BA9398" s="61"/>
    </row>
    <row r="9399" spans="39:53" x14ac:dyDescent="0.2">
      <c r="AM9399" s="61"/>
      <c r="AN9399" s="61"/>
      <c r="AO9399" s="171"/>
      <c r="AP9399" s="61"/>
      <c r="AQ9399" s="61"/>
      <c r="AR9399" s="61"/>
      <c r="AS9399" s="61"/>
      <c r="AT9399" s="61"/>
      <c r="AU9399" s="61"/>
      <c r="AV9399" s="61"/>
      <c r="AW9399" s="61"/>
      <c r="AX9399" s="61"/>
      <c r="AY9399" s="61"/>
      <c r="AZ9399" s="61"/>
      <c r="BA9399" s="61"/>
    </row>
    <row r="9400" spans="39:53" x14ac:dyDescent="0.2">
      <c r="AM9400" s="61"/>
      <c r="AN9400" s="61"/>
      <c r="AO9400" s="171"/>
      <c r="AP9400" s="61"/>
      <c r="AQ9400" s="61"/>
      <c r="AR9400" s="61"/>
      <c r="AS9400" s="61"/>
      <c r="AT9400" s="61"/>
      <c r="AU9400" s="61"/>
      <c r="AV9400" s="61"/>
      <c r="AW9400" s="61"/>
      <c r="AX9400" s="61"/>
      <c r="AY9400" s="61"/>
      <c r="AZ9400" s="61"/>
      <c r="BA9400" s="61"/>
    </row>
    <row r="9401" spans="39:53" x14ac:dyDescent="0.2">
      <c r="AM9401" s="61"/>
      <c r="AN9401" s="61"/>
      <c r="AO9401" s="171"/>
      <c r="AP9401" s="61"/>
      <c r="AQ9401" s="61"/>
      <c r="AR9401" s="61"/>
      <c r="AS9401" s="61"/>
      <c r="AT9401" s="61"/>
      <c r="AU9401" s="61"/>
      <c r="AV9401" s="61"/>
      <c r="AW9401" s="61"/>
      <c r="AX9401" s="61"/>
      <c r="AY9401" s="61"/>
      <c r="AZ9401" s="61"/>
      <c r="BA9401" s="61"/>
    </row>
    <row r="9402" spans="39:53" x14ac:dyDescent="0.2">
      <c r="AM9402" s="61"/>
      <c r="AN9402" s="61"/>
      <c r="AO9402" s="171"/>
      <c r="AP9402" s="61"/>
      <c r="AQ9402" s="61"/>
      <c r="AR9402" s="61"/>
      <c r="AS9402" s="61"/>
      <c r="AT9402" s="61"/>
      <c r="AU9402" s="61"/>
      <c r="AV9402" s="61"/>
      <c r="AW9402" s="61"/>
      <c r="AX9402" s="61"/>
      <c r="AY9402" s="61"/>
      <c r="AZ9402" s="61"/>
      <c r="BA9402" s="61"/>
    </row>
    <row r="9403" spans="39:53" x14ac:dyDescent="0.2">
      <c r="AM9403" s="61"/>
      <c r="AN9403" s="61"/>
      <c r="AO9403" s="171"/>
      <c r="AP9403" s="61"/>
      <c r="AQ9403" s="61"/>
      <c r="AR9403" s="61"/>
      <c r="AS9403" s="61"/>
      <c r="AT9403" s="61"/>
      <c r="AU9403" s="61"/>
      <c r="AV9403" s="61"/>
      <c r="AW9403" s="61"/>
      <c r="AX9403" s="61"/>
      <c r="AY9403" s="61"/>
      <c r="AZ9403" s="61"/>
      <c r="BA9403" s="61"/>
    </row>
    <row r="9404" spans="39:53" x14ac:dyDescent="0.2">
      <c r="AM9404" s="61"/>
      <c r="AN9404" s="61"/>
      <c r="AO9404" s="171"/>
      <c r="AP9404" s="61"/>
      <c r="AQ9404" s="61"/>
      <c r="AR9404" s="61"/>
      <c r="AS9404" s="61"/>
      <c r="AT9404" s="61"/>
      <c r="AU9404" s="61"/>
      <c r="AV9404" s="61"/>
      <c r="AW9404" s="61"/>
      <c r="AX9404" s="61"/>
      <c r="AY9404" s="61"/>
      <c r="AZ9404" s="61"/>
      <c r="BA9404" s="61"/>
    </row>
    <row r="9405" spans="39:53" x14ac:dyDescent="0.2">
      <c r="AM9405" s="61"/>
      <c r="AN9405" s="61"/>
      <c r="AO9405" s="171"/>
      <c r="AP9405" s="61"/>
      <c r="AQ9405" s="61"/>
      <c r="AR9405" s="61"/>
      <c r="AS9405" s="61"/>
      <c r="AT9405" s="61"/>
      <c r="AU9405" s="61"/>
      <c r="AV9405" s="61"/>
      <c r="AW9405" s="61"/>
      <c r="AX9405" s="61"/>
      <c r="AY9405" s="61"/>
      <c r="AZ9405" s="61"/>
      <c r="BA9405" s="61"/>
    </row>
    <row r="9406" spans="39:53" x14ac:dyDescent="0.2">
      <c r="AM9406" s="61"/>
      <c r="AN9406" s="61"/>
      <c r="AO9406" s="171"/>
      <c r="AP9406" s="61"/>
      <c r="AQ9406" s="61"/>
      <c r="AR9406" s="61"/>
      <c r="AS9406" s="61"/>
      <c r="AT9406" s="61"/>
      <c r="AU9406" s="61"/>
      <c r="AV9406" s="61"/>
      <c r="AW9406" s="61"/>
      <c r="AX9406" s="61"/>
      <c r="AY9406" s="61"/>
      <c r="AZ9406" s="61"/>
      <c r="BA9406" s="61"/>
    </row>
    <row r="9407" spans="39:53" x14ac:dyDescent="0.2">
      <c r="AM9407" s="61"/>
      <c r="AN9407" s="61"/>
      <c r="AO9407" s="171"/>
      <c r="AP9407" s="61"/>
      <c r="AQ9407" s="61"/>
      <c r="AR9407" s="61"/>
      <c r="AS9407" s="61"/>
      <c r="AT9407" s="61"/>
      <c r="AU9407" s="61"/>
      <c r="AV9407" s="61"/>
      <c r="AW9407" s="61"/>
      <c r="AX9407" s="61"/>
      <c r="AY9407" s="61"/>
      <c r="AZ9407" s="61"/>
      <c r="BA9407" s="61"/>
    </row>
    <row r="9408" spans="39:53" x14ac:dyDescent="0.2">
      <c r="AM9408" s="61"/>
      <c r="AN9408" s="61"/>
      <c r="AO9408" s="171"/>
      <c r="AP9408" s="61"/>
      <c r="AQ9408" s="61"/>
      <c r="AR9408" s="61"/>
      <c r="AS9408" s="61"/>
      <c r="AT9408" s="61"/>
      <c r="AU9408" s="61"/>
      <c r="AV9408" s="61"/>
      <c r="AW9408" s="61"/>
      <c r="AX9408" s="61"/>
      <c r="AY9408" s="61"/>
      <c r="AZ9408" s="61"/>
      <c r="BA9408" s="61"/>
    </row>
    <row r="9409" spans="39:53" x14ac:dyDescent="0.2">
      <c r="AM9409" s="61"/>
      <c r="AN9409" s="61"/>
      <c r="AO9409" s="171"/>
      <c r="AP9409" s="61"/>
      <c r="AQ9409" s="61"/>
      <c r="AR9409" s="61"/>
      <c r="AS9409" s="61"/>
      <c r="AT9409" s="61"/>
      <c r="AU9409" s="61"/>
      <c r="AV9409" s="61"/>
      <c r="AW9409" s="61"/>
      <c r="AX9409" s="61"/>
      <c r="AY9409" s="61"/>
      <c r="AZ9409" s="61"/>
      <c r="BA9409" s="61"/>
    </row>
    <row r="9410" spans="39:53" x14ac:dyDescent="0.2">
      <c r="AM9410" s="61"/>
      <c r="AN9410" s="61"/>
      <c r="AO9410" s="171"/>
      <c r="AP9410" s="61"/>
      <c r="AQ9410" s="61"/>
      <c r="AR9410" s="61"/>
      <c r="AS9410" s="61"/>
      <c r="AT9410" s="61"/>
      <c r="AU9410" s="61"/>
      <c r="AV9410" s="61"/>
      <c r="AW9410" s="61"/>
      <c r="AX9410" s="61"/>
      <c r="AY9410" s="61"/>
      <c r="AZ9410" s="61"/>
      <c r="BA9410" s="61"/>
    </row>
    <row r="9411" spans="39:53" x14ac:dyDescent="0.2">
      <c r="AM9411" s="61"/>
      <c r="AN9411" s="61"/>
      <c r="AO9411" s="171"/>
      <c r="AP9411" s="61"/>
      <c r="AQ9411" s="61"/>
      <c r="AR9411" s="61"/>
      <c r="AS9411" s="61"/>
      <c r="AT9411" s="61"/>
      <c r="AU9411" s="61"/>
      <c r="AV9411" s="61"/>
      <c r="AW9411" s="61"/>
      <c r="AX9411" s="61"/>
      <c r="AY9411" s="61"/>
      <c r="AZ9411" s="61"/>
      <c r="BA9411" s="61"/>
    </row>
    <row r="9412" spans="39:53" x14ac:dyDescent="0.2">
      <c r="AM9412" s="61"/>
      <c r="AN9412" s="61"/>
      <c r="AO9412" s="171"/>
      <c r="AP9412" s="61"/>
      <c r="AQ9412" s="61"/>
      <c r="AR9412" s="61"/>
      <c r="AS9412" s="61"/>
      <c r="AT9412" s="61"/>
      <c r="AU9412" s="61"/>
      <c r="AV9412" s="61"/>
      <c r="AW9412" s="61"/>
      <c r="AX9412" s="61"/>
      <c r="AY9412" s="61"/>
      <c r="AZ9412" s="61"/>
      <c r="BA9412" s="61"/>
    </row>
    <row r="9413" spans="39:53" x14ac:dyDescent="0.2">
      <c r="AM9413" s="61"/>
      <c r="AN9413" s="61"/>
      <c r="AO9413" s="171"/>
      <c r="AP9413" s="61"/>
      <c r="AQ9413" s="61"/>
      <c r="AR9413" s="61"/>
      <c r="AS9413" s="61"/>
      <c r="AT9413" s="61"/>
      <c r="AU9413" s="61"/>
      <c r="AV9413" s="61"/>
      <c r="AW9413" s="61"/>
      <c r="AX9413" s="61"/>
      <c r="AY9413" s="61"/>
      <c r="AZ9413" s="61"/>
      <c r="BA9413" s="61"/>
    </row>
    <row r="9414" spans="39:53" x14ac:dyDescent="0.2">
      <c r="AM9414" s="61"/>
      <c r="AN9414" s="61"/>
      <c r="AO9414" s="171"/>
      <c r="AP9414" s="61"/>
      <c r="AQ9414" s="61"/>
      <c r="AR9414" s="61"/>
      <c r="AS9414" s="61"/>
      <c r="AT9414" s="61"/>
      <c r="AU9414" s="61"/>
      <c r="AV9414" s="61"/>
      <c r="AW9414" s="61"/>
      <c r="AX9414" s="61"/>
      <c r="AY9414" s="61"/>
      <c r="AZ9414" s="61"/>
      <c r="BA9414" s="61"/>
    </row>
    <row r="9415" spans="39:53" x14ac:dyDescent="0.2">
      <c r="AM9415" s="61"/>
      <c r="AN9415" s="61"/>
      <c r="AO9415" s="171"/>
      <c r="AP9415" s="61"/>
      <c r="AQ9415" s="61"/>
      <c r="AR9415" s="61"/>
      <c r="AS9415" s="61"/>
      <c r="AT9415" s="61"/>
      <c r="AU9415" s="61"/>
      <c r="AV9415" s="61"/>
      <c r="AW9415" s="61"/>
      <c r="AX9415" s="61"/>
      <c r="AY9415" s="61"/>
      <c r="AZ9415" s="61"/>
      <c r="BA9415" s="61"/>
    </row>
    <row r="9416" spans="39:53" x14ac:dyDescent="0.2">
      <c r="AM9416" s="61"/>
      <c r="AN9416" s="61"/>
      <c r="AO9416" s="171"/>
      <c r="AP9416" s="61"/>
      <c r="AQ9416" s="61"/>
      <c r="AR9416" s="61"/>
      <c r="AS9416" s="61"/>
      <c r="AT9416" s="61"/>
      <c r="AU9416" s="61"/>
      <c r="AV9416" s="61"/>
      <c r="AW9416" s="61"/>
      <c r="AX9416" s="61"/>
      <c r="AY9416" s="61"/>
      <c r="AZ9416" s="61"/>
      <c r="BA9416" s="61"/>
    </row>
    <row r="9417" spans="39:53" x14ac:dyDescent="0.2">
      <c r="AM9417" s="61"/>
      <c r="AN9417" s="61"/>
      <c r="AO9417" s="171"/>
      <c r="AP9417" s="61"/>
      <c r="AQ9417" s="61"/>
      <c r="AR9417" s="61"/>
      <c r="AS9417" s="61"/>
      <c r="AT9417" s="61"/>
      <c r="AU9417" s="61"/>
      <c r="AV9417" s="61"/>
      <c r="AW9417" s="61"/>
      <c r="AX9417" s="61"/>
      <c r="AY9417" s="61"/>
      <c r="AZ9417" s="61"/>
      <c r="BA9417" s="61"/>
    </row>
    <row r="9418" spans="39:53" x14ac:dyDescent="0.2">
      <c r="AM9418" s="61"/>
      <c r="AN9418" s="61"/>
      <c r="AO9418" s="171"/>
      <c r="AP9418" s="61"/>
      <c r="AQ9418" s="61"/>
      <c r="AR9418" s="61"/>
      <c r="AS9418" s="61"/>
      <c r="AT9418" s="61"/>
      <c r="AU9418" s="61"/>
      <c r="AV9418" s="61"/>
      <c r="AW9418" s="61"/>
      <c r="AX9418" s="61"/>
      <c r="AY9418" s="61"/>
      <c r="AZ9418" s="61"/>
      <c r="BA9418" s="61"/>
    </row>
    <row r="9419" spans="39:53" x14ac:dyDescent="0.2">
      <c r="AM9419" s="61"/>
      <c r="AN9419" s="61"/>
      <c r="AO9419" s="171"/>
      <c r="AP9419" s="61"/>
      <c r="AQ9419" s="61"/>
      <c r="AR9419" s="61"/>
      <c r="AS9419" s="61"/>
      <c r="AT9419" s="61"/>
      <c r="AU9419" s="61"/>
      <c r="AV9419" s="61"/>
      <c r="AW9419" s="61"/>
      <c r="AX9419" s="61"/>
      <c r="AY9419" s="61"/>
      <c r="AZ9419" s="61"/>
      <c r="BA9419" s="61"/>
    </row>
    <row r="9420" spans="39:53" x14ac:dyDescent="0.2">
      <c r="AM9420" s="61"/>
      <c r="AN9420" s="61"/>
      <c r="AO9420" s="171"/>
      <c r="AP9420" s="61"/>
      <c r="AQ9420" s="61"/>
      <c r="AR9420" s="61"/>
      <c r="AS9420" s="61"/>
      <c r="AT9420" s="61"/>
      <c r="AU9420" s="61"/>
      <c r="AV9420" s="61"/>
      <c r="AW9420" s="61"/>
      <c r="AX9420" s="61"/>
      <c r="AY9420" s="61"/>
      <c r="AZ9420" s="61"/>
      <c r="BA9420" s="61"/>
    </row>
    <row r="9421" spans="39:53" x14ac:dyDescent="0.2">
      <c r="AM9421" s="61"/>
      <c r="AN9421" s="61"/>
      <c r="AO9421" s="171"/>
      <c r="AP9421" s="61"/>
      <c r="AQ9421" s="61"/>
      <c r="AR9421" s="61"/>
      <c r="AS9421" s="61"/>
      <c r="AT9421" s="61"/>
      <c r="AU9421" s="61"/>
      <c r="AV9421" s="61"/>
      <c r="AW9421" s="61"/>
      <c r="AX9421" s="61"/>
      <c r="AY9421" s="61"/>
      <c r="AZ9421" s="61"/>
      <c r="BA9421" s="61"/>
    </row>
    <row r="9422" spans="39:53" x14ac:dyDescent="0.2">
      <c r="AM9422" s="61"/>
      <c r="AN9422" s="61"/>
      <c r="AO9422" s="171"/>
      <c r="AP9422" s="61"/>
      <c r="AQ9422" s="61"/>
      <c r="AR9422" s="61"/>
      <c r="AS9422" s="61"/>
      <c r="AT9422" s="61"/>
      <c r="AU9422" s="61"/>
      <c r="AV9422" s="61"/>
      <c r="AW9422" s="61"/>
      <c r="AX9422" s="61"/>
      <c r="AY9422" s="61"/>
      <c r="AZ9422" s="61"/>
      <c r="BA9422" s="61"/>
    </row>
    <row r="9423" spans="39:53" x14ac:dyDescent="0.2">
      <c r="AM9423" s="61"/>
      <c r="AN9423" s="61"/>
      <c r="AO9423" s="171"/>
      <c r="AP9423" s="61"/>
      <c r="AQ9423" s="61"/>
      <c r="AR9423" s="61"/>
      <c r="AS9423" s="61"/>
      <c r="AT9423" s="61"/>
      <c r="AU9423" s="61"/>
      <c r="AV9423" s="61"/>
      <c r="AW9423" s="61"/>
      <c r="AX9423" s="61"/>
      <c r="AY9423" s="61"/>
      <c r="AZ9423" s="61"/>
      <c r="BA9423" s="61"/>
    </row>
    <row r="9424" spans="39:53" x14ac:dyDescent="0.2">
      <c r="AM9424" s="61"/>
      <c r="AN9424" s="61"/>
      <c r="AO9424" s="171"/>
      <c r="AP9424" s="61"/>
      <c r="AQ9424" s="61"/>
      <c r="AR9424" s="61"/>
      <c r="AS9424" s="61"/>
      <c r="AT9424" s="61"/>
      <c r="AU9424" s="61"/>
      <c r="AV9424" s="61"/>
      <c r="AW9424" s="61"/>
      <c r="AX9424" s="61"/>
      <c r="AY9424" s="61"/>
      <c r="AZ9424" s="61"/>
      <c r="BA9424" s="61"/>
    </row>
    <row r="9425" spans="39:53" x14ac:dyDescent="0.2">
      <c r="AM9425" s="61"/>
      <c r="AN9425" s="61"/>
      <c r="AO9425" s="171"/>
      <c r="AP9425" s="61"/>
      <c r="AQ9425" s="61"/>
      <c r="AR9425" s="61"/>
      <c r="AS9425" s="61"/>
      <c r="AT9425" s="61"/>
      <c r="AU9425" s="61"/>
      <c r="AV9425" s="61"/>
      <c r="AW9425" s="61"/>
      <c r="AX9425" s="61"/>
      <c r="AY9425" s="61"/>
      <c r="AZ9425" s="61"/>
      <c r="BA9425" s="61"/>
    </row>
    <row r="9426" spans="39:53" x14ac:dyDescent="0.2">
      <c r="AM9426" s="61"/>
      <c r="AN9426" s="61"/>
      <c r="AO9426" s="171"/>
      <c r="AP9426" s="61"/>
      <c r="AQ9426" s="61"/>
      <c r="AR9426" s="61"/>
      <c r="AS9426" s="61"/>
      <c r="AT9426" s="61"/>
      <c r="AU9426" s="61"/>
      <c r="AV9426" s="61"/>
      <c r="AW9426" s="61"/>
      <c r="AX9426" s="61"/>
      <c r="AY9426" s="61"/>
      <c r="AZ9426" s="61"/>
      <c r="BA9426" s="61"/>
    </row>
    <row r="9427" spans="39:53" x14ac:dyDescent="0.2">
      <c r="AM9427" s="61"/>
      <c r="AN9427" s="61"/>
      <c r="AO9427" s="171"/>
      <c r="AP9427" s="61"/>
      <c r="AQ9427" s="61"/>
      <c r="AR9427" s="61"/>
      <c r="AS9427" s="61"/>
      <c r="AT9427" s="61"/>
      <c r="AU9427" s="61"/>
      <c r="AV9427" s="61"/>
      <c r="AW9427" s="61"/>
      <c r="AX9427" s="61"/>
      <c r="AY9427" s="61"/>
      <c r="AZ9427" s="61"/>
      <c r="BA9427" s="61"/>
    </row>
    <row r="9428" spans="39:53" x14ac:dyDescent="0.2">
      <c r="AM9428" s="61"/>
      <c r="AN9428" s="61"/>
      <c r="AO9428" s="171"/>
      <c r="AP9428" s="61"/>
      <c r="AQ9428" s="61"/>
      <c r="AR9428" s="61"/>
      <c r="AS9428" s="61"/>
      <c r="AT9428" s="61"/>
      <c r="AU9428" s="61"/>
      <c r="AV9428" s="61"/>
      <c r="AW9428" s="61"/>
      <c r="AX9428" s="61"/>
      <c r="AY9428" s="61"/>
      <c r="AZ9428" s="61"/>
      <c r="BA9428" s="61"/>
    </row>
    <row r="9429" spans="39:53" x14ac:dyDescent="0.2">
      <c r="AM9429" s="61"/>
      <c r="AN9429" s="61"/>
      <c r="AO9429" s="171"/>
      <c r="AP9429" s="61"/>
      <c r="AQ9429" s="61"/>
      <c r="AR9429" s="61"/>
      <c r="AS9429" s="61"/>
      <c r="AT9429" s="61"/>
      <c r="AU9429" s="61"/>
      <c r="AV9429" s="61"/>
      <c r="AW9429" s="61"/>
      <c r="AX9429" s="61"/>
      <c r="AY9429" s="61"/>
      <c r="AZ9429" s="61"/>
      <c r="BA9429" s="61"/>
    </row>
    <row r="9430" spans="39:53" x14ac:dyDescent="0.2">
      <c r="AM9430" s="61"/>
      <c r="AN9430" s="61"/>
      <c r="AO9430" s="171"/>
      <c r="AP9430" s="61"/>
      <c r="AQ9430" s="61"/>
      <c r="AR9430" s="61"/>
      <c r="AS9430" s="61"/>
      <c r="AT9430" s="61"/>
      <c r="AU9430" s="61"/>
      <c r="AV9430" s="61"/>
      <c r="AW9430" s="61"/>
      <c r="AX9430" s="61"/>
      <c r="AY9430" s="61"/>
      <c r="AZ9430" s="61"/>
      <c r="BA9430" s="61"/>
    </row>
    <row r="9431" spans="39:53" x14ac:dyDescent="0.2">
      <c r="AM9431" s="61"/>
      <c r="AN9431" s="61"/>
      <c r="AO9431" s="171"/>
      <c r="AP9431" s="61"/>
      <c r="AQ9431" s="61"/>
      <c r="AR9431" s="61"/>
      <c r="AS9431" s="61"/>
      <c r="AT9431" s="61"/>
      <c r="AU9431" s="61"/>
      <c r="AV9431" s="61"/>
      <c r="AW9431" s="61"/>
      <c r="AX9431" s="61"/>
      <c r="AY9431" s="61"/>
      <c r="AZ9431" s="61"/>
      <c r="BA9431" s="61"/>
    </row>
    <row r="9432" spans="39:53" x14ac:dyDescent="0.2">
      <c r="AM9432" s="61"/>
      <c r="AN9432" s="61"/>
      <c r="AO9432" s="171"/>
      <c r="AP9432" s="61"/>
      <c r="AQ9432" s="61"/>
      <c r="AR9432" s="61"/>
      <c r="AS9432" s="61"/>
      <c r="AT9432" s="61"/>
      <c r="AU9432" s="61"/>
      <c r="AV9432" s="61"/>
      <c r="AW9432" s="61"/>
      <c r="AX9432" s="61"/>
      <c r="AY9432" s="61"/>
      <c r="AZ9432" s="61"/>
      <c r="BA9432" s="61"/>
    </row>
    <row r="9433" spans="39:53" x14ac:dyDescent="0.2">
      <c r="AM9433" s="61"/>
      <c r="AN9433" s="61"/>
      <c r="AO9433" s="171"/>
      <c r="AP9433" s="61"/>
      <c r="AQ9433" s="61"/>
      <c r="AR9433" s="61"/>
      <c r="AS9433" s="61"/>
      <c r="AT9433" s="61"/>
      <c r="AU9433" s="61"/>
      <c r="AV9433" s="61"/>
      <c r="AW9433" s="61"/>
      <c r="AX9433" s="61"/>
      <c r="AY9433" s="61"/>
      <c r="AZ9433" s="61"/>
      <c r="BA9433" s="61"/>
    </row>
    <row r="9434" spans="39:53" x14ac:dyDescent="0.2">
      <c r="AM9434" s="61"/>
      <c r="AN9434" s="61"/>
      <c r="AO9434" s="171"/>
      <c r="AP9434" s="61"/>
      <c r="AQ9434" s="61"/>
      <c r="AR9434" s="61"/>
      <c r="AS9434" s="61"/>
      <c r="AT9434" s="61"/>
      <c r="AU9434" s="61"/>
      <c r="AV9434" s="61"/>
      <c r="AW9434" s="61"/>
      <c r="AX9434" s="61"/>
      <c r="AY9434" s="61"/>
      <c r="AZ9434" s="61"/>
      <c r="BA9434" s="61"/>
    </row>
    <row r="9435" spans="39:53" x14ac:dyDescent="0.2">
      <c r="AM9435" s="61"/>
      <c r="AN9435" s="61"/>
      <c r="AO9435" s="171"/>
      <c r="AP9435" s="61"/>
      <c r="AQ9435" s="61"/>
      <c r="AR9435" s="61"/>
      <c r="AS9435" s="61"/>
      <c r="AT9435" s="61"/>
      <c r="AU9435" s="61"/>
      <c r="AV9435" s="61"/>
      <c r="AW9435" s="61"/>
      <c r="AX9435" s="61"/>
      <c r="AY9435" s="61"/>
      <c r="AZ9435" s="61"/>
      <c r="BA9435" s="61"/>
    </row>
    <row r="9436" spans="39:53" x14ac:dyDescent="0.2">
      <c r="AM9436" s="61"/>
      <c r="AN9436" s="61"/>
      <c r="AO9436" s="171"/>
      <c r="AP9436" s="61"/>
      <c r="AQ9436" s="61"/>
      <c r="AR9436" s="61"/>
      <c r="AS9436" s="61"/>
      <c r="AT9436" s="61"/>
      <c r="AU9436" s="61"/>
      <c r="AV9436" s="61"/>
      <c r="AW9436" s="61"/>
      <c r="AX9436" s="61"/>
      <c r="AY9436" s="61"/>
      <c r="AZ9436" s="61"/>
      <c r="BA9436" s="61"/>
    </row>
    <row r="9437" spans="39:53" x14ac:dyDescent="0.2">
      <c r="AM9437" s="61"/>
      <c r="AN9437" s="61"/>
      <c r="AO9437" s="171"/>
      <c r="AP9437" s="61"/>
      <c r="AQ9437" s="61"/>
      <c r="AR9437" s="61"/>
      <c r="AS9437" s="61"/>
      <c r="AT9437" s="61"/>
      <c r="AU9437" s="61"/>
      <c r="AV9437" s="61"/>
      <c r="AW9437" s="61"/>
      <c r="AX9437" s="61"/>
      <c r="AY9437" s="61"/>
      <c r="AZ9437" s="61"/>
      <c r="BA9437" s="61"/>
    </row>
    <row r="9438" spans="39:53" x14ac:dyDescent="0.2">
      <c r="AM9438" s="61"/>
      <c r="AN9438" s="61"/>
      <c r="AO9438" s="171"/>
      <c r="AP9438" s="61"/>
      <c r="AQ9438" s="61"/>
      <c r="AR9438" s="61"/>
      <c r="AS9438" s="61"/>
      <c r="AT9438" s="61"/>
      <c r="AU9438" s="61"/>
      <c r="AV9438" s="61"/>
      <c r="AW9438" s="61"/>
      <c r="AX9438" s="61"/>
      <c r="AY9438" s="61"/>
      <c r="AZ9438" s="61"/>
      <c r="BA9438" s="61"/>
    </row>
    <row r="9439" spans="39:53" x14ac:dyDescent="0.2">
      <c r="AM9439" s="61"/>
      <c r="AN9439" s="61"/>
      <c r="AO9439" s="171"/>
      <c r="AP9439" s="61"/>
      <c r="AQ9439" s="61"/>
      <c r="AR9439" s="61"/>
      <c r="AS9439" s="61"/>
      <c r="AT9439" s="61"/>
      <c r="AU9439" s="61"/>
      <c r="AV9439" s="61"/>
      <c r="AW9439" s="61"/>
      <c r="AX9439" s="61"/>
      <c r="AY9439" s="61"/>
      <c r="AZ9439" s="61"/>
      <c r="BA9439" s="61"/>
    </row>
    <row r="9440" spans="39:53" x14ac:dyDescent="0.2">
      <c r="AM9440" s="61"/>
      <c r="AN9440" s="61"/>
      <c r="AO9440" s="171"/>
      <c r="AP9440" s="61"/>
      <c r="AQ9440" s="61"/>
      <c r="AR9440" s="61"/>
      <c r="AS9440" s="61"/>
      <c r="AT9440" s="61"/>
      <c r="AU9440" s="61"/>
      <c r="AV9440" s="61"/>
      <c r="AW9440" s="61"/>
      <c r="AX9440" s="61"/>
      <c r="AY9440" s="61"/>
      <c r="AZ9440" s="61"/>
      <c r="BA9440" s="61"/>
    </row>
    <row r="9441" spans="39:53" x14ac:dyDescent="0.2">
      <c r="AM9441" s="61"/>
      <c r="AN9441" s="61"/>
      <c r="AO9441" s="171"/>
      <c r="AP9441" s="61"/>
      <c r="AQ9441" s="61"/>
      <c r="AR9441" s="61"/>
      <c r="AS9441" s="61"/>
      <c r="AT9441" s="61"/>
      <c r="AU9441" s="61"/>
      <c r="AV9441" s="61"/>
      <c r="AW9441" s="61"/>
      <c r="AX9441" s="61"/>
      <c r="AY9441" s="61"/>
      <c r="AZ9441" s="61"/>
      <c r="BA9441" s="61"/>
    </row>
    <row r="9442" spans="39:53" x14ac:dyDescent="0.2">
      <c r="AM9442" s="61"/>
      <c r="AN9442" s="61"/>
      <c r="AO9442" s="171"/>
      <c r="AP9442" s="61"/>
      <c r="AQ9442" s="61"/>
      <c r="AR9442" s="61"/>
      <c r="AS9442" s="61"/>
      <c r="AT9442" s="61"/>
      <c r="AU9442" s="61"/>
      <c r="AV9442" s="61"/>
      <c r="AW9442" s="61"/>
      <c r="AX9442" s="61"/>
      <c r="AY9442" s="61"/>
      <c r="AZ9442" s="61"/>
      <c r="BA9442" s="61"/>
    </row>
    <row r="9443" spans="39:53" x14ac:dyDescent="0.2">
      <c r="AM9443" s="61"/>
      <c r="AN9443" s="61"/>
      <c r="AO9443" s="171"/>
      <c r="AP9443" s="61"/>
      <c r="AQ9443" s="61"/>
      <c r="AR9443" s="61"/>
      <c r="AS9443" s="61"/>
      <c r="AT9443" s="61"/>
      <c r="AU9443" s="61"/>
      <c r="AV9443" s="61"/>
      <c r="AW9443" s="61"/>
      <c r="AX9443" s="61"/>
      <c r="AY9443" s="61"/>
      <c r="AZ9443" s="61"/>
      <c r="BA9443" s="61"/>
    </row>
    <row r="9444" spans="39:53" x14ac:dyDescent="0.2">
      <c r="AM9444" s="61"/>
      <c r="AN9444" s="61"/>
      <c r="AO9444" s="171"/>
      <c r="AP9444" s="61"/>
      <c r="AQ9444" s="61"/>
      <c r="AR9444" s="61"/>
      <c r="AS9444" s="61"/>
      <c r="AT9444" s="61"/>
      <c r="AU9444" s="61"/>
      <c r="AV9444" s="61"/>
      <c r="AW9444" s="61"/>
      <c r="AX9444" s="61"/>
      <c r="AY9444" s="61"/>
      <c r="AZ9444" s="61"/>
      <c r="BA9444" s="61"/>
    </row>
    <row r="9445" spans="39:53" x14ac:dyDescent="0.2">
      <c r="AM9445" s="61"/>
      <c r="AN9445" s="61"/>
      <c r="AO9445" s="171"/>
      <c r="AP9445" s="61"/>
      <c r="AQ9445" s="61"/>
      <c r="AR9445" s="61"/>
      <c r="AS9445" s="61"/>
      <c r="AT9445" s="61"/>
      <c r="AU9445" s="61"/>
      <c r="AV9445" s="61"/>
      <c r="AW9445" s="61"/>
      <c r="AX9445" s="61"/>
      <c r="AY9445" s="61"/>
      <c r="AZ9445" s="61"/>
      <c r="BA9445" s="61"/>
    </row>
    <row r="9446" spans="39:53" x14ac:dyDescent="0.2">
      <c r="AM9446" s="61"/>
      <c r="AN9446" s="61"/>
      <c r="AO9446" s="171"/>
      <c r="AP9446" s="61"/>
      <c r="AQ9446" s="61"/>
      <c r="AR9446" s="61"/>
      <c r="AS9446" s="61"/>
      <c r="AT9446" s="61"/>
      <c r="AU9446" s="61"/>
      <c r="AV9446" s="61"/>
      <c r="AW9446" s="61"/>
      <c r="AX9446" s="61"/>
      <c r="AY9446" s="61"/>
      <c r="AZ9446" s="61"/>
      <c r="BA9446" s="61"/>
    </row>
    <row r="9447" spans="39:53" x14ac:dyDescent="0.2">
      <c r="AM9447" s="61"/>
      <c r="AN9447" s="61"/>
      <c r="AO9447" s="171"/>
      <c r="AP9447" s="61"/>
      <c r="AQ9447" s="61"/>
      <c r="AR9447" s="61"/>
      <c r="AS9447" s="61"/>
      <c r="AT9447" s="61"/>
      <c r="AU9447" s="61"/>
      <c r="AV9447" s="61"/>
      <c r="AW9447" s="61"/>
      <c r="AX9447" s="61"/>
      <c r="AY9447" s="61"/>
      <c r="AZ9447" s="61"/>
      <c r="BA9447" s="61"/>
    </row>
    <row r="9448" spans="39:53" x14ac:dyDescent="0.2">
      <c r="AM9448" s="61"/>
      <c r="AN9448" s="61"/>
      <c r="AO9448" s="171"/>
      <c r="AP9448" s="61"/>
      <c r="AQ9448" s="61"/>
      <c r="AR9448" s="61"/>
      <c r="AS9448" s="61"/>
      <c r="AT9448" s="61"/>
      <c r="AU9448" s="61"/>
      <c r="AV9448" s="61"/>
      <c r="AW9448" s="61"/>
      <c r="AX9448" s="61"/>
      <c r="AY9448" s="61"/>
      <c r="AZ9448" s="61"/>
      <c r="BA9448" s="61"/>
    </row>
    <row r="9449" spans="39:53" x14ac:dyDescent="0.2">
      <c r="AM9449" s="61"/>
      <c r="AN9449" s="61"/>
      <c r="AO9449" s="171"/>
      <c r="AP9449" s="61"/>
      <c r="AQ9449" s="61"/>
      <c r="AR9449" s="61"/>
      <c r="AS9449" s="61"/>
      <c r="AT9449" s="61"/>
      <c r="AU9449" s="61"/>
      <c r="AV9449" s="61"/>
      <c r="AW9449" s="61"/>
      <c r="AX9449" s="61"/>
      <c r="AY9449" s="61"/>
      <c r="AZ9449" s="61"/>
      <c r="BA9449" s="61"/>
    </row>
    <row r="9450" spans="39:53" x14ac:dyDescent="0.2">
      <c r="AM9450" s="61"/>
      <c r="AN9450" s="61"/>
      <c r="AO9450" s="171"/>
      <c r="AP9450" s="61"/>
      <c r="AQ9450" s="61"/>
      <c r="AR9450" s="61"/>
      <c r="AS9450" s="61"/>
      <c r="AT9450" s="61"/>
      <c r="AU9450" s="61"/>
      <c r="AV9450" s="61"/>
      <c r="AW9450" s="61"/>
      <c r="AX9450" s="61"/>
      <c r="AY9450" s="61"/>
      <c r="AZ9450" s="61"/>
      <c r="BA9450" s="61"/>
    </row>
    <row r="9451" spans="39:53" x14ac:dyDescent="0.2">
      <c r="AM9451" s="61"/>
      <c r="AN9451" s="61"/>
      <c r="AO9451" s="171"/>
      <c r="AP9451" s="61"/>
      <c r="AQ9451" s="61"/>
      <c r="AR9451" s="61"/>
      <c r="AS9451" s="61"/>
      <c r="AT9451" s="61"/>
      <c r="AU9451" s="61"/>
      <c r="AV9451" s="61"/>
      <c r="AW9451" s="61"/>
      <c r="AX9451" s="61"/>
      <c r="AY9451" s="61"/>
      <c r="AZ9451" s="61"/>
      <c r="BA9451" s="61"/>
    </row>
    <row r="9452" spans="39:53" x14ac:dyDescent="0.2">
      <c r="AM9452" s="61"/>
      <c r="AN9452" s="61"/>
      <c r="AO9452" s="171"/>
      <c r="AP9452" s="61"/>
      <c r="AQ9452" s="61"/>
      <c r="AR9452" s="61"/>
      <c r="AS9452" s="61"/>
      <c r="AT9452" s="61"/>
      <c r="AU9452" s="61"/>
      <c r="AV9452" s="61"/>
      <c r="AW9452" s="61"/>
      <c r="AX9452" s="61"/>
      <c r="AY9452" s="61"/>
      <c r="AZ9452" s="61"/>
      <c r="BA9452" s="61"/>
    </row>
    <row r="9453" spans="39:53" x14ac:dyDescent="0.2">
      <c r="AM9453" s="61"/>
      <c r="AN9453" s="61"/>
      <c r="AO9453" s="171"/>
      <c r="AP9453" s="61"/>
      <c r="AQ9453" s="61"/>
      <c r="AR9453" s="61"/>
      <c r="AS9453" s="61"/>
      <c r="AT9453" s="61"/>
      <c r="AU9453" s="61"/>
      <c r="AV9453" s="61"/>
      <c r="AW9453" s="61"/>
      <c r="AX9453" s="61"/>
      <c r="AY9453" s="61"/>
      <c r="AZ9453" s="61"/>
      <c r="BA9453" s="61"/>
    </row>
    <row r="9454" spans="39:53" x14ac:dyDescent="0.2">
      <c r="AM9454" s="61"/>
      <c r="AN9454" s="61"/>
      <c r="AO9454" s="171"/>
      <c r="AP9454" s="61"/>
      <c r="AQ9454" s="61"/>
      <c r="AR9454" s="61"/>
      <c r="AS9454" s="61"/>
      <c r="AT9454" s="61"/>
      <c r="AU9454" s="61"/>
      <c r="AV9454" s="61"/>
      <c r="AW9454" s="61"/>
      <c r="AX9454" s="61"/>
      <c r="AY9454" s="61"/>
      <c r="AZ9454" s="61"/>
      <c r="BA9454" s="61"/>
    </row>
    <row r="9455" spans="39:53" x14ac:dyDescent="0.2">
      <c r="AM9455" s="61"/>
      <c r="AN9455" s="61"/>
      <c r="AO9455" s="171"/>
      <c r="AP9455" s="61"/>
      <c r="AQ9455" s="61"/>
      <c r="AR9455" s="61"/>
      <c r="AS9455" s="61"/>
      <c r="AT9455" s="61"/>
      <c r="AU9455" s="61"/>
      <c r="AV9455" s="61"/>
      <c r="AW9455" s="61"/>
      <c r="AX9455" s="61"/>
      <c r="AY9455" s="61"/>
      <c r="AZ9455" s="61"/>
      <c r="BA9455" s="61"/>
    </row>
    <row r="9456" spans="39:53" x14ac:dyDescent="0.2">
      <c r="AM9456" s="61"/>
      <c r="AN9456" s="61"/>
      <c r="AO9456" s="171"/>
      <c r="AP9456" s="61"/>
      <c r="AQ9456" s="61"/>
      <c r="AR9456" s="61"/>
      <c r="AS9456" s="61"/>
      <c r="AT9456" s="61"/>
      <c r="AU9456" s="61"/>
      <c r="AV9456" s="61"/>
      <c r="AW9456" s="61"/>
      <c r="AX9456" s="61"/>
      <c r="AY9456" s="61"/>
      <c r="AZ9456" s="61"/>
      <c r="BA9456" s="61"/>
    </row>
    <row r="9457" spans="39:53" x14ac:dyDescent="0.2">
      <c r="AM9457" s="61"/>
      <c r="AN9457" s="61"/>
      <c r="AO9457" s="171"/>
      <c r="AP9457" s="61"/>
      <c r="AQ9457" s="61"/>
      <c r="AR9457" s="61"/>
      <c r="AS9457" s="61"/>
      <c r="AT9457" s="61"/>
      <c r="AU9457" s="61"/>
      <c r="AV9457" s="61"/>
      <c r="AW9457" s="61"/>
      <c r="AX9457" s="61"/>
      <c r="AY9457" s="61"/>
      <c r="AZ9457" s="61"/>
      <c r="BA9457" s="61"/>
    </row>
    <row r="9458" spans="39:53" x14ac:dyDescent="0.2">
      <c r="AM9458" s="61"/>
      <c r="AN9458" s="61"/>
      <c r="AO9458" s="171"/>
      <c r="AP9458" s="61"/>
      <c r="AQ9458" s="61"/>
      <c r="AR9458" s="61"/>
      <c r="AS9458" s="61"/>
      <c r="AT9458" s="61"/>
      <c r="AU9458" s="61"/>
      <c r="AV9458" s="61"/>
      <c r="AW9458" s="61"/>
      <c r="AX9458" s="61"/>
      <c r="AY9458" s="61"/>
      <c r="AZ9458" s="61"/>
      <c r="BA9458" s="61"/>
    </row>
    <row r="9459" spans="39:53" x14ac:dyDescent="0.2">
      <c r="AM9459" s="61"/>
      <c r="AN9459" s="61"/>
      <c r="AO9459" s="171"/>
      <c r="AP9459" s="61"/>
      <c r="AQ9459" s="61"/>
      <c r="AR9459" s="61"/>
      <c r="AS9459" s="61"/>
      <c r="AT9459" s="61"/>
      <c r="AU9459" s="61"/>
      <c r="AV9459" s="61"/>
      <c r="AW9459" s="61"/>
      <c r="AX9459" s="61"/>
      <c r="AY9459" s="61"/>
      <c r="AZ9459" s="61"/>
      <c r="BA9459" s="61"/>
    </row>
    <row r="9460" spans="39:53" x14ac:dyDescent="0.2">
      <c r="AM9460" s="61"/>
      <c r="AN9460" s="61"/>
      <c r="AO9460" s="171"/>
      <c r="AP9460" s="61"/>
      <c r="AQ9460" s="61"/>
      <c r="AR9460" s="61"/>
      <c r="AS9460" s="61"/>
      <c r="AT9460" s="61"/>
      <c r="AU9460" s="61"/>
      <c r="AV9460" s="61"/>
      <c r="AW9460" s="61"/>
      <c r="AX9460" s="61"/>
      <c r="AY9460" s="61"/>
      <c r="AZ9460" s="61"/>
      <c r="BA9460" s="61"/>
    </row>
    <row r="9461" spans="39:53" x14ac:dyDescent="0.2">
      <c r="AM9461" s="61"/>
      <c r="AN9461" s="61"/>
      <c r="AO9461" s="171"/>
      <c r="AP9461" s="61"/>
      <c r="AQ9461" s="61"/>
      <c r="AR9461" s="61"/>
      <c r="AS9461" s="61"/>
      <c r="AT9461" s="61"/>
      <c r="AU9461" s="61"/>
      <c r="AV9461" s="61"/>
      <c r="AW9461" s="61"/>
      <c r="AX9461" s="61"/>
      <c r="AY9461" s="61"/>
      <c r="AZ9461" s="61"/>
      <c r="BA9461" s="61"/>
    </row>
    <row r="9462" spans="39:53" x14ac:dyDescent="0.2">
      <c r="AM9462" s="61"/>
      <c r="AN9462" s="61"/>
      <c r="AO9462" s="171"/>
      <c r="AP9462" s="61"/>
      <c r="AQ9462" s="61"/>
      <c r="AR9462" s="61"/>
      <c r="AS9462" s="61"/>
      <c r="AT9462" s="61"/>
      <c r="AU9462" s="61"/>
      <c r="AV9462" s="61"/>
      <c r="AW9462" s="61"/>
      <c r="AX9462" s="61"/>
      <c r="AY9462" s="61"/>
      <c r="AZ9462" s="61"/>
      <c r="BA9462" s="61"/>
    </row>
    <row r="9463" spans="39:53" x14ac:dyDescent="0.2">
      <c r="AM9463" s="61"/>
      <c r="AN9463" s="61"/>
      <c r="AO9463" s="171"/>
      <c r="AP9463" s="61"/>
      <c r="AQ9463" s="61"/>
      <c r="AR9463" s="61"/>
      <c r="AS9463" s="61"/>
      <c r="AT9463" s="61"/>
      <c r="AU9463" s="61"/>
      <c r="AV9463" s="61"/>
      <c r="AW9463" s="61"/>
      <c r="AX9463" s="61"/>
      <c r="AY9463" s="61"/>
      <c r="AZ9463" s="61"/>
      <c r="BA9463" s="61"/>
    </row>
    <row r="9464" spans="39:53" x14ac:dyDescent="0.2">
      <c r="AM9464" s="61"/>
      <c r="AN9464" s="61"/>
      <c r="AO9464" s="171"/>
      <c r="AP9464" s="61"/>
      <c r="AQ9464" s="61"/>
      <c r="AR9464" s="61"/>
      <c r="AS9464" s="61"/>
      <c r="AT9464" s="61"/>
      <c r="AU9464" s="61"/>
      <c r="AV9464" s="61"/>
      <c r="AW9464" s="61"/>
      <c r="AX9464" s="61"/>
      <c r="AY9464" s="61"/>
      <c r="AZ9464" s="61"/>
      <c r="BA9464" s="61"/>
    </row>
    <row r="9465" spans="39:53" x14ac:dyDescent="0.2">
      <c r="AM9465" s="61"/>
      <c r="AN9465" s="61"/>
      <c r="AO9465" s="171"/>
      <c r="AP9465" s="61"/>
      <c r="AQ9465" s="61"/>
      <c r="AR9465" s="61"/>
      <c r="AS9465" s="61"/>
      <c r="AT9465" s="61"/>
      <c r="AU9465" s="61"/>
      <c r="AV9465" s="61"/>
      <c r="AW9465" s="61"/>
      <c r="AX9465" s="61"/>
      <c r="AY9465" s="61"/>
      <c r="AZ9465" s="61"/>
      <c r="BA9465" s="61"/>
    </row>
    <row r="9466" spans="39:53" x14ac:dyDescent="0.2">
      <c r="AM9466" s="61"/>
      <c r="AN9466" s="61"/>
      <c r="AO9466" s="171"/>
      <c r="AP9466" s="61"/>
      <c r="AQ9466" s="61"/>
      <c r="AR9466" s="61"/>
      <c r="AS9466" s="61"/>
      <c r="AT9466" s="61"/>
      <c r="AU9466" s="61"/>
      <c r="AV9466" s="61"/>
      <c r="AW9466" s="61"/>
      <c r="AX9466" s="61"/>
      <c r="AY9466" s="61"/>
      <c r="AZ9466" s="61"/>
      <c r="BA9466" s="61"/>
    </row>
    <row r="9467" spans="39:53" x14ac:dyDescent="0.2">
      <c r="AM9467" s="61"/>
      <c r="AN9467" s="61"/>
      <c r="AO9467" s="171"/>
      <c r="AP9467" s="61"/>
      <c r="AQ9467" s="61"/>
      <c r="AR9467" s="61"/>
      <c r="AS9467" s="61"/>
      <c r="AT9467" s="61"/>
      <c r="AU9467" s="61"/>
      <c r="AV9467" s="61"/>
      <c r="AW9467" s="61"/>
      <c r="AX9467" s="61"/>
      <c r="AY9467" s="61"/>
      <c r="AZ9467" s="61"/>
      <c r="BA9467" s="61"/>
    </row>
    <row r="9468" spans="39:53" x14ac:dyDescent="0.2">
      <c r="AM9468" s="61"/>
      <c r="AN9468" s="61"/>
      <c r="AO9468" s="171"/>
      <c r="AP9468" s="61"/>
      <c r="AQ9468" s="61"/>
      <c r="AR9468" s="61"/>
      <c r="AS9468" s="61"/>
      <c r="AT9468" s="61"/>
      <c r="AU9468" s="61"/>
      <c r="AV9468" s="61"/>
      <c r="AW9468" s="61"/>
      <c r="AX9468" s="61"/>
      <c r="AY9468" s="61"/>
      <c r="AZ9468" s="61"/>
      <c r="BA9468" s="61"/>
    </row>
    <row r="9469" spans="39:53" x14ac:dyDescent="0.2">
      <c r="AM9469" s="61"/>
      <c r="AN9469" s="61"/>
      <c r="AO9469" s="171"/>
      <c r="AP9469" s="61"/>
      <c r="AQ9469" s="61"/>
      <c r="AR9469" s="61"/>
      <c r="AS9469" s="61"/>
      <c r="AT9469" s="61"/>
      <c r="AU9469" s="61"/>
      <c r="AV9469" s="61"/>
      <c r="AW9469" s="61"/>
      <c r="AX9469" s="61"/>
      <c r="AY9469" s="61"/>
      <c r="AZ9469" s="61"/>
      <c r="BA9469" s="61"/>
    </row>
    <row r="9470" spans="39:53" x14ac:dyDescent="0.2">
      <c r="AM9470" s="61"/>
      <c r="AN9470" s="61"/>
      <c r="AO9470" s="171"/>
      <c r="AP9470" s="61"/>
      <c r="AQ9470" s="61"/>
      <c r="AR9470" s="61"/>
      <c r="AS9470" s="61"/>
      <c r="AT9470" s="61"/>
      <c r="AU9470" s="61"/>
      <c r="AV9470" s="61"/>
      <c r="AW9470" s="61"/>
      <c r="AX9470" s="61"/>
      <c r="AY9470" s="61"/>
      <c r="AZ9470" s="61"/>
      <c r="BA9470" s="61"/>
    </row>
    <row r="9471" spans="39:53" x14ac:dyDescent="0.2">
      <c r="AM9471" s="61"/>
      <c r="AN9471" s="61"/>
      <c r="AO9471" s="171"/>
      <c r="AP9471" s="61"/>
      <c r="AQ9471" s="61"/>
      <c r="AR9471" s="61"/>
      <c r="AS9471" s="61"/>
      <c r="AT9471" s="61"/>
      <c r="AU9471" s="61"/>
      <c r="AV9471" s="61"/>
      <c r="AW9471" s="61"/>
      <c r="AX9471" s="61"/>
      <c r="AY9471" s="61"/>
      <c r="AZ9471" s="61"/>
      <c r="BA9471" s="61"/>
    </row>
    <row r="9472" spans="39:53" x14ac:dyDescent="0.2">
      <c r="AM9472" s="61"/>
      <c r="AN9472" s="61"/>
      <c r="AO9472" s="171"/>
      <c r="AP9472" s="61"/>
      <c r="AQ9472" s="61"/>
      <c r="AR9472" s="61"/>
      <c r="AS9472" s="61"/>
      <c r="AT9472" s="61"/>
      <c r="AU9472" s="61"/>
      <c r="AV9472" s="61"/>
      <c r="AW9472" s="61"/>
      <c r="AX9472" s="61"/>
      <c r="AY9472" s="61"/>
      <c r="AZ9472" s="61"/>
      <c r="BA9472" s="61"/>
    </row>
    <row r="9473" spans="39:53" x14ac:dyDescent="0.2">
      <c r="AM9473" s="61"/>
      <c r="AN9473" s="61"/>
      <c r="AO9473" s="171"/>
      <c r="AP9473" s="61"/>
      <c r="AQ9473" s="61"/>
      <c r="AR9473" s="61"/>
      <c r="AS9473" s="61"/>
      <c r="AT9473" s="61"/>
      <c r="AU9473" s="61"/>
      <c r="AV9473" s="61"/>
      <c r="AW9473" s="61"/>
      <c r="AX9473" s="61"/>
      <c r="AY9473" s="61"/>
      <c r="AZ9473" s="61"/>
      <c r="BA9473" s="61"/>
    </row>
    <row r="9474" spans="39:53" x14ac:dyDescent="0.2">
      <c r="AM9474" s="61"/>
      <c r="AN9474" s="61"/>
      <c r="AO9474" s="171"/>
      <c r="AP9474" s="61"/>
      <c r="AQ9474" s="61"/>
      <c r="AR9474" s="61"/>
      <c r="AS9474" s="61"/>
      <c r="AT9474" s="61"/>
      <c r="AU9474" s="61"/>
      <c r="AV9474" s="61"/>
      <c r="AW9474" s="61"/>
      <c r="AX9474" s="61"/>
      <c r="AY9474" s="61"/>
      <c r="AZ9474" s="61"/>
      <c r="BA9474" s="61"/>
    </row>
    <row r="9475" spans="39:53" x14ac:dyDescent="0.2">
      <c r="AM9475" s="61"/>
      <c r="AN9475" s="61"/>
      <c r="AO9475" s="171"/>
      <c r="AP9475" s="61"/>
      <c r="AQ9475" s="61"/>
      <c r="AR9475" s="61"/>
      <c r="AS9475" s="61"/>
      <c r="AT9475" s="61"/>
      <c r="AU9475" s="61"/>
      <c r="AV9475" s="61"/>
      <c r="AW9475" s="61"/>
      <c r="AX9475" s="61"/>
      <c r="AY9475" s="61"/>
      <c r="AZ9475" s="61"/>
      <c r="BA9475" s="61"/>
    </row>
    <row r="9476" spans="39:53" x14ac:dyDescent="0.2">
      <c r="AM9476" s="61"/>
      <c r="AN9476" s="61"/>
      <c r="AO9476" s="171"/>
      <c r="AP9476" s="61"/>
      <c r="AQ9476" s="61"/>
      <c r="AR9476" s="61"/>
      <c r="AS9476" s="61"/>
      <c r="AT9476" s="61"/>
      <c r="AU9476" s="61"/>
      <c r="AV9476" s="61"/>
      <c r="AW9476" s="61"/>
      <c r="AX9476" s="61"/>
      <c r="AY9476" s="61"/>
      <c r="AZ9476" s="61"/>
      <c r="BA9476" s="61"/>
    </row>
    <row r="9477" spans="39:53" x14ac:dyDescent="0.2">
      <c r="AM9477" s="61"/>
      <c r="AN9477" s="61"/>
      <c r="AO9477" s="171"/>
      <c r="AP9477" s="61"/>
      <c r="AQ9477" s="61"/>
      <c r="AR9477" s="61"/>
      <c r="AS9477" s="61"/>
      <c r="AT9477" s="61"/>
      <c r="AU9477" s="61"/>
      <c r="AV9477" s="61"/>
      <c r="AW9477" s="61"/>
      <c r="AX9477" s="61"/>
      <c r="AY9477" s="61"/>
      <c r="AZ9477" s="61"/>
      <c r="BA9477" s="61"/>
    </row>
    <row r="9478" spans="39:53" x14ac:dyDescent="0.2">
      <c r="AM9478" s="61"/>
      <c r="AN9478" s="61"/>
      <c r="AO9478" s="171"/>
      <c r="AP9478" s="61"/>
      <c r="AQ9478" s="61"/>
      <c r="AR9478" s="61"/>
      <c r="AS9478" s="61"/>
      <c r="AT9478" s="61"/>
      <c r="AU9478" s="61"/>
      <c r="AV9478" s="61"/>
      <c r="AW9478" s="61"/>
      <c r="AX9478" s="61"/>
      <c r="AY9478" s="61"/>
      <c r="AZ9478" s="61"/>
      <c r="BA9478" s="61"/>
    </row>
    <row r="9479" spans="39:53" x14ac:dyDescent="0.2">
      <c r="AM9479" s="61"/>
      <c r="AN9479" s="61"/>
      <c r="AO9479" s="171"/>
      <c r="AP9479" s="61"/>
      <c r="AQ9479" s="61"/>
      <c r="AR9479" s="61"/>
      <c r="AS9479" s="61"/>
      <c r="AT9479" s="61"/>
      <c r="AU9479" s="61"/>
      <c r="AV9479" s="61"/>
      <c r="AW9479" s="61"/>
      <c r="AX9479" s="61"/>
      <c r="AY9479" s="61"/>
      <c r="AZ9479" s="61"/>
      <c r="BA9479" s="61"/>
    </row>
    <row r="9480" spans="39:53" x14ac:dyDescent="0.2">
      <c r="AM9480" s="61"/>
      <c r="AN9480" s="61"/>
      <c r="AO9480" s="171"/>
      <c r="AP9480" s="61"/>
      <c r="AQ9480" s="61"/>
      <c r="AR9480" s="61"/>
      <c r="AS9480" s="61"/>
      <c r="AT9480" s="61"/>
      <c r="AU9480" s="61"/>
      <c r="AV9480" s="61"/>
      <c r="AW9480" s="61"/>
      <c r="AX9480" s="61"/>
      <c r="AY9480" s="61"/>
      <c r="AZ9480" s="61"/>
      <c r="BA9480" s="61"/>
    </row>
    <row r="9481" spans="39:53" x14ac:dyDescent="0.2">
      <c r="AM9481" s="61"/>
      <c r="AN9481" s="61"/>
      <c r="AO9481" s="171"/>
      <c r="AP9481" s="61"/>
      <c r="AQ9481" s="61"/>
      <c r="AR9481" s="61"/>
      <c r="AS9481" s="61"/>
      <c r="AT9481" s="61"/>
      <c r="AU9481" s="61"/>
      <c r="AV9481" s="61"/>
      <c r="AW9481" s="61"/>
      <c r="AX9481" s="61"/>
      <c r="AY9481" s="61"/>
      <c r="AZ9481" s="61"/>
      <c r="BA9481" s="61"/>
    </row>
    <row r="9482" spans="39:53" x14ac:dyDescent="0.2">
      <c r="AM9482" s="61"/>
      <c r="AN9482" s="61"/>
      <c r="AO9482" s="171"/>
      <c r="AP9482" s="61"/>
      <c r="AQ9482" s="61"/>
      <c r="AR9482" s="61"/>
      <c r="AS9482" s="61"/>
      <c r="AT9482" s="61"/>
      <c r="AU9482" s="61"/>
      <c r="AV9482" s="61"/>
      <c r="AW9482" s="61"/>
      <c r="AX9482" s="61"/>
      <c r="AY9482" s="61"/>
      <c r="AZ9482" s="61"/>
      <c r="BA9482" s="61"/>
    </row>
    <row r="9483" spans="39:53" x14ac:dyDescent="0.2">
      <c r="AM9483" s="61"/>
      <c r="AN9483" s="61"/>
      <c r="AO9483" s="171"/>
      <c r="AP9483" s="61"/>
      <c r="AQ9483" s="61"/>
      <c r="AR9483" s="61"/>
      <c r="AS9483" s="61"/>
      <c r="AT9483" s="61"/>
      <c r="AU9483" s="61"/>
      <c r="AV9483" s="61"/>
      <c r="AW9483" s="61"/>
      <c r="AX9483" s="61"/>
      <c r="AY9483" s="61"/>
      <c r="AZ9483" s="61"/>
      <c r="BA9483" s="61"/>
    </row>
    <row r="9484" spans="39:53" x14ac:dyDescent="0.2">
      <c r="AM9484" s="61"/>
      <c r="AN9484" s="61"/>
      <c r="AO9484" s="171"/>
      <c r="AP9484" s="61"/>
      <c r="AQ9484" s="61"/>
      <c r="AR9484" s="61"/>
      <c r="AS9484" s="61"/>
      <c r="AT9484" s="61"/>
      <c r="AU9484" s="61"/>
      <c r="AV9484" s="61"/>
      <c r="AW9484" s="61"/>
      <c r="AX9484" s="61"/>
      <c r="AY9484" s="61"/>
      <c r="AZ9484" s="61"/>
      <c r="BA9484" s="61"/>
    </row>
    <row r="9485" spans="39:53" x14ac:dyDescent="0.2">
      <c r="AM9485" s="61"/>
      <c r="AN9485" s="61"/>
      <c r="AO9485" s="171"/>
      <c r="AP9485" s="61"/>
      <c r="AQ9485" s="61"/>
      <c r="AR9485" s="61"/>
      <c r="AS9485" s="61"/>
      <c r="AT9485" s="61"/>
      <c r="AU9485" s="61"/>
      <c r="AV9485" s="61"/>
      <c r="AW9485" s="61"/>
      <c r="AX9485" s="61"/>
      <c r="AY9485" s="61"/>
      <c r="AZ9485" s="61"/>
      <c r="BA9485" s="61"/>
    </row>
    <row r="9486" spans="39:53" x14ac:dyDescent="0.2">
      <c r="AM9486" s="61"/>
      <c r="AN9486" s="61"/>
      <c r="AO9486" s="171"/>
      <c r="AP9486" s="61"/>
      <c r="AQ9486" s="61"/>
      <c r="AR9486" s="61"/>
      <c r="AS9486" s="61"/>
      <c r="AT9486" s="61"/>
      <c r="AU9486" s="61"/>
      <c r="AV9486" s="61"/>
      <c r="AW9486" s="61"/>
      <c r="AX9486" s="61"/>
      <c r="AY9486" s="61"/>
      <c r="AZ9486" s="61"/>
      <c r="BA9486" s="61"/>
    </row>
    <row r="9487" spans="39:53" x14ac:dyDescent="0.2">
      <c r="AM9487" s="61"/>
      <c r="AN9487" s="61"/>
      <c r="AO9487" s="171"/>
      <c r="AP9487" s="61"/>
      <c r="AQ9487" s="61"/>
      <c r="AR9487" s="61"/>
      <c r="AS9487" s="61"/>
      <c r="AT9487" s="61"/>
      <c r="AU9487" s="61"/>
      <c r="AV9487" s="61"/>
      <c r="AW9487" s="61"/>
      <c r="AX9487" s="61"/>
      <c r="AY9487" s="61"/>
      <c r="AZ9487" s="61"/>
      <c r="BA9487" s="61"/>
    </row>
    <row r="9488" spans="39:53" x14ac:dyDescent="0.2">
      <c r="AM9488" s="61"/>
      <c r="AN9488" s="61"/>
      <c r="AO9488" s="171"/>
      <c r="AP9488" s="61"/>
      <c r="AQ9488" s="61"/>
      <c r="AR9488" s="61"/>
      <c r="AS9488" s="61"/>
      <c r="AT9488" s="61"/>
      <c r="AU9488" s="61"/>
      <c r="AV9488" s="61"/>
      <c r="AW9488" s="61"/>
      <c r="AX9488" s="61"/>
      <c r="AY9488" s="61"/>
      <c r="AZ9488" s="61"/>
      <c r="BA9488" s="61"/>
    </row>
    <row r="9489" spans="39:53" x14ac:dyDescent="0.2">
      <c r="AM9489" s="61"/>
      <c r="AN9489" s="61"/>
      <c r="AO9489" s="171"/>
      <c r="AP9489" s="61"/>
      <c r="AQ9489" s="61"/>
      <c r="AR9489" s="61"/>
      <c r="AS9489" s="61"/>
      <c r="AT9489" s="61"/>
      <c r="AU9489" s="61"/>
      <c r="AV9489" s="61"/>
      <c r="AW9489" s="61"/>
      <c r="AX9489" s="61"/>
      <c r="AY9489" s="61"/>
      <c r="AZ9489" s="61"/>
      <c r="BA9489" s="61"/>
    </row>
    <row r="9490" spans="39:53" x14ac:dyDescent="0.2">
      <c r="AM9490" s="61"/>
      <c r="AN9490" s="61"/>
      <c r="AO9490" s="171"/>
      <c r="AP9490" s="61"/>
      <c r="AQ9490" s="61"/>
      <c r="AR9490" s="61"/>
      <c r="AS9490" s="61"/>
      <c r="AT9490" s="61"/>
      <c r="AU9490" s="61"/>
      <c r="AV9490" s="61"/>
      <c r="AW9490" s="61"/>
      <c r="AX9490" s="61"/>
      <c r="AY9490" s="61"/>
      <c r="AZ9490" s="61"/>
      <c r="BA9490" s="61"/>
    </row>
    <row r="9491" spans="39:53" x14ac:dyDescent="0.2">
      <c r="AM9491" s="61"/>
      <c r="AN9491" s="61"/>
      <c r="AO9491" s="171"/>
      <c r="AP9491" s="61"/>
      <c r="AQ9491" s="61"/>
      <c r="AR9491" s="61"/>
      <c r="AS9491" s="61"/>
      <c r="AT9491" s="61"/>
      <c r="AU9491" s="61"/>
      <c r="AV9491" s="61"/>
      <c r="AW9491" s="61"/>
      <c r="AX9491" s="61"/>
      <c r="AY9491" s="61"/>
      <c r="AZ9491" s="61"/>
      <c r="BA9491" s="61"/>
    </row>
    <row r="9492" spans="39:53" x14ac:dyDescent="0.2">
      <c r="AM9492" s="61"/>
      <c r="AN9492" s="61"/>
      <c r="AO9492" s="171"/>
      <c r="AP9492" s="61"/>
      <c r="AQ9492" s="61"/>
      <c r="AR9492" s="61"/>
      <c r="AS9492" s="61"/>
      <c r="AT9492" s="61"/>
      <c r="AU9492" s="61"/>
      <c r="AV9492" s="61"/>
      <c r="AW9492" s="61"/>
      <c r="AX9492" s="61"/>
      <c r="AY9492" s="61"/>
      <c r="AZ9492" s="61"/>
      <c r="BA9492" s="61"/>
    </row>
    <row r="9493" spans="39:53" x14ac:dyDescent="0.2">
      <c r="AM9493" s="61"/>
      <c r="AN9493" s="61"/>
      <c r="AO9493" s="171"/>
      <c r="AP9493" s="61"/>
      <c r="AQ9493" s="61"/>
      <c r="AR9493" s="61"/>
      <c r="AS9493" s="61"/>
      <c r="AT9493" s="61"/>
      <c r="AU9493" s="61"/>
      <c r="AV9493" s="61"/>
      <c r="AW9493" s="61"/>
      <c r="AX9493" s="61"/>
      <c r="AY9493" s="61"/>
      <c r="AZ9493" s="61"/>
      <c r="BA9493" s="61"/>
    </row>
    <row r="9494" spans="39:53" x14ac:dyDescent="0.2">
      <c r="AM9494" s="61"/>
      <c r="AN9494" s="61"/>
      <c r="AO9494" s="171"/>
      <c r="AP9494" s="61"/>
      <c r="AQ9494" s="61"/>
      <c r="AR9494" s="61"/>
      <c r="AS9494" s="61"/>
      <c r="AT9494" s="61"/>
      <c r="AU9494" s="61"/>
      <c r="AV9494" s="61"/>
      <c r="AW9494" s="61"/>
      <c r="AX9494" s="61"/>
      <c r="AY9494" s="61"/>
      <c r="AZ9494" s="61"/>
      <c r="BA9494" s="61"/>
    </row>
    <row r="9495" spans="39:53" x14ac:dyDescent="0.2">
      <c r="AM9495" s="61"/>
      <c r="AN9495" s="61"/>
      <c r="AO9495" s="171"/>
      <c r="AP9495" s="61"/>
      <c r="AQ9495" s="61"/>
      <c r="AR9495" s="61"/>
      <c r="AS9495" s="61"/>
      <c r="AT9495" s="61"/>
      <c r="AU9495" s="61"/>
      <c r="AV9495" s="61"/>
      <c r="AW9495" s="61"/>
      <c r="AX9495" s="61"/>
      <c r="AY9495" s="61"/>
      <c r="AZ9495" s="61"/>
      <c r="BA9495" s="61"/>
    </row>
    <row r="9496" spans="39:53" x14ac:dyDescent="0.2">
      <c r="AM9496" s="61"/>
      <c r="AN9496" s="61"/>
      <c r="AO9496" s="171"/>
      <c r="AP9496" s="61"/>
      <c r="AQ9496" s="61"/>
      <c r="AR9496" s="61"/>
      <c r="AS9496" s="61"/>
      <c r="AT9496" s="61"/>
      <c r="AU9496" s="61"/>
      <c r="AV9496" s="61"/>
      <c r="AW9496" s="61"/>
      <c r="AX9496" s="61"/>
      <c r="AY9496" s="61"/>
      <c r="AZ9496" s="61"/>
      <c r="BA9496" s="61"/>
    </row>
    <row r="9497" spans="39:53" x14ac:dyDescent="0.2">
      <c r="AM9497" s="61"/>
      <c r="AN9497" s="61"/>
      <c r="AO9497" s="171"/>
      <c r="AP9497" s="61"/>
      <c r="AQ9497" s="61"/>
      <c r="AR9497" s="61"/>
      <c r="AS9497" s="61"/>
      <c r="AT9497" s="61"/>
      <c r="AU9497" s="61"/>
      <c r="AV9497" s="61"/>
      <c r="AW9497" s="61"/>
      <c r="AX9497" s="61"/>
      <c r="AY9497" s="61"/>
      <c r="AZ9497" s="61"/>
      <c r="BA9497" s="61"/>
    </row>
    <row r="9498" spans="39:53" x14ac:dyDescent="0.2">
      <c r="AM9498" s="61"/>
      <c r="AN9498" s="61"/>
      <c r="AO9498" s="171"/>
      <c r="AP9498" s="61"/>
      <c r="AQ9498" s="61"/>
      <c r="AR9498" s="61"/>
      <c r="AS9498" s="61"/>
      <c r="AT9498" s="61"/>
      <c r="AU9498" s="61"/>
      <c r="AV9498" s="61"/>
      <c r="AW9498" s="61"/>
      <c r="AX9498" s="61"/>
      <c r="AY9498" s="61"/>
      <c r="AZ9498" s="61"/>
      <c r="BA9498" s="61"/>
    </row>
    <row r="9499" spans="39:53" x14ac:dyDescent="0.2">
      <c r="AM9499" s="61"/>
      <c r="AN9499" s="61"/>
      <c r="AO9499" s="171"/>
      <c r="AP9499" s="61"/>
      <c r="AQ9499" s="61"/>
      <c r="AR9499" s="61"/>
      <c r="AS9499" s="61"/>
      <c r="AT9499" s="61"/>
      <c r="AU9499" s="61"/>
      <c r="AV9499" s="61"/>
      <c r="AW9499" s="61"/>
      <c r="AX9499" s="61"/>
      <c r="AY9499" s="61"/>
      <c r="AZ9499" s="61"/>
      <c r="BA9499" s="61"/>
    </row>
    <row r="9500" spans="39:53" x14ac:dyDescent="0.2">
      <c r="AM9500" s="61"/>
      <c r="AN9500" s="61"/>
      <c r="AO9500" s="171"/>
      <c r="AP9500" s="61"/>
      <c r="AQ9500" s="61"/>
      <c r="AR9500" s="61"/>
      <c r="AS9500" s="61"/>
      <c r="AT9500" s="61"/>
      <c r="AU9500" s="61"/>
      <c r="AV9500" s="61"/>
      <c r="AW9500" s="61"/>
      <c r="AX9500" s="61"/>
      <c r="AY9500" s="61"/>
      <c r="AZ9500" s="61"/>
      <c r="BA9500" s="61"/>
    </row>
    <row r="9501" spans="39:53" x14ac:dyDescent="0.2">
      <c r="AM9501" s="61"/>
      <c r="AN9501" s="61"/>
      <c r="AO9501" s="171"/>
      <c r="AP9501" s="61"/>
      <c r="AQ9501" s="61"/>
      <c r="AR9501" s="61"/>
      <c r="AS9501" s="61"/>
      <c r="AT9501" s="61"/>
      <c r="AU9501" s="61"/>
      <c r="AV9501" s="61"/>
      <c r="AW9501" s="61"/>
      <c r="AX9501" s="61"/>
      <c r="AY9501" s="61"/>
      <c r="AZ9501" s="61"/>
      <c r="BA9501" s="61"/>
    </row>
    <row r="9502" spans="39:53" x14ac:dyDescent="0.2">
      <c r="AM9502" s="61"/>
      <c r="AN9502" s="61"/>
      <c r="AO9502" s="171"/>
      <c r="AP9502" s="61"/>
      <c r="AQ9502" s="61"/>
      <c r="AR9502" s="61"/>
      <c r="AS9502" s="61"/>
      <c r="AT9502" s="61"/>
      <c r="AU9502" s="61"/>
      <c r="AV9502" s="61"/>
      <c r="AW9502" s="61"/>
      <c r="AX9502" s="61"/>
      <c r="AY9502" s="61"/>
      <c r="AZ9502" s="61"/>
      <c r="BA9502" s="61"/>
    </row>
    <row r="9503" spans="39:53" x14ac:dyDescent="0.2">
      <c r="AM9503" s="61"/>
      <c r="AN9503" s="61"/>
      <c r="AO9503" s="171"/>
      <c r="AP9503" s="61"/>
      <c r="AQ9503" s="61"/>
      <c r="AR9503" s="61"/>
      <c r="AS9503" s="61"/>
      <c r="AT9503" s="61"/>
      <c r="AU9503" s="61"/>
      <c r="AV9503" s="61"/>
      <c r="AW9503" s="61"/>
      <c r="AX9503" s="61"/>
      <c r="AY9503" s="61"/>
      <c r="AZ9503" s="61"/>
      <c r="BA9503" s="61"/>
    </row>
    <row r="9504" spans="39:53" x14ac:dyDescent="0.2">
      <c r="AM9504" s="61"/>
      <c r="AN9504" s="61"/>
      <c r="AO9504" s="171"/>
      <c r="AP9504" s="61"/>
      <c r="AQ9504" s="61"/>
      <c r="AR9504" s="61"/>
      <c r="AS9504" s="61"/>
      <c r="AT9504" s="61"/>
      <c r="AU9504" s="61"/>
      <c r="AV9504" s="61"/>
      <c r="AW9504" s="61"/>
      <c r="AX9504" s="61"/>
      <c r="AY9504" s="61"/>
      <c r="AZ9504" s="61"/>
      <c r="BA9504" s="61"/>
    </row>
    <row r="9505" spans="39:53" x14ac:dyDescent="0.2">
      <c r="AM9505" s="61"/>
      <c r="AN9505" s="61"/>
      <c r="AO9505" s="171"/>
      <c r="AP9505" s="61"/>
      <c r="AQ9505" s="61"/>
      <c r="AR9505" s="61"/>
      <c r="AS9505" s="61"/>
      <c r="AT9505" s="61"/>
      <c r="AU9505" s="61"/>
      <c r="AV9505" s="61"/>
      <c r="AW9505" s="61"/>
      <c r="AX9505" s="61"/>
      <c r="AY9505" s="61"/>
      <c r="AZ9505" s="61"/>
      <c r="BA9505" s="61"/>
    </row>
    <row r="9506" spans="39:53" x14ac:dyDescent="0.2">
      <c r="AM9506" s="61"/>
      <c r="AN9506" s="61"/>
      <c r="AO9506" s="171"/>
      <c r="AP9506" s="61"/>
      <c r="AQ9506" s="61"/>
      <c r="AR9506" s="61"/>
      <c r="AS9506" s="61"/>
      <c r="AT9506" s="61"/>
      <c r="AU9506" s="61"/>
      <c r="AV9506" s="61"/>
      <c r="AW9506" s="61"/>
      <c r="AX9506" s="61"/>
      <c r="AY9506" s="61"/>
      <c r="AZ9506" s="61"/>
      <c r="BA9506" s="61"/>
    </row>
    <row r="9507" spans="39:53" x14ac:dyDescent="0.2">
      <c r="AM9507" s="61"/>
      <c r="AN9507" s="61"/>
      <c r="AO9507" s="171"/>
      <c r="AP9507" s="61"/>
      <c r="AQ9507" s="61"/>
      <c r="AR9507" s="61"/>
      <c r="AS9507" s="61"/>
      <c r="AT9507" s="61"/>
      <c r="AU9507" s="61"/>
      <c r="AV9507" s="61"/>
      <c r="AW9507" s="61"/>
      <c r="AX9507" s="61"/>
      <c r="AY9507" s="61"/>
      <c r="AZ9507" s="61"/>
      <c r="BA9507" s="61"/>
    </row>
    <row r="9508" spans="39:53" x14ac:dyDescent="0.2">
      <c r="AM9508" s="61"/>
      <c r="AN9508" s="61"/>
      <c r="AO9508" s="171"/>
      <c r="AP9508" s="61"/>
      <c r="AQ9508" s="61"/>
      <c r="AR9508" s="61"/>
      <c r="AS9508" s="61"/>
      <c r="AT9508" s="61"/>
      <c r="AU9508" s="61"/>
      <c r="AV9508" s="61"/>
      <c r="AW9508" s="61"/>
      <c r="AX9508" s="61"/>
      <c r="AY9508" s="61"/>
      <c r="AZ9508" s="61"/>
      <c r="BA9508" s="61"/>
    </row>
    <row r="9509" spans="39:53" x14ac:dyDescent="0.2">
      <c r="AM9509" s="61"/>
      <c r="AN9509" s="61"/>
      <c r="AO9509" s="171"/>
      <c r="AP9509" s="61"/>
      <c r="AQ9509" s="61"/>
      <c r="AR9509" s="61"/>
      <c r="AS9509" s="61"/>
      <c r="AT9509" s="61"/>
      <c r="AU9509" s="61"/>
      <c r="AV9509" s="61"/>
      <c r="AW9509" s="61"/>
      <c r="AX9509" s="61"/>
      <c r="AY9509" s="61"/>
      <c r="AZ9509" s="61"/>
      <c r="BA9509" s="61"/>
    </row>
    <row r="9510" spans="39:53" x14ac:dyDescent="0.2">
      <c r="AM9510" s="61"/>
      <c r="AN9510" s="61"/>
      <c r="AO9510" s="171"/>
      <c r="AP9510" s="61"/>
      <c r="AQ9510" s="61"/>
      <c r="AR9510" s="61"/>
      <c r="AS9510" s="61"/>
      <c r="AT9510" s="61"/>
      <c r="AU9510" s="61"/>
      <c r="AV9510" s="61"/>
      <c r="AW9510" s="61"/>
      <c r="AX9510" s="61"/>
      <c r="AY9510" s="61"/>
      <c r="AZ9510" s="61"/>
      <c r="BA9510" s="61"/>
    </row>
    <row r="9511" spans="39:53" x14ac:dyDescent="0.2">
      <c r="AM9511" s="61"/>
      <c r="AN9511" s="61"/>
      <c r="AO9511" s="171"/>
      <c r="AP9511" s="61"/>
      <c r="AQ9511" s="61"/>
      <c r="AR9511" s="61"/>
      <c r="AS9511" s="61"/>
      <c r="AT9511" s="61"/>
      <c r="AU9511" s="61"/>
      <c r="AV9511" s="61"/>
      <c r="AW9511" s="61"/>
      <c r="AX9511" s="61"/>
      <c r="AY9511" s="61"/>
      <c r="AZ9511" s="61"/>
      <c r="BA9511" s="61"/>
    </row>
    <row r="9512" spans="39:53" x14ac:dyDescent="0.2">
      <c r="AM9512" s="61"/>
      <c r="AN9512" s="61"/>
      <c r="AO9512" s="171"/>
      <c r="AP9512" s="61"/>
      <c r="AQ9512" s="61"/>
      <c r="AR9512" s="61"/>
      <c r="AS9512" s="61"/>
      <c r="AT9512" s="61"/>
      <c r="AU9512" s="61"/>
      <c r="AV9512" s="61"/>
      <c r="AW9512" s="61"/>
      <c r="AX9512" s="61"/>
      <c r="AY9512" s="61"/>
      <c r="AZ9512" s="61"/>
      <c r="BA9512" s="61"/>
    </row>
    <row r="9513" spans="39:53" x14ac:dyDescent="0.2">
      <c r="AM9513" s="61"/>
      <c r="AN9513" s="61"/>
      <c r="AO9513" s="171"/>
      <c r="AP9513" s="61"/>
      <c r="AQ9513" s="61"/>
      <c r="AR9513" s="61"/>
      <c r="AS9513" s="61"/>
      <c r="AT9513" s="61"/>
      <c r="AU9513" s="61"/>
      <c r="AV9513" s="61"/>
      <c r="AW9513" s="61"/>
      <c r="AX9513" s="61"/>
      <c r="AY9513" s="61"/>
      <c r="AZ9513" s="61"/>
      <c r="BA9513" s="61"/>
    </row>
    <row r="9514" spans="39:53" x14ac:dyDescent="0.2">
      <c r="AM9514" s="61"/>
      <c r="AN9514" s="61"/>
      <c r="AO9514" s="171"/>
      <c r="AP9514" s="61"/>
      <c r="AQ9514" s="61"/>
      <c r="AR9514" s="61"/>
      <c r="AS9514" s="61"/>
      <c r="AT9514" s="61"/>
      <c r="AU9514" s="61"/>
      <c r="AV9514" s="61"/>
      <c r="AW9514" s="61"/>
      <c r="AX9514" s="61"/>
      <c r="AY9514" s="61"/>
      <c r="AZ9514" s="61"/>
      <c r="BA9514" s="61"/>
    </row>
    <row r="9515" spans="39:53" x14ac:dyDescent="0.2">
      <c r="AM9515" s="61"/>
      <c r="AN9515" s="61"/>
      <c r="AO9515" s="171"/>
      <c r="AP9515" s="61"/>
      <c r="AQ9515" s="61"/>
      <c r="AR9515" s="61"/>
      <c r="AS9515" s="61"/>
      <c r="AT9515" s="61"/>
      <c r="AU9515" s="61"/>
      <c r="AV9515" s="61"/>
      <c r="AW9515" s="61"/>
      <c r="AX9515" s="61"/>
      <c r="AY9515" s="61"/>
      <c r="AZ9515" s="61"/>
      <c r="BA9515" s="61"/>
    </row>
    <row r="9516" spans="39:53" x14ac:dyDescent="0.2">
      <c r="AM9516" s="61"/>
      <c r="AN9516" s="61"/>
      <c r="AO9516" s="171"/>
      <c r="AP9516" s="61"/>
      <c r="AQ9516" s="61"/>
      <c r="AR9516" s="61"/>
      <c r="AS9516" s="61"/>
      <c r="AT9516" s="61"/>
      <c r="AU9516" s="61"/>
      <c r="AV9516" s="61"/>
      <c r="AW9516" s="61"/>
      <c r="AX9516" s="61"/>
      <c r="AY9516" s="61"/>
      <c r="AZ9516" s="61"/>
      <c r="BA9516" s="61"/>
    </row>
    <row r="9517" spans="39:53" x14ac:dyDescent="0.2">
      <c r="AM9517" s="61"/>
      <c r="AN9517" s="61"/>
      <c r="AO9517" s="171"/>
      <c r="AP9517" s="61"/>
      <c r="AQ9517" s="61"/>
      <c r="AR9517" s="61"/>
      <c r="AS9517" s="61"/>
      <c r="AT9517" s="61"/>
      <c r="AU9517" s="61"/>
      <c r="AV9517" s="61"/>
      <c r="AW9517" s="61"/>
      <c r="AX9517" s="61"/>
      <c r="AY9517" s="61"/>
      <c r="AZ9517" s="61"/>
      <c r="BA9517" s="61"/>
    </row>
    <row r="9518" spans="39:53" x14ac:dyDescent="0.2">
      <c r="AM9518" s="61"/>
      <c r="AN9518" s="61"/>
      <c r="AO9518" s="171"/>
      <c r="AP9518" s="61"/>
      <c r="AQ9518" s="61"/>
      <c r="AR9518" s="61"/>
      <c r="AS9518" s="61"/>
      <c r="AT9518" s="61"/>
      <c r="AU9518" s="61"/>
      <c r="AV9518" s="61"/>
      <c r="AW9518" s="61"/>
      <c r="AX9518" s="61"/>
      <c r="AY9518" s="61"/>
      <c r="AZ9518" s="61"/>
      <c r="BA9518" s="61"/>
    </row>
    <row r="9519" spans="39:53" x14ac:dyDescent="0.2">
      <c r="AM9519" s="61"/>
      <c r="AN9519" s="61"/>
      <c r="AO9519" s="171"/>
      <c r="AP9519" s="61"/>
      <c r="AQ9519" s="61"/>
      <c r="AR9519" s="61"/>
      <c r="AS9519" s="61"/>
      <c r="AT9519" s="61"/>
      <c r="AU9519" s="61"/>
      <c r="AV9519" s="61"/>
      <c r="AW9519" s="61"/>
      <c r="AX9519" s="61"/>
      <c r="AY9519" s="61"/>
      <c r="AZ9519" s="61"/>
      <c r="BA9519" s="61"/>
    </row>
    <row r="9520" spans="39:53" x14ac:dyDescent="0.2">
      <c r="AM9520" s="61"/>
      <c r="AN9520" s="61"/>
      <c r="AO9520" s="171"/>
      <c r="AP9520" s="61"/>
      <c r="AQ9520" s="61"/>
      <c r="AR9520" s="61"/>
      <c r="AS9520" s="61"/>
      <c r="AT9520" s="61"/>
      <c r="AU9520" s="61"/>
      <c r="AV9520" s="61"/>
      <c r="AW9520" s="61"/>
      <c r="AX9520" s="61"/>
      <c r="AY9520" s="61"/>
      <c r="AZ9520" s="61"/>
      <c r="BA9520" s="61"/>
    </row>
    <row r="9521" spans="39:53" x14ac:dyDescent="0.2">
      <c r="AM9521" s="61"/>
      <c r="AN9521" s="61"/>
      <c r="AO9521" s="171"/>
      <c r="AP9521" s="61"/>
      <c r="AQ9521" s="61"/>
      <c r="AR9521" s="61"/>
      <c r="AS9521" s="61"/>
      <c r="AT9521" s="61"/>
      <c r="AU9521" s="61"/>
      <c r="AV9521" s="61"/>
      <c r="AW9521" s="61"/>
      <c r="AX9521" s="61"/>
      <c r="AY9521" s="61"/>
      <c r="AZ9521" s="61"/>
      <c r="BA9521" s="61"/>
    </row>
    <row r="9522" spans="39:53" x14ac:dyDescent="0.2">
      <c r="AM9522" s="61"/>
      <c r="AN9522" s="61"/>
      <c r="AO9522" s="171"/>
      <c r="AP9522" s="61"/>
      <c r="AQ9522" s="61"/>
      <c r="AR9522" s="61"/>
      <c r="AS9522" s="61"/>
      <c r="AT9522" s="61"/>
      <c r="AU9522" s="61"/>
      <c r="AV9522" s="61"/>
      <c r="AW9522" s="61"/>
      <c r="AX9522" s="61"/>
      <c r="AY9522" s="61"/>
      <c r="AZ9522" s="61"/>
      <c r="BA9522" s="61"/>
    </row>
    <row r="9523" spans="39:53" x14ac:dyDescent="0.2">
      <c r="AM9523" s="61"/>
      <c r="AN9523" s="61"/>
      <c r="AO9523" s="171"/>
      <c r="AP9523" s="61"/>
      <c r="AQ9523" s="61"/>
      <c r="AR9523" s="61"/>
      <c r="AS9523" s="61"/>
      <c r="AT9523" s="61"/>
      <c r="AU9523" s="61"/>
      <c r="AV9523" s="61"/>
      <c r="AW9523" s="61"/>
      <c r="AX9523" s="61"/>
      <c r="AY9523" s="61"/>
      <c r="AZ9523" s="61"/>
      <c r="BA9523" s="61"/>
    </row>
    <row r="9524" spans="39:53" x14ac:dyDescent="0.2">
      <c r="AM9524" s="61"/>
      <c r="AN9524" s="61"/>
      <c r="AO9524" s="171"/>
      <c r="AP9524" s="61"/>
      <c r="AQ9524" s="61"/>
      <c r="AR9524" s="61"/>
      <c r="AS9524" s="61"/>
      <c r="AT9524" s="61"/>
      <c r="AU9524" s="61"/>
      <c r="AV9524" s="61"/>
      <c r="AW9524" s="61"/>
      <c r="AX9524" s="61"/>
      <c r="AY9524" s="61"/>
      <c r="AZ9524" s="61"/>
      <c r="BA9524" s="61"/>
    </row>
    <row r="9525" spans="39:53" x14ac:dyDescent="0.2">
      <c r="AM9525" s="61"/>
      <c r="AN9525" s="61"/>
      <c r="AO9525" s="171"/>
      <c r="AP9525" s="61"/>
      <c r="AQ9525" s="61"/>
      <c r="AR9525" s="61"/>
      <c r="AS9525" s="61"/>
      <c r="AT9525" s="61"/>
      <c r="AU9525" s="61"/>
      <c r="AV9525" s="61"/>
      <c r="AW9525" s="61"/>
      <c r="AX9525" s="61"/>
      <c r="AY9525" s="61"/>
      <c r="AZ9525" s="61"/>
      <c r="BA9525" s="61"/>
    </row>
    <row r="9526" spans="39:53" x14ac:dyDescent="0.2">
      <c r="AM9526" s="61"/>
      <c r="AN9526" s="61"/>
      <c r="AO9526" s="171"/>
      <c r="AP9526" s="61"/>
      <c r="AQ9526" s="61"/>
      <c r="AR9526" s="61"/>
      <c r="AS9526" s="61"/>
      <c r="AT9526" s="61"/>
      <c r="AU9526" s="61"/>
      <c r="AV9526" s="61"/>
      <c r="AW9526" s="61"/>
      <c r="AX9526" s="61"/>
      <c r="AY9526" s="61"/>
      <c r="AZ9526" s="61"/>
      <c r="BA9526" s="61"/>
    </row>
    <row r="9527" spans="39:53" x14ac:dyDescent="0.2">
      <c r="AM9527" s="61"/>
      <c r="AN9527" s="61"/>
      <c r="AO9527" s="171"/>
      <c r="AP9527" s="61"/>
      <c r="AQ9527" s="61"/>
      <c r="AR9527" s="61"/>
      <c r="AS9527" s="61"/>
      <c r="AT9527" s="61"/>
      <c r="AU9527" s="61"/>
      <c r="AV9527" s="61"/>
      <c r="AW9527" s="61"/>
      <c r="AX9527" s="61"/>
      <c r="AY9527" s="61"/>
      <c r="AZ9527" s="61"/>
      <c r="BA9527" s="61"/>
    </row>
    <row r="9528" spans="39:53" x14ac:dyDescent="0.2">
      <c r="AM9528" s="61"/>
      <c r="AN9528" s="61"/>
      <c r="AO9528" s="171"/>
      <c r="AP9528" s="61"/>
      <c r="AQ9528" s="61"/>
      <c r="AR9528" s="61"/>
      <c r="AS9528" s="61"/>
      <c r="AT9528" s="61"/>
      <c r="AU9528" s="61"/>
      <c r="AV9528" s="61"/>
      <c r="AW9528" s="61"/>
      <c r="AX9528" s="61"/>
      <c r="AY9528" s="61"/>
      <c r="AZ9528" s="61"/>
      <c r="BA9528" s="61"/>
    </row>
    <row r="9529" spans="39:53" x14ac:dyDescent="0.2">
      <c r="AM9529" s="61"/>
      <c r="AN9529" s="61"/>
      <c r="AO9529" s="171"/>
      <c r="AP9529" s="61"/>
      <c r="AQ9529" s="61"/>
      <c r="AR9529" s="61"/>
      <c r="AS9529" s="61"/>
      <c r="AT9529" s="61"/>
      <c r="AU9529" s="61"/>
      <c r="AV9529" s="61"/>
      <c r="AW9529" s="61"/>
      <c r="AX9529" s="61"/>
      <c r="AY9529" s="61"/>
      <c r="AZ9529" s="61"/>
      <c r="BA9529" s="61"/>
    </row>
    <row r="9530" spans="39:53" x14ac:dyDescent="0.2">
      <c r="AM9530" s="61"/>
      <c r="AN9530" s="61"/>
      <c r="AO9530" s="171"/>
      <c r="AP9530" s="61"/>
      <c r="AQ9530" s="61"/>
      <c r="AR9530" s="61"/>
      <c r="AS9530" s="61"/>
      <c r="AT9530" s="61"/>
      <c r="AU9530" s="61"/>
      <c r="AV9530" s="61"/>
      <c r="AW9530" s="61"/>
      <c r="AX9530" s="61"/>
      <c r="AY9530" s="61"/>
      <c r="AZ9530" s="61"/>
      <c r="BA9530" s="61"/>
    </row>
    <row r="9531" spans="39:53" x14ac:dyDescent="0.2">
      <c r="AM9531" s="61"/>
      <c r="AN9531" s="61"/>
      <c r="AO9531" s="171"/>
      <c r="AP9531" s="61"/>
      <c r="AQ9531" s="61"/>
      <c r="AR9531" s="61"/>
      <c r="AS9531" s="61"/>
      <c r="AT9531" s="61"/>
      <c r="AU9531" s="61"/>
      <c r="AV9531" s="61"/>
      <c r="AW9531" s="61"/>
      <c r="AX9531" s="61"/>
      <c r="AY9531" s="61"/>
      <c r="AZ9531" s="61"/>
      <c r="BA9531" s="61"/>
    </row>
    <row r="9532" spans="39:53" x14ac:dyDescent="0.2">
      <c r="AM9532" s="61"/>
      <c r="AN9532" s="61"/>
      <c r="AO9532" s="171"/>
      <c r="AP9532" s="61"/>
      <c r="AQ9532" s="61"/>
      <c r="AR9532" s="61"/>
      <c r="AS9532" s="61"/>
      <c r="AT9532" s="61"/>
      <c r="AU9532" s="61"/>
      <c r="AV9532" s="61"/>
      <c r="AW9532" s="61"/>
      <c r="AX9532" s="61"/>
      <c r="AY9532" s="61"/>
      <c r="AZ9532" s="61"/>
      <c r="BA9532" s="61"/>
    </row>
    <row r="9533" spans="39:53" x14ac:dyDescent="0.2">
      <c r="AM9533" s="61"/>
      <c r="AN9533" s="61"/>
      <c r="AO9533" s="171"/>
      <c r="AP9533" s="61"/>
      <c r="AQ9533" s="61"/>
      <c r="AR9533" s="61"/>
      <c r="AS9533" s="61"/>
      <c r="AT9533" s="61"/>
      <c r="AU9533" s="61"/>
      <c r="AV9533" s="61"/>
      <c r="AW9533" s="61"/>
      <c r="AX9533" s="61"/>
      <c r="AY9533" s="61"/>
      <c r="AZ9533" s="61"/>
      <c r="BA9533" s="61"/>
    </row>
    <row r="9534" spans="39:53" x14ac:dyDescent="0.2">
      <c r="AM9534" s="61"/>
      <c r="AN9534" s="61"/>
      <c r="AO9534" s="171"/>
      <c r="AP9534" s="61"/>
      <c r="AQ9534" s="61"/>
      <c r="AR9534" s="61"/>
      <c r="AS9534" s="61"/>
      <c r="AT9534" s="61"/>
      <c r="AU9534" s="61"/>
      <c r="AV9534" s="61"/>
      <c r="AW9534" s="61"/>
      <c r="AX9534" s="61"/>
      <c r="AY9534" s="61"/>
      <c r="AZ9534" s="61"/>
      <c r="BA9534" s="61"/>
    </row>
    <row r="9535" spans="39:53" x14ac:dyDescent="0.2">
      <c r="AM9535" s="61"/>
      <c r="AN9535" s="61"/>
      <c r="AO9535" s="171"/>
      <c r="AP9535" s="61"/>
      <c r="AQ9535" s="61"/>
      <c r="AR9535" s="61"/>
      <c r="AS9535" s="61"/>
      <c r="AT9535" s="61"/>
      <c r="AU9535" s="61"/>
      <c r="AV9535" s="61"/>
      <c r="AW9535" s="61"/>
      <c r="AX9535" s="61"/>
      <c r="AY9535" s="61"/>
      <c r="AZ9535" s="61"/>
      <c r="BA9535" s="61"/>
    </row>
    <row r="9536" spans="39:53" x14ac:dyDescent="0.2">
      <c r="AM9536" s="61"/>
      <c r="AN9536" s="61"/>
      <c r="AO9536" s="171"/>
      <c r="AP9536" s="61"/>
      <c r="AQ9536" s="61"/>
      <c r="AR9536" s="61"/>
      <c r="AS9536" s="61"/>
      <c r="AT9536" s="61"/>
      <c r="AU9536" s="61"/>
      <c r="AV9536" s="61"/>
      <c r="AW9536" s="61"/>
      <c r="AX9536" s="61"/>
      <c r="AY9536" s="61"/>
      <c r="AZ9536" s="61"/>
      <c r="BA9536" s="61"/>
    </row>
    <row r="9537" spans="39:53" x14ac:dyDescent="0.2">
      <c r="AM9537" s="61"/>
      <c r="AN9537" s="61"/>
      <c r="AO9537" s="171"/>
      <c r="AP9537" s="61"/>
      <c r="AQ9537" s="61"/>
      <c r="AR9537" s="61"/>
      <c r="AS9537" s="61"/>
      <c r="AT9537" s="61"/>
      <c r="AU9537" s="61"/>
      <c r="AV9537" s="61"/>
      <c r="AW9537" s="61"/>
      <c r="AX9537" s="61"/>
      <c r="AY9537" s="61"/>
      <c r="AZ9537" s="61"/>
      <c r="BA9537" s="61"/>
    </row>
    <row r="9538" spans="39:53" x14ac:dyDescent="0.2">
      <c r="AM9538" s="61"/>
      <c r="AN9538" s="61"/>
      <c r="AO9538" s="171"/>
      <c r="AP9538" s="61"/>
      <c r="AQ9538" s="61"/>
      <c r="AR9538" s="61"/>
      <c r="AS9538" s="61"/>
      <c r="AT9538" s="61"/>
      <c r="AU9538" s="61"/>
      <c r="AV9538" s="61"/>
      <c r="AW9538" s="61"/>
      <c r="AX9538" s="61"/>
      <c r="AY9538" s="61"/>
      <c r="AZ9538" s="61"/>
      <c r="BA9538" s="61"/>
    </row>
    <row r="9539" spans="39:53" x14ac:dyDescent="0.2">
      <c r="AM9539" s="61"/>
      <c r="AN9539" s="61"/>
      <c r="AO9539" s="171"/>
      <c r="AP9539" s="61"/>
      <c r="AQ9539" s="61"/>
      <c r="AR9539" s="61"/>
      <c r="AS9539" s="61"/>
      <c r="AT9539" s="61"/>
      <c r="AU9539" s="61"/>
      <c r="AV9539" s="61"/>
      <c r="AW9539" s="61"/>
      <c r="AX9539" s="61"/>
      <c r="AY9539" s="61"/>
      <c r="AZ9539" s="61"/>
      <c r="BA9539" s="61"/>
    </row>
    <row r="9540" spans="39:53" x14ac:dyDescent="0.2">
      <c r="AM9540" s="61"/>
      <c r="AN9540" s="61"/>
      <c r="AO9540" s="171"/>
      <c r="AP9540" s="61"/>
      <c r="AQ9540" s="61"/>
      <c r="AR9540" s="61"/>
      <c r="AS9540" s="61"/>
      <c r="AT9540" s="61"/>
      <c r="AU9540" s="61"/>
      <c r="AV9540" s="61"/>
      <c r="AW9540" s="61"/>
      <c r="AX9540" s="61"/>
      <c r="AY9540" s="61"/>
      <c r="AZ9540" s="61"/>
      <c r="BA9540" s="61"/>
    </row>
    <row r="9541" spans="39:53" x14ac:dyDescent="0.2">
      <c r="AM9541" s="61"/>
      <c r="AN9541" s="61"/>
      <c r="AO9541" s="171"/>
      <c r="AP9541" s="61"/>
      <c r="AQ9541" s="61"/>
      <c r="AR9541" s="61"/>
      <c r="AS9541" s="61"/>
      <c r="AT9541" s="61"/>
      <c r="AU9541" s="61"/>
      <c r="AV9541" s="61"/>
      <c r="AW9541" s="61"/>
      <c r="AX9541" s="61"/>
      <c r="AY9541" s="61"/>
      <c r="AZ9541" s="61"/>
      <c r="BA9541" s="61"/>
    </row>
    <row r="9542" spans="39:53" x14ac:dyDescent="0.2">
      <c r="AM9542" s="61"/>
      <c r="AN9542" s="61"/>
      <c r="AO9542" s="171"/>
      <c r="AP9542" s="61"/>
      <c r="AQ9542" s="61"/>
      <c r="AR9542" s="61"/>
      <c r="AS9542" s="61"/>
      <c r="AT9542" s="61"/>
      <c r="AU9542" s="61"/>
      <c r="AV9542" s="61"/>
      <c r="AW9542" s="61"/>
      <c r="AX9542" s="61"/>
      <c r="AY9542" s="61"/>
      <c r="AZ9542" s="61"/>
      <c r="BA9542" s="61"/>
    </row>
    <row r="9543" spans="39:53" x14ac:dyDescent="0.2">
      <c r="AM9543" s="61"/>
      <c r="AN9543" s="61"/>
      <c r="AO9543" s="171"/>
      <c r="AP9543" s="61"/>
      <c r="AQ9543" s="61"/>
      <c r="AR9543" s="61"/>
      <c r="AS9543" s="61"/>
      <c r="AT9543" s="61"/>
      <c r="AU9543" s="61"/>
      <c r="AV9543" s="61"/>
      <c r="AW9543" s="61"/>
      <c r="AX9543" s="61"/>
      <c r="AY9543" s="61"/>
      <c r="AZ9543" s="61"/>
      <c r="BA9543" s="61"/>
    </row>
    <row r="9544" spans="39:53" x14ac:dyDescent="0.2">
      <c r="AM9544" s="61"/>
      <c r="AN9544" s="61"/>
      <c r="AO9544" s="171"/>
      <c r="AP9544" s="61"/>
      <c r="AQ9544" s="61"/>
      <c r="AR9544" s="61"/>
      <c r="AS9544" s="61"/>
      <c r="AT9544" s="61"/>
      <c r="AU9544" s="61"/>
      <c r="AV9544" s="61"/>
      <c r="AW9544" s="61"/>
      <c r="AX9544" s="61"/>
      <c r="AY9544" s="61"/>
      <c r="AZ9544" s="61"/>
      <c r="BA9544" s="61"/>
    </row>
    <row r="9545" spans="39:53" x14ac:dyDescent="0.2">
      <c r="AM9545" s="61"/>
      <c r="AN9545" s="61"/>
      <c r="AO9545" s="171"/>
      <c r="AP9545" s="61"/>
      <c r="AQ9545" s="61"/>
      <c r="AR9545" s="61"/>
      <c r="AS9545" s="61"/>
      <c r="AT9545" s="61"/>
      <c r="AU9545" s="61"/>
      <c r="AV9545" s="61"/>
      <c r="AW9545" s="61"/>
      <c r="AX9545" s="61"/>
      <c r="AY9545" s="61"/>
      <c r="AZ9545" s="61"/>
      <c r="BA9545" s="61"/>
    </row>
    <row r="9546" spans="39:53" x14ac:dyDescent="0.2">
      <c r="AM9546" s="61"/>
      <c r="AN9546" s="61"/>
      <c r="AO9546" s="171"/>
      <c r="AP9546" s="61"/>
      <c r="AQ9546" s="61"/>
      <c r="AR9546" s="61"/>
      <c r="AS9546" s="61"/>
      <c r="AT9546" s="61"/>
      <c r="AU9546" s="61"/>
      <c r="AV9546" s="61"/>
      <c r="AW9546" s="61"/>
      <c r="AX9546" s="61"/>
      <c r="AY9546" s="61"/>
      <c r="AZ9546" s="61"/>
      <c r="BA9546" s="61"/>
    </row>
    <row r="9547" spans="39:53" x14ac:dyDescent="0.2">
      <c r="AM9547" s="61"/>
      <c r="AN9547" s="61"/>
      <c r="AO9547" s="171"/>
      <c r="AP9547" s="61"/>
      <c r="AQ9547" s="61"/>
      <c r="AR9547" s="61"/>
      <c r="AS9547" s="61"/>
      <c r="AT9547" s="61"/>
      <c r="AU9547" s="61"/>
      <c r="AV9547" s="61"/>
      <c r="AW9547" s="61"/>
      <c r="AX9547" s="61"/>
      <c r="AY9547" s="61"/>
      <c r="AZ9547" s="61"/>
      <c r="BA9547" s="61"/>
    </row>
    <row r="9548" spans="39:53" x14ac:dyDescent="0.2">
      <c r="AM9548" s="61"/>
      <c r="AN9548" s="61"/>
      <c r="AO9548" s="171"/>
      <c r="AP9548" s="61"/>
      <c r="AQ9548" s="61"/>
      <c r="AR9548" s="61"/>
      <c r="AS9548" s="61"/>
      <c r="AT9548" s="61"/>
      <c r="AU9548" s="61"/>
      <c r="AV9548" s="61"/>
      <c r="AW9548" s="61"/>
      <c r="AX9548" s="61"/>
      <c r="AY9548" s="61"/>
      <c r="AZ9548" s="61"/>
      <c r="BA9548" s="61"/>
    </row>
    <row r="9549" spans="39:53" x14ac:dyDescent="0.2">
      <c r="AM9549" s="61"/>
      <c r="AN9549" s="61"/>
      <c r="AO9549" s="171"/>
      <c r="AP9549" s="61"/>
      <c r="AQ9549" s="61"/>
      <c r="AR9549" s="61"/>
      <c r="AS9549" s="61"/>
      <c r="AT9549" s="61"/>
      <c r="AU9549" s="61"/>
      <c r="AV9549" s="61"/>
      <c r="AW9549" s="61"/>
      <c r="AX9549" s="61"/>
      <c r="AY9549" s="61"/>
      <c r="AZ9549" s="61"/>
      <c r="BA9549" s="61"/>
    </row>
    <row r="9550" spans="39:53" x14ac:dyDescent="0.2">
      <c r="AM9550" s="61"/>
      <c r="AN9550" s="61"/>
      <c r="AO9550" s="171"/>
      <c r="AP9550" s="61"/>
      <c r="AQ9550" s="61"/>
      <c r="AR9550" s="61"/>
      <c r="AS9550" s="61"/>
      <c r="AT9550" s="61"/>
      <c r="AU9550" s="61"/>
      <c r="AV9550" s="61"/>
      <c r="AW9550" s="61"/>
      <c r="AX9550" s="61"/>
      <c r="AY9550" s="61"/>
      <c r="AZ9550" s="61"/>
      <c r="BA9550" s="61"/>
    </row>
    <row r="9551" spans="39:53" x14ac:dyDescent="0.2">
      <c r="AM9551" s="61"/>
      <c r="AN9551" s="61"/>
      <c r="AO9551" s="171"/>
      <c r="AP9551" s="61"/>
      <c r="AQ9551" s="61"/>
      <c r="AR9551" s="61"/>
      <c r="AS9551" s="61"/>
      <c r="AT9551" s="61"/>
      <c r="AU9551" s="61"/>
      <c r="AV9551" s="61"/>
      <c r="AW9551" s="61"/>
      <c r="AX9551" s="61"/>
      <c r="AY9551" s="61"/>
      <c r="AZ9551" s="61"/>
      <c r="BA9551" s="61"/>
    </row>
    <row r="9552" spans="39:53" x14ac:dyDescent="0.2">
      <c r="AM9552" s="61"/>
      <c r="AN9552" s="61"/>
      <c r="AO9552" s="171"/>
      <c r="AP9552" s="61"/>
      <c r="AQ9552" s="61"/>
      <c r="AR9552" s="61"/>
      <c r="AS9552" s="61"/>
      <c r="AT9552" s="61"/>
      <c r="AU9552" s="61"/>
      <c r="AV9552" s="61"/>
      <c r="AW9552" s="61"/>
      <c r="AX9552" s="61"/>
      <c r="AY9552" s="61"/>
      <c r="AZ9552" s="61"/>
      <c r="BA9552" s="61"/>
    </row>
    <row r="9553" spans="39:53" x14ac:dyDescent="0.2">
      <c r="AM9553" s="61"/>
      <c r="AN9553" s="61"/>
      <c r="AO9553" s="171"/>
      <c r="AP9553" s="61"/>
      <c r="AQ9553" s="61"/>
      <c r="AR9553" s="61"/>
      <c r="AS9553" s="61"/>
      <c r="AT9553" s="61"/>
      <c r="AU9553" s="61"/>
      <c r="AV9553" s="61"/>
      <c r="AW9553" s="61"/>
      <c r="AX9553" s="61"/>
      <c r="AY9553" s="61"/>
      <c r="AZ9553" s="61"/>
      <c r="BA9553" s="61"/>
    </row>
    <row r="9554" spans="39:53" x14ac:dyDescent="0.2">
      <c r="AM9554" s="61"/>
      <c r="AN9554" s="61"/>
      <c r="AO9554" s="171"/>
      <c r="AP9554" s="61"/>
      <c r="AQ9554" s="61"/>
      <c r="AR9554" s="61"/>
      <c r="AS9554" s="61"/>
      <c r="AT9554" s="61"/>
      <c r="AU9554" s="61"/>
      <c r="AV9554" s="61"/>
      <c r="AW9554" s="61"/>
      <c r="AX9554" s="61"/>
      <c r="AY9554" s="61"/>
      <c r="AZ9554" s="61"/>
      <c r="BA9554" s="61"/>
    </row>
    <row r="9555" spans="39:53" x14ac:dyDescent="0.2">
      <c r="AM9555" s="61"/>
      <c r="AN9555" s="61"/>
      <c r="AO9555" s="171"/>
      <c r="AP9555" s="61"/>
      <c r="AQ9555" s="61"/>
      <c r="AR9555" s="61"/>
      <c r="AS9555" s="61"/>
      <c r="AT9555" s="61"/>
      <c r="AU9555" s="61"/>
      <c r="AV9555" s="61"/>
      <c r="AW9555" s="61"/>
      <c r="AX9555" s="61"/>
      <c r="AY9555" s="61"/>
      <c r="AZ9555" s="61"/>
      <c r="BA9555" s="61"/>
    </row>
    <row r="9556" spans="39:53" x14ac:dyDescent="0.2">
      <c r="AM9556" s="61"/>
      <c r="AN9556" s="61"/>
      <c r="AO9556" s="171"/>
      <c r="AP9556" s="61"/>
      <c r="AQ9556" s="61"/>
      <c r="AR9556" s="61"/>
      <c r="AS9556" s="61"/>
      <c r="AT9556" s="61"/>
      <c r="AU9556" s="61"/>
      <c r="AV9556" s="61"/>
      <c r="AW9556" s="61"/>
      <c r="AX9556" s="61"/>
      <c r="AY9556" s="61"/>
      <c r="AZ9556" s="61"/>
      <c r="BA9556" s="61"/>
    </row>
    <row r="9557" spans="39:53" x14ac:dyDescent="0.2">
      <c r="AM9557" s="61"/>
      <c r="AN9557" s="61"/>
      <c r="AO9557" s="171"/>
      <c r="AP9557" s="61"/>
      <c r="AQ9557" s="61"/>
      <c r="AR9557" s="61"/>
      <c r="AS9557" s="61"/>
      <c r="AT9557" s="61"/>
      <c r="AU9557" s="61"/>
      <c r="AV9557" s="61"/>
      <c r="AW9557" s="61"/>
      <c r="AX9557" s="61"/>
      <c r="AY9557" s="61"/>
      <c r="AZ9557" s="61"/>
      <c r="BA9557" s="61"/>
    </row>
    <row r="9558" spans="39:53" x14ac:dyDescent="0.2">
      <c r="AM9558" s="61"/>
      <c r="AN9558" s="61"/>
      <c r="AO9558" s="171"/>
      <c r="AP9558" s="61"/>
      <c r="AQ9558" s="61"/>
      <c r="AR9558" s="61"/>
      <c r="AS9558" s="61"/>
      <c r="AT9558" s="61"/>
      <c r="AU9558" s="61"/>
      <c r="AV9558" s="61"/>
      <c r="AW9558" s="61"/>
      <c r="AX9558" s="61"/>
      <c r="AY9558" s="61"/>
      <c r="AZ9558" s="61"/>
      <c r="BA9558" s="61"/>
    </row>
    <row r="9559" spans="39:53" x14ac:dyDescent="0.2">
      <c r="AM9559" s="61"/>
      <c r="AN9559" s="61"/>
      <c r="AO9559" s="171"/>
      <c r="AP9559" s="61"/>
      <c r="AQ9559" s="61"/>
      <c r="AR9559" s="61"/>
      <c r="AS9559" s="61"/>
      <c r="AT9559" s="61"/>
      <c r="AU9559" s="61"/>
      <c r="AV9559" s="61"/>
      <c r="AW9559" s="61"/>
      <c r="AX9559" s="61"/>
      <c r="AY9559" s="61"/>
      <c r="AZ9559" s="61"/>
      <c r="BA9559" s="61"/>
    </row>
    <row r="9560" spans="39:53" x14ac:dyDescent="0.2">
      <c r="AM9560" s="61"/>
      <c r="AN9560" s="61"/>
      <c r="AO9560" s="171"/>
      <c r="AP9560" s="61"/>
      <c r="AQ9560" s="61"/>
      <c r="AR9560" s="61"/>
      <c r="AS9560" s="61"/>
      <c r="AT9560" s="61"/>
      <c r="AU9560" s="61"/>
      <c r="AV9560" s="61"/>
      <c r="AW9560" s="61"/>
      <c r="AX9560" s="61"/>
      <c r="AY9560" s="61"/>
      <c r="AZ9560" s="61"/>
      <c r="BA9560" s="61"/>
    </row>
    <row r="9561" spans="39:53" x14ac:dyDescent="0.2">
      <c r="AM9561" s="61"/>
      <c r="AN9561" s="61"/>
      <c r="AO9561" s="171"/>
      <c r="AP9561" s="61"/>
      <c r="AQ9561" s="61"/>
      <c r="AR9561" s="61"/>
      <c r="AS9561" s="61"/>
      <c r="AT9561" s="61"/>
      <c r="AU9561" s="61"/>
      <c r="AV9561" s="61"/>
      <c r="AW9561" s="61"/>
      <c r="AX9561" s="61"/>
      <c r="AY9561" s="61"/>
      <c r="AZ9561" s="61"/>
      <c r="BA9561" s="61"/>
    </row>
    <row r="9562" spans="39:53" x14ac:dyDescent="0.2">
      <c r="AM9562" s="61"/>
      <c r="AN9562" s="61"/>
      <c r="AO9562" s="171"/>
      <c r="AP9562" s="61"/>
      <c r="AQ9562" s="61"/>
      <c r="AR9562" s="61"/>
      <c r="AS9562" s="61"/>
      <c r="AT9562" s="61"/>
      <c r="AU9562" s="61"/>
      <c r="AV9562" s="61"/>
      <c r="AW9562" s="61"/>
      <c r="AX9562" s="61"/>
      <c r="AY9562" s="61"/>
      <c r="AZ9562" s="61"/>
      <c r="BA9562" s="61"/>
    </row>
    <row r="9563" spans="39:53" x14ac:dyDescent="0.2">
      <c r="AM9563" s="61"/>
      <c r="AN9563" s="61"/>
      <c r="AO9563" s="171"/>
      <c r="AP9563" s="61"/>
      <c r="AQ9563" s="61"/>
      <c r="AR9563" s="61"/>
      <c r="AS9563" s="61"/>
      <c r="AT9563" s="61"/>
      <c r="AU9563" s="61"/>
      <c r="AV9563" s="61"/>
      <c r="AW9563" s="61"/>
      <c r="AX9563" s="61"/>
      <c r="AY9563" s="61"/>
      <c r="AZ9563" s="61"/>
      <c r="BA9563" s="61"/>
    </row>
    <row r="9564" spans="39:53" x14ac:dyDescent="0.2">
      <c r="AM9564" s="61"/>
      <c r="AN9564" s="61"/>
      <c r="AO9564" s="171"/>
      <c r="AP9564" s="61"/>
      <c r="AQ9564" s="61"/>
      <c r="AR9564" s="61"/>
      <c r="AS9564" s="61"/>
      <c r="AT9564" s="61"/>
      <c r="AU9564" s="61"/>
      <c r="AV9564" s="61"/>
      <c r="AW9564" s="61"/>
      <c r="AX9564" s="61"/>
      <c r="AY9564" s="61"/>
      <c r="AZ9564" s="61"/>
      <c r="BA9564" s="61"/>
    </row>
    <row r="9565" spans="39:53" x14ac:dyDescent="0.2">
      <c r="AM9565" s="61"/>
      <c r="AN9565" s="61"/>
      <c r="AO9565" s="171"/>
      <c r="AP9565" s="61"/>
      <c r="AQ9565" s="61"/>
      <c r="AR9565" s="61"/>
      <c r="AS9565" s="61"/>
      <c r="AT9565" s="61"/>
      <c r="AU9565" s="61"/>
      <c r="AV9565" s="61"/>
      <c r="AW9565" s="61"/>
      <c r="AX9565" s="61"/>
      <c r="AY9565" s="61"/>
      <c r="AZ9565" s="61"/>
      <c r="BA9565" s="61"/>
    </row>
    <row r="9566" spans="39:53" x14ac:dyDescent="0.2">
      <c r="AM9566" s="61"/>
      <c r="AN9566" s="61"/>
      <c r="AO9566" s="171"/>
      <c r="AP9566" s="61"/>
      <c r="AQ9566" s="61"/>
      <c r="AR9566" s="61"/>
      <c r="AS9566" s="61"/>
      <c r="AT9566" s="61"/>
      <c r="AU9566" s="61"/>
      <c r="AV9566" s="61"/>
      <c r="AW9566" s="61"/>
      <c r="AX9566" s="61"/>
      <c r="AY9566" s="61"/>
      <c r="AZ9566" s="61"/>
      <c r="BA9566" s="61"/>
    </row>
    <row r="9567" spans="39:53" x14ac:dyDescent="0.2">
      <c r="AM9567" s="61"/>
      <c r="AN9567" s="61"/>
      <c r="AO9567" s="171"/>
      <c r="AP9567" s="61"/>
      <c r="AQ9567" s="61"/>
      <c r="AR9567" s="61"/>
      <c r="AS9567" s="61"/>
      <c r="AT9567" s="61"/>
      <c r="AU9567" s="61"/>
      <c r="AV9567" s="61"/>
      <c r="AW9567" s="61"/>
      <c r="AX9567" s="61"/>
      <c r="AY9567" s="61"/>
      <c r="AZ9567" s="61"/>
      <c r="BA9567" s="61"/>
    </row>
    <row r="9568" spans="39:53" x14ac:dyDescent="0.2">
      <c r="AM9568" s="61"/>
      <c r="AN9568" s="61"/>
      <c r="AO9568" s="171"/>
      <c r="AP9568" s="61"/>
      <c r="AQ9568" s="61"/>
      <c r="AR9568" s="61"/>
      <c r="AS9568" s="61"/>
      <c r="AT9568" s="61"/>
      <c r="AU9568" s="61"/>
      <c r="AV9568" s="61"/>
      <c r="AW9568" s="61"/>
      <c r="AX9568" s="61"/>
      <c r="AY9568" s="61"/>
      <c r="AZ9568" s="61"/>
      <c r="BA9568" s="61"/>
    </row>
    <row r="9569" spans="39:53" x14ac:dyDescent="0.2">
      <c r="AM9569" s="61"/>
      <c r="AN9569" s="61"/>
      <c r="AO9569" s="171"/>
      <c r="AP9569" s="61"/>
      <c r="AQ9569" s="61"/>
      <c r="AR9569" s="61"/>
      <c r="AS9569" s="61"/>
      <c r="AT9569" s="61"/>
      <c r="AU9569" s="61"/>
      <c r="AV9569" s="61"/>
      <c r="AW9569" s="61"/>
      <c r="AX9569" s="61"/>
      <c r="AY9569" s="61"/>
      <c r="AZ9569" s="61"/>
      <c r="BA9569" s="61"/>
    </row>
    <row r="9570" spans="39:53" x14ac:dyDescent="0.2">
      <c r="AM9570" s="61"/>
      <c r="AN9570" s="61"/>
      <c r="AO9570" s="171"/>
      <c r="AP9570" s="61"/>
      <c r="AQ9570" s="61"/>
      <c r="AR9570" s="61"/>
      <c r="AS9570" s="61"/>
      <c r="AT9570" s="61"/>
      <c r="AU9570" s="61"/>
      <c r="AV9570" s="61"/>
      <c r="AW9570" s="61"/>
      <c r="AX9570" s="61"/>
      <c r="AY9570" s="61"/>
      <c r="AZ9570" s="61"/>
      <c r="BA9570" s="61"/>
    </row>
    <row r="9571" spans="39:53" x14ac:dyDescent="0.2">
      <c r="AM9571" s="61"/>
      <c r="AN9571" s="61"/>
      <c r="AO9571" s="171"/>
      <c r="AP9571" s="61"/>
      <c r="AQ9571" s="61"/>
      <c r="AR9571" s="61"/>
      <c r="AS9571" s="61"/>
      <c r="AT9571" s="61"/>
      <c r="AU9571" s="61"/>
      <c r="AV9571" s="61"/>
      <c r="AW9571" s="61"/>
      <c r="AX9571" s="61"/>
      <c r="AY9571" s="61"/>
      <c r="AZ9571" s="61"/>
      <c r="BA9571" s="61"/>
    </row>
    <row r="9572" spans="39:53" x14ac:dyDescent="0.2">
      <c r="AM9572" s="61"/>
      <c r="AN9572" s="61"/>
      <c r="AO9572" s="171"/>
      <c r="AP9572" s="61"/>
      <c r="AQ9572" s="61"/>
      <c r="AR9572" s="61"/>
      <c r="AS9572" s="61"/>
      <c r="AT9572" s="61"/>
      <c r="AU9572" s="61"/>
      <c r="AV9572" s="61"/>
      <c r="AW9572" s="61"/>
      <c r="AX9572" s="61"/>
      <c r="AY9572" s="61"/>
      <c r="AZ9572" s="61"/>
      <c r="BA9572" s="61"/>
    </row>
    <row r="9573" spans="39:53" x14ac:dyDescent="0.2">
      <c r="AM9573" s="61"/>
      <c r="AN9573" s="61"/>
      <c r="AO9573" s="171"/>
      <c r="AP9573" s="61"/>
      <c r="AQ9573" s="61"/>
      <c r="AR9573" s="61"/>
      <c r="AS9573" s="61"/>
      <c r="AT9573" s="61"/>
      <c r="AU9573" s="61"/>
      <c r="AV9573" s="61"/>
      <c r="AW9573" s="61"/>
      <c r="AX9573" s="61"/>
      <c r="AY9573" s="61"/>
      <c r="AZ9573" s="61"/>
      <c r="BA9573" s="61"/>
    </row>
    <row r="9574" spans="39:53" x14ac:dyDescent="0.2">
      <c r="AM9574" s="61"/>
      <c r="AN9574" s="61"/>
      <c r="AO9574" s="171"/>
      <c r="AP9574" s="61"/>
      <c r="AQ9574" s="61"/>
      <c r="AR9574" s="61"/>
      <c r="AS9574" s="61"/>
      <c r="AT9574" s="61"/>
      <c r="AU9574" s="61"/>
      <c r="AV9574" s="61"/>
      <c r="AW9574" s="61"/>
      <c r="AX9574" s="61"/>
      <c r="AY9574" s="61"/>
      <c r="AZ9574" s="61"/>
      <c r="BA9574" s="61"/>
    </row>
    <row r="9575" spans="39:53" x14ac:dyDescent="0.2">
      <c r="AM9575" s="61"/>
      <c r="AN9575" s="61"/>
      <c r="AO9575" s="171"/>
      <c r="AP9575" s="61"/>
      <c r="AQ9575" s="61"/>
      <c r="AR9575" s="61"/>
      <c r="AS9575" s="61"/>
      <c r="AT9575" s="61"/>
      <c r="AU9575" s="61"/>
      <c r="AV9575" s="61"/>
      <c r="AW9575" s="61"/>
      <c r="AX9575" s="61"/>
      <c r="AY9575" s="61"/>
      <c r="AZ9575" s="61"/>
      <c r="BA9575" s="61"/>
    </row>
    <row r="9576" spans="39:53" x14ac:dyDescent="0.2">
      <c r="AM9576" s="61"/>
      <c r="AN9576" s="61"/>
      <c r="AO9576" s="171"/>
      <c r="AP9576" s="61"/>
      <c r="AQ9576" s="61"/>
      <c r="AR9576" s="61"/>
      <c r="AS9576" s="61"/>
      <c r="AT9576" s="61"/>
      <c r="AU9576" s="61"/>
      <c r="AV9576" s="61"/>
      <c r="AW9576" s="61"/>
      <c r="AX9576" s="61"/>
      <c r="AY9576" s="61"/>
      <c r="AZ9576" s="61"/>
      <c r="BA9576" s="61"/>
    </row>
    <row r="9577" spans="39:53" x14ac:dyDescent="0.2">
      <c r="AM9577" s="61"/>
      <c r="AN9577" s="61"/>
      <c r="AO9577" s="171"/>
      <c r="AP9577" s="61"/>
      <c r="AQ9577" s="61"/>
      <c r="AR9577" s="61"/>
      <c r="AS9577" s="61"/>
      <c r="AT9577" s="61"/>
      <c r="AU9577" s="61"/>
      <c r="AV9577" s="61"/>
      <c r="AW9577" s="61"/>
      <c r="AX9577" s="61"/>
      <c r="AY9577" s="61"/>
      <c r="AZ9577" s="61"/>
      <c r="BA9577" s="61"/>
    </row>
    <row r="9578" spans="39:53" x14ac:dyDescent="0.2">
      <c r="AM9578" s="61"/>
      <c r="AN9578" s="61"/>
      <c r="AO9578" s="171"/>
      <c r="AP9578" s="61"/>
      <c r="AQ9578" s="61"/>
      <c r="AR9578" s="61"/>
      <c r="AS9578" s="61"/>
      <c r="AT9578" s="61"/>
      <c r="AU9578" s="61"/>
      <c r="AV9578" s="61"/>
      <c r="AW9578" s="61"/>
      <c r="AX9578" s="61"/>
      <c r="AY9578" s="61"/>
      <c r="AZ9578" s="61"/>
      <c r="BA9578" s="61"/>
    </row>
    <row r="9579" spans="39:53" x14ac:dyDescent="0.2">
      <c r="AM9579" s="61"/>
      <c r="AN9579" s="61"/>
      <c r="AO9579" s="171"/>
      <c r="AP9579" s="61"/>
      <c r="AQ9579" s="61"/>
      <c r="AR9579" s="61"/>
      <c r="AS9579" s="61"/>
      <c r="AT9579" s="61"/>
      <c r="AU9579" s="61"/>
      <c r="AV9579" s="61"/>
      <c r="AW9579" s="61"/>
      <c r="AX9579" s="61"/>
      <c r="AY9579" s="61"/>
      <c r="AZ9579" s="61"/>
      <c r="BA9579" s="61"/>
    </row>
    <row r="9580" spans="39:53" x14ac:dyDescent="0.2">
      <c r="AM9580" s="61"/>
      <c r="AN9580" s="61"/>
      <c r="AO9580" s="171"/>
      <c r="AP9580" s="61"/>
      <c r="AQ9580" s="61"/>
      <c r="AR9580" s="61"/>
      <c r="AS9580" s="61"/>
      <c r="AT9580" s="61"/>
      <c r="AU9580" s="61"/>
      <c r="AV9580" s="61"/>
      <c r="AW9580" s="61"/>
      <c r="AX9580" s="61"/>
      <c r="AY9580" s="61"/>
      <c r="AZ9580" s="61"/>
      <c r="BA9580" s="61"/>
    </row>
    <row r="9581" spans="39:53" x14ac:dyDescent="0.2">
      <c r="AM9581" s="61"/>
      <c r="AN9581" s="61"/>
      <c r="AO9581" s="171"/>
      <c r="AP9581" s="61"/>
      <c r="AQ9581" s="61"/>
      <c r="AR9581" s="61"/>
      <c r="AS9581" s="61"/>
      <c r="AT9581" s="61"/>
      <c r="AU9581" s="61"/>
      <c r="AV9581" s="61"/>
      <c r="AW9581" s="61"/>
      <c r="AX9581" s="61"/>
      <c r="AY9581" s="61"/>
      <c r="AZ9581" s="61"/>
      <c r="BA9581" s="61"/>
    </row>
    <row r="9582" spans="39:53" x14ac:dyDescent="0.2">
      <c r="AM9582" s="61"/>
      <c r="AN9582" s="61"/>
      <c r="AO9582" s="171"/>
      <c r="AP9582" s="61"/>
      <c r="AQ9582" s="61"/>
      <c r="AR9582" s="61"/>
      <c r="AS9582" s="61"/>
      <c r="AT9582" s="61"/>
      <c r="AU9582" s="61"/>
      <c r="AV9582" s="61"/>
      <c r="AW9582" s="61"/>
      <c r="AX9582" s="61"/>
      <c r="AY9582" s="61"/>
      <c r="AZ9582" s="61"/>
      <c r="BA9582" s="61"/>
    </row>
    <row r="9583" spans="39:53" x14ac:dyDescent="0.2">
      <c r="AM9583" s="61"/>
      <c r="AN9583" s="61"/>
      <c r="AO9583" s="171"/>
      <c r="AP9583" s="61"/>
      <c r="AQ9583" s="61"/>
      <c r="AR9583" s="61"/>
      <c r="AS9583" s="61"/>
      <c r="AT9583" s="61"/>
      <c r="AU9583" s="61"/>
      <c r="AV9583" s="61"/>
      <c r="AW9583" s="61"/>
      <c r="AX9583" s="61"/>
      <c r="AY9583" s="61"/>
      <c r="AZ9583" s="61"/>
      <c r="BA9583" s="61"/>
    </row>
    <row r="9584" spans="39:53" x14ac:dyDescent="0.2">
      <c r="AM9584" s="61"/>
      <c r="AN9584" s="61"/>
      <c r="AO9584" s="171"/>
      <c r="AP9584" s="61"/>
      <c r="AQ9584" s="61"/>
      <c r="AR9584" s="61"/>
      <c r="AS9584" s="61"/>
      <c r="AT9584" s="61"/>
      <c r="AU9584" s="61"/>
      <c r="AV9584" s="61"/>
      <c r="AW9584" s="61"/>
      <c r="AX9584" s="61"/>
      <c r="AY9584" s="61"/>
      <c r="AZ9584" s="61"/>
      <c r="BA9584" s="61"/>
    </row>
    <row r="9585" spans="39:53" x14ac:dyDescent="0.2">
      <c r="AM9585" s="61"/>
      <c r="AN9585" s="61"/>
      <c r="AO9585" s="171"/>
      <c r="AP9585" s="61"/>
      <c r="AQ9585" s="61"/>
      <c r="AR9585" s="61"/>
      <c r="AS9585" s="61"/>
      <c r="AT9585" s="61"/>
      <c r="AU9585" s="61"/>
      <c r="AV9585" s="61"/>
      <c r="AW9585" s="61"/>
      <c r="AX9585" s="61"/>
      <c r="AY9585" s="61"/>
      <c r="AZ9585" s="61"/>
      <c r="BA9585" s="61"/>
    </row>
    <row r="9586" spans="39:53" x14ac:dyDescent="0.2">
      <c r="AM9586" s="61"/>
      <c r="AN9586" s="61"/>
      <c r="AO9586" s="171"/>
      <c r="AP9586" s="61"/>
      <c r="AQ9586" s="61"/>
      <c r="AR9586" s="61"/>
      <c r="AS9586" s="61"/>
      <c r="AT9586" s="61"/>
      <c r="AU9586" s="61"/>
      <c r="AV9586" s="61"/>
      <c r="AW9586" s="61"/>
      <c r="AX9586" s="61"/>
      <c r="AY9586" s="61"/>
      <c r="AZ9586" s="61"/>
      <c r="BA9586" s="61"/>
    </row>
    <row r="9587" spans="39:53" x14ac:dyDescent="0.2">
      <c r="AM9587" s="61"/>
      <c r="AN9587" s="61"/>
      <c r="AO9587" s="171"/>
      <c r="AP9587" s="61"/>
      <c r="AQ9587" s="61"/>
      <c r="AR9587" s="61"/>
      <c r="AS9587" s="61"/>
      <c r="AT9587" s="61"/>
      <c r="AU9587" s="61"/>
      <c r="AV9587" s="61"/>
      <c r="AW9587" s="61"/>
      <c r="AX9587" s="61"/>
      <c r="AY9587" s="61"/>
      <c r="AZ9587" s="61"/>
      <c r="BA9587" s="61"/>
    </row>
    <row r="9588" spans="39:53" x14ac:dyDescent="0.2">
      <c r="AM9588" s="61"/>
      <c r="AN9588" s="61"/>
      <c r="AO9588" s="171"/>
      <c r="AP9588" s="61"/>
      <c r="AQ9588" s="61"/>
      <c r="AR9588" s="61"/>
      <c r="AS9588" s="61"/>
      <c r="AT9588" s="61"/>
      <c r="AU9588" s="61"/>
      <c r="AV9588" s="61"/>
      <c r="AW9588" s="61"/>
      <c r="AX9588" s="61"/>
      <c r="AY9588" s="61"/>
      <c r="AZ9588" s="61"/>
      <c r="BA9588" s="61"/>
    </row>
    <row r="9589" spans="39:53" x14ac:dyDescent="0.2">
      <c r="AM9589" s="61"/>
      <c r="AN9589" s="61"/>
      <c r="AO9589" s="171"/>
      <c r="AP9589" s="61"/>
      <c r="AQ9589" s="61"/>
      <c r="AR9589" s="61"/>
      <c r="AS9589" s="61"/>
      <c r="AT9589" s="61"/>
      <c r="AU9589" s="61"/>
      <c r="AV9589" s="61"/>
      <c r="AW9589" s="61"/>
      <c r="AX9589" s="61"/>
      <c r="AY9589" s="61"/>
      <c r="AZ9589" s="61"/>
      <c r="BA9589" s="61"/>
    </row>
    <row r="9590" spans="39:53" x14ac:dyDescent="0.2">
      <c r="AM9590" s="61"/>
      <c r="AN9590" s="61"/>
      <c r="AO9590" s="171"/>
      <c r="AP9590" s="61"/>
      <c r="AQ9590" s="61"/>
      <c r="AR9590" s="61"/>
      <c r="AS9590" s="61"/>
      <c r="AT9590" s="61"/>
      <c r="AU9590" s="61"/>
      <c r="AV9590" s="61"/>
      <c r="AW9590" s="61"/>
      <c r="AX9590" s="61"/>
      <c r="AY9590" s="61"/>
      <c r="AZ9590" s="61"/>
      <c r="BA9590" s="61"/>
    </row>
    <row r="9591" spans="39:53" x14ac:dyDescent="0.2">
      <c r="AM9591" s="61"/>
      <c r="AN9591" s="61"/>
      <c r="AO9591" s="171"/>
      <c r="AP9591" s="61"/>
      <c r="AQ9591" s="61"/>
      <c r="AR9591" s="61"/>
      <c r="AS9591" s="61"/>
      <c r="AT9591" s="61"/>
      <c r="AU9591" s="61"/>
      <c r="AV9591" s="61"/>
      <c r="AW9591" s="61"/>
      <c r="AX9591" s="61"/>
      <c r="AY9591" s="61"/>
      <c r="AZ9591" s="61"/>
      <c r="BA9591" s="61"/>
    </row>
    <row r="9592" spans="39:53" x14ac:dyDescent="0.2">
      <c r="AM9592" s="61"/>
      <c r="AN9592" s="61"/>
      <c r="AO9592" s="171"/>
      <c r="AP9592" s="61"/>
      <c r="AQ9592" s="61"/>
      <c r="AR9592" s="61"/>
      <c r="AS9592" s="61"/>
      <c r="AT9592" s="61"/>
      <c r="AU9592" s="61"/>
      <c r="AV9592" s="61"/>
      <c r="AW9592" s="61"/>
      <c r="AX9592" s="61"/>
      <c r="AY9592" s="61"/>
      <c r="AZ9592" s="61"/>
      <c r="BA9592" s="61"/>
    </row>
    <row r="9593" spans="39:53" x14ac:dyDescent="0.2">
      <c r="AM9593" s="61"/>
      <c r="AN9593" s="61"/>
      <c r="AO9593" s="171"/>
      <c r="AP9593" s="61"/>
      <c r="AQ9593" s="61"/>
      <c r="AR9593" s="61"/>
      <c r="AS9593" s="61"/>
      <c r="AT9593" s="61"/>
      <c r="AU9593" s="61"/>
      <c r="AV9593" s="61"/>
      <c r="AW9593" s="61"/>
      <c r="AX9593" s="61"/>
      <c r="AY9593" s="61"/>
      <c r="AZ9593" s="61"/>
      <c r="BA9593" s="61"/>
    </row>
    <row r="9594" spans="39:53" x14ac:dyDescent="0.2">
      <c r="AM9594" s="61"/>
      <c r="AN9594" s="61"/>
      <c r="AO9594" s="171"/>
      <c r="AP9594" s="61"/>
      <c r="AQ9594" s="61"/>
      <c r="AR9594" s="61"/>
      <c r="AS9594" s="61"/>
      <c r="AT9594" s="61"/>
      <c r="AU9594" s="61"/>
      <c r="AV9594" s="61"/>
      <c r="AW9594" s="61"/>
      <c r="AX9594" s="61"/>
      <c r="AY9594" s="61"/>
      <c r="AZ9594" s="61"/>
      <c r="BA9594" s="61"/>
    </row>
    <row r="9595" spans="39:53" x14ac:dyDescent="0.2">
      <c r="AM9595" s="61"/>
      <c r="AN9595" s="61"/>
      <c r="AO9595" s="171"/>
      <c r="AP9595" s="61"/>
      <c r="AQ9595" s="61"/>
      <c r="AR9595" s="61"/>
      <c r="AS9595" s="61"/>
      <c r="AT9595" s="61"/>
      <c r="AU9595" s="61"/>
      <c r="AV9595" s="61"/>
      <c r="AW9595" s="61"/>
      <c r="AX9595" s="61"/>
      <c r="AY9595" s="61"/>
      <c r="AZ9595" s="61"/>
      <c r="BA9595" s="61"/>
    </row>
    <row r="9596" spans="39:53" x14ac:dyDescent="0.2">
      <c r="AM9596" s="61"/>
      <c r="AN9596" s="61"/>
      <c r="AO9596" s="171"/>
      <c r="AP9596" s="61"/>
      <c r="AQ9596" s="61"/>
      <c r="AR9596" s="61"/>
      <c r="AS9596" s="61"/>
      <c r="AT9596" s="61"/>
      <c r="AU9596" s="61"/>
      <c r="AV9596" s="61"/>
      <c r="AW9596" s="61"/>
      <c r="AX9596" s="61"/>
      <c r="AY9596" s="61"/>
      <c r="AZ9596" s="61"/>
      <c r="BA9596" s="61"/>
    </row>
    <row r="9597" spans="39:53" x14ac:dyDescent="0.2">
      <c r="AM9597" s="61"/>
      <c r="AN9597" s="61"/>
      <c r="AO9597" s="171"/>
      <c r="AP9597" s="61"/>
      <c r="AQ9597" s="61"/>
      <c r="AR9597" s="61"/>
      <c r="AS9597" s="61"/>
      <c r="AT9597" s="61"/>
      <c r="AU9597" s="61"/>
      <c r="AV9597" s="61"/>
      <c r="AW9597" s="61"/>
      <c r="AX9597" s="61"/>
      <c r="AY9597" s="61"/>
      <c r="AZ9597" s="61"/>
      <c r="BA9597" s="61"/>
    </row>
    <row r="9598" spans="39:53" x14ac:dyDescent="0.2">
      <c r="AM9598" s="61"/>
      <c r="AN9598" s="61"/>
      <c r="AO9598" s="171"/>
      <c r="AP9598" s="61"/>
      <c r="AQ9598" s="61"/>
      <c r="AR9598" s="61"/>
      <c r="AS9598" s="61"/>
      <c r="AT9598" s="61"/>
      <c r="AU9598" s="61"/>
      <c r="AV9598" s="61"/>
      <c r="AW9598" s="61"/>
      <c r="AX9598" s="61"/>
      <c r="AY9598" s="61"/>
      <c r="AZ9598" s="61"/>
      <c r="BA9598" s="61"/>
    </row>
    <row r="9599" spans="39:53" x14ac:dyDescent="0.2">
      <c r="AM9599" s="61"/>
      <c r="AN9599" s="61"/>
      <c r="AO9599" s="171"/>
      <c r="AP9599" s="61"/>
      <c r="AQ9599" s="61"/>
      <c r="AR9599" s="61"/>
      <c r="AS9599" s="61"/>
      <c r="AT9599" s="61"/>
      <c r="AU9599" s="61"/>
      <c r="AV9599" s="61"/>
      <c r="AW9599" s="61"/>
      <c r="AX9599" s="61"/>
      <c r="AY9599" s="61"/>
      <c r="AZ9599" s="61"/>
      <c r="BA9599" s="61"/>
    </row>
    <row r="9600" spans="39:53" x14ac:dyDescent="0.2">
      <c r="AM9600" s="61"/>
      <c r="AN9600" s="61"/>
      <c r="AO9600" s="171"/>
      <c r="AP9600" s="61"/>
      <c r="AQ9600" s="61"/>
      <c r="AR9600" s="61"/>
      <c r="AS9600" s="61"/>
      <c r="AT9600" s="61"/>
      <c r="AU9600" s="61"/>
      <c r="AV9600" s="61"/>
      <c r="AW9600" s="61"/>
      <c r="AX9600" s="61"/>
      <c r="AY9600" s="61"/>
      <c r="AZ9600" s="61"/>
      <c r="BA9600" s="61"/>
    </row>
    <row r="9601" spans="39:53" x14ac:dyDescent="0.2">
      <c r="AM9601" s="61"/>
      <c r="AN9601" s="61"/>
      <c r="AO9601" s="171"/>
      <c r="AP9601" s="61"/>
      <c r="AQ9601" s="61"/>
      <c r="AR9601" s="61"/>
      <c r="AS9601" s="61"/>
      <c r="AT9601" s="61"/>
      <c r="AU9601" s="61"/>
      <c r="AV9601" s="61"/>
      <c r="AW9601" s="61"/>
      <c r="AX9601" s="61"/>
      <c r="AY9601" s="61"/>
      <c r="AZ9601" s="61"/>
      <c r="BA9601" s="61"/>
    </row>
    <row r="9602" spans="39:53" x14ac:dyDescent="0.2">
      <c r="AM9602" s="61"/>
      <c r="AN9602" s="61"/>
      <c r="AO9602" s="171"/>
      <c r="AP9602" s="61"/>
      <c r="AQ9602" s="61"/>
      <c r="AR9602" s="61"/>
      <c r="AS9602" s="61"/>
      <c r="AT9602" s="61"/>
      <c r="AU9602" s="61"/>
      <c r="AV9602" s="61"/>
      <c r="AW9602" s="61"/>
      <c r="AX9602" s="61"/>
      <c r="AY9602" s="61"/>
      <c r="AZ9602" s="61"/>
      <c r="BA9602" s="61"/>
    </row>
    <row r="9603" spans="39:53" x14ac:dyDescent="0.2">
      <c r="AM9603" s="61"/>
      <c r="AN9603" s="61"/>
      <c r="AO9603" s="171"/>
      <c r="AP9603" s="61"/>
      <c r="AQ9603" s="61"/>
      <c r="AR9603" s="61"/>
      <c r="AS9603" s="61"/>
      <c r="AT9603" s="61"/>
      <c r="AU9603" s="61"/>
      <c r="AV9603" s="61"/>
      <c r="AW9603" s="61"/>
      <c r="AX9603" s="61"/>
      <c r="AY9603" s="61"/>
      <c r="AZ9603" s="61"/>
      <c r="BA9603" s="61"/>
    </row>
    <row r="9604" spans="39:53" x14ac:dyDescent="0.2">
      <c r="AM9604" s="61"/>
      <c r="AN9604" s="61"/>
      <c r="AO9604" s="171"/>
      <c r="AP9604" s="61"/>
      <c r="AQ9604" s="61"/>
      <c r="AR9604" s="61"/>
      <c r="AS9604" s="61"/>
      <c r="AT9604" s="61"/>
      <c r="AU9604" s="61"/>
      <c r="AV9604" s="61"/>
      <c r="AW9604" s="61"/>
      <c r="AX9604" s="61"/>
      <c r="AY9604" s="61"/>
      <c r="AZ9604" s="61"/>
      <c r="BA9604" s="61"/>
    </row>
    <row r="9605" spans="39:53" x14ac:dyDescent="0.2">
      <c r="AM9605" s="61"/>
      <c r="AN9605" s="61"/>
      <c r="AO9605" s="171"/>
      <c r="AP9605" s="61"/>
      <c r="AQ9605" s="61"/>
      <c r="AR9605" s="61"/>
      <c r="AS9605" s="61"/>
      <c r="AT9605" s="61"/>
      <c r="AU9605" s="61"/>
      <c r="AV9605" s="61"/>
      <c r="AW9605" s="61"/>
      <c r="AX9605" s="61"/>
      <c r="AY9605" s="61"/>
      <c r="AZ9605" s="61"/>
      <c r="BA9605" s="61"/>
    </row>
    <row r="9606" spans="39:53" x14ac:dyDescent="0.2">
      <c r="AM9606" s="61"/>
      <c r="AN9606" s="61"/>
      <c r="AO9606" s="171"/>
      <c r="AP9606" s="61"/>
      <c r="AQ9606" s="61"/>
      <c r="AR9606" s="61"/>
      <c r="AS9606" s="61"/>
      <c r="AT9606" s="61"/>
      <c r="AU9606" s="61"/>
      <c r="AV9606" s="61"/>
      <c r="AW9606" s="61"/>
      <c r="AX9606" s="61"/>
      <c r="AY9606" s="61"/>
      <c r="AZ9606" s="61"/>
      <c r="BA9606" s="61"/>
    </row>
    <row r="9607" spans="39:53" x14ac:dyDescent="0.2">
      <c r="AM9607" s="61"/>
      <c r="AN9607" s="61"/>
      <c r="AO9607" s="171"/>
      <c r="AP9607" s="61"/>
      <c r="AQ9607" s="61"/>
      <c r="AR9607" s="61"/>
      <c r="AS9607" s="61"/>
      <c r="AT9607" s="61"/>
      <c r="AU9607" s="61"/>
      <c r="AV9607" s="61"/>
      <c r="AW9607" s="61"/>
      <c r="AX9607" s="61"/>
      <c r="AY9607" s="61"/>
      <c r="AZ9607" s="61"/>
      <c r="BA9607" s="61"/>
    </row>
    <row r="9608" spans="39:53" x14ac:dyDescent="0.2">
      <c r="AM9608" s="61"/>
      <c r="AN9608" s="61"/>
      <c r="AO9608" s="171"/>
      <c r="AP9608" s="61"/>
      <c r="AQ9608" s="61"/>
      <c r="AR9608" s="61"/>
      <c r="AS9608" s="61"/>
      <c r="AT9608" s="61"/>
      <c r="AU9608" s="61"/>
      <c r="AV9608" s="61"/>
      <c r="AW9608" s="61"/>
      <c r="AX9608" s="61"/>
      <c r="AY9608" s="61"/>
      <c r="AZ9608" s="61"/>
      <c r="BA9608" s="61"/>
    </row>
    <row r="9609" spans="39:53" x14ac:dyDescent="0.2">
      <c r="AM9609" s="61"/>
      <c r="AN9609" s="61"/>
      <c r="AO9609" s="171"/>
      <c r="AP9609" s="61"/>
      <c r="AQ9609" s="61"/>
      <c r="AR9609" s="61"/>
      <c r="AS9609" s="61"/>
      <c r="AT9609" s="61"/>
      <c r="AU9609" s="61"/>
      <c r="AV9609" s="61"/>
      <c r="AW9609" s="61"/>
      <c r="AX9609" s="61"/>
      <c r="AY9609" s="61"/>
      <c r="AZ9609" s="61"/>
      <c r="BA9609" s="61"/>
    </row>
    <row r="9610" spans="39:53" x14ac:dyDescent="0.2">
      <c r="AM9610" s="61"/>
      <c r="AN9610" s="61"/>
      <c r="AO9610" s="171"/>
      <c r="AP9610" s="61"/>
      <c r="AQ9610" s="61"/>
      <c r="AR9610" s="61"/>
      <c r="AS9610" s="61"/>
      <c r="AT9610" s="61"/>
      <c r="AU9610" s="61"/>
      <c r="AV9610" s="61"/>
      <c r="AW9610" s="61"/>
      <c r="AX9610" s="61"/>
      <c r="AY9610" s="61"/>
      <c r="AZ9610" s="61"/>
      <c r="BA9610" s="61"/>
    </row>
    <row r="9611" spans="39:53" x14ac:dyDescent="0.2">
      <c r="AM9611" s="61"/>
      <c r="AN9611" s="61"/>
      <c r="AO9611" s="171"/>
      <c r="AP9611" s="61"/>
      <c r="AQ9611" s="61"/>
      <c r="AR9611" s="61"/>
      <c r="AS9611" s="61"/>
      <c r="AT9611" s="61"/>
      <c r="AU9611" s="61"/>
      <c r="AV9611" s="61"/>
      <c r="AW9611" s="61"/>
      <c r="AX9611" s="61"/>
      <c r="AY9611" s="61"/>
      <c r="AZ9611" s="61"/>
      <c r="BA9611" s="61"/>
    </row>
    <row r="9612" spans="39:53" x14ac:dyDescent="0.2">
      <c r="AM9612" s="61"/>
      <c r="AN9612" s="61"/>
      <c r="AO9612" s="171"/>
      <c r="AP9612" s="61"/>
      <c r="AQ9612" s="61"/>
      <c r="AR9612" s="61"/>
      <c r="AS9612" s="61"/>
      <c r="AT9612" s="61"/>
      <c r="AU9612" s="61"/>
      <c r="AV9612" s="61"/>
      <c r="AW9612" s="61"/>
      <c r="AX9612" s="61"/>
      <c r="AY9612" s="61"/>
      <c r="AZ9612" s="61"/>
      <c r="BA9612" s="61"/>
    </row>
    <row r="9613" spans="39:53" x14ac:dyDescent="0.2">
      <c r="AM9613" s="61"/>
      <c r="AN9613" s="61"/>
      <c r="AO9613" s="171"/>
      <c r="AP9613" s="61"/>
      <c r="AQ9613" s="61"/>
      <c r="AR9613" s="61"/>
      <c r="AS9613" s="61"/>
      <c r="AT9613" s="61"/>
      <c r="AU9613" s="61"/>
      <c r="AV9613" s="61"/>
      <c r="AW9613" s="61"/>
      <c r="AX9613" s="61"/>
      <c r="AY9613" s="61"/>
      <c r="AZ9613" s="61"/>
      <c r="BA9613" s="61"/>
    </row>
    <row r="9614" spans="39:53" x14ac:dyDescent="0.2">
      <c r="AM9614" s="61"/>
      <c r="AN9614" s="61"/>
      <c r="AO9614" s="171"/>
      <c r="AP9614" s="61"/>
      <c r="AQ9614" s="61"/>
      <c r="AR9614" s="61"/>
      <c r="AS9614" s="61"/>
      <c r="AT9614" s="61"/>
      <c r="AU9614" s="61"/>
      <c r="AV9614" s="61"/>
      <c r="AW9614" s="61"/>
      <c r="AX9614" s="61"/>
      <c r="AY9614" s="61"/>
      <c r="AZ9614" s="61"/>
      <c r="BA9614" s="61"/>
    </row>
    <row r="9615" spans="39:53" x14ac:dyDescent="0.2">
      <c r="AM9615" s="61"/>
      <c r="AN9615" s="61"/>
      <c r="AO9615" s="171"/>
      <c r="AP9615" s="61"/>
      <c r="AQ9615" s="61"/>
      <c r="AR9615" s="61"/>
      <c r="AS9615" s="61"/>
      <c r="AT9615" s="61"/>
      <c r="AU9615" s="61"/>
      <c r="AV9615" s="61"/>
      <c r="AW9615" s="61"/>
      <c r="AX9615" s="61"/>
      <c r="AY9615" s="61"/>
      <c r="AZ9615" s="61"/>
      <c r="BA9615" s="61"/>
    </row>
    <row r="9616" spans="39:53" x14ac:dyDescent="0.2">
      <c r="AM9616" s="61"/>
      <c r="AN9616" s="61"/>
      <c r="AO9616" s="171"/>
      <c r="AP9616" s="61"/>
      <c r="AQ9616" s="61"/>
      <c r="AR9616" s="61"/>
      <c r="AS9616" s="61"/>
      <c r="AT9616" s="61"/>
      <c r="AU9616" s="61"/>
      <c r="AV9616" s="61"/>
      <c r="AW9616" s="61"/>
      <c r="AX9616" s="61"/>
      <c r="AY9616" s="61"/>
      <c r="AZ9616" s="61"/>
      <c r="BA9616" s="61"/>
    </row>
    <row r="9617" spans="39:53" x14ac:dyDescent="0.2">
      <c r="AM9617" s="61"/>
      <c r="AN9617" s="61"/>
      <c r="AO9617" s="171"/>
      <c r="AP9617" s="61"/>
      <c r="AQ9617" s="61"/>
      <c r="AR9617" s="61"/>
      <c r="AS9617" s="61"/>
      <c r="AT9617" s="61"/>
      <c r="AU9617" s="61"/>
      <c r="AV9617" s="61"/>
      <c r="AW9617" s="61"/>
      <c r="AX9617" s="61"/>
      <c r="AY9617" s="61"/>
      <c r="AZ9617" s="61"/>
      <c r="BA9617" s="61"/>
    </row>
    <row r="9618" spans="39:53" x14ac:dyDescent="0.2">
      <c r="AM9618" s="61"/>
      <c r="AN9618" s="61"/>
      <c r="AO9618" s="171"/>
      <c r="AP9618" s="61"/>
      <c r="AQ9618" s="61"/>
      <c r="AR9618" s="61"/>
      <c r="AS9618" s="61"/>
      <c r="AT9618" s="61"/>
      <c r="AU9618" s="61"/>
      <c r="AV9618" s="61"/>
      <c r="AW9618" s="61"/>
      <c r="AX9618" s="61"/>
      <c r="AY9618" s="61"/>
      <c r="AZ9618" s="61"/>
      <c r="BA9618" s="61"/>
    </row>
    <row r="9619" spans="39:53" x14ac:dyDescent="0.2">
      <c r="AM9619" s="61"/>
      <c r="AN9619" s="61"/>
      <c r="AO9619" s="171"/>
      <c r="AP9619" s="61"/>
      <c r="AQ9619" s="61"/>
      <c r="AR9619" s="61"/>
      <c r="AS9619" s="61"/>
      <c r="AT9619" s="61"/>
      <c r="AU9619" s="61"/>
      <c r="AV9619" s="61"/>
      <c r="AW9619" s="61"/>
      <c r="AX9619" s="61"/>
      <c r="AY9619" s="61"/>
      <c r="AZ9619" s="61"/>
      <c r="BA9619" s="61"/>
    </row>
    <row r="9620" spans="39:53" x14ac:dyDescent="0.2">
      <c r="AM9620" s="61"/>
      <c r="AN9620" s="61"/>
      <c r="AO9620" s="171"/>
      <c r="AP9620" s="61"/>
      <c r="AQ9620" s="61"/>
      <c r="AR9620" s="61"/>
      <c r="AS9620" s="61"/>
      <c r="AT9620" s="61"/>
      <c r="AU9620" s="61"/>
      <c r="AV9620" s="61"/>
      <c r="AW9620" s="61"/>
      <c r="AX9620" s="61"/>
      <c r="AY9620" s="61"/>
      <c r="AZ9620" s="61"/>
      <c r="BA9620" s="61"/>
    </row>
    <row r="9621" spans="39:53" x14ac:dyDescent="0.2">
      <c r="AM9621" s="61"/>
      <c r="AN9621" s="61"/>
      <c r="AO9621" s="171"/>
      <c r="AP9621" s="61"/>
      <c r="AQ9621" s="61"/>
      <c r="AR9621" s="61"/>
      <c r="AS9621" s="61"/>
      <c r="AT9621" s="61"/>
      <c r="AU9621" s="61"/>
      <c r="AV9621" s="61"/>
      <c r="AW9621" s="61"/>
      <c r="AX9621" s="61"/>
      <c r="AY9621" s="61"/>
      <c r="AZ9621" s="61"/>
      <c r="BA9621" s="61"/>
    </row>
    <row r="9622" spans="39:53" x14ac:dyDescent="0.2">
      <c r="AM9622" s="61"/>
      <c r="AN9622" s="61"/>
      <c r="AO9622" s="171"/>
      <c r="AP9622" s="61"/>
      <c r="AQ9622" s="61"/>
      <c r="AR9622" s="61"/>
      <c r="AS9622" s="61"/>
      <c r="AT9622" s="61"/>
      <c r="AU9622" s="61"/>
      <c r="AV9622" s="61"/>
      <c r="AW9622" s="61"/>
      <c r="AX9622" s="61"/>
      <c r="AY9622" s="61"/>
      <c r="AZ9622" s="61"/>
      <c r="BA9622" s="61"/>
    </row>
    <row r="9623" spans="39:53" x14ac:dyDescent="0.2">
      <c r="AM9623" s="61"/>
      <c r="AN9623" s="61"/>
      <c r="AO9623" s="171"/>
      <c r="AP9623" s="61"/>
      <c r="AQ9623" s="61"/>
      <c r="AR9623" s="61"/>
      <c r="AS9623" s="61"/>
      <c r="AT9623" s="61"/>
      <c r="AU9623" s="61"/>
      <c r="AV9623" s="61"/>
      <c r="AW9623" s="61"/>
      <c r="AX9623" s="61"/>
      <c r="AY9623" s="61"/>
      <c r="AZ9623" s="61"/>
      <c r="BA9623" s="61"/>
    </row>
    <row r="9624" spans="39:53" x14ac:dyDescent="0.2">
      <c r="AM9624" s="61"/>
      <c r="AN9624" s="61"/>
      <c r="AO9624" s="171"/>
      <c r="AP9624" s="61"/>
      <c r="AQ9624" s="61"/>
      <c r="AR9624" s="61"/>
      <c r="AS9624" s="61"/>
      <c r="AT9624" s="61"/>
      <c r="AU9624" s="61"/>
      <c r="AV9624" s="61"/>
      <c r="AW9624" s="61"/>
      <c r="AX9624" s="61"/>
      <c r="AY9624" s="61"/>
      <c r="AZ9624" s="61"/>
      <c r="BA9624" s="61"/>
    </row>
    <row r="9625" spans="39:53" x14ac:dyDescent="0.2">
      <c r="AM9625" s="61"/>
      <c r="AN9625" s="61"/>
      <c r="AO9625" s="171"/>
      <c r="AP9625" s="61"/>
      <c r="AQ9625" s="61"/>
      <c r="AR9625" s="61"/>
      <c r="AS9625" s="61"/>
      <c r="AT9625" s="61"/>
      <c r="AU9625" s="61"/>
      <c r="AV9625" s="61"/>
      <c r="AW9625" s="61"/>
      <c r="AX9625" s="61"/>
      <c r="AY9625" s="61"/>
      <c r="AZ9625" s="61"/>
      <c r="BA9625" s="61"/>
    </row>
    <row r="9626" spans="39:53" x14ac:dyDescent="0.2">
      <c r="AM9626" s="61"/>
      <c r="AN9626" s="61"/>
      <c r="AO9626" s="171"/>
      <c r="AP9626" s="61"/>
      <c r="AQ9626" s="61"/>
      <c r="AR9626" s="61"/>
      <c r="AS9626" s="61"/>
      <c r="AT9626" s="61"/>
      <c r="AU9626" s="61"/>
      <c r="AV9626" s="61"/>
      <c r="AW9626" s="61"/>
      <c r="AX9626" s="61"/>
      <c r="AY9626" s="61"/>
      <c r="AZ9626" s="61"/>
      <c r="BA9626" s="61"/>
    </row>
    <row r="9627" spans="39:53" x14ac:dyDescent="0.2">
      <c r="AM9627" s="61"/>
      <c r="AN9627" s="61"/>
      <c r="AO9627" s="171"/>
      <c r="AP9627" s="61"/>
      <c r="AQ9627" s="61"/>
      <c r="AR9627" s="61"/>
      <c r="AS9627" s="61"/>
      <c r="AT9627" s="61"/>
      <c r="AU9627" s="61"/>
      <c r="AV9627" s="61"/>
      <c r="AW9627" s="61"/>
      <c r="AX9627" s="61"/>
      <c r="AY9627" s="61"/>
      <c r="AZ9627" s="61"/>
      <c r="BA9627" s="61"/>
    </row>
    <row r="9628" spans="39:53" x14ac:dyDescent="0.2">
      <c r="AM9628" s="61"/>
      <c r="AN9628" s="61"/>
      <c r="AO9628" s="171"/>
      <c r="AP9628" s="61"/>
      <c r="AQ9628" s="61"/>
      <c r="AR9628" s="61"/>
      <c r="AS9628" s="61"/>
      <c r="AT9628" s="61"/>
      <c r="AU9628" s="61"/>
      <c r="AV9628" s="61"/>
      <c r="AW9628" s="61"/>
      <c r="AX9628" s="61"/>
      <c r="AY9628" s="61"/>
      <c r="AZ9628" s="61"/>
      <c r="BA9628" s="61"/>
    </row>
    <row r="9629" spans="39:53" x14ac:dyDescent="0.2">
      <c r="AM9629" s="61"/>
      <c r="AN9629" s="61"/>
      <c r="AO9629" s="171"/>
      <c r="AP9629" s="61"/>
      <c r="AQ9629" s="61"/>
      <c r="AR9629" s="61"/>
      <c r="AS9629" s="61"/>
      <c r="AT9629" s="61"/>
      <c r="AU9629" s="61"/>
      <c r="AV9629" s="61"/>
      <c r="AW9629" s="61"/>
      <c r="AX9629" s="61"/>
      <c r="AY9629" s="61"/>
      <c r="AZ9629" s="61"/>
      <c r="BA9629" s="61"/>
    </row>
    <row r="9630" spans="39:53" x14ac:dyDescent="0.2">
      <c r="AM9630" s="61"/>
      <c r="AN9630" s="61"/>
      <c r="AO9630" s="171"/>
      <c r="AP9630" s="61"/>
      <c r="AQ9630" s="61"/>
      <c r="AR9630" s="61"/>
      <c r="AS9630" s="61"/>
      <c r="AT9630" s="61"/>
      <c r="AU9630" s="61"/>
      <c r="AV9630" s="61"/>
      <c r="AW9630" s="61"/>
      <c r="AX9630" s="61"/>
      <c r="AY9630" s="61"/>
      <c r="AZ9630" s="61"/>
      <c r="BA9630" s="61"/>
    </row>
    <row r="9631" spans="39:53" x14ac:dyDescent="0.2">
      <c r="AM9631" s="61"/>
      <c r="AN9631" s="61"/>
      <c r="AO9631" s="171"/>
      <c r="AP9631" s="61"/>
      <c r="AQ9631" s="61"/>
      <c r="AR9631" s="61"/>
      <c r="AS9631" s="61"/>
      <c r="AT9631" s="61"/>
      <c r="AU9631" s="61"/>
      <c r="AV9631" s="61"/>
      <c r="AW9631" s="61"/>
      <c r="AX9631" s="61"/>
      <c r="AY9631" s="61"/>
      <c r="AZ9631" s="61"/>
      <c r="BA9631" s="61"/>
    </row>
    <row r="9632" spans="39:53" x14ac:dyDescent="0.2">
      <c r="AM9632" s="61"/>
      <c r="AN9632" s="61"/>
      <c r="AO9632" s="171"/>
      <c r="AP9632" s="61"/>
      <c r="AQ9632" s="61"/>
      <c r="AR9632" s="61"/>
      <c r="AS9632" s="61"/>
      <c r="AT9632" s="61"/>
      <c r="AU9632" s="61"/>
      <c r="AV9632" s="61"/>
      <c r="AW9632" s="61"/>
      <c r="AX9632" s="61"/>
      <c r="AY9632" s="61"/>
      <c r="AZ9632" s="61"/>
      <c r="BA9632" s="61"/>
    </row>
    <row r="9633" spans="39:53" x14ac:dyDescent="0.2">
      <c r="AM9633" s="61"/>
      <c r="AN9633" s="61"/>
      <c r="AO9633" s="171"/>
      <c r="AP9633" s="61"/>
      <c r="AQ9633" s="61"/>
      <c r="AR9633" s="61"/>
      <c r="AS9633" s="61"/>
      <c r="AT9633" s="61"/>
      <c r="AU9633" s="61"/>
      <c r="AV9633" s="61"/>
      <c r="AW9633" s="61"/>
      <c r="AX9633" s="61"/>
      <c r="AY9633" s="61"/>
      <c r="AZ9633" s="61"/>
      <c r="BA9633" s="61"/>
    </row>
    <row r="9634" spans="39:53" x14ac:dyDescent="0.2">
      <c r="AM9634" s="61"/>
      <c r="AN9634" s="61"/>
      <c r="AO9634" s="171"/>
      <c r="AP9634" s="61"/>
      <c r="AQ9634" s="61"/>
      <c r="AR9634" s="61"/>
      <c r="AS9634" s="61"/>
      <c r="AT9634" s="61"/>
      <c r="AU9634" s="61"/>
      <c r="AV9634" s="61"/>
      <c r="AW9634" s="61"/>
      <c r="AX9634" s="61"/>
      <c r="AY9634" s="61"/>
      <c r="AZ9634" s="61"/>
      <c r="BA9634" s="61"/>
    </row>
    <row r="9635" spans="39:53" x14ac:dyDescent="0.2">
      <c r="AM9635" s="61"/>
      <c r="AN9635" s="61"/>
      <c r="AO9635" s="171"/>
      <c r="AP9635" s="61"/>
      <c r="AQ9635" s="61"/>
      <c r="AR9635" s="61"/>
      <c r="AS9635" s="61"/>
      <c r="AT9635" s="61"/>
      <c r="AU9635" s="61"/>
      <c r="AV9635" s="61"/>
      <c r="AW9635" s="61"/>
      <c r="AX9635" s="61"/>
      <c r="AY9635" s="61"/>
      <c r="AZ9635" s="61"/>
      <c r="BA9635" s="61"/>
    </row>
    <row r="9636" spans="39:53" x14ac:dyDescent="0.2">
      <c r="AM9636" s="61"/>
      <c r="AN9636" s="61"/>
      <c r="AO9636" s="171"/>
      <c r="AP9636" s="61"/>
      <c r="AQ9636" s="61"/>
      <c r="AR9636" s="61"/>
      <c r="AS9636" s="61"/>
      <c r="AT9636" s="61"/>
      <c r="AU9636" s="61"/>
      <c r="AV9636" s="61"/>
      <c r="AW9636" s="61"/>
      <c r="AX9636" s="61"/>
      <c r="AY9636" s="61"/>
      <c r="AZ9636" s="61"/>
      <c r="BA9636" s="61"/>
    </row>
    <row r="9637" spans="39:53" x14ac:dyDescent="0.2">
      <c r="AM9637" s="61"/>
      <c r="AN9637" s="61"/>
      <c r="AO9637" s="171"/>
      <c r="AP9637" s="61"/>
      <c r="AQ9637" s="61"/>
      <c r="AR9637" s="61"/>
      <c r="AS9637" s="61"/>
      <c r="AT9637" s="61"/>
      <c r="AU9637" s="61"/>
      <c r="AV9637" s="61"/>
      <c r="AW9637" s="61"/>
      <c r="AX9637" s="61"/>
      <c r="AY9637" s="61"/>
      <c r="AZ9637" s="61"/>
      <c r="BA9637" s="61"/>
    </row>
    <row r="9638" spans="39:53" x14ac:dyDescent="0.2">
      <c r="AM9638" s="61"/>
      <c r="AN9638" s="61"/>
      <c r="AO9638" s="171"/>
      <c r="AP9638" s="61"/>
      <c r="AQ9638" s="61"/>
      <c r="AR9638" s="61"/>
      <c r="AS9638" s="61"/>
      <c r="AT9638" s="61"/>
      <c r="AU9638" s="61"/>
      <c r="AV9638" s="61"/>
      <c r="AW9638" s="61"/>
      <c r="AX9638" s="61"/>
      <c r="AY9638" s="61"/>
      <c r="AZ9638" s="61"/>
      <c r="BA9638" s="61"/>
    </row>
    <row r="9639" spans="39:53" x14ac:dyDescent="0.2">
      <c r="AM9639" s="61"/>
      <c r="AN9639" s="61"/>
      <c r="AO9639" s="171"/>
      <c r="AP9639" s="61"/>
      <c r="AQ9639" s="61"/>
      <c r="AR9639" s="61"/>
      <c r="AS9639" s="61"/>
      <c r="AT9639" s="61"/>
      <c r="AU9639" s="61"/>
      <c r="AV9639" s="61"/>
      <c r="AW9639" s="61"/>
      <c r="AX9639" s="61"/>
      <c r="AY9639" s="61"/>
      <c r="AZ9639" s="61"/>
      <c r="BA9639" s="61"/>
    </row>
    <row r="9640" spans="39:53" x14ac:dyDescent="0.2">
      <c r="AM9640" s="61"/>
      <c r="AN9640" s="61"/>
      <c r="AO9640" s="171"/>
      <c r="AP9640" s="61"/>
      <c r="AQ9640" s="61"/>
      <c r="AR9640" s="61"/>
      <c r="AS9640" s="61"/>
      <c r="AT9640" s="61"/>
      <c r="AU9640" s="61"/>
      <c r="AV9640" s="61"/>
      <c r="AW9640" s="61"/>
      <c r="AX9640" s="61"/>
      <c r="AY9640" s="61"/>
      <c r="AZ9640" s="61"/>
      <c r="BA9640" s="61"/>
    </row>
    <row r="9641" spans="39:53" x14ac:dyDescent="0.2">
      <c r="AM9641" s="61"/>
      <c r="AN9641" s="61"/>
      <c r="AO9641" s="171"/>
      <c r="AP9641" s="61"/>
      <c r="AQ9641" s="61"/>
      <c r="AR9641" s="61"/>
      <c r="AS9641" s="61"/>
      <c r="AT9641" s="61"/>
      <c r="AU9641" s="61"/>
      <c r="AV9641" s="61"/>
      <c r="AW9641" s="61"/>
      <c r="AX9641" s="61"/>
      <c r="AY9641" s="61"/>
      <c r="AZ9641" s="61"/>
      <c r="BA9641" s="61"/>
    </row>
    <row r="9642" spans="39:53" x14ac:dyDescent="0.2">
      <c r="AM9642" s="61"/>
      <c r="AN9642" s="61"/>
      <c r="AO9642" s="171"/>
      <c r="AP9642" s="61"/>
      <c r="AQ9642" s="61"/>
      <c r="AR9642" s="61"/>
      <c r="AS9642" s="61"/>
      <c r="AT9642" s="61"/>
      <c r="AU9642" s="61"/>
      <c r="AV9642" s="61"/>
      <c r="AW9642" s="61"/>
      <c r="AX9642" s="61"/>
      <c r="AY9642" s="61"/>
      <c r="AZ9642" s="61"/>
      <c r="BA9642" s="61"/>
    </row>
    <row r="9643" spans="39:53" x14ac:dyDescent="0.2">
      <c r="AM9643" s="61"/>
      <c r="AN9643" s="61"/>
      <c r="AO9643" s="171"/>
      <c r="AP9643" s="61"/>
      <c r="AQ9643" s="61"/>
      <c r="AR9643" s="61"/>
      <c r="AS9643" s="61"/>
      <c r="AT9643" s="61"/>
      <c r="AU9643" s="61"/>
      <c r="AV9643" s="61"/>
      <c r="AW9643" s="61"/>
      <c r="AX9643" s="61"/>
      <c r="AY9643" s="61"/>
      <c r="AZ9643" s="61"/>
      <c r="BA9643" s="61"/>
    </row>
    <row r="9644" spans="39:53" x14ac:dyDescent="0.2">
      <c r="AM9644" s="61"/>
      <c r="AN9644" s="61"/>
      <c r="AO9644" s="171"/>
      <c r="AP9644" s="61"/>
      <c r="AQ9644" s="61"/>
      <c r="AR9644" s="61"/>
      <c r="AS9644" s="61"/>
      <c r="AT9644" s="61"/>
      <c r="AU9644" s="61"/>
      <c r="AV9644" s="61"/>
      <c r="AW9644" s="61"/>
      <c r="AX9644" s="61"/>
      <c r="AY9644" s="61"/>
      <c r="AZ9644" s="61"/>
      <c r="BA9644" s="61"/>
    </row>
    <row r="9645" spans="39:53" x14ac:dyDescent="0.2">
      <c r="AM9645" s="61"/>
      <c r="AN9645" s="61"/>
      <c r="AO9645" s="171"/>
      <c r="AP9645" s="61"/>
      <c r="AQ9645" s="61"/>
      <c r="AR9645" s="61"/>
      <c r="AS9645" s="61"/>
      <c r="AT9645" s="61"/>
      <c r="AU9645" s="61"/>
      <c r="AV9645" s="61"/>
      <c r="AW9645" s="61"/>
      <c r="AX9645" s="61"/>
      <c r="AY9645" s="61"/>
      <c r="AZ9645" s="61"/>
      <c r="BA9645" s="61"/>
    </row>
    <row r="9646" spans="39:53" x14ac:dyDescent="0.2">
      <c r="AM9646" s="61"/>
      <c r="AN9646" s="61"/>
      <c r="AO9646" s="171"/>
      <c r="AP9646" s="61"/>
      <c r="AQ9646" s="61"/>
      <c r="AR9646" s="61"/>
      <c r="AS9646" s="61"/>
      <c r="AT9646" s="61"/>
      <c r="AU9646" s="61"/>
      <c r="AV9646" s="61"/>
      <c r="AW9646" s="61"/>
      <c r="AX9646" s="61"/>
      <c r="AY9646" s="61"/>
      <c r="AZ9646" s="61"/>
      <c r="BA9646" s="61"/>
    </row>
    <row r="9647" spans="39:53" x14ac:dyDescent="0.2">
      <c r="AM9647" s="61"/>
      <c r="AN9647" s="61"/>
      <c r="AO9647" s="171"/>
      <c r="AP9647" s="61"/>
      <c r="AQ9647" s="61"/>
      <c r="AR9647" s="61"/>
      <c r="AS9647" s="61"/>
      <c r="AT9647" s="61"/>
      <c r="AU9647" s="61"/>
      <c r="AV9647" s="61"/>
      <c r="AW9647" s="61"/>
      <c r="AX9647" s="61"/>
      <c r="AY9647" s="61"/>
      <c r="AZ9647" s="61"/>
      <c r="BA9647" s="61"/>
    </row>
    <row r="9648" spans="39:53" x14ac:dyDescent="0.2">
      <c r="AM9648" s="61"/>
      <c r="AN9648" s="61"/>
      <c r="AO9648" s="171"/>
      <c r="AP9648" s="61"/>
      <c r="AQ9648" s="61"/>
      <c r="AR9648" s="61"/>
      <c r="AS9648" s="61"/>
      <c r="AT9648" s="61"/>
      <c r="AU9648" s="61"/>
      <c r="AV9648" s="61"/>
      <c r="AW9648" s="61"/>
      <c r="AX9648" s="61"/>
      <c r="AY9648" s="61"/>
      <c r="AZ9648" s="61"/>
      <c r="BA9648" s="61"/>
    </row>
    <row r="9649" spans="39:53" x14ac:dyDescent="0.2">
      <c r="AM9649" s="61"/>
      <c r="AN9649" s="61"/>
      <c r="AO9649" s="171"/>
      <c r="AP9649" s="61"/>
      <c r="AQ9649" s="61"/>
      <c r="AR9649" s="61"/>
      <c r="AS9649" s="61"/>
      <c r="AT9649" s="61"/>
      <c r="AU9649" s="61"/>
      <c r="AV9649" s="61"/>
      <c r="AW9649" s="61"/>
      <c r="AX9649" s="61"/>
      <c r="AY9649" s="61"/>
      <c r="AZ9649" s="61"/>
      <c r="BA9649" s="61"/>
    </row>
    <row r="9650" spans="39:53" x14ac:dyDescent="0.2">
      <c r="AM9650" s="61"/>
      <c r="AN9650" s="61"/>
      <c r="AO9650" s="171"/>
      <c r="AP9650" s="61"/>
      <c r="AQ9650" s="61"/>
      <c r="AR9650" s="61"/>
      <c r="AS9650" s="61"/>
      <c r="AT9650" s="61"/>
      <c r="AU9650" s="61"/>
      <c r="AV9650" s="61"/>
      <c r="AW9650" s="61"/>
      <c r="AX9650" s="61"/>
      <c r="AY9650" s="61"/>
      <c r="AZ9650" s="61"/>
      <c r="BA9650" s="61"/>
    </row>
    <row r="9651" spans="39:53" x14ac:dyDescent="0.2">
      <c r="AM9651" s="61"/>
      <c r="AN9651" s="61"/>
      <c r="AO9651" s="171"/>
      <c r="AP9651" s="61"/>
      <c r="AQ9651" s="61"/>
      <c r="AR9651" s="61"/>
      <c r="AS9651" s="61"/>
      <c r="AT9651" s="61"/>
      <c r="AU9651" s="61"/>
      <c r="AV9651" s="61"/>
      <c r="AW9651" s="61"/>
      <c r="AX9651" s="61"/>
      <c r="AY9651" s="61"/>
      <c r="AZ9651" s="61"/>
      <c r="BA9651" s="61"/>
    </row>
    <row r="9652" spans="39:53" x14ac:dyDescent="0.2">
      <c r="AM9652" s="61"/>
      <c r="AN9652" s="61"/>
      <c r="AO9652" s="171"/>
      <c r="AP9652" s="61"/>
      <c r="AQ9652" s="61"/>
      <c r="AR9652" s="61"/>
      <c r="AS9652" s="61"/>
      <c r="AT9652" s="61"/>
      <c r="AU9652" s="61"/>
      <c r="AV9652" s="61"/>
      <c r="AW9652" s="61"/>
      <c r="AX9652" s="61"/>
      <c r="AY9652" s="61"/>
      <c r="AZ9652" s="61"/>
      <c r="BA9652" s="61"/>
    </row>
    <row r="9653" spans="39:53" x14ac:dyDescent="0.2">
      <c r="AM9653" s="61"/>
      <c r="AN9653" s="61"/>
      <c r="AO9653" s="171"/>
      <c r="AP9653" s="61"/>
      <c r="AQ9653" s="61"/>
      <c r="AR9653" s="61"/>
      <c r="AS9653" s="61"/>
      <c r="AT9653" s="61"/>
      <c r="AU9653" s="61"/>
      <c r="AV9653" s="61"/>
      <c r="AW9653" s="61"/>
      <c r="AX9653" s="61"/>
      <c r="AY9653" s="61"/>
      <c r="AZ9653" s="61"/>
      <c r="BA9653" s="61"/>
    </row>
    <row r="9654" spans="39:53" x14ac:dyDescent="0.2">
      <c r="AM9654" s="61"/>
      <c r="AN9654" s="61"/>
      <c r="AO9654" s="171"/>
      <c r="AP9654" s="61"/>
      <c r="AQ9654" s="61"/>
      <c r="AR9654" s="61"/>
      <c r="AS9654" s="61"/>
      <c r="AT9654" s="61"/>
      <c r="AU9654" s="61"/>
      <c r="AV9654" s="61"/>
      <c r="AW9654" s="61"/>
      <c r="AX9654" s="61"/>
      <c r="AY9654" s="61"/>
      <c r="AZ9654" s="61"/>
      <c r="BA9654" s="61"/>
    </row>
    <row r="9655" spans="39:53" x14ac:dyDescent="0.2">
      <c r="AM9655" s="61"/>
      <c r="AN9655" s="61"/>
      <c r="AO9655" s="171"/>
      <c r="AP9655" s="61"/>
      <c r="AQ9655" s="61"/>
      <c r="AR9655" s="61"/>
      <c r="AS9655" s="61"/>
      <c r="AT9655" s="61"/>
      <c r="AU9655" s="61"/>
      <c r="AV9655" s="61"/>
      <c r="AW9655" s="61"/>
      <c r="AX9655" s="61"/>
      <c r="AY9655" s="61"/>
      <c r="AZ9655" s="61"/>
      <c r="BA9655" s="61"/>
    </row>
    <row r="9656" spans="39:53" x14ac:dyDescent="0.2">
      <c r="AM9656" s="61"/>
      <c r="AN9656" s="61"/>
      <c r="AO9656" s="171"/>
      <c r="AP9656" s="61"/>
      <c r="AQ9656" s="61"/>
      <c r="AR9656" s="61"/>
      <c r="AS9656" s="61"/>
      <c r="AT9656" s="61"/>
      <c r="AU9656" s="61"/>
      <c r="AV9656" s="61"/>
      <c r="AW9656" s="61"/>
      <c r="AX9656" s="61"/>
      <c r="AY9656" s="61"/>
      <c r="AZ9656" s="61"/>
      <c r="BA9656" s="61"/>
    </row>
    <row r="9657" spans="39:53" x14ac:dyDescent="0.2">
      <c r="AM9657" s="61"/>
      <c r="AN9657" s="61"/>
      <c r="AO9657" s="171"/>
      <c r="AP9657" s="61"/>
      <c r="AQ9657" s="61"/>
      <c r="AR9657" s="61"/>
      <c r="AS9657" s="61"/>
      <c r="AT9657" s="61"/>
      <c r="AU9657" s="61"/>
      <c r="AV9657" s="61"/>
      <c r="AW9657" s="61"/>
      <c r="AX9657" s="61"/>
      <c r="AY9657" s="61"/>
      <c r="AZ9657" s="61"/>
      <c r="BA9657" s="61"/>
    </row>
    <row r="9658" spans="39:53" x14ac:dyDescent="0.2">
      <c r="AM9658" s="61"/>
      <c r="AN9658" s="61"/>
      <c r="AO9658" s="171"/>
      <c r="AP9658" s="61"/>
      <c r="AQ9658" s="61"/>
      <c r="AR9658" s="61"/>
      <c r="AS9658" s="61"/>
      <c r="AT9658" s="61"/>
      <c r="AU9658" s="61"/>
      <c r="AV9658" s="61"/>
      <c r="AW9658" s="61"/>
      <c r="AX9658" s="61"/>
      <c r="AY9658" s="61"/>
      <c r="AZ9658" s="61"/>
      <c r="BA9658" s="61"/>
    </row>
    <row r="9659" spans="39:53" x14ac:dyDescent="0.2">
      <c r="AM9659" s="61"/>
      <c r="AN9659" s="61"/>
      <c r="AO9659" s="171"/>
      <c r="AP9659" s="61"/>
      <c r="AQ9659" s="61"/>
      <c r="AR9659" s="61"/>
      <c r="AS9659" s="61"/>
      <c r="AT9659" s="61"/>
      <c r="AU9659" s="61"/>
      <c r="AV9659" s="61"/>
      <c r="AW9659" s="61"/>
      <c r="AX9659" s="61"/>
      <c r="AY9659" s="61"/>
      <c r="AZ9659" s="61"/>
      <c r="BA9659" s="61"/>
    </row>
    <row r="9660" spans="39:53" x14ac:dyDescent="0.2">
      <c r="AM9660" s="61"/>
      <c r="AN9660" s="61"/>
      <c r="AO9660" s="171"/>
      <c r="AP9660" s="61"/>
      <c r="AQ9660" s="61"/>
      <c r="AR9660" s="61"/>
      <c r="AS9660" s="61"/>
      <c r="AT9660" s="61"/>
      <c r="AU9660" s="61"/>
      <c r="AV9660" s="61"/>
      <c r="AW9660" s="61"/>
      <c r="AX9660" s="61"/>
      <c r="AY9660" s="61"/>
      <c r="AZ9660" s="61"/>
      <c r="BA9660" s="61"/>
    </row>
    <row r="9661" spans="39:53" x14ac:dyDescent="0.2">
      <c r="AM9661" s="61"/>
      <c r="AN9661" s="61"/>
      <c r="AO9661" s="171"/>
      <c r="AP9661" s="61"/>
      <c r="AQ9661" s="61"/>
      <c r="AR9661" s="61"/>
      <c r="AS9661" s="61"/>
      <c r="AT9661" s="61"/>
      <c r="AU9661" s="61"/>
      <c r="AV9661" s="61"/>
      <c r="AW9661" s="61"/>
      <c r="AX9661" s="61"/>
      <c r="AY9661" s="61"/>
      <c r="AZ9661" s="61"/>
      <c r="BA9661" s="61"/>
    </row>
    <row r="9662" spans="39:53" x14ac:dyDescent="0.2">
      <c r="AM9662" s="61"/>
      <c r="AN9662" s="61"/>
      <c r="AO9662" s="171"/>
      <c r="AP9662" s="61"/>
      <c r="AQ9662" s="61"/>
      <c r="AR9662" s="61"/>
      <c r="AS9662" s="61"/>
      <c r="AT9662" s="61"/>
      <c r="AU9662" s="61"/>
      <c r="AV9662" s="61"/>
      <c r="AW9662" s="61"/>
      <c r="AX9662" s="61"/>
      <c r="AY9662" s="61"/>
      <c r="AZ9662" s="61"/>
      <c r="BA9662" s="61"/>
    </row>
    <row r="9663" spans="39:53" x14ac:dyDescent="0.2">
      <c r="AM9663" s="61"/>
      <c r="AN9663" s="61"/>
      <c r="AO9663" s="171"/>
      <c r="AP9663" s="61"/>
      <c r="AQ9663" s="61"/>
      <c r="AR9663" s="61"/>
      <c r="AS9663" s="61"/>
      <c r="AT9663" s="61"/>
      <c r="AU9663" s="61"/>
      <c r="AV9663" s="61"/>
      <c r="AW9663" s="61"/>
      <c r="AX9663" s="61"/>
      <c r="AY9663" s="61"/>
      <c r="AZ9663" s="61"/>
      <c r="BA9663" s="61"/>
    </row>
    <row r="9664" spans="39:53" x14ac:dyDescent="0.2">
      <c r="AM9664" s="61"/>
      <c r="AN9664" s="61"/>
      <c r="AO9664" s="171"/>
      <c r="AP9664" s="61"/>
      <c r="AQ9664" s="61"/>
      <c r="AR9664" s="61"/>
      <c r="AS9664" s="61"/>
      <c r="AT9664" s="61"/>
      <c r="AU9664" s="61"/>
      <c r="AV9664" s="61"/>
      <c r="AW9664" s="61"/>
      <c r="AX9664" s="61"/>
      <c r="AY9664" s="61"/>
      <c r="AZ9664" s="61"/>
      <c r="BA9664" s="61"/>
    </row>
    <row r="9665" spans="39:53" x14ac:dyDescent="0.2">
      <c r="AM9665" s="61"/>
      <c r="AN9665" s="61"/>
      <c r="AO9665" s="171"/>
      <c r="AP9665" s="61"/>
      <c r="AQ9665" s="61"/>
      <c r="AR9665" s="61"/>
      <c r="AS9665" s="61"/>
      <c r="AT9665" s="61"/>
      <c r="AU9665" s="61"/>
      <c r="AV9665" s="61"/>
      <c r="AW9665" s="61"/>
      <c r="AX9665" s="61"/>
      <c r="AY9665" s="61"/>
      <c r="AZ9665" s="61"/>
      <c r="BA9665" s="61"/>
    </row>
    <row r="9666" spans="39:53" x14ac:dyDescent="0.2">
      <c r="AM9666" s="61"/>
      <c r="AN9666" s="61"/>
      <c r="AO9666" s="171"/>
      <c r="AP9666" s="61"/>
      <c r="AQ9666" s="61"/>
      <c r="AR9666" s="61"/>
      <c r="AS9666" s="61"/>
      <c r="AT9666" s="61"/>
      <c r="AU9666" s="61"/>
      <c r="AV9666" s="61"/>
      <c r="AW9666" s="61"/>
      <c r="AX9666" s="61"/>
      <c r="AY9666" s="61"/>
      <c r="AZ9666" s="61"/>
      <c r="BA9666" s="61"/>
    </row>
    <row r="9667" spans="39:53" x14ac:dyDescent="0.2">
      <c r="AM9667" s="61"/>
      <c r="AN9667" s="61"/>
      <c r="AO9667" s="171"/>
      <c r="AP9667" s="61"/>
      <c r="AQ9667" s="61"/>
      <c r="AR9667" s="61"/>
      <c r="AS9667" s="61"/>
      <c r="AT9667" s="61"/>
      <c r="AU9667" s="61"/>
      <c r="AV9667" s="61"/>
      <c r="AW9667" s="61"/>
      <c r="AX9667" s="61"/>
      <c r="AY9667" s="61"/>
      <c r="AZ9667" s="61"/>
      <c r="BA9667" s="61"/>
    </row>
    <row r="9668" spans="39:53" x14ac:dyDescent="0.2">
      <c r="AM9668" s="61"/>
      <c r="AN9668" s="61"/>
      <c r="AO9668" s="171"/>
      <c r="AP9668" s="61"/>
      <c r="AQ9668" s="61"/>
      <c r="AR9668" s="61"/>
      <c r="AS9668" s="61"/>
      <c r="AT9668" s="61"/>
      <c r="AU9668" s="61"/>
      <c r="AV9668" s="61"/>
      <c r="AW9668" s="61"/>
      <c r="AX9668" s="61"/>
      <c r="AY9668" s="61"/>
      <c r="AZ9668" s="61"/>
      <c r="BA9668" s="61"/>
    </row>
    <row r="9669" spans="39:53" x14ac:dyDescent="0.2">
      <c r="AM9669" s="61"/>
      <c r="AN9669" s="61"/>
      <c r="AO9669" s="171"/>
      <c r="AP9669" s="61"/>
      <c r="AQ9669" s="61"/>
      <c r="AR9669" s="61"/>
      <c r="AS9669" s="61"/>
      <c r="AT9669" s="61"/>
      <c r="AU9669" s="61"/>
      <c r="AV9669" s="61"/>
      <c r="AW9669" s="61"/>
      <c r="AX9669" s="61"/>
      <c r="AY9669" s="61"/>
      <c r="AZ9669" s="61"/>
      <c r="BA9669" s="61"/>
    </row>
    <row r="9670" spans="39:53" x14ac:dyDescent="0.2">
      <c r="AM9670" s="61"/>
      <c r="AN9670" s="61"/>
      <c r="AO9670" s="171"/>
      <c r="AP9670" s="61"/>
      <c r="AQ9670" s="61"/>
      <c r="AR9670" s="61"/>
      <c r="AS9670" s="61"/>
      <c r="AT9670" s="61"/>
      <c r="AU9670" s="61"/>
      <c r="AV9670" s="61"/>
      <c r="AW9670" s="61"/>
      <c r="AX9670" s="61"/>
      <c r="AY9670" s="61"/>
      <c r="AZ9670" s="61"/>
      <c r="BA9670" s="61"/>
    </row>
    <row r="9671" spans="39:53" x14ac:dyDescent="0.2">
      <c r="AM9671" s="61"/>
      <c r="AN9671" s="61"/>
      <c r="AO9671" s="171"/>
      <c r="AP9671" s="61"/>
      <c r="AQ9671" s="61"/>
      <c r="AR9671" s="61"/>
      <c r="AS9671" s="61"/>
      <c r="AT9671" s="61"/>
      <c r="AU9671" s="61"/>
      <c r="AV9671" s="61"/>
      <c r="AW9671" s="61"/>
      <c r="AX9671" s="61"/>
      <c r="AY9671" s="61"/>
      <c r="AZ9671" s="61"/>
      <c r="BA9671" s="61"/>
    </row>
    <row r="9672" spans="39:53" x14ac:dyDescent="0.2">
      <c r="AM9672" s="61"/>
      <c r="AN9672" s="61"/>
      <c r="AO9672" s="171"/>
      <c r="AP9672" s="61"/>
      <c r="AQ9672" s="61"/>
      <c r="AR9672" s="61"/>
      <c r="AS9672" s="61"/>
      <c r="AT9672" s="61"/>
      <c r="AU9672" s="61"/>
      <c r="AV9672" s="61"/>
      <c r="AW9672" s="61"/>
      <c r="AX9672" s="61"/>
      <c r="AY9672" s="61"/>
      <c r="AZ9672" s="61"/>
      <c r="BA9672" s="61"/>
    </row>
    <row r="9673" spans="39:53" x14ac:dyDescent="0.2">
      <c r="AM9673" s="61"/>
      <c r="AN9673" s="61"/>
      <c r="AO9673" s="171"/>
      <c r="AP9673" s="61"/>
      <c r="AQ9673" s="61"/>
      <c r="AR9673" s="61"/>
      <c r="AS9673" s="61"/>
      <c r="AT9673" s="61"/>
      <c r="AU9673" s="61"/>
      <c r="AV9673" s="61"/>
      <c r="AW9673" s="61"/>
      <c r="AX9673" s="61"/>
      <c r="AY9673" s="61"/>
      <c r="AZ9673" s="61"/>
      <c r="BA9673" s="61"/>
    </row>
    <row r="9674" spans="39:53" x14ac:dyDescent="0.2">
      <c r="AM9674" s="61"/>
      <c r="AN9674" s="61"/>
      <c r="AO9674" s="171"/>
      <c r="AP9674" s="61"/>
      <c r="AQ9674" s="61"/>
      <c r="AR9674" s="61"/>
      <c r="AS9674" s="61"/>
      <c r="AT9674" s="61"/>
      <c r="AU9674" s="61"/>
      <c r="AV9674" s="61"/>
      <c r="AW9674" s="61"/>
      <c r="AX9674" s="61"/>
      <c r="AY9674" s="61"/>
      <c r="AZ9674" s="61"/>
      <c r="BA9674" s="61"/>
    </row>
    <row r="9675" spans="39:53" x14ac:dyDescent="0.2">
      <c r="AM9675" s="61"/>
      <c r="AN9675" s="61"/>
      <c r="AO9675" s="171"/>
      <c r="AP9675" s="61"/>
      <c r="AQ9675" s="61"/>
      <c r="AR9675" s="61"/>
      <c r="AS9675" s="61"/>
      <c r="AT9675" s="61"/>
      <c r="AU9675" s="61"/>
      <c r="AV9675" s="61"/>
      <c r="AW9675" s="61"/>
      <c r="AX9675" s="61"/>
      <c r="AY9675" s="61"/>
      <c r="AZ9675" s="61"/>
      <c r="BA9675" s="61"/>
    </row>
    <row r="9676" spans="39:53" x14ac:dyDescent="0.2">
      <c r="AM9676" s="61"/>
      <c r="AN9676" s="61"/>
      <c r="AO9676" s="171"/>
      <c r="AP9676" s="61"/>
      <c r="AQ9676" s="61"/>
      <c r="AR9676" s="61"/>
      <c r="AS9676" s="61"/>
      <c r="AT9676" s="61"/>
      <c r="AU9676" s="61"/>
      <c r="AV9676" s="61"/>
      <c r="AW9676" s="61"/>
      <c r="AX9676" s="61"/>
      <c r="AY9676" s="61"/>
      <c r="AZ9676" s="61"/>
      <c r="BA9676" s="61"/>
    </row>
    <row r="9677" spans="39:53" x14ac:dyDescent="0.2">
      <c r="AM9677" s="61"/>
      <c r="AN9677" s="61"/>
      <c r="AO9677" s="171"/>
      <c r="AP9677" s="61"/>
      <c r="AQ9677" s="61"/>
      <c r="AR9677" s="61"/>
      <c r="AS9677" s="61"/>
      <c r="AT9677" s="61"/>
      <c r="AU9677" s="61"/>
      <c r="AV9677" s="61"/>
      <c r="AW9677" s="61"/>
      <c r="AX9677" s="61"/>
      <c r="AY9677" s="61"/>
      <c r="AZ9677" s="61"/>
      <c r="BA9677" s="61"/>
    </row>
    <row r="9678" spans="39:53" x14ac:dyDescent="0.2">
      <c r="AM9678" s="61"/>
      <c r="AN9678" s="61"/>
      <c r="AO9678" s="171"/>
      <c r="AP9678" s="61"/>
      <c r="AQ9678" s="61"/>
      <c r="AR9678" s="61"/>
      <c r="AS9678" s="61"/>
      <c r="AT9678" s="61"/>
      <c r="AU9678" s="61"/>
      <c r="AV9678" s="61"/>
      <c r="AW9678" s="61"/>
      <c r="AX9678" s="61"/>
      <c r="AY9678" s="61"/>
      <c r="AZ9678" s="61"/>
      <c r="BA9678" s="61"/>
    </row>
    <row r="9679" spans="39:53" x14ac:dyDescent="0.2">
      <c r="AM9679" s="61"/>
      <c r="AN9679" s="61"/>
      <c r="AO9679" s="171"/>
      <c r="AP9679" s="61"/>
      <c r="AQ9679" s="61"/>
      <c r="AR9679" s="61"/>
      <c r="AS9679" s="61"/>
      <c r="AT9679" s="61"/>
      <c r="AU9679" s="61"/>
      <c r="AV9679" s="61"/>
      <c r="AW9679" s="61"/>
      <c r="AX9679" s="61"/>
      <c r="AY9679" s="61"/>
      <c r="AZ9679" s="61"/>
      <c r="BA9679" s="61"/>
    </row>
    <row r="9680" spans="39:53" x14ac:dyDescent="0.2">
      <c r="AM9680" s="61"/>
      <c r="AN9680" s="61"/>
      <c r="AO9680" s="171"/>
      <c r="AP9680" s="61"/>
      <c r="AQ9680" s="61"/>
      <c r="AR9680" s="61"/>
      <c r="AS9680" s="61"/>
      <c r="AT9680" s="61"/>
      <c r="AU9680" s="61"/>
      <c r="AV9680" s="61"/>
      <c r="AW9680" s="61"/>
      <c r="AX9680" s="61"/>
      <c r="AY9680" s="61"/>
      <c r="AZ9680" s="61"/>
      <c r="BA9680" s="61"/>
    </row>
    <row r="9681" spans="39:53" x14ac:dyDescent="0.2">
      <c r="AM9681" s="61"/>
      <c r="AN9681" s="61"/>
      <c r="AO9681" s="171"/>
      <c r="AP9681" s="61"/>
      <c r="AQ9681" s="61"/>
      <c r="AR9681" s="61"/>
      <c r="AS9681" s="61"/>
      <c r="AT9681" s="61"/>
      <c r="AU9681" s="61"/>
      <c r="AV9681" s="61"/>
      <c r="AW9681" s="61"/>
      <c r="AX9681" s="61"/>
      <c r="AY9681" s="61"/>
      <c r="AZ9681" s="61"/>
      <c r="BA9681" s="61"/>
    </row>
    <row r="9682" spans="39:53" x14ac:dyDescent="0.2">
      <c r="AM9682" s="61"/>
      <c r="AN9682" s="61"/>
      <c r="AO9682" s="171"/>
      <c r="AP9682" s="61"/>
      <c r="AQ9682" s="61"/>
      <c r="AR9682" s="61"/>
      <c r="AS9682" s="61"/>
      <c r="AT9682" s="61"/>
      <c r="AU9682" s="61"/>
      <c r="AV9682" s="61"/>
      <c r="AW9682" s="61"/>
      <c r="AX9682" s="61"/>
      <c r="AY9682" s="61"/>
      <c r="AZ9682" s="61"/>
      <c r="BA9682" s="61"/>
    </row>
    <row r="9683" spans="39:53" x14ac:dyDescent="0.2">
      <c r="AM9683" s="61"/>
      <c r="AN9683" s="61"/>
      <c r="AO9683" s="171"/>
      <c r="AP9683" s="61"/>
      <c r="AQ9683" s="61"/>
      <c r="AR9683" s="61"/>
      <c r="AS9683" s="61"/>
      <c r="AT9683" s="61"/>
      <c r="AU9683" s="61"/>
      <c r="AV9683" s="61"/>
      <c r="AW9683" s="61"/>
      <c r="AX9683" s="61"/>
      <c r="AY9683" s="61"/>
      <c r="AZ9683" s="61"/>
      <c r="BA9683" s="61"/>
    </row>
    <row r="9684" spans="39:53" x14ac:dyDescent="0.2">
      <c r="AM9684" s="61"/>
      <c r="AN9684" s="61"/>
      <c r="AO9684" s="171"/>
      <c r="AP9684" s="61"/>
      <c r="AQ9684" s="61"/>
      <c r="AR9684" s="61"/>
      <c r="AS9684" s="61"/>
      <c r="AT9684" s="61"/>
      <c r="AU9684" s="61"/>
      <c r="AV9684" s="61"/>
      <c r="AW9684" s="61"/>
      <c r="AX9684" s="61"/>
      <c r="AY9684" s="61"/>
      <c r="AZ9684" s="61"/>
      <c r="BA9684" s="61"/>
    </row>
    <row r="9685" spans="39:53" x14ac:dyDescent="0.2">
      <c r="AM9685" s="61"/>
      <c r="AN9685" s="61"/>
      <c r="AO9685" s="171"/>
      <c r="AP9685" s="61"/>
      <c r="AQ9685" s="61"/>
      <c r="AR9685" s="61"/>
      <c r="AS9685" s="61"/>
      <c r="AT9685" s="61"/>
      <c r="AU9685" s="61"/>
      <c r="AV9685" s="61"/>
      <c r="AW9685" s="61"/>
      <c r="AX9685" s="61"/>
      <c r="AY9685" s="61"/>
      <c r="AZ9685" s="61"/>
      <c r="BA9685" s="61"/>
    </row>
    <row r="9686" spans="39:53" x14ac:dyDescent="0.2">
      <c r="AM9686" s="61"/>
      <c r="AN9686" s="61"/>
      <c r="AO9686" s="171"/>
      <c r="AP9686" s="61"/>
      <c r="AQ9686" s="61"/>
      <c r="AR9686" s="61"/>
      <c r="AS9686" s="61"/>
      <c r="AT9686" s="61"/>
      <c r="AU9686" s="61"/>
      <c r="AV9686" s="61"/>
      <c r="AW9686" s="61"/>
      <c r="AX9686" s="61"/>
      <c r="AY9686" s="61"/>
      <c r="AZ9686" s="61"/>
      <c r="BA9686" s="61"/>
    </row>
    <row r="9687" spans="39:53" x14ac:dyDescent="0.2">
      <c r="AM9687" s="61"/>
      <c r="AN9687" s="61"/>
      <c r="AO9687" s="171"/>
      <c r="AP9687" s="61"/>
      <c r="AQ9687" s="61"/>
      <c r="AR9687" s="61"/>
      <c r="AS9687" s="61"/>
      <c r="AT9687" s="61"/>
      <c r="AU9687" s="61"/>
      <c r="AV9687" s="61"/>
      <c r="AW9687" s="61"/>
      <c r="AX9687" s="61"/>
      <c r="AY9687" s="61"/>
      <c r="AZ9687" s="61"/>
      <c r="BA9687" s="61"/>
    </row>
    <row r="9688" spans="39:53" x14ac:dyDescent="0.2">
      <c r="AM9688" s="61"/>
      <c r="AN9688" s="61"/>
      <c r="AO9688" s="171"/>
      <c r="AP9688" s="61"/>
      <c r="AQ9688" s="61"/>
      <c r="AR9688" s="61"/>
      <c r="AS9688" s="61"/>
      <c r="AT9688" s="61"/>
      <c r="AU9688" s="61"/>
      <c r="AV9688" s="61"/>
      <c r="AW9688" s="61"/>
      <c r="AX9688" s="61"/>
      <c r="AY9688" s="61"/>
      <c r="AZ9688" s="61"/>
      <c r="BA9688" s="61"/>
    </row>
    <row r="9689" spans="39:53" x14ac:dyDescent="0.2">
      <c r="AM9689" s="61"/>
      <c r="AN9689" s="61"/>
      <c r="AO9689" s="171"/>
      <c r="AP9689" s="61"/>
      <c r="AQ9689" s="61"/>
      <c r="AR9689" s="61"/>
      <c r="AS9689" s="61"/>
      <c r="AT9689" s="61"/>
      <c r="AU9689" s="61"/>
      <c r="AV9689" s="61"/>
      <c r="AW9689" s="61"/>
      <c r="AX9689" s="61"/>
      <c r="AY9689" s="61"/>
      <c r="AZ9689" s="61"/>
      <c r="BA9689" s="61"/>
    </row>
    <row r="9690" spans="39:53" x14ac:dyDescent="0.2">
      <c r="AM9690" s="61"/>
      <c r="AN9690" s="61"/>
      <c r="AO9690" s="171"/>
      <c r="AP9690" s="61"/>
      <c r="AQ9690" s="61"/>
      <c r="AR9690" s="61"/>
      <c r="AS9690" s="61"/>
      <c r="AT9690" s="61"/>
      <c r="AU9690" s="61"/>
      <c r="AV9690" s="61"/>
      <c r="AW9690" s="61"/>
      <c r="AX9690" s="61"/>
      <c r="AY9690" s="61"/>
      <c r="AZ9690" s="61"/>
      <c r="BA9690" s="61"/>
    </row>
    <row r="9691" spans="39:53" x14ac:dyDescent="0.2">
      <c r="AM9691" s="61"/>
      <c r="AN9691" s="61"/>
      <c r="AO9691" s="171"/>
      <c r="AP9691" s="61"/>
      <c r="AQ9691" s="61"/>
      <c r="AR9691" s="61"/>
      <c r="AS9691" s="61"/>
      <c r="AT9691" s="61"/>
      <c r="AU9691" s="61"/>
      <c r="AV9691" s="61"/>
      <c r="AW9691" s="61"/>
      <c r="AX9691" s="61"/>
      <c r="AY9691" s="61"/>
      <c r="AZ9691" s="61"/>
      <c r="BA9691" s="61"/>
    </row>
    <row r="9692" spans="39:53" x14ac:dyDescent="0.2">
      <c r="AM9692" s="61"/>
      <c r="AN9692" s="61"/>
      <c r="AO9692" s="171"/>
      <c r="AP9692" s="61"/>
      <c r="AQ9692" s="61"/>
      <c r="AR9692" s="61"/>
      <c r="AS9692" s="61"/>
      <c r="AT9692" s="61"/>
      <c r="AU9692" s="61"/>
      <c r="AV9692" s="61"/>
      <c r="AW9692" s="61"/>
      <c r="AX9692" s="61"/>
      <c r="AY9692" s="61"/>
      <c r="AZ9692" s="61"/>
      <c r="BA9692" s="61"/>
    </row>
    <row r="9693" spans="39:53" x14ac:dyDescent="0.2">
      <c r="AM9693" s="61"/>
      <c r="AN9693" s="61"/>
      <c r="AO9693" s="171"/>
      <c r="AP9693" s="61"/>
      <c r="AQ9693" s="61"/>
      <c r="AR9693" s="61"/>
      <c r="AS9693" s="61"/>
      <c r="AT9693" s="61"/>
      <c r="AU9693" s="61"/>
      <c r="AV9693" s="61"/>
      <c r="AW9693" s="61"/>
      <c r="AX9693" s="61"/>
      <c r="AY9693" s="61"/>
      <c r="AZ9693" s="61"/>
      <c r="BA9693" s="61"/>
    </row>
    <row r="9694" spans="39:53" x14ac:dyDescent="0.2">
      <c r="AM9694" s="61"/>
      <c r="AN9694" s="61"/>
      <c r="AO9694" s="171"/>
      <c r="AP9694" s="61"/>
      <c r="AQ9694" s="61"/>
      <c r="AR9694" s="61"/>
      <c r="AS9694" s="61"/>
      <c r="AT9694" s="61"/>
      <c r="AU9694" s="61"/>
      <c r="AV9694" s="61"/>
      <c r="AW9694" s="61"/>
      <c r="AX9694" s="61"/>
      <c r="AY9694" s="61"/>
      <c r="AZ9694" s="61"/>
      <c r="BA9694" s="61"/>
    </row>
    <row r="9695" spans="39:53" x14ac:dyDescent="0.2">
      <c r="AM9695" s="61"/>
      <c r="AN9695" s="61"/>
      <c r="AO9695" s="171"/>
      <c r="AP9695" s="61"/>
      <c r="AQ9695" s="61"/>
      <c r="AR9695" s="61"/>
      <c r="AS9695" s="61"/>
      <c r="AT9695" s="61"/>
      <c r="AU9695" s="61"/>
      <c r="AV9695" s="61"/>
      <c r="AW9695" s="61"/>
      <c r="AX9695" s="61"/>
      <c r="AY9695" s="61"/>
      <c r="AZ9695" s="61"/>
      <c r="BA9695" s="61"/>
    </row>
    <row r="9696" spans="39:53" x14ac:dyDescent="0.2">
      <c r="AM9696" s="61"/>
      <c r="AN9696" s="61"/>
      <c r="AO9696" s="171"/>
      <c r="AP9696" s="61"/>
      <c r="AQ9696" s="61"/>
      <c r="AR9696" s="61"/>
      <c r="AS9696" s="61"/>
      <c r="AT9696" s="61"/>
      <c r="AU9696" s="61"/>
      <c r="AV9696" s="61"/>
      <c r="AW9696" s="61"/>
      <c r="AX9696" s="61"/>
      <c r="AY9696" s="61"/>
      <c r="AZ9696" s="61"/>
      <c r="BA9696" s="61"/>
    </row>
    <row r="9697" spans="39:53" x14ac:dyDescent="0.2">
      <c r="AM9697" s="61"/>
      <c r="AN9697" s="61"/>
      <c r="AO9697" s="171"/>
      <c r="AP9697" s="61"/>
      <c r="AQ9697" s="61"/>
      <c r="AR9697" s="61"/>
      <c r="AS9697" s="61"/>
      <c r="AT9697" s="61"/>
      <c r="AU9697" s="61"/>
      <c r="AV9697" s="61"/>
      <c r="AW9697" s="61"/>
      <c r="AX9697" s="61"/>
      <c r="AY9697" s="61"/>
      <c r="AZ9697" s="61"/>
      <c r="BA9697" s="61"/>
    </row>
    <row r="9698" spans="39:53" x14ac:dyDescent="0.2">
      <c r="AM9698" s="61"/>
      <c r="AN9698" s="61"/>
      <c r="AO9698" s="171"/>
      <c r="AP9698" s="61"/>
      <c r="AQ9698" s="61"/>
      <c r="AR9698" s="61"/>
      <c r="AS9698" s="61"/>
      <c r="AT9698" s="61"/>
      <c r="AU9698" s="61"/>
      <c r="AV9698" s="61"/>
      <c r="AW9698" s="61"/>
      <c r="AX9698" s="61"/>
      <c r="AY9698" s="61"/>
      <c r="AZ9698" s="61"/>
      <c r="BA9698" s="61"/>
    </row>
    <row r="9699" spans="39:53" x14ac:dyDescent="0.2">
      <c r="AM9699" s="61"/>
      <c r="AN9699" s="61"/>
      <c r="AO9699" s="171"/>
      <c r="AP9699" s="61"/>
      <c r="AQ9699" s="61"/>
      <c r="AR9699" s="61"/>
      <c r="AS9699" s="61"/>
      <c r="AT9699" s="61"/>
      <c r="AU9699" s="61"/>
      <c r="AV9699" s="61"/>
      <c r="AW9699" s="61"/>
      <c r="AX9699" s="61"/>
      <c r="AY9699" s="61"/>
      <c r="AZ9699" s="61"/>
      <c r="BA9699" s="61"/>
    </row>
    <row r="9700" spans="39:53" x14ac:dyDescent="0.2">
      <c r="AM9700" s="61"/>
      <c r="AN9700" s="61"/>
      <c r="AO9700" s="171"/>
      <c r="AP9700" s="61"/>
      <c r="AQ9700" s="61"/>
      <c r="AR9700" s="61"/>
      <c r="AS9700" s="61"/>
      <c r="AT9700" s="61"/>
      <c r="AU9700" s="61"/>
      <c r="AV9700" s="61"/>
      <c r="AW9700" s="61"/>
      <c r="AX9700" s="61"/>
      <c r="AY9700" s="61"/>
      <c r="AZ9700" s="61"/>
      <c r="BA9700" s="61"/>
    </row>
    <row r="9701" spans="39:53" x14ac:dyDescent="0.2">
      <c r="AM9701" s="61"/>
      <c r="AN9701" s="61"/>
      <c r="AO9701" s="171"/>
      <c r="AP9701" s="61"/>
      <c r="AQ9701" s="61"/>
      <c r="AR9701" s="61"/>
      <c r="AS9701" s="61"/>
      <c r="AT9701" s="61"/>
      <c r="AU9701" s="61"/>
      <c r="AV9701" s="61"/>
      <c r="AW9701" s="61"/>
      <c r="AX9701" s="61"/>
      <c r="AY9701" s="61"/>
      <c r="AZ9701" s="61"/>
      <c r="BA9701" s="61"/>
    </row>
    <row r="9702" spans="39:53" x14ac:dyDescent="0.2">
      <c r="AM9702" s="61"/>
      <c r="AN9702" s="61"/>
      <c r="AO9702" s="171"/>
      <c r="AP9702" s="61"/>
      <c r="AQ9702" s="61"/>
      <c r="AR9702" s="61"/>
      <c r="AS9702" s="61"/>
      <c r="AT9702" s="61"/>
      <c r="AU9702" s="61"/>
      <c r="AV9702" s="61"/>
      <c r="AW9702" s="61"/>
      <c r="AX9702" s="61"/>
      <c r="AY9702" s="61"/>
      <c r="AZ9702" s="61"/>
      <c r="BA9702" s="61"/>
    </row>
    <row r="9703" spans="39:53" x14ac:dyDescent="0.2">
      <c r="AM9703" s="61"/>
      <c r="AN9703" s="61"/>
      <c r="AO9703" s="171"/>
      <c r="AP9703" s="61"/>
      <c r="AQ9703" s="61"/>
      <c r="AR9703" s="61"/>
      <c r="AS9703" s="61"/>
      <c r="AT9703" s="61"/>
      <c r="AU9703" s="61"/>
      <c r="AV9703" s="61"/>
      <c r="AW9703" s="61"/>
      <c r="AX9703" s="61"/>
      <c r="AY9703" s="61"/>
      <c r="AZ9703" s="61"/>
      <c r="BA9703" s="61"/>
    </row>
    <row r="9704" spans="39:53" x14ac:dyDescent="0.2">
      <c r="AM9704" s="61"/>
      <c r="AN9704" s="61"/>
      <c r="AO9704" s="171"/>
      <c r="AP9704" s="61"/>
      <c r="AQ9704" s="61"/>
      <c r="AR9704" s="61"/>
      <c r="AS9704" s="61"/>
      <c r="AT9704" s="61"/>
      <c r="AU9704" s="61"/>
      <c r="AV9704" s="61"/>
      <c r="AW9704" s="61"/>
      <c r="AX9704" s="61"/>
      <c r="AY9704" s="61"/>
      <c r="AZ9704" s="61"/>
      <c r="BA9704" s="61"/>
    </row>
    <row r="9705" spans="39:53" x14ac:dyDescent="0.2">
      <c r="AM9705" s="61"/>
      <c r="AN9705" s="61"/>
      <c r="AO9705" s="171"/>
      <c r="AP9705" s="61"/>
      <c r="AQ9705" s="61"/>
      <c r="AR9705" s="61"/>
      <c r="AS9705" s="61"/>
      <c r="AT9705" s="61"/>
      <c r="AU9705" s="61"/>
      <c r="AV9705" s="61"/>
      <c r="AW9705" s="61"/>
      <c r="AX9705" s="61"/>
      <c r="AY9705" s="61"/>
      <c r="AZ9705" s="61"/>
      <c r="BA9705" s="61"/>
    </row>
    <row r="9706" spans="39:53" x14ac:dyDescent="0.2">
      <c r="AM9706" s="61"/>
      <c r="AN9706" s="61"/>
      <c r="AO9706" s="171"/>
      <c r="AP9706" s="61"/>
      <c r="AQ9706" s="61"/>
      <c r="AR9706" s="61"/>
      <c r="AS9706" s="61"/>
      <c r="AT9706" s="61"/>
      <c r="AU9706" s="61"/>
      <c r="AV9706" s="61"/>
      <c r="AW9706" s="61"/>
      <c r="AX9706" s="61"/>
      <c r="AY9706" s="61"/>
      <c r="AZ9706" s="61"/>
      <c r="BA9706" s="61"/>
    </row>
    <row r="9707" spans="39:53" x14ac:dyDescent="0.2">
      <c r="AM9707" s="61"/>
      <c r="AN9707" s="61"/>
      <c r="AO9707" s="171"/>
      <c r="AP9707" s="61"/>
      <c r="AQ9707" s="61"/>
      <c r="AR9707" s="61"/>
      <c r="AS9707" s="61"/>
      <c r="AT9707" s="61"/>
      <c r="AU9707" s="61"/>
      <c r="AV9707" s="61"/>
      <c r="AW9707" s="61"/>
      <c r="AX9707" s="61"/>
      <c r="AY9707" s="61"/>
      <c r="AZ9707" s="61"/>
      <c r="BA9707" s="61"/>
    </row>
    <row r="9708" spans="39:53" x14ac:dyDescent="0.2">
      <c r="AM9708" s="61"/>
      <c r="AN9708" s="61"/>
      <c r="AO9708" s="171"/>
      <c r="AP9708" s="61"/>
      <c r="AQ9708" s="61"/>
      <c r="AR9708" s="61"/>
      <c r="AS9708" s="61"/>
      <c r="AT9708" s="61"/>
      <c r="AU9708" s="61"/>
      <c r="AV9708" s="61"/>
      <c r="AW9708" s="61"/>
      <c r="AX9708" s="61"/>
      <c r="AY9708" s="61"/>
      <c r="AZ9708" s="61"/>
      <c r="BA9708" s="61"/>
    </row>
    <row r="9709" spans="39:53" x14ac:dyDescent="0.2">
      <c r="AM9709" s="61"/>
      <c r="AN9709" s="61"/>
      <c r="AO9709" s="171"/>
      <c r="AP9709" s="61"/>
      <c r="AQ9709" s="61"/>
      <c r="AR9709" s="61"/>
      <c r="AS9709" s="61"/>
      <c r="AT9709" s="61"/>
      <c r="AU9709" s="61"/>
      <c r="AV9709" s="61"/>
      <c r="AW9709" s="61"/>
      <c r="AX9709" s="61"/>
      <c r="AY9709" s="61"/>
      <c r="AZ9709" s="61"/>
      <c r="BA9709" s="61"/>
    </row>
    <row r="9710" spans="39:53" x14ac:dyDescent="0.2">
      <c r="AM9710" s="61"/>
      <c r="AN9710" s="61"/>
      <c r="AO9710" s="171"/>
      <c r="AP9710" s="61"/>
      <c r="AQ9710" s="61"/>
      <c r="AR9710" s="61"/>
      <c r="AS9710" s="61"/>
      <c r="AT9710" s="61"/>
      <c r="AU9710" s="61"/>
      <c r="AV9710" s="61"/>
      <c r="AW9710" s="61"/>
      <c r="AX9710" s="61"/>
      <c r="AY9710" s="61"/>
      <c r="AZ9710" s="61"/>
      <c r="BA9710" s="61"/>
    </row>
    <row r="9711" spans="39:53" x14ac:dyDescent="0.2">
      <c r="AM9711" s="61"/>
      <c r="AN9711" s="61"/>
      <c r="AO9711" s="171"/>
      <c r="AP9711" s="61"/>
      <c r="AQ9711" s="61"/>
      <c r="AR9711" s="61"/>
      <c r="AS9711" s="61"/>
      <c r="AT9711" s="61"/>
      <c r="AU9711" s="61"/>
      <c r="AV9711" s="61"/>
      <c r="AW9711" s="61"/>
      <c r="AX9711" s="61"/>
      <c r="AY9711" s="61"/>
      <c r="AZ9711" s="61"/>
      <c r="BA9711" s="61"/>
    </row>
    <row r="9712" spans="39:53" x14ac:dyDescent="0.2">
      <c r="AM9712" s="61"/>
      <c r="AN9712" s="61"/>
      <c r="AO9712" s="171"/>
      <c r="AP9712" s="61"/>
      <c r="AQ9712" s="61"/>
      <c r="AR9712" s="61"/>
      <c r="AS9712" s="61"/>
      <c r="AT9712" s="61"/>
      <c r="AU9712" s="61"/>
      <c r="AV9712" s="61"/>
      <c r="AW9712" s="61"/>
      <c r="AX9712" s="61"/>
      <c r="AY9712" s="61"/>
      <c r="AZ9712" s="61"/>
      <c r="BA9712" s="61"/>
    </row>
    <row r="9713" spans="39:53" x14ac:dyDescent="0.2">
      <c r="AM9713" s="61"/>
      <c r="AN9713" s="61"/>
      <c r="AO9713" s="171"/>
      <c r="AP9713" s="61"/>
      <c r="AQ9713" s="61"/>
      <c r="AR9713" s="61"/>
      <c r="AS9713" s="61"/>
      <c r="AT9713" s="61"/>
      <c r="AU9713" s="61"/>
      <c r="AV9713" s="61"/>
      <c r="AW9713" s="61"/>
      <c r="AX9713" s="61"/>
      <c r="AY9713" s="61"/>
      <c r="AZ9713" s="61"/>
      <c r="BA9713" s="61"/>
    </row>
    <row r="9714" spans="39:53" x14ac:dyDescent="0.2">
      <c r="AM9714" s="61"/>
      <c r="AN9714" s="61"/>
      <c r="AO9714" s="171"/>
      <c r="AP9714" s="61"/>
      <c r="AQ9714" s="61"/>
      <c r="AR9714" s="61"/>
      <c r="AS9714" s="61"/>
      <c r="AT9714" s="61"/>
      <c r="AU9714" s="61"/>
      <c r="AV9714" s="61"/>
      <c r="AW9714" s="61"/>
      <c r="AX9714" s="61"/>
      <c r="AY9714" s="61"/>
      <c r="AZ9714" s="61"/>
      <c r="BA9714" s="61"/>
    </row>
    <row r="9715" spans="39:53" x14ac:dyDescent="0.2">
      <c r="AM9715" s="61"/>
      <c r="AN9715" s="61"/>
      <c r="AO9715" s="171"/>
      <c r="AP9715" s="61"/>
      <c r="AQ9715" s="61"/>
      <c r="AR9715" s="61"/>
      <c r="AS9715" s="61"/>
      <c r="AT9715" s="61"/>
      <c r="AU9715" s="61"/>
      <c r="AV9715" s="61"/>
      <c r="AW9715" s="61"/>
      <c r="AX9715" s="61"/>
      <c r="AY9715" s="61"/>
      <c r="AZ9715" s="61"/>
      <c r="BA9715" s="61"/>
    </row>
    <row r="9716" spans="39:53" x14ac:dyDescent="0.2">
      <c r="AM9716" s="61"/>
      <c r="AN9716" s="61"/>
      <c r="AO9716" s="171"/>
      <c r="AP9716" s="61"/>
      <c r="AQ9716" s="61"/>
      <c r="AR9716" s="61"/>
      <c r="AS9716" s="61"/>
      <c r="AT9716" s="61"/>
      <c r="AU9716" s="61"/>
      <c r="AV9716" s="61"/>
      <c r="AW9716" s="61"/>
      <c r="AX9716" s="61"/>
      <c r="AY9716" s="61"/>
      <c r="AZ9716" s="61"/>
      <c r="BA9716" s="61"/>
    </row>
    <row r="9717" spans="39:53" x14ac:dyDescent="0.2">
      <c r="AM9717" s="61"/>
      <c r="AN9717" s="61"/>
      <c r="AO9717" s="171"/>
      <c r="AP9717" s="61"/>
      <c r="AQ9717" s="61"/>
      <c r="AR9717" s="61"/>
      <c r="AS9717" s="61"/>
      <c r="AT9717" s="61"/>
      <c r="AU9717" s="61"/>
      <c r="AV9717" s="61"/>
      <c r="AW9717" s="61"/>
      <c r="AX9717" s="61"/>
      <c r="AY9717" s="61"/>
      <c r="AZ9717" s="61"/>
      <c r="BA9717" s="61"/>
    </row>
    <row r="9718" spans="39:53" x14ac:dyDescent="0.2">
      <c r="AM9718" s="61"/>
      <c r="AN9718" s="61"/>
      <c r="AO9718" s="171"/>
      <c r="AP9718" s="61"/>
      <c r="AQ9718" s="61"/>
      <c r="AR9718" s="61"/>
      <c r="AS9718" s="61"/>
      <c r="AT9718" s="61"/>
      <c r="AU9718" s="61"/>
      <c r="AV9718" s="61"/>
      <c r="AW9718" s="61"/>
      <c r="AX9718" s="61"/>
      <c r="AY9718" s="61"/>
      <c r="AZ9718" s="61"/>
      <c r="BA9718" s="61"/>
    </row>
    <row r="9719" spans="39:53" x14ac:dyDescent="0.2">
      <c r="AM9719" s="61"/>
      <c r="AN9719" s="61"/>
      <c r="AO9719" s="171"/>
      <c r="AP9719" s="61"/>
      <c r="AQ9719" s="61"/>
      <c r="AR9719" s="61"/>
      <c r="AS9719" s="61"/>
      <c r="AT9719" s="61"/>
      <c r="AU9719" s="61"/>
      <c r="AV9719" s="61"/>
      <c r="AW9719" s="61"/>
      <c r="AX9719" s="61"/>
      <c r="AY9719" s="61"/>
      <c r="AZ9719" s="61"/>
      <c r="BA9719" s="61"/>
    </row>
    <row r="9720" spans="39:53" x14ac:dyDescent="0.2">
      <c r="AM9720" s="61"/>
      <c r="AN9720" s="61"/>
      <c r="AO9720" s="171"/>
      <c r="AP9720" s="61"/>
      <c r="AQ9720" s="61"/>
      <c r="AR9720" s="61"/>
      <c r="AS9720" s="61"/>
      <c r="AT9720" s="61"/>
      <c r="AU9720" s="61"/>
      <c r="AV9720" s="61"/>
      <c r="AW9720" s="61"/>
      <c r="AX9720" s="61"/>
      <c r="AY9720" s="61"/>
      <c r="AZ9720" s="61"/>
      <c r="BA9720" s="61"/>
    </row>
    <row r="9721" spans="39:53" x14ac:dyDescent="0.2">
      <c r="AM9721" s="61"/>
      <c r="AN9721" s="61"/>
      <c r="AO9721" s="171"/>
      <c r="AP9721" s="61"/>
      <c r="AQ9721" s="61"/>
      <c r="AR9721" s="61"/>
      <c r="AS9721" s="61"/>
      <c r="AT9721" s="61"/>
      <c r="AU9721" s="61"/>
      <c r="AV9721" s="61"/>
      <c r="AW9721" s="61"/>
      <c r="AX9721" s="61"/>
      <c r="AY9721" s="61"/>
      <c r="AZ9721" s="61"/>
      <c r="BA9721" s="61"/>
    </row>
    <row r="9722" spans="39:53" x14ac:dyDescent="0.2">
      <c r="AM9722" s="61"/>
      <c r="AN9722" s="61"/>
      <c r="AO9722" s="171"/>
      <c r="AP9722" s="61"/>
      <c r="AQ9722" s="61"/>
      <c r="AR9722" s="61"/>
      <c r="AS9722" s="61"/>
      <c r="AT9722" s="61"/>
      <c r="AU9722" s="61"/>
      <c r="AV9722" s="61"/>
      <c r="AW9722" s="61"/>
      <c r="AX9722" s="61"/>
      <c r="AY9722" s="61"/>
      <c r="AZ9722" s="61"/>
      <c r="BA9722" s="61"/>
    </row>
    <row r="9723" spans="39:53" x14ac:dyDescent="0.2">
      <c r="AM9723" s="61"/>
      <c r="AN9723" s="61"/>
      <c r="AO9723" s="171"/>
      <c r="AP9723" s="61"/>
      <c r="AQ9723" s="61"/>
      <c r="AR9723" s="61"/>
      <c r="AS9723" s="61"/>
      <c r="AT9723" s="61"/>
      <c r="AU9723" s="61"/>
      <c r="AV9723" s="61"/>
      <c r="AW9723" s="61"/>
      <c r="AX9723" s="61"/>
      <c r="AY9723" s="61"/>
      <c r="AZ9723" s="61"/>
      <c r="BA9723" s="61"/>
    </row>
    <row r="9724" spans="39:53" x14ac:dyDescent="0.2">
      <c r="AM9724" s="61"/>
      <c r="AN9724" s="61"/>
      <c r="AO9724" s="171"/>
      <c r="AP9724" s="61"/>
      <c r="AQ9724" s="61"/>
      <c r="AR9724" s="61"/>
      <c r="AS9724" s="61"/>
      <c r="AT9724" s="61"/>
      <c r="AU9724" s="61"/>
      <c r="AV9724" s="61"/>
      <c r="AW9724" s="61"/>
      <c r="AX9724" s="61"/>
      <c r="AY9724" s="61"/>
      <c r="AZ9724" s="61"/>
      <c r="BA9724" s="61"/>
    </row>
    <row r="9725" spans="39:53" x14ac:dyDescent="0.2">
      <c r="AM9725" s="61"/>
      <c r="AN9725" s="61"/>
      <c r="AO9725" s="171"/>
      <c r="AP9725" s="61"/>
      <c r="AQ9725" s="61"/>
      <c r="AR9725" s="61"/>
      <c r="AS9725" s="61"/>
      <c r="AT9725" s="61"/>
      <c r="AU9725" s="61"/>
      <c r="AV9725" s="61"/>
      <c r="AW9725" s="61"/>
      <c r="AX9725" s="61"/>
      <c r="AY9725" s="61"/>
      <c r="AZ9725" s="61"/>
      <c r="BA9725" s="61"/>
    </row>
    <row r="9726" spans="39:53" x14ac:dyDescent="0.2">
      <c r="AM9726" s="61"/>
      <c r="AN9726" s="61"/>
      <c r="AO9726" s="171"/>
      <c r="AP9726" s="61"/>
      <c r="AQ9726" s="61"/>
      <c r="AR9726" s="61"/>
      <c r="AS9726" s="61"/>
      <c r="AT9726" s="61"/>
      <c r="AU9726" s="61"/>
      <c r="AV9726" s="61"/>
      <c r="AW9726" s="61"/>
      <c r="AX9726" s="61"/>
      <c r="AY9726" s="61"/>
      <c r="AZ9726" s="61"/>
      <c r="BA9726" s="61"/>
    </row>
    <row r="9727" spans="39:53" x14ac:dyDescent="0.2">
      <c r="AM9727" s="61"/>
      <c r="AN9727" s="61"/>
      <c r="AO9727" s="171"/>
      <c r="AP9727" s="61"/>
      <c r="AQ9727" s="61"/>
      <c r="AR9727" s="61"/>
      <c r="AS9727" s="61"/>
      <c r="AT9727" s="61"/>
      <c r="AU9727" s="61"/>
      <c r="AV9727" s="61"/>
      <c r="AW9727" s="61"/>
      <c r="AX9727" s="61"/>
      <c r="AY9727" s="61"/>
      <c r="AZ9727" s="61"/>
      <c r="BA9727" s="61"/>
    </row>
    <row r="9728" spans="39:53" x14ac:dyDescent="0.2">
      <c r="AM9728" s="61"/>
      <c r="AN9728" s="61"/>
      <c r="AO9728" s="171"/>
      <c r="AP9728" s="61"/>
      <c r="AQ9728" s="61"/>
      <c r="AR9728" s="61"/>
      <c r="AS9728" s="61"/>
      <c r="AT9728" s="61"/>
      <c r="AU9728" s="61"/>
      <c r="AV9728" s="61"/>
      <c r="AW9728" s="61"/>
      <c r="AX9728" s="61"/>
      <c r="AY9728" s="61"/>
      <c r="AZ9728" s="61"/>
      <c r="BA9728" s="61"/>
    </row>
    <row r="9729" spans="39:53" x14ac:dyDescent="0.2">
      <c r="AM9729" s="61"/>
      <c r="AN9729" s="61"/>
      <c r="AO9729" s="171"/>
      <c r="AP9729" s="61"/>
      <c r="AQ9729" s="61"/>
      <c r="AR9729" s="61"/>
      <c r="AS9729" s="61"/>
      <c r="AT9729" s="61"/>
      <c r="AU9729" s="61"/>
      <c r="AV9729" s="61"/>
      <c r="AW9729" s="61"/>
      <c r="AX9729" s="61"/>
      <c r="AY9729" s="61"/>
      <c r="AZ9729" s="61"/>
      <c r="BA9729" s="61"/>
    </row>
    <row r="9730" spans="39:53" x14ac:dyDescent="0.2">
      <c r="AM9730" s="61"/>
      <c r="AN9730" s="61"/>
      <c r="AO9730" s="171"/>
      <c r="AP9730" s="61"/>
      <c r="AQ9730" s="61"/>
      <c r="AR9730" s="61"/>
      <c r="AS9730" s="61"/>
      <c r="AT9730" s="61"/>
      <c r="AU9730" s="61"/>
      <c r="AV9730" s="61"/>
      <c r="AW9730" s="61"/>
      <c r="AX9730" s="61"/>
      <c r="AY9730" s="61"/>
      <c r="AZ9730" s="61"/>
      <c r="BA9730" s="61"/>
    </row>
    <row r="9731" spans="39:53" x14ac:dyDescent="0.2">
      <c r="AM9731" s="61"/>
      <c r="AN9731" s="61"/>
      <c r="AO9731" s="171"/>
      <c r="AP9731" s="61"/>
      <c r="AQ9731" s="61"/>
      <c r="AR9731" s="61"/>
      <c r="AS9731" s="61"/>
      <c r="AT9731" s="61"/>
      <c r="AU9731" s="61"/>
      <c r="AV9731" s="61"/>
      <c r="AW9731" s="61"/>
      <c r="AX9731" s="61"/>
      <c r="AY9731" s="61"/>
      <c r="AZ9731" s="61"/>
      <c r="BA9731" s="61"/>
    </row>
    <row r="9732" spans="39:53" x14ac:dyDescent="0.2">
      <c r="AM9732" s="61"/>
      <c r="AN9732" s="61"/>
      <c r="AO9732" s="171"/>
      <c r="AP9732" s="61"/>
      <c r="AQ9732" s="61"/>
      <c r="AR9732" s="61"/>
      <c r="AS9732" s="61"/>
      <c r="AT9732" s="61"/>
      <c r="AU9732" s="61"/>
      <c r="AV9732" s="61"/>
      <c r="AW9732" s="61"/>
      <c r="AX9732" s="61"/>
      <c r="AY9732" s="61"/>
      <c r="AZ9732" s="61"/>
      <c r="BA9732" s="61"/>
    </row>
    <row r="9733" spans="39:53" x14ac:dyDescent="0.2">
      <c r="AM9733" s="61"/>
      <c r="AN9733" s="61"/>
      <c r="AO9733" s="171"/>
      <c r="AP9733" s="61"/>
      <c r="AQ9733" s="61"/>
      <c r="AR9733" s="61"/>
      <c r="AS9733" s="61"/>
      <c r="AT9733" s="61"/>
      <c r="AU9733" s="61"/>
      <c r="AV9733" s="61"/>
      <c r="AW9733" s="61"/>
      <c r="AX9733" s="61"/>
      <c r="AY9733" s="61"/>
      <c r="AZ9733" s="61"/>
      <c r="BA9733" s="61"/>
    </row>
    <row r="9734" spans="39:53" x14ac:dyDescent="0.2">
      <c r="AM9734" s="61"/>
      <c r="AN9734" s="61"/>
      <c r="AO9734" s="171"/>
      <c r="AP9734" s="61"/>
      <c r="AQ9734" s="61"/>
      <c r="AR9734" s="61"/>
      <c r="AS9734" s="61"/>
      <c r="AT9734" s="61"/>
      <c r="AU9734" s="61"/>
      <c r="AV9734" s="61"/>
      <c r="AW9734" s="61"/>
      <c r="AX9734" s="61"/>
      <c r="AY9734" s="61"/>
      <c r="AZ9734" s="61"/>
      <c r="BA9734" s="61"/>
    </row>
    <row r="9735" spans="39:53" x14ac:dyDescent="0.2">
      <c r="AM9735" s="61"/>
      <c r="AN9735" s="61"/>
      <c r="AO9735" s="171"/>
      <c r="AP9735" s="61"/>
      <c r="AQ9735" s="61"/>
      <c r="AR9735" s="61"/>
      <c r="AS9735" s="61"/>
      <c r="AT9735" s="61"/>
      <c r="AU9735" s="61"/>
      <c r="AV9735" s="61"/>
      <c r="AW9735" s="61"/>
      <c r="AX9735" s="61"/>
      <c r="AY9735" s="61"/>
      <c r="AZ9735" s="61"/>
      <c r="BA9735" s="61"/>
    </row>
    <row r="9736" spans="39:53" x14ac:dyDescent="0.2">
      <c r="AM9736" s="61"/>
      <c r="AN9736" s="61"/>
      <c r="AO9736" s="171"/>
      <c r="AP9736" s="61"/>
      <c r="AQ9736" s="61"/>
      <c r="AR9736" s="61"/>
      <c r="AS9736" s="61"/>
      <c r="AT9736" s="61"/>
      <c r="AU9736" s="61"/>
      <c r="AV9736" s="61"/>
      <c r="AW9736" s="61"/>
      <c r="AX9736" s="61"/>
      <c r="AY9736" s="61"/>
      <c r="AZ9736" s="61"/>
      <c r="BA9736" s="61"/>
    </row>
    <row r="9737" spans="39:53" x14ac:dyDescent="0.2">
      <c r="AM9737" s="61"/>
      <c r="AN9737" s="61"/>
      <c r="AO9737" s="171"/>
      <c r="AP9737" s="61"/>
      <c r="AQ9737" s="61"/>
      <c r="AR9737" s="61"/>
      <c r="AS9737" s="61"/>
      <c r="AT9737" s="61"/>
      <c r="AU9737" s="61"/>
      <c r="AV9737" s="61"/>
      <c r="AW9737" s="61"/>
      <c r="AX9737" s="61"/>
      <c r="AY9737" s="61"/>
      <c r="AZ9737" s="61"/>
      <c r="BA9737" s="61"/>
    </row>
    <row r="9738" spans="39:53" x14ac:dyDescent="0.2">
      <c r="AM9738" s="61"/>
      <c r="AN9738" s="61"/>
      <c r="AO9738" s="171"/>
      <c r="AP9738" s="61"/>
      <c r="AQ9738" s="61"/>
      <c r="AR9738" s="61"/>
      <c r="AS9738" s="61"/>
      <c r="AT9738" s="61"/>
      <c r="AU9738" s="61"/>
      <c r="AV9738" s="61"/>
      <c r="AW9738" s="61"/>
      <c r="AX9738" s="61"/>
      <c r="AY9738" s="61"/>
      <c r="AZ9738" s="61"/>
      <c r="BA9738" s="61"/>
    </row>
    <row r="9739" spans="39:53" x14ac:dyDescent="0.2">
      <c r="AM9739" s="61"/>
      <c r="AN9739" s="61"/>
      <c r="AO9739" s="171"/>
      <c r="AP9739" s="61"/>
      <c r="AQ9739" s="61"/>
      <c r="AR9739" s="61"/>
      <c r="AS9739" s="61"/>
      <c r="AT9739" s="61"/>
      <c r="AU9739" s="61"/>
      <c r="AV9739" s="61"/>
      <c r="AW9739" s="61"/>
      <c r="AX9739" s="61"/>
      <c r="AY9739" s="61"/>
      <c r="AZ9739" s="61"/>
      <c r="BA9739" s="61"/>
    </row>
    <row r="9740" spans="39:53" x14ac:dyDescent="0.2">
      <c r="AM9740" s="61"/>
      <c r="AN9740" s="61"/>
      <c r="AO9740" s="171"/>
      <c r="AP9740" s="61"/>
      <c r="AQ9740" s="61"/>
      <c r="AR9740" s="61"/>
      <c r="AS9740" s="61"/>
      <c r="AT9740" s="61"/>
      <c r="AU9740" s="61"/>
      <c r="AV9740" s="61"/>
      <c r="AW9740" s="61"/>
      <c r="AX9740" s="61"/>
      <c r="AY9740" s="61"/>
      <c r="AZ9740" s="61"/>
      <c r="BA9740" s="61"/>
    </row>
    <row r="9741" spans="39:53" x14ac:dyDescent="0.2">
      <c r="AM9741" s="61"/>
      <c r="AN9741" s="61"/>
      <c r="AO9741" s="171"/>
      <c r="AP9741" s="61"/>
      <c r="AQ9741" s="61"/>
      <c r="AR9741" s="61"/>
      <c r="AS9741" s="61"/>
      <c r="AT9741" s="61"/>
      <c r="AU9741" s="61"/>
      <c r="AV9741" s="61"/>
      <c r="AW9741" s="61"/>
      <c r="AX9741" s="61"/>
      <c r="AY9741" s="61"/>
      <c r="AZ9741" s="61"/>
      <c r="BA9741" s="61"/>
    </row>
    <row r="9742" spans="39:53" x14ac:dyDescent="0.2">
      <c r="AM9742" s="61"/>
      <c r="AN9742" s="61"/>
      <c r="AO9742" s="171"/>
      <c r="AP9742" s="61"/>
      <c r="AQ9742" s="61"/>
      <c r="AR9742" s="61"/>
      <c r="AS9742" s="61"/>
      <c r="AT9742" s="61"/>
      <c r="AU9742" s="61"/>
      <c r="AV9742" s="61"/>
      <c r="AW9742" s="61"/>
      <c r="AX9742" s="61"/>
      <c r="AY9742" s="61"/>
      <c r="AZ9742" s="61"/>
      <c r="BA9742" s="61"/>
    </row>
    <row r="9743" spans="39:53" x14ac:dyDescent="0.2">
      <c r="AM9743" s="61"/>
      <c r="AN9743" s="61"/>
      <c r="AO9743" s="171"/>
      <c r="AP9743" s="61"/>
      <c r="AQ9743" s="61"/>
      <c r="AR9743" s="61"/>
      <c r="AS9743" s="61"/>
      <c r="AT9743" s="61"/>
      <c r="AU9743" s="61"/>
      <c r="AV9743" s="61"/>
      <c r="AW9743" s="61"/>
      <c r="AX9743" s="61"/>
      <c r="AY9743" s="61"/>
      <c r="AZ9743" s="61"/>
      <c r="BA9743" s="61"/>
    </row>
    <row r="9744" spans="39:53" x14ac:dyDescent="0.2">
      <c r="AM9744" s="61"/>
      <c r="AN9744" s="61"/>
      <c r="AO9744" s="171"/>
      <c r="AP9744" s="61"/>
      <c r="AQ9744" s="61"/>
      <c r="AR9744" s="61"/>
      <c r="AS9744" s="61"/>
      <c r="AT9744" s="61"/>
      <c r="AU9744" s="61"/>
      <c r="AV9744" s="61"/>
      <c r="AW9744" s="61"/>
      <c r="AX9744" s="61"/>
      <c r="AY9744" s="61"/>
      <c r="AZ9744" s="61"/>
      <c r="BA9744" s="61"/>
    </row>
    <row r="9745" spans="39:53" x14ac:dyDescent="0.2">
      <c r="AM9745" s="61"/>
      <c r="AN9745" s="61"/>
      <c r="AO9745" s="171"/>
      <c r="AP9745" s="61"/>
      <c r="AQ9745" s="61"/>
      <c r="AR9745" s="61"/>
      <c r="AS9745" s="61"/>
      <c r="AT9745" s="61"/>
      <c r="AU9745" s="61"/>
      <c r="AV9745" s="61"/>
      <c r="AW9745" s="61"/>
      <c r="AX9745" s="61"/>
      <c r="AY9745" s="61"/>
      <c r="AZ9745" s="61"/>
      <c r="BA9745" s="61"/>
    </row>
    <row r="9746" spans="39:53" x14ac:dyDescent="0.2">
      <c r="AM9746" s="61"/>
      <c r="AN9746" s="61"/>
      <c r="AO9746" s="171"/>
      <c r="AP9746" s="61"/>
      <c r="AQ9746" s="61"/>
      <c r="AR9746" s="61"/>
      <c r="AS9746" s="61"/>
      <c r="AT9746" s="61"/>
      <c r="AU9746" s="61"/>
      <c r="AV9746" s="61"/>
      <c r="AW9746" s="61"/>
      <c r="AX9746" s="61"/>
      <c r="AY9746" s="61"/>
      <c r="AZ9746" s="61"/>
      <c r="BA9746" s="61"/>
    </row>
    <row r="9747" spans="39:53" x14ac:dyDescent="0.2">
      <c r="AM9747" s="61"/>
      <c r="AN9747" s="61"/>
      <c r="AO9747" s="171"/>
      <c r="AP9747" s="61"/>
      <c r="AQ9747" s="61"/>
      <c r="AR9747" s="61"/>
      <c r="AS9747" s="61"/>
      <c r="AT9747" s="61"/>
      <c r="AU9747" s="61"/>
      <c r="AV9747" s="61"/>
      <c r="AW9747" s="61"/>
      <c r="AX9747" s="61"/>
      <c r="AY9747" s="61"/>
      <c r="AZ9747" s="61"/>
      <c r="BA9747" s="61"/>
    </row>
    <row r="9748" spans="39:53" x14ac:dyDescent="0.2">
      <c r="AM9748" s="61"/>
      <c r="AN9748" s="61"/>
      <c r="AO9748" s="171"/>
      <c r="AP9748" s="61"/>
      <c r="AQ9748" s="61"/>
      <c r="AR9748" s="61"/>
      <c r="AS9748" s="61"/>
      <c r="AT9748" s="61"/>
      <c r="AU9748" s="61"/>
      <c r="AV9748" s="61"/>
      <c r="AW9748" s="61"/>
      <c r="AX9748" s="61"/>
      <c r="AY9748" s="61"/>
      <c r="AZ9748" s="61"/>
      <c r="BA9748" s="61"/>
    </row>
    <row r="9749" spans="39:53" x14ac:dyDescent="0.2">
      <c r="AM9749" s="61"/>
      <c r="AN9749" s="61"/>
      <c r="AO9749" s="171"/>
      <c r="AP9749" s="61"/>
      <c r="AQ9749" s="61"/>
      <c r="AR9749" s="61"/>
      <c r="AS9749" s="61"/>
      <c r="AT9749" s="61"/>
      <c r="AU9749" s="61"/>
      <c r="AV9749" s="61"/>
      <c r="AW9749" s="61"/>
      <c r="AX9749" s="61"/>
      <c r="AY9749" s="61"/>
      <c r="AZ9749" s="61"/>
      <c r="BA9749" s="61"/>
    </row>
    <row r="9750" spans="39:53" x14ac:dyDescent="0.2">
      <c r="AM9750" s="61"/>
      <c r="AN9750" s="61"/>
      <c r="AO9750" s="171"/>
      <c r="AP9750" s="61"/>
      <c r="AQ9750" s="61"/>
      <c r="AR9750" s="61"/>
      <c r="AS9750" s="61"/>
      <c r="AT9750" s="61"/>
      <c r="AU9750" s="61"/>
      <c r="AV9750" s="61"/>
      <c r="AW9750" s="61"/>
      <c r="AX9750" s="61"/>
      <c r="AY9750" s="61"/>
      <c r="AZ9750" s="61"/>
      <c r="BA9750" s="61"/>
    </row>
    <row r="9751" spans="39:53" x14ac:dyDescent="0.2">
      <c r="AM9751" s="61"/>
      <c r="AN9751" s="61"/>
      <c r="AO9751" s="171"/>
      <c r="AP9751" s="61"/>
      <c r="AQ9751" s="61"/>
      <c r="AR9751" s="61"/>
      <c r="AS9751" s="61"/>
      <c r="AT9751" s="61"/>
      <c r="AU9751" s="61"/>
      <c r="AV9751" s="61"/>
      <c r="AW9751" s="61"/>
      <c r="AX9751" s="61"/>
      <c r="AY9751" s="61"/>
      <c r="AZ9751" s="61"/>
      <c r="BA9751" s="61"/>
    </row>
    <row r="9752" spans="39:53" x14ac:dyDescent="0.2">
      <c r="AM9752" s="61"/>
      <c r="AN9752" s="61"/>
      <c r="AO9752" s="171"/>
      <c r="AP9752" s="61"/>
      <c r="AQ9752" s="61"/>
      <c r="AR9752" s="61"/>
      <c r="AS9752" s="61"/>
      <c r="AT9752" s="61"/>
      <c r="AU9752" s="61"/>
      <c r="AV9752" s="61"/>
      <c r="AW9752" s="61"/>
      <c r="AX9752" s="61"/>
      <c r="AY9752" s="61"/>
      <c r="AZ9752" s="61"/>
      <c r="BA9752" s="61"/>
    </row>
    <row r="9753" spans="39:53" x14ac:dyDescent="0.2">
      <c r="AM9753" s="61"/>
      <c r="AN9753" s="61"/>
      <c r="AO9753" s="171"/>
      <c r="AP9753" s="61"/>
      <c r="AQ9753" s="61"/>
      <c r="AR9753" s="61"/>
      <c r="AS9753" s="61"/>
      <c r="AT9753" s="61"/>
      <c r="AU9753" s="61"/>
      <c r="AV9753" s="61"/>
      <c r="AW9753" s="61"/>
      <c r="AX9753" s="61"/>
      <c r="AY9753" s="61"/>
      <c r="AZ9753" s="61"/>
      <c r="BA9753" s="61"/>
    </row>
    <row r="9754" spans="39:53" x14ac:dyDescent="0.2">
      <c r="AM9754" s="61"/>
      <c r="AN9754" s="61"/>
      <c r="AO9754" s="171"/>
      <c r="AP9754" s="61"/>
      <c r="AQ9754" s="61"/>
      <c r="AR9754" s="61"/>
      <c r="AS9754" s="61"/>
      <c r="AT9754" s="61"/>
      <c r="AU9754" s="61"/>
      <c r="AV9754" s="61"/>
      <c r="AW9754" s="61"/>
      <c r="AX9754" s="61"/>
      <c r="AY9754" s="61"/>
      <c r="AZ9754" s="61"/>
      <c r="BA9754" s="61"/>
    </row>
    <row r="9755" spans="39:53" x14ac:dyDescent="0.2">
      <c r="AM9755" s="61"/>
      <c r="AN9755" s="61"/>
      <c r="AO9755" s="171"/>
      <c r="AP9755" s="61"/>
      <c r="AQ9755" s="61"/>
      <c r="AR9755" s="61"/>
      <c r="AS9755" s="61"/>
      <c r="AT9755" s="61"/>
      <c r="AU9755" s="61"/>
      <c r="AV9755" s="61"/>
      <c r="AW9755" s="61"/>
      <c r="AX9755" s="61"/>
      <c r="AY9755" s="61"/>
      <c r="AZ9755" s="61"/>
      <c r="BA9755" s="61"/>
    </row>
    <row r="9756" spans="39:53" x14ac:dyDescent="0.2">
      <c r="AM9756" s="61"/>
      <c r="AN9756" s="61"/>
      <c r="AO9756" s="171"/>
      <c r="AP9756" s="61"/>
      <c r="AQ9756" s="61"/>
      <c r="AR9756" s="61"/>
      <c r="AS9756" s="61"/>
      <c r="AT9756" s="61"/>
      <c r="AU9756" s="61"/>
      <c r="AV9756" s="61"/>
      <c r="AW9756" s="61"/>
      <c r="AX9756" s="61"/>
      <c r="AY9756" s="61"/>
      <c r="AZ9756" s="61"/>
      <c r="BA9756" s="61"/>
    </row>
    <row r="9757" spans="39:53" x14ac:dyDescent="0.2">
      <c r="AM9757" s="61"/>
      <c r="AN9757" s="61"/>
      <c r="AO9757" s="171"/>
      <c r="AP9757" s="61"/>
      <c r="AQ9757" s="61"/>
      <c r="AR9757" s="61"/>
      <c r="AS9757" s="61"/>
      <c r="AT9757" s="61"/>
      <c r="AU9757" s="61"/>
      <c r="AV9757" s="61"/>
      <c r="AW9757" s="61"/>
      <c r="AX9757" s="61"/>
      <c r="AY9757" s="61"/>
      <c r="AZ9757" s="61"/>
      <c r="BA9757" s="61"/>
    </row>
    <row r="9758" spans="39:53" x14ac:dyDescent="0.2">
      <c r="AM9758" s="61"/>
      <c r="AN9758" s="61"/>
      <c r="AO9758" s="171"/>
      <c r="AP9758" s="61"/>
      <c r="AQ9758" s="61"/>
      <c r="AR9758" s="61"/>
      <c r="AS9758" s="61"/>
      <c r="AT9758" s="61"/>
      <c r="AU9758" s="61"/>
      <c r="AV9758" s="61"/>
      <c r="AW9758" s="61"/>
      <c r="AX9758" s="61"/>
      <c r="AY9758" s="61"/>
      <c r="AZ9758" s="61"/>
      <c r="BA9758" s="61"/>
    </row>
    <row r="9759" spans="39:53" x14ac:dyDescent="0.2">
      <c r="AM9759" s="61"/>
      <c r="AN9759" s="61"/>
      <c r="AO9759" s="171"/>
      <c r="AP9759" s="61"/>
      <c r="AQ9759" s="61"/>
      <c r="AR9759" s="61"/>
      <c r="AS9759" s="61"/>
      <c r="AT9759" s="61"/>
      <c r="AU9759" s="61"/>
      <c r="AV9759" s="61"/>
      <c r="AW9759" s="61"/>
      <c r="AX9759" s="61"/>
      <c r="AY9759" s="61"/>
      <c r="AZ9759" s="61"/>
      <c r="BA9759" s="61"/>
    </row>
    <row r="9760" spans="39:53" x14ac:dyDescent="0.2">
      <c r="AM9760" s="61"/>
      <c r="AN9760" s="61"/>
      <c r="AO9760" s="171"/>
      <c r="AP9760" s="61"/>
      <c r="AQ9760" s="61"/>
      <c r="AR9760" s="61"/>
      <c r="AS9760" s="61"/>
      <c r="AT9760" s="61"/>
      <c r="AU9760" s="61"/>
      <c r="AV9760" s="61"/>
      <c r="AW9760" s="61"/>
      <c r="AX9760" s="61"/>
      <c r="AY9760" s="61"/>
      <c r="AZ9760" s="61"/>
      <c r="BA9760" s="61"/>
    </row>
    <row r="9761" spans="39:53" x14ac:dyDescent="0.2">
      <c r="AM9761" s="61"/>
      <c r="AN9761" s="61"/>
      <c r="AO9761" s="171"/>
      <c r="AP9761" s="61"/>
      <c r="AQ9761" s="61"/>
      <c r="AR9761" s="61"/>
      <c r="AS9761" s="61"/>
      <c r="AT9761" s="61"/>
      <c r="AU9761" s="61"/>
      <c r="AV9761" s="61"/>
      <c r="AW9761" s="61"/>
      <c r="AX9761" s="61"/>
      <c r="AY9761" s="61"/>
      <c r="AZ9761" s="61"/>
      <c r="BA9761" s="61"/>
    </row>
    <row r="9762" spans="39:53" x14ac:dyDescent="0.2">
      <c r="AM9762" s="61"/>
      <c r="AN9762" s="61"/>
      <c r="AO9762" s="171"/>
      <c r="AP9762" s="61"/>
      <c r="AQ9762" s="61"/>
      <c r="AR9762" s="61"/>
      <c r="AS9762" s="61"/>
      <c r="AT9762" s="61"/>
      <c r="AU9762" s="61"/>
      <c r="AV9762" s="61"/>
      <c r="AW9762" s="61"/>
      <c r="AX9762" s="61"/>
      <c r="AY9762" s="61"/>
      <c r="AZ9762" s="61"/>
      <c r="BA9762" s="61"/>
    </row>
    <row r="9763" spans="39:53" x14ac:dyDescent="0.2">
      <c r="AM9763" s="61"/>
      <c r="AN9763" s="61"/>
      <c r="AO9763" s="171"/>
      <c r="AP9763" s="61"/>
      <c r="AQ9763" s="61"/>
      <c r="AR9763" s="61"/>
      <c r="AS9763" s="61"/>
      <c r="AT9763" s="61"/>
      <c r="AU9763" s="61"/>
      <c r="AV9763" s="61"/>
      <c r="AW9763" s="61"/>
      <c r="AX9763" s="61"/>
      <c r="AY9763" s="61"/>
      <c r="AZ9763" s="61"/>
      <c r="BA9763" s="61"/>
    </row>
    <row r="9764" spans="39:53" x14ac:dyDescent="0.2">
      <c r="AM9764" s="61"/>
      <c r="AN9764" s="61"/>
      <c r="AO9764" s="171"/>
      <c r="AP9764" s="61"/>
      <c r="AQ9764" s="61"/>
      <c r="AR9764" s="61"/>
      <c r="AS9764" s="61"/>
      <c r="AT9764" s="61"/>
      <c r="AU9764" s="61"/>
      <c r="AV9764" s="61"/>
      <c r="AW9764" s="61"/>
      <c r="AX9764" s="61"/>
      <c r="AY9764" s="61"/>
      <c r="AZ9764" s="61"/>
      <c r="BA9764" s="61"/>
    </row>
    <row r="9765" spans="39:53" x14ac:dyDescent="0.2">
      <c r="AM9765" s="61"/>
      <c r="AN9765" s="61"/>
      <c r="AO9765" s="171"/>
      <c r="AP9765" s="61"/>
      <c r="AQ9765" s="61"/>
      <c r="AR9765" s="61"/>
      <c r="AS9765" s="61"/>
      <c r="AT9765" s="61"/>
      <c r="AU9765" s="61"/>
      <c r="AV9765" s="61"/>
      <c r="AW9765" s="61"/>
      <c r="AX9765" s="61"/>
      <c r="AY9765" s="61"/>
      <c r="AZ9765" s="61"/>
      <c r="BA9765" s="61"/>
    </row>
    <row r="9766" spans="39:53" x14ac:dyDescent="0.2">
      <c r="AM9766" s="61"/>
      <c r="AN9766" s="61"/>
      <c r="AO9766" s="171"/>
      <c r="AP9766" s="61"/>
      <c r="AQ9766" s="61"/>
      <c r="AR9766" s="61"/>
      <c r="AS9766" s="61"/>
      <c r="AT9766" s="61"/>
      <c r="AU9766" s="61"/>
      <c r="AV9766" s="61"/>
      <c r="AW9766" s="61"/>
      <c r="AX9766" s="61"/>
      <c r="AY9766" s="61"/>
      <c r="AZ9766" s="61"/>
      <c r="BA9766" s="61"/>
    </row>
    <row r="9767" spans="39:53" x14ac:dyDescent="0.2">
      <c r="AM9767" s="61"/>
      <c r="AN9767" s="61"/>
      <c r="AO9767" s="171"/>
      <c r="AP9767" s="61"/>
      <c r="AQ9767" s="61"/>
      <c r="AR9767" s="61"/>
      <c r="AS9767" s="61"/>
      <c r="AT9767" s="61"/>
      <c r="AU9767" s="61"/>
      <c r="AV9767" s="61"/>
      <c r="AW9767" s="61"/>
      <c r="AX9767" s="61"/>
      <c r="AY9767" s="61"/>
      <c r="AZ9767" s="61"/>
      <c r="BA9767" s="61"/>
    </row>
    <row r="9768" spans="39:53" x14ac:dyDescent="0.2">
      <c r="AM9768" s="61"/>
      <c r="AN9768" s="61"/>
      <c r="AO9768" s="171"/>
      <c r="AP9768" s="61"/>
      <c r="AQ9768" s="61"/>
      <c r="AR9768" s="61"/>
      <c r="AS9768" s="61"/>
      <c r="AT9768" s="61"/>
      <c r="AU9768" s="61"/>
      <c r="AV9768" s="61"/>
      <c r="AW9768" s="61"/>
      <c r="AX9768" s="61"/>
      <c r="AY9768" s="61"/>
      <c r="AZ9768" s="61"/>
      <c r="BA9768" s="61"/>
    </row>
    <row r="9769" spans="39:53" x14ac:dyDescent="0.2">
      <c r="AM9769" s="61"/>
      <c r="AN9769" s="61"/>
      <c r="AO9769" s="171"/>
      <c r="AP9769" s="61"/>
      <c r="AQ9769" s="61"/>
      <c r="AR9769" s="61"/>
      <c r="AS9769" s="61"/>
      <c r="AT9769" s="61"/>
      <c r="AU9769" s="61"/>
      <c r="AV9769" s="61"/>
      <c r="AW9769" s="61"/>
      <c r="AX9769" s="61"/>
      <c r="AY9769" s="61"/>
      <c r="AZ9769" s="61"/>
      <c r="BA9769" s="61"/>
    </row>
    <row r="9770" spans="39:53" x14ac:dyDescent="0.2">
      <c r="AM9770" s="61"/>
      <c r="AN9770" s="61"/>
      <c r="AO9770" s="171"/>
      <c r="AP9770" s="61"/>
      <c r="AQ9770" s="61"/>
      <c r="AR9770" s="61"/>
      <c r="AS9770" s="61"/>
      <c r="AT9770" s="61"/>
      <c r="AU9770" s="61"/>
      <c r="AV9770" s="61"/>
      <c r="AW9770" s="61"/>
      <c r="AX9770" s="61"/>
      <c r="AY9770" s="61"/>
      <c r="AZ9770" s="61"/>
      <c r="BA9770" s="61"/>
    </row>
    <row r="9771" spans="39:53" x14ac:dyDescent="0.2">
      <c r="AM9771" s="61"/>
      <c r="AN9771" s="61"/>
      <c r="AO9771" s="171"/>
      <c r="AP9771" s="61"/>
      <c r="AQ9771" s="61"/>
      <c r="AR9771" s="61"/>
      <c r="AS9771" s="61"/>
      <c r="AT9771" s="61"/>
      <c r="AU9771" s="61"/>
      <c r="AV9771" s="61"/>
      <c r="AW9771" s="61"/>
      <c r="AX9771" s="61"/>
      <c r="AY9771" s="61"/>
      <c r="AZ9771" s="61"/>
      <c r="BA9771" s="61"/>
    </row>
    <row r="9772" spans="39:53" x14ac:dyDescent="0.2">
      <c r="AM9772" s="61"/>
      <c r="AN9772" s="61"/>
      <c r="AO9772" s="171"/>
      <c r="AP9772" s="61"/>
      <c r="AQ9772" s="61"/>
      <c r="AR9772" s="61"/>
      <c r="AS9772" s="61"/>
      <c r="AT9772" s="61"/>
      <c r="AU9772" s="61"/>
      <c r="AV9772" s="61"/>
      <c r="AW9772" s="61"/>
      <c r="AX9772" s="61"/>
      <c r="AY9772" s="61"/>
      <c r="AZ9772" s="61"/>
      <c r="BA9772" s="61"/>
    </row>
    <row r="9773" spans="39:53" x14ac:dyDescent="0.2">
      <c r="AM9773" s="61"/>
      <c r="AN9773" s="61"/>
      <c r="AO9773" s="171"/>
      <c r="AP9773" s="61"/>
      <c r="AQ9773" s="61"/>
      <c r="AR9773" s="61"/>
      <c r="AS9773" s="61"/>
      <c r="AT9773" s="61"/>
      <c r="AU9773" s="61"/>
      <c r="AV9773" s="61"/>
      <c r="AW9773" s="61"/>
      <c r="AX9773" s="61"/>
      <c r="AY9773" s="61"/>
      <c r="AZ9773" s="61"/>
      <c r="BA9773" s="61"/>
    </row>
    <row r="9774" spans="39:53" x14ac:dyDescent="0.2">
      <c r="AM9774" s="61"/>
      <c r="AN9774" s="61"/>
      <c r="AO9774" s="171"/>
      <c r="AP9774" s="61"/>
      <c r="AQ9774" s="61"/>
      <c r="AR9774" s="61"/>
      <c r="AS9774" s="61"/>
      <c r="AT9774" s="61"/>
      <c r="AU9774" s="61"/>
      <c r="AV9774" s="61"/>
      <c r="AW9774" s="61"/>
      <c r="AX9774" s="61"/>
      <c r="AY9774" s="61"/>
      <c r="AZ9774" s="61"/>
      <c r="BA9774" s="61"/>
    </row>
    <row r="9775" spans="39:53" x14ac:dyDescent="0.2">
      <c r="AM9775" s="61"/>
      <c r="AN9775" s="61"/>
      <c r="AO9775" s="171"/>
      <c r="AP9775" s="61"/>
      <c r="AQ9775" s="61"/>
      <c r="AR9775" s="61"/>
      <c r="AS9775" s="61"/>
      <c r="AT9775" s="61"/>
      <c r="AU9775" s="61"/>
      <c r="AV9775" s="61"/>
      <c r="AW9775" s="61"/>
      <c r="AX9775" s="61"/>
      <c r="AY9775" s="61"/>
      <c r="AZ9775" s="61"/>
      <c r="BA9775" s="61"/>
    </row>
    <row r="9776" spans="39:53" x14ac:dyDescent="0.2">
      <c r="AM9776" s="61"/>
      <c r="AN9776" s="61"/>
      <c r="AO9776" s="171"/>
      <c r="AP9776" s="61"/>
      <c r="AQ9776" s="61"/>
      <c r="AR9776" s="61"/>
      <c r="AS9776" s="61"/>
      <c r="AT9776" s="61"/>
      <c r="AU9776" s="61"/>
      <c r="AV9776" s="61"/>
      <c r="AW9776" s="61"/>
      <c r="AX9776" s="61"/>
      <c r="AY9776" s="61"/>
      <c r="AZ9776" s="61"/>
      <c r="BA9776" s="61"/>
    </row>
    <row r="9777" spans="39:53" x14ac:dyDescent="0.2">
      <c r="AM9777" s="61"/>
      <c r="AN9777" s="61"/>
      <c r="AO9777" s="171"/>
      <c r="AP9777" s="61"/>
      <c r="AQ9777" s="61"/>
      <c r="AR9777" s="61"/>
      <c r="AS9777" s="61"/>
      <c r="AT9777" s="61"/>
      <c r="AU9777" s="61"/>
      <c r="AV9777" s="61"/>
      <c r="AW9777" s="61"/>
      <c r="AX9777" s="61"/>
      <c r="AY9777" s="61"/>
      <c r="AZ9777" s="61"/>
      <c r="BA9777" s="61"/>
    </row>
    <row r="9778" spans="39:53" x14ac:dyDescent="0.2">
      <c r="AM9778" s="61"/>
      <c r="AN9778" s="61"/>
      <c r="AO9778" s="171"/>
      <c r="AP9778" s="61"/>
      <c r="AQ9778" s="61"/>
      <c r="AR9778" s="61"/>
      <c r="AS9778" s="61"/>
      <c r="AT9778" s="61"/>
      <c r="AU9778" s="61"/>
      <c r="AV9778" s="61"/>
      <c r="AW9778" s="61"/>
      <c r="AX9778" s="61"/>
      <c r="AY9778" s="61"/>
      <c r="AZ9778" s="61"/>
      <c r="BA9778" s="61"/>
    </row>
    <row r="9779" spans="39:53" x14ac:dyDescent="0.2">
      <c r="AM9779" s="61"/>
      <c r="AN9779" s="61"/>
      <c r="AO9779" s="171"/>
      <c r="AP9779" s="61"/>
      <c r="AQ9779" s="61"/>
      <c r="AR9779" s="61"/>
      <c r="AS9779" s="61"/>
      <c r="AT9779" s="61"/>
      <c r="AU9779" s="61"/>
      <c r="AV9779" s="61"/>
      <c r="AW9779" s="61"/>
      <c r="AX9779" s="61"/>
      <c r="AY9779" s="61"/>
      <c r="AZ9779" s="61"/>
      <c r="BA9779" s="61"/>
    </row>
    <row r="9780" spans="39:53" x14ac:dyDescent="0.2">
      <c r="AM9780" s="61"/>
      <c r="AN9780" s="61"/>
      <c r="AO9780" s="171"/>
      <c r="AP9780" s="61"/>
      <c r="AQ9780" s="61"/>
      <c r="AR9780" s="61"/>
      <c r="AS9780" s="61"/>
      <c r="AT9780" s="61"/>
      <c r="AU9780" s="61"/>
      <c r="AV9780" s="61"/>
      <c r="AW9780" s="61"/>
      <c r="AX9780" s="61"/>
      <c r="AY9780" s="61"/>
      <c r="AZ9780" s="61"/>
      <c r="BA9780" s="61"/>
    </row>
    <row r="9781" spans="39:53" x14ac:dyDescent="0.2">
      <c r="AM9781" s="61"/>
      <c r="AN9781" s="61"/>
      <c r="AO9781" s="171"/>
      <c r="AP9781" s="61"/>
      <c r="AQ9781" s="61"/>
      <c r="AR9781" s="61"/>
      <c r="AS9781" s="61"/>
      <c r="AT9781" s="61"/>
      <c r="AU9781" s="61"/>
      <c r="AV9781" s="61"/>
      <c r="AW9781" s="61"/>
      <c r="AX9781" s="61"/>
      <c r="AY9781" s="61"/>
      <c r="AZ9781" s="61"/>
      <c r="BA9781" s="61"/>
    </row>
    <row r="9782" spans="39:53" x14ac:dyDescent="0.2">
      <c r="AM9782" s="61"/>
      <c r="AN9782" s="61"/>
      <c r="AO9782" s="171"/>
      <c r="AP9782" s="61"/>
      <c r="AQ9782" s="61"/>
      <c r="AR9782" s="61"/>
      <c r="AS9782" s="61"/>
      <c r="AT9782" s="61"/>
      <c r="AU9782" s="61"/>
      <c r="AV9782" s="61"/>
      <c r="AW9782" s="61"/>
      <c r="AX9782" s="61"/>
      <c r="AY9782" s="61"/>
      <c r="AZ9782" s="61"/>
      <c r="BA9782" s="61"/>
    </row>
    <row r="9783" spans="39:53" x14ac:dyDescent="0.2">
      <c r="AM9783" s="61"/>
      <c r="AN9783" s="61"/>
      <c r="AO9783" s="171"/>
      <c r="AP9783" s="61"/>
      <c r="AQ9783" s="61"/>
      <c r="AR9783" s="61"/>
      <c r="AS9783" s="61"/>
      <c r="AT9783" s="61"/>
      <c r="AU9783" s="61"/>
      <c r="AV9783" s="61"/>
      <c r="AW9783" s="61"/>
      <c r="AX9783" s="61"/>
      <c r="AY9783" s="61"/>
      <c r="AZ9783" s="61"/>
      <c r="BA9783" s="61"/>
    </row>
    <row r="9784" spans="39:53" x14ac:dyDescent="0.2">
      <c r="AM9784" s="61"/>
      <c r="AN9784" s="61"/>
      <c r="AO9784" s="171"/>
      <c r="AP9784" s="61"/>
      <c r="AQ9784" s="61"/>
      <c r="AR9784" s="61"/>
      <c r="AS9784" s="61"/>
      <c r="AT9784" s="61"/>
      <c r="AU9784" s="61"/>
      <c r="AV9784" s="61"/>
      <c r="AW9784" s="61"/>
      <c r="AX9784" s="61"/>
      <c r="AY9784" s="61"/>
      <c r="AZ9784" s="61"/>
      <c r="BA9784" s="61"/>
    </row>
    <row r="9785" spans="39:53" x14ac:dyDescent="0.2">
      <c r="AM9785" s="61"/>
      <c r="AN9785" s="61"/>
      <c r="AO9785" s="171"/>
      <c r="AP9785" s="61"/>
      <c r="AQ9785" s="61"/>
      <c r="AR9785" s="61"/>
      <c r="AS9785" s="61"/>
      <c r="AT9785" s="61"/>
      <c r="AU9785" s="61"/>
      <c r="AV9785" s="61"/>
      <c r="AW9785" s="61"/>
      <c r="AX9785" s="61"/>
      <c r="AY9785" s="61"/>
      <c r="AZ9785" s="61"/>
      <c r="BA9785" s="61"/>
    </row>
    <row r="9786" spans="39:53" x14ac:dyDescent="0.2">
      <c r="AM9786" s="61"/>
      <c r="AN9786" s="61"/>
      <c r="AO9786" s="171"/>
      <c r="AP9786" s="61"/>
      <c r="AQ9786" s="61"/>
      <c r="AR9786" s="61"/>
      <c r="AS9786" s="61"/>
      <c r="AT9786" s="61"/>
      <c r="AU9786" s="61"/>
      <c r="AV9786" s="61"/>
      <c r="AW9786" s="61"/>
      <c r="AX9786" s="61"/>
      <c r="AY9786" s="61"/>
      <c r="AZ9786" s="61"/>
      <c r="BA9786" s="61"/>
    </row>
    <row r="9787" spans="39:53" x14ac:dyDescent="0.2">
      <c r="AM9787" s="61"/>
      <c r="AN9787" s="61"/>
      <c r="AO9787" s="171"/>
      <c r="AP9787" s="61"/>
      <c r="AQ9787" s="61"/>
      <c r="AR9787" s="61"/>
      <c r="AS9787" s="61"/>
      <c r="AT9787" s="61"/>
      <c r="AU9787" s="61"/>
      <c r="AV9787" s="61"/>
      <c r="AW9787" s="61"/>
      <c r="AX9787" s="61"/>
      <c r="AY9787" s="61"/>
      <c r="AZ9787" s="61"/>
      <c r="BA9787" s="61"/>
    </row>
    <row r="9788" spans="39:53" x14ac:dyDescent="0.2">
      <c r="AM9788" s="61"/>
      <c r="AN9788" s="61"/>
      <c r="AO9788" s="171"/>
      <c r="AP9788" s="61"/>
      <c r="AQ9788" s="61"/>
      <c r="AR9788" s="61"/>
      <c r="AS9788" s="61"/>
      <c r="AT9788" s="61"/>
      <c r="AU9788" s="61"/>
      <c r="AV9788" s="61"/>
      <c r="AW9788" s="61"/>
      <c r="AX9788" s="61"/>
      <c r="AY9788" s="61"/>
      <c r="AZ9788" s="61"/>
      <c r="BA9788" s="61"/>
    </row>
    <row r="9789" spans="39:53" x14ac:dyDescent="0.2">
      <c r="AM9789" s="61"/>
      <c r="AN9789" s="61"/>
      <c r="AO9789" s="171"/>
      <c r="AP9789" s="61"/>
      <c r="AQ9789" s="61"/>
      <c r="AR9789" s="61"/>
      <c r="AS9789" s="61"/>
      <c r="AT9789" s="61"/>
      <c r="AU9789" s="61"/>
      <c r="AV9789" s="61"/>
      <c r="AW9789" s="61"/>
      <c r="AX9789" s="61"/>
      <c r="AY9789" s="61"/>
      <c r="AZ9789" s="61"/>
      <c r="BA9789" s="61"/>
    </row>
    <row r="9790" spans="39:53" x14ac:dyDescent="0.2">
      <c r="AM9790" s="61"/>
      <c r="AN9790" s="61"/>
      <c r="AO9790" s="171"/>
      <c r="AP9790" s="61"/>
      <c r="AQ9790" s="61"/>
      <c r="AR9790" s="61"/>
      <c r="AS9790" s="61"/>
      <c r="AT9790" s="61"/>
      <c r="AU9790" s="61"/>
      <c r="AV9790" s="61"/>
      <c r="AW9790" s="61"/>
      <c r="AX9790" s="61"/>
      <c r="AY9790" s="61"/>
      <c r="AZ9790" s="61"/>
      <c r="BA9790" s="61"/>
    </row>
    <row r="9791" spans="39:53" x14ac:dyDescent="0.2">
      <c r="AM9791" s="61"/>
      <c r="AN9791" s="61"/>
      <c r="AO9791" s="171"/>
      <c r="AP9791" s="61"/>
      <c r="AQ9791" s="61"/>
      <c r="AR9791" s="61"/>
      <c r="AS9791" s="61"/>
      <c r="AT9791" s="61"/>
      <c r="AU9791" s="61"/>
      <c r="AV9791" s="61"/>
      <c r="AW9791" s="61"/>
      <c r="AX9791" s="61"/>
      <c r="AY9791" s="61"/>
      <c r="AZ9791" s="61"/>
      <c r="BA9791" s="61"/>
    </row>
    <row r="9792" spans="39:53" x14ac:dyDescent="0.2">
      <c r="AM9792" s="61"/>
      <c r="AN9792" s="61"/>
      <c r="AO9792" s="171"/>
      <c r="AP9792" s="61"/>
      <c r="AQ9792" s="61"/>
      <c r="AR9792" s="61"/>
      <c r="AS9792" s="61"/>
      <c r="AT9792" s="61"/>
      <c r="AU9792" s="61"/>
      <c r="AV9792" s="61"/>
      <c r="AW9792" s="61"/>
      <c r="AX9792" s="61"/>
      <c r="AY9792" s="61"/>
      <c r="AZ9792" s="61"/>
      <c r="BA9792" s="61"/>
    </row>
    <row r="9793" spans="39:53" x14ac:dyDescent="0.2">
      <c r="AM9793" s="61"/>
      <c r="AN9793" s="61"/>
      <c r="AO9793" s="171"/>
      <c r="AP9793" s="61"/>
      <c r="AQ9793" s="61"/>
      <c r="AR9793" s="61"/>
      <c r="AS9793" s="61"/>
      <c r="AT9793" s="61"/>
      <c r="AU9793" s="61"/>
      <c r="AV9793" s="61"/>
      <c r="AW9793" s="61"/>
      <c r="AX9793" s="61"/>
      <c r="AY9793" s="61"/>
      <c r="AZ9793" s="61"/>
      <c r="BA9793" s="61"/>
    </row>
    <row r="9794" spans="39:53" x14ac:dyDescent="0.2">
      <c r="AM9794" s="61"/>
      <c r="AN9794" s="61"/>
      <c r="AO9794" s="171"/>
      <c r="AP9794" s="61"/>
      <c r="AQ9794" s="61"/>
      <c r="AR9794" s="61"/>
      <c r="AS9794" s="61"/>
      <c r="AT9794" s="61"/>
      <c r="AU9794" s="61"/>
      <c r="AV9794" s="61"/>
      <c r="AW9794" s="61"/>
      <c r="AX9794" s="61"/>
      <c r="AY9794" s="61"/>
      <c r="AZ9794" s="61"/>
      <c r="BA9794" s="61"/>
    </row>
    <row r="9795" spans="39:53" x14ac:dyDescent="0.2">
      <c r="AM9795" s="61"/>
      <c r="AN9795" s="61"/>
      <c r="AO9795" s="171"/>
      <c r="AP9795" s="61"/>
      <c r="AQ9795" s="61"/>
      <c r="AR9795" s="61"/>
      <c r="AS9795" s="61"/>
      <c r="AT9795" s="61"/>
      <c r="AU9795" s="61"/>
      <c r="AV9795" s="61"/>
      <c r="AW9795" s="61"/>
      <c r="AX9795" s="61"/>
      <c r="AY9795" s="61"/>
      <c r="AZ9795" s="61"/>
      <c r="BA9795" s="61"/>
    </row>
    <row r="9796" spans="39:53" x14ac:dyDescent="0.2">
      <c r="AM9796" s="61"/>
      <c r="AN9796" s="61"/>
      <c r="AO9796" s="171"/>
      <c r="AP9796" s="61"/>
      <c r="AQ9796" s="61"/>
      <c r="AR9796" s="61"/>
      <c r="AS9796" s="61"/>
      <c r="AT9796" s="61"/>
      <c r="AU9796" s="61"/>
      <c r="AV9796" s="61"/>
      <c r="AW9796" s="61"/>
      <c r="AX9796" s="61"/>
      <c r="AY9796" s="61"/>
      <c r="AZ9796" s="61"/>
      <c r="BA9796" s="61"/>
    </row>
    <row r="9797" spans="39:53" x14ac:dyDescent="0.2">
      <c r="AM9797" s="61"/>
      <c r="AN9797" s="61"/>
      <c r="AO9797" s="171"/>
      <c r="AP9797" s="61"/>
      <c r="AQ9797" s="61"/>
      <c r="AR9797" s="61"/>
      <c r="AS9797" s="61"/>
      <c r="AT9797" s="61"/>
      <c r="AU9797" s="61"/>
      <c r="AV9797" s="61"/>
      <c r="AW9797" s="61"/>
      <c r="AX9797" s="61"/>
      <c r="AY9797" s="61"/>
      <c r="AZ9797" s="61"/>
      <c r="BA9797" s="61"/>
    </row>
    <row r="9798" spans="39:53" x14ac:dyDescent="0.2">
      <c r="AM9798" s="61"/>
      <c r="AN9798" s="61"/>
      <c r="AO9798" s="171"/>
      <c r="AP9798" s="61"/>
      <c r="AQ9798" s="61"/>
      <c r="AR9798" s="61"/>
      <c r="AS9798" s="61"/>
      <c r="AT9798" s="61"/>
      <c r="AU9798" s="61"/>
      <c r="AV9798" s="61"/>
      <c r="AW9798" s="61"/>
      <c r="AX9798" s="61"/>
      <c r="AY9798" s="61"/>
      <c r="AZ9798" s="61"/>
      <c r="BA9798" s="61"/>
    </row>
    <row r="9799" spans="39:53" x14ac:dyDescent="0.2">
      <c r="AM9799" s="61"/>
      <c r="AN9799" s="61"/>
      <c r="AO9799" s="171"/>
      <c r="AP9799" s="61"/>
      <c r="AQ9799" s="61"/>
      <c r="AR9799" s="61"/>
      <c r="AS9799" s="61"/>
      <c r="AT9799" s="61"/>
      <c r="AU9799" s="61"/>
      <c r="AV9799" s="61"/>
      <c r="AW9799" s="61"/>
      <c r="AX9799" s="61"/>
      <c r="AY9799" s="61"/>
      <c r="AZ9799" s="61"/>
      <c r="BA9799" s="61"/>
    </row>
    <row r="9800" spans="39:53" x14ac:dyDescent="0.2">
      <c r="AM9800" s="61"/>
      <c r="AN9800" s="61"/>
      <c r="AO9800" s="171"/>
      <c r="AP9800" s="61"/>
      <c r="AQ9800" s="61"/>
      <c r="AR9800" s="61"/>
      <c r="AS9800" s="61"/>
      <c r="AT9800" s="61"/>
      <c r="AU9800" s="61"/>
      <c r="AV9800" s="61"/>
      <c r="AW9800" s="61"/>
      <c r="AX9800" s="61"/>
      <c r="AY9800" s="61"/>
      <c r="AZ9800" s="61"/>
      <c r="BA9800" s="61"/>
    </row>
    <row r="9801" spans="39:53" x14ac:dyDescent="0.2">
      <c r="AM9801" s="61"/>
      <c r="AN9801" s="61"/>
      <c r="AO9801" s="171"/>
      <c r="AP9801" s="61"/>
      <c r="AQ9801" s="61"/>
      <c r="AR9801" s="61"/>
      <c r="AS9801" s="61"/>
      <c r="AT9801" s="61"/>
      <c r="AU9801" s="61"/>
      <c r="AV9801" s="61"/>
      <c r="AW9801" s="61"/>
      <c r="AX9801" s="61"/>
      <c r="AY9801" s="61"/>
      <c r="AZ9801" s="61"/>
      <c r="BA9801" s="61"/>
    </row>
    <row r="9802" spans="39:53" x14ac:dyDescent="0.2">
      <c r="AM9802" s="61"/>
      <c r="AN9802" s="61"/>
      <c r="AO9802" s="171"/>
      <c r="AP9802" s="61"/>
      <c r="AQ9802" s="61"/>
      <c r="AR9802" s="61"/>
      <c r="AS9802" s="61"/>
      <c r="AT9802" s="61"/>
      <c r="AU9802" s="61"/>
      <c r="AV9802" s="61"/>
      <c r="AW9802" s="61"/>
      <c r="AX9802" s="61"/>
      <c r="AY9802" s="61"/>
      <c r="AZ9802" s="61"/>
      <c r="BA9802" s="61"/>
    </row>
    <row r="9803" spans="39:53" x14ac:dyDescent="0.2">
      <c r="AM9803" s="61"/>
      <c r="AN9803" s="61"/>
      <c r="AO9803" s="171"/>
      <c r="AP9803" s="61"/>
      <c r="AQ9803" s="61"/>
      <c r="AR9803" s="61"/>
      <c r="AS9803" s="61"/>
      <c r="AT9803" s="61"/>
      <c r="AU9803" s="61"/>
      <c r="AV9803" s="61"/>
      <c r="AW9803" s="61"/>
      <c r="AX9803" s="61"/>
      <c r="AY9803" s="61"/>
      <c r="AZ9803" s="61"/>
      <c r="BA9803" s="61"/>
    </row>
    <row r="9804" spans="39:53" x14ac:dyDescent="0.2">
      <c r="AM9804" s="61"/>
      <c r="AN9804" s="61"/>
      <c r="AO9804" s="171"/>
      <c r="AP9804" s="61"/>
      <c r="AQ9804" s="61"/>
      <c r="AR9804" s="61"/>
      <c r="AS9804" s="61"/>
      <c r="AT9804" s="61"/>
      <c r="AU9804" s="61"/>
      <c r="AV9804" s="61"/>
      <c r="AW9804" s="61"/>
      <c r="AX9804" s="61"/>
      <c r="AY9804" s="61"/>
      <c r="AZ9804" s="61"/>
      <c r="BA9804" s="61"/>
    </row>
    <row r="9805" spans="39:53" x14ac:dyDescent="0.2">
      <c r="AM9805" s="61"/>
      <c r="AN9805" s="61"/>
      <c r="AO9805" s="171"/>
      <c r="AP9805" s="61"/>
      <c r="AQ9805" s="61"/>
      <c r="AR9805" s="61"/>
      <c r="AS9805" s="61"/>
      <c r="AT9805" s="61"/>
      <c r="AU9805" s="61"/>
      <c r="AV9805" s="61"/>
      <c r="AW9805" s="61"/>
      <c r="AX9805" s="61"/>
      <c r="AY9805" s="61"/>
      <c r="AZ9805" s="61"/>
      <c r="BA9805" s="61"/>
    </row>
    <row r="9806" spans="39:53" x14ac:dyDescent="0.2">
      <c r="AM9806" s="61"/>
      <c r="AN9806" s="61"/>
      <c r="AO9806" s="171"/>
      <c r="AP9806" s="61"/>
      <c r="AQ9806" s="61"/>
      <c r="AR9806" s="61"/>
      <c r="AS9806" s="61"/>
      <c r="AT9806" s="61"/>
      <c r="AU9806" s="61"/>
      <c r="AV9806" s="61"/>
      <c r="AW9806" s="61"/>
      <c r="AX9806" s="61"/>
      <c r="AY9806" s="61"/>
      <c r="AZ9806" s="61"/>
      <c r="BA9806" s="61"/>
    </row>
    <row r="9807" spans="39:53" x14ac:dyDescent="0.2">
      <c r="AM9807" s="61"/>
      <c r="AN9807" s="61"/>
      <c r="AO9807" s="171"/>
      <c r="AP9807" s="61"/>
      <c r="AQ9807" s="61"/>
      <c r="AR9807" s="61"/>
      <c r="AS9807" s="61"/>
      <c r="AT9807" s="61"/>
      <c r="AU9807" s="61"/>
      <c r="AV9807" s="61"/>
      <c r="AW9807" s="61"/>
      <c r="AX9807" s="61"/>
      <c r="AY9807" s="61"/>
      <c r="AZ9807" s="61"/>
      <c r="BA9807" s="61"/>
    </row>
    <row r="9808" spans="39:53" x14ac:dyDescent="0.2">
      <c r="AM9808" s="61"/>
      <c r="AN9808" s="61"/>
      <c r="AO9808" s="171"/>
      <c r="AP9808" s="61"/>
      <c r="AQ9808" s="61"/>
      <c r="AR9808" s="61"/>
      <c r="AS9808" s="61"/>
      <c r="AT9808" s="61"/>
      <c r="AU9808" s="61"/>
      <c r="AV9808" s="61"/>
      <c r="AW9808" s="61"/>
      <c r="AX9808" s="61"/>
      <c r="AY9808" s="61"/>
      <c r="AZ9808" s="61"/>
      <c r="BA9808" s="61"/>
    </row>
    <row r="9809" spans="39:53" x14ac:dyDescent="0.2">
      <c r="AM9809" s="61"/>
      <c r="AN9809" s="61"/>
      <c r="AO9809" s="171"/>
      <c r="AP9809" s="61"/>
      <c r="AQ9809" s="61"/>
      <c r="AR9809" s="61"/>
      <c r="AS9809" s="61"/>
      <c r="AT9809" s="61"/>
      <c r="AU9809" s="61"/>
      <c r="AV9809" s="61"/>
      <c r="AW9809" s="61"/>
      <c r="AX9809" s="61"/>
      <c r="AY9809" s="61"/>
      <c r="AZ9809" s="61"/>
      <c r="BA9809" s="61"/>
    </row>
    <row r="9810" spans="39:53" x14ac:dyDescent="0.2">
      <c r="AM9810" s="61"/>
      <c r="AN9810" s="61"/>
      <c r="AO9810" s="171"/>
      <c r="AP9810" s="61"/>
      <c r="AQ9810" s="61"/>
      <c r="AR9810" s="61"/>
      <c r="AS9810" s="61"/>
      <c r="AT9810" s="61"/>
      <c r="AU9810" s="61"/>
      <c r="AV9810" s="61"/>
      <c r="AW9810" s="61"/>
      <c r="AX9810" s="61"/>
      <c r="AY9810" s="61"/>
      <c r="AZ9810" s="61"/>
      <c r="BA9810" s="61"/>
    </row>
    <row r="9811" spans="39:53" x14ac:dyDescent="0.2">
      <c r="AM9811" s="61"/>
      <c r="AN9811" s="61"/>
      <c r="AO9811" s="171"/>
      <c r="AP9811" s="61"/>
      <c r="AQ9811" s="61"/>
      <c r="AR9811" s="61"/>
      <c r="AS9811" s="61"/>
      <c r="AT9811" s="61"/>
      <c r="AU9811" s="61"/>
      <c r="AV9811" s="61"/>
      <c r="AW9811" s="61"/>
      <c r="AX9811" s="61"/>
      <c r="AY9811" s="61"/>
      <c r="AZ9811" s="61"/>
      <c r="BA9811" s="61"/>
    </row>
    <row r="9812" spans="39:53" x14ac:dyDescent="0.2">
      <c r="AM9812" s="61"/>
      <c r="AN9812" s="61"/>
      <c r="AO9812" s="171"/>
      <c r="AP9812" s="61"/>
      <c r="AQ9812" s="61"/>
      <c r="AR9812" s="61"/>
      <c r="AS9812" s="61"/>
      <c r="AT9812" s="61"/>
      <c r="AU9812" s="61"/>
      <c r="AV9812" s="61"/>
      <c r="AW9812" s="61"/>
      <c r="AX9812" s="61"/>
      <c r="AY9812" s="61"/>
      <c r="AZ9812" s="61"/>
      <c r="BA9812" s="61"/>
    </row>
    <row r="9813" spans="39:53" x14ac:dyDescent="0.2">
      <c r="AM9813" s="61"/>
      <c r="AN9813" s="61"/>
      <c r="AO9813" s="171"/>
      <c r="AP9813" s="61"/>
      <c r="AQ9813" s="61"/>
      <c r="AR9813" s="61"/>
      <c r="AS9813" s="61"/>
      <c r="AT9813" s="61"/>
      <c r="AU9813" s="61"/>
      <c r="AV9813" s="61"/>
      <c r="AW9813" s="61"/>
      <c r="AX9813" s="61"/>
      <c r="AY9813" s="61"/>
      <c r="AZ9813" s="61"/>
      <c r="BA9813" s="61"/>
    </row>
    <row r="9814" spans="39:53" x14ac:dyDescent="0.2">
      <c r="AM9814" s="61"/>
      <c r="AN9814" s="61"/>
      <c r="AO9814" s="171"/>
      <c r="AP9814" s="61"/>
      <c r="AQ9814" s="61"/>
      <c r="AR9814" s="61"/>
      <c r="AS9814" s="61"/>
      <c r="AT9814" s="61"/>
      <c r="AU9814" s="61"/>
      <c r="AV9814" s="61"/>
      <c r="AW9814" s="61"/>
      <c r="AX9814" s="61"/>
      <c r="AY9814" s="61"/>
      <c r="AZ9814" s="61"/>
      <c r="BA9814" s="61"/>
    </row>
    <row r="9815" spans="39:53" x14ac:dyDescent="0.2">
      <c r="AM9815" s="61"/>
      <c r="AN9815" s="61"/>
      <c r="AO9815" s="171"/>
      <c r="AP9815" s="61"/>
      <c r="AQ9815" s="61"/>
      <c r="AR9815" s="61"/>
      <c r="AS9815" s="61"/>
      <c r="AT9815" s="61"/>
      <c r="AU9815" s="61"/>
      <c r="AV9815" s="61"/>
      <c r="AW9815" s="61"/>
      <c r="AX9815" s="61"/>
      <c r="AY9815" s="61"/>
      <c r="AZ9815" s="61"/>
      <c r="BA9815" s="61"/>
    </row>
    <row r="9816" spans="39:53" x14ac:dyDescent="0.2">
      <c r="AM9816" s="61"/>
      <c r="AN9816" s="61"/>
      <c r="AO9816" s="171"/>
      <c r="AP9816" s="61"/>
      <c r="AQ9816" s="61"/>
      <c r="AR9816" s="61"/>
      <c r="AS9816" s="61"/>
      <c r="AT9816" s="61"/>
      <c r="AU9816" s="61"/>
      <c r="AV9816" s="61"/>
      <c r="AW9816" s="61"/>
      <c r="AX9816" s="61"/>
      <c r="AY9816" s="61"/>
      <c r="AZ9816" s="61"/>
      <c r="BA9816" s="61"/>
    </row>
    <row r="9817" spans="39:53" x14ac:dyDescent="0.2">
      <c r="AM9817" s="61"/>
      <c r="AN9817" s="61"/>
      <c r="AO9817" s="171"/>
      <c r="AP9817" s="61"/>
      <c r="AQ9817" s="61"/>
      <c r="AR9817" s="61"/>
      <c r="AS9817" s="61"/>
      <c r="AT9817" s="61"/>
      <c r="AU9817" s="61"/>
      <c r="AV9817" s="61"/>
      <c r="AW9817" s="61"/>
      <c r="AX9817" s="61"/>
      <c r="AY9817" s="61"/>
      <c r="AZ9817" s="61"/>
      <c r="BA9817" s="61"/>
    </row>
    <row r="9818" spans="39:53" x14ac:dyDescent="0.2">
      <c r="AM9818" s="61"/>
      <c r="AN9818" s="61"/>
      <c r="AO9818" s="171"/>
      <c r="AP9818" s="61"/>
      <c r="AQ9818" s="61"/>
      <c r="AR9818" s="61"/>
      <c r="AS9818" s="61"/>
      <c r="AT9818" s="61"/>
      <c r="AU9818" s="61"/>
      <c r="AV9818" s="61"/>
      <c r="AW9818" s="61"/>
      <c r="AX9818" s="61"/>
      <c r="AY9818" s="61"/>
      <c r="AZ9818" s="61"/>
      <c r="BA9818" s="61"/>
    </row>
    <row r="9819" spans="39:53" x14ac:dyDescent="0.2">
      <c r="AM9819" s="61"/>
      <c r="AN9819" s="61"/>
      <c r="AO9819" s="171"/>
      <c r="AP9819" s="61"/>
      <c r="AQ9819" s="61"/>
      <c r="AR9819" s="61"/>
      <c r="AS9819" s="61"/>
      <c r="AT9819" s="61"/>
      <c r="AU9819" s="61"/>
      <c r="AV9819" s="61"/>
      <c r="AW9819" s="61"/>
      <c r="AX9819" s="61"/>
      <c r="AY9819" s="61"/>
      <c r="AZ9819" s="61"/>
      <c r="BA9819" s="61"/>
    </row>
    <row r="9820" spans="39:53" x14ac:dyDescent="0.2">
      <c r="AM9820" s="61"/>
      <c r="AN9820" s="61"/>
      <c r="AO9820" s="171"/>
      <c r="AP9820" s="61"/>
      <c r="AQ9820" s="61"/>
      <c r="AR9820" s="61"/>
      <c r="AS9820" s="61"/>
      <c r="AT9820" s="61"/>
      <c r="AU9820" s="61"/>
      <c r="AV9820" s="61"/>
      <c r="AW9820" s="61"/>
      <c r="AX9820" s="61"/>
      <c r="AY9820" s="61"/>
      <c r="AZ9820" s="61"/>
      <c r="BA9820" s="61"/>
    </row>
    <row r="9821" spans="39:53" x14ac:dyDescent="0.2">
      <c r="AM9821" s="61"/>
      <c r="AN9821" s="61"/>
      <c r="AO9821" s="171"/>
      <c r="AP9821" s="61"/>
      <c r="AQ9821" s="61"/>
      <c r="AR9821" s="61"/>
      <c r="AS9821" s="61"/>
      <c r="AT9821" s="61"/>
      <c r="AU9821" s="61"/>
      <c r="AV9821" s="61"/>
      <c r="AW9821" s="61"/>
      <c r="AX9821" s="61"/>
      <c r="AY9821" s="61"/>
      <c r="AZ9821" s="61"/>
      <c r="BA9821" s="61"/>
    </row>
    <row r="9822" spans="39:53" x14ac:dyDescent="0.2">
      <c r="AM9822" s="61"/>
      <c r="AN9822" s="61"/>
      <c r="AO9822" s="171"/>
      <c r="AP9822" s="61"/>
      <c r="AQ9822" s="61"/>
      <c r="AR9822" s="61"/>
      <c r="AS9822" s="61"/>
      <c r="AT9822" s="61"/>
      <c r="AU9822" s="61"/>
      <c r="AV9822" s="61"/>
      <c r="AW9822" s="61"/>
      <c r="AX9822" s="61"/>
      <c r="AY9822" s="61"/>
      <c r="AZ9822" s="61"/>
      <c r="BA9822" s="61"/>
    </row>
    <row r="9823" spans="39:53" x14ac:dyDescent="0.2">
      <c r="AM9823" s="61"/>
      <c r="AN9823" s="61"/>
      <c r="AO9823" s="171"/>
      <c r="AP9823" s="61"/>
      <c r="AQ9823" s="61"/>
      <c r="AR9823" s="61"/>
      <c r="AS9823" s="61"/>
      <c r="AT9823" s="61"/>
      <c r="AU9823" s="61"/>
      <c r="AV9823" s="61"/>
      <c r="AW9823" s="61"/>
      <c r="AX9823" s="61"/>
      <c r="AY9823" s="61"/>
      <c r="AZ9823" s="61"/>
      <c r="BA9823" s="61"/>
    </row>
    <row r="9824" spans="39:53" x14ac:dyDescent="0.2">
      <c r="AM9824" s="61"/>
      <c r="AN9824" s="61"/>
      <c r="AO9824" s="171"/>
      <c r="AP9824" s="61"/>
      <c r="AQ9824" s="61"/>
      <c r="AR9824" s="61"/>
      <c r="AS9824" s="61"/>
      <c r="AT9824" s="61"/>
      <c r="AU9824" s="61"/>
      <c r="AV9824" s="61"/>
      <c r="AW9824" s="61"/>
      <c r="AX9824" s="61"/>
      <c r="AY9824" s="61"/>
      <c r="AZ9824" s="61"/>
      <c r="BA9824" s="61"/>
    </row>
    <row r="9825" spans="39:53" x14ac:dyDescent="0.2">
      <c r="AM9825" s="61"/>
      <c r="AN9825" s="61"/>
      <c r="AO9825" s="171"/>
      <c r="AP9825" s="61"/>
      <c r="AQ9825" s="61"/>
      <c r="AR9825" s="61"/>
      <c r="AS9825" s="61"/>
      <c r="AT9825" s="61"/>
      <c r="AU9825" s="61"/>
      <c r="AV9825" s="61"/>
      <c r="AW9825" s="61"/>
      <c r="AX9825" s="61"/>
      <c r="AY9825" s="61"/>
      <c r="AZ9825" s="61"/>
      <c r="BA9825" s="61"/>
    </row>
    <row r="9826" spans="39:53" x14ac:dyDescent="0.2">
      <c r="AM9826" s="61"/>
      <c r="AN9826" s="61"/>
      <c r="AO9826" s="171"/>
      <c r="AP9826" s="61"/>
      <c r="AQ9826" s="61"/>
      <c r="AR9826" s="61"/>
      <c r="AS9826" s="61"/>
      <c r="AT9826" s="61"/>
      <c r="AU9826" s="61"/>
      <c r="AV9826" s="61"/>
      <c r="AW9826" s="61"/>
      <c r="AX9826" s="61"/>
      <c r="AY9826" s="61"/>
      <c r="AZ9826" s="61"/>
      <c r="BA9826" s="61"/>
    </row>
    <row r="9827" spans="39:53" x14ac:dyDescent="0.2">
      <c r="AM9827" s="61"/>
      <c r="AN9827" s="61"/>
      <c r="AO9827" s="171"/>
      <c r="AP9827" s="61"/>
      <c r="AQ9827" s="61"/>
      <c r="AR9827" s="61"/>
      <c r="AS9827" s="61"/>
      <c r="AT9827" s="61"/>
      <c r="AU9827" s="61"/>
      <c r="AV9827" s="61"/>
      <c r="AW9827" s="61"/>
      <c r="AX9827" s="61"/>
      <c r="AY9827" s="61"/>
      <c r="AZ9827" s="61"/>
      <c r="BA9827" s="61"/>
    </row>
    <row r="9828" spans="39:53" x14ac:dyDescent="0.2">
      <c r="AM9828" s="61"/>
      <c r="AN9828" s="61"/>
      <c r="AO9828" s="171"/>
      <c r="AP9828" s="61"/>
      <c r="AQ9828" s="61"/>
      <c r="AR9828" s="61"/>
      <c r="AS9828" s="61"/>
      <c r="AT9828" s="61"/>
      <c r="AU9828" s="61"/>
      <c r="AV9828" s="61"/>
      <c r="AW9828" s="61"/>
      <c r="AX9828" s="61"/>
      <c r="AY9828" s="61"/>
      <c r="AZ9828" s="61"/>
      <c r="BA9828" s="61"/>
    </row>
    <row r="9829" spans="39:53" x14ac:dyDescent="0.2">
      <c r="AM9829" s="61"/>
      <c r="AN9829" s="61"/>
      <c r="AO9829" s="171"/>
      <c r="AP9829" s="61"/>
      <c r="AQ9829" s="61"/>
      <c r="AR9829" s="61"/>
      <c r="AS9829" s="61"/>
      <c r="AT9829" s="61"/>
      <c r="AU9829" s="61"/>
      <c r="AV9829" s="61"/>
      <c r="AW9829" s="61"/>
      <c r="AX9829" s="61"/>
      <c r="AY9829" s="61"/>
      <c r="AZ9829" s="61"/>
      <c r="BA9829" s="61"/>
    </row>
    <row r="9830" spans="39:53" x14ac:dyDescent="0.2">
      <c r="AM9830" s="61"/>
      <c r="AN9830" s="61"/>
      <c r="AO9830" s="171"/>
      <c r="AP9830" s="61"/>
      <c r="AQ9830" s="61"/>
      <c r="AR9830" s="61"/>
      <c r="AS9830" s="61"/>
      <c r="AT9830" s="61"/>
      <c r="AU9830" s="61"/>
      <c r="AV9830" s="61"/>
      <c r="AW9830" s="61"/>
      <c r="AX9830" s="61"/>
      <c r="AY9830" s="61"/>
      <c r="AZ9830" s="61"/>
      <c r="BA9830" s="61"/>
    </row>
    <row r="9831" spans="39:53" x14ac:dyDescent="0.2">
      <c r="AM9831" s="61"/>
      <c r="AN9831" s="61"/>
      <c r="AO9831" s="171"/>
      <c r="AP9831" s="61"/>
      <c r="AQ9831" s="61"/>
      <c r="AR9831" s="61"/>
      <c r="AS9831" s="61"/>
      <c r="AT9831" s="61"/>
      <c r="AU9831" s="61"/>
      <c r="AV9831" s="61"/>
      <c r="AW9831" s="61"/>
      <c r="AX9831" s="61"/>
      <c r="AY9831" s="61"/>
      <c r="AZ9831" s="61"/>
      <c r="BA9831" s="61"/>
    </row>
    <row r="9832" spans="39:53" x14ac:dyDescent="0.2">
      <c r="AM9832" s="61"/>
      <c r="AN9832" s="61"/>
      <c r="AO9832" s="171"/>
      <c r="AP9832" s="61"/>
      <c r="AQ9832" s="61"/>
      <c r="AR9832" s="61"/>
      <c r="AS9832" s="61"/>
      <c r="AT9832" s="61"/>
      <c r="AU9832" s="61"/>
      <c r="AV9832" s="61"/>
      <c r="AW9832" s="61"/>
      <c r="AX9832" s="61"/>
      <c r="AY9832" s="61"/>
      <c r="AZ9832" s="61"/>
      <c r="BA9832" s="61"/>
    </row>
    <row r="9833" spans="39:53" x14ac:dyDescent="0.2">
      <c r="AM9833" s="61"/>
      <c r="AN9833" s="61"/>
      <c r="AO9833" s="171"/>
      <c r="AP9833" s="61"/>
      <c r="AQ9833" s="61"/>
      <c r="AR9833" s="61"/>
      <c r="AS9833" s="61"/>
      <c r="AT9833" s="61"/>
      <c r="AU9833" s="61"/>
      <c r="AV9833" s="61"/>
      <c r="AW9833" s="61"/>
      <c r="AX9833" s="61"/>
      <c r="AY9833" s="61"/>
      <c r="AZ9833" s="61"/>
      <c r="BA9833" s="61"/>
    </row>
    <row r="9834" spans="39:53" x14ac:dyDescent="0.2">
      <c r="AM9834" s="61"/>
      <c r="AN9834" s="61"/>
      <c r="AO9834" s="171"/>
      <c r="AP9834" s="61"/>
      <c r="AQ9834" s="61"/>
      <c r="AR9834" s="61"/>
      <c r="AS9834" s="61"/>
      <c r="AT9834" s="61"/>
      <c r="AU9834" s="61"/>
      <c r="AV9834" s="61"/>
      <c r="AW9834" s="61"/>
      <c r="AX9834" s="61"/>
      <c r="AY9834" s="61"/>
      <c r="AZ9834" s="61"/>
      <c r="BA9834" s="61"/>
    </row>
    <row r="9835" spans="39:53" x14ac:dyDescent="0.2">
      <c r="AM9835" s="61"/>
      <c r="AN9835" s="61"/>
      <c r="AO9835" s="171"/>
      <c r="AP9835" s="61"/>
      <c r="AQ9835" s="61"/>
      <c r="AR9835" s="61"/>
      <c r="AS9835" s="61"/>
      <c r="AT9835" s="61"/>
      <c r="AU9835" s="61"/>
      <c r="AV9835" s="61"/>
      <c r="AW9835" s="61"/>
      <c r="AX9835" s="61"/>
      <c r="AY9835" s="61"/>
      <c r="AZ9835" s="61"/>
      <c r="BA9835" s="61"/>
    </row>
    <row r="9836" spans="39:53" x14ac:dyDescent="0.2">
      <c r="AM9836" s="61"/>
      <c r="AN9836" s="61"/>
      <c r="AO9836" s="171"/>
      <c r="AP9836" s="61"/>
      <c r="AQ9836" s="61"/>
      <c r="AR9836" s="61"/>
      <c r="AS9836" s="61"/>
      <c r="AT9836" s="61"/>
      <c r="AU9836" s="61"/>
      <c r="AV9836" s="61"/>
      <c r="AW9836" s="61"/>
      <c r="AX9836" s="61"/>
      <c r="AY9836" s="61"/>
      <c r="AZ9836" s="61"/>
      <c r="BA9836" s="61"/>
    </row>
    <row r="9837" spans="39:53" x14ac:dyDescent="0.2">
      <c r="AM9837" s="61"/>
      <c r="AN9837" s="61"/>
      <c r="AO9837" s="171"/>
      <c r="AP9837" s="61"/>
      <c r="AQ9837" s="61"/>
      <c r="AR9837" s="61"/>
      <c r="AS9837" s="61"/>
      <c r="AT9837" s="61"/>
      <c r="AU9837" s="61"/>
      <c r="AV9837" s="61"/>
      <c r="AW9837" s="61"/>
      <c r="AX9837" s="61"/>
      <c r="AY9837" s="61"/>
      <c r="AZ9837" s="61"/>
      <c r="BA9837" s="61"/>
    </row>
    <row r="9838" spans="39:53" x14ac:dyDescent="0.2">
      <c r="AM9838" s="61"/>
      <c r="AN9838" s="61"/>
      <c r="AO9838" s="171"/>
      <c r="AP9838" s="61"/>
      <c r="AQ9838" s="61"/>
      <c r="AR9838" s="61"/>
      <c r="AS9838" s="61"/>
      <c r="AT9838" s="61"/>
      <c r="AU9838" s="61"/>
      <c r="AV9838" s="61"/>
      <c r="AW9838" s="61"/>
      <c r="AX9838" s="61"/>
      <c r="AY9838" s="61"/>
      <c r="AZ9838" s="61"/>
      <c r="BA9838" s="61"/>
    </row>
    <row r="9839" spans="39:53" x14ac:dyDescent="0.2">
      <c r="AM9839" s="61"/>
      <c r="AN9839" s="61"/>
      <c r="AO9839" s="171"/>
      <c r="AP9839" s="61"/>
      <c r="AQ9839" s="61"/>
      <c r="AR9839" s="61"/>
      <c r="AS9839" s="61"/>
      <c r="AT9839" s="61"/>
      <c r="AU9839" s="61"/>
      <c r="AV9839" s="61"/>
      <c r="AW9839" s="61"/>
      <c r="AX9839" s="61"/>
      <c r="AY9839" s="61"/>
      <c r="AZ9839" s="61"/>
      <c r="BA9839" s="61"/>
    </row>
    <row r="9840" spans="39:53" x14ac:dyDescent="0.2">
      <c r="AM9840" s="61"/>
      <c r="AN9840" s="61"/>
      <c r="AO9840" s="171"/>
      <c r="AP9840" s="61"/>
      <c r="AQ9840" s="61"/>
      <c r="AR9840" s="61"/>
      <c r="AS9840" s="61"/>
      <c r="AT9840" s="61"/>
      <c r="AU9840" s="61"/>
      <c r="AV9840" s="61"/>
      <c r="AW9840" s="61"/>
      <c r="AX9840" s="61"/>
      <c r="AY9840" s="61"/>
      <c r="AZ9840" s="61"/>
      <c r="BA9840" s="61"/>
    </row>
    <row r="9841" spans="39:53" x14ac:dyDescent="0.2">
      <c r="AM9841" s="61"/>
      <c r="AN9841" s="61"/>
      <c r="AO9841" s="171"/>
      <c r="AP9841" s="61"/>
      <c r="AQ9841" s="61"/>
      <c r="AR9841" s="61"/>
      <c r="AS9841" s="61"/>
      <c r="AT9841" s="61"/>
      <c r="AU9841" s="61"/>
      <c r="AV9841" s="61"/>
      <c r="AW9841" s="61"/>
      <c r="AX9841" s="61"/>
      <c r="AY9841" s="61"/>
      <c r="AZ9841" s="61"/>
      <c r="BA9841" s="61"/>
    </row>
    <row r="9842" spans="39:53" x14ac:dyDescent="0.2">
      <c r="AM9842" s="61"/>
      <c r="AN9842" s="61"/>
      <c r="AO9842" s="171"/>
      <c r="AP9842" s="61"/>
      <c r="AQ9842" s="61"/>
      <c r="AR9842" s="61"/>
      <c r="AS9842" s="61"/>
      <c r="AT9842" s="61"/>
      <c r="AU9842" s="61"/>
      <c r="AV9842" s="61"/>
      <c r="AW9842" s="61"/>
      <c r="AX9842" s="61"/>
      <c r="AY9842" s="61"/>
      <c r="AZ9842" s="61"/>
      <c r="BA9842" s="61"/>
    </row>
    <row r="9843" spans="39:53" x14ac:dyDescent="0.2">
      <c r="AM9843" s="61"/>
      <c r="AN9843" s="61"/>
      <c r="AO9843" s="171"/>
      <c r="AP9843" s="61"/>
      <c r="AQ9843" s="61"/>
      <c r="AR9843" s="61"/>
      <c r="AS9843" s="61"/>
      <c r="AT9843" s="61"/>
      <c r="AU9843" s="61"/>
      <c r="AV9843" s="61"/>
      <c r="AW9843" s="61"/>
      <c r="AX9843" s="61"/>
      <c r="AY9843" s="61"/>
      <c r="AZ9843" s="61"/>
      <c r="BA9843" s="61"/>
    </row>
    <row r="9844" spans="39:53" x14ac:dyDescent="0.2">
      <c r="AM9844" s="61"/>
      <c r="AN9844" s="61"/>
      <c r="AO9844" s="171"/>
      <c r="AP9844" s="61"/>
      <c r="AQ9844" s="61"/>
      <c r="AR9844" s="61"/>
      <c r="AS9844" s="61"/>
      <c r="AT9844" s="61"/>
      <c r="AU9844" s="61"/>
      <c r="AV9844" s="61"/>
      <c r="AW9844" s="61"/>
      <c r="AX9844" s="61"/>
      <c r="AY9844" s="61"/>
      <c r="AZ9844" s="61"/>
      <c r="BA9844" s="61"/>
    </row>
    <row r="9845" spans="39:53" x14ac:dyDescent="0.2">
      <c r="AM9845" s="61"/>
      <c r="AN9845" s="61"/>
      <c r="AO9845" s="171"/>
      <c r="AP9845" s="61"/>
      <c r="AQ9845" s="61"/>
      <c r="AR9845" s="61"/>
      <c r="AS9845" s="61"/>
      <c r="AT9845" s="61"/>
      <c r="AU9845" s="61"/>
      <c r="AV9845" s="61"/>
      <c r="AW9845" s="61"/>
      <c r="AX9845" s="61"/>
      <c r="AY9845" s="61"/>
      <c r="AZ9845" s="61"/>
      <c r="BA9845" s="61"/>
    </row>
    <row r="9846" spans="39:53" x14ac:dyDescent="0.2">
      <c r="AM9846" s="61"/>
      <c r="AN9846" s="61"/>
      <c r="AO9846" s="171"/>
      <c r="AP9846" s="61"/>
      <c r="AQ9846" s="61"/>
      <c r="AR9846" s="61"/>
      <c r="AS9846" s="61"/>
      <c r="AT9846" s="61"/>
      <c r="AU9846" s="61"/>
      <c r="AV9846" s="61"/>
      <c r="AW9846" s="61"/>
      <c r="AX9846" s="61"/>
      <c r="AY9846" s="61"/>
      <c r="AZ9846" s="61"/>
      <c r="BA9846" s="61"/>
    </row>
    <row r="9847" spans="39:53" x14ac:dyDescent="0.2">
      <c r="AM9847" s="61"/>
      <c r="AN9847" s="61"/>
      <c r="AO9847" s="171"/>
      <c r="AP9847" s="61"/>
      <c r="AQ9847" s="61"/>
      <c r="AR9847" s="61"/>
      <c r="AS9847" s="61"/>
      <c r="AT9847" s="61"/>
      <c r="AU9847" s="61"/>
      <c r="AV9847" s="61"/>
      <c r="AW9847" s="61"/>
      <c r="AX9847" s="61"/>
      <c r="AY9847" s="61"/>
      <c r="AZ9847" s="61"/>
      <c r="BA9847" s="61"/>
    </row>
    <row r="9848" spans="39:53" x14ac:dyDescent="0.2">
      <c r="AM9848" s="61"/>
      <c r="AN9848" s="61"/>
      <c r="AO9848" s="171"/>
      <c r="AP9848" s="61"/>
      <c r="AQ9848" s="61"/>
      <c r="AR9848" s="61"/>
      <c r="AS9848" s="61"/>
      <c r="AT9848" s="61"/>
      <c r="AU9848" s="61"/>
      <c r="AV9848" s="61"/>
      <c r="AW9848" s="61"/>
      <c r="AX9848" s="61"/>
      <c r="AY9848" s="61"/>
      <c r="AZ9848" s="61"/>
      <c r="BA9848" s="61"/>
    </row>
    <row r="9849" spans="39:53" x14ac:dyDescent="0.2">
      <c r="AM9849" s="61"/>
      <c r="AN9849" s="61"/>
      <c r="AO9849" s="171"/>
      <c r="AP9849" s="61"/>
      <c r="AQ9849" s="61"/>
      <c r="AR9849" s="61"/>
      <c r="AS9849" s="61"/>
      <c r="AT9849" s="61"/>
      <c r="AU9849" s="61"/>
      <c r="AV9849" s="61"/>
      <c r="AW9849" s="61"/>
      <c r="AX9849" s="61"/>
      <c r="AY9849" s="61"/>
      <c r="AZ9849" s="61"/>
      <c r="BA9849" s="61"/>
    </row>
    <row r="9850" spans="39:53" x14ac:dyDescent="0.2">
      <c r="AM9850" s="61"/>
      <c r="AN9850" s="61"/>
      <c r="AO9850" s="171"/>
      <c r="AP9850" s="61"/>
      <c r="AQ9850" s="61"/>
      <c r="AR9850" s="61"/>
      <c r="AS9850" s="61"/>
      <c r="AT9850" s="61"/>
      <c r="AU9850" s="61"/>
      <c r="AV9850" s="61"/>
      <c r="AW9850" s="61"/>
      <c r="AX9850" s="61"/>
      <c r="AY9850" s="61"/>
      <c r="AZ9850" s="61"/>
      <c r="BA9850" s="61"/>
    </row>
    <row r="9851" spans="39:53" x14ac:dyDescent="0.2">
      <c r="AM9851" s="61"/>
      <c r="AN9851" s="61"/>
      <c r="AO9851" s="171"/>
      <c r="AP9851" s="61"/>
      <c r="AQ9851" s="61"/>
      <c r="AR9851" s="61"/>
      <c r="AS9851" s="61"/>
      <c r="AT9851" s="61"/>
      <c r="AU9851" s="61"/>
      <c r="AV9851" s="61"/>
      <c r="AW9851" s="61"/>
      <c r="AX9851" s="61"/>
      <c r="AY9851" s="61"/>
      <c r="AZ9851" s="61"/>
      <c r="BA9851" s="61"/>
    </row>
    <row r="9852" spans="39:53" x14ac:dyDescent="0.2">
      <c r="AM9852" s="61"/>
      <c r="AN9852" s="61"/>
      <c r="AO9852" s="171"/>
      <c r="AP9852" s="61"/>
      <c r="AQ9852" s="61"/>
      <c r="AR9852" s="61"/>
      <c r="AS9852" s="61"/>
      <c r="AT9852" s="61"/>
      <c r="AU9852" s="61"/>
      <c r="AV9852" s="61"/>
      <c r="AW9852" s="61"/>
      <c r="AX9852" s="61"/>
      <c r="AY9852" s="61"/>
      <c r="AZ9852" s="61"/>
      <c r="BA9852" s="61"/>
    </row>
    <row r="9853" spans="39:53" x14ac:dyDescent="0.2">
      <c r="AM9853" s="61"/>
      <c r="AN9853" s="61"/>
      <c r="AO9853" s="171"/>
      <c r="AP9853" s="61"/>
      <c r="AQ9853" s="61"/>
      <c r="AR9853" s="61"/>
      <c r="AS9853" s="61"/>
      <c r="AT9853" s="61"/>
      <c r="AU9853" s="61"/>
      <c r="AV9853" s="61"/>
      <c r="AW9853" s="61"/>
      <c r="AX9853" s="61"/>
      <c r="AY9853" s="61"/>
      <c r="AZ9853" s="61"/>
      <c r="BA9853" s="61"/>
    </row>
    <row r="9854" spans="39:53" x14ac:dyDescent="0.2">
      <c r="AM9854" s="61"/>
      <c r="AN9854" s="61"/>
      <c r="AO9854" s="171"/>
      <c r="AP9854" s="61"/>
      <c r="AQ9854" s="61"/>
      <c r="AR9854" s="61"/>
      <c r="AS9854" s="61"/>
      <c r="AT9854" s="61"/>
      <c r="AU9854" s="61"/>
      <c r="AV9854" s="61"/>
      <c r="AW9854" s="61"/>
      <c r="AX9854" s="61"/>
      <c r="AY9854" s="61"/>
      <c r="AZ9854" s="61"/>
      <c r="BA9854" s="61"/>
    </row>
    <row r="9855" spans="39:53" x14ac:dyDescent="0.2">
      <c r="AM9855" s="61"/>
      <c r="AN9855" s="61"/>
      <c r="AO9855" s="171"/>
      <c r="AP9855" s="61"/>
      <c r="AQ9855" s="61"/>
      <c r="AR9855" s="61"/>
      <c r="AS9855" s="61"/>
      <c r="AT9855" s="61"/>
      <c r="AU9855" s="61"/>
      <c r="AV9855" s="61"/>
      <c r="AW9855" s="61"/>
      <c r="AX9855" s="61"/>
      <c r="AY9855" s="61"/>
      <c r="AZ9855" s="61"/>
      <c r="BA9855" s="61"/>
    </row>
    <row r="9856" spans="39:53" x14ac:dyDescent="0.2">
      <c r="AM9856" s="61"/>
      <c r="AN9856" s="61"/>
      <c r="AO9856" s="171"/>
      <c r="AP9856" s="61"/>
      <c r="AQ9856" s="61"/>
      <c r="AR9856" s="61"/>
      <c r="AS9856" s="61"/>
      <c r="AT9856" s="61"/>
      <c r="AU9856" s="61"/>
      <c r="AV9856" s="61"/>
      <c r="AW9856" s="61"/>
      <c r="AX9856" s="61"/>
      <c r="AY9856" s="61"/>
      <c r="AZ9856" s="61"/>
      <c r="BA9856" s="61"/>
    </row>
    <row r="9857" spans="39:53" x14ac:dyDescent="0.2">
      <c r="AM9857" s="61"/>
      <c r="AN9857" s="61"/>
      <c r="AO9857" s="171"/>
      <c r="AP9857" s="61"/>
      <c r="AQ9857" s="61"/>
      <c r="AR9857" s="61"/>
      <c r="AS9857" s="61"/>
      <c r="AT9857" s="61"/>
      <c r="AU9857" s="61"/>
      <c r="AV9857" s="61"/>
      <c r="AW9857" s="61"/>
      <c r="AX9857" s="61"/>
      <c r="AY9857" s="61"/>
      <c r="AZ9857" s="61"/>
      <c r="BA9857" s="61"/>
    </row>
    <row r="9858" spans="39:53" x14ac:dyDescent="0.2">
      <c r="AM9858" s="61"/>
      <c r="AN9858" s="61"/>
      <c r="AO9858" s="171"/>
      <c r="AP9858" s="61"/>
      <c r="AQ9858" s="61"/>
      <c r="AR9858" s="61"/>
      <c r="AS9858" s="61"/>
      <c r="AT9858" s="61"/>
      <c r="AU9858" s="61"/>
      <c r="AV9858" s="61"/>
      <c r="AW9858" s="61"/>
      <c r="AX9858" s="61"/>
      <c r="AY9858" s="61"/>
      <c r="AZ9858" s="61"/>
      <c r="BA9858" s="61"/>
    </row>
    <row r="9859" spans="39:53" x14ac:dyDescent="0.2">
      <c r="AM9859" s="61"/>
      <c r="AN9859" s="61"/>
      <c r="AO9859" s="171"/>
      <c r="AP9859" s="61"/>
      <c r="AQ9859" s="61"/>
      <c r="AR9859" s="61"/>
      <c r="AS9859" s="61"/>
      <c r="AT9859" s="61"/>
      <c r="AU9859" s="61"/>
      <c r="AV9859" s="61"/>
      <c r="AW9859" s="61"/>
      <c r="AX9859" s="61"/>
      <c r="AY9859" s="61"/>
      <c r="AZ9859" s="61"/>
      <c r="BA9859" s="61"/>
    </row>
    <row r="9860" spans="39:53" x14ac:dyDescent="0.2">
      <c r="AM9860" s="61"/>
      <c r="AN9860" s="61"/>
      <c r="AO9860" s="171"/>
      <c r="AP9860" s="61"/>
      <c r="AQ9860" s="61"/>
      <c r="AR9860" s="61"/>
      <c r="AS9860" s="61"/>
      <c r="AT9860" s="61"/>
      <c r="AU9860" s="61"/>
      <c r="AV9860" s="61"/>
      <c r="AW9860" s="61"/>
      <c r="AX9860" s="61"/>
      <c r="AY9860" s="61"/>
      <c r="AZ9860" s="61"/>
      <c r="BA9860" s="61"/>
    </row>
    <row r="9861" spans="39:53" x14ac:dyDescent="0.2">
      <c r="AM9861" s="61"/>
      <c r="AN9861" s="61"/>
      <c r="AO9861" s="171"/>
      <c r="AP9861" s="61"/>
      <c r="AQ9861" s="61"/>
      <c r="AR9861" s="61"/>
      <c r="AS9861" s="61"/>
      <c r="AT9861" s="61"/>
      <c r="AU9861" s="61"/>
      <c r="AV9861" s="61"/>
      <c r="AW9861" s="61"/>
      <c r="AX9861" s="61"/>
      <c r="AY9861" s="61"/>
      <c r="AZ9861" s="61"/>
      <c r="BA9861" s="61"/>
    </row>
    <row r="9862" spans="39:53" x14ac:dyDescent="0.2">
      <c r="AM9862" s="61"/>
      <c r="AN9862" s="61"/>
      <c r="AO9862" s="171"/>
      <c r="AP9862" s="61"/>
      <c r="AQ9862" s="61"/>
      <c r="AR9862" s="61"/>
      <c r="AS9862" s="61"/>
      <c r="AT9862" s="61"/>
      <c r="AU9862" s="61"/>
      <c r="AV9862" s="61"/>
      <c r="AW9862" s="61"/>
      <c r="AX9862" s="61"/>
      <c r="AY9862" s="61"/>
      <c r="AZ9862" s="61"/>
      <c r="BA9862" s="61"/>
    </row>
    <row r="9863" spans="39:53" x14ac:dyDescent="0.2">
      <c r="AM9863" s="61"/>
      <c r="AN9863" s="61"/>
      <c r="AO9863" s="171"/>
      <c r="AP9863" s="61"/>
      <c r="AQ9863" s="61"/>
      <c r="AR9863" s="61"/>
      <c r="AS9863" s="61"/>
      <c r="AT9863" s="61"/>
      <c r="AU9863" s="61"/>
      <c r="AV9863" s="61"/>
      <c r="AW9863" s="61"/>
      <c r="AX9863" s="61"/>
      <c r="AY9863" s="61"/>
      <c r="AZ9863" s="61"/>
      <c r="BA9863" s="61"/>
    </row>
    <row r="9864" spans="39:53" x14ac:dyDescent="0.2">
      <c r="AM9864" s="61"/>
      <c r="AN9864" s="61"/>
      <c r="AO9864" s="171"/>
      <c r="AP9864" s="61"/>
      <c r="AQ9864" s="61"/>
      <c r="AR9864" s="61"/>
      <c r="AS9864" s="61"/>
      <c r="AT9864" s="61"/>
      <c r="AU9864" s="61"/>
      <c r="AV9864" s="61"/>
      <c r="AW9864" s="61"/>
      <c r="AX9864" s="61"/>
      <c r="AY9864" s="61"/>
      <c r="AZ9864" s="61"/>
      <c r="BA9864" s="61"/>
    </row>
    <row r="9865" spans="39:53" x14ac:dyDescent="0.2">
      <c r="AM9865" s="61"/>
      <c r="AN9865" s="61"/>
      <c r="AO9865" s="171"/>
      <c r="AP9865" s="61"/>
      <c r="AQ9865" s="61"/>
      <c r="AR9865" s="61"/>
      <c r="AS9865" s="61"/>
      <c r="AT9865" s="61"/>
      <c r="AU9865" s="61"/>
      <c r="AV9865" s="61"/>
      <c r="AW9865" s="61"/>
      <c r="AX9865" s="61"/>
      <c r="AY9865" s="61"/>
      <c r="AZ9865" s="61"/>
      <c r="BA9865" s="61"/>
    </row>
    <row r="9866" spans="39:53" x14ac:dyDescent="0.2">
      <c r="AM9866" s="61"/>
      <c r="AN9866" s="61"/>
      <c r="AO9866" s="171"/>
      <c r="AP9866" s="61"/>
      <c r="AQ9866" s="61"/>
      <c r="AR9866" s="61"/>
      <c r="AS9866" s="61"/>
      <c r="AT9866" s="61"/>
      <c r="AU9866" s="61"/>
      <c r="AV9866" s="61"/>
      <c r="AW9866" s="61"/>
      <c r="AX9866" s="61"/>
      <c r="AY9866" s="61"/>
      <c r="AZ9866" s="61"/>
      <c r="BA9866" s="61"/>
    </row>
    <row r="9867" spans="39:53" x14ac:dyDescent="0.2">
      <c r="AM9867" s="61"/>
      <c r="AN9867" s="61"/>
      <c r="AO9867" s="171"/>
      <c r="AP9867" s="61"/>
      <c r="AQ9867" s="61"/>
      <c r="AR9867" s="61"/>
      <c r="AS9867" s="61"/>
      <c r="AT9867" s="61"/>
      <c r="AU9867" s="61"/>
      <c r="AV9867" s="61"/>
      <c r="AW9867" s="61"/>
      <c r="AX9867" s="61"/>
      <c r="AY9867" s="61"/>
      <c r="AZ9867" s="61"/>
      <c r="BA9867" s="61"/>
    </row>
    <row r="9868" spans="39:53" x14ac:dyDescent="0.2">
      <c r="AM9868" s="61"/>
      <c r="AN9868" s="61"/>
      <c r="AO9868" s="171"/>
      <c r="AP9868" s="61"/>
      <c r="AQ9868" s="61"/>
      <c r="AR9868" s="61"/>
      <c r="AS9868" s="61"/>
      <c r="AT9868" s="61"/>
      <c r="AU9868" s="61"/>
      <c r="AV9868" s="61"/>
      <c r="AW9868" s="61"/>
      <c r="AX9868" s="61"/>
      <c r="AY9868" s="61"/>
      <c r="AZ9868" s="61"/>
      <c r="BA9868" s="61"/>
    </row>
    <row r="9869" spans="39:53" x14ac:dyDescent="0.2">
      <c r="AM9869" s="61"/>
      <c r="AN9869" s="61"/>
      <c r="AO9869" s="171"/>
      <c r="AP9869" s="61"/>
      <c r="AQ9869" s="61"/>
      <c r="AR9869" s="61"/>
      <c r="AS9869" s="61"/>
      <c r="AT9869" s="61"/>
      <c r="AU9869" s="61"/>
      <c r="AV9869" s="61"/>
      <c r="AW9869" s="61"/>
      <c r="AX9869" s="61"/>
      <c r="AY9869" s="61"/>
      <c r="AZ9869" s="61"/>
      <c r="BA9869" s="61"/>
    </row>
    <row r="9870" spans="39:53" x14ac:dyDescent="0.2">
      <c r="AM9870" s="61"/>
      <c r="AN9870" s="61"/>
      <c r="AO9870" s="171"/>
      <c r="AP9870" s="61"/>
      <c r="AQ9870" s="61"/>
      <c r="AR9870" s="61"/>
      <c r="AS9870" s="61"/>
      <c r="AT9870" s="61"/>
      <c r="AU9870" s="61"/>
      <c r="AV9870" s="61"/>
      <c r="AW9870" s="61"/>
      <c r="AX9870" s="61"/>
      <c r="AY9870" s="61"/>
      <c r="AZ9870" s="61"/>
      <c r="BA9870" s="61"/>
    </row>
    <row r="9871" spans="39:53" x14ac:dyDescent="0.2">
      <c r="AM9871" s="61"/>
      <c r="AN9871" s="61"/>
      <c r="AO9871" s="171"/>
      <c r="AP9871" s="61"/>
      <c r="AQ9871" s="61"/>
      <c r="AR9871" s="61"/>
      <c r="AS9871" s="61"/>
      <c r="AT9871" s="61"/>
      <c r="AU9871" s="61"/>
      <c r="AV9871" s="61"/>
      <c r="AW9871" s="61"/>
      <c r="AX9871" s="61"/>
      <c r="AY9871" s="61"/>
      <c r="AZ9871" s="61"/>
      <c r="BA9871" s="61"/>
    </row>
    <row r="9872" spans="39:53" x14ac:dyDescent="0.2">
      <c r="AM9872" s="61"/>
      <c r="AN9872" s="61"/>
      <c r="AO9872" s="171"/>
      <c r="AP9872" s="61"/>
      <c r="AQ9872" s="61"/>
      <c r="AR9872" s="61"/>
      <c r="AS9872" s="61"/>
      <c r="AT9872" s="61"/>
      <c r="AU9872" s="61"/>
      <c r="AV9872" s="61"/>
      <c r="AW9872" s="61"/>
      <c r="AX9872" s="61"/>
      <c r="AY9872" s="61"/>
      <c r="AZ9872" s="61"/>
      <c r="BA9872" s="61"/>
    </row>
    <row r="9873" spans="39:53" x14ac:dyDescent="0.2">
      <c r="AM9873" s="61"/>
      <c r="AN9873" s="61"/>
      <c r="AO9873" s="171"/>
      <c r="AP9873" s="61"/>
      <c r="AQ9873" s="61"/>
      <c r="AR9873" s="61"/>
      <c r="AS9873" s="61"/>
      <c r="AT9873" s="61"/>
      <c r="AU9873" s="61"/>
      <c r="AV9873" s="61"/>
      <c r="AW9873" s="61"/>
      <c r="AX9873" s="61"/>
      <c r="AY9873" s="61"/>
      <c r="AZ9873" s="61"/>
      <c r="BA9873" s="61"/>
    </row>
    <row r="9874" spans="39:53" x14ac:dyDescent="0.2">
      <c r="AM9874" s="61"/>
      <c r="AN9874" s="61"/>
      <c r="AO9874" s="171"/>
      <c r="AP9874" s="61"/>
      <c r="AQ9874" s="61"/>
      <c r="AR9874" s="61"/>
      <c r="AS9874" s="61"/>
      <c r="AT9874" s="61"/>
      <c r="AU9874" s="61"/>
      <c r="AV9874" s="61"/>
      <c r="AW9874" s="61"/>
      <c r="AX9874" s="61"/>
      <c r="AY9874" s="61"/>
      <c r="AZ9874" s="61"/>
      <c r="BA9874" s="61"/>
    </row>
    <row r="9875" spans="39:53" x14ac:dyDescent="0.2">
      <c r="AM9875" s="61"/>
      <c r="AN9875" s="61"/>
      <c r="AO9875" s="171"/>
      <c r="AP9875" s="61"/>
      <c r="AQ9875" s="61"/>
      <c r="AR9875" s="61"/>
      <c r="AS9875" s="61"/>
      <c r="AT9875" s="61"/>
      <c r="AU9875" s="61"/>
      <c r="AV9875" s="61"/>
      <c r="AW9875" s="61"/>
      <c r="AX9875" s="61"/>
      <c r="AY9875" s="61"/>
      <c r="AZ9875" s="61"/>
      <c r="BA9875" s="61"/>
    </row>
    <row r="9876" spans="39:53" x14ac:dyDescent="0.2">
      <c r="AM9876" s="61"/>
      <c r="AN9876" s="61"/>
      <c r="AO9876" s="171"/>
      <c r="AP9876" s="61"/>
      <c r="AQ9876" s="61"/>
      <c r="AR9876" s="61"/>
      <c r="AS9876" s="61"/>
      <c r="AT9876" s="61"/>
      <c r="AU9876" s="61"/>
      <c r="AV9876" s="61"/>
      <c r="AW9876" s="61"/>
      <c r="AX9876" s="61"/>
      <c r="AY9876" s="61"/>
      <c r="AZ9876" s="61"/>
      <c r="BA9876" s="61"/>
    </row>
    <row r="9877" spans="39:53" x14ac:dyDescent="0.2">
      <c r="AM9877" s="61"/>
      <c r="AN9877" s="61"/>
      <c r="AO9877" s="171"/>
      <c r="AP9877" s="61"/>
      <c r="AQ9877" s="61"/>
      <c r="AR9877" s="61"/>
      <c r="AS9877" s="61"/>
      <c r="AT9877" s="61"/>
      <c r="AU9877" s="61"/>
      <c r="AV9877" s="61"/>
      <c r="AW9877" s="61"/>
      <c r="AX9877" s="61"/>
      <c r="AY9877" s="61"/>
      <c r="AZ9877" s="61"/>
      <c r="BA9877" s="61"/>
    </row>
    <row r="9878" spans="39:53" x14ac:dyDescent="0.2">
      <c r="AM9878" s="61"/>
      <c r="AN9878" s="61"/>
      <c r="AO9878" s="171"/>
      <c r="AP9878" s="61"/>
      <c r="AQ9878" s="61"/>
      <c r="AR9878" s="61"/>
      <c r="AS9878" s="61"/>
      <c r="AT9878" s="61"/>
      <c r="AU9878" s="61"/>
      <c r="AV9878" s="61"/>
      <c r="AW9878" s="61"/>
      <c r="AX9878" s="61"/>
      <c r="AY9878" s="61"/>
      <c r="AZ9878" s="61"/>
      <c r="BA9878" s="61"/>
    </row>
    <row r="9879" spans="39:53" x14ac:dyDescent="0.2">
      <c r="AM9879" s="61"/>
      <c r="AN9879" s="61"/>
      <c r="AO9879" s="171"/>
      <c r="AP9879" s="61"/>
      <c r="AQ9879" s="61"/>
      <c r="AR9879" s="61"/>
      <c r="AS9879" s="61"/>
      <c r="AT9879" s="61"/>
      <c r="AU9879" s="61"/>
      <c r="AV9879" s="61"/>
      <c r="AW9879" s="61"/>
      <c r="AX9879" s="61"/>
      <c r="AY9879" s="61"/>
      <c r="AZ9879" s="61"/>
      <c r="BA9879" s="61"/>
    </row>
    <row r="9880" spans="39:53" x14ac:dyDescent="0.2">
      <c r="AM9880" s="61"/>
      <c r="AN9880" s="61"/>
      <c r="AO9880" s="171"/>
      <c r="AP9880" s="61"/>
      <c r="AQ9880" s="61"/>
      <c r="AR9880" s="61"/>
      <c r="AS9880" s="61"/>
      <c r="AT9880" s="61"/>
      <c r="AU9880" s="61"/>
      <c r="AV9880" s="61"/>
      <c r="AW9880" s="61"/>
      <c r="AX9880" s="61"/>
      <c r="AY9880" s="61"/>
      <c r="AZ9880" s="61"/>
      <c r="BA9880" s="61"/>
    </row>
    <row r="9881" spans="39:53" x14ac:dyDescent="0.2">
      <c r="AM9881" s="61"/>
      <c r="AN9881" s="61"/>
      <c r="AO9881" s="171"/>
      <c r="AP9881" s="61"/>
      <c r="AQ9881" s="61"/>
      <c r="AR9881" s="61"/>
      <c r="AS9881" s="61"/>
      <c r="AT9881" s="61"/>
      <c r="AU9881" s="61"/>
      <c r="AV9881" s="61"/>
      <c r="AW9881" s="61"/>
      <c r="AX9881" s="61"/>
      <c r="AY9881" s="61"/>
      <c r="AZ9881" s="61"/>
      <c r="BA9881" s="61"/>
    </row>
    <row r="9882" spans="39:53" x14ac:dyDescent="0.2">
      <c r="AM9882" s="61"/>
      <c r="AN9882" s="61"/>
      <c r="AO9882" s="171"/>
      <c r="AP9882" s="61"/>
      <c r="AQ9882" s="61"/>
      <c r="AR9882" s="61"/>
      <c r="AS9882" s="61"/>
      <c r="AT9882" s="61"/>
      <c r="AU9882" s="61"/>
      <c r="AV9882" s="61"/>
      <c r="AW9882" s="61"/>
      <c r="AX9882" s="61"/>
      <c r="AY9882" s="61"/>
      <c r="AZ9882" s="61"/>
      <c r="BA9882" s="61"/>
    </row>
    <row r="9883" spans="39:53" x14ac:dyDescent="0.2">
      <c r="AM9883" s="61"/>
      <c r="AN9883" s="61"/>
      <c r="AO9883" s="171"/>
      <c r="AP9883" s="61"/>
      <c r="AQ9883" s="61"/>
      <c r="AR9883" s="61"/>
      <c r="AS9883" s="61"/>
      <c r="AT9883" s="61"/>
      <c r="AU9883" s="61"/>
      <c r="AV9883" s="61"/>
      <c r="AW9883" s="61"/>
      <c r="AX9883" s="61"/>
      <c r="AY9883" s="61"/>
      <c r="AZ9883" s="61"/>
      <c r="BA9883" s="61"/>
    </row>
    <row r="9884" spans="39:53" x14ac:dyDescent="0.2">
      <c r="AM9884" s="61"/>
      <c r="AN9884" s="61"/>
      <c r="AO9884" s="171"/>
      <c r="AP9884" s="61"/>
      <c r="AQ9884" s="61"/>
      <c r="AR9884" s="61"/>
      <c r="AS9884" s="61"/>
      <c r="AT9884" s="61"/>
      <c r="AU9884" s="61"/>
      <c r="AV9884" s="61"/>
      <c r="AW9884" s="61"/>
      <c r="AX9884" s="61"/>
      <c r="AY9884" s="61"/>
      <c r="AZ9884" s="61"/>
      <c r="BA9884" s="61"/>
    </row>
    <row r="9885" spans="39:53" x14ac:dyDescent="0.2">
      <c r="AM9885" s="61"/>
      <c r="AN9885" s="61"/>
      <c r="AO9885" s="171"/>
      <c r="AP9885" s="61"/>
      <c r="AQ9885" s="61"/>
      <c r="AR9885" s="61"/>
      <c r="AS9885" s="61"/>
      <c r="AT9885" s="61"/>
      <c r="AU9885" s="61"/>
      <c r="AV9885" s="61"/>
      <c r="AW9885" s="61"/>
      <c r="AX9885" s="61"/>
      <c r="AY9885" s="61"/>
      <c r="AZ9885" s="61"/>
      <c r="BA9885" s="61"/>
    </row>
    <row r="9886" spans="39:53" x14ac:dyDescent="0.2">
      <c r="AM9886" s="61"/>
      <c r="AN9886" s="61"/>
      <c r="AO9886" s="171"/>
      <c r="AP9886" s="61"/>
      <c r="AQ9886" s="61"/>
      <c r="AR9886" s="61"/>
      <c r="AS9886" s="61"/>
      <c r="AT9886" s="61"/>
      <c r="AU9886" s="61"/>
      <c r="AV9886" s="61"/>
      <c r="AW9886" s="61"/>
      <c r="AX9886" s="61"/>
      <c r="AY9886" s="61"/>
      <c r="AZ9886" s="61"/>
      <c r="BA9886" s="61"/>
    </row>
    <row r="9887" spans="39:53" x14ac:dyDescent="0.2">
      <c r="AM9887" s="61"/>
      <c r="AN9887" s="61"/>
      <c r="AO9887" s="171"/>
      <c r="AP9887" s="61"/>
      <c r="AQ9887" s="61"/>
      <c r="AR9887" s="61"/>
      <c r="AS9887" s="61"/>
      <c r="AT9887" s="61"/>
      <c r="AU9887" s="61"/>
      <c r="AV9887" s="61"/>
      <c r="AW9887" s="61"/>
      <c r="AX9887" s="61"/>
      <c r="AY9887" s="61"/>
      <c r="AZ9887" s="61"/>
      <c r="BA9887" s="61"/>
    </row>
    <row r="9888" spans="39:53" x14ac:dyDescent="0.2">
      <c r="AM9888" s="61"/>
      <c r="AN9888" s="61"/>
      <c r="AO9888" s="171"/>
      <c r="AP9888" s="61"/>
      <c r="AQ9888" s="61"/>
      <c r="AR9888" s="61"/>
      <c r="AS9888" s="61"/>
      <c r="AT9888" s="61"/>
      <c r="AU9888" s="61"/>
      <c r="AV9888" s="61"/>
      <c r="AW9888" s="61"/>
      <c r="AX9888" s="61"/>
      <c r="AY9888" s="61"/>
      <c r="AZ9888" s="61"/>
      <c r="BA9888" s="61"/>
    </row>
    <row r="9889" spans="39:53" x14ac:dyDescent="0.2">
      <c r="AM9889" s="61"/>
      <c r="AN9889" s="61"/>
      <c r="AO9889" s="171"/>
      <c r="AP9889" s="61"/>
      <c r="AQ9889" s="61"/>
      <c r="AR9889" s="61"/>
      <c r="AS9889" s="61"/>
      <c r="AT9889" s="61"/>
      <c r="AU9889" s="61"/>
      <c r="AV9889" s="61"/>
      <c r="AW9889" s="61"/>
      <c r="AX9889" s="61"/>
      <c r="AY9889" s="61"/>
      <c r="AZ9889" s="61"/>
      <c r="BA9889" s="61"/>
    </row>
    <row r="9890" spans="39:53" x14ac:dyDescent="0.2">
      <c r="AM9890" s="61"/>
      <c r="AN9890" s="61"/>
      <c r="AO9890" s="171"/>
      <c r="AP9890" s="61"/>
      <c r="AQ9890" s="61"/>
      <c r="AR9890" s="61"/>
      <c r="AS9890" s="61"/>
      <c r="AT9890" s="61"/>
      <c r="AU9890" s="61"/>
      <c r="AV9890" s="61"/>
      <c r="AW9890" s="61"/>
      <c r="AX9890" s="61"/>
      <c r="AY9890" s="61"/>
      <c r="AZ9890" s="61"/>
      <c r="BA9890" s="61"/>
    </row>
    <row r="9891" spans="39:53" x14ac:dyDescent="0.2">
      <c r="AM9891" s="61"/>
      <c r="AN9891" s="61"/>
      <c r="AO9891" s="171"/>
      <c r="AP9891" s="61"/>
      <c r="AQ9891" s="61"/>
      <c r="AR9891" s="61"/>
      <c r="AS9891" s="61"/>
      <c r="AT9891" s="61"/>
      <c r="AU9891" s="61"/>
      <c r="AV9891" s="61"/>
      <c r="AW9891" s="61"/>
      <c r="AX9891" s="61"/>
      <c r="AY9891" s="61"/>
      <c r="AZ9891" s="61"/>
      <c r="BA9891" s="61"/>
    </row>
    <row r="9892" spans="39:53" x14ac:dyDescent="0.2">
      <c r="AM9892" s="61"/>
      <c r="AN9892" s="61"/>
      <c r="AO9892" s="171"/>
      <c r="AP9892" s="61"/>
      <c r="AQ9892" s="61"/>
      <c r="AR9892" s="61"/>
      <c r="AS9892" s="61"/>
      <c r="AT9892" s="61"/>
      <c r="AU9892" s="61"/>
      <c r="AV9892" s="61"/>
      <c r="AW9892" s="61"/>
      <c r="AX9892" s="61"/>
      <c r="AY9892" s="61"/>
      <c r="AZ9892" s="61"/>
      <c r="BA9892" s="61"/>
    </row>
    <row r="9893" spans="39:53" x14ac:dyDescent="0.2">
      <c r="AM9893" s="61"/>
      <c r="AN9893" s="61"/>
      <c r="AO9893" s="171"/>
      <c r="AP9893" s="61"/>
      <c r="AQ9893" s="61"/>
      <c r="AR9893" s="61"/>
      <c r="AS9893" s="61"/>
      <c r="AT9893" s="61"/>
      <c r="AU9893" s="61"/>
      <c r="AV9893" s="61"/>
      <c r="AW9893" s="61"/>
      <c r="AX9893" s="61"/>
      <c r="AY9893" s="61"/>
      <c r="AZ9893" s="61"/>
      <c r="BA9893" s="61"/>
    </row>
    <row r="9894" spans="39:53" x14ac:dyDescent="0.2">
      <c r="AM9894" s="61"/>
      <c r="AN9894" s="61"/>
      <c r="AO9894" s="171"/>
      <c r="AP9894" s="61"/>
      <c r="AQ9894" s="61"/>
      <c r="AR9894" s="61"/>
      <c r="AS9894" s="61"/>
      <c r="AT9894" s="61"/>
      <c r="AU9894" s="61"/>
      <c r="AV9894" s="61"/>
      <c r="AW9894" s="61"/>
      <c r="AX9894" s="61"/>
      <c r="AY9894" s="61"/>
      <c r="AZ9894" s="61"/>
      <c r="BA9894" s="61"/>
    </row>
    <row r="9895" spans="39:53" x14ac:dyDescent="0.2">
      <c r="AM9895" s="61"/>
      <c r="AN9895" s="61"/>
      <c r="AO9895" s="171"/>
      <c r="AP9895" s="61"/>
      <c r="AQ9895" s="61"/>
      <c r="AR9895" s="61"/>
      <c r="AS9895" s="61"/>
      <c r="AT9895" s="61"/>
      <c r="AU9895" s="61"/>
      <c r="AV9895" s="61"/>
      <c r="AW9895" s="61"/>
      <c r="AX9895" s="61"/>
      <c r="AY9895" s="61"/>
      <c r="AZ9895" s="61"/>
      <c r="BA9895" s="61"/>
    </row>
    <row r="9896" spans="39:53" x14ac:dyDescent="0.2">
      <c r="AM9896" s="61"/>
      <c r="AN9896" s="61"/>
      <c r="AO9896" s="171"/>
      <c r="AP9896" s="61"/>
      <c r="AQ9896" s="61"/>
      <c r="AR9896" s="61"/>
      <c r="AS9896" s="61"/>
      <c r="AT9896" s="61"/>
      <c r="AU9896" s="61"/>
      <c r="AV9896" s="61"/>
      <c r="AW9896" s="61"/>
      <c r="AX9896" s="61"/>
      <c r="AY9896" s="61"/>
      <c r="AZ9896" s="61"/>
      <c r="BA9896" s="61"/>
    </row>
    <row r="9897" spans="39:53" x14ac:dyDescent="0.2">
      <c r="AM9897" s="61"/>
      <c r="AN9897" s="61"/>
      <c r="AO9897" s="171"/>
      <c r="AP9897" s="61"/>
      <c r="AQ9897" s="61"/>
      <c r="AR9897" s="61"/>
      <c r="AS9897" s="61"/>
      <c r="AT9897" s="61"/>
      <c r="AU9897" s="61"/>
      <c r="AV9897" s="61"/>
      <c r="AW9897" s="61"/>
      <c r="AX9897" s="61"/>
      <c r="AY9897" s="61"/>
      <c r="AZ9897" s="61"/>
      <c r="BA9897" s="61"/>
    </row>
    <row r="9898" spans="39:53" x14ac:dyDescent="0.2">
      <c r="AM9898" s="61"/>
      <c r="AN9898" s="61"/>
      <c r="AO9898" s="171"/>
      <c r="AP9898" s="61"/>
      <c r="AQ9898" s="61"/>
      <c r="AR9898" s="61"/>
      <c r="AS9898" s="61"/>
      <c r="AT9898" s="61"/>
      <c r="AU9898" s="61"/>
      <c r="AV9898" s="61"/>
      <c r="AW9898" s="61"/>
      <c r="AX9898" s="61"/>
      <c r="AY9898" s="61"/>
      <c r="AZ9898" s="61"/>
      <c r="BA9898" s="61"/>
    </row>
    <row r="9899" spans="39:53" x14ac:dyDescent="0.2">
      <c r="AM9899" s="61"/>
      <c r="AN9899" s="61"/>
      <c r="AO9899" s="171"/>
      <c r="AP9899" s="61"/>
      <c r="AQ9899" s="61"/>
      <c r="AR9899" s="61"/>
      <c r="AS9899" s="61"/>
      <c r="AT9899" s="61"/>
      <c r="AU9899" s="61"/>
      <c r="AV9899" s="61"/>
      <c r="AW9899" s="61"/>
      <c r="AX9899" s="61"/>
      <c r="AY9899" s="61"/>
      <c r="AZ9899" s="61"/>
      <c r="BA9899" s="61"/>
    </row>
    <row r="9900" spans="39:53" x14ac:dyDescent="0.2">
      <c r="AM9900" s="61"/>
      <c r="AN9900" s="61"/>
      <c r="AO9900" s="171"/>
      <c r="AP9900" s="61"/>
      <c r="AQ9900" s="61"/>
      <c r="AR9900" s="61"/>
      <c r="AS9900" s="61"/>
      <c r="AT9900" s="61"/>
      <c r="AU9900" s="61"/>
      <c r="AV9900" s="61"/>
      <c r="AW9900" s="61"/>
      <c r="AX9900" s="61"/>
      <c r="AY9900" s="61"/>
      <c r="AZ9900" s="61"/>
      <c r="BA9900" s="61"/>
    </row>
    <row r="9901" spans="39:53" x14ac:dyDescent="0.2">
      <c r="AM9901" s="61"/>
      <c r="AN9901" s="61"/>
      <c r="AO9901" s="171"/>
      <c r="AP9901" s="61"/>
      <c r="AQ9901" s="61"/>
      <c r="AR9901" s="61"/>
      <c r="AS9901" s="61"/>
      <c r="AT9901" s="61"/>
      <c r="AU9901" s="61"/>
      <c r="AV9901" s="61"/>
      <c r="AW9901" s="61"/>
      <c r="AX9901" s="61"/>
      <c r="AY9901" s="61"/>
      <c r="AZ9901" s="61"/>
      <c r="BA9901" s="61"/>
    </row>
    <row r="9902" spans="39:53" x14ac:dyDescent="0.2">
      <c r="AM9902" s="61"/>
      <c r="AN9902" s="61"/>
      <c r="AO9902" s="171"/>
      <c r="AP9902" s="61"/>
      <c r="AQ9902" s="61"/>
      <c r="AR9902" s="61"/>
      <c r="AS9902" s="61"/>
      <c r="AT9902" s="61"/>
      <c r="AU9902" s="61"/>
      <c r="AV9902" s="61"/>
      <c r="AW9902" s="61"/>
      <c r="AX9902" s="61"/>
      <c r="AY9902" s="61"/>
      <c r="AZ9902" s="61"/>
      <c r="BA9902" s="61"/>
    </row>
    <row r="9903" spans="39:53" x14ac:dyDescent="0.2">
      <c r="AM9903" s="61"/>
      <c r="AN9903" s="61"/>
      <c r="AO9903" s="171"/>
      <c r="AP9903" s="61"/>
      <c r="AQ9903" s="61"/>
      <c r="AR9903" s="61"/>
      <c r="AS9903" s="61"/>
      <c r="AT9903" s="61"/>
      <c r="AU9903" s="61"/>
      <c r="AV9903" s="61"/>
      <c r="AW9903" s="61"/>
      <c r="AX9903" s="61"/>
      <c r="AY9903" s="61"/>
      <c r="AZ9903" s="61"/>
      <c r="BA9903" s="61"/>
    </row>
    <row r="9904" spans="39:53" x14ac:dyDescent="0.2">
      <c r="AM9904" s="61"/>
      <c r="AN9904" s="61"/>
      <c r="AO9904" s="171"/>
      <c r="AP9904" s="61"/>
      <c r="AQ9904" s="61"/>
      <c r="AR9904" s="61"/>
      <c r="AS9904" s="61"/>
      <c r="AT9904" s="61"/>
      <c r="AU9904" s="61"/>
      <c r="AV9904" s="61"/>
      <c r="AW9904" s="61"/>
      <c r="AX9904" s="61"/>
      <c r="AY9904" s="61"/>
      <c r="AZ9904" s="61"/>
      <c r="BA9904" s="61"/>
    </row>
    <row r="9905" spans="39:53" x14ac:dyDescent="0.2">
      <c r="AM9905" s="61"/>
      <c r="AN9905" s="61"/>
      <c r="AO9905" s="171"/>
      <c r="AP9905" s="61"/>
      <c r="AQ9905" s="61"/>
      <c r="AR9905" s="61"/>
      <c r="AS9905" s="61"/>
      <c r="AT9905" s="61"/>
      <c r="AU9905" s="61"/>
      <c r="AV9905" s="61"/>
      <c r="AW9905" s="61"/>
      <c r="AX9905" s="61"/>
      <c r="AY9905" s="61"/>
      <c r="AZ9905" s="61"/>
      <c r="BA9905" s="61"/>
    </row>
    <row r="9906" spans="39:53" x14ac:dyDescent="0.2">
      <c r="AM9906" s="61"/>
      <c r="AN9906" s="61"/>
      <c r="AO9906" s="171"/>
      <c r="AP9906" s="61"/>
      <c r="AQ9906" s="61"/>
      <c r="AR9906" s="61"/>
      <c r="AS9906" s="61"/>
      <c r="AT9906" s="61"/>
      <c r="AU9906" s="61"/>
      <c r="AV9906" s="61"/>
      <c r="AW9906" s="61"/>
      <c r="AX9906" s="61"/>
      <c r="AY9906" s="61"/>
      <c r="AZ9906" s="61"/>
      <c r="BA9906" s="61"/>
    </row>
    <row r="9907" spans="39:53" x14ac:dyDescent="0.2">
      <c r="AM9907" s="61"/>
      <c r="AN9907" s="61"/>
      <c r="AO9907" s="171"/>
      <c r="AP9907" s="61"/>
      <c r="AQ9907" s="61"/>
      <c r="AR9907" s="61"/>
      <c r="AS9907" s="61"/>
      <c r="AT9907" s="61"/>
      <c r="AU9907" s="61"/>
      <c r="AV9907" s="61"/>
      <c r="AW9907" s="61"/>
      <c r="AX9907" s="61"/>
      <c r="AY9907" s="61"/>
      <c r="AZ9907" s="61"/>
      <c r="BA9907" s="61"/>
    </row>
    <row r="9908" spans="39:53" x14ac:dyDescent="0.2">
      <c r="AM9908" s="61"/>
      <c r="AN9908" s="61"/>
      <c r="AO9908" s="171"/>
      <c r="AP9908" s="61"/>
      <c r="AQ9908" s="61"/>
      <c r="AR9908" s="61"/>
      <c r="AS9908" s="61"/>
      <c r="AT9908" s="61"/>
      <c r="AU9908" s="61"/>
      <c r="AV9908" s="61"/>
      <c r="AW9908" s="61"/>
      <c r="AX9908" s="61"/>
      <c r="AY9908" s="61"/>
      <c r="AZ9908" s="61"/>
      <c r="BA9908" s="61"/>
    </row>
    <row r="9909" spans="39:53" x14ac:dyDescent="0.2">
      <c r="AM9909" s="61"/>
      <c r="AN9909" s="61"/>
      <c r="AO9909" s="171"/>
      <c r="AP9909" s="61"/>
      <c r="AQ9909" s="61"/>
      <c r="AR9909" s="61"/>
      <c r="AS9909" s="61"/>
      <c r="AT9909" s="61"/>
      <c r="AU9909" s="61"/>
      <c r="AV9909" s="61"/>
      <c r="AW9909" s="61"/>
      <c r="AX9909" s="61"/>
      <c r="AY9909" s="61"/>
      <c r="AZ9909" s="61"/>
      <c r="BA9909" s="61"/>
    </row>
    <row r="9910" spans="39:53" x14ac:dyDescent="0.2">
      <c r="AM9910" s="61"/>
      <c r="AN9910" s="61"/>
      <c r="AO9910" s="171"/>
      <c r="AP9910" s="61"/>
      <c r="AQ9910" s="61"/>
      <c r="AR9910" s="61"/>
      <c r="AS9910" s="61"/>
      <c r="AT9910" s="61"/>
      <c r="AU9910" s="61"/>
      <c r="AV9910" s="61"/>
      <c r="AW9910" s="61"/>
      <c r="AX9910" s="61"/>
      <c r="AY9910" s="61"/>
      <c r="AZ9910" s="61"/>
      <c r="BA9910" s="61"/>
    </row>
    <row r="9911" spans="39:53" x14ac:dyDescent="0.2">
      <c r="AM9911" s="61"/>
      <c r="AN9911" s="61"/>
      <c r="AO9911" s="171"/>
      <c r="AP9911" s="61"/>
      <c r="AQ9911" s="61"/>
      <c r="AR9911" s="61"/>
      <c r="AS9911" s="61"/>
      <c r="AT9911" s="61"/>
      <c r="AU9911" s="61"/>
      <c r="AV9911" s="61"/>
      <c r="AW9911" s="61"/>
      <c r="AX9911" s="61"/>
      <c r="AY9911" s="61"/>
      <c r="AZ9911" s="61"/>
      <c r="BA9911" s="61"/>
    </row>
    <row r="9912" spans="39:53" x14ac:dyDescent="0.2">
      <c r="AM9912" s="61"/>
      <c r="AN9912" s="61"/>
      <c r="AO9912" s="171"/>
      <c r="AP9912" s="61"/>
      <c r="AQ9912" s="61"/>
      <c r="AR9912" s="61"/>
      <c r="AS9912" s="61"/>
      <c r="AT9912" s="61"/>
      <c r="AU9912" s="61"/>
      <c r="AV9912" s="61"/>
      <c r="AW9912" s="61"/>
      <c r="AX9912" s="61"/>
      <c r="AY9912" s="61"/>
      <c r="AZ9912" s="61"/>
      <c r="BA9912" s="61"/>
    </row>
    <row r="9913" spans="39:53" x14ac:dyDescent="0.2">
      <c r="AM9913" s="61"/>
      <c r="AN9913" s="61"/>
      <c r="AO9913" s="171"/>
      <c r="AP9913" s="61"/>
      <c r="AQ9913" s="61"/>
      <c r="AR9913" s="61"/>
      <c r="AS9913" s="61"/>
      <c r="AT9913" s="61"/>
      <c r="AU9913" s="61"/>
      <c r="AV9913" s="61"/>
      <c r="AW9913" s="61"/>
      <c r="AX9913" s="61"/>
      <c r="AY9913" s="61"/>
      <c r="AZ9913" s="61"/>
      <c r="BA9913" s="61"/>
    </row>
    <row r="9914" spans="39:53" x14ac:dyDescent="0.2">
      <c r="AM9914" s="61"/>
      <c r="AN9914" s="61"/>
      <c r="AO9914" s="171"/>
      <c r="AP9914" s="61"/>
      <c r="AQ9914" s="61"/>
      <c r="AR9914" s="61"/>
      <c r="AS9914" s="61"/>
      <c r="AT9914" s="61"/>
      <c r="AU9914" s="61"/>
      <c r="AV9914" s="61"/>
      <c r="AW9914" s="61"/>
      <c r="AX9914" s="61"/>
      <c r="AY9914" s="61"/>
      <c r="AZ9914" s="61"/>
      <c r="BA9914" s="61"/>
    </row>
    <row r="9915" spans="39:53" x14ac:dyDescent="0.2">
      <c r="AM9915" s="61"/>
      <c r="AN9915" s="61"/>
      <c r="AO9915" s="171"/>
      <c r="AP9915" s="61"/>
      <c r="AQ9915" s="61"/>
      <c r="AR9915" s="61"/>
      <c r="AS9915" s="61"/>
      <c r="AT9915" s="61"/>
      <c r="AU9915" s="61"/>
      <c r="AV9915" s="61"/>
      <c r="AW9915" s="61"/>
      <c r="AX9915" s="61"/>
      <c r="AY9915" s="61"/>
      <c r="AZ9915" s="61"/>
      <c r="BA9915" s="61"/>
    </row>
    <row r="9916" spans="39:53" x14ac:dyDescent="0.2">
      <c r="AM9916" s="61"/>
      <c r="AN9916" s="61"/>
      <c r="AO9916" s="171"/>
      <c r="AP9916" s="61"/>
      <c r="AQ9916" s="61"/>
      <c r="AR9916" s="61"/>
      <c r="AS9916" s="61"/>
      <c r="AT9916" s="61"/>
      <c r="AU9916" s="61"/>
      <c r="AV9916" s="61"/>
      <c r="AW9916" s="61"/>
      <c r="AX9916" s="61"/>
      <c r="AY9916" s="61"/>
      <c r="AZ9916" s="61"/>
      <c r="BA9916" s="61"/>
    </row>
    <row r="9917" spans="39:53" x14ac:dyDescent="0.2">
      <c r="AM9917" s="61"/>
      <c r="AN9917" s="61"/>
      <c r="AO9917" s="171"/>
      <c r="AP9917" s="61"/>
      <c r="AQ9917" s="61"/>
      <c r="AR9917" s="61"/>
      <c r="AS9917" s="61"/>
      <c r="AT9917" s="61"/>
      <c r="AU9917" s="61"/>
      <c r="AV9917" s="61"/>
      <c r="AW9917" s="61"/>
      <c r="AX9917" s="61"/>
      <c r="AY9917" s="61"/>
      <c r="AZ9917" s="61"/>
      <c r="BA9917" s="61"/>
    </row>
    <row r="9918" spans="39:53" x14ac:dyDescent="0.2">
      <c r="AM9918" s="61"/>
      <c r="AN9918" s="61"/>
      <c r="AO9918" s="171"/>
      <c r="AP9918" s="61"/>
      <c r="AQ9918" s="61"/>
      <c r="AR9918" s="61"/>
      <c r="AS9918" s="61"/>
      <c r="AT9918" s="61"/>
      <c r="AU9918" s="61"/>
      <c r="AV9918" s="61"/>
      <c r="AW9918" s="61"/>
      <c r="AX9918" s="61"/>
      <c r="AY9918" s="61"/>
      <c r="AZ9918" s="61"/>
      <c r="BA9918" s="61"/>
    </row>
    <row r="9919" spans="39:53" x14ac:dyDescent="0.2">
      <c r="AM9919" s="61"/>
      <c r="AN9919" s="61"/>
      <c r="AO9919" s="171"/>
      <c r="AP9919" s="61"/>
      <c r="AQ9919" s="61"/>
      <c r="AR9919" s="61"/>
      <c r="AS9919" s="61"/>
      <c r="AT9919" s="61"/>
      <c r="AU9919" s="61"/>
      <c r="AV9919" s="61"/>
      <c r="AW9919" s="61"/>
      <c r="AX9919" s="61"/>
      <c r="AY9919" s="61"/>
      <c r="AZ9919" s="61"/>
      <c r="BA9919" s="61"/>
    </row>
    <row r="9920" spans="39:53" x14ac:dyDescent="0.2">
      <c r="AM9920" s="61"/>
      <c r="AN9920" s="61"/>
      <c r="AO9920" s="171"/>
      <c r="AP9920" s="61"/>
      <c r="AQ9920" s="61"/>
      <c r="AR9920" s="61"/>
      <c r="AS9920" s="61"/>
      <c r="AT9920" s="61"/>
      <c r="AU9920" s="61"/>
      <c r="AV9920" s="61"/>
      <c r="AW9920" s="61"/>
      <c r="AX9920" s="61"/>
      <c r="AY9920" s="61"/>
      <c r="AZ9920" s="61"/>
      <c r="BA9920" s="61"/>
    </row>
    <row r="9921" spans="39:53" x14ac:dyDescent="0.2">
      <c r="AM9921" s="61"/>
      <c r="AN9921" s="61"/>
      <c r="AO9921" s="171"/>
      <c r="AP9921" s="61"/>
      <c r="AQ9921" s="61"/>
      <c r="AR9921" s="61"/>
      <c r="AS9921" s="61"/>
      <c r="AT9921" s="61"/>
      <c r="AU9921" s="61"/>
      <c r="AV9921" s="61"/>
      <c r="AW9921" s="61"/>
      <c r="AX9921" s="61"/>
      <c r="AY9921" s="61"/>
      <c r="AZ9921" s="61"/>
      <c r="BA9921" s="61"/>
    </row>
    <row r="9922" spans="39:53" x14ac:dyDescent="0.2">
      <c r="AM9922" s="61"/>
      <c r="AN9922" s="61"/>
      <c r="AO9922" s="171"/>
      <c r="AP9922" s="61"/>
      <c r="AQ9922" s="61"/>
      <c r="AR9922" s="61"/>
      <c r="AS9922" s="61"/>
      <c r="AT9922" s="61"/>
      <c r="AU9922" s="61"/>
      <c r="AV9922" s="61"/>
      <c r="AW9922" s="61"/>
      <c r="AX9922" s="61"/>
      <c r="AY9922" s="61"/>
      <c r="AZ9922" s="61"/>
      <c r="BA9922" s="61"/>
    </row>
    <row r="9923" spans="39:53" x14ac:dyDescent="0.2">
      <c r="AM9923" s="61"/>
      <c r="AN9923" s="61"/>
      <c r="AO9923" s="171"/>
      <c r="AP9923" s="61"/>
      <c r="AQ9923" s="61"/>
      <c r="AR9923" s="61"/>
      <c r="AS9923" s="61"/>
      <c r="AT9923" s="61"/>
      <c r="AU9923" s="61"/>
      <c r="AV9923" s="61"/>
      <c r="AW9923" s="61"/>
      <c r="AX9923" s="61"/>
      <c r="AY9923" s="61"/>
      <c r="AZ9923" s="61"/>
      <c r="BA9923" s="61"/>
    </row>
    <row r="9924" spans="39:53" x14ac:dyDescent="0.2">
      <c r="AM9924" s="61"/>
      <c r="AN9924" s="61"/>
      <c r="AO9924" s="171"/>
      <c r="AP9924" s="61"/>
      <c r="AQ9924" s="61"/>
      <c r="AR9924" s="61"/>
      <c r="AS9924" s="61"/>
      <c r="AT9924" s="61"/>
      <c r="AU9924" s="61"/>
      <c r="AV9924" s="61"/>
      <c r="AW9924" s="61"/>
      <c r="AX9924" s="61"/>
      <c r="AY9924" s="61"/>
      <c r="AZ9924" s="61"/>
      <c r="BA9924" s="61"/>
    </row>
    <row r="9925" spans="39:53" x14ac:dyDescent="0.2">
      <c r="AM9925" s="61"/>
      <c r="AN9925" s="61"/>
      <c r="AO9925" s="171"/>
      <c r="AP9925" s="61"/>
      <c r="AQ9925" s="61"/>
      <c r="AR9925" s="61"/>
      <c r="AS9925" s="61"/>
      <c r="AT9925" s="61"/>
      <c r="AU9925" s="61"/>
      <c r="AV9925" s="61"/>
      <c r="AW9925" s="61"/>
      <c r="AX9925" s="61"/>
      <c r="AY9925" s="61"/>
      <c r="AZ9925" s="61"/>
      <c r="BA9925" s="61"/>
    </row>
    <row r="9926" spans="39:53" x14ac:dyDescent="0.2">
      <c r="AM9926" s="61"/>
      <c r="AN9926" s="61"/>
      <c r="AO9926" s="171"/>
      <c r="AP9926" s="61"/>
      <c r="AQ9926" s="61"/>
      <c r="AR9926" s="61"/>
      <c r="AS9926" s="61"/>
      <c r="AT9926" s="61"/>
      <c r="AU9926" s="61"/>
      <c r="AV9926" s="61"/>
      <c r="AW9926" s="61"/>
      <c r="AX9926" s="61"/>
      <c r="AY9926" s="61"/>
      <c r="AZ9926" s="61"/>
      <c r="BA9926" s="61"/>
    </row>
    <row r="9927" spans="39:53" x14ac:dyDescent="0.2">
      <c r="AM9927" s="61"/>
      <c r="AN9927" s="61"/>
      <c r="AO9927" s="171"/>
      <c r="AP9927" s="61"/>
      <c r="AQ9927" s="61"/>
      <c r="AR9927" s="61"/>
      <c r="AS9927" s="61"/>
      <c r="AT9927" s="61"/>
      <c r="AU9927" s="61"/>
      <c r="AV9927" s="61"/>
      <c r="AW9927" s="61"/>
      <c r="AX9927" s="61"/>
      <c r="AY9927" s="61"/>
      <c r="AZ9927" s="61"/>
      <c r="BA9927" s="61"/>
    </row>
    <row r="9928" spans="39:53" x14ac:dyDescent="0.2">
      <c r="AM9928" s="61"/>
      <c r="AN9928" s="61"/>
      <c r="AO9928" s="171"/>
      <c r="AP9928" s="61"/>
      <c r="AQ9928" s="61"/>
      <c r="AR9928" s="61"/>
      <c r="AS9928" s="61"/>
      <c r="AT9928" s="61"/>
      <c r="AU9928" s="61"/>
      <c r="AV9928" s="61"/>
      <c r="AW9928" s="61"/>
      <c r="AX9928" s="61"/>
      <c r="AY9928" s="61"/>
      <c r="AZ9928" s="61"/>
      <c r="BA9928" s="61"/>
    </row>
    <row r="9929" spans="39:53" x14ac:dyDescent="0.2">
      <c r="AM9929" s="61"/>
      <c r="AN9929" s="61"/>
      <c r="AO9929" s="171"/>
      <c r="AP9929" s="61"/>
      <c r="AQ9929" s="61"/>
      <c r="AR9929" s="61"/>
      <c r="AS9929" s="61"/>
      <c r="AT9929" s="61"/>
      <c r="AU9929" s="61"/>
      <c r="AV9929" s="61"/>
      <c r="AW9929" s="61"/>
      <c r="AX9929" s="61"/>
      <c r="AY9929" s="61"/>
      <c r="AZ9929" s="61"/>
      <c r="BA9929" s="61"/>
    </row>
    <row r="9930" spans="39:53" x14ac:dyDescent="0.2">
      <c r="AM9930" s="61"/>
      <c r="AN9930" s="61"/>
      <c r="AO9930" s="171"/>
      <c r="AP9930" s="61"/>
      <c r="AQ9930" s="61"/>
      <c r="AR9930" s="61"/>
      <c r="AS9930" s="61"/>
      <c r="AT9930" s="61"/>
      <c r="AU9930" s="61"/>
      <c r="AV9930" s="61"/>
      <c r="AW9930" s="61"/>
      <c r="AX9930" s="61"/>
      <c r="AY9930" s="61"/>
      <c r="AZ9930" s="61"/>
      <c r="BA9930" s="61"/>
    </row>
    <row r="9931" spans="39:53" x14ac:dyDescent="0.2">
      <c r="AM9931" s="61"/>
      <c r="AN9931" s="61"/>
      <c r="AO9931" s="171"/>
      <c r="AP9931" s="61"/>
      <c r="AQ9931" s="61"/>
      <c r="AR9931" s="61"/>
      <c r="AS9931" s="61"/>
      <c r="AT9931" s="61"/>
      <c r="AU9931" s="61"/>
      <c r="AV9931" s="61"/>
      <c r="AW9931" s="61"/>
      <c r="AX9931" s="61"/>
      <c r="AY9931" s="61"/>
      <c r="AZ9931" s="61"/>
      <c r="BA9931" s="61"/>
    </row>
    <row r="9932" spans="39:53" x14ac:dyDescent="0.2">
      <c r="AM9932" s="61"/>
      <c r="AN9932" s="61"/>
      <c r="AO9932" s="171"/>
      <c r="AP9932" s="61"/>
      <c r="AQ9932" s="61"/>
      <c r="AR9932" s="61"/>
      <c r="AS9932" s="61"/>
      <c r="AT9932" s="61"/>
      <c r="AU9932" s="61"/>
      <c r="AV9932" s="61"/>
      <c r="AW9932" s="61"/>
      <c r="AX9932" s="61"/>
      <c r="AY9932" s="61"/>
      <c r="AZ9932" s="61"/>
      <c r="BA9932" s="61"/>
    </row>
    <row r="9933" spans="39:53" x14ac:dyDescent="0.2">
      <c r="AM9933" s="61"/>
      <c r="AN9933" s="61"/>
      <c r="AO9933" s="171"/>
      <c r="AP9933" s="61"/>
      <c r="AQ9933" s="61"/>
      <c r="AR9933" s="61"/>
      <c r="AS9933" s="61"/>
      <c r="AT9933" s="61"/>
      <c r="AU9933" s="61"/>
      <c r="AV9933" s="61"/>
      <c r="AW9933" s="61"/>
      <c r="AX9933" s="61"/>
      <c r="AY9933" s="61"/>
      <c r="AZ9933" s="61"/>
      <c r="BA9933" s="61"/>
    </row>
    <row r="9934" spans="39:53" x14ac:dyDescent="0.2">
      <c r="AM9934" s="61"/>
      <c r="AN9934" s="61"/>
      <c r="AO9934" s="171"/>
      <c r="AP9934" s="61"/>
      <c r="AQ9934" s="61"/>
      <c r="AR9934" s="61"/>
      <c r="AS9934" s="61"/>
      <c r="AT9934" s="61"/>
      <c r="AU9934" s="61"/>
      <c r="AV9934" s="61"/>
      <c r="AW9934" s="61"/>
      <c r="AX9934" s="61"/>
      <c r="AY9934" s="61"/>
      <c r="AZ9934" s="61"/>
      <c r="BA9934" s="61"/>
    </row>
    <row r="9935" spans="39:53" x14ac:dyDescent="0.2">
      <c r="AM9935" s="61"/>
      <c r="AN9935" s="61"/>
      <c r="AO9935" s="171"/>
      <c r="AP9935" s="61"/>
      <c r="AQ9935" s="61"/>
      <c r="AR9935" s="61"/>
      <c r="AS9935" s="61"/>
      <c r="AT9935" s="61"/>
      <c r="AU9935" s="61"/>
      <c r="AV9935" s="61"/>
      <c r="AW9935" s="61"/>
      <c r="AX9935" s="61"/>
      <c r="AY9935" s="61"/>
      <c r="AZ9935" s="61"/>
      <c r="BA9935" s="61"/>
    </row>
    <row r="9936" spans="39:53" x14ac:dyDescent="0.2">
      <c r="AM9936" s="61"/>
      <c r="AN9936" s="61"/>
      <c r="AO9936" s="171"/>
      <c r="AP9936" s="61"/>
      <c r="AQ9936" s="61"/>
      <c r="AR9936" s="61"/>
      <c r="AS9936" s="61"/>
      <c r="AT9936" s="61"/>
      <c r="AU9936" s="61"/>
      <c r="AV9936" s="61"/>
      <c r="AW9936" s="61"/>
      <c r="AX9936" s="61"/>
      <c r="AY9936" s="61"/>
      <c r="AZ9936" s="61"/>
      <c r="BA9936" s="61"/>
    </row>
    <row r="9937" spans="39:53" x14ac:dyDescent="0.2">
      <c r="AM9937" s="61"/>
      <c r="AN9937" s="61"/>
      <c r="AO9937" s="171"/>
      <c r="AP9937" s="61"/>
      <c r="AQ9937" s="61"/>
      <c r="AR9937" s="61"/>
      <c r="AS9937" s="61"/>
      <c r="AT9937" s="61"/>
      <c r="AU9937" s="61"/>
      <c r="AV9937" s="61"/>
      <c r="AW9937" s="61"/>
      <c r="AX9937" s="61"/>
      <c r="AY9937" s="61"/>
      <c r="AZ9937" s="61"/>
      <c r="BA9937" s="61"/>
    </row>
    <row r="9938" spans="39:53" x14ac:dyDescent="0.2">
      <c r="AM9938" s="61"/>
      <c r="AN9938" s="61"/>
      <c r="AO9938" s="171"/>
      <c r="AP9938" s="61"/>
      <c r="AQ9938" s="61"/>
      <c r="AR9938" s="61"/>
      <c r="AS9938" s="61"/>
      <c r="AT9938" s="61"/>
      <c r="AU9938" s="61"/>
      <c r="AV9938" s="61"/>
      <c r="AW9938" s="61"/>
      <c r="AX9938" s="61"/>
      <c r="AY9938" s="61"/>
      <c r="AZ9938" s="61"/>
      <c r="BA9938" s="61"/>
    </row>
    <row r="9939" spans="39:53" x14ac:dyDescent="0.2">
      <c r="AM9939" s="61"/>
      <c r="AN9939" s="61"/>
      <c r="AO9939" s="171"/>
      <c r="AP9939" s="61"/>
      <c r="AQ9939" s="61"/>
      <c r="AR9939" s="61"/>
      <c r="AS9939" s="61"/>
      <c r="AT9939" s="61"/>
      <c r="AU9939" s="61"/>
      <c r="AV9939" s="61"/>
      <c r="AW9939" s="61"/>
      <c r="AX9939" s="61"/>
      <c r="AY9939" s="61"/>
      <c r="AZ9939" s="61"/>
      <c r="BA9939" s="61"/>
    </row>
    <row r="9940" spans="39:53" x14ac:dyDescent="0.2">
      <c r="AM9940" s="61"/>
      <c r="AN9940" s="61"/>
      <c r="AO9940" s="171"/>
      <c r="AP9940" s="61"/>
      <c r="AQ9940" s="61"/>
      <c r="AR9940" s="61"/>
      <c r="AS9940" s="61"/>
      <c r="AT9940" s="61"/>
      <c r="AU9940" s="61"/>
      <c r="AV9940" s="61"/>
      <c r="AW9940" s="61"/>
      <c r="AX9940" s="61"/>
      <c r="AY9940" s="61"/>
      <c r="AZ9940" s="61"/>
      <c r="BA9940" s="61"/>
    </row>
    <row r="9941" spans="39:53" x14ac:dyDescent="0.2">
      <c r="AM9941" s="61"/>
      <c r="AN9941" s="61"/>
      <c r="AO9941" s="171"/>
      <c r="AP9941" s="61"/>
      <c r="AQ9941" s="61"/>
      <c r="AR9941" s="61"/>
      <c r="AS9941" s="61"/>
      <c r="AT9941" s="61"/>
      <c r="AU9941" s="61"/>
      <c r="AV9941" s="61"/>
      <c r="AW9941" s="61"/>
      <c r="AX9941" s="61"/>
      <c r="AY9941" s="61"/>
      <c r="AZ9941" s="61"/>
      <c r="BA9941" s="61"/>
    </row>
    <row r="9942" spans="39:53" x14ac:dyDescent="0.2">
      <c r="AM9942" s="61"/>
      <c r="AN9942" s="61"/>
      <c r="AO9942" s="171"/>
      <c r="AP9942" s="61"/>
      <c r="AQ9942" s="61"/>
      <c r="AR9942" s="61"/>
      <c r="AS9942" s="61"/>
      <c r="AT9942" s="61"/>
      <c r="AU9942" s="61"/>
      <c r="AV9942" s="61"/>
      <c r="AW9942" s="61"/>
      <c r="AX9942" s="61"/>
      <c r="AY9942" s="61"/>
      <c r="AZ9942" s="61"/>
      <c r="BA9942" s="61"/>
    </row>
    <row r="9943" spans="39:53" x14ac:dyDescent="0.2">
      <c r="AM9943" s="61"/>
      <c r="AN9943" s="61"/>
      <c r="AO9943" s="171"/>
      <c r="AP9943" s="61"/>
      <c r="AQ9943" s="61"/>
      <c r="AR9943" s="61"/>
      <c r="AS9943" s="61"/>
      <c r="AT9943" s="61"/>
      <c r="AU9943" s="61"/>
      <c r="AV9943" s="61"/>
      <c r="AW9943" s="61"/>
      <c r="AX9943" s="61"/>
      <c r="AY9943" s="61"/>
      <c r="AZ9943" s="61"/>
      <c r="BA9943" s="61"/>
    </row>
    <row r="9944" spans="39:53" x14ac:dyDescent="0.2">
      <c r="AM9944" s="61"/>
      <c r="AN9944" s="61"/>
      <c r="AO9944" s="171"/>
      <c r="AP9944" s="61"/>
      <c r="AQ9944" s="61"/>
      <c r="AR9944" s="61"/>
      <c r="AS9944" s="61"/>
      <c r="AT9944" s="61"/>
      <c r="AU9944" s="61"/>
      <c r="AV9944" s="61"/>
      <c r="AW9944" s="61"/>
      <c r="AX9944" s="61"/>
      <c r="AY9944" s="61"/>
      <c r="AZ9944" s="61"/>
      <c r="BA9944" s="61"/>
    </row>
    <row r="9945" spans="39:53" x14ac:dyDescent="0.2">
      <c r="AM9945" s="61"/>
      <c r="AN9945" s="61"/>
      <c r="AO9945" s="171"/>
      <c r="AP9945" s="61"/>
      <c r="AQ9945" s="61"/>
      <c r="AR9945" s="61"/>
      <c r="AS9945" s="61"/>
      <c r="AT9945" s="61"/>
      <c r="AU9945" s="61"/>
      <c r="AV9945" s="61"/>
      <c r="AW9945" s="61"/>
      <c r="AX9945" s="61"/>
      <c r="AY9945" s="61"/>
      <c r="AZ9945" s="61"/>
      <c r="BA9945" s="61"/>
    </row>
    <row r="9946" spans="39:53" x14ac:dyDescent="0.2">
      <c r="AM9946" s="61"/>
      <c r="AN9946" s="61"/>
      <c r="AO9946" s="171"/>
      <c r="AP9946" s="61"/>
      <c r="AQ9946" s="61"/>
      <c r="AR9946" s="61"/>
      <c r="AS9946" s="61"/>
      <c r="AT9946" s="61"/>
      <c r="AU9946" s="61"/>
      <c r="AV9946" s="61"/>
      <c r="AW9946" s="61"/>
      <c r="AX9946" s="61"/>
      <c r="AY9946" s="61"/>
      <c r="AZ9946" s="61"/>
      <c r="BA9946" s="61"/>
    </row>
    <row r="9947" spans="39:53" x14ac:dyDescent="0.2">
      <c r="AM9947" s="61"/>
      <c r="AN9947" s="61"/>
      <c r="AO9947" s="171"/>
      <c r="AP9947" s="61"/>
      <c r="AQ9947" s="61"/>
      <c r="AR9947" s="61"/>
      <c r="AS9947" s="61"/>
      <c r="AT9947" s="61"/>
      <c r="AU9947" s="61"/>
      <c r="AV9947" s="61"/>
      <c r="AW9947" s="61"/>
      <c r="AX9947" s="61"/>
      <c r="AY9947" s="61"/>
      <c r="AZ9947" s="61"/>
      <c r="BA9947" s="61"/>
    </row>
    <row r="9948" spans="39:53" x14ac:dyDescent="0.2">
      <c r="AM9948" s="61"/>
      <c r="AN9948" s="61"/>
      <c r="AO9948" s="171"/>
      <c r="AP9948" s="61"/>
      <c r="AQ9948" s="61"/>
      <c r="AR9948" s="61"/>
      <c r="AS9948" s="61"/>
      <c r="AT9948" s="61"/>
      <c r="AU9948" s="61"/>
      <c r="AV9948" s="61"/>
      <c r="AW9948" s="61"/>
      <c r="AX9948" s="61"/>
      <c r="AY9948" s="61"/>
      <c r="AZ9948" s="61"/>
      <c r="BA9948" s="61"/>
    </row>
    <row r="9949" spans="39:53" x14ac:dyDescent="0.2">
      <c r="AM9949" s="61"/>
      <c r="AN9949" s="61"/>
      <c r="AO9949" s="171"/>
      <c r="AP9949" s="61"/>
      <c r="AQ9949" s="61"/>
      <c r="AR9949" s="61"/>
      <c r="AS9949" s="61"/>
      <c r="AT9949" s="61"/>
      <c r="AU9949" s="61"/>
      <c r="AV9949" s="61"/>
      <c r="AW9949" s="61"/>
      <c r="AX9949" s="61"/>
      <c r="AY9949" s="61"/>
      <c r="AZ9949" s="61"/>
      <c r="BA9949" s="61"/>
    </row>
    <row r="9950" spans="39:53" x14ac:dyDescent="0.2">
      <c r="AM9950" s="61"/>
      <c r="AN9950" s="61"/>
      <c r="AO9950" s="171"/>
      <c r="AP9950" s="61"/>
      <c r="AQ9950" s="61"/>
      <c r="AR9950" s="61"/>
      <c r="AS9950" s="61"/>
      <c r="AT9950" s="61"/>
      <c r="AU9950" s="61"/>
      <c r="AV9950" s="61"/>
      <c r="AW9950" s="61"/>
      <c r="AX9950" s="61"/>
      <c r="AY9950" s="61"/>
      <c r="AZ9950" s="61"/>
      <c r="BA9950" s="61"/>
    </row>
    <row r="9951" spans="39:53" x14ac:dyDescent="0.2">
      <c r="AM9951" s="61"/>
      <c r="AN9951" s="61"/>
      <c r="AO9951" s="171"/>
      <c r="AP9951" s="61"/>
      <c r="AQ9951" s="61"/>
      <c r="AR9951" s="61"/>
      <c r="AS9951" s="61"/>
      <c r="AT9951" s="61"/>
      <c r="AU9951" s="61"/>
      <c r="AV9951" s="61"/>
      <c r="AW9951" s="61"/>
      <c r="AX9951" s="61"/>
      <c r="AY9951" s="61"/>
      <c r="AZ9951" s="61"/>
      <c r="BA9951" s="61"/>
    </row>
    <row r="9952" spans="39:53" x14ac:dyDescent="0.2">
      <c r="AM9952" s="61"/>
      <c r="AN9952" s="61"/>
      <c r="AO9952" s="171"/>
      <c r="AP9952" s="61"/>
      <c r="AQ9952" s="61"/>
      <c r="AR9952" s="61"/>
      <c r="AS9952" s="61"/>
      <c r="AT9952" s="61"/>
      <c r="AU9952" s="61"/>
      <c r="AV9952" s="61"/>
      <c r="AW9952" s="61"/>
      <c r="AX9952" s="61"/>
      <c r="AY9952" s="61"/>
      <c r="AZ9952" s="61"/>
      <c r="BA9952" s="61"/>
    </row>
    <row r="9953" spans="39:53" x14ac:dyDescent="0.2">
      <c r="AM9953" s="61"/>
      <c r="AN9953" s="61"/>
      <c r="AO9953" s="171"/>
      <c r="AP9953" s="61"/>
      <c r="AQ9953" s="61"/>
      <c r="AR9953" s="61"/>
      <c r="AS9953" s="61"/>
      <c r="AT9953" s="61"/>
      <c r="AU9953" s="61"/>
      <c r="AV9953" s="61"/>
      <c r="AW9953" s="61"/>
      <c r="AX9953" s="61"/>
      <c r="AY9953" s="61"/>
      <c r="AZ9953" s="61"/>
      <c r="BA9953" s="61"/>
    </row>
    <row r="9954" spans="39:53" x14ac:dyDescent="0.2">
      <c r="AM9954" s="61"/>
      <c r="AN9954" s="61"/>
      <c r="AO9954" s="171"/>
      <c r="AP9954" s="61"/>
      <c r="AQ9954" s="61"/>
      <c r="AR9954" s="61"/>
      <c r="AS9954" s="61"/>
      <c r="AT9954" s="61"/>
      <c r="AU9954" s="61"/>
      <c r="AV9954" s="61"/>
      <c r="AW9954" s="61"/>
      <c r="AX9954" s="61"/>
      <c r="AY9954" s="61"/>
      <c r="AZ9954" s="61"/>
      <c r="BA9954" s="61"/>
    </row>
    <row r="9955" spans="39:53" x14ac:dyDescent="0.2">
      <c r="AM9955" s="61"/>
      <c r="AN9955" s="61"/>
      <c r="AO9955" s="171"/>
      <c r="AP9955" s="61"/>
      <c r="AQ9955" s="61"/>
      <c r="AR9955" s="61"/>
      <c r="AS9955" s="61"/>
      <c r="AT9955" s="61"/>
      <c r="AU9955" s="61"/>
      <c r="AV9955" s="61"/>
      <c r="AW9955" s="61"/>
      <c r="AX9955" s="61"/>
      <c r="AY9955" s="61"/>
      <c r="AZ9955" s="61"/>
      <c r="BA9955" s="61"/>
    </row>
    <row r="9956" spans="39:53" x14ac:dyDescent="0.2">
      <c r="AM9956" s="61"/>
      <c r="AN9956" s="61"/>
      <c r="AO9956" s="171"/>
      <c r="AP9956" s="61"/>
      <c r="AQ9956" s="61"/>
      <c r="AR9956" s="61"/>
      <c r="AS9956" s="61"/>
      <c r="AT9956" s="61"/>
      <c r="AU9956" s="61"/>
      <c r="AV9956" s="61"/>
      <c r="AW9956" s="61"/>
      <c r="AX9956" s="61"/>
      <c r="AY9956" s="61"/>
      <c r="AZ9956" s="61"/>
      <c r="BA9956" s="61"/>
    </row>
    <row r="9957" spans="39:53" x14ac:dyDescent="0.2">
      <c r="AM9957" s="61"/>
      <c r="AN9957" s="61"/>
      <c r="AO9957" s="171"/>
      <c r="AP9957" s="61"/>
      <c r="AQ9957" s="61"/>
      <c r="AR9957" s="61"/>
      <c r="AS9957" s="61"/>
      <c r="AT9957" s="61"/>
      <c r="AU9957" s="61"/>
      <c r="AV9957" s="61"/>
      <c r="AW9957" s="61"/>
      <c r="AX9957" s="61"/>
      <c r="AY9957" s="61"/>
      <c r="AZ9957" s="61"/>
      <c r="BA9957" s="61"/>
    </row>
    <row r="9958" spans="39:53" x14ac:dyDescent="0.2">
      <c r="AM9958" s="61"/>
      <c r="AN9958" s="61"/>
      <c r="AO9958" s="171"/>
      <c r="AP9958" s="61"/>
      <c r="AQ9958" s="61"/>
      <c r="AR9958" s="61"/>
      <c r="AS9958" s="61"/>
      <c r="AT9958" s="61"/>
      <c r="AU9958" s="61"/>
      <c r="AV9958" s="61"/>
      <c r="AW9958" s="61"/>
      <c r="AX9958" s="61"/>
      <c r="AY9958" s="61"/>
      <c r="AZ9958" s="61"/>
      <c r="BA9958" s="61"/>
    </row>
    <row r="9959" spans="39:53" x14ac:dyDescent="0.2">
      <c r="AM9959" s="61"/>
      <c r="AN9959" s="61"/>
      <c r="AO9959" s="171"/>
      <c r="AP9959" s="61"/>
      <c r="AQ9959" s="61"/>
      <c r="AR9959" s="61"/>
      <c r="AS9959" s="61"/>
      <c r="AT9959" s="61"/>
      <c r="AU9959" s="61"/>
      <c r="AV9959" s="61"/>
      <c r="AW9959" s="61"/>
      <c r="AX9959" s="61"/>
      <c r="AY9959" s="61"/>
      <c r="AZ9959" s="61"/>
      <c r="BA9959" s="61"/>
    </row>
    <row r="9960" spans="39:53" x14ac:dyDescent="0.2">
      <c r="AM9960" s="61"/>
      <c r="AN9960" s="61"/>
      <c r="AO9960" s="171"/>
      <c r="AP9960" s="61"/>
      <c r="AQ9960" s="61"/>
      <c r="AR9960" s="61"/>
      <c r="AS9960" s="61"/>
      <c r="AT9960" s="61"/>
      <c r="AU9960" s="61"/>
      <c r="AV9960" s="61"/>
      <c r="AW9960" s="61"/>
      <c r="AX9960" s="61"/>
      <c r="AY9960" s="61"/>
      <c r="AZ9960" s="61"/>
      <c r="BA9960" s="61"/>
    </row>
    <row r="9961" spans="39:53" x14ac:dyDescent="0.2">
      <c r="AM9961" s="61"/>
      <c r="AN9961" s="61"/>
      <c r="AO9961" s="171"/>
      <c r="AP9961" s="61"/>
      <c r="AQ9961" s="61"/>
      <c r="AR9961" s="61"/>
      <c r="AS9961" s="61"/>
      <c r="AT9961" s="61"/>
      <c r="AU9961" s="61"/>
      <c r="AV9961" s="61"/>
      <c r="AW9961" s="61"/>
      <c r="AX9961" s="61"/>
      <c r="AY9961" s="61"/>
      <c r="AZ9961" s="61"/>
      <c r="BA9961" s="61"/>
    </row>
    <row r="9962" spans="39:53" x14ac:dyDescent="0.2">
      <c r="AM9962" s="61"/>
      <c r="AN9962" s="61"/>
      <c r="AO9962" s="171"/>
      <c r="AP9962" s="61"/>
      <c r="AQ9962" s="61"/>
      <c r="AR9962" s="61"/>
      <c r="AS9962" s="61"/>
      <c r="AT9962" s="61"/>
      <c r="AU9962" s="61"/>
      <c r="AV9962" s="61"/>
      <c r="AW9962" s="61"/>
      <c r="AX9962" s="61"/>
      <c r="AY9962" s="61"/>
      <c r="AZ9962" s="61"/>
      <c r="BA9962" s="61"/>
    </row>
    <row r="9963" spans="39:53" x14ac:dyDescent="0.2">
      <c r="AM9963" s="61"/>
      <c r="AN9963" s="61"/>
      <c r="AO9963" s="171"/>
      <c r="AP9963" s="61"/>
      <c r="AQ9963" s="61"/>
      <c r="AR9963" s="61"/>
      <c r="AS9963" s="61"/>
      <c r="AT9963" s="61"/>
      <c r="AU9963" s="61"/>
      <c r="AV9963" s="61"/>
      <c r="AW9963" s="61"/>
      <c r="AX9963" s="61"/>
      <c r="AY9963" s="61"/>
      <c r="AZ9963" s="61"/>
      <c r="BA9963" s="61"/>
    </row>
    <row r="9964" spans="39:53" x14ac:dyDescent="0.2">
      <c r="AM9964" s="61"/>
      <c r="AN9964" s="61"/>
      <c r="AO9964" s="171"/>
      <c r="AP9964" s="61"/>
      <c r="AQ9964" s="61"/>
      <c r="AR9964" s="61"/>
      <c r="AS9964" s="61"/>
      <c r="AT9964" s="61"/>
      <c r="AU9964" s="61"/>
      <c r="AV9964" s="61"/>
      <c r="AW9964" s="61"/>
      <c r="AX9964" s="61"/>
      <c r="AY9964" s="61"/>
      <c r="AZ9964" s="61"/>
      <c r="BA9964" s="61"/>
    </row>
    <row r="9965" spans="39:53" x14ac:dyDescent="0.2">
      <c r="AM9965" s="61"/>
      <c r="AN9965" s="61"/>
      <c r="AO9965" s="171"/>
      <c r="AP9965" s="61"/>
      <c r="AQ9965" s="61"/>
      <c r="AR9965" s="61"/>
      <c r="AS9965" s="61"/>
      <c r="AT9965" s="61"/>
      <c r="AU9965" s="61"/>
      <c r="AV9965" s="61"/>
      <c r="AW9965" s="61"/>
      <c r="AX9965" s="61"/>
      <c r="AY9965" s="61"/>
      <c r="AZ9965" s="61"/>
      <c r="BA9965" s="61"/>
    </row>
    <row r="9966" spans="39:53" x14ac:dyDescent="0.2">
      <c r="AM9966" s="61"/>
      <c r="AN9966" s="61"/>
      <c r="AO9966" s="171"/>
      <c r="AP9966" s="61"/>
      <c r="AQ9966" s="61"/>
      <c r="AR9966" s="61"/>
      <c r="AS9966" s="61"/>
      <c r="AT9966" s="61"/>
      <c r="AU9966" s="61"/>
      <c r="AV9966" s="61"/>
      <c r="AW9966" s="61"/>
      <c r="AX9966" s="61"/>
      <c r="AY9966" s="61"/>
      <c r="AZ9966" s="61"/>
      <c r="BA9966" s="61"/>
    </row>
    <row r="9967" spans="39:53" x14ac:dyDescent="0.2">
      <c r="AM9967" s="61"/>
      <c r="AN9967" s="61"/>
      <c r="AO9967" s="171"/>
      <c r="AP9967" s="61"/>
      <c r="AQ9967" s="61"/>
      <c r="AR9967" s="61"/>
      <c r="AS9967" s="61"/>
      <c r="AT9967" s="61"/>
      <c r="AU9967" s="61"/>
      <c r="AV9967" s="61"/>
      <c r="AW9967" s="61"/>
      <c r="AX9967" s="61"/>
      <c r="AY9967" s="61"/>
      <c r="AZ9967" s="61"/>
      <c r="BA9967" s="61"/>
    </row>
    <row r="9968" spans="39:53" x14ac:dyDescent="0.2">
      <c r="AM9968" s="61"/>
      <c r="AN9968" s="61"/>
      <c r="AO9968" s="171"/>
      <c r="AP9968" s="61"/>
      <c r="AQ9968" s="61"/>
      <c r="AR9968" s="61"/>
      <c r="AS9968" s="61"/>
      <c r="AT9968" s="61"/>
      <c r="AU9968" s="61"/>
      <c r="AV9968" s="61"/>
      <c r="AW9968" s="61"/>
      <c r="AX9968" s="61"/>
      <c r="AY9968" s="61"/>
      <c r="AZ9968" s="61"/>
      <c r="BA9968" s="61"/>
    </row>
    <row r="9969" spans="39:53" x14ac:dyDescent="0.2">
      <c r="AM9969" s="61"/>
      <c r="AN9969" s="61"/>
      <c r="AO9969" s="171"/>
      <c r="AP9969" s="61"/>
      <c r="AQ9969" s="61"/>
      <c r="AR9969" s="61"/>
      <c r="AS9969" s="61"/>
      <c r="AT9969" s="61"/>
      <c r="AU9969" s="61"/>
      <c r="AV9969" s="61"/>
      <c r="AW9969" s="61"/>
      <c r="AX9969" s="61"/>
      <c r="AY9969" s="61"/>
      <c r="AZ9969" s="61"/>
      <c r="BA9969" s="61"/>
    </row>
    <row r="9970" spans="39:53" x14ac:dyDescent="0.2">
      <c r="AM9970" s="61"/>
      <c r="AN9970" s="61"/>
      <c r="AO9970" s="171"/>
      <c r="AP9970" s="61"/>
      <c r="AQ9970" s="61"/>
      <c r="AR9970" s="61"/>
      <c r="AS9970" s="61"/>
      <c r="AT9970" s="61"/>
      <c r="AU9970" s="61"/>
      <c r="AV9970" s="61"/>
      <c r="AW9970" s="61"/>
      <c r="AX9970" s="61"/>
      <c r="AY9970" s="61"/>
      <c r="AZ9970" s="61"/>
      <c r="BA9970" s="61"/>
    </row>
    <row r="9971" spans="39:53" x14ac:dyDescent="0.2">
      <c r="AM9971" s="61"/>
      <c r="AN9971" s="61"/>
      <c r="AO9971" s="171"/>
      <c r="AP9971" s="61"/>
      <c r="AQ9971" s="61"/>
      <c r="AR9971" s="61"/>
      <c r="AS9971" s="61"/>
      <c r="AT9971" s="61"/>
      <c r="AU9971" s="61"/>
      <c r="AV9971" s="61"/>
      <c r="AW9971" s="61"/>
      <c r="AX9971" s="61"/>
      <c r="AY9971" s="61"/>
      <c r="AZ9971" s="61"/>
      <c r="BA9971" s="61"/>
    </row>
    <row r="9972" spans="39:53" x14ac:dyDescent="0.2">
      <c r="AM9972" s="61"/>
      <c r="AN9972" s="61"/>
      <c r="AO9972" s="171"/>
      <c r="AP9972" s="61"/>
      <c r="AQ9972" s="61"/>
      <c r="AR9972" s="61"/>
      <c r="AS9972" s="61"/>
      <c r="AT9972" s="61"/>
      <c r="AU9972" s="61"/>
      <c r="AV9972" s="61"/>
      <c r="AW9972" s="61"/>
      <c r="AX9972" s="61"/>
      <c r="AY9972" s="61"/>
      <c r="AZ9972" s="61"/>
      <c r="BA9972" s="61"/>
    </row>
    <row r="9973" spans="39:53" x14ac:dyDescent="0.2">
      <c r="AM9973" s="61"/>
      <c r="AN9973" s="61"/>
      <c r="AO9973" s="171"/>
      <c r="AP9973" s="61"/>
      <c r="AQ9973" s="61"/>
      <c r="AR9973" s="61"/>
      <c r="AS9973" s="61"/>
      <c r="AT9973" s="61"/>
      <c r="AU9973" s="61"/>
      <c r="AV9973" s="61"/>
      <c r="AW9973" s="61"/>
      <c r="AX9973" s="61"/>
      <c r="AY9973" s="61"/>
      <c r="AZ9973" s="61"/>
      <c r="BA9973" s="61"/>
    </row>
    <row r="9974" spans="39:53" x14ac:dyDescent="0.2">
      <c r="AM9974" s="61"/>
      <c r="AN9974" s="61"/>
      <c r="AO9974" s="171"/>
      <c r="AP9974" s="61"/>
      <c r="AQ9974" s="61"/>
      <c r="AR9974" s="61"/>
      <c r="AS9974" s="61"/>
      <c r="AT9974" s="61"/>
      <c r="AU9974" s="61"/>
      <c r="AV9974" s="61"/>
      <c r="AW9974" s="61"/>
      <c r="AX9974" s="61"/>
      <c r="AY9974" s="61"/>
      <c r="AZ9974" s="61"/>
      <c r="BA9974" s="61"/>
    </row>
    <row r="9975" spans="39:53" x14ac:dyDescent="0.2">
      <c r="AM9975" s="61"/>
      <c r="AN9975" s="61"/>
      <c r="AO9975" s="171"/>
      <c r="AP9975" s="61"/>
      <c r="AQ9975" s="61"/>
      <c r="AR9975" s="61"/>
      <c r="AS9975" s="61"/>
      <c r="AT9975" s="61"/>
      <c r="AU9975" s="61"/>
      <c r="AV9975" s="61"/>
      <c r="AW9975" s="61"/>
      <c r="AX9975" s="61"/>
      <c r="AY9975" s="61"/>
      <c r="AZ9975" s="61"/>
      <c r="BA9975" s="61"/>
    </row>
    <row r="9976" spans="39:53" x14ac:dyDescent="0.2">
      <c r="AM9976" s="61"/>
      <c r="AN9976" s="61"/>
      <c r="AO9976" s="171"/>
      <c r="AP9976" s="61"/>
      <c r="AQ9976" s="61"/>
      <c r="AR9976" s="61"/>
      <c r="AS9976" s="61"/>
      <c r="AT9976" s="61"/>
      <c r="AU9976" s="61"/>
      <c r="AV9976" s="61"/>
      <c r="AW9976" s="61"/>
      <c r="AX9976" s="61"/>
      <c r="AY9976" s="61"/>
      <c r="AZ9976" s="61"/>
      <c r="BA9976" s="61"/>
    </row>
    <row r="9977" spans="39:53" x14ac:dyDescent="0.2">
      <c r="AM9977" s="61"/>
      <c r="AN9977" s="61"/>
      <c r="AO9977" s="171"/>
      <c r="AP9977" s="61"/>
      <c r="AQ9977" s="61"/>
      <c r="AR9977" s="61"/>
      <c r="AS9977" s="61"/>
      <c r="AT9977" s="61"/>
      <c r="AU9977" s="61"/>
      <c r="AV9977" s="61"/>
      <c r="AW9977" s="61"/>
      <c r="AX9977" s="61"/>
      <c r="AY9977" s="61"/>
      <c r="AZ9977" s="61"/>
      <c r="BA9977" s="61"/>
    </row>
    <row r="9978" spans="39:53" x14ac:dyDescent="0.2">
      <c r="AM9978" s="61"/>
      <c r="AN9978" s="61"/>
      <c r="AO9978" s="171"/>
      <c r="AP9978" s="61"/>
      <c r="AQ9978" s="61"/>
      <c r="AR9978" s="61"/>
      <c r="AS9978" s="61"/>
      <c r="AT9978" s="61"/>
      <c r="AU9978" s="61"/>
      <c r="AV9978" s="61"/>
      <c r="AW9978" s="61"/>
      <c r="AX9978" s="61"/>
      <c r="AY9978" s="61"/>
      <c r="AZ9978" s="61"/>
      <c r="BA9978" s="61"/>
    </row>
    <row r="9979" spans="39:53" x14ac:dyDescent="0.2">
      <c r="AM9979" s="61"/>
      <c r="AN9979" s="61"/>
      <c r="AO9979" s="171"/>
      <c r="AP9979" s="61"/>
      <c r="AQ9979" s="61"/>
      <c r="AR9979" s="61"/>
      <c r="AS9979" s="61"/>
      <c r="AT9979" s="61"/>
      <c r="AU9979" s="61"/>
      <c r="AV9979" s="61"/>
      <c r="AW9979" s="61"/>
      <c r="AX9979" s="61"/>
      <c r="AY9979" s="61"/>
      <c r="AZ9979" s="61"/>
      <c r="BA9979" s="61"/>
    </row>
    <row r="9980" spans="39:53" x14ac:dyDescent="0.2">
      <c r="AM9980" s="61"/>
      <c r="AN9980" s="61"/>
      <c r="AO9980" s="171"/>
      <c r="AP9980" s="61"/>
      <c r="AQ9980" s="61"/>
      <c r="AR9980" s="61"/>
      <c r="AS9980" s="61"/>
      <c r="AT9980" s="61"/>
      <c r="AU9980" s="61"/>
      <c r="AV9980" s="61"/>
      <c r="AW9980" s="61"/>
      <c r="AX9980" s="61"/>
      <c r="AY9980" s="61"/>
      <c r="AZ9980" s="61"/>
      <c r="BA9980" s="61"/>
    </row>
    <row r="9981" spans="39:53" x14ac:dyDescent="0.2">
      <c r="AM9981" s="61"/>
      <c r="AN9981" s="61"/>
      <c r="AO9981" s="171"/>
      <c r="AP9981" s="61"/>
      <c r="AQ9981" s="61"/>
      <c r="AR9981" s="61"/>
      <c r="AS9981" s="61"/>
      <c r="AT9981" s="61"/>
      <c r="AU9981" s="61"/>
      <c r="AV9981" s="61"/>
      <c r="AW9981" s="61"/>
      <c r="AX9981" s="61"/>
      <c r="AY9981" s="61"/>
      <c r="AZ9981" s="61"/>
      <c r="BA9981" s="61"/>
    </row>
    <row r="9982" spans="39:53" x14ac:dyDescent="0.2">
      <c r="AM9982" s="61"/>
      <c r="AN9982" s="61"/>
      <c r="AO9982" s="171"/>
      <c r="AP9982" s="61"/>
      <c r="AQ9982" s="61"/>
      <c r="AR9982" s="61"/>
      <c r="AS9982" s="61"/>
      <c r="AT9982" s="61"/>
      <c r="AU9982" s="61"/>
      <c r="AV9982" s="61"/>
      <c r="AW9982" s="61"/>
      <c r="AX9982" s="61"/>
      <c r="AY9982" s="61"/>
      <c r="AZ9982" s="61"/>
      <c r="BA9982" s="61"/>
    </row>
    <row r="9983" spans="39:53" x14ac:dyDescent="0.2">
      <c r="AM9983" s="61"/>
      <c r="AN9983" s="61"/>
      <c r="AO9983" s="171"/>
      <c r="AP9983" s="61"/>
      <c r="AQ9983" s="61"/>
      <c r="AR9983" s="61"/>
      <c r="AS9983" s="61"/>
      <c r="AT9983" s="61"/>
      <c r="AU9983" s="61"/>
      <c r="AV9983" s="61"/>
      <c r="AW9983" s="61"/>
      <c r="AX9983" s="61"/>
      <c r="AY9983" s="61"/>
      <c r="AZ9983" s="61"/>
      <c r="BA9983" s="61"/>
    </row>
    <row r="9984" spans="39:53" x14ac:dyDescent="0.2">
      <c r="AM9984" s="61"/>
      <c r="AN9984" s="61"/>
      <c r="AO9984" s="171"/>
      <c r="AP9984" s="61"/>
      <c r="AQ9984" s="61"/>
      <c r="AR9984" s="61"/>
      <c r="AS9984" s="61"/>
      <c r="AT9984" s="61"/>
      <c r="AU9984" s="61"/>
      <c r="AV9984" s="61"/>
      <c r="AW9984" s="61"/>
      <c r="AX9984" s="61"/>
      <c r="AY9984" s="61"/>
      <c r="AZ9984" s="61"/>
      <c r="BA9984" s="61"/>
    </row>
    <row r="9985" spans="39:53" x14ac:dyDescent="0.2">
      <c r="AM9985" s="61"/>
      <c r="AN9985" s="61"/>
      <c r="AO9985" s="171"/>
      <c r="AP9985" s="61"/>
      <c r="AQ9985" s="61"/>
      <c r="AR9985" s="61"/>
      <c r="AS9985" s="61"/>
      <c r="AT9985" s="61"/>
      <c r="AU9985" s="61"/>
      <c r="AV9985" s="61"/>
      <c r="AW9985" s="61"/>
      <c r="AX9985" s="61"/>
      <c r="AY9985" s="61"/>
      <c r="AZ9985" s="61"/>
      <c r="BA9985" s="61"/>
    </row>
    <row r="9986" spans="39:53" x14ac:dyDescent="0.2">
      <c r="AM9986" s="61"/>
      <c r="AN9986" s="61"/>
      <c r="AO9986" s="171"/>
      <c r="AP9986" s="61"/>
      <c r="AQ9986" s="61"/>
      <c r="AR9986" s="61"/>
      <c r="AS9986" s="61"/>
      <c r="AT9986" s="61"/>
      <c r="AU9986" s="61"/>
      <c r="AV9986" s="61"/>
      <c r="AW9986" s="61"/>
      <c r="AX9986" s="61"/>
      <c r="AY9986" s="61"/>
      <c r="AZ9986" s="61"/>
      <c r="BA9986" s="61"/>
    </row>
    <row r="9987" spans="39:53" x14ac:dyDescent="0.2">
      <c r="AM9987" s="61"/>
      <c r="AN9987" s="61"/>
      <c r="AO9987" s="171"/>
      <c r="AP9987" s="61"/>
      <c r="AQ9987" s="61"/>
      <c r="AR9987" s="61"/>
      <c r="AS9987" s="61"/>
      <c r="AT9987" s="61"/>
      <c r="AU9987" s="61"/>
      <c r="AV9987" s="61"/>
      <c r="AW9987" s="61"/>
      <c r="AX9987" s="61"/>
      <c r="AY9987" s="61"/>
      <c r="AZ9987" s="61"/>
      <c r="BA9987" s="61"/>
    </row>
    <row r="9988" spans="39:53" x14ac:dyDescent="0.2">
      <c r="AM9988" s="61"/>
      <c r="AN9988" s="61"/>
      <c r="AO9988" s="171"/>
      <c r="AP9988" s="61"/>
      <c r="AQ9988" s="61"/>
      <c r="AR9988" s="61"/>
      <c r="AS9988" s="61"/>
      <c r="AT9988" s="61"/>
      <c r="AU9988" s="61"/>
      <c r="AV9988" s="61"/>
      <c r="AW9988" s="61"/>
      <c r="AX9988" s="61"/>
      <c r="AY9988" s="61"/>
      <c r="AZ9988" s="61"/>
      <c r="BA9988" s="61"/>
    </row>
    <row r="9989" spans="39:53" x14ac:dyDescent="0.2">
      <c r="AM9989" s="61"/>
      <c r="AN9989" s="61"/>
      <c r="AO9989" s="171"/>
      <c r="AP9989" s="61"/>
      <c r="AQ9989" s="61"/>
      <c r="AR9989" s="61"/>
      <c r="AS9989" s="61"/>
      <c r="AT9989" s="61"/>
      <c r="AU9989" s="61"/>
      <c r="AV9989" s="61"/>
      <c r="AW9989" s="61"/>
      <c r="AX9989" s="61"/>
      <c r="AY9989" s="61"/>
      <c r="AZ9989" s="61"/>
      <c r="BA9989" s="61"/>
    </row>
    <row r="9990" spans="39:53" x14ac:dyDescent="0.2">
      <c r="AM9990" s="61"/>
      <c r="AN9990" s="61"/>
      <c r="AO9990" s="171"/>
      <c r="AP9990" s="61"/>
      <c r="AQ9990" s="61"/>
      <c r="AR9990" s="61"/>
      <c r="AS9990" s="61"/>
      <c r="AT9990" s="61"/>
      <c r="AU9990" s="61"/>
      <c r="AV9990" s="61"/>
      <c r="AW9990" s="61"/>
      <c r="AX9990" s="61"/>
      <c r="AY9990" s="61"/>
      <c r="AZ9990" s="61"/>
      <c r="BA9990" s="61"/>
    </row>
    <row r="9991" spans="39:53" x14ac:dyDescent="0.2">
      <c r="AM9991" s="61"/>
      <c r="AN9991" s="61"/>
      <c r="AO9991" s="171"/>
      <c r="AP9991" s="61"/>
      <c r="AQ9991" s="61"/>
      <c r="AR9991" s="61"/>
      <c r="AS9991" s="61"/>
      <c r="AT9991" s="61"/>
      <c r="AU9991" s="61"/>
      <c r="AV9991" s="61"/>
      <c r="AW9991" s="61"/>
      <c r="AX9991" s="61"/>
      <c r="AY9991" s="61"/>
      <c r="AZ9991" s="61"/>
      <c r="BA9991" s="61"/>
    </row>
    <row r="9992" spans="39:53" x14ac:dyDescent="0.2">
      <c r="AM9992" s="61"/>
      <c r="AN9992" s="61"/>
      <c r="AO9992" s="171"/>
      <c r="AP9992" s="61"/>
      <c r="AQ9992" s="61"/>
      <c r="AR9992" s="61"/>
      <c r="AS9992" s="61"/>
      <c r="AT9992" s="61"/>
      <c r="AU9992" s="61"/>
      <c r="AV9992" s="61"/>
      <c r="AW9992" s="61"/>
      <c r="AX9992" s="61"/>
      <c r="AY9992" s="61"/>
      <c r="AZ9992" s="61"/>
      <c r="BA9992" s="61"/>
    </row>
    <row r="9993" spans="39:53" x14ac:dyDescent="0.2">
      <c r="AM9993" s="61"/>
      <c r="AN9993" s="61"/>
      <c r="AO9993" s="171"/>
      <c r="AP9993" s="61"/>
      <c r="AQ9993" s="61"/>
      <c r="AR9993" s="61"/>
      <c r="AS9993" s="61"/>
      <c r="AT9993" s="61"/>
      <c r="AU9993" s="61"/>
      <c r="AV9993" s="61"/>
      <c r="AW9993" s="61"/>
      <c r="AX9993" s="61"/>
      <c r="AY9993" s="61"/>
      <c r="AZ9993" s="61"/>
      <c r="BA9993" s="61"/>
    </row>
    <row r="9994" spans="39:53" x14ac:dyDescent="0.2">
      <c r="AM9994" s="61"/>
      <c r="AN9994" s="61"/>
      <c r="AO9994" s="171"/>
      <c r="AP9994" s="61"/>
      <c r="AQ9994" s="61"/>
      <c r="AR9994" s="61"/>
      <c r="AS9994" s="61"/>
      <c r="AT9994" s="61"/>
      <c r="AU9994" s="61"/>
      <c r="AV9994" s="61"/>
      <c r="AW9994" s="61"/>
      <c r="AX9994" s="61"/>
      <c r="AY9994" s="61"/>
      <c r="AZ9994" s="61"/>
      <c r="BA9994" s="61"/>
    </row>
    <row r="9995" spans="39:53" x14ac:dyDescent="0.2">
      <c r="AM9995" s="61"/>
      <c r="AN9995" s="61"/>
      <c r="AO9995" s="171"/>
      <c r="AP9995" s="61"/>
      <c r="AQ9995" s="61"/>
      <c r="AR9995" s="61"/>
      <c r="AS9995" s="61"/>
      <c r="AT9995" s="61"/>
      <c r="AU9995" s="61"/>
      <c r="AV9995" s="61"/>
      <c r="AW9995" s="61"/>
      <c r="AX9995" s="61"/>
      <c r="AY9995" s="61"/>
      <c r="AZ9995" s="61"/>
      <c r="BA9995" s="61"/>
    </row>
    <row r="9996" spans="39:53" x14ac:dyDescent="0.2">
      <c r="AM9996" s="61"/>
      <c r="AN9996" s="61"/>
      <c r="AO9996" s="171"/>
      <c r="AP9996" s="61"/>
      <c r="AQ9996" s="61"/>
      <c r="AR9996" s="61"/>
      <c r="AS9996" s="61"/>
      <c r="AT9996" s="61"/>
      <c r="AU9996" s="61"/>
      <c r="AV9996" s="61"/>
      <c r="AW9996" s="61"/>
      <c r="AX9996" s="61"/>
      <c r="AY9996" s="61"/>
      <c r="AZ9996" s="61"/>
      <c r="BA9996" s="61"/>
    </row>
    <row r="9997" spans="39:53" x14ac:dyDescent="0.2">
      <c r="AM9997" s="61"/>
      <c r="AN9997" s="61"/>
      <c r="AO9997" s="171"/>
      <c r="AP9997" s="61"/>
      <c r="AQ9997" s="61"/>
      <c r="AR9997" s="61"/>
      <c r="AS9997" s="61"/>
      <c r="AT9997" s="61"/>
      <c r="AU9997" s="61"/>
      <c r="AV9997" s="61"/>
      <c r="AW9997" s="61"/>
      <c r="AX9997" s="61"/>
      <c r="AY9997" s="61"/>
      <c r="AZ9997" s="61"/>
      <c r="BA9997" s="61"/>
    </row>
    <row r="9998" spans="39:53" x14ac:dyDescent="0.2">
      <c r="AM9998" s="61"/>
      <c r="AN9998" s="61"/>
      <c r="AO9998" s="171"/>
      <c r="AP9998" s="61"/>
      <c r="AQ9998" s="61"/>
      <c r="AR9998" s="61"/>
      <c r="AS9998" s="61"/>
      <c r="AT9998" s="61"/>
      <c r="AU9998" s="61"/>
      <c r="AV9998" s="61"/>
      <c r="AW9998" s="61"/>
      <c r="AX9998" s="61"/>
      <c r="AY9998" s="61"/>
      <c r="AZ9998" s="61"/>
      <c r="BA9998" s="61"/>
    </row>
    <row r="9999" spans="39:53" x14ac:dyDescent="0.2">
      <c r="AM9999" s="61"/>
      <c r="AN9999" s="61"/>
      <c r="AO9999" s="171"/>
      <c r="AP9999" s="61"/>
      <c r="AQ9999" s="61"/>
      <c r="AR9999" s="61"/>
      <c r="AS9999" s="61"/>
      <c r="AT9999" s="61"/>
      <c r="AU9999" s="61"/>
      <c r="AV9999" s="61"/>
      <c r="AW9999" s="61"/>
      <c r="AX9999" s="61"/>
      <c r="AY9999" s="61"/>
      <c r="AZ9999" s="61"/>
      <c r="BA9999" s="61"/>
    </row>
    <row r="10000" spans="39:53" x14ac:dyDescent="0.2">
      <c r="AM10000" s="61"/>
      <c r="AN10000" s="61"/>
      <c r="AO10000" s="171"/>
      <c r="AP10000" s="61"/>
      <c r="AQ10000" s="61"/>
      <c r="AR10000" s="61"/>
      <c r="AS10000" s="61"/>
      <c r="AT10000" s="61"/>
      <c r="AU10000" s="61"/>
      <c r="AV10000" s="61"/>
      <c r="AW10000" s="61"/>
      <c r="AX10000" s="61"/>
      <c r="AY10000" s="61"/>
      <c r="AZ10000" s="61"/>
      <c r="BA10000" s="61"/>
    </row>
    <row r="10001" spans="39:53" x14ac:dyDescent="0.2">
      <c r="AM10001" s="61"/>
      <c r="AN10001" s="61"/>
      <c r="AO10001" s="171"/>
      <c r="AP10001" s="61"/>
      <c r="AQ10001" s="61"/>
      <c r="AR10001" s="61"/>
      <c r="AS10001" s="61"/>
      <c r="AT10001" s="61"/>
      <c r="AU10001" s="61"/>
      <c r="AV10001" s="61"/>
      <c r="AW10001" s="61"/>
      <c r="AX10001" s="61"/>
      <c r="AY10001" s="61"/>
      <c r="AZ10001" s="61"/>
      <c r="BA10001" s="61"/>
    </row>
    <row r="10002" spans="39:53" x14ac:dyDescent="0.2">
      <c r="AM10002" s="61"/>
      <c r="AN10002" s="61"/>
      <c r="AO10002" s="171"/>
      <c r="AP10002" s="61"/>
      <c r="AQ10002" s="61"/>
      <c r="AR10002" s="61"/>
      <c r="AS10002" s="61"/>
      <c r="AT10002" s="61"/>
      <c r="AU10002" s="61"/>
      <c r="AV10002" s="61"/>
      <c r="AW10002" s="61"/>
      <c r="AX10002" s="61"/>
      <c r="AY10002" s="61"/>
      <c r="AZ10002" s="61"/>
      <c r="BA10002" s="61"/>
    </row>
    <row r="10003" spans="39:53" x14ac:dyDescent="0.2">
      <c r="AM10003" s="61"/>
      <c r="AN10003" s="61"/>
      <c r="AO10003" s="171"/>
      <c r="AP10003" s="61"/>
      <c r="AQ10003" s="61"/>
      <c r="AR10003" s="61"/>
      <c r="AS10003" s="61"/>
      <c r="AT10003" s="61"/>
      <c r="AU10003" s="61"/>
      <c r="AV10003" s="61"/>
      <c r="AW10003" s="61"/>
      <c r="AX10003" s="61"/>
      <c r="AY10003" s="61"/>
      <c r="AZ10003" s="61"/>
      <c r="BA10003" s="61"/>
    </row>
    <row r="10004" spans="39:53" x14ac:dyDescent="0.2">
      <c r="AM10004" s="61"/>
      <c r="AN10004" s="61"/>
      <c r="AO10004" s="171"/>
      <c r="AP10004" s="61"/>
      <c r="AQ10004" s="61"/>
      <c r="AR10004" s="61"/>
      <c r="AS10004" s="61"/>
      <c r="AT10004" s="61"/>
      <c r="AU10004" s="61"/>
      <c r="AV10004" s="61"/>
      <c r="AW10004" s="61"/>
      <c r="AX10004" s="61"/>
      <c r="AY10004" s="61"/>
      <c r="AZ10004" s="61"/>
      <c r="BA10004" s="61"/>
    </row>
    <row r="10005" spans="39:53" x14ac:dyDescent="0.2">
      <c r="AM10005" s="61"/>
      <c r="AN10005" s="61"/>
      <c r="AO10005" s="171"/>
      <c r="AP10005" s="61"/>
      <c r="AQ10005" s="61"/>
      <c r="AR10005" s="61"/>
      <c r="AS10005" s="61"/>
      <c r="AT10005" s="61"/>
      <c r="AU10005" s="61"/>
      <c r="AV10005" s="61"/>
      <c r="AW10005" s="61"/>
      <c r="AX10005" s="61"/>
      <c r="AY10005" s="61"/>
      <c r="AZ10005" s="61"/>
      <c r="BA10005" s="61"/>
    </row>
    <row r="10006" spans="39:53" x14ac:dyDescent="0.2">
      <c r="AM10006" s="61"/>
      <c r="AN10006" s="61"/>
      <c r="AO10006" s="171"/>
      <c r="AP10006" s="61"/>
      <c r="AQ10006" s="61"/>
      <c r="AR10006" s="61"/>
      <c r="AS10006" s="61"/>
      <c r="AT10006" s="61"/>
      <c r="AU10006" s="61"/>
      <c r="AV10006" s="61"/>
      <c r="AW10006" s="61"/>
      <c r="AX10006" s="61"/>
      <c r="AY10006" s="61"/>
      <c r="AZ10006" s="61"/>
      <c r="BA10006" s="61"/>
    </row>
    <row r="10007" spans="39:53" x14ac:dyDescent="0.2">
      <c r="AM10007" s="61"/>
      <c r="AN10007" s="61"/>
      <c r="AO10007" s="171"/>
      <c r="AP10007" s="61"/>
      <c r="AQ10007" s="61"/>
      <c r="AR10007" s="61"/>
      <c r="AS10007" s="61"/>
      <c r="AT10007" s="61"/>
      <c r="AU10007" s="61"/>
      <c r="AV10007" s="61"/>
      <c r="AW10007" s="61"/>
      <c r="AX10007" s="61"/>
      <c r="AY10007" s="61"/>
      <c r="AZ10007" s="61"/>
      <c r="BA10007" s="61"/>
    </row>
    <row r="10008" spans="39:53" x14ac:dyDescent="0.2">
      <c r="AM10008" s="61"/>
      <c r="AN10008" s="61"/>
      <c r="AO10008" s="171"/>
      <c r="AP10008" s="61"/>
      <c r="AQ10008" s="61"/>
      <c r="AR10008" s="61"/>
      <c r="AS10008" s="61"/>
      <c r="AT10008" s="61"/>
      <c r="AU10008" s="61"/>
      <c r="AV10008" s="61"/>
      <c r="AW10008" s="61"/>
      <c r="AX10008" s="61"/>
      <c r="AY10008" s="61"/>
      <c r="AZ10008" s="61"/>
      <c r="BA10008" s="61"/>
    </row>
    <row r="10009" spans="39:53" x14ac:dyDescent="0.2">
      <c r="AM10009" s="61"/>
      <c r="AN10009" s="61"/>
      <c r="AO10009" s="171"/>
      <c r="AP10009" s="61"/>
      <c r="AQ10009" s="61"/>
      <c r="AR10009" s="61"/>
      <c r="AS10009" s="61"/>
      <c r="AT10009" s="61"/>
      <c r="AU10009" s="61"/>
      <c r="AV10009" s="61"/>
      <c r="AW10009" s="61"/>
      <c r="AX10009" s="61"/>
      <c r="AY10009" s="61"/>
      <c r="AZ10009" s="61"/>
      <c r="BA10009" s="61"/>
    </row>
    <row r="10010" spans="39:53" x14ac:dyDescent="0.2">
      <c r="AM10010" s="61"/>
      <c r="AN10010" s="61"/>
      <c r="AO10010" s="171"/>
      <c r="AP10010" s="61"/>
      <c r="AQ10010" s="61"/>
      <c r="AR10010" s="61"/>
      <c r="AS10010" s="61"/>
      <c r="AT10010" s="61"/>
      <c r="AU10010" s="61"/>
      <c r="AV10010" s="61"/>
      <c r="AW10010" s="61"/>
      <c r="AX10010" s="61"/>
      <c r="AY10010" s="61"/>
      <c r="AZ10010" s="61"/>
      <c r="BA10010" s="61"/>
    </row>
    <row r="10011" spans="39:53" x14ac:dyDescent="0.2">
      <c r="AM10011" s="61"/>
      <c r="AN10011" s="61"/>
      <c r="AO10011" s="171"/>
      <c r="AP10011" s="61"/>
      <c r="AQ10011" s="61"/>
      <c r="AR10011" s="61"/>
      <c r="AS10011" s="61"/>
      <c r="AT10011" s="61"/>
      <c r="AU10011" s="61"/>
      <c r="AV10011" s="61"/>
      <c r="AW10011" s="61"/>
      <c r="AX10011" s="61"/>
      <c r="AY10011" s="61"/>
      <c r="AZ10011" s="61"/>
      <c r="BA10011" s="61"/>
    </row>
    <row r="10012" spans="39:53" x14ac:dyDescent="0.2">
      <c r="AM10012" s="61"/>
      <c r="AN10012" s="61"/>
      <c r="AO10012" s="171"/>
      <c r="AP10012" s="61"/>
      <c r="AQ10012" s="61"/>
      <c r="AR10012" s="61"/>
      <c r="AS10012" s="61"/>
      <c r="AT10012" s="61"/>
      <c r="AU10012" s="61"/>
      <c r="AV10012" s="61"/>
      <c r="AW10012" s="61"/>
      <c r="AX10012" s="61"/>
      <c r="AY10012" s="61"/>
      <c r="AZ10012" s="61"/>
      <c r="BA10012" s="61"/>
    </row>
    <row r="10013" spans="39:53" x14ac:dyDescent="0.2">
      <c r="AM10013" s="61"/>
      <c r="AN10013" s="61"/>
      <c r="AO10013" s="171"/>
      <c r="AP10013" s="61"/>
      <c r="AQ10013" s="61"/>
      <c r="AR10013" s="61"/>
      <c r="AS10013" s="61"/>
      <c r="AT10013" s="61"/>
      <c r="AU10013" s="61"/>
      <c r="AV10013" s="61"/>
      <c r="AW10013" s="61"/>
      <c r="AX10013" s="61"/>
      <c r="AY10013" s="61"/>
      <c r="AZ10013" s="61"/>
      <c r="BA10013" s="61"/>
    </row>
    <row r="10014" spans="39:53" x14ac:dyDescent="0.2">
      <c r="AM10014" s="61"/>
      <c r="AN10014" s="61"/>
      <c r="AO10014" s="171"/>
      <c r="AP10014" s="61"/>
      <c r="AQ10014" s="61"/>
      <c r="AR10014" s="61"/>
      <c r="AS10014" s="61"/>
      <c r="AT10014" s="61"/>
      <c r="AU10014" s="61"/>
      <c r="AV10014" s="61"/>
      <c r="AW10014" s="61"/>
      <c r="AX10014" s="61"/>
      <c r="AY10014" s="61"/>
      <c r="AZ10014" s="61"/>
      <c r="BA10014" s="61"/>
    </row>
    <row r="10015" spans="39:53" x14ac:dyDescent="0.2">
      <c r="AM10015" s="61"/>
      <c r="AN10015" s="61"/>
      <c r="AO10015" s="171"/>
      <c r="AP10015" s="61"/>
      <c r="AQ10015" s="61"/>
      <c r="AR10015" s="61"/>
      <c r="AS10015" s="61"/>
      <c r="AT10015" s="61"/>
      <c r="AU10015" s="61"/>
      <c r="AV10015" s="61"/>
      <c r="AW10015" s="61"/>
      <c r="AX10015" s="61"/>
      <c r="AY10015" s="61"/>
      <c r="AZ10015" s="61"/>
      <c r="BA10015" s="61"/>
    </row>
    <row r="10016" spans="39:53" x14ac:dyDescent="0.2">
      <c r="AM10016" s="61"/>
      <c r="AN10016" s="61"/>
      <c r="AO10016" s="171"/>
      <c r="AP10016" s="61"/>
      <c r="AQ10016" s="61"/>
      <c r="AR10016" s="61"/>
      <c r="AS10016" s="61"/>
      <c r="AT10016" s="61"/>
      <c r="AU10016" s="61"/>
      <c r="AV10016" s="61"/>
      <c r="AW10016" s="61"/>
      <c r="AX10016" s="61"/>
      <c r="AY10016" s="61"/>
      <c r="AZ10016" s="61"/>
      <c r="BA10016" s="61"/>
    </row>
    <row r="10017" spans="39:53" x14ac:dyDescent="0.2">
      <c r="AM10017" s="61"/>
      <c r="AN10017" s="61"/>
      <c r="AO10017" s="171"/>
      <c r="AP10017" s="61"/>
      <c r="AQ10017" s="61"/>
      <c r="AR10017" s="61"/>
      <c r="AS10017" s="61"/>
      <c r="AT10017" s="61"/>
      <c r="AU10017" s="61"/>
      <c r="AV10017" s="61"/>
      <c r="AW10017" s="61"/>
      <c r="AX10017" s="61"/>
      <c r="AY10017" s="61"/>
      <c r="AZ10017" s="61"/>
      <c r="BA10017" s="61"/>
    </row>
    <row r="10018" spans="39:53" x14ac:dyDescent="0.2">
      <c r="AM10018" s="61"/>
      <c r="AN10018" s="61"/>
      <c r="AO10018" s="171"/>
      <c r="AP10018" s="61"/>
      <c r="AQ10018" s="61"/>
      <c r="AR10018" s="61"/>
      <c r="AS10018" s="61"/>
      <c r="AT10018" s="61"/>
      <c r="AU10018" s="61"/>
      <c r="AV10018" s="61"/>
      <c r="AW10018" s="61"/>
      <c r="AX10018" s="61"/>
      <c r="AY10018" s="61"/>
      <c r="AZ10018" s="61"/>
      <c r="BA10018" s="61"/>
    </row>
    <row r="10019" spans="39:53" x14ac:dyDescent="0.2">
      <c r="AM10019" s="61"/>
      <c r="AN10019" s="61"/>
      <c r="AO10019" s="171"/>
      <c r="AP10019" s="61"/>
      <c r="AQ10019" s="61"/>
      <c r="AR10019" s="61"/>
      <c r="AS10019" s="61"/>
      <c r="AT10019" s="61"/>
      <c r="AU10019" s="61"/>
      <c r="AV10019" s="61"/>
      <c r="AW10019" s="61"/>
      <c r="AX10019" s="61"/>
      <c r="AY10019" s="61"/>
      <c r="AZ10019" s="61"/>
      <c r="BA10019" s="61"/>
    </row>
    <row r="10020" spans="39:53" x14ac:dyDescent="0.2">
      <c r="AM10020" s="61"/>
      <c r="AN10020" s="61"/>
      <c r="AO10020" s="171"/>
      <c r="AP10020" s="61"/>
      <c r="AQ10020" s="61"/>
      <c r="AR10020" s="61"/>
      <c r="AS10020" s="61"/>
      <c r="AT10020" s="61"/>
      <c r="AU10020" s="61"/>
      <c r="AV10020" s="61"/>
      <c r="AW10020" s="61"/>
      <c r="AX10020" s="61"/>
      <c r="AY10020" s="61"/>
      <c r="AZ10020" s="61"/>
      <c r="BA10020" s="61"/>
    </row>
    <row r="10021" spans="39:53" x14ac:dyDescent="0.2">
      <c r="AM10021" s="61"/>
      <c r="AN10021" s="61"/>
      <c r="AO10021" s="171"/>
      <c r="AP10021" s="61"/>
      <c r="AQ10021" s="61"/>
      <c r="AR10021" s="61"/>
      <c r="AS10021" s="61"/>
      <c r="AT10021" s="61"/>
      <c r="AU10021" s="61"/>
      <c r="AV10021" s="61"/>
      <c r="AW10021" s="61"/>
      <c r="AX10021" s="61"/>
      <c r="AY10021" s="61"/>
      <c r="AZ10021" s="61"/>
      <c r="BA10021" s="61"/>
    </row>
    <row r="10022" spans="39:53" x14ac:dyDescent="0.2">
      <c r="AM10022" s="61"/>
      <c r="AN10022" s="61"/>
      <c r="AO10022" s="171"/>
      <c r="AP10022" s="61"/>
      <c r="AQ10022" s="61"/>
      <c r="AR10022" s="61"/>
      <c r="AS10022" s="61"/>
      <c r="AT10022" s="61"/>
      <c r="AU10022" s="61"/>
      <c r="AV10022" s="61"/>
      <c r="AW10022" s="61"/>
      <c r="AX10022" s="61"/>
      <c r="AY10022" s="61"/>
      <c r="AZ10022" s="61"/>
      <c r="BA10022" s="61"/>
    </row>
    <row r="10023" spans="39:53" x14ac:dyDescent="0.2">
      <c r="AM10023" s="61"/>
      <c r="AN10023" s="61"/>
      <c r="AO10023" s="171"/>
      <c r="AP10023" s="61"/>
      <c r="AQ10023" s="61"/>
      <c r="AR10023" s="61"/>
      <c r="AS10023" s="61"/>
      <c r="AT10023" s="61"/>
      <c r="AU10023" s="61"/>
      <c r="AV10023" s="61"/>
      <c r="AW10023" s="61"/>
      <c r="AX10023" s="61"/>
      <c r="AY10023" s="61"/>
      <c r="AZ10023" s="61"/>
      <c r="BA10023" s="61"/>
    </row>
    <row r="10024" spans="39:53" x14ac:dyDescent="0.2">
      <c r="AM10024" s="61"/>
      <c r="AN10024" s="61"/>
      <c r="AO10024" s="171"/>
      <c r="AP10024" s="61"/>
      <c r="AQ10024" s="61"/>
      <c r="AR10024" s="61"/>
      <c r="AS10024" s="61"/>
      <c r="AT10024" s="61"/>
      <c r="AU10024" s="61"/>
      <c r="AV10024" s="61"/>
      <c r="AW10024" s="61"/>
      <c r="AX10024" s="61"/>
      <c r="AY10024" s="61"/>
      <c r="AZ10024" s="61"/>
      <c r="BA10024" s="61"/>
    </row>
    <row r="10025" spans="39:53" x14ac:dyDescent="0.2">
      <c r="AM10025" s="61"/>
      <c r="AN10025" s="61"/>
      <c r="AO10025" s="171"/>
      <c r="AP10025" s="61"/>
      <c r="AQ10025" s="61"/>
      <c r="AR10025" s="61"/>
      <c r="AS10025" s="61"/>
      <c r="AT10025" s="61"/>
      <c r="AU10025" s="61"/>
      <c r="AV10025" s="61"/>
      <c r="AW10025" s="61"/>
      <c r="AX10025" s="61"/>
      <c r="AY10025" s="61"/>
      <c r="AZ10025" s="61"/>
      <c r="BA10025" s="61"/>
    </row>
    <row r="10026" spans="39:53" x14ac:dyDescent="0.2">
      <c r="AM10026" s="61"/>
      <c r="AN10026" s="61"/>
      <c r="AO10026" s="171"/>
      <c r="AP10026" s="61"/>
      <c r="AQ10026" s="61"/>
      <c r="AR10026" s="61"/>
      <c r="AS10026" s="61"/>
      <c r="AT10026" s="61"/>
      <c r="AU10026" s="61"/>
      <c r="AV10026" s="61"/>
      <c r="AW10026" s="61"/>
      <c r="AX10026" s="61"/>
      <c r="AY10026" s="61"/>
      <c r="AZ10026" s="61"/>
      <c r="BA10026" s="61"/>
    </row>
    <row r="10027" spans="39:53" x14ac:dyDescent="0.2">
      <c r="AM10027" s="61"/>
      <c r="AN10027" s="61"/>
      <c r="AO10027" s="171"/>
      <c r="AP10027" s="61"/>
      <c r="AQ10027" s="61"/>
      <c r="AR10027" s="61"/>
      <c r="AS10027" s="61"/>
      <c r="AT10027" s="61"/>
      <c r="AU10027" s="61"/>
      <c r="AV10027" s="61"/>
      <c r="AW10027" s="61"/>
      <c r="AX10027" s="61"/>
      <c r="AY10027" s="61"/>
      <c r="AZ10027" s="61"/>
      <c r="BA10027" s="61"/>
    </row>
    <row r="10028" spans="39:53" x14ac:dyDescent="0.2">
      <c r="AM10028" s="61"/>
      <c r="AN10028" s="61"/>
      <c r="AO10028" s="171"/>
      <c r="AP10028" s="61"/>
      <c r="AQ10028" s="61"/>
      <c r="AR10028" s="61"/>
      <c r="AS10028" s="61"/>
      <c r="AT10028" s="61"/>
      <c r="AU10028" s="61"/>
      <c r="AV10028" s="61"/>
      <c r="AW10028" s="61"/>
      <c r="AX10028" s="61"/>
      <c r="AY10028" s="61"/>
      <c r="AZ10028" s="61"/>
      <c r="BA10028" s="61"/>
    </row>
    <row r="10029" spans="39:53" x14ac:dyDescent="0.2">
      <c r="AM10029" s="61"/>
      <c r="AN10029" s="61"/>
      <c r="AO10029" s="171"/>
      <c r="AP10029" s="61"/>
      <c r="AQ10029" s="61"/>
      <c r="AR10029" s="61"/>
      <c r="AS10029" s="61"/>
      <c r="AT10029" s="61"/>
      <c r="AU10029" s="61"/>
      <c r="AV10029" s="61"/>
      <c r="AW10029" s="61"/>
      <c r="AX10029" s="61"/>
      <c r="AY10029" s="61"/>
      <c r="AZ10029" s="61"/>
      <c r="BA10029" s="61"/>
    </row>
    <row r="10030" spans="39:53" x14ac:dyDescent="0.2">
      <c r="AM10030" s="61"/>
      <c r="AN10030" s="61"/>
      <c r="AO10030" s="171"/>
      <c r="AP10030" s="61"/>
      <c r="AQ10030" s="61"/>
      <c r="AR10030" s="61"/>
      <c r="AS10030" s="61"/>
      <c r="AT10030" s="61"/>
      <c r="AU10030" s="61"/>
      <c r="AV10030" s="61"/>
      <c r="AW10030" s="61"/>
      <c r="AX10030" s="61"/>
      <c r="AY10030" s="61"/>
      <c r="AZ10030" s="61"/>
      <c r="BA10030" s="61"/>
    </row>
    <row r="10031" spans="39:53" x14ac:dyDescent="0.2">
      <c r="AM10031" s="61"/>
      <c r="AN10031" s="61"/>
      <c r="AO10031" s="171"/>
      <c r="AP10031" s="61"/>
      <c r="AQ10031" s="61"/>
      <c r="AR10031" s="61"/>
      <c r="AS10031" s="61"/>
      <c r="AT10031" s="61"/>
      <c r="AU10031" s="61"/>
      <c r="AV10031" s="61"/>
      <c r="AW10031" s="61"/>
      <c r="AX10031" s="61"/>
      <c r="AY10031" s="61"/>
      <c r="AZ10031" s="61"/>
      <c r="BA10031" s="61"/>
    </row>
    <row r="10032" spans="39:53" x14ac:dyDescent="0.2">
      <c r="AM10032" s="61"/>
      <c r="AN10032" s="61"/>
      <c r="AO10032" s="171"/>
      <c r="AP10032" s="61"/>
      <c r="AQ10032" s="61"/>
      <c r="AR10032" s="61"/>
      <c r="AS10032" s="61"/>
      <c r="AT10032" s="61"/>
      <c r="AU10032" s="61"/>
      <c r="AV10032" s="61"/>
      <c r="AW10032" s="61"/>
      <c r="AX10032" s="61"/>
      <c r="AY10032" s="61"/>
      <c r="AZ10032" s="61"/>
      <c r="BA10032" s="61"/>
    </row>
    <row r="10033" spans="39:53" x14ac:dyDescent="0.2">
      <c r="AM10033" s="61"/>
      <c r="AN10033" s="61"/>
      <c r="AO10033" s="171"/>
      <c r="AP10033" s="61"/>
      <c r="AQ10033" s="61"/>
      <c r="AR10033" s="61"/>
      <c r="AS10033" s="61"/>
      <c r="AT10033" s="61"/>
      <c r="AU10033" s="61"/>
      <c r="AV10033" s="61"/>
      <c r="AW10033" s="61"/>
      <c r="AX10033" s="61"/>
      <c r="AY10033" s="61"/>
      <c r="AZ10033" s="61"/>
      <c r="BA10033" s="61"/>
    </row>
    <row r="10034" spans="39:53" x14ac:dyDescent="0.2">
      <c r="AM10034" s="61"/>
      <c r="AN10034" s="61"/>
      <c r="AO10034" s="171"/>
      <c r="AP10034" s="61"/>
      <c r="AQ10034" s="61"/>
      <c r="AR10034" s="61"/>
      <c r="AS10034" s="61"/>
      <c r="AT10034" s="61"/>
      <c r="AU10034" s="61"/>
      <c r="AV10034" s="61"/>
      <c r="AW10034" s="61"/>
      <c r="AX10034" s="61"/>
      <c r="AY10034" s="61"/>
      <c r="AZ10034" s="61"/>
      <c r="BA10034" s="61"/>
    </row>
    <row r="10035" spans="39:53" x14ac:dyDescent="0.2">
      <c r="AM10035" s="61"/>
      <c r="AN10035" s="61"/>
      <c r="AO10035" s="171"/>
      <c r="AP10035" s="61"/>
      <c r="AQ10035" s="61"/>
      <c r="AR10035" s="61"/>
      <c r="AS10035" s="61"/>
      <c r="AT10035" s="61"/>
      <c r="AU10035" s="61"/>
      <c r="AV10035" s="61"/>
      <c r="AW10035" s="61"/>
      <c r="AX10035" s="61"/>
      <c r="AY10035" s="61"/>
      <c r="AZ10035" s="61"/>
      <c r="BA10035" s="61"/>
    </row>
    <row r="10036" spans="39:53" x14ac:dyDescent="0.2">
      <c r="AM10036" s="61"/>
      <c r="AN10036" s="61"/>
      <c r="AO10036" s="171"/>
      <c r="AP10036" s="61"/>
      <c r="AQ10036" s="61"/>
      <c r="AR10036" s="61"/>
      <c r="AS10036" s="61"/>
      <c r="AT10036" s="61"/>
      <c r="AU10036" s="61"/>
      <c r="AV10036" s="61"/>
      <c r="AW10036" s="61"/>
      <c r="AX10036" s="61"/>
      <c r="AY10036" s="61"/>
      <c r="AZ10036" s="61"/>
      <c r="BA10036" s="61"/>
    </row>
    <row r="10037" spans="39:53" x14ac:dyDescent="0.2">
      <c r="AM10037" s="61"/>
      <c r="AN10037" s="61"/>
      <c r="AO10037" s="171"/>
      <c r="AP10037" s="61"/>
      <c r="AQ10037" s="61"/>
      <c r="AR10037" s="61"/>
      <c r="AS10037" s="61"/>
      <c r="AT10037" s="61"/>
      <c r="AU10037" s="61"/>
      <c r="AV10037" s="61"/>
      <c r="AW10037" s="61"/>
      <c r="AX10037" s="61"/>
      <c r="AY10037" s="61"/>
      <c r="AZ10037" s="61"/>
      <c r="BA10037" s="61"/>
    </row>
    <row r="10038" spans="39:53" x14ac:dyDescent="0.2">
      <c r="AM10038" s="61"/>
      <c r="AN10038" s="61"/>
      <c r="AO10038" s="171"/>
      <c r="AP10038" s="61"/>
      <c r="AQ10038" s="61"/>
      <c r="AR10038" s="61"/>
      <c r="AS10038" s="61"/>
      <c r="AT10038" s="61"/>
      <c r="AU10038" s="61"/>
      <c r="AV10038" s="61"/>
      <c r="AW10038" s="61"/>
      <c r="AX10038" s="61"/>
      <c r="AY10038" s="61"/>
      <c r="AZ10038" s="61"/>
      <c r="BA10038" s="61"/>
    </row>
    <row r="10039" spans="39:53" x14ac:dyDescent="0.2">
      <c r="AM10039" s="61"/>
      <c r="AN10039" s="61"/>
      <c r="AO10039" s="171"/>
      <c r="AP10039" s="61"/>
      <c r="AQ10039" s="61"/>
      <c r="AR10039" s="61"/>
      <c r="AS10039" s="61"/>
      <c r="AT10039" s="61"/>
      <c r="AU10039" s="61"/>
      <c r="AV10039" s="61"/>
      <c r="AW10039" s="61"/>
      <c r="AX10039" s="61"/>
      <c r="AY10039" s="61"/>
      <c r="AZ10039" s="61"/>
      <c r="BA10039" s="61"/>
    </row>
    <row r="10040" spans="39:53" x14ac:dyDescent="0.2">
      <c r="AM10040" s="61"/>
      <c r="AN10040" s="61"/>
      <c r="AO10040" s="171"/>
      <c r="AP10040" s="61"/>
      <c r="AQ10040" s="61"/>
      <c r="AR10040" s="61"/>
      <c r="AS10040" s="61"/>
      <c r="AT10040" s="61"/>
      <c r="AU10040" s="61"/>
      <c r="AV10040" s="61"/>
      <c r="AW10040" s="61"/>
      <c r="AX10040" s="61"/>
      <c r="AY10040" s="61"/>
      <c r="AZ10040" s="61"/>
      <c r="BA10040" s="61"/>
    </row>
    <row r="10041" spans="39:53" x14ac:dyDescent="0.2">
      <c r="AM10041" s="61"/>
      <c r="AN10041" s="61"/>
      <c r="AO10041" s="171"/>
      <c r="AP10041" s="61"/>
      <c r="AQ10041" s="61"/>
      <c r="AR10041" s="61"/>
      <c r="AS10041" s="61"/>
      <c r="AT10041" s="61"/>
      <c r="AU10041" s="61"/>
      <c r="AV10041" s="61"/>
      <c r="AW10041" s="61"/>
      <c r="AX10041" s="61"/>
      <c r="AY10041" s="61"/>
      <c r="AZ10041" s="61"/>
      <c r="BA10041" s="61"/>
    </row>
    <row r="10042" spans="39:53" x14ac:dyDescent="0.2">
      <c r="AM10042" s="61"/>
      <c r="AN10042" s="61"/>
      <c r="AO10042" s="171"/>
      <c r="AP10042" s="61"/>
      <c r="AQ10042" s="61"/>
      <c r="AR10042" s="61"/>
      <c r="AS10042" s="61"/>
      <c r="AT10042" s="61"/>
      <c r="AU10042" s="61"/>
      <c r="AV10042" s="61"/>
      <c r="AW10042" s="61"/>
      <c r="AX10042" s="61"/>
      <c r="AY10042" s="61"/>
      <c r="AZ10042" s="61"/>
      <c r="BA10042" s="61"/>
    </row>
    <row r="10043" spans="39:53" x14ac:dyDescent="0.2">
      <c r="AM10043" s="61"/>
      <c r="AN10043" s="61"/>
      <c r="AO10043" s="171"/>
      <c r="AP10043" s="61"/>
      <c r="AQ10043" s="61"/>
      <c r="AR10043" s="61"/>
      <c r="AS10043" s="61"/>
      <c r="AT10043" s="61"/>
      <c r="AU10043" s="61"/>
      <c r="AV10043" s="61"/>
      <c r="AW10043" s="61"/>
      <c r="AX10043" s="61"/>
      <c r="AY10043" s="61"/>
      <c r="AZ10043" s="61"/>
      <c r="BA10043" s="61"/>
    </row>
    <row r="10044" spans="39:53" x14ac:dyDescent="0.2">
      <c r="AM10044" s="61"/>
      <c r="AN10044" s="61"/>
      <c r="AO10044" s="171"/>
      <c r="AP10044" s="61"/>
      <c r="AQ10044" s="61"/>
      <c r="AR10044" s="61"/>
      <c r="AS10044" s="61"/>
      <c r="AT10044" s="61"/>
      <c r="AU10044" s="61"/>
      <c r="AV10044" s="61"/>
      <c r="AW10044" s="61"/>
      <c r="AX10044" s="61"/>
      <c r="AY10044" s="61"/>
      <c r="AZ10044" s="61"/>
      <c r="BA10044" s="61"/>
    </row>
    <row r="10045" spans="39:53" x14ac:dyDescent="0.2">
      <c r="AM10045" s="61"/>
      <c r="AN10045" s="61"/>
      <c r="AO10045" s="171"/>
      <c r="AP10045" s="61"/>
      <c r="AQ10045" s="61"/>
      <c r="AR10045" s="61"/>
      <c r="AS10045" s="61"/>
      <c r="AT10045" s="61"/>
      <c r="AU10045" s="61"/>
      <c r="AV10045" s="61"/>
      <c r="AW10045" s="61"/>
      <c r="AX10045" s="61"/>
      <c r="AY10045" s="61"/>
      <c r="AZ10045" s="61"/>
      <c r="BA10045" s="61"/>
    </row>
    <row r="10046" spans="39:53" x14ac:dyDescent="0.2">
      <c r="AM10046" s="61"/>
      <c r="AN10046" s="61"/>
      <c r="AO10046" s="171"/>
      <c r="AP10046" s="61"/>
      <c r="AQ10046" s="61"/>
      <c r="AR10046" s="61"/>
      <c r="AS10046" s="61"/>
      <c r="AT10046" s="61"/>
      <c r="AU10046" s="61"/>
      <c r="AV10046" s="61"/>
      <c r="AW10046" s="61"/>
      <c r="AX10046" s="61"/>
      <c r="AY10046" s="61"/>
      <c r="AZ10046" s="61"/>
      <c r="BA10046" s="61"/>
    </row>
    <row r="10047" spans="39:53" x14ac:dyDescent="0.2">
      <c r="AM10047" s="61"/>
      <c r="AN10047" s="61"/>
      <c r="AO10047" s="171"/>
      <c r="AP10047" s="61"/>
      <c r="AQ10047" s="61"/>
      <c r="AR10047" s="61"/>
      <c r="AS10047" s="61"/>
      <c r="AT10047" s="61"/>
      <c r="AU10047" s="61"/>
      <c r="AV10047" s="61"/>
      <c r="AW10047" s="61"/>
      <c r="AX10047" s="61"/>
      <c r="AY10047" s="61"/>
      <c r="AZ10047" s="61"/>
      <c r="BA10047" s="61"/>
    </row>
    <row r="10048" spans="39:53" x14ac:dyDescent="0.2">
      <c r="AM10048" s="61"/>
      <c r="AN10048" s="61"/>
      <c r="AO10048" s="171"/>
      <c r="AP10048" s="61"/>
      <c r="AQ10048" s="61"/>
      <c r="AR10048" s="61"/>
      <c r="AS10048" s="61"/>
      <c r="AT10048" s="61"/>
      <c r="AU10048" s="61"/>
      <c r="AV10048" s="61"/>
      <c r="AW10048" s="61"/>
      <c r="AX10048" s="61"/>
      <c r="AY10048" s="61"/>
      <c r="AZ10048" s="61"/>
      <c r="BA10048" s="61"/>
    </row>
    <row r="10049" spans="39:53" x14ac:dyDescent="0.2">
      <c r="AM10049" s="61"/>
      <c r="AN10049" s="61"/>
      <c r="AO10049" s="171"/>
      <c r="AP10049" s="61"/>
      <c r="AQ10049" s="61"/>
      <c r="AR10049" s="61"/>
      <c r="AS10049" s="61"/>
      <c r="AT10049" s="61"/>
      <c r="AU10049" s="61"/>
      <c r="AV10049" s="61"/>
      <c r="AW10049" s="61"/>
      <c r="AX10049" s="61"/>
      <c r="AY10049" s="61"/>
      <c r="AZ10049" s="61"/>
      <c r="BA10049" s="61"/>
    </row>
    <row r="10050" spans="39:53" x14ac:dyDescent="0.2">
      <c r="AM10050" s="61"/>
      <c r="AN10050" s="61"/>
      <c r="AO10050" s="171"/>
      <c r="AP10050" s="61"/>
      <c r="AQ10050" s="61"/>
      <c r="AR10050" s="61"/>
      <c r="AS10050" s="61"/>
      <c r="AT10050" s="61"/>
      <c r="AU10050" s="61"/>
      <c r="AV10050" s="61"/>
      <c r="AW10050" s="61"/>
      <c r="AX10050" s="61"/>
      <c r="AY10050" s="61"/>
      <c r="AZ10050" s="61"/>
      <c r="BA10050" s="61"/>
    </row>
    <row r="10051" spans="39:53" x14ac:dyDescent="0.2">
      <c r="AM10051" s="61"/>
      <c r="AN10051" s="61"/>
      <c r="AO10051" s="171"/>
      <c r="AP10051" s="61"/>
      <c r="AQ10051" s="61"/>
      <c r="AR10051" s="61"/>
      <c r="AS10051" s="61"/>
      <c r="AT10051" s="61"/>
      <c r="AU10051" s="61"/>
      <c r="AV10051" s="61"/>
      <c r="AW10051" s="61"/>
      <c r="AX10051" s="61"/>
      <c r="AY10051" s="61"/>
      <c r="AZ10051" s="61"/>
      <c r="BA10051" s="61"/>
    </row>
    <row r="10052" spans="39:53" x14ac:dyDescent="0.2">
      <c r="AM10052" s="61"/>
      <c r="AN10052" s="61"/>
      <c r="AO10052" s="171"/>
      <c r="AP10052" s="61"/>
      <c r="AQ10052" s="61"/>
      <c r="AR10052" s="61"/>
      <c r="AS10052" s="61"/>
      <c r="AT10052" s="61"/>
      <c r="AU10052" s="61"/>
      <c r="AV10052" s="61"/>
      <c r="AW10052" s="61"/>
      <c r="AX10052" s="61"/>
      <c r="AY10052" s="61"/>
      <c r="AZ10052" s="61"/>
      <c r="BA10052" s="61"/>
    </row>
    <row r="10053" spans="39:53" x14ac:dyDescent="0.2">
      <c r="AM10053" s="61"/>
      <c r="AN10053" s="61"/>
      <c r="AO10053" s="171"/>
      <c r="AP10053" s="61"/>
      <c r="AQ10053" s="61"/>
      <c r="AR10053" s="61"/>
      <c r="AS10053" s="61"/>
      <c r="AT10053" s="61"/>
      <c r="AU10053" s="61"/>
      <c r="AV10053" s="61"/>
      <c r="AW10053" s="61"/>
      <c r="AX10053" s="61"/>
      <c r="AY10053" s="61"/>
      <c r="AZ10053" s="61"/>
      <c r="BA10053" s="61"/>
    </row>
    <row r="10054" spans="39:53" x14ac:dyDescent="0.2">
      <c r="AM10054" s="61"/>
      <c r="AN10054" s="61"/>
      <c r="AO10054" s="171"/>
      <c r="AP10054" s="61"/>
      <c r="AQ10054" s="61"/>
      <c r="AR10054" s="61"/>
      <c r="AS10054" s="61"/>
      <c r="AT10054" s="61"/>
      <c r="AU10054" s="61"/>
      <c r="AV10054" s="61"/>
      <c r="AW10054" s="61"/>
      <c r="AX10054" s="61"/>
      <c r="AY10054" s="61"/>
      <c r="AZ10054" s="61"/>
      <c r="BA10054" s="61"/>
    </row>
    <row r="10055" spans="39:53" x14ac:dyDescent="0.2">
      <c r="AM10055" s="61"/>
      <c r="AN10055" s="61"/>
      <c r="AO10055" s="171"/>
      <c r="AP10055" s="61"/>
      <c r="AQ10055" s="61"/>
      <c r="AR10055" s="61"/>
      <c r="AS10055" s="61"/>
      <c r="AT10055" s="61"/>
      <c r="AU10055" s="61"/>
      <c r="AV10055" s="61"/>
      <c r="AW10055" s="61"/>
      <c r="AX10055" s="61"/>
      <c r="AY10055" s="61"/>
      <c r="AZ10055" s="61"/>
      <c r="BA10055" s="61"/>
    </row>
    <row r="10056" spans="39:53" x14ac:dyDescent="0.2">
      <c r="AM10056" s="61"/>
      <c r="AN10056" s="61"/>
      <c r="AO10056" s="171"/>
      <c r="AP10056" s="61"/>
      <c r="AQ10056" s="61"/>
      <c r="AR10056" s="61"/>
      <c r="AS10056" s="61"/>
      <c r="AT10056" s="61"/>
      <c r="AU10056" s="61"/>
      <c r="AV10056" s="61"/>
      <c r="AW10056" s="61"/>
      <c r="AX10056" s="61"/>
      <c r="AY10056" s="61"/>
      <c r="AZ10056" s="61"/>
      <c r="BA10056" s="61"/>
    </row>
    <row r="10057" spans="39:53" x14ac:dyDescent="0.2">
      <c r="AM10057" s="61"/>
      <c r="AN10057" s="61"/>
      <c r="AO10057" s="171"/>
      <c r="AP10057" s="61"/>
      <c r="AQ10057" s="61"/>
      <c r="AR10057" s="61"/>
      <c r="AS10057" s="61"/>
      <c r="AT10057" s="61"/>
      <c r="AU10057" s="61"/>
      <c r="AV10057" s="61"/>
      <c r="AW10057" s="61"/>
      <c r="AX10057" s="61"/>
      <c r="AY10057" s="61"/>
      <c r="AZ10057" s="61"/>
      <c r="BA10057" s="61"/>
    </row>
    <row r="10058" spans="39:53" x14ac:dyDescent="0.2">
      <c r="AM10058" s="61"/>
      <c r="AN10058" s="61"/>
      <c r="AO10058" s="171"/>
      <c r="AP10058" s="61"/>
      <c r="AQ10058" s="61"/>
      <c r="AR10058" s="61"/>
      <c r="AS10058" s="61"/>
      <c r="AT10058" s="61"/>
      <c r="AU10058" s="61"/>
      <c r="AV10058" s="61"/>
      <c r="AW10058" s="61"/>
      <c r="AX10058" s="61"/>
      <c r="AY10058" s="61"/>
      <c r="AZ10058" s="61"/>
      <c r="BA10058" s="61"/>
    </row>
    <row r="10059" spans="39:53" x14ac:dyDescent="0.2">
      <c r="AM10059" s="61"/>
      <c r="AN10059" s="61"/>
      <c r="AO10059" s="171"/>
      <c r="AP10059" s="61"/>
      <c r="AQ10059" s="61"/>
      <c r="AR10059" s="61"/>
      <c r="AS10059" s="61"/>
      <c r="AT10059" s="61"/>
      <c r="AU10059" s="61"/>
      <c r="AV10059" s="61"/>
      <c r="AW10059" s="61"/>
      <c r="AX10059" s="61"/>
      <c r="AY10059" s="61"/>
      <c r="AZ10059" s="61"/>
      <c r="BA10059" s="61"/>
    </row>
    <row r="10060" spans="39:53" x14ac:dyDescent="0.2">
      <c r="AM10060" s="61"/>
      <c r="AN10060" s="61"/>
      <c r="AO10060" s="171"/>
      <c r="AP10060" s="61"/>
      <c r="AQ10060" s="61"/>
      <c r="AR10060" s="61"/>
      <c r="AS10060" s="61"/>
      <c r="AT10060" s="61"/>
      <c r="AU10060" s="61"/>
      <c r="AV10060" s="61"/>
      <c r="AW10060" s="61"/>
      <c r="AX10060" s="61"/>
      <c r="AY10060" s="61"/>
      <c r="AZ10060" s="61"/>
      <c r="BA10060" s="61"/>
    </row>
    <row r="10061" spans="39:53" x14ac:dyDescent="0.2">
      <c r="AM10061" s="61"/>
      <c r="AN10061" s="61"/>
      <c r="AO10061" s="171"/>
      <c r="AP10061" s="61"/>
      <c r="AQ10061" s="61"/>
      <c r="AR10061" s="61"/>
      <c r="AS10061" s="61"/>
      <c r="AT10061" s="61"/>
      <c r="AU10061" s="61"/>
      <c r="AV10061" s="61"/>
      <c r="AW10061" s="61"/>
      <c r="AX10061" s="61"/>
      <c r="AY10061" s="61"/>
      <c r="AZ10061" s="61"/>
      <c r="BA10061" s="61"/>
    </row>
    <row r="10062" spans="39:53" x14ac:dyDescent="0.2">
      <c r="AM10062" s="61"/>
      <c r="AN10062" s="61"/>
      <c r="AO10062" s="171"/>
      <c r="AP10062" s="61"/>
      <c r="AQ10062" s="61"/>
      <c r="AR10062" s="61"/>
      <c r="AS10062" s="61"/>
      <c r="AT10062" s="61"/>
      <c r="AU10062" s="61"/>
      <c r="AV10062" s="61"/>
      <c r="AW10062" s="61"/>
      <c r="AX10062" s="61"/>
      <c r="AY10062" s="61"/>
      <c r="AZ10062" s="61"/>
      <c r="BA10062" s="61"/>
    </row>
    <row r="10063" spans="39:53" x14ac:dyDescent="0.2">
      <c r="AM10063" s="61"/>
      <c r="AN10063" s="61"/>
      <c r="AO10063" s="171"/>
      <c r="AP10063" s="61"/>
      <c r="AQ10063" s="61"/>
      <c r="AR10063" s="61"/>
      <c r="AS10063" s="61"/>
      <c r="AT10063" s="61"/>
      <c r="AU10063" s="61"/>
      <c r="AV10063" s="61"/>
      <c r="AW10063" s="61"/>
      <c r="AX10063" s="61"/>
      <c r="AY10063" s="61"/>
      <c r="AZ10063" s="61"/>
      <c r="BA10063" s="61"/>
    </row>
    <row r="10064" spans="39:53" x14ac:dyDescent="0.2">
      <c r="AM10064" s="61"/>
      <c r="AN10064" s="61"/>
      <c r="AO10064" s="171"/>
      <c r="AP10064" s="61"/>
      <c r="AQ10064" s="61"/>
      <c r="AR10064" s="61"/>
      <c r="AS10064" s="61"/>
      <c r="AT10064" s="61"/>
      <c r="AU10064" s="61"/>
      <c r="AV10064" s="61"/>
      <c r="AW10064" s="61"/>
      <c r="AX10064" s="61"/>
      <c r="AY10064" s="61"/>
      <c r="AZ10064" s="61"/>
      <c r="BA10064" s="61"/>
    </row>
    <row r="10065" spans="39:53" x14ac:dyDescent="0.2">
      <c r="AM10065" s="61"/>
      <c r="AN10065" s="61"/>
      <c r="AO10065" s="171"/>
      <c r="AP10065" s="61"/>
      <c r="AQ10065" s="61"/>
      <c r="AR10065" s="61"/>
      <c r="AS10065" s="61"/>
      <c r="AT10065" s="61"/>
      <c r="AU10065" s="61"/>
      <c r="AV10065" s="61"/>
      <c r="AW10065" s="61"/>
      <c r="AX10065" s="61"/>
      <c r="AY10065" s="61"/>
      <c r="AZ10065" s="61"/>
      <c r="BA10065" s="61"/>
    </row>
    <row r="10066" spans="39:53" x14ac:dyDescent="0.2">
      <c r="AM10066" s="61"/>
      <c r="AN10066" s="61"/>
      <c r="AO10066" s="171"/>
      <c r="AP10066" s="61"/>
      <c r="AQ10066" s="61"/>
      <c r="AR10066" s="61"/>
      <c r="AS10066" s="61"/>
      <c r="AT10066" s="61"/>
      <c r="AU10066" s="61"/>
      <c r="AV10066" s="61"/>
      <c r="AW10066" s="61"/>
      <c r="AX10066" s="61"/>
      <c r="AY10066" s="61"/>
      <c r="AZ10066" s="61"/>
      <c r="BA10066" s="61"/>
    </row>
    <row r="10067" spans="39:53" x14ac:dyDescent="0.2">
      <c r="AM10067" s="61"/>
      <c r="AN10067" s="61"/>
      <c r="AO10067" s="171"/>
      <c r="AP10067" s="61"/>
      <c r="AQ10067" s="61"/>
      <c r="AR10067" s="61"/>
      <c r="AS10067" s="61"/>
      <c r="AT10067" s="61"/>
      <c r="AU10067" s="61"/>
      <c r="AV10067" s="61"/>
      <c r="AW10067" s="61"/>
      <c r="AX10067" s="61"/>
      <c r="AY10067" s="61"/>
      <c r="AZ10067" s="61"/>
      <c r="BA10067" s="61"/>
    </row>
    <row r="10068" spans="39:53" x14ac:dyDescent="0.2">
      <c r="AM10068" s="61"/>
      <c r="AN10068" s="61"/>
      <c r="AO10068" s="171"/>
      <c r="AP10068" s="61"/>
      <c r="AQ10068" s="61"/>
      <c r="AR10068" s="61"/>
      <c r="AS10068" s="61"/>
      <c r="AT10068" s="61"/>
      <c r="AU10068" s="61"/>
      <c r="AV10068" s="61"/>
      <c r="AW10068" s="61"/>
      <c r="AX10068" s="61"/>
      <c r="AY10068" s="61"/>
      <c r="AZ10068" s="61"/>
      <c r="BA10068" s="61"/>
    </row>
    <row r="10069" spans="39:53" x14ac:dyDescent="0.2">
      <c r="AM10069" s="61"/>
      <c r="AN10069" s="61"/>
      <c r="AO10069" s="171"/>
      <c r="AP10069" s="61"/>
      <c r="AQ10069" s="61"/>
      <c r="AR10069" s="61"/>
      <c r="AS10069" s="61"/>
      <c r="AT10069" s="61"/>
      <c r="AU10069" s="61"/>
      <c r="AV10069" s="61"/>
      <c r="AW10069" s="61"/>
      <c r="AX10069" s="61"/>
      <c r="AY10069" s="61"/>
      <c r="AZ10069" s="61"/>
      <c r="BA10069" s="61"/>
    </row>
    <row r="10070" spans="39:53" x14ac:dyDescent="0.2">
      <c r="AM10070" s="61"/>
      <c r="AN10070" s="61"/>
      <c r="AO10070" s="171"/>
      <c r="AP10070" s="61"/>
      <c r="AQ10070" s="61"/>
      <c r="AR10070" s="61"/>
      <c r="AS10070" s="61"/>
      <c r="AT10070" s="61"/>
      <c r="AU10070" s="61"/>
      <c r="AV10070" s="61"/>
      <c r="AW10070" s="61"/>
      <c r="AX10070" s="61"/>
      <c r="AY10070" s="61"/>
      <c r="AZ10070" s="61"/>
      <c r="BA10070" s="61"/>
    </row>
    <row r="10071" spans="39:53" x14ac:dyDescent="0.2">
      <c r="AM10071" s="61"/>
      <c r="AN10071" s="61"/>
      <c r="AO10071" s="171"/>
      <c r="AP10071" s="61"/>
      <c r="AQ10071" s="61"/>
      <c r="AR10071" s="61"/>
      <c r="AS10071" s="61"/>
      <c r="AT10071" s="61"/>
      <c r="AU10071" s="61"/>
      <c r="AV10071" s="61"/>
      <c r="AW10071" s="61"/>
      <c r="AX10071" s="61"/>
      <c r="AY10071" s="61"/>
      <c r="AZ10071" s="61"/>
      <c r="BA10071" s="61"/>
    </row>
    <row r="10072" spans="39:53" x14ac:dyDescent="0.2">
      <c r="AM10072" s="61"/>
      <c r="AN10072" s="61"/>
      <c r="AO10072" s="171"/>
      <c r="AP10072" s="61"/>
      <c r="AQ10072" s="61"/>
      <c r="AR10072" s="61"/>
      <c r="AS10072" s="61"/>
      <c r="AT10072" s="61"/>
      <c r="AU10072" s="61"/>
      <c r="AV10072" s="61"/>
      <c r="AW10072" s="61"/>
      <c r="AX10072" s="61"/>
      <c r="AY10072" s="61"/>
      <c r="AZ10072" s="61"/>
      <c r="BA10072" s="61"/>
    </row>
    <row r="10073" spans="39:53" x14ac:dyDescent="0.2">
      <c r="AM10073" s="61"/>
      <c r="AN10073" s="61"/>
      <c r="AO10073" s="171"/>
      <c r="AP10073" s="61"/>
      <c r="AQ10073" s="61"/>
      <c r="AR10073" s="61"/>
      <c r="AS10073" s="61"/>
      <c r="AT10073" s="61"/>
      <c r="AU10073" s="61"/>
      <c r="AV10073" s="61"/>
      <c r="AW10073" s="61"/>
      <c r="AX10073" s="61"/>
      <c r="AY10073" s="61"/>
      <c r="AZ10073" s="61"/>
      <c r="BA10073" s="61"/>
    </row>
    <row r="10074" spans="39:53" x14ac:dyDescent="0.2">
      <c r="AM10074" s="61"/>
      <c r="AN10074" s="61"/>
      <c r="AO10074" s="171"/>
      <c r="AP10074" s="61"/>
      <c r="AQ10074" s="61"/>
      <c r="AR10074" s="61"/>
      <c r="AS10074" s="61"/>
      <c r="AT10074" s="61"/>
      <c r="AU10074" s="61"/>
      <c r="AV10074" s="61"/>
      <c r="AW10074" s="61"/>
      <c r="AX10074" s="61"/>
      <c r="AY10074" s="61"/>
      <c r="AZ10074" s="61"/>
      <c r="BA10074" s="61"/>
    </row>
    <row r="10075" spans="39:53" x14ac:dyDescent="0.2">
      <c r="AM10075" s="61"/>
      <c r="AN10075" s="61"/>
      <c r="AO10075" s="171"/>
      <c r="AP10075" s="61"/>
      <c r="AQ10075" s="61"/>
      <c r="AR10075" s="61"/>
      <c r="AS10075" s="61"/>
      <c r="AT10075" s="61"/>
      <c r="AU10075" s="61"/>
      <c r="AV10075" s="61"/>
      <c r="AW10075" s="61"/>
      <c r="AX10075" s="61"/>
      <c r="AY10075" s="61"/>
      <c r="AZ10075" s="61"/>
      <c r="BA10075" s="61"/>
    </row>
    <row r="10076" spans="39:53" x14ac:dyDescent="0.2">
      <c r="AM10076" s="61"/>
      <c r="AN10076" s="61"/>
      <c r="AO10076" s="171"/>
      <c r="AP10076" s="61"/>
      <c r="AQ10076" s="61"/>
      <c r="AR10076" s="61"/>
      <c r="AS10076" s="61"/>
      <c r="AT10076" s="61"/>
      <c r="AU10076" s="61"/>
      <c r="AV10076" s="61"/>
      <c r="AW10076" s="61"/>
      <c r="AX10076" s="61"/>
      <c r="AY10076" s="61"/>
      <c r="AZ10076" s="61"/>
      <c r="BA10076" s="61"/>
    </row>
    <row r="10077" spans="39:53" x14ac:dyDescent="0.2">
      <c r="AM10077" s="61"/>
      <c r="AN10077" s="61"/>
      <c r="AO10077" s="171"/>
      <c r="AP10077" s="61"/>
      <c r="AQ10077" s="61"/>
      <c r="AR10077" s="61"/>
      <c r="AS10077" s="61"/>
      <c r="AT10077" s="61"/>
      <c r="AU10077" s="61"/>
      <c r="AV10077" s="61"/>
      <c r="AW10077" s="61"/>
      <c r="AX10077" s="61"/>
      <c r="AY10077" s="61"/>
      <c r="AZ10077" s="61"/>
      <c r="BA10077" s="61"/>
    </row>
    <row r="10078" spans="39:53" x14ac:dyDescent="0.2">
      <c r="AM10078" s="61"/>
      <c r="AN10078" s="61"/>
      <c r="AO10078" s="171"/>
      <c r="AP10078" s="61"/>
      <c r="AQ10078" s="61"/>
      <c r="AR10078" s="61"/>
      <c r="AS10078" s="61"/>
      <c r="AT10078" s="61"/>
      <c r="AU10078" s="61"/>
      <c r="AV10078" s="61"/>
      <c r="AW10078" s="61"/>
      <c r="AX10078" s="61"/>
      <c r="AY10078" s="61"/>
      <c r="AZ10078" s="61"/>
      <c r="BA10078" s="61"/>
    </row>
    <row r="10079" spans="39:53" x14ac:dyDescent="0.2">
      <c r="AM10079" s="61"/>
      <c r="AN10079" s="61"/>
      <c r="AO10079" s="171"/>
      <c r="AP10079" s="61"/>
      <c r="AQ10079" s="61"/>
      <c r="AR10079" s="61"/>
      <c r="AS10079" s="61"/>
      <c r="AT10079" s="61"/>
      <c r="AU10079" s="61"/>
      <c r="AV10079" s="61"/>
      <c r="AW10079" s="61"/>
      <c r="AX10079" s="61"/>
      <c r="AY10079" s="61"/>
      <c r="AZ10079" s="61"/>
      <c r="BA10079" s="61"/>
    </row>
    <row r="10080" spans="39:53" x14ac:dyDescent="0.2">
      <c r="AM10080" s="61"/>
      <c r="AN10080" s="61"/>
      <c r="AO10080" s="171"/>
      <c r="AP10080" s="61"/>
      <c r="AQ10080" s="61"/>
      <c r="AR10080" s="61"/>
      <c r="AS10080" s="61"/>
      <c r="AT10080" s="61"/>
      <c r="AU10080" s="61"/>
      <c r="AV10080" s="61"/>
      <c r="AW10080" s="61"/>
      <c r="AX10080" s="61"/>
      <c r="AY10080" s="61"/>
      <c r="AZ10080" s="61"/>
      <c r="BA10080" s="61"/>
    </row>
    <row r="10081" spans="39:53" x14ac:dyDescent="0.2">
      <c r="AM10081" s="61"/>
      <c r="AN10081" s="61"/>
      <c r="AO10081" s="171"/>
      <c r="AP10081" s="61"/>
      <c r="AQ10081" s="61"/>
      <c r="AR10081" s="61"/>
      <c r="AS10081" s="61"/>
      <c r="AT10081" s="61"/>
      <c r="AU10081" s="61"/>
      <c r="AV10081" s="61"/>
      <c r="AW10081" s="61"/>
      <c r="AX10081" s="61"/>
      <c r="AY10081" s="61"/>
      <c r="AZ10081" s="61"/>
      <c r="BA10081" s="61"/>
    </row>
    <row r="10082" spans="39:53" x14ac:dyDescent="0.2">
      <c r="AM10082" s="61"/>
      <c r="AN10082" s="61"/>
      <c r="AO10082" s="171"/>
      <c r="AP10082" s="61"/>
      <c r="AQ10082" s="61"/>
      <c r="AR10082" s="61"/>
      <c r="AS10082" s="61"/>
      <c r="AT10082" s="61"/>
      <c r="AU10082" s="61"/>
      <c r="AV10082" s="61"/>
      <c r="AW10082" s="61"/>
      <c r="AX10082" s="61"/>
      <c r="AY10082" s="61"/>
      <c r="AZ10082" s="61"/>
      <c r="BA10082" s="61"/>
    </row>
    <row r="10083" spans="39:53" x14ac:dyDescent="0.2">
      <c r="AM10083" s="61"/>
      <c r="AN10083" s="61"/>
      <c r="AO10083" s="171"/>
      <c r="AP10083" s="61"/>
      <c r="AQ10083" s="61"/>
      <c r="AR10083" s="61"/>
      <c r="AS10083" s="61"/>
      <c r="AT10083" s="61"/>
      <c r="AU10083" s="61"/>
      <c r="AV10083" s="61"/>
      <c r="AW10083" s="61"/>
      <c r="AX10083" s="61"/>
      <c r="AY10083" s="61"/>
      <c r="AZ10083" s="61"/>
      <c r="BA10083" s="61"/>
    </row>
    <row r="10084" spans="39:53" x14ac:dyDescent="0.2">
      <c r="AM10084" s="61"/>
      <c r="AN10084" s="61"/>
      <c r="AO10084" s="171"/>
      <c r="AP10084" s="61"/>
      <c r="AQ10084" s="61"/>
      <c r="AR10084" s="61"/>
      <c r="AS10084" s="61"/>
      <c r="AT10084" s="61"/>
      <c r="AU10084" s="61"/>
      <c r="AV10084" s="61"/>
      <c r="AW10084" s="61"/>
      <c r="AX10084" s="61"/>
      <c r="AY10084" s="61"/>
      <c r="AZ10084" s="61"/>
      <c r="BA10084" s="61"/>
    </row>
    <row r="10085" spans="39:53" x14ac:dyDescent="0.2">
      <c r="AM10085" s="61"/>
      <c r="AN10085" s="61"/>
      <c r="AO10085" s="171"/>
      <c r="AP10085" s="61"/>
      <c r="AQ10085" s="61"/>
      <c r="AR10085" s="61"/>
      <c r="AS10085" s="61"/>
      <c r="AT10085" s="61"/>
      <c r="AU10085" s="61"/>
      <c r="AV10085" s="61"/>
      <c r="AW10085" s="61"/>
      <c r="AX10085" s="61"/>
      <c r="AY10085" s="61"/>
      <c r="AZ10085" s="61"/>
      <c r="BA10085" s="61"/>
    </row>
    <row r="10086" spans="39:53" x14ac:dyDescent="0.2">
      <c r="AM10086" s="61"/>
      <c r="AN10086" s="61"/>
      <c r="AO10086" s="171"/>
      <c r="AP10086" s="61"/>
      <c r="AQ10086" s="61"/>
      <c r="AR10086" s="61"/>
      <c r="AS10086" s="61"/>
      <c r="AT10086" s="61"/>
      <c r="AU10086" s="61"/>
      <c r="AV10086" s="61"/>
      <c r="AW10086" s="61"/>
      <c r="AX10086" s="61"/>
      <c r="AY10086" s="61"/>
      <c r="AZ10086" s="61"/>
      <c r="BA10086" s="61"/>
    </row>
    <row r="10087" spans="39:53" x14ac:dyDescent="0.2">
      <c r="AM10087" s="61"/>
      <c r="AN10087" s="61"/>
      <c r="AO10087" s="171"/>
      <c r="AP10087" s="61"/>
      <c r="AQ10087" s="61"/>
      <c r="AR10087" s="61"/>
      <c r="AS10087" s="61"/>
      <c r="AT10087" s="61"/>
      <c r="AU10087" s="61"/>
      <c r="AV10087" s="61"/>
      <c r="AW10087" s="61"/>
      <c r="AX10087" s="61"/>
      <c r="AY10087" s="61"/>
      <c r="AZ10087" s="61"/>
      <c r="BA10087" s="61"/>
    </row>
    <row r="10088" spans="39:53" x14ac:dyDescent="0.2">
      <c r="AM10088" s="61"/>
      <c r="AN10088" s="61"/>
      <c r="AO10088" s="171"/>
      <c r="AP10088" s="61"/>
      <c r="AQ10088" s="61"/>
      <c r="AR10088" s="61"/>
      <c r="AS10088" s="61"/>
      <c r="AT10088" s="61"/>
      <c r="AU10088" s="61"/>
      <c r="AV10088" s="61"/>
      <c r="AW10088" s="61"/>
      <c r="AX10088" s="61"/>
      <c r="AY10088" s="61"/>
      <c r="AZ10088" s="61"/>
      <c r="BA10088" s="61"/>
    </row>
    <row r="10089" spans="39:53" x14ac:dyDescent="0.2">
      <c r="AM10089" s="61"/>
      <c r="AN10089" s="61"/>
      <c r="AO10089" s="171"/>
      <c r="AP10089" s="61"/>
      <c r="AQ10089" s="61"/>
      <c r="AR10089" s="61"/>
      <c r="AS10089" s="61"/>
      <c r="AT10089" s="61"/>
      <c r="AU10089" s="61"/>
      <c r="AV10089" s="61"/>
      <c r="AW10089" s="61"/>
      <c r="AX10089" s="61"/>
      <c r="AY10089" s="61"/>
      <c r="AZ10089" s="61"/>
      <c r="BA10089" s="61"/>
    </row>
    <row r="10090" spans="39:53" x14ac:dyDescent="0.2">
      <c r="AM10090" s="61"/>
      <c r="AN10090" s="61"/>
      <c r="AO10090" s="171"/>
      <c r="AP10090" s="61"/>
      <c r="AQ10090" s="61"/>
      <c r="AR10090" s="61"/>
      <c r="AS10090" s="61"/>
      <c r="AT10090" s="61"/>
      <c r="AU10090" s="61"/>
      <c r="AV10090" s="61"/>
      <c r="AW10090" s="61"/>
      <c r="AX10090" s="61"/>
      <c r="AY10090" s="61"/>
      <c r="AZ10090" s="61"/>
      <c r="BA10090" s="61"/>
    </row>
    <row r="10091" spans="39:53" x14ac:dyDescent="0.2">
      <c r="AM10091" s="61"/>
      <c r="AN10091" s="61"/>
      <c r="AO10091" s="171"/>
      <c r="AP10091" s="61"/>
      <c r="AQ10091" s="61"/>
      <c r="AR10091" s="61"/>
      <c r="AS10091" s="61"/>
      <c r="AT10091" s="61"/>
      <c r="AU10091" s="61"/>
      <c r="AV10091" s="61"/>
      <c r="AW10091" s="61"/>
      <c r="AX10091" s="61"/>
      <c r="AY10091" s="61"/>
      <c r="AZ10091" s="61"/>
      <c r="BA10091" s="61"/>
    </row>
    <row r="10092" spans="39:53" x14ac:dyDescent="0.2">
      <c r="AM10092" s="61"/>
      <c r="AN10092" s="61"/>
      <c r="AO10092" s="171"/>
      <c r="AP10092" s="61"/>
      <c r="AQ10092" s="61"/>
      <c r="AR10092" s="61"/>
      <c r="AS10092" s="61"/>
      <c r="AT10092" s="61"/>
      <c r="AU10092" s="61"/>
      <c r="AV10092" s="61"/>
      <c r="AW10092" s="61"/>
      <c r="AX10092" s="61"/>
      <c r="AY10092" s="61"/>
      <c r="AZ10092" s="61"/>
      <c r="BA10092" s="61"/>
    </row>
    <row r="10093" spans="39:53" x14ac:dyDescent="0.2">
      <c r="AM10093" s="61"/>
      <c r="AN10093" s="61"/>
      <c r="AO10093" s="171"/>
      <c r="AP10093" s="61"/>
      <c r="AQ10093" s="61"/>
      <c r="AR10093" s="61"/>
      <c r="AS10093" s="61"/>
      <c r="AT10093" s="61"/>
      <c r="AU10093" s="61"/>
      <c r="AV10093" s="61"/>
      <c r="AW10093" s="61"/>
      <c r="AX10093" s="61"/>
      <c r="AY10093" s="61"/>
      <c r="AZ10093" s="61"/>
      <c r="BA10093" s="61"/>
    </row>
    <row r="10094" spans="39:53" x14ac:dyDescent="0.2">
      <c r="AM10094" s="61"/>
      <c r="AN10094" s="61"/>
      <c r="AO10094" s="171"/>
      <c r="AP10094" s="61"/>
      <c r="AQ10094" s="61"/>
      <c r="AR10094" s="61"/>
      <c r="AS10094" s="61"/>
      <c r="AT10094" s="61"/>
      <c r="AU10094" s="61"/>
      <c r="AV10094" s="61"/>
      <c r="AW10094" s="61"/>
      <c r="AX10094" s="61"/>
      <c r="AY10094" s="61"/>
      <c r="AZ10094" s="61"/>
      <c r="BA10094" s="61"/>
    </row>
    <row r="10095" spans="39:53" x14ac:dyDescent="0.2">
      <c r="AM10095" s="61"/>
      <c r="AN10095" s="61"/>
      <c r="AO10095" s="171"/>
      <c r="AP10095" s="61"/>
      <c r="AQ10095" s="61"/>
      <c r="AR10095" s="61"/>
      <c r="AS10095" s="61"/>
      <c r="AT10095" s="61"/>
      <c r="AU10095" s="61"/>
      <c r="AV10095" s="61"/>
      <c r="AW10095" s="61"/>
      <c r="AX10095" s="61"/>
      <c r="AY10095" s="61"/>
      <c r="AZ10095" s="61"/>
      <c r="BA10095" s="61"/>
    </row>
    <row r="10096" spans="39:53" x14ac:dyDescent="0.2">
      <c r="AM10096" s="61"/>
      <c r="AN10096" s="61"/>
      <c r="AO10096" s="171"/>
      <c r="AP10096" s="61"/>
      <c r="AQ10096" s="61"/>
      <c r="AR10096" s="61"/>
      <c r="AS10096" s="61"/>
      <c r="AT10096" s="61"/>
      <c r="AU10096" s="61"/>
      <c r="AV10096" s="61"/>
      <c r="AW10096" s="61"/>
      <c r="AX10096" s="61"/>
      <c r="AY10096" s="61"/>
      <c r="AZ10096" s="61"/>
      <c r="BA10096" s="61"/>
    </row>
    <row r="10097" spans="39:53" x14ac:dyDescent="0.2">
      <c r="AM10097" s="61"/>
      <c r="AN10097" s="61"/>
      <c r="AO10097" s="171"/>
      <c r="AP10097" s="61"/>
      <c r="AQ10097" s="61"/>
      <c r="AR10097" s="61"/>
      <c r="AS10097" s="61"/>
      <c r="AT10097" s="61"/>
      <c r="AU10097" s="61"/>
      <c r="AV10097" s="61"/>
      <c r="AW10097" s="61"/>
      <c r="AX10097" s="61"/>
      <c r="AY10097" s="61"/>
      <c r="AZ10097" s="61"/>
      <c r="BA10097" s="61"/>
    </row>
    <row r="10098" spans="39:53" x14ac:dyDescent="0.2">
      <c r="AM10098" s="61"/>
      <c r="AN10098" s="61"/>
      <c r="AO10098" s="171"/>
      <c r="AP10098" s="61"/>
      <c r="AQ10098" s="61"/>
      <c r="AR10098" s="61"/>
      <c r="AS10098" s="61"/>
      <c r="AT10098" s="61"/>
      <c r="AU10098" s="61"/>
      <c r="AV10098" s="61"/>
      <c r="AW10098" s="61"/>
      <c r="AX10098" s="61"/>
      <c r="AY10098" s="61"/>
      <c r="AZ10098" s="61"/>
      <c r="BA10098" s="61"/>
    </row>
    <row r="10099" spans="39:53" x14ac:dyDescent="0.2">
      <c r="AM10099" s="61"/>
      <c r="AN10099" s="61"/>
      <c r="AO10099" s="171"/>
      <c r="AP10099" s="61"/>
      <c r="AQ10099" s="61"/>
      <c r="AR10099" s="61"/>
      <c r="AS10099" s="61"/>
      <c r="AT10099" s="61"/>
      <c r="AU10099" s="61"/>
      <c r="AV10099" s="61"/>
      <c r="AW10099" s="61"/>
      <c r="AX10099" s="61"/>
      <c r="AY10099" s="61"/>
      <c r="AZ10099" s="61"/>
      <c r="BA10099" s="61"/>
    </row>
    <row r="10100" spans="39:53" x14ac:dyDescent="0.2">
      <c r="AM10100" s="61"/>
      <c r="AN10100" s="61"/>
      <c r="AO10100" s="171"/>
      <c r="AP10100" s="61"/>
      <c r="AQ10100" s="61"/>
      <c r="AR10100" s="61"/>
      <c r="AS10100" s="61"/>
      <c r="AT10100" s="61"/>
      <c r="AU10100" s="61"/>
      <c r="AV10100" s="61"/>
      <c r="AW10100" s="61"/>
      <c r="AX10100" s="61"/>
      <c r="AY10100" s="61"/>
      <c r="AZ10100" s="61"/>
      <c r="BA10100" s="61"/>
    </row>
    <row r="10101" spans="39:53" x14ac:dyDescent="0.2">
      <c r="AM10101" s="61"/>
      <c r="AN10101" s="61"/>
      <c r="AO10101" s="171"/>
      <c r="AP10101" s="61"/>
      <c r="AQ10101" s="61"/>
      <c r="AR10101" s="61"/>
      <c r="AS10101" s="61"/>
      <c r="AT10101" s="61"/>
      <c r="AU10101" s="61"/>
      <c r="AV10101" s="61"/>
      <c r="AW10101" s="61"/>
      <c r="AX10101" s="61"/>
      <c r="AY10101" s="61"/>
      <c r="AZ10101" s="61"/>
      <c r="BA10101" s="61"/>
    </row>
    <row r="10102" spans="39:53" x14ac:dyDescent="0.2">
      <c r="AM10102" s="61"/>
      <c r="AN10102" s="61"/>
      <c r="AO10102" s="171"/>
      <c r="AP10102" s="61"/>
      <c r="AQ10102" s="61"/>
      <c r="AR10102" s="61"/>
      <c r="AS10102" s="61"/>
      <c r="AT10102" s="61"/>
      <c r="AU10102" s="61"/>
      <c r="AV10102" s="61"/>
      <c r="AW10102" s="61"/>
      <c r="AX10102" s="61"/>
      <c r="AY10102" s="61"/>
      <c r="AZ10102" s="61"/>
      <c r="BA10102" s="61"/>
    </row>
    <row r="10103" spans="39:53" x14ac:dyDescent="0.2">
      <c r="AM10103" s="61"/>
      <c r="AN10103" s="61"/>
      <c r="AO10103" s="171"/>
      <c r="AP10103" s="61"/>
      <c r="AQ10103" s="61"/>
      <c r="AR10103" s="61"/>
      <c r="AS10103" s="61"/>
      <c r="AT10103" s="61"/>
      <c r="AU10103" s="61"/>
      <c r="AV10103" s="61"/>
      <c r="AW10103" s="61"/>
      <c r="AX10103" s="61"/>
      <c r="AY10103" s="61"/>
      <c r="AZ10103" s="61"/>
      <c r="BA10103" s="61"/>
    </row>
    <row r="10104" spans="39:53" x14ac:dyDescent="0.2">
      <c r="AM10104" s="61"/>
      <c r="AN10104" s="61"/>
      <c r="AO10104" s="171"/>
      <c r="AP10104" s="61"/>
      <c r="AQ10104" s="61"/>
      <c r="AR10104" s="61"/>
      <c r="AS10104" s="61"/>
      <c r="AT10104" s="61"/>
      <c r="AU10104" s="61"/>
      <c r="AV10104" s="61"/>
      <c r="AW10104" s="61"/>
      <c r="AX10104" s="61"/>
      <c r="AY10104" s="61"/>
      <c r="AZ10104" s="61"/>
      <c r="BA10104" s="61"/>
    </row>
    <row r="10105" spans="39:53" x14ac:dyDescent="0.2">
      <c r="AM10105" s="61"/>
      <c r="AN10105" s="61"/>
      <c r="AO10105" s="171"/>
      <c r="AP10105" s="61"/>
      <c r="AQ10105" s="61"/>
      <c r="AR10105" s="61"/>
      <c r="AS10105" s="61"/>
      <c r="AT10105" s="61"/>
      <c r="AU10105" s="61"/>
      <c r="AV10105" s="61"/>
      <c r="AW10105" s="61"/>
      <c r="AX10105" s="61"/>
      <c r="AY10105" s="61"/>
      <c r="AZ10105" s="61"/>
      <c r="BA10105" s="61"/>
    </row>
    <row r="10106" spans="39:53" x14ac:dyDescent="0.2">
      <c r="AM10106" s="61"/>
      <c r="AN10106" s="61"/>
      <c r="AO10106" s="171"/>
      <c r="AP10106" s="61"/>
      <c r="AQ10106" s="61"/>
      <c r="AR10106" s="61"/>
      <c r="AS10106" s="61"/>
      <c r="AT10106" s="61"/>
      <c r="AU10106" s="61"/>
      <c r="AV10106" s="61"/>
      <c r="AW10106" s="61"/>
      <c r="AX10106" s="61"/>
      <c r="AY10106" s="61"/>
      <c r="AZ10106" s="61"/>
      <c r="BA10106" s="61"/>
    </row>
    <row r="10107" spans="39:53" x14ac:dyDescent="0.2">
      <c r="AM10107" s="61"/>
      <c r="AN10107" s="61"/>
      <c r="AO10107" s="171"/>
      <c r="AP10107" s="61"/>
      <c r="AQ10107" s="61"/>
      <c r="AR10107" s="61"/>
      <c r="AS10107" s="61"/>
      <c r="AT10107" s="61"/>
      <c r="AU10107" s="61"/>
      <c r="AV10107" s="61"/>
      <c r="AW10107" s="61"/>
      <c r="AX10107" s="61"/>
      <c r="AY10107" s="61"/>
      <c r="AZ10107" s="61"/>
      <c r="BA10107" s="61"/>
    </row>
    <row r="10108" spans="39:53" x14ac:dyDescent="0.2">
      <c r="AM10108" s="61"/>
      <c r="AN10108" s="61"/>
      <c r="AO10108" s="171"/>
      <c r="AP10108" s="61"/>
      <c r="AQ10108" s="61"/>
      <c r="AR10108" s="61"/>
      <c r="AS10108" s="61"/>
      <c r="AT10108" s="61"/>
      <c r="AU10108" s="61"/>
      <c r="AV10108" s="61"/>
      <c r="AW10108" s="61"/>
      <c r="AX10108" s="61"/>
      <c r="AY10108" s="61"/>
      <c r="AZ10108" s="61"/>
      <c r="BA10108" s="61"/>
    </row>
    <row r="10109" spans="39:53" x14ac:dyDescent="0.2">
      <c r="AM10109" s="61"/>
      <c r="AN10109" s="61"/>
      <c r="AO10109" s="171"/>
      <c r="AP10109" s="61"/>
      <c r="AQ10109" s="61"/>
      <c r="AR10109" s="61"/>
      <c r="AS10109" s="61"/>
      <c r="AT10109" s="61"/>
      <c r="AU10109" s="61"/>
      <c r="AV10109" s="61"/>
      <c r="AW10109" s="61"/>
      <c r="AX10109" s="61"/>
      <c r="AY10109" s="61"/>
      <c r="AZ10109" s="61"/>
      <c r="BA10109" s="61"/>
    </row>
    <row r="10110" spans="39:53" x14ac:dyDescent="0.2">
      <c r="AM10110" s="61"/>
      <c r="AN10110" s="61"/>
      <c r="AO10110" s="171"/>
      <c r="AP10110" s="61"/>
      <c r="AQ10110" s="61"/>
      <c r="AR10110" s="61"/>
      <c r="AS10110" s="61"/>
      <c r="AT10110" s="61"/>
      <c r="AU10110" s="61"/>
      <c r="AV10110" s="61"/>
      <c r="AW10110" s="61"/>
      <c r="AX10110" s="61"/>
      <c r="AY10110" s="61"/>
      <c r="AZ10110" s="61"/>
      <c r="BA10110" s="61"/>
    </row>
    <row r="10111" spans="39:53" x14ac:dyDescent="0.2">
      <c r="AM10111" s="61"/>
      <c r="AN10111" s="61"/>
      <c r="AO10111" s="171"/>
      <c r="AP10111" s="61"/>
      <c r="AQ10111" s="61"/>
      <c r="AR10111" s="61"/>
      <c r="AS10111" s="61"/>
      <c r="AT10111" s="61"/>
      <c r="AU10111" s="61"/>
      <c r="AV10111" s="61"/>
      <c r="AW10111" s="61"/>
      <c r="AX10111" s="61"/>
      <c r="AY10111" s="61"/>
      <c r="AZ10111" s="61"/>
      <c r="BA10111" s="61"/>
    </row>
    <row r="10112" spans="39:53" x14ac:dyDescent="0.2">
      <c r="AM10112" s="61"/>
      <c r="AN10112" s="61"/>
      <c r="AO10112" s="171"/>
      <c r="AP10112" s="61"/>
      <c r="AQ10112" s="61"/>
      <c r="AR10112" s="61"/>
      <c r="AS10112" s="61"/>
      <c r="AT10112" s="61"/>
      <c r="AU10112" s="61"/>
      <c r="AV10112" s="61"/>
      <c r="AW10112" s="61"/>
      <c r="AX10112" s="61"/>
      <c r="AY10112" s="61"/>
      <c r="AZ10112" s="61"/>
      <c r="BA10112" s="61"/>
    </row>
    <row r="10113" spans="39:53" x14ac:dyDescent="0.2">
      <c r="AM10113" s="61"/>
      <c r="AN10113" s="61"/>
      <c r="AO10113" s="171"/>
      <c r="AP10113" s="61"/>
      <c r="AQ10113" s="61"/>
      <c r="AR10113" s="61"/>
      <c r="AS10113" s="61"/>
      <c r="AT10113" s="61"/>
      <c r="AU10113" s="61"/>
      <c r="AV10113" s="61"/>
      <c r="AW10113" s="61"/>
      <c r="AX10113" s="61"/>
      <c r="AY10113" s="61"/>
      <c r="AZ10113" s="61"/>
      <c r="BA10113" s="61"/>
    </row>
    <row r="10114" spans="39:53" x14ac:dyDescent="0.2">
      <c r="AM10114" s="61"/>
      <c r="AN10114" s="61"/>
      <c r="AO10114" s="171"/>
      <c r="AP10114" s="61"/>
      <c r="AQ10114" s="61"/>
      <c r="AR10114" s="61"/>
      <c r="AS10114" s="61"/>
      <c r="AT10114" s="61"/>
      <c r="AU10114" s="61"/>
      <c r="AV10114" s="61"/>
      <c r="AW10114" s="61"/>
      <c r="AX10114" s="61"/>
      <c r="AY10114" s="61"/>
      <c r="AZ10114" s="61"/>
      <c r="BA10114" s="61"/>
    </row>
    <row r="10115" spans="39:53" x14ac:dyDescent="0.2">
      <c r="AM10115" s="61"/>
      <c r="AN10115" s="61"/>
      <c r="AO10115" s="171"/>
      <c r="AP10115" s="61"/>
      <c r="AQ10115" s="61"/>
      <c r="AR10115" s="61"/>
      <c r="AS10115" s="61"/>
      <c r="AT10115" s="61"/>
      <c r="AU10115" s="61"/>
      <c r="AV10115" s="61"/>
      <c r="AW10115" s="61"/>
      <c r="AX10115" s="61"/>
      <c r="AY10115" s="61"/>
      <c r="AZ10115" s="61"/>
      <c r="BA10115" s="61"/>
    </row>
    <row r="10116" spans="39:53" x14ac:dyDescent="0.2">
      <c r="AM10116" s="61"/>
      <c r="AN10116" s="61"/>
      <c r="AO10116" s="171"/>
      <c r="AP10116" s="61"/>
      <c r="AQ10116" s="61"/>
      <c r="AR10116" s="61"/>
      <c r="AS10116" s="61"/>
      <c r="AT10116" s="61"/>
      <c r="AU10116" s="61"/>
      <c r="AV10116" s="61"/>
      <c r="AW10116" s="61"/>
      <c r="AX10116" s="61"/>
      <c r="AY10116" s="61"/>
      <c r="AZ10116" s="61"/>
      <c r="BA10116" s="61"/>
    </row>
    <row r="10117" spans="39:53" x14ac:dyDescent="0.2">
      <c r="AM10117" s="61"/>
      <c r="AN10117" s="61"/>
      <c r="AO10117" s="171"/>
      <c r="AP10117" s="61"/>
      <c r="AQ10117" s="61"/>
      <c r="AR10117" s="61"/>
      <c r="AS10117" s="61"/>
      <c r="AT10117" s="61"/>
      <c r="AU10117" s="61"/>
      <c r="AV10117" s="61"/>
      <c r="AW10117" s="61"/>
      <c r="AX10117" s="61"/>
      <c r="AY10117" s="61"/>
      <c r="AZ10117" s="61"/>
      <c r="BA10117" s="61"/>
    </row>
    <row r="10118" spans="39:53" x14ac:dyDescent="0.2">
      <c r="AM10118" s="61"/>
      <c r="AN10118" s="61"/>
      <c r="AO10118" s="171"/>
      <c r="AP10118" s="61"/>
      <c r="AQ10118" s="61"/>
      <c r="AR10118" s="61"/>
      <c r="AS10118" s="61"/>
      <c r="AT10118" s="61"/>
      <c r="AU10118" s="61"/>
      <c r="AV10118" s="61"/>
      <c r="AW10118" s="61"/>
      <c r="AX10118" s="61"/>
      <c r="AY10118" s="61"/>
      <c r="AZ10118" s="61"/>
      <c r="BA10118" s="61"/>
    </row>
    <row r="10119" spans="39:53" x14ac:dyDescent="0.2">
      <c r="AM10119" s="61"/>
      <c r="AN10119" s="61"/>
      <c r="AO10119" s="171"/>
      <c r="AP10119" s="61"/>
      <c r="AQ10119" s="61"/>
      <c r="AR10119" s="61"/>
      <c r="AS10119" s="61"/>
      <c r="AT10119" s="61"/>
      <c r="AU10119" s="61"/>
      <c r="AV10119" s="61"/>
      <c r="AW10119" s="61"/>
      <c r="AX10119" s="61"/>
      <c r="AY10119" s="61"/>
      <c r="AZ10119" s="61"/>
      <c r="BA10119" s="61"/>
    </row>
    <row r="10120" spans="39:53" x14ac:dyDescent="0.2">
      <c r="AM10120" s="61"/>
      <c r="AN10120" s="61"/>
      <c r="AO10120" s="171"/>
      <c r="AP10120" s="61"/>
      <c r="AQ10120" s="61"/>
      <c r="AR10120" s="61"/>
      <c r="AS10120" s="61"/>
      <c r="AT10120" s="61"/>
      <c r="AU10120" s="61"/>
      <c r="AV10120" s="61"/>
      <c r="AW10120" s="61"/>
      <c r="AX10120" s="61"/>
      <c r="AY10120" s="61"/>
      <c r="AZ10120" s="61"/>
      <c r="BA10120" s="61"/>
    </row>
    <row r="10121" spans="39:53" x14ac:dyDescent="0.2">
      <c r="AM10121" s="61"/>
      <c r="AN10121" s="61"/>
      <c r="AO10121" s="171"/>
      <c r="AP10121" s="61"/>
      <c r="AQ10121" s="61"/>
      <c r="AR10121" s="61"/>
      <c r="AS10121" s="61"/>
      <c r="AT10121" s="61"/>
      <c r="AU10121" s="61"/>
      <c r="AV10121" s="61"/>
      <c r="AW10121" s="61"/>
      <c r="AX10121" s="61"/>
      <c r="AY10121" s="61"/>
      <c r="AZ10121" s="61"/>
      <c r="BA10121" s="61"/>
    </row>
    <row r="10122" spans="39:53" x14ac:dyDescent="0.2">
      <c r="AM10122" s="61"/>
      <c r="AN10122" s="61"/>
      <c r="AO10122" s="171"/>
      <c r="AP10122" s="61"/>
      <c r="AQ10122" s="61"/>
      <c r="AR10122" s="61"/>
      <c r="AS10122" s="61"/>
      <c r="AT10122" s="61"/>
      <c r="AU10122" s="61"/>
      <c r="AV10122" s="61"/>
      <c r="AW10122" s="61"/>
      <c r="AX10122" s="61"/>
      <c r="AY10122" s="61"/>
      <c r="AZ10122" s="61"/>
      <c r="BA10122" s="61"/>
    </row>
    <row r="10123" spans="39:53" x14ac:dyDescent="0.2">
      <c r="AM10123" s="61"/>
      <c r="AN10123" s="61"/>
      <c r="AO10123" s="171"/>
      <c r="AP10123" s="61"/>
      <c r="AQ10123" s="61"/>
      <c r="AR10123" s="61"/>
      <c r="AS10123" s="61"/>
      <c r="AT10123" s="61"/>
      <c r="AU10123" s="61"/>
      <c r="AV10123" s="61"/>
      <c r="AW10123" s="61"/>
      <c r="AX10123" s="61"/>
      <c r="AY10123" s="61"/>
      <c r="AZ10123" s="61"/>
      <c r="BA10123" s="61"/>
    </row>
    <row r="10124" spans="39:53" x14ac:dyDescent="0.2">
      <c r="AM10124" s="61"/>
      <c r="AN10124" s="61"/>
      <c r="AO10124" s="171"/>
      <c r="AP10124" s="61"/>
      <c r="AQ10124" s="61"/>
      <c r="AR10124" s="61"/>
      <c r="AS10124" s="61"/>
      <c r="AT10124" s="61"/>
      <c r="AU10124" s="61"/>
      <c r="AV10124" s="61"/>
      <c r="AW10124" s="61"/>
      <c r="AX10124" s="61"/>
      <c r="AY10124" s="61"/>
      <c r="AZ10124" s="61"/>
      <c r="BA10124" s="61"/>
    </row>
    <row r="10125" spans="39:53" x14ac:dyDescent="0.2">
      <c r="AM10125" s="61"/>
      <c r="AN10125" s="61"/>
      <c r="AO10125" s="171"/>
      <c r="AP10125" s="61"/>
      <c r="AQ10125" s="61"/>
      <c r="AR10125" s="61"/>
      <c r="AS10125" s="61"/>
      <c r="AT10125" s="61"/>
      <c r="AU10125" s="61"/>
      <c r="AV10125" s="61"/>
      <c r="AW10125" s="61"/>
      <c r="AX10125" s="61"/>
      <c r="AY10125" s="61"/>
      <c r="AZ10125" s="61"/>
      <c r="BA10125" s="61"/>
    </row>
    <row r="10126" spans="39:53" x14ac:dyDescent="0.2">
      <c r="AM10126" s="61"/>
      <c r="AN10126" s="61"/>
      <c r="AO10126" s="171"/>
      <c r="AP10126" s="61"/>
      <c r="AQ10126" s="61"/>
      <c r="AR10126" s="61"/>
      <c r="AS10126" s="61"/>
      <c r="AT10126" s="61"/>
      <c r="AU10126" s="61"/>
      <c r="AV10126" s="61"/>
      <c r="AW10126" s="61"/>
      <c r="AX10126" s="61"/>
      <c r="AY10126" s="61"/>
      <c r="AZ10126" s="61"/>
      <c r="BA10126" s="61"/>
    </row>
    <row r="10127" spans="39:53" x14ac:dyDescent="0.2">
      <c r="AM10127" s="61"/>
      <c r="AN10127" s="61"/>
      <c r="AO10127" s="171"/>
      <c r="AP10127" s="61"/>
      <c r="AQ10127" s="61"/>
      <c r="AR10127" s="61"/>
      <c r="AS10127" s="61"/>
      <c r="AT10127" s="61"/>
      <c r="AU10127" s="61"/>
      <c r="AV10127" s="61"/>
      <c r="AW10127" s="61"/>
      <c r="AX10127" s="61"/>
      <c r="AY10127" s="61"/>
      <c r="AZ10127" s="61"/>
      <c r="BA10127" s="61"/>
    </row>
    <row r="10128" spans="39:53" x14ac:dyDescent="0.2">
      <c r="AM10128" s="61"/>
      <c r="AN10128" s="61"/>
      <c r="AO10128" s="171"/>
      <c r="AP10128" s="61"/>
      <c r="AQ10128" s="61"/>
      <c r="AR10128" s="61"/>
      <c r="AS10128" s="61"/>
      <c r="AT10128" s="61"/>
      <c r="AU10128" s="61"/>
      <c r="AV10128" s="61"/>
      <c r="AW10128" s="61"/>
      <c r="AX10128" s="61"/>
      <c r="AY10128" s="61"/>
      <c r="AZ10128" s="61"/>
      <c r="BA10128" s="61"/>
    </row>
    <row r="10129" spans="39:53" x14ac:dyDescent="0.2">
      <c r="AM10129" s="61"/>
      <c r="AN10129" s="61"/>
      <c r="AO10129" s="171"/>
      <c r="AP10129" s="61"/>
      <c r="AQ10129" s="61"/>
      <c r="AR10129" s="61"/>
      <c r="AS10129" s="61"/>
      <c r="AT10129" s="61"/>
      <c r="AU10129" s="61"/>
      <c r="AV10129" s="61"/>
      <c r="AW10129" s="61"/>
      <c r="AX10129" s="61"/>
      <c r="AY10129" s="61"/>
      <c r="AZ10129" s="61"/>
      <c r="BA10129" s="61"/>
    </row>
    <row r="10130" spans="39:53" x14ac:dyDescent="0.2">
      <c r="AM10130" s="61"/>
      <c r="AN10130" s="61"/>
      <c r="AO10130" s="171"/>
      <c r="AP10130" s="61"/>
      <c r="AQ10130" s="61"/>
      <c r="AR10130" s="61"/>
      <c r="AS10130" s="61"/>
      <c r="AT10130" s="61"/>
      <c r="AU10130" s="61"/>
      <c r="AV10130" s="61"/>
      <c r="AW10130" s="61"/>
      <c r="AX10130" s="61"/>
      <c r="AY10130" s="61"/>
      <c r="AZ10130" s="61"/>
      <c r="BA10130" s="61"/>
    </row>
    <row r="10131" spans="39:53" x14ac:dyDescent="0.2">
      <c r="AM10131" s="61"/>
      <c r="AN10131" s="61"/>
      <c r="AO10131" s="171"/>
      <c r="AP10131" s="61"/>
      <c r="AQ10131" s="61"/>
      <c r="AR10131" s="61"/>
      <c r="AS10131" s="61"/>
      <c r="AT10131" s="61"/>
      <c r="AU10131" s="61"/>
      <c r="AV10131" s="61"/>
      <c r="AW10131" s="61"/>
      <c r="AX10131" s="61"/>
      <c r="AY10131" s="61"/>
      <c r="AZ10131" s="61"/>
      <c r="BA10131" s="61"/>
    </row>
    <row r="10132" spans="39:53" x14ac:dyDescent="0.2">
      <c r="AM10132" s="61"/>
      <c r="AN10132" s="61"/>
      <c r="AO10132" s="171"/>
      <c r="AP10132" s="61"/>
      <c r="AQ10132" s="61"/>
      <c r="AR10132" s="61"/>
      <c r="AS10132" s="61"/>
      <c r="AT10132" s="61"/>
      <c r="AU10132" s="61"/>
      <c r="AV10132" s="61"/>
      <c r="AW10132" s="61"/>
      <c r="AX10132" s="61"/>
      <c r="AY10132" s="61"/>
      <c r="AZ10132" s="61"/>
      <c r="BA10132" s="61"/>
    </row>
    <row r="10133" spans="39:53" x14ac:dyDescent="0.2">
      <c r="AM10133" s="61"/>
      <c r="AN10133" s="61"/>
      <c r="AO10133" s="171"/>
      <c r="AP10133" s="61"/>
      <c r="AQ10133" s="61"/>
      <c r="AR10133" s="61"/>
      <c r="AS10133" s="61"/>
      <c r="AT10133" s="61"/>
      <c r="AU10133" s="61"/>
      <c r="AV10133" s="61"/>
      <c r="AW10133" s="61"/>
      <c r="AX10133" s="61"/>
      <c r="AY10133" s="61"/>
      <c r="AZ10133" s="61"/>
      <c r="BA10133" s="61"/>
    </row>
    <row r="10134" spans="39:53" x14ac:dyDescent="0.2">
      <c r="AM10134" s="61"/>
      <c r="AN10134" s="61"/>
      <c r="AO10134" s="171"/>
      <c r="AP10134" s="61"/>
      <c r="AQ10134" s="61"/>
      <c r="AR10134" s="61"/>
      <c r="AS10134" s="61"/>
      <c r="AT10134" s="61"/>
      <c r="AU10134" s="61"/>
      <c r="AV10134" s="61"/>
      <c r="AW10134" s="61"/>
      <c r="AX10134" s="61"/>
      <c r="AY10134" s="61"/>
      <c r="AZ10134" s="61"/>
      <c r="BA10134" s="61"/>
    </row>
    <row r="10135" spans="39:53" x14ac:dyDescent="0.2">
      <c r="AM10135" s="61"/>
      <c r="AN10135" s="61"/>
      <c r="AO10135" s="171"/>
      <c r="AP10135" s="61"/>
      <c r="AQ10135" s="61"/>
      <c r="AR10135" s="61"/>
      <c r="AS10135" s="61"/>
      <c r="AT10135" s="61"/>
      <c r="AU10135" s="61"/>
      <c r="AV10135" s="61"/>
      <c r="AW10135" s="61"/>
      <c r="AX10135" s="61"/>
      <c r="AY10135" s="61"/>
      <c r="AZ10135" s="61"/>
      <c r="BA10135" s="61"/>
    </row>
    <row r="10136" spans="39:53" x14ac:dyDescent="0.2">
      <c r="AM10136" s="61"/>
      <c r="AN10136" s="61"/>
      <c r="AO10136" s="171"/>
      <c r="AP10136" s="61"/>
      <c r="AQ10136" s="61"/>
      <c r="AR10136" s="61"/>
      <c r="AS10136" s="61"/>
      <c r="AT10136" s="61"/>
      <c r="AU10136" s="61"/>
      <c r="AV10136" s="61"/>
      <c r="AW10136" s="61"/>
      <c r="AX10136" s="61"/>
      <c r="AY10136" s="61"/>
      <c r="AZ10136" s="61"/>
      <c r="BA10136" s="61"/>
    </row>
    <row r="10137" spans="39:53" x14ac:dyDescent="0.2">
      <c r="AM10137" s="61"/>
      <c r="AN10137" s="61"/>
      <c r="AO10137" s="171"/>
      <c r="AP10137" s="61"/>
      <c r="AQ10137" s="61"/>
      <c r="AR10137" s="61"/>
      <c r="AS10137" s="61"/>
      <c r="AT10137" s="61"/>
      <c r="AU10137" s="61"/>
      <c r="AV10137" s="61"/>
      <c r="AW10137" s="61"/>
      <c r="AX10137" s="61"/>
      <c r="AY10137" s="61"/>
      <c r="AZ10137" s="61"/>
      <c r="BA10137" s="61"/>
    </row>
    <row r="10138" spans="39:53" x14ac:dyDescent="0.2">
      <c r="AM10138" s="61"/>
      <c r="AN10138" s="61"/>
      <c r="AO10138" s="171"/>
      <c r="AP10138" s="61"/>
      <c r="AQ10138" s="61"/>
      <c r="AR10138" s="61"/>
      <c r="AS10138" s="61"/>
      <c r="AT10138" s="61"/>
      <c r="AU10138" s="61"/>
      <c r="AV10138" s="61"/>
      <c r="AW10138" s="61"/>
      <c r="AX10138" s="61"/>
      <c r="AY10138" s="61"/>
      <c r="AZ10138" s="61"/>
      <c r="BA10138" s="61"/>
    </row>
    <row r="10139" spans="39:53" x14ac:dyDescent="0.2">
      <c r="AM10139" s="61"/>
      <c r="AN10139" s="61"/>
      <c r="AO10139" s="171"/>
      <c r="AP10139" s="61"/>
      <c r="AQ10139" s="61"/>
      <c r="AR10139" s="61"/>
      <c r="AS10139" s="61"/>
      <c r="AT10139" s="61"/>
      <c r="AU10139" s="61"/>
      <c r="AV10139" s="61"/>
      <c r="AW10139" s="61"/>
      <c r="AX10139" s="61"/>
      <c r="AY10139" s="61"/>
      <c r="AZ10139" s="61"/>
      <c r="BA10139" s="61"/>
    </row>
    <row r="10140" spans="39:53" x14ac:dyDescent="0.2">
      <c r="AM10140" s="61"/>
      <c r="AN10140" s="61"/>
      <c r="AO10140" s="171"/>
      <c r="AP10140" s="61"/>
      <c r="AQ10140" s="61"/>
      <c r="AR10140" s="61"/>
      <c r="AS10140" s="61"/>
      <c r="AT10140" s="61"/>
      <c r="AU10140" s="61"/>
      <c r="AV10140" s="61"/>
      <c r="AW10140" s="61"/>
      <c r="AX10140" s="61"/>
      <c r="AY10140" s="61"/>
      <c r="AZ10140" s="61"/>
      <c r="BA10140" s="61"/>
    </row>
    <row r="10141" spans="39:53" x14ac:dyDescent="0.2">
      <c r="AM10141" s="61"/>
      <c r="AN10141" s="61"/>
      <c r="AO10141" s="171"/>
      <c r="AP10141" s="61"/>
      <c r="AQ10141" s="61"/>
      <c r="AR10141" s="61"/>
      <c r="AS10141" s="61"/>
      <c r="AT10141" s="61"/>
      <c r="AU10141" s="61"/>
      <c r="AV10141" s="61"/>
      <c r="AW10141" s="61"/>
      <c r="AX10141" s="61"/>
      <c r="AY10141" s="61"/>
      <c r="AZ10141" s="61"/>
      <c r="BA10141" s="61"/>
    </row>
    <row r="10142" spans="39:53" x14ac:dyDescent="0.2">
      <c r="AM10142" s="61"/>
      <c r="AN10142" s="61"/>
      <c r="AO10142" s="171"/>
      <c r="AP10142" s="61"/>
      <c r="AQ10142" s="61"/>
      <c r="AR10142" s="61"/>
      <c r="AS10142" s="61"/>
      <c r="AT10142" s="61"/>
      <c r="AU10142" s="61"/>
      <c r="AV10142" s="61"/>
      <c r="AW10142" s="61"/>
      <c r="AX10142" s="61"/>
      <c r="AY10142" s="61"/>
      <c r="AZ10142" s="61"/>
      <c r="BA10142" s="61"/>
    </row>
    <row r="10143" spans="39:53" x14ac:dyDescent="0.2">
      <c r="AM10143" s="61"/>
      <c r="AN10143" s="61"/>
      <c r="AO10143" s="171"/>
      <c r="AP10143" s="61"/>
      <c r="AQ10143" s="61"/>
      <c r="AR10143" s="61"/>
      <c r="AS10143" s="61"/>
      <c r="AT10143" s="61"/>
      <c r="AU10143" s="61"/>
      <c r="AV10143" s="61"/>
      <c r="AW10143" s="61"/>
      <c r="AX10143" s="61"/>
      <c r="AY10143" s="61"/>
      <c r="AZ10143" s="61"/>
      <c r="BA10143" s="61"/>
    </row>
    <row r="10144" spans="39:53" x14ac:dyDescent="0.2">
      <c r="AM10144" s="61"/>
      <c r="AN10144" s="61"/>
      <c r="AO10144" s="171"/>
      <c r="AP10144" s="61"/>
      <c r="AQ10144" s="61"/>
      <c r="AR10144" s="61"/>
      <c r="AS10144" s="61"/>
      <c r="AT10144" s="61"/>
      <c r="AU10144" s="61"/>
      <c r="AV10144" s="61"/>
      <c r="AW10144" s="61"/>
      <c r="AX10144" s="61"/>
      <c r="AY10144" s="61"/>
      <c r="AZ10144" s="61"/>
      <c r="BA10144" s="61"/>
    </row>
    <row r="10145" spans="39:53" x14ac:dyDescent="0.2">
      <c r="AM10145" s="61"/>
      <c r="AN10145" s="61"/>
      <c r="AO10145" s="171"/>
      <c r="AP10145" s="61"/>
      <c r="AQ10145" s="61"/>
      <c r="AR10145" s="61"/>
      <c r="AS10145" s="61"/>
      <c r="AT10145" s="61"/>
      <c r="AU10145" s="61"/>
      <c r="AV10145" s="61"/>
      <c r="AW10145" s="61"/>
      <c r="AX10145" s="61"/>
      <c r="AY10145" s="61"/>
      <c r="AZ10145" s="61"/>
      <c r="BA10145" s="61"/>
    </row>
    <row r="10146" spans="39:53" x14ac:dyDescent="0.2">
      <c r="AM10146" s="61"/>
      <c r="AN10146" s="61"/>
      <c r="AO10146" s="171"/>
      <c r="AP10146" s="61"/>
      <c r="AQ10146" s="61"/>
      <c r="AR10146" s="61"/>
      <c r="AS10146" s="61"/>
      <c r="AT10146" s="61"/>
      <c r="AU10146" s="61"/>
      <c r="AV10146" s="61"/>
      <c r="AW10146" s="61"/>
      <c r="AX10146" s="61"/>
      <c r="AY10146" s="61"/>
      <c r="AZ10146" s="61"/>
      <c r="BA10146" s="61"/>
    </row>
    <row r="10147" spans="39:53" x14ac:dyDescent="0.2">
      <c r="AM10147" s="61"/>
      <c r="AN10147" s="61"/>
      <c r="AO10147" s="171"/>
      <c r="AP10147" s="61"/>
      <c r="AQ10147" s="61"/>
      <c r="AR10147" s="61"/>
      <c r="AS10147" s="61"/>
      <c r="AT10147" s="61"/>
      <c r="AU10147" s="61"/>
      <c r="AV10147" s="61"/>
      <c r="AW10147" s="61"/>
      <c r="AX10147" s="61"/>
      <c r="AY10147" s="61"/>
      <c r="AZ10147" s="61"/>
      <c r="BA10147" s="61"/>
    </row>
    <row r="10148" spans="39:53" x14ac:dyDescent="0.2">
      <c r="AM10148" s="61"/>
      <c r="AN10148" s="61"/>
      <c r="AO10148" s="171"/>
      <c r="AP10148" s="61"/>
      <c r="AQ10148" s="61"/>
      <c r="AR10148" s="61"/>
      <c r="AS10148" s="61"/>
      <c r="AT10148" s="61"/>
      <c r="AU10148" s="61"/>
      <c r="AV10148" s="61"/>
      <c r="AW10148" s="61"/>
      <c r="AX10148" s="61"/>
      <c r="AY10148" s="61"/>
      <c r="AZ10148" s="61"/>
      <c r="BA10148" s="61"/>
    </row>
    <row r="10149" spans="39:53" x14ac:dyDescent="0.2">
      <c r="AM10149" s="61"/>
      <c r="AN10149" s="61"/>
      <c r="AO10149" s="171"/>
      <c r="AP10149" s="61"/>
      <c r="AQ10149" s="61"/>
      <c r="AR10149" s="61"/>
      <c r="AS10149" s="61"/>
      <c r="AT10149" s="61"/>
      <c r="AU10149" s="61"/>
      <c r="AV10149" s="61"/>
      <c r="AW10149" s="61"/>
      <c r="AX10149" s="61"/>
      <c r="AY10149" s="61"/>
      <c r="AZ10149" s="61"/>
      <c r="BA10149" s="61"/>
    </row>
    <row r="10150" spans="39:53" x14ac:dyDescent="0.2">
      <c r="AM10150" s="61"/>
      <c r="AN10150" s="61"/>
      <c r="AO10150" s="171"/>
      <c r="AP10150" s="61"/>
      <c r="AQ10150" s="61"/>
      <c r="AR10150" s="61"/>
      <c r="AS10150" s="61"/>
      <c r="AT10150" s="61"/>
      <c r="AU10150" s="61"/>
      <c r="AV10150" s="61"/>
      <c r="AW10150" s="61"/>
      <c r="AX10150" s="61"/>
      <c r="AY10150" s="61"/>
      <c r="AZ10150" s="61"/>
      <c r="BA10150" s="61"/>
    </row>
    <row r="10151" spans="39:53" x14ac:dyDescent="0.2">
      <c r="AM10151" s="61"/>
      <c r="AN10151" s="61"/>
      <c r="AO10151" s="171"/>
      <c r="AP10151" s="61"/>
      <c r="AQ10151" s="61"/>
      <c r="AR10151" s="61"/>
      <c r="AS10151" s="61"/>
      <c r="AT10151" s="61"/>
      <c r="AU10151" s="61"/>
      <c r="AV10151" s="61"/>
      <c r="AW10151" s="61"/>
      <c r="AX10151" s="61"/>
      <c r="AY10151" s="61"/>
      <c r="AZ10151" s="61"/>
      <c r="BA10151" s="61"/>
    </row>
    <row r="10152" spans="39:53" x14ac:dyDescent="0.2">
      <c r="AM10152" s="61"/>
      <c r="AN10152" s="61"/>
      <c r="AO10152" s="171"/>
      <c r="AP10152" s="61"/>
      <c r="AQ10152" s="61"/>
      <c r="AR10152" s="61"/>
      <c r="AS10152" s="61"/>
      <c r="AT10152" s="61"/>
      <c r="AU10152" s="61"/>
      <c r="AV10152" s="61"/>
      <c r="AW10152" s="61"/>
      <c r="AX10152" s="61"/>
      <c r="AY10152" s="61"/>
      <c r="AZ10152" s="61"/>
      <c r="BA10152" s="61"/>
    </row>
    <row r="10153" spans="39:53" x14ac:dyDescent="0.2">
      <c r="AM10153" s="61"/>
      <c r="AN10153" s="61"/>
      <c r="AO10153" s="171"/>
      <c r="AP10153" s="61"/>
      <c r="AQ10153" s="61"/>
      <c r="AR10153" s="61"/>
      <c r="AS10153" s="61"/>
      <c r="AT10153" s="61"/>
      <c r="AU10153" s="61"/>
      <c r="AV10153" s="61"/>
      <c r="AW10153" s="61"/>
      <c r="AX10153" s="61"/>
      <c r="AY10153" s="61"/>
      <c r="AZ10153" s="61"/>
      <c r="BA10153" s="61"/>
    </row>
    <row r="10154" spans="39:53" x14ac:dyDescent="0.2">
      <c r="AM10154" s="61"/>
      <c r="AN10154" s="61"/>
      <c r="AO10154" s="171"/>
      <c r="AP10154" s="61"/>
      <c r="AQ10154" s="61"/>
      <c r="AR10154" s="61"/>
      <c r="AS10154" s="61"/>
      <c r="AT10154" s="61"/>
      <c r="AU10154" s="61"/>
      <c r="AV10154" s="61"/>
      <c r="AW10154" s="61"/>
      <c r="AX10154" s="61"/>
      <c r="AY10154" s="61"/>
      <c r="AZ10154" s="61"/>
      <c r="BA10154" s="61"/>
    </row>
    <row r="10155" spans="39:53" x14ac:dyDescent="0.2">
      <c r="AM10155" s="61"/>
      <c r="AN10155" s="61"/>
      <c r="AO10155" s="171"/>
      <c r="AP10155" s="61"/>
      <c r="AQ10155" s="61"/>
      <c r="AR10155" s="61"/>
      <c r="AS10155" s="61"/>
      <c r="AT10155" s="61"/>
      <c r="AU10155" s="61"/>
      <c r="AV10155" s="61"/>
      <c r="AW10155" s="61"/>
      <c r="AX10155" s="61"/>
      <c r="AY10155" s="61"/>
      <c r="AZ10155" s="61"/>
      <c r="BA10155" s="61"/>
    </row>
    <row r="10156" spans="39:53" x14ac:dyDescent="0.2">
      <c r="AM10156" s="61"/>
      <c r="AN10156" s="61"/>
      <c r="AO10156" s="171"/>
      <c r="AP10156" s="61"/>
      <c r="AQ10156" s="61"/>
      <c r="AR10156" s="61"/>
      <c r="AS10156" s="61"/>
      <c r="AT10156" s="61"/>
      <c r="AU10156" s="61"/>
      <c r="AV10156" s="61"/>
      <c r="AW10156" s="61"/>
      <c r="AX10156" s="61"/>
      <c r="AY10156" s="61"/>
      <c r="AZ10156" s="61"/>
      <c r="BA10156" s="61"/>
    </row>
    <row r="10157" spans="39:53" x14ac:dyDescent="0.2">
      <c r="AM10157" s="61"/>
      <c r="AN10157" s="61"/>
      <c r="AO10157" s="171"/>
      <c r="AP10157" s="61"/>
      <c r="AQ10157" s="61"/>
      <c r="AR10157" s="61"/>
      <c r="AS10157" s="61"/>
      <c r="AT10157" s="61"/>
      <c r="AU10157" s="61"/>
      <c r="AV10157" s="61"/>
      <c r="AW10157" s="61"/>
      <c r="AX10157" s="61"/>
      <c r="AY10157" s="61"/>
      <c r="AZ10157" s="61"/>
      <c r="BA10157" s="61"/>
    </row>
    <row r="10158" spans="39:53" x14ac:dyDescent="0.2">
      <c r="AM10158" s="61"/>
      <c r="AN10158" s="61"/>
      <c r="AO10158" s="171"/>
      <c r="AP10158" s="61"/>
      <c r="AQ10158" s="61"/>
      <c r="AR10158" s="61"/>
      <c r="AS10158" s="61"/>
      <c r="AT10158" s="61"/>
      <c r="AU10158" s="61"/>
      <c r="AV10158" s="61"/>
      <c r="AW10158" s="61"/>
      <c r="AX10158" s="61"/>
      <c r="AY10158" s="61"/>
      <c r="AZ10158" s="61"/>
      <c r="BA10158" s="61"/>
    </row>
    <row r="10159" spans="39:53" x14ac:dyDescent="0.2">
      <c r="AM10159" s="61"/>
      <c r="AN10159" s="61"/>
      <c r="AO10159" s="171"/>
      <c r="AP10159" s="61"/>
      <c r="AQ10159" s="61"/>
      <c r="AR10159" s="61"/>
      <c r="AS10159" s="61"/>
      <c r="AT10159" s="61"/>
      <c r="AU10159" s="61"/>
      <c r="AV10159" s="61"/>
      <c r="AW10159" s="61"/>
      <c r="AX10159" s="61"/>
      <c r="AY10159" s="61"/>
      <c r="AZ10159" s="61"/>
      <c r="BA10159" s="61"/>
    </row>
    <row r="10160" spans="39:53" x14ac:dyDescent="0.2">
      <c r="AM10160" s="61"/>
      <c r="AN10160" s="61"/>
      <c r="AO10160" s="171"/>
      <c r="AP10160" s="61"/>
      <c r="AQ10160" s="61"/>
      <c r="AR10160" s="61"/>
      <c r="AS10160" s="61"/>
      <c r="AT10160" s="61"/>
      <c r="AU10160" s="61"/>
      <c r="AV10160" s="61"/>
      <c r="AW10160" s="61"/>
      <c r="AX10160" s="61"/>
      <c r="AY10160" s="61"/>
      <c r="AZ10160" s="61"/>
      <c r="BA10160" s="61"/>
    </row>
    <row r="10161" spans="39:53" x14ac:dyDescent="0.2">
      <c r="AM10161" s="61"/>
      <c r="AN10161" s="61"/>
      <c r="AO10161" s="171"/>
      <c r="AP10161" s="61"/>
      <c r="AQ10161" s="61"/>
      <c r="AR10161" s="61"/>
      <c r="AS10161" s="61"/>
      <c r="AT10161" s="61"/>
      <c r="AU10161" s="61"/>
      <c r="AV10161" s="61"/>
      <c r="AW10161" s="61"/>
      <c r="AX10161" s="61"/>
      <c r="AY10161" s="61"/>
      <c r="AZ10161" s="61"/>
      <c r="BA10161" s="61"/>
    </row>
    <row r="10162" spans="39:53" x14ac:dyDescent="0.2">
      <c r="AM10162" s="61"/>
      <c r="AN10162" s="61"/>
      <c r="AO10162" s="171"/>
      <c r="AP10162" s="61"/>
      <c r="AQ10162" s="61"/>
      <c r="AR10162" s="61"/>
      <c r="AS10162" s="61"/>
      <c r="AT10162" s="61"/>
      <c r="AU10162" s="61"/>
      <c r="AV10162" s="61"/>
      <c r="AW10162" s="61"/>
      <c r="AX10162" s="61"/>
      <c r="AY10162" s="61"/>
      <c r="AZ10162" s="61"/>
      <c r="BA10162" s="61"/>
    </row>
    <row r="10163" spans="39:53" x14ac:dyDescent="0.2">
      <c r="AM10163" s="61"/>
      <c r="AN10163" s="61"/>
      <c r="AO10163" s="171"/>
      <c r="AP10163" s="61"/>
      <c r="AQ10163" s="61"/>
      <c r="AR10163" s="61"/>
      <c r="AS10163" s="61"/>
      <c r="AT10163" s="61"/>
      <c r="AU10163" s="61"/>
      <c r="AV10163" s="61"/>
      <c r="AW10163" s="61"/>
      <c r="AX10163" s="61"/>
      <c r="AY10163" s="61"/>
      <c r="AZ10163" s="61"/>
      <c r="BA10163" s="61"/>
    </row>
    <row r="10164" spans="39:53" x14ac:dyDescent="0.2">
      <c r="AM10164" s="61"/>
      <c r="AN10164" s="61"/>
      <c r="AO10164" s="171"/>
      <c r="AP10164" s="61"/>
      <c r="AQ10164" s="61"/>
      <c r="AR10164" s="61"/>
      <c r="AS10164" s="61"/>
      <c r="AT10164" s="61"/>
      <c r="AU10164" s="61"/>
      <c r="AV10164" s="61"/>
      <c r="AW10164" s="61"/>
      <c r="AX10164" s="61"/>
      <c r="AY10164" s="61"/>
      <c r="AZ10164" s="61"/>
      <c r="BA10164" s="61"/>
    </row>
    <row r="10165" spans="39:53" x14ac:dyDescent="0.2">
      <c r="AM10165" s="61"/>
      <c r="AN10165" s="61"/>
      <c r="AO10165" s="171"/>
      <c r="AP10165" s="61"/>
      <c r="AQ10165" s="61"/>
      <c r="AR10165" s="61"/>
      <c r="AS10165" s="61"/>
      <c r="AT10165" s="61"/>
      <c r="AU10165" s="61"/>
      <c r="AV10165" s="61"/>
      <c r="AW10165" s="61"/>
      <c r="AX10165" s="61"/>
      <c r="AY10165" s="61"/>
      <c r="AZ10165" s="61"/>
      <c r="BA10165" s="61"/>
    </row>
    <row r="10166" spans="39:53" x14ac:dyDescent="0.2">
      <c r="AM10166" s="61"/>
      <c r="AN10166" s="61"/>
      <c r="AO10166" s="171"/>
      <c r="AP10166" s="61"/>
      <c r="AQ10166" s="61"/>
      <c r="AR10166" s="61"/>
      <c r="AS10166" s="61"/>
      <c r="AT10166" s="61"/>
      <c r="AU10166" s="61"/>
      <c r="AV10166" s="61"/>
      <c r="AW10166" s="61"/>
      <c r="AX10166" s="61"/>
      <c r="AY10166" s="61"/>
      <c r="AZ10166" s="61"/>
      <c r="BA10166" s="61"/>
    </row>
    <row r="10167" spans="39:53" x14ac:dyDescent="0.2">
      <c r="AM10167" s="61"/>
      <c r="AN10167" s="61"/>
      <c r="AO10167" s="171"/>
      <c r="AP10167" s="61"/>
      <c r="AQ10167" s="61"/>
      <c r="AR10167" s="61"/>
      <c r="AS10167" s="61"/>
      <c r="AT10167" s="61"/>
      <c r="AU10167" s="61"/>
      <c r="AV10167" s="61"/>
      <c r="AW10167" s="61"/>
      <c r="AX10167" s="61"/>
      <c r="AY10167" s="61"/>
      <c r="AZ10167" s="61"/>
      <c r="BA10167" s="61"/>
    </row>
    <row r="10168" spans="39:53" x14ac:dyDescent="0.2">
      <c r="AM10168" s="61"/>
      <c r="AN10168" s="61"/>
      <c r="AO10168" s="171"/>
      <c r="AP10168" s="61"/>
      <c r="AQ10168" s="61"/>
      <c r="AR10168" s="61"/>
      <c r="AS10168" s="61"/>
      <c r="AT10168" s="61"/>
      <c r="AU10168" s="61"/>
      <c r="AV10168" s="61"/>
      <c r="AW10168" s="61"/>
      <c r="AX10168" s="61"/>
      <c r="AY10168" s="61"/>
      <c r="AZ10168" s="61"/>
      <c r="BA10168" s="61"/>
    </row>
    <row r="10169" spans="39:53" x14ac:dyDescent="0.2">
      <c r="AM10169" s="61"/>
      <c r="AN10169" s="61"/>
      <c r="AO10169" s="171"/>
      <c r="AP10169" s="61"/>
      <c r="AQ10169" s="61"/>
      <c r="AR10169" s="61"/>
      <c r="AS10169" s="61"/>
      <c r="AT10169" s="61"/>
      <c r="AU10169" s="61"/>
      <c r="AV10169" s="61"/>
      <c r="AW10169" s="61"/>
      <c r="AX10169" s="61"/>
      <c r="AY10169" s="61"/>
      <c r="AZ10169" s="61"/>
      <c r="BA10169" s="61"/>
    </row>
    <row r="10170" spans="39:53" x14ac:dyDescent="0.2">
      <c r="AM10170" s="61"/>
      <c r="AN10170" s="61"/>
      <c r="AO10170" s="171"/>
      <c r="AP10170" s="61"/>
      <c r="AQ10170" s="61"/>
      <c r="AR10170" s="61"/>
      <c r="AS10170" s="61"/>
      <c r="AT10170" s="61"/>
      <c r="AU10170" s="61"/>
      <c r="AV10170" s="61"/>
      <c r="AW10170" s="61"/>
      <c r="AX10170" s="61"/>
      <c r="AY10170" s="61"/>
      <c r="AZ10170" s="61"/>
      <c r="BA10170" s="61"/>
    </row>
    <row r="10171" spans="39:53" x14ac:dyDescent="0.2">
      <c r="AM10171" s="61"/>
      <c r="AN10171" s="61"/>
      <c r="AO10171" s="171"/>
      <c r="AP10171" s="61"/>
      <c r="AQ10171" s="61"/>
      <c r="AR10171" s="61"/>
      <c r="AS10171" s="61"/>
      <c r="AT10171" s="61"/>
      <c r="AU10171" s="61"/>
      <c r="AV10171" s="61"/>
      <c r="AW10171" s="61"/>
      <c r="AX10171" s="61"/>
      <c r="AY10171" s="61"/>
      <c r="AZ10171" s="61"/>
      <c r="BA10171" s="61"/>
    </row>
    <row r="10172" spans="39:53" x14ac:dyDescent="0.2">
      <c r="AM10172" s="61"/>
      <c r="AN10172" s="61"/>
      <c r="AO10172" s="171"/>
      <c r="AP10172" s="61"/>
      <c r="AQ10172" s="61"/>
      <c r="AR10172" s="61"/>
      <c r="AS10172" s="61"/>
      <c r="AT10172" s="61"/>
      <c r="AU10172" s="61"/>
      <c r="AV10172" s="61"/>
      <c r="AW10172" s="61"/>
      <c r="AX10172" s="61"/>
      <c r="AY10172" s="61"/>
      <c r="AZ10172" s="61"/>
      <c r="BA10172" s="61"/>
    </row>
    <row r="10173" spans="39:53" x14ac:dyDescent="0.2">
      <c r="AM10173" s="61"/>
      <c r="AN10173" s="61"/>
      <c r="AO10173" s="171"/>
      <c r="AP10173" s="61"/>
      <c r="AQ10173" s="61"/>
      <c r="AR10173" s="61"/>
      <c r="AS10173" s="61"/>
      <c r="AT10173" s="61"/>
      <c r="AU10173" s="61"/>
      <c r="AV10173" s="61"/>
      <c r="AW10173" s="61"/>
      <c r="AX10173" s="61"/>
      <c r="AY10173" s="61"/>
      <c r="AZ10173" s="61"/>
      <c r="BA10173" s="61"/>
    </row>
    <row r="10174" spans="39:53" x14ac:dyDescent="0.2">
      <c r="AM10174" s="61"/>
      <c r="AN10174" s="61"/>
      <c r="AO10174" s="171"/>
      <c r="AP10174" s="61"/>
      <c r="AQ10174" s="61"/>
      <c r="AR10174" s="61"/>
      <c r="AS10174" s="61"/>
      <c r="AT10174" s="61"/>
      <c r="AU10174" s="61"/>
      <c r="AV10174" s="61"/>
      <c r="AW10174" s="61"/>
      <c r="AX10174" s="61"/>
      <c r="AY10174" s="61"/>
      <c r="AZ10174" s="61"/>
      <c r="BA10174" s="61"/>
    </row>
    <row r="10175" spans="39:53" x14ac:dyDescent="0.2">
      <c r="AM10175" s="61"/>
      <c r="AN10175" s="61"/>
      <c r="AO10175" s="171"/>
      <c r="AP10175" s="61"/>
      <c r="AQ10175" s="61"/>
      <c r="AR10175" s="61"/>
      <c r="AS10175" s="61"/>
      <c r="AT10175" s="61"/>
      <c r="AU10175" s="61"/>
      <c r="AV10175" s="61"/>
      <c r="AW10175" s="61"/>
      <c r="AX10175" s="61"/>
      <c r="AY10175" s="61"/>
      <c r="AZ10175" s="61"/>
      <c r="BA10175" s="61"/>
    </row>
    <row r="10176" spans="39:53" x14ac:dyDescent="0.2">
      <c r="AM10176" s="61"/>
      <c r="AN10176" s="61"/>
      <c r="AO10176" s="171"/>
      <c r="AP10176" s="61"/>
      <c r="AQ10176" s="61"/>
      <c r="AR10176" s="61"/>
      <c r="AS10176" s="61"/>
      <c r="AT10176" s="61"/>
      <c r="AU10176" s="61"/>
      <c r="AV10176" s="61"/>
      <c r="AW10176" s="61"/>
      <c r="AX10176" s="61"/>
      <c r="AY10176" s="61"/>
      <c r="AZ10176" s="61"/>
      <c r="BA10176" s="61"/>
    </row>
    <row r="10177" spans="39:53" x14ac:dyDescent="0.2">
      <c r="AM10177" s="61"/>
      <c r="AN10177" s="61"/>
      <c r="AO10177" s="171"/>
      <c r="AP10177" s="61"/>
      <c r="AQ10177" s="61"/>
      <c r="AR10177" s="61"/>
      <c r="AS10177" s="61"/>
      <c r="AT10177" s="61"/>
      <c r="AU10177" s="61"/>
      <c r="AV10177" s="61"/>
      <c r="AW10177" s="61"/>
      <c r="AX10177" s="61"/>
      <c r="AY10177" s="61"/>
      <c r="AZ10177" s="61"/>
      <c r="BA10177" s="61"/>
    </row>
    <row r="10178" spans="39:53" x14ac:dyDescent="0.2">
      <c r="AM10178" s="61"/>
      <c r="AN10178" s="61"/>
      <c r="AO10178" s="171"/>
      <c r="AP10178" s="61"/>
      <c r="AQ10178" s="61"/>
      <c r="AR10178" s="61"/>
      <c r="AS10178" s="61"/>
      <c r="AT10178" s="61"/>
      <c r="AU10178" s="61"/>
      <c r="AV10178" s="61"/>
      <c r="AW10178" s="61"/>
      <c r="AX10178" s="61"/>
      <c r="AY10178" s="61"/>
      <c r="AZ10178" s="61"/>
      <c r="BA10178" s="61"/>
    </row>
    <row r="10179" spans="39:53" x14ac:dyDescent="0.2">
      <c r="AM10179" s="61"/>
      <c r="AN10179" s="61"/>
      <c r="AO10179" s="171"/>
      <c r="AP10179" s="61"/>
      <c r="AQ10179" s="61"/>
      <c r="AR10179" s="61"/>
      <c r="AS10179" s="61"/>
      <c r="AT10179" s="61"/>
      <c r="AU10179" s="61"/>
      <c r="AV10179" s="61"/>
      <c r="AW10179" s="61"/>
      <c r="AX10179" s="61"/>
      <c r="AY10179" s="61"/>
      <c r="AZ10179" s="61"/>
      <c r="BA10179" s="61"/>
    </row>
    <row r="10180" spans="39:53" x14ac:dyDescent="0.2">
      <c r="AM10180" s="61"/>
      <c r="AN10180" s="61"/>
      <c r="AO10180" s="171"/>
      <c r="AP10180" s="61"/>
      <c r="AQ10180" s="61"/>
      <c r="AR10180" s="61"/>
      <c r="AS10180" s="61"/>
      <c r="AT10180" s="61"/>
      <c r="AU10180" s="61"/>
      <c r="AV10180" s="61"/>
      <c r="AW10180" s="61"/>
      <c r="AX10180" s="61"/>
      <c r="AY10180" s="61"/>
      <c r="AZ10180" s="61"/>
      <c r="BA10180" s="61"/>
    </row>
    <row r="10181" spans="39:53" x14ac:dyDescent="0.2">
      <c r="AM10181" s="61"/>
      <c r="AN10181" s="61"/>
      <c r="AO10181" s="171"/>
      <c r="AP10181" s="61"/>
      <c r="AQ10181" s="61"/>
      <c r="AR10181" s="61"/>
      <c r="AS10181" s="61"/>
      <c r="AT10181" s="61"/>
      <c r="AU10181" s="61"/>
      <c r="AV10181" s="61"/>
      <c r="AW10181" s="61"/>
      <c r="AX10181" s="61"/>
      <c r="AY10181" s="61"/>
      <c r="AZ10181" s="61"/>
      <c r="BA10181" s="61"/>
    </row>
    <row r="10182" spans="39:53" x14ac:dyDescent="0.2">
      <c r="AM10182" s="61"/>
      <c r="AN10182" s="61"/>
      <c r="AO10182" s="171"/>
      <c r="AP10182" s="61"/>
      <c r="AQ10182" s="61"/>
      <c r="AR10182" s="61"/>
      <c r="AS10182" s="61"/>
      <c r="AT10182" s="61"/>
      <c r="AU10182" s="61"/>
      <c r="AV10182" s="61"/>
      <c r="AW10182" s="61"/>
      <c r="AX10182" s="61"/>
      <c r="AY10182" s="61"/>
      <c r="AZ10182" s="61"/>
      <c r="BA10182" s="61"/>
    </row>
    <row r="10183" spans="39:53" x14ac:dyDescent="0.2">
      <c r="AM10183" s="61"/>
      <c r="AN10183" s="61"/>
      <c r="AO10183" s="171"/>
      <c r="AP10183" s="61"/>
      <c r="AQ10183" s="61"/>
      <c r="AR10183" s="61"/>
      <c r="AS10183" s="61"/>
      <c r="AT10183" s="61"/>
      <c r="AU10183" s="61"/>
      <c r="AV10183" s="61"/>
      <c r="AW10183" s="61"/>
      <c r="AX10183" s="61"/>
      <c r="AY10183" s="61"/>
      <c r="AZ10183" s="61"/>
      <c r="BA10183" s="61"/>
    </row>
    <row r="10184" spans="39:53" x14ac:dyDescent="0.2">
      <c r="AM10184" s="61"/>
      <c r="AN10184" s="61"/>
      <c r="AO10184" s="171"/>
      <c r="AP10184" s="61"/>
      <c r="AQ10184" s="61"/>
      <c r="AR10184" s="61"/>
      <c r="AS10184" s="61"/>
      <c r="AT10184" s="61"/>
      <c r="AU10184" s="61"/>
      <c r="AV10184" s="61"/>
      <c r="AW10184" s="61"/>
      <c r="AX10184" s="61"/>
      <c r="AY10184" s="61"/>
      <c r="AZ10184" s="61"/>
      <c r="BA10184" s="61"/>
    </row>
    <row r="10185" spans="39:53" x14ac:dyDescent="0.2">
      <c r="AM10185" s="61"/>
      <c r="AN10185" s="61"/>
      <c r="AO10185" s="171"/>
      <c r="AP10185" s="61"/>
      <c r="AQ10185" s="61"/>
      <c r="AR10185" s="61"/>
      <c r="AS10185" s="61"/>
      <c r="AT10185" s="61"/>
      <c r="AU10185" s="61"/>
      <c r="AV10185" s="61"/>
      <c r="AW10185" s="61"/>
      <c r="AX10185" s="61"/>
      <c r="AY10185" s="61"/>
      <c r="AZ10185" s="61"/>
      <c r="BA10185" s="61"/>
    </row>
    <row r="10186" spans="39:53" x14ac:dyDescent="0.2">
      <c r="AM10186" s="61"/>
      <c r="AN10186" s="61"/>
      <c r="AO10186" s="171"/>
      <c r="AP10186" s="61"/>
      <c r="AQ10186" s="61"/>
      <c r="AR10186" s="61"/>
      <c r="AS10186" s="61"/>
      <c r="AT10186" s="61"/>
      <c r="AU10186" s="61"/>
      <c r="AV10186" s="61"/>
      <c r="AW10186" s="61"/>
      <c r="AX10186" s="61"/>
      <c r="AY10186" s="61"/>
      <c r="AZ10186" s="61"/>
      <c r="BA10186" s="61"/>
    </row>
    <row r="10187" spans="39:53" x14ac:dyDescent="0.2">
      <c r="AM10187" s="61"/>
      <c r="AN10187" s="61"/>
      <c r="AO10187" s="171"/>
      <c r="AP10187" s="61"/>
      <c r="AQ10187" s="61"/>
      <c r="AR10187" s="61"/>
      <c r="AS10187" s="61"/>
      <c r="AT10187" s="61"/>
      <c r="AU10187" s="61"/>
      <c r="AV10187" s="61"/>
      <c r="AW10187" s="61"/>
      <c r="AX10187" s="61"/>
      <c r="AY10187" s="61"/>
      <c r="AZ10187" s="61"/>
      <c r="BA10187" s="61"/>
    </row>
    <row r="10188" spans="39:53" x14ac:dyDescent="0.2">
      <c r="AM10188" s="61"/>
      <c r="AN10188" s="61"/>
      <c r="AO10188" s="171"/>
      <c r="AP10188" s="61"/>
      <c r="AQ10188" s="61"/>
      <c r="AR10188" s="61"/>
      <c r="AS10188" s="61"/>
      <c r="AT10188" s="61"/>
      <c r="AU10188" s="61"/>
      <c r="AV10188" s="61"/>
      <c r="AW10188" s="61"/>
      <c r="AX10188" s="61"/>
      <c r="AY10188" s="61"/>
      <c r="AZ10188" s="61"/>
      <c r="BA10188" s="61"/>
    </row>
    <row r="10189" spans="39:53" x14ac:dyDescent="0.2">
      <c r="AM10189" s="61"/>
      <c r="AN10189" s="61"/>
      <c r="AO10189" s="171"/>
      <c r="AP10189" s="61"/>
      <c r="AQ10189" s="61"/>
      <c r="AR10189" s="61"/>
      <c r="AS10189" s="61"/>
      <c r="AT10189" s="61"/>
      <c r="AU10189" s="61"/>
      <c r="AV10189" s="61"/>
      <c r="AW10189" s="61"/>
      <c r="AX10189" s="61"/>
      <c r="AY10189" s="61"/>
      <c r="AZ10189" s="61"/>
      <c r="BA10189" s="61"/>
    </row>
    <row r="10190" spans="39:53" x14ac:dyDescent="0.2">
      <c r="AM10190" s="61"/>
      <c r="AN10190" s="61"/>
      <c r="AO10190" s="171"/>
      <c r="AP10190" s="61"/>
      <c r="AQ10190" s="61"/>
      <c r="AR10190" s="61"/>
      <c r="AS10190" s="61"/>
      <c r="AT10190" s="61"/>
      <c r="AU10190" s="61"/>
      <c r="AV10190" s="61"/>
      <c r="AW10190" s="61"/>
      <c r="AX10190" s="61"/>
      <c r="AY10190" s="61"/>
      <c r="AZ10190" s="61"/>
      <c r="BA10190" s="61"/>
    </row>
    <row r="10191" spans="39:53" x14ac:dyDescent="0.2">
      <c r="AM10191" s="61"/>
      <c r="AN10191" s="61"/>
      <c r="AO10191" s="171"/>
      <c r="AP10191" s="61"/>
      <c r="AQ10191" s="61"/>
      <c r="AR10191" s="61"/>
      <c r="AS10191" s="61"/>
      <c r="AT10191" s="61"/>
      <c r="AU10191" s="61"/>
      <c r="AV10191" s="61"/>
      <c r="AW10191" s="61"/>
      <c r="AX10191" s="61"/>
      <c r="AY10191" s="61"/>
      <c r="AZ10191" s="61"/>
      <c r="BA10191" s="61"/>
    </row>
    <row r="10192" spans="39:53" x14ac:dyDescent="0.2">
      <c r="AM10192" s="61"/>
      <c r="AN10192" s="61"/>
      <c r="AO10192" s="171"/>
      <c r="AP10192" s="61"/>
      <c r="AQ10192" s="61"/>
      <c r="AR10192" s="61"/>
      <c r="AS10192" s="61"/>
      <c r="AT10192" s="61"/>
      <c r="AU10192" s="61"/>
      <c r="AV10192" s="61"/>
      <c r="AW10192" s="61"/>
      <c r="AX10192" s="61"/>
      <c r="AY10192" s="61"/>
      <c r="AZ10192" s="61"/>
      <c r="BA10192" s="61"/>
    </row>
    <row r="10193" spans="39:53" x14ac:dyDescent="0.2">
      <c r="AM10193" s="61"/>
      <c r="AN10193" s="61"/>
      <c r="AO10193" s="171"/>
      <c r="AP10193" s="61"/>
      <c r="AQ10193" s="61"/>
      <c r="AR10193" s="61"/>
      <c r="AS10193" s="61"/>
      <c r="AT10193" s="61"/>
      <c r="AU10193" s="61"/>
      <c r="AV10193" s="61"/>
      <c r="AW10193" s="61"/>
      <c r="AX10193" s="61"/>
      <c r="AY10193" s="61"/>
      <c r="AZ10193" s="61"/>
      <c r="BA10193" s="61"/>
    </row>
    <row r="10194" spans="39:53" x14ac:dyDescent="0.2">
      <c r="AM10194" s="61"/>
      <c r="AN10194" s="61"/>
      <c r="AO10194" s="171"/>
      <c r="AP10194" s="61"/>
      <c r="AQ10194" s="61"/>
      <c r="AR10194" s="61"/>
      <c r="AS10194" s="61"/>
      <c r="AT10194" s="61"/>
      <c r="AU10194" s="61"/>
      <c r="AV10194" s="61"/>
      <c r="AW10194" s="61"/>
      <c r="AX10194" s="61"/>
      <c r="AY10194" s="61"/>
      <c r="AZ10194" s="61"/>
      <c r="BA10194" s="61"/>
    </row>
    <row r="10195" spans="39:53" x14ac:dyDescent="0.2">
      <c r="AM10195" s="61"/>
      <c r="AN10195" s="61"/>
      <c r="AO10195" s="171"/>
      <c r="AP10195" s="61"/>
      <c r="AQ10195" s="61"/>
      <c r="AR10195" s="61"/>
      <c r="AS10195" s="61"/>
      <c r="AT10195" s="61"/>
      <c r="AU10195" s="61"/>
      <c r="AV10195" s="61"/>
      <c r="AW10195" s="61"/>
      <c r="AX10195" s="61"/>
      <c r="AY10195" s="61"/>
      <c r="AZ10195" s="61"/>
      <c r="BA10195" s="61"/>
    </row>
    <row r="10196" spans="39:53" x14ac:dyDescent="0.2">
      <c r="AM10196" s="61"/>
      <c r="AN10196" s="61"/>
      <c r="AO10196" s="171"/>
      <c r="AP10196" s="61"/>
      <c r="AQ10196" s="61"/>
      <c r="AR10196" s="61"/>
      <c r="AS10196" s="61"/>
      <c r="AT10196" s="61"/>
      <c r="AU10196" s="61"/>
      <c r="AV10196" s="61"/>
      <c r="AW10196" s="61"/>
      <c r="AX10196" s="61"/>
      <c r="AY10196" s="61"/>
      <c r="AZ10196" s="61"/>
      <c r="BA10196" s="61"/>
    </row>
    <row r="10197" spans="39:53" x14ac:dyDescent="0.2">
      <c r="AM10197" s="61"/>
      <c r="AN10197" s="61"/>
      <c r="AO10197" s="171"/>
      <c r="AP10197" s="61"/>
      <c r="AQ10197" s="61"/>
      <c r="AR10197" s="61"/>
      <c r="AS10197" s="61"/>
      <c r="AT10197" s="61"/>
      <c r="AU10197" s="61"/>
      <c r="AV10197" s="61"/>
      <c r="AW10197" s="61"/>
      <c r="AX10197" s="61"/>
      <c r="AY10197" s="61"/>
      <c r="AZ10197" s="61"/>
      <c r="BA10197" s="61"/>
    </row>
    <row r="10198" spans="39:53" x14ac:dyDescent="0.2">
      <c r="AM10198" s="61"/>
      <c r="AN10198" s="61"/>
      <c r="AO10198" s="171"/>
      <c r="AP10198" s="61"/>
      <c r="AQ10198" s="61"/>
      <c r="AR10198" s="61"/>
      <c r="AS10198" s="61"/>
      <c r="AT10198" s="61"/>
      <c r="AU10198" s="61"/>
      <c r="AV10198" s="61"/>
      <c r="AW10198" s="61"/>
      <c r="AX10198" s="61"/>
      <c r="AY10198" s="61"/>
      <c r="AZ10198" s="61"/>
      <c r="BA10198" s="61"/>
    </row>
    <row r="10199" spans="39:53" x14ac:dyDescent="0.2">
      <c r="AM10199" s="61"/>
      <c r="AN10199" s="61"/>
      <c r="AO10199" s="171"/>
      <c r="AP10199" s="61"/>
      <c r="AQ10199" s="61"/>
      <c r="AR10199" s="61"/>
      <c r="AS10199" s="61"/>
      <c r="AT10199" s="61"/>
      <c r="AU10199" s="61"/>
      <c r="AV10199" s="61"/>
      <c r="AW10199" s="61"/>
      <c r="AX10199" s="61"/>
      <c r="AY10199" s="61"/>
      <c r="AZ10199" s="61"/>
      <c r="BA10199" s="61"/>
    </row>
    <row r="10200" spans="39:53" x14ac:dyDescent="0.2">
      <c r="AM10200" s="61"/>
      <c r="AN10200" s="61"/>
      <c r="AO10200" s="171"/>
      <c r="AP10200" s="61"/>
      <c r="AQ10200" s="61"/>
      <c r="AR10200" s="61"/>
      <c r="AS10200" s="61"/>
      <c r="AT10200" s="61"/>
      <c r="AU10200" s="61"/>
      <c r="AV10200" s="61"/>
      <c r="AW10200" s="61"/>
      <c r="AX10200" s="61"/>
      <c r="AY10200" s="61"/>
      <c r="AZ10200" s="61"/>
      <c r="BA10200" s="61"/>
    </row>
    <row r="10201" spans="39:53" x14ac:dyDescent="0.2">
      <c r="AM10201" s="61"/>
      <c r="AN10201" s="61"/>
      <c r="AO10201" s="171"/>
      <c r="AP10201" s="61"/>
      <c r="AQ10201" s="61"/>
      <c r="AR10201" s="61"/>
      <c r="AS10201" s="61"/>
      <c r="AT10201" s="61"/>
      <c r="AU10201" s="61"/>
      <c r="AV10201" s="61"/>
      <c r="AW10201" s="61"/>
      <c r="AX10201" s="61"/>
      <c r="AY10201" s="61"/>
      <c r="AZ10201" s="61"/>
      <c r="BA10201" s="61"/>
    </row>
    <row r="10202" spans="39:53" x14ac:dyDescent="0.2">
      <c r="AM10202" s="61"/>
      <c r="AN10202" s="61"/>
      <c r="AO10202" s="171"/>
      <c r="AP10202" s="61"/>
      <c r="AQ10202" s="61"/>
      <c r="AR10202" s="61"/>
      <c r="AS10202" s="61"/>
      <c r="AT10202" s="61"/>
      <c r="AU10202" s="61"/>
      <c r="AV10202" s="61"/>
      <c r="AW10202" s="61"/>
      <c r="AX10202" s="61"/>
      <c r="AY10202" s="61"/>
      <c r="AZ10202" s="61"/>
      <c r="BA10202" s="61"/>
    </row>
    <row r="10203" spans="39:53" x14ac:dyDescent="0.2">
      <c r="AM10203" s="61"/>
      <c r="AN10203" s="61"/>
      <c r="AO10203" s="171"/>
      <c r="AP10203" s="61"/>
      <c r="AQ10203" s="61"/>
      <c r="AR10203" s="61"/>
      <c r="AS10203" s="61"/>
      <c r="AT10203" s="61"/>
      <c r="AU10203" s="61"/>
      <c r="AV10203" s="61"/>
      <c r="AW10203" s="61"/>
      <c r="AX10203" s="61"/>
      <c r="AY10203" s="61"/>
      <c r="AZ10203" s="61"/>
      <c r="BA10203" s="61"/>
    </row>
    <row r="10204" spans="39:53" x14ac:dyDescent="0.2">
      <c r="AM10204" s="61"/>
      <c r="AN10204" s="61"/>
      <c r="AO10204" s="171"/>
      <c r="AP10204" s="61"/>
      <c r="AQ10204" s="61"/>
      <c r="AR10204" s="61"/>
      <c r="AS10204" s="61"/>
      <c r="AT10204" s="61"/>
      <c r="AU10204" s="61"/>
      <c r="AV10204" s="61"/>
      <c r="AW10204" s="61"/>
      <c r="AX10204" s="61"/>
      <c r="AY10204" s="61"/>
      <c r="AZ10204" s="61"/>
      <c r="BA10204" s="61"/>
    </row>
    <row r="10205" spans="39:53" x14ac:dyDescent="0.2">
      <c r="AM10205" s="61"/>
      <c r="AN10205" s="61"/>
      <c r="AO10205" s="171"/>
      <c r="AP10205" s="61"/>
      <c r="AQ10205" s="61"/>
      <c r="AR10205" s="61"/>
      <c r="AS10205" s="61"/>
      <c r="AT10205" s="61"/>
      <c r="AU10205" s="61"/>
      <c r="AV10205" s="61"/>
      <c r="AW10205" s="61"/>
      <c r="AX10205" s="61"/>
      <c r="AY10205" s="61"/>
      <c r="AZ10205" s="61"/>
      <c r="BA10205" s="61"/>
    </row>
    <row r="10206" spans="39:53" x14ac:dyDescent="0.2">
      <c r="AM10206" s="61"/>
      <c r="AN10206" s="61"/>
      <c r="AO10206" s="171"/>
      <c r="AP10206" s="61"/>
      <c r="AQ10206" s="61"/>
      <c r="AR10206" s="61"/>
      <c r="AS10206" s="61"/>
      <c r="AT10206" s="61"/>
      <c r="AU10206" s="61"/>
      <c r="AV10206" s="61"/>
      <c r="AW10206" s="61"/>
      <c r="AX10206" s="61"/>
      <c r="AY10206" s="61"/>
      <c r="AZ10206" s="61"/>
      <c r="BA10206" s="61"/>
    </row>
    <row r="10207" spans="39:53" x14ac:dyDescent="0.2">
      <c r="AM10207" s="61"/>
      <c r="AN10207" s="61"/>
      <c r="AO10207" s="171"/>
      <c r="AP10207" s="61"/>
      <c r="AQ10207" s="61"/>
      <c r="AR10207" s="61"/>
      <c r="AS10207" s="61"/>
      <c r="AT10207" s="61"/>
      <c r="AU10207" s="61"/>
      <c r="AV10207" s="61"/>
      <c r="AW10207" s="61"/>
      <c r="AX10207" s="61"/>
      <c r="AY10207" s="61"/>
      <c r="AZ10207" s="61"/>
      <c r="BA10207" s="61"/>
    </row>
    <row r="10208" spans="39:53" x14ac:dyDescent="0.2">
      <c r="AM10208" s="61"/>
      <c r="AN10208" s="61"/>
      <c r="AO10208" s="171"/>
      <c r="AP10208" s="61"/>
      <c r="AQ10208" s="61"/>
      <c r="AR10208" s="61"/>
      <c r="AS10208" s="61"/>
      <c r="AT10208" s="61"/>
      <c r="AU10208" s="61"/>
      <c r="AV10208" s="61"/>
      <c r="AW10208" s="61"/>
      <c r="AX10208" s="61"/>
      <c r="AY10208" s="61"/>
      <c r="AZ10208" s="61"/>
      <c r="BA10208" s="61"/>
    </row>
    <row r="10209" spans="39:53" x14ac:dyDescent="0.2">
      <c r="AM10209" s="61"/>
      <c r="AN10209" s="61"/>
      <c r="AO10209" s="171"/>
      <c r="AP10209" s="61"/>
      <c r="AQ10209" s="61"/>
      <c r="AR10209" s="61"/>
      <c r="AS10209" s="61"/>
      <c r="AT10209" s="61"/>
      <c r="AU10209" s="61"/>
      <c r="AV10209" s="61"/>
      <c r="AW10209" s="61"/>
      <c r="AX10209" s="61"/>
      <c r="AY10209" s="61"/>
      <c r="AZ10209" s="61"/>
      <c r="BA10209" s="61"/>
    </row>
    <row r="10210" spans="39:53" x14ac:dyDescent="0.2">
      <c r="AM10210" s="61"/>
      <c r="AN10210" s="61"/>
      <c r="AO10210" s="171"/>
      <c r="AP10210" s="61"/>
      <c r="AQ10210" s="61"/>
      <c r="AR10210" s="61"/>
      <c r="AS10210" s="61"/>
      <c r="AT10210" s="61"/>
      <c r="AU10210" s="61"/>
      <c r="AV10210" s="61"/>
      <c r="AW10210" s="61"/>
      <c r="AX10210" s="61"/>
      <c r="AY10210" s="61"/>
      <c r="AZ10210" s="61"/>
      <c r="BA10210" s="61"/>
    </row>
    <row r="10211" spans="39:53" x14ac:dyDescent="0.2">
      <c r="AM10211" s="61"/>
      <c r="AN10211" s="61"/>
      <c r="AO10211" s="171"/>
      <c r="AP10211" s="61"/>
      <c r="AQ10211" s="61"/>
      <c r="AR10211" s="61"/>
      <c r="AS10211" s="61"/>
      <c r="AT10211" s="61"/>
      <c r="AU10211" s="61"/>
      <c r="AV10211" s="61"/>
      <c r="AW10211" s="61"/>
      <c r="AX10211" s="61"/>
      <c r="AY10211" s="61"/>
      <c r="AZ10211" s="61"/>
      <c r="BA10211" s="61"/>
    </row>
    <row r="10212" spans="39:53" x14ac:dyDescent="0.2">
      <c r="AM10212" s="61"/>
      <c r="AN10212" s="61"/>
      <c r="AO10212" s="171"/>
      <c r="AP10212" s="61"/>
      <c r="AQ10212" s="61"/>
      <c r="AR10212" s="61"/>
      <c r="AS10212" s="61"/>
      <c r="AT10212" s="61"/>
      <c r="AU10212" s="61"/>
      <c r="AV10212" s="61"/>
      <c r="AW10212" s="61"/>
      <c r="AX10212" s="61"/>
      <c r="AY10212" s="61"/>
      <c r="AZ10212" s="61"/>
      <c r="BA10212" s="61"/>
    </row>
    <row r="10213" spans="39:53" x14ac:dyDescent="0.2">
      <c r="AM10213" s="61"/>
      <c r="AN10213" s="61"/>
      <c r="AO10213" s="171"/>
      <c r="AP10213" s="61"/>
      <c r="AQ10213" s="61"/>
      <c r="AR10213" s="61"/>
      <c r="AS10213" s="61"/>
      <c r="AT10213" s="61"/>
      <c r="AU10213" s="61"/>
      <c r="AV10213" s="61"/>
      <c r="AW10213" s="61"/>
      <c r="AX10213" s="61"/>
      <c r="AY10213" s="61"/>
      <c r="AZ10213" s="61"/>
      <c r="BA10213" s="61"/>
    </row>
    <row r="10214" spans="39:53" x14ac:dyDescent="0.2">
      <c r="AM10214" s="61"/>
      <c r="AN10214" s="61"/>
      <c r="AO10214" s="171"/>
      <c r="AP10214" s="61"/>
      <c r="AQ10214" s="61"/>
      <c r="AR10214" s="61"/>
      <c r="AS10214" s="61"/>
      <c r="AT10214" s="61"/>
      <c r="AU10214" s="61"/>
      <c r="AV10214" s="61"/>
      <c r="AW10214" s="61"/>
      <c r="AX10214" s="61"/>
      <c r="AY10214" s="61"/>
      <c r="AZ10214" s="61"/>
      <c r="BA10214" s="61"/>
    </row>
    <row r="10215" spans="39:53" x14ac:dyDescent="0.2">
      <c r="AM10215" s="61"/>
      <c r="AN10215" s="61"/>
      <c r="AO10215" s="171"/>
      <c r="AP10215" s="61"/>
      <c r="AQ10215" s="61"/>
      <c r="AR10215" s="61"/>
      <c r="AS10215" s="61"/>
      <c r="AT10215" s="61"/>
      <c r="AU10215" s="61"/>
      <c r="AV10215" s="61"/>
      <c r="AW10215" s="61"/>
      <c r="AX10215" s="61"/>
      <c r="AY10215" s="61"/>
      <c r="AZ10215" s="61"/>
      <c r="BA10215" s="61"/>
    </row>
    <row r="10216" spans="39:53" x14ac:dyDescent="0.2">
      <c r="AM10216" s="61"/>
      <c r="AN10216" s="61"/>
      <c r="AO10216" s="171"/>
      <c r="AP10216" s="61"/>
      <c r="AQ10216" s="61"/>
      <c r="AR10216" s="61"/>
      <c r="AS10216" s="61"/>
      <c r="AT10216" s="61"/>
      <c r="AU10216" s="61"/>
      <c r="AV10216" s="61"/>
      <c r="AW10216" s="61"/>
      <c r="AX10216" s="61"/>
      <c r="AY10216" s="61"/>
      <c r="AZ10216" s="61"/>
      <c r="BA10216" s="61"/>
    </row>
    <row r="10217" spans="39:53" x14ac:dyDescent="0.2">
      <c r="AM10217" s="61"/>
      <c r="AN10217" s="61"/>
      <c r="AO10217" s="171"/>
      <c r="AP10217" s="61"/>
      <c r="AQ10217" s="61"/>
      <c r="AR10217" s="61"/>
      <c r="AS10217" s="61"/>
      <c r="AT10217" s="61"/>
      <c r="AU10217" s="61"/>
      <c r="AV10217" s="61"/>
      <c r="AW10217" s="61"/>
      <c r="AX10217" s="61"/>
      <c r="AY10217" s="61"/>
      <c r="AZ10217" s="61"/>
      <c r="BA10217" s="61"/>
    </row>
    <row r="10218" spans="39:53" x14ac:dyDescent="0.2">
      <c r="AM10218" s="61"/>
      <c r="AN10218" s="61"/>
      <c r="AO10218" s="171"/>
      <c r="AP10218" s="61"/>
      <c r="AQ10218" s="61"/>
      <c r="AR10218" s="61"/>
      <c r="AS10218" s="61"/>
      <c r="AT10218" s="61"/>
      <c r="AU10218" s="61"/>
      <c r="AV10218" s="61"/>
      <c r="AW10218" s="61"/>
      <c r="AX10218" s="61"/>
      <c r="AY10218" s="61"/>
      <c r="AZ10218" s="61"/>
      <c r="BA10218" s="61"/>
    </row>
    <row r="10219" spans="39:53" x14ac:dyDescent="0.2">
      <c r="AM10219" s="61"/>
      <c r="AN10219" s="61"/>
      <c r="AO10219" s="171"/>
      <c r="AP10219" s="61"/>
      <c r="AQ10219" s="61"/>
      <c r="AR10219" s="61"/>
      <c r="AS10219" s="61"/>
      <c r="AT10219" s="61"/>
      <c r="AU10219" s="61"/>
      <c r="AV10219" s="61"/>
      <c r="AW10219" s="61"/>
      <c r="AX10219" s="61"/>
      <c r="AY10219" s="61"/>
      <c r="AZ10219" s="61"/>
      <c r="BA10219" s="61"/>
    </row>
    <row r="10220" spans="39:53" x14ac:dyDescent="0.2">
      <c r="AM10220" s="61"/>
      <c r="AN10220" s="61"/>
      <c r="AO10220" s="171"/>
      <c r="AP10220" s="61"/>
      <c r="AQ10220" s="61"/>
      <c r="AR10220" s="61"/>
      <c r="AS10220" s="61"/>
      <c r="AT10220" s="61"/>
      <c r="AU10220" s="61"/>
      <c r="AV10220" s="61"/>
      <c r="AW10220" s="61"/>
      <c r="AX10220" s="61"/>
      <c r="AY10220" s="61"/>
      <c r="AZ10220" s="61"/>
      <c r="BA10220" s="61"/>
    </row>
    <row r="10221" spans="39:53" x14ac:dyDescent="0.2">
      <c r="AM10221" s="61"/>
      <c r="AN10221" s="61"/>
      <c r="AO10221" s="171"/>
      <c r="AP10221" s="61"/>
      <c r="AQ10221" s="61"/>
      <c r="AR10221" s="61"/>
      <c r="AS10221" s="61"/>
      <c r="AT10221" s="61"/>
      <c r="AU10221" s="61"/>
      <c r="AV10221" s="61"/>
      <c r="AW10221" s="61"/>
      <c r="AX10221" s="61"/>
      <c r="AY10221" s="61"/>
      <c r="AZ10221" s="61"/>
      <c r="BA10221" s="61"/>
    </row>
    <row r="10222" spans="39:53" x14ac:dyDescent="0.2">
      <c r="AM10222" s="61"/>
      <c r="AN10222" s="61"/>
      <c r="AO10222" s="171"/>
      <c r="AP10222" s="61"/>
      <c r="AQ10222" s="61"/>
      <c r="AR10222" s="61"/>
      <c r="AS10222" s="61"/>
      <c r="AT10222" s="61"/>
      <c r="AU10222" s="61"/>
      <c r="AV10222" s="61"/>
      <c r="AW10222" s="61"/>
      <c r="AX10222" s="61"/>
      <c r="AY10222" s="61"/>
      <c r="AZ10222" s="61"/>
      <c r="BA10222" s="61"/>
    </row>
    <row r="10223" spans="39:53" x14ac:dyDescent="0.2">
      <c r="AM10223" s="61"/>
      <c r="AN10223" s="61"/>
      <c r="AO10223" s="171"/>
      <c r="AP10223" s="61"/>
      <c r="AQ10223" s="61"/>
      <c r="AR10223" s="61"/>
      <c r="AS10223" s="61"/>
      <c r="AT10223" s="61"/>
      <c r="AU10223" s="61"/>
      <c r="AV10223" s="61"/>
      <c r="AW10223" s="61"/>
      <c r="AX10223" s="61"/>
      <c r="AY10223" s="61"/>
      <c r="AZ10223" s="61"/>
      <c r="BA10223" s="61"/>
    </row>
    <row r="10224" spans="39:53" x14ac:dyDescent="0.2">
      <c r="AM10224" s="61"/>
      <c r="AN10224" s="61"/>
      <c r="AO10224" s="171"/>
      <c r="AP10224" s="61"/>
      <c r="AQ10224" s="61"/>
      <c r="AR10224" s="61"/>
      <c r="AS10224" s="61"/>
      <c r="AT10224" s="61"/>
      <c r="AU10224" s="61"/>
      <c r="AV10224" s="61"/>
      <c r="AW10224" s="61"/>
      <c r="AX10224" s="61"/>
      <c r="AY10224" s="61"/>
      <c r="AZ10224" s="61"/>
      <c r="BA10224" s="61"/>
    </row>
    <row r="10225" spans="39:53" x14ac:dyDescent="0.2">
      <c r="AM10225" s="61"/>
      <c r="AN10225" s="61"/>
      <c r="AO10225" s="171"/>
      <c r="AP10225" s="61"/>
      <c r="AQ10225" s="61"/>
      <c r="AR10225" s="61"/>
      <c r="AS10225" s="61"/>
      <c r="AT10225" s="61"/>
      <c r="AU10225" s="61"/>
      <c r="AV10225" s="61"/>
      <c r="AW10225" s="61"/>
      <c r="AX10225" s="61"/>
      <c r="AY10225" s="61"/>
      <c r="AZ10225" s="61"/>
      <c r="BA10225" s="61"/>
    </row>
    <row r="10226" spans="39:53" x14ac:dyDescent="0.2">
      <c r="AM10226" s="61"/>
      <c r="AN10226" s="61"/>
      <c r="AO10226" s="171"/>
      <c r="AP10226" s="61"/>
      <c r="AQ10226" s="61"/>
      <c r="AR10226" s="61"/>
      <c r="AS10226" s="61"/>
      <c r="AT10226" s="61"/>
      <c r="AU10226" s="61"/>
      <c r="AV10226" s="61"/>
      <c r="AW10226" s="61"/>
      <c r="AX10226" s="61"/>
      <c r="AY10226" s="61"/>
      <c r="AZ10226" s="61"/>
      <c r="BA10226" s="61"/>
    </row>
    <row r="10227" spans="39:53" x14ac:dyDescent="0.2">
      <c r="AM10227" s="61"/>
      <c r="AN10227" s="61"/>
      <c r="AO10227" s="171"/>
      <c r="AP10227" s="61"/>
      <c r="AQ10227" s="61"/>
      <c r="AR10227" s="61"/>
      <c r="AS10227" s="61"/>
      <c r="AT10227" s="61"/>
      <c r="AU10227" s="61"/>
      <c r="AV10227" s="61"/>
      <c r="AW10227" s="61"/>
      <c r="AX10227" s="61"/>
      <c r="AY10227" s="61"/>
      <c r="AZ10227" s="61"/>
      <c r="BA10227" s="61"/>
    </row>
    <row r="10228" spans="39:53" x14ac:dyDescent="0.2">
      <c r="AM10228" s="61"/>
      <c r="AN10228" s="61"/>
      <c r="AO10228" s="171"/>
      <c r="AP10228" s="61"/>
      <c r="AQ10228" s="61"/>
      <c r="AR10228" s="61"/>
      <c r="AS10228" s="61"/>
      <c r="AT10228" s="61"/>
      <c r="AU10228" s="61"/>
      <c r="AV10228" s="61"/>
      <c r="AW10228" s="61"/>
      <c r="AX10228" s="61"/>
      <c r="AY10228" s="61"/>
      <c r="AZ10228" s="61"/>
      <c r="BA10228" s="61"/>
    </row>
    <row r="10229" spans="39:53" x14ac:dyDescent="0.2">
      <c r="AM10229" s="61"/>
      <c r="AN10229" s="61"/>
      <c r="AO10229" s="171"/>
      <c r="AP10229" s="61"/>
      <c r="AQ10229" s="61"/>
      <c r="AR10229" s="61"/>
      <c r="AS10229" s="61"/>
      <c r="AT10229" s="61"/>
      <c r="AU10229" s="61"/>
      <c r="AV10229" s="61"/>
      <c r="AW10229" s="61"/>
      <c r="AX10229" s="61"/>
      <c r="AY10229" s="61"/>
      <c r="AZ10229" s="61"/>
      <c r="BA10229" s="61"/>
    </row>
    <row r="10230" spans="39:53" x14ac:dyDescent="0.2">
      <c r="AM10230" s="61"/>
      <c r="AN10230" s="61"/>
      <c r="AO10230" s="171"/>
      <c r="AP10230" s="61"/>
      <c r="AQ10230" s="61"/>
      <c r="AR10230" s="61"/>
      <c r="AS10230" s="61"/>
      <c r="AT10230" s="61"/>
      <c r="AU10230" s="61"/>
      <c r="AV10230" s="61"/>
      <c r="AW10230" s="61"/>
      <c r="AX10230" s="61"/>
      <c r="AY10230" s="61"/>
      <c r="AZ10230" s="61"/>
      <c r="BA10230" s="61"/>
    </row>
    <row r="10231" spans="39:53" x14ac:dyDescent="0.2">
      <c r="AM10231" s="61"/>
      <c r="AN10231" s="61"/>
      <c r="AO10231" s="171"/>
      <c r="AP10231" s="61"/>
      <c r="AQ10231" s="61"/>
      <c r="AR10231" s="61"/>
      <c r="AS10231" s="61"/>
      <c r="AT10231" s="61"/>
      <c r="AU10231" s="61"/>
      <c r="AV10231" s="61"/>
      <c r="AW10231" s="61"/>
      <c r="AX10231" s="61"/>
      <c r="AY10231" s="61"/>
      <c r="AZ10231" s="61"/>
      <c r="BA10231" s="61"/>
    </row>
    <row r="10232" spans="39:53" x14ac:dyDescent="0.2">
      <c r="AM10232" s="61"/>
      <c r="AN10232" s="61"/>
      <c r="AO10232" s="171"/>
      <c r="AP10232" s="61"/>
      <c r="AQ10232" s="61"/>
      <c r="AR10232" s="61"/>
      <c r="AS10232" s="61"/>
      <c r="AT10232" s="61"/>
      <c r="AU10232" s="61"/>
      <c r="AV10232" s="61"/>
      <c r="AW10232" s="61"/>
      <c r="AX10232" s="61"/>
      <c r="AY10232" s="61"/>
      <c r="AZ10232" s="61"/>
      <c r="BA10232" s="61"/>
    </row>
    <row r="10233" spans="39:53" x14ac:dyDescent="0.2">
      <c r="AM10233" s="61"/>
      <c r="AN10233" s="61"/>
      <c r="AO10233" s="171"/>
      <c r="AP10233" s="61"/>
      <c r="AQ10233" s="61"/>
      <c r="AR10233" s="61"/>
      <c r="AS10233" s="61"/>
      <c r="AT10233" s="61"/>
      <c r="AU10233" s="61"/>
      <c r="AV10233" s="61"/>
      <c r="AW10233" s="61"/>
      <c r="AX10233" s="61"/>
      <c r="AY10233" s="61"/>
      <c r="AZ10233" s="61"/>
      <c r="BA10233" s="61"/>
    </row>
    <row r="10234" spans="39:53" x14ac:dyDescent="0.2">
      <c r="AM10234" s="61"/>
      <c r="AN10234" s="61"/>
      <c r="AO10234" s="171"/>
      <c r="AP10234" s="61"/>
      <c r="AQ10234" s="61"/>
      <c r="AR10234" s="61"/>
      <c r="AS10234" s="61"/>
      <c r="AT10234" s="61"/>
      <c r="AU10234" s="61"/>
      <c r="AV10234" s="61"/>
      <c r="AW10234" s="61"/>
      <c r="AX10234" s="61"/>
      <c r="AY10234" s="61"/>
      <c r="AZ10234" s="61"/>
      <c r="BA10234" s="61"/>
    </row>
    <row r="10235" spans="39:53" x14ac:dyDescent="0.2">
      <c r="AM10235" s="61"/>
      <c r="AN10235" s="61"/>
      <c r="AO10235" s="171"/>
      <c r="AP10235" s="61"/>
      <c r="AQ10235" s="61"/>
      <c r="AR10235" s="61"/>
      <c r="AS10235" s="61"/>
      <c r="AT10235" s="61"/>
      <c r="AU10235" s="61"/>
      <c r="AV10235" s="61"/>
      <c r="AW10235" s="61"/>
      <c r="AX10235" s="61"/>
      <c r="AY10235" s="61"/>
      <c r="AZ10235" s="61"/>
      <c r="BA10235" s="61"/>
    </row>
    <row r="10236" spans="39:53" x14ac:dyDescent="0.2">
      <c r="AM10236" s="61"/>
      <c r="AN10236" s="61"/>
      <c r="AO10236" s="171"/>
      <c r="AP10236" s="61"/>
      <c r="AQ10236" s="61"/>
      <c r="AR10236" s="61"/>
      <c r="AS10236" s="61"/>
      <c r="AT10236" s="61"/>
      <c r="AU10236" s="61"/>
      <c r="AV10236" s="61"/>
      <c r="AW10236" s="61"/>
      <c r="AX10236" s="61"/>
      <c r="AY10236" s="61"/>
      <c r="AZ10236" s="61"/>
      <c r="BA10236" s="61"/>
    </row>
    <row r="10237" spans="39:53" x14ac:dyDescent="0.2">
      <c r="AM10237" s="61"/>
      <c r="AN10237" s="61"/>
      <c r="AO10237" s="171"/>
      <c r="AP10237" s="61"/>
      <c r="AQ10237" s="61"/>
      <c r="AR10237" s="61"/>
      <c r="AS10237" s="61"/>
      <c r="AT10237" s="61"/>
      <c r="AU10237" s="61"/>
      <c r="AV10237" s="61"/>
      <c r="AW10237" s="61"/>
      <c r="AX10237" s="61"/>
      <c r="AY10237" s="61"/>
      <c r="AZ10237" s="61"/>
      <c r="BA10237" s="61"/>
    </row>
    <row r="10238" spans="39:53" x14ac:dyDescent="0.2">
      <c r="AM10238" s="61"/>
      <c r="AN10238" s="61"/>
      <c r="AO10238" s="171"/>
      <c r="AP10238" s="61"/>
      <c r="AQ10238" s="61"/>
      <c r="AR10238" s="61"/>
      <c r="AS10238" s="61"/>
      <c r="AT10238" s="61"/>
      <c r="AU10238" s="61"/>
      <c r="AV10238" s="61"/>
      <c r="AW10238" s="61"/>
      <c r="AX10238" s="61"/>
      <c r="AY10238" s="61"/>
      <c r="AZ10238" s="61"/>
      <c r="BA10238" s="61"/>
    </row>
    <row r="10239" spans="39:53" x14ac:dyDescent="0.2">
      <c r="AM10239" s="61"/>
      <c r="AN10239" s="61"/>
      <c r="AO10239" s="171"/>
      <c r="AP10239" s="61"/>
      <c r="AQ10239" s="61"/>
      <c r="AR10239" s="61"/>
      <c r="AS10239" s="61"/>
      <c r="AT10239" s="61"/>
      <c r="AU10239" s="61"/>
      <c r="AV10239" s="61"/>
      <c r="AW10239" s="61"/>
      <c r="AX10239" s="61"/>
      <c r="AY10239" s="61"/>
      <c r="AZ10239" s="61"/>
      <c r="BA10239" s="61"/>
    </row>
    <row r="10240" spans="39:53" x14ac:dyDescent="0.2">
      <c r="AM10240" s="61"/>
      <c r="AN10240" s="61"/>
      <c r="AO10240" s="171"/>
      <c r="AP10240" s="61"/>
      <c r="AQ10240" s="61"/>
      <c r="AR10240" s="61"/>
      <c r="AS10240" s="61"/>
      <c r="AT10240" s="61"/>
      <c r="AU10240" s="61"/>
      <c r="AV10240" s="61"/>
      <c r="AW10240" s="61"/>
      <c r="AX10240" s="61"/>
      <c r="AY10240" s="61"/>
      <c r="AZ10240" s="61"/>
      <c r="BA10240" s="61"/>
    </row>
    <row r="10241" spans="39:53" x14ac:dyDescent="0.2">
      <c r="AM10241" s="61"/>
      <c r="AN10241" s="61"/>
      <c r="AO10241" s="171"/>
      <c r="AP10241" s="61"/>
      <c r="AQ10241" s="61"/>
      <c r="AR10241" s="61"/>
      <c r="AS10241" s="61"/>
      <c r="AT10241" s="61"/>
      <c r="AU10241" s="61"/>
      <c r="AV10241" s="61"/>
      <c r="AW10241" s="61"/>
      <c r="AX10241" s="61"/>
      <c r="AY10241" s="61"/>
      <c r="AZ10241" s="61"/>
      <c r="BA10241" s="61"/>
    </row>
    <row r="10242" spans="39:53" x14ac:dyDescent="0.2">
      <c r="AM10242" s="61"/>
      <c r="AN10242" s="61"/>
      <c r="AO10242" s="171"/>
      <c r="AP10242" s="61"/>
      <c r="AQ10242" s="61"/>
      <c r="AR10242" s="61"/>
      <c r="AS10242" s="61"/>
      <c r="AT10242" s="61"/>
      <c r="AU10242" s="61"/>
      <c r="AV10242" s="61"/>
      <c r="AW10242" s="61"/>
      <c r="AX10242" s="61"/>
      <c r="AY10242" s="61"/>
      <c r="AZ10242" s="61"/>
      <c r="BA10242" s="61"/>
    </row>
    <row r="10243" spans="39:53" x14ac:dyDescent="0.2">
      <c r="AM10243" s="61"/>
      <c r="AN10243" s="61"/>
      <c r="AO10243" s="171"/>
      <c r="AP10243" s="61"/>
      <c r="AQ10243" s="61"/>
      <c r="AR10243" s="61"/>
      <c r="AS10243" s="61"/>
      <c r="AT10243" s="61"/>
      <c r="AU10243" s="61"/>
      <c r="AV10243" s="61"/>
      <c r="AW10243" s="61"/>
      <c r="AX10243" s="61"/>
      <c r="AY10243" s="61"/>
      <c r="AZ10243" s="61"/>
      <c r="BA10243" s="61"/>
    </row>
    <row r="10244" spans="39:53" x14ac:dyDescent="0.2">
      <c r="AM10244" s="61"/>
      <c r="AN10244" s="61"/>
      <c r="AO10244" s="171"/>
      <c r="AP10244" s="61"/>
      <c r="AQ10244" s="61"/>
      <c r="AR10244" s="61"/>
      <c r="AS10244" s="61"/>
      <c r="AT10244" s="61"/>
      <c r="AU10244" s="61"/>
      <c r="AV10244" s="61"/>
      <c r="AW10244" s="61"/>
      <c r="AX10244" s="61"/>
      <c r="AY10244" s="61"/>
      <c r="AZ10244" s="61"/>
      <c r="BA10244" s="61"/>
    </row>
    <row r="10245" spans="39:53" x14ac:dyDescent="0.2">
      <c r="AM10245" s="61"/>
      <c r="AN10245" s="61"/>
      <c r="AO10245" s="171"/>
      <c r="AP10245" s="61"/>
      <c r="AQ10245" s="61"/>
      <c r="AR10245" s="61"/>
      <c r="AS10245" s="61"/>
      <c r="AT10245" s="61"/>
      <c r="AU10245" s="61"/>
      <c r="AV10245" s="61"/>
      <c r="AW10245" s="61"/>
      <c r="AX10245" s="61"/>
      <c r="AY10245" s="61"/>
      <c r="AZ10245" s="61"/>
      <c r="BA10245" s="61"/>
    </row>
    <row r="10246" spans="39:53" x14ac:dyDescent="0.2">
      <c r="AM10246" s="61"/>
      <c r="AN10246" s="61"/>
      <c r="AO10246" s="171"/>
      <c r="AP10246" s="61"/>
      <c r="AQ10246" s="61"/>
      <c r="AR10246" s="61"/>
      <c r="AS10246" s="61"/>
      <c r="AT10246" s="61"/>
      <c r="AU10246" s="61"/>
      <c r="AV10246" s="61"/>
      <c r="AW10246" s="61"/>
      <c r="AX10246" s="61"/>
      <c r="AY10246" s="61"/>
      <c r="AZ10246" s="61"/>
      <c r="BA10246" s="61"/>
    </row>
    <row r="10247" spans="39:53" x14ac:dyDescent="0.2">
      <c r="AM10247" s="61"/>
      <c r="AN10247" s="61"/>
      <c r="AO10247" s="171"/>
      <c r="AP10247" s="61"/>
      <c r="AQ10247" s="61"/>
      <c r="AR10247" s="61"/>
      <c r="AS10247" s="61"/>
      <c r="AT10247" s="61"/>
      <c r="AU10247" s="61"/>
      <c r="AV10247" s="61"/>
      <c r="AW10247" s="61"/>
      <c r="AX10247" s="61"/>
      <c r="AY10247" s="61"/>
      <c r="AZ10247" s="61"/>
      <c r="BA10247" s="61"/>
    </row>
    <row r="10248" spans="39:53" x14ac:dyDescent="0.2">
      <c r="AM10248" s="61"/>
      <c r="AN10248" s="61"/>
      <c r="AO10248" s="171"/>
      <c r="AP10248" s="61"/>
      <c r="AQ10248" s="61"/>
      <c r="AR10248" s="61"/>
      <c r="AS10248" s="61"/>
      <c r="AT10248" s="61"/>
      <c r="AU10248" s="61"/>
      <c r="AV10248" s="61"/>
      <c r="AW10248" s="61"/>
      <c r="AX10248" s="61"/>
      <c r="AY10248" s="61"/>
      <c r="AZ10248" s="61"/>
      <c r="BA10248" s="61"/>
    </row>
    <row r="10249" spans="39:53" x14ac:dyDescent="0.2">
      <c r="AM10249" s="61"/>
      <c r="AN10249" s="61"/>
      <c r="AO10249" s="171"/>
      <c r="AP10249" s="61"/>
      <c r="AQ10249" s="61"/>
      <c r="AR10249" s="61"/>
      <c r="AS10249" s="61"/>
      <c r="AT10249" s="61"/>
      <c r="AU10249" s="61"/>
      <c r="AV10249" s="61"/>
      <c r="AW10249" s="61"/>
      <c r="AX10249" s="61"/>
      <c r="AY10249" s="61"/>
      <c r="AZ10249" s="61"/>
      <c r="BA10249" s="61"/>
    </row>
    <row r="10250" spans="39:53" x14ac:dyDescent="0.2">
      <c r="AM10250" s="61"/>
      <c r="AN10250" s="61"/>
      <c r="AO10250" s="171"/>
      <c r="AP10250" s="61"/>
      <c r="AQ10250" s="61"/>
      <c r="AR10250" s="61"/>
      <c r="AS10250" s="61"/>
      <c r="AT10250" s="61"/>
      <c r="AU10250" s="61"/>
      <c r="AV10250" s="61"/>
      <c r="AW10250" s="61"/>
      <c r="AX10250" s="61"/>
      <c r="AY10250" s="61"/>
      <c r="AZ10250" s="61"/>
      <c r="BA10250" s="61"/>
    </row>
    <row r="10251" spans="39:53" x14ac:dyDescent="0.2">
      <c r="AM10251" s="61"/>
      <c r="AN10251" s="61"/>
      <c r="AO10251" s="171"/>
      <c r="AP10251" s="61"/>
      <c r="AQ10251" s="61"/>
      <c r="AR10251" s="61"/>
      <c r="AS10251" s="61"/>
      <c r="AT10251" s="61"/>
      <c r="AU10251" s="61"/>
      <c r="AV10251" s="61"/>
      <c r="AW10251" s="61"/>
      <c r="AX10251" s="61"/>
      <c r="AY10251" s="61"/>
      <c r="AZ10251" s="61"/>
      <c r="BA10251" s="61"/>
    </row>
    <row r="10252" spans="39:53" x14ac:dyDescent="0.2">
      <c r="AM10252" s="61"/>
      <c r="AN10252" s="61"/>
      <c r="AO10252" s="171"/>
      <c r="AP10252" s="61"/>
      <c r="AQ10252" s="61"/>
      <c r="AR10252" s="61"/>
      <c r="AS10252" s="61"/>
      <c r="AT10252" s="61"/>
      <c r="AU10252" s="61"/>
      <c r="AV10252" s="61"/>
      <c r="AW10252" s="61"/>
      <c r="AX10252" s="61"/>
      <c r="AY10252" s="61"/>
      <c r="AZ10252" s="61"/>
      <c r="BA10252" s="61"/>
    </row>
    <row r="10253" spans="39:53" x14ac:dyDescent="0.2">
      <c r="AM10253" s="61"/>
      <c r="AN10253" s="61"/>
      <c r="AO10253" s="171"/>
      <c r="AP10253" s="61"/>
      <c r="AQ10253" s="61"/>
      <c r="AR10253" s="61"/>
      <c r="AS10253" s="61"/>
      <c r="AT10253" s="61"/>
      <c r="AU10253" s="61"/>
      <c r="AV10253" s="61"/>
      <c r="AW10253" s="61"/>
      <c r="AX10253" s="61"/>
      <c r="AY10253" s="61"/>
      <c r="AZ10253" s="61"/>
      <c r="BA10253" s="61"/>
    </row>
    <row r="10254" spans="39:53" x14ac:dyDescent="0.2">
      <c r="AM10254" s="61"/>
      <c r="AN10254" s="61"/>
      <c r="AO10254" s="171"/>
      <c r="AP10254" s="61"/>
      <c r="AQ10254" s="61"/>
      <c r="AR10254" s="61"/>
      <c r="AS10254" s="61"/>
      <c r="AT10254" s="61"/>
      <c r="AU10254" s="61"/>
      <c r="AV10254" s="61"/>
      <c r="AW10254" s="61"/>
      <c r="AX10254" s="61"/>
      <c r="AY10254" s="61"/>
      <c r="AZ10254" s="61"/>
      <c r="BA10254" s="61"/>
    </row>
    <row r="10255" spans="39:53" x14ac:dyDescent="0.2">
      <c r="AM10255" s="61"/>
      <c r="AN10255" s="61"/>
      <c r="AO10255" s="171"/>
      <c r="AP10255" s="61"/>
      <c r="AQ10255" s="61"/>
      <c r="AR10255" s="61"/>
      <c r="AS10255" s="61"/>
      <c r="AT10255" s="61"/>
      <c r="AU10255" s="61"/>
      <c r="AV10255" s="61"/>
      <c r="AW10255" s="61"/>
      <c r="AX10255" s="61"/>
      <c r="AY10255" s="61"/>
      <c r="AZ10255" s="61"/>
      <c r="BA10255" s="61"/>
    </row>
    <row r="10256" spans="39:53" x14ac:dyDescent="0.2">
      <c r="AM10256" s="61"/>
      <c r="AN10256" s="61"/>
      <c r="AO10256" s="171"/>
      <c r="AP10256" s="61"/>
      <c r="AQ10256" s="61"/>
      <c r="AR10256" s="61"/>
      <c r="AS10256" s="61"/>
      <c r="AT10256" s="61"/>
      <c r="AU10256" s="61"/>
      <c r="AV10256" s="61"/>
      <c r="AW10256" s="61"/>
      <c r="AX10256" s="61"/>
      <c r="AY10256" s="61"/>
      <c r="AZ10256" s="61"/>
      <c r="BA10256" s="61"/>
    </row>
    <row r="10257" spans="39:53" x14ac:dyDescent="0.2">
      <c r="AM10257" s="61"/>
      <c r="AN10257" s="61"/>
      <c r="AO10257" s="171"/>
      <c r="AP10257" s="61"/>
      <c r="AQ10257" s="61"/>
      <c r="AR10257" s="61"/>
      <c r="AS10257" s="61"/>
      <c r="AT10257" s="61"/>
      <c r="AU10257" s="61"/>
      <c r="AV10257" s="61"/>
      <c r="AW10257" s="61"/>
      <c r="AX10257" s="61"/>
      <c r="AY10257" s="61"/>
      <c r="AZ10257" s="61"/>
      <c r="BA10257" s="61"/>
    </row>
    <row r="10258" spans="39:53" x14ac:dyDescent="0.2">
      <c r="AM10258" s="61"/>
      <c r="AN10258" s="61"/>
      <c r="AO10258" s="171"/>
      <c r="AP10258" s="61"/>
      <c r="AQ10258" s="61"/>
      <c r="AR10258" s="61"/>
      <c r="AS10258" s="61"/>
      <c r="AT10258" s="61"/>
      <c r="AU10258" s="61"/>
      <c r="AV10258" s="61"/>
      <c r="AW10258" s="61"/>
      <c r="AX10258" s="61"/>
      <c r="AY10258" s="61"/>
      <c r="AZ10258" s="61"/>
      <c r="BA10258" s="61"/>
    </row>
    <row r="10259" spans="39:53" x14ac:dyDescent="0.2">
      <c r="AM10259" s="61"/>
      <c r="AN10259" s="61"/>
      <c r="AO10259" s="171"/>
      <c r="AP10259" s="61"/>
      <c r="AQ10259" s="61"/>
      <c r="AR10259" s="61"/>
      <c r="AS10259" s="61"/>
      <c r="AT10259" s="61"/>
      <c r="AU10259" s="61"/>
      <c r="AV10259" s="61"/>
      <c r="AW10259" s="61"/>
      <c r="AX10259" s="61"/>
      <c r="AY10259" s="61"/>
      <c r="AZ10259" s="61"/>
      <c r="BA10259" s="61"/>
    </row>
    <row r="10260" spans="39:53" x14ac:dyDescent="0.2">
      <c r="AM10260" s="61"/>
      <c r="AN10260" s="61"/>
      <c r="AO10260" s="171"/>
      <c r="AP10260" s="61"/>
      <c r="AQ10260" s="61"/>
      <c r="AR10260" s="61"/>
      <c r="AS10260" s="61"/>
      <c r="AT10260" s="61"/>
      <c r="AU10260" s="61"/>
      <c r="AV10260" s="61"/>
      <c r="AW10260" s="61"/>
      <c r="AX10260" s="61"/>
      <c r="AY10260" s="61"/>
      <c r="AZ10260" s="61"/>
      <c r="BA10260" s="61"/>
    </row>
    <row r="10261" spans="39:53" x14ac:dyDescent="0.2">
      <c r="AM10261" s="61"/>
      <c r="AN10261" s="61"/>
      <c r="AO10261" s="171"/>
      <c r="AP10261" s="61"/>
      <c r="AQ10261" s="61"/>
      <c r="AR10261" s="61"/>
      <c r="AS10261" s="61"/>
      <c r="AT10261" s="61"/>
      <c r="AU10261" s="61"/>
      <c r="AV10261" s="61"/>
      <c r="AW10261" s="61"/>
      <c r="AX10261" s="61"/>
      <c r="AY10261" s="61"/>
      <c r="AZ10261" s="61"/>
      <c r="BA10261" s="61"/>
    </row>
    <row r="10262" spans="39:53" x14ac:dyDescent="0.2">
      <c r="AM10262" s="61"/>
      <c r="AN10262" s="61"/>
      <c r="AO10262" s="171"/>
      <c r="AP10262" s="61"/>
      <c r="AQ10262" s="61"/>
      <c r="AR10262" s="61"/>
      <c r="AS10262" s="61"/>
      <c r="AT10262" s="61"/>
      <c r="AU10262" s="61"/>
      <c r="AV10262" s="61"/>
      <c r="AW10262" s="61"/>
      <c r="AX10262" s="61"/>
      <c r="AY10262" s="61"/>
      <c r="AZ10262" s="61"/>
      <c r="BA10262" s="61"/>
    </row>
    <row r="10263" spans="39:53" x14ac:dyDescent="0.2">
      <c r="AM10263" s="61"/>
      <c r="AN10263" s="61"/>
      <c r="AO10263" s="171"/>
      <c r="AP10263" s="61"/>
      <c r="AQ10263" s="61"/>
      <c r="AR10263" s="61"/>
      <c r="AS10263" s="61"/>
      <c r="AT10263" s="61"/>
      <c r="AU10263" s="61"/>
      <c r="AV10263" s="61"/>
      <c r="AW10263" s="61"/>
      <c r="AX10263" s="61"/>
      <c r="AY10263" s="61"/>
      <c r="AZ10263" s="61"/>
      <c r="BA10263" s="61"/>
    </row>
    <row r="10264" spans="39:53" x14ac:dyDescent="0.2">
      <c r="AM10264" s="61"/>
      <c r="AN10264" s="61"/>
      <c r="AO10264" s="171"/>
      <c r="AP10264" s="61"/>
      <c r="AQ10264" s="61"/>
      <c r="AR10264" s="61"/>
      <c r="AS10264" s="61"/>
      <c r="AT10264" s="61"/>
      <c r="AU10264" s="61"/>
      <c r="AV10264" s="61"/>
      <c r="AW10264" s="61"/>
      <c r="AX10264" s="61"/>
      <c r="AY10264" s="61"/>
      <c r="AZ10264" s="61"/>
      <c r="BA10264" s="61"/>
    </row>
    <row r="10265" spans="39:53" x14ac:dyDescent="0.2">
      <c r="AM10265" s="61"/>
      <c r="AN10265" s="61"/>
      <c r="AO10265" s="171"/>
      <c r="AP10265" s="61"/>
      <c r="AQ10265" s="61"/>
      <c r="AR10265" s="61"/>
      <c r="AS10265" s="61"/>
      <c r="AT10265" s="61"/>
      <c r="AU10265" s="61"/>
      <c r="AV10265" s="61"/>
      <c r="AW10265" s="61"/>
      <c r="AX10265" s="61"/>
      <c r="AY10265" s="61"/>
      <c r="AZ10265" s="61"/>
      <c r="BA10265" s="61"/>
    </row>
    <row r="10266" spans="39:53" x14ac:dyDescent="0.2">
      <c r="AM10266" s="61"/>
      <c r="AN10266" s="61"/>
      <c r="AO10266" s="171"/>
      <c r="AP10266" s="61"/>
      <c r="AQ10266" s="61"/>
      <c r="AR10266" s="61"/>
      <c r="AS10266" s="61"/>
      <c r="AT10266" s="61"/>
      <c r="AU10266" s="61"/>
      <c r="AV10266" s="61"/>
      <c r="AW10266" s="61"/>
      <c r="AX10266" s="61"/>
      <c r="AY10266" s="61"/>
      <c r="AZ10266" s="61"/>
      <c r="BA10266" s="61"/>
    </row>
    <row r="10267" spans="39:53" x14ac:dyDescent="0.2">
      <c r="AM10267" s="61"/>
      <c r="AN10267" s="61"/>
      <c r="AO10267" s="171"/>
      <c r="AP10267" s="61"/>
      <c r="AQ10267" s="61"/>
      <c r="AR10267" s="61"/>
      <c r="AS10267" s="61"/>
      <c r="AT10267" s="61"/>
      <c r="AU10267" s="61"/>
      <c r="AV10267" s="61"/>
      <c r="AW10267" s="61"/>
      <c r="AX10267" s="61"/>
      <c r="AY10267" s="61"/>
      <c r="AZ10267" s="61"/>
      <c r="BA10267" s="61"/>
    </row>
    <row r="10268" spans="39:53" x14ac:dyDescent="0.2">
      <c r="AM10268" s="61"/>
      <c r="AN10268" s="61"/>
      <c r="AO10268" s="171"/>
      <c r="AP10268" s="61"/>
      <c r="AQ10268" s="61"/>
      <c r="AR10268" s="61"/>
      <c r="AS10268" s="61"/>
      <c r="AT10268" s="61"/>
      <c r="AU10268" s="61"/>
      <c r="AV10268" s="61"/>
      <c r="AW10268" s="61"/>
      <c r="AX10268" s="61"/>
      <c r="AY10268" s="61"/>
      <c r="AZ10268" s="61"/>
      <c r="BA10268" s="61"/>
    </row>
    <row r="10269" spans="39:53" x14ac:dyDescent="0.2">
      <c r="AM10269" s="61"/>
      <c r="AN10269" s="61"/>
      <c r="AO10269" s="171"/>
      <c r="AP10269" s="61"/>
      <c r="AQ10269" s="61"/>
      <c r="AR10269" s="61"/>
      <c r="AS10269" s="61"/>
      <c r="AT10269" s="61"/>
      <c r="AU10269" s="61"/>
      <c r="AV10269" s="61"/>
      <c r="AW10269" s="61"/>
      <c r="AX10269" s="61"/>
      <c r="AY10269" s="61"/>
      <c r="AZ10269" s="61"/>
      <c r="BA10269" s="61"/>
    </row>
    <row r="10270" spans="39:53" x14ac:dyDescent="0.2">
      <c r="AM10270" s="61"/>
      <c r="AN10270" s="61"/>
      <c r="AO10270" s="171"/>
      <c r="AP10270" s="61"/>
      <c r="AQ10270" s="61"/>
      <c r="AR10270" s="61"/>
      <c r="AS10270" s="61"/>
      <c r="AT10270" s="61"/>
      <c r="AU10270" s="61"/>
      <c r="AV10270" s="61"/>
      <c r="AW10270" s="61"/>
      <c r="AX10270" s="61"/>
      <c r="AY10270" s="61"/>
      <c r="AZ10270" s="61"/>
      <c r="BA10270" s="61"/>
    </row>
    <row r="10271" spans="39:53" x14ac:dyDescent="0.2">
      <c r="AM10271" s="61"/>
      <c r="AN10271" s="61"/>
      <c r="AO10271" s="171"/>
      <c r="AP10271" s="61"/>
      <c r="AQ10271" s="61"/>
      <c r="AR10271" s="61"/>
      <c r="AS10271" s="61"/>
      <c r="AT10271" s="61"/>
      <c r="AU10271" s="61"/>
      <c r="AV10271" s="61"/>
      <c r="AW10271" s="61"/>
      <c r="AX10271" s="61"/>
      <c r="AY10271" s="61"/>
      <c r="AZ10271" s="61"/>
      <c r="BA10271" s="61"/>
    </row>
    <row r="10272" spans="39:53" x14ac:dyDescent="0.2">
      <c r="AM10272" s="61"/>
      <c r="AN10272" s="61"/>
      <c r="AO10272" s="171"/>
      <c r="AP10272" s="61"/>
      <c r="AQ10272" s="61"/>
      <c r="AR10272" s="61"/>
      <c r="AS10272" s="61"/>
      <c r="AT10272" s="61"/>
      <c r="AU10272" s="61"/>
      <c r="AV10272" s="61"/>
      <c r="AW10272" s="61"/>
      <c r="AX10272" s="61"/>
      <c r="AY10272" s="61"/>
      <c r="AZ10272" s="61"/>
      <c r="BA10272" s="61"/>
    </row>
    <row r="10273" spans="39:53" x14ac:dyDescent="0.2">
      <c r="AM10273" s="61"/>
      <c r="AN10273" s="61"/>
      <c r="AO10273" s="171"/>
      <c r="AP10273" s="61"/>
      <c r="AQ10273" s="61"/>
      <c r="AR10273" s="61"/>
      <c r="AS10273" s="61"/>
      <c r="AT10273" s="61"/>
      <c r="AU10273" s="61"/>
      <c r="AV10273" s="61"/>
      <c r="AW10273" s="61"/>
      <c r="AX10273" s="61"/>
      <c r="AY10273" s="61"/>
      <c r="AZ10273" s="61"/>
      <c r="BA10273" s="61"/>
    </row>
    <row r="10274" spans="39:53" x14ac:dyDescent="0.2">
      <c r="AM10274" s="61"/>
      <c r="AN10274" s="61"/>
      <c r="AO10274" s="171"/>
      <c r="AP10274" s="61"/>
      <c r="AQ10274" s="61"/>
      <c r="AR10274" s="61"/>
      <c r="AS10274" s="61"/>
      <c r="AT10274" s="61"/>
      <c r="AU10274" s="61"/>
      <c r="AV10274" s="61"/>
      <c r="AW10274" s="61"/>
      <c r="AX10274" s="61"/>
      <c r="AY10274" s="61"/>
      <c r="AZ10274" s="61"/>
      <c r="BA10274" s="61"/>
    </row>
    <row r="10275" spans="39:53" x14ac:dyDescent="0.2">
      <c r="AM10275" s="61"/>
      <c r="AN10275" s="61"/>
      <c r="AO10275" s="171"/>
      <c r="AP10275" s="61"/>
      <c r="AQ10275" s="61"/>
      <c r="AR10275" s="61"/>
      <c r="AS10275" s="61"/>
      <c r="AT10275" s="61"/>
      <c r="AU10275" s="61"/>
      <c r="AV10275" s="61"/>
      <c r="AW10275" s="61"/>
      <c r="AX10275" s="61"/>
      <c r="AY10275" s="61"/>
      <c r="AZ10275" s="61"/>
      <c r="BA10275" s="61"/>
    </row>
    <row r="10276" spans="39:53" x14ac:dyDescent="0.2">
      <c r="AM10276" s="61"/>
      <c r="AN10276" s="61"/>
      <c r="AO10276" s="171"/>
      <c r="AP10276" s="61"/>
      <c r="AQ10276" s="61"/>
      <c r="AR10276" s="61"/>
      <c r="AS10276" s="61"/>
      <c r="AT10276" s="61"/>
      <c r="AU10276" s="61"/>
      <c r="AV10276" s="61"/>
      <c r="AW10276" s="61"/>
      <c r="AX10276" s="61"/>
      <c r="AY10276" s="61"/>
      <c r="AZ10276" s="61"/>
      <c r="BA10276" s="61"/>
    </row>
    <row r="10277" spans="39:53" x14ac:dyDescent="0.2">
      <c r="AM10277" s="61"/>
      <c r="AN10277" s="61"/>
      <c r="AO10277" s="171"/>
      <c r="AP10277" s="61"/>
      <c r="AQ10277" s="61"/>
      <c r="AR10277" s="61"/>
      <c r="AS10277" s="61"/>
      <c r="AT10277" s="61"/>
      <c r="AU10277" s="61"/>
      <c r="AV10277" s="61"/>
      <c r="AW10277" s="61"/>
      <c r="AX10277" s="61"/>
      <c r="AY10277" s="61"/>
      <c r="AZ10277" s="61"/>
      <c r="BA10277" s="61"/>
    </row>
    <row r="10278" spans="39:53" x14ac:dyDescent="0.2">
      <c r="AM10278" s="61"/>
      <c r="AN10278" s="61"/>
      <c r="AO10278" s="171"/>
      <c r="AP10278" s="61"/>
      <c r="AQ10278" s="61"/>
      <c r="AR10278" s="61"/>
      <c r="AS10278" s="61"/>
      <c r="AT10278" s="61"/>
      <c r="AU10278" s="61"/>
      <c r="AV10278" s="61"/>
      <c r="AW10278" s="61"/>
      <c r="AX10278" s="61"/>
      <c r="AY10278" s="61"/>
      <c r="AZ10278" s="61"/>
      <c r="BA10278" s="61"/>
    </row>
    <row r="10279" spans="39:53" x14ac:dyDescent="0.2">
      <c r="AM10279" s="61"/>
      <c r="AN10279" s="61"/>
      <c r="AO10279" s="171"/>
      <c r="AP10279" s="61"/>
      <c r="AQ10279" s="61"/>
      <c r="AR10279" s="61"/>
      <c r="AS10279" s="61"/>
      <c r="AT10279" s="61"/>
      <c r="AU10279" s="61"/>
      <c r="AV10279" s="61"/>
      <c r="AW10279" s="61"/>
      <c r="AX10279" s="61"/>
      <c r="AY10279" s="61"/>
      <c r="AZ10279" s="61"/>
      <c r="BA10279" s="61"/>
    </row>
    <row r="10280" spans="39:53" x14ac:dyDescent="0.2">
      <c r="AM10280" s="61"/>
      <c r="AN10280" s="61"/>
      <c r="AO10280" s="171"/>
      <c r="AP10280" s="61"/>
      <c r="AQ10280" s="61"/>
      <c r="AR10280" s="61"/>
      <c r="AS10280" s="61"/>
      <c r="AT10280" s="61"/>
      <c r="AU10280" s="61"/>
      <c r="AV10280" s="61"/>
      <c r="AW10280" s="61"/>
      <c r="AX10280" s="61"/>
      <c r="AY10280" s="61"/>
      <c r="AZ10280" s="61"/>
      <c r="BA10280" s="61"/>
    </row>
    <row r="10281" spans="39:53" x14ac:dyDescent="0.2">
      <c r="AM10281" s="61"/>
      <c r="AN10281" s="61"/>
      <c r="AO10281" s="171"/>
      <c r="AP10281" s="61"/>
      <c r="AQ10281" s="61"/>
      <c r="AR10281" s="61"/>
      <c r="AS10281" s="61"/>
      <c r="AT10281" s="61"/>
      <c r="AU10281" s="61"/>
      <c r="AV10281" s="61"/>
      <c r="AW10281" s="61"/>
      <c r="AX10281" s="61"/>
      <c r="AY10281" s="61"/>
      <c r="AZ10281" s="61"/>
      <c r="BA10281" s="61"/>
    </row>
    <row r="10282" spans="39:53" x14ac:dyDescent="0.2">
      <c r="AM10282" s="61"/>
      <c r="AN10282" s="61"/>
      <c r="AO10282" s="171"/>
      <c r="AP10282" s="61"/>
      <c r="AQ10282" s="61"/>
      <c r="AR10282" s="61"/>
      <c r="AS10282" s="61"/>
      <c r="AT10282" s="61"/>
      <c r="AU10282" s="61"/>
      <c r="AV10282" s="61"/>
      <c r="AW10282" s="61"/>
      <c r="AX10282" s="61"/>
      <c r="AY10282" s="61"/>
      <c r="AZ10282" s="61"/>
      <c r="BA10282" s="61"/>
    </row>
    <row r="10283" spans="39:53" x14ac:dyDescent="0.2">
      <c r="AM10283" s="61"/>
      <c r="AN10283" s="61"/>
      <c r="AO10283" s="171"/>
      <c r="AP10283" s="61"/>
      <c r="AQ10283" s="61"/>
      <c r="AR10283" s="61"/>
      <c r="AS10283" s="61"/>
      <c r="AT10283" s="61"/>
      <c r="AU10283" s="61"/>
      <c r="AV10283" s="61"/>
      <c r="AW10283" s="61"/>
      <c r="AX10283" s="61"/>
      <c r="AY10283" s="61"/>
      <c r="AZ10283" s="61"/>
      <c r="BA10283" s="61"/>
    </row>
    <row r="10284" spans="39:53" x14ac:dyDescent="0.2">
      <c r="AM10284" s="61"/>
      <c r="AN10284" s="61"/>
      <c r="AO10284" s="171"/>
      <c r="AP10284" s="61"/>
      <c r="AQ10284" s="61"/>
      <c r="AR10284" s="61"/>
      <c r="AS10284" s="61"/>
      <c r="AT10284" s="61"/>
      <c r="AU10284" s="61"/>
      <c r="AV10284" s="61"/>
      <c r="AW10284" s="61"/>
      <c r="AX10284" s="61"/>
      <c r="AY10284" s="61"/>
      <c r="AZ10284" s="61"/>
      <c r="BA10284" s="61"/>
    </row>
    <row r="10285" spans="39:53" x14ac:dyDescent="0.2">
      <c r="AM10285" s="61"/>
      <c r="AN10285" s="61"/>
      <c r="AO10285" s="171"/>
      <c r="AP10285" s="61"/>
      <c r="AQ10285" s="61"/>
      <c r="AR10285" s="61"/>
      <c r="AS10285" s="61"/>
      <c r="AT10285" s="61"/>
      <c r="AU10285" s="61"/>
      <c r="AV10285" s="61"/>
      <c r="AW10285" s="61"/>
      <c r="AX10285" s="61"/>
      <c r="AY10285" s="61"/>
      <c r="AZ10285" s="61"/>
      <c r="BA10285" s="61"/>
    </row>
    <row r="10286" spans="39:53" x14ac:dyDescent="0.2">
      <c r="AM10286" s="61"/>
      <c r="AN10286" s="61"/>
      <c r="AO10286" s="171"/>
      <c r="AP10286" s="61"/>
      <c r="AQ10286" s="61"/>
      <c r="AR10286" s="61"/>
      <c r="AS10286" s="61"/>
      <c r="AT10286" s="61"/>
      <c r="AU10286" s="61"/>
      <c r="AV10286" s="61"/>
      <c r="AW10286" s="61"/>
      <c r="AX10286" s="61"/>
      <c r="AY10286" s="61"/>
      <c r="AZ10286" s="61"/>
      <c r="BA10286" s="61"/>
    </row>
    <row r="10287" spans="39:53" x14ac:dyDescent="0.2">
      <c r="AM10287" s="61"/>
      <c r="AN10287" s="61"/>
      <c r="AO10287" s="171"/>
      <c r="AP10287" s="61"/>
      <c r="AQ10287" s="61"/>
      <c r="AR10287" s="61"/>
      <c r="AS10287" s="61"/>
      <c r="AT10287" s="61"/>
      <c r="AU10287" s="61"/>
      <c r="AV10287" s="61"/>
      <c r="AW10287" s="61"/>
      <c r="AX10287" s="61"/>
      <c r="AY10287" s="61"/>
      <c r="AZ10287" s="61"/>
      <c r="BA10287" s="61"/>
    </row>
    <row r="10288" spans="39:53" x14ac:dyDescent="0.2">
      <c r="AM10288" s="61"/>
      <c r="AN10288" s="61"/>
      <c r="AO10288" s="171"/>
      <c r="AP10288" s="61"/>
      <c r="AQ10288" s="61"/>
      <c r="AR10288" s="61"/>
      <c r="AS10288" s="61"/>
      <c r="AT10288" s="61"/>
      <c r="AU10288" s="61"/>
      <c r="AV10288" s="61"/>
      <c r="AW10288" s="61"/>
      <c r="AX10288" s="61"/>
      <c r="AY10288" s="61"/>
      <c r="AZ10288" s="61"/>
      <c r="BA10288" s="61"/>
    </row>
    <row r="10289" spans="39:53" x14ac:dyDescent="0.2">
      <c r="AM10289" s="61"/>
      <c r="AN10289" s="61"/>
      <c r="AO10289" s="171"/>
      <c r="AP10289" s="61"/>
      <c r="AQ10289" s="61"/>
      <c r="AR10289" s="61"/>
      <c r="AS10289" s="61"/>
      <c r="AT10289" s="61"/>
      <c r="AU10289" s="61"/>
      <c r="AV10289" s="61"/>
      <c r="AW10289" s="61"/>
      <c r="AX10289" s="61"/>
      <c r="AY10289" s="61"/>
      <c r="AZ10289" s="61"/>
      <c r="BA10289" s="61"/>
    </row>
    <row r="10290" spans="39:53" x14ac:dyDescent="0.2">
      <c r="AM10290" s="61"/>
      <c r="AN10290" s="61"/>
      <c r="AO10290" s="171"/>
      <c r="AP10290" s="61"/>
      <c r="AQ10290" s="61"/>
      <c r="AR10290" s="61"/>
      <c r="AS10290" s="61"/>
      <c r="AT10290" s="61"/>
      <c r="AU10290" s="61"/>
      <c r="AV10290" s="61"/>
      <c r="AW10290" s="61"/>
      <c r="AX10290" s="61"/>
      <c r="AY10290" s="61"/>
      <c r="AZ10290" s="61"/>
      <c r="BA10290" s="61"/>
    </row>
    <row r="10291" spans="39:53" x14ac:dyDescent="0.2">
      <c r="AM10291" s="61"/>
      <c r="AN10291" s="61"/>
      <c r="AO10291" s="171"/>
      <c r="AP10291" s="61"/>
      <c r="AQ10291" s="61"/>
      <c r="AR10291" s="61"/>
      <c r="AS10291" s="61"/>
      <c r="AT10291" s="61"/>
      <c r="AU10291" s="61"/>
      <c r="AV10291" s="61"/>
      <c r="AW10291" s="61"/>
      <c r="AX10291" s="61"/>
      <c r="AY10291" s="61"/>
      <c r="AZ10291" s="61"/>
      <c r="BA10291" s="61"/>
    </row>
    <row r="10292" spans="39:53" x14ac:dyDescent="0.2">
      <c r="AM10292" s="61"/>
      <c r="AN10292" s="61"/>
      <c r="AO10292" s="171"/>
      <c r="AP10292" s="61"/>
      <c r="AQ10292" s="61"/>
      <c r="AR10292" s="61"/>
      <c r="AS10292" s="61"/>
      <c r="AT10292" s="61"/>
      <c r="AU10292" s="61"/>
      <c r="AV10292" s="61"/>
      <c r="AW10292" s="61"/>
      <c r="AX10292" s="61"/>
      <c r="AY10292" s="61"/>
      <c r="AZ10292" s="61"/>
      <c r="BA10292" s="61"/>
    </row>
    <row r="10293" spans="39:53" x14ac:dyDescent="0.2">
      <c r="AM10293" s="61"/>
      <c r="AN10293" s="61"/>
      <c r="AO10293" s="171"/>
      <c r="AP10293" s="61"/>
      <c r="AQ10293" s="61"/>
      <c r="AR10293" s="61"/>
      <c r="AS10293" s="61"/>
      <c r="AT10293" s="61"/>
      <c r="AU10293" s="61"/>
      <c r="AV10293" s="61"/>
      <c r="AW10293" s="61"/>
      <c r="AX10293" s="61"/>
      <c r="AY10293" s="61"/>
      <c r="AZ10293" s="61"/>
      <c r="BA10293" s="61"/>
    </row>
    <row r="10294" spans="39:53" x14ac:dyDescent="0.2">
      <c r="AM10294" s="61"/>
      <c r="AN10294" s="61"/>
      <c r="AO10294" s="171"/>
      <c r="AP10294" s="61"/>
      <c r="AQ10294" s="61"/>
      <c r="AR10294" s="61"/>
      <c r="AS10294" s="61"/>
      <c r="AT10294" s="61"/>
      <c r="AU10294" s="61"/>
      <c r="AV10294" s="61"/>
      <c r="AW10294" s="61"/>
      <c r="AX10294" s="61"/>
      <c r="AY10294" s="61"/>
      <c r="AZ10294" s="61"/>
      <c r="BA10294" s="61"/>
    </row>
    <row r="10295" spans="39:53" x14ac:dyDescent="0.2">
      <c r="AM10295" s="61"/>
      <c r="AN10295" s="61"/>
      <c r="AO10295" s="171"/>
      <c r="AP10295" s="61"/>
      <c r="AQ10295" s="61"/>
      <c r="AR10295" s="61"/>
      <c r="AS10295" s="61"/>
      <c r="AT10295" s="61"/>
      <c r="AU10295" s="61"/>
      <c r="AV10295" s="61"/>
      <c r="AW10295" s="61"/>
      <c r="AX10295" s="61"/>
      <c r="AY10295" s="61"/>
      <c r="AZ10295" s="61"/>
      <c r="BA10295" s="61"/>
    </row>
    <row r="10296" spans="39:53" x14ac:dyDescent="0.2">
      <c r="AM10296" s="61"/>
      <c r="AN10296" s="61"/>
      <c r="AO10296" s="171"/>
      <c r="AP10296" s="61"/>
      <c r="AQ10296" s="61"/>
      <c r="AR10296" s="61"/>
      <c r="AS10296" s="61"/>
      <c r="AT10296" s="61"/>
      <c r="AU10296" s="61"/>
      <c r="AV10296" s="61"/>
      <c r="AW10296" s="61"/>
      <c r="AX10296" s="61"/>
      <c r="AY10296" s="61"/>
      <c r="AZ10296" s="61"/>
      <c r="BA10296" s="61"/>
    </row>
    <row r="10297" spans="39:53" x14ac:dyDescent="0.2">
      <c r="AM10297" s="61"/>
      <c r="AN10297" s="61"/>
      <c r="AO10297" s="171"/>
      <c r="AP10297" s="61"/>
      <c r="AQ10297" s="61"/>
      <c r="AR10297" s="61"/>
      <c r="AS10297" s="61"/>
      <c r="AT10297" s="61"/>
      <c r="AU10297" s="61"/>
      <c r="AV10297" s="61"/>
      <c r="AW10297" s="61"/>
      <c r="AX10297" s="61"/>
      <c r="AY10297" s="61"/>
      <c r="AZ10297" s="61"/>
      <c r="BA10297" s="61"/>
    </row>
    <row r="10298" spans="39:53" x14ac:dyDescent="0.2">
      <c r="AM10298" s="61"/>
      <c r="AN10298" s="61"/>
      <c r="AO10298" s="171"/>
      <c r="AP10298" s="61"/>
      <c r="AQ10298" s="61"/>
      <c r="AR10298" s="61"/>
      <c r="AS10298" s="61"/>
      <c r="AT10298" s="61"/>
      <c r="AU10298" s="61"/>
      <c r="AV10298" s="61"/>
      <c r="AW10298" s="61"/>
      <c r="AX10298" s="61"/>
      <c r="AY10298" s="61"/>
      <c r="AZ10298" s="61"/>
      <c r="BA10298" s="61"/>
    </row>
    <row r="10299" spans="39:53" x14ac:dyDescent="0.2">
      <c r="AM10299" s="61"/>
      <c r="AN10299" s="61"/>
      <c r="AO10299" s="171"/>
      <c r="AP10299" s="61"/>
      <c r="AQ10299" s="61"/>
      <c r="AR10299" s="61"/>
      <c r="AS10299" s="61"/>
      <c r="AT10299" s="61"/>
      <c r="AU10299" s="61"/>
      <c r="AV10299" s="61"/>
      <c r="AW10299" s="61"/>
      <c r="AX10299" s="61"/>
      <c r="AY10299" s="61"/>
      <c r="AZ10299" s="61"/>
      <c r="BA10299" s="61"/>
    </row>
    <row r="10300" spans="39:53" x14ac:dyDescent="0.2">
      <c r="AM10300" s="61"/>
      <c r="AN10300" s="61"/>
      <c r="AO10300" s="171"/>
      <c r="AP10300" s="61"/>
      <c r="AQ10300" s="61"/>
      <c r="AR10300" s="61"/>
      <c r="AS10300" s="61"/>
      <c r="AT10300" s="61"/>
      <c r="AU10300" s="61"/>
      <c r="AV10300" s="61"/>
      <c r="AW10300" s="61"/>
      <c r="AX10300" s="61"/>
      <c r="AY10300" s="61"/>
      <c r="AZ10300" s="61"/>
      <c r="BA10300" s="61"/>
    </row>
    <row r="10301" spans="39:53" x14ac:dyDescent="0.2">
      <c r="AM10301" s="61"/>
      <c r="AN10301" s="61"/>
      <c r="AO10301" s="171"/>
      <c r="AP10301" s="61"/>
      <c r="AQ10301" s="61"/>
      <c r="AR10301" s="61"/>
      <c r="AS10301" s="61"/>
      <c r="AT10301" s="61"/>
      <c r="AU10301" s="61"/>
      <c r="AV10301" s="61"/>
      <c r="AW10301" s="61"/>
      <c r="AX10301" s="61"/>
      <c r="AY10301" s="61"/>
      <c r="AZ10301" s="61"/>
      <c r="BA10301" s="61"/>
    </row>
    <row r="10302" spans="39:53" x14ac:dyDescent="0.2">
      <c r="AM10302" s="61"/>
      <c r="AN10302" s="61"/>
      <c r="AO10302" s="171"/>
      <c r="AP10302" s="61"/>
      <c r="AQ10302" s="61"/>
      <c r="AR10302" s="61"/>
      <c r="AS10302" s="61"/>
      <c r="AT10302" s="61"/>
      <c r="AU10302" s="61"/>
      <c r="AV10302" s="61"/>
      <c r="AW10302" s="61"/>
      <c r="AX10302" s="61"/>
      <c r="AY10302" s="61"/>
      <c r="AZ10302" s="61"/>
      <c r="BA10302" s="61"/>
    </row>
    <row r="10303" spans="39:53" x14ac:dyDescent="0.2">
      <c r="AM10303" s="61"/>
      <c r="AN10303" s="61"/>
      <c r="AO10303" s="171"/>
      <c r="AP10303" s="61"/>
      <c r="AQ10303" s="61"/>
      <c r="AR10303" s="61"/>
      <c r="AS10303" s="61"/>
      <c r="AT10303" s="61"/>
      <c r="AU10303" s="61"/>
      <c r="AV10303" s="61"/>
      <c r="AW10303" s="61"/>
      <c r="AX10303" s="61"/>
      <c r="AY10303" s="61"/>
      <c r="AZ10303" s="61"/>
      <c r="BA10303" s="61"/>
    </row>
    <row r="10304" spans="39:53" x14ac:dyDescent="0.2">
      <c r="AM10304" s="61"/>
      <c r="AN10304" s="61"/>
      <c r="AO10304" s="171"/>
      <c r="AP10304" s="61"/>
      <c r="AQ10304" s="61"/>
      <c r="AR10304" s="61"/>
      <c r="AS10304" s="61"/>
      <c r="AT10304" s="61"/>
      <c r="AU10304" s="61"/>
      <c r="AV10304" s="61"/>
      <c r="AW10304" s="61"/>
      <c r="AX10304" s="61"/>
      <c r="AY10304" s="61"/>
      <c r="AZ10304" s="61"/>
      <c r="BA10304" s="61"/>
    </row>
    <row r="10305" spans="39:53" x14ac:dyDescent="0.2">
      <c r="AM10305" s="61"/>
      <c r="AN10305" s="61"/>
      <c r="AO10305" s="171"/>
      <c r="AP10305" s="61"/>
      <c r="AQ10305" s="61"/>
      <c r="AR10305" s="61"/>
      <c r="AS10305" s="61"/>
      <c r="AT10305" s="61"/>
      <c r="AU10305" s="61"/>
      <c r="AV10305" s="61"/>
      <c r="AW10305" s="61"/>
      <c r="AX10305" s="61"/>
      <c r="AY10305" s="61"/>
      <c r="AZ10305" s="61"/>
      <c r="BA10305" s="61"/>
    </row>
    <row r="10306" spans="39:53" x14ac:dyDescent="0.2">
      <c r="AM10306" s="61"/>
      <c r="AN10306" s="61"/>
      <c r="AO10306" s="171"/>
      <c r="AP10306" s="61"/>
      <c r="AQ10306" s="61"/>
      <c r="AR10306" s="61"/>
      <c r="AS10306" s="61"/>
      <c r="AT10306" s="61"/>
      <c r="AU10306" s="61"/>
      <c r="AV10306" s="61"/>
      <c r="AW10306" s="61"/>
      <c r="AX10306" s="61"/>
      <c r="AY10306" s="61"/>
      <c r="AZ10306" s="61"/>
      <c r="BA10306" s="61"/>
    </row>
    <row r="10307" spans="39:53" x14ac:dyDescent="0.2">
      <c r="AM10307" s="61"/>
      <c r="AN10307" s="61"/>
      <c r="AO10307" s="171"/>
      <c r="AP10307" s="61"/>
      <c r="AQ10307" s="61"/>
      <c r="AR10307" s="61"/>
      <c r="AS10307" s="61"/>
      <c r="AT10307" s="61"/>
      <c r="AU10307" s="61"/>
      <c r="AV10307" s="61"/>
      <c r="AW10307" s="61"/>
      <c r="AX10307" s="61"/>
      <c r="AY10307" s="61"/>
      <c r="AZ10307" s="61"/>
      <c r="BA10307" s="61"/>
    </row>
    <row r="10308" spans="39:53" x14ac:dyDescent="0.2">
      <c r="AM10308" s="61"/>
      <c r="AN10308" s="61"/>
      <c r="AO10308" s="171"/>
      <c r="AP10308" s="61"/>
      <c r="AQ10308" s="61"/>
      <c r="AR10308" s="61"/>
      <c r="AS10308" s="61"/>
      <c r="AT10308" s="61"/>
      <c r="AU10308" s="61"/>
      <c r="AV10308" s="61"/>
      <c r="AW10308" s="61"/>
      <c r="AX10308" s="61"/>
      <c r="AY10308" s="61"/>
      <c r="AZ10308" s="61"/>
      <c r="BA10308" s="61"/>
    </row>
    <row r="10309" spans="39:53" x14ac:dyDescent="0.2">
      <c r="AM10309" s="61"/>
      <c r="AN10309" s="61"/>
      <c r="AO10309" s="171"/>
      <c r="AP10309" s="61"/>
      <c r="AQ10309" s="61"/>
      <c r="AR10309" s="61"/>
      <c r="AS10309" s="61"/>
      <c r="AT10309" s="61"/>
      <c r="AU10309" s="61"/>
      <c r="AV10309" s="61"/>
      <c r="AW10309" s="61"/>
      <c r="AX10309" s="61"/>
      <c r="AY10309" s="61"/>
      <c r="AZ10309" s="61"/>
      <c r="BA10309" s="61"/>
    </row>
    <row r="10310" spans="39:53" x14ac:dyDescent="0.2">
      <c r="AM10310" s="61"/>
      <c r="AN10310" s="61"/>
      <c r="AO10310" s="171"/>
      <c r="AP10310" s="61"/>
      <c r="AQ10310" s="61"/>
      <c r="AR10310" s="61"/>
      <c r="AS10310" s="61"/>
      <c r="AT10310" s="61"/>
      <c r="AU10310" s="61"/>
      <c r="AV10310" s="61"/>
      <c r="AW10310" s="61"/>
      <c r="AX10310" s="61"/>
      <c r="AY10310" s="61"/>
      <c r="AZ10310" s="61"/>
      <c r="BA10310" s="61"/>
    </row>
    <row r="10311" spans="39:53" x14ac:dyDescent="0.2">
      <c r="AM10311" s="61"/>
      <c r="AN10311" s="61"/>
      <c r="AO10311" s="171"/>
      <c r="AP10311" s="61"/>
      <c r="AQ10311" s="61"/>
      <c r="AR10311" s="61"/>
      <c r="AS10311" s="61"/>
      <c r="AT10311" s="61"/>
      <c r="AU10311" s="61"/>
      <c r="AV10311" s="61"/>
      <c r="AW10311" s="61"/>
      <c r="AX10311" s="61"/>
      <c r="AY10311" s="61"/>
      <c r="AZ10311" s="61"/>
      <c r="BA10311" s="61"/>
    </row>
    <row r="10312" spans="39:53" x14ac:dyDescent="0.2">
      <c r="AM10312" s="61"/>
      <c r="AN10312" s="61"/>
      <c r="AO10312" s="171"/>
      <c r="AP10312" s="61"/>
      <c r="AQ10312" s="61"/>
      <c r="AR10312" s="61"/>
      <c r="AS10312" s="61"/>
      <c r="AT10312" s="61"/>
      <c r="AU10312" s="61"/>
      <c r="AV10312" s="61"/>
      <c r="AW10312" s="61"/>
      <c r="AX10312" s="61"/>
      <c r="AY10312" s="61"/>
      <c r="AZ10312" s="61"/>
      <c r="BA10312" s="61"/>
    </row>
    <row r="10313" spans="39:53" x14ac:dyDescent="0.2">
      <c r="AM10313" s="61"/>
      <c r="AN10313" s="61"/>
      <c r="AO10313" s="171"/>
      <c r="AP10313" s="61"/>
      <c r="AQ10313" s="61"/>
      <c r="AR10313" s="61"/>
      <c r="AS10313" s="61"/>
      <c r="AT10313" s="61"/>
      <c r="AU10313" s="61"/>
      <c r="AV10313" s="61"/>
      <c r="AW10313" s="61"/>
      <c r="AX10313" s="61"/>
      <c r="AY10313" s="61"/>
      <c r="AZ10313" s="61"/>
      <c r="BA10313" s="61"/>
    </row>
    <row r="10314" spans="39:53" x14ac:dyDescent="0.2">
      <c r="AM10314" s="61"/>
      <c r="AN10314" s="61"/>
      <c r="AO10314" s="171"/>
      <c r="AP10314" s="61"/>
      <c r="AQ10314" s="61"/>
      <c r="AR10314" s="61"/>
      <c r="AS10314" s="61"/>
      <c r="AT10314" s="61"/>
      <c r="AU10314" s="61"/>
      <c r="AV10314" s="61"/>
      <c r="AW10314" s="61"/>
      <c r="AX10314" s="61"/>
      <c r="AY10314" s="61"/>
      <c r="AZ10314" s="61"/>
      <c r="BA10314" s="61"/>
    </row>
    <row r="10315" spans="39:53" x14ac:dyDescent="0.2">
      <c r="AM10315" s="61"/>
      <c r="AN10315" s="61"/>
      <c r="AO10315" s="171"/>
      <c r="AP10315" s="61"/>
      <c r="AQ10315" s="61"/>
      <c r="AR10315" s="61"/>
      <c r="AS10315" s="61"/>
      <c r="AT10315" s="61"/>
      <c r="AU10315" s="61"/>
      <c r="AV10315" s="61"/>
      <c r="AW10315" s="61"/>
      <c r="AX10315" s="61"/>
      <c r="AY10315" s="61"/>
      <c r="AZ10315" s="61"/>
      <c r="BA10315" s="61"/>
    </row>
    <row r="10316" spans="39:53" x14ac:dyDescent="0.2">
      <c r="AM10316" s="61"/>
      <c r="AN10316" s="61"/>
      <c r="AO10316" s="171"/>
      <c r="AP10316" s="61"/>
      <c r="AQ10316" s="61"/>
      <c r="AR10316" s="61"/>
      <c r="AS10316" s="61"/>
      <c r="AT10316" s="61"/>
      <c r="AU10316" s="61"/>
      <c r="AV10316" s="61"/>
      <c r="AW10316" s="61"/>
      <c r="AX10316" s="61"/>
      <c r="AY10316" s="61"/>
      <c r="AZ10316" s="61"/>
      <c r="BA10316" s="61"/>
    </row>
    <row r="10317" spans="39:53" x14ac:dyDescent="0.2">
      <c r="AM10317" s="61"/>
      <c r="AN10317" s="61"/>
      <c r="AO10317" s="171"/>
      <c r="AP10317" s="61"/>
      <c r="AQ10317" s="61"/>
      <c r="AR10317" s="61"/>
      <c r="AS10317" s="61"/>
      <c r="AT10317" s="61"/>
      <c r="AU10317" s="61"/>
      <c r="AV10317" s="61"/>
      <c r="AW10317" s="61"/>
      <c r="AX10317" s="61"/>
      <c r="AY10317" s="61"/>
      <c r="AZ10317" s="61"/>
      <c r="BA10317" s="61"/>
    </row>
    <row r="10318" spans="39:53" x14ac:dyDescent="0.2">
      <c r="AM10318" s="61"/>
      <c r="AN10318" s="61"/>
      <c r="AO10318" s="171"/>
      <c r="AP10318" s="61"/>
      <c r="AQ10318" s="61"/>
      <c r="AR10318" s="61"/>
      <c r="AS10318" s="61"/>
      <c r="AT10318" s="61"/>
      <c r="AU10318" s="61"/>
      <c r="AV10318" s="61"/>
      <c r="AW10318" s="61"/>
      <c r="AX10318" s="61"/>
      <c r="AY10318" s="61"/>
      <c r="AZ10318" s="61"/>
      <c r="BA10318" s="61"/>
    </row>
    <row r="10319" spans="39:53" x14ac:dyDescent="0.2">
      <c r="AM10319" s="61"/>
      <c r="AN10319" s="61"/>
      <c r="AO10319" s="171"/>
      <c r="AP10319" s="61"/>
      <c r="AQ10319" s="61"/>
      <c r="AR10319" s="61"/>
      <c r="AS10319" s="61"/>
      <c r="AT10319" s="61"/>
      <c r="AU10319" s="61"/>
      <c r="AV10319" s="61"/>
      <c r="AW10319" s="61"/>
      <c r="AX10319" s="61"/>
      <c r="AY10319" s="61"/>
      <c r="AZ10319" s="61"/>
      <c r="BA10319" s="61"/>
    </row>
    <row r="10320" spans="39:53" x14ac:dyDescent="0.2">
      <c r="AM10320" s="61"/>
      <c r="AN10320" s="61"/>
      <c r="AO10320" s="171"/>
      <c r="AP10320" s="61"/>
      <c r="AQ10320" s="61"/>
      <c r="AR10320" s="61"/>
      <c r="AS10320" s="61"/>
      <c r="AT10320" s="61"/>
      <c r="AU10320" s="61"/>
      <c r="AV10320" s="61"/>
      <c r="AW10320" s="61"/>
      <c r="AX10320" s="61"/>
      <c r="AY10320" s="61"/>
      <c r="AZ10320" s="61"/>
      <c r="BA10320" s="61"/>
    </row>
    <row r="10321" spans="39:53" x14ac:dyDescent="0.2">
      <c r="AM10321" s="61"/>
      <c r="AN10321" s="61"/>
      <c r="AO10321" s="171"/>
      <c r="AP10321" s="61"/>
      <c r="AQ10321" s="61"/>
      <c r="AR10321" s="61"/>
      <c r="AS10321" s="61"/>
      <c r="AT10321" s="61"/>
      <c r="AU10321" s="61"/>
      <c r="AV10321" s="61"/>
      <c r="AW10321" s="61"/>
      <c r="AX10321" s="61"/>
      <c r="AY10321" s="61"/>
      <c r="AZ10321" s="61"/>
      <c r="BA10321" s="61"/>
    </row>
    <row r="10322" spans="39:53" x14ac:dyDescent="0.2">
      <c r="AM10322" s="61"/>
      <c r="AN10322" s="61"/>
      <c r="AO10322" s="171"/>
      <c r="AP10322" s="61"/>
      <c r="AQ10322" s="61"/>
      <c r="AR10322" s="61"/>
      <c r="AS10322" s="61"/>
      <c r="AT10322" s="61"/>
      <c r="AU10322" s="61"/>
      <c r="AV10322" s="61"/>
      <c r="AW10322" s="61"/>
      <c r="AX10322" s="61"/>
      <c r="AY10322" s="61"/>
      <c r="AZ10322" s="61"/>
      <c r="BA10322" s="61"/>
    </row>
    <row r="10323" spans="39:53" x14ac:dyDescent="0.2">
      <c r="AM10323" s="61"/>
      <c r="AN10323" s="61"/>
      <c r="AO10323" s="171"/>
      <c r="AP10323" s="61"/>
      <c r="AQ10323" s="61"/>
      <c r="AR10323" s="61"/>
      <c r="AS10323" s="61"/>
      <c r="AT10323" s="61"/>
      <c r="AU10323" s="61"/>
      <c r="AV10323" s="61"/>
      <c r="AW10323" s="61"/>
      <c r="AX10323" s="61"/>
      <c r="AY10323" s="61"/>
      <c r="AZ10323" s="61"/>
      <c r="BA10323" s="61"/>
    </row>
    <row r="10324" spans="39:53" x14ac:dyDescent="0.2">
      <c r="AM10324" s="61"/>
      <c r="AN10324" s="61"/>
      <c r="AO10324" s="171"/>
      <c r="AP10324" s="61"/>
      <c r="AQ10324" s="61"/>
      <c r="AR10324" s="61"/>
      <c r="AS10324" s="61"/>
      <c r="AT10324" s="61"/>
      <c r="AU10324" s="61"/>
      <c r="AV10324" s="61"/>
      <c r="AW10324" s="61"/>
      <c r="AX10324" s="61"/>
      <c r="AY10324" s="61"/>
      <c r="AZ10324" s="61"/>
      <c r="BA10324" s="61"/>
    </row>
    <row r="10325" spans="39:53" x14ac:dyDescent="0.2">
      <c r="AM10325" s="61"/>
      <c r="AN10325" s="61"/>
      <c r="AO10325" s="171"/>
      <c r="AP10325" s="61"/>
      <c r="AQ10325" s="61"/>
      <c r="AR10325" s="61"/>
      <c r="AS10325" s="61"/>
      <c r="AT10325" s="61"/>
      <c r="AU10325" s="61"/>
      <c r="AV10325" s="61"/>
      <c r="AW10325" s="61"/>
      <c r="AX10325" s="61"/>
      <c r="AY10325" s="61"/>
      <c r="AZ10325" s="61"/>
      <c r="BA10325" s="61"/>
    </row>
    <row r="10326" spans="39:53" x14ac:dyDescent="0.2">
      <c r="AM10326" s="61"/>
      <c r="AN10326" s="61"/>
      <c r="AO10326" s="171"/>
      <c r="AP10326" s="61"/>
      <c r="AQ10326" s="61"/>
      <c r="AR10326" s="61"/>
      <c r="AS10326" s="61"/>
      <c r="AT10326" s="61"/>
      <c r="AU10326" s="61"/>
      <c r="AV10326" s="61"/>
      <c r="AW10326" s="61"/>
      <c r="AX10326" s="61"/>
      <c r="AY10326" s="61"/>
      <c r="AZ10326" s="61"/>
      <c r="BA10326" s="61"/>
    </row>
    <row r="10327" spans="39:53" x14ac:dyDescent="0.2">
      <c r="AM10327" s="61"/>
      <c r="AN10327" s="61"/>
      <c r="AO10327" s="171"/>
      <c r="AP10327" s="61"/>
      <c r="AQ10327" s="61"/>
      <c r="AR10327" s="61"/>
      <c r="AS10327" s="61"/>
      <c r="AT10327" s="61"/>
      <c r="AU10327" s="61"/>
      <c r="AV10327" s="61"/>
      <c r="AW10327" s="61"/>
      <c r="AX10327" s="61"/>
      <c r="AY10327" s="61"/>
      <c r="AZ10327" s="61"/>
      <c r="BA10327" s="61"/>
    </row>
    <row r="10328" spans="39:53" x14ac:dyDescent="0.2">
      <c r="AM10328" s="61"/>
      <c r="AN10328" s="61"/>
      <c r="AO10328" s="171"/>
      <c r="AP10328" s="61"/>
      <c r="AQ10328" s="61"/>
      <c r="AR10328" s="61"/>
      <c r="AS10328" s="61"/>
      <c r="AT10328" s="61"/>
      <c r="AU10328" s="61"/>
      <c r="AV10328" s="61"/>
      <c r="AW10328" s="61"/>
      <c r="AX10328" s="61"/>
      <c r="AY10328" s="61"/>
      <c r="AZ10328" s="61"/>
      <c r="BA10328" s="61"/>
    </row>
    <row r="10329" spans="39:53" x14ac:dyDescent="0.2">
      <c r="AM10329" s="61"/>
      <c r="AN10329" s="61"/>
      <c r="AO10329" s="171"/>
      <c r="AP10329" s="61"/>
      <c r="AQ10329" s="61"/>
      <c r="AR10329" s="61"/>
      <c r="AS10329" s="61"/>
      <c r="AT10329" s="61"/>
      <c r="AU10329" s="61"/>
      <c r="AV10329" s="61"/>
      <c r="AW10329" s="61"/>
      <c r="AX10329" s="61"/>
      <c r="AY10329" s="61"/>
      <c r="AZ10329" s="61"/>
      <c r="BA10329" s="61"/>
    </row>
    <row r="10330" spans="39:53" x14ac:dyDescent="0.2">
      <c r="AM10330" s="61"/>
      <c r="AN10330" s="61"/>
      <c r="AO10330" s="171"/>
      <c r="AP10330" s="61"/>
      <c r="AQ10330" s="61"/>
      <c r="AR10330" s="61"/>
      <c r="AS10330" s="61"/>
      <c r="AT10330" s="61"/>
      <c r="AU10330" s="61"/>
      <c r="AV10330" s="61"/>
      <c r="AW10330" s="61"/>
      <c r="AX10330" s="61"/>
      <c r="AY10330" s="61"/>
      <c r="AZ10330" s="61"/>
      <c r="BA10330" s="61"/>
    </row>
    <row r="10331" spans="39:53" x14ac:dyDescent="0.2">
      <c r="AM10331" s="61"/>
      <c r="AN10331" s="61"/>
      <c r="AO10331" s="171"/>
      <c r="AP10331" s="61"/>
      <c r="AQ10331" s="61"/>
      <c r="AR10331" s="61"/>
      <c r="AS10331" s="61"/>
      <c r="AT10331" s="61"/>
      <c r="AU10331" s="61"/>
      <c r="AV10331" s="61"/>
      <c r="AW10331" s="61"/>
      <c r="AX10331" s="61"/>
      <c r="AY10331" s="61"/>
      <c r="AZ10331" s="61"/>
      <c r="BA10331" s="61"/>
    </row>
    <row r="10332" spans="39:53" x14ac:dyDescent="0.2">
      <c r="AM10332" s="61"/>
      <c r="AN10332" s="61"/>
      <c r="AO10332" s="171"/>
      <c r="AP10332" s="61"/>
      <c r="AQ10332" s="61"/>
      <c r="AR10332" s="61"/>
      <c r="AS10332" s="61"/>
      <c r="AT10332" s="61"/>
      <c r="AU10332" s="61"/>
      <c r="AV10332" s="61"/>
      <c r="AW10332" s="61"/>
      <c r="AX10332" s="61"/>
      <c r="AY10332" s="61"/>
      <c r="AZ10332" s="61"/>
      <c r="BA10332" s="61"/>
    </row>
    <row r="10333" spans="39:53" x14ac:dyDescent="0.2">
      <c r="AM10333" s="61"/>
      <c r="AN10333" s="61"/>
      <c r="AO10333" s="171"/>
      <c r="AP10333" s="61"/>
      <c r="AQ10333" s="61"/>
      <c r="AR10333" s="61"/>
      <c r="AS10333" s="61"/>
      <c r="AT10333" s="61"/>
      <c r="AU10333" s="61"/>
      <c r="AV10333" s="61"/>
      <c r="AW10333" s="61"/>
      <c r="AX10333" s="61"/>
      <c r="AY10333" s="61"/>
      <c r="AZ10333" s="61"/>
      <c r="BA10333" s="61"/>
    </row>
    <row r="10334" spans="39:53" x14ac:dyDescent="0.2">
      <c r="AM10334" s="61"/>
      <c r="AN10334" s="61"/>
      <c r="AO10334" s="171"/>
      <c r="AP10334" s="61"/>
      <c r="AQ10334" s="61"/>
      <c r="AR10334" s="61"/>
      <c r="AS10334" s="61"/>
      <c r="AT10334" s="61"/>
      <c r="AU10334" s="61"/>
      <c r="AV10334" s="61"/>
      <c r="AW10334" s="61"/>
      <c r="AX10334" s="61"/>
      <c r="AY10334" s="61"/>
      <c r="AZ10334" s="61"/>
      <c r="BA10334" s="61"/>
    </row>
    <row r="10335" spans="39:53" x14ac:dyDescent="0.2">
      <c r="AM10335" s="61"/>
      <c r="AN10335" s="61"/>
      <c r="AO10335" s="171"/>
      <c r="AP10335" s="61"/>
      <c r="AQ10335" s="61"/>
      <c r="AR10335" s="61"/>
      <c r="AS10335" s="61"/>
      <c r="AT10335" s="61"/>
      <c r="AU10335" s="61"/>
      <c r="AV10335" s="61"/>
      <c r="AW10335" s="61"/>
      <c r="AX10335" s="61"/>
      <c r="AY10335" s="61"/>
      <c r="AZ10335" s="61"/>
      <c r="BA10335" s="61"/>
    </row>
    <row r="10336" spans="39:53" x14ac:dyDescent="0.2">
      <c r="AM10336" s="61"/>
      <c r="AN10336" s="61"/>
      <c r="AO10336" s="171"/>
      <c r="AP10336" s="61"/>
      <c r="AQ10336" s="61"/>
      <c r="AR10336" s="61"/>
      <c r="AS10336" s="61"/>
      <c r="AT10336" s="61"/>
      <c r="AU10336" s="61"/>
      <c r="AV10336" s="61"/>
      <c r="AW10336" s="61"/>
      <c r="AX10336" s="61"/>
      <c r="AY10336" s="61"/>
      <c r="AZ10336" s="61"/>
      <c r="BA10336" s="61"/>
    </row>
    <row r="10337" spans="39:53" x14ac:dyDescent="0.2">
      <c r="AM10337" s="61"/>
      <c r="AN10337" s="61"/>
      <c r="AO10337" s="171"/>
      <c r="AP10337" s="61"/>
      <c r="AQ10337" s="61"/>
      <c r="AR10337" s="61"/>
      <c r="AS10337" s="61"/>
      <c r="AT10337" s="61"/>
      <c r="AU10337" s="61"/>
      <c r="AV10337" s="61"/>
      <c r="AW10337" s="61"/>
      <c r="AX10337" s="61"/>
      <c r="AY10337" s="61"/>
      <c r="AZ10337" s="61"/>
      <c r="BA10337" s="61"/>
    </row>
    <row r="10338" spans="39:53" x14ac:dyDescent="0.2">
      <c r="AM10338" s="61"/>
      <c r="AN10338" s="61"/>
      <c r="AO10338" s="171"/>
      <c r="AP10338" s="61"/>
      <c r="AQ10338" s="61"/>
      <c r="AR10338" s="61"/>
      <c r="AS10338" s="61"/>
      <c r="AT10338" s="61"/>
      <c r="AU10338" s="61"/>
      <c r="AV10338" s="61"/>
      <c r="AW10338" s="61"/>
      <c r="AX10338" s="61"/>
      <c r="AY10338" s="61"/>
      <c r="AZ10338" s="61"/>
      <c r="BA10338" s="61"/>
    </row>
    <row r="10339" spans="39:53" x14ac:dyDescent="0.2">
      <c r="AM10339" s="61"/>
      <c r="AN10339" s="61"/>
      <c r="AO10339" s="171"/>
      <c r="AP10339" s="61"/>
      <c r="AQ10339" s="61"/>
      <c r="AR10339" s="61"/>
      <c r="AS10339" s="61"/>
      <c r="AT10339" s="61"/>
      <c r="AU10339" s="61"/>
      <c r="AV10339" s="61"/>
      <c r="AW10339" s="61"/>
      <c r="AX10339" s="61"/>
      <c r="AY10339" s="61"/>
      <c r="AZ10339" s="61"/>
      <c r="BA10339" s="61"/>
    </row>
    <row r="10340" spans="39:53" x14ac:dyDescent="0.2">
      <c r="AM10340" s="61"/>
      <c r="AN10340" s="61"/>
      <c r="AO10340" s="171"/>
      <c r="AP10340" s="61"/>
      <c r="AQ10340" s="61"/>
      <c r="AR10340" s="61"/>
      <c r="AS10340" s="61"/>
      <c r="AT10340" s="61"/>
      <c r="AU10340" s="61"/>
      <c r="AV10340" s="61"/>
      <c r="AW10340" s="61"/>
      <c r="AX10340" s="61"/>
      <c r="AY10340" s="61"/>
      <c r="AZ10340" s="61"/>
      <c r="BA10340" s="61"/>
    </row>
    <row r="10341" spans="39:53" x14ac:dyDescent="0.2">
      <c r="AM10341" s="61"/>
      <c r="AN10341" s="61"/>
      <c r="AO10341" s="171"/>
      <c r="AP10341" s="61"/>
      <c r="AQ10341" s="61"/>
      <c r="AR10341" s="61"/>
      <c r="AS10341" s="61"/>
      <c r="AT10341" s="61"/>
      <c r="AU10341" s="61"/>
      <c r="AV10341" s="61"/>
      <c r="AW10341" s="61"/>
      <c r="AX10341" s="61"/>
      <c r="AY10341" s="61"/>
      <c r="AZ10341" s="61"/>
      <c r="BA10341" s="61"/>
    </row>
    <row r="10342" spans="39:53" x14ac:dyDescent="0.2">
      <c r="AM10342" s="61"/>
      <c r="AN10342" s="61"/>
      <c r="AO10342" s="171"/>
      <c r="AP10342" s="61"/>
      <c r="AQ10342" s="61"/>
      <c r="AR10342" s="61"/>
      <c r="AS10342" s="61"/>
      <c r="AT10342" s="61"/>
      <c r="AU10342" s="61"/>
      <c r="AV10342" s="61"/>
      <c r="AW10342" s="61"/>
      <c r="AX10342" s="61"/>
      <c r="AY10342" s="61"/>
      <c r="AZ10342" s="61"/>
      <c r="BA10342" s="61"/>
    </row>
    <row r="10343" spans="39:53" x14ac:dyDescent="0.2">
      <c r="AM10343" s="61"/>
      <c r="AN10343" s="61"/>
      <c r="AO10343" s="171"/>
      <c r="AP10343" s="61"/>
      <c r="AQ10343" s="61"/>
      <c r="AR10343" s="61"/>
      <c r="AS10343" s="61"/>
      <c r="AT10343" s="61"/>
      <c r="AU10343" s="61"/>
      <c r="AV10343" s="61"/>
      <c r="AW10343" s="61"/>
      <c r="AX10343" s="61"/>
      <c r="AY10343" s="61"/>
      <c r="AZ10343" s="61"/>
      <c r="BA10343" s="61"/>
    </row>
    <row r="10344" spans="39:53" x14ac:dyDescent="0.2">
      <c r="AM10344" s="61"/>
      <c r="AN10344" s="61"/>
      <c r="AO10344" s="171"/>
      <c r="AP10344" s="61"/>
      <c r="AQ10344" s="61"/>
      <c r="AR10344" s="61"/>
      <c r="AS10344" s="61"/>
      <c r="AT10344" s="61"/>
      <c r="AU10344" s="61"/>
      <c r="AV10344" s="61"/>
      <c r="AW10344" s="61"/>
      <c r="AX10344" s="61"/>
      <c r="AY10344" s="61"/>
      <c r="AZ10344" s="61"/>
      <c r="BA10344" s="61"/>
    </row>
    <row r="10345" spans="39:53" x14ac:dyDescent="0.2">
      <c r="AM10345" s="61"/>
      <c r="AN10345" s="61"/>
      <c r="AO10345" s="171"/>
      <c r="AP10345" s="61"/>
      <c r="AQ10345" s="61"/>
      <c r="AR10345" s="61"/>
      <c r="AS10345" s="61"/>
      <c r="AT10345" s="61"/>
      <c r="AU10345" s="61"/>
      <c r="AV10345" s="61"/>
      <c r="AW10345" s="61"/>
      <c r="AX10345" s="61"/>
      <c r="AY10345" s="61"/>
      <c r="AZ10345" s="61"/>
      <c r="BA10345" s="61"/>
    </row>
    <row r="10346" spans="39:53" x14ac:dyDescent="0.2">
      <c r="AM10346" s="61"/>
      <c r="AN10346" s="61"/>
      <c r="AO10346" s="171"/>
      <c r="AP10346" s="61"/>
      <c r="AQ10346" s="61"/>
      <c r="AR10346" s="61"/>
      <c r="AS10346" s="61"/>
      <c r="AT10346" s="61"/>
      <c r="AU10346" s="61"/>
      <c r="AV10346" s="61"/>
      <c r="AW10346" s="61"/>
      <c r="AX10346" s="61"/>
      <c r="AY10346" s="61"/>
      <c r="AZ10346" s="61"/>
      <c r="BA10346" s="61"/>
    </row>
    <row r="10347" spans="39:53" x14ac:dyDescent="0.2">
      <c r="AM10347" s="61"/>
      <c r="AN10347" s="61"/>
      <c r="AO10347" s="171"/>
      <c r="AP10347" s="61"/>
      <c r="AQ10347" s="61"/>
      <c r="AR10347" s="61"/>
      <c r="AS10347" s="61"/>
      <c r="AT10347" s="61"/>
      <c r="AU10347" s="61"/>
      <c r="AV10347" s="61"/>
      <c r="AW10347" s="61"/>
      <c r="AX10347" s="61"/>
      <c r="AY10347" s="61"/>
      <c r="AZ10347" s="61"/>
      <c r="BA10347" s="61"/>
    </row>
    <row r="10348" spans="39:53" x14ac:dyDescent="0.2">
      <c r="AM10348" s="61"/>
      <c r="AN10348" s="61"/>
      <c r="AO10348" s="171"/>
      <c r="AP10348" s="61"/>
      <c r="AQ10348" s="61"/>
      <c r="AR10348" s="61"/>
      <c r="AS10348" s="61"/>
      <c r="AT10348" s="61"/>
      <c r="AU10348" s="61"/>
      <c r="AV10348" s="61"/>
      <c r="AW10348" s="61"/>
      <c r="AX10348" s="61"/>
      <c r="AY10348" s="61"/>
      <c r="AZ10348" s="61"/>
      <c r="BA10348" s="61"/>
    </row>
    <row r="10349" spans="39:53" x14ac:dyDescent="0.2">
      <c r="AM10349" s="61"/>
      <c r="AN10349" s="61"/>
      <c r="AO10349" s="171"/>
      <c r="AP10349" s="61"/>
      <c r="AQ10349" s="61"/>
      <c r="AR10349" s="61"/>
      <c r="AS10349" s="61"/>
      <c r="AT10349" s="61"/>
      <c r="AU10349" s="61"/>
      <c r="AV10349" s="61"/>
      <c r="AW10349" s="61"/>
      <c r="AX10349" s="61"/>
      <c r="AY10349" s="61"/>
      <c r="AZ10349" s="61"/>
      <c r="BA10349" s="61"/>
    </row>
    <row r="10350" spans="39:53" x14ac:dyDescent="0.2">
      <c r="AM10350" s="61"/>
      <c r="AN10350" s="61"/>
      <c r="AO10350" s="171"/>
      <c r="AP10350" s="61"/>
      <c r="AQ10350" s="61"/>
      <c r="AR10350" s="61"/>
      <c r="AS10350" s="61"/>
      <c r="AT10350" s="61"/>
      <c r="AU10350" s="61"/>
      <c r="AV10350" s="61"/>
      <c r="AW10350" s="61"/>
      <c r="AX10350" s="61"/>
      <c r="AY10350" s="61"/>
      <c r="AZ10350" s="61"/>
      <c r="BA10350" s="61"/>
    </row>
    <row r="10351" spans="39:53" x14ac:dyDescent="0.2">
      <c r="AM10351" s="61"/>
      <c r="AN10351" s="61"/>
      <c r="AO10351" s="171"/>
      <c r="AP10351" s="61"/>
      <c r="AQ10351" s="61"/>
      <c r="AR10351" s="61"/>
      <c r="AS10351" s="61"/>
      <c r="AT10351" s="61"/>
      <c r="AU10351" s="61"/>
      <c r="AV10351" s="61"/>
      <c r="AW10351" s="61"/>
      <c r="AX10351" s="61"/>
      <c r="AY10351" s="61"/>
      <c r="AZ10351" s="61"/>
      <c r="BA10351" s="61"/>
    </row>
    <row r="10352" spans="39:53" x14ac:dyDescent="0.2">
      <c r="AM10352" s="61"/>
      <c r="AN10352" s="61"/>
      <c r="AO10352" s="171"/>
      <c r="AP10352" s="61"/>
      <c r="AQ10352" s="61"/>
      <c r="AR10352" s="61"/>
      <c r="AS10352" s="61"/>
      <c r="AT10352" s="61"/>
      <c r="AU10352" s="61"/>
      <c r="AV10352" s="61"/>
      <c r="AW10352" s="61"/>
      <c r="AX10352" s="61"/>
      <c r="AY10352" s="61"/>
      <c r="AZ10352" s="61"/>
      <c r="BA10352" s="61"/>
    </row>
    <row r="10353" spans="39:53" x14ac:dyDescent="0.2">
      <c r="AM10353" s="61"/>
      <c r="AN10353" s="61"/>
      <c r="AO10353" s="171"/>
      <c r="AP10353" s="61"/>
      <c r="AQ10353" s="61"/>
      <c r="AR10353" s="61"/>
      <c r="AS10353" s="61"/>
      <c r="AT10353" s="61"/>
      <c r="AU10353" s="61"/>
      <c r="AV10353" s="61"/>
      <c r="AW10353" s="61"/>
      <c r="AX10353" s="61"/>
      <c r="AY10353" s="61"/>
      <c r="AZ10353" s="61"/>
      <c r="BA10353" s="61"/>
    </row>
    <row r="10354" spans="39:53" x14ac:dyDescent="0.2">
      <c r="AM10354" s="61"/>
      <c r="AN10354" s="61"/>
      <c r="AO10354" s="171"/>
      <c r="AP10354" s="61"/>
      <c r="AQ10354" s="61"/>
      <c r="AR10354" s="61"/>
      <c r="AS10354" s="61"/>
      <c r="AT10354" s="61"/>
      <c r="AU10354" s="61"/>
      <c r="AV10354" s="61"/>
      <c r="AW10354" s="61"/>
      <c r="AX10354" s="61"/>
      <c r="AY10354" s="61"/>
      <c r="AZ10354" s="61"/>
      <c r="BA10354" s="61"/>
    </row>
    <row r="10355" spans="39:53" x14ac:dyDescent="0.2">
      <c r="AM10355" s="61"/>
      <c r="AN10355" s="61"/>
      <c r="AO10355" s="171"/>
      <c r="AP10355" s="61"/>
      <c r="AQ10355" s="61"/>
      <c r="AR10355" s="61"/>
      <c r="AS10355" s="61"/>
      <c r="AT10355" s="61"/>
      <c r="AU10355" s="61"/>
      <c r="AV10355" s="61"/>
      <c r="AW10355" s="61"/>
      <c r="AX10355" s="61"/>
      <c r="AY10355" s="61"/>
      <c r="AZ10355" s="61"/>
      <c r="BA10355" s="61"/>
    </row>
    <row r="10356" spans="39:53" x14ac:dyDescent="0.2">
      <c r="AM10356" s="61"/>
      <c r="AN10356" s="61"/>
      <c r="AO10356" s="171"/>
      <c r="AP10356" s="61"/>
      <c r="AQ10356" s="61"/>
      <c r="AR10356" s="61"/>
      <c r="AS10356" s="61"/>
      <c r="AT10356" s="61"/>
      <c r="AU10356" s="61"/>
      <c r="AV10356" s="61"/>
      <c r="AW10356" s="61"/>
      <c r="AX10356" s="61"/>
      <c r="AY10356" s="61"/>
      <c r="AZ10356" s="61"/>
      <c r="BA10356" s="61"/>
    </row>
    <row r="10357" spans="39:53" x14ac:dyDescent="0.2">
      <c r="AM10357" s="61"/>
      <c r="AN10357" s="61"/>
      <c r="AO10357" s="171"/>
      <c r="AP10357" s="61"/>
      <c r="AQ10357" s="61"/>
      <c r="AR10357" s="61"/>
      <c r="AS10357" s="61"/>
      <c r="AT10357" s="61"/>
      <c r="AU10357" s="61"/>
      <c r="AV10357" s="61"/>
      <c r="AW10357" s="61"/>
      <c r="AX10357" s="61"/>
      <c r="AY10357" s="61"/>
      <c r="AZ10357" s="61"/>
      <c r="BA10357" s="61"/>
    </row>
    <row r="10358" spans="39:53" x14ac:dyDescent="0.2">
      <c r="AM10358" s="61"/>
      <c r="AN10358" s="61"/>
      <c r="AO10358" s="171"/>
      <c r="AP10358" s="61"/>
      <c r="AQ10358" s="61"/>
      <c r="AR10358" s="61"/>
      <c r="AS10358" s="61"/>
      <c r="AT10358" s="61"/>
      <c r="AU10358" s="61"/>
      <c r="AV10358" s="61"/>
      <c r="AW10358" s="61"/>
      <c r="AX10358" s="61"/>
      <c r="AY10358" s="61"/>
      <c r="AZ10358" s="61"/>
      <c r="BA10358" s="61"/>
    </row>
    <row r="10359" spans="39:53" x14ac:dyDescent="0.2">
      <c r="AM10359" s="61"/>
      <c r="AN10359" s="61"/>
      <c r="AO10359" s="171"/>
      <c r="AP10359" s="61"/>
      <c r="AQ10359" s="61"/>
      <c r="AR10359" s="61"/>
      <c r="AS10359" s="61"/>
      <c r="AT10359" s="61"/>
      <c r="AU10359" s="61"/>
      <c r="AV10359" s="61"/>
      <c r="AW10359" s="61"/>
      <c r="AX10359" s="61"/>
      <c r="AY10359" s="61"/>
      <c r="AZ10359" s="61"/>
      <c r="BA10359" s="61"/>
    </row>
    <row r="10360" spans="39:53" x14ac:dyDescent="0.2">
      <c r="AM10360" s="61"/>
      <c r="AN10360" s="61"/>
      <c r="AO10360" s="171"/>
      <c r="AP10360" s="61"/>
      <c r="AQ10360" s="61"/>
      <c r="AR10360" s="61"/>
      <c r="AS10360" s="61"/>
      <c r="AT10360" s="61"/>
      <c r="AU10360" s="61"/>
      <c r="AV10360" s="61"/>
      <c r="AW10360" s="61"/>
      <c r="AX10360" s="61"/>
      <c r="AY10360" s="61"/>
      <c r="AZ10360" s="61"/>
      <c r="BA10360" s="61"/>
    </row>
    <row r="10361" spans="39:53" x14ac:dyDescent="0.2">
      <c r="AM10361" s="61"/>
      <c r="AN10361" s="61"/>
      <c r="AO10361" s="171"/>
      <c r="AP10361" s="61"/>
      <c r="AQ10361" s="61"/>
      <c r="AR10361" s="61"/>
      <c r="AS10361" s="61"/>
      <c r="AT10361" s="61"/>
      <c r="AU10361" s="61"/>
      <c r="AV10361" s="61"/>
      <c r="AW10361" s="61"/>
      <c r="AX10361" s="61"/>
      <c r="AY10361" s="61"/>
      <c r="AZ10361" s="61"/>
      <c r="BA10361" s="61"/>
    </row>
    <row r="10362" spans="39:53" x14ac:dyDescent="0.2">
      <c r="AM10362" s="61"/>
      <c r="AN10362" s="61"/>
      <c r="AO10362" s="171"/>
      <c r="AP10362" s="61"/>
      <c r="AQ10362" s="61"/>
      <c r="AR10362" s="61"/>
      <c r="AS10362" s="61"/>
      <c r="AT10362" s="61"/>
      <c r="AU10362" s="61"/>
      <c r="AV10362" s="61"/>
      <c r="AW10362" s="61"/>
      <c r="AX10362" s="61"/>
      <c r="AY10362" s="61"/>
      <c r="AZ10362" s="61"/>
      <c r="BA10362" s="61"/>
    </row>
    <row r="10363" spans="39:53" x14ac:dyDescent="0.2">
      <c r="AM10363" s="61"/>
      <c r="AN10363" s="61"/>
      <c r="AO10363" s="171"/>
      <c r="AP10363" s="61"/>
      <c r="AQ10363" s="61"/>
      <c r="AR10363" s="61"/>
      <c r="AS10363" s="61"/>
      <c r="AT10363" s="61"/>
      <c r="AU10363" s="61"/>
      <c r="AV10363" s="61"/>
      <c r="AW10363" s="61"/>
      <c r="AX10363" s="61"/>
      <c r="AY10363" s="61"/>
      <c r="AZ10363" s="61"/>
      <c r="BA10363" s="61"/>
    </row>
    <row r="10364" spans="39:53" x14ac:dyDescent="0.2">
      <c r="AM10364" s="61"/>
      <c r="AN10364" s="61"/>
      <c r="AO10364" s="171"/>
      <c r="AP10364" s="61"/>
      <c r="AQ10364" s="61"/>
      <c r="AR10364" s="61"/>
      <c r="AS10364" s="61"/>
      <c r="AT10364" s="61"/>
      <c r="AU10364" s="61"/>
      <c r="AV10364" s="61"/>
      <c r="AW10364" s="61"/>
      <c r="AX10364" s="61"/>
      <c r="AY10364" s="61"/>
      <c r="AZ10364" s="61"/>
      <c r="BA10364" s="61"/>
    </row>
    <row r="10365" spans="39:53" x14ac:dyDescent="0.2">
      <c r="AM10365" s="61"/>
      <c r="AN10365" s="61"/>
      <c r="AO10365" s="171"/>
      <c r="AP10365" s="61"/>
      <c r="AQ10365" s="61"/>
      <c r="AR10365" s="61"/>
      <c r="AS10365" s="61"/>
      <c r="AT10365" s="61"/>
      <c r="AU10365" s="61"/>
      <c r="AV10365" s="61"/>
      <c r="AW10365" s="61"/>
      <c r="AX10365" s="61"/>
      <c r="AY10365" s="61"/>
      <c r="AZ10365" s="61"/>
      <c r="BA10365" s="61"/>
    </row>
    <row r="10366" spans="39:53" x14ac:dyDescent="0.2">
      <c r="AM10366" s="61"/>
      <c r="AN10366" s="61"/>
      <c r="AO10366" s="171"/>
      <c r="AP10366" s="61"/>
      <c r="AQ10366" s="61"/>
      <c r="AR10366" s="61"/>
      <c r="AS10366" s="61"/>
      <c r="AT10366" s="61"/>
      <c r="AU10366" s="61"/>
      <c r="AV10366" s="61"/>
      <c r="AW10366" s="61"/>
      <c r="AX10366" s="61"/>
      <c r="AY10366" s="61"/>
      <c r="AZ10366" s="61"/>
      <c r="BA10366" s="61"/>
    </row>
    <row r="10367" spans="39:53" x14ac:dyDescent="0.2">
      <c r="AM10367" s="61"/>
      <c r="AN10367" s="61"/>
      <c r="AO10367" s="171"/>
      <c r="AP10367" s="61"/>
      <c r="AQ10367" s="61"/>
      <c r="AR10367" s="61"/>
      <c r="AS10367" s="61"/>
      <c r="AT10367" s="61"/>
      <c r="AU10367" s="61"/>
      <c r="AV10367" s="61"/>
      <c r="AW10367" s="61"/>
      <c r="AX10367" s="61"/>
      <c r="AY10367" s="61"/>
      <c r="AZ10367" s="61"/>
      <c r="BA10367" s="61"/>
    </row>
    <row r="10368" spans="39:53" x14ac:dyDescent="0.2">
      <c r="AM10368" s="61"/>
      <c r="AN10368" s="61"/>
      <c r="AO10368" s="171"/>
      <c r="AP10368" s="61"/>
      <c r="AQ10368" s="61"/>
      <c r="AR10368" s="61"/>
      <c r="AS10368" s="61"/>
      <c r="AT10368" s="61"/>
      <c r="AU10368" s="61"/>
      <c r="AV10368" s="61"/>
      <c r="AW10368" s="61"/>
      <c r="AX10368" s="61"/>
      <c r="AY10368" s="61"/>
      <c r="AZ10368" s="61"/>
      <c r="BA10368" s="61"/>
    </row>
    <row r="10369" spans="39:53" x14ac:dyDescent="0.2">
      <c r="AM10369" s="61"/>
      <c r="AN10369" s="61"/>
      <c r="AO10369" s="171"/>
      <c r="AP10369" s="61"/>
      <c r="AQ10369" s="61"/>
      <c r="AR10369" s="61"/>
      <c r="AS10369" s="61"/>
      <c r="AT10369" s="61"/>
      <c r="AU10369" s="61"/>
      <c r="AV10369" s="61"/>
      <c r="AW10369" s="61"/>
      <c r="AX10369" s="61"/>
      <c r="AY10369" s="61"/>
      <c r="AZ10369" s="61"/>
      <c r="BA10369" s="61"/>
    </row>
    <row r="10370" spans="39:53" x14ac:dyDescent="0.2">
      <c r="AM10370" s="61"/>
      <c r="AN10370" s="61"/>
      <c r="AO10370" s="171"/>
      <c r="AP10370" s="61"/>
      <c r="AQ10370" s="61"/>
      <c r="AR10370" s="61"/>
      <c r="AS10370" s="61"/>
      <c r="AT10370" s="61"/>
      <c r="AU10370" s="61"/>
      <c r="AV10370" s="61"/>
      <c r="AW10370" s="61"/>
      <c r="AX10370" s="61"/>
      <c r="AY10370" s="61"/>
      <c r="AZ10370" s="61"/>
      <c r="BA10370" s="61"/>
    </row>
    <row r="10371" spans="39:53" x14ac:dyDescent="0.2">
      <c r="AM10371" s="61"/>
      <c r="AN10371" s="61"/>
      <c r="AO10371" s="171"/>
      <c r="AP10371" s="61"/>
      <c r="AQ10371" s="61"/>
      <c r="AR10371" s="61"/>
      <c r="AS10371" s="61"/>
      <c r="AT10371" s="61"/>
      <c r="AU10371" s="61"/>
      <c r="AV10371" s="61"/>
      <c r="AW10371" s="61"/>
      <c r="AX10371" s="61"/>
      <c r="AY10371" s="61"/>
      <c r="AZ10371" s="61"/>
      <c r="BA10371" s="61"/>
    </row>
    <row r="10372" spans="39:53" x14ac:dyDescent="0.2">
      <c r="AM10372" s="61"/>
      <c r="AN10372" s="61"/>
      <c r="AO10372" s="171"/>
      <c r="AP10372" s="61"/>
      <c r="AQ10372" s="61"/>
      <c r="AR10372" s="61"/>
      <c r="AS10372" s="61"/>
      <c r="AT10372" s="61"/>
      <c r="AU10372" s="61"/>
      <c r="AV10372" s="61"/>
      <c r="AW10372" s="61"/>
      <c r="AX10372" s="61"/>
      <c r="AY10372" s="61"/>
      <c r="AZ10372" s="61"/>
      <c r="BA10372" s="61"/>
    </row>
    <row r="10373" spans="39:53" x14ac:dyDescent="0.2">
      <c r="AM10373" s="61"/>
      <c r="AN10373" s="61"/>
      <c r="AO10373" s="171"/>
      <c r="AP10373" s="61"/>
      <c r="AQ10373" s="61"/>
      <c r="AR10373" s="61"/>
      <c r="AS10373" s="61"/>
      <c r="AT10373" s="61"/>
      <c r="AU10373" s="61"/>
      <c r="AV10373" s="61"/>
      <c r="AW10373" s="61"/>
      <c r="AX10373" s="61"/>
      <c r="AY10373" s="61"/>
      <c r="AZ10373" s="61"/>
      <c r="BA10373" s="61"/>
    </row>
    <row r="10374" spans="39:53" x14ac:dyDescent="0.2">
      <c r="AM10374" s="61"/>
      <c r="AN10374" s="61"/>
      <c r="AO10374" s="171"/>
      <c r="AP10374" s="61"/>
      <c r="AQ10374" s="61"/>
      <c r="AR10374" s="61"/>
      <c r="AS10374" s="61"/>
      <c r="AT10374" s="61"/>
      <c r="AU10374" s="61"/>
      <c r="AV10374" s="61"/>
      <c r="AW10374" s="61"/>
      <c r="AX10374" s="61"/>
      <c r="AY10374" s="61"/>
      <c r="AZ10374" s="61"/>
      <c r="BA10374" s="61"/>
    </row>
    <row r="10375" spans="39:53" x14ac:dyDescent="0.2">
      <c r="AM10375" s="61"/>
      <c r="AN10375" s="61"/>
      <c r="AO10375" s="171"/>
      <c r="AP10375" s="61"/>
      <c r="AQ10375" s="61"/>
      <c r="AR10375" s="61"/>
      <c r="AS10375" s="61"/>
      <c r="AT10375" s="61"/>
      <c r="AU10375" s="61"/>
      <c r="AV10375" s="61"/>
      <c r="AW10375" s="61"/>
      <c r="AX10375" s="61"/>
      <c r="AY10375" s="61"/>
      <c r="AZ10375" s="61"/>
      <c r="BA10375" s="61"/>
    </row>
    <row r="10376" spans="39:53" x14ac:dyDescent="0.2">
      <c r="AM10376" s="61"/>
      <c r="AN10376" s="61"/>
      <c r="AO10376" s="171"/>
      <c r="AP10376" s="61"/>
      <c r="AQ10376" s="61"/>
      <c r="AR10376" s="61"/>
      <c r="AS10376" s="61"/>
      <c r="AT10376" s="61"/>
      <c r="AU10376" s="61"/>
      <c r="AV10376" s="61"/>
      <c r="AW10376" s="61"/>
      <c r="AX10376" s="61"/>
      <c r="AY10376" s="61"/>
      <c r="AZ10376" s="61"/>
      <c r="BA10376" s="61"/>
    </row>
    <row r="10377" spans="39:53" x14ac:dyDescent="0.2">
      <c r="AM10377" s="61"/>
      <c r="AN10377" s="61"/>
      <c r="AO10377" s="171"/>
      <c r="AP10377" s="61"/>
      <c r="AQ10377" s="61"/>
      <c r="AR10377" s="61"/>
      <c r="AS10377" s="61"/>
      <c r="AT10377" s="61"/>
      <c r="AU10377" s="61"/>
      <c r="AV10377" s="61"/>
      <c r="AW10377" s="61"/>
      <c r="AX10377" s="61"/>
      <c r="AY10377" s="61"/>
      <c r="AZ10377" s="61"/>
      <c r="BA10377" s="61"/>
    </row>
    <row r="10378" spans="39:53" x14ac:dyDescent="0.2">
      <c r="AM10378" s="61"/>
      <c r="AN10378" s="61"/>
      <c r="AO10378" s="171"/>
      <c r="AP10378" s="61"/>
      <c r="AQ10378" s="61"/>
      <c r="AR10378" s="61"/>
      <c r="AS10378" s="61"/>
      <c r="AT10378" s="61"/>
      <c r="AU10378" s="61"/>
      <c r="AV10378" s="61"/>
      <c r="AW10378" s="61"/>
      <c r="AX10378" s="61"/>
      <c r="AY10378" s="61"/>
      <c r="AZ10378" s="61"/>
      <c r="BA10378" s="61"/>
    </row>
    <row r="10379" spans="39:53" x14ac:dyDescent="0.2">
      <c r="AM10379" s="61"/>
      <c r="AN10379" s="61"/>
      <c r="AO10379" s="171"/>
      <c r="AP10379" s="61"/>
      <c r="AQ10379" s="61"/>
      <c r="AR10379" s="61"/>
      <c r="AS10379" s="61"/>
      <c r="AT10379" s="61"/>
      <c r="AU10379" s="61"/>
      <c r="AV10379" s="61"/>
      <c r="AW10379" s="61"/>
      <c r="AX10379" s="61"/>
      <c r="AY10379" s="61"/>
      <c r="AZ10379" s="61"/>
      <c r="BA10379" s="61"/>
    </row>
    <row r="10380" spans="39:53" x14ac:dyDescent="0.2">
      <c r="AM10380" s="61"/>
      <c r="AN10380" s="61"/>
      <c r="AO10380" s="171"/>
      <c r="AP10380" s="61"/>
      <c r="AQ10380" s="61"/>
      <c r="AR10380" s="61"/>
      <c r="AS10380" s="61"/>
      <c r="AT10380" s="61"/>
      <c r="AU10380" s="61"/>
      <c r="AV10380" s="61"/>
      <c r="AW10380" s="61"/>
      <c r="AX10380" s="61"/>
      <c r="AY10380" s="61"/>
      <c r="AZ10380" s="61"/>
      <c r="BA10380" s="61"/>
    </row>
    <row r="10381" spans="39:53" x14ac:dyDescent="0.2">
      <c r="AM10381" s="61"/>
      <c r="AN10381" s="61"/>
      <c r="AO10381" s="171"/>
      <c r="AP10381" s="61"/>
      <c r="AQ10381" s="61"/>
      <c r="AR10381" s="61"/>
      <c r="AS10381" s="61"/>
      <c r="AT10381" s="61"/>
      <c r="AU10381" s="61"/>
      <c r="AV10381" s="61"/>
      <c r="AW10381" s="61"/>
      <c r="AX10381" s="61"/>
      <c r="AY10381" s="61"/>
      <c r="AZ10381" s="61"/>
      <c r="BA10381" s="61"/>
    </row>
    <row r="10382" spans="39:53" x14ac:dyDescent="0.2">
      <c r="AM10382" s="61"/>
      <c r="AN10382" s="61"/>
      <c r="AO10382" s="171"/>
      <c r="AP10382" s="61"/>
      <c r="AQ10382" s="61"/>
      <c r="AR10382" s="61"/>
      <c r="AS10382" s="61"/>
      <c r="AT10382" s="61"/>
      <c r="AU10382" s="61"/>
      <c r="AV10382" s="61"/>
      <c r="AW10382" s="61"/>
      <c r="AX10382" s="61"/>
      <c r="AY10382" s="61"/>
      <c r="AZ10382" s="61"/>
      <c r="BA10382" s="61"/>
    </row>
    <row r="10383" spans="39:53" x14ac:dyDescent="0.2">
      <c r="AM10383" s="61"/>
      <c r="AN10383" s="61"/>
      <c r="AO10383" s="171"/>
      <c r="AP10383" s="61"/>
      <c r="AQ10383" s="61"/>
      <c r="AR10383" s="61"/>
      <c r="AS10383" s="61"/>
      <c r="AT10383" s="61"/>
      <c r="AU10383" s="61"/>
      <c r="AV10383" s="61"/>
      <c r="AW10383" s="61"/>
      <c r="AX10383" s="61"/>
      <c r="AY10383" s="61"/>
      <c r="AZ10383" s="61"/>
      <c r="BA10383" s="61"/>
    </row>
    <row r="10384" spans="39:53" x14ac:dyDescent="0.2">
      <c r="AM10384" s="61"/>
      <c r="AN10384" s="61"/>
      <c r="AO10384" s="171"/>
      <c r="AP10384" s="61"/>
      <c r="AQ10384" s="61"/>
      <c r="AR10384" s="61"/>
      <c r="AS10384" s="61"/>
      <c r="AT10384" s="61"/>
      <c r="AU10384" s="61"/>
      <c r="AV10384" s="61"/>
      <c r="AW10384" s="61"/>
      <c r="AX10384" s="61"/>
      <c r="AY10384" s="61"/>
      <c r="AZ10384" s="61"/>
      <c r="BA10384" s="61"/>
    </row>
    <row r="10385" spans="39:53" x14ac:dyDescent="0.2">
      <c r="AM10385" s="61"/>
      <c r="AN10385" s="61"/>
      <c r="AO10385" s="171"/>
      <c r="AP10385" s="61"/>
      <c r="AQ10385" s="61"/>
      <c r="AR10385" s="61"/>
      <c r="AS10385" s="61"/>
      <c r="AT10385" s="61"/>
      <c r="AU10385" s="61"/>
      <c r="AV10385" s="61"/>
      <c r="AW10385" s="61"/>
      <c r="AX10385" s="61"/>
      <c r="AY10385" s="61"/>
      <c r="AZ10385" s="61"/>
      <c r="BA10385" s="61"/>
    </row>
    <row r="10386" spans="39:53" x14ac:dyDescent="0.2">
      <c r="AM10386" s="61"/>
      <c r="AN10386" s="61"/>
      <c r="AO10386" s="171"/>
      <c r="AP10386" s="61"/>
      <c r="AQ10386" s="61"/>
      <c r="AR10386" s="61"/>
      <c r="AS10386" s="61"/>
      <c r="AT10386" s="61"/>
      <c r="AU10386" s="61"/>
      <c r="AV10386" s="61"/>
      <c r="AW10386" s="61"/>
      <c r="AX10386" s="61"/>
      <c r="AY10386" s="61"/>
      <c r="AZ10386" s="61"/>
      <c r="BA10386" s="61"/>
    </row>
    <row r="10387" spans="39:53" x14ac:dyDescent="0.2">
      <c r="AM10387" s="61"/>
      <c r="AN10387" s="61"/>
      <c r="AO10387" s="171"/>
      <c r="AP10387" s="61"/>
      <c r="AQ10387" s="61"/>
      <c r="AR10387" s="61"/>
      <c r="AS10387" s="61"/>
      <c r="AT10387" s="61"/>
      <c r="AU10387" s="61"/>
      <c r="AV10387" s="61"/>
      <c r="AW10387" s="61"/>
      <c r="AX10387" s="61"/>
      <c r="AY10387" s="61"/>
      <c r="AZ10387" s="61"/>
      <c r="BA10387" s="61"/>
    </row>
    <row r="10388" spans="39:53" x14ac:dyDescent="0.2">
      <c r="AM10388" s="61"/>
      <c r="AN10388" s="61"/>
      <c r="AO10388" s="171"/>
      <c r="AP10388" s="61"/>
      <c r="AQ10388" s="61"/>
      <c r="AR10388" s="61"/>
      <c r="AS10388" s="61"/>
      <c r="AT10388" s="61"/>
      <c r="AU10388" s="61"/>
      <c r="AV10388" s="61"/>
      <c r="AW10388" s="61"/>
      <c r="AX10388" s="61"/>
      <c r="AY10388" s="61"/>
      <c r="AZ10388" s="61"/>
      <c r="BA10388" s="61"/>
    </row>
    <row r="10389" spans="39:53" x14ac:dyDescent="0.2">
      <c r="AM10389" s="61"/>
      <c r="AN10389" s="61"/>
      <c r="AO10389" s="171"/>
      <c r="AP10389" s="61"/>
      <c r="AQ10389" s="61"/>
      <c r="AR10389" s="61"/>
      <c r="AS10389" s="61"/>
      <c r="AT10389" s="61"/>
      <c r="AU10389" s="61"/>
      <c r="AV10389" s="61"/>
      <c r="AW10389" s="61"/>
      <c r="AX10389" s="61"/>
      <c r="AY10389" s="61"/>
      <c r="AZ10389" s="61"/>
      <c r="BA10389" s="61"/>
    </row>
    <row r="10390" spans="39:53" x14ac:dyDescent="0.2">
      <c r="AM10390" s="61"/>
      <c r="AN10390" s="61"/>
      <c r="AO10390" s="171"/>
      <c r="AP10390" s="61"/>
      <c r="AQ10390" s="61"/>
      <c r="AR10390" s="61"/>
      <c r="AS10390" s="61"/>
      <c r="AT10390" s="61"/>
      <c r="AU10390" s="61"/>
      <c r="AV10390" s="61"/>
      <c r="AW10390" s="61"/>
      <c r="AX10390" s="61"/>
      <c r="AY10390" s="61"/>
      <c r="AZ10390" s="61"/>
      <c r="BA10390" s="61"/>
    </row>
    <row r="10391" spans="39:53" x14ac:dyDescent="0.2">
      <c r="AM10391" s="61"/>
      <c r="AN10391" s="61"/>
      <c r="AO10391" s="171"/>
      <c r="AP10391" s="61"/>
      <c r="AQ10391" s="61"/>
      <c r="AR10391" s="61"/>
      <c r="AS10391" s="61"/>
      <c r="AT10391" s="61"/>
      <c r="AU10391" s="61"/>
      <c r="AV10391" s="61"/>
      <c r="AW10391" s="61"/>
      <c r="AX10391" s="61"/>
      <c r="AY10391" s="61"/>
      <c r="AZ10391" s="61"/>
      <c r="BA10391" s="61"/>
    </row>
    <row r="10392" spans="39:53" x14ac:dyDescent="0.2">
      <c r="AM10392" s="61"/>
      <c r="AN10392" s="61"/>
      <c r="AO10392" s="171"/>
      <c r="AP10392" s="61"/>
      <c r="AQ10392" s="61"/>
      <c r="AR10392" s="61"/>
      <c r="AS10392" s="61"/>
      <c r="AT10392" s="61"/>
      <c r="AU10392" s="61"/>
      <c r="AV10392" s="61"/>
      <c r="AW10392" s="61"/>
      <c r="AX10392" s="61"/>
      <c r="AY10392" s="61"/>
      <c r="AZ10392" s="61"/>
      <c r="BA10392" s="61"/>
    </row>
    <row r="10393" spans="39:53" x14ac:dyDescent="0.2">
      <c r="AM10393" s="61"/>
      <c r="AN10393" s="61"/>
      <c r="AO10393" s="171"/>
      <c r="AP10393" s="61"/>
      <c r="AQ10393" s="61"/>
      <c r="AR10393" s="61"/>
      <c r="AS10393" s="61"/>
      <c r="AT10393" s="61"/>
      <c r="AU10393" s="61"/>
      <c r="AV10393" s="61"/>
      <c r="AW10393" s="61"/>
      <c r="AX10393" s="61"/>
      <c r="AY10393" s="61"/>
      <c r="AZ10393" s="61"/>
      <c r="BA10393" s="61"/>
    </row>
    <row r="10394" spans="39:53" x14ac:dyDescent="0.2">
      <c r="AM10394" s="61"/>
      <c r="AN10394" s="61"/>
      <c r="AO10394" s="171"/>
      <c r="AP10394" s="61"/>
      <c r="AQ10394" s="61"/>
      <c r="AR10394" s="61"/>
      <c r="AS10394" s="61"/>
      <c r="AT10394" s="61"/>
      <c r="AU10394" s="61"/>
      <c r="AV10394" s="61"/>
      <c r="AW10394" s="61"/>
      <c r="AX10394" s="61"/>
      <c r="AY10394" s="61"/>
      <c r="AZ10394" s="61"/>
      <c r="BA10394" s="61"/>
    </row>
    <row r="10395" spans="39:53" x14ac:dyDescent="0.2">
      <c r="AM10395" s="61"/>
      <c r="AN10395" s="61"/>
      <c r="AO10395" s="171"/>
      <c r="AP10395" s="61"/>
      <c r="AQ10395" s="61"/>
      <c r="AR10395" s="61"/>
      <c r="AS10395" s="61"/>
      <c r="AT10395" s="61"/>
      <c r="AU10395" s="61"/>
      <c r="AV10395" s="61"/>
      <c r="AW10395" s="61"/>
      <c r="AX10395" s="61"/>
      <c r="AY10395" s="61"/>
      <c r="AZ10395" s="61"/>
      <c r="BA10395" s="61"/>
    </row>
    <row r="10396" spans="39:53" x14ac:dyDescent="0.2">
      <c r="AM10396" s="61"/>
      <c r="AN10396" s="61"/>
      <c r="AO10396" s="171"/>
      <c r="AP10396" s="61"/>
      <c r="AQ10396" s="61"/>
      <c r="AR10396" s="61"/>
      <c r="AS10396" s="61"/>
      <c r="AT10396" s="61"/>
      <c r="AU10396" s="61"/>
      <c r="AV10396" s="61"/>
      <c r="AW10396" s="61"/>
      <c r="AX10396" s="61"/>
      <c r="AY10396" s="61"/>
      <c r="AZ10396" s="61"/>
      <c r="BA10396" s="61"/>
    </row>
    <row r="10397" spans="39:53" x14ac:dyDescent="0.2">
      <c r="AM10397" s="61"/>
      <c r="AN10397" s="61"/>
      <c r="AO10397" s="171"/>
      <c r="AP10397" s="61"/>
      <c r="AQ10397" s="61"/>
      <c r="AR10397" s="61"/>
      <c r="AS10397" s="61"/>
      <c r="AT10397" s="61"/>
      <c r="AU10397" s="61"/>
      <c r="AV10397" s="61"/>
      <c r="AW10397" s="61"/>
      <c r="AX10397" s="61"/>
      <c r="AY10397" s="61"/>
      <c r="AZ10397" s="61"/>
      <c r="BA10397" s="61"/>
    </row>
    <row r="10398" spans="39:53" x14ac:dyDescent="0.2">
      <c r="AM10398" s="61"/>
      <c r="AN10398" s="61"/>
      <c r="AO10398" s="171"/>
      <c r="AP10398" s="61"/>
      <c r="AQ10398" s="61"/>
      <c r="AR10398" s="61"/>
      <c r="AS10398" s="61"/>
      <c r="AT10398" s="61"/>
      <c r="AU10398" s="61"/>
      <c r="AV10398" s="61"/>
      <c r="AW10398" s="61"/>
      <c r="AX10398" s="61"/>
      <c r="AY10398" s="61"/>
      <c r="AZ10398" s="61"/>
      <c r="BA10398" s="61"/>
    </row>
    <row r="10399" spans="39:53" x14ac:dyDescent="0.2">
      <c r="AM10399" s="61"/>
      <c r="AN10399" s="61"/>
      <c r="AO10399" s="171"/>
      <c r="AP10399" s="61"/>
      <c r="AQ10399" s="61"/>
      <c r="AR10399" s="61"/>
      <c r="AS10399" s="61"/>
      <c r="AT10399" s="61"/>
      <c r="AU10399" s="61"/>
      <c r="AV10399" s="61"/>
      <c r="AW10399" s="61"/>
      <c r="AX10399" s="61"/>
      <c r="AY10399" s="61"/>
      <c r="AZ10399" s="61"/>
      <c r="BA10399" s="61"/>
    </row>
    <row r="10400" spans="39:53" x14ac:dyDescent="0.2">
      <c r="AM10400" s="61"/>
      <c r="AN10400" s="61"/>
      <c r="AO10400" s="171"/>
      <c r="AP10400" s="61"/>
      <c r="AQ10400" s="61"/>
      <c r="AR10400" s="61"/>
      <c r="AS10400" s="61"/>
      <c r="AT10400" s="61"/>
      <c r="AU10400" s="61"/>
      <c r="AV10400" s="61"/>
      <c r="AW10400" s="61"/>
      <c r="AX10400" s="61"/>
      <c r="AY10400" s="61"/>
      <c r="AZ10400" s="61"/>
      <c r="BA10400" s="61"/>
    </row>
    <row r="10401" spans="39:53" x14ac:dyDescent="0.2">
      <c r="AM10401" s="61"/>
      <c r="AN10401" s="61"/>
      <c r="AO10401" s="171"/>
      <c r="AP10401" s="61"/>
      <c r="AQ10401" s="61"/>
      <c r="AR10401" s="61"/>
      <c r="AS10401" s="61"/>
      <c r="AT10401" s="61"/>
      <c r="AU10401" s="61"/>
      <c r="AV10401" s="61"/>
      <c r="AW10401" s="61"/>
      <c r="AX10401" s="61"/>
      <c r="AY10401" s="61"/>
      <c r="AZ10401" s="61"/>
      <c r="BA10401" s="61"/>
    </row>
    <row r="10402" spans="39:53" x14ac:dyDescent="0.2">
      <c r="AM10402" s="61"/>
      <c r="AN10402" s="61"/>
      <c r="AO10402" s="171"/>
      <c r="AP10402" s="61"/>
      <c r="AQ10402" s="61"/>
      <c r="AR10402" s="61"/>
      <c r="AS10402" s="61"/>
      <c r="AT10402" s="61"/>
      <c r="AU10402" s="61"/>
      <c r="AV10402" s="61"/>
      <c r="AW10402" s="61"/>
      <c r="AX10402" s="61"/>
      <c r="AY10402" s="61"/>
      <c r="AZ10402" s="61"/>
      <c r="BA10402" s="61"/>
    </row>
    <row r="10403" spans="39:53" x14ac:dyDescent="0.2">
      <c r="AM10403" s="61"/>
      <c r="AN10403" s="61"/>
      <c r="AO10403" s="171"/>
      <c r="AP10403" s="61"/>
      <c r="AQ10403" s="61"/>
      <c r="AR10403" s="61"/>
      <c r="AS10403" s="61"/>
      <c r="AT10403" s="61"/>
      <c r="AU10403" s="61"/>
      <c r="AV10403" s="61"/>
      <c r="AW10403" s="61"/>
      <c r="AX10403" s="61"/>
      <c r="AY10403" s="61"/>
      <c r="AZ10403" s="61"/>
      <c r="BA10403" s="61"/>
    </row>
    <row r="10404" spans="39:53" x14ac:dyDescent="0.2">
      <c r="AM10404" s="61"/>
      <c r="AN10404" s="61"/>
      <c r="AO10404" s="171"/>
      <c r="AP10404" s="61"/>
      <c r="AQ10404" s="61"/>
      <c r="AR10404" s="61"/>
      <c r="AS10404" s="61"/>
      <c r="AT10404" s="61"/>
      <c r="AU10404" s="61"/>
      <c r="AV10404" s="61"/>
      <c r="AW10404" s="61"/>
      <c r="AX10404" s="61"/>
      <c r="AY10404" s="61"/>
      <c r="AZ10404" s="61"/>
      <c r="BA10404" s="61"/>
    </row>
    <row r="10405" spans="39:53" x14ac:dyDescent="0.2">
      <c r="AM10405" s="61"/>
      <c r="AN10405" s="61"/>
      <c r="AO10405" s="171"/>
      <c r="AP10405" s="61"/>
      <c r="AQ10405" s="61"/>
      <c r="AR10405" s="61"/>
      <c r="AS10405" s="61"/>
      <c r="AT10405" s="61"/>
      <c r="AU10405" s="61"/>
      <c r="AV10405" s="61"/>
      <c r="AW10405" s="61"/>
      <c r="AX10405" s="61"/>
      <c r="AY10405" s="61"/>
      <c r="AZ10405" s="61"/>
      <c r="BA10405" s="61"/>
    </row>
    <row r="10406" spans="39:53" x14ac:dyDescent="0.2">
      <c r="AM10406" s="61"/>
      <c r="AN10406" s="61"/>
      <c r="AO10406" s="171"/>
      <c r="AP10406" s="61"/>
      <c r="AQ10406" s="61"/>
      <c r="AR10406" s="61"/>
      <c r="AS10406" s="61"/>
      <c r="AT10406" s="61"/>
      <c r="AU10406" s="61"/>
      <c r="AV10406" s="61"/>
      <c r="AW10406" s="61"/>
      <c r="AX10406" s="61"/>
      <c r="AY10406" s="61"/>
      <c r="AZ10406" s="61"/>
      <c r="BA10406" s="61"/>
    </row>
    <row r="10407" spans="39:53" x14ac:dyDescent="0.2">
      <c r="AM10407" s="61"/>
      <c r="AN10407" s="61"/>
      <c r="AO10407" s="171"/>
      <c r="AP10407" s="61"/>
      <c r="AQ10407" s="61"/>
      <c r="AR10407" s="61"/>
      <c r="AS10407" s="61"/>
      <c r="AT10407" s="61"/>
      <c r="AU10407" s="61"/>
      <c r="AV10407" s="61"/>
      <c r="AW10407" s="61"/>
      <c r="AX10407" s="61"/>
      <c r="AY10407" s="61"/>
      <c r="AZ10407" s="61"/>
      <c r="BA10407" s="61"/>
    </row>
    <row r="10408" spans="39:53" x14ac:dyDescent="0.2">
      <c r="AM10408" s="61"/>
      <c r="AN10408" s="61"/>
      <c r="AO10408" s="171"/>
      <c r="AP10408" s="61"/>
      <c r="AQ10408" s="61"/>
      <c r="AR10408" s="61"/>
      <c r="AS10408" s="61"/>
      <c r="AT10408" s="61"/>
      <c r="AU10408" s="61"/>
      <c r="AV10408" s="61"/>
      <c r="AW10408" s="61"/>
      <c r="AX10408" s="61"/>
      <c r="AY10408" s="61"/>
      <c r="AZ10408" s="61"/>
      <c r="BA10408" s="61"/>
    </row>
    <row r="10409" spans="39:53" x14ac:dyDescent="0.2">
      <c r="AM10409" s="61"/>
      <c r="AN10409" s="61"/>
      <c r="AO10409" s="171"/>
      <c r="AP10409" s="61"/>
      <c r="AQ10409" s="61"/>
      <c r="AR10409" s="61"/>
      <c r="AS10409" s="61"/>
      <c r="AT10409" s="61"/>
      <c r="AU10409" s="61"/>
      <c r="AV10409" s="61"/>
      <c r="AW10409" s="61"/>
      <c r="AX10409" s="61"/>
      <c r="AY10409" s="61"/>
      <c r="AZ10409" s="61"/>
      <c r="BA10409" s="61"/>
    </row>
    <row r="10410" spans="39:53" x14ac:dyDescent="0.2">
      <c r="AM10410" s="61"/>
      <c r="AN10410" s="61"/>
      <c r="AO10410" s="171"/>
      <c r="AP10410" s="61"/>
      <c r="AQ10410" s="61"/>
      <c r="AR10410" s="61"/>
      <c r="AS10410" s="61"/>
      <c r="AT10410" s="61"/>
      <c r="AU10410" s="61"/>
      <c r="AV10410" s="61"/>
      <c r="AW10410" s="61"/>
      <c r="AX10410" s="61"/>
      <c r="AY10410" s="61"/>
      <c r="AZ10410" s="61"/>
      <c r="BA10410" s="61"/>
    </row>
    <row r="10411" spans="39:53" x14ac:dyDescent="0.2">
      <c r="AM10411" s="61"/>
      <c r="AN10411" s="61"/>
      <c r="AO10411" s="171"/>
      <c r="AP10411" s="61"/>
      <c r="AQ10411" s="61"/>
      <c r="AR10411" s="61"/>
      <c r="AS10411" s="61"/>
      <c r="AT10411" s="61"/>
      <c r="AU10411" s="61"/>
      <c r="AV10411" s="61"/>
      <c r="AW10411" s="61"/>
      <c r="AX10411" s="61"/>
      <c r="AY10411" s="61"/>
      <c r="AZ10411" s="61"/>
      <c r="BA10411" s="61"/>
    </row>
    <row r="10412" spans="39:53" x14ac:dyDescent="0.2">
      <c r="AM10412" s="61"/>
      <c r="AN10412" s="61"/>
      <c r="AO10412" s="171"/>
      <c r="AP10412" s="61"/>
      <c r="AQ10412" s="61"/>
      <c r="AR10412" s="61"/>
      <c r="AS10412" s="61"/>
      <c r="AT10412" s="61"/>
      <c r="AU10412" s="61"/>
      <c r="AV10412" s="61"/>
      <c r="AW10412" s="61"/>
      <c r="AX10412" s="61"/>
      <c r="AY10412" s="61"/>
      <c r="AZ10412" s="61"/>
      <c r="BA10412" s="61"/>
    </row>
    <row r="10413" spans="39:53" x14ac:dyDescent="0.2">
      <c r="AM10413" s="61"/>
      <c r="AN10413" s="61"/>
      <c r="AO10413" s="171"/>
      <c r="AP10413" s="61"/>
      <c r="AQ10413" s="61"/>
      <c r="AR10413" s="61"/>
      <c r="AS10413" s="61"/>
      <c r="AT10413" s="61"/>
      <c r="AU10413" s="61"/>
      <c r="AV10413" s="61"/>
      <c r="AW10413" s="61"/>
      <c r="AX10413" s="61"/>
      <c r="AY10413" s="61"/>
      <c r="AZ10413" s="61"/>
      <c r="BA10413" s="61"/>
    </row>
    <row r="10414" spans="39:53" x14ac:dyDescent="0.2">
      <c r="AM10414" s="61"/>
      <c r="AN10414" s="61"/>
      <c r="AO10414" s="171"/>
      <c r="AP10414" s="61"/>
      <c r="AQ10414" s="61"/>
      <c r="AR10414" s="61"/>
      <c r="AS10414" s="61"/>
      <c r="AT10414" s="61"/>
      <c r="AU10414" s="61"/>
      <c r="AV10414" s="61"/>
      <c r="AW10414" s="61"/>
      <c r="AX10414" s="61"/>
      <c r="AY10414" s="61"/>
      <c r="AZ10414" s="61"/>
      <c r="BA10414" s="61"/>
    </row>
    <row r="10415" spans="39:53" x14ac:dyDescent="0.2">
      <c r="AM10415" s="61"/>
      <c r="AN10415" s="61"/>
      <c r="AO10415" s="171"/>
      <c r="AP10415" s="61"/>
      <c r="AQ10415" s="61"/>
      <c r="AR10415" s="61"/>
      <c r="AS10415" s="61"/>
      <c r="AT10415" s="61"/>
      <c r="AU10415" s="61"/>
      <c r="AV10415" s="61"/>
      <c r="AW10415" s="61"/>
      <c r="AX10415" s="61"/>
      <c r="AY10415" s="61"/>
      <c r="AZ10415" s="61"/>
      <c r="BA10415" s="61"/>
    </row>
    <row r="10416" spans="39:53" x14ac:dyDescent="0.2">
      <c r="AM10416" s="61"/>
      <c r="AN10416" s="61"/>
      <c r="AO10416" s="171"/>
      <c r="AP10416" s="61"/>
      <c r="AQ10416" s="61"/>
      <c r="AR10416" s="61"/>
      <c r="AS10416" s="61"/>
      <c r="AT10416" s="61"/>
      <c r="AU10416" s="61"/>
      <c r="AV10416" s="61"/>
      <c r="AW10416" s="61"/>
      <c r="AX10416" s="61"/>
      <c r="AY10416" s="61"/>
      <c r="AZ10416" s="61"/>
      <c r="BA10416" s="61"/>
    </row>
    <row r="10417" spans="39:53" x14ac:dyDescent="0.2">
      <c r="AM10417" s="61"/>
      <c r="AN10417" s="61"/>
      <c r="AO10417" s="171"/>
      <c r="AP10417" s="61"/>
      <c r="AQ10417" s="61"/>
      <c r="AR10417" s="61"/>
      <c r="AS10417" s="61"/>
      <c r="AT10417" s="61"/>
      <c r="AU10417" s="61"/>
      <c r="AV10417" s="61"/>
      <c r="AW10417" s="61"/>
      <c r="AX10417" s="61"/>
      <c r="AY10417" s="61"/>
      <c r="AZ10417" s="61"/>
      <c r="BA10417" s="61"/>
    </row>
    <row r="10418" spans="39:53" x14ac:dyDescent="0.2">
      <c r="AM10418" s="61"/>
      <c r="AN10418" s="61"/>
      <c r="AO10418" s="171"/>
      <c r="AP10418" s="61"/>
      <c r="AQ10418" s="61"/>
      <c r="AR10418" s="61"/>
      <c r="AS10418" s="61"/>
      <c r="AT10418" s="61"/>
      <c r="AU10418" s="61"/>
      <c r="AV10418" s="61"/>
      <c r="AW10418" s="61"/>
      <c r="AX10418" s="61"/>
      <c r="AY10418" s="61"/>
      <c r="AZ10418" s="61"/>
      <c r="BA10418" s="61"/>
    </row>
    <row r="10419" spans="39:53" x14ac:dyDescent="0.2">
      <c r="AM10419" s="61"/>
      <c r="AN10419" s="61"/>
      <c r="AO10419" s="171"/>
      <c r="AP10419" s="61"/>
      <c r="AQ10419" s="61"/>
      <c r="AR10419" s="61"/>
      <c r="AS10419" s="61"/>
      <c r="AT10419" s="61"/>
      <c r="AU10419" s="61"/>
      <c r="AV10419" s="61"/>
      <c r="AW10419" s="61"/>
      <c r="AX10419" s="61"/>
      <c r="AY10419" s="61"/>
      <c r="AZ10419" s="61"/>
      <c r="BA10419" s="61"/>
    </row>
    <row r="10420" spans="39:53" x14ac:dyDescent="0.2">
      <c r="AM10420" s="61"/>
      <c r="AN10420" s="61"/>
      <c r="AO10420" s="171"/>
      <c r="AP10420" s="61"/>
      <c r="AQ10420" s="61"/>
      <c r="AR10420" s="61"/>
      <c r="AS10420" s="61"/>
      <c r="AT10420" s="61"/>
      <c r="AU10420" s="61"/>
      <c r="AV10420" s="61"/>
      <c r="AW10420" s="61"/>
      <c r="AX10420" s="61"/>
      <c r="AY10420" s="61"/>
      <c r="AZ10420" s="61"/>
      <c r="BA10420" s="61"/>
    </row>
    <row r="10421" spans="39:53" x14ac:dyDescent="0.2">
      <c r="AM10421" s="61"/>
      <c r="AN10421" s="61"/>
      <c r="AO10421" s="171"/>
      <c r="AP10421" s="61"/>
      <c r="AQ10421" s="61"/>
      <c r="AR10421" s="61"/>
      <c r="AS10421" s="61"/>
      <c r="AT10421" s="61"/>
      <c r="AU10421" s="61"/>
      <c r="AV10421" s="61"/>
      <c r="AW10421" s="61"/>
      <c r="AX10421" s="61"/>
      <c r="AY10421" s="61"/>
      <c r="AZ10421" s="61"/>
      <c r="BA10421" s="61"/>
    </row>
    <row r="10422" spans="39:53" x14ac:dyDescent="0.2">
      <c r="AM10422" s="61"/>
      <c r="AN10422" s="61"/>
      <c r="AO10422" s="171"/>
      <c r="AP10422" s="61"/>
      <c r="AQ10422" s="61"/>
      <c r="AR10422" s="61"/>
      <c r="AS10422" s="61"/>
      <c r="AT10422" s="61"/>
      <c r="AU10422" s="61"/>
      <c r="AV10422" s="61"/>
      <c r="AW10422" s="61"/>
      <c r="AX10422" s="61"/>
      <c r="AY10422" s="61"/>
      <c r="AZ10422" s="61"/>
      <c r="BA10422" s="61"/>
    </row>
    <row r="10423" spans="39:53" x14ac:dyDescent="0.2">
      <c r="AM10423" s="61"/>
      <c r="AN10423" s="61"/>
      <c r="AO10423" s="171"/>
      <c r="AP10423" s="61"/>
      <c r="AQ10423" s="61"/>
      <c r="AR10423" s="61"/>
      <c r="AS10423" s="61"/>
      <c r="AT10423" s="61"/>
      <c r="AU10423" s="61"/>
      <c r="AV10423" s="61"/>
      <c r="AW10423" s="61"/>
      <c r="AX10423" s="61"/>
      <c r="AY10423" s="61"/>
      <c r="AZ10423" s="61"/>
      <c r="BA10423" s="61"/>
    </row>
    <row r="10424" spans="39:53" x14ac:dyDescent="0.2">
      <c r="AM10424" s="61"/>
      <c r="AN10424" s="61"/>
      <c r="AO10424" s="171"/>
      <c r="AP10424" s="61"/>
      <c r="AQ10424" s="61"/>
      <c r="AR10424" s="61"/>
      <c r="AS10424" s="61"/>
      <c r="AT10424" s="61"/>
      <c r="AU10424" s="61"/>
      <c r="AV10424" s="61"/>
      <c r="AW10424" s="61"/>
      <c r="AX10424" s="61"/>
      <c r="AY10424" s="61"/>
      <c r="AZ10424" s="61"/>
      <c r="BA10424" s="61"/>
    </row>
    <row r="10425" spans="39:53" x14ac:dyDescent="0.2">
      <c r="AM10425" s="61"/>
      <c r="AN10425" s="61"/>
      <c r="AO10425" s="171"/>
      <c r="AP10425" s="61"/>
      <c r="AQ10425" s="61"/>
      <c r="AR10425" s="61"/>
      <c r="AS10425" s="61"/>
      <c r="AT10425" s="61"/>
      <c r="AU10425" s="61"/>
      <c r="AV10425" s="61"/>
      <c r="AW10425" s="61"/>
      <c r="AX10425" s="61"/>
      <c r="AY10425" s="61"/>
      <c r="AZ10425" s="61"/>
      <c r="BA10425" s="61"/>
    </row>
    <row r="10426" spans="39:53" x14ac:dyDescent="0.2">
      <c r="AM10426" s="61"/>
      <c r="AN10426" s="61"/>
      <c r="AO10426" s="171"/>
      <c r="AP10426" s="61"/>
      <c r="AQ10426" s="61"/>
      <c r="AR10426" s="61"/>
      <c r="AS10426" s="61"/>
      <c r="AT10426" s="61"/>
      <c r="AU10426" s="61"/>
      <c r="AV10426" s="61"/>
      <c r="AW10426" s="61"/>
      <c r="AX10426" s="61"/>
      <c r="AY10426" s="61"/>
      <c r="AZ10426" s="61"/>
      <c r="BA10426" s="61"/>
    </row>
    <row r="10427" spans="39:53" x14ac:dyDescent="0.2">
      <c r="AM10427" s="61"/>
      <c r="AN10427" s="61"/>
      <c r="AO10427" s="171"/>
      <c r="AP10427" s="61"/>
      <c r="AQ10427" s="61"/>
      <c r="AR10427" s="61"/>
      <c r="AS10427" s="61"/>
      <c r="AT10427" s="61"/>
      <c r="AU10427" s="61"/>
      <c r="AV10427" s="61"/>
      <c r="AW10427" s="61"/>
      <c r="AX10427" s="61"/>
      <c r="AY10427" s="61"/>
      <c r="AZ10427" s="61"/>
      <c r="BA10427" s="61"/>
    </row>
    <row r="10428" spans="39:53" x14ac:dyDescent="0.2">
      <c r="AM10428" s="61"/>
      <c r="AN10428" s="61"/>
      <c r="AO10428" s="171"/>
      <c r="AP10428" s="61"/>
      <c r="AQ10428" s="61"/>
      <c r="AR10428" s="61"/>
      <c r="AS10428" s="61"/>
      <c r="AT10428" s="61"/>
      <c r="AU10428" s="61"/>
      <c r="AV10428" s="61"/>
      <c r="AW10428" s="61"/>
      <c r="AX10428" s="61"/>
      <c r="AY10428" s="61"/>
      <c r="AZ10428" s="61"/>
      <c r="BA10428" s="61"/>
    </row>
    <row r="10429" spans="39:53" x14ac:dyDescent="0.2">
      <c r="AM10429" s="61"/>
      <c r="AN10429" s="61"/>
      <c r="AO10429" s="171"/>
      <c r="AP10429" s="61"/>
      <c r="AQ10429" s="61"/>
      <c r="AR10429" s="61"/>
      <c r="AS10429" s="61"/>
      <c r="AT10429" s="61"/>
      <c r="AU10429" s="61"/>
      <c r="AV10429" s="61"/>
      <c r="AW10429" s="61"/>
      <c r="AX10429" s="61"/>
      <c r="AY10429" s="61"/>
      <c r="AZ10429" s="61"/>
      <c r="BA10429" s="61"/>
    </row>
    <row r="10430" spans="39:53" x14ac:dyDescent="0.2">
      <c r="AM10430" s="61"/>
      <c r="AN10430" s="61"/>
      <c r="AO10430" s="171"/>
      <c r="AP10430" s="61"/>
      <c r="AQ10430" s="61"/>
      <c r="AR10430" s="61"/>
      <c r="AS10430" s="61"/>
      <c r="AT10430" s="61"/>
      <c r="AU10430" s="61"/>
      <c r="AV10430" s="61"/>
      <c r="AW10430" s="61"/>
      <c r="AX10430" s="61"/>
      <c r="AY10430" s="61"/>
      <c r="AZ10430" s="61"/>
      <c r="BA10430" s="61"/>
    </row>
    <row r="10431" spans="39:53" x14ac:dyDescent="0.2">
      <c r="AM10431" s="61"/>
      <c r="AN10431" s="61"/>
      <c r="AO10431" s="171"/>
      <c r="AP10431" s="61"/>
      <c r="AQ10431" s="61"/>
      <c r="AR10431" s="61"/>
      <c r="AS10431" s="61"/>
      <c r="AT10431" s="61"/>
      <c r="AU10431" s="61"/>
      <c r="AV10431" s="61"/>
      <c r="AW10431" s="61"/>
      <c r="AX10431" s="61"/>
      <c r="AY10431" s="61"/>
      <c r="AZ10431" s="61"/>
      <c r="BA10431" s="61"/>
    </row>
    <row r="10432" spans="39:53" x14ac:dyDescent="0.2">
      <c r="AM10432" s="61"/>
      <c r="AN10432" s="61"/>
      <c r="AO10432" s="171"/>
      <c r="AP10432" s="61"/>
      <c r="AQ10432" s="61"/>
      <c r="AR10432" s="61"/>
      <c r="AS10432" s="61"/>
      <c r="AT10432" s="61"/>
      <c r="AU10432" s="61"/>
      <c r="AV10432" s="61"/>
      <c r="AW10432" s="61"/>
      <c r="AX10432" s="61"/>
      <c r="AY10432" s="61"/>
      <c r="AZ10432" s="61"/>
      <c r="BA10432" s="61"/>
    </row>
    <row r="10433" spans="39:53" x14ac:dyDescent="0.2">
      <c r="AM10433" s="61"/>
      <c r="AN10433" s="61"/>
      <c r="AO10433" s="171"/>
      <c r="AP10433" s="61"/>
      <c r="AQ10433" s="61"/>
      <c r="AR10433" s="61"/>
      <c r="AS10433" s="61"/>
      <c r="AT10433" s="61"/>
      <c r="AU10433" s="61"/>
      <c r="AV10433" s="61"/>
      <c r="AW10433" s="61"/>
      <c r="AX10433" s="61"/>
      <c r="AY10433" s="61"/>
      <c r="AZ10433" s="61"/>
      <c r="BA10433" s="61"/>
    </row>
    <row r="10434" spans="39:53" x14ac:dyDescent="0.2">
      <c r="AM10434" s="61"/>
      <c r="AN10434" s="61"/>
      <c r="AO10434" s="171"/>
      <c r="AP10434" s="61"/>
      <c r="AQ10434" s="61"/>
      <c r="AR10434" s="61"/>
      <c r="AS10434" s="61"/>
      <c r="AT10434" s="61"/>
      <c r="AU10434" s="61"/>
      <c r="AV10434" s="61"/>
      <c r="AW10434" s="61"/>
      <c r="AX10434" s="61"/>
      <c r="AY10434" s="61"/>
      <c r="AZ10434" s="61"/>
      <c r="BA10434" s="61"/>
    </row>
    <row r="10435" spans="39:53" x14ac:dyDescent="0.2">
      <c r="AM10435" s="61"/>
      <c r="AN10435" s="61"/>
      <c r="AO10435" s="171"/>
      <c r="AP10435" s="61"/>
      <c r="AQ10435" s="61"/>
      <c r="AR10435" s="61"/>
      <c r="AS10435" s="61"/>
      <c r="AT10435" s="61"/>
      <c r="AU10435" s="61"/>
      <c r="AV10435" s="61"/>
      <c r="AW10435" s="61"/>
      <c r="AX10435" s="61"/>
      <c r="AY10435" s="61"/>
      <c r="AZ10435" s="61"/>
      <c r="BA10435" s="61"/>
    </row>
    <row r="10436" spans="39:53" x14ac:dyDescent="0.2">
      <c r="AM10436" s="61"/>
      <c r="AN10436" s="61"/>
      <c r="AO10436" s="171"/>
      <c r="AP10436" s="61"/>
      <c r="AQ10436" s="61"/>
      <c r="AR10436" s="61"/>
      <c r="AS10436" s="61"/>
      <c r="AT10436" s="61"/>
      <c r="AU10436" s="61"/>
      <c r="AV10436" s="61"/>
      <c r="AW10436" s="61"/>
      <c r="AX10436" s="61"/>
      <c r="AY10436" s="61"/>
      <c r="AZ10436" s="61"/>
      <c r="BA10436" s="61"/>
    </row>
    <row r="10437" spans="39:53" x14ac:dyDescent="0.2">
      <c r="AM10437" s="61"/>
      <c r="AN10437" s="61"/>
      <c r="AO10437" s="171"/>
      <c r="AP10437" s="61"/>
      <c r="AQ10437" s="61"/>
      <c r="AR10437" s="61"/>
      <c r="AS10437" s="61"/>
      <c r="AT10437" s="61"/>
      <c r="AU10437" s="61"/>
      <c r="AV10437" s="61"/>
      <c r="AW10437" s="61"/>
      <c r="AX10437" s="61"/>
      <c r="AY10437" s="61"/>
      <c r="AZ10437" s="61"/>
      <c r="BA10437" s="61"/>
    </row>
    <row r="10438" spans="39:53" x14ac:dyDescent="0.2">
      <c r="AM10438" s="61"/>
      <c r="AN10438" s="61"/>
      <c r="AO10438" s="171"/>
      <c r="AP10438" s="61"/>
      <c r="AQ10438" s="61"/>
      <c r="AR10438" s="61"/>
      <c r="AS10438" s="61"/>
      <c r="AT10438" s="61"/>
      <c r="AU10438" s="61"/>
      <c r="AV10438" s="61"/>
      <c r="AW10438" s="61"/>
      <c r="AX10438" s="61"/>
      <c r="AY10438" s="61"/>
      <c r="AZ10438" s="61"/>
      <c r="BA10438" s="61"/>
    </row>
    <row r="10439" spans="39:53" x14ac:dyDescent="0.2">
      <c r="AM10439" s="61"/>
      <c r="AN10439" s="61"/>
      <c r="AO10439" s="171"/>
      <c r="AP10439" s="61"/>
      <c r="AQ10439" s="61"/>
      <c r="AR10439" s="61"/>
      <c r="AS10439" s="61"/>
      <c r="AT10439" s="61"/>
      <c r="AU10439" s="61"/>
      <c r="AV10439" s="61"/>
      <c r="AW10439" s="61"/>
      <c r="AX10439" s="61"/>
      <c r="AY10439" s="61"/>
      <c r="AZ10439" s="61"/>
      <c r="BA10439" s="61"/>
    </row>
    <row r="10440" spans="39:53" x14ac:dyDescent="0.2">
      <c r="AM10440" s="61"/>
      <c r="AN10440" s="61"/>
      <c r="AO10440" s="171"/>
      <c r="AP10440" s="61"/>
      <c r="AQ10440" s="61"/>
      <c r="AR10440" s="61"/>
      <c r="AS10440" s="61"/>
      <c r="AT10440" s="61"/>
      <c r="AU10440" s="61"/>
      <c r="AV10440" s="61"/>
      <c r="AW10440" s="61"/>
      <c r="AX10440" s="61"/>
      <c r="AY10440" s="61"/>
      <c r="AZ10440" s="61"/>
      <c r="BA10440" s="61"/>
    </row>
    <row r="10441" spans="39:53" x14ac:dyDescent="0.2">
      <c r="AM10441" s="61"/>
      <c r="AN10441" s="61"/>
      <c r="AO10441" s="171"/>
      <c r="AP10441" s="61"/>
      <c r="AQ10441" s="61"/>
      <c r="AR10441" s="61"/>
      <c r="AS10441" s="61"/>
      <c r="AT10441" s="61"/>
      <c r="AU10441" s="61"/>
      <c r="AV10441" s="61"/>
      <c r="AW10441" s="61"/>
      <c r="AX10441" s="61"/>
      <c r="AY10441" s="61"/>
      <c r="AZ10441" s="61"/>
      <c r="BA10441" s="61"/>
    </row>
    <row r="10442" spans="39:53" x14ac:dyDescent="0.2">
      <c r="AM10442" s="61"/>
      <c r="AN10442" s="61"/>
      <c r="AO10442" s="171"/>
      <c r="AP10442" s="61"/>
      <c r="AQ10442" s="61"/>
      <c r="AR10442" s="61"/>
      <c r="AS10442" s="61"/>
      <c r="AT10442" s="61"/>
      <c r="AU10442" s="61"/>
      <c r="AV10442" s="61"/>
      <c r="AW10442" s="61"/>
      <c r="AX10442" s="61"/>
      <c r="AY10442" s="61"/>
      <c r="AZ10442" s="61"/>
      <c r="BA10442" s="61"/>
    </row>
    <row r="10443" spans="39:53" x14ac:dyDescent="0.2">
      <c r="AM10443" s="61"/>
      <c r="AN10443" s="61"/>
      <c r="AO10443" s="171"/>
      <c r="AP10443" s="61"/>
      <c r="AQ10443" s="61"/>
      <c r="AR10443" s="61"/>
      <c r="AS10443" s="61"/>
      <c r="AT10443" s="61"/>
      <c r="AU10443" s="61"/>
      <c r="AV10443" s="61"/>
      <c r="AW10443" s="61"/>
      <c r="AX10443" s="61"/>
      <c r="AY10443" s="61"/>
      <c r="AZ10443" s="61"/>
      <c r="BA10443" s="61"/>
    </row>
    <row r="10444" spans="39:53" x14ac:dyDescent="0.2">
      <c r="AM10444" s="61"/>
      <c r="AN10444" s="61"/>
      <c r="AO10444" s="171"/>
      <c r="AP10444" s="61"/>
      <c r="AQ10444" s="61"/>
      <c r="AR10444" s="61"/>
      <c r="AS10444" s="61"/>
      <c r="AT10444" s="61"/>
      <c r="AU10444" s="61"/>
      <c r="AV10444" s="61"/>
      <c r="AW10444" s="61"/>
      <c r="AX10444" s="61"/>
      <c r="AY10444" s="61"/>
      <c r="AZ10444" s="61"/>
      <c r="BA10444" s="61"/>
    </row>
    <row r="10445" spans="39:53" x14ac:dyDescent="0.2">
      <c r="AM10445" s="61"/>
      <c r="AN10445" s="61"/>
      <c r="AO10445" s="171"/>
      <c r="AP10445" s="61"/>
      <c r="AQ10445" s="61"/>
      <c r="AR10445" s="61"/>
      <c r="AS10445" s="61"/>
      <c r="AT10445" s="61"/>
      <c r="AU10445" s="61"/>
      <c r="AV10445" s="61"/>
      <c r="AW10445" s="61"/>
      <c r="AX10445" s="61"/>
      <c r="AY10445" s="61"/>
      <c r="AZ10445" s="61"/>
      <c r="BA10445" s="61"/>
    </row>
    <row r="10446" spans="39:53" x14ac:dyDescent="0.2">
      <c r="AM10446" s="61"/>
      <c r="AN10446" s="61"/>
      <c r="AO10446" s="171"/>
      <c r="AP10446" s="61"/>
      <c r="AQ10446" s="61"/>
      <c r="AR10446" s="61"/>
      <c r="AS10446" s="61"/>
      <c r="AT10446" s="61"/>
      <c r="AU10446" s="61"/>
      <c r="AV10446" s="61"/>
      <c r="AW10446" s="61"/>
      <c r="AX10446" s="61"/>
      <c r="AY10446" s="61"/>
      <c r="AZ10446" s="61"/>
      <c r="BA10446" s="61"/>
    </row>
    <row r="10447" spans="39:53" x14ac:dyDescent="0.2">
      <c r="AM10447" s="61"/>
      <c r="AN10447" s="61"/>
      <c r="AO10447" s="171"/>
      <c r="AP10447" s="61"/>
      <c r="AQ10447" s="61"/>
      <c r="AR10447" s="61"/>
      <c r="AS10447" s="61"/>
      <c r="AT10447" s="61"/>
      <c r="AU10447" s="61"/>
      <c r="AV10447" s="61"/>
      <c r="AW10447" s="61"/>
      <c r="AX10447" s="61"/>
      <c r="AY10447" s="61"/>
      <c r="AZ10447" s="61"/>
      <c r="BA10447" s="61"/>
    </row>
    <row r="10448" spans="39:53" x14ac:dyDescent="0.2">
      <c r="AM10448" s="61"/>
      <c r="AN10448" s="61"/>
      <c r="AO10448" s="171"/>
      <c r="AP10448" s="61"/>
      <c r="AQ10448" s="61"/>
      <c r="AR10448" s="61"/>
      <c r="AS10448" s="61"/>
      <c r="AT10448" s="61"/>
      <c r="AU10448" s="61"/>
      <c r="AV10448" s="61"/>
      <c r="AW10448" s="61"/>
      <c r="AX10448" s="61"/>
      <c r="AY10448" s="61"/>
      <c r="AZ10448" s="61"/>
      <c r="BA10448" s="61"/>
    </row>
    <row r="10449" spans="39:53" x14ac:dyDescent="0.2">
      <c r="AM10449" s="61"/>
      <c r="AN10449" s="61"/>
      <c r="AO10449" s="171"/>
      <c r="AP10449" s="61"/>
      <c r="AQ10449" s="61"/>
      <c r="AR10449" s="61"/>
      <c r="AS10449" s="61"/>
      <c r="AT10449" s="61"/>
      <c r="AU10449" s="61"/>
      <c r="AV10449" s="61"/>
      <c r="AW10449" s="61"/>
      <c r="AX10449" s="61"/>
      <c r="AY10449" s="61"/>
      <c r="AZ10449" s="61"/>
      <c r="BA10449" s="61"/>
    </row>
    <row r="10450" spans="39:53" x14ac:dyDescent="0.2">
      <c r="AM10450" s="61"/>
      <c r="AN10450" s="61"/>
      <c r="AO10450" s="171"/>
      <c r="AP10450" s="61"/>
      <c r="AQ10450" s="61"/>
      <c r="AR10450" s="61"/>
      <c r="AS10450" s="61"/>
      <c r="AT10450" s="61"/>
      <c r="AU10450" s="61"/>
      <c r="AV10450" s="61"/>
      <c r="AW10450" s="61"/>
      <c r="AX10450" s="61"/>
      <c r="AY10450" s="61"/>
      <c r="AZ10450" s="61"/>
      <c r="BA10450" s="61"/>
    </row>
    <row r="10451" spans="39:53" x14ac:dyDescent="0.2">
      <c r="AM10451" s="61"/>
      <c r="AN10451" s="61"/>
      <c r="AO10451" s="171"/>
      <c r="AP10451" s="61"/>
      <c r="AQ10451" s="61"/>
      <c r="AR10451" s="61"/>
      <c r="AS10451" s="61"/>
      <c r="AT10451" s="61"/>
      <c r="AU10451" s="61"/>
      <c r="AV10451" s="61"/>
      <c r="AW10451" s="61"/>
      <c r="AX10451" s="61"/>
      <c r="AY10451" s="61"/>
      <c r="AZ10451" s="61"/>
      <c r="BA10451" s="61"/>
    </row>
    <row r="10452" spans="39:53" x14ac:dyDescent="0.2">
      <c r="AM10452" s="61"/>
      <c r="AN10452" s="61"/>
      <c r="AO10452" s="171"/>
      <c r="AP10452" s="61"/>
      <c r="AQ10452" s="61"/>
      <c r="AR10452" s="61"/>
      <c r="AS10452" s="61"/>
      <c r="AT10452" s="61"/>
      <c r="AU10452" s="61"/>
      <c r="AV10452" s="61"/>
      <c r="AW10452" s="61"/>
      <c r="AX10452" s="61"/>
      <c r="AY10452" s="61"/>
      <c r="AZ10452" s="61"/>
      <c r="BA10452" s="61"/>
    </row>
    <row r="10453" spans="39:53" x14ac:dyDescent="0.2">
      <c r="AM10453" s="61"/>
      <c r="AN10453" s="61"/>
      <c r="AO10453" s="171"/>
      <c r="AP10453" s="61"/>
      <c r="AQ10453" s="61"/>
      <c r="AR10453" s="61"/>
      <c r="AS10453" s="61"/>
      <c r="AT10453" s="61"/>
      <c r="AU10453" s="61"/>
      <c r="AV10453" s="61"/>
      <c r="AW10453" s="61"/>
      <c r="AX10453" s="61"/>
      <c r="AY10453" s="61"/>
      <c r="AZ10453" s="61"/>
      <c r="BA10453" s="61"/>
    </row>
    <row r="10454" spans="39:53" x14ac:dyDescent="0.2">
      <c r="AM10454" s="61"/>
      <c r="AN10454" s="61"/>
      <c r="AO10454" s="171"/>
      <c r="AP10454" s="61"/>
      <c r="AQ10454" s="61"/>
      <c r="AR10454" s="61"/>
      <c r="AS10454" s="61"/>
      <c r="AT10454" s="61"/>
      <c r="AU10454" s="61"/>
      <c r="AV10454" s="61"/>
      <c r="AW10454" s="61"/>
      <c r="AX10454" s="61"/>
      <c r="AY10454" s="61"/>
      <c r="AZ10454" s="61"/>
      <c r="BA10454" s="61"/>
    </row>
    <row r="10455" spans="39:53" x14ac:dyDescent="0.2">
      <c r="AM10455" s="61"/>
      <c r="AN10455" s="61"/>
      <c r="AO10455" s="171"/>
      <c r="AP10455" s="61"/>
      <c r="AQ10455" s="61"/>
      <c r="AR10455" s="61"/>
      <c r="AS10455" s="61"/>
      <c r="AT10455" s="61"/>
      <c r="AU10455" s="61"/>
      <c r="AV10455" s="61"/>
      <c r="AW10455" s="61"/>
      <c r="AX10455" s="61"/>
      <c r="AY10455" s="61"/>
      <c r="AZ10455" s="61"/>
      <c r="BA10455" s="61"/>
    </row>
    <row r="10456" spans="39:53" x14ac:dyDescent="0.2">
      <c r="AM10456" s="61"/>
      <c r="AN10456" s="61"/>
      <c r="AO10456" s="171"/>
      <c r="AP10456" s="61"/>
      <c r="AQ10456" s="61"/>
      <c r="AR10456" s="61"/>
      <c r="AS10456" s="61"/>
      <c r="AT10456" s="61"/>
      <c r="AU10456" s="61"/>
      <c r="AV10456" s="61"/>
      <c r="AW10456" s="61"/>
      <c r="AX10456" s="61"/>
      <c r="AY10456" s="61"/>
      <c r="AZ10456" s="61"/>
      <c r="BA10456" s="61"/>
    </row>
    <row r="10457" spans="39:53" x14ac:dyDescent="0.2">
      <c r="AM10457" s="61"/>
      <c r="AN10457" s="61"/>
      <c r="AO10457" s="171"/>
      <c r="AP10457" s="61"/>
      <c r="AQ10457" s="61"/>
      <c r="AR10457" s="61"/>
      <c r="AS10457" s="61"/>
      <c r="AT10457" s="61"/>
      <c r="AU10457" s="61"/>
      <c r="AV10457" s="61"/>
      <c r="AW10457" s="61"/>
      <c r="AX10457" s="61"/>
      <c r="AY10457" s="61"/>
      <c r="AZ10457" s="61"/>
      <c r="BA10457" s="61"/>
    </row>
    <row r="10458" spans="39:53" x14ac:dyDescent="0.2">
      <c r="AM10458" s="61"/>
      <c r="AN10458" s="61"/>
      <c r="AO10458" s="171"/>
      <c r="AP10458" s="61"/>
      <c r="AQ10458" s="61"/>
      <c r="AR10458" s="61"/>
      <c r="AS10458" s="61"/>
      <c r="AT10458" s="61"/>
      <c r="AU10458" s="61"/>
      <c r="AV10458" s="61"/>
      <c r="AW10458" s="61"/>
      <c r="AX10458" s="61"/>
      <c r="AY10458" s="61"/>
      <c r="AZ10458" s="61"/>
      <c r="BA10458" s="61"/>
    </row>
    <row r="10459" spans="39:53" x14ac:dyDescent="0.2">
      <c r="AM10459" s="61"/>
      <c r="AN10459" s="61"/>
      <c r="AO10459" s="171"/>
      <c r="AP10459" s="61"/>
      <c r="AQ10459" s="61"/>
      <c r="AR10459" s="61"/>
      <c r="AS10459" s="61"/>
      <c r="AT10459" s="61"/>
      <c r="AU10459" s="61"/>
      <c r="AV10459" s="61"/>
      <c r="AW10459" s="61"/>
      <c r="AX10459" s="61"/>
      <c r="AY10459" s="61"/>
      <c r="AZ10459" s="61"/>
      <c r="BA10459" s="61"/>
    </row>
    <row r="10460" spans="39:53" x14ac:dyDescent="0.2">
      <c r="AM10460" s="61"/>
      <c r="AN10460" s="61"/>
      <c r="AO10460" s="171"/>
      <c r="AP10460" s="61"/>
      <c r="AQ10460" s="61"/>
      <c r="AR10460" s="61"/>
      <c r="AS10460" s="61"/>
      <c r="AT10460" s="61"/>
      <c r="AU10460" s="61"/>
      <c r="AV10460" s="61"/>
      <c r="AW10460" s="61"/>
      <c r="AX10460" s="61"/>
      <c r="AY10460" s="61"/>
      <c r="AZ10460" s="61"/>
      <c r="BA10460" s="61"/>
    </row>
    <row r="10461" spans="39:53" x14ac:dyDescent="0.2">
      <c r="AM10461" s="61"/>
      <c r="AN10461" s="61"/>
      <c r="AO10461" s="171"/>
      <c r="AP10461" s="61"/>
      <c r="AQ10461" s="61"/>
      <c r="AR10461" s="61"/>
      <c r="AS10461" s="61"/>
      <c r="AT10461" s="61"/>
      <c r="AU10461" s="61"/>
      <c r="AV10461" s="61"/>
      <c r="AW10461" s="61"/>
      <c r="AX10461" s="61"/>
      <c r="AY10461" s="61"/>
      <c r="AZ10461" s="61"/>
      <c r="BA10461" s="61"/>
    </row>
    <row r="10462" spans="39:53" x14ac:dyDescent="0.2">
      <c r="AM10462" s="61"/>
      <c r="AN10462" s="61"/>
      <c r="AO10462" s="171"/>
      <c r="AP10462" s="61"/>
      <c r="AQ10462" s="61"/>
      <c r="AR10462" s="61"/>
      <c r="AS10462" s="61"/>
      <c r="AT10462" s="61"/>
      <c r="AU10462" s="61"/>
      <c r="AV10462" s="61"/>
      <c r="AW10462" s="61"/>
      <c r="AX10462" s="61"/>
      <c r="AY10462" s="61"/>
      <c r="AZ10462" s="61"/>
      <c r="BA10462" s="61"/>
    </row>
    <row r="10463" spans="39:53" x14ac:dyDescent="0.2">
      <c r="AM10463" s="61"/>
      <c r="AN10463" s="61"/>
      <c r="AO10463" s="171"/>
      <c r="AP10463" s="61"/>
      <c r="AQ10463" s="61"/>
      <c r="AR10463" s="61"/>
      <c r="AS10463" s="61"/>
      <c r="AT10463" s="61"/>
      <c r="AU10463" s="61"/>
      <c r="AV10463" s="61"/>
      <c r="AW10463" s="61"/>
      <c r="AX10463" s="61"/>
      <c r="AY10463" s="61"/>
      <c r="AZ10463" s="61"/>
      <c r="BA10463" s="61"/>
    </row>
    <row r="10464" spans="39:53" x14ac:dyDescent="0.2">
      <c r="AM10464" s="61"/>
      <c r="AN10464" s="61"/>
      <c r="AO10464" s="171"/>
      <c r="AP10464" s="61"/>
      <c r="AQ10464" s="61"/>
      <c r="AR10464" s="61"/>
      <c r="AS10464" s="61"/>
      <c r="AT10464" s="61"/>
      <c r="AU10464" s="61"/>
      <c r="AV10464" s="61"/>
      <c r="AW10464" s="61"/>
      <c r="AX10464" s="61"/>
      <c r="AY10464" s="61"/>
      <c r="AZ10464" s="61"/>
      <c r="BA10464" s="61"/>
    </row>
    <row r="10465" spans="39:53" x14ac:dyDescent="0.2">
      <c r="AM10465" s="61"/>
      <c r="AN10465" s="61"/>
      <c r="AO10465" s="171"/>
      <c r="AP10465" s="61"/>
      <c r="AQ10465" s="61"/>
      <c r="AR10465" s="61"/>
      <c r="AS10465" s="61"/>
      <c r="AT10465" s="61"/>
      <c r="AU10465" s="61"/>
      <c r="AV10465" s="61"/>
      <c r="AW10465" s="61"/>
      <c r="AX10465" s="61"/>
      <c r="AY10465" s="61"/>
      <c r="AZ10465" s="61"/>
      <c r="BA10465" s="61"/>
    </row>
    <row r="10466" spans="39:53" x14ac:dyDescent="0.2">
      <c r="AM10466" s="61"/>
      <c r="AN10466" s="61"/>
      <c r="AO10466" s="171"/>
      <c r="AP10466" s="61"/>
      <c r="AQ10466" s="61"/>
      <c r="AR10466" s="61"/>
      <c r="AS10466" s="61"/>
      <c r="AT10466" s="61"/>
      <c r="AU10466" s="61"/>
      <c r="AV10466" s="61"/>
      <c r="AW10466" s="61"/>
      <c r="AX10466" s="61"/>
      <c r="AY10466" s="61"/>
      <c r="AZ10466" s="61"/>
      <c r="BA10466" s="61"/>
    </row>
    <row r="10467" spans="39:53" x14ac:dyDescent="0.2">
      <c r="AM10467" s="61"/>
      <c r="AN10467" s="61"/>
      <c r="AO10467" s="171"/>
      <c r="AP10467" s="61"/>
      <c r="AQ10467" s="61"/>
      <c r="AR10467" s="61"/>
      <c r="AS10467" s="61"/>
      <c r="AT10467" s="61"/>
      <c r="AU10467" s="61"/>
      <c r="AV10467" s="61"/>
      <c r="AW10467" s="61"/>
      <c r="AX10467" s="61"/>
      <c r="AY10467" s="61"/>
      <c r="AZ10467" s="61"/>
      <c r="BA10467" s="61"/>
    </row>
    <row r="10468" spans="39:53" x14ac:dyDescent="0.2">
      <c r="AM10468" s="61"/>
      <c r="AN10468" s="61"/>
      <c r="AO10468" s="171"/>
      <c r="AP10468" s="61"/>
      <c r="AQ10468" s="61"/>
      <c r="AR10468" s="61"/>
      <c r="AS10468" s="61"/>
      <c r="AT10468" s="61"/>
      <c r="AU10468" s="61"/>
      <c r="AV10468" s="61"/>
      <c r="AW10468" s="61"/>
      <c r="AX10468" s="61"/>
      <c r="AY10468" s="61"/>
      <c r="AZ10468" s="61"/>
      <c r="BA10468" s="61"/>
    </row>
    <row r="10469" spans="39:53" x14ac:dyDescent="0.2">
      <c r="AM10469" s="61"/>
      <c r="AN10469" s="61"/>
      <c r="AO10469" s="171"/>
      <c r="AP10469" s="61"/>
      <c r="AQ10469" s="61"/>
      <c r="AR10469" s="61"/>
      <c r="AS10469" s="61"/>
      <c r="AT10469" s="61"/>
      <c r="AU10469" s="61"/>
      <c r="AV10469" s="61"/>
      <c r="AW10469" s="61"/>
      <c r="AX10469" s="61"/>
      <c r="AY10469" s="61"/>
      <c r="AZ10469" s="61"/>
      <c r="BA10469" s="61"/>
    </row>
    <row r="10470" spans="39:53" x14ac:dyDescent="0.2">
      <c r="AM10470" s="61"/>
      <c r="AN10470" s="61"/>
      <c r="AO10470" s="171"/>
      <c r="AP10470" s="61"/>
      <c r="AQ10470" s="61"/>
      <c r="AR10470" s="61"/>
      <c r="AS10470" s="61"/>
      <c r="AT10470" s="61"/>
      <c r="AU10470" s="61"/>
      <c r="AV10470" s="61"/>
      <c r="AW10470" s="61"/>
      <c r="AX10470" s="61"/>
      <c r="AY10470" s="61"/>
      <c r="AZ10470" s="61"/>
      <c r="BA10470" s="61"/>
    </row>
    <row r="10471" spans="39:53" x14ac:dyDescent="0.2">
      <c r="AM10471" s="61"/>
      <c r="AN10471" s="61"/>
      <c r="AO10471" s="171"/>
      <c r="AP10471" s="61"/>
      <c r="AQ10471" s="61"/>
      <c r="AR10471" s="61"/>
      <c r="AS10471" s="61"/>
      <c r="AT10471" s="61"/>
      <c r="AU10471" s="61"/>
      <c r="AV10471" s="61"/>
      <c r="AW10471" s="61"/>
      <c r="AX10471" s="61"/>
      <c r="AY10471" s="61"/>
      <c r="AZ10471" s="61"/>
      <c r="BA10471" s="61"/>
    </row>
    <row r="10472" spans="39:53" x14ac:dyDescent="0.2">
      <c r="AM10472" s="61"/>
      <c r="AN10472" s="61"/>
      <c r="AO10472" s="171"/>
      <c r="AP10472" s="61"/>
      <c r="AQ10472" s="61"/>
      <c r="AR10472" s="61"/>
      <c r="AS10472" s="61"/>
      <c r="AT10472" s="61"/>
      <c r="AU10472" s="61"/>
      <c r="AV10472" s="61"/>
      <c r="AW10472" s="61"/>
      <c r="AX10472" s="61"/>
      <c r="AY10472" s="61"/>
      <c r="AZ10472" s="61"/>
      <c r="BA10472" s="61"/>
    </row>
    <row r="10473" spans="39:53" x14ac:dyDescent="0.2">
      <c r="AM10473" s="61"/>
      <c r="AN10473" s="61"/>
      <c r="AO10473" s="171"/>
      <c r="AP10473" s="61"/>
      <c r="AQ10473" s="61"/>
      <c r="AR10473" s="61"/>
      <c r="AS10473" s="61"/>
      <c r="AT10473" s="61"/>
      <c r="AU10473" s="61"/>
      <c r="AV10473" s="61"/>
      <c r="AW10473" s="61"/>
      <c r="AX10473" s="61"/>
      <c r="AY10473" s="61"/>
      <c r="AZ10473" s="61"/>
      <c r="BA10473" s="61"/>
    </row>
    <row r="10474" spans="39:53" x14ac:dyDescent="0.2">
      <c r="AM10474" s="61"/>
      <c r="AN10474" s="61"/>
      <c r="AO10474" s="171"/>
      <c r="AP10474" s="61"/>
      <c r="AQ10474" s="61"/>
      <c r="AR10474" s="61"/>
      <c r="AS10474" s="61"/>
      <c r="AT10474" s="61"/>
      <c r="AU10474" s="61"/>
      <c r="AV10474" s="61"/>
      <c r="AW10474" s="61"/>
      <c r="AX10474" s="61"/>
      <c r="AY10474" s="61"/>
      <c r="AZ10474" s="61"/>
      <c r="BA10474" s="61"/>
    </row>
    <row r="10475" spans="39:53" x14ac:dyDescent="0.2">
      <c r="AM10475" s="61"/>
      <c r="AN10475" s="61"/>
      <c r="AO10475" s="171"/>
      <c r="AP10475" s="61"/>
      <c r="AQ10475" s="61"/>
      <c r="AR10475" s="61"/>
      <c r="AS10475" s="61"/>
      <c r="AT10475" s="61"/>
      <c r="AU10475" s="61"/>
      <c r="AV10475" s="61"/>
      <c r="AW10475" s="61"/>
      <c r="AX10475" s="61"/>
      <c r="AY10475" s="61"/>
      <c r="AZ10475" s="61"/>
      <c r="BA10475" s="61"/>
    </row>
    <row r="10476" spans="39:53" x14ac:dyDescent="0.2">
      <c r="AM10476" s="61"/>
      <c r="AN10476" s="61"/>
      <c r="AO10476" s="171"/>
      <c r="AP10476" s="61"/>
      <c r="AQ10476" s="61"/>
      <c r="AR10476" s="61"/>
      <c r="AS10476" s="61"/>
      <c r="AT10476" s="61"/>
      <c r="AU10476" s="61"/>
      <c r="AV10476" s="61"/>
      <c r="AW10476" s="61"/>
      <c r="AX10476" s="61"/>
      <c r="AY10476" s="61"/>
      <c r="AZ10476" s="61"/>
      <c r="BA10476" s="61"/>
    </row>
    <row r="10477" spans="39:53" x14ac:dyDescent="0.2">
      <c r="AM10477" s="61"/>
      <c r="AN10477" s="61"/>
      <c r="AO10477" s="171"/>
      <c r="AP10477" s="61"/>
      <c r="AQ10477" s="61"/>
      <c r="AR10477" s="61"/>
      <c r="AS10477" s="61"/>
      <c r="AT10477" s="61"/>
      <c r="AU10477" s="61"/>
      <c r="AV10477" s="61"/>
      <c r="AW10477" s="61"/>
      <c r="AX10477" s="61"/>
      <c r="AY10477" s="61"/>
      <c r="AZ10477" s="61"/>
      <c r="BA10477" s="61"/>
    </row>
    <row r="10478" spans="39:53" x14ac:dyDescent="0.2">
      <c r="AM10478" s="61"/>
      <c r="AN10478" s="61"/>
      <c r="AO10478" s="171"/>
      <c r="AP10478" s="61"/>
      <c r="AQ10478" s="61"/>
      <c r="AR10478" s="61"/>
      <c r="AS10478" s="61"/>
      <c r="AT10478" s="61"/>
      <c r="AU10478" s="61"/>
      <c r="AV10478" s="61"/>
      <c r="AW10478" s="61"/>
      <c r="AX10478" s="61"/>
      <c r="AY10478" s="61"/>
      <c r="AZ10478" s="61"/>
      <c r="BA10478" s="61"/>
    </row>
    <row r="10479" spans="39:53" x14ac:dyDescent="0.2">
      <c r="AM10479" s="61"/>
      <c r="AN10479" s="61"/>
      <c r="AO10479" s="171"/>
      <c r="AP10479" s="61"/>
      <c r="AQ10479" s="61"/>
      <c r="AR10479" s="61"/>
      <c r="AS10479" s="61"/>
      <c r="AT10479" s="61"/>
      <c r="AU10479" s="61"/>
      <c r="AV10479" s="61"/>
      <c r="AW10479" s="61"/>
      <c r="AX10479" s="61"/>
      <c r="AY10479" s="61"/>
      <c r="AZ10479" s="61"/>
      <c r="BA10479" s="61"/>
    </row>
    <row r="10480" spans="39:53" x14ac:dyDescent="0.2">
      <c r="AM10480" s="61"/>
      <c r="AN10480" s="61"/>
      <c r="AO10480" s="171"/>
      <c r="AP10480" s="61"/>
      <c r="AQ10480" s="61"/>
      <c r="AR10480" s="61"/>
      <c r="AS10480" s="61"/>
      <c r="AT10480" s="61"/>
      <c r="AU10480" s="61"/>
      <c r="AV10480" s="61"/>
      <c r="AW10480" s="61"/>
      <c r="AX10480" s="61"/>
      <c r="AY10480" s="61"/>
      <c r="AZ10480" s="61"/>
      <c r="BA10480" s="61"/>
    </row>
    <row r="10481" spans="39:53" x14ac:dyDescent="0.2">
      <c r="AM10481" s="61"/>
      <c r="AN10481" s="61"/>
      <c r="AO10481" s="171"/>
      <c r="AP10481" s="61"/>
      <c r="AQ10481" s="61"/>
      <c r="AR10481" s="61"/>
      <c r="AS10481" s="61"/>
      <c r="AT10481" s="61"/>
      <c r="AU10481" s="61"/>
      <c r="AV10481" s="61"/>
      <c r="AW10481" s="61"/>
      <c r="AX10481" s="61"/>
      <c r="AY10481" s="61"/>
      <c r="AZ10481" s="61"/>
      <c r="BA10481" s="61"/>
    </row>
    <row r="10482" spans="39:53" x14ac:dyDescent="0.2">
      <c r="AM10482" s="61"/>
      <c r="AN10482" s="61"/>
      <c r="AO10482" s="171"/>
      <c r="AP10482" s="61"/>
      <c r="AQ10482" s="61"/>
      <c r="AR10482" s="61"/>
      <c r="AS10482" s="61"/>
      <c r="AT10482" s="61"/>
      <c r="AU10482" s="61"/>
      <c r="AV10482" s="61"/>
      <c r="AW10482" s="61"/>
      <c r="AX10482" s="61"/>
      <c r="AY10482" s="61"/>
      <c r="AZ10482" s="61"/>
      <c r="BA10482" s="61"/>
    </row>
    <row r="10483" spans="39:53" x14ac:dyDescent="0.2">
      <c r="AM10483" s="61"/>
      <c r="AN10483" s="61"/>
      <c r="AO10483" s="171"/>
      <c r="AP10483" s="61"/>
      <c r="AQ10483" s="61"/>
      <c r="AR10483" s="61"/>
      <c r="AS10483" s="61"/>
      <c r="AT10483" s="61"/>
      <c r="AU10483" s="61"/>
      <c r="AV10483" s="61"/>
      <c r="AW10483" s="61"/>
      <c r="AX10483" s="61"/>
      <c r="AY10483" s="61"/>
      <c r="AZ10483" s="61"/>
      <c r="BA10483" s="61"/>
    </row>
    <row r="10484" spans="39:53" x14ac:dyDescent="0.2">
      <c r="AM10484" s="61"/>
      <c r="AN10484" s="61"/>
      <c r="AO10484" s="171"/>
      <c r="AP10484" s="61"/>
      <c r="AQ10484" s="61"/>
      <c r="AR10484" s="61"/>
      <c r="AS10484" s="61"/>
      <c r="AT10484" s="61"/>
      <c r="AU10484" s="61"/>
      <c r="AV10484" s="61"/>
      <c r="AW10484" s="61"/>
      <c r="AX10484" s="61"/>
      <c r="AY10484" s="61"/>
      <c r="AZ10484" s="61"/>
      <c r="BA10484" s="61"/>
    </row>
    <row r="10485" spans="39:53" x14ac:dyDescent="0.2">
      <c r="AM10485" s="61"/>
      <c r="AN10485" s="61"/>
      <c r="AO10485" s="171"/>
      <c r="AP10485" s="61"/>
      <c r="AQ10485" s="61"/>
      <c r="AR10485" s="61"/>
      <c r="AS10485" s="61"/>
      <c r="AT10485" s="61"/>
      <c r="AU10485" s="61"/>
      <c r="AV10485" s="61"/>
      <c r="AW10485" s="61"/>
      <c r="AX10485" s="61"/>
      <c r="AY10485" s="61"/>
      <c r="AZ10485" s="61"/>
      <c r="BA10485" s="61"/>
    </row>
    <row r="10486" spans="39:53" x14ac:dyDescent="0.2">
      <c r="AM10486" s="61"/>
      <c r="AN10486" s="61"/>
      <c r="AO10486" s="171"/>
      <c r="AP10486" s="61"/>
      <c r="AQ10486" s="61"/>
      <c r="AR10486" s="61"/>
      <c r="AS10486" s="61"/>
      <c r="AT10486" s="61"/>
      <c r="AU10486" s="61"/>
      <c r="AV10486" s="61"/>
      <c r="AW10486" s="61"/>
      <c r="AX10486" s="61"/>
      <c r="AY10486" s="61"/>
      <c r="AZ10486" s="61"/>
      <c r="BA10486" s="61"/>
    </row>
    <row r="10487" spans="39:53" x14ac:dyDescent="0.2">
      <c r="AM10487" s="61"/>
      <c r="AN10487" s="61"/>
      <c r="AO10487" s="171"/>
      <c r="AP10487" s="61"/>
      <c r="AQ10487" s="61"/>
      <c r="AR10487" s="61"/>
      <c r="AS10487" s="61"/>
      <c r="AT10487" s="61"/>
      <c r="AU10487" s="61"/>
      <c r="AV10487" s="61"/>
      <c r="AW10487" s="61"/>
      <c r="AX10487" s="61"/>
      <c r="AY10487" s="61"/>
      <c r="AZ10487" s="61"/>
      <c r="BA10487" s="61"/>
    </row>
    <row r="10488" spans="39:53" x14ac:dyDescent="0.2">
      <c r="AM10488" s="61"/>
      <c r="AN10488" s="61"/>
      <c r="AO10488" s="171"/>
      <c r="AP10488" s="61"/>
      <c r="AQ10488" s="61"/>
      <c r="AR10488" s="61"/>
      <c r="AS10488" s="61"/>
      <c r="AT10488" s="61"/>
      <c r="AU10488" s="61"/>
      <c r="AV10488" s="61"/>
      <c r="AW10488" s="61"/>
      <c r="AX10488" s="61"/>
      <c r="AY10488" s="61"/>
      <c r="AZ10488" s="61"/>
      <c r="BA10488" s="61"/>
    </row>
    <row r="10489" spans="39:53" x14ac:dyDescent="0.2">
      <c r="AM10489" s="61"/>
      <c r="AN10489" s="61"/>
      <c r="AO10489" s="171"/>
      <c r="AP10489" s="61"/>
      <c r="AQ10489" s="61"/>
      <c r="AR10489" s="61"/>
      <c r="AS10489" s="61"/>
      <c r="AT10489" s="61"/>
      <c r="AU10489" s="61"/>
      <c r="AV10489" s="61"/>
      <c r="AW10489" s="61"/>
      <c r="AX10489" s="61"/>
      <c r="AY10489" s="61"/>
      <c r="AZ10489" s="61"/>
      <c r="BA10489" s="61"/>
    </row>
    <row r="10490" spans="39:53" x14ac:dyDescent="0.2">
      <c r="AM10490" s="61"/>
      <c r="AN10490" s="61"/>
      <c r="AO10490" s="171"/>
      <c r="AP10490" s="61"/>
      <c r="AQ10490" s="61"/>
      <c r="AR10490" s="61"/>
      <c r="AS10490" s="61"/>
      <c r="AT10490" s="61"/>
      <c r="AU10490" s="61"/>
      <c r="AV10490" s="61"/>
      <c r="AW10490" s="61"/>
      <c r="AX10490" s="61"/>
      <c r="AY10490" s="61"/>
      <c r="AZ10490" s="61"/>
      <c r="BA10490" s="61"/>
    </row>
    <row r="10491" spans="39:53" x14ac:dyDescent="0.2">
      <c r="AM10491" s="61"/>
      <c r="AN10491" s="61"/>
      <c r="AO10491" s="171"/>
      <c r="AP10491" s="61"/>
      <c r="AQ10491" s="61"/>
      <c r="AR10491" s="61"/>
      <c r="AS10491" s="61"/>
      <c r="AT10491" s="61"/>
      <c r="AU10491" s="61"/>
      <c r="AV10491" s="61"/>
      <c r="AW10491" s="61"/>
      <c r="AX10491" s="61"/>
      <c r="AY10491" s="61"/>
      <c r="AZ10491" s="61"/>
      <c r="BA10491" s="61"/>
    </row>
    <row r="10492" spans="39:53" x14ac:dyDescent="0.2">
      <c r="AM10492" s="61"/>
      <c r="AN10492" s="61"/>
      <c r="AO10492" s="171"/>
      <c r="AP10492" s="61"/>
      <c r="AQ10492" s="61"/>
      <c r="AR10492" s="61"/>
      <c r="AS10492" s="61"/>
      <c r="AT10492" s="61"/>
      <c r="AU10492" s="61"/>
      <c r="AV10492" s="61"/>
      <c r="AW10492" s="61"/>
      <c r="AX10492" s="61"/>
      <c r="AY10492" s="61"/>
      <c r="AZ10492" s="61"/>
      <c r="BA10492" s="61"/>
    </row>
    <row r="10493" spans="39:53" x14ac:dyDescent="0.2">
      <c r="AM10493" s="61"/>
      <c r="AN10493" s="61"/>
      <c r="AO10493" s="171"/>
      <c r="AP10493" s="61"/>
      <c r="AQ10493" s="61"/>
      <c r="AR10493" s="61"/>
      <c r="AS10493" s="61"/>
      <c r="AT10493" s="61"/>
      <c r="AU10493" s="61"/>
      <c r="AV10493" s="61"/>
      <c r="AW10493" s="61"/>
      <c r="AX10493" s="61"/>
      <c r="AY10493" s="61"/>
      <c r="AZ10493" s="61"/>
      <c r="BA10493" s="61"/>
    </row>
    <row r="10494" spans="39:53" x14ac:dyDescent="0.2">
      <c r="AM10494" s="61"/>
      <c r="AN10494" s="61"/>
      <c r="AO10494" s="171"/>
      <c r="AP10494" s="61"/>
      <c r="AQ10494" s="61"/>
      <c r="AR10494" s="61"/>
      <c r="AS10494" s="61"/>
      <c r="AT10494" s="61"/>
      <c r="AU10494" s="61"/>
      <c r="AV10494" s="61"/>
      <c r="AW10494" s="61"/>
      <c r="AX10494" s="61"/>
      <c r="AY10494" s="61"/>
      <c r="AZ10494" s="61"/>
      <c r="BA10494" s="61"/>
    </row>
    <row r="10495" spans="39:53" x14ac:dyDescent="0.2">
      <c r="AM10495" s="61"/>
      <c r="AN10495" s="61"/>
      <c r="AO10495" s="171"/>
      <c r="AP10495" s="61"/>
      <c r="AQ10495" s="61"/>
      <c r="AR10495" s="61"/>
      <c r="AS10495" s="61"/>
      <c r="AT10495" s="61"/>
      <c r="AU10495" s="61"/>
      <c r="AV10495" s="61"/>
      <c r="AW10495" s="61"/>
      <c r="AX10495" s="61"/>
      <c r="AY10495" s="61"/>
      <c r="AZ10495" s="61"/>
      <c r="BA10495" s="61"/>
    </row>
    <row r="10496" spans="39:53" x14ac:dyDescent="0.2">
      <c r="AM10496" s="61"/>
      <c r="AN10496" s="61"/>
      <c r="AO10496" s="171"/>
      <c r="AP10496" s="61"/>
      <c r="AQ10496" s="61"/>
      <c r="AR10496" s="61"/>
      <c r="AS10496" s="61"/>
      <c r="AT10496" s="61"/>
      <c r="AU10496" s="61"/>
      <c r="AV10496" s="61"/>
      <c r="AW10496" s="61"/>
      <c r="AX10496" s="61"/>
      <c r="AY10496" s="61"/>
      <c r="AZ10496" s="61"/>
      <c r="BA10496" s="61"/>
    </row>
    <row r="10497" spans="39:53" x14ac:dyDescent="0.2">
      <c r="AM10497" s="61"/>
      <c r="AN10497" s="61"/>
      <c r="AO10497" s="171"/>
      <c r="AP10497" s="61"/>
      <c r="AQ10497" s="61"/>
      <c r="AR10497" s="61"/>
      <c r="AS10497" s="61"/>
      <c r="AT10497" s="61"/>
      <c r="AU10497" s="61"/>
      <c r="AV10497" s="61"/>
      <c r="AW10497" s="61"/>
      <c r="AX10497" s="61"/>
      <c r="AY10497" s="61"/>
      <c r="AZ10497" s="61"/>
      <c r="BA10497" s="61"/>
    </row>
    <row r="10498" spans="39:53" x14ac:dyDescent="0.2">
      <c r="AM10498" s="61"/>
      <c r="AN10498" s="61"/>
      <c r="AO10498" s="171"/>
      <c r="AP10498" s="61"/>
      <c r="AQ10498" s="61"/>
      <c r="AR10498" s="61"/>
      <c r="AS10498" s="61"/>
      <c r="AT10498" s="61"/>
      <c r="AU10498" s="61"/>
      <c r="AV10498" s="61"/>
      <c r="AW10498" s="61"/>
      <c r="AX10498" s="61"/>
      <c r="AY10498" s="61"/>
      <c r="AZ10498" s="61"/>
      <c r="BA10498" s="61"/>
    </row>
    <row r="10499" spans="39:53" x14ac:dyDescent="0.2">
      <c r="AM10499" s="61"/>
      <c r="AN10499" s="61"/>
      <c r="AO10499" s="171"/>
      <c r="AP10499" s="61"/>
      <c r="AQ10499" s="61"/>
      <c r="AR10499" s="61"/>
      <c r="AS10499" s="61"/>
      <c r="AT10499" s="61"/>
      <c r="AU10499" s="61"/>
      <c r="AV10499" s="61"/>
      <c r="AW10499" s="61"/>
      <c r="AX10499" s="61"/>
      <c r="AY10499" s="61"/>
      <c r="AZ10499" s="61"/>
      <c r="BA10499" s="61"/>
    </row>
    <row r="10500" spans="39:53" x14ac:dyDescent="0.2">
      <c r="AM10500" s="61"/>
      <c r="AN10500" s="61"/>
      <c r="AO10500" s="171"/>
      <c r="AP10500" s="61"/>
      <c r="AQ10500" s="61"/>
      <c r="AR10500" s="61"/>
      <c r="AS10500" s="61"/>
      <c r="AT10500" s="61"/>
      <c r="AU10500" s="61"/>
      <c r="AV10500" s="61"/>
      <c r="AW10500" s="61"/>
      <c r="AX10500" s="61"/>
      <c r="AY10500" s="61"/>
      <c r="AZ10500" s="61"/>
      <c r="BA10500" s="61"/>
    </row>
    <row r="10501" spans="39:53" x14ac:dyDescent="0.2">
      <c r="AM10501" s="61"/>
      <c r="AN10501" s="61"/>
      <c r="AO10501" s="171"/>
      <c r="AP10501" s="61"/>
      <c r="AQ10501" s="61"/>
      <c r="AR10501" s="61"/>
      <c r="AS10501" s="61"/>
      <c r="AT10501" s="61"/>
      <c r="AU10501" s="61"/>
      <c r="AV10501" s="61"/>
      <c r="AW10501" s="61"/>
      <c r="AX10501" s="61"/>
      <c r="AY10501" s="61"/>
      <c r="AZ10501" s="61"/>
      <c r="BA10501" s="61"/>
    </row>
    <row r="10502" spans="39:53" x14ac:dyDescent="0.2">
      <c r="AM10502" s="61"/>
      <c r="AN10502" s="61"/>
      <c r="AO10502" s="171"/>
      <c r="AP10502" s="61"/>
      <c r="AQ10502" s="61"/>
      <c r="AR10502" s="61"/>
      <c r="AS10502" s="61"/>
      <c r="AT10502" s="61"/>
      <c r="AU10502" s="61"/>
      <c r="AV10502" s="61"/>
      <c r="AW10502" s="61"/>
      <c r="AX10502" s="61"/>
      <c r="AY10502" s="61"/>
      <c r="AZ10502" s="61"/>
      <c r="BA10502" s="61"/>
    </row>
    <row r="10503" spans="39:53" x14ac:dyDescent="0.2">
      <c r="AM10503" s="61"/>
      <c r="AN10503" s="61"/>
      <c r="AO10503" s="171"/>
      <c r="AP10503" s="61"/>
      <c r="AQ10503" s="61"/>
      <c r="AR10503" s="61"/>
      <c r="AS10503" s="61"/>
      <c r="AT10503" s="61"/>
      <c r="AU10503" s="61"/>
      <c r="AV10503" s="61"/>
      <c r="AW10503" s="61"/>
      <c r="AX10503" s="61"/>
      <c r="AY10503" s="61"/>
      <c r="AZ10503" s="61"/>
      <c r="BA10503" s="61"/>
    </row>
    <row r="10504" spans="39:53" x14ac:dyDescent="0.2">
      <c r="AM10504" s="61"/>
      <c r="AN10504" s="61"/>
      <c r="AO10504" s="171"/>
      <c r="AP10504" s="61"/>
      <c r="AQ10504" s="61"/>
      <c r="AR10504" s="61"/>
      <c r="AS10504" s="61"/>
      <c r="AT10504" s="61"/>
      <c r="AU10504" s="61"/>
      <c r="AV10504" s="61"/>
      <c r="AW10504" s="61"/>
      <c r="AX10504" s="61"/>
      <c r="AY10504" s="61"/>
      <c r="AZ10504" s="61"/>
      <c r="BA10504" s="61"/>
    </row>
    <row r="10505" spans="39:53" x14ac:dyDescent="0.2">
      <c r="AM10505" s="61"/>
      <c r="AN10505" s="61"/>
      <c r="AO10505" s="171"/>
      <c r="AP10505" s="61"/>
      <c r="AQ10505" s="61"/>
      <c r="AR10505" s="61"/>
      <c r="AS10505" s="61"/>
      <c r="AT10505" s="61"/>
      <c r="AU10505" s="61"/>
      <c r="AV10505" s="61"/>
      <c r="AW10505" s="61"/>
      <c r="AX10505" s="61"/>
      <c r="AY10505" s="61"/>
      <c r="AZ10505" s="61"/>
      <c r="BA10505" s="61"/>
    </row>
    <row r="10506" spans="39:53" x14ac:dyDescent="0.2">
      <c r="AM10506" s="61"/>
      <c r="AN10506" s="61"/>
      <c r="AO10506" s="171"/>
      <c r="AP10506" s="61"/>
      <c r="AQ10506" s="61"/>
      <c r="AR10506" s="61"/>
      <c r="AS10506" s="61"/>
      <c r="AT10506" s="61"/>
      <c r="AU10506" s="61"/>
      <c r="AV10506" s="61"/>
      <c r="AW10506" s="61"/>
      <c r="AX10506" s="61"/>
      <c r="AY10506" s="61"/>
      <c r="AZ10506" s="61"/>
      <c r="BA10506" s="61"/>
    </row>
    <row r="10507" spans="39:53" x14ac:dyDescent="0.2">
      <c r="AM10507" s="61"/>
      <c r="AN10507" s="61"/>
      <c r="AO10507" s="171"/>
      <c r="AP10507" s="61"/>
      <c r="AQ10507" s="61"/>
      <c r="AR10507" s="61"/>
      <c r="AS10507" s="61"/>
      <c r="AT10507" s="61"/>
      <c r="AU10507" s="61"/>
      <c r="AV10507" s="61"/>
      <c r="AW10507" s="61"/>
      <c r="AX10507" s="61"/>
      <c r="AY10507" s="61"/>
      <c r="AZ10507" s="61"/>
      <c r="BA10507" s="61"/>
    </row>
    <row r="10508" spans="39:53" x14ac:dyDescent="0.2">
      <c r="AM10508" s="61"/>
      <c r="AN10508" s="61"/>
      <c r="AO10508" s="171"/>
      <c r="AP10508" s="61"/>
      <c r="AQ10508" s="61"/>
      <c r="AR10508" s="61"/>
      <c r="AS10508" s="61"/>
      <c r="AT10508" s="61"/>
      <c r="AU10508" s="61"/>
      <c r="AV10508" s="61"/>
      <c r="AW10508" s="61"/>
      <c r="AX10508" s="61"/>
      <c r="AY10508" s="61"/>
      <c r="AZ10508" s="61"/>
      <c r="BA10508" s="61"/>
    </row>
    <row r="10509" spans="39:53" x14ac:dyDescent="0.2">
      <c r="AM10509" s="61"/>
      <c r="AN10509" s="61"/>
      <c r="AO10509" s="171"/>
      <c r="AP10509" s="61"/>
      <c r="AQ10509" s="61"/>
      <c r="AR10509" s="61"/>
      <c r="AS10509" s="61"/>
      <c r="AT10509" s="61"/>
      <c r="AU10509" s="61"/>
      <c r="AV10509" s="61"/>
      <c r="AW10509" s="61"/>
      <c r="AX10509" s="61"/>
      <c r="AY10509" s="61"/>
      <c r="AZ10509" s="61"/>
      <c r="BA10509" s="61"/>
    </row>
    <row r="10510" spans="39:53" x14ac:dyDescent="0.2">
      <c r="AM10510" s="61"/>
      <c r="AN10510" s="61"/>
      <c r="AO10510" s="171"/>
      <c r="AP10510" s="61"/>
      <c r="AQ10510" s="61"/>
      <c r="AR10510" s="61"/>
      <c r="AS10510" s="61"/>
      <c r="AT10510" s="61"/>
      <c r="AU10510" s="61"/>
      <c r="AV10510" s="61"/>
      <c r="AW10510" s="61"/>
      <c r="AX10510" s="61"/>
      <c r="AY10510" s="61"/>
      <c r="AZ10510" s="61"/>
      <c r="BA10510" s="61"/>
    </row>
    <row r="10511" spans="39:53" x14ac:dyDescent="0.2">
      <c r="AM10511" s="61"/>
      <c r="AN10511" s="61"/>
      <c r="AO10511" s="171"/>
      <c r="AP10511" s="61"/>
      <c r="AQ10511" s="61"/>
      <c r="AR10511" s="61"/>
      <c r="AS10511" s="61"/>
      <c r="AT10511" s="61"/>
      <c r="AU10511" s="61"/>
      <c r="AV10511" s="61"/>
      <c r="AW10511" s="61"/>
      <c r="AX10511" s="61"/>
      <c r="AY10511" s="61"/>
      <c r="AZ10511" s="61"/>
      <c r="BA10511" s="61"/>
    </row>
    <row r="10512" spans="39:53" x14ac:dyDescent="0.2">
      <c r="AM10512" s="61"/>
      <c r="AN10512" s="61"/>
      <c r="AO10512" s="171"/>
      <c r="AP10512" s="61"/>
      <c r="AQ10512" s="61"/>
      <c r="AR10512" s="61"/>
      <c r="AS10512" s="61"/>
      <c r="AT10512" s="61"/>
      <c r="AU10512" s="61"/>
      <c r="AV10512" s="61"/>
      <c r="AW10512" s="61"/>
      <c r="AX10512" s="61"/>
      <c r="AY10512" s="61"/>
      <c r="AZ10512" s="61"/>
      <c r="BA10512" s="61"/>
    </row>
    <row r="10513" spans="39:53" x14ac:dyDescent="0.2">
      <c r="AM10513" s="61"/>
      <c r="AN10513" s="61"/>
      <c r="AO10513" s="171"/>
      <c r="AP10513" s="61"/>
      <c r="AQ10513" s="61"/>
      <c r="AR10513" s="61"/>
      <c r="AS10513" s="61"/>
      <c r="AT10513" s="61"/>
      <c r="AU10513" s="61"/>
      <c r="AV10513" s="61"/>
      <c r="AW10513" s="61"/>
      <c r="AX10513" s="61"/>
      <c r="AY10513" s="61"/>
      <c r="AZ10513" s="61"/>
      <c r="BA10513" s="61"/>
    </row>
    <row r="10514" spans="39:53" x14ac:dyDescent="0.2">
      <c r="AM10514" s="61"/>
      <c r="AN10514" s="61"/>
      <c r="AO10514" s="171"/>
      <c r="AP10514" s="61"/>
      <c r="AQ10514" s="61"/>
      <c r="AR10514" s="61"/>
      <c r="AS10514" s="61"/>
      <c r="AT10514" s="61"/>
      <c r="AU10514" s="61"/>
      <c r="AV10514" s="61"/>
      <c r="AW10514" s="61"/>
      <c r="AX10514" s="61"/>
      <c r="AY10514" s="61"/>
      <c r="AZ10514" s="61"/>
      <c r="BA10514" s="61"/>
    </row>
    <row r="10515" spans="39:53" x14ac:dyDescent="0.2">
      <c r="AM10515" s="61"/>
      <c r="AN10515" s="61"/>
      <c r="AO10515" s="171"/>
      <c r="AP10515" s="61"/>
      <c r="AQ10515" s="61"/>
      <c r="AR10515" s="61"/>
      <c r="AS10515" s="61"/>
      <c r="AT10515" s="61"/>
      <c r="AU10515" s="61"/>
      <c r="AV10515" s="61"/>
      <c r="AW10515" s="61"/>
      <c r="AX10515" s="61"/>
      <c r="AY10515" s="61"/>
      <c r="AZ10515" s="61"/>
      <c r="BA10515" s="61"/>
    </row>
    <row r="10516" spans="39:53" x14ac:dyDescent="0.2">
      <c r="AM10516" s="61"/>
      <c r="AN10516" s="61"/>
      <c r="AO10516" s="171"/>
      <c r="AP10516" s="61"/>
      <c r="AQ10516" s="61"/>
      <c r="AR10516" s="61"/>
      <c r="AS10516" s="61"/>
      <c r="AT10516" s="61"/>
      <c r="AU10516" s="61"/>
      <c r="AV10516" s="61"/>
      <c r="AW10516" s="61"/>
      <c r="AX10516" s="61"/>
      <c r="AY10516" s="61"/>
      <c r="AZ10516" s="61"/>
      <c r="BA10516" s="61"/>
    </row>
    <row r="10517" spans="39:53" x14ac:dyDescent="0.2">
      <c r="AM10517" s="61"/>
      <c r="AN10517" s="61"/>
      <c r="AO10517" s="171"/>
      <c r="AP10517" s="61"/>
      <c r="AQ10517" s="61"/>
      <c r="AR10517" s="61"/>
      <c r="AS10517" s="61"/>
      <c r="AT10517" s="61"/>
      <c r="AU10517" s="61"/>
      <c r="AV10517" s="61"/>
      <c r="AW10517" s="61"/>
      <c r="AX10517" s="61"/>
      <c r="AY10517" s="61"/>
      <c r="AZ10517" s="61"/>
      <c r="BA10517" s="61"/>
    </row>
    <row r="10518" spans="39:53" x14ac:dyDescent="0.2">
      <c r="AM10518" s="61"/>
      <c r="AN10518" s="61"/>
      <c r="AO10518" s="171"/>
      <c r="AP10518" s="61"/>
      <c r="AQ10518" s="61"/>
      <c r="AR10518" s="61"/>
      <c r="AS10518" s="61"/>
      <c r="AT10518" s="61"/>
      <c r="AU10518" s="61"/>
      <c r="AV10518" s="61"/>
      <c r="AW10518" s="61"/>
      <c r="AX10518" s="61"/>
      <c r="AY10518" s="61"/>
      <c r="AZ10518" s="61"/>
      <c r="BA10518" s="61"/>
    </row>
    <row r="10519" spans="39:53" x14ac:dyDescent="0.2">
      <c r="AM10519" s="61"/>
      <c r="AN10519" s="61"/>
      <c r="AO10519" s="171"/>
      <c r="AP10519" s="61"/>
      <c r="AQ10519" s="61"/>
      <c r="AR10519" s="61"/>
      <c r="AS10519" s="61"/>
      <c r="AT10519" s="61"/>
      <c r="AU10519" s="61"/>
      <c r="AV10519" s="61"/>
      <c r="AW10519" s="61"/>
      <c r="AX10519" s="61"/>
      <c r="AY10519" s="61"/>
      <c r="AZ10519" s="61"/>
      <c r="BA10519" s="61"/>
    </row>
    <row r="10520" spans="39:53" x14ac:dyDescent="0.2">
      <c r="AM10520" s="61"/>
      <c r="AN10520" s="61"/>
      <c r="AO10520" s="171"/>
      <c r="AP10520" s="61"/>
      <c r="AQ10520" s="61"/>
      <c r="AR10520" s="61"/>
      <c r="AS10520" s="61"/>
      <c r="AT10520" s="61"/>
      <c r="AU10520" s="61"/>
      <c r="AV10520" s="61"/>
      <c r="AW10520" s="61"/>
      <c r="AX10520" s="61"/>
      <c r="AY10520" s="61"/>
      <c r="AZ10520" s="61"/>
      <c r="BA10520" s="61"/>
    </row>
    <row r="10521" spans="39:53" x14ac:dyDescent="0.2">
      <c r="AM10521" s="61"/>
      <c r="AN10521" s="61"/>
      <c r="AO10521" s="171"/>
      <c r="AP10521" s="61"/>
      <c r="AQ10521" s="61"/>
      <c r="AR10521" s="61"/>
      <c r="AS10521" s="61"/>
      <c r="AT10521" s="61"/>
      <c r="AU10521" s="61"/>
      <c r="AV10521" s="61"/>
      <c r="AW10521" s="61"/>
      <c r="AX10521" s="61"/>
      <c r="AY10521" s="61"/>
      <c r="AZ10521" s="61"/>
      <c r="BA10521" s="61"/>
    </row>
    <row r="10522" spans="39:53" x14ac:dyDescent="0.2">
      <c r="AM10522" s="61"/>
      <c r="AN10522" s="61"/>
      <c r="AO10522" s="171"/>
      <c r="AP10522" s="61"/>
      <c r="AQ10522" s="61"/>
      <c r="AR10522" s="61"/>
      <c r="AS10522" s="61"/>
      <c r="AT10522" s="61"/>
      <c r="AU10522" s="61"/>
      <c r="AV10522" s="61"/>
      <c r="AW10522" s="61"/>
      <c r="AX10522" s="61"/>
      <c r="AY10522" s="61"/>
      <c r="AZ10522" s="61"/>
      <c r="BA10522" s="61"/>
    </row>
    <row r="10523" spans="39:53" x14ac:dyDescent="0.2">
      <c r="AM10523" s="61"/>
      <c r="AN10523" s="61"/>
      <c r="AO10523" s="171"/>
      <c r="AP10523" s="61"/>
      <c r="AQ10523" s="61"/>
      <c r="AR10523" s="61"/>
      <c r="AS10523" s="61"/>
      <c r="AT10523" s="61"/>
      <c r="AU10523" s="61"/>
      <c r="AV10523" s="61"/>
      <c r="AW10523" s="61"/>
      <c r="AX10523" s="61"/>
      <c r="AY10523" s="61"/>
      <c r="AZ10523" s="61"/>
      <c r="BA10523" s="61"/>
    </row>
    <row r="10524" spans="39:53" x14ac:dyDescent="0.2">
      <c r="AM10524" s="61"/>
      <c r="AN10524" s="61"/>
      <c r="AO10524" s="171"/>
      <c r="AP10524" s="61"/>
      <c r="AQ10524" s="61"/>
      <c r="AR10524" s="61"/>
      <c r="AS10524" s="61"/>
      <c r="AT10524" s="61"/>
      <c r="AU10524" s="61"/>
      <c r="AV10524" s="61"/>
      <c r="AW10524" s="61"/>
      <c r="AX10524" s="61"/>
      <c r="AY10524" s="61"/>
      <c r="AZ10524" s="61"/>
      <c r="BA10524" s="61"/>
    </row>
    <row r="10525" spans="39:53" x14ac:dyDescent="0.2">
      <c r="AM10525" s="61"/>
      <c r="AN10525" s="61"/>
      <c r="AO10525" s="171"/>
      <c r="AP10525" s="61"/>
      <c r="AQ10525" s="61"/>
      <c r="AR10525" s="61"/>
      <c r="AS10525" s="61"/>
      <c r="AT10525" s="61"/>
      <c r="AU10525" s="61"/>
      <c r="AV10525" s="61"/>
      <c r="AW10525" s="61"/>
      <c r="AX10525" s="61"/>
      <c r="AY10525" s="61"/>
      <c r="AZ10525" s="61"/>
      <c r="BA10525" s="61"/>
    </row>
    <row r="10526" spans="39:53" x14ac:dyDescent="0.2">
      <c r="AM10526" s="61"/>
      <c r="AN10526" s="61"/>
      <c r="AO10526" s="171"/>
      <c r="AP10526" s="61"/>
      <c r="AQ10526" s="61"/>
      <c r="AR10526" s="61"/>
      <c r="AS10526" s="61"/>
      <c r="AT10526" s="61"/>
      <c r="AU10526" s="61"/>
      <c r="AV10526" s="61"/>
      <c r="AW10526" s="61"/>
      <c r="AX10526" s="61"/>
      <c r="AY10526" s="61"/>
      <c r="AZ10526" s="61"/>
      <c r="BA10526" s="61"/>
    </row>
    <row r="10527" spans="39:53" x14ac:dyDescent="0.2">
      <c r="AM10527" s="61"/>
      <c r="AN10527" s="61"/>
      <c r="AO10527" s="171"/>
      <c r="AP10527" s="61"/>
      <c r="AQ10527" s="61"/>
      <c r="AR10527" s="61"/>
      <c r="AS10527" s="61"/>
      <c r="AT10527" s="61"/>
      <c r="AU10527" s="61"/>
      <c r="AV10527" s="61"/>
      <c r="AW10527" s="61"/>
      <c r="AX10527" s="61"/>
      <c r="AY10527" s="61"/>
      <c r="AZ10527" s="61"/>
      <c r="BA10527" s="61"/>
    </row>
    <row r="10528" spans="39:53" x14ac:dyDescent="0.2">
      <c r="AM10528" s="61"/>
      <c r="AN10528" s="61"/>
      <c r="AO10528" s="171"/>
      <c r="AP10528" s="61"/>
      <c r="AQ10528" s="61"/>
      <c r="AR10528" s="61"/>
      <c r="AS10528" s="61"/>
      <c r="AT10528" s="61"/>
      <c r="AU10528" s="61"/>
      <c r="AV10528" s="61"/>
      <c r="AW10528" s="61"/>
      <c r="AX10528" s="61"/>
      <c r="AY10528" s="61"/>
      <c r="AZ10528" s="61"/>
      <c r="BA10528" s="61"/>
    </row>
    <row r="10529" spans="39:53" x14ac:dyDescent="0.2">
      <c r="AM10529" s="61"/>
      <c r="AN10529" s="61"/>
      <c r="AO10529" s="171"/>
      <c r="AP10529" s="61"/>
      <c r="AQ10529" s="61"/>
      <c r="AR10529" s="61"/>
      <c r="AS10529" s="61"/>
      <c r="AT10529" s="61"/>
      <c r="AU10529" s="61"/>
      <c r="AV10529" s="61"/>
      <c r="AW10529" s="61"/>
      <c r="AX10529" s="61"/>
      <c r="AY10529" s="61"/>
      <c r="AZ10529" s="61"/>
      <c r="BA10529" s="61"/>
    </row>
    <row r="10530" spans="39:53" x14ac:dyDescent="0.2">
      <c r="AM10530" s="61"/>
      <c r="AN10530" s="61"/>
      <c r="AO10530" s="171"/>
      <c r="AP10530" s="61"/>
      <c r="AQ10530" s="61"/>
      <c r="AR10530" s="61"/>
      <c r="AS10530" s="61"/>
      <c r="AT10530" s="61"/>
      <c r="AU10530" s="61"/>
      <c r="AV10530" s="61"/>
      <c r="AW10530" s="61"/>
      <c r="AX10530" s="61"/>
      <c r="AY10530" s="61"/>
      <c r="AZ10530" s="61"/>
      <c r="BA10530" s="61"/>
    </row>
    <row r="10531" spans="39:53" x14ac:dyDescent="0.2">
      <c r="AM10531" s="61"/>
      <c r="AN10531" s="61"/>
      <c r="AO10531" s="171"/>
      <c r="AP10531" s="61"/>
      <c r="AQ10531" s="61"/>
      <c r="AR10531" s="61"/>
      <c r="AS10531" s="61"/>
      <c r="AT10531" s="61"/>
      <c r="AU10531" s="61"/>
      <c r="AV10531" s="61"/>
      <c r="AW10531" s="61"/>
      <c r="AX10531" s="61"/>
      <c r="AY10531" s="61"/>
      <c r="AZ10531" s="61"/>
      <c r="BA10531" s="61"/>
    </row>
    <row r="10532" spans="39:53" x14ac:dyDescent="0.2">
      <c r="AM10532" s="61"/>
      <c r="AN10532" s="61"/>
      <c r="AO10532" s="171"/>
      <c r="AP10532" s="61"/>
      <c r="AQ10532" s="61"/>
      <c r="AR10532" s="61"/>
      <c r="AS10532" s="61"/>
      <c r="AT10532" s="61"/>
      <c r="AU10532" s="61"/>
      <c r="AV10532" s="61"/>
      <c r="AW10532" s="61"/>
      <c r="AX10532" s="61"/>
      <c r="AY10532" s="61"/>
      <c r="AZ10532" s="61"/>
      <c r="BA10532" s="61"/>
    </row>
    <row r="10533" spans="39:53" x14ac:dyDescent="0.2">
      <c r="AM10533" s="61"/>
      <c r="AN10533" s="61"/>
      <c r="AO10533" s="171"/>
      <c r="AP10533" s="61"/>
      <c r="AQ10533" s="61"/>
      <c r="AR10533" s="61"/>
      <c r="AS10533" s="61"/>
      <c r="AT10533" s="61"/>
      <c r="AU10533" s="61"/>
      <c r="AV10533" s="61"/>
      <c r="AW10533" s="61"/>
      <c r="AX10533" s="61"/>
      <c r="AY10533" s="61"/>
      <c r="AZ10533" s="61"/>
      <c r="BA10533" s="61"/>
    </row>
    <row r="10534" spans="39:53" x14ac:dyDescent="0.2">
      <c r="AM10534" s="61"/>
      <c r="AN10534" s="61"/>
      <c r="AO10534" s="171"/>
      <c r="AP10534" s="61"/>
      <c r="AQ10534" s="61"/>
      <c r="AR10534" s="61"/>
      <c r="AS10534" s="61"/>
      <c r="AT10534" s="61"/>
      <c r="AU10534" s="61"/>
      <c r="AV10534" s="61"/>
      <c r="AW10534" s="61"/>
      <c r="AX10534" s="61"/>
      <c r="AY10534" s="61"/>
      <c r="AZ10534" s="61"/>
      <c r="BA10534" s="61"/>
    </row>
    <row r="10535" spans="39:53" x14ac:dyDescent="0.2">
      <c r="AM10535" s="61"/>
      <c r="AN10535" s="61"/>
      <c r="AO10535" s="171"/>
      <c r="AP10535" s="61"/>
      <c r="AQ10535" s="61"/>
      <c r="AR10535" s="61"/>
      <c r="AS10535" s="61"/>
      <c r="AT10535" s="61"/>
      <c r="AU10535" s="61"/>
      <c r="AV10535" s="61"/>
      <c r="AW10535" s="61"/>
      <c r="AX10535" s="61"/>
      <c r="AY10535" s="61"/>
      <c r="AZ10535" s="61"/>
      <c r="BA10535" s="61"/>
    </row>
    <row r="10536" spans="39:53" x14ac:dyDescent="0.2">
      <c r="AM10536" s="61"/>
      <c r="AN10536" s="61"/>
      <c r="AO10536" s="171"/>
      <c r="AP10536" s="61"/>
      <c r="AQ10536" s="61"/>
      <c r="AR10536" s="61"/>
      <c r="AS10536" s="61"/>
      <c r="AT10536" s="61"/>
      <c r="AU10536" s="61"/>
      <c r="AV10536" s="61"/>
      <c r="AW10536" s="61"/>
      <c r="AX10536" s="61"/>
      <c r="AY10536" s="61"/>
      <c r="AZ10536" s="61"/>
      <c r="BA10536" s="61"/>
    </row>
    <row r="10537" spans="39:53" x14ac:dyDescent="0.2">
      <c r="AM10537" s="61"/>
      <c r="AN10537" s="61"/>
      <c r="AO10537" s="171"/>
      <c r="AP10537" s="61"/>
      <c r="AQ10537" s="61"/>
      <c r="AR10537" s="61"/>
      <c r="AS10537" s="61"/>
      <c r="AT10537" s="61"/>
      <c r="AU10537" s="61"/>
      <c r="AV10537" s="61"/>
      <c r="AW10537" s="61"/>
      <c r="AX10537" s="61"/>
      <c r="AY10537" s="61"/>
      <c r="AZ10537" s="61"/>
      <c r="BA10537" s="61"/>
    </row>
    <row r="10538" spans="39:53" x14ac:dyDescent="0.2">
      <c r="AM10538" s="61"/>
      <c r="AN10538" s="61"/>
      <c r="AO10538" s="171"/>
      <c r="AP10538" s="61"/>
      <c r="AQ10538" s="61"/>
      <c r="AR10538" s="61"/>
      <c r="AS10538" s="61"/>
      <c r="AT10538" s="61"/>
      <c r="AU10538" s="61"/>
      <c r="AV10538" s="61"/>
      <c r="AW10538" s="61"/>
      <c r="AX10538" s="61"/>
      <c r="AY10538" s="61"/>
      <c r="AZ10538" s="61"/>
      <c r="BA10538" s="61"/>
    </row>
    <row r="10539" spans="39:53" x14ac:dyDescent="0.2">
      <c r="AM10539" s="61"/>
      <c r="AN10539" s="61"/>
      <c r="AO10539" s="171"/>
      <c r="AP10539" s="61"/>
      <c r="AQ10539" s="61"/>
      <c r="AR10539" s="61"/>
      <c r="AS10539" s="61"/>
      <c r="AT10539" s="61"/>
      <c r="AU10539" s="61"/>
      <c r="AV10539" s="61"/>
      <c r="AW10539" s="61"/>
      <c r="AX10539" s="61"/>
      <c r="AY10539" s="61"/>
      <c r="AZ10539" s="61"/>
      <c r="BA10539" s="61"/>
    </row>
    <row r="10540" spans="39:53" x14ac:dyDescent="0.2">
      <c r="AM10540" s="61"/>
      <c r="AN10540" s="61"/>
      <c r="AO10540" s="171"/>
      <c r="AP10540" s="61"/>
      <c r="AQ10540" s="61"/>
      <c r="AR10540" s="61"/>
      <c r="AS10540" s="61"/>
      <c r="AT10540" s="61"/>
      <c r="AU10540" s="61"/>
      <c r="AV10540" s="61"/>
      <c r="AW10540" s="61"/>
      <c r="AX10540" s="61"/>
      <c r="AY10540" s="61"/>
      <c r="AZ10540" s="61"/>
      <c r="BA10540" s="61"/>
    </row>
    <row r="10541" spans="39:53" x14ac:dyDescent="0.2">
      <c r="AM10541" s="61"/>
      <c r="AN10541" s="61"/>
      <c r="AO10541" s="171"/>
      <c r="AP10541" s="61"/>
      <c r="AQ10541" s="61"/>
      <c r="AR10541" s="61"/>
      <c r="AS10541" s="61"/>
      <c r="AT10541" s="61"/>
      <c r="AU10541" s="61"/>
      <c r="AV10541" s="61"/>
      <c r="AW10541" s="61"/>
      <c r="AX10541" s="61"/>
      <c r="AY10541" s="61"/>
      <c r="AZ10541" s="61"/>
      <c r="BA10541" s="61"/>
    </row>
    <row r="10542" spans="39:53" x14ac:dyDescent="0.2">
      <c r="AM10542" s="61"/>
      <c r="AN10542" s="61"/>
      <c r="AO10542" s="171"/>
      <c r="AP10542" s="61"/>
      <c r="AQ10542" s="61"/>
      <c r="AR10542" s="61"/>
      <c r="AS10542" s="61"/>
      <c r="AT10542" s="61"/>
      <c r="AU10542" s="61"/>
      <c r="AV10542" s="61"/>
      <c r="AW10542" s="61"/>
      <c r="AX10542" s="61"/>
      <c r="AY10542" s="61"/>
      <c r="AZ10542" s="61"/>
      <c r="BA10542" s="61"/>
    </row>
    <row r="10543" spans="39:53" x14ac:dyDescent="0.2">
      <c r="AM10543" s="61"/>
      <c r="AN10543" s="61"/>
      <c r="AO10543" s="171"/>
      <c r="AP10543" s="61"/>
      <c r="AQ10543" s="61"/>
      <c r="AR10543" s="61"/>
      <c r="AS10543" s="61"/>
      <c r="AT10543" s="61"/>
      <c r="AU10543" s="61"/>
      <c r="AV10543" s="61"/>
      <c r="AW10543" s="61"/>
      <c r="AX10543" s="61"/>
      <c r="AY10543" s="61"/>
      <c r="AZ10543" s="61"/>
      <c r="BA10543" s="61"/>
    </row>
    <row r="10544" spans="39:53" x14ac:dyDescent="0.2">
      <c r="AM10544" s="61"/>
      <c r="AN10544" s="61"/>
      <c r="AO10544" s="171"/>
      <c r="AP10544" s="61"/>
      <c r="AQ10544" s="61"/>
      <c r="AR10544" s="61"/>
      <c r="AS10544" s="61"/>
      <c r="AT10544" s="61"/>
      <c r="AU10544" s="61"/>
      <c r="AV10544" s="61"/>
      <c r="AW10544" s="61"/>
      <c r="AX10544" s="61"/>
      <c r="AY10544" s="61"/>
      <c r="AZ10544" s="61"/>
      <c r="BA10544" s="61"/>
    </row>
    <row r="10545" spans="39:53" x14ac:dyDescent="0.2">
      <c r="AM10545" s="61"/>
      <c r="AN10545" s="61"/>
      <c r="AO10545" s="171"/>
      <c r="AP10545" s="61"/>
      <c r="AQ10545" s="61"/>
      <c r="AR10545" s="61"/>
      <c r="AS10545" s="61"/>
      <c r="AT10545" s="61"/>
      <c r="AU10545" s="61"/>
      <c r="AV10545" s="61"/>
      <c r="AW10545" s="61"/>
      <c r="AX10545" s="61"/>
      <c r="AY10545" s="61"/>
      <c r="AZ10545" s="61"/>
      <c r="BA10545" s="61"/>
    </row>
    <row r="10546" spans="39:53" x14ac:dyDescent="0.2">
      <c r="AM10546" s="61"/>
      <c r="AN10546" s="61"/>
      <c r="AO10546" s="171"/>
      <c r="AP10546" s="61"/>
      <c r="AQ10546" s="61"/>
      <c r="AR10546" s="61"/>
      <c r="AS10546" s="61"/>
      <c r="AT10546" s="61"/>
      <c r="AU10546" s="61"/>
      <c r="AV10546" s="61"/>
      <c r="AW10546" s="61"/>
      <c r="AX10546" s="61"/>
      <c r="AY10546" s="61"/>
      <c r="AZ10546" s="61"/>
      <c r="BA10546" s="61"/>
    </row>
    <row r="10547" spans="39:53" x14ac:dyDescent="0.2">
      <c r="AM10547" s="61"/>
      <c r="AN10547" s="61"/>
      <c r="AO10547" s="171"/>
      <c r="AP10547" s="61"/>
      <c r="AQ10547" s="61"/>
      <c r="AR10547" s="61"/>
      <c r="AS10547" s="61"/>
      <c r="AT10547" s="61"/>
      <c r="AU10547" s="61"/>
      <c r="AV10547" s="61"/>
      <c r="AW10547" s="61"/>
      <c r="AX10547" s="61"/>
      <c r="AY10547" s="61"/>
      <c r="AZ10547" s="61"/>
      <c r="BA10547" s="61"/>
    </row>
    <row r="10548" spans="39:53" x14ac:dyDescent="0.2">
      <c r="AM10548" s="61"/>
      <c r="AN10548" s="61"/>
      <c r="AO10548" s="171"/>
      <c r="AP10548" s="61"/>
      <c r="AQ10548" s="61"/>
      <c r="AR10548" s="61"/>
      <c r="AS10548" s="61"/>
      <c r="AT10548" s="61"/>
      <c r="AU10548" s="61"/>
      <c r="AV10548" s="61"/>
      <c r="AW10548" s="61"/>
      <c r="AX10548" s="61"/>
      <c r="AY10548" s="61"/>
      <c r="AZ10548" s="61"/>
      <c r="BA10548" s="61"/>
    </row>
    <row r="10549" spans="39:53" x14ac:dyDescent="0.2">
      <c r="AM10549" s="61"/>
      <c r="AN10549" s="61"/>
      <c r="AO10549" s="171"/>
      <c r="AP10549" s="61"/>
      <c r="AQ10549" s="61"/>
      <c r="AR10549" s="61"/>
      <c r="AS10549" s="61"/>
      <c r="AT10549" s="61"/>
      <c r="AU10549" s="61"/>
      <c r="AV10549" s="61"/>
      <c r="AW10549" s="61"/>
      <c r="AX10549" s="61"/>
      <c r="AY10549" s="61"/>
      <c r="AZ10549" s="61"/>
      <c r="BA10549" s="61"/>
    </row>
    <row r="10550" spans="39:53" x14ac:dyDescent="0.2">
      <c r="AM10550" s="61"/>
      <c r="AN10550" s="61"/>
      <c r="AO10550" s="171"/>
      <c r="AP10550" s="61"/>
      <c r="AQ10550" s="61"/>
      <c r="AR10550" s="61"/>
      <c r="AS10550" s="61"/>
      <c r="AT10550" s="61"/>
      <c r="AU10550" s="61"/>
      <c r="AV10550" s="61"/>
      <c r="AW10550" s="61"/>
      <c r="AX10550" s="61"/>
      <c r="AY10550" s="61"/>
      <c r="AZ10550" s="61"/>
      <c r="BA10550" s="61"/>
    </row>
    <row r="10551" spans="39:53" x14ac:dyDescent="0.2">
      <c r="AM10551" s="61"/>
      <c r="AN10551" s="61"/>
      <c r="AO10551" s="171"/>
      <c r="AP10551" s="61"/>
      <c r="AQ10551" s="61"/>
      <c r="AR10551" s="61"/>
      <c r="AS10551" s="61"/>
      <c r="AT10551" s="61"/>
      <c r="AU10551" s="61"/>
      <c r="AV10551" s="61"/>
      <c r="AW10551" s="61"/>
      <c r="AX10551" s="61"/>
      <c r="AY10551" s="61"/>
      <c r="AZ10551" s="61"/>
      <c r="BA10551" s="61"/>
    </row>
    <row r="10552" spans="39:53" x14ac:dyDescent="0.2">
      <c r="AM10552" s="61"/>
      <c r="AN10552" s="61"/>
      <c r="AO10552" s="171"/>
      <c r="AP10552" s="61"/>
      <c r="AQ10552" s="61"/>
      <c r="AR10552" s="61"/>
      <c r="AS10552" s="61"/>
      <c r="AT10552" s="61"/>
      <c r="AU10552" s="61"/>
      <c r="AV10552" s="61"/>
      <c r="AW10552" s="61"/>
      <c r="AX10552" s="61"/>
      <c r="AY10552" s="61"/>
      <c r="AZ10552" s="61"/>
      <c r="BA10552" s="61"/>
    </row>
    <row r="10553" spans="39:53" x14ac:dyDescent="0.2">
      <c r="AM10553" s="61"/>
      <c r="AN10553" s="61"/>
      <c r="AO10553" s="171"/>
      <c r="AP10553" s="61"/>
      <c r="AQ10553" s="61"/>
      <c r="AR10553" s="61"/>
      <c r="AS10553" s="61"/>
      <c r="AT10553" s="61"/>
      <c r="AU10553" s="61"/>
      <c r="AV10553" s="61"/>
      <c r="AW10553" s="61"/>
      <c r="AX10553" s="61"/>
      <c r="AY10553" s="61"/>
      <c r="AZ10553" s="61"/>
      <c r="BA10553" s="61"/>
    </row>
    <row r="10554" spans="39:53" x14ac:dyDescent="0.2">
      <c r="AM10554" s="61"/>
      <c r="AN10554" s="61"/>
      <c r="AO10554" s="171"/>
      <c r="AP10554" s="61"/>
      <c r="AQ10554" s="61"/>
      <c r="AR10554" s="61"/>
      <c r="AS10554" s="61"/>
      <c r="AT10554" s="61"/>
      <c r="AU10554" s="61"/>
      <c r="AV10554" s="61"/>
      <c r="AW10554" s="61"/>
      <c r="AX10554" s="61"/>
      <c r="AY10554" s="61"/>
      <c r="AZ10554" s="61"/>
      <c r="BA10554" s="61"/>
    </row>
    <row r="10555" spans="39:53" x14ac:dyDescent="0.2">
      <c r="AM10555" s="61"/>
      <c r="AN10555" s="61"/>
      <c r="AO10555" s="171"/>
      <c r="AP10555" s="61"/>
      <c r="AQ10555" s="61"/>
      <c r="AR10555" s="61"/>
      <c r="AS10555" s="61"/>
      <c r="AT10555" s="61"/>
      <c r="AU10555" s="61"/>
      <c r="AV10555" s="61"/>
      <c r="AW10555" s="61"/>
      <c r="AX10555" s="61"/>
      <c r="AY10555" s="61"/>
      <c r="AZ10555" s="61"/>
      <c r="BA10555" s="61"/>
    </row>
    <row r="10556" spans="39:53" x14ac:dyDescent="0.2">
      <c r="AM10556" s="61"/>
      <c r="AN10556" s="61"/>
      <c r="AO10556" s="171"/>
      <c r="AP10556" s="61"/>
      <c r="AQ10556" s="61"/>
      <c r="AR10556" s="61"/>
      <c r="AS10556" s="61"/>
      <c r="AT10556" s="61"/>
      <c r="AU10556" s="61"/>
      <c r="AV10556" s="61"/>
      <c r="AW10556" s="61"/>
      <c r="AX10556" s="61"/>
      <c r="AY10556" s="61"/>
      <c r="AZ10556" s="61"/>
      <c r="BA10556" s="61"/>
    </row>
    <row r="10557" spans="39:53" x14ac:dyDescent="0.2">
      <c r="AM10557" s="61"/>
      <c r="AN10557" s="61"/>
      <c r="AO10557" s="171"/>
      <c r="AP10557" s="61"/>
      <c r="AQ10557" s="61"/>
      <c r="AR10557" s="61"/>
      <c r="AS10557" s="61"/>
      <c r="AT10557" s="61"/>
      <c r="AU10557" s="61"/>
      <c r="AV10557" s="61"/>
      <c r="AW10557" s="61"/>
      <c r="AX10557" s="61"/>
      <c r="AY10557" s="61"/>
      <c r="AZ10557" s="61"/>
      <c r="BA10557" s="61"/>
    </row>
    <row r="10558" spans="39:53" x14ac:dyDescent="0.2">
      <c r="AM10558" s="61"/>
      <c r="AN10558" s="61"/>
      <c r="AO10558" s="171"/>
      <c r="AP10558" s="61"/>
      <c r="AQ10558" s="61"/>
      <c r="AR10558" s="61"/>
      <c r="AS10558" s="61"/>
      <c r="AT10558" s="61"/>
      <c r="AU10558" s="61"/>
      <c r="AV10558" s="61"/>
      <c r="AW10558" s="61"/>
      <c r="AX10558" s="61"/>
      <c r="AY10558" s="61"/>
      <c r="AZ10558" s="61"/>
      <c r="BA10558" s="61"/>
    </row>
    <row r="10559" spans="39:53" x14ac:dyDescent="0.2">
      <c r="AM10559" s="61"/>
      <c r="AN10559" s="61"/>
      <c r="AO10559" s="171"/>
      <c r="AP10559" s="61"/>
      <c r="AQ10559" s="61"/>
      <c r="AR10559" s="61"/>
      <c r="AS10559" s="61"/>
      <c r="AT10559" s="61"/>
      <c r="AU10559" s="61"/>
      <c r="AV10559" s="61"/>
      <c r="AW10559" s="61"/>
      <c r="AX10559" s="61"/>
      <c r="AY10559" s="61"/>
      <c r="AZ10559" s="61"/>
      <c r="BA10559" s="61"/>
    </row>
    <row r="10560" spans="39:53" x14ac:dyDescent="0.2">
      <c r="AM10560" s="61"/>
      <c r="AN10560" s="61"/>
      <c r="AO10560" s="171"/>
      <c r="AP10560" s="61"/>
      <c r="AQ10560" s="61"/>
      <c r="AR10560" s="61"/>
      <c r="AS10560" s="61"/>
      <c r="AT10560" s="61"/>
      <c r="AU10560" s="61"/>
      <c r="AV10560" s="61"/>
      <c r="AW10560" s="61"/>
      <c r="AX10560" s="61"/>
      <c r="AY10560" s="61"/>
      <c r="AZ10560" s="61"/>
      <c r="BA10560" s="61"/>
    </row>
    <row r="10561" spans="39:53" x14ac:dyDescent="0.2">
      <c r="AM10561" s="61"/>
      <c r="AN10561" s="61"/>
      <c r="AO10561" s="171"/>
      <c r="AP10561" s="61"/>
      <c r="AQ10561" s="61"/>
      <c r="AR10561" s="61"/>
      <c r="AS10561" s="61"/>
      <c r="AT10561" s="61"/>
      <c r="AU10561" s="61"/>
      <c r="AV10561" s="61"/>
      <c r="AW10561" s="61"/>
      <c r="AX10561" s="61"/>
      <c r="AY10561" s="61"/>
      <c r="AZ10561" s="61"/>
      <c r="BA10561" s="61"/>
    </row>
    <row r="10562" spans="39:53" x14ac:dyDescent="0.2">
      <c r="AM10562" s="61"/>
      <c r="AN10562" s="61"/>
      <c r="AO10562" s="171"/>
      <c r="AP10562" s="61"/>
      <c r="AQ10562" s="61"/>
      <c r="AR10562" s="61"/>
      <c r="AS10562" s="61"/>
      <c r="AT10562" s="61"/>
      <c r="AU10562" s="61"/>
      <c r="AV10562" s="61"/>
      <c r="AW10562" s="61"/>
      <c r="AX10562" s="61"/>
      <c r="AY10562" s="61"/>
      <c r="AZ10562" s="61"/>
      <c r="BA10562" s="61"/>
    </row>
    <row r="10563" spans="39:53" x14ac:dyDescent="0.2">
      <c r="AM10563" s="61"/>
      <c r="AN10563" s="61"/>
      <c r="AO10563" s="171"/>
      <c r="AP10563" s="61"/>
      <c r="AQ10563" s="61"/>
      <c r="AR10563" s="61"/>
      <c r="AS10563" s="61"/>
      <c r="AT10563" s="61"/>
      <c r="AU10563" s="61"/>
      <c r="AV10563" s="61"/>
      <c r="AW10563" s="61"/>
      <c r="AX10563" s="61"/>
      <c r="AY10563" s="61"/>
      <c r="AZ10563" s="61"/>
      <c r="BA10563" s="61"/>
    </row>
    <row r="10564" spans="39:53" x14ac:dyDescent="0.2">
      <c r="AM10564" s="61"/>
      <c r="AN10564" s="61"/>
      <c r="AO10564" s="171"/>
      <c r="AP10564" s="61"/>
      <c r="AQ10564" s="61"/>
      <c r="AR10564" s="61"/>
      <c r="AS10564" s="61"/>
      <c r="AT10564" s="61"/>
      <c r="AU10564" s="61"/>
      <c r="AV10564" s="61"/>
      <c r="AW10564" s="61"/>
      <c r="AX10564" s="61"/>
      <c r="AY10564" s="61"/>
      <c r="AZ10564" s="61"/>
      <c r="BA10564" s="61"/>
    </row>
    <row r="10565" spans="39:53" x14ac:dyDescent="0.2">
      <c r="AM10565" s="61"/>
      <c r="AN10565" s="61"/>
      <c r="AO10565" s="171"/>
      <c r="AP10565" s="61"/>
      <c r="AQ10565" s="61"/>
      <c r="AR10565" s="61"/>
      <c r="AS10565" s="61"/>
      <c r="AT10565" s="61"/>
      <c r="AU10565" s="61"/>
      <c r="AV10565" s="61"/>
      <c r="AW10565" s="61"/>
      <c r="AX10565" s="61"/>
      <c r="AY10565" s="61"/>
      <c r="AZ10565" s="61"/>
      <c r="BA10565" s="61"/>
    </row>
    <row r="10566" spans="39:53" x14ac:dyDescent="0.2">
      <c r="AM10566" s="61"/>
      <c r="AN10566" s="61"/>
      <c r="AO10566" s="171"/>
      <c r="AP10566" s="61"/>
      <c r="AQ10566" s="61"/>
      <c r="AR10566" s="61"/>
      <c r="AS10566" s="61"/>
      <c r="AT10566" s="61"/>
      <c r="AU10566" s="61"/>
      <c r="AV10566" s="61"/>
      <c r="AW10566" s="61"/>
      <c r="AX10566" s="61"/>
      <c r="AY10566" s="61"/>
      <c r="AZ10566" s="61"/>
      <c r="BA10566" s="61"/>
    </row>
    <row r="10567" spans="39:53" x14ac:dyDescent="0.2">
      <c r="AM10567" s="61"/>
      <c r="AN10567" s="61"/>
      <c r="AO10567" s="171"/>
      <c r="AP10567" s="61"/>
      <c r="AQ10567" s="61"/>
      <c r="AR10567" s="61"/>
      <c r="AS10567" s="61"/>
      <c r="AT10567" s="61"/>
      <c r="AU10567" s="61"/>
      <c r="AV10567" s="61"/>
      <c r="AW10567" s="61"/>
      <c r="AX10567" s="61"/>
      <c r="AY10567" s="61"/>
      <c r="AZ10567" s="61"/>
      <c r="BA10567" s="61"/>
    </row>
    <row r="10568" spans="39:53" x14ac:dyDescent="0.2">
      <c r="AM10568" s="61"/>
      <c r="AN10568" s="61"/>
      <c r="AO10568" s="171"/>
      <c r="AP10568" s="61"/>
      <c r="AQ10568" s="61"/>
      <c r="AR10568" s="61"/>
      <c r="AS10568" s="61"/>
      <c r="AT10568" s="61"/>
      <c r="AU10568" s="61"/>
      <c r="AV10568" s="61"/>
      <c r="AW10568" s="61"/>
      <c r="AX10568" s="61"/>
      <c r="AY10568" s="61"/>
      <c r="AZ10568" s="61"/>
      <c r="BA10568" s="61"/>
    </row>
    <row r="10569" spans="39:53" x14ac:dyDescent="0.2">
      <c r="AM10569" s="61"/>
      <c r="AN10569" s="61"/>
      <c r="AO10569" s="171"/>
      <c r="AP10569" s="61"/>
      <c r="AQ10569" s="61"/>
      <c r="AR10569" s="61"/>
      <c r="AS10569" s="61"/>
      <c r="AT10569" s="61"/>
      <c r="AU10569" s="61"/>
      <c r="AV10569" s="61"/>
      <c r="AW10569" s="61"/>
      <c r="AX10569" s="61"/>
      <c r="AY10569" s="61"/>
      <c r="AZ10569" s="61"/>
      <c r="BA10569" s="61"/>
    </row>
    <row r="10570" spans="39:53" x14ac:dyDescent="0.2">
      <c r="AM10570" s="61"/>
      <c r="AN10570" s="61"/>
      <c r="AO10570" s="171"/>
      <c r="AP10570" s="61"/>
      <c r="AQ10570" s="61"/>
      <c r="AR10570" s="61"/>
      <c r="AS10570" s="61"/>
      <c r="AT10570" s="61"/>
      <c r="AU10570" s="61"/>
      <c r="AV10570" s="61"/>
      <c r="AW10570" s="61"/>
      <c r="AX10570" s="61"/>
      <c r="AY10570" s="61"/>
      <c r="AZ10570" s="61"/>
      <c r="BA10570" s="61"/>
    </row>
    <row r="10571" spans="39:53" x14ac:dyDescent="0.2">
      <c r="AM10571" s="61"/>
      <c r="AN10571" s="61"/>
      <c r="AO10571" s="171"/>
      <c r="AP10571" s="61"/>
      <c r="AQ10571" s="61"/>
      <c r="AR10571" s="61"/>
      <c r="AS10571" s="61"/>
      <c r="AT10571" s="61"/>
      <c r="AU10571" s="61"/>
      <c r="AV10571" s="61"/>
      <c r="AW10571" s="61"/>
      <c r="AX10571" s="61"/>
      <c r="AY10571" s="61"/>
      <c r="AZ10571" s="61"/>
      <c r="BA10571" s="61"/>
    </row>
    <row r="10572" spans="39:53" x14ac:dyDescent="0.2">
      <c r="AM10572" s="61"/>
      <c r="AN10572" s="61"/>
      <c r="AO10572" s="171"/>
      <c r="AP10572" s="61"/>
      <c r="AQ10572" s="61"/>
      <c r="AR10572" s="61"/>
      <c r="AS10572" s="61"/>
      <c r="AT10572" s="61"/>
      <c r="AU10572" s="61"/>
      <c r="AV10572" s="61"/>
      <c r="AW10572" s="61"/>
      <c r="AX10572" s="61"/>
      <c r="AY10572" s="61"/>
      <c r="AZ10572" s="61"/>
      <c r="BA10572" s="61"/>
    </row>
    <row r="10573" spans="39:53" x14ac:dyDescent="0.2">
      <c r="AM10573" s="61"/>
      <c r="AN10573" s="61"/>
      <c r="AO10573" s="171"/>
      <c r="AP10573" s="61"/>
      <c r="AQ10573" s="61"/>
      <c r="AR10573" s="61"/>
      <c r="AS10573" s="61"/>
      <c r="AT10573" s="61"/>
      <c r="AU10573" s="61"/>
      <c r="AV10573" s="61"/>
      <c r="AW10573" s="61"/>
      <c r="AX10573" s="61"/>
      <c r="AY10573" s="61"/>
      <c r="AZ10573" s="61"/>
      <c r="BA10573" s="61"/>
    </row>
    <row r="10574" spans="39:53" x14ac:dyDescent="0.2">
      <c r="AM10574" s="61"/>
      <c r="AN10574" s="61"/>
      <c r="AO10574" s="171"/>
      <c r="AP10574" s="61"/>
      <c r="AQ10574" s="61"/>
      <c r="AR10574" s="61"/>
      <c r="AS10574" s="61"/>
      <c r="AT10574" s="61"/>
      <c r="AU10574" s="61"/>
      <c r="AV10574" s="61"/>
      <c r="AW10574" s="61"/>
      <c r="AX10574" s="61"/>
      <c r="AY10574" s="61"/>
      <c r="AZ10574" s="61"/>
      <c r="BA10574" s="61"/>
    </row>
    <row r="10575" spans="39:53" x14ac:dyDescent="0.2">
      <c r="AM10575" s="61"/>
      <c r="AN10575" s="61"/>
      <c r="AO10575" s="171"/>
      <c r="AP10575" s="61"/>
      <c r="AQ10575" s="61"/>
      <c r="AR10575" s="61"/>
      <c r="AS10575" s="61"/>
      <c r="AT10575" s="61"/>
      <c r="AU10575" s="61"/>
      <c r="AV10575" s="61"/>
      <c r="AW10575" s="61"/>
      <c r="AX10575" s="61"/>
      <c r="AY10575" s="61"/>
      <c r="AZ10575" s="61"/>
      <c r="BA10575" s="61"/>
    </row>
    <row r="10576" spans="39:53" x14ac:dyDescent="0.2">
      <c r="AM10576" s="61"/>
      <c r="AN10576" s="61"/>
      <c r="AO10576" s="171"/>
      <c r="AP10576" s="61"/>
      <c r="AQ10576" s="61"/>
      <c r="AR10576" s="61"/>
      <c r="AS10576" s="61"/>
      <c r="AT10576" s="61"/>
      <c r="AU10576" s="61"/>
      <c r="AV10576" s="61"/>
      <c r="AW10576" s="61"/>
      <c r="AX10576" s="61"/>
      <c r="AY10576" s="61"/>
      <c r="AZ10576" s="61"/>
      <c r="BA10576" s="61"/>
    </row>
    <row r="10577" spans="39:53" x14ac:dyDescent="0.2">
      <c r="AM10577" s="61"/>
      <c r="AN10577" s="61"/>
      <c r="AO10577" s="171"/>
      <c r="AP10577" s="61"/>
      <c r="AQ10577" s="61"/>
      <c r="AR10577" s="61"/>
      <c r="AS10577" s="61"/>
      <c r="AT10577" s="61"/>
      <c r="AU10577" s="61"/>
      <c r="AV10577" s="61"/>
      <c r="AW10577" s="61"/>
      <c r="AX10577" s="61"/>
      <c r="AY10577" s="61"/>
      <c r="AZ10577" s="61"/>
      <c r="BA10577" s="61"/>
    </row>
    <row r="10578" spans="39:53" x14ac:dyDescent="0.2">
      <c r="AM10578" s="61"/>
      <c r="AN10578" s="61"/>
      <c r="AO10578" s="171"/>
      <c r="AP10578" s="61"/>
      <c r="AQ10578" s="61"/>
      <c r="AR10578" s="61"/>
      <c r="AS10578" s="61"/>
      <c r="AT10578" s="61"/>
      <c r="AU10578" s="61"/>
      <c r="AV10578" s="61"/>
      <c r="AW10578" s="61"/>
      <c r="AX10578" s="61"/>
      <c r="AY10578" s="61"/>
      <c r="AZ10578" s="61"/>
      <c r="BA10578" s="61"/>
    </row>
    <row r="10579" spans="39:53" x14ac:dyDescent="0.2">
      <c r="AM10579" s="61"/>
      <c r="AN10579" s="61"/>
      <c r="AO10579" s="171"/>
      <c r="AP10579" s="61"/>
      <c r="AQ10579" s="61"/>
      <c r="AR10579" s="61"/>
      <c r="AS10579" s="61"/>
      <c r="AT10579" s="61"/>
      <c r="AU10579" s="61"/>
      <c r="AV10579" s="61"/>
      <c r="AW10579" s="61"/>
      <c r="AX10579" s="61"/>
      <c r="AY10579" s="61"/>
      <c r="AZ10579" s="61"/>
      <c r="BA10579" s="61"/>
    </row>
    <row r="10580" spans="39:53" x14ac:dyDescent="0.2">
      <c r="AM10580" s="61"/>
      <c r="AN10580" s="61"/>
      <c r="AO10580" s="171"/>
      <c r="AP10580" s="61"/>
      <c r="AQ10580" s="61"/>
      <c r="AR10580" s="61"/>
      <c r="AS10580" s="61"/>
      <c r="AT10580" s="61"/>
      <c r="AU10580" s="61"/>
      <c r="AV10580" s="61"/>
      <c r="AW10580" s="61"/>
      <c r="AX10580" s="61"/>
      <c r="AY10580" s="61"/>
      <c r="AZ10580" s="61"/>
      <c r="BA10580" s="61"/>
    </row>
    <row r="10581" spans="39:53" x14ac:dyDescent="0.2">
      <c r="AM10581" s="61"/>
      <c r="AN10581" s="61"/>
      <c r="AO10581" s="171"/>
      <c r="AP10581" s="61"/>
      <c r="AQ10581" s="61"/>
      <c r="AR10581" s="61"/>
      <c r="AS10581" s="61"/>
      <c r="AT10581" s="61"/>
      <c r="AU10581" s="61"/>
      <c r="AV10581" s="61"/>
      <c r="AW10581" s="61"/>
      <c r="AX10581" s="61"/>
      <c r="AY10581" s="61"/>
      <c r="AZ10581" s="61"/>
      <c r="BA10581" s="61"/>
    </row>
    <row r="10582" spans="39:53" x14ac:dyDescent="0.2">
      <c r="AM10582" s="61"/>
      <c r="AN10582" s="61"/>
      <c r="AO10582" s="171"/>
      <c r="AP10582" s="61"/>
      <c r="AQ10582" s="61"/>
      <c r="AR10582" s="61"/>
      <c r="AS10582" s="61"/>
      <c r="AT10582" s="61"/>
      <c r="AU10582" s="61"/>
      <c r="AV10582" s="61"/>
      <c r="AW10582" s="61"/>
      <c r="AX10582" s="61"/>
      <c r="AY10582" s="61"/>
      <c r="AZ10582" s="61"/>
      <c r="BA10582" s="61"/>
    </row>
    <row r="10583" spans="39:53" x14ac:dyDescent="0.2">
      <c r="AM10583" s="61"/>
      <c r="AN10583" s="61"/>
      <c r="AO10583" s="171"/>
      <c r="AP10583" s="61"/>
      <c r="AQ10583" s="61"/>
      <c r="AR10583" s="61"/>
      <c r="AS10583" s="61"/>
      <c r="AT10583" s="61"/>
      <c r="AU10583" s="61"/>
      <c r="AV10583" s="61"/>
      <c r="AW10583" s="61"/>
      <c r="AX10583" s="61"/>
      <c r="AY10583" s="61"/>
      <c r="AZ10583" s="61"/>
      <c r="BA10583" s="61"/>
    </row>
    <row r="10584" spans="39:53" x14ac:dyDescent="0.2">
      <c r="AM10584" s="61"/>
      <c r="AN10584" s="61"/>
      <c r="AO10584" s="171"/>
      <c r="AP10584" s="61"/>
      <c r="AQ10584" s="61"/>
      <c r="AR10584" s="61"/>
      <c r="AS10584" s="61"/>
      <c r="AT10584" s="61"/>
      <c r="AU10584" s="61"/>
      <c r="AV10584" s="61"/>
      <c r="AW10584" s="61"/>
      <c r="AX10584" s="61"/>
      <c r="AY10584" s="61"/>
      <c r="AZ10584" s="61"/>
      <c r="BA10584" s="61"/>
    </row>
    <row r="10585" spans="39:53" x14ac:dyDescent="0.2">
      <c r="AM10585" s="61"/>
      <c r="AN10585" s="61"/>
      <c r="AO10585" s="171"/>
      <c r="AP10585" s="61"/>
      <c r="AQ10585" s="61"/>
      <c r="AR10585" s="61"/>
      <c r="AS10585" s="61"/>
      <c r="AT10585" s="61"/>
      <c r="AU10585" s="61"/>
      <c r="AV10585" s="61"/>
      <c r="AW10585" s="61"/>
      <c r="AX10585" s="61"/>
      <c r="AY10585" s="61"/>
      <c r="AZ10585" s="61"/>
      <c r="BA10585" s="61"/>
    </row>
    <row r="10586" spans="39:53" x14ac:dyDescent="0.2">
      <c r="AM10586" s="61"/>
      <c r="AN10586" s="61"/>
      <c r="AO10586" s="171"/>
      <c r="AP10586" s="61"/>
      <c r="AQ10586" s="61"/>
      <c r="AR10586" s="61"/>
      <c r="AS10586" s="61"/>
      <c r="AT10586" s="61"/>
      <c r="AU10586" s="61"/>
      <c r="AV10586" s="61"/>
      <c r="AW10586" s="61"/>
      <c r="AX10586" s="61"/>
      <c r="AY10586" s="61"/>
      <c r="AZ10586" s="61"/>
      <c r="BA10586" s="61"/>
    </row>
    <row r="10587" spans="39:53" x14ac:dyDescent="0.2">
      <c r="AM10587" s="61"/>
      <c r="AN10587" s="61"/>
      <c r="AO10587" s="171"/>
      <c r="AP10587" s="61"/>
      <c r="AQ10587" s="61"/>
      <c r="AR10587" s="61"/>
      <c r="AS10587" s="61"/>
      <c r="AT10587" s="61"/>
      <c r="AU10587" s="61"/>
      <c r="AV10587" s="61"/>
      <c r="AW10587" s="61"/>
      <c r="AX10587" s="61"/>
      <c r="AY10587" s="61"/>
      <c r="AZ10587" s="61"/>
      <c r="BA10587" s="61"/>
    </row>
    <row r="10588" spans="39:53" x14ac:dyDescent="0.2">
      <c r="AM10588" s="61"/>
      <c r="AN10588" s="61"/>
      <c r="AO10588" s="171"/>
      <c r="AP10588" s="61"/>
      <c r="AQ10588" s="61"/>
      <c r="AR10588" s="61"/>
      <c r="AS10588" s="61"/>
      <c r="AT10588" s="61"/>
      <c r="AU10588" s="61"/>
      <c r="AV10588" s="61"/>
      <c r="AW10588" s="61"/>
      <c r="AX10588" s="61"/>
      <c r="AY10588" s="61"/>
      <c r="AZ10588" s="61"/>
      <c r="BA10588" s="61"/>
    </row>
    <row r="10589" spans="39:53" x14ac:dyDescent="0.2">
      <c r="AM10589" s="61"/>
      <c r="AN10589" s="61"/>
      <c r="AO10589" s="171"/>
      <c r="AP10589" s="61"/>
      <c r="AQ10589" s="61"/>
      <c r="AR10589" s="61"/>
      <c r="AS10589" s="61"/>
      <c r="AT10589" s="61"/>
      <c r="AU10589" s="61"/>
      <c r="AV10589" s="61"/>
      <c r="AW10589" s="61"/>
      <c r="AX10589" s="61"/>
      <c r="AY10589" s="61"/>
      <c r="AZ10589" s="61"/>
      <c r="BA10589" s="61"/>
    </row>
    <row r="10590" spans="39:53" x14ac:dyDescent="0.2">
      <c r="AM10590" s="61"/>
      <c r="AN10590" s="61"/>
      <c r="AO10590" s="171"/>
      <c r="AP10590" s="61"/>
      <c r="AQ10590" s="61"/>
      <c r="AR10590" s="61"/>
      <c r="AS10590" s="61"/>
      <c r="AT10590" s="61"/>
      <c r="AU10590" s="61"/>
      <c r="AV10590" s="61"/>
      <c r="AW10590" s="61"/>
      <c r="AX10590" s="61"/>
      <c r="AY10590" s="61"/>
      <c r="AZ10590" s="61"/>
      <c r="BA10590" s="61"/>
    </row>
    <row r="10591" spans="39:53" x14ac:dyDescent="0.2">
      <c r="AM10591" s="61"/>
      <c r="AN10591" s="61"/>
      <c r="AO10591" s="171"/>
      <c r="AP10591" s="61"/>
      <c r="AQ10591" s="61"/>
      <c r="AR10591" s="61"/>
      <c r="AS10591" s="61"/>
      <c r="AT10591" s="61"/>
      <c r="AU10591" s="61"/>
      <c r="AV10591" s="61"/>
      <c r="AW10591" s="61"/>
      <c r="AX10591" s="61"/>
      <c r="AY10591" s="61"/>
      <c r="AZ10591" s="61"/>
      <c r="BA10591" s="61"/>
    </row>
    <row r="10592" spans="39:53" x14ac:dyDescent="0.2">
      <c r="AM10592" s="61"/>
      <c r="AN10592" s="61"/>
      <c r="AO10592" s="171"/>
      <c r="AP10592" s="61"/>
      <c r="AQ10592" s="61"/>
      <c r="AR10592" s="61"/>
      <c r="AS10592" s="61"/>
      <c r="AT10592" s="61"/>
      <c r="AU10592" s="61"/>
      <c r="AV10592" s="61"/>
      <c r="AW10592" s="61"/>
      <c r="AX10592" s="61"/>
      <c r="AY10592" s="61"/>
      <c r="AZ10592" s="61"/>
      <c r="BA10592" s="61"/>
    </row>
    <row r="10593" spans="39:53" x14ac:dyDescent="0.2">
      <c r="AM10593" s="61"/>
      <c r="AN10593" s="61"/>
      <c r="AO10593" s="171"/>
      <c r="AP10593" s="61"/>
      <c r="AQ10593" s="61"/>
      <c r="AR10593" s="61"/>
      <c r="AS10593" s="61"/>
      <c r="AT10593" s="61"/>
      <c r="AU10593" s="61"/>
      <c r="AV10593" s="61"/>
      <c r="AW10593" s="61"/>
      <c r="AX10593" s="61"/>
      <c r="AY10593" s="61"/>
      <c r="AZ10593" s="61"/>
      <c r="BA10593" s="61"/>
    </row>
    <row r="10594" spans="39:53" x14ac:dyDescent="0.2">
      <c r="AM10594" s="61"/>
      <c r="AN10594" s="61"/>
      <c r="AO10594" s="171"/>
      <c r="AP10594" s="61"/>
      <c r="AQ10594" s="61"/>
      <c r="AR10594" s="61"/>
      <c r="AS10594" s="61"/>
      <c r="AT10594" s="61"/>
      <c r="AU10594" s="61"/>
      <c r="AV10594" s="61"/>
      <c r="AW10594" s="61"/>
      <c r="AX10594" s="61"/>
      <c r="AY10594" s="61"/>
      <c r="AZ10594" s="61"/>
      <c r="BA10594" s="61"/>
    </row>
    <row r="10595" spans="39:53" x14ac:dyDescent="0.2">
      <c r="AM10595" s="61"/>
      <c r="AN10595" s="61"/>
      <c r="AO10595" s="171"/>
      <c r="AP10595" s="61"/>
      <c r="AQ10595" s="61"/>
      <c r="AR10595" s="61"/>
      <c r="AS10595" s="61"/>
      <c r="AT10595" s="61"/>
      <c r="AU10595" s="61"/>
      <c r="AV10595" s="61"/>
      <c r="AW10595" s="61"/>
      <c r="AX10595" s="61"/>
      <c r="AY10595" s="61"/>
      <c r="AZ10595" s="61"/>
      <c r="BA10595" s="61"/>
    </row>
    <row r="10596" spans="39:53" x14ac:dyDescent="0.2">
      <c r="AM10596" s="61"/>
      <c r="AN10596" s="61"/>
      <c r="AO10596" s="171"/>
      <c r="AP10596" s="61"/>
      <c r="AQ10596" s="61"/>
      <c r="AR10596" s="61"/>
      <c r="AS10596" s="61"/>
      <c r="AT10596" s="61"/>
      <c r="AU10596" s="61"/>
      <c r="AV10596" s="61"/>
      <c r="AW10596" s="61"/>
      <c r="AX10596" s="61"/>
      <c r="AY10596" s="61"/>
      <c r="AZ10596" s="61"/>
      <c r="BA10596" s="61"/>
    </row>
    <row r="10597" spans="39:53" x14ac:dyDescent="0.2">
      <c r="AM10597" s="61"/>
      <c r="AN10597" s="61"/>
      <c r="AO10597" s="171"/>
      <c r="AP10597" s="61"/>
      <c r="AQ10597" s="61"/>
      <c r="AR10597" s="61"/>
      <c r="AS10597" s="61"/>
      <c r="AT10597" s="61"/>
      <c r="AU10597" s="61"/>
      <c r="AV10597" s="61"/>
      <c r="AW10597" s="61"/>
      <c r="AX10597" s="61"/>
      <c r="AY10597" s="61"/>
      <c r="AZ10597" s="61"/>
      <c r="BA10597" s="61"/>
    </row>
    <row r="10598" spans="39:53" x14ac:dyDescent="0.2">
      <c r="AM10598" s="61"/>
      <c r="AN10598" s="61"/>
      <c r="AO10598" s="171"/>
      <c r="AP10598" s="61"/>
      <c r="AQ10598" s="61"/>
      <c r="AR10598" s="61"/>
      <c r="AS10598" s="61"/>
      <c r="AT10598" s="61"/>
      <c r="AU10598" s="61"/>
      <c r="AV10598" s="61"/>
      <c r="AW10598" s="61"/>
      <c r="AX10598" s="61"/>
      <c r="AY10598" s="61"/>
      <c r="AZ10598" s="61"/>
      <c r="BA10598" s="61"/>
    </row>
    <row r="10599" spans="39:53" x14ac:dyDescent="0.2">
      <c r="AM10599" s="61"/>
      <c r="AN10599" s="61"/>
      <c r="AO10599" s="171"/>
      <c r="AP10599" s="61"/>
      <c r="AQ10599" s="61"/>
      <c r="AR10599" s="61"/>
      <c r="AS10599" s="61"/>
      <c r="AT10599" s="61"/>
      <c r="AU10599" s="61"/>
      <c r="AV10599" s="61"/>
      <c r="AW10599" s="61"/>
      <c r="AX10599" s="61"/>
      <c r="AY10599" s="61"/>
      <c r="AZ10599" s="61"/>
      <c r="BA10599" s="61"/>
    </row>
    <row r="10600" spans="39:53" x14ac:dyDescent="0.2">
      <c r="AM10600" s="61"/>
      <c r="AN10600" s="61"/>
      <c r="AO10600" s="171"/>
      <c r="AP10600" s="61"/>
      <c r="AQ10600" s="61"/>
      <c r="AR10600" s="61"/>
      <c r="AS10600" s="61"/>
      <c r="AT10600" s="61"/>
      <c r="AU10600" s="61"/>
      <c r="AV10600" s="61"/>
      <c r="AW10600" s="61"/>
      <c r="AX10600" s="61"/>
      <c r="AY10600" s="61"/>
      <c r="AZ10600" s="61"/>
      <c r="BA10600" s="61"/>
    </row>
    <row r="10601" spans="39:53" x14ac:dyDescent="0.2">
      <c r="AM10601" s="61"/>
      <c r="AN10601" s="61"/>
      <c r="AO10601" s="171"/>
      <c r="AP10601" s="61"/>
      <c r="AQ10601" s="61"/>
      <c r="AR10601" s="61"/>
      <c r="AS10601" s="61"/>
      <c r="AT10601" s="61"/>
      <c r="AU10601" s="61"/>
      <c r="AV10601" s="61"/>
      <c r="AW10601" s="61"/>
      <c r="AX10601" s="61"/>
      <c r="AY10601" s="61"/>
      <c r="AZ10601" s="61"/>
      <c r="BA10601" s="61"/>
    </row>
    <row r="10602" spans="39:53" x14ac:dyDescent="0.2">
      <c r="AM10602" s="61"/>
      <c r="AN10602" s="61"/>
      <c r="AO10602" s="171"/>
      <c r="AP10602" s="61"/>
      <c r="AQ10602" s="61"/>
      <c r="AR10602" s="61"/>
      <c r="AS10602" s="61"/>
      <c r="AT10602" s="61"/>
      <c r="AU10602" s="61"/>
      <c r="AV10602" s="61"/>
      <c r="AW10602" s="61"/>
      <c r="AX10602" s="61"/>
      <c r="AY10602" s="61"/>
      <c r="AZ10602" s="61"/>
      <c r="BA10602" s="61"/>
    </row>
    <row r="10603" spans="39:53" x14ac:dyDescent="0.2">
      <c r="AM10603" s="61"/>
      <c r="AN10603" s="61"/>
      <c r="AO10603" s="171"/>
      <c r="AP10603" s="61"/>
      <c r="AQ10603" s="61"/>
      <c r="AR10603" s="61"/>
      <c r="AS10603" s="61"/>
      <c r="AT10603" s="61"/>
      <c r="AU10603" s="61"/>
      <c r="AV10603" s="61"/>
      <c r="AW10603" s="61"/>
      <c r="AX10603" s="61"/>
      <c r="AY10603" s="61"/>
      <c r="AZ10603" s="61"/>
      <c r="BA10603" s="61"/>
    </row>
    <row r="10604" spans="39:53" x14ac:dyDescent="0.2">
      <c r="AM10604" s="61"/>
      <c r="AN10604" s="61"/>
      <c r="AO10604" s="171"/>
      <c r="AP10604" s="61"/>
      <c r="AQ10604" s="61"/>
      <c r="AR10604" s="61"/>
      <c r="AS10604" s="61"/>
      <c r="AT10604" s="61"/>
      <c r="AU10604" s="61"/>
      <c r="AV10604" s="61"/>
      <c r="AW10604" s="61"/>
      <c r="AX10604" s="61"/>
      <c r="AY10604" s="61"/>
      <c r="AZ10604" s="61"/>
      <c r="BA10604" s="61"/>
    </row>
    <row r="10605" spans="39:53" x14ac:dyDescent="0.2">
      <c r="AM10605" s="61"/>
      <c r="AN10605" s="61"/>
      <c r="AO10605" s="171"/>
      <c r="AP10605" s="61"/>
      <c r="AQ10605" s="61"/>
      <c r="AR10605" s="61"/>
      <c r="AS10605" s="61"/>
      <c r="AT10605" s="61"/>
      <c r="AU10605" s="61"/>
      <c r="AV10605" s="61"/>
      <c r="AW10605" s="61"/>
      <c r="AX10605" s="61"/>
      <c r="AY10605" s="61"/>
      <c r="AZ10605" s="61"/>
      <c r="BA10605" s="61"/>
    </row>
    <row r="10606" spans="39:53" x14ac:dyDescent="0.2">
      <c r="AM10606" s="61"/>
      <c r="AN10606" s="61"/>
      <c r="AO10606" s="171"/>
      <c r="AP10606" s="61"/>
      <c r="AQ10606" s="61"/>
      <c r="AR10606" s="61"/>
      <c r="AS10606" s="61"/>
      <c r="AT10606" s="61"/>
      <c r="AU10606" s="61"/>
      <c r="AV10606" s="61"/>
      <c r="AW10606" s="61"/>
      <c r="AX10606" s="61"/>
      <c r="AY10606" s="61"/>
      <c r="AZ10606" s="61"/>
      <c r="BA10606" s="61"/>
    </row>
    <row r="10607" spans="39:53" x14ac:dyDescent="0.2">
      <c r="AM10607" s="61"/>
      <c r="AN10607" s="61"/>
      <c r="AO10607" s="171"/>
      <c r="AP10607" s="61"/>
      <c r="AQ10607" s="61"/>
      <c r="AR10607" s="61"/>
      <c r="AS10607" s="61"/>
      <c r="AT10607" s="61"/>
      <c r="AU10607" s="61"/>
      <c r="AV10607" s="61"/>
      <c r="AW10607" s="61"/>
      <c r="AX10607" s="61"/>
      <c r="AY10607" s="61"/>
      <c r="AZ10607" s="61"/>
      <c r="BA10607" s="61"/>
    </row>
    <row r="10608" spans="39:53" x14ac:dyDescent="0.2">
      <c r="AM10608" s="61"/>
      <c r="AN10608" s="61"/>
      <c r="AO10608" s="171"/>
      <c r="AP10608" s="61"/>
      <c r="AQ10608" s="61"/>
      <c r="AR10608" s="61"/>
      <c r="AS10608" s="61"/>
      <c r="AT10608" s="61"/>
      <c r="AU10608" s="61"/>
      <c r="AV10608" s="61"/>
      <c r="AW10608" s="61"/>
      <c r="AX10608" s="61"/>
      <c r="AY10608" s="61"/>
      <c r="AZ10608" s="61"/>
      <c r="BA10608" s="61"/>
    </row>
    <row r="10609" spans="39:53" x14ac:dyDescent="0.2">
      <c r="AM10609" s="61"/>
      <c r="AN10609" s="61"/>
      <c r="AO10609" s="171"/>
      <c r="AP10609" s="61"/>
      <c r="AQ10609" s="61"/>
      <c r="AR10609" s="61"/>
      <c r="AS10609" s="61"/>
      <c r="AT10609" s="61"/>
      <c r="AU10609" s="61"/>
      <c r="AV10609" s="61"/>
      <c r="AW10609" s="61"/>
      <c r="AX10609" s="61"/>
      <c r="AY10609" s="61"/>
      <c r="AZ10609" s="61"/>
      <c r="BA10609" s="61"/>
    </row>
    <row r="10610" spans="39:53" x14ac:dyDescent="0.2">
      <c r="AM10610" s="61"/>
      <c r="AN10610" s="61"/>
      <c r="AO10610" s="171"/>
      <c r="AP10610" s="61"/>
      <c r="AQ10610" s="61"/>
      <c r="AR10610" s="61"/>
      <c r="AS10610" s="61"/>
      <c r="AT10610" s="61"/>
      <c r="AU10610" s="61"/>
      <c r="AV10610" s="61"/>
      <c r="AW10610" s="61"/>
      <c r="AX10610" s="61"/>
      <c r="AY10610" s="61"/>
      <c r="AZ10610" s="61"/>
      <c r="BA10610" s="61"/>
    </row>
    <row r="10611" spans="39:53" x14ac:dyDescent="0.2">
      <c r="AM10611" s="61"/>
      <c r="AN10611" s="61"/>
      <c r="AO10611" s="171"/>
      <c r="AP10611" s="61"/>
      <c r="AQ10611" s="61"/>
      <c r="AR10611" s="61"/>
      <c r="AS10611" s="61"/>
      <c r="AT10611" s="61"/>
      <c r="AU10611" s="61"/>
      <c r="AV10611" s="61"/>
      <c r="AW10611" s="61"/>
      <c r="AX10611" s="61"/>
      <c r="AY10611" s="61"/>
      <c r="AZ10611" s="61"/>
      <c r="BA10611" s="61"/>
    </row>
    <row r="10612" spans="39:53" x14ac:dyDescent="0.2">
      <c r="AM10612" s="61"/>
      <c r="AN10612" s="61"/>
      <c r="AO10612" s="171"/>
      <c r="AP10612" s="61"/>
      <c r="AQ10612" s="61"/>
      <c r="AR10612" s="61"/>
      <c r="AS10612" s="61"/>
      <c r="AT10612" s="61"/>
      <c r="AU10612" s="61"/>
      <c r="AV10612" s="61"/>
      <c r="AW10612" s="61"/>
      <c r="AX10612" s="61"/>
      <c r="AY10612" s="61"/>
      <c r="AZ10612" s="61"/>
      <c r="BA10612" s="61"/>
    </row>
    <row r="10613" spans="39:53" x14ac:dyDescent="0.2">
      <c r="AM10613" s="61"/>
      <c r="AN10613" s="61"/>
      <c r="AO10613" s="171"/>
      <c r="AP10613" s="61"/>
      <c r="AQ10613" s="61"/>
      <c r="AR10613" s="61"/>
      <c r="AS10613" s="61"/>
      <c r="AT10613" s="61"/>
      <c r="AU10613" s="61"/>
      <c r="AV10613" s="61"/>
      <c r="AW10613" s="61"/>
      <c r="AX10613" s="61"/>
      <c r="AY10613" s="61"/>
      <c r="AZ10613" s="61"/>
      <c r="BA10613" s="61"/>
    </row>
    <row r="10614" spans="39:53" x14ac:dyDescent="0.2">
      <c r="AM10614" s="61"/>
      <c r="AN10614" s="61"/>
      <c r="AO10614" s="171"/>
      <c r="AP10614" s="61"/>
      <c r="AQ10614" s="61"/>
      <c r="AR10614" s="61"/>
      <c r="AS10614" s="61"/>
      <c r="AT10614" s="61"/>
      <c r="AU10614" s="61"/>
      <c r="AV10614" s="61"/>
      <c r="AW10614" s="61"/>
      <c r="AX10614" s="61"/>
      <c r="AY10614" s="61"/>
      <c r="AZ10614" s="61"/>
      <c r="BA10614" s="61"/>
    </row>
    <row r="10615" spans="39:53" x14ac:dyDescent="0.2">
      <c r="AM10615" s="61"/>
      <c r="AN10615" s="61"/>
      <c r="AO10615" s="171"/>
      <c r="AP10615" s="61"/>
      <c r="AQ10615" s="61"/>
      <c r="AR10615" s="61"/>
      <c r="AS10615" s="61"/>
      <c r="AT10615" s="61"/>
      <c r="AU10615" s="61"/>
      <c r="AV10615" s="61"/>
      <c r="AW10615" s="61"/>
      <c r="AX10615" s="61"/>
      <c r="AY10615" s="61"/>
      <c r="AZ10615" s="61"/>
      <c r="BA10615" s="61"/>
    </row>
    <row r="10616" spans="39:53" x14ac:dyDescent="0.2">
      <c r="AM10616" s="61"/>
      <c r="AN10616" s="61"/>
      <c r="AO10616" s="171"/>
      <c r="AP10616" s="61"/>
      <c r="AQ10616" s="61"/>
      <c r="AR10616" s="61"/>
      <c r="AS10616" s="61"/>
      <c r="AT10616" s="61"/>
      <c r="AU10616" s="61"/>
      <c r="AV10616" s="61"/>
      <c r="AW10616" s="61"/>
      <c r="AX10616" s="61"/>
      <c r="AY10616" s="61"/>
      <c r="AZ10616" s="61"/>
      <c r="BA10616" s="61"/>
    </row>
    <row r="10617" spans="39:53" x14ac:dyDescent="0.2">
      <c r="AM10617" s="61"/>
      <c r="AN10617" s="61"/>
      <c r="AO10617" s="171"/>
      <c r="AP10617" s="61"/>
      <c r="AQ10617" s="61"/>
      <c r="AR10617" s="61"/>
      <c r="AS10617" s="61"/>
      <c r="AT10617" s="61"/>
      <c r="AU10617" s="61"/>
      <c r="AV10617" s="61"/>
      <c r="AW10617" s="61"/>
      <c r="AX10617" s="61"/>
      <c r="AY10617" s="61"/>
      <c r="AZ10617" s="61"/>
      <c r="BA10617" s="61"/>
    </row>
    <row r="10618" spans="39:53" x14ac:dyDescent="0.2">
      <c r="AM10618" s="61"/>
      <c r="AN10618" s="61"/>
      <c r="AO10618" s="171"/>
      <c r="AP10618" s="61"/>
      <c r="AQ10618" s="61"/>
      <c r="AR10618" s="61"/>
      <c r="AS10618" s="61"/>
      <c r="AT10618" s="61"/>
      <c r="AU10618" s="61"/>
      <c r="AV10618" s="61"/>
      <c r="AW10618" s="61"/>
      <c r="AX10618" s="61"/>
      <c r="AY10618" s="61"/>
      <c r="AZ10618" s="61"/>
      <c r="BA10618" s="61"/>
    </row>
    <row r="10619" spans="39:53" x14ac:dyDescent="0.2">
      <c r="AM10619" s="61"/>
      <c r="AN10619" s="61"/>
      <c r="AO10619" s="171"/>
      <c r="AP10619" s="61"/>
      <c r="AQ10619" s="61"/>
      <c r="AR10619" s="61"/>
      <c r="AS10619" s="61"/>
      <c r="AT10619" s="61"/>
      <c r="AU10619" s="61"/>
      <c r="AV10619" s="61"/>
      <c r="AW10619" s="61"/>
      <c r="AX10619" s="61"/>
      <c r="AY10619" s="61"/>
      <c r="AZ10619" s="61"/>
      <c r="BA10619" s="61"/>
    </row>
    <row r="10620" spans="39:53" x14ac:dyDescent="0.2">
      <c r="AM10620" s="61"/>
      <c r="AN10620" s="61"/>
      <c r="AO10620" s="171"/>
      <c r="AP10620" s="61"/>
      <c r="AQ10620" s="61"/>
      <c r="AR10620" s="61"/>
      <c r="AS10620" s="61"/>
      <c r="AT10620" s="61"/>
      <c r="AU10620" s="61"/>
      <c r="AV10620" s="61"/>
      <c r="AW10620" s="61"/>
      <c r="AX10620" s="61"/>
      <c r="AY10620" s="61"/>
      <c r="AZ10620" s="61"/>
      <c r="BA10620" s="61"/>
    </row>
    <row r="10621" spans="39:53" x14ac:dyDescent="0.2">
      <c r="AM10621" s="61"/>
      <c r="AN10621" s="61"/>
      <c r="AO10621" s="171"/>
      <c r="AP10621" s="61"/>
      <c r="AQ10621" s="61"/>
      <c r="AR10621" s="61"/>
      <c r="AS10621" s="61"/>
      <c r="AT10621" s="61"/>
      <c r="AU10621" s="61"/>
      <c r="AV10621" s="61"/>
      <c r="AW10621" s="61"/>
      <c r="AX10621" s="61"/>
      <c r="AY10621" s="61"/>
      <c r="AZ10621" s="61"/>
      <c r="BA10621" s="61"/>
    </row>
    <row r="10622" spans="39:53" x14ac:dyDescent="0.2">
      <c r="AM10622" s="61"/>
      <c r="AN10622" s="61"/>
      <c r="AO10622" s="171"/>
      <c r="AP10622" s="61"/>
      <c r="AQ10622" s="61"/>
      <c r="AR10622" s="61"/>
      <c r="AS10622" s="61"/>
      <c r="AT10622" s="61"/>
      <c r="AU10622" s="61"/>
      <c r="AV10622" s="61"/>
      <c r="AW10622" s="61"/>
      <c r="AX10622" s="61"/>
      <c r="AY10622" s="61"/>
      <c r="AZ10622" s="61"/>
      <c r="BA10622" s="61"/>
    </row>
    <row r="10623" spans="39:53" x14ac:dyDescent="0.2">
      <c r="AM10623" s="61"/>
      <c r="AN10623" s="61"/>
      <c r="AO10623" s="171"/>
      <c r="AP10623" s="61"/>
      <c r="AQ10623" s="61"/>
      <c r="AR10623" s="61"/>
      <c r="AS10623" s="61"/>
      <c r="AT10623" s="61"/>
      <c r="AU10623" s="61"/>
      <c r="AV10623" s="61"/>
      <c r="AW10623" s="61"/>
      <c r="AX10623" s="61"/>
      <c r="AY10623" s="61"/>
      <c r="AZ10623" s="61"/>
      <c r="BA10623" s="61"/>
    </row>
    <row r="10624" spans="39:53" x14ac:dyDescent="0.2">
      <c r="AM10624" s="61"/>
      <c r="AN10624" s="61"/>
      <c r="AO10624" s="171"/>
      <c r="AP10624" s="61"/>
      <c r="AQ10624" s="61"/>
      <c r="AR10624" s="61"/>
      <c r="AS10624" s="61"/>
      <c r="AT10624" s="61"/>
      <c r="AU10624" s="61"/>
      <c r="AV10624" s="61"/>
      <c r="AW10624" s="61"/>
      <c r="AX10624" s="61"/>
      <c r="AY10624" s="61"/>
      <c r="AZ10624" s="61"/>
      <c r="BA10624" s="61"/>
    </row>
    <row r="10625" spans="39:53" x14ac:dyDescent="0.2">
      <c r="AM10625" s="61"/>
      <c r="AN10625" s="61"/>
      <c r="AO10625" s="171"/>
      <c r="AP10625" s="61"/>
      <c r="AQ10625" s="61"/>
      <c r="AR10625" s="61"/>
      <c r="AS10625" s="61"/>
      <c r="AT10625" s="61"/>
      <c r="AU10625" s="61"/>
      <c r="AV10625" s="61"/>
      <c r="AW10625" s="61"/>
      <c r="AX10625" s="61"/>
      <c r="AY10625" s="61"/>
      <c r="AZ10625" s="61"/>
      <c r="BA10625" s="61"/>
    </row>
    <row r="10626" spans="39:53" x14ac:dyDescent="0.2">
      <c r="AM10626" s="61"/>
      <c r="AN10626" s="61"/>
      <c r="AO10626" s="171"/>
      <c r="AP10626" s="61"/>
      <c r="AQ10626" s="61"/>
      <c r="AR10626" s="61"/>
      <c r="AS10626" s="61"/>
      <c r="AT10626" s="61"/>
      <c r="AU10626" s="61"/>
      <c r="AV10626" s="61"/>
      <c r="AW10626" s="61"/>
      <c r="AX10626" s="61"/>
      <c r="AY10626" s="61"/>
      <c r="AZ10626" s="61"/>
      <c r="BA10626" s="61"/>
    </row>
    <row r="10627" spans="39:53" x14ac:dyDescent="0.2">
      <c r="AM10627" s="61"/>
      <c r="AN10627" s="61"/>
      <c r="AO10627" s="171"/>
      <c r="AP10627" s="61"/>
      <c r="AQ10627" s="61"/>
      <c r="AR10627" s="61"/>
      <c r="AS10627" s="61"/>
      <c r="AT10627" s="61"/>
      <c r="AU10627" s="61"/>
      <c r="AV10627" s="61"/>
      <c r="AW10627" s="61"/>
      <c r="AX10627" s="61"/>
      <c r="AY10627" s="61"/>
      <c r="AZ10627" s="61"/>
      <c r="BA10627" s="61"/>
    </row>
    <row r="10628" spans="39:53" x14ac:dyDescent="0.2">
      <c r="AM10628" s="61"/>
      <c r="AN10628" s="61"/>
      <c r="AO10628" s="171"/>
      <c r="AP10628" s="61"/>
      <c r="AQ10628" s="61"/>
      <c r="AR10628" s="61"/>
      <c r="AS10628" s="61"/>
      <c r="AT10628" s="61"/>
      <c r="AU10628" s="61"/>
      <c r="AV10628" s="61"/>
      <c r="AW10628" s="61"/>
      <c r="AX10628" s="61"/>
      <c r="AY10628" s="61"/>
      <c r="AZ10628" s="61"/>
      <c r="BA10628" s="61"/>
    </row>
    <row r="10629" spans="39:53" x14ac:dyDescent="0.2">
      <c r="AM10629" s="61"/>
      <c r="AN10629" s="61"/>
      <c r="AO10629" s="171"/>
      <c r="AP10629" s="61"/>
      <c r="AQ10629" s="61"/>
      <c r="AR10629" s="61"/>
      <c r="AS10629" s="61"/>
      <c r="AT10629" s="61"/>
      <c r="AU10629" s="61"/>
      <c r="AV10629" s="61"/>
      <c r="AW10629" s="61"/>
      <c r="AX10629" s="61"/>
      <c r="AY10629" s="61"/>
      <c r="AZ10629" s="61"/>
      <c r="BA10629" s="61"/>
    </row>
    <row r="10630" spans="39:53" x14ac:dyDescent="0.2">
      <c r="AM10630" s="61"/>
      <c r="AN10630" s="61"/>
      <c r="AO10630" s="171"/>
      <c r="AP10630" s="61"/>
      <c r="AQ10630" s="61"/>
      <c r="AR10630" s="61"/>
      <c r="AS10630" s="61"/>
      <c r="AT10630" s="61"/>
      <c r="AU10630" s="61"/>
      <c r="AV10630" s="61"/>
      <c r="AW10630" s="61"/>
      <c r="AX10630" s="61"/>
      <c r="AY10630" s="61"/>
      <c r="AZ10630" s="61"/>
      <c r="BA10630" s="61"/>
    </row>
    <row r="10631" spans="39:53" x14ac:dyDescent="0.2">
      <c r="AM10631" s="61"/>
      <c r="AN10631" s="61"/>
      <c r="AO10631" s="171"/>
      <c r="AP10631" s="61"/>
      <c r="AQ10631" s="61"/>
      <c r="AR10631" s="61"/>
      <c r="AS10631" s="61"/>
      <c r="AT10631" s="61"/>
      <c r="AU10631" s="61"/>
      <c r="AV10631" s="61"/>
      <c r="AW10631" s="61"/>
      <c r="AX10631" s="61"/>
      <c r="AY10631" s="61"/>
      <c r="AZ10631" s="61"/>
      <c r="BA10631" s="61"/>
    </row>
    <row r="10632" spans="39:53" x14ac:dyDescent="0.2">
      <c r="AM10632" s="61"/>
      <c r="AN10632" s="61"/>
      <c r="AO10632" s="171"/>
      <c r="AP10632" s="61"/>
      <c r="AQ10632" s="61"/>
      <c r="AR10632" s="61"/>
      <c r="AS10632" s="61"/>
      <c r="AT10632" s="61"/>
      <c r="AU10632" s="61"/>
      <c r="AV10632" s="61"/>
      <c r="AW10632" s="61"/>
      <c r="AX10632" s="61"/>
      <c r="AY10632" s="61"/>
      <c r="AZ10632" s="61"/>
      <c r="BA10632" s="61"/>
    </row>
    <row r="10633" spans="39:53" x14ac:dyDescent="0.2">
      <c r="AM10633" s="61"/>
      <c r="AN10633" s="61"/>
      <c r="AO10633" s="171"/>
      <c r="AP10633" s="61"/>
      <c r="AQ10633" s="61"/>
      <c r="AR10633" s="61"/>
      <c r="AS10633" s="61"/>
      <c r="AT10633" s="61"/>
      <c r="AU10633" s="61"/>
      <c r="AV10633" s="61"/>
      <c r="AW10633" s="61"/>
      <c r="AX10633" s="61"/>
      <c r="AY10633" s="61"/>
      <c r="AZ10633" s="61"/>
      <c r="BA10633" s="61"/>
    </row>
    <row r="10634" spans="39:53" x14ac:dyDescent="0.2">
      <c r="AM10634" s="61"/>
      <c r="AN10634" s="61"/>
      <c r="AO10634" s="171"/>
      <c r="AP10634" s="61"/>
      <c r="AQ10634" s="61"/>
      <c r="AR10634" s="61"/>
      <c r="AS10634" s="61"/>
      <c r="AT10634" s="61"/>
      <c r="AU10634" s="61"/>
      <c r="AV10634" s="61"/>
      <c r="AW10634" s="61"/>
      <c r="AX10634" s="61"/>
      <c r="AY10634" s="61"/>
      <c r="AZ10634" s="61"/>
      <c r="BA10634" s="61"/>
    </row>
    <row r="10635" spans="39:53" x14ac:dyDescent="0.2">
      <c r="AM10635" s="61"/>
      <c r="AN10635" s="61"/>
      <c r="AO10635" s="171"/>
      <c r="AP10635" s="61"/>
      <c r="AQ10635" s="61"/>
      <c r="AR10635" s="61"/>
      <c r="AS10635" s="61"/>
      <c r="AT10635" s="61"/>
      <c r="AU10635" s="61"/>
      <c r="AV10635" s="61"/>
      <c r="AW10635" s="61"/>
      <c r="AX10635" s="61"/>
      <c r="AY10635" s="61"/>
      <c r="AZ10635" s="61"/>
      <c r="BA10635" s="61"/>
    </row>
    <row r="10636" spans="39:53" x14ac:dyDescent="0.2">
      <c r="AM10636" s="61"/>
      <c r="AN10636" s="61"/>
      <c r="AO10636" s="171"/>
      <c r="AP10636" s="61"/>
      <c r="AQ10636" s="61"/>
      <c r="AR10636" s="61"/>
      <c r="AS10636" s="61"/>
      <c r="AT10636" s="61"/>
      <c r="AU10636" s="61"/>
      <c r="AV10636" s="61"/>
      <c r="AW10636" s="61"/>
      <c r="AX10636" s="61"/>
      <c r="AY10636" s="61"/>
      <c r="AZ10636" s="61"/>
      <c r="BA10636" s="61"/>
    </row>
    <row r="10637" spans="39:53" x14ac:dyDescent="0.2">
      <c r="AM10637" s="61"/>
      <c r="AN10637" s="61"/>
      <c r="AO10637" s="171"/>
      <c r="AP10637" s="61"/>
      <c r="AQ10637" s="61"/>
      <c r="AR10637" s="61"/>
      <c r="AS10637" s="61"/>
      <c r="AT10637" s="61"/>
      <c r="AU10637" s="61"/>
      <c r="AV10637" s="61"/>
      <c r="AW10637" s="61"/>
      <c r="AX10637" s="61"/>
      <c r="AY10637" s="61"/>
      <c r="AZ10637" s="61"/>
      <c r="BA10637" s="61"/>
    </row>
    <row r="10638" spans="39:53" x14ac:dyDescent="0.2">
      <c r="AM10638" s="61"/>
      <c r="AN10638" s="61"/>
      <c r="AO10638" s="171"/>
      <c r="AP10638" s="61"/>
      <c r="AQ10638" s="61"/>
      <c r="AR10638" s="61"/>
      <c r="AS10638" s="61"/>
      <c r="AT10638" s="61"/>
      <c r="AU10638" s="61"/>
      <c r="AV10638" s="61"/>
      <c r="AW10638" s="61"/>
      <c r="AX10638" s="61"/>
      <c r="AY10638" s="61"/>
      <c r="AZ10638" s="61"/>
      <c r="BA10638" s="61"/>
    </row>
    <row r="10639" spans="39:53" x14ac:dyDescent="0.2">
      <c r="AM10639" s="61"/>
      <c r="AN10639" s="61"/>
      <c r="AO10639" s="171"/>
      <c r="AP10639" s="61"/>
      <c r="AQ10639" s="61"/>
      <c r="AR10639" s="61"/>
      <c r="AS10639" s="61"/>
      <c r="AT10639" s="61"/>
      <c r="AU10639" s="61"/>
      <c r="AV10639" s="61"/>
      <c r="AW10639" s="61"/>
      <c r="AX10639" s="61"/>
      <c r="AY10639" s="61"/>
      <c r="AZ10639" s="61"/>
      <c r="BA10639" s="61"/>
    </row>
    <row r="10640" spans="39:53" x14ac:dyDescent="0.2">
      <c r="AM10640" s="61"/>
      <c r="AN10640" s="61"/>
      <c r="AO10640" s="171"/>
      <c r="AP10640" s="61"/>
      <c r="AQ10640" s="61"/>
      <c r="AR10640" s="61"/>
      <c r="AS10640" s="61"/>
      <c r="AT10640" s="61"/>
      <c r="AU10640" s="61"/>
      <c r="AV10640" s="61"/>
      <c r="AW10640" s="61"/>
      <c r="AX10640" s="61"/>
      <c r="AY10640" s="61"/>
      <c r="AZ10640" s="61"/>
      <c r="BA10640" s="61"/>
    </row>
    <row r="10641" spans="39:53" x14ac:dyDescent="0.2">
      <c r="AM10641" s="61"/>
      <c r="AN10641" s="61"/>
      <c r="AO10641" s="171"/>
      <c r="AP10641" s="61"/>
      <c r="AQ10641" s="61"/>
      <c r="AR10641" s="61"/>
      <c r="AS10641" s="61"/>
      <c r="AT10641" s="61"/>
      <c r="AU10641" s="61"/>
      <c r="AV10641" s="61"/>
      <c r="AW10641" s="61"/>
      <c r="AX10641" s="61"/>
      <c r="AY10641" s="61"/>
      <c r="AZ10641" s="61"/>
      <c r="BA10641" s="61"/>
    </row>
    <row r="10642" spans="39:53" x14ac:dyDescent="0.2">
      <c r="AM10642" s="61"/>
      <c r="AN10642" s="61"/>
      <c r="AO10642" s="171"/>
      <c r="AP10642" s="61"/>
      <c r="AQ10642" s="61"/>
      <c r="AR10642" s="61"/>
      <c r="AS10642" s="61"/>
      <c r="AT10642" s="61"/>
      <c r="AU10642" s="61"/>
      <c r="AV10642" s="61"/>
      <c r="AW10642" s="61"/>
      <c r="AX10642" s="61"/>
      <c r="AY10642" s="61"/>
      <c r="AZ10642" s="61"/>
      <c r="BA10642" s="61"/>
    </row>
    <row r="10643" spans="39:53" x14ac:dyDescent="0.2">
      <c r="AM10643" s="61"/>
      <c r="AN10643" s="61"/>
      <c r="AO10643" s="171"/>
      <c r="AP10643" s="61"/>
      <c r="AQ10643" s="61"/>
      <c r="AR10643" s="61"/>
      <c r="AS10643" s="61"/>
      <c r="AT10643" s="61"/>
      <c r="AU10643" s="61"/>
      <c r="AV10643" s="61"/>
      <c r="AW10643" s="61"/>
      <c r="AX10643" s="61"/>
      <c r="AY10643" s="61"/>
      <c r="AZ10643" s="61"/>
      <c r="BA10643" s="61"/>
    </row>
    <row r="10644" spans="39:53" x14ac:dyDescent="0.2">
      <c r="AM10644" s="61"/>
      <c r="AN10644" s="61"/>
      <c r="AO10644" s="171"/>
      <c r="AP10644" s="61"/>
      <c r="AQ10644" s="61"/>
      <c r="AR10644" s="61"/>
      <c r="AS10644" s="61"/>
      <c r="AT10644" s="61"/>
      <c r="AU10644" s="61"/>
      <c r="AV10644" s="61"/>
      <c r="AW10644" s="61"/>
      <c r="AX10644" s="61"/>
      <c r="AY10644" s="61"/>
      <c r="AZ10644" s="61"/>
      <c r="BA10644" s="61"/>
    </row>
    <row r="10645" spans="39:53" x14ac:dyDescent="0.2">
      <c r="AM10645" s="61"/>
      <c r="AN10645" s="61"/>
      <c r="AO10645" s="171"/>
      <c r="AP10645" s="61"/>
      <c r="AQ10645" s="61"/>
      <c r="AR10645" s="61"/>
      <c r="AS10645" s="61"/>
      <c r="AT10645" s="61"/>
      <c r="AU10645" s="61"/>
      <c r="AV10645" s="61"/>
      <c r="AW10645" s="61"/>
      <c r="AX10645" s="61"/>
      <c r="AY10645" s="61"/>
      <c r="AZ10645" s="61"/>
      <c r="BA10645" s="61"/>
    </row>
    <row r="10646" spans="39:53" x14ac:dyDescent="0.2">
      <c r="AM10646" s="61"/>
      <c r="AN10646" s="61"/>
      <c r="AO10646" s="171"/>
      <c r="AP10646" s="61"/>
      <c r="AQ10646" s="61"/>
      <c r="AR10646" s="61"/>
      <c r="AS10646" s="61"/>
      <c r="AT10646" s="61"/>
      <c r="AU10646" s="61"/>
      <c r="AV10646" s="61"/>
      <c r="AW10646" s="61"/>
      <c r="AX10646" s="61"/>
      <c r="AY10646" s="61"/>
      <c r="AZ10646" s="61"/>
      <c r="BA10646" s="61"/>
    </row>
    <row r="10647" spans="39:53" x14ac:dyDescent="0.2">
      <c r="AM10647" s="61"/>
      <c r="AN10647" s="61"/>
      <c r="AO10647" s="171"/>
      <c r="AP10647" s="61"/>
      <c r="AQ10647" s="61"/>
      <c r="AR10647" s="61"/>
      <c r="AS10647" s="61"/>
      <c r="AT10647" s="61"/>
      <c r="AU10647" s="61"/>
      <c r="AV10647" s="61"/>
      <c r="AW10647" s="61"/>
      <c r="AX10647" s="61"/>
      <c r="AY10647" s="61"/>
      <c r="AZ10647" s="61"/>
      <c r="BA10647" s="61"/>
    </row>
    <row r="10648" spans="39:53" x14ac:dyDescent="0.2">
      <c r="AM10648" s="61"/>
      <c r="AN10648" s="61"/>
      <c r="AO10648" s="171"/>
      <c r="AP10648" s="61"/>
      <c r="AQ10648" s="61"/>
      <c r="AR10648" s="61"/>
      <c r="AS10648" s="61"/>
      <c r="AT10648" s="61"/>
      <c r="AU10648" s="61"/>
      <c r="AV10648" s="61"/>
      <c r="AW10648" s="61"/>
      <c r="AX10648" s="61"/>
      <c r="AY10648" s="61"/>
      <c r="AZ10648" s="61"/>
      <c r="BA10648" s="61"/>
    </row>
    <row r="10649" spans="39:53" x14ac:dyDescent="0.2">
      <c r="AM10649" s="61"/>
      <c r="AN10649" s="61"/>
      <c r="AO10649" s="171"/>
      <c r="AP10649" s="61"/>
      <c r="AQ10649" s="61"/>
      <c r="AR10649" s="61"/>
      <c r="AS10649" s="61"/>
      <c r="AT10649" s="61"/>
      <c r="AU10649" s="61"/>
      <c r="AV10649" s="61"/>
      <c r="AW10649" s="61"/>
      <c r="AX10649" s="61"/>
      <c r="AY10649" s="61"/>
      <c r="AZ10649" s="61"/>
      <c r="BA10649" s="61"/>
    </row>
    <row r="10650" spans="39:53" x14ac:dyDescent="0.2">
      <c r="AM10650" s="61"/>
      <c r="AN10650" s="61"/>
      <c r="AO10650" s="171"/>
      <c r="AP10650" s="61"/>
      <c r="AQ10650" s="61"/>
      <c r="AR10650" s="61"/>
      <c r="AS10650" s="61"/>
      <c r="AT10650" s="61"/>
      <c r="AU10650" s="61"/>
      <c r="AV10650" s="61"/>
      <c r="AW10650" s="61"/>
      <c r="AX10650" s="61"/>
      <c r="AY10650" s="61"/>
      <c r="AZ10650" s="61"/>
      <c r="BA10650" s="61"/>
    </row>
    <row r="10651" spans="39:53" x14ac:dyDescent="0.2">
      <c r="AM10651" s="61"/>
      <c r="AN10651" s="61"/>
      <c r="AO10651" s="171"/>
      <c r="AP10651" s="61"/>
      <c r="AQ10651" s="61"/>
      <c r="AR10651" s="61"/>
      <c r="AS10651" s="61"/>
      <c r="AT10651" s="61"/>
      <c r="AU10651" s="61"/>
      <c r="AV10651" s="61"/>
      <c r="AW10651" s="61"/>
      <c r="AX10651" s="61"/>
      <c r="AY10651" s="61"/>
      <c r="AZ10651" s="61"/>
      <c r="BA10651" s="61"/>
    </row>
    <row r="10652" spans="39:53" x14ac:dyDescent="0.2">
      <c r="AM10652" s="61"/>
      <c r="AN10652" s="61"/>
      <c r="AO10652" s="171"/>
      <c r="AP10652" s="61"/>
      <c r="AQ10652" s="61"/>
      <c r="AR10652" s="61"/>
      <c r="AS10652" s="61"/>
      <c r="AT10652" s="61"/>
      <c r="AU10652" s="61"/>
      <c r="AV10652" s="61"/>
      <c r="AW10652" s="61"/>
      <c r="AX10652" s="61"/>
      <c r="AY10652" s="61"/>
      <c r="AZ10652" s="61"/>
      <c r="BA10652" s="61"/>
    </row>
    <row r="10653" spans="39:53" x14ac:dyDescent="0.2">
      <c r="AM10653" s="61"/>
      <c r="AN10653" s="61"/>
      <c r="AO10653" s="171"/>
      <c r="AP10653" s="61"/>
      <c r="AQ10653" s="61"/>
      <c r="AR10653" s="61"/>
      <c r="AS10653" s="61"/>
      <c r="AT10653" s="61"/>
      <c r="AU10653" s="61"/>
      <c r="AV10653" s="61"/>
      <c r="AW10653" s="61"/>
      <c r="AX10653" s="61"/>
      <c r="AY10653" s="61"/>
      <c r="AZ10653" s="61"/>
      <c r="BA10653" s="61"/>
    </row>
    <row r="10654" spans="39:53" x14ac:dyDescent="0.2">
      <c r="AM10654" s="61"/>
      <c r="AN10654" s="61"/>
      <c r="AO10654" s="171"/>
      <c r="AP10654" s="61"/>
      <c r="AQ10654" s="61"/>
      <c r="AR10654" s="61"/>
      <c r="AS10654" s="61"/>
      <c r="AT10654" s="61"/>
      <c r="AU10654" s="61"/>
      <c r="AV10654" s="61"/>
      <c r="AW10654" s="61"/>
      <c r="AX10654" s="61"/>
      <c r="AY10654" s="61"/>
      <c r="AZ10654" s="61"/>
      <c r="BA10654" s="61"/>
    </row>
    <row r="10655" spans="39:53" x14ac:dyDescent="0.2">
      <c r="AM10655" s="61"/>
      <c r="AN10655" s="61"/>
      <c r="AO10655" s="171"/>
      <c r="AP10655" s="61"/>
      <c r="AQ10655" s="61"/>
      <c r="AR10655" s="61"/>
      <c r="AS10655" s="61"/>
      <c r="AT10655" s="61"/>
      <c r="AU10655" s="61"/>
      <c r="AV10655" s="61"/>
      <c r="AW10655" s="61"/>
      <c r="AX10655" s="61"/>
      <c r="AY10655" s="61"/>
      <c r="AZ10655" s="61"/>
      <c r="BA10655" s="61"/>
    </row>
    <row r="10656" spans="39:53" x14ac:dyDescent="0.2">
      <c r="AM10656" s="61"/>
      <c r="AN10656" s="61"/>
      <c r="AO10656" s="171"/>
      <c r="AP10656" s="61"/>
      <c r="AQ10656" s="61"/>
      <c r="AR10656" s="61"/>
      <c r="AS10656" s="61"/>
      <c r="AT10656" s="61"/>
      <c r="AU10656" s="61"/>
      <c r="AV10656" s="61"/>
      <c r="AW10656" s="61"/>
      <c r="AX10656" s="61"/>
      <c r="AY10656" s="61"/>
      <c r="AZ10656" s="61"/>
      <c r="BA10656" s="61"/>
    </row>
    <row r="10657" spans="39:53" x14ac:dyDescent="0.2">
      <c r="AM10657" s="61"/>
      <c r="AN10657" s="61"/>
      <c r="AO10657" s="171"/>
      <c r="AP10657" s="61"/>
      <c r="AQ10657" s="61"/>
      <c r="AR10657" s="61"/>
      <c r="AS10657" s="61"/>
      <c r="AT10657" s="61"/>
      <c r="AU10657" s="61"/>
      <c r="AV10657" s="61"/>
      <c r="AW10657" s="61"/>
      <c r="AX10657" s="61"/>
      <c r="AY10657" s="61"/>
      <c r="AZ10657" s="61"/>
      <c r="BA10657" s="61"/>
    </row>
    <row r="10658" spans="39:53" x14ac:dyDescent="0.2">
      <c r="AM10658" s="61"/>
      <c r="AN10658" s="61"/>
      <c r="AO10658" s="171"/>
      <c r="AP10658" s="61"/>
      <c r="AQ10658" s="61"/>
      <c r="AR10658" s="61"/>
      <c r="AS10658" s="61"/>
      <c r="AT10658" s="61"/>
      <c r="AU10658" s="61"/>
      <c r="AV10658" s="61"/>
      <c r="AW10658" s="61"/>
      <c r="AX10658" s="61"/>
      <c r="AY10658" s="61"/>
      <c r="AZ10658" s="61"/>
      <c r="BA10658" s="61"/>
    </row>
    <row r="10659" spans="39:53" x14ac:dyDescent="0.2">
      <c r="AM10659" s="61"/>
      <c r="AN10659" s="61"/>
      <c r="AO10659" s="171"/>
      <c r="AP10659" s="61"/>
      <c r="AQ10659" s="61"/>
      <c r="AR10659" s="61"/>
      <c r="AS10659" s="61"/>
      <c r="AT10659" s="61"/>
      <c r="AU10659" s="61"/>
      <c r="AV10659" s="61"/>
      <c r="AW10659" s="61"/>
      <c r="AX10659" s="61"/>
      <c r="AY10659" s="61"/>
      <c r="AZ10659" s="61"/>
      <c r="BA10659" s="61"/>
    </row>
    <row r="10660" spans="39:53" x14ac:dyDescent="0.2">
      <c r="AM10660" s="61"/>
      <c r="AN10660" s="61"/>
      <c r="AO10660" s="171"/>
      <c r="AP10660" s="61"/>
      <c r="AQ10660" s="61"/>
      <c r="AR10660" s="61"/>
      <c r="AS10660" s="61"/>
      <c r="AT10660" s="61"/>
      <c r="AU10660" s="61"/>
      <c r="AV10660" s="61"/>
      <c r="AW10660" s="61"/>
      <c r="AX10660" s="61"/>
      <c r="AY10660" s="61"/>
      <c r="AZ10660" s="61"/>
      <c r="BA10660" s="61"/>
    </row>
    <row r="10661" spans="39:53" x14ac:dyDescent="0.2">
      <c r="AM10661" s="61"/>
      <c r="AN10661" s="61"/>
      <c r="AO10661" s="171"/>
      <c r="AP10661" s="61"/>
      <c r="AQ10661" s="61"/>
      <c r="AR10661" s="61"/>
      <c r="AS10661" s="61"/>
      <c r="AT10661" s="61"/>
      <c r="AU10661" s="61"/>
      <c r="AV10661" s="61"/>
      <c r="AW10661" s="61"/>
      <c r="AX10661" s="61"/>
      <c r="AY10661" s="61"/>
      <c r="AZ10661" s="61"/>
      <c r="BA10661" s="61"/>
    </row>
    <row r="10662" spans="39:53" x14ac:dyDescent="0.2">
      <c r="AM10662" s="61"/>
      <c r="AN10662" s="61"/>
      <c r="AO10662" s="171"/>
      <c r="AP10662" s="61"/>
      <c r="AQ10662" s="61"/>
      <c r="AR10662" s="61"/>
      <c r="AS10662" s="61"/>
      <c r="AT10662" s="61"/>
      <c r="AU10662" s="61"/>
      <c r="AV10662" s="61"/>
      <c r="AW10662" s="61"/>
      <c r="AX10662" s="61"/>
      <c r="AY10662" s="61"/>
      <c r="AZ10662" s="61"/>
      <c r="BA10662" s="61"/>
    </row>
    <row r="10663" spans="39:53" x14ac:dyDescent="0.2">
      <c r="AM10663" s="61"/>
      <c r="AN10663" s="61"/>
      <c r="AO10663" s="171"/>
      <c r="AP10663" s="61"/>
      <c r="AQ10663" s="61"/>
      <c r="AR10663" s="61"/>
      <c r="AS10663" s="61"/>
      <c r="AT10663" s="61"/>
      <c r="AU10663" s="61"/>
      <c r="AV10663" s="61"/>
      <c r="AW10663" s="61"/>
      <c r="AX10663" s="61"/>
      <c r="AY10663" s="61"/>
      <c r="AZ10663" s="61"/>
      <c r="BA10663" s="61"/>
    </row>
    <row r="10664" spans="39:53" x14ac:dyDescent="0.2">
      <c r="AM10664" s="61"/>
      <c r="AN10664" s="61"/>
      <c r="AO10664" s="171"/>
      <c r="AP10664" s="61"/>
      <c r="AQ10664" s="61"/>
      <c r="AR10664" s="61"/>
      <c r="AS10664" s="61"/>
      <c r="AT10664" s="61"/>
      <c r="AU10664" s="61"/>
      <c r="AV10664" s="61"/>
      <c r="AW10664" s="61"/>
      <c r="AX10664" s="61"/>
      <c r="AY10664" s="61"/>
      <c r="AZ10664" s="61"/>
      <c r="BA10664" s="61"/>
    </row>
    <row r="10665" spans="39:53" x14ac:dyDescent="0.2">
      <c r="AM10665" s="61"/>
      <c r="AN10665" s="61"/>
      <c r="AO10665" s="171"/>
      <c r="AP10665" s="61"/>
      <c r="AQ10665" s="61"/>
      <c r="AR10665" s="61"/>
      <c r="AS10665" s="61"/>
      <c r="AT10665" s="61"/>
      <c r="AU10665" s="61"/>
      <c r="AV10665" s="61"/>
      <c r="AW10665" s="61"/>
      <c r="AX10665" s="61"/>
      <c r="AY10665" s="61"/>
      <c r="AZ10665" s="61"/>
      <c r="BA10665" s="61"/>
    </row>
    <row r="10666" spans="39:53" x14ac:dyDescent="0.2">
      <c r="AM10666" s="61"/>
      <c r="AN10666" s="61"/>
      <c r="AO10666" s="171"/>
      <c r="AP10666" s="61"/>
      <c r="AQ10666" s="61"/>
      <c r="AR10666" s="61"/>
      <c r="AS10666" s="61"/>
      <c r="AT10666" s="61"/>
      <c r="AU10666" s="61"/>
      <c r="AV10666" s="61"/>
      <c r="AW10666" s="61"/>
      <c r="AX10666" s="61"/>
      <c r="AY10666" s="61"/>
      <c r="AZ10666" s="61"/>
      <c r="BA10666" s="61"/>
    </row>
    <row r="10667" spans="39:53" x14ac:dyDescent="0.2">
      <c r="AM10667" s="61"/>
      <c r="AN10667" s="61"/>
      <c r="AO10667" s="171"/>
      <c r="AP10667" s="61"/>
      <c r="AQ10667" s="61"/>
      <c r="AR10667" s="61"/>
      <c r="AS10667" s="61"/>
      <c r="AT10667" s="61"/>
      <c r="AU10667" s="61"/>
      <c r="AV10667" s="61"/>
      <c r="AW10667" s="61"/>
      <c r="AX10667" s="61"/>
      <c r="AY10667" s="61"/>
      <c r="AZ10667" s="61"/>
      <c r="BA10667" s="61"/>
    </row>
    <row r="10668" spans="39:53" x14ac:dyDescent="0.2">
      <c r="AM10668" s="61"/>
      <c r="AN10668" s="61"/>
      <c r="AO10668" s="171"/>
      <c r="AP10668" s="61"/>
      <c r="AQ10668" s="61"/>
      <c r="AR10668" s="61"/>
      <c r="AS10668" s="61"/>
      <c r="AT10668" s="61"/>
      <c r="AU10668" s="61"/>
      <c r="AV10668" s="61"/>
      <c r="AW10668" s="61"/>
      <c r="AX10668" s="61"/>
      <c r="AY10668" s="61"/>
      <c r="AZ10668" s="61"/>
      <c r="BA10668" s="61"/>
    </row>
    <row r="10669" spans="39:53" x14ac:dyDescent="0.2">
      <c r="AM10669" s="61"/>
      <c r="AN10669" s="61"/>
      <c r="AO10669" s="171"/>
      <c r="AP10669" s="61"/>
      <c r="AQ10669" s="61"/>
      <c r="AR10669" s="61"/>
      <c r="AS10669" s="61"/>
      <c r="AT10669" s="61"/>
      <c r="AU10669" s="61"/>
      <c r="AV10669" s="61"/>
      <c r="AW10669" s="61"/>
      <c r="AX10669" s="61"/>
      <c r="AY10669" s="61"/>
      <c r="AZ10669" s="61"/>
      <c r="BA10669" s="61"/>
    </row>
    <row r="10670" spans="39:53" x14ac:dyDescent="0.2">
      <c r="AM10670" s="61"/>
      <c r="AN10670" s="61"/>
      <c r="AO10670" s="171"/>
      <c r="AP10670" s="61"/>
      <c r="AQ10670" s="61"/>
      <c r="AR10670" s="61"/>
      <c r="AS10670" s="61"/>
      <c r="AT10670" s="61"/>
      <c r="AU10670" s="61"/>
      <c r="AV10670" s="61"/>
      <c r="AW10670" s="61"/>
      <c r="AX10670" s="61"/>
      <c r="AY10670" s="61"/>
      <c r="AZ10670" s="61"/>
      <c r="BA10670" s="61"/>
    </row>
    <row r="10671" spans="39:53" x14ac:dyDescent="0.2">
      <c r="AM10671" s="61"/>
      <c r="AN10671" s="61"/>
      <c r="AO10671" s="171"/>
      <c r="AP10671" s="61"/>
      <c r="AQ10671" s="61"/>
      <c r="AR10671" s="61"/>
      <c r="AS10671" s="61"/>
      <c r="AT10671" s="61"/>
      <c r="AU10671" s="61"/>
      <c r="AV10671" s="61"/>
      <c r="AW10671" s="61"/>
      <c r="AX10671" s="61"/>
      <c r="AY10671" s="61"/>
      <c r="AZ10671" s="61"/>
      <c r="BA10671" s="61"/>
    </row>
    <row r="10672" spans="39:53" x14ac:dyDescent="0.2">
      <c r="AM10672" s="61"/>
      <c r="AN10672" s="61"/>
      <c r="AO10672" s="171"/>
      <c r="AP10672" s="61"/>
      <c r="AQ10672" s="61"/>
      <c r="AR10672" s="61"/>
      <c r="AS10672" s="61"/>
      <c r="AT10672" s="61"/>
      <c r="AU10672" s="61"/>
      <c r="AV10672" s="61"/>
      <c r="AW10672" s="61"/>
      <c r="AX10672" s="61"/>
      <c r="AY10672" s="61"/>
      <c r="AZ10672" s="61"/>
      <c r="BA10672" s="61"/>
    </row>
    <row r="10673" spans="39:53" x14ac:dyDescent="0.2">
      <c r="AM10673" s="61"/>
      <c r="AN10673" s="61"/>
      <c r="AO10673" s="171"/>
      <c r="AP10673" s="61"/>
      <c r="AQ10673" s="61"/>
      <c r="AR10673" s="61"/>
      <c r="AS10673" s="61"/>
      <c r="AT10673" s="61"/>
      <c r="AU10673" s="61"/>
      <c r="AV10673" s="61"/>
      <c r="AW10673" s="61"/>
      <c r="AX10673" s="61"/>
      <c r="AY10673" s="61"/>
      <c r="AZ10673" s="61"/>
      <c r="BA10673" s="61"/>
    </row>
    <row r="10674" spans="39:53" x14ac:dyDescent="0.2">
      <c r="AM10674" s="61"/>
      <c r="AN10674" s="61"/>
      <c r="AO10674" s="171"/>
      <c r="AP10674" s="61"/>
      <c r="AQ10674" s="61"/>
      <c r="AR10674" s="61"/>
      <c r="AS10674" s="61"/>
      <c r="AT10674" s="61"/>
      <c r="AU10674" s="61"/>
      <c r="AV10674" s="61"/>
      <c r="AW10674" s="61"/>
      <c r="AX10674" s="61"/>
      <c r="AY10674" s="61"/>
      <c r="AZ10674" s="61"/>
      <c r="BA10674" s="61"/>
    </row>
    <row r="10675" spans="39:53" x14ac:dyDescent="0.2">
      <c r="AM10675" s="61"/>
      <c r="AN10675" s="61"/>
      <c r="AO10675" s="171"/>
      <c r="AP10675" s="61"/>
      <c r="AQ10675" s="61"/>
      <c r="AR10675" s="61"/>
      <c r="AS10675" s="61"/>
      <c r="AT10675" s="61"/>
      <c r="AU10675" s="61"/>
      <c r="AV10675" s="61"/>
      <c r="AW10675" s="61"/>
      <c r="AX10675" s="61"/>
      <c r="AY10675" s="61"/>
      <c r="AZ10675" s="61"/>
      <c r="BA10675" s="61"/>
    </row>
    <row r="10676" spans="39:53" x14ac:dyDescent="0.2">
      <c r="AM10676" s="61"/>
      <c r="AN10676" s="61"/>
      <c r="AO10676" s="171"/>
      <c r="AP10676" s="61"/>
      <c r="AQ10676" s="61"/>
      <c r="AR10676" s="61"/>
      <c r="AS10676" s="61"/>
      <c r="AT10676" s="61"/>
      <c r="AU10676" s="61"/>
      <c r="AV10676" s="61"/>
      <c r="AW10676" s="61"/>
      <c r="AX10676" s="61"/>
      <c r="AY10676" s="61"/>
      <c r="AZ10676" s="61"/>
      <c r="BA10676" s="61"/>
    </row>
    <row r="10677" spans="39:53" x14ac:dyDescent="0.2">
      <c r="AM10677" s="61"/>
      <c r="AN10677" s="61"/>
      <c r="AO10677" s="171"/>
      <c r="AP10677" s="61"/>
      <c r="AQ10677" s="61"/>
      <c r="AR10677" s="61"/>
      <c r="AS10677" s="61"/>
      <c r="AT10677" s="61"/>
      <c r="AU10677" s="61"/>
      <c r="AV10677" s="61"/>
      <c r="AW10677" s="61"/>
      <c r="AX10677" s="61"/>
      <c r="AY10677" s="61"/>
      <c r="AZ10677" s="61"/>
      <c r="BA10677" s="61"/>
    </row>
    <row r="10678" spans="39:53" x14ac:dyDescent="0.2">
      <c r="AM10678" s="61"/>
      <c r="AN10678" s="61"/>
      <c r="AO10678" s="171"/>
      <c r="AP10678" s="61"/>
      <c r="AQ10678" s="61"/>
      <c r="AR10678" s="61"/>
      <c r="AS10678" s="61"/>
      <c r="AT10678" s="61"/>
      <c r="AU10678" s="61"/>
      <c r="AV10678" s="61"/>
      <c r="AW10678" s="61"/>
      <c r="AX10678" s="61"/>
      <c r="AY10678" s="61"/>
      <c r="AZ10678" s="61"/>
      <c r="BA10678" s="61"/>
    </row>
    <row r="10679" spans="39:53" x14ac:dyDescent="0.2">
      <c r="AM10679" s="61"/>
      <c r="AN10679" s="61"/>
      <c r="AO10679" s="171"/>
      <c r="AP10679" s="61"/>
      <c r="AQ10679" s="61"/>
      <c r="AR10679" s="61"/>
      <c r="AS10679" s="61"/>
      <c r="AT10679" s="61"/>
      <c r="AU10679" s="61"/>
      <c r="AV10679" s="61"/>
      <c r="AW10679" s="61"/>
      <c r="AX10679" s="61"/>
      <c r="AY10679" s="61"/>
      <c r="AZ10679" s="61"/>
      <c r="BA10679" s="61"/>
    </row>
    <row r="10680" spans="39:53" x14ac:dyDescent="0.2">
      <c r="AM10680" s="61"/>
      <c r="AN10680" s="61"/>
      <c r="AO10680" s="171"/>
      <c r="AP10680" s="61"/>
      <c r="AQ10680" s="61"/>
      <c r="AR10680" s="61"/>
      <c r="AS10680" s="61"/>
      <c r="AT10680" s="61"/>
      <c r="AU10680" s="61"/>
      <c r="AV10680" s="61"/>
      <c r="AW10680" s="61"/>
      <c r="AX10680" s="61"/>
      <c r="AY10680" s="61"/>
      <c r="AZ10680" s="61"/>
      <c r="BA10680" s="61"/>
    </row>
    <row r="10681" spans="39:53" x14ac:dyDescent="0.2">
      <c r="AM10681" s="61"/>
      <c r="AN10681" s="61"/>
      <c r="AO10681" s="171"/>
      <c r="AP10681" s="61"/>
      <c r="AQ10681" s="61"/>
      <c r="AR10681" s="61"/>
      <c r="AS10681" s="61"/>
      <c r="AT10681" s="61"/>
      <c r="AU10681" s="61"/>
      <c r="AV10681" s="61"/>
      <c r="AW10681" s="61"/>
      <c r="AX10681" s="61"/>
      <c r="AY10681" s="61"/>
      <c r="AZ10681" s="61"/>
      <c r="BA10681" s="61"/>
    </row>
    <row r="10682" spans="39:53" x14ac:dyDescent="0.2">
      <c r="AM10682" s="61"/>
      <c r="AN10682" s="61"/>
      <c r="AO10682" s="171"/>
      <c r="AP10682" s="61"/>
      <c r="AQ10682" s="61"/>
      <c r="AR10682" s="61"/>
      <c r="AS10682" s="61"/>
      <c r="AT10682" s="61"/>
      <c r="AU10682" s="61"/>
      <c r="AV10682" s="61"/>
      <c r="AW10682" s="61"/>
      <c r="AX10682" s="61"/>
      <c r="AY10682" s="61"/>
      <c r="AZ10682" s="61"/>
      <c r="BA10682" s="61"/>
    </row>
    <row r="10683" spans="39:53" x14ac:dyDescent="0.2">
      <c r="AM10683" s="61"/>
      <c r="AN10683" s="61"/>
      <c r="AO10683" s="171"/>
      <c r="AP10683" s="61"/>
      <c r="AQ10683" s="61"/>
      <c r="AR10683" s="61"/>
      <c r="AS10683" s="61"/>
      <c r="AT10683" s="61"/>
      <c r="AU10683" s="61"/>
      <c r="AV10683" s="61"/>
      <c r="AW10683" s="61"/>
      <c r="AX10683" s="61"/>
      <c r="AY10683" s="61"/>
      <c r="AZ10683" s="61"/>
      <c r="BA10683" s="61"/>
    </row>
    <row r="10684" spans="39:53" x14ac:dyDescent="0.2">
      <c r="AM10684" s="61"/>
      <c r="AN10684" s="61"/>
      <c r="AO10684" s="171"/>
      <c r="AP10684" s="61"/>
      <c r="AQ10684" s="61"/>
      <c r="AR10684" s="61"/>
      <c r="AS10684" s="61"/>
      <c r="AT10684" s="61"/>
      <c r="AU10684" s="61"/>
      <c r="AV10684" s="61"/>
      <c r="AW10684" s="61"/>
      <c r="AX10684" s="61"/>
      <c r="AY10684" s="61"/>
      <c r="AZ10684" s="61"/>
      <c r="BA10684" s="61"/>
    </row>
    <row r="10685" spans="39:53" x14ac:dyDescent="0.2">
      <c r="AM10685" s="61"/>
      <c r="AN10685" s="61"/>
      <c r="AO10685" s="171"/>
      <c r="AP10685" s="61"/>
      <c r="AQ10685" s="61"/>
      <c r="AR10685" s="61"/>
      <c r="AS10685" s="61"/>
      <c r="AT10685" s="61"/>
      <c r="AU10685" s="61"/>
      <c r="AV10685" s="61"/>
      <c r="AW10685" s="61"/>
      <c r="AX10685" s="61"/>
      <c r="AY10685" s="61"/>
      <c r="AZ10685" s="61"/>
      <c r="BA10685" s="61"/>
    </row>
    <row r="10686" spans="39:53" x14ac:dyDescent="0.2">
      <c r="AM10686" s="61"/>
      <c r="AN10686" s="61"/>
      <c r="AO10686" s="171"/>
      <c r="AP10686" s="61"/>
      <c r="AQ10686" s="61"/>
      <c r="AR10686" s="61"/>
      <c r="AS10686" s="61"/>
      <c r="AT10686" s="61"/>
      <c r="AU10686" s="61"/>
      <c r="AV10686" s="61"/>
      <c r="AW10686" s="61"/>
      <c r="AX10686" s="61"/>
      <c r="AY10686" s="61"/>
      <c r="AZ10686" s="61"/>
      <c r="BA10686" s="61"/>
    </row>
    <row r="10687" spans="39:53" x14ac:dyDescent="0.2">
      <c r="AM10687" s="61"/>
      <c r="AN10687" s="61"/>
      <c r="AO10687" s="171"/>
      <c r="AP10687" s="61"/>
      <c r="AQ10687" s="61"/>
      <c r="AR10687" s="61"/>
      <c r="AS10687" s="61"/>
      <c r="AT10687" s="61"/>
      <c r="AU10687" s="61"/>
      <c r="AV10687" s="61"/>
      <c r="AW10687" s="61"/>
      <c r="AX10687" s="61"/>
      <c r="AY10687" s="61"/>
      <c r="AZ10687" s="61"/>
      <c r="BA10687" s="61"/>
    </row>
    <row r="10688" spans="39:53" x14ac:dyDescent="0.2">
      <c r="AM10688" s="61"/>
      <c r="AN10688" s="61"/>
      <c r="AO10688" s="171"/>
      <c r="AP10688" s="61"/>
      <c r="AQ10688" s="61"/>
      <c r="AR10688" s="61"/>
      <c r="AS10688" s="61"/>
      <c r="AT10688" s="61"/>
      <c r="AU10688" s="61"/>
      <c r="AV10688" s="61"/>
      <c r="AW10688" s="61"/>
      <c r="AX10688" s="61"/>
      <c r="AY10688" s="61"/>
      <c r="AZ10688" s="61"/>
      <c r="BA10688" s="61"/>
    </row>
    <row r="10689" spans="39:53" x14ac:dyDescent="0.2">
      <c r="AM10689" s="61"/>
      <c r="AN10689" s="61"/>
      <c r="AO10689" s="171"/>
      <c r="AP10689" s="61"/>
      <c r="AQ10689" s="61"/>
      <c r="AR10689" s="61"/>
      <c r="AS10689" s="61"/>
      <c r="AT10689" s="61"/>
      <c r="AU10689" s="61"/>
      <c r="AV10689" s="61"/>
      <c r="AW10689" s="61"/>
      <c r="AX10689" s="61"/>
      <c r="AY10689" s="61"/>
      <c r="AZ10689" s="61"/>
      <c r="BA10689" s="61"/>
    </row>
    <row r="10690" spans="39:53" x14ac:dyDescent="0.2">
      <c r="AM10690" s="61"/>
      <c r="AN10690" s="61"/>
      <c r="AO10690" s="171"/>
      <c r="AP10690" s="61"/>
      <c r="AQ10690" s="61"/>
      <c r="AR10690" s="61"/>
      <c r="AS10690" s="61"/>
      <c r="AT10690" s="61"/>
      <c r="AU10690" s="61"/>
      <c r="AV10690" s="61"/>
      <c r="AW10690" s="61"/>
      <c r="AX10690" s="61"/>
      <c r="AY10690" s="61"/>
      <c r="AZ10690" s="61"/>
      <c r="BA10690" s="61"/>
    </row>
    <row r="10691" spans="39:53" x14ac:dyDescent="0.2">
      <c r="AM10691" s="61"/>
      <c r="AN10691" s="61"/>
      <c r="AO10691" s="171"/>
      <c r="AP10691" s="61"/>
      <c r="AQ10691" s="61"/>
      <c r="AR10691" s="61"/>
      <c r="AS10691" s="61"/>
      <c r="AT10691" s="61"/>
      <c r="AU10691" s="61"/>
      <c r="AV10691" s="61"/>
      <c r="AW10691" s="61"/>
      <c r="AX10691" s="61"/>
      <c r="AY10691" s="61"/>
      <c r="AZ10691" s="61"/>
      <c r="BA10691" s="61"/>
    </row>
    <row r="10692" spans="39:53" x14ac:dyDescent="0.2">
      <c r="AM10692" s="61"/>
      <c r="AN10692" s="61"/>
      <c r="AO10692" s="171"/>
      <c r="AP10692" s="61"/>
      <c r="AQ10692" s="61"/>
      <c r="AR10692" s="61"/>
      <c r="AS10692" s="61"/>
      <c r="AT10692" s="61"/>
      <c r="AU10692" s="61"/>
      <c r="AV10692" s="61"/>
      <c r="AW10692" s="61"/>
      <c r="AX10692" s="61"/>
      <c r="AY10692" s="61"/>
      <c r="AZ10692" s="61"/>
      <c r="BA10692" s="61"/>
    </row>
    <row r="10693" spans="39:53" x14ac:dyDescent="0.2">
      <c r="AM10693" s="61"/>
      <c r="AN10693" s="61"/>
      <c r="AO10693" s="171"/>
      <c r="AP10693" s="61"/>
      <c r="AQ10693" s="61"/>
      <c r="AR10693" s="61"/>
      <c r="AS10693" s="61"/>
      <c r="AT10693" s="61"/>
      <c r="AU10693" s="61"/>
      <c r="AV10693" s="61"/>
      <c r="AW10693" s="61"/>
      <c r="AX10693" s="61"/>
      <c r="AY10693" s="61"/>
      <c r="AZ10693" s="61"/>
      <c r="BA10693" s="61"/>
    </row>
    <row r="10694" spans="39:53" x14ac:dyDescent="0.2">
      <c r="AM10694" s="61"/>
      <c r="AN10694" s="61"/>
      <c r="AO10694" s="171"/>
      <c r="AP10694" s="61"/>
      <c r="AQ10694" s="61"/>
      <c r="AR10694" s="61"/>
      <c r="AS10694" s="61"/>
      <c r="AT10694" s="61"/>
      <c r="AU10694" s="61"/>
      <c r="AV10694" s="61"/>
      <c r="AW10694" s="61"/>
      <c r="AX10694" s="61"/>
      <c r="AY10694" s="61"/>
      <c r="AZ10694" s="61"/>
      <c r="BA10694" s="61"/>
    </row>
    <row r="10695" spans="39:53" x14ac:dyDescent="0.2">
      <c r="AM10695" s="61"/>
      <c r="AN10695" s="61"/>
      <c r="AO10695" s="171"/>
      <c r="AP10695" s="61"/>
      <c r="AQ10695" s="61"/>
      <c r="AR10695" s="61"/>
      <c r="AS10695" s="61"/>
      <c r="AT10695" s="61"/>
      <c r="AU10695" s="61"/>
      <c r="AV10695" s="61"/>
      <c r="AW10695" s="61"/>
      <c r="AX10695" s="61"/>
      <c r="AY10695" s="61"/>
      <c r="AZ10695" s="61"/>
      <c r="BA10695" s="61"/>
    </row>
    <row r="10696" spans="39:53" x14ac:dyDescent="0.2">
      <c r="AM10696" s="61"/>
      <c r="AN10696" s="61"/>
      <c r="AO10696" s="171"/>
      <c r="AP10696" s="61"/>
      <c r="AQ10696" s="61"/>
      <c r="AR10696" s="61"/>
      <c r="AS10696" s="61"/>
      <c r="AT10696" s="61"/>
      <c r="AU10696" s="61"/>
      <c r="AV10696" s="61"/>
      <c r="AW10696" s="61"/>
      <c r="AX10696" s="61"/>
      <c r="AY10696" s="61"/>
      <c r="AZ10696" s="61"/>
      <c r="BA10696" s="61"/>
    </row>
    <row r="10697" spans="39:53" x14ac:dyDescent="0.2">
      <c r="AM10697" s="61"/>
      <c r="AN10697" s="61"/>
      <c r="AO10697" s="171"/>
      <c r="AP10697" s="61"/>
      <c r="AQ10697" s="61"/>
      <c r="AR10697" s="61"/>
      <c r="AS10697" s="61"/>
      <c r="AT10697" s="61"/>
      <c r="AU10697" s="61"/>
      <c r="AV10697" s="61"/>
      <c r="AW10697" s="61"/>
      <c r="AX10697" s="61"/>
      <c r="AY10697" s="61"/>
      <c r="AZ10697" s="61"/>
      <c r="BA10697" s="61"/>
    </row>
    <row r="10698" spans="39:53" x14ac:dyDescent="0.2">
      <c r="AM10698" s="61"/>
      <c r="AN10698" s="61"/>
      <c r="AO10698" s="171"/>
      <c r="AP10698" s="61"/>
      <c r="AQ10698" s="61"/>
      <c r="AR10698" s="61"/>
      <c r="AS10698" s="61"/>
      <c r="AT10698" s="61"/>
      <c r="AU10698" s="61"/>
      <c r="AV10698" s="61"/>
      <c r="AW10698" s="61"/>
      <c r="AX10698" s="61"/>
      <c r="AY10698" s="61"/>
      <c r="AZ10698" s="61"/>
      <c r="BA10698" s="61"/>
    </row>
    <row r="10699" spans="39:53" x14ac:dyDescent="0.2">
      <c r="AM10699" s="61"/>
      <c r="AN10699" s="61"/>
      <c r="AO10699" s="171"/>
      <c r="AP10699" s="61"/>
      <c r="AQ10699" s="61"/>
      <c r="AR10699" s="61"/>
      <c r="AS10699" s="61"/>
      <c r="AT10699" s="61"/>
      <c r="AU10699" s="61"/>
      <c r="AV10699" s="61"/>
      <c r="AW10699" s="61"/>
      <c r="AX10699" s="61"/>
      <c r="AY10699" s="61"/>
      <c r="AZ10699" s="61"/>
      <c r="BA10699" s="61"/>
    </row>
    <row r="10700" spans="39:53" x14ac:dyDescent="0.2">
      <c r="AM10700" s="61"/>
      <c r="AN10700" s="61"/>
      <c r="AO10700" s="171"/>
      <c r="AP10700" s="61"/>
      <c r="AQ10700" s="61"/>
      <c r="AR10700" s="61"/>
      <c r="AS10700" s="61"/>
      <c r="AT10700" s="61"/>
      <c r="AU10700" s="61"/>
      <c r="AV10700" s="61"/>
      <c r="AW10700" s="61"/>
      <c r="AX10700" s="61"/>
      <c r="AY10700" s="61"/>
      <c r="AZ10700" s="61"/>
      <c r="BA10700" s="61"/>
    </row>
    <row r="10701" spans="39:53" x14ac:dyDescent="0.2">
      <c r="AM10701" s="61"/>
      <c r="AN10701" s="61"/>
      <c r="AO10701" s="171"/>
      <c r="AP10701" s="61"/>
      <c r="AQ10701" s="61"/>
      <c r="AR10701" s="61"/>
      <c r="AS10701" s="61"/>
      <c r="AT10701" s="61"/>
      <c r="AU10701" s="61"/>
      <c r="AV10701" s="61"/>
      <c r="AW10701" s="61"/>
      <c r="AX10701" s="61"/>
      <c r="AY10701" s="61"/>
      <c r="AZ10701" s="61"/>
      <c r="BA10701" s="61"/>
    </row>
    <row r="10702" spans="39:53" x14ac:dyDescent="0.2">
      <c r="AM10702" s="61"/>
      <c r="AN10702" s="61"/>
      <c r="AO10702" s="171"/>
      <c r="AP10702" s="61"/>
      <c r="AQ10702" s="61"/>
      <c r="AR10702" s="61"/>
      <c r="AS10702" s="61"/>
      <c r="AT10702" s="61"/>
      <c r="AU10702" s="61"/>
      <c r="AV10702" s="61"/>
      <c r="AW10702" s="61"/>
      <c r="AX10702" s="61"/>
      <c r="AY10702" s="61"/>
      <c r="AZ10702" s="61"/>
      <c r="BA10702" s="61"/>
    </row>
    <row r="10703" spans="39:53" x14ac:dyDescent="0.2">
      <c r="AM10703" s="61"/>
      <c r="AN10703" s="61"/>
      <c r="AO10703" s="171"/>
      <c r="AP10703" s="61"/>
      <c r="AQ10703" s="61"/>
      <c r="AR10703" s="61"/>
      <c r="AS10703" s="61"/>
      <c r="AT10703" s="61"/>
      <c r="AU10703" s="61"/>
      <c r="AV10703" s="61"/>
      <c r="AW10703" s="61"/>
      <c r="AX10703" s="61"/>
      <c r="AY10703" s="61"/>
      <c r="AZ10703" s="61"/>
      <c r="BA10703" s="61"/>
    </row>
    <row r="10704" spans="39:53" x14ac:dyDescent="0.2">
      <c r="AM10704" s="61"/>
      <c r="AN10704" s="61"/>
      <c r="AO10704" s="171"/>
      <c r="AP10704" s="61"/>
      <c r="AQ10704" s="61"/>
      <c r="AR10704" s="61"/>
      <c r="AS10704" s="61"/>
      <c r="AT10704" s="61"/>
      <c r="AU10704" s="61"/>
      <c r="AV10704" s="61"/>
      <c r="AW10704" s="61"/>
      <c r="AX10704" s="61"/>
      <c r="AY10704" s="61"/>
      <c r="AZ10704" s="61"/>
      <c r="BA10704" s="61"/>
    </row>
    <row r="10705" spans="39:53" x14ac:dyDescent="0.2">
      <c r="AM10705" s="61"/>
      <c r="AN10705" s="61"/>
      <c r="AO10705" s="171"/>
      <c r="AP10705" s="61"/>
      <c r="AQ10705" s="61"/>
      <c r="AR10705" s="61"/>
      <c r="AS10705" s="61"/>
      <c r="AT10705" s="61"/>
      <c r="AU10705" s="61"/>
      <c r="AV10705" s="61"/>
      <c r="AW10705" s="61"/>
      <c r="AX10705" s="61"/>
      <c r="AY10705" s="61"/>
      <c r="AZ10705" s="61"/>
      <c r="BA10705" s="61"/>
    </row>
    <row r="10706" spans="39:53" x14ac:dyDescent="0.2">
      <c r="AM10706" s="61"/>
      <c r="AN10706" s="61"/>
      <c r="AO10706" s="171"/>
      <c r="AP10706" s="61"/>
      <c r="AQ10706" s="61"/>
      <c r="AR10706" s="61"/>
      <c r="AS10706" s="61"/>
      <c r="AT10706" s="61"/>
      <c r="AU10706" s="61"/>
      <c r="AV10706" s="61"/>
      <c r="AW10706" s="61"/>
      <c r="AX10706" s="61"/>
      <c r="AY10706" s="61"/>
      <c r="AZ10706" s="61"/>
      <c r="BA10706" s="61"/>
    </row>
    <row r="10707" spans="39:53" x14ac:dyDescent="0.2">
      <c r="AM10707" s="61"/>
      <c r="AN10707" s="61"/>
      <c r="AO10707" s="171"/>
      <c r="AP10707" s="61"/>
      <c r="AQ10707" s="61"/>
      <c r="AR10707" s="61"/>
      <c r="AS10707" s="61"/>
      <c r="AT10707" s="61"/>
      <c r="AU10707" s="61"/>
      <c r="AV10707" s="61"/>
      <c r="AW10707" s="61"/>
      <c r="AX10707" s="61"/>
      <c r="AY10707" s="61"/>
      <c r="AZ10707" s="61"/>
      <c r="BA10707" s="61"/>
    </row>
    <row r="10708" spans="39:53" x14ac:dyDescent="0.2">
      <c r="AM10708" s="61"/>
      <c r="AN10708" s="61"/>
      <c r="AO10708" s="171"/>
      <c r="AP10708" s="61"/>
      <c r="AQ10708" s="61"/>
      <c r="AR10708" s="61"/>
      <c r="AS10708" s="61"/>
      <c r="AT10708" s="61"/>
      <c r="AU10708" s="61"/>
      <c r="AV10708" s="61"/>
      <c r="AW10708" s="61"/>
      <c r="AX10708" s="61"/>
      <c r="AY10708" s="61"/>
      <c r="AZ10708" s="61"/>
      <c r="BA10708" s="61"/>
    </row>
    <row r="10709" spans="39:53" x14ac:dyDescent="0.2">
      <c r="AM10709" s="61"/>
      <c r="AN10709" s="61"/>
      <c r="AO10709" s="171"/>
      <c r="AP10709" s="61"/>
      <c r="AQ10709" s="61"/>
      <c r="AR10709" s="61"/>
      <c r="AS10709" s="61"/>
      <c r="AT10709" s="61"/>
      <c r="AU10709" s="61"/>
      <c r="AV10709" s="61"/>
      <c r="AW10709" s="61"/>
      <c r="AX10709" s="61"/>
      <c r="AY10709" s="61"/>
      <c r="AZ10709" s="61"/>
      <c r="BA10709" s="61"/>
    </row>
    <row r="10710" spans="39:53" x14ac:dyDescent="0.2">
      <c r="AM10710" s="61"/>
      <c r="AN10710" s="61"/>
      <c r="AO10710" s="171"/>
      <c r="AP10710" s="61"/>
      <c r="AQ10710" s="61"/>
      <c r="AR10710" s="61"/>
      <c r="AS10710" s="61"/>
      <c r="AT10710" s="61"/>
      <c r="AU10710" s="61"/>
      <c r="AV10710" s="61"/>
      <c r="AW10710" s="61"/>
      <c r="AX10710" s="61"/>
      <c r="AY10710" s="61"/>
      <c r="AZ10710" s="61"/>
      <c r="BA10710" s="61"/>
    </row>
    <row r="10711" spans="39:53" x14ac:dyDescent="0.2">
      <c r="AM10711" s="61"/>
      <c r="AN10711" s="61"/>
      <c r="AO10711" s="171"/>
      <c r="AP10711" s="61"/>
      <c r="AQ10711" s="61"/>
      <c r="AR10711" s="61"/>
      <c r="AS10711" s="61"/>
      <c r="AT10711" s="61"/>
      <c r="AU10711" s="61"/>
      <c r="AV10711" s="61"/>
      <c r="AW10711" s="61"/>
      <c r="AX10711" s="61"/>
      <c r="AY10711" s="61"/>
      <c r="AZ10711" s="61"/>
      <c r="BA10711" s="61"/>
    </row>
    <row r="10712" spans="39:53" x14ac:dyDescent="0.2">
      <c r="AM10712" s="61"/>
      <c r="AN10712" s="61"/>
      <c r="AO10712" s="171"/>
      <c r="AP10712" s="61"/>
      <c r="AQ10712" s="61"/>
      <c r="AR10712" s="61"/>
      <c r="AS10712" s="61"/>
      <c r="AT10712" s="61"/>
      <c r="AU10712" s="61"/>
      <c r="AV10712" s="61"/>
      <c r="AW10712" s="61"/>
      <c r="AX10712" s="61"/>
      <c r="AY10712" s="61"/>
      <c r="AZ10712" s="61"/>
      <c r="BA10712" s="61"/>
    </row>
    <row r="10713" spans="39:53" x14ac:dyDescent="0.2">
      <c r="AM10713" s="61"/>
      <c r="AN10713" s="61"/>
      <c r="AO10713" s="171"/>
      <c r="AP10713" s="61"/>
      <c r="AQ10713" s="61"/>
      <c r="AR10713" s="61"/>
      <c r="AS10713" s="61"/>
      <c r="AT10713" s="61"/>
      <c r="AU10713" s="61"/>
      <c r="AV10713" s="61"/>
      <c r="AW10713" s="61"/>
      <c r="AX10713" s="61"/>
      <c r="AY10713" s="61"/>
      <c r="AZ10713" s="61"/>
      <c r="BA10713" s="61"/>
    </row>
    <row r="10714" spans="39:53" x14ac:dyDescent="0.2">
      <c r="AM10714" s="61"/>
      <c r="AN10714" s="61"/>
      <c r="AO10714" s="171"/>
      <c r="AP10714" s="61"/>
      <c r="AQ10714" s="61"/>
      <c r="AR10714" s="61"/>
      <c r="AS10714" s="61"/>
      <c r="AT10714" s="61"/>
      <c r="AU10714" s="61"/>
      <c r="AV10714" s="61"/>
      <c r="AW10714" s="61"/>
      <c r="AX10714" s="61"/>
      <c r="AY10714" s="61"/>
      <c r="AZ10714" s="61"/>
      <c r="BA10714" s="61"/>
    </row>
    <row r="10715" spans="39:53" x14ac:dyDescent="0.2">
      <c r="AM10715" s="61"/>
      <c r="AN10715" s="61"/>
      <c r="AO10715" s="171"/>
      <c r="AP10715" s="61"/>
      <c r="AQ10715" s="61"/>
      <c r="AR10715" s="61"/>
      <c r="AS10715" s="61"/>
      <c r="AT10715" s="61"/>
      <c r="AU10715" s="61"/>
      <c r="AV10715" s="61"/>
      <c r="AW10715" s="61"/>
      <c r="AX10715" s="61"/>
      <c r="AY10715" s="61"/>
      <c r="AZ10715" s="61"/>
      <c r="BA10715" s="61"/>
    </row>
    <row r="10716" spans="39:53" x14ac:dyDescent="0.2">
      <c r="AM10716" s="61"/>
      <c r="AN10716" s="61"/>
      <c r="AO10716" s="171"/>
      <c r="AP10716" s="61"/>
      <c r="AQ10716" s="61"/>
      <c r="AR10716" s="61"/>
      <c r="AS10716" s="61"/>
      <c r="AT10716" s="61"/>
      <c r="AU10716" s="61"/>
      <c r="AV10716" s="61"/>
      <c r="AW10716" s="61"/>
      <c r="AX10716" s="61"/>
      <c r="AY10716" s="61"/>
      <c r="AZ10716" s="61"/>
      <c r="BA10716" s="61"/>
    </row>
    <row r="10717" spans="39:53" x14ac:dyDescent="0.2">
      <c r="AM10717" s="61"/>
      <c r="AN10717" s="61"/>
      <c r="AO10717" s="171"/>
      <c r="AP10717" s="61"/>
      <c r="AQ10717" s="61"/>
      <c r="AR10717" s="61"/>
      <c r="AS10717" s="61"/>
      <c r="AT10717" s="61"/>
      <c r="AU10717" s="61"/>
      <c r="AV10717" s="61"/>
      <c r="AW10717" s="61"/>
      <c r="AX10717" s="61"/>
      <c r="AY10717" s="61"/>
      <c r="AZ10717" s="61"/>
      <c r="BA10717" s="61"/>
    </row>
    <row r="10718" spans="39:53" x14ac:dyDescent="0.2">
      <c r="AM10718" s="61"/>
      <c r="AN10718" s="61"/>
      <c r="AO10718" s="171"/>
      <c r="AP10718" s="61"/>
      <c r="AQ10718" s="61"/>
      <c r="AR10718" s="61"/>
      <c r="AS10718" s="61"/>
      <c r="AT10718" s="61"/>
      <c r="AU10718" s="61"/>
      <c r="AV10718" s="61"/>
      <c r="AW10718" s="61"/>
      <c r="AX10718" s="61"/>
      <c r="AY10718" s="61"/>
      <c r="AZ10718" s="61"/>
      <c r="BA10718" s="61"/>
    </row>
    <row r="10719" spans="39:53" x14ac:dyDescent="0.2">
      <c r="AM10719" s="61"/>
      <c r="AN10719" s="61"/>
      <c r="AO10719" s="171"/>
      <c r="AP10719" s="61"/>
      <c r="AQ10719" s="61"/>
      <c r="AR10719" s="61"/>
      <c r="AS10719" s="61"/>
      <c r="AT10719" s="61"/>
      <c r="AU10719" s="61"/>
      <c r="AV10719" s="61"/>
      <c r="AW10719" s="61"/>
      <c r="AX10719" s="61"/>
      <c r="AY10719" s="61"/>
      <c r="AZ10719" s="61"/>
      <c r="BA10719" s="61"/>
    </row>
    <row r="10720" spans="39:53" x14ac:dyDescent="0.2">
      <c r="AM10720" s="61"/>
      <c r="AN10720" s="61"/>
      <c r="AO10720" s="171"/>
      <c r="AP10720" s="61"/>
      <c r="AQ10720" s="61"/>
      <c r="AR10720" s="61"/>
      <c r="AS10720" s="61"/>
      <c r="AT10720" s="61"/>
      <c r="AU10720" s="61"/>
      <c r="AV10720" s="61"/>
      <c r="AW10720" s="61"/>
      <c r="AX10720" s="61"/>
      <c r="AY10720" s="61"/>
      <c r="AZ10720" s="61"/>
      <c r="BA10720" s="61"/>
    </row>
    <row r="10721" spans="39:53" x14ac:dyDescent="0.2">
      <c r="AM10721" s="61"/>
      <c r="AN10721" s="61"/>
      <c r="AO10721" s="171"/>
      <c r="AP10721" s="61"/>
      <c r="AQ10721" s="61"/>
      <c r="AR10721" s="61"/>
      <c r="AS10721" s="61"/>
      <c r="AT10721" s="61"/>
      <c r="AU10721" s="61"/>
      <c r="AV10721" s="61"/>
      <c r="AW10721" s="61"/>
      <c r="AX10721" s="61"/>
      <c r="AY10721" s="61"/>
      <c r="AZ10721" s="61"/>
      <c r="BA10721" s="61"/>
    </row>
    <row r="10722" spans="39:53" x14ac:dyDescent="0.2">
      <c r="AM10722" s="61"/>
      <c r="AN10722" s="61"/>
      <c r="AO10722" s="171"/>
      <c r="AP10722" s="61"/>
      <c r="AQ10722" s="61"/>
      <c r="AR10722" s="61"/>
      <c r="AS10722" s="61"/>
      <c r="AT10722" s="61"/>
      <c r="AU10722" s="61"/>
      <c r="AV10722" s="61"/>
      <c r="AW10722" s="61"/>
      <c r="AX10722" s="61"/>
      <c r="AY10722" s="61"/>
      <c r="AZ10722" s="61"/>
      <c r="BA10722" s="61"/>
    </row>
    <row r="10723" spans="39:53" x14ac:dyDescent="0.2">
      <c r="AM10723" s="61"/>
      <c r="AN10723" s="61"/>
      <c r="AO10723" s="171"/>
      <c r="AP10723" s="61"/>
      <c r="AQ10723" s="61"/>
      <c r="AR10723" s="61"/>
      <c r="AS10723" s="61"/>
      <c r="AT10723" s="61"/>
      <c r="AU10723" s="61"/>
      <c r="AV10723" s="61"/>
      <c r="AW10723" s="61"/>
      <c r="AX10723" s="61"/>
      <c r="AY10723" s="61"/>
      <c r="AZ10723" s="61"/>
      <c r="BA10723" s="61"/>
    </row>
    <row r="10724" spans="39:53" x14ac:dyDescent="0.2">
      <c r="AM10724" s="61"/>
      <c r="AN10724" s="61"/>
      <c r="AO10724" s="171"/>
      <c r="AP10724" s="61"/>
      <c r="AQ10724" s="61"/>
      <c r="AR10724" s="61"/>
      <c r="AS10724" s="61"/>
      <c r="AT10724" s="61"/>
      <c r="AU10724" s="61"/>
      <c r="AV10724" s="61"/>
      <c r="AW10724" s="61"/>
      <c r="AX10724" s="61"/>
      <c r="AY10724" s="61"/>
      <c r="AZ10724" s="61"/>
      <c r="BA10724" s="61"/>
    </row>
    <row r="10725" spans="39:53" x14ac:dyDescent="0.2">
      <c r="AM10725" s="61"/>
      <c r="AN10725" s="61"/>
      <c r="AO10725" s="171"/>
      <c r="AP10725" s="61"/>
      <c r="AQ10725" s="61"/>
      <c r="AR10725" s="61"/>
      <c r="AS10725" s="61"/>
      <c r="AT10725" s="61"/>
      <c r="AU10725" s="61"/>
      <c r="AV10725" s="61"/>
      <c r="AW10725" s="61"/>
      <c r="AX10725" s="61"/>
      <c r="AY10725" s="61"/>
      <c r="AZ10725" s="61"/>
      <c r="BA10725" s="61"/>
    </row>
    <row r="10726" spans="39:53" x14ac:dyDescent="0.2">
      <c r="AM10726" s="61"/>
      <c r="AN10726" s="61"/>
      <c r="AO10726" s="171"/>
      <c r="AP10726" s="61"/>
      <c r="AQ10726" s="61"/>
      <c r="AR10726" s="61"/>
      <c r="AS10726" s="61"/>
      <c r="AT10726" s="61"/>
      <c r="AU10726" s="61"/>
      <c r="AV10726" s="61"/>
      <c r="AW10726" s="61"/>
      <c r="AX10726" s="61"/>
      <c r="AY10726" s="61"/>
      <c r="AZ10726" s="61"/>
      <c r="BA10726" s="61"/>
    </row>
    <row r="10727" spans="39:53" x14ac:dyDescent="0.2">
      <c r="AM10727" s="61"/>
      <c r="AN10727" s="61"/>
      <c r="AO10727" s="171"/>
      <c r="AP10727" s="61"/>
      <c r="AQ10727" s="61"/>
      <c r="AR10727" s="61"/>
      <c r="AS10727" s="61"/>
      <c r="AT10727" s="61"/>
      <c r="AU10727" s="61"/>
      <c r="AV10727" s="61"/>
      <c r="AW10727" s="61"/>
      <c r="AX10727" s="61"/>
      <c r="AY10727" s="61"/>
      <c r="AZ10727" s="61"/>
      <c r="BA10727" s="61"/>
    </row>
    <row r="10728" spans="39:53" x14ac:dyDescent="0.2">
      <c r="AM10728" s="61"/>
      <c r="AN10728" s="61"/>
      <c r="AO10728" s="171"/>
      <c r="AP10728" s="61"/>
      <c r="AQ10728" s="61"/>
      <c r="AR10728" s="61"/>
      <c r="AS10728" s="61"/>
      <c r="AT10728" s="61"/>
      <c r="AU10728" s="61"/>
      <c r="AV10728" s="61"/>
      <c r="AW10728" s="61"/>
      <c r="AX10728" s="61"/>
      <c r="AY10728" s="61"/>
      <c r="AZ10728" s="61"/>
      <c r="BA10728" s="61"/>
    </row>
    <row r="10729" spans="39:53" x14ac:dyDescent="0.2">
      <c r="AM10729" s="61"/>
      <c r="AN10729" s="61"/>
      <c r="AO10729" s="171"/>
      <c r="AP10729" s="61"/>
      <c r="AQ10729" s="61"/>
      <c r="AR10729" s="61"/>
      <c r="AS10729" s="61"/>
      <c r="AT10729" s="61"/>
      <c r="AU10729" s="61"/>
      <c r="AV10729" s="61"/>
      <c r="AW10729" s="61"/>
      <c r="AX10729" s="61"/>
      <c r="AY10729" s="61"/>
      <c r="AZ10729" s="61"/>
      <c r="BA10729" s="61"/>
    </row>
    <row r="10730" spans="39:53" x14ac:dyDescent="0.2">
      <c r="AM10730" s="61"/>
      <c r="AN10730" s="61"/>
      <c r="AO10730" s="171"/>
      <c r="AP10730" s="61"/>
      <c r="AQ10730" s="61"/>
      <c r="AR10730" s="61"/>
      <c r="AS10730" s="61"/>
      <c r="AT10730" s="61"/>
      <c r="AU10730" s="61"/>
      <c r="AV10730" s="61"/>
      <c r="AW10730" s="61"/>
      <c r="AX10730" s="61"/>
      <c r="AY10730" s="61"/>
      <c r="AZ10730" s="61"/>
      <c r="BA10730" s="61"/>
    </row>
    <row r="10731" spans="39:53" x14ac:dyDescent="0.2">
      <c r="AM10731" s="61"/>
      <c r="AN10731" s="61"/>
      <c r="AO10731" s="171"/>
      <c r="AP10731" s="61"/>
      <c r="AQ10731" s="61"/>
      <c r="AR10731" s="61"/>
      <c r="AS10731" s="61"/>
      <c r="AT10731" s="61"/>
      <c r="AU10731" s="61"/>
      <c r="AV10731" s="61"/>
      <c r="AW10731" s="61"/>
      <c r="AX10731" s="61"/>
      <c r="AY10731" s="61"/>
      <c r="AZ10731" s="61"/>
      <c r="BA10731" s="61"/>
    </row>
    <row r="10732" spans="39:53" x14ac:dyDescent="0.2">
      <c r="AM10732" s="61"/>
      <c r="AN10732" s="61"/>
      <c r="AO10732" s="171"/>
      <c r="AP10732" s="61"/>
      <c r="AQ10732" s="61"/>
      <c r="AR10732" s="61"/>
      <c r="AS10732" s="61"/>
      <c r="AT10732" s="61"/>
      <c r="AU10732" s="61"/>
      <c r="AV10732" s="61"/>
      <c r="AW10732" s="61"/>
      <c r="AX10732" s="61"/>
      <c r="AY10732" s="61"/>
      <c r="AZ10732" s="61"/>
      <c r="BA10732" s="61"/>
    </row>
    <row r="10733" spans="39:53" x14ac:dyDescent="0.2">
      <c r="AM10733" s="61"/>
      <c r="AN10733" s="61"/>
      <c r="AO10733" s="171"/>
      <c r="AP10733" s="61"/>
      <c r="AQ10733" s="61"/>
      <c r="AR10733" s="61"/>
      <c r="AS10733" s="61"/>
      <c r="AT10733" s="61"/>
      <c r="AU10733" s="61"/>
      <c r="AV10733" s="61"/>
      <c r="AW10733" s="61"/>
      <c r="AX10733" s="61"/>
      <c r="AY10733" s="61"/>
      <c r="AZ10733" s="61"/>
      <c r="BA10733" s="61"/>
    </row>
    <row r="10734" spans="39:53" x14ac:dyDescent="0.2">
      <c r="AM10734" s="61"/>
      <c r="AN10734" s="61"/>
      <c r="AO10734" s="171"/>
      <c r="AP10734" s="61"/>
      <c r="AQ10734" s="61"/>
      <c r="AR10734" s="61"/>
      <c r="AS10734" s="61"/>
      <c r="AT10734" s="61"/>
      <c r="AU10734" s="61"/>
      <c r="AV10734" s="61"/>
      <c r="AW10734" s="61"/>
      <c r="AX10734" s="61"/>
      <c r="AY10734" s="61"/>
      <c r="AZ10734" s="61"/>
      <c r="BA10734" s="61"/>
    </row>
    <row r="10735" spans="39:53" x14ac:dyDescent="0.2">
      <c r="AM10735" s="61"/>
      <c r="AN10735" s="61"/>
      <c r="AO10735" s="171"/>
      <c r="AP10735" s="61"/>
      <c r="AQ10735" s="61"/>
      <c r="AR10735" s="61"/>
      <c r="AS10735" s="61"/>
      <c r="AT10735" s="61"/>
      <c r="AU10735" s="61"/>
      <c r="AV10735" s="61"/>
      <c r="AW10735" s="61"/>
      <c r="AX10735" s="61"/>
      <c r="AY10735" s="61"/>
      <c r="AZ10735" s="61"/>
      <c r="BA10735" s="61"/>
    </row>
    <row r="10736" spans="39:53" x14ac:dyDescent="0.2">
      <c r="AM10736" s="61"/>
      <c r="AN10736" s="61"/>
      <c r="AO10736" s="171"/>
      <c r="AP10736" s="61"/>
      <c r="AQ10736" s="61"/>
      <c r="AR10736" s="61"/>
      <c r="AS10736" s="61"/>
      <c r="AT10736" s="61"/>
      <c r="AU10736" s="61"/>
      <c r="AV10736" s="61"/>
      <c r="AW10736" s="61"/>
      <c r="AX10736" s="61"/>
      <c r="AY10736" s="61"/>
      <c r="AZ10736" s="61"/>
      <c r="BA10736" s="61"/>
    </row>
    <row r="10737" spans="39:53" x14ac:dyDescent="0.2">
      <c r="AM10737" s="61"/>
      <c r="AN10737" s="61"/>
      <c r="AO10737" s="171"/>
      <c r="AP10737" s="61"/>
      <c r="AQ10737" s="61"/>
      <c r="AR10737" s="61"/>
      <c r="AS10737" s="61"/>
      <c r="AT10737" s="61"/>
      <c r="AU10737" s="61"/>
      <c r="AV10737" s="61"/>
      <c r="AW10737" s="61"/>
      <c r="AX10737" s="61"/>
      <c r="AY10737" s="61"/>
      <c r="AZ10737" s="61"/>
      <c r="BA10737" s="61"/>
    </row>
    <row r="10738" spans="39:53" x14ac:dyDescent="0.2">
      <c r="AM10738" s="61"/>
      <c r="AN10738" s="61"/>
      <c r="AO10738" s="171"/>
      <c r="AP10738" s="61"/>
      <c r="AQ10738" s="61"/>
      <c r="AR10738" s="61"/>
      <c r="AS10738" s="61"/>
      <c r="AT10738" s="61"/>
      <c r="AU10738" s="61"/>
      <c r="AV10738" s="61"/>
      <c r="AW10738" s="61"/>
      <c r="AX10738" s="61"/>
      <c r="AY10738" s="61"/>
      <c r="AZ10738" s="61"/>
      <c r="BA10738" s="61"/>
    </row>
    <row r="10739" spans="39:53" x14ac:dyDescent="0.2">
      <c r="AM10739" s="61"/>
      <c r="AN10739" s="61"/>
      <c r="AO10739" s="171"/>
      <c r="AP10739" s="61"/>
      <c r="AQ10739" s="61"/>
      <c r="AR10739" s="61"/>
      <c r="AS10739" s="61"/>
      <c r="AT10739" s="61"/>
      <c r="AU10739" s="61"/>
      <c r="AV10739" s="61"/>
      <c r="AW10739" s="61"/>
      <c r="AX10739" s="61"/>
      <c r="AY10739" s="61"/>
      <c r="AZ10739" s="61"/>
      <c r="BA10739" s="61"/>
    </row>
    <row r="10740" spans="39:53" x14ac:dyDescent="0.2">
      <c r="AM10740" s="61"/>
      <c r="AN10740" s="61"/>
      <c r="AO10740" s="171"/>
      <c r="AP10740" s="61"/>
      <c r="AQ10740" s="61"/>
      <c r="AR10740" s="61"/>
      <c r="AS10740" s="61"/>
      <c r="AT10740" s="61"/>
      <c r="AU10740" s="61"/>
      <c r="AV10740" s="61"/>
      <c r="AW10740" s="61"/>
      <c r="AX10740" s="61"/>
      <c r="AY10740" s="61"/>
      <c r="AZ10740" s="61"/>
      <c r="BA10740" s="61"/>
    </row>
    <row r="10741" spans="39:53" x14ac:dyDescent="0.2">
      <c r="AM10741" s="61"/>
      <c r="AN10741" s="61"/>
      <c r="AO10741" s="171"/>
      <c r="AP10741" s="61"/>
      <c r="AQ10741" s="61"/>
      <c r="AR10741" s="61"/>
      <c r="AS10741" s="61"/>
      <c r="AT10741" s="61"/>
      <c r="AU10741" s="61"/>
      <c r="AV10741" s="61"/>
      <c r="AW10741" s="61"/>
      <c r="AX10741" s="61"/>
      <c r="AY10741" s="61"/>
      <c r="AZ10741" s="61"/>
      <c r="BA10741" s="61"/>
    </row>
    <row r="10742" spans="39:53" x14ac:dyDescent="0.2">
      <c r="AM10742" s="61"/>
      <c r="AN10742" s="61"/>
      <c r="AO10742" s="171"/>
      <c r="AP10742" s="61"/>
      <c r="AQ10742" s="61"/>
      <c r="AR10742" s="61"/>
      <c r="AS10742" s="61"/>
      <c r="AT10742" s="61"/>
      <c r="AU10742" s="61"/>
      <c r="AV10742" s="61"/>
      <c r="AW10742" s="61"/>
      <c r="AX10742" s="61"/>
      <c r="AY10742" s="61"/>
      <c r="AZ10742" s="61"/>
      <c r="BA10742" s="61"/>
    </row>
    <row r="10743" spans="39:53" x14ac:dyDescent="0.2">
      <c r="AM10743" s="61"/>
      <c r="AN10743" s="61"/>
      <c r="AO10743" s="171"/>
      <c r="AP10743" s="61"/>
      <c r="AQ10743" s="61"/>
      <c r="AR10743" s="61"/>
      <c r="AS10743" s="61"/>
      <c r="AT10743" s="61"/>
      <c r="AU10743" s="61"/>
      <c r="AV10743" s="61"/>
      <c r="AW10743" s="61"/>
      <c r="AX10743" s="61"/>
      <c r="AY10743" s="61"/>
      <c r="AZ10743" s="61"/>
      <c r="BA10743" s="61"/>
    </row>
    <row r="10744" spans="39:53" x14ac:dyDescent="0.2">
      <c r="AM10744" s="61"/>
      <c r="AN10744" s="61"/>
      <c r="AO10744" s="171"/>
      <c r="AP10744" s="61"/>
      <c r="AQ10744" s="61"/>
      <c r="AR10744" s="61"/>
      <c r="AS10744" s="61"/>
      <c r="AT10744" s="61"/>
      <c r="AU10744" s="61"/>
      <c r="AV10744" s="61"/>
      <c r="AW10744" s="61"/>
      <c r="AX10744" s="61"/>
      <c r="AY10744" s="61"/>
      <c r="AZ10744" s="61"/>
      <c r="BA10744" s="61"/>
    </row>
    <row r="10745" spans="39:53" x14ac:dyDescent="0.2">
      <c r="AM10745" s="61"/>
      <c r="AN10745" s="61"/>
      <c r="AO10745" s="171"/>
      <c r="AP10745" s="61"/>
      <c r="AQ10745" s="61"/>
      <c r="AR10745" s="61"/>
      <c r="AS10745" s="61"/>
      <c r="AT10745" s="61"/>
      <c r="AU10745" s="61"/>
      <c r="AV10745" s="61"/>
      <c r="AW10745" s="61"/>
      <c r="AX10745" s="61"/>
      <c r="AY10745" s="61"/>
      <c r="AZ10745" s="61"/>
      <c r="BA10745" s="61"/>
    </row>
    <row r="10746" spans="39:53" x14ac:dyDescent="0.2">
      <c r="AM10746" s="61"/>
      <c r="AN10746" s="61"/>
      <c r="AO10746" s="171"/>
      <c r="AP10746" s="61"/>
      <c r="AQ10746" s="61"/>
      <c r="AR10746" s="61"/>
      <c r="AS10746" s="61"/>
      <c r="AT10746" s="61"/>
      <c r="AU10746" s="61"/>
      <c r="AV10746" s="61"/>
      <c r="AW10746" s="61"/>
      <c r="AX10746" s="61"/>
      <c r="AY10746" s="61"/>
      <c r="AZ10746" s="61"/>
      <c r="BA10746" s="61"/>
    </row>
    <row r="10747" spans="39:53" x14ac:dyDescent="0.2">
      <c r="AM10747" s="61"/>
      <c r="AN10747" s="61"/>
      <c r="AO10747" s="171"/>
      <c r="AP10747" s="61"/>
      <c r="AQ10747" s="61"/>
      <c r="AR10747" s="61"/>
      <c r="AS10747" s="61"/>
      <c r="AT10747" s="61"/>
      <c r="AU10747" s="61"/>
      <c r="AV10747" s="61"/>
      <c r="AW10747" s="61"/>
      <c r="AX10747" s="61"/>
      <c r="AY10747" s="61"/>
      <c r="AZ10747" s="61"/>
      <c r="BA10747" s="61"/>
    </row>
    <row r="10748" spans="39:53" x14ac:dyDescent="0.2">
      <c r="AM10748" s="61"/>
      <c r="AN10748" s="61"/>
      <c r="AO10748" s="171"/>
      <c r="AP10748" s="61"/>
      <c r="AQ10748" s="61"/>
      <c r="AR10748" s="61"/>
      <c r="AS10748" s="61"/>
      <c r="AT10748" s="61"/>
      <c r="AU10748" s="61"/>
      <c r="AV10748" s="61"/>
      <c r="AW10748" s="61"/>
      <c r="AX10748" s="61"/>
      <c r="AY10748" s="61"/>
      <c r="AZ10748" s="61"/>
      <c r="BA10748" s="61"/>
    </row>
    <row r="10749" spans="39:53" x14ac:dyDescent="0.2">
      <c r="AM10749" s="61"/>
      <c r="AN10749" s="61"/>
      <c r="AO10749" s="171"/>
      <c r="AP10749" s="61"/>
      <c r="AQ10749" s="61"/>
      <c r="AR10749" s="61"/>
      <c r="AS10749" s="61"/>
      <c r="AT10749" s="61"/>
      <c r="AU10749" s="61"/>
      <c r="AV10749" s="61"/>
      <c r="AW10749" s="61"/>
      <c r="AX10749" s="61"/>
      <c r="AY10749" s="61"/>
      <c r="AZ10749" s="61"/>
      <c r="BA10749" s="61"/>
    </row>
    <row r="10750" spans="39:53" x14ac:dyDescent="0.2">
      <c r="AM10750" s="61"/>
      <c r="AN10750" s="61"/>
      <c r="AO10750" s="171"/>
      <c r="AP10750" s="61"/>
      <c r="AQ10750" s="61"/>
      <c r="AR10750" s="61"/>
      <c r="AS10750" s="61"/>
      <c r="AT10750" s="61"/>
      <c r="AU10750" s="61"/>
      <c r="AV10750" s="61"/>
      <c r="AW10750" s="61"/>
      <c r="AX10750" s="61"/>
      <c r="AY10750" s="61"/>
      <c r="AZ10750" s="61"/>
      <c r="BA10750" s="61"/>
    </row>
    <row r="10751" spans="39:53" x14ac:dyDescent="0.2">
      <c r="AM10751" s="61"/>
      <c r="AN10751" s="61"/>
      <c r="AO10751" s="171"/>
      <c r="AP10751" s="61"/>
      <c r="AQ10751" s="61"/>
      <c r="AR10751" s="61"/>
      <c r="AS10751" s="61"/>
      <c r="AT10751" s="61"/>
      <c r="AU10751" s="61"/>
      <c r="AV10751" s="61"/>
      <c r="AW10751" s="61"/>
      <c r="AX10751" s="61"/>
      <c r="AY10751" s="61"/>
      <c r="AZ10751" s="61"/>
      <c r="BA10751" s="61"/>
    </row>
    <row r="10752" spans="39:53" x14ac:dyDescent="0.2">
      <c r="AM10752" s="61"/>
      <c r="AN10752" s="61"/>
      <c r="AO10752" s="171"/>
      <c r="AP10752" s="61"/>
      <c r="AQ10752" s="61"/>
      <c r="AR10752" s="61"/>
      <c r="AS10752" s="61"/>
      <c r="AT10752" s="61"/>
      <c r="AU10752" s="61"/>
      <c r="AV10752" s="61"/>
      <c r="AW10752" s="61"/>
      <c r="AX10752" s="61"/>
      <c r="AY10752" s="61"/>
      <c r="AZ10752" s="61"/>
      <c r="BA10752" s="61"/>
    </row>
    <row r="10753" spans="39:53" x14ac:dyDescent="0.2">
      <c r="AM10753" s="61"/>
      <c r="AN10753" s="61"/>
      <c r="AO10753" s="171"/>
      <c r="AP10753" s="61"/>
      <c r="AQ10753" s="61"/>
      <c r="AR10753" s="61"/>
      <c r="AS10753" s="61"/>
      <c r="AT10753" s="61"/>
      <c r="AU10753" s="61"/>
      <c r="AV10753" s="61"/>
      <c r="AW10753" s="61"/>
      <c r="AX10753" s="61"/>
      <c r="AY10753" s="61"/>
      <c r="AZ10753" s="61"/>
      <c r="BA10753" s="61"/>
    </row>
    <row r="10754" spans="39:53" x14ac:dyDescent="0.2">
      <c r="AM10754" s="61"/>
      <c r="AN10754" s="61"/>
      <c r="AO10754" s="171"/>
      <c r="AP10754" s="61"/>
      <c r="AQ10754" s="61"/>
      <c r="AR10754" s="61"/>
      <c r="AS10754" s="61"/>
      <c r="AT10754" s="61"/>
      <c r="AU10754" s="61"/>
      <c r="AV10754" s="61"/>
      <c r="AW10754" s="61"/>
      <c r="AX10754" s="61"/>
      <c r="AY10754" s="61"/>
      <c r="AZ10754" s="61"/>
      <c r="BA10754" s="61"/>
    </row>
    <row r="10755" spans="39:53" x14ac:dyDescent="0.2">
      <c r="AM10755" s="61"/>
      <c r="AN10755" s="61"/>
      <c r="AO10755" s="171"/>
      <c r="AP10755" s="61"/>
      <c r="AQ10755" s="61"/>
      <c r="AR10755" s="61"/>
      <c r="AS10755" s="61"/>
      <c r="AT10755" s="61"/>
      <c r="AU10755" s="61"/>
      <c r="AV10755" s="61"/>
      <c r="AW10755" s="61"/>
      <c r="AX10755" s="61"/>
      <c r="AY10755" s="61"/>
      <c r="AZ10755" s="61"/>
      <c r="BA10755" s="61"/>
    </row>
    <row r="10756" spans="39:53" x14ac:dyDescent="0.2">
      <c r="AM10756" s="61"/>
      <c r="AN10756" s="61"/>
      <c r="AO10756" s="171"/>
      <c r="AP10756" s="61"/>
      <c r="AQ10756" s="61"/>
      <c r="AR10756" s="61"/>
      <c r="AS10756" s="61"/>
      <c r="AT10756" s="61"/>
      <c r="AU10756" s="61"/>
      <c r="AV10756" s="61"/>
      <c r="AW10756" s="61"/>
      <c r="AX10756" s="61"/>
      <c r="AY10756" s="61"/>
      <c r="AZ10756" s="61"/>
      <c r="BA10756" s="61"/>
    </row>
    <row r="10757" spans="39:53" x14ac:dyDescent="0.2">
      <c r="AM10757" s="61"/>
      <c r="AN10757" s="61"/>
      <c r="AO10757" s="171"/>
      <c r="AP10757" s="61"/>
      <c r="AQ10757" s="61"/>
      <c r="AR10757" s="61"/>
      <c r="AS10757" s="61"/>
      <c r="AT10757" s="61"/>
      <c r="AU10757" s="61"/>
      <c r="AV10757" s="61"/>
      <c r="AW10757" s="61"/>
      <c r="AX10757" s="61"/>
      <c r="AY10757" s="61"/>
      <c r="AZ10757" s="61"/>
      <c r="BA10757" s="61"/>
    </row>
    <row r="10758" spans="39:53" x14ac:dyDescent="0.2">
      <c r="AM10758" s="61"/>
      <c r="AN10758" s="61"/>
      <c r="AO10758" s="171"/>
      <c r="AP10758" s="61"/>
      <c r="AQ10758" s="61"/>
      <c r="AR10758" s="61"/>
      <c r="AS10758" s="61"/>
      <c r="AT10758" s="61"/>
      <c r="AU10758" s="61"/>
      <c r="AV10758" s="61"/>
      <c r="AW10758" s="61"/>
      <c r="AX10758" s="61"/>
      <c r="AY10758" s="61"/>
      <c r="AZ10758" s="61"/>
      <c r="BA10758" s="61"/>
    </row>
    <row r="10759" spans="39:53" x14ac:dyDescent="0.2">
      <c r="AM10759" s="61"/>
      <c r="AN10759" s="61"/>
      <c r="AO10759" s="171"/>
      <c r="AP10759" s="61"/>
      <c r="AQ10759" s="61"/>
      <c r="AR10759" s="61"/>
      <c r="AS10759" s="61"/>
      <c r="AT10759" s="61"/>
      <c r="AU10759" s="61"/>
      <c r="AV10759" s="61"/>
      <c r="AW10759" s="61"/>
      <c r="AX10759" s="61"/>
      <c r="AY10759" s="61"/>
      <c r="AZ10759" s="61"/>
      <c r="BA10759" s="61"/>
    </row>
    <row r="10760" spans="39:53" x14ac:dyDescent="0.2">
      <c r="AM10760" s="61"/>
      <c r="AN10760" s="61"/>
      <c r="AO10760" s="171"/>
      <c r="AP10760" s="61"/>
      <c r="AQ10760" s="61"/>
      <c r="AR10760" s="61"/>
      <c r="AS10760" s="61"/>
      <c r="AT10760" s="61"/>
      <c r="AU10760" s="61"/>
      <c r="AV10760" s="61"/>
      <c r="AW10760" s="61"/>
      <c r="AX10760" s="61"/>
      <c r="AY10760" s="61"/>
      <c r="AZ10760" s="61"/>
      <c r="BA10760" s="61"/>
    </row>
    <row r="10761" spans="39:53" x14ac:dyDescent="0.2">
      <c r="AM10761" s="61"/>
      <c r="AN10761" s="61"/>
      <c r="AO10761" s="171"/>
      <c r="AP10761" s="61"/>
      <c r="AQ10761" s="61"/>
      <c r="AR10761" s="61"/>
      <c r="AS10761" s="61"/>
      <c r="AT10761" s="61"/>
      <c r="AU10761" s="61"/>
      <c r="AV10761" s="61"/>
      <c r="AW10761" s="61"/>
      <c r="AX10761" s="61"/>
      <c r="AY10761" s="61"/>
      <c r="AZ10761" s="61"/>
      <c r="BA10761" s="61"/>
    </row>
    <row r="10762" spans="39:53" x14ac:dyDescent="0.2">
      <c r="AM10762" s="61"/>
      <c r="AN10762" s="61"/>
      <c r="AO10762" s="171"/>
      <c r="AP10762" s="61"/>
      <c r="AQ10762" s="61"/>
      <c r="AR10762" s="61"/>
      <c r="AS10762" s="61"/>
      <c r="AT10762" s="61"/>
      <c r="AU10762" s="61"/>
      <c r="AV10762" s="61"/>
      <c r="AW10762" s="61"/>
      <c r="AX10762" s="61"/>
      <c r="AY10762" s="61"/>
      <c r="AZ10762" s="61"/>
      <c r="BA10762" s="61"/>
    </row>
    <row r="10763" spans="39:53" x14ac:dyDescent="0.2">
      <c r="AM10763" s="61"/>
      <c r="AN10763" s="61"/>
      <c r="AO10763" s="171"/>
      <c r="AP10763" s="61"/>
      <c r="AQ10763" s="61"/>
      <c r="AR10763" s="61"/>
      <c r="AS10763" s="61"/>
      <c r="AT10763" s="61"/>
      <c r="AU10763" s="61"/>
      <c r="AV10763" s="61"/>
      <c r="AW10763" s="61"/>
      <c r="AX10763" s="61"/>
      <c r="AY10763" s="61"/>
      <c r="AZ10763" s="61"/>
      <c r="BA10763" s="61"/>
    </row>
    <row r="10764" spans="39:53" x14ac:dyDescent="0.2">
      <c r="AM10764" s="61"/>
      <c r="AN10764" s="61"/>
      <c r="AO10764" s="171"/>
      <c r="AP10764" s="61"/>
      <c r="AQ10764" s="61"/>
      <c r="AR10764" s="61"/>
      <c r="AS10764" s="61"/>
      <c r="AT10764" s="61"/>
      <c r="AU10764" s="61"/>
      <c r="AV10764" s="61"/>
      <c r="AW10764" s="61"/>
      <c r="AX10764" s="61"/>
      <c r="AY10764" s="61"/>
      <c r="AZ10764" s="61"/>
      <c r="BA10764" s="61"/>
    </row>
    <row r="10765" spans="39:53" x14ac:dyDescent="0.2">
      <c r="AM10765" s="61"/>
      <c r="AN10765" s="61"/>
      <c r="AO10765" s="171"/>
      <c r="AP10765" s="61"/>
      <c r="AQ10765" s="61"/>
      <c r="AR10765" s="61"/>
      <c r="AS10765" s="61"/>
      <c r="AT10765" s="61"/>
      <c r="AU10765" s="61"/>
      <c r="AV10765" s="61"/>
      <c r="AW10765" s="61"/>
      <c r="AX10765" s="61"/>
      <c r="AY10765" s="61"/>
      <c r="AZ10765" s="61"/>
      <c r="BA10765" s="61"/>
    </row>
    <row r="10766" spans="39:53" x14ac:dyDescent="0.2">
      <c r="AM10766" s="61"/>
      <c r="AN10766" s="61"/>
      <c r="AO10766" s="171"/>
      <c r="AP10766" s="61"/>
      <c r="AQ10766" s="61"/>
      <c r="AR10766" s="61"/>
      <c r="AS10766" s="61"/>
      <c r="AT10766" s="61"/>
      <c r="AU10766" s="61"/>
      <c r="AV10766" s="61"/>
      <c r="AW10766" s="61"/>
      <c r="AX10766" s="61"/>
      <c r="AY10766" s="61"/>
      <c r="AZ10766" s="61"/>
      <c r="BA10766" s="61"/>
    </row>
    <row r="10767" spans="39:53" x14ac:dyDescent="0.2">
      <c r="AM10767" s="61"/>
      <c r="AN10767" s="61"/>
      <c r="AO10767" s="171"/>
      <c r="AP10767" s="61"/>
      <c r="AQ10767" s="61"/>
      <c r="AR10767" s="61"/>
      <c r="AS10767" s="61"/>
      <c r="AT10767" s="61"/>
      <c r="AU10767" s="61"/>
      <c r="AV10767" s="61"/>
      <c r="AW10767" s="61"/>
      <c r="AX10767" s="61"/>
      <c r="AY10767" s="61"/>
      <c r="AZ10767" s="61"/>
      <c r="BA10767" s="61"/>
    </row>
    <row r="10768" spans="39:53" x14ac:dyDescent="0.2">
      <c r="AM10768" s="61"/>
      <c r="AN10768" s="61"/>
      <c r="AO10768" s="171"/>
      <c r="AP10768" s="61"/>
      <c r="AQ10768" s="61"/>
      <c r="AR10768" s="61"/>
      <c r="AS10768" s="61"/>
      <c r="AT10768" s="61"/>
      <c r="AU10768" s="61"/>
      <c r="AV10768" s="61"/>
      <c r="AW10768" s="61"/>
      <c r="AX10768" s="61"/>
      <c r="AY10768" s="61"/>
      <c r="AZ10768" s="61"/>
      <c r="BA10768" s="61"/>
    </row>
    <row r="10769" spans="39:53" x14ac:dyDescent="0.2">
      <c r="AM10769" s="61"/>
      <c r="AN10769" s="61"/>
      <c r="AO10769" s="171"/>
      <c r="AP10769" s="61"/>
      <c r="AQ10769" s="61"/>
      <c r="AR10769" s="61"/>
      <c r="AS10769" s="61"/>
      <c r="AT10769" s="61"/>
      <c r="AU10769" s="61"/>
      <c r="AV10769" s="61"/>
      <c r="AW10769" s="61"/>
      <c r="AX10769" s="61"/>
      <c r="AY10769" s="61"/>
      <c r="AZ10769" s="61"/>
      <c r="BA10769" s="61"/>
    </row>
    <row r="10770" spans="39:53" x14ac:dyDescent="0.2">
      <c r="AM10770" s="61"/>
      <c r="AN10770" s="61"/>
      <c r="AO10770" s="171"/>
      <c r="AP10770" s="61"/>
      <c r="AQ10770" s="61"/>
      <c r="AR10770" s="61"/>
      <c r="AS10770" s="61"/>
      <c r="AT10770" s="61"/>
      <c r="AU10770" s="61"/>
      <c r="AV10770" s="61"/>
      <c r="AW10770" s="61"/>
      <c r="AX10770" s="61"/>
      <c r="AY10770" s="61"/>
      <c r="AZ10770" s="61"/>
      <c r="BA10770" s="61"/>
    </row>
    <row r="10771" spans="39:53" x14ac:dyDescent="0.2">
      <c r="AM10771" s="61"/>
      <c r="AN10771" s="61"/>
      <c r="AO10771" s="171"/>
      <c r="AP10771" s="61"/>
      <c r="AQ10771" s="61"/>
      <c r="AR10771" s="61"/>
      <c r="AS10771" s="61"/>
      <c r="AT10771" s="61"/>
      <c r="AU10771" s="61"/>
      <c r="AV10771" s="61"/>
      <c r="AW10771" s="61"/>
      <c r="AX10771" s="61"/>
      <c r="AY10771" s="61"/>
      <c r="AZ10771" s="61"/>
      <c r="BA10771" s="61"/>
    </row>
    <row r="10772" spans="39:53" x14ac:dyDescent="0.2">
      <c r="AM10772" s="61"/>
      <c r="AN10772" s="61"/>
      <c r="AO10772" s="171"/>
      <c r="AP10772" s="61"/>
      <c r="AQ10772" s="61"/>
      <c r="AR10772" s="61"/>
      <c r="AS10772" s="61"/>
      <c r="AT10772" s="61"/>
      <c r="AU10772" s="61"/>
      <c r="AV10772" s="61"/>
      <c r="AW10772" s="61"/>
      <c r="AX10772" s="61"/>
      <c r="AY10772" s="61"/>
      <c r="AZ10772" s="61"/>
      <c r="BA10772" s="61"/>
    </row>
    <row r="10773" spans="39:53" x14ac:dyDescent="0.2">
      <c r="AM10773" s="61"/>
      <c r="AN10773" s="61"/>
      <c r="AO10773" s="171"/>
      <c r="AP10773" s="61"/>
      <c r="AQ10773" s="61"/>
      <c r="AR10773" s="61"/>
      <c r="AS10773" s="61"/>
      <c r="AT10773" s="61"/>
      <c r="AU10773" s="61"/>
      <c r="AV10773" s="61"/>
      <c r="AW10773" s="61"/>
      <c r="AX10773" s="61"/>
      <c r="AY10773" s="61"/>
      <c r="AZ10773" s="61"/>
      <c r="BA10773" s="61"/>
    </row>
    <row r="10774" spans="39:53" x14ac:dyDescent="0.2">
      <c r="AM10774" s="61"/>
      <c r="AN10774" s="61"/>
      <c r="AO10774" s="171"/>
      <c r="AP10774" s="61"/>
      <c r="AQ10774" s="61"/>
      <c r="AR10774" s="61"/>
      <c r="AS10774" s="61"/>
      <c r="AT10774" s="61"/>
      <c r="AU10774" s="61"/>
      <c r="AV10774" s="61"/>
      <c r="AW10774" s="61"/>
      <c r="AX10774" s="61"/>
      <c r="AY10774" s="61"/>
      <c r="AZ10774" s="61"/>
      <c r="BA10774" s="61"/>
    </row>
    <row r="10775" spans="39:53" x14ac:dyDescent="0.2">
      <c r="AM10775" s="61"/>
      <c r="AN10775" s="61"/>
      <c r="AO10775" s="171"/>
      <c r="AP10775" s="61"/>
      <c r="AQ10775" s="61"/>
      <c r="AR10775" s="61"/>
      <c r="AS10775" s="61"/>
      <c r="AT10775" s="61"/>
      <c r="AU10775" s="61"/>
      <c r="AV10775" s="61"/>
      <c r="AW10775" s="61"/>
      <c r="AX10775" s="61"/>
      <c r="AY10775" s="61"/>
      <c r="AZ10775" s="61"/>
      <c r="BA10775" s="61"/>
    </row>
    <row r="10776" spans="39:53" x14ac:dyDescent="0.2">
      <c r="AM10776" s="61"/>
      <c r="AN10776" s="61"/>
      <c r="AO10776" s="171"/>
      <c r="AP10776" s="61"/>
      <c r="AQ10776" s="61"/>
      <c r="AR10776" s="61"/>
      <c r="AS10776" s="61"/>
      <c r="AT10776" s="61"/>
      <c r="AU10776" s="61"/>
      <c r="AV10776" s="61"/>
      <c r="AW10776" s="61"/>
      <c r="AX10776" s="61"/>
      <c r="AY10776" s="61"/>
      <c r="AZ10776" s="61"/>
      <c r="BA10776" s="61"/>
    </row>
    <row r="10777" spans="39:53" x14ac:dyDescent="0.2">
      <c r="AM10777" s="61"/>
      <c r="AN10777" s="61"/>
      <c r="AO10777" s="171"/>
      <c r="AP10777" s="61"/>
      <c r="AQ10777" s="61"/>
      <c r="AR10777" s="61"/>
      <c r="AS10777" s="61"/>
      <c r="AT10777" s="61"/>
      <c r="AU10777" s="61"/>
      <c r="AV10777" s="61"/>
      <c r="AW10777" s="61"/>
      <c r="AX10777" s="61"/>
      <c r="AY10777" s="61"/>
      <c r="AZ10777" s="61"/>
      <c r="BA10777" s="61"/>
    </row>
    <row r="10778" spans="39:53" x14ac:dyDescent="0.2">
      <c r="AM10778" s="61"/>
      <c r="AN10778" s="61"/>
      <c r="AO10778" s="171"/>
      <c r="AP10778" s="61"/>
      <c r="AQ10778" s="61"/>
      <c r="AR10778" s="61"/>
      <c r="AS10778" s="61"/>
      <c r="AT10778" s="61"/>
      <c r="AU10778" s="61"/>
      <c r="AV10778" s="61"/>
      <c r="AW10778" s="61"/>
      <c r="AX10778" s="61"/>
      <c r="AY10778" s="61"/>
      <c r="AZ10778" s="61"/>
      <c r="BA10778" s="61"/>
    </row>
    <row r="10779" spans="39:53" x14ac:dyDescent="0.2">
      <c r="AM10779" s="61"/>
      <c r="AN10779" s="61"/>
      <c r="AO10779" s="171"/>
      <c r="AP10779" s="61"/>
      <c r="AQ10779" s="61"/>
      <c r="AR10779" s="61"/>
      <c r="AS10779" s="61"/>
      <c r="AT10779" s="61"/>
      <c r="AU10779" s="61"/>
      <c r="AV10779" s="61"/>
      <c r="AW10779" s="61"/>
      <c r="AX10779" s="61"/>
      <c r="AY10779" s="61"/>
      <c r="AZ10779" s="61"/>
      <c r="BA10779" s="61"/>
    </row>
    <row r="10780" spans="39:53" x14ac:dyDescent="0.2">
      <c r="AM10780" s="61"/>
      <c r="AN10780" s="61"/>
      <c r="AO10780" s="171"/>
      <c r="AP10780" s="61"/>
      <c r="AQ10780" s="61"/>
      <c r="AR10780" s="61"/>
      <c r="AS10780" s="61"/>
      <c r="AT10780" s="61"/>
      <c r="AU10780" s="61"/>
      <c r="AV10780" s="61"/>
      <c r="AW10780" s="61"/>
      <c r="AX10780" s="61"/>
      <c r="AY10780" s="61"/>
      <c r="AZ10780" s="61"/>
      <c r="BA10780" s="61"/>
    </row>
    <row r="10781" spans="39:53" x14ac:dyDescent="0.2">
      <c r="AM10781" s="61"/>
      <c r="AN10781" s="61"/>
      <c r="AO10781" s="171"/>
      <c r="AP10781" s="61"/>
      <c r="AQ10781" s="61"/>
      <c r="AR10781" s="61"/>
      <c r="AS10781" s="61"/>
      <c r="AT10781" s="61"/>
      <c r="AU10781" s="61"/>
      <c r="AV10781" s="61"/>
      <c r="AW10781" s="61"/>
      <c r="AX10781" s="61"/>
      <c r="AY10781" s="61"/>
      <c r="AZ10781" s="61"/>
      <c r="BA10781" s="61"/>
    </row>
    <row r="10782" spans="39:53" x14ac:dyDescent="0.2">
      <c r="AM10782" s="61"/>
      <c r="AN10782" s="61"/>
      <c r="AO10782" s="171"/>
      <c r="AP10782" s="61"/>
      <c r="AQ10782" s="61"/>
      <c r="AR10782" s="61"/>
      <c r="AS10782" s="61"/>
      <c r="AT10782" s="61"/>
      <c r="AU10782" s="61"/>
      <c r="AV10782" s="61"/>
      <c r="AW10782" s="61"/>
      <c r="AX10782" s="61"/>
      <c r="AY10782" s="61"/>
      <c r="AZ10782" s="61"/>
      <c r="BA10782" s="61"/>
    </row>
    <row r="10783" spans="39:53" x14ac:dyDescent="0.2">
      <c r="AM10783" s="61"/>
      <c r="AN10783" s="61"/>
      <c r="AO10783" s="171"/>
      <c r="AP10783" s="61"/>
      <c r="AQ10783" s="61"/>
      <c r="AR10783" s="61"/>
      <c r="AS10783" s="61"/>
      <c r="AT10783" s="61"/>
      <c r="AU10783" s="61"/>
      <c r="AV10783" s="61"/>
      <c r="AW10783" s="61"/>
      <c r="AX10783" s="61"/>
      <c r="AY10783" s="61"/>
      <c r="AZ10783" s="61"/>
      <c r="BA10783" s="61"/>
    </row>
    <row r="10784" spans="39:53" x14ac:dyDescent="0.2">
      <c r="AM10784" s="61"/>
      <c r="AN10784" s="61"/>
      <c r="AO10784" s="171"/>
      <c r="AP10784" s="61"/>
      <c r="AQ10784" s="61"/>
      <c r="AR10784" s="61"/>
      <c r="AS10784" s="61"/>
      <c r="AT10784" s="61"/>
      <c r="AU10784" s="61"/>
      <c r="AV10784" s="61"/>
      <c r="AW10784" s="61"/>
      <c r="AX10784" s="61"/>
      <c r="AY10784" s="61"/>
      <c r="AZ10784" s="61"/>
      <c r="BA10784" s="61"/>
    </row>
    <row r="10785" spans="39:53" x14ac:dyDescent="0.2">
      <c r="AM10785" s="61"/>
      <c r="AN10785" s="61"/>
      <c r="AO10785" s="171"/>
      <c r="AP10785" s="61"/>
      <c r="AQ10785" s="61"/>
      <c r="AR10785" s="61"/>
      <c r="AS10785" s="61"/>
      <c r="AT10785" s="61"/>
      <c r="AU10785" s="61"/>
      <c r="AV10785" s="61"/>
      <c r="AW10785" s="61"/>
      <c r="AX10785" s="61"/>
      <c r="AY10785" s="61"/>
      <c r="AZ10785" s="61"/>
      <c r="BA10785" s="61"/>
    </row>
    <row r="10786" spans="39:53" x14ac:dyDescent="0.2">
      <c r="AM10786" s="61"/>
      <c r="AN10786" s="61"/>
      <c r="AO10786" s="171"/>
      <c r="AP10786" s="61"/>
      <c r="AQ10786" s="61"/>
      <c r="AR10786" s="61"/>
      <c r="AS10786" s="61"/>
      <c r="AT10786" s="61"/>
      <c r="AU10786" s="61"/>
      <c r="AV10786" s="61"/>
      <c r="AW10786" s="61"/>
      <c r="AX10786" s="61"/>
      <c r="AY10786" s="61"/>
      <c r="AZ10786" s="61"/>
      <c r="BA10786" s="61"/>
    </row>
    <row r="10787" spans="39:53" x14ac:dyDescent="0.2">
      <c r="AM10787" s="61"/>
      <c r="AN10787" s="61"/>
      <c r="AO10787" s="171"/>
      <c r="AP10787" s="61"/>
      <c r="AQ10787" s="61"/>
      <c r="AR10787" s="61"/>
      <c r="AS10787" s="61"/>
      <c r="AT10787" s="61"/>
      <c r="AU10787" s="61"/>
      <c r="AV10787" s="61"/>
      <c r="AW10787" s="61"/>
      <c r="AX10787" s="61"/>
      <c r="AY10787" s="61"/>
      <c r="AZ10787" s="61"/>
      <c r="BA10787" s="61"/>
    </row>
    <row r="10788" spans="39:53" x14ac:dyDescent="0.2">
      <c r="AM10788" s="61"/>
      <c r="AN10788" s="61"/>
      <c r="AO10788" s="171"/>
      <c r="AP10788" s="61"/>
      <c r="AQ10788" s="61"/>
      <c r="AR10788" s="61"/>
      <c r="AS10788" s="61"/>
      <c r="AT10788" s="61"/>
      <c r="AU10788" s="61"/>
      <c r="AV10788" s="61"/>
      <c r="AW10788" s="61"/>
      <c r="AX10788" s="61"/>
      <c r="AY10788" s="61"/>
      <c r="AZ10788" s="61"/>
      <c r="BA10788" s="61"/>
    </row>
    <row r="10789" spans="39:53" x14ac:dyDescent="0.2">
      <c r="AM10789" s="61"/>
      <c r="AN10789" s="61"/>
      <c r="AO10789" s="171"/>
      <c r="AP10789" s="61"/>
      <c r="AQ10789" s="61"/>
      <c r="AR10789" s="61"/>
      <c r="AS10789" s="61"/>
      <c r="AT10789" s="61"/>
      <c r="AU10789" s="61"/>
      <c r="AV10789" s="61"/>
      <c r="AW10789" s="61"/>
      <c r="AX10789" s="61"/>
      <c r="AY10789" s="61"/>
      <c r="AZ10789" s="61"/>
      <c r="BA10789" s="61"/>
    </row>
    <row r="10790" spans="39:53" x14ac:dyDescent="0.2">
      <c r="AM10790" s="61"/>
      <c r="AN10790" s="61"/>
      <c r="AO10790" s="171"/>
      <c r="AP10790" s="61"/>
      <c r="AQ10790" s="61"/>
      <c r="AR10790" s="61"/>
      <c r="AS10790" s="61"/>
      <c r="AT10790" s="61"/>
      <c r="AU10790" s="61"/>
      <c r="AV10790" s="61"/>
      <c r="AW10790" s="61"/>
      <c r="AX10790" s="61"/>
      <c r="AY10790" s="61"/>
      <c r="AZ10790" s="61"/>
      <c r="BA10790" s="61"/>
    </row>
    <row r="10791" spans="39:53" x14ac:dyDescent="0.2">
      <c r="AM10791" s="61"/>
      <c r="AN10791" s="61"/>
      <c r="AO10791" s="171"/>
      <c r="AP10791" s="61"/>
      <c r="AQ10791" s="61"/>
      <c r="AR10791" s="61"/>
      <c r="AS10791" s="61"/>
      <c r="AT10791" s="61"/>
      <c r="AU10791" s="61"/>
      <c r="AV10791" s="61"/>
      <c r="AW10791" s="61"/>
      <c r="AX10791" s="61"/>
      <c r="AY10791" s="61"/>
      <c r="AZ10791" s="61"/>
      <c r="BA10791" s="61"/>
    </row>
    <row r="10792" spans="39:53" x14ac:dyDescent="0.2">
      <c r="AM10792" s="61"/>
      <c r="AN10792" s="61"/>
      <c r="AO10792" s="171"/>
      <c r="AP10792" s="61"/>
      <c r="AQ10792" s="61"/>
      <c r="AR10792" s="61"/>
      <c r="AS10792" s="61"/>
      <c r="AT10792" s="61"/>
      <c r="AU10792" s="61"/>
      <c r="AV10792" s="61"/>
      <c r="AW10792" s="61"/>
      <c r="AX10792" s="61"/>
      <c r="AY10792" s="61"/>
      <c r="AZ10792" s="61"/>
      <c r="BA10792" s="61"/>
    </row>
    <row r="10793" spans="39:53" x14ac:dyDescent="0.2">
      <c r="AM10793" s="61"/>
      <c r="AN10793" s="61"/>
      <c r="AO10793" s="171"/>
      <c r="AP10793" s="61"/>
      <c r="AQ10793" s="61"/>
      <c r="AR10793" s="61"/>
      <c r="AS10793" s="61"/>
      <c r="AT10793" s="61"/>
      <c r="AU10793" s="61"/>
      <c r="AV10793" s="61"/>
      <c r="AW10793" s="61"/>
      <c r="AX10793" s="61"/>
      <c r="AY10793" s="61"/>
      <c r="AZ10793" s="61"/>
      <c r="BA10793" s="61"/>
    </row>
    <row r="10794" spans="39:53" x14ac:dyDescent="0.2">
      <c r="AM10794" s="61"/>
      <c r="AN10794" s="61"/>
      <c r="AO10794" s="171"/>
      <c r="AP10794" s="61"/>
      <c r="AQ10794" s="61"/>
      <c r="AR10794" s="61"/>
      <c r="AS10794" s="61"/>
      <c r="AT10794" s="61"/>
      <c r="AU10794" s="61"/>
      <c r="AV10794" s="61"/>
      <c r="AW10794" s="61"/>
      <c r="AX10794" s="61"/>
      <c r="AY10794" s="61"/>
      <c r="AZ10794" s="61"/>
      <c r="BA10794" s="61"/>
    </row>
    <row r="10795" spans="39:53" x14ac:dyDescent="0.2">
      <c r="AM10795" s="61"/>
      <c r="AN10795" s="61"/>
      <c r="AO10795" s="171"/>
      <c r="AP10795" s="61"/>
      <c r="AQ10795" s="61"/>
      <c r="AR10795" s="61"/>
      <c r="AS10795" s="61"/>
      <c r="AT10795" s="61"/>
      <c r="AU10795" s="61"/>
      <c r="AV10795" s="61"/>
      <c r="AW10795" s="61"/>
      <c r="AX10795" s="61"/>
      <c r="AY10795" s="61"/>
      <c r="AZ10795" s="61"/>
      <c r="BA10795" s="61"/>
    </row>
    <row r="10796" spans="39:53" x14ac:dyDescent="0.2">
      <c r="AM10796" s="61"/>
      <c r="AN10796" s="61"/>
      <c r="AO10796" s="171"/>
      <c r="AP10796" s="61"/>
      <c r="AQ10796" s="61"/>
      <c r="AR10796" s="61"/>
      <c r="AS10796" s="61"/>
      <c r="AT10796" s="61"/>
      <c r="AU10796" s="61"/>
      <c r="AV10796" s="61"/>
      <c r="AW10796" s="61"/>
      <c r="AX10796" s="61"/>
      <c r="AY10796" s="61"/>
      <c r="AZ10796" s="61"/>
      <c r="BA10796" s="61"/>
    </row>
    <row r="10797" spans="39:53" x14ac:dyDescent="0.2">
      <c r="AM10797" s="61"/>
      <c r="AN10797" s="61"/>
      <c r="AO10797" s="171"/>
      <c r="AP10797" s="61"/>
      <c r="AQ10797" s="61"/>
      <c r="AR10797" s="61"/>
      <c r="AS10797" s="61"/>
      <c r="AT10797" s="61"/>
      <c r="AU10797" s="61"/>
      <c r="AV10797" s="61"/>
      <c r="AW10797" s="61"/>
      <c r="AX10797" s="61"/>
      <c r="AY10797" s="61"/>
      <c r="AZ10797" s="61"/>
      <c r="BA10797" s="61"/>
    </row>
    <row r="10798" spans="39:53" x14ac:dyDescent="0.2">
      <c r="AM10798" s="61"/>
      <c r="AN10798" s="61"/>
      <c r="AO10798" s="171"/>
      <c r="AP10798" s="61"/>
      <c r="AQ10798" s="61"/>
      <c r="AR10798" s="61"/>
      <c r="AS10798" s="61"/>
      <c r="AT10798" s="61"/>
      <c r="AU10798" s="61"/>
      <c r="AV10798" s="61"/>
      <c r="AW10798" s="61"/>
      <c r="AX10798" s="61"/>
      <c r="AY10798" s="61"/>
      <c r="AZ10798" s="61"/>
      <c r="BA10798" s="61"/>
    </row>
    <row r="10799" spans="39:53" x14ac:dyDescent="0.2">
      <c r="AM10799" s="61"/>
      <c r="AN10799" s="61"/>
      <c r="AO10799" s="171"/>
      <c r="AP10799" s="61"/>
      <c r="AQ10799" s="61"/>
      <c r="AR10799" s="61"/>
      <c r="AS10799" s="61"/>
      <c r="AT10799" s="61"/>
      <c r="AU10799" s="61"/>
      <c r="AV10799" s="61"/>
      <c r="AW10799" s="61"/>
      <c r="AX10799" s="61"/>
      <c r="AY10799" s="61"/>
      <c r="AZ10799" s="61"/>
      <c r="BA10799" s="61"/>
    </row>
    <row r="10800" spans="39:53" x14ac:dyDescent="0.2">
      <c r="AM10800" s="61"/>
      <c r="AN10800" s="61"/>
      <c r="AO10800" s="171"/>
      <c r="AP10800" s="61"/>
      <c r="AQ10800" s="61"/>
      <c r="AR10800" s="61"/>
      <c r="AS10800" s="61"/>
      <c r="AT10800" s="61"/>
      <c r="AU10800" s="61"/>
      <c r="AV10800" s="61"/>
      <c r="AW10800" s="61"/>
      <c r="AX10800" s="61"/>
      <c r="AY10800" s="61"/>
      <c r="AZ10800" s="61"/>
      <c r="BA10800" s="61"/>
    </row>
    <row r="10801" spans="39:53" x14ac:dyDescent="0.2">
      <c r="AM10801" s="61"/>
      <c r="AN10801" s="61"/>
      <c r="AO10801" s="171"/>
      <c r="AP10801" s="61"/>
      <c r="AQ10801" s="61"/>
      <c r="AR10801" s="61"/>
      <c r="AS10801" s="61"/>
      <c r="AT10801" s="61"/>
      <c r="AU10801" s="61"/>
      <c r="AV10801" s="61"/>
      <c r="AW10801" s="61"/>
      <c r="AX10801" s="61"/>
      <c r="AY10801" s="61"/>
      <c r="AZ10801" s="61"/>
      <c r="BA10801" s="61"/>
    </row>
    <row r="10802" spans="39:53" x14ac:dyDescent="0.2">
      <c r="AM10802" s="61"/>
      <c r="AN10802" s="61"/>
      <c r="AO10802" s="171"/>
      <c r="AP10802" s="61"/>
      <c r="AQ10802" s="61"/>
      <c r="AR10802" s="61"/>
      <c r="AS10802" s="61"/>
      <c r="AT10802" s="61"/>
      <c r="AU10802" s="61"/>
      <c r="AV10802" s="61"/>
      <c r="AW10802" s="61"/>
      <c r="AX10802" s="61"/>
      <c r="AY10802" s="61"/>
      <c r="AZ10802" s="61"/>
      <c r="BA10802" s="61"/>
    </row>
    <row r="10803" spans="39:53" x14ac:dyDescent="0.2">
      <c r="AM10803" s="61"/>
      <c r="AN10803" s="61"/>
      <c r="AO10803" s="171"/>
      <c r="AP10803" s="61"/>
      <c r="AQ10803" s="61"/>
      <c r="AR10803" s="61"/>
      <c r="AS10803" s="61"/>
      <c r="AT10803" s="61"/>
      <c r="AU10803" s="61"/>
      <c r="AV10803" s="61"/>
      <c r="AW10803" s="61"/>
      <c r="AX10803" s="61"/>
      <c r="AY10803" s="61"/>
      <c r="AZ10803" s="61"/>
      <c r="BA10803" s="61"/>
    </row>
    <row r="10804" spans="39:53" x14ac:dyDescent="0.2">
      <c r="AM10804" s="61"/>
      <c r="AN10804" s="61"/>
      <c r="AO10804" s="171"/>
      <c r="AP10804" s="61"/>
      <c r="AQ10804" s="61"/>
      <c r="AR10804" s="61"/>
      <c r="AS10804" s="61"/>
      <c r="AT10804" s="61"/>
      <c r="AU10804" s="61"/>
      <c r="AV10804" s="61"/>
      <c r="AW10804" s="61"/>
      <c r="AX10804" s="61"/>
      <c r="AY10804" s="61"/>
      <c r="AZ10804" s="61"/>
      <c r="BA10804" s="61"/>
    </row>
    <row r="10805" spans="39:53" x14ac:dyDescent="0.2">
      <c r="AM10805" s="61"/>
      <c r="AN10805" s="61"/>
      <c r="AO10805" s="171"/>
      <c r="AP10805" s="61"/>
      <c r="AQ10805" s="61"/>
      <c r="AR10805" s="61"/>
      <c r="AS10805" s="61"/>
      <c r="AT10805" s="61"/>
      <c r="AU10805" s="61"/>
      <c r="AV10805" s="61"/>
      <c r="AW10805" s="61"/>
      <c r="AX10805" s="61"/>
      <c r="AY10805" s="61"/>
      <c r="AZ10805" s="61"/>
      <c r="BA10805" s="61"/>
    </row>
    <row r="10806" spans="39:53" x14ac:dyDescent="0.2">
      <c r="AM10806" s="61"/>
      <c r="AN10806" s="61"/>
      <c r="AO10806" s="171"/>
      <c r="AP10806" s="61"/>
      <c r="AQ10806" s="61"/>
      <c r="AR10806" s="61"/>
      <c r="AS10806" s="61"/>
      <c r="AT10806" s="61"/>
      <c r="AU10806" s="61"/>
      <c r="AV10806" s="61"/>
      <c r="AW10806" s="61"/>
      <c r="AX10806" s="61"/>
      <c r="AY10806" s="61"/>
      <c r="AZ10806" s="61"/>
      <c r="BA10806" s="61"/>
    </row>
    <row r="10807" spans="39:53" x14ac:dyDescent="0.2">
      <c r="AM10807" s="61"/>
      <c r="AN10807" s="61"/>
      <c r="AO10807" s="171"/>
      <c r="AP10807" s="61"/>
      <c r="AQ10807" s="61"/>
      <c r="AR10807" s="61"/>
      <c r="AS10807" s="61"/>
      <c r="AT10807" s="61"/>
      <c r="AU10807" s="61"/>
      <c r="AV10807" s="61"/>
      <c r="AW10807" s="61"/>
      <c r="AX10807" s="61"/>
      <c r="AY10807" s="61"/>
      <c r="AZ10807" s="61"/>
      <c r="BA10807" s="61"/>
    </row>
    <row r="10808" spans="39:53" x14ac:dyDescent="0.2">
      <c r="AM10808" s="61"/>
      <c r="AN10808" s="61"/>
      <c r="AO10808" s="171"/>
      <c r="AP10808" s="61"/>
      <c r="AQ10808" s="61"/>
      <c r="AR10808" s="61"/>
      <c r="AS10808" s="61"/>
      <c r="AT10808" s="61"/>
      <c r="AU10808" s="61"/>
      <c r="AV10808" s="61"/>
      <c r="AW10808" s="61"/>
      <c r="AX10808" s="61"/>
      <c r="AY10808" s="61"/>
      <c r="AZ10808" s="61"/>
      <c r="BA10808" s="61"/>
    </row>
    <row r="10809" spans="39:53" x14ac:dyDescent="0.2">
      <c r="AM10809" s="61"/>
      <c r="AN10809" s="61"/>
      <c r="AO10809" s="171"/>
      <c r="AP10809" s="61"/>
      <c r="AQ10809" s="61"/>
      <c r="AR10809" s="61"/>
      <c r="AS10809" s="61"/>
      <c r="AT10809" s="61"/>
      <c r="AU10809" s="61"/>
      <c r="AV10809" s="61"/>
      <c r="AW10809" s="61"/>
      <c r="AX10809" s="61"/>
      <c r="AY10809" s="61"/>
      <c r="AZ10809" s="61"/>
      <c r="BA10809" s="61"/>
    </row>
    <row r="10810" spans="39:53" x14ac:dyDescent="0.2">
      <c r="AM10810" s="61"/>
      <c r="AN10810" s="61"/>
      <c r="AO10810" s="171"/>
      <c r="AP10810" s="61"/>
      <c r="AQ10810" s="61"/>
      <c r="AR10810" s="61"/>
      <c r="AS10810" s="61"/>
      <c r="AT10810" s="61"/>
      <c r="AU10810" s="61"/>
      <c r="AV10810" s="61"/>
      <c r="AW10810" s="61"/>
      <c r="AX10810" s="61"/>
      <c r="AY10810" s="61"/>
      <c r="AZ10810" s="61"/>
      <c r="BA10810" s="61"/>
    </row>
    <row r="10811" spans="39:53" x14ac:dyDescent="0.2">
      <c r="AM10811" s="61"/>
      <c r="AN10811" s="61"/>
      <c r="AO10811" s="171"/>
      <c r="AP10811" s="61"/>
      <c r="AQ10811" s="61"/>
      <c r="AR10811" s="61"/>
      <c r="AS10811" s="61"/>
      <c r="AT10811" s="61"/>
      <c r="AU10811" s="61"/>
      <c r="AV10811" s="61"/>
      <c r="AW10811" s="61"/>
      <c r="AX10811" s="61"/>
      <c r="AY10811" s="61"/>
      <c r="AZ10811" s="61"/>
      <c r="BA10811" s="61"/>
    </row>
    <row r="10812" spans="39:53" x14ac:dyDescent="0.2">
      <c r="AM10812" s="61"/>
      <c r="AN10812" s="61"/>
      <c r="AO10812" s="171"/>
      <c r="AP10812" s="61"/>
      <c r="AQ10812" s="61"/>
      <c r="AR10812" s="61"/>
      <c r="AS10812" s="61"/>
      <c r="AT10812" s="61"/>
      <c r="AU10812" s="61"/>
      <c r="AV10812" s="61"/>
      <c r="AW10812" s="61"/>
      <c r="AX10812" s="61"/>
      <c r="AY10812" s="61"/>
      <c r="AZ10812" s="61"/>
      <c r="BA10812" s="61"/>
    </row>
    <row r="10813" spans="39:53" x14ac:dyDescent="0.2">
      <c r="AM10813" s="61"/>
      <c r="AN10813" s="61"/>
      <c r="AO10813" s="171"/>
      <c r="AP10813" s="61"/>
      <c r="AQ10813" s="61"/>
      <c r="AR10813" s="61"/>
      <c r="AS10813" s="61"/>
      <c r="AT10813" s="61"/>
      <c r="AU10813" s="61"/>
      <c r="AV10813" s="61"/>
      <c r="AW10813" s="61"/>
      <c r="AX10813" s="61"/>
      <c r="AY10813" s="61"/>
      <c r="AZ10813" s="61"/>
      <c r="BA10813" s="61"/>
    </row>
    <row r="10814" spans="39:53" x14ac:dyDescent="0.2">
      <c r="AM10814" s="61"/>
      <c r="AN10814" s="61"/>
      <c r="AO10814" s="171"/>
      <c r="AP10814" s="61"/>
      <c r="AQ10814" s="61"/>
      <c r="AR10814" s="61"/>
      <c r="AS10814" s="61"/>
      <c r="AT10814" s="61"/>
      <c r="AU10814" s="61"/>
      <c r="AV10814" s="61"/>
      <c r="AW10814" s="61"/>
      <c r="AX10814" s="61"/>
      <c r="AY10814" s="61"/>
      <c r="AZ10814" s="61"/>
      <c r="BA10814" s="61"/>
    </row>
    <row r="10815" spans="39:53" x14ac:dyDescent="0.2">
      <c r="AM10815" s="61"/>
      <c r="AN10815" s="61"/>
      <c r="AO10815" s="171"/>
      <c r="AP10815" s="61"/>
      <c r="AQ10815" s="61"/>
      <c r="AR10815" s="61"/>
      <c r="AS10815" s="61"/>
      <c r="AT10815" s="61"/>
      <c r="AU10815" s="61"/>
      <c r="AV10815" s="61"/>
      <c r="AW10815" s="61"/>
      <c r="AX10815" s="61"/>
      <c r="AY10815" s="61"/>
      <c r="AZ10815" s="61"/>
      <c r="BA10815" s="61"/>
    </row>
    <row r="10816" spans="39:53" x14ac:dyDescent="0.2">
      <c r="AM10816" s="61"/>
      <c r="AN10816" s="61"/>
      <c r="AO10816" s="171"/>
      <c r="AP10816" s="61"/>
      <c r="AQ10816" s="61"/>
      <c r="AR10816" s="61"/>
      <c r="AS10816" s="61"/>
      <c r="AT10816" s="61"/>
      <c r="AU10816" s="61"/>
      <c r="AV10816" s="61"/>
      <c r="AW10816" s="61"/>
      <c r="AX10816" s="61"/>
      <c r="AY10816" s="61"/>
      <c r="AZ10816" s="61"/>
      <c r="BA10816" s="61"/>
    </row>
    <row r="10817" spans="39:53" x14ac:dyDescent="0.2">
      <c r="AM10817" s="61"/>
      <c r="AN10817" s="61"/>
      <c r="AO10817" s="171"/>
      <c r="AP10817" s="61"/>
      <c r="AQ10817" s="61"/>
      <c r="AR10817" s="61"/>
      <c r="AS10817" s="61"/>
      <c r="AT10817" s="61"/>
      <c r="AU10817" s="61"/>
      <c r="AV10817" s="61"/>
      <c r="AW10817" s="61"/>
      <c r="AX10817" s="61"/>
      <c r="AY10817" s="61"/>
      <c r="AZ10817" s="61"/>
      <c r="BA10817" s="61"/>
    </row>
    <row r="10818" spans="39:53" x14ac:dyDescent="0.2">
      <c r="AM10818" s="61"/>
      <c r="AN10818" s="61"/>
      <c r="AO10818" s="171"/>
      <c r="AP10818" s="61"/>
      <c r="AQ10818" s="61"/>
      <c r="AR10818" s="61"/>
      <c r="AS10818" s="61"/>
      <c r="AT10818" s="61"/>
      <c r="AU10818" s="61"/>
      <c r="AV10818" s="61"/>
      <c r="AW10818" s="61"/>
      <c r="AX10818" s="61"/>
      <c r="AY10818" s="61"/>
      <c r="AZ10818" s="61"/>
      <c r="BA10818" s="61"/>
    </row>
    <row r="10819" spans="39:53" x14ac:dyDescent="0.2">
      <c r="AM10819" s="61"/>
      <c r="AN10819" s="61"/>
      <c r="AO10819" s="171"/>
      <c r="AP10819" s="61"/>
      <c r="AQ10819" s="61"/>
      <c r="AR10819" s="61"/>
      <c r="AS10819" s="61"/>
      <c r="AT10819" s="61"/>
      <c r="AU10819" s="61"/>
      <c r="AV10819" s="61"/>
      <c r="AW10819" s="61"/>
      <c r="AX10819" s="61"/>
      <c r="AY10819" s="61"/>
      <c r="AZ10819" s="61"/>
      <c r="BA10819" s="61"/>
    </row>
    <row r="10820" spans="39:53" x14ac:dyDescent="0.2">
      <c r="AM10820" s="61"/>
      <c r="AN10820" s="61"/>
      <c r="AO10820" s="171"/>
      <c r="AP10820" s="61"/>
      <c r="AQ10820" s="61"/>
      <c r="AR10820" s="61"/>
      <c r="AS10820" s="61"/>
      <c r="AT10820" s="61"/>
      <c r="AU10820" s="61"/>
      <c r="AV10820" s="61"/>
      <c r="AW10820" s="61"/>
      <c r="AX10820" s="61"/>
      <c r="AY10820" s="61"/>
      <c r="AZ10820" s="61"/>
      <c r="BA10820" s="61"/>
    </row>
    <row r="10821" spans="39:53" x14ac:dyDescent="0.2">
      <c r="AM10821" s="61"/>
      <c r="AN10821" s="61"/>
      <c r="AO10821" s="171"/>
      <c r="AP10821" s="61"/>
      <c r="AQ10821" s="61"/>
      <c r="AR10821" s="61"/>
      <c r="AS10821" s="61"/>
      <c r="AT10821" s="61"/>
      <c r="AU10821" s="61"/>
      <c r="AV10821" s="61"/>
      <c r="AW10821" s="61"/>
      <c r="AX10821" s="61"/>
      <c r="AY10821" s="61"/>
      <c r="AZ10821" s="61"/>
      <c r="BA10821" s="61"/>
    </row>
    <row r="10822" spans="39:53" x14ac:dyDescent="0.2">
      <c r="AM10822" s="61"/>
      <c r="AN10822" s="61"/>
      <c r="AO10822" s="171"/>
      <c r="AP10822" s="61"/>
      <c r="AQ10822" s="61"/>
      <c r="AR10822" s="61"/>
      <c r="AS10822" s="61"/>
      <c r="AT10822" s="61"/>
      <c r="AU10822" s="61"/>
      <c r="AV10822" s="61"/>
      <c r="AW10822" s="61"/>
      <c r="AX10822" s="61"/>
      <c r="AY10822" s="61"/>
      <c r="AZ10822" s="61"/>
      <c r="BA10822" s="61"/>
    </row>
    <row r="10823" spans="39:53" x14ac:dyDescent="0.2">
      <c r="AM10823" s="61"/>
      <c r="AN10823" s="61"/>
      <c r="AO10823" s="171"/>
      <c r="AP10823" s="61"/>
      <c r="AQ10823" s="61"/>
      <c r="AR10823" s="61"/>
      <c r="AS10823" s="61"/>
      <c r="AT10823" s="61"/>
      <c r="AU10823" s="61"/>
      <c r="AV10823" s="61"/>
      <c r="AW10823" s="61"/>
      <c r="AX10823" s="61"/>
      <c r="AY10823" s="61"/>
      <c r="AZ10823" s="61"/>
      <c r="BA10823" s="61"/>
    </row>
    <row r="10824" spans="39:53" x14ac:dyDescent="0.2">
      <c r="AM10824" s="61"/>
      <c r="AN10824" s="61"/>
      <c r="AO10824" s="171"/>
      <c r="AP10824" s="61"/>
      <c r="AQ10824" s="61"/>
      <c r="AR10824" s="61"/>
      <c r="AS10824" s="61"/>
      <c r="AT10824" s="61"/>
      <c r="AU10824" s="61"/>
      <c r="AV10824" s="61"/>
      <c r="AW10824" s="61"/>
      <c r="AX10824" s="61"/>
      <c r="AY10824" s="61"/>
      <c r="AZ10824" s="61"/>
      <c r="BA10824" s="61"/>
    </row>
    <row r="10825" spans="39:53" x14ac:dyDescent="0.2">
      <c r="AM10825" s="61"/>
      <c r="AN10825" s="61"/>
      <c r="AO10825" s="171"/>
      <c r="AP10825" s="61"/>
      <c r="AQ10825" s="61"/>
      <c r="AR10825" s="61"/>
      <c r="AS10825" s="61"/>
      <c r="AT10825" s="61"/>
      <c r="AU10825" s="61"/>
      <c r="AV10825" s="61"/>
      <c r="AW10825" s="61"/>
      <c r="AX10825" s="61"/>
      <c r="AY10825" s="61"/>
      <c r="AZ10825" s="61"/>
      <c r="BA10825" s="61"/>
    </row>
    <row r="10826" spans="39:53" x14ac:dyDescent="0.2">
      <c r="AM10826" s="61"/>
      <c r="AN10826" s="61"/>
      <c r="AO10826" s="171"/>
      <c r="AP10826" s="61"/>
      <c r="AQ10826" s="61"/>
      <c r="AR10826" s="61"/>
      <c r="AS10826" s="61"/>
      <c r="AT10826" s="61"/>
      <c r="AU10826" s="61"/>
      <c r="AV10826" s="61"/>
      <c r="AW10826" s="61"/>
      <c r="AX10826" s="61"/>
      <c r="AY10826" s="61"/>
      <c r="AZ10826" s="61"/>
      <c r="BA10826" s="61"/>
    </row>
    <row r="10827" spans="39:53" x14ac:dyDescent="0.2">
      <c r="AM10827" s="61"/>
      <c r="AN10827" s="61"/>
      <c r="AO10827" s="171"/>
      <c r="AP10827" s="61"/>
      <c r="AQ10827" s="61"/>
      <c r="AR10827" s="61"/>
      <c r="AS10827" s="61"/>
      <c r="AT10827" s="61"/>
      <c r="AU10827" s="61"/>
      <c r="AV10827" s="61"/>
      <c r="AW10827" s="61"/>
      <c r="AX10827" s="61"/>
      <c r="AY10827" s="61"/>
      <c r="AZ10827" s="61"/>
      <c r="BA10827" s="61"/>
    </row>
    <row r="10828" spans="39:53" x14ac:dyDescent="0.2">
      <c r="AM10828" s="61"/>
      <c r="AN10828" s="61"/>
      <c r="AO10828" s="171"/>
      <c r="AP10828" s="61"/>
      <c r="AQ10828" s="61"/>
      <c r="AR10828" s="61"/>
      <c r="AS10828" s="61"/>
      <c r="AT10828" s="61"/>
      <c r="AU10828" s="61"/>
      <c r="AV10828" s="61"/>
      <c r="AW10828" s="61"/>
      <c r="AX10828" s="61"/>
      <c r="AY10828" s="61"/>
      <c r="AZ10828" s="61"/>
      <c r="BA10828" s="61"/>
    </row>
    <row r="10829" spans="39:53" x14ac:dyDescent="0.2">
      <c r="AM10829" s="61"/>
      <c r="AN10829" s="61"/>
      <c r="AO10829" s="171"/>
      <c r="AP10829" s="61"/>
      <c r="AQ10829" s="61"/>
      <c r="AR10829" s="61"/>
      <c r="AS10829" s="61"/>
      <c r="AT10829" s="61"/>
      <c r="AU10829" s="61"/>
      <c r="AV10829" s="61"/>
      <c r="AW10829" s="61"/>
      <c r="AX10829" s="61"/>
      <c r="AY10829" s="61"/>
      <c r="AZ10829" s="61"/>
      <c r="BA10829" s="61"/>
    </row>
    <row r="10830" spans="39:53" x14ac:dyDescent="0.2">
      <c r="AM10830" s="61"/>
      <c r="AN10830" s="61"/>
      <c r="AO10830" s="171"/>
      <c r="AP10830" s="61"/>
      <c r="AQ10830" s="61"/>
      <c r="AR10830" s="61"/>
      <c r="AS10830" s="61"/>
      <c r="AT10830" s="61"/>
      <c r="AU10830" s="61"/>
      <c r="AV10830" s="61"/>
      <c r="AW10830" s="61"/>
      <c r="AX10830" s="61"/>
      <c r="AY10830" s="61"/>
      <c r="AZ10830" s="61"/>
      <c r="BA10830" s="61"/>
    </row>
    <row r="10831" spans="39:53" x14ac:dyDescent="0.2">
      <c r="AM10831" s="61"/>
      <c r="AN10831" s="61"/>
      <c r="AO10831" s="171"/>
      <c r="AP10831" s="61"/>
      <c r="AQ10831" s="61"/>
      <c r="AR10831" s="61"/>
      <c r="AS10831" s="61"/>
      <c r="AT10831" s="61"/>
      <c r="AU10831" s="61"/>
      <c r="AV10831" s="61"/>
      <c r="AW10831" s="61"/>
      <c r="AX10831" s="61"/>
      <c r="AY10831" s="61"/>
      <c r="AZ10831" s="61"/>
      <c r="BA10831" s="61"/>
    </row>
    <row r="10832" spans="39:53" x14ac:dyDescent="0.2">
      <c r="AM10832" s="61"/>
      <c r="AN10832" s="61"/>
      <c r="AO10832" s="171"/>
      <c r="AP10832" s="61"/>
      <c r="AQ10832" s="61"/>
      <c r="AR10832" s="61"/>
      <c r="AS10832" s="61"/>
      <c r="AT10832" s="61"/>
      <c r="AU10832" s="61"/>
      <c r="AV10832" s="61"/>
      <c r="AW10832" s="61"/>
      <c r="AX10832" s="61"/>
      <c r="AY10832" s="61"/>
      <c r="AZ10832" s="61"/>
      <c r="BA10832" s="61"/>
    </row>
    <row r="10833" spans="39:53" x14ac:dyDescent="0.2">
      <c r="AM10833" s="61"/>
      <c r="AN10833" s="61"/>
      <c r="AO10833" s="171"/>
      <c r="AP10833" s="61"/>
      <c r="AQ10833" s="61"/>
      <c r="AR10833" s="61"/>
      <c r="AS10833" s="61"/>
      <c r="AT10833" s="61"/>
      <c r="AU10833" s="61"/>
      <c r="AV10833" s="61"/>
      <c r="AW10833" s="61"/>
      <c r="AX10833" s="61"/>
      <c r="AY10833" s="61"/>
      <c r="AZ10833" s="61"/>
      <c r="BA10833" s="61"/>
    </row>
    <row r="10834" spans="39:53" x14ac:dyDescent="0.2">
      <c r="AM10834" s="61"/>
      <c r="AN10834" s="61"/>
      <c r="AO10834" s="171"/>
      <c r="AP10834" s="61"/>
      <c r="AQ10834" s="61"/>
      <c r="AR10834" s="61"/>
      <c r="AS10834" s="61"/>
      <c r="AT10834" s="61"/>
      <c r="AU10834" s="61"/>
      <c r="AV10834" s="61"/>
      <c r="AW10834" s="61"/>
      <c r="AX10834" s="61"/>
      <c r="AY10834" s="61"/>
      <c r="AZ10834" s="61"/>
      <c r="BA10834" s="61"/>
    </row>
    <row r="10835" spans="39:53" x14ac:dyDescent="0.2">
      <c r="AM10835" s="61"/>
      <c r="AN10835" s="61"/>
      <c r="AO10835" s="171"/>
      <c r="AP10835" s="61"/>
      <c r="AQ10835" s="61"/>
      <c r="AR10835" s="61"/>
      <c r="AS10835" s="61"/>
      <c r="AT10835" s="61"/>
      <c r="AU10835" s="61"/>
      <c r="AV10835" s="61"/>
      <c r="AW10835" s="61"/>
      <c r="AX10835" s="61"/>
      <c r="AY10835" s="61"/>
      <c r="AZ10835" s="61"/>
      <c r="BA10835" s="61"/>
    </row>
    <row r="10836" spans="39:53" x14ac:dyDescent="0.2">
      <c r="AM10836" s="61"/>
      <c r="AN10836" s="61"/>
      <c r="AO10836" s="171"/>
      <c r="AP10836" s="61"/>
      <c r="AQ10836" s="61"/>
      <c r="AR10836" s="61"/>
      <c r="AS10836" s="61"/>
      <c r="AT10836" s="61"/>
      <c r="AU10836" s="61"/>
      <c r="AV10836" s="61"/>
      <c r="AW10836" s="61"/>
      <c r="AX10836" s="61"/>
      <c r="AY10836" s="61"/>
      <c r="AZ10836" s="61"/>
      <c r="BA10836" s="61"/>
    </row>
    <row r="10837" spans="39:53" x14ac:dyDescent="0.2">
      <c r="AM10837" s="61"/>
      <c r="AN10837" s="61"/>
      <c r="AO10837" s="171"/>
      <c r="AP10837" s="61"/>
      <c r="AQ10837" s="61"/>
      <c r="AR10837" s="61"/>
      <c r="AS10837" s="61"/>
      <c r="AT10837" s="61"/>
      <c r="AU10837" s="61"/>
      <c r="AV10837" s="61"/>
      <c r="AW10837" s="61"/>
      <c r="AX10837" s="61"/>
      <c r="AY10837" s="61"/>
      <c r="AZ10837" s="61"/>
      <c r="BA10837" s="61"/>
    </row>
    <row r="10838" spans="39:53" x14ac:dyDescent="0.2">
      <c r="AM10838" s="61"/>
      <c r="AN10838" s="61"/>
      <c r="AO10838" s="171"/>
      <c r="AP10838" s="61"/>
      <c r="AQ10838" s="61"/>
      <c r="AR10838" s="61"/>
      <c r="AS10838" s="61"/>
      <c r="AT10838" s="61"/>
      <c r="AU10838" s="61"/>
      <c r="AV10838" s="61"/>
      <c r="AW10838" s="61"/>
      <c r="AX10838" s="61"/>
      <c r="AY10838" s="61"/>
      <c r="AZ10838" s="61"/>
      <c r="BA10838" s="61"/>
    </row>
    <row r="10839" spans="39:53" x14ac:dyDescent="0.2">
      <c r="AM10839" s="61"/>
      <c r="AN10839" s="61"/>
      <c r="AO10839" s="171"/>
      <c r="AP10839" s="61"/>
      <c r="AQ10839" s="61"/>
      <c r="AR10839" s="61"/>
      <c r="AS10839" s="61"/>
      <c r="AT10839" s="61"/>
      <c r="AU10839" s="61"/>
      <c r="AV10839" s="61"/>
      <c r="AW10839" s="61"/>
      <c r="AX10839" s="61"/>
      <c r="AY10839" s="61"/>
      <c r="AZ10839" s="61"/>
      <c r="BA10839" s="61"/>
    </row>
    <row r="10840" spans="39:53" x14ac:dyDescent="0.2">
      <c r="AM10840" s="61"/>
      <c r="AN10840" s="61"/>
      <c r="AO10840" s="171"/>
      <c r="AP10840" s="61"/>
      <c r="AQ10840" s="61"/>
      <c r="AR10840" s="61"/>
      <c r="AS10840" s="61"/>
      <c r="AT10840" s="61"/>
      <c r="AU10840" s="61"/>
      <c r="AV10840" s="61"/>
      <c r="AW10840" s="61"/>
      <c r="AX10840" s="61"/>
      <c r="AY10840" s="61"/>
      <c r="AZ10840" s="61"/>
      <c r="BA10840" s="61"/>
    </row>
    <row r="10841" spans="39:53" x14ac:dyDescent="0.2">
      <c r="AM10841" s="61"/>
      <c r="AN10841" s="61"/>
      <c r="AO10841" s="171"/>
      <c r="AP10841" s="61"/>
      <c r="AQ10841" s="61"/>
      <c r="AR10841" s="61"/>
      <c r="AS10841" s="61"/>
      <c r="AT10841" s="61"/>
      <c r="AU10841" s="61"/>
      <c r="AV10841" s="61"/>
      <c r="AW10841" s="61"/>
      <c r="AX10841" s="61"/>
      <c r="AY10841" s="61"/>
      <c r="AZ10841" s="61"/>
      <c r="BA10841" s="61"/>
    </row>
    <row r="10842" spans="39:53" x14ac:dyDescent="0.2">
      <c r="AM10842" s="61"/>
      <c r="AN10842" s="61"/>
      <c r="AO10842" s="171"/>
      <c r="AP10842" s="61"/>
      <c r="AQ10842" s="61"/>
      <c r="AR10842" s="61"/>
      <c r="AS10842" s="61"/>
      <c r="AT10842" s="61"/>
      <c r="AU10842" s="61"/>
      <c r="AV10842" s="61"/>
      <c r="AW10842" s="61"/>
      <c r="AX10842" s="61"/>
      <c r="AY10842" s="61"/>
      <c r="AZ10842" s="61"/>
      <c r="BA10842" s="61"/>
    </row>
    <row r="10843" spans="39:53" x14ac:dyDescent="0.2">
      <c r="AM10843" s="61"/>
      <c r="AN10843" s="61"/>
      <c r="AO10843" s="171"/>
      <c r="AP10843" s="61"/>
      <c r="AQ10843" s="61"/>
      <c r="AR10843" s="61"/>
      <c r="AS10843" s="61"/>
      <c r="AT10843" s="61"/>
      <c r="AU10843" s="61"/>
      <c r="AV10843" s="61"/>
      <c r="AW10843" s="61"/>
      <c r="AX10843" s="61"/>
      <c r="AY10843" s="61"/>
      <c r="AZ10843" s="61"/>
      <c r="BA10843" s="61"/>
    </row>
    <row r="10844" spans="39:53" x14ac:dyDescent="0.2">
      <c r="AM10844" s="61"/>
      <c r="AN10844" s="61"/>
      <c r="AO10844" s="171"/>
      <c r="AP10844" s="61"/>
      <c r="AQ10844" s="61"/>
      <c r="AR10844" s="61"/>
      <c r="AS10844" s="61"/>
      <c r="AT10844" s="61"/>
      <c r="AU10844" s="61"/>
      <c r="AV10844" s="61"/>
      <c r="AW10844" s="61"/>
      <c r="AX10844" s="61"/>
      <c r="AY10844" s="61"/>
      <c r="AZ10844" s="61"/>
      <c r="BA10844" s="61"/>
    </row>
    <row r="10845" spans="39:53" x14ac:dyDescent="0.2">
      <c r="AM10845" s="61"/>
      <c r="AN10845" s="61"/>
      <c r="AO10845" s="171"/>
      <c r="AP10845" s="61"/>
      <c r="AQ10845" s="61"/>
      <c r="AR10845" s="61"/>
      <c r="AS10845" s="61"/>
      <c r="AT10845" s="61"/>
      <c r="AU10845" s="61"/>
      <c r="AV10845" s="61"/>
      <c r="AW10845" s="61"/>
      <c r="AX10845" s="61"/>
      <c r="AY10845" s="61"/>
      <c r="AZ10845" s="61"/>
      <c r="BA10845" s="61"/>
    </row>
    <row r="10846" spans="39:53" x14ac:dyDescent="0.2">
      <c r="AM10846" s="61"/>
      <c r="AN10846" s="61"/>
      <c r="AO10846" s="171"/>
      <c r="AP10846" s="61"/>
      <c r="AQ10846" s="61"/>
      <c r="AR10846" s="61"/>
      <c r="AS10846" s="61"/>
      <c r="AT10846" s="61"/>
      <c r="AU10846" s="61"/>
      <c r="AV10846" s="61"/>
      <c r="AW10846" s="61"/>
      <c r="AX10846" s="61"/>
      <c r="AY10846" s="61"/>
      <c r="AZ10846" s="61"/>
      <c r="BA10846" s="61"/>
    </row>
    <row r="10847" spans="39:53" x14ac:dyDescent="0.2">
      <c r="AM10847" s="61"/>
      <c r="AN10847" s="61"/>
      <c r="AO10847" s="171"/>
      <c r="AP10847" s="61"/>
      <c r="AQ10847" s="61"/>
      <c r="AR10847" s="61"/>
      <c r="AS10847" s="61"/>
      <c r="AT10847" s="61"/>
      <c r="AU10847" s="61"/>
      <c r="AV10847" s="61"/>
      <c r="AW10847" s="61"/>
      <c r="AX10847" s="61"/>
      <c r="AY10847" s="61"/>
      <c r="AZ10847" s="61"/>
      <c r="BA10847" s="61"/>
    </row>
    <row r="10848" spans="39:53" x14ac:dyDescent="0.2">
      <c r="AM10848" s="61"/>
      <c r="AN10848" s="61"/>
      <c r="AO10848" s="171"/>
      <c r="AP10848" s="61"/>
      <c r="AQ10848" s="61"/>
      <c r="AR10848" s="61"/>
      <c r="AS10848" s="61"/>
      <c r="AT10848" s="61"/>
      <c r="AU10848" s="61"/>
      <c r="AV10848" s="61"/>
      <c r="AW10848" s="61"/>
      <c r="AX10848" s="61"/>
      <c r="AY10848" s="61"/>
      <c r="AZ10848" s="61"/>
      <c r="BA10848" s="61"/>
    </row>
    <row r="10849" spans="39:53" x14ac:dyDescent="0.2">
      <c r="AM10849" s="61"/>
      <c r="AN10849" s="61"/>
      <c r="AO10849" s="171"/>
      <c r="AP10849" s="61"/>
      <c r="AQ10849" s="61"/>
      <c r="AR10849" s="61"/>
      <c r="AS10849" s="61"/>
      <c r="AT10849" s="61"/>
      <c r="AU10849" s="61"/>
      <c r="AV10849" s="61"/>
      <c r="AW10849" s="61"/>
      <c r="AX10849" s="61"/>
      <c r="AY10849" s="61"/>
      <c r="AZ10849" s="61"/>
      <c r="BA10849" s="61"/>
    </row>
    <row r="10850" spans="39:53" x14ac:dyDescent="0.2">
      <c r="AM10850" s="61"/>
      <c r="AN10850" s="61"/>
      <c r="AO10850" s="171"/>
      <c r="AP10850" s="61"/>
      <c r="AQ10850" s="61"/>
      <c r="AR10850" s="61"/>
      <c r="AS10850" s="61"/>
      <c r="AT10850" s="61"/>
      <c r="AU10850" s="61"/>
      <c r="AV10850" s="61"/>
      <c r="AW10850" s="61"/>
      <c r="AX10850" s="61"/>
      <c r="AY10850" s="61"/>
      <c r="AZ10850" s="61"/>
      <c r="BA10850" s="61"/>
    </row>
    <row r="10851" spans="39:53" x14ac:dyDescent="0.2">
      <c r="AM10851" s="61"/>
      <c r="AN10851" s="61"/>
      <c r="AO10851" s="171"/>
      <c r="AP10851" s="61"/>
      <c r="AQ10851" s="61"/>
      <c r="AR10851" s="61"/>
      <c r="AS10851" s="61"/>
      <c r="AT10851" s="61"/>
      <c r="AU10851" s="61"/>
      <c r="AV10851" s="61"/>
      <c r="AW10851" s="61"/>
      <c r="AX10851" s="61"/>
      <c r="AY10851" s="61"/>
      <c r="AZ10851" s="61"/>
      <c r="BA10851" s="61"/>
    </row>
    <row r="10852" spans="39:53" x14ac:dyDescent="0.2">
      <c r="AM10852" s="61"/>
      <c r="AN10852" s="61"/>
      <c r="AO10852" s="171"/>
      <c r="AP10852" s="61"/>
      <c r="AQ10852" s="61"/>
      <c r="AR10852" s="61"/>
      <c r="AS10852" s="61"/>
      <c r="AT10852" s="61"/>
      <c r="AU10852" s="61"/>
      <c r="AV10852" s="61"/>
      <c r="AW10852" s="61"/>
      <c r="AX10852" s="61"/>
      <c r="AY10852" s="61"/>
      <c r="AZ10852" s="61"/>
      <c r="BA10852" s="61"/>
    </row>
    <row r="10853" spans="39:53" x14ac:dyDescent="0.2">
      <c r="AM10853" s="61"/>
      <c r="AN10853" s="61"/>
      <c r="AO10853" s="171"/>
      <c r="AP10853" s="61"/>
      <c r="AQ10853" s="61"/>
      <c r="AR10853" s="61"/>
      <c r="AS10853" s="61"/>
      <c r="AT10853" s="61"/>
      <c r="AU10853" s="61"/>
      <c r="AV10853" s="61"/>
      <c r="AW10853" s="61"/>
      <c r="AX10853" s="61"/>
      <c r="AY10853" s="61"/>
      <c r="AZ10853" s="61"/>
      <c r="BA10853" s="61"/>
    </row>
    <row r="10854" spans="39:53" x14ac:dyDescent="0.2">
      <c r="AM10854" s="61"/>
      <c r="AN10854" s="61"/>
      <c r="AO10854" s="171"/>
      <c r="AP10854" s="61"/>
      <c r="AQ10854" s="61"/>
      <c r="AR10854" s="61"/>
      <c r="AS10854" s="61"/>
      <c r="AT10854" s="61"/>
      <c r="AU10854" s="61"/>
      <c r="AV10854" s="61"/>
      <c r="AW10854" s="61"/>
      <c r="AX10854" s="61"/>
      <c r="AY10854" s="61"/>
      <c r="AZ10854" s="61"/>
      <c r="BA10854" s="61"/>
    </row>
    <row r="10855" spans="39:53" x14ac:dyDescent="0.2">
      <c r="AM10855" s="61"/>
      <c r="AN10855" s="61"/>
      <c r="AO10855" s="171"/>
      <c r="AP10855" s="61"/>
      <c r="AQ10855" s="61"/>
      <c r="AR10855" s="61"/>
      <c r="AS10855" s="61"/>
      <c r="AT10855" s="61"/>
      <c r="AU10855" s="61"/>
      <c r="AV10855" s="61"/>
      <c r="AW10855" s="61"/>
      <c r="AX10855" s="61"/>
      <c r="AY10855" s="61"/>
      <c r="AZ10855" s="61"/>
      <c r="BA10855" s="61"/>
    </row>
    <row r="10856" spans="39:53" x14ac:dyDescent="0.2">
      <c r="AM10856" s="61"/>
      <c r="AN10856" s="61"/>
      <c r="AO10856" s="171"/>
      <c r="AP10856" s="61"/>
      <c r="AQ10856" s="61"/>
      <c r="AR10856" s="61"/>
      <c r="AS10856" s="61"/>
      <c r="AT10856" s="61"/>
      <c r="AU10856" s="61"/>
      <c r="AV10856" s="61"/>
      <c r="AW10856" s="61"/>
      <c r="AX10856" s="61"/>
      <c r="AY10856" s="61"/>
      <c r="AZ10856" s="61"/>
      <c r="BA10856" s="61"/>
    </row>
    <row r="10857" spans="39:53" x14ac:dyDescent="0.2">
      <c r="AM10857" s="61"/>
      <c r="AN10857" s="61"/>
      <c r="AO10857" s="171"/>
      <c r="AP10857" s="61"/>
      <c r="AQ10857" s="61"/>
      <c r="AR10857" s="61"/>
      <c r="AS10857" s="61"/>
      <c r="AT10857" s="61"/>
      <c r="AU10857" s="61"/>
      <c r="AV10857" s="61"/>
      <c r="AW10857" s="61"/>
      <c r="AX10857" s="61"/>
      <c r="AY10857" s="61"/>
      <c r="AZ10857" s="61"/>
      <c r="BA10857" s="61"/>
    </row>
    <row r="10858" spans="39:53" x14ac:dyDescent="0.2">
      <c r="AM10858" s="61"/>
      <c r="AN10858" s="61"/>
      <c r="AO10858" s="171"/>
      <c r="AP10858" s="61"/>
      <c r="AQ10858" s="61"/>
      <c r="AR10858" s="61"/>
      <c r="AS10858" s="61"/>
      <c r="AT10858" s="61"/>
      <c r="AU10858" s="61"/>
      <c r="AV10858" s="61"/>
      <c r="AW10858" s="61"/>
      <c r="AX10858" s="61"/>
      <c r="AY10858" s="61"/>
      <c r="AZ10858" s="61"/>
      <c r="BA10858" s="61"/>
    </row>
    <row r="10859" spans="39:53" x14ac:dyDescent="0.2">
      <c r="AM10859" s="61"/>
      <c r="AN10859" s="61"/>
      <c r="AO10859" s="171"/>
      <c r="AP10859" s="61"/>
      <c r="AQ10859" s="61"/>
      <c r="AR10859" s="61"/>
      <c r="AS10859" s="61"/>
      <c r="AT10859" s="61"/>
      <c r="AU10859" s="61"/>
      <c r="AV10859" s="61"/>
      <c r="AW10859" s="61"/>
      <c r="AX10859" s="61"/>
      <c r="AY10859" s="61"/>
      <c r="AZ10859" s="61"/>
      <c r="BA10859" s="61"/>
    </row>
    <row r="10860" spans="39:53" x14ac:dyDescent="0.2">
      <c r="AM10860" s="61"/>
      <c r="AN10860" s="61"/>
      <c r="AO10860" s="171"/>
      <c r="AP10860" s="61"/>
      <c r="AQ10860" s="61"/>
      <c r="AR10860" s="61"/>
      <c r="AS10860" s="61"/>
      <c r="AT10860" s="61"/>
      <c r="AU10860" s="61"/>
      <c r="AV10860" s="61"/>
      <c r="AW10860" s="61"/>
      <c r="AX10860" s="61"/>
      <c r="AY10860" s="61"/>
      <c r="AZ10860" s="61"/>
      <c r="BA10860" s="61"/>
    </row>
    <row r="10861" spans="39:53" x14ac:dyDescent="0.2">
      <c r="AM10861" s="61"/>
      <c r="AN10861" s="61"/>
      <c r="AO10861" s="171"/>
      <c r="AP10861" s="61"/>
      <c r="AQ10861" s="61"/>
      <c r="AR10861" s="61"/>
      <c r="AS10861" s="61"/>
      <c r="AT10861" s="61"/>
      <c r="AU10861" s="61"/>
      <c r="AV10861" s="61"/>
      <c r="AW10861" s="61"/>
      <c r="AX10861" s="61"/>
      <c r="AY10861" s="61"/>
      <c r="AZ10861" s="61"/>
      <c r="BA10861" s="61"/>
    </row>
    <row r="10862" spans="39:53" x14ac:dyDescent="0.2">
      <c r="AM10862" s="61"/>
      <c r="AN10862" s="61"/>
      <c r="AO10862" s="171"/>
      <c r="AP10862" s="61"/>
      <c r="AQ10862" s="61"/>
      <c r="AR10862" s="61"/>
      <c r="AS10862" s="61"/>
      <c r="AT10862" s="61"/>
      <c r="AU10862" s="61"/>
      <c r="AV10862" s="61"/>
      <c r="AW10862" s="61"/>
      <c r="AX10862" s="61"/>
      <c r="AY10862" s="61"/>
      <c r="AZ10862" s="61"/>
      <c r="BA10862" s="61"/>
    </row>
    <row r="10863" spans="39:53" x14ac:dyDescent="0.2">
      <c r="AM10863" s="61"/>
      <c r="AN10863" s="61"/>
      <c r="AO10863" s="171"/>
      <c r="AP10863" s="61"/>
      <c r="AQ10863" s="61"/>
      <c r="AR10863" s="61"/>
      <c r="AS10863" s="61"/>
      <c r="AT10863" s="61"/>
      <c r="AU10863" s="61"/>
      <c r="AV10863" s="61"/>
      <c r="AW10863" s="61"/>
      <c r="AX10863" s="61"/>
      <c r="AY10863" s="61"/>
      <c r="AZ10863" s="61"/>
      <c r="BA10863" s="61"/>
    </row>
    <row r="10864" spans="39:53" x14ac:dyDescent="0.2">
      <c r="AM10864" s="61"/>
      <c r="AN10864" s="61"/>
      <c r="AO10864" s="171"/>
      <c r="AP10864" s="61"/>
      <c r="AQ10864" s="61"/>
      <c r="AR10864" s="61"/>
      <c r="AS10864" s="61"/>
      <c r="AT10864" s="61"/>
      <c r="AU10864" s="61"/>
      <c r="AV10864" s="61"/>
      <c r="AW10864" s="61"/>
      <c r="AX10864" s="61"/>
      <c r="AY10864" s="61"/>
      <c r="AZ10864" s="61"/>
      <c r="BA10864" s="61"/>
    </row>
    <row r="10865" spans="39:53" x14ac:dyDescent="0.2">
      <c r="AM10865" s="61"/>
      <c r="AN10865" s="61"/>
      <c r="AO10865" s="171"/>
      <c r="AP10865" s="61"/>
      <c r="AQ10865" s="61"/>
      <c r="AR10865" s="61"/>
      <c r="AS10865" s="61"/>
      <c r="AT10865" s="61"/>
      <c r="AU10865" s="61"/>
      <c r="AV10865" s="61"/>
      <c r="AW10865" s="61"/>
      <c r="AX10865" s="61"/>
      <c r="AY10865" s="61"/>
      <c r="AZ10865" s="61"/>
      <c r="BA10865" s="61"/>
    </row>
    <row r="10866" spans="39:53" x14ac:dyDescent="0.2">
      <c r="AM10866" s="61"/>
      <c r="AN10866" s="61"/>
      <c r="AO10866" s="171"/>
      <c r="AP10866" s="61"/>
      <c r="AQ10866" s="61"/>
      <c r="AR10866" s="61"/>
      <c r="AS10866" s="61"/>
      <c r="AT10866" s="61"/>
      <c r="AU10866" s="61"/>
      <c r="AV10866" s="61"/>
      <c r="AW10866" s="61"/>
      <c r="AX10866" s="61"/>
      <c r="AY10866" s="61"/>
      <c r="AZ10866" s="61"/>
      <c r="BA10866" s="61"/>
    </row>
    <row r="10867" spans="39:53" x14ac:dyDescent="0.2">
      <c r="AM10867" s="61"/>
      <c r="AN10867" s="61"/>
      <c r="AO10867" s="171"/>
      <c r="AP10867" s="61"/>
      <c r="AQ10867" s="61"/>
      <c r="AR10867" s="61"/>
      <c r="AS10867" s="61"/>
      <c r="AT10867" s="61"/>
      <c r="AU10867" s="61"/>
      <c r="AV10867" s="61"/>
      <c r="AW10867" s="61"/>
      <c r="AX10867" s="61"/>
      <c r="AY10867" s="61"/>
      <c r="AZ10867" s="61"/>
      <c r="BA10867" s="61"/>
    </row>
    <row r="10868" spans="39:53" x14ac:dyDescent="0.2">
      <c r="AM10868" s="61"/>
      <c r="AN10868" s="61"/>
      <c r="AO10868" s="171"/>
      <c r="AP10868" s="61"/>
      <c r="AQ10868" s="61"/>
      <c r="AR10868" s="61"/>
      <c r="AS10868" s="61"/>
      <c r="AT10868" s="61"/>
      <c r="AU10868" s="61"/>
      <c r="AV10868" s="61"/>
      <c r="AW10868" s="61"/>
      <c r="AX10868" s="61"/>
      <c r="AY10868" s="61"/>
      <c r="AZ10868" s="61"/>
      <c r="BA10868" s="61"/>
    </row>
    <row r="10869" spans="39:53" x14ac:dyDescent="0.2">
      <c r="AM10869" s="61"/>
      <c r="AN10869" s="61"/>
      <c r="AO10869" s="171"/>
      <c r="AP10869" s="61"/>
      <c r="AQ10869" s="61"/>
      <c r="AR10869" s="61"/>
      <c r="AS10869" s="61"/>
      <c r="AT10869" s="61"/>
      <c r="AU10869" s="61"/>
      <c r="AV10869" s="61"/>
      <c r="AW10869" s="61"/>
      <c r="AX10869" s="61"/>
      <c r="AY10869" s="61"/>
      <c r="AZ10869" s="61"/>
      <c r="BA10869" s="61"/>
    </row>
    <row r="10870" spans="39:53" x14ac:dyDescent="0.2">
      <c r="AM10870" s="61"/>
      <c r="AN10870" s="61"/>
      <c r="AO10870" s="171"/>
      <c r="AP10870" s="61"/>
      <c r="AQ10870" s="61"/>
      <c r="AR10870" s="61"/>
      <c r="AS10870" s="61"/>
      <c r="AT10870" s="61"/>
      <c r="AU10870" s="61"/>
      <c r="AV10870" s="61"/>
      <c r="AW10870" s="61"/>
      <c r="AX10870" s="61"/>
      <c r="AY10870" s="61"/>
      <c r="AZ10870" s="61"/>
      <c r="BA10870" s="61"/>
    </row>
    <row r="10871" spans="39:53" x14ac:dyDescent="0.2">
      <c r="AM10871" s="61"/>
      <c r="AN10871" s="61"/>
      <c r="AO10871" s="171"/>
      <c r="AP10871" s="61"/>
      <c r="AQ10871" s="61"/>
      <c r="AR10871" s="61"/>
      <c r="AS10871" s="61"/>
      <c r="AT10871" s="61"/>
      <c r="AU10871" s="61"/>
      <c r="AV10871" s="61"/>
      <c r="AW10871" s="61"/>
      <c r="AX10871" s="61"/>
      <c r="AY10871" s="61"/>
      <c r="AZ10871" s="61"/>
      <c r="BA10871" s="61"/>
    </row>
    <row r="10872" spans="39:53" x14ac:dyDescent="0.2">
      <c r="AM10872" s="61"/>
      <c r="AN10872" s="61"/>
      <c r="AO10872" s="171"/>
      <c r="AP10872" s="61"/>
      <c r="AQ10872" s="61"/>
      <c r="AR10872" s="61"/>
      <c r="AS10872" s="61"/>
      <c r="AT10872" s="61"/>
      <c r="AU10872" s="61"/>
      <c r="AV10872" s="61"/>
      <c r="AW10872" s="61"/>
      <c r="AX10872" s="61"/>
      <c r="AY10872" s="61"/>
      <c r="AZ10872" s="61"/>
      <c r="BA10872" s="61"/>
    </row>
    <row r="10873" spans="39:53" x14ac:dyDescent="0.2">
      <c r="AM10873" s="61"/>
      <c r="AN10873" s="61"/>
      <c r="AO10873" s="171"/>
      <c r="AP10873" s="61"/>
      <c r="AQ10873" s="61"/>
      <c r="AR10873" s="61"/>
      <c r="AS10873" s="61"/>
      <c r="AT10873" s="61"/>
      <c r="AU10873" s="61"/>
      <c r="AV10873" s="61"/>
      <c r="AW10873" s="61"/>
      <c r="AX10873" s="61"/>
      <c r="AY10873" s="61"/>
      <c r="AZ10873" s="61"/>
      <c r="BA10873" s="61"/>
    </row>
    <row r="10874" spans="39:53" x14ac:dyDescent="0.2">
      <c r="AM10874" s="61"/>
      <c r="AN10874" s="61"/>
      <c r="AO10874" s="171"/>
      <c r="AP10874" s="61"/>
      <c r="AQ10874" s="61"/>
      <c r="AR10874" s="61"/>
      <c r="AS10874" s="61"/>
      <c r="AT10874" s="61"/>
      <c r="AU10874" s="61"/>
      <c r="AV10874" s="61"/>
      <c r="AW10874" s="61"/>
      <c r="AX10874" s="61"/>
      <c r="AY10874" s="61"/>
      <c r="AZ10874" s="61"/>
      <c r="BA10874" s="61"/>
    </row>
    <row r="10875" spans="39:53" x14ac:dyDescent="0.2">
      <c r="AM10875" s="61"/>
      <c r="AN10875" s="61"/>
      <c r="AO10875" s="171"/>
      <c r="AP10875" s="61"/>
      <c r="AQ10875" s="61"/>
      <c r="AR10875" s="61"/>
      <c r="AS10875" s="61"/>
      <c r="AT10875" s="61"/>
      <c r="AU10875" s="61"/>
      <c r="AV10875" s="61"/>
      <c r="AW10875" s="61"/>
      <c r="AX10875" s="61"/>
      <c r="AY10875" s="61"/>
      <c r="AZ10875" s="61"/>
      <c r="BA10875" s="61"/>
    </row>
    <row r="10876" spans="39:53" x14ac:dyDescent="0.2">
      <c r="AM10876" s="61"/>
      <c r="AN10876" s="61"/>
      <c r="AO10876" s="171"/>
      <c r="AP10876" s="61"/>
      <c r="AQ10876" s="61"/>
      <c r="AR10876" s="61"/>
      <c r="AS10876" s="61"/>
      <c r="AT10876" s="61"/>
      <c r="AU10876" s="61"/>
      <c r="AV10876" s="61"/>
      <c r="AW10876" s="61"/>
      <c r="AX10876" s="61"/>
      <c r="AY10876" s="61"/>
      <c r="AZ10876" s="61"/>
      <c r="BA10876" s="61"/>
    </row>
    <row r="10877" spans="39:53" x14ac:dyDescent="0.2">
      <c r="AM10877" s="61"/>
      <c r="AN10877" s="61"/>
      <c r="AO10877" s="171"/>
      <c r="AP10877" s="61"/>
      <c r="AQ10877" s="61"/>
      <c r="AR10877" s="61"/>
      <c r="AS10877" s="61"/>
      <c r="AT10877" s="61"/>
      <c r="AU10877" s="61"/>
      <c r="AV10877" s="61"/>
      <c r="AW10877" s="61"/>
      <c r="AX10877" s="61"/>
      <c r="AY10877" s="61"/>
      <c r="AZ10877" s="61"/>
      <c r="BA10877" s="61"/>
    </row>
    <row r="10878" spans="39:53" x14ac:dyDescent="0.2">
      <c r="AM10878" s="61"/>
      <c r="AN10878" s="61"/>
      <c r="AO10878" s="171"/>
      <c r="AP10878" s="61"/>
      <c r="AQ10878" s="61"/>
      <c r="AR10878" s="61"/>
      <c r="AS10878" s="61"/>
      <c r="AT10878" s="61"/>
      <c r="AU10878" s="61"/>
      <c r="AV10878" s="61"/>
      <c r="AW10878" s="61"/>
      <c r="AX10878" s="61"/>
      <c r="AY10878" s="61"/>
      <c r="AZ10878" s="61"/>
      <c r="BA10878" s="61"/>
    </row>
    <row r="10879" spans="39:53" x14ac:dyDescent="0.2">
      <c r="AM10879" s="61"/>
      <c r="AN10879" s="61"/>
      <c r="AO10879" s="171"/>
      <c r="AP10879" s="61"/>
      <c r="AQ10879" s="61"/>
      <c r="AR10879" s="61"/>
      <c r="AS10879" s="61"/>
      <c r="AT10879" s="61"/>
      <c r="AU10879" s="61"/>
      <c r="AV10879" s="61"/>
      <c r="AW10879" s="61"/>
      <c r="AX10879" s="61"/>
      <c r="AY10879" s="61"/>
      <c r="AZ10879" s="61"/>
      <c r="BA10879" s="61"/>
    </row>
    <row r="10880" spans="39:53" x14ac:dyDescent="0.2">
      <c r="AM10880" s="61"/>
      <c r="AN10880" s="61"/>
      <c r="AO10880" s="171"/>
      <c r="AP10880" s="61"/>
      <c r="AQ10880" s="61"/>
      <c r="AR10880" s="61"/>
      <c r="AS10880" s="61"/>
      <c r="AT10880" s="61"/>
      <c r="AU10880" s="61"/>
      <c r="AV10880" s="61"/>
      <c r="AW10880" s="61"/>
      <c r="AX10880" s="61"/>
      <c r="AY10880" s="61"/>
      <c r="AZ10880" s="61"/>
      <c r="BA10880" s="61"/>
    </row>
    <row r="10881" spans="39:53" x14ac:dyDescent="0.2">
      <c r="AM10881" s="61"/>
      <c r="AN10881" s="61"/>
      <c r="AO10881" s="171"/>
      <c r="AP10881" s="61"/>
      <c r="AQ10881" s="61"/>
      <c r="AR10881" s="61"/>
      <c r="AS10881" s="61"/>
      <c r="AT10881" s="61"/>
      <c r="AU10881" s="61"/>
      <c r="AV10881" s="61"/>
      <c r="AW10881" s="61"/>
      <c r="AX10881" s="61"/>
      <c r="AY10881" s="61"/>
      <c r="AZ10881" s="61"/>
      <c r="BA10881" s="61"/>
    </row>
    <row r="10882" spans="39:53" x14ac:dyDescent="0.2">
      <c r="AM10882" s="61"/>
      <c r="AN10882" s="61"/>
      <c r="AO10882" s="171"/>
      <c r="AP10882" s="61"/>
      <c r="AQ10882" s="61"/>
      <c r="AR10882" s="61"/>
      <c r="AS10882" s="61"/>
      <c r="AT10882" s="61"/>
      <c r="AU10882" s="61"/>
      <c r="AV10882" s="61"/>
      <c r="AW10882" s="61"/>
      <c r="AX10882" s="61"/>
      <c r="AY10882" s="61"/>
      <c r="AZ10882" s="61"/>
      <c r="BA10882" s="61"/>
    </row>
    <row r="10883" spans="39:53" x14ac:dyDescent="0.2">
      <c r="AM10883" s="61"/>
      <c r="AN10883" s="61"/>
      <c r="AO10883" s="171"/>
      <c r="AP10883" s="61"/>
      <c r="AQ10883" s="61"/>
      <c r="AR10883" s="61"/>
      <c r="AS10883" s="61"/>
      <c r="AT10883" s="61"/>
      <c r="AU10883" s="61"/>
      <c r="AV10883" s="61"/>
      <c r="AW10883" s="61"/>
      <c r="AX10883" s="61"/>
      <c r="AY10883" s="61"/>
      <c r="AZ10883" s="61"/>
      <c r="BA10883" s="61"/>
    </row>
    <row r="10884" spans="39:53" x14ac:dyDescent="0.2">
      <c r="AM10884" s="61"/>
      <c r="AN10884" s="61"/>
      <c r="AO10884" s="171"/>
      <c r="AP10884" s="61"/>
      <c r="AQ10884" s="61"/>
      <c r="AR10884" s="61"/>
      <c r="AS10884" s="61"/>
      <c r="AT10884" s="61"/>
      <c r="AU10884" s="61"/>
      <c r="AV10884" s="61"/>
      <c r="AW10884" s="61"/>
      <c r="AX10884" s="61"/>
      <c r="AY10884" s="61"/>
      <c r="AZ10884" s="61"/>
      <c r="BA10884" s="61"/>
    </row>
    <row r="10885" spans="39:53" x14ac:dyDescent="0.2">
      <c r="AM10885" s="61"/>
      <c r="AN10885" s="61"/>
      <c r="AO10885" s="171"/>
      <c r="AP10885" s="61"/>
      <c r="AQ10885" s="61"/>
      <c r="AR10885" s="61"/>
      <c r="AS10885" s="61"/>
      <c r="AT10885" s="61"/>
      <c r="AU10885" s="61"/>
      <c r="AV10885" s="61"/>
      <c r="AW10885" s="61"/>
      <c r="AX10885" s="61"/>
      <c r="AY10885" s="61"/>
      <c r="AZ10885" s="61"/>
      <c r="BA10885" s="61"/>
    </row>
    <row r="10886" spans="39:53" x14ac:dyDescent="0.2">
      <c r="AM10886" s="61"/>
      <c r="AN10886" s="61"/>
      <c r="AO10886" s="171"/>
      <c r="AP10886" s="61"/>
      <c r="AQ10886" s="61"/>
      <c r="AR10886" s="61"/>
      <c r="AS10886" s="61"/>
      <c r="AT10886" s="61"/>
      <c r="AU10886" s="61"/>
      <c r="AV10886" s="61"/>
      <c r="AW10886" s="61"/>
      <c r="AX10886" s="61"/>
      <c r="AY10886" s="61"/>
      <c r="AZ10886" s="61"/>
      <c r="BA10886" s="61"/>
    </row>
    <row r="10887" spans="39:53" x14ac:dyDescent="0.2">
      <c r="AM10887" s="61"/>
      <c r="AN10887" s="61"/>
      <c r="AO10887" s="171"/>
      <c r="AP10887" s="61"/>
      <c r="AQ10887" s="61"/>
      <c r="AR10887" s="61"/>
      <c r="AS10887" s="61"/>
      <c r="AT10887" s="61"/>
      <c r="AU10887" s="61"/>
      <c r="AV10887" s="61"/>
      <c r="AW10887" s="61"/>
      <c r="AX10887" s="61"/>
      <c r="AY10887" s="61"/>
      <c r="AZ10887" s="61"/>
      <c r="BA10887" s="61"/>
    </row>
    <row r="10888" spans="39:53" x14ac:dyDescent="0.2">
      <c r="AM10888" s="61"/>
      <c r="AN10888" s="61"/>
      <c r="AO10888" s="171"/>
      <c r="AP10888" s="61"/>
      <c r="AQ10888" s="61"/>
      <c r="AR10888" s="61"/>
      <c r="AS10888" s="61"/>
      <c r="AT10888" s="61"/>
      <c r="AU10888" s="61"/>
      <c r="AV10888" s="61"/>
      <c r="AW10888" s="61"/>
      <c r="AX10888" s="61"/>
      <c r="AY10888" s="61"/>
      <c r="AZ10888" s="61"/>
      <c r="BA10888" s="61"/>
    </row>
    <row r="10889" spans="39:53" x14ac:dyDescent="0.2">
      <c r="AM10889" s="61"/>
      <c r="AN10889" s="61"/>
      <c r="AO10889" s="171"/>
      <c r="AP10889" s="61"/>
      <c r="AQ10889" s="61"/>
      <c r="AR10889" s="61"/>
      <c r="AS10889" s="61"/>
      <c r="AT10889" s="61"/>
      <c r="AU10889" s="61"/>
      <c r="AV10889" s="61"/>
      <c r="AW10889" s="61"/>
      <c r="AX10889" s="61"/>
      <c r="AY10889" s="61"/>
      <c r="AZ10889" s="61"/>
      <c r="BA10889" s="61"/>
    </row>
    <row r="10890" spans="39:53" x14ac:dyDescent="0.2">
      <c r="AM10890" s="61"/>
      <c r="AN10890" s="61"/>
      <c r="AO10890" s="171"/>
      <c r="AP10890" s="61"/>
      <c r="AQ10890" s="61"/>
      <c r="AR10890" s="61"/>
      <c r="AS10890" s="61"/>
      <c r="AT10890" s="61"/>
      <c r="AU10890" s="61"/>
      <c r="AV10890" s="61"/>
      <c r="AW10890" s="61"/>
      <c r="AX10890" s="61"/>
      <c r="AY10890" s="61"/>
      <c r="AZ10890" s="61"/>
      <c r="BA10890" s="61"/>
    </row>
    <row r="10891" spans="39:53" x14ac:dyDescent="0.2">
      <c r="AM10891" s="61"/>
      <c r="AN10891" s="61"/>
      <c r="AO10891" s="171"/>
      <c r="AP10891" s="61"/>
      <c r="AQ10891" s="61"/>
      <c r="AR10891" s="61"/>
      <c r="AS10891" s="61"/>
      <c r="AT10891" s="61"/>
      <c r="AU10891" s="61"/>
      <c r="AV10891" s="61"/>
      <c r="AW10891" s="61"/>
      <c r="AX10891" s="61"/>
      <c r="AY10891" s="61"/>
      <c r="AZ10891" s="61"/>
      <c r="BA10891" s="61"/>
    </row>
    <row r="10892" spans="39:53" x14ac:dyDescent="0.2">
      <c r="AM10892" s="61"/>
      <c r="AN10892" s="61"/>
      <c r="AO10892" s="171"/>
      <c r="AP10892" s="61"/>
      <c r="AQ10892" s="61"/>
      <c r="AR10892" s="61"/>
      <c r="AS10892" s="61"/>
      <c r="AT10892" s="61"/>
      <c r="AU10892" s="61"/>
      <c r="AV10892" s="61"/>
      <c r="AW10892" s="61"/>
      <c r="AX10892" s="61"/>
      <c r="AY10892" s="61"/>
      <c r="AZ10892" s="61"/>
      <c r="BA10892" s="61"/>
    </row>
    <row r="10893" spans="39:53" x14ac:dyDescent="0.2">
      <c r="AM10893" s="61"/>
      <c r="AN10893" s="61"/>
      <c r="AO10893" s="171"/>
      <c r="AP10893" s="61"/>
      <c r="AQ10893" s="61"/>
      <c r="AR10893" s="61"/>
      <c r="AS10893" s="61"/>
      <c r="AT10893" s="61"/>
      <c r="AU10893" s="61"/>
      <c r="AV10893" s="61"/>
      <c r="AW10893" s="61"/>
      <c r="AX10893" s="61"/>
      <c r="AY10893" s="61"/>
      <c r="AZ10893" s="61"/>
      <c r="BA10893" s="61"/>
    </row>
    <row r="10894" spans="39:53" x14ac:dyDescent="0.2">
      <c r="AM10894" s="61"/>
      <c r="AN10894" s="61"/>
      <c r="AO10894" s="171"/>
      <c r="AP10894" s="61"/>
      <c r="AQ10894" s="61"/>
      <c r="AR10894" s="61"/>
      <c r="AS10894" s="61"/>
      <c r="AT10894" s="61"/>
      <c r="AU10894" s="61"/>
      <c r="AV10894" s="61"/>
      <c r="AW10894" s="61"/>
      <c r="AX10894" s="61"/>
      <c r="AY10894" s="61"/>
      <c r="AZ10894" s="61"/>
      <c r="BA10894" s="61"/>
    </row>
    <row r="10895" spans="39:53" x14ac:dyDescent="0.2">
      <c r="AM10895" s="61"/>
      <c r="AN10895" s="61"/>
      <c r="AO10895" s="171"/>
      <c r="AP10895" s="61"/>
      <c r="AQ10895" s="61"/>
      <c r="AR10895" s="61"/>
      <c r="AS10895" s="61"/>
      <c r="AT10895" s="61"/>
      <c r="AU10895" s="61"/>
      <c r="AV10895" s="61"/>
      <c r="AW10895" s="61"/>
      <c r="AX10895" s="61"/>
      <c r="AY10895" s="61"/>
      <c r="AZ10895" s="61"/>
      <c r="BA10895" s="61"/>
    </row>
    <row r="10896" spans="39:53" x14ac:dyDescent="0.2">
      <c r="AM10896" s="61"/>
      <c r="AN10896" s="61"/>
      <c r="AO10896" s="171"/>
      <c r="AP10896" s="61"/>
      <c r="AQ10896" s="61"/>
      <c r="AR10896" s="61"/>
      <c r="AS10896" s="61"/>
      <c r="AT10896" s="61"/>
      <c r="AU10896" s="61"/>
      <c r="AV10896" s="61"/>
      <c r="AW10896" s="61"/>
      <c r="AX10896" s="61"/>
      <c r="AY10896" s="61"/>
      <c r="AZ10896" s="61"/>
      <c r="BA10896" s="61"/>
    </row>
    <row r="10897" spans="39:53" x14ac:dyDescent="0.2">
      <c r="AM10897" s="61"/>
      <c r="AN10897" s="61"/>
      <c r="AO10897" s="171"/>
      <c r="AP10897" s="61"/>
      <c r="AQ10897" s="61"/>
      <c r="AR10897" s="61"/>
      <c r="AS10897" s="61"/>
      <c r="AT10897" s="61"/>
      <c r="AU10897" s="61"/>
      <c r="AV10897" s="61"/>
      <c r="AW10897" s="61"/>
      <c r="AX10897" s="61"/>
      <c r="AY10897" s="61"/>
      <c r="AZ10897" s="61"/>
      <c r="BA10897" s="61"/>
    </row>
    <row r="10898" spans="39:53" x14ac:dyDescent="0.2">
      <c r="AM10898" s="61"/>
      <c r="AN10898" s="61"/>
      <c r="AO10898" s="171"/>
      <c r="AP10898" s="61"/>
      <c r="AQ10898" s="61"/>
      <c r="AR10898" s="61"/>
      <c r="AS10898" s="61"/>
      <c r="AT10898" s="61"/>
      <c r="AU10898" s="61"/>
      <c r="AV10898" s="61"/>
      <c r="AW10898" s="61"/>
      <c r="AX10898" s="61"/>
      <c r="AY10898" s="61"/>
      <c r="AZ10898" s="61"/>
      <c r="BA10898" s="61"/>
    </row>
    <row r="10899" spans="39:53" x14ac:dyDescent="0.2">
      <c r="AM10899" s="61"/>
      <c r="AN10899" s="61"/>
      <c r="AO10899" s="171"/>
      <c r="AP10899" s="61"/>
      <c r="AQ10899" s="61"/>
      <c r="AR10899" s="61"/>
      <c r="AS10899" s="61"/>
      <c r="AT10899" s="61"/>
      <c r="AU10899" s="61"/>
      <c r="AV10899" s="61"/>
      <c r="AW10899" s="61"/>
      <c r="AX10899" s="61"/>
      <c r="AY10899" s="61"/>
      <c r="AZ10899" s="61"/>
      <c r="BA10899" s="61"/>
    </row>
    <row r="10900" spans="39:53" x14ac:dyDescent="0.2">
      <c r="AM10900" s="61"/>
      <c r="AN10900" s="61"/>
      <c r="AO10900" s="171"/>
      <c r="AP10900" s="61"/>
      <c r="AQ10900" s="61"/>
      <c r="AR10900" s="61"/>
      <c r="AS10900" s="61"/>
      <c r="AT10900" s="61"/>
      <c r="AU10900" s="61"/>
      <c r="AV10900" s="61"/>
      <c r="AW10900" s="61"/>
      <c r="AX10900" s="61"/>
      <c r="AY10900" s="61"/>
      <c r="AZ10900" s="61"/>
      <c r="BA10900" s="61"/>
    </row>
    <row r="10901" spans="39:53" x14ac:dyDescent="0.2">
      <c r="AM10901" s="61"/>
      <c r="AN10901" s="61"/>
      <c r="AO10901" s="171"/>
      <c r="AP10901" s="61"/>
      <c r="AQ10901" s="61"/>
      <c r="AR10901" s="61"/>
      <c r="AS10901" s="61"/>
      <c r="AT10901" s="61"/>
      <c r="AU10901" s="61"/>
      <c r="AV10901" s="61"/>
      <c r="AW10901" s="61"/>
      <c r="AX10901" s="61"/>
      <c r="AY10901" s="61"/>
      <c r="AZ10901" s="61"/>
      <c r="BA10901" s="61"/>
    </row>
    <row r="10902" spans="39:53" x14ac:dyDescent="0.2">
      <c r="AM10902" s="61"/>
      <c r="AN10902" s="61"/>
      <c r="AO10902" s="171"/>
      <c r="AP10902" s="61"/>
      <c r="AQ10902" s="61"/>
      <c r="AR10902" s="61"/>
      <c r="AS10902" s="61"/>
      <c r="AT10902" s="61"/>
      <c r="AU10902" s="61"/>
      <c r="AV10902" s="61"/>
      <c r="AW10902" s="61"/>
      <c r="AX10902" s="61"/>
      <c r="AY10902" s="61"/>
      <c r="AZ10902" s="61"/>
      <c r="BA10902" s="61"/>
    </row>
    <row r="10903" spans="39:53" x14ac:dyDescent="0.2">
      <c r="AM10903" s="61"/>
      <c r="AN10903" s="61"/>
      <c r="AO10903" s="171"/>
      <c r="AP10903" s="61"/>
      <c r="AQ10903" s="61"/>
      <c r="AR10903" s="61"/>
      <c r="AS10903" s="61"/>
      <c r="AT10903" s="61"/>
      <c r="AU10903" s="61"/>
      <c r="AV10903" s="61"/>
      <c r="AW10903" s="61"/>
      <c r="AX10903" s="61"/>
      <c r="AY10903" s="61"/>
      <c r="AZ10903" s="61"/>
      <c r="BA10903" s="61"/>
    </row>
    <row r="10904" spans="39:53" x14ac:dyDescent="0.2">
      <c r="AM10904" s="61"/>
      <c r="AN10904" s="61"/>
      <c r="AO10904" s="171"/>
      <c r="AP10904" s="61"/>
      <c r="AQ10904" s="61"/>
      <c r="AR10904" s="61"/>
      <c r="AS10904" s="61"/>
      <c r="AT10904" s="61"/>
      <c r="AU10904" s="61"/>
      <c r="AV10904" s="61"/>
      <c r="AW10904" s="61"/>
      <c r="AX10904" s="61"/>
      <c r="AY10904" s="61"/>
      <c r="AZ10904" s="61"/>
      <c r="BA10904" s="61"/>
    </row>
    <row r="10905" spans="39:53" x14ac:dyDescent="0.2">
      <c r="AM10905" s="61"/>
      <c r="AN10905" s="61"/>
      <c r="AO10905" s="171"/>
      <c r="AP10905" s="61"/>
      <c r="AQ10905" s="61"/>
      <c r="AR10905" s="61"/>
      <c r="AS10905" s="61"/>
      <c r="AT10905" s="61"/>
      <c r="AU10905" s="61"/>
      <c r="AV10905" s="61"/>
      <c r="AW10905" s="61"/>
      <c r="AX10905" s="61"/>
      <c r="AY10905" s="61"/>
      <c r="AZ10905" s="61"/>
      <c r="BA10905" s="61"/>
    </row>
    <row r="10906" spans="39:53" x14ac:dyDescent="0.2">
      <c r="AM10906" s="61"/>
      <c r="AN10906" s="61"/>
      <c r="AO10906" s="171"/>
      <c r="AP10906" s="61"/>
      <c r="AQ10906" s="61"/>
      <c r="AR10906" s="61"/>
      <c r="AS10906" s="61"/>
      <c r="AT10906" s="61"/>
      <c r="AU10906" s="61"/>
      <c r="AV10906" s="61"/>
      <c r="AW10906" s="61"/>
      <c r="AX10906" s="61"/>
      <c r="AY10906" s="61"/>
      <c r="AZ10906" s="61"/>
      <c r="BA10906" s="61"/>
    </row>
    <row r="10907" spans="39:53" x14ac:dyDescent="0.2">
      <c r="AM10907" s="61"/>
      <c r="AN10907" s="61"/>
      <c r="AO10907" s="171"/>
      <c r="AP10907" s="61"/>
      <c r="AQ10907" s="61"/>
      <c r="AR10907" s="61"/>
      <c r="AS10907" s="61"/>
      <c r="AT10907" s="61"/>
      <c r="AU10907" s="61"/>
      <c r="AV10907" s="61"/>
      <c r="AW10907" s="61"/>
      <c r="AX10907" s="61"/>
      <c r="AY10907" s="61"/>
      <c r="AZ10907" s="61"/>
      <c r="BA10907" s="61"/>
    </row>
    <row r="10908" spans="39:53" x14ac:dyDescent="0.2">
      <c r="AM10908" s="61"/>
      <c r="AN10908" s="61"/>
      <c r="AO10908" s="171"/>
      <c r="AP10908" s="61"/>
      <c r="AQ10908" s="61"/>
      <c r="AR10908" s="61"/>
      <c r="AS10908" s="61"/>
      <c r="AT10908" s="61"/>
      <c r="AU10908" s="61"/>
      <c r="AV10908" s="61"/>
      <c r="AW10908" s="61"/>
      <c r="AX10908" s="61"/>
      <c r="AY10908" s="61"/>
      <c r="AZ10908" s="61"/>
      <c r="BA10908" s="61"/>
    </row>
    <row r="10909" spans="39:53" x14ac:dyDescent="0.2">
      <c r="AM10909" s="61"/>
      <c r="AN10909" s="61"/>
      <c r="AO10909" s="171"/>
      <c r="AP10909" s="61"/>
      <c r="AQ10909" s="61"/>
      <c r="AR10909" s="61"/>
      <c r="AS10909" s="61"/>
      <c r="AT10909" s="61"/>
      <c r="AU10909" s="61"/>
      <c r="AV10909" s="61"/>
      <c r="AW10909" s="61"/>
      <c r="AX10909" s="61"/>
      <c r="AY10909" s="61"/>
      <c r="AZ10909" s="61"/>
      <c r="BA10909" s="61"/>
    </row>
    <row r="10910" spans="39:53" x14ac:dyDescent="0.2">
      <c r="AM10910" s="61"/>
      <c r="AN10910" s="61"/>
      <c r="AO10910" s="171"/>
      <c r="AP10910" s="61"/>
      <c r="AQ10910" s="61"/>
      <c r="AR10910" s="61"/>
      <c r="AS10910" s="61"/>
      <c r="AT10910" s="61"/>
      <c r="AU10910" s="61"/>
      <c r="AV10910" s="61"/>
      <c r="AW10910" s="61"/>
      <c r="AX10910" s="61"/>
      <c r="AY10910" s="61"/>
      <c r="AZ10910" s="61"/>
      <c r="BA10910" s="61"/>
    </row>
    <row r="10911" spans="39:53" x14ac:dyDescent="0.2">
      <c r="AM10911" s="61"/>
      <c r="AN10911" s="61"/>
      <c r="AO10911" s="171"/>
      <c r="AP10911" s="61"/>
      <c r="AQ10911" s="61"/>
      <c r="AR10911" s="61"/>
      <c r="AS10911" s="61"/>
      <c r="AT10911" s="61"/>
      <c r="AU10911" s="61"/>
      <c r="AV10911" s="61"/>
      <c r="AW10911" s="61"/>
      <c r="AX10911" s="61"/>
      <c r="AY10911" s="61"/>
      <c r="AZ10911" s="61"/>
      <c r="BA10911" s="61"/>
    </row>
    <row r="10912" spans="39:53" x14ac:dyDescent="0.2">
      <c r="AM10912" s="61"/>
      <c r="AN10912" s="61"/>
      <c r="AO10912" s="171"/>
      <c r="AP10912" s="61"/>
      <c r="AQ10912" s="61"/>
      <c r="AR10912" s="61"/>
      <c r="AS10912" s="61"/>
      <c r="AT10912" s="61"/>
      <c r="AU10912" s="61"/>
      <c r="AV10912" s="61"/>
      <c r="AW10912" s="61"/>
      <c r="AX10912" s="61"/>
      <c r="AY10912" s="61"/>
      <c r="AZ10912" s="61"/>
      <c r="BA10912" s="61"/>
    </row>
    <row r="10913" spans="39:53" x14ac:dyDescent="0.2">
      <c r="AM10913" s="61"/>
      <c r="AN10913" s="61"/>
      <c r="AO10913" s="171"/>
      <c r="AP10913" s="61"/>
      <c r="AQ10913" s="61"/>
      <c r="AR10913" s="61"/>
      <c r="AS10913" s="61"/>
      <c r="AT10913" s="61"/>
      <c r="AU10913" s="61"/>
      <c r="AV10913" s="61"/>
      <c r="AW10913" s="61"/>
      <c r="AX10913" s="61"/>
      <c r="AY10913" s="61"/>
      <c r="AZ10913" s="61"/>
      <c r="BA10913" s="61"/>
    </row>
    <row r="10914" spans="39:53" x14ac:dyDescent="0.2">
      <c r="AM10914" s="61"/>
      <c r="AN10914" s="61"/>
      <c r="AO10914" s="171"/>
      <c r="AP10914" s="61"/>
      <c r="AQ10914" s="61"/>
      <c r="AR10914" s="61"/>
      <c r="AS10914" s="61"/>
      <c r="AT10914" s="61"/>
      <c r="AU10914" s="61"/>
      <c r="AV10914" s="61"/>
      <c r="AW10914" s="61"/>
      <c r="AX10914" s="61"/>
      <c r="AY10914" s="61"/>
      <c r="AZ10914" s="61"/>
      <c r="BA10914" s="61"/>
    </row>
    <row r="10915" spans="39:53" x14ac:dyDescent="0.2">
      <c r="AM10915" s="61"/>
      <c r="AN10915" s="61"/>
      <c r="AO10915" s="171"/>
      <c r="AP10915" s="61"/>
      <c r="AQ10915" s="61"/>
      <c r="AR10915" s="61"/>
      <c r="AS10915" s="61"/>
      <c r="AT10915" s="61"/>
      <c r="AU10915" s="61"/>
      <c r="AV10915" s="61"/>
      <c r="AW10915" s="61"/>
      <c r="AX10915" s="61"/>
      <c r="AY10915" s="61"/>
      <c r="AZ10915" s="61"/>
      <c r="BA10915" s="61"/>
    </row>
    <row r="10916" spans="39:53" x14ac:dyDescent="0.2">
      <c r="AM10916" s="61"/>
      <c r="AN10916" s="61"/>
      <c r="AO10916" s="171"/>
      <c r="AP10916" s="61"/>
      <c r="AQ10916" s="61"/>
      <c r="AR10916" s="61"/>
      <c r="AS10916" s="61"/>
      <c r="AT10916" s="61"/>
      <c r="AU10916" s="61"/>
      <c r="AV10916" s="61"/>
      <c r="AW10916" s="61"/>
      <c r="AX10916" s="61"/>
      <c r="AY10916" s="61"/>
      <c r="AZ10916" s="61"/>
      <c r="BA10916" s="61"/>
    </row>
    <row r="10917" spans="39:53" x14ac:dyDescent="0.2">
      <c r="AM10917" s="61"/>
      <c r="AN10917" s="61"/>
      <c r="AO10917" s="171"/>
      <c r="AP10917" s="61"/>
      <c r="AQ10917" s="61"/>
      <c r="AR10917" s="61"/>
      <c r="AS10917" s="61"/>
      <c r="AT10917" s="61"/>
      <c r="AU10917" s="61"/>
      <c r="AV10917" s="61"/>
      <c r="AW10917" s="61"/>
      <c r="AX10917" s="61"/>
      <c r="AY10917" s="61"/>
      <c r="AZ10917" s="61"/>
      <c r="BA10917" s="61"/>
    </row>
    <row r="10918" spans="39:53" x14ac:dyDescent="0.2">
      <c r="AM10918" s="61"/>
      <c r="AN10918" s="61"/>
      <c r="AO10918" s="171"/>
      <c r="AP10918" s="61"/>
      <c r="AQ10918" s="61"/>
      <c r="AR10918" s="61"/>
      <c r="AS10918" s="61"/>
      <c r="AT10918" s="61"/>
      <c r="AU10918" s="61"/>
      <c r="AV10918" s="61"/>
      <c r="AW10918" s="61"/>
      <c r="AX10918" s="61"/>
      <c r="AY10918" s="61"/>
      <c r="AZ10918" s="61"/>
      <c r="BA10918" s="61"/>
    </row>
    <row r="10919" spans="39:53" x14ac:dyDescent="0.2">
      <c r="AM10919" s="61"/>
      <c r="AN10919" s="61"/>
      <c r="AO10919" s="171"/>
      <c r="AP10919" s="61"/>
      <c r="AQ10919" s="61"/>
      <c r="AR10919" s="61"/>
      <c r="AS10919" s="61"/>
      <c r="AT10919" s="61"/>
      <c r="AU10919" s="61"/>
      <c r="AV10919" s="61"/>
      <c r="AW10919" s="61"/>
      <c r="AX10919" s="61"/>
      <c r="AY10919" s="61"/>
      <c r="AZ10919" s="61"/>
      <c r="BA10919" s="61"/>
    </row>
    <row r="10920" spans="39:53" x14ac:dyDescent="0.2">
      <c r="AM10920" s="61"/>
      <c r="AN10920" s="61"/>
      <c r="AO10920" s="171"/>
      <c r="AP10920" s="61"/>
      <c r="AQ10920" s="61"/>
      <c r="AR10920" s="61"/>
      <c r="AS10920" s="61"/>
      <c r="AT10920" s="61"/>
      <c r="AU10920" s="61"/>
      <c r="AV10920" s="61"/>
      <c r="AW10920" s="61"/>
      <c r="AX10920" s="61"/>
      <c r="AY10920" s="61"/>
      <c r="AZ10920" s="61"/>
      <c r="BA10920" s="61"/>
    </row>
    <row r="10921" spans="39:53" x14ac:dyDescent="0.2">
      <c r="AM10921" s="61"/>
      <c r="AN10921" s="61"/>
      <c r="AO10921" s="171"/>
      <c r="AP10921" s="61"/>
      <c r="AQ10921" s="61"/>
      <c r="AR10921" s="61"/>
      <c r="AS10921" s="61"/>
      <c r="AT10921" s="61"/>
      <c r="AU10921" s="61"/>
      <c r="AV10921" s="61"/>
      <c r="AW10921" s="61"/>
      <c r="AX10921" s="61"/>
      <c r="AY10921" s="61"/>
      <c r="AZ10921" s="61"/>
      <c r="BA10921" s="61"/>
    </row>
    <row r="10922" spans="39:53" x14ac:dyDescent="0.2">
      <c r="AM10922" s="61"/>
      <c r="AN10922" s="61"/>
      <c r="AO10922" s="171"/>
      <c r="AP10922" s="61"/>
      <c r="AQ10922" s="61"/>
      <c r="AR10922" s="61"/>
      <c r="AS10922" s="61"/>
      <c r="AT10922" s="61"/>
      <c r="AU10922" s="61"/>
      <c r="AV10922" s="61"/>
      <c r="AW10922" s="61"/>
      <c r="AX10922" s="61"/>
      <c r="AY10922" s="61"/>
      <c r="AZ10922" s="61"/>
      <c r="BA10922" s="61"/>
    </row>
    <row r="10923" spans="39:53" x14ac:dyDescent="0.2">
      <c r="AM10923" s="61"/>
      <c r="AN10923" s="61"/>
      <c r="AO10923" s="171"/>
      <c r="AP10923" s="61"/>
      <c r="AQ10923" s="61"/>
      <c r="AR10923" s="61"/>
      <c r="AS10923" s="61"/>
      <c r="AT10923" s="61"/>
      <c r="AU10923" s="61"/>
      <c r="AV10923" s="61"/>
      <c r="AW10923" s="61"/>
      <c r="AX10923" s="61"/>
      <c r="AY10923" s="61"/>
      <c r="AZ10923" s="61"/>
      <c r="BA10923" s="61"/>
    </row>
    <row r="10924" spans="39:53" x14ac:dyDescent="0.2">
      <c r="AM10924" s="61"/>
      <c r="AN10924" s="61"/>
      <c r="AO10924" s="171"/>
      <c r="AP10924" s="61"/>
      <c r="AQ10924" s="61"/>
      <c r="AR10924" s="61"/>
      <c r="AS10924" s="61"/>
      <c r="AT10924" s="61"/>
      <c r="AU10924" s="61"/>
      <c r="AV10924" s="61"/>
      <c r="AW10924" s="61"/>
      <c r="AX10924" s="61"/>
      <c r="AY10924" s="61"/>
      <c r="AZ10924" s="61"/>
      <c r="BA10924" s="61"/>
    </row>
    <row r="10925" spans="39:53" x14ac:dyDescent="0.2">
      <c r="AM10925" s="61"/>
      <c r="AN10925" s="61"/>
      <c r="AO10925" s="171"/>
      <c r="AP10925" s="61"/>
      <c r="AQ10925" s="61"/>
      <c r="AR10925" s="61"/>
      <c r="AS10925" s="61"/>
      <c r="AT10925" s="61"/>
      <c r="AU10925" s="61"/>
      <c r="AV10925" s="61"/>
      <c r="AW10925" s="61"/>
      <c r="AX10925" s="61"/>
      <c r="AY10925" s="61"/>
      <c r="AZ10925" s="61"/>
      <c r="BA10925" s="61"/>
    </row>
    <row r="10926" spans="39:53" x14ac:dyDescent="0.2">
      <c r="AM10926" s="61"/>
      <c r="AN10926" s="61"/>
      <c r="AO10926" s="171"/>
      <c r="AP10926" s="61"/>
      <c r="AQ10926" s="61"/>
      <c r="AR10926" s="61"/>
      <c r="AS10926" s="61"/>
      <c r="AT10926" s="61"/>
      <c r="AU10926" s="61"/>
      <c r="AV10926" s="61"/>
      <c r="AW10926" s="61"/>
      <c r="AX10926" s="61"/>
      <c r="AY10926" s="61"/>
      <c r="AZ10926" s="61"/>
      <c r="BA10926" s="61"/>
    </row>
    <row r="10927" spans="39:53" x14ac:dyDescent="0.2">
      <c r="AM10927" s="61"/>
      <c r="AN10927" s="61"/>
      <c r="AO10927" s="171"/>
      <c r="AP10927" s="61"/>
      <c r="AQ10927" s="61"/>
      <c r="AR10927" s="61"/>
      <c r="AS10927" s="61"/>
      <c r="AT10927" s="61"/>
      <c r="AU10927" s="61"/>
      <c r="AV10927" s="61"/>
      <c r="AW10927" s="61"/>
      <c r="AX10927" s="61"/>
      <c r="AY10927" s="61"/>
      <c r="AZ10927" s="61"/>
      <c r="BA10927" s="61"/>
    </row>
    <row r="10928" spans="39:53" x14ac:dyDescent="0.2">
      <c r="AM10928" s="61"/>
      <c r="AN10928" s="61"/>
      <c r="AO10928" s="171"/>
      <c r="AP10928" s="61"/>
      <c r="AQ10928" s="61"/>
      <c r="AR10928" s="61"/>
      <c r="AS10928" s="61"/>
      <c r="AT10928" s="61"/>
      <c r="AU10928" s="61"/>
      <c r="AV10928" s="61"/>
      <c r="AW10928" s="61"/>
      <c r="AX10928" s="61"/>
      <c r="AY10928" s="61"/>
      <c r="AZ10928" s="61"/>
      <c r="BA10928" s="61"/>
    </row>
    <row r="10929" spans="39:53" x14ac:dyDescent="0.2">
      <c r="AM10929" s="61"/>
      <c r="AN10929" s="61"/>
      <c r="AO10929" s="171"/>
      <c r="AP10929" s="61"/>
      <c r="AQ10929" s="61"/>
      <c r="AR10929" s="61"/>
      <c r="AS10929" s="61"/>
      <c r="AT10929" s="61"/>
      <c r="AU10929" s="61"/>
      <c r="AV10929" s="61"/>
      <c r="AW10929" s="61"/>
      <c r="AX10929" s="61"/>
      <c r="AY10929" s="61"/>
      <c r="AZ10929" s="61"/>
      <c r="BA10929" s="61"/>
    </row>
    <row r="10930" spans="39:53" x14ac:dyDescent="0.2">
      <c r="AM10930" s="61"/>
      <c r="AN10930" s="61"/>
      <c r="AO10930" s="171"/>
      <c r="AP10930" s="61"/>
      <c r="AQ10930" s="61"/>
      <c r="AR10930" s="61"/>
      <c r="AS10930" s="61"/>
      <c r="AT10930" s="61"/>
      <c r="AU10930" s="61"/>
      <c r="AV10930" s="61"/>
      <c r="AW10930" s="61"/>
      <c r="AX10930" s="61"/>
      <c r="AY10930" s="61"/>
      <c r="AZ10930" s="61"/>
      <c r="BA10930" s="61"/>
    </row>
    <row r="10931" spans="39:53" x14ac:dyDescent="0.2">
      <c r="AM10931" s="61"/>
      <c r="AN10931" s="61"/>
      <c r="AO10931" s="171"/>
      <c r="AP10931" s="61"/>
      <c r="AQ10931" s="61"/>
      <c r="AR10931" s="61"/>
      <c r="AS10931" s="61"/>
      <c r="AT10931" s="61"/>
      <c r="AU10931" s="61"/>
      <c r="AV10931" s="61"/>
      <c r="AW10931" s="61"/>
      <c r="AX10931" s="61"/>
      <c r="AY10931" s="61"/>
      <c r="AZ10931" s="61"/>
      <c r="BA10931" s="61"/>
    </row>
    <row r="10932" spans="39:53" x14ac:dyDescent="0.2">
      <c r="AM10932" s="61"/>
      <c r="AN10932" s="61"/>
      <c r="AO10932" s="171"/>
      <c r="AP10932" s="61"/>
      <c r="AQ10932" s="61"/>
      <c r="AR10932" s="61"/>
      <c r="AS10932" s="61"/>
      <c r="AT10932" s="61"/>
      <c r="AU10932" s="61"/>
      <c r="AV10932" s="61"/>
      <c r="AW10932" s="61"/>
      <c r="AX10932" s="61"/>
      <c r="AY10932" s="61"/>
      <c r="AZ10932" s="61"/>
      <c r="BA10932" s="61"/>
    </row>
    <row r="10933" spans="39:53" x14ac:dyDescent="0.2">
      <c r="AM10933" s="61"/>
      <c r="AN10933" s="61"/>
      <c r="AO10933" s="171"/>
      <c r="AP10933" s="61"/>
      <c r="AQ10933" s="61"/>
      <c r="AR10933" s="61"/>
      <c r="AS10933" s="61"/>
      <c r="AT10933" s="61"/>
      <c r="AU10933" s="61"/>
      <c r="AV10933" s="61"/>
      <c r="AW10933" s="61"/>
      <c r="AX10933" s="61"/>
      <c r="AY10933" s="61"/>
      <c r="AZ10933" s="61"/>
      <c r="BA10933" s="61"/>
    </row>
    <row r="10934" spans="39:53" x14ac:dyDescent="0.2">
      <c r="AM10934" s="61"/>
      <c r="AN10934" s="61"/>
      <c r="AO10934" s="171"/>
      <c r="AP10934" s="61"/>
      <c r="AQ10934" s="61"/>
      <c r="AR10934" s="61"/>
      <c r="AS10934" s="61"/>
      <c r="AT10934" s="61"/>
      <c r="AU10934" s="61"/>
      <c r="AV10934" s="61"/>
      <c r="AW10934" s="61"/>
      <c r="AX10934" s="61"/>
      <c r="AY10934" s="61"/>
      <c r="AZ10934" s="61"/>
      <c r="BA10934" s="61"/>
    </row>
    <row r="10935" spans="39:53" x14ac:dyDescent="0.2">
      <c r="AM10935" s="61"/>
      <c r="AN10935" s="61"/>
      <c r="AO10935" s="171"/>
      <c r="AP10935" s="61"/>
      <c r="AQ10935" s="61"/>
      <c r="AR10935" s="61"/>
      <c r="AS10935" s="61"/>
      <c r="AT10935" s="61"/>
      <c r="AU10935" s="61"/>
      <c r="AV10935" s="61"/>
      <c r="AW10935" s="61"/>
      <c r="AX10935" s="61"/>
      <c r="AY10935" s="61"/>
      <c r="AZ10935" s="61"/>
      <c r="BA10935" s="61"/>
    </row>
    <row r="10936" spans="39:53" x14ac:dyDescent="0.2">
      <c r="AM10936" s="61"/>
      <c r="AN10936" s="61"/>
      <c r="AO10936" s="171"/>
      <c r="AP10936" s="61"/>
      <c r="AQ10936" s="61"/>
      <c r="AR10936" s="61"/>
      <c r="AS10936" s="61"/>
      <c r="AT10936" s="61"/>
      <c r="AU10936" s="61"/>
      <c r="AV10936" s="61"/>
      <c r="AW10936" s="61"/>
      <c r="AX10936" s="61"/>
      <c r="AY10936" s="61"/>
      <c r="AZ10936" s="61"/>
      <c r="BA10936" s="61"/>
    </row>
    <row r="10937" spans="39:53" x14ac:dyDescent="0.2">
      <c r="AM10937" s="61"/>
      <c r="AN10937" s="61"/>
      <c r="AO10937" s="171"/>
      <c r="AP10937" s="61"/>
      <c r="AQ10937" s="61"/>
      <c r="AR10937" s="61"/>
      <c r="AS10937" s="61"/>
      <c r="AT10937" s="61"/>
      <c r="AU10937" s="61"/>
      <c r="AV10937" s="61"/>
      <c r="AW10937" s="61"/>
      <c r="AX10937" s="61"/>
      <c r="AY10937" s="61"/>
      <c r="AZ10937" s="61"/>
      <c r="BA10937" s="61"/>
    </row>
    <row r="10938" spans="39:53" x14ac:dyDescent="0.2">
      <c r="AM10938" s="61"/>
      <c r="AN10938" s="61"/>
      <c r="AO10938" s="171"/>
      <c r="AP10938" s="61"/>
      <c r="AQ10938" s="61"/>
      <c r="AR10938" s="61"/>
      <c r="AS10938" s="61"/>
      <c r="AT10938" s="61"/>
      <c r="AU10938" s="61"/>
      <c r="AV10938" s="61"/>
      <c r="AW10938" s="61"/>
      <c r="AX10938" s="61"/>
      <c r="AY10938" s="61"/>
      <c r="AZ10938" s="61"/>
      <c r="BA10938" s="61"/>
    </row>
    <row r="10939" spans="39:53" x14ac:dyDescent="0.2">
      <c r="AM10939" s="61"/>
      <c r="AN10939" s="61"/>
      <c r="AO10939" s="171"/>
      <c r="AP10939" s="61"/>
      <c r="AQ10939" s="61"/>
      <c r="AR10939" s="61"/>
      <c r="AS10939" s="61"/>
      <c r="AT10939" s="61"/>
      <c r="AU10939" s="61"/>
      <c r="AV10939" s="61"/>
      <c r="AW10939" s="61"/>
      <c r="AX10939" s="61"/>
      <c r="AY10939" s="61"/>
      <c r="AZ10939" s="61"/>
      <c r="BA10939" s="61"/>
    </row>
    <row r="10940" spans="39:53" x14ac:dyDescent="0.2">
      <c r="AM10940" s="61"/>
      <c r="AN10940" s="61"/>
      <c r="AO10940" s="171"/>
      <c r="AP10940" s="61"/>
      <c r="AQ10940" s="61"/>
      <c r="AR10940" s="61"/>
      <c r="AS10940" s="61"/>
      <c r="AT10940" s="61"/>
      <c r="AU10940" s="61"/>
      <c r="AV10940" s="61"/>
      <c r="AW10940" s="61"/>
      <c r="AX10940" s="61"/>
      <c r="AY10940" s="61"/>
      <c r="AZ10940" s="61"/>
      <c r="BA10940" s="61"/>
    </row>
    <row r="10941" spans="39:53" x14ac:dyDescent="0.2">
      <c r="AM10941" s="61"/>
      <c r="AN10941" s="61"/>
      <c r="AO10941" s="171"/>
      <c r="AP10941" s="61"/>
      <c r="AQ10941" s="61"/>
      <c r="AR10941" s="61"/>
      <c r="AS10941" s="61"/>
      <c r="AT10941" s="61"/>
      <c r="AU10941" s="61"/>
      <c r="AV10941" s="61"/>
      <c r="AW10941" s="61"/>
      <c r="AX10941" s="61"/>
      <c r="AY10941" s="61"/>
      <c r="AZ10941" s="61"/>
      <c r="BA10941" s="61"/>
    </row>
    <row r="10942" spans="39:53" x14ac:dyDescent="0.2">
      <c r="AM10942" s="61"/>
      <c r="AN10942" s="61"/>
      <c r="AO10942" s="171"/>
      <c r="AP10942" s="61"/>
      <c r="AQ10942" s="61"/>
      <c r="AR10942" s="61"/>
      <c r="AS10942" s="61"/>
      <c r="AT10942" s="61"/>
      <c r="AU10942" s="61"/>
      <c r="AV10942" s="61"/>
      <c r="AW10942" s="61"/>
      <c r="AX10942" s="61"/>
      <c r="AY10942" s="61"/>
      <c r="AZ10942" s="61"/>
      <c r="BA10942" s="61"/>
    </row>
    <row r="10943" spans="39:53" x14ac:dyDescent="0.2">
      <c r="AM10943" s="61"/>
      <c r="AN10943" s="61"/>
      <c r="AO10943" s="171"/>
      <c r="AP10943" s="61"/>
      <c r="AQ10943" s="61"/>
      <c r="AR10943" s="61"/>
      <c r="AS10943" s="61"/>
      <c r="AT10943" s="61"/>
      <c r="AU10943" s="61"/>
      <c r="AV10943" s="61"/>
      <c r="AW10943" s="61"/>
      <c r="AX10943" s="61"/>
      <c r="AY10943" s="61"/>
      <c r="AZ10943" s="61"/>
      <c r="BA10943" s="61"/>
    </row>
    <row r="10944" spans="39:53" x14ac:dyDescent="0.2">
      <c r="AM10944" s="61"/>
      <c r="AN10944" s="61"/>
      <c r="AO10944" s="171"/>
      <c r="AP10944" s="61"/>
      <c r="AQ10944" s="61"/>
      <c r="AR10944" s="61"/>
      <c r="AS10944" s="61"/>
      <c r="AT10944" s="61"/>
      <c r="AU10944" s="61"/>
      <c r="AV10944" s="61"/>
      <c r="AW10944" s="61"/>
      <c r="AX10944" s="61"/>
      <c r="AY10944" s="61"/>
      <c r="AZ10944" s="61"/>
      <c r="BA10944" s="61"/>
    </row>
    <row r="10945" spans="39:53" x14ac:dyDescent="0.2">
      <c r="AM10945" s="61"/>
      <c r="AN10945" s="61"/>
      <c r="AO10945" s="171"/>
      <c r="AP10945" s="61"/>
      <c r="AQ10945" s="61"/>
      <c r="AR10945" s="61"/>
      <c r="AS10945" s="61"/>
      <c r="AT10945" s="61"/>
      <c r="AU10945" s="61"/>
      <c r="AV10945" s="61"/>
      <c r="AW10945" s="61"/>
      <c r="AX10945" s="61"/>
      <c r="AY10945" s="61"/>
      <c r="AZ10945" s="61"/>
      <c r="BA10945" s="61"/>
    </row>
    <row r="10946" spans="39:53" x14ac:dyDescent="0.2">
      <c r="AM10946" s="61"/>
      <c r="AN10946" s="61"/>
      <c r="AO10946" s="171"/>
      <c r="AP10946" s="61"/>
      <c r="AQ10946" s="61"/>
      <c r="AR10946" s="61"/>
      <c r="AS10946" s="61"/>
      <c r="AT10946" s="61"/>
      <c r="AU10946" s="61"/>
      <c r="AV10946" s="61"/>
      <c r="AW10946" s="61"/>
      <c r="AX10946" s="61"/>
      <c r="AY10946" s="61"/>
      <c r="AZ10946" s="61"/>
      <c r="BA10946" s="61"/>
    </row>
    <row r="10947" spans="39:53" x14ac:dyDescent="0.2">
      <c r="AM10947" s="61"/>
      <c r="AN10947" s="61"/>
      <c r="AO10947" s="171"/>
      <c r="AP10947" s="61"/>
      <c r="AQ10947" s="61"/>
      <c r="AR10947" s="61"/>
      <c r="AS10947" s="61"/>
      <c r="AT10947" s="61"/>
      <c r="AU10947" s="61"/>
      <c r="AV10947" s="61"/>
      <c r="AW10947" s="61"/>
      <c r="AX10947" s="61"/>
      <c r="AY10947" s="61"/>
      <c r="AZ10947" s="61"/>
      <c r="BA10947" s="61"/>
    </row>
    <row r="10948" spans="39:53" x14ac:dyDescent="0.2">
      <c r="AM10948" s="61"/>
      <c r="AN10948" s="61"/>
      <c r="AO10948" s="171"/>
      <c r="AP10948" s="61"/>
      <c r="AQ10948" s="61"/>
      <c r="AR10948" s="61"/>
      <c r="AS10948" s="61"/>
      <c r="AT10948" s="61"/>
      <c r="AU10948" s="61"/>
      <c r="AV10948" s="61"/>
      <c r="AW10948" s="61"/>
      <c r="AX10948" s="61"/>
      <c r="AY10948" s="61"/>
      <c r="AZ10948" s="61"/>
      <c r="BA10948" s="61"/>
    </row>
    <row r="10949" spans="39:53" x14ac:dyDescent="0.2">
      <c r="AM10949" s="61"/>
      <c r="AN10949" s="61"/>
      <c r="AO10949" s="171"/>
      <c r="AP10949" s="61"/>
      <c r="AQ10949" s="61"/>
      <c r="AR10949" s="61"/>
      <c r="AS10949" s="61"/>
      <c r="AT10949" s="61"/>
      <c r="AU10949" s="61"/>
      <c r="AV10949" s="61"/>
      <c r="AW10949" s="61"/>
      <c r="AX10949" s="61"/>
      <c r="AY10949" s="61"/>
      <c r="AZ10949" s="61"/>
      <c r="BA10949" s="61"/>
    </row>
    <row r="10950" spans="39:53" x14ac:dyDescent="0.2">
      <c r="AM10950" s="61"/>
      <c r="AN10950" s="61"/>
      <c r="AO10950" s="171"/>
      <c r="AP10950" s="61"/>
      <c r="AQ10950" s="61"/>
      <c r="AR10950" s="61"/>
      <c r="AS10950" s="61"/>
      <c r="AT10950" s="61"/>
      <c r="AU10950" s="61"/>
      <c r="AV10950" s="61"/>
      <c r="AW10950" s="61"/>
      <c r="AX10950" s="61"/>
      <c r="AY10950" s="61"/>
      <c r="AZ10950" s="61"/>
      <c r="BA10950" s="61"/>
    </row>
    <row r="10951" spans="39:53" x14ac:dyDescent="0.2">
      <c r="AM10951" s="61"/>
      <c r="AN10951" s="61"/>
      <c r="AO10951" s="171"/>
      <c r="AP10951" s="61"/>
      <c r="AQ10951" s="61"/>
      <c r="AR10951" s="61"/>
      <c r="AS10951" s="61"/>
      <c r="AT10951" s="61"/>
      <c r="AU10951" s="61"/>
      <c r="AV10951" s="61"/>
      <c r="AW10951" s="61"/>
      <c r="AX10951" s="61"/>
      <c r="AY10951" s="61"/>
      <c r="AZ10951" s="61"/>
      <c r="BA10951" s="61"/>
    </row>
    <row r="10952" spans="39:53" x14ac:dyDescent="0.2">
      <c r="AM10952" s="61"/>
      <c r="AN10952" s="61"/>
      <c r="AO10952" s="171"/>
      <c r="AP10952" s="61"/>
      <c r="AQ10952" s="61"/>
      <c r="AR10952" s="61"/>
      <c r="AS10952" s="61"/>
      <c r="AT10952" s="61"/>
      <c r="AU10952" s="61"/>
      <c r="AV10952" s="61"/>
      <c r="AW10952" s="61"/>
      <c r="AX10952" s="61"/>
      <c r="AY10952" s="61"/>
      <c r="AZ10952" s="61"/>
      <c r="BA10952" s="61"/>
    </row>
    <row r="10953" spans="39:53" x14ac:dyDescent="0.2">
      <c r="AM10953" s="61"/>
      <c r="AN10953" s="61"/>
      <c r="AO10953" s="171"/>
      <c r="AP10953" s="61"/>
      <c r="AQ10953" s="61"/>
      <c r="AR10953" s="61"/>
      <c r="AS10953" s="61"/>
      <c r="AT10953" s="61"/>
      <c r="AU10953" s="61"/>
      <c r="AV10953" s="61"/>
      <c r="AW10953" s="61"/>
      <c r="AX10953" s="61"/>
      <c r="AY10953" s="61"/>
      <c r="AZ10953" s="61"/>
      <c r="BA10953" s="61"/>
    </row>
    <row r="10954" spans="39:53" x14ac:dyDescent="0.2">
      <c r="AM10954" s="61"/>
      <c r="AN10954" s="61"/>
      <c r="AO10954" s="171"/>
      <c r="AP10954" s="61"/>
      <c r="AQ10954" s="61"/>
      <c r="AR10954" s="61"/>
      <c r="AS10954" s="61"/>
      <c r="AT10954" s="61"/>
      <c r="AU10954" s="61"/>
      <c r="AV10954" s="61"/>
      <c r="AW10954" s="61"/>
      <c r="AX10954" s="61"/>
      <c r="AY10954" s="61"/>
      <c r="AZ10954" s="61"/>
      <c r="BA10954" s="61"/>
    </row>
    <row r="10955" spans="39:53" x14ac:dyDescent="0.2">
      <c r="AM10955" s="61"/>
      <c r="AN10955" s="61"/>
      <c r="AO10955" s="171"/>
      <c r="AP10955" s="61"/>
      <c r="AQ10955" s="61"/>
      <c r="AR10955" s="61"/>
      <c r="AS10955" s="61"/>
      <c r="AT10955" s="61"/>
      <c r="AU10955" s="61"/>
      <c r="AV10955" s="61"/>
      <c r="AW10955" s="61"/>
      <c r="AX10955" s="61"/>
      <c r="AY10955" s="61"/>
      <c r="AZ10955" s="61"/>
      <c r="BA10955" s="61"/>
    </row>
    <row r="10956" spans="39:53" x14ac:dyDescent="0.2">
      <c r="AM10956" s="61"/>
      <c r="AN10956" s="61"/>
      <c r="AO10956" s="171"/>
      <c r="AP10956" s="61"/>
      <c r="AQ10956" s="61"/>
      <c r="AR10956" s="61"/>
      <c r="AS10956" s="61"/>
      <c r="AT10956" s="61"/>
      <c r="AU10956" s="61"/>
      <c r="AV10956" s="61"/>
      <c r="AW10956" s="61"/>
      <c r="AX10956" s="61"/>
      <c r="AY10956" s="61"/>
      <c r="AZ10956" s="61"/>
      <c r="BA10956" s="61"/>
    </row>
    <row r="10957" spans="39:53" x14ac:dyDescent="0.2">
      <c r="AM10957" s="61"/>
      <c r="AN10957" s="61"/>
      <c r="AO10957" s="171"/>
      <c r="AP10957" s="61"/>
      <c r="AQ10957" s="61"/>
      <c r="AR10957" s="61"/>
      <c r="AS10957" s="61"/>
      <c r="AT10957" s="61"/>
      <c r="AU10957" s="61"/>
      <c r="AV10957" s="61"/>
      <c r="AW10957" s="61"/>
      <c r="AX10957" s="61"/>
      <c r="AY10957" s="61"/>
      <c r="AZ10957" s="61"/>
      <c r="BA10957" s="61"/>
    </row>
    <row r="10958" spans="39:53" x14ac:dyDescent="0.2">
      <c r="AM10958" s="61"/>
      <c r="AN10958" s="61"/>
      <c r="AO10958" s="171"/>
      <c r="AP10958" s="61"/>
      <c r="AQ10958" s="61"/>
      <c r="AR10958" s="61"/>
      <c r="AS10958" s="61"/>
      <c r="AT10958" s="61"/>
      <c r="AU10958" s="61"/>
      <c r="AV10958" s="61"/>
      <c r="AW10958" s="61"/>
      <c r="AX10958" s="61"/>
      <c r="AY10958" s="61"/>
      <c r="AZ10958" s="61"/>
      <c r="BA10958" s="61"/>
    </row>
    <row r="10959" spans="39:53" x14ac:dyDescent="0.2">
      <c r="AM10959" s="61"/>
      <c r="AN10959" s="61"/>
      <c r="AO10959" s="171"/>
      <c r="AP10959" s="61"/>
      <c r="AQ10959" s="61"/>
      <c r="AR10959" s="61"/>
      <c r="AS10959" s="61"/>
      <c r="AT10959" s="61"/>
      <c r="AU10959" s="61"/>
      <c r="AV10959" s="61"/>
      <c r="AW10959" s="61"/>
      <c r="AX10959" s="61"/>
      <c r="AY10959" s="61"/>
      <c r="AZ10959" s="61"/>
      <c r="BA10959" s="61"/>
    </row>
    <row r="10960" spans="39:53" x14ac:dyDescent="0.2">
      <c r="AM10960" s="61"/>
      <c r="AN10960" s="61"/>
      <c r="AO10960" s="171"/>
      <c r="AP10960" s="61"/>
      <c r="AQ10960" s="61"/>
      <c r="AR10960" s="61"/>
      <c r="AS10960" s="61"/>
      <c r="AT10960" s="61"/>
      <c r="AU10960" s="61"/>
      <c r="AV10960" s="61"/>
      <c r="AW10960" s="61"/>
      <c r="AX10960" s="61"/>
      <c r="AY10960" s="61"/>
      <c r="AZ10960" s="61"/>
      <c r="BA10960" s="61"/>
    </row>
    <row r="10961" spans="39:53" x14ac:dyDescent="0.2">
      <c r="AM10961" s="61"/>
      <c r="AN10961" s="61"/>
      <c r="AO10961" s="171"/>
      <c r="AP10961" s="61"/>
      <c r="AQ10961" s="61"/>
      <c r="AR10961" s="61"/>
      <c r="AS10961" s="61"/>
      <c r="AT10961" s="61"/>
      <c r="AU10961" s="61"/>
      <c r="AV10961" s="61"/>
      <c r="AW10961" s="61"/>
      <c r="AX10961" s="61"/>
      <c r="AY10961" s="61"/>
      <c r="AZ10961" s="61"/>
      <c r="BA10961" s="61"/>
    </row>
    <row r="10962" spans="39:53" x14ac:dyDescent="0.2">
      <c r="AM10962" s="61"/>
      <c r="AN10962" s="61"/>
      <c r="AO10962" s="171"/>
      <c r="AP10962" s="61"/>
      <c r="AQ10962" s="61"/>
      <c r="AR10962" s="61"/>
      <c r="AS10962" s="61"/>
      <c r="AT10962" s="61"/>
      <c r="AU10962" s="61"/>
      <c r="AV10962" s="61"/>
      <c r="AW10962" s="61"/>
      <c r="AX10962" s="61"/>
      <c r="AY10962" s="61"/>
      <c r="AZ10962" s="61"/>
      <c r="BA10962" s="61"/>
    </row>
    <row r="10963" spans="39:53" x14ac:dyDescent="0.2">
      <c r="AM10963" s="61"/>
      <c r="AN10963" s="61"/>
      <c r="AO10963" s="171"/>
      <c r="AP10963" s="61"/>
      <c r="AQ10963" s="61"/>
      <c r="AR10963" s="61"/>
      <c r="AS10963" s="61"/>
      <c r="AT10963" s="61"/>
      <c r="AU10963" s="61"/>
      <c r="AV10963" s="61"/>
      <c r="AW10963" s="61"/>
      <c r="AX10963" s="61"/>
      <c r="AY10963" s="61"/>
      <c r="AZ10963" s="61"/>
      <c r="BA10963" s="61"/>
    </row>
    <row r="10964" spans="39:53" x14ac:dyDescent="0.2">
      <c r="AM10964" s="61"/>
      <c r="AN10964" s="61"/>
      <c r="AO10964" s="171"/>
      <c r="AP10964" s="61"/>
      <c r="AQ10964" s="61"/>
      <c r="AR10964" s="61"/>
      <c r="AS10964" s="61"/>
      <c r="AT10964" s="61"/>
      <c r="AU10964" s="61"/>
      <c r="AV10964" s="61"/>
      <c r="AW10964" s="61"/>
      <c r="AX10964" s="61"/>
      <c r="AY10964" s="61"/>
      <c r="AZ10964" s="61"/>
      <c r="BA10964" s="61"/>
    </row>
    <row r="10965" spans="39:53" x14ac:dyDescent="0.2">
      <c r="AM10965" s="61"/>
      <c r="AN10965" s="61"/>
      <c r="AO10965" s="171"/>
      <c r="AP10965" s="61"/>
      <c r="AQ10965" s="61"/>
      <c r="AR10965" s="61"/>
      <c r="AS10965" s="61"/>
      <c r="AT10965" s="61"/>
      <c r="AU10965" s="61"/>
      <c r="AV10965" s="61"/>
      <c r="AW10965" s="61"/>
      <c r="AX10965" s="61"/>
      <c r="AY10965" s="61"/>
      <c r="AZ10965" s="61"/>
      <c r="BA10965" s="61"/>
    </row>
    <row r="10966" spans="39:53" x14ac:dyDescent="0.2">
      <c r="AM10966" s="61"/>
      <c r="AN10966" s="61"/>
      <c r="AO10966" s="171"/>
      <c r="AP10966" s="61"/>
      <c r="AQ10966" s="61"/>
      <c r="AR10966" s="61"/>
      <c r="AS10966" s="61"/>
      <c r="AT10966" s="61"/>
      <c r="AU10966" s="61"/>
      <c r="AV10966" s="61"/>
      <c r="AW10966" s="61"/>
      <c r="AX10966" s="61"/>
      <c r="AY10966" s="61"/>
      <c r="AZ10966" s="61"/>
      <c r="BA10966" s="61"/>
    </row>
    <row r="10967" spans="39:53" x14ac:dyDescent="0.2">
      <c r="AM10967" s="61"/>
      <c r="AN10967" s="61"/>
      <c r="AO10967" s="171"/>
      <c r="AP10967" s="61"/>
      <c r="AQ10967" s="61"/>
      <c r="AR10967" s="61"/>
      <c r="AS10967" s="61"/>
      <c r="AT10967" s="61"/>
      <c r="AU10967" s="61"/>
      <c r="AV10967" s="61"/>
      <c r="AW10967" s="61"/>
      <c r="AX10967" s="61"/>
      <c r="AY10967" s="61"/>
      <c r="AZ10967" s="61"/>
      <c r="BA10967" s="61"/>
    </row>
    <row r="10968" spans="39:53" x14ac:dyDescent="0.2">
      <c r="AM10968" s="61"/>
      <c r="AN10968" s="61"/>
      <c r="AO10968" s="171"/>
      <c r="AP10968" s="61"/>
      <c r="AQ10968" s="61"/>
      <c r="AR10968" s="61"/>
      <c r="AS10968" s="61"/>
      <c r="AT10968" s="61"/>
      <c r="AU10968" s="61"/>
      <c r="AV10968" s="61"/>
      <c r="AW10968" s="61"/>
      <c r="AX10968" s="61"/>
      <c r="AY10968" s="61"/>
      <c r="AZ10968" s="61"/>
      <c r="BA10968" s="61"/>
    </row>
    <row r="10969" spans="39:53" x14ac:dyDescent="0.2">
      <c r="AM10969" s="61"/>
      <c r="AN10969" s="61"/>
      <c r="AO10969" s="171"/>
      <c r="AP10969" s="61"/>
      <c r="AQ10969" s="61"/>
      <c r="AR10969" s="61"/>
      <c r="AS10969" s="61"/>
      <c r="AT10969" s="61"/>
      <c r="AU10969" s="61"/>
      <c r="AV10969" s="61"/>
      <c r="AW10969" s="61"/>
      <c r="AX10969" s="61"/>
      <c r="AY10969" s="61"/>
      <c r="AZ10969" s="61"/>
      <c r="BA10969" s="61"/>
    </row>
    <row r="10970" spans="39:53" x14ac:dyDescent="0.2">
      <c r="AM10970" s="61"/>
      <c r="AN10970" s="61"/>
      <c r="AO10970" s="171"/>
      <c r="AP10970" s="61"/>
      <c r="AQ10970" s="61"/>
      <c r="AR10970" s="61"/>
      <c r="AS10970" s="61"/>
      <c r="AT10970" s="61"/>
      <c r="AU10970" s="61"/>
      <c r="AV10970" s="61"/>
      <c r="AW10970" s="61"/>
      <c r="AX10970" s="61"/>
      <c r="AY10970" s="61"/>
      <c r="AZ10970" s="61"/>
      <c r="BA10970" s="61"/>
    </row>
    <row r="10971" spans="39:53" x14ac:dyDescent="0.2">
      <c r="AM10971" s="61"/>
      <c r="AN10971" s="61"/>
      <c r="AO10971" s="171"/>
      <c r="AP10971" s="61"/>
      <c r="AQ10971" s="61"/>
      <c r="AR10971" s="61"/>
      <c r="AS10971" s="61"/>
      <c r="AT10971" s="61"/>
      <c r="AU10971" s="61"/>
      <c r="AV10971" s="61"/>
      <c r="AW10971" s="61"/>
      <c r="AX10971" s="61"/>
      <c r="AY10971" s="61"/>
      <c r="AZ10971" s="61"/>
      <c r="BA10971" s="61"/>
    </row>
    <row r="10972" spans="39:53" x14ac:dyDescent="0.2">
      <c r="AM10972" s="61"/>
      <c r="AN10972" s="61"/>
      <c r="AO10972" s="171"/>
      <c r="AP10972" s="61"/>
      <c r="AQ10972" s="61"/>
      <c r="AR10972" s="61"/>
      <c r="AS10972" s="61"/>
      <c r="AT10972" s="61"/>
      <c r="AU10972" s="61"/>
      <c r="AV10972" s="61"/>
      <c r="AW10972" s="61"/>
      <c r="AX10972" s="61"/>
      <c r="AY10972" s="61"/>
      <c r="AZ10972" s="61"/>
      <c r="BA10972" s="61"/>
    </row>
    <row r="10973" spans="39:53" x14ac:dyDescent="0.2">
      <c r="AM10973" s="61"/>
      <c r="AN10973" s="61"/>
      <c r="AO10973" s="171"/>
      <c r="AP10973" s="61"/>
      <c r="AQ10973" s="61"/>
      <c r="AR10973" s="61"/>
      <c r="AS10973" s="61"/>
      <c r="AT10973" s="61"/>
      <c r="AU10973" s="61"/>
      <c r="AV10973" s="61"/>
      <c r="AW10973" s="61"/>
      <c r="AX10973" s="61"/>
      <c r="AY10973" s="61"/>
      <c r="AZ10973" s="61"/>
      <c r="BA10973" s="61"/>
    </row>
    <row r="10974" spans="39:53" x14ac:dyDescent="0.2">
      <c r="AM10974" s="61"/>
      <c r="AN10974" s="61"/>
      <c r="AO10974" s="171"/>
      <c r="AP10974" s="61"/>
      <c r="AQ10974" s="61"/>
      <c r="AR10974" s="61"/>
      <c r="AS10974" s="61"/>
      <c r="AT10974" s="61"/>
      <c r="AU10974" s="61"/>
      <c r="AV10974" s="61"/>
      <c r="AW10974" s="61"/>
      <c r="AX10974" s="61"/>
      <c r="AY10974" s="61"/>
      <c r="AZ10974" s="61"/>
      <c r="BA10974" s="61"/>
    </row>
    <row r="10975" spans="39:53" x14ac:dyDescent="0.2">
      <c r="AM10975" s="61"/>
      <c r="AN10975" s="61"/>
      <c r="AO10975" s="171"/>
      <c r="AP10975" s="61"/>
      <c r="AQ10975" s="61"/>
      <c r="AR10975" s="61"/>
      <c r="AS10975" s="61"/>
      <c r="AT10975" s="61"/>
      <c r="AU10975" s="61"/>
      <c r="AV10975" s="61"/>
      <c r="AW10975" s="61"/>
      <c r="AX10975" s="61"/>
      <c r="AY10975" s="61"/>
      <c r="AZ10975" s="61"/>
      <c r="BA10975" s="61"/>
    </row>
    <row r="10976" spans="39:53" x14ac:dyDescent="0.2">
      <c r="AM10976" s="61"/>
      <c r="AN10976" s="61"/>
      <c r="AO10976" s="171"/>
      <c r="AP10976" s="61"/>
      <c r="AQ10976" s="61"/>
      <c r="AR10976" s="61"/>
      <c r="AS10976" s="61"/>
      <c r="AT10976" s="61"/>
      <c r="AU10976" s="61"/>
      <c r="AV10976" s="61"/>
      <c r="AW10976" s="61"/>
      <c r="AX10976" s="61"/>
      <c r="AY10976" s="61"/>
      <c r="AZ10976" s="61"/>
      <c r="BA10976" s="61"/>
    </row>
    <row r="10977" spans="39:53" x14ac:dyDescent="0.2">
      <c r="AM10977" s="61"/>
      <c r="AN10977" s="61"/>
      <c r="AO10977" s="171"/>
      <c r="AP10977" s="61"/>
      <c r="AQ10977" s="61"/>
      <c r="AR10977" s="61"/>
      <c r="AS10977" s="61"/>
      <c r="AT10977" s="61"/>
      <c r="AU10977" s="61"/>
      <c r="AV10977" s="61"/>
      <c r="AW10977" s="61"/>
      <c r="AX10977" s="61"/>
      <c r="AY10977" s="61"/>
      <c r="AZ10977" s="61"/>
      <c r="BA10977" s="61"/>
    </row>
    <row r="10978" spans="39:53" x14ac:dyDescent="0.2">
      <c r="AM10978" s="61"/>
      <c r="AN10978" s="61"/>
      <c r="AO10978" s="171"/>
      <c r="AP10978" s="61"/>
      <c r="AQ10978" s="61"/>
      <c r="AR10978" s="61"/>
      <c r="AS10978" s="61"/>
      <c r="AT10978" s="61"/>
      <c r="AU10978" s="61"/>
      <c r="AV10978" s="61"/>
      <c r="AW10978" s="61"/>
      <c r="AX10978" s="61"/>
      <c r="AY10978" s="61"/>
      <c r="AZ10978" s="61"/>
      <c r="BA10978" s="61"/>
    </row>
    <row r="10979" spans="39:53" x14ac:dyDescent="0.2">
      <c r="AM10979" s="61"/>
      <c r="AN10979" s="61"/>
      <c r="AO10979" s="171"/>
      <c r="AP10979" s="61"/>
      <c r="AQ10979" s="61"/>
      <c r="AR10979" s="61"/>
      <c r="AS10979" s="61"/>
      <c r="AT10979" s="61"/>
      <c r="AU10979" s="61"/>
      <c r="AV10979" s="61"/>
      <c r="AW10979" s="61"/>
      <c r="AX10979" s="61"/>
      <c r="AY10979" s="61"/>
      <c r="AZ10979" s="61"/>
      <c r="BA10979" s="61"/>
    </row>
    <row r="10980" spans="39:53" x14ac:dyDescent="0.2">
      <c r="AM10980" s="61"/>
      <c r="AN10980" s="61"/>
      <c r="AO10980" s="171"/>
      <c r="AP10980" s="61"/>
      <c r="AQ10980" s="61"/>
      <c r="AR10980" s="61"/>
      <c r="AS10980" s="61"/>
      <c r="AT10980" s="61"/>
      <c r="AU10980" s="61"/>
      <c r="AV10980" s="61"/>
      <c r="AW10980" s="61"/>
      <c r="AX10980" s="61"/>
      <c r="AY10980" s="61"/>
      <c r="AZ10980" s="61"/>
      <c r="BA10980" s="61"/>
    </row>
    <row r="10981" spans="39:53" x14ac:dyDescent="0.2">
      <c r="AM10981" s="61"/>
      <c r="AN10981" s="61"/>
      <c r="AO10981" s="171"/>
      <c r="AP10981" s="61"/>
      <c r="AQ10981" s="61"/>
      <c r="AR10981" s="61"/>
      <c r="AS10981" s="61"/>
      <c r="AT10981" s="61"/>
      <c r="AU10981" s="61"/>
      <c r="AV10981" s="61"/>
      <c r="AW10981" s="61"/>
      <c r="AX10981" s="61"/>
      <c r="AY10981" s="61"/>
      <c r="AZ10981" s="61"/>
      <c r="BA10981" s="61"/>
    </row>
    <row r="10982" spans="39:53" x14ac:dyDescent="0.2">
      <c r="AM10982" s="61"/>
      <c r="AN10982" s="61"/>
      <c r="AO10982" s="171"/>
      <c r="AP10982" s="61"/>
      <c r="AQ10982" s="61"/>
      <c r="AR10982" s="61"/>
      <c r="AS10982" s="61"/>
      <c r="AT10982" s="61"/>
      <c r="AU10982" s="61"/>
      <c r="AV10982" s="61"/>
      <c r="AW10982" s="61"/>
      <c r="AX10982" s="61"/>
      <c r="AY10982" s="61"/>
      <c r="AZ10982" s="61"/>
      <c r="BA10982" s="61"/>
    </row>
    <row r="10983" spans="39:53" x14ac:dyDescent="0.2">
      <c r="AM10983" s="61"/>
      <c r="AN10983" s="61"/>
      <c r="AO10983" s="171"/>
      <c r="AP10983" s="61"/>
      <c r="AQ10983" s="61"/>
      <c r="AR10983" s="61"/>
      <c r="AS10983" s="61"/>
      <c r="AT10983" s="61"/>
      <c r="AU10983" s="61"/>
      <c r="AV10983" s="61"/>
      <c r="AW10983" s="61"/>
      <c r="AX10983" s="61"/>
      <c r="AY10983" s="61"/>
      <c r="AZ10983" s="61"/>
      <c r="BA10983" s="61"/>
    </row>
    <row r="10984" spans="39:53" x14ac:dyDescent="0.2">
      <c r="AM10984" s="61"/>
      <c r="AN10984" s="61"/>
      <c r="AO10984" s="171"/>
      <c r="AP10984" s="61"/>
      <c r="AQ10984" s="61"/>
      <c r="AR10984" s="61"/>
      <c r="AS10984" s="61"/>
      <c r="AT10984" s="61"/>
      <c r="AU10984" s="61"/>
      <c r="AV10984" s="61"/>
      <c r="AW10984" s="61"/>
      <c r="AX10984" s="61"/>
      <c r="AY10984" s="61"/>
      <c r="AZ10984" s="61"/>
      <c r="BA10984" s="61"/>
    </row>
    <row r="10985" spans="39:53" x14ac:dyDescent="0.2">
      <c r="AM10985" s="61"/>
      <c r="AN10985" s="61"/>
      <c r="AO10985" s="171"/>
      <c r="AP10985" s="61"/>
      <c r="AQ10985" s="61"/>
      <c r="AR10985" s="61"/>
      <c r="AS10985" s="61"/>
      <c r="AT10985" s="61"/>
      <c r="AU10985" s="61"/>
      <c r="AV10985" s="61"/>
      <c r="AW10985" s="61"/>
      <c r="AX10985" s="61"/>
      <c r="AY10985" s="61"/>
      <c r="AZ10985" s="61"/>
      <c r="BA10985" s="61"/>
    </row>
    <row r="10986" spans="39:53" x14ac:dyDescent="0.2">
      <c r="AM10986" s="61"/>
      <c r="AN10986" s="61"/>
      <c r="AO10986" s="171"/>
      <c r="AP10986" s="61"/>
      <c r="AQ10986" s="61"/>
      <c r="AR10986" s="61"/>
      <c r="AS10986" s="61"/>
      <c r="AT10986" s="61"/>
      <c r="AU10986" s="61"/>
      <c r="AV10986" s="61"/>
      <c r="AW10986" s="61"/>
      <c r="AX10986" s="61"/>
      <c r="AY10986" s="61"/>
      <c r="AZ10986" s="61"/>
      <c r="BA10986" s="61"/>
    </row>
    <row r="10987" spans="39:53" x14ac:dyDescent="0.2">
      <c r="AM10987" s="61"/>
      <c r="AN10987" s="61"/>
      <c r="AO10987" s="171"/>
      <c r="AP10987" s="61"/>
      <c r="AQ10987" s="61"/>
      <c r="AR10987" s="61"/>
      <c r="AS10987" s="61"/>
      <c r="AT10987" s="61"/>
      <c r="AU10987" s="61"/>
      <c r="AV10987" s="61"/>
      <c r="AW10987" s="61"/>
      <c r="AX10987" s="61"/>
      <c r="AY10987" s="61"/>
      <c r="AZ10987" s="61"/>
      <c r="BA10987" s="61"/>
    </row>
    <row r="10988" spans="39:53" x14ac:dyDescent="0.2">
      <c r="AM10988" s="61"/>
      <c r="AN10988" s="61"/>
      <c r="AO10988" s="171"/>
      <c r="AP10988" s="61"/>
      <c r="AQ10988" s="61"/>
      <c r="AR10988" s="61"/>
      <c r="AS10988" s="61"/>
      <c r="AT10988" s="61"/>
      <c r="AU10988" s="61"/>
      <c r="AV10988" s="61"/>
      <c r="AW10988" s="61"/>
      <c r="AX10988" s="61"/>
      <c r="AY10988" s="61"/>
      <c r="AZ10988" s="61"/>
      <c r="BA10988" s="61"/>
    </row>
    <row r="10989" spans="39:53" x14ac:dyDescent="0.2">
      <c r="AM10989" s="61"/>
      <c r="AN10989" s="61"/>
      <c r="AO10989" s="171"/>
      <c r="AP10989" s="61"/>
      <c r="AQ10989" s="61"/>
      <c r="AR10989" s="61"/>
      <c r="AS10989" s="61"/>
      <c r="AT10989" s="61"/>
      <c r="AU10989" s="61"/>
      <c r="AV10989" s="61"/>
      <c r="AW10989" s="61"/>
      <c r="AX10989" s="61"/>
      <c r="AY10989" s="61"/>
      <c r="AZ10989" s="61"/>
      <c r="BA10989" s="61"/>
    </row>
    <row r="10990" spans="39:53" x14ac:dyDescent="0.2">
      <c r="AM10990" s="61"/>
      <c r="AN10990" s="61"/>
      <c r="AO10990" s="171"/>
      <c r="AP10990" s="61"/>
      <c r="AQ10990" s="61"/>
      <c r="AR10990" s="61"/>
      <c r="AS10990" s="61"/>
      <c r="AT10990" s="61"/>
      <c r="AU10990" s="61"/>
      <c r="AV10990" s="61"/>
      <c r="AW10990" s="61"/>
      <c r="AX10990" s="61"/>
      <c r="AY10990" s="61"/>
      <c r="AZ10990" s="61"/>
      <c r="BA10990" s="61"/>
    </row>
    <row r="10991" spans="39:53" x14ac:dyDescent="0.2">
      <c r="AM10991" s="61"/>
      <c r="AN10991" s="61"/>
      <c r="AO10991" s="171"/>
      <c r="AP10991" s="61"/>
      <c r="AQ10991" s="61"/>
      <c r="AR10991" s="61"/>
      <c r="AS10991" s="61"/>
      <c r="AT10991" s="61"/>
      <c r="AU10991" s="61"/>
      <c r="AV10991" s="61"/>
      <c r="AW10991" s="61"/>
      <c r="AX10991" s="61"/>
      <c r="AY10991" s="61"/>
      <c r="AZ10991" s="61"/>
      <c r="BA10991" s="61"/>
    </row>
    <row r="10992" spans="39:53" x14ac:dyDescent="0.2">
      <c r="AM10992" s="61"/>
      <c r="AN10992" s="61"/>
      <c r="AO10992" s="171"/>
      <c r="AP10992" s="61"/>
      <c r="AQ10992" s="61"/>
      <c r="AR10992" s="61"/>
      <c r="AS10992" s="61"/>
      <c r="AT10992" s="61"/>
      <c r="AU10992" s="61"/>
      <c r="AV10992" s="61"/>
      <c r="AW10992" s="61"/>
      <c r="AX10992" s="61"/>
      <c r="AY10992" s="61"/>
      <c r="AZ10992" s="61"/>
      <c r="BA10992" s="61"/>
    </row>
    <row r="10993" spans="39:53" x14ac:dyDescent="0.2">
      <c r="AM10993" s="61"/>
      <c r="AN10993" s="61"/>
      <c r="AO10993" s="171"/>
      <c r="AP10993" s="61"/>
      <c r="AQ10993" s="61"/>
      <c r="AR10993" s="61"/>
      <c r="AS10993" s="61"/>
      <c r="AT10993" s="61"/>
      <c r="AU10993" s="61"/>
      <c r="AV10993" s="61"/>
      <c r="AW10993" s="61"/>
      <c r="AX10993" s="61"/>
      <c r="AY10993" s="61"/>
      <c r="AZ10993" s="61"/>
      <c r="BA10993" s="61"/>
    </row>
    <row r="10994" spans="39:53" x14ac:dyDescent="0.2">
      <c r="AM10994" s="61"/>
      <c r="AN10994" s="61"/>
      <c r="AO10994" s="171"/>
      <c r="AP10994" s="61"/>
      <c r="AQ10994" s="61"/>
      <c r="AR10994" s="61"/>
      <c r="AS10994" s="61"/>
      <c r="AT10994" s="61"/>
      <c r="AU10994" s="61"/>
      <c r="AV10994" s="61"/>
      <c r="AW10994" s="61"/>
      <c r="AX10994" s="61"/>
      <c r="AY10994" s="61"/>
      <c r="AZ10994" s="61"/>
      <c r="BA10994" s="61"/>
    </row>
    <row r="10995" spans="39:53" x14ac:dyDescent="0.2">
      <c r="AM10995" s="61"/>
      <c r="AN10995" s="61"/>
      <c r="AO10995" s="171"/>
      <c r="AP10995" s="61"/>
      <c r="AQ10995" s="61"/>
      <c r="AR10995" s="61"/>
      <c r="AS10995" s="61"/>
      <c r="AT10995" s="61"/>
      <c r="AU10995" s="61"/>
      <c r="AV10995" s="61"/>
      <c r="AW10995" s="61"/>
      <c r="AX10995" s="61"/>
      <c r="AY10995" s="61"/>
      <c r="AZ10995" s="61"/>
      <c r="BA10995" s="61"/>
    </row>
    <row r="10996" spans="39:53" x14ac:dyDescent="0.2">
      <c r="AM10996" s="61"/>
      <c r="AN10996" s="61"/>
      <c r="AO10996" s="171"/>
      <c r="AP10996" s="61"/>
      <c r="AQ10996" s="61"/>
      <c r="AR10996" s="61"/>
      <c r="AS10996" s="61"/>
      <c r="AT10996" s="61"/>
      <c r="AU10996" s="61"/>
      <c r="AV10996" s="61"/>
      <c r="AW10996" s="61"/>
      <c r="AX10996" s="61"/>
      <c r="AY10996" s="61"/>
      <c r="AZ10996" s="61"/>
      <c r="BA10996" s="61"/>
    </row>
    <row r="10997" spans="39:53" x14ac:dyDescent="0.2">
      <c r="AM10997" s="61"/>
      <c r="AN10997" s="61"/>
      <c r="AO10997" s="171"/>
      <c r="AP10997" s="61"/>
      <c r="AQ10997" s="61"/>
      <c r="AR10997" s="61"/>
      <c r="AS10997" s="61"/>
      <c r="AT10997" s="61"/>
      <c r="AU10997" s="61"/>
      <c r="AV10997" s="61"/>
      <c r="AW10997" s="61"/>
      <c r="AX10997" s="61"/>
      <c r="AY10997" s="61"/>
      <c r="AZ10997" s="61"/>
      <c r="BA10997" s="61"/>
    </row>
    <row r="10998" spans="39:53" x14ac:dyDescent="0.2">
      <c r="AM10998" s="61"/>
      <c r="AN10998" s="61"/>
      <c r="AO10998" s="171"/>
      <c r="AP10998" s="61"/>
      <c r="AQ10998" s="61"/>
      <c r="AR10998" s="61"/>
      <c r="AS10998" s="61"/>
      <c r="AT10998" s="61"/>
      <c r="AU10998" s="61"/>
      <c r="AV10998" s="61"/>
      <c r="AW10998" s="61"/>
      <c r="AX10998" s="61"/>
      <c r="AY10998" s="61"/>
      <c r="AZ10998" s="61"/>
      <c r="BA10998" s="61"/>
    </row>
    <row r="10999" spans="39:53" x14ac:dyDescent="0.2">
      <c r="AM10999" s="61"/>
      <c r="AN10999" s="61"/>
      <c r="AO10999" s="171"/>
      <c r="AP10999" s="61"/>
      <c r="AQ10999" s="61"/>
      <c r="AR10999" s="61"/>
      <c r="AS10999" s="61"/>
      <c r="AT10999" s="61"/>
      <c r="AU10999" s="61"/>
      <c r="AV10999" s="61"/>
      <c r="AW10999" s="61"/>
      <c r="AX10999" s="61"/>
      <c r="AY10999" s="61"/>
      <c r="AZ10999" s="61"/>
      <c r="BA10999" s="61"/>
    </row>
    <row r="11000" spans="39:53" x14ac:dyDescent="0.2">
      <c r="AM11000" s="61"/>
      <c r="AN11000" s="61"/>
      <c r="AO11000" s="171"/>
      <c r="AP11000" s="61"/>
      <c r="AQ11000" s="61"/>
      <c r="AR11000" s="61"/>
      <c r="AS11000" s="61"/>
      <c r="AT11000" s="61"/>
      <c r="AU11000" s="61"/>
      <c r="AV11000" s="61"/>
      <c r="AW11000" s="61"/>
      <c r="AX11000" s="61"/>
      <c r="AY11000" s="61"/>
      <c r="AZ11000" s="61"/>
      <c r="BA11000" s="61"/>
    </row>
    <row r="11001" spans="39:53" x14ac:dyDescent="0.2">
      <c r="AM11001" s="61"/>
      <c r="AN11001" s="61"/>
      <c r="AO11001" s="171"/>
      <c r="AP11001" s="61"/>
      <c r="AQ11001" s="61"/>
      <c r="AR11001" s="61"/>
      <c r="AS11001" s="61"/>
      <c r="AT11001" s="61"/>
      <c r="AU11001" s="61"/>
      <c r="AV11001" s="61"/>
      <c r="AW11001" s="61"/>
      <c r="AX11001" s="61"/>
      <c r="AY11001" s="61"/>
      <c r="AZ11001" s="61"/>
      <c r="BA11001" s="61"/>
    </row>
    <row r="11002" spans="39:53" x14ac:dyDescent="0.2">
      <c r="AM11002" s="61"/>
      <c r="AN11002" s="61"/>
      <c r="AO11002" s="171"/>
      <c r="AP11002" s="61"/>
      <c r="AQ11002" s="61"/>
      <c r="AR11002" s="61"/>
      <c r="AS11002" s="61"/>
      <c r="AT11002" s="61"/>
      <c r="AU11002" s="61"/>
      <c r="AV11002" s="61"/>
      <c r="AW11002" s="61"/>
      <c r="AX11002" s="61"/>
      <c r="AY11002" s="61"/>
      <c r="AZ11002" s="61"/>
      <c r="BA11002" s="61"/>
    </row>
    <row r="11003" spans="39:53" x14ac:dyDescent="0.2">
      <c r="AM11003" s="61"/>
      <c r="AN11003" s="61"/>
      <c r="AO11003" s="171"/>
      <c r="AP11003" s="61"/>
      <c r="AQ11003" s="61"/>
      <c r="AR11003" s="61"/>
      <c r="AS11003" s="61"/>
      <c r="AT11003" s="61"/>
      <c r="AU11003" s="61"/>
      <c r="AV11003" s="61"/>
      <c r="AW11003" s="61"/>
      <c r="AX11003" s="61"/>
      <c r="AY11003" s="61"/>
      <c r="AZ11003" s="61"/>
      <c r="BA11003" s="61"/>
    </row>
    <row r="11004" spans="39:53" x14ac:dyDescent="0.2">
      <c r="AM11004" s="61"/>
      <c r="AN11004" s="61"/>
      <c r="AO11004" s="171"/>
      <c r="AP11004" s="61"/>
      <c r="AQ11004" s="61"/>
      <c r="AR11004" s="61"/>
      <c r="AS11004" s="61"/>
      <c r="AT11004" s="61"/>
      <c r="AU11004" s="61"/>
      <c r="AV11004" s="61"/>
      <c r="AW11004" s="61"/>
      <c r="AX11004" s="61"/>
      <c r="AY11004" s="61"/>
      <c r="AZ11004" s="61"/>
      <c r="BA11004" s="61"/>
    </row>
    <row r="11005" spans="39:53" x14ac:dyDescent="0.2">
      <c r="AM11005" s="61"/>
      <c r="AN11005" s="61"/>
      <c r="AO11005" s="171"/>
      <c r="AP11005" s="61"/>
      <c r="AQ11005" s="61"/>
      <c r="AR11005" s="61"/>
      <c r="AS11005" s="61"/>
      <c r="AT11005" s="61"/>
      <c r="AU11005" s="61"/>
      <c r="AV11005" s="61"/>
      <c r="AW11005" s="61"/>
      <c r="AX11005" s="61"/>
      <c r="AY11005" s="61"/>
      <c r="AZ11005" s="61"/>
      <c r="BA11005" s="61"/>
    </row>
    <row r="11006" spans="39:53" x14ac:dyDescent="0.2">
      <c r="AM11006" s="61"/>
      <c r="AN11006" s="61"/>
      <c r="AO11006" s="171"/>
      <c r="AP11006" s="61"/>
      <c r="AQ11006" s="61"/>
      <c r="AR11006" s="61"/>
      <c r="AS11006" s="61"/>
      <c r="AT11006" s="61"/>
      <c r="AU11006" s="61"/>
      <c r="AV11006" s="61"/>
      <c r="AW11006" s="61"/>
      <c r="AX11006" s="61"/>
      <c r="AY11006" s="61"/>
      <c r="AZ11006" s="61"/>
      <c r="BA11006" s="61"/>
    </row>
    <row r="11007" spans="39:53" x14ac:dyDescent="0.2">
      <c r="AM11007" s="61"/>
      <c r="AN11007" s="61"/>
      <c r="AO11007" s="171"/>
      <c r="AP11007" s="61"/>
      <c r="AQ11007" s="61"/>
      <c r="AR11007" s="61"/>
      <c r="AS11007" s="61"/>
      <c r="AT11007" s="61"/>
      <c r="AU11007" s="61"/>
      <c r="AV11007" s="61"/>
      <c r="AW11007" s="61"/>
      <c r="AX11007" s="61"/>
      <c r="AY11007" s="61"/>
      <c r="AZ11007" s="61"/>
      <c r="BA11007" s="61"/>
    </row>
    <row r="11008" spans="39:53" x14ac:dyDescent="0.2">
      <c r="AM11008" s="61"/>
      <c r="AN11008" s="61"/>
      <c r="AO11008" s="171"/>
      <c r="AP11008" s="61"/>
      <c r="AQ11008" s="61"/>
      <c r="AR11008" s="61"/>
      <c r="AS11008" s="61"/>
      <c r="AT11008" s="61"/>
      <c r="AU11008" s="61"/>
      <c r="AV11008" s="61"/>
      <c r="AW11008" s="61"/>
      <c r="AX11008" s="61"/>
      <c r="AY11008" s="61"/>
      <c r="AZ11008" s="61"/>
      <c r="BA11008" s="61"/>
    </row>
    <row r="11009" spans="39:53" x14ac:dyDescent="0.2">
      <c r="AM11009" s="61"/>
      <c r="AN11009" s="61"/>
      <c r="AO11009" s="171"/>
      <c r="AP11009" s="61"/>
      <c r="AQ11009" s="61"/>
      <c r="AR11009" s="61"/>
      <c r="AS11009" s="61"/>
      <c r="AT11009" s="61"/>
      <c r="AU11009" s="61"/>
      <c r="AV11009" s="61"/>
      <c r="AW11009" s="61"/>
      <c r="AX11009" s="61"/>
      <c r="AY11009" s="61"/>
      <c r="AZ11009" s="61"/>
      <c r="BA11009" s="61"/>
    </row>
    <row r="11010" spans="39:53" x14ac:dyDescent="0.2">
      <c r="AM11010" s="61"/>
      <c r="AN11010" s="61"/>
      <c r="AO11010" s="171"/>
      <c r="AP11010" s="61"/>
      <c r="AQ11010" s="61"/>
      <c r="AR11010" s="61"/>
      <c r="AS11010" s="61"/>
      <c r="AT11010" s="61"/>
      <c r="AU11010" s="61"/>
      <c r="AV11010" s="61"/>
      <c r="AW11010" s="61"/>
      <c r="AX11010" s="61"/>
      <c r="AY11010" s="61"/>
      <c r="AZ11010" s="61"/>
      <c r="BA11010" s="61"/>
    </row>
    <row r="11011" spans="39:53" x14ac:dyDescent="0.2">
      <c r="AM11011" s="61"/>
      <c r="AN11011" s="61"/>
      <c r="AO11011" s="171"/>
      <c r="AP11011" s="61"/>
      <c r="AQ11011" s="61"/>
      <c r="AR11011" s="61"/>
      <c r="AS11011" s="61"/>
      <c r="AT11011" s="61"/>
      <c r="AU11011" s="61"/>
      <c r="AV11011" s="61"/>
      <c r="AW11011" s="61"/>
      <c r="AX11011" s="61"/>
      <c r="AY11011" s="61"/>
      <c r="AZ11011" s="61"/>
      <c r="BA11011" s="61"/>
    </row>
    <row r="11012" spans="39:53" x14ac:dyDescent="0.2">
      <c r="AM11012" s="61"/>
      <c r="AN11012" s="61"/>
      <c r="AO11012" s="171"/>
      <c r="AP11012" s="61"/>
      <c r="AQ11012" s="61"/>
      <c r="AR11012" s="61"/>
      <c r="AS11012" s="61"/>
      <c r="AT11012" s="61"/>
      <c r="AU11012" s="61"/>
      <c r="AV11012" s="61"/>
      <c r="AW11012" s="61"/>
      <c r="AX11012" s="61"/>
      <c r="AY11012" s="61"/>
      <c r="AZ11012" s="61"/>
      <c r="BA11012" s="61"/>
    </row>
    <row r="11013" spans="39:53" x14ac:dyDescent="0.2">
      <c r="AM11013" s="61"/>
      <c r="AN11013" s="61"/>
      <c r="AO11013" s="171"/>
      <c r="AP11013" s="61"/>
      <c r="AQ11013" s="61"/>
      <c r="AR11013" s="61"/>
      <c r="AS11013" s="61"/>
      <c r="AT11013" s="61"/>
      <c r="AU11013" s="61"/>
      <c r="AV11013" s="61"/>
      <c r="AW11013" s="61"/>
      <c r="AX11013" s="61"/>
      <c r="AY11013" s="61"/>
      <c r="AZ11013" s="61"/>
      <c r="BA11013" s="61"/>
    </row>
    <row r="11014" spans="39:53" x14ac:dyDescent="0.2">
      <c r="AM11014" s="61"/>
      <c r="AN11014" s="61"/>
      <c r="AO11014" s="171"/>
      <c r="AP11014" s="61"/>
      <c r="AQ11014" s="61"/>
      <c r="AR11014" s="61"/>
      <c r="AS11014" s="61"/>
      <c r="AT11014" s="61"/>
      <c r="AU11014" s="61"/>
      <c r="AV11014" s="61"/>
      <c r="AW11014" s="61"/>
      <c r="AX11014" s="61"/>
      <c r="AY11014" s="61"/>
      <c r="AZ11014" s="61"/>
      <c r="BA11014" s="61"/>
    </row>
    <row r="11015" spans="39:53" x14ac:dyDescent="0.2">
      <c r="AM11015" s="61"/>
      <c r="AN11015" s="61"/>
      <c r="AO11015" s="171"/>
      <c r="AP11015" s="61"/>
      <c r="AQ11015" s="61"/>
      <c r="AR11015" s="61"/>
      <c r="AS11015" s="61"/>
      <c r="AT11015" s="61"/>
      <c r="AU11015" s="61"/>
      <c r="AV11015" s="61"/>
      <c r="AW11015" s="61"/>
      <c r="AX11015" s="61"/>
      <c r="AY11015" s="61"/>
      <c r="AZ11015" s="61"/>
      <c r="BA11015" s="61"/>
    </row>
    <row r="11016" spans="39:53" x14ac:dyDescent="0.2">
      <c r="AM11016" s="61"/>
      <c r="AN11016" s="61"/>
      <c r="AO11016" s="171"/>
      <c r="AP11016" s="61"/>
      <c r="AQ11016" s="61"/>
      <c r="AR11016" s="61"/>
      <c r="AS11016" s="61"/>
      <c r="AT11016" s="61"/>
      <c r="AU11016" s="61"/>
      <c r="AV11016" s="61"/>
      <c r="AW11016" s="61"/>
      <c r="AX11016" s="61"/>
      <c r="AY11016" s="61"/>
      <c r="AZ11016" s="61"/>
      <c r="BA11016" s="61"/>
    </row>
    <row r="11017" spans="39:53" x14ac:dyDescent="0.2">
      <c r="AM11017" s="61"/>
      <c r="AN11017" s="61"/>
      <c r="AO11017" s="171"/>
      <c r="AP11017" s="61"/>
      <c r="AQ11017" s="61"/>
      <c r="AR11017" s="61"/>
      <c r="AS11017" s="61"/>
      <c r="AT11017" s="61"/>
      <c r="AU11017" s="61"/>
      <c r="AV11017" s="61"/>
      <c r="AW11017" s="61"/>
      <c r="AX11017" s="61"/>
      <c r="AY11017" s="61"/>
      <c r="AZ11017" s="61"/>
      <c r="BA11017" s="61"/>
    </row>
    <row r="11018" spans="39:53" x14ac:dyDescent="0.2">
      <c r="AM11018" s="61"/>
      <c r="AN11018" s="61"/>
      <c r="AO11018" s="171"/>
      <c r="AP11018" s="61"/>
      <c r="AQ11018" s="61"/>
      <c r="AR11018" s="61"/>
      <c r="AS11018" s="61"/>
      <c r="AT11018" s="61"/>
      <c r="AU11018" s="61"/>
      <c r="AV11018" s="61"/>
      <c r="AW11018" s="61"/>
      <c r="AX11018" s="61"/>
      <c r="AY11018" s="61"/>
      <c r="AZ11018" s="61"/>
      <c r="BA11018" s="61"/>
    </row>
    <row r="11019" spans="39:53" x14ac:dyDescent="0.2">
      <c r="AM11019" s="61"/>
      <c r="AN11019" s="61"/>
      <c r="AO11019" s="171"/>
      <c r="AP11019" s="61"/>
      <c r="AQ11019" s="61"/>
      <c r="AR11019" s="61"/>
      <c r="AS11019" s="61"/>
      <c r="AT11019" s="61"/>
      <c r="AU11019" s="61"/>
      <c r="AV11019" s="61"/>
      <c r="AW11019" s="61"/>
      <c r="AX11019" s="61"/>
      <c r="AY11019" s="61"/>
      <c r="AZ11019" s="61"/>
      <c r="BA11019" s="61"/>
    </row>
    <row r="11020" spans="39:53" x14ac:dyDescent="0.2">
      <c r="AM11020" s="61"/>
      <c r="AN11020" s="61"/>
      <c r="AO11020" s="171"/>
      <c r="AP11020" s="61"/>
      <c r="AQ11020" s="61"/>
      <c r="AR11020" s="61"/>
      <c r="AS11020" s="61"/>
      <c r="AT11020" s="61"/>
      <c r="AU11020" s="61"/>
      <c r="AV11020" s="61"/>
      <c r="AW11020" s="61"/>
      <c r="AX11020" s="61"/>
      <c r="AY11020" s="61"/>
      <c r="AZ11020" s="61"/>
      <c r="BA11020" s="61"/>
    </row>
    <row r="11021" spans="39:53" x14ac:dyDescent="0.2">
      <c r="AM11021" s="61"/>
      <c r="AN11021" s="61"/>
      <c r="AO11021" s="171"/>
      <c r="AP11021" s="61"/>
      <c r="AQ11021" s="61"/>
      <c r="AR11021" s="61"/>
      <c r="AS11021" s="61"/>
      <c r="AT11021" s="61"/>
      <c r="AU11021" s="61"/>
      <c r="AV11021" s="61"/>
      <c r="AW11021" s="61"/>
      <c r="AX11021" s="61"/>
      <c r="AY11021" s="61"/>
      <c r="AZ11021" s="61"/>
      <c r="BA11021" s="61"/>
    </row>
    <row r="11022" spans="39:53" x14ac:dyDescent="0.2">
      <c r="AM11022" s="61"/>
      <c r="AN11022" s="61"/>
      <c r="AO11022" s="171"/>
      <c r="AP11022" s="61"/>
      <c r="AQ11022" s="61"/>
      <c r="AR11022" s="61"/>
      <c r="AS11022" s="61"/>
      <c r="AT11022" s="61"/>
      <c r="AU11022" s="61"/>
      <c r="AV11022" s="61"/>
      <c r="AW11022" s="61"/>
      <c r="AX11022" s="61"/>
      <c r="AY11022" s="61"/>
      <c r="AZ11022" s="61"/>
      <c r="BA11022" s="61"/>
    </row>
    <row r="11023" spans="39:53" x14ac:dyDescent="0.2">
      <c r="AM11023" s="61"/>
      <c r="AN11023" s="61"/>
      <c r="AO11023" s="171"/>
      <c r="AP11023" s="61"/>
      <c r="AQ11023" s="61"/>
      <c r="AR11023" s="61"/>
      <c r="AS11023" s="61"/>
      <c r="AT11023" s="61"/>
      <c r="AU11023" s="61"/>
      <c r="AV11023" s="61"/>
      <c r="AW11023" s="61"/>
      <c r="AX11023" s="61"/>
      <c r="AY11023" s="61"/>
      <c r="AZ11023" s="61"/>
      <c r="BA11023" s="61"/>
    </row>
    <row r="11024" spans="39:53" x14ac:dyDescent="0.2">
      <c r="AM11024" s="61"/>
      <c r="AN11024" s="61"/>
      <c r="AO11024" s="171"/>
      <c r="AP11024" s="61"/>
      <c r="AQ11024" s="61"/>
      <c r="AR11024" s="61"/>
      <c r="AS11024" s="61"/>
      <c r="AT11024" s="61"/>
      <c r="AU11024" s="61"/>
      <c r="AV11024" s="61"/>
      <c r="AW11024" s="61"/>
      <c r="AX11024" s="61"/>
      <c r="AY11024" s="61"/>
      <c r="AZ11024" s="61"/>
      <c r="BA11024" s="61"/>
    </row>
    <row r="11025" spans="39:53" x14ac:dyDescent="0.2">
      <c r="AM11025" s="61"/>
      <c r="AN11025" s="61"/>
      <c r="AO11025" s="171"/>
      <c r="AP11025" s="61"/>
      <c r="AQ11025" s="61"/>
      <c r="AR11025" s="61"/>
      <c r="AS11025" s="61"/>
      <c r="AT11025" s="61"/>
      <c r="AU11025" s="61"/>
      <c r="AV11025" s="61"/>
      <c r="AW11025" s="61"/>
      <c r="AX11025" s="61"/>
      <c r="AY11025" s="61"/>
      <c r="AZ11025" s="61"/>
      <c r="BA11025" s="61"/>
    </row>
    <row r="11026" spans="39:53" x14ac:dyDescent="0.2">
      <c r="AM11026" s="61"/>
      <c r="AN11026" s="61"/>
      <c r="AO11026" s="171"/>
      <c r="AP11026" s="61"/>
      <c r="AQ11026" s="61"/>
      <c r="AR11026" s="61"/>
      <c r="AS11026" s="61"/>
      <c r="AT11026" s="61"/>
      <c r="AU11026" s="61"/>
      <c r="AV11026" s="61"/>
      <c r="AW11026" s="61"/>
      <c r="AX11026" s="61"/>
      <c r="AY11026" s="61"/>
      <c r="AZ11026" s="61"/>
      <c r="BA11026" s="61"/>
    </row>
    <row r="11027" spans="39:53" x14ac:dyDescent="0.2">
      <c r="AM11027" s="61"/>
      <c r="AN11027" s="61"/>
      <c r="AO11027" s="171"/>
      <c r="AP11027" s="61"/>
      <c r="AQ11027" s="61"/>
      <c r="AR11027" s="61"/>
      <c r="AS11027" s="61"/>
      <c r="AT11027" s="61"/>
      <c r="AU11027" s="61"/>
      <c r="AV11027" s="61"/>
      <c r="AW11027" s="61"/>
      <c r="AX11027" s="61"/>
      <c r="AY11027" s="61"/>
      <c r="AZ11027" s="61"/>
      <c r="BA11027" s="61"/>
    </row>
    <row r="11028" spans="39:53" x14ac:dyDescent="0.2">
      <c r="AM11028" s="61"/>
      <c r="AN11028" s="61"/>
      <c r="AO11028" s="171"/>
      <c r="AP11028" s="61"/>
      <c r="AQ11028" s="61"/>
      <c r="AR11028" s="61"/>
      <c r="AS11028" s="61"/>
      <c r="AT11028" s="61"/>
      <c r="AU11028" s="61"/>
      <c r="AV11028" s="61"/>
      <c r="AW11028" s="61"/>
      <c r="AX11028" s="61"/>
      <c r="AY11028" s="61"/>
      <c r="AZ11028" s="61"/>
      <c r="BA11028" s="61"/>
    </row>
    <row r="11029" spans="39:53" x14ac:dyDescent="0.2">
      <c r="AM11029" s="61"/>
      <c r="AN11029" s="61"/>
      <c r="AO11029" s="171"/>
      <c r="AP11029" s="61"/>
      <c r="AQ11029" s="61"/>
      <c r="AR11029" s="61"/>
      <c r="AS11029" s="61"/>
      <c r="AT11029" s="61"/>
      <c r="AU11029" s="61"/>
      <c r="AV11029" s="61"/>
      <c r="AW11029" s="61"/>
      <c r="AX11029" s="61"/>
      <c r="AY11029" s="61"/>
      <c r="AZ11029" s="61"/>
      <c r="BA11029" s="61"/>
    </row>
    <row r="11030" spans="39:53" x14ac:dyDescent="0.2">
      <c r="AM11030" s="61"/>
      <c r="AN11030" s="61"/>
      <c r="AO11030" s="171"/>
      <c r="AP11030" s="61"/>
      <c r="AQ11030" s="61"/>
      <c r="AR11030" s="61"/>
      <c r="AS11030" s="61"/>
      <c r="AT11030" s="61"/>
      <c r="AU11030" s="61"/>
      <c r="AV11030" s="61"/>
      <c r="AW11030" s="61"/>
      <c r="AX11030" s="61"/>
      <c r="AY11030" s="61"/>
      <c r="AZ11030" s="61"/>
      <c r="BA11030" s="61"/>
    </row>
    <row r="11031" spans="39:53" x14ac:dyDescent="0.2">
      <c r="AM11031" s="61"/>
      <c r="AN11031" s="61"/>
      <c r="AO11031" s="171"/>
      <c r="AP11031" s="61"/>
      <c r="AQ11031" s="61"/>
      <c r="AR11031" s="61"/>
      <c r="AS11031" s="61"/>
      <c r="AT11031" s="61"/>
      <c r="AU11031" s="61"/>
      <c r="AV11031" s="61"/>
      <c r="AW11031" s="61"/>
      <c r="AX11031" s="61"/>
      <c r="AY11031" s="61"/>
      <c r="AZ11031" s="61"/>
      <c r="BA11031" s="61"/>
    </row>
    <row r="11032" spans="39:53" x14ac:dyDescent="0.2">
      <c r="AM11032" s="61"/>
      <c r="AN11032" s="61"/>
      <c r="AO11032" s="171"/>
      <c r="AP11032" s="61"/>
      <c r="AQ11032" s="61"/>
      <c r="AR11032" s="61"/>
      <c r="AS11032" s="61"/>
      <c r="AT11032" s="61"/>
      <c r="AU11032" s="61"/>
      <c r="AV11032" s="61"/>
      <c r="AW11032" s="61"/>
      <c r="AX11032" s="61"/>
      <c r="AY11032" s="61"/>
      <c r="AZ11032" s="61"/>
      <c r="BA11032" s="61"/>
    </row>
    <row r="11033" spans="39:53" x14ac:dyDescent="0.2">
      <c r="AM11033" s="61"/>
      <c r="AN11033" s="61"/>
      <c r="AO11033" s="171"/>
      <c r="AP11033" s="61"/>
      <c r="AQ11033" s="61"/>
      <c r="AR11033" s="61"/>
      <c r="AS11033" s="61"/>
      <c r="AT11033" s="61"/>
      <c r="AU11033" s="61"/>
      <c r="AV11033" s="61"/>
      <c r="AW11033" s="61"/>
      <c r="AX11033" s="61"/>
      <c r="AY11033" s="61"/>
      <c r="AZ11033" s="61"/>
      <c r="BA11033" s="61"/>
    </row>
    <row r="11034" spans="39:53" x14ac:dyDescent="0.2">
      <c r="AM11034" s="61"/>
      <c r="AN11034" s="61"/>
      <c r="AO11034" s="171"/>
      <c r="AP11034" s="61"/>
      <c r="AQ11034" s="61"/>
      <c r="AR11034" s="61"/>
      <c r="AS11034" s="61"/>
      <c r="AT11034" s="61"/>
      <c r="AU11034" s="61"/>
      <c r="AV11034" s="61"/>
      <c r="AW11034" s="61"/>
      <c r="AX11034" s="61"/>
      <c r="AY11034" s="61"/>
      <c r="AZ11034" s="61"/>
      <c r="BA11034" s="61"/>
    </row>
    <row r="11035" spans="39:53" x14ac:dyDescent="0.2">
      <c r="AM11035" s="61"/>
      <c r="AN11035" s="61"/>
      <c r="AO11035" s="171"/>
      <c r="AP11035" s="61"/>
      <c r="AQ11035" s="61"/>
      <c r="AR11035" s="61"/>
      <c r="AS11035" s="61"/>
      <c r="AT11035" s="61"/>
      <c r="AU11035" s="61"/>
      <c r="AV11035" s="61"/>
      <c r="AW11035" s="61"/>
      <c r="AX11035" s="61"/>
      <c r="AY11035" s="61"/>
      <c r="AZ11035" s="61"/>
      <c r="BA11035" s="61"/>
    </row>
    <row r="11036" spans="39:53" x14ac:dyDescent="0.2">
      <c r="AM11036" s="61"/>
      <c r="AN11036" s="61"/>
      <c r="AO11036" s="171"/>
      <c r="AP11036" s="61"/>
      <c r="AQ11036" s="61"/>
      <c r="AR11036" s="61"/>
      <c r="AS11036" s="61"/>
      <c r="AT11036" s="61"/>
      <c r="AU11036" s="61"/>
      <c r="AV11036" s="61"/>
      <c r="AW11036" s="61"/>
      <c r="AX11036" s="61"/>
      <c r="AY11036" s="61"/>
      <c r="AZ11036" s="61"/>
      <c r="BA11036" s="61"/>
    </row>
    <row r="11037" spans="39:53" x14ac:dyDescent="0.2">
      <c r="AM11037" s="61"/>
      <c r="AN11037" s="61"/>
      <c r="AO11037" s="171"/>
      <c r="AP11037" s="61"/>
      <c r="AQ11037" s="61"/>
      <c r="AR11037" s="61"/>
      <c r="AS11037" s="61"/>
      <c r="AT11037" s="61"/>
      <c r="AU11037" s="61"/>
      <c r="AV11037" s="61"/>
      <c r="AW11037" s="61"/>
      <c r="AX11037" s="61"/>
      <c r="AY11037" s="61"/>
      <c r="AZ11037" s="61"/>
      <c r="BA11037" s="61"/>
    </row>
    <row r="11038" spans="39:53" x14ac:dyDescent="0.2">
      <c r="AM11038" s="61"/>
      <c r="AN11038" s="61"/>
      <c r="AO11038" s="171"/>
      <c r="AP11038" s="61"/>
      <c r="AQ11038" s="61"/>
      <c r="AR11038" s="61"/>
      <c r="AS11038" s="61"/>
      <c r="AT11038" s="61"/>
      <c r="AU11038" s="61"/>
      <c r="AV11038" s="61"/>
      <c r="AW11038" s="61"/>
      <c r="AX11038" s="61"/>
      <c r="AY11038" s="61"/>
      <c r="AZ11038" s="61"/>
      <c r="BA11038" s="61"/>
    </row>
    <row r="11039" spans="39:53" x14ac:dyDescent="0.2">
      <c r="AM11039" s="61"/>
      <c r="AN11039" s="61"/>
      <c r="AO11039" s="171"/>
      <c r="AP11039" s="61"/>
      <c r="AQ11039" s="61"/>
      <c r="AR11039" s="61"/>
      <c r="AS11039" s="61"/>
      <c r="AT11039" s="61"/>
      <c r="AU11039" s="61"/>
      <c r="AV11039" s="61"/>
      <c r="AW11039" s="61"/>
      <c r="AX11039" s="61"/>
      <c r="AY11039" s="61"/>
      <c r="AZ11039" s="61"/>
      <c r="BA11039" s="61"/>
    </row>
    <row r="11040" spans="39:53" x14ac:dyDescent="0.2">
      <c r="AM11040" s="61"/>
      <c r="AN11040" s="61"/>
      <c r="AO11040" s="171"/>
      <c r="AP11040" s="61"/>
      <c r="AQ11040" s="61"/>
      <c r="AR11040" s="61"/>
      <c r="AS11040" s="61"/>
      <c r="AT11040" s="61"/>
      <c r="AU11040" s="61"/>
      <c r="AV11040" s="61"/>
      <c r="AW11040" s="61"/>
      <c r="AX11040" s="61"/>
      <c r="AY11040" s="61"/>
      <c r="AZ11040" s="61"/>
      <c r="BA11040" s="61"/>
    </row>
    <row r="11041" spans="39:53" x14ac:dyDescent="0.2">
      <c r="AM11041" s="61"/>
      <c r="AN11041" s="61"/>
      <c r="AO11041" s="171"/>
      <c r="AP11041" s="61"/>
      <c r="AQ11041" s="61"/>
      <c r="AR11041" s="61"/>
      <c r="AS11041" s="61"/>
      <c r="AT11041" s="61"/>
      <c r="AU11041" s="61"/>
      <c r="AV11041" s="61"/>
      <c r="AW11041" s="61"/>
      <c r="AX11041" s="61"/>
      <c r="AY11041" s="61"/>
      <c r="AZ11041" s="61"/>
      <c r="BA11041" s="61"/>
    </row>
    <row r="11042" spans="39:53" x14ac:dyDescent="0.2">
      <c r="AM11042" s="61"/>
      <c r="AN11042" s="61"/>
      <c r="AO11042" s="171"/>
      <c r="AP11042" s="61"/>
      <c r="AQ11042" s="61"/>
      <c r="AR11042" s="61"/>
      <c r="AS11042" s="61"/>
      <c r="AT11042" s="61"/>
      <c r="AU11042" s="61"/>
      <c r="AV11042" s="61"/>
      <c r="AW11042" s="61"/>
      <c r="AX11042" s="61"/>
      <c r="AY11042" s="61"/>
      <c r="AZ11042" s="61"/>
      <c r="BA11042" s="61"/>
    </row>
    <row r="11043" spans="39:53" x14ac:dyDescent="0.2">
      <c r="AM11043" s="61"/>
      <c r="AN11043" s="61"/>
      <c r="AO11043" s="171"/>
      <c r="AP11043" s="61"/>
      <c r="AQ11043" s="61"/>
      <c r="AR11043" s="61"/>
      <c r="AS11043" s="61"/>
      <c r="AT11043" s="61"/>
      <c r="AU11043" s="61"/>
      <c r="AV11043" s="61"/>
      <c r="AW11043" s="61"/>
      <c r="AX11043" s="61"/>
      <c r="AY11043" s="61"/>
      <c r="AZ11043" s="61"/>
      <c r="BA11043" s="61"/>
    </row>
    <row r="11044" spans="39:53" x14ac:dyDescent="0.2">
      <c r="AM11044" s="61"/>
      <c r="AN11044" s="61"/>
      <c r="AO11044" s="171"/>
      <c r="AP11044" s="61"/>
      <c r="AQ11044" s="61"/>
      <c r="AR11044" s="61"/>
      <c r="AS11044" s="61"/>
      <c r="AT11044" s="61"/>
      <c r="AU11044" s="61"/>
      <c r="AV11044" s="61"/>
      <c r="AW11044" s="61"/>
      <c r="AX11044" s="61"/>
      <c r="AY11044" s="61"/>
      <c r="AZ11044" s="61"/>
      <c r="BA11044" s="61"/>
    </row>
    <row r="11045" spans="39:53" x14ac:dyDescent="0.2">
      <c r="AM11045" s="61"/>
      <c r="AN11045" s="61"/>
      <c r="AO11045" s="171"/>
      <c r="AP11045" s="61"/>
      <c r="AQ11045" s="61"/>
      <c r="AR11045" s="61"/>
      <c r="AS11045" s="61"/>
      <c r="AT11045" s="61"/>
      <c r="AU11045" s="61"/>
      <c r="AV11045" s="61"/>
      <c r="AW11045" s="61"/>
      <c r="AX11045" s="61"/>
      <c r="AY11045" s="61"/>
      <c r="AZ11045" s="61"/>
      <c r="BA11045" s="61"/>
    </row>
    <row r="11046" spans="39:53" x14ac:dyDescent="0.2">
      <c r="AM11046" s="61"/>
      <c r="AN11046" s="61"/>
      <c r="AO11046" s="171"/>
      <c r="AP11046" s="61"/>
      <c r="AQ11046" s="61"/>
      <c r="AR11046" s="61"/>
      <c r="AS11046" s="61"/>
      <c r="AT11046" s="61"/>
      <c r="AU11046" s="61"/>
      <c r="AV11046" s="61"/>
      <c r="AW11046" s="61"/>
      <c r="AX11046" s="61"/>
      <c r="AY11046" s="61"/>
      <c r="AZ11046" s="61"/>
      <c r="BA11046" s="61"/>
    </row>
    <row r="11047" spans="39:53" x14ac:dyDescent="0.2">
      <c r="AM11047" s="61"/>
      <c r="AN11047" s="61"/>
      <c r="AO11047" s="171"/>
      <c r="AP11047" s="61"/>
      <c r="AQ11047" s="61"/>
      <c r="AR11047" s="61"/>
      <c r="AS11047" s="61"/>
      <c r="AT11047" s="61"/>
      <c r="AU11047" s="61"/>
      <c r="AV11047" s="61"/>
      <c r="AW11047" s="61"/>
      <c r="AX11047" s="61"/>
      <c r="AY11047" s="61"/>
      <c r="AZ11047" s="61"/>
      <c r="BA11047" s="61"/>
    </row>
    <row r="11048" spans="39:53" x14ac:dyDescent="0.2">
      <c r="AM11048" s="61"/>
      <c r="AN11048" s="61"/>
      <c r="AO11048" s="171"/>
      <c r="AP11048" s="61"/>
      <c r="AQ11048" s="61"/>
      <c r="AR11048" s="61"/>
      <c r="AS11048" s="61"/>
      <c r="AT11048" s="61"/>
      <c r="AU11048" s="61"/>
      <c r="AV11048" s="61"/>
      <c r="AW11048" s="61"/>
      <c r="AX11048" s="61"/>
      <c r="AY11048" s="61"/>
      <c r="AZ11048" s="61"/>
      <c r="BA11048" s="61"/>
    </row>
    <row r="11049" spans="39:53" x14ac:dyDescent="0.2">
      <c r="AM11049" s="61"/>
      <c r="AN11049" s="61"/>
      <c r="AO11049" s="171"/>
      <c r="AP11049" s="61"/>
      <c r="AQ11049" s="61"/>
      <c r="AR11049" s="61"/>
      <c r="AS11049" s="61"/>
      <c r="AT11049" s="61"/>
      <c r="AU11049" s="61"/>
      <c r="AV11049" s="61"/>
      <c r="AW11049" s="61"/>
      <c r="AX11049" s="61"/>
      <c r="AY11049" s="61"/>
      <c r="AZ11049" s="61"/>
      <c r="BA11049" s="61"/>
    </row>
    <row r="11050" spans="39:53" x14ac:dyDescent="0.2">
      <c r="AM11050" s="61"/>
      <c r="AN11050" s="61"/>
      <c r="AO11050" s="171"/>
      <c r="AP11050" s="61"/>
      <c r="AQ11050" s="61"/>
      <c r="AR11050" s="61"/>
      <c r="AS11050" s="61"/>
      <c r="AT11050" s="61"/>
      <c r="AU11050" s="61"/>
      <c r="AV11050" s="61"/>
      <c r="AW11050" s="61"/>
      <c r="AX11050" s="61"/>
      <c r="AY11050" s="61"/>
      <c r="AZ11050" s="61"/>
      <c r="BA11050" s="61"/>
    </row>
    <row r="11051" spans="39:53" x14ac:dyDescent="0.2">
      <c r="AM11051" s="61"/>
      <c r="AN11051" s="61"/>
      <c r="AO11051" s="171"/>
      <c r="AP11051" s="61"/>
      <c r="AQ11051" s="61"/>
      <c r="AR11051" s="61"/>
      <c r="AS11051" s="61"/>
      <c r="AT11051" s="61"/>
      <c r="AU11051" s="61"/>
      <c r="AV11051" s="61"/>
      <c r="AW11051" s="61"/>
      <c r="AX11051" s="61"/>
      <c r="AY11051" s="61"/>
      <c r="AZ11051" s="61"/>
      <c r="BA11051" s="61"/>
    </row>
    <row r="11052" spans="39:53" x14ac:dyDescent="0.2">
      <c r="AM11052" s="61"/>
      <c r="AN11052" s="61"/>
      <c r="AO11052" s="171"/>
      <c r="AP11052" s="61"/>
      <c r="AQ11052" s="61"/>
      <c r="AR11052" s="61"/>
      <c r="AS11052" s="61"/>
      <c r="AT11052" s="61"/>
      <c r="AU11052" s="61"/>
      <c r="AV11052" s="61"/>
      <c r="AW11052" s="61"/>
      <c r="AX11052" s="61"/>
      <c r="AY11052" s="61"/>
      <c r="AZ11052" s="61"/>
      <c r="BA11052" s="61"/>
    </row>
    <row r="11053" spans="39:53" x14ac:dyDescent="0.2">
      <c r="AM11053" s="61"/>
      <c r="AN11053" s="61"/>
      <c r="AO11053" s="171"/>
      <c r="AP11053" s="61"/>
      <c r="AQ11053" s="61"/>
      <c r="AR11053" s="61"/>
      <c r="AS11053" s="61"/>
      <c r="AT11053" s="61"/>
      <c r="AU11053" s="61"/>
      <c r="AV11053" s="61"/>
      <c r="AW11053" s="61"/>
      <c r="AX11053" s="61"/>
      <c r="AY11053" s="61"/>
      <c r="AZ11053" s="61"/>
      <c r="BA11053" s="61"/>
    </row>
    <row r="11054" spans="39:53" x14ac:dyDescent="0.2">
      <c r="AM11054" s="61"/>
      <c r="AN11054" s="61"/>
      <c r="AO11054" s="171"/>
      <c r="AP11054" s="61"/>
      <c r="AQ11054" s="61"/>
      <c r="AR11054" s="61"/>
      <c r="AS11054" s="61"/>
      <c r="AT11054" s="61"/>
      <c r="AU11054" s="61"/>
      <c r="AV11054" s="61"/>
      <c r="AW11054" s="61"/>
      <c r="AX11054" s="61"/>
      <c r="AY11054" s="61"/>
      <c r="AZ11054" s="61"/>
      <c r="BA11054" s="61"/>
    </row>
    <row r="11055" spans="39:53" x14ac:dyDescent="0.2">
      <c r="AM11055" s="61"/>
      <c r="AN11055" s="61"/>
      <c r="AO11055" s="171"/>
      <c r="AP11055" s="61"/>
      <c r="AQ11055" s="61"/>
      <c r="AR11055" s="61"/>
      <c r="AS11055" s="61"/>
      <c r="AT11055" s="61"/>
      <c r="AU11055" s="61"/>
      <c r="AV11055" s="61"/>
      <c r="AW11055" s="61"/>
      <c r="AX11055" s="61"/>
      <c r="AY11055" s="61"/>
      <c r="AZ11055" s="61"/>
      <c r="BA11055" s="61"/>
    </row>
    <row r="11056" spans="39:53" x14ac:dyDescent="0.2">
      <c r="AM11056" s="61"/>
      <c r="AN11056" s="61"/>
      <c r="AO11056" s="171"/>
      <c r="AP11056" s="61"/>
      <c r="AQ11056" s="61"/>
      <c r="AR11056" s="61"/>
      <c r="AS11056" s="61"/>
      <c r="AT11056" s="61"/>
      <c r="AU11056" s="61"/>
      <c r="AV11056" s="61"/>
      <c r="AW11056" s="61"/>
      <c r="AX11056" s="61"/>
      <c r="AY11056" s="61"/>
      <c r="AZ11056" s="61"/>
      <c r="BA11056" s="61"/>
    </row>
    <row r="11057" spans="39:53" x14ac:dyDescent="0.2">
      <c r="AM11057" s="61"/>
      <c r="AN11057" s="61"/>
      <c r="AO11057" s="171"/>
      <c r="AP11057" s="61"/>
      <c r="AQ11057" s="61"/>
      <c r="AR11057" s="61"/>
      <c r="AS11057" s="61"/>
      <c r="AT11057" s="61"/>
      <c r="AU11057" s="61"/>
      <c r="AV11057" s="61"/>
      <c r="AW11057" s="61"/>
      <c r="AX11057" s="61"/>
      <c r="AY11057" s="61"/>
      <c r="AZ11057" s="61"/>
      <c r="BA11057" s="61"/>
    </row>
    <row r="11058" spans="39:53" x14ac:dyDescent="0.2">
      <c r="AM11058" s="61"/>
      <c r="AN11058" s="61"/>
      <c r="AO11058" s="171"/>
      <c r="AP11058" s="61"/>
      <c r="AQ11058" s="61"/>
      <c r="AR11058" s="61"/>
      <c r="AS11058" s="61"/>
      <c r="AT11058" s="61"/>
      <c r="AU11058" s="61"/>
      <c r="AV11058" s="61"/>
      <c r="AW11058" s="61"/>
      <c r="AX11058" s="61"/>
      <c r="AY11058" s="61"/>
      <c r="AZ11058" s="61"/>
      <c r="BA11058" s="61"/>
    </row>
    <row r="11059" spans="39:53" x14ac:dyDescent="0.2">
      <c r="AM11059" s="61"/>
      <c r="AN11059" s="61"/>
      <c r="AO11059" s="171"/>
      <c r="AP11059" s="61"/>
      <c r="AQ11059" s="61"/>
      <c r="AR11059" s="61"/>
      <c r="AS11059" s="61"/>
      <c r="AT11059" s="61"/>
      <c r="AU11059" s="61"/>
      <c r="AV11059" s="61"/>
      <c r="AW11059" s="61"/>
      <c r="AX11059" s="61"/>
      <c r="AY11059" s="61"/>
      <c r="AZ11059" s="61"/>
      <c r="BA11059" s="61"/>
    </row>
    <row r="11060" spans="39:53" x14ac:dyDescent="0.2">
      <c r="AM11060" s="61"/>
      <c r="AN11060" s="61"/>
      <c r="AO11060" s="171"/>
      <c r="AP11060" s="61"/>
      <c r="AQ11060" s="61"/>
      <c r="AR11060" s="61"/>
      <c r="AS11060" s="61"/>
      <c r="AT11060" s="61"/>
      <c r="AU11060" s="61"/>
      <c r="AV11060" s="61"/>
      <c r="AW11060" s="61"/>
      <c r="AX11060" s="61"/>
      <c r="AY11060" s="61"/>
      <c r="AZ11060" s="61"/>
      <c r="BA11060" s="61"/>
    </row>
    <row r="11061" spans="39:53" x14ac:dyDescent="0.2">
      <c r="AM11061" s="61"/>
      <c r="AN11061" s="61"/>
      <c r="AO11061" s="171"/>
      <c r="AP11061" s="61"/>
      <c r="AQ11061" s="61"/>
      <c r="AR11061" s="61"/>
      <c r="AS11061" s="61"/>
      <c r="AT11061" s="61"/>
      <c r="AU11061" s="61"/>
      <c r="AV11061" s="61"/>
      <c r="AW11061" s="61"/>
      <c r="AX11061" s="61"/>
      <c r="AY11061" s="61"/>
      <c r="AZ11061" s="61"/>
      <c r="BA11061" s="61"/>
    </row>
    <row r="11062" spans="39:53" x14ac:dyDescent="0.2">
      <c r="AM11062" s="61"/>
      <c r="AN11062" s="61"/>
      <c r="AO11062" s="171"/>
      <c r="AP11062" s="61"/>
      <c r="AQ11062" s="61"/>
      <c r="AR11062" s="61"/>
      <c r="AS11062" s="61"/>
      <c r="AT11062" s="61"/>
      <c r="AU11062" s="61"/>
      <c r="AV11062" s="61"/>
      <c r="AW11062" s="61"/>
      <c r="AX11062" s="61"/>
      <c r="AY11062" s="61"/>
      <c r="AZ11062" s="61"/>
      <c r="BA11062" s="61"/>
    </row>
    <row r="11063" spans="39:53" x14ac:dyDescent="0.2">
      <c r="AM11063" s="61"/>
      <c r="AN11063" s="61"/>
      <c r="AO11063" s="171"/>
      <c r="AP11063" s="61"/>
      <c r="AQ11063" s="61"/>
      <c r="AR11063" s="61"/>
      <c r="AS11063" s="61"/>
      <c r="AT11063" s="61"/>
      <c r="AU11063" s="61"/>
      <c r="AV11063" s="61"/>
      <c r="AW11063" s="61"/>
      <c r="AX11063" s="61"/>
      <c r="AY11063" s="61"/>
      <c r="AZ11063" s="61"/>
      <c r="BA11063" s="61"/>
    </row>
    <row r="11064" spans="39:53" x14ac:dyDescent="0.2">
      <c r="AM11064" s="61"/>
      <c r="AN11064" s="61"/>
      <c r="AO11064" s="171"/>
      <c r="AP11064" s="61"/>
      <c r="AQ11064" s="61"/>
      <c r="AR11064" s="61"/>
      <c r="AS11064" s="61"/>
      <c r="AT11064" s="61"/>
      <c r="AU11064" s="61"/>
      <c r="AV11064" s="61"/>
      <c r="AW11064" s="61"/>
      <c r="AX11064" s="61"/>
      <c r="AY11064" s="61"/>
      <c r="AZ11064" s="61"/>
      <c r="BA11064" s="61"/>
    </row>
    <row r="11065" spans="39:53" x14ac:dyDescent="0.2">
      <c r="AM11065" s="61"/>
      <c r="AN11065" s="61"/>
      <c r="AO11065" s="171"/>
      <c r="AP11065" s="61"/>
      <c r="AQ11065" s="61"/>
      <c r="AR11065" s="61"/>
      <c r="AS11065" s="61"/>
      <c r="AT11065" s="61"/>
      <c r="AU11065" s="61"/>
      <c r="AV11065" s="61"/>
      <c r="AW11065" s="61"/>
      <c r="AX11065" s="61"/>
      <c r="AY11065" s="61"/>
      <c r="AZ11065" s="61"/>
      <c r="BA11065" s="61"/>
    </row>
    <row r="11066" spans="39:53" x14ac:dyDescent="0.2">
      <c r="AM11066" s="61"/>
      <c r="AN11066" s="61"/>
      <c r="AO11066" s="171"/>
      <c r="AP11066" s="61"/>
      <c r="AQ11066" s="61"/>
      <c r="AR11066" s="61"/>
      <c r="AS11066" s="61"/>
      <c r="AT11066" s="61"/>
      <c r="AU11066" s="61"/>
      <c r="AV11066" s="61"/>
      <c r="AW11066" s="61"/>
      <c r="AX11066" s="61"/>
      <c r="AY11066" s="61"/>
      <c r="AZ11066" s="61"/>
      <c r="BA11066" s="61"/>
    </row>
    <row r="11067" spans="39:53" x14ac:dyDescent="0.2">
      <c r="AM11067" s="61"/>
      <c r="AN11067" s="61"/>
      <c r="AO11067" s="171"/>
      <c r="AP11067" s="61"/>
      <c r="AQ11067" s="61"/>
      <c r="AR11067" s="61"/>
      <c r="AS11067" s="61"/>
      <c r="AT11067" s="61"/>
      <c r="AU11067" s="61"/>
      <c r="AV11067" s="61"/>
      <c r="AW11067" s="61"/>
      <c r="AX11067" s="61"/>
      <c r="AY11067" s="61"/>
      <c r="AZ11067" s="61"/>
      <c r="BA11067" s="61"/>
    </row>
    <row r="11068" spans="39:53" x14ac:dyDescent="0.2">
      <c r="AM11068" s="61"/>
      <c r="AN11068" s="61"/>
      <c r="AO11068" s="171"/>
      <c r="AP11068" s="61"/>
      <c r="AQ11068" s="61"/>
      <c r="AR11068" s="61"/>
      <c r="AS11068" s="61"/>
      <c r="AT11068" s="61"/>
      <c r="AU11068" s="61"/>
      <c r="AV11068" s="61"/>
      <c r="AW11068" s="61"/>
      <c r="AX11068" s="61"/>
      <c r="AY11068" s="61"/>
      <c r="AZ11068" s="61"/>
      <c r="BA11068" s="61"/>
    </row>
    <row r="11069" spans="39:53" x14ac:dyDescent="0.2">
      <c r="AM11069" s="61"/>
      <c r="AN11069" s="61"/>
      <c r="AO11069" s="171"/>
      <c r="AP11069" s="61"/>
      <c r="AQ11069" s="61"/>
      <c r="AR11069" s="61"/>
      <c r="AS11069" s="61"/>
      <c r="AT11069" s="61"/>
      <c r="AU11069" s="61"/>
      <c r="AV11069" s="61"/>
      <c r="AW11069" s="61"/>
      <c r="AX11069" s="61"/>
      <c r="AY11069" s="61"/>
      <c r="AZ11069" s="61"/>
      <c r="BA11069" s="61"/>
    </row>
    <row r="11070" spans="39:53" x14ac:dyDescent="0.2">
      <c r="AM11070" s="61"/>
      <c r="AN11070" s="61"/>
      <c r="AO11070" s="171"/>
      <c r="AP11070" s="61"/>
      <c r="AQ11070" s="61"/>
      <c r="AR11070" s="61"/>
      <c r="AS11070" s="61"/>
      <c r="AT11070" s="61"/>
      <c r="AU11070" s="61"/>
      <c r="AV11070" s="61"/>
      <c r="AW11070" s="61"/>
      <c r="AX11070" s="61"/>
      <c r="AY11070" s="61"/>
      <c r="AZ11070" s="61"/>
      <c r="BA11070" s="61"/>
    </row>
    <row r="11071" spans="39:53" x14ac:dyDescent="0.2">
      <c r="AM11071" s="61"/>
      <c r="AN11071" s="61"/>
      <c r="AO11071" s="171"/>
      <c r="AP11071" s="61"/>
      <c r="AQ11071" s="61"/>
      <c r="AR11071" s="61"/>
      <c r="AS11071" s="61"/>
      <c r="AT11071" s="61"/>
      <c r="AU11071" s="61"/>
      <c r="AV11071" s="61"/>
      <c r="AW11071" s="61"/>
      <c r="AX11071" s="61"/>
      <c r="AY11071" s="61"/>
      <c r="AZ11071" s="61"/>
      <c r="BA11071" s="61"/>
    </row>
    <row r="11072" spans="39:53" x14ac:dyDescent="0.2">
      <c r="AM11072" s="61"/>
      <c r="AN11072" s="61"/>
      <c r="AO11072" s="171"/>
      <c r="AP11072" s="61"/>
      <c r="AQ11072" s="61"/>
      <c r="AR11072" s="61"/>
      <c r="AS11072" s="61"/>
      <c r="AT11072" s="61"/>
      <c r="AU11072" s="61"/>
      <c r="AV11072" s="61"/>
      <c r="AW11072" s="61"/>
      <c r="AX11072" s="61"/>
      <c r="AY11072" s="61"/>
      <c r="AZ11072" s="61"/>
      <c r="BA11072" s="61"/>
    </row>
    <row r="11073" spans="39:53" x14ac:dyDescent="0.2">
      <c r="AM11073" s="61"/>
      <c r="AN11073" s="61"/>
      <c r="AO11073" s="171"/>
      <c r="AP11073" s="61"/>
      <c r="AQ11073" s="61"/>
      <c r="AR11073" s="61"/>
      <c r="AS11073" s="61"/>
      <c r="AT11073" s="61"/>
      <c r="AU11073" s="61"/>
      <c r="AV11073" s="61"/>
      <c r="AW11073" s="61"/>
      <c r="AX11073" s="61"/>
      <c r="AY11073" s="61"/>
      <c r="AZ11073" s="61"/>
      <c r="BA11073" s="61"/>
    </row>
    <row r="11074" spans="39:53" x14ac:dyDescent="0.2">
      <c r="AM11074" s="61"/>
      <c r="AN11074" s="61"/>
      <c r="AO11074" s="171"/>
      <c r="AP11074" s="61"/>
      <c r="AQ11074" s="61"/>
      <c r="AR11074" s="61"/>
      <c r="AS11074" s="61"/>
      <c r="AT11074" s="61"/>
      <c r="AU11074" s="61"/>
      <c r="AV11074" s="61"/>
      <c r="AW11074" s="61"/>
      <c r="AX11074" s="61"/>
      <c r="AY11074" s="61"/>
      <c r="AZ11074" s="61"/>
      <c r="BA11074" s="61"/>
    </row>
    <row r="11075" spans="39:53" x14ac:dyDescent="0.2">
      <c r="AM11075" s="61"/>
      <c r="AN11075" s="61"/>
      <c r="AO11075" s="171"/>
      <c r="AP11075" s="61"/>
      <c r="AQ11075" s="61"/>
      <c r="AR11075" s="61"/>
      <c r="AS11075" s="61"/>
      <c r="AT11075" s="61"/>
      <c r="AU11075" s="61"/>
      <c r="AV11075" s="61"/>
      <c r="AW11075" s="61"/>
      <c r="AX11075" s="61"/>
      <c r="AY11075" s="61"/>
      <c r="AZ11075" s="61"/>
      <c r="BA11075" s="61"/>
    </row>
    <row r="11076" spans="39:53" x14ac:dyDescent="0.2">
      <c r="AM11076" s="61"/>
      <c r="AN11076" s="61"/>
      <c r="AO11076" s="171"/>
      <c r="AP11076" s="61"/>
      <c r="AQ11076" s="61"/>
      <c r="AR11076" s="61"/>
      <c r="AS11076" s="61"/>
      <c r="AT11076" s="61"/>
      <c r="AU11076" s="61"/>
      <c r="AV11076" s="61"/>
      <c r="AW11076" s="61"/>
      <c r="AX11076" s="61"/>
      <c r="AY11076" s="61"/>
      <c r="AZ11076" s="61"/>
      <c r="BA11076" s="61"/>
    </row>
    <row r="11077" spans="39:53" x14ac:dyDescent="0.2">
      <c r="AM11077" s="61"/>
      <c r="AN11077" s="61"/>
      <c r="AO11077" s="171"/>
      <c r="AP11077" s="61"/>
      <c r="AQ11077" s="61"/>
      <c r="AR11077" s="61"/>
      <c r="AS11077" s="61"/>
      <c r="AT11077" s="61"/>
      <c r="AU11077" s="61"/>
      <c r="AV11077" s="61"/>
      <c r="AW11077" s="61"/>
      <c r="AX11077" s="61"/>
      <c r="AY11077" s="61"/>
      <c r="AZ11077" s="61"/>
      <c r="BA11077" s="61"/>
    </row>
    <row r="11078" spans="39:53" x14ac:dyDescent="0.2">
      <c r="AM11078" s="61"/>
      <c r="AN11078" s="61"/>
      <c r="AO11078" s="171"/>
      <c r="AP11078" s="61"/>
      <c r="AQ11078" s="61"/>
      <c r="AR11078" s="61"/>
      <c r="AS11078" s="61"/>
      <c r="AT11078" s="61"/>
      <c r="AU11078" s="61"/>
      <c r="AV11078" s="61"/>
      <c r="AW11078" s="61"/>
      <c r="AX11078" s="61"/>
      <c r="AY11078" s="61"/>
      <c r="AZ11078" s="61"/>
      <c r="BA11078" s="61"/>
    </row>
    <row r="11079" spans="39:53" x14ac:dyDescent="0.2">
      <c r="AM11079" s="61"/>
      <c r="AN11079" s="61"/>
      <c r="AO11079" s="171"/>
      <c r="AP11079" s="61"/>
      <c r="AQ11079" s="61"/>
      <c r="AR11079" s="61"/>
      <c r="AS11079" s="61"/>
      <c r="AT11079" s="61"/>
      <c r="AU11079" s="61"/>
      <c r="AV11079" s="61"/>
      <c r="AW11079" s="61"/>
      <c r="AX11079" s="61"/>
      <c r="AY11079" s="61"/>
      <c r="AZ11079" s="61"/>
      <c r="BA11079" s="61"/>
    </row>
    <row r="11080" spans="39:53" x14ac:dyDescent="0.2">
      <c r="AM11080" s="61"/>
      <c r="AN11080" s="61"/>
      <c r="AO11080" s="171"/>
      <c r="AP11080" s="61"/>
      <c r="AQ11080" s="61"/>
      <c r="AR11080" s="61"/>
      <c r="AS11080" s="61"/>
      <c r="AT11080" s="61"/>
      <c r="AU11080" s="61"/>
      <c r="AV11080" s="61"/>
      <c r="AW11080" s="61"/>
      <c r="AX11080" s="61"/>
      <c r="AY11080" s="61"/>
      <c r="AZ11080" s="61"/>
      <c r="BA11080" s="61"/>
    </row>
    <row r="11081" spans="39:53" x14ac:dyDescent="0.2">
      <c r="AM11081" s="61"/>
      <c r="AN11081" s="61"/>
      <c r="AO11081" s="171"/>
      <c r="AP11081" s="61"/>
      <c r="AQ11081" s="61"/>
      <c r="AR11081" s="61"/>
      <c r="AS11081" s="61"/>
      <c r="AT11081" s="61"/>
      <c r="AU11081" s="61"/>
      <c r="AV11081" s="61"/>
      <c r="AW11081" s="61"/>
      <c r="AX11081" s="61"/>
      <c r="AY11081" s="61"/>
      <c r="AZ11081" s="61"/>
      <c r="BA11081" s="61"/>
    </row>
    <row r="11082" spans="39:53" x14ac:dyDescent="0.2">
      <c r="AM11082" s="61"/>
      <c r="AN11082" s="61"/>
      <c r="AO11082" s="171"/>
      <c r="AP11082" s="61"/>
      <c r="AQ11082" s="61"/>
      <c r="AR11082" s="61"/>
      <c r="AS11082" s="61"/>
      <c r="AT11082" s="61"/>
      <c r="AU11082" s="61"/>
      <c r="AV11082" s="61"/>
      <c r="AW11082" s="61"/>
      <c r="AX11082" s="61"/>
      <c r="AY11082" s="61"/>
      <c r="AZ11082" s="61"/>
      <c r="BA11082" s="61"/>
    </row>
    <row r="11083" spans="39:53" x14ac:dyDescent="0.2">
      <c r="AM11083" s="61"/>
      <c r="AN11083" s="61"/>
      <c r="AO11083" s="171"/>
      <c r="AP11083" s="61"/>
      <c r="AQ11083" s="61"/>
      <c r="AR11083" s="61"/>
      <c r="AS11083" s="61"/>
      <c r="AT11083" s="61"/>
      <c r="AU11083" s="61"/>
      <c r="AV11083" s="61"/>
      <c r="AW11083" s="61"/>
      <c r="AX11083" s="61"/>
      <c r="AY11083" s="61"/>
      <c r="AZ11083" s="61"/>
      <c r="BA11083" s="61"/>
    </row>
    <row r="11084" spans="39:53" x14ac:dyDescent="0.2">
      <c r="AM11084" s="61"/>
      <c r="AN11084" s="61"/>
      <c r="AO11084" s="171"/>
      <c r="AP11084" s="61"/>
      <c r="AQ11084" s="61"/>
      <c r="AR11084" s="61"/>
      <c r="AS11084" s="61"/>
      <c r="AT11084" s="61"/>
      <c r="AU11084" s="61"/>
      <c r="AV11084" s="61"/>
      <c r="AW11084" s="61"/>
      <c r="AX11084" s="61"/>
      <c r="AY11084" s="61"/>
      <c r="AZ11084" s="61"/>
      <c r="BA11084" s="61"/>
    </row>
    <row r="11085" spans="39:53" x14ac:dyDescent="0.2">
      <c r="AM11085" s="61"/>
      <c r="AN11085" s="61"/>
      <c r="AO11085" s="171"/>
      <c r="AP11085" s="61"/>
      <c r="AQ11085" s="61"/>
      <c r="AR11085" s="61"/>
      <c r="AS11085" s="61"/>
      <c r="AT11085" s="61"/>
      <c r="AU11085" s="61"/>
      <c r="AV11085" s="61"/>
      <c r="AW11085" s="61"/>
      <c r="AX11085" s="61"/>
      <c r="AY11085" s="61"/>
      <c r="AZ11085" s="61"/>
      <c r="BA11085" s="61"/>
    </row>
    <row r="11086" spans="39:53" x14ac:dyDescent="0.2">
      <c r="AM11086" s="61"/>
      <c r="AN11086" s="61"/>
      <c r="AO11086" s="171"/>
      <c r="AP11086" s="61"/>
      <c r="AQ11086" s="61"/>
      <c r="AR11086" s="61"/>
      <c r="AS11086" s="61"/>
      <c r="AT11086" s="61"/>
      <c r="AU11086" s="61"/>
      <c r="AV11086" s="61"/>
      <c r="AW11086" s="61"/>
      <c r="AX11086" s="61"/>
      <c r="AY11086" s="61"/>
      <c r="AZ11086" s="61"/>
      <c r="BA11086" s="61"/>
    </row>
    <row r="11087" spans="39:53" x14ac:dyDescent="0.2">
      <c r="AM11087" s="61"/>
      <c r="AN11087" s="61"/>
      <c r="AO11087" s="171"/>
      <c r="AP11087" s="61"/>
      <c r="AQ11087" s="61"/>
      <c r="AR11087" s="61"/>
      <c r="AS11087" s="61"/>
      <c r="AT11087" s="61"/>
      <c r="AU11087" s="61"/>
      <c r="AV11087" s="61"/>
      <c r="AW11087" s="61"/>
      <c r="AX11087" s="61"/>
      <c r="AY11087" s="61"/>
      <c r="AZ11087" s="61"/>
      <c r="BA11087" s="61"/>
    </row>
    <row r="11088" spans="39:53" x14ac:dyDescent="0.2">
      <c r="AM11088" s="61"/>
      <c r="AN11088" s="61"/>
      <c r="AO11088" s="171"/>
      <c r="AP11088" s="61"/>
      <c r="AQ11088" s="61"/>
      <c r="AR11088" s="61"/>
      <c r="AS11088" s="61"/>
      <c r="AT11088" s="61"/>
      <c r="AU11088" s="61"/>
      <c r="AV11088" s="61"/>
      <c r="AW11088" s="61"/>
      <c r="AX11088" s="61"/>
      <c r="AY11088" s="61"/>
      <c r="AZ11088" s="61"/>
      <c r="BA11088" s="61"/>
    </row>
    <row r="11089" spans="39:53" x14ac:dyDescent="0.2">
      <c r="AM11089" s="61"/>
      <c r="AN11089" s="61"/>
      <c r="AO11089" s="171"/>
      <c r="AP11089" s="61"/>
      <c r="AQ11089" s="61"/>
      <c r="AR11089" s="61"/>
      <c r="AS11089" s="61"/>
      <c r="AT11089" s="61"/>
      <c r="AU11089" s="61"/>
      <c r="AV11089" s="61"/>
      <c r="AW11089" s="61"/>
      <c r="AX11089" s="61"/>
      <c r="AY11089" s="61"/>
      <c r="AZ11089" s="61"/>
      <c r="BA11089" s="61"/>
    </row>
    <row r="11090" spans="39:53" x14ac:dyDescent="0.2">
      <c r="AM11090" s="61"/>
      <c r="AN11090" s="61"/>
      <c r="AO11090" s="171"/>
      <c r="AP11090" s="61"/>
      <c r="AQ11090" s="61"/>
      <c r="AR11090" s="61"/>
      <c r="AS11090" s="61"/>
      <c r="AT11090" s="61"/>
      <c r="AU11090" s="61"/>
      <c r="AV11090" s="61"/>
      <c r="AW11090" s="61"/>
      <c r="AX11090" s="61"/>
      <c r="AY11090" s="61"/>
      <c r="AZ11090" s="61"/>
      <c r="BA11090" s="61"/>
    </row>
    <row r="11091" spans="39:53" x14ac:dyDescent="0.2">
      <c r="AM11091" s="61"/>
      <c r="AN11091" s="61"/>
      <c r="AO11091" s="171"/>
      <c r="AP11091" s="61"/>
      <c r="AQ11091" s="61"/>
      <c r="AR11091" s="61"/>
      <c r="AS11091" s="61"/>
      <c r="AT11091" s="61"/>
      <c r="AU11091" s="61"/>
      <c r="AV11091" s="61"/>
      <c r="AW11091" s="61"/>
      <c r="AX11091" s="61"/>
      <c r="AY11091" s="61"/>
      <c r="AZ11091" s="61"/>
      <c r="BA11091" s="61"/>
    </row>
    <row r="11092" spans="39:53" x14ac:dyDescent="0.2">
      <c r="AM11092" s="61"/>
      <c r="AN11092" s="61"/>
      <c r="AO11092" s="171"/>
      <c r="AP11092" s="61"/>
      <c r="AQ11092" s="61"/>
      <c r="AR11092" s="61"/>
      <c r="AS11092" s="61"/>
      <c r="AT11092" s="61"/>
      <c r="AU11092" s="61"/>
      <c r="AV11092" s="61"/>
      <c r="AW11092" s="61"/>
      <c r="AX11092" s="61"/>
      <c r="AY11092" s="61"/>
      <c r="AZ11092" s="61"/>
      <c r="BA11092" s="61"/>
    </row>
    <row r="11093" spans="39:53" x14ac:dyDescent="0.2">
      <c r="AM11093" s="61"/>
      <c r="AN11093" s="61"/>
      <c r="AO11093" s="171"/>
      <c r="AP11093" s="61"/>
      <c r="AQ11093" s="61"/>
      <c r="AR11093" s="61"/>
      <c r="AS11093" s="61"/>
      <c r="AT11093" s="61"/>
      <c r="AU11093" s="61"/>
      <c r="AV11093" s="61"/>
      <c r="AW11093" s="61"/>
      <c r="AX11093" s="61"/>
      <c r="AY11093" s="61"/>
      <c r="AZ11093" s="61"/>
      <c r="BA11093" s="61"/>
    </row>
    <row r="11094" spans="39:53" x14ac:dyDescent="0.2">
      <c r="AM11094" s="61"/>
      <c r="AN11094" s="61"/>
      <c r="AO11094" s="171"/>
      <c r="AP11094" s="61"/>
      <c r="AQ11094" s="61"/>
      <c r="AR11094" s="61"/>
      <c r="AS11094" s="61"/>
      <c r="AT11094" s="61"/>
      <c r="AU11094" s="61"/>
      <c r="AV11094" s="61"/>
      <c r="AW11094" s="61"/>
      <c r="AX11094" s="61"/>
      <c r="AY11094" s="61"/>
      <c r="AZ11094" s="61"/>
      <c r="BA11094" s="61"/>
    </row>
    <row r="11095" spans="39:53" x14ac:dyDescent="0.2">
      <c r="AM11095" s="61"/>
      <c r="AN11095" s="61"/>
      <c r="AO11095" s="171"/>
      <c r="AP11095" s="61"/>
      <c r="AQ11095" s="61"/>
      <c r="AR11095" s="61"/>
      <c r="AS11095" s="61"/>
      <c r="AT11095" s="61"/>
      <c r="AU11095" s="61"/>
      <c r="AV11095" s="61"/>
      <c r="AW11095" s="61"/>
      <c r="AX11095" s="61"/>
      <c r="AY11095" s="61"/>
      <c r="AZ11095" s="61"/>
      <c r="BA11095" s="61"/>
    </row>
    <row r="11096" spans="39:53" x14ac:dyDescent="0.2">
      <c r="AM11096" s="61"/>
      <c r="AN11096" s="61"/>
      <c r="AO11096" s="171"/>
      <c r="AP11096" s="61"/>
      <c r="AQ11096" s="61"/>
      <c r="AR11096" s="61"/>
      <c r="AS11096" s="61"/>
      <c r="AT11096" s="61"/>
      <c r="AU11096" s="61"/>
      <c r="AV11096" s="61"/>
      <c r="AW11096" s="61"/>
      <c r="AX11096" s="61"/>
      <c r="AY11096" s="61"/>
      <c r="AZ11096" s="61"/>
      <c r="BA11096" s="61"/>
    </row>
    <row r="11097" spans="39:53" x14ac:dyDescent="0.2">
      <c r="AM11097" s="61"/>
      <c r="AN11097" s="61"/>
      <c r="AO11097" s="171"/>
      <c r="AP11097" s="61"/>
      <c r="AQ11097" s="61"/>
      <c r="AR11097" s="61"/>
      <c r="AS11097" s="61"/>
      <c r="AT11097" s="61"/>
      <c r="AU11097" s="61"/>
      <c r="AV11097" s="61"/>
      <c r="AW11097" s="61"/>
      <c r="AX11097" s="61"/>
      <c r="AY11097" s="61"/>
      <c r="AZ11097" s="61"/>
      <c r="BA11097" s="61"/>
    </row>
    <row r="11098" spans="39:53" x14ac:dyDescent="0.2">
      <c r="AM11098" s="61"/>
      <c r="AN11098" s="61"/>
      <c r="AO11098" s="171"/>
      <c r="AP11098" s="61"/>
      <c r="AQ11098" s="61"/>
      <c r="AR11098" s="61"/>
      <c r="AS11098" s="61"/>
      <c r="AT11098" s="61"/>
      <c r="AU11098" s="61"/>
      <c r="AV11098" s="61"/>
      <c r="AW11098" s="61"/>
      <c r="AX11098" s="61"/>
      <c r="AY11098" s="61"/>
      <c r="AZ11098" s="61"/>
      <c r="BA11098" s="61"/>
    </row>
    <row r="11099" spans="39:53" x14ac:dyDescent="0.2">
      <c r="AM11099" s="61"/>
      <c r="AN11099" s="61"/>
      <c r="AO11099" s="171"/>
      <c r="AP11099" s="61"/>
      <c r="AQ11099" s="61"/>
      <c r="AR11099" s="61"/>
      <c r="AS11099" s="61"/>
      <c r="AT11099" s="61"/>
      <c r="AU11099" s="61"/>
      <c r="AV11099" s="61"/>
      <c r="AW11099" s="61"/>
      <c r="AX11099" s="61"/>
      <c r="AY11099" s="61"/>
      <c r="AZ11099" s="61"/>
      <c r="BA11099" s="61"/>
    </row>
    <row r="11100" spans="39:53" x14ac:dyDescent="0.2">
      <c r="AM11100" s="61"/>
      <c r="AN11100" s="61"/>
      <c r="AO11100" s="171"/>
      <c r="AP11100" s="61"/>
      <c r="AQ11100" s="61"/>
      <c r="AR11100" s="61"/>
      <c r="AS11100" s="61"/>
      <c r="AT11100" s="61"/>
      <c r="AU11100" s="61"/>
      <c r="AV11100" s="61"/>
      <c r="AW11100" s="61"/>
      <c r="AX11100" s="61"/>
      <c r="AY11100" s="61"/>
      <c r="AZ11100" s="61"/>
      <c r="BA11100" s="61"/>
    </row>
    <row r="11101" spans="39:53" x14ac:dyDescent="0.2">
      <c r="AM11101" s="61"/>
      <c r="AN11101" s="61"/>
      <c r="AO11101" s="171"/>
      <c r="AP11101" s="61"/>
      <c r="AQ11101" s="61"/>
      <c r="AR11101" s="61"/>
      <c r="AS11101" s="61"/>
      <c r="AT11101" s="61"/>
      <c r="AU11101" s="61"/>
      <c r="AV11101" s="61"/>
      <c r="AW11101" s="61"/>
      <c r="AX11101" s="61"/>
      <c r="AY11101" s="61"/>
      <c r="AZ11101" s="61"/>
      <c r="BA11101" s="61"/>
    </row>
    <row r="11102" spans="39:53" x14ac:dyDescent="0.2">
      <c r="AM11102" s="61"/>
      <c r="AN11102" s="61"/>
      <c r="AO11102" s="171"/>
      <c r="AP11102" s="61"/>
      <c r="AQ11102" s="61"/>
      <c r="AR11102" s="61"/>
      <c r="AS11102" s="61"/>
      <c r="AT11102" s="61"/>
      <c r="AU11102" s="61"/>
      <c r="AV11102" s="61"/>
      <c r="AW11102" s="61"/>
      <c r="AX11102" s="61"/>
      <c r="AY11102" s="61"/>
      <c r="AZ11102" s="61"/>
      <c r="BA11102" s="61"/>
    </row>
    <row r="11103" spans="39:53" x14ac:dyDescent="0.2">
      <c r="AM11103" s="61"/>
      <c r="AN11103" s="61"/>
      <c r="AO11103" s="171"/>
      <c r="AP11103" s="61"/>
      <c r="AQ11103" s="61"/>
      <c r="AR11103" s="61"/>
      <c r="AS11103" s="61"/>
      <c r="AT11103" s="61"/>
      <c r="AU11103" s="61"/>
      <c r="AV11103" s="61"/>
      <c r="AW11103" s="61"/>
      <c r="AX11103" s="61"/>
      <c r="AY11103" s="61"/>
      <c r="AZ11103" s="61"/>
      <c r="BA11103" s="61"/>
    </row>
    <row r="11104" spans="39:53" x14ac:dyDescent="0.2">
      <c r="AM11104" s="61"/>
      <c r="AN11104" s="61"/>
      <c r="AO11104" s="171"/>
      <c r="AP11104" s="61"/>
      <c r="AQ11104" s="61"/>
      <c r="AR11104" s="61"/>
      <c r="AS11104" s="61"/>
      <c r="AT11104" s="61"/>
      <c r="AU11104" s="61"/>
      <c r="AV11104" s="61"/>
      <c r="AW11104" s="61"/>
      <c r="AX11104" s="61"/>
      <c r="AY11104" s="61"/>
      <c r="AZ11104" s="61"/>
      <c r="BA11104" s="61"/>
    </row>
    <row r="11105" spans="39:53" x14ac:dyDescent="0.2">
      <c r="AM11105" s="61"/>
      <c r="AN11105" s="61"/>
      <c r="AO11105" s="171"/>
      <c r="AP11105" s="61"/>
      <c r="AQ11105" s="61"/>
      <c r="AR11105" s="61"/>
      <c r="AS11105" s="61"/>
      <c r="AT11105" s="61"/>
      <c r="AU11105" s="61"/>
      <c r="AV11105" s="61"/>
      <c r="AW11105" s="61"/>
      <c r="AX11105" s="61"/>
      <c r="AY11105" s="61"/>
      <c r="AZ11105" s="61"/>
      <c r="BA11105" s="61"/>
    </row>
    <row r="11106" spans="39:53" x14ac:dyDescent="0.2">
      <c r="AM11106" s="61"/>
      <c r="AN11106" s="61"/>
      <c r="AO11106" s="171"/>
      <c r="AP11106" s="61"/>
      <c r="AQ11106" s="61"/>
      <c r="AR11106" s="61"/>
      <c r="AS11106" s="61"/>
      <c r="AT11106" s="61"/>
      <c r="AU11106" s="61"/>
      <c r="AV11106" s="61"/>
      <c r="AW11106" s="61"/>
      <c r="AX11106" s="61"/>
      <c r="AY11106" s="61"/>
      <c r="AZ11106" s="61"/>
      <c r="BA11106" s="61"/>
    </row>
    <row r="11107" spans="39:53" x14ac:dyDescent="0.2">
      <c r="AM11107" s="61"/>
      <c r="AN11107" s="61"/>
      <c r="AO11107" s="171"/>
      <c r="AP11107" s="61"/>
      <c r="AQ11107" s="61"/>
      <c r="AR11107" s="61"/>
      <c r="AS11107" s="61"/>
      <c r="AT11107" s="61"/>
      <c r="AU11107" s="61"/>
      <c r="AV11107" s="61"/>
      <c r="AW11107" s="61"/>
      <c r="AX11107" s="61"/>
      <c r="AY11107" s="61"/>
      <c r="AZ11107" s="61"/>
      <c r="BA11107" s="61"/>
    </row>
    <row r="11108" spans="39:53" x14ac:dyDescent="0.2">
      <c r="AM11108" s="61"/>
      <c r="AN11108" s="61"/>
      <c r="AO11108" s="171"/>
      <c r="AP11108" s="61"/>
      <c r="AQ11108" s="61"/>
      <c r="AR11108" s="61"/>
      <c r="AS11108" s="61"/>
      <c r="AT11108" s="61"/>
      <c r="AU11108" s="61"/>
      <c r="AV11108" s="61"/>
      <c r="AW11108" s="61"/>
      <c r="AX11108" s="61"/>
      <c r="AY11108" s="61"/>
      <c r="AZ11108" s="61"/>
      <c r="BA11108" s="61"/>
    </row>
    <row r="11109" spans="39:53" x14ac:dyDescent="0.2">
      <c r="AM11109" s="61"/>
      <c r="AN11109" s="61"/>
      <c r="AO11109" s="171"/>
      <c r="AP11109" s="61"/>
      <c r="AQ11109" s="61"/>
      <c r="AR11109" s="61"/>
      <c r="AS11109" s="61"/>
      <c r="AT11109" s="61"/>
      <c r="AU11109" s="61"/>
      <c r="AV11109" s="61"/>
      <c r="AW11109" s="61"/>
      <c r="AX11109" s="61"/>
      <c r="AY11109" s="61"/>
      <c r="AZ11109" s="61"/>
      <c r="BA11109" s="61"/>
    </row>
    <row r="11110" spans="39:53" x14ac:dyDescent="0.2">
      <c r="AM11110" s="61"/>
      <c r="AN11110" s="61"/>
      <c r="AO11110" s="171"/>
      <c r="AP11110" s="61"/>
      <c r="AQ11110" s="61"/>
      <c r="AR11110" s="61"/>
      <c r="AS11110" s="61"/>
      <c r="AT11110" s="61"/>
      <c r="AU11110" s="61"/>
      <c r="AV11110" s="61"/>
      <c r="AW11110" s="61"/>
      <c r="AX11110" s="61"/>
      <c r="AY11110" s="61"/>
      <c r="AZ11110" s="61"/>
      <c r="BA11110" s="61"/>
    </row>
    <row r="11111" spans="39:53" x14ac:dyDescent="0.2">
      <c r="AM11111" s="61"/>
      <c r="AN11111" s="61"/>
      <c r="AO11111" s="171"/>
      <c r="AP11111" s="61"/>
      <c r="AQ11111" s="61"/>
      <c r="AR11111" s="61"/>
      <c r="AS11111" s="61"/>
      <c r="AT11111" s="61"/>
      <c r="AU11111" s="61"/>
      <c r="AV11111" s="61"/>
      <c r="AW11111" s="61"/>
      <c r="AX11111" s="61"/>
      <c r="AY11111" s="61"/>
      <c r="AZ11111" s="61"/>
      <c r="BA11111" s="61"/>
    </row>
    <row r="11112" spans="39:53" x14ac:dyDescent="0.2">
      <c r="AM11112" s="61"/>
      <c r="AN11112" s="61"/>
      <c r="AO11112" s="171"/>
      <c r="AP11112" s="61"/>
      <c r="AQ11112" s="61"/>
      <c r="AR11112" s="61"/>
      <c r="AS11112" s="61"/>
      <c r="AT11112" s="61"/>
      <c r="AU11112" s="61"/>
      <c r="AV11112" s="61"/>
      <c r="AW11112" s="61"/>
      <c r="AX11112" s="61"/>
      <c r="AY11112" s="61"/>
      <c r="AZ11112" s="61"/>
      <c r="BA11112" s="61"/>
    </row>
    <row r="11113" spans="39:53" x14ac:dyDescent="0.2">
      <c r="AM11113" s="61"/>
      <c r="AN11113" s="61"/>
      <c r="AO11113" s="171"/>
      <c r="AP11113" s="61"/>
      <c r="AQ11113" s="61"/>
      <c r="AR11113" s="61"/>
      <c r="AS11113" s="61"/>
      <c r="AT11113" s="61"/>
      <c r="AU11113" s="61"/>
      <c r="AV11113" s="61"/>
      <c r="AW11113" s="61"/>
      <c r="AX11113" s="61"/>
      <c r="AY11113" s="61"/>
      <c r="AZ11113" s="61"/>
      <c r="BA11113" s="61"/>
    </row>
    <row r="11114" spans="39:53" x14ac:dyDescent="0.2">
      <c r="AM11114" s="61"/>
      <c r="AN11114" s="61"/>
      <c r="AO11114" s="171"/>
      <c r="AP11114" s="61"/>
      <c r="AQ11114" s="61"/>
      <c r="AR11114" s="61"/>
      <c r="AS11114" s="61"/>
      <c r="AT11114" s="61"/>
      <c r="AU11114" s="61"/>
      <c r="AV11114" s="61"/>
      <c r="AW11114" s="61"/>
      <c r="AX11114" s="61"/>
      <c r="AY11114" s="61"/>
      <c r="AZ11114" s="61"/>
      <c r="BA11114" s="61"/>
    </row>
    <row r="11115" spans="39:53" x14ac:dyDescent="0.2">
      <c r="AM11115" s="61"/>
      <c r="AN11115" s="61"/>
      <c r="AO11115" s="171"/>
      <c r="AP11115" s="61"/>
      <c r="AQ11115" s="61"/>
      <c r="AR11115" s="61"/>
      <c r="AS11115" s="61"/>
      <c r="AT11115" s="61"/>
      <c r="AU11115" s="61"/>
      <c r="AV11115" s="61"/>
      <c r="AW11115" s="61"/>
      <c r="AX11115" s="61"/>
      <c r="AY11115" s="61"/>
      <c r="AZ11115" s="61"/>
      <c r="BA11115" s="61"/>
    </row>
    <row r="11116" spans="39:53" x14ac:dyDescent="0.2">
      <c r="AM11116" s="61"/>
      <c r="AN11116" s="61"/>
      <c r="AO11116" s="171"/>
      <c r="AP11116" s="61"/>
      <c r="AQ11116" s="61"/>
      <c r="AR11116" s="61"/>
      <c r="AS11116" s="61"/>
      <c r="AT11116" s="61"/>
      <c r="AU11116" s="61"/>
      <c r="AV11116" s="61"/>
      <c r="AW11116" s="61"/>
      <c r="AX11116" s="61"/>
      <c r="AY11116" s="61"/>
      <c r="AZ11116" s="61"/>
      <c r="BA11116" s="61"/>
    </row>
    <row r="11117" spans="39:53" x14ac:dyDescent="0.2">
      <c r="AM11117" s="61"/>
      <c r="AN11117" s="61"/>
      <c r="AO11117" s="171"/>
      <c r="AP11117" s="61"/>
      <c r="AQ11117" s="61"/>
      <c r="AR11117" s="61"/>
      <c r="AS11117" s="61"/>
      <c r="AT11117" s="61"/>
      <c r="AU11117" s="61"/>
      <c r="AV11117" s="61"/>
      <c r="AW11117" s="61"/>
      <c r="AX11117" s="61"/>
      <c r="AY11117" s="61"/>
      <c r="AZ11117" s="61"/>
      <c r="BA11117" s="61"/>
    </row>
    <row r="11118" spans="39:53" x14ac:dyDescent="0.2">
      <c r="AM11118" s="61"/>
      <c r="AN11118" s="61"/>
      <c r="AO11118" s="171"/>
      <c r="AP11118" s="61"/>
      <c r="AQ11118" s="61"/>
      <c r="AR11118" s="61"/>
      <c r="AS11118" s="61"/>
      <c r="AT11118" s="61"/>
      <c r="AU11118" s="61"/>
      <c r="AV11118" s="61"/>
      <c r="AW11118" s="61"/>
      <c r="AX11118" s="61"/>
      <c r="AY11118" s="61"/>
      <c r="AZ11118" s="61"/>
      <c r="BA11118" s="61"/>
    </row>
    <row r="11119" spans="39:53" x14ac:dyDescent="0.2">
      <c r="AM11119" s="61"/>
      <c r="AN11119" s="61"/>
      <c r="AO11119" s="171"/>
      <c r="AP11119" s="61"/>
      <c r="AQ11119" s="61"/>
      <c r="AR11119" s="61"/>
      <c r="AS11119" s="61"/>
      <c r="AT11119" s="61"/>
      <c r="AU11119" s="61"/>
      <c r="AV11119" s="61"/>
      <c r="AW11119" s="61"/>
      <c r="AX11119" s="61"/>
      <c r="AY11119" s="61"/>
      <c r="AZ11119" s="61"/>
      <c r="BA11119" s="61"/>
    </row>
    <row r="11120" spans="39:53" x14ac:dyDescent="0.2">
      <c r="AM11120" s="61"/>
      <c r="AN11120" s="61"/>
      <c r="AO11120" s="171"/>
      <c r="AP11120" s="61"/>
      <c r="AQ11120" s="61"/>
      <c r="AR11120" s="61"/>
      <c r="AS11120" s="61"/>
      <c r="AT11120" s="61"/>
      <c r="AU11120" s="61"/>
      <c r="AV11120" s="61"/>
      <c r="AW11120" s="61"/>
      <c r="AX11120" s="61"/>
      <c r="AY11120" s="61"/>
      <c r="AZ11120" s="61"/>
      <c r="BA11120" s="61"/>
    </row>
    <row r="11121" spans="39:53" x14ac:dyDescent="0.2">
      <c r="AM11121" s="61"/>
      <c r="AN11121" s="61"/>
      <c r="AO11121" s="171"/>
      <c r="AP11121" s="61"/>
      <c r="AQ11121" s="61"/>
      <c r="AR11121" s="61"/>
      <c r="AS11121" s="61"/>
      <c r="AT11121" s="61"/>
      <c r="AU11121" s="61"/>
      <c r="AV11121" s="61"/>
      <c r="AW11121" s="61"/>
      <c r="AX11121" s="61"/>
      <c r="AY11121" s="61"/>
      <c r="AZ11121" s="61"/>
      <c r="BA11121" s="61"/>
    </row>
    <row r="11122" spans="39:53" x14ac:dyDescent="0.2">
      <c r="AM11122" s="61"/>
      <c r="AN11122" s="61"/>
      <c r="AO11122" s="171"/>
      <c r="AP11122" s="61"/>
      <c r="AQ11122" s="61"/>
      <c r="AR11122" s="61"/>
      <c r="AS11122" s="61"/>
      <c r="AT11122" s="61"/>
      <c r="AU11122" s="61"/>
      <c r="AV11122" s="61"/>
      <c r="AW11122" s="61"/>
      <c r="AX11122" s="61"/>
      <c r="AY11122" s="61"/>
      <c r="AZ11122" s="61"/>
      <c r="BA11122" s="61"/>
    </row>
    <row r="11123" spans="39:53" x14ac:dyDescent="0.2">
      <c r="AM11123" s="61"/>
      <c r="AN11123" s="61"/>
      <c r="AO11123" s="171"/>
      <c r="AP11123" s="61"/>
      <c r="AQ11123" s="61"/>
      <c r="AR11123" s="61"/>
      <c r="AS11123" s="61"/>
      <c r="AT11123" s="61"/>
      <c r="AU11123" s="61"/>
      <c r="AV11123" s="61"/>
      <c r="AW11123" s="61"/>
      <c r="AX11123" s="61"/>
      <c r="AY11123" s="61"/>
      <c r="AZ11123" s="61"/>
      <c r="BA11123" s="61"/>
    </row>
    <row r="11124" spans="39:53" x14ac:dyDescent="0.2">
      <c r="AM11124" s="61"/>
      <c r="AN11124" s="61"/>
      <c r="AO11124" s="171"/>
      <c r="AP11124" s="61"/>
      <c r="AQ11124" s="61"/>
      <c r="AR11124" s="61"/>
      <c r="AS11124" s="61"/>
      <c r="AT11124" s="61"/>
      <c r="AU11124" s="61"/>
      <c r="AV11124" s="61"/>
      <c r="AW11124" s="61"/>
      <c r="AX11124" s="61"/>
      <c r="AY11124" s="61"/>
      <c r="AZ11124" s="61"/>
      <c r="BA11124" s="61"/>
    </row>
    <row r="11125" spans="39:53" x14ac:dyDescent="0.2">
      <c r="AM11125" s="61"/>
      <c r="AN11125" s="61"/>
      <c r="AO11125" s="171"/>
      <c r="AP11125" s="61"/>
      <c r="AQ11125" s="61"/>
      <c r="AR11125" s="61"/>
      <c r="AS11125" s="61"/>
      <c r="AT11125" s="61"/>
      <c r="AU11125" s="61"/>
      <c r="AV11125" s="61"/>
      <c r="AW11125" s="61"/>
      <c r="AX11125" s="61"/>
      <c r="AY11125" s="61"/>
      <c r="AZ11125" s="61"/>
      <c r="BA11125" s="61"/>
    </row>
    <row r="11126" spans="39:53" x14ac:dyDescent="0.2">
      <c r="AM11126" s="61"/>
      <c r="AN11126" s="61"/>
      <c r="AO11126" s="171"/>
      <c r="AP11126" s="61"/>
      <c r="AQ11126" s="61"/>
      <c r="AR11126" s="61"/>
      <c r="AS11126" s="61"/>
      <c r="AT11126" s="61"/>
      <c r="AU11126" s="61"/>
      <c r="AV11126" s="61"/>
      <c r="AW11126" s="61"/>
      <c r="AX11126" s="61"/>
      <c r="AY11126" s="61"/>
      <c r="AZ11126" s="61"/>
      <c r="BA11126" s="61"/>
    </row>
    <row r="11127" spans="39:53" x14ac:dyDescent="0.2">
      <c r="AM11127" s="61"/>
      <c r="AN11127" s="61"/>
      <c r="AO11127" s="171"/>
      <c r="AP11127" s="61"/>
      <c r="AQ11127" s="61"/>
      <c r="AR11127" s="61"/>
      <c r="AS11127" s="61"/>
      <c r="AT11127" s="61"/>
      <c r="AU11127" s="61"/>
      <c r="AV11127" s="61"/>
      <c r="AW11127" s="61"/>
      <c r="AX11127" s="61"/>
      <c r="AY11127" s="61"/>
      <c r="AZ11127" s="61"/>
      <c r="BA11127" s="61"/>
    </row>
    <row r="11128" spans="39:53" x14ac:dyDescent="0.2">
      <c r="AM11128" s="61"/>
      <c r="AN11128" s="61"/>
      <c r="AO11128" s="171"/>
      <c r="AP11128" s="61"/>
      <c r="AQ11128" s="61"/>
      <c r="AR11128" s="61"/>
      <c r="AS11128" s="61"/>
      <c r="AT11128" s="61"/>
      <c r="AU11128" s="61"/>
      <c r="AV11128" s="61"/>
      <c r="AW11128" s="61"/>
      <c r="AX11128" s="61"/>
      <c r="AY11128" s="61"/>
      <c r="AZ11128" s="61"/>
      <c r="BA11128" s="61"/>
    </row>
    <row r="11129" spans="39:53" x14ac:dyDescent="0.2">
      <c r="AM11129" s="61"/>
      <c r="AN11129" s="61"/>
      <c r="AO11129" s="171"/>
      <c r="AP11129" s="61"/>
      <c r="AQ11129" s="61"/>
      <c r="AR11129" s="61"/>
      <c r="AS11129" s="61"/>
      <c r="AT11129" s="61"/>
      <c r="AU11129" s="61"/>
      <c r="AV11129" s="61"/>
      <c r="AW11129" s="61"/>
      <c r="AX11129" s="61"/>
      <c r="AY11129" s="61"/>
      <c r="AZ11129" s="61"/>
      <c r="BA11129" s="61"/>
    </row>
    <row r="11130" spans="39:53" x14ac:dyDescent="0.2">
      <c r="AM11130" s="61"/>
      <c r="AN11130" s="61"/>
      <c r="AO11130" s="171"/>
      <c r="AP11130" s="61"/>
      <c r="AQ11130" s="61"/>
      <c r="AR11130" s="61"/>
      <c r="AS11130" s="61"/>
      <c r="AT11130" s="61"/>
      <c r="AU11130" s="61"/>
      <c r="AV11130" s="61"/>
      <c r="AW11130" s="61"/>
      <c r="AX11130" s="61"/>
      <c r="AY11130" s="61"/>
      <c r="AZ11130" s="61"/>
      <c r="BA11130" s="61"/>
    </row>
    <row r="11131" spans="39:53" x14ac:dyDescent="0.2">
      <c r="AM11131" s="61"/>
      <c r="AN11131" s="61"/>
      <c r="AO11131" s="171"/>
      <c r="AP11131" s="61"/>
      <c r="AQ11131" s="61"/>
      <c r="AR11131" s="61"/>
      <c r="AS11131" s="61"/>
      <c r="AT11131" s="61"/>
      <c r="AU11131" s="61"/>
      <c r="AV11131" s="61"/>
      <c r="AW11131" s="61"/>
      <c r="AX11131" s="61"/>
      <c r="AY11131" s="61"/>
      <c r="AZ11131" s="61"/>
      <c r="BA11131" s="61"/>
    </row>
    <row r="11132" spans="39:53" x14ac:dyDescent="0.2">
      <c r="AM11132" s="61"/>
      <c r="AN11132" s="61"/>
      <c r="AO11132" s="171"/>
      <c r="AP11132" s="61"/>
      <c r="AQ11132" s="61"/>
      <c r="AR11132" s="61"/>
      <c r="AS11132" s="61"/>
      <c r="AT11132" s="61"/>
      <c r="AU11132" s="61"/>
      <c r="AV11132" s="61"/>
      <c r="AW11132" s="61"/>
      <c r="AX11132" s="61"/>
      <c r="AY11132" s="61"/>
      <c r="AZ11132" s="61"/>
      <c r="BA11132" s="61"/>
    </row>
    <row r="11133" spans="39:53" x14ac:dyDescent="0.2">
      <c r="AM11133" s="61"/>
      <c r="AN11133" s="61"/>
      <c r="AO11133" s="171"/>
      <c r="AP11133" s="61"/>
      <c r="AQ11133" s="61"/>
      <c r="AR11133" s="61"/>
      <c r="AS11133" s="61"/>
      <c r="AT11133" s="61"/>
      <c r="AU11133" s="61"/>
      <c r="AV11133" s="61"/>
      <c r="AW11133" s="61"/>
      <c r="AX11133" s="61"/>
      <c r="AY11133" s="61"/>
      <c r="AZ11133" s="61"/>
      <c r="BA11133" s="61"/>
    </row>
    <row r="11134" spans="39:53" x14ac:dyDescent="0.2">
      <c r="AM11134" s="61"/>
      <c r="AN11134" s="61"/>
      <c r="AO11134" s="171"/>
      <c r="AP11134" s="61"/>
      <c r="AQ11134" s="61"/>
      <c r="AR11134" s="61"/>
      <c r="AS11134" s="61"/>
      <c r="AT11134" s="61"/>
      <c r="AU11134" s="61"/>
      <c r="AV11134" s="61"/>
      <c r="AW11134" s="61"/>
      <c r="AX11134" s="61"/>
      <c r="AY11134" s="61"/>
      <c r="AZ11134" s="61"/>
      <c r="BA11134" s="61"/>
    </row>
    <row r="11135" spans="39:53" x14ac:dyDescent="0.2">
      <c r="AM11135" s="61"/>
      <c r="AN11135" s="61"/>
      <c r="AO11135" s="171"/>
      <c r="AP11135" s="61"/>
      <c r="AQ11135" s="61"/>
      <c r="AR11135" s="61"/>
      <c r="AS11135" s="61"/>
      <c r="AT11135" s="61"/>
      <c r="AU11135" s="61"/>
      <c r="AV11135" s="61"/>
      <c r="AW11135" s="61"/>
      <c r="AX11135" s="61"/>
      <c r="AY11135" s="61"/>
      <c r="AZ11135" s="61"/>
      <c r="BA11135" s="61"/>
    </row>
    <row r="11136" spans="39:53" x14ac:dyDescent="0.2">
      <c r="AM11136" s="61"/>
      <c r="AN11136" s="61"/>
      <c r="AO11136" s="171"/>
      <c r="AP11136" s="61"/>
      <c r="AQ11136" s="61"/>
      <c r="AR11136" s="61"/>
      <c r="AS11136" s="61"/>
      <c r="AT11136" s="61"/>
      <c r="AU11136" s="61"/>
      <c r="AV11136" s="61"/>
      <c r="AW11136" s="61"/>
      <c r="AX11136" s="61"/>
      <c r="AY11136" s="61"/>
      <c r="AZ11136" s="61"/>
      <c r="BA11136" s="61"/>
    </row>
    <row r="11137" spans="39:53" x14ac:dyDescent="0.2">
      <c r="AM11137" s="61"/>
      <c r="AN11137" s="61"/>
      <c r="AO11137" s="171"/>
      <c r="AP11137" s="61"/>
      <c r="AQ11137" s="61"/>
      <c r="AR11137" s="61"/>
      <c r="AS11137" s="61"/>
      <c r="AT11137" s="61"/>
      <c r="AU11137" s="61"/>
      <c r="AV11137" s="61"/>
      <c r="AW11137" s="61"/>
      <c r="AX11137" s="61"/>
      <c r="AY11137" s="61"/>
      <c r="AZ11137" s="61"/>
      <c r="BA11137" s="61"/>
    </row>
    <row r="11138" spans="39:53" x14ac:dyDescent="0.2">
      <c r="AM11138" s="61"/>
      <c r="AN11138" s="61"/>
      <c r="AO11138" s="171"/>
      <c r="AP11138" s="61"/>
      <c r="AQ11138" s="61"/>
      <c r="AR11138" s="61"/>
      <c r="AS11138" s="61"/>
      <c r="AT11138" s="61"/>
      <c r="AU11138" s="61"/>
      <c r="AV11138" s="61"/>
      <c r="AW11138" s="61"/>
      <c r="AX11138" s="61"/>
      <c r="AY11138" s="61"/>
      <c r="AZ11138" s="61"/>
      <c r="BA11138" s="61"/>
    </row>
    <row r="11139" spans="39:53" x14ac:dyDescent="0.2">
      <c r="AM11139" s="61"/>
      <c r="AN11139" s="61"/>
      <c r="AO11139" s="171"/>
      <c r="AP11139" s="61"/>
      <c r="AQ11139" s="61"/>
      <c r="AR11139" s="61"/>
      <c r="AS11139" s="61"/>
      <c r="AT11139" s="61"/>
      <c r="AU11139" s="61"/>
      <c r="AV11139" s="61"/>
      <c r="AW11139" s="61"/>
      <c r="AX11139" s="61"/>
      <c r="AY11139" s="61"/>
      <c r="AZ11139" s="61"/>
      <c r="BA11139" s="61"/>
    </row>
    <row r="11140" spans="39:53" x14ac:dyDescent="0.2">
      <c r="AM11140" s="61"/>
      <c r="AN11140" s="61"/>
      <c r="AO11140" s="171"/>
      <c r="AP11140" s="61"/>
      <c r="AQ11140" s="61"/>
      <c r="AR11140" s="61"/>
      <c r="AS11140" s="61"/>
      <c r="AT11140" s="61"/>
      <c r="AU11140" s="61"/>
      <c r="AV11140" s="61"/>
      <c r="AW11140" s="61"/>
      <c r="AX11140" s="61"/>
      <c r="AY11140" s="61"/>
      <c r="AZ11140" s="61"/>
      <c r="BA11140" s="61"/>
    </row>
    <row r="11141" spans="39:53" x14ac:dyDescent="0.2">
      <c r="AM11141" s="61"/>
      <c r="AN11141" s="61"/>
      <c r="AO11141" s="171"/>
      <c r="AP11141" s="61"/>
      <c r="AQ11141" s="61"/>
      <c r="AR11141" s="61"/>
      <c r="AS11141" s="61"/>
      <c r="AT11141" s="61"/>
      <c r="AU11141" s="61"/>
      <c r="AV11141" s="61"/>
      <c r="AW11141" s="61"/>
      <c r="AX11141" s="61"/>
      <c r="AY11141" s="61"/>
      <c r="AZ11141" s="61"/>
      <c r="BA11141" s="61"/>
    </row>
    <row r="11142" spans="39:53" x14ac:dyDescent="0.2">
      <c r="AM11142" s="61"/>
      <c r="AN11142" s="61"/>
      <c r="AO11142" s="171"/>
      <c r="AP11142" s="61"/>
      <c r="AQ11142" s="61"/>
      <c r="AR11142" s="61"/>
      <c r="AS11142" s="61"/>
      <c r="AT11142" s="61"/>
      <c r="AU11142" s="61"/>
      <c r="AV11142" s="61"/>
      <c r="AW11142" s="61"/>
      <c r="AX11142" s="61"/>
      <c r="AY11142" s="61"/>
      <c r="AZ11142" s="61"/>
      <c r="BA11142" s="61"/>
    </row>
    <row r="11143" spans="39:53" x14ac:dyDescent="0.2">
      <c r="AM11143" s="61"/>
      <c r="AN11143" s="61"/>
      <c r="AO11143" s="171"/>
      <c r="AP11143" s="61"/>
      <c r="AQ11143" s="61"/>
      <c r="AR11143" s="61"/>
      <c r="AS11143" s="61"/>
      <c r="AT11143" s="61"/>
      <c r="AU11143" s="61"/>
      <c r="AV11143" s="61"/>
      <c r="AW11143" s="61"/>
      <c r="AX11143" s="61"/>
      <c r="AY11143" s="61"/>
      <c r="AZ11143" s="61"/>
      <c r="BA11143" s="61"/>
    </row>
    <row r="11144" spans="39:53" x14ac:dyDescent="0.2">
      <c r="AM11144" s="61"/>
      <c r="AN11144" s="61"/>
      <c r="AO11144" s="171"/>
      <c r="AP11144" s="61"/>
      <c r="AQ11144" s="61"/>
      <c r="AR11144" s="61"/>
      <c r="AS11144" s="61"/>
      <c r="AT11144" s="61"/>
      <c r="AU11144" s="61"/>
      <c r="AV11144" s="61"/>
      <c r="AW11144" s="61"/>
      <c r="AX11144" s="61"/>
      <c r="AY11144" s="61"/>
      <c r="AZ11144" s="61"/>
      <c r="BA11144" s="61"/>
    </row>
    <row r="11145" spans="39:53" x14ac:dyDescent="0.2">
      <c r="AM11145" s="61"/>
      <c r="AN11145" s="61"/>
      <c r="AO11145" s="171"/>
      <c r="AP11145" s="61"/>
      <c r="AQ11145" s="61"/>
      <c r="AR11145" s="61"/>
      <c r="AS11145" s="61"/>
      <c r="AT11145" s="61"/>
      <c r="AU11145" s="61"/>
      <c r="AV11145" s="61"/>
      <c r="AW11145" s="61"/>
      <c r="AX11145" s="61"/>
      <c r="AY11145" s="61"/>
      <c r="AZ11145" s="61"/>
      <c r="BA11145" s="61"/>
    </row>
    <row r="11146" spans="39:53" x14ac:dyDescent="0.2">
      <c r="AM11146" s="61"/>
      <c r="AN11146" s="61"/>
      <c r="AO11146" s="171"/>
      <c r="AP11146" s="61"/>
      <c r="AQ11146" s="61"/>
      <c r="AR11146" s="61"/>
      <c r="AS11146" s="61"/>
      <c r="AT11146" s="61"/>
      <c r="AU11146" s="61"/>
      <c r="AV11146" s="61"/>
      <c r="AW11146" s="61"/>
      <c r="AX11146" s="61"/>
      <c r="AY11146" s="61"/>
      <c r="AZ11146" s="61"/>
      <c r="BA11146" s="61"/>
    </row>
    <row r="11147" spans="39:53" x14ac:dyDescent="0.2">
      <c r="AM11147" s="61"/>
      <c r="AN11147" s="61"/>
      <c r="AO11147" s="171"/>
      <c r="AP11147" s="61"/>
      <c r="AQ11147" s="61"/>
      <c r="AR11147" s="61"/>
      <c r="AS11147" s="61"/>
      <c r="AT11147" s="61"/>
      <c r="AU11147" s="61"/>
      <c r="AV11147" s="61"/>
      <c r="AW11147" s="61"/>
      <c r="AX11147" s="61"/>
      <c r="AY11147" s="61"/>
      <c r="AZ11147" s="61"/>
      <c r="BA11147" s="61"/>
    </row>
    <row r="11148" spans="39:53" x14ac:dyDescent="0.2">
      <c r="AM11148" s="61"/>
      <c r="AN11148" s="61"/>
      <c r="AO11148" s="171"/>
      <c r="AP11148" s="61"/>
      <c r="AQ11148" s="61"/>
      <c r="AR11148" s="61"/>
      <c r="AS11148" s="61"/>
      <c r="AT11148" s="61"/>
      <c r="AU11148" s="61"/>
      <c r="AV11148" s="61"/>
      <c r="AW11148" s="61"/>
      <c r="AX11148" s="61"/>
      <c r="AY11148" s="61"/>
      <c r="AZ11148" s="61"/>
      <c r="BA11148" s="61"/>
    </row>
    <row r="11149" spans="39:53" x14ac:dyDescent="0.2">
      <c r="AM11149" s="61"/>
      <c r="AN11149" s="61"/>
      <c r="AO11149" s="171"/>
      <c r="AP11149" s="61"/>
      <c r="AQ11149" s="61"/>
      <c r="AR11149" s="61"/>
      <c r="AS11149" s="61"/>
      <c r="AT11149" s="61"/>
      <c r="AU11149" s="61"/>
      <c r="AV11149" s="61"/>
      <c r="AW11149" s="61"/>
      <c r="AX11149" s="61"/>
      <c r="AY11149" s="61"/>
      <c r="AZ11149" s="61"/>
      <c r="BA11149" s="61"/>
    </row>
    <row r="11150" spans="39:53" x14ac:dyDescent="0.2">
      <c r="AM11150" s="61"/>
      <c r="AN11150" s="61"/>
      <c r="AO11150" s="171"/>
      <c r="AP11150" s="61"/>
      <c r="AQ11150" s="61"/>
      <c r="AR11150" s="61"/>
      <c r="AS11150" s="61"/>
      <c r="AT11150" s="61"/>
      <c r="AU11150" s="61"/>
      <c r="AV11150" s="61"/>
      <c r="AW11150" s="61"/>
      <c r="AX11150" s="61"/>
      <c r="AY11150" s="61"/>
      <c r="AZ11150" s="61"/>
      <c r="BA11150" s="61"/>
    </row>
    <row r="11151" spans="39:53" x14ac:dyDescent="0.2">
      <c r="AM11151" s="61"/>
      <c r="AN11151" s="61"/>
      <c r="AO11151" s="171"/>
      <c r="AP11151" s="61"/>
      <c r="AQ11151" s="61"/>
      <c r="AR11151" s="61"/>
      <c r="AS11151" s="61"/>
      <c r="AT11151" s="61"/>
      <c r="AU11151" s="61"/>
      <c r="AV11151" s="61"/>
      <c r="AW11151" s="61"/>
      <c r="AX11151" s="61"/>
      <c r="AY11151" s="61"/>
      <c r="AZ11151" s="61"/>
      <c r="BA11151" s="61"/>
    </row>
    <row r="11152" spans="39:53" x14ac:dyDescent="0.2">
      <c r="AM11152" s="61"/>
      <c r="AN11152" s="61"/>
      <c r="AO11152" s="171"/>
      <c r="AP11152" s="61"/>
      <c r="AQ11152" s="61"/>
      <c r="AR11152" s="61"/>
      <c r="AS11152" s="61"/>
      <c r="AT11152" s="61"/>
      <c r="AU11152" s="61"/>
      <c r="AV11152" s="61"/>
      <c r="AW11152" s="61"/>
      <c r="AX11152" s="61"/>
      <c r="AY11152" s="61"/>
      <c r="AZ11152" s="61"/>
      <c r="BA11152" s="61"/>
    </row>
    <row r="11153" spans="39:53" x14ac:dyDescent="0.2">
      <c r="AM11153" s="61"/>
      <c r="AN11153" s="61"/>
      <c r="AO11153" s="171"/>
      <c r="AP11153" s="61"/>
      <c r="AQ11153" s="61"/>
      <c r="AR11153" s="61"/>
      <c r="AS11153" s="61"/>
      <c r="AT11153" s="61"/>
      <c r="AU11153" s="61"/>
      <c r="AV11153" s="61"/>
      <c r="AW11153" s="61"/>
      <c r="AX11153" s="61"/>
      <c r="AY11153" s="61"/>
      <c r="AZ11153" s="61"/>
      <c r="BA11153" s="61"/>
    </row>
    <row r="11154" spans="39:53" x14ac:dyDescent="0.2">
      <c r="AM11154" s="61"/>
      <c r="AN11154" s="61"/>
      <c r="AO11154" s="171"/>
      <c r="AP11154" s="61"/>
      <c r="AQ11154" s="61"/>
      <c r="AR11154" s="61"/>
      <c r="AS11154" s="61"/>
      <c r="AT11154" s="61"/>
      <c r="AU11154" s="61"/>
      <c r="AV11154" s="61"/>
      <c r="AW11154" s="61"/>
      <c r="AX11154" s="61"/>
      <c r="AY11154" s="61"/>
      <c r="AZ11154" s="61"/>
      <c r="BA11154" s="61"/>
    </row>
    <row r="11155" spans="39:53" x14ac:dyDescent="0.2">
      <c r="AM11155" s="61"/>
      <c r="AN11155" s="61"/>
      <c r="AO11155" s="171"/>
      <c r="AP11155" s="61"/>
      <c r="AQ11155" s="61"/>
      <c r="AR11155" s="61"/>
      <c r="AS11155" s="61"/>
      <c r="AT11155" s="61"/>
      <c r="AU11155" s="61"/>
      <c r="AV11155" s="61"/>
      <c r="AW11155" s="61"/>
      <c r="AX11155" s="61"/>
      <c r="AY11155" s="61"/>
      <c r="AZ11155" s="61"/>
      <c r="BA11155" s="61"/>
    </row>
    <row r="11156" spans="39:53" x14ac:dyDescent="0.2">
      <c r="AM11156" s="61"/>
      <c r="AN11156" s="61"/>
      <c r="AO11156" s="171"/>
      <c r="AP11156" s="61"/>
      <c r="AQ11156" s="61"/>
      <c r="AR11156" s="61"/>
      <c r="AS11156" s="61"/>
      <c r="AT11156" s="61"/>
      <c r="AU11156" s="61"/>
      <c r="AV11156" s="61"/>
      <c r="AW11156" s="61"/>
      <c r="AX11156" s="61"/>
      <c r="AY11156" s="61"/>
      <c r="AZ11156" s="61"/>
      <c r="BA11156" s="61"/>
    </row>
    <row r="11157" spans="39:53" x14ac:dyDescent="0.2">
      <c r="AM11157" s="61"/>
      <c r="AN11157" s="61"/>
      <c r="AO11157" s="171"/>
      <c r="AP11157" s="61"/>
      <c r="AQ11157" s="61"/>
      <c r="AR11157" s="61"/>
      <c r="AS11157" s="61"/>
      <c r="AT11157" s="61"/>
      <c r="AU11157" s="61"/>
      <c r="AV11157" s="61"/>
      <c r="AW11157" s="61"/>
      <c r="AX11157" s="61"/>
      <c r="AY11157" s="61"/>
      <c r="AZ11157" s="61"/>
      <c r="BA11157" s="61"/>
    </row>
    <row r="11158" spans="39:53" x14ac:dyDescent="0.2">
      <c r="AM11158" s="61"/>
      <c r="AN11158" s="61"/>
      <c r="AO11158" s="171"/>
      <c r="AP11158" s="61"/>
      <c r="AQ11158" s="61"/>
      <c r="AR11158" s="61"/>
      <c r="AS11158" s="61"/>
      <c r="AT11158" s="61"/>
      <c r="AU11158" s="61"/>
      <c r="AV11158" s="61"/>
      <c r="AW11158" s="61"/>
      <c r="AX11158" s="61"/>
      <c r="AY11158" s="61"/>
      <c r="AZ11158" s="61"/>
      <c r="BA11158" s="61"/>
    </row>
    <row r="11159" spans="39:53" x14ac:dyDescent="0.2">
      <c r="AM11159" s="61"/>
      <c r="AN11159" s="61"/>
      <c r="AO11159" s="171"/>
      <c r="AP11159" s="61"/>
      <c r="AQ11159" s="61"/>
      <c r="AR11159" s="61"/>
      <c r="AS11159" s="61"/>
      <c r="AT11159" s="61"/>
      <c r="AU11159" s="61"/>
      <c r="AV11159" s="61"/>
      <c r="AW11159" s="61"/>
      <c r="AX11159" s="61"/>
      <c r="AY11159" s="61"/>
      <c r="AZ11159" s="61"/>
      <c r="BA11159" s="61"/>
    </row>
    <row r="11160" spans="39:53" x14ac:dyDescent="0.2">
      <c r="AM11160" s="61"/>
      <c r="AN11160" s="61"/>
      <c r="AO11160" s="171"/>
      <c r="AP11160" s="61"/>
      <c r="AQ11160" s="61"/>
      <c r="AR11160" s="61"/>
      <c r="AS11160" s="61"/>
      <c r="AT11160" s="61"/>
      <c r="AU11160" s="61"/>
      <c r="AV11160" s="61"/>
      <c r="AW11160" s="61"/>
      <c r="AX11160" s="61"/>
      <c r="AY11160" s="61"/>
      <c r="AZ11160" s="61"/>
      <c r="BA11160" s="61"/>
    </row>
    <row r="11161" spans="39:53" x14ac:dyDescent="0.2">
      <c r="AM11161" s="61"/>
      <c r="AN11161" s="61"/>
      <c r="AO11161" s="171"/>
      <c r="AP11161" s="61"/>
      <c r="AQ11161" s="61"/>
      <c r="AR11161" s="61"/>
      <c r="AS11161" s="61"/>
      <c r="AT11161" s="61"/>
      <c r="AU11161" s="61"/>
      <c r="AV11161" s="61"/>
      <c r="AW11161" s="61"/>
      <c r="AX11161" s="61"/>
      <c r="AY11161" s="61"/>
      <c r="AZ11161" s="61"/>
      <c r="BA11161" s="61"/>
    </row>
    <row r="11162" spans="39:53" x14ac:dyDescent="0.2">
      <c r="AM11162" s="61"/>
      <c r="AN11162" s="61"/>
      <c r="AO11162" s="171"/>
      <c r="AP11162" s="61"/>
      <c r="AQ11162" s="61"/>
      <c r="AR11162" s="61"/>
      <c r="AS11162" s="61"/>
      <c r="AT11162" s="61"/>
      <c r="AU11162" s="61"/>
      <c r="AV11162" s="61"/>
      <c r="AW11162" s="61"/>
      <c r="AX11162" s="61"/>
      <c r="AY11162" s="61"/>
      <c r="AZ11162" s="61"/>
      <c r="BA11162" s="61"/>
    </row>
    <row r="11163" spans="39:53" x14ac:dyDescent="0.2">
      <c r="AM11163" s="61"/>
      <c r="AN11163" s="61"/>
      <c r="AO11163" s="171"/>
      <c r="AP11163" s="61"/>
      <c r="AQ11163" s="61"/>
      <c r="AR11163" s="61"/>
      <c r="AS11163" s="61"/>
      <c r="AT11163" s="61"/>
      <c r="AU11163" s="61"/>
      <c r="AV11163" s="61"/>
      <c r="AW11163" s="61"/>
      <c r="AX11163" s="61"/>
      <c r="AY11163" s="61"/>
      <c r="AZ11163" s="61"/>
      <c r="BA11163" s="61"/>
    </row>
    <row r="11164" spans="39:53" x14ac:dyDescent="0.2">
      <c r="AM11164" s="61"/>
      <c r="AN11164" s="61"/>
      <c r="AO11164" s="171"/>
      <c r="AP11164" s="61"/>
      <c r="AQ11164" s="61"/>
      <c r="AR11164" s="61"/>
      <c r="AS11164" s="61"/>
      <c r="AT11164" s="61"/>
      <c r="AU11164" s="61"/>
      <c r="AV11164" s="61"/>
      <c r="AW11164" s="61"/>
      <c r="AX11164" s="61"/>
      <c r="AY11164" s="61"/>
      <c r="AZ11164" s="61"/>
      <c r="BA11164" s="61"/>
    </row>
    <row r="11165" spans="39:53" x14ac:dyDescent="0.2">
      <c r="AM11165" s="61"/>
      <c r="AN11165" s="61"/>
      <c r="AO11165" s="171"/>
      <c r="AP11165" s="61"/>
      <c r="AQ11165" s="61"/>
      <c r="AR11165" s="61"/>
      <c r="AS11165" s="61"/>
      <c r="AT11165" s="61"/>
      <c r="AU11165" s="61"/>
      <c r="AV11165" s="61"/>
      <c r="AW11165" s="61"/>
      <c r="AX11165" s="61"/>
      <c r="AY11165" s="61"/>
      <c r="AZ11165" s="61"/>
      <c r="BA11165" s="61"/>
    </row>
    <row r="11166" spans="39:53" x14ac:dyDescent="0.2">
      <c r="AM11166" s="61"/>
      <c r="AN11166" s="61"/>
      <c r="AO11166" s="171"/>
      <c r="AP11166" s="61"/>
      <c r="AQ11166" s="61"/>
      <c r="AR11166" s="61"/>
      <c r="AS11166" s="61"/>
      <c r="AT11166" s="61"/>
      <c r="AU11166" s="61"/>
      <c r="AV11166" s="61"/>
      <c r="AW11166" s="61"/>
      <c r="AX11166" s="61"/>
      <c r="AY11166" s="61"/>
      <c r="AZ11166" s="61"/>
      <c r="BA11166" s="61"/>
    </row>
    <row r="11167" spans="39:53" x14ac:dyDescent="0.2">
      <c r="AM11167" s="61"/>
      <c r="AN11167" s="61"/>
      <c r="AO11167" s="171"/>
      <c r="AP11167" s="61"/>
      <c r="AQ11167" s="61"/>
      <c r="AR11167" s="61"/>
      <c r="AS11167" s="61"/>
      <c r="AT11167" s="61"/>
      <c r="AU11167" s="61"/>
      <c r="AV11167" s="61"/>
      <c r="AW11167" s="61"/>
      <c r="AX11167" s="61"/>
      <c r="AY11167" s="61"/>
      <c r="AZ11167" s="61"/>
      <c r="BA11167" s="61"/>
    </row>
    <row r="11168" spans="39:53" x14ac:dyDescent="0.2">
      <c r="AM11168" s="61"/>
      <c r="AN11168" s="61"/>
      <c r="AO11168" s="171"/>
      <c r="AP11168" s="61"/>
      <c r="AQ11168" s="61"/>
      <c r="AR11168" s="61"/>
      <c r="AS11168" s="61"/>
      <c r="AT11168" s="61"/>
      <c r="AU11168" s="61"/>
      <c r="AV11168" s="61"/>
      <c r="AW11168" s="61"/>
      <c r="AX11168" s="61"/>
      <c r="AY11168" s="61"/>
      <c r="AZ11168" s="61"/>
      <c r="BA11168" s="61"/>
    </row>
    <row r="11169" spans="39:53" x14ac:dyDescent="0.2">
      <c r="AM11169" s="61"/>
      <c r="AN11169" s="61"/>
      <c r="AO11169" s="171"/>
      <c r="AP11169" s="61"/>
      <c r="AQ11169" s="61"/>
      <c r="AR11169" s="61"/>
      <c r="AS11169" s="61"/>
      <c r="AT11169" s="61"/>
      <c r="AU11169" s="61"/>
      <c r="AV11169" s="61"/>
      <c r="AW11169" s="61"/>
      <c r="AX11169" s="61"/>
      <c r="AY11169" s="61"/>
      <c r="AZ11169" s="61"/>
      <c r="BA11169" s="61"/>
    </row>
    <row r="11170" spans="39:53" x14ac:dyDescent="0.2">
      <c r="AM11170" s="61"/>
      <c r="AN11170" s="61"/>
      <c r="AO11170" s="171"/>
      <c r="AP11170" s="61"/>
      <c r="AQ11170" s="61"/>
      <c r="AR11170" s="61"/>
      <c r="AS11170" s="61"/>
      <c r="AT11170" s="61"/>
      <c r="AU11170" s="61"/>
      <c r="AV11170" s="61"/>
      <c r="AW11170" s="61"/>
      <c r="AX11170" s="61"/>
      <c r="AY11170" s="61"/>
      <c r="AZ11170" s="61"/>
      <c r="BA11170" s="61"/>
    </row>
    <row r="11171" spans="39:53" x14ac:dyDescent="0.2">
      <c r="AM11171" s="61"/>
      <c r="AN11171" s="61"/>
      <c r="AO11171" s="171"/>
      <c r="AP11171" s="61"/>
      <c r="AQ11171" s="61"/>
      <c r="AR11171" s="61"/>
      <c r="AS11171" s="61"/>
      <c r="AT11171" s="61"/>
      <c r="AU11171" s="61"/>
      <c r="AV11171" s="61"/>
      <c r="AW11171" s="61"/>
      <c r="AX11171" s="61"/>
      <c r="AY11171" s="61"/>
      <c r="AZ11171" s="61"/>
      <c r="BA11171" s="61"/>
    </row>
    <row r="11172" spans="39:53" x14ac:dyDescent="0.2">
      <c r="AM11172" s="61"/>
      <c r="AN11172" s="61"/>
      <c r="AO11172" s="171"/>
      <c r="AP11172" s="61"/>
      <c r="AQ11172" s="61"/>
      <c r="AR11172" s="61"/>
      <c r="AS11172" s="61"/>
      <c r="AT11172" s="61"/>
      <c r="AU11172" s="61"/>
      <c r="AV11172" s="61"/>
      <c r="AW11172" s="61"/>
      <c r="AX11172" s="61"/>
      <c r="AY11172" s="61"/>
      <c r="AZ11172" s="61"/>
      <c r="BA11172" s="61"/>
    </row>
    <row r="11173" spans="39:53" x14ac:dyDescent="0.2">
      <c r="AM11173" s="61"/>
      <c r="AN11173" s="61"/>
      <c r="AO11173" s="171"/>
      <c r="AP11173" s="61"/>
      <c r="AQ11173" s="61"/>
      <c r="AR11173" s="61"/>
      <c r="AS11173" s="61"/>
      <c r="AT11173" s="61"/>
      <c r="AU11173" s="61"/>
      <c r="AV11173" s="61"/>
      <c r="AW11173" s="61"/>
      <c r="AX11173" s="61"/>
      <c r="AY11173" s="61"/>
      <c r="AZ11173" s="61"/>
      <c r="BA11173" s="61"/>
    </row>
    <row r="11174" spans="39:53" x14ac:dyDescent="0.2">
      <c r="AM11174" s="61"/>
      <c r="AN11174" s="61"/>
      <c r="AO11174" s="171"/>
      <c r="AP11174" s="61"/>
      <c r="AQ11174" s="61"/>
      <c r="AR11174" s="61"/>
      <c r="AS11174" s="61"/>
      <c r="AT11174" s="61"/>
      <c r="AU11174" s="61"/>
      <c r="AV11174" s="61"/>
      <c r="AW11174" s="61"/>
      <c r="AX11174" s="61"/>
      <c r="AY11174" s="61"/>
      <c r="AZ11174" s="61"/>
      <c r="BA11174" s="61"/>
    </row>
    <row r="11175" spans="39:53" x14ac:dyDescent="0.2">
      <c r="AM11175" s="61"/>
      <c r="AN11175" s="61"/>
      <c r="AO11175" s="171"/>
      <c r="AP11175" s="61"/>
      <c r="AQ11175" s="61"/>
      <c r="AR11175" s="61"/>
      <c r="AS11175" s="61"/>
      <c r="AT11175" s="61"/>
      <c r="AU11175" s="61"/>
      <c r="AV11175" s="61"/>
      <c r="AW11175" s="61"/>
      <c r="AX11175" s="61"/>
      <c r="AY11175" s="61"/>
      <c r="AZ11175" s="61"/>
      <c r="BA11175" s="61"/>
    </row>
    <row r="11176" spans="39:53" x14ac:dyDescent="0.2">
      <c r="AM11176" s="61"/>
      <c r="AN11176" s="61"/>
      <c r="AO11176" s="171"/>
      <c r="AP11176" s="61"/>
      <c r="AQ11176" s="61"/>
      <c r="AR11176" s="61"/>
      <c r="AS11176" s="61"/>
      <c r="AT11176" s="61"/>
      <c r="AU11176" s="61"/>
      <c r="AV11176" s="61"/>
      <c r="AW11176" s="61"/>
      <c r="AX11176" s="61"/>
      <c r="AY11176" s="61"/>
      <c r="AZ11176" s="61"/>
      <c r="BA11176" s="61"/>
    </row>
    <row r="11177" spans="39:53" x14ac:dyDescent="0.2">
      <c r="AM11177" s="61"/>
      <c r="AN11177" s="61"/>
      <c r="AO11177" s="171"/>
      <c r="AP11177" s="61"/>
      <c r="AQ11177" s="61"/>
      <c r="AR11177" s="61"/>
      <c r="AS11177" s="61"/>
      <c r="AT11177" s="61"/>
      <c r="AU11177" s="61"/>
      <c r="AV11177" s="61"/>
      <c r="AW11177" s="61"/>
      <c r="AX11177" s="61"/>
      <c r="AY11177" s="61"/>
      <c r="AZ11177" s="61"/>
      <c r="BA11177" s="61"/>
    </row>
    <row r="11178" spans="39:53" x14ac:dyDescent="0.2">
      <c r="AM11178" s="61"/>
      <c r="AN11178" s="61"/>
      <c r="AO11178" s="171"/>
      <c r="AP11178" s="61"/>
      <c r="AQ11178" s="61"/>
      <c r="AR11178" s="61"/>
      <c r="AS11178" s="61"/>
      <c r="AT11178" s="61"/>
      <c r="AU11178" s="61"/>
      <c r="AV11178" s="61"/>
      <c r="AW11178" s="61"/>
      <c r="AX11178" s="61"/>
      <c r="AY11178" s="61"/>
      <c r="AZ11178" s="61"/>
      <c r="BA11178" s="61"/>
    </row>
    <row r="11179" spans="39:53" x14ac:dyDescent="0.2">
      <c r="AM11179" s="61"/>
      <c r="AN11179" s="61"/>
      <c r="AO11179" s="171"/>
      <c r="AP11179" s="61"/>
      <c r="AQ11179" s="61"/>
      <c r="AR11179" s="61"/>
      <c r="AS11179" s="61"/>
      <c r="AT11179" s="61"/>
      <c r="AU11179" s="61"/>
      <c r="AV11179" s="61"/>
      <c r="AW11179" s="61"/>
      <c r="AX11179" s="61"/>
      <c r="AY11179" s="61"/>
      <c r="AZ11179" s="61"/>
      <c r="BA11179" s="61"/>
    </row>
    <row r="11180" spans="39:53" x14ac:dyDescent="0.2">
      <c r="AM11180" s="61"/>
      <c r="AN11180" s="61"/>
      <c r="AO11180" s="171"/>
      <c r="AP11180" s="61"/>
      <c r="AQ11180" s="61"/>
      <c r="AR11180" s="61"/>
      <c r="AS11180" s="61"/>
      <c r="AT11180" s="61"/>
      <c r="AU11180" s="61"/>
      <c r="AV11180" s="61"/>
      <c r="AW11180" s="61"/>
      <c r="AX11180" s="61"/>
      <c r="AY11180" s="61"/>
      <c r="AZ11180" s="61"/>
      <c r="BA11180" s="61"/>
    </row>
    <row r="11181" spans="39:53" x14ac:dyDescent="0.2">
      <c r="AM11181" s="61"/>
      <c r="AN11181" s="61"/>
      <c r="AO11181" s="171"/>
      <c r="AP11181" s="61"/>
      <c r="AQ11181" s="61"/>
      <c r="AR11181" s="61"/>
      <c r="AS11181" s="61"/>
      <c r="AT11181" s="61"/>
      <c r="AU11181" s="61"/>
      <c r="AV11181" s="61"/>
      <c r="AW11181" s="61"/>
      <c r="AX11181" s="61"/>
      <c r="AY11181" s="61"/>
      <c r="AZ11181" s="61"/>
      <c r="BA11181" s="61"/>
    </row>
    <row r="11182" spans="39:53" x14ac:dyDescent="0.2">
      <c r="AM11182" s="61"/>
      <c r="AN11182" s="61"/>
      <c r="AO11182" s="171"/>
      <c r="AP11182" s="61"/>
      <c r="AQ11182" s="61"/>
      <c r="AR11182" s="61"/>
      <c r="AS11182" s="61"/>
      <c r="AT11182" s="61"/>
      <c r="AU11182" s="61"/>
      <c r="AV11182" s="61"/>
      <c r="AW11182" s="61"/>
      <c r="AX11182" s="61"/>
      <c r="AY11182" s="61"/>
      <c r="AZ11182" s="61"/>
      <c r="BA11182" s="61"/>
    </row>
    <row r="11183" spans="39:53" x14ac:dyDescent="0.2">
      <c r="AM11183" s="61"/>
      <c r="AN11183" s="61"/>
      <c r="AO11183" s="171"/>
      <c r="AP11183" s="61"/>
      <c r="AQ11183" s="61"/>
      <c r="AR11183" s="61"/>
      <c r="AS11183" s="61"/>
      <c r="AT11183" s="61"/>
      <c r="AU11183" s="61"/>
      <c r="AV11183" s="61"/>
      <c r="AW11183" s="61"/>
      <c r="AX11183" s="61"/>
      <c r="AY11183" s="61"/>
      <c r="AZ11183" s="61"/>
      <c r="BA11183" s="61"/>
    </row>
    <row r="11184" spans="39:53" x14ac:dyDescent="0.2">
      <c r="AM11184" s="61"/>
      <c r="AN11184" s="61"/>
      <c r="AO11184" s="171"/>
      <c r="AP11184" s="61"/>
      <c r="AQ11184" s="61"/>
      <c r="AR11184" s="61"/>
      <c r="AS11184" s="61"/>
      <c r="AT11184" s="61"/>
      <c r="AU11184" s="61"/>
      <c r="AV11184" s="61"/>
      <c r="AW11184" s="61"/>
      <c r="AX11184" s="61"/>
      <c r="AY11184" s="61"/>
      <c r="AZ11184" s="61"/>
      <c r="BA11184" s="61"/>
    </row>
    <row r="11185" spans="39:53" x14ac:dyDescent="0.2">
      <c r="AM11185" s="61"/>
      <c r="AN11185" s="61"/>
      <c r="AO11185" s="171"/>
      <c r="AP11185" s="61"/>
      <c r="AQ11185" s="61"/>
      <c r="AR11185" s="61"/>
      <c r="AS11185" s="61"/>
      <c r="AT11185" s="61"/>
      <c r="AU11185" s="61"/>
      <c r="AV11185" s="61"/>
      <c r="AW11185" s="61"/>
      <c r="AX11185" s="61"/>
      <c r="AY11185" s="61"/>
      <c r="AZ11185" s="61"/>
      <c r="BA11185" s="61"/>
    </row>
    <row r="11186" spans="39:53" x14ac:dyDescent="0.2">
      <c r="AM11186" s="61"/>
      <c r="AN11186" s="61"/>
      <c r="AO11186" s="171"/>
      <c r="AP11186" s="61"/>
      <c r="AQ11186" s="61"/>
      <c r="AR11186" s="61"/>
      <c r="AS11186" s="61"/>
      <c r="AT11186" s="61"/>
      <c r="AU11186" s="61"/>
      <c r="AV11186" s="61"/>
      <c r="AW11186" s="61"/>
      <c r="AX11186" s="61"/>
      <c r="AY11186" s="61"/>
      <c r="AZ11186" s="61"/>
      <c r="BA11186" s="61"/>
    </row>
    <row r="11187" spans="39:53" x14ac:dyDescent="0.2">
      <c r="AM11187" s="61"/>
      <c r="AN11187" s="61"/>
      <c r="AO11187" s="171"/>
      <c r="AP11187" s="61"/>
      <c r="AQ11187" s="61"/>
      <c r="AR11187" s="61"/>
      <c r="AS11187" s="61"/>
      <c r="AT11187" s="61"/>
      <c r="AU11187" s="61"/>
      <c r="AV11187" s="61"/>
      <c r="AW11187" s="61"/>
      <c r="AX11187" s="61"/>
      <c r="AY11187" s="61"/>
      <c r="AZ11187" s="61"/>
      <c r="BA11187" s="61"/>
    </row>
    <row r="11188" spans="39:53" x14ac:dyDescent="0.2">
      <c r="AM11188" s="61"/>
      <c r="AN11188" s="61"/>
      <c r="AO11188" s="171"/>
      <c r="AP11188" s="61"/>
      <c r="AQ11188" s="61"/>
      <c r="AR11188" s="61"/>
      <c r="AS11188" s="61"/>
      <c r="AT11188" s="61"/>
      <c r="AU11188" s="61"/>
      <c r="AV11188" s="61"/>
      <c r="AW11188" s="61"/>
      <c r="AX11188" s="61"/>
      <c r="AY11188" s="61"/>
      <c r="AZ11188" s="61"/>
      <c r="BA11188" s="61"/>
    </row>
    <row r="11189" spans="39:53" x14ac:dyDescent="0.2">
      <c r="AM11189" s="61"/>
      <c r="AN11189" s="61"/>
      <c r="AO11189" s="171"/>
      <c r="AP11189" s="61"/>
      <c r="AQ11189" s="61"/>
      <c r="AR11189" s="61"/>
      <c r="AS11189" s="61"/>
      <c r="AT11189" s="61"/>
      <c r="AU11189" s="61"/>
      <c r="AV11189" s="61"/>
      <c r="AW11189" s="61"/>
      <c r="AX11189" s="61"/>
      <c r="AY11189" s="61"/>
      <c r="AZ11189" s="61"/>
      <c r="BA11189" s="61"/>
    </row>
    <row r="11190" spans="39:53" x14ac:dyDescent="0.2">
      <c r="AM11190" s="61"/>
      <c r="AN11190" s="61"/>
      <c r="AO11190" s="171"/>
      <c r="AP11190" s="61"/>
      <c r="AQ11190" s="61"/>
      <c r="AR11190" s="61"/>
      <c r="AS11190" s="61"/>
      <c r="AT11190" s="61"/>
      <c r="AU11190" s="61"/>
      <c r="AV11190" s="61"/>
      <c r="AW11190" s="61"/>
      <c r="AX11190" s="61"/>
      <c r="AY11190" s="61"/>
      <c r="AZ11190" s="61"/>
      <c r="BA11190" s="61"/>
    </row>
    <row r="11191" spans="39:53" x14ac:dyDescent="0.2">
      <c r="AM11191" s="61"/>
      <c r="AN11191" s="61"/>
      <c r="AO11191" s="171"/>
      <c r="AP11191" s="61"/>
      <c r="AQ11191" s="61"/>
      <c r="AR11191" s="61"/>
      <c r="AS11191" s="61"/>
      <c r="AT11191" s="61"/>
      <c r="AU11191" s="61"/>
      <c r="AV11191" s="61"/>
      <c r="AW11191" s="61"/>
      <c r="AX11191" s="61"/>
      <c r="AY11191" s="61"/>
      <c r="AZ11191" s="61"/>
      <c r="BA11191" s="61"/>
    </row>
    <row r="11192" spans="39:53" x14ac:dyDescent="0.2">
      <c r="AM11192" s="61"/>
      <c r="AN11192" s="61"/>
      <c r="AO11192" s="171"/>
      <c r="AP11192" s="61"/>
      <c r="AQ11192" s="61"/>
      <c r="AR11192" s="61"/>
      <c r="AS11192" s="61"/>
      <c r="AT11192" s="61"/>
      <c r="AU11192" s="61"/>
      <c r="AV11192" s="61"/>
      <c r="AW11192" s="61"/>
      <c r="AX11192" s="61"/>
      <c r="AY11192" s="61"/>
      <c r="AZ11192" s="61"/>
      <c r="BA11192" s="61"/>
    </row>
    <row r="11193" spans="39:53" x14ac:dyDescent="0.2">
      <c r="AM11193" s="61"/>
      <c r="AN11193" s="61"/>
      <c r="AO11193" s="171"/>
      <c r="AP11193" s="61"/>
      <c r="AQ11193" s="61"/>
      <c r="AR11193" s="61"/>
      <c r="AS11193" s="61"/>
      <c r="AT11193" s="61"/>
      <c r="AU11193" s="61"/>
      <c r="AV11193" s="61"/>
      <c r="AW11193" s="61"/>
      <c r="AX11193" s="61"/>
      <c r="AY11193" s="61"/>
      <c r="AZ11193" s="61"/>
      <c r="BA11193" s="61"/>
    </row>
    <row r="11194" spans="39:53" x14ac:dyDescent="0.2">
      <c r="AM11194" s="61"/>
      <c r="AN11194" s="61"/>
      <c r="AO11194" s="171"/>
      <c r="AP11194" s="61"/>
      <c r="AQ11194" s="61"/>
      <c r="AR11194" s="61"/>
      <c r="AS11194" s="61"/>
      <c r="AT11194" s="61"/>
      <c r="AU11194" s="61"/>
      <c r="AV11194" s="61"/>
      <c r="AW11194" s="61"/>
      <c r="AX11194" s="61"/>
      <c r="AY11194" s="61"/>
      <c r="AZ11194" s="61"/>
      <c r="BA11194" s="61"/>
    </row>
    <row r="11195" spans="39:53" x14ac:dyDescent="0.2">
      <c r="AM11195" s="61"/>
      <c r="AN11195" s="61"/>
      <c r="AO11195" s="171"/>
      <c r="AP11195" s="61"/>
      <c r="AQ11195" s="61"/>
      <c r="AR11195" s="61"/>
      <c r="AS11195" s="61"/>
      <c r="AT11195" s="61"/>
      <c r="AU11195" s="61"/>
      <c r="AV11195" s="61"/>
      <c r="AW11195" s="61"/>
      <c r="AX11195" s="61"/>
      <c r="AY11195" s="61"/>
      <c r="AZ11195" s="61"/>
      <c r="BA11195" s="61"/>
    </row>
    <row r="11196" spans="39:53" x14ac:dyDescent="0.2">
      <c r="AM11196" s="61"/>
      <c r="AN11196" s="61"/>
      <c r="AO11196" s="171"/>
      <c r="AP11196" s="61"/>
      <c r="AQ11196" s="61"/>
      <c r="AR11196" s="61"/>
      <c r="AS11196" s="61"/>
      <c r="AT11196" s="61"/>
      <c r="AU11196" s="61"/>
      <c r="AV11196" s="61"/>
      <c r="AW11196" s="61"/>
      <c r="AX11196" s="61"/>
      <c r="AY11196" s="61"/>
      <c r="AZ11196" s="61"/>
      <c r="BA11196" s="61"/>
    </row>
    <row r="11197" spans="39:53" x14ac:dyDescent="0.2">
      <c r="AM11197" s="61"/>
      <c r="AN11197" s="61"/>
      <c r="AO11197" s="171"/>
      <c r="AP11197" s="61"/>
      <c r="AQ11197" s="61"/>
      <c r="AR11197" s="61"/>
      <c r="AS11197" s="61"/>
      <c r="AT11197" s="61"/>
      <c r="AU11197" s="61"/>
      <c r="AV11197" s="61"/>
      <c r="AW11197" s="61"/>
      <c r="AX11197" s="61"/>
      <c r="AY11197" s="61"/>
      <c r="AZ11197" s="61"/>
      <c r="BA11197" s="61"/>
    </row>
    <row r="11198" spans="39:53" x14ac:dyDescent="0.2">
      <c r="AM11198" s="61"/>
      <c r="AN11198" s="61"/>
      <c r="AO11198" s="171"/>
      <c r="AP11198" s="61"/>
      <c r="AQ11198" s="61"/>
      <c r="AR11198" s="61"/>
      <c r="AS11198" s="61"/>
      <c r="AT11198" s="61"/>
      <c r="AU11198" s="61"/>
      <c r="AV11198" s="61"/>
      <c r="AW11198" s="61"/>
      <c r="AX11198" s="61"/>
      <c r="AY11198" s="61"/>
      <c r="AZ11198" s="61"/>
      <c r="BA11198" s="61"/>
    </row>
    <row r="11199" spans="39:53" x14ac:dyDescent="0.2">
      <c r="AM11199" s="61"/>
      <c r="AN11199" s="61"/>
      <c r="AO11199" s="171"/>
      <c r="AP11199" s="61"/>
      <c r="AQ11199" s="61"/>
      <c r="AR11199" s="61"/>
      <c r="AS11199" s="61"/>
      <c r="AT11199" s="61"/>
      <c r="AU11199" s="61"/>
      <c r="AV11199" s="61"/>
      <c r="AW11199" s="61"/>
      <c r="AX11199" s="61"/>
      <c r="AY11199" s="61"/>
      <c r="AZ11199" s="61"/>
      <c r="BA11199" s="61"/>
    </row>
    <row r="11200" spans="39:53" x14ac:dyDescent="0.2">
      <c r="AM11200" s="61"/>
      <c r="AN11200" s="61"/>
      <c r="AO11200" s="171"/>
      <c r="AP11200" s="61"/>
      <c r="AQ11200" s="61"/>
      <c r="AR11200" s="61"/>
      <c r="AS11200" s="61"/>
      <c r="AT11200" s="61"/>
      <c r="AU11200" s="61"/>
      <c r="AV11200" s="61"/>
      <c r="AW11200" s="61"/>
      <c r="AX11200" s="61"/>
      <c r="AY11200" s="61"/>
      <c r="AZ11200" s="61"/>
      <c r="BA11200" s="61"/>
    </row>
    <row r="11201" spans="39:53" x14ac:dyDescent="0.2">
      <c r="AM11201" s="61"/>
      <c r="AN11201" s="61"/>
      <c r="AO11201" s="171"/>
      <c r="AP11201" s="61"/>
      <c r="AQ11201" s="61"/>
      <c r="AR11201" s="61"/>
      <c r="AS11201" s="61"/>
      <c r="AT11201" s="61"/>
      <c r="AU11201" s="61"/>
      <c r="AV11201" s="61"/>
      <c r="AW11201" s="61"/>
      <c r="AX11201" s="61"/>
      <c r="AY11201" s="61"/>
      <c r="AZ11201" s="61"/>
      <c r="BA11201" s="61"/>
    </row>
    <row r="11202" spans="39:53" x14ac:dyDescent="0.2">
      <c r="AM11202" s="61"/>
      <c r="AN11202" s="61"/>
      <c r="AO11202" s="171"/>
      <c r="AP11202" s="61"/>
      <c r="AQ11202" s="61"/>
      <c r="AR11202" s="61"/>
      <c r="AS11202" s="61"/>
      <c r="AT11202" s="61"/>
      <c r="AU11202" s="61"/>
      <c r="AV11202" s="61"/>
      <c r="AW11202" s="61"/>
      <c r="AX11202" s="61"/>
      <c r="AY11202" s="61"/>
      <c r="AZ11202" s="61"/>
      <c r="BA11202" s="61"/>
    </row>
    <row r="11203" spans="39:53" x14ac:dyDescent="0.2">
      <c r="AM11203" s="61"/>
      <c r="AN11203" s="61"/>
      <c r="AO11203" s="171"/>
      <c r="AP11203" s="61"/>
      <c r="AQ11203" s="61"/>
      <c r="AR11203" s="61"/>
      <c r="AS11203" s="61"/>
      <c r="AT11203" s="61"/>
      <c r="AU11203" s="61"/>
      <c r="AV11203" s="61"/>
      <c r="AW11203" s="61"/>
      <c r="AX11203" s="61"/>
      <c r="AY11203" s="61"/>
      <c r="AZ11203" s="61"/>
      <c r="BA11203" s="61"/>
    </row>
    <row r="11204" spans="39:53" x14ac:dyDescent="0.2">
      <c r="AM11204" s="61"/>
      <c r="AN11204" s="61"/>
      <c r="AO11204" s="171"/>
      <c r="AP11204" s="61"/>
      <c r="AQ11204" s="61"/>
      <c r="AR11204" s="61"/>
      <c r="AS11204" s="61"/>
      <c r="AT11204" s="61"/>
      <c r="AU11204" s="61"/>
      <c r="AV11204" s="61"/>
      <c r="AW11204" s="61"/>
      <c r="AX11204" s="61"/>
      <c r="AY11204" s="61"/>
      <c r="AZ11204" s="61"/>
      <c r="BA11204" s="61"/>
    </row>
    <row r="11205" spans="39:53" x14ac:dyDescent="0.2">
      <c r="AM11205" s="61"/>
      <c r="AN11205" s="61"/>
      <c r="AO11205" s="171"/>
      <c r="AP11205" s="61"/>
      <c r="AQ11205" s="61"/>
      <c r="AR11205" s="61"/>
      <c r="AS11205" s="61"/>
      <c r="AT11205" s="61"/>
      <c r="AU11205" s="61"/>
      <c r="AV11205" s="61"/>
      <c r="AW11205" s="61"/>
      <c r="AX11205" s="61"/>
      <c r="AY11205" s="61"/>
      <c r="AZ11205" s="61"/>
      <c r="BA11205" s="61"/>
    </row>
    <row r="11206" spans="39:53" x14ac:dyDescent="0.2">
      <c r="AM11206" s="61"/>
      <c r="AN11206" s="61"/>
      <c r="AO11206" s="171"/>
      <c r="AP11206" s="61"/>
      <c r="AQ11206" s="61"/>
      <c r="AR11206" s="61"/>
      <c r="AS11206" s="61"/>
      <c r="AT11206" s="61"/>
      <c r="AU11206" s="61"/>
      <c r="AV11206" s="61"/>
      <c r="AW11206" s="61"/>
      <c r="AX11206" s="61"/>
      <c r="AY11206" s="61"/>
      <c r="AZ11206" s="61"/>
      <c r="BA11206" s="61"/>
    </row>
    <row r="11207" spans="39:53" x14ac:dyDescent="0.2">
      <c r="AM11207" s="61"/>
      <c r="AN11207" s="61"/>
      <c r="AO11207" s="171"/>
      <c r="AP11207" s="61"/>
      <c r="AQ11207" s="61"/>
      <c r="AR11207" s="61"/>
      <c r="AS11207" s="61"/>
      <c r="AT11207" s="61"/>
      <c r="AU11207" s="61"/>
      <c r="AV11207" s="61"/>
      <c r="AW11207" s="61"/>
      <c r="AX11207" s="61"/>
      <c r="AY11207" s="61"/>
      <c r="AZ11207" s="61"/>
      <c r="BA11207" s="61"/>
    </row>
    <row r="11208" spans="39:53" x14ac:dyDescent="0.2">
      <c r="AM11208" s="61"/>
      <c r="AN11208" s="61"/>
      <c r="AO11208" s="171"/>
      <c r="AP11208" s="61"/>
      <c r="AQ11208" s="61"/>
      <c r="AR11208" s="61"/>
      <c r="AS11208" s="61"/>
      <c r="AT11208" s="61"/>
      <c r="AU11208" s="61"/>
      <c r="AV11208" s="61"/>
      <c r="AW11208" s="61"/>
      <c r="AX11208" s="61"/>
      <c r="AY11208" s="61"/>
      <c r="AZ11208" s="61"/>
      <c r="BA11208" s="61"/>
    </row>
    <row r="11209" spans="39:53" x14ac:dyDescent="0.2">
      <c r="AM11209" s="61"/>
      <c r="AN11209" s="61"/>
      <c r="AO11209" s="171"/>
      <c r="AP11209" s="61"/>
      <c r="AQ11209" s="61"/>
      <c r="AR11209" s="61"/>
      <c r="AS11209" s="61"/>
      <c r="AT11209" s="61"/>
      <c r="AU11209" s="61"/>
      <c r="AV11209" s="61"/>
      <c r="AW11209" s="61"/>
      <c r="AX11209" s="61"/>
      <c r="AY11209" s="61"/>
      <c r="AZ11209" s="61"/>
      <c r="BA11209" s="61"/>
    </row>
    <row r="11210" spans="39:53" x14ac:dyDescent="0.2">
      <c r="AM11210" s="61"/>
      <c r="AN11210" s="61"/>
      <c r="AO11210" s="171"/>
      <c r="AP11210" s="61"/>
      <c r="AQ11210" s="61"/>
      <c r="AR11210" s="61"/>
      <c r="AS11210" s="61"/>
      <c r="AT11210" s="61"/>
      <c r="AU11210" s="61"/>
      <c r="AV11210" s="61"/>
      <c r="AW11210" s="61"/>
      <c r="AX11210" s="61"/>
      <c r="AY11210" s="61"/>
      <c r="AZ11210" s="61"/>
      <c r="BA11210" s="61"/>
    </row>
    <row r="11211" spans="39:53" x14ac:dyDescent="0.2">
      <c r="AM11211" s="61"/>
      <c r="AN11211" s="61"/>
      <c r="AO11211" s="171"/>
      <c r="AP11211" s="61"/>
      <c r="AQ11211" s="61"/>
      <c r="AR11211" s="61"/>
      <c r="AS11211" s="61"/>
      <c r="AT11211" s="61"/>
      <c r="AU11211" s="61"/>
      <c r="AV11211" s="61"/>
      <c r="AW11211" s="61"/>
      <c r="AX11211" s="61"/>
      <c r="AY11211" s="61"/>
      <c r="AZ11211" s="61"/>
      <c r="BA11211" s="61"/>
    </row>
    <row r="11212" spans="39:53" x14ac:dyDescent="0.2">
      <c r="AM11212" s="61"/>
      <c r="AN11212" s="61"/>
      <c r="AO11212" s="171"/>
      <c r="AP11212" s="61"/>
      <c r="AQ11212" s="61"/>
      <c r="AR11212" s="61"/>
      <c r="AS11212" s="61"/>
      <c r="AT11212" s="61"/>
      <c r="AU11212" s="61"/>
      <c r="AV11212" s="61"/>
      <c r="AW11212" s="61"/>
      <c r="AX11212" s="61"/>
      <c r="AY11212" s="61"/>
      <c r="AZ11212" s="61"/>
      <c r="BA11212" s="61"/>
    </row>
    <row r="11213" spans="39:53" x14ac:dyDescent="0.2">
      <c r="AM11213" s="61"/>
      <c r="AN11213" s="61"/>
      <c r="AO11213" s="171"/>
      <c r="AP11213" s="61"/>
      <c r="AQ11213" s="61"/>
      <c r="AR11213" s="61"/>
      <c r="AS11213" s="61"/>
      <c r="AT11213" s="61"/>
      <c r="AU11213" s="61"/>
      <c r="AV11213" s="61"/>
      <c r="AW11213" s="61"/>
      <c r="AX11213" s="61"/>
      <c r="AY11213" s="61"/>
      <c r="AZ11213" s="61"/>
      <c r="BA11213" s="61"/>
    </row>
    <row r="11214" spans="39:53" x14ac:dyDescent="0.2">
      <c r="AM11214" s="61"/>
      <c r="AN11214" s="61"/>
      <c r="AO11214" s="171"/>
      <c r="AP11214" s="61"/>
      <c r="AQ11214" s="61"/>
      <c r="AR11214" s="61"/>
      <c r="AS11214" s="61"/>
      <c r="AT11214" s="61"/>
      <c r="AU11214" s="61"/>
      <c r="AV11214" s="61"/>
      <c r="AW11214" s="61"/>
      <c r="AX11214" s="61"/>
      <c r="AY11214" s="61"/>
      <c r="AZ11214" s="61"/>
      <c r="BA11214" s="61"/>
    </row>
    <row r="11215" spans="39:53" x14ac:dyDescent="0.2">
      <c r="AM11215" s="61"/>
      <c r="AN11215" s="61"/>
      <c r="AO11215" s="171"/>
      <c r="AP11215" s="61"/>
      <c r="AQ11215" s="61"/>
      <c r="AR11215" s="61"/>
      <c r="AS11215" s="61"/>
      <c r="AT11215" s="61"/>
      <c r="AU11215" s="61"/>
      <c r="AV11215" s="61"/>
      <c r="AW11215" s="61"/>
      <c r="AX11215" s="61"/>
      <c r="AY11215" s="61"/>
      <c r="AZ11215" s="61"/>
      <c r="BA11215" s="61"/>
    </row>
    <row r="11216" spans="39:53" x14ac:dyDescent="0.2">
      <c r="AM11216" s="61"/>
      <c r="AN11216" s="61"/>
      <c r="AO11216" s="171"/>
      <c r="AP11216" s="61"/>
      <c r="AQ11216" s="61"/>
      <c r="AR11216" s="61"/>
      <c r="AS11216" s="61"/>
      <c r="AT11216" s="61"/>
      <c r="AU11216" s="61"/>
      <c r="AV11216" s="61"/>
      <c r="AW11216" s="61"/>
      <c r="AX11216" s="61"/>
      <c r="AY11216" s="61"/>
      <c r="AZ11216" s="61"/>
      <c r="BA11216" s="61"/>
    </row>
    <row r="11217" spans="39:53" x14ac:dyDescent="0.2">
      <c r="AM11217" s="61"/>
      <c r="AN11217" s="61"/>
      <c r="AO11217" s="171"/>
      <c r="AP11217" s="61"/>
      <c r="AQ11217" s="61"/>
      <c r="AR11217" s="61"/>
      <c r="AS11217" s="61"/>
      <c r="AT11217" s="61"/>
      <c r="AU11217" s="61"/>
      <c r="AV11217" s="61"/>
      <c r="AW11217" s="61"/>
      <c r="AX11217" s="61"/>
      <c r="AY11217" s="61"/>
      <c r="AZ11217" s="61"/>
      <c r="BA11217" s="61"/>
    </row>
    <row r="11218" spans="39:53" x14ac:dyDescent="0.2">
      <c r="AM11218" s="61"/>
      <c r="AN11218" s="61"/>
      <c r="AO11218" s="171"/>
      <c r="AP11218" s="61"/>
      <c r="AQ11218" s="61"/>
      <c r="AR11218" s="61"/>
      <c r="AS11218" s="61"/>
      <c r="AT11218" s="61"/>
      <c r="AU11218" s="61"/>
      <c r="AV11218" s="61"/>
      <c r="AW11218" s="61"/>
      <c r="AX11218" s="61"/>
      <c r="AY11218" s="61"/>
      <c r="AZ11218" s="61"/>
      <c r="BA11218" s="61"/>
    </row>
    <row r="11219" spans="39:53" x14ac:dyDescent="0.2">
      <c r="AM11219" s="61"/>
      <c r="AN11219" s="61"/>
      <c r="AO11219" s="171"/>
      <c r="AP11219" s="61"/>
      <c r="AQ11219" s="61"/>
      <c r="AR11219" s="61"/>
      <c r="AS11219" s="61"/>
      <c r="AT11219" s="61"/>
      <c r="AU11219" s="61"/>
      <c r="AV11219" s="61"/>
      <c r="AW11219" s="61"/>
      <c r="AX11219" s="61"/>
      <c r="AY11219" s="61"/>
      <c r="AZ11219" s="61"/>
      <c r="BA11219" s="61"/>
    </row>
    <row r="11220" spans="39:53" x14ac:dyDescent="0.2">
      <c r="AM11220" s="61"/>
      <c r="AN11220" s="61"/>
      <c r="AO11220" s="171"/>
      <c r="AP11220" s="61"/>
      <c r="AQ11220" s="61"/>
      <c r="AR11220" s="61"/>
      <c r="AS11220" s="61"/>
      <c r="AT11220" s="61"/>
      <c r="AU11220" s="61"/>
      <c r="AV11220" s="61"/>
      <c r="AW11220" s="61"/>
      <c r="AX11220" s="61"/>
      <c r="AY11220" s="61"/>
      <c r="AZ11220" s="61"/>
      <c r="BA11220" s="61"/>
    </row>
    <row r="11221" spans="39:53" x14ac:dyDescent="0.2">
      <c r="AM11221" s="61"/>
      <c r="AN11221" s="61"/>
      <c r="AO11221" s="171"/>
      <c r="AP11221" s="61"/>
      <c r="AQ11221" s="61"/>
      <c r="AR11221" s="61"/>
      <c r="AS11221" s="61"/>
      <c r="AT11221" s="61"/>
      <c r="AU11221" s="61"/>
      <c r="AV11221" s="61"/>
      <c r="AW11221" s="61"/>
      <c r="AX11221" s="61"/>
      <c r="AY11221" s="61"/>
      <c r="AZ11221" s="61"/>
      <c r="BA11221" s="61"/>
    </row>
    <row r="11222" spans="39:53" x14ac:dyDescent="0.2">
      <c r="AM11222" s="61"/>
      <c r="AN11222" s="61"/>
      <c r="AO11222" s="171"/>
      <c r="AP11222" s="61"/>
      <c r="AQ11222" s="61"/>
      <c r="AR11222" s="61"/>
      <c r="AS11222" s="61"/>
      <c r="AT11222" s="61"/>
      <c r="AU11222" s="61"/>
      <c r="AV11222" s="61"/>
      <c r="AW11222" s="61"/>
      <c r="AX11222" s="61"/>
      <c r="AY11222" s="61"/>
      <c r="AZ11222" s="61"/>
      <c r="BA11222" s="61"/>
    </row>
    <row r="11223" spans="39:53" x14ac:dyDescent="0.2">
      <c r="AM11223" s="61"/>
      <c r="AN11223" s="61"/>
      <c r="AO11223" s="171"/>
      <c r="AP11223" s="61"/>
      <c r="AQ11223" s="61"/>
      <c r="AR11223" s="61"/>
      <c r="AS11223" s="61"/>
      <c r="AT11223" s="61"/>
      <c r="AU11223" s="61"/>
      <c r="AV11223" s="61"/>
      <c r="AW11223" s="61"/>
      <c r="AX11223" s="61"/>
      <c r="AY11223" s="61"/>
      <c r="AZ11223" s="61"/>
      <c r="BA11223" s="61"/>
    </row>
    <row r="11224" spans="39:53" x14ac:dyDescent="0.2">
      <c r="AM11224" s="61"/>
      <c r="AN11224" s="61"/>
      <c r="AO11224" s="171"/>
      <c r="AP11224" s="61"/>
      <c r="AQ11224" s="61"/>
      <c r="AR11224" s="61"/>
      <c r="AS11224" s="61"/>
      <c r="AT11224" s="61"/>
      <c r="AU11224" s="61"/>
      <c r="AV11224" s="61"/>
      <c r="AW11224" s="61"/>
      <c r="AX11224" s="61"/>
      <c r="AY11224" s="61"/>
      <c r="AZ11224" s="61"/>
      <c r="BA11224" s="61"/>
    </row>
    <row r="11225" spans="39:53" x14ac:dyDescent="0.2">
      <c r="AM11225" s="61"/>
      <c r="AN11225" s="61"/>
      <c r="AO11225" s="171"/>
      <c r="AP11225" s="61"/>
      <c r="AQ11225" s="61"/>
      <c r="AR11225" s="61"/>
      <c r="AS11225" s="61"/>
      <c r="AT11225" s="61"/>
      <c r="AU11225" s="61"/>
      <c r="AV11225" s="61"/>
      <c r="AW11225" s="61"/>
      <c r="AX11225" s="61"/>
      <c r="AY11225" s="61"/>
      <c r="AZ11225" s="61"/>
      <c r="BA11225" s="61"/>
    </row>
    <row r="11226" spans="39:53" x14ac:dyDescent="0.2">
      <c r="AM11226" s="61"/>
      <c r="AN11226" s="61"/>
      <c r="AO11226" s="171"/>
      <c r="AP11226" s="61"/>
      <c r="AQ11226" s="61"/>
      <c r="AR11226" s="61"/>
      <c r="AS11226" s="61"/>
      <c r="AT11226" s="61"/>
      <c r="AU11226" s="61"/>
      <c r="AV11226" s="61"/>
      <c r="AW11226" s="61"/>
      <c r="AX11226" s="61"/>
      <c r="AY11226" s="61"/>
      <c r="AZ11226" s="61"/>
      <c r="BA11226" s="61"/>
    </row>
    <row r="11227" spans="39:53" x14ac:dyDescent="0.2">
      <c r="AM11227" s="61"/>
      <c r="AN11227" s="61"/>
      <c r="AO11227" s="171"/>
      <c r="AP11227" s="61"/>
      <c r="AQ11227" s="61"/>
      <c r="AR11227" s="61"/>
      <c r="AS11227" s="61"/>
      <c r="AT11227" s="61"/>
      <c r="AU11227" s="61"/>
      <c r="AV11227" s="61"/>
      <c r="AW11227" s="61"/>
      <c r="AX11227" s="61"/>
      <c r="AY11227" s="61"/>
      <c r="AZ11227" s="61"/>
      <c r="BA11227" s="61"/>
    </row>
    <row r="11228" spans="39:53" x14ac:dyDescent="0.2">
      <c r="AM11228" s="61"/>
      <c r="AN11228" s="61"/>
      <c r="AO11228" s="171"/>
      <c r="AP11228" s="61"/>
      <c r="AQ11228" s="61"/>
      <c r="AR11228" s="61"/>
      <c r="AS11228" s="61"/>
      <c r="AT11228" s="61"/>
      <c r="AU11228" s="61"/>
      <c r="AV11228" s="61"/>
      <c r="AW11228" s="61"/>
      <c r="AX11228" s="61"/>
      <c r="AY11228" s="61"/>
      <c r="AZ11228" s="61"/>
      <c r="BA11228" s="61"/>
    </row>
    <row r="11229" spans="39:53" x14ac:dyDescent="0.2">
      <c r="AM11229" s="61"/>
      <c r="AN11229" s="61"/>
      <c r="AO11229" s="171"/>
      <c r="AP11229" s="61"/>
      <c r="AQ11229" s="61"/>
      <c r="AR11229" s="61"/>
      <c r="AS11229" s="61"/>
      <c r="AT11229" s="61"/>
      <c r="AU11229" s="61"/>
      <c r="AV11229" s="61"/>
      <c r="AW11229" s="61"/>
      <c r="AX11229" s="61"/>
      <c r="AY11229" s="61"/>
      <c r="AZ11229" s="61"/>
      <c r="BA11229" s="61"/>
    </row>
    <row r="11230" spans="39:53" x14ac:dyDescent="0.2">
      <c r="AM11230" s="61"/>
      <c r="AN11230" s="61"/>
      <c r="AO11230" s="171"/>
      <c r="AP11230" s="61"/>
      <c r="AQ11230" s="61"/>
      <c r="AR11230" s="61"/>
      <c r="AS11230" s="61"/>
      <c r="AT11230" s="61"/>
      <c r="AU11230" s="61"/>
      <c r="AV11230" s="61"/>
      <c r="AW11230" s="61"/>
      <c r="AX11230" s="61"/>
      <c r="AY11230" s="61"/>
      <c r="AZ11230" s="61"/>
      <c r="BA11230" s="61"/>
    </row>
    <row r="11231" spans="39:53" x14ac:dyDescent="0.2">
      <c r="AM11231" s="61"/>
      <c r="AN11231" s="61"/>
      <c r="AO11231" s="171"/>
      <c r="AP11231" s="61"/>
      <c r="AQ11231" s="61"/>
      <c r="AR11231" s="61"/>
      <c r="AS11231" s="61"/>
      <c r="AT11231" s="61"/>
      <c r="AU11231" s="61"/>
      <c r="AV11231" s="61"/>
      <c r="AW11231" s="61"/>
      <c r="AX11231" s="61"/>
      <c r="AY11231" s="61"/>
      <c r="AZ11231" s="61"/>
      <c r="BA11231" s="61"/>
    </row>
    <row r="11232" spans="39:53" x14ac:dyDescent="0.2">
      <c r="AM11232" s="61"/>
      <c r="AN11232" s="61"/>
      <c r="AO11232" s="171"/>
      <c r="AP11232" s="61"/>
      <c r="AQ11232" s="61"/>
      <c r="AR11232" s="61"/>
      <c r="AS11232" s="61"/>
      <c r="AT11232" s="61"/>
      <c r="AU11232" s="61"/>
      <c r="AV11232" s="61"/>
      <c r="AW11232" s="61"/>
      <c r="AX11232" s="61"/>
      <c r="AY11232" s="61"/>
      <c r="AZ11232" s="61"/>
      <c r="BA11232" s="61"/>
    </row>
    <row r="11233" spans="39:53" x14ac:dyDescent="0.2">
      <c r="AM11233" s="61"/>
      <c r="AN11233" s="61"/>
      <c r="AO11233" s="171"/>
      <c r="AP11233" s="61"/>
      <c r="AQ11233" s="61"/>
      <c r="AR11233" s="61"/>
      <c r="AS11233" s="61"/>
      <c r="AT11233" s="61"/>
      <c r="AU11233" s="61"/>
      <c r="AV11233" s="61"/>
      <c r="AW11233" s="61"/>
      <c r="AX11233" s="61"/>
      <c r="AY11233" s="61"/>
      <c r="AZ11233" s="61"/>
      <c r="BA11233" s="61"/>
    </row>
    <row r="11234" spans="39:53" x14ac:dyDescent="0.2">
      <c r="AM11234" s="61"/>
      <c r="AN11234" s="61"/>
      <c r="AO11234" s="171"/>
      <c r="AP11234" s="61"/>
      <c r="AQ11234" s="61"/>
      <c r="AR11234" s="61"/>
      <c r="AS11234" s="61"/>
      <c r="AT11234" s="61"/>
      <c r="AU11234" s="61"/>
      <c r="AV11234" s="61"/>
      <c r="AW11234" s="61"/>
      <c r="AX11234" s="61"/>
      <c r="AY11234" s="61"/>
      <c r="AZ11234" s="61"/>
      <c r="BA11234" s="61"/>
    </row>
    <row r="11235" spans="39:53" x14ac:dyDescent="0.2">
      <c r="AM11235" s="61"/>
      <c r="AN11235" s="61"/>
      <c r="AO11235" s="171"/>
      <c r="AP11235" s="61"/>
      <c r="AQ11235" s="61"/>
      <c r="AR11235" s="61"/>
      <c r="AS11235" s="61"/>
      <c r="AT11235" s="61"/>
      <c r="AU11235" s="61"/>
      <c r="AV11235" s="61"/>
      <c r="AW11235" s="61"/>
      <c r="AX11235" s="61"/>
      <c r="AY11235" s="61"/>
      <c r="AZ11235" s="61"/>
      <c r="BA11235" s="61"/>
    </row>
    <row r="11236" spans="39:53" x14ac:dyDescent="0.2">
      <c r="AM11236" s="61"/>
      <c r="AN11236" s="61"/>
      <c r="AO11236" s="171"/>
      <c r="AP11236" s="61"/>
      <c r="AQ11236" s="61"/>
      <c r="AR11236" s="61"/>
      <c r="AS11236" s="61"/>
      <c r="AT11236" s="61"/>
      <c r="AU11236" s="61"/>
      <c r="AV11236" s="61"/>
      <c r="AW11236" s="61"/>
      <c r="AX11236" s="61"/>
      <c r="AY11236" s="61"/>
      <c r="AZ11236" s="61"/>
      <c r="BA11236" s="61"/>
    </row>
    <row r="11237" spans="39:53" x14ac:dyDescent="0.2">
      <c r="AM11237" s="61"/>
      <c r="AN11237" s="61"/>
      <c r="AO11237" s="171"/>
      <c r="AP11237" s="61"/>
      <c r="AQ11237" s="61"/>
      <c r="AR11237" s="61"/>
      <c r="AS11237" s="61"/>
      <c r="AT11237" s="61"/>
      <c r="AU11237" s="61"/>
      <c r="AV11237" s="61"/>
      <c r="AW11237" s="61"/>
      <c r="AX11237" s="61"/>
      <c r="AY11237" s="61"/>
      <c r="AZ11237" s="61"/>
      <c r="BA11237" s="61"/>
    </row>
    <row r="11238" spans="39:53" x14ac:dyDescent="0.2">
      <c r="AM11238" s="61"/>
      <c r="AN11238" s="61"/>
      <c r="AO11238" s="171"/>
      <c r="AP11238" s="61"/>
      <c r="AQ11238" s="61"/>
      <c r="AR11238" s="61"/>
      <c r="AS11238" s="61"/>
      <c r="AT11238" s="61"/>
      <c r="AU11238" s="61"/>
      <c r="AV11238" s="61"/>
      <c r="AW11238" s="61"/>
      <c r="AX11238" s="61"/>
      <c r="AY11238" s="61"/>
      <c r="AZ11238" s="61"/>
      <c r="BA11238" s="61"/>
    </row>
    <row r="11239" spans="39:53" x14ac:dyDescent="0.2">
      <c r="AM11239" s="61"/>
      <c r="AN11239" s="61"/>
      <c r="AO11239" s="171"/>
      <c r="AP11239" s="61"/>
      <c r="AQ11239" s="61"/>
      <c r="AR11239" s="61"/>
      <c r="AS11239" s="61"/>
      <c r="AT11239" s="61"/>
      <c r="AU11239" s="61"/>
      <c r="AV11239" s="61"/>
      <c r="AW11239" s="61"/>
      <c r="AX11239" s="61"/>
      <c r="AY11239" s="61"/>
      <c r="AZ11239" s="61"/>
      <c r="BA11239" s="61"/>
    </row>
    <row r="11240" spans="39:53" x14ac:dyDescent="0.2">
      <c r="AM11240" s="61"/>
      <c r="AN11240" s="61"/>
      <c r="AO11240" s="171"/>
      <c r="AP11240" s="61"/>
      <c r="AQ11240" s="61"/>
      <c r="AR11240" s="61"/>
      <c r="AS11240" s="61"/>
      <c r="AT11240" s="61"/>
      <c r="AU11240" s="61"/>
      <c r="AV11240" s="61"/>
      <c r="AW11240" s="61"/>
      <c r="AX11240" s="61"/>
      <c r="AY11240" s="61"/>
      <c r="AZ11240" s="61"/>
      <c r="BA11240" s="61"/>
    </row>
    <row r="11241" spans="39:53" x14ac:dyDescent="0.2">
      <c r="AM11241" s="61"/>
      <c r="AN11241" s="61"/>
      <c r="AO11241" s="171"/>
      <c r="AP11241" s="61"/>
      <c r="AQ11241" s="61"/>
      <c r="AR11241" s="61"/>
      <c r="AS11241" s="61"/>
      <c r="AT11241" s="61"/>
      <c r="AU11241" s="61"/>
      <c r="AV11241" s="61"/>
      <c r="AW11241" s="61"/>
      <c r="AX11241" s="61"/>
      <c r="AY11241" s="61"/>
      <c r="AZ11241" s="61"/>
      <c r="BA11241" s="61"/>
    </row>
    <row r="11242" spans="39:53" x14ac:dyDescent="0.2">
      <c r="AM11242" s="61"/>
      <c r="AN11242" s="61"/>
      <c r="AO11242" s="171"/>
      <c r="AP11242" s="61"/>
      <c r="AQ11242" s="61"/>
      <c r="AR11242" s="61"/>
      <c r="AS11242" s="61"/>
      <c r="AT11242" s="61"/>
      <c r="AU11242" s="61"/>
      <c r="AV11242" s="61"/>
      <c r="AW11242" s="61"/>
      <c r="AX11242" s="61"/>
      <c r="AY11242" s="61"/>
      <c r="AZ11242" s="61"/>
      <c r="BA11242" s="61"/>
    </row>
    <row r="11243" spans="39:53" x14ac:dyDescent="0.2">
      <c r="AM11243" s="61"/>
      <c r="AN11243" s="61"/>
      <c r="AO11243" s="171"/>
      <c r="AP11243" s="61"/>
      <c r="AQ11243" s="61"/>
      <c r="AR11243" s="61"/>
      <c r="AS11243" s="61"/>
      <c r="AT11243" s="61"/>
      <c r="AU11243" s="61"/>
      <c r="AV11243" s="61"/>
      <c r="AW11243" s="61"/>
      <c r="AX11243" s="61"/>
      <c r="AY11243" s="61"/>
      <c r="AZ11243" s="61"/>
      <c r="BA11243" s="61"/>
    </row>
    <row r="11244" spans="39:53" x14ac:dyDescent="0.2">
      <c r="AM11244" s="61"/>
      <c r="AN11244" s="61"/>
      <c r="AO11244" s="171"/>
      <c r="AP11244" s="61"/>
      <c r="AQ11244" s="61"/>
      <c r="AR11244" s="61"/>
      <c r="AS11244" s="61"/>
      <c r="AT11244" s="61"/>
      <c r="AU11244" s="61"/>
      <c r="AV11244" s="61"/>
      <c r="AW11244" s="61"/>
      <c r="AX11244" s="61"/>
      <c r="AY11244" s="61"/>
      <c r="AZ11244" s="61"/>
      <c r="BA11244" s="61"/>
    </row>
    <row r="11245" spans="39:53" x14ac:dyDescent="0.2">
      <c r="AM11245" s="61"/>
      <c r="AN11245" s="61"/>
      <c r="AO11245" s="171"/>
      <c r="AP11245" s="61"/>
      <c r="AQ11245" s="61"/>
      <c r="AR11245" s="61"/>
      <c r="AS11245" s="61"/>
      <c r="AT11245" s="61"/>
      <c r="AU11245" s="61"/>
      <c r="AV11245" s="61"/>
      <c r="AW11245" s="61"/>
      <c r="AX11245" s="61"/>
      <c r="AY11245" s="61"/>
      <c r="AZ11245" s="61"/>
      <c r="BA11245" s="61"/>
    </row>
    <row r="11246" spans="39:53" x14ac:dyDescent="0.2">
      <c r="AM11246" s="61"/>
      <c r="AN11246" s="61"/>
      <c r="AO11246" s="171"/>
      <c r="AP11246" s="61"/>
      <c r="AQ11246" s="61"/>
      <c r="AR11246" s="61"/>
      <c r="AS11246" s="61"/>
      <c r="AT11246" s="61"/>
      <c r="AU11246" s="61"/>
      <c r="AV11246" s="61"/>
      <c r="AW11246" s="61"/>
      <c r="AX11246" s="61"/>
      <c r="AY11246" s="61"/>
      <c r="AZ11246" s="61"/>
      <c r="BA11246" s="61"/>
    </row>
    <row r="11247" spans="39:53" x14ac:dyDescent="0.2">
      <c r="AM11247" s="61"/>
      <c r="AN11247" s="61"/>
      <c r="AO11247" s="171"/>
      <c r="AP11247" s="61"/>
      <c r="AQ11247" s="61"/>
      <c r="AR11247" s="61"/>
      <c r="AS11247" s="61"/>
      <c r="AT11247" s="61"/>
      <c r="AU11247" s="61"/>
      <c r="AV11247" s="61"/>
      <c r="AW11247" s="61"/>
      <c r="AX11247" s="61"/>
      <c r="AY11247" s="61"/>
      <c r="AZ11247" s="61"/>
      <c r="BA11247" s="61"/>
    </row>
    <row r="11248" spans="39:53" x14ac:dyDescent="0.2">
      <c r="AM11248" s="61"/>
      <c r="AN11248" s="61"/>
      <c r="AO11248" s="171"/>
      <c r="AP11248" s="61"/>
      <c r="AQ11248" s="61"/>
      <c r="AR11248" s="61"/>
      <c r="AS11248" s="61"/>
      <c r="AT11248" s="61"/>
      <c r="AU11248" s="61"/>
      <c r="AV11248" s="61"/>
      <c r="AW11248" s="61"/>
      <c r="AX11248" s="61"/>
      <c r="AY11248" s="61"/>
      <c r="AZ11248" s="61"/>
      <c r="BA11248" s="61"/>
    </row>
    <row r="11249" spans="39:53" x14ac:dyDescent="0.2">
      <c r="AM11249" s="61"/>
      <c r="AN11249" s="61"/>
      <c r="AO11249" s="171"/>
      <c r="AP11249" s="61"/>
      <c r="AQ11249" s="61"/>
      <c r="AR11249" s="61"/>
      <c r="AS11249" s="61"/>
      <c r="AT11249" s="61"/>
      <c r="AU11249" s="61"/>
      <c r="AV11249" s="61"/>
      <c r="AW11249" s="61"/>
      <c r="AX11249" s="61"/>
      <c r="AY11249" s="61"/>
      <c r="AZ11249" s="61"/>
      <c r="BA11249" s="61"/>
    </row>
    <row r="11250" spans="39:53" x14ac:dyDescent="0.2">
      <c r="AM11250" s="61"/>
      <c r="AN11250" s="61"/>
      <c r="AO11250" s="171"/>
      <c r="AP11250" s="61"/>
      <c r="AQ11250" s="61"/>
      <c r="AR11250" s="61"/>
      <c r="AS11250" s="61"/>
      <c r="AT11250" s="61"/>
      <c r="AU11250" s="61"/>
      <c r="AV11250" s="61"/>
      <c r="AW11250" s="61"/>
      <c r="AX11250" s="61"/>
      <c r="AY11250" s="61"/>
      <c r="AZ11250" s="61"/>
      <c r="BA11250" s="61"/>
    </row>
    <row r="11251" spans="39:53" x14ac:dyDescent="0.2">
      <c r="AM11251" s="61"/>
      <c r="AN11251" s="61"/>
      <c r="AO11251" s="171"/>
      <c r="AP11251" s="61"/>
      <c r="AQ11251" s="61"/>
      <c r="AR11251" s="61"/>
      <c r="AS11251" s="61"/>
      <c r="AT11251" s="61"/>
      <c r="AU11251" s="61"/>
      <c r="AV11251" s="61"/>
      <c r="AW11251" s="61"/>
      <c r="AX11251" s="61"/>
      <c r="AY11251" s="61"/>
      <c r="AZ11251" s="61"/>
      <c r="BA11251" s="61"/>
    </row>
    <row r="11252" spans="39:53" x14ac:dyDescent="0.2">
      <c r="AM11252" s="61"/>
      <c r="AN11252" s="61"/>
      <c r="AO11252" s="171"/>
      <c r="AP11252" s="61"/>
      <c r="AQ11252" s="61"/>
      <c r="AR11252" s="61"/>
      <c r="AS11252" s="61"/>
      <c r="AT11252" s="61"/>
      <c r="AU11252" s="61"/>
      <c r="AV11252" s="61"/>
      <c r="AW11252" s="61"/>
      <c r="AX11252" s="61"/>
      <c r="AY11252" s="61"/>
      <c r="AZ11252" s="61"/>
      <c r="BA11252" s="61"/>
    </row>
    <row r="11253" spans="39:53" x14ac:dyDescent="0.2">
      <c r="AM11253" s="61"/>
      <c r="AN11253" s="61"/>
      <c r="AO11253" s="171"/>
      <c r="AP11253" s="61"/>
      <c r="AQ11253" s="61"/>
      <c r="AR11253" s="61"/>
      <c r="AS11253" s="61"/>
      <c r="AT11253" s="61"/>
      <c r="AU11253" s="61"/>
      <c r="AV11253" s="61"/>
      <c r="AW11253" s="61"/>
      <c r="AX11253" s="61"/>
      <c r="AY11253" s="61"/>
      <c r="AZ11253" s="61"/>
      <c r="BA11253" s="61"/>
    </row>
    <row r="11254" spans="39:53" x14ac:dyDescent="0.2">
      <c r="AM11254" s="61"/>
      <c r="AN11254" s="61"/>
      <c r="AO11254" s="171"/>
      <c r="AP11254" s="61"/>
      <c r="AQ11254" s="61"/>
      <c r="AR11254" s="61"/>
      <c r="AS11254" s="61"/>
      <c r="AT11254" s="61"/>
      <c r="AU11254" s="61"/>
      <c r="AV11254" s="61"/>
      <c r="AW11254" s="61"/>
      <c r="AX11254" s="61"/>
      <c r="AY11254" s="61"/>
      <c r="AZ11254" s="61"/>
      <c r="BA11254" s="61"/>
    </row>
    <row r="11255" spans="39:53" x14ac:dyDescent="0.2">
      <c r="AM11255" s="61"/>
      <c r="AN11255" s="61"/>
      <c r="AO11255" s="171"/>
      <c r="AP11255" s="61"/>
      <c r="AQ11255" s="61"/>
      <c r="AR11255" s="61"/>
      <c r="AS11255" s="61"/>
      <c r="AT11255" s="61"/>
      <c r="AU11255" s="61"/>
      <c r="AV11255" s="61"/>
      <c r="AW11255" s="61"/>
      <c r="AX11255" s="61"/>
      <c r="AY11255" s="61"/>
      <c r="AZ11255" s="61"/>
      <c r="BA11255" s="61"/>
    </row>
    <row r="11256" spans="39:53" x14ac:dyDescent="0.2">
      <c r="AM11256" s="61"/>
      <c r="AN11256" s="61"/>
      <c r="AO11256" s="171"/>
      <c r="AP11256" s="61"/>
      <c r="AQ11256" s="61"/>
      <c r="AR11256" s="61"/>
      <c r="AS11256" s="61"/>
      <c r="AT11256" s="61"/>
      <c r="AU11256" s="61"/>
      <c r="AV11256" s="61"/>
      <c r="AW11256" s="61"/>
      <c r="AX11256" s="61"/>
      <c r="AY11256" s="61"/>
      <c r="AZ11256" s="61"/>
      <c r="BA11256" s="61"/>
    </row>
    <row r="11257" spans="39:53" x14ac:dyDescent="0.2">
      <c r="AM11257" s="61"/>
      <c r="AN11257" s="61"/>
      <c r="AO11257" s="171"/>
      <c r="AP11257" s="61"/>
      <c r="AQ11257" s="61"/>
      <c r="AR11257" s="61"/>
      <c r="AS11257" s="61"/>
      <c r="AT11257" s="61"/>
      <c r="AU11257" s="61"/>
      <c r="AV11257" s="61"/>
      <c r="AW11257" s="61"/>
      <c r="AX11257" s="61"/>
      <c r="AY11257" s="61"/>
      <c r="AZ11257" s="61"/>
      <c r="BA11257" s="61"/>
    </row>
    <row r="11258" spans="39:53" x14ac:dyDescent="0.2">
      <c r="AM11258" s="61"/>
      <c r="AN11258" s="61"/>
      <c r="AO11258" s="171"/>
      <c r="AP11258" s="61"/>
      <c r="AQ11258" s="61"/>
      <c r="AR11258" s="61"/>
      <c r="AS11258" s="61"/>
      <c r="AT11258" s="61"/>
      <c r="AU11258" s="61"/>
      <c r="AV11258" s="61"/>
      <c r="AW11258" s="61"/>
      <c r="AX11258" s="61"/>
      <c r="AY11258" s="61"/>
      <c r="AZ11258" s="61"/>
      <c r="BA11258" s="61"/>
    </row>
    <row r="11259" spans="39:53" x14ac:dyDescent="0.2">
      <c r="AM11259" s="61"/>
      <c r="AN11259" s="61"/>
      <c r="AO11259" s="171"/>
      <c r="AP11259" s="61"/>
      <c r="AQ11259" s="61"/>
      <c r="AR11259" s="61"/>
      <c r="AS11259" s="61"/>
      <c r="AT11259" s="61"/>
      <c r="AU11259" s="61"/>
      <c r="AV11259" s="61"/>
      <c r="AW11259" s="61"/>
      <c r="AX11259" s="61"/>
      <c r="AY11259" s="61"/>
      <c r="AZ11259" s="61"/>
      <c r="BA11259" s="61"/>
    </row>
    <row r="11260" spans="39:53" x14ac:dyDescent="0.2">
      <c r="AM11260" s="61"/>
      <c r="AN11260" s="61"/>
      <c r="AO11260" s="171"/>
      <c r="AP11260" s="61"/>
      <c r="AQ11260" s="61"/>
      <c r="AR11260" s="61"/>
      <c r="AS11260" s="61"/>
      <c r="AT11260" s="61"/>
      <c r="AU11260" s="61"/>
      <c r="AV11260" s="61"/>
      <c r="AW11260" s="61"/>
      <c r="AX11260" s="61"/>
      <c r="AY11260" s="61"/>
      <c r="AZ11260" s="61"/>
      <c r="BA11260" s="61"/>
    </row>
    <row r="11261" spans="39:53" x14ac:dyDescent="0.2">
      <c r="AM11261" s="61"/>
      <c r="AN11261" s="61"/>
      <c r="AO11261" s="171"/>
      <c r="AP11261" s="61"/>
      <c r="AQ11261" s="61"/>
      <c r="AR11261" s="61"/>
      <c r="AS11261" s="61"/>
      <c r="AT11261" s="61"/>
      <c r="AU11261" s="61"/>
      <c r="AV11261" s="61"/>
      <c r="AW11261" s="61"/>
      <c r="AX11261" s="61"/>
      <c r="AY11261" s="61"/>
      <c r="AZ11261" s="61"/>
      <c r="BA11261" s="61"/>
    </row>
    <row r="11262" spans="39:53" x14ac:dyDescent="0.2">
      <c r="AM11262" s="61"/>
      <c r="AN11262" s="61"/>
      <c r="AO11262" s="171"/>
      <c r="AP11262" s="61"/>
      <c r="AQ11262" s="61"/>
      <c r="AR11262" s="61"/>
      <c r="AS11262" s="61"/>
      <c r="AT11262" s="61"/>
      <c r="AU11262" s="61"/>
      <c r="AV11262" s="61"/>
      <c r="AW11262" s="61"/>
      <c r="AX11262" s="61"/>
      <c r="AY11262" s="61"/>
      <c r="AZ11262" s="61"/>
      <c r="BA11262" s="61"/>
    </row>
    <row r="11263" spans="39:53" x14ac:dyDescent="0.2">
      <c r="AM11263" s="61"/>
      <c r="AN11263" s="61"/>
      <c r="AO11263" s="171"/>
      <c r="AP11263" s="61"/>
      <c r="AQ11263" s="61"/>
      <c r="AR11263" s="61"/>
      <c r="AS11263" s="61"/>
      <c r="AT11263" s="61"/>
      <c r="AU11263" s="61"/>
      <c r="AV11263" s="61"/>
      <c r="AW11263" s="61"/>
      <c r="AX11263" s="61"/>
      <c r="AY11263" s="61"/>
      <c r="AZ11263" s="61"/>
      <c r="BA11263" s="61"/>
    </row>
    <row r="11264" spans="39:53" x14ac:dyDescent="0.2">
      <c r="AM11264" s="61"/>
      <c r="AN11264" s="61"/>
      <c r="AO11264" s="171"/>
      <c r="AP11264" s="61"/>
      <c r="AQ11264" s="61"/>
      <c r="AR11264" s="61"/>
      <c r="AS11264" s="61"/>
      <c r="AT11264" s="61"/>
      <c r="AU11264" s="61"/>
      <c r="AV11264" s="61"/>
      <c r="AW11264" s="61"/>
      <c r="AX11264" s="61"/>
      <c r="AY11264" s="61"/>
      <c r="AZ11264" s="61"/>
      <c r="BA11264" s="61"/>
    </row>
    <row r="11265" spans="39:53" x14ac:dyDescent="0.2">
      <c r="AM11265" s="61"/>
      <c r="AN11265" s="61"/>
      <c r="AO11265" s="171"/>
      <c r="AP11265" s="61"/>
      <c r="AQ11265" s="61"/>
      <c r="AR11265" s="61"/>
      <c r="AS11265" s="61"/>
      <c r="AT11265" s="61"/>
      <c r="AU11265" s="61"/>
      <c r="AV11265" s="61"/>
      <c r="AW11265" s="61"/>
      <c r="AX11265" s="61"/>
      <c r="AY11265" s="61"/>
      <c r="AZ11265" s="61"/>
      <c r="BA11265" s="61"/>
    </row>
    <row r="11266" spans="39:53" x14ac:dyDescent="0.2">
      <c r="AM11266" s="61"/>
      <c r="AN11266" s="61"/>
      <c r="AO11266" s="171"/>
      <c r="AP11266" s="61"/>
      <c r="AQ11266" s="61"/>
      <c r="AR11266" s="61"/>
      <c r="AS11266" s="61"/>
      <c r="AT11266" s="61"/>
      <c r="AU11266" s="61"/>
      <c r="AV11266" s="61"/>
      <c r="AW11266" s="61"/>
      <c r="AX11266" s="61"/>
      <c r="AY11266" s="61"/>
      <c r="AZ11266" s="61"/>
      <c r="BA11266" s="61"/>
    </row>
    <row r="11267" spans="39:53" x14ac:dyDescent="0.2">
      <c r="AM11267" s="61"/>
      <c r="AN11267" s="61"/>
      <c r="AO11267" s="171"/>
      <c r="AP11267" s="61"/>
      <c r="AQ11267" s="61"/>
      <c r="AR11267" s="61"/>
      <c r="AS11267" s="61"/>
      <c r="AT11267" s="61"/>
      <c r="AU11267" s="61"/>
      <c r="AV11267" s="61"/>
      <c r="AW11267" s="61"/>
      <c r="AX11267" s="61"/>
      <c r="AY11267" s="61"/>
      <c r="AZ11267" s="61"/>
      <c r="BA11267" s="61"/>
    </row>
    <row r="11268" spans="39:53" x14ac:dyDescent="0.2">
      <c r="AM11268" s="61"/>
      <c r="AN11268" s="61"/>
      <c r="AO11268" s="171"/>
      <c r="AP11268" s="61"/>
      <c r="AQ11268" s="61"/>
      <c r="AR11268" s="61"/>
      <c r="AS11268" s="61"/>
      <c r="AT11268" s="61"/>
      <c r="AU11268" s="61"/>
      <c r="AV11268" s="61"/>
      <c r="AW11268" s="61"/>
      <c r="AX11268" s="61"/>
      <c r="AY11268" s="61"/>
      <c r="AZ11268" s="61"/>
      <c r="BA11268" s="61"/>
    </row>
    <row r="11269" spans="39:53" x14ac:dyDescent="0.2">
      <c r="AM11269" s="61"/>
      <c r="AN11269" s="61"/>
      <c r="AO11269" s="171"/>
      <c r="AP11269" s="61"/>
      <c r="AQ11269" s="61"/>
      <c r="AR11269" s="61"/>
      <c r="AS11269" s="61"/>
      <c r="AT11269" s="61"/>
      <c r="AU11269" s="61"/>
      <c r="AV11269" s="61"/>
      <c r="AW11269" s="61"/>
      <c r="AX11269" s="61"/>
      <c r="AY11269" s="61"/>
      <c r="AZ11269" s="61"/>
      <c r="BA11269" s="61"/>
    </row>
    <row r="11270" spans="39:53" x14ac:dyDescent="0.2">
      <c r="AM11270" s="61"/>
      <c r="AN11270" s="61"/>
      <c r="AO11270" s="171"/>
      <c r="AP11270" s="61"/>
      <c r="AQ11270" s="61"/>
      <c r="AR11270" s="61"/>
      <c r="AS11270" s="61"/>
      <c r="AT11270" s="61"/>
      <c r="AU11270" s="61"/>
      <c r="AV11270" s="61"/>
      <c r="AW11270" s="61"/>
      <c r="AX11270" s="61"/>
      <c r="AY11270" s="61"/>
      <c r="AZ11270" s="61"/>
      <c r="BA11270" s="61"/>
    </row>
    <row r="11271" spans="39:53" x14ac:dyDescent="0.2">
      <c r="AM11271" s="61"/>
      <c r="AN11271" s="61"/>
      <c r="AO11271" s="171"/>
      <c r="AP11271" s="61"/>
      <c r="AQ11271" s="61"/>
      <c r="AR11271" s="61"/>
      <c r="AS11271" s="61"/>
      <c r="AT11271" s="61"/>
      <c r="AU11271" s="61"/>
      <c r="AV11271" s="61"/>
      <c r="AW11271" s="61"/>
      <c r="AX11271" s="61"/>
      <c r="AY11271" s="61"/>
      <c r="AZ11271" s="61"/>
      <c r="BA11271" s="61"/>
    </row>
    <row r="11272" spans="39:53" x14ac:dyDescent="0.2">
      <c r="AM11272" s="61"/>
      <c r="AN11272" s="61"/>
      <c r="AO11272" s="171"/>
      <c r="AP11272" s="61"/>
      <c r="AQ11272" s="61"/>
      <c r="AR11272" s="61"/>
      <c r="AS11272" s="61"/>
      <c r="AT11272" s="61"/>
      <c r="AU11272" s="61"/>
      <c r="AV11272" s="61"/>
      <c r="AW11272" s="61"/>
      <c r="AX11272" s="61"/>
      <c r="AY11272" s="61"/>
      <c r="AZ11272" s="61"/>
      <c r="BA11272" s="61"/>
    </row>
    <row r="11273" spans="39:53" x14ac:dyDescent="0.2">
      <c r="AM11273" s="61"/>
      <c r="AN11273" s="61"/>
      <c r="AO11273" s="171"/>
      <c r="AP11273" s="61"/>
      <c r="AQ11273" s="61"/>
      <c r="AR11273" s="61"/>
      <c r="AS11273" s="61"/>
      <c r="AT11273" s="61"/>
      <c r="AU11273" s="61"/>
      <c r="AV11273" s="61"/>
      <c r="AW11273" s="61"/>
      <c r="AX11273" s="61"/>
      <c r="AY11273" s="61"/>
      <c r="AZ11273" s="61"/>
      <c r="BA11273" s="61"/>
    </row>
    <row r="11274" spans="39:53" x14ac:dyDescent="0.2">
      <c r="AM11274" s="61"/>
      <c r="AN11274" s="61"/>
      <c r="AO11274" s="171"/>
      <c r="AP11274" s="61"/>
      <c r="AQ11274" s="61"/>
      <c r="AR11274" s="61"/>
      <c r="AS11274" s="61"/>
      <c r="AT11274" s="61"/>
      <c r="AU11274" s="61"/>
      <c r="AV11274" s="61"/>
      <c r="AW11274" s="61"/>
      <c r="AX11274" s="61"/>
      <c r="AY11274" s="61"/>
      <c r="AZ11274" s="61"/>
      <c r="BA11274" s="61"/>
    </row>
    <row r="11275" spans="39:53" x14ac:dyDescent="0.2">
      <c r="AM11275" s="61"/>
      <c r="AN11275" s="61"/>
      <c r="AO11275" s="171"/>
      <c r="AP11275" s="61"/>
      <c r="AQ11275" s="61"/>
      <c r="AR11275" s="61"/>
      <c r="AS11275" s="61"/>
      <c r="AT11275" s="61"/>
      <c r="AU11275" s="61"/>
      <c r="AV11275" s="61"/>
      <c r="AW11275" s="61"/>
      <c r="AX11275" s="61"/>
      <c r="AY11275" s="61"/>
      <c r="AZ11275" s="61"/>
      <c r="BA11275" s="61"/>
    </row>
    <row r="11276" spans="39:53" x14ac:dyDescent="0.2">
      <c r="AM11276" s="61"/>
      <c r="AN11276" s="61"/>
      <c r="AO11276" s="171"/>
      <c r="AP11276" s="61"/>
      <c r="AQ11276" s="61"/>
      <c r="AR11276" s="61"/>
      <c r="AS11276" s="61"/>
      <c r="AT11276" s="61"/>
      <c r="AU11276" s="61"/>
      <c r="AV11276" s="61"/>
      <c r="AW11276" s="61"/>
      <c r="AX11276" s="61"/>
      <c r="AY11276" s="61"/>
      <c r="AZ11276" s="61"/>
      <c r="BA11276" s="61"/>
    </row>
    <row r="11277" spans="39:53" x14ac:dyDescent="0.2">
      <c r="AM11277" s="61"/>
      <c r="AN11277" s="61"/>
      <c r="AO11277" s="171"/>
      <c r="AP11277" s="61"/>
      <c r="AQ11277" s="61"/>
      <c r="AR11277" s="61"/>
      <c r="AS11277" s="61"/>
      <c r="AT11277" s="61"/>
      <c r="AU11277" s="61"/>
      <c r="AV11277" s="61"/>
      <c r="AW11277" s="61"/>
      <c r="AX11277" s="61"/>
      <c r="AY11277" s="61"/>
      <c r="AZ11277" s="61"/>
      <c r="BA11277" s="61"/>
    </row>
    <row r="11278" spans="39:53" x14ac:dyDescent="0.2">
      <c r="AM11278" s="61"/>
      <c r="AN11278" s="61"/>
      <c r="AO11278" s="171"/>
      <c r="AP11278" s="61"/>
      <c r="AQ11278" s="61"/>
      <c r="AR11278" s="61"/>
      <c r="AS11278" s="61"/>
      <c r="AT11278" s="61"/>
      <c r="AU11278" s="61"/>
      <c r="AV11278" s="61"/>
      <c r="AW11278" s="61"/>
      <c r="AX11278" s="61"/>
      <c r="AY11278" s="61"/>
      <c r="AZ11278" s="61"/>
      <c r="BA11278" s="61"/>
    </row>
    <row r="11279" spans="39:53" x14ac:dyDescent="0.2">
      <c r="AM11279" s="61"/>
      <c r="AN11279" s="61"/>
      <c r="AO11279" s="171"/>
      <c r="AP11279" s="61"/>
      <c r="AQ11279" s="61"/>
      <c r="AR11279" s="61"/>
      <c r="AS11279" s="61"/>
      <c r="AT11279" s="61"/>
      <c r="AU11279" s="61"/>
      <c r="AV11279" s="61"/>
      <c r="AW11279" s="61"/>
      <c r="AX11279" s="61"/>
      <c r="AY11279" s="61"/>
      <c r="AZ11279" s="61"/>
      <c r="BA11279" s="61"/>
    </row>
    <row r="11280" spans="39:53" x14ac:dyDescent="0.2">
      <c r="AM11280" s="61"/>
      <c r="AN11280" s="61"/>
      <c r="AO11280" s="171"/>
      <c r="AP11280" s="61"/>
      <c r="AQ11280" s="61"/>
      <c r="AR11280" s="61"/>
      <c r="AS11280" s="61"/>
      <c r="AT11280" s="61"/>
      <c r="AU11280" s="61"/>
      <c r="AV11280" s="61"/>
      <c r="AW11280" s="61"/>
      <c r="AX11280" s="61"/>
      <c r="AY11280" s="61"/>
      <c r="AZ11280" s="61"/>
      <c r="BA11280" s="61"/>
    </row>
    <row r="11281" spans="39:53" x14ac:dyDescent="0.2">
      <c r="AM11281" s="61"/>
      <c r="AN11281" s="61"/>
      <c r="AO11281" s="171"/>
      <c r="AP11281" s="61"/>
      <c r="AQ11281" s="61"/>
      <c r="AR11281" s="61"/>
      <c r="AS11281" s="61"/>
      <c r="AT11281" s="61"/>
      <c r="AU11281" s="61"/>
      <c r="AV11281" s="61"/>
      <c r="AW11281" s="61"/>
      <c r="AX11281" s="61"/>
      <c r="AY11281" s="61"/>
      <c r="AZ11281" s="61"/>
      <c r="BA11281" s="61"/>
    </row>
    <row r="11282" spans="39:53" x14ac:dyDescent="0.2">
      <c r="AM11282" s="61"/>
      <c r="AN11282" s="61"/>
      <c r="AO11282" s="171"/>
      <c r="AP11282" s="61"/>
      <c r="AQ11282" s="61"/>
      <c r="AR11282" s="61"/>
      <c r="AS11282" s="61"/>
      <c r="AT11282" s="61"/>
      <c r="AU11282" s="61"/>
      <c r="AV11282" s="61"/>
      <c r="AW11282" s="61"/>
      <c r="AX11282" s="61"/>
      <c r="AY11282" s="61"/>
      <c r="AZ11282" s="61"/>
      <c r="BA11282" s="61"/>
    </row>
    <row r="11283" spans="39:53" x14ac:dyDescent="0.2">
      <c r="AM11283" s="61"/>
      <c r="AN11283" s="61"/>
      <c r="AO11283" s="171"/>
      <c r="AP11283" s="61"/>
      <c r="AQ11283" s="61"/>
      <c r="AR11283" s="61"/>
      <c r="AS11283" s="61"/>
      <c r="AT11283" s="61"/>
      <c r="AU11283" s="61"/>
      <c r="AV11283" s="61"/>
      <c r="AW11283" s="61"/>
      <c r="AX11283" s="61"/>
      <c r="AY11283" s="61"/>
      <c r="AZ11283" s="61"/>
      <c r="BA11283" s="61"/>
    </row>
    <row r="11284" spans="39:53" x14ac:dyDescent="0.2">
      <c r="AM11284" s="61"/>
      <c r="AN11284" s="61"/>
      <c r="AO11284" s="171"/>
      <c r="AP11284" s="61"/>
      <c r="AQ11284" s="61"/>
      <c r="AR11284" s="61"/>
      <c r="AS11284" s="61"/>
      <c r="AT11284" s="61"/>
      <c r="AU11284" s="61"/>
      <c r="AV11284" s="61"/>
      <c r="AW11284" s="61"/>
      <c r="AX11284" s="61"/>
      <c r="AY11284" s="61"/>
      <c r="AZ11284" s="61"/>
      <c r="BA11284" s="61"/>
    </row>
    <row r="11285" spans="39:53" x14ac:dyDescent="0.2">
      <c r="AM11285" s="61"/>
      <c r="AN11285" s="61"/>
      <c r="AO11285" s="171"/>
      <c r="AP11285" s="61"/>
      <c r="AQ11285" s="61"/>
      <c r="AR11285" s="61"/>
      <c r="AS11285" s="61"/>
      <c r="AT11285" s="61"/>
      <c r="AU11285" s="61"/>
      <c r="AV11285" s="61"/>
      <c r="AW11285" s="61"/>
      <c r="AX11285" s="61"/>
      <c r="AY11285" s="61"/>
      <c r="AZ11285" s="61"/>
      <c r="BA11285" s="61"/>
    </row>
    <row r="11286" spans="39:53" x14ac:dyDescent="0.2">
      <c r="AM11286" s="61"/>
      <c r="AN11286" s="61"/>
      <c r="AO11286" s="171"/>
      <c r="AP11286" s="61"/>
      <c r="AQ11286" s="61"/>
      <c r="AR11286" s="61"/>
      <c r="AS11286" s="61"/>
      <c r="AT11286" s="61"/>
      <c r="AU11286" s="61"/>
      <c r="AV11286" s="61"/>
      <c r="AW11286" s="61"/>
      <c r="AX11286" s="61"/>
      <c r="AY11286" s="61"/>
      <c r="AZ11286" s="61"/>
      <c r="BA11286" s="61"/>
    </row>
    <row r="11287" spans="39:53" x14ac:dyDescent="0.2">
      <c r="AM11287" s="61"/>
      <c r="AN11287" s="61"/>
      <c r="AO11287" s="171"/>
      <c r="AP11287" s="61"/>
      <c r="AQ11287" s="61"/>
      <c r="AR11287" s="61"/>
      <c r="AS11287" s="61"/>
      <c r="AT11287" s="61"/>
      <c r="AU11287" s="61"/>
      <c r="AV11287" s="61"/>
      <c r="AW11287" s="61"/>
      <c r="AX11287" s="61"/>
      <c r="AY11287" s="61"/>
      <c r="AZ11287" s="61"/>
      <c r="BA11287" s="61"/>
    </row>
    <row r="11288" spans="39:53" x14ac:dyDescent="0.2">
      <c r="AM11288" s="61"/>
      <c r="AN11288" s="61"/>
      <c r="AO11288" s="171"/>
      <c r="AP11288" s="61"/>
      <c r="AQ11288" s="61"/>
      <c r="AR11288" s="61"/>
      <c r="AS11288" s="61"/>
      <c r="AT11288" s="61"/>
      <c r="AU11288" s="61"/>
      <c r="AV11288" s="61"/>
      <c r="AW11288" s="61"/>
      <c r="AX11288" s="61"/>
      <c r="AY11288" s="61"/>
      <c r="AZ11288" s="61"/>
      <c r="BA11288" s="61"/>
    </row>
    <row r="11289" spans="39:53" x14ac:dyDescent="0.2">
      <c r="AM11289" s="61"/>
      <c r="AN11289" s="61"/>
      <c r="AO11289" s="171"/>
      <c r="AP11289" s="61"/>
      <c r="AQ11289" s="61"/>
      <c r="AR11289" s="61"/>
      <c r="AS11289" s="61"/>
      <c r="AT11289" s="61"/>
      <c r="AU11289" s="61"/>
      <c r="AV11289" s="61"/>
      <c r="AW11289" s="61"/>
      <c r="AX11289" s="61"/>
      <c r="AY11289" s="61"/>
      <c r="AZ11289" s="61"/>
      <c r="BA11289" s="61"/>
    </row>
    <row r="11290" spans="39:53" x14ac:dyDescent="0.2">
      <c r="AM11290" s="61"/>
      <c r="AN11290" s="61"/>
      <c r="AO11290" s="171"/>
      <c r="AP11290" s="61"/>
      <c r="AQ11290" s="61"/>
      <c r="AR11290" s="61"/>
      <c r="AS11290" s="61"/>
      <c r="AT11290" s="61"/>
      <c r="AU11290" s="61"/>
      <c r="AV11290" s="61"/>
      <c r="AW11290" s="61"/>
      <c r="AX11290" s="61"/>
      <c r="AY11290" s="61"/>
      <c r="AZ11290" s="61"/>
      <c r="BA11290" s="61"/>
    </row>
    <row r="11291" spans="39:53" x14ac:dyDescent="0.2">
      <c r="AM11291" s="61"/>
      <c r="AN11291" s="61"/>
      <c r="AO11291" s="171"/>
      <c r="AP11291" s="61"/>
      <c r="AQ11291" s="61"/>
      <c r="AR11291" s="61"/>
      <c r="AS11291" s="61"/>
      <c r="AT11291" s="61"/>
      <c r="AU11291" s="61"/>
      <c r="AV11291" s="61"/>
      <c r="AW11291" s="61"/>
      <c r="AX11291" s="61"/>
      <c r="AY11291" s="61"/>
      <c r="AZ11291" s="61"/>
      <c r="BA11291" s="61"/>
    </row>
    <row r="11292" spans="39:53" x14ac:dyDescent="0.2">
      <c r="AM11292" s="61"/>
      <c r="AN11292" s="61"/>
      <c r="AO11292" s="171"/>
      <c r="AP11292" s="61"/>
      <c r="AQ11292" s="61"/>
      <c r="AR11292" s="61"/>
      <c r="AS11292" s="61"/>
      <c r="AT11292" s="61"/>
      <c r="AU11292" s="61"/>
      <c r="AV11292" s="61"/>
      <c r="AW11292" s="61"/>
      <c r="AX11292" s="61"/>
      <c r="AY11292" s="61"/>
      <c r="AZ11292" s="61"/>
      <c r="BA11292" s="61"/>
    </row>
    <row r="11293" spans="39:53" x14ac:dyDescent="0.2">
      <c r="AM11293" s="61"/>
      <c r="AN11293" s="61"/>
      <c r="AO11293" s="171"/>
      <c r="AP11293" s="61"/>
      <c r="AQ11293" s="61"/>
      <c r="AR11293" s="61"/>
      <c r="AS11293" s="61"/>
      <c r="AT11293" s="61"/>
      <c r="AU11293" s="61"/>
      <c r="AV11293" s="61"/>
      <c r="AW11293" s="61"/>
      <c r="AX11293" s="61"/>
      <c r="AY11293" s="61"/>
      <c r="AZ11293" s="61"/>
      <c r="BA11293" s="61"/>
    </row>
    <row r="11294" spans="39:53" x14ac:dyDescent="0.2">
      <c r="AM11294" s="61"/>
      <c r="AN11294" s="61"/>
      <c r="AO11294" s="171"/>
      <c r="AP11294" s="61"/>
      <c r="AQ11294" s="61"/>
      <c r="AR11294" s="61"/>
      <c r="AS11294" s="61"/>
      <c r="AT11294" s="61"/>
      <c r="AU11294" s="61"/>
      <c r="AV11294" s="61"/>
      <c r="AW11294" s="61"/>
      <c r="AX11294" s="61"/>
      <c r="AY11294" s="61"/>
      <c r="AZ11294" s="61"/>
      <c r="BA11294" s="61"/>
    </row>
    <row r="11295" spans="39:53" x14ac:dyDescent="0.2">
      <c r="AM11295" s="61"/>
      <c r="AN11295" s="61"/>
      <c r="AO11295" s="171"/>
      <c r="AP11295" s="61"/>
      <c r="AQ11295" s="61"/>
      <c r="AR11295" s="61"/>
      <c r="AS11295" s="61"/>
      <c r="AT11295" s="61"/>
      <c r="AU11295" s="61"/>
      <c r="AV11295" s="61"/>
      <c r="AW11295" s="61"/>
      <c r="AX11295" s="61"/>
      <c r="AY11295" s="61"/>
      <c r="AZ11295" s="61"/>
      <c r="BA11295" s="61"/>
    </row>
    <row r="11296" spans="39:53" x14ac:dyDescent="0.2">
      <c r="AM11296" s="61"/>
      <c r="AN11296" s="61"/>
      <c r="AO11296" s="171"/>
      <c r="AP11296" s="61"/>
      <c r="AQ11296" s="61"/>
      <c r="AR11296" s="61"/>
      <c r="AS11296" s="61"/>
      <c r="AT11296" s="61"/>
      <c r="AU11296" s="61"/>
      <c r="AV11296" s="61"/>
      <c r="AW11296" s="61"/>
      <c r="AX11296" s="61"/>
      <c r="AY11296" s="61"/>
      <c r="AZ11296" s="61"/>
      <c r="BA11296" s="61"/>
    </row>
    <row r="11297" spans="39:53" x14ac:dyDescent="0.2">
      <c r="AM11297" s="61"/>
      <c r="AN11297" s="61"/>
      <c r="AO11297" s="171"/>
      <c r="AP11297" s="61"/>
      <c r="AQ11297" s="61"/>
      <c r="AR11297" s="61"/>
      <c r="AS11297" s="61"/>
      <c r="AT11297" s="61"/>
      <c r="AU11297" s="61"/>
      <c r="AV11297" s="61"/>
      <c r="AW11297" s="61"/>
      <c r="AX11297" s="61"/>
      <c r="AY11297" s="61"/>
      <c r="AZ11297" s="61"/>
      <c r="BA11297" s="61"/>
    </row>
    <row r="11298" spans="39:53" x14ac:dyDescent="0.2">
      <c r="AM11298" s="61"/>
      <c r="AN11298" s="61"/>
      <c r="AO11298" s="171"/>
      <c r="AP11298" s="61"/>
      <c r="AQ11298" s="61"/>
      <c r="AR11298" s="61"/>
      <c r="AS11298" s="61"/>
      <c r="AT11298" s="61"/>
      <c r="AU11298" s="61"/>
      <c r="AV11298" s="61"/>
      <c r="AW11298" s="61"/>
      <c r="AX11298" s="61"/>
      <c r="AY11298" s="61"/>
      <c r="AZ11298" s="61"/>
      <c r="BA11298" s="61"/>
    </row>
    <row r="11299" spans="39:53" x14ac:dyDescent="0.2">
      <c r="AM11299" s="61"/>
      <c r="AN11299" s="61"/>
      <c r="AO11299" s="171"/>
      <c r="AP11299" s="61"/>
      <c r="AQ11299" s="61"/>
      <c r="AR11299" s="61"/>
      <c r="AS11299" s="61"/>
      <c r="AT11299" s="61"/>
      <c r="AU11299" s="61"/>
      <c r="AV11299" s="61"/>
      <c r="AW11299" s="61"/>
      <c r="AX11299" s="61"/>
      <c r="AY11299" s="61"/>
      <c r="AZ11299" s="61"/>
      <c r="BA11299" s="61"/>
    </row>
    <row r="11300" spans="39:53" x14ac:dyDescent="0.2">
      <c r="AM11300" s="61"/>
      <c r="AN11300" s="61"/>
      <c r="AO11300" s="171"/>
      <c r="AP11300" s="61"/>
      <c r="AQ11300" s="61"/>
      <c r="AR11300" s="61"/>
      <c r="AS11300" s="61"/>
      <c r="AT11300" s="61"/>
      <c r="AU11300" s="61"/>
      <c r="AV11300" s="61"/>
      <c r="AW11300" s="61"/>
      <c r="AX11300" s="61"/>
      <c r="AY11300" s="61"/>
      <c r="AZ11300" s="61"/>
      <c r="BA11300" s="61"/>
    </row>
    <row r="11301" spans="39:53" x14ac:dyDescent="0.2">
      <c r="AM11301" s="61"/>
      <c r="AN11301" s="61"/>
      <c r="AO11301" s="171"/>
      <c r="AP11301" s="61"/>
      <c r="AQ11301" s="61"/>
      <c r="AR11301" s="61"/>
      <c r="AS11301" s="61"/>
      <c r="AT11301" s="61"/>
      <c r="AU11301" s="61"/>
      <c r="AV11301" s="61"/>
      <c r="AW11301" s="61"/>
      <c r="AX11301" s="61"/>
      <c r="AY11301" s="61"/>
      <c r="AZ11301" s="61"/>
      <c r="BA11301" s="61"/>
    </row>
    <row r="11302" spans="39:53" x14ac:dyDescent="0.2">
      <c r="AM11302" s="61"/>
      <c r="AN11302" s="61"/>
      <c r="AO11302" s="171"/>
      <c r="AP11302" s="61"/>
      <c r="AQ11302" s="61"/>
      <c r="AR11302" s="61"/>
      <c r="AS11302" s="61"/>
      <c r="AT11302" s="61"/>
      <c r="AU11302" s="61"/>
      <c r="AV11302" s="61"/>
      <c r="AW11302" s="61"/>
      <c r="AX11302" s="61"/>
      <c r="AY11302" s="61"/>
      <c r="AZ11302" s="61"/>
      <c r="BA11302" s="61"/>
    </row>
    <row r="11303" spans="39:53" x14ac:dyDescent="0.2">
      <c r="AM11303" s="61"/>
      <c r="AN11303" s="61"/>
      <c r="AO11303" s="171"/>
      <c r="AP11303" s="61"/>
      <c r="AQ11303" s="61"/>
      <c r="AR11303" s="61"/>
      <c r="AS11303" s="61"/>
      <c r="AT11303" s="61"/>
      <c r="AU11303" s="61"/>
      <c r="AV11303" s="61"/>
      <c r="AW11303" s="61"/>
      <c r="AX11303" s="61"/>
      <c r="AY11303" s="61"/>
      <c r="AZ11303" s="61"/>
      <c r="BA11303" s="61"/>
    </row>
    <row r="11304" spans="39:53" x14ac:dyDescent="0.2">
      <c r="AM11304" s="61"/>
      <c r="AN11304" s="61"/>
      <c r="AO11304" s="171"/>
      <c r="AP11304" s="61"/>
      <c r="AQ11304" s="61"/>
      <c r="AR11304" s="61"/>
      <c r="AS11304" s="61"/>
      <c r="AT11304" s="61"/>
      <c r="AU11304" s="61"/>
      <c r="AV11304" s="61"/>
      <c r="AW11304" s="61"/>
      <c r="AX11304" s="61"/>
      <c r="AY11304" s="61"/>
      <c r="AZ11304" s="61"/>
      <c r="BA11304" s="61"/>
    </row>
    <row r="11305" spans="39:53" x14ac:dyDescent="0.2">
      <c r="AM11305" s="61"/>
      <c r="AN11305" s="61"/>
      <c r="AO11305" s="171"/>
      <c r="AP11305" s="61"/>
      <c r="AQ11305" s="61"/>
      <c r="AR11305" s="61"/>
      <c r="AS11305" s="61"/>
      <c r="AT11305" s="61"/>
      <c r="AU11305" s="61"/>
      <c r="AV11305" s="61"/>
      <c r="AW11305" s="61"/>
      <c r="AX11305" s="61"/>
      <c r="AY11305" s="61"/>
      <c r="AZ11305" s="61"/>
      <c r="BA11305" s="61"/>
    </row>
    <row r="11306" spans="39:53" x14ac:dyDescent="0.2">
      <c r="AM11306" s="61"/>
      <c r="AN11306" s="61"/>
      <c r="AO11306" s="171"/>
      <c r="AP11306" s="61"/>
      <c r="AQ11306" s="61"/>
      <c r="AR11306" s="61"/>
      <c r="AS11306" s="61"/>
      <c r="AT11306" s="61"/>
      <c r="AU11306" s="61"/>
      <c r="AV11306" s="61"/>
      <c r="AW11306" s="61"/>
      <c r="AX11306" s="61"/>
      <c r="AY11306" s="61"/>
      <c r="AZ11306" s="61"/>
      <c r="BA11306" s="61"/>
    </row>
    <row r="11307" spans="39:53" x14ac:dyDescent="0.2">
      <c r="AM11307" s="61"/>
      <c r="AN11307" s="61"/>
      <c r="AO11307" s="171"/>
      <c r="AP11307" s="61"/>
      <c r="AQ11307" s="61"/>
      <c r="AR11307" s="61"/>
      <c r="AS11307" s="61"/>
      <c r="AT11307" s="61"/>
      <c r="AU11307" s="61"/>
      <c r="AV11307" s="61"/>
      <c r="AW11307" s="61"/>
      <c r="AX11307" s="61"/>
      <c r="AY11307" s="61"/>
      <c r="AZ11307" s="61"/>
      <c r="BA11307" s="61"/>
    </row>
    <row r="11308" spans="39:53" x14ac:dyDescent="0.2">
      <c r="AM11308" s="61"/>
      <c r="AN11308" s="61"/>
      <c r="AO11308" s="171"/>
      <c r="AP11308" s="61"/>
      <c r="AQ11308" s="61"/>
      <c r="AR11308" s="61"/>
      <c r="AS11308" s="61"/>
      <c r="AT11308" s="61"/>
      <c r="AU11308" s="61"/>
      <c r="AV11308" s="61"/>
      <c r="AW11308" s="61"/>
      <c r="AX11308" s="61"/>
      <c r="AY11308" s="61"/>
      <c r="AZ11308" s="61"/>
      <c r="BA11308" s="61"/>
    </row>
    <row r="11309" spans="39:53" x14ac:dyDescent="0.2">
      <c r="AM11309" s="61"/>
      <c r="AN11309" s="61"/>
      <c r="AO11309" s="171"/>
      <c r="AP11309" s="61"/>
      <c r="AQ11309" s="61"/>
      <c r="AR11309" s="61"/>
      <c r="AS11309" s="61"/>
      <c r="AT11309" s="61"/>
      <c r="AU11309" s="61"/>
      <c r="AV11309" s="61"/>
      <c r="AW11309" s="61"/>
      <c r="AX11309" s="61"/>
      <c r="AY11309" s="61"/>
      <c r="AZ11309" s="61"/>
      <c r="BA11309" s="61"/>
    </row>
    <row r="11310" spans="39:53" x14ac:dyDescent="0.2">
      <c r="AM11310" s="61"/>
      <c r="AN11310" s="61"/>
      <c r="AO11310" s="171"/>
      <c r="AP11310" s="61"/>
      <c r="AQ11310" s="61"/>
      <c r="AR11310" s="61"/>
      <c r="AS11310" s="61"/>
      <c r="AT11310" s="61"/>
      <c r="AU11310" s="61"/>
      <c r="AV11310" s="61"/>
      <c r="AW11310" s="61"/>
      <c r="AX11310" s="61"/>
      <c r="AY11310" s="61"/>
      <c r="AZ11310" s="61"/>
      <c r="BA11310" s="61"/>
    </row>
    <row r="11311" spans="39:53" x14ac:dyDescent="0.2">
      <c r="AM11311" s="61"/>
      <c r="AN11311" s="61"/>
      <c r="AO11311" s="171"/>
      <c r="AP11311" s="61"/>
      <c r="AQ11311" s="61"/>
      <c r="AR11311" s="61"/>
      <c r="AS11311" s="61"/>
      <c r="AT11311" s="61"/>
      <c r="AU11311" s="61"/>
      <c r="AV11311" s="61"/>
      <c r="AW11311" s="61"/>
      <c r="AX11311" s="61"/>
      <c r="AY11311" s="61"/>
      <c r="AZ11311" s="61"/>
      <c r="BA11311" s="61"/>
    </row>
    <row r="11312" spans="39:53" x14ac:dyDescent="0.2">
      <c r="AM11312" s="61"/>
      <c r="AN11312" s="61"/>
      <c r="AO11312" s="171"/>
      <c r="AP11312" s="61"/>
      <c r="AQ11312" s="61"/>
      <c r="AR11312" s="61"/>
      <c r="AS11312" s="61"/>
      <c r="AT11312" s="61"/>
      <c r="AU11312" s="61"/>
      <c r="AV11312" s="61"/>
      <c r="AW11312" s="61"/>
      <c r="AX11312" s="61"/>
      <c r="AY11312" s="61"/>
      <c r="AZ11312" s="61"/>
      <c r="BA11312" s="61"/>
    </row>
    <row r="11313" spans="39:53" x14ac:dyDescent="0.2">
      <c r="AM11313" s="61"/>
      <c r="AN11313" s="61"/>
      <c r="AO11313" s="171"/>
      <c r="AP11313" s="61"/>
      <c r="AQ11313" s="61"/>
      <c r="AR11313" s="61"/>
      <c r="AS11313" s="61"/>
      <c r="AT11313" s="61"/>
      <c r="AU11313" s="61"/>
      <c r="AV11313" s="61"/>
      <c r="AW11313" s="61"/>
      <c r="AX11313" s="61"/>
      <c r="AY11313" s="61"/>
      <c r="AZ11313" s="61"/>
      <c r="BA11313" s="61"/>
    </row>
    <row r="11314" spans="39:53" x14ac:dyDescent="0.2">
      <c r="AM11314" s="61"/>
      <c r="AN11314" s="61"/>
      <c r="AO11314" s="171"/>
      <c r="AP11314" s="61"/>
      <c r="AQ11314" s="61"/>
      <c r="AR11314" s="61"/>
      <c r="AS11314" s="61"/>
      <c r="AT11314" s="61"/>
      <c r="AU11314" s="61"/>
      <c r="AV11314" s="61"/>
      <c r="AW11314" s="61"/>
      <c r="AX11314" s="61"/>
      <c r="AY11314" s="61"/>
      <c r="AZ11314" s="61"/>
      <c r="BA11314" s="61"/>
    </row>
    <row r="11315" spans="39:53" x14ac:dyDescent="0.2">
      <c r="AM11315" s="61"/>
      <c r="AN11315" s="61"/>
      <c r="AO11315" s="171"/>
      <c r="AP11315" s="61"/>
      <c r="AQ11315" s="61"/>
      <c r="AR11315" s="61"/>
      <c r="AS11315" s="61"/>
      <c r="AT11315" s="61"/>
      <c r="AU11315" s="61"/>
      <c r="AV11315" s="61"/>
      <c r="AW11315" s="61"/>
      <c r="AX11315" s="61"/>
      <c r="AY11315" s="61"/>
      <c r="AZ11315" s="61"/>
      <c r="BA11315" s="61"/>
    </row>
    <row r="11316" spans="39:53" x14ac:dyDescent="0.2">
      <c r="AM11316" s="61"/>
      <c r="AN11316" s="61"/>
      <c r="AO11316" s="171"/>
      <c r="AP11316" s="61"/>
      <c r="AQ11316" s="61"/>
      <c r="AR11316" s="61"/>
      <c r="AS11316" s="61"/>
      <c r="AT11316" s="61"/>
      <c r="AU11316" s="61"/>
      <c r="AV11316" s="61"/>
      <c r="AW11316" s="61"/>
      <c r="AX11316" s="61"/>
      <c r="AY11316" s="61"/>
      <c r="AZ11316" s="61"/>
      <c r="BA11316" s="61"/>
    </row>
    <row r="11317" spans="39:53" x14ac:dyDescent="0.2">
      <c r="AM11317" s="61"/>
      <c r="AN11317" s="61"/>
      <c r="AO11317" s="171"/>
      <c r="AP11317" s="61"/>
      <c r="AQ11317" s="61"/>
      <c r="AR11317" s="61"/>
      <c r="AS11317" s="61"/>
      <c r="AT11317" s="61"/>
      <c r="AU11317" s="61"/>
      <c r="AV11317" s="61"/>
      <c r="AW11317" s="61"/>
      <c r="AX11317" s="61"/>
      <c r="AY11317" s="61"/>
      <c r="AZ11317" s="61"/>
      <c r="BA11317" s="61"/>
    </row>
    <row r="11318" spans="39:53" x14ac:dyDescent="0.2">
      <c r="AM11318" s="61"/>
      <c r="AN11318" s="61"/>
      <c r="AO11318" s="171"/>
      <c r="AP11318" s="61"/>
      <c r="AQ11318" s="61"/>
      <c r="AR11318" s="61"/>
      <c r="AS11318" s="61"/>
      <c r="AT11318" s="61"/>
      <c r="AU11318" s="61"/>
      <c r="AV11318" s="61"/>
      <c r="AW11318" s="61"/>
      <c r="AX11318" s="61"/>
      <c r="AY11318" s="61"/>
      <c r="AZ11318" s="61"/>
      <c r="BA11318" s="61"/>
    </row>
    <row r="11319" spans="39:53" x14ac:dyDescent="0.2">
      <c r="AM11319" s="61"/>
      <c r="AN11319" s="61"/>
      <c r="AO11319" s="171"/>
      <c r="AP11319" s="61"/>
      <c r="AQ11319" s="61"/>
      <c r="AR11319" s="61"/>
      <c r="AS11319" s="61"/>
      <c r="AT11319" s="61"/>
      <c r="AU11319" s="61"/>
      <c r="AV11319" s="61"/>
      <c r="AW11319" s="61"/>
      <c r="AX11319" s="61"/>
      <c r="AY11319" s="61"/>
      <c r="AZ11319" s="61"/>
      <c r="BA11319" s="61"/>
    </row>
    <row r="11320" spans="39:53" x14ac:dyDescent="0.2">
      <c r="AM11320" s="61"/>
      <c r="AN11320" s="61"/>
      <c r="AO11320" s="171"/>
      <c r="AP11320" s="61"/>
      <c r="AQ11320" s="61"/>
      <c r="AR11320" s="61"/>
      <c r="AS11320" s="61"/>
      <c r="AT11320" s="61"/>
      <c r="AU11320" s="61"/>
      <c r="AV11320" s="61"/>
      <c r="AW11320" s="61"/>
      <c r="AX11320" s="61"/>
      <c r="AY11320" s="61"/>
      <c r="AZ11320" s="61"/>
      <c r="BA11320" s="61"/>
    </row>
    <row r="11321" spans="39:53" x14ac:dyDescent="0.2">
      <c r="AM11321" s="61"/>
      <c r="AN11321" s="61"/>
      <c r="AO11321" s="171"/>
      <c r="AP11321" s="61"/>
      <c r="AQ11321" s="61"/>
      <c r="AR11321" s="61"/>
      <c r="AS11321" s="61"/>
      <c r="AT11321" s="61"/>
      <c r="AU11321" s="61"/>
      <c r="AV11321" s="61"/>
      <c r="AW11321" s="61"/>
      <c r="AX11321" s="61"/>
      <c r="AY11321" s="61"/>
      <c r="AZ11321" s="61"/>
      <c r="BA11321" s="61"/>
    </row>
    <row r="11322" spans="39:53" x14ac:dyDescent="0.2">
      <c r="AM11322" s="61"/>
      <c r="AN11322" s="61"/>
      <c r="AO11322" s="171"/>
      <c r="AP11322" s="61"/>
      <c r="AQ11322" s="61"/>
      <c r="AR11322" s="61"/>
      <c r="AS11322" s="61"/>
      <c r="AT11322" s="61"/>
      <c r="AU11322" s="61"/>
      <c r="AV11322" s="61"/>
      <c r="AW11322" s="61"/>
      <c r="AX11322" s="61"/>
      <c r="AY11322" s="61"/>
      <c r="AZ11322" s="61"/>
      <c r="BA11322" s="61"/>
    </row>
    <row r="11323" spans="39:53" x14ac:dyDescent="0.2">
      <c r="AM11323" s="61"/>
      <c r="AN11323" s="61"/>
      <c r="AO11323" s="171"/>
      <c r="AP11323" s="61"/>
      <c r="AQ11323" s="61"/>
      <c r="AR11323" s="61"/>
      <c r="AS11323" s="61"/>
      <c r="AT11323" s="61"/>
      <c r="AU11323" s="61"/>
      <c r="AV11323" s="61"/>
      <c r="AW11323" s="61"/>
      <c r="AX11323" s="61"/>
      <c r="AY11323" s="61"/>
      <c r="AZ11323" s="61"/>
      <c r="BA11323" s="61"/>
    </row>
    <row r="11324" spans="39:53" x14ac:dyDescent="0.2">
      <c r="AM11324" s="61"/>
      <c r="AN11324" s="61"/>
      <c r="AO11324" s="171"/>
      <c r="AP11324" s="61"/>
      <c r="AQ11324" s="61"/>
      <c r="AR11324" s="61"/>
      <c r="AS11324" s="61"/>
      <c r="AT11324" s="61"/>
      <c r="AU11324" s="61"/>
      <c r="AV11324" s="61"/>
      <c r="AW11324" s="61"/>
      <c r="AX11324" s="61"/>
      <c r="AY11324" s="61"/>
      <c r="AZ11324" s="61"/>
      <c r="BA11324" s="61"/>
    </row>
    <row r="11325" spans="39:53" x14ac:dyDescent="0.2">
      <c r="AM11325" s="61"/>
      <c r="AN11325" s="61"/>
      <c r="AO11325" s="171"/>
      <c r="AP11325" s="61"/>
      <c r="AQ11325" s="61"/>
      <c r="AR11325" s="61"/>
      <c r="AS11325" s="61"/>
      <c r="AT11325" s="61"/>
      <c r="AU11325" s="61"/>
      <c r="AV11325" s="61"/>
      <c r="AW11325" s="61"/>
      <c r="AX11325" s="61"/>
      <c r="AY11325" s="61"/>
      <c r="AZ11325" s="61"/>
      <c r="BA11325" s="61"/>
    </row>
    <row r="11326" spans="39:53" x14ac:dyDescent="0.2">
      <c r="AM11326" s="61"/>
      <c r="AN11326" s="61"/>
      <c r="AO11326" s="171"/>
      <c r="AP11326" s="61"/>
      <c r="AQ11326" s="61"/>
      <c r="AR11326" s="61"/>
      <c r="AS11326" s="61"/>
      <c r="AT11326" s="61"/>
      <c r="AU11326" s="61"/>
      <c r="AV11326" s="61"/>
      <c r="AW11326" s="61"/>
      <c r="AX11326" s="61"/>
      <c r="AY11326" s="61"/>
      <c r="AZ11326" s="61"/>
      <c r="BA11326" s="61"/>
    </row>
    <row r="11327" spans="39:53" x14ac:dyDescent="0.2">
      <c r="AM11327" s="61"/>
      <c r="AN11327" s="61"/>
      <c r="AO11327" s="171"/>
      <c r="AP11327" s="61"/>
      <c r="AQ11327" s="61"/>
      <c r="AR11327" s="61"/>
      <c r="AS11327" s="61"/>
      <c r="AT11327" s="61"/>
      <c r="AU11327" s="61"/>
      <c r="AV11327" s="61"/>
      <c r="AW11327" s="61"/>
      <c r="AX11327" s="61"/>
      <c r="AY11327" s="61"/>
      <c r="AZ11327" s="61"/>
      <c r="BA11327" s="61"/>
    </row>
    <row r="11328" spans="39:53" x14ac:dyDescent="0.2">
      <c r="AM11328" s="61"/>
      <c r="AN11328" s="61"/>
      <c r="AO11328" s="171"/>
      <c r="AP11328" s="61"/>
      <c r="AQ11328" s="61"/>
      <c r="AR11328" s="61"/>
      <c r="AS11328" s="61"/>
      <c r="AT11328" s="61"/>
      <c r="AU11328" s="61"/>
      <c r="AV11328" s="61"/>
      <c r="AW11328" s="61"/>
      <c r="AX11328" s="61"/>
      <c r="AY11328" s="61"/>
      <c r="AZ11328" s="61"/>
      <c r="BA11328" s="61"/>
    </row>
    <row r="11329" spans="39:53" x14ac:dyDescent="0.2">
      <c r="AM11329" s="61"/>
      <c r="AN11329" s="61"/>
      <c r="AO11329" s="171"/>
      <c r="AP11329" s="61"/>
      <c r="AQ11329" s="61"/>
      <c r="AR11329" s="61"/>
      <c r="AS11329" s="61"/>
      <c r="AT11329" s="61"/>
      <c r="AU11329" s="61"/>
      <c r="AV11329" s="61"/>
      <c r="AW11329" s="61"/>
      <c r="AX11329" s="61"/>
      <c r="AY11329" s="61"/>
      <c r="AZ11329" s="61"/>
      <c r="BA11329" s="61"/>
    </row>
    <row r="11330" spans="39:53" x14ac:dyDescent="0.2">
      <c r="AM11330" s="61"/>
      <c r="AN11330" s="61"/>
      <c r="AO11330" s="171"/>
      <c r="AP11330" s="61"/>
      <c r="AQ11330" s="61"/>
      <c r="AR11330" s="61"/>
      <c r="AS11330" s="61"/>
      <c r="AT11330" s="61"/>
      <c r="AU11330" s="61"/>
      <c r="AV11330" s="61"/>
      <c r="AW11330" s="61"/>
      <c r="AX11330" s="61"/>
      <c r="AY11330" s="61"/>
      <c r="AZ11330" s="61"/>
      <c r="BA11330" s="61"/>
    </row>
    <row r="11331" spans="39:53" x14ac:dyDescent="0.2">
      <c r="AM11331" s="61"/>
      <c r="AN11331" s="61"/>
      <c r="AO11331" s="171"/>
      <c r="AP11331" s="61"/>
      <c r="AQ11331" s="61"/>
      <c r="AR11331" s="61"/>
      <c r="AS11331" s="61"/>
      <c r="AT11331" s="61"/>
      <c r="AU11331" s="61"/>
      <c r="AV11331" s="61"/>
      <c r="AW11331" s="61"/>
      <c r="AX11331" s="61"/>
      <c r="AY11331" s="61"/>
      <c r="AZ11331" s="61"/>
      <c r="BA11331" s="61"/>
    </row>
    <row r="11332" spans="39:53" x14ac:dyDescent="0.2">
      <c r="AM11332" s="61"/>
      <c r="AN11332" s="61"/>
      <c r="AO11332" s="171"/>
      <c r="AP11332" s="61"/>
      <c r="AQ11332" s="61"/>
      <c r="AR11332" s="61"/>
      <c r="AS11332" s="61"/>
      <c r="AT11332" s="61"/>
      <c r="AU11332" s="61"/>
      <c r="AV11332" s="61"/>
      <c r="AW11332" s="61"/>
      <c r="AX11332" s="61"/>
      <c r="AY11332" s="61"/>
      <c r="AZ11332" s="61"/>
      <c r="BA11332" s="61"/>
    </row>
    <row r="11333" spans="39:53" x14ac:dyDescent="0.2">
      <c r="AM11333" s="61"/>
      <c r="AN11333" s="61"/>
      <c r="AO11333" s="171"/>
      <c r="AP11333" s="61"/>
      <c r="AQ11333" s="61"/>
      <c r="AR11333" s="61"/>
      <c r="AS11333" s="61"/>
      <c r="AT11333" s="61"/>
      <c r="AU11333" s="61"/>
      <c r="AV11333" s="61"/>
      <c r="AW11333" s="61"/>
      <c r="AX11333" s="61"/>
      <c r="AY11333" s="61"/>
      <c r="AZ11333" s="61"/>
      <c r="BA11333" s="61"/>
    </row>
    <row r="11334" spans="39:53" x14ac:dyDescent="0.2">
      <c r="AM11334" s="61"/>
      <c r="AN11334" s="61"/>
      <c r="AO11334" s="171"/>
      <c r="AP11334" s="61"/>
      <c r="AQ11334" s="61"/>
      <c r="AR11334" s="61"/>
      <c r="AS11334" s="61"/>
      <c r="AT11334" s="61"/>
      <c r="AU11334" s="61"/>
      <c r="AV11334" s="61"/>
      <c r="AW11334" s="61"/>
      <c r="AX11334" s="61"/>
      <c r="AY11334" s="61"/>
      <c r="AZ11334" s="61"/>
      <c r="BA11334" s="61"/>
    </row>
    <row r="11335" spans="39:53" x14ac:dyDescent="0.2">
      <c r="AM11335" s="61"/>
      <c r="AN11335" s="61"/>
      <c r="AO11335" s="171"/>
      <c r="AP11335" s="61"/>
      <c r="AQ11335" s="61"/>
      <c r="AR11335" s="61"/>
      <c r="AS11335" s="61"/>
      <c r="AT11335" s="61"/>
      <c r="AU11335" s="61"/>
      <c r="AV11335" s="61"/>
      <c r="AW11335" s="61"/>
      <c r="AX11335" s="61"/>
      <c r="AY11335" s="61"/>
      <c r="AZ11335" s="61"/>
      <c r="BA11335" s="61"/>
    </row>
    <row r="11336" spans="39:53" x14ac:dyDescent="0.2">
      <c r="AM11336" s="61"/>
      <c r="AN11336" s="61"/>
      <c r="AO11336" s="171"/>
      <c r="AP11336" s="61"/>
      <c r="AQ11336" s="61"/>
      <c r="AR11336" s="61"/>
      <c r="AS11336" s="61"/>
      <c r="AT11336" s="61"/>
      <c r="AU11336" s="61"/>
      <c r="AV11336" s="61"/>
      <c r="AW11336" s="61"/>
      <c r="AX11336" s="61"/>
      <c r="AY11336" s="61"/>
      <c r="AZ11336" s="61"/>
      <c r="BA11336" s="61"/>
    </row>
    <row r="11337" spans="39:53" x14ac:dyDescent="0.2">
      <c r="AM11337" s="61"/>
      <c r="AN11337" s="61"/>
      <c r="AO11337" s="171"/>
      <c r="AP11337" s="61"/>
      <c r="AQ11337" s="61"/>
      <c r="AR11337" s="61"/>
      <c r="AS11337" s="61"/>
      <c r="AT11337" s="61"/>
      <c r="AU11337" s="61"/>
      <c r="AV11337" s="61"/>
      <c r="AW11337" s="61"/>
      <c r="AX11337" s="61"/>
      <c r="AY11337" s="61"/>
      <c r="AZ11337" s="61"/>
      <c r="BA11337" s="61"/>
    </row>
    <row r="11338" spans="39:53" x14ac:dyDescent="0.2">
      <c r="AM11338" s="61"/>
      <c r="AN11338" s="61"/>
      <c r="AO11338" s="171"/>
      <c r="AP11338" s="61"/>
      <c r="AQ11338" s="61"/>
      <c r="AR11338" s="61"/>
      <c r="AS11338" s="61"/>
      <c r="AT11338" s="61"/>
      <c r="AU11338" s="61"/>
      <c r="AV11338" s="61"/>
      <c r="AW11338" s="61"/>
      <c r="AX11338" s="61"/>
      <c r="AY11338" s="61"/>
      <c r="AZ11338" s="61"/>
      <c r="BA11338" s="61"/>
    </row>
    <row r="11339" spans="39:53" x14ac:dyDescent="0.2">
      <c r="AM11339" s="61"/>
      <c r="AN11339" s="61"/>
      <c r="AO11339" s="171"/>
      <c r="AP11339" s="61"/>
      <c r="AQ11339" s="61"/>
      <c r="AR11339" s="61"/>
      <c r="AS11339" s="61"/>
      <c r="AT11339" s="61"/>
      <c r="AU11339" s="61"/>
      <c r="AV11339" s="61"/>
      <c r="AW11339" s="61"/>
      <c r="AX11339" s="61"/>
      <c r="AY11339" s="61"/>
      <c r="AZ11339" s="61"/>
      <c r="BA11339" s="61"/>
    </row>
    <row r="11340" spans="39:53" x14ac:dyDescent="0.2">
      <c r="AM11340" s="61"/>
      <c r="AN11340" s="61"/>
      <c r="AO11340" s="171"/>
      <c r="AP11340" s="61"/>
      <c r="AQ11340" s="61"/>
      <c r="AR11340" s="61"/>
      <c r="AS11340" s="61"/>
      <c r="AT11340" s="61"/>
      <c r="AU11340" s="61"/>
      <c r="AV11340" s="61"/>
      <c r="AW11340" s="61"/>
      <c r="AX11340" s="61"/>
      <c r="AY11340" s="61"/>
      <c r="AZ11340" s="61"/>
      <c r="BA11340" s="61"/>
    </row>
    <row r="11341" spans="39:53" x14ac:dyDescent="0.2">
      <c r="AM11341" s="61"/>
      <c r="AN11341" s="61"/>
      <c r="AO11341" s="171"/>
      <c r="AP11341" s="61"/>
      <c r="AQ11341" s="61"/>
      <c r="AR11341" s="61"/>
      <c r="AS11341" s="61"/>
      <c r="AT11341" s="61"/>
      <c r="AU11341" s="61"/>
      <c r="AV11341" s="61"/>
      <c r="AW11341" s="61"/>
      <c r="AX11341" s="61"/>
      <c r="AY11341" s="61"/>
      <c r="AZ11341" s="61"/>
      <c r="BA11341" s="61"/>
    </row>
    <row r="11342" spans="39:53" x14ac:dyDescent="0.2">
      <c r="AM11342" s="61"/>
      <c r="AN11342" s="61"/>
      <c r="AO11342" s="171"/>
      <c r="AP11342" s="61"/>
      <c r="AQ11342" s="61"/>
      <c r="AR11342" s="61"/>
      <c r="AS11342" s="61"/>
      <c r="AT11342" s="61"/>
      <c r="AU11342" s="61"/>
      <c r="AV11342" s="61"/>
      <c r="AW11342" s="61"/>
      <c r="AX11342" s="61"/>
      <c r="AY11342" s="61"/>
      <c r="AZ11342" s="61"/>
      <c r="BA11342" s="61"/>
    </row>
    <row r="11343" spans="39:53" x14ac:dyDescent="0.2">
      <c r="AM11343" s="61"/>
      <c r="AN11343" s="61"/>
      <c r="AO11343" s="171"/>
      <c r="AP11343" s="61"/>
      <c r="AQ11343" s="61"/>
      <c r="AR11343" s="61"/>
      <c r="AS11343" s="61"/>
      <c r="AT11343" s="61"/>
      <c r="AU11343" s="61"/>
      <c r="AV11343" s="61"/>
      <c r="AW11343" s="61"/>
      <c r="AX11343" s="61"/>
      <c r="AY11343" s="61"/>
      <c r="AZ11343" s="61"/>
      <c r="BA11343" s="61"/>
    </row>
    <row r="11344" spans="39:53" x14ac:dyDescent="0.2">
      <c r="AM11344" s="61"/>
      <c r="AN11344" s="61"/>
      <c r="AO11344" s="171"/>
      <c r="AP11344" s="61"/>
      <c r="AQ11344" s="61"/>
      <c r="AR11344" s="61"/>
      <c r="AS11344" s="61"/>
      <c r="AT11344" s="61"/>
      <c r="AU11344" s="61"/>
      <c r="AV11344" s="61"/>
      <c r="AW11344" s="61"/>
      <c r="AX11344" s="61"/>
      <c r="AY11344" s="61"/>
      <c r="AZ11344" s="61"/>
      <c r="BA11344" s="61"/>
    </row>
    <row r="11345" spans="39:53" x14ac:dyDescent="0.2">
      <c r="AM11345" s="61"/>
      <c r="AN11345" s="61"/>
      <c r="AO11345" s="171"/>
      <c r="AP11345" s="61"/>
      <c r="AQ11345" s="61"/>
      <c r="AR11345" s="61"/>
      <c r="AS11345" s="61"/>
      <c r="AT11345" s="61"/>
      <c r="AU11345" s="61"/>
      <c r="AV11345" s="61"/>
      <c r="AW11345" s="61"/>
      <c r="AX11345" s="61"/>
      <c r="AY11345" s="61"/>
      <c r="AZ11345" s="61"/>
      <c r="BA11345" s="61"/>
    </row>
    <row r="11346" spans="39:53" x14ac:dyDescent="0.2">
      <c r="AM11346" s="61"/>
      <c r="AN11346" s="61"/>
      <c r="AO11346" s="171"/>
      <c r="AP11346" s="61"/>
      <c r="AQ11346" s="61"/>
      <c r="AR11346" s="61"/>
      <c r="AS11346" s="61"/>
      <c r="AT11346" s="61"/>
      <c r="AU11346" s="61"/>
      <c r="AV11346" s="61"/>
      <c r="AW11346" s="61"/>
      <c r="AX11346" s="61"/>
      <c r="AY11346" s="61"/>
      <c r="AZ11346" s="61"/>
      <c r="BA11346" s="61"/>
    </row>
    <row r="11347" spans="39:53" x14ac:dyDescent="0.2">
      <c r="AM11347" s="61"/>
      <c r="AN11347" s="61"/>
      <c r="AO11347" s="171"/>
      <c r="AP11347" s="61"/>
      <c r="AQ11347" s="61"/>
      <c r="AR11347" s="61"/>
      <c r="AS11347" s="61"/>
      <c r="AT11347" s="61"/>
      <c r="AU11347" s="61"/>
      <c r="AV11347" s="61"/>
      <c r="AW11347" s="61"/>
      <c r="AX11347" s="61"/>
      <c r="AY11347" s="61"/>
      <c r="AZ11347" s="61"/>
      <c r="BA11347" s="61"/>
    </row>
    <row r="11348" spans="39:53" x14ac:dyDescent="0.2">
      <c r="AM11348" s="61"/>
      <c r="AN11348" s="61"/>
      <c r="AO11348" s="171"/>
      <c r="AP11348" s="61"/>
      <c r="AQ11348" s="61"/>
      <c r="AR11348" s="61"/>
      <c r="AS11348" s="61"/>
      <c r="AT11348" s="61"/>
      <c r="AU11348" s="61"/>
      <c r="AV11348" s="61"/>
      <c r="AW11348" s="61"/>
      <c r="AX11348" s="61"/>
      <c r="AY11348" s="61"/>
      <c r="AZ11348" s="61"/>
      <c r="BA11348" s="61"/>
    </row>
    <row r="11349" spans="39:53" x14ac:dyDescent="0.2">
      <c r="AM11349" s="61"/>
      <c r="AN11349" s="61"/>
      <c r="AO11349" s="171"/>
      <c r="AP11349" s="61"/>
      <c r="AQ11349" s="61"/>
      <c r="AR11349" s="61"/>
      <c r="AS11349" s="61"/>
      <c r="AT11349" s="61"/>
      <c r="AU11349" s="61"/>
      <c r="AV11349" s="61"/>
      <c r="AW11349" s="61"/>
      <c r="AX11349" s="61"/>
      <c r="AY11349" s="61"/>
      <c r="AZ11349" s="61"/>
      <c r="BA11349" s="61"/>
    </row>
    <row r="11350" spans="39:53" x14ac:dyDescent="0.2">
      <c r="AM11350" s="61"/>
      <c r="AN11350" s="61"/>
      <c r="AO11350" s="171"/>
      <c r="AP11350" s="61"/>
      <c r="AQ11350" s="61"/>
      <c r="AR11350" s="61"/>
      <c r="AS11350" s="61"/>
      <c r="AT11350" s="61"/>
      <c r="AU11350" s="61"/>
      <c r="AV11350" s="61"/>
      <c r="AW11350" s="61"/>
      <c r="AX11350" s="61"/>
      <c r="AY11350" s="61"/>
      <c r="AZ11350" s="61"/>
      <c r="BA11350" s="61"/>
    </row>
    <row r="11351" spans="39:53" x14ac:dyDescent="0.2">
      <c r="AM11351" s="61"/>
      <c r="AN11351" s="61"/>
      <c r="AO11351" s="171"/>
      <c r="AP11351" s="61"/>
      <c r="AQ11351" s="61"/>
      <c r="AR11351" s="61"/>
      <c r="AS11351" s="61"/>
      <c r="AT11351" s="61"/>
      <c r="AU11351" s="61"/>
      <c r="AV11351" s="61"/>
      <c r="AW11351" s="61"/>
      <c r="AX11351" s="61"/>
      <c r="AY11351" s="61"/>
      <c r="AZ11351" s="61"/>
      <c r="BA11351" s="61"/>
    </row>
    <row r="11352" spans="39:53" x14ac:dyDescent="0.2">
      <c r="AM11352" s="61"/>
      <c r="AN11352" s="61"/>
      <c r="AO11352" s="171"/>
      <c r="AP11352" s="61"/>
      <c r="AQ11352" s="61"/>
      <c r="AR11352" s="61"/>
      <c r="AS11352" s="61"/>
      <c r="AT11352" s="61"/>
      <c r="AU11352" s="61"/>
      <c r="AV11352" s="61"/>
      <c r="AW11352" s="61"/>
      <c r="AX11352" s="61"/>
      <c r="AY11352" s="61"/>
      <c r="AZ11352" s="61"/>
      <c r="BA11352" s="61"/>
    </row>
    <row r="11353" spans="39:53" x14ac:dyDescent="0.2">
      <c r="AM11353" s="61"/>
      <c r="AN11353" s="61"/>
      <c r="AO11353" s="171"/>
      <c r="AP11353" s="61"/>
      <c r="AQ11353" s="61"/>
      <c r="AR11353" s="61"/>
      <c r="AS11353" s="61"/>
      <c r="AT11353" s="61"/>
      <c r="AU11353" s="61"/>
      <c r="AV11353" s="61"/>
      <c r="AW11353" s="61"/>
      <c r="AX11353" s="61"/>
      <c r="AY11353" s="61"/>
      <c r="AZ11353" s="61"/>
      <c r="BA11353" s="61"/>
    </row>
    <row r="11354" spans="39:53" x14ac:dyDescent="0.2">
      <c r="AM11354" s="61"/>
      <c r="AN11354" s="61"/>
      <c r="AO11354" s="171"/>
      <c r="AP11354" s="61"/>
      <c r="AQ11354" s="61"/>
      <c r="AR11354" s="61"/>
      <c r="AS11354" s="61"/>
      <c r="AT11354" s="61"/>
      <c r="AU11354" s="61"/>
      <c r="AV11354" s="61"/>
      <c r="AW11354" s="61"/>
      <c r="AX11354" s="61"/>
      <c r="AY11354" s="61"/>
      <c r="AZ11354" s="61"/>
      <c r="BA11354" s="61"/>
    </row>
    <row r="11355" spans="39:53" x14ac:dyDescent="0.2">
      <c r="AM11355" s="61"/>
      <c r="AN11355" s="61"/>
      <c r="AO11355" s="171"/>
      <c r="AP11355" s="61"/>
      <c r="AQ11355" s="61"/>
      <c r="AR11355" s="61"/>
      <c r="AS11355" s="61"/>
      <c r="AT11355" s="61"/>
      <c r="AU11355" s="61"/>
      <c r="AV11355" s="61"/>
      <c r="AW11355" s="61"/>
      <c r="AX11355" s="61"/>
      <c r="AY11355" s="61"/>
      <c r="AZ11355" s="61"/>
      <c r="BA11355" s="61"/>
    </row>
    <row r="11356" spans="39:53" x14ac:dyDescent="0.2">
      <c r="AM11356" s="61"/>
      <c r="AN11356" s="61"/>
      <c r="AO11356" s="171"/>
      <c r="AP11356" s="61"/>
      <c r="AQ11356" s="61"/>
      <c r="AR11356" s="61"/>
      <c r="AS11356" s="61"/>
      <c r="AT11356" s="61"/>
      <c r="AU11356" s="61"/>
      <c r="AV11356" s="61"/>
      <c r="AW11356" s="61"/>
      <c r="AX11356" s="61"/>
      <c r="AY11356" s="61"/>
      <c r="AZ11356" s="61"/>
      <c r="BA11356" s="61"/>
    </row>
    <row r="11357" spans="39:53" x14ac:dyDescent="0.2">
      <c r="AM11357" s="61"/>
      <c r="AN11357" s="61"/>
      <c r="AO11357" s="171"/>
      <c r="AP11357" s="61"/>
      <c r="AQ11357" s="61"/>
      <c r="AR11357" s="61"/>
      <c r="AS11357" s="61"/>
      <c r="AT11357" s="61"/>
      <c r="AU11357" s="61"/>
      <c r="AV11357" s="61"/>
      <c r="AW11357" s="61"/>
      <c r="AX11357" s="61"/>
      <c r="AY11357" s="61"/>
      <c r="AZ11357" s="61"/>
      <c r="BA11357" s="61"/>
    </row>
    <row r="11358" spans="39:53" x14ac:dyDescent="0.2">
      <c r="AM11358" s="61"/>
      <c r="AN11358" s="61"/>
      <c r="AO11358" s="171"/>
      <c r="AP11358" s="61"/>
      <c r="AQ11358" s="61"/>
      <c r="AR11358" s="61"/>
      <c r="AS11358" s="61"/>
      <c r="AT11358" s="61"/>
      <c r="AU11358" s="61"/>
      <c r="AV11358" s="61"/>
      <c r="AW11358" s="61"/>
      <c r="AX11358" s="61"/>
      <c r="AY11358" s="61"/>
      <c r="AZ11358" s="61"/>
      <c r="BA11358" s="61"/>
    </row>
    <row r="11359" spans="39:53" x14ac:dyDescent="0.2">
      <c r="AM11359" s="61"/>
      <c r="AN11359" s="61"/>
      <c r="AO11359" s="171"/>
      <c r="AP11359" s="61"/>
      <c r="AQ11359" s="61"/>
      <c r="AR11359" s="61"/>
      <c r="AS11359" s="61"/>
      <c r="AT11359" s="61"/>
      <c r="AU11359" s="61"/>
      <c r="AV11359" s="61"/>
      <c r="AW11359" s="61"/>
      <c r="AX11359" s="61"/>
      <c r="AY11359" s="61"/>
      <c r="AZ11359" s="61"/>
      <c r="BA11359" s="61"/>
    </row>
    <row r="11360" spans="39:53" x14ac:dyDescent="0.2">
      <c r="AM11360" s="61"/>
      <c r="AN11360" s="61"/>
      <c r="AO11360" s="171"/>
      <c r="AP11360" s="61"/>
      <c r="AQ11360" s="61"/>
      <c r="AR11360" s="61"/>
      <c r="AS11360" s="61"/>
      <c r="AT11360" s="61"/>
      <c r="AU11360" s="61"/>
      <c r="AV11360" s="61"/>
      <c r="AW11360" s="61"/>
      <c r="AX11360" s="61"/>
      <c r="AY11360" s="61"/>
      <c r="AZ11360" s="61"/>
      <c r="BA11360" s="61"/>
    </row>
    <row r="11361" spans="39:53" x14ac:dyDescent="0.2">
      <c r="AM11361" s="61"/>
      <c r="AN11361" s="61"/>
      <c r="AO11361" s="171"/>
      <c r="AP11361" s="61"/>
      <c r="AQ11361" s="61"/>
      <c r="AR11361" s="61"/>
      <c r="AS11361" s="61"/>
      <c r="AT11361" s="61"/>
      <c r="AU11361" s="61"/>
      <c r="AV11361" s="61"/>
      <c r="AW11361" s="61"/>
      <c r="AX11361" s="61"/>
      <c r="AY11361" s="61"/>
      <c r="AZ11361" s="61"/>
      <c r="BA11361" s="61"/>
    </row>
    <row r="11362" spans="39:53" x14ac:dyDescent="0.2">
      <c r="AM11362" s="61"/>
      <c r="AN11362" s="61"/>
      <c r="AO11362" s="171"/>
      <c r="AP11362" s="61"/>
      <c r="AQ11362" s="61"/>
      <c r="AR11362" s="61"/>
      <c r="AS11362" s="61"/>
      <c r="AT11362" s="61"/>
      <c r="AU11362" s="61"/>
      <c r="AV11362" s="61"/>
      <c r="AW11362" s="61"/>
      <c r="AX11362" s="61"/>
      <c r="AY11362" s="61"/>
      <c r="AZ11362" s="61"/>
      <c r="BA11362" s="61"/>
    </row>
    <row r="11363" spans="39:53" x14ac:dyDescent="0.2">
      <c r="AM11363" s="61"/>
      <c r="AN11363" s="61"/>
      <c r="AO11363" s="171"/>
      <c r="AP11363" s="61"/>
      <c r="AQ11363" s="61"/>
      <c r="AR11363" s="61"/>
      <c r="AS11363" s="61"/>
      <c r="AT11363" s="61"/>
      <c r="AU11363" s="61"/>
      <c r="AV11363" s="61"/>
      <c r="AW11363" s="61"/>
      <c r="AX11363" s="61"/>
      <c r="AY11363" s="61"/>
      <c r="AZ11363" s="61"/>
      <c r="BA11363" s="61"/>
    </row>
    <row r="11364" spans="39:53" x14ac:dyDescent="0.2">
      <c r="AM11364" s="61"/>
      <c r="AN11364" s="61"/>
      <c r="AO11364" s="171"/>
      <c r="AP11364" s="61"/>
      <c r="AQ11364" s="61"/>
      <c r="AR11364" s="61"/>
      <c r="AS11364" s="61"/>
      <c r="AT11364" s="61"/>
      <c r="AU11364" s="61"/>
      <c r="AV11364" s="61"/>
      <c r="AW11364" s="61"/>
      <c r="AX11364" s="61"/>
      <c r="AY11364" s="61"/>
      <c r="AZ11364" s="61"/>
      <c r="BA11364" s="61"/>
    </row>
    <row r="11365" spans="39:53" x14ac:dyDescent="0.2">
      <c r="AM11365" s="61"/>
      <c r="AN11365" s="61"/>
      <c r="AO11365" s="171"/>
      <c r="AP11365" s="61"/>
      <c r="AQ11365" s="61"/>
      <c r="AR11365" s="61"/>
      <c r="AS11365" s="61"/>
      <c r="AT11365" s="61"/>
      <c r="AU11365" s="61"/>
      <c r="AV11365" s="61"/>
      <c r="AW11365" s="61"/>
      <c r="AX11365" s="61"/>
      <c r="AY11365" s="61"/>
      <c r="AZ11365" s="61"/>
      <c r="BA11365" s="61"/>
    </row>
    <row r="11366" spans="39:53" x14ac:dyDescent="0.2">
      <c r="AM11366" s="61"/>
      <c r="AN11366" s="61"/>
      <c r="AO11366" s="171"/>
      <c r="AP11366" s="61"/>
      <c r="AQ11366" s="61"/>
      <c r="AR11366" s="61"/>
      <c r="AS11366" s="61"/>
      <c r="AT11366" s="61"/>
      <c r="AU11366" s="61"/>
      <c r="AV11366" s="61"/>
      <c r="AW11366" s="61"/>
      <c r="AX11366" s="61"/>
      <c r="AY11366" s="61"/>
      <c r="AZ11366" s="61"/>
      <c r="BA11366" s="61"/>
    </row>
    <row r="11367" spans="39:53" x14ac:dyDescent="0.2">
      <c r="AM11367" s="61"/>
      <c r="AN11367" s="61"/>
      <c r="AO11367" s="171"/>
      <c r="AP11367" s="61"/>
      <c r="AQ11367" s="61"/>
      <c r="AR11367" s="61"/>
      <c r="AS11367" s="61"/>
      <c r="AT11367" s="61"/>
      <c r="AU11367" s="61"/>
      <c r="AV11367" s="61"/>
      <c r="AW11367" s="61"/>
      <c r="AX11367" s="61"/>
      <c r="AY11367" s="61"/>
      <c r="AZ11367" s="61"/>
      <c r="BA11367" s="61"/>
    </row>
    <row r="11368" spans="39:53" x14ac:dyDescent="0.2">
      <c r="AM11368" s="61"/>
      <c r="AN11368" s="61"/>
      <c r="AO11368" s="171"/>
      <c r="AP11368" s="61"/>
      <c r="AQ11368" s="61"/>
      <c r="AR11368" s="61"/>
      <c r="AS11368" s="61"/>
      <c r="AT11368" s="61"/>
      <c r="AU11368" s="61"/>
      <c r="AV11368" s="61"/>
      <c r="AW11368" s="61"/>
      <c r="AX11368" s="61"/>
      <c r="AY11368" s="61"/>
      <c r="AZ11368" s="61"/>
      <c r="BA11368" s="61"/>
    </row>
    <row r="11369" spans="39:53" x14ac:dyDescent="0.2">
      <c r="AM11369" s="61"/>
      <c r="AN11369" s="61"/>
      <c r="AO11369" s="171"/>
      <c r="AP11369" s="61"/>
      <c r="AQ11369" s="61"/>
      <c r="AR11369" s="61"/>
      <c r="AS11369" s="61"/>
      <c r="AT11369" s="61"/>
      <c r="AU11369" s="61"/>
      <c r="AV11369" s="61"/>
      <c r="AW11369" s="61"/>
      <c r="AX11369" s="61"/>
      <c r="AY11369" s="61"/>
      <c r="AZ11369" s="61"/>
      <c r="BA11369" s="61"/>
    </row>
    <row r="11370" spans="39:53" x14ac:dyDescent="0.2">
      <c r="AM11370" s="61"/>
      <c r="AN11370" s="61"/>
      <c r="AO11370" s="171"/>
      <c r="AP11370" s="61"/>
      <c r="AQ11370" s="61"/>
      <c r="AR11370" s="61"/>
      <c r="AS11370" s="61"/>
      <c r="AT11370" s="61"/>
      <c r="AU11370" s="61"/>
      <c r="AV11370" s="61"/>
      <c r="AW11370" s="61"/>
      <c r="AX11370" s="61"/>
      <c r="AY11370" s="61"/>
      <c r="AZ11370" s="61"/>
      <c r="BA11370" s="61"/>
    </row>
    <row r="11371" spans="39:53" x14ac:dyDescent="0.2">
      <c r="AM11371" s="61"/>
      <c r="AN11371" s="61"/>
      <c r="AO11371" s="171"/>
      <c r="AP11371" s="61"/>
      <c r="AQ11371" s="61"/>
      <c r="AR11371" s="61"/>
      <c r="AS11371" s="61"/>
      <c r="AT11371" s="61"/>
      <c r="AU11371" s="61"/>
      <c r="AV11371" s="61"/>
      <c r="AW11371" s="61"/>
      <c r="AX11371" s="61"/>
      <c r="AY11371" s="61"/>
      <c r="AZ11371" s="61"/>
      <c r="BA11371" s="61"/>
    </row>
    <row r="11372" spans="39:53" x14ac:dyDescent="0.2">
      <c r="AM11372" s="61"/>
      <c r="AN11372" s="61"/>
      <c r="AO11372" s="171"/>
      <c r="AP11372" s="61"/>
      <c r="AQ11372" s="61"/>
      <c r="AR11372" s="61"/>
      <c r="AS11372" s="61"/>
      <c r="AT11372" s="61"/>
      <c r="AU11372" s="61"/>
      <c r="AV11372" s="61"/>
      <c r="AW11372" s="61"/>
      <c r="AX11372" s="61"/>
      <c r="AY11372" s="61"/>
      <c r="AZ11372" s="61"/>
      <c r="BA11372" s="61"/>
    </row>
    <row r="11373" spans="39:53" x14ac:dyDescent="0.2">
      <c r="AM11373" s="61"/>
      <c r="AN11373" s="61"/>
      <c r="AO11373" s="171"/>
      <c r="AP11373" s="61"/>
      <c r="AQ11373" s="61"/>
      <c r="AR11373" s="61"/>
      <c r="AS11373" s="61"/>
      <c r="AT11373" s="61"/>
      <c r="AU11373" s="61"/>
      <c r="AV11373" s="61"/>
      <c r="AW11373" s="61"/>
      <c r="AX11373" s="61"/>
      <c r="AY11373" s="61"/>
      <c r="AZ11373" s="61"/>
      <c r="BA11373" s="61"/>
    </row>
    <row r="11374" spans="39:53" x14ac:dyDescent="0.2">
      <c r="AM11374" s="61"/>
      <c r="AN11374" s="61"/>
      <c r="AO11374" s="171"/>
      <c r="AP11374" s="61"/>
      <c r="AQ11374" s="61"/>
      <c r="AR11374" s="61"/>
      <c r="AS11374" s="61"/>
      <c r="AT11374" s="61"/>
      <c r="AU11374" s="61"/>
      <c r="AV11374" s="61"/>
      <c r="AW11374" s="61"/>
      <c r="AX11374" s="61"/>
      <c r="AY11374" s="61"/>
      <c r="AZ11374" s="61"/>
      <c r="BA11374" s="61"/>
    </row>
    <row r="11375" spans="39:53" x14ac:dyDescent="0.2">
      <c r="AM11375" s="61"/>
      <c r="AN11375" s="61"/>
      <c r="AO11375" s="171"/>
      <c r="AP11375" s="61"/>
      <c r="AQ11375" s="61"/>
      <c r="AR11375" s="61"/>
      <c r="AS11375" s="61"/>
      <c r="AT11375" s="61"/>
      <c r="AU11375" s="61"/>
      <c r="AV11375" s="61"/>
      <c r="AW11375" s="61"/>
      <c r="AX11375" s="61"/>
      <c r="AY11375" s="61"/>
      <c r="AZ11375" s="61"/>
      <c r="BA11375" s="61"/>
    </row>
    <row r="11376" spans="39:53" x14ac:dyDescent="0.2">
      <c r="AM11376" s="61"/>
      <c r="AN11376" s="61"/>
      <c r="AO11376" s="171"/>
      <c r="AP11376" s="61"/>
      <c r="AQ11376" s="61"/>
      <c r="AR11376" s="61"/>
      <c r="AS11376" s="61"/>
      <c r="AT11376" s="61"/>
      <c r="AU11376" s="61"/>
      <c r="AV11376" s="61"/>
      <c r="AW11376" s="61"/>
      <c r="AX11376" s="61"/>
      <c r="AY11376" s="61"/>
      <c r="AZ11376" s="61"/>
      <c r="BA11376" s="61"/>
    </row>
    <row r="11377" spans="39:53" x14ac:dyDescent="0.2">
      <c r="AM11377" s="61"/>
      <c r="AN11377" s="61"/>
      <c r="AO11377" s="171"/>
      <c r="AP11377" s="61"/>
      <c r="AQ11377" s="61"/>
      <c r="AR11377" s="61"/>
      <c r="AS11377" s="61"/>
      <c r="AT11377" s="61"/>
      <c r="AU11377" s="61"/>
      <c r="AV11377" s="61"/>
      <c r="AW11377" s="61"/>
      <c r="AX11377" s="61"/>
      <c r="AY11377" s="61"/>
      <c r="AZ11377" s="61"/>
      <c r="BA11377" s="61"/>
    </row>
    <row r="11378" spans="39:53" x14ac:dyDescent="0.2">
      <c r="AM11378" s="61"/>
      <c r="AN11378" s="61"/>
      <c r="AO11378" s="171"/>
      <c r="AP11378" s="61"/>
      <c r="AQ11378" s="61"/>
      <c r="AR11378" s="61"/>
      <c r="AS11378" s="61"/>
      <c r="AT11378" s="61"/>
      <c r="AU11378" s="61"/>
      <c r="AV11378" s="61"/>
      <c r="AW11378" s="61"/>
      <c r="AX11378" s="61"/>
      <c r="AY11378" s="61"/>
      <c r="AZ11378" s="61"/>
      <c r="BA11378" s="61"/>
    </row>
    <row r="11379" spans="39:53" x14ac:dyDescent="0.2">
      <c r="AM11379" s="61"/>
      <c r="AN11379" s="61"/>
      <c r="AO11379" s="171"/>
      <c r="AP11379" s="61"/>
      <c r="AQ11379" s="61"/>
      <c r="AR11379" s="61"/>
      <c r="AS11379" s="61"/>
      <c r="AT11379" s="61"/>
      <c r="AU11379" s="61"/>
      <c r="AV11379" s="61"/>
      <c r="AW11379" s="61"/>
      <c r="AX11379" s="61"/>
      <c r="AY11379" s="61"/>
      <c r="AZ11379" s="61"/>
      <c r="BA11379" s="61"/>
    </row>
    <row r="11380" spans="39:53" x14ac:dyDescent="0.2">
      <c r="AM11380" s="61"/>
      <c r="AN11380" s="61"/>
      <c r="AO11380" s="171"/>
      <c r="AP11380" s="61"/>
      <c r="AQ11380" s="61"/>
      <c r="AR11380" s="61"/>
      <c r="AS11380" s="61"/>
      <c r="AT11380" s="61"/>
      <c r="AU11380" s="61"/>
      <c r="AV11380" s="61"/>
      <c r="AW11380" s="61"/>
      <c r="AX11380" s="61"/>
      <c r="AY11380" s="61"/>
      <c r="AZ11380" s="61"/>
      <c r="BA11380" s="61"/>
    </row>
    <row r="11381" spans="39:53" x14ac:dyDescent="0.2">
      <c r="AM11381" s="61"/>
      <c r="AN11381" s="61"/>
      <c r="AO11381" s="171"/>
      <c r="AP11381" s="61"/>
      <c r="AQ11381" s="61"/>
      <c r="AR11381" s="61"/>
      <c r="AS11381" s="61"/>
      <c r="AT11381" s="61"/>
      <c r="AU11381" s="61"/>
      <c r="AV11381" s="61"/>
      <c r="AW11381" s="61"/>
      <c r="AX11381" s="61"/>
      <c r="AY11381" s="61"/>
      <c r="AZ11381" s="61"/>
      <c r="BA11381" s="61"/>
    </row>
    <row r="11382" spans="39:53" x14ac:dyDescent="0.2">
      <c r="AM11382" s="61"/>
      <c r="AN11382" s="61"/>
      <c r="AO11382" s="171"/>
      <c r="AP11382" s="61"/>
      <c r="AQ11382" s="61"/>
      <c r="AR11382" s="61"/>
      <c r="AS11382" s="61"/>
      <c r="AT11382" s="61"/>
      <c r="AU11382" s="61"/>
      <c r="AV11382" s="61"/>
      <c r="AW11382" s="61"/>
      <c r="AX11382" s="61"/>
      <c r="AY11382" s="61"/>
      <c r="AZ11382" s="61"/>
      <c r="BA11382" s="61"/>
    </row>
    <row r="11383" spans="39:53" x14ac:dyDescent="0.2">
      <c r="AM11383" s="61"/>
      <c r="AN11383" s="61"/>
      <c r="AO11383" s="171"/>
      <c r="AP11383" s="61"/>
      <c r="AQ11383" s="61"/>
      <c r="AR11383" s="61"/>
      <c r="AS11383" s="61"/>
      <c r="AT11383" s="61"/>
      <c r="AU11383" s="61"/>
      <c r="AV11383" s="61"/>
      <c r="AW11383" s="61"/>
      <c r="AX11383" s="61"/>
      <c r="AY11383" s="61"/>
      <c r="AZ11383" s="61"/>
      <c r="BA11383" s="61"/>
    </row>
    <row r="11384" spans="39:53" x14ac:dyDescent="0.2">
      <c r="AM11384" s="61"/>
      <c r="AN11384" s="61"/>
      <c r="AO11384" s="171"/>
      <c r="AP11384" s="61"/>
      <c r="AQ11384" s="61"/>
      <c r="AR11384" s="61"/>
      <c r="AS11384" s="61"/>
      <c r="AT11384" s="61"/>
      <c r="AU11384" s="61"/>
      <c r="AV11384" s="61"/>
      <c r="AW11384" s="61"/>
      <c r="AX11384" s="61"/>
      <c r="AY11384" s="61"/>
      <c r="AZ11384" s="61"/>
      <c r="BA11384" s="61"/>
    </row>
    <row r="11385" spans="39:53" x14ac:dyDescent="0.2">
      <c r="AM11385" s="61"/>
      <c r="AN11385" s="61"/>
      <c r="AO11385" s="171"/>
      <c r="AP11385" s="61"/>
      <c r="AQ11385" s="61"/>
      <c r="AR11385" s="61"/>
      <c r="AS11385" s="61"/>
      <c r="AT11385" s="61"/>
      <c r="AU11385" s="61"/>
      <c r="AV11385" s="61"/>
      <c r="AW11385" s="61"/>
      <c r="AX11385" s="61"/>
      <c r="AY11385" s="61"/>
      <c r="AZ11385" s="61"/>
      <c r="BA11385" s="61"/>
    </row>
    <row r="11386" spans="39:53" x14ac:dyDescent="0.2">
      <c r="AM11386" s="61"/>
      <c r="AN11386" s="61"/>
      <c r="AO11386" s="171"/>
      <c r="AP11386" s="61"/>
      <c r="AQ11386" s="61"/>
      <c r="AR11386" s="61"/>
      <c r="AS11386" s="61"/>
      <c r="AT11386" s="61"/>
      <c r="AU11386" s="61"/>
      <c r="AV11386" s="61"/>
      <c r="AW11386" s="61"/>
      <c r="AX11386" s="61"/>
      <c r="AY11386" s="61"/>
      <c r="AZ11386" s="61"/>
      <c r="BA11386" s="61"/>
    </row>
    <row r="11387" spans="39:53" x14ac:dyDescent="0.2">
      <c r="AM11387" s="61"/>
      <c r="AN11387" s="61"/>
      <c r="AO11387" s="171"/>
      <c r="AP11387" s="61"/>
      <c r="AQ11387" s="61"/>
      <c r="AR11387" s="61"/>
      <c r="AS11387" s="61"/>
      <c r="AT11387" s="61"/>
      <c r="AU11387" s="61"/>
      <c r="AV11387" s="61"/>
      <c r="AW11387" s="61"/>
      <c r="AX11387" s="61"/>
      <c r="AY11387" s="61"/>
      <c r="AZ11387" s="61"/>
      <c r="BA11387" s="61"/>
    </row>
    <row r="11388" spans="39:53" x14ac:dyDescent="0.2">
      <c r="AM11388" s="61"/>
      <c r="AN11388" s="61"/>
      <c r="AO11388" s="171"/>
      <c r="AP11388" s="61"/>
      <c r="AQ11388" s="61"/>
      <c r="AR11388" s="61"/>
      <c r="AS11388" s="61"/>
      <c r="AT11388" s="61"/>
      <c r="AU11388" s="61"/>
      <c r="AV11388" s="61"/>
      <c r="AW11388" s="61"/>
      <c r="AX11388" s="61"/>
      <c r="AY11388" s="61"/>
      <c r="AZ11388" s="61"/>
      <c r="BA11388" s="61"/>
    </row>
    <row r="11389" spans="39:53" x14ac:dyDescent="0.2">
      <c r="AM11389" s="61"/>
      <c r="AN11389" s="61"/>
      <c r="AO11389" s="171"/>
      <c r="AP11389" s="61"/>
      <c r="AQ11389" s="61"/>
      <c r="AR11389" s="61"/>
      <c r="AS11389" s="61"/>
      <c r="AT11389" s="61"/>
      <c r="AU11389" s="61"/>
      <c r="AV11389" s="61"/>
      <c r="AW11389" s="61"/>
      <c r="AX11389" s="61"/>
      <c r="AY11389" s="61"/>
      <c r="AZ11389" s="61"/>
      <c r="BA11389" s="61"/>
    </row>
    <row r="11390" spans="39:53" x14ac:dyDescent="0.2">
      <c r="AM11390" s="61"/>
      <c r="AN11390" s="61"/>
      <c r="AO11390" s="171"/>
      <c r="AP11390" s="61"/>
      <c r="AQ11390" s="61"/>
      <c r="AR11390" s="61"/>
      <c r="AS11390" s="61"/>
      <c r="AT11390" s="61"/>
      <c r="AU11390" s="61"/>
      <c r="AV11390" s="61"/>
      <c r="AW11390" s="61"/>
      <c r="AX11390" s="61"/>
      <c r="AY11390" s="61"/>
      <c r="AZ11390" s="61"/>
      <c r="BA11390" s="61"/>
    </row>
    <row r="11391" spans="39:53" x14ac:dyDescent="0.2">
      <c r="AM11391" s="61"/>
      <c r="AN11391" s="61"/>
      <c r="AO11391" s="171"/>
      <c r="AP11391" s="61"/>
      <c r="AQ11391" s="61"/>
      <c r="AR11391" s="61"/>
      <c r="AS11391" s="61"/>
      <c r="AT11391" s="61"/>
      <c r="AU11391" s="61"/>
      <c r="AV11391" s="61"/>
      <c r="AW11391" s="61"/>
      <c r="AX11391" s="61"/>
      <c r="AY11391" s="61"/>
      <c r="AZ11391" s="61"/>
      <c r="BA11391" s="61"/>
    </row>
    <row r="11392" spans="39:53" x14ac:dyDescent="0.2">
      <c r="AM11392" s="61"/>
      <c r="AN11392" s="61"/>
      <c r="AO11392" s="171"/>
      <c r="AP11392" s="61"/>
      <c r="AQ11392" s="61"/>
      <c r="AR11392" s="61"/>
      <c r="AS11392" s="61"/>
      <c r="AT11392" s="61"/>
      <c r="AU11392" s="61"/>
      <c r="AV11392" s="61"/>
      <c r="AW11392" s="61"/>
      <c r="AX11392" s="61"/>
      <c r="AY11392" s="61"/>
      <c r="AZ11392" s="61"/>
      <c r="BA11392" s="61"/>
    </row>
    <row r="11393" spans="39:53" x14ac:dyDescent="0.2">
      <c r="AM11393" s="61"/>
      <c r="AN11393" s="61"/>
      <c r="AO11393" s="171"/>
      <c r="AP11393" s="61"/>
      <c r="AQ11393" s="61"/>
      <c r="AR11393" s="61"/>
      <c r="AS11393" s="61"/>
      <c r="AT11393" s="61"/>
      <c r="AU11393" s="61"/>
      <c r="AV11393" s="61"/>
      <c r="AW11393" s="61"/>
      <c r="AX11393" s="61"/>
      <c r="AY11393" s="61"/>
      <c r="AZ11393" s="61"/>
      <c r="BA11393" s="61"/>
    </row>
    <row r="11394" spans="39:53" x14ac:dyDescent="0.2">
      <c r="AM11394" s="61"/>
      <c r="AN11394" s="61"/>
      <c r="AO11394" s="171"/>
      <c r="AP11394" s="61"/>
      <c r="AQ11394" s="61"/>
      <c r="AR11394" s="61"/>
      <c r="AS11394" s="61"/>
      <c r="AT11394" s="61"/>
      <c r="AU11394" s="61"/>
      <c r="AV11394" s="61"/>
      <c r="AW11394" s="61"/>
      <c r="AX11394" s="61"/>
      <c r="AY11394" s="61"/>
      <c r="AZ11394" s="61"/>
      <c r="BA11394" s="61"/>
    </row>
    <row r="11395" spans="39:53" x14ac:dyDescent="0.2">
      <c r="AM11395" s="61"/>
      <c r="AN11395" s="61"/>
      <c r="AO11395" s="171"/>
      <c r="AP11395" s="61"/>
      <c r="AQ11395" s="61"/>
      <c r="AR11395" s="61"/>
      <c r="AS11395" s="61"/>
      <c r="AT11395" s="61"/>
      <c r="AU11395" s="61"/>
      <c r="AV11395" s="61"/>
      <c r="AW11395" s="61"/>
      <c r="AX11395" s="61"/>
      <c r="AY11395" s="61"/>
      <c r="AZ11395" s="61"/>
      <c r="BA11395" s="61"/>
    </row>
    <row r="11396" spans="39:53" x14ac:dyDescent="0.2">
      <c r="AM11396" s="61"/>
      <c r="AN11396" s="61"/>
      <c r="AO11396" s="171"/>
      <c r="AP11396" s="61"/>
      <c r="AQ11396" s="61"/>
      <c r="AR11396" s="61"/>
      <c r="AS11396" s="61"/>
      <c r="AT11396" s="61"/>
      <c r="AU11396" s="61"/>
      <c r="AV11396" s="61"/>
      <c r="AW11396" s="61"/>
      <c r="AX11396" s="61"/>
      <c r="AY11396" s="61"/>
      <c r="AZ11396" s="61"/>
      <c r="BA11396" s="61"/>
    </row>
    <row r="11397" spans="39:53" x14ac:dyDescent="0.2">
      <c r="AM11397" s="61"/>
      <c r="AN11397" s="61"/>
      <c r="AO11397" s="171"/>
      <c r="AP11397" s="61"/>
      <c r="AQ11397" s="61"/>
      <c r="AR11397" s="61"/>
      <c r="AS11397" s="61"/>
      <c r="AT11397" s="61"/>
      <c r="AU11397" s="61"/>
      <c r="AV11397" s="61"/>
      <c r="AW11397" s="61"/>
      <c r="AX11397" s="61"/>
      <c r="AY11397" s="61"/>
      <c r="AZ11397" s="61"/>
      <c r="BA11397" s="61"/>
    </row>
    <row r="11398" spans="39:53" x14ac:dyDescent="0.2">
      <c r="AM11398" s="61"/>
      <c r="AN11398" s="61"/>
      <c r="AO11398" s="171"/>
      <c r="AP11398" s="61"/>
      <c r="AQ11398" s="61"/>
      <c r="AR11398" s="61"/>
      <c r="AS11398" s="61"/>
      <c r="AT11398" s="61"/>
      <c r="AU11398" s="61"/>
      <c r="AV11398" s="61"/>
      <c r="AW11398" s="61"/>
      <c r="AX11398" s="61"/>
      <c r="AY11398" s="61"/>
      <c r="AZ11398" s="61"/>
      <c r="BA11398" s="61"/>
    </row>
    <row r="11399" spans="39:53" x14ac:dyDescent="0.2">
      <c r="AM11399" s="61"/>
      <c r="AN11399" s="61"/>
      <c r="AO11399" s="171"/>
      <c r="AP11399" s="61"/>
      <c r="AQ11399" s="61"/>
      <c r="AR11399" s="61"/>
      <c r="AS11399" s="61"/>
      <c r="AT11399" s="61"/>
      <c r="AU11399" s="61"/>
      <c r="AV11399" s="61"/>
      <c r="AW11399" s="61"/>
      <c r="AX11399" s="61"/>
      <c r="AY11399" s="61"/>
      <c r="AZ11399" s="61"/>
      <c r="BA11399" s="61"/>
    </row>
    <row r="11400" spans="39:53" x14ac:dyDescent="0.2">
      <c r="AM11400" s="61"/>
      <c r="AN11400" s="61"/>
      <c r="AO11400" s="171"/>
      <c r="AP11400" s="61"/>
      <c r="AQ11400" s="61"/>
      <c r="AR11400" s="61"/>
      <c r="AS11400" s="61"/>
      <c r="AT11400" s="61"/>
      <c r="AU11400" s="61"/>
      <c r="AV11400" s="61"/>
      <c r="AW11400" s="61"/>
      <c r="AX11400" s="61"/>
      <c r="AY11400" s="61"/>
      <c r="AZ11400" s="61"/>
      <c r="BA11400" s="61"/>
    </row>
    <row r="11401" spans="39:53" x14ac:dyDescent="0.2">
      <c r="AM11401" s="61"/>
      <c r="AN11401" s="61"/>
      <c r="AO11401" s="171"/>
      <c r="AP11401" s="61"/>
      <c r="AQ11401" s="61"/>
      <c r="AR11401" s="61"/>
      <c r="AS11401" s="61"/>
      <c r="AT11401" s="61"/>
      <c r="AU11401" s="61"/>
      <c r="AV11401" s="61"/>
      <c r="AW11401" s="61"/>
      <c r="AX11401" s="61"/>
      <c r="AY11401" s="61"/>
      <c r="AZ11401" s="61"/>
      <c r="BA11401" s="61"/>
    </row>
    <row r="11402" spans="39:53" x14ac:dyDescent="0.2">
      <c r="AM11402" s="61"/>
      <c r="AN11402" s="61"/>
      <c r="AO11402" s="171"/>
      <c r="AP11402" s="61"/>
      <c r="AQ11402" s="61"/>
      <c r="AR11402" s="61"/>
      <c r="AS11402" s="61"/>
      <c r="AT11402" s="61"/>
      <c r="AU11402" s="61"/>
      <c r="AV11402" s="61"/>
      <c r="AW11402" s="61"/>
      <c r="AX11402" s="61"/>
      <c r="AY11402" s="61"/>
      <c r="AZ11402" s="61"/>
      <c r="BA11402" s="61"/>
    </row>
    <row r="11403" spans="39:53" x14ac:dyDescent="0.2">
      <c r="AM11403" s="61"/>
      <c r="AN11403" s="61"/>
      <c r="AO11403" s="171"/>
      <c r="AP11403" s="61"/>
      <c r="AQ11403" s="61"/>
      <c r="AR11403" s="61"/>
      <c r="AS11403" s="61"/>
      <c r="AT11403" s="61"/>
      <c r="AU11403" s="61"/>
      <c r="AV11403" s="61"/>
      <c r="AW11403" s="61"/>
      <c r="AX11403" s="61"/>
      <c r="AY11403" s="61"/>
      <c r="AZ11403" s="61"/>
      <c r="BA11403" s="61"/>
    </row>
    <row r="11404" spans="39:53" x14ac:dyDescent="0.2">
      <c r="AM11404" s="61"/>
      <c r="AN11404" s="61"/>
      <c r="AO11404" s="171"/>
      <c r="AP11404" s="61"/>
      <c r="AQ11404" s="61"/>
      <c r="AR11404" s="61"/>
      <c r="AS11404" s="61"/>
      <c r="AT11404" s="61"/>
      <c r="AU11404" s="61"/>
      <c r="AV11404" s="61"/>
      <c r="AW11404" s="61"/>
      <c r="AX11404" s="61"/>
      <c r="AY11404" s="61"/>
      <c r="AZ11404" s="61"/>
      <c r="BA11404" s="61"/>
    </row>
    <row r="11405" spans="39:53" x14ac:dyDescent="0.2">
      <c r="AM11405" s="61"/>
      <c r="AN11405" s="61"/>
      <c r="AO11405" s="171"/>
      <c r="AP11405" s="61"/>
      <c r="AQ11405" s="61"/>
      <c r="AR11405" s="61"/>
      <c r="AS11405" s="61"/>
      <c r="AT11405" s="61"/>
      <c r="AU11405" s="61"/>
      <c r="AV11405" s="61"/>
      <c r="AW11405" s="61"/>
      <c r="AX11405" s="61"/>
      <c r="AY11405" s="61"/>
      <c r="AZ11405" s="61"/>
      <c r="BA11405" s="61"/>
    </row>
    <row r="11406" spans="39:53" x14ac:dyDescent="0.2">
      <c r="AM11406" s="61"/>
      <c r="AN11406" s="61"/>
      <c r="AO11406" s="171"/>
      <c r="AP11406" s="61"/>
      <c r="AQ11406" s="61"/>
      <c r="AR11406" s="61"/>
      <c r="AS11406" s="61"/>
      <c r="AT11406" s="61"/>
      <c r="AU11406" s="61"/>
      <c r="AV11406" s="61"/>
      <c r="AW11406" s="61"/>
      <c r="AX11406" s="61"/>
      <c r="AY11406" s="61"/>
      <c r="AZ11406" s="61"/>
      <c r="BA11406" s="61"/>
    </row>
    <row r="11407" spans="39:53" x14ac:dyDescent="0.2">
      <c r="AM11407" s="61"/>
      <c r="AN11407" s="61"/>
      <c r="AO11407" s="171"/>
      <c r="AP11407" s="61"/>
      <c r="AQ11407" s="61"/>
      <c r="AR11407" s="61"/>
      <c r="AS11407" s="61"/>
      <c r="AT11407" s="61"/>
      <c r="AU11407" s="61"/>
      <c r="AV11407" s="61"/>
      <c r="AW11407" s="61"/>
      <c r="AX11407" s="61"/>
      <c r="AY11407" s="61"/>
      <c r="AZ11407" s="61"/>
      <c r="BA11407" s="61"/>
    </row>
    <row r="11408" spans="39:53" x14ac:dyDescent="0.2">
      <c r="AM11408" s="61"/>
      <c r="AN11408" s="61"/>
      <c r="AO11408" s="171"/>
      <c r="AP11408" s="61"/>
      <c r="AQ11408" s="61"/>
      <c r="AR11408" s="61"/>
      <c r="AS11408" s="61"/>
      <c r="AT11408" s="61"/>
      <c r="AU11408" s="61"/>
      <c r="AV11408" s="61"/>
      <c r="AW11408" s="61"/>
      <c r="AX11408" s="61"/>
      <c r="AY11408" s="61"/>
      <c r="AZ11408" s="61"/>
      <c r="BA11408" s="61"/>
    </row>
    <row r="11409" spans="39:53" x14ac:dyDescent="0.2">
      <c r="AM11409" s="61"/>
      <c r="AN11409" s="61"/>
      <c r="AO11409" s="171"/>
      <c r="AP11409" s="61"/>
      <c r="AQ11409" s="61"/>
      <c r="AR11409" s="61"/>
      <c r="AS11409" s="61"/>
      <c r="AT11409" s="61"/>
      <c r="AU11409" s="61"/>
      <c r="AV11409" s="61"/>
      <c r="AW11409" s="61"/>
      <c r="AX11409" s="61"/>
      <c r="AY11409" s="61"/>
      <c r="AZ11409" s="61"/>
      <c r="BA11409" s="61"/>
    </row>
    <row r="11410" spans="39:53" x14ac:dyDescent="0.2">
      <c r="AM11410" s="61"/>
      <c r="AN11410" s="61"/>
      <c r="AO11410" s="171"/>
      <c r="AP11410" s="61"/>
      <c r="AQ11410" s="61"/>
      <c r="AR11410" s="61"/>
      <c r="AS11410" s="61"/>
      <c r="AT11410" s="61"/>
      <c r="AU11410" s="61"/>
      <c r="AV11410" s="61"/>
      <c r="AW11410" s="61"/>
      <c r="AX11410" s="61"/>
      <c r="AY11410" s="61"/>
      <c r="AZ11410" s="61"/>
      <c r="BA11410" s="61"/>
    </row>
    <row r="11411" spans="39:53" x14ac:dyDescent="0.2">
      <c r="AM11411" s="61"/>
      <c r="AN11411" s="61"/>
      <c r="AO11411" s="171"/>
      <c r="AP11411" s="61"/>
      <c r="AQ11411" s="61"/>
      <c r="AR11411" s="61"/>
      <c r="AS11411" s="61"/>
      <c r="AT11411" s="61"/>
      <c r="AU11411" s="61"/>
      <c r="AV11411" s="61"/>
      <c r="AW11411" s="61"/>
      <c r="AX11411" s="61"/>
      <c r="AY11411" s="61"/>
      <c r="AZ11411" s="61"/>
      <c r="BA11411" s="61"/>
    </row>
    <row r="11412" spans="39:53" x14ac:dyDescent="0.2">
      <c r="AM11412" s="61"/>
      <c r="AN11412" s="61"/>
      <c r="AO11412" s="171"/>
      <c r="AP11412" s="61"/>
      <c r="AQ11412" s="61"/>
      <c r="AR11412" s="61"/>
      <c r="AS11412" s="61"/>
      <c r="AT11412" s="61"/>
      <c r="AU11412" s="61"/>
      <c r="AV11412" s="61"/>
      <c r="AW11412" s="61"/>
      <c r="AX11412" s="61"/>
      <c r="AY11412" s="61"/>
      <c r="AZ11412" s="61"/>
      <c r="BA11412" s="61"/>
    </row>
    <row r="11413" spans="39:53" x14ac:dyDescent="0.2">
      <c r="AM11413" s="61"/>
      <c r="AN11413" s="61"/>
      <c r="AO11413" s="171"/>
      <c r="AP11413" s="61"/>
      <c r="AQ11413" s="61"/>
      <c r="AR11413" s="61"/>
      <c r="AS11413" s="61"/>
      <c r="AT11413" s="61"/>
      <c r="AU11413" s="61"/>
      <c r="AV11413" s="61"/>
      <c r="AW11413" s="61"/>
      <c r="AX11413" s="61"/>
      <c r="AY11413" s="61"/>
      <c r="AZ11413" s="61"/>
      <c r="BA11413" s="61"/>
    </row>
    <row r="11414" spans="39:53" x14ac:dyDescent="0.2">
      <c r="AM11414" s="61"/>
      <c r="AN11414" s="61"/>
      <c r="AO11414" s="171"/>
      <c r="AP11414" s="61"/>
      <c r="AQ11414" s="61"/>
      <c r="AR11414" s="61"/>
      <c r="AS11414" s="61"/>
      <c r="AT11414" s="61"/>
      <c r="AU11414" s="61"/>
      <c r="AV11414" s="61"/>
      <c r="AW11414" s="61"/>
      <c r="AX11414" s="61"/>
      <c r="AY11414" s="61"/>
      <c r="AZ11414" s="61"/>
      <c r="BA11414" s="61"/>
    </row>
    <row r="11415" spans="39:53" x14ac:dyDescent="0.2">
      <c r="AM11415" s="61"/>
      <c r="AN11415" s="61"/>
      <c r="AO11415" s="171"/>
      <c r="AP11415" s="61"/>
      <c r="AQ11415" s="61"/>
      <c r="AR11415" s="61"/>
      <c r="AS11415" s="61"/>
      <c r="AT11415" s="61"/>
      <c r="AU11415" s="61"/>
      <c r="AV11415" s="61"/>
      <c r="AW11415" s="61"/>
      <c r="AX11415" s="61"/>
      <c r="AY11415" s="61"/>
      <c r="AZ11415" s="61"/>
      <c r="BA11415" s="61"/>
    </row>
    <row r="11416" spans="39:53" x14ac:dyDescent="0.2">
      <c r="AM11416" s="61"/>
      <c r="AN11416" s="61"/>
      <c r="AO11416" s="171"/>
      <c r="AP11416" s="61"/>
      <c r="AQ11416" s="61"/>
      <c r="AR11416" s="61"/>
      <c r="AS11416" s="61"/>
      <c r="AT11416" s="61"/>
      <c r="AU11416" s="61"/>
      <c r="AV11416" s="61"/>
      <c r="AW11416" s="61"/>
      <c r="AX11416" s="61"/>
      <c r="AY11416" s="61"/>
      <c r="AZ11416" s="61"/>
      <c r="BA11416" s="61"/>
    </row>
    <row r="11417" spans="39:53" x14ac:dyDescent="0.2">
      <c r="AM11417" s="61"/>
      <c r="AN11417" s="61"/>
      <c r="AO11417" s="171"/>
      <c r="AP11417" s="61"/>
      <c r="AQ11417" s="61"/>
      <c r="AR11417" s="61"/>
      <c r="AS11417" s="61"/>
      <c r="AT11417" s="61"/>
      <c r="AU11417" s="61"/>
      <c r="AV11417" s="61"/>
      <c r="AW11417" s="61"/>
      <c r="AX11417" s="61"/>
      <c r="AY11417" s="61"/>
      <c r="AZ11417" s="61"/>
      <c r="BA11417" s="61"/>
    </row>
    <row r="11418" spans="39:53" x14ac:dyDescent="0.2">
      <c r="AM11418" s="61"/>
      <c r="AN11418" s="61"/>
      <c r="AO11418" s="171"/>
      <c r="AP11418" s="61"/>
      <c r="AQ11418" s="61"/>
      <c r="AR11418" s="61"/>
      <c r="AS11418" s="61"/>
      <c r="AT11418" s="61"/>
      <c r="AU11418" s="61"/>
      <c r="AV11418" s="61"/>
      <c r="AW11418" s="61"/>
      <c r="AX11418" s="61"/>
      <c r="AY11418" s="61"/>
      <c r="AZ11418" s="61"/>
      <c r="BA11418" s="61"/>
    </row>
    <row r="11419" spans="39:53" x14ac:dyDescent="0.2">
      <c r="AM11419" s="61"/>
      <c r="AN11419" s="61"/>
      <c r="AO11419" s="171"/>
      <c r="AP11419" s="61"/>
      <c r="AQ11419" s="61"/>
      <c r="AR11419" s="61"/>
      <c r="AS11419" s="61"/>
      <c r="AT11419" s="61"/>
      <c r="AU11419" s="61"/>
      <c r="AV11419" s="61"/>
      <c r="AW11419" s="61"/>
      <c r="AX11419" s="61"/>
      <c r="AY11419" s="61"/>
      <c r="AZ11419" s="61"/>
      <c r="BA11419" s="61"/>
    </row>
    <row r="11420" spans="39:53" x14ac:dyDescent="0.2">
      <c r="AM11420" s="61"/>
      <c r="AN11420" s="61"/>
      <c r="AO11420" s="171"/>
      <c r="AP11420" s="61"/>
      <c r="AQ11420" s="61"/>
      <c r="AR11420" s="61"/>
      <c r="AS11420" s="61"/>
      <c r="AT11420" s="61"/>
      <c r="AU11420" s="61"/>
      <c r="AV11420" s="61"/>
      <c r="AW11420" s="61"/>
      <c r="AX11420" s="61"/>
      <c r="AY11420" s="61"/>
      <c r="AZ11420" s="61"/>
      <c r="BA11420" s="61"/>
    </row>
    <row r="11421" spans="39:53" x14ac:dyDescent="0.2">
      <c r="AM11421" s="61"/>
      <c r="AN11421" s="61"/>
      <c r="AO11421" s="171"/>
      <c r="AP11421" s="61"/>
      <c r="AQ11421" s="61"/>
      <c r="AR11421" s="61"/>
      <c r="AS11421" s="61"/>
      <c r="AT11421" s="61"/>
      <c r="AU11421" s="61"/>
      <c r="AV11421" s="61"/>
      <c r="AW11421" s="61"/>
      <c r="AX11421" s="61"/>
      <c r="AY11421" s="61"/>
      <c r="AZ11421" s="61"/>
      <c r="BA11421" s="61"/>
    </row>
    <row r="11422" spans="39:53" x14ac:dyDescent="0.2">
      <c r="AM11422" s="61"/>
      <c r="AN11422" s="61"/>
      <c r="AO11422" s="171"/>
      <c r="AP11422" s="61"/>
      <c r="AQ11422" s="61"/>
      <c r="AR11422" s="61"/>
      <c r="AS11422" s="61"/>
      <c r="AT11422" s="61"/>
      <c r="AU11422" s="61"/>
      <c r="AV11422" s="61"/>
      <c r="AW11422" s="61"/>
      <c r="AX11422" s="61"/>
      <c r="AY11422" s="61"/>
      <c r="AZ11422" s="61"/>
      <c r="BA11422" s="61"/>
    </row>
    <row r="11423" spans="39:53" x14ac:dyDescent="0.2">
      <c r="AM11423" s="61"/>
      <c r="AN11423" s="61"/>
      <c r="AO11423" s="171"/>
      <c r="AP11423" s="61"/>
      <c r="AQ11423" s="61"/>
      <c r="AR11423" s="61"/>
      <c r="AS11423" s="61"/>
      <c r="AT11423" s="61"/>
      <c r="AU11423" s="61"/>
      <c r="AV11423" s="61"/>
      <c r="AW11423" s="61"/>
      <c r="AX11423" s="61"/>
      <c r="AY11423" s="61"/>
      <c r="AZ11423" s="61"/>
      <c r="BA11423" s="61"/>
    </row>
    <row r="11424" spans="39:53" x14ac:dyDescent="0.2">
      <c r="AM11424" s="61"/>
      <c r="AN11424" s="61"/>
      <c r="AO11424" s="171"/>
      <c r="AP11424" s="61"/>
      <c r="AQ11424" s="61"/>
      <c r="AR11424" s="61"/>
      <c r="AS11424" s="61"/>
      <c r="AT11424" s="61"/>
      <c r="AU11424" s="61"/>
      <c r="AV11424" s="61"/>
      <c r="AW11424" s="61"/>
      <c r="AX11424" s="61"/>
      <c r="AY11424" s="61"/>
      <c r="AZ11424" s="61"/>
      <c r="BA11424" s="61"/>
    </row>
    <row r="11425" spans="39:53" x14ac:dyDescent="0.2">
      <c r="AM11425" s="61"/>
      <c r="AN11425" s="61"/>
      <c r="AO11425" s="171"/>
      <c r="AP11425" s="61"/>
      <c r="AQ11425" s="61"/>
      <c r="AR11425" s="61"/>
      <c r="AS11425" s="61"/>
      <c r="AT11425" s="61"/>
      <c r="AU11425" s="61"/>
      <c r="AV11425" s="61"/>
      <c r="AW11425" s="61"/>
      <c r="AX11425" s="61"/>
      <c r="AY11425" s="61"/>
      <c r="AZ11425" s="61"/>
      <c r="BA11425" s="61"/>
    </row>
    <row r="11426" spans="39:53" x14ac:dyDescent="0.2">
      <c r="AM11426" s="61"/>
      <c r="AN11426" s="61"/>
      <c r="AO11426" s="171"/>
      <c r="AP11426" s="61"/>
      <c r="AQ11426" s="61"/>
      <c r="AR11426" s="61"/>
      <c r="AS11426" s="61"/>
      <c r="AT11426" s="61"/>
      <c r="AU11426" s="61"/>
      <c r="AV11426" s="61"/>
      <c r="AW11426" s="61"/>
      <c r="AX11426" s="61"/>
      <c r="AY11426" s="61"/>
      <c r="AZ11426" s="61"/>
      <c r="BA11426" s="61"/>
    </row>
    <row r="11427" spans="39:53" x14ac:dyDescent="0.2">
      <c r="AM11427" s="61"/>
      <c r="AN11427" s="61"/>
      <c r="AO11427" s="171"/>
      <c r="AP11427" s="61"/>
      <c r="AQ11427" s="61"/>
      <c r="AR11427" s="61"/>
      <c r="AS11427" s="61"/>
      <c r="AT11427" s="61"/>
      <c r="AU11427" s="61"/>
      <c r="AV11427" s="61"/>
      <c r="AW11427" s="61"/>
      <c r="AX11427" s="61"/>
      <c r="AY11427" s="61"/>
      <c r="AZ11427" s="61"/>
      <c r="BA11427" s="61"/>
    </row>
    <row r="11428" spans="39:53" x14ac:dyDescent="0.2">
      <c r="AM11428" s="61"/>
      <c r="AN11428" s="61"/>
      <c r="AO11428" s="171"/>
      <c r="AP11428" s="61"/>
      <c r="AQ11428" s="61"/>
      <c r="AR11428" s="61"/>
      <c r="AS11428" s="61"/>
      <c r="AT11428" s="61"/>
      <c r="AU11428" s="61"/>
      <c r="AV11428" s="61"/>
      <c r="AW11428" s="61"/>
      <c r="AX11428" s="61"/>
      <c r="AY11428" s="61"/>
      <c r="AZ11428" s="61"/>
      <c r="BA11428" s="61"/>
    </row>
    <row r="11429" spans="39:53" x14ac:dyDescent="0.2">
      <c r="AM11429" s="61"/>
      <c r="AN11429" s="61"/>
      <c r="AO11429" s="171"/>
      <c r="AP11429" s="61"/>
      <c r="AQ11429" s="61"/>
      <c r="AR11429" s="61"/>
      <c r="AS11429" s="61"/>
      <c r="AT11429" s="61"/>
      <c r="AU11429" s="61"/>
      <c r="AV11429" s="61"/>
      <c r="AW11429" s="61"/>
      <c r="AX11429" s="61"/>
      <c r="AY11429" s="61"/>
      <c r="AZ11429" s="61"/>
      <c r="BA11429" s="61"/>
    </row>
    <row r="11430" spans="39:53" x14ac:dyDescent="0.2">
      <c r="AM11430" s="61"/>
      <c r="AN11430" s="61"/>
      <c r="AO11430" s="171"/>
      <c r="AP11430" s="61"/>
      <c r="AQ11430" s="61"/>
      <c r="AR11430" s="61"/>
      <c r="AS11430" s="61"/>
      <c r="AT11430" s="61"/>
      <c r="AU11430" s="61"/>
      <c r="AV11430" s="61"/>
      <c r="AW11430" s="61"/>
      <c r="AX11430" s="61"/>
      <c r="AY11430" s="61"/>
      <c r="AZ11430" s="61"/>
      <c r="BA11430" s="61"/>
    </row>
    <row r="11431" spans="39:53" x14ac:dyDescent="0.2">
      <c r="AM11431" s="61"/>
      <c r="AN11431" s="61"/>
      <c r="AO11431" s="171"/>
      <c r="AP11431" s="61"/>
      <c r="AQ11431" s="61"/>
      <c r="AR11431" s="61"/>
      <c r="AS11431" s="61"/>
      <c r="AT11431" s="61"/>
      <c r="AU11431" s="61"/>
      <c r="AV11431" s="61"/>
      <c r="AW11431" s="61"/>
      <c r="AX11431" s="61"/>
      <c r="AY11431" s="61"/>
      <c r="AZ11431" s="61"/>
      <c r="BA11431" s="61"/>
    </row>
    <row r="11432" spans="39:53" x14ac:dyDescent="0.2">
      <c r="AM11432" s="61"/>
      <c r="AN11432" s="61"/>
      <c r="AO11432" s="171"/>
      <c r="AP11432" s="61"/>
      <c r="AQ11432" s="61"/>
      <c r="AR11432" s="61"/>
      <c r="AS11432" s="61"/>
      <c r="AT11432" s="61"/>
      <c r="AU11432" s="61"/>
      <c r="AV11432" s="61"/>
      <c r="AW11432" s="61"/>
      <c r="AX11432" s="61"/>
      <c r="AY11432" s="61"/>
      <c r="AZ11432" s="61"/>
      <c r="BA11432" s="61"/>
    </row>
    <row r="11433" spans="39:53" x14ac:dyDescent="0.2">
      <c r="AM11433" s="61"/>
      <c r="AN11433" s="61"/>
      <c r="AO11433" s="171"/>
      <c r="AP11433" s="61"/>
      <c r="AQ11433" s="61"/>
      <c r="AR11433" s="61"/>
      <c r="AS11433" s="61"/>
      <c r="AT11433" s="61"/>
      <c r="AU11433" s="61"/>
      <c r="AV11433" s="61"/>
      <c r="AW11433" s="61"/>
      <c r="AX11433" s="61"/>
      <c r="AY11433" s="61"/>
      <c r="AZ11433" s="61"/>
      <c r="BA11433" s="61"/>
    </row>
    <row r="11434" spans="39:53" x14ac:dyDescent="0.2">
      <c r="AM11434" s="61"/>
      <c r="AN11434" s="61"/>
      <c r="AO11434" s="171"/>
      <c r="AP11434" s="61"/>
      <c r="AQ11434" s="61"/>
      <c r="AR11434" s="61"/>
      <c r="AS11434" s="61"/>
      <c r="AT11434" s="61"/>
      <c r="AU11434" s="61"/>
      <c r="AV11434" s="61"/>
      <c r="AW11434" s="61"/>
      <c r="AX11434" s="61"/>
      <c r="AY11434" s="61"/>
      <c r="AZ11434" s="61"/>
      <c r="BA11434" s="61"/>
    </row>
    <row r="11435" spans="39:53" x14ac:dyDescent="0.2">
      <c r="AM11435" s="61"/>
      <c r="AN11435" s="61"/>
      <c r="AO11435" s="171"/>
      <c r="AP11435" s="61"/>
      <c r="AQ11435" s="61"/>
      <c r="AR11435" s="61"/>
      <c r="AS11435" s="61"/>
      <c r="AT11435" s="61"/>
      <c r="AU11435" s="61"/>
      <c r="AV11435" s="61"/>
      <c r="AW11435" s="61"/>
      <c r="AX11435" s="61"/>
      <c r="AY11435" s="61"/>
      <c r="AZ11435" s="61"/>
      <c r="BA11435" s="61"/>
    </row>
    <row r="11436" spans="39:53" x14ac:dyDescent="0.2">
      <c r="AM11436" s="61"/>
      <c r="AN11436" s="61"/>
      <c r="AO11436" s="171"/>
      <c r="AP11436" s="61"/>
      <c r="AQ11436" s="61"/>
      <c r="AR11436" s="61"/>
      <c r="AS11436" s="61"/>
      <c r="AT11436" s="61"/>
      <c r="AU11436" s="61"/>
      <c r="AV11436" s="61"/>
      <c r="AW11436" s="61"/>
      <c r="AX11436" s="61"/>
      <c r="AY11436" s="61"/>
      <c r="AZ11436" s="61"/>
      <c r="BA11436" s="61"/>
    </row>
    <row r="11437" spans="39:53" x14ac:dyDescent="0.2">
      <c r="AM11437" s="61"/>
      <c r="AN11437" s="61"/>
      <c r="AO11437" s="171"/>
      <c r="AP11437" s="61"/>
      <c r="AQ11437" s="61"/>
      <c r="AR11437" s="61"/>
      <c r="AS11437" s="61"/>
      <c r="AT11437" s="61"/>
      <c r="AU11437" s="61"/>
      <c r="AV11437" s="61"/>
      <c r="AW11437" s="61"/>
      <c r="AX11437" s="61"/>
      <c r="AY11437" s="61"/>
      <c r="AZ11437" s="61"/>
      <c r="BA11437" s="61"/>
    </row>
    <row r="11438" spans="39:53" x14ac:dyDescent="0.2">
      <c r="AM11438" s="61"/>
      <c r="AN11438" s="61"/>
      <c r="AO11438" s="171"/>
      <c r="AP11438" s="61"/>
      <c r="AQ11438" s="61"/>
      <c r="AR11438" s="61"/>
      <c r="AS11438" s="61"/>
      <c r="AT11438" s="61"/>
      <c r="AU11438" s="61"/>
      <c r="AV11438" s="61"/>
      <c r="AW11438" s="61"/>
      <c r="AX11438" s="61"/>
      <c r="AY11438" s="61"/>
      <c r="AZ11438" s="61"/>
      <c r="BA11438" s="61"/>
    </row>
    <row r="11439" spans="39:53" x14ac:dyDescent="0.2">
      <c r="AM11439" s="61"/>
      <c r="AN11439" s="61"/>
      <c r="AO11439" s="171"/>
      <c r="AP11439" s="61"/>
      <c r="AQ11439" s="61"/>
      <c r="AR11439" s="61"/>
      <c r="AS11439" s="61"/>
      <c r="AT11439" s="61"/>
      <c r="AU11439" s="61"/>
      <c r="AV11439" s="61"/>
      <c r="AW11439" s="61"/>
      <c r="AX11439" s="61"/>
      <c r="AY11439" s="61"/>
      <c r="AZ11439" s="61"/>
      <c r="BA11439" s="61"/>
    </row>
    <row r="11440" spans="39:53" x14ac:dyDescent="0.2">
      <c r="AM11440" s="61"/>
      <c r="AN11440" s="61"/>
      <c r="AO11440" s="171"/>
      <c r="AP11440" s="61"/>
      <c r="AQ11440" s="61"/>
      <c r="AR11440" s="61"/>
      <c r="AS11440" s="61"/>
      <c r="AT11440" s="61"/>
      <c r="AU11440" s="61"/>
      <c r="AV11440" s="61"/>
      <c r="AW11440" s="61"/>
      <c r="AX11440" s="61"/>
      <c r="AY11440" s="61"/>
      <c r="AZ11440" s="61"/>
      <c r="BA11440" s="61"/>
    </row>
    <row r="11441" spans="39:53" x14ac:dyDescent="0.2">
      <c r="AM11441" s="61"/>
      <c r="AN11441" s="61"/>
      <c r="AO11441" s="171"/>
      <c r="AP11441" s="61"/>
      <c r="AQ11441" s="61"/>
      <c r="AR11441" s="61"/>
      <c r="AS11441" s="61"/>
      <c r="AT11441" s="61"/>
      <c r="AU11441" s="61"/>
      <c r="AV11441" s="61"/>
      <c r="AW11441" s="61"/>
      <c r="AX11441" s="61"/>
      <c r="AY11441" s="61"/>
      <c r="AZ11441" s="61"/>
      <c r="BA11441" s="61"/>
    </row>
    <row r="11442" spans="39:53" x14ac:dyDescent="0.2">
      <c r="AM11442" s="61"/>
      <c r="AN11442" s="61"/>
      <c r="AO11442" s="171"/>
      <c r="AP11442" s="61"/>
      <c r="AQ11442" s="61"/>
      <c r="AR11442" s="61"/>
      <c r="AS11442" s="61"/>
      <c r="AT11442" s="61"/>
      <c r="AU11442" s="61"/>
      <c r="AV11442" s="61"/>
      <c r="AW11442" s="61"/>
      <c r="AX11442" s="61"/>
      <c r="AY11442" s="61"/>
      <c r="AZ11442" s="61"/>
      <c r="BA11442" s="61"/>
    </row>
    <row r="11443" spans="39:53" x14ac:dyDescent="0.2">
      <c r="AM11443" s="61"/>
      <c r="AN11443" s="61"/>
      <c r="AO11443" s="171"/>
      <c r="AP11443" s="61"/>
      <c r="AQ11443" s="61"/>
      <c r="AR11443" s="61"/>
      <c r="AS11443" s="61"/>
      <c r="AT11443" s="61"/>
      <c r="AU11443" s="61"/>
      <c r="AV11443" s="61"/>
      <c r="AW11443" s="61"/>
      <c r="AX11443" s="61"/>
      <c r="AY11443" s="61"/>
      <c r="AZ11443" s="61"/>
      <c r="BA11443" s="61"/>
    </row>
    <row r="11444" spans="39:53" x14ac:dyDescent="0.2">
      <c r="AM11444" s="61"/>
      <c r="AN11444" s="61"/>
      <c r="AO11444" s="171"/>
      <c r="AP11444" s="61"/>
      <c r="AQ11444" s="61"/>
      <c r="AR11444" s="61"/>
      <c r="AS11444" s="61"/>
      <c r="AT11444" s="61"/>
      <c r="AU11444" s="61"/>
      <c r="AV11444" s="61"/>
      <c r="AW11444" s="61"/>
      <c r="AX11444" s="61"/>
      <c r="AY11444" s="61"/>
      <c r="AZ11444" s="61"/>
      <c r="BA11444" s="61"/>
    </row>
    <row r="11445" spans="39:53" x14ac:dyDescent="0.2">
      <c r="AM11445" s="61"/>
      <c r="AN11445" s="61"/>
      <c r="AO11445" s="171"/>
      <c r="AP11445" s="61"/>
      <c r="AQ11445" s="61"/>
      <c r="AR11445" s="61"/>
      <c r="AS11445" s="61"/>
      <c r="AT11445" s="61"/>
      <c r="AU11445" s="61"/>
      <c r="AV11445" s="61"/>
      <c r="AW11445" s="61"/>
      <c r="AX11445" s="61"/>
      <c r="AY11445" s="61"/>
      <c r="AZ11445" s="61"/>
      <c r="BA11445" s="61"/>
    </row>
    <row r="11446" spans="39:53" x14ac:dyDescent="0.2">
      <c r="AM11446" s="61"/>
      <c r="AN11446" s="61"/>
      <c r="AO11446" s="171"/>
      <c r="AP11446" s="61"/>
      <c r="AQ11446" s="61"/>
      <c r="AR11446" s="61"/>
      <c r="AS11446" s="61"/>
      <c r="AT11446" s="61"/>
      <c r="AU11446" s="61"/>
      <c r="AV11446" s="61"/>
      <c r="AW11446" s="61"/>
      <c r="AX11446" s="61"/>
      <c r="AY11446" s="61"/>
      <c r="AZ11446" s="61"/>
      <c r="BA11446" s="61"/>
    </row>
    <row r="11447" spans="39:53" x14ac:dyDescent="0.2">
      <c r="AM11447" s="61"/>
      <c r="AN11447" s="61"/>
      <c r="AO11447" s="171"/>
      <c r="AP11447" s="61"/>
      <c r="AQ11447" s="61"/>
      <c r="AR11447" s="61"/>
      <c r="AS11447" s="61"/>
      <c r="AT11447" s="61"/>
      <c r="AU11447" s="61"/>
      <c r="AV11447" s="61"/>
      <c r="AW11447" s="61"/>
      <c r="AX11447" s="61"/>
      <c r="AY11447" s="61"/>
      <c r="AZ11447" s="61"/>
      <c r="BA11447" s="61"/>
    </row>
    <row r="11448" spans="39:53" x14ac:dyDescent="0.2">
      <c r="AM11448" s="61"/>
      <c r="AN11448" s="61"/>
      <c r="AO11448" s="171"/>
      <c r="AP11448" s="61"/>
      <c r="AQ11448" s="61"/>
      <c r="AR11448" s="61"/>
      <c r="AS11448" s="61"/>
      <c r="AT11448" s="61"/>
      <c r="AU11448" s="61"/>
      <c r="AV11448" s="61"/>
      <c r="AW11448" s="61"/>
      <c r="AX11448" s="61"/>
      <c r="AY11448" s="61"/>
      <c r="AZ11448" s="61"/>
      <c r="BA11448" s="61"/>
    </row>
    <row r="11449" spans="39:53" x14ac:dyDescent="0.2">
      <c r="AM11449" s="61"/>
      <c r="AN11449" s="61"/>
      <c r="AO11449" s="171"/>
      <c r="AP11449" s="61"/>
      <c r="AQ11449" s="61"/>
      <c r="AR11449" s="61"/>
      <c r="AS11449" s="61"/>
      <c r="AT11449" s="61"/>
      <c r="AU11449" s="61"/>
      <c r="AV11449" s="61"/>
      <c r="AW11449" s="61"/>
      <c r="AX11449" s="61"/>
      <c r="AY11449" s="61"/>
      <c r="AZ11449" s="61"/>
      <c r="BA11449" s="61"/>
    </row>
    <row r="11450" spans="39:53" x14ac:dyDescent="0.2">
      <c r="AM11450" s="61"/>
      <c r="AN11450" s="61"/>
      <c r="AO11450" s="171"/>
      <c r="AP11450" s="61"/>
      <c r="AQ11450" s="61"/>
      <c r="AR11450" s="61"/>
      <c r="AS11450" s="61"/>
      <c r="AT11450" s="61"/>
      <c r="AU11450" s="61"/>
      <c r="AV11450" s="61"/>
      <c r="AW11450" s="61"/>
      <c r="AX11450" s="61"/>
      <c r="AY11450" s="61"/>
      <c r="AZ11450" s="61"/>
      <c r="BA11450" s="61"/>
    </row>
    <row r="11451" spans="39:53" x14ac:dyDescent="0.2">
      <c r="AM11451" s="61"/>
      <c r="AN11451" s="61"/>
      <c r="AO11451" s="171"/>
      <c r="AP11451" s="61"/>
      <c r="AQ11451" s="61"/>
      <c r="AR11451" s="61"/>
      <c r="AS11451" s="61"/>
      <c r="AT11451" s="61"/>
      <c r="AU11451" s="61"/>
      <c r="AV11451" s="61"/>
      <c r="AW11451" s="61"/>
      <c r="AX11451" s="61"/>
      <c r="AY11451" s="61"/>
      <c r="AZ11451" s="61"/>
      <c r="BA11451" s="61"/>
    </row>
    <row r="11452" spans="39:53" x14ac:dyDescent="0.2">
      <c r="AM11452" s="61"/>
      <c r="AN11452" s="61"/>
      <c r="AO11452" s="171"/>
      <c r="AP11452" s="61"/>
      <c r="AQ11452" s="61"/>
      <c r="AR11452" s="61"/>
      <c r="AS11452" s="61"/>
      <c r="AT11452" s="61"/>
      <c r="AU11452" s="61"/>
      <c r="AV11452" s="61"/>
      <c r="AW11452" s="61"/>
      <c r="AX11452" s="61"/>
      <c r="AY11452" s="61"/>
      <c r="AZ11452" s="61"/>
      <c r="BA11452" s="61"/>
    </row>
    <row r="11453" spans="39:53" x14ac:dyDescent="0.2">
      <c r="AM11453" s="61"/>
      <c r="AN11453" s="61"/>
      <c r="AO11453" s="171"/>
      <c r="AP11453" s="61"/>
      <c r="AQ11453" s="61"/>
      <c r="AR11453" s="61"/>
      <c r="AS11453" s="61"/>
      <c r="AT11453" s="61"/>
      <c r="AU11453" s="61"/>
      <c r="AV11453" s="61"/>
      <c r="AW11453" s="61"/>
      <c r="AX11453" s="61"/>
      <c r="AY11453" s="61"/>
      <c r="AZ11453" s="61"/>
      <c r="BA11453" s="61"/>
    </row>
    <row r="11454" spans="39:53" x14ac:dyDescent="0.2">
      <c r="AM11454" s="61"/>
      <c r="AN11454" s="61"/>
      <c r="AO11454" s="171"/>
      <c r="AP11454" s="61"/>
      <c r="AQ11454" s="61"/>
      <c r="AR11454" s="61"/>
      <c r="AS11454" s="61"/>
      <c r="AT11454" s="61"/>
      <c r="AU11454" s="61"/>
      <c r="AV11454" s="61"/>
      <c r="AW11454" s="61"/>
      <c r="AX11454" s="61"/>
      <c r="AY11454" s="61"/>
      <c r="AZ11454" s="61"/>
      <c r="BA11454" s="61"/>
    </row>
    <row r="11455" spans="39:53" x14ac:dyDescent="0.2">
      <c r="AM11455" s="61"/>
      <c r="AN11455" s="61"/>
      <c r="AO11455" s="171"/>
      <c r="AP11455" s="61"/>
      <c r="AQ11455" s="61"/>
      <c r="AR11455" s="61"/>
      <c r="AS11455" s="61"/>
      <c r="AT11455" s="61"/>
      <c r="AU11455" s="61"/>
      <c r="AV11455" s="61"/>
      <c r="AW11455" s="61"/>
      <c r="AX11455" s="61"/>
      <c r="AY11455" s="61"/>
      <c r="AZ11455" s="61"/>
      <c r="BA11455" s="61"/>
    </row>
    <row r="11456" spans="39:53" x14ac:dyDescent="0.2">
      <c r="AM11456" s="61"/>
      <c r="AN11456" s="61"/>
      <c r="AO11456" s="171"/>
      <c r="AP11456" s="61"/>
      <c r="AQ11456" s="61"/>
      <c r="AR11456" s="61"/>
      <c r="AS11456" s="61"/>
      <c r="AT11456" s="61"/>
      <c r="AU11456" s="61"/>
      <c r="AV11456" s="61"/>
      <c r="AW11456" s="61"/>
      <c r="AX11456" s="61"/>
      <c r="AY11456" s="61"/>
      <c r="AZ11456" s="61"/>
      <c r="BA11456" s="61"/>
    </row>
    <row r="11457" spans="39:53" x14ac:dyDescent="0.2">
      <c r="AM11457" s="61"/>
      <c r="AN11457" s="61"/>
      <c r="AO11457" s="171"/>
      <c r="AP11457" s="61"/>
      <c r="AQ11457" s="61"/>
      <c r="AR11457" s="61"/>
      <c r="AS11457" s="61"/>
      <c r="AT11457" s="61"/>
      <c r="AU11457" s="61"/>
      <c r="AV11457" s="61"/>
      <c r="AW11457" s="61"/>
      <c r="AX11457" s="61"/>
      <c r="AY11457" s="61"/>
      <c r="AZ11457" s="61"/>
      <c r="BA11457" s="61"/>
    </row>
    <row r="11458" spans="39:53" x14ac:dyDescent="0.2">
      <c r="AM11458" s="61"/>
      <c r="AN11458" s="61"/>
      <c r="AO11458" s="171"/>
      <c r="AP11458" s="61"/>
      <c r="AQ11458" s="61"/>
      <c r="AR11458" s="61"/>
      <c r="AS11458" s="61"/>
      <c r="AT11458" s="61"/>
      <c r="AU11458" s="61"/>
      <c r="AV11458" s="61"/>
      <c r="AW11458" s="61"/>
      <c r="AX11458" s="61"/>
      <c r="AY11458" s="61"/>
      <c r="AZ11458" s="61"/>
      <c r="BA11458" s="61"/>
    </row>
    <row r="11459" spans="39:53" x14ac:dyDescent="0.2">
      <c r="AM11459" s="61"/>
      <c r="AN11459" s="61"/>
      <c r="AO11459" s="171"/>
      <c r="AP11459" s="61"/>
      <c r="AQ11459" s="61"/>
      <c r="AR11459" s="61"/>
      <c r="AS11459" s="61"/>
      <c r="AT11459" s="61"/>
      <c r="AU11459" s="61"/>
      <c r="AV11459" s="61"/>
      <c r="AW11459" s="61"/>
      <c r="AX11459" s="61"/>
      <c r="AY11459" s="61"/>
      <c r="AZ11459" s="61"/>
      <c r="BA11459" s="61"/>
    </row>
    <row r="11460" spans="39:53" x14ac:dyDescent="0.2">
      <c r="AM11460" s="61"/>
      <c r="AN11460" s="61"/>
      <c r="AO11460" s="171"/>
      <c r="AP11460" s="61"/>
      <c r="AQ11460" s="61"/>
      <c r="AR11460" s="61"/>
      <c r="AS11460" s="61"/>
      <c r="AT11460" s="61"/>
      <c r="AU11460" s="61"/>
      <c r="AV11460" s="61"/>
      <c r="AW11460" s="61"/>
      <c r="AX11460" s="61"/>
      <c r="AY11460" s="61"/>
      <c r="AZ11460" s="61"/>
      <c r="BA11460" s="61"/>
    </row>
    <row r="11461" spans="39:53" x14ac:dyDescent="0.2">
      <c r="AM11461" s="61"/>
      <c r="AN11461" s="61"/>
      <c r="AO11461" s="171"/>
      <c r="AP11461" s="61"/>
      <c r="AQ11461" s="61"/>
      <c r="AR11461" s="61"/>
      <c r="AS11461" s="61"/>
      <c r="AT11461" s="61"/>
      <c r="AU11461" s="61"/>
      <c r="AV11461" s="61"/>
      <c r="AW11461" s="61"/>
      <c r="AX11461" s="61"/>
      <c r="AY11461" s="61"/>
      <c r="AZ11461" s="61"/>
      <c r="BA11461" s="61"/>
    </row>
    <row r="11462" spans="39:53" x14ac:dyDescent="0.2">
      <c r="AM11462" s="61"/>
      <c r="AN11462" s="61"/>
      <c r="AO11462" s="171"/>
      <c r="AP11462" s="61"/>
      <c r="AQ11462" s="61"/>
      <c r="AR11462" s="61"/>
      <c r="AS11462" s="61"/>
      <c r="AT11462" s="61"/>
      <c r="AU11462" s="61"/>
      <c r="AV11462" s="61"/>
      <c r="AW11462" s="61"/>
      <c r="AX11462" s="61"/>
      <c r="AY11462" s="61"/>
      <c r="AZ11462" s="61"/>
      <c r="BA11462" s="61"/>
    </row>
    <row r="11463" spans="39:53" x14ac:dyDescent="0.2">
      <c r="AM11463" s="61"/>
      <c r="AN11463" s="61"/>
      <c r="AO11463" s="171"/>
      <c r="AP11463" s="61"/>
      <c r="AQ11463" s="61"/>
      <c r="AR11463" s="61"/>
      <c r="AS11463" s="61"/>
      <c r="AT11463" s="61"/>
      <c r="AU11463" s="61"/>
      <c r="AV11463" s="61"/>
      <c r="AW11463" s="61"/>
      <c r="AX11463" s="61"/>
      <c r="AY11463" s="61"/>
      <c r="AZ11463" s="61"/>
      <c r="BA11463" s="61"/>
    </row>
    <row r="11464" spans="39:53" x14ac:dyDescent="0.2">
      <c r="AM11464" s="61"/>
      <c r="AN11464" s="61"/>
      <c r="AO11464" s="171"/>
      <c r="AP11464" s="61"/>
      <c r="AQ11464" s="61"/>
      <c r="AR11464" s="61"/>
      <c r="AS11464" s="61"/>
      <c r="AT11464" s="61"/>
      <c r="AU11464" s="61"/>
      <c r="AV11464" s="61"/>
      <c r="AW11464" s="61"/>
      <c r="AX11464" s="61"/>
      <c r="AY11464" s="61"/>
      <c r="AZ11464" s="61"/>
      <c r="BA11464" s="61"/>
    </row>
    <row r="11465" spans="39:53" x14ac:dyDescent="0.2">
      <c r="AM11465" s="61"/>
      <c r="AN11465" s="61"/>
      <c r="AO11465" s="171"/>
      <c r="AP11465" s="61"/>
      <c r="AQ11465" s="61"/>
      <c r="AR11465" s="61"/>
      <c r="AS11465" s="61"/>
      <c r="AT11465" s="61"/>
      <c r="AU11465" s="61"/>
      <c r="AV11465" s="61"/>
      <c r="AW11465" s="61"/>
      <c r="AX11465" s="61"/>
      <c r="AY11465" s="61"/>
      <c r="AZ11465" s="61"/>
      <c r="BA11465" s="61"/>
    </row>
    <row r="11466" spans="39:53" x14ac:dyDescent="0.2">
      <c r="AM11466" s="61"/>
      <c r="AN11466" s="61"/>
      <c r="AO11466" s="171"/>
      <c r="AP11466" s="61"/>
      <c r="AQ11466" s="61"/>
      <c r="AR11466" s="61"/>
      <c r="AS11466" s="61"/>
      <c r="AT11466" s="61"/>
      <c r="AU11466" s="61"/>
      <c r="AV11466" s="61"/>
      <c r="AW11466" s="61"/>
      <c r="AX11466" s="61"/>
      <c r="AY11466" s="61"/>
      <c r="AZ11466" s="61"/>
      <c r="BA11466" s="61"/>
    </row>
    <row r="11467" spans="39:53" x14ac:dyDescent="0.2">
      <c r="AM11467" s="61"/>
      <c r="AN11467" s="61"/>
      <c r="AO11467" s="171"/>
      <c r="AP11467" s="61"/>
      <c r="AQ11467" s="61"/>
      <c r="AR11467" s="61"/>
      <c r="AS11467" s="61"/>
      <c r="AT11467" s="61"/>
      <c r="AU11467" s="61"/>
      <c r="AV11467" s="61"/>
      <c r="AW11467" s="61"/>
      <c r="AX11467" s="61"/>
      <c r="AY11467" s="61"/>
      <c r="AZ11467" s="61"/>
      <c r="BA11467" s="61"/>
    </row>
    <row r="11468" spans="39:53" x14ac:dyDescent="0.2">
      <c r="AM11468" s="61"/>
      <c r="AN11468" s="61"/>
      <c r="AO11468" s="171"/>
      <c r="AP11468" s="61"/>
      <c r="AQ11468" s="61"/>
      <c r="AR11468" s="61"/>
      <c r="AS11468" s="61"/>
      <c r="AT11468" s="61"/>
      <c r="AU11468" s="61"/>
      <c r="AV11468" s="61"/>
      <c r="AW11468" s="61"/>
      <c r="AX11468" s="61"/>
      <c r="AY11468" s="61"/>
      <c r="AZ11468" s="61"/>
      <c r="BA11468" s="61"/>
    </row>
    <row r="11469" spans="39:53" x14ac:dyDescent="0.2">
      <c r="AM11469" s="61"/>
      <c r="AN11469" s="61"/>
      <c r="AO11469" s="171"/>
      <c r="AP11469" s="61"/>
      <c r="AQ11469" s="61"/>
      <c r="AR11469" s="61"/>
      <c r="AS11469" s="61"/>
      <c r="AT11469" s="61"/>
      <c r="AU11469" s="61"/>
      <c r="AV11469" s="61"/>
      <c r="AW11469" s="61"/>
      <c r="AX11469" s="61"/>
      <c r="AY11469" s="61"/>
      <c r="AZ11469" s="61"/>
      <c r="BA11469" s="61"/>
    </row>
    <row r="11470" spans="39:53" x14ac:dyDescent="0.2">
      <c r="AM11470" s="61"/>
      <c r="AN11470" s="61"/>
      <c r="AO11470" s="171"/>
      <c r="AP11470" s="61"/>
      <c r="AQ11470" s="61"/>
      <c r="AR11470" s="61"/>
      <c r="AS11470" s="61"/>
      <c r="AT11470" s="61"/>
      <c r="AU11470" s="61"/>
      <c r="AV11470" s="61"/>
      <c r="AW11470" s="61"/>
      <c r="AX11470" s="61"/>
      <c r="AY11470" s="61"/>
      <c r="AZ11470" s="61"/>
      <c r="BA11470" s="61"/>
    </row>
    <row r="11471" spans="39:53" x14ac:dyDescent="0.2">
      <c r="AM11471" s="61"/>
      <c r="AN11471" s="61"/>
      <c r="AO11471" s="171"/>
      <c r="AP11471" s="61"/>
      <c r="AQ11471" s="61"/>
      <c r="AR11471" s="61"/>
      <c r="AS11471" s="61"/>
      <c r="AT11471" s="61"/>
      <c r="AU11471" s="61"/>
      <c r="AV11471" s="61"/>
      <c r="AW11471" s="61"/>
      <c r="AX11471" s="61"/>
      <c r="AY11471" s="61"/>
      <c r="AZ11471" s="61"/>
      <c r="BA11471" s="61"/>
    </row>
    <row r="11472" spans="39:53" x14ac:dyDescent="0.2">
      <c r="AM11472" s="61"/>
      <c r="AN11472" s="61"/>
      <c r="AO11472" s="171"/>
      <c r="AP11472" s="61"/>
      <c r="AQ11472" s="61"/>
      <c r="AR11472" s="61"/>
      <c r="AS11472" s="61"/>
      <c r="AT11472" s="61"/>
      <c r="AU11472" s="61"/>
      <c r="AV11472" s="61"/>
      <c r="AW11472" s="61"/>
      <c r="AX11472" s="61"/>
      <c r="AY11472" s="61"/>
      <c r="AZ11472" s="61"/>
      <c r="BA11472" s="61"/>
    </row>
    <row r="11473" spans="39:53" x14ac:dyDescent="0.2">
      <c r="AM11473" s="61"/>
      <c r="AN11473" s="61"/>
      <c r="AO11473" s="171"/>
      <c r="AP11473" s="61"/>
      <c r="AQ11473" s="61"/>
      <c r="AR11473" s="61"/>
      <c r="AS11473" s="61"/>
      <c r="AT11473" s="61"/>
      <c r="AU11473" s="61"/>
      <c r="AV11473" s="61"/>
      <c r="AW11473" s="61"/>
      <c r="AX11473" s="61"/>
      <c r="AY11473" s="61"/>
      <c r="AZ11473" s="61"/>
      <c r="BA11473" s="61"/>
    </row>
    <row r="11474" spans="39:53" x14ac:dyDescent="0.2">
      <c r="AM11474" s="61"/>
      <c r="AN11474" s="61"/>
      <c r="AO11474" s="171"/>
      <c r="AP11474" s="61"/>
      <c r="AQ11474" s="61"/>
      <c r="AR11474" s="61"/>
      <c r="AS11474" s="61"/>
      <c r="AT11474" s="61"/>
      <c r="AU11474" s="61"/>
      <c r="AV11474" s="61"/>
      <c r="AW11474" s="61"/>
      <c r="AX11474" s="61"/>
      <c r="AY11474" s="61"/>
      <c r="AZ11474" s="61"/>
      <c r="BA11474" s="61"/>
    </row>
    <row r="11475" spans="39:53" x14ac:dyDescent="0.2">
      <c r="AM11475" s="61"/>
      <c r="AN11475" s="61"/>
      <c r="AO11475" s="171"/>
      <c r="AP11475" s="61"/>
      <c r="AQ11475" s="61"/>
      <c r="AR11475" s="61"/>
      <c r="AS11475" s="61"/>
      <c r="AT11475" s="61"/>
      <c r="AU11475" s="61"/>
      <c r="AV11475" s="61"/>
      <c r="AW11475" s="61"/>
      <c r="AX11475" s="61"/>
      <c r="AY11475" s="61"/>
      <c r="AZ11475" s="61"/>
      <c r="BA11475" s="61"/>
    </row>
    <row r="11476" spans="39:53" x14ac:dyDescent="0.2">
      <c r="AM11476" s="61"/>
      <c r="AN11476" s="61"/>
      <c r="AO11476" s="171"/>
      <c r="AP11476" s="61"/>
      <c r="AQ11476" s="61"/>
      <c r="AR11476" s="61"/>
      <c r="AS11476" s="61"/>
      <c r="AT11476" s="61"/>
      <c r="AU11476" s="61"/>
      <c r="AV11476" s="61"/>
      <c r="AW11476" s="61"/>
      <c r="AX11476" s="61"/>
      <c r="AY11476" s="61"/>
      <c r="AZ11476" s="61"/>
      <c r="BA11476" s="61"/>
    </row>
    <row r="11477" spans="39:53" x14ac:dyDescent="0.2">
      <c r="AM11477" s="61"/>
      <c r="AN11477" s="61"/>
      <c r="AO11477" s="171"/>
      <c r="AP11477" s="61"/>
      <c r="AQ11477" s="61"/>
      <c r="AR11477" s="61"/>
      <c r="AS11477" s="61"/>
      <c r="AT11477" s="61"/>
      <c r="AU11477" s="61"/>
      <c r="AV11477" s="61"/>
      <c r="AW11477" s="61"/>
      <c r="AX11477" s="61"/>
      <c r="AY11477" s="61"/>
      <c r="AZ11477" s="61"/>
      <c r="BA11477" s="61"/>
    </row>
    <row r="11478" spans="39:53" x14ac:dyDescent="0.2">
      <c r="AM11478" s="61"/>
      <c r="AN11478" s="61"/>
      <c r="AO11478" s="171"/>
      <c r="AP11478" s="61"/>
      <c r="AQ11478" s="61"/>
      <c r="AR11478" s="61"/>
      <c r="AS11478" s="61"/>
      <c r="AT11478" s="61"/>
      <c r="AU11478" s="61"/>
      <c r="AV11478" s="61"/>
      <c r="AW11478" s="61"/>
      <c r="AX11478" s="61"/>
      <c r="AY11478" s="61"/>
      <c r="AZ11478" s="61"/>
      <c r="BA11478" s="61"/>
    </row>
    <row r="11479" spans="39:53" x14ac:dyDescent="0.2">
      <c r="AM11479" s="61"/>
      <c r="AN11479" s="61"/>
      <c r="AO11479" s="171"/>
      <c r="AP11479" s="61"/>
      <c r="AQ11479" s="61"/>
      <c r="AR11479" s="61"/>
      <c r="AS11479" s="61"/>
      <c r="AT11479" s="61"/>
      <c r="AU11479" s="61"/>
      <c r="AV11479" s="61"/>
      <c r="AW11479" s="61"/>
      <c r="AX11479" s="61"/>
      <c r="AY11479" s="61"/>
      <c r="AZ11479" s="61"/>
      <c r="BA11479" s="61"/>
    </row>
    <row r="11480" spans="39:53" x14ac:dyDescent="0.2">
      <c r="AM11480" s="61"/>
      <c r="AN11480" s="61"/>
      <c r="AO11480" s="171"/>
      <c r="AP11480" s="61"/>
      <c r="AQ11480" s="61"/>
      <c r="AR11480" s="61"/>
      <c r="AS11480" s="61"/>
      <c r="AT11480" s="61"/>
      <c r="AU11480" s="61"/>
      <c r="AV11480" s="61"/>
      <c r="AW11480" s="61"/>
      <c r="AX11480" s="61"/>
      <c r="AY11480" s="61"/>
      <c r="AZ11480" s="61"/>
      <c r="BA11480" s="61"/>
    </row>
    <row r="11481" spans="39:53" x14ac:dyDescent="0.2">
      <c r="AM11481" s="61"/>
      <c r="AN11481" s="61"/>
      <c r="AO11481" s="171"/>
      <c r="AP11481" s="61"/>
      <c r="AQ11481" s="61"/>
      <c r="AR11481" s="61"/>
      <c r="AS11481" s="61"/>
      <c r="AT11481" s="61"/>
      <c r="AU11481" s="61"/>
      <c r="AV11481" s="61"/>
      <c r="AW11481" s="61"/>
      <c r="AX11481" s="61"/>
      <c r="AY11481" s="61"/>
      <c r="AZ11481" s="61"/>
      <c r="BA11481" s="61"/>
    </row>
    <row r="11482" spans="39:53" x14ac:dyDescent="0.2">
      <c r="AM11482" s="61"/>
      <c r="AN11482" s="61"/>
      <c r="AO11482" s="171"/>
      <c r="AP11482" s="61"/>
      <c r="AQ11482" s="61"/>
      <c r="AR11482" s="61"/>
      <c r="AS11482" s="61"/>
      <c r="AT11482" s="61"/>
      <c r="AU11482" s="61"/>
      <c r="AV11482" s="61"/>
      <c r="AW11482" s="61"/>
      <c r="AX11482" s="61"/>
      <c r="AY11482" s="61"/>
      <c r="AZ11482" s="61"/>
      <c r="BA11482" s="61"/>
    </row>
    <row r="11483" spans="39:53" x14ac:dyDescent="0.2">
      <c r="AM11483" s="61"/>
      <c r="AN11483" s="61"/>
      <c r="AO11483" s="171"/>
      <c r="AP11483" s="61"/>
      <c r="AQ11483" s="61"/>
      <c r="AR11483" s="61"/>
      <c r="AS11483" s="61"/>
      <c r="AT11483" s="61"/>
      <c r="AU11483" s="61"/>
      <c r="AV11483" s="61"/>
      <c r="AW11483" s="61"/>
      <c r="AX11483" s="61"/>
      <c r="AY11483" s="61"/>
      <c r="AZ11483" s="61"/>
      <c r="BA11483" s="61"/>
    </row>
    <row r="11484" spans="39:53" x14ac:dyDescent="0.2">
      <c r="AM11484" s="61"/>
      <c r="AN11484" s="61"/>
      <c r="AO11484" s="171"/>
      <c r="AP11484" s="61"/>
      <c r="AQ11484" s="61"/>
      <c r="AR11484" s="61"/>
      <c r="AS11484" s="61"/>
      <c r="AT11484" s="61"/>
      <c r="AU11484" s="61"/>
      <c r="AV11484" s="61"/>
      <c r="AW11484" s="61"/>
      <c r="AX11484" s="61"/>
      <c r="AY11484" s="61"/>
      <c r="AZ11484" s="61"/>
      <c r="BA11484" s="61"/>
    </row>
    <row r="11485" spans="39:53" x14ac:dyDescent="0.2">
      <c r="AM11485" s="61"/>
      <c r="AN11485" s="61"/>
      <c r="AO11485" s="171"/>
      <c r="AP11485" s="61"/>
      <c r="AQ11485" s="61"/>
      <c r="AR11485" s="61"/>
      <c r="AS11485" s="61"/>
      <c r="AT11485" s="61"/>
      <c r="AU11485" s="61"/>
      <c r="AV11485" s="61"/>
      <c r="AW11485" s="61"/>
      <c r="AX11485" s="61"/>
      <c r="AY11485" s="61"/>
      <c r="AZ11485" s="61"/>
      <c r="BA11485" s="61"/>
    </row>
    <row r="11486" spans="39:53" x14ac:dyDescent="0.2">
      <c r="AM11486" s="61"/>
      <c r="AN11486" s="61"/>
      <c r="AO11486" s="171"/>
      <c r="AP11486" s="61"/>
      <c r="AQ11486" s="61"/>
      <c r="AR11486" s="61"/>
      <c r="AS11486" s="61"/>
      <c r="AT11486" s="61"/>
      <c r="AU11486" s="61"/>
      <c r="AV11486" s="61"/>
      <c r="AW11486" s="61"/>
      <c r="AX11486" s="61"/>
      <c r="AY11486" s="61"/>
      <c r="AZ11486" s="61"/>
      <c r="BA11486" s="61"/>
    </row>
    <row r="11487" spans="39:53" x14ac:dyDescent="0.2">
      <c r="AM11487" s="61"/>
      <c r="AN11487" s="61"/>
      <c r="AO11487" s="171"/>
      <c r="AP11487" s="61"/>
      <c r="AQ11487" s="61"/>
      <c r="AR11487" s="61"/>
      <c r="AS11487" s="61"/>
      <c r="AT11487" s="61"/>
      <c r="AU11487" s="61"/>
      <c r="AV11487" s="61"/>
      <c r="AW11487" s="61"/>
      <c r="AX11487" s="61"/>
      <c r="AY11487" s="61"/>
      <c r="AZ11487" s="61"/>
      <c r="BA11487" s="61"/>
    </row>
    <row r="11488" spans="39:53" x14ac:dyDescent="0.2">
      <c r="AM11488" s="61"/>
      <c r="AN11488" s="61"/>
      <c r="AO11488" s="171"/>
      <c r="AP11488" s="61"/>
      <c r="AQ11488" s="61"/>
      <c r="AR11488" s="61"/>
      <c r="AS11488" s="61"/>
      <c r="AT11488" s="61"/>
      <c r="AU11488" s="61"/>
      <c r="AV11488" s="61"/>
      <c r="AW11488" s="61"/>
      <c r="AX11488" s="61"/>
      <c r="AY11488" s="61"/>
      <c r="AZ11488" s="61"/>
      <c r="BA11488" s="61"/>
    </row>
    <row r="11489" spans="39:53" x14ac:dyDescent="0.2">
      <c r="AM11489" s="61"/>
      <c r="AN11489" s="61"/>
      <c r="AO11489" s="171"/>
      <c r="AP11489" s="61"/>
      <c r="AQ11489" s="61"/>
      <c r="AR11489" s="61"/>
      <c r="AS11489" s="61"/>
      <c r="AT11489" s="61"/>
      <c r="AU11489" s="61"/>
      <c r="AV11489" s="61"/>
      <c r="AW11489" s="61"/>
      <c r="AX11489" s="61"/>
      <c r="AY11489" s="61"/>
      <c r="AZ11489" s="61"/>
      <c r="BA11489" s="61"/>
    </row>
    <row r="11490" spans="39:53" x14ac:dyDescent="0.2">
      <c r="AM11490" s="61"/>
      <c r="AN11490" s="61"/>
      <c r="AO11490" s="171"/>
      <c r="AP11490" s="61"/>
      <c r="AQ11490" s="61"/>
      <c r="AR11490" s="61"/>
      <c r="AS11490" s="61"/>
      <c r="AT11490" s="61"/>
      <c r="AU11490" s="61"/>
      <c r="AV11490" s="61"/>
      <c r="AW11490" s="61"/>
      <c r="AX11490" s="61"/>
      <c r="AY11490" s="61"/>
      <c r="AZ11490" s="61"/>
      <c r="BA11490" s="61"/>
    </row>
    <row r="11491" spans="39:53" x14ac:dyDescent="0.2">
      <c r="AM11491" s="61"/>
      <c r="AN11491" s="61"/>
      <c r="AO11491" s="171"/>
      <c r="AP11491" s="61"/>
      <c r="AQ11491" s="61"/>
      <c r="AR11491" s="61"/>
      <c r="AS11491" s="61"/>
      <c r="AT11491" s="61"/>
      <c r="AU11491" s="61"/>
      <c r="AV11491" s="61"/>
      <c r="AW11491" s="61"/>
      <c r="AX11491" s="61"/>
      <c r="AY11491" s="61"/>
      <c r="AZ11491" s="61"/>
      <c r="BA11491" s="61"/>
    </row>
    <row r="11492" spans="39:53" x14ac:dyDescent="0.2">
      <c r="AM11492" s="61"/>
      <c r="AN11492" s="61"/>
      <c r="AO11492" s="171"/>
      <c r="AP11492" s="61"/>
      <c r="AQ11492" s="61"/>
      <c r="AR11492" s="61"/>
      <c r="AS11492" s="61"/>
      <c r="AT11492" s="61"/>
      <c r="AU11492" s="61"/>
      <c r="AV11492" s="61"/>
      <c r="AW11492" s="61"/>
      <c r="AX11492" s="61"/>
      <c r="AY11492" s="61"/>
      <c r="AZ11492" s="61"/>
      <c r="BA11492" s="61"/>
    </row>
    <row r="11493" spans="39:53" x14ac:dyDescent="0.2">
      <c r="AM11493" s="61"/>
      <c r="AN11493" s="61"/>
      <c r="AO11493" s="171"/>
      <c r="AP11493" s="61"/>
      <c r="AQ11493" s="61"/>
      <c r="AR11493" s="61"/>
      <c r="AS11493" s="61"/>
      <c r="AT11493" s="61"/>
      <c r="AU11493" s="61"/>
      <c r="AV11493" s="61"/>
      <c r="AW11493" s="61"/>
      <c r="AX11493" s="61"/>
      <c r="AY11493" s="61"/>
      <c r="AZ11493" s="61"/>
      <c r="BA11493" s="61"/>
    </row>
    <row r="11494" spans="39:53" x14ac:dyDescent="0.2">
      <c r="AM11494" s="61"/>
      <c r="AN11494" s="61"/>
      <c r="AO11494" s="171"/>
      <c r="AP11494" s="61"/>
      <c r="AQ11494" s="61"/>
      <c r="AR11494" s="61"/>
      <c r="AS11494" s="61"/>
      <c r="AT11494" s="61"/>
      <c r="AU11494" s="61"/>
      <c r="AV11494" s="61"/>
      <c r="AW11494" s="61"/>
      <c r="AX11494" s="61"/>
      <c r="AY11494" s="61"/>
      <c r="AZ11494" s="61"/>
      <c r="BA11494" s="61"/>
    </row>
    <row r="11495" spans="39:53" x14ac:dyDescent="0.2">
      <c r="AM11495" s="61"/>
      <c r="AN11495" s="61"/>
      <c r="AO11495" s="171"/>
      <c r="AP11495" s="61"/>
      <c r="AQ11495" s="61"/>
      <c r="AR11495" s="61"/>
      <c r="AS11495" s="61"/>
      <c r="AT11495" s="61"/>
      <c r="AU11495" s="61"/>
      <c r="AV11495" s="61"/>
      <c r="AW11495" s="61"/>
      <c r="AX11495" s="61"/>
      <c r="AY11495" s="61"/>
      <c r="AZ11495" s="61"/>
      <c r="BA11495" s="61"/>
    </row>
    <row r="11496" spans="39:53" x14ac:dyDescent="0.2">
      <c r="AM11496" s="61"/>
      <c r="AN11496" s="61"/>
      <c r="AO11496" s="171"/>
      <c r="AP11496" s="61"/>
      <c r="AQ11496" s="61"/>
      <c r="AR11496" s="61"/>
      <c r="AS11496" s="61"/>
      <c r="AT11496" s="61"/>
      <c r="AU11496" s="61"/>
      <c r="AV11496" s="61"/>
      <c r="AW11496" s="61"/>
      <c r="AX11496" s="61"/>
      <c r="AY11496" s="61"/>
      <c r="AZ11496" s="61"/>
      <c r="BA11496" s="61"/>
    </row>
    <row r="11497" spans="39:53" x14ac:dyDescent="0.2">
      <c r="AM11497" s="61"/>
      <c r="AN11497" s="61"/>
      <c r="AO11497" s="171"/>
      <c r="AP11497" s="61"/>
      <c r="AQ11497" s="61"/>
      <c r="AR11497" s="61"/>
      <c r="AS11497" s="61"/>
      <c r="AT11497" s="61"/>
      <c r="AU11497" s="61"/>
      <c r="AV11497" s="61"/>
      <c r="AW11497" s="61"/>
      <c r="AX11497" s="61"/>
      <c r="AY11497" s="61"/>
      <c r="AZ11497" s="61"/>
      <c r="BA11497" s="61"/>
    </row>
    <row r="11498" spans="39:53" x14ac:dyDescent="0.2">
      <c r="AM11498" s="61"/>
      <c r="AN11498" s="61"/>
      <c r="AO11498" s="171"/>
      <c r="AP11498" s="61"/>
      <c r="AQ11498" s="61"/>
      <c r="AR11498" s="61"/>
      <c r="AS11498" s="61"/>
      <c r="AT11498" s="61"/>
      <c r="AU11498" s="61"/>
      <c r="AV11498" s="61"/>
      <c r="AW11498" s="61"/>
      <c r="AX11498" s="61"/>
      <c r="AY11498" s="61"/>
      <c r="AZ11498" s="61"/>
      <c r="BA11498" s="61"/>
    </row>
    <row r="11499" spans="39:53" x14ac:dyDescent="0.2">
      <c r="AM11499" s="61"/>
      <c r="AN11499" s="61"/>
      <c r="AO11499" s="171"/>
      <c r="AP11499" s="61"/>
      <c r="AQ11499" s="61"/>
      <c r="AR11499" s="61"/>
      <c r="AS11499" s="61"/>
      <c r="AT11499" s="61"/>
      <c r="AU11499" s="61"/>
      <c r="AV11499" s="61"/>
      <c r="AW11499" s="61"/>
      <c r="AX11499" s="61"/>
      <c r="AY11499" s="61"/>
      <c r="AZ11499" s="61"/>
      <c r="BA11499" s="61"/>
    </row>
    <row r="11500" spans="39:53" x14ac:dyDescent="0.2">
      <c r="AM11500" s="61"/>
      <c r="AN11500" s="61"/>
      <c r="AO11500" s="171"/>
      <c r="AP11500" s="61"/>
      <c r="AQ11500" s="61"/>
      <c r="AR11500" s="61"/>
      <c r="AS11500" s="61"/>
      <c r="AT11500" s="61"/>
      <c r="AU11500" s="61"/>
      <c r="AV11500" s="61"/>
      <c r="AW11500" s="61"/>
      <c r="AX11500" s="61"/>
      <c r="AY11500" s="61"/>
      <c r="AZ11500" s="61"/>
      <c r="BA11500" s="61"/>
    </row>
    <row r="11501" spans="39:53" x14ac:dyDescent="0.2">
      <c r="AM11501" s="61"/>
      <c r="AN11501" s="61"/>
      <c r="AO11501" s="171"/>
      <c r="AP11501" s="61"/>
      <c r="AQ11501" s="61"/>
      <c r="AR11501" s="61"/>
      <c r="AS11501" s="61"/>
      <c r="AT11501" s="61"/>
      <c r="AU11501" s="61"/>
      <c r="AV11501" s="61"/>
      <c r="AW11501" s="61"/>
      <c r="AX11501" s="61"/>
      <c r="AY11501" s="61"/>
      <c r="AZ11501" s="61"/>
      <c r="BA11501" s="61"/>
    </row>
    <row r="11502" spans="39:53" x14ac:dyDescent="0.2">
      <c r="AM11502" s="61"/>
      <c r="AN11502" s="61"/>
      <c r="AO11502" s="171"/>
      <c r="AP11502" s="61"/>
      <c r="AQ11502" s="61"/>
      <c r="AR11502" s="61"/>
      <c r="AS11502" s="61"/>
      <c r="AT11502" s="61"/>
      <c r="AU11502" s="61"/>
      <c r="AV11502" s="61"/>
      <c r="AW11502" s="61"/>
      <c r="AX11502" s="61"/>
      <c r="AY11502" s="61"/>
      <c r="AZ11502" s="61"/>
      <c r="BA11502" s="61"/>
    </row>
    <row r="11503" spans="39:53" x14ac:dyDescent="0.2">
      <c r="AM11503" s="61"/>
      <c r="AN11503" s="61"/>
      <c r="AO11503" s="171"/>
      <c r="AP11503" s="61"/>
      <c r="AQ11503" s="61"/>
      <c r="AR11503" s="61"/>
      <c r="AS11503" s="61"/>
      <c r="AT11503" s="61"/>
      <c r="AU11503" s="61"/>
      <c r="AV11503" s="61"/>
      <c r="AW11503" s="61"/>
      <c r="AX11503" s="61"/>
      <c r="AY11503" s="61"/>
      <c r="AZ11503" s="61"/>
      <c r="BA11503" s="61"/>
    </row>
    <row r="11504" spans="39:53" x14ac:dyDescent="0.2">
      <c r="AM11504" s="61"/>
      <c r="AN11504" s="61"/>
      <c r="AO11504" s="171"/>
      <c r="AP11504" s="61"/>
      <c r="AQ11504" s="61"/>
      <c r="AR11504" s="61"/>
      <c r="AS11504" s="61"/>
      <c r="AT11504" s="61"/>
      <c r="AU11504" s="61"/>
      <c r="AV11504" s="61"/>
      <c r="AW11504" s="61"/>
      <c r="AX11504" s="61"/>
      <c r="AY11504" s="61"/>
      <c r="AZ11504" s="61"/>
      <c r="BA11504" s="61"/>
    </row>
    <row r="11505" spans="39:53" x14ac:dyDescent="0.2">
      <c r="AM11505" s="61"/>
      <c r="AN11505" s="61"/>
      <c r="AO11505" s="171"/>
      <c r="AP11505" s="61"/>
      <c r="AQ11505" s="61"/>
      <c r="AR11505" s="61"/>
      <c r="AS11505" s="61"/>
      <c r="AT11505" s="61"/>
      <c r="AU11505" s="61"/>
      <c r="AV11505" s="61"/>
      <c r="AW11505" s="61"/>
      <c r="AX11505" s="61"/>
      <c r="AY11505" s="61"/>
      <c r="AZ11505" s="61"/>
      <c r="BA11505" s="61"/>
    </row>
    <row r="11506" spans="39:53" x14ac:dyDescent="0.2">
      <c r="AM11506" s="61"/>
      <c r="AN11506" s="61"/>
      <c r="AO11506" s="171"/>
      <c r="AP11506" s="61"/>
      <c r="AQ11506" s="61"/>
      <c r="AR11506" s="61"/>
      <c r="AS11506" s="61"/>
      <c r="AT11506" s="61"/>
      <c r="AU11506" s="61"/>
      <c r="AV11506" s="61"/>
      <c r="AW11506" s="61"/>
      <c r="AX11506" s="61"/>
      <c r="AY11506" s="61"/>
      <c r="AZ11506" s="61"/>
      <c r="BA11506" s="61"/>
    </row>
    <row r="11507" spans="39:53" x14ac:dyDescent="0.2">
      <c r="AM11507" s="61"/>
      <c r="AN11507" s="61"/>
      <c r="AO11507" s="171"/>
      <c r="AP11507" s="61"/>
      <c r="AQ11507" s="61"/>
      <c r="AR11507" s="61"/>
      <c r="AS11507" s="61"/>
      <c r="AT11507" s="61"/>
      <c r="AU11507" s="61"/>
      <c r="AV11507" s="61"/>
      <c r="AW11507" s="61"/>
      <c r="AX11507" s="61"/>
      <c r="AY11507" s="61"/>
      <c r="AZ11507" s="61"/>
      <c r="BA11507" s="61"/>
    </row>
    <row r="11508" spans="39:53" x14ac:dyDescent="0.2">
      <c r="AM11508" s="61"/>
      <c r="AN11508" s="61"/>
      <c r="AO11508" s="171"/>
      <c r="AP11508" s="61"/>
      <c r="AQ11508" s="61"/>
      <c r="AR11508" s="61"/>
      <c r="AS11508" s="61"/>
      <c r="AT11508" s="61"/>
      <c r="AU11508" s="61"/>
      <c r="AV11508" s="61"/>
      <c r="AW11508" s="61"/>
      <c r="AX11508" s="61"/>
      <c r="AY11508" s="61"/>
      <c r="AZ11508" s="61"/>
      <c r="BA11508" s="61"/>
    </row>
    <row r="11509" spans="39:53" x14ac:dyDescent="0.2">
      <c r="AM11509" s="61"/>
      <c r="AN11509" s="61"/>
      <c r="AO11509" s="171"/>
      <c r="AP11509" s="61"/>
      <c r="AQ11509" s="61"/>
      <c r="AR11509" s="61"/>
      <c r="AS11509" s="61"/>
      <c r="AT11509" s="61"/>
      <c r="AU11509" s="61"/>
      <c r="AV11509" s="61"/>
      <c r="AW11509" s="61"/>
      <c r="AX11509" s="61"/>
      <c r="AY11509" s="61"/>
      <c r="AZ11509" s="61"/>
      <c r="BA11509" s="61"/>
    </row>
    <row r="11510" spans="39:53" x14ac:dyDescent="0.2">
      <c r="AM11510" s="61"/>
      <c r="AN11510" s="61"/>
      <c r="AO11510" s="171"/>
      <c r="AP11510" s="61"/>
      <c r="AQ11510" s="61"/>
      <c r="AR11510" s="61"/>
      <c r="AS11510" s="61"/>
      <c r="AT11510" s="61"/>
      <c r="AU11510" s="61"/>
      <c r="AV11510" s="61"/>
      <c r="AW11510" s="61"/>
      <c r="AX11510" s="61"/>
      <c r="AY11510" s="61"/>
      <c r="AZ11510" s="61"/>
      <c r="BA11510" s="61"/>
    </row>
    <row r="11511" spans="39:53" x14ac:dyDescent="0.2">
      <c r="AM11511" s="61"/>
      <c r="AN11511" s="61"/>
      <c r="AO11511" s="171"/>
      <c r="AP11511" s="61"/>
      <c r="AQ11511" s="61"/>
      <c r="AR11511" s="61"/>
      <c r="AS11511" s="61"/>
      <c r="AT11511" s="61"/>
      <c r="AU11511" s="61"/>
      <c r="AV11511" s="61"/>
      <c r="AW11511" s="61"/>
      <c r="AX11511" s="61"/>
      <c r="AY11511" s="61"/>
      <c r="AZ11511" s="61"/>
      <c r="BA11511" s="61"/>
    </row>
    <row r="11512" spans="39:53" x14ac:dyDescent="0.2">
      <c r="AM11512" s="61"/>
      <c r="AN11512" s="61"/>
      <c r="AO11512" s="171"/>
      <c r="AP11512" s="61"/>
      <c r="AQ11512" s="61"/>
      <c r="AR11512" s="61"/>
      <c r="AS11512" s="61"/>
      <c r="AT11512" s="61"/>
      <c r="AU11512" s="61"/>
      <c r="AV11512" s="61"/>
      <c r="AW11512" s="61"/>
      <c r="AX11512" s="61"/>
      <c r="AY11512" s="61"/>
      <c r="AZ11512" s="61"/>
      <c r="BA11512" s="61"/>
    </row>
    <row r="11513" spans="39:53" x14ac:dyDescent="0.2">
      <c r="AM11513" s="61"/>
      <c r="AN11513" s="61"/>
      <c r="AO11513" s="171"/>
      <c r="AP11513" s="61"/>
      <c r="AQ11513" s="61"/>
      <c r="AR11513" s="61"/>
      <c r="AS11513" s="61"/>
      <c r="AT11513" s="61"/>
      <c r="AU11513" s="61"/>
      <c r="AV11513" s="61"/>
      <c r="AW11513" s="61"/>
      <c r="AX11513" s="61"/>
      <c r="AY11513" s="61"/>
      <c r="AZ11513" s="61"/>
      <c r="BA11513" s="61"/>
    </row>
    <row r="11514" spans="39:53" x14ac:dyDescent="0.2">
      <c r="AM11514" s="61"/>
      <c r="AN11514" s="61"/>
      <c r="AO11514" s="171"/>
      <c r="AP11514" s="61"/>
      <c r="AQ11514" s="61"/>
      <c r="AR11514" s="61"/>
      <c r="AS11514" s="61"/>
      <c r="AT11514" s="61"/>
      <c r="AU11514" s="61"/>
      <c r="AV11514" s="61"/>
      <c r="AW11514" s="61"/>
      <c r="AX11514" s="61"/>
      <c r="AY11514" s="61"/>
      <c r="AZ11514" s="61"/>
      <c r="BA11514" s="61"/>
    </row>
    <row r="11515" spans="39:53" x14ac:dyDescent="0.2">
      <c r="AM11515" s="61"/>
      <c r="AN11515" s="61"/>
      <c r="AO11515" s="171"/>
      <c r="AP11515" s="61"/>
      <c r="AQ11515" s="61"/>
      <c r="AR11515" s="61"/>
      <c r="AS11515" s="61"/>
      <c r="AT11515" s="61"/>
      <c r="AU11515" s="61"/>
      <c r="AV11515" s="61"/>
      <c r="AW11515" s="61"/>
      <c r="AX11515" s="61"/>
      <c r="AY11515" s="61"/>
      <c r="AZ11515" s="61"/>
      <c r="BA11515" s="61"/>
    </row>
    <row r="11516" spans="39:53" x14ac:dyDescent="0.2">
      <c r="AM11516" s="61"/>
      <c r="AN11516" s="61"/>
      <c r="AO11516" s="171"/>
      <c r="AP11516" s="61"/>
      <c r="AQ11516" s="61"/>
      <c r="AR11516" s="61"/>
      <c r="AS11516" s="61"/>
      <c r="AT11516" s="61"/>
      <c r="AU11516" s="61"/>
      <c r="AV11516" s="61"/>
      <c r="AW11516" s="61"/>
      <c r="AX11516" s="61"/>
      <c r="AY11516" s="61"/>
      <c r="AZ11516" s="61"/>
      <c r="BA11516" s="61"/>
    </row>
    <row r="11517" spans="39:53" x14ac:dyDescent="0.2">
      <c r="AM11517" s="61"/>
      <c r="AN11517" s="61"/>
      <c r="AO11517" s="171"/>
      <c r="AP11517" s="61"/>
      <c r="AQ11517" s="61"/>
      <c r="AR11517" s="61"/>
      <c r="AS11517" s="61"/>
      <c r="AT11517" s="61"/>
      <c r="AU11517" s="61"/>
      <c r="AV11517" s="61"/>
      <c r="AW11517" s="61"/>
      <c r="AX11517" s="61"/>
      <c r="AY11517" s="61"/>
      <c r="AZ11517" s="61"/>
      <c r="BA11517" s="61"/>
    </row>
    <row r="11518" spans="39:53" x14ac:dyDescent="0.2">
      <c r="AM11518" s="61"/>
      <c r="AN11518" s="61"/>
      <c r="AO11518" s="171"/>
      <c r="AP11518" s="61"/>
      <c r="AQ11518" s="61"/>
      <c r="AR11518" s="61"/>
      <c r="AS11518" s="61"/>
      <c r="AT11518" s="61"/>
      <c r="AU11518" s="61"/>
      <c r="AV11518" s="61"/>
      <c r="AW11518" s="61"/>
      <c r="AX11518" s="61"/>
      <c r="AY11518" s="61"/>
      <c r="AZ11518" s="61"/>
      <c r="BA11518" s="61"/>
    </row>
    <row r="11519" spans="39:53" x14ac:dyDescent="0.2">
      <c r="AM11519" s="61"/>
      <c r="AN11519" s="61"/>
      <c r="AO11519" s="171"/>
      <c r="AP11519" s="61"/>
      <c r="AQ11519" s="61"/>
      <c r="AR11519" s="61"/>
      <c r="AS11519" s="61"/>
      <c r="AT11519" s="61"/>
      <c r="AU11519" s="61"/>
      <c r="AV11519" s="61"/>
      <c r="AW11519" s="61"/>
      <c r="AX11519" s="61"/>
      <c r="AY11519" s="61"/>
      <c r="AZ11519" s="61"/>
      <c r="BA11519" s="61"/>
    </row>
    <row r="11520" spans="39:53" x14ac:dyDescent="0.2">
      <c r="AM11520" s="61"/>
      <c r="AN11520" s="61"/>
      <c r="AO11520" s="171"/>
      <c r="AP11520" s="61"/>
      <c r="AQ11520" s="61"/>
      <c r="AR11520" s="61"/>
      <c r="AS11520" s="61"/>
      <c r="AT11520" s="61"/>
      <c r="AU11520" s="61"/>
      <c r="AV11520" s="61"/>
      <c r="AW11520" s="61"/>
      <c r="AX11520" s="61"/>
      <c r="AY11520" s="61"/>
      <c r="AZ11520" s="61"/>
      <c r="BA11520" s="61"/>
    </row>
    <row r="11521" spans="39:53" x14ac:dyDescent="0.2">
      <c r="AM11521" s="61"/>
      <c r="AN11521" s="61"/>
      <c r="AO11521" s="171"/>
      <c r="AP11521" s="61"/>
      <c r="AQ11521" s="61"/>
      <c r="AR11521" s="61"/>
      <c r="AS11521" s="61"/>
      <c r="AT11521" s="61"/>
      <c r="AU11521" s="61"/>
      <c r="AV11521" s="61"/>
      <c r="AW11521" s="61"/>
      <c r="AX11521" s="61"/>
      <c r="AY11521" s="61"/>
      <c r="AZ11521" s="61"/>
      <c r="BA11521" s="61"/>
    </row>
    <row r="11522" spans="39:53" x14ac:dyDescent="0.2">
      <c r="AM11522" s="61"/>
      <c r="AN11522" s="61"/>
      <c r="AO11522" s="171"/>
      <c r="AP11522" s="61"/>
      <c r="AQ11522" s="61"/>
      <c r="AR11522" s="61"/>
      <c r="AS11522" s="61"/>
      <c r="AT11522" s="61"/>
      <c r="AU11522" s="61"/>
      <c r="AV11522" s="61"/>
      <c r="AW11522" s="61"/>
      <c r="AX11522" s="61"/>
      <c r="AY11522" s="61"/>
      <c r="AZ11522" s="61"/>
      <c r="BA11522" s="61"/>
    </row>
    <row r="11523" spans="39:53" x14ac:dyDescent="0.2">
      <c r="AM11523" s="61"/>
      <c r="AN11523" s="61"/>
      <c r="AO11523" s="171"/>
      <c r="AP11523" s="61"/>
      <c r="AQ11523" s="61"/>
      <c r="AR11523" s="61"/>
      <c r="AS11523" s="61"/>
      <c r="AT11523" s="61"/>
      <c r="AU11523" s="61"/>
      <c r="AV11523" s="61"/>
      <c r="AW11523" s="61"/>
      <c r="AX11523" s="61"/>
      <c r="AY11523" s="61"/>
      <c r="AZ11523" s="61"/>
      <c r="BA11523" s="61"/>
    </row>
    <row r="11524" spans="39:53" x14ac:dyDescent="0.2">
      <c r="AM11524" s="61"/>
      <c r="AN11524" s="61"/>
      <c r="AO11524" s="171"/>
      <c r="AP11524" s="61"/>
      <c r="AQ11524" s="61"/>
      <c r="AR11524" s="61"/>
      <c r="AS11524" s="61"/>
      <c r="AT11524" s="61"/>
      <c r="AU11524" s="61"/>
      <c r="AV11524" s="61"/>
      <c r="AW11524" s="61"/>
      <c r="AX11524" s="61"/>
      <c r="AY11524" s="61"/>
      <c r="AZ11524" s="61"/>
      <c r="BA11524" s="61"/>
    </row>
    <row r="11525" spans="39:53" x14ac:dyDescent="0.2">
      <c r="AM11525" s="61"/>
      <c r="AN11525" s="61"/>
      <c r="AO11525" s="171"/>
      <c r="AP11525" s="61"/>
      <c r="AQ11525" s="61"/>
      <c r="AR11525" s="61"/>
      <c r="AS11525" s="61"/>
      <c r="AT11525" s="61"/>
      <c r="AU11525" s="61"/>
      <c r="AV11525" s="61"/>
      <c r="AW11525" s="61"/>
      <c r="AX11525" s="61"/>
      <c r="AY11525" s="61"/>
      <c r="AZ11525" s="61"/>
      <c r="BA11525" s="61"/>
    </row>
    <row r="11526" spans="39:53" x14ac:dyDescent="0.2">
      <c r="AM11526" s="61"/>
      <c r="AN11526" s="61"/>
      <c r="AO11526" s="171"/>
      <c r="AP11526" s="61"/>
      <c r="AQ11526" s="61"/>
      <c r="AR11526" s="61"/>
      <c r="AS11526" s="61"/>
      <c r="AT11526" s="61"/>
      <c r="AU11526" s="61"/>
      <c r="AV11526" s="61"/>
      <c r="AW11526" s="61"/>
      <c r="AX11526" s="61"/>
      <c r="AY11526" s="61"/>
      <c r="AZ11526" s="61"/>
      <c r="BA11526" s="61"/>
    </row>
    <row r="11527" spans="39:53" x14ac:dyDescent="0.2">
      <c r="AM11527" s="61"/>
      <c r="AN11527" s="61"/>
      <c r="AO11527" s="171"/>
      <c r="AP11527" s="61"/>
      <c r="AQ11527" s="61"/>
      <c r="AR11527" s="61"/>
      <c r="AS11527" s="61"/>
      <c r="AT11527" s="61"/>
      <c r="AU11527" s="61"/>
      <c r="AV11527" s="61"/>
      <c r="AW11527" s="61"/>
      <c r="AX11527" s="61"/>
      <c r="AY11527" s="61"/>
      <c r="AZ11527" s="61"/>
      <c r="BA11527" s="61"/>
    </row>
    <row r="11528" spans="39:53" x14ac:dyDescent="0.2">
      <c r="AM11528" s="61"/>
      <c r="AN11528" s="61"/>
      <c r="AO11528" s="171"/>
      <c r="AP11528" s="61"/>
      <c r="AQ11528" s="61"/>
      <c r="AR11528" s="61"/>
      <c r="AS11528" s="61"/>
      <c r="AT11528" s="61"/>
      <c r="AU11528" s="61"/>
      <c r="AV11528" s="61"/>
      <c r="AW11528" s="61"/>
      <c r="AX11528" s="61"/>
      <c r="AY11528" s="61"/>
      <c r="AZ11528" s="61"/>
      <c r="BA11528" s="61"/>
    </row>
    <row r="11529" spans="39:53" x14ac:dyDescent="0.2">
      <c r="AM11529" s="61"/>
      <c r="AN11529" s="61"/>
      <c r="AO11529" s="171"/>
      <c r="AP11529" s="61"/>
      <c r="AQ11529" s="61"/>
      <c r="AR11529" s="61"/>
      <c r="AS11529" s="61"/>
      <c r="AT11529" s="61"/>
      <c r="AU11529" s="61"/>
      <c r="AV11529" s="61"/>
      <c r="AW11529" s="61"/>
      <c r="AX11529" s="61"/>
      <c r="AY11529" s="61"/>
      <c r="AZ11529" s="61"/>
      <c r="BA11529" s="61"/>
    </row>
    <row r="11530" spans="39:53" x14ac:dyDescent="0.2">
      <c r="AM11530" s="61"/>
      <c r="AN11530" s="61"/>
      <c r="AO11530" s="171"/>
      <c r="AP11530" s="61"/>
      <c r="AQ11530" s="61"/>
      <c r="AR11530" s="61"/>
      <c r="AS11530" s="61"/>
      <c r="AT11530" s="61"/>
      <c r="AU11530" s="61"/>
      <c r="AV11530" s="61"/>
      <c r="AW11530" s="61"/>
      <c r="AX11530" s="61"/>
      <c r="AY11530" s="61"/>
      <c r="AZ11530" s="61"/>
      <c r="BA11530" s="61"/>
    </row>
    <row r="11531" spans="39:53" x14ac:dyDescent="0.2">
      <c r="AM11531" s="61"/>
      <c r="AN11531" s="61"/>
      <c r="AO11531" s="171"/>
      <c r="AP11531" s="61"/>
      <c r="AQ11531" s="61"/>
      <c r="AR11531" s="61"/>
      <c r="AS11531" s="61"/>
      <c r="AT11531" s="61"/>
      <c r="AU11531" s="61"/>
      <c r="AV11531" s="61"/>
      <c r="AW11531" s="61"/>
      <c r="AX11531" s="61"/>
      <c r="AY11531" s="61"/>
      <c r="AZ11531" s="61"/>
      <c r="BA11531" s="61"/>
    </row>
    <row r="11532" spans="39:53" x14ac:dyDescent="0.2">
      <c r="AM11532" s="61"/>
      <c r="AN11532" s="61"/>
      <c r="AO11532" s="171"/>
      <c r="AP11532" s="61"/>
      <c r="AQ11532" s="61"/>
      <c r="AR11532" s="61"/>
      <c r="AS11532" s="61"/>
      <c r="AT11532" s="61"/>
      <c r="AU11532" s="61"/>
      <c r="AV11532" s="61"/>
      <c r="AW11532" s="61"/>
      <c r="AX11532" s="61"/>
      <c r="AY11532" s="61"/>
      <c r="AZ11532" s="61"/>
      <c r="BA11532" s="61"/>
    </row>
    <row r="11533" spans="39:53" x14ac:dyDescent="0.2">
      <c r="AM11533" s="61"/>
      <c r="AN11533" s="61"/>
      <c r="AO11533" s="171"/>
      <c r="AP11533" s="61"/>
      <c r="AQ11533" s="61"/>
      <c r="AR11533" s="61"/>
      <c r="AS11533" s="61"/>
      <c r="AT11533" s="61"/>
      <c r="AU11533" s="61"/>
      <c r="AV11533" s="61"/>
      <c r="AW11533" s="61"/>
      <c r="AX11533" s="61"/>
      <c r="AY11533" s="61"/>
      <c r="AZ11533" s="61"/>
      <c r="BA11533" s="61"/>
    </row>
    <row r="11534" spans="39:53" x14ac:dyDescent="0.2">
      <c r="AM11534" s="61"/>
      <c r="AN11534" s="61"/>
      <c r="AO11534" s="171"/>
      <c r="AP11534" s="61"/>
      <c r="AQ11534" s="61"/>
      <c r="AR11534" s="61"/>
      <c r="AS11534" s="61"/>
      <c r="AT11534" s="61"/>
      <c r="AU11534" s="61"/>
      <c r="AV11534" s="61"/>
      <c r="AW11534" s="61"/>
      <c r="AX11534" s="61"/>
      <c r="AY11534" s="61"/>
      <c r="AZ11534" s="61"/>
      <c r="BA11534" s="61"/>
    </row>
    <row r="11535" spans="39:53" x14ac:dyDescent="0.2">
      <c r="AM11535" s="61"/>
      <c r="AN11535" s="61"/>
      <c r="AO11535" s="171"/>
      <c r="AP11535" s="61"/>
      <c r="AQ11535" s="61"/>
      <c r="AR11535" s="61"/>
      <c r="AS11535" s="61"/>
      <c r="AT11535" s="61"/>
      <c r="AU11535" s="61"/>
      <c r="AV11535" s="61"/>
      <c r="AW11535" s="61"/>
      <c r="AX11535" s="61"/>
      <c r="AY11535" s="61"/>
      <c r="AZ11535" s="61"/>
      <c r="BA11535" s="61"/>
    </row>
    <row r="11536" spans="39:53" x14ac:dyDescent="0.2">
      <c r="AM11536" s="61"/>
      <c r="AN11536" s="61"/>
      <c r="AO11536" s="171"/>
      <c r="AP11536" s="61"/>
      <c r="AQ11536" s="61"/>
      <c r="AR11536" s="61"/>
      <c r="AS11536" s="61"/>
      <c r="AT11536" s="61"/>
      <c r="AU11536" s="61"/>
      <c r="AV11536" s="61"/>
      <c r="AW11536" s="61"/>
      <c r="AX11536" s="61"/>
      <c r="AY11536" s="61"/>
      <c r="AZ11536" s="61"/>
      <c r="BA11536" s="61"/>
    </row>
    <row r="11537" spans="39:53" x14ac:dyDescent="0.2">
      <c r="AM11537" s="61"/>
      <c r="AN11537" s="61"/>
      <c r="AO11537" s="171"/>
      <c r="AP11537" s="61"/>
      <c r="AQ11537" s="61"/>
      <c r="AR11537" s="61"/>
      <c r="AS11537" s="61"/>
      <c r="AT11537" s="61"/>
      <c r="AU11537" s="61"/>
      <c r="AV11537" s="61"/>
      <c r="AW11537" s="61"/>
      <c r="AX11537" s="61"/>
      <c r="AY11537" s="61"/>
      <c r="AZ11537" s="61"/>
      <c r="BA11537" s="61"/>
    </row>
    <row r="11538" spans="39:53" x14ac:dyDescent="0.2">
      <c r="AM11538" s="61"/>
      <c r="AN11538" s="61"/>
      <c r="AO11538" s="171"/>
      <c r="AP11538" s="61"/>
      <c r="AQ11538" s="61"/>
      <c r="AR11538" s="61"/>
      <c r="AS11538" s="61"/>
      <c r="AT11538" s="61"/>
      <c r="AU11538" s="61"/>
      <c r="AV11538" s="61"/>
      <c r="AW11538" s="61"/>
      <c r="AX11538" s="61"/>
      <c r="AY11538" s="61"/>
      <c r="AZ11538" s="61"/>
      <c r="BA11538" s="61"/>
    </row>
    <row r="11539" spans="39:53" x14ac:dyDescent="0.2">
      <c r="AM11539" s="61"/>
      <c r="AN11539" s="61"/>
      <c r="AO11539" s="171"/>
      <c r="AP11539" s="61"/>
      <c r="AQ11539" s="61"/>
      <c r="AR11539" s="61"/>
      <c r="AS11539" s="61"/>
      <c r="AT11539" s="61"/>
      <c r="AU11539" s="61"/>
      <c r="AV11539" s="61"/>
      <c r="AW11539" s="61"/>
      <c r="AX11539" s="61"/>
      <c r="AY11539" s="61"/>
      <c r="AZ11539" s="61"/>
      <c r="BA11539" s="61"/>
    </row>
    <row r="11540" spans="39:53" x14ac:dyDescent="0.2">
      <c r="AM11540" s="61"/>
      <c r="AN11540" s="61"/>
      <c r="AO11540" s="171"/>
      <c r="AP11540" s="61"/>
      <c r="AQ11540" s="61"/>
      <c r="AR11540" s="61"/>
      <c r="AS11540" s="61"/>
      <c r="AT11540" s="61"/>
      <c r="AU11540" s="61"/>
      <c r="AV11540" s="61"/>
      <c r="AW11540" s="61"/>
      <c r="AX11540" s="61"/>
      <c r="AY11540" s="61"/>
      <c r="AZ11540" s="61"/>
      <c r="BA11540" s="61"/>
    </row>
    <row r="11541" spans="39:53" x14ac:dyDescent="0.2">
      <c r="AM11541" s="61"/>
      <c r="AN11541" s="61"/>
      <c r="AO11541" s="171"/>
      <c r="AP11541" s="61"/>
      <c r="AQ11541" s="61"/>
      <c r="AR11541" s="61"/>
      <c r="AS11541" s="61"/>
      <c r="AT11541" s="61"/>
      <c r="AU11541" s="61"/>
      <c r="AV11541" s="61"/>
      <c r="AW11541" s="61"/>
      <c r="AX11541" s="61"/>
      <c r="AY11541" s="61"/>
      <c r="AZ11541" s="61"/>
      <c r="BA11541" s="61"/>
    </row>
    <row r="11542" spans="39:53" x14ac:dyDescent="0.2">
      <c r="AM11542" s="61"/>
      <c r="AN11542" s="61"/>
      <c r="AO11542" s="171"/>
      <c r="AP11542" s="61"/>
      <c r="AQ11542" s="61"/>
      <c r="AR11542" s="61"/>
      <c r="AS11542" s="61"/>
      <c r="AT11542" s="61"/>
      <c r="AU11542" s="61"/>
      <c r="AV11542" s="61"/>
      <c r="AW11542" s="61"/>
      <c r="AX11542" s="61"/>
      <c r="AY11542" s="61"/>
      <c r="AZ11542" s="61"/>
      <c r="BA11542" s="61"/>
    </row>
    <row r="11543" spans="39:53" x14ac:dyDescent="0.2">
      <c r="AM11543" s="61"/>
      <c r="AN11543" s="61"/>
      <c r="AO11543" s="171"/>
      <c r="AP11543" s="61"/>
      <c r="AQ11543" s="61"/>
      <c r="AR11543" s="61"/>
      <c r="AS11543" s="61"/>
      <c r="AT11543" s="61"/>
      <c r="AU11543" s="61"/>
      <c r="AV11543" s="61"/>
      <c r="AW11543" s="61"/>
      <c r="AX11543" s="61"/>
      <c r="AY11543" s="61"/>
      <c r="AZ11543" s="61"/>
      <c r="BA11543" s="61"/>
    </row>
    <row r="11544" spans="39:53" x14ac:dyDescent="0.2">
      <c r="AM11544" s="61"/>
      <c r="AN11544" s="61"/>
      <c r="AO11544" s="171"/>
      <c r="AP11544" s="61"/>
      <c r="AQ11544" s="61"/>
      <c r="AR11544" s="61"/>
      <c r="AS11544" s="61"/>
      <c r="AT11544" s="61"/>
      <c r="AU11544" s="61"/>
      <c r="AV11544" s="61"/>
      <c r="AW11544" s="61"/>
      <c r="AX11544" s="61"/>
      <c r="AY11544" s="61"/>
      <c r="AZ11544" s="61"/>
      <c r="BA11544" s="61"/>
    </row>
    <row r="11545" spans="39:53" x14ac:dyDescent="0.2">
      <c r="AM11545" s="61"/>
      <c r="AN11545" s="61"/>
      <c r="AO11545" s="171"/>
      <c r="AP11545" s="61"/>
      <c r="AQ11545" s="61"/>
      <c r="AR11545" s="61"/>
      <c r="AS11545" s="61"/>
      <c r="AT11545" s="61"/>
      <c r="AU11545" s="61"/>
      <c r="AV11545" s="61"/>
      <c r="AW11545" s="61"/>
      <c r="AX11545" s="61"/>
      <c r="AY11545" s="61"/>
      <c r="AZ11545" s="61"/>
      <c r="BA11545" s="61"/>
    </row>
    <row r="11546" spans="39:53" x14ac:dyDescent="0.2">
      <c r="AM11546" s="61"/>
      <c r="AN11546" s="61"/>
      <c r="AO11546" s="171"/>
      <c r="AP11546" s="61"/>
      <c r="AQ11546" s="61"/>
      <c r="AR11546" s="61"/>
      <c r="AS11546" s="61"/>
      <c r="AT11546" s="61"/>
      <c r="AU11546" s="61"/>
      <c r="AV11546" s="61"/>
      <c r="AW11546" s="61"/>
      <c r="AX11546" s="61"/>
      <c r="AY11546" s="61"/>
      <c r="AZ11546" s="61"/>
      <c r="BA11546" s="61"/>
    </row>
    <row r="11547" spans="39:53" x14ac:dyDescent="0.2">
      <c r="AM11547" s="61"/>
      <c r="AN11547" s="61"/>
      <c r="AO11547" s="171"/>
      <c r="AP11547" s="61"/>
      <c r="AQ11547" s="61"/>
      <c r="AR11547" s="61"/>
      <c r="AS11547" s="61"/>
      <c r="AT11547" s="61"/>
      <c r="AU11547" s="61"/>
      <c r="AV11547" s="61"/>
      <c r="AW11547" s="61"/>
      <c r="AX11547" s="61"/>
      <c r="AY11547" s="61"/>
      <c r="AZ11547" s="61"/>
      <c r="BA11547" s="61"/>
    </row>
    <row r="11548" spans="39:53" x14ac:dyDescent="0.2">
      <c r="AM11548" s="61"/>
      <c r="AN11548" s="61"/>
      <c r="AO11548" s="171"/>
      <c r="AP11548" s="61"/>
      <c r="AQ11548" s="61"/>
      <c r="AR11548" s="61"/>
      <c r="AS11548" s="61"/>
      <c r="AT11548" s="61"/>
      <c r="AU11548" s="61"/>
      <c r="AV11548" s="61"/>
      <c r="AW11548" s="61"/>
      <c r="AX11548" s="61"/>
      <c r="AY11548" s="61"/>
      <c r="AZ11548" s="61"/>
      <c r="BA11548" s="61"/>
    </row>
    <row r="11549" spans="39:53" x14ac:dyDescent="0.2">
      <c r="AM11549" s="61"/>
      <c r="AN11549" s="61"/>
      <c r="AO11549" s="171"/>
      <c r="AP11549" s="61"/>
      <c r="AQ11549" s="61"/>
      <c r="AR11549" s="61"/>
      <c r="AS11549" s="61"/>
      <c r="AT11549" s="61"/>
      <c r="AU11549" s="61"/>
      <c r="AV11549" s="61"/>
      <c r="AW11549" s="61"/>
      <c r="AX11549" s="61"/>
      <c r="AY11549" s="61"/>
      <c r="AZ11549" s="61"/>
      <c r="BA11549" s="61"/>
    </row>
    <row r="11550" spans="39:53" x14ac:dyDescent="0.2">
      <c r="AM11550" s="61"/>
      <c r="AN11550" s="61"/>
      <c r="AO11550" s="171"/>
      <c r="AP11550" s="61"/>
      <c r="AQ11550" s="61"/>
      <c r="AR11550" s="61"/>
      <c r="AS11550" s="61"/>
      <c r="AT11550" s="61"/>
      <c r="AU11550" s="61"/>
      <c r="AV11550" s="61"/>
      <c r="AW11550" s="61"/>
      <c r="AX11550" s="61"/>
      <c r="AY11550" s="61"/>
      <c r="AZ11550" s="61"/>
      <c r="BA11550" s="61"/>
    </row>
    <row r="11551" spans="39:53" x14ac:dyDescent="0.2">
      <c r="AM11551" s="61"/>
      <c r="AN11551" s="61"/>
      <c r="AO11551" s="171"/>
      <c r="AP11551" s="61"/>
      <c r="AQ11551" s="61"/>
      <c r="AR11551" s="61"/>
      <c r="AS11551" s="61"/>
      <c r="AT11551" s="61"/>
      <c r="AU11551" s="61"/>
      <c r="AV11551" s="61"/>
      <c r="AW11551" s="61"/>
      <c r="AX11551" s="61"/>
      <c r="AY11551" s="61"/>
      <c r="AZ11551" s="61"/>
      <c r="BA11551" s="61"/>
    </row>
    <row r="11552" spans="39:53" x14ac:dyDescent="0.2">
      <c r="AM11552" s="61"/>
      <c r="AN11552" s="61"/>
      <c r="AO11552" s="171"/>
      <c r="AP11552" s="61"/>
      <c r="AQ11552" s="61"/>
      <c r="AR11552" s="61"/>
      <c r="AS11552" s="61"/>
      <c r="AT11552" s="61"/>
      <c r="AU11552" s="61"/>
      <c r="AV11552" s="61"/>
      <c r="AW11552" s="61"/>
      <c r="AX11552" s="61"/>
      <c r="AY11552" s="61"/>
      <c r="AZ11552" s="61"/>
      <c r="BA11552" s="61"/>
    </row>
    <row r="11553" spans="39:53" x14ac:dyDescent="0.2">
      <c r="AM11553" s="61"/>
      <c r="AN11553" s="61"/>
      <c r="AO11553" s="171"/>
      <c r="AP11553" s="61"/>
      <c r="AQ11553" s="61"/>
      <c r="AR11553" s="61"/>
      <c r="AS11553" s="61"/>
      <c r="AT11553" s="61"/>
      <c r="AU11553" s="61"/>
      <c r="AV11553" s="61"/>
      <c r="AW11553" s="61"/>
      <c r="AX11553" s="61"/>
      <c r="AY11553" s="61"/>
      <c r="AZ11553" s="61"/>
      <c r="BA11553" s="61"/>
    </row>
    <row r="11554" spans="39:53" x14ac:dyDescent="0.2">
      <c r="AM11554" s="61"/>
      <c r="AN11554" s="61"/>
      <c r="AO11554" s="171"/>
      <c r="AP11554" s="61"/>
      <c r="AQ11554" s="61"/>
      <c r="AR11554" s="61"/>
      <c r="AS11554" s="61"/>
      <c r="AT11554" s="61"/>
      <c r="AU11554" s="61"/>
      <c r="AV11554" s="61"/>
      <c r="AW11554" s="61"/>
      <c r="AX11554" s="61"/>
      <c r="AY11554" s="61"/>
      <c r="AZ11554" s="61"/>
      <c r="BA11554" s="61"/>
    </row>
    <row r="11555" spans="39:53" x14ac:dyDescent="0.2">
      <c r="AM11555" s="61"/>
      <c r="AN11555" s="61"/>
      <c r="AO11555" s="171"/>
      <c r="AP11555" s="61"/>
      <c r="AQ11555" s="61"/>
      <c r="AR11555" s="61"/>
      <c r="AS11555" s="61"/>
      <c r="AT11555" s="61"/>
      <c r="AU11555" s="61"/>
      <c r="AV11555" s="61"/>
      <c r="AW11555" s="61"/>
      <c r="AX11555" s="61"/>
      <c r="AY11555" s="61"/>
      <c r="AZ11555" s="61"/>
      <c r="BA11555" s="61"/>
    </row>
    <row r="11556" spans="39:53" x14ac:dyDescent="0.2">
      <c r="AM11556" s="61"/>
      <c r="AN11556" s="61"/>
      <c r="AO11556" s="171"/>
      <c r="AP11556" s="61"/>
      <c r="AQ11556" s="61"/>
      <c r="AR11556" s="61"/>
      <c r="AS11556" s="61"/>
      <c r="AT11556" s="61"/>
      <c r="AU11556" s="61"/>
      <c r="AV11556" s="61"/>
      <c r="AW11556" s="61"/>
      <c r="AX11556" s="61"/>
      <c r="AY11556" s="61"/>
      <c r="AZ11556" s="61"/>
      <c r="BA11556" s="61"/>
    </row>
    <row r="11557" spans="39:53" x14ac:dyDescent="0.2">
      <c r="AM11557" s="61"/>
      <c r="AN11557" s="61"/>
      <c r="AO11557" s="171"/>
      <c r="AP11557" s="61"/>
      <c r="AQ11557" s="61"/>
      <c r="AR11557" s="61"/>
      <c r="AS11557" s="61"/>
      <c r="AT11557" s="61"/>
      <c r="AU11557" s="61"/>
      <c r="AV11557" s="61"/>
      <c r="AW11557" s="61"/>
      <c r="AX11557" s="61"/>
      <c r="AY11557" s="61"/>
      <c r="AZ11557" s="61"/>
      <c r="BA11557" s="61"/>
    </row>
    <row r="11558" spans="39:53" x14ac:dyDescent="0.2">
      <c r="AM11558" s="61"/>
      <c r="AN11558" s="61"/>
      <c r="AO11558" s="171"/>
      <c r="AP11558" s="61"/>
      <c r="AQ11558" s="61"/>
      <c r="AR11558" s="61"/>
      <c r="AS11558" s="61"/>
      <c r="AT11558" s="61"/>
      <c r="AU11558" s="61"/>
      <c r="AV11558" s="61"/>
      <c r="AW11558" s="61"/>
      <c r="AX11558" s="61"/>
      <c r="AY11558" s="61"/>
      <c r="AZ11558" s="61"/>
      <c r="BA11558" s="61"/>
    </row>
    <row r="11559" spans="39:53" x14ac:dyDescent="0.2">
      <c r="AM11559" s="61"/>
      <c r="AN11559" s="61"/>
      <c r="AO11559" s="171"/>
      <c r="AP11559" s="61"/>
      <c r="AQ11559" s="61"/>
      <c r="AR11559" s="61"/>
      <c r="AS11559" s="61"/>
      <c r="AT11559" s="61"/>
      <c r="AU11559" s="61"/>
      <c r="AV11559" s="61"/>
      <c r="AW11559" s="61"/>
      <c r="AX11559" s="61"/>
      <c r="AY11559" s="61"/>
      <c r="AZ11559" s="61"/>
      <c r="BA11559" s="61"/>
    </row>
    <row r="11560" spans="39:53" x14ac:dyDescent="0.2">
      <c r="AM11560" s="61"/>
      <c r="AN11560" s="61"/>
      <c r="AO11560" s="171"/>
      <c r="AP11560" s="61"/>
      <c r="AQ11560" s="61"/>
      <c r="AR11560" s="61"/>
      <c r="AS11560" s="61"/>
      <c r="AT11560" s="61"/>
      <c r="AU11560" s="61"/>
      <c r="AV11560" s="61"/>
      <c r="AW11560" s="61"/>
      <c r="AX11560" s="61"/>
      <c r="AY11560" s="61"/>
      <c r="AZ11560" s="61"/>
      <c r="BA11560" s="61"/>
    </row>
    <row r="11561" spans="39:53" x14ac:dyDescent="0.2">
      <c r="AM11561" s="61"/>
      <c r="AN11561" s="61"/>
      <c r="AO11561" s="171"/>
      <c r="AP11561" s="61"/>
      <c r="AQ11561" s="61"/>
      <c r="AR11561" s="61"/>
      <c r="AS11561" s="61"/>
      <c r="AT11561" s="61"/>
      <c r="AU11561" s="61"/>
      <c r="AV11561" s="61"/>
      <c r="AW11561" s="61"/>
      <c r="AX11561" s="61"/>
      <c r="AY11561" s="61"/>
      <c r="AZ11561" s="61"/>
      <c r="BA11561" s="61"/>
    </row>
    <row r="11562" spans="39:53" x14ac:dyDescent="0.2">
      <c r="AM11562" s="61"/>
      <c r="AN11562" s="61"/>
      <c r="AO11562" s="171"/>
      <c r="AP11562" s="61"/>
      <c r="AQ11562" s="61"/>
      <c r="AR11562" s="61"/>
      <c r="AS11562" s="61"/>
      <c r="AT11562" s="61"/>
      <c r="AU11562" s="61"/>
      <c r="AV11562" s="61"/>
      <c r="AW11562" s="61"/>
      <c r="AX11562" s="61"/>
      <c r="AY11562" s="61"/>
      <c r="AZ11562" s="61"/>
      <c r="BA11562" s="61"/>
    </row>
    <row r="11563" spans="39:53" x14ac:dyDescent="0.2">
      <c r="AM11563" s="61"/>
      <c r="AN11563" s="61"/>
      <c r="AO11563" s="171"/>
      <c r="AP11563" s="61"/>
      <c r="AQ11563" s="61"/>
      <c r="AR11563" s="61"/>
      <c r="AS11563" s="61"/>
      <c r="AT11563" s="61"/>
      <c r="AU11563" s="61"/>
      <c r="AV11563" s="61"/>
      <c r="AW11563" s="61"/>
      <c r="AX11563" s="61"/>
      <c r="AY11563" s="61"/>
      <c r="AZ11563" s="61"/>
      <c r="BA11563" s="61"/>
    </row>
    <row r="11564" spans="39:53" x14ac:dyDescent="0.2">
      <c r="AM11564" s="61"/>
      <c r="AN11564" s="61"/>
      <c r="AO11564" s="171"/>
      <c r="AP11564" s="61"/>
      <c r="AQ11564" s="61"/>
      <c r="AR11564" s="61"/>
      <c r="AS11564" s="61"/>
      <c r="AT11564" s="61"/>
      <c r="AU11564" s="61"/>
      <c r="AV11564" s="61"/>
      <c r="AW11564" s="61"/>
      <c r="AX11564" s="61"/>
      <c r="AY11564" s="61"/>
      <c r="AZ11564" s="61"/>
      <c r="BA11564" s="61"/>
    </row>
    <row r="11565" spans="39:53" x14ac:dyDescent="0.2">
      <c r="AM11565" s="61"/>
      <c r="AN11565" s="61"/>
      <c r="AO11565" s="171"/>
      <c r="AP11565" s="61"/>
      <c r="AQ11565" s="61"/>
      <c r="AR11565" s="61"/>
      <c r="AS11565" s="61"/>
      <c r="AT11565" s="61"/>
      <c r="AU11565" s="61"/>
      <c r="AV11565" s="61"/>
      <c r="AW11565" s="61"/>
      <c r="AX11565" s="61"/>
      <c r="AY11565" s="61"/>
      <c r="AZ11565" s="61"/>
      <c r="BA11565" s="61"/>
    </row>
    <row r="11566" spans="39:53" x14ac:dyDescent="0.2">
      <c r="AM11566" s="61"/>
      <c r="AN11566" s="61"/>
      <c r="AO11566" s="171"/>
      <c r="AP11566" s="61"/>
      <c r="AQ11566" s="61"/>
      <c r="AR11566" s="61"/>
      <c r="AS11566" s="61"/>
      <c r="AT11566" s="61"/>
      <c r="AU11566" s="61"/>
      <c r="AV11566" s="61"/>
      <c r="AW11566" s="61"/>
      <c r="AX11566" s="61"/>
      <c r="AY11566" s="61"/>
      <c r="AZ11566" s="61"/>
      <c r="BA11566" s="61"/>
    </row>
    <row r="11567" spans="39:53" x14ac:dyDescent="0.2">
      <c r="AM11567" s="61"/>
      <c r="AN11567" s="61"/>
      <c r="AO11567" s="171"/>
      <c r="AP11567" s="61"/>
      <c r="AQ11567" s="61"/>
      <c r="AR11567" s="61"/>
      <c r="AS11567" s="61"/>
      <c r="AT11567" s="61"/>
      <c r="AU11567" s="61"/>
      <c r="AV11567" s="61"/>
      <c r="AW11567" s="61"/>
      <c r="AX11567" s="61"/>
      <c r="AY11567" s="61"/>
      <c r="AZ11567" s="61"/>
      <c r="BA11567" s="61"/>
    </row>
    <row r="11568" spans="39:53" x14ac:dyDescent="0.2">
      <c r="AM11568" s="61"/>
      <c r="AN11568" s="61"/>
      <c r="AO11568" s="171"/>
      <c r="AP11568" s="61"/>
      <c r="AQ11568" s="61"/>
      <c r="AR11568" s="61"/>
      <c r="AS11568" s="61"/>
      <c r="AT11568" s="61"/>
      <c r="AU11568" s="61"/>
      <c r="AV11568" s="61"/>
      <c r="AW11568" s="61"/>
      <c r="AX11568" s="61"/>
      <c r="AY11568" s="61"/>
      <c r="AZ11568" s="61"/>
      <c r="BA11568" s="61"/>
    </row>
    <row r="11569" spans="39:53" x14ac:dyDescent="0.2">
      <c r="AM11569" s="61"/>
      <c r="AN11569" s="61"/>
      <c r="AO11569" s="171"/>
      <c r="AP11569" s="61"/>
      <c r="AQ11569" s="61"/>
      <c r="AR11569" s="61"/>
      <c r="AS11569" s="61"/>
      <c r="AT11569" s="61"/>
      <c r="AU11569" s="61"/>
      <c r="AV11569" s="61"/>
      <c r="AW11569" s="61"/>
      <c r="AX11569" s="61"/>
      <c r="AY11569" s="61"/>
      <c r="AZ11569" s="61"/>
      <c r="BA11569" s="61"/>
    </row>
    <row r="11570" spans="39:53" x14ac:dyDescent="0.2">
      <c r="AM11570" s="61"/>
      <c r="AN11570" s="61"/>
      <c r="AO11570" s="171"/>
      <c r="AP11570" s="61"/>
      <c r="AQ11570" s="61"/>
      <c r="AR11570" s="61"/>
      <c r="AS11570" s="61"/>
      <c r="AT11570" s="61"/>
      <c r="AU11570" s="61"/>
      <c r="AV11570" s="61"/>
      <c r="AW11570" s="61"/>
      <c r="AX11570" s="61"/>
      <c r="AY11570" s="61"/>
      <c r="AZ11570" s="61"/>
      <c r="BA11570" s="61"/>
    </row>
    <row r="11571" spans="39:53" x14ac:dyDescent="0.2">
      <c r="AM11571" s="61"/>
      <c r="AN11571" s="61"/>
      <c r="AO11571" s="171"/>
      <c r="AP11571" s="61"/>
      <c r="AQ11571" s="61"/>
      <c r="AR11571" s="61"/>
      <c r="AS11571" s="61"/>
      <c r="AT11571" s="61"/>
      <c r="AU11571" s="61"/>
      <c r="AV11571" s="61"/>
      <c r="AW11571" s="61"/>
      <c r="AX11571" s="61"/>
      <c r="AY11571" s="61"/>
      <c r="AZ11571" s="61"/>
      <c r="BA11571" s="61"/>
    </row>
    <row r="11572" spans="39:53" x14ac:dyDescent="0.2">
      <c r="AM11572" s="61"/>
      <c r="AN11572" s="61"/>
      <c r="AO11572" s="171"/>
      <c r="AP11572" s="61"/>
      <c r="AQ11572" s="61"/>
      <c r="AR11572" s="61"/>
      <c r="AS11572" s="61"/>
      <c r="AT11572" s="61"/>
      <c r="AU11572" s="61"/>
      <c r="AV11572" s="61"/>
      <c r="AW11572" s="61"/>
      <c r="AX11572" s="61"/>
      <c r="AY11572" s="61"/>
      <c r="AZ11572" s="61"/>
      <c r="BA11572" s="61"/>
    </row>
    <row r="11573" spans="39:53" x14ac:dyDescent="0.2">
      <c r="AM11573" s="61"/>
      <c r="AN11573" s="61"/>
      <c r="AO11573" s="171"/>
      <c r="AP11573" s="61"/>
      <c r="AQ11573" s="61"/>
      <c r="AR11573" s="61"/>
      <c r="AS11573" s="61"/>
      <c r="AT11573" s="61"/>
      <c r="AU11573" s="61"/>
      <c r="AV11573" s="61"/>
      <c r="AW11573" s="61"/>
      <c r="AX11573" s="61"/>
      <c r="AY11573" s="61"/>
      <c r="AZ11573" s="61"/>
      <c r="BA11573" s="61"/>
    </row>
    <row r="11574" spans="39:53" x14ac:dyDescent="0.2">
      <c r="AM11574" s="61"/>
      <c r="AN11574" s="61"/>
      <c r="AO11574" s="171"/>
      <c r="AP11574" s="61"/>
      <c r="AQ11574" s="61"/>
      <c r="AR11574" s="61"/>
      <c r="AS11574" s="61"/>
      <c r="AT11574" s="61"/>
      <c r="AU11574" s="61"/>
      <c r="AV11574" s="61"/>
      <c r="AW11574" s="61"/>
      <c r="AX11574" s="61"/>
      <c r="AY11574" s="61"/>
      <c r="AZ11574" s="61"/>
      <c r="BA11574" s="61"/>
    </row>
    <row r="11575" spans="39:53" x14ac:dyDescent="0.2">
      <c r="AM11575" s="61"/>
      <c r="AN11575" s="61"/>
      <c r="AO11575" s="171"/>
      <c r="AP11575" s="61"/>
      <c r="AQ11575" s="61"/>
      <c r="AR11575" s="61"/>
      <c r="AS11575" s="61"/>
      <c r="AT11575" s="61"/>
      <c r="AU11575" s="61"/>
      <c r="AV11575" s="61"/>
      <c r="AW11575" s="61"/>
      <c r="AX11575" s="61"/>
      <c r="AY11575" s="61"/>
      <c r="AZ11575" s="61"/>
      <c r="BA11575" s="61"/>
    </row>
    <row r="11576" spans="39:53" x14ac:dyDescent="0.2">
      <c r="AM11576" s="61"/>
      <c r="AN11576" s="61"/>
      <c r="AO11576" s="171"/>
      <c r="AP11576" s="61"/>
      <c r="AQ11576" s="61"/>
      <c r="AR11576" s="61"/>
      <c r="AS11576" s="61"/>
      <c r="AT11576" s="61"/>
      <c r="AU11576" s="61"/>
      <c r="AV11576" s="61"/>
      <c r="AW11576" s="61"/>
      <c r="AX11576" s="61"/>
      <c r="AY11576" s="61"/>
      <c r="AZ11576" s="61"/>
      <c r="BA11576" s="61"/>
    </row>
    <row r="11577" spans="39:53" x14ac:dyDescent="0.2">
      <c r="AM11577" s="61"/>
      <c r="AN11577" s="61"/>
      <c r="AO11577" s="171"/>
      <c r="AP11577" s="61"/>
      <c r="AQ11577" s="61"/>
      <c r="AR11577" s="61"/>
      <c r="AS11577" s="61"/>
      <c r="AT11577" s="61"/>
      <c r="AU11577" s="61"/>
      <c r="AV11577" s="61"/>
      <c r="AW11577" s="61"/>
      <c r="AX11577" s="61"/>
      <c r="AY11577" s="61"/>
      <c r="AZ11577" s="61"/>
      <c r="BA11577" s="61"/>
    </row>
    <row r="11578" spans="39:53" x14ac:dyDescent="0.2">
      <c r="AM11578" s="61"/>
      <c r="AN11578" s="61"/>
      <c r="AO11578" s="171"/>
      <c r="AP11578" s="61"/>
      <c r="AQ11578" s="61"/>
      <c r="AR11578" s="61"/>
      <c r="AS11578" s="61"/>
      <c r="AT11578" s="61"/>
      <c r="AU11578" s="61"/>
      <c r="AV11578" s="61"/>
      <c r="AW11578" s="61"/>
      <c r="AX11578" s="61"/>
      <c r="AY11578" s="61"/>
      <c r="AZ11578" s="61"/>
      <c r="BA11578" s="61"/>
    </row>
    <row r="11579" spans="39:53" x14ac:dyDescent="0.2">
      <c r="AM11579" s="61"/>
      <c r="AN11579" s="61"/>
      <c r="AO11579" s="171"/>
      <c r="AP11579" s="61"/>
      <c r="AQ11579" s="61"/>
      <c r="AR11579" s="61"/>
      <c r="AS11579" s="61"/>
      <c r="AT11579" s="61"/>
      <c r="AU11579" s="61"/>
      <c r="AV11579" s="61"/>
      <c r="AW11579" s="61"/>
      <c r="AX11579" s="61"/>
      <c r="AY11579" s="61"/>
      <c r="AZ11579" s="61"/>
      <c r="BA11579" s="61"/>
    </row>
    <row r="11580" spans="39:53" x14ac:dyDescent="0.2">
      <c r="AM11580" s="61"/>
      <c r="AN11580" s="61"/>
      <c r="AO11580" s="171"/>
      <c r="AP11580" s="61"/>
      <c r="AQ11580" s="61"/>
      <c r="AR11580" s="61"/>
      <c r="AS11580" s="61"/>
      <c r="AT11580" s="61"/>
      <c r="AU11580" s="61"/>
      <c r="AV11580" s="61"/>
      <c r="AW11580" s="61"/>
      <c r="AX11580" s="61"/>
      <c r="AY11580" s="61"/>
      <c r="AZ11580" s="61"/>
      <c r="BA11580" s="61"/>
    </row>
    <row r="11581" spans="39:53" x14ac:dyDescent="0.2">
      <c r="AM11581" s="61"/>
      <c r="AN11581" s="61"/>
      <c r="AO11581" s="171"/>
      <c r="AP11581" s="61"/>
      <c r="AQ11581" s="61"/>
      <c r="AR11581" s="61"/>
      <c r="AS11581" s="61"/>
      <c r="AT11581" s="61"/>
      <c r="AU11581" s="61"/>
      <c r="AV11581" s="61"/>
      <c r="AW11581" s="61"/>
      <c r="AX11581" s="61"/>
      <c r="AY11581" s="61"/>
      <c r="AZ11581" s="61"/>
      <c r="BA11581" s="61"/>
    </row>
    <row r="11582" spans="39:53" x14ac:dyDescent="0.2">
      <c r="AM11582" s="61"/>
      <c r="AN11582" s="61"/>
      <c r="AO11582" s="171"/>
      <c r="AP11582" s="61"/>
      <c r="AQ11582" s="61"/>
      <c r="AR11582" s="61"/>
      <c r="AS11582" s="61"/>
      <c r="AT11582" s="61"/>
      <c r="AU11582" s="61"/>
      <c r="AV11582" s="61"/>
      <c r="AW11582" s="61"/>
      <c r="AX11582" s="61"/>
      <c r="AY11582" s="61"/>
      <c r="AZ11582" s="61"/>
      <c r="BA11582" s="61"/>
    </row>
    <row r="11583" spans="39:53" x14ac:dyDescent="0.2">
      <c r="AM11583" s="61"/>
      <c r="AN11583" s="61"/>
      <c r="AO11583" s="171"/>
      <c r="AP11583" s="61"/>
      <c r="AQ11583" s="61"/>
      <c r="AR11583" s="61"/>
      <c r="AS11583" s="61"/>
      <c r="AT11583" s="61"/>
      <c r="AU11583" s="61"/>
      <c r="AV11583" s="61"/>
      <c r="AW11583" s="61"/>
      <c r="AX11583" s="61"/>
      <c r="AY11583" s="61"/>
      <c r="AZ11583" s="61"/>
      <c r="BA11583" s="61"/>
    </row>
    <row r="11584" spans="39:53" x14ac:dyDescent="0.2">
      <c r="AM11584" s="61"/>
      <c r="AN11584" s="61"/>
      <c r="AO11584" s="171"/>
      <c r="AP11584" s="61"/>
      <c r="AQ11584" s="61"/>
      <c r="AR11584" s="61"/>
      <c r="AS11584" s="61"/>
      <c r="AT11584" s="61"/>
      <c r="AU11584" s="61"/>
      <c r="AV11584" s="61"/>
      <c r="AW11584" s="61"/>
      <c r="AX11584" s="61"/>
      <c r="AY11584" s="61"/>
      <c r="AZ11584" s="61"/>
      <c r="BA11584" s="61"/>
    </row>
    <row r="11585" spans="39:53" x14ac:dyDescent="0.2">
      <c r="AM11585" s="61"/>
      <c r="AN11585" s="61"/>
      <c r="AO11585" s="171"/>
      <c r="AP11585" s="61"/>
      <c r="AQ11585" s="61"/>
      <c r="AR11585" s="61"/>
      <c r="AS11585" s="61"/>
      <c r="AT11585" s="61"/>
      <c r="AU11585" s="61"/>
      <c r="AV11585" s="61"/>
      <c r="AW11585" s="61"/>
      <c r="AX11585" s="61"/>
      <c r="AY11585" s="61"/>
      <c r="AZ11585" s="61"/>
      <c r="BA11585" s="61"/>
    </row>
    <row r="11586" spans="39:53" x14ac:dyDescent="0.2">
      <c r="AM11586" s="61"/>
      <c r="AN11586" s="61"/>
      <c r="AO11586" s="171"/>
      <c r="AP11586" s="61"/>
      <c r="AQ11586" s="61"/>
      <c r="AR11586" s="61"/>
      <c r="AS11586" s="61"/>
      <c r="AT11586" s="61"/>
      <c r="AU11586" s="61"/>
      <c r="AV11586" s="61"/>
      <c r="AW11586" s="61"/>
      <c r="AX11586" s="61"/>
      <c r="AY11586" s="61"/>
      <c r="AZ11586" s="61"/>
      <c r="BA11586" s="61"/>
    </row>
    <row r="11587" spans="39:53" x14ac:dyDescent="0.2">
      <c r="AM11587" s="61"/>
      <c r="AN11587" s="61"/>
      <c r="AO11587" s="171"/>
      <c r="AP11587" s="61"/>
      <c r="AQ11587" s="61"/>
      <c r="AR11587" s="61"/>
      <c r="AS11587" s="61"/>
      <c r="AT11587" s="61"/>
      <c r="AU11587" s="61"/>
      <c r="AV11587" s="61"/>
      <c r="AW11587" s="61"/>
      <c r="AX11587" s="61"/>
      <c r="AY11587" s="61"/>
      <c r="AZ11587" s="61"/>
      <c r="BA11587" s="61"/>
    </row>
    <row r="11588" spans="39:53" x14ac:dyDescent="0.2">
      <c r="AM11588" s="61"/>
      <c r="AN11588" s="61"/>
      <c r="AO11588" s="171"/>
      <c r="AP11588" s="61"/>
      <c r="AQ11588" s="61"/>
      <c r="AR11588" s="61"/>
      <c r="AS11588" s="61"/>
      <c r="AT11588" s="61"/>
      <c r="AU11588" s="61"/>
      <c r="AV11588" s="61"/>
      <c r="AW11588" s="61"/>
      <c r="AX11588" s="61"/>
      <c r="AY11588" s="61"/>
      <c r="AZ11588" s="61"/>
      <c r="BA11588" s="61"/>
    </row>
    <row r="11589" spans="39:53" x14ac:dyDescent="0.2">
      <c r="AM11589" s="61"/>
      <c r="AN11589" s="61"/>
      <c r="AO11589" s="171"/>
      <c r="AP11589" s="61"/>
      <c r="AQ11589" s="61"/>
      <c r="AR11589" s="61"/>
      <c r="AS11589" s="61"/>
      <c r="AT11589" s="61"/>
      <c r="AU11589" s="61"/>
      <c r="AV11589" s="61"/>
      <c r="AW11589" s="61"/>
      <c r="AX11589" s="61"/>
      <c r="AY11589" s="61"/>
      <c r="AZ11589" s="61"/>
      <c r="BA11589" s="61"/>
    </row>
    <row r="11590" spans="39:53" x14ac:dyDescent="0.2">
      <c r="AM11590" s="61"/>
      <c r="AN11590" s="61"/>
      <c r="AO11590" s="171"/>
      <c r="AP11590" s="61"/>
      <c r="AQ11590" s="61"/>
      <c r="AR11590" s="61"/>
      <c r="AS11590" s="61"/>
      <c r="AT11590" s="61"/>
      <c r="AU11590" s="61"/>
      <c r="AV11590" s="61"/>
      <c r="AW11590" s="61"/>
      <c r="AX11590" s="61"/>
      <c r="AY11590" s="61"/>
      <c r="AZ11590" s="61"/>
      <c r="BA11590" s="61"/>
    </row>
    <row r="11591" spans="39:53" x14ac:dyDescent="0.2">
      <c r="AM11591" s="61"/>
      <c r="AN11591" s="61"/>
      <c r="AO11591" s="171"/>
      <c r="AP11591" s="61"/>
      <c r="AQ11591" s="61"/>
      <c r="AR11591" s="61"/>
      <c r="AS11591" s="61"/>
      <c r="AT11591" s="61"/>
      <c r="AU11591" s="61"/>
      <c r="AV11591" s="61"/>
      <c r="AW11591" s="61"/>
      <c r="AX11591" s="61"/>
      <c r="AY11591" s="61"/>
      <c r="AZ11591" s="61"/>
      <c r="BA11591" s="61"/>
    </row>
    <row r="11592" spans="39:53" x14ac:dyDescent="0.2">
      <c r="AM11592" s="61"/>
      <c r="AN11592" s="61"/>
      <c r="AO11592" s="171"/>
      <c r="AP11592" s="61"/>
      <c r="AQ11592" s="61"/>
      <c r="AR11592" s="61"/>
      <c r="AS11592" s="61"/>
      <c r="AT11592" s="61"/>
      <c r="AU11592" s="61"/>
      <c r="AV11592" s="61"/>
      <c r="AW11592" s="61"/>
      <c r="AX11592" s="61"/>
      <c r="AY11592" s="61"/>
      <c r="AZ11592" s="61"/>
      <c r="BA11592" s="61"/>
    </row>
    <row r="11593" spans="39:53" x14ac:dyDescent="0.2">
      <c r="AM11593" s="61"/>
      <c r="AN11593" s="61"/>
      <c r="AO11593" s="171"/>
      <c r="AP11593" s="61"/>
      <c r="AQ11593" s="61"/>
      <c r="AR11593" s="61"/>
      <c r="AS11593" s="61"/>
      <c r="AT11593" s="61"/>
      <c r="AU11593" s="61"/>
      <c r="AV11593" s="61"/>
      <c r="AW11593" s="61"/>
      <c r="AX11593" s="61"/>
      <c r="AY11593" s="61"/>
      <c r="AZ11593" s="61"/>
      <c r="BA11593" s="61"/>
    </row>
    <row r="11594" spans="39:53" x14ac:dyDescent="0.2">
      <c r="AM11594" s="61"/>
      <c r="AN11594" s="61"/>
      <c r="AO11594" s="171"/>
      <c r="AP11594" s="61"/>
      <c r="AQ11594" s="61"/>
      <c r="AR11594" s="61"/>
      <c r="AS11594" s="61"/>
      <c r="AT11594" s="61"/>
      <c r="AU11594" s="61"/>
      <c r="AV11594" s="61"/>
      <c r="AW11594" s="61"/>
      <c r="AX11594" s="61"/>
      <c r="AY11594" s="61"/>
      <c r="AZ11594" s="61"/>
      <c r="BA11594" s="61"/>
    </row>
    <row r="11595" spans="39:53" x14ac:dyDescent="0.2">
      <c r="AM11595" s="61"/>
      <c r="AN11595" s="61"/>
      <c r="AO11595" s="171"/>
      <c r="AP11595" s="61"/>
      <c r="AQ11595" s="61"/>
      <c r="AR11595" s="61"/>
      <c r="AS11595" s="61"/>
      <c r="AT11595" s="61"/>
      <c r="AU11595" s="61"/>
      <c r="AV11595" s="61"/>
      <c r="AW11595" s="61"/>
      <c r="AX11595" s="61"/>
      <c r="AY11595" s="61"/>
      <c r="AZ11595" s="61"/>
      <c r="BA11595" s="61"/>
    </row>
    <row r="11596" spans="39:53" x14ac:dyDescent="0.2">
      <c r="AM11596" s="61"/>
      <c r="AN11596" s="61"/>
      <c r="AO11596" s="171"/>
      <c r="AP11596" s="61"/>
      <c r="AQ11596" s="61"/>
      <c r="AR11596" s="61"/>
      <c r="AS11596" s="61"/>
      <c r="AT11596" s="61"/>
      <c r="AU11596" s="61"/>
      <c r="AV11596" s="61"/>
      <c r="AW11596" s="61"/>
      <c r="AX11596" s="61"/>
      <c r="AY11596" s="61"/>
      <c r="AZ11596" s="61"/>
      <c r="BA11596" s="61"/>
    </row>
    <row r="11597" spans="39:53" x14ac:dyDescent="0.2">
      <c r="AM11597" s="61"/>
      <c r="AN11597" s="61"/>
      <c r="AO11597" s="171"/>
      <c r="AP11597" s="61"/>
      <c r="AQ11597" s="61"/>
      <c r="AR11597" s="61"/>
      <c r="AS11597" s="61"/>
      <c r="AT11597" s="61"/>
      <c r="AU11597" s="61"/>
      <c r="AV11597" s="61"/>
      <c r="AW11597" s="61"/>
      <c r="AX11597" s="61"/>
      <c r="AY11597" s="61"/>
      <c r="AZ11597" s="61"/>
      <c r="BA11597" s="61"/>
    </row>
    <row r="11598" spans="39:53" x14ac:dyDescent="0.2">
      <c r="AM11598" s="61"/>
      <c r="AN11598" s="61"/>
      <c r="AO11598" s="171"/>
      <c r="AP11598" s="61"/>
      <c r="AQ11598" s="61"/>
      <c r="AR11598" s="61"/>
      <c r="AS11598" s="61"/>
      <c r="AT11598" s="61"/>
      <c r="AU11598" s="61"/>
      <c r="AV11598" s="61"/>
      <c r="AW11598" s="61"/>
      <c r="AX11598" s="61"/>
      <c r="AY11598" s="61"/>
      <c r="AZ11598" s="61"/>
      <c r="BA11598" s="61"/>
    </row>
    <row r="11599" spans="39:53" x14ac:dyDescent="0.2">
      <c r="AM11599" s="61"/>
      <c r="AN11599" s="61"/>
      <c r="AO11599" s="171"/>
      <c r="AP11599" s="61"/>
      <c r="AQ11599" s="61"/>
      <c r="AR11599" s="61"/>
      <c r="AS11599" s="61"/>
      <c r="AT11599" s="61"/>
      <c r="AU11599" s="61"/>
      <c r="AV11599" s="61"/>
      <c r="AW11599" s="61"/>
      <c r="AX11599" s="61"/>
      <c r="AY11599" s="61"/>
      <c r="AZ11599" s="61"/>
      <c r="BA11599" s="61"/>
    </row>
    <row r="11600" spans="39:53" x14ac:dyDescent="0.2">
      <c r="AM11600" s="61"/>
      <c r="AN11600" s="61"/>
      <c r="AO11600" s="171"/>
      <c r="AP11600" s="61"/>
      <c r="AQ11600" s="61"/>
      <c r="AR11600" s="61"/>
      <c r="AS11600" s="61"/>
      <c r="AT11600" s="61"/>
      <c r="AU11600" s="61"/>
      <c r="AV11600" s="61"/>
      <c r="AW11600" s="61"/>
      <c r="AX11600" s="61"/>
      <c r="AY11600" s="61"/>
      <c r="AZ11600" s="61"/>
      <c r="BA11600" s="61"/>
    </row>
    <row r="11601" spans="39:53" x14ac:dyDescent="0.2">
      <c r="AM11601" s="61"/>
      <c r="AN11601" s="61"/>
      <c r="AO11601" s="171"/>
      <c r="AP11601" s="61"/>
      <c r="AQ11601" s="61"/>
      <c r="AR11601" s="61"/>
      <c r="AS11601" s="61"/>
      <c r="AT11601" s="61"/>
      <c r="AU11601" s="61"/>
      <c r="AV11601" s="61"/>
      <c r="AW11601" s="61"/>
      <c r="AX11601" s="61"/>
      <c r="AY11601" s="61"/>
      <c r="AZ11601" s="61"/>
      <c r="BA11601" s="61"/>
    </row>
    <row r="11602" spans="39:53" x14ac:dyDescent="0.2">
      <c r="AM11602" s="61"/>
      <c r="AN11602" s="61"/>
      <c r="AO11602" s="171"/>
      <c r="AP11602" s="61"/>
      <c r="AQ11602" s="61"/>
      <c r="AR11602" s="61"/>
      <c r="AS11602" s="61"/>
      <c r="AT11602" s="61"/>
      <c r="AU11602" s="61"/>
      <c r="AV11602" s="61"/>
      <c r="AW11602" s="61"/>
      <c r="AX11602" s="61"/>
      <c r="AY11602" s="61"/>
      <c r="AZ11602" s="61"/>
      <c r="BA11602" s="61"/>
    </row>
    <row r="11603" spans="39:53" x14ac:dyDescent="0.2">
      <c r="AM11603" s="61"/>
      <c r="AN11603" s="61"/>
      <c r="AO11603" s="171"/>
      <c r="AP11603" s="61"/>
      <c r="AQ11603" s="61"/>
      <c r="AR11603" s="61"/>
      <c r="AS11603" s="61"/>
      <c r="AT11603" s="61"/>
      <c r="AU11603" s="61"/>
      <c r="AV11603" s="61"/>
      <c r="AW11603" s="61"/>
      <c r="AX11603" s="61"/>
      <c r="AY11603" s="61"/>
      <c r="AZ11603" s="61"/>
      <c r="BA11603" s="61"/>
    </row>
    <row r="11604" spans="39:53" x14ac:dyDescent="0.2">
      <c r="AM11604" s="61"/>
      <c r="AN11604" s="61"/>
      <c r="AO11604" s="171"/>
      <c r="AP11604" s="61"/>
      <c r="AQ11604" s="61"/>
      <c r="AR11604" s="61"/>
      <c r="AS11604" s="61"/>
      <c r="AT11604" s="61"/>
      <c r="AU11604" s="61"/>
      <c r="AV11604" s="61"/>
      <c r="AW11604" s="61"/>
      <c r="AX11604" s="61"/>
      <c r="AY11604" s="61"/>
      <c r="AZ11604" s="61"/>
      <c r="BA11604" s="61"/>
    </row>
    <row r="11605" spans="39:53" x14ac:dyDescent="0.2">
      <c r="AM11605" s="61"/>
      <c r="AN11605" s="61"/>
      <c r="AO11605" s="171"/>
      <c r="AP11605" s="61"/>
      <c r="AQ11605" s="61"/>
      <c r="AR11605" s="61"/>
      <c r="AS11605" s="61"/>
      <c r="AT11605" s="61"/>
      <c r="AU11605" s="61"/>
      <c r="AV11605" s="61"/>
      <c r="AW11605" s="61"/>
      <c r="AX11605" s="61"/>
      <c r="AY11605" s="61"/>
      <c r="AZ11605" s="61"/>
      <c r="BA11605" s="61"/>
    </row>
    <row r="11606" spans="39:53" x14ac:dyDescent="0.2">
      <c r="AM11606" s="61"/>
      <c r="AN11606" s="61"/>
      <c r="AO11606" s="171"/>
      <c r="AP11606" s="61"/>
      <c r="AQ11606" s="61"/>
      <c r="AR11606" s="61"/>
      <c r="AS11606" s="61"/>
      <c r="AT11606" s="61"/>
      <c r="AU11606" s="61"/>
      <c r="AV11606" s="61"/>
      <c r="AW11606" s="61"/>
      <c r="AX11606" s="61"/>
      <c r="AY11606" s="61"/>
      <c r="AZ11606" s="61"/>
      <c r="BA11606" s="61"/>
    </row>
    <row r="11607" spans="39:53" x14ac:dyDescent="0.2">
      <c r="AM11607" s="61"/>
      <c r="AN11607" s="61"/>
      <c r="AO11607" s="171"/>
      <c r="AP11607" s="61"/>
      <c r="AQ11607" s="61"/>
      <c r="AR11607" s="61"/>
      <c r="AS11607" s="61"/>
      <c r="AT11607" s="61"/>
      <c r="AU11607" s="61"/>
      <c r="AV11607" s="61"/>
      <c r="AW11607" s="61"/>
      <c r="AX11607" s="61"/>
      <c r="AY11607" s="61"/>
      <c r="AZ11607" s="61"/>
      <c r="BA11607" s="61"/>
    </row>
    <row r="11608" spans="39:53" x14ac:dyDescent="0.2">
      <c r="AM11608" s="61"/>
      <c r="AN11608" s="61"/>
      <c r="AO11608" s="171"/>
      <c r="AP11608" s="61"/>
      <c r="AQ11608" s="61"/>
      <c r="AR11608" s="61"/>
      <c r="AS11608" s="61"/>
      <c r="AT11608" s="61"/>
      <c r="AU11608" s="61"/>
      <c r="AV11608" s="61"/>
      <c r="AW11608" s="61"/>
      <c r="AX11608" s="61"/>
      <c r="AY11608" s="61"/>
      <c r="AZ11608" s="61"/>
      <c r="BA11608" s="61"/>
    </row>
    <row r="11609" spans="39:53" x14ac:dyDescent="0.2">
      <c r="AM11609" s="61"/>
      <c r="AN11609" s="61"/>
      <c r="AO11609" s="171"/>
      <c r="AP11609" s="61"/>
      <c r="AQ11609" s="61"/>
      <c r="AR11609" s="61"/>
      <c r="AS11609" s="61"/>
      <c r="AT11609" s="61"/>
      <c r="AU11609" s="61"/>
      <c r="AV11609" s="61"/>
      <c r="AW11609" s="61"/>
      <c r="AX11609" s="61"/>
      <c r="AY11609" s="61"/>
      <c r="AZ11609" s="61"/>
      <c r="BA11609" s="61"/>
    </row>
    <row r="11610" spans="39:53" x14ac:dyDescent="0.2">
      <c r="AM11610" s="61"/>
      <c r="AN11610" s="61"/>
      <c r="AO11610" s="171"/>
      <c r="AP11610" s="61"/>
      <c r="AQ11610" s="61"/>
      <c r="AR11610" s="61"/>
      <c r="AS11610" s="61"/>
      <c r="AT11610" s="61"/>
      <c r="AU11610" s="61"/>
      <c r="AV11610" s="61"/>
      <c r="AW11610" s="61"/>
      <c r="AX11610" s="61"/>
      <c r="AY11610" s="61"/>
      <c r="AZ11610" s="61"/>
      <c r="BA11610" s="61"/>
    </row>
    <row r="11611" spans="39:53" x14ac:dyDescent="0.2">
      <c r="AM11611" s="61"/>
      <c r="AN11611" s="61"/>
      <c r="AO11611" s="171"/>
      <c r="AP11611" s="61"/>
      <c r="AQ11611" s="61"/>
      <c r="AR11611" s="61"/>
      <c r="AS11611" s="61"/>
      <c r="AT11611" s="61"/>
      <c r="AU11611" s="61"/>
      <c r="AV11611" s="61"/>
      <c r="AW11611" s="61"/>
      <c r="AX11611" s="61"/>
      <c r="AY11611" s="61"/>
      <c r="AZ11611" s="61"/>
      <c r="BA11611" s="61"/>
    </row>
    <row r="11612" spans="39:53" x14ac:dyDescent="0.2">
      <c r="AM11612" s="61"/>
      <c r="AN11612" s="61"/>
      <c r="AO11612" s="171"/>
      <c r="AP11612" s="61"/>
      <c r="AQ11612" s="61"/>
      <c r="AR11612" s="61"/>
      <c r="AS11612" s="61"/>
      <c r="AT11612" s="61"/>
      <c r="AU11612" s="61"/>
      <c r="AV11612" s="61"/>
      <c r="AW11612" s="61"/>
      <c r="AX11612" s="61"/>
      <c r="AY11612" s="61"/>
      <c r="AZ11612" s="61"/>
      <c r="BA11612" s="61"/>
    </row>
    <row r="11613" spans="39:53" x14ac:dyDescent="0.2">
      <c r="AM11613" s="61"/>
      <c r="AN11613" s="61"/>
      <c r="AO11613" s="171"/>
      <c r="AP11613" s="61"/>
      <c r="AQ11613" s="61"/>
      <c r="AR11613" s="61"/>
      <c r="AS11613" s="61"/>
      <c r="AT11613" s="61"/>
      <c r="AU11613" s="61"/>
      <c r="AV11613" s="61"/>
      <c r="AW11613" s="61"/>
      <c r="AX11613" s="61"/>
      <c r="AY11613" s="61"/>
      <c r="AZ11613" s="61"/>
      <c r="BA11613" s="61"/>
    </row>
    <row r="11614" spans="39:53" x14ac:dyDescent="0.2">
      <c r="AM11614" s="61"/>
      <c r="AN11614" s="61"/>
      <c r="AO11614" s="171"/>
      <c r="AP11614" s="61"/>
      <c r="AQ11614" s="61"/>
      <c r="AR11614" s="61"/>
      <c r="AS11614" s="61"/>
      <c r="AT11614" s="61"/>
      <c r="AU11614" s="61"/>
      <c r="AV11614" s="61"/>
      <c r="AW11614" s="61"/>
      <c r="AX11614" s="61"/>
      <c r="AY11614" s="61"/>
      <c r="AZ11614" s="61"/>
      <c r="BA11614" s="61"/>
    </row>
    <row r="11615" spans="39:53" x14ac:dyDescent="0.2">
      <c r="AM11615" s="61"/>
      <c r="AN11615" s="61"/>
      <c r="AO11615" s="171"/>
      <c r="AP11615" s="61"/>
      <c r="AQ11615" s="61"/>
      <c r="AR11615" s="61"/>
      <c r="AS11615" s="61"/>
      <c r="AT11615" s="61"/>
      <c r="AU11615" s="61"/>
      <c r="AV11615" s="61"/>
      <c r="AW11615" s="61"/>
      <c r="AX11615" s="61"/>
      <c r="AY11615" s="61"/>
      <c r="AZ11615" s="61"/>
      <c r="BA11615" s="61"/>
    </row>
    <row r="11616" spans="39:53" x14ac:dyDescent="0.2">
      <c r="AM11616" s="61"/>
      <c r="AN11616" s="61"/>
      <c r="AO11616" s="171"/>
      <c r="AP11616" s="61"/>
      <c r="AQ11616" s="61"/>
      <c r="AR11616" s="61"/>
      <c r="AS11616" s="61"/>
      <c r="AT11616" s="61"/>
      <c r="AU11616" s="61"/>
      <c r="AV11616" s="61"/>
      <c r="AW11616" s="61"/>
      <c r="AX11616" s="61"/>
      <c r="AY11616" s="61"/>
      <c r="AZ11616" s="61"/>
      <c r="BA11616" s="61"/>
    </row>
    <row r="11617" spans="39:53" x14ac:dyDescent="0.2">
      <c r="AM11617" s="61"/>
      <c r="AN11617" s="61"/>
      <c r="AO11617" s="171"/>
      <c r="AP11617" s="61"/>
      <c r="AQ11617" s="61"/>
      <c r="AR11617" s="61"/>
      <c r="AS11617" s="61"/>
      <c r="AT11617" s="61"/>
      <c r="AU11617" s="61"/>
      <c r="AV11617" s="61"/>
      <c r="AW11617" s="61"/>
      <c r="AX11617" s="61"/>
      <c r="AY11617" s="61"/>
      <c r="AZ11617" s="61"/>
      <c r="BA11617" s="61"/>
    </row>
    <row r="11618" spans="39:53" x14ac:dyDescent="0.2">
      <c r="AM11618" s="61"/>
      <c r="AN11618" s="61"/>
      <c r="AO11618" s="171"/>
      <c r="AP11618" s="61"/>
      <c r="AQ11618" s="61"/>
      <c r="AR11618" s="61"/>
      <c r="AS11618" s="61"/>
      <c r="AT11618" s="61"/>
      <c r="AU11618" s="61"/>
      <c r="AV11618" s="61"/>
      <c r="AW11618" s="61"/>
      <c r="AX11618" s="61"/>
      <c r="AY11618" s="61"/>
      <c r="AZ11618" s="61"/>
      <c r="BA11618" s="61"/>
    </row>
    <row r="11619" spans="39:53" x14ac:dyDescent="0.2">
      <c r="AM11619" s="61"/>
      <c r="AN11619" s="61"/>
      <c r="AO11619" s="171"/>
      <c r="AP11619" s="61"/>
      <c r="AQ11619" s="61"/>
      <c r="AR11619" s="61"/>
      <c r="AS11619" s="61"/>
      <c r="AT11619" s="61"/>
      <c r="AU11619" s="61"/>
      <c r="AV11619" s="61"/>
      <c r="AW11619" s="61"/>
      <c r="AX11619" s="61"/>
      <c r="AY11619" s="61"/>
      <c r="AZ11619" s="61"/>
      <c r="BA11619" s="61"/>
    </row>
    <row r="11620" spans="39:53" x14ac:dyDescent="0.2">
      <c r="AM11620" s="61"/>
      <c r="AN11620" s="61"/>
      <c r="AO11620" s="171"/>
      <c r="AP11620" s="61"/>
      <c r="AQ11620" s="61"/>
      <c r="AR11620" s="61"/>
      <c r="AS11620" s="61"/>
      <c r="AT11620" s="61"/>
      <c r="AU11620" s="61"/>
      <c r="AV11620" s="61"/>
      <c r="AW11620" s="61"/>
      <c r="AX11620" s="61"/>
      <c r="AY11620" s="61"/>
      <c r="AZ11620" s="61"/>
      <c r="BA11620" s="61"/>
    </row>
    <row r="11621" spans="39:53" x14ac:dyDescent="0.2">
      <c r="AM11621" s="61"/>
      <c r="AN11621" s="61"/>
      <c r="AO11621" s="171"/>
      <c r="AP11621" s="61"/>
      <c r="AQ11621" s="61"/>
      <c r="AR11621" s="61"/>
      <c r="AS11621" s="61"/>
      <c r="AT11621" s="61"/>
      <c r="AU11621" s="61"/>
      <c r="AV11621" s="61"/>
      <c r="AW11621" s="61"/>
      <c r="AX11621" s="61"/>
      <c r="AY11621" s="61"/>
      <c r="AZ11621" s="61"/>
      <c r="BA11621" s="61"/>
    </row>
    <row r="11622" spans="39:53" x14ac:dyDescent="0.2">
      <c r="AM11622" s="61"/>
      <c r="AN11622" s="61"/>
      <c r="AO11622" s="171"/>
      <c r="AP11622" s="61"/>
      <c r="AQ11622" s="61"/>
      <c r="AR11622" s="61"/>
      <c r="AS11622" s="61"/>
      <c r="AT11622" s="61"/>
      <c r="AU11622" s="61"/>
      <c r="AV11622" s="61"/>
      <c r="AW11622" s="61"/>
      <c r="AX11622" s="61"/>
      <c r="AY11622" s="61"/>
      <c r="AZ11622" s="61"/>
      <c r="BA11622" s="61"/>
    </row>
    <row r="11623" spans="39:53" x14ac:dyDescent="0.2">
      <c r="AM11623" s="61"/>
      <c r="AN11623" s="61"/>
      <c r="AO11623" s="171"/>
      <c r="AP11623" s="61"/>
      <c r="AQ11623" s="61"/>
      <c r="AR11623" s="61"/>
      <c r="AS11623" s="61"/>
      <c r="AT11623" s="61"/>
      <c r="AU11623" s="61"/>
      <c r="AV11623" s="61"/>
      <c r="AW11623" s="61"/>
      <c r="AX11623" s="61"/>
      <c r="AY11623" s="61"/>
      <c r="AZ11623" s="61"/>
      <c r="BA11623" s="61"/>
    </row>
    <row r="11624" spans="39:53" x14ac:dyDescent="0.2">
      <c r="AM11624" s="61"/>
      <c r="AN11624" s="61"/>
      <c r="AO11624" s="171"/>
      <c r="AP11624" s="61"/>
      <c r="AQ11624" s="61"/>
      <c r="AR11624" s="61"/>
      <c r="AS11624" s="61"/>
      <c r="AT11624" s="61"/>
      <c r="AU11624" s="61"/>
      <c r="AV11624" s="61"/>
      <c r="AW11624" s="61"/>
      <c r="AX11624" s="61"/>
      <c r="AY11624" s="61"/>
      <c r="AZ11624" s="61"/>
      <c r="BA11624" s="61"/>
    </row>
    <row r="11625" spans="39:53" x14ac:dyDescent="0.2">
      <c r="AM11625" s="61"/>
      <c r="AN11625" s="61"/>
      <c r="AO11625" s="171"/>
      <c r="AP11625" s="61"/>
      <c r="AQ11625" s="61"/>
      <c r="AR11625" s="61"/>
      <c r="AS11625" s="61"/>
      <c r="AT11625" s="61"/>
      <c r="AU11625" s="61"/>
      <c r="AV11625" s="61"/>
      <c r="AW11625" s="61"/>
      <c r="AX11625" s="61"/>
      <c r="AY11625" s="61"/>
      <c r="AZ11625" s="61"/>
      <c r="BA11625" s="61"/>
    </row>
    <row r="11626" spans="39:53" x14ac:dyDescent="0.2">
      <c r="AM11626" s="61"/>
      <c r="AN11626" s="61"/>
      <c r="AO11626" s="171"/>
      <c r="AP11626" s="61"/>
      <c r="AQ11626" s="61"/>
      <c r="AR11626" s="61"/>
      <c r="AS11626" s="61"/>
      <c r="AT11626" s="61"/>
      <c r="AU11626" s="61"/>
      <c r="AV11626" s="61"/>
      <c r="AW11626" s="61"/>
      <c r="AX11626" s="61"/>
      <c r="AY11626" s="61"/>
      <c r="AZ11626" s="61"/>
      <c r="BA11626" s="61"/>
    </row>
    <row r="11627" spans="39:53" x14ac:dyDescent="0.2">
      <c r="AM11627" s="61"/>
      <c r="AN11627" s="61"/>
      <c r="AO11627" s="171"/>
      <c r="AP11627" s="61"/>
      <c r="AQ11627" s="61"/>
      <c r="AR11627" s="61"/>
      <c r="AS11627" s="61"/>
      <c r="AT11627" s="61"/>
      <c r="AU11627" s="61"/>
      <c r="AV11627" s="61"/>
      <c r="AW11627" s="61"/>
      <c r="AX11627" s="61"/>
      <c r="AY11627" s="61"/>
      <c r="AZ11627" s="61"/>
      <c r="BA11627" s="61"/>
    </row>
    <row r="11628" spans="39:53" x14ac:dyDescent="0.2">
      <c r="AM11628" s="61"/>
      <c r="AN11628" s="61"/>
      <c r="AO11628" s="171"/>
      <c r="AP11628" s="61"/>
      <c r="AQ11628" s="61"/>
      <c r="AR11628" s="61"/>
      <c r="AS11628" s="61"/>
      <c r="AT11628" s="61"/>
      <c r="AU11628" s="61"/>
      <c r="AV11628" s="61"/>
      <c r="AW11628" s="61"/>
      <c r="AX11628" s="61"/>
      <c r="AY11628" s="61"/>
      <c r="AZ11628" s="61"/>
      <c r="BA11628" s="61"/>
    </row>
    <row r="11629" spans="39:53" x14ac:dyDescent="0.2">
      <c r="AM11629" s="61"/>
      <c r="AN11629" s="61"/>
      <c r="AO11629" s="171"/>
      <c r="AP11629" s="61"/>
      <c r="AQ11629" s="61"/>
      <c r="AR11629" s="61"/>
      <c r="AS11629" s="61"/>
      <c r="AT11629" s="61"/>
      <c r="AU11629" s="61"/>
      <c r="AV11629" s="61"/>
      <c r="AW11629" s="61"/>
      <c r="AX11629" s="61"/>
      <c r="AY11629" s="61"/>
      <c r="AZ11629" s="61"/>
      <c r="BA11629" s="61"/>
    </row>
    <row r="11630" spans="39:53" x14ac:dyDescent="0.2">
      <c r="AM11630" s="61"/>
      <c r="AN11630" s="61"/>
      <c r="AO11630" s="171"/>
      <c r="AP11630" s="61"/>
      <c r="AQ11630" s="61"/>
      <c r="AR11630" s="61"/>
      <c r="AS11630" s="61"/>
      <c r="AT11630" s="61"/>
      <c r="AU11630" s="61"/>
      <c r="AV11630" s="61"/>
      <c r="AW11630" s="61"/>
      <c r="AX11630" s="61"/>
      <c r="AY11630" s="61"/>
      <c r="AZ11630" s="61"/>
      <c r="BA11630" s="61"/>
    </row>
    <row r="11631" spans="39:53" x14ac:dyDescent="0.2">
      <c r="AM11631" s="61"/>
      <c r="AN11631" s="61"/>
      <c r="AO11631" s="171"/>
      <c r="AP11631" s="61"/>
      <c r="AQ11631" s="61"/>
      <c r="AR11631" s="61"/>
      <c r="AS11631" s="61"/>
      <c r="AT11631" s="61"/>
      <c r="AU11631" s="61"/>
      <c r="AV11631" s="61"/>
      <c r="AW11631" s="61"/>
      <c r="AX11631" s="61"/>
      <c r="AY11631" s="61"/>
      <c r="AZ11631" s="61"/>
      <c r="BA11631" s="61"/>
    </row>
    <row r="11632" spans="39:53" x14ac:dyDescent="0.2">
      <c r="AM11632" s="61"/>
      <c r="AN11632" s="61"/>
      <c r="AO11632" s="171"/>
      <c r="AP11632" s="61"/>
      <c r="AQ11632" s="61"/>
      <c r="AR11632" s="61"/>
      <c r="AS11632" s="61"/>
      <c r="AT11632" s="61"/>
      <c r="AU11632" s="61"/>
      <c r="AV11632" s="61"/>
      <c r="AW11632" s="61"/>
      <c r="AX11632" s="61"/>
      <c r="AY11632" s="61"/>
      <c r="AZ11632" s="61"/>
      <c r="BA11632" s="61"/>
    </row>
    <row r="11633" spans="39:53" x14ac:dyDescent="0.2">
      <c r="AM11633" s="61"/>
      <c r="AN11633" s="61"/>
      <c r="AO11633" s="171"/>
      <c r="AP11633" s="61"/>
      <c r="AQ11633" s="61"/>
      <c r="AR11633" s="61"/>
      <c r="AS11633" s="61"/>
      <c r="AT11633" s="61"/>
      <c r="AU11633" s="61"/>
      <c r="AV11633" s="61"/>
      <c r="AW11633" s="61"/>
      <c r="AX11633" s="61"/>
      <c r="AY11633" s="61"/>
      <c r="AZ11633" s="61"/>
      <c r="BA11633" s="61"/>
    </row>
    <row r="11634" spans="39:53" x14ac:dyDescent="0.2">
      <c r="AM11634" s="61"/>
      <c r="AN11634" s="61"/>
      <c r="AO11634" s="171"/>
      <c r="AP11634" s="61"/>
      <c r="AQ11634" s="61"/>
      <c r="AR11634" s="61"/>
      <c r="AS11634" s="61"/>
      <c r="AT11634" s="61"/>
      <c r="AU11634" s="61"/>
      <c r="AV11634" s="61"/>
      <c r="AW11634" s="61"/>
      <c r="AX11634" s="61"/>
      <c r="AY11634" s="61"/>
      <c r="AZ11634" s="61"/>
      <c r="BA11634" s="61"/>
    </row>
    <row r="11635" spans="39:53" x14ac:dyDescent="0.2">
      <c r="AM11635" s="61"/>
      <c r="AN11635" s="61"/>
      <c r="AO11635" s="171"/>
      <c r="AP11635" s="61"/>
      <c r="AQ11635" s="61"/>
      <c r="AR11635" s="61"/>
      <c r="AS11635" s="61"/>
      <c r="AT11635" s="61"/>
      <c r="AU11635" s="61"/>
      <c r="AV11635" s="61"/>
      <c r="AW11635" s="61"/>
      <c r="AX11635" s="61"/>
      <c r="AY11635" s="61"/>
      <c r="AZ11635" s="61"/>
      <c r="BA11635" s="61"/>
    </row>
    <row r="11636" spans="39:53" x14ac:dyDescent="0.2">
      <c r="AM11636" s="61"/>
      <c r="AN11636" s="61"/>
      <c r="AO11636" s="171"/>
      <c r="AP11636" s="61"/>
      <c r="AQ11636" s="61"/>
      <c r="AR11636" s="61"/>
      <c r="AS11636" s="61"/>
      <c r="AT11636" s="61"/>
      <c r="AU11636" s="61"/>
      <c r="AV11636" s="61"/>
      <c r="AW11636" s="61"/>
      <c r="AX11636" s="61"/>
      <c r="AY11636" s="61"/>
      <c r="AZ11636" s="61"/>
      <c r="BA11636" s="61"/>
    </row>
    <row r="11637" spans="39:53" x14ac:dyDescent="0.2">
      <c r="AM11637" s="61"/>
      <c r="AN11637" s="61"/>
      <c r="AO11637" s="171"/>
      <c r="AP11637" s="61"/>
      <c r="AQ11637" s="61"/>
      <c r="AR11637" s="61"/>
      <c r="AS11637" s="61"/>
      <c r="AT11637" s="61"/>
      <c r="AU11637" s="61"/>
      <c r="AV11637" s="61"/>
      <c r="AW11637" s="61"/>
      <c r="AX11637" s="61"/>
      <c r="AY11637" s="61"/>
      <c r="AZ11637" s="61"/>
      <c r="BA11637" s="61"/>
    </row>
    <row r="11638" spans="39:53" x14ac:dyDescent="0.2">
      <c r="AM11638" s="61"/>
      <c r="AN11638" s="61"/>
      <c r="AO11638" s="171"/>
      <c r="AP11638" s="61"/>
      <c r="AQ11638" s="61"/>
      <c r="AR11638" s="61"/>
      <c r="AS11638" s="61"/>
      <c r="AT11638" s="61"/>
      <c r="AU11638" s="61"/>
      <c r="AV11638" s="61"/>
      <c r="AW11638" s="61"/>
      <c r="AX11638" s="61"/>
      <c r="AY11638" s="61"/>
      <c r="AZ11638" s="61"/>
      <c r="BA11638" s="61"/>
    </row>
    <row r="11639" spans="39:53" x14ac:dyDescent="0.2">
      <c r="AM11639" s="61"/>
      <c r="AN11639" s="61"/>
      <c r="AO11639" s="171"/>
      <c r="AP11639" s="61"/>
      <c r="AQ11639" s="61"/>
      <c r="AR11639" s="61"/>
      <c r="AS11639" s="61"/>
      <c r="AT11639" s="61"/>
      <c r="AU11639" s="61"/>
      <c r="AV11639" s="61"/>
      <c r="AW11639" s="61"/>
      <c r="AX11639" s="61"/>
      <c r="AY11639" s="61"/>
      <c r="AZ11639" s="61"/>
      <c r="BA11639" s="61"/>
    </row>
    <row r="11640" spans="39:53" x14ac:dyDescent="0.2">
      <c r="AM11640" s="61"/>
      <c r="AN11640" s="61"/>
      <c r="AO11640" s="171"/>
      <c r="AP11640" s="61"/>
      <c r="AQ11640" s="61"/>
      <c r="AR11640" s="61"/>
      <c r="AS11640" s="61"/>
      <c r="AT11640" s="61"/>
      <c r="AU11640" s="61"/>
      <c r="AV11640" s="61"/>
      <c r="AW11640" s="61"/>
      <c r="AX11640" s="61"/>
      <c r="AY11640" s="61"/>
      <c r="AZ11640" s="61"/>
      <c r="BA11640" s="61"/>
    </row>
    <row r="11641" spans="39:53" x14ac:dyDescent="0.2">
      <c r="AM11641" s="61"/>
      <c r="AN11641" s="61"/>
      <c r="AO11641" s="171"/>
      <c r="AP11641" s="61"/>
      <c r="AQ11641" s="61"/>
      <c r="AR11641" s="61"/>
      <c r="AS11641" s="61"/>
      <c r="AT11641" s="61"/>
      <c r="AU11641" s="61"/>
      <c r="AV11641" s="61"/>
      <c r="AW11641" s="61"/>
      <c r="AX11641" s="61"/>
      <c r="AY11641" s="61"/>
      <c r="AZ11641" s="61"/>
      <c r="BA11641" s="61"/>
    </row>
    <row r="11642" spans="39:53" x14ac:dyDescent="0.2">
      <c r="AM11642" s="61"/>
      <c r="AN11642" s="61"/>
      <c r="AO11642" s="171"/>
      <c r="AP11642" s="61"/>
      <c r="AQ11642" s="61"/>
      <c r="AR11642" s="61"/>
      <c r="AS11642" s="61"/>
      <c r="AT11642" s="61"/>
      <c r="AU11642" s="61"/>
      <c r="AV11642" s="61"/>
      <c r="AW11642" s="61"/>
      <c r="AX11642" s="61"/>
      <c r="AY11642" s="61"/>
      <c r="AZ11642" s="61"/>
      <c r="BA11642" s="61"/>
    </row>
    <row r="11643" spans="39:53" x14ac:dyDescent="0.2">
      <c r="AM11643" s="61"/>
      <c r="AN11643" s="61"/>
      <c r="AO11643" s="171"/>
      <c r="AP11643" s="61"/>
      <c r="AQ11643" s="61"/>
      <c r="AR11643" s="61"/>
      <c r="AS11643" s="61"/>
      <c r="AT11643" s="61"/>
      <c r="AU11643" s="61"/>
      <c r="AV11643" s="61"/>
      <c r="AW11643" s="61"/>
      <c r="AX11643" s="61"/>
      <c r="AY11643" s="61"/>
      <c r="AZ11643" s="61"/>
      <c r="BA11643" s="61"/>
    </row>
    <row r="11644" spans="39:53" x14ac:dyDescent="0.2">
      <c r="AM11644" s="61"/>
      <c r="AN11644" s="61"/>
      <c r="AO11644" s="171"/>
      <c r="AP11644" s="61"/>
      <c r="AQ11644" s="61"/>
      <c r="AR11644" s="61"/>
      <c r="AS11644" s="61"/>
      <c r="AT11644" s="61"/>
      <c r="AU11644" s="61"/>
      <c r="AV11644" s="61"/>
      <c r="AW11644" s="61"/>
      <c r="AX11644" s="61"/>
      <c r="AY11644" s="61"/>
      <c r="AZ11644" s="61"/>
      <c r="BA11644" s="61"/>
    </row>
    <row r="11645" spans="39:53" x14ac:dyDescent="0.2">
      <c r="AM11645" s="61"/>
      <c r="AN11645" s="61"/>
      <c r="AO11645" s="171"/>
      <c r="AP11645" s="61"/>
      <c r="AQ11645" s="61"/>
      <c r="AR11645" s="61"/>
      <c r="AS11645" s="61"/>
      <c r="AT11645" s="61"/>
      <c r="AU11645" s="61"/>
      <c r="AV11645" s="61"/>
      <c r="AW11645" s="61"/>
      <c r="AX11645" s="61"/>
      <c r="AY11645" s="61"/>
      <c r="AZ11645" s="61"/>
      <c r="BA11645" s="61"/>
    </row>
    <row r="11646" spans="39:53" x14ac:dyDescent="0.2">
      <c r="AM11646" s="61"/>
      <c r="AN11646" s="61"/>
      <c r="AO11646" s="171"/>
      <c r="AP11646" s="61"/>
      <c r="AQ11646" s="61"/>
      <c r="AR11646" s="61"/>
      <c r="AS11646" s="61"/>
      <c r="AT11646" s="61"/>
      <c r="AU11646" s="61"/>
      <c r="AV11646" s="61"/>
      <c r="AW11646" s="61"/>
      <c r="AX11646" s="61"/>
      <c r="AY11646" s="61"/>
      <c r="AZ11646" s="61"/>
      <c r="BA11646" s="61"/>
    </row>
    <row r="11647" spans="39:53" x14ac:dyDescent="0.2">
      <c r="AM11647" s="61"/>
      <c r="AN11647" s="61"/>
      <c r="AO11647" s="171"/>
      <c r="AP11647" s="61"/>
      <c r="AQ11647" s="61"/>
      <c r="AR11647" s="61"/>
      <c r="AS11647" s="61"/>
      <c r="AT11647" s="61"/>
      <c r="AU11647" s="61"/>
      <c r="AV11647" s="61"/>
      <c r="AW11647" s="61"/>
      <c r="AX11647" s="61"/>
      <c r="AY11647" s="61"/>
      <c r="AZ11647" s="61"/>
      <c r="BA11647" s="61"/>
    </row>
    <row r="11648" spans="39:53" x14ac:dyDescent="0.2">
      <c r="AM11648" s="61"/>
      <c r="AN11648" s="61"/>
      <c r="AO11648" s="171"/>
      <c r="AP11648" s="61"/>
      <c r="AQ11648" s="61"/>
      <c r="AR11648" s="61"/>
      <c r="AS11648" s="61"/>
      <c r="AT11648" s="61"/>
      <c r="AU11648" s="61"/>
      <c r="AV11648" s="61"/>
      <c r="AW11648" s="61"/>
      <c r="AX11648" s="61"/>
      <c r="AY11648" s="61"/>
      <c r="AZ11648" s="61"/>
      <c r="BA11648" s="61"/>
    </row>
    <row r="11649" spans="39:53" x14ac:dyDescent="0.2">
      <c r="AM11649" s="61"/>
      <c r="AN11649" s="61"/>
      <c r="AO11649" s="171"/>
      <c r="AP11649" s="61"/>
      <c r="AQ11649" s="61"/>
      <c r="AR11649" s="61"/>
      <c r="AS11649" s="61"/>
      <c r="AT11649" s="61"/>
      <c r="AU11649" s="61"/>
      <c r="AV11649" s="61"/>
      <c r="AW11649" s="61"/>
      <c r="AX11649" s="61"/>
      <c r="AY11649" s="61"/>
      <c r="AZ11649" s="61"/>
      <c r="BA11649" s="61"/>
    </row>
    <row r="11650" spans="39:53" x14ac:dyDescent="0.2">
      <c r="AM11650" s="61"/>
      <c r="AN11650" s="61"/>
      <c r="AO11650" s="171"/>
      <c r="AP11650" s="61"/>
      <c r="AQ11650" s="61"/>
      <c r="AR11650" s="61"/>
      <c r="AS11650" s="61"/>
      <c r="AT11650" s="61"/>
      <c r="AU11650" s="61"/>
      <c r="AV11650" s="61"/>
      <c r="AW11650" s="61"/>
      <c r="AX11650" s="61"/>
      <c r="AY11650" s="61"/>
      <c r="AZ11650" s="61"/>
      <c r="BA11650" s="61"/>
    </row>
    <row r="11651" spans="39:53" x14ac:dyDescent="0.2">
      <c r="AM11651" s="61"/>
      <c r="AN11651" s="61"/>
      <c r="AO11651" s="171"/>
      <c r="AP11651" s="61"/>
      <c r="AQ11651" s="61"/>
      <c r="AR11651" s="61"/>
      <c r="AS11651" s="61"/>
      <c r="AT11651" s="61"/>
      <c r="AU11651" s="61"/>
      <c r="AV11651" s="61"/>
      <c r="AW11651" s="61"/>
      <c r="AX11651" s="61"/>
      <c r="AY11651" s="61"/>
      <c r="AZ11651" s="61"/>
      <c r="BA11651" s="61"/>
    </row>
    <row r="11652" spans="39:53" x14ac:dyDescent="0.2">
      <c r="AM11652" s="61"/>
      <c r="AN11652" s="61"/>
      <c r="AO11652" s="171"/>
      <c r="AP11652" s="61"/>
      <c r="AQ11652" s="61"/>
      <c r="AR11652" s="61"/>
      <c r="AS11652" s="61"/>
      <c r="AT11652" s="61"/>
      <c r="AU11652" s="61"/>
      <c r="AV11652" s="61"/>
      <c r="AW11652" s="61"/>
      <c r="AX11652" s="61"/>
      <c r="AY11652" s="61"/>
      <c r="AZ11652" s="61"/>
      <c r="BA11652" s="61"/>
    </row>
    <row r="11653" spans="39:53" x14ac:dyDescent="0.2">
      <c r="AM11653" s="61"/>
      <c r="AN11653" s="61"/>
      <c r="AO11653" s="171"/>
      <c r="AP11653" s="61"/>
      <c r="AQ11653" s="61"/>
      <c r="AR11653" s="61"/>
      <c r="AS11653" s="61"/>
      <c r="AT11653" s="61"/>
      <c r="AU11653" s="61"/>
      <c r="AV11653" s="61"/>
      <c r="AW11653" s="61"/>
      <c r="AX11653" s="61"/>
      <c r="AY11653" s="61"/>
      <c r="AZ11653" s="61"/>
      <c r="BA11653" s="61"/>
    </row>
    <row r="11654" spans="39:53" x14ac:dyDescent="0.2">
      <c r="AM11654" s="61"/>
      <c r="AN11654" s="61"/>
      <c r="AO11654" s="171"/>
      <c r="AP11654" s="61"/>
      <c r="AQ11654" s="61"/>
      <c r="AR11654" s="61"/>
      <c r="AS11654" s="61"/>
      <c r="AT11654" s="61"/>
      <c r="AU11654" s="61"/>
      <c r="AV11654" s="61"/>
      <c r="AW11654" s="61"/>
      <c r="AX11654" s="61"/>
      <c r="AY11654" s="61"/>
      <c r="AZ11654" s="61"/>
      <c r="BA11654" s="61"/>
    </row>
    <row r="11655" spans="39:53" x14ac:dyDescent="0.2">
      <c r="AM11655" s="61"/>
      <c r="AN11655" s="61"/>
      <c r="AO11655" s="171"/>
      <c r="AP11655" s="61"/>
      <c r="AQ11655" s="61"/>
      <c r="AR11655" s="61"/>
      <c r="AS11655" s="61"/>
      <c r="AT11655" s="61"/>
      <c r="AU11655" s="61"/>
      <c r="AV11655" s="61"/>
      <c r="AW11655" s="61"/>
      <c r="AX11655" s="61"/>
      <c r="AY11655" s="61"/>
      <c r="AZ11655" s="61"/>
      <c r="BA11655" s="61"/>
    </row>
    <row r="11656" spans="39:53" x14ac:dyDescent="0.2">
      <c r="AM11656" s="61"/>
      <c r="AN11656" s="61"/>
      <c r="AO11656" s="171"/>
      <c r="AP11656" s="61"/>
      <c r="AQ11656" s="61"/>
      <c r="AR11656" s="61"/>
      <c r="AS11656" s="61"/>
      <c r="AT11656" s="61"/>
      <c r="AU11656" s="61"/>
      <c r="AV11656" s="61"/>
      <c r="AW11656" s="61"/>
      <c r="AX11656" s="61"/>
      <c r="AY11656" s="61"/>
      <c r="AZ11656" s="61"/>
      <c r="BA11656" s="61"/>
    </row>
    <row r="11657" spans="39:53" x14ac:dyDescent="0.2">
      <c r="AM11657" s="61"/>
      <c r="AN11657" s="61"/>
      <c r="AO11657" s="171"/>
      <c r="AP11657" s="61"/>
      <c r="AQ11657" s="61"/>
      <c r="AR11657" s="61"/>
      <c r="AS11657" s="61"/>
      <c r="AT11657" s="61"/>
      <c r="AU11657" s="61"/>
      <c r="AV11657" s="61"/>
      <c r="AW11657" s="61"/>
      <c r="AX11657" s="61"/>
      <c r="AY11657" s="61"/>
      <c r="AZ11657" s="61"/>
      <c r="BA11657" s="61"/>
    </row>
    <row r="11658" spans="39:53" x14ac:dyDescent="0.2">
      <c r="AM11658" s="61"/>
      <c r="AN11658" s="61"/>
      <c r="AO11658" s="171"/>
      <c r="AP11658" s="61"/>
      <c r="AQ11658" s="61"/>
      <c r="AR11658" s="61"/>
      <c r="AS11658" s="61"/>
      <c r="AT11658" s="61"/>
      <c r="AU11658" s="61"/>
      <c r="AV11658" s="61"/>
      <c r="AW11658" s="61"/>
      <c r="AX11658" s="61"/>
      <c r="AY11658" s="61"/>
      <c r="AZ11658" s="61"/>
      <c r="BA11658" s="61"/>
    </row>
    <row r="11659" spans="39:53" x14ac:dyDescent="0.2">
      <c r="AM11659" s="61"/>
      <c r="AN11659" s="61"/>
      <c r="AO11659" s="171"/>
      <c r="AP11659" s="61"/>
      <c r="AQ11659" s="61"/>
      <c r="AR11659" s="61"/>
      <c r="AS11659" s="61"/>
      <c r="AT11659" s="61"/>
      <c r="AU11659" s="61"/>
      <c r="AV11659" s="61"/>
      <c r="AW11659" s="61"/>
      <c r="AX11659" s="61"/>
      <c r="AY11659" s="61"/>
      <c r="AZ11659" s="61"/>
      <c r="BA11659" s="61"/>
    </row>
    <row r="11660" spans="39:53" x14ac:dyDescent="0.2">
      <c r="AM11660" s="61"/>
      <c r="AN11660" s="61"/>
      <c r="AO11660" s="171"/>
      <c r="AP11660" s="61"/>
      <c r="AQ11660" s="61"/>
      <c r="AR11660" s="61"/>
      <c r="AS11660" s="61"/>
      <c r="AT11660" s="61"/>
      <c r="AU11660" s="61"/>
      <c r="AV11660" s="61"/>
      <c r="AW11660" s="61"/>
      <c r="AX11660" s="61"/>
      <c r="AY11660" s="61"/>
      <c r="AZ11660" s="61"/>
      <c r="BA11660" s="61"/>
    </row>
    <row r="11661" spans="39:53" x14ac:dyDescent="0.2">
      <c r="AM11661" s="61"/>
      <c r="AN11661" s="61"/>
      <c r="AO11661" s="171"/>
      <c r="AP11661" s="61"/>
      <c r="AQ11661" s="61"/>
      <c r="AR11661" s="61"/>
      <c r="AS11661" s="61"/>
      <c r="AT11661" s="61"/>
      <c r="AU11661" s="61"/>
      <c r="AV11661" s="61"/>
      <c r="AW11661" s="61"/>
      <c r="AX11661" s="61"/>
      <c r="AY11661" s="61"/>
      <c r="AZ11661" s="61"/>
      <c r="BA11661" s="61"/>
    </row>
    <row r="11662" spans="39:53" x14ac:dyDescent="0.2">
      <c r="AM11662" s="61"/>
      <c r="AN11662" s="61"/>
      <c r="AO11662" s="171"/>
      <c r="AP11662" s="61"/>
      <c r="AQ11662" s="61"/>
      <c r="AR11662" s="61"/>
      <c r="AS11662" s="61"/>
      <c r="AT11662" s="61"/>
      <c r="AU11662" s="61"/>
      <c r="AV11662" s="61"/>
      <c r="AW11662" s="61"/>
      <c r="AX11662" s="61"/>
      <c r="AY11662" s="61"/>
      <c r="AZ11662" s="61"/>
      <c r="BA11662" s="61"/>
    </row>
    <row r="11663" spans="39:53" x14ac:dyDescent="0.2">
      <c r="AM11663" s="61"/>
      <c r="AN11663" s="61"/>
      <c r="AO11663" s="171"/>
      <c r="AP11663" s="61"/>
      <c r="AQ11663" s="61"/>
      <c r="AR11663" s="61"/>
      <c r="AS11663" s="61"/>
      <c r="AT11663" s="61"/>
      <c r="AU11663" s="61"/>
      <c r="AV11663" s="61"/>
      <c r="AW11663" s="61"/>
      <c r="AX11663" s="61"/>
      <c r="AY11663" s="61"/>
      <c r="AZ11663" s="61"/>
      <c r="BA11663" s="61"/>
    </row>
    <row r="11664" spans="39:53" x14ac:dyDescent="0.2">
      <c r="AM11664" s="61"/>
      <c r="AN11664" s="61"/>
      <c r="AO11664" s="171"/>
      <c r="AP11664" s="61"/>
      <c r="AQ11664" s="61"/>
      <c r="AR11664" s="61"/>
      <c r="AS11664" s="61"/>
      <c r="AT11664" s="61"/>
      <c r="AU11664" s="61"/>
      <c r="AV11664" s="61"/>
      <c r="AW11664" s="61"/>
      <c r="AX11664" s="61"/>
      <c r="AY11664" s="61"/>
      <c r="AZ11664" s="61"/>
      <c r="BA11664" s="61"/>
    </row>
    <row r="11665" spans="39:53" x14ac:dyDescent="0.2">
      <c r="AM11665" s="61"/>
      <c r="AN11665" s="61"/>
      <c r="AO11665" s="171"/>
      <c r="AP11665" s="61"/>
      <c r="AQ11665" s="61"/>
      <c r="AR11665" s="61"/>
      <c r="AS11665" s="61"/>
      <c r="AT11665" s="61"/>
      <c r="AU11665" s="61"/>
      <c r="AV11665" s="61"/>
      <c r="AW11665" s="61"/>
      <c r="AX11665" s="61"/>
      <c r="AY11665" s="61"/>
      <c r="AZ11665" s="61"/>
      <c r="BA11665" s="61"/>
    </row>
    <row r="11666" spans="39:53" x14ac:dyDescent="0.2">
      <c r="AM11666" s="61"/>
      <c r="AN11666" s="61"/>
      <c r="AO11666" s="171"/>
      <c r="AP11666" s="61"/>
      <c r="AQ11666" s="61"/>
      <c r="AR11666" s="61"/>
      <c r="AS11666" s="61"/>
      <c r="AT11666" s="61"/>
      <c r="AU11666" s="61"/>
      <c r="AV11666" s="61"/>
      <c r="AW11666" s="61"/>
      <c r="AX11666" s="61"/>
      <c r="AY11666" s="61"/>
      <c r="AZ11666" s="61"/>
      <c r="BA11666" s="61"/>
    </row>
    <row r="11667" spans="39:53" x14ac:dyDescent="0.2">
      <c r="AM11667" s="61"/>
      <c r="AN11667" s="61"/>
      <c r="AO11667" s="171"/>
      <c r="AP11667" s="61"/>
      <c r="AQ11667" s="61"/>
      <c r="AR11667" s="61"/>
      <c r="AS11667" s="61"/>
      <c r="AT11667" s="61"/>
      <c r="AU11667" s="61"/>
      <c r="AV11667" s="61"/>
      <c r="AW11667" s="61"/>
      <c r="AX11667" s="61"/>
      <c r="AY11667" s="61"/>
      <c r="AZ11667" s="61"/>
      <c r="BA11667" s="61"/>
    </row>
    <row r="11668" spans="39:53" x14ac:dyDescent="0.2">
      <c r="AM11668" s="61"/>
      <c r="AN11668" s="61"/>
      <c r="AO11668" s="171"/>
      <c r="AP11668" s="61"/>
      <c r="AQ11668" s="61"/>
      <c r="AR11668" s="61"/>
      <c r="AS11668" s="61"/>
      <c r="AT11668" s="61"/>
      <c r="AU11668" s="61"/>
      <c r="AV11668" s="61"/>
      <c r="AW11668" s="61"/>
      <c r="AX11668" s="61"/>
      <c r="AY11668" s="61"/>
      <c r="AZ11668" s="61"/>
      <c r="BA11668" s="61"/>
    </row>
    <row r="11669" spans="39:53" x14ac:dyDescent="0.2">
      <c r="AM11669" s="61"/>
      <c r="AN11669" s="61"/>
      <c r="AO11669" s="171"/>
      <c r="AP11669" s="61"/>
      <c r="AQ11669" s="61"/>
      <c r="AR11669" s="61"/>
      <c r="AS11669" s="61"/>
      <c r="AT11669" s="61"/>
      <c r="AU11669" s="61"/>
      <c r="AV11669" s="61"/>
      <c r="AW11669" s="61"/>
      <c r="AX11669" s="61"/>
      <c r="AY11669" s="61"/>
      <c r="AZ11669" s="61"/>
      <c r="BA11669" s="61"/>
    </row>
    <row r="11670" spans="39:53" x14ac:dyDescent="0.2">
      <c r="AM11670" s="61"/>
      <c r="AN11670" s="61"/>
      <c r="AO11670" s="171"/>
      <c r="AP11670" s="61"/>
      <c r="AQ11670" s="61"/>
      <c r="AR11670" s="61"/>
      <c r="AS11670" s="61"/>
      <c r="AT11670" s="61"/>
      <c r="AU11670" s="61"/>
      <c r="AV11670" s="61"/>
      <c r="AW11670" s="61"/>
      <c r="AX11670" s="61"/>
      <c r="AY11670" s="61"/>
      <c r="AZ11670" s="61"/>
      <c r="BA11670" s="61"/>
    </row>
    <row r="11671" spans="39:53" x14ac:dyDescent="0.2">
      <c r="AM11671" s="61"/>
      <c r="AN11671" s="61"/>
      <c r="AO11671" s="171"/>
      <c r="AP11671" s="61"/>
      <c r="AQ11671" s="61"/>
      <c r="AR11671" s="61"/>
      <c r="AS11671" s="61"/>
      <c r="AT11671" s="61"/>
      <c r="AU11671" s="61"/>
      <c r="AV11671" s="61"/>
      <c r="AW11671" s="61"/>
      <c r="AX11671" s="61"/>
      <c r="AY11671" s="61"/>
      <c r="AZ11671" s="61"/>
      <c r="BA11671" s="61"/>
    </row>
    <row r="11672" spans="39:53" x14ac:dyDescent="0.2">
      <c r="AM11672" s="61"/>
      <c r="AN11672" s="61"/>
      <c r="AO11672" s="171"/>
      <c r="AP11672" s="61"/>
      <c r="AQ11672" s="61"/>
      <c r="AR11672" s="61"/>
      <c r="AS11672" s="61"/>
      <c r="AT11672" s="61"/>
      <c r="AU11672" s="61"/>
      <c r="AV11672" s="61"/>
      <c r="AW11672" s="61"/>
      <c r="AX11672" s="61"/>
      <c r="AY11672" s="61"/>
      <c r="AZ11672" s="61"/>
      <c r="BA11672" s="61"/>
    </row>
    <row r="11673" spans="39:53" x14ac:dyDescent="0.2">
      <c r="AM11673" s="61"/>
      <c r="AN11673" s="61"/>
      <c r="AO11673" s="171"/>
      <c r="AP11673" s="61"/>
      <c r="AQ11673" s="61"/>
      <c r="AR11673" s="61"/>
      <c r="AS11673" s="61"/>
      <c r="AT11673" s="61"/>
      <c r="AU11673" s="61"/>
      <c r="AV11673" s="61"/>
      <c r="AW11673" s="61"/>
      <c r="AX11673" s="61"/>
      <c r="AY11673" s="61"/>
      <c r="AZ11673" s="61"/>
      <c r="BA11673" s="61"/>
    </row>
    <row r="11674" spans="39:53" x14ac:dyDescent="0.2">
      <c r="AM11674" s="61"/>
      <c r="AN11674" s="61"/>
      <c r="AO11674" s="171"/>
      <c r="AP11674" s="61"/>
      <c r="AQ11674" s="61"/>
      <c r="AR11674" s="61"/>
      <c r="AS11674" s="61"/>
      <c r="AT11674" s="61"/>
      <c r="AU11674" s="61"/>
      <c r="AV11674" s="61"/>
      <c r="AW11674" s="61"/>
      <c r="AX11674" s="61"/>
      <c r="AY11674" s="61"/>
      <c r="AZ11674" s="61"/>
      <c r="BA11674" s="61"/>
    </row>
    <row r="11675" spans="39:53" x14ac:dyDescent="0.2">
      <c r="AM11675" s="61"/>
      <c r="AN11675" s="61"/>
      <c r="AO11675" s="171"/>
      <c r="AP11675" s="61"/>
      <c r="AQ11675" s="61"/>
      <c r="AR11675" s="61"/>
      <c r="AS11675" s="61"/>
      <c r="AT11675" s="61"/>
      <c r="AU11675" s="61"/>
      <c r="AV11675" s="61"/>
      <c r="AW11675" s="61"/>
      <c r="AX11675" s="61"/>
      <c r="AY11675" s="61"/>
      <c r="AZ11675" s="61"/>
      <c r="BA11675" s="61"/>
    </row>
    <row r="11676" spans="39:53" x14ac:dyDescent="0.2">
      <c r="AM11676" s="61"/>
      <c r="AN11676" s="61"/>
      <c r="AO11676" s="171"/>
      <c r="AP11676" s="61"/>
      <c r="AQ11676" s="61"/>
      <c r="AR11676" s="61"/>
      <c r="AS11676" s="61"/>
      <c r="AT11676" s="61"/>
      <c r="AU11676" s="61"/>
      <c r="AV11676" s="61"/>
      <c r="AW11676" s="61"/>
      <c r="AX11676" s="61"/>
      <c r="AY11676" s="61"/>
      <c r="AZ11676" s="61"/>
      <c r="BA11676" s="61"/>
    </row>
    <row r="11677" spans="39:53" x14ac:dyDescent="0.2">
      <c r="AM11677" s="61"/>
      <c r="AN11677" s="61"/>
      <c r="AO11677" s="171"/>
      <c r="AP11677" s="61"/>
      <c r="AQ11677" s="61"/>
      <c r="AR11677" s="61"/>
      <c r="AS11677" s="61"/>
      <c r="AT11677" s="61"/>
      <c r="AU11677" s="61"/>
      <c r="AV11677" s="61"/>
      <c r="AW11677" s="61"/>
      <c r="AX11677" s="61"/>
      <c r="AY11677" s="61"/>
      <c r="AZ11677" s="61"/>
      <c r="BA11677" s="61"/>
    </row>
    <row r="11678" spans="39:53" x14ac:dyDescent="0.2">
      <c r="AM11678" s="61"/>
      <c r="AN11678" s="61"/>
      <c r="AO11678" s="171"/>
      <c r="AP11678" s="61"/>
      <c r="AQ11678" s="61"/>
      <c r="AR11678" s="61"/>
      <c r="AS11678" s="61"/>
      <c r="AT11678" s="61"/>
      <c r="AU11678" s="61"/>
      <c r="AV11678" s="61"/>
      <c r="AW11678" s="61"/>
      <c r="AX11678" s="61"/>
      <c r="AY11678" s="61"/>
      <c r="AZ11678" s="61"/>
      <c r="BA11678" s="61"/>
    </row>
    <row r="11679" spans="39:53" x14ac:dyDescent="0.2">
      <c r="AM11679" s="61"/>
      <c r="AN11679" s="61"/>
      <c r="AO11679" s="171"/>
      <c r="AP11679" s="61"/>
      <c r="AQ11679" s="61"/>
      <c r="AR11679" s="61"/>
      <c r="AS11679" s="61"/>
      <c r="AT11679" s="61"/>
      <c r="AU11679" s="61"/>
      <c r="AV11679" s="61"/>
      <c r="AW11679" s="61"/>
      <c r="AX11679" s="61"/>
      <c r="AY11679" s="61"/>
      <c r="AZ11679" s="61"/>
      <c r="BA11679" s="61"/>
    </row>
    <row r="11680" spans="39:53" x14ac:dyDescent="0.2">
      <c r="AM11680" s="61"/>
      <c r="AN11680" s="61"/>
      <c r="AO11680" s="171"/>
      <c r="AP11680" s="61"/>
      <c r="AQ11680" s="61"/>
      <c r="AR11680" s="61"/>
      <c r="AS11680" s="61"/>
      <c r="AT11680" s="61"/>
      <c r="AU11680" s="61"/>
      <c r="AV11680" s="61"/>
      <c r="AW11680" s="61"/>
      <c r="AX11680" s="61"/>
      <c r="AY11680" s="61"/>
      <c r="AZ11680" s="61"/>
      <c r="BA11680" s="61"/>
    </row>
    <row r="11681" spans="39:53" x14ac:dyDescent="0.2">
      <c r="AM11681" s="61"/>
      <c r="AN11681" s="61"/>
      <c r="AO11681" s="171"/>
      <c r="AP11681" s="61"/>
      <c r="AQ11681" s="61"/>
      <c r="AR11681" s="61"/>
      <c r="AS11681" s="61"/>
      <c r="AT11681" s="61"/>
      <c r="AU11681" s="61"/>
      <c r="AV11681" s="61"/>
      <c r="AW11681" s="61"/>
      <c r="AX11681" s="61"/>
      <c r="AY11681" s="61"/>
      <c r="AZ11681" s="61"/>
      <c r="BA11681" s="61"/>
    </row>
    <row r="11682" spans="39:53" x14ac:dyDescent="0.2">
      <c r="AM11682" s="61"/>
      <c r="AN11682" s="61"/>
      <c r="AO11682" s="171"/>
      <c r="AP11682" s="61"/>
      <c r="AQ11682" s="61"/>
      <c r="AR11682" s="61"/>
      <c r="AS11682" s="61"/>
      <c r="AT11682" s="61"/>
      <c r="AU11682" s="61"/>
      <c r="AV11682" s="61"/>
      <c r="AW11682" s="61"/>
      <c r="AX11682" s="61"/>
      <c r="AY11682" s="61"/>
      <c r="AZ11682" s="61"/>
      <c r="BA11682" s="61"/>
    </row>
    <row r="11683" spans="39:53" x14ac:dyDescent="0.2">
      <c r="AM11683" s="61"/>
      <c r="AN11683" s="61"/>
      <c r="AO11683" s="171"/>
      <c r="AP11683" s="61"/>
      <c r="AQ11683" s="61"/>
      <c r="AR11683" s="61"/>
      <c r="AS11683" s="61"/>
      <c r="AT11683" s="61"/>
      <c r="AU11683" s="61"/>
      <c r="AV11683" s="61"/>
      <c r="AW11683" s="61"/>
      <c r="AX11683" s="61"/>
      <c r="AY11683" s="61"/>
      <c r="AZ11683" s="61"/>
      <c r="BA11683" s="61"/>
    </row>
    <row r="11684" spans="39:53" x14ac:dyDescent="0.2">
      <c r="AM11684" s="61"/>
      <c r="AN11684" s="61"/>
      <c r="AO11684" s="171"/>
      <c r="AP11684" s="61"/>
      <c r="AQ11684" s="61"/>
      <c r="AR11684" s="61"/>
      <c r="AS11684" s="61"/>
      <c r="AT11684" s="61"/>
      <c r="AU11684" s="61"/>
      <c r="AV11684" s="61"/>
      <c r="AW11684" s="61"/>
      <c r="AX11684" s="61"/>
      <c r="AY11684" s="61"/>
      <c r="AZ11684" s="61"/>
      <c r="BA11684" s="61"/>
    </row>
    <row r="11685" spans="39:53" x14ac:dyDescent="0.2">
      <c r="AM11685" s="61"/>
      <c r="AN11685" s="61"/>
      <c r="AO11685" s="171"/>
      <c r="AP11685" s="61"/>
      <c r="AQ11685" s="61"/>
      <c r="AR11685" s="61"/>
      <c r="AS11685" s="61"/>
      <c r="AT11685" s="61"/>
      <c r="AU11685" s="61"/>
      <c r="AV11685" s="61"/>
      <c r="AW11685" s="61"/>
      <c r="AX11685" s="61"/>
      <c r="AY11685" s="61"/>
      <c r="AZ11685" s="61"/>
      <c r="BA11685" s="61"/>
    </row>
    <row r="11686" spans="39:53" x14ac:dyDescent="0.2">
      <c r="AM11686" s="61"/>
      <c r="AN11686" s="61"/>
      <c r="AO11686" s="171"/>
      <c r="AP11686" s="61"/>
      <c r="AQ11686" s="61"/>
      <c r="AR11686" s="61"/>
      <c r="AS11686" s="61"/>
      <c r="AT11686" s="61"/>
      <c r="AU11686" s="61"/>
      <c r="AV11686" s="61"/>
      <c r="AW11686" s="61"/>
      <c r="AX11686" s="61"/>
      <c r="AY11686" s="61"/>
      <c r="AZ11686" s="61"/>
      <c r="BA11686" s="61"/>
    </row>
    <row r="11687" spans="39:53" x14ac:dyDescent="0.2">
      <c r="AM11687" s="61"/>
      <c r="AN11687" s="61"/>
      <c r="AO11687" s="171"/>
      <c r="AP11687" s="61"/>
      <c r="AQ11687" s="61"/>
      <c r="AR11687" s="61"/>
      <c r="AS11687" s="61"/>
      <c r="AT11687" s="61"/>
      <c r="AU11687" s="61"/>
      <c r="AV11687" s="61"/>
      <c r="AW11687" s="61"/>
      <c r="AX11687" s="61"/>
      <c r="AY11687" s="61"/>
      <c r="AZ11687" s="61"/>
      <c r="BA11687" s="61"/>
    </row>
    <row r="11688" spans="39:53" x14ac:dyDescent="0.2">
      <c r="AM11688" s="61"/>
      <c r="AN11688" s="61"/>
      <c r="AO11688" s="171"/>
      <c r="AP11688" s="61"/>
      <c r="AQ11688" s="61"/>
      <c r="AR11688" s="61"/>
      <c r="AS11688" s="61"/>
      <c r="AT11688" s="61"/>
      <c r="AU11688" s="61"/>
      <c r="AV11688" s="61"/>
      <c r="AW11688" s="61"/>
      <c r="AX11688" s="61"/>
      <c r="AY11688" s="61"/>
      <c r="AZ11688" s="61"/>
      <c r="BA11688" s="61"/>
    </row>
    <row r="11689" spans="39:53" x14ac:dyDescent="0.2">
      <c r="AM11689" s="61"/>
      <c r="AN11689" s="61"/>
      <c r="AO11689" s="171"/>
      <c r="AP11689" s="61"/>
      <c r="AQ11689" s="61"/>
      <c r="AR11689" s="61"/>
      <c r="AS11689" s="61"/>
      <c r="AT11689" s="61"/>
      <c r="AU11689" s="61"/>
      <c r="AV11689" s="61"/>
      <c r="AW11689" s="61"/>
      <c r="AX11689" s="61"/>
      <c r="AY11689" s="61"/>
      <c r="AZ11689" s="61"/>
      <c r="BA11689" s="61"/>
    </row>
    <row r="11690" spans="39:53" x14ac:dyDescent="0.2">
      <c r="AM11690" s="61"/>
      <c r="AN11690" s="61"/>
      <c r="AO11690" s="171"/>
      <c r="AP11690" s="61"/>
      <c r="AQ11690" s="61"/>
      <c r="AR11690" s="61"/>
      <c r="AS11690" s="61"/>
      <c r="AT11690" s="61"/>
      <c r="AU11690" s="61"/>
      <c r="AV11690" s="61"/>
      <c r="AW11690" s="61"/>
      <c r="AX11690" s="61"/>
      <c r="AY11690" s="61"/>
      <c r="AZ11690" s="61"/>
      <c r="BA11690" s="61"/>
    </row>
    <row r="11691" spans="39:53" x14ac:dyDescent="0.2">
      <c r="AM11691" s="61"/>
      <c r="AN11691" s="61"/>
      <c r="AO11691" s="171"/>
      <c r="AP11691" s="61"/>
      <c r="AQ11691" s="61"/>
      <c r="AR11691" s="61"/>
      <c r="AS11691" s="61"/>
      <c r="AT11691" s="61"/>
      <c r="AU11691" s="61"/>
      <c r="AV11691" s="61"/>
      <c r="AW11691" s="61"/>
      <c r="AX11691" s="61"/>
      <c r="AY11691" s="61"/>
      <c r="AZ11691" s="61"/>
      <c r="BA11691" s="61"/>
    </row>
    <row r="11692" spans="39:53" x14ac:dyDescent="0.2">
      <c r="AM11692" s="61"/>
      <c r="AN11692" s="61"/>
      <c r="AO11692" s="171"/>
      <c r="AP11692" s="61"/>
      <c r="AQ11692" s="61"/>
      <c r="AR11692" s="61"/>
      <c r="AS11692" s="61"/>
      <c r="AT11692" s="61"/>
      <c r="AU11692" s="61"/>
      <c r="AV11692" s="61"/>
      <c r="AW11692" s="61"/>
      <c r="AX11692" s="61"/>
      <c r="AY11692" s="61"/>
      <c r="AZ11692" s="61"/>
      <c r="BA11692" s="61"/>
    </row>
    <row r="11693" spans="39:53" x14ac:dyDescent="0.2">
      <c r="AM11693" s="61"/>
      <c r="AN11693" s="61"/>
      <c r="AO11693" s="171"/>
      <c r="AP11693" s="61"/>
      <c r="AQ11693" s="61"/>
      <c r="AR11693" s="61"/>
      <c r="AS11693" s="61"/>
      <c r="AT11693" s="61"/>
      <c r="AU11693" s="61"/>
      <c r="AV11693" s="61"/>
      <c r="AW11693" s="61"/>
      <c r="AX11693" s="61"/>
      <c r="AY11693" s="61"/>
      <c r="AZ11693" s="61"/>
      <c r="BA11693" s="61"/>
    </row>
    <row r="11694" spans="39:53" x14ac:dyDescent="0.2">
      <c r="AM11694" s="61"/>
      <c r="AN11694" s="61"/>
      <c r="AO11694" s="171"/>
      <c r="AP11694" s="61"/>
      <c r="AQ11694" s="61"/>
      <c r="AR11694" s="61"/>
      <c r="AS11694" s="61"/>
      <c r="AT11694" s="61"/>
      <c r="AU11694" s="61"/>
      <c r="AV11694" s="61"/>
      <c r="AW11694" s="61"/>
      <c r="AX11694" s="61"/>
      <c r="AY11694" s="61"/>
      <c r="AZ11694" s="61"/>
      <c r="BA11694" s="61"/>
    </row>
    <row r="11695" spans="39:53" x14ac:dyDescent="0.2">
      <c r="AM11695" s="61"/>
      <c r="AN11695" s="61"/>
      <c r="AO11695" s="171"/>
      <c r="AP11695" s="61"/>
      <c r="AQ11695" s="61"/>
      <c r="AR11695" s="61"/>
      <c r="AS11695" s="61"/>
      <c r="AT11695" s="61"/>
      <c r="AU11695" s="61"/>
      <c r="AV11695" s="61"/>
      <c r="AW11695" s="61"/>
      <c r="AX11695" s="61"/>
      <c r="AY11695" s="61"/>
      <c r="AZ11695" s="61"/>
      <c r="BA11695" s="61"/>
    </row>
    <row r="11696" spans="39:53" x14ac:dyDescent="0.2">
      <c r="AM11696" s="61"/>
      <c r="AN11696" s="61"/>
      <c r="AO11696" s="171"/>
      <c r="AP11696" s="61"/>
      <c r="AQ11696" s="61"/>
      <c r="AR11696" s="61"/>
      <c r="AS11696" s="61"/>
      <c r="AT11696" s="61"/>
      <c r="AU11696" s="61"/>
      <c r="AV11696" s="61"/>
      <c r="AW11696" s="61"/>
      <c r="AX11696" s="61"/>
      <c r="AY11696" s="61"/>
      <c r="AZ11696" s="61"/>
      <c r="BA11696" s="61"/>
    </row>
    <row r="11697" spans="39:53" x14ac:dyDescent="0.2">
      <c r="AM11697" s="61"/>
      <c r="AN11697" s="61"/>
      <c r="AO11697" s="171"/>
      <c r="AP11697" s="61"/>
      <c r="AQ11697" s="61"/>
      <c r="AR11697" s="61"/>
      <c r="AS11697" s="61"/>
      <c r="AT11697" s="61"/>
      <c r="AU11697" s="61"/>
      <c r="AV11697" s="61"/>
      <c r="AW11697" s="61"/>
      <c r="AX11697" s="61"/>
      <c r="AY11697" s="61"/>
      <c r="AZ11697" s="61"/>
      <c r="BA11697" s="61"/>
    </row>
    <row r="11698" spans="39:53" x14ac:dyDescent="0.2">
      <c r="AM11698" s="61"/>
      <c r="AN11698" s="61"/>
      <c r="AO11698" s="171"/>
      <c r="AP11698" s="61"/>
      <c r="AQ11698" s="61"/>
      <c r="AR11698" s="61"/>
      <c r="AS11698" s="61"/>
      <c r="AT11698" s="61"/>
      <c r="AU11698" s="61"/>
      <c r="AV11698" s="61"/>
      <c r="AW11698" s="61"/>
      <c r="AX11698" s="61"/>
      <c r="AY11698" s="61"/>
      <c r="AZ11698" s="61"/>
      <c r="BA11698" s="61"/>
    </row>
    <row r="11699" spans="39:53" x14ac:dyDescent="0.2">
      <c r="AM11699" s="61"/>
      <c r="AN11699" s="61"/>
      <c r="AO11699" s="171"/>
      <c r="AP11699" s="61"/>
      <c r="AQ11699" s="61"/>
      <c r="AR11699" s="61"/>
      <c r="AS11699" s="61"/>
      <c r="AT11699" s="61"/>
      <c r="AU11699" s="61"/>
      <c r="AV11699" s="61"/>
      <c r="AW11699" s="61"/>
      <c r="AX11699" s="61"/>
      <c r="AY11699" s="61"/>
      <c r="AZ11699" s="61"/>
      <c r="BA11699" s="61"/>
    </row>
    <row r="11700" spans="39:53" x14ac:dyDescent="0.2">
      <c r="AM11700" s="61"/>
      <c r="AN11700" s="61"/>
      <c r="AO11700" s="171"/>
      <c r="AP11700" s="61"/>
      <c r="AQ11700" s="61"/>
      <c r="AR11700" s="61"/>
      <c r="AS11700" s="61"/>
      <c r="AT11700" s="61"/>
      <c r="AU11700" s="61"/>
      <c r="AV11700" s="61"/>
      <c r="AW11700" s="61"/>
      <c r="AX11700" s="61"/>
      <c r="AY11700" s="61"/>
      <c r="AZ11700" s="61"/>
      <c r="BA11700" s="61"/>
    </row>
    <row r="11701" spans="39:53" x14ac:dyDescent="0.2">
      <c r="AM11701" s="61"/>
      <c r="AN11701" s="61"/>
      <c r="AO11701" s="171"/>
      <c r="AP11701" s="61"/>
      <c r="AQ11701" s="61"/>
      <c r="AR11701" s="61"/>
      <c r="AS11701" s="61"/>
      <c r="AT11701" s="61"/>
      <c r="AU11701" s="61"/>
      <c r="AV11701" s="61"/>
      <c r="AW11701" s="61"/>
      <c r="AX11701" s="61"/>
      <c r="AY11701" s="61"/>
      <c r="AZ11701" s="61"/>
      <c r="BA11701" s="61"/>
    </row>
    <row r="11702" spans="39:53" x14ac:dyDescent="0.2">
      <c r="AM11702" s="61"/>
      <c r="AN11702" s="61"/>
      <c r="AO11702" s="171"/>
      <c r="AP11702" s="61"/>
      <c r="AQ11702" s="61"/>
      <c r="AR11702" s="61"/>
      <c r="AS11702" s="61"/>
      <c r="AT11702" s="61"/>
      <c r="AU11702" s="61"/>
      <c r="AV11702" s="61"/>
      <c r="AW11702" s="61"/>
      <c r="AX11702" s="61"/>
      <c r="AY11702" s="61"/>
      <c r="AZ11702" s="61"/>
      <c r="BA11702" s="61"/>
    </row>
    <row r="11703" spans="39:53" x14ac:dyDescent="0.2">
      <c r="AM11703" s="61"/>
      <c r="AN11703" s="61"/>
      <c r="AO11703" s="171"/>
      <c r="AP11703" s="61"/>
      <c r="AQ11703" s="61"/>
      <c r="AR11703" s="61"/>
      <c r="AS11703" s="61"/>
      <c r="AT11703" s="61"/>
      <c r="AU11703" s="61"/>
      <c r="AV11703" s="61"/>
      <c r="AW11703" s="61"/>
      <c r="AX11703" s="61"/>
      <c r="AY11703" s="61"/>
      <c r="AZ11703" s="61"/>
      <c r="BA11703" s="61"/>
    </row>
    <row r="11704" spans="39:53" x14ac:dyDescent="0.2">
      <c r="AM11704" s="61"/>
      <c r="AN11704" s="61"/>
      <c r="AO11704" s="171"/>
      <c r="AP11704" s="61"/>
      <c r="AQ11704" s="61"/>
      <c r="AR11704" s="61"/>
      <c r="AS11704" s="61"/>
      <c r="AT11704" s="61"/>
      <c r="AU11704" s="61"/>
      <c r="AV11704" s="61"/>
      <c r="AW11704" s="61"/>
      <c r="AX11704" s="61"/>
      <c r="AY11704" s="61"/>
      <c r="AZ11704" s="61"/>
      <c r="BA11704" s="61"/>
    </row>
    <row r="11705" spans="39:53" x14ac:dyDescent="0.2">
      <c r="AM11705" s="61"/>
      <c r="AN11705" s="61"/>
      <c r="AO11705" s="171"/>
      <c r="AP11705" s="61"/>
      <c r="AQ11705" s="61"/>
      <c r="AR11705" s="61"/>
      <c r="AS11705" s="61"/>
      <c r="AT11705" s="61"/>
      <c r="AU11705" s="61"/>
      <c r="AV11705" s="61"/>
      <c r="AW11705" s="61"/>
      <c r="AX11705" s="61"/>
      <c r="AY11705" s="61"/>
      <c r="AZ11705" s="61"/>
      <c r="BA11705" s="61"/>
    </row>
    <row r="11706" spans="39:53" x14ac:dyDescent="0.2">
      <c r="AM11706" s="61"/>
      <c r="AN11706" s="61"/>
      <c r="AO11706" s="171"/>
      <c r="AP11706" s="61"/>
      <c r="AQ11706" s="61"/>
      <c r="AR11706" s="61"/>
      <c r="AS11706" s="61"/>
      <c r="AT11706" s="61"/>
      <c r="AU11706" s="61"/>
      <c r="AV11706" s="61"/>
      <c r="AW11706" s="61"/>
      <c r="AX11706" s="61"/>
      <c r="AY11706" s="61"/>
      <c r="AZ11706" s="61"/>
      <c r="BA11706" s="61"/>
    </row>
    <row r="11707" spans="39:53" x14ac:dyDescent="0.2">
      <c r="AM11707" s="61"/>
      <c r="AN11707" s="61"/>
      <c r="AO11707" s="171"/>
      <c r="AP11707" s="61"/>
      <c r="AQ11707" s="61"/>
      <c r="AR11707" s="61"/>
      <c r="AS11707" s="61"/>
      <c r="AT11707" s="61"/>
      <c r="AU11707" s="61"/>
      <c r="AV11707" s="61"/>
      <c r="AW11707" s="61"/>
      <c r="AX11707" s="61"/>
      <c r="AY11707" s="61"/>
      <c r="AZ11707" s="61"/>
      <c r="BA11707" s="61"/>
    </row>
    <row r="11708" spans="39:53" x14ac:dyDescent="0.2">
      <c r="AM11708" s="61"/>
      <c r="AN11708" s="61"/>
      <c r="AO11708" s="171"/>
      <c r="AP11708" s="61"/>
      <c r="AQ11708" s="61"/>
      <c r="AR11708" s="61"/>
      <c r="AS11708" s="61"/>
      <c r="AT11708" s="61"/>
      <c r="AU11708" s="61"/>
      <c r="AV11708" s="61"/>
      <c r="AW11708" s="61"/>
      <c r="AX11708" s="61"/>
      <c r="AY11708" s="61"/>
      <c r="AZ11708" s="61"/>
      <c r="BA11708" s="61"/>
    </row>
    <row r="11709" spans="39:53" x14ac:dyDescent="0.2">
      <c r="AM11709" s="61"/>
      <c r="AN11709" s="61"/>
      <c r="AO11709" s="171"/>
      <c r="AP11709" s="61"/>
      <c r="AQ11709" s="61"/>
      <c r="AR11709" s="61"/>
      <c r="AS11709" s="61"/>
      <c r="AT11709" s="61"/>
      <c r="AU11709" s="61"/>
      <c r="AV11709" s="61"/>
      <c r="AW11709" s="61"/>
      <c r="AX11709" s="61"/>
      <c r="AY11709" s="61"/>
      <c r="AZ11709" s="61"/>
      <c r="BA11709" s="61"/>
    </row>
    <row r="11710" spans="39:53" x14ac:dyDescent="0.2">
      <c r="AM11710" s="61"/>
      <c r="AN11710" s="61"/>
      <c r="AO11710" s="171"/>
      <c r="AP11710" s="61"/>
      <c r="AQ11710" s="61"/>
      <c r="AR11710" s="61"/>
      <c r="AS11710" s="61"/>
      <c r="AT11710" s="61"/>
      <c r="AU11710" s="61"/>
      <c r="AV11710" s="61"/>
      <c r="AW11710" s="61"/>
      <c r="AX11710" s="61"/>
      <c r="AY11710" s="61"/>
      <c r="AZ11710" s="61"/>
      <c r="BA11710" s="61"/>
    </row>
    <row r="11711" spans="39:53" x14ac:dyDescent="0.2">
      <c r="AM11711" s="61"/>
      <c r="AN11711" s="61"/>
      <c r="AO11711" s="171"/>
      <c r="AP11711" s="61"/>
      <c r="AQ11711" s="61"/>
      <c r="AR11711" s="61"/>
      <c r="AS11711" s="61"/>
      <c r="AT11711" s="61"/>
      <c r="AU11711" s="61"/>
      <c r="AV11711" s="61"/>
      <c r="AW11711" s="61"/>
      <c r="AX11711" s="61"/>
      <c r="AY11711" s="61"/>
      <c r="AZ11711" s="61"/>
      <c r="BA11711" s="61"/>
    </row>
    <row r="11712" spans="39:53" x14ac:dyDescent="0.2">
      <c r="AM11712" s="61"/>
      <c r="AN11712" s="61"/>
      <c r="AO11712" s="171"/>
      <c r="AP11712" s="61"/>
      <c r="AQ11712" s="61"/>
      <c r="AR11712" s="61"/>
      <c r="AS11712" s="61"/>
      <c r="AT11712" s="61"/>
      <c r="AU11712" s="61"/>
      <c r="AV11712" s="61"/>
      <c r="AW11712" s="61"/>
      <c r="AX11712" s="61"/>
      <c r="AY11712" s="61"/>
      <c r="AZ11712" s="61"/>
      <c r="BA11712" s="61"/>
    </row>
    <row r="11713" spans="39:53" x14ac:dyDescent="0.2">
      <c r="AM11713" s="61"/>
      <c r="AN11713" s="61"/>
      <c r="AO11713" s="171"/>
      <c r="AP11713" s="61"/>
      <c r="AQ11713" s="61"/>
      <c r="AR11713" s="61"/>
      <c r="AS11713" s="61"/>
      <c r="AT11713" s="61"/>
      <c r="AU11713" s="61"/>
      <c r="AV11713" s="61"/>
      <c r="AW11713" s="61"/>
      <c r="AX11713" s="61"/>
      <c r="AY11713" s="61"/>
      <c r="AZ11713" s="61"/>
      <c r="BA11713" s="61"/>
    </row>
    <row r="11714" spans="39:53" x14ac:dyDescent="0.2">
      <c r="AM11714" s="61"/>
      <c r="AN11714" s="61"/>
      <c r="AO11714" s="171"/>
      <c r="AP11714" s="61"/>
      <c r="AQ11714" s="61"/>
      <c r="AR11714" s="61"/>
      <c r="AS11714" s="61"/>
      <c r="AT11714" s="61"/>
      <c r="AU11714" s="61"/>
      <c r="AV11714" s="61"/>
      <c r="AW11714" s="61"/>
      <c r="AX11714" s="61"/>
      <c r="AY11714" s="61"/>
      <c r="AZ11714" s="61"/>
      <c r="BA11714" s="61"/>
    </row>
    <row r="11715" spans="39:53" x14ac:dyDescent="0.2">
      <c r="AM11715" s="61"/>
      <c r="AN11715" s="61"/>
      <c r="AO11715" s="171"/>
      <c r="AP11715" s="61"/>
      <c r="AQ11715" s="61"/>
      <c r="AR11715" s="61"/>
      <c r="AS11715" s="61"/>
      <c r="AT11715" s="61"/>
      <c r="AU11715" s="61"/>
      <c r="AV11715" s="61"/>
      <c r="AW11715" s="61"/>
      <c r="AX11715" s="61"/>
      <c r="AY11715" s="61"/>
      <c r="AZ11715" s="61"/>
      <c r="BA11715" s="61"/>
    </row>
    <row r="11716" spans="39:53" x14ac:dyDescent="0.2">
      <c r="AM11716" s="61"/>
      <c r="AN11716" s="61"/>
      <c r="AO11716" s="171"/>
      <c r="AP11716" s="61"/>
      <c r="AQ11716" s="61"/>
      <c r="AR11716" s="61"/>
      <c r="AS11716" s="61"/>
      <c r="AT11716" s="61"/>
      <c r="AU11716" s="61"/>
      <c r="AV11716" s="61"/>
      <c r="AW11716" s="61"/>
      <c r="AX11716" s="61"/>
      <c r="AY11716" s="61"/>
      <c r="AZ11716" s="61"/>
      <c r="BA11716" s="61"/>
    </row>
    <row r="11717" spans="39:53" x14ac:dyDescent="0.2">
      <c r="AM11717" s="61"/>
      <c r="AN11717" s="61"/>
      <c r="AO11717" s="171"/>
      <c r="AP11717" s="61"/>
      <c r="AQ11717" s="61"/>
      <c r="AR11717" s="61"/>
      <c r="AS11717" s="61"/>
      <c r="AT11717" s="61"/>
      <c r="AU11717" s="61"/>
      <c r="AV11717" s="61"/>
      <c r="AW11717" s="61"/>
      <c r="AX11717" s="61"/>
      <c r="AY11717" s="61"/>
      <c r="AZ11717" s="61"/>
      <c r="BA11717" s="61"/>
    </row>
    <row r="11718" spans="39:53" x14ac:dyDescent="0.2">
      <c r="AM11718" s="61"/>
      <c r="AN11718" s="61"/>
      <c r="AO11718" s="171"/>
      <c r="AP11718" s="61"/>
      <c r="AQ11718" s="61"/>
      <c r="AR11718" s="61"/>
      <c r="AS11718" s="61"/>
      <c r="AT11718" s="61"/>
      <c r="AU11718" s="61"/>
      <c r="AV11718" s="61"/>
      <c r="AW11718" s="61"/>
      <c r="AX11718" s="61"/>
      <c r="AY11718" s="61"/>
      <c r="AZ11718" s="61"/>
      <c r="BA11718" s="61"/>
    </row>
    <row r="11719" spans="39:53" x14ac:dyDescent="0.2">
      <c r="AM11719" s="61"/>
      <c r="AN11719" s="61"/>
      <c r="AO11719" s="171"/>
      <c r="AP11719" s="61"/>
      <c r="AQ11719" s="61"/>
      <c r="AR11719" s="61"/>
      <c r="AS11719" s="61"/>
      <c r="AT11719" s="61"/>
      <c r="AU11719" s="61"/>
      <c r="AV11719" s="61"/>
      <c r="AW11719" s="61"/>
      <c r="AX11719" s="61"/>
      <c r="AY11719" s="61"/>
      <c r="AZ11719" s="61"/>
      <c r="BA11719" s="61"/>
    </row>
    <row r="11720" spans="39:53" x14ac:dyDescent="0.2">
      <c r="AM11720" s="61"/>
      <c r="AN11720" s="61"/>
      <c r="AO11720" s="171"/>
      <c r="AP11720" s="61"/>
      <c r="AQ11720" s="61"/>
      <c r="AR11720" s="61"/>
      <c r="AS11720" s="61"/>
      <c r="AT11720" s="61"/>
      <c r="AU11720" s="61"/>
      <c r="AV11720" s="61"/>
      <c r="AW11720" s="61"/>
      <c r="AX11720" s="61"/>
      <c r="AY11720" s="61"/>
      <c r="AZ11720" s="61"/>
      <c r="BA11720" s="61"/>
    </row>
    <row r="11721" spans="39:53" x14ac:dyDescent="0.2">
      <c r="AM11721" s="61"/>
      <c r="AN11721" s="61"/>
      <c r="AO11721" s="171"/>
      <c r="AP11721" s="61"/>
      <c r="AQ11721" s="61"/>
      <c r="AR11721" s="61"/>
      <c r="AS11721" s="61"/>
      <c r="AT11721" s="61"/>
      <c r="AU11721" s="61"/>
      <c r="AV11721" s="61"/>
      <c r="AW11721" s="61"/>
      <c r="AX11721" s="61"/>
      <c r="AY11721" s="61"/>
      <c r="AZ11721" s="61"/>
      <c r="BA11721" s="61"/>
    </row>
    <row r="11722" spans="39:53" x14ac:dyDescent="0.2">
      <c r="AM11722" s="61"/>
      <c r="AN11722" s="61"/>
      <c r="AO11722" s="171"/>
      <c r="AP11722" s="61"/>
      <c r="AQ11722" s="61"/>
      <c r="AR11722" s="61"/>
      <c r="AS11722" s="61"/>
      <c r="AT11722" s="61"/>
      <c r="AU11722" s="61"/>
      <c r="AV11722" s="61"/>
      <c r="AW11722" s="61"/>
      <c r="AX11722" s="61"/>
      <c r="AY11722" s="61"/>
      <c r="AZ11722" s="61"/>
      <c r="BA11722" s="61"/>
    </row>
    <row r="11723" spans="39:53" x14ac:dyDescent="0.2">
      <c r="AM11723" s="61"/>
      <c r="AN11723" s="61"/>
      <c r="AO11723" s="171"/>
      <c r="AP11723" s="61"/>
      <c r="AQ11723" s="61"/>
      <c r="AR11723" s="61"/>
      <c r="AS11723" s="61"/>
      <c r="AT11723" s="61"/>
      <c r="AU11723" s="61"/>
      <c r="AV11723" s="61"/>
      <c r="AW11723" s="61"/>
      <c r="AX11723" s="61"/>
      <c r="AY11723" s="61"/>
      <c r="AZ11723" s="61"/>
      <c r="BA11723" s="61"/>
    </row>
    <row r="11724" spans="39:53" x14ac:dyDescent="0.2">
      <c r="AM11724" s="61"/>
      <c r="AN11724" s="61"/>
      <c r="AO11724" s="171"/>
      <c r="AP11724" s="61"/>
      <c r="AQ11724" s="61"/>
      <c r="AR11724" s="61"/>
      <c r="AS11724" s="61"/>
      <c r="AT11724" s="61"/>
      <c r="AU11724" s="61"/>
      <c r="AV11724" s="61"/>
      <c r="AW11724" s="61"/>
      <c r="AX11724" s="61"/>
      <c r="AY11724" s="61"/>
      <c r="AZ11724" s="61"/>
      <c r="BA11724" s="61"/>
    </row>
    <row r="11725" spans="39:53" x14ac:dyDescent="0.2">
      <c r="AM11725" s="61"/>
      <c r="AN11725" s="61"/>
      <c r="AO11725" s="171"/>
      <c r="AP11725" s="61"/>
      <c r="AQ11725" s="61"/>
      <c r="AR11725" s="61"/>
      <c r="AS11725" s="61"/>
      <c r="AT11725" s="61"/>
      <c r="AU11725" s="61"/>
      <c r="AV11725" s="61"/>
      <c r="AW11725" s="61"/>
      <c r="AX11725" s="61"/>
      <c r="AY11725" s="61"/>
      <c r="AZ11725" s="61"/>
      <c r="BA11725" s="61"/>
    </row>
    <row r="11726" spans="39:53" x14ac:dyDescent="0.2">
      <c r="AM11726" s="61"/>
      <c r="AN11726" s="61"/>
      <c r="AO11726" s="171"/>
      <c r="AP11726" s="61"/>
      <c r="AQ11726" s="61"/>
      <c r="AR11726" s="61"/>
      <c r="AS11726" s="61"/>
      <c r="AT11726" s="61"/>
      <c r="AU11726" s="61"/>
      <c r="AV11726" s="61"/>
      <c r="AW11726" s="61"/>
      <c r="AX11726" s="61"/>
      <c r="AY11726" s="61"/>
      <c r="AZ11726" s="61"/>
      <c r="BA11726" s="61"/>
    </row>
    <row r="11727" spans="39:53" x14ac:dyDescent="0.2">
      <c r="AM11727" s="61"/>
      <c r="AN11727" s="61"/>
      <c r="AO11727" s="171"/>
      <c r="AP11727" s="61"/>
      <c r="AQ11727" s="61"/>
      <c r="AR11727" s="61"/>
      <c r="AS11727" s="61"/>
      <c r="AT11727" s="61"/>
      <c r="AU11727" s="61"/>
      <c r="AV11727" s="61"/>
      <c r="AW11727" s="61"/>
      <c r="AX11727" s="61"/>
      <c r="AY11727" s="61"/>
      <c r="AZ11727" s="61"/>
      <c r="BA11727" s="61"/>
    </row>
    <row r="11728" spans="39:53" x14ac:dyDescent="0.2">
      <c r="AM11728" s="61"/>
      <c r="AN11728" s="61"/>
      <c r="AO11728" s="171"/>
      <c r="AP11728" s="61"/>
      <c r="AQ11728" s="61"/>
      <c r="AR11728" s="61"/>
      <c r="AS11728" s="61"/>
      <c r="AT11728" s="61"/>
      <c r="AU11728" s="61"/>
      <c r="AV11728" s="61"/>
      <c r="AW11728" s="61"/>
      <c r="AX11728" s="61"/>
      <c r="AY11728" s="61"/>
      <c r="AZ11728" s="61"/>
      <c r="BA11728" s="61"/>
    </row>
    <row r="11729" spans="39:53" x14ac:dyDescent="0.2">
      <c r="AM11729" s="61"/>
      <c r="AN11729" s="61"/>
      <c r="AO11729" s="171"/>
      <c r="AP11729" s="61"/>
      <c r="AQ11729" s="61"/>
      <c r="AR11729" s="61"/>
      <c r="AS11729" s="61"/>
      <c r="AT11729" s="61"/>
      <c r="AU11729" s="61"/>
      <c r="AV11729" s="61"/>
      <c r="AW11729" s="61"/>
      <c r="AX11729" s="61"/>
      <c r="AY11729" s="61"/>
      <c r="AZ11729" s="61"/>
      <c r="BA11729" s="61"/>
    </row>
    <row r="11730" spans="39:53" x14ac:dyDescent="0.2">
      <c r="AM11730" s="61"/>
      <c r="AN11730" s="61"/>
      <c r="AO11730" s="171"/>
      <c r="AP11730" s="61"/>
      <c r="AQ11730" s="61"/>
      <c r="AR11730" s="61"/>
      <c r="AS11730" s="61"/>
      <c r="AT11730" s="61"/>
      <c r="AU11730" s="61"/>
      <c r="AV11730" s="61"/>
      <c r="AW11730" s="61"/>
      <c r="AX11730" s="61"/>
      <c r="AY11730" s="61"/>
      <c r="AZ11730" s="61"/>
      <c r="BA11730" s="61"/>
    </row>
    <row r="11731" spans="39:53" x14ac:dyDescent="0.2">
      <c r="AM11731" s="61"/>
      <c r="AN11731" s="61"/>
      <c r="AO11731" s="171"/>
      <c r="AP11731" s="61"/>
      <c r="AQ11731" s="61"/>
      <c r="AR11731" s="61"/>
      <c r="AS11731" s="61"/>
      <c r="AT11731" s="61"/>
      <c r="AU11731" s="61"/>
      <c r="AV11731" s="61"/>
      <c r="AW11731" s="61"/>
      <c r="AX11731" s="61"/>
      <c r="AY11731" s="61"/>
      <c r="AZ11731" s="61"/>
      <c r="BA11731" s="61"/>
    </row>
    <row r="11732" spans="39:53" x14ac:dyDescent="0.2">
      <c r="AM11732" s="61"/>
      <c r="AN11732" s="61"/>
      <c r="AO11732" s="171"/>
      <c r="AP11732" s="61"/>
      <c r="AQ11732" s="61"/>
      <c r="AR11732" s="61"/>
      <c r="AS11732" s="61"/>
      <c r="AT11732" s="61"/>
      <c r="AU11732" s="61"/>
      <c r="AV11732" s="61"/>
      <c r="AW11732" s="61"/>
      <c r="AX11732" s="61"/>
      <c r="AY11732" s="61"/>
      <c r="AZ11732" s="61"/>
      <c r="BA11732" s="61"/>
    </row>
    <row r="11733" spans="39:53" x14ac:dyDescent="0.2">
      <c r="AM11733" s="61"/>
      <c r="AN11733" s="61"/>
      <c r="AO11733" s="171"/>
      <c r="AP11733" s="61"/>
      <c r="AQ11733" s="61"/>
      <c r="AR11733" s="61"/>
      <c r="AS11733" s="61"/>
      <c r="AT11733" s="61"/>
      <c r="AU11733" s="61"/>
      <c r="AV11733" s="61"/>
      <c r="AW11733" s="61"/>
      <c r="AX11733" s="61"/>
      <c r="AY11733" s="61"/>
      <c r="AZ11733" s="61"/>
      <c r="BA11733" s="61"/>
    </row>
    <row r="11734" spans="39:53" x14ac:dyDescent="0.2">
      <c r="AM11734" s="61"/>
      <c r="AN11734" s="61"/>
      <c r="AO11734" s="171"/>
      <c r="AP11734" s="61"/>
      <c r="AQ11734" s="61"/>
      <c r="AR11734" s="61"/>
      <c r="AS11734" s="61"/>
      <c r="AT11734" s="61"/>
      <c r="AU11734" s="61"/>
      <c r="AV11734" s="61"/>
      <c r="AW11734" s="61"/>
      <c r="AX11734" s="61"/>
      <c r="AY11734" s="61"/>
      <c r="AZ11734" s="61"/>
      <c r="BA11734" s="61"/>
    </row>
    <row r="11735" spans="39:53" x14ac:dyDescent="0.2">
      <c r="AM11735" s="61"/>
      <c r="AN11735" s="61"/>
      <c r="AO11735" s="171"/>
      <c r="AP11735" s="61"/>
      <c r="AQ11735" s="61"/>
      <c r="AR11735" s="61"/>
      <c r="AS11735" s="61"/>
      <c r="AT11735" s="61"/>
      <c r="AU11735" s="61"/>
      <c r="AV11735" s="61"/>
      <c r="AW11735" s="61"/>
      <c r="AX11735" s="61"/>
      <c r="AY11735" s="61"/>
      <c r="AZ11735" s="61"/>
      <c r="BA11735" s="61"/>
    </row>
    <row r="11736" spans="39:53" x14ac:dyDescent="0.2">
      <c r="AM11736" s="61"/>
      <c r="AN11736" s="61"/>
      <c r="AO11736" s="171"/>
      <c r="AP11736" s="61"/>
      <c r="AQ11736" s="61"/>
      <c r="AR11736" s="61"/>
      <c r="AS11736" s="61"/>
      <c r="AT11736" s="61"/>
      <c r="AU11736" s="61"/>
      <c r="AV11736" s="61"/>
      <c r="AW11736" s="61"/>
      <c r="AX11736" s="61"/>
      <c r="AY11736" s="61"/>
      <c r="AZ11736" s="61"/>
      <c r="BA11736" s="61"/>
    </row>
    <row r="11737" spans="39:53" x14ac:dyDescent="0.2">
      <c r="AM11737" s="61"/>
      <c r="AN11737" s="61"/>
      <c r="AO11737" s="171"/>
      <c r="AP11737" s="61"/>
      <c r="AQ11737" s="61"/>
      <c r="AR11737" s="61"/>
      <c r="AS11737" s="61"/>
      <c r="AT11737" s="61"/>
      <c r="AU11737" s="61"/>
      <c r="AV11737" s="61"/>
      <c r="AW11737" s="61"/>
      <c r="AX11737" s="61"/>
      <c r="AY11737" s="61"/>
      <c r="AZ11737" s="61"/>
      <c r="BA11737" s="61"/>
    </row>
    <row r="11738" spans="39:53" x14ac:dyDescent="0.2">
      <c r="AM11738" s="61"/>
      <c r="AN11738" s="61"/>
      <c r="AO11738" s="171"/>
      <c r="AP11738" s="61"/>
      <c r="AQ11738" s="61"/>
      <c r="AR11738" s="61"/>
      <c r="AS11738" s="61"/>
      <c r="AT11738" s="61"/>
      <c r="AU11738" s="61"/>
      <c r="AV11738" s="61"/>
      <c r="AW11738" s="61"/>
      <c r="AX11738" s="61"/>
      <c r="AY11738" s="61"/>
      <c r="AZ11738" s="61"/>
      <c r="BA11738" s="61"/>
    </row>
    <row r="11739" spans="39:53" x14ac:dyDescent="0.2">
      <c r="AM11739" s="61"/>
      <c r="AN11739" s="61"/>
      <c r="AO11739" s="171"/>
      <c r="AP11739" s="61"/>
      <c r="AQ11739" s="61"/>
      <c r="AR11739" s="61"/>
      <c r="AS11739" s="61"/>
      <c r="AT11739" s="61"/>
      <c r="AU11739" s="61"/>
      <c r="AV11739" s="61"/>
      <c r="AW11739" s="61"/>
      <c r="AX11739" s="61"/>
      <c r="AY11739" s="61"/>
      <c r="AZ11739" s="61"/>
      <c r="BA11739" s="61"/>
    </row>
    <row r="11740" spans="39:53" x14ac:dyDescent="0.2">
      <c r="AM11740" s="61"/>
      <c r="AN11740" s="61"/>
      <c r="AO11740" s="171"/>
      <c r="AP11740" s="61"/>
      <c r="AQ11740" s="61"/>
      <c r="AR11740" s="61"/>
      <c r="AS11740" s="61"/>
      <c r="AT11740" s="61"/>
      <c r="AU11740" s="61"/>
      <c r="AV11740" s="61"/>
      <c r="AW11740" s="61"/>
      <c r="AX11740" s="61"/>
      <c r="AY11740" s="61"/>
      <c r="AZ11740" s="61"/>
      <c r="BA11740" s="61"/>
    </row>
    <row r="11741" spans="39:53" x14ac:dyDescent="0.2">
      <c r="AM11741" s="61"/>
      <c r="AN11741" s="61"/>
      <c r="AO11741" s="171"/>
      <c r="AP11741" s="61"/>
      <c r="AQ11741" s="61"/>
      <c r="AR11741" s="61"/>
      <c r="AS11741" s="61"/>
      <c r="AT11741" s="61"/>
      <c r="AU11741" s="61"/>
      <c r="AV11741" s="61"/>
      <c r="AW11741" s="61"/>
      <c r="AX11741" s="61"/>
      <c r="AY11741" s="61"/>
      <c r="AZ11741" s="61"/>
      <c r="BA11741" s="61"/>
    </row>
    <row r="11742" spans="39:53" x14ac:dyDescent="0.2">
      <c r="AM11742" s="61"/>
      <c r="AN11742" s="61"/>
      <c r="AO11742" s="171"/>
      <c r="AP11742" s="61"/>
      <c r="AQ11742" s="61"/>
      <c r="AR11742" s="61"/>
      <c r="AS11742" s="61"/>
      <c r="AT11742" s="61"/>
      <c r="AU11742" s="61"/>
      <c r="AV11742" s="61"/>
      <c r="AW11742" s="61"/>
      <c r="AX11742" s="61"/>
      <c r="AY11742" s="61"/>
      <c r="AZ11742" s="61"/>
      <c r="BA11742" s="61"/>
    </row>
    <row r="11743" spans="39:53" x14ac:dyDescent="0.2">
      <c r="AM11743" s="61"/>
      <c r="AN11743" s="61"/>
      <c r="AO11743" s="171"/>
      <c r="AP11743" s="61"/>
      <c r="AQ11743" s="61"/>
      <c r="AR11743" s="61"/>
      <c r="AS11743" s="61"/>
      <c r="AT11743" s="61"/>
      <c r="AU11743" s="61"/>
      <c r="AV11743" s="61"/>
      <c r="AW11743" s="61"/>
      <c r="AX11743" s="61"/>
      <c r="AY11743" s="61"/>
      <c r="AZ11743" s="61"/>
      <c r="BA11743" s="61"/>
    </row>
    <row r="11744" spans="39:53" x14ac:dyDescent="0.2">
      <c r="AM11744" s="61"/>
      <c r="AN11744" s="61"/>
      <c r="AO11744" s="171"/>
      <c r="AP11744" s="61"/>
      <c r="AQ11744" s="61"/>
      <c r="AR11744" s="61"/>
      <c r="AS11744" s="61"/>
      <c r="AT11744" s="61"/>
      <c r="AU11744" s="61"/>
      <c r="AV11744" s="61"/>
      <c r="AW11744" s="61"/>
      <c r="AX11744" s="61"/>
      <c r="AY11744" s="61"/>
      <c r="AZ11744" s="61"/>
      <c r="BA11744" s="61"/>
    </row>
    <row r="11745" spans="39:53" x14ac:dyDescent="0.2">
      <c r="AM11745" s="61"/>
      <c r="AN11745" s="61"/>
      <c r="AO11745" s="171"/>
      <c r="AP11745" s="61"/>
      <c r="AQ11745" s="61"/>
      <c r="AR11745" s="61"/>
      <c r="AS11745" s="61"/>
      <c r="AT11745" s="61"/>
      <c r="AU11745" s="61"/>
      <c r="AV11745" s="61"/>
      <c r="AW11745" s="61"/>
      <c r="AX11745" s="61"/>
      <c r="AY11745" s="61"/>
      <c r="AZ11745" s="61"/>
      <c r="BA11745" s="61"/>
    </row>
    <row r="11746" spans="39:53" x14ac:dyDescent="0.2">
      <c r="AM11746" s="61"/>
      <c r="AN11746" s="61"/>
      <c r="AO11746" s="171"/>
      <c r="AP11746" s="61"/>
      <c r="AQ11746" s="61"/>
      <c r="AR11746" s="61"/>
      <c r="AS11746" s="61"/>
      <c r="AT11746" s="61"/>
      <c r="AU11746" s="61"/>
      <c r="AV11746" s="61"/>
      <c r="AW11746" s="61"/>
      <c r="AX11746" s="61"/>
      <c r="AY11746" s="61"/>
      <c r="AZ11746" s="61"/>
      <c r="BA11746" s="61"/>
    </row>
    <row r="11747" spans="39:53" x14ac:dyDescent="0.2">
      <c r="AM11747" s="61"/>
      <c r="AN11747" s="61"/>
      <c r="AO11747" s="171"/>
      <c r="AP11747" s="61"/>
      <c r="AQ11747" s="61"/>
      <c r="AR11747" s="61"/>
      <c r="AS11747" s="61"/>
      <c r="AT11747" s="61"/>
      <c r="AU11747" s="61"/>
      <c r="AV11747" s="61"/>
      <c r="AW11747" s="61"/>
      <c r="AX11747" s="61"/>
      <c r="AY11747" s="61"/>
      <c r="AZ11747" s="61"/>
      <c r="BA11747" s="61"/>
    </row>
    <row r="11748" spans="39:53" x14ac:dyDescent="0.2">
      <c r="AM11748" s="61"/>
      <c r="AN11748" s="61"/>
      <c r="AO11748" s="171"/>
      <c r="AP11748" s="61"/>
      <c r="AQ11748" s="61"/>
      <c r="AR11748" s="61"/>
      <c r="AS11748" s="61"/>
      <c r="AT11748" s="61"/>
      <c r="AU11748" s="61"/>
      <c r="AV11748" s="61"/>
      <c r="AW11748" s="61"/>
      <c r="AX11748" s="61"/>
      <c r="AY11748" s="61"/>
      <c r="AZ11748" s="61"/>
      <c r="BA11748" s="61"/>
    </row>
    <row r="11749" spans="39:53" x14ac:dyDescent="0.2">
      <c r="AM11749" s="61"/>
      <c r="AN11749" s="61"/>
      <c r="AO11749" s="171"/>
      <c r="AP11749" s="61"/>
      <c r="AQ11749" s="61"/>
      <c r="AR11749" s="61"/>
      <c r="AS11749" s="61"/>
      <c r="AT11749" s="61"/>
      <c r="AU11749" s="61"/>
      <c r="AV11749" s="61"/>
      <c r="AW11749" s="61"/>
      <c r="AX11749" s="61"/>
      <c r="AY11749" s="61"/>
      <c r="AZ11749" s="61"/>
      <c r="BA11749" s="61"/>
    </row>
    <row r="11750" spans="39:53" x14ac:dyDescent="0.2">
      <c r="AM11750" s="61"/>
      <c r="AN11750" s="61"/>
      <c r="AO11750" s="171"/>
      <c r="AP11750" s="61"/>
      <c r="AQ11750" s="61"/>
      <c r="AR11750" s="61"/>
      <c r="AS11750" s="61"/>
      <c r="AT11750" s="61"/>
      <c r="AU11750" s="61"/>
      <c r="AV11750" s="61"/>
      <c r="AW11750" s="61"/>
      <c r="AX11750" s="61"/>
      <c r="AY11750" s="61"/>
      <c r="AZ11750" s="61"/>
      <c r="BA11750" s="61"/>
    </row>
    <row r="11751" spans="39:53" x14ac:dyDescent="0.2">
      <c r="AM11751" s="61"/>
      <c r="AN11751" s="61"/>
      <c r="AO11751" s="171"/>
      <c r="AP11751" s="61"/>
      <c r="AQ11751" s="61"/>
      <c r="AR11751" s="61"/>
      <c r="AS11751" s="61"/>
      <c r="AT11751" s="61"/>
      <c r="AU11751" s="61"/>
      <c r="AV11751" s="61"/>
      <c r="AW11751" s="61"/>
      <c r="AX11751" s="61"/>
      <c r="AY11751" s="61"/>
      <c r="AZ11751" s="61"/>
      <c r="BA11751" s="61"/>
    </row>
    <row r="11752" spans="39:53" x14ac:dyDescent="0.2">
      <c r="AM11752" s="61"/>
      <c r="AN11752" s="61"/>
      <c r="AO11752" s="171"/>
      <c r="AP11752" s="61"/>
      <c r="AQ11752" s="61"/>
      <c r="AR11752" s="61"/>
      <c r="AS11752" s="61"/>
      <c r="AT11752" s="61"/>
      <c r="AU11752" s="61"/>
      <c r="AV11752" s="61"/>
      <c r="AW11752" s="61"/>
      <c r="AX11752" s="61"/>
      <c r="AY11752" s="61"/>
      <c r="AZ11752" s="61"/>
      <c r="BA11752" s="61"/>
    </row>
    <row r="11753" spans="39:53" x14ac:dyDescent="0.2">
      <c r="AM11753" s="61"/>
      <c r="AN11753" s="61"/>
      <c r="AO11753" s="171"/>
      <c r="AP11753" s="61"/>
      <c r="AQ11753" s="61"/>
      <c r="AR11753" s="61"/>
      <c r="AS11753" s="61"/>
      <c r="AT11753" s="61"/>
      <c r="AU11753" s="61"/>
      <c r="AV11753" s="61"/>
      <c r="AW11753" s="61"/>
      <c r="AX11753" s="61"/>
      <c r="AY11753" s="61"/>
      <c r="AZ11753" s="61"/>
      <c r="BA11753" s="61"/>
    </row>
    <row r="11754" spans="39:53" x14ac:dyDescent="0.2">
      <c r="AM11754" s="61"/>
      <c r="AN11754" s="61"/>
      <c r="AO11754" s="171"/>
      <c r="AP11754" s="61"/>
      <c r="AQ11754" s="61"/>
      <c r="AR11754" s="61"/>
      <c r="AS11754" s="61"/>
      <c r="AT11754" s="61"/>
      <c r="AU11754" s="61"/>
      <c r="AV11754" s="61"/>
      <c r="AW11754" s="61"/>
      <c r="AX11754" s="61"/>
      <c r="AY11754" s="61"/>
      <c r="AZ11754" s="61"/>
      <c r="BA11754" s="61"/>
    </row>
    <row r="11755" spans="39:53" x14ac:dyDescent="0.2">
      <c r="AM11755" s="61"/>
      <c r="AN11755" s="61"/>
      <c r="AO11755" s="171"/>
      <c r="AP11755" s="61"/>
      <c r="AQ11755" s="61"/>
      <c r="AR11755" s="61"/>
      <c r="AS11755" s="61"/>
      <c r="AT11755" s="61"/>
      <c r="AU11755" s="61"/>
      <c r="AV11755" s="61"/>
      <c r="AW11755" s="61"/>
      <c r="AX11755" s="61"/>
      <c r="AY11755" s="61"/>
      <c r="AZ11755" s="61"/>
      <c r="BA11755" s="61"/>
    </row>
    <row r="11756" spans="39:53" x14ac:dyDescent="0.2">
      <c r="AM11756" s="61"/>
      <c r="AN11756" s="61"/>
      <c r="AO11756" s="171"/>
      <c r="AP11756" s="61"/>
      <c r="AQ11756" s="61"/>
      <c r="AR11756" s="61"/>
      <c r="AS11756" s="61"/>
      <c r="AT11756" s="61"/>
      <c r="AU11756" s="61"/>
      <c r="AV11756" s="61"/>
      <c r="AW11756" s="61"/>
      <c r="AX11756" s="61"/>
      <c r="AY11756" s="61"/>
      <c r="AZ11756" s="61"/>
      <c r="BA11756" s="61"/>
    </row>
    <row r="11757" spans="39:53" x14ac:dyDescent="0.2">
      <c r="AM11757" s="61"/>
      <c r="AN11757" s="61"/>
      <c r="AO11757" s="171"/>
      <c r="AP11757" s="61"/>
      <c r="AQ11757" s="61"/>
      <c r="AR11757" s="61"/>
      <c r="AS11757" s="61"/>
      <c r="AT11757" s="61"/>
      <c r="AU11757" s="61"/>
      <c r="AV11757" s="61"/>
      <c r="AW11757" s="61"/>
      <c r="AX11757" s="61"/>
      <c r="AY11757" s="61"/>
      <c r="AZ11757" s="61"/>
      <c r="BA11757" s="61"/>
    </row>
    <row r="11758" spans="39:53" x14ac:dyDescent="0.2">
      <c r="AM11758" s="61"/>
      <c r="AN11758" s="61"/>
      <c r="AO11758" s="171"/>
      <c r="AP11758" s="61"/>
      <c r="AQ11758" s="61"/>
      <c r="AR11758" s="61"/>
      <c r="AS11758" s="61"/>
      <c r="AT11758" s="61"/>
      <c r="AU11758" s="61"/>
      <c r="AV11758" s="61"/>
      <c r="AW11758" s="61"/>
      <c r="AX11758" s="61"/>
      <c r="AY11758" s="61"/>
      <c r="AZ11758" s="61"/>
      <c r="BA11758" s="61"/>
    </row>
    <row r="11759" spans="39:53" x14ac:dyDescent="0.2">
      <c r="AM11759" s="61"/>
      <c r="AN11759" s="61"/>
      <c r="AO11759" s="171"/>
      <c r="AP11759" s="61"/>
      <c r="AQ11759" s="61"/>
      <c r="AR11759" s="61"/>
      <c r="AS11759" s="61"/>
      <c r="AT11759" s="61"/>
      <c r="AU11759" s="61"/>
      <c r="AV11759" s="61"/>
      <c r="AW11759" s="61"/>
      <c r="AX11759" s="61"/>
      <c r="AY11759" s="61"/>
      <c r="AZ11759" s="61"/>
      <c r="BA11759" s="61"/>
    </row>
    <row r="11760" spans="39:53" x14ac:dyDescent="0.2">
      <c r="AM11760" s="61"/>
      <c r="AN11760" s="61"/>
      <c r="AO11760" s="171"/>
      <c r="AP11760" s="61"/>
      <c r="AQ11760" s="61"/>
      <c r="AR11760" s="61"/>
      <c r="AS11760" s="61"/>
      <c r="AT11760" s="61"/>
      <c r="AU11760" s="61"/>
      <c r="AV11760" s="61"/>
      <c r="AW11760" s="61"/>
      <c r="AX11760" s="61"/>
      <c r="AY11760" s="61"/>
      <c r="AZ11760" s="61"/>
      <c r="BA11760" s="61"/>
    </row>
    <row r="11761" spans="39:53" x14ac:dyDescent="0.2">
      <c r="AM11761" s="61"/>
      <c r="AN11761" s="61"/>
      <c r="AO11761" s="171"/>
      <c r="AP11761" s="61"/>
      <c r="AQ11761" s="61"/>
      <c r="AR11761" s="61"/>
      <c r="AS11761" s="61"/>
      <c r="AT11761" s="61"/>
      <c r="AU11761" s="61"/>
      <c r="AV11761" s="61"/>
      <c r="AW11761" s="61"/>
      <c r="AX11761" s="61"/>
      <c r="AY11761" s="61"/>
      <c r="AZ11761" s="61"/>
      <c r="BA11761" s="61"/>
    </row>
    <row r="11762" spans="39:53" x14ac:dyDescent="0.2">
      <c r="AM11762" s="61"/>
      <c r="AN11762" s="61"/>
      <c r="AO11762" s="171"/>
      <c r="AP11762" s="61"/>
      <c r="AQ11762" s="61"/>
      <c r="AR11762" s="61"/>
      <c r="AS11762" s="61"/>
      <c r="AT11762" s="61"/>
      <c r="AU11762" s="61"/>
      <c r="AV11762" s="61"/>
      <c r="AW11762" s="61"/>
      <c r="AX11762" s="61"/>
      <c r="AY11762" s="61"/>
      <c r="AZ11762" s="61"/>
      <c r="BA11762" s="61"/>
    </row>
    <row r="11763" spans="39:53" x14ac:dyDescent="0.2">
      <c r="AM11763" s="61"/>
      <c r="AN11763" s="61"/>
      <c r="AO11763" s="171"/>
      <c r="AP11763" s="61"/>
      <c r="AQ11763" s="61"/>
      <c r="AR11763" s="61"/>
      <c r="AS11763" s="61"/>
      <c r="AT11763" s="61"/>
      <c r="AU11763" s="61"/>
      <c r="AV11763" s="61"/>
      <c r="AW11763" s="61"/>
      <c r="AX11763" s="61"/>
      <c r="AY11763" s="61"/>
      <c r="AZ11763" s="61"/>
      <c r="BA11763" s="61"/>
    </row>
    <row r="11764" spans="39:53" x14ac:dyDescent="0.2">
      <c r="AM11764" s="61"/>
      <c r="AN11764" s="61"/>
      <c r="AO11764" s="171"/>
      <c r="AP11764" s="61"/>
      <c r="AQ11764" s="61"/>
      <c r="AR11764" s="61"/>
      <c r="AS11764" s="61"/>
      <c r="AT11764" s="61"/>
      <c r="AU11764" s="61"/>
      <c r="AV11764" s="61"/>
      <c r="AW11764" s="61"/>
      <c r="AX11764" s="61"/>
      <c r="AY11764" s="61"/>
      <c r="AZ11764" s="61"/>
      <c r="BA11764" s="61"/>
    </row>
    <row r="11765" spans="39:53" x14ac:dyDescent="0.2">
      <c r="AM11765" s="61"/>
      <c r="AN11765" s="61"/>
      <c r="AO11765" s="171"/>
      <c r="AP11765" s="61"/>
      <c r="AQ11765" s="61"/>
      <c r="AR11765" s="61"/>
      <c r="AS11765" s="61"/>
      <c r="AT11765" s="61"/>
      <c r="AU11765" s="61"/>
      <c r="AV11765" s="61"/>
      <c r="AW11765" s="61"/>
      <c r="AX11765" s="61"/>
      <c r="AY11765" s="61"/>
      <c r="AZ11765" s="61"/>
      <c r="BA11765" s="61"/>
    </row>
    <row r="11766" spans="39:53" x14ac:dyDescent="0.2">
      <c r="AM11766" s="61"/>
      <c r="AN11766" s="61"/>
      <c r="AO11766" s="171"/>
      <c r="AP11766" s="61"/>
      <c r="AQ11766" s="61"/>
      <c r="AR11766" s="61"/>
      <c r="AS11766" s="61"/>
      <c r="AT11766" s="61"/>
      <c r="AU11766" s="61"/>
      <c r="AV11766" s="61"/>
      <c r="AW11766" s="61"/>
      <c r="AX11766" s="61"/>
      <c r="AY11766" s="61"/>
      <c r="AZ11766" s="61"/>
      <c r="BA11766" s="61"/>
    </row>
    <row r="11767" spans="39:53" x14ac:dyDescent="0.2">
      <c r="AM11767" s="61"/>
      <c r="AN11767" s="61"/>
      <c r="AO11767" s="171"/>
      <c r="AP11767" s="61"/>
      <c r="AQ11767" s="61"/>
      <c r="AR11767" s="61"/>
      <c r="AS11767" s="61"/>
      <c r="AT11767" s="61"/>
      <c r="AU11767" s="61"/>
      <c r="AV11767" s="61"/>
      <c r="AW11767" s="61"/>
      <c r="AX11767" s="61"/>
      <c r="AY11767" s="61"/>
      <c r="AZ11767" s="61"/>
      <c r="BA11767" s="61"/>
    </row>
    <row r="11768" spans="39:53" x14ac:dyDescent="0.2">
      <c r="AM11768" s="61"/>
      <c r="AN11768" s="61"/>
      <c r="AO11768" s="171"/>
      <c r="AP11768" s="61"/>
      <c r="AQ11768" s="61"/>
      <c r="AR11768" s="61"/>
      <c r="AS11768" s="61"/>
      <c r="AT11768" s="61"/>
      <c r="AU11768" s="61"/>
      <c r="AV11768" s="61"/>
      <c r="AW11768" s="61"/>
      <c r="AX11768" s="61"/>
      <c r="AY11768" s="61"/>
      <c r="AZ11768" s="61"/>
      <c r="BA11768" s="61"/>
    </row>
    <row r="11769" spans="39:53" x14ac:dyDescent="0.2">
      <c r="AM11769" s="61"/>
      <c r="AN11769" s="61"/>
      <c r="AO11769" s="171"/>
      <c r="AP11769" s="61"/>
      <c r="AQ11769" s="61"/>
      <c r="AR11769" s="61"/>
      <c r="AS11769" s="61"/>
      <c r="AT11769" s="61"/>
      <c r="AU11769" s="61"/>
      <c r="AV11769" s="61"/>
      <c r="AW11769" s="61"/>
      <c r="AX11769" s="61"/>
      <c r="AY11769" s="61"/>
      <c r="AZ11769" s="61"/>
      <c r="BA11769" s="61"/>
    </row>
    <row r="11770" spans="39:53" x14ac:dyDescent="0.2">
      <c r="AM11770" s="61"/>
      <c r="AN11770" s="61"/>
      <c r="AO11770" s="171"/>
      <c r="AP11770" s="61"/>
      <c r="AQ11770" s="61"/>
      <c r="AR11770" s="61"/>
      <c r="AS11770" s="61"/>
      <c r="AT11770" s="61"/>
      <c r="AU11770" s="61"/>
      <c r="AV11770" s="61"/>
      <c r="AW11770" s="61"/>
      <c r="AX11770" s="61"/>
      <c r="AY11770" s="61"/>
      <c r="AZ11770" s="61"/>
      <c r="BA11770" s="61"/>
    </row>
    <row r="11771" spans="39:53" x14ac:dyDescent="0.2">
      <c r="AM11771" s="61"/>
      <c r="AN11771" s="61"/>
      <c r="AO11771" s="171"/>
      <c r="AP11771" s="61"/>
      <c r="AQ11771" s="61"/>
      <c r="AR11771" s="61"/>
      <c r="AS11771" s="61"/>
      <c r="AT11771" s="61"/>
      <c r="AU11771" s="61"/>
      <c r="AV11771" s="61"/>
      <c r="AW11771" s="61"/>
      <c r="AX11771" s="61"/>
      <c r="AY11771" s="61"/>
      <c r="AZ11771" s="61"/>
      <c r="BA11771" s="61"/>
    </row>
    <row r="11772" spans="39:53" x14ac:dyDescent="0.2">
      <c r="AM11772" s="61"/>
      <c r="AN11772" s="61"/>
      <c r="AO11772" s="171"/>
      <c r="AP11772" s="61"/>
      <c r="AQ11772" s="61"/>
      <c r="AR11772" s="61"/>
      <c r="AS11772" s="61"/>
      <c r="AT11772" s="61"/>
      <c r="AU11772" s="61"/>
      <c r="AV11772" s="61"/>
      <c r="AW11772" s="61"/>
      <c r="AX11772" s="61"/>
      <c r="AY11772" s="61"/>
      <c r="AZ11772" s="61"/>
      <c r="BA11772" s="61"/>
    </row>
    <row r="11773" spans="39:53" x14ac:dyDescent="0.2">
      <c r="AM11773" s="61"/>
      <c r="AN11773" s="61"/>
      <c r="AO11773" s="171"/>
      <c r="AP11773" s="61"/>
      <c r="AQ11773" s="61"/>
      <c r="AR11773" s="61"/>
      <c r="AS11773" s="61"/>
      <c r="AT11773" s="61"/>
      <c r="AU11773" s="61"/>
      <c r="AV11773" s="61"/>
      <c r="AW11773" s="61"/>
      <c r="AX11773" s="61"/>
      <c r="AY11773" s="61"/>
      <c r="AZ11773" s="61"/>
      <c r="BA11773" s="61"/>
    </row>
    <row r="11774" spans="39:53" x14ac:dyDescent="0.2">
      <c r="AM11774" s="61"/>
      <c r="AN11774" s="61"/>
      <c r="AO11774" s="171"/>
      <c r="AP11774" s="61"/>
      <c r="AQ11774" s="61"/>
      <c r="AR11774" s="61"/>
      <c r="AS11774" s="61"/>
      <c r="AT11774" s="61"/>
      <c r="AU11774" s="61"/>
      <c r="AV11774" s="61"/>
      <c r="AW11774" s="61"/>
      <c r="AX11774" s="61"/>
      <c r="AY11774" s="61"/>
      <c r="AZ11774" s="61"/>
      <c r="BA11774" s="61"/>
    </row>
    <row r="11775" spans="39:53" x14ac:dyDescent="0.2">
      <c r="AM11775" s="61"/>
      <c r="AN11775" s="61"/>
      <c r="AO11775" s="171"/>
      <c r="AP11775" s="61"/>
      <c r="AQ11775" s="61"/>
      <c r="AR11775" s="61"/>
      <c r="AS11775" s="61"/>
      <c r="AT11775" s="61"/>
      <c r="AU11775" s="61"/>
      <c r="AV11775" s="61"/>
      <c r="AW11775" s="61"/>
      <c r="AX11775" s="61"/>
      <c r="AY11775" s="61"/>
      <c r="AZ11775" s="61"/>
      <c r="BA11775" s="61"/>
    </row>
    <row r="11776" spans="39:53" x14ac:dyDescent="0.2">
      <c r="AM11776" s="61"/>
      <c r="AN11776" s="61"/>
      <c r="AO11776" s="171"/>
      <c r="AP11776" s="61"/>
      <c r="AQ11776" s="61"/>
      <c r="AR11776" s="61"/>
      <c r="AS11776" s="61"/>
      <c r="AT11776" s="61"/>
      <c r="AU11776" s="61"/>
      <c r="AV11776" s="61"/>
      <c r="AW11776" s="61"/>
      <c r="AX11776" s="61"/>
      <c r="AY11776" s="61"/>
      <c r="AZ11776" s="61"/>
      <c r="BA11776" s="61"/>
    </row>
    <row r="11777" spans="39:53" x14ac:dyDescent="0.2">
      <c r="AM11777" s="61"/>
      <c r="AN11777" s="61"/>
      <c r="AO11777" s="171"/>
      <c r="AP11777" s="61"/>
      <c r="AQ11777" s="61"/>
      <c r="AR11777" s="61"/>
      <c r="AS11777" s="61"/>
      <c r="AT11777" s="61"/>
      <c r="AU11777" s="61"/>
      <c r="AV11777" s="61"/>
      <c r="AW11777" s="61"/>
      <c r="AX11777" s="61"/>
      <c r="AY11777" s="61"/>
      <c r="AZ11777" s="61"/>
      <c r="BA11777" s="61"/>
    </row>
    <row r="11778" spans="39:53" x14ac:dyDescent="0.2">
      <c r="AM11778" s="61"/>
      <c r="AN11778" s="61"/>
      <c r="AO11778" s="171"/>
      <c r="AP11778" s="61"/>
      <c r="AQ11778" s="61"/>
      <c r="AR11778" s="61"/>
      <c r="AS11778" s="61"/>
      <c r="AT11778" s="61"/>
      <c r="AU11778" s="61"/>
      <c r="AV11778" s="61"/>
      <c r="AW11778" s="61"/>
      <c r="AX11778" s="61"/>
      <c r="AY11778" s="61"/>
      <c r="AZ11778" s="61"/>
      <c r="BA11778" s="61"/>
    </row>
    <row r="11779" spans="39:53" x14ac:dyDescent="0.2">
      <c r="AM11779" s="61"/>
      <c r="AN11779" s="61"/>
      <c r="AO11779" s="171"/>
      <c r="AP11779" s="61"/>
      <c r="AQ11779" s="61"/>
      <c r="AR11779" s="61"/>
      <c r="AS11779" s="61"/>
      <c r="AT11779" s="61"/>
      <c r="AU11779" s="61"/>
      <c r="AV11779" s="61"/>
      <c r="AW11779" s="61"/>
      <c r="AX11779" s="61"/>
      <c r="AY11779" s="61"/>
      <c r="AZ11779" s="61"/>
      <c r="BA11779" s="61"/>
    </row>
    <row r="11780" spans="39:53" x14ac:dyDescent="0.2">
      <c r="AM11780" s="61"/>
      <c r="AN11780" s="61"/>
      <c r="AO11780" s="171"/>
      <c r="AP11780" s="61"/>
      <c r="AQ11780" s="61"/>
      <c r="AR11780" s="61"/>
      <c r="AS11780" s="61"/>
      <c r="AT11780" s="61"/>
      <c r="AU11780" s="61"/>
      <c r="AV11780" s="61"/>
      <c r="AW11780" s="61"/>
      <c r="AX11780" s="61"/>
      <c r="AY11780" s="61"/>
      <c r="AZ11780" s="61"/>
      <c r="BA11780" s="61"/>
    </row>
    <row r="11781" spans="39:53" x14ac:dyDescent="0.2">
      <c r="AM11781" s="61"/>
      <c r="AN11781" s="61"/>
      <c r="AO11781" s="171"/>
      <c r="AP11781" s="61"/>
      <c r="AQ11781" s="61"/>
      <c r="AR11781" s="61"/>
      <c r="AS11781" s="61"/>
      <c r="AT11781" s="61"/>
      <c r="AU11781" s="61"/>
      <c r="AV11781" s="61"/>
      <c r="AW11781" s="61"/>
      <c r="AX11781" s="61"/>
      <c r="AY11781" s="61"/>
      <c r="AZ11781" s="61"/>
      <c r="BA11781" s="61"/>
    </row>
    <row r="11782" spans="39:53" x14ac:dyDescent="0.2">
      <c r="AM11782" s="61"/>
      <c r="AN11782" s="61"/>
      <c r="AO11782" s="171"/>
      <c r="AP11782" s="61"/>
      <c r="AQ11782" s="61"/>
      <c r="AR11782" s="61"/>
      <c r="AS11782" s="61"/>
      <c r="AT11782" s="61"/>
      <c r="AU11782" s="61"/>
      <c r="AV11782" s="61"/>
      <c r="AW11782" s="61"/>
      <c r="AX11782" s="61"/>
      <c r="AY11782" s="61"/>
      <c r="AZ11782" s="61"/>
      <c r="BA11782" s="61"/>
    </row>
    <row r="11783" spans="39:53" x14ac:dyDescent="0.2">
      <c r="AM11783" s="61"/>
      <c r="AN11783" s="61"/>
      <c r="AO11783" s="171"/>
      <c r="AP11783" s="61"/>
      <c r="AQ11783" s="61"/>
      <c r="AR11783" s="61"/>
      <c r="AS11783" s="61"/>
      <c r="AT11783" s="61"/>
      <c r="AU11783" s="61"/>
      <c r="AV11783" s="61"/>
      <c r="AW11783" s="61"/>
      <c r="AX11783" s="61"/>
      <c r="AY11783" s="61"/>
      <c r="AZ11783" s="61"/>
      <c r="BA11783" s="61"/>
    </row>
    <row r="11784" spans="39:53" x14ac:dyDescent="0.2">
      <c r="AM11784" s="61"/>
      <c r="AN11784" s="61"/>
      <c r="AO11784" s="171"/>
      <c r="AP11784" s="61"/>
      <c r="AQ11784" s="61"/>
      <c r="AR11784" s="61"/>
      <c r="AS11784" s="61"/>
      <c r="AT11784" s="61"/>
      <c r="AU11784" s="61"/>
      <c r="AV11784" s="61"/>
      <c r="AW11784" s="61"/>
      <c r="AX11784" s="61"/>
      <c r="AY11784" s="61"/>
      <c r="AZ11784" s="61"/>
      <c r="BA11784" s="61"/>
    </row>
    <row r="11785" spans="39:53" x14ac:dyDescent="0.2">
      <c r="AM11785" s="61"/>
      <c r="AN11785" s="61"/>
      <c r="AO11785" s="171"/>
      <c r="AP11785" s="61"/>
      <c r="AQ11785" s="61"/>
      <c r="AR11785" s="61"/>
      <c r="AS11785" s="61"/>
      <c r="AT11785" s="61"/>
      <c r="AU11785" s="61"/>
      <c r="AV11785" s="61"/>
      <c r="AW11785" s="61"/>
      <c r="AX11785" s="61"/>
      <c r="AY11785" s="61"/>
      <c r="AZ11785" s="61"/>
      <c r="BA11785" s="61"/>
    </row>
    <row r="11786" spans="39:53" x14ac:dyDescent="0.2">
      <c r="AM11786" s="61"/>
      <c r="AN11786" s="61"/>
      <c r="AO11786" s="171"/>
      <c r="AP11786" s="61"/>
      <c r="AQ11786" s="61"/>
      <c r="AR11786" s="61"/>
      <c r="AS11786" s="61"/>
      <c r="AT11786" s="61"/>
      <c r="AU11786" s="61"/>
      <c r="AV11786" s="61"/>
      <c r="AW11786" s="61"/>
      <c r="AX11786" s="61"/>
      <c r="AY11786" s="61"/>
      <c r="AZ11786" s="61"/>
      <c r="BA11786" s="61"/>
    </row>
    <row r="11787" spans="39:53" x14ac:dyDescent="0.2">
      <c r="AM11787" s="61"/>
      <c r="AN11787" s="61"/>
      <c r="AO11787" s="171"/>
      <c r="AP11787" s="61"/>
      <c r="AQ11787" s="61"/>
      <c r="AR11787" s="61"/>
      <c r="AS11787" s="61"/>
      <c r="AT11787" s="61"/>
      <c r="AU11787" s="61"/>
      <c r="AV11787" s="61"/>
      <c r="AW11787" s="61"/>
      <c r="AX11787" s="61"/>
      <c r="AY11787" s="61"/>
      <c r="AZ11787" s="61"/>
      <c r="BA11787" s="61"/>
    </row>
    <row r="11788" spans="39:53" x14ac:dyDescent="0.2">
      <c r="AM11788" s="61"/>
      <c r="AN11788" s="61"/>
      <c r="AO11788" s="171"/>
      <c r="AP11788" s="61"/>
      <c r="AQ11788" s="61"/>
      <c r="AR11788" s="61"/>
      <c r="AS11788" s="61"/>
      <c r="AT11788" s="61"/>
      <c r="AU11788" s="61"/>
      <c r="AV11788" s="61"/>
      <c r="AW11788" s="61"/>
      <c r="AX11788" s="61"/>
      <c r="AY11788" s="61"/>
      <c r="AZ11788" s="61"/>
      <c r="BA11788" s="61"/>
    </row>
    <row r="11789" spans="39:53" x14ac:dyDescent="0.2">
      <c r="AM11789" s="61"/>
      <c r="AN11789" s="61"/>
      <c r="AO11789" s="171"/>
      <c r="AP11789" s="61"/>
      <c r="AQ11789" s="61"/>
      <c r="AR11789" s="61"/>
      <c r="AS11789" s="61"/>
      <c r="AT11789" s="61"/>
      <c r="AU11789" s="61"/>
      <c r="AV11789" s="61"/>
      <c r="AW11789" s="61"/>
      <c r="AX11789" s="61"/>
      <c r="AY11789" s="61"/>
      <c r="AZ11789" s="61"/>
      <c r="BA11789" s="61"/>
    </row>
    <row r="11790" spans="39:53" x14ac:dyDescent="0.2">
      <c r="AM11790" s="61"/>
      <c r="AN11790" s="61"/>
      <c r="AO11790" s="171"/>
      <c r="AP11790" s="61"/>
      <c r="AQ11790" s="61"/>
      <c r="AR11790" s="61"/>
      <c r="AS11790" s="61"/>
      <c r="AT11790" s="61"/>
      <c r="AU11790" s="61"/>
      <c r="AV11790" s="61"/>
      <c r="AW11790" s="61"/>
      <c r="AX11790" s="61"/>
      <c r="AY11790" s="61"/>
      <c r="AZ11790" s="61"/>
      <c r="BA11790" s="61"/>
    </row>
    <row r="11791" spans="39:53" x14ac:dyDescent="0.2">
      <c r="AM11791" s="61"/>
      <c r="AN11791" s="61"/>
      <c r="AO11791" s="171"/>
      <c r="AP11791" s="61"/>
      <c r="AQ11791" s="61"/>
      <c r="AR11791" s="61"/>
      <c r="AS11791" s="61"/>
      <c r="AT11791" s="61"/>
      <c r="AU11791" s="61"/>
      <c r="AV11791" s="61"/>
      <c r="AW11791" s="61"/>
      <c r="AX11791" s="61"/>
      <c r="AY11791" s="61"/>
      <c r="AZ11791" s="61"/>
      <c r="BA11791" s="61"/>
    </row>
    <row r="11792" spans="39:53" x14ac:dyDescent="0.2">
      <c r="AM11792" s="61"/>
      <c r="AN11792" s="61"/>
      <c r="AO11792" s="171"/>
      <c r="AP11792" s="61"/>
      <c r="AQ11792" s="61"/>
      <c r="AR11792" s="61"/>
      <c r="AS11792" s="61"/>
      <c r="AT11792" s="61"/>
      <c r="AU11792" s="61"/>
      <c r="AV11792" s="61"/>
      <c r="AW11792" s="61"/>
      <c r="AX11792" s="61"/>
      <c r="AY11792" s="61"/>
      <c r="AZ11792" s="61"/>
      <c r="BA11792" s="61"/>
    </row>
    <row r="11793" spans="39:53" x14ac:dyDescent="0.2">
      <c r="AM11793" s="61"/>
      <c r="AN11793" s="61"/>
      <c r="AO11793" s="171"/>
      <c r="AP11793" s="61"/>
      <c r="AQ11793" s="61"/>
      <c r="AR11793" s="61"/>
      <c r="AS11793" s="61"/>
      <c r="AT11793" s="61"/>
      <c r="AU11793" s="61"/>
      <c r="AV11793" s="61"/>
      <c r="AW11793" s="61"/>
      <c r="AX11793" s="61"/>
      <c r="AY11793" s="61"/>
      <c r="AZ11793" s="61"/>
      <c r="BA11793" s="61"/>
    </row>
    <row r="11794" spans="39:53" x14ac:dyDescent="0.2">
      <c r="AM11794" s="61"/>
      <c r="AN11794" s="61"/>
      <c r="AO11794" s="171"/>
      <c r="AP11794" s="61"/>
      <c r="AQ11794" s="61"/>
      <c r="AR11794" s="61"/>
      <c r="AS11794" s="61"/>
      <c r="AT11794" s="61"/>
      <c r="AU11794" s="61"/>
      <c r="AV11794" s="61"/>
      <c r="AW11794" s="61"/>
      <c r="AX11794" s="61"/>
      <c r="AY11794" s="61"/>
      <c r="AZ11794" s="61"/>
      <c r="BA11794" s="61"/>
    </row>
    <row r="11795" spans="39:53" x14ac:dyDescent="0.2">
      <c r="AM11795" s="61"/>
      <c r="AN11795" s="61"/>
      <c r="AO11795" s="171"/>
      <c r="AP11795" s="61"/>
      <c r="AQ11795" s="61"/>
      <c r="AR11795" s="61"/>
      <c r="AS11795" s="61"/>
      <c r="AT11795" s="61"/>
      <c r="AU11795" s="61"/>
      <c r="AV11795" s="61"/>
      <c r="AW11795" s="61"/>
      <c r="AX11795" s="61"/>
      <c r="AY11795" s="61"/>
      <c r="AZ11795" s="61"/>
      <c r="BA11795" s="61"/>
    </row>
    <row r="11796" spans="39:53" x14ac:dyDescent="0.2">
      <c r="AM11796" s="61"/>
      <c r="AN11796" s="61"/>
      <c r="AO11796" s="171"/>
      <c r="AP11796" s="61"/>
      <c r="AQ11796" s="61"/>
      <c r="AR11796" s="61"/>
      <c r="AS11796" s="61"/>
      <c r="AT11796" s="61"/>
      <c r="AU11796" s="61"/>
      <c r="AV11796" s="61"/>
      <c r="AW11796" s="61"/>
      <c r="AX11796" s="61"/>
      <c r="AY11796" s="61"/>
      <c r="AZ11796" s="61"/>
      <c r="BA11796" s="61"/>
    </row>
    <row r="11797" spans="39:53" x14ac:dyDescent="0.2">
      <c r="AM11797" s="61"/>
      <c r="AN11797" s="61"/>
      <c r="AO11797" s="171"/>
      <c r="AP11797" s="61"/>
      <c r="AQ11797" s="61"/>
      <c r="AR11797" s="61"/>
      <c r="AS11797" s="61"/>
      <c r="AT11797" s="61"/>
      <c r="AU11797" s="61"/>
      <c r="AV11797" s="61"/>
      <c r="AW11797" s="61"/>
      <c r="AX11797" s="61"/>
      <c r="AY11797" s="61"/>
      <c r="AZ11797" s="61"/>
      <c r="BA11797" s="61"/>
    </row>
    <row r="11798" spans="39:53" x14ac:dyDescent="0.2">
      <c r="AM11798" s="61"/>
      <c r="AN11798" s="61"/>
      <c r="AO11798" s="171"/>
      <c r="AP11798" s="61"/>
      <c r="AQ11798" s="61"/>
      <c r="AR11798" s="61"/>
      <c r="AS11798" s="61"/>
      <c r="AT11798" s="61"/>
      <c r="AU11798" s="61"/>
      <c r="AV11798" s="61"/>
      <c r="AW11798" s="61"/>
      <c r="AX11798" s="61"/>
      <c r="AY11798" s="61"/>
      <c r="AZ11798" s="61"/>
      <c r="BA11798" s="61"/>
    </row>
    <row r="11799" spans="39:53" x14ac:dyDescent="0.2">
      <c r="AM11799" s="61"/>
      <c r="AN11799" s="61"/>
      <c r="AO11799" s="171"/>
      <c r="AP11799" s="61"/>
      <c r="AQ11799" s="61"/>
      <c r="AR11799" s="61"/>
      <c r="AS11799" s="61"/>
      <c r="AT11799" s="61"/>
      <c r="AU11799" s="61"/>
      <c r="AV11799" s="61"/>
      <c r="AW11799" s="61"/>
      <c r="AX11799" s="61"/>
      <c r="AY11799" s="61"/>
      <c r="AZ11799" s="61"/>
      <c r="BA11799" s="61"/>
    </row>
    <row r="11800" spans="39:53" x14ac:dyDescent="0.2">
      <c r="AM11800" s="61"/>
      <c r="AN11800" s="61"/>
      <c r="AO11800" s="171"/>
      <c r="AP11800" s="61"/>
      <c r="AQ11800" s="61"/>
      <c r="AR11800" s="61"/>
      <c r="AS11800" s="61"/>
      <c r="AT11800" s="61"/>
      <c r="AU11800" s="61"/>
      <c r="AV11800" s="61"/>
      <c r="AW11800" s="61"/>
      <c r="AX11800" s="61"/>
      <c r="AY11800" s="61"/>
      <c r="AZ11800" s="61"/>
      <c r="BA11800" s="61"/>
    </row>
    <row r="11801" spans="39:53" x14ac:dyDescent="0.2">
      <c r="AM11801" s="61"/>
      <c r="AN11801" s="61"/>
      <c r="AO11801" s="171"/>
      <c r="AP11801" s="61"/>
      <c r="AQ11801" s="61"/>
      <c r="AR11801" s="61"/>
      <c r="AS11801" s="61"/>
      <c r="AT11801" s="61"/>
      <c r="AU11801" s="61"/>
      <c r="AV11801" s="61"/>
      <c r="AW11801" s="61"/>
      <c r="AX11801" s="61"/>
      <c r="AY11801" s="61"/>
      <c r="AZ11801" s="61"/>
      <c r="BA11801" s="61"/>
    </row>
    <row r="11802" spans="39:53" x14ac:dyDescent="0.2">
      <c r="AM11802" s="61"/>
      <c r="AN11802" s="61"/>
      <c r="AO11802" s="171"/>
      <c r="AP11802" s="61"/>
      <c r="AQ11802" s="61"/>
      <c r="AR11802" s="61"/>
      <c r="AS11802" s="61"/>
      <c r="AT11802" s="61"/>
      <c r="AU11802" s="61"/>
      <c r="AV11802" s="61"/>
      <c r="AW11802" s="61"/>
      <c r="AX11802" s="61"/>
      <c r="AY11802" s="61"/>
      <c r="AZ11802" s="61"/>
      <c r="BA11802" s="61"/>
    </row>
    <row r="11803" spans="39:53" x14ac:dyDescent="0.2">
      <c r="AM11803" s="61"/>
      <c r="AN11803" s="61"/>
      <c r="AO11803" s="171"/>
      <c r="AP11803" s="61"/>
      <c r="AQ11803" s="61"/>
      <c r="AR11803" s="61"/>
      <c r="AS11803" s="61"/>
      <c r="AT11803" s="61"/>
      <c r="AU11803" s="61"/>
      <c r="AV11803" s="61"/>
      <c r="AW11803" s="61"/>
      <c r="AX11803" s="61"/>
      <c r="AY11803" s="61"/>
      <c r="AZ11803" s="61"/>
      <c r="BA11803" s="61"/>
    </row>
    <row r="11804" spans="39:53" x14ac:dyDescent="0.2">
      <c r="AM11804" s="61"/>
      <c r="AN11804" s="61"/>
      <c r="AO11804" s="171"/>
      <c r="AP11804" s="61"/>
      <c r="AQ11804" s="61"/>
      <c r="AR11804" s="61"/>
      <c r="AS11804" s="61"/>
      <c r="AT11804" s="61"/>
      <c r="AU11804" s="61"/>
      <c r="AV11804" s="61"/>
      <c r="AW11804" s="61"/>
      <c r="AX11804" s="61"/>
      <c r="AY11804" s="61"/>
      <c r="AZ11804" s="61"/>
      <c r="BA11804" s="61"/>
    </row>
    <row r="11805" spans="39:53" x14ac:dyDescent="0.2">
      <c r="AM11805" s="61"/>
      <c r="AN11805" s="61"/>
      <c r="AO11805" s="171"/>
      <c r="AP11805" s="61"/>
      <c r="AQ11805" s="61"/>
      <c r="AR11805" s="61"/>
      <c r="AS11805" s="61"/>
      <c r="AT11805" s="61"/>
      <c r="AU11805" s="61"/>
      <c r="AV11805" s="61"/>
      <c r="AW11805" s="61"/>
      <c r="AX11805" s="61"/>
      <c r="AY11805" s="61"/>
      <c r="AZ11805" s="61"/>
      <c r="BA11805" s="61"/>
    </row>
    <row r="11806" spans="39:53" x14ac:dyDescent="0.2">
      <c r="AM11806" s="61"/>
      <c r="AN11806" s="61"/>
      <c r="AO11806" s="171"/>
      <c r="AP11806" s="61"/>
      <c r="AQ11806" s="61"/>
      <c r="AR11806" s="61"/>
      <c r="AS11806" s="61"/>
      <c r="AT11806" s="61"/>
      <c r="AU11806" s="61"/>
      <c r="AV11806" s="61"/>
      <c r="AW11806" s="61"/>
      <c r="AX11806" s="61"/>
      <c r="AY11806" s="61"/>
      <c r="AZ11806" s="61"/>
      <c r="BA11806" s="61"/>
    </row>
    <row r="11807" spans="39:53" x14ac:dyDescent="0.2">
      <c r="AM11807" s="61"/>
      <c r="AN11807" s="61"/>
      <c r="AO11807" s="171"/>
      <c r="AP11807" s="61"/>
      <c r="AQ11807" s="61"/>
      <c r="AR11807" s="61"/>
      <c r="AS11807" s="61"/>
      <c r="AT11807" s="61"/>
      <c r="AU11807" s="61"/>
      <c r="AV11807" s="61"/>
      <c r="AW11807" s="61"/>
      <c r="AX11807" s="61"/>
      <c r="AY11807" s="61"/>
      <c r="AZ11807" s="61"/>
      <c r="BA11807" s="61"/>
    </row>
    <row r="11808" spans="39:53" x14ac:dyDescent="0.2">
      <c r="AM11808" s="61"/>
      <c r="AN11808" s="61"/>
      <c r="AO11808" s="171"/>
      <c r="AP11808" s="61"/>
      <c r="AQ11808" s="61"/>
      <c r="AR11808" s="61"/>
      <c r="AS11808" s="61"/>
      <c r="AT11808" s="61"/>
      <c r="AU11808" s="61"/>
      <c r="AV11808" s="61"/>
      <c r="AW11808" s="61"/>
      <c r="AX11808" s="61"/>
      <c r="AY11808" s="61"/>
      <c r="AZ11808" s="61"/>
      <c r="BA11808" s="61"/>
    </row>
    <row r="11809" spans="39:53" x14ac:dyDescent="0.2">
      <c r="AM11809" s="61"/>
      <c r="AN11809" s="61"/>
      <c r="AO11809" s="171"/>
      <c r="AP11809" s="61"/>
      <c r="AQ11809" s="61"/>
      <c r="AR11809" s="61"/>
      <c r="AS11809" s="61"/>
      <c r="AT11809" s="61"/>
      <c r="AU11809" s="61"/>
      <c r="AV11809" s="61"/>
      <c r="AW11809" s="61"/>
      <c r="AX11809" s="61"/>
      <c r="AY11809" s="61"/>
      <c r="AZ11809" s="61"/>
      <c r="BA11809" s="61"/>
    </row>
    <row r="11810" spans="39:53" x14ac:dyDescent="0.2">
      <c r="AM11810" s="61"/>
      <c r="AN11810" s="61"/>
      <c r="AO11810" s="171"/>
      <c r="AP11810" s="61"/>
      <c r="AQ11810" s="61"/>
      <c r="AR11810" s="61"/>
      <c r="AS11810" s="61"/>
      <c r="AT11810" s="61"/>
      <c r="AU11810" s="61"/>
      <c r="AV11810" s="61"/>
      <c r="AW11810" s="61"/>
      <c r="AX11810" s="61"/>
      <c r="AY11810" s="61"/>
      <c r="AZ11810" s="61"/>
      <c r="BA11810" s="61"/>
    </row>
    <row r="11811" spans="39:53" x14ac:dyDescent="0.2">
      <c r="AM11811" s="61"/>
      <c r="AN11811" s="61"/>
      <c r="AO11811" s="171"/>
      <c r="AP11811" s="61"/>
      <c r="AQ11811" s="61"/>
      <c r="AR11811" s="61"/>
      <c r="AS11811" s="61"/>
      <c r="AT11811" s="61"/>
      <c r="AU11811" s="61"/>
      <c r="AV11811" s="61"/>
      <c r="AW11811" s="61"/>
      <c r="AX11811" s="61"/>
      <c r="AY11811" s="61"/>
      <c r="AZ11811" s="61"/>
      <c r="BA11811" s="61"/>
    </row>
    <row r="11812" spans="39:53" x14ac:dyDescent="0.2">
      <c r="AM11812" s="61"/>
      <c r="AN11812" s="61"/>
      <c r="AO11812" s="171"/>
      <c r="AP11812" s="61"/>
      <c r="AQ11812" s="61"/>
      <c r="AR11812" s="61"/>
      <c r="AS11812" s="61"/>
      <c r="AT11812" s="61"/>
      <c r="AU11812" s="61"/>
      <c r="AV11812" s="61"/>
      <c r="AW11812" s="61"/>
      <c r="AX11812" s="61"/>
      <c r="AY11812" s="61"/>
      <c r="AZ11812" s="61"/>
      <c r="BA11812" s="61"/>
    </row>
    <row r="11813" spans="39:53" x14ac:dyDescent="0.2">
      <c r="AM11813" s="61"/>
      <c r="AN11813" s="61"/>
      <c r="AO11813" s="171"/>
      <c r="AP11813" s="61"/>
      <c r="AQ11813" s="61"/>
      <c r="AR11813" s="61"/>
      <c r="AS11813" s="61"/>
      <c r="AT11813" s="61"/>
      <c r="AU11813" s="61"/>
      <c r="AV11813" s="61"/>
      <c r="AW11813" s="61"/>
      <c r="AX11813" s="61"/>
      <c r="AY11813" s="61"/>
      <c r="AZ11813" s="61"/>
      <c r="BA11813" s="61"/>
    </row>
    <row r="11814" spans="39:53" x14ac:dyDescent="0.2">
      <c r="AM11814" s="61"/>
      <c r="AN11814" s="61"/>
      <c r="AO11814" s="171"/>
      <c r="AP11814" s="61"/>
      <c r="AQ11814" s="61"/>
      <c r="AR11814" s="61"/>
      <c r="AS11814" s="61"/>
      <c r="AT11814" s="61"/>
      <c r="AU11814" s="61"/>
      <c r="AV11814" s="61"/>
      <c r="AW11814" s="61"/>
      <c r="AX11814" s="61"/>
      <c r="AY11814" s="61"/>
      <c r="AZ11814" s="61"/>
      <c r="BA11814" s="61"/>
    </row>
    <row r="11815" spans="39:53" x14ac:dyDescent="0.2">
      <c r="AM11815" s="61"/>
      <c r="AN11815" s="61"/>
      <c r="AO11815" s="171"/>
      <c r="AP11815" s="61"/>
      <c r="AQ11815" s="61"/>
      <c r="AR11815" s="61"/>
      <c r="AS11815" s="61"/>
      <c r="AT11815" s="61"/>
      <c r="AU11815" s="61"/>
      <c r="AV11815" s="61"/>
      <c r="AW11815" s="61"/>
      <c r="AX11815" s="61"/>
      <c r="AY11815" s="61"/>
      <c r="AZ11815" s="61"/>
      <c r="BA11815" s="61"/>
    </row>
    <row r="11816" spans="39:53" x14ac:dyDescent="0.2">
      <c r="AM11816" s="61"/>
      <c r="AN11816" s="61"/>
      <c r="AO11816" s="171"/>
      <c r="AP11816" s="61"/>
      <c r="AQ11816" s="61"/>
      <c r="AR11816" s="61"/>
      <c r="AS11816" s="61"/>
      <c r="AT11816" s="61"/>
      <c r="AU11816" s="61"/>
      <c r="AV11816" s="61"/>
      <c r="AW11816" s="61"/>
      <c r="AX11816" s="61"/>
      <c r="AY11816" s="61"/>
      <c r="AZ11816" s="61"/>
      <c r="BA11816" s="61"/>
    </row>
    <row r="11817" spans="39:53" x14ac:dyDescent="0.2">
      <c r="AM11817" s="61"/>
      <c r="AN11817" s="61"/>
      <c r="AO11817" s="171"/>
      <c r="AP11817" s="61"/>
      <c r="AQ11817" s="61"/>
      <c r="AR11817" s="61"/>
      <c r="AS11817" s="61"/>
      <c r="AT11817" s="61"/>
      <c r="AU11817" s="61"/>
      <c r="AV11817" s="61"/>
      <c r="AW11817" s="61"/>
      <c r="AX11817" s="61"/>
      <c r="AY11817" s="61"/>
      <c r="AZ11817" s="61"/>
      <c r="BA11817" s="61"/>
    </row>
    <row r="11818" spans="39:53" x14ac:dyDescent="0.2">
      <c r="AM11818" s="61"/>
      <c r="AN11818" s="61"/>
      <c r="AO11818" s="171"/>
      <c r="AP11818" s="61"/>
      <c r="AQ11818" s="61"/>
      <c r="AR11818" s="61"/>
      <c r="AS11818" s="61"/>
      <c r="AT11818" s="61"/>
      <c r="AU11818" s="61"/>
      <c r="AV11818" s="61"/>
      <c r="AW11818" s="61"/>
      <c r="AX11818" s="61"/>
      <c r="AY11818" s="61"/>
      <c r="AZ11818" s="61"/>
      <c r="BA11818" s="61"/>
    </row>
    <row r="11819" spans="39:53" x14ac:dyDescent="0.2">
      <c r="AM11819" s="61"/>
      <c r="AN11819" s="61"/>
      <c r="AO11819" s="171"/>
      <c r="AP11819" s="61"/>
      <c r="AQ11819" s="61"/>
      <c r="AR11819" s="61"/>
      <c r="AS11819" s="61"/>
      <c r="AT11819" s="61"/>
      <c r="AU11819" s="61"/>
      <c r="AV11819" s="61"/>
      <c r="AW11819" s="61"/>
      <c r="AX11819" s="61"/>
      <c r="AY11819" s="61"/>
      <c r="AZ11819" s="61"/>
      <c r="BA11819" s="61"/>
    </row>
    <row r="11820" spans="39:53" x14ac:dyDescent="0.2">
      <c r="AM11820" s="61"/>
      <c r="AN11820" s="61"/>
      <c r="AO11820" s="171"/>
      <c r="AP11820" s="61"/>
      <c r="AQ11820" s="61"/>
      <c r="AR11820" s="61"/>
      <c r="AS11820" s="61"/>
      <c r="AT11820" s="61"/>
      <c r="AU11820" s="61"/>
      <c r="AV11820" s="61"/>
      <c r="AW11820" s="61"/>
      <c r="AX11820" s="61"/>
      <c r="AY11820" s="61"/>
      <c r="AZ11820" s="61"/>
      <c r="BA11820" s="61"/>
    </row>
    <row r="11821" spans="39:53" x14ac:dyDescent="0.2">
      <c r="AM11821" s="61"/>
      <c r="AN11821" s="61"/>
      <c r="AO11821" s="171"/>
      <c r="AP11821" s="61"/>
      <c r="AQ11821" s="61"/>
      <c r="AR11821" s="61"/>
      <c r="AS11821" s="61"/>
      <c r="AT11821" s="61"/>
      <c r="AU11821" s="61"/>
      <c r="AV11821" s="61"/>
      <c r="AW11821" s="61"/>
      <c r="AX11821" s="61"/>
      <c r="AY11821" s="61"/>
      <c r="AZ11821" s="61"/>
      <c r="BA11821" s="61"/>
    </row>
    <row r="11822" spans="39:53" x14ac:dyDescent="0.2">
      <c r="AM11822" s="61"/>
      <c r="AN11822" s="61"/>
      <c r="AO11822" s="171"/>
      <c r="AP11822" s="61"/>
      <c r="AQ11822" s="61"/>
      <c r="AR11822" s="61"/>
      <c r="AS11822" s="61"/>
      <c r="AT11822" s="61"/>
      <c r="AU11822" s="61"/>
      <c r="AV11822" s="61"/>
      <c r="AW11822" s="61"/>
      <c r="AX11822" s="61"/>
      <c r="AY11822" s="61"/>
      <c r="AZ11822" s="61"/>
      <c r="BA11822" s="61"/>
    </row>
    <row r="11823" spans="39:53" x14ac:dyDescent="0.2">
      <c r="AM11823" s="61"/>
      <c r="AN11823" s="61"/>
      <c r="AO11823" s="171"/>
      <c r="AP11823" s="61"/>
      <c r="AQ11823" s="61"/>
      <c r="AR11823" s="61"/>
      <c r="AS11823" s="61"/>
      <c r="AT11823" s="61"/>
      <c r="AU11823" s="61"/>
      <c r="AV11823" s="61"/>
      <c r="AW11823" s="61"/>
      <c r="AX11823" s="61"/>
      <c r="AY11823" s="61"/>
      <c r="AZ11823" s="61"/>
      <c r="BA11823" s="61"/>
    </row>
    <row r="11824" spans="39:53" x14ac:dyDescent="0.2">
      <c r="AM11824" s="61"/>
      <c r="AN11824" s="61"/>
      <c r="AO11824" s="171"/>
      <c r="AP11824" s="61"/>
      <c r="AQ11824" s="61"/>
      <c r="AR11824" s="61"/>
      <c r="AS11824" s="61"/>
      <c r="AT11824" s="61"/>
      <c r="AU11824" s="61"/>
      <c r="AV11824" s="61"/>
      <c r="AW11824" s="61"/>
      <c r="AX11824" s="61"/>
      <c r="AY11824" s="61"/>
      <c r="AZ11824" s="61"/>
      <c r="BA11824" s="61"/>
    </row>
    <row r="11825" spans="39:53" x14ac:dyDescent="0.2">
      <c r="AM11825" s="61"/>
      <c r="AN11825" s="61"/>
      <c r="AO11825" s="171"/>
      <c r="AP11825" s="61"/>
      <c r="AQ11825" s="61"/>
      <c r="AR11825" s="61"/>
      <c r="AS11825" s="61"/>
      <c r="AT11825" s="61"/>
      <c r="AU11825" s="61"/>
      <c r="AV11825" s="61"/>
      <c r="AW11825" s="61"/>
      <c r="AX11825" s="61"/>
      <c r="AY11825" s="61"/>
      <c r="AZ11825" s="61"/>
      <c r="BA11825" s="61"/>
    </row>
    <row r="11826" spans="39:53" x14ac:dyDescent="0.2">
      <c r="AM11826" s="61"/>
      <c r="AN11826" s="61"/>
      <c r="AO11826" s="171"/>
      <c r="AP11826" s="61"/>
      <c r="AQ11826" s="61"/>
      <c r="AR11826" s="61"/>
      <c r="AS11826" s="61"/>
      <c r="AT11826" s="61"/>
      <c r="AU11826" s="61"/>
      <c r="AV11826" s="61"/>
      <c r="AW11826" s="61"/>
      <c r="AX11826" s="61"/>
      <c r="AY11826" s="61"/>
      <c r="AZ11826" s="61"/>
      <c r="BA11826" s="61"/>
    </row>
    <row r="11827" spans="39:53" x14ac:dyDescent="0.2">
      <c r="AM11827" s="61"/>
      <c r="AN11827" s="61"/>
      <c r="AO11827" s="171"/>
      <c r="AP11827" s="61"/>
      <c r="AQ11827" s="61"/>
      <c r="AR11827" s="61"/>
      <c r="AS11827" s="61"/>
      <c r="AT11827" s="61"/>
      <c r="AU11827" s="61"/>
      <c r="AV11827" s="61"/>
      <c r="AW11827" s="61"/>
      <c r="AX11827" s="61"/>
      <c r="AY11827" s="61"/>
      <c r="AZ11827" s="61"/>
      <c r="BA11827" s="61"/>
    </row>
    <row r="11828" spans="39:53" x14ac:dyDescent="0.2">
      <c r="AM11828" s="61"/>
      <c r="AN11828" s="61"/>
      <c r="AO11828" s="171"/>
      <c r="AP11828" s="61"/>
      <c r="AQ11828" s="61"/>
      <c r="AR11828" s="61"/>
      <c r="AS11828" s="61"/>
      <c r="AT11828" s="61"/>
      <c r="AU11828" s="61"/>
      <c r="AV11828" s="61"/>
      <c r="AW11828" s="61"/>
      <c r="AX11828" s="61"/>
      <c r="AY11828" s="61"/>
      <c r="AZ11828" s="61"/>
      <c r="BA11828" s="61"/>
    </row>
    <row r="11829" spans="39:53" x14ac:dyDescent="0.2">
      <c r="AM11829" s="61"/>
      <c r="AN11829" s="61"/>
      <c r="AO11829" s="171"/>
      <c r="AP11829" s="61"/>
      <c r="AQ11829" s="61"/>
      <c r="AR11829" s="61"/>
      <c r="AS11829" s="61"/>
      <c r="AT11829" s="61"/>
      <c r="AU11829" s="61"/>
      <c r="AV11829" s="61"/>
      <c r="AW11829" s="61"/>
      <c r="AX11829" s="61"/>
      <c r="AY11829" s="61"/>
      <c r="AZ11829" s="61"/>
      <c r="BA11829" s="61"/>
    </row>
    <row r="11830" spans="39:53" x14ac:dyDescent="0.2">
      <c r="AM11830" s="61"/>
      <c r="AN11830" s="61"/>
      <c r="AO11830" s="171"/>
      <c r="AP11830" s="61"/>
      <c r="AQ11830" s="61"/>
      <c r="AR11830" s="61"/>
      <c r="AS11830" s="61"/>
      <c r="AT11830" s="61"/>
      <c r="AU11830" s="61"/>
      <c r="AV11830" s="61"/>
      <c r="AW11830" s="61"/>
      <c r="AX11830" s="61"/>
      <c r="AY11830" s="61"/>
      <c r="AZ11830" s="61"/>
      <c r="BA11830" s="61"/>
    </row>
    <row r="11831" spans="39:53" x14ac:dyDescent="0.2">
      <c r="AM11831" s="61"/>
      <c r="AN11831" s="61"/>
      <c r="AO11831" s="171"/>
      <c r="AP11831" s="61"/>
      <c r="AQ11831" s="61"/>
      <c r="AR11831" s="61"/>
      <c r="AS11831" s="61"/>
      <c r="AT11831" s="61"/>
      <c r="AU11831" s="61"/>
      <c r="AV11831" s="61"/>
      <c r="AW11831" s="61"/>
      <c r="AX11831" s="61"/>
      <c r="AY11831" s="61"/>
      <c r="AZ11831" s="61"/>
      <c r="BA11831" s="61"/>
    </row>
    <row r="11832" spans="39:53" x14ac:dyDescent="0.2">
      <c r="AM11832" s="61"/>
      <c r="AN11832" s="61"/>
      <c r="AO11832" s="171"/>
      <c r="AP11832" s="61"/>
      <c r="AQ11832" s="61"/>
      <c r="AR11832" s="61"/>
      <c r="AS11832" s="61"/>
      <c r="AT11832" s="61"/>
      <c r="AU11832" s="61"/>
      <c r="AV11832" s="61"/>
      <c r="AW11832" s="61"/>
      <c r="AX11832" s="61"/>
      <c r="AY11832" s="61"/>
      <c r="AZ11832" s="61"/>
      <c r="BA11832" s="61"/>
    </row>
    <row r="11833" spans="39:53" x14ac:dyDescent="0.2">
      <c r="AM11833" s="61"/>
      <c r="AN11833" s="61"/>
      <c r="AO11833" s="171"/>
      <c r="AP11833" s="61"/>
      <c r="AQ11833" s="61"/>
      <c r="AR11833" s="61"/>
      <c r="AS11833" s="61"/>
      <c r="AT11833" s="61"/>
      <c r="AU11833" s="61"/>
      <c r="AV11833" s="61"/>
      <c r="AW11833" s="61"/>
      <c r="AX11833" s="61"/>
      <c r="AY11833" s="61"/>
      <c r="AZ11833" s="61"/>
      <c r="BA11833" s="61"/>
    </row>
    <row r="11834" spans="39:53" x14ac:dyDescent="0.2">
      <c r="AM11834" s="61"/>
      <c r="AN11834" s="61"/>
      <c r="AO11834" s="171"/>
      <c r="AP11834" s="61"/>
      <c r="AQ11834" s="61"/>
      <c r="AR11834" s="61"/>
      <c r="AS11834" s="61"/>
      <c r="AT11834" s="61"/>
      <c r="AU11834" s="61"/>
      <c r="AV11834" s="61"/>
      <c r="AW11834" s="61"/>
      <c r="AX11834" s="61"/>
      <c r="AY11834" s="61"/>
      <c r="AZ11834" s="61"/>
      <c r="BA11834" s="61"/>
    </row>
    <row r="11835" spans="39:53" x14ac:dyDescent="0.2">
      <c r="AM11835" s="61"/>
      <c r="AN11835" s="61"/>
      <c r="AO11835" s="171"/>
      <c r="AP11835" s="61"/>
      <c r="AQ11835" s="61"/>
      <c r="AR11835" s="61"/>
      <c r="AS11835" s="61"/>
      <c r="AT11835" s="61"/>
      <c r="AU11835" s="61"/>
      <c r="AV11835" s="61"/>
      <c r="AW11835" s="61"/>
      <c r="AX11835" s="61"/>
      <c r="AY11835" s="61"/>
      <c r="AZ11835" s="61"/>
      <c r="BA11835" s="61"/>
    </row>
    <row r="11836" spans="39:53" x14ac:dyDescent="0.2">
      <c r="AM11836" s="61"/>
      <c r="AN11836" s="61"/>
      <c r="AO11836" s="171"/>
      <c r="AP11836" s="61"/>
      <c r="AQ11836" s="61"/>
      <c r="AR11836" s="61"/>
      <c r="AS11836" s="61"/>
      <c r="AT11836" s="61"/>
      <c r="AU11836" s="61"/>
      <c r="AV11836" s="61"/>
      <c r="AW11836" s="61"/>
      <c r="AX11836" s="61"/>
      <c r="AY11836" s="61"/>
      <c r="AZ11836" s="61"/>
      <c r="BA11836" s="61"/>
    </row>
    <row r="11837" spans="39:53" x14ac:dyDescent="0.2">
      <c r="AM11837" s="61"/>
      <c r="AN11837" s="61"/>
      <c r="AO11837" s="171"/>
      <c r="AP11837" s="61"/>
      <c r="AQ11837" s="61"/>
      <c r="AR11837" s="61"/>
      <c r="AS11837" s="61"/>
      <c r="AT11837" s="61"/>
      <c r="AU11837" s="61"/>
      <c r="AV11837" s="61"/>
      <c r="AW11837" s="61"/>
      <c r="AX11837" s="61"/>
      <c r="AY11837" s="61"/>
      <c r="AZ11837" s="61"/>
      <c r="BA11837" s="61"/>
    </row>
    <row r="11838" spans="39:53" x14ac:dyDescent="0.2">
      <c r="AM11838" s="61"/>
      <c r="AN11838" s="61"/>
      <c r="AO11838" s="171"/>
      <c r="AP11838" s="61"/>
      <c r="AQ11838" s="61"/>
      <c r="AR11838" s="61"/>
      <c r="AS11838" s="61"/>
      <c r="AT11838" s="61"/>
      <c r="AU11838" s="61"/>
      <c r="AV11838" s="61"/>
      <c r="AW11838" s="61"/>
      <c r="AX11838" s="61"/>
      <c r="AY11838" s="61"/>
      <c r="AZ11838" s="61"/>
      <c r="BA11838" s="61"/>
    </row>
    <row r="11839" spans="39:53" x14ac:dyDescent="0.2">
      <c r="AM11839" s="61"/>
      <c r="AN11839" s="61"/>
      <c r="AO11839" s="171"/>
      <c r="AP11839" s="61"/>
      <c r="AQ11839" s="61"/>
      <c r="AR11839" s="61"/>
      <c r="AS11839" s="61"/>
      <c r="AT11839" s="61"/>
      <c r="AU11839" s="61"/>
      <c r="AV11839" s="61"/>
      <c r="AW11839" s="61"/>
      <c r="AX11839" s="61"/>
      <c r="AY11839" s="61"/>
      <c r="AZ11839" s="61"/>
      <c r="BA11839" s="61"/>
    </row>
    <row r="11840" spans="39:53" x14ac:dyDescent="0.2">
      <c r="AM11840" s="61"/>
      <c r="AN11840" s="61"/>
      <c r="AO11840" s="171"/>
      <c r="AP11840" s="61"/>
      <c r="AQ11840" s="61"/>
      <c r="AR11840" s="61"/>
      <c r="AS11840" s="61"/>
      <c r="AT11840" s="61"/>
      <c r="AU11840" s="61"/>
      <c r="AV11840" s="61"/>
      <c r="AW11840" s="61"/>
      <c r="AX11840" s="61"/>
      <c r="AY11840" s="61"/>
      <c r="AZ11840" s="61"/>
      <c r="BA11840" s="61"/>
    </row>
    <row r="11841" spans="39:53" x14ac:dyDescent="0.2">
      <c r="AM11841" s="61"/>
      <c r="AN11841" s="61"/>
      <c r="AO11841" s="171"/>
      <c r="AP11841" s="61"/>
      <c r="AQ11841" s="61"/>
      <c r="AR11841" s="61"/>
      <c r="AS11841" s="61"/>
      <c r="AT11841" s="61"/>
      <c r="AU11841" s="61"/>
      <c r="AV11841" s="61"/>
      <c r="AW11841" s="61"/>
      <c r="AX11841" s="61"/>
      <c r="AY11841" s="61"/>
      <c r="AZ11841" s="61"/>
      <c r="BA11841" s="61"/>
    </row>
    <row r="11842" spans="39:53" x14ac:dyDescent="0.2">
      <c r="AM11842" s="61"/>
      <c r="AN11842" s="61"/>
      <c r="AO11842" s="171"/>
      <c r="AP11842" s="61"/>
      <c r="AQ11842" s="61"/>
      <c r="AR11842" s="61"/>
      <c r="AS11842" s="61"/>
      <c r="AT11842" s="61"/>
      <c r="AU11842" s="61"/>
      <c r="AV11842" s="61"/>
      <c r="AW11842" s="61"/>
      <c r="AX11842" s="61"/>
      <c r="AY11842" s="61"/>
      <c r="AZ11842" s="61"/>
      <c r="BA11842" s="61"/>
    </row>
    <row r="11843" spans="39:53" x14ac:dyDescent="0.2">
      <c r="AM11843" s="61"/>
      <c r="AN11843" s="61"/>
      <c r="AO11843" s="171"/>
      <c r="AP11843" s="61"/>
      <c r="AQ11843" s="61"/>
      <c r="AR11843" s="61"/>
      <c r="AS11843" s="61"/>
      <c r="AT11843" s="61"/>
      <c r="AU11843" s="61"/>
      <c r="AV11843" s="61"/>
      <c r="AW11843" s="61"/>
      <c r="AX11843" s="61"/>
      <c r="AY11843" s="61"/>
      <c r="AZ11843" s="61"/>
      <c r="BA11843" s="61"/>
    </row>
    <row r="11844" spans="39:53" x14ac:dyDescent="0.2">
      <c r="AM11844" s="61"/>
      <c r="AN11844" s="61"/>
      <c r="AO11844" s="171"/>
      <c r="AP11844" s="61"/>
      <c r="AQ11844" s="61"/>
      <c r="AR11844" s="61"/>
      <c r="AS11844" s="61"/>
      <c r="AT11844" s="61"/>
      <c r="AU11844" s="61"/>
      <c r="AV11844" s="61"/>
      <c r="AW11844" s="61"/>
      <c r="AX11844" s="61"/>
      <c r="AY11844" s="61"/>
      <c r="AZ11844" s="61"/>
      <c r="BA11844" s="61"/>
    </row>
    <row r="11845" spans="39:53" x14ac:dyDescent="0.2">
      <c r="AM11845" s="61"/>
      <c r="AN11845" s="61"/>
      <c r="AO11845" s="171"/>
      <c r="AP11845" s="61"/>
      <c r="AQ11845" s="61"/>
      <c r="AR11845" s="61"/>
      <c r="AS11845" s="61"/>
      <c r="AT11845" s="61"/>
      <c r="AU11845" s="61"/>
      <c r="AV11845" s="61"/>
      <c r="AW11845" s="61"/>
      <c r="AX11845" s="61"/>
      <c r="AY11845" s="61"/>
      <c r="AZ11845" s="61"/>
      <c r="BA11845" s="61"/>
    </row>
    <row r="11846" spans="39:53" x14ac:dyDescent="0.2">
      <c r="AM11846" s="61"/>
      <c r="AN11846" s="61"/>
      <c r="AO11846" s="171"/>
      <c r="AP11846" s="61"/>
      <c r="AQ11846" s="61"/>
      <c r="AR11846" s="61"/>
      <c r="AS11846" s="61"/>
      <c r="AT11846" s="61"/>
      <c r="AU11846" s="61"/>
      <c r="AV11846" s="61"/>
      <c r="AW11846" s="61"/>
      <c r="AX11846" s="61"/>
      <c r="AY11846" s="61"/>
      <c r="AZ11846" s="61"/>
      <c r="BA11846" s="61"/>
    </row>
    <row r="11847" spans="39:53" x14ac:dyDescent="0.2">
      <c r="AM11847" s="61"/>
      <c r="AN11847" s="61"/>
      <c r="AO11847" s="171"/>
      <c r="AP11847" s="61"/>
      <c r="AQ11847" s="61"/>
      <c r="AR11847" s="61"/>
      <c r="AS11847" s="61"/>
      <c r="AT11847" s="61"/>
      <c r="AU11847" s="61"/>
      <c r="AV11847" s="61"/>
      <c r="AW11847" s="61"/>
      <c r="AX11847" s="61"/>
      <c r="AY11847" s="61"/>
      <c r="AZ11847" s="61"/>
      <c r="BA11847" s="61"/>
    </row>
    <row r="11848" spans="39:53" x14ac:dyDescent="0.2">
      <c r="AM11848" s="61"/>
      <c r="AN11848" s="61"/>
      <c r="AO11848" s="171"/>
      <c r="AP11848" s="61"/>
      <c r="AQ11848" s="61"/>
      <c r="AR11848" s="61"/>
      <c r="AS11848" s="61"/>
      <c r="AT11848" s="61"/>
      <c r="AU11848" s="61"/>
      <c r="AV11848" s="61"/>
      <c r="AW11848" s="61"/>
      <c r="AX11848" s="61"/>
      <c r="AY11848" s="61"/>
      <c r="AZ11848" s="61"/>
      <c r="BA11848" s="61"/>
    </row>
    <row r="11849" spans="39:53" x14ac:dyDescent="0.2">
      <c r="AM11849" s="61"/>
      <c r="AN11849" s="61"/>
      <c r="AO11849" s="171"/>
      <c r="AP11849" s="61"/>
      <c r="AQ11849" s="61"/>
      <c r="AR11849" s="61"/>
      <c r="AS11849" s="61"/>
      <c r="AT11849" s="61"/>
      <c r="AU11849" s="61"/>
      <c r="AV11849" s="61"/>
      <c r="AW11849" s="61"/>
      <c r="AX11849" s="61"/>
      <c r="AY11849" s="61"/>
      <c r="AZ11849" s="61"/>
      <c r="BA11849" s="61"/>
    </row>
    <row r="11850" spans="39:53" x14ac:dyDescent="0.2">
      <c r="AM11850" s="61"/>
      <c r="AN11850" s="61"/>
      <c r="AO11850" s="171"/>
      <c r="AP11850" s="61"/>
      <c r="AQ11850" s="61"/>
      <c r="AR11850" s="61"/>
      <c r="AS11850" s="61"/>
      <c r="AT11850" s="61"/>
      <c r="AU11850" s="61"/>
      <c r="AV11850" s="61"/>
      <c r="AW11850" s="61"/>
      <c r="AX11850" s="61"/>
      <c r="AY11850" s="61"/>
      <c r="AZ11850" s="61"/>
      <c r="BA11850" s="61"/>
    </row>
    <row r="11851" spans="39:53" x14ac:dyDescent="0.2">
      <c r="AM11851" s="61"/>
      <c r="AN11851" s="61"/>
      <c r="AO11851" s="171"/>
      <c r="AP11851" s="61"/>
      <c r="AQ11851" s="61"/>
      <c r="AR11851" s="61"/>
      <c r="AS11851" s="61"/>
      <c r="AT11851" s="61"/>
      <c r="AU11851" s="61"/>
      <c r="AV11851" s="61"/>
      <c r="AW11851" s="61"/>
      <c r="AX11851" s="61"/>
      <c r="AY11851" s="61"/>
      <c r="AZ11851" s="61"/>
      <c r="BA11851" s="61"/>
    </row>
    <row r="11852" spans="39:53" x14ac:dyDescent="0.2">
      <c r="AM11852" s="61"/>
      <c r="AN11852" s="61"/>
      <c r="AO11852" s="171"/>
      <c r="AP11852" s="61"/>
      <c r="AQ11852" s="61"/>
      <c r="AR11852" s="61"/>
      <c r="AS11852" s="61"/>
      <c r="AT11852" s="61"/>
      <c r="AU11852" s="61"/>
      <c r="AV11852" s="61"/>
      <c r="AW11852" s="61"/>
      <c r="AX11852" s="61"/>
      <c r="AY11852" s="61"/>
      <c r="AZ11852" s="61"/>
      <c r="BA11852" s="61"/>
    </row>
    <row r="11853" spans="39:53" x14ac:dyDescent="0.2">
      <c r="AM11853" s="61"/>
      <c r="AN11853" s="61"/>
      <c r="AO11853" s="171"/>
      <c r="AP11853" s="61"/>
      <c r="AQ11853" s="61"/>
      <c r="AR11853" s="61"/>
      <c r="AS11853" s="61"/>
      <c r="AT11853" s="61"/>
      <c r="AU11853" s="61"/>
      <c r="AV11853" s="61"/>
      <c r="AW11853" s="61"/>
      <c r="AX11853" s="61"/>
      <c r="AY11853" s="61"/>
      <c r="AZ11853" s="61"/>
      <c r="BA11853" s="61"/>
    </row>
    <row r="11854" spans="39:53" x14ac:dyDescent="0.2">
      <c r="AM11854" s="61"/>
      <c r="AN11854" s="61"/>
      <c r="AO11854" s="171"/>
      <c r="AP11854" s="61"/>
      <c r="AQ11854" s="61"/>
      <c r="AR11854" s="61"/>
      <c r="AS11854" s="61"/>
      <c r="AT11854" s="61"/>
      <c r="AU11854" s="61"/>
      <c r="AV11854" s="61"/>
      <c r="AW11854" s="61"/>
      <c r="AX11854" s="61"/>
      <c r="AY11854" s="61"/>
      <c r="AZ11854" s="61"/>
      <c r="BA11854" s="61"/>
    </row>
    <row r="11855" spans="39:53" x14ac:dyDescent="0.2">
      <c r="AM11855" s="61"/>
      <c r="AN11855" s="61"/>
      <c r="AO11855" s="171"/>
      <c r="AP11855" s="61"/>
      <c r="AQ11855" s="61"/>
      <c r="AR11855" s="61"/>
      <c r="AS11855" s="61"/>
      <c r="AT11855" s="61"/>
      <c r="AU11855" s="61"/>
      <c r="AV11855" s="61"/>
      <c r="AW11855" s="61"/>
      <c r="AX11855" s="61"/>
      <c r="AY11855" s="61"/>
      <c r="AZ11855" s="61"/>
      <c r="BA11855" s="61"/>
    </row>
    <row r="11856" spans="39:53" x14ac:dyDescent="0.2">
      <c r="AM11856" s="61"/>
      <c r="AN11856" s="61"/>
      <c r="AO11856" s="171"/>
      <c r="AP11856" s="61"/>
      <c r="AQ11856" s="61"/>
      <c r="AR11856" s="61"/>
      <c r="AS11856" s="61"/>
      <c r="AT11856" s="61"/>
      <c r="AU11856" s="61"/>
      <c r="AV11856" s="61"/>
      <c r="AW11856" s="61"/>
      <c r="AX11856" s="61"/>
      <c r="AY11856" s="61"/>
      <c r="AZ11856" s="61"/>
      <c r="BA11856" s="61"/>
    </row>
    <row r="11857" spans="39:53" x14ac:dyDescent="0.2">
      <c r="AM11857" s="61"/>
      <c r="AN11857" s="61"/>
      <c r="AO11857" s="171"/>
      <c r="AP11857" s="61"/>
      <c r="AQ11857" s="61"/>
      <c r="AR11857" s="61"/>
      <c r="AS11857" s="61"/>
      <c r="AT11857" s="61"/>
      <c r="AU11857" s="61"/>
      <c r="AV11857" s="61"/>
      <c r="AW11857" s="61"/>
      <c r="AX11857" s="61"/>
      <c r="AY11857" s="61"/>
      <c r="AZ11857" s="61"/>
      <c r="BA11857" s="61"/>
    </row>
    <row r="11858" spans="39:53" x14ac:dyDescent="0.2">
      <c r="AM11858" s="61"/>
      <c r="AN11858" s="61"/>
      <c r="AO11858" s="171"/>
      <c r="AP11858" s="61"/>
      <c r="AQ11858" s="61"/>
      <c r="AR11858" s="61"/>
      <c r="AS11858" s="61"/>
      <c r="AT11858" s="61"/>
      <c r="AU11858" s="61"/>
      <c r="AV11858" s="61"/>
      <c r="AW11858" s="61"/>
      <c r="AX11858" s="61"/>
      <c r="AY11858" s="61"/>
      <c r="AZ11858" s="61"/>
      <c r="BA11858" s="61"/>
    </row>
    <row r="11859" spans="39:53" x14ac:dyDescent="0.2">
      <c r="AM11859" s="61"/>
      <c r="AN11859" s="61"/>
      <c r="AO11859" s="171"/>
      <c r="AP11859" s="61"/>
      <c r="AQ11859" s="61"/>
      <c r="AR11859" s="61"/>
      <c r="AS11859" s="61"/>
      <c r="AT11859" s="61"/>
      <c r="AU11859" s="61"/>
      <c r="AV11859" s="61"/>
      <c r="AW11859" s="61"/>
      <c r="AX11859" s="61"/>
      <c r="AY11859" s="61"/>
      <c r="AZ11859" s="61"/>
      <c r="BA11859" s="61"/>
    </row>
    <row r="11860" spans="39:53" x14ac:dyDescent="0.2">
      <c r="AM11860" s="61"/>
      <c r="AN11860" s="61"/>
      <c r="AO11860" s="171"/>
      <c r="AP11860" s="61"/>
      <c r="AQ11860" s="61"/>
      <c r="AR11860" s="61"/>
      <c r="AS11860" s="61"/>
      <c r="AT11860" s="61"/>
      <c r="AU11860" s="61"/>
      <c r="AV11860" s="61"/>
      <c r="AW11860" s="61"/>
      <c r="AX11860" s="61"/>
      <c r="AY11860" s="61"/>
      <c r="AZ11860" s="61"/>
      <c r="BA11860" s="61"/>
    </row>
    <row r="11861" spans="39:53" x14ac:dyDescent="0.2">
      <c r="AM11861" s="61"/>
      <c r="AN11861" s="61"/>
      <c r="AO11861" s="171"/>
      <c r="AP11861" s="61"/>
      <c r="AQ11861" s="61"/>
      <c r="AR11861" s="61"/>
      <c r="AS11861" s="61"/>
      <c r="AT11861" s="61"/>
      <c r="AU11861" s="61"/>
      <c r="AV11861" s="61"/>
      <c r="AW11861" s="61"/>
      <c r="AX11861" s="61"/>
      <c r="AY11861" s="61"/>
      <c r="AZ11861" s="61"/>
      <c r="BA11861" s="61"/>
    </row>
    <row r="11862" spans="39:53" x14ac:dyDescent="0.2">
      <c r="AM11862" s="61"/>
      <c r="AN11862" s="61"/>
      <c r="AO11862" s="171"/>
      <c r="AP11862" s="61"/>
      <c r="AQ11862" s="61"/>
      <c r="AR11862" s="61"/>
      <c r="AS11862" s="61"/>
      <c r="AT11862" s="61"/>
      <c r="AU11862" s="61"/>
      <c r="AV11862" s="61"/>
      <c r="AW11862" s="61"/>
      <c r="AX11862" s="61"/>
      <c r="AY11862" s="61"/>
      <c r="AZ11862" s="61"/>
      <c r="BA11862" s="61"/>
    </row>
    <row r="11863" spans="39:53" x14ac:dyDescent="0.2">
      <c r="AM11863" s="61"/>
      <c r="AN11863" s="61"/>
      <c r="AO11863" s="171"/>
      <c r="AP11863" s="61"/>
      <c r="AQ11863" s="61"/>
      <c r="AR11863" s="61"/>
      <c r="AS11863" s="61"/>
      <c r="AT11863" s="61"/>
      <c r="AU11863" s="61"/>
      <c r="AV11863" s="61"/>
      <c r="AW11863" s="61"/>
      <c r="AX11863" s="61"/>
      <c r="AY11863" s="61"/>
      <c r="AZ11863" s="61"/>
      <c r="BA11863" s="61"/>
    </row>
    <row r="11864" spans="39:53" x14ac:dyDescent="0.2">
      <c r="AM11864" s="61"/>
      <c r="AN11864" s="61"/>
      <c r="AO11864" s="171"/>
      <c r="AP11864" s="61"/>
      <c r="AQ11864" s="61"/>
      <c r="AR11864" s="61"/>
      <c r="AS11864" s="61"/>
      <c r="AT11864" s="61"/>
      <c r="AU11864" s="61"/>
      <c r="AV11864" s="61"/>
      <c r="AW11864" s="61"/>
      <c r="AX11864" s="61"/>
      <c r="AY11864" s="61"/>
      <c r="AZ11864" s="61"/>
      <c r="BA11864" s="61"/>
    </row>
    <row r="11865" spans="39:53" x14ac:dyDescent="0.2">
      <c r="AM11865" s="61"/>
      <c r="AN11865" s="61"/>
      <c r="AO11865" s="171"/>
      <c r="AP11865" s="61"/>
      <c r="AQ11865" s="61"/>
      <c r="AR11865" s="61"/>
      <c r="AS11865" s="61"/>
      <c r="AT11865" s="61"/>
      <c r="AU11865" s="61"/>
      <c r="AV11865" s="61"/>
      <c r="AW11865" s="61"/>
      <c r="AX11865" s="61"/>
      <c r="AY11865" s="61"/>
      <c r="AZ11865" s="61"/>
      <c r="BA11865" s="61"/>
    </row>
    <row r="11866" spans="39:53" x14ac:dyDescent="0.2">
      <c r="AM11866" s="61"/>
      <c r="AN11866" s="61"/>
      <c r="AO11866" s="171"/>
      <c r="AP11866" s="61"/>
      <c r="AQ11866" s="61"/>
      <c r="AR11866" s="61"/>
      <c r="AS11866" s="61"/>
      <c r="AT11866" s="61"/>
      <c r="AU11866" s="61"/>
      <c r="AV11866" s="61"/>
      <c r="AW11866" s="61"/>
      <c r="AX11866" s="61"/>
      <c r="AY11866" s="61"/>
      <c r="AZ11866" s="61"/>
      <c r="BA11866" s="61"/>
    </row>
    <row r="11867" spans="39:53" x14ac:dyDescent="0.2">
      <c r="AM11867" s="61"/>
      <c r="AN11867" s="61"/>
      <c r="AO11867" s="171"/>
      <c r="AP11867" s="61"/>
      <c r="AQ11867" s="61"/>
      <c r="AR11867" s="61"/>
      <c r="AS11867" s="61"/>
      <c r="AT11867" s="61"/>
      <c r="AU11867" s="61"/>
      <c r="AV11867" s="61"/>
      <c r="AW11867" s="61"/>
      <c r="AX11867" s="61"/>
      <c r="AY11867" s="61"/>
      <c r="AZ11867" s="61"/>
      <c r="BA11867" s="61"/>
    </row>
    <row r="11868" spans="39:53" x14ac:dyDescent="0.2">
      <c r="AM11868" s="61"/>
      <c r="AN11868" s="61"/>
      <c r="AO11868" s="171"/>
      <c r="AP11868" s="61"/>
      <c r="AQ11868" s="61"/>
      <c r="AR11868" s="61"/>
      <c r="AS11868" s="61"/>
      <c r="AT11868" s="61"/>
      <c r="AU11868" s="61"/>
      <c r="AV11868" s="61"/>
      <c r="AW11868" s="61"/>
      <c r="AX11868" s="61"/>
      <c r="AY11868" s="61"/>
      <c r="AZ11868" s="61"/>
      <c r="BA11868" s="61"/>
    </row>
    <row r="11869" spans="39:53" x14ac:dyDescent="0.2">
      <c r="AM11869" s="61"/>
      <c r="AN11869" s="61"/>
      <c r="AO11869" s="171"/>
      <c r="AP11869" s="61"/>
      <c r="AQ11869" s="61"/>
      <c r="AR11869" s="61"/>
      <c r="AS11869" s="61"/>
      <c r="AT11869" s="61"/>
      <c r="AU11869" s="61"/>
      <c r="AV11869" s="61"/>
      <c r="AW11869" s="61"/>
      <c r="AX11869" s="61"/>
      <c r="AY11869" s="61"/>
      <c r="AZ11869" s="61"/>
      <c r="BA11869" s="61"/>
    </row>
    <row r="11870" spans="39:53" x14ac:dyDescent="0.2">
      <c r="AM11870" s="61"/>
      <c r="AN11870" s="61"/>
      <c r="AO11870" s="171"/>
      <c r="AP11870" s="61"/>
      <c r="AQ11870" s="61"/>
      <c r="AR11870" s="61"/>
      <c r="AS11870" s="61"/>
      <c r="AT11870" s="61"/>
      <c r="AU11870" s="61"/>
      <c r="AV11870" s="61"/>
      <c r="AW11870" s="61"/>
      <c r="AX11870" s="61"/>
      <c r="AY11870" s="61"/>
      <c r="AZ11870" s="61"/>
      <c r="BA11870" s="61"/>
    </row>
    <row r="11871" spans="39:53" x14ac:dyDescent="0.2">
      <c r="AM11871" s="61"/>
      <c r="AN11871" s="61"/>
      <c r="AO11871" s="171"/>
      <c r="AP11871" s="61"/>
      <c r="AQ11871" s="61"/>
      <c r="AR11871" s="61"/>
      <c r="AS11871" s="61"/>
      <c r="AT11871" s="61"/>
      <c r="AU11871" s="61"/>
      <c r="AV11871" s="61"/>
      <c r="AW11871" s="61"/>
      <c r="AX11871" s="61"/>
      <c r="AY11871" s="61"/>
      <c r="AZ11871" s="61"/>
      <c r="BA11871" s="61"/>
    </row>
    <row r="11872" spans="39:53" x14ac:dyDescent="0.2">
      <c r="AM11872" s="61"/>
      <c r="AN11872" s="61"/>
      <c r="AO11872" s="171"/>
      <c r="AP11872" s="61"/>
      <c r="AQ11872" s="61"/>
      <c r="AR11872" s="61"/>
      <c r="AS11872" s="61"/>
      <c r="AT11872" s="61"/>
      <c r="AU11872" s="61"/>
      <c r="AV11872" s="61"/>
      <c r="AW11872" s="61"/>
      <c r="AX11872" s="61"/>
      <c r="AY11872" s="61"/>
      <c r="AZ11872" s="61"/>
      <c r="BA11872" s="61"/>
    </row>
    <row r="11873" spans="39:53" x14ac:dyDescent="0.2">
      <c r="AM11873" s="61"/>
      <c r="AN11873" s="61"/>
      <c r="AO11873" s="171"/>
      <c r="AP11873" s="61"/>
      <c r="AQ11873" s="61"/>
      <c r="AR11873" s="61"/>
      <c r="AS11873" s="61"/>
      <c r="AT11873" s="61"/>
      <c r="AU11873" s="61"/>
      <c r="AV11873" s="61"/>
      <c r="AW11873" s="61"/>
      <c r="AX11873" s="61"/>
      <c r="AY11873" s="61"/>
      <c r="AZ11873" s="61"/>
      <c r="BA11873" s="61"/>
    </row>
    <row r="11874" spans="39:53" x14ac:dyDescent="0.2">
      <c r="AM11874" s="61"/>
      <c r="AN11874" s="61"/>
      <c r="AO11874" s="171"/>
      <c r="AP11874" s="61"/>
      <c r="AQ11874" s="61"/>
      <c r="AR11874" s="61"/>
      <c r="AS11874" s="61"/>
      <c r="AT11874" s="61"/>
      <c r="AU11874" s="61"/>
      <c r="AV11874" s="61"/>
      <c r="AW11874" s="61"/>
      <c r="AX11874" s="61"/>
      <c r="AY11874" s="61"/>
      <c r="AZ11874" s="61"/>
      <c r="BA11874" s="61"/>
    </row>
    <row r="11875" spans="39:53" x14ac:dyDescent="0.2">
      <c r="AM11875" s="61"/>
      <c r="AN11875" s="61"/>
      <c r="AO11875" s="171"/>
      <c r="AP11875" s="61"/>
      <c r="AQ11875" s="61"/>
      <c r="AR11875" s="61"/>
      <c r="AS11875" s="61"/>
      <c r="AT11875" s="61"/>
      <c r="AU11875" s="61"/>
      <c r="AV11875" s="61"/>
      <c r="AW11875" s="61"/>
      <c r="AX11875" s="61"/>
      <c r="AY11875" s="61"/>
      <c r="AZ11875" s="61"/>
      <c r="BA11875" s="61"/>
    </row>
    <row r="11876" spans="39:53" x14ac:dyDescent="0.2">
      <c r="AM11876" s="61"/>
      <c r="AN11876" s="61"/>
      <c r="AO11876" s="171"/>
      <c r="AP11876" s="61"/>
      <c r="AQ11876" s="61"/>
      <c r="AR11876" s="61"/>
      <c r="AS11876" s="61"/>
      <c r="AT11876" s="61"/>
      <c r="AU11876" s="61"/>
      <c r="AV11876" s="61"/>
      <c r="AW11876" s="61"/>
      <c r="AX11876" s="61"/>
      <c r="AY11876" s="61"/>
      <c r="AZ11876" s="61"/>
      <c r="BA11876" s="61"/>
    </row>
    <row r="11877" spans="39:53" x14ac:dyDescent="0.2">
      <c r="AM11877" s="61"/>
      <c r="AN11877" s="61"/>
      <c r="AO11877" s="171"/>
      <c r="AP11877" s="61"/>
      <c r="AQ11877" s="61"/>
      <c r="AR11877" s="61"/>
      <c r="AS11877" s="61"/>
      <c r="AT11877" s="61"/>
      <c r="AU11877" s="61"/>
      <c r="AV11877" s="61"/>
      <c r="AW11877" s="61"/>
      <c r="AX11877" s="61"/>
      <c r="AY11877" s="61"/>
      <c r="AZ11877" s="61"/>
      <c r="BA11877" s="61"/>
    </row>
    <row r="11878" spans="39:53" x14ac:dyDescent="0.2">
      <c r="AM11878" s="61"/>
      <c r="AN11878" s="61"/>
      <c r="AO11878" s="171"/>
      <c r="AP11878" s="61"/>
      <c r="AQ11878" s="61"/>
      <c r="AR11878" s="61"/>
      <c r="AS11878" s="61"/>
      <c r="AT11878" s="61"/>
      <c r="AU11878" s="61"/>
      <c r="AV11878" s="61"/>
      <c r="AW11878" s="61"/>
      <c r="AX11878" s="61"/>
      <c r="AY11878" s="61"/>
      <c r="AZ11878" s="61"/>
      <c r="BA11878" s="61"/>
    </row>
    <row r="11879" spans="39:53" x14ac:dyDescent="0.2">
      <c r="AM11879" s="61"/>
      <c r="AN11879" s="61"/>
      <c r="AO11879" s="171"/>
      <c r="AP11879" s="61"/>
      <c r="AQ11879" s="61"/>
      <c r="AR11879" s="61"/>
      <c r="AS11879" s="61"/>
      <c r="AT11879" s="61"/>
      <c r="AU11879" s="61"/>
      <c r="AV11879" s="61"/>
      <c r="AW11879" s="61"/>
      <c r="AX11879" s="61"/>
      <c r="AY11879" s="61"/>
      <c r="AZ11879" s="61"/>
      <c r="BA11879" s="61"/>
    </row>
    <row r="11880" spans="39:53" x14ac:dyDescent="0.2">
      <c r="AM11880" s="61"/>
      <c r="AN11880" s="61"/>
      <c r="AO11880" s="171"/>
      <c r="AP11880" s="61"/>
      <c r="AQ11880" s="61"/>
      <c r="AR11880" s="61"/>
      <c r="AS11880" s="61"/>
      <c r="AT11880" s="61"/>
      <c r="AU11880" s="61"/>
      <c r="AV11880" s="61"/>
      <c r="AW11880" s="61"/>
      <c r="AX11880" s="61"/>
      <c r="AY11880" s="61"/>
      <c r="AZ11880" s="61"/>
      <c r="BA11880" s="61"/>
    </row>
    <row r="11881" spans="39:53" x14ac:dyDescent="0.2">
      <c r="AM11881" s="61"/>
      <c r="AN11881" s="61"/>
      <c r="AO11881" s="171"/>
      <c r="AP11881" s="61"/>
      <c r="AQ11881" s="61"/>
      <c r="AR11881" s="61"/>
      <c r="AS11881" s="61"/>
      <c r="AT11881" s="61"/>
      <c r="AU11881" s="61"/>
      <c r="AV11881" s="61"/>
      <c r="AW11881" s="61"/>
      <c r="AX11881" s="61"/>
      <c r="AY11881" s="61"/>
      <c r="AZ11881" s="61"/>
      <c r="BA11881" s="61"/>
    </row>
    <row r="11882" spans="39:53" x14ac:dyDescent="0.2">
      <c r="AM11882" s="61"/>
      <c r="AN11882" s="61"/>
      <c r="AO11882" s="171"/>
      <c r="AP11882" s="61"/>
      <c r="AQ11882" s="61"/>
      <c r="AR11882" s="61"/>
      <c r="AS11882" s="61"/>
      <c r="AT11882" s="61"/>
      <c r="AU11882" s="61"/>
      <c r="AV11882" s="61"/>
      <c r="AW11882" s="61"/>
      <c r="AX11882" s="61"/>
      <c r="AY11882" s="61"/>
      <c r="AZ11882" s="61"/>
      <c r="BA11882" s="61"/>
    </row>
    <row r="11883" spans="39:53" x14ac:dyDescent="0.2">
      <c r="AM11883" s="61"/>
      <c r="AN11883" s="61"/>
      <c r="AO11883" s="171"/>
      <c r="AP11883" s="61"/>
      <c r="AQ11883" s="61"/>
      <c r="AR11883" s="61"/>
      <c r="AS11883" s="61"/>
      <c r="AT11883" s="61"/>
      <c r="AU11883" s="61"/>
      <c r="AV11883" s="61"/>
      <c r="AW11883" s="61"/>
      <c r="AX11883" s="61"/>
      <c r="AY11883" s="61"/>
      <c r="AZ11883" s="61"/>
      <c r="BA11883" s="61"/>
    </row>
    <row r="11884" spans="39:53" x14ac:dyDescent="0.2">
      <c r="AM11884" s="61"/>
      <c r="AN11884" s="61"/>
      <c r="AO11884" s="171"/>
      <c r="AP11884" s="61"/>
      <c r="AQ11884" s="61"/>
      <c r="AR11884" s="61"/>
      <c r="AS11884" s="61"/>
      <c r="AT11884" s="61"/>
      <c r="AU11884" s="61"/>
      <c r="AV11884" s="61"/>
      <c r="AW11884" s="61"/>
      <c r="AX11884" s="61"/>
      <c r="AY11884" s="61"/>
      <c r="AZ11884" s="61"/>
      <c r="BA11884" s="61"/>
    </row>
    <row r="11885" spans="39:53" x14ac:dyDescent="0.2">
      <c r="AM11885" s="61"/>
      <c r="AN11885" s="61"/>
      <c r="AO11885" s="171"/>
      <c r="AP11885" s="61"/>
      <c r="AQ11885" s="61"/>
      <c r="AR11885" s="61"/>
      <c r="AS11885" s="61"/>
      <c r="AT11885" s="61"/>
      <c r="AU11885" s="61"/>
      <c r="AV11885" s="61"/>
      <c r="AW11885" s="61"/>
      <c r="AX11885" s="61"/>
      <c r="AY11885" s="61"/>
      <c r="AZ11885" s="61"/>
      <c r="BA11885" s="61"/>
    </row>
    <row r="11886" spans="39:53" x14ac:dyDescent="0.2">
      <c r="AM11886" s="61"/>
      <c r="AN11886" s="61"/>
      <c r="AO11886" s="171"/>
      <c r="AP11886" s="61"/>
      <c r="AQ11886" s="61"/>
      <c r="AR11886" s="61"/>
      <c r="AS11886" s="61"/>
      <c r="AT11886" s="61"/>
      <c r="AU11886" s="61"/>
      <c r="AV11886" s="61"/>
      <c r="AW11886" s="61"/>
      <c r="AX11886" s="61"/>
      <c r="AY11886" s="61"/>
      <c r="AZ11886" s="61"/>
      <c r="BA11886" s="61"/>
    </row>
    <row r="11887" spans="39:53" x14ac:dyDescent="0.2">
      <c r="AM11887" s="61"/>
      <c r="AN11887" s="61"/>
      <c r="AO11887" s="171"/>
      <c r="AP11887" s="61"/>
      <c r="AQ11887" s="61"/>
      <c r="AR11887" s="61"/>
      <c r="AS11887" s="61"/>
      <c r="AT11887" s="61"/>
      <c r="AU11887" s="61"/>
      <c r="AV11887" s="61"/>
      <c r="AW11887" s="61"/>
      <c r="AX11887" s="61"/>
      <c r="AY11887" s="61"/>
      <c r="AZ11887" s="61"/>
      <c r="BA11887" s="61"/>
    </row>
    <row r="11888" spans="39:53" x14ac:dyDescent="0.2">
      <c r="AM11888" s="61"/>
      <c r="AN11888" s="61"/>
      <c r="AO11888" s="171"/>
      <c r="AP11888" s="61"/>
      <c r="AQ11888" s="61"/>
      <c r="AR11888" s="61"/>
      <c r="AS11888" s="61"/>
      <c r="AT11888" s="61"/>
      <c r="AU11888" s="61"/>
      <c r="AV11888" s="61"/>
      <c r="AW11888" s="61"/>
      <c r="AX11888" s="61"/>
      <c r="AY11888" s="61"/>
      <c r="AZ11888" s="61"/>
      <c r="BA11888" s="61"/>
    </row>
    <row r="11889" spans="39:53" x14ac:dyDescent="0.2">
      <c r="AM11889" s="61"/>
      <c r="AN11889" s="61"/>
      <c r="AO11889" s="171"/>
      <c r="AP11889" s="61"/>
      <c r="AQ11889" s="61"/>
      <c r="AR11889" s="61"/>
      <c r="AS11889" s="61"/>
      <c r="AT11889" s="61"/>
      <c r="AU11889" s="61"/>
      <c r="AV11889" s="61"/>
      <c r="AW11889" s="61"/>
      <c r="AX11889" s="61"/>
      <c r="AY11889" s="61"/>
      <c r="AZ11889" s="61"/>
      <c r="BA11889" s="61"/>
    </row>
    <row r="11890" spans="39:53" x14ac:dyDescent="0.2">
      <c r="AM11890" s="61"/>
      <c r="AN11890" s="61"/>
      <c r="AO11890" s="171"/>
      <c r="AP11890" s="61"/>
      <c r="AQ11890" s="61"/>
      <c r="AR11890" s="61"/>
      <c r="AS11890" s="61"/>
      <c r="AT11890" s="61"/>
      <c r="AU11890" s="61"/>
      <c r="AV11890" s="61"/>
      <c r="AW11890" s="61"/>
      <c r="AX11890" s="61"/>
      <c r="AY11890" s="61"/>
      <c r="AZ11890" s="61"/>
      <c r="BA11890" s="61"/>
    </row>
    <row r="11891" spans="39:53" x14ac:dyDescent="0.2">
      <c r="AM11891" s="61"/>
      <c r="AN11891" s="61"/>
      <c r="AO11891" s="171"/>
      <c r="AP11891" s="61"/>
      <c r="AQ11891" s="61"/>
      <c r="AR11891" s="61"/>
      <c r="AS11891" s="61"/>
      <c r="AT11891" s="61"/>
      <c r="AU11891" s="61"/>
      <c r="AV11891" s="61"/>
      <c r="AW11891" s="61"/>
      <c r="AX11891" s="61"/>
      <c r="AY11891" s="61"/>
      <c r="AZ11891" s="61"/>
      <c r="BA11891" s="61"/>
    </row>
    <row r="11892" spans="39:53" x14ac:dyDescent="0.2">
      <c r="AM11892" s="61"/>
      <c r="AN11892" s="61"/>
      <c r="AO11892" s="171"/>
      <c r="AP11892" s="61"/>
      <c r="AQ11892" s="61"/>
      <c r="AR11892" s="61"/>
      <c r="AS11892" s="61"/>
      <c r="AT11892" s="61"/>
      <c r="AU11892" s="61"/>
      <c r="AV11892" s="61"/>
      <c r="AW11892" s="61"/>
      <c r="AX11892" s="61"/>
      <c r="AY11892" s="61"/>
      <c r="AZ11892" s="61"/>
      <c r="BA11892" s="61"/>
    </row>
    <row r="11893" spans="39:53" x14ac:dyDescent="0.2">
      <c r="AM11893" s="61"/>
      <c r="AN11893" s="61"/>
      <c r="AO11893" s="171"/>
      <c r="AP11893" s="61"/>
      <c r="AQ11893" s="61"/>
      <c r="AR11893" s="61"/>
      <c r="AS11893" s="61"/>
      <c r="AT11893" s="61"/>
      <c r="AU11893" s="61"/>
      <c r="AV11893" s="61"/>
      <c r="AW11893" s="61"/>
      <c r="AX11893" s="61"/>
      <c r="AY11893" s="61"/>
      <c r="AZ11893" s="61"/>
      <c r="BA11893" s="61"/>
    </row>
    <row r="11894" spans="39:53" x14ac:dyDescent="0.2">
      <c r="AM11894" s="61"/>
      <c r="AN11894" s="61"/>
      <c r="AO11894" s="171"/>
      <c r="AP11894" s="61"/>
      <c r="AQ11894" s="61"/>
      <c r="AR11894" s="61"/>
      <c r="AS11894" s="61"/>
      <c r="AT11894" s="61"/>
      <c r="AU11894" s="61"/>
      <c r="AV11894" s="61"/>
      <c r="AW11894" s="61"/>
      <c r="AX11894" s="61"/>
      <c r="AY11894" s="61"/>
      <c r="AZ11894" s="61"/>
      <c r="BA11894" s="61"/>
    </row>
    <row r="11895" spans="39:53" x14ac:dyDescent="0.2">
      <c r="AM11895" s="61"/>
      <c r="AN11895" s="61"/>
      <c r="AO11895" s="171"/>
      <c r="AP11895" s="61"/>
      <c r="AQ11895" s="61"/>
      <c r="AR11895" s="61"/>
      <c r="AS11895" s="61"/>
      <c r="AT11895" s="61"/>
      <c r="AU11895" s="61"/>
      <c r="AV11895" s="61"/>
      <c r="AW11895" s="61"/>
      <c r="AX11895" s="61"/>
      <c r="AY11895" s="61"/>
      <c r="AZ11895" s="61"/>
      <c r="BA11895" s="61"/>
    </row>
    <row r="11896" spans="39:53" x14ac:dyDescent="0.2">
      <c r="AM11896" s="61"/>
      <c r="AN11896" s="61"/>
      <c r="AO11896" s="171"/>
      <c r="AP11896" s="61"/>
      <c r="AQ11896" s="61"/>
      <c r="AR11896" s="61"/>
      <c r="AS11896" s="61"/>
      <c r="AT11896" s="61"/>
      <c r="AU11896" s="61"/>
      <c r="AV11896" s="61"/>
      <c r="AW11896" s="61"/>
      <c r="AX11896" s="61"/>
      <c r="AY11896" s="61"/>
      <c r="AZ11896" s="61"/>
      <c r="BA11896" s="61"/>
    </row>
    <row r="11897" spans="39:53" x14ac:dyDescent="0.2">
      <c r="AM11897" s="61"/>
      <c r="AN11897" s="61"/>
      <c r="AO11897" s="171"/>
      <c r="AP11897" s="61"/>
      <c r="AQ11897" s="61"/>
      <c r="AR11897" s="61"/>
      <c r="AS11897" s="61"/>
      <c r="AT11897" s="61"/>
      <c r="AU11897" s="61"/>
      <c r="AV11897" s="61"/>
      <c r="AW11897" s="61"/>
      <c r="AX11897" s="61"/>
      <c r="AY11897" s="61"/>
      <c r="AZ11897" s="61"/>
      <c r="BA11897" s="61"/>
    </row>
    <row r="11898" spans="39:53" x14ac:dyDescent="0.2">
      <c r="AM11898" s="61"/>
      <c r="AN11898" s="61"/>
      <c r="AO11898" s="171"/>
      <c r="AP11898" s="61"/>
      <c r="AQ11898" s="61"/>
      <c r="AR11898" s="61"/>
      <c r="AS11898" s="61"/>
      <c r="AT11898" s="61"/>
      <c r="AU11898" s="61"/>
      <c r="AV11898" s="61"/>
      <c r="AW11898" s="61"/>
      <c r="AX11898" s="61"/>
      <c r="AY11898" s="61"/>
      <c r="AZ11898" s="61"/>
      <c r="BA11898" s="61"/>
    </row>
    <row r="11899" spans="39:53" x14ac:dyDescent="0.2">
      <c r="AM11899" s="61"/>
      <c r="AN11899" s="61"/>
      <c r="AO11899" s="171"/>
      <c r="AP11899" s="61"/>
      <c r="AQ11899" s="61"/>
      <c r="AR11899" s="61"/>
      <c r="AS11899" s="61"/>
      <c r="AT11899" s="61"/>
      <c r="AU11899" s="61"/>
      <c r="AV11899" s="61"/>
      <c r="AW11899" s="61"/>
      <c r="AX11899" s="61"/>
      <c r="AY11899" s="61"/>
      <c r="AZ11899" s="61"/>
      <c r="BA11899" s="61"/>
    </row>
    <row r="11900" spans="39:53" x14ac:dyDescent="0.2">
      <c r="AM11900" s="61"/>
      <c r="AN11900" s="61"/>
      <c r="AO11900" s="171"/>
      <c r="AP11900" s="61"/>
      <c r="AQ11900" s="61"/>
      <c r="AR11900" s="61"/>
      <c r="AS11900" s="61"/>
      <c r="AT11900" s="61"/>
      <c r="AU11900" s="61"/>
      <c r="AV11900" s="61"/>
      <c r="AW11900" s="61"/>
      <c r="AX11900" s="61"/>
      <c r="AY11900" s="61"/>
      <c r="AZ11900" s="61"/>
      <c r="BA11900" s="61"/>
    </row>
    <row r="11901" spans="39:53" x14ac:dyDescent="0.2">
      <c r="AM11901" s="61"/>
      <c r="AN11901" s="61"/>
      <c r="AO11901" s="171"/>
      <c r="AP11901" s="61"/>
      <c r="AQ11901" s="61"/>
      <c r="AR11901" s="61"/>
      <c r="AS11901" s="61"/>
      <c r="AT11901" s="61"/>
      <c r="AU11901" s="61"/>
      <c r="AV11901" s="61"/>
      <c r="AW11901" s="61"/>
      <c r="AX11901" s="61"/>
      <c r="AY11901" s="61"/>
      <c r="AZ11901" s="61"/>
      <c r="BA11901" s="61"/>
    </row>
    <row r="11902" spans="39:53" x14ac:dyDescent="0.2">
      <c r="AM11902" s="61"/>
      <c r="AN11902" s="61"/>
      <c r="AO11902" s="171"/>
      <c r="AP11902" s="61"/>
      <c r="AQ11902" s="61"/>
      <c r="AR11902" s="61"/>
      <c r="AS11902" s="61"/>
      <c r="AT11902" s="61"/>
      <c r="AU11902" s="61"/>
      <c r="AV11902" s="61"/>
      <c r="AW11902" s="61"/>
      <c r="AX11902" s="61"/>
      <c r="AY11902" s="61"/>
      <c r="AZ11902" s="61"/>
      <c r="BA11902" s="61"/>
    </row>
    <row r="11903" spans="39:53" x14ac:dyDescent="0.2">
      <c r="AM11903" s="61"/>
      <c r="AN11903" s="61"/>
      <c r="AO11903" s="171"/>
      <c r="AP11903" s="61"/>
      <c r="AQ11903" s="61"/>
      <c r="AR11903" s="61"/>
      <c r="AS11903" s="61"/>
      <c r="AT11903" s="61"/>
      <c r="AU11903" s="61"/>
      <c r="AV11903" s="61"/>
      <c r="AW11903" s="61"/>
      <c r="AX11903" s="61"/>
      <c r="AY11903" s="61"/>
      <c r="AZ11903" s="61"/>
      <c r="BA11903" s="61"/>
    </row>
    <row r="11904" spans="39:53" x14ac:dyDescent="0.2">
      <c r="AM11904" s="61"/>
      <c r="AN11904" s="61"/>
      <c r="AO11904" s="171"/>
      <c r="AP11904" s="61"/>
      <c r="AQ11904" s="61"/>
      <c r="AR11904" s="61"/>
      <c r="AS11904" s="61"/>
      <c r="AT11904" s="61"/>
      <c r="AU11904" s="61"/>
      <c r="AV11904" s="61"/>
      <c r="AW11904" s="61"/>
      <c r="AX11904" s="61"/>
      <c r="AY11904" s="61"/>
      <c r="AZ11904" s="61"/>
      <c r="BA11904" s="61"/>
    </row>
    <row r="11905" spans="39:53" x14ac:dyDescent="0.2">
      <c r="AM11905" s="61"/>
      <c r="AN11905" s="61"/>
      <c r="AO11905" s="171"/>
      <c r="AP11905" s="61"/>
      <c r="AQ11905" s="61"/>
      <c r="AR11905" s="61"/>
      <c r="AS11905" s="61"/>
      <c r="AT11905" s="61"/>
      <c r="AU11905" s="61"/>
      <c r="AV11905" s="61"/>
      <c r="AW11905" s="61"/>
      <c r="AX11905" s="61"/>
      <c r="AY11905" s="61"/>
      <c r="AZ11905" s="61"/>
      <c r="BA11905" s="61"/>
    </row>
    <row r="11906" spans="39:53" x14ac:dyDescent="0.2">
      <c r="AM11906" s="61"/>
      <c r="AN11906" s="61"/>
      <c r="AO11906" s="171"/>
      <c r="AP11906" s="61"/>
      <c r="AQ11906" s="61"/>
      <c r="AR11906" s="61"/>
      <c r="AS11906" s="61"/>
      <c r="AT11906" s="61"/>
      <c r="AU11906" s="61"/>
      <c r="AV11906" s="61"/>
      <c r="AW11906" s="61"/>
      <c r="AX11906" s="61"/>
      <c r="AY11906" s="61"/>
      <c r="AZ11906" s="61"/>
      <c r="BA11906" s="61"/>
    </row>
    <row r="11907" spans="39:53" x14ac:dyDescent="0.2">
      <c r="AM11907" s="61"/>
      <c r="AN11907" s="61"/>
      <c r="AO11907" s="171"/>
      <c r="AP11907" s="61"/>
      <c r="AQ11907" s="61"/>
      <c r="AR11907" s="61"/>
      <c r="AS11907" s="61"/>
      <c r="AT11907" s="61"/>
      <c r="AU11907" s="61"/>
      <c r="AV11907" s="61"/>
      <c r="AW11907" s="61"/>
      <c r="AX11907" s="61"/>
      <c r="AY11907" s="61"/>
      <c r="AZ11907" s="61"/>
      <c r="BA11907" s="61"/>
    </row>
    <row r="11908" spans="39:53" x14ac:dyDescent="0.2">
      <c r="AM11908" s="61"/>
      <c r="AN11908" s="61"/>
      <c r="AO11908" s="171"/>
      <c r="AP11908" s="61"/>
      <c r="AQ11908" s="61"/>
      <c r="AR11908" s="61"/>
      <c r="AS11908" s="61"/>
      <c r="AT11908" s="61"/>
      <c r="AU11908" s="61"/>
      <c r="AV11908" s="61"/>
      <c r="AW11908" s="61"/>
      <c r="AX11908" s="61"/>
      <c r="AY11908" s="61"/>
      <c r="AZ11908" s="61"/>
      <c r="BA11908" s="61"/>
    </row>
    <row r="11909" spans="39:53" x14ac:dyDescent="0.2">
      <c r="AM11909" s="61"/>
      <c r="AN11909" s="61"/>
      <c r="AO11909" s="171"/>
      <c r="AP11909" s="61"/>
      <c r="AQ11909" s="61"/>
      <c r="AR11909" s="61"/>
      <c r="AS11909" s="61"/>
      <c r="AT11909" s="61"/>
      <c r="AU11909" s="61"/>
      <c r="AV11909" s="61"/>
      <c r="AW11909" s="61"/>
      <c r="AX11909" s="61"/>
      <c r="AY11909" s="61"/>
      <c r="AZ11909" s="61"/>
      <c r="BA11909" s="61"/>
    </row>
    <row r="11910" spans="39:53" x14ac:dyDescent="0.2">
      <c r="AM11910" s="61"/>
      <c r="AN11910" s="61"/>
      <c r="AO11910" s="171"/>
      <c r="AP11910" s="61"/>
      <c r="AQ11910" s="61"/>
      <c r="AR11910" s="61"/>
      <c r="AS11910" s="61"/>
      <c r="AT11910" s="61"/>
      <c r="AU11910" s="61"/>
      <c r="AV11910" s="61"/>
      <c r="AW11910" s="61"/>
      <c r="AX11910" s="61"/>
      <c r="AY11910" s="61"/>
      <c r="AZ11910" s="61"/>
      <c r="BA11910" s="61"/>
    </row>
    <row r="11911" spans="39:53" x14ac:dyDescent="0.2">
      <c r="AM11911" s="61"/>
      <c r="AN11911" s="61"/>
      <c r="AO11911" s="171"/>
      <c r="AP11911" s="61"/>
      <c r="AQ11911" s="61"/>
      <c r="AR11911" s="61"/>
      <c r="AS11911" s="61"/>
      <c r="AT11911" s="61"/>
      <c r="AU11911" s="61"/>
      <c r="AV11911" s="61"/>
      <c r="AW11911" s="61"/>
      <c r="AX11911" s="61"/>
      <c r="AY11911" s="61"/>
      <c r="AZ11911" s="61"/>
      <c r="BA11911" s="61"/>
    </row>
    <row r="11912" spans="39:53" x14ac:dyDescent="0.2">
      <c r="AM11912" s="61"/>
      <c r="AN11912" s="61"/>
      <c r="AO11912" s="171"/>
      <c r="AP11912" s="61"/>
      <c r="AQ11912" s="61"/>
      <c r="AR11912" s="61"/>
      <c r="AS11912" s="61"/>
      <c r="AT11912" s="61"/>
      <c r="AU11912" s="61"/>
      <c r="AV11912" s="61"/>
      <c r="AW11912" s="61"/>
      <c r="AX11912" s="61"/>
      <c r="AY11912" s="61"/>
      <c r="AZ11912" s="61"/>
      <c r="BA11912" s="61"/>
    </row>
    <row r="11913" spans="39:53" x14ac:dyDescent="0.2">
      <c r="AM11913" s="61"/>
      <c r="AN11913" s="61"/>
      <c r="AO11913" s="171"/>
      <c r="AP11913" s="61"/>
      <c r="AQ11913" s="61"/>
      <c r="AR11913" s="61"/>
      <c r="AS11913" s="61"/>
      <c r="AT11913" s="61"/>
      <c r="AU11913" s="61"/>
      <c r="AV11913" s="61"/>
      <c r="AW11913" s="61"/>
      <c r="AX11913" s="61"/>
      <c r="AY11913" s="61"/>
      <c r="AZ11913" s="61"/>
      <c r="BA11913" s="61"/>
    </row>
    <row r="11914" spans="39:53" x14ac:dyDescent="0.2">
      <c r="AM11914" s="61"/>
      <c r="AN11914" s="61"/>
      <c r="AO11914" s="171"/>
      <c r="AP11914" s="61"/>
      <c r="AQ11914" s="61"/>
      <c r="AR11914" s="61"/>
      <c r="AS11914" s="61"/>
      <c r="AT11914" s="61"/>
      <c r="AU11914" s="61"/>
      <c r="AV11914" s="61"/>
      <c r="AW11914" s="61"/>
      <c r="AX11914" s="61"/>
      <c r="AY11914" s="61"/>
      <c r="AZ11914" s="61"/>
      <c r="BA11914" s="61"/>
    </row>
    <row r="11915" spans="39:53" x14ac:dyDescent="0.2">
      <c r="AM11915" s="61"/>
      <c r="AN11915" s="61"/>
      <c r="AO11915" s="171"/>
      <c r="AP11915" s="61"/>
      <c r="AQ11915" s="61"/>
      <c r="AR11915" s="61"/>
      <c r="AS11915" s="61"/>
      <c r="AT11915" s="61"/>
      <c r="AU11915" s="61"/>
      <c r="AV11915" s="61"/>
      <c r="AW11915" s="61"/>
      <c r="AX11915" s="61"/>
      <c r="AY11915" s="61"/>
      <c r="AZ11915" s="61"/>
      <c r="BA11915" s="61"/>
    </row>
    <row r="11916" spans="39:53" x14ac:dyDescent="0.2">
      <c r="AM11916" s="61"/>
      <c r="AN11916" s="61"/>
      <c r="AO11916" s="171"/>
      <c r="AP11916" s="61"/>
      <c r="AQ11916" s="61"/>
      <c r="AR11916" s="61"/>
      <c r="AS11916" s="61"/>
      <c r="AT11916" s="61"/>
      <c r="AU11916" s="61"/>
      <c r="AV11916" s="61"/>
      <c r="AW11916" s="61"/>
      <c r="AX11916" s="61"/>
      <c r="AY11916" s="61"/>
      <c r="AZ11916" s="61"/>
      <c r="BA11916" s="61"/>
    </row>
    <row r="11917" spans="39:53" x14ac:dyDescent="0.2">
      <c r="AM11917" s="61"/>
      <c r="AN11917" s="61"/>
      <c r="AO11917" s="171"/>
      <c r="AP11917" s="61"/>
      <c r="AQ11917" s="61"/>
      <c r="AR11917" s="61"/>
      <c r="AS11917" s="61"/>
      <c r="AT11917" s="61"/>
      <c r="AU11917" s="61"/>
      <c r="AV11917" s="61"/>
      <c r="AW11917" s="61"/>
      <c r="AX11917" s="61"/>
      <c r="AY11917" s="61"/>
      <c r="AZ11917" s="61"/>
      <c r="BA11917" s="61"/>
    </row>
    <row r="11918" spans="39:53" x14ac:dyDescent="0.2">
      <c r="AM11918" s="61"/>
      <c r="AN11918" s="61"/>
      <c r="AO11918" s="171"/>
      <c r="AP11918" s="61"/>
      <c r="AQ11918" s="61"/>
      <c r="AR11918" s="61"/>
      <c r="AS11918" s="61"/>
      <c r="AT11918" s="61"/>
      <c r="AU11918" s="61"/>
      <c r="AV11918" s="61"/>
      <c r="AW11918" s="61"/>
      <c r="AX11918" s="61"/>
      <c r="AY11918" s="61"/>
      <c r="AZ11918" s="61"/>
      <c r="BA11918" s="61"/>
    </row>
    <row r="11919" spans="39:53" x14ac:dyDescent="0.2">
      <c r="AM11919" s="61"/>
      <c r="AN11919" s="61"/>
      <c r="AO11919" s="171"/>
      <c r="AP11919" s="61"/>
      <c r="AQ11919" s="61"/>
      <c r="AR11919" s="61"/>
      <c r="AS11919" s="61"/>
      <c r="AT11919" s="61"/>
      <c r="AU11919" s="61"/>
      <c r="AV11919" s="61"/>
      <c r="AW11919" s="61"/>
      <c r="AX11919" s="61"/>
      <c r="AY11919" s="61"/>
      <c r="AZ11919" s="61"/>
      <c r="BA11919" s="61"/>
    </row>
    <row r="11920" spans="39:53" x14ac:dyDescent="0.2">
      <c r="AM11920" s="61"/>
      <c r="AN11920" s="61"/>
      <c r="AO11920" s="171"/>
      <c r="AP11920" s="61"/>
      <c r="AQ11920" s="61"/>
      <c r="AR11920" s="61"/>
      <c r="AS11920" s="61"/>
      <c r="AT11920" s="61"/>
      <c r="AU11920" s="61"/>
      <c r="AV11920" s="61"/>
      <c r="AW11920" s="61"/>
      <c r="AX11920" s="61"/>
      <c r="AY11920" s="61"/>
      <c r="AZ11920" s="61"/>
      <c r="BA11920" s="61"/>
    </row>
    <row r="11921" spans="39:53" x14ac:dyDescent="0.2">
      <c r="AM11921" s="61"/>
      <c r="AN11921" s="61"/>
      <c r="AO11921" s="171"/>
      <c r="AP11921" s="61"/>
      <c r="AQ11921" s="61"/>
      <c r="AR11921" s="61"/>
      <c r="AS11921" s="61"/>
      <c r="AT11921" s="61"/>
      <c r="AU11921" s="61"/>
      <c r="AV11921" s="61"/>
      <c r="AW11921" s="61"/>
      <c r="AX11921" s="61"/>
      <c r="AY11921" s="61"/>
      <c r="AZ11921" s="61"/>
      <c r="BA11921" s="61"/>
    </row>
    <row r="11922" spans="39:53" x14ac:dyDescent="0.2">
      <c r="AM11922" s="61"/>
      <c r="AN11922" s="61"/>
      <c r="AO11922" s="171"/>
      <c r="AP11922" s="61"/>
      <c r="AQ11922" s="61"/>
      <c r="AR11922" s="61"/>
      <c r="AS11922" s="61"/>
      <c r="AT11922" s="61"/>
      <c r="AU11922" s="61"/>
      <c r="AV11922" s="61"/>
      <c r="AW11922" s="61"/>
      <c r="AX11922" s="61"/>
      <c r="AY11922" s="61"/>
      <c r="AZ11922" s="61"/>
      <c r="BA11922" s="61"/>
    </row>
    <row r="11923" spans="39:53" x14ac:dyDescent="0.2">
      <c r="AM11923" s="61"/>
      <c r="AN11923" s="61"/>
      <c r="AO11923" s="171"/>
      <c r="AP11923" s="61"/>
      <c r="AQ11923" s="61"/>
      <c r="AR11923" s="61"/>
      <c r="AS11923" s="61"/>
      <c r="AT11923" s="61"/>
      <c r="AU11923" s="61"/>
      <c r="AV11923" s="61"/>
      <c r="AW11923" s="61"/>
      <c r="AX11923" s="61"/>
      <c r="AY11923" s="61"/>
      <c r="AZ11923" s="61"/>
      <c r="BA11923" s="61"/>
    </row>
    <row r="11924" spans="39:53" x14ac:dyDescent="0.2">
      <c r="AM11924" s="61"/>
      <c r="AN11924" s="61"/>
      <c r="AO11924" s="171"/>
      <c r="AP11924" s="61"/>
      <c r="AQ11924" s="61"/>
      <c r="AR11924" s="61"/>
      <c r="AS11924" s="61"/>
      <c r="AT11924" s="61"/>
      <c r="AU11924" s="61"/>
      <c r="AV11924" s="61"/>
      <c r="AW11924" s="61"/>
      <c r="AX11924" s="61"/>
      <c r="AY11924" s="61"/>
      <c r="AZ11924" s="61"/>
      <c r="BA11924" s="61"/>
    </row>
    <row r="11925" spans="39:53" x14ac:dyDescent="0.2">
      <c r="AM11925" s="61"/>
      <c r="AN11925" s="61"/>
      <c r="AO11925" s="171"/>
      <c r="AP11925" s="61"/>
      <c r="AQ11925" s="61"/>
      <c r="AR11925" s="61"/>
      <c r="AS11925" s="61"/>
      <c r="AT11925" s="61"/>
      <c r="AU11925" s="61"/>
      <c r="AV11925" s="61"/>
      <c r="AW11925" s="61"/>
      <c r="AX11925" s="61"/>
      <c r="AY11925" s="61"/>
      <c r="AZ11925" s="61"/>
      <c r="BA11925" s="61"/>
    </row>
    <row r="11926" spans="39:53" x14ac:dyDescent="0.2">
      <c r="AM11926" s="61"/>
      <c r="AN11926" s="61"/>
      <c r="AO11926" s="171"/>
      <c r="AP11926" s="61"/>
      <c r="AQ11926" s="61"/>
      <c r="AR11926" s="61"/>
      <c r="AS11926" s="61"/>
      <c r="AT11926" s="61"/>
      <c r="AU11926" s="61"/>
      <c r="AV11926" s="61"/>
      <c r="AW11926" s="61"/>
      <c r="AX11926" s="61"/>
      <c r="AY11926" s="61"/>
      <c r="AZ11926" s="61"/>
      <c r="BA11926" s="61"/>
    </row>
    <row r="11927" spans="39:53" x14ac:dyDescent="0.2">
      <c r="AM11927" s="61"/>
      <c r="AN11927" s="61"/>
      <c r="AO11927" s="171"/>
      <c r="AP11927" s="61"/>
      <c r="AQ11927" s="61"/>
      <c r="AR11927" s="61"/>
      <c r="AS11927" s="61"/>
      <c r="AT11927" s="61"/>
      <c r="AU11927" s="61"/>
      <c r="AV11927" s="61"/>
      <c r="AW11927" s="61"/>
      <c r="AX11927" s="61"/>
      <c r="AY11927" s="61"/>
      <c r="AZ11927" s="61"/>
      <c r="BA11927" s="61"/>
    </row>
    <row r="11928" spans="39:53" x14ac:dyDescent="0.2">
      <c r="AM11928" s="61"/>
      <c r="AN11928" s="61"/>
      <c r="AO11928" s="171"/>
      <c r="AP11928" s="61"/>
      <c r="AQ11928" s="61"/>
      <c r="AR11928" s="61"/>
      <c r="AS11928" s="61"/>
      <c r="AT11928" s="61"/>
      <c r="AU11928" s="61"/>
      <c r="AV11928" s="61"/>
      <c r="AW11928" s="61"/>
      <c r="AX11928" s="61"/>
      <c r="AY11928" s="61"/>
      <c r="AZ11928" s="61"/>
      <c r="BA11928" s="61"/>
    </row>
    <row r="11929" spans="39:53" x14ac:dyDescent="0.2">
      <c r="AM11929" s="61"/>
      <c r="AN11929" s="61"/>
      <c r="AO11929" s="171"/>
      <c r="AP11929" s="61"/>
      <c r="AQ11929" s="61"/>
      <c r="AR11929" s="61"/>
      <c r="AS11929" s="61"/>
      <c r="AT11929" s="61"/>
      <c r="AU11929" s="61"/>
      <c r="AV11929" s="61"/>
      <c r="AW11929" s="61"/>
      <c r="AX11929" s="61"/>
      <c r="AY11929" s="61"/>
      <c r="AZ11929" s="61"/>
      <c r="BA11929" s="61"/>
    </row>
    <row r="11930" spans="39:53" x14ac:dyDescent="0.2">
      <c r="AM11930" s="61"/>
      <c r="AN11930" s="61"/>
      <c r="AO11930" s="171"/>
      <c r="AP11930" s="61"/>
      <c r="AQ11930" s="61"/>
      <c r="AR11930" s="61"/>
      <c r="AS11930" s="61"/>
      <c r="AT11930" s="61"/>
      <c r="AU11930" s="61"/>
      <c r="AV11930" s="61"/>
      <c r="AW11930" s="61"/>
      <c r="AX11930" s="61"/>
      <c r="AY11930" s="61"/>
      <c r="AZ11930" s="61"/>
      <c r="BA11930" s="61"/>
    </row>
    <row r="11931" spans="39:53" x14ac:dyDescent="0.2">
      <c r="AM11931" s="61"/>
      <c r="AN11931" s="61"/>
      <c r="AO11931" s="171"/>
      <c r="AP11931" s="61"/>
      <c r="AQ11931" s="61"/>
      <c r="AR11931" s="61"/>
      <c r="AS11931" s="61"/>
      <c r="AT11931" s="61"/>
      <c r="AU11931" s="61"/>
      <c r="AV11931" s="61"/>
      <c r="AW11931" s="61"/>
      <c r="AX11931" s="61"/>
      <c r="AY11931" s="61"/>
      <c r="AZ11931" s="61"/>
      <c r="BA11931" s="61"/>
    </row>
    <row r="11932" spans="39:53" x14ac:dyDescent="0.2">
      <c r="AM11932" s="61"/>
      <c r="AN11932" s="61"/>
      <c r="AO11932" s="171"/>
      <c r="AP11932" s="61"/>
      <c r="AQ11932" s="61"/>
      <c r="AR11932" s="61"/>
      <c r="AS11932" s="61"/>
      <c r="AT11932" s="61"/>
      <c r="AU11932" s="61"/>
      <c r="AV11932" s="61"/>
      <c r="AW11932" s="61"/>
      <c r="AX11932" s="61"/>
      <c r="AY11932" s="61"/>
      <c r="AZ11932" s="61"/>
      <c r="BA11932" s="61"/>
    </row>
    <row r="11933" spans="39:53" x14ac:dyDescent="0.2">
      <c r="AM11933" s="61"/>
      <c r="AN11933" s="61"/>
      <c r="AO11933" s="171"/>
      <c r="AP11933" s="61"/>
      <c r="AQ11933" s="61"/>
      <c r="AR11933" s="61"/>
      <c r="AS11933" s="61"/>
      <c r="AT11933" s="61"/>
      <c r="AU11933" s="61"/>
      <c r="AV11933" s="61"/>
      <c r="AW11933" s="61"/>
      <c r="AX11933" s="61"/>
      <c r="AY11933" s="61"/>
      <c r="AZ11933" s="61"/>
      <c r="BA11933" s="61"/>
    </row>
    <row r="11934" spans="39:53" x14ac:dyDescent="0.2">
      <c r="AM11934" s="61"/>
      <c r="AN11934" s="61"/>
      <c r="AO11934" s="171"/>
      <c r="AP11934" s="61"/>
      <c r="AQ11934" s="61"/>
      <c r="AR11934" s="61"/>
      <c r="AS11934" s="61"/>
      <c r="AT11934" s="61"/>
      <c r="AU11934" s="61"/>
      <c r="AV11934" s="61"/>
      <c r="AW11934" s="61"/>
      <c r="AX11934" s="61"/>
      <c r="AY11934" s="61"/>
      <c r="AZ11934" s="61"/>
      <c r="BA11934" s="61"/>
    </row>
    <row r="11935" spans="39:53" x14ac:dyDescent="0.2">
      <c r="AM11935" s="61"/>
      <c r="AN11935" s="61"/>
      <c r="AO11935" s="171"/>
      <c r="AP11935" s="61"/>
      <c r="AQ11935" s="61"/>
      <c r="AR11935" s="61"/>
      <c r="AS11935" s="61"/>
      <c r="AT11935" s="61"/>
      <c r="AU11935" s="61"/>
      <c r="AV11935" s="61"/>
      <c r="AW11935" s="61"/>
      <c r="AX11935" s="61"/>
      <c r="AY11935" s="61"/>
      <c r="AZ11935" s="61"/>
      <c r="BA11935" s="61"/>
    </row>
    <row r="11936" spans="39:53" x14ac:dyDescent="0.2">
      <c r="AM11936" s="61"/>
      <c r="AN11936" s="61"/>
      <c r="AO11936" s="171"/>
      <c r="AP11936" s="61"/>
      <c r="AQ11936" s="61"/>
      <c r="AR11936" s="61"/>
      <c r="AS11936" s="61"/>
      <c r="AT11936" s="61"/>
      <c r="AU11936" s="61"/>
      <c r="AV11936" s="61"/>
      <c r="AW11936" s="61"/>
      <c r="AX11936" s="61"/>
      <c r="AY11936" s="61"/>
      <c r="AZ11936" s="61"/>
      <c r="BA11936" s="61"/>
    </row>
    <row r="11937" spans="39:53" x14ac:dyDescent="0.2">
      <c r="AM11937" s="61"/>
      <c r="AN11937" s="61"/>
      <c r="AO11937" s="171"/>
      <c r="AP11937" s="61"/>
      <c r="AQ11937" s="61"/>
      <c r="AR11937" s="61"/>
      <c r="AS11937" s="61"/>
      <c r="AT11937" s="61"/>
      <c r="AU11937" s="61"/>
      <c r="AV11937" s="61"/>
      <c r="AW11937" s="61"/>
      <c r="AX11937" s="61"/>
      <c r="AY11937" s="61"/>
      <c r="AZ11937" s="61"/>
      <c r="BA11937" s="61"/>
    </row>
    <row r="11938" spans="39:53" x14ac:dyDescent="0.2">
      <c r="AM11938" s="61"/>
      <c r="AN11938" s="61"/>
      <c r="AO11938" s="171"/>
      <c r="AP11938" s="61"/>
      <c r="AQ11938" s="61"/>
      <c r="AR11938" s="61"/>
      <c r="AS11938" s="61"/>
      <c r="AT11938" s="61"/>
      <c r="AU11938" s="61"/>
      <c r="AV11938" s="61"/>
      <c r="AW11938" s="61"/>
      <c r="AX11938" s="61"/>
      <c r="AY11938" s="61"/>
      <c r="AZ11938" s="61"/>
      <c r="BA11938" s="61"/>
    </row>
    <row r="11939" spans="39:53" x14ac:dyDescent="0.2">
      <c r="AM11939" s="61"/>
      <c r="AN11939" s="61"/>
      <c r="AO11939" s="171"/>
      <c r="AP11939" s="61"/>
      <c r="AQ11939" s="61"/>
      <c r="AR11939" s="61"/>
      <c r="AS11939" s="61"/>
      <c r="AT11939" s="61"/>
      <c r="AU11939" s="61"/>
      <c r="AV11939" s="61"/>
      <c r="AW11939" s="61"/>
      <c r="AX11939" s="61"/>
      <c r="AY11939" s="61"/>
      <c r="AZ11939" s="61"/>
      <c r="BA11939" s="61"/>
    </row>
    <row r="11940" spans="39:53" x14ac:dyDescent="0.2">
      <c r="AM11940" s="61"/>
      <c r="AN11940" s="61"/>
      <c r="AO11940" s="171"/>
      <c r="AP11940" s="61"/>
      <c r="AQ11940" s="61"/>
      <c r="AR11940" s="61"/>
      <c r="AS11940" s="61"/>
      <c r="AT11940" s="61"/>
      <c r="AU11940" s="61"/>
      <c r="AV11940" s="61"/>
      <c r="AW11940" s="61"/>
      <c r="AX11940" s="61"/>
      <c r="AY11940" s="61"/>
      <c r="AZ11940" s="61"/>
      <c r="BA11940" s="61"/>
    </row>
    <row r="11941" spans="39:53" x14ac:dyDescent="0.2">
      <c r="AM11941" s="61"/>
      <c r="AN11941" s="61"/>
      <c r="AO11941" s="171"/>
      <c r="AP11941" s="61"/>
      <c r="AQ11941" s="61"/>
      <c r="AR11941" s="61"/>
      <c r="AS11941" s="61"/>
      <c r="AT11941" s="61"/>
      <c r="AU11941" s="61"/>
      <c r="AV11941" s="61"/>
      <c r="AW11941" s="61"/>
      <c r="AX11941" s="61"/>
      <c r="AY11941" s="61"/>
      <c r="AZ11941" s="61"/>
      <c r="BA11941" s="61"/>
    </row>
    <row r="11942" spans="39:53" x14ac:dyDescent="0.2">
      <c r="AM11942" s="61"/>
      <c r="AN11942" s="61"/>
      <c r="AO11942" s="171"/>
      <c r="AP11942" s="61"/>
      <c r="AQ11942" s="61"/>
      <c r="AR11942" s="61"/>
      <c r="AS11942" s="61"/>
      <c r="AT11942" s="61"/>
      <c r="AU11942" s="61"/>
      <c r="AV11942" s="61"/>
      <c r="AW11942" s="61"/>
      <c r="AX11942" s="61"/>
      <c r="AY11942" s="61"/>
      <c r="AZ11942" s="61"/>
      <c r="BA11942" s="61"/>
    </row>
    <row r="11943" spans="39:53" x14ac:dyDescent="0.2">
      <c r="AM11943" s="61"/>
      <c r="AN11943" s="61"/>
      <c r="AO11943" s="171"/>
      <c r="AP11943" s="61"/>
      <c r="AQ11943" s="61"/>
      <c r="AR11943" s="61"/>
      <c r="AS11943" s="61"/>
      <c r="AT11943" s="61"/>
      <c r="AU11943" s="61"/>
      <c r="AV11943" s="61"/>
      <c r="AW11943" s="61"/>
      <c r="AX11943" s="61"/>
      <c r="AY11943" s="61"/>
      <c r="AZ11943" s="61"/>
      <c r="BA11943" s="61"/>
    </row>
    <row r="11944" spans="39:53" x14ac:dyDescent="0.2">
      <c r="AM11944" s="61"/>
      <c r="AN11944" s="61"/>
      <c r="AO11944" s="171"/>
      <c r="AP11944" s="61"/>
      <c r="AQ11944" s="61"/>
      <c r="AR11944" s="61"/>
      <c r="AS11944" s="61"/>
      <c r="AT11944" s="61"/>
      <c r="AU11944" s="61"/>
      <c r="AV11944" s="61"/>
      <c r="AW11944" s="61"/>
      <c r="AX11944" s="61"/>
      <c r="AY11944" s="61"/>
      <c r="AZ11944" s="61"/>
      <c r="BA11944" s="61"/>
    </row>
    <row r="11945" spans="39:53" x14ac:dyDescent="0.2">
      <c r="AM11945" s="61"/>
      <c r="AN11945" s="61"/>
      <c r="AO11945" s="171"/>
      <c r="AP11945" s="61"/>
      <c r="AQ11945" s="61"/>
      <c r="AR11945" s="61"/>
      <c r="AS11945" s="61"/>
      <c r="AT11945" s="61"/>
      <c r="AU11945" s="61"/>
      <c r="AV11945" s="61"/>
      <c r="AW11945" s="61"/>
      <c r="AX11945" s="61"/>
      <c r="AY11945" s="61"/>
      <c r="AZ11945" s="61"/>
      <c r="BA11945" s="61"/>
    </row>
    <row r="11946" spans="39:53" x14ac:dyDescent="0.2">
      <c r="AM11946" s="61"/>
      <c r="AN11946" s="61"/>
      <c r="AO11946" s="171"/>
      <c r="AP11946" s="61"/>
      <c r="AQ11946" s="61"/>
      <c r="AR11946" s="61"/>
      <c r="AS11946" s="61"/>
      <c r="AT11946" s="61"/>
      <c r="AU11946" s="61"/>
      <c r="AV11946" s="61"/>
      <c r="AW11946" s="61"/>
      <c r="AX11946" s="61"/>
      <c r="AY11946" s="61"/>
      <c r="AZ11946" s="61"/>
      <c r="BA11946" s="61"/>
    </row>
    <row r="11947" spans="39:53" x14ac:dyDescent="0.2">
      <c r="AM11947" s="61"/>
      <c r="AN11947" s="61"/>
      <c r="AO11947" s="171"/>
      <c r="AP11947" s="61"/>
      <c r="AQ11947" s="61"/>
      <c r="AR11947" s="61"/>
      <c r="AS11947" s="61"/>
      <c r="AT11947" s="61"/>
      <c r="AU11947" s="61"/>
      <c r="AV11947" s="61"/>
      <c r="AW11947" s="61"/>
      <c r="AX11947" s="61"/>
      <c r="AY11947" s="61"/>
      <c r="AZ11947" s="61"/>
      <c r="BA11947" s="61"/>
    </row>
    <row r="11948" spans="39:53" x14ac:dyDescent="0.2">
      <c r="AM11948" s="61"/>
      <c r="AN11948" s="61"/>
      <c r="AO11948" s="171"/>
      <c r="AP11948" s="61"/>
      <c r="AQ11948" s="61"/>
      <c r="AR11948" s="61"/>
      <c r="AS11948" s="61"/>
      <c r="AT11948" s="61"/>
      <c r="AU11948" s="61"/>
      <c r="AV11948" s="61"/>
      <c r="AW11948" s="61"/>
      <c r="AX11948" s="61"/>
      <c r="AY11948" s="61"/>
      <c r="AZ11948" s="61"/>
      <c r="BA11948" s="61"/>
    </row>
    <row r="11949" spans="39:53" x14ac:dyDescent="0.2">
      <c r="AM11949" s="61"/>
      <c r="AN11949" s="61"/>
      <c r="AO11949" s="171"/>
      <c r="AP11949" s="61"/>
      <c r="AQ11949" s="61"/>
      <c r="AR11949" s="61"/>
      <c r="AS11949" s="61"/>
      <c r="AT11949" s="61"/>
      <c r="AU11949" s="61"/>
      <c r="AV11949" s="61"/>
      <c r="AW11949" s="61"/>
      <c r="AX11949" s="61"/>
      <c r="AY11949" s="61"/>
      <c r="AZ11949" s="61"/>
      <c r="BA11949" s="61"/>
    </row>
    <row r="11950" spans="39:53" x14ac:dyDescent="0.2">
      <c r="AM11950" s="61"/>
      <c r="AN11950" s="61"/>
      <c r="AO11950" s="171"/>
      <c r="AP11950" s="61"/>
      <c r="AQ11950" s="61"/>
      <c r="AR11950" s="61"/>
      <c r="AS11950" s="61"/>
      <c r="AT11950" s="61"/>
      <c r="AU11950" s="61"/>
      <c r="AV11950" s="61"/>
      <c r="AW11950" s="61"/>
      <c r="AX11950" s="61"/>
      <c r="AY11950" s="61"/>
      <c r="AZ11950" s="61"/>
      <c r="BA11950" s="61"/>
    </row>
    <row r="11951" spans="39:53" x14ac:dyDescent="0.2">
      <c r="AM11951" s="61"/>
      <c r="AN11951" s="61"/>
      <c r="AO11951" s="171"/>
      <c r="AP11951" s="61"/>
      <c r="AQ11951" s="61"/>
      <c r="AR11951" s="61"/>
      <c r="AS11951" s="61"/>
      <c r="AT11951" s="61"/>
      <c r="AU11951" s="61"/>
      <c r="AV11951" s="61"/>
      <c r="AW11951" s="61"/>
      <c r="AX11951" s="61"/>
      <c r="AY11951" s="61"/>
      <c r="AZ11951" s="61"/>
      <c r="BA11951" s="61"/>
    </row>
    <row r="11952" spans="39:53" x14ac:dyDescent="0.2">
      <c r="AM11952" s="61"/>
      <c r="AN11952" s="61"/>
      <c r="AO11952" s="171"/>
      <c r="AP11952" s="61"/>
      <c r="AQ11952" s="61"/>
      <c r="AR11952" s="61"/>
      <c r="AS11952" s="61"/>
      <c r="AT11952" s="61"/>
      <c r="AU11952" s="61"/>
      <c r="AV11952" s="61"/>
      <c r="AW11952" s="61"/>
      <c r="AX11952" s="61"/>
      <c r="AY11952" s="61"/>
      <c r="AZ11952" s="61"/>
      <c r="BA11952" s="61"/>
    </row>
    <row r="11953" spans="39:53" x14ac:dyDescent="0.2">
      <c r="AM11953" s="61"/>
      <c r="AN11953" s="61"/>
      <c r="AO11953" s="171"/>
      <c r="AP11953" s="61"/>
      <c r="AQ11953" s="61"/>
      <c r="AR11953" s="61"/>
      <c r="AS11953" s="61"/>
      <c r="AT11953" s="61"/>
      <c r="AU11953" s="61"/>
      <c r="AV11953" s="61"/>
      <c r="AW11953" s="61"/>
      <c r="AX11953" s="61"/>
      <c r="AY11953" s="61"/>
      <c r="AZ11953" s="61"/>
      <c r="BA11953" s="61"/>
    </row>
    <row r="11954" spans="39:53" x14ac:dyDescent="0.2">
      <c r="AM11954" s="61"/>
      <c r="AN11954" s="61"/>
      <c r="AO11954" s="171"/>
      <c r="AP11954" s="61"/>
      <c r="AQ11954" s="61"/>
      <c r="AR11954" s="61"/>
      <c r="AS11954" s="61"/>
      <c r="AT11954" s="61"/>
      <c r="AU11954" s="61"/>
      <c r="AV11954" s="61"/>
      <c r="AW11954" s="61"/>
      <c r="AX11954" s="61"/>
      <c r="AY11954" s="61"/>
      <c r="AZ11954" s="61"/>
      <c r="BA11954" s="61"/>
    </row>
    <row r="11955" spans="39:53" x14ac:dyDescent="0.2">
      <c r="AM11955" s="61"/>
      <c r="AN11955" s="61"/>
      <c r="AO11955" s="171"/>
      <c r="AP11955" s="61"/>
      <c r="AQ11955" s="61"/>
      <c r="AR11955" s="61"/>
      <c r="AS11955" s="61"/>
      <c r="AT11955" s="61"/>
      <c r="AU11955" s="61"/>
      <c r="AV11955" s="61"/>
      <c r="AW11955" s="61"/>
      <c r="AX11955" s="61"/>
      <c r="AY11955" s="61"/>
      <c r="AZ11955" s="61"/>
      <c r="BA11955" s="61"/>
    </row>
    <row r="11956" spans="39:53" x14ac:dyDescent="0.2">
      <c r="AM11956" s="61"/>
      <c r="AN11956" s="61"/>
      <c r="AO11956" s="171"/>
      <c r="AP11956" s="61"/>
      <c r="AQ11956" s="61"/>
      <c r="AR11956" s="61"/>
      <c r="AS11956" s="61"/>
      <c r="AT11956" s="61"/>
      <c r="AU11956" s="61"/>
      <c r="AV11956" s="61"/>
      <c r="AW11956" s="61"/>
      <c r="AX11956" s="61"/>
      <c r="AY11956" s="61"/>
      <c r="AZ11956" s="61"/>
      <c r="BA11956" s="61"/>
    </row>
    <row r="11957" spans="39:53" x14ac:dyDescent="0.2">
      <c r="AM11957" s="61"/>
      <c r="AN11957" s="61"/>
      <c r="AO11957" s="171"/>
      <c r="AP11957" s="61"/>
      <c r="AQ11957" s="61"/>
      <c r="AR11957" s="61"/>
      <c r="AS11957" s="61"/>
      <c r="AT11957" s="61"/>
      <c r="AU11957" s="61"/>
      <c r="AV11957" s="61"/>
      <c r="AW11957" s="61"/>
      <c r="AX11957" s="61"/>
      <c r="AY11957" s="61"/>
      <c r="AZ11957" s="61"/>
      <c r="BA11957" s="61"/>
    </row>
    <row r="11958" spans="39:53" x14ac:dyDescent="0.2">
      <c r="AM11958" s="61"/>
      <c r="AN11958" s="61"/>
      <c r="AO11958" s="171"/>
      <c r="AP11958" s="61"/>
      <c r="AQ11958" s="61"/>
      <c r="AR11958" s="61"/>
      <c r="AS11958" s="61"/>
      <c r="AT11958" s="61"/>
      <c r="AU11958" s="61"/>
      <c r="AV11958" s="61"/>
      <c r="AW11958" s="61"/>
      <c r="AX11958" s="61"/>
      <c r="AY11958" s="61"/>
      <c r="AZ11958" s="61"/>
      <c r="BA11958" s="61"/>
    </row>
    <row r="11959" spans="39:53" x14ac:dyDescent="0.2">
      <c r="AM11959" s="61"/>
      <c r="AN11959" s="61"/>
      <c r="AO11959" s="171"/>
      <c r="AP11959" s="61"/>
      <c r="AQ11959" s="61"/>
      <c r="AR11959" s="61"/>
      <c r="AS11959" s="61"/>
      <c r="AT11959" s="61"/>
      <c r="AU11959" s="61"/>
      <c r="AV11959" s="61"/>
      <c r="AW11959" s="61"/>
      <c r="AX11959" s="61"/>
      <c r="AY11959" s="61"/>
      <c r="AZ11959" s="61"/>
      <c r="BA11959" s="61"/>
    </row>
    <row r="11960" spans="39:53" x14ac:dyDescent="0.2">
      <c r="AM11960" s="61"/>
      <c r="AN11960" s="61"/>
      <c r="AO11960" s="171"/>
      <c r="AP11960" s="61"/>
      <c r="AQ11960" s="61"/>
      <c r="AR11960" s="61"/>
      <c r="AS11960" s="61"/>
      <c r="AT11960" s="61"/>
      <c r="AU11960" s="61"/>
      <c r="AV11960" s="61"/>
      <c r="AW11960" s="61"/>
      <c r="AX11960" s="61"/>
      <c r="AY11960" s="61"/>
      <c r="AZ11960" s="61"/>
      <c r="BA11960" s="61"/>
    </row>
    <row r="11961" spans="39:53" x14ac:dyDescent="0.2">
      <c r="AM11961" s="61"/>
      <c r="AN11961" s="61"/>
      <c r="AO11961" s="171"/>
      <c r="AP11961" s="61"/>
      <c r="AQ11961" s="61"/>
      <c r="AR11961" s="61"/>
      <c r="AS11961" s="61"/>
      <c r="AT11961" s="61"/>
      <c r="AU11961" s="61"/>
      <c r="AV11961" s="61"/>
      <c r="AW11961" s="61"/>
      <c r="AX11961" s="61"/>
      <c r="AY11961" s="61"/>
      <c r="AZ11961" s="61"/>
      <c r="BA11961" s="61"/>
    </row>
    <row r="11962" spans="39:53" x14ac:dyDescent="0.2">
      <c r="AM11962" s="61"/>
      <c r="AN11962" s="61"/>
      <c r="AO11962" s="171"/>
      <c r="AP11962" s="61"/>
      <c r="AQ11962" s="61"/>
      <c r="AR11962" s="61"/>
      <c r="AS11962" s="61"/>
      <c r="AT11962" s="61"/>
      <c r="AU11962" s="61"/>
      <c r="AV11962" s="61"/>
      <c r="AW11962" s="61"/>
      <c r="AX11962" s="61"/>
      <c r="AY11962" s="61"/>
      <c r="AZ11962" s="61"/>
      <c r="BA11962" s="61"/>
    </row>
    <row r="11963" spans="39:53" x14ac:dyDescent="0.2">
      <c r="AM11963" s="61"/>
      <c r="AN11963" s="61"/>
      <c r="AO11963" s="171"/>
      <c r="AP11963" s="61"/>
      <c r="AQ11963" s="61"/>
      <c r="AR11963" s="61"/>
      <c r="AS11963" s="61"/>
      <c r="AT11963" s="61"/>
      <c r="AU11963" s="61"/>
      <c r="AV11963" s="61"/>
      <c r="AW11963" s="61"/>
      <c r="AX11963" s="61"/>
      <c r="AY11963" s="61"/>
      <c r="AZ11963" s="61"/>
      <c r="BA11963" s="61"/>
    </row>
    <row r="11964" spans="39:53" x14ac:dyDescent="0.2">
      <c r="AM11964" s="61"/>
      <c r="AN11964" s="61"/>
      <c r="AO11964" s="171"/>
      <c r="AP11964" s="61"/>
      <c r="AQ11964" s="61"/>
      <c r="AR11964" s="61"/>
      <c r="AS11964" s="61"/>
      <c r="AT11964" s="61"/>
      <c r="AU11964" s="61"/>
      <c r="AV11964" s="61"/>
      <c r="AW11964" s="61"/>
      <c r="AX11964" s="61"/>
      <c r="AY11964" s="61"/>
      <c r="AZ11964" s="61"/>
      <c r="BA11964" s="61"/>
    </row>
    <row r="11965" spans="39:53" x14ac:dyDescent="0.2">
      <c r="AM11965" s="61"/>
      <c r="AN11965" s="61"/>
      <c r="AO11965" s="171"/>
      <c r="AP11965" s="61"/>
      <c r="AQ11965" s="61"/>
      <c r="AR11965" s="61"/>
      <c r="AS11965" s="61"/>
      <c r="AT11965" s="61"/>
      <c r="AU11965" s="61"/>
      <c r="AV11965" s="61"/>
      <c r="AW11965" s="61"/>
      <c r="AX11965" s="61"/>
      <c r="AY11965" s="61"/>
      <c r="AZ11965" s="61"/>
      <c r="BA11965" s="61"/>
    </row>
    <row r="11966" spans="39:53" x14ac:dyDescent="0.2">
      <c r="AM11966" s="61"/>
      <c r="AN11966" s="61"/>
      <c r="AO11966" s="171"/>
      <c r="AP11966" s="61"/>
      <c r="AQ11966" s="61"/>
      <c r="AR11966" s="61"/>
      <c r="AS11966" s="61"/>
      <c r="AT11966" s="61"/>
      <c r="AU11966" s="61"/>
      <c r="AV11966" s="61"/>
      <c r="AW11966" s="61"/>
      <c r="AX11966" s="61"/>
      <c r="AY11966" s="61"/>
      <c r="AZ11966" s="61"/>
      <c r="BA11966" s="61"/>
    </row>
    <row r="11967" spans="39:53" x14ac:dyDescent="0.2">
      <c r="AM11967" s="61"/>
      <c r="AN11967" s="61"/>
      <c r="AO11967" s="171"/>
      <c r="AP11967" s="61"/>
      <c r="AQ11967" s="61"/>
      <c r="AR11967" s="61"/>
      <c r="AS11967" s="61"/>
      <c r="AT11967" s="61"/>
      <c r="AU11967" s="61"/>
      <c r="AV11967" s="61"/>
      <c r="AW11967" s="61"/>
      <c r="AX11967" s="61"/>
      <c r="AY11967" s="61"/>
      <c r="AZ11967" s="61"/>
      <c r="BA11967" s="61"/>
    </row>
    <row r="11968" spans="39:53" x14ac:dyDescent="0.2">
      <c r="AM11968" s="61"/>
      <c r="AN11968" s="61"/>
      <c r="AO11968" s="171"/>
      <c r="AP11968" s="61"/>
      <c r="AQ11968" s="61"/>
      <c r="AR11968" s="61"/>
      <c r="AS11968" s="61"/>
      <c r="AT11968" s="61"/>
      <c r="AU11968" s="61"/>
      <c r="AV11968" s="61"/>
      <c r="AW11968" s="61"/>
      <c r="AX11968" s="61"/>
      <c r="AY11968" s="61"/>
      <c r="AZ11968" s="61"/>
      <c r="BA11968" s="61"/>
    </row>
    <row r="11969" spans="39:53" x14ac:dyDescent="0.2">
      <c r="AM11969" s="61"/>
      <c r="AN11969" s="61"/>
      <c r="AO11969" s="171"/>
      <c r="AP11969" s="61"/>
      <c r="AQ11969" s="61"/>
      <c r="AR11969" s="61"/>
      <c r="AS11969" s="61"/>
      <c r="AT11969" s="61"/>
      <c r="AU11969" s="61"/>
      <c r="AV11969" s="61"/>
      <c r="AW11969" s="61"/>
      <c r="AX11969" s="61"/>
      <c r="AY11969" s="61"/>
      <c r="AZ11969" s="61"/>
      <c r="BA11969" s="61"/>
    </row>
    <row r="11970" spans="39:53" x14ac:dyDescent="0.2">
      <c r="AM11970" s="61"/>
      <c r="AN11970" s="61"/>
      <c r="AO11970" s="171"/>
      <c r="AP11970" s="61"/>
      <c r="AQ11970" s="61"/>
      <c r="AR11970" s="61"/>
      <c r="AS11970" s="61"/>
      <c r="AT11970" s="61"/>
      <c r="AU11970" s="61"/>
      <c r="AV11970" s="61"/>
      <c r="AW11970" s="61"/>
      <c r="AX11970" s="61"/>
      <c r="AY11970" s="61"/>
      <c r="AZ11970" s="61"/>
      <c r="BA11970" s="61"/>
    </row>
    <row r="11971" spans="39:53" x14ac:dyDescent="0.2">
      <c r="AM11971" s="61"/>
      <c r="AN11971" s="61"/>
      <c r="AO11971" s="171"/>
      <c r="AP11971" s="61"/>
      <c r="AQ11971" s="61"/>
      <c r="AR11971" s="61"/>
      <c r="AS11971" s="61"/>
      <c r="AT11971" s="61"/>
      <c r="AU11971" s="61"/>
      <c r="AV11971" s="61"/>
      <c r="AW11971" s="61"/>
      <c r="AX11971" s="61"/>
      <c r="AY11971" s="61"/>
      <c r="AZ11971" s="61"/>
      <c r="BA11971" s="61"/>
    </row>
    <row r="11972" spans="39:53" x14ac:dyDescent="0.2">
      <c r="AM11972" s="61"/>
      <c r="AN11972" s="61"/>
      <c r="AO11972" s="171"/>
      <c r="AP11972" s="61"/>
      <c r="AQ11972" s="61"/>
      <c r="AR11972" s="61"/>
      <c r="AS11972" s="61"/>
      <c r="AT11972" s="61"/>
      <c r="AU11972" s="61"/>
      <c r="AV11972" s="61"/>
      <c r="AW11972" s="61"/>
      <c r="AX11972" s="61"/>
      <c r="AY11972" s="61"/>
      <c r="AZ11972" s="61"/>
      <c r="BA11972" s="61"/>
    </row>
    <row r="11973" spans="39:53" x14ac:dyDescent="0.2">
      <c r="AM11973" s="61"/>
      <c r="AN11973" s="61"/>
      <c r="AO11973" s="171"/>
      <c r="AP11973" s="61"/>
      <c r="AQ11973" s="61"/>
      <c r="AR11973" s="61"/>
      <c r="AS11973" s="61"/>
      <c r="AT11973" s="61"/>
      <c r="AU11973" s="61"/>
      <c r="AV11973" s="61"/>
      <c r="AW11973" s="61"/>
      <c r="AX11973" s="61"/>
      <c r="AY11973" s="61"/>
      <c r="AZ11973" s="61"/>
      <c r="BA11973" s="61"/>
    </row>
    <row r="11974" spans="39:53" x14ac:dyDescent="0.2">
      <c r="AM11974" s="61"/>
      <c r="AN11974" s="61"/>
      <c r="AO11974" s="171"/>
      <c r="AP11974" s="61"/>
      <c r="AQ11974" s="61"/>
      <c r="AR11974" s="61"/>
      <c r="AS11974" s="61"/>
      <c r="AT11974" s="61"/>
      <c r="AU11974" s="61"/>
      <c r="AV11974" s="61"/>
      <c r="AW11974" s="61"/>
      <c r="AX11974" s="61"/>
      <c r="AY11974" s="61"/>
      <c r="AZ11974" s="61"/>
      <c r="BA11974" s="61"/>
    </row>
    <row r="11975" spans="39:53" x14ac:dyDescent="0.2">
      <c r="AM11975" s="61"/>
      <c r="AN11975" s="61"/>
      <c r="AO11975" s="171"/>
      <c r="AP11975" s="61"/>
      <c r="AQ11975" s="61"/>
      <c r="AR11975" s="61"/>
      <c r="AS11975" s="61"/>
      <c r="AT11975" s="61"/>
      <c r="AU11975" s="61"/>
      <c r="AV11975" s="61"/>
      <c r="AW11975" s="61"/>
      <c r="AX11975" s="61"/>
      <c r="AY11975" s="61"/>
      <c r="AZ11975" s="61"/>
      <c r="BA11975" s="61"/>
    </row>
    <row r="11976" spans="39:53" x14ac:dyDescent="0.2">
      <c r="AM11976" s="61"/>
      <c r="AN11976" s="61"/>
      <c r="AO11976" s="171"/>
      <c r="AP11976" s="61"/>
      <c r="AQ11976" s="61"/>
      <c r="AR11976" s="61"/>
      <c r="AS11976" s="61"/>
      <c r="AT11976" s="61"/>
      <c r="AU11976" s="61"/>
      <c r="AV11976" s="61"/>
      <c r="AW11976" s="61"/>
      <c r="AX11976" s="61"/>
      <c r="AY11976" s="61"/>
      <c r="AZ11976" s="61"/>
      <c r="BA11976" s="61"/>
    </row>
    <row r="11977" spans="39:53" x14ac:dyDescent="0.2">
      <c r="AM11977" s="61"/>
      <c r="AN11977" s="61"/>
      <c r="AO11977" s="171"/>
      <c r="AP11977" s="61"/>
      <c r="AQ11977" s="61"/>
      <c r="AR11977" s="61"/>
      <c r="AS11977" s="61"/>
      <c r="AT11977" s="61"/>
      <c r="AU11977" s="61"/>
      <c r="AV11977" s="61"/>
      <c r="AW11977" s="61"/>
      <c r="AX11977" s="61"/>
      <c r="AY11977" s="61"/>
      <c r="AZ11977" s="61"/>
      <c r="BA11977" s="61"/>
    </row>
    <row r="11978" spans="39:53" x14ac:dyDescent="0.2">
      <c r="AM11978" s="61"/>
      <c r="AN11978" s="61"/>
      <c r="AO11978" s="171"/>
      <c r="AP11978" s="61"/>
      <c r="AQ11978" s="61"/>
      <c r="AR11978" s="61"/>
      <c r="AS11978" s="61"/>
      <c r="AT11978" s="61"/>
      <c r="AU11978" s="61"/>
      <c r="AV11978" s="61"/>
      <c r="AW11978" s="61"/>
      <c r="AX11978" s="61"/>
      <c r="AY11978" s="61"/>
      <c r="AZ11978" s="61"/>
      <c r="BA11978" s="61"/>
    </row>
    <row r="11979" spans="39:53" x14ac:dyDescent="0.2">
      <c r="AM11979" s="61"/>
      <c r="AN11979" s="61"/>
      <c r="AO11979" s="171"/>
      <c r="AP11979" s="61"/>
      <c r="AQ11979" s="61"/>
      <c r="AR11979" s="61"/>
      <c r="AS11979" s="61"/>
      <c r="AT11979" s="61"/>
      <c r="AU11979" s="61"/>
      <c r="AV11979" s="61"/>
      <c r="AW11979" s="61"/>
      <c r="AX11979" s="61"/>
      <c r="AY11979" s="61"/>
      <c r="AZ11979" s="61"/>
      <c r="BA11979" s="61"/>
    </row>
    <row r="11980" spans="39:53" x14ac:dyDescent="0.2">
      <c r="AM11980" s="61"/>
      <c r="AN11980" s="61"/>
      <c r="AO11980" s="171"/>
      <c r="AP11980" s="61"/>
      <c r="AQ11980" s="61"/>
      <c r="AR11980" s="61"/>
      <c r="AS11980" s="61"/>
      <c r="AT11980" s="61"/>
      <c r="AU11980" s="61"/>
      <c r="AV11980" s="61"/>
      <c r="AW11980" s="61"/>
      <c r="AX11980" s="61"/>
      <c r="AY11980" s="61"/>
      <c r="AZ11980" s="61"/>
      <c r="BA11980" s="61"/>
    </row>
    <row r="11981" spans="39:53" x14ac:dyDescent="0.2">
      <c r="AM11981" s="61"/>
      <c r="AN11981" s="61"/>
      <c r="AO11981" s="171"/>
      <c r="AP11981" s="61"/>
      <c r="AQ11981" s="61"/>
      <c r="AR11981" s="61"/>
      <c r="AS11981" s="61"/>
      <c r="AT11981" s="61"/>
      <c r="AU11981" s="61"/>
      <c r="AV11981" s="61"/>
      <c r="AW11981" s="61"/>
      <c r="AX11981" s="61"/>
      <c r="AY11981" s="61"/>
      <c r="AZ11981" s="61"/>
      <c r="BA11981" s="61"/>
    </row>
    <row r="11982" spans="39:53" x14ac:dyDescent="0.2">
      <c r="AM11982" s="61"/>
      <c r="AN11982" s="61"/>
      <c r="AO11982" s="171"/>
      <c r="AP11982" s="61"/>
      <c r="AQ11982" s="61"/>
      <c r="AR11982" s="61"/>
      <c r="AS11982" s="61"/>
      <c r="AT11982" s="61"/>
      <c r="AU11982" s="61"/>
      <c r="AV11982" s="61"/>
      <c r="AW11982" s="61"/>
      <c r="AX11982" s="61"/>
      <c r="AY11982" s="61"/>
      <c r="AZ11982" s="61"/>
      <c r="BA11982" s="61"/>
    </row>
    <row r="11983" spans="39:53" x14ac:dyDescent="0.2">
      <c r="AM11983" s="61"/>
      <c r="AN11983" s="61"/>
      <c r="AO11983" s="171"/>
      <c r="AP11983" s="61"/>
      <c r="AQ11983" s="61"/>
      <c r="AR11983" s="61"/>
      <c r="AS11983" s="61"/>
      <c r="AT11983" s="61"/>
      <c r="AU11983" s="61"/>
      <c r="AV11983" s="61"/>
      <c r="AW11983" s="61"/>
      <c r="AX11983" s="61"/>
      <c r="AY11983" s="61"/>
      <c r="AZ11983" s="61"/>
      <c r="BA11983" s="61"/>
    </row>
    <row r="11984" spans="39:53" x14ac:dyDescent="0.2">
      <c r="AM11984" s="61"/>
      <c r="AN11984" s="61"/>
      <c r="AO11984" s="171"/>
      <c r="AP11984" s="61"/>
      <c r="AQ11984" s="61"/>
      <c r="AR11984" s="61"/>
      <c r="AS11984" s="61"/>
      <c r="AT11984" s="61"/>
      <c r="AU11984" s="61"/>
      <c r="AV11984" s="61"/>
      <c r="AW11984" s="61"/>
      <c r="AX11984" s="61"/>
      <c r="AY11984" s="61"/>
      <c r="AZ11984" s="61"/>
      <c r="BA11984" s="61"/>
    </row>
    <row r="11985" spans="39:53" x14ac:dyDescent="0.2">
      <c r="AM11985" s="61"/>
      <c r="AN11985" s="61"/>
      <c r="AO11985" s="171"/>
      <c r="AP11985" s="61"/>
      <c r="AQ11985" s="61"/>
      <c r="AR11985" s="61"/>
      <c r="AS11985" s="61"/>
      <c r="AT11985" s="61"/>
      <c r="AU11985" s="61"/>
      <c r="AV11985" s="61"/>
      <c r="AW11985" s="61"/>
      <c r="AX11985" s="61"/>
      <c r="AY11985" s="61"/>
      <c r="AZ11985" s="61"/>
      <c r="BA11985" s="61"/>
    </row>
    <row r="11986" spans="39:53" x14ac:dyDescent="0.2">
      <c r="AM11986" s="61"/>
      <c r="AN11986" s="61"/>
      <c r="AO11986" s="171"/>
      <c r="AP11986" s="61"/>
      <c r="AQ11986" s="61"/>
      <c r="AR11986" s="61"/>
      <c r="AS11986" s="61"/>
      <c r="AT11986" s="61"/>
      <c r="AU11986" s="61"/>
      <c r="AV11986" s="61"/>
      <c r="AW11986" s="61"/>
      <c r="AX11986" s="61"/>
      <c r="AY11986" s="61"/>
      <c r="AZ11986" s="61"/>
      <c r="BA11986" s="61"/>
    </row>
    <row r="11987" spans="39:53" x14ac:dyDescent="0.2">
      <c r="AM11987" s="61"/>
      <c r="AN11987" s="61"/>
      <c r="AO11987" s="171"/>
      <c r="AP11987" s="61"/>
      <c r="AQ11987" s="61"/>
      <c r="AR11987" s="61"/>
      <c r="AS11987" s="61"/>
      <c r="AT11987" s="61"/>
      <c r="AU11987" s="61"/>
      <c r="AV11987" s="61"/>
      <c r="AW11987" s="61"/>
      <c r="AX11987" s="61"/>
      <c r="AY11987" s="61"/>
      <c r="AZ11987" s="61"/>
      <c r="BA11987" s="61"/>
    </row>
    <row r="11988" spans="39:53" x14ac:dyDescent="0.2">
      <c r="AM11988" s="61"/>
      <c r="AN11988" s="61"/>
      <c r="AO11988" s="171"/>
      <c r="AP11988" s="61"/>
      <c r="AQ11988" s="61"/>
      <c r="AR11988" s="61"/>
      <c r="AS11988" s="61"/>
      <c r="AT11988" s="61"/>
      <c r="AU11988" s="61"/>
      <c r="AV11988" s="61"/>
      <c r="AW11988" s="61"/>
      <c r="AX11988" s="61"/>
      <c r="AY11988" s="61"/>
      <c r="AZ11988" s="61"/>
      <c r="BA11988" s="61"/>
    </row>
    <row r="11989" spans="39:53" x14ac:dyDescent="0.2">
      <c r="AM11989" s="61"/>
      <c r="AN11989" s="61"/>
      <c r="AO11989" s="171"/>
      <c r="AP11989" s="61"/>
      <c r="AQ11989" s="61"/>
      <c r="AR11989" s="61"/>
      <c r="AS11989" s="61"/>
      <c r="AT11989" s="61"/>
      <c r="AU11989" s="61"/>
      <c r="AV11989" s="61"/>
      <c r="AW11989" s="61"/>
      <c r="AX11989" s="61"/>
      <c r="AY11989" s="61"/>
      <c r="AZ11989" s="61"/>
      <c r="BA11989" s="61"/>
    </row>
    <row r="11990" spans="39:53" x14ac:dyDescent="0.2">
      <c r="AM11990" s="61"/>
      <c r="AN11990" s="61"/>
      <c r="AO11990" s="171"/>
      <c r="AP11990" s="61"/>
      <c r="AQ11990" s="61"/>
      <c r="AR11990" s="61"/>
      <c r="AS11990" s="61"/>
      <c r="AT11990" s="61"/>
      <c r="AU11990" s="61"/>
      <c r="AV11990" s="61"/>
      <c r="AW11990" s="61"/>
      <c r="AX11990" s="61"/>
      <c r="AY11990" s="61"/>
      <c r="AZ11990" s="61"/>
      <c r="BA11990" s="61"/>
    </row>
    <row r="11991" spans="39:53" x14ac:dyDescent="0.2">
      <c r="AM11991" s="61"/>
      <c r="AN11991" s="61"/>
      <c r="AO11991" s="171"/>
      <c r="AP11991" s="61"/>
      <c r="AQ11991" s="61"/>
      <c r="AR11991" s="61"/>
      <c r="AS11991" s="61"/>
      <c r="AT11991" s="61"/>
      <c r="AU11991" s="61"/>
      <c r="AV11991" s="61"/>
      <c r="AW11991" s="61"/>
      <c r="AX11991" s="61"/>
      <c r="AY11991" s="61"/>
      <c r="AZ11991" s="61"/>
      <c r="BA11991" s="61"/>
    </row>
    <row r="11992" spans="39:53" x14ac:dyDescent="0.2">
      <c r="AM11992" s="61"/>
      <c r="AN11992" s="61"/>
      <c r="AO11992" s="171"/>
      <c r="AP11992" s="61"/>
      <c r="AQ11992" s="61"/>
      <c r="AR11992" s="61"/>
      <c r="AS11992" s="61"/>
      <c r="AT11992" s="61"/>
      <c r="AU11992" s="61"/>
      <c r="AV11992" s="61"/>
      <c r="AW11992" s="61"/>
      <c r="AX11992" s="61"/>
      <c r="AY11992" s="61"/>
      <c r="AZ11992" s="61"/>
      <c r="BA11992" s="61"/>
    </row>
    <row r="11993" spans="39:53" x14ac:dyDescent="0.2">
      <c r="AM11993" s="61"/>
      <c r="AN11993" s="61"/>
      <c r="AO11993" s="171"/>
      <c r="AP11993" s="61"/>
      <c r="AQ11993" s="61"/>
      <c r="AR11993" s="61"/>
      <c r="AS11993" s="61"/>
      <c r="AT11993" s="61"/>
      <c r="AU11993" s="61"/>
      <c r="AV11993" s="61"/>
      <c r="AW11993" s="61"/>
      <c r="AX11993" s="61"/>
      <c r="AY11993" s="61"/>
      <c r="AZ11993" s="61"/>
      <c r="BA11993" s="61"/>
    </row>
    <row r="11994" spans="39:53" x14ac:dyDescent="0.2">
      <c r="AM11994" s="61"/>
      <c r="AN11994" s="61"/>
      <c r="AO11994" s="171"/>
      <c r="AP11994" s="61"/>
      <c r="AQ11994" s="61"/>
      <c r="AR11994" s="61"/>
      <c r="AS11994" s="61"/>
      <c r="AT11994" s="61"/>
      <c r="AU11994" s="61"/>
      <c r="AV11994" s="61"/>
      <c r="AW11994" s="61"/>
      <c r="AX11994" s="61"/>
      <c r="AY11994" s="61"/>
      <c r="AZ11994" s="61"/>
      <c r="BA11994" s="61"/>
    </row>
    <row r="11995" spans="39:53" x14ac:dyDescent="0.2">
      <c r="AM11995" s="61"/>
      <c r="AN11995" s="61"/>
      <c r="AO11995" s="171"/>
      <c r="AP11995" s="61"/>
      <c r="AQ11995" s="61"/>
      <c r="AR11995" s="61"/>
      <c r="AS11995" s="61"/>
      <c r="AT11995" s="61"/>
      <c r="AU11995" s="61"/>
      <c r="AV11995" s="61"/>
      <c r="AW11995" s="61"/>
      <c r="AX11995" s="61"/>
      <c r="AY11995" s="61"/>
      <c r="AZ11995" s="61"/>
      <c r="BA11995" s="61"/>
    </row>
    <row r="11996" spans="39:53" x14ac:dyDescent="0.2">
      <c r="AM11996" s="61"/>
      <c r="AN11996" s="61"/>
      <c r="AO11996" s="171"/>
      <c r="AP11996" s="61"/>
      <c r="AQ11996" s="61"/>
      <c r="AR11996" s="61"/>
      <c r="AS11996" s="61"/>
      <c r="AT11996" s="61"/>
      <c r="AU11996" s="61"/>
      <c r="AV11996" s="61"/>
      <c r="AW11996" s="61"/>
      <c r="AX11996" s="61"/>
      <c r="AY11996" s="61"/>
      <c r="AZ11996" s="61"/>
      <c r="BA11996" s="61"/>
    </row>
    <row r="11997" spans="39:53" x14ac:dyDescent="0.2">
      <c r="AM11997" s="61"/>
      <c r="AN11997" s="61"/>
      <c r="AO11997" s="171"/>
      <c r="AP11997" s="61"/>
      <c r="AQ11997" s="61"/>
      <c r="AR11997" s="61"/>
      <c r="AS11997" s="61"/>
      <c r="AT11997" s="61"/>
      <c r="AU11997" s="61"/>
      <c r="AV11997" s="61"/>
      <c r="AW11997" s="61"/>
      <c r="AX11997" s="61"/>
      <c r="AY11997" s="61"/>
      <c r="AZ11997" s="61"/>
      <c r="BA11997" s="61"/>
    </row>
    <row r="11998" spans="39:53" x14ac:dyDescent="0.2">
      <c r="AM11998" s="61"/>
      <c r="AN11998" s="61"/>
      <c r="AO11998" s="171"/>
      <c r="AP11998" s="61"/>
      <c r="AQ11998" s="61"/>
      <c r="AR11998" s="61"/>
      <c r="AS11998" s="61"/>
      <c r="AT11998" s="61"/>
      <c r="AU11998" s="61"/>
      <c r="AV11998" s="61"/>
      <c r="AW11998" s="61"/>
      <c r="AX11998" s="61"/>
      <c r="AY11998" s="61"/>
      <c r="AZ11998" s="61"/>
      <c r="BA11998" s="61"/>
    </row>
    <row r="11999" spans="39:53" x14ac:dyDescent="0.2">
      <c r="AM11999" s="61"/>
      <c r="AN11999" s="61"/>
      <c r="AO11999" s="171"/>
      <c r="AP11999" s="61"/>
      <c r="AQ11999" s="61"/>
      <c r="AR11999" s="61"/>
      <c r="AS11999" s="61"/>
      <c r="AT11999" s="61"/>
      <c r="AU11999" s="61"/>
      <c r="AV11999" s="61"/>
      <c r="AW11999" s="61"/>
      <c r="AX11999" s="61"/>
      <c r="AY11999" s="61"/>
      <c r="AZ11999" s="61"/>
      <c r="BA11999" s="61"/>
    </row>
    <row r="12000" spans="39:53" x14ac:dyDescent="0.2">
      <c r="AM12000" s="61"/>
      <c r="AN12000" s="61"/>
      <c r="AO12000" s="171"/>
      <c r="AP12000" s="61"/>
      <c r="AQ12000" s="61"/>
      <c r="AR12000" s="61"/>
      <c r="AS12000" s="61"/>
      <c r="AT12000" s="61"/>
      <c r="AU12000" s="61"/>
      <c r="AV12000" s="61"/>
      <c r="AW12000" s="61"/>
      <c r="AX12000" s="61"/>
      <c r="AY12000" s="61"/>
      <c r="AZ12000" s="61"/>
      <c r="BA12000" s="61"/>
    </row>
    <row r="12001" spans="39:53" x14ac:dyDescent="0.2">
      <c r="AM12001" s="61"/>
      <c r="AN12001" s="61"/>
      <c r="AO12001" s="171"/>
      <c r="AP12001" s="61"/>
      <c r="AQ12001" s="61"/>
      <c r="AR12001" s="61"/>
      <c r="AS12001" s="61"/>
      <c r="AT12001" s="61"/>
      <c r="AU12001" s="61"/>
      <c r="AV12001" s="61"/>
      <c r="AW12001" s="61"/>
      <c r="AX12001" s="61"/>
      <c r="AY12001" s="61"/>
      <c r="AZ12001" s="61"/>
      <c r="BA12001" s="61"/>
    </row>
    <row r="12002" spans="39:53" x14ac:dyDescent="0.2">
      <c r="AM12002" s="61"/>
      <c r="AN12002" s="61"/>
      <c r="AO12002" s="171"/>
      <c r="AP12002" s="61"/>
      <c r="AQ12002" s="61"/>
      <c r="AR12002" s="61"/>
      <c r="AS12002" s="61"/>
      <c r="AT12002" s="61"/>
      <c r="AU12002" s="61"/>
      <c r="AV12002" s="61"/>
      <c r="AW12002" s="61"/>
      <c r="AX12002" s="61"/>
      <c r="AY12002" s="61"/>
      <c r="AZ12002" s="61"/>
      <c r="BA12002" s="61"/>
    </row>
    <row r="12003" spans="39:53" x14ac:dyDescent="0.2">
      <c r="AM12003" s="61"/>
      <c r="AN12003" s="61"/>
      <c r="AO12003" s="171"/>
      <c r="AP12003" s="61"/>
      <c r="AQ12003" s="61"/>
      <c r="AR12003" s="61"/>
      <c r="AS12003" s="61"/>
      <c r="AT12003" s="61"/>
      <c r="AU12003" s="61"/>
      <c r="AV12003" s="61"/>
      <c r="AW12003" s="61"/>
      <c r="AX12003" s="61"/>
      <c r="AY12003" s="61"/>
      <c r="AZ12003" s="61"/>
      <c r="BA12003" s="61"/>
    </row>
    <row r="12004" spans="39:53" x14ac:dyDescent="0.2">
      <c r="AM12004" s="61"/>
      <c r="AN12004" s="61"/>
      <c r="AO12004" s="171"/>
      <c r="AP12004" s="61"/>
      <c r="AQ12004" s="61"/>
      <c r="AR12004" s="61"/>
      <c r="AS12004" s="61"/>
      <c r="AT12004" s="61"/>
      <c r="AU12004" s="61"/>
      <c r="AV12004" s="61"/>
      <c r="AW12004" s="61"/>
      <c r="AX12004" s="61"/>
      <c r="AY12004" s="61"/>
      <c r="AZ12004" s="61"/>
      <c r="BA12004" s="61"/>
    </row>
    <row r="12005" spans="39:53" x14ac:dyDescent="0.2">
      <c r="AM12005" s="61"/>
      <c r="AN12005" s="61"/>
      <c r="AO12005" s="171"/>
      <c r="AP12005" s="61"/>
      <c r="AQ12005" s="61"/>
      <c r="AR12005" s="61"/>
      <c r="AS12005" s="61"/>
      <c r="AT12005" s="61"/>
      <c r="AU12005" s="61"/>
      <c r="AV12005" s="61"/>
      <c r="AW12005" s="61"/>
      <c r="AX12005" s="61"/>
      <c r="AY12005" s="61"/>
      <c r="AZ12005" s="61"/>
      <c r="BA12005" s="61"/>
    </row>
    <row r="12006" spans="39:53" x14ac:dyDescent="0.2">
      <c r="AM12006" s="61"/>
      <c r="AN12006" s="61"/>
      <c r="AO12006" s="171"/>
      <c r="AP12006" s="61"/>
      <c r="AQ12006" s="61"/>
      <c r="AR12006" s="61"/>
      <c r="AS12006" s="61"/>
      <c r="AT12006" s="61"/>
      <c r="AU12006" s="61"/>
      <c r="AV12006" s="61"/>
      <c r="AW12006" s="61"/>
      <c r="AX12006" s="61"/>
      <c r="AY12006" s="61"/>
      <c r="AZ12006" s="61"/>
      <c r="BA12006" s="61"/>
    </row>
    <row r="12007" spans="39:53" x14ac:dyDescent="0.2">
      <c r="AM12007" s="61"/>
      <c r="AN12007" s="61"/>
      <c r="AO12007" s="171"/>
      <c r="AP12007" s="61"/>
      <c r="AQ12007" s="61"/>
      <c r="AR12007" s="61"/>
      <c r="AS12007" s="61"/>
      <c r="AT12007" s="61"/>
      <c r="AU12007" s="61"/>
      <c r="AV12007" s="61"/>
      <c r="AW12007" s="61"/>
      <c r="AX12007" s="61"/>
      <c r="AY12007" s="61"/>
      <c r="AZ12007" s="61"/>
      <c r="BA12007" s="61"/>
    </row>
    <row r="12008" spans="39:53" x14ac:dyDescent="0.2">
      <c r="AM12008" s="61"/>
      <c r="AN12008" s="61"/>
      <c r="AO12008" s="171"/>
      <c r="AP12008" s="61"/>
      <c r="AQ12008" s="61"/>
      <c r="AR12008" s="61"/>
      <c r="AS12008" s="61"/>
      <c r="AT12008" s="61"/>
      <c r="AU12008" s="61"/>
      <c r="AV12008" s="61"/>
      <c r="AW12008" s="61"/>
      <c r="AX12008" s="61"/>
      <c r="AY12008" s="61"/>
      <c r="AZ12008" s="61"/>
      <c r="BA12008" s="61"/>
    </row>
    <row r="12009" spans="39:53" x14ac:dyDescent="0.2">
      <c r="AM12009" s="61"/>
      <c r="AN12009" s="61"/>
      <c r="AO12009" s="171"/>
      <c r="AP12009" s="61"/>
      <c r="AQ12009" s="61"/>
      <c r="AR12009" s="61"/>
      <c r="AS12009" s="61"/>
      <c r="AT12009" s="61"/>
      <c r="AU12009" s="61"/>
      <c r="AV12009" s="61"/>
      <c r="AW12009" s="61"/>
      <c r="AX12009" s="61"/>
      <c r="AY12009" s="61"/>
      <c r="AZ12009" s="61"/>
      <c r="BA12009" s="61"/>
    </row>
    <row r="12010" spans="39:53" x14ac:dyDescent="0.2">
      <c r="AM12010" s="61"/>
      <c r="AN12010" s="61"/>
      <c r="AO12010" s="171"/>
      <c r="AP12010" s="61"/>
      <c r="AQ12010" s="61"/>
      <c r="AR12010" s="61"/>
      <c r="AS12010" s="61"/>
      <c r="AT12010" s="61"/>
      <c r="AU12010" s="61"/>
      <c r="AV12010" s="61"/>
      <c r="AW12010" s="61"/>
      <c r="AX12010" s="61"/>
      <c r="AY12010" s="61"/>
      <c r="AZ12010" s="61"/>
      <c r="BA12010" s="61"/>
    </row>
    <row r="12011" spans="39:53" x14ac:dyDescent="0.2">
      <c r="AM12011" s="61"/>
      <c r="AN12011" s="61"/>
      <c r="AO12011" s="171"/>
      <c r="AP12011" s="61"/>
      <c r="AQ12011" s="61"/>
      <c r="AR12011" s="61"/>
      <c r="AS12011" s="61"/>
      <c r="AT12011" s="61"/>
      <c r="AU12011" s="61"/>
      <c r="AV12011" s="61"/>
      <c r="AW12011" s="61"/>
      <c r="AX12011" s="61"/>
      <c r="AY12011" s="61"/>
      <c r="AZ12011" s="61"/>
      <c r="BA12011" s="61"/>
    </row>
    <row r="12012" spans="39:53" x14ac:dyDescent="0.2">
      <c r="AM12012" s="61"/>
      <c r="AN12012" s="61"/>
      <c r="AO12012" s="171"/>
      <c r="AP12012" s="61"/>
      <c r="AQ12012" s="61"/>
      <c r="AR12012" s="61"/>
      <c r="AS12012" s="61"/>
      <c r="AT12012" s="61"/>
      <c r="AU12012" s="61"/>
      <c r="AV12012" s="61"/>
      <c r="AW12012" s="61"/>
      <c r="AX12012" s="61"/>
      <c r="AY12012" s="61"/>
      <c r="AZ12012" s="61"/>
      <c r="BA12012" s="61"/>
    </row>
    <row r="12013" spans="39:53" x14ac:dyDescent="0.2">
      <c r="AM12013" s="61"/>
      <c r="AN12013" s="61"/>
      <c r="AO12013" s="171"/>
      <c r="AP12013" s="61"/>
      <c r="AQ12013" s="61"/>
      <c r="AR12013" s="61"/>
      <c r="AS12013" s="61"/>
      <c r="AT12013" s="61"/>
      <c r="AU12013" s="61"/>
      <c r="AV12013" s="61"/>
      <c r="AW12013" s="61"/>
      <c r="AX12013" s="61"/>
      <c r="AY12013" s="61"/>
      <c r="AZ12013" s="61"/>
      <c r="BA12013" s="61"/>
    </row>
    <row r="12014" spans="39:53" x14ac:dyDescent="0.2">
      <c r="AM12014" s="61"/>
      <c r="AN12014" s="61"/>
      <c r="AO12014" s="171"/>
      <c r="AP12014" s="61"/>
      <c r="AQ12014" s="61"/>
      <c r="AR12014" s="61"/>
      <c r="AS12014" s="61"/>
      <c r="AT12014" s="61"/>
      <c r="AU12014" s="61"/>
      <c r="AV12014" s="61"/>
      <c r="AW12014" s="61"/>
      <c r="AX12014" s="61"/>
      <c r="AY12014" s="61"/>
      <c r="AZ12014" s="61"/>
      <c r="BA12014" s="61"/>
    </row>
    <row r="12015" spans="39:53" x14ac:dyDescent="0.2">
      <c r="AM12015" s="61"/>
      <c r="AN12015" s="61"/>
      <c r="AO12015" s="171"/>
      <c r="AP12015" s="61"/>
      <c r="AQ12015" s="61"/>
      <c r="AR12015" s="61"/>
      <c r="AS12015" s="61"/>
      <c r="AT12015" s="61"/>
      <c r="AU12015" s="61"/>
      <c r="AV12015" s="61"/>
      <c r="AW12015" s="61"/>
      <c r="AX12015" s="61"/>
      <c r="AY12015" s="61"/>
      <c r="AZ12015" s="61"/>
      <c r="BA12015" s="61"/>
    </row>
    <row r="12016" spans="39:53" x14ac:dyDescent="0.2">
      <c r="AM12016" s="61"/>
      <c r="AN12016" s="61"/>
      <c r="AO12016" s="171"/>
      <c r="AP12016" s="61"/>
      <c r="AQ12016" s="61"/>
      <c r="AR12016" s="61"/>
      <c r="AS12016" s="61"/>
      <c r="AT12016" s="61"/>
      <c r="AU12016" s="61"/>
      <c r="AV12016" s="61"/>
      <c r="AW12016" s="61"/>
      <c r="AX12016" s="61"/>
      <c r="AY12016" s="61"/>
      <c r="AZ12016" s="61"/>
      <c r="BA12016" s="61"/>
    </row>
    <row r="12017" spans="39:53" x14ac:dyDescent="0.2">
      <c r="AM12017" s="61"/>
      <c r="AN12017" s="61"/>
      <c r="AO12017" s="171"/>
      <c r="AP12017" s="61"/>
      <c r="AQ12017" s="61"/>
      <c r="AR12017" s="61"/>
      <c r="AS12017" s="61"/>
      <c r="AT12017" s="61"/>
      <c r="AU12017" s="61"/>
      <c r="AV12017" s="61"/>
      <c r="AW12017" s="61"/>
      <c r="AX12017" s="61"/>
      <c r="AY12017" s="61"/>
      <c r="AZ12017" s="61"/>
      <c r="BA12017" s="61"/>
    </row>
    <row r="12018" spans="39:53" x14ac:dyDescent="0.2">
      <c r="AM12018" s="61"/>
      <c r="AN12018" s="61"/>
      <c r="AO12018" s="171"/>
      <c r="AP12018" s="61"/>
      <c r="AQ12018" s="61"/>
      <c r="AR12018" s="61"/>
      <c r="AS12018" s="61"/>
      <c r="AT12018" s="61"/>
      <c r="AU12018" s="61"/>
      <c r="AV12018" s="61"/>
      <c r="AW12018" s="61"/>
      <c r="AX12018" s="61"/>
      <c r="AY12018" s="61"/>
      <c r="AZ12018" s="61"/>
      <c r="BA12018" s="61"/>
    </row>
    <row r="12019" spans="39:53" x14ac:dyDescent="0.2">
      <c r="AM12019" s="61"/>
      <c r="AN12019" s="61"/>
      <c r="AO12019" s="171"/>
      <c r="AP12019" s="61"/>
      <c r="AQ12019" s="61"/>
      <c r="AR12019" s="61"/>
      <c r="AS12019" s="61"/>
      <c r="AT12019" s="61"/>
      <c r="AU12019" s="61"/>
      <c r="AV12019" s="61"/>
      <c r="AW12019" s="61"/>
      <c r="AX12019" s="61"/>
      <c r="AY12019" s="61"/>
      <c r="AZ12019" s="61"/>
      <c r="BA12019" s="61"/>
    </row>
    <row r="12020" spans="39:53" x14ac:dyDescent="0.2">
      <c r="AM12020" s="61"/>
      <c r="AN12020" s="61"/>
      <c r="AO12020" s="171"/>
      <c r="AP12020" s="61"/>
      <c r="AQ12020" s="61"/>
      <c r="AR12020" s="61"/>
      <c r="AS12020" s="61"/>
      <c r="AT12020" s="61"/>
      <c r="AU12020" s="61"/>
      <c r="AV12020" s="61"/>
      <c r="AW12020" s="61"/>
      <c r="AX12020" s="61"/>
      <c r="AY12020" s="61"/>
      <c r="AZ12020" s="61"/>
      <c r="BA12020" s="61"/>
    </row>
    <row r="12021" spans="39:53" x14ac:dyDescent="0.2">
      <c r="AM12021" s="61"/>
      <c r="AN12021" s="61"/>
      <c r="AO12021" s="171"/>
      <c r="AP12021" s="61"/>
      <c r="AQ12021" s="61"/>
      <c r="AR12021" s="61"/>
      <c r="AS12021" s="61"/>
      <c r="AT12021" s="61"/>
      <c r="AU12021" s="61"/>
      <c r="AV12021" s="61"/>
      <c r="AW12021" s="61"/>
      <c r="AX12021" s="61"/>
      <c r="AY12021" s="61"/>
      <c r="AZ12021" s="61"/>
      <c r="BA12021" s="61"/>
    </row>
    <row r="12022" spans="39:53" x14ac:dyDescent="0.2">
      <c r="AM12022" s="61"/>
      <c r="AN12022" s="61"/>
      <c r="AO12022" s="171"/>
      <c r="AP12022" s="61"/>
      <c r="AQ12022" s="61"/>
      <c r="AR12022" s="61"/>
      <c r="AS12022" s="61"/>
      <c r="AT12022" s="61"/>
      <c r="AU12022" s="61"/>
      <c r="AV12022" s="61"/>
      <c r="AW12022" s="61"/>
      <c r="AX12022" s="61"/>
      <c r="AY12022" s="61"/>
      <c r="AZ12022" s="61"/>
      <c r="BA12022" s="61"/>
    </row>
    <row r="12023" spans="39:53" x14ac:dyDescent="0.2">
      <c r="AM12023" s="61"/>
      <c r="AN12023" s="61"/>
      <c r="AO12023" s="171"/>
      <c r="AP12023" s="61"/>
      <c r="AQ12023" s="61"/>
      <c r="AR12023" s="61"/>
      <c r="AS12023" s="61"/>
      <c r="AT12023" s="61"/>
      <c r="AU12023" s="61"/>
      <c r="AV12023" s="61"/>
      <c r="AW12023" s="61"/>
      <c r="AX12023" s="61"/>
      <c r="AY12023" s="61"/>
      <c r="AZ12023" s="61"/>
      <c r="BA12023" s="61"/>
    </row>
    <row r="12024" spans="39:53" x14ac:dyDescent="0.2">
      <c r="AM12024" s="61"/>
      <c r="AN12024" s="61"/>
      <c r="AO12024" s="171"/>
      <c r="AP12024" s="61"/>
      <c r="AQ12024" s="61"/>
      <c r="AR12024" s="61"/>
      <c r="AS12024" s="61"/>
      <c r="AT12024" s="61"/>
      <c r="AU12024" s="61"/>
      <c r="AV12024" s="61"/>
      <c r="AW12024" s="61"/>
      <c r="AX12024" s="61"/>
      <c r="AY12024" s="61"/>
      <c r="AZ12024" s="61"/>
      <c r="BA12024" s="61"/>
    </row>
    <row r="12025" spans="39:53" x14ac:dyDescent="0.2">
      <c r="AM12025" s="61"/>
      <c r="AN12025" s="61"/>
      <c r="AO12025" s="171"/>
      <c r="AP12025" s="61"/>
      <c r="AQ12025" s="61"/>
      <c r="AR12025" s="61"/>
      <c r="AS12025" s="61"/>
      <c r="AT12025" s="61"/>
      <c r="AU12025" s="61"/>
      <c r="AV12025" s="61"/>
      <c r="AW12025" s="61"/>
      <c r="AX12025" s="61"/>
      <c r="AY12025" s="61"/>
      <c r="AZ12025" s="61"/>
      <c r="BA12025" s="61"/>
    </row>
    <row r="12026" spans="39:53" x14ac:dyDescent="0.2">
      <c r="AM12026" s="61"/>
      <c r="AN12026" s="61"/>
      <c r="AO12026" s="171"/>
      <c r="AP12026" s="61"/>
      <c r="AQ12026" s="61"/>
      <c r="AR12026" s="61"/>
      <c r="AS12026" s="61"/>
      <c r="AT12026" s="61"/>
      <c r="AU12026" s="61"/>
      <c r="AV12026" s="61"/>
      <c r="AW12026" s="61"/>
      <c r="AX12026" s="61"/>
      <c r="AY12026" s="61"/>
      <c r="AZ12026" s="61"/>
      <c r="BA12026" s="61"/>
    </row>
    <row r="12027" spans="39:53" x14ac:dyDescent="0.2">
      <c r="AM12027" s="61"/>
      <c r="AN12027" s="61"/>
      <c r="AO12027" s="171"/>
      <c r="AP12027" s="61"/>
      <c r="AQ12027" s="61"/>
      <c r="AR12027" s="61"/>
      <c r="AS12027" s="61"/>
      <c r="AT12027" s="61"/>
      <c r="AU12027" s="61"/>
      <c r="AV12027" s="61"/>
      <c r="AW12027" s="61"/>
      <c r="AX12027" s="61"/>
      <c r="AY12027" s="61"/>
      <c r="AZ12027" s="61"/>
      <c r="BA12027" s="61"/>
    </row>
    <row r="12028" spans="39:53" x14ac:dyDescent="0.2">
      <c r="AM12028" s="61"/>
      <c r="AN12028" s="61"/>
      <c r="AO12028" s="171"/>
      <c r="AP12028" s="61"/>
      <c r="AQ12028" s="61"/>
      <c r="AR12028" s="61"/>
      <c r="AS12028" s="61"/>
      <c r="AT12028" s="61"/>
      <c r="AU12028" s="61"/>
      <c r="AV12028" s="61"/>
      <c r="AW12028" s="61"/>
      <c r="AX12028" s="61"/>
      <c r="AY12028" s="61"/>
      <c r="AZ12028" s="61"/>
      <c r="BA12028" s="61"/>
    </row>
    <row r="12029" spans="39:53" x14ac:dyDescent="0.2">
      <c r="AM12029" s="61"/>
      <c r="AN12029" s="61"/>
      <c r="AO12029" s="171"/>
      <c r="AP12029" s="61"/>
      <c r="AQ12029" s="61"/>
      <c r="AR12029" s="61"/>
      <c r="AS12029" s="61"/>
      <c r="AT12029" s="61"/>
      <c r="AU12029" s="61"/>
      <c r="AV12029" s="61"/>
      <c r="AW12029" s="61"/>
      <c r="AX12029" s="61"/>
      <c r="AY12029" s="61"/>
      <c r="AZ12029" s="61"/>
      <c r="BA12029" s="61"/>
    </row>
    <row r="12030" spans="39:53" x14ac:dyDescent="0.2">
      <c r="AM12030" s="61"/>
      <c r="AN12030" s="61"/>
      <c r="AO12030" s="171"/>
      <c r="AP12030" s="61"/>
      <c r="AQ12030" s="61"/>
      <c r="AR12030" s="61"/>
      <c r="AS12030" s="61"/>
      <c r="AT12030" s="61"/>
      <c r="AU12030" s="61"/>
      <c r="AV12030" s="61"/>
      <c r="AW12030" s="61"/>
      <c r="AX12030" s="61"/>
      <c r="AY12030" s="61"/>
      <c r="AZ12030" s="61"/>
      <c r="BA12030" s="61"/>
    </row>
    <row r="12031" spans="39:53" x14ac:dyDescent="0.2">
      <c r="AM12031" s="61"/>
      <c r="AN12031" s="61"/>
      <c r="AO12031" s="171"/>
      <c r="AP12031" s="61"/>
      <c r="AQ12031" s="61"/>
      <c r="AR12031" s="61"/>
      <c r="AS12031" s="61"/>
      <c r="AT12031" s="61"/>
      <c r="AU12031" s="61"/>
      <c r="AV12031" s="61"/>
      <c r="AW12031" s="61"/>
      <c r="AX12031" s="61"/>
      <c r="AY12031" s="61"/>
      <c r="AZ12031" s="61"/>
      <c r="BA12031" s="61"/>
    </row>
    <row r="12032" spans="39:53" x14ac:dyDescent="0.2">
      <c r="AM12032" s="61"/>
      <c r="AN12032" s="61"/>
      <c r="AO12032" s="171"/>
      <c r="AP12032" s="61"/>
      <c r="AQ12032" s="61"/>
      <c r="AR12032" s="61"/>
      <c r="AS12032" s="61"/>
      <c r="AT12032" s="61"/>
      <c r="AU12032" s="61"/>
      <c r="AV12032" s="61"/>
      <c r="AW12032" s="61"/>
      <c r="AX12032" s="61"/>
      <c r="AY12032" s="61"/>
      <c r="AZ12032" s="61"/>
      <c r="BA12032" s="61"/>
    </row>
    <row r="12033" spans="39:53" x14ac:dyDescent="0.2">
      <c r="AM12033" s="61"/>
      <c r="AN12033" s="61"/>
      <c r="AO12033" s="171"/>
      <c r="AP12033" s="61"/>
      <c r="AQ12033" s="61"/>
      <c r="AR12033" s="61"/>
      <c r="AS12033" s="61"/>
      <c r="AT12033" s="61"/>
      <c r="AU12033" s="61"/>
      <c r="AV12033" s="61"/>
      <c r="AW12033" s="61"/>
      <c r="AX12033" s="61"/>
      <c r="AY12033" s="61"/>
      <c r="AZ12033" s="61"/>
      <c r="BA12033" s="61"/>
    </row>
    <row r="12034" spans="39:53" x14ac:dyDescent="0.2">
      <c r="AM12034" s="61"/>
      <c r="AN12034" s="61"/>
      <c r="AO12034" s="171"/>
      <c r="AP12034" s="61"/>
      <c r="AQ12034" s="61"/>
      <c r="AR12034" s="61"/>
      <c r="AS12034" s="61"/>
      <c r="AT12034" s="61"/>
      <c r="AU12034" s="61"/>
      <c r="AV12034" s="61"/>
      <c r="AW12034" s="61"/>
      <c r="AX12034" s="61"/>
      <c r="AY12034" s="61"/>
      <c r="AZ12034" s="61"/>
      <c r="BA12034" s="61"/>
    </row>
    <row r="12035" spans="39:53" x14ac:dyDescent="0.2">
      <c r="AM12035" s="61"/>
      <c r="AN12035" s="61"/>
      <c r="AO12035" s="171"/>
      <c r="AP12035" s="61"/>
      <c r="AQ12035" s="61"/>
      <c r="AR12035" s="61"/>
      <c r="AS12035" s="61"/>
      <c r="AT12035" s="61"/>
      <c r="AU12035" s="61"/>
      <c r="AV12035" s="61"/>
      <c r="AW12035" s="61"/>
      <c r="AX12035" s="61"/>
      <c r="AY12035" s="61"/>
      <c r="AZ12035" s="61"/>
      <c r="BA12035" s="61"/>
    </row>
    <row r="12036" spans="39:53" x14ac:dyDescent="0.2">
      <c r="AM12036" s="61"/>
      <c r="AN12036" s="61"/>
      <c r="AO12036" s="171"/>
      <c r="AP12036" s="61"/>
      <c r="AQ12036" s="61"/>
      <c r="AR12036" s="61"/>
      <c r="AS12036" s="61"/>
      <c r="AT12036" s="61"/>
      <c r="AU12036" s="61"/>
      <c r="AV12036" s="61"/>
      <c r="AW12036" s="61"/>
      <c r="AX12036" s="61"/>
      <c r="AY12036" s="61"/>
      <c r="AZ12036" s="61"/>
      <c r="BA12036" s="61"/>
    </row>
    <row r="12037" spans="39:53" x14ac:dyDescent="0.2">
      <c r="AM12037" s="61"/>
      <c r="AN12037" s="61"/>
      <c r="AO12037" s="171"/>
      <c r="AP12037" s="61"/>
      <c r="AQ12037" s="61"/>
      <c r="AR12037" s="61"/>
      <c r="AS12037" s="61"/>
      <c r="AT12037" s="61"/>
      <c r="AU12037" s="61"/>
      <c r="AV12037" s="61"/>
      <c r="AW12037" s="61"/>
      <c r="AX12037" s="61"/>
      <c r="AY12037" s="61"/>
      <c r="AZ12037" s="61"/>
      <c r="BA12037" s="61"/>
    </row>
    <row r="12038" spans="39:53" x14ac:dyDescent="0.2">
      <c r="AM12038" s="61"/>
      <c r="AN12038" s="61"/>
      <c r="AO12038" s="171"/>
      <c r="AP12038" s="61"/>
      <c r="AQ12038" s="61"/>
      <c r="AR12038" s="61"/>
      <c r="AS12038" s="61"/>
      <c r="AT12038" s="61"/>
      <c r="AU12038" s="61"/>
      <c r="AV12038" s="61"/>
      <c r="AW12038" s="61"/>
      <c r="AX12038" s="61"/>
      <c r="AY12038" s="61"/>
      <c r="AZ12038" s="61"/>
      <c r="BA12038" s="61"/>
    </row>
    <row r="12039" spans="39:53" x14ac:dyDescent="0.2">
      <c r="AM12039" s="61"/>
      <c r="AN12039" s="61"/>
      <c r="AO12039" s="171"/>
      <c r="AP12039" s="61"/>
      <c r="AQ12039" s="61"/>
      <c r="AR12039" s="61"/>
      <c r="AS12039" s="61"/>
      <c r="AT12039" s="61"/>
      <c r="AU12039" s="61"/>
      <c r="AV12039" s="61"/>
      <c r="AW12039" s="61"/>
      <c r="AX12039" s="61"/>
      <c r="AY12039" s="61"/>
      <c r="AZ12039" s="61"/>
      <c r="BA12039" s="61"/>
    </row>
    <row r="12040" spans="39:53" x14ac:dyDescent="0.2">
      <c r="AM12040" s="61"/>
      <c r="AN12040" s="61"/>
      <c r="AO12040" s="171"/>
      <c r="AP12040" s="61"/>
      <c r="AQ12040" s="61"/>
      <c r="AR12040" s="61"/>
      <c r="AS12040" s="61"/>
      <c r="AT12040" s="61"/>
      <c r="AU12040" s="61"/>
      <c r="AV12040" s="61"/>
      <c r="AW12040" s="61"/>
      <c r="AX12040" s="61"/>
      <c r="AY12040" s="61"/>
      <c r="AZ12040" s="61"/>
      <c r="BA12040" s="61"/>
    </row>
    <row r="12041" spans="39:53" x14ac:dyDescent="0.2">
      <c r="AM12041" s="61"/>
      <c r="AN12041" s="61"/>
      <c r="AO12041" s="171"/>
      <c r="AP12041" s="61"/>
      <c r="AQ12041" s="61"/>
      <c r="AR12041" s="61"/>
      <c r="AS12041" s="61"/>
      <c r="AT12041" s="61"/>
      <c r="AU12041" s="61"/>
      <c r="AV12041" s="61"/>
      <c r="AW12041" s="61"/>
      <c r="AX12041" s="61"/>
      <c r="AY12041" s="61"/>
      <c r="AZ12041" s="61"/>
      <c r="BA12041" s="61"/>
    </row>
    <row r="12042" spans="39:53" x14ac:dyDescent="0.2">
      <c r="AM12042" s="61"/>
      <c r="AN12042" s="61"/>
      <c r="AO12042" s="171"/>
      <c r="AP12042" s="61"/>
      <c r="AQ12042" s="61"/>
      <c r="AR12042" s="61"/>
      <c r="AS12042" s="61"/>
      <c r="AT12042" s="61"/>
      <c r="AU12042" s="61"/>
      <c r="AV12042" s="61"/>
      <c r="AW12042" s="61"/>
      <c r="AX12042" s="61"/>
      <c r="AY12042" s="61"/>
      <c r="AZ12042" s="61"/>
      <c r="BA12042" s="61"/>
    </row>
    <row r="12043" spans="39:53" x14ac:dyDescent="0.2">
      <c r="AM12043" s="61"/>
      <c r="AN12043" s="61"/>
      <c r="AO12043" s="171"/>
      <c r="AP12043" s="61"/>
      <c r="AQ12043" s="61"/>
      <c r="AR12043" s="61"/>
      <c r="AS12043" s="61"/>
      <c r="AT12043" s="61"/>
      <c r="AU12043" s="61"/>
      <c r="AV12043" s="61"/>
      <c r="AW12043" s="61"/>
      <c r="AX12043" s="61"/>
      <c r="AY12043" s="61"/>
      <c r="AZ12043" s="61"/>
      <c r="BA12043" s="61"/>
    </row>
    <row r="12044" spans="39:53" x14ac:dyDescent="0.2">
      <c r="AM12044" s="61"/>
      <c r="AN12044" s="61"/>
      <c r="AO12044" s="171"/>
      <c r="AP12044" s="61"/>
      <c r="AQ12044" s="61"/>
      <c r="AR12044" s="61"/>
      <c r="AS12044" s="61"/>
      <c r="AT12044" s="61"/>
      <c r="AU12044" s="61"/>
      <c r="AV12044" s="61"/>
      <c r="AW12044" s="61"/>
      <c r="AX12044" s="61"/>
      <c r="AY12044" s="61"/>
      <c r="AZ12044" s="61"/>
      <c r="BA12044" s="61"/>
    </row>
    <row r="12045" spans="39:53" x14ac:dyDescent="0.2">
      <c r="AM12045" s="61"/>
      <c r="AN12045" s="61"/>
      <c r="AO12045" s="171"/>
      <c r="AP12045" s="61"/>
      <c r="AQ12045" s="61"/>
      <c r="AR12045" s="61"/>
      <c r="AS12045" s="61"/>
      <c r="AT12045" s="61"/>
      <c r="AU12045" s="61"/>
      <c r="AV12045" s="61"/>
      <c r="AW12045" s="61"/>
      <c r="AX12045" s="61"/>
      <c r="AY12045" s="61"/>
      <c r="AZ12045" s="61"/>
      <c r="BA12045" s="61"/>
    </row>
    <row r="12046" spans="39:53" x14ac:dyDescent="0.2">
      <c r="AM12046" s="61"/>
      <c r="AN12046" s="61"/>
      <c r="AO12046" s="171"/>
      <c r="AP12046" s="61"/>
      <c r="AQ12046" s="61"/>
      <c r="AR12046" s="61"/>
      <c r="AS12046" s="61"/>
      <c r="AT12046" s="61"/>
      <c r="AU12046" s="61"/>
      <c r="AV12046" s="61"/>
      <c r="AW12046" s="61"/>
      <c r="AX12046" s="61"/>
      <c r="AY12046" s="61"/>
      <c r="AZ12046" s="61"/>
      <c r="BA12046" s="61"/>
    </row>
    <row r="12047" spans="39:53" x14ac:dyDescent="0.2">
      <c r="AM12047" s="61"/>
      <c r="AN12047" s="61"/>
      <c r="AO12047" s="171"/>
      <c r="AP12047" s="61"/>
      <c r="AQ12047" s="61"/>
      <c r="AR12047" s="61"/>
      <c r="AS12047" s="61"/>
      <c r="AT12047" s="61"/>
      <c r="AU12047" s="61"/>
      <c r="AV12047" s="61"/>
      <c r="AW12047" s="61"/>
      <c r="AX12047" s="61"/>
      <c r="AY12047" s="61"/>
      <c r="AZ12047" s="61"/>
      <c r="BA12047" s="61"/>
    </row>
    <row r="12048" spans="39:53" x14ac:dyDescent="0.2">
      <c r="AM12048" s="61"/>
      <c r="AN12048" s="61"/>
      <c r="AO12048" s="171"/>
      <c r="AP12048" s="61"/>
      <c r="AQ12048" s="61"/>
      <c r="AR12048" s="61"/>
      <c r="AS12048" s="61"/>
      <c r="AT12048" s="61"/>
      <c r="AU12048" s="61"/>
      <c r="AV12048" s="61"/>
      <c r="AW12048" s="61"/>
      <c r="AX12048" s="61"/>
      <c r="AY12048" s="61"/>
      <c r="AZ12048" s="61"/>
      <c r="BA12048" s="61"/>
    </row>
    <row r="12049" spans="39:53" x14ac:dyDescent="0.2">
      <c r="AM12049" s="61"/>
      <c r="AN12049" s="61"/>
      <c r="AO12049" s="171"/>
      <c r="AP12049" s="61"/>
      <c r="AQ12049" s="61"/>
      <c r="AR12049" s="61"/>
      <c r="AS12049" s="61"/>
      <c r="AT12049" s="61"/>
      <c r="AU12049" s="61"/>
      <c r="AV12049" s="61"/>
      <c r="AW12049" s="61"/>
      <c r="AX12049" s="61"/>
      <c r="AY12049" s="61"/>
      <c r="AZ12049" s="61"/>
      <c r="BA12049" s="61"/>
    </row>
    <row r="12050" spans="39:53" x14ac:dyDescent="0.2">
      <c r="AM12050" s="61"/>
      <c r="AN12050" s="61"/>
      <c r="AO12050" s="171"/>
      <c r="AP12050" s="61"/>
      <c r="AQ12050" s="61"/>
      <c r="AR12050" s="61"/>
      <c r="AS12050" s="61"/>
      <c r="AT12050" s="61"/>
      <c r="AU12050" s="61"/>
      <c r="AV12050" s="61"/>
      <c r="AW12050" s="61"/>
      <c r="AX12050" s="61"/>
      <c r="AY12050" s="61"/>
      <c r="AZ12050" s="61"/>
      <c r="BA12050" s="61"/>
    </row>
    <row r="12051" spans="39:53" x14ac:dyDescent="0.2">
      <c r="AM12051" s="61"/>
      <c r="AN12051" s="61"/>
      <c r="AO12051" s="171"/>
      <c r="AP12051" s="61"/>
      <c r="AQ12051" s="61"/>
      <c r="AR12051" s="61"/>
      <c r="AS12051" s="61"/>
      <c r="AT12051" s="61"/>
      <c r="AU12051" s="61"/>
      <c r="AV12051" s="61"/>
      <c r="AW12051" s="61"/>
      <c r="AX12051" s="61"/>
      <c r="AY12051" s="61"/>
      <c r="AZ12051" s="61"/>
      <c r="BA12051" s="61"/>
    </row>
    <row r="12052" spans="39:53" x14ac:dyDescent="0.2">
      <c r="AM12052" s="61"/>
      <c r="AN12052" s="61"/>
      <c r="AO12052" s="171"/>
      <c r="AP12052" s="61"/>
      <c r="AQ12052" s="61"/>
      <c r="AR12052" s="61"/>
      <c r="AS12052" s="61"/>
      <c r="AT12052" s="61"/>
      <c r="AU12052" s="61"/>
      <c r="AV12052" s="61"/>
      <c r="AW12052" s="61"/>
      <c r="AX12052" s="61"/>
      <c r="AY12052" s="61"/>
      <c r="AZ12052" s="61"/>
      <c r="BA12052" s="61"/>
    </row>
    <row r="12053" spans="39:53" x14ac:dyDescent="0.2">
      <c r="AM12053" s="61"/>
      <c r="AN12053" s="61"/>
      <c r="AO12053" s="171"/>
      <c r="AP12053" s="61"/>
      <c r="AQ12053" s="61"/>
      <c r="AR12053" s="61"/>
      <c r="AS12053" s="61"/>
      <c r="AT12053" s="61"/>
      <c r="AU12053" s="61"/>
      <c r="AV12053" s="61"/>
      <c r="AW12053" s="61"/>
      <c r="AX12053" s="61"/>
      <c r="AY12053" s="61"/>
      <c r="AZ12053" s="61"/>
      <c r="BA12053" s="61"/>
    </row>
    <row r="12054" spans="39:53" x14ac:dyDescent="0.2">
      <c r="AM12054" s="61"/>
      <c r="AN12054" s="61"/>
      <c r="AO12054" s="171"/>
      <c r="AP12054" s="61"/>
      <c r="AQ12054" s="61"/>
      <c r="AR12054" s="61"/>
      <c r="AS12054" s="61"/>
      <c r="AT12054" s="61"/>
      <c r="AU12054" s="61"/>
      <c r="AV12054" s="61"/>
      <c r="AW12054" s="61"/>
      <c r="AX12054" s="61"/>
      <c r="AY12054" s="61"/>
      <c r="AZ12054" s="61"/>
      <c r="BA12054" s="61"/>
    </row>
    <row r="12055" spans="39:53" x14ac:dyDescent="0.2">
      <c r="AM12055" s="61"/>
      <c r="AN12055" s="61"/>
      <c r="AO12055" s="171"/>
      <c r="AP12055" s="61"/>
      <c r="AQ12055" s="61"/>
      <c r="AR12055" s="61"/>
      <c r="AS12055" s="61"/>
      <c r="AT12055" s="61"/>
      <c r="AU12055" s="61"/>
      <c r="AV12055" s="61"/>
      <c r="AW12055" s="61"/>
      <c r="AX12055" s="61"/>
      <c r="AY12055" s="61"/>
      <c r="AZ12055" s="61"/>
      <c r="BA12055" s="61"/>
    </row>
    <row r="12056" spans="39:53" x14ac:dyDescent="0.2">
      <c r="AM12056" s="61"/>
      <c r="AN12056" s="61"/>
      <c r="AO12056" s="171"/>
      <c r="AP12056" s="61"/>
      <c r="AQ12056" s="61"/>
      <c r="AR12056" s="61"/>
      <c r="AS12056" s="61"/>
      <c r="AT12056" s="61"/>
      <c r="AU12056" s="61"/>
      <c r="AV12056" s="61"/>
      <c r="AW12056" s="61"/>
      <c r="AX12056" s="61"/>
      <c r="AY12056" s="61"/>
      <c r="AZ12056" s="61"/>
      <c r="BA12056" s="61"/>
    </row>
    <row r="12057" spans="39:53" x14ac:dyDescent="0.2">
      <c r="AM12057" s="61"/>
      <c r="AN12057" s="61"/>
      <c r="AO12057" s="171"/>
      <c r="AP12057" s="61"/>
      <c r="AQ12057" s="61"/>
      <c r="AR12057" s="61"/>
      <c r="AS12057" s="61"/>
      <c r="AT12057" s="61"/>
      <c r="AU12057" s="61"/>
      <c r="AV12057" s="61"/>
      <c r="AW12057" s="61"/>
      <c r="AX12057" s="61"/>
      <c r="AY12057" s="61"/>
      <c r="AZ12057" s="61"/>
      <c r="BA12057" s="61"/>
    </row>
    <row r="12058" spans="39:53" x14ac:dyDescent="0.2">
      <c r="AM12058" s="61"/>
      <c r="AN12058" s="61"/>
      <c r="AO12058" s="171"/>
      <c r="AP12058" s="61"/>
      <c r="AQ12058" s="61"/>
      <c r="AR12058" s="61"/>
      <c r="AS12058" s="61"/>
      <c r="AT12058" s="61"/>
      <c r="AU12058" s="61"/>
      <c r="AV12058" s="61"/>
      <c r="AW12058" s="61"/>
      <c r="AX12058" s="61"/>
      <c r="AY12058" s="61"/>
      <c r="AZ12058" s="61"/>
      <c r="BA12058" s="61"/>
    </row>
    <row r="12059" spans="39:53" x14ac:dyDescent="0.2">
      <c r="AM12059" s="61"/>
      <c r="AN12059" s="61"/>
      <c r="AO12059" s="171"/>
      <c r="AP12059" s="61"/>
      <c r="AQ12059" s="61"/>
      <c r="AR12059" s="61"/>
      <c r="AS12059" s="61"/>
      <c r="AT12059" s="61"/>
      <c r="AU12059" s="61"/>
      <c r="AV12059" s="61"/>
      <c r="AW12059" s="61"/>
      <c r="AX12059" s="61"/>
      <c r="AY12059" s="61"/>
      <c r="AZ12059" s="61"/>
      <c r="BA12059" s="61"/>
    </row>
    <row r="12060" spans="39:53" x14ac:dyDescent="0.2">
      <c r="AM12060" s="61"/>
      <c r="AN12060" s="61"/>
      <c r="AO12060" s="171"/>
      <c r="AP12060" s="61"/>
      <c r="AQ12060" s="61"/>
      <c r="AR12060" s="61"/>
      <c r="AS12060" s="61"/>
      <c r="AT12060" s="61"/>
      <c r="AU12060" s="61"/>
      <c r="AV12060" s="61"/>
      <c r="AW12060" s="61"/>
      <c r="AX12060" s="61"/>
      <c r="AY12060" s="61"/>
      <c r="AZ12060" s="61"/>
      <c r="BA12060" s="61"/>
    </row>
    <row r="12061" spans="39:53" x14ac:dyDescent="0.2">
      <c r="AM12061" s="61"/>
      <c r="AN12061" s="61"/>
      <c r="AO12061" s="171"/>
      <c r="AP12061" s="61"/>
      <c r="AQ12061" s="61"/>
      <c r="AR12061" s="61"/>
      <c r="AS12061" s="61"/>
      <c r="AT12061" s="61"/>
      <c r="AU12061" s="61"/>
      <c r="AV12061" s="61"/>
      <c r="AW12061" s="61"/>
      <c r="AX12061" s="61"/>
      <c r="AY12061" s="61"/>
      <c r="AZ12061" s="61"/>
      <c r="BA12061" s="61"/>
    </row>
    <row r="12062" spans="39:53" x14ac:dyDescent="0.2">
      <c r="AM12062" s="61"/>
      <c r="AN12062" s="61"/>
      <c r="AO12062" s="171"/>
      <c r="AP12062" s="61"/>
      <c r="AQ12062" s="61"/>
      <c r="AR12062" s="61"/>
      <c r="AS12062" s="61"/>
      <c r="AT12062" s="61"/>
      <c r="AU12062" s="61"/>
      <c r="AV12062" s="61"/>
      <c r="AW12062" s="61"/>
      <c r="AX12062" s="61"/>
      <c r="AY12062" s="61"/>
      <c r="AZ12062" s="61"/>
      <c r="BA12062" s="61"/>
    </row>
    <row r="12063" spans="39:53" x14ac:dyDescent="0.2">
      <c r="AM12063" s="61"/>
      <c r="AN12063" s="61"/>
      <c r="AO12063" s="171"/>
      <c r="AP12063" s="61"/>
      <c r="AQ12063" s="61"/>
      <c r="AR12063" s="61"/>
      <c r="AS12063" s="61"/>
      <c r="AT12063" s="61"/>
      <c r="AU12063" s="61"/>
      <c r="AV12063" s="61"/>
      <c r="AW12063" s="61"/>
      <c r="AX12063" s="61"/>
      <c r="AY12063" s="61"/>
      <c r="AZ12063" s="61"/>
      <c r="BA12063" s="61"/>
    </row>
    <row r="12064" spans="39:53" x14ac:dyDescent="0.2">
      <c r="AM12064" s="61"/>
      <c r="AN12064" s="61"/>
      <c r="AO12064" s="171"/>
      <c r="AP12064" s="61"/>
      <c r="AQ12064" s="61"/>
      <c r="AR12064" s="61"/>
      <c r="AS12064" s="61"/>
      <c r="AT12064" s="61"/>
      <c r="AU12064" s="61"/>
      <c r="AV12064" s="61"/>
      <c r="AW12064" s="61"/>
      <c r="AX12064" s="61"/>
      <c r="AY12064" s="61"/>
      <c r="AZ12064" s="61"/>
      <c r="BA12064" s="61"/>
    </row>
    <row r="12065" spans="39:53" x14ac:dyDescent="0.2">
      <c r="AM12065" s="61"/>
      <c r="AN12065" s="61"/>
      <c r="AO12065" s="171"/>
      <c r="AP12065" s="61"/>
      <c r="AQ12065" s="61"/>
      <c r="AR12065" s="61"/>
      <c r="AS12065" s="61"/>
      <c r="AT12065" s="61"/>
      <c r="AU12065" s="61"/>
      <c r="AV12065" s="61"/>
      <c r="AW12065" s="61"/>
      <c r="AX12065" s="61"/>
      <c r="AY12065" s="61"/>
      <c r="AZ12065" s="61"/>
      <c r="BA12065" s="61"/>
    </row>
    <row r="12066" spans="39:53" x14ac:dyDescent="0.2">
      <c r="AM12066" s="61"/>
      <c r="AN12066" s="61"/>
      <c r="AO12066" s="171"/>
      <c r="AP12066" s="61"/>
      <c r="AQ12066" s="61"/>
      <c r="AR12066" s="61"/>
      <c r="AS12066" s="61"/>
      <c r="AT12066" s="61"/>
      <c r="AU12066" s="61"/>
      <c r="AV12066" s="61"/>
      <c r="AW12066" s="61"/>
      <c r="AX12066" s="61"/>
      <c r="AY12066" s="61"/>
      <c r="AZ12066" s="61"/>
      <c r="BA12066" s="61"/>
    </row>
    <row r="12067" spans="39:53" x14ac:dyDescent="0.2">
      <c r="AM12067" s="61"/>
      <c r="AN12067" s="61"/>
      <c r="AO12067" s="171"/>
      <c r="AP12067" s="61"/>
      <c r="AQ12067" s="61"/>
      <c r="AR12067" s="61"/>
      <c r="AS12067" s="61"/>
      <c r="AT12067" s="61"/>
      <c r="AU12067" s="61"/>
      <c r="AV12067" s="61"/>
      <c r="AW12067" s="61"/>
      <c r="AX12067" s="61"/>
      <c r="AY12067" s="61"/>
      <c r="AZ12067" s="61"/>
      <c r="BA12067" s="61"/>
    </row>
    <row r="12068" spans="39:53" x14ac:dyDescent="0.2">
      <c r="AM12068" s="61"/>
      <c r="AN12068" s="61"/>
      <c r="AO12068" s="171"/>
      <c r="AP12068" s="61"/>
      <c r="AQ12068" s="61"/>
      <c r="AR12068" s="61"/>
      <c r="AS12068" s="61"/>
      <c r="AT12068" s="61"/>
      <c r="AU12068" s="61"/>
      <c r="AV12068" s="61"/>
      <c r="AW12068" s="61"/>
      <c r="AX12068" s="61"/>
      <c r="AY12068" s="61"/>
      <c r="AZ12068" s="61"/>
      <c r="BA12068" s="61"/>
    </row>
    <row r="12069" spans="39:53" x14ac:dyDescent="0.2">
      <c r="AM12069" s="61"/>
      <c r="AN12069" s="61"/>
      <c r="AO12069" s="171"/>
      <c r="AP12069" s="61"/>
      <c r="AQ12069" s="61"/>
      <c r="AR12069" s="61"/>
      <c r="AS12069" s="61"/>
      <c r="AT12069" s="61"/>
      <c r="AU12069" s="61"/>
      <c r="AV12069" s="61"/>
      <c r="AW12069" s="61"/>
      <c r="AX12069" s="61"/>
      <c r="AY12069" s="61"/>
      <c r="AZ12069" s="61"/>
      <c r="BA12069" s="61"/>
    </row>
    <row r="12070" spans="39:53" x14ac:dyDescent="0.2">
      <c r="AM12070" s="61"/>
      <c r="AN12070" s="61"/>
      <c r="AO12070" s="171"/>
      <c r="AP12070" s="61"/>
      <c r="AQ12070" s="61"/>
      <c r="AR12070" s="61"/>
      <c r="AS12070" s="61"/>
      <c r="AT12070" s="61"/>
      <c r="AU12070" s="61"/>
      <c r="AV12070" s="61"/>
      <c r="AW12070" s="61"/>
      <c r="AX12070" s="61"/>
      <c r="AY12070" s="61"/>
      <c r="AZ12070" s="61"/>
      <c r="BA12070" s="61"/>
    </row>
    <row r="12071" spans="39:53" x14ac:dyDescent="0.2">
      <c r="AM12071" s="61"/>
      <c r="AN12071" s="61"/>
      <c r="AO12071" s="171"/>
      <c r="AP12071" s="61"/>
      <c r="AQ12071" s="61"/>
      <c r="AR12071" s="61"/>
      <c r="AS12071" s="61"/>
      <c r="AT12071" s="61"/>
      <c r="AU12071" s="61"/>
      <c r="AV12071" s="61"/>
      <c r="AW12071" s="61"/>
      <c r="AX12071" s="61"/>
      <c r="AY12071" s="61"/>
      <c r="AZ12071" s="61"/>
      <c r="BA12071" s="61"/>
    </row>
    <row r="12072" spans="39:53" x14ac:dyDescent="0.2">
      <c r="AM12072" s="61"/>
      <c r="AN12072" s="61"/>
      <c r="AO12072" s="171"/>
      <c r="AP12072" s="61"/>
      <c r="AQ12072" s="61"/>
      <c r="AR12072" s="61"/>
      <c r="AS12072" s="61"/>
      <c r="AT12072" s="61"/>
      <c r="AU12072" s="61"/>
      <c r="AV12072" s="61"/>
      <c r="AW12072" s="61"/>
      <c r="AX12072" s="61"/>
      <c r="AY12072" s="61"/>
      <c r="AZ12072" s="61"/>
      <c r="BA12072" s="61"/>
    </row>
    <row r="12073" spans="39:53" x14ac:dyDescent="0.2">
      <c r="AM12073" s="61"/>
      <c r="AN12073" s="61"/>
      <c r="AO12073" s="171"/>
      <c r="AP12073" s="61"/>
      <c r="AQ12073" s="61"/>
      <c r="AR12073" s="61"/>
      <c r="AS12073" s="61"/>
      <c r="AT12073" s="61"/>
      <c r="AU12073" s="61"/>
      <c r="AV12073" s="61"/>
      <c r="AW12073" s="61"/>
      <c r="AX12073" s="61"/>
      <c r="AY12073" s="61"/>
      <c r="AZ12073" s="61"/>
      <c r="BA12073" s="61"/>
    </row>
    <row r="12074" spans="39:53" x14ac:dyDescent="0.2">
      <c r="AM12074" s="61"/>
      <c r="AN12074" s="61"/>
      <c r="AO12074" s="171"/>
      <c r="AP12074" s="61"/>
      <c r="AQ12074" s="61"/>
      <c r="AR12074" s="61"/>
      <c r="AS12074" s="61"/>
      <c r="AT12074" s="61"/>
      <c r="AU12074" s="61"/>
      <c r="AV12074" s="61"/>
      <c r="AW12074" s="61"/>
      <c r="AX12074" s="61"/>
      <c r="AY12074" s="61"/>
      <c r="AZ12074" s="61"/>
      <c r="BA12074" s="61"/>
    </row>
    <row r="12075" spans="39:53" x14ac:dyDescent="0.2">
      <c r="AM12075" s="61"/>
      <c r="AN12075" s="61"/>
      <c r="AO12075" s="171"/>
      <c r="AP12075" s="61"/>
      <c r="AQ12075" s="61"/>
      <c r="AR12075" s="61"/>
      <c r="AS12075" s="61"/>
      <c r="AT12075" s="61"/>
      <c r="AU12075" s="61"/>
      <c r="AV12075" s="61"/>
      <c r="AW12075" s="61"/>
      <c r="AX12075" s="61"/>
      <c r="AY12075" s="61"/>
      <c r="AZ12075" s="61"/>
      <c r="BA12075" s="61"/>
    </row>
    <row r="12076" spans="39:53" x14ac:dyDescent="0.2">
      <c r="AM12076" s="61"/>
      <c r="AN12076" s="61"/>
      <c r="AO12076" s="171"/>
      <c r="AP12076" s="61"/>
      <c r="AQ12076" s="61"/>
      <c r="AR12076" s="61"/>
      <c r="AS12076" s="61"/>
      <c r="AT12076" s="61"/>
      <c r="AU12076" s="61"/>
      <c r="AV12076" s="61"/>
      <c r="AW12076" s="61"/>
      <c r="AX12076" s="61"/>
      <c r="AY12076" s="61"/>
      <c r="AZ12076" s="61"/>
      <c r="BA12076" s="61"/>
    </row>
    <row r="12077" spans="39:53" x14ac:dyDescent="0.2">
      <c r="AM12077" s="61"/>
      <c r="AN12077" s="61"/>
      <c r="AO12077" s="171"/>
      <c r="AP12077" s="61"/>
      <c r="AQ12077" s="61"/>
      <c r="AR12077" s="61"/>
      <c r="AS12077" s="61"/>
      <c r="AT12077" s="61"/>
      <c r="AU12077" s="61"/>
      <c r="AV12077" s="61"/>
      <c r="AW12077" s="61"/>
      <c r="AX12077" s="61"/>
      <c r="AY12077" s="61"/>
      <c r="AZ12077" s="61"/>
      <c r="BA12077" s="61"/>
    </row>
    <row r="12078" spans="39:53" x14ac:dyDescent="0.2">
      <c r="AM12078" s="61"/>
      <c r="AN12078" s="61"/>
      <c r="AO12078" s="171"/>
      <c r="AP12078" s="61"/>
      <c r="AQ12078" s="61"/>
      <c r="AR12078" s="61"/>
      <c r="AS12078" s="61"/>
      <c r="AT12078" s="61"/>
      <c r="AU12078" s="61"/>
      <c r="AV12078" s="61"/>
      <c r="AW12078" s="61"/>
      <c r="AX12078" s="61"/>
      <c r="AY12078" s="61"/>
      <c r="AZ12078" s="61"/>
      <c r="BA12078" s="61"/>
    </row>
    <row r="12079" spans="39:53" x14ac:dyDescent="0.2">
      <c r="AM12079" s="61"/>
      <c r="AN12079" s="61"/>
      <c r="AO12079" s="171"/>
      <c r="AP12079" s="61"/>
      <c r="AQ12079" s="61"/>
      <c r="AR12079" s="61"/>
      <c r="AS12079" s="61"/>
      <c r="AT12079" s="61"/>
      <c r="AU12079" s="61"/>
      <c r="AV12079" s="61"/>
      <c r="AW12079" s="61"/>
      <c r="AX12079" s="61"/>
      <c r="AY12079" s="61"/>
      <c r="AZ12079" s="61"/>
      <c r="BA12079" s="61"/>
    </row>
    <row r="12080" spans="39:53" x14ac:dyDescent="0.2">
      <c r="AM12080" s="61"/>
      <c r="AN12080" s="61"/>
      <c r="AO12080" s="171"/>
      <c r="AP12080" s="61"/>
      <c r="AQ12080" s="61"/>
      <c r="AR12080" s="61"/>
      <c r="AS12080" s="61"/>
      <c r="AT12080" s="61"/>
      <c r="AU12080" s="61"/>
      <c r="AV12080" s="61"/>
      <c r="AW12080" s="61"/>
      <c r="AX12080" s="61"/>
      <c r="AY12080" s="61"/>
      <c r="AZ12080" s="61"/>
      <c r="BA12080" s="61"/>
    </row>
    <row r="12081" spans="39:53" x14ac:dyDescent="0.2">
      <c r="AM12081" s="61"/>
      <c r="AN12081" s="61"/>
      <c r="AO12081" s="171"/>
      <c r="AP12081" s="61"/>
      <c r="AQ12081" s="61"/>
      <c r="AR12081" s="61"/>
      <c r="AS12081" s="61"/>
      <c r="AT12081" s="61"/>
      <c r="AU12081" s="61"/>
      <c r="AV12081" s="61"/>
      <c r="AW12081" s="61"/>
      <c r="AX12081" s="61"/>
      <c r="AY12081" s="61"/>
      <c r="AZ12081" s="61"/>
      <c r="BA12081" s="61"/>
    </row>
    <row r="12082" spans="39:53" x14ac:dyDescent="0.2">
      <c r="AM12082" s="61"/>
      <c r="AN12082" s="61"/>
      <c r="AO12082" s="171"/>
      <c r="AP12082" s="61"/>
      <c r="AQ12082" s="61"/>
      <c r="AR12082" s="61"/>
      <c r="AS12082" s="61"/>
      <c r="AT12082" s="61"/>
      <c r="AU12082" s="61"/>
      <c r="AV12082" s="61"/>
      <c r="AW12082" s="61"/>
      <c r="AX12082" s="61"/>
      <c r="AY12082" s="61"/>
      <c r="AZ12082" s="61"/>
      <c r="BA12082" s="61"/>
    </row>
    <row r="12083" spans="39:53" x14ac:dyDescent="0.2">
      <c r="AM12083" s="61"/>
      <c r="AN12083" s="61"/>
      <c r="AO12083" s="171"/>
      <c r="AP12083" s="61"/>
      <c r="AQ12083" s="61"/>
      <c r="AR12083" s="61"/>
      <c r="AS12083" s="61"/>
      <c r="AT12083" s="61"/>
      <c r="AU12083" s="61"/>
      <c r="AV12083" s="61"/>
      <c r="AW12083" s="61"/>
      <c r="AX12083" s="61"/>
      <c r="AY12083" s="61"/>
      <c r="AZ12083" s="61"/>
      <c r="BA12083" s="61"/>
    </row>
    <row r="12084" spans="39:53" x14ac:dyDescent="0.2">
      <c r="AM12084" s="61"/>
      <c r="AN12084" s="61"/>
      <c r="AO12084" s="171"/>
      <c r="AP12084" s="61"/>
      <c r="AQ12084" s="61"/>
      <c r="AR12084" s="61"/>
      <c r="AS12084" s="61"/>
      <c r="AT12084" s="61"/>
      <c r="AU12084" s="61"/>
      <c r="AV12084" s="61"/>
      <c r="AW12084" s="61"/>
      <c r="AX12084" s="61"/>
      <c r="AY12084" s="61"/>
      <c r="AZ12084" s="61"/>
      <c r="BA12084" s="61"/>
    </row>
    <row r="12085" spans="39:53" x14ac:dyDescent="0.2">
      <c r="AM12085" s="61"/>
      <c r="AN12085" s="61"/>
      <c r="AO12085" s="171"/>
      <c r="AP12085" s="61"/>
      <c r="AQ12085" s="61"/>
      <c r="AR12085" s="61"/>
      <c r="AS12085" s="61"/>
      <c r="AT12085" s="61"/>
      <c r="AU12085" s="61"/>
      <c r="AV12085" s="61"/>
      <c r="AW12085" s="61"/>
      <c r="AX12085" s="61"/>
      <c r="AY12085" s="61"/>
      <c r="AZ12085" s="61"/>
      <c r="BA12085" s="61"/>
    </row>
    <row r="12086" spans="39:53" x14ac:dyDescent="0.2">
      <c r="AM12086" s="61"/>
      <c r="AN12086" s="61"/>
      <c r="AO12086" s="171"/>
      <c r="AP12086" s="61"/>
      <c r="AQ12086" s="61"/>
      <c r="AR12086" s="61"/>
      <c r="AS12086" s="61"/>
      <c r="AT12086" s="61"/>
      <c r="AU12086" s="61"/>
      <c r="AV12086" s="61"/>
      <c r="AW12086" s="61"/>
      <c r="AX12086" s="61"/>
      <c r="AY12086" s="61"/>
      <c r="AZ12086" s="61"/>
      <c r="BA12086" s="61"/>
    </row>
    <row r="12087" spans="39:53" x14ac:dyDescent="0.2">
      <c r="AM12087" s="61"/>
      <c r="AN12087" s="61"/>
      <c r="AO12087" s="171"/>
      <c r="AP12087" s="61"/>
      <c r="AQ12087" s="61"/>
      <c r="AR12087" s="61"/>
      <c r="AS12087" s="61"/>
      <c r="AT12087" s="61"/>
      <c r="AU12087" s="61"/>
      <c r="AV12087" s="61"/>
      <c r="AW12087" s="61"/>
      <c r="AX12087" s="61"/>
      <c r="AY12087" s="61"/>
      <c r="AZ12087" s="61"/>
      <c r="BA12087" s="61"/>
    </row>
    <row r="12088" spans="39:53" x14ac:dyDescent="0.2">
      <c r="AM12088" s="61"/>
      <c r="AN12088" s="61"/>
      <c r="AO12088" s="171"/>
      <c r="AP12088" s="61"/>
      <c r="AQ12088" s="61"/>
      <c r="AR12088" s="61"/>
      <c r="AS12088" s="61"/>
      <c r="AT12088" s="61"/>
      <c r="AU12088" s="61"/>
      <c r="AV12088" s="61"/>
      <c r="AW12088" s="61"/>
      <c r="AX12088" s="61"/>
      <c r="AY12088" s="61"/>
      <c r="AZ12088" s="61"/>
      <c r="BA12088" s="61"/>
    </row>
    <row r="12089" spans="39:53" x14ac:dyDescent="0.2">
      <c r="AM12089" s="61"/>
      <c r="AN12089" s="61"/>
      <c r="AO12089" s="171"/>
      <c r="AP12089" s="61"/>
      <c r="AQ12089" s="61"/>
      <c r="AR12089" s="61"/>
      <c r="AS12089" s="61"/>
      <c r="AT12089" s="61"/>
      <c r="AU12089" s="61"/>
      <c r="AV12089" s="61"/>
      <c r="AW12089" s="61"/>
      <c r="AX12089" s="61"/>
      <c r="AY12089" s="61"/>
      <c r="AZ12089" s="61"/>
      <c r="BA12089" s="61"/>
    </row>
    <row r="12090" spans="39:53" x14ac:dyDescent="0.2">
      <c r="AM12090" s="61"/>
      <c r="AN12090" s="61"/>
      <c r="AO12090" s="171"/>
      <c r="AP12090" s="61"/>
      <c r="AQ12090" s="61"/>
      <c r="AR12090" s="61"/>
      <c r="AS12090" s="61"/>
      <c r="AT12090" s="61"/>
      <c r="AU12090" s="61"/>
      <c r="AV12090" s="61"/>
      <c r="AW12090" s="61"/>
      <c r="AX12090" s="61"/>
      <c r="AY12090" s="61"/>
      <c r="AZ12090" s="61"/>
      <c r="BA12090" s="61"/>
    </row>
    <row r="12091" spans="39:53" x14ac:dyDescent="0.2">
      <c r="AM12091" s="61"/>
      <c r="AN12091" s="61"/>
      <c r="AO12091" s="171"/>
      <c r="AP12091" s="61"/>
      <c r="AQ12091" s="61"/>
      <c r="AR12091" s="61"/>
      <c r="AS12091" s="61"/>
      <c r="AT12091" s="61"/>
      <c r="AU12091" s="61"/>
      <c r="AV12091" s="61"/>
      <c r="AW12091" s="61"/>
      <c r="AX12091" s="61"/>
      <c r="AY12091" s="61"/>
      <c r="AZ12091" s="61"/>
      <c r="BA12091" s="61"/>
    </row>
    <row r="12092" spans="39:53" x14ac:dyDescent="0.2">
      <c r="AM12092" s="61"/>
      <c r="AN12092" s="61"/>
      <c r="AO12092" s="171"/>
      <c r="AP12092" s="61"/>
      <c r="AQ12092" s="61"/>
      <c r="AR12092" s="61"/>
      <c r="AS12092" s="61"/>
      <c r="AT12092" s="61"/>
      <c r="AU12092" s="61"/>
      <c r="AV12092" s="61"/>
      <c r="AW12092" s="61"/>
      <c r="AX12092" s="61"/>
      <c r="AY12092" s="61"/>
      <c r="AZ12092" s="61"/>
      <c r="BA12092" s="61"/>
    </row>
    <row r="12093" spans="39:53" x14ac:dyDescent="0.2">
      <c r="AM12093" s="61"/>
      <c r="AN12093" s="61"/>
      <c r="AO12093" s="171"/>
      <c r="AP12093" s="61"/>
      <c r="AQ12093" s="61"/>
      <c r="AR12093" s="61"/>
      <c r="AS12093" s="61"/>
      <c r="AT12093" s="61"/>
      <c r="AU12093" s="61"/>
      <c r="AV12093" s="61"/>
      <c r="AW12093" s="61"/>
      <c r="AX12093" s="61"/>
      <c r="AY12093" s="61"/>
      <c r="AZ12093" s="61"/>
      <c r="BA12093" s="61"/>
    </row>
    <row r="12094" spans="39:53" x14ac:dyDescent="0.2">
      <c r="AM12094" s="61"/>
      <c r="AN12094" s="61"/>
      <c r="AO12094" s="171"/>
      <c r="AP12094" s="61"/>
      <c r="AQ12094" s="61"/>
      <c r="AR12094" s="61"/>
      <c r="AS12094" s="61"/>
      <c r="AT12094" s="61"/>
      <c r="AU12094" s="61"/>
      <c r="AV12094" s="61"/>
      <c r="AW12094" s="61"/>
      <c r="AX12094" s="61"/>
      <c r="AY12094" s="61"/>
      <c r="AZ12094" s="61"/>
      <c r="BA12094" s="61"/>
    </row>
    <row r="12095" spans="39:53" x14ac:dyDescent="0.2">
      <c r="AM12095" s="61"/>
      <c r="AN12095" s="61"/>
      <c r="AO12095" s="171"/>
      <c r="AP12095" s="61"/>
      <c r="AQ12095" s="61"/>
      <c r="AR12095" s="61"/>
      <c r="AS12095" s="61"/>
      <c r="AT12095" s="61"/>
      <c r="AU12095" s="61"/>
      <c r="AV12095" s="61"/>
      <c r="AW12095" s="61"/>
      <c r="AX12095" s="61"/>
      <c r="AY12095" s="61"/>
      <c r="AZ12095" s="61"/>
      <c r="BA12095" s="61"/>
    </row>
    <row r="12096" spans="39:53" x14ac:dyDescent="0.2">
      <c r="AM12096" s="61"/>
      <c r="AN12096" s="61"/>
      <c r="AO12096" s="171"/>
      <c r="AP12096" s="61"/>
      <c r="AQ12096" s="61"/>
      <c r="AR12096" s="61"/>
      <c r="AS12096" s="61"/>
      <c r="AT12096" s="61"/>
      <c r="AU12096" s="61"/>
      <c r="AV12096" s="61"/>
      <c r="AW12096" s="61"/>
      <c r="AX12096" s="61"/>
      <c r="AY12096" s="61"/>
      <c r="AZ12096" s="61"/>
      <c r="BA12096" s="61"/>
    </row>
    <row r="12097" spans="39:53" x14ac:dyDescent="0.2">
      <c r="AM12097" s="61"/>
      <c r="AN12097" s="61"/>
      <c r="AO12097" s="171"/>
      <c r="AP12097" s="61"/>
      <c r="AQ12097" s="61"/>
      <c r="AR12097" s="61"/>
      <c r="AS12097" s="61"/>
      <c r="AT12097" s="61"/>
      <c r="AU12097" s="61"/>
      <c r="AV12097" s="61"/>
      <c r="AW12097" s="61"/>
      <c r="AX12097" s="61"/>
      <c r="AY12097" s="61"/>
      <c r="AZ12097" s="61"/>
      <c r="BA12097" s="61"/>
    </row>
    <row r="12098" spans="39:53" x14ac:dyDescent="0.2">
      <c r="AM12098" s="61"/>
      <c r="AN12098" s="61"/>
      <c r="AO12098" s="171"/>
      <c r="AP12098" s="61"/>
      <c r="AQ12098" s="61"/>
      <c r="AR12098" s="61"/>
      <c r="AS12098" s="61"/>
      <c r="AT12098" s="61"/>
      <c r="AU12098" s="61"/>
      <c r="AV12098" s="61"/>
      <c r="AW12098" s="61"/>
      <c r="AX12098" s="61"/>
      <c r="AY12098" s="61"/>
      <c r="AZ12098" s="61"/>
      <c r="BA12098" s="61"/>
    </row>
    <row r="12099" spans="39:53" x14ac:dyDescent="0.2">
      <c r="AM12099" s="61"/>
      <c r="AN12099" s="61"/>
      <c r="AO12099" s="171"/>
      <c r="AP12099" s="61"/>
      <c r="AQ12099" s="61"/>
      <c r="AR12099" s="61"/>
      <c r="AS12099" s="61"/>
      <c r="AT12099" s="61"/>
      <c r="AU12099" s="61"/>
      <c r="AV12099" s="61"/>
      <c r="AW12099" s="61"/>
      <c r="AX12099" s="61"/>
      <c r="AY12099" s="61"/>
      <c r="AZ12099" s="61"/>
      <c r="BA12099" s="61"/>
    </row>
    <row r="12100" spans="39:53" x14ac:dyDescent="0.2">
      <c r="AM12100" s="61"/>
      <c r="AN12100" s="61"/>
      <c r="AO12100" s="171"/>
      <c r="AP12100" s="61"/>
      <c r="AQ12100" s="61"/>
      <c r="AR12100" s="61"/>
      <c r="AS12100" s="61"/>
      <c r="AT12100" s="61"/>
      <c r="AU12100" s="61"/>
      <c r="AV12100" s="61"/>
      <c r="AW12100" s="61"/>
      <c r="AX12100" s="61"/>
      <c r="AY12100" s="61"/>
      <c r="AZ12100" s="61"/>
      <c r="BA12100" s="61"/>
    </row>
    <row r="12101" spans="39:53" x14ac:dyDescent="0.2">
      <c r="AM12101" s="61"/>
      <c r="AN12101" s="61"/>
      <c r="AO12101" s="171"/>
      <c r="AP12101" s="61"/>
      <c r="AQ12101" s="61"/>
      <c r="AR12101" s="61"/>
      <c r="AS12101" s="61"/>
      <c r="AT12101" s="61"/>
      <c r="AU12101" s="61"/>
      <c r="AV12101" s="61"/>
      <c r="AW12101" s="61"/>
      <c r="AX12101" s="61"/>
      <c r="AY12101" s="61"/>
      <c r="AZ12101" s="61"/>
      <c r="BA12101" s="61"/>
    </row>
    <row r="12102" spans="39:53" x14ac:dyDescent="0.2">
      <c r="AM12102" s="61"/>
      <c r="AN12102" s="61"/>
      <c r="AO12102" s="171"/>
      <c r="AP12102" s="61"/>
      <c r="AQ12102" s="61"/>
      <c r="AR12102" s="61"/>
      <c r="AS12102" s="61"/>
      <c r="AT12102" s="61"/>
      <c r="AU12102" s="61"/>
      <c r="AV12102" s="61"/>
      <c r="AW12102" s="61"/>
      <c r="AX12102" s="61"/>
      <c r="AY12102" s="61"/>
      <c r="AZ12102" s="61"/>
      <c r="BA12102" s="61"/>
    </row>
    <row r="12103" spans="39:53" x14ac:dyDescent="0.2">
      <c r="AM12103" s="61"/>
      <c r="AN12103" s="61"/>
      <c r="AO12103" s="171"/>
      <c r="AP12103" s="61"/>
      <c r="AQ12103" s="61"/>
      <c r="AR12103" s="61"/>
      <c r="AS12103" s="61"/>
      <c r="AT12103" s="61"/>
      <c r="AU12103" s="61"/>
      <c r="AV12103" s="61"/>
      <c r="AW12103" s="61"/>
      <c r="AX12103" s="61"/>
      <c r="AY12103" s="61"/>
      <c r="AZ12103" s="61"/>
      <c r="BA12103" s="61"/>
    </row>
    <row r="12104" spans="39:53" x14ac:dyDescent="0.2">
      <c r="AM12104" s="61"/>
      <c r="AN12104" s="61"/>
      <c r="AO12104" s="171"/>
      <c r="AP12104" s="61"/>
      <c r="AQ12104" s="61"/>
      <c r="AR12104" s="61"/>
      <c r="AS12104" s="61"/>
      <c r="AT12104" s="61"/>
      <c r="AU12104" s="61"/>
      <c r="AV12104" s="61"/>
      <c r="AW12104" s="61"/>
      <c r="AX12104" s="61"/>
      <c r="AY12104" s="61"/>
      <c r="AZ12104" s="61"/>
      <c r="BA12104" s="61"/>
    </row>
    <row r="12105" spans="39:53" x14ac:dyDescent="0.2">
      <c r="AM12105" s="61"/>
      <c r="AN12105" s="61"/>
      <c r="AO12105" s="171"/>
      <c r="AP12105" s="61"/>
      <c r="AQ12105" s="61"/>
      <c r="AR12105" s="61"/>
      <c r="AS12105" s="61"/>
      <c r="AT12105" s="61"/>
      <c r="AU12105" s="61"/>
      <c r="AV12105" s="61"/>
      <c r="AW12105" s="61"/>
      <c r="AX12105" s="61"/>
      <c r="AY12105" s="61"/>
      <c r="AZ12105" s="61"/>
      <c r="BA12105" s="61"/>
    </row>
    <row r="12106" spans="39:53" x14ac:dyDescent="0.2">
      <c r="AM12106" s="61"/>
      <c r="AN12106" s="61"/>
      <c r="AO12106" s="171"/>
      <c r="AP12106" s="61"/>
      <c r="AQ12106" s="61"/>
      <c r="AR12106" s="61"/>
      <c r="AS12106" s="61"/>
      <c r="AT12106" s="61"/>
      <c r="AU12106" s="61"/>
      <c r="AV12106" s="61"/>
      <c r="AW12106" s="61"/>
      <c r="AX12106" s="61"/>
      <c r="AY12106" s="61"/>
      <c r="AZ12106" s="61"/>
      <c r="BA12106" s="61"/>
    </row>
    <row r="12107" spans="39:53" x14ac:dyDescent="0.2">
      <c r="AM12107" s="61"/>
      <c r="AN12107" s="61"/>
      <c r="AO12107" s="171"/>
      <c r="AP12107" s="61"/>
      <c r="AQ12107" s="61"/>
      <c r="AR12107" s="61"/>
      <c r="AS12107" s="61"/>
      <c r="AT12107" s="61"/>
      <c r="AU12107" s="61"/>
      <c r="AV12107" s="61"/>
      <c r="AW12107" s="61"/>
      <c r="AX12107" s="61"/>
      <c r="AY12107" s="61"/>
      <c r="AZ12107" s="61"/>
      <c r="BA12107" s="61"/>
    </row>
    <row r="12108" spans="39:53" x14ac:dyDescent="0.2">
      <c r="AM12108" s="61"/>
      <c r="AN12108" s="61"/>
      <c r="AO12108" s="171"/>
      <c r="AP12108" s="61"/>
      <c r="AQ12108" s="61"/>
      <c r="AR12108" s="61"/>
      <c r="AS12108" s="61"/>
      <c r="AT12108" s="61"/>
      <c r="AU12108" s="61"/>
      <c r="AV12108" s="61"/>
      <c r="AW12108" s="61"/>
      <c r="AX12108" s="61"/>
      <c r="AY12108" s="61"/>
      <c r="AZ12108" s="61"/>
      <c r="BA12108" s="61"/>
    </row>
    <row r="12109" spans="39:53" x14ac:dyDescent="0.2">
      <c r="AM12109" s="61"/>
      <c r="AN12109" s="61"/>
      <c r="AO12109" s="171"/>
      <c r="AP12109" s="61"/>
      <c r="AQ12109" s="61"/>
      <c r="AR12109" s="61"/>
      <c r="AS12109" s="61"/>
      <c r="AT12109" s="61"/>
      <c r="AU12109" s="61"/>
      <c r="AV12109" s="61"/>
      <c r="AW12109" s="61"/>
      <c r="AX12109" s="61"/>
      <c r="AY12109" s="61"/>
      <c r="AZ12109" s="61"/>
      <c r="BA12109" s="61"/>
    </row>
    <row r="12110" spans="39:53" x14ac:dyDescent="0.2">
      <c r="AM12110" s="61"/>
      <c r="AN12110" s="61"/>
      <c r="AO12110" s="171"/>
      <c r="AP12110" s="61"/>
      <c r="AQ12110" s="61"/>
      <c r="AR12110" s="61"/>
      <c r="AS12110" s="61"/>
      <c r="AT12110" s="61"/>
      <c r="AU12110" s="61"/>
      <c r="AV12110" s="61"/>
      <c r="AW12110" s="61"/>
      <c r="AX12110" s="61"/>
      <c r="AY12110" s="61"/>
      <c r="AZ12110" s="61"/>
      <c r="BA12110" s="61"/>
    </row>
    <row r="12111" spans="39:53" x14ac:dyDescent="0.2">
      <c r="AM12111" s="61"/>
      <c r="AN12111" s="61"/>
      <c r="AO12111" s="171"/>
      <c r="AP12111" s="61"/>
      <c r="AQ12111" s="61"/>
      <c r="AR12111" s="61"/>
      <c r="AS12111" s="61"/>
      <c r="AT12111" s="61"/>
      <c r="AU12111" s="61"/>
      <c r="AV12111" s="61"/>
      <c r="AW12111" s="61"/>
      <c r="AX12111" s="61"/>
      <c r="AY12111" s="61"/>
      <c r="AZ12111" s="61"/>
      <c r="BA12111" s="61"/>
    </row>
    <row r="12112" spans="39:53" x14ac:dyDescent="0.2">
      <c r="AM12112" s="61"/>
      <c r="AN12112" s="61"/>
      <c r="AO12112" s="171"/>
      <c r="AP12112" s="61"/>
      <c r="AQ12112" s="61"/>
      <c r="AR12112" s="61"/>
      <c r="AS12112" s="61"/>
      <c r="AT12112" s="61"/>
      <c r="AU12112" s="61"/>
      <c r="AV12112" s="61"/>
      <c r="AW12112" s="61"/>
      <c r="AX12112" s="61"/>
      <c r="AY12112" s="61"/>
      <c r="AZ12112" s="61"/>
      <c r="BA12112" s="61"/>
    </row>
    <row r="12113" spans="39:53" x14ac:dyDescent="0.2">
      <c r="AM12113" s="61"/>
      <c r="AN12113" s="61"/>
      <c r="AO12113" s="171"/>
      <c r="AP12113" s="61"/>
      <c r="AQ12113" s="61"/>
      <c r="AR12113" s="61"/>
      <c r="AS12113" s="61"/>
      <c r="AT12113" s="61"/>
      <c r="AU12113" s="61"/>
      <c r="AV12113" s="61"/>
      <c r="AW12113" s="61"/>
      <c r="AX12113" s="61"/>
      <c r="AY12113" s="61"/>
      <c r="AZ12113" s="61"/>
      <c r="BA12113" s="61"/>
    </row>
    <row r="12114" spans="39:53" x14ac:dyDescent="0.2">
      <c r="AM12114" s="61"/>
      <c r="AN12114" s="61"/>
      <c r="AO12114" s="171"/>
      <c r="AP12114" s="61"/>
      <c r="AQ12114" s="61"/>
      <c r="AR12114" s="61"/>
      <c r="AS12114" s="61"/>
      <c r="AT12114" s="61"/>
      <c r="AU12114" s="61"/>
      <c r="AV12114" s="61"/>
      <c r="AW12114" s="61"/>
      <c r="AX12114" s="61"/>
      <c r="AY12114" s="61"/>
      <c r="AZ12114" s="61"/>
      <c r="BA12114" s="61"/>
    </row>
    <row r="12115" spans="39:53" x14ac:dyDescent="0.2">
      <c r="AM12115" s="61"/>
      <c r="AN12115" s="61"/>
      <c r="AO12115" s="171"/>
      <c r="AP12115" s="61"/>
      <c r="AQ12115" s="61"/>
      <c r="AR12115" s="61"/>
      <c r="AS12115" s="61"/>
      <c r="AT12115" s="61"/>
      <c r="AU12115" s="61"/>
      <c r="AV12115" s="61"/>
      <c r="AW12115" s="61"/>
      <c r="AX12115" s="61"/>
      <c r="AY12115" s="61"/>
      <c r="AZ12115" s="61"/>
      <c r="BA12115" s="61"/>
    </row>
    <row r="12116" spans="39:53" x14ac:dyDescent="0.2">
      <c r="AM12116" s="61"/>
      <c r="AN12116" s="61"/>
      <c r="AO12116" s="171"/>
      <c r="AP12116" s="61"/>
      <c r="AQ12116" s="61"/>
      <c r="AR12116" s="61"/>
      <c r="AS12116" s="61"/>
      <c r="AT12116" s="61"/>
      <c r="AU12116" s="61"/>
      <c r="AV12116" s="61"/>
      <c r="AW12116" s="61"/>
      <c r="AX12116" s="61"/>
      <c r="AY12116" s="61"/>
      <c r="AZ12116" s="61"/>
      <c r="BA12116" s="61"/>
    </row>
    <row r="12117" spans="39:53" x14ac:dyDescent="0.2">
      <c r="AM12117" s="61"/>
      <c r="AN12117" s="61"/>
      <c r="AO12117" s="171"/>
      <c r="AP12117" s="61"/>
      <c r="AQ12117" s="61"/>
      <c r="AR12117" s="61"/>
      <c r="AS12117" s="61"/>
      <c r="AT12117" s="61"/>
      <c r="AU12117" s="61"/>
      <c r="AV12117" s="61"/>
      <c r="AW12117" s="61"/>
      <c r="AX12117" s="61"/>
      <c r="AY12117" s="61"/>
      <c r="AZ12117" s="61"/>
      <c r="BA12117" s="61"/>
    </row>
    <row r="12118" spans="39:53" x14ac:dyDescent="0.2">
      <c r="AM12118" s="61"/>
      <c r="AN12118" s="61"/>
      <c r="AO12118" s="171"/>
      <c r="AP12118" s="61"/>
      <c r="AQ12118" s="61"/>
      <c r="AR12118" s="61"/>
      <c r="AS12118" s="61"/>
      <c r="AT12118" s="61"/>
      <c r="AU12118" s="61"/>
      <c r="AV12118" s="61"/>
      <c r="AW12118" s="61"/>
      <c r="AX12118" s="61"/>
      <c r="AY12118" s="61"/>
      <c r="AZ12118" s="61"/>
      <c r="BA12118" s="61"/>
    </row>
    <row r="12119" spans="39:53" x14ac:dyDescent="0.2">
      <c r="AM12119" s="61"/>
      <c r="AN12119" s="61"/>
      <c r="AO12119" s="171"/>
      <c r="AP12119" s="61"/>
      <c r="AQ12119" s="61"/>
      <c r="AR12119" s="61"/>
      <c r="AS12119" s="61"/>
      <c r="AT12119" s="61"/>
      <c r="AU12119" s="61"/>
      <c r="AV12119" s="61"/>
      <c r="AW12119" s="61"/>
      <c r="AX12119" s="61"/>
      <c r="AY12119" s="61"/>
      <c r="AZ12119" s="61"/>
      <c r="BA12119" s="61"/>
    </row>
    <row r="12120" spans="39:53" x14ac:dyDescent="0.2">
      <c r="AM12120" s="61"/>
      <c r="AN12120" s="61"/>
      <c r="AO12120" s="171"/>
      <c r="AP12120" s="61"/>
      <c r="AQ12120" s="61"/>
      <c r="AR12120" s="61"/>
      <c r="AS12120" s="61"/>
      <c r="AT12120" s="61"/>
      <c r="AU12120" s="61"/>
      <c r="AV12120" s="61"/>
      <c r="AW12120" s="61"/>
      <c r="AX12120" s="61"/>
      <c r="AY12120" s="61"/>
      <c r="AZ12120" s="61"/>
      <c r="BA12120" s="61"/>
    </row>
    <row r="12121" spans="39:53" x14ac:dyDescent="0.2">
      <c r="AM12121" s="61"/>
      <c r="AN12121" s="61"/>
      <c r="AO12121" s="171"/>
      <c r="AP12121" s="61"/>
      <c r="AQ12121" s="61"/>
      <c r="AR12121" s="61"/>
      <c r="AS12121" s="61"/>
      <c r="AT12121" s="61"/>
      <c r="AU12121" s="61"/>
      <c r="AV12121" s="61"/>
      <c r="AW12121" s="61"/>
      <c r="AX12121" s="61"/>
      <c r="AY12121" s="61"/>
      <c r="AZ12121" s="61"/>
      <c r="BA12121" s="61"/>
    </row>
    <row r="12122" spans="39:53" x14ac:dyDescent="0.2">
      <c r="AM12122" s="61"/>
      <c r="AN12122" s="61"/>
      <c r="AO12122" s="171"/>
      <c r="AP12122" s="61"/>
      <c r="AQ12122" s="61"/>
      <c r="AR12122" s="61"/>
      <c r="AS12122" s="61"/>
      <c r="AT12122" s="61"/>
      <c r="AU12122" s="61"/>
      <c r="AV12122" s="61"/>
      <c r="AW12122" s="61"/>
      <c r="AX12122" s="61"/>
      <c r="AY12122" s="61"/>
      <c r="AZ12122" s="61"/>
      <c r="BA12122" s="61"/>
    </row>
    <row r="12123" spans="39:53" x14ac:dyDescent="0.2">
      <c r="AM12123" s="61"/>
      <c r="AN12123" s="61"/>
      <c r="AO12123" s="171"/>
      <c r="AP12123" s="61"/>
      <c r="AQ12123" s="61"/>
      <c r="AR12123" s="61"/>
      <c r="AS12123" s="61"/>
      <c r="AT12123" s="61"/>
      <c r="AU12123" s="61"/>
      <c r="AV12123" s="61"/>
      <c r="AW12123" s="61"/>
      <c r="AX12123" s="61"/>
      <c r="AY12123" s="61"/>
      <c r="AZ12123" s="61"/>
      <c r="BA12123" s="61"/>
    </row>
    <row r="12124" spans="39:53" x14ac:dyDescent="0.2">
      <c r="AM12124" s="61"/>
      <c r="AN12124" s="61"/>
      <c r="AO12124" s="171"/>
      <c r="AP12124" s="61"/>
      <c r="AQ12124" s="61"/>
      <c r="AR12124" s="61"/>
      <c r="AS12124" s="61"/>
      <c r="AT12124" s="61"/>
      <c r="AU12124" s="61"/>
      <c r="AV12124" s="61"/>
      <c r="AW12124" s="61"/>
      <c r="AX12124" s="61"/>
      <c r="AY12124" s="61"/>
      <c r="AZ12124" s="61"/>
      <c r="BA12124" s="61"/>
    </row>
    <row r="12125" spans="39:53" x14ac:dyDescent="0.2">
      <c r="AM12125" s="61"/>
      <c r="AN12125" s="61"/>
      <c r="AO12125" s="171"/>
      <c r="AP12125" s="61"/>
      <c r="AQ12125" s="61"/>
      <c r="AR12125" s="61"/>
      <c r="AS12125" s="61"/>
      <c r="AT12125" s="61"/>
      <c r="AU12125" s="61"/>
      <c r="AV12125" s="61"/>
      <c r="AW12125" s="61"/>
      <c r="AX12125" s="61"/>
      <c r="AY12125" s="61"/>
      <c r="AZ12125" s="61"/>
      <c r="BA12125" s="61"/>
    </row>
    <row r="12126" spans="39:53" x14ac:dyDescent="0.2">
      <c r="AM12126" s="61"/>
      <c r="AN12126" s="61"/>
      <c r="AO12126" s="171"/>
      <c r="AP12126" s="61"/>
      <c r="AQ12126" s="61"/>
      <c r="AR12126" s="61"/>
      <c r="AS12126" s="61"/>
      <c r="AT12126" s="61"/>
      <c r="AU12126" s="61"/>
      <c r="AV12126" s="61"/>
      <c r="AW12126" s="61"/>
      <c r="AX12126" s="61"/>
      <c r="AY12126" s="61"/>
      <c r="AZ12126" s="61"/>
      <c r="BA12126" s="61"/>
    </row>
    <row r="12127" spans="39:53" x14ac:dyDescent="0.2">
      <c r="AM12127" s="61"/>
      <c r="AN12127" s="61"/>
      <c r="AO12127" s="171"/>
      <c r="AP12127" s="61"/>
      <c r="AQ12127" s="61"/>
      <c r="AR12127" s="61"/>
      <c r="AS12127" s="61"/>
      <c r="AT12127" s="61"/>
      <c r="AU12127" s="61"/>
      <c r="AV12127" s="61"/>
      <c r="AW12127" s="61"/>
      <c r="AX12127" s="61"/>
      <c r="AY12127" s="61"/>
      <c r="AZ12127" s="61"/>
      <c r="BA12127" s="61"/>
    </row>
    <row r="12128" spans="39:53" x14ac:dyDescent="0.2">
      <c r="AM12128" s="61"/>
      <c r="AN12128" s="61"/>
      <c r="AO12128" s="171"/>
      <c r="AP12128" s="61"/>
      <c r="AQ12128" s="61"/>
      <c r="AR12128" s="61"/>
      <c r="AS12128" s="61"/>
      <c r="AT12128" s="61"/>
      <c r="AU12128" s="61"/>
      <c r="AV12128" s="61"/>
      <c r="AW12128" s="61"/>
      <c r="AX12128" s="61"/>
      <c r="AY12128" s="61"/>
      <c r="AZ12128" s="61"/>
      <c r="BA12128" s="61"/>
    </row>
    <row r="12129" spans="39:53" x14ac:dyDescent="0.2">
      <c r="AM12129" s="61"/>
      <c r="AN12129" s="61"/>
      <c r="AO12129" s="171"/>
      <c r="AP12129" s="61"/>
      <c r="AQ12129" s="61"/>
      <c r="AR12129" s="61"/>
      <c r="AS12129" s="61"/>
      <c r="AT12129" s="61"/>
      <c r="AU12129" s="61"/>
      <c r="AV12129" s="61"/>
      <c r="AW12129" s="61"/>
      <c r="AX12129" s="61"/>
      <c r="AY12129" s="61"/>
      <c r="AZ12129" s="61"/>
      <c r="BA12129" s="61"/>
    </row>
    <row r="12130" spans="39:53" x14ac:dyDescent="0.2">
      <c r="AM12130" s="61"/>
      <c r="AN12130" s="61"/>
      <c r="AO12130" s="171"/>
      <c r="AP12130" s="61"/>
      <c r="AQ12130" s="61"/>
      <c r="AR12130" s="61"/>
      <c r="AS12130" s="61"/>
      <c r="AT12130" s="61"/>
      <c r="AU12130" s="61"/>
      <c r="AV12130" s="61"/>
      <c r="AW12130" s="61"/>
      <c r="AX12130" s="61"/>
      <c r="AY12130" s="61"/>
      <c r="AZ12130" s="61"/>
      <c r="BA12130" s="61"/>
    </row>
    <row r="12131" spans="39:53" x14ac:dyDescent="0.2">
      <c r="AM12131" s="61"/>
      <c r="AN12131" s="61"/>
      <c r="AO12131" s="171"/>
      <c r="AP12131" s="61"/>
      <c r="AQ12131" s="61"/>
      <c r="AR12131" s="61"/>
      <c r="AS12131" s="61"/>
      <c r="AT12131" s="61"/>
      <c r="AU12131" s="61"/>
      <c r="AV12131" s="61"/>
      <c r="AW12131" s="61"/>
      <c r="AX12131" s="61"/>
      <c r="AY12131" s="61"/>
      <c r="AZ12131" s="61"/>
      <c r="BA12131" s="61"/>
    </row>
    <row r="12132" spans="39:53" x14ac:dyDescent="0.2">
      <c r="AM12132" s="61"/>
      <c r="AN12132" s="61"/>
      <c r="AO12132" s="171"/>
      <c r="AP12132" s="61"/>
      <c r="AQ12132" s="61"/>
      <c r="AR12132" s="61"/>
      <c r="AS12132" s="61"/>
      <c r="AT12132" s="61"/>
      <c r="AU12132" s="61"/>
      <c r="AV12132" s="61"/>
      <c r="AW12132" s="61"/>
      <c r="AX12132" s="61"/>
      <c r="AY12132" s="61"/>
      <c r="AZ12132" s="61"/>
      <c r="BA12132" s="61"/>
    </row>
    <row r="12133" spans="39:53" x14ac:dyDescent="0.2">
      <c r="AM12133" s="61"/>
      <c r="AN12133" s="61"/>
      <c r="AO12133" s="171"/>
      <c r="AP12133" s="61"/>
      <c r="AQ12133" s="61"/>
      <c r="AR12133" s="61"/>
      <c r="AS12133" s="61"/>
      <c r="AT12133" s="61"/>
      <c r="AU12133" s="61"/>
      <c r="AV12133" s="61"/>
      <c r="AW12133" s="61"/>
      <c r="AX12133" s="61"/>
      <c r="AY12133" s="61"/>
      <c r="AZ12133" s="61"/>
      <c r="BA12133" s="61"/>
    </row>
    <row r="12134" spans="39:53" x14ac:dyDescent="0.2">
      <c r="AM12134" s="61"/>
      <c r="AN12134" s="61"/>
      <c r="AO12134" s="171"/>
      <c r="AP12134" s="61"/>
      <c r="AQ12134" s="61"/>
      <c r="AR12134" s="61"/>
      <c r="AS12134" s="61"/>
      <c r="AT12134" s="61"/>
      <c r="AU12134" s="61"/>
      <c r="AV12134" s="61"/>
      <c r="AW12134" s="61"/>
      <c r="AX12134" s="61"/>
      <c r="AY12134" s="61"/>
      <c r="AZ12134" s="61"/>
      <c r="BA12134" s="61"/>
    </row>
    <row r="12135" spans="39:53" x14ac:dyDescent="0.2">
      <c r="AM12135" s="61"/>
      <c r="AN12135" s="61"/>
      <c r="AO12135" s="171"/>
      <c r="AP12135" s="61"/>
      <c r="AQ12135" s="61"/>
      <c r="AR12135" s="61"/>
      <c r="AS12135" s="61"/>
      <c r="AT12135" s="61"/>
      <c r="AU12135" s="61"/>
      <c r="AV12135" s="61"/>
      <c r="AW12135" s="61"/>
      <c r="AX12135" s="61"/>
      <c r="AY12135" s="61"/>
      <c r="AZ12135" s="61"/>
      <c r="BA12135" s="61"/>
    </row>
    <row r="12136" spans="39:53" x14ac:dyDescent="0.2">
      <c r="AM12136" s="61"/>
      <c r="AN12136" s="61"/>
      <c r="AO12136" s="171"/>
      <c r="AP12136" s="61"/>
      <c r="AQ12136" s="61"/>
      <c r="AR12136" s="61"/>
      <c r="AS12136" s="61"/>
      <c r="AT12136" s="61"/>
      <c r="AU12136" s="61"/>
      <c r="AV12136" s="61"/>
      <c r="AW12136" s="61"/>
      <c r="AX12136" s="61"/>
      <c r="AY12136" s="61"/>
      <c r="AZ12136" s="61"/>
      <c r="BA12136" s="61"/>
    </row>
    <row r="12137" spans="39:53" x14ac:dyDescent="0.2">
      <c r="AM12137" s="61"/>
      <c r="AN12137" s="61"/>
      <c r="AO12137" s="171"/>
      <c r="AP12137" s="61"/>
      <c r="AQ12137" s="61"/>
      <c r="AR12137" s="61"/>
      <c r="AS12137" s="61"/>
      <c r="AT12137" s="61"/>
      <c r="AU12137" s="61"/>
      <c r="AV12137" s="61"/>
      <c r="AW12137" s="61"/>
      <c r="AX12137" s="61"/>
      <c r="AY12137" s="61"/>
      <c r="AZ12137" s="61"/>
      <c r="BA12137" s="61"/>
    </row>
    <row r="12138" spans="39:53" x14ac:dyDescent="0.2">
      <c r="AM12138" s="61"/>
      <c r="AN12138" s="61"/>
      <c r="AO12138" s="171"/>
      <c r="AP12138" s="61"/>
      <c r="AQ12138" s="61"/>
      <c r="AR12138" s="61"/>
      <c r="AS12138" s="61"/>
      <c r="AT12138" s="61"/>
      <c r="AU12138" s="61"/>
      <c r="AV12138" s="61"/>
      <c r="AW12138" s="61"/>
      <c r="AX12138" s="61"/>
      <c r="AY12138" s="61"/>
      <c r="AZ12138" s="61"/>
      <c r="BA12138" s="61"/>
    </row>
    <row r="12139" spans="39:53" x14ac:dyDescent="0.2">
      <c r="AM12139" s="61"/>
      <c r="AN12139" s="61"/>
      <c r="AO12139" s="171"/>
      <c r="AP12139" s="61"/>
      <c r="AQ12139" s="61"/>
      <c r="AR12139" s="61"/>
      <c r="AS12139" s="61"/>
      <c r="AT12139" s="61"/>
      <c r="AU12139" s="61"/>
      <c r="AV12139" s="61"/>
      <c r="AW12139" s="61"/>
      <c r="AX12139" s="61"/>
      <c r="AY12139" s="61"/>
      <c r="AZ12139" s="61"/>
      <c r="BA12139" s="61"/>
    </row>
    <row r="12140" spans="39:53" x14ac:dyDescent="0.2">
      <c r="AM12140" s="61"/>
      <c r="AN12140" s="61"/>
      <c r="AO12140" s="171"/>
      <c r="AP12140" s="61"/>
      <c r="AQ12140" s="61"/>
      <c r="AR12140" s="61"/>
      <c r="AS12140" s="61"/>
      <c r="AT12140" s="61"/>
      <c r="AU12140" s="61"/>
      <c r="AV12140" s="61"/>
      <c r="AW12140" s="61"/>
      <c r="AX12140" s="61"/>
      <c r="AY12140" s="61"/>
      <c r="AZ12140" s="61"/>
      <c r="BA12140" s="61"/>
    </row>
    <row r="12141" spans="39:53" x14ac:dyDescent="0.2">
      <c r="AM12141" s="61"/>
      <c r="AN12141" s="61"/>
      <c r="AO12141" s="171"/>
      <c r="AP12141" s="61"/>
      <c r="AQ12141" s="61"/>
      <c r="AR12141" s="61"/>
      <c r="AS12141" s="61"/>
      <c r="AT12141" s="61"/>
      <c r="AU12141" s="61"/>
      <c r="AV12141" s="61"/>
      <c r="AW12141" s="61"/>
      <c r="AX12141" s="61"/>
      <c r="AY12141" s="61"/>
      <c r="AZ12141" s="61"/>
      <c r="BA12141" s="61"/>
    </row>
    <row r="12142" spans="39:53" x14ac:dyDescent="0.2">
      <c r="AM12142" s="61"/>
      <c r="AN12142" s="61"/>
      <c r="AO12142" s="171"/>
      <c r="AP12142" s="61"/>
      <c r="AQ12142" s="61"/>
      <c r="AR12142" s="61"/>
      <c r="AS12142" s="61"/>
      <c r="AT12142" s="61"/>
      <c r="AU12142" s="61"/>
      <c r="AV12142" s="61"/>
      <c r="AW12142" s="61"/>
      <c r="AX12142" s="61"/>
      <c r="AY12142" s="61"/>
      <c r="AZ12142" s="61"/>
      <c r="BA12142" s="61"/>
    </row>
    <row r="12143" spans="39:53" x14ac:dyDescent="0.2">
      <c r="AM12143" s="61"/>
      <c r="AN12143" s="61"/>
      <c r="AO12143" s="171"/>
      <c r="AP12143" s="61"/>
      <c r="AQ12143" s="61"/>
      <c r="AR12143" s="61"/>
      <c r="AS12143" s="61"/>
      <c r="AT12143" s="61"/>
      <c r="AU12143" s="61"/>
      <c r="AV12143" s="61"/>
      <c r="AW12143" s="61"/>
      <c r="AX12143" s="61"/>
      <c r="AY12143" s="61"/>
      <c r="AZ12143" s="61"/>
      <c r="BA12143" s="61"/>
    </row>
    <row r="12144" spans="39:53" x14ac:dyDescent="0.2">
      <c r="AM12144" s="61"/>
      <c r="AN12144" s="61"/>
      <c r="AO12144" s="171"/>
      <c r="AP12144" s="61"/>
      <c r="AQ12144" s="61"/>
      <c r="AR12144" s="61"/>
      <c r="AS12144" s="61"/>
      <c r="AT12144" s="61"/>
      <c r="AU12144" s="61"/>
      <c r="AV12144" s="61"/>
      <c r="AW12144" s="61"/>
      <c r="AX12144" s="61"/>
      <c r="AY12144" s="61"/>
      <c r="AZ12144" s="61"/>
      <c r="BA12144" s="61"/>
    </row>
    <row r="12145" spans="39:53" x14ac:dyDescent="0.2">
      <c r="AM12145" s="61"/>
      <c r="AN12145" s="61"/>
      <c r="AO12145" s="171"/>
      <c r="AP12145" s="61"/>
      <c r="AQ12145" s="61"/>
      <c r="AR12145" s="61"/>
      <c r="AS12145" s="61"/>
      <c r="AT12145" s="61"/>
      <c r="AU12145" s="61"/>
      <c r="AV12145" s="61"/>
      <c r="AW12145" s="61"/>
      <c r="AX12145" s="61"/>
      <c r="AY12145" s="61"/>
      <c r="AZ12145" s="61"/>
      <c r="BA12145" s="61"/>
    </row>
    <row r="12146" spans="39:53" x14ac:dyDescent="0.2">
      <c r="AM12146" s="61"/>
      <c r="AN12146" s="61"/>
      <c r="AO12146" s="171"/>
      <c r="AP12146" s="61"/>
      <c r="AQ12146" s="61"/>
      <c r="AR12146" s="61"/>
      <c r="AS12146" s="61"/>
      <c r="AT12146" s="61"/>
      <c r="AU12146" s="61"/>
      <c r="AV12146" s="61"/>
      <c r="AW12146" s="61"/>
      <c r="AX12146" s="61"/>
      <c r="AY12146" s="61"/>
      <c r="AZ12146" s="61"/>
      <c r="BA12146" s="61"/>
    </row>
    <row r="12147" spans="39:53" x14ac:dyDescent="0.2">
      <c r="AM12147" s="61"/>
      <c r="AN12147" s="61"/>
      <c r="AO12147" s="171"/>
      <c r="AP12147" s="61"/>
      <c r="AQ12147" s="61"/>
      <c r="AR12147" s="61"/>
      <c r="AS12147" s="61"/>
      <c r="AT12147" s="61"/>
      <c r="AU12147" s="61"/>
      <c r="AV12147" s="61"/>
      <c r="AW12147" s="61"/>
      <c r="AX12147" s="61"/>
      <c r="AY12147" s="61"/>
      <c r="AZ12147" s="61"/>
      <c r="BA12147" s="61"/>
    </row>
    <row r="12148" spans="39:53" x14ac:dyDescent="0.2">
      <c r="AM12148" s="61"/>
      <c r="AN12148" s="61"/>
      <c r="AO12148" s="171"/>
      <c r="AP12148" s="61"/>
      <c r="AQ12148" s="61"/>
      <c r="AR12148" s="61"/>
      <c r="AS12148" s="61"/>
      <c r="AT12148" s="61"/>
      <c r="AU12148" s="61"/>
      <c r="AV12148" s="61"/>
      <c r="AW12148" s="61"/>
      <c r="AX12148" s="61"/>
      <c r="AY12148" s="61"/>
      <c r="AZ12148" s="61"/>
      <c r="BA12148" s="61"/>
    </row>
    <row r="12149" spans="39:53" x14ac:dyDescent="0.2">
      <c r="AM12149" s="61"/>
      <c r="AN12149" s="61"/>
      <c r="AO12149" s="171"/>
      <c r="AP12149" s="61"/>
      <c r="AQ12149" s="61"/>
      <c r="AR12149" s="61"/>
      <c r="AS12149" s="61"/>
      <c r="AT12149" s="61"/>
      <c r="AU12149" s="61"/>
      <c r="AV12149" s="61"/>
      <c r="AW12149" s="61"/>
      <c r="AX12149" s="61"/>
      <c r="AY12149" s="61"/>
      <c r="AZ12149" s="61"/>
      <c r="BA12149" s="61"/>
    </row>
    <row r="12150" spans="39:53" x14ac:dyDescent="0.2">
      <c r="AM12150" s="61"/>
      <c r="AN12150" s="61"/>
      <c r="AO12150" s="171"/>
      <c r="AP12150" s="61"/>
      <c r="AQ12150" s="61"/>
      <c r="AR12150" s="61"/>
      <c r="AS12150" s="61"/>
      <c r="AT12150" s="61"/>
      <c r="AU12150" s="61"/>
      <c r="AV12150" s="61"/>
      <c r="AW12150" s="61"/>
      <c r="AX12150" s="61"/>
      <c r="AY12150" s="61"/>
      <c r="AZ12150" s="61"/>
      <c r="BA12150" s="61"/>
    </row>
    <row r="12151" spans="39:53" x14ac:dyDescent="0.2">
      <c r="AM12151" s="61"/>
      <c r="AN12151" s="61"/>
      <c r="AO12151" s="171"/>
      <c r="AP12151" s="61"/>
      <c r="AQ12151" s="61"/>
      <c r="AR12151" s="61"/>
      <c r="AS12151" s="61"/>
      <c r="AT12151" s="61"/>
      <c r="AU12151" s="61"/>
      <c r="AV12151" s="61"/>
      <c r="AW12151" s="61"/>
      <c r="AX12151" s="61"/>
      <c r="AY12151" s="61"/>
      <c r="AZ12151" s="61"/>
      <c r="BA12151" s="61"/>
    </row>
    <row r="12152" spans="39:53" x14ac:dyDescent="0.2">
      <c r="AM12152" s="61"/>
      <c r="AN12152" s="61"/>
      <c r="AO12152" s="171"/>
      <c r="AP12152" s="61"/>
      <c r="AQ12152" s="61"/>
      <c r="AR12152" s="61"/>
      <c r="AS12152" s="61"/>
      <c r="AT12152" s="61"/>
      <c r="AU12152" s="61"/>
      <c r="AV12152" s="61"/>
      <c r="AW12152" s="61"/>
      <c r="AX12152" s="61"/>
      <c r="AY12152" s="61"/>
      <c r="AZ12152" s="61"/>
      <c r="BA12152" s="61"/>
    </row>
    <row r="12153" spans="39:53" x14ac:dyDescent="0.2">
      <c r="AM12153" s="61"/>
      <c r="AN12153" s="61"/>
      <c r="AO12153" s="171"/>
      <c r="AP12153" s="61"/>
      <c r="AQ12153" s="61"/>
      <c r="AR12153" s="61"/>
      <c r="AS12153" s="61"/>
      <c r="AT12153" s="61"/>
      <c r="AU12153" s="61"/>
      <c r="AV12153" s="61"/>
      <c r="AW12153" s="61"/>
      <c r="AX12153" s="61"/>
      <c r="AY12153" s="61"/>
      <c r="AZ12153" s="61"/>
      <c r="BA12153" s="61"/>
    </row>
    <row r="12154" spans="39:53" x14ac:dyDescent="0.2">
      <c r="AM12154" s="61"/>
      <c r="AN12154" s="61"/>
      <c r="AO12154" s="171"/>
      <c r="AP12154" s="61"/>
      <c r="AQ12154" s="61"/>
      <c r="AR12154" s="61"/>
      <c r="AS12154" s="61"/>
      <c r="AT12154" s="61"/>
      <c r="AU12154" s="61"/>
      <c r="AV12154" s="61"/>
      <c r="AW12154" s="61"/>
      <c r="AX12154" s="61"/>
      <c r="AY12154" s="61"/>
      <c r="AZ12154" s="61"/>
      <c r="BA12154" s="61"/>
    </row>
    <row r="12155" spans="39:53" x14ac:dyDescent="0.2">
      <c r="AM12155" s="61"/>
      <c r="AN12155" s="61"/>
      <c r="AO12155" s="171"/>
      <c r="AP12155" s="61"/>
      <c r="AQ12155" s="61"/>
      <c r="AR12155" s="61"/>
      <c r="AS12155" s="61"/>
      <c r="AT12155" s="61"/>
      <c r="AU12155" s="61"/>
      <c r="AV12155" s="61"/>
      <c r="AW12155" s="61"/>
      <c r="AX12155" s="61"/>
      <c r="AY12155" s="61"/>
      <c r="AZ12155" s="61"/>
      <c r="BA12155" s="61"/>
    </row>
    <row r="12156" spans="39:53" x14ac:dyDescent="0.2">
      <c r="AM12156" s="61"/>
      <c r="AN12156" s="61"/>
      <c r="AO12156" s="171"/>
      <c r="AP12156" s="61"/>
      <c r="AQ12156" s="61"/>
      <c r="AR12156" s="61"/>
      <c r="AS12156" s="61"/>
      <c r="AT12156" s="61"/>
      <c r="AU12156" s="61"/>
      <c r="AV12156" s="61"/>
      <c r="AW12156" s="61"/>
      <c r="AX12156" s="61"/>
      <c r="AY12156" s="61"/>
      <c r="AZ12156" s="61"/>
      <c r="BA12156" s="61"/>
    </row>
    <row r="12157" spans="39:53" x14ac:dyDescent="0.2">
      <c r="AM12157" s="61"/>
      <c r="AN12157" s="61"/>
      <c r="AO12157" s="171"/>
      <c r="AP12157" s="61"/>
      <c r="AQ12157" s="61"/>
      <c r="AR12157" s="61"/>
      <c r="AS12157" s="61"/>
      <c r="AT12157" s="61"/>
      <c r="AU12157" s="61"/>
      <c r="AV12157" s="61"/>
      <c r="AW12157" s="61"/>
      <c r="AX12157" s="61"/>
      <c r="AY12157" s="61"/>
      <c r="AZ12157" s="61"/>
      <c r="BA12157" s="61"/>
    </row>
    <row r="12158" spans="39:53" x14ac:dyDescent="0.2">
      <c r="AM12158" s="61"/>
      <c r="AN12158" s="61"/>
      <c r="AO12158" s="171"/>
      <c r="AP12158" s="61"/>
      <c r="AQ12158" s="61"/>
      <c r="AR12158" s="61"/>
      <c r="AS12158" s="61"/>
      <c r="AT12158" s="61"/>
      <c r="AU12158" s="61"/>
      <c r="AV12158" s="61"/>
      <c r="AW12158" s="61"/>
      <c r="AX12158" s="61"/>
      <c r="AY12158" s="61"/>
      <c r="AZ12158" s="61"/>
      <c r="BA12158" s="61"/>
    </row>
    <row r="12159" spans="39:53" x14ac:dyDescent="0.2">
      <c r="AM12159" s="61"/>
      <c r="AN12159" s="61"/>
      <c r="AO12159" s="171"/>
      <c r="AP12159" s="61"/>
      <c r="AQ12159" s="61"/>
      <c r="AR12159" s="61"/>
      <c r="AS12159" s="61"/>
      <c r="AT12159" s="61"/>
      <c r="AU12159" s="61"/>
      <c r="AV12159" s="61"/>
      <c r="AW12159" s="61"/>
      <c r="AX12159" s="61"/>
      <c r="AY12159" s="61"/>
      <c r="AZ12159" s="61"/>
      <c r="BA12159" s="61"/>
    </row>
    <row r="12160" spans="39:53" x14ac:dyDescent="0.2">
      <c r="AM12160" s="61"/>
      <c r="AN12160" s="61"/>
      <c r="AO12160" s="171"/>
      <c r="AP12160" s="61"/>
      <c r="AQ12160" s="61"/>
      <c r="AR12160" s="61"/>
      <c r="AS12160" s="61"/>
      <c r="AT12160" s="61"/>
      <c r="AU12160" s="61"/>
      <c r="AV12160" s="61"/>
      <c r="AW12160" s="61"/>
      <c r="AX12160" s="61"/>
      <c r="AY12160" s="61"/>
      <c r="AZ12160" s="61"/>
      <c r="BA12160" s="61"/>
    </row>
    <row r="12161" spans="39:53" x14ac:dyDescent="0.2">
      <c r="AM12161" s="61"/>
      <c r="AN12161" s="61"/>
      <c r="AO12161" s="171"/>
      <c r="AP12161" s="61"/>
      <c r="AQ12161" s="61"/>
      <c r="AR12161" s="61"/>
      <c r="AS12161" s="61"/>
      <c r="AT12161" s="61"/>
      <c r="AU12161" s="61"/>
      <c r="AV12161" s="61"/>
      <c r="AW12161" s="61"/>
      <c r="AX12161" s="61"/>
      <c r="AY12161" s="61"/>
      <c r="AZ12161" s="61"/>
      <c r="BA12161" s="61"/>
    </row>
    <row r="12162" spans="39:53" x14ac:dyDescent="0.2">
      <c r="AM12162" s="61"/>
      <c r="AN12162" s="61"/>
      <c r="AO12162" s="171"/>
      <c r="AP12162" s="61"/>
      <c r="AQ12162" s="61"/>
      <c r="AR12162" s="61"/>
      <c r="AS12162" s="61"/>
      <c r="AT12162" s="61"/>
      <c r="AU12162" s="61"/>
      <c r="AV12162" s="61"/>
      <c r="AW12162" s="61"/>
      <c r="AX12162" s="61"/>
      <c r="AY12162" s="61"/>
      <c r="AZ12162" s="61"/>
      <c r="BA12162" s="61"/>
    </row>
    <row r="12163" spans="39:53" x14ac:dyDescent="0.2">
      <c r="AM12163" s="61"/>
      <c r="AN12163" s="61"/>
      <c r="AO12163" s="171"/>
      <c r="AP12163" s="61"/>
      <c r="AQ12163" s="61"/>
      <c r="AR12163" s="61"/>
      <c r="AS12163" s="61"/>
      <c r="AT12163" s="61"/>
      <c r="AU12163" s="61"/>
      <c r="AV12163" s="61"/>
      <c r="AW12163" s="61"/>
      <c r="AX12163" s="61"/>
      <c r="AY12163" s="61"/>
      <c r="AZ12163" s="61"/>
      <c r="BA12163" s="61"/>
    </row>
    <row r="12164" spans="39:53" x14ac:dyDescent="0.2">
      <c r="AM12164" s="61"/>
      <c r="AN12164" s="61"/>
      <c r="AO12164" s="171"/>
      <c r="AP12164" s="61"/>
      <c r="AQ12164" s="61"/>
      <c r="AR12164" s="61"/>
      <c r="AS12164" s="61"/>
      <c r="AT12164" s="61"/>
      <c r="AU12164" s="61"/>
      <c r="AV12164" s="61"/>
      <c r="AW12164" s="61"/>
      <c r="AX12164" s="61"/>
      <c r="AY12164" s="61"/>
      <c r="AZ12164" s="61"/>
      <c r="BA12164" s="61"/>
    </row>
    <row r="12165" spans="39:53" x14ac:dyDescent="0.2">
      <c r="AM12165" s="61"/>
      <c r="AN12165" s="61"/>
      <c r="AO12165" s="171"/>
      <c r="AP12165" s="61"/>
      <c r="AQ12165" s="61"/>
      <c r="AR12165" s="61"/>
      <c r="AS12165" s="61"/>
      <c r="AT12165" s="61"/>
      <c r="AU12165" s="61"/>
      <c r="AV12165" s="61"/>
      <c r="AW12165" s="61"/>
      <c r="AX12165" s="61"/>
      <c r="AY12165" s="61"/>
      <c r="AZ12165" s="61"/>
      <c r="BA12165" s="61"/>
    </row>
    <row r="12166" spans="39:53" x14ac:dyDescent="0.2">
      <c r="AM12166" s="61"/>
      <c r="AN12166" s="61"/>
      <c r="AO12166" s="171"/>
      <c r="AP12166" s="61"/>
      <c r="AQ12166" s="61"/>
      <c r="AR12166" s="61"/>
      <c r="AS12166" s="61"/>
      <c r="AT12166" s="61"/>
      <c r="AU12166" s="61"/>
      <c r="AV12166" s="61"/>
      <c r="AW12166" s="61"/>
      <c r="AX12166" s="61"/>
      <c r="AY12166" s="61"/>
      <c r="AZ12166" s="61"/>
      <c r="BA12166" s="61"/>
    </row>
    <row r="12167" spans="39:53" x14ac:dyDescent="0.2">
      <c r="AM12167" s="61"/>
      <c r="AN12167" s="61"/>
      <c r="AO12167" s="171"/>
      <c r="AP12167" s="61"/>
      <c r="AQ12167" s="61"/>
      <c r="AR12167" s="61"/>
      <c r="AS12167" s="61"/>
      <c r="AT12167" s="61"/>
      <c r="AU12167" s="61"/>
      <c r="AV12167" s="61"/>
      <c r="AW12167" s="61"/>
      <c r="AX12167" s="61"/>
      <c r="AY12167" s="61"/>
      <c r="AZ12167" s="61"/>
      <c r="BA12167" s="61"/>
    </row>
    <row r="12168" spans="39:53" x14ac:dyDescent="0.2">
      <c r="AM12168" s="61"/>
      <c r="AN12168" s="61"/>
      <c r="AO12168" s="171"/>
      <c r="AP12168" s="61"/>
      <c r="AQ12168" s="61"/>
      <c r="AR12168" s="61"/>
      <c r="AS12168" s="61"/>
      <c r="AT12168" s="61"/>
      <c r="AU12168" s="61"/>
      <c r="AV12168" s="61"/>
      <c r="AW12168" s="61"/>
      <c r="AX12168" s="61"/>
      <c r="AY12168" s="61"/>
      <c r="AZ12168" s="61"/>
      <c r="BA12168" s="61"/>
    </row>
    <row r="12169" spans="39:53" x14ac:dyDescent="0.2">
      <c r="AM12169" s="61"/>
      <c r="AN12169" s="61"/>
      <c r="AO12169" s="171"/>
      <c r="AP12169" s="61"/>
      <c r="AQ12169" s="61"/>
      <c r="AR12169" s="61"/>
      <c r="AS12169" s="61"/>
      <c r="AT12169" s="61"/>
      <c r="AU12169" s="61"/>
      <c r="AV12169" s="61"/>
      <c r="AW12169" s="61"/>
      <c r="AX12169" s="61"/>
      <c r="AY12169" s="61"/>
      <c r="AZ12169" s="61"/>
      <c r="BA12169" s="61"/>
    </row>
    <row r="12170" spans="39:53" x14ac:dyDescent="0.2">
      <c r="AM12170" s="61"/>
      <c r="AN12170" s="61"/>
      <c r="AO12170" s="171"/>
      <c r="AP12170" s="61"/>
      <c r="AQ12170" s="61"/>
      <c r="AR12170" s="61"/>
      <c r="AS12170" s="61"/>
      <c r="AT12170" s="61"/>
      <c r="AU12170" s="61"/>
      <c r="AV12170" s="61"/>
      <c r="AW12170" s="61"/>
      <c r="AX12170" s="61"/>
      <c r="AY12170" s="61"/>
      <c r="AZ12170" s="61"/>
      <c r="BA12170" s="61"/>
    </row>
    <row r="12171" spans="39:53" x14ac:dyDescent="0.2">
      <c r="AM12171" s="61"/>
      <c r="AN12171" s="61"/>
      <c r="AO12171" s="171"/>
      <c r="AP12171" s="61"/>
      <c r="AQ12171" s="61"/>
      <c r="AR12171" s="61"/>
      <c r="AS12171" s="61"/>
      <c r="AT12171" s="61"/>
      <c r="AU12171" s="61"/>
      <c r="AV12171" s="61"/>
      <c r="AW12171" s="61"/>
      <c r="AX12171" s="61"/>
      <c r="AY12171" s="61"/>
      <c r="AZ12171" s="61"/>
      <c r="BA12171" s="61"/>
    </row>
    <row r="12172" spans="39:53" x14ac:dyDescent="0.2">
      <c r="AM12172" s="61"/>
      <c r="AN12172" s="61"/>
      <c r="AO12172" s="171"/>
      <c r="AP12172" s="61"/>
      <c r="AQ12172" s="61"/>
      <c r="AR12172" s="61"/>
      <c r="AS12172" s="61"/>
      <c r="AT12172" s="61"/>
      <c r="AU12172" s="61"/>
      <c r="AV12172" s="61"/>
      <c r="AW12172" s="61"/>
      <c r="AX12172" s="61"/>
      <c r="AY12172" s="61"/>
      <c r="AZ12172" s="61"/>
      <c r="BA12172" s="61"/>
    </row>
    <row r="12173" spans="39:53" x14ac:dyDescent="0.2">
      <c r="AM12173" s="61"/>
      <c r="AN12173" s="61"/>
      <c r="AO12173" s="171"/>
      <c r="AP12173" s="61"/>
      <c r="AQ12173" s="61"/>
      <c r="AR12173" s="61"/>
      <c r="AS12173" s="61"/>
      <c r="AT12173" s="61"/>
      <c r="AU12173" s="61"/>
      <c r="AV12173" s="61"/>
      <c r="AW12173" s="61"/>
      <c r="AX12173" s="61"/>
      <c r="AY12173" s="61"/>
      <c r="AZ12173" s="61"/>
      <c r="BA12173" s="61"/>
    </row>
    <row r="12174" spans="39:53" x14ac:dyDescent="0.2">
      <c r="AM12174" s="61"/>
      <c r="AN12174" s="61"/>
      <c r="AO12174" s="171"/>
      <c r="AP12174" s="61"/>
      <c r="AQ12174" s="61"/>
      <c r="AR12174" s="61"/>
      <c r="AS12174" s="61"/>
      <c r="AT12174" s="61"/>
      <c r="AU12174" s="61"/>
      <c r="AV12174" s="61"/>
      <c r="AW12174" s="61"/>
      <c r="AX12174" s="61"/>
      <c r="AY12174" s="61"/>
      <c r="AZ12174" s="61"/>
      <c r="BA12174" s="61"/>
    </row>
    <row r="12175" spans="39:53" x14ac:dyDescent="0.2">
      <c r="AM12175" s="61"/>
      <c r="AN12175" s="61"/>
      <c r="AO12175" s="171"/>
      <c r="AP12175" s="61"/>
      <c r="AQ12175" s="61"/>
      <c r="AR12175" s="61"/>
      <c r="AS12175" s="61"/>
      <c r="AT12175" s="61"/>
      <c r="AU12175" s="61"/>
      <c r="AV12175" s="61"/>
      <c r="AW12175" s="61"/>
      <c r="AX12175" s="61"/>
      <c r="AY12175" s="61"/>
      <c r="AZ12175" s="61"/>
      <c r="BA12175" s="61"/>
    </row>
    <row r="12176" spans="39:53" x14ac:dyDescent="0.2">
      <c r="AM12176" s="61"/>
      <c r="AN12176" s="61"/>
      <c r="AO12176" s="171"/>
      <c r="AP12176" s="61"/>
      <c r="AQ12176" s="61"/>
      <c r="AR12176" s="61"/>
      <c r="AS12176" s="61"/>
      <c r="AT12176" s="61"/>
      <c r="AU12176" s="61"/>
      <c r="AV12176" s="61"/>
      <c r="AW12176" s="61"/>
      <c r="AX12176" s="61"/>
      <c r="AY12176" s="61"/>
      <c r="AZ12176" s="61"/>
      <c r="BA12176" s="61"/>
    </row>
    <row r="12177" spans="39:53" x14ac:dyDescent="0.2">
      <c r="AM12177" s="61"/>
      <c r="AN12177" s="61"/>
      <c r="AO12177" s="171"/>
      <c r="AP12177" s="61"/>
      <c r="AQ12177" s="61"/>
      <c r="AR12177" s="61"/>
      <c r="AS12177" s="61"/>
      <c r="AT12177" s="61"/>
      <c r="AU12177" s="61"/>
      <c r="AV12177" s="61"/>
      <c r="AW12177" s="61"/>
      <c r="AX12177" s="61"/>
      <c r="AY12177" s="61"/>
      <c r="AZ12177" s="61"/>
      <c r="BA12177" s="61"/>
    </row>
    <row r="12178" spans="39:53" x14ac:dyDescent="0.2">
      <c r="AM12178" s="61"/>
      <c r="AN12178" s="61"/>
      <c r="AO12178" s="171"/>
      <c r="AP12178" s="61"/>
      <c r="AQ12178" s="61"/>
      <c r="AR12178" s="61"/>
      <c r="AS12178" s="61"/>
      <c r="AT12178" s="61"/>
      <c r="AU12178" s="61"/>
      <c r="AV12178" s="61"/>
      <c r="AW12178" s="61"/>
      <c r="AX12178" s="61"/>
      <c r="AY12178" s="61"/>
      <c r="AZ12178" s="61"/>
      <c r="BA12178" s="61"/>
    </row>
    <row r="12179" spans="39:53" x14ac:dyDescent="0.2">
      <c r="AM12179" s="61"/>
      <c r="AN12179" s="61"/>
      <c r="AO12179" s="171"/>
      <c r="AP12179" s="61"/>
      <c r="AQ12179" s="61"/>
      <c r="AR12179" s="61"/>
      <c r="AS12179" s="61"/>
      <c r="AT12179" s="61"/>
      <c r="AU12179" s="61"/>
      <c r="AV12179" s="61"/>
      <c r="AW12179" s="61"/>
      <c r="AX12179" s="61"/>
      <c r="AY12179" s="61"/>
      <c r="AZ12179" s="61"/>
      <c r="BA12179" s="61"/>
    </row>
    <row r="12180" spans="39:53" x14ac:dyDescent="0.2">
      <c r="AM12180" s="61"/>
      <c r="AN12180" s="61"/>
      <c r="AO12180" s="171"/>
      <c r="AP12180" s="61"/>
      <c r="AQ12180" s="61"/>
      <c r="AR12180" s="61"/>
      <c r="AS12180" s="61"/>
      <c r="AT12180" s="61"/>
      <c r="AU12180" s="61"/>
      <c r="AV12180" s="61"/>
      <c r="AW12180" s="61"/>
      <c r="AX12180" s="61"/>
      <c r="AY12180" s="61"/>
      <c r="AZ12180" s="61"/>
      <c r="BA12180" s="61"/>
    </row>
    <row r="12181" spans="39:53" x14ac:dyDescent="0.2">
      <c r="AM12181" s="61"/>
      <c r="AN12181" s="61"/>
      <c r="AO12181" s="171"/>
      <c r="AP12181" s="61"/>
      <c r="AQ12181" s="61"/>
      <c r="AR12181" s="61"/>
      <c r="AS12181" s="61"/>
      <c r="AT12181" s="61"/>
      <c r="AU12181" s="61"/>
      <c r="AV12181" s="61"/>
      <c r="AW12181" s="61"/>
      <c r="AX12181" s="61"/>
      <c r="AY12181" s="61"/>
      <c r="AZ12181" s="61"/>
      <c r="BA12181" s="61"/>
    </row>
    <row r="12182" spans="39:53" x14ac:dyDescent="0.2">
      <c r="AM12182" s="61"/>
      <c r="AN12182" s="61"/>
      <c r="AO12182" s="171"/>
      <c r="AP12182" s="61"/>
      <c r="AQ12182" s="61"/>
      <c r="AR12182" s="61"/>
      <c r="AS12182" s="61"/>
      <c r="AT12182" s="61"/>
      <c r="AU12182" s="61"/>
      <c r="AV12182" s="61"/>
      <c r="AW12182" s="61"/>
      <c r="AX12182" s="61"/>
      <c r="AY12182" s="61"/>
      <c r="AZ12182" s="61"/>
      <c r="BA12182" s="61"/>
    </row>
    <row r="12183" spans="39:53" x14ac:dyDescent="0.2">
      <c r="AM12183" s="61"/>
      <c r="AN12183" s="61"/>
      <c r="AO12183" s="171"/>
      <c r="AP12183" s="61"/>
      <c r="AQ12183" s="61"/>
      <c r="AR12183" s="61"/>
      <c r="AS12183" s="61"/>
      <c r="AT12183" s="61"/>
      <c r="AU12183" s="61"/>
      <c r="AV12183" s="61"/>
      <c r="AW12183" s="61"/>
      <c r="AX12183" s="61"/>
      <c r="AY12183" s="61"/>
      <c r="AZ12183" s="61"/>
      <c r="BA12183" s="61"/>
    </row>
    <row r="12184" spans="39:53" x14ac:dyDescent="0.2">
      <c r="AM12184" s="61"/>
      <c r="AN12184" s="61"/>
      <c r="AO12184" s="171"/>
      <c r="AP12184" s="61"/>
      <c r="AQ12184" s="61"/>
      <c r="AR12184" s="61"/>
      <c r="AS12184" s="61"/>
      <c r="AT12184" s="61"/>
      <c r="AU12184" s="61"/>
      <c r="AV12184" s="61"/>
      <c r="AW12184" s="61"/>
      <c r="AX12184" s="61"/>
      <c r="AY12184" s="61"/>
      <c r="AZ12184" s="61"/>
      <c r="BA12184" s="61"/>
    </row>
    <row r="12185" spans="39:53" x14ac:dyDescent="0.2">
      <c r="AM12185" s="61"/>
      <c r="AN12185" s="61"/>
      <c r="AO12185" s="171"/>
      <c r="AP12185" s="61"/>
      <c r="AQ12185" s="61"/>
      <c r="AR12185" s="61"/>
      <c r="AS12185" s="61"/>
      <c r="AT12185" s="61"/>
      <c r="AU12185" s="61"/>
      <c r="AV12185" s="61"/>
      <c r="AW12185" s="61"/>
      <c r="AX12185" s="61"/>
      <c r="AY12185" s="61"/>
      <c r="AZ12185" s="61"/>
      <c r="BA12185" s="61"/>
    </row>
    <row r="12186" spans="39:53" x14ac:dyDescent="0.2">
      <c r="AM12186" s="61"/>
      <c r="AN12186" s="61"/>
      <c r="AO12186" s="171"/>
      <c r="AP12186" s="61"/>
      <c r="AQ12186" s="61"/>
      <c r="AR12186" s="61"/>
      <c r="AS12186" s="61"/>
      <c r="AT12186" s="61"/>
      <c r="AU12186" s="61"/>
      <c r="AV12186" s="61"/>
      <c r="AW12186" s="61"/>
      <c r="AX12186" s="61"/>
      <c r="AY12186" s="61"/>
      <c r="AZ12186" s="61"/>
      <c r="BA12186" s="61"/>
    </row>
    <row r="12187" spans="39:53" x14ac:dyDescent="0.2">
      <c r="AM12187" s="61"/>
      <c r="AN12187" s="61"/>
      <c r="AO12187" s="171"/>
      <c r="AP12187" s="61"/>
      <c r="AQ12187" s="61"/>
      <c r="AR12187" s="61"/>
      <c r="AS12187" s="61"/>
      <c r="AT12187" s="61"/>
      <c r="AU12187" s="61"/>
      <c r="AV12187" s="61"/>
      <c r="AW12187" s="61"/>
      <c r="AX12187" s="61"/>
      <c r="AY12187" s="61"/>
      <c r="AZ12187" s="61"/>
      <c r="BA12187" s="61"/>
    </row>
    <row r="12188" spans="39:53" x14ac:dyDescent="0.2">
      <c r="AM12188" s="61"/>
      <c r="AN12188" s="61"/>
      <c r="AO12188" s="171"/>
      <c r="AP12188" s="61"/>
      <c r="AQ12188" s="61"/>
      <c r="AR12188" s="61"/>
      <c r="AS12188" s="61"/>
      <c r="AT12188" s="61"/>
      <c r="AU12188" s="61"/>
      <c r="AV12188" s="61"/>
      <c r="AW12188" s="61"/>
      <c r="AX12188" s="61"/>
      <c r="AY12188" s="61"/>
      <c r="AZ12188" s="61"/>
      <c r="BA12188" s="61"/>
    </row>
    <row r="12189" spans="39:53" x14ac:dyDescent="0.2">
      <c r="AM12189" s="61"/>
      <c r="AN12189" s="61"/>
      <c r="AO12189" s="171"/>
      <c r="AP12189" s="61"/>
      <c r="AQ12189" s="61"/>
      <c r="AR12189" s="61"/>
      <c r="AS12189" s="61"/>
      <c r="AT12189" s="61"/>
      <c r="AU12189" s="61"/>
      <c r="AV12189" s="61"/>
      <c r="AW12189" s="61"/>
      <c r="AX12189" s="61"/>
      <c r="AY12189" s="61"/>
      <c r="AZ12189" s="61"/>
      <c r="BA12189" s="61"/>
    </row>
    <row r="12190" spans="39:53" x14ac:dyDescent="0.2">
      <c r="AM12190" s="61"/>
      <c r="AN12190" s="61"/>
      <c r="AO12190" s="171"/>
      <c r="AP12190" s="61"/>
      <c r="AQ12190" s="61"/>
      <c r="AR12190" s="61"/>
      <c r="AS12190" s="61"/>
      <c r="AT12190" s="61"/>
      <c r="AU12190" s="61"/>
      <c r="AV12190" s="61"/>
      <c r="AW12190" s="61"/>
      <c r="AX12190" s="61"/>
      <c r="AY12190" s="61"/>
      <c r="AZ12190" s="61"/>
      <c r="BA12190" s="61"/>
    </row>
    <row r="12191" spans="39:53" x14ac:dyDescent="0.2">
      <c r="AM12191" s="61"/>
      <c r="AN12191" s="61"/>
      <c r="AO12191" s="171"/>
      <c r="AP12191" s="61"/>
      <c r="AQ12191" s="61"/>
      <c r="AR12191" s="61"/>
      <c r="AS12191" s="61"/>
      <c r="AT12191" s="61"/>
      <c r="AU12191" s="61"/>
      <c r="AV12191" s="61"/>
      <c r="AW12191" s="61"/>
      <c r="AX12191" s="61"/>
      <c r="AY12191" s="61"/>
      <c r="AZ12191" s="61"/>
      <c r="BA12191" s="61"/>
    </row>
    <row r="12192" spans="39:53" x14ac:dyDescent="0.2">
      <c r="AM12192" s="61"/>
      <c r="AN12192" s="61"/>
      <c r="AO12192" s="171"/>
      <c r="AP12192" s="61"/>
      <c r="AQ12192" s="61"/>
      <c r="AR12192" s="61"/>
      <c r="AS12192" s="61"/>
      <c r="AT12192" s="61"/>
      <c r="AU12192" s="61"/>
      <c r="AV12192" s="61"/>
      <c r="AW12192" s="61"/>
      <c r="AX12192" s="61"/>
      <c r="AY12192" s="61"/>
      <c r="AZ12192" s="61"/>
      <c r="BA12192" s="61"/>
    </row>
    <row r="12193" spans="39:53" x14ac:dyDescent="0.2">
      <c r="AM12193" s="61"/>
      <c r="AN12193" s="61"/>
      <c r="AO12193" s="171"/>
      <c r="AP12193" s="61"/>
      <c r="AQ12193" s="61"/>
      <c r="AR12193" s="61"/>
      <c r="AS12193" s="61"/>
      <c r="AT12193" s="61"/>
      <c r="AU12193" s="61"/>
      <c r="AV12193" s="61"/>
      <c r="AW12193" s="61"/>
      <c r="AX12193" s="61"/>
      <c r="AY12193" s="61"/>
      <c r="AZ12193" s="61"/>
      <c r="BA12193" s="61"/>
    </row>
    <row r="12194" spans="39:53" x14ac:dyDescent="0.2">
      <c r="AM12194" s="61"/>
      <c r="AN12194" s="61"/>
      <c r="AO12194" s="171"/>
      <c r="AP12194" s="61"/>
      <c r="AQ12194" s="61"/>
      <c r="AR12194" s="61"/>
      <c r="AS12194" s="61"/>
      <c r="AT12194" s="61"/>
      <c r="AU12194" s="61"/>
      <c r="AV12194" s="61"/>
      <c r="AW12194" s="61"/>
      <c r="AX12194" s="61"/>
      <c r="AY12194" s="61"/>
      <c r="AZ12194" s="61"/>
      <c r="BA12194" s="61"/>
    </row>
    <row r="12195" spans="39:53" x14ac:dyDescent="0.2">
      <c r="AM12195" s="61"/>
      <c r="AN12195" s="61"/>
      <c r="AO12195" s="171"/>
      <c r="AP12195" s="61"/>
      <c r="AQ12195" s="61"/>
      <c r="AR12195" s="61"/>
      <c r="AS12195" s="61"/>
      <c r="AT12195" s="61"/>
      <c r="AU12195" s="61"/>
      <c r="AV12195" s="61"/>
      <c r="AW12195" s="61"/>
      <c r="AX12195" s="61"/>
      <c r="AY12195" s="61"/>
      <c r="AZ12195" s="61"/>
      <c r="BA12195" s="61"/>
    </row>
    <row r="12196" spans="39:53" x14ac:dyDescent="0.2">
      <c r="AM12196" s="61"/>
      <c r="AN12196" s="61"/>
      <c r="AO12196" s="171"/>
      <c r="AP12196" s="61"/>
      <c r="AQ12196" s="61"/>
      <c r="AR12196" s="61"/>
      <c r="AS12196" s="61"/>
      <c r="AT12196" s="61"/>
      <c r="AU12196" s="61"/>
      <c r="AV12196" s="61"/>
      <c r="AW12196" s="61"/>
      <c r="AX12196" s="61"/>
      <c r="AY12196" s="61"/>
      <c r="AZ12196" s="61"/>
      <c r="BA12196" s="61"/>
    </row>
    <row r="12197" spans="39:53" x14ac:dyDescent="0.2">
      <c r="AM12197" s="61"/>
      <c r="AN12197" s="61"/>
      <c r="AO12197" s="171"/>
      <c r="AP12197" s="61"/>
      <c r="AQ12197" s="61"/>
      <c r="AR12197" s="61"/>
      <c r="AS12197" s="61"/>
      <c r="AT12197" s="61"/>
      <c r="AU12197" s="61"/>
      <c r="AV12197" s="61"/>
      <c r="AW12197" s="61"/>
      <c r="AX12197" s="61"/>
      <c r="AY12197" s="61"/>
      <c r="AZ12197" s="61"/>
      <c r="BA12197" s="61"/>
    </row>
    <row r="12198" spans="39:53" x14ac:dyDescent="0.2">
      <c r="AM12198" s="61"/>
      <c r="AN12198" s="61"/>
      <c r="AO12198" s="171"/>
      <c r="AP12198" s="61"/>
      <c r="AQ12198" s="61"/>
      <c r="AR12198" s="61"/>
      <c r="AS12198" s="61"/>
      <c r="AT12198" s="61"/>
      <c r="AU12198" s="61"/>
      <c r="AV12198" s="61"/>
      <c r="AW12198" s="61"/>
      <c r="AX12198" s="61"/>
      <c r="AY12198" s="61"/>
      <c r="AZ12198" s="61"/>
      <c r="BA12198" s="61"/>
    </row>
    <row r="12199" spans="39:53" x14ac:dyDescent="0.2">
      <c r="AM12199" s="61"/>
      <c r="AN12199" s="61"/>
      <c r="AO12199" s="171"/>
      <c r="AP12199" s="61"/>
      <c r="AQ12199" s="61"/>
      <c r="AR12199" s="61"/>
      <c r="AS12199" s="61"/>
      <c r="AT12199" s="61"/>
      <c r="AU12199" s="61"/>
      <c r="AV12199" s="61"/>
      <c r="AW12199" s="61"/>
      <c r="AX12199" s="61"/>
      <c r="AY12199" s="61"/>
      <c r="AZ12199" s="61"/>
      <c r="BA12199" s="61"/>
    </row>
    <row r="12200" spans="39:53" x14ac:dyDescent="0.2">
      <c r="AM12200" s="61"/>
      <c r="AN12200" s="61"/>
      <c r="AO12200" s="171"/>
      <c r="AP12200" s="61"/>
      <c r="AQ12200" s="61"/>
      <c r="AR12200" s="61"/>
      <c r="AS12200" s="61"/>
      <c r="AT12200" s="61"/>
      <c r="AU12200" s="61"/>
      <c r="AV12200" s="61"/>
      <c r="AW12200" s="61"/>
      <c r="AX12200" s="61"/>
      <c r="AY12200" s="61"/>
      <c r="AZ12200" s="61"/>
      <c r="BA12200" s="61"/>
    </row>
    <row r="12201" spans="39:53" x14ac:dyDescent="0.2">
      <c r="AM12201" s="61"/>
      <c r="AN12201" s="61"/>
      <c r="AO12201" s="171"/>
      <c r="AP12201" s="61"/>
      <c r="AQ12201" s="61"/>
      <c r="AR12201" s="61"/>
      <c r="AS12201" s="61"/>
      <c r="AT12201" s="61"/>
      <c r="AU12201" s="61"/>
      <c r="AV12201" s="61"/>
      <c r="AW12201" s="61"/>
      <c r="AX12201" s="61"/>
      <c r="AY12201" s="61"/>
      <c r="AZ12201" s="61"/>
      <c r="BA12201" s="61"/>
    </row>
    <row r="12202" spans="39:53" x14ac:dyDescent="0.2">
      <c r="AM12202" s="61"/>
      <c r="AN12202" s="61"/>
      <c r="AO12202" s="171"/>
      <c r="AP12202" s="61"/>
      <c r="AQ12202" s="61"/>
      <c r="AR12202" s="61"/>
      <c r="AS12202" s="61"/>
      <c r="AT12202" s="61"/>
      <c r="AU12202" s="61"/>
      <c r="AV12202" s="61"/>
      <c r="AW12202" s="61"/>
      <c r="AX12202" s="61"/>
      <c r="AY12202" s="61"/>
      <c r="AZ12202" s="61"/>
      <c r="BA12202" s="61"/>
    </row>
    <row r="12203" spans="39:53" x14ac:dyDescent="0.2">
      <c r="AM12203" s="61"/>
      <c r="AN12203" s="61"/>
      <c r="AO12203" s="171"/>
      <c r="AP12203" s="61"/>
      <c r="AQ12203" s="61"/>
      <c r="AR12203" s="61"/>
      <c r="AS12203" s="61"/>
      <c r="AT12203" s="61"/>
      <c r="AU12203" s="61"/>
      <c r="AV12203" s="61"/>
      <c r="AW12203" s="61"/>
      <c r="AX12203" s="61"/>
      <c r="AY12203" s="61"/>
      <c r="AZ12203" s="61"/>
      <c r="BA12203" s="61"/>
    </row>
    <row r="12204" spans="39:53" x14ac:dyDescent="0.2">
      <c r="AM12204" s="61"/>
      <c r="AN12204" s="61"/>
      <c r="AO12204" s="171"/>
      <c r="AP12204" s="61"/>
      <c r="AQ12204" s="61"/>
      <c r="AR12204" s="61"/>
      <c r="AS12204" s="61"/>
      <c r="AT12204" s="61"/>
      <c r="AU12204" s="61"/>
      <c r="AV12204" s="61"/>
      <c r="AW12204" s="61"/>
      <c r="AX12204" s="61"/>
      <c r="AY12204" s="61"/>
      <c r="AZ12204" s="61"/>
      <c r="BA12204" s="61"/>
    </row>
    <row r="12205" spans="39:53" x14ac:dyDescent="0.2">
      <c r="AM12205" s="61"/>
      <c r="AN12205" s="61"/>
      <c r="AO12205" s="171"/>
      <c r="AP12205" s="61"/>
      <c r="AQ12205" s="61"/>
      <c r="AR12205" s="61"/>
      <c r="AS12205" s="61"/>
      <c r="AT12205" s="61"/>
      <c r="AU12205" s="61"/>
      <c r="AV12205" s="61"/>
      <c r="AW12205" s="61"/>
      <c r="AX12205" s="61"/>
      <c r="AY12205" s="61"/>
      <c r="AZ12205" s="61"/>
      <c r="BA12205" s="61"/>
    </row>
    <row r="12206" spans="39:53" x14ac:dyDescent="0.2">
      <c r="AM12206" s="61"/>
      <c r="AN12206" s="61"/>
      <c r="AO12206" s="171"/>
      <c r="AP12206" s="61"/>
      <c r="AQ12206" s="61"/>
      <c r="AR12206" s="61"/>
      <c r="AS12206" s="61"/>
      <c r="AT12206" s="61"/>
      <c r="AU12206" s="61"/>
      <c r="AV12206" s="61"/>
      <c r="AW12206" s="61"/>
      <c r="AX12206" s="61"/>
      <c r="AY12206" s="61"/>
      <c r="AZ12206" s="61"/>
      <c r="BA12206" s="61"/>
    </row>
    <row r="12207" spans="39:53" x14ac:dyDescent="0.2">
      <c r="AM12207" s="61"/>
      <c r="AN12207" s="61"/>
      <c r="AO12207" s="171"/>
      <c r="AP12207" s="61"/>
      <c r="AQ12207" s="61"/>
      <c r="AR12207" s="61"/>
      <c r="AS12207" s="61"/>
      <c r="AT12207" s="61"/>
      <c r="AU12207" s="61"/>
      <c r="AV12207" s="61"/>
      <c r="AW12207" s="61"/>
      <c r="AX12207" s="61"/>
      <c r="AY12207" s="61"/>
      <c r="AZ12207" s="61"/>
      <c r="BA12207" s="61"/>
    </row>
    <row r="12208" spans="39:53" x14ac:dyDescent="0.2">
      <c r="AM12208" s="61"/>
      <c r="AN12208" s="61"/>
      <c r="AO12208" s="171"/>
      <c r="AP12208" s="61"/>
      <c r="AQ12208" s="61"/>
      <c r="AR12208" s="61"/>
      <c r="AS12208" s="61"/>
      <c r="AT12208" s="61"/>
      <c r="AU12208" s="61"/>
      <c r="AV12208" s="61"/>
      <c r="AW12208" s="61"/>
      <c r="AX12208" s="61"/>
      <c r="AY12208" s="61"/>
      <c r="AZ12208" s="61"/>
      <c r="BA12208" s="61"/>
    </row>
    <row r="12209" spans="39:53" x14ac:dyDescent="0.2">
      <c r="AM12209" s="61"/>
      <c r="AN12209" s="61"/>
      <c r="AO12209" s="171"/>
      <c r="AP12209" s="61"/>
      <c r="AQ12209" s="61"/>
      <c r="AR12209" s="61"/>
      <c r="AS12209" s="61"/>
      <c r="AT12209" s="61"/>
      <c r="AU12209" s="61"/>
      <c r="AV12209" s="61"/>
      <c r="AW12209" s="61"/>
      <c r="AX12209" s="61"/>
      <c r="AY12209" s="61"/>
      <c r="AZ12209" s="61"/>
      <c r="BA12209" s="61"/>
    </row>
    <row r="12210" spans="39:53" x14ac:dyDescent="0.2">
      <c r="AM12210" s="61"/>
      <c r="AN12210" s="61"/>
      <c r="AO12210" s="171"/>
      <c r="AP12210" s="61"/>
      <c r="AQ12210" s="61"/>
      <c r="AR12210" s="61"/>
      <c r="AS12210" s="61"/>
      <c r="AT12210" s="61"/>
      <c r="AU12210" s="61"/>
      <c r="AV12210" s="61"/>
      <c r="AW12210" s="61"/>
      <c r="AX12210" s="61"/>
      <c r="AY12210" s="61"/>
      <c r="AZ12210" s="61"/>
      <c r="BA12210" s="61"/>
    </row>
    <row r="12211" spans="39:53" x14ac:dyDescent="0.2">
      <c r="AM12211" s="61"/>
      <c r="AN12211" s="61"/>
      <c r="AO12211" s="171"/>
      <c r="AP12211" s="61"/>
      <c r="AQ12211" s="61"/>
      <c r="AR12211" s="61"/>
      <c r="AS12211" s="61"/>
      <c r="AT12211" s="61"/>
      <c r="AU12211" s="61"/>
      <c r="AV12211" s="61"/>
      <c r="AW12211" s="61"/>
      <c r="AX12211" s="61"/>
      <c r="AY12211" s="61"/>
      <c r="AZ12211" s="61"/>
      <c r="BA12211" s="61"/>
    </row>
    <row r="12212" spans="39:53" x14ac:dyDescent="0.2">
      <c r="AM12212" s="61"/>
      <c r="AN12212" s="61"/>
      <c r="AO12212" s="171"/>
      <c r="AP12212" s="61"/>
      <c r="AQ12212" s="61"/>
      <c r="AR12212" s="61"/>
      <c r="AS12212" s="61"/>
      <c r="AT12212" s="61"/>
      <c r="AU12212" s="61"/>
      <c r="AV12212" s="61"/>
      <c r="AW12212" s="61"/>
      <c r="AX12212" s="61"/>
      <c r="AY12212" s="61"/>
      <c r="AZ12212" s="61"/>
      <c r="BA12212" s="61"/>
    </row>
    <row r="12213" spans="39:53" x14ac:dyDescent="0.2">
      <c r="AM12213" s="61"/>
      <c r="AN12213" s="61"/>
      <c r="AO12213" s="171"/>
      <c r="AP12213" s="61"/>
      <c r="AQ12213" s="61"/>
      <c r="AR12213" s="61"/>
      <c r="AS12213" s="61"/>
      <c r="AT12213" s="61"/>
      <c r="AU12213" s="61"/>
      <c r="AV12213" s="61"/>
      <c r="AW12213" s="61"/>
      <c r="AX12213" s="61"/>
      <c r="AY12213" s="61"/>
      <c r="AZ12213" s="61"/>
      <c r="BA12213" s="61"/>
    </row>
    <row r="12214" spans="39:53" x14ac:dyDescent="0.2">
      <c r="AM12214" s="61"/>
      <c r="AN12214" s="61"/>
      <c r="AO12214" s="171"/>
      <c r="AP12214" s="61"/>
      <c r="AQ12214" s="61"/>
      <c r="AR12214" s="61"/>
      <c r="AS12214" s="61"/>
      <c r="AT12214" s="61"/>
      <c r="AU12214" s="61"/>
      <c r="AV12214" s="61"/>
      <c r="AW12214" s="61"/>
      <c r="AX12214" s="61"/>
      <c r="AY12214" s="61"/>
      <c r="AZ12214" s="61"/>
      <c r="BA12214" s="61"/>
    </row>
    <row r="12215" spans="39:53" x14ac:dyDescent="0.2">
      <c r="AM12215" s="61"/>
      <c r="AN12215" s="61"/>
      <c r="AO12215" s="171"/>
      <c r="AP12215" s="61"/>
      <c r="AQ12215" s="61"/>
      <c r="AR12215" s="61"/>
      <c r="AS12215" s="61"/>
      <c r="AT12215" s="61"/>
      <c r="AU12215" s="61"/>
      <c r="AV12215" s="61"/>
      <c r="AW12215" s="61"/>
      <c r="AX12215" s="61"/>
      <c r="AY12215" s="61"/>
      <c r="AZ12215" s="61"/>
      <c r="BA12215" s="61"/>
    </row>
    <row r="12216" spans="39:53" x14ac:dyDescent="0.2">
      <c r="AM12216" s="61"/>
      <c r="AN12216" s="61"/>
      <c r="AO12216" s="171"/>
      <c r="AP12216" s="61"/>
      <c r="AQ12216" s="61"/>
      <c r="AR12216" s="61"/>
      <c r="AS12216" s="61"/>
      <c r="AT12216" s="61"/>
      <c r="AU12216" s="61"/>
      <c r="AV12216" s="61"/>
      <c r="AW12216" s="61"/>
      <c r="AX12216" s="61"/>
      <c r="AY12216" s="61"/>
      <c r="AZ12216" s="61"/>
      <c r="BA12216" s="61"/>
    </row>
    <row r="12217" spans="39:53" x14ac:dyDescent="0.2">
      <c r="AM12217" s="61"/>
      <c r="AN12217" s="61"/>
      <c r="AO12217" s="171"/>
      <c r="AP12217" s="61"/>
      <c r="AQ12217" s="61"/>
      <c r="AR12217" s="61"/>
      <c r="AS12217" s="61"/>
      <c r="AT12217" s="61"/>
      <c r="AU12217" s="61"/>
      <c r="AV12217" s="61"/>
      <c r="AW12217" s="61"/>
      <c r="AX12217" s="61"/>
      <c r="AY12217" s="61"/>
      <c r="AZ12217" s="61"/>
      <c r="BA12217" s="61"/>
    </row>
    <row r="12218" spans="39:53" x14ac:dyDescent="0.2">
      <c r="AM12218" s="61"/>
      <c r="AN12218" s="61"/>
      <c r="AO12218" s="171"/>
      <c r="AP12218" s="61"/>
      <c r="AQ12218" s="61"/>
      <c r="AR12218" s="61"/>
      <c r="AS12218" s="61"/>
      <c r="AT12218" s="61"/>
      <c r="AU12218" s="61"/>
      <c r="AV12218" s="61"/>
      <c r="AW12218" s="61"/>
      <c r="AX12218" s="61"/>
      <c r="AY12218" s="61"/>
      <c r="AZ12218" s="61"/>
      <c r="BA12218" s="61"/>
    </row>
    <row r="12219" spans="39:53" x14ac:dyDescent="0.2">
      <c r="AM12219" s="61"/>
      <c r="AN12219" s="61"/>
      <c r="AO12219" s="171"/>
      <c r="AP12219" s="61"/>
      <c r="AQ12219" s="61"/>
      <c r="AR12219" s="61"/>
      <c r="AS12219" s="61"/>
      <c r="AT12219" s="61"/>
      <c r="AU12219" s="61"/>
      <c r="AV12219" s="61"/>
      <c r="AW12219" s="61"/>
      <c r="AX12219" s="61"/>
      <c r="AY12219" s="61"/>
      <c r="AZ12219" s="61"/>
      <c r="BA12219" s="61"/>
    </row>
    <row r="12220" spans="39:53" x14ac:dyDescent="0.2">
      <c r="AM12220" s="61"/>
      <c r="AN12220" s="61"/>
      <c r="AO12220" s="171"/>
      <c r="AP12220" s="61"/>
      <c r="AQ12220" s="61"/>
      <c r="AR12220" s="61"/>
      <c r="AS12220" s="61"/>
      <c r="AT12220" s="61"/>
      <c r="AU12220" s="61"/>
      <c r="AV12220" s="61"/>
      <c r="AW12220" s="61"/>
      <c r="AX12220" s="61"/>
      <c r="AY12220" s="61"/>
      <c r="AZ12220" s="61"/>
      <c r="BA12220" s="61"/>
    </row>
    <row r="12221" spans="39:53" x14ac:dyDescent="0.2">
      <c r="AM12221" s="61"/>
      <c r="AN12221" s="61"/>
      <c r="AO12221" s="171"/>
      <c r="AP12221" s="61"/>
      <c r="AQ12221" s="61"/>
      <c r="AR12221" s="61"/>
      <c r="AS12221" s="61"/>
      <c r="AT12221" s="61"/>
      <c r="AU12221" s="61"/>
      <c r="AV12221" s="61"/>
      <c r="AW12221" s="61"/>
      <c r="AX12221" s="61"/>
      <c r="AY12221" s="61"/>
      <c r="AZ12221" s="61"/>
      <c r="BA12221" s="61"/>
    </row>
    <row r="12222" spans="39:53" x14ac:dyDescent="0.2">
      <c r="AM12222" s="61"/>
      <c r="AN12222" s="61"/>
      <c r="AO12222" s="171"/>
      <c r="AP12222" s="61"/>
      <c r="AQ12222" s="61"/>
      <c r="AR12222" s="61"/>
      <c r="AS12222" s="61"/>
      <c r="AT12222" s="61"/>
      <c r="AU12222" s="61"/>
      <c r="AV12222" s="61"/>
      <c r="AW12222" s="61"/>
      <c r="AX12222" s="61"/>
      <c r="AY12222" s="61"/>
      <c r="AZ12222" s="61"/>
      <c r="BA12222" s="61"/>
    </row>
    <row r="12223" spans="39:53" x14ac:dyDescent="0.2">
      <c r="AM12223" s="61"/>
      <c r="AN12223" s="61"/>
      <c r="AO12223" s="171"/>
      <c r="AP12223" s="61"/>
      <c r="AQ12223" s="61"/>
      <c r="AR12223" s="61"/>
      <c r="AS12223" s="61"/>
      <c r="AT12223" s="61"/>
      <c r="AU12223" s="61"/>
      <c r="AV12223" s="61"/>
      <c r="AW12223" s="61"/>
      <c r="AX12223" s="61"/>
      <c r="AY12223" s="61"/>
      <c r="AZ12223" s="61"/>
      <c r="BA12223" s="61"/>
    </row>
    <row r="12224" spans="39:53" x14ac:dyDescent="0.2">
      <c r="AM12224" s="61"/>
      <c r="AN12224" s="61"/>
      <c r="AO12224" s="171"/>
      <c r="AP12224" s="61"/>
      <c r="AQ12224" s="61"/>
      <c r="AR12224" s="61"/>
      <c r="AS12224" s="61"/>
      <c r="AT12224" s="61"/>
      <c r="AU12224" s="61"/>
      <c r="AV12224" s="61"/>
      <c r="AW12224" s="61"/>
      <c r="AX12224" s="61"/>
      <c r="AY12224" s="61"/>
      <c r="AZ12224" s="61"/>
      <c r="BA12224" s="61"/>
    </row>
    <row r="12225" spans="39:53" x14ac:dyDescent="0.2">
      <c r="AM12225" s="61"/>
      <c r="AN12225" s="61"/>
      <c r="AO12225" s="171"/>
      <c r="AP12225" s="61"/>
      <c r="AQ12225" s="61"/>
      <c r="AR12225" s="61"/>
      <c r="AS12225" s="61"/>
      <c r="AT12225" s="61"/>
      <c r="AU12225" s="61"/>
      <c r="AV12225" s="61"/>
      <c r="AW12225" s="61"/>
      <c r="AX12225" s="61"/>
      <c r="AY12225" s="61"/>
      <c r="AZ12225" s="61"/>
      <c r="BA12225" s="61"/>
    </row>
    <row r="12226" spans="39:53" x14ac:dyDescent="0.2">
      <c r="AM12226" s="61"/>
      <c r="AN12226" s="61"/>
      <c r="AO12226" s="171"/>
      <c r="AP12226" s="61"/>
      <c r="AQ12226" s="61"/>
      <c r="AR12226" s="61"/>
      <c r="AS12226" s="61"/>
      <c r="AT12226" s="61"/>
      <c r="AU12226" s="61"/>
      <c r="AV12226" s="61"/>
      <c r="AW12226" s="61"/>
      <c r="AX12226" s="61"/>
      <c r="AY12226" s="61"/>
      <c r="AZ12226" s="61"/>
      <c r="BA12226" s="61"/>
    </row>
    <row r="12227" spans="39:53" x14ac:dyDescent="0.2">
      <c r="AM12227" s="61"/>
      <c r="AN12227" s="61"/>
      <c r="AO12227" s="171"/>
      <c r="AP12227" s="61"/>
      <c r="AQ12227" s="61"/>
      <c r="AR12227" s="61"/>
      <c r="AS12227" s="61"/>
      <c r="AT12227" s="61"/>
      <c r="AU12227" s="61"/>
      <c r="AV12227" s="61"/>
      <c r="AW12227" s="61"/>
      <c r="AX12227" s="61"/>
      <c r="AY12227" s="61"/>
      <c r="AZ12227" s="61"/>
      <c r="BA12227" s="61"/>
    </row>
    <row r="12228" spans="39:53" x14ac:dyDescent="0.2">
      <c r="AM12228" s="61"/>
      <c r="AN12228" s="61"/>
      <c r="AO12228" s="171"/>
      <c r="AP12228" s="61"/>
      <c r="AQ12228" s="61"/>
      <c r="AR12228" s="61"/>
      <c r="AS12228" s="61"/>
      <c r="AT12228" s="61"/>
      <c r="AU12228" s="61"/>
      <c r="AV12228" s="61"/>
      <c r="AW12228" s="61"/>
      <c r="AX12228" s="61"/>
      <c r="AY12228" s="61"/>
      <c r="AZ12228" s="61"/>
      <c r="BA12228" s="61"/>
    </row>
    <row r="12229" spans="39:53" x14ac:dyDescent="0.2">
      <c r="AM12229" s="61"/>
      <c r="AN12229" s="61"/>
      <c r="AO12229" s="171"/>
      <c r="AP12229" s="61"/>
      <c r="AQ12229" s="61"/>
      <c r="AR12229" s="61"/>
      <c r="AS12229" s="61"/>
      <c r="AT12229" s="61"/>
      <c r="AU12229" s="61"/>
      <c r="AV12229" s="61"/>
      <c r="AW12229" s="61"/>
      <c r="AX12229" s="61"/>
      <c r="AY12229" s="61"/>
      <c r="AZ12229" s="61"/>
      <c r="BA12229" s="61"/>
    </row>
    <row r="12230" spans="39:53" x14ac:dyDescent="0.2">
      <c r="AM12230" s="61"/>
      <c r="AN12230" s="61"/>
      <c r="AO12230" s="171"/>
      <c r="AP12230" s="61"/>
      <c r="AQ12230" s="61"/>
      <c r="AR12230" s="61"/>
      <c r="AS12230" s="61"/>
      <c r="AT12230" s="61"/>
      <c r="AU12230" s="61"/>
      <c r="AV12230" s="61"/>
      <c r="AW12230" s="61"/>
      <c r="AX12230" s="61"/>
      <c r="AY12230" s="61"/>
      <c r="AZ12230" s="61"/>
      <c r="BA12230" s="61"/>
    </row>
    <row r="12231" spans="39:53" x14ac:dyDescent="0.2">
      <c r="AM12231" s="61"/>
      <c r="AN12231" s="61"/>
      <c r="AO12231" s="171"/>
      <c r="AP12231" s="61"/>
      <c r="AQ12231" s="61"/>
      <c r="AR12231" s="61"/>
      <c r="AS12231" s="61"/>
      <c r="AT12231" s="61"/>
      <c r="AU12231" s="61"/>
      <c r="AV12231" s="61"/>
      <c r="AW12231" s="61"/>
      <c r="AX12231" s="61"/>
      <c r="AY12231" s="61"/>
      <c r="AZ12231" s="61"/>
      <c r="BA12231" s="61"/>
    </row>
    <row r="12232" spans="39:53" x14ac:dyDescent="0.2">
      <c r="AM12232" s="61"/>
      <c r="AN12232" s="61"/>
      <c r="AO12232" s="171"/>
      <c r="AP12232" s="61"/>
      <c r="AQ12232" s="61"/>
      <c r="AR12232" s="61"/>
      <c r="AS12232" s="61"/>
      <c r="AT12232" s="61"/>
      <c r="AU12232" s="61"/>
      <c r="AV12232" s="61"/>
      <c r="AW12232" s="61"/>
      <c r="AX12232" s="61"/>
      <c r="AY12232" s="61"/>
      <c r="AZ12232" s="61"/>
      <c r="BA12232" s="61"/>
    </row>
    <row r="12233" spans="39:53" x14ac:dyDescent="0.2">
      <c r="AM12233" s="61"/>
      <c r="AN12233" s="61"/>
      <c r="AO12233" s="171"/>
      <c r="AP12233" s="61"/>
      <c r="AQ12233" s="61"/>
      <c r="AR12233" s="61"/>
      <c r="AS12233" s="61"/>
      <c r="AT12233" s="61"/>
      <c r="AU12233" s="61"/>
      <c r="AV12233" s="61"/>
      <c r="AW12233" s="61"/>
      <c r="AX12233" s="61"/>
      <c r="AY12233" s="61"/>
      <c r="AZ12233" s="61"/>
      <c r="BA12233" s="61"/>
    </row>
    <row r="12234" spans="39:53" x14ac:dyDescent="0.2">
      <c r="AM12234" s="61"/>
      <c r="AN12234" s="61"/>
      <c r="AO12234" s="171"/>
      <c r="AP12234" s="61"/>
      <c r="AQ12234" s="61"/>
      <c r="AR12234" s="61"/>
      <c r="AS12234" s="61"/>
      <c r="AT12234" s="61"/>
      <c r="AU12234" s="61"/>
      <c r="AV12234" s="61"/>
      <c r="AW12234" s="61"/>
      <c r="AX12234" s="61"/>
      <c r="AY12234" s="61"/>
      <c r="AZ12234" s="61"/>
      <c r="BA12234" s="61"/>
    </row>
    <row r="12235" spans="39:53" x14ac:dyDescent="0.2">
      <c r="AM12235" s="61"/>
      <c r="AN12235" s="61"/>
      <c r="AO12235" s="171"/>
      <c r="AP12235" s="61"/>
      <c r="AQ12235" s="61"/>
      <c r="AR12235" s="61"/>
      <c r="AS12235" s="61"/>
      <c r="AT12235" s="61"/>
      <c r="AU12235" s="61"/>
      <c r="AV12235" s="61"/>
      <c r="AW12235" s="61"/>
      <c r="AX12235" s="61"/>
      <c r="AY12235" s="61"/>
      <c r="AZ12235" s="61"/>
      <c r="BA12235" s="61"/>
    </row>
    <row r="12236" spans="39:53" x14ac:dyDescent="0.2">
      <c r="AM12236" s="61"/>
      <c r="AN12236" s="61"/>
      <c r="AO12236" s="171"/>
      <c r="AP12236" s="61"/>
      <c r="AQ12236" s="61"/>
      <c r="AR12236" s="61"/>
      <c r="AS12236" s="61"/>
      <c r="AT12236" s="61"/>
      <c r="AU12236" s="61"/>
      <c r="AV12236" s="61"/>
      <c r="AW12236" s="61"/>
      <c r="AX12236" s="61"/>
      <c r="AY12236" s="61"/>
      <c r="AZ12236" s="61"/>
      <c r="BA12236" s="61"/>
    </row>
    <row r="12237" spans="39:53" x14ac:dyDescent="0.2">
      <c r="AM12237" s="61"/>
      <c r="AN12237" s="61"/>
      <c r="AO12237" s="171"/>
      <c r="AP12237" s="61"/>
      <c r="AQ12237" s="61"/>
      <c r="AR12237" s="61"/>
      <c r="AS12237" s="61"/>
      <c r="AT12237" s="61"/>
      <c r="AU12237" s="61"/>
      <c r="AV12237" s="61"/>
      <c r="AW12237" s="61"/>
      <c r="AX12237" s="61"/>
      <c r="AY12237" s="61"/>
      <c r="AZ12237" s="61"/>
      <c r="BA12237" s="61"/>
    </row>
    <row r="12238" spans="39:53" x14ac:dyDescent="0.2">
      <c r="AM12238" s="61"/>
      <c r="AN12238" s="61"/>
      <c r="AO12238" s="171"/>
      <c r="AP12238" s="61"/>
      <c r="AQ12238" s="61"/>
      <c r="AR12238" s="61"/>
      <c r="AS12238" s="61"/>
      <c r="AT12238" s="61"/>
      <c r="AU12238" s="61"/>
      <c r="AV12238" s="61"/>
      <c r="AW12238" s="61"/>
      <c r="AX12238" s="61"/>
      <c r="AY12238" s="61"/>
      <c r="AZ12238" s="61"/>
      <c r="BA12238" s="61"/>
    </row>
    <row r="12239" spans="39:53" x14ac:dyDescent="0.2">
      <c r="AM12239" s="61"/>
      <c r="AN12239" s="61"/>
      <c r="AO12239" s="171"/>
      <c r="AP12239" s="61"/>
      <c r="AQ12239" s="61"/>
      <c r="AR12239" s="61"/>
      <c r="AS12239" s="61"/>
      <c r="AT12239" s="61"/>
      <c r="AU12239" s="61"/>
      <c r="AV12239" s="61"/>
      <c r="AW12239" s="61"/>
      <c r="AX12239" s="61"/>
      <c r="AY12239" s="61"/>
      <c r="AZ12239" s="61"/>
      <c r="BA12239" s="61"/>
    </row>
    <row r="12240" spans="39:53" x14ac:dyDescent="0.2">
      <c r="AM12240" s="61"/>
      <c r="AN12240" s="61"/>
      <c r="AO12240" s="171"/>
      <c r="AP12240" s="61"/>
      <c r="AQ12240" s="61"/>
      <c r="AR12240" s="61"/>
      <c r="AS12240" s="61"/>
      <c r="AT12240" s="61"/>
      <c r="AU12240" s="61"/>
      <c r="AV12240" s="61"/>
      <c r="AW12240" s="61"/>
      <c r="AX12240" s="61"/>
      <c r="AY12240" s="61"/>
      <c r="AZ12240" s="61"/>
      <c r="BA12240" s="61"/>
    </row>
    <row r="12241" spans="39:53" x14ac:dyDescent="0.2">
      <c r="AM12241" s="61"/>
      <c r="AN12241" s="61"/>
      <c r="AO12241" s="171"/>
      <c r="AP12241" s="61"/>
      <c r="AQ12241" s="61"/>
      <c r="AR12241" s="61"/>
      <c r="AS12241" s="61"/>
      <c r="AT12241" s="61"/>
      <c r="AU12241" s="61"/>
      <c r="AV12241" s="61"/>
      <c r="AW12241" s="61"/>
      <c r="AX12241" s="61"/>
      <c r="AY12241" s="61"/>
      <c r="AZ12241" s="61"/>
      <c r="BA12241" s="61"/>
    </row>
    <row r="12242" spans="39:53" x14ac:dyDescent="0.2">
      <c r="AM12242" s="61"/>
      <c r="AN12242" s="61"/>
      <c r="AO12242" s="171"/>
      <c r="AP12242" s="61"/>
      <c r="AQ12242" s="61"/>
      <c r="AR12242" s="61"/>
      <c r="AS12242" s="61"/>
      <c r="AT12242" s="61"/>
      <c r="AU12242" s="61"/>
      <c r="AV12242" s="61"/>
      <c r="AW12242" s="61"/>
      <c r="AX12242" s="61"/>
      <c r="AY12242" s="61"/>
      <c r="AZ12242" s="61"/>
      <c r="BA12242" s="61"/>
    </row>
    <row r="12243" spans="39:53" x14ac:dyDescent="0.2">
      <c r="AM12243" s="61"/>
      <c r="AN12243" s="61"/>
      <c r="AO12243" s="171"/>
      <c r="AP12243" s="61"/>
      <c r="AQ12243" s="61"/>
      <c r="AR12243" s="61"/>
      <c r="AS12243" s="61"/>
      <c r="AT12243" s="61"/>
      <c r="AU12243" s="61"/>
      <c r="AV12243" s="61"/>
      <c r="AW12243" s="61"/>
      <c r="AX12243" s="61"/>
      <c r="AY12243" s="61"/>
      <c r="AZ12243" s="61"/>
      <c r="BA12243" s="61"/>
    </row>
    <row r="12244" spans="39:53" x14ac:dyDescent="0.2">
      <c r="AM12244" s="61"/>
      <c r="AN12244" s="61"/>
      <c r="AO12244" s="171"/>
      <c r="AP12244" s="61"/>
      <c r="AQ12244" s="61"/>
      <c r="AR12244" s="61"/>
      <c r="AS12244" s="61"/>
      <c r="AT12244" s="61"/>
      <c r="AU12244" s="61"/>
      <c r="AV12244" s="61"/>
      <c r="AW12244" s="61"/>
      <c r="AX12244" s="61"/>
      <c r="AY12244" s="61"/>
      <c r="AZ12244" s="61"/>
      <c r="BA12244" s="61"/>
    </row>
    <row r="12245" spans="39:53" x14ac:dyDescent="0.2">
      <c r="AM12245" s="61"/>
      <c r="AN12245" s="61"/>
      <c r="AO12245" s="171"/>
      <c r="AP12245" s="61"/>
      <c r="AQ12245" s="61"/>
      <c r="AR12245" s="61"/>
      <c r="AS12245" s="61"/>
      <c r="AT12245" s="61"/>
      <c r="AU12245" s="61"/>
      <c r="AV12245" s="61"/>
      <c r="AW12245" s="61"/>
      <c r="AX12245" s="61"/>
      <c r="AY12245" s="61"/>
      <c r="AZ12245" s="61"/>
      <c r="BA12245" s="61"/>
    </row>
    <row r="12246" spans="39:53" x14ac:dyDescent="0.2">
      <c r="AM12246" s="61"/>
      <c r="AN12246" s="61"/>
      <c r="AO12246" s="171"/>
      <c r="AP12246" s="61"/>
      <c r="AQ12246" s="61"/>
      <c r="AR12246" s="61"/>
      <c r="AS12246" s="61"/>
      <c r="AT12246" s="61"/>
      <c r="AU12246" s="61"/>
      <c r="AV12246" s="61"/>
      <c r="AW12246" s="61"/>
      <c r="AX12246" s="61"/>
      <c r="AY12246" s="61"/>
      <c r="AZ12246" s="61"/>
      <c r="BA12246" s="61"/>
    </row>
    <row r="12247" spans="39:53" x14ac:dyDescent="0.2">
      <c r="AM12247" s="61"/>
      <c r="AN12247" s="61"/>
      <c r="AO12247" s="171"/>
      <c r="AP12247" s="61"/>
      <c r="AQ12247" s="61"/>
      <c r="AR12247" s="61"/>
      <c r="AS12247" s="61"/>
      <c r="AT12247" s="61"/>
      <c r="AU12247" s="61"/>
      <c r="AV12247" s="61"/>
      <c r="AW12247" s="61"/>
      <c r="AX12247" s="61"/>
      <c r="AY12247" s="61"/>
      <c r="AZ12247" s="61"/>
      <c r="BA12247" s="61"/>
    </row>
    <row r="12248" spans="39:53" x14ac:dyDescent="0.2">
      <c r="AM12248" s="61"/>
      <c r="AN12248" s="61"/>
      <c r="AO12248" s="171"/>
      <c r="AP12248" s="61"/>
      <c r="AQ12248" s="61"/>
      <c r="AR12248" s="61"/>
      <c r="AS12248" s="61"/>
      <c r="AT12248" s="61"/>
      <c r="AU12248" s="61"/>
      <c r="AV12248" s="61"/>
      <c r="AW12248" s="61"/>
      <c r="AX12248" s="61"/>
      <c r="AY12248" s="61"/>
      <c r="AZ12248" s="61"/>
      <c r="BA12248" s="61"/>
    </row>
    <row r="12249" spans="39:53" x14ac:dyDescent="0.2">
      <c r="AM12249" s="61"/>
      <c r="AN12249" s="61"/>
      <c r="AO12249" s="171"/>
      <c r="AP12249" s="61"/>
      <c r="AQ12249" s="61"/>
      <c r="AR12249" s="61"/>
      <c r="AS12249" s="61"/>
      <c r="AT12249" s="61"/>
      <c r="AU12249" s="61"/>
      <c r="AV12249" s="61"/>
      <c r="AW12249" s="61"/>
      <c r="AX12249" s="61"/>
      <c r="AY12249" s="61"/>
      <c r="AZ12249" s="61"/>
      <c r="BA12249" s="61"/>
    </row>
    <row r="12250" spans="39:53" x14ac:dyDescent="0.2">
      <c r="AM12250" s="61"/>
      <c r="AN12250" s="61"/>
      <c r="AO12250" s="171"/>
      <c r="AP12250" s="61"/>
      <c r="AQ12250" s="61"/>
      <c r="AR12250" s="61"/>
      <c r="AS12250" s="61"/>
      <c r="AT12250" s="61"/>
      <c r="AU12250" s="61"/>
      <c r="AV12250" s="61"/>
      <c r="AW12250" s="61"/>
      <c r="AX12250" s="61"/>
      <c r="AY12250" s="61"/>
      <c r="AZ12250" s="61"/>
      <c r="BA12250" s="61"/>
    </row>
    <row r="12251" spans="39:53" x14ac:dyDescent="0.2">
      <c r="AM12251" s="61"/>
      <c r="AN12251" s="61"/>
      <c r="AO12251" s="171"/>
      <c r="AP12251" s="61"/>
      <c r="AQ12251" s="61"/>
      <c r="AR12251" s="61"/>
      <c r="AS12251" s="61"/>
      <c r="AT12251" s="61"/>
      <c r="AU12251" s="61"/>
      <c r="AV12251" s="61"/>
      <c r="AW12251" s="61"/>
      <c r="AX12251" s="61"/>
      <c r="AY12251" s="61"/>
      <c r="AZ12251" s="61"/>
      <c r="BA12251" s="61"/>
    </row>
    <row r="12252" spans="39:53" x14ac:dyDescent="0.2">
      <c r="AM12252" s="61"/>
      <c r="AN12252" s="61"/>
      <c r="AO12252" s="171"/>
      <c r="AP12252" s="61"/>
      <c r="AQ12252" s="61"/>
      <c r="AR12252" s="61"/>
      <c r="AS12252" s="61"/>
      <c r="AT12252" s="61"/>
      <c r="AU12252" s="61"/>
      <c r="AV12252" s="61"/>
      <c r="AW12252" s="61"/>
      <c r="AX12252" s="61"/>
      <c r="AY12252" s="61"/>
      <c r="AZ12252" s="61"/>
      <c r="BA12252" s="61"/>
    </row>
    <row r="12253" spans="39:53" x14ac:dyDescent="0.2">
      <c r="AM12253" s="61"/>
      <c r="AN12253" s="61"/>
      <c r="AO12253" s="171"/>
      <c r="AP12253" s="61"/>
      <c r="AQ12253" s="61"/>
      <c r="AR12253" s="61"/>
      <c r="AS12253" s="61"/>
      <c r="AT12253" s="61"/>
      <c r="AU12253" s="61"/>
      <c r="AV12253" s="61"/>
      <c r="AW12253" s="61"/>
      <c r="AX12253" s="61"/>
      <c r="AY12253" s="61"/>
      <c r="AZ12253" s="61"/>
      <c r="BA12253" s="61"/>
    </row>
    <row r="12254" spans="39:53" x14ac:dyDescent="0.2">
      <c r="AM12254" s="61"/>
      <c r="AN12254" s="61"/>
      <c r="AO12254" s="171"/>
      <c r="AP12254" s="61"/>
      <c r="AQ12254" s="61"/>
      <c r="AR12254" s="61"/>
      <c r="AS12254" s="61"/>
      <c r="AT12254" s="61"/>
      <c r="AU12254" s="61"/>
      <c r="AV12254" s="61"/>
      <c r="AW12254" s="61"/>
      <c r="AX12254" s="61"/>
      <c r="AY12254" s="61"/>
      <c r="AZ12254" s="61"/>
      <c r="BA12254" s="61"/>
    </row>
    <row r="12255" spans="39:53" x14ac:dyDescent="0.2">
      <c r="AM12255" s="61"/>
      <c r="AN12255" s="61"/>
      <c r="AO12255" s="171"/>
      <c r="AP12255" s="61"/>
      <c r="AQ12255" s="61"/>
      <c r="AR12255" s="61"/>
      <c r="AS12255" s="61"/>
      <c r="AT12255" s="61"/>
      <c r="AU12255" s="61"/>
      <c r="AV12255" s="61"/>
      <c r="AW12255" s="61"/>
      <c r="AX12255" s="61"/>
      <c r="AY12255" s="61"/>
      <c r="AZ12255" s="61"/>
      <c r="BA12255" s="61"/>
    </row>
    <row r="12256" spans="39:53" x14ac:dyDescent="0.2">
      <c r="AM12256" s="61"/>
      <c r="AN12256" s="61"/>
      <c r="AO12256" s="171"/>
      <c r="AP12256" s="61"/>
      <c r="AQ12256" s="61"/>
      <c r="AR12256" s="61"/>
      <c r="AS12256" s="61"/>
      <c r="AT12256" s="61"/>
      <c r="AU12256" s="61"/>
      <c r="AV12256" s="61"/>
      <c r="AW12256" s="61"/>
      <c r="AX12256" s="61"/>
      <c r="AY12256" s="61"/>
      <c r="AZ12256" s="61"/>
      <c r="BA12256" s="61"/>
    </row>
    <row r="12257" spans="39:53" x14ac:dyDescent="0.2">
      <c r="AM12257" s="61"/>
      <c r="AN12257" s="61"/>
      <c r="AO12257" s="171"/>
      <c r="AP12257" s="61"/>
      <c r="AQ12257" s="61"/>
      <c r="AR12257" s="61"/>
      <c r="AS12257" s="61"/>
      <c r="AT12257" s="61"/>
      <c r="AU12257" s="61"/>
      <c r="AV12257" s="61"/>
      <c r="AW12257" s="61"/>
      <c r="AX12257" s="61"/>
      <c r="AY12257" s="61"/>
      <c r="AZ12257" s="61"/>
      <c r="BA12257" s="61"/>
    </row>
    <row r="12258" spans="39:53" x14ac:dyDescent="0.2">
      <c r="AM12258" s="61"/>
      <c r="AN12258" s="61"/>
      <c r="AO12258" s="171"/>
      <c r="AP12258" s="61"/>
      <c r="AQ12258" s="61"/>
      <c r="AR12258" s="61"/>
      <c r="AS12258" s="61"/>
      <c r="AT12258" s="61"/>
      <c r="AU12258" s="61"/>
      <c r="AV12258" s="61"/>
      <c r="AW12258" s="61"/>
      <c r="AX12258" s="61"/>
      <c r="AY12258" s="61"/>
      <c r="AZ12258" s="61"/>
      <c r="BA12258" s="61"/>
    </row>
    <row r="12259" spans="39:53" x14ac:dyDescent="0.2">
      <c r="AM12259" s="61"/>
      <c r="AN12259" s="61"/>
      <c r="AO12259" s="171"/>
      <c r="AP12259" s="61"/>
      <c r="AQ12259" s="61"/>
      <c r="AR12259" s="61"/>
      <c r="AS12259" s="61"/>
      <c r="AT12259" s="61"/>
      <c r="AU12259" s="61"/>
      <c r="AV12259" s="61"/>
      <c r="AW12259" s="61"/>
      <c r="AX12259" s="61"/>
      <c r="AY12259" s="61"/>
      <c r="AZ12259" s="61"/>
      <c r="BA12259" s="61"/>
    </row>
    <row r="12260" spans="39:53" x14ac:dyDescent="0.2">
      <c r="AM12260" s="61"/>
      <c r="AN12260" s="61"/>
      <c r="AO12260" s="171"/>
      <c r="AP12260" s="61"/>
      <c r="AQ12260" s="61"/>
      <c r="AR12260" s="61"/>
      <c r="AS12260" s="61"/>
      <c r="AT12260" s="61"/>
      <c r="AU12260" s="61"/>
      <c r="AV12260" s="61"/>
      <c r="AW12260" s="61"/>
      <c r="AX12260" s="61"/>
      <c r="AY12260" s="61"/>
      <c r="AZ12260" s="61"/>
      <c r="BA12260" s="61"/>
    </row>
    <row r="12261" spans="39:53" x14ac:dyDescent="0.2">
      <c r="AM12261" s="61"/>
      <c r="AN12261" s="61"/>
      <c r="AO12261" s="171"/>
      <c r="AP12261" s="61"/>
      <c r="AQ12261" s="61"/>
      <c r="AR12261" s="61"/>
      <c r="AS12261" s="61"/>
      <c r="AT12261" s="61"/>
      <c r="AU12261" s="61"/>
      <c r="AV12261" s="61"/>
      <c r="AW12261" s="61"/>
      <c r="AX12261" s="61"/>
      <c r="AY12261" s="61"/>
      <c r="AZ12261" s="61"/>
      <c r="BA12261" s="61"/>
    </row>
    <row r="12262" spans="39:53" x14ac:dyDescent="0.2">
      <c r="AM12262" s="61"/>
      <c r="AN12262" s="61"/>
      <c r="AO12262" s="171"/>
      <c r="AP12262" s="61"/>
      <c r="AQ12262" s="61"/>
      <c r="AR12262" s="61"/>
      <c r="AS12262" s="61"/>
      <c r="AT12262" s="61"/>
      <c r="AU12262" s="61"/>
      <c r="AV12262" s="61"/>
      <c r="AW12262" s="61"/>
      <c r="AX12262" s="61"/>
      <c r="AY12262" s="61"/>
      <c r="AZ12262" s="61"/>
      <c r="BA12262" s="61"/>
    </row>
    <row r="12263" spans="39:53" x14ac:dyDescent="0.2">
      <c r="AM12263" s="61"/>
      <c r="AN12263" s="61"/>
      <c r="AO12263" s="171"/>
      <c r="AP12263" s="61"/>
      <c r="AQ12263" s="61"/>
      <c r="AR12263" s="61"/>
      <c r="AS12263" s="61"/>
      <c r="AT12263" s="61"/>
      <c r="AU12263" s="61"/>
      <c r="AV12263" s="61"/>
      <c r="AW12263" s="61"/>
      <c r="AX12263" s="61"/>
      <c r="AY12263" s="61"/>
      <c r="AZ12263" s="61"/>
      <c r="BA12263" s="61"/>
    </row>
    <row r="12264" spans="39:53" x14ac:dyDescent="0.2">
      <c r="AM12264" s="61"/>
      <c r="AN12264" s="61"/>
      <c r="AO12264" s="171"/>
      <c r="AP12264" s="61"/>
      <c r="AQ12264" s="61"/>
      <c r="AR12264" s="61"/>
      <c r="AS12264" s="61"/>
      <c r="AT12264" s="61"/>
      <c r="AU12264" s="61"/>
      <c r="AV12264" s="61"/>
      <c r="AW12264" s="61"/>
      <c r="AX12264" s="61"/>
      <c r="AY12264" s="61"/>
      <c r="AZ12264" s="61"/>
      <c r="BA12264" s="61"/>
    </row>
    <row r="12265" spans="39:53" x14ac:dyDescent="0.2">
      <c r="AM12265" s="61"/>
      <c r="AN12265" s="61"/>
      <c r="AO12265" s="171"/>
      <c r="AP12265" s="61"/>
      <c r="AQ12265" s="61"/>
      <c r="AR12265" s="61"/>
      <c r="AS12265" s="61"/>
      <c r="AT12265" s="61"/>
      <c r="AU12265" s="61"/>
      <c r="AV12265" s="61"/>
      <c r="AW12265" s="61"/>
      <c r="AX12265" s="61"/>
      <c r="AY12265" s="61"/>
      <c r="AZ12265" s="61"/>
      <c r="BA12265" s="61"/>
    </row>
    <row r="12266" spans="39:53" x14ac:dyDescent="0.2">
      <c r="AM12266" s="61"/>
      <c r="AN12266" s="61"/>
      <c r="AO12266" s="171"/>
      <c r="AP12266" s="61"/>
      <c r="AQ12266" s="61"/>
      <c r="AR12266" s="61"/>
      <c r="AS12266" s="61"/>
      <c r="AT12266" s="61"/>
      <c r="AU12266" s="61"/>
      <c r="AV12266" s="61"/>
      <c r="AW12266" s="61"/>
      <c r="AX12266" s="61"/>
      <c r="AY12266" s="61"/>
      <c r="AZ12266" s="61"/>
      <c r="BA12266" s="61"/>
    </row>
    <row r="12267" spans="39:53" x14ac:dyDescent="0.2">
      <c r="AM12267" s="61"/>
      <c r="AN12267" s="61"/>
      <c r="AO12267" s="171"/>
      <c r="AP12267" s="61"/>
      <c r="AQ12267" s="61"/>
      <c r="AR12267" s="61"/>
      <c r="AS12267" s="61"/>
      <c r="AT12267" s="61"/>
      <c r="AU12267" s="61"/>
      <c r="AV12267" s="61"/>
      <c r="AW12267" s="61"/>
      <c r="AX12267" s="61"/>
      <c r="AY12267" s="61"/>
      <c r="AZ12267" s="61"/>
      <c r="BA12267" s="61"/>
    </row>
    <row r="12268" spans="39:53" x14ac:dyDescent="0.2">
      <c r="AM12268" s="61"/>
      <c r="AN12268" s="61"/>
      <c r="AO12268" s="171"/>
      <c r="AP12268" s="61"/>
      <c r="AQ12268" s="61"/>
      <c r="AR12268" s="61"/>
      <c r="AS12268" s="61"/>
      <c r="AT12268" s="61"/>
      <c r="AU12268" s="61"/>
      <c r="AV12268" s="61"/>
      <c r="AW12268" s="61"/>
      <c r="AX12268" s="61"/>
      <c r="AY12268" s="61"/>
      <c r="AZ12268" s="61"/>
      <c r="BA12268" s="61"/>
    </row>
    <row r="12269" spans="39:53" x14ac:dyDescent="0.2">
      <c r="AM12269" s="61"/>
      <c r="AN12269" s="61"/>
      <c r="AO12269" s="171"/>
      <c r="AP12269" s="61"/>
      <c r="AQ12269" s="61"/>
      <c r="AR12269" s="61"/>
      <c r="AS12269" s="61"/>
      <c r="AT12269" s="61"/>
      <c r="AU12269" s="61"/>
      <c r="AV12269" s="61"/>
      <c r="AW12269" s="61"/>
      <c r="AX12269" s="61"/>
      <c r="AY12269" s="61"/>
      <c r="AZ12269" s="61"/>
      <c r="BA12269" s="61"/>
    </row>
    <row r="12270" spans="39:53" x14ac:dyDescent="0.2">
      <c r="AM12270" s="61"/>
      <c r="AN12270" s="61"/>
      <c r="AO12270" s="171"/>
      <c r="AP12270" s="61"/>
      <c r="AQ12270" s="61"/>
      <c r="AR12270" s="61"/>
      <c r="AS12270" s="61"/>
      <c r="AT12270" s="61"/>
      <c r="AU12270" s="61"/>
      <c r="AV12270" s="61"/>
      <c r="AW12270" s="61"/>
      <c r="AX12270" s="61"/>
      <c r="AY12270" s="61"/>
      <c r="AZ12270" s="61"/>
      <c r="BA12270" s="61"/>
    </row>
    <row r="12271" spans="39:53" x14ac:dyDescent="0.2">
      <c r="AM12271" s="61"/>
      <c r="AN12271" s="61"/>
      <c r="AO12271" s="171"/>
      <c r="AP12271" s="61"/>
      <c r="AQ12271" s="61"/>
      <c r="AR12271" s="61"/>
      <c r="AS12271" s="61"/>
      <c r="AT12271" s="61"/>
      <c r="AU12271" s="61"/>
      <c r="AV12271" s="61"/>
      <c r="AW12271" s="61"/>
      <c r="AX12271" s="61"/>
      <c r="AY12271" s="61"/>
      <c r="AZ12271" s="61"/>
      <c r="BA12271" s="61"/>
    </row>
    <row r="12272" spans="39:53" x14ac:dyDescent="0.2">
      <c r="AM12272" s="61"/>
      <c r="AN12272" s="61"/>
      <c r="AO12272" s="171"/>
      <c r="AP12272" s="61"/>
      <c r="AQ12272" s="61"/>
      <c r="AR12272" s="61"/>
      <c r="AS12272" s="61"/>
      <c r="AT12272" s="61"/>
      <c r="AU12272" s="61"/>
      <c r="AV12272" s="61"/>
      <c r="AW12272" s="61"/>
      <c r="AX12272" s="61"/>
      <c r="AY12272" s="61"/>
      <c r="AZ12272" s="61"/>
      <c r="BA12272" s="61"/>
    </row>
    <row r="12273" spans="39:53" x14ac:dyDescent="0.2">
      <c r="AM12273" s="61"/>
      <c r="AN12273" s="61"/>
      <c r="AO12273" s="171"/>
      <c r="AP12273" s="61"/>
      <c r="AQ12273" s="61"/>
      <c r="AR12273" s="61"/>
      <c r="AS12273" s="61"/>
      <c r="AT12273" s="61"/>
      <c r="AU12273" s="61"/>
      <c r="AV12273" s="61"/>
      <c r="AW12273" s="61"/>
      <c r="AX12273" s="61"/>
      <c r="AY12273" s="61"/>
      <c r="AZ12273" s="61"/>
      <c r="BA12273" s="61"/>
    </row>
    <row r="12274" spans="39:53" x14ac:dyDescent="0.2">
      <c r="AM12274" s="61"/>
      <c r="AN12274" s="61"/>
      <c r="AO12274" s="171"/>
      <c r="AP12274" s="61"/>
      <c r="AQ12274" s="61"/>
      <c r="AR12274" s="61"/>
      <c r="AS12274" s="61"/>
      <c r="AT12274" s="61"/>
      <c r="AU12274" s="61"/>
      <c r="AV12274" s="61"/>
      <c r="AW12274" s="61"/>
      <c r="AX12274" s="61"/>
      <c r="AY12274" s="61"/>
      <c r="AZ12274" s="61"/>
      <c r="BA12274" s="61"/>
    </row>
    <row r="12275" spans="39:53" x14ac:dyDescent="0.2">
      <c r="AM12275" s="61"/>
      <c r="AN12275" s="61"/>
      <c r="AO12275" s="171"/>
      <c r="AP12275" s="61"/>
      <c r="AQ12275" s="61"/>
      <c r="AR12275" s="61"/>
      <c r="AS12275" s="61"/>
      <c r="AT12275" s="61"/>
      <c r="AU12275" s="61"/>
      <c r="AV12275" s="61"/>
      <c r="AW12275" s="61"/>
      <c r="AX12275" s="61"/>
      <c r="AY12275" s="61"/>
      <c r="AZ12275" s="61"/>
      <c r="BA12275" s="61"/>
    </row>
    <row r="12276" spans="39:53" x14ac:dyDescent="0.2">
      <c r="AM12276" s="61"/>
      <c r="AN12276" s="61"/>
      <c r="AO12276" s="171"/>
      <c r="AP12276" s="61"/>
      <c r="AQ12276" s="61"/>
      <c r="AR12276" s="61"/>
      <c r="AS12276" s="61"/>
      <c r="AT12276" s="61"/>
      <c r="AU12276" s="61"/>
      <c r="AV12276" s="61"/>
      <c r="AW12276" s="61"/>
      <c r="AX12276" s="61"/>
      <c r="AY12276" s="61"/>
      <c r="AZ12276" s="61"/>
      <c r="BA12276" s="61"/>
    </row>
    <row r="12277" spans="39:53" x14ac:dyDescent="0.2">
      <c r="AM12277" s="61"/>
      <c r="AN12277" s="61"/>
      <c r="AO12277" s="171"/>
      <c r="AP12277" s="61"/>
      <c r="AQ12277" s="61"/>
      <c r="AR12277" s="61"/>
      <c r="AS12277" s="61"/>
      <c r="AT12277" s="61"/>
      <c r="AU12277" s="61"/>
      <c r="AV12277" s="61"/>
      <c r="AW12277" s="61"/>
      <c r="AX12277" s="61"/>
      <c r="AY12277" s="61"/>
      <c r="AZ12277" s="61"/>
      <c r="BA12277" s="61"/>
    </row>
    <row r="12278" spans="39:53" x14ac:dyDescent="0.2">
      <c r="AM12278" s="61"/>
      <c r="AN12278" s="61"/>
      <c r="AO12278" s="171"/>
      <c r="AP12278" s="61"/>
      <c r="AQ12278" s="61"/>
      <c r="AR12278" s="61"/>
      <c r="AS12278" s="61"/>
      <c r="AT12278" s="61"/>
      <c r="AU12278" s="61"/>
      <c r="AV12278" s="61"/>
      <c r="AW12278" s="61"/>
      <c r="AX12278" s="61"/>
      <c r="AY12278" s="61"/>
      <c r="AZ12278" s="61"/>
      <c r="BA12278" s="61"/>
    </row>
    <row r="12279" spans="39:53" x14ac:dyDescent="0.2">
      <c r="AM12279" s="61"/>
      <c r="AN12279" s="61"/>
      <c r="AO12279" s="171"/>
      <c r="AP12279" s="61"/>
      <c r="AQ12279" s="61"/>
      <c r="AR12279" s="61"/>
      <c r="AS12279" s="61"/>
      <c r="AT12279" s="61"/>
      <c r="AU12279" s="61"/>
      <c r="AV12279" s="61"/>
      <c r="AW12279" s="61"/>
      <c r="AX12279" s="61"/>
      <c r="AY12279" s="61"/>
      <c r="AZ12279" s="61"/>
      <c r="BA12279" s="61"/>
    </row>
    <row r="12280" spans="39:53" x14ac:dyDescent="0.2">
      <c r="AM12280" s="61"/>
      <c r="AN12280" s="61"/>
      <c r="AO12280" s="171"/>
      <c r="AP12280" s="61"/>
      <c r="AQ12280" s="61"/>
      <c r="AR12280" s="61"/>
      <c r="AS12280" s="61"/>
      <c r="AT12280" s="61"/>
      <c r="AU12280" s="61"/>
      <c r="AV12280" s="61"/>
      <c r="AW12280" s="61"/>
      <c r="AX12280" s="61"/>
      <c r="AY12280" s="61"/>
      <c r="AZ12280" s="61"/>
      <c r="BA12280" s="61"/>
    </row>
    <row r="12281" spans="39:53" x14ac:dyDescent="0.2">
      <c r="AM12281" s="61"/>
      <c r="AN12281" s="61"/>
      <c r="AO12281" s="171"/>
      <c r="AP12281" s="61"/>
      <c r="AQ12281" s="61"/>
      <c r="AR12281" s="61"/>
      <c r="AS12281" s="61"/>
      <c r="AT12281" s="61"/>
      <c r="AU12281" s="61"/>
      <c r="AV12281" s="61"/>
      <c r="AW12281" s="61"/>
      <c r="AX12281" s="61"/>
      <c r="AY12281" s="61"/>
      <c r="AZ12281" s="61"/>
      <c r="BA12281" s="61"/>
    </row>
    <row r="12282" spans="39:53" x14ac:dyDescent="0.2">
      <c r="AM12282" s="61"/>
      <c r="AN12282" s="61"/>
      <c r="AO12282" s="171"/>
      <c r="AP12282" s="61"/>
      <c r="AQ12282" s="61"/>
      <c r="AR12282" s="61"/>
      <c r="AS12282" s="61"/>
      <c r="AT12282" s="61"/>
      <c r="AU12282" s="61"/>
      <c r="AV12282" s="61"/>
      <c r="AW12282" s="61"/>
      <c r="AX12282" s="61"/>
      <c r="AY12282" s="61"/>
      <c r="AZ12282" s="61"/>
      <c r="BA12282" s="61"/>
    </row>
    <row r="12283" spans="39:53" x14ac:dyDescent="0.2">
      <c r="AM12283" s="61"/>
      <c r="AN12283" s="61"/>
      <c r="AO12283" s="171"/>
      <c r="AP12283" s="61"/>
      <c r="AQ12283" s="61"/>
      <c r="AR12283" s="61"/>
      <c r="AS12283" s="61"/>
      <c r="AT12283" s="61"/>
      <c r="AU12283" s="61"/>
      <c r="AV12283" s="61"/>
      <c r="AW12283" s="61"/>
      <c r="AX12283" s="61"/>
      <c r="AY12283" s="61"/>
      <c r="AZ12283" s="61"/>
      <c r="BA12283" s="61"/>
    </row>
    <row r="12284" spans="39:53" x14ac:dyDescent="0.2">
      <c r="AM12284" s="61"/>
      <c r="AN12284" s="61"/>
      <c r="AO12284" s="171"/>
      <c r="AP12284" s="61"/>
      <c r="AQ12284" s="61"/>
      <c r="AR12284" s="61"/>
      <c r="AS12284" s="61"/>
      <c r="AT12284" s="61"/>
      <c r="AU12284" s="61"/>
      <c r="AV12284" s="61"/>
      <c r="AW12284" s="61"/>
      <c r="AX12284" s="61"/>
      <c r="AY12284" s="61"/>
      <c r="AZ12284" s="61"/>
      <c r="BA12284" s="61"/>
    </row>
    <row r="12285" spans="39:53" x14ac:dyDescent="0.2">
      <c r="AM12285" s="61"/>
      <c r="AN12285" s="61"/>
      <c r="AO12285" s="171"/>
      <c r="AP12285" s="61"/>
      <c r="AQ12285" s="61"/>
      <c r="AR12285" s="61"/>
      <c r="AS12285" s="61"/>
      <c r="AT12285" s="61"/>
      <c r="AU12285" s="61"/>
      <c r="AV12285" s="61"/>
      <c r="AW12285" s="61"/>
      <c r="AX12285" s="61"/>
      <c r="AY12285" s="61"/>
      <c r="AZ12285" s="61"/>
      <c r="BA12285" s="61"/>
    </row>
    <row r="12286" spans="39:53" x14ac:dyDescent="0.2">
      <c r="AM12286" s="61"/>
      <c r="AN12286" s="61"/>
      <c r="AO12286" s="171"/>
      <c r="AP12286" s="61"/>
      <c r="AQ12286" s="61"/>
      <c r="AR12286" s="61"/>
      <c r="AS12286" s="61"/>
      <c r="AT12286" s="61"/>
      <c r="AU12286" s="61"/>
      <c r="AV12286" s="61"/>
      <c r="AW12286" s="61"/>
      <c r="AX12286" s="61"/>
      <c r="AY12286" s="61"/>
      <c r="AZ12286" s="61"/>
      <c r="BA12286" s="61"/>
    </row>
    <row r="12287" spans="39:53" x14ac:dyDescent="0.2">
      <c r="AM12287" s="61"/>
      <c r="AN12287" s="61"/>
      <c r="AO12287" s="171"/>
      <c r="AP12287" s="61"/>
      <c r="AQ12287" s="61"/>
      <c r="AR12287" s="61"/>
      <c r="AS12287" s="61"/>
      <c r="AT12287" s="61"/>
      <c r="AU12287" s="61"/>
      <c r="AV12287" s="61"/>
      <c r="AW12287" s="61"/>
      <c r="AX12287" s="61"/>
      <c r="AY12287" s="61"/>
      <c r="AZ12287" s="61"/>
      <c r="BA12287" s="61"/>
    </row>
    <row r="12288" spans="39:53" x14ac:dyDescent="0.2">
      <c r="AM12288" s="61"/>
      <c r="AN12288" s="61"/>
      <c r="AO12288" s="171"/>
      <c r="AP12288" s="61"/>
      <c r="AQ12288" s="61"/>
      <c r="AR12288" s="61"/>
      <c r="AS12288" s="61"/>
      <c r="AT12288" s="61"/>
      <c r="AU12288" s="61"/>
      <c r="AV12288" s="61"/>
      <c r="AW12288" s="61"/>
      <c r="AX12288" s="61"/>
      <c r="AY12288" s="61"/>
      <c r="AZ12288" s="61"/>
      <c r="BA12288" s="61"/>
    </row>
    <row r="12289" spans="39:53" x14ac:dyDescent="0.2">
      <c r="AM12289" s="61"/>
      <c r="AN12289" s="61"/>
      <c r="AO12289" s="171"/>
      <c r="AP12289" s="61"/>
      <c r="AQ12289" s="61"/>
      <c r="AR12289" s="61"/>
      <c r="AS12289" s="61"/>
      <c r="AT12289" s="61"/>
      <c r="AU12289" s="61"/>
      <c r="AV12289" s="61"/>
      <c r="AW12289" s="61"/>
      <c r="AX12289" s="61"/>
      <c r="AY12289" s="61"/>
      <c r="AZ12289" s="61"/>
      <c r="BA12289" s="61"/>
    </row>
    <row r="12290" spans="39:53" x14ac:dyDescent="0.2">
      <c r="AM12290" s="61"/>
      <c r="AN12290" s="61"/>
      <c r="AO12290" s="171"/>
      <c r="AP12290" s="61"/>
      <c r="AQ12290" s="61"/>
      <c r="AR12290" s="61"/>
      <c r="AS12290" s="61"/>
      <c r="AT12290" s="61"/>
      <c r="AU12290" s="61"/>
      <c r="AV12290" s="61"/>
      <c r="AW12290" s="61"/>
      <c r="AX12290" s="61"/>
      <c r="AY12290" s="61"/>
      <c r="AZ12290" s="61"/>
      <c r="BA12290" s="61"/>
    </row>
    <row r="12291" spans="39:53" x14ac:dyDescent="0.2">
      <c r="AM12291" s="61"/>
      <c r="AN12291" s="61"/>
      <c r="AO12291" s="171"/>
      <c r="AP12291" s="61"/>
      <c r="AQ12291" s="61"/>
      <c r="AR12291" s="61"/>
      <c r="AS12291" s="61"/>
      <c r="AT12291" s="61"/>
      <c r="AU12291" s="61"/>
      <c r="AV12291" s="61"/>
      <c r="AW12291" s="61"/>
      <c r="AX12291" s="61"/>
      <c r="AY12291" s="61"/>
      <c r="AZ12291" s="61"/>
      <c r="BA12291" s="61"/>
    </row>
    <row r="12292" spans="39:53" x14ac:dyDescent="0.2">
      <c r="AM12292" s="61"/>
      <c r="AN12292" s="61"/>
      <c r="AO12292" s="171"/>
      <c r="AP12292" s="61"/>
      <c r="AQ12292" s="61"/>
      <c r="AR12292" s="61"/>
      <c r="AS12292" s="61"/>
      <c r="AT12292" s="61"/>
      <c r="AU12292" s="61"/>
      <c r="AV12292" s="61"/>
      <c r="AW12292" s="61"/>
      <c r="AX12292" s="61"/>
      <c r="AY12292" s="61"/>
      <c r="AZ12292" s="61"/>
      <c r="BA12292" s="61"/>
    </row>
    <row r="12293" spans="39:53" x14ac:dyDescent="0.2">
      <c r="AM12293" s="61"/>
      <c r="AN12293" s="61"/>
      <c r="AO12293" s="171"/>
      <c r="AP12293" s="61"/>
      <c r="AQ12293" s="61"/>
      <c r="AR12293" s="61"/>
      <c r="AS12293" s="61"/>
      <c r="AT12293" s="61"/>
      <c r="AU12293" s="61"/>
      <c r="AV12293" s="61"/>
      <c r="AW12293" s="61"/>
      <c r="AX12293" s="61"/>
      <c r="AY12293" s="61"/>
      <c r="AZ12293" s="61"/>
      <c r="BA12293" s="61"/>
    </row>
    <row r="12294" spans="39:53" x14ac:dyDescent="0.2">
      <c r="AM12294" s="61"/>
      <c r="AN12294" s="61"/>
      <c r="AO12294" s="171"/>
      <c r="AP12294" s="61"/>
      <c r="AQ12294" s="61"/>
      <c r="AR12294" s="61"/>
      <c r="AS12294" s="61"/>
      <c r="AT12294" s="61"/>
      <c r="AU12294" s="61"/>
      <c r="AV12294" s="61"/>
      <c r="AW12294" s="61"/>
      <c r="AX12294" s="61"/>
      <c r="AY12294" s="61"/>
      <c r="AZ12294" s="61"/>
      <c r="BA12294" s="61"/>
    </row>
    <row r="12295" spans="39:53" x14ac:dyDescent="0.2">
      <c r="AM12295" s="61"/>
      <c r="AN12295" s="61"/>
      <c r="AO12295" s="171"/>
      <c r="AP12295" s="61"/>
      <c r="AQ12295" s="61"/>
      <c r="AR12295" s="61"/>
      <c r="AS12295" s="61"/>
      <c r="AT12295" s="61"/>
      <c r="AU12295" s="61"/>
      <c r="AV12295" s="61"/>
      <c r="AW12295" s="61"/>
      <c r="AX12295" s="61"/>
      <c r="AY12295" s="61"/>
      <c r="AZ12295" s="61"/>
      <c r="BA12295" s="61"/>
    </row>
    <row r="12296" spans="39:53" x14ac:dyDescent="0.2">
      <c r="AM12296" s="61"/>
      <c r="AN12296" s="61"/>
      <c r="AO12296" s="171"/>
      <c r="AP12296" s="61"/>
      <c r="AQ12296" s="61"/>
      <c r="AR12296" s="61"/>
      <c r="AS12296" s="61"/>
      <c r="AT12296" s="61"/>
      <c r="AU12296" s="61"/>
      <c r="AV12296" s="61"/>
      <c r="AW12296" s="61"/>
      <c r="AX12296" s="61"/>
      <c r="AY12296" s="61"/>
      <c r="AZ12296" s="61"/>
      <c r="BA12296" s="61"/>
    </row>
    <row r="12297" spans="39:53" x14ac:dyDescent="0.2">
      <c r="AM12297" s="61"/>
      <c r="AN12297" s="61"/>
      <c r="AO12297" s="171"/>
      <c r="AP12297" s="61"/>
      <c r="AQ12297" s="61"/>
      <c r="AR12297" s="61"/>
      <c r="AS12297" s="61"/>
      <c r="AT12297" s="61"/>
      <c r="AU12297" s="61"/>
      <c r="AV12297" s="61"/>
      <c r="AW12297" s="61"/>
      <c r="AX12297" s="61"/>
      <c r="AY12297" s="61"/>
      <c r="AZ12297" s="61"/>
      <c r="BA12297" s="61"/>
    </row>
    <row r="12298" spans="39:53" x14ac:dyDescent="0.2">
      <c r="AM12298" s="61"/>
      <c r="AN12298" s="61"/>
      <c r="AO12298" s="171"/>
      <c r="AP12298" s="61"/>
      <c r="AQ12298" s="61"/>
      <c r="AR12298" s="61"/>
      <c r="AS12298" s="61"/>
      <c r="AT12298" s="61"/>
      <c r="AU12298" s="61"/>
      <c r="AV12298" s="61"/>
      <c r="AW12298" s="61"/>
      <c r="AX12298" s="61"/>
      <c r="AY12298" s="61"/>
      <c r="AZ12298" s="61"/>
      <c r="BA12298" s="61"/>
    </row>
    <row r="12299" spans="39:53" x14ac:dyDescent="0.2">
      <c r="AM12299" s="61"/>
      <c r="AN12299" s="61"/>
      <c r="AO12299" s="171"/>
      <c r="AP12299" s="61"/>
      <c r="AQ12299" s="61"/>
      <c r="AR12299" s="61"/>
      <c r="AS12299" s="61"/>
      <c r="AT12299" s="61"/>
      <c r="AU12299" s="61"/>
      <c r="AV12299" s="61"/>
      <c r="AW12299" s="61"/>
      <c r="AX12299" s="61"/>
      <c r="AY12299" s="61"/>
      <c r="AZ12299" s="61"/>
      <c r="BA12299" s="61"/>
    </row>
    <row r="12300" spans="39:53" x14ac:dyDescent="0.2">
      <c r="AM12300" s="61"/>
      <c r="AN12300" s="61"/>
      <c r="AO12300" s="171"/>
      <c r="AP12300" s="61"/>
      <c r="AQ12300" s="61"/>
      <c r="AR12300" s="61"/>
      <c r="AS12300" s="61"/>
      <c r="AT12300" s="61"/>
      <c r="AU12300" s="61"/>
      <c r="AV12300" s="61"/>
      <c r="AW12300" s="61"/>
      <c r="AX12300" s="61"/>
      <c r="AY12300" s="61"/>
      <c r="AZ12300" s="61"/>
      <c r="BA12300" s="61"/>
    </row>
    <row r="12301" spans="39:53" x14ac:dyDescent="0.2">
      <c r="AM12301" s="61"/>
      <c r="AN12301" s="61"/>
      <c r="AO12301" s="171"/>
      <c r="AP12301" s="61"/>
      <c r="AQ12301" s="61"/>
      <c r="AR12301" s="61"/>
      <c r="AS12301" s="61"/>
      <c r="AT12301" s="61"/>
      <c r="AU12301" s="61"/>
      <c r="AV12301" s="61"/>
      <c r="AW12301" s="61"/>
      <c r="AX12301" s="61"/>
      <c r="AY12301" s="61"/>
      <c r="AZ12301" s="61"/>
      <c r="BA12301" s="61"/>
    </row>
    <row r="12302" spans="39:53" x14ac:dyDescent="0.2">
      <c r="AM12302" s="61"/>
      <c r="AN12302" s="61"/>
      <c r="AO12302" s="171"/>
      <c r="AP12302" s="61"/>
      <c r="AQ12302" s="61"/>
      <c r="AR12302" s="61"/>
      <c r="AS12302" s="61"/>
      <c r="AT12302" s="61"/>
      <c r="AU12302" s="61"/>
      <c r="AV12302" s="61"/>
      <c r="AW12302" s="61"/>
      <c r="AX12302" s="61"/>
      <c r="AY12302" s="61"/>
      <c r="AZ12302" s="61"/>
      <c r="BA12302" s="61"/>
    </row>
    <row r="12303" spans="39:53" x14ac:dyDescent="0.2">
      <c r="AM12303" s="61"/>
      <c r="AN12303" s="61"/>
      <c r="AO12303" s="171"/>
      <c r="AP12303" s="61"/>
      <c r="AQ12303" s="61"/>
      <c r="AR12303" s="61"/>
      <c r="AS12303" s="61"/>
      <c r="AT12303" s="61"/>
      <c r="AU12303" s="61"/>
      <c r="AV12303" s="61"/>
      <c r="AW12303" s="61"/>
      <c r="AX12303" s="61"/>
      <c r="AY12303" s="61"/>
      <c r="AZ12303" s="61"/>
      <c r="BA12303" s="61"/>
    </row>
    <row r="12304" spans="39:53" x14ac:dyDescent="0.2">
      <c r="AM12304" s="61"/>
      <c r="AN12304" s="61"/>
      <c r="AO12304" s="171"/>
      <c r="AP12304" s="61"/>
      <c r="AQ12304" s="61"/>
      <c r="AR12304" s="61"/>
      <c r="AS12304" s="61"/>
      <c r="AT12304" s="61"/>
      <c r="AU12304" s="61"/>
      <c r="AV12304" s="61"/>
      <c r="AW12304" s="61"/>
      <c r="AX12304" s="61"/>
      <c r="AY12304" s="61"/>
      <c r="AZ12304" s="61"/>
      <c r="BA12304" s="61"/>
    </row>
    <row r="12305" spans="39:53" x14ac:dyDescent="0.2">
      <c r="AM12305" s="61"/>
      <c r="AN12305" s="61"/>
      <c r="AO12305" s="171"/>
      <c r="AP12305" s="61"/>
      <c r="AQ12305" s="61"/>
      <c r="AR12305" s="61"/>
      <c r="AS12305" s="61"/>
      <c r="AT12305" s="61"/>
      <c r="AU12305" s="61"/>
      <c r="AV12305" s="61"/>
      <c r="AW12305" s="61"/>
      <c r="AX12305" s="61"/>
      <c r="AY12305" s="61"/>
      <c r="AZ12305" s="61"/>
      <c r="BA12305" s="61"/>
    </row>
    <row r="12306" spans="39:53" x14ac:dyDescent="0.2">
      <c r="AM12306" s="61"/>
      <c r="AN12306" s="61"/>
      <c r="AO12306" s="171"/>
      <c r="AP12306" s="61"/>
      <c r="AQ12306" s="61"/>
      <c r="AR12306" s="61"/>
      <c r="AS12306" s="61"/>
      <c r="AT12306" s="61"/>
      <c r="AU12306" s="61"/>
      <c r="AV12306" s="61"/>
      <c r="AW12306" s="61"/>
      <c r="AX12306" s="61"/>
      <c r="AY12306" s="61"/>
      <c r="AZ12306" s="61"/>
      <c r="BA12306" s="61"/>
    </row>
    <row r="12307" spans="39:53" x14ac:dyDescent="0.2">
      <c r="AM12307" s="61"/>
      <c r="AN12307" s="61"/>
      <c r="AO12307" s="171"/>
      <c r="AP12307" s="61"/>
      <c r="AQ12307" s="61"/>
      <c r="AR12307" s="61"/>
      <c r="AS12307" s="61"/>
      <c r="AT12307" s="61"/>
      <c r="AU12307" s="61"/>
      <c r="AV12307" s="61"/>
      <c r="AW12307" s="61"/>
      <c r="AX12307" s="61"/>
      <c r="AY12307" s="61"/>
      <c r="AZ12307" s="61"/>
      <c r="BA12307" s="61"/>
    </row>
    <row r="12308" spans="39:53" x14ac:dyDescent="0.2">
      <c r="AM12308" s="61"/>
      <c r="AN12308" s="61"/>
      <c r="AO12308" s="171"/>
      <c r="AP12308" s="61"/>
      <c r="AQ12308" s="61"/>
      <c r="AR12308" s="61"/>
      <c r="AS12308" s="61"/>
      <c r="AT12308" s="61"/>
      <c r="AU12308" s="61"/>
      <c r="AV12308" s="61"/>
      <c r="AW12308" s="61"/>
      <c r="AX12308" s="61"/>
      <c r="AY12308" s="61"/>
      <c r="AZ12308" s="61"/>
      <c r="BA12308" s="61"/>
    </row>
    <row r="12309" spans="39:53" x14ac:dyDescent="0.2">
      <c r="AM12309" s="61"/>
      <c r="AN12309" s="61"/>
      <c r="AO12309" s="171"/>
      <c r="AP12309" s="61"/>
      <c r="AQ12309" s="61"/>
      <c r="AR12309" s="61"/>
      <c r="AS12309" s="61"/>
      <c r="AT12309" s="61"/>
      <c r="AU12309" s="61"/>
      <c r="AV12309" s="61"/>
      <c r="AW12309" s="61"/>
      <c r="AX12309" s="61"/>
      <c r="AY12309" s="61"/>
      <c r="AZ12309" s="61"/>
      <c r="BA12309" s="61"/>
    </row>
    <row r="12310" spans="39:53" x14ac:dyDescent="0.2">
      <c r="AM12310" s="61"/>
      <c r="AN12310" s="61"/>
      <c r="AO12310" s="171"/>
      <c r="AP12310" s="61"/>
      <c r="AQ12310" s="61"/>
      <c r="AR12310" s="61"/>
      <c r="AS12310" s="61"/>
      <c r="AT12310" s="61"/>
      <c r="AU12310" s="61"/>
      <c r="AV12310" s="61"/>
      <c r="AW12310" s="61"/>
      <c r="AX12310" s="61"/>
      <c r="AY12310" s="61"/>
      <c r="AZ12310" s="61"/>
      <c r="BA12310" s="61"/>
    </row>
    <row r="12311" spans="39:53" x14ac:dyDescent="0.2">
      <c r="AM12311" s="61"/>
      <c r="AN12311" s="61"/>
      <c r="AO12311" s="171"/>
      <c r="AP12311" s="61"/>
      <c r="AQ12311" s="61"/>
      <c r="AR12311" s="61"/>
      <c r="AS12311" s="61"/>
      <c r="AT12311" s="61"/>
      <c r="AU12311" s="61"/>
      <c r="AV12311" s="61"/>
      <c r="AW12311" s="61"/>
      <c r="AX12311" s="61"/>
      <c r="AY12311" s="61"/>
      <c r="AZ12311" s="61"/>
      <c r="BA12311" s="61"/>
    </row>
    <row r="12312" spans="39:53" x14ac:dyDescent="0.2">
      <c r="AM12312" s="61"/>
      <c r="AN12312" s="61"/>
      <c r="AO12312" s="171"/>
      <c r="AP12312" s="61"/>
      <c r="AQ12312" s="61"/>
      <c r="AR12312" s="61"/>
      <c r="AS12312" s="61"/>
      <c r="AT12312" s="61"/>
      <c r="AU12312" s="61"/>
      <c r="AV12312" s="61"/>
      <c r="AW12312" s="61"/>
      <c r="AX12312" s="61"/>
      <c r="AY12312" s="61"/>
      <c r="AZ12312" s="61"/>
      <c r="BA12312" s="61"/>
    </row>
    <row r="12313" spans="39:53" x14ac:dyDescent="0.2">
      <c r="AM12313" s="61"/>
      <c r="AN12313" s="61"/>
      <c r="AO12313" s="171"/>
      <c r="AP12313" s="61"/>
      <c r="AQ12313" s="61"/>
      <c r="AR12313" s="61"/>
      <c r="AS12313" s="61"/>
      <c r="AT12313" s="61"/>
      <c r="AU12313" s="61"/>
      <c r="AV12313" s="61"/>
      <c r="AW12313" s="61"/>
      <c r="AX12313" s="61"/>
      <c r="AY12313" s="61"/>
      <c r="AZ12313" s="61"/>
      <c r="BA12313" s="61"/>
    </row>
    <row r="12314" spans="39:53" x14ac:dyDescent="0.2">
      <c r="AM12314" s="61"/>
      <c r="AN12314" s="61"/>
      <c r="AO12314" s="171"/>
      <c r="AP12314" s="61"/>
      <c r="AQ12314" s="61"/>
      <c r="AR12314" s="61"/>
      <c r="AS12314" s="61"/>
      <c r="AT12314" s="61"/>
      <c r="AU12314" s="61"/>
      <c r="AV12314" s="61"/>
      <c r="AW12314" s="61"/>
      <c r="AX12314" s="61"/>
      <c r="AY12314" s="61"/>
      <c r="AZ12314" s="61"/>
      <c r="BA12314" s="61"/>
    </row>
    <row r="12315" spans="39:53" x14ac:dyDescent="0.2">
      <c r="AM12315" s="61"/>
      <c r="AN12315" s="61"/>
      <c r="AO12315" s="171"/>
      <c r="AP12315" s="61"/>
      <c r="AQ12315" s="61"/>
      <c r="AR12315" s="61"/>
      <c r="AS12315" s="61"/>
      <c r="AT12315" s="61"/>
      <c r="AU12315" s="61"/>
      <c r="AV12315" s="61"/>
      <c r="AW12315" s="61"/>
      <c r="AX12315" s="61"/>
      <c r="AY12315" s="61"/>
      <c r="AZ12315" s="61"/>
      <c r="BA12315" s="61"/>
    </row>
    <row r="12316" spans="39:53" x14ac:dyDescent="0.2">
      <c r="AM12316" s="61"/>
      <c r="AN12316" s="61"/>
      <c r="AO12316" s="171"/>
      <c r="AP12316" s="61"/>
      <c r="AQ12316" s="61"/>
      <c r="AR12316" s="61"/>
      <c r="AS12316" s="61"/>
      <c r="AT12316" s="61"/>
      <c r="AU12316" s="61"/>
      <c r="AV12316" s="61"/>
      <c r="AW12316" s="61"/>
      <c r="AX12316" s="61"/>
      <c r="AY12316" s="61"/>
      <c r="AZ12316" s="61"/>
      <c r="BA12316" s="61"/>
    </row>
    <row r="12317" spans="39:53" x14ac:dyDescent="0.2">
      <c r="AM12317" s="61"/>
      <c r="AN12317" s="61"/>
      <c r="AO12317" s="171"/>
      <c r="AP12317" s="61"/>
      <c r="AQ12317" s="61"/>
      <c r="AR12317" s="61"/>
      <c r="AS12317" s="61"/>
      <c r="AT12317" s="61"/>
      <c r="AU12317" s="61"/>
      <c r="AV12317" s="61"/>
      <c r="AW12317" s="61"/>
      <c r="AX12317" s="61"/>
      <c r="AY12317" s="61"/>
      <c r="AZ12317" s="61"/>
      <c r="BA12317" s="61"/>
    </row>
    <row r="12318" spans="39:53" x14ac:dyDescent="0.2">
      <c r="AM12318" s="61"/>
      <c r="AN12318" s="61"/>
      <c r="AO12318" s="171"/>
      <c r="AP12318" s="61"/>
      <c r="AQ12318" s="61"/>
      <c r="AR12318" s="61"/>
      <c r="AS12318" s="61"/>
      <c r="AT12318" s="61"/>
      <c r="AU12318" s="61"/>
      <c r="AV12318" s="61"/>
      <c r="AW12318" s="61"/>
      <c r="AX12318" s="61"/>
      <c r="AY12318" s="61"/>
      <c r="AZ12318" s="61"/>
      <c r="BA12318" s="61"/>
    </row>
    <row r="12319" spans="39:53" x14ac:dyDescent="0.2">
      <c r="AM12319" s="61"/>
      <c r="AN12319" s="61"/>
      <c r="AO12319" s="171"/>
      <c r="AP12319" s="61"/>
      <c r="AQ12319" s="61"/>
      <c r="AR12319" s="61"/>
      <c r="AS12319" s="61"/>
      <c r="AT12319" s="61"/>
      <c r="AU12319" s="61"/>
      <c r="AV12319" s="61"/>
      <c r="AW12319" s="61"/>
      <c r="AX12319" s="61"/>
      <c r="AY12319" s="61"/>
      <c r="AZ12319" s="61"/>
      <c r="BA12319" s="61"/>
    </row>
    <row r="12320" spans="39:53" x14ac:dyDescent="0.2">
      <c r="AM12320" s="61"/>
      <c r="AN12320" s="61"/>
      <c r="AO12320" s="171"/>
      <c r="AP12320" s="61"/>
      <c r="AQ12320" s="61"/>
      <c r="AR12320" s="61"/>
      <c r="AS12320" s="61"/>
      <c r="AT12320" s="61"/>
      <c r="AU12320" s="61"/>
      <c r="AV12320" s="61"/>
      <c r="AW12320" s="61"/>
      <c r="AX12320" s="61"/>
      <c r="AY12320" s="61"/>
      <c r="AZ12320" s="61"/>
      <c r="BA12320" s="61"/>
    </row>
    <row r="12321" spans="39:53" x14ac:dyDescent="0.2">
      <c r="AM12321" s="61"/>
      <c r="AN12321" s="61"/>
      <c r="AO12321" s="171"/>
      <c r="AP12321" s="61"/>
      <c r="AQ12321" s="61"/>
      <c r="AR12321" s="61"/>
      <c r="AS12321" s="61"/>
      <c r="AT12321" s="61"/>
      <c r="AU12321" s="61"/>
      <c r="AV12321" s="61"/>
      <c r="AW12321" s="61"/>
      <c r="AX12321" s="61"/>
      <c r="AY12321" s="61"/>
      <c r="AZ12321" s="61"/>
      <c r="BA12321" s="61"/>
    </row>
    <row r="12322" spans="39:53" x14ac:dyDescent="0.2">
      <c r="AM12322" s="61"/>
      <c r="AN12322" s="61"/>
      <c r="AO12322" s="171"/>
      <c r="AP12322" s="61"/>
      <c r="AQ12322" s="61"/>
      <c r="AR12322" s="61"/>
      <c r="AS12322" s="61"/>
      <c r="AT12322" s="61"/>
      <c r="AU12322" s="61"/>
      <c r="AV12322" s="61"/>
      <c r="AW12322" s="61"/>
      <c r="AX12322" s="61"/>
      <c r="AY12322" s="61"/>
      <c r="AZ12322" s="61"/>
      <c r="BA12322" s="61"/>
    </row>
    <row r="12323" spans="39:53" x14ac:dyDescent="0.2">
      <c r="AM12323" s="61"/>
      <c r="AN12323" s="61"/>
      <c r="AO12323" s="171"/>
      <c r="AP12323" s="61"/>
      <c r="AQ12323" s="61"/>
      <c r="AR12323" s="61"/>
      <c r="AS12323" s="61"/>
      <c r="AT12323" s="61"/>
      <c r="AU12323" s="61"/>
      <c r="AV12323" s="61"/>
      <c r="AW12323" s="61"/>
      <c r="AX12323" s="61"/>
      <c r="AY12323" s="61"/>
      <c r="AZ12323" s="61"/>
      <c r="BA12323" s="61"/>
    </row>
    <row r="12324" spans="39:53" x14ac:dyDescent="0.2">
      <c r="AM12324" s="61"/>
      <c r="AN12324" s="61"/>
      <c r="AO12324" s="171"/>
      <c r="AP12324" s="61"/>
      <c r="AQ12324" s="61"/>
      <c r="AR12324" s="61"/>
      <c r="AS12324" s="61"/>
      <c r="AT12324" s="61"/>
      <c r="AU12324" s="61"/>
      <c r="AV12324" s="61"/>
      <c r="AW12324" s="61"/>
      <c r="AX12324" s="61"/>
      <c r="AY12324" s="61"/>
      <c r="AZ12324" s="61"/>
      <c r="BA12324" s="61"/>
    </row>
    <row r="12325" spans="39:53" x14ac:dyDescent="0.2">
      <c r="AM12325" s="61"/>
      <c r="AN12325" s="61"/>
      <c r="AO12325" s="171"/>
      <c r="AP12325" s="61"/>
      <c r="AQ12325" s="61"/>
      <c r="AR12325" s="61"/>
      <c r="AS12325" s="61"/>
      <c r="AT12325" s="61"/>
      <c r="AU12325" s="61"/>
      <c r="AV12325" s="61"/>
      <c r="AW12325" s="61"/>
      <c r="AX12325" s="61"/>
      <c r="AY12325" s="61"/>
      <c r="AZ12325" s="61"/>
      <c r="BA12325" s="61"/>
    </row>
    <row r="12326" spans="39:53" x14ac:dyDescent="0.2">
      <c r="AM12326" s="61"/>
      <c r="AN12326" s="61"/>
      <c r="AO12326" s="171"/>
      <c r="AP12326" s="61"/>
      <c r="AQ12326" s="61"/>
      <c r="AR12326" s="61"/>
      <c r="AS12326" s="61"/>
      <c r="AT12326" s="61"/>
      <c r="AU12326" s="61"/>
      <c r="AV12326" s="61"/>
      <c r="AW12326" s="61"/>
      <c r="AX12326" s="61"/>
      <c r="AY12326" s="61"/>
      <c r="AZ12326" s="61"/>
      <c r="BA12326" s="61"/>
    </row>
    <row r="12327" spans="39:53" x14ac:dyDescent="0.2">
      <c r="AM12327" s="61"/>
      <c r="AN12327" s="61"/>
      <c r="AO12327" s="171"/>
      <c r="AP12327" s="61"/>
      <c r="AQ12327" s="61"/>
      <c r="AR12327" s="61"/>
      <c r="AS12327" s="61"/>
      <c r="AT12327" s="61"/>
      <c r="AU12327" s="61"/>
      <c r="AV12327" s="61"/>
      <c r="AW12327" s="61"/>
      <c r="AX12327" s="61"/>
      <c r="AY12327" s="61"/>
      <c r="AZ12327" s="61"/>
      <c r="BA12327" s="61"/>
    </row>
    <row r="12328" spans="39:53" x14ac:dyDescent="0.2">
      <c r="AM12328" s="61"/>
      <c r="AN12328" s="61"/>
      <c r="AO12328" s="171"/>
      <c r="AP12328" s="61"/>
      <c r="AQ12328" s="61"/>
      <c r="AR12328" s="61"/>
      <c r="AS12328" s="61"/>
      <c r="AT12328" s="61"/>
      <c r="AU12328" s="61"/>
      <c r="AV12328" s="61"/>
      <c r="AW12328" s="61"/>
      <c r="AX12328" s="61"/>
      <c r="AY12328" s="61"/>
      <c r="AZ12328" s="61"/>
      <c r="BA12328" s="61"/>
    </row>
    <row r="12329" spans="39:53" x14ac:dyDescent="0.2">
      <c r="AM12329" s="61"/>
      <c r="AN12329" s="61"/>
      <c r="AO12329" s="171"/>
      <c r="AP12329" s="61"/>
      <c r="AQ12329" s="61"/>
      <c r="AR12329" s="61"/>
      <c r="AS12329" s="61"/>
      <c r="AT12329" s="61"/>
      <c r="AU12329" s="61"/>
      <c r="AV12329" s="61"/>
      <c r="AW12329" s="61"/>
      <c r="AX12329" s="61"/>
      <c r="AY12329" s="61"/>
      <c r="AZ12329" s="61"/>
      <c r="BA12329" s="61"/>
    </row>
    <row r="12330" spans="39:53" x14ac:dyDescent="0.2">
      <c r="AM12330" s="61"/>
      <c r="AN12330" s="61"/>
      <c r="AO12330" s="171"/>
      <c r="AP12330" s="61"/>
      <c r="AQ12330" s="61"/>
      <c r="AR12330" s="61"/>
      <c r="AS12330" s="61"/>
      <c r="AT12330" s="61"/>
      <c r="AU12330" s="61"/>
      <c r="AV12330" s="61"/>
      <c r="AW12330" s="61"/>
      <c r="AX12330" s="61"/>
      <c r="AY12330" s="61"/>
      <c r="AZ12330" s="61"/>
      <c r="BA12330" s="61"/>
    </row>
    <row r="12331" spans="39:53" x14ac:dyDescent="0.2">
      <c r="AM12331" s="61"/>
      <c r="AN12331" s="61"/>
      <c r="AO12331" s="171"/>
      <c r="AP12331" s="61"/>
      <c r="AQ12331" s="61"/>
      <c r="AR12331" s="61"/>
      <c r="AS12331" s="61"/>
      <c r="AT12331" s="61"/>
      <c r="AU12331" s="61"/>
      <c r="AV12331" s="61"/>
      <c r="AW12331" s="61"/>
      <c r="AX12331" s="61"/>
      <c r="AY12331" s="61"/>
      <c r="AZ12331" s="61"/>
      <c r="BA12331" s="61"/>
    </row>
    <row r="12332" spans="39:53" x14ac:dyDescent="0.2">
      <c r="AM12332" s="61"/>
      <c r="AN12332" s="61"/>
      <c r="AO12332" s="171"/>
      <c r="AP12332" s="61"/>
      <c r="AQ12332" s="61"/>
      <c r="AR12332" s="61"/>
      <c r="AS12332" s="61"/>
      <c r="AT12332" s="61"/>
      <c r="AU12332" s="61"/>
      <c r="AV12332" s="61"/>
      <c r="AW12332" s="61"/>
      <c r="AX12332" s="61"/>
      <c r="AY12332" s="61"/>
      <c r="AZ12332" s="61"/>
      <c r="BA12332" s="61"/>
    </row>
    <row r="12333" spans="39:53" x14ac:dyDescent="0.2">
      <c r="AM12333" s="61"/>
      <c r="AN12333" s="61"/>
      <c r="AO12333" s="171"/>
      <c r="AP12333" s="61"/>
      <c r="AQ12333" s="61"/>
      <c r="AR12333" s="61"/>
      <c r="AS12333" s="61"/>
      <c r="AT12333" s="61"/>
      <c r="AU12333" s="61"/>
      <c r="AV12333" s="61"/>
      <c r="AW12333" s="61"/>
      <c r="AX12333" s="61"/>
      <c r="AY12333" s="61"/>
      <c r="AZ12333" s="61"/>
      <c r="BA12333" s="61"/>
    </row>
    <row r="12334" spans="39:53" x14ac:dyDescent="0.2">
      <c r="AM12334" s="61"/>
      <c r="AN12334" s="61"/>
      <c r="AO12334" s="171"/>
      <c r="AP12334" s="61"/>
      <c r="AQ12334" s="61"/>
      <c r="AR12334" s="61"/>
      <c r="AS12334" s="61"/>
      <c r="AT12334" s="61"/>
      <c r="AU12334" s="61"/>
      <c r="AV12334" s="61"/>
      <c r="AW12334" s="61"/>
      <c r="AX12334" s="61"/>
      <c r="AY12334" s="61"/>
      <c r="AZ12334" s="61"/>
      <c r="BA12334" s="61"/>
    </row>
    <row r="12335" spans="39:53" x14ac:dyDescent="0.2">
      <c r="AM12335" s="61"/>
      <c r="AN12335" s="61"/>
      <c r="AO12335" s="171"/>
      <c r="AP12335" s="61"/>
      <c r="AQ12335" s="61"/>
      <c r="AR12335" s="61"/>
      <c r="AS12335" s="61"/>
      <c r="AT12335" s="61"/>
      <c r="AU12335" s="61"/>
      <c r="AV12335" s="61"/>
      <c r="AW12335" s="61"/>
      <c r="AX12335" s="61"/>
      <c r="AY12335" s="61"/>
      <c r="AZ12335" s="61"/>
      <c r="BA12335" s="61"/>
    </row>
    <row r="12336" spans="39:53" x14ac:dyDescent="0.2">
      <c r="AM12336" s="61"/>
      <c r="AN12336" s="61"/>
      <c r="AO12336" s="171"/>
      <c r="AP12336" s="61"/>
      <c r="AQ12336" s="61"/>
      <c r="AR12336" s="61"/>
      <c r="AS12336" s="61"/>
      <c r="AT12336" s="61"/>
      <c r="AU12336" s="61"/>
      <c r="AV12336" s="61"/>
      <c r="AW12336" s="61"/>
      <c r="AX12336" s="61"/>
      <c r="AY12336" s="61"/>
      <c r="AZ12336" s="61"/>
      <c r="BA12336" s="61"/>
    </row>
    <row r="12337" spans="39:53" x14ac:dyDescent="0.2">
      <c r="AM12337" s="61"/>
      <c r="AN12337" s="61"/>
      <c r="AO12337" s="171"/>
      <c r="AP12337" s="61"/>
      <c r="AQ12337" s="61"/>
      <c r="AR12337" s="61"/>
      <c r="AS12337" s="61"/>
      <c r="AT12337" s="61"/>
      <c r="AU12337" s="61"/>
      <c r="AV12337" s="61"/>
      <c r="AW12337" s="61"/>
      <c r="AX12337" s="61"/>
      <c r="AY12337" s="61"/>
      <c r="AZ12337" s="61"/>
      <c r="BA12337" s="61"/>
    </row>
    <row r="12338" spans="39:53" x14ac:dyDescent="0.2">
      <c r="AM12338" s="61"/>
      <c r="AN12338" s="61"/>
      <c r="AO12338" s="171"/>
      <c r="AP12338" s="61"/>
      <c r="AQ12338" s="61"/>
      <c r="AR12338" s="61"/>
      <c r="AS12338" s="61"/>
      <c r="AT12338" s="61"/>
      <c r="AU12338" s="61"/>
      <c r="AV12338" s="61"/>
      <c r="AW12338" s="61"/>
      <c r="AX12338" s="61"/>
      <c r="AY12338" s="61"/>
      <c r="AZ12338" s="61"/>
      <c r="BA12338" s="61"/>
    </row>
    <row r="12339" spans="39:53" x14ac:dyDescent="0.2">
      <c r="AM12339" s="61"/>
      <c r="AN12339" s="61"/>
      <c r="AO12339" s="171"/>
      <c r="AP12339" s="61"/>
      <c r="AQ12339" s="61"/>
      <c r="AR12339" s="61"/>
      <c r="AS12339" s="61"/>
      <c r="AT12339" s="61"/>
      <c r="AU12339" s="61"/>
      <c r="AV12339" s="61"/>
      <c r="AW12339" s="61"/>
      <c r="AX12339" s="61"/>
      <c r="AY12339" s="61"/>
      <c r="AZ12339" s="61"/>
      <c r="BA12339" s="61"/>
    </row>
    <row r="12340" spans="39:53" x14ac:dyDescent="0.2">
      <c r="AM12340" s="61"/>
      <c r="AN12340" s="61"/>
      <c r="AO12340" s="171"/>
      <c r="AP12340" s="61"/>
      <c r="AQ12340" s="61"/>
      <c r="AR12340" s="61"/>
      <c r="AS12340" s="61"/>
      <c r="AT12340" s="61"/>
      <c r="AU12340" s="61"/>
      <c r="AV12340" s="61"/>
      <c r="AW12340" s="61"/>
      <c r="AX12340" s="61"/>
      <c r="AY12340" s="61"/>
      <c r="AZ12340" s="61"/>
      <c r="BA12340" s="61"/>
    </row>
    <row r="12341" spans="39:53" x14ac:dyDescent="0.2">
      <c r="AM12341" s="61"/>
      <c r="AN12341" s="61"/>
      <c r="AO12341" s="171"/>
      <c r="AP12341" s="61"/>
      <c r="AQ12341" s="61"/>
      <c r="AR12341" s="61"/>
      <c r="AS12341" s="61"/>
      <c r="AT12341" s="61"/>
      <c r="AU12341" s="61"/>
      <c r="AV12341" s="61"/>
      <c r="AW12341" s="61"/>
      <c r="AX12341" s="61"/>
      <c r="AY12341" s="61"/>
      <c r="AZ12341" s="61"/>
      <c r="BA12341" s="61"/>
    </row>
    <row r="12342" spans="39:53" x14ac:dyDescent="0.2">
      <c r="AM12342" s="61"/>
      <c r="AN12342" s="61"/>
      <c r="AO12342" s="171"/>
      <c r="AP12342" s="61"/>
      <c r="AQ12342" s="61"/>
      <c r="AR12342" s="61"/>
      <c r="AS12342" s="61"/>
      <c r="AT12342" s="61"/>
      <c r="AU12342" s="61"/>
      <c r="AV12342" s="61"/>
      <c r="AW12342" s="61"/>
      <c r="AX12342" s="61"/>
      <c r="AY12342" s="61"/>
      <c r="AZ12342" s="61"/>
      <c r="BA12342" s="61"/>
    </row>
    <row r="12343" spans="39:53" x14ac:dyDescent="0.2">
      <c r="AM12343" s="61"/>
      <c r="AN12343" s="61"/>
      <c r="AO12343" s="171"/>
      <c r="AP12343" s="61"/>
      <c r="AQ12343" s="61"/>
      <c r="AR12343" s="61"/>
      <c r="AS12343" s="61"/>
      <c r="AT12343" s="61"/>
      <c r="AU12343" s="61"/>
      <c r="AV12343" s="61"/>
      <c r="AW12343" s="61"/>
      <c r="AX12343" s="61"/>
      <c r="AY12343" s="61"/>
      <c r="AZ12343" s="61"/>
      <c r="BA12343" s="61"/>
    </row>
    <row r="12344" spans="39:53" x14ac:dyDescent="0.2">
      <c r="AM12344" s="61"/>
      <c r="AN12344" s="61"/>
      <c r="AO12344" s="171"/>
      <c r="AP12344" s="61"/>
      <c r="AQ12344" s="61"/>
      <c r="AR12344" s="61"/>
      <c r="AS12344" s="61"/>
      <c r="AT12344" s="61"/>
      <c r="AU12344" s="61"/>
      <c r="AV12344" s="61"/>
      <c r="AW12344" s="61"/>
      <c r="AX12344" s="61"/>
      <c r="AY12344" s="61"/>
      <c r="AZ12344" s="61"/>
      <c r="BA12344" s="61"/>
    </row>
    <row r="12345" spans="39:53" x14ac:dyDescent="0.2">
      <c r="AM12345" s="61"/>
      <c r="AN12345" s="61"/>
      <c r="AO12345" s="171"/>
      <c r="AP12345" s="61"/>
      <c r="AQ12345" s="61"/>
      <c r="AR12345" s="61"/>
      <c r="AS12345" s="61"/>
      <c r="AT12345" s="61"/>
      <c r="AU12345" s="61"/>
      <c r="AV12345" s="61"/>
      <c r="AW12345" s="61"/>
      <c r="AX12345" s="61"/>
      <c r="AY12345" s="61"/>
      <c r="AZ12345" s="61"/>
      <c r="BA12345" s="61"/>
    </row>
    <row r="12346" spans="39:53" x14ac:dyDescent="0.2">
      <c r="AM12346" s="61"/>
      <c r="AN12346" s="61"/>
      <c r="AO12346" s="171"/>
      <c r="AP12346" s="61"/>
      <c r="AQ12346" s="61"/>
      <c r="AR12346" s="61"/>
      <c r="AS12346" s="61"/>
      <c r="AT12346" s="61"/>
      <c r="AU12346" s="61"/>
      <c r="AV12346" s="61"/>
      <c r="AW12346" s="61"/>
      <c r="AX12346" s="61"/>
      <c r="AY12346" s="61"/>
      <c r="AZ12346" s="61"/>
      <c r="BA12346" s="61"/>
    </row>
    <row r="12347" spans="39:53" x14ac:dyDescent="0.2">
      <c r="AM12347" s="61"/>
      <c r="AN12347" s="61"/>
      <c r="AO12347" s="171"/>
      <c r="AP12347" s="61"/>
      <c r="AQ12347" s="61"/>
      <c r="AR12347" s="61"/>
      <c r="AS12347" s="61"/>
      <c r="AT12347" s="61"/>
      <c r="AU12347" s="61"/>
      <c r="AV12347" s="61"/>
      <c r="AW12347" s="61"/>
      <c r="AX12347" s="61"/>
      <c r="AY12347" s="61"/>
      <c r="AZ12347" s="61"/>
      <c r="BA12347" s="61"/>
    </row>
    <row r="12348" spans="39:53" x14ac:dyDescent="0.2">
      <c r="AM12348" s="61"/>
      <c r="AN12348" s="61"/>
      <c r="AO12348" s="171"/>
      <c r="AP12348" s="61"/>
      <c r="AQ12348" s="61"/>
      <c r="AR12348" s="61"/>
      <c r="AS12348" s="61"/>
      <c r="AT12348" s="61"/>
      <c r="AU12348" s="61"/>
      <c r="AV12348" s="61"/>
      <c r="AW12348" s="61"/>
      <c r="AX12348" s="61"/>
      <c r="AY12348" s="61"/>
      <c r="AZ12348" s="61"/>
      <c r="BA12348" s="61"/>
    </row>
    <row r="12349" spans="39:53" x14ac:dyDescent="0.2">
      <c r="AM12349" s="61"/>
      <c r="AN12349" s="61"/>
      <c r="AO12349" s="171"/>
      <c r="AP12349" s="61"/>
      <c r="AQ12349" s="61"/>
      <c r="AR12349" s="61"/>
      <c r="AS12349" s="61"/>
      <c r="AT12349" s="61"/>
      <c r="AU12349" s="61"/>
      <c r="AV12349" s="61"/>
      <c r="AW12349" s="61"/>
      <c r="AX12349" s="61"/>
      <c r="AY12349" s="61"/>
      <c r="AZ12349" s="61"/>
      <c r="BA12349" s="61"/>
    </row>
    <row r="12350" spans="39:53" x14ac:dyDescent="0.2">
      <c r="AM12350" s="61"/>
      <c r="AN12350" s="61"/>
      <c r="AO12350" s="171"/>
      <c r="AP12350" s="61"/>
      <c r="AQ12350" s="61"/>
      <c r="AR12350" s="61"/>
      <c r="AS12350" s="61"/>
      <c r="AT12350" s="61"/>
      <c r="AU12350" s="61"/>
      <c r="AV12350" s="61"/>
      <c r="AW12350" s="61"/>
      <c r="AX12350" s="61"/>
      <c r="AY12350" s="61"/>
      <c r="AZ12350" s="61"/>
      <c r="BA12350" s="61"/>
    </row>
    <row r="12351" spans="39:53" x14ac:dyDescent="0.2">
      <c r="AM12351" s="61"/>
      <c r="AN12351" s="61"/>
      <c r="AO12351" s="171"/>
      <c r="AP12351" s="61"/>
      <c r="AQ12351" s="61"/>
      <c r="AR12351" s="61"/>
      <c r="AS12351" s="61"/>
      <c r="AT12351" s="61"/>
      <c r="AU12351" s="61"/>
      <c r="AV12351" s="61"/>
      <c r="AW12351" s="61"/>
      <c r="AX12351" s="61"/>
      <c r="AY12351" s="61"/>
      <c r="AZ12351" s="61"/>
      <c r="BA12351" s="61"/>
    </row>
    <row r="12352" spans="39:53" x14ac:dyDescent="0.2">
      <c r="AM12352" s="61"/>
      <c r="AN12352" s="61"/>
      <c r="AO12352" s="171"/>
      <c r="AP12352" s="61"/>
      <c r="AQ12352" s="61"/>
      <c r="AR12352" s="61"/>
      <c r="AS12352" s="61"/>
      <c r="AT12352" s="61"/>
      <c r="AU12352" s="61"/>
      <c r="AV12352" s="61"/>
      <c r="AW12352" s="61"/>
      <c r="AX12352" s="61"/>
      <c r="AY12352" s="61"/>
      <c r="AZ12352" s="61"/>
      <c r="BA12352" s="61"/>
    </row>
    <row r="12353" spans="39:53" x14ac:dyDescent="0.2">
      <c r="AM12353" s="61"/>
      <c r="AN12353" s="61"/>
      <c r="AO12353" s="171"/>
      <c r="AP12353" s="61"/>
      <c r="AQ12353" s="61"/>
      <c r="AR12353" s="61"/>
      <c r="AS12353" s="61"/>
      <c r="AT12353" s="61"/>
      <c r="AU12353" s="61"/>
      <c r="AV12353" s="61"/>
      <c r="AW12353" s="61"/>
      <c r="AX12353" s="61"/>
      <c r="AY12353" s="61"/>
      <c r="AZ12353" s="61"/>
      <c r="BA12353" s="61"/>
    </row>
    <row r="12354" spans="39:53" x14ac:dyDescent="0.2">
      <c r="AM12354" s="61"/>
      <c r="AN12354" s="61"/>
      <c r="AO12354" s="171"/>
      <c r="AP12354" s="61"/>
      <c r="AQ12354" s="61"/>
      <c r="AR12354" s="61"/>
      <c r="AS12354" s="61"/>
      <c r="AT12354" s="61"/>
      <c r="AU12354" s="61"/>
      <c r="AV12354" s="61"/>
      <c r="AW12354" s="61"/>
      <c r="AX12354" s="61"/>
      <c r="AY12354" s="61"/>
      <c r="AZ12354" s="61"/>
      <c r="BA12354" s="61"/>
    </row>
    <row r="12355" spans="39:53" x14ac:dyDescent="0.2">
      <c r="AM12355" s="61"/>
      <c r="AN12355" s="61"/>
      <c r="AO12355" s="171"/>
      <c r="AP12355" s="61"/>
      <c r="AQ12355" s="61"/>
      <c r="AR12355" s="61"/>
      <c r="AS12355" s="61"/>
      <c r="AT12355" s="61"/>
      <c r="AU12355" s="61"/>
      <c r="AV12355" s="61"/>
      <c r="AW12355" s="61"/>
      <c r="AX12355" s="61"/>
      <c r="AY12355" s="61"/>
      <c r="AZ12355" s="61"/>
      <c r="BA12355" s="61"/>
    </row>
    <row r="12356" spans="39:53" x14ac:dyDescent="0.2">
      <c r="AM12356" s="61"/>
      <c r="AN12356" s="61"/>
      <c r="AO12356" s="171"/>
      <c r="AP12356" s="61"/>
      <c r="AQ12356" s="61"/>
      <c r="AR12356" s="61"/>
      <c r="AS12356" s="61"/>
      <c r="AT12356" s="61"/>
      <c r="AU12356" s="61"/>
      <c r="AV12356" s="61"/>
      <c r="AW12356" s="61"/>
      <c r="AX12356" s="61"/>
      <c r="AY12356" s="61"/>
      <c r="AZ12356" s="61"/>
      <c r="BA12356" s="61"/>
    </row>
    <row r="12357" spans="39:53" x14ac:dyDescent="0.2">
      <c r="AM12357" s="61"/>
      <c r="AN12357" s="61"/>
      <c r="AO12357" s="171"/>
      <c r="AP12357" s="61"/>
      <c r="AQ12357" s="61"/>
      <c r="AR12357" s="61"/>
      <c r="AS12357" s="61"/>
      <c r="AT12357" s="61"/>
      <c r="AU12357" s="61"/>
      <c r="AV12357" s="61"/>
      <c r="AW12357" s="61"/>
      <c r="AX12357" s="61"/>
      <c r="AY12357" s="61"/>
      <c r="AZ12357" s="61"/>
      <c r="BA12357" s="61"/>
    </row>
    <row r="12358" spans="39:53" x14ac:dyDescent="0.2">
      <c r="AM12358" s="61"/>
      <c r="AN12358" s="61"/>
      <c r="AO12358" s="171"/>
      <c r="AP12358" s="61"/>
      <c r="AQ12358" s="61"/>
      <c r="AR12358" s="61"/>
      <c r="AS12358" s="61"/>
      <c r="AT12358" s="61"/>
      <c r="AU12358" s="61"/>
      <c r="AV12358" s="61"/>
      <c r="AW12358" s="61"/>
      <c r="AX12358" s="61"/>
      <c r="AY12358" s="61"/>
      <c r="AZ12358" s="61"/>
      <c r="BA12358" s="61"/>
    </row>
    <row r="12359" spans="39:53" x14ac:dyDescent="0.2">
      <c r="AM12359" s="61"/>
      <c r="AN12359" s="61"/>
      <c r="AO12359" s="171"/>
      <c r="AP12359" s="61"/>
      <c r="AQ12359" s="61"/>
      <c r="AR12359" s="61"/>
      <c r="AS12359" s="61"/>
      <c r="AT12359" s="61"/>
      <c r="AU12359" s="61"/>
      <c r="AV12359" s="61"/>
      <c r="AW12359" s="61"/>
      <c r="AX12359" s="61"/>
      <c r="AY12359" s="61"/>
      <c r="AZ12359" s="61"/>
      <c r="BA12359" s="61"/>
    </row>
    <row r="12360" spans="39:53" x14ac:dyDescent="0.2">
      <c r="AM12360" s="61"/>
      <c r="AN12360" s="61"/>
      <c r="AO12360" s="171"/>
      <c r="AP12360" s="61"/>
      <c r="AQ12360" s="61"/>
      <c r="AR12360" s="61"/>
      <c r="AS12360" s="61"/>
      <c r="AT12360" s="61"/>
      <c r="AU12360" s="61"/>
      <c r="AV12360" s="61"/>
      <c r="AW12360" s="61"/>
      <c r="AX12360" s="61"/>
      <c r="AY12360" s="61"/>
      <c r="AZ12360" s="61"/>
      <c r="BA12360" s="61"/>
    </row>
    <row r="12361" spans="39:53" x14ac:dyDescent="0.2">
      <c r="AM12361" s="61"/>
      <c r="AN12361" s="61"/>
      <c r="AO12361" s="171"/>
      <c r="AP12361" s="61"/>
      <c r="AQ12361" s="61"/>
      <c r="AR12361" s="61"/>
      <c r="AS12361" s="61"/>
      <c r="AT12361" s="61"/>
      <c r="AU12361" s="61"/>
      <c r="AV12361" s="61"/>
      <c r="AW12361" s="61"/>
      <c r="AX12361" s="61"/>
      <c r="AY12361" s="61"/>
      <c r="AZ12361" s="61"/>
      <c r="BA12361" s="61"/>
    </row>
    <row r="12362" spans="39:53" x14ac:dyDescent="0.2">
      <c r="AM12362" s="61"/>
      <c r="AN12362" s="61"/>
      <c r="AO12362" s="171"/>
      <c r="AP12362" s="61"/>
      <c r="AQ12362" s="61"/>
      <c r="AR12362" s="61"/>
      <c r="AS12362" s="61"/>
      <c r="AT12362" s="61"/>
      <c r="AU12362" s="61"/>
      <c r="AV12362" s="61"/>
      <c r="AW12362" s="61"/>
      <c r="AX12362" s="61"/>
      <c r="AY12362" s="61"/>
      <c r="AZ12362" s="61"/>
      <c r="BA12362" s="61"/>
    </row>
    <row r="12363" spans="39:53" x14ac:dyDescent="0.2">
      <c r="AM12363" s="61"/>
      <c r="AN12363" s="61"/>
      <c r="AO12363" s="171"/>
      <c r="AP12363" s="61"/>
      <c r="AQ12363" s="61"/>
      <c r="AR12363" s="61"/>
      <c r="AS12363" s="61"/>
      <c r="AT12363" s="61"/>
      <c r="AU12363" s="61"/>
      <c r="AV12363" s="61"/>
      <c r="AW12363" s="61"/>
      <c r="AX12363" s="61"/>
      <c r="AY12363" s="61"/>
      <c r="AZ12363" s="61"/>
      <c r="BA12363" s="61"/>
    </row>
    <row r="12364" spans="39:53" x14ac:dyDescent="0.2">
      <c r="AM12364" s="61"/>
      <c r="AN12364" s="61"/>
      <c r="AO12364" s="171"/>
      <c r="AP12364" s="61"/>
      <c r="AQ12364" s="61"/>
      <c r="AR12364" s="61"/>
      <c r="AS12364" s="61"/>
      <c r="AT12364" s="61"/>
      <c r="AU12364" s="61"/>
      <c r="AV12364" s="61"/>
      <c r="AW12364" s="61"/>
      <c r="AX12364" s="61"/>
      <c r="AY12364" s="61"/>
      <c r="AZ12364" s="61"/>
      <c r="BA12364" s="61"/>
    </row>
    <row r="12365" spans="39:53" x14ac:dyDescent="0.2">
      <c r="AM12365" s="61"/>
      <c r="AN12365" s="61"/>
      <c r="AO12365" s="171"/>
      <c r="AP12365" s="61"/>
      <c r="AQ12365" s="61"/>
      <c r="AR12365" s="61"/>
      <c r="AS12365" s="61"/>
      <c r="AT12365" s="61"/>
      <c r="AU12365" s="61"/>
      <c r="AV12365" s="61"/>
      <c r="AW12365" s="61"/>
      <c r="AX12365" s="61"/>
      <c r="AY12365" s="61"/>
      <c r="AZ12365" s="61"/>
      <c r="BA12365" s="61"/>
    </row>
    <row r="12366" spans="39:53" x14ac:dyDescent="0.2">
      <c r="AM12366" s="61"/>
      <c r="AN12366" s="61"/>
      <c r="AO12366" s="171"/>
      <c r="AP12366" s="61"/>
      <c r="AQ12366" s="61"/>
      <c r="AR12366" s="61"/>
      <c r="AS12366" s="61"/>
      <c r="AT12366" s="61"/>
      <c r="AU12366" s="61"/>
      <c r="AV12366" s="61"/>
      <c r="AW12366" s="61"/>
      <c r="AX12366" s="61"/>
      <c r="AY12366" s="61"/>
      <c r="AZ12366" s="61"/>
      <c r="BA12366" s="61"/>
    </row>
    <row r="12367" spans="39:53" x14ac:dyDescent="0.2">
      <c r="AM12367" s="61"/>
      <c r="AN12367" s="61"/>
      <c r="AO12367" s="171"/>
      <c r="AP12367" s="61"/>
      <c r="AQ12367" s="61"/>
      <c r="AR12367" s="61"/>
      <c r="AS12367" s="61"/>
      <c r="AT12367" s="61"/>
      <c r="AU12367" s="61"/>
      <c r="AV12367" s="61"/>
      <c r="AW12367" s="61"/>
      <c r="AX12367" s="61"/>
      <c r="AY12367" s="61"/>
      <c r="AZ12367" s="61"/>
      <c r="BA12367" s="61"/>
    </row>
    <row r="12368" spans="39:53" x14ac:dyDescent="0.2">
      <c r="AM12368" s="61"/>
      <c r="AN12368" s="61"/>
      <c r="AO12368" s="171"/>
      <c r="AP12368" s="61"/>
      <c r="AQ12368" s="61"/>
      <c r="AR12368" s="61"/>
      <c r="AS12368" s="61"/>
      <c r="AT12368" s="61"/>
      <c r="AU12368" s="61"/>
      <c r="AV12368" s="61"/>
      <c r="AW12368" s="61"/>
      <c r="AX12368" s="61"/>
      <c r="AY12368" s="61"/>
      <c r="AZ12368" s="61"/>
      <c r="BA12368" s="61"/>
    </row>
    <row r="12369" spans="39:53" x14ac:dyDescent="0.2">
      <c r="AM12369" s="61"/>
      <c r="AN12369" s="61"/>
      <c r="AO12369" s="171"/>
      <c r="AP12369" s="61"/>
      <c r="AQ12369" s="61"/>
      <c r="AR12369" s="61"/>
      <c r="AS12369" s="61"/>
      <c r="AT12369" s="61"/>
      <c r="AU12369" s="61"/>
      <c r="AV12369" s="61"/>
      <c r="AW12369" s="61"/>
      <c r="AX12369" s="61"/>
      <c r="AY12369" s="61"/>
      <c r="AZ12369" s="61"/>
      <c r="BA12369" s="61"/>
    </row>
    <row r="12370" spans="39:53" x14ac:dyDescent="0.2">
      <c r="AM12370" s="61"/>
      <c r="AN12370" s="61"/>
      <c r="AO12370" s="171"/>
      <c r="AP12370" s="61"/>
      <c r="AQ12370" s="61"/>
      <c r="AR12370" s="61"/>
      <c r="AS12370" s="61"/>
      <c r="AT12370" s="61"/>
      <c r="AU12370" s="61"/>
      <c r="AV12370" s="61"/>
      <c r="AW12370" s="61"/>
      <c r="AX12370" s="61"/>
      <c r="AY12370" s="61"/>
      <c r="AZ12370" s="61"/>
      <c r="BA12370" s="61"/>
    </row>
    <row r="12371" spans="39:53" x14ac:dyDescent="0.2">
      <c r="AM12371" s="61"/>
      <c r="AN12371" s="61"/>
      <c r="AO12371" s="171"/>
      <c r="AP12371" s="61"/>
      <c r="AQ12371" s="61"/>
      <c r="AR12371" s="61"/>
      <c r="AS12371" s="61"/>
      <c r="AT12371" s="61"/>
      <c r="AU12371" s="61"/>
      <c r="AV12371" s="61"/>
      <c r="AW12371" s="61"/>
      <c r="AX12371" s="61"/>
      <c r="AY12371" s="61"/>
      <c r="AZ12371" s="61"/>
      <c r="BA12371" s="61"/>
    </row>
    <row r="12372" spans="39:53" x14ac:dyDescent="0.2">
      <c r="AM12372" s="61"/>
      <c r="AN12372" s="61"/>
      <c r="AO12372" s="171"/>
      <c r="AP12372" s="61"/>
      <c r="AQ12372" s="61"/>
      <c r="AR12372" s="61"/>
      <c r="AS12372" s="61"/>
      <c r="AT12372" s="61"/>
      <c r="AU12372" s="61"/>
      <c r="AV12372" s="61"/>
      <c r="AW12372" s="61"/>
      <c r="AX12372" s="61"/>
      <c r="AY12372" s="61"/>
      <c r="AZ12372" s="61"/>
      <c r="BA12372" s="61"/>
    </row>
    <row r="12373" spans="39:53" x14ac:dyDescent="0.2">
      <c r="AM12373" s="61"/>
      <c r="AN12373" s="61"/>
      <c r="AO12373" s="171"/>
      <c r="AP12373" s="61"/>
      <c r="AQ12373" s="61"/>
      <c r="AR12373" s="61"/>
      <c r="AS12373" s="61"/>
      <c r="AT12373" s="61"/>
      <c r="AU12373" s="61"/>
      <c r="AV12373" s="61"/>
      <c r="AW12373" s="61"/>
      <c r="AX12373" s="61"/>
      <c r="AY12373" s="61"/>
      <c r="AZ12373" s="61"/>
      <c r="BA12373" s="61"/>
    </row>
    <row r="12374" spans="39:53" x14ac:dyDescent="0.2">
      <c r="AM12374" s="61"/>
      <c r="AN12374" s="61"/>
      <c r="AO12374" s="171"/>
      <c r="AP12374" s="61"/>
      <c r="AQ12374" s="61"/>
      <c r="AR12374" s="61"/>
      <c r="AS12374" s="61"/>
      <c r="AT12374" s="61"/>
      <c r="AU12374" s="61"/>
      <c r="AV12374" s="61"/>
      <c r="AW12374" s="61"/>
      <c r="AX12374" s="61"/>
      <c r="AY12374" s="61"/>
      <c r="AZ12374" s="61"/>
      <c r="BA12374" s="61"/>
    </row>
    <row r="12375" spans="39:53" x14ac:dyDescent="0.2">
      <c r="AM12375" s="61"/>
      <c r="AN12375" s="61"/>
      <c r="AO12375" s="171"/>
      <c r="AP12375" s="61"/>
      <c r="AQ12375" s="61"/>
      <c r="AR12375" s="61"/>
      <c r="AS12375" s="61"/>
      <c r="AT12375" s="61"/>
      <c r="AU12375" s="61"/>
      <c r="AV12375" s="61"/>
      <c r="AW12375" s="61"/>
      <c r="AX12375" s="61"/>
      <c r="AY12375" s="61"/>
      <c r="AZ12375" s="61"/>
      <c r="BA12375" s="61"/>
    </row>
    <row r="12376" spans="39:53" x14ac:dyDescent="0.2">
      <c r="AM12376" s="61"/>
      <c r="AN12376" s="61"/>
      <c r="AO12376" s="171"/>
      <c r="AP12376" s="61"/>
      <c r="AQ12376" s="61"/>
      <c r="AR12376" s="61"/>
      <c r="AS12376" s="61"/>
      <c r="AT12376" s="61"/>
      <c r="AU12376" s="61"/>
      <c r="AV12376" s="61"/>
      <c r="AW12376" s="61"/>
      <c r="AX12376" s="61"/>
      <c r="AY12376" s="61"/>
      <c r="AZ12376" s="61"/>
      <c r="BA12376" s="61"/>
    </row>
    <row r="12377" spans="39:53" x14ac:dyDescent="0.2">
      <c r="AM12377" s="61"/>
      <c r="AN12377" s="61"/>
      <c r="AO12377" s="171"/>
      <c r="AP12377" s="61"/>
      <c r="AQ12377" s="61"/>
      <c r="AR12377" s="61"/>
      <c r="AS12377" s="61"/>
      <c r="AT12377" s="61"/>
      <c r="AU12377" s="61"/>
      <c r="AV12377" s="61"/>
      <c r="AW12377" s="61"/>
      <c r="AX12377" s="61"/>
      <c r="AY12377" s="61"/>
      <c r="AZ12377" s="61"/>
      <c r="BA12377" s="61"/>
    </row>
    <row r="12378" spans="39:53" x14ac:dyDescent="0.2">
      <c r="AM12378" s="61"/>
      <c r="AN12378" s="61"/>
      <c r="AO12378" s="171"/>
      <c r="AP12378" s="61"/>
      <c r="AQ12378" s="61"/>
      <c r="AR12378" s="61"/>
      <c r="AS12378" s="61"/>
      <c r="AT12378" s="61"/>
      <c r="AU12378" s="61"/>
      <c r="AV12378" s="61"/>
      <c r="AW12378" s="61"/>
      <c r="AX12378" s="61"/>
      <c r="AY12378" s="61"/>
      <c r="AZ12378" s="61"/>
      <c r="BA12378" s="61"/>
    </row>
    <row r="12379" spans="39:53" x14ac:dyDescent="0.2">
      <c r="AM12379" s="61"/>
      <c r="AN12379" s="61"/>
      <c r="AO12379" s="171"/>
      <c r="AP12379" s="61"/>
      <c r="AQ12379" s="61"/>
      <c r="AR12379" s="61"/>
      <c r="AS12379" s="61"/>
      <c r="AT12379" s="61"/>
      <c r="AU12379" s="61"/>
      <c r="AV12379" s="61"/>
      <c r="AW12379" s="61"/>
      <c r="AX12379" s="61"/>
      <c r="AY12379" s="61"/>
      <c r="AZ12379" s="61"/>
      <c r="BA12379" s="61"/>
    </row>
    <row r="12380" spans="39:53" x14ac:dyDescent="0.2">
      <c r="AM12380" s="61"/>
      <c r="AN12380" s="61"/>
      <c r="AO12380" s="171"/>
      <c r="AP12380" s="61"/>
      <c r="AQ12380" s="61"/>
      <c r="AR12380" s="61"/>
      <c r="AS12380" s="61"/>
      <c r="AT12380" s="61"/>
      <c r="AU12380" s="61"/>
      <c r="AV12380" s="61"/>
      <c r="AW12380" s="61"/>
      <c r="AX12380" s="61"/>
      <c r="AY12380" s="61"/>
      <c r="AZ12380" s="61"/>
      <c r="BA12380" s="61"/>
    </row>
    <row r="12381" spans="39:53" x14ac:dyDescent="0.2">
      <c r="AM12381" s="61"/>
      <c r="AN12381" s="61"/>
      <c r="AO12381" s="171"/>
      <c r="AP12381" s="61"/>
      <c r="AQ12381" s="61"/>
      <c r="AR12381" s="61"/>
      <c r="AS12381" s="61"/>
      <c r="AT12381" s="61"/>
      <c r="AU12381" s="61"/>
      <c r="AV12381" s="61"/>
      <c r="AW12381" s="61"/>
      <c r="AX12381" s="61"/>
      <c r="AY12381" s="61"/>
      <c r="AZ12381" s="61"/>
      <c r="BA12381" s="61"/>
    </row>
    <row r="12382" spans="39:53" x14ac:dyDescent="0.2">
      <c r="AM12382" s="61"/>
      <c r="AN12382" s="61"/>
      <c r="AO12382" s="171"/>
      <c r="AP12382" s="61"/>
      <c r="AQ12382" s="61"/>
      <c r="AR12382" s="61"/>
      <c r="AS12382" s="61"/>
      <c r="AT12382" s="61"/>
      <c r="AU12382" s="61"/>
      <c r="AV12382" s="61"/>
      <c r="AW12382" s="61"/>
      <c r="AX12382" s="61"/>
      <c r="AY12382" s="61"/>
      <c r="AZ12382" s="61"/>
      <c r="BA12382" s="61"/>
    </row>
    <row r="12383" spans="39:53" x14ac:dyDescent="0.2">
      <c r="AM12383" s="61"/>
      <c r="AN12383" s="61"/>
      <c r="AO12383" s="171"/>
      <c r="AP12383" s="61"/>
      <c r="AQ12383" s="61"/>
      <c r="AR12383" s="61"/>
      <c r="AS12383" s="61"/>
      <c r="AT12383" s="61"/>
      <c r="AU12383" s="61"/>
      <c r="AV12383" s="61"/>
      <c r="AW12383" s="61"/>
      <c r="AX12383" s="61"/>
      <c r="AY12383" s="61"/>
      <c r="AZ12383" s="61"/>
      <c r="BA12383" s="61"/>
    </row>
    <row r="12384" spans="39:53" x14ac:dyDescent="0.2">
      <c r="AM12384" s="61"/>
      <c r="AN12384" s="61"/>
      <c r="AO12384" s="171"/>
      <c r="AP12384" s="61"/>
      <c r="AQ12384" s="61"/>
      <c r="AR12384" s="61"/>
      <c r="AS12384" s="61"/>
      <c r="AT12384" s="61"/>
      <c r="AU12384" s="61"/>
      <c r="AV12384" s="61"/>
      <c r="AW12384" s="61"/>
      <c r="AX12384" s="61"/>
      <c r="AY12384" s="61"/>
      <c r="AZ12384" s="61"/>
      <c r="BA12384" s="61"/>
    </row>
    <row r="12385" spans="39:53" x14ac:dyDescent="0.2">
      <c r="AM12385" s="61"/>
      <c r="AN12385" s="61"/>
      <c r="AO12385" s="171"/>
      <c r="AP12385" s="61"/>
      <c r="AQ12385" s="61"/>
      <c r="AR12385" s="61"/>
      <c r="AS12385" s="61"/>
      <c r="AT12385" s="61"/>
      <c r="AU12385" s="61"/>
      <c r="AV12385" s="61"/>
      <c r="AW12385" s="61"/>
      <c r="AX12385" s="61"/>
      <c r="AY12385" s="61"/>
      <c r="AZ12385" s="61"/>
      <c r="BA12385" s="61"/>
    </row>
    <row r="12386" spans="39:53" x14ac:dyDescent="0.2">
      <c r="AM12386" s="61"/>
      <c r="AN12386" s="61"/>
      <c r="AO12386" s="171"/>
      <c r="AP12386" s="61"/>
      <c r="AQ12386" s="61"/>
      <c r="AR12386" s="61"/>
      <c r="AS12386" s="61"/>
      <c r="AT12386" s="61"/>
      <c r="AU12386" s="61"/>
      <c r="AV12386" s="61"/>
      <c r="AW12386" s="61"/>
      <c r="AX12386" s="61"/>
      <c r="AY12386" s="61"/>
      <c r="AZ12386" s="61"/>
      <c r="BA12386" s="61"/>
    </row>
    <row r="12387" spans="39:53" x14ac:dyDescent="0.2">
      <c r="AM12387" s="61"/>
      <c r="AN12387" s="61"/>
      <c r="AO12387" s="171"/>
      <c r="AP12387" s="61"/>
      <c r="AQ12387" s="61"/>
      <c r="AR12387" s="61"/>
      <c r="AS12387" s="61"/>
      <c r="AT12387" s="61"/>
      <c r="AU12387" s="61"/>
      <c r="AV12387" s="61"/>
      <c r="AW12387" s="61"/>
      <c r="AX12387" s="61"/>
      <c r="AY12387" s="61"/>
      <c r="AZ12387" s="61"/>
      <c r="BA12387" s="61"/>
    </row>
    <row r="12388" spans="39:53" x14ac:dyDescent="0.2">
      <c r="AM12388" s="61"/>
      <c r="AN12388" s="61"/>
      <c r="AO12388" s="171"/>
      <c r="AP12388" s="61"/>
      <c r="AQ12388" s="61"/>
      <c r="AR12388" s="61"/>
      <c r="AS12388" s="61"/>
      <c r="AT12388" s="61"/>
      <c r="AU12388" s="61"/>
      <c r="AV12388" s="61"/>
      <c r="AW12388" s="61"/>
      <c r="AX12388" s="61"/>
      <c r="AY12388" s="61"/>
      <c r="AZ12388" s="61"/>
      <c r="BA12388" s="61"/>
    </row>
    <row r="12389" spans="39:53" x14ac:dyDescent="0.2">
      <c r="AM12389" s="61"/>
      <c r="AN12389" s="61"/>
      <c r="AO12389" s="171"/>
      <c r="AP12389" s="61"/>
      <c r="AQ12389" s="61"/>
      <c r="AR12389" s="61"/>
      <c r="AS12389" s="61"/>
      <c r="AT12389" s="61"/>
      <c r="AU12389" s="61"/>
      <c r="AV12389" s="61"/>
      <c r="AW12389" s="61"/>
      <c r="AX12389" s="61"/>
      <c r="AY12389" s="61"/>
      <c r="AZ12389" s="61"/>
      <c r="BA12389" s="61"/>
    </row>
    <row r="12390" spans="39:53" x14ac:dyDescent="0.2">
      <c r="AM12390" s="61"/>
      <c r="AN12390" s="61"/>
      <c r="AO12390" s="171"/>
      <c r="AP12390" s="61"/>
      <c r="AQ12390" s="61"/>
      <c r="AR12390" s="61"/>
      <c r="AS12390" s="61"/>
      <c r="AT12390" s="61"/>
      <c r="AU12390" s="61"/>
      <c r="AV12390" s="61"/>
      <c r="AW12390" s="61"/>
      <c r="AX12390" s="61"/>
      <c r="AY12390" s="61"/>
      <c r="AZ12390" s="61"/>
      <c r="BA12390" s="61"/>
    </row>
    <row r="12391" spans="39:53" x14ac:dyDescent="0.2">
      <c r="AM12391" s="61"/>
      <c r="AN12391" s="61"/>
      <c r="AO12391" s="171"/>
      <c r="AP12391" s="61"/>
      <c r="AQ12391" s="61"/>
      <c r="AR12391" s="61"/>
      <c r="AS12391" s="61"/>
      <c r="AT12391" s="61"/>
      <c r="AU12391" s="61"/>
      <c r="AV12391" s="61"/>
      <c r="AW12391" s="61"/>
      <c r="AX12391" s="61"/>
      <c r="AY12391" s="61"/>
      <c r="AZ12391" s="61"/>
      <c r="BA12391" s="61"/>
    </row>
    <row r="12392" spans="39:53" x14ac:dyDescent="0.2">
      <c r="AM12392" s="61"/>
      <c r="AN12392" s="61"/>
      <c r="AO12392" s="171"/>
      <c r="AP12392" s="61"/>
      <c r="AQ12392" s="61"/>
      <c r="AR12392" s="61"/>
      <c r="AS12392" s="61"/>
      <c r="AT12392" s="61"/>
      <c r="AU12392" s="61"/>
      <c r="AV12392" s="61"/>
      <c r="AW12392" s="61"/>
      <c r="AX12392" s="61"/>
      <c r="AY12392" s="61"/>
      <c r="AZ12392" s="61"/>
      <c r="BA12392" s="61"/>
    </row>
    <row r="12393" spans="39:53" x14ac:dyDescent="0.2">
      <c r="AM12393" s="61"/>
      <c r="AN12393" s="61"/>
      <c r="AO12393" s="171"/>
      <c r="AP12393" s="61"/>
      <c r="AQ12393" s="61"/>
      <c r="AR12393" s="61"/>
      <c r="AS12393" s="61"/>
      <c r="AT12393" s="61"/>
      <c r="AU12393" s="61"/>
      <c r="AV12393" s="61"/>
      <c r="AW12393" s="61"/>
      <c r="AX12393" s="61"/>
      <c r="AY12393" s="61"/>
      <c r="AZ12393" s="61"/>
      <c r="BA12393" s="61"/>
    </row>
    <row r="12394" spans="39:53" x14ac:dyDescent="0.2">
      <c r="AM12394" s="61"/>
      <c r="AN12394" s="61"/>
      <c r="AO12394" s="171"/>
      <c r="AP12394" s="61"/>
      <c r="AQ12394" s="61"/>
      <c r="AR12394" s="61"/>
      <c r="AS12394" s="61"/>
      <c r="AT12394" s="61"/>
      <c r="AU12394" s="61"/>
      <c r="AV12394" s="61"/>
      <c r="AW12394" s="61"/>
      <c r="AX12394" s="61"/>
      <c r="AY12394" s="61"/>
      <c r="AZ12394" s="61"/>
      <c r="BA12394" s="61"/>
    </row>
    <row r="12395" spans="39:53" x14ac:dyDescent="0.2">
      <c r="AM12395" s="61"/>
      <c r="AN12395" s="61"/>
      <c r="AO12395" s="171"/>
      <c r="AP12395" s="61"/>
      <c r="AQ12395" s="61"/>
      <c r="AR12395" s="61"/>
      <c r="AS12395" s="61"/>
      <c r="AT12395" s="61"/>
      <c r="AU12395" s="61"/>
      <c r="AV12395" s="61"/>
      <c r="AW12395" s="61"/>
      <c r="AX12395" s="61"/>
      <c r="AY12395" s="61"/>
      <c r="AZ12395" s="61"/>
      <c r="BA12395" s="61"/>
    </row>
    <row r="12396" spans="39:53" x14ac:dyDescent="0.2">
      <c r="AM12396" s="61"/>
      <c r="AN12396" s="61"/>
      <c r="AO12396" s="171"/>
      <c r="AP12396" s="61"/>
      <c r="AQ12396" s="61"/>
      <c r="AR12396" s="61"/>
      <c r="AS12396" s="61"/>
      <c r="AT12396" s="61"/>
      <c r="AU12396" s="61"/>
      <c r="AV12396" s="61"/>
      <c r="AW12396" s="61"/>
      <c r="AX12396" s="61"/>
      <c r="AY12396" s="61"/>
      <c r="AZ12396" s="61"/>
      <c r="BA12396" s="61"/>
    </row>
    <row r="12397" spans="39:53" x14ac:dyDescent="0.2">
      <c r="AM12397" s="61"/>
      <c r="AN12397" s="61"/>
      <c r="AO12397" s="171"/>
      <c r="AP12397" s="61"/>
      <c r="AQ12397" s="61"/>
      <c r="AR12397" s="61"/>
      <c r="AS12397" s="61"/>
      <c r="AT12397" s="61"/>
      <c r="AU12397" s="61"/>
      <c r="AV12397" s="61"/>
      <c r="AW12397" s="61"/>
      <c r="AX12397" s="61"/>
      <c r="AY12397" s="61"/>
      <c r="AZ12397" s="61"/>
      <c r="BA12397" s="61"/>
    </row>
    <row r="12398" spans="39:53" x14ac:dyDescent="0.2">
      <c r="AM12398" s="61"/>
      <c r="AN12398" s="61"/>
      <c r="AO12398" s="171"/>
      <c r="AP12398" s="61"/>
      <c r="AQ12398" s="61"/>
      <c r="AR12398" s="61"/>
      <c r="AS12398" s="61"/>
      <c r="AT12398" s="61"/>
      <c r="AU12398" s="61"/>
      <c r="AV12398" s="61"/>
      <c r="AW12398" s="61"/>
      <c r="AX12398" s="61"/>
      <c r="AY12398" s="61"/>
      <c r="AZ12398" s="61"/>
      <c r="BA12398" s="61"/>
    </row>
    <row r="12399" spans="39:53" x14ac:dyDescent="0.2">
      <c r="AM12399" s="61"/>
      <c r="AN12399" s="61"/>
      <c r="AO12399" s="171"/>
      <c r="AP12399" s="61"/>
      <c r="AQ12399" s="61"/>
      <c r="AR12399" s="61"/>
      <c r="AS12399" s="61"/>
      <c r="AT12399" s="61"/>
      <c r="AU12399" s="61"/>
      <c r="AV12399" s="61"/>
      <c r="AW12399" s="61"/>
      <c r="AX12399" s="61"/>
      <c r="AY12399" s="61"/>
      <c r="AZ12399" s="61"/>
      <c r="BA12399" s="61"/>
    </row>
    <row r="12400" spans="39:53" x14ac:dyDescent="0.2">
      <c r="AM12400" s="61"/>
      <c r="AN12400" s="61"/>
      <c r="AO12400" s="171"/>
      <c r="AP12400" s="61"/>
      <c r="AQ12400" s="61"/>
      <c r="AR12400" s="61"/>
      <c r="AS12400" s="61"/>
      <c r="AT12400" s="61"/>
      <c r="AU12400" s="61"/>
      <c r="AV12400" s="61"/>
      <c r="AW12400" s="61"/>
      <c r="AX12400" s="61"/>
      <c r="AY12400" s="61"/>
      <c r="AZ12400" s="61"/>
      <c r="BA12400" s="61"/>
    </row>
    <row r="12401" spans="39:53" x14ac:dyDescent="0.2">
      <c r="AM12401" s="61"/>
      <c r="AN12401" s="61"/>
      <c r="AO12401" s="171"/>
      <c r="AP12401" s="61"/>
      <c r="AQ12401" s="61"/>
      <c r="AR12401" s="61"/>
      <c r="AS12401" s="61"/>
      <c r="AT12401" s="61"/>
      <c r="AU12401" s="61"/>
      <c r="AV12401" s="61"/>
      <c r="AW12401" s="61"/>
      <c r="AX12401" s="61"/>
      <c r="AY12401" s="61"/>
      <c r="AZ12401" s="61"/>
      <c r="BA12401" s="61"/>
    </row>
    <row r="12402" spans="39:53" x14ac:dyDescent="0.2">
      <c r="AM12402" s="61"/>
      <c r="AN12402" s="61"/>
      <c r="AO12402" s="171"/>
      <c r="AP12402" s="61"/>
      <c r="AQ12402" s="61"/>
      <c r="AR12402" s="61"/>
      <c r="AS12402" s="61"/>
      <c r="AT12402" s="61"/>
      <c r="AU12402" s="61"/>
      <c r="AV12402" s="61"/>
      <c r="AW12402" s="61"/>
      <c r="AX12402" s="61"/>
      <c r="AY12402" s="61"/>
      <c r="AZ12402" s="61"/>
      <c r="BA12402" s="61"/>
    </row>
    <row r="12403" spans="39:53" x14ac:dyDescent="0.2">
      <c r="AM12403" s="61"/>
      <c r="AN12403" s="61"/>
      <c r="AO12403" s="171"/>
      <c r="AP12403" s="61"/>
      <c r="AQ12403" s="61"/>
      <c r="AR12403" s="61"/>
      <c r="AS12403" s="61"/>
      <c r="AT12403" s="61"/>
      <c r="AU12403" s="61"/>
      <c r="AV12403" s="61"/>
      <c r="AW12403" s="61"/>
      <c r="AX12403" s="61"/>
      <c r="AY12403" s="61"/>
      <c r="AZ12403" s="61"/>
      <c r="BA12403" s="61"/>
    </row>
    <row r="12404" spans="39:53" x14ac:dyDescent="0.2">
      <c r="AM12404" s="61"/>
      <c r="AN12404" s="61"/>
      <c r="AO12404" s="171"/>
      <c r="AP12404" s="61"/>
      <c r="AQ12404" s="61"/>
      <c r="AR12404" s="61"/>
      <c r="AS12404" s="61"/>
      <c r="AT12404" s="61"/>
      <c r="AU12404" s="61"/>
      <c r="AV12404" s="61"/>
      <c r="AW12404" s="61"/>
      <c r="AX12404" s="61"/>
      <c r="AY12404" s="61"/>
      <c r="AZ12404" s="61"/>
      <c r="BA12404" s="61"/>
    </row>
    <row r="12405" spans="39:53" x14ac:dyDescent="0.2">
      <c r="AM12405" s="61"/>
      <c r="AN12405" s="61"/>
      <c r="AO12405" s="171"/>
      <c r="AP12405" s="61"/>
      <c r="AQ12405" s="61"/>
      <c r="AR12405" s="61"/>
      <c r="AS12405" s="61"/>
      <c r="AT12405" s="61"/>
      <c r="AU12405" s="61"/>
      <c r="AV12405" s="61"/>
      <c r="AW12405" s="61"/>
      <c r="AX12405" s="61"/>
      <c r="AY12405" s="61"/>
      <c r="AZ12405" s="61"/>
      <c r="BA12405" s="61"/>
    </row>
    <row r="12406" spans="39:53" x14ac:dyDescent="0.2">
      <c r="AM12406" s="61"/>
      <c r="AN12406" s="61"/>
      <c r="AO12406" s="171"/>
      <c r="AP12406" s="61"/>
      <c r="AQ12406" s="61"/>
      <c r="AR12406" s="61"/>
      <c r="AS12406" s="61"/>
      <c r="AT12406" s="61"/>
      <c r="AU12406" s="61"/>
      <c r="AV12406" s="61"/>
      <c r="AW12406" s="61"/>
      <c r="AX12406" s="61"/>
      <c r="AY12406" s="61"/>
      <c r="AZ12406" s="61"/>
      <c r="BA12406" s="61"/>
    </row>
    <row r="12407" spans="39:53" x14ac:dyDescent="0.2">
      <c r="AM12407" s="61"/>
      <c r="AN12407" s="61"/>
      <c r="AO12407" s="171"/>
      <c r="AP12407" s="61"/>
      <c r="AQ12407" s="61"/>
      <c r="AR12407" s="61"/>
      <c r="AS12407" s="61"/>
      <c r="AT12407" s="61"/>
      <c r="AU12407" s="61"/>
      <c r="AV12407" s="61"/>
      <c r="AW12407" s="61"/>
      <c r="AX12407" s="61"/>
      <c r="AY12407" s="61"/>
      <c r="AZ12407" s="61"/>
      <c r="BA12407" s="61"/>
    </row>
    <row r="12408" spans="39:53" x14ac:dyDescent="0.2">
      <c r="AM12408" s="61"/>
      <c r="AN12408" s="61"/>
      <c r="AO12408" s="171"/>
      <c r="AP12408" s="61"/>
      <c r="AQ12408" s="61"/>
      <c r="AR12408" s="61"/>
      <c r="AS12408" s="61"/>
      <c r="AT12408" s="61"/>
      <c r="AU12408" s="61"/>
      <c r="AV12408" s="61"/>
      <c r="AW12408" s="61"/>
      <c r="AX12408" s="61"/>
      <c r="AY12408" s="61"/>
      <c r="AZ12408" s="61"/>
      <c r="BA12408" s="61"/>
    </row>
    <row r="12409" spans="39:53" x14ac:dyDescent="0.2">
      <c r="AM12409" s="61"/>
      <c r="AN12409" s="61"/>
      <c r="AO12409" s="171"/>
      <c r="AP12409" s="61"/>
      <c r="AQ12409" s="61"/>
      <c r="AR12409" s="61"/>
      <c r="AS12409" s="61"/>
      <c r="AT12409" s="61"/>
      <c r="AU12409" s="61"/>
      <c r="AV12409" s="61"/>
      <c r="AW12409" s="61"/>
      <c r="AX12409" s="61"/>
      <c r="AY12409" s="61"/>
      <c r="AZ12409" s="61"/>
      <c r="BA12409" s="61"/>
    </row>
    <row r="12410" spans="39:53" x14ac:dyDescent="0.2">
      <c r="AM12410" s="61"/>
      <c r="AN12410" s="61"/>
      <c r="AO12410" s="171"/>
      <c r="AP12410" s="61"/>
      <c r="AQ12410" s="61"/>
      <c r="AR12410" s="61"/>
      <c r="AS12410" s="61"/>
      <c r="AT12410" s="61"/>
      <c r="AU12410" s="61"/>
      <c r="AV12410" s="61"/>
      <c r="AW12410" s="61"/>
      <c r="AX12410" s="61"/>
      <c r="AY12410" s="61"/>
      <c r="AZ12410" s="61"/>
      <c r="BA12410" s="61"/>
    </row>
    <row r="12411" spans="39:53" x14ac:dyDescent="0.2">
      <c r="AM12411" s="61"/>
      <c r="AN12411" s="61"/>
      <c r="AO12411" s="171"/>
      <c r="AP12411" s="61"/>
      <c r="AQ12411" s="61"/>
      <c r="AR12411" s="61"/>
      <c r="AS12411" s="61"/>
      <c r="AT12411" s="61"/>
      <c r="AU12411" s="61"/>
      <c r="AV12411" s="61"/>
      <c r="AW12411" s="61"/>
      <c r="AX12411" s="61"/>
      <c r="AY12411" s="61"/>
      <c r="AZ12411" s="61"/>
      <c r="BA12411" s="61"/>
    </row>
    <row r="12412" spans="39:53" x14ac:dyDescent="0.2">
      <c r="AM12412" s="61"/>
      <c r="AN12412" s="61"/>
      <c r="AO12412" s="171"/>
      <c r="AP12412" s="61"/>
      <c r="AQ12412" s="61"/>
      <c r="AR12412" s="61"/>
      <c r="AS12412" s="61"/>
      <c r="AT12412" s="61"/>
      <c r="AU12412" s="61"/>
      <c r="AV12412" s="61"/>
      <c r="AW12412" s="61"/>
      <c r="AX12412" s="61"/>
      <c r="AY12412" s="61"/>
      <c r="AZ12412" s="61"/>
      <c r="BA12412" s="61"/>
    </row>
    <row r="12413" spans="39:53" x14ac:dyDescent="0.2">
      <c r="AM12413" s="61"/>
      <c r="AN12413" s="61"/>
      <c r="AO12413" s="171"/>
      <c r="AP12413" s="61"/>
      <c r="AQ12413" s="61"/>
      <c r="AR12413" s="61"/>
      <c r="AS12413" s="61"/>
      <c r="AT12413" s="61"/>
      <c r="AU12413" s="61"/>
      <c r="AV12413" s="61"/>
      <c r="AW12413" s="61"/>
      <c r="AX12413" s="61"/>
      <c r="AY12413" s="61"/>
      <c r="AZ12413" s="61"/>
      <c r="BA12413" s="61"/>
    </row>
    <row r="12414" spans="39:53" x14ac:dyDescent="0.2">
      <c r="AM12414" s="61"/>
      <c r="AN12414" s="61"/>
      <c r="AO12414" s="171"/>
      <c r="AP12414" s="61"/>
      <c r="AQ12414" s="61"/>
      <c r="AR12414" s="61"/>
      <c r="AS12414" s="61"/>
      <c r="AT12414" s="61"/>
      <c r="AU12414" s="61"/>
      <c r="AV12414" s="61"/>
      <c r="AW12414" s="61"/>
      <c r="AX12414" s="61"/>
      <c r="AY12414" s="61"/>
      <c r="AZ12414" s="61"/>
      <c r="BA12414" s="61"/>
    </row>
    <row r="12415" spans="39:53" x14ac:dyDescent="0.2">
      <c r="AM12415" s="61"/>
      <c r="AN12415" s="61"/>
      <c r="AO12415" s="171"/>
      <c r="AP12415" s="61"/>
      <c r="AQ12415" s="61"/>
      <c r="AR12415" s="61"/>
      <c r="AS12415" s="61"/>
      <c r="AT12415" s="61"/>
      <c r="AU12415" s="61"/>
      <c r="AV12415" s="61"/>
      <c r="AW12415" s="61"/>
      <c r="AX12415" s="61"/>
      <c r="AY12415" s="61"/>
      <c r="AZ12415" s="61"/>
      <c r="BA12415" s="61"/>
    </row>
    <row r="12416" spans="39:53" x14ac:dyDescent="0.2">
      <c r="AM12416" s="61"/>
      <c r="AN12416" s="61"/>
      <c r="AO12416" s="171"/>
      <c r="AP12416" s="61"/>
      <c r="AQ12416" s="61"/>
      <c r="AR12416" s="61"/>
      <c r="AS12416" s="61"/>
      <c r="AT12416" s="61"/>
      <c r="AU12416" s="61"/>
      <c r="AV12416" s="61"/>
      <c r="AW12416" s="61"/>
      <c r="AX12416" s="61"/>
      <c r="AY12416" s="61"/>
      <c r="AZ12416" s="61"/>
      <c r="BA12416" s="61"/>
    </row>
    <row r="12417" spans="39:53" x14ac:dyDescent="0.2">
      <c r="AM12417" s="61"/>
      <c r="AN12417" s="61"/>
      <c r="AO12417" s="171"/>
      <c r="AP12417" s="61"/>
      <c r="AQ12417" s="61"/>
      <c r="AR12417" s="61"/>
      <c r="AS12417" s="61"/>
      <c r="AT12417" s="61"/>
      <c r="AU12417" s="61"/>
      <c r="AV12417" s="61"/>
      <c r="AW12417" s="61"/>
      <c r="AX12417" s="61"/>
      <c r="AY12417" s="61"/>
      <c r="AZ12417" s="61"/>
      <c r="BA12417" s="61"/>
    </row>
    <row r="12418" spans="39:53" x14ac:dyDescent="0.2">
      <c r="AM12418" s="61"/>
      <c r="AN12418" s="61"/>
      <c r="AO12418" s="171"/>
      <c r="AP12418" s="61"/>
      <c r="AQ12418" s="61"/>
      <c r="AR12418" s="61"/>
      <c r="AS12418" s="61"/>
      <c r="AT12418" s="61"/>
      <c r="AU12418" s="61"/>
      <c r="AV12418" s="61"/>
      <c r="AW12418" s="61"/>
      <c r="AX12418" s="61"/>
      <c r="AY12418" s="61"/>
      <c r="AZ12418" s="61"/>
      <c r="BA12418" s="61"/>
    </row>
    <row r="12419" spans="39:53" x14ac:dyDescent="0.2">
      <c r="AM12419" s="61"/>
      <c r="AN12419" s="61"/>
      <c r="AO12419" s="171"/>
      <c r="AP12419" s="61"/>
      <c r="AQ12419" s="61"/>
      <c r="AR12419" s="61"/>
      <c r="AS12419" s="61"/>
      <c r="AT12419" s="61"/>
      <c r="AU12419" s="61"/>
      <c r="AV12419" s="61"/>
      <c r="AW12419" s="61"/>
      <c r="AX12419" s="61"/>
      <c r="AY12419" s="61"/>
      <c r="AZ12419" s="61"/>
      <c r="BA12419" s="61"/>
    </row>
    <row r="12420" spans="39:53" x14ac:dyDescent="0.2">
      <c r="AM12420" s="61"/>
      <c r="AN12420" s="61"/>
      <c r="AO12420" s="171"/>
      <c r="AP12420" s="61"/>
      <c r="AQ12420" s="61"/>
      <c r="AR12420" s="61"/>
      <c r="AS12420" s="61"/>
      <c r="AT12420" s="61"/>
      <c r="AU12420" s="61"/>
      <c r="AV12420" s="61"/>
      <c r="AW12420" s="61"/>
      <c r="AX12420" s="61"/>
      <c r="AY12420" s="61"/>
      <c r="AZ12420" s="61"/>
      <c r="BA12420" s="61"/>
    </row>
    <row r="12421" spans="39:53" x14ac:dyDescent="0.2">
      <c r="AM12421" s="61"/>
      <c r="AN12421" s="61"/>
      <c r="AO12421" s="171"/>
      <c r="AP12421" s="61"/>
      <c r="AQ12421" s="61"/>
      <c r="AR12421" s="61"/>
      <c r="AS12421" s="61"/>
      <c r="AT12421" s="61"/>
      <c r="AU12421" s="61"/>
      <c r="AV12421" s="61"/>
      <c r="AW12421" s="61"/>
      <c r="AX12421" s="61"/>
      <c r="AY12421" s="61"/>
      <c r="AZ12421" s="61"/>
      <c r="BA12421" s="61"/>
    </row>
    <row r="12422" spans="39:53" x14ac:dyDescent="0.2">
      <c r="AM12422" s="61"/>
      <c r="AN12422" s="61"/>
      <c r="AO12422" s="171"/>
      <c r="AP12422" s="61"/>
      <c r="AQ12422" s="61"/>
      <c r="AR12422" s="61"/>
      <c r="AS12422" s="61"/>
      <c r="AT12422" s="61"/>
      <c r="AU12422" s="61"/>
      <c r="AV12422" s="61"/>
      <c r="AW12422" s="61"/>
      <c r="AX12422" s="61"/>
      <c r="AY12422" s="61"/>
      <c r="AZ12422" s="61"/>
      <c r="BA12422" s="61"/>
    </row>
    <row r="12423" spans="39:53" x14ac:dyDescent="0.2">
      <c r="AM12423" s="61"/>
      <c r="AN12423" s="61"/>
      <c r="AO12423" s="171"/>
      <c r="AP12423" s="61"/>
      <c r="AQ12423" s="61"/>
      <c r="AR12423" s="61"/>
      <c r="AS12423" s="61"/>
      <c r="AT12423" s="61"/>
      <c r="AU12423" s="61"/>
      <c r="AV12423" s="61"/>
      <c r="AW12423" s="61"/>
      <c r="AX12423" s="61"/>
      <c r="AY12423" s="61"/>
      <c r="AZ12423" s="61"/>
      <c r="BA12423" s="61"/>
    </row>
    <row r="12424" spans="39:53" x14ac:dyDescent="0.2">
      <c r="AM12424" s="61"/>
      <c r="AN12424" s="61"/>
      <c r="AO12424" s="171"/>
      <c r="AP12424" s="61"/>
      <c r="AQ12424" s="61"/>
      <c r="AR12424" s="61"/>
      <c r="AS12424" s="61"/>
      <c r="AT12424" s="61"/>
      <c r="AU12424" s="61"/>
      <c r="AV12424" s="61"/>
      <c r="AW12424" s="61"/>
      <c r="AX12424" s="61"/>
      <c r="AY12424" s="61"/>
      <c r="AZ12424" s="61"/>
      <c r="BA12424" s="61"/>
    </row>
    <row r="12425" spans="39:53" x14ac:dyDescent="0.2">
      <c r="AM12425" s="61"/>
      <c r="AN12425" s="61"/>
      <c r="AO12425" s="171"/>
      <c r="AP12425" s="61"/>
      <c r="AQ12425" s="61"/>
      <c r="AR12425" s="61"/>
      <c r="AS12425" s="61"/>
      <c r="AT12425" s="61"/>
      <c r="AU12425" s="61"/>
      <c r="AV12425" s="61"/>
      <c r="AW12425" s="61"/>
      <c r="AX12425" s="61"/>
      <c r="AY12425" s="61"/>
      <c r="AZ12425" s="61"/>
      <c r="BA12425" s="61"/>
    </row>
    <row r="12426" spans="39:53" x14ac:dyDescent="0.2">
      <c r="AM12426" s="61"/>
      <c r="AN12426" s="61"/>
      <c r="AO12426" s="171"/>
      <c r="AP12426" s="61"/>
      <c r="AQ12426" s="61"/>
      <c r="AR12426" s="61"/>
      <c r="AS12426" s="61"/>
      <c r="AT12426" s="61"/>
      <c r="AU12426" s="61"/>
      <c r="AV12426" s="61"/>
      <c r="AW12426" s="61"/>
      <c r="AX12426" s="61"/>
      <c r="AY12426" s="61"/>
      <c r="AZ12426" s="61"/>
      <c r="BA12426" s="61"/>
    </row>
    <row r="12427" spans="39:53" x14ac:dyDescent="0.2">
      <c r="AM12427" s="61"/>
      <c r="AN12427" s="61"/>
      <c r="AO12427" s="171"/>
      <c r="AP12427" s="61"/>
      <c r="AQ12427" s="61"/>
      <c r="AR12427" s="61"/>
      <c r="AS12427" s="61"/>
      <c r="AT12427" s="61"/>
      <c r="AU12427" s="61"/>
      <c r="AV12427" s="61"/>
      <c r="AW12427" s="61"/>
      <c r="AX12427" s="61"/>
      <c r="AY12427" s="61"/>
      <c r="AZ12427" s="61"/>
      <c r="BA12427" s="61"/>
    </row>
    <row r="12428" spans="39:53" x14ac:dyDescent="0.2">
      <c r="AM12428" s="61"/>
      <c r="AN12428" s="61"/>
      <c r="AO12428" s="171"/>
      <c r="AP12428" s="61"/>
      <c r="AQ12428" s="61"/>
      <c r="AR12428" s="61"/>
      <c r="AS12428" s="61"/>
      <c r="AT12428" s="61"/>
      <c r="AU12428" s="61"/>
      <c r="AV12428" s="61"/>
      <c r="AW12428" s="61"/>
      <c r="AX12428" s="61"/>
      <c r="AY12428" s="61"/>
      <c r="AZ12428" s="61"/>
      <c r="BA12428" s="61"/>
    </row>
    <row r="12429" spans="39:53" x14ac:dyDescent="0.2">
      <c r="AM12429" s="61"/>
      <c r="AN12429" s="61"/>
      <c r="AO12429" s="171"/>
      <c r="AP12429" s="61"/>
      <c r="AQ12429" s="61"/>
      <c r="AR12429" s="61"/>
      <c r="AS12429" s="61"/>
      <c r="AT12429" s="61"/>
      <c r="AU12429" s="61"/>
      <c r="AV12429" s="61"/>
      <c r="AW12429" s="61"/>
      <c r="AX12429" s="61"/>
      <c r="AY12429" s="61"/>
      <c r="AZ12429" s="61"/>
      <c r="BA12429" s="61"/>
    </row>
    <row r="12430" spans="39:53" x14ac:dyDescent="0.2">
      <c r="AM12430" s="61"/>
      <c r="AN12430" s="61"/>
      <c r="AO12430" s="171"/>
      <c r="AP12430" s="61"/>
      <c r="AQ12430" s="61"/>
      <c r="AR12430" s="61"/>
      <c r="AS12430" s="61"/>
      <c r="AT12430" s="61"/>
      <c r="AU12430" s="61"/>
      <c r="AV12430" s="61"/>
      <c r="AW12430" s="61"/>
      <c r="AX12430" s="61"/>
      <c r="AY12430" s="61"/>
      <c r="AZ12430" s="61"/>
      <c r="BA12430" s="61"/>
    </row>
    <row r="12431" spans="39:53" x14ac:dyDescent="0.2">
      <c r="AM12431" s="61"/>
      <c r="AN12431" s="61"/>
      <c r="AO12431" s="171"/>
      <c r="AP12431" s="61"/>
      <c r="AQ12431" s="61"/>
      <c r="AR12431" s="61"/>
      <c r="AS12431" s="61"/>
      <c r="AT12431" s="61"/>
      <c r="AU12431" s="61"/>
      <c r="AV12431" s="61"/>
      <c r="AW12431" s="61"/>
      <c r="AX12431" s="61"/>
      <c r="AY12431" s="61"/>
      <c r="AZ12431" s="61"/>
      <c r="BA12431" s="61"/>
    </row>
    <row r="12432" spans="39:53" x14ac:dyDescent="0.2">
      <c r="AM12432" s="61"/>
      <c r="AN12432" s="61"/>
      <c r="AO12432" s="171"/>
      <c r="AP12432" s="61"/>
      <c r="AQ12432" s="61"/>
      <c r="AR12432" s="61"/>
      <c r="AS12432" s="61"/>
      <c r="AT12432" s="61"/>
      <c r="AU12432" s="61"/>
      <c r="AV12432" s="61"/>
      <c r="AW12432" s="61"/>
      <c r="AX12432" s="61"/>
      <c r="AY12432" s="61"/>
      <c r="AZ12432" s="61"/>
      <c r="BA12432" s="61"/>
    </row>
    <row r="12433" spans="39:53" x14ac:dyDescent="0.2">
      <c r="AM12433" s="61"/>
      <c r="AN12433" s="61"/>
      <c r="AO12433" s="171"/>
      <c r="AP12433" s="61"/>
      <c r="AQ12433" s="61"/>
      <c r="AR12433" s="61"/>
      <c r="AS12433" s="61"/>
      <c r="AT12433" s="61"/>
      <c r="AU12433" s="61"/>
      <c r="AV12433" s="61"/>
      <c r="AW12433" s="61"/>
      <c r="AX12433" s="61"/>
      <c r="AY12433" s="61"/>
      <c r="AZ12433" s="61"/>
      <c r="BA12433" s="61"/>
    </row>
    <row r="12434" spans="39:53" x14ac:dyDescent="0.2">
      <c r="AM12434" s="61"/>
      <c r="AN12434" s="61"/>
      <c r="AO12434" s="171"/>
      <c r="AP12434" s="61"/>
      <c r="AQ12434" s="61"/>
      <c r="AR12434" s="61"/>
      <c r="AS12434" s="61"/>
      <c r="AT12434" s="61"/>
      <c r="AU12434" s="61"/>
      <c r="AV12434" s="61"/>
      <c r="AW12434" s="61"/>
      <c r="AX12434" s="61"/>
      <c r="AY12434" s="61"/>
      <c r="AZ12434" s="61"/>
      <c r="BA12434" s="61"/>
    </row>
    <row r="12435" spans="39:53" x14ac:dyDescent="0.2">
      <c r="AM12435" s="61"/>
      <c r="AN12435" s="61"/>
      <c r="AO12435" s="171"/>
      <c r="AP12435" s="61"/>
      <c r="AQ12435" s="61"/>
      <c r="AR12435" s="61"/>
      <c r="AS12435" s="61"/>
      <c r="AT12435" s="61"/>
      <c r="AU12435" s="61"/>
      <c r="AV12435" s="61"/>
      <c r="AW12435" s="61"/>
      <c r="AX12435" s="61"/>
      <c r="AY12435" s="61"/>
      <c r="AZ12435" s="61"/>
      <c r="BA12435" s="61"/>
    </row>
    <row r="12436" spans="39:53" x14ac:dyDescent="0.2">
      <c r="AM12436" s="61"/>
      <c r="AN12436" s="61"/>
      <c r="AO12436" s="171"/>
      <c r="AP12436" s="61"/>
      <c r="AQ12436" s="61"/>
      <c r="AR12436" s="61"/>
      <c r="AS12436" s="61"/>
      <c r="AT12436" s="61"/>
      <c r="AU12436" s="61"/>
      <c r="AV12436" s="61"/>
      <c r="AW12436" s="61"/>
      <c r="AX12436" s="61"/>
      <c r="AY12436" s="61"/>
      <c r="AZ12436" s="61"/>
      <c r="BA12436" s="61"/>
    </row>
    <row r="12437" spans="39:53" x14ac:dyDescent="0.2">
      <c r="AM12437" s="61"/>
      <c r="AN12437" s="61"/>
      <c r="AO12437" s="171"/>
      <c r="AP12437" s="61"/>
      <c r="AQ12437" s="61"/>
      <c r="AR12437" s="61"/>
      <c r="AS12437" s="61"/>
      <c r="AT12437" s="61"/>
      <c r="AU12437" s="61"/>
      <c r="AV12437" s="61"/>
      <c r="AW12437" s="61"/>
      <c r="AX12437" s="61"/>
      <c r="AY12437" s="61"/>
      <c r="AZ12437" s="61"/>
      <c r="BA12437" s="61"/>
    </row>
    <row r="12438" spans="39:53" x14ac:dyDescent="0.2">
      <c r="AM12438" s="61"/>
      <c r="AN12438" s="61"/>
      <c r="AO12438" s="171"/>
      <c r="AP12438" s="61"/>
      <c r="AQ12438" s="61"/>
      <c r="AR12438" s="61"/>
      <c r="AS12438" s="61"/>
      <c r="AT12438" s="61"/>
      <c r="AU12438" s="61"/>
      <c r="AV12438" s="61"/>
      <c r="AW12438" s="61"/>
      <c r="AX12438" s="61"/>
      <c r="AY12438" s="61"/>
      <c r="AZ12438" s="61"/>
      <c r="BA12438" s="61"/>
    </row>
    <row r="12439" spans="39:53" x14ac:dyDescent="0.2">
      <c r="AM12439" s="61"/>
      <c r="AN12439" s="61"/>
      <c r="AO12439" s="171"/>
      <c r="AP12439" s="61"/>
      <c r="AQ12439" s="61"/>
      <c r="AR12439" s="61"/>
      <c r="AS12439" s="61"/>
      <c r="AT12439" s="61"/>
      <c r="AU12439" s="61"/>
      <c r="AV12439" s="61"/>
      <c r="AW12439" s="61"/>
      <c r="AX12439" s="61"/>
      <c r="AY12439" s="61"/>
      <c r="AZ12439" s="61"/>
      <c r="BA12439" s="61"/>
    </row>
    <row r="12440" spans="39:53" x14ac:dyDescent="0.2">
      <c r="AM12440" s="61"/>
      <c r="AN12440" s="61"/>
      <c r="AO12440" s="171"/>
      <c r="AP12440" s="61"/>
      <c r="AQ12440" s="61"/>
      <c r="AR12440" s="61"/>
      <c r="AS12440" s="61"/>
      <c r="AT12440" s="61"/>
      <c r="AU12440" s="61"/>
      <c r="AV12440" s="61"/>
      <c r="AW12440" s="61"/>
      <c r="AX12440" s="61"/>
      <c r="AY12440" s="61"/>
      <c r="AZ12440" s="61"/>
      <c r="BA12440" s="61"/>
    </row>
    <row r="12441" spans="39:53" x14ac:dyDescent="0.2">
      <c r="AM12441" s="61"/>
      <c r="AN12441" s="61"/>
      <c r="AO12441" s="171"/>
      <c r="AP12441" s="61"/>
      <c r="AQ12441" s="61"/>
      <c r="AR12441" s="61"/>
      <c r="AS12441" s="61"/>
      <c r="AT12441" s="61"/>
      <c r="AU12441" s="61"/>
      <c r="AV12441" s="61"/>
      <c r="AW12441" s="61"/>
      <c r="AX12441" s="61"/>
      <c r="AY12441" s="61"/>
      <c r="AZ12441" s="61"/>
      <c r="BA12441" s="61"/>
    </row>
    <row r="12442" spans="39:53" x14ac:dyDescent="0.2">
      <c r="AM12442" s="61"/>
      <c r="AN12442" s="61"/>
      <c r="AO12442" s="171"/>
      <c r="AP12442" s="61"/>
      <c r="AQ12442" s="61"/>
      <c r="AR12442" s="61"/>
      <c r="AS12442" s="61"/>
      <c r="AT12442" s="61"/>
      <c r="AU12442" s="61"/>
      <c r="AV12442" s="61"/>
      <c r="AW12442" s="61"/>
      <c r="AX12442" s="61"/>
      <c r="AY12442" s="61"/>
      <c r="AZ12442" s="61"/>
      <c r="BA12442" s="61"/>
    </row>
    <row r="12443" spans="39:53" x14ac:dyDescent="0.2">
      <c r="AM12443" s="61"/>
      <c r="AN12443" s="61"/>
      <c r="AO12443" s="171"/>
      <c r="AP12443" s="61"/>
      <c r="AQ12443" s="61"/>
      <c r="AR12443" s="61"/>
      <c r="AS12443" s="61"/>
      <c r="AT12443" s="61"/>
      <c r="AU12443" s="61"/>
      <c r="AV12443" s="61"/>
      <c r="AW12443" s="61"/>
      <c r="AX12443" s="61"/>
      <c r="AY12443" s="61"/>
      <c r="AZ12443" s="61"/>
      <c r="BA12443" s="61"/>
    </row>
    <row r="12444" spans="39:53" x14ac:dyDescent="0.2">
      <c r="AM12444" s="61"/>
      <c r="AN12444" s="61"/>
      <c r="AO12444" s="171"/>
      <c r="AP12444" s="61"/>
      <c r="AQ12444" s="61"/>
      <c r="AR12444" s="61"/>
      <c r="AS12444" s="61"/>
      <c r="AT12444" s="61"/>
      <c r="AU12444" s="61"/>
      <c r="AV12444" s="61"/>
      <c r="AW12444" s="61"/>
      <c r="AX12444" s="61"/>
      <c r="AY12444" s="61"/>
      <c r="AZ12444" s="61"/>
      <c r="BA12444" s="61"/>
    </row>
    <row r="12445" spans="39:53" x14ac:dyDescent="0.2">
      <c r="AM12445" s="61"/>
      <c r="AN12445" s="61"/>
      <c r="AO12445" s="171"/>
      <c r="AP12445" s="61"/>
      <c r="AQ12445" s="61"/>
      <c r="AR12445" s="61"/>
      <c r="AS12445" s="61"/>
      <c r="AT12445" s="61"/>
      <c r="AU12445" s="61"/>
      <c r="AV12445" s="61"/>
      <c r="AW12445" s="61"/>
      <c r="AX12445" s="61"/>
      <c r="AY12445" s="61"/>
      <c r="AZ12445" s="61"/>
      <c r="BA12445" s="61"/>
    </row>
    <row r="12446" spans="39:53" x14ac:dyDescent="0.2">
      <c r="AM12446" s="61"/>
      <c r="AN12446" s="61"/>
      <c r="AO12446" s="171"/>
      <c r="AP12446" s="61"/>
      <c r="AQ12446" s="61"/>
      <c r="AR12446" s="61"/>
      <c r="AS12446" s="61"/>
      <c r="AT12446" s="61"/>
      <c r="AU12446" s="61"/>
      <c r="AV12446" s="61"/>
      <c r="AW12446" s="61"/>
      <c r="AX12446" s="61"/>
      <c r="AY12446" s="61"/>
      <c r="AZ12446" s="61"/>
      <c r="BA12446" s="61"/>
    </row>
    <row r="12447" spans="39:53" x14ac:dyDescent="0.2">
      <c r="AM12447" s="61"/>
      <c r="AN12447" s="61"/>
      <c r="AO12447" s="171"/>
      <c r="AP12447" s="61"/>
      <c r="AQ12447" s="61"/>
      <c r="AR12447" s="61"/>
      <c r="AS12447" s="61"/>
      <c r="AT12447" s="61"/>
      <c r="AU12447" s="61"/>
      <c r="AV12447" s="61"/>
      <c r="AW12447" s="61"/>
      <c r="AX12447" s="61"/>
      <c r="AY12447" s="61"/>
      <c r="AZ12447" s="61"/>
      <c r="BA12447" s="61"/>
    </row>
    <row r="12448" spans="39:53" x14ac:dyDescent="0.2">
      <c r="AM12448" s="61"/>
      <c r="AN12448" s="61"/>
      <c r="AO12448" s="171"/>
      <c r="AP12448" s="61"/>
      <c r="AQ12448" s="61"/>
      <c r="AR12448" s="61"/>
      <c r="AS12448" s="61"/>
      <c r="AT12448" s="61"/>
      <c r="AU12448" s="61"/>
      <c r="AV12448" s="61"/>
      <c r="AW12448" s="61"/>
      <c r="AX12448" s="61"/>
      <c r="AY12448" s="61"/>
      <c r="AZ12448" s="61"/>
      <c r="BA12448" s="61"/>
    </row>
    <row r="12449" spans="39:53" x14ac:dyDescent="0.2">
      <c r="AM12449" s="61"/>
      <c r="AN12449" s="61"/>
      <c r="AO12449" s="171"/>
      <c r="AP12449" s="61"/>
      <c r="AQ12449" s="61"/>
      <c r="AR12449" s="61"/>
      <c r="AS12449" s="61"/>
      <c r="AT12449" s="61"/>
      <c r="AU12449" s="61"/>
      <c r="AV12449" s="61"/>
      <c r="AW12449" s="61"/>
      <c r="AX12449" s="61"/>
      <c r="AY12449" s="61"/>
      <c r="AZ12449" s="61"/>
      <c r="BA12449" s="61"/>
    </row>
    <row r="12450" spans="39:53" x14ac:dyDescent="0.2">
      <c r="AM12450" s="61"/>
      <c r="AN12450" s="61"/>
      <c r="AO12450" s="171"/>
      <c r="AP12450" s="61"/>
      <c r="AQ12450" s="61"/>
      <c r="AR12450" s="61"/>
      <c r="AS12450" s="61"/>
      <c r="AT12450" s="61"/>
      <c r="AU12450" s="61"/>
      <c r="AV12450" s="61"/>
      <c r="AW12450" s="61"/>
      <c r="AX12450" s="61"/>
      <c r="AY12450" s="61"/>
      <c r="AZ12450" s="61"/>
      <c r="BA12450" s="61"/>
    </row>
    <row r="12451" spans="39:53" x14ac:dyDescent="0.2">
      <c r="AM12451" s="61"/>
      <c r="AN12451" s="61"/>
      <c r="AO12451" s="171"/>
      <c r="AP12451" s="61"/>
      <c r="AQ12451" s="61"/>
      <c r="AR12451" s="61"/>
      <c r="AS12451" s="61"/>
      <c r="AT12451" s="61"/>
      <c r="AU12451" s="61"/>
      <c r="AV12451" s="61"/>
      <c r="AW12451" s="61"/>
      <c r="AX12451" s="61"/>
      <c r="AY12451" s="61"/>
      <c r="AZ12451" s="61"/>
      <c r="BA12451" s="61"/>
    </row>
    <row r="12452" spans="39:53" x14ac:dyDescent="0.2">
      <c r="AM12452" s="61"/>
      <c r="AN12452" s="61"/>
      <c r="AO12452" s="171"/>
      <c r="AP12452" s="61"/>
      <c r="AQ12452" s="61"/>
      <c r="AR12452" s="61"/>
      <c r="AS12452" s="61"/>
      <c r="AT12452" s="61"/>
      <c r="AU12452" s="61"/>
      <c r="AV12452" s="61"/>
      <c r="AW12452" s="61"/>
      <c r="AX12452" s="61"/>
      <c r="AY12452" s="61"/>
      <c r="AZ12452" s="61"/>
      <c r="BA12452" s="61"/>
    </row>
    <row r="12453" spans="39:53" x14ac:dyDescent="0.2">
      <c r="AM12453" s="61"/>
      <c r="AN12453" s="61"/>
      <c r="AO12453" s="171"/>
      <c r="AP12453" s="61"/>
      <c r="AQ12453" s="61"/>
      <c r="AR12453" s="61"/>
      <c r="AS12453" s="61"/>
      <c r="AT12453" s="61"/>
      <c r="AU12453" s="61"/>
      <c r="AV12453" s="61"/>
      <c r="AW12453" s="61"/>
      <c r="AX12453" s="61"/>
      <c r="AY12453" s="61"/>
      <c r="AZ12453" s="61"/>
      <c r="BA12453" s="61"/>
    </row>
    <row r="12454" spans="39:53" x14ac:dyDescent="0.2">
      <c r="AM12454" s="61"/>
      <c r="AN12454" s="61"/>
      <c r="AO12454" s="171"/>
      <c r="AP12454" s="61"/>
      <c r="AQ12454" s="61"/>
      <c r="AR12454" s="61"/>
      <c r="AS12454" s="61"/>
      <c r="AT12454" s="61"/>
      <c r="AU12454" s="61"/>
      <c r="AV12454" s="61"/>
      <c r="AW12454" s="61"/>
      <c r="AX12454" s="61"/>
      <c r="AY12454" s="61"/>
      <c r="AZ12454" s="61"/>
      <c r="BA12454" s="61"/>
    </row>
    <row r="12455" spans="39:53" x14ac:dyDescent="0.2">
      <c r="AM12455" s="61"/>
      <c r="AN12455" s="61"/>
      <c r="AO12455" s="171"/>
      <c r="AP12455" s="61"/>
      <c r="AQ12455" s="61"/>
      <c r="AR12455" s="61"/>
      <c r="AS12455" s="61"/>
      <c r="AT12455" s="61"/>
      <c r="AU12455" s="61"/>
      <c r="AV12455" s="61"/>
      <c r="AW12455" s="61"/>
      <c r="AX12455" s="61"/>
      <c r="AY12455" s="61"/>
      <c r="AZ12455" s="61"/>
      <c r="BA12455" s="61"/>
    </row>
    <row r="12456" spans="39:53" x14ac:dyDescent="0.2">
      <c r="AM12456" s="61"/>
      <c r="AN12456" s="61"/>
      <c r="AO12456" s="171"/>
      <c r="AP12456" s="61"/>
      <c r="AQ12456" s="61"/>
      <c r="AR12456" s="61"/>
      <c r="AS12456" s="61"/>
      <c r="AT12456" s="61"/>
      <c r="AU12456" s="61"/>
      <c r="AV12456" s="61"/>
      <c r="AW12456" s="61"/>
      <c r="AX12456" s="61"/>
      <c r="AY12456" s="61"/>
      <c r="AZ12456" s="61"/>
      <c r="BA12456" s="61"/>
    </row>
    <row r="12457" spans="39:53" x14ac:dyDescent="0.2">
      <c r="AM12457" s="61"/>
      <c r="AN12457" s="61"/>
      <c r="AO12457" s="171"/>
      <c r="AP12457" s="61"/>
      <c r="AQ12457" s="61"/>
      <c r="AR12457" s="61"/>
      <c r="AS12457" s="61"/>
      <c r="AT12457" s="61"/>
      <c r="AU12457" s="61"/>
      <c r="AV12457" s="61"/>
      <c r="AW12457" s="61"/>
      <c r="AX12457" s="61"/>
      <c r="AY12457" s="61"/>
      <c r="AZ12457" s="61"/>
      <c r="BA12457" s="61"/>
    </row>
    <row r="12458" spans="39:53" x14ac:dyDescent="0.2">
      <c r="AM12458" s="61"/>
      <c r="AN12458" s="61"/>
      <c r="AO12458" s="171"/>
      <c r="AP12458" s="61"/>
      <c r="AQ12458" s="61"/>
      <c r="AR12458" s="61"/>
      <c r="AS12458" s="61"/>
      <c r="AT12458" s="61"/>
      <c r="AU12458" s="61"/>
      <c r="AV12458" s="61"/>
      <c r="AW12458" s="61"/>
      <c r="AX12458" s="61"/>
      <c r="AY12458" s="61"/>
      <c r="AZ12458" s="61"/>
      <c r="BA12458" s="61"/>
    </row>
    <row r="12459" spans="39:53" x14ac:dyDescent="0.2">
      <c r="AM12459" s="61"/>
      <c r="AN12459" s="61"/>
      <c r="AO12459" s="171"/>
      <c r="AP12459" s="61"/>
      <c r="AQ12459" s="61"/>
      <c r="AR12459" s="61"/>
      <c r="AS12459" s="61"/>
      <c r="AT12459" s="61"/>
      <c r="AU12459" s="61"/>
      <c r="AV12459" s="61"/>
      <c r="AW12459" s="61"/>
      <c r="AX12459" s="61"/>
      <c r="AY12459" s="61"/>
      <c r="AZ12459" s="61"/>
      <c r="BA12459" s="61"/>
    </row>
    <row r="12460" spans="39:53" x14ac:dyDescent="0.2">
      <c r="AM12460" s="61"/>
      <c r="AN12460" s="61"/>
      <c r="AO12460" s="171"/>
      <c r="AP12460" s="61"/>
      <c r="AQ12460" s="61"/>
      <c r="AR12460" s="61"/>
      <c r="AS12460" s="61"/>
      <c r="AT12460" s="61"/>
      <c r="AU12460" s="61"/>
      <c r="AV12460" s="61"/>
      <c r="AW12460" s="61"/>
      <c r="AX12460" s="61"/>
      <c r="AY12460" s="61"/>
      <c r="AZ12460" s="61"/>
      <c r="BA12460" s="61"/>
    </row>
    <row r="12461" spans="39:53" x14ac:dyDescent="0.2">
      <c r="AM12461" s="61"/>
      <c r="AN12461" s="61"/>
      <c r="AO12461" s="171"/>
      <c r="AP12461" s="61"/>
      <c r="AQ12461" s="61"/>
      <c r="AR12461" s="61"/>
      <c r="AS12461" s="61"/>
      <c r="AT12461" s="61"/>
      <c r="AU12461" s="61"/>
      <c r="AV12461" s="61"/>
      <c r="AW12461" s="61"/>
      <c r="AX12461" s="61"/>
      <c r="AY12461" s="61"/>
      <c r="AZ12461" s="61"/>
      <c r="BA12461" s="61"/>
    </row>
    <row r="12462" spans="39:53" x14ac:dyDescent="0.2">
      <c r="AM12462" s="61"/>
      <c r="AN12462" s="61"/>
      <c r="AO12462" s="171"/>
      <c r="AP12462" s="61"/>
      <c r="AQ12462" s="61"/>
      <c r="AR12462" s="61"/>
      <c r="AS12462" s="61"/>
      <c r="AT12462" s="61"/>
      <c r="AU12462" s="61"/>
      <c r="AV12462" s="61"/>
      <c r="AW12462" s="61"/>
      <c r="AX12462" s="61"/>
      <c r="AY12462" s="61"/>
      <c r="AZ12462" s="61"/>
      <c r="BA12462" s="61"/>
    </row>
    <row r="12463" spans="39:53" x14ac:dyDescent="0.2">
      <c r="AM12463" s="61"/>
      <c r="AN12463" s="61"/>
      <c r="AO12463" s="171"/>
      <c r="AP12463" s="61"/>
      <c r="AQ12463" s="61"/>
      <c r="AR12463" s="61"/>
      <c r="AS12463" s="61"/>
      <c r="AT12463" s="61"/>
      <c r="AU12463" s="61"/>
      <c r="AV12463" s="61"/>
      <c r="AW12463" s="61"/>
      <c r="AX12463" s="61"/>
      <c r="AY12463" s="61"/>
      <c r="AZ12463" s="61"/>
      <c r="BA12463" s="61"/>
    </row>
    <row r="12464" spans="39:53" x14ac:dyDescent="0.2">
      <c r="AM12464" s="61"/>
      <c r="AN12464" s="61"/>
      <c r="AO12464" s="171"/>
      <c r="AP12464" s="61"/>
      <c r="AQ12464" s="61"/>
      <c r="AR12464" s="61"/>
      <c r="AS12464" s="61"/>
      <c r="AT12464" s="61"/>
      <c r="AU12464" s="61"/>
      <c r="AV12464" s="61"/>
      <c r="AW12464" s="61"/>
      <c r="AX12464" s="61"/>
      <c r="AY12464" s="61"/>
      <c r="AZ12464" s="61"/>
      <c r="BA12464" s="61"/>
    </row>
    <row r="12465" spans="39:53" x14ac:dyDescent="0.2">
      <c r="AM12465" s="61"/>
      <c r="AN12465" s="61"/>
      <c r="AO12465" s="171"/>
      <c r="AP12465" s="61"/>
      <c r="AQ12465" s="61"/>
      <c r="AR12465" s="61"/>
      <c r="AS12465" s="61"/>
      <c r="AT12465" s="61"/>
      <c r="AU12465" s="61"/>
      <c r="AV12465" s="61"/>
      <c r="AW12465" s="61"/>
      <c r="AX12465" s="61"/>
      <c r="AY12465" s="61"/>
      <c r="AZ12465" s="61"/>
      <c r="BA12465" s="61"/>
    </row>
    <row r="12466" spans="39:53" x14ac:dyDescent="0.2">
      <c r="AM12466" s="61"/>
      <c r="AN12466" s="61"/>
      <c r="AO12466" s="171"/>
      <c r="AP12466" s="61"/>
      <c r="AQ12466" s="61"/>
      <c r="AR12466" s="61"/>
      <c r="AS12466" s="61"/>
      <c r="AT12466" s="61"/>
      <c r="AU12466" s="61"/>
      <c r="AV12466" s="61"/>
      <c r="AW12466" s="61"/>
      <c r="AX12466" s="61"/>
      <c r="AY12466" s="61"/>
      <c r="AZ12466" s="61"/>
      <c r="BA12466" s="61"/>
    </row>
    <row r="12467" spans="39:53" x14ac:dyDescent="0.2">
      <c r="AM12467" s="61"/>
      <c r="AN12467" s="61"/>
      <c r="AO12467" s="171"/>
      <c r="AP12467" s="61"/>
      <c r="AQ12467" s="61"/>
      <c r="AR12467" s="61"/>
      <c r="AS12467" s="61"/>
      <c r="AT12467" s="61"/>
      <c r="AU12467" s="61"/>
      <c r="AV12467" s="61"/>
      <c r="AW12467" s="61"/>
      <c r="AX12467" s="61"/>
      <c r="AY12467" s="61"/>
      <c r="AZ12467" s="61"/>
      <c r="BA12467" s="61"/>
    </row>
    <row r="12468" spans="39:53" x14ac:dyDescent="0.2">
      <c r="AM12468" s="61"/>
      <c r="AN12468" s="61"/>
      <c r="AO12468" s="171"/>
      <c r="AP12468" s="61"/>
      <c r="AQ12468" s="61"/>
      <c r="AR12468" s="61"/>
      <c r="AS12468" s="61"/>
      <c r="AT12468" s="61"/>
      <c r="AU12468" s="61"/>
      <c r="AV12468" s="61"/>
      <c r="AW12468" s="61"/>
      <c r="AX12468" s="61"/>
      <c r="AY12468" s="61"/>
      <c r="AZ12468" s="61"/>
      <c r="BA12468" s="61"/>
    </row>
    <row r="12469" spans="39:53" x14ac:dyDescent="0.2">
      <c r="AM12469" s="61"/>
      <c r="AN12469" s="61"/>
      <c r="AO12469" s="171"/>
      <c r="AP12469" s="61"/>
      <c r="AQ12469" s="61"/>
      <c r="AR12469" s="61"/>
      <c r="AS12469" s="61"/>
      <c r="AT12469" s="61"/>
      <c r="AU12469" s="61"/>
      <c r="AV12469" s="61"/>
      <c r="AW12469" s="61"/>
      <c r="AX12469" s="61"/>
      <c r="AY12469" s="61"/>
      <c r="AZ12469" s="61"/>
      <c r="BA12469" s="61"/>
    </row>
    <row r="12470" spans="39:53" x14ac:dyDescent="0.2">
      <c r="AM12470" s="61"/>
      <c r="AN12470" s="61"/>
      <c r="AO12470" s="171"/>
      <c r="AP12470" s="61"/>
      <c r="AQ12470" s="61"/>
      <c r="AR12470" s="61"/>
      <c r="AS12470" s="61"/>
      <c r="AT12470" s="61"/>
      <c r="AU12470" s="61"/>
      <c r="AV12470" s="61"/>
      <c r="AW12470" s="61"/>
      <c r="AX12470" s="61"/>
      <c r="AY12470" s="61"/>
      <c r="AZ12470" s="61"/>
      <c r="BA12470" s="61"/>
    </row>
    <row r="12471" spans="39:53" x14ac:dyDescent="0.2">
      <c r="AM12471" s="61"/>
      <c r="AN12471" s="61"/>
      <c r="AO12471" s="171"/>
      <c r="AP12471" s="61"/>
      <c r="AQ12471" s="61"/>
      <c r="AR12471" s="61"/>
      <c r="AS12471" s="61"/>
      <c r="AT12471" s="61"/>
      <c r="AU12471" s="61"/>
      <c r="AV12471" s="61"/>
      <c r="AW12471" s="61"/>
      <c r="AX12471" s="61"/>
      <c r="AY12471" s="61"/>
      <c r="AZ12471" s="61"/>
      <c r="BA12471" s="61"/>
    </row>
    <row r="12472" spans="39:53" x14ac:dyDescent="0.2">
      <c r="AM12472" s="61"/>
      <c r="AN12472" s="61"/>
      <c r="AO12472" s="171"/>
      <c r="AP12472" s="61"/>
      <c r="AQ12472" s="61"/>
      <c r="AR12472" s="61"/>
      <c r="AS12472" s="61"/>
      <c r="AT12472" s="61"/>
      <c r="AU12472" s="61"/>
      <c r="AV12472" s="61"/>
      <c r="AW12472" s="61"/>
      <c r="AX12472" s="61"/>
      <c r="AY12472" s="61"/>
      <c r="AZ12472" s="61"/>
      <c r="BA12472" s="61"/>
    </row>
    <row r="12473" spans="39:53" x14ac:dyDescent="0.2">
      <c r="AM12473" s="61"/>
      <c r="AN12473" s="61"/>
      <c r="AO12473" s="171"/>
      <c r="AP12473" s="61"/>
      <c r="AQ12473" s="61"/>
      <c r="AR12473" s="61"/>
      <c r="AS12473" s="61"/>
      <c r="AT12473" s="61"/>
      <c r="AU12473" s="61"/>
      <c r="AV12473" s="61"/>
      <c r="AW12473" s="61"/>
      <c r="AX12473" s="61"/>
      <c r="AY12473" s="61"/>
      <c r="AZ12473" s="61"/>
      <c r="BA12473" s="61"/>
    </row>
    <row r="12474" spans="39:53" x14ac:dyDescent="0.2">
      <c r="AM12474" s="61"/>
      <c r="AN12474" s="61"/>
      <c r="AO12474" s="171"/>
      <c r="AP12474" s="61"/>
      <c r="AQ12474" s="61"/>
      <c r="AR12474" s="61"/>
      <c r="AS12474" s="61"/>
      <c r="AT12474" s="61"/>
      <c r="AU12474" s="61"/>
      <c r="AV12474" s="61"/>
      <c r="AW12474" s="61"/>
      <c r="AX12474" s="61"/>
      <c r="AY12474" s="61"/>
      <c r="AZ12474" s="61"/>
      <c r="BA12474" s="61"/>
    </row>
    <row r="12475" spans="39:53" x14ac:dyDescent="0.2">
      <c r="AM12475" s="61"/>
      <c r="AN12475" s="61"/>
      <c r="AO12475" s="171"/>
      <c r="AP12475" s="61"/>
      <c r="AQ12475" s="61"/>
      <c r="AR12475" s="61"/>
      <c r="AS12475" s="61"/>
      <c r="AT12475" s="61"/>
      <c r="AU12475" s="61"/>
      <c r="AV12475" s="61"/>
      <c r="AW12475" s="61"/>
      <c r="AX12475" s="61"/>
      <c r="AY12475" s="61"/>
      <c r="AZ12475" s="61"/>
      <c r="BA12475" s="61"/>
    </row>
    <row r="12476" spans="39:53" x14ac:dyDescent="0.2">
      <c r="AM12476" s="61"/>
      <c r="AN12476" s="61"/>
      <c r="AO12476" s="171"/>
      <c r="AP12476" s="61"/>
      <c r="AQ12476" s="61"/>
      <c r="AR12476" s="61"/>
      <c r="AS12476" s="61"/>
      <c r="AT12476" s="61"/>
      <c r="AU12476" s="61"/>
      <c r="AV12476" s="61"/>
      <c r="AW12476" s="61"/>
      <c r="AX12476" s="61"/>
      <c r="AY12476" s="61"/>
      <c r="AZ12476" s="61"/>
      <c r="BA12476" s="61"/>
    </row>
    <row r="12477" spans="39:53" x14ac:dyDescent="0.2">
      <c r="AM12477" s="61"/>
      <c r="AN12477" s="61"/>
      <c r="AO12477" s="171"/>
      <c r="AP12477" s="61"/>
      <c r="AQ12477" s="61"/>
      <c r="AR12477" s="61"/>
      <c r="AS12477" s="61"/>
      <c r="AT12477" s="61"/>
      <c r="AU12477" s="61"/>
      <c r="AV12477" s="61"/>
      <c r="AW12477" s="61"/>
      <c r="AX12477" s="61"/>
      <c r="AY12477" s="61"/>
      <c r="AZ12477" s="61"/>
      <c r="BA12477" s="61"/>
    </row>
    <row r="12478" spans="39:53" x14ac:dyDescent="0.2">
      <c r="AM12478" s="61"/>
      <c r="AN12478" s="61"/>
      <c r="AO12478" s="171"/>
      <c r="AP12478" s="61"/>
      <c r="AQ12478" s="61"/>
      <c r="AR12478" s="61"/>
      <c r="AS12478" s="61"/>
      <c r="AT12478" s="61"/>
      <c r="AU12478" s="61"/>
      <c r="AV12478" s="61"/>
      <c r="AW12478" s="61"/>
      <c r="AX12478" s="61"/>
      <c r="AY12478" s="61"/>
      <c r="AZ12478" s="61"/>
      <c r="BA12478" s="61"/>
    </row>
    <row r="12479" spans="39:53" x14ac:dyDescent="0.2">
      <c r="AM12479" s="61"/>
      <c r="AN12479" s="61"/>
      <c r="AO12479" s="171"/>
      <c r="AP12479" s="61"/>
      <c r="AQ12479" s="61"/>
      <c r="AR12479" s="61"/>
      <c r="AS12479" s="61"/>
      <c r="AT12479" s="61"/>
      <c r="AU12479" s="61"/>
      <c r="AV12479" s="61"/>
      <c r="AW12479" s="61"/>
      <c r="AX12479" s="61"/>
      <c r="AY12479" s="61"/>
      <c r="AZ12479" s="61"/>
      <c r="BA12479" s="61"/>
    </row>
    <row r="12480" spans="39:53" x14ac:dyDescent="0.2">
      <c r="AM12480" s="61"/>
      <c r="AN12480" s="61"/>
      <c r="AO12480" s="171"/>
      <c r="AP12480" s="61"/>
      <c r="AQ12480" s="61"/>
      <c r="AR12480" s="61"/>
      <c r="AS12480" s="61"/>
      <c r="AT12480" s="61"/>
      <c r="AU12480" s="61"/>
      <c r="AV12480" s="61"/>
      <c r="AW12480" s="61"/>
      <c r="AX12480" s="61"/>
      <c r="AY12480" s="61"/>
      <c r="AZ12480" s="61"/>
      <c r="BA12480" s="61"/>
    </row>
    <row r="12481" spans="39:53" x14ac:dyDescent="0.2">
      <c r="AM12481" s="61"/>
      <c r="AN12481" s="61"/>
      <c r="AO12481" s="171"/>
      <c r="AP12481" s="61"/>
      <c r="AQ12481" s="61"/>
      <c r="AR12481" s="61"/>
      <c r="AS12481" s="61"/>
      <c r="AT12481" s="61"/>
      <c r="AU12481" s="61"/>
      <c r="AV12481" s="61"/>
      <c r="AW12481" s="61"/>
      <c r="AX12481" s="61"/>
      <c r="AY12481" s="61"/>
      <c r="AZ12481" s="61"/>
      <c r="BA12481" s="61"/>
    </row>
    <row r="12482" spans="39:53" x14ac:dyDescent="0.2">
      <c r="AM12482" s="61"/>
      <c r="AN12482" s="61"/>
      <c r="AO12482" s="171"/>
      <c r="AP12482" s="61"/>
      <c r="AQ12482" s="61"/>
      <c r="AR12482" s="61"/>
      <c r="AS12482" s="61"/>
      <c r="AT12482" s="61"/>
      <c r="AU12482" s="61"/>
      <c r="AV12482" s="61"/>
      <c r="AW12482" s="61"/>
      <c r="AX12482" s="61"/>
      <c r="AY12482" s="61"/>
      <c r="AZ12482" s="61"/>
      <c r="BA12482" s="61"/>
    </row>
    <row r="12483" spans="39:53" x14ac:dyDescent="0.2">
      <c r="AM12483" s="61"/>
      <c r="AN12483" s="61"/>
      <c r="AO12483" s="171"/>
      <c r="AP12483" s="61"/>
      <c r="AQ12483" s="61"/>
      <c r="AR12483" s="61"/>
      <c r="AS12483" s="61"/>
      <c r="AT12483" s="61"/>
      <c r="AU12483" s="61"/>
      <c r="AV12483" s="61"/>
      <c r="AW12483" s="61"/>
      <c r="AX12483" s="61"/>
      <c r="AY12483" s="61"/>
      <c r="AZ12483" s="61"/>
      <c r="BA12483" s="61"/>
    </row>
    <row r="12484" spans="39:53" x14ac:dyDescent="0.2">
      <c r="AM12484" s="61"/>
      <c r="AN12484" s="61"/>
      <c r="AO12484" s="171"/>
      <c r="AP12484" s="61"/>
      <c r="AQ12484" s="61"/>
      <c r="AR12484" s="61"/>
      <c r="AS12484" s="61"/>
      <c r="AT12484" s="61"/>
      <c r="AU12484" s="61"/>
      <c r="AV12484" s="61"/>
      <c r="AW12484" s="61"/>
      <c r="AX12484" s="61"/>
      <c r="AY12484" s="61"/>
      <c r="AZ12484" s="61"/>
      <c r="BA12484" s="61"/>
    </row>
    <row r="12485" spans="39:53" x14ac:dyDescent="0.2">
      <c r="AM12485" s="61"/>
      <c r="AN12485" s="61"/>
      <c r="AO12485" s="171"/>
      <c r="AP12485" s="61"/>
      <c r="AQ12485" s="61"/>
      <c r="AR12485" s="61"/>
      <c r="AS12485" s="61"/>
      <c r="AT12485" s="61"/>
      <c r="AU12485" s="61"/>
      <c r="AV12485" s="61"/>
      <c r="AW12485" s="61"/>
      <c r="AX12485" s="61"/>
      <c r="AY12485" s="61"/>
      <c r="AZ12485" s="61"/>
      <c r="BA12485" s="61"/>
    </row>
    <row r="12486" spans="39:53" x14ac:dyDescent="0.2">
      <c r="AM12486" s="61"/>
      <c r="AN12486" s="61"/>
      <c r="AO12486" s="171"/>
      <c r="AP12486" s="61"/>
      <c r="AQ12486" s="61"/>
      <c r="AR12486" s="61"/>
      <c r="AS12486" s="61"/>
      <c r="AT12486" s="61"/>
      <c r="AU12486" s="61"/>
      <c r="AV12486" s="61"/>
      <c r="AW12486" s="61"/>
      <c r="AX12486" s="61"/>
      <c r="AY12486" s="61"/>
      <c r="AZ12486" s="61"/>
      <c r="BA12486" s="61"/>
    </row>
    <row r="12487" spans="39:53" x14ac:dyDescent="0.2">
      <c r="AM12487" s="61"/>
      <c r="AN12487" s="61"/>
      <c r="AO12487" s="171"/>
      <c r="AP12487" s="61"/>
      <c r="AQ12487" s="61"/>
      <c r="AR12487" s="61"/>
      <c r="AS12487" s="61"/>
      <c r="AT12487" s="61"/>
      <c r="AU12487" s="61"/>
      <c r="AV12487" s="61"/>
      <c r="AW12487" s="61"/>
      <c r="AX12487" s="61"/>
      <c r="AY12487" s="61"/>
      <c r="AZ12487" s="61"/>
      <c r="BA12487" s="61"/>
    </row>
    <row r="12488" spans="39:53" x14ac:dyDescent="0.2">
      <c r="AM12488" s="61"/>
      <c r="AN12488" s="61"/>
      <c r="AO12488" s="171"/>
      <c r="AP12488" s="61"/>
      <c r="AQ12488" s="61"/>
      <c r="AR12488" s="61"/>
      <c r="AS12488" s="61"/>
      <c r="AT12488" s="61"/>
      <c r="AU12488" s="61"/>
      <c r="AV12488" s="61"/>
      <c r="AW12488" s="61"/>
      <c r="AX12488" s="61"/>
      <c r="AY12488" s="61"/>
      <c r="AZ12488" s="61"/>
      <c r="BA12488" s="61"/>
    </row>
    <row r="12489" spans="39:53" x14ac:dyDescent="0.2">
      <c r="AM12489" s="61"/>
      <c r="AN12489" s="61"/>
      <c r="AO12489" s="171"/>
      <c r="AP12489" s="61"/>
      <c r="AQ12489" s="61"/>
      <c r="AR12489" s="61"/>
      <c r="AS12489" s="61"/>
      <c r="AT12489" s="61"/>
      <c r="AU12489" s="61"/>
      <c r="AV12489" s="61"/>
      <c r="AW12489" s="61"/>
      <c r="AX12489" s="61"/>
      <c r="AY12489" s="61"/>
      <c r="AZ12489" s="61"/>
      <c r="BA12489" s="61"/>
    </row>
    <row r="12490" spans="39:53" x14ac:dyDescent="0.2">
      <c r="AM12490" s="61"/>
      <c r="AN12490" s="61"/>
      <c r="AO12490" s="171"/>
      <c r="AP12490" s="61"/>
      <c r="AQ12490" s="61"/>
      <c r="AR12490" s="61"/>
      <c r="AS12490" s="61"/>
      <c r="AT12490" s="61"/>
      <c r="AU12490" s="61"/>
      <c r="AV12490" s="61"/>
      <c r="AW12490" s="61"/>
      <c r="AX12490" s="61"/>
      <c r="AY12490" s="61"/>
      <c r="AZ12490" s="61"/>
      <c r="BA12490" s="61"/>
    </row>
    <row r="12491" spans="39:53" x14ac:dyDescent="0.2">
      <c r="AM12491" s="61"/>
      <c r="AN12491" s="61"/>
      <c r="AO12491" s="171"/>
      <c r="AP12491" s="61"/>
      <c r="AQ12491" s="61"/>
      <c r="AR12491" s="61"/>
      <c r="AS12491" s="61"/>
      <c r="AT12491" s="61"/>
      <c r="AU12491" s="61"/>
      <c r="AV12491" s="61"/>
      <c r="AW12491" s="61"/>
      <c r="AX12491" s="61"/>
      <c r="AY12491" s="61"/>
      <c r="AZ12491" s="61"/>
      <c r="BA12491" s="61"/>
    </row>
    <row r="12492" spans="39:53" x14ac:dyDescent="0.2">
      <c r="AM12492" s="61"/>
      <c r="AN12492" s="61"/>
      <c r="AO12492" s="171"/>
      <c r="AP12492" s="61"/>
      <c r="AQ12492" s="61"/>
      <c r="AR12492" s="61"/>
      <c r="AS12492" s="61"/>
      <c r="AT12492" s="61"/>
      <c r="AU12492" s="61"/>
      <c r="AV12492" s="61"/>
      <c r="AW12492" s="61"/>
      <c r="AX12492" s="61"/>
      <c r="AY12492" s="61"/>
      <c r="AZ12492" s="61"/>
      <c r="BA12492" s="61"/>
    </row>
    <row r="12493" spans="39:53" x14ac:dyDescent="0.2">
      <c r="AM12493" s="61"/>
      <c r="AN12493" s="61"/>
      <c r="AO12493" s="171"/>
      <c r="AP12493" s="61"/>
      <c r="AQ12493" s="61"/>
      <c r="AR12493" s="61"/>
      <c r="AS12493" s="61"/>
      <c r="AT12493" s="61"/>
      <c r="AU12493" s="61"/>
      <c r="AV12493" s="61"/>
      <c r="AW12493" s="61"/>
      <c r="AX12493" s="61"/>
      <c r="AY12493" s="61"/>
      <c r="AZ12493" s="61"/>
      <c r="BA12493" s="61"/>
    </row>
    <row r="12494" spans="39:53" x14ac:dyDescent="0.2">
      <c r="AM12494" s="61"/>
      <c r="AN12494" s="61"/>
      <c r="AO12494" s="171"/>
      <c r="AP12494" s="61"/>
      <c r="AQ12494" s="61"/>
      <c r="AR12494" s="61"/>
      <c r="AS12494" s="61"/>
      <c r="AT12494" s="61"/>
      <c r="AU12494" s="61"/>
      <c r="AV12494" s="61"/>
      <c r="AW12494" s="61"/>
      <c r="AX12494" s="61"/>
      <c r="AY12494" s="61"/>
      <c r="AZ12494" s="61"/>
      <c r="BA12494" s="61"/>
    </row>
    <row r="12495" spans="39:53" x14ac:dyDescent="0.2">
      <c r="AM12495" s="61"/>
      <c r="AN12495" s="61"/>
      <c r="AO12495" s="171"/>
      <c r="AP12495" s="61"/>
      <c r="AQ12495" s="61"/>
      <c r="AR12495" s="61"/>
      <c r="AS12495" s="61"/>
      <c r="AT12495" s="61"/>
      <c r="AU12495" s="61"/>
      <c r="AV12495" s="61"/>
      <c r="AW12495" s="61"/>
      <c r="AX12495" s="61"/>
      <c r="AY12495" s="61"/>
      <c r="AZ12495" s="61"/>
      <c r="BA12495" s="61"/>
    </row>
    <row r="12496" spans="39:53" x14ac:dyDescent="0.2">
      <c r="AM12496" s="61"/>
      <c r="AN12496" s="61"/>
      <c r="AO12496" s="171"/>
      <c r="AP12496" s="61"/>
      <c r="AQ12496" s="61"/>
      <c r="AR12496" s="61"/>
      <c r="AS12496" s="61"/>
      <c r="AT12496" s="61"/>
      <c r="AU12496" s="61"/>
      <c r="AV12496" s="61"/>
      <c r="AW12496" s="61"/>
      <c r="AX12496" s="61"/>
      <c r="AY12496" s="61"/>
      <c r="AZ12496" s="61"/>
      <c r="BA12496" s="61"/>
    </row>
    <row r="12497" spans="39:53" x14ac:dyDescent="0.2">
      <c r="AM12497" s="61"/>
      <c r="AN12497" s="61"/>
      <c r="AO12497" s="171"/>
      <c r="AP12497" s="61"/>
      <c r="AQ12497" s="61"/>
      <c r="AR12497" s="61"/>
      <c r="AS12497" s="61"/>
      <c r="AT12497" s="61"/>
      <c r="AU12497" s="61"/>
      <c r="AV12497" s="61"/>
      <c r="AW12497" s="61"/>
      <c r="AX12497" s="61"/>
      <c r="AY12497" s="61"/>
      <c r="AZ12497" s="61"/>
      <c r="BA12497" s="61"/>
    </row>
    <row r="12498" spans="39:53" x14ac:dyDescent="0.2">
      <c r="AM12498" s="61"/>
      <c r="AN12498" s="61"/>
      <c r="AO12498" s="171"/>
      <c r="AP12498" s="61"/>
      <c r="AQ12498" s="61"/>
      <c r="AR12498" s="61"/>
      <c r="AS12498" s="61"/>
      <c r="AT12498" s="61"/>
      <c r="AU12498" s="61"/>
      <c r="AV12498" s="61"/>
      <c r="AW12498" s="61"/>
      <c r="AX12498" s="61"/>
      <c r="AY12498" s="61"/>
      <c r="AZ12498" s="61"/>
      <c r="BA12498" s="61"/>
    </row>
    <row r="12499" spans="39:53" x14ac:dyDescent="0.2">
      <c r="AM12499" s="61"/>
      <c r="AN12499" s="61"/>
      <c r="AO12499" s="171"/>
      <c r="AP12499" s="61"/>
      <c r="AQ12499" s="61"/>
      <c r="AR12499" s="61"/>
      <c r="AS12499" s="61"/>
      <c r="AT12499" s="61"/>
      <c r="AU12499" s="61"/>
      <c r="AV12499" s="61"/>
      <c r="AW12499" s="61"/>
      <c r="AX12499" s="61"/>
      <c r="AY12499" s="61"/>
      <c r="AZ12499" s="61"/>
      <c r="BA12499" s="61"/>
    </row>
    <row r="12500" spans="39:53" x14ac:dyDescent="0.2">
      <c r="AM12500" s="61"/>
      <c r="AN12500" s="61"/>
      <c r="AO12500" s="171"/>
      <c r="AP12500" s="61"/>
      <c r="AQ12500" s="61"/>
      <c r="AR12500" s="61"/>
      <c r="AS12500" s="61"/>
      <c r="AT12500" s="61"/>
      <c r="AU12500" s="61"/>
      <c r="AV12500" s="61"/>
      <c r="AW12500" s="61"/>
      <c r="AX12500" s="61"/>
      <c r="AY12500" s="61"/>
      <c r="AZ12500" s="61"/>
      <c r="BA12500" s="61"/>
    </row>
    <row r="12501" spans="39:53" x14ac:dyDescent="0.2">
      <c r="AM12501" s="61"/>
      <c r="AN12501" s="61"/>
      <c r="AO12501" s="171"/>
      <c r="AP12501" s="61"/>
      <c r="AQ12501" s="61"/>
      <c r="AR12501" s="61"/>
      <c r="AS12501" s="61"/>
      <c r="AT12501" s="61"/>
      <c r="AU12501" s="61"/>
      <c r="AV12501" s="61"/>
      <c r="AW12501" s="61"/>
      <c r="AX12501" s="61"/>
      <c r="AY12501" s="61"/>
      <c r="AZ12501" s="61"/>
      <c r="BA12501" s="61"/>
    </row>
    <row r="12502" spans="39:53" x14ac:dyDescent="0.2">
      <c r="AM12502" s="61"/>
      <c r="AN12502" s="61"/>
      <c r="AO12502" s="171"/>
      <c r="AP12502" s="61"/>
      <c r="AQ12502" s="61"/>
      <c r="AR12502" s="61"/>
      <c r="AS12502" s="61"/>
      <c r="AT12502" s="61"/>
      <c r="AU12502" s="61"/>
      <c r="AV12502" s="61"/>
      <c r="AW12502" s="61"/>
      <c r="AX12502" s="61"/>
      <c r="AY12502" s="61"/>
      <c r="AZ12502" s="61"/>
      <c r="BA12502" s="61"/>
    </row>
    <row r="12503" spans="39:53" x14ac:dyDescent="0.2">
      <c r="AM12503" s="61"/>
      <c r="AN12503" s="61"/>
      <c r="AO12503" s="171"/>
      <c r="AP12503" s="61"/>
      <c r="AQ12503" s="61"/>
      <c r="AR12503" s="61"/>
      <c r="AS12503" s="61"/>
      <c r="AT12503" s="61"/>
      <c r="AU12503" s="61"/>
      <c r="AV12503" s="61"/>
      <c r="AW12503" s="61"/>
      <c r="AX12503" s="61"/>
      <c r="AY12503" s="61"/>
      <c r="AZ12503" s="61"/>
      <c r="BA12503" s="61"/>
    </row>
    <row r="12504" spans="39:53" x14ac:dyDescent="0.2">
      <c r="AM12504" s="61"/>
      <c r="AN12504" s="61"/>
      <c r="AO12504" s="171"/>
      <c r="AP12504" s="61"/>
      <c r="AQ12504" s="61"/>
      <c r="AR12504" s="61"/>
      <c r="AS12504" s="61"/>
      <c r="AT12504" s="61"/>
      <c r="AU12504" s="61"/>
      <c r="AV12504" s="61"/>
      <c r="AW12504" s="61"/>
      <c r="AX12504" s="61"/>
      <c r="AY12504" s="61"/>
      <c r="AZ12504" s="61"/>
      <c r="BA12504" s="61"/>
    </row>
    <row r="12505" spans="39:53" x14ac:dyDescent="0.2">
      <c r="AM12505" s="61"/>
      <c r="AN12505" s="61"/>
      <c r="AO12505" s="171"/>
      <c r="AP12505" s="61"/>
      <c r="AQ12505" s="61"/>
      <c r="AR12505" s="61"/>
      <c r="AS12505" s="61"/>
      <c r="AT12505" s="61"/>
      <c r="AU12505" s="61"/>
      <c r="AV12505" s="61"/>
      <c r="AW12505" s="61"/>
      <c r="AX12505" s="61"/>
      <c r="AY12505" s="61"/>
      <c r="AZ12505" s="61"/>
      <c r="BA12505" s="61"/>
    </row>
    <row r="12506" spans="39:53" x14ac:dyDescent="0.2">
      <c r="AM12506" s="61"/>
      <c r="AN12506" s="61"/>
      <c r="AO12506" s="171"/>
      <c r="AP12506" s="61"/>
      <c r="AQ12506" s="61"/>
      <c r="AR12506" s="61"/>
      <c r="AS12506" s="61"/>
      <c r="AT12506" s="61"/>
      <c r="AU12506" s="61"/>
      <c r="AV12506" s="61"/>
      <c r="AW12506" s="61"/>
      <c r="AX12506" s="61"/>
      <c r="AY12506" s="61"/>
      <c r="AZ12506" s="61"/>
      <c r="BA12506" s="61"/>
    </row>
    <row r="12507" spans="39:53" x14ac:dyDescent="0.2">
      <c r="AM12507" s="61"/>
      <c r="AN12507" s="61"/>
      <c r="AO12507" s="171"/>
      <c r="AP12507" s="61"/>
      <c r="AQ12507" s="61"/>
      <c r="AR12507" s="61"/>
      <c r="AS12507" s="61"/>
      <c r="AT12507" s="61"/>
      <c r="AU12507" s="61"/>
      <c r="AV12507" s="61"/>
      <c r="AW12507" s="61"/>
      <c r="AX12507" s="61"/>
      <c r="AY12507" s="61"/>
      <c r="AZ12507" s="61"/>
      <c r="BA12507" s="61"/>
    </row>
    <row r="12508" spans="39:53" x14ac:dyDescent="0.2">
      <c r="AM12508" s="61"/>
      <c r="AN12508" s="61"/>
      <c r="AO12508" s="171"/>
      <c r="AP12508" s="61"/>
      <c r="AQ12508" s="61"/>
      <c r="AR12508" s="61"/>
      <c r="AS12508" s="61"/>
      <c r="AT12508" s="61"/>
      <c r="AU12508" s="61"/>
      <c r="AV12508" s="61"/>
      <c r="AW12508" s="61"/>
      <c r="AX12508" s="61"/>
      <c r="AY12508" s="61"/>
      <c r="AZ12508" s="61"/>
      <c r="BA12508" s="61"/>
    </row>
    <row r="12509" spans="39:53" x14ac:dyDescent="0.2">
      <c r="AM12509" s="61"/>
      <c r="AN12509" s="61"/>
      <c r="AO12509" s="171"/>
      <c r="AP12509" s="61"/>
      <c r="AQ12509" s="61"/>
      <c r="AR12509" s="61"/>
      <c r="AS12509" s="61"/>
      <c r="AT12509" s="61"/>
      <c r="AU12509" s="61"/>
      <c r="AV12509" s="61"/>
      <c r="AW12509" s="61"/>
      <c r="AX12509" s="61"/>
      <c r="AY12509" s="61"/>
      <c r="AZ12509" s="61"/>
      <c r="BA12509" s="61"/>
    </row>
    <row r="12510" spans="39:53" x14ac:dyDescent="0.2">
      <c r="AM12510" s="61"/>
      <c r="AN12510" s="61"/>
      <c r="AO12510" s="171"/>
      <c r="AP12510" s="61"/>
      <c r="AQ12510" s="61"/>
      <c r="AR12510" s="61"/>
      <c r="AS12510" s="61"/>
      <c r="AT12510" s="61"/>
      <c r="AU12510" s="61"/>
      <c r="AV12510" s="61"/>
      <c r="AW12510" s="61"/>
      <c r="AX12510" s="61"/>
      <c r="AY12510" s="61"/>
      <c r="AZ12510" s="61"/>
      <c r="BA12510" s="61"/>
    </row>
    <row r="12511" spans="39:53" x14ac:dyDescent="0.2">
      <c r="AM12511" s="61"/>
      <c r="AN12511" s="61"/>
      <c r="AO12511" s="171"/>
      <c r="AP12511" s="61"/>
      <c r="AQ12511" s="61"/>
      <c r="AR12511" s="61"/>
      <c r="AS12511" s="61"/>
      <c r="AT12511" s="61"/>
      <c r="AU12511" s="61"/>
      <c r="AV12511" s="61"/>
      <c r="AW12511" s="61"/>
      <c r="AX12511" s="61"/>
      <c r="AY12511" s="61"/>
      <c r="AZ12511" s="61"/>
      <c r="BA12511" s="61"/>
    </row>
    <row r="12512" spans="39:53" x14ac:dyDescent="0.2">
      <c r="AM12512" s="61"/>
      <c r="AN12512" s="61"/>
      <c r="AO12512" s="171"/>
      <c r="AP12512" s="61"/>
      <c r="AQ12512" s="61"/>
      <c r="AR12512" s="61"/>
      <c r="AS12512" s="61"/>
      <c r="AT12512" s="61"/>
      <c r="AU12512" s="61"/>
      <c r="AV12512" s="61"/>
      <c r="AW12512" s="61"/>
      <c r="AX12512" s="61"/>
      <c r="AY12512" s="61"/>
      <c r="AZ12512" s="61"/>
      <c r="BA12512" s="61"/>
    </row>
    <row r="12513" spans="39:53" x14ac:dyDescent="0.2">
      <c r="AM12513" s="61"/>
      <c r="AN12513" s="61"/>
      <c r="AO12513" s="171"/>
      <c r="AP12513" s="61"/>
      <c r="AQ12513" s="61"/>
      <c r="AR12513" s="61"/>
      <c r="AS12513" s="61"/>
      <c r="AT12513" s="61"/>
      <c r="AU12513" s="61"/>
      <c r="AV12513" s="61"/>
      <c r="AW12513" s="61"/>
      <c r="AX12513" s="61"/>
      <c r="AY12513" s="61"/>
      <c r="AZ12513" s="61"/>
      <c r="BA12513" s="61"/>
    </row>
    <row r="12514" spans="39:53" x14ac:dyDescent="0.2">
      <c r="AM12514" s="61"/>
      <c r="AN12514" s="61"/>
      <c r="AO12514" s="171"/>
      <c r="AP12514" s="61"/>
      <c r="AQ12514" s="61"/>
      <c r="AR12514" s="61"/>
      <c r="AS12514" s="61"/>
      <c r="AT12514" s="61"/>
      <c r="AU12514" s="61"/>
      <c r="AV12514" s="61"/>
      <c r="AW12514" s="61"/>
      <c r="AX12514" s="61"/>
      <c r="AY12514" s="61"/>
      <c r="AZ12514" s="61"/>
      <c r="BA12514" s="61"/>
    </row>
    <row r="12515" spans="39:53" x14ac:dyDescent="0.2">
      <c r="AM12515" s="61"/>
      <c r="AN12515" s="61"/>
      <c r="AO12515" s="171"/>
      <c r="AP12515" s="61"/>
      <c r="AQ12515" s="61"/>
      <c r="AR12515" s="61"/>
      <c r="AS12515" s="61"/>
      <c r="AT12515" s="61"/>
      <c r="AU12515" s="61"/>
      <c r="AV12515" s="61"/>
      <c r="AW12515" s="61"/>
      <c r="AX12515" s="61"/>
      <c r="AY12515" s="61"/>
      <c r="AZ12515" s="61"/>
      <c r="BA12515" s="61"/>
    </row>
    <row r="12516" spans="39:53" x14ac:dyDescent="0.2">
      <c r="AM12516" s="61"/>
      <c r="AN12516" s="61"/>
      <c r="AO12516" s="171"/>
      <c r="AP12516" s="61"/>
      <c r="AQ12516" s="61"/>
      <c r="AR12516" s="61"/>
      <c r="AS12516" s="61"/>
      <c r="AT12516" s="61"/>
      <c r="AU12516" s="61"/>
      <c r="AV12516" s="61"/>
      <c r="AW12516" s="61"/>
      <c r="AX12516" s="61"/>
      <c r="AY12516" s="61"/>
      <c r="AZ12516" s="61"/>
      <c r="BA12516" s="61"/>
    </row>
    <row r="12517" spans="39:53" x14ac:dyDescent="0.2">
      <c r="AM12517" s="61"/>
      <c r="AN12517" s="61"/>
      <c r="AO12517" s="171"/>
      <c r="AP12517" s="61"/>
      <c r="AQ12517" s="61"/>
      <c r="AR12517" s="61"/>
      <c r="AS12517" s="61"/>
      <c r="AT12517" s="61"/>
      <c r="AU12517" s="61"/>
      <c r="AV12517" s="61"/>
      <c r="AW12517" s="61"/>
      <c r="AX12517" s="61"/>
      <c r="AY12517" s="61"/>
      <c r="AZ12517" s="61"/>
      <c r="BA12517" s="61"/>
    </row>
    <row r="12518" spans="39:53" x14ac:dyDescent="0.2">
      <c r="AM12518" s="61"/>
      <c r="AN12518" s="61"/>
      <c r="AO12518" s="171"/>
      <c r="AP12518" s="61"/>
      <c r="AQ12518" s="61"/>
      <c r="AR12518" s="61"/>
      <c r="AS12518" s="61"/>
      <c r="AT12518" s="61"/>
      <c r="AU12518" s="61"/>
      <c r="AV12518" s="61"/>
      <c r="AW12518" s="61"/>
      <c r="AX12518" s="61"/>
      <c r="AY12518" s="61"/>
      <c r="AZ12518" s="61"/>
      <c r="BA12518" s="61"/>
    </row>
    <row r="12519" spans="39:53" x14ac:dyDescent="0.2">
      <c r="AM12519" s="61"/>
      <c r="AN12519" s="61"/>
      <c r="AO12519" s="171"/>
      <c r="AP12519" s="61"/>
      <c r="AQ12519" s="61"/>
      <c r="AR12519" s="61"/>
      <c r="AS12519" s="61"/>
      <c r="AT12519" s="61"/>
      <c r="AU12519" s="61"/>
      <c r="AV12519" s="61"/>
      <c r="AW12519" s="61"/>
      <c r="AX12519" s="61"/>
      <c r="AY12519" s="61"/>
      <c r="AZ12519" s="61"/>
      <c r="BA12519" s="61"/>
    </row>
    <row r="12520" spans="39:53" x14ac:dyDescent="0.2">
      <c r="AM12520" s="61"/>
      <c r="AN12520" s="61"/>
      <c r="AO12520" s="171"/>
      <c r="AP12520" s="61"/>
      <c r="AQ12520" s="61"/>
      <c r="AR12520" s="61"/>
      <c r="AS12520" s="61"/>
      <c r="AT12520" s="61"/>
      <c r="AU12520" s="61"/>
      <c r="AV12520" s="61"/>
      <c r="AW12520" s="61"/>
      <c r="AX12520" s="61"/>
      <c r="AY12520" s="61"/>
      <c r="AZ12520" s="61"/>
      <c r="BA12520" s="61"/>
    </row>
    <row r="12521" spans="39:53" x14ac:dyDescent="0.2">
      <c r="AM12521" s="61"/>
      <c r="AN12521" s="61"/>
      <c r="AO12521" s="171"/>
      <c r="AP12521" s="61"/>
      <c r="AQ12521" s="61"/>
      <c r="AR12521" s="61"/>
      <c r="AS12521" s="61"/>
      <c r="AT12521" s="61"/>
      <c r="AU12521" s="61"/>
      <c r="AV12521" s="61"/>
      <c r="AW12521" s="61"/>
      <c r="AX12521" s="61"/>
      <c r="AY12521" s="61"/>
      <c r="AZ12521" s="61"/>
      <c r="BA12521" s="61"/>
    </row>
    <row r="12522" spans="39:53" x14ac:dyDescent="0.2">
      <c r="AM12522" s="61"/>
      <c r="AN12522" s="61"/>
      <c r="AO12522" s="171"/>
      <c r="AP12522" s="61"/>
      <c r="AQ12522" s="61"/>
      <c r="AR12522" s="61"/>
      <c r="AS12522" s="61"/>
      <c r="AT12522" s="61"/>
      <c r="AU12522" s="61"/>
      <c r="AV12522" s="61"/>
      <c r="AW12522" s="61"/>
      <c r="AX12522" s="61"/>
      <c r="AY12522" s="61"/>
      <c r="AZ12522" s="61"/>
      <c r="BA12522" s="61"/>
    </row>
    <row r="12523" spans="39:53" x14ac:dyDescent="0.2">
      <c r="AM12523" s="61"/>
      <c r="AN12523" s="61"/>
      <c r="AO12523" s="171"/>
      <c r="AP12523" s="61"/>
      <c r="AQ12523" s="61"/>
      <c r="AR12523" s="61"/>
      <c r="AS12523" s="61"/>
      <c r="AT12523" s="61"/>
      <c r="AU12523" s="61"/>
      <c r="AV12523" s="61"/>
      <c r="AW12523" s="61"/>
      <c r="AX12523" s="61"/>
      <c r="AY12523" s="61"/>
      <c r="AZ12523" s="61"/>
      <c r="BA12523" s="61"/>
    </row>
    <row r="12524" spans="39:53" x14ac:dyDescent="0.2">
      <c r="AM12524" s="61"/>
      <c r="AN12524" s="61"/>
      <c r="AO12524" s="171"/>
      <c r="AP12524" s="61"/>
      <c r="AQ12524" s="61"/>
      <c r="AR12524" s="61"/>
      <c r="AS12524" s="61"/>
      <c r="AT12524" s="61"/>
      <c r="AU12524" s="61"/>
      <c r="AV12524" s="61"/>
      <c r="AW12524" s="61"/>
      <c r="AX12524" s="61"/>
      <c r="AY12524" s="61"/>
      <c r="AZ12524" s="61"/>
      <c r="BA12524" s="61"/>
    </row>
    <row r="12525" spans="39:53" x14ac:dyDescent="0.2">
      <c r="AM12525" s="61"/>
      <c r="AN12525" s="61"/>
      <c r="AO12525" s="171"/>
      <c r="AP12525" s="61"/>
      <c r="AQ12525" s="61"/>
      <c r="AR12525" s="61"/>
      <c r="AS12525" s="61"/>
      <c r="AT12525" s="61"/>
      <c r="AU12525" s="61"/>
      <c r="AV12525" s="61"/>
      <c r="AW12525" s="61"/>
      <c r="AX12525" s="61"/>
      <c r="AY12525" s="61"/>
      <c r="AZ12525" s="61"/>
      <c r="BA12525" s="61"/>
    </row>
    <row r="12526" spans="39:53" x14ac:dyDescent="0.2">
      <c r="AM12526" s="61"/>
      <c r="AN12526" s="61"/>
      <c r="AO12526" s="171"/>
      <c r="AP12526" s="61"/>
      <c r="AQ12526" s="61"/>
      <c r="AR12526" s="61"/>
      <c r="AS12526" s="61"/>
      <c r="AT12526" s="61"/>
      <c r="AU12526" s="61"/>
      <c r="AV12526" s="61"/>
      <c r="AW12526" s="61"/>
      <c r="AX12526" s="61"/>
      <c r="AY12526" s="61"/>
      <c r="AZ12526" s="61"/>
      <c r="BA12526" s="61"/>
    </row>
    <row r="12527" spans="39:53" x14ac:dyDescent="0.2">
      <c r="AM12527" s="61"/>
      <c r="AN12527" s="61"/>
      <c r="AO12527" s="171"/>
      <c r="AP12527" s="61"/>
      <c r="AQ12527" s="61"/>
      <c r="AR12527" s="61"/>
      <c r="AS12527" s="61"/>
      <c r="AT12527" s="61"/>
      <c r="AU12527" s="61"/>
      <c r="AV12527" s="61"/>
      <c r="AW12527" s="61"/>
      <c r="AX12527" s="61"/>
      <c r="AY12527" s="61"/>
      <c r="AZ12527" s="61"/>
      <c r="BA12527" s="61"/>
    </row>
    <row r="12528" spans="39:53" x14ac:dyDescent="0.2">
      <c r="AM12528" s="61"/>
      <c r="AN12528" s="61"/>
      <c r="AO12528" s="171"/>
      <c r="AP12528" s="61"/>
      <c r="AQ12528" s="61"/>
      <c r="AR12528" s="61"/>
      <c r="AS12528" s="61"/>
      <c r="AT12528" s="61"/>
      <c r="AU12528" s="61"/>
      <c r="AV12528" s="61"/>
      <c r="AW12528" s="61"/>
      <c r="AX12528" s="61"/>
      <c r="AY12528" s="61"/>
      <c r="AZ12528" s="61"/>
      <c r="BA12528" s="61"/>
    </row>
    <row r="12529" spans="39:53" x14ac:dyDescent="0.2">
      <c r="AM12529" s="61"/>
      <c r="AN12529" s="61"/>
      <c r="AO12529" s="171"/>
      <c r="AP12529" s="61"/>
      <c r="AQ12529" s="61"/>
      <c r="AR12529" s="61"/>
      <c r="AS12529" s="61"/>
      <c r="AT12529" s="61"/>
      <c r="AU12529" s="61"/>
      <c r="AV12529" s="61"/>
      <c r="AW12529" s="61"/>
      <c r="AX12529" s="61"/>
      <c r="AY12529" s="61"/>
      <c r="AZ12529" s="61"/>
      <c r="BA12529" s="61"/>
    </row>
    <row r="12530" spans="39:53" x14ac:dyDescent="0.2">
      <c r="AM12530" s="61"/>
      <c r="AN12530" s="61"/>
      <c r="AO12530" s="171"/>
      <c r="AP12530" s="61"/>
      <c r="AQ12530" s="61"/>
      <c r="AR12530" s="61"/>
      <c r="AS12530" s="61"/>
      <c r="AT12530" s="61"/>
      <c r="AU12530" s="61"/>
      <c r="AV12530" s="61"/>
      <c r="AW12530" s="61"/>
      <c r="AX12530" s="61"/>
      <c r="AY12530" s="61"/>
      <c r="AZ12530" s="61"/>
      <c r="BA12530" s="61"/>
    </row>
    <row r="12531" spans="39:53" x14ac:dyDescent="0.2">
      <c r="AM12531" s="61"/>
      <c r="AN12531" s="61"/>
      <c r="AO12531" s="171"/>
      <c r="AP12531" s="61"/>
      <c r="AQ12531" s="61"/>
      <c r="AR12531" s="61"/>
      <c r="AS12531" s="61"/>
      <c r="AT12531" s="61"/>
      <c r="AU12531" s="61"/>
      <c r="AV12531" s="61"/>
      <c r="AW12531" s="61"/>
      <c r="AX12531" s="61"/>
      <c r="AY12531" s="61"/>
      <c r="AZ12531" s="61"/>
      <c r="BA12531" s="61"/>
    </row>
    <row r="12532" spans="39:53" x14ac:dyDescent="0.2">
      <c r="AM12532" s="61"/>
      <c r="AN12532" s="61"/>
      <c r="AO12532" s="171"/>
      <c r="AP12532" s="61"/>
      <c r="AQ12532" s="61"/>
      <c r="AR12532" s="61"/>
      <c r="AS12532" s="61"/>
      <c r="AT12532" s="61"/>
      <c r="AU12532" s="61"/>
      <c r="AV12532" s="61"/>
      <c r="AW12532" s="61"/>
      <c r="AX12532" s="61"/>
      <c r="AY12532" s="61"/>
      <c r="AZ12532" s="61"/>
      <c r="BA12532" s="61"/>
    </row>
    <row r="12533" spans="39:53" x14ac:dyDescent="0.2">
      <c r="AM12533" s="61"/>
      <c r="AN12533" s="61"/>
      <c r="AO12533" s="171"/>
      <c r="AP12533" s="61"/>
      <c r="AQ12533" s="61"/>
      <c r="AR12533" s="61"/>
      <c r="AS12533" s="61"/>
      <c r="AT12533" s="61"/>
      <c r="AU12533" s="61"/>
      <c r="AV12533" s="61"/>
      <c r="AW12533" s="61"/>
      <c r="AX12533" s="61"/>
      <c r="AY12533" s="61"/>
      <c r="AZ12533" s="61"/>
      <c r="BA12533" s="61"/>
    </row>
    <row r="12534" spans="39:53" x14ac:dyDescent="0.2">
      <c r="AM12534" s="61"/>
      <c r="AN12534" s="61"/>
      <c r="AO12534" s="171"/>
      <c r="AP12534" s="61"/>
      <c r="AQ12534" s="61"/>
      <c r="AR12534" s="61"/>
      <c r="AS12534" s="61"/>
      <c r="AT12534" s="61"/>
      <c r="AU12534" s="61"/>
      <c r="AV12534" s="61"/>
      <c r="AW12534" s="61"/>
      <c r="AX12534" s="61"/>
      <c r="AY12534" s="61"/>
      <c r="AZ12534" s="61"/>
      <c r="BA12534" s="61"/>
    </row>
    <row r="12535" spans="39:53" x14ac:dyDescent="0.2">
      <c r="AM12535" s="61"/>
      <c r="AN12535" s="61"/>
      <c r="AO12535" s="171"/>
      <c r="AP12535" s="61"/>
      <c r="AQ12535" s="61"/>
      <c r="AR12535" s="61"/>
      <c r="AS12535" s="61"/>
      <c r="AT12535" s="61"/>
      <c r="AU12535" s="61"/>
      <c r="AV12535" s="61"/>
      <c r="AW12535" s="61"/>
      <c r="AX12535" s="61"/>
      <c r="AY12535" s="61"/>
      <c r="AZ12535" s="61"/>
      <c r="BA12535" s="61"/>
    </row>
    <row r="12536" spans="39:53" x14ac:dyDescent="0.2">
      <c r="AM12536" s="61"/>
      <c r="AN12536" s="61"/>
      <c r="AO12536" s="171"/>
      <c r="AP12536" s="61"/>
      <c r="AQ12536" s="61"/>
      <c r="AR12536" s="61"/>
      <c r="AS12536" s="61"/>
      <c r="AT12536" s="61"/>
      <c r="AU12536" s="61"/>
      <c r="AV12536" s="61"/>
      <c r="AW12536" s="61"/>
      <c r="AX12536" s="61"/>
      <c r="AY12536" s="61"/>
      <c r="AZ12536" s="61"/>
      <c r="BA12536" s="61"/>
    </row>
    <row r="12537" spans="39:53" x14ac:dyDescent="0.2">
      <c r="AM12537" s="61"/>
      <c r="AN12537" s="61"/>
      <c r="AO12537" s="171"/>
      <c r="AP12537" s="61"/>
      <c r="AQ12537" s="61"/>
      <c r="AR12537" s="61"/>
      <c r="AS12537" s="61"/>
      <c r="AT12537" s="61"/>
      <c r="AU12537" s="61"/>
      <c r="AV12537" s="61"/>
      <c r="AW12537" s="61"/>
      <c r="AX12537" s="61"/>
      <c r="AY12537" s="61"/>
      <c r="AZ12537" s="61"/>
      <c r="BA12537" s="61"/>
    </row>
    <row r="12538" spans="39:53" x14ac:dyDescent="0.2">
      <c r="AM12538" s="61"/>
      <c r="AN12538" s="61"/>
      <c r="AO12538" s="171"/>
      <c r="AP12538" s="61"/>
      <c r="AQ12538" s="61"/>
      <c r="AR12538" s="61"/>
      <c r="AS12538" s="61"/>
      <c r="AT12538" s="61"/>
      <c r="AU12538" s="61"/>
      <c r="AV12538" s="61"/>
      <c r="AW12538" s="61"/>
      <c r="AX12538" s="61"/>
      <c r="AY12538" s="61"/>
      <c r="AZ12538" s="61"/>
      <c r="BA12538" s="61"/>
    </row>
    <row r="12539" spans="39:53" x14ac:dyDescent="0.2">
      <c r="AM12539" s="61"/>
      <c r="AN12539" s="61"/>
      <c r="AO12539" s="171"/>
      <c r="AP12539" s="61"/>
      <c r="AQ12539" s="61"/>
      <c r="AR12539" s="61"/>
      <c r="AS12539" s="61"/>
      <c r="AT12539" s="61"/>
      <c r="AU12539" s="61"/>
      <c r="AV12539" s="61"/>
      <c r="AW12539" s="61"/>
      <c r="AX12539" s="61"/>
      <c r="AY12539" s="61"/>
      <c r="AZ12539" s="61"/>
      <c r="BA12539" s="61"/>
    </row>
    <row r="12540" spans="39:53" x14ac:dyDescent="0.2">
      <c r="AM12540" s="61"/>
      <c r="AN12540" s="61"/>
      <c r="AO12540" s="171"/>
      <c r="AP12540" s="61"/>
      <c r="AQ12540" s="61"/>
      <c r="AR12540" s="61"/>
      <c r="AS12540" s="61"/>
      <c r="AT12540" s="61"/>
      <c r="AU12540" s="61"/>
      <c r="AV12540" s="61"/>
      <c r="AW12540" s="61"/>
      <c r="AX12540" s="61"/>
      <c r="AY12540" s="61"/>
      <c r="AZ12540" s="61"/>
      <c r="BA12540" s="61"/>
    </row>
    <row r="12541" spans="39:53" x14ac:dyDescent="0.2">
      <c r="AM12541" s="61"/>
      <c r="AN12541" s="61"/>
      <c r="AO12541" s="171"/>
      <c r="AP12541" s="61"/>
      <c r="AQ12541" s="61"/>
      <c r="AR12541" s="61"/>
      <c r="AS12541" s="61"/>
      <c r="AT12541" s="61"/>
      <c r="AU12541" s="61"/>
      <c r="AV12541" s="61"/>
      <c r="AW12541" s="61"/>
      <c r="AX12541" s="61"/>
      <c r="AY12541" s="61"/>
      <c r="AZ12541" s="61"/>
      <c r="BA12541" s="61"/>
    </row>
    <row r="12542" spans="39:53" x14ac:dyDescent="0.2">
      <c r="AM12542" s="61"/>
      <c r="AN12542" s="61"/>
      <c r="AO12542" s="171"/>
      <c r="AP12542" s="61"/>
      <c r="AQ12542" s="61"/>
      <c r="AR12542" s="61"/>
      <c r="AS12542" s="61"/>
      <c r="AT12542" s="61"/>
      <c r="AU12542" s="61"/>
      <c r="AV12542" s="61"/>
      <c r="AW12542" s="61"/>
      <c r="AX12542" s="61"/>
      <c r="AY12542" s="61"/>
      <c r="AZ12542" s="61"/>
      <c r="BA12542" s="61"/>
    </row>
    <row r="12543" spans="39:53" x14ac:dyDescent="0.2">
      <c r="AM12543" s="61"/>
      <c r="AN12543" s="61"/>
      <c r="AO12543" s="171"/>
      <c r="AP12543" s="61"/>
      <c r="AQ12543" s="61"/>
      <c r="AR12543" s="61"/>
      <c r="AS12543" s="61"/>
      <c r="AT12543" s="61"/>
      <c r="AU12543" s="61"/>
      <c r="AV12543" s="61"/>
      <c r="AW12543" s="61"/>
      <c r="AX12543" s="61"/>
      <c r="AY12543" s="61"/>
      <c r="AZ12543" s="61"/>
      <c r="BA12543" s="61"/>
    </row>
    <row r="12544" spans="39:53" x14ac:dyDescent="0.2">
      <c r="AM12544" s="61"/>
      <c r="AN12544" s="61"/>
      <c r="AO12544" s="171"/>
      <c r="AP12544" s="61"/>
      <c r="AQ12544" s="61"/>
      <c r="AR12544" s="61"/>
      <c r="AS12544" s="61"/>
      <c r="AT12544" s="61"/>
      <c r="AU12544" s="61"/>
      <c r="AV12544" s="61"/>
      <c r="AW12544" s="61"/>
      <c r="AX12544" s="61"/>
      <c r="AY12544" s="61"/>
      <c r="AZ12544" s="61"/>
      <c r="BA12544" s="61"/>
    </row>
    <row r="12545" spans="39:53" x14ac:dyDescent="0.2">
      <c r="AM12545" s="61"/>
      <c r="AN12545" s="61"/>
      <c r="AO12545" s="171"/>
      <c r="AP12545" s="61"/>
      <c r="AQ12545" s="61"/>
      <c r="AR12545" s="61"/>
      <c r="AS12545" s="61"/>
      <c r="AT12545" s="61"/>
      <c r="AU12545" s="61"/>
      <c r="AV12545" s="61"/>
      <c r="AW12545" s="61"/>
      <c r="AX12545" s="61"/>
      <c r="AY12545" s="61"/>
      <c r="AZ12545" s="61"/>
      <c r="BA12545" s="61"/>
    </row>
    <row r="12546" spans="39:53" x14ac:dyDescent="0.2">
      <c r="AM12546" s="61"/>
      <c r="AN12546" s="61"/>
      <c r="AO12546" s="171"/>
      <c r="AP12546" s="61"/>
      <c r="AQ12546" s="61"/>
      <c r="AR12546" s="61"/>
      <c r="AS12546" s="61"/>
      <c r="AT12546" s="61"/>
      <c r="AU12546" s="61"/>
      <c r="AV12546" s="61"/>
      <c r="AW12546" s="61"/>
      <c r="AX12546" s="61"/>
      <c r="AY12546" s="61"/>
      <c r="AZ12546" s="61"/>
      <c r="BA12546" s="61"/>
    </row>
    <row r="12547" spans="39:53" x14ac:dyDescent="0.2">
      <c r="AM12547" s="61"/>
      <c r="AN12547" s="61"/>
      <c r="AO12547" s="171"/>
      <c r="AP12547" s="61"/>
      <c r="AQ12547" s="61"/>
      <c r="AR12547" s="61"/>
      <c r="AS12547" s="61"/>
      <c r="AT12547" s="61"/>
      <c r="AU12547" s="61"/>
      <c r="AV12547" s="61"/>
      <c r="AW12547" s="61"/>
      <c r="AX12547" s="61"/>
      <c r="AY12547" s="61"/>
      <c r="AZ12547" s="61"/>
      <c r="BA12547" s="61"/>
    </row>
    <row r="12548" spans="39:53" x14ac:dyDescent="0.2">
      <c r="AM12548" s="61"/>
      <c r="AN12548" s="61"/>
      <c r="AO12548" s="171"/>
      <c r="AP12548" s="61"/>
      <c r="AQ12548" s="61"/>
      <c r="AR12548" s="61"/>
      <c r="AS12548" s="61"/>
      <c r="AT12548" s="61"/>
      <c r="AU12548" s="61"/>
      <c r="AV12548" s="61"/>
      <c r="AW12548" s="61"/>
      <c r="AX12548" s="61"/>
      <c r="AY12548" s="61"/>
      <c r="AZ12548" s="61"/>
      <c r="BA12548" s="61"/>
    </row>
    <row r="12549" spans="39:53" x14ac:dyDescent="0.2">
      <c r="AM12549" s="61"/>
      <c r="AN12549" s="61"/>
      <c r="AO12549" s="171"/>
      <c r="AP12549" s="61"/>
      <c r="AQ12549" s="61"/>
      <c r="AR12549" s="61"/>
      <c r="AS12549" s="61"/>
      <c r="AT12549" s="61"/>
      <c r="AU12549" s="61"/>
      <c r="AV12549" s="61"/>
      <c r="AW12549" s="61"/>
      <c r="AX12549" s="61"/>
      <c r="AY12549" s="61"/>
      <c r="AZ12549" s="61"/>
      <c r="BA12549" s="61"/>
    </row>
    <row r="12550" spans="39:53" x14ac:dyDescent="0.2">
      <c r="AM12550" s="61"/>
      <c r="AN12550" s="61"/>
      <c r="AO12550" s="171"/>
      <c r="AP12550" s="61"/>
      <c r="AQ12550" s="61"/>
      <c r="AR12550" s="61"/>
      <c r="AS12550" s="61"/>
      <c r="AT12550" s="61"/>
      <c r="AU12550" s="61"/>
      <c r="AV12550" s="61"/>
      <c r="AW12550" s="61"/>
      <c r="AX12550" s="61"/>
      <c r="AY12550" s="61"/>
      <c r="AZ12550" s="61"/>
      <c r="BA12550" s="61"/>
    </row>
    <row r="12551" spans="39:53" x14ac:dyDescent="0.2">
      <c r="AM12551" s="61"/>
      <c r="AN12551" s="61"/>
      <c r="AO12551" s="171"/>
      <c r="AP12551" s="61"/>
      <c r="AQ12551" s="61"/>
      <c r="AR12551" s="61"/>
      <c r="AS12551" s="61"/>
      <c r="AT12551" s="61"/>
      <c r="AU12551" s="61"/>
      <c r="AV12551" s="61"/>
      <c r="AW12551" s="61"/>
      <c r="AX12551" s="61"/>
      <c r="AY12551" s="61"/>
      <c r="AZ12551" s="61"/>
      <c r="BA12551" s="61"/>
    </row>
    <row r="12552" spans="39:53" x14ac:dyDescent="0.2">
      <c r="AM12552" s="61"/>
      <c r="AN12552" s="61"/>
      <c r="AO12552" s="171"/>
      <c r="AP12552" s="61"/>
      <c r="AQ12552" s="61"/>
      <c r="AR12552" s="61"/>
      <c r="AS12552" s="61"/>
      <c r="AT12552" s="61"/>
      <c r="AU12552" s="61"/>
      <c r="AV12552" s="61"/>
      <c r="AW12552" s="61"/>
      <c r="AX12552" s="61"/>
      <c r="AY12552" s="61"/>
      <c r="AZ12552" s="61"/>
      <c r="BA12552" s="61"/>
    </row>
    <row r="12553" spans="39:53" x14ac:dyDescent="0.2">
      <c r="AM12553" s="61"/>
      <c r="AN12553" s="61"/>
      <c r="AO12553" s="171"/>
      <c r="AP12553" s="61"/>
      <c r="AQ12553" s="61"/>
      <c r="AR12553" s="61"/>
      <c r="AS12553" s="61"/>
      <c r="AT12553" s="61"/>
      <c r="AU12553" s="61"/>
      <c r="AV12553" s="61"/>
      <c r="AW12553" s="61"/>
      <c r="AX12553" s="61"/>
      <c r="AY12553" s="61"/>
      <c r="AZ12553" s="61"/>
      <c r="BA12553" s="61"/>
    </row>
    <row r="12554" spans="39:53" x14ac:dyDescent="0.2">
      <c r="AM12554" s="61"/>
      <c r="AN12554" s="61"/>
      <c r="AO12554" s="171"/>
      <c r="AP12554" s="61"/>
      <c r="AQ12554" s="61"/>
      <c r="AR12554" s="61"/>
      <c r="AS12554" s="61"/>
      <c r="AT12554" s="61"/>
      <c r="AU12554" s="61"/>
      <c r="AV12554" s="61"/>
      <c r="AW12554" s="61"/>
      <c r="AX12554" s="61"/>
      <c r="AY12554" s="61"/>
      <c r="AZ12554" s="61"/>
      <c r="BA12554" s="61"/>
    </row>
    <row r="12555" spans="39:53" x14ac:dyDescent="0.2">
      <c r="AM12555" s="61"/>
      <c r="AN12555" s="61"/>
      <c r="AO12555" s="171"/>
      <c r="AP12555" s="61"/>
      <c r="AQ12555" s="61"/>
      <c r="AR12555" s="61"/>
      <c r="AS12555" s="61"/>
      <c r="AT12555" s="61"/>
      <c r="AU12555" s="61"/>
      <c r="AV12555" s="61"/>
      <c r="AW12555" s="61"/>
      <c r="AX12555" s="61"/>
      <c r="AY12555" s="61"/>
      <c r="AZ12555" s="61"/>
      <c r="BA12555" s="61"/>
    </row>
    <row r="12556" spans="39:53" x14ac:dyDescent="0.2">
      <c r="AM12556" s="61"/>
      <c r="AN12556" s="61"/>
      <c r="AO12556" s="171"/>
      <c r="AP12556" s="61"/>
      <c r="AQ12556" s="61"/>
      <c r="AR12556" s="61"/>
      <c r="AS12556" s="61"/>
      <c r="AT12556" s="61"/>
      <c r="AU12556" s="61"/>
      <c r="AV12556" s="61"/>
      <c r="AW12556" s="61"/>
      <c r="AX12556" s="61"/>
      <c r="AY12556" s="61"/>
      <c r="AZ12556" s="61"/>
      <c r="BA12556" s="61"/>
    </row>
    <row r="12557" spans="39:53" x14ac:dyDescent="0.2">
      <c r="AM12557" s="61"/>
      <c r="AN12557" s="61"/>
      <c r="AO12557" s="171"/>
      <c r="AP12557" s="61"/>
      <c r="AQ12557" s="61"/>
      <c r="AR12557" s="61"/>
      <c r="AS12557" s="61"/>
      <c r="AT12557" s="61"/>
      <c r="AU12557" s="61"/>
      <c r="AV12557" s="61"/>
      <c r="AW12557" s="61"/>
      <c r="AX12557" s="61"/>
      <c r="AY12557" s="61"/>
      <c r="AZ12557" s="61"/>
      <c r="BA12557" s="61"/>
    </row>
    <row r="12558" spans="39:53" x14ac:dyDescent="0.2">
      <c r="AM12558" s="61"/>
      <c r="AN12558" s="61"/>
      <c r="AO12558" s="171"/>
      <c r="AP12558" s="61"/>
      <c r="AQ12558" s="61"/>
      <c r="AR12558" s="61"/>
      <c r="AS12558" s="61"/>
      <c r="AT12558" s="61"/>
      <c r="AU12558" s="61"/>
      <c r="AV12558" s="61"/>
      <c r="AW12558" s="61"/>
      <c r="AX12558" s="61"/>
      <c r="AY12558" s="61"/>
      <c r="AZ12558" s="61"/>
      <c r="BA12558" s="61"/>
    </row>
    <row r="12559" spans="39:53" x14ac:dyDescent="0.2">
      <c r="AM12559" s="61"/>
      <c r="AN12559" s="61"/>
      <c r="AO12559" s="171"/>
      <c r="AP12559" s="61"/>
      <c r="AQ12559" s="61"/>
      <c r="AR12559" s="61"/>
      <c r="AS12559" s="61"/>
      <c r="AT12559" s="61"/>
      <c r="AU12559" s="61"/>
      <c r="AV12559" s="61"/>
      <c r="AW12559" s="61"/>
      <c r="AX12559" s="61"/>
      <c r="AY12559" s="61"/>
      <c r="AZ12559" s="61"/>
      <c r="BA12559" s="61"/>
    </row>
    <row r="12560" spans="39:53" x14ac:dyDescent="0.2">
      <c r="AM12560" s="61"/>
      <c r="AN12560" s="61"/>
      <c r="AO12560" s="171"/>
      <c r="AP12560" s="61"/>
      <c r="AQ12560" s="61"/>
      <c r="AR12560" s="61"/>
      <c r="AS12560" s="61"/>
      <c r="AT12560" s="61"/>
      <c r="AU12560" s="61"/>
      <c r="AV12560" s="61"/>
      <c r="AW12560" s="61"/>
      <c r="AX12560" s="61"/>
      <c r="AY12560" s="61"/>
      <c r="AZ12560" s="61"/>
      <c r="BA12560" s="61"/>
    </row>
    <row r="12561" spans="39:53" x14ac:dyDescent="0.2">
      <c r="AM12561" s="61"/>
      <c r="AN12561" s="61"/>
      <c r="AO12561" s="171"/>
      <c r="AP12561" s="61"/>
      <c r="AQ12561" s="61"/>
      <c r="AR12561" s="61"/>
      <c r="AS12561" s="61"/>
      <c r="AT12561" s="61"/>
      <c r="AU12561" s="61"/>
      <c r="AV12561" s="61"/>
      <c r="AW12561" s="61"/>
      <c r="AX12561" s="61"/>
      <c r="AY12561" s="61"/>
      <c r="AZ12561" s="61"/>
      <c r="BA12561" s="61"/>
    </row>
    <row r="12562" spans="39:53" x14ac:dyDescent="0.2">
      <c r="AM12562" s="61"/>
      <c r="AN12562" s="61"/>
      <c r="AO12562" s="171"/>
      <c r="AP12562" s="61"/>
      <c r="AQ12562" s="61"/>
      <c r="AR12562" s="61"/>
      <c r="AS12562" s="61"/>
      <c r="AT12562" s="61"/>
      <c r="AU12562" s="61"/>
      <c r="AV12562" s="61"/>
      <c r="AW12562" s="61"/>
      <c r="AX12562" s="61"/>
      <c r="AY12562" s="61"/>
      <c r="AZ12562" s="61"/>
      <c r="BA12562" s="61"/>
    </row>
    <row r="12563" spans="39:53" x14ac:dyDescent="0.2">
      <c r="AM12563" s="61"/>
      <c r="AN12563" s="61"/>
      <c r="AO12563" s="171"/>
      <c r="AP12563" s="61"/>
      <c r="AQ12563" s="61"/>
      <c r="AR12563" s="61"/>
      <c r="AS12563" s="61"/>
      <c r="AT12563" s="61"/>
      <c r="AU12563" s="61"/>
      <c r="AV12563" s="61"/>
      <c r="AW12563" s="61"/>
      <c r="AX12563" s="61"/>
      <c r="AY12563" s="61"/>
      <c r="AZ12563" s="61"/>
      <c r="BA12563" s="61"/>
    </row>
    <row r="12564" spans="39:53" x14ac:dyDescent="0.2">
      <c r="AM12564" s="61"/>
      <c r="AN12564" s="61"/>
      <c r="AO12564" s="171"/>
      <c r="AP12564" s="61"/>
      <c r="AQ12564" s="61"/>
      <c r="AR12564" s="61"/>
      <c r="AS12564" s="61"/>
      <c r="AT12564" s="61"/>
      <c r="AU12564" s="61"/>
      <c r="AV12564" s="61"/>
      <c r="AW12564" s="61"/>
      <c r="AX12564" s="61"/>
      <c r="AY12564" s="61"/>
      <c r="AZ12564" s="61"/>
      <c r="BA12564" s="61"/>
    </row>
    <row r="12565" spans="39:53" x14ac:dyDescent="0.2">
      <c r="AM12565" s="61"/>
      <c r="AN12565" s="61"/>
      <c r="AO12565" s="171"/>
      <c r="AP12565" s="61"/>
      <c r="AQ12565" s="61"/>
      <c r="AR12565" s="61"/>
      <c r="AS12565" s="61"/>
      <c r="AT12565" s="61"/>
      <c r="AU12565" s="61"/>
      <c r="AV12565" s="61"/>
      <c r="AW12565" s="61"/>
      <c r="AX12565" s="61"/>
      <c r="AY12565" s="61"/>
      <c r="AZ12565" s="61"/>
      <c r="BA12565" s="61"/>
    </row>
    <row r="12566" spans="39:53" x14ac:dyDescent="0.2">
      <c r="AM12566" s="61"/>
      <c r="AN12566" s="61"/>
      <c r="AO12566" s="171"/>
      <c r="AP12566" s="61"/>
      <c r="AQ12566" s="61"/>
      <c r="AR12566" s="61"/>
      <c r="AS12566" s="61"/>
      <c r="AT12566" s="61"/>
      <c r="AU12566" s="61"/>
      <c r="AV12566" s="61"/>
      <c r="AW12566" s="61"/>
      <c r="AX12566" s="61"/>
      <c r="AY12566" s="61"/>
      <c r="AZ12566" s="61"/>
      <c r="BA12566" s="61"/>
    </row>
    <row r="12567" spans="39:53" x14ac:dyDescent="0.2">
      <c r="AM12567" s="61"/>
      <c r="AN12567" s="61"/>
      <c r="AO12567" s="171"/>
      <c r="AP12567" s="61"/>
      <c r="AQ12567" s="61"/>
      <c r="AR12567" s="61"/>
      <c r="AS12567" s="61"/>
      <c r="AT12567" s="61"/>
      <c r="AU12567" s="61"/>
      <c r="AV12567" s="61"/>
      <c r="AW12567" s="61"/>
      <c r="AX12567" s="61"/>
      <c r="AY12567" s="61"/>
      <c r="AZ12567" s="61"/>
      <c r="BA12567" s="61"/>
    </row>
    <row r="12568" spans="39:53" x14ac:dyDescent="0.2">
      <c r="AM12568" s="61"/>
      <c r="AN12568" s="61"/>
      <c r="AO12568" s="171"/>
      <c r="AP12568" s="61"/>
      <c r="AQ12568" s="61"/>
      <c r="AR12568" s="61"/>
      <c r="AS12568" s="61"/>
      <c r="AT12568" s="61"/>
      <c r="AU12568" s="61"/>
      <c r="AV12568" s="61"/>
      <c r="AW12568" s="61"/>
      <c r="AX12568" s="61"/>
      <c r="AY12568" s="61"/>
      <c r="AZ12568" s="61"/>
      <c r="BA12568" s="61"/>
    </row>
    <row r="12569" spans="39:53" x14ac:dyDescent="0.2">
      <c r="AM12569" s="61"/>
      <c r="AN12569" s="61"/>
      <c r="AO12569" s="171"/>
      <c r="AP12569" s="61"/>
      <c r="AQ12569" s="61"/>
      <c r="AR12569" s="61"/>
      <c r="AS12569" s="61"/>
      <c r="AT12569" s="61"/>
      <c r="AU12569" s="61"/>
      <c r="AV12569" s="61"/>
      <c r="AW12569" s="61"/>
      <c r="AX12569" s="61"/>
      <c r="AY12569" s="61"/>
      <c r="AZ12569" s="61"/>
      <c r="BA12569" s="61"/>
    </row>
    <row r="12570" spans="39:53" x14ac:dyDescent="0.2">
      <c r="AM12570" s="61"/>
      <c r="AN12570" s="61"/>
      <c r="AO12570" s="171"/>
      <c r="AP12570" s="61"/>
      <c r="AQ12570" s="61"/>
      <c r="AR12570" s="61"/>
      <c r="AS12570" s="61"/>
      <c r="AT12570" s="61"/>
      <c r="AU12570" s="61"/>
      <c r="AV12570" s="61"/>
      <c r="AW12570" s="61"/>
      <c r="AX12570" s="61"/>
      <c r="AY12570" s="61"/>
      <c r="AZ12570" s="61"/>
      <c r="BA12570" s="61"/>
    </row>
    <row r="12571" spans="39:53" x14ac:dyDescent="0.2">
      <c r="AM12571" s="61"/>
      <c r="AN12571" s="61"/>
      <c r="AO12571" s="171"/>
      <c r="AP12571" s="61"/>
      <c r="AQ12571" s="61"/>
      <c r="AR12571" s="61"/>
      <c r="AS12571" s="61"/>
      <c r="AT12571" s="61"/>
      <c r="AU12571" s="61"/>
      <c r="AV12571" s="61"/>
      <c r="AW12571" s="61"/>
      <c r="AX12571" s="61"/>
      <c r="AY12571" s="61"/>
      <c r="AZ12571" s="61"/>
      <c r="BA12571" s="61"/>
    </row>
    <row r="12572" spans="39:53" x14ac:dyDescent="0.2">
      <c r="AM12572" s="61"/>
      <c r="AN12572" s="61"/>
      <c r="AO12572" s="171"/>
      <c r="AP12572" s="61"/>
      <c r="AQ12572" s="61"/>
      <c r="AR12572" s="61"/>
      <c r="AS12572" s="61"/>
      <c r="AT12572" s="61"/>
      <c r="AU12572" s="61"/>
      <c r="AV12572" s="61"/>
      <c r="AW12572" s="61"/>
      <c r="AX12572" s="61"/>
      <c r="AY12572" s="61"/>
      <c r="AZ12572" s="61"/>
      <c r="BA12572" s="61"/>
    </row>
    <row r="12573" spans="39:53" x14ac:dyDescent="0.2">
      <c r="AM12573" s="61"/>
      <c r="AN12573" s="61"/>
      <c r="AO12573" s="171"/>
      <c r="AP12573" s="61"/>
      <c r="AQ12573" s="61"/>
      <c r="AR12573" s="61"/>
      <c r="AS12573" s="61"/>
      <c r="AT12573" s="61"/>
      <c r="AU12573" s="61"/>
      <c r="AV12573" s="61"/>
      <c r="AW12573" s="61"/>
      <c r="AX12573" s="61"/>
      <c r="AY12573" s="61"/>
      <c r="AZ12573" s="61"/>
      <c r="BA12573" s="61"/>
    </row>
    <row r="12574" spans="39:53" x14ac:dyDescent="0.2">
      <c r="AM12574" s="61"/>
      <c r="AN12574" s="61"/>
      <c r="AO12574" s="171"/>
      <c r="AP12574" s="61"/>
      <c r="AQ12574" s="61"/>
      <c r="AR12574" s="61"/>
      <c r="AS12574" s="61"/>
      <c r="AT12574" s="61"/>
      <c r="AU12574" s="61"/>
      <c r="AV12574" s="61"/>
      <c r="AW12574" s="61"/>
      <c r="AX12574" s="61"/>
      <c r="AY12574" s="61"/>
      <c r="AZ12574" s="61"/>
      <c r="BA12574" s="61"/>
    </row>
    <row r="12575" spans="39:53" x14ac:dyDescent="0.2">
      <c r="AM12575" s="61"/>
      <c r="AN12575" s="61"/>
      <c r="AO12575" s="171"/>
      <c r="AP12575" s="61"/>
      <c r="AQ12575" s="61"/>
      <c r="AR12575" s="61"/>
      <c r="AS12575" s="61"/>
      <c r="AT12575" s="61"/>
      <c r="AU12575" s="61"/>
      <c r="AV12575" s="61"/>
      <c r="AW12575" s="61"/>
      <c r="AX12575" s="61"/>
      <c r="AY12575" s="61"/>
      <c r="AZ12575" s="61"/>
      <c r="BA12575" s="61"/>
    </row>
    <row r="12576" spans="39:53" x14ac:dyDescent="0.2">
      <c r="AM12576" s="61"/>
      <c r="AN12576" s="61"/>
      <c r="AO12576" s="171"/>
      <c r="AP12576" s="61"/>
      <c r="AQ12576" s="61"/>
      <c r="AR12576" s="61"/>
      <c r="AS12576" s="61"/>
      <c r="AT12576" s="61"/>
      <c r="AU12576" s="61"/>
      <c r="AV12576" s="61"/>
      <c r="AW12576" s="61"/>
      <c r="AX12576" s="61"/>
      <c r="AY12576" s="61"/>
      <c r="AZ12576" s="61"/>
      <c r="BA12576" s="61"/>
    </row>
    <row r="12577" spans="39:53" x14ac:dyDescent="0.2">
      <c r="AM12577" s="61"/>
      <c r="AN12577" s="61"/>
      <c r="AO12577" s="171"/>
      <c r="AP12577" s="61"/>
      <c r="AQ12577" s="61"/>
      <c r="AR12577" s="61"/>
      <c r="AS12577" s="61"/>
      <c r="AT12577" s="61"/>
      <c r="AU12577" s="61"/>
      <c r="AV12577" s="61"/>
      <c r="AW12577" s="61"/>
      <c r="AX12577" s="61"/>
      <c r="AY12577" s="61"/>
      <c r="AZ12577" s="61"/>
      <c r="BA12577" s="61"/>
    </row>
    <row r="12578" spans="39:53" x14ac:dyDescent="0.2">
      <c r="AM12578" s="61"/>
      <c r="AN12578" s="61"/>
      <c r="AO12578" s="171"/>
      <c r="AP12578" s="61"/>
      <c r="AQ12578" s="61"/>
      <c r="AR12578" s="61"/>
      <c r="AS12578" s="61"/>
      <c r="AT12578" s="61"/>
      <c r="AU12578" s="61"/>
      <c r="AV12578" s="61"/>
      <c r="AW12578" s="61"/>
      <c r="AX12578" s="61"/>
      <c r="AY12578" s="61"/>
      <c r="AZ12578" s="61"/>
      <c r="BA12578" s="61"/>
    </row>
    <row r="12579" spans="39:53" x14ac:dyDescent="0.2">
      <c r="AM12579" s="61"/>
      <c r="AN12579" s="61"/>
      <c r="AO12579" s="171"/>
      <c r="AP12579" s="61"/>
      <c r="AQ12579" s="61"/>
      <c r="AR12579" s="61"/>
      <c r="AS12579" s="61"/>
      <c r="AT12579" s="61"/>
      <c r="AU12579" s="61"/>
      <c r="AV12579" s="61"/>
      <c r="AW12579" s="61"/>
      <c r="AX12579" s="61"/>
      <c r="AY12579" s="61"/>
      <c r="AZ12579" s="61"/>
      <c r="BA12579" s="61"/>
    </row>
    <row r="12580" spans="39:53" x14ac:dyDescent="0.2">
      <c r="AM12580" s="61"/>
      <c r="AN12580" s="61"/>
      <c r="AO12580" s="171"/>
      <c r="AP12580" s="61"/>
      <c r="AQ12580" s="61"/>
      <c r="AR12580" s="61"/>
      <c r="AS12580" s="61"/>
      <c r="AT12580" s="61"/>
      <c r="AU12580" s="61"/>
      <c r="AV12580" s="61"/>
      <c r="AW12580" s="61"/>
      <c r="AX12580" s="61"/>
      <c r="AY12580" s="61"/>
      <c r="AZ12580" s="61"/>
      <c r="BA12580" s="61"/>
    </row>
    <row r="12581" spans="39:53" x14ac:dyDescent="0.2">
      <c r="AM12581" s="61"/>
      <c r="AN12581" s="61"/>
      <c r="AO12581" s="171"/>
      <c r="AP12581" s="61"/>
      <c r="AQ12581" s="61"/>
      <c r="AR12581" s="61"/>
      <c r="AS12581" s="61"/>
      <c r="AT12581" s="61"/>
      <c r="AU12581" s="61"/>
      <c r="AV12581" s="61"/>
      <c r="AW12581" s="61"/>
      <c r="AX12581" s="61"/>
      <c r="AY12581" s="61"/>
      <c r="AZ12581" s="61"/>
      <c r="BA12581" s="61"/>
    </row>
    <row r="12582" spans="39:53" x14ac:dyDescent="0.2">
      <c r="AM12582" s="61"/>
      <c r="AN12582" s="61"/>
      <c r="AO12582" s="171"/>
      <c r="AP12582" s="61"/>
      <c r="AQ12582" s="61"/>
      <c r="AR12582" s="61"/>
      <c r="AS12582" s="61"/>
      <c r="AT12582" s="61"/>
      <c r="AU12582" s="61"/>
      <c r="AV12582" s="61"/>
      <c r="AW12582" s="61"/>
      <c r="AX12582" s="61"/>
      <c r="AY12582" s="61"/>
      <c r="AZ12582" s="61"/>
      <c r="BA12582" s="61"/>
    </row>
    <row r="12583" spans="39:53" x14ac:dyDescent="0.2">
      <c r="AM12583" s="61"/>
      <c r="AN12583" s="61"/>
      <c r="AO12583" s="171"/>
      <c r="AP12583" s="61"/>
      <c r="AQ12583" s="61"/>
      <c r="AR12583" s="61"/>
      <c r="AS12583" s="61"/>
      <c r="AT12583" s="61"/>
      <c r="AU12583" s="61"/>
      <c r="AV12583" s="61"/>
      <c r="AW12583" s="61"/>
      <c r="AX12583" s="61"/>
      <c r="AY12583" s="61"/>
      <c r="AZ12583" s="61"/>
      <c r="BA12583" s="61"/>
    </row>
    <row r="12584" spans="39:53" x14ac:dyDescent="0.2">
      <c r="AM12584" s="61"/>
      <c r="AN12584" s="61"/>
      <c r="AO12584" s="171"/>
      <c r="AP12584" s="61"/>
      <c r="AQ12584" s="61"/>
      <c r="AR12584" s="61"/>
      <c r="AS12584" s="61"/>
      <c r="AT12584" s="61"/>
      <c r="AU12584" s="61"/>
      <c r="AV12584" s="61"/>
      <c r="AW12584" s="61"/>
      <c r="AX12584" s="61"/>
      <c r="AY12584" s="61"/>
      <c r="AZ12584" s="61"/>
      <c r="BA12584" s="61"/>
    </row>
    <row r="12585" spans="39:53" x14ac:dyDescent="0.2">
      <c r="AM12585" s="61"/>
      <c r="AN12585" s="61"/>
      <c r="AO12585" s="171"/>
      <c r="AP12585" s="61"/>
      <c r="AQ12585" s="61"/>
      <c r="AR12585" s="61"/>
      <c r="AS12585" s="61"/>
      <c r="AT12585" s="61"/>
      <c r="AU12585" s="61"/>
      <c r="AV12585" s="61"/>
      <c r="AW12585" s="61"/>
      <c r="AX12585" s="61"/>
      <c r="AY12585" s="61"/>
      <c r="AZ12585" s="61"/>
      <c r="BA12585" s="61"/>
    </row>
    <row r="12586" spans="39:53" x14ac:dyDescent="0.2">
      <c r="AM12586" s="61"/>
      <c r="AN12586" s="61"/>
      <c r="AO12586" s="171"/>
      <c r="AP12586" s="61"/>
      <c r="AQ12586" s="61"/>
      <c r="AR12586" s="61"/>
      <c r="AS12586" s="61"/>
      <c r="AT12586" s="61"/>
      <c r="AU12586" s="61"/>
      <c r="AV12586" s="61"/>
      <c r="AW12586" s="61"/>
      <c r="AX12586" s="61"/>
      <c r="AY12586" s="61"/>
      <c r="AZ12586" s="61"/>
      <c r="BA12586" s="61"/>
    </row>
    <row r="12587" spans="39:53" x14ac:dyDescent="0.2">
      <c r="AM12587" s="61"/>
      <c r="AN12587" s="61"/>
      <c r="AO12587" s="171"/>
      <c r="AP12587" s="61"/>
      <c r="AQ12587" s="61"/>
      <c r="AR12587" s="61"/>
      <c r="AS12587" s="61"/>
      <c r="AT12587" s="61"/>
      <c r="AU12587" s="61"/>
      <c r="AV12587" s="61"/>
      <c r="AW12587" s="61"/>
      <c r="AX12587" s="61"/>
      <c r="AY12587" s="61"/>
      <c r="AZ12587" s="61"/>
      <c r="BA12587" s="61"/>
    </row>
    <row r="12588" spans="39:53" x14ac:dyDescent="0.2">
      <c r="AM12588" s="61"/>
      <c r="AN12588" s="61"/>
      <c r="AO12588" s="171"/>
      <c r="AP12588" s="61"/>
      <c r="AQ12588" s="61"/>
      <c r="AR12588" s="61"/>
      <c r="AS12588" s="61"/>
      <c r="AT12588" s="61"/>
      <c r="AU12588" s="61"/>
      <c r="AV12588" s="61"/>
      <c r="AW12588" s="61"/>
      <c r="AX12588" s="61"/>
      <c r="AY12588" s="61"/>
      <c r="AZ12588" s="61"/>
      <c r="BA12588" s="61"/>
    </row>
    <row r="12589" spans="39:53" x14ac:dyDescent="0.2">
      <c r="AM12589" s="61"/>
      <c r="AN12589" s="61"/>
      <c r="AO12589" s="171"/>
      <c r="AP12589" s="61"/>
      <c r="AQ12589" s="61"/>
      <c r="AR12589" s="61"/>
      <c r="AS12589" s="61"/>
      <c r="AT12589" s="61"/>
      <c r="AU12589" s="61"/>
      <c r="AV12589" s="61"/>
      <c r="AW12589" s="61"/>
      <c r="AX12589" s="61"/>
      <c r="AY12589" s="61"/>
      <c r="AZ12589" s="61"/>
      <c r="BA12589" s="61"/>
    </row>
    <row r="12590" spans="39:53" x14ac:dyDescent="0.2">
      <c r="AM12590" s="61"/>
      <c r="AN12590" s="61"/>
      <c r="AO12590" s="171"/>
      <c r="AP12590" s="61"/>
      <c r="AQ12590" s="61"/>
      <c r="AR12590" s="61"/>
      <c r="AS12590" s="61"/>
      <c r="AT12590" s="61"/>
      <c r="AU12590" s="61"/>
      <c r="AV12590" s="61"/>
      <c r="AW12590" s="61"/>
      <c r="AX12590" s="61"/>
      <c r="AY12590" s="61"/>
      <c r="AZ12590" s="61"/>
      <c r="BA12590" s="61"/>
    </row>
    <row r="12591" spans="39:53" x14ac:dyDescent="0.2">
      <c r="AM12591" s="61"/>
      <c r="AN12591" s="61"/>
      <c r="AO12591" s="171"/>
      <c r="AP12591" s="61"/>
      <c r="AQ12591" s="61"/>
      <c r="AR12591" s="61"/>
      <c r="AS12591" s="61"/>
      <c r="AT12591" s="61"/>
      <c r="AU12591" s="61"/>
      <c r="AV12591" s="61"/>
      <c r="AW12591" s="61"/>
      <c r="AX12591" s="61"/>
      <c r="AY12591" s="61"/>
      <c r="AZ12591" s="61"/>
      <c r="BA12591" s="61"/>
    </row>
    <row r="12592" spans="39:53" x14ac:dyDescent="0.2">
      <c r="AM12592" s="61"/>
      <c r="AN12592" s="61"/>
      <c r="AO12592" s="171"/>
      <c r="AP12592" s="61"/>
      <c r="AQ12592" s="61"/>
      <c r="AR12592" s="61"/>
      <c r="AS12592" s="61"/>
      <c r="AT12592" s="61"/>
      <c r="AU12592" s="61"/>
      <c r="AV12592" s="61"/>
      <c r="AW12592" s="61"/>
      <c r="AX12592" s="61"/>
      <c r="AY12592" s="61"/>
      <c r="AZ12592" s="61"/>
      <c r="BA12592" s="61"/>
    </row>
    <row r="12593" spans="39:53" x14ac:dyDescent="0.2">
      <c r="AM12593" s="61"/>
      <c r="AN12593" s="61"/>
      <c r="AO12593" s="171"/>
      <c r="AP12593" s="61"/>
      <c r="AQ12593" s="61"/>
      <c r="AR12593" s="61"/>
      <c r="AS12593" s="61"/>
      <c r="AT12593" s="61"/>
      <c r="AU12593" s="61"/>
      <c r="AV12593" s="61"/>
      <c r="AW12593" s="61"/>
      <c r="AX12593" s="61"/>
      <c r="AY12593" s="61"/>
      <c r="AZ12593" s="61"/>
      <c r="BA12593" s="61"/>
    </row>
    <row r="12594" spans="39:53" x14ac:dyDescent="0.2">
      <c r="AM12594" s="61"/>
      <c r="AN12594" s="61"/>
      <c r="AO12594" s="171"/>
      <c r="AP12594" s="61"/>
      <c r="AQ12594" s="61"/>
      <c r="AR12594" s="61"/>
      <c r="AS12594" s="61"/>
      <c r="AT12594" s="61"/>
      <c r="AU12594" s="61"/>
      <c r="AV12594" s="61"/>
      <c r="AW12594" s="61"/>
      <c r="AX12594" s="61"/>
      <c r="AY12594" s="61"/>
      <c r="AZ12594" s="61"/>
      <c r="BA12594" s="61"/>
    </row>
    <row r="12595" spans="39:53" x14ac:dyDescent="0.2">
      <c r="AM12595" s="61"/>
      <c r="AN12595" s="61"/>
      <c r="AO12595" s="171"/>
      <c r="AP12595" s="61"/>
      <c r="AQ12595" s="61"/>
      <c r="AR12595" s="61"/>
      <c r="AS12595" s="61"/>
      <c r="AT12595" s="61"/>
      <c r="AU12595" s="61"/>
      <c r="AV12595" s="61"/>
      <c r="AW12595" s="61"/>
      <c r="AX12595" s="61"/>
      <c r="AY12595" s="61"/>
      <c r="AZ12595" s="61"/>
      <c r="BA12595" s="61"/>
    </row>
    <row r="12596" spans="39:53" x14ac:dyDescent="0.2">
      <c r="AM12596" s="61"/>
      <c r="AN12596" s="61"/>
      <c r="AO12596" s="171"/>
      <c r="AP12596" s="61"/>
      <c r="AQ12596" s="61"/>
      <c r="AR12596" s="61"/>
      <c r="AS12596" s="61"/>
      <c r="AT12596" s="61"/>
      <c r="AU12596" s="61"/>
      <c r="AV12596" s="61"/>
      <c r="AW12596" s="61"/>
      <c r="AX12596" s="61"/>
      <c r="AY12596" s="61"/>
      <c r="AZ12596" s="61"/>
      <c r="BA12596" s="61"/>
    </row>
    <row r="12597" spans="39:53" x14ac:dyDescent="0.2">
      <c r="AM12597" s="61"/>
      <c r="AN12597" s="61"/>
      <c r="AO12597" s="171"/>
      <c r="AP12597" s="61"/>
      <c r="AQ12597" s="61"/>
      <c r="AR12597" s="61"/>
      <c r="AS12597" s="61"/>
      <c r="AT12597" s="61"/>
      <c r="AU12597" s="61"/>
      <c r="AV12597" s="61"/>
      <c r="AW12597" s="61"/>
      <c r="AX12597" s="61"/>
      <c r="AY12597" s="61"/>
      <c r="AZ12597" s="61"/>
      <c r="BA12597" s="61"/>
    </row>
    <row r="12598" spans="39:53" x14ac:dyDescent="0.2">
      <c r="AM12598" s="61"/>
      <c r="AN12598" s="61"/>
      <c r="AO12598" s="171"/>
      <c r="AP12598" s="61"/>
      <c r="AQ12598" s="61"/>
      <c r="AR12598" s="61"/>
      <c r="AS12598" s="61"/>
      <c r="AT12598" s="61"/>
      <c r="AU12598" s="61"/>
      <c r="AV12598" s="61"/>
      <c r="AW12598" s="61"/>
      <c r="AX12598" s="61"/>
      <c r="AY12598" s="61"/>
      <c r="AZ12598" s="61"/>
      <c r="BA12598" s="61"/>
    </row>
    <row r="12599" spans="39:53" x14ac:dyDescent="0.2">
      <c r="AM12599" s="61"/>
      <c r="AN12599" s="61"/>
      <c r="AO12599" s="171"/>
      <c r="AP12599" s="61"/>
      <c r="AQ12599" s="61"/>
      <c r="AR12599" s="61"/>
      <c r="AS12599" s="61"/>
      <c r="AT12599" s="61"/>
      <c r="AU12599" s="61"/>
      <c r="AV12599" s="61"/>
      <c r="AW12599" s="61"/>
      <c r="AX12599" s="61"/>
      <c r="AY12599" s="61"/>
      <c r="AZ12599" s="61"/>
      <c r="BA12599" s="61"/>
    </row>
    <row r="12600" spans="39:53" x14ac:dyDescent="0.2">
      <c r="AM12600" s="61"/>
      <c r="AN12600" s="61"/>
      <c r="AO12600" s="171"/>
      <c r="AP12600" s="61"/>
      <c r="AQ12600" s="61"/>
      <c r="AR12600" s="61"/>
      <c r="AS12600" s="61"/>
      <c r="AT12600" s="61"/>
      <c r="AU12600" s="61"/>
      <c r="AV12600" s="61"/>
      <c r="AW12600" s="61"/>
      <c r="AX12600" s="61"/>
      <c r="AY12600" s="61"/>
      <c r="AZ12600" s="61"/>
      <c r="BA12600" s="61"/>
    </row>
    <row r="12601" spans="39:53" x14ac:dyDescent="0.2">
      <c r="AM12601" s="61"/>
      <c r="AN12601" s="61"/>
      <c r="AO12601" s="171"/>
      <c r="AP12601" s="61"/>
      <c r="AQ12601" s="61"/>
      <c r="AR12601" s="61"/>
      <c r="AS12601" s="61"/>
      <c r="AT12601" s="61"/>
      <c r="AU12601" s="61"/>
      <c r="AV12601" s="61"/>
      <c r="AW12601" s="61"/>
      <c r="AX12601" s="61"/>
      <c r="AY12601" s="61"/>
      <c r="AZ12601" s="61"/>
      <c r="BA12601" s="61"/>
    </row>
    <row r="12602" spans="39:53" x14ac:dyDescent="0.2">
      <c r="AM12602" s="61"/>
      <c r="AN12602" s="61"/>
      <c r="AO12602" s="171"/>
      <c r="AP12602" s="61"/>
      <c r="AQ12602" s="61"/>
      <c r="AR12602" s="61"/>
      <c r="AS12602" s="61"/>
      <c r="AT12602" s="61"/>
      <c r="AU12602" s="61"/>
      <c r="AV12602" s="61"/>
      <c r="AW12602" s="61"/>
      <c r="AX12602" s="61"/>
      <c r="AY12602" s="61"/>
      <c r="AZ12602" s="61"/>
      <c r="BA12602" s="61"/>
    </row>
    <row r="12603" spans="39:53" x14ac:dyDescent="0.2">
      <c r="AM12603" s="61"/>
      <c r="AN12603" s="61"/>
      <c r="AO12603" s="171"/>
      <c r="AP12603" s="61"/>
      <c r="AQ12603" s="61"/>
      <c r="AR12603" s="61"/>
      <c r="AS12603" s="61"/>
      <c r="AT12603" s="61"/>
      <c r="AU12603" s="61"/>
      <c r="AV12603" s="61"/>
      <c r="AW12603" s="61"/>
      <c r="AX12603" s="61"/>
      <c r="AY12603" s="61"/>
      <c r="AZ12603" s="61"/>
      <c r="BA12603" s="61"/>
    </row>
    <row r="12604" spans="39:53" x14ac:dyDescent="0.2">
      <c r="AM12604" s="61"/>
      <c r="AN12604" s="61"/>
      <c r="AO12604" s="171"/>
      <c r="AP12604" s="61"/>
      <c r="AQ12604" s="61"/>
      <c r="AR12604" s="61"/>
      <c r="AS12604" s="61"/>
      <c r="AT12604" s="61"/>
      <c r="AU12604" s="61"/>
      <c r="AV12604" s="61"/>
      <c r="AW12604" s="61"/>
      <c r="AX12604" s="61"/>
      <c r="AY12604" s="61"/>
      <c r="AZ12604" s="61"/>
      <c r="BA12604" s="61"/>
    </row>
    <row r="12605" spans="39:53" x14ac:dyDescent="0.2">
      <c r="AM12605" s="61"/>
      <c r="AN12605" s="61"/>
      <c r="AO12605" s="171"/>
      <c r="AP12605" s="61"/>
      <c r="AQ12605" s="61"/>
      <c r="AR12605" s="61"/>
      <c r="AS12605" s="61"/>
      <c r="AT12605" s="61"/>
      <c r="AU12605" s="61"/>
      <c r="AV12605" s="61"/>
      <c r="AW12605" s="61"/>
      <c r="AX12605" s="61"/>
      <c r="AY12605" s="61"/>
      <c r="AZ12605" s="61"/>
      <c r="BA12605" s="61"/>
    </row>
    <row r="12606" spans="39:53" x14ac:dyDescent="0.2">
      <c r="AM12606" s="61"/>
      <c r="AN12606" s="61"/>
      <c r="AO12606" s="171"/>
      <c r="AP12606" s="61"/>
      <c r="AQ12606" s="61"/>
      <c r="AR12606" s="61"/>
      <c r="AS12606" s="61"/>
      <c r="AT12606" s="61"/>
      <c r="AU12606" s="61"/>
      <c r="AV12606" s="61"/>
      <c r="AW12606" s="61"/>
      <c r="AX12606" s="61"/>
      <c r="AY12606" s="61"/>
      <c r="AZ12606" s="61"/>
      <c r="BA12606" s="61"/>
    </row>
    <row r="12607" spans="39:53" x14ac:dyDescent="0.2">
      <c r="AM12607" s="61"/>
      <c r="AN12607" s="61"/>
      <c r="AO12607" s="171"/>
      <c r="AP12607" s="61"/>
      <c r="AQ12607" s="61"/>
      <c r="AR12607" s="61"/>
      <c r="AS12607" s="61"/>
      <c r="AT12607" s="61"/>
      <c r="AU12607" s="61"/>
      <c r="AV12607" s="61"/>
      <c r="AW12607" s="61"/>
      <c r="AX12607" s="61"/>
      <c r="AY12607" s="61"/>
      <c r="AZ12607" s="61"/>
      <c r="BA12607" s="61"/>
    </row>
    <row r="12608" spans="39:53" x14ac:dyDescent="0.2">
      <c r="AM12608" s="61"/>
      <c r="AN12608" s="61"/>
      <c r="AO12608" s="171"/>
      <c r="AP12608" s="61"/>
      <c r="AQ12608" s="61"/>
      <c r="AR12608" s="61"/>
      <c r="AS12608" s="61"/>
      <c r="AT12608" s="61"/>
      <c r="AU12608" s="61"/>
      <c r="AV12608" s="61"/>
      <c r="AW12608" s="61"/>
      <c r="AX12608" s="61"/>
      <c r="AY12608" s="61"/>
      <c r="AZ12608" s="61"/>
      <c r="BA12608" s="61"/>
    </row>
    <row r="12609" spans="39:53" x14ac:dyDescent="0.2">
      <c r="AM12609" s="61"/>
      <c r="AN12609" s="61"/>
      <c r="AO12609" s="171"/>
      <c r="AP12609" s="61"/>
      <c r="AQ12609" s="61"/>
      <c r="AR12609" s="61"/>
      <c r="AS12609" s="61"/>
      <c r="AT12609" s="61"/>
      <c r="AU12609" s="61"/>
      <c r="AV12609" s="61"/>
      <c r="AW12609" s="61"/>
      <c r="AX12609" s="61"/>
      <c r="AY12609" s="61"/>
      <c r="AZ12609" s="61"/>
      <c r="BA12609" s="61"/>
    </row>
    <row r="12610" spans="39:53" x14ac:dyDescent="0.2">
      <c r="AM12610" s="61"/>
      <c r="AN12610" s="61"/>
      <c r="AO12610" s="171"/>
      <c r="AP12610" s="61"/>
      <c r="AQ12610" s="61"/>
      <c r="AR12610" s="61"/>
      <c r="AS12610" s="61"/>
      <c r="AT12610" s="61"/>
      <c r="AU12610" s="61"/>
      <c r="AV12610" s="61"/>
      <c r="AW12610" s="61"/>
      <c r="AX12610" s="61"/>
      <c r="AY12610" s="61"/>
      <c r="AZ12610" s="61"/>
      <c r="BA12610" s="61"/>
    </row>
    <row r="12611" spans="39:53" x14ac:dyDescent="0.2">
      <c r="AM12611" s="61"/>
      <c r="AN12611" s="61"/>
      <c r="AO12611" s="171"/>
      <c r="AP12611" s="61"/>
      <c r="AQ12611" s="61"/>
      <c r="AR12611" s="61"/>
      <c r="AS12611" s="61"/>
      <c r="AT12611" s="61"/>
      <c r="AU12611" s="61"/>
      <c r="AV12611" s="61"/>
      <c r="AW12611" s="61"/>
      <c r="AX12611" s="61"/>
      <c r="AY12611" s="61"/>
      <c r="AZ12611" s="61"/>
      <c r="BA12611" s="61"/>
    </row>
    <row r="12612" spans="39:53" x14ac:dyDescent="0.2">
      <c r="AM12612" s="61"/>
      <c r="AN12612" s="61"/>
      <c r="AO12612" s="171"/>
      <c r="AP12612" s="61"/>
      <c r="AQ12612" s="61"/>
      <c r="AR12612" s="61"/>
      <c r="AS12612" s="61"/>
      <c r="AT12612" s="61"/>
      <c r="AU12612" s="61"/>
      <c r="AV12612" s="61"/>
      <c r="AW12612" s="61"/>
      <c r="AX12612" s="61"/>
      <c r="AY12612" s="61"/>
      <c r="AZ12612" s="61"/>
      <c r="BA12612" s="61"/>
    </row>
    <row r="12613" spans="39:53" x14ac:dyDescent="0.2">
      <c r="AM12613" s="61"/>
      <c r="AN12613" s="61"/>
      <c r="AO12613" s="171"/>
      <c r="AP12613" s="61"/>
      <c r="AQ12613" s="61"/>
      <c r="AR12613" s="61"/>
      <c r="AS12613" s="61"/>
      <c r="AT12613" s="61"/>
      <c r="AU12613" s="61"/>
      <c r="AV12613" s="61"/>
      <c r="AW12613" s="61"/>
      <c r="AX12613" s="61"/>
      <c r="AY12613" s="61"/>
      <c r="AZ12613" s="61"/>
      <c r="BA12613" s="61"/>
    </row>
    <row r="12614" spans="39:53" x14ac:dyDescent="0.2">
      <c r="AM12614" s="61"/>
      <c r="AN12614" s="61"/>
      <c r="AO12614" s="171"/>
      <c r="AP12614" s="61"/>
      <c r="AQ12614" s="61"/>
      <c r="AR12614" s="61"/>
      <c r="AS12614" s="61"/>
      <c r="AT12614" s="61"/>
      <c r="AU12614" s="61"/>
      <c r="AV12614" s="61"/>
      <c r="AW12614" s="61"/>
      <c r="AX12614" s="61"/>
      <c r="AY12614" s="61"/>
      <c r="AZ12614" s="61"/>
      <c r="BA12614" s="61"/>
    </row>
    <row r="12615" spans="39:53" x14ac:dyDescent="0.2">
      <c r="AM12615" s="61"/>
      <c r="AN12615" s="61"/>
      <c r="AO12615" s="171"/>
      <c r="AP12615" s="61"/>
      <c r="AQ12615" s="61"/>
      <c r="AR12615" s="61"/>
      <c r="AS12615" s="61"/>
      <c r="AT12615" s="61"/>
      <c r="AU12615" s="61"/>
      <c r="AV12615" s="61"/>
      <c r="AW12615" s="61"/>
      <c r="AX12615" s="61"/>
      <c r="AY12615" s="61"/>
      <c r="AZ12615" s="61"/>
      <c r="BA12615" s="61"/>
    </row>
    <row r="12616" spans="39:53" x14ac:dyDescent="0.2">
      <c r="AM12616" s="61"/>
      <c r="AN12616" s="61"/>
      <c r="AO12616" s="171"/>
      <c r="AP12616" s="61"/>
      <c r="AQ12616" s="61"/>
      <c r="AR12616" s="61"/>
      <c r="AS12616" s="61"/>
      <c r="AT12616" s="61"/>
      <c r="AU12616" s="61"/>
      <c r="AV12616" s="61"/>
      <c r="AW12616" s="61"/>
      <c r="AX12616" s="61"/>
      <c r="AY12616" s="61"/>
      <c r="AZ12616" s="61"/>
      <c r="BA12616" s="61"/>
    </row>
    <row r="12617" spans="39:53" x14ac:dyDescent="0.2">
      <c r="AM12617" s="61"/>
      <c r="AN12617" s="61"/>
      <c r="AO12617" s="171"/>
      <c r="AP12617" s="61"/>
      <c r="AQ12617" s="61"/>
      <c r="AR12617" s="61"/>
      <c r="AS12617" s="61"/>
      <c r="AT12617" s="61"/>
      <c r="AU12617" s="61"/>
      <c r="AV12617" s="61"/>
      <c r="AW12617" s="61"/>
      <c r="AX12617" s="61"/>
      <c r="AY12617" s="61"/>
      <c r="AZ12617" s="61"/>
      <c r="BA12617" s="61"/>
    </row>
    <row r="12618" spans="39:53" x14ac:dyDescent="0.2">
      <c r="AM12618" s="61"/>
      <c r="AN12618" s="61"/>
      <c r="AO12618" s="171"/>
      <c r="AP12618" s="61"/>
      <c r="AQ12618" s="61"/>
      <c r="AR12618" s="61"/>
      <c r="AS12618" s="61"/>
      <c r="AT12618" s="61"/>
      <c r="AU12618" s="61"/>
      <c r="AV12618" s="61"/>
      <c r="AW12618" s="61"/>
      <c r="AX12618" s="61"/>
      <c r="AY12618" s="61"/>
      <c r="AZ12618" s="61"/>
      <c r="BA12618" s="61"/>
    </row>
    <row r="12619" spans="39:53" x14ac:dyDescent="0.2">
      <c r="AM12619" s="61"/>
      <c r="AN12619" s="61"/>
      <c r="AO12619" s="171"/>
      <c r="AP12619" s="61"/>
      <c r="AQ12619" s="61"/>
      <c r="AR12619" s="61"/>
      <c r="AS12619" s="61"/>
      <c r="AT12619" s="61"/>
      <c r="AU12619" s="61"/>
      <c r="AV12619" s="61"/>
      <c r="AW12619" s="61"/>
      <c r="AX12619" s="61"/>
      <c r="AY12619" s="61"/>
      <c r="AZ12619" s="61"/>
      <c r="BA12619" s="61"/>
    </row>
    <row r="12620" spans="39:53" x14ac:dyDescent="0.2">
      <c r="AM12620" s="61"/>
      <c r="AN12620" s="61"/>
      <c r="AO12620" s="171"/>
      <c r="AP12620" s="61"/>
      <c r="AQ12620" s="61"/>
      <c r="AR12620" s="61"/>
      <c r="AS12620" s="61"/>
      <c r="AT12620" s="61"/>
      <c r="AU12620" s="61"/>
      <c r="AV12620" s="61"/>
      <c r="AW12620" s="61"/>
      <c r="AX12620" s="61"/>
      <c r="AY12620" s="61"/>
      <c r="AZ12620" s="61"/>
      <c r="BA12620" s="61"/>
    </row>
    <row r="12621" spans="39:53" x14ac:dyDescent="0.2">
      <c r="AM12621" s="61"/>
      <c r="AN12621" s="61"/>
      <c r="AO12621" s="171"/>
      <c r="AP12621" s="61"/>
      <c r="AQ12621" s="61"/>
      <c r="AR12621" s="61"/>
      <c r="AS12621" s="61"/>
      <c r="AT12621" s="61"/>
      <c r="AU12621" s="61"/>
      <c r="AV12621" s="61"/>
      <c r="AW12621" s="61"/>
      <c r="AX12621" s="61"/>
      <c r="AY12621" s="61"/>
      <c r="AZ12621" s="61"/>
      <c r="BA12621" s="61"/>
    </row>
    <row r="12622" spans="39:53" x14ac:dyDescent="0.2">
      <c r="AM12622" s="61"/>
      <c r="AN12622" s="61"/>
      <c r="AO12622" s="171"/>
      <c r="AP12622" s="61"/>
      <c r="AQ12622" s="61"/>
      <c r="AR12622" s="61"/>
      <c r="AS12622" s="61"/>
      <c r="AT12622" s="61"/>
      <c r="AU12622" s="61"/>
      <c r="AV12622" s="61"/>
      <c r="AW12622" s="61"/>
      <c r="AX12622" s="61"/>
      <c r="AY12622" s="61"/>
      <c r="AZ12622" s="61"/>
      <c r="BA12622" s="61"/>
    </row>
    <row r="12623" spans="39:53" x14ac:dyDescent="0.2">
      <c r="AM12623" s="61"/>
      <c r="AN12623" s="61"/>
      <c r="AO12623" s="171"/>
      <c r="AP12623" s="61"/>
      <c r="AQ12623" s="61"/>
      <c r="AR12623" s="61"/>
      <c r="AS12623" s="61"/>
      <c r="AT12623" s="61"/>
      <c r="AU12623" s="61"/>
      <c r="AV12623" s="61"/>
      <c r="AW12623" s="61"/>
      <c r="AX12623" s="61"/>
      <c r="AY12623" s="61"/>
      <c r="AZ12623" s="61"/>
      <c r="BA12623" s="61"/>
    </row>
    <row r="12624" spans="39:53" x14ac:dyDescent="0.2">
      <c r="AM12624" s="61"/>
      <c r="AN12624" s="61"/>
      <c r="AO12624" s="171"/>
      <c r="AP12624" s="61"/>
      <c r="AQ12624" s="61"/>
      <c r="AR12624" s="61"/>
      <c r="AS12624" s="61"/>
      <c r="AT12624" s="61"/>
      <c r="AU12624" s="61"/>
      <c r="AV12624" s="61"/>
      <c r="AW12624" s="61"/>
      <c r="AX12624" s="61"/>
      <c r="AY12624" s="61"/>
      <c r="AZ12624" s="61"/>
      <c r="BA12624" s="61"/>
    </row>
    <row r="12625" spans="39:53" x14ac:dyDescent="0.2">
      <c r="AM12625" s="61"/>
      <c r="AN12625" s="61"/>
      <c r="AO12625" s="171"/>
      <c r="AP12625" s="61"/>
      <c r="AQ12625" s="61"/>
      <c r="AR12625" s="61"/>
      <c r="AS12625" s="61"/>
      <c r="AT12625" s="61"/>
      <c r="AU12625" s="61"/>
      <c r="AV12625" s="61"/>
      <c r="AW12625" s="61"/>
      <c r="AX12625" s="61"/>
      <c r="AY12625" s="61"/>
      <c r="AZ12625" s="61"/>
      <c r="BA12625" s="61"/>
    </row>
    <row r="12626" spans="39:53" x14ac:dyDescent="0.2">
      <c r="AM12626" s="61"/>
      <c r="AN12626" s="61"/>
      <c r="AO12626" s="171"/>
      <c r="AP12626" s="61"/>
      <c r="AQ12626" s="61"/>
      <c r="AR12626" s="61"/>
      <c r="AS12626" s="61"/>
      <c r="AT12626" s="61"/>
      <c r="AU12626" s="61"/>
      <c r="AV12626" s="61"/>
      <c r="AW12626" s="61"/>
      <c r="AX12626" s="61"/>
      <c r="AY12626" s="61"/>
      <c r="AZ12626" s="61"/>
      <c r="BA12626" s="61"/>
    </row>
    <row r="12627" spans="39:53" x14ac:dyDescent="0.2">
      <c r="AM12627" s="61"/>
      <c r="AN12627" s="61"/>
      <c r="AO12627" s="171"/>
      <c r="AP12627" s="61"/>
      <c r="AQ12627" s="61"/>
      <c r="AR12627" s="61"/>
      <c r="AS12627" s="61"/>
      <c r="AT12627" s="61"/>
      <c r="AU12627" s="61"/>
      <c r="AV12627" s="61"/>
      <c r="AW12627" s="61"/>
      <c r="AX12627" s="61"/>
      <c r="AY12627" s="61"/>
      <c r="AZ12627" s="61"/>
      <c r="BA12627" s="61"/>
    </row>
    <row r="12628" spans="39:53" x14ac:dyDescent="0.2">
      <c r="AM12628" s="61"/>
      <c r="AN12628" s="61"/>
      <c r="AO12628" s="171"/>
      <c r="AP12628" s="61"/>
      <c r="AQ12628" s="61"/>
      <c r="AR12628" s="61"/>
      <c r="AS12628" s="61"/>
      <c r="AT12628" s="61"/>
      <c r="AU12628" s="61"/>
      <c r="AV12628" s="61"/>
      <c r="AW12628" s="61"/>
      <c r="AX12628" s="61"/>
      <c r="AY12628" s="61"/>
      <c r="AZ12628" s="61"/>
      <c r="BA12628" s="61"/>
    </row>
    <row r="12629" spans="39:53" x14ac:dyDescent="0.2">
      <c r="AM12629" s="61"/>
      <c r="AN12629" s="61"/>
      <c r="AO12629" s="171"/>
      <c r="AP12629" s="61"/>
      <c r="AQ12629" s="61"/>
      <c r="AR12629" s="61"/>
      <c r="AS12629" s="61"/>
      <c r="AT12629" s="61"/>
      <c r="AU12629" s="61"/>
      <c r="AV12629" s="61"/>
      <c r="AW12629" s="61"/>
      <c r="AX12629" s="61"/>
      <c r="AY12629" s="61"/>
      <c r="AZ12629" s="61"/>
      <c r="BA12629" s="61"/>
    </row>
    <row r="12630" spans="39:53" x14ac:dyDescent="0.2">
      <c r="AM12630" s="61"/>
      <c r="AN12630" s="61"/>
      <c r="AO12630" s="171"/>
      <c r="AP12630" s="61"/>
      <c r="AQ12630" s="61"/>
      <c r="AR12630" s="61"/>
      <c r="AS12630" s="61"/>
      <c r="AT12630" s="61"/>
      <c r="AU12630" s="61"/>
      <c r="AV12630" s="61"/>
      <c r="AW12630" s="61"/>
      <c r="AX12630" s="61"/>
      <c r="AY12630" s="61"/>
      <c r="AZ12630" s="61"/>
      <c r="BA12630" s="61"/>
    </row>
    <row r="12631" spans="39:53" x14ac:dyDescent="0.2">
      <c r="AM12631" s="61"/>
      <c r="AN12631" s="61"/>
      <c r="AO12631" s="171"/>
      <c r="AP12631" s="61"/>
      <c r="AQ12631" s="61"/>
      <c r="AR12631" s="61"/>
      <c r="AS12631" s="61"/>
      <c r="AT12631" s="61"/>
      <c r="AU12631" s="61"/>
      <c r="AV12631" s="61"/>
      <c r="AW12631" s="61"/>
      <c r="AX12631" s="61"/>
      <c r="AY12631" s="61"/>
      <c r="AZ12631" s="61"/>
      <c r="BA12631" s="61"/>
    </row>
    <row r="12632" spans="39:53" x14ac:dyDescent="0.2">
      <c r="AM12632" s="61"/>
      <c r="AN12632" s="61"/>
      <c r="AO12632" s="171"/>
      <c r="AP12632" s="61"/>
      <c r="AQ12632" s="61"/>
      <c r="AR12632" s="61"/>
      <c r="AS12632" s="61"/>
      <c r="AT12632" s="61"/>
      <c r="AU12632" s="61"/>
      <c r="AV12632" s="61"/>
      <c r="AW12632" s="61"/>
      <c r="AX12632" s="61"/>
      <c r="AY12632" s="61"/>
      <c r="AZ12632" s="61"/>
      <c r="BA12632" s="61"/>
    </row>
    <row r="12633" spans="39:53" x14ac:dyDescent="0.2">
      <c r="AM12633" s="61"/>
      <c r="AN12633" s="61"/>
      <c r="AO12633" s="171"/>
      <c r="AP12633" s="61"/>
      <c r="AQ12633" s="61"/>
      <c r="AR12633" s="61"/>
      <c r="AS12633" s="61"/>
      <c r="AT12633" s="61"/>
      <c r="AU12633" s="61"/>
      <c r="AV12633" s="61"/>
      <c r="AW12633" s="61"/>
      <c r="AX12633" s="61"/>
      <c r="AY12633" s="61"/>
      <c r="AZ12633" s="61"/>
      <c r="BA12633" s="61"/>
    </row>
    <row r="12634" spans="39:53" x14ac:dyDescent="0.2">
      <c r="AM12634" s="61"/>
      <c r="AN12634" s="61"/>
      <c r="AO12634" s="171"/>
      <c r="AP12634" s="61"/>
      <c r="AQ12634" s="61"/>
      <c r="AR12634" s="61"/>
      <c r="AS12634" s="61"/>
      <c r="AT12634" s="61"/>
      <c r="AU12634" s="61"/>
      <c r="AV12634" s="61"/>
      <c r="AW12634" s="61"/>
      <c r="AX12634" s="61"/>
      <c r="AY12634" s="61"/>
      <c r="AZ12634" s="61"/>
      <c r="BA12634" s="61"/>
    </row>
    <row r="12635" spans="39:53" x14ac:dyDescent="0.2">
      <c r="AM12635" s="61"/>
      <c r="AN12635" s="61"/>
      <c r="AO12635" s="171"/>
      <c r="AP12635" s="61"/>
      <c r="AQ12635" s="61"/>
      <c r="AR12635" s="61"/>
      <c r="AS12635" s="61"/>
      <c r="AT12635" s="61"/>
      <c r="AU12635" s="61"/>
      <c r="AV12635" s="61"/>
      <c r="AW12635" s="61"/>
      <c r="AX12635" s="61"/>
      <c r="AY12635" s="61"/>
      <c r="AZ12635" s="61"/>
      <c r="BA12635" s="61"/>
    </row>
    <row r="12636" spans="39:53" x14ac:dyDescent="0.2">
      <c r="AM12636" s="61"/>
      <c r="AN12636" s="61"/>
      <c r="AO12636" s="171"/>
      <c r="AP12636" s="61"/>
      <c r="AQ12636" s="61"/>
      <c r="AR12636" s="61"/>
      <c r="AS12636" s="61"/>
      <c r="AT12636" s="61"/>
      <c r="AU12636" s="61"/>
      <c r="AV12636" s="61"/>
      <c r="AW12636" s="61"/>
      <c r="AX12636" s="61"/>
      <c r="AY12636" s="61"/>
      <c r="AZ12636" s="61"/>
      <c r="BA12636" s="61"/>
    </row>
    <row r="12637" spans="39:53" x14ac:dyDescent="0.2">
      <c r="AM12637" s="61"/>
      <c r="AN12637" s="61"/>
      <c r="AO12637" s="171"/>
      <c r="AP12637" s="61"/>
      <c r="AQ12637" s="61"/>
      <c r="AR12637" s="61"/>
      <c r="AS12637" s="61"/>
      <c r="AT12637" s="61"/>
      <c r="AU12637" s="61"/>
      <c r="AV12637" s="61"/>
      <c r="AW12637" s="61"/>
      <c r="AX12637" s="61"/>
      <c r="AY12637" s="61"/>
      <c r="AZ12637" s="61"/>
      <c r="BA12637" s="61"/>
    </row>
    <row r="12638" spans="39:53" x14ac:dyDescent="0.2">
      <c r="AM12638" s="61"/>
      <c r="AN12638" s="61"/>
      <c r="AO12638" s="171"/>
      <c r="AP12638" s="61"/>
      <c r="AQ12638" s="61"/>
      <c r="AR12638" s="61"/>
      <c r="AS12638" s="61"/>
      <c r="AT12638" s="61"/>
      <c r="AU12638" s="61"/>
      <c r="AV12638" s="61"/>
      <c r="AW12638" s="61"/>
      <c r="AX12638" s="61"/>
      <c r="AY12638" s="61"/>
      <c r="AZ12638" s="61"/>
      <c r="BA12638" s="61"/>
    </row>
    <row r="12639" spans="39:53" x14ac:dyDescent="0.2">
      <c r="AM12639" s="61"/>
      <c r="AN12639" s="61"/>
      <c r="AO12639" s="171"/>
      <c r="AP12639" s="61"/>
      <c r="AQ12639" s="61"/>
      <c r="AR12639" s="61"/>
      <c r="AS12639" s="61"/>
      <c r="AT12639" s="61"/>
      <c r="AU12639" s="61"/>
      <c r="AV12639" s="61"/>
      <c r="AW12639" s="61"/>
      <c r="AX12639" s="61"/>
      <c r="AY12639" s="61"/>
      <c r="AZ12639" s="61"/>
      <c r="BA12639" s="61"/>
    </row>
    <row r="12640" spans="39:53" x14ac:dyDescent="0.2">
      <c r="AM12640" s="61"/>
      <c r="AN12640" s="61"/>
      <c r="AO12640" s="171"/>
      <c r="AP12640" s="61"/>
      <c r="AQ12640" s="61"/>
      <c r="AR12640" s="61"/>
      <c r="AS12640" s="61"/>
      <c r="AT12640" s="61"/>
      <c r="AU12640" s="61"/>
      <c r="AV12640" s="61"/>
      <c r="AW12640" s="61"/>
      <c r="AX12640" s="61"/>
      <c r="AY12640" s="61"/>
      <c r="AZ12640" s="61"/>
      <c r="BA12640" s="61"/>
    </row>
    <row r="12641" spans="39:53" x14ac:dyDescent="0.2">
      <c r="AM12641" s="61"/>
      <c r="AN12641" s="61"/>
      <c r="AO12641" s="171"/>
      <c r="AP12641" s="61"/>
      <c r="AQ12641" s="61"/>
      <c r="AR12641" s="61"/>
      <c r="AS12641" s="61"/>
      <c r="AT12641" s="61"/>
      <c r="AU12641" s="61"/>
      <c r="AV12641" s="61"/>
      <c r="AW12641" s="61"/>
      <c r="AX12641" s="61"/>
      <c r="AY12641" s="61"/>
      <c r="AZ12641" s="61"/>
      <c r="BA12641" s="61"/>
    </row>
    <row r="12642" spans="39:53" x14ac:dyDescent="0.2">
      <c r="AM12642" s="61"/>
      <c r="AN12642" s="61"/>
      <c r="AO12642" s="171"/>
      <c r="AP12642" s="61"/>
      <c r="AQ12642" s="61"/>
      <c r="AR12642" s="61"/>
      <c r="AS12642" s="61"/>
      <c r="AT12642" s="61"/>
      <c r="AU12642" s="61"/>
      <c r="AV12642" s="61"/>
      <c r="AW12642" s="61"/>
      <c r="AX12642" s="61"/>
      <c r="AY12642" s="61"/>
      <c r="AZ12642" s="61"/>
      <c r="BA12642" s="61"/>
    </row>
    <row r="12643" spans="39:53" x14ac:dyDescent="0.2">
      <c r="AM12643" s="61"/>
      <c r="AN12643" s="61"/>
      <c r="AO12643" s="171"/>
      <c r="AP12643" s="61"/>
      <c r="AQ12643" s="61"/>
      <c r="AR12643" s="61"/>
      <c r="AS12643" s="61"/>
      <c r="AT12643" s="61"/>
      <c r="AU12643" s="61"/>
      <c r="AV12643" s="61"/>
      <c r="AW12643" s="61"/>
      <c r="AX12643" s="61"/>
      <c r="AY12643" s="61"/>
      <c r="AZ12643" s="61"/>
      <c r="BA12643" s="61"/>
    </row>
    <row r="12644" spans="39:53" x14ac:dyDescent="0.2">
      <c r="AM12644" s="61"/>
      <c r="AN12644" s="61"/>
      <c r="AO12644" s="171"/>
      <c r="AP12644" s="61"/>
      <c r="AQ12644" s="61"/>
      <c r="AR12644" s="61"/>
      <c r="AS12644" s="61"/>
      <c r="AT12644" s="61"/>
      <c r="AU12644" s="61"/>
      <c r="AV12644" s="61"/>
      <c r="AW12644" s="61"/>
      <c r="AX12644" s="61"/>
      <c r="AY12644" s="61"/>
      <c r="AZ12644" s="61"/>
      <c r="BA12644" s="61"/>
    </row>
    <row r="12645" spans="39:53" x14ac:dyDescent="0.2">
      <c r="AM12645" s="61"/>
      <c r="AN12645" s="61"/>
      <c r="AO12645" s="171"/>
      <c r="AP12645" s="61"/>
      <c r="AQ12645" s="61"/>
      <c r="AR12645" s="61"/>
      <c r="AS12645" s="61"/>
      <c r="AT12645" s="61"/>
      <c r="AU12645" s="61"/>
      <c r="AV12645" s="61"/>
      <c r="AW12645" s="61"/>
      <c r="AX12645" s="61"/>
      <c r="AY12645" s="61"/>
      <c r="AZ12645" s="61"/>
      <c r="BA12645" s="61"/>
    </row>
    <row r="12646" spans="39:53" x14ac:dyDescent="0.2">
      <c r="AM12646" s="61"/>
      <c r="AN12646" s="61"/>
      <c r="AO12646" s="171"/>
      <c r="AP12646" s="61"/>
      <c r="AQ12646" s="61"/>
      <c r="AR12646" s="61"/>
      <c r="AS12646" s="61"/>
      <c r="AT12646" s="61"/>
      <c r="AU12646" s="61"/>
      <c r="AV12646" s="61"/>
      <c r="AW12646" s="61"/>
      <c r="AX12646" s="61"/>
      <c r="AY12646" s="61"/>
      <c r="AZ12646" s="61"/>
      <c r="BA12646" s="61"/>
    </row>
    <row r="12647" spans="39:53" x14ac:dyDescent="0.2">
      <c r="AM12647" s="61"/>
      <c r="AN12647" s="61"/>
      <c r="AO12647" s="171"/>
      <c r="AP12647" s="61"/>
      <c r="AQ12647" s="61"/>
      <c r="AR12647" s="61"/>
      <c r="AS12647" s="61"/>
      <c r="AT12647" s="61"/>
      <c r="AU12647" s="61"/>
      <c r="AV12647" s="61"/>
      <c r="AW12647" s="61"/>
      <c r="AX12647" s="61"/>
      <c r="AY12647" s="61"/>
      <c r="AZ12647" s="61"/>
      <c r="BA12647" s="61"/>
    </row>
    <row r="12648" spans="39:53" x14ac:dyDescent="0.2">
      <c r="AM12648" s="61"/>
      <c r="AN12648" s="61"/>
      <c r="AO12648" s="171"/>
      <c r="AP12648" s="61"/>
      <c r="AQ12648" s="61"/>
      <c r="AR12648" s="61"/>
      <c r="AS12648" s="61"/>
      <c r="AT12648" s="61"/>
      <c r="AU12648" s="61"/>
      <c r="AV12648" s="61"/>
      <c r="AW12648" s="61"/>
      <c r="AX12648" s="61"/>
      <c r="AY12648" s="61"/>
      <c r="AZ12648" s="61"/>
      <c r="BA12648" s="61"/>
    </row>
    <row r="12649" spans="39:53" x14ac:dyDescent="0.2">
      <c r="AM12649" s="61"/>
      <c r="AN12649" s="61"/>
      <c r="AO12649" s="171"/>
      <c r="AP12649" s="61"/>
      <c r="AQ12649" s="61"/>
      <c r="AR12649" s="61"/>
      <c r="AS12649" s="61"/>
      <c r="AT12649" s="61"/>
      <c r="AU12649" s="61"/>
      <c r="AV12649" s="61"/>
      <c r="AW12649" s="61"/>
      <c r="AX12649" s="61"/>
      <c r="AY12649" s="61"/>
      <c r="AZ12649" s="61"/>
      <c r="BA12649" s="61"/>
    </row>
    <row r="12650" spans="39:53" x14ac:dyDescent="0.2">
      <c r="AM12650" s="61"/>
      <c r="AN12650" s="61"/>
      <c r="AO12650" s="171"/>
      <c r="AP12650" s="61"/>
      <c r="AQ12650" s="61"/>
      <c r="AR12650" s="61"/>
      <c r="AS12650" s="61"/>
      <c r="AT12650" s="61"/>
      <c r="AU12650" s="61"/>
      <c r="AV12650" s="61"/>
      <c r="AW12650" s="61"/>
      <c r="AX12650" s="61"/>
      <c r="AY12650" s="61"/>
      <c r="AZ12650" s="61"/>
      <c r="BA12650" s="61"/>
    </row>
    <row r="12651" spans="39:53" x14ac:dyDescent="0.2">
      <c r="AM12651" s="61"/>
      <c r="AN12651" s="61"/>
      <c r="AO12651" s="171"/>
      <c r="AP12651" s="61"/>
      <c r="AQ12651" s="61"/>
      <c r="AR12651" s="61"/>
      <c r="AS12651" s="61"/>
      <c r="AT12651" s="61"/>
      <c r="AU12651" s="61"/>
      <c r="AV12651" s="61"/>
      <c r="AW12651" s="61"/>
      <c r="AX12651" s="61"/>
      <c r="AY12651" s="61"/>
      <c r="AZ12651" s="61"/>
      <c r="BA12651" s="61"/>
    </row>
    <row r="12652" spans="39:53" x14ac:dyDescent="0.2">
      <c r="AM12652" s="61"/>
      <c r="AN12652" s="61"/>
      <c r="AO12652" s="171"/>
      <c r="AP12652" s="61"/>
      <c r="AQ12652" s="61"/>
      <c r="AR12652" s="61"/>
      <c r="AS12652" s="61"/>
      <c r="AT12652" s="61"/>
      <c r="AU12652" s="61"/>
      <c r="AV12652" s="61"/>
      <c r="AW12652" s="61"/>
      <c r="AX12652" s="61"/>
      <c r="AY12652" s="61"/>
      <c r="AZ12652" s="61"/>
      <c r="BA12652" s="61"/>
    </row>
    <row r="12653" spans="39:53" x14ac:dyDescent="0.2">
      <c r="AM12653" s="61"/>
      <c r="AN12653" s="61"/>
      <c r="AO12653" s="171"/>
      <c r="AP12653" s="61"/>
      <c r="AQ12653" s="61"/>
      <c r="AR12653" s="61"/>
      <c r="AS12653" s="61"/>
      <c r="AT12653" s="61"/>
      <c r="AU12653" s="61"/>
      <c r="AV12653" s="61"/>
      <c r="AW12653" s="61"/>
      <c r="AX12653" s="61"/>
      <c r="AY12653" s="61"/>
      <c r="AZ12653" s="61"/>
      <c r="BA12653" s="61"/>
    </row>
    <row r="12654" spans="39:53" x14ac:dyDescent="0.2">
      <c r="AM12654" s="61"/>
      <c r="AN12654" s="61"/>
      <c r="AO12654" s="171"/>
      <c r="AP12654" s="61"/>
      <c r="AQ12654" s="61"/>
      <c r="AR12654" s="61"/>
      <c r="AS12654" s="61"/>
      <c r="AT12654" s="61"/>
      <c r="AU12654" s="61"/>
      <c r="AV12654" s="61"/>
      <c r="AW12654" s="61"/>
      <c r="AX12654" s="61"/>
      <c r="AY12654" s="61"/>
      <c r="AZ12654" s="61"/>
      <c r="BA12654" s="61"/>
    </row>
    <row r="12655" spans="39:53" x14ac:dyDescent="0.2">
      <c r="AM12655" s="61"/>
      <c r="AN12655" s="61"/>
      <c r="AO12655" s="171"/>
      <c r="AP12655" s="61"/>
      <c r="AQ12655" s="61"/>
      <c r="AR12655" s="61"/>
      <c r="AS12655" s="61"/>
      <c r="AT12655" s="61"/>
      <c r="AU12655" s="61"/>
      <c r="AV12655" s="61"/>
      <c r="AW12655" s="61"/>
      <c r="AX12655" s="61"/>
      <c r="AY12655" s="61"/>
      <c r="AZ12655" s="61"/>
      <c r="BA12655" s="61"/>
    </row>
    <row r="12656" spans="39:53" x14ac:dyDescent="0.2">
      <c r="AM12656" s="61"/>
      <c r="AN12656" s="61"/>
      <c r="AO12656" s="171"/>
      <c r="AP12656" s="61"/>
      <c r="AQ12656" s="61"/>
      <c r="AR12656" s="61"/>
      <c r="AS12656" s="61"/>
      <c r="AT12656" s="61"/>
      <c r="AU12656" s="61"/>
      <c r="AV12656" s="61"/>
      <c r="AW12656" s="61"/>
      <c r="AX12656" s="61"/>
      <c r="AY12656" s="61"/>
      <c r="AZ12656" s="61"/>
      <c r="BA12656" s="61"/>
    </row>
    <row r="12657" spans="39:53" x14ac:dyDescent="0.2">
      <c r="AM12657" s="61"/>
      <c r="AN12657" s="61"/>
      <c r="AO12657" s="171"/>
      <c r="AP12657" s="61"/>
      <c r="AQ12657" s="61"/>
      <c r="AR12657" s="61"/>
      <c r="AS12657" s="61"/>
      <c r="AT12657" s="61"/>
      <c r="AU12657" s="61"/>
      <c r="AV12657" s="61"/>
      <c r="AW12657" s="61"/>
      <c r="AX12657" s="61"/>
      <c r="AY12657" s="61"/>
      <c r="AZ12657" s="61"/>
      <c r="BA12657" s="61"/>
    </row>
    <row r="12658" spans="39:53" x14ac:dyDescent="0.2">
      <c r="AM12658" s="61"/>
      <c r="AN12658" s="61"/>
      <c r="AO12658" s="171"/>
      <c r="AP12658" s="61"/>
      <c r="AQ12658" s="61"/>
      <c r="AR12658" s="61"/>
      <c r="AS12658" s="61"/>
      <c r="AT12658" s="61"/>
      <c r="AU12658" s="61"/>
      <c r="AV12658" s="61"/>
      <c r="AW12658" s="61"/>
      <c r="AX12658" s="61"/>
      <c r="AY12658" s="61"/>
      <c r="AZ12658" s="61"/>
      <c r="BA12658" s="61"/>
    </row>
    <row r="12659" spans="39:53" x14ac:dyDescent="0.2">
      <c r="AM12659" s="61"/>
      <c r="AN12659" s="61"/>
      <c r="AO12659" s="171"/>
      <c r="AP12659" s="61"/>
      <c r="AQ12659" s="61"/>
      <c r="AR12659" s="61"/>
      <c r="AS12659" s="61"/>
      <c r="AT12659" s="61"/>
      <c r="AU12659" s="61"/>
      <c r="AV12659" s="61"/>
      <c r="AW12659" s="61"/>
      <c r="AX12659" s="61"/>
      <c r="AY12659" s="61"/>
      <c r="AZ12659" s="61"/>
      <c r="BA12659" s="61"/>
    </row>
    <row r="12660" spans="39:53" x14ac:dyDescent="0.2">
      <c r="AM12660" s="61"/>
      <c r="AN12660" s="61"/>
      <c r="AO12660" s="171"/>
      <c r="AP12660" s="61"/>
      <c r="AQ12660" s="61"/>
      <c r="AR12660" s="61"/>
      <c r="AS12660" s="61"/>
      <c r="AT12660" s="61"/>
      <c r="AU12660" s="61"/>
      <c r="AV12660" s="61"/>
      <c r="AW12660" s="61"/>
      <c r="AX12660" s="61"/>
      <c r="AY12660" s="61"/>
      <c r="AZ12660" s="61"/>
      <c r="BA12660" s="61"/>
    </row>
    <row r="12661" spans="39:53" x14ac:dyDescent="0.2">
      <c r="AM12661" s="61"/>
      <c r="AN12661" s="61"/>
      <c r="AO12661" s="171"/>
      <c r="AP12661" s="61"/>
      <c r="AQ12661" s="61"/>
      <c r="AR12661" s="61"/>
      <c r="AS12661" s="61"/>
      <c r="AT12661" s="61"/>
      <c r="AU12661" s="61"/>
      <c r="AV12661" s="61"/>
      <c r="AW12661" s="61"/>
      <c r="AX12661" s="61"/>
      <c r="AY12661" s="61"/>
      <c r="AZ12661" s="61"/>
      <c r="BA12661" s="61"/>
    </row>
    <row r="12662" spans="39:53" x14ac:dyDescent="0.2">
      <c r="AM12662" s="61"/>
      <c r="AN12662" s="61"/>
      <c r="AO12662" s="171"/>
      <c r="AP12662" s="61"/>
      <c r="AQ12662" s="61"/>
      <c r="AR12662" s="61"/>
      <c r="AS12662" s="61"/>
      <c r="AT12662" s="61"/>
      <c r="AU12662" s="61"/>
      <c r="AV12662" s="61"/>
      <c r="AW12662" s="61"/>
      <c r="AX12662" s="61"/>
      <c r="AY12662" s="61"/>
      <c r="AZ12662" s="61"/>
      <c r="BA12662" s="61"/>
    </row>
    <row r="12663" spans="39:53" x14ac:dyDescent="0.2">
      <c r="AM12663" s="61"/>
      <c r="AN12663" s="61"/>
      <c r="AO12663" s="171"/>
      <c r="AP12663" s="61"/>
      <c r="AQ12663" s="61"/>
      <c r="AR12663" s="61"/>
      <c r="AS12663" s="61"/>
      <c r="AT12663" s="61"/>
      <c r="AU12663" s="61"/>
      <c r="AV12663" s="61"/>
      <c r="AW12663" s="61"/>
      <c r="AX12663" s="61"/>
      <c r="AY12663" s="61"/>
      <c r="AZ12663" s="61"/>
      <c r="BA12663" s="61"/>
    </row>
    <row r="12664" spans="39:53" x14ac:dyDescent="0.2">
      <c r="AM12664" s="61"/>
      <c r="AN12664" s="61"/>
      <c r="AO12664" s="171"/>
      <c r="AP12664" s="61"/>
      <c r="AQ12664" s="61"/>
      <c r="AR12664" s="61"/>
      <c r="AS12664" s="61"/>
      <c r="AT12664" s="61"/>
      <c r="AU12664" s="61"/>
      <c r="AV12664" s="61"/>
      <c r="AW12664" s="61"/>
      <c r="AX12664" s="61"/>
      <c r="AY12664" s="61"/>
      <c r="AZ12664" s="61"/>
      <c r="BA12664" s="61"/>
    </row>
    <row r="12665" spans="39:53" x14ac:dyDescent="0.2">
      <c r="AM12665" s="61"/>
      <c r="AN12665" s="61"/>
      <c r="AO12665" s="171"/>
      <c r="AP12665" s="61"/>
      <c r="AQ12665" s="61"/>
      <c r="AR12665" s="61"/>
      <c r="AS12665" s="61"/>
      <c r="AT12665" s="61"/>
      <c r="AU12665" s="61"/>
      <c r="AV12665" s="61"/>
      <c r="AW12665" s="61"/>
      <c r="AX12665" s="61"/>
      <c r="AY12665" s="61"/>
      <c r="AZ12665" s="61"/>
      <c r="BA12665" s="61"/>
    </row>
    <row r="12666" spans="39:53" x14ac:dyDescent="0.2">
      <c r="AM12666" s="61"/>
      <c r="AN12666" s="61"/>
      <c r="AO12666" s="171"/>
      <c r="AP12666" s="61"/>
      <c r="AQ12666" s="61"/>
      <c r="AR12666" s="61"/>
      <c r="AS12666" s="61"/>
      <c r="AT12666" s="61"/>
      <c r="AU12666" s="61"/>
      <c r="AV12666" s="61"/>
      <c r="AW12666" s="61"/>
      <c r="AX12666" s="61"/>
      <c r="AY12666" s="61"/>
      <c r="AZ12666" s="61"/>
      <c r="BA12666" s="61"/>
    </row>
    <row r="12667" spans="39:53" x14ac:dyDescent="0.2">
      <c r="AM12667" s="61"/>
      <c r="AN12667" s="61"/>
      <c r="AO12667" s="171"/>
      <c r="AP12667" s="61"/>
      <c r="AQ12667" s="61"/>
      <c r="AR12667" s="61"/>
      <c r="AS12667" s="61"/>
      <c r="AT12667" s="61"/>
      <c r="AU12667" s="61"/>
      <c r="AV12667" s="61"/>
      <c r="AW12667" s="61"/>
      <c r="AX12667" s="61"/>
      <c r="AY12667" s="61"/>
      <c r="AZ12667" s="61"/>
      <c r="BA12667" s="61"/>
    </row>
    <row r="12668" spans="39:53" x14ac:dyDescent="0.2">
      <c r="AM12668" s="61"/>
      <c r="AN12668" s="61"/>
      <c r="AO12668" s="171"/>
      <c r="AP12668" s="61"/>
      <c r="AQ12668" s="61"/>
      <c r="AR12668" s="61"/>
      <c r="AS12668" s="61"/>
      <c r="AT12668" s="61"/>
      <c r="AU12668" s="61"/>
      <c r="AV12668" s="61"/>
      <c r="AW12668" s="61"/>
      <c r="AX12668" s="61"/>
      <c r="AY12668" s="61"/>
      <c r="AZ12668" s="61"/>
      <c r="BA12668" s="61"/>
    </row>
    <row r="12669" spans="39:53" x14ac:dyDescent="0.2">
      <c r="AM12669" s="61"/>
      <c r="AN12669" s="61"/>
      <c r="AO12669" s="171"/>
      <c r="AP12669" s="61"/>
      <c r="AQ12669" s="61"/>
      <c r="AR12669" s="61"/>
      <c r="AS12669" s="61"/>
      <c r="AT12669" s="61"/>
      <c r="AU12669" s="61"/>
      <c r="AV12669" s="61"/>
      <c r="AW12669" s="61"/>
      <c r="AX12669" s="61"/>
      <c r="AY12669" s="61"/>
      <c r="AZ12669" s="61"/>
      <c r="BA12669" s="61"/>
    </row>
    <row r="12670" spans="39:53" x14ac:dyDescent="0.2">
      <c r="AM12670" s="61"/>
      <c r="AN12670" s="61"/>
      <c r="AO12670" s="171"/>
      <c r="AP12670" s="61"/>
      <c r="AQ12670" s="61"/>
      <c r="AR12670" s="61"/>
      <c r="AS12670" s="61"/>
      <c r="AT12670" s="61"/>
      <c r="AU12670" s="61"/>
      <c r="AV12670" s="61"/>
      <c r="AW12670" s="61"/>
      <c r="AX12670" s="61"/>
      <c r="AY12670" s="61"/>
      <c r="AZ12670" s="61"/>
      <c r="BA12670" s="61"/>
    </row>
    <row r="12671" spans="39:53" x14ac:dyDescent="0.2">
      <c r="AM12671" s="61"/>
      <c r="AN12671" s="61"/>
      <c r="AO12671" s="171"/>
      <c r="AP12671" s="61"/>
      <c r="AQ12671" s="61"/>
      <c r="AR12671" s="61"/>
      <c r="AS12671" s="61"/>
      <c r="AT12671" s="61"/>
      <c r="AU12671" s="61"/>
      <c r="AV12671" s="61"/>
      <c r="AW12671" s="61"/>
      <c r="AX12671" s="61"/>
      <c r="AY12671" s="61"/>
      <c r="AZ12671" s="61"/>
      <c r="BA12671" s="61"/>
    </row>
    <row r="12672" spans="39:53" x14ac:dyDescent="0.2">
      <c r="AM12672" s="61"/>
      <c r="AN12672" s="61"/>
      <c r="AO12672" s="171"/>
      <c r="AP12672" s="61"/>
      <c r="AQ12672" s="61"/>
      <c r="AR12672" s="61"/>
      <c r="AS12672" s="61"/>
      <c r="AT12672" s="61"/>
      <c r="AU12672" s="61"/>
      <c r="AV12672" s="61"/>
      <c r="AW12672" s="61"/>
      <c r="AX12672" s="61"/>
      <c r="AY12672" s="61"/>
      <c r="AZ12672" s="61"/>
      <c r="BA12672" s="61"/>
    </row>
    <row r="12673" spans="39:53" x14ac:dyDescent="0.2">
      <c r="AM12673" s="61"/>
      <c r="AN12673" s="61"/>
      <c r="AO12673" s="171"/>
      <c r="AP12673" s="61"/>
      <c r="AQ12673" s="61"/>
      <c r="AR12673" s="61"/>
      <c r="AS12673" s="61"/>
      <c r="AT12673" s="61"/>
      <c r="AU12673" s="61"/>
      <c r="AV12673" s="61"/>
      <c r="AW12673" s="61"/>
      <c r="AX12673" s="61"/>
      <c r="AY12673" s="61"/>
      <c r="AZ12673" s="61"/>
      <c r="BA12673" s="61"/>
    </row>
    <row r="12674" spans="39:53" x14ac:dyDescent="0.2">
      <c r="AM12674" s="61"/>
      <c r="AN12674" s="61"/>
      <c r="AO12674" s="171"/>
      <c r="AP12674" s="61"/>
      <c r="AQ12674" s="61"/>
      <c r="AR12674" s="61"/>
      <c r="AS12674" s="61"/>
      <c r="AT12674" s="61"/>
      <c r="AU12674" s="61"/>
      <c r="AV12674" s="61"/>
      <c r="AW12674" s="61"/>
      <c r="AX12674" s="61"/>
      <c r="AY12674" s="61"/>
      <c r="AZ12674" s="61"/>
      <c r="BA12674" s="61"/>
    </row>
    <row r="12675" spans="39:53" x14ac:dyDescent="0.2">
      <c r="AM12675" s="61"/>
      <c r="AN12675" s="61"/>
      <c r="AO12675" s="171"/>
      <c r="AP12675" s="61"/>
      <c r="AQ12675" s="61"/>
      <c r="AR12675" s="61"/>
      <c r="AS12675" s="61"/>
      <c r="AT12675" s="61"/>
      <c r="AU12675" s="61"/>
      <c r="AV12675" s="61"/>
      <c r="AW12675" s="61"/>
      <c r="AX12675" s="61"/>
      <c r="AY12675" s="61"/>
      <c r="AZ12675" s="61"/>
      <c r="BA12675" s="61"/>
    </row>
    <row r="12676" spans="39:53" x14ac:dyDescent="0.2">
      <c r="AM12676" s="61"/>
      <c r="AN12676" s="61"/>
      <c r="AO12676" s="171"/>
      <c r="AP12676" s="61"/>
      <c r="AQ12676" s="61"/>
      <c r="AR12676" s="61"/>
      <c r="AS12676" s="61"/>
      <c r="AT12676" s="61"/>
      <c r="AU12676" s="61"/>
      <c r="AV12676" s="61"/>
      <c r="AW12676" s="61"/>
      <c r="AX12676" s="61"/>
      <c r="AY12676" s="61"/>
      <c r="AZ12676" s="61"/>
      <c r="BA12676" s="61"/>
    </row>
    <row r="12677" spans="39:53" x14ac:dyDescent="0.2">
      <c r="AM12677" s="61"/>
      <c r="AN12677" s="61"/>
      <c r="AO12677" s="171"/>
      <c r="AP12677" s="61"/>
      <c r="AQ12677" s="61"/>
      <c r="AR12677" s="61"/>
      <c r="AS12677" s="61"/>
      <c r="AT12677" s="61"/>
      <c r="AU12677" s="61"/>
      <c r="AV12677" s="61"/>
      <c r="AW12677" s="61"/>
      <c r="AX12677" s="61"/>
      <c r="AY12677" s="61"/>
      <c r="AZ12677" s="61"/>
      <c r="BA12677" s="61"/>
    </row>
    <row r="12678" spans="39:53" x14ac:dyDescent="0.2">
      <c r="AM12678" s="61"/>
      <c r="AN12678" s="61"/>
      <c r="AO12678" s="171"/>
      <c r="AP12678" s="61"/>
      <c r="AQ12678" s="61"/>
      <c r="AR12678" s="61"/>
      <c r="AS12678" s="61"/>
      <c r="AT12678" s="61"/>
      <c r="AU12678" s="61"/>
      <c r="AV12678" s="61"/>
      <c r="AW12678" s="61"/>
      <c r="AX12678" s="61"/>
      <c r="AY12678" s="61"/>
      <c r="AZ12678" s="61"/>
      <c r="BA12678" s="61"/>
    </row>
    <row r="12679" spans="39:53" x14ac:dyDescent="0.2">
      <c r="AM12679" s="61"/>
      <c r="AN12679" s="61"/>
      <c r="AO12679" s="171"/>
      <c r="AP12679" s="61"/>
      <c r="AQ12679" s="61"/>
      <c r="AR12679" s="61"/>
      <c r="AS12679" s="61"/>
      <c r="AT12679" s="61"/>
      <c r="AU12679" s="61"/>
      <c r="AV12679" s="61"/>
      <c r="AW12679" s="61"/>
      <c r="AX12679" s="61"/>
      <c r="AY12679" s="61"/>
      <c r="AZ12679" s="61"/>
      <c r="BA12679" s="61"/>
    </row>
    <row r="12680" spans="39:53" x14ac:dyDescent="0.2">
      <c r="AM12680" s="61"/>
      <c r="AN12680" s="61"/>
      <c r="AO12680" s="171"/>
      <c r="AP12680" s="61"/>
      <c r="AQ12680" s="61"/>
      <c r="AR12680" s="61"/>
      <c r="AS12680" s="61"/>
      <c r="AT12680" s="61"/>
      <c r="AU12680" s="61"/>
      <c r="AV12680" s="61"/>
      <c r="AW12680" s="61"/>
      <c r="AX12680" s="61"/>
      <c r="AY12680" s="61"/>
      <c r="AZ12680" s="61"/>
      <c r="BA12680" s="61"/>
    </row>
    <row r="12681" spans="39:53" x14ac:dyDescent="0.2">
      <c r="AM12681" s="61"/>
      <c r="AN12681" s="61"/>
      <c r="AO12681" s="171"/>
      <c r="AP12681" s="61"/>
      <c r="AQ12681" s="61"/>
      <c r="AR12681" s="61"/>
      <c r="AS12681" s="61"/>
      <c r="AT12681" s="61"/>
      <c r="AU12681" s="61"/>
      <c r="AV12681" s="61"/>
      <c r="AW12681" s="61"/>
      <c r="AX12681" s="61"/>
      <c r="AY12681" s="61"/>
      <c r="AZ12681" s="61"/>
      <c r="BA12681" s="61"/>
    </row>
    <row r="12682" spans="39:53" x14ac:dyDescent="0.2">
      <c r="AM12682" s="61"/>
      <c r="AN12682" s="61"/>
      <c r="AO12682" s="171"/>
      <c r="AP12682" s="61"/>
      <c r="AQ12682" s="61"/>
      <c r="AR12682" s="61"/>
      <c r="AS12682" s="61"/>
      <c r="AT12682" s="61"/>
      <c r="AU12682" s="61"/>
      <c r="AV12682" s="61"/>
      <c r="AW12682" s="61"/>
      <c r="AX12682" s="61"/>
      <c r="AY12682" s="61"/>
      <c r="AZ12682" s="61"/>
      <c r="BA12682" s="61"/>
    </row>
    <row r="12683" spans="39:53" x14ac:dyDescent="0.2">
      <c r="AM12683" s="61"/>
      <c r="AN12683" s="61"/>
      <c r="AO12683" s="171"/>
      <c r="AP12683" s="61"/>
      <c r="AQ12683" s="61"/>
      <c r="AR12683" s="61"/>
      <c r="AS12683" s="61"/>
      <c r="AT12683" s="61"/>
      <c r="AU12683" s="61"/>
      <c r="AV12683" s="61"/>
      <c r="AW12683" s="61"/>
      <c r="AX12683" s="61"/>
      <c r="AY12683" s="61"/>
      <c r="AZ12683" s="61"/>
      <c r="BA12683" s="61"/>
    </row>
    <row r="12684" spans="39:53" x14ac:dyDescent="0.2">
      <c r="AM12684" s="61"/>
      <c r="AN12684" s="61"/>
      <c r="AO12684" s="171"/>
      <c r="AP12684" s="61"/>
      <c r="AQ12684" s="61"/>
      <c r="AR12684" s="61"/>
      <c r="AS12684" s="61"/>
      <c r="AT12684" s="61"/>
      <c r="AU12684" s="61"/>
      <c r="AV12684" s="61"/>
      <c r="AW12684" s="61"/>
      <c r="AX12684" s="61"/>
      <c r="AY12684" s="61"/>
      <c r="AZ12684" s="61"/>
      <c r="BA12684" s="61"/>
    </row>
    <row r="12685" spans="39:53" x14ac:dyDescent="0.2">
      <c r="AM12685" s="61"/>
      <c r="AN12685" s="61"/>
      <c r="AO12685" s="171"/>
      <c r="AP12685" s="61"/>
      <c r="AQ12685" s="61"/>
      <c r="AR12685" s="61"/>
      <c r="AS12685" s="61"/>
      <c r="AT12685" s="61"/>
      <c r="AU12685" s="61"/>
      <c r="AV12685" s="61"/>
      <c r="AW12685" s="61"/>
      <c r="AX12685" s="61"/>
      <c r="AY12685" s="61"/>
      <c r="AZ12685" s="61"/>
      <c r="BA12685" s="61"/>
    </row>
    <row r="12686" spans="39:53" x14ac:dyDescent="0.2">
      <c r="AM12686" s="61"/>
      <c r="AN12686" s="61"/>
      <c r="AO12686" s="171"/>
      <c r="AP12686" s="61"/>
      <c r="AQ12686" s="61"/>
      <c r="AR12686" s="61"/>
      <c r="AS12686" s="61"/>
      <c r="AT12686" s="61"/>
      <c r="AU12686" s="61"/>
      <c r="AV12686" s="61"/>
      <c r="AW12686" s="61"/>
      <c r="AX12686" s="61"/>
      <c r="AY12686" s="61"/>
      <c r="AZ12686" s="61"/>
      <c r="BA12686" s="61"/>
    </row>
    <row r="12687" spans="39:53" x14ac:dyDescent="0.2">
      <c r="AM12687" s="61"/>
      <c r="AN12687" s="61"/>
      <c r="AO12687" s="171"/>
      <c r="AP12687" s="61"/>
      <c r="AQ12687" s="61"/>
      <c r="AR12687" s="61"/>
      <c r="AS12687" s="61"/>
      <c r="AT12687" s="61"/>
      <c r="AU12687" s="61"/>
      <c r="AV12687" s="61"/>
      <c r="AW12687" s="61"/>
      <c r="AX12687" s="61"/>
      <c r="AY12687" s="61"/>
      <c r="AZ12687" s="61"/>
      <c r="BA12687" s="61"/>
    </row>
    <row r="12688" spans="39:53" x14ac:dyDescent="0.2">
      <c r="AM12688" s="61"/>
      <c r="AN12688" s="61"/>
      <c r="AO12688" s="171"/>
      <c r="AP12688" s="61"/>
      <c r="AQ12688" s="61"/>
      <c r="AR12688" s="61"/>
      <c r="AS12688" s="61"/>
      <c r="AT12688" s="61"/>
      <c r="AU12688" s="61"/>
      <c r="AV12688" s="61"/>
      <c r="AW12688" s="61"/>
      <c r="AX12688" s="61"/>
      <c r="AY12688" s="61"/>
      <c r="AZ12688" s="61"/>
      <c r="BA12688" s="61"/>
    </row>
    <row r="12689" spans="39:53" x14ac:dyDescent="0.2">
      <c r="AM12689" s="61"/>
      <c r="AN12689" s="61"/>
      <c r="AO12689" s="171"/>
      <c r="AP12689" s="61"/>
      <c r="AQ12689" s="61"/>
      <c r="AR12689" s="61"/>
      <c r="AS12689" s="61"/>
      <c r="AT12689" s="61"/>
      <c r="AU12689" s="61"/>
      <c r="AV12689" s="61"/>
      <c r="AW12689" s="61"/>
      <c r="AX12689" s="61"/>
      <c r="AY12689" s="61"/>
      <c r="AZ12689" s="61"/>
      <c r="BA12689" s="61"/>
    </row>
    <row r="12690" spans="39:53" x14ac:dyDescent="0.2">
      <c r="AM12690" s="61"/>
      <c r="AN12690" s="61"/>
      <c r="AO12690" s="171"/>
      <c r="AP12690" s="61"/>
      <c r="AQ12690" s="61"/>
      <c r="AR12690" s="61"/>
      <c r="AS12690" s="61"/>
      <c r="AT12690" s="61"/>
      <c r="AU12690" s="61"/>
      <c r="AV12690" s="61"/>
      <c r="AW12690" s="61"/>
      <c r="AX12690" s="61"/>
      <c r="AY12690" s="61"/>
      <c r="AZ12690" s="61"/>
      <c r="BA12690" s="61"/>
    </row>
    <row r="12691" spans="39:53" x14ac:dyDescent="0.2">
      <c r="AM12691" s="61"/>
      <c r="AN12691" s="61"/>
      <c r="AO12691" s="171"/>
      <c r="AP12691" s="61"/>
      <c r="AQ12691" s="61"/>
      <c r="AR12691" s="61"/>
      <c r="AS12691" s="61"/>
      <c r="AT12691" s="61"/>
      <c r="AU12691" s="61"/>
      <c r="AV12691" s="61"/>
      <c r="AW12691" s="61"/>
      <c r="AX12691" s="61"/>
      <c r="AY12691" s="61"/>
      <c r="AZ12691" s="61"/>
      <c r="BA12691" s="61"/>
    </row>
    <row r="12692" spans="39:53" x14ac:dyDescent="0.2">
      <c r="AM12692" s="61"/>
      <c r="AN12692" s="61"/>
      <c r="AO12692" s="171"/>
      <c r="AP12692" s="61"/>
      <c r="AQ12692" s="61"/>
      <c r="AR12692" s="61"/>
      <c r="AS12692" s="61"/>
      <c r="AT12692" s="61"/>
      <c r="AU12692" s="61"/>
      <c r="AV12692" s="61"/>
      <c r="AW12692" s="61"/>
      <c r="AX12692" s="61"/>
      <c r="AY12692" s="61"/>
      <c r="AZ12692" s="61"/>
      <c r="BA12692" s="61"/>
    </row>
    <row r="12693" spans="39:53" x14ac:dyDescent="0.2">
      <c r="AM12693" s="61"/>
      <c r="AN12693" s="61"/>
      <c r="AO12693" s="171"/>
      <c r="AP12693" s="61"/>
      <c r="AQ12693" s="61"/>
      <c r="AR12693" s="61"/>
      <c r="AS12693" s="61"/>
      <c r="AT12693" s="61"/>
      <c r="AU12693" s="61"/>
      <c r="AV12693" s="61"/>
      <c r="AW12693" s="61"/>
      <c r="AX12693" s="61"/>
      <c r="AY12693" s="61"/>
      <c r="AZ12693" s="61"/>
      <c r="BA12693" s="61"/>
    </row>
    <row r="12694" spans="39:53" x14ac:dyDescent="0.2">
      <c r="AM12694" s="61"/>
      <c r="AN12694" s="61"/>
      <c r="AO12694" s="171"/>
      <c r="AP12694" s="61"/>
      <c r="AQ12694" s="61"/>
      <c r="AR12694" s="61"/>
      <c r="AS12694" s="61"/>
      <c r="AT12694" s="61"/>
      <c r="AU12694" s="61"/>
      <c r="AV12694" s="61"/>
      <c r="AW12694" s="61"/>
      <c r="AX12694" s="61"/>
      <c r="AY12694" s="61"/>
      <c r="AZ12694" s="61"/>
      <c r="BA12694" s="61"/>
    </row>
    <row r="12695" spans="39:53" x14ac:dyDescent="0.2">
      <c r="AM12695" s="61"/>
      <c r="AN12695" s="61"/>
      <c r="AO12695" s="171"/>
      <c r="AP12695" s="61"/>
      <c r="AQ12695" s="61"/>
      <c r="AR12695" s="61"/>
      <c r="AS12695" s="61"/>
      <c r="AT12695" s="61"/>
      <c r="AU12695" s="61"/>
      <c r="AV12695" s="61"/>
      <c r="AW12695" s="61"/>
      <c r="AX12695" s="61"/>
      <c r="AY12695" s="61"/>
      <c r="AZ12695" s="61"/>
      <c r="BA12695" s="61"/>
    </row>
    <row r="12696" spans="39:53" x14ac:dyDescent="0.2">
      <c r="AM12696" s="61"/>
      <c r="AN12696" s="61"/>
      <c r="AO12696" s="171"/>
      <c r="AP12696" s="61"/>
      <c r="AQ12696" s="61"/>
      <c r="AR12696" s="61"/>
      <c r="AS12696" s="61"/>
      <c r="AT12696" s="61"/>
      <c r="AU12696" s="61"/>
      <c r="AV12696" s="61"/>
      <c r="AW12696" s="61"/>
      <c r="AX12696" s="61"/>
      <c r="AY12696" s="61"/>
      <c r="AZ12696" s="61"/>
      <c r="BA12696" s="61"/>
    </row>
    <row r="12697" spans="39:53" x14ac:dyDescent="0.2">
      <c r="AM12697" s="61"/>
      <c r="AN12697" s="61"/>
      <c r="AO12697" s="171"/>
      <c r="AP12697" s="61"/>
      <c r="AQ12697" s="61"/>
      <c r="AR12697" s="61"/>
      <c r="AS12697" s="61"/>
      <c r="AT12697" s="61"/>
      <c r="AU12697" s="61"/>
      <c r="AV12697" s="61"/>
      <c r="AW12697" s="61"/>
      <c r="AX12697" s="61"/>
      <c r="AY12697" s="61"/>
      <c r="AZ12697" s="61"/>
      <c r="BA12697" s="61"/>
    </row>
    <row r="12698" spans="39:53" x14ac:dyDescent="0.2">
      <c r="AM12698" s="61"/>
      <c r="AN12698" s="61"/>
      <c r="AO12698" s="171"/>
      <c r="AP12698" s="61"/>
      <c r="AQ12698" s="61"/>
      <c r="AR12698" s="61"/>
      <c r="AS12698" s="61"/>
      <c r="AT12698" s="61"/>
      <c r="AU12698" s="61"/>
      <c r="AV12698" s="61"/>
      <c r="AW12698" s="61"/>
      <c r="AX12698" s="61"/>
      <c r="AY12698" s="61"/>
      <c r="AZ12698" s="61"/>
      <c r="BA12698" s="61"/>
    </row>
    <row r="12699" spans="39:53" x14ac:dyDescent="0.2">
      <c r="AM12699" s="61"/>
      <c r="AN12699" s="61"/>
      <c r="AO12699" s="171"/>
      <c r="AP12699" s="61"/>
      <c r="AQ12699" s="61"/>
      <c r="AR12699" s="61"/>
      <c r="AS12699" s="61"/>
      <c r="AT12699" s="61"/>
      <c r="AU12699" s="61"/>
      <c r="AV12699" s="61"/>
      <c r="AW12699" s="61"/>
      <c r="AX12699" s="61"/>
      <c r="AY12699" s="61"/>
      <c r="AZ12699" s="61"/>
      <c r="BA12699" s="61"/>
    </row>
    <row r="12700" spans="39:53" x14ac:dyDescent="0.2">
      <c r="AM12700" s="61"/>
      <c r="AN12700" s="61"/>
      <c r="AO12700" s="171"/>
      <c r="AP12700" s="61"/>
      <c r="AQ12700" s="61"/>
      <c r="AR12700" s="61"/>
      <c r="AS12700" s="61"/>
      <c r="AT12700" s="61"/>
      <c r="AU12700" s="61"/>
      <c r="AV12700" s="61"/>
      <c r="AW12700" s="61"/>
      <c r="AX12700" s="61"/>
      <c r="AY12700" s="61"/>
      <c r="AZ12700" s="61"/>
      <c r="BA12700" s="61"/>
    </row>
    <row r="12701" spans="39:53" x14ac:dyDescent="0.2">
      <c r="AM12701" s="61"/>
      <c r="AN12701" s="61"/>
      <c r="AO12701" s="171"/>
      <c r="AP12701" s="61"/>
      <c r="AQ12701" s="61"/>
      <c r="AR12701" s="61"/>
      <c r="AS12701" s="61"/>
      <c r="AT12701" s="61"/>
      <c r="AU12701" s="61"/>
      <c r="AV12701" s="61"/>
      <c r="AW12701" s="61"/>
      <c r="AX12701" s="61"/>
      <c r="AY12701" s="61"/>
      <c r="AZ12701" s="61"/>
      <c r="BA12701" s="61"/>
    </row>
    <row r="12702" spans="39:53" x14ac:dyDescent="0.2">
      <c r="AM12702" s="61"/>
      <c r="AN12702" s="61"/>
      <c r="AO12702" s="171"/>
      <c r="AP12702" s="61"/>
      <c r="AQ12702" s="61"/>
      <c r="AR12702" s="61"/>
      <c r="AS12702" s="61"/>
      <c r="AT12702" s="61"/>
      <c r="AU12702" s="61"/>
      <c r="AV12702" s="61"/>
      <c r="AW12702" s="61"/>
      <c r="AX12702" s="61"/>
      <c r="AY12702" s="61"/>
      <c r="AZ12702" s="61"/>
      <c r="BA12702" s="61"/>
    </row>
    <row r="12703" spans="39:53" x14ac:dyDescent="0.2">
      <c r="AM12703" s="61"/>
      <c r="AN12703" s="61"/>
      <c r="AO12703" s="171"/>
      <c r="AP12703" s="61"/>
      <c r="AQ12703" s="61"/>
      <c r="AR12703" s="61"/>
      <c r="AS12703" s="61"/>
      <c r="AT12703" s="61"/>
      <c r="AU12703" s="61"/>
      <c r="AV12703" s="61"/>
      <c r="AW12703" s="61"/>
      <c r="AX12703" s="61"/>
      <c r="AY12703" s="61"/>
      <c r="AZ12703" s="61"/>
      <c r="BA12703" s="61"/>
    </row>
    <row r="12704" spans="39:53" x14ac:dyDescent="0.2">
      <c r="AM12704" s="61"/>
      <c r="AN12704" s="61"/>
      <c r="AO12704" s="171"/>
      <c r="AP12704" s="61"/>
      <c r="AQ12704" s="61"/>
      <c r="AR12704" s="61"/>
      <c r="AS12704" s="61"/>
      <c r="AT12704" s="61"/>
      <c r="AU12704" s="61"/>
      <c r="AV12704" s="61"/>
      <c r="AW12704" s="61"/>
      <c r="AX12704" s="61"/>
      <c r="AY12704" s="61"/>
      <c r="AZ12704" s="61"/>
      <c r="BA12704" s="61"/>
    </row>
    <row r="12705" spans="39:53" x14ac:dyDescent="0.2">
      <c r="AM12705" s="61"/>
      <c r="AN12705" s="61"/>
      <c r="AO12705" s="171"/>
      <c r="AP12705" s="61"/>
      <c r="AQ12705" s="61"/>
      <c r="AR12705" s="61"/>
      <c r="AS12705" s="61"/>
      <c r="AT12705" s="61"/>
      <c r="AU12705" s="61"/>
      <c r="AV12705" s="61"/>
      <c r="AW12705" s="61"/>
      <c r="AX12705" s="61"/>
      <c r="AY12705" s="61"/>
      <c r="AZ12705" s="61"/>
      <c r="BA12705" s="61"/>
    </row>
    <row r="12706" spans="39:53" x14ac:dyDescent="0.2">
      <c r="AM12706" s="61"/>
      <c r="AN12706" s="61"/>
      <c r="AO12706" s="171"/>
      <c r="AP12706" s="61"/>
      <c r="AQ12706" s="61"/>
      <c r="AR12706" s="61"/>
      <c r="AS12706" s="61"/>
      <c r="AT12706" s="61"/>
      <c r="AU12706" s="61"/>
      <c r="AV12706" s="61"/>
      <c r="AW12706" s="61"/>
      <c r="AX12706" s="61"/>
      <c r="AY12706" s="61"/>
      <c r="AZ12706" s="61"/>
      <c r="BA12706" s="61"/>
    </row>
    <row r="12707" spans="39:53" x14ac:dyDescent="0.2">
      <c r="AM12707" s="61"/>
      <c r="AN12707" s="61"/>
      <c r="AO12707" s="171"/>
      <c r="AP12707" s="61"/>
      <c r="AQ12707" s="61"/>
      <c r="AR12707" s="61"/>
      <c r="AS12707" s="61"/>
      <c r="AT12707" s="61"/>
      <c r="AU12707" s="61"/>
      <c r="AV12707" s="61"/>
      <c r="AW12707" s="61"/>
      <c r="AX12707" s="61"/>
      <c r="AY12707" s="61"/>
      <c r="AZ12707" s="61"/>
      <c r="BA12707" s="61"/>
    </row>
    <row r="12708" spans="39:53" x14ac:dyDescent="0.2">
      <c r="AM12708" s="61"/>
      <c r="AN12708" s="61"/>
      <c r="AO12708" s="171"/>
      <c r="AP12708" s="61"/>
      <c r="AQ12708" s="61"/>
      <c r="AR12708" s="61"/>
      <c r="AS12708" s="61"/>
      <c r="AT12708" s="61"/>
      <c r="AU12708" s="61"/>
      <c r="AV12708" s="61"/>
      <c r="AW12708" s="61"/>
      <c r="AX12708" s="61"/>
      <c r="AY12708" s="61"/>
      <c r="AZ12708" s="61"/>
      <c r="BA12708" s="61"/>
    </row>
    <row r="12709" spans="39:53" x14ac:dyDescent="0.2">
      <c r="AM12709" s="61"/>
      <c r="AN12709" s="61"/>
      <c r="AO12709" s="171"/>
      <c r="AP12709" s="61"/>
      <c r="AQ12709" s="61"/>
      <c r="AR12709" s="61"/>
      <c r="AS12709" s="61"/>
      <c r="AT12709" s="61"/>
      <c r="AU12709" s="61"/>
      <c r="AV12709" s="61"/>
      <c r="AW12709" s="61"/>
      <c r="AX12709" s="61"/>
      <c r="AY12709" s="61"/>
      <c r="AZ12709" s="61"/>
      <c r="BA12709" s="61"/>
    </row>
    <row r="12710" spans="39:53" x14ac:dyDescent="0.2">
      <c r="AM12710" s="61"/>
      <c r="AN12710" s="61"/>
      <c r="AO12710" s="171"/>
      <c r="AP12710" s="61"/>
      <c r="AQ12710" s="61"/>
      <c r="AR12710" s="61"/>
      <c r="AS12710" s="61"/>
      <c r="AT12710" s="61"/>
      <c r="AU12710" s="61"/>
      <c r="AV12710" s="61"/>
      <c r="AW12710" s="61"/>
      <c r="AX12710" s="61"/>
      <c r="AY12710" s="61"/>
      <c r="AZ12710" s="61"/>
      <c r="BA12710" s="61"/>
    </row>
    <row r="12711" spans="39:53" x14ac:dyDescent="0.2">
      <c r="AM12711" s="61"/>
      <c r="AN12711" s="61"/>
      <c r="AO12711" s="171"/>
      <c r="AP12711" s="61"/>
      <c r="AQ12711" s="61"/>
      <c r="AR12711" s="61"/>
      <c r="AS12711" s="61"/>
      <c r="AT12711" s="61"/>
      <c r="AU12711" s="61"/>
      <c r="AV12711" s="61"/>
      <c r="AW12711" s="61"/>
      <c r="AX12711" s="61"/>
      <c r="AY12711" s="61"/>
      <c r="AZ12711" s="61"/>
      <c r="BA12711" s="61"/>
    </row>
    <row r="12712" spans="39:53" x14ac:dyDescent="0.2">
      <c r="AM12712" s="61"/>
      <c r="AN12712" s="61"/>
      <c r="AO12712" s="171"/>
      <c r="AP12712" s="61"/>
      <c r="AQ12712" s="61"/>
      <c r="AR12712" s="61"/>
      <c r="AS12712" s="61"/>
      <c r="AT12712" s="61"/>
      <c r="AU12712" s="61"/>
      <c r="AV12712" s="61"/>
      <c r="AW12712" s="61"/>
      <c r="AX12712" s="61"/>
      <c r="AY12712" s="61"/>
      <c r="AZ12712" s="61"/>
      <c r="BA12712" s="61"/>
    </row>
    <row r="12713" spans="39:53" x14ac:dyDescent="0.2">
      <c r="AM12713" s="61"/>
      <c r="AN12713" s="61"/>
      <c r="AO12713" s="171"/>
      <c r="AP12713" s="61"/>
      <c r="AQ12713" s="61"/>
      <c r="AR12713" s="61"/>
      <c r="AS12713" s="61"/>
      <c r="AT12713" s="61"/>
      <c r="AU12713" s="61"/>
      <c r="AV12713" s="61"/>
      <c r="AW12713" s="61"/>
      <c r="AX12713" s="61"/>
      <c r="AY12713" s="61"/>
      <c r="AZ12713" s="61"/>
      <c r="BA12713" s="61"/>
    </row>
    <row r="12714" spans="39:53" x14ac:dyDescent="0.2">
      <c r="AM12714" s="61"/>
      <c r="AN12714" s="61"/>
      <c r="AO12714" s="171"/>
      <c r="AP12714" s="61"/>
      <c r="AQ12714" s="61"/>
      <c r="AR12714" s="61"/>
      <c r="AS12714" s="61"/>
      <c r="AT12714" s="61"/>
      <c r="AU12714" s="61"/>
      <c r="AV12714" s="61"/>
      <c r="AW12714" s="61"/>
      <c r="AX12714" s="61"/>
      <c r="AY12714" s="61"/>
      <c r="AZ12714" s="61"/>
      <c r="BA12714" s="61"/>
    </row>
    <row r="12715" spans="39:53" x14ac:dyDescent="0.2">
      <c r="AM12715" s="61"/>
      <c r="AN12715" s="61"/>
      <c r="AO12715" s="171"/>
      <c r="AP12715" s="61"/>
      <c r="AQ12715" s="61"/>
      <c r="AR12715" s="61"/>
      <c r="AS12715" s="61"/>
      <c r="AT12715" s="61"/>
      <c r="AU12715" s="61"/>
      <c r="AV12715" s="61"/>
      <c r="AW12715" s="61"/>
      <c r="AX12715" s="61"/>
      <c r="AY12715" s="61"/>
      <c r="AZ12715" s="61"/>
      <c r="BA12715" s="61"/>
    </row>
    <row r="12716" spans="39:53" x14ac:dyDescent="0.2">
      <c r="AM12716" s="61"/>
      <c r="AN12716" s="61"/>
      <c r="AO12716" s="171"/>
      <c r="AP12716" s="61"/>
      <c r="AQ12716" s="61"/>
      <c r="AR12716" s="61"/>
      <c r="AS12716" s="61"/>
      <c r="AT12716" s="61"/>
      <c r="AU12716" s="61"/>
      <c r="AV12716" s="61"/>
      <c r="AW12716" s="61"/>
      <c r="AX12716" s="61"/>
      <c r="AY12716" s="61"/>
      <c r="AZ12716" s="61"/>
      <c r="BA12716" s="61"/>
    </row>
    <row r="12717" spans="39:53" x14ac:dyDescent="0.2">
      <c r="AM12717" s="61"/>
      <c r="AN12717" s="61"/>
      <c r="AO12717" s="171"/>
      <c r="AP12717" s="61"/>
      <c r="AQ12717" s="61"/>
      <c r="AR12717" s="61"/>
      <c r="AS12717" s="61"/>
      <c r="AT12717" s="61"/>
      <c r="AU12717" s="61"/>
      <c r="AV12717" s="61"/>
      <c r="AW12717" s="61"/>
      <c r="AX12717" s="61"/>
      <c r="AY12717" s="61"/>
      <c r="AZ12717" s="61"/>
      <c r="BA12717" s="61"/>
    </row>
    <row r="12718" spans="39:53" x14ac:dyDescent="0.2">
      <c r="AM12718" s="61"/>
      <c r="AN12718" s="61"/>
      <c r="AO12718" s="171"/>
      <c r="AP12718" s="61"/>
      <c r="AQ12718" s="61"/>
      <c r="AR12718" s="61"/>
      <c r="AS12718" s="61"/>
      <c r="AT12718" s="61"/>
      <c r="AU12718" s="61"/>
      <c r="AV12718" s="61"/>
      <c r="AW12718" s="61"/>
      <c r="AX12718" s="61"/>
      <c r="AY12718" s="61"/>
      <c r="AZ12718" s="61"/>
      <c r="BA12718" s="61"/>
    </row>
    <row r="12719" spans="39:53" x14ac:dyDescent="0.2">
      <c r="AM12719" s="61"/>
      <c r="AN12719" s="61"/>
      <c r="AO12719" s="171"/>
      <c r="AP12719" s="61"/>
      <c r="AQ12719" s="61"/>
      <c r="AR12719" s="61"/>
      <c r="AS12719" s="61"/>
      <c r="AT12719" s="61"/>
      <c r="AU12719" s="61"/>
      <c r="AV12719" s="61"/>
      <c r="AW12719" s="61"/>
      <c r="AX12719" s="61"/>
      <c r="AY12719" s="61"/>
      <c r="AZ12719" s="61"/>
      <c r="BA12719" s="61"/>
    </row>
    <row r="12720" spans="39:53" x14ac:dyDescent="0.2">
      <c r="AM12720" s="61"/>
      <c r="AN12720" s="61"/>
      <c r="AO12720" s="171"/>
      <c r="AP12720" s="61"/>
      <c r="AQ12720" s="61"/>
      <c r="AR12720" s="61"/>
      <c r="AS12720" s="61"/>
      <c r="AT12720" s="61"/>
      <c r="AU12720" s="61"/>
      <c r="AV12720" s="61"/>
      <c r="AW12720" s="61"/>
      <c r="AX12720" s="61"/>
      <c r="AY12720" s="61"/>
      <c r="AZ12720" s="61"/>
      <c r="BA12720" s="61"/>
    </row>
    <row r="12721" spans="39:53" x14ac:dyDescent="0.2">
      <c r="AM12721" s="61"/>
      <c r="AN12721" s="61"/>
      <c r="AO12721" s="171"/>
      <c r="AP12721" s="61"/>
      <c r="AQ12721" s="61"/>
      <c r="AR12721" s="61"/>
      <c r="AS12721" s="61"/>
      <c r="AT12721" s="61"/>
      <c r="AU12721" s="61"/>
      <c r="AV12721" s="61"/>
      <c r="AW12721" s="61"/>
      <c r="AX12721" s="61"/>
      <c r="AY12721" s="61"/>
      <c r="AZ12721" s="61"/>
      <c r="BA12721" s="61"/>
    </row>
    <row r="12722" spans="39:53" x14ac:dyDescent="0.2">
      <c r="AM12722" s="61"/>
      <c r="AN12722" s="61"/>
      <c r="AO12722" s="171"/>
      <c r="AP12722" s="61"/>
      <c r="AQ12722" s="61"/>
      <c r="AR12722" s="61"/>
      <c r="AS12722" s="61"/>
      <c r="AT12722" s="61"/>
      <c r="AU12722" s="61"/>
      <c r="AV12722" s="61"/>
      <c r="AW12722" s="61"/>
      <c r="AX12722" s="61"/>
      <c r="AY12722" s="61"/>
      <c r="AZ12722" s="61"/>
      <c r="BA12722" s="61"/>
    </row>
    <row r="12723" spans="39:53" x14ac:dyDescent="0.2">
      <c r="AM12723" s="61"/>
      <c r="AN12723" s="61"/>
      <c r="AO12723" s="171"/>
      <c r="AP12723" s="61"/>
      <c r="AQ12723" s="61"/>
      <c r="AR12723" s="61"/>
      <c r="AS12723" s="61"/>
      <c r="AT12723" s="61"/>
      <c r="AU12723" s="61"/>
      <c r="AV12723" s="61"/>
      <c r="AW12723" s="61"/>
      <c r="AX12723" s="61"/>
      <c r="AY12723" s="61"/>
      <c r="AZ12723" s="61"/>
      <c r="BA12723" s="61"/>
    </row>
    <row r="12724" spans="39:53" x14ac:dyDescent="0.2">
      <c r="AM12724" s="61"/>
      <c r="AN12724" s="61"/>
      <c r="AO12724" s="171"/>
      <c r="AP12724" s="61"/>
      <c r="AQ12724" s="61"/>
      <c r="AR12724" s="61"/>
      <c r="AS12724" s="61"/>
      <c r="AT12724" s="61"/>
      <c r="AU12724" s="61"/>
      <c r="AV12724" s="61"/>
      <c r="AW12724" s="61"/>
      <c r="AX12724" s="61"/>
      <c r="AY12724" s="61"/>
      <c r="AZ12724" s="61"/>
      <c r="BA12724" s="61"/>
    </row>
    <row r="12725" spans="39:53" x14ac:dyDescent="0.2">
      <c r="AM12725" s="61"/>
      <c r="AN12725" s="61"/>
      <c r="AO12725" s="171"/>
      <c r="AP12725" s="61"/>
      <c r="AQ12725" s="61"/>
      <c r="AR12725" s="61"/>
      <c r="AS12725" s="61"/>
      <c r="AT12725" s="61"/>
      <c r="AU12725" s="61"/>
      <c r="AV12725" s="61"/>
      <c r="AW12725" s="61"/>
      <c r="AX12725" s="61"/>
      <c r="AY12725" s="61"/>
      <c r="AZ12725" s="61"/>
      <c r="BA12725" s="61"/>
    </row>
    <row r="12726" spans="39:53" x14ac:dyDescent="0.2">
      <c r="AM12726" s="61"/>
      <c r="AN12726" s="61"/>
      <c r="AO12726" s="171"/>
      <c r="AP12726" s="61"/>
      <c r="AQ12726" s="61"/>
      <c r="AR12726" s="61"/>
      <c r="AS12726" s="61"/>
      <c r="AT12726" s="61"/>
      <c r="AU12726" s="61"/>
      <c r="AV12726" s="61"/>
      <c r="AW12726" s="61"/>
      <c r="AX12726" s="61"/>
      <c r="AY12726" s="61"/>
      <c r="AZ12726" s="61"/>
      <c r="BA12726" s="61"/>
    </row>
    <row r="12727" spans="39:53" x14ac:dyDescent="0.2">
      <c r="AM12727" s="61"/>
      <c r="AN12727" s="61"/>
      <c r="AO12727" s="171"/>
      <c r="AP12727" s="61"/>
      <c r="AQ12727" s="61"/>
      <c r="AR12727" s="61"/>
      <c r="AS12727" s="61"/>
      <c r="AT12727" s="61"/>
      <c r="AU12727" s="61"/>
      <c r="AV12727" s="61"/>
      <c r="AW12727" s="61"/>
      <c r="AX12727" s="61"/>
      <c r="AY12727" s="61"/>
      <c r="AZ12727" s="61"/>
      <c r="BA12727" s="61"/>
    </row>
    <row r="12728" spans="39:53" x14ac:dyDescent="0.2">
      <c r="AM12728" s="61"/>
      <c r="AN12728" s="61"/>
      <c r="AO12728" s="171"/>
      <c r="AP12728" s="61"/>
      <c r="AQ12728" s="61"/>
      <c r="AR12728" s="61"/>
      <c r="AS12728" s="61"/>
      <c r="AT12728" s="61"/>
      <c r="AU12728" s="61"/>
      <c r="AV12728" s="61"/>
      <c r="AW12728" s="61"/>
      <c r="AX12728" s="61"/>
      <c r="AY12728" s="61"/>
      <c r="AZ12728" s="61"/>
      <c r="BA12728" s="61"/>
    </row>
    <row r="12729" spans="39:53" x14ac:dyDescent="0.2">
      <c r="AM12729" s="61"/>
      <c r="AN12729" s="61"/>
      <c r="AO12729" s="171"/>
      <c r="AP12729" s="61"/>
      <c r="AQ12729" s="61"/>
      <c r="AR12729" s="61"/>
      <c r="AS12729" s="61"/>
      <c r="AT12729" s="61"/>
      <c r="AU12729" s="61"/>
      <c r="AV12729" s="61"/>
      <c r="AW12729" s="61"/>
      <c r="AX12729" s="61"/>
      <c r="AY12729" s="61"/>
      <c r="AZ12729" s="61"/>
      <c r="BA12729" s="61"/>
    </row>
    <row r="12730" spans="39:53" x14ac:dyDescent="0.2">
      <c r="AM12730" s="61"/>
      <c r="AN12730" s="61"/>
      <c r="AO12730" s="171"/>
      <c r="AP12730" s="61"/>
      <c r="AQ12730" s="61"/>
      <c r="AR12730" s="61"/>
      <c r="AS12730" s="61"/>
      <c r="AT12730" s="61"/>
      <c r="AU12730" s="61"/>
      <c r="AV12730" s="61"/>
      <c r="AW12730" s="61"/>
      <c r="AX12730" s="61"/>
      <c r="AY12730" s="61"/>
      <c r="AZ12730" s="61"/>
      <c r="BA12730" s="61"/>
    </row>
    <row r="12731" spans="39:53" x14ac:dyDescent="0.2">
      <c r="AM12731" s="61"/>
      <c r="AN12731" s="61"/>
      <c r="AO12731" s="171"/>
      <c r="AP12731" s="61"/>
      <c r="AQ12731" s="61"/>
      <c r="AR12731" s="61"/>
      <c r="AS12731" s="61"/>
      <c r="AT12731" s="61"/>
      <c r="AU12731" s="61"/>
      <c r="AV12731" s="61"/>
      <c r="AW12731" s="61"/>
      <c r="AX12731" s="61"/>
      <c r="AY12731" s="61"/>
      <c r="AZ12731" s="61"/>
      <c r="BA12731" s="61"/>
    </row>
    <row r="12732" spans="39:53" x14ac:dyDescent="0.2">
      <c r="AM12732" s="61"/>
      <c r="AN12732" s="61"/>
      <c r="AO12732" s="171"/>
      <c r="AP12732" s="61"/>
      <c r="AQ12732" s="61"/>
      <c r="AR12732" s="61"/>
      <c r="AS12732" s="61"/>
      <c r="AT12732" s="61"/>
      <c r="AU12732" s="61"/>
      <c r="AV12732" s="61"/>
      <c r="AW12732" s="61"/>
      <c r="AX12732" s="61"/>
      <c r="AY12732" s="61"/>
      <c r="AZ12732" s="61"/>
      <c r="BA12732" s="61"/>
    </row>
    <row r="12733" spans="39:53" x14ac:dyDescent="0.2">
      <c r="AM12733" s="61"/>
      <c r="AN12733" s="61"/>
      <c r="AO12733" s="171"/>
      <c r="AP12733" s="61"/>
      <c r="AQ12733" s="61"/>
      <c r="AR12733" s="61"/>
      <c r="AS12733" s="61"/>
      <c r="AT12733" s="61"/>
      <c r="AU12733" s="61"/>
      <c r="AV12733" s="61"/>
      <c r="AW12733" s="61"/>
      <c r="AX12733" s="61"/>
      <c r="AY12733" s="61"/>
      <c r="AZ12733" s="61"/>
      <c r="BA12733" s="61"/>
    </row>
    <row r="12734" spans="39:53" x14ac:dyDescent="0.2">
      <c r="AM12734" s="61"/>
      <c r="AN12734" s="61"/>
      <c r="AO12734" s="171"/>
      <c r="AP12734" s="61"/>
      <c r="AQ12734" s="61"/>
      <c r="AR12734" s="61"/>
      <c r="AS12734" s="61"/>
      <c r="AT12734" s="61"/>
      <c r="AU12734" s="61"/>
      <c r="AV12734" s="61"/>
      <c r="AW12734" s="61"/>
      <c r="AX12734" s="61"/>
      <c r="AY12734" s="61"/>
      <c r="AZ12734" s="61"/>
      <c r="BA12734" s="61"/>
    </row>
    <row r="12735" spans="39:53" x14ac:dyDescent="0.2">
      <c r="AM12735" s="61"/>
      <c r="AN12735" s="61"/>
      <c r="AO12735" s="171"/>
      <c r="AP12735" s="61"/>
      <c r="AQ12735" s="61"/>
      <c r="AR12735" s="61"/>
      <c r="AS12735" s="61"/>
      <c r="AT12735" s="61"/>
      <c r="AU12735" s="61"/>
      <c r="AV12735" s="61"/>
      <c r="AW12735" s="61"/>
      <c r="AX12735" s="61"/>
      <c r="AY12735" s="61"/>
      <c r="AZ12735" s="61"/>
      <c r="BA12735" s="61"/>
    </row>
    <row r="12736" spans="39:53" x14ac:dyDescent="0.2">
      <c r="AM12736" s="61"/>
      <c r="AN12736" s="61"/>
      <c r="AO12736" s="171"/>
      <c r="AP12736" s="61"/>
      <c r="AQ12736" s="61"/>
      <c r="AR12736" s="61"/>
      <c r="AS12736" s="61"/>
      <c r="AT12736" s="61"/>
      <c r="AU12736" s="61"/>
      <c r="AV12736" s="61"/>
      <c r="AW12736" s="61"/>
      <c r="AX12736" s="61"/>
      <c r="AY12736" s="61"/>
      <c r="AZ12736" s="61"/>
      <c r="BA12736" s="61"/>
    </row>
    <row r="12737" spans="39:53" x14ac:dyDescent="0.2">
      <c r="AM12737" s="61"/>
      <c r="AN12737" s="61"/>
      <c r="AO12737" s="171"/>
      <c r="AP12737" s="61"/>
      <c r="AQ12737" s="61"/>
      <c r="AR12737" s="61"/>
      <c r="AS12737" s="61"/>
      <c r="AT12737" s="61"/>
      <c r="AU12737" s="61"/>
      <c r="AV12737" s="61"/>
      <c r="AW12737" s="61"/>
      <c r="AX12737" s="61"/>
      <c r="AY12737" s="61"/>
      <c r="AZ12737" s="61"/>
      <c r="BA12737" s="61"/>
    </row>
    <row r="12738" spans="39:53" x14ac:dyDescent="0.2">
      <c r="AM12738" s="61"/>
      <c r="AN12738" s="61"/>
      <c r="AO12738" s="171"/>
      <c r="AP12738" s="61"/>
      <c r="AQ12738" s="61"/>
      <c r="AR12738" s="61"/>
      <c r="AS12738" s="61"/>
      <c r="AT12738" s="61"/>
      <c r="AU12738" s="61"/>
      <c r="AV12738" s="61"/>
      <c r="AW12738" s="61"/>
      <c r="AX12738" s="61"/>
      <c r="AY12738" s="61"/>
      <c r="AZ12738" s="61"/>
      <c r="BA12738" s="61"/>
    </row>
    <row r="12739" spans="39:53" x14ac:dyDescent="0.2">
      <c r="AM12739" s="61"/>
      <c r="AN12739" s="61"/>
      <c r="AO12739" s="171"/>
      <c r="AP12739" s="61"/>
      <c r="AQ12739" s="61"/>
      <c r="AR12739" s="61"/>
      <c r="AS12739" s="61"/>
      <c r="AT12739" s="61"/>
      <c r="AU12739" s="61"/>
      <c r="AV12739" s="61"/>
      <c r="AW12739" s="61"/>
      <c r="AX12739" s="61"/>
      <c r="AY12739" s="61"/>
      <c r="AZ12739" s="61"/>
      <c r="BA12739" s="61"/>
    </row>
    <row r="12740" spans="39:53" x14ac:dyDescent="0.2">
      <c r="AM12740" s="61"/>
      <c r="AN12740" s="61"/>
      <c r="AO12740" s="171"/>
      <c r="AP12740" s="61"/>
      <c r="AQ12740" s="61"/>
      <c r="AR12740" s="61"/>
      <c r="AS12740" s="61"/>
      <c r="AT12740" s="61"/>
      <c r="AU12740" s="61"/>
      <c r="AV12740" s="61"/>
      <c r="AW12740" s="61"/>
      <c r="AX12740" s="61"/>
      <c r="AY12740" s="61"/>
      <c r="AZ12740" s="61"/>
      <c r="BA12740" s="61"/>
    </row>
    <row r="12741" spans="39:53" x14ac:dyDescent="0.2">
      <c r="AM12741" s="61"/>
      <c r="AN12741" s="61"/>
      <c r="AO12741" s="171"/>
      <c r="AP12741" s="61"/>
      <c r="AQ12741" s="61"/>
      <c r="AR12741" s="61"/>
      <c r="AS12741" s="61"/>
      <c r="AT12741" s="61"/>
      <c r="AU12741" s="61"/>
      <c r="AV12741" s="61"/>
      <c r="AW12741" s="61"/>
      <c r="AX12741" s="61"/>
      <c r="AY12741" s="61"/>
      <c r="AZ12741" s="61"/>
      <c r="BA12741" s="61"/>
    </row>
    <row r="12742" spans="39:53" x14ac:dyDescent="0.2">
      <c r="AM12742" s="61"/>
      <c r="AN12742" s="61"/>
      <c r="AO12742" s="171"/>
      <c r="AP12742" s="61"/>
      <c r="AQ12742" s="61"/>
      <c r="AR12742" s="61"/>
      <c r="AS12742" s="61"/>
      <c r="AT12742" s="61"/>
      <c r="AU12742" s="61"/>
      <c r="AV12742" s="61"/>
      <c r="AW12742" s="61"/>
      <c r="AX12742" s="61"/>
      <c r="AY12742" s="61"/>
      <c r="AZ12742" s="61"/>
      <c r="BA12742" s="61"/>
    </row>
    <row r="12743" spans="39:53" x14ac:dyDescent="0.2">
      <c r="AM12743" s="61"/>
      <c r="AN12743" s="61"/>
      <c r="AO12743" s="171"/>
      <c r="AP12743" s="61"/>
      <c r="AQ12743" s="61"/>
      <c r="AR12743" s="61"/>
      <c r="AS12743" s="61"/>
      <c r="AT12743" s="61"/>
      <c r="AU12743" s="61"/>
      <c r="AV12743" s="61"/>
      <c r="AW12743" s="61"/>
      <c r="AX12743" s="61"/>
      <c r="AY12743" s="61"/>
      <c r="AZ12743" s="61"/>
      <c r="BA12743" s="61"/>
    </row>
    <row r="12744" spans="39:53" x14ac:dyDescent="0.2">
      <c r="AM12744" s="61"/>
      <c r="AN12744" s="61"/>
      <c r="AO12744" s="171"/>
      <c r="AP12744" s="61"/>
      <c r="AQ12744" s="61"/>
      <c r="AR12744" s="61"/>
      <c r="AS12744" s="61"/>
      <c r="AT12744" s="61"/>
      <c r="AU12744" s="61"/>
      <c r="AV12744" s="61"/>
      <c r="AW12744" s="61"/>
      <c r="AX12744" s="61"/>
      <c r="AY12744" s="61"/>
      <c r="AZ12744" s="61"/>
      <c r="BA12744" s="61"/>
    </row>
    <row r="12745" spans="39:53" x14ac:dyDescent="0.2">
      <c r="AM12745" s="61"/>
      <c r="AN12745" s="61"/>
      <c r="AO12745" s="171"/>
      <c r="AP12745" s="61"/>
      <c r="AQ12745" s="61"/>
      <c r="AR12745" s="61"/>
      <c r="AS12745" s="61"/>
      <c r="AT12745" s="61"/>
      <c r="AU12745" s="61"/>
      <c r="AV12745" s="61"/>
      <c r="AW12745" s="61"/>
      <c r="AX12745" s="61"/>
      <c r="AY12745" s="61"/>
      <c r="AZ12745" s="61"/>
      <c r="BA12745" s="61"/>
    </row>
    <row r="12746" spans="39:53" x14ac:dyDescent="0.2">
      <c r="AM12746" s="61"/>
      <c r="AN12746" s="61"/>
      <c r="AO12746" s="171"/>
      <c r="AP12746" s="61"/>
      <c r="AQ12746" s="61"/>
      <c r="AR12746" s="61"/>
      <c r="AS12746" s="61"/>
      <c r="AT12746" s="61"/>
      <c r="AU12746" s="61"/>
      <c r="AV12746" s="61"/>
      <c r="AW12746" s="61"/>
      <c r="AX12746" s="61"/>
      <c r="AY12746" s="61"/>
      <c r="AZ12746" s="61"/>
      <c r="BA12746" s="61"/>
    </row>
    <row r="12747" spans="39:53" x14ac:dyDescent="0.2">
      <c r="AM12747" s="61"/>
      <c r="AN12747" s="61"/>
      <c r="AO12747" s="171"/>
      <c r="AP12747" s="61"/>
      <c r="AQ12747" s="61"/>
      <c r="AR12747" s="61"/>
      <c r="AS12747" s="61"/>
      <c r="AT12747" s="61"/>
      <c r="AU12747" s="61"/>
      <c r="AV12747" s="61"/>
      <c r="AW12747" s="61"/>
      <c r="AX12747" s="61"/>
      <c r="AY12747" s="61"/>
      <c r="AZ12747" s="61"/>
      <c r="BA12747" s="61"/>
    </row>
    <row r="12748" spans="39:53" x14ac:dyDescent="0.2">
      <c r="AM12748" s="61"/>
      <c r="AN12748" s="61"/>
      <c r="AO12748" s="171"/>
      <c r="AP12748" s="61"/>
      <c r="AQ12748" s="61"/>
      <c r="AR12748" s="61"/>
      <c r="AS12748" s="61"/>
      <c r="AT12748" s="61"/>
      <c r="AU12748" s="61"/>
      <c r="AV12748" s="61"/>
      <c r="AW12748" s="61"/>
      <c r="AX12748" s="61"/>
      <c r="AY12748" s="61"/>
      <c r="AZ12748" s="61"/>
      <c r="BA12748" s="61"/>
    </row>
    <row r="12749" spans="39:53" x14ac:dyDescent="0.2">
      <c r="AM12749" s="61"/>
      <c r="AN12749" s="61"/>
      <c r="AO12749" s="171"/>
      <c r="AP12749" s="61"/>
      <c r="AQ12749" s="61"/>
      <c r="AR12749" s="61"/>
      <c r="AS12749" s="61"/>
      <c r="AT12749" s="61"/>
      <c r="AU12749" s="61"/>
      <c r="AV12749" s="61"/>
      <c r="AW12749" s="61"/>
      <c r="AX12749" s="61"/>
      <c r="AY12749" s="61"/>
      <c r="AZ12749" s="61"/>
      <c r="BA12749" s="61"/>
    </row>
    <row r="12750" spans="39:53" x14ac:dyDescent="0.2">
      <c r="AM12750" s="61"/>
      <c r="AN12750" s="61"/>
      <c r="AO12750" s="171"/>
      <c r="AP12750" s="61"/>
      <c r="AQ12750" s="61"/>
      <c r="AR12750" s="61"/>
      <c r="AS12750" s="61"/>
      <c r="AT12750" s="61"/>
      <c r="AU12750" s="61"/>
      <c r="AV12750" s="61"/>
      <c r="AW12750" s="61"/>
      <c r="AX12750" s="61"/>
      <c r="AY12750" s="61"/>
      <c r="AZ12750" s="61"/>
      <c r="BA12750" s="61"/>
    </row>
    <row r="12751" spans="39:53" x14ac:dyDescent="0.2">
      <c r="AM12751" s="61"/>
      <c r="AN12751" s="61"/>
      <c r="AO12751" s="171"/>
      <c r="AP12751" s="61"/>
      <c r="AQ12751" s="61"/>
      <c r="AR12751" s="61"/>
      <c r="AS12751" s="61"/>
      <c r="AT12751" s="61"/>
      <c r="AU12751" s="61"/>
      <c r="AV12751" s="61"/>
      <c r="AW12751" s="61"/>
      <c r="AX12751" s="61"/>
      <c r="AY12751" s="61"/>
      <c r="AZ12751" s="61"/>
      <c r="BA12751" s="61"/>
    </row>
    <row r="12752" spans="39:53" x14ac:dyDescent="0.2">
      <c r="AM12752" s="61"/>
      <c r="AN12752" s="61"/>
      <c r="AO12752" s="171"/>
      <c r="AP12752" s="61"/>
      <c r="AQ12752" s="61"/>
      <c r="AR12752" s="61"/>
      <c r="AS12752" s="61"/>
      <c r="AT12752" s="61"/>
      <c r="AU12752" s="61"/>
      <c r="AV12752" s="61"/>
      <c r="AW12752" s="61"/>
      <c r="AX12752" s="61"/>
      <c r="AY12752" s="61"/>
      <c r="AZ12752" s="61"/>
      <c r="BA12752" s="61"/>
    </row>
    <row r="12753" spans="39:53" x14ac:dyDescent="0.2">
      <c r="AM12753" s="61"/>
      <c r="AN12753" s="61"/>
      <c r="AO12753" s="171"/>
      <c r="AP12753" s="61"/>
      <c r="AQ12753" s="61"/>
      <c r="AR12753" s="61"/>
      <c r="AS12753" s="61"/>
      <c r="AT12753" s="61"/>
      <c r="AU12753" s="61"/>
      <c r="AV12753" s="61"/>
      <c r="AW12753" s="61"/>
      <c r="AX12753" s="61"/>
      <c r="AY12753" s="61"/>
      <c r="AZ12753" s="61"/>
      <c r="BA12753" s="61"/>
    </row>
    <row r="12754" spans="39:53" x14ac:dyDescent="0.2">
      <c r="AM12754" s="61"/>
      <c r="AN12754" s="61"/>
      <c r="AO12754" s="171"/>
      <c r="AP12754" s="61"/>
      <c r="AQ12754" s="61"/>
      <c r="AR12754" s="61"/>
      <c r="AS12754" s="61"/>
      <c r="AT12754" s="61"/>
      <c r="AU12754" s="61"/>
      <c r="AV12754" s="61"/>
      <c r="AW12754" s="61"/>
      <c r="AX12754" s="61"/>
      <c r="AY12754" s="61"/>
      <c r="AZ12754" s="61"/>
      <c r="BA12754" s="61"/>
    </row>
    <row r="12755" spans="39:53" x14ac:dyDescent="0.2">
      <c r="AM12755" s="61"/>
      <c r="AN12755" s="61"/>
      <c r="AO12755" s="171"/>
      <c r="AP12755" s="61"/>
      <c r="AQ12755" s="61"/>
      <c r="AR12755" s="61"/>
      <c r="AS12755" s="61"/>
      <c r="AT12755" s="61"/>
      <c r="AU12755" s="61"/>
      <c r="AV12755" s="61"/>
      <c r="AW12755" s="61"/>
      <c r="AX12755" s="61"/>
      <c r="AY12755" s="61"/>
      <c r="AZ12755" s="61"/>
      <c r="BA12755" s="61"/>
    </row>
    <row r="12756" spans="39:53" x14ac:dyDescent="0.2">
      <c r="AM12756" s="61"/>
      <c r="AN12756" s="61"/>
      <c r="AO12756" s="171"/>
      <c r="AP12756" s="61"/>
      <c r="AQ12756" s="61"/>
      <c r="AR12756" s="61"/>
      <c r="AS12756" s="61"/>
      <c r="AT12756" s="61"/>
      <c r="AU12756" s="61"/>
      <c r="AV12756" s="61"/>
      <c r="AW12756" s="61"/>
      <c r="AX12756" s="61"/>
      <c r="AY12756" s="61"/>
      <c r="AZ12756" s="61"/>
      <c r="BA12756" s="61"/>
    </row>
    <row r="12757" spans="39:53" x14ac:dyDescent="0.2">
      <c r="AM12757" s="61"/>
      <c r="AN12757" s="61"/>
      <c r="AO12757" s="171"/>
      <c r="AP12757" s="61"/>
      <c r="AQ12757" s="61"/>
      <c r="AR12757" s="61"/>
      <c r="AS12757" s="61"/>
      <c r="AT12757" s="61"/>
      <c r="AU12757" s="61"/>
      <c r="AV12757" s="61"/>
      <c r="AW12757" s="61"/>
      <c r="AX12757" s="61"/>
      <c r="AY12757" s="61"/>
      <c r="AZ12757" s="61"/>
      <c r="BA12757" s="61"/>
    </row>
    <row r="12758" spans="39:53" x14ac:dyDescent="0.2">
      <c r="AM12758" s="61"/>
      <c r="AN12758" s="61"/>
      <c r="AO12758" s="171"/>
      <c r="AP12758" s="61"/>
      <c r="AQ12758" s="61"/>
      <c r="AR12758" s="61"/>
      <c r="AS12758" s="61"/>
      <c r="AT12758" s="61"/>
      <c r="AU12758" s="61"/>
      <c r="AV12758" s="61"/>
      <c r="AW12758" s="61"/>
      <c r="AX12758" s="61"/>
      <c r="AY12758" s="61"/>
      <c r="AZ12758" s="61"/>
      <c r="BA12758" s="61"/>
    </row>
    <row r="12759" spans="39:53" x14ac:dyDescent="0.2">
      <c r="AM12759" s="61"/>
      <c r="AN12759" s="61"/>
      <c r="AO12759" s="171"/>
      <c r="AP12759" s="61"/>
      <c r="AQ12759" s="61"/>
      <c r="AR12759" s="61"/>
      <c r="AS12759" s="61"/>
      <c r="AT12759" s="61"/>
      <c r="AU12759" s="61"/>
      <c r="AV12759" s="61"/>
      <c r="AW12759" s="61"/>
      <c r="AX12759" s="61"/>
      <c r="AY12759" s="61"/>
      <c r="AZ12759" s="61"/>
      <c r="BA12759" s="61"/>
    </row>
    <row r="12760" spans="39:53" x14ac:dyDescent="0.2">
      <c r="AM12760" s="61"/>
      <c r="AN12760" s="61"/>
      <c r="AO12760" s="171"/>
      <c r="AP12760" s="61"/>
      <c r="AQ12760" s="61"/>
      <c r="AR12760" s="61"/>
      <c r="AS12760" s="61"/>
      <c r="AT12760" s="61"/>
      <c r="AU12760" s="61"/>
      <c r="AV12760" s="61"/>
      <c r="AW12760" s="61"/>
      <c r="AX12760" s="61"/>
      <c r="AY12760" s="61"/>
      <c r="AZ12760" s="61"/>
      <c r="BA12760" s="61"/>
    </row>
    <row r="12761" spans="39:53" x14ac:dyDescent="0.2">
      <c r="AM12761" s="61"/>
      <c r="AN12761" s="61"/>
      <c r="AO12761" s="171"/>
      <c r="AP12761" s="61"/>
      <c r="AQ12761" s="61"/>
      <c r="AR12761" s="61"/>
      <c r="AS12761" s="61"/>
      <c r="AT12761" s="61"/>
      <c r="AU12761" s="61"/>
      <c r="AV12761" s="61"/>
      <c r="AW12761" s="61"/>
      <c r="AX12761" s="61"/>
      <c r="AY12761" s="61"/>
      <c r="AZ12761" s="61"/>
      <c r="BA12761" s="61"/>
    </row>
    <row r="12762" spans="39:53" x14ac:dyDescent="0.2">
      <c r="AM12762" s="61"/>
      <c r="AN12762" s="61"/>
      <c r="AO12762" s="171"/>
      <c r="AP12762" s="61"/>
      <c r="AQ12762" s="61"/>
      <c r="AR12762" s="61"/>
      <c r="AS12762" s="61"/>
      <c r="AT12762" s="61"/>
      <c r="AU12762" s="61"/>
      <c r="AV12762" s="61"/>
      <c r="AW12762" s="61"/>
      <c r="AX12762" s="61"/>
      <c r="AY12762" s="61"/>
      <c r="AZ12762" s="61"/>
      <c r="BA12762" s="61"/>
    </row>
    <row r="12763" spans="39:53" x14ac:dyDescent="0.2">
      <c r="AM12763" s="61"/>
      <c r="AN12763" s="61"/>
      <c r="AO12763" s="171"/>
      <c r="AP12763" s="61"/>
      <c r="AQ12763" s="61"/>
      <c r="AR12763" s="61"/>
      <c r="AS12763" s="61"/>
      <c r="AT12763" s="61"/>
      <c r="AU12763" s="61"/>
      <c r="AV12763" s="61"/>
      <c r="AW12763" s="61"/>
      <c r="AX12763" s="61"/>
      <c r="AY12763" s="61"/>
      <c r="AZ12763" s="61"/>
      <c r="BA12763" s="61"/>
    </row>
    <row r="12764" spans="39:53" x14ac:dyDescent="0.2">
      <c r="AM12764" s="61"/>
      <c r="AN12764" s="61"/>
      <c r="AO12764" s="171"/>
      <c r="AP12764" s="61"/>
      <c r="AQ12764" s="61"/>
      <c r="AR12764" s="61"/>
      <c r="AS12764" s="61"/>
      <c r="AT12764" s="61"/>
      <c r="AU12764" s="61"/>
      <c r="AV12764" s="61"/>
      <c r="AW12764" s="61"/>
      <c r="AX12764" s="61"/>
      <c r="AY12764" s="61"/>
      <c r="AZ12764" s="61"/>
      <c r="BA12764" s="61"/>
    </row>
    <row r="12765" spans="39:53" x14ac:dyDescent="0.2">
      <c r="AM12765" s="61"/>
      <c r="AN12765" s="61"/>
      <c r="AO12765" s="171"/>
      <c r="AP12765" s="61"/>
      <c r="AQ12765" s="61"/>
      <c r="AR12765" s="61"/>
      <c r="AS12765" s="61"/>
      <c r="AT12765" s="61"/>
      <c r="AU12765" s="61"/>
      <c r="AV12765" s="61"/>
      <c r="AW12765" s="61"/>
      <c r="AX12765" s="61"/>
      <c r="AY12765" s="61"/>
      <c r="AZ12765" s="61"/>
      <c r="BA12765" s="61"/>
    </row>
    <row r="12766" spans="39:53" x14ac:dyDescent="0.2">
      <c r="AM12766" s="61"/>
      <c r="AN12766" s="61"/>
      <c r="AO12766" s="171"/>
      <c r="AP12766" s="61"/>
      <c r="AQ12766" s="61"/>
      <c r="AR12766" s="61"/>
      <c r="AS12766" s="61"/>
      <c r="AT12766" s="61"/>
      <c r="AU12766" s="61"/>
      <c r="AV12766" s="61"/>
      <c r="AW12766" s="61"/>
      <c r="AX12766" s="61"/>
      <c r="AY12766" s="61"/>
      <c r="AZ12766" s="61"/>
      <c r="BA12766" s="61"/>
    </row>
    <row r="12767" spans="39:53" x14ac:dyDescent="0.2">
      <c r="AM12767" s="61"/>
      <c r="AN12767" s="61"/>
      <c r="AO12767" s="171"/>
      <c r="AP12767" s="61"/>
      <c r="AQ12767" s="61"/>
      <c r="AR12767" s="61"/>
      <c r="AS12767" s="61"/>
      <c r="AT12767" s="61"/>
      <c r="AU12767" s="61"/>
      <c r="AV12767" s="61"/>
      <c r="AW12767" s="61"/>
      <c r="AX12767" s="61"/>
      <c r="AY12767" s="61"/>
      <c r="AZ12767" s="61"/>
      <c r="BA12767" s="61"/>
    </row>
    <row r="12768" spans="39:53" x14ac:dyDescent="0.2">
      <c r="AM12768" s="61"/>
      <c r="AN12768" s="61"/>
      <c r="AO12768" s="171"/>
      <c r="AP12768" s="61"/>
      <c r="AQ12768" s="61"/>
      <c r="AR12768" s="61"/>
      <c r="AS12768" s="61"/>
      <c r="AT12768" s="61"/>
      <c r="AU12768" s="61"/>
      <c r="AV12768" s="61"/>
      <c r="AW12768" s="61"/>
      <c r="AX12768" s="61"/>
      <c r="AY12768" s="61"/>
      <c r="AZ12768" s="61"/>
      <c r="BA12768" s="61"/>
    </row>
    <row r="12769" spans="39:53" x14ac:dyDescent="0.2">
      <c r="AM12769" s="61"/>
      <c r="AN12769" s="61"/>
      <c r="AO12769" s="171"/>
      <c r="AP12769" s="61"/>
      <c r="AQ12769" s="61"/>
      <c r="AR12769" s="61"/>
      <c r="AS12769" s="61"/>
      <c r="AT12769" s="61"/>
      <c r="AU12769" s="61"/>
      <c r="AV12769" s="61"/>
      <c r="AW12769" s="61"/>
      <c r="AX12769" s="61"/>
      <c r="AY12769" s="61"/>
      <c r="AZ12769" s="61"/>
      <c r="BA12769" s="61"/>
    </row>
    <row r="12770" spans="39:53" x14ac:dyDescent="0.2">
      <c r="AM12770" s="61"/>
      <c r="AN12770" s="61"/>
      <c r="AO12770" s="171"/>
      <c r="AP12770" s="61"/>
      <c r="AQ12770" s="61"/>
      <c r="AR12770" s="61"/>
      <c r="AS12770" s="61"/>
      <c r="AT12770" s="61"/>
      <c r="AU12770" s="61"/>
      <c r="AV12770" s="61"/>
      <c r="AW12770" s="61"/>
      <c r="AX12770" s="61"/>
      <c r="AY12770" s="61"/>
      <c r="AZ12770" s="61"/>
      <c r="BA12770" s="61"/>
    </row>
    <row r="12771" spans="39:53" x14ac:dyDescent="0.2">
      <c r="AM12771" s="61"/>
      <c r="AN12771" s="61"/>
      <c r="AO12771" s="171"/>
      <c r="AP12771" s="61"/>
      <c r="AQ12771" s="61"/>
      <c r="AR12771" s="61"/>
      <c r="AS12771" s="61"/>
      <c r="AT12771" s="61"/>
      <c r="AU12771" s="61"/>
      <c r="AV12771" s="61"/>
      <c r="AW12771" s="61"/>
      <c r="AX12771" s="61"/>
      <c r="AY12771" s="61"/>
      <c r="AZ12771" s="61"/>
      <c r="BA12771" s="61"/>
    </row>
    <row r="12772" spans="39:53" x14ac:dyDescent="0.2">
      <c r="AM12772" s="61"/>
      <c r="AN12772" s="61"/>
      <c r="AO12772" s="171"/>
      <c r="AP12772" s="61"/>
      <c r="AQ12772" s="61"/>
      <c r="AR12772" s="61"/>
      <c r="AS12772" s="61"/>
      <c r="AT12772" s="61"/>
      <c r="AU12772" s="61"/>
      <c r="AV12772" s="61"/>
      <c r="AW12772" s="61"/>
      <c r="AX12772" s="61"/>
      <c r="AY12772" s="61"/>
      <c r="AZ12772" s="61"/>
      <c r="BA12772" s="61"/>
    </row>
    <row r="12773" spans="39:53" x14ac:dyDescent="0.2">
      <c r="AM12773" s="61"/>
      <c r="AN12773" s="61"/>
      <c r="AO12773" s="171"/>
      <c r="AP12773" s="61"/>
      <c r="AQ12773" s="61"/>
      <c r="AR12773" s="61"/>
      <c r="AS12773" s="61"/>
      <c r="AT12773" s="61"/>
      <c r="AU12773" s="61"/>
      <c r="AV12773" s="61"/>
      <c r="AW12773" s="61"/>
      <c r="AX12773" s="61"/>
      <c r="AY12773" s="61"/>
      <c r="AZ12773" s="61"/>
      <c r="BA12773" s="61"/>
    </row>
    <row r="12774" spans="39:53" x14ac:dyDescent="0.2">
      <c r="AM12774" s="61"/>
      <c r="AN12774" s="61"/>
      <c r="AO12774" s="171"/>
      <c r="AP12774" s="61"/>
      <c r="AQ12774" s="61"/>
      <c r="AR12774" s="61"/>
      <c r="AS12774" s="61"/>
      <c r="AT12774" s="61"/>
      <c r="AU12774" s="61"/>
      <c r="AV12774" s="61"/>
      <c r="AW12774" s="61"/>
      <c r="AX12774" s="61"/>
      <c r="AY12774" s="61"/>
      <c r="AZ12774" s="61"/>
      <c r="BA12774" s="61"/>
    </row>
    <row r="12775" spans="39:53" x14ac:dyDescent="0.2">
      <c r="AM12775" s="61"/>
      <c r="AN12775" s="61"/>
      <c r="AO12775" s="171"/>
      <c r="AP12775" s="61"/>
      <c r="AQ12775" s="61"/>
      <c r="AR12775" s="61"/>
      <c r="AS12775" s="61"/>
      <c r="AT12775" s="61"/>
      <c r="AU12775" s="61"/>
      <c r="AV12775" s="61"/>
      <c r="AW12775" s="61"/>
      <c r="AX12775" s="61"/>
      <c r="AY12775" s="61"/>
      <c r="AZ12775" s="61"/>
      <c r="BA12775" s="61"/>
    </row>
    <row r="12776" spans="39:53" x14ac:dyDescent="0.2">
      <c r="AM12776" s="61"/>
      <c r="AN12776" s="61"/>
      <c r="AO12776" s="171"/>
      <c r="AP12776" s="61"/>
      <c r="AQ12776" s="61"/>
      <c r="AR12776" s="61"/>
      <c r="AS12776" s="61"/>
      <c r="AT12776" s="61"/>
      <c r="AU12776" s="61"/>
      <c r="AV12776" s="61"/>
      <c r="AW12776" s="61"/>
      <c r="AX12776" s="61"/>
      <c r="AY12776" s="61"/>
      <c r="AZ12776" s="61"/>
      <c r="BA12776" s="61"/>
    </row>
    <row r="12777" spans="39:53" x14ac:dyDescent="0.2">
      <c r="AM12777" s="61"/>
      <c r="AN12777" s="61"/>
      <c r="AO12777" s="171"/>
      <c r="AP12777" s="61"/>
      <c r="AQ12777" s="61"/>
      <c r="AR12777" s="61"/>
      <c r="AS12777" s="61"/>
      <c r="AT12777" s="61"/>
      <c r="AU12777" s="61"/>
      <c r="AV12777" s="61"/>
      <c r="AW12777" s="61"/>
      <c r="AX12777" s="61"/>
      <c r="AY12777" s="61"/>
      <c r="AZ12777" s="61"/>
      <c r="BA12777" s="61"/>
    </row>
    <row r="12778" spans="39:53" x14ac:dyDescent="0.2">
      <c r="AM12778" s="61"/>
      <c r="AN12778" s="61"/>
      <c r="AO12778" s="171"/>
      <c r="AP12778" s="61"/>
      <c r="AQ12778" s="61"/>
      <c r="AR12778" s="61"/>
      <c r="AS12778" s="61"/>
      <c r="AT12778" s="61"/>
      <c r="AU12778" s="61"/>
      <c r="AV12778" s="61"/>
      <c r="AW12778" s="61"/>
      <c r="AX12778" s="61"/>
      <c r="AY12778" s="61"/>
      <c r="AZ12778" s="61"/>
      <c r="BA12778" s="61"/>
    </row>
    <row r="12779" spans="39:53" x14ac:dyDescent="0.2">
      <c r="AM12779" s="61"/>
      <c r="AN12779" s="61"/>
      <c r="AO12779" s="171"/>
      <c r="AP12779" s="61"/>
      <c r="AQ12779" s="61"/>
      <c r="AR12779" s="61"/>
      <c r="AS12779" s="61"/>
      <c r="AT12779" s="61"/>
      <c r="AU12779" s="61"/>
      <c r="AV12779" s="61"/>
      <c r="AW12779" s="61"/>
      <c r="AX12779" s="61"/>
      <c r="AY12779" s="61"/>
      <c r="AZ12779" s="61"/>
      <c r="BA12779" s="61"/>
    </row>
    <row r="12780" spans="39:53" x14ac:dyDescent="0.2">
      <c r="AM12780" s="61"/>
      <c r="AN12780" s="61"/>
      <c r="AO12780" s="171"/>
      <c r="AP12780" s="61"/>
      <c r="AQ12780" s="61"/>
      <c r="AR12780" s="61"/>
      <c r="AS12780" s="61"/>
      <c r="AT12780" s="61"/>
      <c r="AU12780" s="61"/>
      <c r="AV12780" s="61"/>
      <c r="AW12780" s="61"/>
      <c r="AX12780" s="61"/>
      <c r="AY12780" s="61"/>
      <c r="AZ12780" s="61"/>
      <c r="BA12780" s="61"/>
    </row>
    <row r="12781" spans="39:53" x14ac:dyDescent="0.2">
      <c r="AM12781" s="61"/>
      <c r="AN12781" s="61"/>
      <c r="AO12781" s="171"/>
      <c r="AP12781" s="61"/>
      <c r="AQ12781" s="61"/>
      <c r="AR12781" s="61"/>
      <c r="AS12781" s="61"/>
      <c r="AT12781" s="61"/>
      <c r="AU12781" s="61"/>
      <c r="AV12781" s="61"/>
      <c r="AW12781" s="61"/>
      <c r="AX12781" s="61"/>
      <c r="AY12781" s="61"/>
      <c r="AZ12781" s="61"/>
      <c r="BA12781" s="61"/>
    </row>
    <row r="12782" spans="39:53" x14ac:dyDescent="0.2">
      <c r="AM12782" s="61"/>
      <c r="AN12782" s="61"/>
      <c r="AO12782" s="171"/>
      <c r="AP12782" s="61"/>
      <c r="AQ12782" s="61"/>
      <c r="AR12782" s="61"/>
      <c r="AS12782" s="61"/>
      <c r="AT12782" s="61"/>
      <c r="AU12782" s="61"/>
      <c r="AV12782" s="61"/>
      <c r="AW12782" s="61"/>
      <c r="AX12782" s="61"/>
      <c r="AY12782" s="61"/>
      <c r="AZ12782" s="61"/>
      <c r="BA12782" s="61"/>
    </row>
    <row r="12783" spans="39:53" x14ac:dyDescent="0.2">
      <c r="AM12783" s="61"/>
      <c r="AN12783" s="61"/>
      <c r="AO12783" s="171"/>
      <c r="AP12783" s="61"/>
      <c r="AQ12783" s="61"/>
      <c r="AR12783" s="61"/>
      <c r="AS12783" s="61"/>
      <c r="AT12783" s="61"/>
      <c r="AU12783" s="61"/>
      <c r="AV12783" s="61"/>
      <c r="AW12783" s="61"/>
      <c r="AX12783" s="61"/>
      <c r="AY12783" s="61"/>
      <c r="AZ12783" s="61"/>
      <c r="BA12783" s="61"/>
    </row>
    <row r="12784" spans="39:53" x14ac:dyDescent="0.2">
      <c r="AM12784" s="61"/>
      <c r="AN12784" s="61"/>
      <c r="AO12784" s="171"/>
      <c r="AP12784" s="61"/>
      <c r="AQ12784" s="61"/>
      <c r="AR12784" s="61"/>
      <c r="AS12784" s="61"/>
      <c r="AT12784" s="61"/>
      <c r="AU12784" s="61"/>
      <c r="AV12784" s="61"/>
      <c r="AW12784" s="61"/>
      <c r="AX12784" s="61"/>
      <c r="AY12784" s="61"/>
      <c r="AZ12784" s="61"/>
      <c r="BA12784" s="61"/>
    </row>
    <row r="12785" spans="39:53" x14ac:dyDescent="0.2">
      <c r="AM12785" s="61"/>
      <c r="AN12785" s="61"/>
      <c r="AO12785" s="171"/>
      <c r="AP12785" s="61"/>
      <c r="AQ12785" s="61"/>
      <c r="AR12785" s="61"/>
      <c r="AS12785" s="61"/>
      <c r="AT12785" s="61"/>
      <c r="AU12785" s="61"/>
      <c r="AV12785" s="61"/>
      <c r="AW12785" s="61"/>
      <c r="AX12785" s="61"/>
      <c r="AY12785" s="61"/>
      <c r="AZ12785" s="61"/>
      <c r="BA12785" s="61"/>
    </row>
    <row r="12786" spans="39:53" x14ac:dyDescent="0.2">
      <c r="AM12786" s="61"/>
      <c r="AN12786" s="61"/>
      <c r="AO12786" s="171"/>
      <c r="AP12786" s="61"/>
      <c r="AQ12786" s="61"/>
      <c r="AR12786" s="61"/>
      <c r="AS12786" s="61"/>
      <c r="AT12786" s="61"/>
      <c r="AU12786" s="61"/>
      <c r="AV12786" s="61"/>
      <c r="AW12786" s="61"/>
      <c r="AX12786" s="61"/>
      <c r="AY12786" s="61"/>
      <c r="AZ12786" s="61"/>
      <c r="BA12786" s="61"/>
    </row>
    <row r="12787" spans="39:53" x14ac:dyDescent="0.2">
      <c r="AM12787" s="61"/>
      <c r="AN12787" s="61"/>
      <c r="AO12787" s="171"/>
      <c r="AP12787" s="61"/>
      <c r="AQ12787" s="61"/>
      <c r="AR12787" s="61"/>
      <c r="AS12787" s="61"/>
      <c r="AT12787" s="61"/>
      <c r="AU12787" s="61"/>
      <c r="AV12787" s="61"/>
      <c r="AW12787" s="61"/>
      <c r="AX12787" s="61"/>
      <c r="AY12787" s="61"/>
      <c r="AZ12787" s="61"/>
      <c r="BA12787" s="61"/>
    </row>
    <row r="12788" spans="39:53" x14ac:dyDescent="0.2">
      <c r="AM12788" s="61"/>
      <c r="AN12788" s="61"/>
      <c r="AO12788" s="171"/>
      <c r="AP12788" s="61"/>
      <c r="AQ12788" s="61"/>
      <c r="AR12788" s="61"/>
      <c r="AS12788" s="61"/>
      <c r="AT12788" s="61"/>
      <c r="AU12788" s="61"/>
      <c r="AV12788" s="61"/>
      <c r="AW12788" s="61"/>
      <c r="AX12788" s="61"/>
      <c r="AY12788" s="61"/>
      <c r="AZ12788" s="61"/>
      <c r="BA12788" s="61"/>
    </row>
    <row r="12789" spans="39:53" x14ac:dyDescent="0.2">
      <c r="AM12789" s="61"/>
      <c r="AN12789" s="61"/>
      <c r="AO12789" s="171"/>
      <c r="AP12789" s="61"/>
      <c r="AQ12789" s="61"/>
      <c r="AR12789" s="61"/>
      <c r="AS12789" s="61"/>
      <c r="AT12789" s="61"/>
      <c r="AU12789" s="61"/>
      <c r="AV12789" s="61"/>
      <c r="AW12789" s="61"/>
      <c r="AX12789" s="61"/>
      <c r="AY12789" s="61"/>
      <c r="AZ12789" s="61"/>
      <c r="BA12789" s="61"/>
    </row>
    <row r="12790" spans="39:53" x14ac:dyDescent="0.2">
      <c r="AM12790" s="61"/>
      <c r="AN12790" s="61"/>
      <c r="AO12790" s="171"/>
      <c r="AP12790" s="61"/>
      <c r="AQ12790" s="61"/>
      <c r="AR12790" s="61"/>
      <c r="AS12790" s="61"/>
      <c r="AT12790" s="61"/>
      <c r="AU12790" s="61"/>
      <c r="AV12790" s="61"/>
      <c r="AW12790" s="61"/>
      <c r="AX12790" s="61"/>
      <c r="AY12790" s="61"/>
      <c r="AZ12790" s="61"/>
      <c r="BA12790" s="61"/>
    </row>
    <row r="12791" spans="39:53" x14ac:dyDescent="0.2">
      <c r="AM12791" s="61"/>
      <c r="AN12791" s="61"/>
      <c r="AO12791" s="171"/>
      <c r="AP12791" s="61"/>
      <c r="AQ12791" s="61"/>
      <c r="AR12791" s="61"/>
      <c r="AS12791" s="61"/>
      <c r="AT12791" s="61"/>
      <c r="AU12791" s="61"/>
      <c r="AV12791" s="61"/>
      <c r="AW12791" s="61"/>
      <c r="AX12791" s="61"/>
      <c r="AY12791" s="61"/>
      <c r="AZ12791" s="61"/>
      <c r="BA12791" s="61"/>
    </row>
    <row r="12792" spans="39:53" x14ac:dyDescent="0.2">
      <c r="AM12792" s="61"/>
      <c r="AN12792" s="61"/>
      <c r="AO12792" s="171"/>
      <c r="AP12792" s="61"/>
      <c r="AQ12792" s="61"/>
      <c r="AR12792" s="61"/>
      <c r="AS12792" s="61"/>
      <c r="AT12792" s="61"/>
      <c r="AU12792" s="61"/>
      <c r="AV12792" s="61"/>
      <c r="AW12792" s="61"/>
      <c r="AX12792" s="61"/>
      <c r="AY12792" s="61"/>
      <c r="AZ12792" s="61"/>
      <c r="BA12792" s="61"/>
    </row>
    <row r="12793" spans="39:53" x14ac:dyDescent="0.2">
      <c r="AM12793" s="61"/>
      <c r="AN12793" s="61"/>
      <c r="AO12793" s="171"/>
      <c r="AP12793" s="61"/>
      <c r="AQ12793" s="61"/>
      <c r="AR12793" s="61"/>
      <c r="AS12793" s="61"/>
      <c r="AT12793" s="61"/>
      <c r="AU12793" s="61"/>
      <c r="AV12793" s="61"/>
      <c r="AW12793" s="61"/>
      <c r="AX12793" s="61"/>
      <c r="AY12793" s="61"/>
      <c r="AZ12793" s="61"/>
      <c r="BA12793" s="61"/>
    </row>
    <row r="12794" spans="39:53" x14ac:dyDescent="0.2">
      <c r="AM12794" s="61"/>
      <c r="AN12794" s="61"/>
      <c r="AO12794" s="171"/>
      <c r="AP12794" s="61"/>
      <c r="AQ12794" s="61"/>
      <c r="AR12794" s="61"/>
      <c r="AS12794" s="61"/>
      <c r="AT12794" s="61"/>
      <c r="AU12794" s="61"/>
      <c r="AV12794" s="61"/>
      <c r="AW12794" s="61"/>
      <c r="AX12794" s="61"/>
      <c r="AY12794" s="61"/>
      <c r="AZ12794" s="61"/>
      <c r="BA12794" s="61"/>
    </row>
    <row r="12795" spans="39:53" x14ac:dyDescent="0.2">
      <c r="AM12795" s="61"/>
      <c r="AN12795" s="61"/>
      <c r="AO12795" s="171"/>
      <c r="AP12795" s="61"/>
      <c r="AQ12795" s="61"/>
      <c r="AR12795" s="61"/>
      <c r="AS12795" s="61"/>
      <c r="AT12795" s="61"/>
      <c r="AU12795" s="61"/>
      <c r="AV12795" s="61"/>
      <c r="AW12795" s="61"/>
      <c r="AX12795" s="61"/>
      <c r="AY12795" s="61"/>
      <c r="AZ12795" s="61"/>
      <c r="BA12795" s="61"/>
    </row>
    <row r="12796" spans="39:53" x14ac:dyDescent="0.2">
      <c r="AM12796" s="61"/>
      <c r="AN12796" s="61"/>
      <c r="AO12796" s="171"/>
      <c r="AP12796" s="61"/>
      <c r="AQ12796" s="61"/>
      <c r="AR12796" s="61"/>
      <c r="AS12796" s="61"/>
      <c r="AT12796" s="61"/>
      <c r="AU12796" s="61"/>
      <c r="AV12796" s="61"/>
      <c r="AW12796" s="61"/>
      <c r="AX12796" s="61"/>
      <c r="AY12796" s="61"/>
      <c r="AZ12796" s="61"/>
      <c r="BA12796" s="61"/>
    </row>
    <row r="12797" spans="39:53" x14ac:dyDescent="0.2">
      <c r="AM12797" s="61"/>
      <c r="AN12797" s="61"/>
      <c r="AO12797" s="171"/>
      <c r="AP12797" s="61"/>
      <c r="AQ12797" s="61"/>
      <c r="AR12797" s="61"/>
      <c r="AS12797" s="61"/>
      <c r="AT12797" s="61"/>
      <c r="AU12797" s="61"/>
      <c r="AV12797" s="61"/>
      <c r="AW12797" s="61"/>
      <c r="AX12797" s="61"/>
      <c r="AY12797" s="61"/>
      <c r="AZ12797" s="61"/>
      <c r="BA12797" s="61"/>
    </row>
    <row r="12798" spans="39:53" x14ac:dyDescent="0.2">
      <c r="AM12798" s="61"/>
      <c r="AN12798" s="61"/>
      <c r="AO12798" s="171"/>
      <c r="AP12798" s="61"/>
      <c r="AQ12798" s="61"/>
      <c r="AR12798" s="61"/>
      <c r="AS12798" s="61"/>
      <c r="AT12798" s="61"/>
      <c r="AU12798" s="61"/>
      <c r="AV12798" s="61"/>
      <c r="AW12798" s="61"/>
      <c r="AX12798" s="61"/>
      <c r="AY12798" s="61"/>
      <c r="AZ12798" s="61"/>
      <c r="BA12798" s="61"/>
    </row>
    <row r="12799" spans="39:53" x14ac:dyDescent="0.2">
      <c r="AM12799" s="61"/>
      <c r="AN12799" s="61"/>
      <c r="AO12799" s="171"/>
      <c r="AP12799" s="61"/>
      <c r="AQ12799" s="61"/>
      <c r="AR12799" s="61"/>
      <c r="AS12799" s="61"/>
      <c r="AT12799" s="61"/>
      <c r="AU12799" s="61"/>
      <c r="AV12799" s="61"/>
      <c r="AW12799" s="61"/>
      <c r="AX12799" s="61"/>
      <c r="AY12799" s="61"/>
      <c r="AZ12799" s="61"/>
      <c r="BA12799" s="61"/>
    </row>
    <row r="12800" spans="39:53" x14ac:dyDescent="0.2">
      <c r="AM12800" s="61"/>
      <c r="AN12800" s="61"/>
      <c r="AO12800" s="171"/>
      <c r="AP12800" s="61"/>
      <c r="AQ12800" s="61"/>
      <c r="AR12800" s="61"/>
      <c r="AS12800" s="61"/>
      <c r="AT12800" s="61"/>
      <c r="AU12800" s="61"/>
      <c r="AV12800" s="61"/>
      <c r="AW12800" s="61"/>
      <c r="AX12800" s="61"/>
      <c r="AY12800" s="61"/>
      <c r="AZ12800" s="61"/>
      <c r="BA12800" s="61"/>
    </row>
    <row r="12801" spans="39:53" x14ac:dyDescent="0.2">
      <c r="AM12801" s="61"/>
      <c r="AN12801" s="61"/>
      <c r="AO12801" s="171"/>
      <c r="AP12801" s="61"/>
      <c r="AQ12801" s="61"/>
      <c r="AR12801" s="61"/>
      <c r="AS12801" s="61"/>
      <c r="AT12801" s="61"/>
      <c r="AU12801" s="61"/>
      <c r="AV12801" s="61"/>
      <c r="AW12801" s="61"/>
      <c r="AX12801" s="61"/>
      <c r="AY12801" s="61"/>
      <c r="AZ12801" s="61"/>
      <c r="BA12801" s="61"/>
    </row>
    <row r="12802" spans="39:53" x14ac:dyDescent="0.2">
      <c r="AM12802" s="61"/>
      <c r="AN12802" s="61"/>
      <c r="AO12802" s="171"/>
      <c r="AP12802" s="61"/>
      <c r="AQ12802" s="61"/>
      <c r="AR12802" s="61"/>
      <c r="AS12802" s="61"/>
      <c r="AT12802" s="61"/>
      <c r="AU12802" s="61"/>
      <c r="AV12802" s="61"/>
      <c r="AW12802" s="61"/>
      <c r="AX12802" s="61"/>
      <c r="AY12802" s="61"/>
      <c r="AZ12802" s="61"/>
      <c r="BA12802" s="61"/>
    </row>
    <row r="12803" spans="39:53" x14ac:dyDescent="0.2">
      <c r="AM12803" s="61"/>
      <c r="AN12803" s="61"/>
      <c r="AO12803" s="171"/>
      <c r="AP12803" s="61"/>
      <c r="AQ12803" s="61"/>
      <c r="AR12803" s="61"/>
      <c r="AS12803" s="61"/>
      <c r="AT12803" s="61"/>
      <c r="AU12803" s="61"/>
      <c r="AV12803" s="61"/>
      <c r="AW12803" s="61"/>
      <c r="AX12803" s="61"/>
      <c r="AY12803" s="61"/>
      <c r="AZ12803" s="61"/>
      <c r="BA12803" s="61"/>
    </row>
    <row r="12804" spans="39:53" x14ac:dyDescent="0.2">
      <c r="AM12804" s="61"/>
      <c r="AN12804" s="61"/>
      <c r="AO12804" s="171"/>
      <c r="AP12804" s="61"/>
      <c r="AQ12804" s="61"/>
      <c r="AR12804" s="61"/>
      <c r="AS12804" s="61"/>
      <c r="AT12804" s="61"/>
      <c r="AU12804" s="61"/>
      <c r="AV12804" s="61"/>
      <c r="AW12804" s="61"/>
      <c r="AX12804" s="61"/>
      <c r="AY12804" s="61"/>
      <c r="AZ12804" s="61"/>
      <c r="BA12804" s="61"/>
    </row>
    <row r="12805" spans="39:53" x14ac:dyDescent="0.2">
      <c r="AM12805" s="61"/>
      <c r="AN12805" s="61"/>
      <c r="AO12805" s="171"/>
      <c r="AP12805" s="61"/>
      <c r="AQ12805" s="61"/>
      <c r="AR12805" s="61"/>
      <c r="AS12805" s="61"/>
      <c r="AT12805" s="61"/>
      <c r="AU12805" s="61"/>
      <c r="AV12805" s="61"/>
      <c r="AW12805" s="61"/>
      <c r="AX12805" s="61"/>
      <c r="AY12805" s="61"/>
      <c r="AZ12805" s="61"/>
      <c r="BA12805" s="61"/>
    </row>
    <row r="12806" spans="39:53" x14ac:dyDescent="0.2">
      <c r="AM12806" s="61"/>
      <c r="AN12806" s="61"/>
      <c r="AO12806" s="171"/>
      <c r="AP12806" s="61"/>
      <c r="AQ12806" s="61"/>
      <c r="AR12806" s="61"/>
      <c r="AS12806" s="61"/>
      <c r="AT12806" s="61"/>
      <c r="AU12806" s="61"/>
      <c r="AV12806" s="61"/>
      <c r="AW12806" s="61"/>
      <c r="AX12806" s="61"/>
      <c r="AY12806" s="61"/>
      <c r="AZ12806" s="61"/>
      <c r="BA12806" s="61"/>
    </row>
    <row r="12807" spans="39:53" x14ac:dyDescent="0.2">
      <c r="AM12807" s="61"/>
      <c r="AN12807" s="61"/>
      <c r="AO12807" s="171"/>
      <c r="AP12807" s="61"/>
      <c r="AQ12807" s="61"/>
      <c r="AR12807" s="61"/>
      <c r="AS12807" s="61"/>
      <c r="AT12807" s="61"/>
      <c r="AU12807" s="61"/>
      <c r="AV12807" s="61"/>
      <c r="AW12807" s="61"/>
      <c r="AX12807" s="61"/>
      <c r="AY12807" s="61"/>
      <c r="AZ12807" s="61"/>
      <c r="BA12807" s="61"/>
    </row>
    <row r="12808" spans="39:53" x14ac:dyDescent="0.2">
      <c r="AM12808" s="61"/>
      <c r="AN12808" s="61"/>
      <c r="AO12808" s="171"/>
      <c r="AP12808" s="61"/>
      <c r="AQ12808" s="61"/>
      <c r="AR12808" s="61"/>
      <c r="AS12808" s="61"/>
      <c r="AT12808" s="61"/>
      <c r="AU12808" s="61"/>
      <c r="AV12808" s="61"/>
      <c r="AW12808" s="61"/>
      <c r="AX12808" s="61"/>
      <c r="AY12808" s="61"/>
      <c r="AZ12808" s="61"/>
      <c r="BA12808" s="61"/>
    </row>
    <row r="12809" spans="39:53" x14ac:dyDescent="0.2">
      <c r="AM12809" s="61"/>
      <c r="AN12809" s="61"/>
      <c r="AO12809" s="171"/>
      <c r="AP12809" s="61"/>
      <c r="AQ12809" s="61"/>
      <c r="AR12809" s="61"/>
      <c r="AS12809" s="61"/>
      <c r="AT12809" s="61"/>
      <c r="AU12809" s="61"/>
      <c r="AV12809" s="61"/>
      <c r="AW12809" s="61"/>
      <c r="AX12809" s="61"/>
      <c r="AY12809" s="61"/>
      <c r="AZ12809" s="61"/>
      <c r="BA12809" s="61"/>
    </row>
    <row r="12810" spans="39:53" x14ac:dyDescent="0.2">
      <c r="AM12810" s="61"/>
      <c r="AN12810" s="61"/>
      <c r="AO12810" s="171"/>
      <c r="AP12810" s="61"/>
      <c r="AQ12810" s="61"/>
      <c r="AR12810" s="61"/>
      <c r="AS12810" s="61"/>
      <c r="AT12810" s="61"/>
      <c r="AU12810" s="61"/>
      <c r="AV12810" s="61"/>
      <c r="AW12810" s="61"/>
      <c r="AX12810" s="61"/>
      <c r="AY12810" s="61"/>
      <c r="AZ12810" s="61"/>
      <c r="BA12810" s="61"/>
    </row>
    <row r="12811" spans="39:53" x14ac:dyDescent="0.2">
      <c r="AM12811" s="61"/>
      <c r="AN12811" s="61"/>
      <c r="AO12811" s="171"/>
      <c r="AP12811" s="61"/>
      <c r="AQ12811" s="61"/>
      <c r="AR12811" s="61"/>
      <c r="AS12811" s="61"/>
      <c r="AT12811" s="61"/>
      <c r="AU12811" s="61"/>
      <c r="AV12811" s="61"/>
      <c r="AW12811" s="61"/>
      <c r="AX12811" s="61"/>
      <c r="AY12811" s="61"/>
      <c r="AZ12811" s="61"/>
      <c r="BA12811" s="61"/>
    </row>
    <row r="12812" spans="39:53" x14ac:dyDescent="0.2">
      <c r="AM12812" s="61"/>
      <c r="AN12812" s="61"/>
      <c r="AO12812" s="171"/>
      <c r="AP12812" s="61"/>
      <c r="AQ12812" s="61"/>
      <c r="AR12812" s="61"/>
      <c r="AS12812" s="61"/>
      <c r="AT12812" s="61"/>
      <c r="AU12812" s="61"/>
      <c r="AV12812" s="61"/>
      <c r="AW12812" s="61"/>
      <c r="AX12812" s="61"/>
      <c r="AY12812" s="61"/>
      <c r="AZ12812" s="61"/>
      <c r="BA12812" s="61"/>
    </row>
    <row r="12813" spans="39:53" x14ac:dyDescent="0.2">
      <c r="AM12813" s="61"/>
      <c r="AN12813" s="61"/>
      <c r="AO12813" s="171"/>
      <c r="AP12813" s="61"/>
      <c r="AQ12813" s="61"/>
      <c r="AR12813" s="61"/>
      <c r="AS12813" s="61"/>
      <c r="AT12813" s="61"/>
      <c r="AU12813" s="61"/>
      <c r="AV12813" s="61"/>
      <c r="AW12813" s="61"/>
      <c r="AX12813" s="61"/>
      <c r="AY12813" s="61"/>
      <c r="AZ12813" s="61"/>
      <c r="BA12813" s="61"/>
    </row>
    <row r="12814" spans="39:53" x14ac:dyDescent="0.2">
      <c r="AM12814" s="61"/>
      <c r="AN12814" s="61"/>
      <c r="AO12814" s="171"/>
      <c r="AP12814" s="61"/>
      <c r="AQ12814" s="61"/>
      <c r="AR12814" s="61"/>
      <c r="AS12814" s="61"/>
      <c r="AT12814" s="61"/>
      <c r="AU12814" s="61"/>
      <c r="AV12814" s="61"/>
      <c r="AW12814" s="61"/>
      <c r="AX12814" s="61"/>
      <c r="AY12814" s="61"/>
      <c r="AZ12814" s="61"/>
      <c r="BA12814" s="61"/>
    </row>
    <row r="12815" spans="39:53" x14ac:dyDescent="0.2">
      <c r="AM12815" s="61"/>
      <c r="AN12815" s="61"/>
      <c r="AO12815" s="171"/>
      <c r="AP12815" s="61"/>
      <c r="AQ12815" s="61"/>
      <c r="AR12815" s="61"/>
      <c r="AS12815" s="61"/>
      <c r="AT12815" s="61"/>
      <c r="AU12815" s="61"/>
      <c r="AV12815" s="61"/>
      <c r="AW12815" s="61"/>
      <c r="AX12815" s="61"/>
      <c r="AY12815" s="61"/>
      <c r="AZ12815" s="61"/>
      <c r="BA12815" s="61"/>
    </row>
    <row r="12816" spans="39:53" x14ac:dyDescent="0.2">
      <c r="AM12816" s="61"/>
      <c r="AN12816" s="61"/>
      <c r="AO12816" s="171"/>
      <c r="AP12816" s="61"/>
      <c r="AQ12816" s="61"/>
      <c r="AR12816" s="61"/>
      <c r="AS12816" s="61"/>
      <c r="AT12816" s="61"/>
      <c r="AU12816" s="61"/>
      <c r="AV12816" s="61"/>
      <c r="AW12816" s="61"/>
      <c r="AX12816" s="61"/>
      <c r="AY12816" s="61"/>
      <c r="AZ12816" s="61"/>
      <c r="BA12816" s="61"/>
    </row>
    <row r="12817" spans="39:53" x14ac:dyDescent="0.2">
      <c r="AM12817" s="61"/>
      <c r="AN12817" s="61"/>
      <c r="AO12817" s="171"/>
      <c r="AP12817" s="61"/>
      <c r="AQ12817" s="61"/>
      <c r="AR12817" s="61"/>
      <c r="AS12817" s="61"/>
      <c r="AT12817" s="61"/>
      <c r="AU12817" s="61"/>
      <c r="AV12817" s="61"/>
      <c r="AW12817" s="61"/>
      <c r="AX12817" s="61"/>
      <c r="AY12817" s="61"/>
      <c r="AZ12817" s="61"/>
      <c r="BA12817" s="61"/>
    </row>
    <row r="12818" spans="39:53" x14ac:dyDescent="0.2">
      <c r="AM12818" s="61"/>
      <c r="AN12818" s="61"/>
      <c r="AO12818" s="171"/>
      <c r="AP12818" s="61"/>
      <c r="AQ12818" s="61"/>
      <c r="AR12818" s="61"/>
      <c r="AS12818" s="61"/>
      <c r="AT12818" s="61"/>
      <c r="AU12818" s="61"/>
      <c r="AV12818" s="61"/>
      <c r="AW12818" s="61"/>
      <c r="AX12818" s="61"/>
      <c r="AY12818" s="61"/>
      <c r="AZ12818" s="61"/>
      <c r="BA12818" s="61"/>
    </row>
    <row r="12819" spans="39:53" x14ac:dyDescent="0.2">
      <c r="AM12819" s="61"/>
      <c r="AN12819" s="61"/>
      <c r="AO12819" s="171"/>
      <c r="AP12819" s="61"/>
      <c r="AQ12819" s="61"/>
      <c r="AR12819" s="61"/>
      <c r="AS12819" s="61"/>
      <c r="AT12819" s="61"/>
      <c r="AU12819" s="61"/>
      <c r="AV12819" s="61"/>
      <c r="AW12819" s="61"/>
      <c r="AX12819" s="61"/>
      <c r="AY12819" s="61"/>
      <c r="AZ12819" s="61"/>
      <c r="BA12819" s="61"/>
    </row>
    <row r="12820" spans="39:53" x14ac:dyDescent="0.2">
      <c r="AM12820" s="61"/>
      <c r="AN12820" s="61"/>
      <c r="AO12820" s="171"/>
      <c r="AP12820" s="61"/>
      <c r="AQ12820" s="61"/>
      <c r="AR12820" s="61"/>
      <c r="AS12820" s="61"/>
      <c r="AT12820" s="61"/>
      <c r="AU12820" s="61"/>
      <c r="AV12820" s="61"/>
      <c r="AW12820" s="61"/>
      <c r="AX12820" s="61"/>
      <c r="AY12820" s="61"/>
      <c r="AZ12820" s="61"/>
      <c r="BA12820" s="61"/>
    </row>
    <row r="12821" spans="39:53" x14ac:dyDescent="0.2">
      <c r="AM12821" s="61"/>
      <c r="AN12821" s="61"/>
      <c r="AO12821" s="171"/>
      <c r="AP12821" s="61"/>
      <c r="AQ12821" s="61"/>
      <c r="AR12821" s="61"/>
      <c r="AS12821" s="61"/>
      <c r="AT12821" s="61"/>
      <c r="AU12821" s="61"/>
      <c r="AV12821" s="61"/>
      <c r="AW12821" s="61"/>
      <c r="AX12821" s="61"/>
      <c r="AY12821" s="61"/>
      <c r="AZ12821" s="61"/>
      <c r="BA12821" s="61"/>
    </row>
    <row r="12822" spans="39:53" x14ac:dyDescent="0.2">
      <c r="AM12822" s="61"/>
      <c r="AN12822" s="61"/>
      <c r="AO12822" s="171"/>
      <c r="AP12822" s="61"/>
      <c r="AQ12822" s="61"/>
      <c r="AR12822" s="61"/>
      <c r="AS12822" s="61"/>
      <c r="AT12822" s="61"/>
      <c r="AU12822" s="61"/>
      <c r="AV12822" s="61"/>
      <c r="AW12822" s="61"/>
      <c r="AX12822" s="61"/>
      <c r="AY12822" s="61"/>
      <c r="AZ12822" s="61"/>
      <c r="BA12822" s="61"/>
    </row>
    <row r="12823" spans="39:53" x14ac:dyDescent="0.2">
      <c r="AM12823" s="61"/>
      <c r="AN12823" s="61"/>
      <c r="AO12823" s="171"/>
      <c r="AP12823" s="61"/>
      <c r="AQ12823" s="61"/>
      <c r="AR12823" s="61"/>
      <c r="AS12823" s="61"/>
      <c r="AT12823" s="61"/>
      <c r="AU12823" s="61"/>
      <c r="AV12823" s="61"/>
      <c r="AW12823" s="61"/>
      <c r="AX12823" s="61"/>
      <c r="AY12823" s="61"/>
      <c r="AZ12823" s="61"/>
      <c r="BA12823" s="61"/>
    </row>
    <row r="12824" spans="39:53" x14ac:dyDescent="0.2">
      <c r="AM12824" s="61"/>
      <c r="AN12824" s="61"/>
      <c r="AO12824" s="171"/>
      <c r="AP12824" s="61"/>
      <c r="AQ12824" s="61"/>
      <c r="AR12824" s="61"/>
      <c r="AS12824" s="61"/>
      <c r="AT12824" s="61"/>
      <c r="AU12824" s="61"/>
      <c r="AV12824" s="61"/>
      <c r="AW12824" s="61"/>
      <c r="AX12824" s="61"/>
      <c r="AY12824" s="61"/>
      <c r="AZ12824" s="61"/>
      <c r="BA12824" s="61"/>
    </row>
    <row r="12825" spans="39:53" x14ac:dyDescent="0.2">
      <c r="AM12825" s="61"/>
      <c r="AN12825" s="61"/>
      <c r="AO12825" s="171"/>
      <c r="AP12825" s="61"/>
      <c r="AQ12825" s="61"/>
      <c r="AR12825" s="61"/>
      <c r="AS12825" s="61"/>
      <c r="AT12825" s="61"/>
      <c r="AU12825" s="61"/>
      <c r="AV12825" s="61"/>
      <c r="AW12825" s="61"/>
      <c r="AX12825" s="61"/>
      <c r="AY12825" s="61"/>
      <c r="AZ12825" s="61"/>
      <c r="BA12825" s="61"/>
    </row>
    <row r="12826" spans="39:53" x14ac:dyDescent="0.2">
      <c r="AM12826" s="61"/>
      <c r="AN12826" s="61"/>
      <c r="AO12826" s="171"/>
      <c r="AP12826" s="61"/>
      <c r="AQ12826" s="61"/>
      <c r="AR12826" s="61"/>
      <c r="AS12826" s="61"/>
      <c r="AT12826" s="61"/>
      <c r="AU12826" s="61"/>
      <c r="AV12826" s="61"/>
      <c r="AW12826" s="61"/>
      <c r="AX12826" s="61"/>
      <c r="AY12826" s="61"/>
      <c r="AZ12826" s="61"/>
      <c r="BA12826" s="61"/>
    </row>
    <row r="12827" spans="39:53" x14ac:dyDescent="0.2">
      <c r="AM12827" s="61"/>
      <c r="AN12827" s="61"/>
      <c r="AO12827" s="171"/>
      <c r="AP12827" s="61"/>
      <c r="AQ12827" s="61"/>
      <c r="AR12827" s="61"/>
      <c r="AS12827" s="61"/>
      <c r="AT12827" s="61"/>
      <c r="AU12827" s="61"/>
      <c r="AV12827" s="61"/>
      <c r="AW12827" s="61"/>
      <c r="AX12827" s="61"/>
      <c r="AY12827" s="61"/>
      <c r="AZ12827" s="61"/>
      <c r="BA12827" s="61"/>
    </row>
    <row r="12828" spans="39:53" x14ac:dyDescent="0.2">
      <c r="AM12828" s="61"/>
      <c r="AN12828" s="61"/>
      <c r="AO12828" s="171"/>
      <c r="AP12828" s="61"/>
      <c r="AQ12828" s="61"/>
      <c r="AR12828" s="61"/>
      <c r="AS12828" s="61"/>
      <c r="AT12828" s="61"/>
      <c r="AU12828" s="61"/>
      <c r="AV12828" s="61"/>
      <c r="AW12828" s="61"/>
      <c r="AX12828" s="61"/>
      <c r="AY12828" s="61"/>
      <c r="AZ12828" s="61"/>
      <c r="BA12828" s="61"/>
    </row>
    <row r="12829" spans="39:53" x14ac:dyDescent="0.2">
      <c r="AM12829" s="61"/>
      <c r="AN12829" s="61"/>
      <c r="AO12829" s="171"/>
      <c r="AP12829" s="61"/>
      <c r="AQ12829" s="61"/>
      <c r="AR12829" s="61"/>
      <c r="AS12829" s="61"/>
      <c r="AT12829" s="61"/>
      <c r="AU12829" s="61"/>
      <c r="AV12829" s="61"/>
      <c r="AW12829" s="61"/>
      <c r="AX12829" s="61"/>
      <c r="AY12829" s="61"/>
      <c r="AZ12829" s="61"/>
      <c r="BA12829" s="61"/>
    </row>
    <row r="12830" spans="39:53" x14ac:dyDescent="0.2">
      <c r="AM12830" s="61"/>
      <c r="AN12830" s="61"/>
      <c r="AO12830" s="171"/>
      <c r="AP12830" s="61"/>
      <c r="AQ12830" s="61"/>
      <c r="AR12830" s="61"/>
      <c r="AS12830" s="61"/>
      <c r="AT12830" s="61"/>
      <c r="AU12830" s="61"/>
      <c r="AV12830" s="61"/>
      <c r="AW12830" s="61"/>
      <c r="AX12830" s="61"/>
      <c r="AY12830" s="61"/>
      <c r="AZ12830" s="61"/>
      <c r="BA12830" s="61"/>
    </row>
    <row r="12831" spans="39:53" x14ac:dyDescent="0.2">
      <c r="AM12831" s="61"/>
      <c r="AN12831" s="61"/>
      <c r="AO12831" s="171"/>
      <c r="AP12831" s="61"/>
      <c r="AQ12831" s="61"/>
      <c r="AR12831" s="61"/>
      <c r="AS12831" s="61"/>
      <c r="AT12831" s="61"/>
      <c r="AU12831" s="61"/>
      <c r="AV12831" s="61"/>
      <c r="AW12831" s="61"/>
      <c r="AX12831" s="61"/>
      <c r="AY12831" s="61"/>
      <c r="AZ12831" s="61"/>
      <c r="BA12831" s="61"/>
    </row>
    <row r="12832" spans="39:53" x14ac:dyDescent="0.2">
      <c r="AM12832" s="61"/>
      <c r="AN12832" s="61"/>
      <c r="AO12832" s="171"/>
      <c r="AP12832" s="61"/>
      <c r="AQ12832" s="61"/>
      <c r="AR12832" s="61"/>
      <c r="AS12832" s="61"/>
      <c r="AT12832" s="61"/>
      <c r="AU12832" s="61"/>
      <c r="AV12832" s="61"/>
      <c r="AW12832" s="61"/>
      <c r="AX12832" s="61"/>
      <c r="AY12832" s="61"/>
      <c r="AZ12832" s="61"/>
      <c r="BA12832" s="61"/>
    </row>
    <row r="12833" spans="39:53" x14ac:dyDescent="0.2">
      <c r="AM12833" s="61"/>
      <c r="AN12833" s="61"/>
      <c r="AO12833" s="171"/>
      <c r="AP12833" s="61"/>
      <c r="AQ12833" s="61"/>
      <c r="AR12833" s="61"/>
      <c r="AS12833" s="61"/>
      <c r="AT12833" s="61"/>
      <c r="AU12833" s="61"/>
      <c r="AV12833" s="61"/>
      <c r="AW12833" s="61"/>
      <c r="AX12833" s="61"/>
      <c r="AY12833" s="61"/>
      <c r="AZ12833" s="61"/>
      <c r="BA12833" s="61"/>
    </row>
    <row r="12834" spans="39:53" x14ac:dyDescent="0.2">
      <c r="AM12834" s="61"/>
      <c r="AN12834" s="61"/>
      <c r="AO12834" s="171"/>
      <c r="AP12834" s="61"/>
      <c r="AQ12834" s="61"/>
      <c r="AR12834" s="61"/>
      <c r="AS12834" s="61"/>
      <c r="AT12834" s="61"/>
      <c r="AU12834" s="61"/>
      <c r="AV12834" s="61"/>
      <c r="AW12834" s="61"/>
      <c r="AX12834" s="61"/>
      <c r="AY12834" s="61"/>
      <c r="AZ12834" s="61"/>
      <c r="BA12834" s="61"/>
    </row>
    <row r="12835" spans="39:53" x14ac:dyDescent="0.2">
      <c r="AM12835" s="61"/>
      <c r="AN12835" s="61"/>
      <c r="AO12835" s="171"/>
      <c r="AP12835" s="61"/>
      <c r="AQ12835" s="61"/>
      <c r="AR12835" s="61"/>
      <c r="AS12835" s="61"/>
      <c r="AT12835" s="61"/>
      <c r="AU12835" s="61"/>
      <c r="AV12835" s="61"/>
      <c r="AW12835" s="61"/>
      <c r="AX12835" s="61"/>
      <c r="AY12835" s="61"/>
      <c r="AZ12835" s="61"/>
      <c r="BA12835" s="61"/>
    </row>
    <row r="12836" spans="39:53" x14ac:dyDescent="0.2">
      <c r="AM12836" s="61"/>
      <c r="AN12836" s="61"/>
      <c r="AO12836" s="171"/>
      <c r="AP12836" s="61"/>
      <c r="AQ12836" s="61"/>
      <c r="AR12836" s="61"/>
      <c r="AS12836" s="61"/>
      <c r="AT12836" s="61"/>
      <c r="AU12836" s="61"/>
      <c r="AV12836" s="61"/>
      <c r="AW12836" s="61"/>
      <c r="AX12836" s="61"/>
      <c r="AY12836" s="61"/>
      <c r="AZ12836" s="61"/>
      <c r="BA12836" s="61"/>
    </row>
    <row r="12837" spans="39:53" x14ac:dyDescent="0.2">
      <c r="AM12837" s="61"/>
      <c r="AN12837" s="61"/>
      <c r="AO12837" s="171"/>
      <c r="AP12837" s="61"/>
      <c r="AQ12837" s="61"/>
      <c r="AR12837" s="61"/>
      <c r="AS12837" s="61"/>
      <c r="AT12837" s="61"/>
      <c r="AU12837" s="61"/>
      <c r="AV12837" s="61"/>
      <c r="AW12837" s="61"/>
      <c r="AX12837" s="61"/>
      <c r="AY12837" s="61"/>
      <c r="AZ12837" s="61"/>
      <c r="BA12837" s="61"/>
    </row>
    <row r="12838" spans="39:53" x14ac:dyDescent="0.2">
      <c r="AM12838" s="61"/>
      <c r="AN12838" s="61"/>
      <c r="AO12838" s="171"/>
      <c r="AP12838" s="61"/>
      <c r="AQ12838" s="61"/>
      <c r="AR12838" s="61"/>
      <c r="AS12838" s="61"/>
      <c r="AT12838" s="61"/>
      <c r="AU12838" s="61"/>
      <c r="AV12838" s="61"/>
      <c r="AW12838" s="61"/>
      <c r="AX12838" s="61"/>
      <c r="AY12838" s="61"/>
      <c r="AZ12838" s="61"/>
      <c r="BA12838" s="61"/>
    </row>
    <row r="12839" spans="39:53" x14ac:dyDescent="0.2">
      <c r="AM12839" s="61"/>
      <c r="AN12839" s="61"/>
      <c r="AO12839" s="171"/>
      <c r="AP12839" s="61"/>
      <c r="AQ12839" s="61"/>
      <c r="AR12839" s="61"/>
      <c r="AS12839" s="61"/>
      <c r="AT12839" s="61"/>
      <c r="AU12839" s="61"/>
      <c r="AV12839" s="61"/>
      <c r="AW12839" s="61"/>
      <c r="AX12839" s="61"/>
      <c r="AY12839" s="61"/>
      <c r="AZ12839" s="61"/>
      <c r="BA12839" s="61"/>
    </row>
    <row r="12840" spans="39:53" x14ac:dyDescent="0.2">
      <c r="AM12840" s="61"/>
      <c r="AN12840" s="61"/>
      <c r="AO12840" s="171"/>
      <c r="AP12840" s="61"/>
      <c r="AQ12840" s="61"/>
      <c r="AR12840" s="61"/>
      <c r="AS12840" s="61"/>
      <c r="AT12840" s="61"/>
      <c r="AU12840" s="61"/>
      <c r="AV12840" s="61"/>
      <c r="AW12840" s="61"/>
      <c r="AX12840" s="61"/>
      <c r="AY12840" s="61"/>
      <c r="AZ12840" s="61"/>
      <c r="BA12840" s="61"/>
    </row>
    <row r="12841" spans="39:53" x14ac:dyDescent="0.2">
      <c r="AM12841" s="61"/>
      <c r="AN12841" s="61"/>
      <c r="AO12841" s="171"/>
      <c r="AP12841" s="61"/>
      <c r="AQ12841" s="61"/>
      <c r="AR12841" s="61"/>
      <c r="AS12841" s="61"/>
      <c r="AT12841" s="61"/>
      <c r="AU12841" s="61"/>
      <c r="AV12841" s="61"/>
      <c r="AW12841" s="61"/>
      <c r="AX12841" s="61"/>
      <c r="AY12841" s="61"/>
      <c r="AZ12841" s="61"/>
      <c r="BA12841" s="61"/>
    </row>
    <row r="12842" spans="39:53" x14ac:dyDescent="0.2">
      <c r="AM12842" s="61"/>
      <c r="AN12842" s="61"/>
      <c r="AO12842" s="171"/>
      <c r="AP12842" s="61"/>
      <c r="AQ12842" s="61"/>
      <c r="AR12842" s="61"/>
      <c r="AS12842" s="61"/>
      <c r="AT12842" s="61"/>
      <c r="AU12842" s="61"/>
      <c r="AV12842" s="61"/>
      <c r="AW12842" s="61"/>
      <c r="AX12842" s="61"/>
      <c r="AY12842" s="61"/>
      <c r="AZ12842" s="61"/>
      <c r="BA12842" s="61"/>
    </row>
    <row r="12843" spans="39:53" x14ac:dyDescent="0.2">
      <c r="AM12843" s="61"/>
      <c r="AN12843" s="61"/>
      <c r="AO12843" s="171"/>
      <c r="AP12843" s="61"/>
      <c r="AQ12843" s="61"/>
      <c r="AR12843" s="61"/>
      <c r="AS12843" s="61"/>
      <c r="AT12843" s="61"/>
      <c r="AU12843" s="61"/>
      <c r="AV12843" s="61"/>
      <c r="AW12843" s="61"/>
      <c r="AX12843" s="61"/>
      <c r="AY12843" s="61"/>
      <c r="AZ12843" s="61"/>
      <c r="BA12843" s="61"/>
    </row>
    <row r="12844" spans="39:53" x14ac:dyDescent="0.2">
      <c r="AM12844" s="61"/>
      <c r="AN12844" s="61"/>
      <c r="AO12844" s="171"/>
      <c r="AP12844" s="61"/>
      <c r="AQ12844" s="61"/>
      <c r="AR12844" s="61"/>
      <c r="AS12844" s="61"/>
      <c r="AT12844" s="61"/>
      <c r="AU12844" s="61"/>
      <c r="AV12844" s="61"/>
      <c r="AW12844" s="61"/>
      <c r="AX12844" s="61"/>
      <c r="AY12844" s="61"/>
      <c r="AZ12844" s="61"/>
      <c r="BA12844" s="61"/>
    </row>
    <row r="12845" spans="39:53" x14ac:dyDescent="0.2">
      <c r="AM12845" s="61"/>
      <c r="AN12845" s="61"/>
      <c r="AO12845" s="171"/>
      <c r="AP12845" s="61"/>
      <c r="AQ12845" s="61"/>
      <c r="AR12845" s="61"/>
      <c r="AS12845" s="61"/>
      <c r="AT12845" s="61"/>
      <c r="AU12845" s="61"/>
      <c r="AV12845" s="61"/>
      <c r="AW12845" s="61"/>
      <c r="AX12845" s="61"/>
      <c r="AY12845" s="61"/>
      <c r="AZ12845" s="61"/>
      <c r="BA12845" s="61"/>
    </row>
    <row r="12846" spans="39:53" x14ac:dyDescent="0.2">
      <c r="AM12846" s="61"/>
      <c r="AN12846" s="61"/>
      <c r="AO12846" s="171"/>
      <c r="AP12846" s="61"/>
      <c r="AQ12846" s="61"/>
      <c r="AR12846" s="61"/>
      <c r="AS12846" s="61"/>
      <c r="AT12846" s="61"/>
      <c r="AU12846" s="61"/>
      <c r="AV12846" s="61"/>
      <c r="AW12846" s="61"/>
      <c r="AX12846" s="61"/>
      <c r="AY12846" s="61"/>
      <c r="AZ12846" s="61"/>
      <c r="BA12846" s="61"/>
    </row>
    <row r="12847" spans="39:53" x14ac:dyDescent="0.2">
      <c r="AM12847" s="61"/>
      <c r="AN12847" s="61"/>
      <c r="AO12847" s="171"/>
      <c r="AP12847" s="61"/>
      <c r="AQ12847" s="61"/>
      <c r="AR12847" s="61"/>
      <c r="AS12847" s="61"/>
      <c r="AT12847" s="61"/>
      <c r="AU12847" s="61"/>
      <c r="AV12847" s="61"/>
      <c r="AW12847" s="61"/>
      <c r="AX12847" s="61"/>
      <c r="AY12847" s="61"/>
      <c r="AZ12847" s="61"/>
      <c r="BA12847" s="61"/>
    </row>
    <row r="12848" spans="39:53" x14ac:dyDescent="0.2">
      <c r="AM12848" s="61"/>
      <c r="AN12848" s="61"/>
      <c r="AO12848" s="171"/>
      <c r="AP12848" s="61"/>
      <c r="AQ12848" s="61"/>
      <c r="AR12848" s="61"/>
      <c r="AS12848" s="61"/>
      <c r="AT12848" s="61"/>
      <c r="AU12848" s="61"/>
      <c r="AV12848" s="61"/>
      <c r="AW12848" s="61"/>
      <c r="AX12848" s="61"/>
      <c r="AY12848" s="61"/>
      <c r="AZ12848" s="61"/>
      <c r="BA12848" s="61"/>
    </row>
    <row r="12849" spans="39:53" x14ac:dyDescent="0.2">
      <c r="AM12849" s="61"/>
      <c r="AN12849" s="61"/>
      <c r="AO12849" s="171"/>
      <c r="AP12849" s="61"/>
      <c r="AQ12849" s="61"/>
      <c r="AR12849" s="61"/>
      <c r="AS12849" s="61"/>
      <c r="AT12849" s="61"/>
      <c r="AU12849" s="61"/>
      <c r="AV12849" s="61"/>
      <c r="AW12849" s="61"/>
      <c r="AX12849" s="61"/>
      <c r="AY12849" s="61"/>
      <c r="AZ12849" s="61"/>
      <c r="BA12849" s="61"/>
    </row>
    <row r="12850" spans="39:53" x14ac:dyDescent="0.2">
      <c r="AM12850" s="61"/>
      <c r="AN12850" s="61"/>
      <c r="AO12850" s="171"/>
      <c r="AP12850" s="61"/>
      <c r="AQ12850" s="61"/>
      <c r="AR12850" s="61"/>
      <c r="AS12850" s="61"/>
      <c r="AT12850" s="61"/>
      <c r="AU12850" s="61"/>
      <c r="AV12850" s="61"/>
      <c r="AW12850" s="61"/>
      <c r="AX12850" s="61"/>
      <c r="AY12850" s="61"/>
      <c r="AZ12850" s="61"/>
      <c r="BA12850" s="61"/>
    </row>
    <row r="12851" spans="39:53" x14ac:dyDescent="0.2">
      <c r="AM12851" s="61"/>
      <c r="AN12851" s="61"/>
      <c r="AO12851" s="171"/>
      <c r="AP12851" s="61"/>
      <c r="AQ12851" s="61"/>
      <c r="AR12851" s="61"/>
      <c r="AS12851" s="61"/>
      <c r="AT12851" s="61"/>
      <c r="AU12851" s="61"/>
      <c r="AV12851" s="61"/>
      <c r="AW12851" s="61"/>
      <c r="AX12851" s="61"/>
      <c r="AY12851" s="61"/>
      <c r="AZ12851" s="61"/>
      <c r="BA12851" s="61"/>
    </row>
    <row r="12852" spans="39:53" x14ac:dyDescent="0.2">
      <c r="AM12852" s="61"/>
      <c r="AN12852" s="61"/>
      <c r="AO12852" s="171"/>
      <c r="AP12852" s="61"/>
      <c r="AQ12852" s="61"/>
      <c r="AR12852" s="61"/>
      <c r="AS12852" s="61"/>
      <c r="AT12852" s="61"/>
      <c r="AU12852" s="61"/>
      <c r="AV12852" s="61"/>
      <c r="AW12852" s="61"/>
      <c r="AX12852" s="61"/>
      <c r="AY12852" s="61"/>
      <c r="AZ12852" s="61"/>
      <c r="BA12852" s="61"/>
    </row>
    <row r="12853" spans="39:53" x14ac:dyDescent="0.2">
      <c r="AM12853" s="61"/>
      <c r="AN12853" s="61"/>
      <c r="AO12853" s="171"/>
      <c r="AP12853" s="61"/>
      <c r="AQ12853" s="61"/>
      <c r="AR12853" s="61"/>
      <c r="AS12853" s="61"/>
      <c r="AT12853" s="61"/>
      <c r="AU12853" s="61"/>
      <c r="AV12853" s="61"/>
      <c r="AW12853" s="61"/>
      <c r="AX12853" s="61"/>
      <c r="AY12853" s="61"/>
      <c r="AZ12853" s="61"/>
      <c r="BA12853" s="61"/>
    </row>
    <row r="12854" spans="39:53" x14ac:dyDescent="0.2">
      <c r="AM12854" s="61"/>
      <c r="AN12854" s="61"/>
      <c r="AO12854" s="171"/>
      <c r="AP12854" s="61"/>
      <c r="AQ12854" s="61"/>
      <c r="AR12854" s="61"/>
      <c r="AS12854" s="61"/>
      <c r="AT12854" s="61"/>
      <c r="AU12854" s="61"/>
      <c r="AV12854" s="61"/>
      <c r="AW12854" s="61"/>
      <c r="AX12854" s="61"/>
      <c r="AY12854" s="61"/>
      <c r="AZ12854" s="61"/>
      <c r="BA12854" s="61"/>
    </row>
    <row r="12855" spans="39:53" x14ac:dyDescent="0.2">
      <c r="AM12855" s="61"/>
      <c r="AN12855" s="61"/>
      <c r="AO12855" s="171"/>
      <c r="AP12855" s="61"/>
      <c r="AQ12855" s="61"/>
      <c r="AR12855" s="61"/>
      <c r="AS12855" s="61"/>
      <c r="AT12855" s="61"/>
      <c r="AU12855" s="61"/>
      <c r="AV12855" s="61"/>
      <c r="AW12855" s="61"/>
      <c r="AX12855" s="61"/>
      <c r="AY12855" s="61"/>
      <c r="AZ12855" s="61"/>
      <c r="BA12855" s="61"/>
    </row>
    <row r="12856" spans="39:53" x14ac:dyDescent="0.2">
      <c r="AM12856" s="61"/>
      <c r="AN12856" s="61"/>
      <c r="AO12856" s="171"/>
      <c r="AP12856" s="61"/>
      <c r="AQ12856" s="61"/>
      <c r="AR12856" s="61"/>
      <c r="AS12856" s="61"/>
      <c r="AT12856" s="61"/>
      <c r="AU12856" s="61"/>
      <c r="AV12856" s="61"/>
      <c r="AW12856" s="61"/>
      <c r="AX12856" s="61"/>
      <c r="AY12856" s="61"/>
      <c r="AZ12856" s="61"/>
      <c r="BA12856" s="61"/>
    </row>
    <row r="12857" spans="39:53" x14ac:dyDescent="0.2">
      <c r="AM12857" s="61"/>
      <c r="AN12857" s="61"/>
      <c r="AO12857" s="171"/>
      <c r="AP12857" s="61"/>
      <c r="AQ12857" s="61"/>
      <c r="AR12857" s="61"/>
      <c r="AS12857" s="61"/>
      <c r="AT12857" s="61"/>
      <c r="AU12857" s="61"/>
      <c r="AV12857" s="61"/>
      <c r="AW12857" s="61"/>
      <c r="AX12857" s="61"/>
      <c r="AY12857" s="61"/>
      <c r="AZ12857" s="61"/>
      <c r="BA12857" s="61"/>
    </row>
    <row r="12858" spans="39:53" x14ac:dyDescent="0.2">
      <c r="AM12858" s="61"/>
      <c r="AN12858" s="61"/>
      <c r="AO12858" s="171"/>
      <c r="AP12858" s="61"/>
      <c r="AQ12858" s="61"/>
      <c r="AR12858" s="61"/>
      <c r="AS12858" s="61"/>
      <c r="AT12858" s="61"/>
      <c r="AU12858" s="61"/>
      <c r="AV12858" s="61"/>
      <c r="AW12858" s="61"/>
      <c r="AX12858" s="61"/>
      <c r="AY12858" s="61"/>
      <c r="AZ12858" s="61"/>
      <c r="BA12858" s="61"/>
    </row>
    <row r="12859" spans="39:53" x14ac:dyDescent="0.2">
      <c r="AM12859" s="61"/>
      <c r="AN12859" s="61"/>
      <c r="AO12859" s="171"/>
      <c r="AP12859" s="61"/>
      <c r="AQ12859" s="61"/>
      <c r="AR12859" s="61"/>
      <c r="AS12859" s="61"/>
      <c r="AT12859" s="61"/>
      <c r="AU12859" s="61"/>
      <c r="AV12859" s="61"/>
      <c r="AW12859" s="61"/>
      <c r="AX12859" s="61"/>
      <c r="AY12859" s="61"/>
      <c r="AZ12859" s="61"/>
      <c r="BA12859" s="61"/>
    </row>
    <row r="12860" spans="39:53" x14ac:dyDescent="0.2">
      <c r="AM12860" s="61"/>
      <c r="AN12860" s="61"/>
      <c r="AO12860" s="171"/>
      <c r="AP12860" s="61"/>
      <c r="AQ12860" s="61"/>
      <c r="AR12860" s="61"/>
      <c r="AS12860" s="61"/>
      <c r="AT12860" s="61"/>
      <c r="AU12860" s="61"/>
      <c r="AV12860" s="61"/>
      <c r="AW12860" s="61"/>
      <c r="AX12860" s="61"/>
      <c r="AY12860" s="61"/>
      <c r="AZ12860" s="61"/>
      <c r="BA12860" s="61"/>
    </row>
    <row r="12861" spans="39:53" x14ac:dyDescent="0.2">
      <c r="AM12861" s="61"/>
      <c r="AN12861" s="61"/>
      <c r="AO12861" s="171"/>
      <c r="AP12861" s="61"/>
      <c r="AQ12861" s="61"/>
      <c r="AR12861" s="61"/>
      <c r="AS12861" s="61"/>
      <c r="AT12861" s="61"/>
      <c r="AU12861" s="61"/>
      <c r="AV12861" s="61"/>
      <c r="AW12861" s="61"/>
      <c r="AX12861" s="61"/>
      <c r="AY12861" s="61"/>
      <c r="AZ12861" s="61"/>
      <c r="BA12861" s="61"/>
    </row>
    <row r="12862" spans="39:53" x14ac:dyDescent="0.2">
      <c r="AM12862" s="61"/>
      <c r="AN12862" s="61"/>
      <c r="AO12862" s="171"/>
      <c r="AP12862" s="61"/>
      <c r="AQ12862" s="61"/>
      <c r="AR12862" s="61"/>
      <c r="AS12862" s="61"/>
      <c r="AT12862" s="61"/>
      <c r="AU12862" s="61"/>
      <c r="AV12862" s="61"/>
      <c r="AW12862" s="61"/>
      <c r="AX12862" s="61"/>
      <c r="AY12862" s="61"/>
      <c r="AZ12862" s="61"/>
      <c r="BA12862" s="61"/>
    </row>
    <row r="12863" spans="39:53" x14ac:dyDescent="0.2">
      <c r="AM12863" s="61"/>
      <c r="AN12863" s="61"/>
      <c r="AO12863" s="171"/>
      <c r="AP12863" s="61"/>
      <c r="AQ12863" s="61"/>
      <c r="AR12863" s="61"/>
      <c r="AS12863" s="61"/>
      <c r="AT12863" s="61"/>
      <c r="AU12863" s="61"/>
      <c r="AV12863" s="61"/>
      <c r="AW12863" s="61"/>
      <c r="AX12863" s="61"/>
      <c r="AY12863" s="61"/>
      <c r="AZ12863" s="61"/>
      <c r="BA12863" s="61"/>
    </row>
    <row r="12864" spans="39:53" x14ac:dyDescent="0.2">
      <c r="AM12864" s="61"/>
      <c r="AN12864" s="61"/>
      <c r="AO12864" s="171"/>
      <c r="AP12864" s="61"/>
      <c r="AQ12864" s="61"/>
      <c r="AR12864" s="61"/>
      <c r="AS12864" s="61"/>
      <c r="AT12864" s="61"/>
      <c r="AU12864" s="61"/>
      <c r="AV12864" s="61"/>
      <c r="AW12864" s="61"/>
      <c r="AX12864" s="61"/>
      <c r="AY12864" s="61"/>
      <c r="AZ12864" s="61"/>
      <c r="BA12864" s="61"/>
    </row>
    <row r="12865" spans="39:53" x14ac:dyDescent="0.2">
      <c r="AM12865" s="61"/>
      <c r="AN12865" s="61"/>
      <c r="AO12865" s="171"/>
      <c r="AP12865" s="61"/>
      <c r="AQ12865" s="61"/>
      <c r="AR12865" s="61"/>
      <c r="AS12865" s="61"/>
      <c r="AT12865" s="61"/>
      <c r="AU12865" s="61"/>
      <c r="AV12865" s="61"/>
      <c r="AW12865" s="61"/>
      <c r="AX12865" s="61"/>
      <c r="AY12865" s="61"/>
      <c r="AZ12865" s="61"/>
      <c r="BA12865" s="61"/>
    </row>
    <row r="12866" spans="39:53" x14ac:dyDescent="0.2">
      <c r="AM12866" s="61"/>
      <c r="AN12866" s="61"/>
      <c r="AO12866" s="171"/>
      <c r="AP12866" s="61"/>
      <c r="AQ12866" s="61"/>
      <c r="AR12866" s="61"/>
      <c r="AS12866" s="61"/>
      <c r="AT12866" s="61"/>
      <c r="AU12866" s="61"/>
      <c r="AV12866" s="61"/>
      <c r="AW12866" s="61"/>
      <c r="AX12866" s="61"/>
      <c r="AY12866" s="61"/>
      <c r="AZ12866" s="61"/>
      <c r="BA12866" s="61"/>
    </row>
    <row r="12867" spans="39:53" x14ac:dyDescent="0.2">
      <c r="AM12867" s="61"/>
      <c r="AN12867" s="61"/>
      <c r="AO12867" s="171"/>
      <c r="AP12867" s="61"/>
      <c r="AQ12867" s="61"/>
      <c r="AR12867" s="61"/>
      <c r="AS12867" s="61"/>
      <c r="AT12867" s="61"/>
      <c r="AU12867" s="61"/>
      <c r="AV12867" s="61"/>
      <c r="AW12867" s="61"/>
      <c r="AX12867" s="61"/>
      <c r="AY12867" s="61"/>
      <c r="AZ12867" s="61"/>
      <c r="BA12867" s="61"/>
    </row>
    <row r="12868" spans="39:53" x14ac:dyDescent="0.2">
      <c r="AM12868" s="61"/>
      <c r="AN12868" s="61"/>
      <c r="AO12868" s="171"/>
      <c r="AP12868" s="61"/>
      <c r="AQ12868" s="61"/>
      <c r="AR12868" s="61"/>
      <c r="AS12868" s="61"/>
      <c r="AT12868" s="61"/>
      <c r="AU12868" s="61"/>
      <c r="AV12868" s="61"/>
      <c r="AW12868" s="61"/>
      <c r="AX12868" s="61"/>
      <c r="AY12868" s="61"/>
      <c r="AZ12868" s="61"/>
      <c r="BA12868" s="61"/>
    </row>
    <row r="12869" spans="39:53" x14ac:dyDescent="0.2">
      <c r="AM12869" s="61"/>
      <c r="AN12869" s="61"/>
      <c r="AO12869" s="171"/>
      <c r="AP12869" s="61"/>
      <c r="AQ12869" s="61"/>
      <c r="AR12869" s="61"/>
      <c r="AS12869" s="61"/>
      <c r="AT12869" s="61"/>
      <c r="AU12869" s="61"/>
      <c r="AV12869" s="61"/>
      <c r="AW12869" s="61"/>
      <c r="AX12869" s="61"/>
      <c r="AY12869" s="61"/>
      <c r="AZ12869" s="61"/>
      <c r="BA12869" s="61"/>
    </row>
    <row r="12870" spans="39:53" x14ac:dyDescent="0.2">
      <c r="AM12870" s="61"/>
      <c r="AN12870" s="61"/>
      <c r="AO12870" s="171"/>
      <c r="AP12870" s="61"/>
      <c r="AQ12870" s="61"/>
      <c r="AR12870" s="61"/>
      <c r="AS12870" s="61"/>
      <c r="AT12870" s="61"/>
      <c r="AU12870" s="61"/>
      <c r="AV12870" s="61"/>
      <c r="AW12870" s="61"/>
      <c r="AX12870" s="61"/>
      <c r="AY12870" s="61"/>
      <c r="AZ12870" s="61"/>
      <c r="BA12870" s="61"/>
    </row>
    <row r="12871" spans="39:53" x14ac:dyDescent="0.2">
      <c r="AM12871" s="61"/>
      <c r="AN12871" s="61"/>
      <c r="AO12871" s="171"/>
      <c r="AP12871" s="61"/>
      <c r="AQ12871" s="61"/>
      <c r="AR12871" s="61"/>
      <c r="AS12871" s="61"/>
      <c r="AT12871" s="61"/>
      <c r="AU12871" s="61"/>
      <c r="AV12871" s="61"/>
      <c r="AW12871" s="61"/>
      <c r="AX12871" s="61"/>
      <c r="AY12871" s="61"/>
      <c r="AZ12871" s="61"/>
      <c r="BA12871" s="61"/>
    </row>
    <row r="12872" spans="39:53" x14ac:dyDescent="0.2">
      <c r="AM12872" s="61"/>
      <c r="AN12872" s="61"/>
      <c r="AO12872" s="171"/>
      <c r="AP12872" s="61"/>
      <c r="AQ12872" s="61"/>
      <c r="AR12872" s="61"/>
      <c r="AS12872" s="61"/>
      <c r="AT12872" s="61"/>
      <c r="AU12872" s="61"/>
      <c r="AV12872" s="61"/>
      <c r="AW12872" s="61"/>
      <c r="AX12872" s="61"/>
      <c r="AY12872" s="61"/>
      <c r="AZ12872" s="61"/>
      <c r="BA12872" s="61"/>
    </row>
    <row r="12873" spans="39:53" x14ac:dyDescent="0.2">
      <c r="AM12873" s="61"/>
      <c r="AN12873" s="61"/>
      <c r="AO12873" s="171"/>
      <c r="AP12873" s="61"/>
      <c r="AQ12873" s="61"/>
      <c r="AR12873" s="61"/>
      <c r="AS12873" s="61"/>
      <c r="AT12873" s="61"/>
      <c r="AU12873" s="61"/>
      <c r="AV12873" s="61"/>
      <c r="AW12873" s="61"/>
      <c r="AX12873" s="61"/>
      <c r="AY12873" s="61"/>
      <c r="AZ12873" s="61"/>
      <c r="BA12873" s="61"/>
    </row>
    <row r="12874" spans="39:53" x14ac:dyDescent="0.2">
      <c r="AM12874" s="61"/>
      <c r="AN12874" s="61"/>
      <c r="AO12874" s="171"/>
      <c r="AP12874" s="61"/>
      <c r="AQ12874" s="61"/>
      <c r="AR12874" s="61"/>
      <c r="AS12874" s="61"/>
      <c r="AT12874" s="61"/>
      <c r="AU12874" s="61"/>
      <c r="AV12874" s="61"/>
      <c r="AW12874" s="61"/>
      <c r="AX12874" s="61"/>
      <c r="AY12874" s="61"/>
      <c r="AZ12874" s="61"/>
      <c r="BA12874" s="61"/>
    </row>
    <row r="12875" spans="39:53" x14ac:dyDescent="0.2">
      <c r="AM12875" s="61"/>
      <c r="AN12875" s="61"/>
      <c r="AO12875" s="171"/>
      <c r="AP12875" s="61"/>
      <c r="AQ12875" s="61"/>
      <c r="AR12875" s="61"/>
      <c r="AS12875" s="61"/>
      <c r="AT12875" s="61"/>
      <c r="AU12875" s="61"/>
      <c r="AV12875" s="61"/>
      <c r="AW12875" s="61"/>
      <c r="AX12875" s="61"/>
      <c r="AY12875" s="61"/>
      <c r="AZ12875" s="61"/>
      <c r="BA12875" s="61"/>
    </row>
    <row r="12876" spans="39:53" x14ac:dyDescent="0.2">
      <c r="AM12876" s="61"/>
      <c r="AN12876" s="61"/>
      <c r="AO12876" s="171"/>
      <c r="AP12876" s="61"/>
      <c r="AQ12876" s="61"/>
      <c r="AR12876" s="61"/>
      <c r="AS12876" s="61"/>
      <c r="AT12876" s="61"/>
      <c r="AU12876" s="61"/>
      <c r="AV12876" s="61"/>
      <c r="AW12876" s="61"/>
      <c r="AX12876" s="61"/>
      <c r="AY12876" s="61"/>
      <c r="AZ12876" s="61"/>
      <c r="BA12876" s="61"/>
    </row>
    <row r="12877" spans="39:53" x14ac:dyDescent="0.2">
      <c r="AM12877" s="61"/>
      <c r="AN12877" s="61"/>
      <c r="AO12877" s="171"/>
      <c r="AP12877" s="61"/>
      <c r="AQ12877" s="61"/>
      <c r="AR12877" s="61"/>
      <c r="AS12877" s="61"/>
      <c r="AT12877" s="61"/>
      <c r="AU12877" s="61"/>
      <c r="AV12877" s="61"/>
      <c r="AW12877" s="61"/>
      <c r="AX12877" s="61"/>
      <c r="AY12877" s="61"/>
      <c r="AZ12877" s="61"/>
      <c r="BA12877" s="61"/>
    </row>
    <row r="12878" spans="39:53" x14ac:dyDescent="0.2">
      <c r="AM12878" s="61"/>
      <c r="AN12878" s="61"/>
      <c r="AO12878" s="171"/>
      <c r="AP12878" s="61"/>
      <c r="AQ12878" s="61"/>
      <c r="AR12878" s="61"/>
      <c r="AS12878" s="61"/>
      <c r="AT12878" s="61"/>
      <c r="AU12878" s="61"/>
      <c r="AV12878" s="61"/>
      <c r="AW12878" s="61"/>
      <c r="AX12878" s="61"/>
      <c r="AY12878" s="61"/>
      <c r="AZ12878" s="61"/>
      <c r="BA12878" s="61"/>
    </row>
    <row r="12879" spans="39:53" x14ac:dyDescent="0.2">
      <c r="AM12879" s="61"/>
      <c r="AN12879" s="61"/>
      <c r="AO12879" s="171"/>
      <c r="AP12879" s="61"/>
      <c r="AQ12879" s="61"/>
      <c r="AR12879" s="61"/>
      <c r="AS12879" s="61"/>
      <c r="AT12879" s="61"/>
      <c r="AU12879" s="61"/>
      <c r="AV12879" s="61"/>
      <c r="AW12879" s="61"/>
      <c r="AX12879" s="61"/>
      <c r="AY12879" s="61"/>
      <c r="AZ12879" s="61"/>
      <c r="BA12879" s="61"/>
    </row>
    <row r="12880" spans="39:53" x14ac:dyDescent="0.2">
      <c r="AM12880" s="61"/>
      <c r="AN12880" s="61"/>
      <c r="AO12880" s="171"/>
      <c r="AP12880" s="61"/>
      <c r="AQ12880" s="61"/>
      <c r="AR12880" s="61"/>
      <c r="AS12880" s="61"/>
      <c r="AT12880" s="61"/>
      <c r="AU12880" s="61"/>
      <c r="AV12880" s="61"/>
      <c r="AW12880" s="61"/>
      <c r="AX12880" s="61"/>
      <c r="AY12880" s="61"/>
      <c r="AZ12880" s="61"/>
      <c r="BA12880" s="61"/>
    </row>
    <row r="12881" spans="39:53" x14ac:dyDescent="0.2">
      <c r="AM12881" s="61"/>
      <c r="AN12881" s="61"/>
      <c r="AO12881" s="171"/>
      <c r="AP12881" s="61"/>
      <c r="AQ12881" s="61"/>
      <c r="AR12881" s="61"/>
      <c r="AS12881" s="61"/>
      <c r="AT12881" s="61"/>
      <c r="AU12881" s="61"/>
      <c r="AV12881" s="61"/>
      <c r="AW12881" s="61"/>
      <c r="AX12881" s="61"/>
      <c r="AY12881" s="61"/>
      <c r="AZ12881" s="61"/>
      <c r="BA12881" s="61"/>
    </row>
    <row r="12882" spans="39:53" x14ac:dyDescent="0.2">
      <c r="AM12882" s="61"/>
      <c r="AN12882" s="61"/>
      <c r="AO12882" s="171"/>
      <c r="AP12882" s="61"/>
      <c r="AQ12882" s="61"/>
      <c r="AR12882" s="61"/>
      <c r="AS12882" s="61"/>
      <c r="AT12882" s="61"/>
      <c r="AU12882" s="61"/>
      <c r="AV12882" s="61"/>
      <c r="AW12882" s="61"/>
      <c r="AX12882" s="61"/>
      <c r="AY12882" s="61"/>
      <c r="AZ12882" s="61"/>
      <c r="BA12882" s="61"/>
    </row>
    <row r="12883" spans="39:53" x14ac:dyDescent="0.2">
      <c r="AM12883" s="61"/>
      <c r="AN12883" s="61"/>
      <c r="AO12883" s="171"/>
      <c r="AP12883" s="61"/>
      <c r="AQ12883" s="61"/>
      <c r="AR12883" s="61"/>
      <c r="AS12883" s="61"/>
      <c r="AT12883" s="61"/>
      <c r="AU12883" s="61"/>
      <c r="AV12883" s="61"/>
      <c r="AW12883" s="61"/>
      <c r="AX12883" s="61"/>
      <c r="AY12883" s="61"/>
      <c r="AZ12883" s="61"/>
      <c r="BA12883" s="61"/>
    </row>
    <row r="12884" spans="39:53" x14ac:dyDescent="0.2">
      <c r="AM12884" s="61"/>
      <c r="AN12884" s="61"/>
      <c r="AO12884" s="171"/>
      <c r="AP12884" s="61"/>
      <c r="AQ12884" s="61"/>
      <c r="AR12884" s="61"/>
      <c r="AS12884" s="61"/>
      <c r="AT12884" s="61"/>
      <c r="AU12884" s="61"/>
      <c r="AV12884" s="61"/>
      <c r="AW12884" s="61"/>
      <c r="AX12884" s="61"/>
      <c r="AY12884" s="61"/>
      <c r="AZ12884" s="61"/>
      <c r="BA12884" s="61"/>
    </row>
    <row r="12885" spans="39:53" x14ac:dyDescent="0.2">
      <c r="AM12885" s="61"/>
      <c r="AN12885" s="61"/>
      <c r="AO12885" s="171"/>
      <c r="AP12885" s="61"/>
      <c r="AQ12885" s="61"/>
      <c r="AR12885" s="61"/>
      <c r="AS12885" s="61"/>
      <c r="AT12885" s="61"/>
      <c r="AU12885" s="61"/>
      <c r="AV12885" s="61"/>
      <c r="AW12885" s="61"/>
      <c r="AX12885" s="61"/>
      <c r="AY12885" s="61"/>
      <c r="AZ12885" s="61"/>
      <c r="BA12885" s="61"/>
    </row>
    <row r="12886" spans="39:53" x14ac:dyDescent="0.2">
      <c r="AM12886" s="61"/>
      <c r="AN12886" s="61"/>
      <c r="AO12886" s="171"/>
      <c r="AP12886" s="61"/>
      <c r="AQ12886" s="61"/>
      <c r="AR12886" s="61"/>
      <c r="AS12886" s="61"/>
      <c r="AT12886" s="61"/>
      <c r="AU12886" s="61"/>
      <c r="AV12886" s="61"/>
      <c r="AW12886" s="61"/>
      <c r="AX12886" s="61"/>
      <c r="AY12886" s="61"/>
      <c r="AZ12886" s="61"/>
      <c r="BA12886" s="61"/>
    </row>
    <row r="12887" spans="39:53" x14ac:dyDescent="0.2">
      <c r="AM12887" s="61"/>
      <c r="AN12887" s="61"/>
      <c r="AO12887" s="171"/>
      <c r="AP12887" s="61"/>
      <c r="AQ12887" s="61"/>
      <c r="AR12887" s="61"/>
      <c r="AS12887" s="61"/>
      <c r="AT12887" s="61"/>
      <c r="AU12887" s="61"/>
      <c r="AV12887" s="61"/>
      <c r="AW12887" s="61"/>
      <c r="AX12887" s="61"/>
      <c r="AY12887" s="61"/>
      <c r="AZ12887" s="61"/>
      <c r="BA12887" s="61"/>
    </row>
    <row r="12888" spans="39:53" x14ac:dyDescent="0.2">
      <c r="AM12888" s="61"/>
      <c r="AN12888" s="61"/>
      <c r="AO12888" s="171"/>
      <c r="AP12888" s="61"/>
      <c r="AQ12888" s="61"/>
      <c r="AR12888" s="61"/>
      <c r="AS12888" s="61"/>
      <c r="AT12888" s="61"/>
      <c r="AU12888" s="61"/>
      <c r="AV12888" s="61"/>
      <c r="AW12888" s="61"/>
      <c r="AX12888" s="61"/>
      <c r="AY12888" s="61"/>
      <c r="AZ12888" s="61"/>
      <c r="BA12888" s="61"/>
    </row>
    <row r="12889" spans="39:53" x14ac:dyDescent="0.2">
      <c r="AM12889" s="61"/>
      <c r="AN12889" s="61"/>
      <c r="AO12889" s="171"/>
      <c r="AP12889" s="61"/>
      <c r="AQ12889" s="61"/>
      <c r="AR12889" s="61"/>
      <c r="AS12889" s="61"/>
      <c r="AT12889" s="61"/>
      <c r="AU12889" s="61"/>
      <c r="AV12889" s="61"/>
      <c r="AW12889" s="61"/>
      <c r="AX12889" s="61"/>
      <c r="AY12889" s="61"/>
      <c r="AZ12889" s="61"/>
      <c r="BA12889" s="61"/>
    </row>
    <row r="12890" spans="39:53" x14ac:dyDescent="0.2">
      <c r="AM12890" s="61"/>
      <c r="AN12890" s="61"/>
      <c r="AO12890" s="171"/>
      <c r="AP12890" s="61"/>
      <c r="AQ12890" s="61"/>
      <c r="AR12890" s="61"/>
      <c r="AS12890" s="61"/>
      <c r="AT12890" s="61"/>
      <c r="AU12890" s="61"/>
      <c r="AV12890" s="61"/>
      <c r="AW12890" s="61"/>
      <c r="AX12890" s="61"/>
      <c r="AY12890" s="61"/>
      <c r="AZ12890" s="61"/>
      <c r="BA12890" s="61"/>
    </row>
    <row r="12891" spans="39:53" x14ac:dyDescent="0.2">
      <c r="AM12891" s="61"/>
      <c r="AN12891" s="61"/>
      <c r="AO12891" s="171"/>
      <c r="AP12891" s="61"/>
      <c r="AQ12891" s="61"/>
      <c r="AR12891" s="61"/>
      <c r="AS12891" s="61"/>
      <c r="AT12891" s="61"/>
      <c r="AU12891" s="61"/>
      <c r="AV12891" s="61"/>
      <c r="AW12891" s="61"/>
      <c r="AX12891" s="61"/>
      <c r="AY12891" s="61"/>
      <c r="AZ12891" s="61"/>
      <c r="BA12891" s="61"/>
    </row>
    <row r="12892" spans="39:53" x14ac:dyDescent="0.2">
      <c r="AM12892" s="61"/>
      <c r="AN12892" s="61"/>
      <c r="AO12892" s="171"/>
      <c r="AP12892" s="61"/>
      <c r="AQ12892" s="61"/>
      <c r="AR12892" s="61"/>
      <c r="AS12892" s="61"/>
      <c r="AT12892" s="61"/>
      <c r="AU12892" s="61"/>
      <c r="AV12892" s="61"/>
      <c r="AW12892" s="61"/>
      <c r="AX12892" s="61"/>
      <c r="AY12892" s="61"/>
      <c r="AZ12892" s="61"/>
      <c r="BA12892" s="61"/>
    </row>
    <row r="12893" spans="39:53" x14ac:dyDescent="0.2">
      <c r="AM12893" s="61"/>
      <c r="AN12893" s="61"/>
      <c r="AO12893" s="171"/>
      <c r="AP12893" s="61"/>
      <c r="AQ12893" s="61"/>
      <c r="AR12893" s="61"/>
      <c r="AS12893" s="61"/>
      <c r="AT12893" s="61"/>
      <c r="AU12893" s="61"/>
      <c r="AV12893" s="61"/>
      <c r="AW12893" s="61"/>
      <c r="AX12893" s="61"/>
      <c r="AY12893" s="61"/>
      <c r="AZ12893" s="61"/>
      <c r="BA12893" s="61"/>
    </row>
    <row r="12894" spans="39:53" x14ac:dyDescent="0.2">
      <c r="AM12894" s="61"/>
      <c r="AN12894" s="61"/>
      <c r="AO12894" s="171"/>
      <c r="AP12894" s="61"/>
      <c r="AQ12894" s="61"/>
      <c r="AR12894" s="61"/>
      <c r="AS12894" s="61"/>
      <c r="AT12894" s="61"/>
      <c r="AU12894" s="61"/>
      <c r="AV12894" s="61"/>
      <c r="AW12894" s="61"/>
      <c r="AX12894" s="61"/>
      <c r="AY12894" s="61"/>
      <c r="AZ12894" s="61"/>
      <c r="BA12894" s="61"/>
    </row>
    <row r="12895" spans="39:53" x14ac:dyDescent="0.2">
      <c r="AM12895" s="61"/>
      <c r="AN12895" s="61"/>
      <c r="AO12895" s="171"/>
      <c r="AP12895" s="61"/>
      <c r="AQ12895" s="61"/>
      <c r="AR12895" s="61"/>
      <c r="AS12895" s="61"/>
      <c r="AT12895" s="61"/>
      <c r="AU12895" s="61"/>
      <c r="AV12895" s="61"/>
      <c r="AW12895" s="61"/>
      <c r="AX12895" s="61"/>
      <c r="AY12895" s="61"/>
      <c r="AZ12895" s="61"/>
      <c r="BA12895" s="61"/>
    </row>
    <row r="12896" spans="39:53" x14ac:dyDescent="0.2">
      <c r="AM12896" s="61"/>
      <c r="AN12896" s="61"/>
      <c r="AO12896" s="171"/>
      <c r="AP12896" s="61"/>
      <c r="AQ12896" s="61"/>
      <c r="AR12896" s="61"/>
      <c r="AS12896" s="61"/>
      <c r="AT12896" s="61"/>
      <c r="AU12896" s="61"/>
      <c r="AV12896" s="61"/>
      <c r="AW12896" s="61"/>
      <c r="AX12896" s="61"/>
      <c r="AY12896" s="61"/>
      <c r="AZ12896" s="61"/>
      <c r="BA12896" s="61"/>
    </row>
    <row r="12897" spans="39:53" x14ac:dyDescent="0.2">
      <c r="AM12897" s="61"/>
      <c r="AN12897" s="61"/>
      <c r="AO12897" s="171"/>
      <c r="AP12897" s="61"/>
      <c r="AQ12897" s="61"/>
      <c r="AR12897" s="61"/>
      <c r="AS12897" s="61"/>
      <c r="AT12897" s="61"/>
      <c r="AU12897" s="61"/>
      <c r="AV12897" s="61"/>
      <c r="AW12897" s="61"/>
      <c r="AX12897" s="61"/>
      <c r="AY12897" s="61"/>
      <c r="AZ12897" s="61"/>
      <c r="BA12897" s="61"/>
    </row>
    <row r="12898" spans="39:53" x14ac:dyDescent="0.2">
      <c r="AM12898" s="61"/>
      <c r="AN12898" s="61"/>
      <c r="AO12898" s="171"/>
      <c r="AP12898" s="61"/>
      <c r="AQ12898" s="61"/>
      <c r="AR12898" s="61"/>
      <c r="AS12898" s="61"/>
      <c r="AT12898" s="61"/>
      <c r="AU12898" s="61"/>
      <c r="AV12898" s="61"/>
      <c r="AW12898" s="61"/>
      <c r="AX12898" s="61"/>
      <c r="AY12898" s="61"/>
      <c r="AZ12898" s="61"/>
      <c r="BA12898" s="61"/>
    </row>
    <row r="12899" spans="39:53" x14ac:dyDescent="0.2">
      <c r="AM12899" s="61"/>
      <c r="AN12899" s="61"/>
      <c r="AO12899" s="171"/>
      <c r="AP12899" s="61"/>
      <c r="AQ12899" s="61"/>
      <c r="AR12899" s="61"/>
      <c r="AS12899" s="61"/>
      <c r="AT12899" s="61"/>
      <c r="AU12899" s="61"/>
      <c r="AV12899" s="61"/>
      <c r="AW12899" s="61"/>
      <c r="AX12899" s="61"/>
      <c r="AY12899" s="61"/>
      <c r="AZ12899" s="61"/>
      <c r="BA12899" s="61"/>
    </row>
    <row r="12900" spans="39:53" x14ac:dyDescent="0.2">
      <c r="AM12900" s="61"/>
      <c r="AN12900" s="61"/>
      <c r="AO12900" s="171"/>
      <c r="AP12900" s="61"/>
      <c r="AQ12900" s="61"/>
      <c r="AR12900" s="61"/>
      <c r="AS12900" s="61"/>
      <c r="AT12900" s="61"/>
      <c r="AU12900" s="61"/>
      <c r="AV12900" s="61"/>
      <c r="AW12900" s="61"/>
      <c r="AX12900" s="61"/>
      <c r="AY12900" s="61"/>
      <c r="AZ12900" s="61"/>
      <c r="BA12900" s="61"/>
    </row>
    <row r="12901" spans="39:53" x14ac:dyDescent="0.2">
      <c r="AM12901" s="61"/>
      <c r="AN12901" s="61"/>
      <c r="AO12901" s="171"/>
      <c r="AP12901" s="61"/>
      <c r="AQ12901" s="61"/>
      <c r="AR12901" s="61"/>
      <c r="AS12901" s="61"/>
      <c r="AT12901" s="61"/>
      <c r="AU12901" s="61"/>
      <c r="AV12901" s="61"/>
      <c r="AW12901" s="61"/>
      <c r="AX12901" s="61"/>
      <c r="AY12901" s="61"/>
      <c r="AZ12901" s="61"/>
      <c r="BA12901" s="61"/>
    </row>
    <row r="12902" spans="39:53" x14ac:dyDescent="0.2">
      <c r="AM12902" s="61"/>
      <c r="AN12902" s="61"/>
      <c r="AO12902" s="171"/>
      <c r="AP12902" s="61"/>
      <c r="AQ12902" s="61"/>
      <c r="AR12902" s="61"/>
      <c r="AS12902" s="61"/>
      <c r="AT12902" s="61"/>
      <c r="AU12902" s="61"/>
      <c r="AV12902" s="61"/>
      <c r="AW12902" s="61"/>
      <c r="AX12902" s="61"/>
      <c r="AY12902" s="61"/>
      <c r="AZ12902" s="61"/>
      <c r="BA12902" s="61"/>
    </row>
    <row r="12903" spans="39:53" x14ac:dyDescent="0.2">
      <c r="AM12903" s="61"/>
      <c r="AN12903" s="61"/>
      <c r="AO12903" s="171"/>
      <c r="AP12903" s="61"/>
      <c r="AQ12903" s="61"/>
      <c r="AR12903" s="61"/>
      <c r="AS12903" s="61"/>
      <c r="AT12903" s="61"/>
      <c r="AU12903" s="61"/>
      <c r="AV12903" s="61"/>
      <c r="AW12903" s="61"/>
      <c r="AX12903" s="61"/>
      <c r="AY12903" s="61"/>
      <c r="AZ12903" s="61"/>
      <c r="BA12903" s="61"/>
    </row>
    <row r="12904" spans="39:53" x14ac:dyDescent="0.2">
      <c r="AM12904" s="61"/>
      <c r="AN12904" s="61"/>
      <c r="AO12904" s="171"/>
      <c r="AP12904" s="61"/>
      <c r="AQ12904" s="61"/>
      <c r="AR12904" s="61"/>
      <c r="AS12904" s="61"/>
      <c r="AT12904" s="61"/>
      <c r="AU12904" s="61"/>
      <c r="AV12904" s="61"/>
      <c r="AW12904" s="61"/>
      <c r="AX12904" s="61"/>
      <c r="AY12904" s="61"/>
      <c r="AZ12904" s="61"/>
      <c r="BA12904" s="61"/>
    </row>
    <row r="12905" spans="39:53" x14ac:dyDescent="0.2">
      <c r="AM12905" s="61"/>
      <c r="AN12905" s="61"/>
      <c r="AO12905" s="171"/>
      <c r="AP12905" s="61"/>
      <c r="AQ12905" s="61"/>
      <c r="AR12905" s="61"/>
      <c r="AS12905" s="61"/>
      <c r="AT12905" s="61"/>
      <c r="AU12905" s="61"/>
      <c r="AV12905" s="61"/>
      <c r="AW12905" s="61"/>
      <c r="AX12905" s="61"/>
      <c r="AY12905" s="61"/>
      <c r="AZ12905" s="61"/>
      <c r="BA12905" s="61"/>
    </row>
    <row r="12906" spans="39:53" x14ac:dyDescent="0.2">
      <c r="AM12906" s="61"/>
      <c r="AN12906" s="61"/>
      <c r="AO12906" s="171"/>
      <c r="AP12906" s="61"/>
      <c r="AQ12906" s="61"/>
      <c r="AR12906" s="61"/>
      <c r="AS12906" s="61"/>
      <c r="AT12906" s="61"/>
      <c r="AU12906" s="61"/>
      <c r="AV12906" s="61"/>
      <c r="AW12906" s="61"/>
      <c r="AX12906" s="61"/>
      <c r="AY12906" s="61"/>
      <c r="AZ12906" s="61"/>
      <c r="BA12906" s="61"/>
    </row>
    <row r="12907" spans="39:53" x14ac:dyDescent="0.2">
      <c r="AM12907" s="61"/>
      <c r="AN12907" s="61"/>
      <c r="AO12907" s="171"/>
      <c r="AP12907" s="61"/>
      <c r="AQ12907" s="61"/>
      <c r="AR12907" s="61"/>
      <c r="AS12907" s="61"/>
      <c r="AT12907" s="61"/>
      <c r="AU12907" s="61"/>
      <c r="AV12907" s="61"/>
      <c r="AW12907" s="61"/>
      <c r="AX12907" s="61"/>
      <c r="AY12907" s="61"/>
      <c r="AZ12907" s="61"/>
      <c r="BA12907" s="61"/>
    </row>
    <row r="12908" spans="39:53" x14ac:dyDescent="0.2">
      <c r="AM12908" s="61"/>
      <c r="AN12908" s="61"/>
      <c r="AO12908" s="171"/>
      <c r="AP12908" s="61"/>
      <c r="AQ12908" s="61"/>
      <c r="AR12908" s="61"/>
      <c r="AS12908" s="61"/>
      <c r="AT12908" s="61"/>
      <c r="AU12908" s="61"/>
      <c r="AV12908" s="61"/>
      <c r="AW12908" s="61"/>
      <c r="AX12908" s="61"/>
      <c r="AY12908" s="61"/>
      <c r="AZ12908" s="61"/>
      <c r="BA12908" s="61"/>
    </row>
    <row r="12909" spans="39:53" x14ac:dyDescent="0.2">
      <c r="AM12909" s="61"/>
      <c r="AN12909" s="61"/>
      <c r="AO12909" s="171"/>
      <c r="AP12909" s="61"/>
      <c r="AQ12909" s="61"/>
      <c r="AR12909" s="61"/>
      <c r="AS12909" s="61"/>
      <c r="AT12909" s="61"/>
      <c r="AU12909" s="61"/>
      <c r="AV12909" s="61"/>
      <c r="AW12909" s="61"/>
      <c r="AX12909" s="61"/>
      <c r="AY12909" s="61"/>
      <c r="AZ12909" s="61"/>
      <c r="BA12909" s="61"/>
    </row>
    <row r="12910" spans="39:53" x14ac:dyDescent="0.2">
      <c r="AM12910" s="61"/>
      <c r="AN12910" s="61"/>
      <c r="AO12910" s="171"/>
      <c r="AP12910" s="61"/>
      <c r="AQ12910" s="61"/>
      <c r="AR12910" s="61"/>
      <c r="AS12910" s="61"/>
      <c r="AT12910" s="61"/>
      <c r="AU12910" s="61"/>
      <c r="AV12910" s="61"/>
      <c r="AW12910" s="61"/>
      <c r="AX12910" s="61"/>
      <c r="AY12910" s="61"/>
      <c r="AZ12910" s="61"/>
      <c r="BA12910" s="61"/>
    </row>
    <row r="12911" spans="39:53" x14ac:dyDescent="0.2">
      <c r="AM12911" s="61"/>
      <c r="AN12911" s="61"/>
      <c r="AO12911" s="171"/>
      <c r="AP12911" s="61"/>
      <c r="AQ12911" s="61"/>
      <c r="AR12911" s="61"/>
      <c r="AS12911" s="61"/>
      <c r="AT12911" s="61"/>
      <c r="AU12911" s="61"/>
      <c r="AV12911" s="61"/>
      <c r="AW12911" s="61"/>
      <c r="AX12911" s="61"/>
      <c r="AY12911" s="61"/>
      <c r="AZ12911" s="61"/>
      <c r="BA12911" s="61"/>
    </row>
    <row r="12912" spans="39:53" x14ac:dyDescent="0.2">
      <c r="AM12912" s="61"/>
      <c r="AN12912" s="61"/>
      <c r="AO12912" s="171"/>
      <c r="AP12912" s="61"/>
      <c r="AQ12912" s="61"/>
      <c r="AR12912" s="61"/>
      <c r="AS12912" s="61"/>
      <c r="AT12912" s="61"/>
      <c r="AU12912" s="61"/>
      <c r="AV12912" s="61"/>
      <c r="AW12912" s="61"/>
      <c r="AX12912" s="61"/>
      <c r="AY12912" s="61"/>
      <c r="AZ12912" s="61"/>
      <c r="BA12912" s="61"/>
    </row>
    <row r="12913" spans="39:53" x14ac:dyDescent="0.2">
      <c r="AM12913" s="61"/>
      <c r="AN12913" s="61"/>
      <c r="AO12913" s="171"/>
      <c r="AP12913" s="61"/>
      <c r="AQ12913" s="61"/>
      <c r="AR12913" s="61"/>
      <c r="AS12913" s="61"/>
      <c r="AT12913" s="61"/>
      <c r="AU12913" s="61"/>
      <c r="AV12913" s="61"/>
      <c r="AW12913" s="61"/>
      <c r="AX12913" s="61"/>
      <c r="AY12913" s="61"/>
      <c r="AZ12913" s="61"/>
      <c r="BA12913" s="61"/>
    </row>
    <row r="12914" spans="39:53" x14ac:dyDescent="0.2">
      <c r="AM12914" s="61"/>
      <c r="AN12914" s="61"/>
      <c r="AO12914" s="171"/>
      <c r="AP12914" s="61"/>
      <c r="AQ12914" s="61"/>
      <c r="AR12914" s="61"/>
      <c r="AS12914" s="61"/>
      <c r="AT12914" s="61"/>
      <c r="AU12914" s="61"/>
      <c r="AV12914" s="61"/>
      <c r="AW12914" s="61"/>
      <c r="AX12914" s="61"/>
      <c r="AY12914" s="61"/>
      <c r="AZ12914" s="61"/>
      <c r="BA12914" s="61"/>
    </row>
    <row r="12915" spans="39:53" x14ac:dyDescent="0.2">
      <c r="AM12915" s="61"/>
      <c r="AN12915" s="61"/>
      <c r="AO12915" s="171"/>
      <c r="AP12915" s="61"/>
      <c r="AQ12915" s="61"/>
      <c r="AR12915" s="61"/>
      <c r="AS12915" s="61"/>
      <c r="AT12915" s="61"/>
      <c r="AU12915" s="61"/>
      <c r="AV12915" s="61"/>
      <c r="AW12915" s="61"/>
      <c r="AX12915" s="61"/>
      <c r="AY12915" s="61"/>
      <c r="AZ12915" s="61"/>
      <c r="BA12915" s="61"/>
    </row>
    <row r="12916" spans="39:53" x14ac:dyDescent="0.2">
      <c r="AM12916" s="61"/>
      <c r="AN12916" s="61"/>
      <c r="AO12916" s="171"/>
      <c r="AP12916" s="61"/>
      <c r="AQ12916" s="61"/>
      <c r="AR12916" s="61"/>
      <c r="AS12916" s="61"/>
      <c r="AT12916" s="61"/>
      <c r="AU12916" s="61"/>
      <c r="AV12916" s="61"/>
      <c r="AW12916" s="61"/>
      <c r="AX12916" s="61"/>
      <c r="AY12916" s="61"/>
      <c r="AZ12916" s="61"/>
      <c r="BA12916" s="61"/>
    </row>
    <row r="12917" spans="39:53" x14ac:dyDescent="0.2">
      <c r="AM12917" s="61"/>
      <c r="AN12917" s="61"/>
      <c r="AO12917" s="171"/>
      <c r="AP12917" s="61"/>
      <c r="AQ12917" s="61"/>
      <c r="AR12917" s="61"/>
      <c r="AS12917" s="61"/>
      <c r="AT12917" s="61"/>
      <c r="AU12917" s="61"/>
      <c r="AV12917" s="61"/>
      <c r="AW12917" s="61"/>
      <c r="AX12917" s="61"/>
      <c r="AY12917" s="61"/>
      <c r="AZ12917" s="61"/>
      <c r="BA12917" s="61"/>
    </row>
    <row r="12918" spans="39:53" x14ac:dyDescent="0.2">
      <c r="AM12918" s="61"/>
      <c r="AN12918" s="61"/>
      <c r="AO12918" s="171"/>
      <c r="AP12918" s="61"/>
      <c r="AQ12918" s="61"/>
      <c r="AR12918" s="61"/>
      <c r="AS12918" s="61"/>
      <c r="AT12918" s="61"/>
      <c r="AU12918" s="61"/>
      <c r="AV12918" s="61"/>
      <c r="AW12918" s="61"/>
      <c r="AX12918" s="61"/>
      <c r="AY12918" s="61"/>
      <c r="AZ12918" s="61"/>
      <c r="BA12918" s="61"/>
    </row>
    <row r="12919" spans="39:53" x14ac:dyDescent="0.2">
      <c r="AM12919" s="61"/>
      <c r="AN12919" s="61"/>
      <c r="AO12919" s="171"/>
      <c r="AP12919" s="61"/>
      <c r="AQ12919" s="61"/>
      <c r="AR12919" s="61"/>
      <c r="AS12919" s="61"/>
      <c r="AT12919" s="61"/>
      <c r="AU12919" s="61"/>
      <c r="AV12919" s="61"/>
      <c r="AW12919" s="61"/>
      <c r="AX12919" s="61"/>
      <c r="AY12919" s="61"/>
      <c r="AZ12919" s="61"/>
      <c r="BA12919" s="61"/>
    </row>
    <row r="12920" spans="39:53" x14ac:dyDescent="0.2">
      <c r="AM12920" s="61"/>
      <c r="AN12920" s="61"/>
      <c r="AO12920" s="171"/>
      <c r="AP12920" s="61"/>
      <c r="AQ12920" s="61"/>
      <c r="AR12920" s="61"/>
      <c r="AS12920" s="61"/>
      <c r="AT12920" s="61"/>
      <c r="AU12920" s="61"/>
      <c r="AV12920" s="61"/>
      <c r="AW12920" s="61"/>
      <c r="AX12920" s="61"/>
      <c r="AY12920" s="61"/>
      <c r="AZ12920" s="61"/>
      <c r="BA12920" s="61"/>
    </row>
    <row r="12921" spans="39:53" x14ac:dyDescent="0.2">
      <c r="AM12921" s="61"/>
      <c r="AN12921" s="61"/>
      <c r="AO12921" s="171"/>
      <c r="AP12921" s="61"/>
      <c r="AQ12921" s="61"/>
      <c r="AR12921" s="61"/>
      <c r="AS12921" s="61"/>
      <c r="AT12921" s="61"/>
      <c r="AU12921" s="61"/>
      <c r="AV12921" s="61"/>
      <c r="AW12921" s="61"/>
      <c r="AX12921" s="61"/>
      <c r="AY12921" s="61"/>
      <c r="AZ12921" s="61"/>
      <c r="BA12921" s="61"/>
    </row>
    <row r="12922" spans="39:53" x14ac:dyDescent="0.2">
      <c r="AM12922" s="61"/>
      <c r="AN12922" s="61"/>
      <c r="AO12922" s="171"/>
      <c r="AP12922" s="61"/>
      <c r="AQ12922" s="61"/>
      <c r="AR12922" s="61"/>
      <c r="AS12922" s="61"/>
      <c r="AT12922" s="61"/>
      <c r="AU12922" s="61"/>
      <c r="AV12922" s="61"/>
      <c r="AW12922" s="61"/>
      <c r="AX12922" s="61"/>
      <c r="AY12922" s="61"/>
      <c r="AZ12922" s="61"/>
      <c r="BA12922" s="61"/>
    </row>
    <row r="12923" spans="39:53" x14ac:dyDescent="0.2">
      <c r="AM12923" s="61"/>
      <c r="AN12923" s="61"/>
      <c r="AO12923" s="171"/>
      <c r="AP12923" s="61"/>
      <c r="AQ12923" s="61"/>
      <c r="AR12923" s="61"/>
      <c r="AS12923" s="61"/>
      <c r="AT12923" s="61"/>
      <c r="AU12923" s="61"/>
      <c r="AV12923" s="61"/>
      <c r="AW12923" s="61"/>
      <c r="AX12923" s="61"/>
      <c r="AY12923" s="61"/>
      <c r="AZ12923" s="61"/>
      <c r="BA12923" s="61"/>
    </row>
    <row r="12924" spans="39:53" x14ac:dyDescent="0.2">
      <c r="AM12924" s="61"/>
      <c r="AN12924" s="61"/>
      <c r="AO12924" s="171"/>
      <c r="AP12924" s="61"/>
      <c r="AQ12924" s="61"/>
      <c r="AR12924" s="61"/>
      <c r="AS12924" s="61"/>
      <c r="AT12924" s="61"/>
      <c r="AU12924" s="61"/>
      <c r="AV12924" s="61"/>
      <c r="AW12924" s="61"/>
      <c r="AX12924" s="61"/>
      <c r="AY12924" s="61"/>
      <c r="AZ12924" s="61"/>
      <c r="BA12924" s="61"/>
    </row>
    <row r="12925" spans="39:53" x14ac:dyDescent="0.2">
      <c r="AM12925" s="61"/>
      <c r="AN12925" s="61"/>
      <c r="AO12925" s="171"/>
      <c r="AP12925" s="61"/>
      <c r="AQ12925" s="61"/>
      <c r="AR12925" s="61"/>
      <c r="AS12925" s="61"/>
      <c r="AT12925" s="61"/>
      <c r="AU12925" s="61"/>
      <c r="AV12925" s="61"/>
      <c r="AW12925" s="61"/>
      <c r="AX12925" s="61"/>
      <c r="AY12925" s="61"/>
      <c r="AZ12925" s="61"/>
      <c r="BA12925" s="61"/>
    </row>
    <row r="12926" spans="39:53" x14ac:dyDescent="0.2">
      <c r="AM12926" s="61"/>
      <c r="AN12926" s="61"/>
      <c r="AO12926" s="171"/>
      <c r="AP12926" s="61"/>
      <c r="AQ12926" s="61"/>
      <c r="AR12926" s="61"/>
      <c r="AS12926" s="61"/>
      <c r="AT12926" s="61"/>
      <c r="AU12926" s="61"/>
      <c r="AV12926" s="61"/>
      <c r="AW12926" s="61"/>
      <c r="AX12926" s="61"/>
      <c r="AY12926" s="61"/>
      <c r="AZ12926" s="61"/>
      <c r="BA12926" s="61"/>
    </row>
    <row r="12927" spans="39:53" x14ac:dyDescent="0.2">
      <c r="AM12927" s="61"/>
      <c r="AN12927" s="61"/>
      <c r="AO12927" s="171"/>
      <c r="AP12927" s="61"/>
      <c r="AQ12927" s="61"/>
      <c r="AR12927" s="61"/>
      <c r="AS12927" s="61"/>
      <c r="AT12927" s="61"/>
      <c r="AU12927" s="61"/>
      <c r="AV12927" s="61"/>
      <c r="AW12927" s="61"/>
      <c r="AX12927" s="61"/>
      <c r="AY12927" s="61"/>
      <c r="AZ12927" s="61"/>
      <c r="BA12927" s="61"/>
    </row>
    <row r="12928" spans="39:53" x14ac:dyDescent="0.2">
      <c r="AM12928" s="61"/>
      <c r="AN12928" s="61"/>
      <c r="AO12928" s="171"/>
      <c r="AP12928" s="61"/>
      <c r="AQ12928" s="61"/>
      <c r="AR12928" s="61"/>
      <c r="AS12928" s="61"/>
      <c r="AT12928" s="61"/>
      <c r="AU12928" s="61"/>
      <c r="AV12928" s="61"/>
      <c r="AW12928" s="61"/>
      <c r="AX12928" s="61"/>
      <c r="AY12928" s="61"/>
      <c r="AZ12928" s="61"/>
      <c r="BA12928" s="61"/>
    </row>
    <row r="12929" spans="39:53" x14ac:dyDescent="0.2">
      <c r="AM12929" s="61"/>
      <c r="AN12929" s="61"/>
      <c r="AO12929" s="171"/>
      <c r="AP12929" s="61"/>
      <c r="AQ12929" s="61"/>
      <c r="AR12929" s="61"/>
      <c r="AS12929" s="61"/>
      <c r="AT12929" s="61"/>
      <c r="AU12929" s="61"/>
      <c r="AV12929" s="61"/>
      <c r="AW12929" s="61"/>
      <c r="AX12929" s="61"/>
      <c r="AY12929" s="61"/>
      <c r="AZ12929" s="61"/>
      <c r="BA12929" s="61"/>
    </row>
    <row r="12930" spans="39:53" x14ac:dyDescent="0.2">
      <c r="AM12930" s="61"/>
      <c r="AN12930" s="61"/>
      <c r="AO12930" s="171"/>
      <c r="AP12930" s="61"/>
      <c r="AQ12930" s="61"/>
      <c r="AR12930" s="61"/>
      <c r="AS12930" s="61"/>
      <c r="AT12930" s="61"/>
      <c r="AU12930" s="61"/>
      <c r="AV12930" s="61"/>
      <c r="AW12930" s="61"/>
      <c r="AX12930" s="61"/>
      <c r="AY12930" s="61"/>
      <c r="AZ12930" s="61"/>
      <c r="BA12930" s="61"/>
    </row>
    <row r="12931" spans="39:53" x14ac:dyDescent="0.2">
      <c r="AM12931" s="61"/>
      <c r="AN12931" s="61"/>
      <c r="AO12931" s="171"/>
      <c r="AP12931" s="61"/>
      <c r="AQ12931" s="61"/>
      <c r="AR12931" s="61"/>
      <c r="AS12931" s="61"/>
      <c r="AT12931" s="61"/>
      <c r="AU12931" s="61"/>
      <c r="AV12931" s="61"/>
      <c r="AW12931" s="61"/>
      <c r="AX12931" s="61"/>
      <c r="AY12931" s="61"/>
      <c r="AZ12931" s="61"/>
      <c r="BA12931" s="61"/>
    </row>
    <row r="12932" spans="39:53" x14ac:dyDescent="0.2">
      <c r="AM12932" s="61"/>
      <c r="AN12932" s="61"/>
      <c r="AO12932" s="171"/>
      <c r="AP12932" s="61"/>
      <c r="AQ12932" s="61"/>
      <c r="AR12932" s="61"/>
      <c r="AS12932" s="61"/>
      <c r="AT12932" s="61"/>
      <c r="AU12932" s="61"/>
      <c r="AV12932" s="61"/>
      <c r="AW12932" s="61"/>
      <c r="AX12932" s="61"/>
      <c r="AY12932" s="61"/>
      <c r="AZ12932" s="61"/>
      <c r="BA12932" s="61"/>
    </row>
    <row r="12933" spans="39:53" x14ac:dyDescent="0.2">
      <c r="AM12933" s="61"/>
      <c r="AN12933" s="61"/>
      <c r="AO12933" s="171"/>
      <c r="AP12933" s="61"/>
      <c r="AQ12933" s="61"/>
      <c r="AR12933" s="61"/>
      <c r="AS12933" s="61"/>
      <c r="AT12933" s="61"/>
      <c r="AU12933" s="61"/>
      <c r="AV12933" s="61"/>
      <c r="AW12933" s="61"/>
      <c r="AX12933" s="61"/>
      <c r="AY12933" s="61"/>
      <c r="AZ12933" s="61"/>
      <c r="BA12933" s="61"/>
    </row>
    <row r="12934" spans="39:53" x14ac:dyDescent="0.2">
      <c r="AM12934" s="61"/>
      <c r="AN12934" s="61"/>
      <c r="AO12934" s="171"/>
      <c r="AP12934" s="61"/>
      <c r="AQ12934" s="61"/>
      <c r="AR12934" s="61"/>
      <c r="AS12934" s="61"/>
      <c r="AT12934" s="61"/>
      <c r="AU12934" s="61"/>
      <c r="AV12934" s="61"/>
      <c r="AW12934" s="61"/>
      <c r="AX12934" s="61"/>
      <c r="AY12934" s="61"/>
      <c r="AZ12934" s="61"/>
      <c r="BA12934" s="61"/>
    </row>
    <row r="12935" spans="39:53" x14ac:dyDescent="0.2">
      <c r="AM12935" s="61"/>
      <c r="AN12935" s="61"/>
      <c r="AO12935" s="171"/>
      <c r="AP12935" s="61"/>
      <c r="AQ12935" s="61"/>
      <c r="AR12935" s="61"/>
      <c r="AS12935" s="61"/>
      <c r="AT12935" s="61"/>
      <c r="AU12935" s="61"/>
      <c r="AV12935" s="61"/>
      <c r="AW12935" s="61"/>
      <c r="AX12935" s="61"/>
      <c r="AY12935" s="61"/>
      <c r="AZ12935" s="61"/>
      <c r="BA12935" s="61"/>
    </row>
    <row r="12936" spans="39:53" x14ac:dyDescent="0.2">
      <c r="AM12936" s="61"/>
      <c r="AN12936" s="61"/>
      <c r="AO12936" s="171"/>
      <c r="AP12936" s="61"/>
      <c r="AQ12936" s="61"/>
      <c r="AR12936" s="61"/>
      <c r="AS12936" s="61"/>
      <c r="AT12936" s="61"/>
      <c r="AU12936" s="61"/>
      <c r="AV12936" s="61"/>
      <c r="AW12936" s="61"/>
      <c r="AX12936" s="61"/>
      <c r="AY12936" s="61"/>
      <c r="AZ12936" s="61"/>
      <c r="BA12936" s="61"/>
    </row>
    <row r="12937" spans="39:53" x14ac:dyDescent="0.2">
      <c r="AM12937" s="61"/>
      <c r="AN12937" s="61"/>
      <c r="AO12937" s="171"/>
      <c r="AP12937" s="61"/>
      <c r="AQ12937" s="61"/>
      <c r="AR12937" s="61"/>
      <c r="AS12937" s="61"/>
      <c r="AT12937" s="61"/>
      <c r="AU12937" s="61"/>
      <c r="AV12937" s="61"/>
      <c r="AW12937" s="61"/>
      <c r="AX12937" s="61"/>
      <c r="AY12937" s="61"/>
      <c r="AZ12937" s="61"/>
      <c r="BA12937" s="61"/>
    </row>
    <row r="12938" spans="39:53" x14ac:dyDescent="0.2">
      <c r="AM12938" s="61"/>
      <c r="AN12938" s="61"/>
      <c r="AO12938" s="171"/>
      <c r="AP12938" s="61"/>
      <c r="AQ12938" s="61"/>
      <c r="AR12938" s="61"/>
      <c r="AS12938" s="61"/>
      <c r="AT12938" s="61"/>
      <c r="AU12938" s="61"/>
      <c r="AV12938" s="61"/>
      <c r="AW12938" s="61"/>
      <c r="AX12938" s="61"/>
      <c r="AY12938" s="61"/>
      <c r="AZ12938" s="61"/>
      <c r="BA12938" s="61"/>
    </row>
    <row r="12939" spans="39:53" x14ac:dyDescent="0.2">
      <c r="AM12939" s="61"/>
      <c r="AN12939" s="61"/>
      <c r="AO12939" s="171"/>
      <c r="AP12939" s="61"/>
      <c r="AQ12939" s="61"/>
      <c r="AR12939" s="61"/>
      <c r="AS12939" s="61"/>
      <c r="AT12939" s="61"/>
      <c r="AU12939" s="61"/>
      <c r="AV12939" s="61"/>
      <c r="AW12939" s="61"/>
      <c r="AX12939" s="61"/>
      <c r="AY12939" s="61"/>
      <c r="AZ12939" s="61"/>
      <c r="BA12939" s="61"/>
    </row>
    <row r="12940" spans="39:53" x14ac:dyDescent="0.2">
      <c r="AM12940" s="61"/>
      <c r="AN12940" s="61"/>
      <c r="AO12940" s="171"/>
      <c r="AP12940" s="61"/>
      <c r="AQ12940" s="61"/>
      <c r="AR12940" s="61"/>
      <c r="AS12940" s="61"/>
      <c r="AT12940" s="61"/>
      <c r="AU12940" s="61"/>
      <c r="AV12940" s="61"/>
      <c r="AW12940" s="61"/>
      <c r="AX12940" s="61"/>
      <c r="AY12940" s="61"/>
      <c r="AZ12940" s="61"/>
      <c r="BA12940" s="61"/>
    </row>
    <row r="12941" spans="39:53" x14ac:dyDescent="0.2">
      <c r="AM12941" s="61"/>
      <c r="AN12941" s="61"/>
      <c r="AO12941" s="171"/>
      <c r="AP12941" s="61"/>
      <c r="AQ12941" s="61"/>
      <c r="AR12941" s="61"/>
      <c r="AS12941" s="61"/>
      <c r="AT12941" s="61"/>
      <c r="AU12941" s="61"/>
      <c r="AV12941" s="61"/>
      <c r="AW12941" s="61"/>
      <c r="AX12941" s="61"/>
      <c r="AY12941" s="61"/>
      <c r="AZ12941" s="61"/>
      <c r="BA12941" s="61"/>
    </row>
    <row r="12942" spans="39:53" x14ac:dyDescent="0.2">
      <c r="AM12942" s="61"/>
      <c r="AN12942" s="61"/>
      <c r="AO12942" s="171"/>
      <c r="AP12942" s="61"/>
      <c r="AQ12942" s="61"/>
      <c r="AR12942" s="61"/>
      <c r="AS12942" s="61"/>
      <c r="AT12942" s="61"/>
      <c r="AU12942" s="61"/>
      <c r="AV12942" s="61"/>
      <c r="AW12942" s="61"/>
      <c r="AX12942" s="61"/>
      <c r="AY12942" s="61"/>
      <c r="AZ12942" s="61"/>
      <c r="BA12942" s="61"/>
    </row>
    <row r="12943" spans="39:53" x14ac:dyDescent="0.2">
      <c r="AM12943" s="61"/>
      <c r="AN12943" s="61"/>
      <c r="AO12943" s="171"/>
      <c r="AP12943" s="61"/>
      <c r="AQ12943" s="61"/>
      <c r="AR12943" s="61"/>
      <c r="AS12943" s="61"/>
      <c r="AT12943" s="61"/>
      <c r="AU12943" s="61"/>
      <c r="AV12943" s="61"/>
      <c r="AW12943" s="61"/>
      <c r="AX12943" s="61"/>
      <c r="AY12943" s="61"/>
      <c r="AZ12943" s="61"/>
      <c r="BA12943" s="61"/>
    </row>
    <row r="12944" spans="39:53" x14ac:dyDescent="0.2">
      <c r="AM12944" s="61"/>
      <c r="AN12944" s="61"/>
      <c r="AO12944" s="171"/>
      <c r="AP12944" s="61"/>
      <c r="AQ12944" s="61"/>
      <c r="AR12944" s="61"/>
      <c r="AS12944" s="61"/>
      <c r="AT12944" s="61"/>
      <c r="AU12944" s="61"/>
      <c r="AV12944" s="61"/>
      <c r="AW12944" s="61"/>
      <c r="AX12944" s="61"/>
      <c r="AY12944" s="61"/>
      <c r="AZ12944" s="61"/>
      <c r="BA12944" s="61"/>
    </row>
    <row r="12945" spans="39:53" x14ac:dyDescent="0.2">
      <c r="AM12945" s="61"/>
      <c r="AN12945" s="61"/>
      <c r="AO12945" s="171"/>
      <c r="AP12945" s="61"/>
      <c r="AQ12945" s="61"/>
      <c r="AR12945" s="61"/>
      <c r="AS12945" s="61"/>
      <c r="AT12945" s="61"/>
      <c r="AU12945" s="61"/>
      <c r="AV12945" s="61"/>
      <c r="AW12945" s="61"/>
      <c r="AX12945" s="61"/>
      <c r="AY12945" s="61"/>
      <c r="AZ12945" s="61"/>
      <c r="BA12945" s="61"/>
    </row>
    <row r="12946" spans="39:53" x14ac:dyDescent="0.2">
      <c r="AM12946" s="61"/>
      <c r="AN12946" s="61"/>
      <c r="AO12946" s="171"/>
      <c r="AP12946" s="61"/>
      <c r="AQ12946" s="61"/>
      <c r="AR12946" s="61"/>
      <c r="AS12946" s="61"/>
      <c r="AT12946" s="61"/>
      <c r="AU12946" s="61"/>
      <c r="AV12946" s="61"/>
      <c r="AW12946" s="61"/>
      <c r="AX12946" s="61"/>
      <c r="AY12946" s="61"/>
      <c r="AZ12946" s="61"/>
      <c r="BA12946" s="61"/>
    </row>
    <row r="12947" spans="39:53" x14ac:dyDescent="0.2">
      <c r="AM12947" s="61"/>
      <c r="AN12947" s="61"/>
      <c r="AO12947" s="171"/>
      <c r="AP12947" s="61"/>
      <c r="AQ12947" s="61"/>
      <c r="AR12947" s="61"/>
      <c r="AS12947" s="61"/>
      <c r="AT12947" s="61"/>
      <c r="AU12947" s="61"/>
      <c r="AV12947" s="61"/>
      <c r="AW12947" s="61"/>
      <c r="AX12947" s="61"/>
      <c r="AY12947" s="61"/>
      <c r="AZ12947" s="61"/>
      <c r="BA12947" s="61"/>
    </row>
    <row r="12948" spans="39:53" x14ac:dyDescent="0.2">
      <c r="AM12948" s="61"/>
      <c r="AN12948" s="61"/>
      <c r="AO12948" s="171"/>
      <c r="AP12948" s="61"/>
      <c r="AQ12948" s="61"/>
      <c r="AR12948" s="61"/>
      <c r="AS12948" s="61"/>
      <c r="AT12948" s="61"/>
      <c r="AU12948" s="61"/>
      <c r="AV12948" s="61"/>
      <c r="AW12948" s="61"/>
      <c r="AX12948" s="61"/>
      <c r="AY12948" s="61"/>
      <c r="AZ12948" s="61"/>
      <c r="BA12948" s="61"/>
    </row>
    <row r="12949" spans="39:53" x14ac:dyDescent="0.2">
      <c r="AM12949" s="61"/>
      <c r="AN12949" s="61"/>
      <c r="AO12949" s="171"/>
      <c r="AP12949" s="61"/>
      <c r="AQ12949" s="61"/>
      <c r="AR12949" s="61"/>
      <c r="AS12949" s="61"/>
      <c r="AT12949" s="61"/>
      <c r="AU12949" s="61"/>
      <c r="AV12949" s="61"/>
      <c r="AW12949" s="61"/>
      <c r="AX12949" s="61"/>
      <c r="AY12949" s="61"/>
      <c r="AZ12949" s="61"/>
      <c r="BA12949" s="61"/>
    </row>
    <row r="12950" spans="39:53" x14ac:dyDescent="0.2">
      <c r="AM12950" s="61"/>
      <c r="AN12950" s="61"/>
      <c r="AO12950" s="171"/>
      <c r="AP12950" s="61"/>
      <c r="AQ12950" s="61"/>
      <c r="AR12950" s="61"/>
      <c r="AS12950" s="61"/>
      <c r="AT12950" s="61"/>
      <c r="AU12950" s="61"/>
      <c r="AV12950" s="61"/>
      <c r="AW12950" s="61"/>
      <c r="AX12950" s="61"/>
      <c r="AY12950" s="61"/>
      <c r="AZ12950" s="61"/>
      <c r="BA12950" s="61"/>
    </row>
    <row r="12951" spans="39:53" x14ac:dyDescent="0.2">
      <c r="AM12951" s="61"/>
      <c r="AN12951" s="61"/>
      <c r="AO12951" s="171"/>
      <c r="AP12951" s="61"/>
      <c r="AQ12951" s="61"/>
      <c r="AR12951" s="61"/>
      <c r="AS12951" s="61"/>
      <c r="AT12951" s="61"/>
      <c r="AU12951" s="61"/>
      <c r="AV12951" s="61"/>
      <c r="AW12951" s="61"/>
      <c r="AX12951" s="61"/>
      <c r="AY12951" s="61"/>
      <c r="AZ12951" s="61"/>
      <c r="BA12951" s="61"/>
    </row>
    <row r="12952" spans="39:53" x14ac:dyDescent="0.2">
      <c r="AM12952" s="61"/>
      <c r="AN12952" s="61"/>
      <c r="AO12952" s="171"/>
      <c r="AP12952" s="61"/>
      <c r="AQ12952" s="61"/>
      <c r="AR12952" s="61"/>
      <c r="AS12952" s="61"/>
      <c r="AT12952" s="61"/>
      <c r="AU12952" s="61"/>
      <c r="AV12952" s="61"/>
      <c r="AW12952" s="61"/>
      <c r="AX12952" s="61"/>
      <c r="AY12952" s="61"/>
      <c r="AZ12952" s="61"/>
      <c r="BA12952" s="61"/>
    </row>
    <row r="12953" spans="39:53" x14ac:dyDescent="0.2">
      <c r="AM12953" s="61"/>
      <c r="AN12953" s="61"/>
      <c r="AO12953" s="171"/>
      <c r="AP12953" s="61"/>
      <c r="AQ12953" s="61"/>
      <c r="AR12953" s="61"/>
      <c r="AS12953" s="61"/>
      <c r="AT12953" s="61"/>
      <c r="AU12953" s="61"/>
      <c r="AV12953" s="61"/>
      <c r="AW12953" s="61"/>
      <c r="AX12953" s="61"/>
      <c r="AY12953" s="61"/>
      <c r="AZ12953" s="61"/>
      <c r="BA12953" s="61"/>
    </row>
    <row r="12954" spans="39:53" x14ac:dyDescent="0.2">
      <c r="AM12954" s="61"/>
      <c r="AN12954" s="61"/>
      <c r="AO12954" s="171"/>
      <c r="AP12954" s="61"/>
      <c r="AQ12954" s="61"/>
      <c r="AR12954" s="61"/>
      <c r="AS12954" s="61"/>
      <c r="AT12954" s="61"/>
      <c r="AU12954" s="61"/>
      <c r="AV12954" s="61"/>
      <c r="AW12954" s="61"/>
      <c r="AX12954" s="61"/>
      <c r="AY12954" s="61"/>
      <c r="AZ12954" s="61"/>
      <c r="BA12954" s="61"/>
    </row>
    <row r="12955" spans="39:53" x14ac:dyDescent="0.2">
      <c r="AM12955" s="61"/>
      <c r="AN12955" s="61"/>
      <c r="AO12955" s="171"/>
      <c r="AP12955" s="61"/>
      <c r="AQ12955" s="61"/>
      <c r="AR12955" s="61"/>
      <c r="AS12955" s="61"/>
      <c r="AT12955" s="61"/>
      <c r="AU12955" s="61"/>
      <c r="AV12955" s="61"/>
      <c r="AW12955" s="61"/>
      <c r="AX12955" s="61"/>
      <c r="AY12955" s="61"/>
      <c r="AZ12955" s="61"/>
      <c r="BA12955" s="61"/>
    </row>
    <row r="12956" spans="39:53" x14ac:dyDescent="0.2">
      <c r="AM12956" s="61"/>
      <c r="AN12956" s="61"/>
      <c r="AO12956" s="171"/>
      <c r="AP12956" s="61"/>
      <c r="AQ12956" s="61"/>
      <c r="AR12956" s="61"/>
      <c r="AS12956" s="61"/>
      <c r="AT12956" s="61"/>
      <c r="AU12956" s="61"/>
      <c r="AV12956" s="61"/>
      <c r="AW12956" s="61"/>
      <c r="AX12956" s="61"/>
      <c r="AY12956" s="61"/>
      <c r="AZ12956" s="61"/>
      <c r="BA12956" s="61"/>
    </row>
    <row r="12957" spans="39:53" x14ac:dyDescent="0.2">
      <c r="AM12957" s="61"/>
      <c r="AN12957" s="61"/>
      <c r="AO12957" s="171"/>
      <c r="AP12957" s="61"/>
      <c r="AQ12957" s="61"/>
      <c r="AR12957" s="61"/>
      <c r="AS12957" s="61"/>
      <c r="AT12957" s="61"/>
      <c r="AU12957" s="61"/>
      <c r="AV12957" s="61"/>
      <c r="AW12957" s="61"/>
      <c r="AX12957" s="61"/>
      <c r="AY12957" s="61"/>
      <c r="AZ12957" s="61"/>
      <c r="BA12957" s="61"/>
    </row>
    <row r="12958" spans="39:53" x14ac:dyDescent="0.2">
      <c r="AM12958" s="61"/>
      <c r="AN12958" s="61"/>
      <c r="AO12958" s="171"/>
      <c r="AP12958" s="61"/>
      <c r="AQ12958" s="61"/>
      <c r="AR12958" s="61"/>
      <c r="AS12958" s="61"/>
      <c r="AT12958" s="61"/>
      <c r="AU12958" s="61"/>
      <c r="AV12958" s="61"/>
      <c r="AW12958" s="61"/>
      <c r="AX12958" s="61"/>
      <c r="AY12958" s="61"/>
      <c r="AZ12958" s="61"/>
      <c r="BA12958" s="61"/>
    </row>
    <row r="12959" spans="39:53" x14ac:dyDescent="0.2">
      <c r="AM12959" s="61"/>
      <c r="AN12959" s="61"/>
      <c r="AO12959" s="171"/>
      <c r="AP12959" s="61"/>
      <c r="AQ12959" s="61"/>
      <c r="AR12959" s="61"/>
      <c r="AS12959" s="61"/>
      <c r="AT12959" s="61"/>
      <c r="AU12959" s="61"/>
      <c r="AV12959" s="61"/>
      <c r="AW12959" s="61"/>
      <c r="AX12959" s="61"/>
      <c r="AY12959" s="61"/>
      <c r="AZ12959" s="61"/>
      <c r="BA12959" s="61"/>
    </row>
    <row r="12960" spans="39:53" x14ac:dyDescent="0.2">
      <c r="AM12960" s="61"/>
      <c r="AN12960" s="61"/>
      <c r="AO12960" s="171"/>
      <c r="AP12960" s="61"/>
      <c r="AQ12960" s="61"/>
      <c r="AR12960" s="61"/>
      <c r="AS12960" s="61"/>
      <c r="AT12960" s="61"/>
      <c r="AU12960" s="61"/>
      <c r="AV12960" s="61"/>
      <c r="AW12960" s="61"/>
      <c r="AX12960" s="61"/>
      <c r="AY12960" s="61"/>
      <c r="AZ12960" s="61"/>
      <c r="BA12960" s="61"/>
    </row>
    <row r="12961" spans="39:53" x14ac:dyDescent="0.2">
      <c r="AM12961" s="61"/>
      <c r="AN12961" s="61"/>
      <c r="AO12961" s="171"/>
      <c r="AP12961" s="61"/>
      <c r="AQ12961" s="61"/>
      <c r="AR12961" s="61"/>
      <c r="AS12961" s="61"/>
      <c r="AT12961" s="61"/>
      <c r="AU12961" s="61"/>
      <c r="AV12961" s="61"/>
      <c r="AW12961" s="61"/>
      <c r="AX12961" s="61"/>
      <c r="AY12961" s="61"/>
      <c r="AZ12961" s="61"/>
      <c r="BA12961" s="61"/>
    </row>
    <row r="12962" spans="39:53" x14ac:dyDescent="0.2">
      <c r="AM12962" s="61"/>
      <c r="AN12962" s="61"/>
      <c r="AO12962" s="171"/>
      <c r="AP12962" s="61"/>
      <c r="AQ12962" s="61"/>
      <c r="AR12962" s="61"/>
      <c r="AS12962" s="61"/>
      <c r="AT12962" s="61"/>
      <c r="AU12962" s="61"/>
      <c r="AV12962" s="61"/>
      <c r="AW12962" s="61"/>
      <c r="AX12962" s="61"/>
      <c r="AY12962" s="61"/>
      <c r="AZ12962" s="61"/>
      <c r="BA12962" s="61"/>
    </row>
    <row r="12963" spans="39:53" x14ac:dyDescent="0.2">
      <c r="AM12963" s="61"/>
      <c r="AN12963" s="61"/>
      <c r="AO12963" s="171"/>
      <c r="AP12963" s="61"/>
      <c r="AQ12963" s="61"/>
      <c r="AR12963" s="61"/>
      <c r="AS12963" s="61"/>
      <c r="AT12963" s="61"/>
      <c r="AU12963" s="61"/>
      <c r="AV12963" s="61"/>
      <c r="AW12963" s="61"/>
      <c r="AX12963" s="61"/>
      <c r="AY12963" s="61"/>
      <c r="AZ12963" s="61"/>
      <c r="BA12963" s="61"/>
    </row>
    <row r="12964" spans="39:53" x14ac:dyDescent="0.2">
      <c r="AM12964" s="61"/>
      <c r="AN12964" s="61"/>
      <c r="AO12964" s="171"/>
      <c r="AP12964" s="61"/>
      <c r="AQ12964" s="61"/>
      <c r="AR12964" s="61"/>
      <c r="AS12964" s="61"/>
      <c r="AT12964" s="61"/>
      <c r="AU12964" s="61"/>
      <c r="AV12964" s="61"/>
      <c r="AW12964" s="61"/>
      <c r="AX12964" s="61"/>
      <c r="AY12964" s="61"/>
      <c r="AZ12964" s="61"/>
      <c r="BA12964" s="61"/>
    </row>
    <row r="12965" spans="39:53" x14ac:dyDescent="0.2">
      <c r="AM12965" s="61"/>
      <c r="AN12965" s="61"/>
      <c r="AO12965" s="171"/>
      <c r="AP12965" s="61"/>
      <c r="AQ12965" s="61"/>
      <c r="AR12965" s="61"/>
      <c r="AS12965" s="61"/>
      <c r="AT12965" s="61"/>
      <c r="AU12965" s="61"/>
      <c r="AV12965" s="61"/>
      <c r="AW12965" s="61"/>
      <c r="AX12965" s="61"/>
      <c r="AY12965" s="61"/>
      <c r="AZ12965" s="61"/>
      <c r="BA12965" s="61"/>
    </row>
    <row r="12966" spans="39:53" x14ac:dyDescent="0.2">
      <c r="AM12966" s="61"/>
      <c r="AN12966" s="61"/>
      <c r="AO12966" s="171"/>
      <c r="AP12966" s="61"/>
      <c r="AQ12966" s="61"/>
      <c r="AR12966" s="61"/>
      <c r="AS12966" s="61"/>
      <c r="AT12966" s="61"/>
      <c r="AU12966" s="61"/>
      <c r="AV12966" s="61"/>
      <c r="AW12966" s="61"/>
      <c r="AX12966" s="61"/>
      <c r="AY12966" s="61"/>
      <c r="AZ12966" s="61"/>
      <c r="BA12966" s="61"/>
    </row>
    <row r="12967" spans="39:53" x14ac:dyDescent="0.2">
      <c r="AM12967" s="61"/>
      <c r="AN12967" s="61"/>
      <c r="AO12967" s="171"/>
      <c r="AP12967" s="61"/>
      <c r="AQ12967" s="61"/>
      <c r="AR12967" s="61"/>
      <c r="AS12967" s="61"/>
      <c r="AT12967" s="61"/>
      <c r="AU12967" s="61"/>
      <c r="AV12967" s="61"/>
      <c r="AW12967" s="61"/>
      <c r="AX12967" s="61"/>
      <c r="AY12967" s="61"/>
      <c r="AZ12967" s="61"/>
      <c r="BA12967" s="61"/>
    </row>
    <row r="12968" spans="39:53" x14ac:dyDescent="0.2">
      <c r="AM12968" s="61"/>
      <c r="AN12968" s="61"/>
      <c r="AO12968" s="171"/>
      <c r="AP12968" s="61"/>
      <c r="AQ12968" s="61"/>
      <c r="AR12968" s="61"/>
      <c r="AS12968" s="61"/>
      <c r="AT12968" s="61"/>
      <c r="AU12968" s="61"/>
      <c r="AV12968" s="61"/>
      <c r="AW12968" s="61"/>
      <c r="AX12968" s="61"/>
      <c r="AY12968" s="61"/>
      <c r="AZ12968" s="61"/>
      <c r="BA12968" s="61"/>
    </row>
    <row r="12969" spans="39:53" x14ac:dyDescent="0.2">
      <c r="AM12969" s="61"/>
      <c r="AN12969" s="61"/>
      <c r="AO12969" s="171"/>
      <c r="AP12969" s="61"/>
      <c r="AQ12969" s="61"/>
      <c r="AR12969" s="61"/>
      <c r="AS12969" s="61"/>
      <c r="AT12969" s="61"/>
      <c r="AU12969" s="61"/>
      <c r="AV12969" s="61"/>
      <c r="AW12969" s="61"/>
      <c r="AX12969" s="61"/>
      <c r="AY12969" s="61"/>
      <c r="AZ12969" s="61"/>
      <c r="BA12969" s="61"/>
    </row>
    <row r="12970" spans="39:53" x14ac:dyDescent="0.2">
      <c r="AM12970" s="61"/>
      <c r="AN12970" s="61"/>
      <c r="AO12970" s="171"/>
      <c r="AP12970" s="61"/>
      <c r="AQ12970" s="61"/>
      <c r="AR12970" s="61"/>
      <c r="AS12970" s="61"/>
      <c r="AT12970" s="61"/>
      <c r="AU12970" s="61"/>
      <c r="AV12970" s="61"/>
      <c r="AW12970" s="61"/>
      <c r="AX12970" s="61"/>
      <c r="AY12970" s="61"/>
      <c r="AZ12970" s="61"/>
      <c r="BA12970" s="61"/>
    </row>
    <row r="12971" spans="39:53" x14ac:dyDescent="0.2">
      <c r="AM12971" s="61"/>
      <c r="AN12971" s="61"/>
      <c r="AO12971" s="171"/>
      <c r="AP12971" s="61"/>
      <c r="AQ12971" s="61"/>
      <c r="AR12971" s="61"/>
      <c r="AS12971" s="61"/>
      <c r="AT12971" s="61"/>
      <c r="AU12971" s="61"/>
      <c r="AV12971" s="61"/>
      <c r="AW12971" s="61"/>
      <c r="AX12971" s="61"/>
      <c r="AY12971" s="61"/>
      <c r="AZ12971" s="61"/>
      <c r="BA12971" s="61"/>
    </row>
    <row r="12972" spans="39:53" x14ac:dyDescent="0.2">
      <c r="AM12972" s="61"/>
      <c r="AN12972" s="61"/>
      <c r="AO12972" s="171"/>
      <c r="AP12972" s="61"/>
      <c r="AQ12972" s="61"/>
      <c r="AR12972" s="61"/>
      <c r="AS12972" s="61"/>
      <c r="AT12972" s="61"/>
      <c r="AU12972" s="61"/>
      <c r="AV12972" s="61"/>
      <c r="AW12972" s="61"/>
      <c r="AX12972" s="61"/>
      <c r="AY12972" s="61"/>
      <c r="AZ12972" s="61"/>
      <c r="BA12972" s="61"/>
    </row>
    <row r="12973" spans="39:53" x14ac:dyDescent="0.2">
      <c r="AM12973" s="61"/>
      <c r="AN12973" s="61"/>
      <c r="AO12973" s="171"/>
      <c r="AP12973" s="61"/>
      <c r="AQ12973" s="61"/>
      <c r="AR12973" s="61"/>
      <c r="AS12973" s="61"/>
      <c r="AT12973" s="61"/>
      <c r="AU12973" s="61"/>
      <c r="AV12973" s="61"/>
      <c r="AW12973" s="61"/>
      <c r="AX12973" s="61"/>
      <c r="AY12973" s="61"/>
      <c r="AZ12973" s="61"/>
      <c r="BA12973" s="61"/>
    </row>
    <row r="12974" spans="39:53" x14ac:dyDescent="0.2">
      <c r="AM12974" s="61"/>
      <c r="AN12974" s="61"/>
      <c r="AO12974" s="171"/>
      <c r="AP12974" s="61"/>
      <c r="AQ12974" s="61"/>
      <c r="AR12974" s="61"/>
      <c r="AS12974" s="61"/>
      <c r="AT12974" s="61"/>
      <c r="AU12974" s="61"/>
      <c r="AV12974" s="61"/>
      <c r="AW12974" s="61"/>
      <c r="AX12974" s="61"/>
      <c r="AY12974" s="61"/>
      <c r="AZ12974" s="61"/>
      <c r="BA12974" s="61"/>
    </row>
    <row r="12975" spans="39:53" x14ac:dyDescent="0.2">
      <c r="AM12975" s="61"/>
      <c r="AN12975" s="61"/>
      <c r="AO12975" s="171"/>
      <c r="AP12975" s="61"/>
      <c r="AQ12975" s="61"/>
      <c r="AR12975" s="61"/>
      <c r="AS12975" s="61"/>
      <c r="AT12975" s="61"/>
      <c r="AU12975" s="61"/>
      <c r="AV12975" s="61"/>
      <c r="AW12975" s="61"/>
      <c r="AX12975" s="61"/>
      <c r="AY12975" s="61"/>
      <c r="AZ12975" s="61"/>
      <c r="BA12975" s="61"/>
    </row>
    <row r="12976" spans="39:53" x14ac:dyDescent="0.2">
      <c r="AM12976" s="61"/>
      <c r="AN12976" s="61"/>
      <c r="AO12976" s="171"/>
      <c r="AP12976" s="61"/>
      <c r="AQ12976" s="61"/>
      <c r="AR12976" s="61"/>
      <c r="AS12976" s="61"/>
      <c r="AT12976" s="61"/>
      <c r="AU12976" s="61"/>
      <c r="AV12976" s="61"/>
      <c r="AW12976" s="61"/>
      <c r="AX12976" s="61"/>
      <c r="AY12976" s="61"/>
      <c r="AZ12976" s="61"/>
      <c r="BA12976" s="61"/>
    </row>
    <row r="12977" spans="39:53" x14ac:dyDescent="0.2">
      <c r="AM12977" s="61"/>
      <c r="AN12977" s="61"/>
      <c r="AO12977" s="171"/>
      <c r="AP12977" s="61"/>
      <c r="AQ12977" s="61"/>
      <c r="AR12977" s="61"/>
      <c r="AS12977" s="61"/>
      <c r="AT12977" s="61"/>
      <c r="AU12977" s="61"/>
      <c r="AV12977" s="61"/>
      <c r="AW12977" s="61"/>
      <c r="AX12977" s="61"/>
      <c r="AY12977" s="61"/>
      <c r="AZ12977" s="61"/>
      <c r="BA12977" s="61"/>
    </row>
    <row r="12978" spans="39:53" x14ac:dyDescent="0.2">
      <c r="AM12978" s="61"/>
      <c r="AN12978" s="61"/>
      <c r="AO12978" s="171"/>
      <c r="AP12978" s="61"/>
      <c r="AQ12978" s="61"/>
      <c r="AR12978" s="61"/>
      <c r="AS12978" s="61"/>
      <c r="AT12978" s="61"/>
      <c r="AU12978" s="61"/>
      <c r="AV12978" s="61"/>
      <c r="AW12978" s="61"/>
      <c r="AX12978" s="61"/>
      <c r="AY12978" s="61"/>
      <c r="AZ12978" s="61"/>
      <c r="BA12978" s="61"/>
    </row>
    <row r="12979" spans="39:53" x14ac:dyDescent="0.2">
      <c r="AM12979" s="61"/>
      <c r="AN12979" s="61"/>
      <c r="AO12979" s="171"/>
      <c r="AP12979" s="61"/>
      <c r="AQ12979" s="61"/>
      <c r="AR12979" s="61"/>
      <c r="AS12979" s="61"/>
      <c r="AT12979" s="61"/>
      <c r="AU12979" s="61"/>
      <c r="AV12979" s="61"/>
      <c r="AW12979" s="61"/>
      <c r="AX12979" s="61"/>
      <c r="AY12979" s="61"/>
      <c r="AZ12979" s="61"/>
      <c r="BA12979" s="61"/>
    </row>
    <row r="12980" spans="39:53" x14ac:dyDescent="0.2">
      <c r="AM12980" s="61"/>
      <c r="AN12980" s="61"/>
      <c r="AO12980" s="171"/>
      <c r="AP12980" s="61"/>
      <c r="AQ12980" s="61"/>
      <c r="AR12980" s="61"/>
      <c r="AS12980" s="61"/>
      <c r="AT12980" s="61"/>
      <c r="AU12980" s="61"/>
      <c r="AV12980" s="61"/>
      <c r="AW12980" s="61"/>
      <c r="AX12980" s="61"/>
      <c r="AY12980" s="61"/>
      <c r="AZ12980" s="61"/>
      <c r="BA12980" s="61"/>
    </row>
    <row r="12981" spans="39:53" x14ac:dyDescent="0.2">
      <c r="AM12981" s="61"/>
      <c r="AN12981" s="61"/>
      <c r="AO12981" s="171"/>
      <c r="AP12981" s="61"/>
      <c r="AQ12981" s="61"/>
      <c r="AR12981" s="61"/>
      <c r="AS12981" s="61"/>
      <c r="AT12981" s="61"/>
      <c r="AU12981" s="61"/>
      <c r="AV12981" s="61"/>
      <c r="AW12981" s="61"/>
      <c r="AX12981" s="61"/>
      <c r="AY12981" s="61"/>
      <c r="AZ12981" s="61"/>
      <c r="BA12981" s="61"/>
    </row>
    <row r="12982" spans="39:53" x14ac:dyDescent="0.2">
      <c r="AM12982" s="61"/>
      <c r="AN12982" s="61"/>
      <c r="AO12982" s="171"/>
      <c r="AP12982" s="61"/>
      <c r="AQ12982" s="61"/>
      <c r="AR12982" s="61"/>
      <c r="AS12982" s="61"/>
      <c r="AT12982" s="61"/>
      <c r="AU12982" s="61"/>
      <c r="AV12982" s="61"/>
      <c r="AW12982" s="61"/>
      <c r="AX12982" s="61"/>
      <c r="AY12982" s="61"/>
      <c r="AZ12982" s="61"/>
      <c r="BA12982" s="61"/>
    </row>
    <row r="12983" spans="39:53" x14ac:dyDescent="0.2">
      <c r="AM12983" s="61"/>
      <c r="AN12983" s="61"/>
      <c r="AO12983" s="171"/>
      <c r="AP12983" s="61"/>
      <c r="AQ12983" s="61"/>
      <c r="AR12983" s="61"/>
      <c r="AS12983" s="61"/>
      <c r="AT12983" s="61"/>
      <c r="AU12983" s="61"/>
      <c r="AV12983" s="61"/>
      <c r="AW12983" s="61"/>
      <c r="AX12983" s="61"/>
      <c r="AY12983" s="61"/>
      <c r="AZ12983" s="61"/>
      <c r="BA12983" s="61"/>
    </row>
    <row r="12984" spans="39:53" x14ac:dyDescent="0.2">
      <c r="AM12984" s="61"/>
      <c r="AN12984" s="61"/>
      <c r="AO12984" s="171"/>
      <c r="AP12984" s="61"/>
      <c r="AQ12984" s="61"/>
      <c r="AR12984" s="61"/>
      <c r="AS12984" s="61"/>
      <c r="AT12984" s="61"/>
      <c r="AU12984" s="61"/>
      <c r="AV12984" s="61"/>
      <c r="AW12984" s="61"/>
      <c r="AX12984" s="61"/>
      <c r="AY12984" s="61"/>
      <c r="AZ12984" s="61"/>
      <c r="BA12984" s="61"/>
    </row>
    <row r="12985" spans="39:53" x14ac:dyDescent="0.2">
      <c r="AM12985" s="61"/>
      <c r="AN12985" s="61"/>
      <c r="AO12985" s="171"/>
      <c r="AP12985" s="61"/>
      <c r="AQ12985" s="61"/>
      <c r="AR12985" s="61"/>
      <c r="AS12985" s="61"/>
      <c r="AT12985" s="61"/>
      <c r="AU12985" s="61"/>
      <c r="AV12985" s="61"/>
      <c r="AW12985" s="61"/>
      <c r="AX12985" s="61"/>
      <c r="AY12985" s="61"/>
      <c r="AZ12985" s="61"/>
      <c r="BA12985" s="61"/>
    </row>
    <row r="12986" spans="39:53" x14ac:dyDescent="0.2">
      <c r="AM12986" s="61"/>
      <c r="AN12986" s="61"/>
      <c r="AO12986" s="171"/>
      <c r="AP12986" s="61"/>
      <c r="AQ12986" s="61"/>
      <c r="AR12986" s="61"/>
      <c r="AS12986" s="61"/>
      <c r="AT12986" s="61"/>
      <c r="AU12986" s="61"/>
      <c r="AV12986" s="61"/>
      <c r="AW12986" s="61"/>
      <c r="AX12986" s="61"/>
      <c r="AY12986" s="61"/>
      <c r="AZ12986" s="61"/>
      <c r="BA12986" s="61"/>
    </row>
    <row r="12987" spans="39:53" x14ac:dyDescent="0.2">
      <c r="AM12987" s="61"/>
      <c r="AN12987" s="61"/>
      <c r="AO12987" s="171"/>
      <c r="AP12987" s="61"/>
      <c r="AQ12987" s="61"/>
      <c r="AR12987" s="61"/>
      <c r="AS12987" s="61"/>
      <c r="AT12987" s="61"/>
      <c r="AU12987" s="61"/>
      <c r="AV12987" s="61"/>
      <c r="AW12987" s="61"/>
      <c r="AX12987" s="61"/>
      <c r="AY12987" s="61"/>
      <c r="AZ12987" s="61"/>
      <c r="BA12987" s="61"/>
    </row>
    <row r="12988" spans="39:53" x14ac:dyDescent="0.2">
      <c r="AM12988" s="61"/>
      <c r="AN12988" s="61"/>
      <c r="AO12988" s="171"/>
      <c r="AP12988" s="61"/>
      <c r="AQ12988" s="61"/>
      <c r="AR12988" s="61"/>
      <c r="AS12988" s="61"/>
      <c r="AT12988" s="61"/>
      <c r="AU12988" s="61"/>
      <c r="AV12988" s="61"/>
      <c r="AW12988" s="61"/>
      <c r="AX12988" s="61"/>
      <c r="AY12988" s="61"/>
      <c r="AZ12988" s="61"/>
      <c r="BA12988" s="61"/>
    </row>
    <row r="12989" spans="39:53" x14ac:dyDescent="0.2">
      <c r="AM12989" s="61"/>
      <c r="AN12989" s="61"/>
      <c r="AO12989" s="171"/>
      <c r="AP12989" s="61"/>
      <c r="AQ12989" s="61"/>
      <c r="AR12989" s="61"/>
      <c r="AS12989" s="61"/>
      <c r="AT12989" s="61"/>
      <c r="AU12989" s="61"/>
      <c r="AV12989" s="61"/>
      <c r="AW12989" s="61"/>
      <c r="AX12989" s="61"/>
      <c r="AY12989" s="61"/>
      <c r="AZ12989" s="61"/>
      <c r="BA12989" s="61"/>
    </row>
    <row r="12990" spans="39:53" x14ac:dyDescent="0.2">
      <c r="AM12990" s="61"/>
      <c r="AN12990" s="61"/>
      <c r="AO12990" s="171"/>
      <c r="AP12990" s="61"/>
      <c r="AQ12990" s="61"/>
      <c r="AR12990" s="61"/>
      <c r="AS12990" s="61"/>
      <c r="AT12990" s="61"/>
      <c r="AU12990" s="61"/>
      <c r="AV12990" s="61"/>
      <c r="AW12990" s="61"/>
      <c r="AX12990" s="61"/>
      <c r="AY12990" s="61"/>
      <c r="AZ12990" s="61"/>
      <c r="BA12990" s="61"/>
    </row>
    <row r="12991" spans="39:53" x14ac:dyDescent="0.2">
      <c r="AM12991" s="61"/>
      <c r="AN12991" s="61"/>
      <c r="AO12991" s="171"/>
      <c r="AP12991" s="61"/>
      <c r="AQ12991" s="61"/>
      <c r="AR12991" s="61"/>
      <c r="AS12991" s="61"/>
      <c r="AT12991" s="61"/>
      <c r="AU12991" s="61"/>
      <c r="AV12991" s="61"/>
      <c r="AW12991" s="61"/>
      <c r="AX12991" s="61"/>
      <c r="AY12991" s="61"/>
      <c r="AZ12991" s="61"/>
      <c r="BA12991" s="61"/>
    </row>
    <row r="12992" spans="39:53" x14ac:dyDescent="0.2">
      <c r="AM12992" s="61"/>
      <c r="AN12992" s="61"/>
      <c r="AO12992" s="171"/>
      <c r="AP12992" s="61"/>
      <c r="AQ12992" s="61"/>
      <c r="AR12992" s="61"/>
      <c r="AS12992" s="61"/>
      <c r="AT12992" s="61"/>
      <c r="AU12992" s="61"/>
      <c r="AV12992" s="61"/>
      <c r="AW12992" s="61"/>
      <c r="AX12992" s="61"/>
      <c r="AY12992" s="61"/>
      <c r="AZ12992" s="61"/>
      <c r="BA12992" s="61"/>
    </row>
    <row r="12993" spans="39:53" x14ac:dyDescent="0.2">
      <c r="AM12993" s="61"/>
      <c r="AN12993" s="61"/>
      <c r="AO12993" s="171"/>
      <c r="AP12993" s="61"/>
      <c r="AQ12993" s="61"/>
      <c r="AR12993" s="61"/>
      <c r="AS12993" s="61"/>
      <c r="AT12993" s="61"/>
      <c r="AU12993" s="61"/>
      <c r="AV12993" s="61"/>
      <c r="AW12993" s="61"/>
      <c r="AX12993" s="61"/>
      <c r="AY12993" s="61"/>
      <c r="AZ12993" s="61"/>
      <c r="BA12993" s="61"/>
    </row>
    <row r="12994" spans="39:53" x14ac:dyDescent="0.2">
      <c r="AM12994" s="61"/>
      <c r="AN12994" s="61"/>
      <c r="AO12994" s="171"/>
      <c r="AP12994" s="61"/>
      <c r="AQ12994" s="61"/>
      <c r="AR12994" s="61"/>
      <c r="AS12994" s="61"/>
      <c r="AT12994" s="61"/>
      <c r="AU12994" s="61"/>
      <c r="AV12994" s="61"/>
      <c r="AW12994" s="61"/>
      <c r="AX12994" s="61"/>
      <c r="AY12994" s="61"/>
      <c r="AZ12994" s="61"/>
      <c r="BA12994" s="61"/>
    </row>
    <row r="12995" spans="39:53" x14ac:dyDescent="0.2">
      <c r="AM12995" s="61"/>
      <c r="AN12995" s="61"/>
      <c r="AO12995" s="171"/>
      <c r="AP12995" s="61"/>
      <c r="AQ12995" s="61"/>
      <c r="AR12995" s="61"/>
      <c r="AS12995" s="61"/>
      <c r="AT12995" s="61"/>
      <c r="AU12995" s="61"/>
      <c r="AV12995" s="61"/>
      <c r="AW12995" s="61"/>
      <c r="AX12995" s="61"/>
      <c r="AY12995" s="61"/>
      <c r="AZ12995" s="61"/>
      <c r="BA12995" s="61"/>
    </row>
    <row r="12996" spans="39:53" x14ac:dyDescent="0.2">
      <c r="AM12996" s="61"/>
      <c r="AN12996" s="61"/>
      <c r="AO12996" s="171"/>
      <c r="AP12996" s="61"/>
      <c r="AQ12996" s="61"/>
      <c r="AR12996" s="61"/>
      <c r="AS12996" s="61"/>
      <c r="AT12996" s="61"/>
      <c r="AU12996" s="61"/>
      <c r="AV12996" s="61"/>
      <c r="AW12996" s="61"/>
      <c r="AX12996" s="61"/>
      <c r="AY12996" s="61"/>
      <c r="AZ12996" s="61"/>
      <c r="BA12996" s="61"/>
    </row>
    <row r="12997" spans="39:53" x14ac:dyDescent="0.2">
      <c r="AM12997" s="61"/>
      <c r="AN12997" s="61"/>
      <c r="AO12997" s="171"/>
      <c r="AP12997" s="61"/>
      <c r="AQ12997" s="61"/>
      <c r="AR12997" s="61"/>
      <c r="AS12997" s="61"/>
      <c r="AT12997" s="61"/>
      <c r="AU12997" s="61"/>
      <c r="AV12997" s="61"/>
      <c r="AW12997" s="61"/>
      <c r="AX12997" s="61"/>
      <c r="AY12997" s="61"/>
      <c r="AZ12997" s="61"/>
      <c r="BA12997" s="61"/>
    </row>
    <row r="12998" spans="39:53" x14ac:dyDescent="0.2">
      <c r="AM12998" s="61"/>
      <c r="AN12998" s="61"/>
      <c r="AO12998" s="171"/>
      <c r="AP12998" s="61"/>
      <c r="AQ12998" s="61"/>
      <c r="AR12998" s="61"/>
      <c r="AS12998" s="61"/>
      <c r="AT12998" s="61"/>
      <c r="AU12998" s="61"/>
      <c r="AV12998" s="61"/>
      <c r="AW12998" s="61"/>
      <c r="AX12998" s="61"/>
      <c r="AY12998" s="61"/>
      <c r="AZ12998" s="61"/>
      <c r="BA12998" s="61"/>
    </row>
    <row r="12999" spans="39:53" x14ac:dyDescent="0.2">
      <c r="AM12999" s="61"/>
      <c r="AN12999" s="61"/>
      <c r="AO12999" s="171"/>
      <c r="AP12999" s="61"/>
      <c r="AQ12999" s="61"/>
      <c r="AR12999" s="61"/>
      <c r="AS12999" s="61"/>
      <c r="AT12999" s="61"/>
      <c r="AU12999" s="61"/>
      <c r="AV12999" s="61"/>
      <c r="AW12999" s="61"/>
      <c r="AX12999" s="61"/>
      <c r="AY12999" s="61"/>
      <c r="AZ12999" s="61"/>
      <c r="BA12999" s="61"/>
    </row>
    <row r="13000" spans="39:53" x14ac:dyDescent="0.2">
      <c r="AM13000" s="61"/>
      <c r="AN13000" s="61"/>
      <c r="AO13000" s="171"/>
      <c r="AP13000" s="61"/>
      <c r="AQ13000" s="61"/>
      <c r="AR13000" s="61"/>
      <c r="AS13000" s="61"/>
      <c r="AT13000" s="61"/>
      <c r="AU13000" s="61"/>
      <c r="AV13000" s="61"/>
      <c r="AW13000" s="61"/>
      <c r="AX13000" s="61"/>
      <c r="AY13000" s="61"/>
      <c r="AZ13000" s="61"/>
      <c r="BA13000" s="61"/>
    </row>
    <row r="13001" spans="39:53" x14ac:dyDescent="0.2">
      <c r="AM13001" s="61"/>
      <c r="AN13001" s="61"/>
      <c r="AO13001" s="171"/>
      <c r="AP13001" s="61"/>
      <c r="AQ13001" s="61"/>
      <c r="AR13001" s="61"/>
      <c r="AS13001" s="61"/>
      <c r="AT13001" s="61"/>
      <c r="AU13001" s="61"/>
      <c r="AV13001" s="61"/>
      <c r="AW13001" s="61"/>
      <c r="AX13001" s="61"/>
      <c r="AY13001" s="61"/>
      <c r="AZ13001" s="61"/>
      <c r="BA13001" s="61"/>
    </row>
    <row r="13002" spans="39:53" x14ac:dyDescent="0.2">
      <c r="AM13002" s="61"/>
      <c r="AN13002" s="61"/>
      <c r="AO13002" s="171"/>
      <c r="AP13002" s="61"/>
      <c r="AQ13002" s="61"/>
      <c r="AR13002" s="61"/>
      <c r="AS13002" s="61"/>
      <c r="AT13002" s="61"/>
      <c r="AU13002" s="61"/>
      <c r="AV13002" s="61"/>
      <c r="AW13002" s="61"/>
      <c r="AX13002" s="61"/>
      <c r="AY13002" s="61"/>
      <c r="AZ13002" s="61"/>
      <c r="BA13002" s="61"/>
    </row>
    <row r="13003" spans="39:53" x14ac:dyDescent="0.2">
      <c r="AM13003" s="61"/>
      <c r="AN13003" s="61"/>
      <c r="AO13003" s="171"/>
      <c r="AP13003" s="61"/>
      <c r="AQ13003" s="61"/>
      <c r="AR13003" s="61"/>
      <c r="AS13003" s="61"/>
      <c r="AT13003" s="61"/>
      <c r="AU13003" s="61"/>
      <c r="AV13003" s="61"/>
      <c r="AW13003" s="61"/>
      <c r="AX13003" s="61"/>
      <c r="AY13003" s="61"/>
      <c r="AZ13003" s="61"/>
      <c r="BA13003" s="61"/>
    </row>
    <row r="13004" spans="39:53" x14ac:dyDescent="0.2">
      <c r="AM13004" s="61"/>
      <c r="AN13004" s="61"/>
      <c r="AO13004" s="171"/>
      <c r="AP13004" s="61"/>
      <c r="AQ13004" s="61"/>
      <c r="AR13004" s="61"/>
      <c r="AS13004" s="61"/>
      <c r="AT13004" s="61"/>
      <c r="AU13004" s="61"/>
      <c r="AV13004" s="61"/>
      <c r="AW13004" s="61"/>
      <c r="AX13004" s="61"/>
      <c r="AY13004" s="61"/>
      <c r="AZ13004" s="61"/>
      <c r="BA13004" s="61"/>
    </row>
    <row r="13005" spans="39:53" x14ac:dyDescent="0.2">
      <c r="AM13005" s="61"/>
      <c r="AN13005" s="61"/>
      <c r="AO13005" s="171"/>
      <c r="AP13005" s="61"/>
      <c r="AQ13005" s="61"/>
      <c r="AR13005" s="61"/>
      <c r="AS13005" s="61"/>
      <c r="AT13005" s="61"/>
      <c r="AU13005" s="61"/>
      <c r="AV13005" s="61"/>
      <c r="AW13005" s="61"/>
      <c r="AX13005" s="61"/>
      <c r="AY13005" s="61"/>
      <c r="AZ13005" s="61"/>
      <c r="BA13005" s="61"/>
    </row>
    <row r="13006" spans="39:53" x14ac:dyDescent="0.2">
      <c r="AM13006" s="61"/>
      <c r="AN13006" s="61"/>
      <c r="AO13006" s="171"/>
      <c r="AP13006" s="61"/>
      <c r="AQ13006" s="61"/>
      <c r="AR13006" s="61"/>
      <c r="AS13006" s="61"/>
      <c r="AT13006" s="61"/>
      <c r="AU13006" s="61"/>
      <c r="AV13006" s="61"/>
      <c r="AW13006" s="61"/>
      <c r="AX13006" s="61"/>
      <c r="AY13006" s="61"/>
      <c r="AZ13006" s="61"/>
      <c r="BA13006" s="61"/>
    </row>
    <row r="13007" spans="39:53" x14ac:dyDescent="0.2">
      <c r="AM13007" s="61"/>
      <c r="AN13007" s="61"/>
      <c r="AO13007" s="171"/>
      <c r="AP13007" s="61"/>
      <c r="AQ13007" s="61"/>
      <c r="AR13007" s="61"/>
      <c r="AS13007" s="61"/>
      <c r="AT13007" s="61"/>
      <c r="AU13007" s="61"/>
      <c r="AV13007" s="61"/>
      <c r="AW13007" s="61"/>
      <c r="AX13007" s="61"/>
      <c r="AY13007" s="61"/>
      <c r="AZ13007" s="61"/>
      <c r="BA13007" s="61"/>
    </row>
    <row r="13008" spans="39:53" x14ac:dyDescent="0.2">
      <c r="AM13008" s="61"/>
      <c r="AN13008" s="61"/>
      <c r="AO13008" s="171"/>
      <c r="AP13008" s="61"/>
      <c r="AQ13008" s="61"/>
      <c r="AR13008" s="61"/>
      <c r="AS13008" s="61"/>
      <c r="AT13008" s="61"/>
      <c r="AU13008" s="61"/>
      <c r="AV13008" s="61"/>
      <c r="AW13008" s="61"/>
      <c r="AX13008" s="61"/>
      <c r="AY13008" s="61"/>
      <c r="AZ13008" s="61"/>
      <c r="BA13008" s="61"/>
    </row>
    <row r="13009" spans="39:53" x14ac:dyDescent="0.2">
      <c r="AM13009" s="61"/>
      <c r="AN13009" s="61"/>
      <c r="AO13009" s="171"/>
      <c r="AP13009" s="61"/>
      <c r="AQ13009" s="61"/>
      <c r="AR13009" s="61"/>
      <c r="AS13009" s="61"/>
      <c r="AT13009" s="61"/>
      <c r="AU13009" s="61"/>
      <c r="AV13009" s="61"/>
      <c r="AW13009" s="61"/>
      <c r="AX13009" s="61"/>
      <c r="AY13009" s="61"/>
      <c r="AZ13009" s="61"/>
      <c r="BA13009" s="61"/>
    </row>
    <row r="13010" spans="39:53" x14ac:dyDescent="0.2">
      <c r="AM13010" s="61"/>
      <c r="AN13010" s="61"/>
      <c r="AO13010" s="171"/>
      <c r="AP13010" s="61"/>
      <c r="AQ13010" s="61"/>
      <c r="AR13010" s="61"/>
      <c r="AS13010" s="61"/>
      <c r="AT13010" s="61"/>
      <c r="AU13010" s="61"/>
      <c r="AV13010" s="61"/>
      <c r="AW13010" s="61"/>
      <c r="AX13010" s="61"/>
      <c r="AY13010" s="61"/>
      <c r="AZ13010" s="61"/>
      <c r="BA13010" s="61"/>
    </row>
    <row r="13011" spans="39:53" x14ac:dyDescent="0.2">
      <c r="AM13011" s="61"/>
      <c r="AN13011" s="61"/>
      <c r="AO13011" s="171"/>
      <c r="AP13011" s="61"/>
      <c r="AQ13011" s="61"/>
      <c r="AR13011" s="61"/>
      <c r="AS13011" s="61"/>
      <c r="AT13011" s="61"/>
      <c r="AU13011" s="61"/>
      <c r="AV13011" s="61"/>
      <c r="AW13011" s="61"/>
      <c r="AX13011" s="61"/>
      <c r="AY13011" s="61"/>
      <c r="AZ13011" s="61"/>
      <c r="BA13011" s="61"/>
    </row>
    <row r="13012" spans="39:53" x14ac:dyDescent="0.2">
      <c r="AM13012" s="61"/>
      <c r="AN13012" s="61"/>
      <c r="AO13012" s="171"/>
      <c r="AP13012" s="61"/>
      <c r="AQ13012" s="61"/>
      <c r="AR13012" s="61"/>
      <c r="AS13012" s="61"/>
      <c r="AT13012" s="61"/>
      <c r="AU13012" s="61"/>
      <c r="AV13012" s="61"/>
      <c r="AW13012" s="61"/>
      <c r="AX13012" s="61"/>
      <c r="AY13012" s="61"/>
      <c r="AZ13012" s="61"/>
      <c r="BA13012" s="61"/>
    </row>
    <row r="13013" spans="39:53" x14ac:dyDescent="0.2">
      <c r="AM13013" s="61"/>
      <c r="AN13013" s="61"/>
      <c r="AO13013" s="171"/>
      <c r="AP13013" s="61"/>
      <c r="AQ13013" s="61"/>
      <c r="AR13013" s="61"/>
      <c r="AS13013" s="61"/>
      <c r="AT13013" s="61"/>
      <c r="AU13013" s="61"/>
      <c r="AV13013" s="61"/>
      <c r="AW13013" s="61"/>
      <c r="AX13013" s="61"/>
      <c r="AY13013" s="61"/>
      <c r="AZ13013" s="61"/>
      <c r="BA13013" s="61"/>
    </row>
    <row r="13014" spans="39:53" x14ac:dyDescent="0.2">
      <c r="AM13014" s="61"/>
      <c r="AN13014" s="61"/>
      <c r="AO13014" s="171"/>
      <c r="AP13014" s="61"/>
      <c r="AQ13014" s="61"/>
      <c r="AR13014" s="61"/>
      <c r="AS13014" s="61"/>
      <c r="AT13014" s="61"/>
      <c r="AU13014" s="61"/>
      <c r="AV13014" s="61"/>
      <c r="AW13014" s="61"/>
      <c r="AX13014" s="61"/>
      <c r="AY13014" s="61"/>
      <c r="AZ13014" s="61"/>
      <c r="BA13014" s="61"/>
    </row>
    <row r="13015" spans="39:53" x14ac:dyDescent="0.2">
      <c r="AM13015" s="61"/>
      <c r="AN13015" s="61"/>
      <c r="AO13015" s="171"/>
      <c r="AP13015" s="61"/>
      <c r="AQ13015" s="61"/>
      <c r="AR13015" s="61"/>
      <c r="AS13015" s="61"/>
      <c r="AT13015" s="61"/>
      <c r="AU13015" s="61"/>
      <c r="AV13015" s="61"/>
      <c r="AW13015" s="61"/>
      <c r="AX13015" s="61"/>
      <c r="AY13015" s="61"/>
      <c r="AZ13015" s="61"/>
      <c r="BA13015" s="61"/>
    </row>
    <row r="13016" spans="39:53" x14ac:dyDescent="0.2">
      <c r="AM13016" s="61"/>
      <c r="AN13016" s="61"/>
      <c r="AO13016" s="171"/>
      <c r="AP13016" s="61"/>
      <c r="AQ13016" s="61"/>
      <c r="AR13016" s="61"/>
      <c r="AS13016" s="61"/>
      <c r="AT13016" s="61"/>
      <c r="AU13016" s="61"/>
      <c r="AV13016" s="61"/>
      <c r="AW13016" s="61"/>
      <c r="AX13016" s="61"/>
      <c r="AY13016" s="61"/>
      <c r="AZ13016" s="61"/>
      <c r="BA13016" s="61"/>
    </row>
    <row r="13017" spans="39:53" x14ac:dyDescent="0.2">
      <c r="AM13017" s="61"/>
      <c r="AN13017" s="61"/>
      <c r="AO13017" s="171"/>
      <c r="AP13017" s="61"/>
      <c r="AQ13017" s="61"/>
      <c r="AR13017" s="61"/>
      <c r="AS13017" s="61"/>
      <c r="AT13017" s="61"/>
      <c r="AU13017" s="61"/>
      <c r="AV13017" s="61"/>
      <c r="AW13017" s="61"/>
      <c r="AX13017" s="61"/>
      <c r="AY13017" s="61"/>
      <c r="AZ13017" s="61"/>
      <c r="BA13017" s="61"/>
    </row>
    <row r="13018" spans="39:53" x14ac:dyDescent="0.2">
      <c r="AM13018" s="61"/>
      <c r="AN13018" s="61"/>
      <c r="AO13018" s="171"/>
      <c r="AP13018" s="61"/>
      <c r="AQ13018" s="61"/>
      <c r="AR13018" s="61"/>
      <c r="AS13018" s="61"/>
      <c r="AT13018" s="61"/>
      <c r="AU13018" s="61"/>
      <c r="AV13018" s="61"/>
      <c r="AW13018" s="61"/>
      <c r="AX13018" s="61"/>
      <c r="AY13018" s="61"/>
      <c r="AZ13018" s="61"/>
      <c r="BA13018" s="61"/>
    </row>
    <row r="13019" spans="39:53" x14ac:dyDescent="0.2">
      <c r="AM13019" s="61"/>
      <c r="AN13019" s="61"/>
      <c r="AO13019" s="171"/>
      <c r="AP13019" s="61"/>
      <c r="AQ13019" s="61"/>
      <c r="AR13019" s="61"/>
      <c r="AS13019" s="61"/>
      <c r="AT13019" s="61"/>
      <c r="AU13019" s="61"/>
      <c r="AV13019" s="61"/>
      <c r="AW13019" s="61"/>
      <c r="AX13019" s="61"/>
      <c r="AY13019" s="61"/>
      <c r="AZ13019" s="61"/>
      <c r="BA13019" s="61"/>
    </row>
    <row r="13020" spans="39:53" x14ac:dyDescent="0.2">
      <c r="AM13020" s="61"/>
      <c r="AN13020" s="61"/>
      <c r="AO13020" s="171"/>
      <c r="AP13020" s="61"/>
      <c r="AQ13020" s="61"/>
      <c r="AR13020" s="61"/>
      <c r="AS13020" s="61"/>
      <c r="AT13020" s="61"/>
      <c r="AU13020" s="61"/>
      <c r="AV13020" s="61"/>
      <c r="AW13020" s="61"/>
      <c r="AX13020" s="61"/>
      <c r="AY13020" s="61"/>
      <c r="AZ13020" s="61"/>
      <c r="BA13020" s="61"/>
    </row>
    <row r="13021" spans="39:53" x14ac:dyDescent="0.2">
      <c r="AM13021" s="61"/>
      <c r="AN13021" s="61"/>
      <c r="AO13021" s="171"/>
      <c r="AP13021" s="61"/>
      <c r="AQ13021" s="61"/>
      <c r="AR13021" s="61"/>
      <c r="AS13021" s="61"/>
      <c r="AT13021" s="61"/>
      <c r="AU13021" s="61"/>
      <c r="AV13021" s="61"/>
      <c r="AW13021" s="61"/>
      <c r="AX13021" s="61"/>
      <c r="AY13021" s="61"/>
      <c r="AZ13021" s="61"/>
      <c r="BA13021" s="61"/>
    </row>
    <row r="13022" spans="39:53" x14ac:dyDescent="0.2">
      <c r="AM13022" s="61"/>
      <c r="AN13022" s="61"/>
      <c r="AO13022" s="171"/>
      <c r="AP13022" s="61"/>
      <c r="AQ13022" s="61"/>
      <c r="AR13022" s="61"/>
      <c r="AS13022" s="61"/>
      <c r="AT13022" s="61"/>
      <c r="AU13022" s="61"/>
      <c r="AV13022" s="61"/>
      <c r="AW13022" s="61"/>
      <c r="AX13022" s="61"/>
      <c r="AY13022" s="61"/>
      <c r="AZ13022" s="61"/>
      <c r="BA13022" s="61"/>
    </row>
    <row r="13023" spans="39:53" x14ac:dyDescent="0.2">
      <c r="AM13023" s="61"/>
      <c r="AN13023" s="61"/>
      <c r="AO13023" s="171"/>
      <c r="AP13023" s="61"/>
      <c r="AQ13023" s="61"/>
      <c r="AR13023" s="61"/>
      <c r="AS13023" s="61"/>
      <c r="AT13023" s="61"/>
      <c r="AU13023" s="61"/>
      <c r="AV13023" s="61"/>
      <c r="AW13023" s="61"/>
      <c r="AX13023" s="61"/>
      <c r="AY13023" s="61"/>
      <c r="AZ13023" s="61"/>
      <c r="BA13023" s="61"/>
    </row>
    <row r="13024" spans="39:53" x14ac:dyDescent="0.2">
      <c r="AM13024" s="61"/>
      <c r="AN13024" s="61"/>
      <c r="AO13024" s="171"/>
      <c r="AP13024" s="61"/>
      <c r="AQ13024" s="61"/>
      <c r="AR13024" s="61"/>
      <c r="AS13024" s="61"/>
      <c r="AT13024" s="61"/>
      <c r="AU13024" s="61"/>
      <c r="AV13024" s="61"/>
      <c r="AW13024" s="61"/>
      <c r="AX13024" s="61"/>
      <c r="AY13024" s="61"/>
      <c r="AZ13024" s="61"/>
      <c r="BA13024" s="61"/>
    </row>
    <row r="13025" spans="39:53" x14ac:dyDescent="0.2">
      <c r="AM13025" s="61"/>
      <c r="AN13025" s="61"/>
      <c r="AO13025" s="171"/>
      <c r="AP13025" s="61"/>
      <c r="AQ13025" s="61"/>
      <c r="AR13025" s="61"/>
      <c r="AS13025" s="61"/>
      <c r="AT13025" s="61"/>
      <c r="AU13025" s="61"/>
      <c r="AV13025" s="61"/>
      <c r="AW13025" s="61"/>
      <c r="AX13025" s="61"/>
      <c r="AY13025" s="61"/>
      <c r="AZ13025" s="61"/>
      <c r="BA13025" s="61"/>
    </row>
    <row r="13026" spans="39:53" x14ac:dyDescent="0.2">
      <c r="AM13026" s="61"/>
      <c r="AN13026" s="61"/>
      <c r="AO13026" s="171"/>
      <c r="AP13026" s="61"/>
      <c r="AQ13026" s="61"/>
      <c r="AR13026" s="61"/>
      <c r="AS13026" s="61"/>
      <c r="AT13026" s="61"/>
      <c r="AU13026" s="61"/>
      <c r="AV13026" s="61"/>
      <c r="AW13026" s="61"/>
      <c r="AX13026" s="61"/>
      <c r="AY13026" s="61"/>
      <c r="AZ13026" s="61"/>
      <c r="BA13026" s="61"/>
    </row>
    <row r="13027" spans="39:53" x14ac:dyDescent="0.2">
      <c r="AM13027" s="61"/>
      <c r="AN13027" s="61"/>
      <c r="AO13027" s="171"/>
      <c r="AP13027" s="61"/>
      <c r="AQ13027" s="61"/>
      <c r="AR13027" s="61"/>
      <c r="AS13027" s="61"/>
      <c r="AT13027" s="61"/>
      <c r="AU13027" s="61"/>
      <c r="AV13027" s="61"/>
      <c r="AW13027" s="61"/>
      <c r="AX13027" s="61"/>
      <c r="AY13027" s="61"/>
      <c r="AZ13027" s="61"/>
      <c r="BA13027" s="61"/>
    </row>
    <row r="13028" spans="39:53" x14ac:dyDescent="0.2">
      <c r="AM13028" s="61"/>
      <c r="AN13028" s="61"/>
      <c r="AO13028" s="171"/>
      <c r="AP13028" s="61"/>
      <c r="AQ13028" s="61"/>
      <c r="AR13028" s="61"/>
      <c r="AS13028" s="61"/>
      <c r="AT13028" s="61"/>
      <c r="AU13028" s="61"/>
      <c r="AV13028" s="61"/>
      <c r="AW13028" s="61"/>
      <c r="AX13028" s="61"/>
      <c r="AY13028" s="61"/>
      <c r="AZ13028" s="61"/>
      <c r="BA13028" s="61"/>
    </row>
    <row r="13029" spans="39:53" x14ac:dyDescent="0.2">
      <c r="AM13029" s="61"/>
      <c r="AN13029" s="61"/>
      <c r="AO13029" s="171"/>
      <c r="AP13029" s="61"/>
      <c r="AQ13029" s="61"/>
      <c r="AR13029" s="61"/>
      <c r="AS13029" s="61"/>
      <c r="AT13029" s="61"/>
      <c r="AU13029" s="61"/>
      <c r="AV13029" s="61"/>
      <c r="AW13029" s="61"/>
      <c r="AX13029" s="61"/>
      <c r="AY13029" s="61"/>
      <c r="AZ13029" s="61"/>
      <c r="BA13029" s="61"/>
    </row>
    <row r="13030" spans="39:53" x14ac:dyDescent="0.2">
      <c r="AM13030" s="61"/>
      <c r="AN13030" s="61"/>
      <c r="AO13030" s="171"/>
      <c r="AP13030" s="61"/>
      <c r="AQ13030" s="61"/>
      <c r="AR13030" s="61"/>
      <c r="AS13030" s="61"/>
      <c r="AT13030" s="61"/>
      <c r="AU13030" s="61"/>
      <c r="AV13030" s="61"/>
      <c r="AW13030" s="61"/>
      <c r="AX13030" s="61"/>
      <c r="AY13030" s="61"/>
      <c r="AZ13030" s="61"/>
      <c r="BA13030" s="61"/>
    </row>
    <row r="13031" spans="39:53" x14ac:dyDescent="0.2">
      <c r="AM13031" s="61"/>
      <c r="AN13031" s="61"/>
      <c r="AO13031" s="171"/>
      <c r="AP13031" s="61"/>
      <c r="AQ13031" s="61"/>
      <c r="AR13031" s="61"/>
      <c r="AS13031" s="61"/>
      <c r="AT13031" s="61"/>
      <c r="AU13031" s="61"/>
      <c r="AV13031" s="61"/>
      <c r="AW13031" s="61"/>
      <c r="AX13031" s="61"/>
      <c r="AY13031" s="61"/>
      <c r="AZ13031" s="61"/>
      <c r="BA13031" s="61"/>
    </row>
    <row r="13032" spans="39:53" x14ac:dyDescent="0.2">
      <c r="AM13032" s="61"/>
      <c r="AN13032" s="61"/>
      <c r="AO13032" s="171"/>
      <c r="AP13032" s="61"/>
      <c r="AQ13032" s="61"/>
      <c r="AR13032" s="61"/>
      <c r="AS13032" s="61"/>
      <c r="AT13032" s="61"/>
      <c r="AU13032" s="61"/>
      <c r="AV13032" s="61"/>
      <c r="AW13032" s="61"/>
      <c r="AX13032" s="61"/>
      <c r="AY13032" s="61"/>
      <c r="AZ13032" s="61"/>
      <c r="BA13032" s="61"/>
    </row>
    <row r="13033" spans="39:53" x14ac:dyDescent="0.2">
      <c r="AM13033" s="61"/>
      <c r="AN13033" s="61"/>
      <c r="AO13033" s="171"/>
      <c r="AP13033" s="61"/>
      <c r="AQ13033" s="61"/>
      <c r="AR13033" s="61"/>
      <c r="AS13033" s="61"/>
      <c r="AT13033" s="61"/>
      <c r="AU13033" s="61"/>
      <c r="AV13033" s="61"/>
      <c r="AW13033" s="61"/>
      <c r="AX13033" s="61"/>
      <c r="AY13033" s="61"/>
      <c r="AZ13033" s="61"/>
      <c r="BA13033" s="61"/>
    </row>
    <row r="13034" spans="39:53" x14ac:dyDescent="0.2">
      <c r="AM13034" s="61"/>
      <c r="AN13034" s="61"/>
      <c r="AO13034" s="171"/>
      <c r="AP13034" s="61"/>
      <c r="AQ13034" s="61"/>
      <c r="AR13034" s="61"/>
      <c r="AS13034" s="61"/>
      <c r="AT13034" s="61"/>
      <c r="AU13034" s="61"/>
      <c r="AV13034" s="61"/>
      <c r="AW13034" s="61"/>
      <c r="AX13034" s="61"/>
      <c r="AY13034" s="61"/>
      <c r="AZ13034" s="61"/>
      <c r="BA13034" s="61"/>
    </row>
    <row r="13035" spans="39:53" x14ac:dyDescent="0.2">
      <c r="AM13035" s="61"/>
      <c r="AN13035" s="61"/>
      <c r="AO13035" s="171"/>
      <c r="AP13035" s="61"/>
      <c r="AQ13035" s="61"/>
      <c r="AR13035" s="61"/>
      <c r="AS13035" s="61"/>
      <c r="AT13035" s="61"/>
      <c r="AU13035" s="61"/>
      <c r="AV13035" s="61"/>
      <c r="AW13035" s="61"/>
      <c r="AX13035" s="61"/>
      <c r="AY13035" s="61"/>
      <c r="AZ13035" s="61"/>
      <c r="BA13035" s="61"/>
    </row>
    <row r="13036" spans="39:53" x14ac:dyDescent="0.2">
      <c r="AM13036" s="61"/>
      <c r="AN13036" s="61"/>
      <c r="AO13036" s="171"/>
      <c r="AP13036" s="61"/>
      <c r="AQ13036" s="61"/>
      <c r="AR13036" s="61"/>
      <c r="AS13036" s="61"/>
      <c r="AT13036" s="61"/>
      <c r="AU13036" s="61"/>
      <c r="AV13036" s="61"/>
      <c r="AW13036" s="61"/>
      <c r="AX13036" s="61"/>
      <c r="AY13036" s="61"/>
      <c r="AZ13036" s="61"/>
      <c r="BA13036" s="61"/>
    </row>
    <row r="13037" spans="39:53" x14ac:dyDescent="0.2">
      <c r="AM13037" s="61"/>
      <c r="AN13037" s="61"/>
      <c r="AO13037" s="171"/>
      <c r="AP13037" s="61"/>
      <c r="AQ13037" s="61"/>
      <c r="AR13037" s="61"/>
      <c r="AS13037" s="61"/>
      <c r="AT13037" s="61"/>
      <c r="AU13037" s="61"/>
      <c r="AV13037" s="61"/>
      <c r="AW13037" s="61"/>
      <c r="AX13037" s="61"/>
      <c r="AY13037" s="61"/>
      <c r="AZ13037" s="61"/>
      <c r="BA13037" s="61"/>
    </row>
    <row r="13038" spans="39:53" x14ac:dyDescent="0.2">
      <c r="AM13038" s="61"/>
      <c r="AN13038" s="61"/>
      <c r="AO13038" s="171"/>
      <c r="AP13038" s="61"/>
      <c r="AQ13038" s="61"/>
      <c r="AR13038" s="61"/>
      <c r="AS13038" s="61"/>
      <c r="AT13038" s="61"/>
      <c r="AU13038" s="61"/>
      <c r="AV13038" s="61"/>
      <c r="AW13038" s="61"/>
      <c r="AX13038" s="61"/>
      <c r="AY13038" s="61"/>
      <c r="AZ13038" s="61"/>
      <c r="BA13038" s="61"/>
    </row>
    <row r="13039" spans="39:53" x14ac:dyDescent="0.2">
      <c r="AM13039" s="61"/>
      <c r="AN13039" s="61"/>
      <c r="AO13039" s="171"/>
      <c r="AP13039" s="61"/>
      <c r="AQ13039" s="61"/>
      <c r="AR13039" s="61"/>
      <c r="AS13039" s="61"/>
      <c r="AT13039" s="61"/>
      <c r="AU13039" s="61"/>
      <c r="AV13039" s="61"/>
      <c r="AW13039" s="61"/>
      <c r="AX13039" s="61"/>
      <c r="AY13039" s="61"/>
      <c r="AZ13039" s="61"/>
      <c r="BA13039" s="61"/>
    </row>
    <row r="13040" spans="39:53" x14ac:dyDescent="0.2">
      <c r="AM13040" s="61"/>
      <c r="AN13040" s="61"/>
      <c r="AO13040" s="171"/>
      <c r="AP13040" s="61"/>
      <c r="AQ13040" s="61"/>
      <c r="AR13040" s="61"/>
      <c r="AS13040" s="61"/>
      <c r="AT13040" s="61"/>
      <c r="AU13040" s="61"/>
      <c r="AV13040" s="61"/>
      <c r="AW13040" s="61"/>
      <c r="AX13040" s="61"/>
      <c r="AY13040" s="61"/>
      <c r="AZ13040" s="61"/>
      <c r="BA13040" s="61"/>
    </row>
    <row r="13041" spans="39:53" x14ac:dyDescent="0.2">
      <c r="AM13041" s="61"/>
      <c r="AN13041" s="61"/>
      <c r="AO13041" s="171"/>
      <c r="AP13041" s="61"/>
      <c r="AQ13041" s="61"/>
      <c r="AR13041" s="61"/>
      <c r="AS13041" s="61"/>
      <c r="AT13041" s="61"/>
      <c r="AU13041" s="61"/>
      <c r="AV13041" s="61"/>
      <c r="AW13041" s="61"/>
      <c r="AX13041" s="61"/>
      <c r="AY13041" s="61"/>
      <c r="AZ13041" s="61"/>
      <c r="BA13041" s="61"/>
    </row>
    <row r="13042" spans="39:53" x14ac:dyDescent="0.2">
      <c r="AM13042" s="61"/>
      <c r="AN13042" s="61"/>
      <c r="AO13042" s="171"/>
      <c r="AP13042" s="61"/>
      <c r="AQ13042" s="61"/>
      <c r="AR13042" s="61"/>
      <c r="AS13042" s="61"/>
      <c r="AT13042" s="61"/>
      <c r="AU13042" s="61"/>
      <c r="AV13042" s="61"/>
      <c r="AW13042" s="61"/>
      <c r="AX13042" s="61"/>
      <c r="AY13042" s="61"/>
      <c r="AZ13042" s="61"/>
      <c r="BA13042" s="61"/>
    </row>
    <row r="13043" spans="39:53" x14ac:dyDescent="0.2">
      <c r="AM13043" s="61"/>
      <c r="AN13043" s="61"/>
      <c r="AO13043" s="171"/>
      <c r="AP13043" s="61"/>
      <c r="AQ13043" s="61"/>
      <c r="AR13043" s="61"/>
      <c r="AS13043" s="61"/>
      <c r="AT13043" s="61"/>
      <c r="AU13043" s="61"/>
      <c r="AV13043" s="61"/>
      <c r="AW13043" s="61"/>
      <c r="AX13043" s="61"/>
      <c r="AY13043" s="61"/>
      <c r="AZ13043" s="61"/>
      <c r="BA13043" s="61"/>
    </row>
    <row r="13044" spans="39:53" x14ac:dyDescent="0.2">
      <c r="AM13044" s="61"/>
      <c r="AN13044" s="61"/>
      <c r="AO13044" s="171"/>
      <c r="AP13044" s="61"/>
      <c r="AQ13044" s="61"/>
      <c r="AR13044" s="61"/>
      <c r="AS13044" s="61"/>
      <c r="AT13044" s="61"/>
      <c r="AU13044" s="61"/>
      <c r="AV13044" s="61"/>
      <c r="AW13044" s="61"/>
      <c r="AX13044" s="61"/>
      <c r="AY13044" s="61"/>
      <c r="AZ13044" s="61"/>
      <c r="BA13044" s="61"/>
    </row>
    <row r="13045" spans="39:53" x14ac:dyDescent="0.2">
      <c r="AM13045" s="61"/>
      <c r="AN13045" s="61"/>
      <c r="AO13045" s="171"/>
      <c r="AP13045" s="61"/>
      <c r="AQ13045" s="61"/>
      <c r="AR13045" s="61"/>
      <c r="AS13045" s="61"/>
      <c r="AT13045" s="61"/>
      <c r="AU13045" s="61"/>
      <c r="AV13045" s="61"/>
      <c r="AW13045" s="61"/>
      <c r="AX13045" s="61"/>
      <c r="AY13045" s="61"/>
      <c r="AZ13045" s="61"/>
      <c r="BA13045" s="61"/>
    </row>
    <row r="13046" spans="39:53" x14ac:dyDescent="0.2">
      <c r="AM13046" s="61"/>
      <c r="AN13046" s="61"/>
      <c r="AO13046" s="171"/>
      <c r="AP13046" s="61"/>
      <c r="AQ13046" s="61"/>
      <c r="AR13046" s="61"/>
      <c r="AS13046" s="61"/>
      <c r="AT13046" s="61"/>
      <c r="AU13046" s="61"/>
      <c r="AV13046" s="61"/>
      <c r="AW13046" s="61"/>
      <c r="AX13046" s="61"/>
      <c r="AY13046" s="61"/>
      <c r="AZ13046" s="61"/>
      <c r="BA13046" s="61"/>
    </row>
    <row r="13047" spans="39:53" x14ac:dyDescent="0.2">
      <c r="AM13047" s="61"/>
      <c r="AN13047" s="61"/>
      <c r="AO13047" s="171"/>
      <c r="AP13047" s="61"/>
      <c r="AQ13047" s="61"/>
      <c r="AR13047" s="61"/>
      <c r="AS13047" s="61"/>
      <c r="AT13047" s="61"/>
      <c r="AU13047" s="61"/>
      <c r="AV13047" s="61"/>
      <c r="AW13047" s="61"/>
      <c r="AX13047" s="61"/>
      <c r="AY13047" s="61"/>
      <c r="AZ13047" s="61"/>
      <c r="BA13047" s="61"/>
    </row>
    <row r="13048" spans="39:53" x14ac:dyDescent="0.2">
      <c r="AM13048" s="61"/>
      <c r="AN13048" s="61"/>
      <c r="AO13048" s="171"/>
      <c r="AP13048" s="61"/>
      <c r="AQ13048" s="61"/>
      <c r="AR13048" s="61"/>
      <c r="AS13048" s="61"/>
      <c r="AT13048" s="61"/>
      <c r="AU13048" s="61"/>
      <c r="AV13048" s="61"/>
      <c r="AW13048" s="61"/>
      <c r="AX13048" s="61"/>
      <c r="AY13048" s="61"/>
      <c r="AZ13048" s="61"/>
      <c r="BA13048" s="61"/>
    </row>
    <row r="13049" spans="39:53" x14ac:dyDescent="0.2">
      <c r="AM13049" s="61"/>
      <c r="AN13049" s="61"/>
      <c r="AO13049" s="171"/>
      <c r="AP13049" s="61"/>
      <c r="AQ13049" s="61"/>
      <c r="AR13049" s="61"/>
      <c r="AS13049" s="61"/>
      <c r="AT13049" s="61"/>
      <c r="AU13049" s="61"/>
      <c r="AV13049" s="61"/>
      <c r="AW13049" s="61"/>
      <c r="AX13049" s="61"/>
      <c r="AY13049" s="61"/>
      <c r="AZ13049" s="61"/>
      <c r="BA13049" s="61"/>
    </row>
    <row r="13050" spans="39:53" x14ac:dyDescent="0.2">
      <c r="AM13050" s="61"/>
      <c r="AN13050" s="61"/>
      <c r="AO13050" s="171"/>
      <c r="AP13050" s="61"/>
      <c r="AQ13050" s="61"/>
      <c r="AR13050" s="61"/>
      <c r="AS13050" s="61"/>
      <c r="AT13050" s="61"/>
      <c r="AU13050" s="61"/>
      <c r="AV13050" s="61"/>
      <c r="AW13050" s="61"/>
      <c r="AX13050" s="61"/>
      <c r="AY13050" s="61"/>
      <c r="AZ13050" s="61"/>
      <c r="BA13050" s="61"/>
    </row>
    <row r="13051" spans="39:53" x14ac:dyDescent="0.2">
      <c r="AM13051" s="61"/>
      <c r="AN13051" s="61"/>
      <c r="AO13051" s="171"/>
      <c r="AP13051" s="61"/>
      <c r="AQ13051" s="61"/>
      <c r="AR13051" s="61"/>
      <c r="AS13051" s="61"/>
      <c r="AT13051" s="61"/>
      <c r="AU13051" s="61"/>
      <c r="AV13051" s="61"/>
      <c r="AW13051" s="61"/>
      <c r="AX13051" s="61"/>
      <c r="AY13051" s="61"/>
      <c r="AZ13051" s="61"/>
      <c r="BA13051" s="61"/>
    </row>
    <row r="13052" spans="39:53" x14ac:dyDescent="0.2">
      <c r="AM13052" s="61"/>
      <c r="AN13052" s="61"/>
      <c r="AO13052" s="171"/>
      <c r="AP13052" s="61"/>
      <c r="AQ13052" s="61"/>
      <c r="AR13052" s="61"/>
      <c r="AS13052" s="61"/>
      <c r="AT13052" s="61"/>
      <c r="AU13052" s="61"/>
      <c r="AV13052" s="61"/>
      <c r="AW13052" s="61"/>
      <c r="AX13052" s="61"/>
      <c r="AY13052" s="61"/>
      <c r="AZ13052" s="61"/>
      <c r="BA13052" s="61"/>
    </row>
    <row r="13053" spans="39:53" x14ac:dyDescent="0.2">
      <c r="AM13053" s="61"/>
      <c r="AN13053" s="61"/>
      <c r="AO13053" s="171"/>
      <c r="AP13053" s="61"/>
      <c r="AQ13053" s="61"/>
      <c r="AR13053" s="61"/>
      <c r="AS13053" s="61"/>
      <c r="AT13053" s="61"/>
      <c r="AU13053" s="61"/>
      <c r="AV13053" s="61"/>
      <c r="AW13053" s="61"/>
      <c r="AX13053" s="61"/>
      <c r="AY13053" s="61"/>
      <c r="AZ13053" s="61"/>
      <c r="BA13053" s="61"/>
    </row>
    <row r="13054" spans="39:53" x14ac:dyDescent="0.2">
      <c r="AM13054" s="61"/>
      <c r="AN13054" s="61"/>
      <c r="AO13054" s="171"/>
      <c r="AP13054" s="61"/>
      <c r="AQ13054" s="61"/>
      <c r="AR13054" s="61"/>
      <c r="AS13054" s="61"/>
      <c r="AT13054" s="61"/>
      <c r="AU13054" s="61"/>
      <c r="AV13054" s="61"/>
      <c r="AW13054" s="61"/>
      <c r="AX13054" s="61"/>
      <c r="AY13054" s="61"/>
      <c r="AZ13054" s="61"/>
      <c r="BA13054" s="61"/>
    </row>
    <row r="13055" spans="39:53" x14ac:dyDescent="0.2">
      <c r="AM13055" s="61"/>
      <c r="AN13055" s="61"/>
      <c r="AO13055" s="171"/>
      <c r="AP13055" s="61"/>
      <c r="AQ13055" s="61"/>
      <c r="AR13055" s="61"/>
      <c r="AS13055" s="61"/>
      <c r="AT13055" s="61"/>
      <c r="AU13055" s="61"/>
      <c r="AV13055" s="61"/>
      <c r="AW13055" s="61"/>
      <c r="AX13055" s="61"/>
      <c r="AY13055" s="61"/>
      <c r="AZ13055" s="61"/>
      <c r="BA13055" s="61"/>
    </row>
    <row r="13056" spans="39:53" x14ac:dyDescent="0.2">
      <c r="AM13056" s="61"/>
      <c r="AN13056" s="61"/>
      <c r="AO13056" s="171"/>
      <c r="AP13056" s="61"/>
      <c r="AQ13056" s="61"/>
      <c r="AR13056" s="61"/>
      <c r="AS13056" s="61"/>
      <c r="AT13056" s="61"/>
      <c r="AU13056" s="61"/>
      <c r="AV13056" s="61"/>
      <c r="AW13056" s="61"/>
      <c r="AX13056" s="61"/>
      <c r="AY13056" s="61"/>
      <c r="AZ13056" s="61"/>
      <c r="BA13056" s="61"/>
    </row>
    <row r="13057" spans="39:53" x14ac:dyDescent="0.2">
      <c r="AM13057" s="61"/>
      <c r="AN13057" s="61"/>
      <c r="AO13057" s="171"/>
      <c r="AP13057" s="61"/>
      <c r="AQ13057" s="61"/>
      <c r="AR13057" s="61"/>
      <c r="AS13057" s="61"/>
      <c r="AT13057" s="61"/>
      <c r="AU13057" s="61"/>
      <c r="AV13057" s="61"/>
      <c r="AW13057" s="61"/>
      <c r="AX13057" s="61"/>
      <c r="AY13057" s="61"/>
      <c r="AZ13057" s="61"/>
      <c r="BA13057" s="61"/>
    </row>
    <row r="13058" spans="39:53" x14ac:dyDescent="0.2">
      <c r="AM13058" s="61"/>
      <c r="AN13058" s="61"/>
      <c r="AO13058" s="171"/>
      <c r="AP13058" s="61"/>
      <c r="AQ13058" s="61"/>
      <c r="AR13058" s="61"/>
      <c r="AS13058" s="61"/>
      <c r="AT13058" s="61"/>
      <c r="AU13058" s="61"/>
      <c r="AV13058" s="61"/>
      <c r="AW13058" s="61"/>
      <c r="AX13058" s="61"/>
      <c r="AY13058" s="61"/>
      <c r="AZ13058" s="61"/>
      <c r="BA13058" s="61"/>
    </row>
    <row r="13059" spans="39:53" x14ac:dyDescent="0.2">
      <c r="AM13059" s="61"/>
      <c r="AN13059" s="61"/>
      <c r="AO13059" s="171"/>
      <c r="AP13059" s="61"/>
      <c r="AQ13059" s="61"/>
      <c r="AR13059" s="61"/>
      <c r="AS13059" s="61"/>
      <c r="AT13059" s="61"/>
      <c r="AU13059" s="61"/>
      <c r="AV13059" s="61"/>
      <c r="AW13059" s="61"/>
      <c r="AX13059" s="61"/>
      <c r="AY13059" s="61"/>
      <c r="AZ13059" s="61"/>
      <c r="BA13059" s="61"/>
    </row>
    <row r="13060" spans="39:53" x14ac:dyDescent="0.2">
      <c r="AM13060" s="61"/>
      <c r="AN13060" s="61"/>
      <c r="AO13060" s="171"/>
      <c r="AP13060" s="61"/>
      <c r="AQ13060" s="61"/>
      <c r="AR13060" s="61"/>
      <c r="AS13060" s="61"/>
      <c r="AT13060" s="61"/>
      <c r="AU13060" s="61"/>
      <c r="AV13060" s="61"/>
      <c r="AW13060" s="61"/>
      <c r="AX13060" s="61"/>
      <c r="AY13060" s="61"/>
      <c r="AZ13060" s="61"/>
      <c r="BA13060" s="61"/>
    </row>
    <row r="13061" spans="39:53" x14ac:dyDescent="0.2">
      <c r="AM13061" s="61"/>
      <c r="AN13061" s="61"/>
      <c r="AO13061" s="171"/>
      <c r="AP13061" s="61"/>
      <c r="AQ13061" s="61"/>
      <c r="AR13061" s="61"/>
      <c r="AS13061" s="61"/>
      <c r="AT13061" s="61"/>
      <c r="AU13061" s="61"/>
      <c r="AV13061" s="61"/>
      <c r="AW13061" s="61"/>
      <c r="AX13061" s="61"/>
      <c r="AY13061" s="61"/>
      <c r="AZ13061" s="61"/>
      <c r="BA13061" s="61"/>
    </row>
    <row r="13062" spans="39:53" x14ac:dyDescent="0.2">
      <c r="AM13062" s="61"/>
      <c r="AN13062" s="61"/>
      <c r="AO13062" s="171"/>
      <c r="AP13062" s="61"/>
      <c r="AQ13062" s="61"/>
      <c r="AR13062" s="61"/>
      <c r="AS13062" s="61"/>
      <c r="AT13062" s="61"/>
      <c r="AU13062" s="61"/>
      <c r="AV13062" s="61"/>
      <c r="AW13062" s="61"/>
      <c r="AX13062" s="61"/>
      <c r="AY13062" s="61"/>
      <c r="AZ13062" s="61"/>
      <c r="BA13062" s="61"/>
    </row>
    <row r="13063" spans="39:53" x14ac:dyDescent="0.2">
      <c r="AM13063" s="61"/>
      <c r="AN13063" s="61"/>
      <c r="AO13063" s="171"/>
      <c r="AP13063" s="61"/>
      <c r="AQ13063" s="61"/>
      <c r="AR13063" s="61"/>
      <c r="AS13063" s="61"/>
      <c r="AT13063" s="61"/>
      <c r="AU13063" s="61"/>
      <c r="AV13063" s="61"/>
      <c r="AW13063" s="61"/>
      <c r="AX13063" s="61"/>
      <c r="AY13063" s="61"/>
      <c r="AZ13063" s="61"/>
      <c r="BA13063" s="61"/>
    </row>
    <row r="13064" spans="39:53" x14ac:dyDescent="0.2">
      <c r="AM13064" s="61"/>
      <c r="AN13064" s="61"/>
      <c r="AO13064" s="171"/>
      <c r="AP13064" s="61"/>
      <c r="AQ13064" s="61"/>
      <c r="AR13064" s="61"/>
      <c r="AS13064" s="61"/>
      <c r="AT13064" s="61"/>
      <c r="AU13064" s="61"/>
      <c r="AV13064" s="61"/>
      <c r="AW13064" s="61"/>
      <c r="AX13064" s="61"/>
      <c r="AY13064" s="61"/>
      <c r="AZ13064" s="61"/>
      <c r="BA13064" s="61"/>
    </row>
    <row r="13065" spans="39:53" x14ac:dyDescent="0.2">
      <c r="AM13065" s="61"/>
      <c r="AN13065" s="61"/>
      <c r="AO13065" s="171"/>
      <c r="AP13065" s="61"/>
      <c r="AQ13065" s="61"/>
      <c r="AR13065" s="61"/>
      <c r="AS13065" s="61"/>
      <c r="AT13065" s="61"/>
      <c r="AU13065" s="61"/>
      <c r="AV13065" s="61"/>
      <c r="AW13065" s="61"/>
      <c r="AX13065" s="61"/>
      <c r="AY13065" s="61"/>
      <c r="AZ13065" s="61"/>
      <c r="BA13065" s="61"/>
    </row>
    <row r="13066" spans="39:53" x14ac:dyDescent="0.2">
      <c r="AM13066" s="61"/>
      <c r="AN13066" s="61"/>
      <c r="AO13066" s="171"/>
      <c r="AP13066" s="61"/>
      <c r="AQ13066" s="61"/>
      <c r="AR13066" s="61"/>
      <c r="AS13066" s="61"/>
      <c r="AT13066" s="61"/>
      <c r="AU13066" s="61"/>
      <c r="AV13066" s="61"/>
      <c r="AW13066" s="61"/>
      <c r="AX13066" s="61"/>
      <c r="AY13066" s="61"/>
      <c r="AZ13066" s="61"/>
      <c r="BA13066" s="61"/>
    </row>
    <row r="13067" spans="39:53" x14ac:dyDescent="0.2">
      <c r="AM13067" s="61"/>
      <c r="AN13067" s="61"/>
      <c r="AO13067" s="171"/>
      <c r="AP13067" s="61"/>
      <c r="AQ13067" s="61"/>
      <c r="AR13067" s="61"/>
      <c r="AS13067" s="61"/>
      <c r="AT13067" s="61"/>
      <c r="AU13067" s="61"/>
      <c r="AV13067" s="61"/>
      <c r="AW13067" s="61"/>
      <c r="AX13067" s="61"/>
      <c r="AY13067" s="61"/>
      <c r="AZ13067" s="61"/>
      <c r="BA13067" s="61"/>
    </row>
    <row r="13068" spans="39:53" x14ac:dyDescent="0.2">
      <c r="AM13068" s="61"/>
      <c r="AN13068" s="61"/>
      <c r="AO13068" s="171"/>
      <c r="AP13068" s="61"/>
      <c r="AQ13068" s="61"/>
      <c r="AR13068" s="61"/>
      <c r="AS13068" s="61"/>
      <c r="AT13068" s="61"/>
      <c r="AU13068" s="61"/>
      <c r="AV13068" s="61"/>
      <c r="AW13068" s="61"/>
      <c r="AX13068" s="61"/>
      <c r="AY13068" s="61"/>
      <c r="AZ13068" s="61"/>
      <c r="BA13068" s="61"/>
    </row>
    <row r="13069" spans="39:53" x14ac:dyDescent="0.2">
      <c r="AM13069" s="61"/>
      <c r="AN13069" s="61"/>
      <c r="AO13069" s="171"/>
      <c r="AP13069" s="61"/>
      <c r="AQ13069" s="61"/>
      <c r="AR13069" s="61"/>
      <c r="AS13069" s="61"/>
      <c r="AT13069" s="61"/>
      <c r="AU13069" s="61"/>
      <c r="AV13069" s="61"/>
      <c r="AW13069" s="61"/>
      <c r="AX13069" s="61"/>
      <c r="AY13069" s="61"/>
      <c r="AZ13069" s="61"/>
      <c r="BA13069" s="61"/>
    </row>
    <row r="13070" spans="39:53" x14ac:dyDescent="0.2">
      <c r="AM13070" s="61"/>
      <c r="AN13070" s="61"/>
      <c r="AO13070" s="171"/>
      <c r="AP13070" s="61"/>
      <c r="AQ13070" s="61"/>
      <c r="AR13070" s="61"/>
      <c r="AS13070" s="61"/>
      <c r="AT13070" s="61"/>
      <c r="AU13070" s="61"/>
      <c r="AV13070" s="61"/>
      <c r="AW13070" s="61"/>
      <c r="AX13070" s="61"/>
      <c r="AY13070" s="61"/>
      <c r="AZ13070" s="61"/>
      <c r="BA13070" s="61"/>
    </row>
    <row r="13071" spans="39:53" x14ac:dyDescent="0.2">
      <c r="AM13071" s="61"/>
      <c r="AN13071" s="61"/>
      <c r="AO13071" s="171"/>
      <c r="AP13071" s="61"/>
      <c r="AQ13071" s="61"/>
      <c r="AR13071" s="61"/>
      <c r="AS13071" s="61"/>
      <c r="AT13071" s="61"/>
      <c r="AU13071" s="61"/>
      <c r="AV13071" s="61"/>
      <c r="AW13071" s="61"/>
      <c r="AX13071" s="61"/>
      <c r="AY13071" s="61"/>
      <c r="AZ13071" s="61"/>
      <c r="BA13071" s="61"/>
    </row>
    <row r="13072" spans="39:53" x14ac:dyDescent="0.2">
      <c r="AM13072" s="61"/>
      <c r="AN13072" s="61"/>
      <c r="AO13072" s="171"/>
      <c r="AP13072" s="61"/>
      <c r="AQ13072" s="61"/>
      <c r="AR13072" s="61"/>
      <c r="AS13072" s="61"/>
      <c r="AT13072" s="61"/>
      <c r="AU13072" s="61"/>
      <c r="AV13072" s="61"/>
      <c r="AW13072" s="61"/>
      <c r="AX13072" s="61"/>
      <c r="AY13072" s="61"/>
      <c r="AZ13072" s="61"/>
      <c r="BA13072" s="61"/>
    </row>
    <row r="13073" spans="39:53" x14ac:dyDescent="0.2">
      <c r="AM13073" s="61"/>
      <c r="AN13073" s="61"/>
      <c r="AO13073" s="171"/>
      <c r="AP13073" s="61"/>
      <c r="AQ13073" s="61"/>
      <c r="AR13073" s="61"/>
      <c r="AS13073" s="61"/>
      <c r="AT13073" s="61"/>
      <c r="AU13073" s="61"/>
      <c r="AV13073" s="61"/>
      <c r="AW13073" s="61"/>
      <c r="AX13073" s="61"/>
      <c r="AY13073" s="61"/>
      <c r="AZ13073" s="61"/>
      <c r="BA13073" s="61"/>
    </row>
    <row r="13074" spans="39:53" x14ac:dyDescent="0.2">
      <c r="AM13074" s="61"/>
      <c r="AN13074" s="61"/>
      <c r="AO13074" s="171"/>
      <c r="AP13074" s="61"/>
      <c r="AQ13074" s="61"/>
      <c r="AR13074" s="61"/>
      <c r="AS13074" s="61"/>
      <c r="AT13074" s="61"/>
      <c r="AU13074" s="61"/>
      <c r="AV13074" s="61"/>
      <c r="AW13074" s="61"/>
      <c r="AX13074" s="61"/>
      <c r="AY13074" s="61"/>
      <c r="AZ13074" s="61"/>
      <c r="BA13074" s="61"/>
    </row>
    <row r="13075" spans="39:53" x14ac:dyDescent="0.2">
      <c r="AM13075" s="61"/>
      <c r="AN13075" s="61"/>
      <c r="AO13075" s="171"/>
      <c r="AP13075" s="61"/>
      <c r="AQ13075" s="61"/>
      <c r="AR13075" s="61"/>
      <c r="AS13075" s="61"/>
      <c r="AT13075" s="61"/>
      <c r="AU13075" s="61"/>
      <c r="AV13075" s="61"/>
      <c r="AW13075" s="61"/>
      <c r="AX13075" s="61"/>
      <c r="AY13075" s="61"/>
      <c r="AZ13075" s="61"/>
      <c r="BA13075" s="61"/>
    </row>
    <row r="13076" spans="39:53" x14ac:dyDescent="0.2">
      <c r="AM13076" s="61"/>
      <c r="AN13076" s="61"/>
      <c r="AO13076" s="171"/>
      <c r="AP13076" s="61"/>
      <c r="AQ13076" s="61"/>
      <c r="AR13076" s="61"/>
      <c r="AS13076" s="61"/>
      <c r="AT13076" s="61"/>
      <c r="AU13076" s="61"/>
      <c r="AV13076" s="61"/>
      <c r="AW13076" s="61"/>
      <c r="AX13076" s="61"/>
      <c r="AY13076" s="61"/>
      <c r="AZ13076" s="61"/>
      <c r="BA13076" s="61"/>
    </row>
    <row r="13077" spans="39:53" x14ac:dyDescent="0.2">
      <c r="AM13077" s="61"/>
      <c r="AN13077" s="61"/>
      <c r="AO13077" s="171"/>
      <c r="AP13077" s="61"/>
      <c r="AQ13077" s="61"/>
      <c r="AR13077" s="61"/>
      <c r="AS13077" s="61"/>
      <c r="AT13077" s="61"/>
      <c r="AU13077" s="61"/>
      <c r="AV13077" s="61"/>
      <c r="AW13077" s="61"/>
      <c r="AX13077" s="61"/>
      <c r="AY13077" s="61"/>
      <c r="AZ13077" s="61"/>
      <c r="BA13077" s="61"/>
    </row>
    <row r="13078" spans="39:53" x14ac:dyDescent="0.2">
      <c r="AM13078" s="61"/>
      <c r="AN13078" s="61"/>
      <c r="AO13078" s="171"/>
      <c r="AP13078" s="61"/>
      <c r="AQ13078" s="61"/>
      <c r="AR13078" s="61"/>
      <c r="AS13078" s="61"/>
      <c r="AT13078" s="61"/>
      <c r="AU13078" s="61"/>
      <c r="AV13078" s="61"/>
      <c r="AW13078" s="61"/>
      <c r="AX13078" s="61"/>
      <c r="AY13078" s="61"/>
      <c r="AZ13078" s="61"/>
      <c r="BA13078" s="61"/>
    </row>
    <row r="13079" spans="39:53" x14ac:dyDescent="0.2">
      <c r="AM13079" s="61"/>
      <c r="AN13079" s="61"/>
      <c r="AO13079" s="171"/>
      <c r="AP13079" s="61"/>
      <c r="AQ13079" s="61"/>
      <c r="AR13079" s="61"/>
      <c r="AS13079" s="61"/>
      <c r="AT13079" s="61"/>
      <c r="AU13079" s="61"/>
      <c r="AV13079" s="61"/>
      <c r="AW13079" s="61"/>
      <c r="AX13079" s="61"/>
      <c r="AY13079" s="61"/>
      <c r="AZ13079" s="61"/>
      <c r="BA13079" s="61"/>
    </row>
    <row r="13080" spans="39:53" x14ac:dyDescent="0.2">
      <c r="AM13080" s="61"/>
      <c r="AN13080" s="61"/>
      <c r="AO13080" s="171"/>
      <c r="AP13080" s="61"/>
      <c r="AQ13080" s="61"/>
      <c r="AR13080" s="61"/>
      <c r="AS13080" s="61"/>
      <c r="AT13080" s="61"/>
      <c r="AU13080" s="61"/>
      <c r="AV13080" s="61"/>
      <c r="AW13080" s="61"/>
      <c r="AX13080" s="61"/>
      <c r="AY13080" s="61"/>
      <c r="AZ13080" s="61"/>
      <c r="BA13080" s="61"/>
    </row>
    <row r="13081" spans="39:53" x14ac:dyDescent="0.2">
      <c r="AM13081" s="61"/>
      <c r="AN13081" s="61"/>
      <c r="AO13081" s="171"/>
      <c r="AP13081" s="61"/>
      <c r="AQ13081" s="61"/>
      <c r="AR13081" s="61"/>
      <c r="AS13081" s="61"/>
      <c r="AT13081" s="61"/>
      <c r="AU13081" s="61"/>
      <c r="AV13081" s="61"/>
      <c r="AW13081" s="61"/>
      <c r="AX13081" s="61"/>
      <c r="AY13081" s="61"/>
      <c r="AZ13081" s="61"/>
      <c r="BA13081" s="61"/>
    </row>
    <row r="13082" spans="39:53" x14ac:dyDescent="0.2">
      <c r="AM13082" s="61"/>
      <c r="AN13082" s="61"/>
      <c r="AO13082" s="171"/>
      <c r="AP13082" s="61"/>
      <c r="AQ13082" s="61"/>
      <c r="AR13082" s="61"/>
      <c r="AS13082" s="61"/>
      <c r="AT13082" s="61"/>
      <c r="AU13082" s="61"/>
      <c r="AV13082" s="61"/>
      <c r="AW13082" s="61"/>
      <c r="AX13082" s="61"/>
      <c r="AY13082" s="61"/>
      <c r="AZ13082" s="61"/>
      <c r="BA13082" s="61"/>
    </row>
    <row r="13083" spans="39:53" x14ac:dyDescent="0.2">
      <c r="AM13083" s="61"/>
      <c r="AN13083" s="61"/>
      <c r="AO13083" s="171"/>
      <c r="AP13083" s="61"/>
      <c r="AQ13083" s="61"/>
      <c r="AR13083" s="61"/>
      <c r="AS13083" s="61"/>
      <c r="AT13083" s="61"/>
      <c r="AU13083" s="61"/>
      <c r="AV13083" s="61"/>
      <c r="AW13083" s="61"/>
      <c r="AX13083" s="61"/>
      <c r="AY13083" s="61"/>
      <c r="AZ13083" s="61"/>
      <c r="BA13083" s="61"/>
    </row>
    <row r="13084" spans="39:53" x14ac:dyDescent="0.2">
      <c r="AM13084" s="61"/>
      <c r="AN13084" s="61"/>
      <c r="AO13084" s="171"/>
      <c r="AP13084" s="61"/>
      <c r="AQ13084" s="61"/>
      <c r="AR13084" s="61"/>
      <c r="AS13084" s="61"/>
      <c r="AT13084" s="61"/>
      <c r="AU13084" s="61"/>
      <c r="AV13084" s="61"/>
      <c r="AW13084" s="61"/>
      <c r="AX13084" s="61"/>
      <c r="AY13084" s="61"/>
      <c r="AZ13084" s="61"/>
      <c r="BA13084" s="61"/>
    </row>
    <row r="13085" spans="39:53" x14ac:dyDescent="0.2">
      <c r="AM13085" s="61"/>
      <c r="AN13085" s="61"/>
      <c r="AO13085" s="171"/>
      <c r="AP13085" s="61"/>
      <c r="AQ13085" s="61"/>
      <c r="AR13085" s="61"/>
      <c r="AS13085" s="61"/>
      <c r="AT13085" s="61"/>
      <c r="AU13085" s="61"/>
      <c r="AV13085" s="61"/>
      <c r="AW13085" s="61"/>
      <c r="AX13085" s="61"/>
      <c r="AY13085" s="61"/>
      <c r="AZ13085" s="61"/>
      <c r="BA13085" s="61"/>
    </row>
    <row r="13086" spans="39:53" x14ac:dyDescent="0.2">
      <c r="AM13086" s="61"/>
      <c r="AN13086" s="61"/>
      <c r="AO13086" s="171"/>
      <c r="AP13086" s="61"/>
      <c r="AQ13086" s="61"/>
      <c r="AR13086" s="61"/>
      <c r="AS13086" s="61"/>
      <c r="AT13086" s="61"/>
      <c r="AU13086" s="61"/>
      <c r="AV13086" s="61"/>
      <c r="AW13086" s="61"/>
      <c r="AX13086" s="61"/>
      <c r="AY13086" s="61"/>
      <c r="AZ13086" s="61"/>
      <c r="BA13086" s="61"/>
    </row>
    <row r="13087" spans="39:53" x14ac:dyDescent="0.2">
      <c r="AM13087" s="61"/>
      <c r="AN13087" s="61"/>
      <c r="AO13087" s="171"/>
      <c r="AP13087" s="61"/>
      <c r="AQ13087" s="61"/>
      <c r="AR13087" s="61"/>
      <c r="AS13087" s="61"/>
      <c r="AT13087" s="61"/>
      <c r="AU13087" s="61"/>
      <c r="AV13087" s="61"/>
      <c r="AW13087" s="61"/>
      <c r="AX13087" s="61"/>
      <c r="AY13087" s="61"/>
      <c r="AZ13087" s="61"/>
      <c r="BA13087" s="61"/>
    </row>
    <row r="13088" spans="39:53" x14ac:dyDescent="0.2">
      <c r="AM13088" s="61"/>
      <c r="AN13088" s="61"/>
      <c r="AO13088" s="171"/>
      <c r="AP13088" s="61"/>
      <c r="AQ13088" s="61"/>
      <c r="AR13088" s="61"/>
      <c r="AS13088" s="61"/>
      <c r="AT13088" s="61"/>
      <c r="AU13088" s="61"/>
      <c r="AV13088" s="61"/>
      <c r="AW13088" s="61"/>
      <c r="AX13088" s="61"/>
      <c r="AY13088" s="61"/>
      <c r="AZ13088" s="61"/>
      <c r="BA13088" s="61"/>
    </row>
    <row r="13089" spans="39:53" x14ac:dyDescent="0.2">
      <c r="AM13089" s="61"/>
      <c r="AN13089" s="61"/>
      <c r="AO13089" s="171"/>
      <c r="AP13089" s="61"/>
      <c r="AQ13089" s="61"/>
      <c r="AR13089" s="61"/>
      <c r="AS13089" s="61"/>
      <c r="AT13089" s="61"/>
      <c r="AU13089" s="61"/>
      <c r="AV13089" s="61"/>
      <c r="AW13089" s="61"/>
      <c r="AX13089" s="61"/>
      <c r="AY13089" s="61"/>
      <c r="AZ13089" s="61"/>
      <c r="BA13089" s="61"/>
    </row>
    <row r="13090" spans="39:53" x14ac:dyDescent="0.2">
      <c r="AM13090" s="61"/>
      <c r="AN13090" s="61"/>
      <c r="AO13090" s="171"/>
      <c r="AP13090" s="61"/>
      <c r="AQ13090" s="61"/>
      <c r="AR13090" s="61"/>
      <c r="AS13090" s="61"/>
      <c r="AT13090" s="61"/>
      <c r="AU13090" s="61"/>
      <c r="AV13090" s="61"/>
      <c r="AW13090" s="61"/>
      <c r="AX13090" s="61"/>
      <c r="AY13090" s="61"/>
      <c r="AZ13090" s="61"/>
      <c r="BA13090" s="61"/>
    </row>
    <row r="13091" spans="39:53" x14ac:dyDescent="0.2">
      <c r="AM13091" s="61"/>
      <c r="AN13091" s="61"/>
      <c r="AO13091" s="171"/>
      <c r="AP13091" s="61"/>
      <c r="AQ13091" s="61"/>
      <c r="AR13091" s="61"/>
      <c r="AS13091" s="61"/>
      <c r="AT13091" s="61"/>
      <c r="AU13091" s="61"/>
      <c r="AV13091" s="61"/>
      <c r="AW13091" s="61"/>
      <c r="AX13091" s="61"/>
      <c r="AY13091" s="61"/>
      <c r="AZ13091" s="61"/>
      <c r="BA13091" s="61"/>
    </row>
    <row r="13092" spans="39:53" x14ac:dyDescent="0.2">
      <c r="AM13092" s="61"/>
      <c r="AN13092" s="61"/>
      <c r="AO13092" s="171"/>
      <c r="AP13092" s="61"/>
      <c r="AQ13092" s="61"/>
      <c r="AR13092" s="61"/>
      <c r="AS13092" s="61"/>
      <c r="AT13092" s="61"/>
      <c r="AU13092" s="61"/>
      <c r="AV13092" s="61"/>
      <c r="AW13092" s="61"/>
      <c r="AX13092" s="61"/>
      <c r="AY13092" s="61"/>
      <c r="AZ13092" s="61"/>
      <c r="BA13092" s="61"/>
    </row>
    <row r="13093" spans="39:53" x14ac:dyDescent="0.2">
      <c r="AM13093" s="61"/>
      <c r="AN13093" s="61"/>
      <c r="AO13093" s="171"/>
      <c r="AP13093" s="61"/>
      <c r="AQ13093" s="61"/>
      <c r="AR13093" s="61"/>
      <c r="AS13093" s="61"/>
      <c r="AT13093" s="61"/>
      <c r="AU13093" s="61"/>
      <c r="AV13093" s="61"/>
      <c r="AW13093" s="61"/>
      <c r="AX13093" s="61"/>
      <c r="AY13093" s="61"/>
      <c r="AZ13093" s="61"/>
      <c r="BA13093" s="61"/>
    </row>
    <row r="13094" spans="39:53" x14ac:dyDescent="0.2">
      <c r="AM13094" s="61"/>
      <c r="AN13094" s="61"/>
      <c r="AO13094" s="171"/>
      <c r="AP13094" s="61"/>
      <c r="AQ13094" s="61"/>
      <c r="AR13094" s="61"/>
      <c r="AS13094" s="61"/>
      <c r="AT13094" s="61"/>
      <c r="AU13094" s="61"/>
      <c r="AV13094" s="61"/>
      <c r="AW13094" s="61"/>
      <c r="AX13094" s="61"/>
      <c r="AY13094" s="61"/>
      <c r="AZ13094" s="61"/>
      <c r="BA13094" s="61"/>
    </row>
    <row r="13095" spans="39:53" x14ac:dyDescent="0.2">
      <c r="AM13095" s="61"/>
      <c r="AN13095" s="61"/>
      <c r="AO13095" s="171"/>
      <c r="AP13095" s="61"/>
      <c r="AQ13095" s="61"/>
      <c r="AR13095" s="61"/>
      <c r="AS13095" s="61"/>
      <c r="AT13095" s="61"/>
      <c r="AU13095" s="61"/>
      <c r="AV13095" s="61"/>
      <c r="AW13095" s="61"/>
      <c r="AX13095" s="61"/>
      <c r="AY13095" s="61"/>
      <c r="AZ13095" s="61"/>
      <c r="BA13095" s="61"/>
    </row>
    <row r="13096" spans="39:53" x14ac:dyDescent="0.2">
      <c r="AM13096" s="61"/>
      <c r="AN13096" s="61"/>
      <c r="AO13096" s="171"/>
      <c r="AP13096" s="61"/>
      <c r="AQ13096" s="61"/>
      <c r="AR13096" s="61"/>
      <c r="AS13096" s="61"/>
      <c r="AT13096" s="61"/>
      <c r="AU13096" s="61"/>
      <c r="AV13096" s="61"/>
      <c r="AW13096" s="61"/>
      <c r="AX13096" s="61"/>
      <c r="AY13096" s="61"/>
      <c r="AZ13096" s="61"/>
      <c r="BA13096" s="61"/>
    </row>
    <row r="13097" spans="39:53" x14ac:dyDescent="0.2">
      <c r="AM13097" s="61"/>
      <c r="AN13097" s="61"/>
      <c r="AO13097" s="171"/>
      <c r="AP13097" s="61"/>
      <c r="AQ13097" s="61"/>
      <c r="AR13097" s="61"/>
      <c r="AS13097" s="61"/>
      <c r="AT13097" s="61"/>
      <c r="AU13097" s="61"/>
      <c r="AV13097" s="61"/>
      <c r="AW13097" s="61"/>
      <c r="AX13097" s="61"/>
      <c r="AY13097" s="61"/>
      <c r="AZ13097" s="61"/>
      <c r="BA13097" s="61"/>
    </row>
    <row r="13098" spans="39:53" x14ac:dyDescent="0.2">
      <c r="AM13098" s="61"/>
      <c r="AN13098" s="61"/>
      <c r="AO13098" s="171"/>
      <c r="AP13098" s="61"/>
      <c r="AQ13098" s="61"/>
      <c r="AR13098" s="61"/>
      <c r="AS13098" s="61"/>
      <c r="AT13098" s="61"/>
      <c r="AU13098" s="61"/>
      <c r="AV13098" s="61"/>
      <c r="AW13098" s="61"/>
      <c r="AX13098" s="61"/>
      <c r="AY13098" s="61"/>
      <c r="AZ13098" s="61"/>
      <c r="BA13098" s="61"/>
    </row>
    <row r="13099" spans="39:53" x14ac:dyDescent="0.2">
      <c r="AM13099" s="61"/>
      <c r="AN13099" s="61"/>
      <c r="AO13099" s="171"/>
      <c r="AP13099" s="61"/>
      <c r="AQ13099" s="61"/>
      <c r="AR13099" s="61"/>
      <c r="AS13099" s="61"/>
      <c r="AT13099" s="61"/>
      <c r="AU13099" s="61"/>
      <c r="AV13099" s="61"/>
      <c r="AW13099" s="61"/>
      <c r="AX13099" s="61"/>
      <c r="AY13099" s="61"/>
      <c r="AZ13099" s="61"/>
      <c r="BA13099" s="61"/>
    </row>
    <row r="13100" spans="39:53" x14ac:dyDescent="0.2">
      <c r="AM13100" s="61"/>
      <c r="AN13100" s="61"/>
      <c r="AO13100" s="171"/>
      <c r="AP13100" s="61"/>
      <c r="AQ13100" s="61"/>
      <c r="AR13100" s="61"/>
      <c r="AS13100" s="61"/>
      <c r="AT13100" s="61"/>
      <c r="AU13100" s="61"/>
      <c r="AV13100" s="61"/>
      <c r="AW13100" s="61"/>
      <c r="AX13100" s="61"/>
      <c r="AY13100" s="61"/>
      <c r="AZ13100" s="61"/>
      <c r="BA13100" s="61"/>
    </row>
    <row r="13101" spans="39:53" x14ac:dyDescent="0.2">
      <c r="AM13101" s="61"/>
      <c r="AN13101" s="61"/>
      <c r="AO13101" s="171"/>
      <c r="AP13101" s="61"/>
      <c r="AQ13101" s="61"/>
      <c r="AR13101" s="61"/>
      <c r="AS13101" s="61"/>
      <c r="AT13101" s="61"/>
      <c r="AU13101" s="61"/>
      <c r="AV13101" s="61"/>
      <c r="AW13101" s="61"/>
      <c r="AX13101" s="61"/>
      <c r="AY13101" s="61"/>
      <c r="AZ13101" s="61"/>
      <c r="BA13101" s="61"/>
    </row>
    <row r="13102" spans="39:53" x14ac:dyDescent="0.2">
      <c r="AM13102" s="61"/>
      <c r="AN13102" s="61"/>
      <c r="AO13102" s="171"/>
      <c r="AP13102" s="61"/>
      <c r="AQ13102" s="61"/>
      <c r="AR13102" s="61"/>
      <c r="AS13102" s="61"/>
      <c r="AT13102" s="61"/>
      <c r="AU13102" s="61"/>
      <c r="AV13102" s="61"/>
      <c r="AW13102" s="61"/>
      <c r="AX13102" s="61"/>
      <c r="AY13102" s="61"/>
      <c r="AZ13102" s="61"/>
      <c r="BA13102" s="61"/>
    </row>
    <row r="13103" spans="39:53" x14ac:dyDescent="0.2">
      <c r="AM13103" s="61"/>
      <c r="AN13103" s="61"/>
      <c r="AO13103" s="171"/>
      <c r="AP13103" s="61"/>
      <c r="AQ13103" s="61"/>
      <c r="AR13103" s="61"/>
      <c r="AS13103" s="61"/>
      <c r="AT13103" s="61"/>
      <c r="AU13103" s="61"/>
      <c r="AV13103" s="61"/>
      <c r="AW13103" s="61"/>
      <c r="AX13103" s="61"/>
      <c r="AY13103" s="61"/>
      <c r="AZ13103" s="61"/>
      <c r="BA13103" s="61"/>
    </row>
    <row r="13104" spans="39:53" x14ac:dyDescent="0.2">
      <c r="AM13104" s="61"/>
      <c r="AN13104" s="61"/>
      <c r="AO13104" s="171"/>
      <c r="AP13104" s="61"/>
      <c r="AQ13104" s="61"/>
      <c r="AR13104" s="61"/>
      <c r="AS13104" s="61"/>
      <c r="AT13104" s="61"/>
      <c r="AU13104" s="61"/>
      <c r="AV13104" s="61"/>
      <c r="AW13104" s="61"/>
      <c r="AX13104" s="61"/>
      <c r="AY13104" s="61"/>
      <c r="AZ13104" s="61"/>
      <c r="BA13104" s="61"/>
    </row>
    <row r="13105" spans="39:53" x14ac:dyDescent="0.2">
      <c r="AM13105" s="61"/>
      <c r="AN13105" s="61"/>
      <c r="AO13105" s="171"/>
      <c r="AP13105" s="61"/>
      <c r="AQ13105" s="61"/>
      <c r="AR13105" s="61"/>
      <c r="AS13105" s="61"/>
      <c r="AT13105" s="61"/>
      <c r="AU13105" s="61"/>
      <c r="AV13105" s="61"/>
      <c r="AW13105" s="61"/>
      <c r="AX13105" s="61"/>
      <c r="AY13105" s="61"/>
      <c r="AZ13105" s="61"/>
      <c r="BA13105" s="61"/>
    </row>
    <row r="13106" spans="39:53" x14ac:dyDescent="0.2">
      <c r="AM13106" s="61"/>
      <c r="AN13106" s="61"/>
      <c r="AO13106" s="171"/>
      <c r="AP13106" s="61"/>
      <c r="AQ13106" s="61"/>
      <c r="AR13106" s="61"/>
      <c r="AS13106" s="61"/>
      <c r="AT13106" s="61"/>
      <c r="AU13106" s="61"/>
      <c r="AV13106" s="61"/>
      <c r="AW13106" s="61"/>
      <c r="AX13106" s="61"/>
      <c r="AY13106" s="61"/>
      <c r="AZ13106" s="61"/>
      <c r="BA13106" s="61"/>
    </row>
    <row r="13107" spans="39:53" x14ac:dyDescent="0.2">
      <c r="AM13107" s="61"/>
      <c r="AN13107" s="61"/>
      <c r="AO13107" s="171"/>
      <c r="AP13107" s="61"/>
      <c r="AQ13107" s="61"/>
      <c r="AR13107" s="61"/>
      <c r="AS13107" s="61"/>
      <c r="AT13107" s="61"/>
      <c r="AU13107" s="61"/>
      <c r="AV13107" s="61"/>
      <c r="AW13107" s="61"/>
      <c r="AX13107" s="61"/>
      <c r="AY13107" s="61"/>
      <c r="AZ13107" s="61"/>
      <c r="BA13107" s="61"/>
    </row>
    <row r="13108" spans="39:53" x14ac:dyDescent="0.2">
      <c r="AM13108" s="61"/>
      <c r="AN13108" s="61"/>
      <c r="AO13108" s="171"/>
      <c r="AP13108" s="61"/>
      <c r="AQ13108" s="61"/>
      <c r="AR13108" s="61"/>
      <c r="AS13108" s="61"/>
      <c r="AT13108" s="61"/>
      <c r="AU13108" s="61"/>
      <c r="AV13108" s="61"/>
      <c r="AW13108" s="61"/>
      <c r="AX13108" s="61"/>
      <c r="AY13108" s="61"/>
      <c r="AZ13108" s="61"/>
      <c r="BA13108" s="61"/>
    </row>
    <row r="13109" spans="39:53" x14ac:dyDescent="0.2">
      <c r="AM13109" s="61"/>
      <c r="AN13109" s="61"/>
      <c r="AO13109" s="171"/>
      <c r="AP13109" s="61"/>
      <c r="AQ13109" s="61"/>
      <c r="AR13109" s="61"/>
      <c r="AS13109" s="61"/>
      <c r="AT13109" s="61"/>
      <c r="AU13109" s="61"/>
      <c r="AV13109" s="61"/>
      <c r="AW13109" s="61"/>
      <c r="AX13109" s="61"/>
      <c r="AY13109" s="61"/>
      <c r="AZ13109" s="61"/>
      <c r="BA13109" s="61"/>
    </row>
    <row r="13110" spans="39:53" x14ac:dyDescent="0.2">
      <c r="AM13110" s="61"/>
      <c r="AN13110" s="61"/>
      <c r="AO13110" s="171"/>
      <c r="AP13110" s="61"/>
      <c r="AQ13110" s="61"/>
      <c r="AR13110" s="61"/>
      <c r="AS13110" s="61"/>
      <c r="AT13110" s="61"/>
      <c r="AU13110" s="61"/>
      <c r="AV13110" s="61"/>
      <c r="AW13110" s="61"/>
      <c r="AX13110" s="61"/>
      <c r="AY13110" s="61"/>
      <c r="AZ13110" s="61"/>
      <c r="BA13110" s="61"/>
    </row>
    <row r="13111" spans="39:53" x14ac:dyDescent="0.2">
      <c r="AM13111" s="61"/>
      <c r="AN13111" s="61"/>
      <c r="AO13111" s="171"/>
      <c r="AP13111" s="61"/>
      <c r="AQ13111" s="61"/>
      <c r="AR13111" s="61"/>
      <c r="AS13111" s="61"/>
      <c r="AT13111" s="61"/>
      <c r="AU13111" s="61"/>
      <c r="AV13111" s="61"/>
      <c r="AW13111" s="61"/>
      <c r="AX13111" s="61"/>
      <c r="AY13111" s="61"/>
      <c r="AZ13111" s="61"/>
      <c r="BA13111" s="61"/>
    </row>
    <row r="13112" spans="39:53" x14ac:dyDescent="0.2">
      <c r="AM13112" s="61"/>
      <c r="AN13112" s="61"/>
      <c r="AO13112" s="171"/>
      <c r="AP13112" s="61"/>
      <c r="AQ13112" s="61"/>
      <c r="AR13112" s="61"/>
      <c r="AS13112" s="61"/>
      <c r="AT13112" s="61"/>
      <c r="AU13112" s="61"/>
      <c r="AV13112" s="61"/>
      <c r="AW13112" s="61"/>
      <c r="AX13112" s="61"/>
      <c r="AY13112" s="61"/>
      <c r="AZ13112" s="61"/>
      <c r="BA13112" s="61"/>
    </row>
    <row r="13113" spans="39:53" x14ac:dyDescent="0.2">
      <c r="AM13113" s="61"/>
      <c r="AN13113" s="61"/>
      <c r="AO13113" s="171"/>
      <c r="AP13113" s="61"/>
      <c r="AQ13113" s="61"/>
      <c r="AR13113" s="61"/>
      <c r="AS13113" s="61"/>
      <c r="AT13113" s="61"/>
      <c r="AU13113" s="61"/>
      <c r="AV13113" s="61"/>
      <c r="AW13113" s="61"/>
      <c r="AX13113" s="61"/>
      <c r="AY13113" s="61"/>
      <c r="AZ13113" s="61"/>
      <c r="BA13113" s="61"/>
    </row>
    <row r="13114" spans="39:53" x14ac:dyDescent="0.2">
      <c r="AM13114" s="61"/>
      <c r="AN13114" s="61"/>
      <c r="AO13114" s="171"/>
      <c r="AP13114" s="61"/>
      <c r="AQ13114" s="61"/>
      <c r="AR13114" s="61"/>
      <c r="AS13114" s="61"/>
      <c r="AT13114" s="61"/>
      <c r="AU13114" s="61"/>
      <c r="AV13114" s="61"/>
      <c r="AW13114" s="61"/>
      <c r="AX13114" s="61"/>
      <c r="AY13114" s="61"/>
      <c r="AZ13114" s="61"/>
      <c r="BA13114" s="61"/>
    </row>
    <row r="13115" spans="39:53" x14ac:dyDescent="0.2">
      <c r="AM13115" s="61"/>
      <c r="AN13115" s="61"/>
      <c r="AO13115" s="171"/>
      <c r="AP13115" s="61"/>
      <c r="AQ13115" s="61"/>
      <c r="AR13115" s="61"/>
      <c r="AS13115" s="61"/>
      <c r="AT13115" s="61"/>
      <c r="AU13115" s="61"/>
      <c r="AV13115" s="61"/>
      <c r="AW13115" s="61"/>
      <c r="AX13115" s="61"/>
      <c r="AY13115" s="61"/>
      <c r="AZ13115" s="61"/>
      <c r="BA13115" s="61"/>
    </row>
    <row r="13116" spans="39:53" x14ac:dyDescent="0.2">
      <c r="AM13116" s="61"/>
      <c r="AN13116" s="61"/>
      <c r="AO13116" s="171"/>
      <c r="AP13116" s="61"/>
      <c r="AQ13116" s="61"/>
      <c r="AR13116" s="61"/>
      <c r="AS13116" s="61"/>
      <c r="AT13116" s="61"/>
      <c r="AU13116" s="61"/>
      <c r="AV13116" s="61"/>
      <c r="AW13116" s="61"/>
      <c r="AX13116" s="61"/>
      <c r="AY13116" s="61"/>
      <c r="AZ13116" s="61"/>
      <c r="BA13116" s="61"/>
    </row>
    <row r="13117" spans="39:53" x14ac:dyDescent="0.2">
      <c r="AM13117" s="61"/>
      <c r="AN13117" s="61"/>
      <c r="AO13117" s="171"/>
      <c r="AP13117" s="61"/>
      <c r="AQ13117" s="61"/>
      <c r="AR13117" s="61"/>
      <c r="AS13117" s="61"/>
      <c r="AT13117" s="61"/>
      <c r="AU13117" s="61"/>
      <c r="AV13117" s="61"/>
      <c r="AW13117" s="61"/>
      <c r="AX13117" s="61"/>
      <c r="AY13117" s="61"/>
      <c r="AZ13117" s="61"/>
      <c r="BA13117" s="61"/>
    </row>
    <row r="13118" spans="39:53" x14ac:dyDescent="0.2">
      <c r="AM13118" s="61"/>
      <c r="AN13118" s="61"/>
      <c r="AO13118" s="171"/>
      <c r="AP13118" s="61"/>
      <c r="AQ13118" s="61"/>
      <c r="AR13118" s="61"/>
      <c r="AS13118" s="61"/>
      <c r="AT13118" s="61"/>
      <c r="AU13118" s="61"/>
      <c r="AV13118" s="61"/>
      <c r="AW13118" s="61"/>
      <c r="AX13118" s="61"/>
      <c r="AY13118" s="61"/>
      <c r="AZ13118" s="61"/>
      <c r="BA13118" s="61"/>
    </row>
    <row r="13119" spans="39:53" x14ac:dyDescent="0.2">
      <c r="AM13119" s="61"/>
      <c r="AN13119" s="61"/>
      <c r="AO13119" s="171"/>
      <c r="AP13119" s="61"/>
      <c r="AQ13119" s="61"/>
      <c r="AR13119" s="61"/>
      <c r="AS13119" s="61"/>
      <c r="AT13119" s="61"/>
      <c r="AU13119" s="61"/>
      <c r="AV13119" s="61"/>
      <c r="AW13119" s="61"/>
      <c r="AX13119" s="61"/>
      <c r="AY13119" s="61"/>
      <c r="AZ13119" s="61"/>
      <c r="BA13119" s="61"/>
    </row>
    <row r="13120" spans="39:53" x14ac:dyDescent="0.2">
      <c r="AM13120" s="61"/>
      <c r="AN13120" s="61"/>
      <c r="AO13120" s="171"/>
      <c r="AP13120" s="61"/>
      <c r="AQ13120" s="61"/>
      <c r="AR13120" s="61"/>
      <c r="AS13120" s="61"/>
      <c r="AT13120" s="61"/>
      <c r="AU13120" s="61"/>
      <c r="AV13120" s="61"/>
      <c r="AW13120" s="61"/>
      <c r="AX13120" s="61"/>
      <c r="AY13120" s="61"/>
      <c r="AZ13120" s="61"/>
      <c r="BA13120" s="61"/>
    </row>
    <row r="13121" spans="39:53" x14ac:dyDescent="0.2">
      <c r="AM13121" s="61"/>
      <c r="AN13121" s="61"/>
      <c r="AO13121" s="171"/>
      <c r="AP13121" s="61"/>
      <c r="AQ13121" s="61"/>
      <c r="AR13121" s="61"/>
      <c r="AS13121" s="61"/>
      <c r="AT13121" s="61"/>
      <c r="AU13121" s="61"/>
      <c r="AV13121" s="61"/>
      <c r="AW13121" s="61"/>
      <c r="AX13121" s="61"/>
      <c r="AY13121" s="61"/>
      <c r="AZ13121" s="61"/>
      <c r="BA13121" s="61"/>
    </row>
    <row r="13122" spans="39:53" x14ac:dyDescent="0.2">
      <c r="AM13122" s="61"/>
      <c r="AN13122" s="61"/>
      <c r="AO13122" s="171"/>
      <c r="AP13122" s="61"/>
      <c r="AQ13122" s="61"/>
      <c r="AR13122" s="61"/>
      <c r="AS13122" s="61"/>
      <c r="AT13122" s="61"/>
      <c r="AU13122" s="61"/>
      <c r="AV13122" s="61"/>
      <c r="AW13122" s="61"/>
      <c r="AX13122" s="61"/>
      <c r="AY13122" s="61"/>
      <c r="AZ13122" s="61"/>
      <c r="BA13122" s="61"/>
    </row>
    <row r="13123" spans="39:53" x14ac:dyDescent="0.2">
      <c r="AM13123" s="61"/>
      <c r="AN13123" s="61"/>
      <c r="AO13123" s="171"/>
      <c r="AP13123" s="61"/>
      <c r="AQ13123" s="61"/>
      <c r="AR13123" s="61"/>
      <c r="AS13123" s="61"/>
      <c r="AT13123" s="61"/>
      <c r="AU13123" s="61"/>
      <c r="AV13123" s="61"/>
      <c r="AW13123" s="61"/>
      <c r="AX13123" s="61"/>
      <c r="AY13123" s="61"/>
      <c r="AZ13123" s="61"/>
      <c r="BA13123" s="61"/>
    </row>
    <row r="13124" spans="39:53" x14ac:dyDescent="0.2">
      <c r="AM13124" s="61"/>
      <c r="AN13124" s="61"/>
      <c r="AO13124" s="171"/>
      <c r="AP13124" s="61"/>
      <c r="AQ13124" s="61"/>
      <c r="AR13124" s="61"/>
      <c r="AS13124" s="61"/>
      <c r="AT13124" s="61"/>
      <c r="AU13124" s="61"/>
      <c r="AV13124" s="61"/>
      <c r="AW13124" s="61"/>
      <c r="AX13124" s="61"/>
      <c r="AY13124" s="61"/>
      <c r="AZ13124" s="61"/>
      <c r="BA13124" s="61"/>
    </row>
    <row r="13125" spans="39:53" x14ac:dyDescent="0.2">
      <c r="AM13125" s="61"/>
      <c r="AN13125" s="61"/>
      <c r="AO13125" s="171"/>
      <c r="AP13125" s="61"/>
      <c r="AQ13125" s="61"/>
      <c r="AR13125" s="61"/>
      <c r="AS13125" s="61"/>
      <c r="AT13125" s="61"/>
      <c r="AU13125" s="61"/>
      <c r="AV13125" s="61"/>
      <c r="AW13125" s="61"/>
      <c r="AX13125" s="61"/>
      <c r="AY13125" s="61"/>
      <c r="AZ13125" s="61"/>
      <c r="BA13125" s="61"/>
    </row>
    <row r="13126" spans="39:53" x14ac:dyDescent="0.2">
      <c r="AM13126" s="61"/>
      <c r="AN13126" s="61"/>
      <c r="AO13126" s="171"/>
      <c r="AP13126" s="61"/>
      <c r="AQ13126" s="61"/>
      <c r="AR13126" s="61"/>
      <c r="AS13126" s="61"/>
      <c r="AT13126" s="61"/>
      <c r="AU13126" s="61"/>
      <c r="AV13126" s="61"/>
      <c r="AW13126" s="61"/>
      <c r="AX13126" s="61"/>
      <c r="AY13126" s="61"/>
      <c r="AZ13126" s="61"/>
      <c r="BA13126" s="61"/>
    </row>
    <row r="13127" spans="39:53" x14ac:dyDescent="0.2">
      <c r="AM13127" s="61"/>
      <c r="AN13127" s="61"/>
      <c r="AO13127" s="171"/>
      <c r="AP13127" s="61"/>
      <c r="AQ13127" s="61"/>
      <c r="AR13127" s="61"/>
      <c r="AS13127" s="61"/>
      <c r="AT13127" s="61"/>
      <c r="AU13127" s="61"/>
      <c r="AV13127" s="61"/>
      <c r="AW13127" s="61"/>
      <c r="AX13127" s="61"/>
      <c r="AY13127" s="61"/>
      <c r="AZ13127" s="61"/>
      <c r="BA13127" s="61"/>
    </row>
    <row r="13128" spans="39:53" x14ac:dyDescent="0.2">
      <c r="AM13128" s="61"/>
      <c r="AN13128" s="61"/>
      <c r="AO13128" s="171"/>
      <c r="AP13128" s="61"/>
      <c r="AQ13128" s="61"/>
      <c r="AR13128" s="61"/>
      <c r="AS13128" s="61"/>
      <c r="AT13128" s="61"/>
      <c r="AU13128" s="61"/>
      <c r="AV13128" s="61"/>
      <c r="AW13128" s="61"/>
      <c r="AX13128" s="61"/>
      <c r="AY13128" s="61"/>
      <c r="AZ13128" s="61"/>
      <c r="BA13128" s="61"/>
    </row>
    <row r="13129" spans="39:53" x14ac:dyDescent="0.2">
      <c r="AM13129" s="61"/>
      <c r="AN13129" s="61"/>
      <c r="AO13129" s="171"/>
      <c r="AP13129" s="61"/>
      <c r="AQ13129" s="61"/>
      <c r="AR13129" s="61"/>
      <c r="AS13129" s="61"/>
      <c r="AT13129" s="61"/>
      <c r="AU13129" s="61"/>
      <c r="AV13129" s="61"/>
      <c r="AW13129" s="61"/>
      <c r="AX13129" s="61"/>
      <c r="AY13129" s="61"/>
      <c r="AZ13129" s="61"/>
      <c r="BA13129" s="61"/>
    </row>
    <row r="13130" spans="39:53" x14ac:dyDescent="0.2">
      <c r="AM13130" s="61"/>
      <c r="AN13130" s="61"/>
      <c r="AO13130" s="171"/>
      <c r="AP13130" s="61"/>
      <c r="AQ13130" s="61"/>
      <c r="AR13130" s="61"/>
      <c r="AS13130" s="61"/>
      <c r="AT13130" s="61"/>
      <c r="AU13130" s="61"/>
      <c r="AV13130" s="61"/>
      <c r="AW13130" s="61"/>
      <c r="AX13130" s="61"/>
      <c r="AY13130" s="61"/>
      <c r="AZ13130" s="61"/>
      <c r="BA13130" s="61"/>
    </row>
    <row r="13131" spans="39:53" x14ac:dyDescent="0.2">
      <c r="AM13131" s="61"/>
      <c r="AN13131" s="61"/>
      <c r="AO13131" s="171"/>
      <c r="AP13131" s="61"/>
      <c r="AQ13131" s="61"/>
      <c r="AR13131" s="61"/>
      <c r="AS13131" s="61"/>
      <c r="AT13131" s="61"/>
      <c r="AU13131" s="61"/>
      <c r="AV13131" s="61"/>
      <c r="AW13131" s="61"/>
      <c r="AX13131" s="61"/>
      <c r="AY13131" s="61"/>
      <c r="AZ13131" s="61"/>
      <c r="BA13131" s="61"/>
    </row>
    <row r="13132" spans="39:53" x14ac:dyDescent="0.2">
      <c r="AM13132" s="61"/>
      <c r="AN13132" s="61"/>
      <c r="AO13132" s="171"/>
      <c r="AP13132" s="61"/>
      <c r="AQ13132" s="61"/>
      <c r="AR13132" s="61"/>
      <c r="AS13132" s="61"/>
      <c r="AT13132" s="61"/>
      <c r="AU13132" s="61"/>
      <c r="AV13132" s="61"/>
      <c r="AW13132" s="61"/>
      <c r="AX13132" s="61"/>
      <c r="AY13132" s="61"/>
      <c r="AZ13132" s="61"/>
      <c r="BA13132" s="61"/>
    </row>
    <row r="13133" spans="39:53" x14ac:dyDescent="0.2">
      <c r="AM13133" s="61"/>
      <c r="AN13133" s="61"/>
      <c r="AO13133" s="171"/>
      <c r="AP13133" s="61"/>
      <c r="AQ13133" s="61"/>
      <c r="AR13133" s="61"/>
      <c r="AS13133" s="61"/>
      <c r="AT13133" s="61"/>
      <c r="AU13133" s="61"/>
      <c r="AV13133" s="61"/>
      <c r="AW13133" s="61"/>
      <c r="AX13133" s="61"/>
      <c r="AY13133" s="61"/>
      <c r="AZ13133" s="61"/>
      <c r="BA13133" s="61"/>
    </row>
    <row r="13134" spans="39:53" x14ac:dyDescent="0.2">
      <c r="AM13134" s="61"/>
      <c r="AN13134" s="61"/>
      <c r="AO13134" s="171"/>
      <c r="AP13134" s="61"/>
      <c r="AQ13134" s="61"/>
      <c r="AR13134" s="61"/>
      <c r="AS13134" s="61"/>
      <c r="AT13134" s="61"/>
      <c r="AU13134" s="61"/>
      <c r="AV13134" s="61"/>
      <c r="AW13134" s="61"/>
      <c r="AX13134" s="61"/>
      <c r="AY13134" s="61"/>
      <c r="AZ13134" s="61"/>
      <c r="BA13134" s="61"/>
    </row>
    <row r="13135" spans="39:53" x14ac:dyDescent="0.2">
      <c r="AM13135" s="61"/>
      <c r="AN13135" s="61"/>
      <c r="AO13135" s="171"/>
      <c r="AP13135" s="61"/>
      <c r="AQ13135" s="61"/>
      <c r="AR13135" s="61"/>
      <c r="AS13135" s="61"/>
      <c r="AT13135" s="61"/>
      <c r="AU13135" s="61"/>
      <c r="AV13135" s="61"/>
      <c r="AW13135" s="61"/>
      <c r="AX13135" s="61"/>
      <c r="AY13135" s="61"/>
      <c r="AZ13135" s="61"/>
      <c r="BA13135" s="61"/>
    </row>
    <row r="13136" spans="39:53" x14ac:dyDescent="0.2">
      <c r="AM13136" s="61"/>
      <c r="AN13136" s="61"/>
      <c r="AO13136" s="171"/>
      <c r="AP13136" s="61"/>
      <c r="AQ13136" s="61"/>
      <c r="AR13136" s="61"/>
      <c r="AS13136" s="61"/>
      <c r="AT13136" s="61"/>
      <c r="AU13136" s="61"/>
      <c r="AV13136" s="61"/>
      <c r="AW13136" s="61"/>
      <c r="AX13136" s="61"/>
      <c r="AY13136" s="61"/>
      <c r="AZ13136" s="61"/>
      <c r="BA13136" s="61"/>
    </row>
    <row r="13137" spans="39:53" x14ac:dyDescent="0.2">
      <c r="AM13137" s="61"/>
      <c r="AN13137" s="61"/>
      <c r="AO13137" s="171"/>
      <c r="AP13137" s="61"/>
      <c r="AQ13137" s="61"/>
      <c r="AR13137" s="61"/>
      <c r="AS13137" s="61"/>
      <c r="AT13137" s="61"/>
      <c r="AU13137" s="61"/>
      <c r="AV13137" s="61"/>
      <c r="AW13137" s="61"/>
      <c r="AX13137" s="61"/>
      <c r="AY13137" s="61"/>
      <c r="AZ13137" s="61"/>
      <c r="BA13137" s="61"/>
    </row>
    <row r="13138" spans="39:53" x14ac:dyDescent="0.2">
      <c r="AM13138" s="61"/>
      <c r="AN13138" s="61"/>
      <c r="AO13138" s="171"/>
      <c r="AP13138" s="61"/>
      <c r="AQ13138" s="61"/>
      <c r="AR13138" s="61"/>
      <c r="AS13138" s="61"/>
      <c r="AT13138" s="61"/>
      <c r="AU13138" s="61"/>
      <c r="AV13138" s="61"/>
      <c r="AW13138" s="61"/>
      <c r="AX13138" s="61"/>
      <c r="AY13138" s="61"/>
      <c r="AZ13138" s="61"/>
      <c r="BA13138" s="61"/>
    </row>
    <row r="13139" spans="39:53" x14ac:dyDescent="0.2">
      <c r="AM13139" s="61"/>
      <c r="AN13139" s="61"/>
      <c r="AO13139" s="171"/>
      <c r="AP13139" s="61"/>
      <c r="AQ13139" s="61"/>
      <c r="AR13139" s="61"/>
      <c r="AS13139" s="61"/>
      <c r="AT13139" s="61"/>
      <c r="AU13139" s="61"/>
      <c r="AV13139" s="61"/>
      <c r="AW13139" s="61"/>
      <c r="AX13139" s="61"/>
      <c r="AY13139" s="61"/>
      <c r="AZ13139" s="61"/>
      <c r="BA13139" s="61"/>
    </row>
    <row r="13140" spans="39:53" x14ac:dyDescent="0.2">
      <c r="AM13140" s="61"/>
      <c r="AN13140" s="61"/>
      <c r="AO13140" s="171"/>
      <c r="AP13140" s="61"/>
      <c r="AQ13140" s="61"/>
      <c r="AR13140" s="61"/>
      <c r="AS13140" s="61"/>
      <c r="AT13140" s="61"/>
      <c r="AU13140" s="61"/>
      <c r="AV13140" s="61"/>
      <c r="AW13140" s="61"/>
      <c r="AX13140" s="61"/>
      <c r="AY13140" s="61"/>
      <c r="AZ13140" s="61"/>
      <c r="BA13140" s="61"/>
    </row>
    <row r="13141" spans="39:53" x14ac:dyDescent="0.2">
      <c r="AM13141" s="61"/>
      <c r="AN13141" s="61"/>
      <c r="AO13141" s="171"/>
      <c r="AP13141" s="61"/>
      <c r="AQ13141" s="61"/>
      <c r="AR13141" s="61"/>
      <c r="AS13141" s="61"/>
      <c r="AT13141" s="61"/>
      <c r="AU13141" s="61"/>
      <c r="AV13141" s="61"/>
      <c r="AW13141" s="61"/>
      <c r="AX13141" s="61"/>
      <c r="AY13141" s="61"/>
      <c r="AZ13141" s="61"/>
      <c r="BA13141" s="61"/>
    </row>
    <row r="13142" spans="39:53" x14ac:dyDescent="0.2">
      <c r="AM13142" s="61"/>
      <c r="AN13142" s="61"/>
      <c r="AO13142" s="171"/>
      <c r="AP13142" s="61"/>
      <c r="AQ13142" s="61"/>
      <c r="AR13142" s="61"/>
      <c r="AS13142" s="61"/>
      <c r="AT13142" s="61"/>
      <c r="AU13142" s="61"/>
      <c r="AV13142" s="61"/>
      <c r="AW13142" s="61"/>
      <c r="AX13142" s="61"/>
      <c r="AY13142" s="61"/>
      <c r="AZ13142" s="61"/>
      <c r="BA13142" s="61"/>
    </row>
    <row r="13143" spans="39:53" x14ac:dyDescent="0.2">
      <c r="AM13143" s="61"/>
      <c r="AN13143" s="61"/>
      <c r="AO13143" s="171"/>
      <c r="AP13143" s="61"/>
      <c r="AQ13143" s="61"/>
      <c r="AR13143" s="61"/>
      <c r="AS13143" s="61"/>
      <c r="AT13143" s="61"/>
      <c r="AU13143" s="61"/>
      <c r="AV13143" s="61"/>
      <c r="AW13143" s="61"/>
      <c r="AX13143" s="61"/>
      <c r="AY13143" s="61"/>
      <c r="AZ13143" s="61"/>
      <c r="BA13143" s="61"/>
    </row>
    <row r="13144" spans="39:53" x14ac:dyDescent="0.2">
      <c r="AM13144" s="61"/>
      <c r="AN13144" s="61"/>
      <c r="AO13144" s="171"/>
      <c r="AP13144" s="61"/>
      <c r="AQ13144" s="61"/>
      <c r="AR13144" s="61"/>
      <c r="AS13144" s="61"/>
      <c r="AT13144" s="61"/>
      <c r="AU13144" s="61"/>
      <c r="AV13144" s="61"/>
      <c r="AW13144" s="61"/>
      <c r="AX13144" s="61"/>
      <c r="AY13144" s="61"/>
      <c r="AZ13144" s="61"/>
      <c r="BA13144" s="61"/>
    </row>
    <row r="13145" spans="39:53" x14ac:dyDescent="0.2">
      <c r="AM13145" s="61"/>
      <c r="AN13145" s="61"/>
      <c r="AO13145" s="171"/>
      <c r="AP13145" s="61"/>
      <c r="AQ13145" s="61"/>
      <c r="AR13145" s="61"/>
      <c r="AS13145" s="61"/>
      <c r="AT13145" s="61"/>
      <c r="AU13145" s="61"/>
      <c r="AV13145" s="61"/>
      <c r="AW13145" s="61"/>
      <c r="AX13145" s="61"/>
      <c r="AY13145" s="61"/>
      <c r="AZ13145" s="61"/>
      <c r="BA13145" s="61"/>
    </row>
    <row r="13146" spans="39:53" x14ac:dyDescent="0.2">
      <c r="AM13146" s="61"/>
      <c r="AN13146" s="61"/>
      <c r="AO13146" s="171"/>
      <c r="AP13146" s="61"/>
      <c r="AQ13146" s="61"/>
      <c r="AR13146" s="61"/>
      <c r="AS13146" s="61"/>
      <c r="AT13146" s="61"/>
      <c r="AU13146" s="61"/>
      <c r="AV13146" s="61"/>
      <c r="AW13146" s="61"/>
      <c r="AX13146" s="61"/>
      <c r="AY13146" s="61"/>
      <c r="AZ13146" s="61"/>
      <c r="BA13146" s="61"/>
    </row>
    <row r="13147" spans="39:53" x14ac:dyDescent="0.2">
      <c r="AM13147" s="61"/>
      <c r="AN13147" s="61"/>
      <c r="AO13147" s="171"/>
      <c r="AP13147" s="61"/>
      <c r="AQ13147" s="61"/>
      <c r="AR13147" s="61"/>
      <c r="AS13147" s="61"/>
      <c r="AT13147" s="61"/>
      <c r="AU13147" s="61"/>
      <c r="AV13147" s="61"/>
      <c r="AW13147" s="61"/>
      <c r="AX13147" s="61"/>
      <c r="AY13147" s="61"/>
      <c r="AZ13147" s="61"/>
      <c r="BA13147" s="61"/>
    </row>
    <row r="13148" spans="39:53" x14ac:dyDescent="0.2">
      <c r="AM13148" s="61"/>
      <c r="AN13148" s="61"/>
      <c r="AO13148" s="171"/>
      <c r="AP13148" s="61"/>
      <c r="AQ13148" s="61"/>
      <c r="AR13148" s="61"/>
      <c r="AS13148" s="61"/>
      <c r="AT13148" s="61"/>
      <c r="AU13148" s="61"/>
      <c r="AV13148" s="61"/>
      <c r="AW13148" s="61"/>
      <c r="AX13148" s="61"/>
      <c r="AY13148" s="61"/>
      <c r="AZ13148" s="61"/>
      <c r="BA13148" s="61"/>
    </row>
    <row r="13149" spans="39:53" x14ac:dyDescent="0.2">
      <c r="AM13149" s="61"/>
      <c r="AN13149" s="61"/>
      <c r="AO13149" s="171"/>
      <c r="AP13149" s="61"/>
      <c r="AQ13149" s="61"/>
      <c r="AR13149" s="61"/>
      <c r="AS13149" s="61"/>
      <c r="AT13149" s="61"/>
      <c r="AU13149" s="61"/>
      <c r="AV13149" s="61"/>
      <c r="AW13149" s="61"/>
      <c r="AX13149" s="61"/>
      <c r="AY13149" s="61"/>
      <c r="AZ13149" s="61"/>
      <c r="BA13149" s="61"/>
    </row>
    <row r="13150" spans="39:53" x14ac:dyDescent="0.2">
      <c r="AM13150" s="61"/>
      <c r="AN13150" s="61"/>
      <c r="AO13150" s="171"/>
      <c r="AP13150" s="61"/>
      <c r="AQ13150" s="61"/>
      <c r="AR13150" s="61"/>
      <c r="AS13150" s="61"/>
      <c r="AT13150" s="61"/>
      <c r="AU13150" s="61"/>
      <c r="AV13150" s="61"/>
      <c r="AW13150" s="61"/>
      <c r="AX13150" s="61"/>
      <c r="AY13150" s="61"/>
      <c r="AZ13150" s="61"/>
      <c r="BA13150" s="61"/>
    </row>
    <row r="13151" spans="39:53" x14ac:dyDescent="0.2">
      <c r="AM13151" s="61"/>
      <c r="AN13151" s="61"/>
      <c r="AO13151" s="171"/>
      <c r="AP13151" s="61"/>
      <c r="AQ13151" s="61"/>
      <c r="AR13151" s="61"/>
      <c r="AS13151" s="61"/>
      <c r="AT13151" s="61"/>
      <c r="AU13151" s="61"/>
      <c r="AV13151" s="61"/>
      <c r="AW13151" s="61"/>
      <c r="AX13151" s="61"/>
      <c r="AY13151" s="61"/>
      <c r="AZ13151" s="61"/>
      <c r="BA13151" s="61"/>
    </row>
    <row r="13152" spans="39:53" x14ac:dyDescent="0.2">
      <c r="AM13152" s="61"/>
      <c r="AN13152" s="61"/>
      <c r="AO13152" s="171"/>
      <c r="AP13152" s="61"/>
      <c r="AQ13152" s="61"/>
      <c r="AR13152" s="61"/>
      <c r="AS13152" s="61"/>
      <c r="AT13152" s="61"/>
      <c r="AU13152" s="61"/>
      <c r="AV13152" s="61"/>
      <c r="AW13152" s="61"/>
      <c r="AX13152" s="61"/>
      <c r="AY13152" s="61"/>
      <c r="AZ13152" s="61"/>
      <c r="BA13152" s="61"/>
    </row>
    <row r="13153" spans="39:53" x14ac:dyDescent="0.2">
      <c r="AM13153" s="61"/>
      <c r="AN13153" s="61"/>
      <c r="AO13153" s="171"/>
      <c r="AP13153" s="61"/>
      <c r="AQ13153" s="61"/>
      <c r="AR13153" s="61"/>
      <c r="AS13153" s="61"/>
      <c r="AT13153" s="61"/>
      <c r="AU13153" s="61"/>
      <c r="AV13153" s="61"/>
      <c r="AW13153" s="61"/>
      <c r="AX13153" s="61"/>
      <c r="AY13153" s="61"/>
      <c r="AZ13153" s="61"/>
      <c r="BA13153" s="61"/>
    </row>
    <row r="13154" spans="39:53" x14ac:dyDescent="0.2">
      <c r="AM13154" s="61"/>
      <c r="AN13154" s="61"/>
      <c r="AO13154" s="171"/>
      <c r="AP13154" s="61"/>
      <c r="AQ13154" s="61"/>
      <c r="AR13154" s="61"/>
      <c r="AS13154" s="61"/>
      <c r="AT13154" s="61"/>
      <c r="AU13154" s="61"/>
      <c r="AV13154" s="61"/>
      <c r="AW13154" s="61"/>
      <c r="AX13154" s="61"/>
      <c r="AY13154" s="61"/>
      <c r="AZ13154" s="61"/>
      <c r="BA13154" s="61"/>
    </row>
    <row r="13155" spans="39:53" x14ac:dyDescent="0.2">
      <c r="AM13155" s="61"/>
      <c r="AN13155" s="61"/>
      <c r="AO13155" s="171"/>
      <c r="AP13155" s="61"/>
      <c r="AQ13155" s="61"/>
      <c r="AR13155" s="61"/>
      <c r="AS13155" s="61"/>
      <c r="AT13155" s="61"/>
      <c r="AU13155" s="61"/>
      <c r="AV13155" s="61"/>
      <c r="AW13155" s="61"/>
      <c r="AX13155" s="61"/>
      <c r="AY13155" s="61"/>
      <c r="AZ13155" s="61"/>
      <c r="BA13155" s="61"/>
    </row>
    <row r="13156" spans="39:53" x14ac:dyDescent="0.2">
      <c r="AM13156" s="61"/>
      <c r="AN13156" s="61"/>
      <c r="AO13156" s="171"/>
      <c r="AP13156" s="61"/>
      <c r="AQ13156" s="61"/>
      <c r="AR13156" s="61"/>
      <c r="AS13156" s="61"/>
      <c r="AT13156" s="61"/>
      <c r="AU13156" s="61"/>
      <c r="AV13156" s="61"/>
      <c r="AW13156" s="61"/>
      <c r="AX13156" s="61"/>
      <c r="AY13156" s="61"/>
      <c r="AZ13156" s="61"/>
      <c r="BA13156" s="61"/>
    </row>
    <row r="13157" spans="39:53" x14ac:dyDescent="0.2">
      <c r="AM13157" s="61"/>
      <c r="AN13157" s="61"/>
      <c r="AO13157" s="171"/>
      <c r="AP13157" s="61"/>
      <c r="AQ13157" s="61"/>
      <c r="AR13157" s="61"/>
      <c r="AS13157" s="61"/>
      <c r="AT13157" s="61"/>
      <c r="AU13157" s="61"/>
      <c r="AV13157" s="61"/>
      <c r="AW13157" s="61"/>
      <c r="AX13157" s="61"/>
      <c r="AY13157" s="61"/>
      <c r="AZ13157" s="61"/>
      <c r="BA13157" s="61"/>
    </row>
    <row r="13158" spans="39:53" x14ac:dyDescent="0.2">
      <c r="AM13158" s="61"/>
      <c r="AN13158" s="61"/>
      <c r="AO13158" s="171"/>
      <c r="AP13158" s="61"/>
      <c r="AQ13158" s="61"/>
      <c r="AR13158" s="61"/>
      <c r="AS13158" s="61"/>
      <c r="AT13158" s="61"/>
      <c r="AU13158" s="61"/>
      <c r="AV13158" s="61"/>
      <c r="AW13158" s="61"/>
      <c r="AX13158" s="61"/>
      <c r="AY13158" s="61"/>
      <c r="AZ13158" s="61"/>
      <c r="BA13158" s="61"/>
    </row>
    <row r="13159" spans="39:53" x14ac:dyDescent="0.2">
      <c r="AM13159" s="61"/>
      <c r="AN13159" s="61"/>
      <c r="AO13159" s="171"/>
      <c r="AP13159" s="61"/>
      <c r="AQ13159" s="61"/>
      <c r="AR13159" s="61"/>
      <c r="AS13159" s="61"/>
      <c r="AT13159" s="61"/>
      <c r="AU13159" s="61"/>
      <c r="AV13159" s="61"/>
      <c r="AW13159" s="61"/>
      <c r="AX13159" s="61"/>
      <c r="AY13159" s="61"/>
      <c r="AZ13159" s="61"/>
      <c r="BA13159" s="61"/>
    </row>
    <row r="13160" spans="39:53" x14ac:dyDescent="0.2">
      <c r="AM13160" s="61"/>
      <c r="AN13160" s="61"/>
      <c r="AO13160" s="171"/>
      <c r="AP13160" s="61"/>
      <c r="AQ13160" s="61"/>
      <c r="AR13160" s="61"/>
      <c r="AS13160" s="61"/>
      <c r="AT13160" s="61"/>
      <c r="AU13160" s="61"/>
      <c r="AV13160" s="61"/>
      <c r="AW13160" s="61"/>
      <c r="AX13160" s="61"/>
      <c r="AY13160" s="61"/>
      <c r="AZ13160" s="61"/>
      <c r="BA13160" s="61"/>
    </row>
    <row r="13161" spans="39:53" x14ac:dyDescent="0.2">
      <c r="AM13161" s="61"/>
      <c r="AN13161" s="61"/>
      <c r="AO13161" s="171"/>
      <c r="AP13161" s="61"/>
      <c r="AQ13161" s="61"/>
      <c r="AR13161" s="61"/>
      <c r="AS13161" s="61"/>
      <c r="AT13161" s="61"/>
      <c r="AU13161" s="61"/>
      <c r="AV13161" s="61"/>
      <c r="AW13161" s="61"/>
      <c r="AX13161" s="61"/>
      <c r="AY13161" s="61"/>
      <c r="AZ13161" s="61"/>
      <c r="BA13161" s="61"/>
    </row>
    <row r="13162" spans="39:53" x14ac:dyDescent="0.2">
      <c r="AM13162" s="61"/>
      <c r="AN13162" s="61"/>
      <c r="AO13162" s="171"/>
      <c r="AP13162" s="61"/>
      <c r="AQ13162" s="61"/>
      <c r="AR13162" s="61"/>
      <c r="AS13162" s="61"/>
      <c r="AT13162" s="61"/>
      <c r="AU13162" s="61"/>
      <c r="AV13162" s="61"/>
      <c r="AW13162" s="61"/>
      <c r="AX13162" s="61"/>
      <c r="AY13162" s="61"/>
      <c r="AZ13162" s="61"/>
      <c r="BA13162" s="61"/>
    </row>
    <row r="13163" spans="39:53" x14ac:dyDescent="0.2">
      <c r="AM13163" s="61"/>
      <c r="AN13163" s="61"/>
      <c r="AO13163" s="171"/>
      <c r="AP13163" s="61"/>
      <c r="AQ13163" s="61"/>
      <c r="AR13163" s="61"/>
      <c r="AS13163" s="61"/>
      <c r="AT13163" s="61"/>
      <c r="AU13163" s="61"/>
      <c r="AV13163" s="61"/>
      <c r="AW13163" s="61"/>
      <c r="AX13163" s="61"/>
      <c r="AY13163" s="61"/>
      <c r="AZ13163" s="61"/>
      <c r="BA13163" s="61"/>
    </row>
    <row r="13164" spans="39:53" x14ac:dyDescent="0.2">
      <c r="AM13164" s="61"/>
      <c r="AN13164" s="61"/>
      <c r="AO13164" s="171"/>
      <c r="AP13164" s="61"/>
      <c r="AQ13164" s="61"/>
      <c r="AR13164" s="61"/>
      <c r="AS13164" s="61"/>
      <c r="AT13164" s="61"/>
      <c r="AU13164" s="61"/>
      <c r="AV13164" s="61"/>
      <c r="AW13164" s="61"/>
      <c r="AX13164" s="61"/>
      <c r="AY13164" s="61"/>
      <c r="AZ13164" s="61"/>
      <c r="BA13164" s="61"/>
    </row>
    <row r="13165" spans="39:53" x14ac:dyDescent="0.2">
      <c r="AM13165" s="61"/>
      <c r="AN13165" s="61"/>
      <c r="AO13165" s="171"/>
      <c r="AP13165" s="61"/>
      <c r="AQ13165" s="61"/>
      <c r="AR13165" s="61"/>
      <c r="AS13165" s="61"/>
      <c r="AT13165" s="61"/>
      <c r="AU13165" s="61"/>
      <c r="AV13165" s="61"/>
      <c r="AW13165" s="61"/>
      <c r="AX13165" s="61"/>
      <c r="AY13165" s="61"/>
      <c r="AZ13165" s="61"/>
      <c r="BA13165" s="61"/>
    </row>
    <row r="13166" spans="39:53" x14ac:dyDescent="0.2">
      <c r="AM13166" s="61"/>
      <c r="AN13166" s="61"/>
      <c r="AO13166" s="171"/>
      <c r="AP13166" s="61"/>
      <c r="AQ13166" s="61"/>
      <c r="AR13166" s="61"/>
      <c r="AS13166" s="61"/>
      <c r="AT13166" s="61"/>
      <c r="AU13166" s="61"/>
      <c r="AV13166" s="61"/>
      <c r="AW13166" s="61"/>
      <c r="AX13166" s="61"/>
      <c r="AY13166" s="61"/>
      <c r="AZ13166" s="61"/>
      <c r="BA13166" s="61"/>
    </row>
    <row r="13167" spans="39:53" x14ac:dyDescent="0.2">
      <c r="AM13167" s="61"/>
      <c r="AN13167" s="61"/>
      <c r="AO13167" s="171"/>
      <c r="AP13167" s="61"/>
      <c r="AQ13167" s="61"/>
      <c r="AR13167" s="61"/>
      <c r="AS13167" s="61"/>
      <c r="AT13167" s="61"/>
      <c r="AU13167" s="61"/>
      <c r="AV13167" s="61"/>
      <c r="AW13167" s="61"/>
      <c r="AX13167" s="61"/>
      <c r="AY13167" s="61"/>
      <c r="AZ13167" s="61"/>
      <c r="BA13167" s="61"/>
    </row>
    <row r="13168" spans="39:53" x14ac:dyDescent="0.2">
      <c r="AM13168" s="61"/>
      <c r="AN13168" s="61"/>
      <c r="AO13168" s="171"/>
      <c r="AP13168" s="61"/>
      <c r="AQ13168" s="61"/>
      <c r="AR13168" s="61"/>
      <c r="AS13168" s="61"/>
      <c r="AT13168" s="61"/>
      <c r="AU13168" s="61"/>
      <c r="AV13168" s="61"/>
      <c r="AW13168" s="61"/>
      <c r="AX13168" s="61"/>
      <c r="AY13168" s="61"/>
      <c r="AZ13168" s="61"/>
      <c r="BA13168" s="61"/>
    </row>
    <row r="13169" spans="39:53" x14ac:dyDescent="0.2">
      <c r="AM13169" s="61"/>
      <c r="AN13169" s="61"/>
      <c r="AO13169" s="171"/>
      <c r="AP13169" s="61"/>
      <c r="AQ13169" s="61"/>
      <c r="AR13169" s="61"/>
      <c r="AS13169" s="61"/>
      <c r="AT13169" s="61"/>
      <c r="AU13169" s="61"/>
      <c r="AV13169" s="61"/>
      <c r="AW13169" s="61"/>
      <c r="AX13169" s="61"/>
      <c r="AY13169" s="61"/>
      <c r="AZ13169" s="61"/>
      <c r="BA13169" s="61"/>
    </row>
    <row r="13170" spans="39:53" x14ac:dyDescent="0.2">
      <c r="AM13170" s="61"/>
      <c r="AN13170" s="61"/>
      <c r="AO13170" s="171"/>
      <c r="AP13170" s="61"/>
      <c r="AQ13170" s="61"/>
      <c r="AR13170" s="61"/>
      <c r="AS13170" s="61"/>
      <c r="AT13170" s="61"/>
      <c r="AU13170" s="61"/>
      <c r="AV13170" s="61"/>
      <c r="AW13170" s="61"/>
      <c r="AX13170" s="61"/>
      <c r="AY13170" s="61"/>
      <c r="AZ13170" s="61"/>
      <c r="BA13170" s="61"/>
    </row>
    <row r="13171" spans="39:53" x14ac:dyDescent="0.2">
      <c r="AM13171" s="61"/>
      <c r="AN13171" s="61"/>
      <c r="AO13171" s="171"/>
      <c r="AP13171" s="61"/>
      <c r="AQ13171" s="61"/>
      <c r="AR13171" s="61"/>
      <c r="AS13171" s="61"/>
      <c r="AT13171" s="61"/>
      <c r="AU13171" s="61"/>
      <c r="AV13171" s="61"/>
      <c r="AW13171" s="61"/>
      <c r="AX13171" s="61"/>
      <c r="AY13171" s="61"/>
      <c r="AZ13171" s="61"/>
      <c r="BA13171" s="61"/>
    </row>
    <row r="13172" spans="39:53" x14ac:dyDescent="0.2">
      <c r="AM13172" s="61"/>
      <c r="AN13172" s="61"/>
      <c r="AO13172" s="171"/>
      <c r="AP13172" s="61"/>
      <c r="AQ13172" s="61"/>
      <c r="AR13172" s="61"/>
      <c r="AS13172" s="61"/>
      <c r="AT13172" s="61"/>
      <c r="AU13172" s="61"/>
      <c r="AV13172" s="61"/>
      <c r="AW13172" s="61"/>
      <c r="AX13172" s="61"/>
      <c r="AY13172" s="61"/>
      <c r="AZ13172" s="61"/>
      <c r="BA13172" s="61"/>
    </row>
    <row r="13173" spans="39:53" x14ac:dyDescent="0.2">
      <c r="AM13173" s="61"/>
      <c r="AN13173" s="61"/>
      <c r="AO13173" s="171"/>
      <c r="AP13173" s="61"/>
      <c r="AQ13173" s="61"/>
      <c r="AR13173" s="61"/>
      <c r="AS13173" s="61"/>
      <c r="AT13173" s="61"/>
      <c r="AU13173" s="61"/>
      <c r="AV13173" s="61"/>
      <c r="AW13173" s="61"/>
      <c r="AX13173" s="61"/>
      <c r="AY13173" s="61"/>
      <c r="AZ13173" s="61"/>
      <c r="BA13173" s="61"/>
    </row>
    <row r="13174" spans="39:53" x14ac:dyDescent="0.2">
      <c r="AM13174" s="61"/>
      <c r="AN13174" s="61"/>
      <c r="AO13174" s="171"/>
      <c r="AP13174" s="61"/>
      <c r="AQ13174" s="61"/>
      <c r="AR13174" s="61"/>
      <c r="AS13174" s="61"/>
      <c r="AT13174" s="61"/>
      <c r="AU13174" s="61"/>
      <c r="AV13174" s="61"/>
      <c r="AW13174" s="61"/>
      <c r="AX13174" s="61"/>
      <c r="AY13174" s="61"/>
      <c r="AZ13174" s="61"/>
      <c r="BA13174" s="61"/>
    </row>
    <row r="13175" spans="39:53" x14ac:dyDescent="0.2">
      <c r="AM13175" s="61"/>
      <c r="AN13175" s="61"/>
      <c r="AO13175" s="171"/>
      <c r="AP13175" s="61"/>
      <c r="AQ13175" s="61"/>
      <c r="AR13175" s="61"/>
      <c r="AS13175" s="61"/>
      <c r="AT13175" s="61"/>
      <c r="AU13175" s="61"/>
      <c r="AV13175" s="61"/>
      <c r="AW13175" s="61"/>
      <c r="AX13175" s="61"/>
      <c r="AY13175" s="61"/>
      <c r="AZ13175" s="61"/>
      <c r="BA13175" s="61"/>
    </row>
    <row r="13176" spans="39:53" x14ac:dyDescent="0.2">
      <c r="AM13176" s="61"/>
      <c r="AN13176" s="61"/>
      <c r="AO13176" s="171"/>
      <c r="AP13176" s="61"/>
      <c r="AQ13176" s="61"/>
      <c r="AR13176" s="61"/>
      <c r="AS13176" s="61"/>
      <c r="AT13176" s="61"/>
      <c r="AU13176" s="61"/>
      <c r="AV13176" s="61"/>
      <c r="AW13176" s="61"/>
      <c r="AX13176" s="61"/>
      <c r="AY13176" s="61"/>
      <c r="AZ13176" s="61"/>
      <c r="BA13176" s="61"/>
    </row>
    <row r="13177" spans="39:53" x14ac:dyDescent="0.2">
      <c r="AM13177" s="61"/>
      <c r="AN13177" s="61"/>
      <c r="AO13177" s="171"/>
      <c r="AP13177" s="61"/>
      <c r="AQ13177" s="61"/>
      <c r="AR13177" s="61"/>
      <c r="AS13177" s="61"/>
      <c r="AT13177" s="61"/>
      <c r="AU13177" s="61"/>
      <c r="AV13177" s="61"/>
      <c r="AW13177" s="61"/>
      <c r="AX13177" s="61"/>
      <c r="AY13177" s="61"/>
      <c r="AZ13177" s="61"/>
      <c r="BA13177" s="61"/>
    </row>
    <row r="13178" spans="39:53" x14ac:dyDescent="0.2">
      <c r="AM13178" s="61"/>
      <c r="AN13178" s="61"/>
      <c r="AO13178" s="171"/>
      <c r="AP13178" s="61"/>
      <c r="AQ13178" s="61"/>
      <c r="AR13178" s="61"/>
      <c r="AS13178" s="61"/>
      <c r="AT13178" s="61"/>
      <c r="AU13178" s="61"/>
      <c r="AV13178" s="61"/>
      <c r="AW13178" s="61"/>
      <c r="AX13178" s="61"/>
      <c r="AY13178" s="61"/>
      <c r="AZ13178" s="61"/>
      <c r="BA13178" s="61"/>
    </row>
    <row r="13179" spans="39:53" x14ac:dyDescent="0.2">
      <c r="AM13179" s="61"/>
      <c r="AN13179" s="61"/>
      <c r="AO13179" s="171"/>
      <c r="AP13179" s="61"/>
      <c r="AQ13179" s="61"/>
      <c r="AR13179" s="61"/>
      <c r="AS13179" s="61"/>
      <c r="AT13179" s="61"/>
      <c r="AU13179" s="61"/>
      <c r="AV13179" s="61"/>
      <c r="AW13179" s="61"/>
      <c r="AX13179" s="61"/>
      <c r="AY13179" s="61"/>
      <c r="AZ13179" s="61"/>
      <c r="BA13179" s="61"/>
    </row>
    <row r="13180" spans="39:53" x14ac:dyDescent="0.2">
      <c r="AM13180" s="61"/>
      <c r="AN13180" s="61"/>
      <c r="AO13180" s="171"/>
      <c r="AP13180" s="61"/>
      <c r="AQ13180" s="61"/>
      <c r="AR13180" s="61"/>
      <c r="AS13180" s="61"/>
      <c r="AT13180" s="61"/>
      <c r="AU13180" s="61"/>
      <c r="AV13180" s="61"/>
      <c r="AW13180" s="61"/>
      <c r="AX13180" s="61"/>
      <c r="AY13180" s="61"/>
      <c r="AZ13180" s="61"/>
      <c r="BA13180" s="61"/>
    </row>
    <row r="13181" spans="39:53" x14ac:dyDescent="0.2">
      <c r="AM13181" s="61"/>
      <c r="AN13181" s="61"/>
      <c r="AO13181" s="171"/>
      <c r="AP13181" s="61"/>
      <c r="AQ13181" s="61"/>
      <c r="AR13181" s="61"/>
      <c r="AS13181" s="61"/>
      <c r="AT13181" s="61"/>
      <c r="AU13181" s="61"/>
      <c r="AV13181" s="61"/>
      <c r="AW13181" s="61"/>
      <c r="AX13181" s="61"/>
      <c r="AY13181" s="61"/>
      <c r="AZ13181" s="61"/>
      <c r="BA13181" s="61"/>
    </row>
    <row r="13182" spans="39:53" x14ac:dyDescent="0.2">
      <c r="AM13182" s="61"/>
      <c r="AN13182" s="61"/>
      <c r="AO13182" s="171"/>
      <c r="AP13182" s="61"/>
      <c r="AQ13182" s="61"/>
      <c r="AR13182" s="61"/>
      <c r="AS13182" s="61"/>
      <c r="AT13182" s="61"/>
      <c r="AU13182" s="61"/>
      <c r="AV13182" s="61"/>
      <c r="AW13182" s="61"/>
      <c r="AX13182" s="61"/>
      <c r="AY13182" s="61"/>
      <c r="AZ13182" s="61"/>
      <c r="BA13182" s="61"/>
    </row>
    <row r="13183" spans="39:53" x14ac:dyDescent="0.2">
      <c r="AM13183" s="61"/>
      <c r="AN13183" s="61"/>
      <c r="AO13183" s="171"/>
      <c r="AP13183" s="61"/>
      <c r="AQ13183" s="61"/>
      <c r="AR13183" s="61"/>
      <c r="AS13183" s="61"/>
      <c r="AT13183" s="61"/>
      <c r="AU13183" s="61"/>
      <c r="AV13183" s="61"/>
      <c r="AW13183" s="61"/>
      <c r="AX13183" s="61"/>
      <c r="AY13183" s="61"/>
      <c r="AZ13183" s="61"/>
      <c r="BA13183" s="61"/>
    </row>
    <row r="13184" spans="39:53" x14ac:dyDescent="0.2">
      <c r="AM13184" s="61"/>
      <c r="AN13184" s="61"/>
      <c r="AO13184" s="171"/>
      <c r="AP13184" s="61"/>
      <c r="AQ13184" s="61"/>
      <c r="AR13184" s="61"/>
      <c r="AS13184" s="61"/>
      <c r="AT13184" s="61"/>
      <c r="AU13184" s="61"/>
      <c r="AV13184" s="61"/>
      <c r="AW13184" s="61"/>
      <c r="AX13184" s="61"/>
      <c r="AY13184" s="61"/>
      <c r="AZ13184" s="61"/>
      <c r="BA13184" s="61"/>
    </row>
    <row r="13185" spans="39:53" x14ac:dyDescent="0.2">
      <c r="AM13185" s="61"/>
      <c r="AN13185" s="61"/>
      <c r="AO13185" s="171"/>
      <c r="AP13185" s="61"/>
      <c r="AQ13185" s="61"/>
      <c r="AR13185" s="61"/>
      <c r="AS13185" s="61"/>
      <c r="AT13185" s="61"/>
      <c r="AU13185" s="61"/>
      <c r="AV13185" s="61"/>
      <c r="AW13185" s="61"/>
      <c r="AX13185" s="61"/>
      <c r="AY13185" s="61"/>
      <c r="AZ13185" s="61"/>
      <c r="BA13185" s="61"/>
    </row>
    <row r="13186" spans="39:53" x14ac:dyDescent="0.2">
      <c r="AM13186" s="61"/>
      <c r="AN13186" s="61"/>
      <c r="AO13186" s="171"/>
      <c r="AP13186" s="61"/>
      <c r="AQ13186" s="61"/>
      <c r="AR13186" s="61"/>
      <c r="AS13186" s="61"/>
      <c r="AT13186" s="61"/>
      <c r="AU13186" s="61"/>
      <c r="AV13186" s="61"/>
      <c r="AW13186" s="61"/>
      <c r="AX13186" s="61"/>
      <c r="AY13186" s="61"/>
      <c r="AZ13186" s="61"/>
      <c r="BA13186" s="61"/>
    </row>
    <row r="13187" spans="39:53" x14ac:dyDescent="0.2">
      <c r="AM13187" s="61"/>
      <c r="AN13187" s="61"/>
      <c r="AO13187" s="171"/>
      <c r="AP13187" s="61"/>
      <c r="AQ13187" s="61"/>
      <c r="AR13187" s="61"/>
      <c r="AS13187" s="61"/>
      <c r="AT13187" s="61"/>
      <c r="AU13187" s="61"/>
      <c r="AV13187" s="61"/>
      <c r="AW13187" s="61"/>
      <c r="AX13187" s="61"/>
      <c r="AY13187" s="61"/>
      <c r="AZ13187" s="61"/>
      <c r="BA13187" s="61"/>
    </row>
    <row r="13188" spans="39:53" x14ac:dyDescent="0.2">
      <c r="AM13188" s="61"/>
      <c r="AN13188" s="61"/>
      <c r="AO13188" s="171"/>
      <c r="AP13188" s="61"/>
      <c r="AQ13188" s="61"/>
      <c r="AR13188" s="61"/>
      <c r="AS13188" s="61"/>
      <c r="AT13188" s="61"/>
      <c r="AU13188" s="61"/>
      <c r="AV13188" s="61"/>
      <c r="AW13188" s="61"/>
      <c r="AX13188" s="61"/>
      <c r="AY13188" s="61"/>
      <c r="AZ13188" s="61"/>
      <c r="BA13188" s="61"/>
    </row>
    <row r="13189" spans="39:53" x14ac:dyDescent="0.2">
      <c r="AM13189" s="61"/>
      <c r="AN13189" s="61"/>
      <c r="AO13189" s="171"/>
      <c r="AP13189" s="61"/>
      <c r="AQ13189" s="61"/>
      <c r="AR13189" s="61"/>
      <c r="AS13189" s="61"/>
      <c r="AT13189" s="61"/>
      <c r="AU13189" s="61"/>
      <c r="AV13189" s="61"/>
      <c r="AW13189" s="61"/>
      <c r="AX13189" s="61"/>
      <c r="AY13189" s="61"/>
      <c r="AZ13189" s="61"/>
      <c r="BA13189" s="61"/>
    </row>
    <row r="13190" spans="39:53" x14ac:dyDescent="0.2">
      <c r="AM13190" s="61"/>
      <c r="AN13190" s="61"/>
      <c r="AO13190" s="171"/>
      <c r="AP13190" s="61"/>
      <c r="AQ13190" s="61"/>
      <c r="AR13190" s="61"/>
      <c r="AS13190" s="61"/>
      <c r="AT13190" s="61"/>
      <c r="AU13190" s="61"/>
      <c r="AV13190" s="61"/>
      <c r="AW13190" s="61"/>
      <c r="AX13190" s="61"/>
      <c r="AY13190" s="61"/>
      <c r="AZ13190" s="61"/>
      <c r="BA13190" s="61"/>
    </row>
    <row r="13191" spans="39:53" x14ac:dyDescent="0.2">
      <c r="AM13191" s="61"/>
      <c r="AN13191" s="61"/>
      <c r="AO13191" s="171"/>
      <c r="AP13191" s="61"/>
      <c r="AQ13191" s="61"/>
      <c r="AR13191" s="61"/>
      <c r="AS13191" s="61"/>
      <c r="AT13191" s="61"/>
      <c r="AU13191" s="61"/>
      <c r="AV13191" s="61"/>
      <c r="AW13191" s="61"/>
      <c r="AX13191" s="61"/>
      <c r="AY13191" s="61"/>
      <c r="AZ13191" s="61"/>
      <c r="BA13191" s="61"/>
    </row>
    <row r="13192" spans="39:53" x14ac:dyDescent="0.2">
      <c r="AM13192" s="61"/>
      <c r="AN13192" s="61"/>
      <c r="AO13192" s="171"/>
      <c r="AP13192" s="61"/>
      <c r="AQ13192" s="61"/>
      <c r="AR13192" s="61"/>
      <c r="AS13192" s="61"/>
      <c r="AT13192" s="61"/>
      <c r="AU13192" s="61"/>
      <c r="AV13192" s="61"/>
      <c r="AW13192" s="61"/>
      <c r="AX13192" s="61"/>
      <c r="AY13192" s="61"/>
      <c r="AZ13192" s="61"/>
      <c r="BA13192" s="61"/>
    </row>
    <row r="13193" spans="39:53" x14ac:dyDescent="0.2">
      <c r="AM13193" s="61"/>
      <c r="AN13193" s="61"/>
      <c r="AO13193" s="171"/>
      <c r="AP13193" s="61"/>
      <c r="AQ13193" s="61"/>
      <c r="AR13193" s="61"/>
      <c r="AS13193" s="61"/>
      <c r="AT13193" s="61"/>
      <c r="AU13193" s="61"/>
      <c r="AV13193" s="61"/>
      <c r="AW13193" s="61"/>
      <c r="AX13193" s="61"/>
      <c r="AY13193" s="61"/>
      <c r="AZ13193" s="61"/>
      <c r="BA13193" s="61"/>
    </row>
    <row r="13194" spans="39:53" x14ac:dyDescent="0.2">
      <c r="AM13194" s="61"/>
      <c r="AN13194" s="61"/>
      <c r="AO13194" s="171"/>
      <c r="AP13194" s="61"/>
      <c r="AQ13194" s="61"/>
      <c r="AR13194" s="61"/>
      <c r="AS13194" s="61"/>
      <c r="AT13194" s="61"/>
      <c r="AU13194" s="61"/>
      <c r="AV13194" s="61"/>
      <c r="AW13194" s="61"/>
      <c r="AX13194" s="61"/>
      <c r="AY13194" s="61"/>
      <c r="AZ13194" s="61"/>
      <c r="BA13194" s="61"/>
    </row>
    <row r="13195" spans="39:53" x14ac:dyDescent="0.2">
      <c r="AM13195" s="61"/>
      <c r="AN13195" s="61"/>
      <c r="AO13195" s="171"/>
      <c r="AP13195" s="61"/>
      <c r="AQ13195" s="61"/>
      <c r="AR13195" s="61"/>
      <c r="AS13195" s="61"/>
      <c r="AT13195" s="61"/>
      <c r="AU13195" s="61"/>
      <c r="AV13195" s="61"/>
      <c r="AW13195" s="61"/>
      <c r="AX13195" s="61"/>
      <c r="AY13195" s="61"/>
      <c r="AZ13195" s="61"/>
      <c r="BA13195" s="61"/>
    </row>
    <row r="13196" spans="39:53" x14ac:dyDescent="0.2">
      <c r="AM13196" s="61"/>
      <c r="AN13196" s="61"/>
      <c r="AO13196" s="171"/>
      <c r="AP13196" s="61"/>
      <c r="AQ13196" s="61"/>
      <c r="AR13196" s="61"/>
      <c r="AS13196" s="61"/>
      <c r="AT13196" s="61"/>
      <c r="AU13196" s="61"/>
      <c r="AV13196" s="61"/>
      <c r="AW13196" s="61"/>
      <c r="AX13196" s="61"/>
      <c r="AY13196" s="61"/>
      <c r="AZ13196" s="61"/>
      <c r="BA13196" s="61"/>
    </row>
    <row r="13197" spans="39:53" x14ac:dyDescent="0.2">
      <c r="AM13197" s="61"/>
      <c r="AN13197" s="61"/>
      <c r="AO13197" s="171"/>
      <c r="AP13197" s="61"/>
      <c r="AQ13197" s="61"/>
      <c r="AR13197" s="61"/>
      <c r="AS13197" s="61"/>
      <c r="AT13197" s="61"/>
      <c r="AU13197" s="61"/>
      <c r="AV13197" s="61"/>
      <c r="AW13197" s="61"/>
      <c r="AX13197" s="61"/>
      <c r="AY13197" s="61"/>
      <c r="AZ13197" s="61"/>
      <c r="BA13197" s="61"/>
    </row>
    <row r="13198" spans="39:53" x14ac:dyDescent="0.2">
      <c r="AM13198" s="61"/>
      <c r="AN13198" s="61"/>
      <c r="AO13198" s="171"/>
      <c r="AP13198" s="61"/>
      <c r="AQ13198" s="61"/>
      <c r="AR13198" s="61"/>
      <c r="AS13198" s="61"/>
      <c r="AT13198" s="61"/>
      <c r="AU13198" s="61"/>
      <c r="AV13198" s="61"/>
      <c r="AW13198" s="61"/>
      <c r="AX13198" s="61"/>
      <c r="AY13198" s="61"/>
      <c r="AZ13198" s="61"/>
      <c r="BA13198" s="61"/>
    </row>
    <row r="13199" spans="39:53" x14ac:dyDescent="0.2">
      <c r="AM13199" s="61"/>
      <c r="AN13199" s="61"/>
      <c r="AO13199" s="171"/>
      <c r="AP13199" s="61"/>
      <c r="AQ13199" s="61"/>
      <c r="AR13199" s="61"/>
      <c r="AS13199" s="61"/>
      <c r="AT13199" s="61"/>
      <c r="AU13199" s="61"/>
      <c r="AV13199" s="61"/>
      <c r="AW13199" s="61"/>
      <c r="AX13199" s="61"/>
      <c r="AY13199" s="61"/>
      <c r="AZ13199" s="61"/>
      <c r="BA13199" s="61"/>
    </row>
    <row r="13200" spans="39:53" x14ac:dyDescent="0.2">
      <c r="AM13200" s="61"/>
      <c r="AN13200" s="61"/>
      <c r="AO13200" s="171"/>
      <c r="AP13200" s="61"/>
      <c r="AQ13200" s="61"/>
      <c r="AR13200" s="61"/>
      <c r="AS13200" s="61"/>
      <c r="AT13200" s="61"/>
      <c r="AU13200" s="61"/>
      <c r="AV13200" s="61"/>
      <c r="AW13200" s="61"/>
      <c r="AX13200" s="61"/>
      <c r="AY13200" s="61"/>
      <c r="AZ13200" s="61"/>
      <c r="BA13200" s="61"/>
    </row>
    <row r="13201" spans="39:53" x14ac:dyDescent="0.2">
      <c r="AM13201" s="61"/>
      <c r="AN13201" s="61"/>
      <c r="AO13201" s="171"/>
      <c r="AP13201" s="61"/>
      <c r="AQ13201" s="61"/>
      <c r="AR13201" s="61"/>
      <c r="AS13201" s="61"/>
      <c r="AT13201" s="61"/>
      <c r="AU13201" s="61"/>
      <c r="AV13201" s="61"/>
      <c r="AW13201" s="61"/>
      <c r="AX13201" s="61"/>
      <c r="AY13201" s="61"/>
      <c r="AZ13201" s="61"/>
      <c r="BA13201" s="61"/>
    </row>
    <row r="13202" spans="39:53" x14ac:dyDescent="0.2">
      <c r="AM13202" s="61"/>
      <c r="AN13202" s="61"/>
      <c r="AO13202" s="171"/>
      <c r="AP13202" s="61"/>
      <c r="AQ13202" s="61"/>
      <c r="AR13202" s="61"/>
      <c r="AS13202" s="61"/>
      <c r="AT13202" s="61"/>
      <c r="AU13202" s="61"/>
      <c r="AV13202" s="61"/>
      <c r="AW13202" s="61"/>
      <c r="AX13202" s="61"/>
      <c r="AY13202" s="61"/>
      <c r="AZ13202" s="61"/>
      <c r="BA13202" s="61"/>
    </row>
    <row r="13203" spans="39:53" x14ac:dyDescent="0.2">
      <c r="AM13203" s="61"/>
      <c r="AN13203" s="61"/>
      <c r="AO13203" s="171"/>
      <c r="AP13203" s="61"/>
      <c r="AQ13203" s="61"/>
      <c r="AR13203" s="61"/>
      <c r="AS13203" s="61"/>
      <c r="AT13203" s="61"/>
      <c r="AU13203" s="61"/>
      <c r="AV13203" s="61"/>
      <c r="AW13203" s="61"/>
      <c r="AX13203" s="61"/>
      <c r="AY13203" s="61"/>
      <c r="AZ13203" s="61"/>
      <c r="BA13203" s="61"/>
    </row>
    <row r="13204" spans="39:53" x14ac:dyDescent="0.2">
      <c r="AM13204" s="61"/>
      <c r="AN13204" s="61"/>
      <c r="AO13204" s="171"/>
      <c r="AP13204" s="61"/>
      <c r="AQ13204" s="61"/>
      <c r="AR13204" s="61"/>
      <c r="AS13204" s="61"/>
      <c r="AT13204" s="61"/>
      <c r="AU13204" s="61"/>
      <c r="AV13204" s="61"/>
      <c r="AW13204" s="61"/>
      <c r="AX13204" s="61"/>
      <c r="AY13204" s="61"/>
      <c r="AZ13204" s="61"/>
      <c r="BA13204" s="61"/>
    </row>
    <row r="13205" spans="39:53" x14ac:dyDescent="0.2">
      <c r="AM13205" s="61"/>
      <c r="AN13205" s="61"/>
      <c r="AO13205" s="171"/>
      <c r="AP13205" s="61"/>
      <c r="AQ13205" s="61"/>
      <c r="AR13205" s="61"/>
      <c r="AS13205" s="61"/>
      <c r="AT13205" s="61"/>
      <c r="AU13205" s="61"/>
      <c r="AV13205" s="61"/>
      <c r="AW13205" s="61"/>
      <c r="AX13205" s="61"/>
      <c r="AY13205" s="61"/>
      <c r="AZ13205" s="61"/>
      <c r="BA13205" s="61"/>
    </row>
    <row r="13206" spans="39:53" x14ac:dyDescent="0.2">
      <c r="AM13206" s="61"/>
      <c r="AN13206" s="61"/>
      <c r="AO13206" s="171"/>
      <c r="AP13206" s="61"/>
      <c r="AQ13206" s="61"/>
      <c r="AR13206" s="61"/>
      <c r="AS13206" s="61"/>
      <c r="AT13206" s="61"/>
      <c r="AU13206" s="61"/>
      <c r="AV13206" s="61"/>
      <c r="AW13206" s="61"/>
      <c r="AX13206" s="61"/>
      <c r="AY13206" s="61"/>
      <c r="AZ13206" s="61"/>
      <c r="BA13206" s="61"/>
    </row>
    <row r="13207" spans="39:53" x14ac:dyDescent="0.2">
      <c r="AM13207" s="61"/>
      <c r="AN13207" s="61"/>
      <c r="AO13207" s="171"/>
      <c r="AP13207" s="61"/>
      <c r="AQ13207" s="61"/>
      <c r="AR13207" s="61"/>
      <c r="AS13207" s="61"/>
      <c r="AT13207" s="61"/>
      <c r="AU13207" s="61"/>
      <c r="AV13207" s="61"/>
      <c r="AW13207" s="61"/>
      <c r="AX13207" s="61"/>
      <c r="AY13207" s="61"/>
      <c r="AZ13207" s="61"/>
      <c r="BA13207" s="61"/>
    </row>
    <row r="13208" spans="39:53" x14ac:dyDescent="0.2">
      <c r="AM13208" s="61"/>
      <c r="AN13208" s="61"/>
      <c r="AO13208" s="171"/>
      <c r="AP13208" s="61"/>
      <c r="AQ13208" s="61"/>
      <c r="AR13208" s="61"/>
      <c r="AS13208" s="61"/>
      <c r="AT13208" s="61"/>
      <c r="AU13208" s="61"/>
      <c r="AV13208" s="61"/>
      <c r="AW13208" s="61"/>
      <c r="AX13208" s="61"/>
      <c r="AY13208" s="61"/>
      <c r="AZ13208" s="61"/>
      <c r="BA13208" s="61"/>
    </row>
    <row r="13209" spans="39:53" x14ac:dyDescent="0.2">
      <c r="AM13209" s="61"/>
      <c r="AN13209" s="61"/>
      <c r="AO13209" s="171"/>
      <c r="AP13209" s="61"/>
      <c r="AQ13209" s="61"/>
      <c r="AR13209" s="61"/>
      <c r="AS13209" s="61"/>
      <c r="AT13209" s="61"/>
      <c r="AU13209" s="61"/>
      <c r="AV13209" s="61"/>
      <c r="AW13209" s="61"/>
      <c r="AX13209" s="61"/>
      <c r="AY13209" s="61"/>
      <c r="AZ13209" s="61"/>
      <c r="BA13209" s="61"/>
    </row>
    <row r="13210" spans="39:53" x14ac:dyDescent="0.2">
      <c r="AM13210" s="61"/>
      <c r="AN13210" s="61"/>
      <c r="AO13210" s="171"/>
      <c r="AP13210" s="61"/>
      <c r="AQ13210" s="61"/>
      <c r="AR13210" s="61"/>
      <c r="AS13210" s="61"/>
      <c r="AT13210" s="61"/>
      <c r="AU13210" s="61"/>
      <c r="AV13210" s="61"/>
      <c r="AW13210" s="61"/>
      <c r="AX13210" s="61"/>
      <c r="AY13210" s="61"/>
      <c r="AZ13210" s="61"/>
      <c r="BA13210" s="61"/>
    </row>
    <row r="13211" spans="39:53" x14ac:dyDescent="0.2">
      <c r="AM13211" s="61"/>
      <c r="AN13211" s="61"/>
      <c r="AO13211" s="171"/>
      <c r="AP13211" s="61"/>
      <c r="AQ13211" s="61"/>
      <c r="AR13211" s="61"/>
      <c r="AS13211" s="61"/>
      <c r="AT13211" s="61"/>
      <c r="AU13211" s="61"/>
      <c r="AV13211" s="61"/>
      <c r="AW13211" s="61"/>
      <c r="AX13211" s="61"/>
      <c r="AY13211" s="61"/>
      <c r="AZ13211" s="61"/>
      <c r="BA13211" s="61"/>
    </row>
    <row r="13212" spans="39:53" x14ac:dyDescent="0.2">
      <c r="AM13212" s="61"/>
      <c r="AN13212" s="61"/>
      <c r="AO13212" s="171"/>
      <c r="AP13212" s="61"/>
      <c r="AQ13212" s="61"/>
      <c r="AR13212" s="61"/>
      <c r="AS13212" s="61"/>
      <c r="AT13212" s="61"/>
      <c r="AU13212" s="61"/>
      <c r="AV13212" s="61"/>
      <c r="AW13212" s="61"/>
      <c r="AX13212" s="61"/>
      <c r="AY13212" s="61"/>
      <c r="AZ13212" s="61"/>
      <c r="BA13212" s="61"/>
    </row>
    <row r="13213" spans="39:53" x14ac:dyDescent="0.2">
      <c r="AM13213" s="61"/>
      <c r="AN13213" s="61"/>
      <c r="AO13213" s="171"/>
      <c r="AP13213" s="61"/>
      <c r="AQ13213" s="61"/>
      <c r="AR13213" s="61"/>
      <c r="AS13213" s="61"/>
      <c r="AT13213" s="61"/>
      <c r="AU13213" s="61"/>
      <c r="AV13213" s="61"/>
      <c r="AW13213" s="61"/>
      <c r="AX13213" s="61"/>
      <c r="AY13213" s="61"/>
      <c r="AZ13213" s="61"/>
      <c r="BA13213" s="61"/>
    </row>
    <row r="13214" spans="39:53" x14ac:dyDescent="0.2">
      <c r="AM13214" s="61"/>
      <c r="AN13214" s="61"/>
      <c r="AO13214" s="171"/>
      <c r="AP13214" s="61"/>
      <c r="AQ13214" s="61"/>
      <c r="AR13214" s="61"/>
      <c r="AS13214" s="61"/>
      <c r="AT13214" s="61"/>
      <c r="AU13214" s="61"/>
      <c r="AV13214" s="61"/>
      <c r="AW13214" s="61"/>
      <c r="AX13214" s="61"/>
      <c r="AY13214" s="61"/>
      <c r="AZ13214" s="61"/>
      <c r="BA13214" s="61"/>
    </row>
    <row r="13215" spans="39:53" x14ac:dyDescent="0.2">
      <c r="AM13215" s="61"/>
      <c r="AN13215" s="61"/>
      <c r="AO13215" s="171"/>
      <c r="AP13215" s="61"/>
      <c r="AQ13215" s="61"/>
      <c r="AR13215" s="61"/>
      <c r="AS13215" s="61"/>
      <c r="AT13215" s="61"/>
      <c r="AU13215" s="61"/>
      <c r="AV13215" s="61"/>
      <c r="AW13215" s="61"/>
      <c r="AX13215" s="61"/>
      <c r="AY13215" s="61"/>
      <c r="AZ13215" s="61"/>
      <c r="BA13215" s="61"/>
    </row>
    <row r="13216" spans="39:53" x14ac:dyDescent="0.2">
      <c r="AM13216" s="61"/>
      <c r="AN13216" s="61"/>
      <c r="AO13216" s="171"/>
      <c r="AP13216" s="61"/>
      <c r="AQ13216" s="61"/>
      <c r="AR13216" s="61"/>
      <c r="AS13216" s="61"/>
      <c r="AT13216" s="61"/>
      <c r="AU13216" s="61"/>
      <c r="AV13216" s="61"/>
      <c r="AW13216" s="61"/>
      <c r="AX13216" s="61"/>
      <c r="AY13216" s="61"/>
      <c r="AZ13216" s="61"/>
      <c r="BA13216" s="61"/>
    </row>
    <row r="13217" spans="39:53" x14ac:dyDescent="0.2">
      <c r="AM13217" s="61"/>
      <c r="AN13217" s="61"/>
      <c r="AO13217" s="171"/>
      <c r="AP13217" s="61"/>
      <c r="AQ13217" s="61"/>
      <c r="AR13217" s="61"/>
      <c r="AS13217" s="61"/>
      <c r="AT13217" s="61"/>
      <c r="AU13217" s="61"/>
      <c r="AV13217" s="61"/>
      <c r="AW13217" s="61"/>
      <c r="AX13217" s="61"/>
      <c r="AY13217" s="61"/>
      <c r="AZ13217" s="61"/>
      <c r="BA13217" s="61"/>
    </row>
    <row r="13218" spans="39:53" x14ac:dyDescent="0.2">
      <c r="AM13218" s="61"/>
      <c r="AN13218" s="61"/>
      <c r="AO13218" s="171"/>
      <c r="AP13218" s="61"/>
      <c r="AQ13218" s="61"/>
      <c r="AR13218" s="61"/>
      <c r="AS13218" s="61"/>
      <c r="AT13218" s="61"/>
      <c r="AU13218" s="61"/>
      <c r="AV13218" s="61"/>
      <c r="AW13218" s="61"/>
      <c r="AX13218" s="61"/>
      <c r="AY13218" s="61"/>
      <c r="AZ13218" s="61"/>
      <c r="BA13218" s="61"/>
    </row>
    <row r="13219" spans="39:53" x14ac:dyDescent="0.2">
      <c r="AM13219" s="61"/>
      <c r="AN13219" s="61"/>
      <c r="AO13219" s="171"/>
      <c r="AP13219" s="61"/>
      <c r="AQ13219" s="61"/>
      <c r="AR13219" s="61"/>
      <c r="AS13219" s="61"/>
      <c r="AT13219" s="61"/>
      <c r="AU13219" s="61"/>
      <c r="AV13219" s="61"/>
      <c r="AW13219" s="61"/>
      <c r="AX13219" s="61"/>
      <c r="AY13219" s="61"/>
      <c r="AZ13219" s="61"/>
      <c r="BA13219" s="61"/>
    </row>
    <row r="13220" spans="39:53" x14ac:dyDescent="0.2">
      <c r="AM13220" s="61"/>
      <c r="AN13220" s="61"/>
      <c r="AO13220" s="171"/>
      <c r="AP13220" s="61"/>
      <c r="AQ13220" s="61"/>
      <c r="AR13220" s="61"/>
      <c r="AS13220" s="61"/>
      <c r="AT13220" s="61"/>
      <c r="AU13220" s="61"/>
      <c r="AV13220" s="61"/>
      <c r="AW13220" s="61"/>
      <c r="AX13220" s="61"/>
      <c r="AY13220" s="61"/>
      <c r="AZ13220" s="61"/>
      <c r="BA13220" s="61"/>
    </row>
    <row r="13221" spans="39:53" x14ac:dyDescent="0.2">
      <c r="AM13221" s="61"/>
      <c r="AN13221" s="61"/>
      <c r="AO13221" s="171"/>
      <c r="AP13221" s="61"/>
      <c r="AQ13221" s="61"/>
      <c r="AR13221" s="61"/>
      <c r="AS13221" s="61"/>
      <c r="AT13221" s="61"/>
      <c r="AU13221" s="61"/>
      <c r="AV13221" s="61"/>
      <c r="AW13221" s="61"/>
      <c r="AX13221" s="61"/>
      <c r="AY13221" s="61"/>
      <c r="AZ13221" s="61"/>
      <c r="BA13221" s="61"/>
    </row>
    <row r="13222" spans="39:53" x14ac:dyDescent="0.2">
      <c r="AM13222" s="61"/>
      <c r="AN13222" s="61"/>
      <c r="AO13222" s="171"/>
      <c r="AP13222" s="61"/>
      <c r="AQ13222" s="61"/>
      <c r="AR13222" s="61"/>
      <c r="AS13222" s="61"/>
      <c r="AT13222" s="61"/>
      <c r="AU13222" s="61"/>
      <c r="AV13222" s="61"/>
      <c r="AW13222" s="61"/>
      <c r="AX13222" s="61"/>
      <c r="AY13222" s="61"/>
      <c r="AZ13222" s="61"/>
      <c r="BA13222" s="61"/>
    </row>
    <row r="13223" spans="39:53" x14ac:dyDescent="0.2">
      <c r="AM13223" s="61"/>
      <c r="AN13223" s="61"/>
      <c r="AO13223" s="171"/>
      <c r="AP13223" s="61"/>
      <c r="AQ13223" s="61"/>
      <c r="AR13223" s="61"/>
      <c r="AS13223" s="61"/>
      <c r="AT13223" s="61"/>
      <c r="AU13223" s="61"/>
      <c r="AV13223" s="61"/>
      <c r="AW13223" s="61"/>
      <c r="AX13223" s="61"/>
      <c r="AY13223" s="61"/>
      <c r="AZ13223" s="61"/>
      <c r="BA13223" s="61"/>
    </row>
    <row r="13224" spans="39:53" x14ac:dyDescent="0.2">
      <c r="AM13224" s="61"/>
      <c r="AN13224" s="61"/>
      <c r="AO13224" s="171"/>
      <c r="AP13224" s="61"/>
      <c r="AQ13224" s="61"/>
      <c r="AR13224" s="61"/>
      <c r="AS13224" s="61"/>
      <c r="AT13224" s="61"/>
      <c r="AU13224" s="61"/>
      <c r="AV13224" s="61"/>
      <c r="AW13224" s="61"/>
      <c r="AX13224" s="61"/>
      <c r="AY13224" s="61"/>
      <c r="AZ13224" s="61"/>
      <c r="BA13224" s="61"/>
    </row>
    <row r="13225" spans="39:53" x14ac:dyDescent="0.2">
      <c r="AM13225" s="61"/>
      <c r="AN13225" s="61"/>
      <c r="AO13225" s="171"/>
      <c r="AP13225" s="61"/>
      <c r="AQ13225" s="61"/>
      <c r="AR13225" s="61"/>
      <c r="AS13225" s="61"/>
      <c r="AT13225" s="61"/>
      <c r="AU13225" s="61"/>
      <c r="AV13225" s="61"/>
      <c r="AW13225" s="61"/>
      <c r="AX13225" s="61"/>
      <c r="AY13225" s="61"/>
      <c r="AZ13225" s="61"/>
      <c r="BA13225" s="61"/>
    </row>
    <row r="13226" spans="39:53" x14ac:dyDescent="0.2">
      <c r="AM13226" s="61"/>
      <c r="AN13226" s="61"/>
      <c r="AO13226" s="171"/>
      <c r="AP13226" s="61"/>
      <c r="AQ13226" s="61"/>
      <c r="AR13226" s="61"/>
      <c r="AS13226" s="61"/>
      <c r="AT13226" s="61"/>
      <c r="AU13226" s="61"/>
      <c r="AV13226" s="61"/>
      <c r="AW13226" s="61"/>
      <c r="AX13226" s="61"/>
      <c r="AY13226" s="61"/>
      <c r="AZ13226" s="61"/>
      <c r="BA13226" s="61"/>
    </row>
    <row r="13227" spans="39:53" x14ac:dyDescent="0.2">
      <c r="AM13227" s="61"/>
      <c r="AN13227" s="61"/>
      <c r="AO13227" s="171"/>
      <c r="AP13227" s="61"/>
      <c r="AQ13227" s="61"/>
      <c r="AR13227" s="61"/>
      <c r="AS13227" s="61"/>
      <c r="AT13227" s="61"/>
      <c r="AU13227" s="61"/>
      <c r="AV13227" s="61"/>
      <c r="AW13227" s="61"/>
      <c r="AX13227" s="61"/>
      <c r="AY13227" s="61"/>
      <c r="AZ13227" s="61"/>
      <c r="BA13227" s="61"/>
    </row>
    <row r="13228" spans="39:53" x14ac:dyDescent="0.2">
      <c r="AM13228" s="61"/>
      <c r="AN13228" s="61"/>
      <c r="AO13228" s="171"/>
      <c r="AP13228" s="61"/>
      <c r="AQ13228" s="61"/>
      <c r="AR13228" s="61"/>
      <c r="AS13228" s="61"/>
      <c r="AT13228" s="61"/>
      <c r="AU13228" s="61"/>
      <c r="AV13228" s="61"/>
      <c r="AW13228" s="61"/>
      <c r="AX13228" s="61"/>
      <c r="AY13228" s="61"/>
      <c r="AZ13228" s="61"/>
      <c r="BA13228" s="61"/>
    </row>
    <row r="13229" spans="39:53" x14ac:dyDescent="0.2">
      <c r="AM13229" s="61"/>
      <c r="AN13229" s="61"/>
      <c r="AO13229" s="171"/>
      <c r="AP13229" s="61"/>
      <c r="AQ13229" s="61"/>
      <c r="AR13229" s="61"/>
      <c r="AS13229" s="61"/>
      <c r="AT13229" s="61"/>
      <c r="AU13229" s="61"/>
      <c r="AV13229" s="61"/>
      <c r="AW13229" s="61"/>
      <c r="AX13229" s="61"/>
      <c r="AY13229" s="61"/>
      <c r="AZ13229" s="61"/>
      <c r="BA13229" s="61"/>
    </row>
    <row r="13230" spans="39:53" x14ac:dyDescent="0.2">
      <c r="AM13230" s="61"/>
      <c r="AN13230" s="61"/>
      <c r="AO13230" s="171"/>
      <c r="AP13230" s="61"/>
      <c r="AQ13230" s="61"/>
      <c r="AR13230" s="61"/>
      <c r="AS13230" s="61"/>
      <c r="AT13230" s="61"/>
      <c r="AU13230" s="61"/>
      <c r="AV13230" s="61"/>
      <c r="AW13230" s="61"/>
      <c r="AX13230" s="61"/>
      <c r="AY13230" s="61"/>
      <c r="AZ13230" s="61"/>
      <c r="BA13230" s="61"/>
    </row>
    <row r="13231" spans="39:53" x14ac:dyDescent="0.2">
      <c r="AM13231" s="61"/>
      <c r="AN13231" s="61"/>
      <c r="AO13231" s="171"/>
      <c r="AP13231" s="61"/>
      <c r="AQ13231" s="61"/>
      <c r="AR13231" s="61"/>
      <c r="AS13231" s="61"/>
      <c r="AT13231" s="61"/>
      <c r="AU13231" s="61"/>
      <c r="AV13231" s="61"/>
      <c r="AW13231" s="61"/>
      <c r="AX13231" s="61"/>
      <c r="AY13231" s="61"/>
      <c r="AZ13231" s="61"/>
      <c r="BA13231" s="61"/>
    </row>
    <row r="13232" spans="39:53" x14ac:dyDescent="0.2">
      <c r="AM13232" s="61"/>
      <c r="AN13232" s="61"/>
      <c r="AO13232" s="171"/>
      <c r="AP13232" s="61"/>
      <c r="AQ13232" s="61"/>
      <c r="AR13232" s="61"/>
      <c r="AS13232" s="61"/>
      <c r="AT13232" s="61"/>
      <c r="AU13232" s="61"/>
      <c r="AV13232" s="61"/>
      <c r="AW13232" s="61"/>
      <c r="AX13232" s="61"/>
      <c r="AY13232" s="61"/>
      <c r="AZ13232" s="61"/>
      <c r="BA13232" s="61"/>
    </row>
    <row r="13233" spans="39:53" x14ac:dyDescent="0.2">
      <c r="AM13233" s="61"/>
      <c r="AN13233" s="61"/>
      <c r="AO13233" s="171"/>
      <c r="AP13233" s="61"/>
      <c r="AQ13233" s="61"/>
      <c r="AR13233" s="61"/>
      <c r="AS13233" s="61"/>
      <c r="AT13233" s="61"/>
      <c r="AU13233" s="61"/>
      <c r="AV13233" s="61"/>
      <c r="AW13233" s="61"/>
      <c r="AX13233" s="61"/>
      <c r="AY13233" s="61"/>
      <c r="AZ13233" s="61"/>
      <c r="BA13233" s="61"/>
    </row>
    <row r="13234" spans="39:53" x14ac:dyDescent="0.2">
      <c r="AM13234" s="61"/>
      <c r="AN13234" s="61"/>
      <c r="AO13234" s="171"/>
      <c r="AP13234" s="61"/>
      <c r="AQ13234" s="61"/>
      <c r="AR13234" s="61"/>
      <c r="AS13234" s="61"/>
      <c r="AT13234" s="61"/>
      <c r="AU13234" s="61"/>
      <c r="AV13234" s="61"/>
      <c r="AW13234" s="61"/>
      <c r="AX13234" s="61"/>
      <c r="AY13234" s="61"/>
      <c r="AZ13234" s="61"/>
      <c r="BA13234" s="61"/>
    </row>
    <row r="13235" spans="39:53" x14ac:dyDescent="0.2">
      <c r="AM13235" s="61"/>
      <c r="AN13235" s="61"/>
      <c r="AO13235" s="171"/>
      <c r="AP13235" s="61"/>
      <c r="AQ13235" s="61"/>
      <c r="AR13235" s="61"/>
      <c r="AS13235" s="61"/>
      <c r="AT13235" s="61"/>
      <c r="AU13235" s="61"/>
      <c r="AV13235" s="61"/>
      <c r="AW13235" s="61"/>
      <c r="AX13235" s="61"/>
      <c r="AY13235" s="61"/>
      <c r="AZ13235" s="61"/>
      <c r="BA13235" s="61"/>
    </row>
    <row r="13236" spans="39:53" x14ac:dyDescent="0.2">
      <c r="AM13236" s="61"/>
      <c r="AN13236" s="61"/>
      <c r="AO13236" s="171"/>
      <c r="AP13236" s="61"/>
      <c r="AQ13236" s="61"/>
      <c r="AR13236" s="61"/>
      <c r="AS13236" s="61"/>
      <c r="AT13236" s="61"/>
      <c r="AU13236" s="61"/>
      <c r="AV13236" s="61"/>
      <c r="AW13236" s="61"/>
      <c r="AX13236" s="61"/>
      <c r="AY13236" s="61"/>
      <c r="AZ13236" s="61"/>
      <c r="BA13236" s="61"/>
    </row>
    <row r="13237" spans="39:53" x14ac:dyDescent="0.2">
      <c r="AM13237" s="61"/>
      <c r="AN13237" s="61"/>
      <c r="AO13237" s="171"/>
      <c r="AP13237" s="61"/>
      <c r="AQ13237" s="61"/>
      <c r="AR13237" s="61"/>
      <c r="AS13237" s="61"/>
      <c r="AT13237" s="61"/>
      <c r="AU13237" s="61"/>
      <c r="AV13237" s="61"/>
      <c r="AW13237" s="61"/>
      <c r="AX13237" s="61"/>
      <c r="AY13237" s="61"/>
      <c r="AZ13237" s="61"/>
      <c r="BA13237" s="61"/>
    </row>
    <row r="13238" spans="39:53" x14ac:dyDescent="0.2">
      <c r="AM13238" s="61"/>
      <c r="AN13238" s="61"/>
      <c r="AO13238" s="171"/>
      <c r="AP13238" s="61"/>
      <c r="AQ13238" s="61"/>
      <c r="AR13238" s="61"/>
      <c r="AS13238" s="61"/>
      <c r="AT13238" s="61"/>
      <c r="AU13238" s="61"/>
      <c r="AV13238" s="61"/>
      <c r="AW13238" s="61"/>
      <c r="AX13238" s="61"/>
      <c r="AY13238" s="61"/>
      <c r="AZ13238" s="61"/>
      <c r="BA13238" s="61"/>
    </row>
    <row r="13239" spans="39:53" x14ac:dyDescent="0.2">
      <c r="AM13239" s="61"/>
      <c r="AN13239" s="61"/>
      <c r="AO13239" s="171"/>
      <c r="AP13239" s="61"/>
      <c r="AQ13239" s="61"/>
      <c r="AR13239" s="61"/>
      <c r="AS13239" s="61"/>
      <c r="AT13239" s="61"/>
      <c r="AU13239" s="61"/>
      <c r="AV13239" s="61"/>
      <c r="AW13239" s="61"/>
      <c r="AX13239" s="61"/>
      <c r="AY13239" s="61"/>
      <c r="AZ13239" s="61"/>
      <c r="BA13239" s="61"/>
    </row>
    <row r="13240" spans="39:53" x14ac:dyDescent="0.2">
      <c r="AM13240" s="61"/>
      <c r="AN13240" s="61"/>
      <c r="AO13240" s="171"/>
      <c r="AP13240" s="61"/>
      <c r="AQ13240" s="61"/>
      <c r="AR13240" s="61"/>
      <c r="AS13240" s="61"/>
      <c r="AT13240" s="61"/>
      <c r="AU13240" s="61"/>
      <c r="AV13240" s="61"/>
      <c r="AW13240" s="61"/>
      <c r="AX13240" s="61"/>
      <c r="AY13240" s="61"/>
      <c r="AZ13240" s="61"/>
      <c r="BA13240" s="61"/>
    </row>
    <row r="13241" spans="39:53" x14ac:dyDescent="0.2">
      <c r="AM13241" s="61"/>
      <c r="AN13241" s="61"/>
      <c r="AO13241" s="171"/>
      <c r="AP13241" s="61"/>
      <c r="AQ13241" s="61"/>
      <c r="AR13241" s="61"/>
      <c r="AS13241" s="61"/>
      <c r="AT13241" s="61"/>
      <c r="AU13241" s="61"/>
      <c r="AV13241" s="61"/>
      <c r="AW13241" s="61"/>
      <c r="AX13241" s="61"/>
      <c r="AY13241" s="61"/>
      <c r="AZ13241" s="61"/>
      <c r="BA13241" s="61"/>
    </row>
    <row r="13242" spans="39:53" x14ac:dyDescent="0.2">
      <c r="AM13242" s="61"/>
      <c r="AN13242" s="61"/>
      <c r="AO13242" s="171"/>
      <c r="AP13242" s="61"/>
      <c r="AQ13242" s="61"/>
      <c r="AR13242" s="61"/>
      <c r="AS13242" s="61"/>
      <c r="AT13242" s="61"/>
      <c r="AU13242" s="61"/>
      <c r="AV13242" s="61"/>
      <c r="AW13242" s="61"/>
      <c r="AX13242" s="61"/>
      <c r="AY13242" s="61"/>
      <c r="AZ13242" s="61"/>
      <c r="BA13242" s="61"/>
    </row>
    <row r="13243" spans="39:53" x14ac:dyDescent="0.2">
      <c r="AM13243" s="61"/>
      <c r="AN13243" s="61"/>
      <c r="AO13243" s="171"/>
      <c r="AP13243" s="61"/>
      <c r="AQ13243" s="61"/>
      <c r="AR13243" s="61"/>
      <c r="AS13243" s="61"/>
      <c r="AT13243" s="61"/>
      <c r="AU13243" s="61"/>
      <c r="AV13243" s="61"/>
      <c r="AW13243" s="61"/>
      <c r="AX13243" s="61"/>
      <c r="AY13243" s="61"/>
      <c r="AZ13243" s="61"/>
      <c r="BA13243" s="61"/>
    </row>
    <row r="13244" spans="39:53" x14ac:dyDescent="0.2">
      <c r="AM13244" s="61"/>
      <c r="AN13244" s="61"/>
      <c r="AO13244" s="171"/>
      <c r="AP13244" s="61"/>
      <c r="AQ13244" s="61"/>
      <c r="AR13244" s="61"/>
      <c r="AS13244" s="61"/>
      <c r="AT13244" s="61"/>
      <c r="AU13244" s="61"/>
      <c r="AV13244" s="61"/>
      <c r="AW13244" s="61"/>
      <c r="AX13244" s="61"/>
      <c r="AY13244" s="61"/>
      <c r="AZ13244" s="61"/>
      <c r="BA13244" s="61"/>
    </row>
    <row r="13245" spans="39:53" x14ac:dyDescent="0.2">
      <c r="AM13245" s="61"/>
      <c r="AN13245" s="61"/>
      <c r="AO13245" s="171"/>
      <c r="AP13245" s="61"/>
      <c r="AQ13245" s="61"/>
      <c r="AR13245" s="61"/>
      <c r="AS13245" s="61"/>
      <c r="AT13245" s="61"/>
      <c r="AU13245" s="61"/>
      <c r="AV13245" s="61"/>
      <c r="AW13245" s="61"/>
      <c r="AX13245" s="61"/>
      <c r="AY13245" s="61"/>
      <c r="AZ13245" s="61"/>
      <c r="BA13245" s="61"/>
    </row>
    <row r="13246" spans="39:53" x14ac:dyDescent="0.2">
      <c r="AM13246" s="61"/>
      <c r="AN13246" s="61"/>
      <c r="AO13246" s="171"/>
      <c r="AP13246" s="61"/>
      <c r="AQ13246" s="61"/>
      <c r="AR13246" s="61"/>
      <c r="AS13246" s="61"/>
      <c r="AT13246" s="61"/>
      <c r="AU13246" s="61"/>
      <c r="AV13246" s="61"/>
      <c r="AW13246" s="61"/>
      <c r="AX13246" s="61"/>
      <c r="AY13246" s="61"/>
      <c r="AZ13246" s="61"/>
      <c r="BA13246" s="61"/>
    </row>
    <row r="13247" spans="39:53" x14ac:dyDescent="0.2">
      <c r="AM13247" s="61"/>
      <c r="AN13247" s="61"/>
      <c r="AO13247" s="171"/>
      <c r="AP13247" s="61"/>
      <c r="AQ13247" s="61"/>
      <c r="AR13247" s="61"/>
      <c r="AS13247" s="61"/>
      <c r="AT13247" s="61"/>
      <c r="AU13247" s="61"/>
      <c r="AV13247" s="61"/>
      <c r="AW13247" s="61"/>
      <c r="AX13247" s="61"/>
      <c r="AY13247" s="61"/>
      <c r="AZ13247" s="61"/>
      <c r="BA13247" s="61"/>
    </row>
    <row r="13248" spans="39:53" x14ac:dyDescent="0.2">
      <c r="AM13248" s="61"/>
      <c r="AN13248" s="61"/>
      <c r="AO13248" s="171"/>
      <c r="AP13248" s="61"/>
      <c r="AQ13248" s="61"/>
      <c r="AR13248" s="61"/>
      <c r="AS13248" s="61"/>
      <c r="AT13248" s="61"/>
      <c r="AU13248" s="61"/>
      <c r="AV13248" s="61"/>
      <c r="AW13248" s="61"/>
      <c r="AX13248" s="61"/>
      <c r="AY13248" s="61"/>
      <c r="AZ13248" s="61"/>
      <c r="BA13248" s="61"/>
    </row>
    <row r="13249" spans="39:53" x14ac:dyDescent="0.2">
      <c r="AM13249" s="61"/>
      <c r="AN13249" s="61"/>
      <c r="AO13249" s="171"/>
      <c r="AP13249" s="61"/>
      <c r="AQ13249" s="61"/>
      <c r="AR13249" s="61"/>
      <c r="AS13249" s="61"/>
      <c r="AT13249" s="61"/>
      <c r="AU13249" s="61"/>
      <c r="AV13249" s="61"/>
      <c r="AW13249" s="61"/>
      <c r="AX13249" s="61"/>
      <c r="AY13249" s="61"/>
      <c r="AZ13249" s="61"/>
      <c r="BA13249" s="61"/>
    </row>
    <row r="13250" spans="39:53" x14ac:dyDescent="0.2">
      <c r="AM13250" s="61"/>
      <c r="AN13250" s="61"/>
      <c r="AO13250" s="171"/>
      <c r="AP13250" s="61"/>
      <c r="AQ13250" s="61"/>
      <c r="AR13250" s="61"/>
      <c r="AS13250" s="61"/>
      <c r="AT13250" s="61"/>
      <c r="AU13250" s="61"/>
      <c r="AV13250" s="61"/>
      <c r="AW13250" s="61"/>
      <c r="AX13250" s="61"/>
      <c r="AY13250" s="61"/>
      <c r="AZ13250" s="61"/>
      <c r="BA13250" s="61"/>
    </row>
    <row r="13251" spans="39:53" x14ac:dyDescent="0.2">
      <c r="AM13251" s="61"/>
      <c r="AN13251" s="61"/>
      <c r="AO13251" s="171"/>
      <c r="AP13251" s="61"/>
      <c r="AQ13251" s="61"/>
      <c r="AR13251" s="61"/>
      <c r="AS13251" s="61"/>
      <c r="AT13251" s="61"/>
      <c r="AU13251" s="61"/>
      <c r="AV13251" s="61"/>
      <c r="AW13251" s="61"/>
      <c r="AX13251" s="61"/>
      <c r="AY13251" s="61"/>
      <c r="AZ13251" s="61"/>
      <c r="BA13251" s="61"/>
    </row>
    <row r="13252" spans="39:53" x14ac:dyDescent="0.2">
      <c r="AM13252" s="61"/>
      <c r="AN13252" s="61"/>
      <c r="AO13252" s="171"/>
      <c r="AP13252" s="61"/>
      <c r="AQ13252" s="61"/>
      <c r="AR13252" s="61"/>
      <c r="AS13252" s="61"/>
      <c r="AT13252" s="61"/>
      <c r="AU13252" s="61"/>
      <c r="AV13252" s="61"/>
      <c r="AW13252" s="61"/>
      <c r="AX13252" s="61"/>
      <c r="AY13252" s="61"/>
      <c r="AZ13252" s="61"/>
      <c r="BA13252" s="61"/>
    </row>
    <row r="13253" spans="39:53" x14ac:dyDescent="0.2">
      <c r="AM13253" s="61"/>
      <c r="AN13253" s="61"/>
      <c r="AO13253" s="171"/>
      <c r="AP13253" s="61"/>
      <c r="AQ13253" s="61"/>
      <c r="AR13253" s="61"/>
      <c r="AS13253" s="61"/>
      <c r="AT13253" s="61"/>
      <c r="AU13253" s="61"/>
      <c r="AV13253" s="61"/>
      <c r="AW13253" s="61"/>
      <c r="AX13253" s="61"/>
      <c r="AY13253" s="61"/>
      <c r="AZ13253" s="61"/>
      <c r="BA13253" s="61"/>
    </row>
    <row r="13254" spans="39:53" x14ac:dyDescent="0.2">
      <c r="AM13254" s="61"/>
      <c r="AN13254" s="61"/>
      <c r="AO13254" s="171"/>
      <c r="AP13254" s="61"/>
      <c r="AQ13254" s="61"/>
      <c r="AR13254" s="61"/>
      <c r="AS13254" s="61"/>
      <c r="AT13254" s="61"/>
      <c r="AU13254" s="61"/>
      <c r="AV13254" s="61"/>
      <c r="AW13254" s="61"/>
      <c r="AX13254" s="61"/>
      <c r="AY13254" s="61"/>
      <c r="AZ13254" s="61"/>
      <c r="BA13254" s="61"/>
    </row>
    <row r="13255" spans="39:53" x14ac:dyDescent="0.2">
      <c r="AM13255" s="61"/>
      <c r="AN13255" s="61"/>
      <c r="AO13255" s="171"/>
      <c r="AP13255" s="61"/>
      <c r="AQ13255" s="61"/>
      <c r="AR13255" s="61"/>
      <c r="AS13255" s="61"/>
      <c r="AT13255" s="61"/>
      <c r="AU13255" s="61"/>
      <c r="AV13255" s="61"/>
      <c r="AW13255" s="61"/>
      <c r="AX13255" s="61"/>
      <c r="AY13255" s="61"/>
      <c r="AZ13255" s="61"/>
      <c r="BA13255" s="61"/>
    </row>
    <row r="13256" spans="39:53" x14ac:dyDescent="0.2">
      <c r="AM13256" s="61"/>
      <c r="AN13256" s="61"/>
      <c r="AO13256" s="171"/>
      <c r="AP13256" s="61"/>
      <c r="AQ13256" s="61"/>
      <c r="AR13256" s="61"/>
      <c r="AS13256" s="61"/>
      <c r="AT13256" s="61"/>
      <c r="AU13256" s="61"/>
      <c r="AV13256" s="61"/>
      <c r="AW13256" s="61"/>
      <c r="AX13256" s="61"/>
      <c r="AY13256" s="61"/>
      <c r="AZ13256" s="61"/>
      <c r="BA13256" s="61"/>
    </row>
    <row r="13257" spans="39:53" x14ac:dyDescent="0.2">
      <c r="AM13257" s="61"/>
      <c r="AN13257" s="61"/>
      <c r="AO13257" s="171"/>
      <c r="AP13257" s="61"/>
      <c r="AQ13257" s="61"/>
      <c r="AR13257" s="61"/>
      <c r="AS13257" s="61"/>
      <c r="AT13257" s="61"/>
      <c r="AU13257" s="61"/>
      <c r="AV13257" s="61"/>
      <c r="AW13257" s="61"/>
      <c r="AX13257" s="61"/>
      <c r="AY13257" s="61"/>
      <c r="AZ13257" s="61"/>
      <c r="BA13257" s="61"/>
    </row>
    <row r="13258" spans="39:53" x14ac:dyDescent="0.2">
      <c r="AM13258" s="61"/>
      <c r="AN13258" s="61"/>
      <c r="AO13258" s="171"/>
      <c r="AP13258" s="61"/>
      <c r="AQ13258" s="61"/>
      <c r="AR13258" s="61"/>
      <c r="AS13258" s="61"/>
      <c r="AT13258" s="61"/>
      <c r="AU13258" s="61"/>
      <c r="AV13258" s="61"/>
      <c r="AW13258" s="61"/>
      <c r="AX13258" s="61"/>
      <c r="AY13258" s="61"/>
      <c r="AZ13258" s="61"/>
      <c r="BA13258" s="61"/>
    </row>
    <row r="13259" spans="39:53" x14ac:dyDescent="0.2">
      <c r="AM13259" s="61"/>
      <c r="AN13259" s="61"/>
      <c r="AO13259" s="171"/>
      <c r="AP13259" s="61"/>
      <c r="AQ13259" s="61"/>
      <c r="AR13259" s="61"/>
      <c r="AS13259" s="61"/>
      <c r="AT13259" s="61"/>
      <c r="AU13259" s="61"/>
      <c r="AV13259" s="61"/>
      <c r="AW13259" s="61"/>
      <c r="AX13259" s="61"/>
      <c r="AY13259" s="61"/>
      <c r="AZ13259" s="61"/>
      <c r="BA13259" s="61"/>
    </row>
    <row r="13260" spans="39:53" x14ac:dyDescent="0.2">
      <c r="AM13260" s="61"/>
      <c r="AN13260" s="61"/>
      <c r="AO13260" s="171"/>
      <c r="AP13260" s="61"/>
      <c r="AQ13260" s="61"/>
      <c r="AR13260" s="61"/>
      <c r="AS13260" s="61"/>
      <c r="AT13260" s="61"/>
      <c r="AU13260" s="61"/>
      <c r="AV13260" s="61"/>
      <c r="AW13260" s="61"/>
      <c r="AX13260" s="61"/>
      <c r="AY13260" s="61"/>
      <c r="AZ13260" s="61"/>
      <c r="BA13260" s="61"/>
    </row>
    <row r="13261" spans="39:53" x14ac:dyDescent="0.2">
      <c r="AM13261" s="61"/>
      <c r="AN13261" s="61"/>
      <c r="AO13261" s="171"/>
      <c r="AP13261" s="61"/>
      <c r="AQ13261" s="61"/>
      <c r="AR13261" s="61"/>
      <c r="AS13261" s="61"/>
      <c r="AT13261" s="61"/>
      <c r="AU13261" s="61"/>
      <c r="AV13261" s="61"/>
      <c r="AW13261" s="61"/>
      <c r="AX13261" s="61"/>
      <c r="AY13261" s="61"/>
      <c r="AZ13261" s="61"/>
      <c r="BA13261" s="61"/>
    </row>
    <row r="13262" spans="39:53" x14ac:dyDescent="0.2">
      <c r="AM13262" s="61"/>
      <c r="AN13262" s="61"/>
      <c r="AO13262" s="171"/>
      <c r="AP13262" s="61"/>
      <c r="AQ13262" s="61"/>
      <c r="AR13262" s="61"/>
      <c r="AS13262" s="61"/>
      <c r="AT13262" s="61"/>
      <c r="AU13262" s="61"/>
      <c r="AV13262" s="61"/>
      <c r="AW13262" s="61"/>
      <c r="AX13262" s="61"/>
      <c r="AY13262" s="61"/>
      <c r="AZ13262" s="61"/>
      <c r="BA13262" s="61"/>
    </row>
    <row r="13263" spans="39:53" x14ac:dyDescent="0.2">
      <c r="AM13263" s="61"/>
      <c r="AN13263" s="61"/>
      <c r="AO13263" s="171"/>
      <c r="AP13263" s="61"/>
      <c r="AQ13263" s="61"/>
      <c r="AR13263" s="61"/>
      <c r="AS13263" s="61"/>
      <c r="AT13263" s="61"/>
      <c r="AU13263" s="61"/>
      <c r="AV13263" s="61"/>
      <c r="AW13263" s="61"/>
      <c r="AX13263" s="61"/>
      <c r="AY13263" s="61"/>
      <c r="AZ13263" s="61"/>
      <c r="BA13263" s="61"/>
    </row>
    <row r="13264" spans="39:53" x14ac:dyDescent="0.2">
      <c r="AM13264" s="61"/>
      <c r="AN13264" s="61"/>
      <c r="AO13264" s="171"/>
      <c r="AP13264" s="61"/>
      <c r="AQ13264" s="61"/>
      <c r="AR13264" s="61"/>
      <c r="AS13264" s="61"/>
      <c r="AT13264" s="61"/>
      <c r="AU13264" s="61"/>
      <c r="AV13264" s="61"/>
      <c r="AW13264" s="61"/>
      <c r="AX13264" s="61"/>
      <c r="AY13264" s="61"/>
      <c r="AZ13264" s="61"/>
      <c r="BA13264" s="61"/>
    </row>
    <row r="13265" spans="39:53" x14ac:dyDescent="0.2">
      <c r="AM13265" s="61"/>
      <c r="AN13265" s="61"/>
      <c r="AO13265" s="171"/>
      <c r="AP13265" s="61"/>
      <c r="AQ13265" s="61"/>
      <c r="AR13265" s="61"/>
      <c r="AS13265" s="61"/>
      <c r="AT13265" s="61"/>
      <c r="AU13265" s="61"/>
      <c r="AV13265" s="61"/>
      <c r="AW13265" s="61"/>
      <c r="AX13265" s="61"/>
      <c r="AY13265" s="61"/>
      <c r="AZ13265" s="61"/>
      <c r="BA13265" s="61"/>
    </row>
    <row r="13266" spans="39:53" x14ac:dyDescent="0.2">
      <c r="AM13266" s="61"/>
      <c r="AN13266" s="61"/>
      <c r="AO13266" s="171"/>
      <c r="AP13266" s="61"/>
      <c r="AQ13266" s="61"/>
      <c r="AR13266" s="61"/>
      <c r="AS13266" s="61"/>
      <c r="AT13266" s="61"/>
      <c r="AU13266" s="61"/>
      <c r="AV13266" s="61"/>
      <c r="AW13266" s="61"/>
      <c r="AX13266" s="61"/>
      <c r="AY13266" s="61"/>
      <c r="AZ13266" s="61"/>
      <c r="BA13266" s="61"/>
    </row>
    <row r="13267" spans="39:53" x14ac:dyDescent="0.2">
      <c r="AM13267" s="61"/>
      <c r="AN13267" s="61"/>
      <c r="AO13267" s="171"/>
      <c r="AP13267" s="61"/>
      <c r="AQ13267" s="61"/>
      <c r="AR13267" s="61"/>
      <c r="AS13267" s="61"/>
      <c r="AT13267" s="61"/>
      <c r="AU13267" s="61"/>
      <c r="AV13267" s="61"/>
      <c r="AW13267" s="61"/>
      <c r="AX13267" s="61"/>
      <c r="AY13267" s="61"/>
      <c r="AZ13267" s="61"/>
      <c r="BA13267" s="61"/>
    </row>
    <row r="13268" spans="39:53" x14ac:dyDescent="0.2">
      <c r="AM13268" s="61"/>
      <c r="AN13268" s="61"/>
      <c r="AO13268" s="171"/>
      <c r="AP13268" s="61"/>
      <c r="AQ13268" s="61"/>
      <c r="AR13268" s="61"/>
      <c r="AS13268" s="61"/>
      <c r="AT13268" s="61"/>
      <c r="AU13268" s="61"/>
      <c r="AV13268" s="61"/>
      <c r="AW13268" s="61"/>
      <c r="AX13268" s="61"/>
      <c r="AY13268" s="61"/>
      <c r="AZ13268" s="61"/>
      <c r="BA13268" s="61"/>
    </row>
    <row r="13269" spans="39:53" x14ac:dyDescent="0.2">
      <c r="AM13269" s="61"/>
      <c r="AN13269" s="61"/>
      <c r="AO13269" s="171"/>
      <c r="AP13269" s="61"/>
      <c r="AQ13269" s="61"/>
      <c r="AR13269" s="61"/>
      <c r="AS13269" s="61"/>
      <c r="AT13269" s="61"/>
      <c r="AU13269" s="61"/>
      <c r="AV13269" s="61"/>
      <c r="AW13269" s="61"/>
      <c r="AX13269" s="61"/>
      <c r="AY13269" s="61"/>
      <c r="AZ13269" s="61"/>
      <c r="BA13269" s="61"/>
    </row>
    <row r="13270" spans="39:53" x14ac:dyDescent="0.2">
      <c r="AM13270" s="61"/>
      <c r="AN13270" s="61"/>
      <c r="AO13270" s="171"/>
      <c r="AP13270" s="61"/>
      <c r="AQ13270" s="61"/>
      <c r="AR13270" s="61"/>
      <c r="AS13270" s="61"/>
      <c r="AT13270" s="61"/>
      <c r="AU13270" s="61"/>
      <c r="AV13270" s="61"/>
      <c r="AW13270" s="61"/>
      <c r="AX13270" s="61"/>
      <c r="AY13270" s="61"/>
      <c r="AZ13270" s="61"/>
      <c r="BA13270" s="61"/>
    </row>
    <row r="13271" spans="39:53" x14ac:dyDescent="0.2">
      <c r="AM13271" s="61"/>
      <c r="AN13271" s="61"/>
      <c r="AO13271" s="171"/>
      <c r="AP13271" s="61"/>
      <c r="AQ13271" s="61"/>
      <c r="AR13271" s="61"/>
      <c r="AS13271" s="61"/>
      <c r="AT13271" s="61"/>
      <c r="AU13271" s="61"/>
      <c r="AV13271" s="61"/>
      <c r="AW13271" s="61"/>
      <c r="AX13271" s="61"/>
      <c r="AY13271" s="61"/>
      <c r="AZ13271" s="61"/>
      <c r="BA13271" s="61"/>
    </row>
    <row r="13272" spans="39:53" x14ac:dyDescent="0.2">
      <c r="AM13272" s="61"/>
      <c r="AN13272" s="61"/>
      <c r="AO13272" s="171"/>
      <c r="AP13272" s="61"/>
      <c r="AQ13272" s="61"/>
      <c r="AR13272" s="61"/>
      <c r="AS13272" s="61"/>
      <c r="AT13272" s="61"/>
      <c r="AU13272" s="61"/>
      <c r="AV13272" s="61"/>
      <c r="AW13272" s="61"/>
      <c r="AX13272" s="61"/>
      <c r="AY13272" s="61"/>
      <c r="AZ13272" s="61"/>
      <c r="BA13272" s="61"/>
    </row>
    <row r="13273" spans="39:53" x14ac:dyDescent="0.2">
      <c r="AM13273" s="61"/>
      <c r="AN13273" s="61"/>
      <c r="AO13273" s="171"/>
      <c r="AP13273" s="61"/>
      <c r="AQ13273" s="61"/>
      <c r="AR13273" s="61"/>
      <c r="AS13273" s="61"/>
      <c r="AT13273" s="61"/>
      <c r="AU13273" s="61"/>
      <c r="AV13273" s="61"/>
      <c r="AW13273" s="61"/>
      <c r="AX13273" s="61"/>
      <c r="AY13273" s="61"/>
      <c r="AZ13273" s="61"/>
      <c r="BA13273" s="61"/>
    </row>
    <row r="13274" spans="39:53" x14ac:dyDescent="0.2">
      <c r="AM13274" s="61"/>
      <c r="AN13274" s="61"/>
      <c r="AO13274" s="171"/>
      <c r="AP13274" s="61"/>
      <c r="AQ13274" s="61"/>
      <c r="AR13274" s="61"/>
      <c r="AS13274" s="61"/>
      <c r="AT13274" s="61"/>
      <c r="AU13274" s="61"/>
      <c r="AV13274" s="61"/>
      <c r="AW13274" s="61"/>
      <c r="AX13274" s="61"/>
      <c r="AY13274" s="61"/>
      <c r="AZ13274" s="61"/>
      <c r="BA13274" s="61"/>
    </row>
    <row r="13275" spans="39:53" x14ac:dyDescent="0.2">
      <c r="AM13275" s="61"/>
      <c r="AN13275" s="61"/>
      <c r="AO13275" s="171"/>
      <c r="AP13275" s="61"/>
      <c r="AQ13275" s="61"/>
      <c r="AR13275" s="61"/>
      <c r="AS13275" s="61"/>
      <c r="AT13275" s="61"/>
      <c r="AU13275" s="61"/>
      <c r="AV13275" s="61"/>
      <c r="AW13275" s="61"/>
      <c r="AX13275" s="61"/>
      <c r="AY13275" s="61"/>
      <c r="AZ13275" s="61"/>
      <c r="BA13275" s="61"/>
    </row>
    <row r="13276" spans="39:53" x14ac:dyDescent="0.2">
      <c r="AM13276" s="61"/>
      <c r="AN13276" s="61"/>
      <c r="AO13276" s="171"/>
      <c r="AP13276" s="61"/>
      <c r="AQ13276" s="61"/>
      <c r="AR13276" s="61"/>
      <c r="AS13276" s="61"/>
      <c r="AT13276" s="61"/>
      <c r="AU13276" s="61"/>
      <c r="AV13276" s="61"/>
      <c r="AW13276" s="61"/>
      <c r="AX13276" s="61"/>
      <c r="AY13276" s="61"/>
      <c r="AZ13276" s="61"/>
      <c r="BA13276" s="61"/>
    </row>
    <row r="13277" spans="39:53" x14ac:dyDescent="0.2">
      <c r="AM13277" s="61"/>
      <c r="AN13277" s="61"/>
      <c r="AO13277" s="171"/>
      <c r="AP13277" s="61"/>
      <c r="AQ13277" s="61"/>
      <c r="AR13277" s="61"/>
      <c r="AS13277" s="61"/>
      <c r="AT13277" s="61"/>
      <c r="AU13277" s="61"/>
      <c r="AV13277" s="61"/>
      <c r="AW13277" s="61"/>
      <c r="AX13277" s="61"/>
      <c r="AY13277" s="61"/>
      <c r="AZ13277" s="61"/>
      <c r="BA13277" s="61"/>
    </row>
    <row r="13278" spans="39:53" x14ac:dyDescent="0.2">
      <c r="AM13278" s="61"/>
      <c r="AN13278" s="61"/>
      <c r="AO13278" s="171"/>
      <c r="AP13278" s="61"/>
      <c r="AQ13278" s="61"/>
      <c r="AR13278" s="61"/>
      <c r="AS13278" s="61"/>
      <c r="AT13278" s="61"/>
      <c r="AU13278" s="61"/>
      <c r="AV13278" s="61"/>
      <c r="AW13278" s="61"/>
      <c r="AX13278" s="61"/>
      <c r="AY13278" s="61"/>
      <c r="AZ13278" s="61"/>
      <c r="BA13278" s="61"/>
    </row>
    <row r="13279" spans="39:53" x14ac:dyDescent="0.2">
      <c r="AM13279" s="61"/>
      <c r="AN13279" s="61"/>
      <c r="AO13279" s="171"/>
      <c r="AP13279" s="61"/>
      <c r="AQ13279" s="61"/>
      <c r="AR13279" s="61"/>
      <c r="AS13279" s="61"/>
      <c r="AT13279" s="61"/>
      <c r="AU13279" s="61"/>
      <c r="AV13279" s="61"/>
      <c r="AW13279" s="61"/>
      <c r="AX13279" s="61"/>
      <c r="AY13279" s="61"/>
      <c r="AZ13279" s="61"/>
      <c r="BA13279" s="61"/>
    </row>
    <row r="13280" spans="39:53" x14ac:dyDescent="0.2">
      <c r="AM13280" s="61"/>
      <c r="AN13280" s="61"/>
      <c r="AO13280" s="171"/>
      <c r="AP13280" s="61"/>
      <c r="AQ13280" s="61"/>
      <c r="AR13280" s="61"/>
      <c r="AS13280" s="61"/>
      <c r="AT13280" s="61"/>
      <c r="AU13280" s="61"/>
      <c r="AV13280" s="61"/>
      <c r="AW13280" s="61"/>
      <c r="AX13280" s="61"/>
      <c r="AY13280" s="61"/>
      <c r="AZ13280" s="61"/>
      <c r="BA13280" s="61"/>
    </row>
    <row r="13281" spans="39:53" x14ac:dyDescent="0.2">
      <c r="AM13281" s="61"/>
      <c r="AN13281" s="61"/>
      <c r="AO13281" s="171"/>
      <c r="AP13281" s="61"/>
      <c r="AQ13281" s="61"/>
      <c r="AR13281" s="61"/>
      <c r="AS13281" s="61"/>
      <c r="AT13281" s="61"/>
      <c r="AU13281" s="61"/>
      <c r="AV13281" s="61"/>
      <c r="AW13281" s="61"/>
      <c r="AX13281" s="61"/>
      <c r="AY13281" s="61"/>
      <c r="AZ13281" s="61"/>
      <c r="BA13281" s="61"/>
    </row>
    <row r="13282" spans="39:53" x14ac:dyDescent="0.2">
      <c r="AM13282" s="61"/>
      <c r="AN13282" s="61"/>
      <c r="AO13282" s="171"/>
      <c r="AP13282" s="61"/>
      <c r="AQ13282" s="61"/>
      <c r="AR13282" s="61"/>
      <c r="AS13282" s="61"/>
      <c r="AT13282" s="61"/>
      <c r="AU13282" s="61"/>
      <c r="AV13282" s="61"/>
      <c r="AW13282" s="61"/>
      <c r="AX13282" s="61"/>
      <c r="AY13282" s="61"/>
      <c r="AZ13282" s="61"/>
      <c r="BA13282" s="61"/>
    </row>
    <row r="13283" spans="39:53" x14ac:dyDescent="0.2">
      <c r="AM13283" s="61"/>
      <c r="AN13283" s="61"/>
      <c r="AO13283" s="171"/>
      <c r="AP13283" s="61"/>
      <c r="AQ13283" s="61"/>
      <c r="AR13283" s="61"/>
      <c r="AS13283" s="61"/>
      <c r="AT13283" s="61"/>
      <c r="AU13283" s="61"/>
      <c r="AV13283" s="61"/>
      <c r="AW13283" s="61"/>
      <c r="AX13283" s="61"/>
      <c r="AY13283" s="61"/>
      <c r="AZ13283" s="61"/>
      <c r="BA13283" s="61"/>
    </row>
    <row r="13284" spans="39:53" x14ac:dyDescent="0.2">
      <c r="AM13284" s="61"/>
      <c r="AN13284" s="61"/>
      <c r="AO13284" s="171"/>
      <c r="AP13284" s="61"/>
      <c r="AQ13284" s="61"/>
      <c r="AR13284" s="61"/>
      <c r="AS13284" s="61"/>
      <c r="AT13284" s="61"/>
      <c r="AU13284" s="61"/>
      <c r="AV13284" s="61"/>
      <c r="AW13284" s="61"/>
      <c r="AX13284" s="61"/>
      <c r="AY13284" s="61"/>
      <c r="AZ13284" s="61"/>
      <c r="BA13284" s="61"/>
    </row>
    <row r="13285" spans="39:53" x14ac:dyDescent="0.2">
      <c r="AM13285" s="61"/>
      <c r="AN13285" s="61"/>
      <c r="AO13285" s="171"/>
      <c r="AP13285" s="61"/>
      <c r="AQ13285" s="61"/>
      <c r="AR13285" s="61"/>
      <c r="AS13285" s="61"/>
      <c r="AT13285" s="61"/>
      <c r="AU13285" s="61"/>
      <c r="AV13285" s="61"/>
      <c r="AW13285" s="61"/>
      <c r="AX13285" s="61"/>
      <c r="AY13285" s="61"/>
      <c r="AZ13285" s="61"/>
      <c r="BA13285" s="61"/>
    </row>
    <row r="13286" spans="39:53" x14ac:dyDescent="0.2">
      <c r="AM13286" s="61"/>
      <c r="AN13286" s="61"/>
      <c r="AO13286" s="171"/>
      <c r="AP13286" s="61"/>
      <c r="AQ13286" s="61"/>
      <c r="AR13286" s="61"/>
      <c r="AS13286" s="61"/>
      <c r="AT13286" s="61"/>
      <c r="AU13286" s="61"/>
      <c r="AV13286" s="61"/>
      <c r="AW13286" s="61"/>
      <c r="AX13286" s="61"/>
      <c r="AY13286" s="61"/>
      <c r="AZ13286" s="61"/>
      <c r="BA13286" s="61"/>
    </row>
    <row r="13287" spans="39:53" x14ac:dyDescent="0.2">
      <c r="AM13287" s="61"/>
      <c r="AN13287" s="61"/>
      <c r="AO13287" s="171"/>
      <c r="AP13287" s="61"/>
      <c r="AQ13287" s="61"/>
      <c r="AR13287" s="61"/>
      <c r="AS13287" s="61"/>
      <c r="AT13287" s="61"/>
      <c r="AU13287" s="61"/>
      <c r="AV13287" s="61"/>
      <c r="AW13287" s="61"/>
      <c r="AX13287" s="61"/>
      <c r="AY13287" s="61"/>
      <c r="AZ13287" s="61"/>
      <c r="BA13287" s="61"/>
    </row>
    <row r="13288" spans="39:53" x14ac:dyDescent="0.2">
      <c r="AM13288" s="61"/>
      <c r="AN13288" s="61"/>
      <c r="AO13288" s="171"/>
      <c r="AP13288" s="61"/>
      <c r="AQ13288" s="61"/>
      <c r="AR13288" s="61"/>
      <c r="AS13288" s="61"/>
      <c r="AT13288" s="61"/>
      <c r="AU13288" s="61"/>
      <c r="AV13288" s="61"/>
      <c r="AW13288" s="61"/>
      <c r="AX13288" s="61"/>
      <c r="AY13288" s="61"/>
      <c r="AZ13288" s="61"/>
      <c r="BA13288" s="61"/>
    </row>
    <row r="13289" spans="39:53" x14ac:dyDescent="0.2">
      <c r="AM13289" s="61"/>
      <c r="AN13289" s="61"/>
      <c r="AO13289" s="171"/>
      <c r="AP13289" s="61"/>
      <c r="AQ13289" s="61"/>
      <c r="AR13289" s="61"/>
      <c r="AS13289" s="61"/>
      <c r="AT13289" s="61"/>
      <c r="AU13289" s="61"/>
      <c r="AV13289" s="61"/>
      <c r="AW13289" s="61"/>
      <c r="AX13289" s="61"/>
      <c r="AY13289" s="61"/>
      <c r="AZ13289" s="61"/>
      <c r="BA13289" s="61"/>
    </row>
    <row r="13290" spans="39:53" x14ac:dyDescent="0.2">
      <c r="AM13290" s="61"/>
      <c r="AN13290" s="61"/>
      <c r="AO13290" s="171"/>
      <c r="AP13290" s="61"/>
      <c r="AQ13290" s="61"/>
      <c r="AR13290" s="61"/>
      <c r="AS13290" s="61"/>
      <c r="AT13290" s="61"/>
      <c r="AU13290" s="61"/>
      <c r="AV13290" s="61"/>
      <c r="AW13290" s="61"/>
      <c r="AX13290" s="61"/>
      <c r="AY13290" s="61"/>
      <c r="AZ13290" s="61"/>
      <c r="BA13290" s="61"/>
    </row>
    <row r="13291" spans="39:53" x14ac:dyDescent="0.2">
      <c r="AM13291" s="61"/>
      <c r="AN13291" s="61"/>
      <c r="AO13291" s="171"/>
      <c r="AP13291" s="61"/>
      <c r="AQ13291" s="61"/>
      <c r="AR13291" s="61"/>
      <c r="AS13291" s="61"/>
      <c r="AT13291" s="61"/>
      <c r="AU13291" s="61"/>
      <c r="AV13291" s="61"/>
      <c r="AW13291" s="61"/>
      <c r="AX13291" s="61"/>
      <c r="AY13291" s="61"/>
      <c r="AZ13291" s="61"/>
      <c r="BA13291" s="61"/>
    </row>
    <row r="13292" spans="39:53" x14ac:dyDescent="0.2">
      <c r="AM13292" s="61"/>
      <c r="AN13292" s="61"/>
      <c r="AO13292" s="171"/>
      <c r="AP13292" s="61"/>
      <c r="AQ13292" s="61"/>
      <c r="AR13292" s="61"/>
      <c r="AS13292" s="61"/>
      <c r="AT13292" s="61"/>
      <c r="AU13292" s="61"/>
      <c r="AV13292" s="61"/>
      <c r="AW13292" s="61"/>
      <c r="AX13292" s="61"/>
      <c r="AY13292" s="61"/>
      <c r="AZ13292" s="61"/>
      <c r="BA13292" s="61"/>
    </row>
    <row r="13293" spans="39:53" x14ac:dyDescent="0.2">
      <c r="AM13293" s="61"/>
      <c r="AN13293" s="61"/>
      <c r="AO13293" s="171"/>
      <c r="AP13293" s="61"/>
      <c r="AQ13293" s="61"/>
      <c r="AR13293" s="61"/>
      <c r="AS13293" s="61"/>
      <c r="AT13293" s="61"/>
      <c r="AU13293" s="61"/>
      <c r="AV13293" s="61"/>
      <c r="AW13293" s="61"/>
      <c r="AX13293" s="61"/>
      <c r="AY13293" s="61"/>
      <c r="AZ13293" s="61"/>
      <c r="BA13293" s="61"/>
    </row>
    <row r="13294" spans="39:53" x14ac:dyDescent="0.2">
      <c r="AM13294" s="61"/>
      <c r="AN13294" s="61"/>
      <c r="AO13294" s="171"/>
      <c r="AP13294" s="61"/>
      <c r="AQ13294" s="61"/>
      <c r="AR13294" s="61"/>
      <c r="AS13294" s="61"/>
      <c r="AT13294" s="61"/>
      <c r="AU13294" s="61"/>
      <c r="AV13294" s="61"/>
      <c r="AW13294" s="61"/>
      <c r="AX13294" s="61"/>
      <c r="AY13294" s="61"/>
      <c r="AZ13294" s="61"/>
      <c r="BA13294" s="61"/>
    </row>
    <row r="13295" spans="39:53" x14ac:dyDescent="0.2">
      <c r="AM13295" s="61"/>
      <c r="AN13295" s="61"/>
      <c r="AO13295" s="171"/>
      <c r="AP13295" s="61"/>
      <c r="AQ13295" s="61"/>
      <c r="AR13295" s="61"/>
      <c r="AS13295" s="61"/>
      <c r="AT13295" s="61"/>
      <c r="AU13295" s="61"/>
      <c r="AV13295" s="61"/>
      <c r="AW13295" s="61"/>
      <c r="AX13295" s="61"/>
      <c r="AY13295" s="61"/>
      <c r="AZ13295" s="61"/>
      <c r="BA13295" s="61"/>
    </row>
    <row r="13296" spans="39:53" x14ac:dyDescent="0.2">
      <c r="AM13296" s="61"/>
      <c r="AN13296" s="61"/>
      <c r="AO13296" s="171"/>
      <c r="AP13296" s="61"/>
      <c r="AQ13296" s="61"/>
      <c r="AR13296" s="61"/>
      <c r="AS13296" s="61"/>
      <c r="AT13296" s="61"/>
      <c r="AU13296" s="61"/>
      <c r="AV13296" s="61"/>
      <c r="AW13296" s="61"/>
      <c r="AX13296" s="61"/>
      <c r="AY13296" s="61"/>
      <c r="AZ13296" s="61"/>
      <c r="BA13296" s="61"/>
    </row>
    <row r="13297" spans="39:53" x14ac:dyDescent="0.2">
      <c r="AM13297" s="61"/>
      <c r="AN13297" s="61"/>
      <c r="AO13297" s="171"/>
      <c r="AP13297" s="61"/>
      <c r="AQ13297" s="61"/>
      <c r="AR13297" s="61"/>
      <c r="AS13297" s="61"/>
      <c r="AT13297" s="61"/>
      <c r="AU13297" s="61"/>
      <c r="AV13297" s="61"/>
      <c r="AW13297" s="61"/>
      <c r="AX13297" s="61"/>
      <c r="AY13297" s="61"/>
      <c r="AZ13297" s="61"/>
      <c r="BA13297" s="61"/>
    </row>
    <row r="13298" spans="39:53" x14ac:dyDescent="0.2">
      <c r="AM13298" s="61"/>
      <c r="AN13298" s="61"/>
      <c r="AO13298" s="171"/>
      <c r="AP13298" s="61"/>
      <c r="AQ13298" s="61"/>
      <c r="AR13298" s="61"/>
      <c r="AS13298" s="61"/>
      <c r="AT13298" s="61"/>
      <c r="AU13298" s="61"/>
      <c r="AV13298" s="61"/>
      <c r="AW13298" s="61"/>
      <c r="AX13298" s="61"/>
      <c r="AY13298" s="61"/>
      <c r="AZ13298" s="61"/>
      <c r="BA13298" s="61"/>
    </row>
    <row r="13299" spans="39:53" x14ac:dyDescent="0.2">
      <c r="AM13299" s="61"/>
      <c r="AN13299" s="61"/>
      <c r="AO13299" s="171"/>
      <c r="AP13299" s="61"/>
      <c r="AQ13299" s="61"/>
      <c r="AR13299" s="61"/>
      <c r="AS13299" s="61"/>
      <c r="AT13299" s="61"/>
      <c r="AU13299" s="61"/>
      <c r="AV13299" s="61"/>
      <c r="AW13299" s="61"/>
      <c r="AX13299" s="61"/>
      <c r="AY13299" s="61"/>
      <c r="AZ13299" s="61"/>
      <c r="BA13299" s="61"/>
    </row>
    <row r="13300" spans="39:53" x14ac:dyDescent="0.2">
      <c r="AM13300" s="61"/>
      <c r="AN13300" s="61"/>
      <c r="AO13300" s="171"/>
      <c r="AP13300" s="61"/>
      <c r="AQ13300" s="61"/>
      <c r="AR13300" s="61"/>
      <c r="AS13300" s="61"/>
      <c r="AT13300" s="61"/>
      <c r="AU13300" s="61"/>
      <c r="AV13300" s="61"/>
      <c r="AW13300" s="61"/>
      <c r="AX13300" s="61"/>
      <c r="AY13300" s="61"/>
      <c r="AZ13300" s="61"/>
      <c r="BA13300" s="61"/>
    </row>
    <row r="13301" spans="39:53" x14ac:dyDescent="0.2">
      <c r="AM13301" s="61"/>
      <c r="AN13301" s="61"/>
      <c r="AO13301" s="171"/>
      <c r="AP13301" s="61"/>
      <c r="AQ13301" s="61"/>
      <c r="AR13301" s="61"/>
      <c r="AS13301" s="61"/>
      <c r="AT13301" s="61"/>
      <c r="AU13301" s="61"/>
      <c r="AV13301" s="61"/>
      <c r="AW13301" s="61"/>
      <c r="AX13301" s="61"/>
      <c r="AY13301" s="61"/>
      <c r="AZ13301" s="61"/>
      <c r="BA13301" s="61"/>
    </row>
    <row r="13302" spans="39:53" x14ac:dyDescent="0.2">
      <c r="AM13302" s="61"/>
      <c r="AN13302" s="61"/>
      <c r="AO13302" s="171"/>
      <c r="AP13302" s="61"/>
      <c r="AQ13302" s="61"/>
      <c r="AR13302" s="61"/>
      <c r="AS13302" s="61"/>
      <c r="AT13302" s="61"/>
      <c r="AU13302" s="61"/>
      <c r="AV13302" s="61"/>
      <c r="AW13302" s="61"/>
      <c r="AX13302" s="61"/>
      <c r="AY13302" s="61"/>
      <c r="AZ13302" s="61"/>
      <c r="BA13302" s="61"/>
    </row>
    <row r="13303" spans="39:53" x14ac:dyDescent="0.2">
      <c r="AM13303" s="61"/>
      <c r="AN13303" s="61"/>
      <c r="AO13303" s="171"/>
      <c r="AP13303" s="61"/>
      <c r="AQ13303" s="61"/>
      <c r="AR13303" s="61"/>
      <c r="AS13303" s="61"/>
      <c r="AT13303" s="61"/>
      <c r="AU13303" s="61"/>
      <c r="AV13303" s="61"/>
      <c r="AW13303" s="61"/>
      <c r="AX13303" s="61"/>
      <c r="AY13303" s="61"/>
      <c r="AZ13303" s="61"/>
      <c r="BA13303" s="61"/>
    </row>
    <row r="13304" spans="39:53" x14ac:dyDescent="0.2">
      <c r="AM13304" s="61"/>
      <c r="AN13304" s="61"/>
      <c r="AO13304" s="171"/>
      <c r="AP13304" s="61"/>
      <c r="AQ13304" s="61"/>
      <c r="AR13304" s="61"/>
      <c r="AS13304" s="61"/>
      <c r="AT13304" s="61"/>
      <c r="AU13304" s="61"/>
      <c r="AV13304" s="61"/>
      <c r="AW13304" s="61"/>
      <c r="AX13304" s="61"/>
      <c r="AY13304" s="61"/>
      <c r="AZ13304" s="61"/>
      <c r="BA13304" s="61"/>
    </row>
    <row r="13305" spans="39:53" x14ac:dyDescent="0.2">
      <c r="AM13305" s="61"/>
      <c r="AN13305" s="61"/>
      <c r="AO13305" s="171"/>
      <c r="AP13305" s="61"/>
      <c r="AQ13305" s="61"/>
      <c r="AR13305" s="61"/>
      <c r="AS13305" s="61"/>
      <c r="AT13305" s="61"/>
      <c r="AU13305" s="61"/>
      <c r="AV13305" s="61"/>
      <c r="AW13305" s="61"/>
      <c r="AX13305" s="61"/>
      <c r="AY13305" s="61"/>
      <c r="AZ13305" s="61"/>
      <c r="BA13305" s="61"/>
    </row>
    <row r="13306" spans="39:53" x14ac:dyDescent="0.2">
      <c r="AM13306" s="61"/>
      <c r="AN13306" s="61"/>
      <c r="AO13306" s="171"/>
      <c r="AP13306" s="61"/>
      <c r="AQ13306" s="61"/>
      <c r="AR13306" s="61"/>
      <c r="AS13306" s="61"/>
      <c r="AT13306" s="61"/>
      <c r="AU13306" s="61"/>
      <c r="AV13306" s="61"/>
      <c r="AW13306" s="61"/>
      <c r="AX13306" s="61"/>
      <c r="AY13306" s="61"/>
      <c r="AZ13306" s="61"/>
      <c r="BA13306" s="61"/>
    </row>
    <row r="13307" spans="39:53" x14ac:dyDescent="0.2">
      <c r="AM13307" s="61"/>
      <c r="AN13307" s="61"/>
      <c r="AO13307" s="171"/>
      <c r="AP13307" s="61"/>
      <c r="AQ13307" s="61"/>
      <c r="AR13307" s="61"/>
      <c r="AS13307" s="61"/>
      <c r="AT13307" s="61"/>
      <c r="AU13307" s="61"/>
      <c r="AV13307" s="61"/>
      <c r="AW13307" s="61"/>
      <c r="AX13307" s="61"/>
      <c r="AY13307" s="61"/>
      <c r="AZ13307" s="61"/>
      <c r="BA13307" s="61"/>
    </row>
    <row r="13308" spans="39:53" x14ac:dyDescent="0.2">
      <c r="AM13308" s="61"/>
      <c r="AN13308" s="61"/>
      <c r="AO13308" s="171"/>
      <c r="AP13308" s="61"/>
      <c r="AQ13308" s="61"/>
      <c r="AR13308" s="61"/>
      <c r="AS13308" s="61"/>
      <c r="AT13308" s="61"/>
      <c r="AU13308" s="61"/>
      <c r="AV13308" s="61"/>
      <c r="AW13308" s="61"/>
      <c r="AX13308" s="61"/>
      <c r="AY13308" s="61"/>
      <c r="AZ13308" s="61"/>
      <c r="BA13308" s="61"/>
    </row>
    <row r="13309" spans="39:53" x14ac:dyDescent="0.2">
      <c r="AM13309" s="61"/>
      <c r="AN13309" s="61"/>
      <c r="AO13309" s="171"/>
      <c r="AP13309" s="61"/>
      <c r="AQ13309" s="61"/>
      <c r="AR13309" s="61"/>
      <c r="AS13309" s="61"/>
      <c r="AT13309" s="61"/>
      <c r="AU13309" s="61"/>
      <c r="AV13309" s="61"/>
      <c r="AW13309" s="61"/>
      <c r="AX13309" s="61"/>
      <c r="AY13309" s="61"/>
      <c r="AZ13309" s="61"/>
      <c r="BA13309" s="61"/>
    </row>
    <row r="13310" spans="39:53" x14ac:dyDescent="0.2">
      <c r="AM13310" s="61"/>
      <c r="AN13310" s="61"/>
      <c r="AO13310" s="171"/>
      <c r="AP13310" s="61"/>
      <c r="AQ13310" s="61"/>
      <c r="AR13310" s="61"/>
      <c r="AS13310" s="61"/>
      <c r="AT13310" s="61"/>
      <c r="AU13310" s="61"/>
      <c r="AV13310" s="61"/>
      <c r="AW13310" s="61"/>
      <c r="AX13310" s="61"/>
      <c r="AY13310" s="61"/>
      <c r="AZ13310" s="61"/>
      <c r="BA13310" s="61"/>
    </row>
    <row r="13311" spans="39:53" x14ac:dyDescent="0.2">
      <c r="AM13311" s="61"/>
      <c r="AN13311" s="61"/>
      <c r="AO13311" s="171"/>
      <c r="AP13311" s="61"/>
      <c r="AQ13311" s="61"/>
      <c r="AR13311" s="61"/>
      <c r="AS13311" s="61"/>
      <c r="AT13311" s="61"/>
      <c r="AU13311" s="61"/>
      <c r="AV13311" s="61"/>
      <c r="AW13311" s="61"/>
      <c r="AX13311" s="61"/>
      <c r="AY13311" s="61"/>
      <c r="AZ13311" s="61"/>
      <c r="BA13311" s="61"/>
    </row>
    <row r="13312" spans="39:53" x14ac:dyDescent="0.2">
      <c r="AM13312" s="61"/>
      <c r="AN13312" s="61"/>
      <c r="AO13312" s="171"/>
      <c r="AP13312" s="61"/>
      <c r="AQ13312" s="61"/>
      <c r="AR13312" s="61"/>
      <c r="AS13312" s="61"/>
      <c r="AT13312" s="61"/>
      <c r="AU13312" s="61"/>
      <c r="AV13312" s="61"/>
      <c r="AW13312" s="61"/>
      <c r="AX13312" s="61"/>
      <c r="AY13312" s="61"/>
      <c r="AZ13312" s="61"/>
      <c r="BA13312" s="61"/>
    </row>
    <row r="13313" spans="39:53" x14ac:dyDescent="0.2">
      <c r="AM13313" s="61"/>
      <c r="AN13313" s="61"/>
      <c r="AO13313" s="171"/>
      <c r="AP13313" s="61"/>
      <c r="AQ13313" s="61"/>
      <c r="AR13313" s="61"/>
      <c r="AS13313" s="61"/>
      <c r="AT13313" s="61"/>
      <c r="AU13313" s="61"/>
      <c r="AV13313" s="61"/>
      <c r="AW13313" s="61"/>
      <c r="AX13313" s="61"/>
      <c r="AY13313" s="61"/>
      <c r="AZ13313" s="61"/>
      <c r="BA13313" s="61"/>
    </row>
    <row r="13314" spans="39:53" x14ac:dyDescent="0.2">
      <c r="AM13314" s="61"/>
      <c r="AN13314" s="61"/>
      <c r="AO13314" s="171"/>
      <c r="AP13314" s="61"/>
      <c r="AQ13314" s="61"/>
      <c r="AR13314" s="61"/>
      <c r="AS13314" s="61"/>
      <c r="AT13314" s="61"/>
      <c r="AU13314" s="61"/>
      <c r="AV13314" s="61"/>
      <c r="AW13314" s="61"/>
      <c r="AX13314" s="61"/>
      <c r="AY13314" s="61"/>
      <c r="AZ13314" s="61"/>
      <c r="BA13314" s="61"/>
    </row>
    <row r="13315" spans="39:53" x14ac:dyDescent="0.2">
      <c r="AM13315" s="61"/>
      <c r="AN13315" s="61"/>
      <c r="AO13315" s="171"/>
      <c r="AP13315" s="61"/>
      <c r="AQ13315" s="61"/>
      <c r="AR13315" s="61"/>
      <c r="AS13315" s="61"/>
      <c r="AT13315" s="61"/>
      <c r="AU13315" s="61"/>
      <c r="AV13315" s="61"/>
      <c r="AW13315" s="61"/>
      <c r="AX13315" s="61"/>
      <c r="AY13315" s="61"/>
      <c r="AZ13315" s="61"/>
      <c r="BA13315" s="61"/>
    </row>
    <row r="13316" spans="39:53" x14ac:dyDescent="0.2">
      <c r="AM13316" s="61"/>
      <c r="AN13316" s="61"/>
      <c r="AO13316" s="171"/>
      <c r="AP13316" s="61"/>
      <c r="AQ13316" s="61"/>
      <c r="AR13316" s="61"/>
      <c r="AS13316" s="61"/>
      <c r="AT13316" s="61"/>
      <c r="AU13316" s="61"/>
      <c r="AV13316" s="61"/>
      <c r="AW13316" s="61"/>
      <c r="AX13316" s="61"/>
      <c r="AY13316" s="61"/>
      <c r="AZ13316" s="61"/>
      <c r="BA13316" s="61"/>
    </row>
    <row r="13317" spans="39:53" x14ac:dyDescent="0.2">
      <c r="AM13317" s="61"/>
      <c r="AN13317" s="61"/>
      <c r="AO13317" s="171"/>
      <c r="AP13317" s="61"/>
      <c r="AQ13317" s="61"/>
      <c r="AR13317" s="61"/>
      <c r="AS13317" s="61"/>
      <c r="AT13317" s="61"/>
      <c r="AU13317" s="61"/>
      <c r="AV13317" s="61"/>
      <c r="AW13317" s="61"/>
      <c r="AX13317" s="61"/>
      <c r="AY13317" s="61"/>
      <c r="AZ13317" s="61"/>
      <c r="BA13317" s="61"/>
    </row>
    <row r="13318" spans="39:53" x14ac:dyDescent="0.2">
      <c r="AM13318" s="61"/>
      <c r="AN13318" s="61"/>
      <c r="AO13318" s="171"/>
      <c r="AP13318" s="61"/>
      <c r="AQ13318" s="61"/>
      <c r="AR13318" s="61"/>
      <c r="AS13318" s="61"/>
      <c r="AT13318" s="61"/>
      <c r="AU13318" s="61"/>
      <c r="AV13318" s="61"/>
      <c r="AW13318" s="61"/>
      <c r="AX13318" s="61"/>
      <c r="AY13318" s="61"/>
      <c r="AZ13318" s="61"/>
      <c r="BA13318" s="61"/>
    </row>
    <row r="13319" spans="39:53" x14ac:dyDescent="0.2">
      <c r="AM13319" s="61"/>
      <c r="AN13319" s="61"/>
      <c r="AO13319" s="171"/>
      <c r="AP13319" s="61"/>
      <c r="AQ13319" s="61"/>
      <c r="AR13319" s="61"/>
      <c r="AS13319" s="61"/>
      <c r="AT13319" s="61"/>
      <c r="AU13319" s="61"/>
      <c r="AV13319" s="61"/>
      <c r="AW13319" s="61"/>
      <c r="AX13319" s="61"/>
      <c r="AY13319" s="61"/>
      <c r="AZ13319" s="61"/>
      <c r="BA13319" s="61"/>
    </row>
    <row r="13320" spans="39:53" x14ac:dyDescent="0.2">
      <c r="AM13320" s="61"/>
      <c r="AN13320" s="61"/>
      <c r="AO13320" s="171"/>
      <c r="AP13320" s="61"/>
      <c r="AQ13320" s="61"/>
      <c r="AR13320" s="61"/>
      <c r="AS13320" s="61"/>
      <c r="AT13320" s="61"/>
      <c r="AU13320" s="61"/>
      <c r="AV13320" s="61"/>
      <c r="AW13320" s="61"/>
      <c r="AX13320" s="61"/>
      <c r="AY13320" s="61"/>
      <c r="AZ13320" s="61"/>
      <c r="BA13320" s="61"/>
    </row>
    <row r="13321" spans="39:53" x14ac:dyDescent="0.2">
      <c r="AM13321" s="61"/>
      <c r="AN13321" s="61"/>
      <c r="AO13321" s="171"/>
      <c r="AP13321" s="61"/>
      <c r="AQ13321" s="61"/>
      <c r="AR13321" s="61"/>
      <c r="AS13321" s="61"/>
      <c r="AT13321" s="61"/>
      <c r="AU13321" s="61"/>
      <c r="AV13321" s="61"/>
      <c r="AW13321" s="61"/>
      <c r="AX13321" s="61"/>
      <c r="AY13321" s="61"/>
      <c r="AZ13321" s="61"/>
      <c r="BA13321" s="61"/>
    </row>
    <row r="13322" spans="39:53" x14ac:dyDescent="0.2">
      <c r="AM13322" s="61"/>
      <c r="AN13322" s="61"/>
      <c r="AO13322" s="171"/>
      <c r="AP13322" s="61"/>
      <c r="AQ13322" s="61"/>
      <c r="AR13322" s="61"/>
      <c r="AS13322" s="61"/>
      <c r="AT13322" s="61"/>
      <c r="AU13322" s="61"/>
      <c r="AV13322" s="61"/>
      <c r="AW13322" s="61"/>
      <c r="AX13322" s="61"/>
      <c r="AY13322" s="61"/>
      <c r="AZ13322" s="61"/>
      <c r="BA13322" s="61"/>
    </row>
    <row r="13323" spans="39:53" x14ac:dyDescent="0.2">
      <c r="AM13323" s="61"/>
      <c r="AN13323" s="61"/>
      <c r="AO13323" s="171"/>
      <c r="AP13323" s="61"/>
      <c r="AQ13323" s="61"/>
      <c r="AR13323" s="61"/>
      <c r="AS13323" s="61"/>
      <c r="AT13323" s="61"/>
      <c r="AU13323" s="61"/>
      <c r="AV13323" s="61"/>
      <c r="AW13323" s="61"/>
      <c r="AX13323" s="61"/>
      <c r="AY13323" s="61"/>
      <c r="AZ13323" s="61"/>
      <c r="BA13323" s="61"/>
    </row>
    <row r="13324" spans="39:53" x14ac:dyDescent="0.2">
      <c r="AM13324" s="61"/>
      <c r="AN13324" s="61"/>
      <c r="AO13324" s="171"/>
      <c r="AP13324" s="61"/>
      <c r="AQ13324" s="61"/>
      <c r="AR13324" s="61"/>
      <c r="AS13324" s="61"/>
      <c r="AT13324" s="61"/>
      <c r="AU13324" s="61"/>
      <c r="AV13324" s="61"/>
      <c r="AW13324" s="61"/>
      <c r="AX13324" s="61"/>
      <c r="AY13324" s="61"/>
      <c r="AZ13324" s="61"/>
      <c r="BA13324" s="61"/>
    </row>
    <row r="13325" spans="39:53" x14ac:dyDescent="0.2">
      <c r="AM13325" s="61"/>
      <c r="AN13325" s="61"/>
      <c r="AO13325" s="171"/>
      <c r="AP13325" s="61"/>
      <c r="AQ13325" s="61"/>
      <c r="AR13325" s="61"/>
      <c r="AS13325" s="61"/>
      <c r="AT13325" s="61"/>
      <c r="AU13325" s="61"/>
      <c r="AV13325" s="61"/>
      <c r="AW13325" s="61"/>
      <c r="AX13325" s="61"/>
      <c r="AY13325" s="61"/>
      <c r="AZ13325" s="61"/>
      <c r="BA13325" s="61"/>
    </row>
    <row r="13326" spans="39:53" x14ac:dyDescent="0.2">
      <c r="AM13326" s="61"/>
      <c r="AN13326" s="61"/>
      <c r="AO13326" s="171"/>
      <c r="AP13326" s="61"/>
      <c r="AQ13326" s="61"/>
      <c r="AR13326" s="61"/>
      <c r="AS13326" s="61"/>
      <c r="AT13326" s="61"/>
      <c r="AU13326" s="61"/>
      <c r="AV13326" s="61"/>
      <c r="AW13326" s="61"/>
      <c r="AX13326" s="61"/>
      <c r="AY13326" s="61"/>
      <c r="AZ13326" s="61"/>
      <c r="BA13326" s="61"/>
    </row>
    <row r="13327" spans="39:53" x14ac:dyDescent="0.2">
      <c r="AM13327" s="61"/>
      <c r="AN13327" s="61"/>
      <c r="AO13327" s="171"/>
      <c r="AP13327" s="61"/>
      <c r="AQ13327" s="61"/>
      <c r="AR13327" s="61"/>
      <c r="AS13327" s="61"/>
      <c r="AT13327" s="61"/>
      <c r="AU13327" s="61"/>
      <c r="AV13327" s="61"/>
      <c r="AW13327" s="61"/>
      <c r="AX13327" s="61"/>
      <c r="AY13327" s="61"/>
      <c r="AZ13327" s="61"/>
      <c r="BA13327" s="61"/>
    </row>
    <row r="13328" spans="39:53" x14ac:dyDescent="0.2">
      <c r="AM13328" s="61"/>
      <c r="AN13328" s="61"/>
      <c r="AO13328" s="171"/>
      <c r="AP13328" s="61"/>
      <c r="AQ13328" s="61"/>
      <c r="AR13328" s="61"/>
      <c r="AS13328" s="61"/>
      <c r="AT13328" s="61"/>
      <c r="AU13328" s="61"/>
      <c r="AV13328" s="61"/>
      <c r="AW13328" s="61"/>
      <c r="AX13328" s="61"/>
      <c r="AY13328" s="61"/>
      <c r="AZ13328" s="61"/>
      <c r="BA13328" s="61"/>
    </row>
    <row r="13329" spans="39:53" x14ac:dyDescent="0.2">
      <c r="AM13329" s="61"/>
      <c r="AN13329" s="61"/>
      <c r="AO13329" s="171"/>
      <c r="AP13329" s="61"/>
      <c r="AQ13329" s="61"/>
      <c r="AR13329" s="61"/>
      <c r="AS13329" s="61"/>
      <c r="AT13329" s="61"/>
      <c r="AU13329" s="61"/>
      <c r="AV13329" s="61"/>
      <c r="AW13329" s="61"/>
      <c r="AX13329" s="61"/>
      <c r="AY13329" s="61"/>
      <c r="AZ13329" s="61"/>
      <c r="BA13329" s="61"/>
    </row>
    <row r="13330" spans="39:53" x14ac:dyDescent="0.2">
      <c r="AM13330" s="61"/>
      <c r="AN13330" s="61"/>
      <c r="AO13330" s="171"/>
      <c r="AP13330" s="61"/>
      <c r="AQ13330" s="61"/>
      <c r="AR13330" s="61"/>
      <c r="AS13330" s="61"/>
      <c r="AT13330" s="61"/>
      <c r="AU13330" s="61"/>
      <c r="AV13330" s="61"/>
      <c r="AW13330" s="61"/>
      <c r="AX13330" s="61"/>
      <c r="AY13330" s="61"/>
      <c r="AZ13330" s="61"/>
      <c r="BA13330" s="61"/>
    </row>
    <row r="13331" spans="39:53" x14ac:dyDescent="0.2">
      <c r="AM13331" s="61"/>
      <c r="AN13331" s="61"/>
      <c r="AO13331" s="171"/>
      <c r="AP13331" s="61"/>
      <c r="AQ13331" s="61"/>
      <c r="AR13331" s="61"/>
      <c r="AS13331" s="61"/>
      <c r="AT13331" s="61"/>
      <c r="AU13331" s="61"/>
      <c r="AV13331" s="61"/>
      <c r="AW13331" s="61"/>
      <c r="AX13331" s="61"/>
      <c r="AY13331" s="61"/>
      <c r="AZ13331" s="61"/>
      <c r="BA13331" s="61"/>
    </row>
    <row r="13332" spans="39:53" x14ac:dyDescent="0.2">
      <c r="AM13332" s="61"/>
      <c r="AN13332" s="61"/>
      <c r="AO13332" s="171"/>
      <c r="AP13332" s="61"/>
      <c r="AQ13332" s="61"/>
      <c r="AR13332" s="61"/>
      <c r="AS13332" s="61"/>
      <c r="AT13332" s="61"/>
      <c r="AU13332" s="61"/>
      <c r="AV13332" s="61"/>
      <c r="AW13332" s="61"/>
      <c r="AX13332" s="61"/>
      <c r="AY13332" s="61"/>
      <c r="AZ13332" s="61"/>
      <c r="BA13332" s="61"/>
    </row>
    <row r="13333" spans="39:53" x14ac:dyDescent="0.2">
      <c r="AM13333" s="61"/>
      <c r="AN13333" s="61"/>
      <c r="AO13333" s="171"/>
      <c r="AP13333" s="61"/>
      <c r="AQ13333" s="61"/>
      <c r="AR13333" s="61"/>
      <c r="AS13333" s="61"/>
      <c r="AT13333" s="61"/>
      <c r="AU13333" s="61"/>
      <c r="AV13333" s="61"/>
      <c r="AW13333" s="61"/>
      <c r="AX13333" s="61"/>
      <c r="AY13333" s="61"/>
      <c r="AZ13333" s="61"/>
      <c r="BA13333" s="61"/>
    </row>
    <row r="13334" spans="39:53" x14ac:dyDescent="0.2">
      <c r="AM13334" s="61"/>
      <c r="AN13334" s="61"/>
      <c r="AO13334" s="171"/>
      <c r="AP13334" s="61"/>
      <c r="AQ13334" s="61"/>
      <c r="AR13334" s="61"/>
      <c r="AS13334" s="61"/>
      <c r="AT13334" s="61"/>
      <c r="AU13334" s="61"/>
      <c r="AV13334" s="61"/>
      <c r="AW13334" s="61"/>
      <c r="AX13334" s="61"/>
      <c r="AY13334" s="61"/>
      <c r="AZ13334" s="61"/>
      <c r="BA13334" s="61"/>
    </row>
    <row r="13335" spans="39:53" x14ac:dyDescent="0.2">
      <c r="AM13335" s="61"/>
      <c r="AN13335" s="61"/>
      <c r="AO13335" s="171"/>
      <c r="AP13335" s="61"/>
      <c r="AQ13335" s="61"/>
      <c r="AR13335" s="61"/>
      <c r="AS13335" s="61"/>
      <c r="AT13335" s="61"/>
      <c r="AU13335" s="61"/>
      <c r="AV13335" s="61"/>
      <c r="AW13335" s="61"/>
      <c r="AX13335" s="61"/>
      <c r="AY13335" s="61"/>
      <c r="AZ13335" s="61"/>
      <c r="BA13335" s="61"/>
    </row>
    <row r="13336" spans="39:53" x14ac:dyDescent="0.2">
      <c r="AM13336" s="61"/>
      <c r="AN13336" s="61"/>
      <c r="AO13336" s="171"/>
      <c r="AP13336" s="61"/>
      <c r="AQ13336" s="61"/>
      <c r="AR13336" s="61"/>
      <c r="AS13336" s="61"/>
      <c r="AT13336" s="61"/>
      <c r="AU13336" s="61"/>
      <c r="AV13336" s="61"/>
      <c r="AW13336" s="61"/>
      <c r="AX13336" s="61"/>
      <c r="AY13336" s="61"/>
      <c r="AZ13336" s="61"/>
      <c r="BA13336" s="61"/>
    </row>
    <row r="13337" spans="39:53" x14ac:dyDescent="0.2">
      <c r="AM13337" s="61"/>
      <c r="AN13337" s="61"/>
      <c r="AO13337" s="171"/>
      <c r="AP13337" s="61"/>
      <c r="AQ13337" s="61"/>
      <c r="AR13337" s="61"/>
      <c r="AS13337" s="61"/>
      <c r="AT13337" s="61"/>
      <c r="AU13337" s="61"/>
      <c r="AV13337" s="61"/>
      <c r="AW13337" s="61"/>
      <c r="AX13337" s="61"/>
      <c r="AY13337" s="61"/>
      <c r="AZ13337" s="61"/>
      <c r="BA13337" s="61"/>
    </row>
    <row r="13338" spans="39:53" x14ac:dyDescent="0.2">
      <c r="AM13338" s="61"/>
      <c r="AN13338" s="61"/>
      <c r="AO13338" s="171"/>
      <c r="AP13338" s="61"/>
      <c r="AQ13338" s="61"/>
      <c r="AR13338" s="61"/>
      <c r="AS13338" s="61"/>
      <c r="AT13338" s="61"/>
      <c r="AU13338" s="61"/>
      <c r="AV13338" s="61"/>
      <c r="AW13338" s="61"/>
      <c r="AX13338" s="61"/>
      <c r="AY13338" s="61"/>
      <c r="AZ13338" s="61"/>
      <c r="BA13338" s="61"/>
    </row>
    <row r="13339" spans="39:53" x14ac:dyDescent="0.2">
      <c r="AM13339" s="61"/>
      <c r="AN13339" s="61"/>
      <c r="AO13339" s="171"/>
      <c r="AP13339" s="61"/>
      <c r="AQ13339" s="61"/>
      <c r="AR13339" s="61"/>
      <c r="AS13339" s="61"/>
      <c r="AT13339" s="61"/>
      <c r="AU13339" s="61"/>
      <c r="AV13339" s="61"/>
      <c r="AW13339" s="61"/>
      <c r="AX13339" s="61"/>
      <c r="AY13339" s="61"/>
      <c r="AZ13339" s="61"/>
      <c r="BA13339" s="61"/>
    </row>
    <row r="13340" spans="39:53" x14ac:dyDescent="0.2">
      <c r="AM13340" s="61"/>
      <c r="AN13340" s="61"/>
      <c r="AO13340" s="171"/>
      <c r="AP13340" s="61"/>
      <c r="AQ13340" s="61"/>
      <c r="AR13340" s="61"/>
      <c r="AS13340" s="61"/>
      <c r="AT13340" s="61"/>
      <c r="AU13340" s="61"/>
      <c r="AV13340" s="61"/>
      <c r="AW13340" s="61"/>
      <c r="AX13340" s="61"/>
      <c r="AY13340" s="61"/>
      <c r="AZ13340" s="61"/>
      <c r="BA13340" s="61"/>
    </row>
    <row r="13341" spans="39:53" x14ac:dyDescent="0.2">
      <c r="AM13341" s="61"/>
      <c r="AN13341" s="61"/>
      <c r="AO13341" s="171"/>
      <c r="AP13341" s="61"/>
      <c r="AQ13341" s="61"/>
      <c r="AR13341" s="61"/>
      <c r="AS13341" s="61"/>
      <c r="AT13341" s="61"/>
      <c r="AU13341" s="61"/>
      <c r="AV13341" s="61"/>
      <c r="AW13341" s="61"/>
      <c r="AX13341" s="61"/>
      <c r="AY13341" s="61"/>
      <c r="AZ13341" s="61"/>
      <c r="BA13341" s="61"/>
    </row>
    <row r="13342" spans="39:53" x14ac:dyDescent="0.2">
      <c r="AM13342" s="61"/>
      <c r="AN13342" s="61"/>
      <c r="AO13342" s="171"/>
      <c r="AP13342" s="61"/>
      <c r="AQ13342" s="61"/>
      <c r="AR13342" s="61"/>
      <c r="AS13342" s="61"/>
      <c r="AT13342" s="61"/>
      <c r="AU13342" s="61"/>
      <c r="AV13342" s="61"/>
      <c r="AW13342" s="61"/>
      <c r="AX13342" s="61"/>
      <c r="AY13342" s="61"/>
      <c r="AZ13342" s="61"/>
      <c r="BA13342" s="61"/>
    </row>
    <row r="13343" spans="39:53" x14ac:dyDescent="0.2">
      <c r="AM13343" s="61"/>
      <c r="AN13343" s="61"/>
      <c r="AO13343" s="171"/>
      <c r="AP13343" s="61"/>
      <c r="AQ13343" s="61"/>
      <c r="AR13343" s="61"/>
      <c r="AS13343" s="61"/>
      <c r="AT13343" s="61"/>
      <c r="AU13343" s="61"/>
      <c r="AV13343" s="61"/>
      <c r="AW13343" s="61"/>
      <c r="AX13343" s="61"/>
      <c r="AY13343" s="61"/>
      <c r="AZ13343" s="61"/>
      <c r="BA13343" s="61"/>
    </row>
    <row r="13344" spans="39:53" x14ac:dyDescent="0.2">
      <c r="AM13344" s="61"/>
      <c r="AN13344" s="61"/>
      <c r="AO13344" s="171"/>
      <c r="AP13344" s="61"/>
      <c r="AQ13344" s="61"/>
      <c r="AR13344" s="61"/>
      <c r="AS13344" s="61"/>
      <c r="AT13344" s="61"/>
      <c r="AU13344" s="61"/>
      <c r="AV13344" s="61"/>
      <c r="AW13344" s="61"/>
      <c r="AX13344" s="61"/>
      <c r="AY13344" s="61"/>
      <c r="AZ13344" s="61"/>
      <c r="BA13344" s="61"/>
    </row>
    <row r="13345" spans="39:53" x14ac:dyDescent="0.2">
      <c r="AM13345" s="61"/>
      <c r="AN13345" s="61"/>
      <c r="AO13345" s="171"/>
      <c r="AP13345" s="61"/>
      <c r="AQ13345" s="61"/>
      <c r="AR13345" s="61"/>
      <c r="AS13345" s="61"/>
      <c r="AT13345" s="61"/>
      <c r="AU13345" s="61"/>
      <c r="AV13345" s="61"/>
      <c r="AW13345" s="61"/>
      <c r="AX13345" s="61"/>
      <c r="AY13345" s="61"/>
      <c r="AZ13345" s="61"/>
      <c r="BA13345" s="61"/>
    </row>
    <row r="13346" spans="39:53" x14ac:dyDescent="0.2">
      <c r="AM13346" s="61"/>
      <c r="AN13346" s="61"/>
      <c r="AO13346" s="171"/>
      <c r="AP13346" s="61"/>
      <c r="AQ13346" s="61"/>
      <c r="AR13346" s="61"/>
      <c r="AS13346" s="61"/>
      <c r="AT13346" s="61"/>
      <c r="AU13346" s="61"/>
      <c r="AV13346" s="61"/>
      <c r="AW13346" s="61"/>
      <c r="AX13346" s="61"/>
      <c r="AY13346" s="61"/>
      <c r="AZ13346" s="61"/>
      <c r="BA13346" s="61"/>
    </row>
    <row r="13347" spans="39:53" x14ac:dyDescent="0.2">
      <c r="AM13347" s="61"/>
      <c r="AN13347" s="61"/>
      <c r="AO13347" s="171"/>
      <c r="AP13347" s="61"/>
      <c r="AQ13347" s="61"/>
      <c r="AR13347" s="61"/>
      <c r="AS13347" s="61"/>
      <c r="AT13347" s="61"/>
      <c r="AU13347" s="61"/>
      <c r="AV13347" s="61"/>
      <c r="AW13347" s="61"/>
      <c r="AX13347" s="61"/>
      <c r="AY13347" s="61"/>
      <c r="AZ13347" s="61"/>
      <c r="BA13347" s="61"/>
    </row>
    <row r="13348" spans="39:53" x14ac:dyDescent="0.2">
      <c r="AM13348" s="61"/>
      <c r="AN13348" s="61"/>
      <c r="AO13348" s="171"/>
      <c r="AP13348" s="61"/>
      <c r="AQ13348" s="61"/>
      <c r="AR13348" s="61"/>
      <c r="AS13348" s="61"/>
      <c r="AT13348" s="61"/>
      <c r="AU13348" s="61"/>
      <c r="AV13348" s="61"/>
      <c r="AW13348" s="61"/>
      <c r="AX13348" s="61"/>
      <c r="AY13348" s="61"/>
      <c r="AZ13348" s="61"/>
      <c r="BA13348" s="61"/>
    </row>
    <row r="13349" spans="39:53" x14ac:dyDescent="0.2">
      <c r="AM13349" s="61"/>
      <c r="AN13349" s="61"/>
      <c r="AO13349" s="171"/>
      <c r="AP13349" s="61"/>
      <c r="AQ13349" s="61"/>
      <c r="AR13349" s="61"/>
      <c r="AS13349" s="61"/>
      <c r="AT13349" s="61"/>
      <c r="AU13349" s="61"/>
      <c r="AV13349" s="61"/>
      <c r="AW13349" s="61"/>
      <c r="AX13349" s="61"/>
      <c r="AY13349" s="61"/>
      <c r="AZ13349" s="61"/>
      <c r="BA13349" s="61"/>
    </row>
    <row r="13350" spans="39:53" x14ac:dyDescent="0.2">
      <c r="AM13350" s="61"/>
      <c r="AN13350" s="61"/>
      <c r="AO13350" s="171"/>
      <c r="AP13350" s="61"/>
      <c r="AQ13350" s="61"/>
      <c r="AR13350" s="61"/>
      <c r="AS13350" s="61"/>
      <c r="AT13350" s="61"/>
      <c r="AU13350" s="61"/>
      <c r="AV13350" s="61"/>
      <c r="AW13350" s="61"/>
      <c r="AX13350" s="61"/>
      <c r="AY13350" s="61"/>
      <c r="AZ13350" s="61"/>
      <c r="BA13350" s="61"/>
    </row>
    <row r="13351" spans="39:53" x14ac:dyDescent="0.2">
      <c r="AM13351" s="61"/>
      <c r="AN13351" s="61"/>
      <c r="AO13351" s="171"/>
      <c r="AP13351" s="61"/>
      <c r="AQ13351" s="61"/>
      <c r="AR13351" s="61"/>
      <c r="AS13351" s="61"/>
      <c r="AT13351" s="61"/>
      <c r="AU13351" s="61"/>
      <c r="AV13351" s="61"/>
      <c r="AW13351" s="61"/>
      <c r="AX13351" s="61"/>
      <c r="AY13351" s="61"/>
      <c r="AZ13351" s="61"/>
      <c r="BA13351" s="61"/>
    </row>
    <row r="13352" spans="39:53" x14ac:dyDescent="0.2">
      <c r="AM13352" s="61"/>
      <c r="AN13352" s="61"/>
      <c r="AO13352" s="171"/>
      <c r="AP13352" s="61"/>
      <c r="AQ13352" s="61"/>
      <c r="AR13352" s="61"/>
      <c r="AS13352" s="61"/>
      <c r="AT13352" s="61"/>
      <c r="AU13352" s="61"/>
      <c r="AV13352" s="61"/>
      <c r="AW13352" s="61"/>
      <c r="AX13352" s="61"/>
      <c r="AY13352" s="61"/>
      <c r="AZ13352" s="61"/>
      <c r="BA13352" s="61"/>
    </row>
    <row r="13353" spans="39:53" x14ac:dyDescent="0.2">
      <c r="AM13353" s="61"/>
      <c r="AN13353" s="61"/>
      <c r="AO13353" s="171"/>
      <c r="AP13353" s="61"/>
      <c r="AQ13353" s="61"/>
      <c r="AR13353" s="61"/>
      <c r="AS13353" s="61"/>
      <c r="AT13353" s="61"/>
      <c r="AU13353" s="61"/>
      <c r="AV13353" s="61"/>
      <c r="AW13353" s="61"/>
      <c r="AX13353" s="61"/>
      <c r="AY13353" s="61"/>
      <c r="AZ13353" s="61"/>
      <c r="BA13353" s="61"/>
    </row>
    <row r="13354" spans="39:53" x14ac:dyDescent="0.2">
      <c r="AM13354" s="61"/>
      <c r="AN13354" s="61"/>
      <c r="AO13354" s="171"/>
      <c r="AP13354" s="61"/>
      <c r="AQ13354" s="61"/>
      <c r="AR13354" s="61"/>
      <c r="AS13354" s="61"/>
      <c r="AT13354" s="61"/>
      <c r="AU13354" s="61"/>
      <c r="AV13354" s="61"/>
      <c r="AW13354" s="61"/>
      <c r="AX13354" s="61"/>
      <c r="AY13354" s="61"/>
      <c r="AZ13354" s="61"/>
      <c r="BA13354" s="61"/>
    </row>
    <row r="13355" spans="39:53" x14ac:dyDescent="0.2">
      <c r="AM13355" s="61"/>
      <c r="AN13355" s="61"/>
      <c r="AO13355" s="171"/>
      <c r="AP13355" s="61"/>
      <c r="AQ13355" s="61"/>
      <c r="AR13355" s="61"/>
      <c r="AS13355" s="61"/>
      <c r="AT13355" s="61"/>
      <c r="AU13355" s="61"/>
      <c r="AV13355" s="61"/>
      <c r="AW13355" s="61"/>
      <c r="AX13355" s="61"/>
      <c r="AY13355" s="61"/>
      <c r="AZ13355" s="61"/>
      <c r="BA13355" s="61"/>
    </row>
    <row r="13356" spans="39:53" x14ac:dyDescent="0.2">
      <c r="AM13356" s="61"/>
      <c r="AN13356" s="61"/>
      <c r="AO13356" s="171"/>
      <c r="AP13356" s="61"/>
      <c r="AQ13356" s="61"/>
      <c r="AR13356" s="61"/>
      <c r="AS13356" s="61"/>
      <c r="AT13356" s="61"/>
      <c r="AU13356" s="61"/>
      <c r="AV13356" s="61"/>
      <c r="AW13356" s="61"/>
      <c r="AX13356" s="61"/>
      <c r="AY13356" s="61"/>
      <c r="AZ13356" s="61"/>
      <c r="BA13356" s="61"/>
    </row>
    <row r="13357" spans="39:53" x14ac:dyDescent="0.2">
      <c r="AM13357" s="61"/>
      <c r="AN13357" s="61"/>
      <c r="AO13357" s="171"/>
      <c r="AP13357" s="61"/>
      <c r="AQ13357" s="61"/>
      <c r="AR13357" s="61"/>
      <c r="AS13357" s="61"/>
      <c r="AT13357" s="61"/>
      <c r="AU13357" s="61"/>
      <c r="AV13357" s="61"/>
      <c r="AW13357" s="61"/>
      <c r="AX13357" s="61"/>
      <c r="AY13357" s="61"/>
      <c r="AZ13357" s="61"/>
      <c r="BA13357" s="61"/>
    </row>
    <row r="13358" spans="39:53" x14ac:dyDescent="0.2">
      <c r="AM13358" s="61"/>
      <c r="AN13358" s="61"/>
      <c r="AO13358" s="171"/>
      <c r="AP13358" s="61"/>
      <c r="AQ13358" s="61"/>
      <c r="AR13358" s="61"/>
      <c r="AS13358" s="61"/>
      <c r="AT13358" s="61"/>
      <c r="AU13358" s="61"/>
      <c r="AV13358" s="61"/>
      <c r="AW13358" s="61"/>
      <c r="AX13358" s="61"/>
      <c r="AY13358" s="61"/>
      <c r="AZ13358" s="61"/>
      <c r="BA13358" s="61"/>
    </row>
    <row r="13359" spans="39:53" x14ac:dyDescent="0.2">
      <c r="AM13359" s="61"/>
      <c r="AN13359" s="61"/>
      <c r="AO13359" s="171"/>
      <c r="AP13359" s="61"/>
      <c r="AQ13359" s="61"/>
      <c r="AR13359" s="61"/>
      <c r="AS13359" s="61"/>
      <c r="AT13359" s="61"/>
      <c r="AU13359" s="61"/>
      <c r="AV13359" s="61"/>
      <c r="AW13359" s="61"/>
      <c r="AX13359" s="61"/>
      <c r="AY13359" s="61"/>
      <c r="AZ13359" s="61"/>
      <c r="BA13359" s="61"/>
    </row>
    <row r="13360" spans="39:53" x14ac:dyDescent="0.2">
      <c r="AM13360" s="61"/>
      <c r="AN13360" s="61"/>
      <c r="AO13360" s="171"/>
      <c r="AP13360" s="61"/>
      <c r="AQ13360" s="61"/>
      <c r="AR13360" s="61"/>
      <c r="AS13360" s="61"/>
      <c r="AT13360" s="61"/>
      <c r="AU13360" s="61"/>
      <c r="AV13360" s="61"/>
      <c r="AW13360" s="61"/>
      <c r="AX13360" s="61"/>
      <c r="AY13360" s="61"/>
      <c r="AZ13360" s="61"/>
      <c r="BA13360" s="61"/>
    </row>
    <row r="13361" spans="39:53" x14ac:dyDescent="0.2">
      <c r="AM13361" s="61"/>
      <c r="AN13361" s="61"/>
      <c r="AO13361" s="171"/>
      <c r="AP13361" s="61"/>
      <c r="AQ13361" s="61"/>
      <c r="AR13361" s="61"/>
      <c r="AS13361" s="61"/>
      <c r="AT13361" s="61"/>
      <c r="AU13361" s="61"/>
      <c r="AV13361" s="61"/>
      <c r="AW13361" s="61"/>
      <c r="AX13361" s="61"/>
      <c r="AY13361" s="61"/>
      <c r="AZ13361" s="61"/>
      <c r="BA13361" s="61"/>
    </row>
    <row r="13362" spans="39:53" x14ac:dyDescent="0.2">
      <c r="AM13362" s="61"/>
      <c r="AN13362" s="61"/>
      <c r="AO13362" s="171"/>
      <c r="AP13362" s="61"/>
      <c r="AQ13362" s="61"/>
      <c r="AR13362" s="61"/>
      <c r="AS13362" s="61"/>
      <c r="AT13362" s="61"/>
      <c r="AU13362" s="61"/>
      <c r="AV13362" s="61"/>
      <c r="AW13362" s="61"/>
      <c r="AX13362" s="61"/>
      <c r="AY13362" s="61"/>
      <c r="AZ13362" s="61"/>
      <c r="BA13362" s="61"/>
    </row>
    <row r="13363" spans="39:53" x14ac:dyDescent="0.2">
      <c r="AM13363" s="61"/>
      <c r="AN13363" s="61"/>
      <c r="AO13363" s="171"/>
      <c r="AP13363" s="61"/>
      <c r="AQ13363" s="61"/>
      <c r="AR13363" s="61"/>
      <c r="AS13363" s="61"/>
      <c r="AT13363" s="61"/>
      <c r="AU13363" s="61"/>
      <c r="AV13363" s="61"/>
      <c r="AW13363" s="61"/>
      <c r="AX13363" s="61"/>
      <c r="AY13363" s="61"/>
      <c r="AZ13363" s="61"/>
      <c r="BA13363" s="61"/>
    </row>
    <row r="13364" spans="39:53" x14ac:dyDescent="0.2">
      <c r="AM13364" s="61"/>
      <c r="AN13364" s="61"/>
      <c r="AO13364" s="171"/>
      <c r="AP13364" s="61"/>
      <c r="AQ13364" s="61"/>
      <c r="AR13364" s="61"/>
      <c r="AS13364" s="61"/>
      <c r="AT13364" s="61"/>
      <c r="AU13364" s="61"/>
      <c r="AV13364" s="61"/>
      <c r="AW13364" s="61"/>
      <c r="AX13364" s="61"/>
      <c r="AY13364" s="61"/>
      <c r="AZ13364" s="61"/>
      <c r="BA13364" s="61"/>
    </row>
    <row r="13365" spans="39:53" x14ac:dyDescent="0.2">
      <c r="AM13365" s="61"/>
      <c r="AN13365" s="61"/>
      <c r="AO13365" s="171"/>
      <c r="AP13365" s="61"/>
      <c r="AQ13365" s="61"/>
      <c r="AR13365" s="61"/>
      <c r="AS13365" s="61"/>
      <c r="AT13365" s="61"/>
      <c r="AU13365" s="61"/>
      <c r="AV13365" s="61"/>
      <c r="AW13365" s="61"/>
      <c r="AX13365" s="61"/>
      <c r="AY13365" s="61"/>
      <c r="AZ13365" s="61"/>
      <c r="BA13365" s="61"/>
    </row>
    <row r="13366" spans="39:53" x14ac:dyDescent="0.2">
      <c r="AM13366" s="61"/>
      <c r="AN13366" s="61"/>
      <c r="AO13366" s="171"/>
      <c r="AP13366" s="61"/>
      <c r="AQ13366" s="61"/>
      <c r="AR13366" s="61"/>
      <c r="AS13366" s="61"/>
      <c r="AT13366" s="61"/>
      <c r="AU13366" s="61"/>
      <c r="AV13366" s="61"/>
      <c r="AW13366" s="61"/>
      <c r="AX13366" s="61"/>
      <c r="AY13366" s="61"/>
      <c r="AZ13366" s="61"/>
      <c r="BA13366" s="61"/>
    </row>
    <row r="13367" spans="39:53" x14ac:dyDescent="0.2">
      <c r="AM13367" s="61"/>
      <c r="AN13367" s="61"/>
      <c r="AO13367" s="171"/>
      <c r="AP13367" s="61"/>
      <c r="AQ13367" s="61"/>
      <c r="AR13367" s="61"/>
      <c r="AS13367" s="61"/>
      <c r="AT13367" s="61"/>
      <c r="AU13367" s="61"/>
      <c r="AV13367" s="61"/>
      <c r="AW13367" s="61"/>
      <c r="AX13367" s="61"/>
      <c r="AY13367" s="61"/>
      <c r="AZ13367" s="61"/>
      <c r="BA13367" s="61"/>
    </row>
    <row r="13368" spans="39:53" x14ac:dyDescent="0.2">
      <c r="AM13368" s="61"/>
      <c r="AN13368" s="61"/>
      <c r="AO13368" s="171"/>
      <c r="AP13368" s="61"/>
      <c r="AQ13368" s="61"/>
      <c r="AR13368" s="61"/>
      <c r="AS13368" s="61"/>
      <c r="AT13368" s="61"/>
      <c r="AU13368" s="61"/>
      <c r="AV13368" s="61"/>
      <c r="AW13368" s="61"/>
      <c r="AX13368" s="61"/>
      <c r="AY13368" s="61"/>
      <c r="AZ13368" s="61"/>
      <c r="BA13368" s="61"/>
    </row>
    <row r="13369" spans="39:53" x14ac:dyDescent="0.2">
      <c r="AM13369" s="61"/>
      <c r="AN13369" s="61"/>
      <c r="AO13369" s="171"/>
      <c r="AP13369" s="61"/>
      <c r="AQ13369" s="61"/>
      <c r="AR13369" s="61"/>
      <c r="AS13369" s="61"/>
      <c r="AT13369" s="61"/>
      <c r="AU13369" s="61"/>
      <c r="AV13369" s="61"/>
      <c r="AW13369" s="61"/>
      <c r="AX13369" s="61"/>
      <c r="AY13369" s="61"/>
      <c r="AZ13369" s="61"/>
      <c r="BA13369" s="61"/>
    </row>
    <row r="13370" spans="39:53" x14ac:dyDescent="0.2">
      <c r="AM13370" s="61"/>
      <c r="AN13370" s="61"/>
      <c r="AO13370" s="171"/>
      <c r="AP13370" s="61"/>
      <c r="AQ13370" s="61"/>
      <c r="AR13370" s="61"/>
      <c r="AS13370" s="61"/>
      <c r="AT13370" s="61"/>
      <c r="AU13370" s="61"/>
      <c r="AV13370" s="61"/>
      <c r="AW13370" s="61"/>
      <c r="AX13370" s="61"/>
      <c r="AY13370" s="61"/>
      <c r="AZ13370" s="61"/>
      <c r="BA13370" s="61"/>
    </row>
    <row r="13371" spans="39:53" x14ac:dyDescent="0.2">
      <c r="AM13371" s="61"/>
      <c r="AN13371" s="61"/>
      <c r="AO13371" s="171"/>
      <c r="AP13371" s="61"/>
      <c r="AQ13371" s="61"/>
      <c r="AR13371" s="61"/>
      <c r="AS13371" s="61"/>
      <c r="AT13371" s="61"/>
      <c r="AU13371" s="61"/>
      <c r="AV13371" s="61"/>
      <c r="AW13371" s="61"/>
      <c r="AX13371" s="61"/>
      <c r="AY13371" s="61"/>
      <c r="AZ13371" s="61"/>
      <c r="BA13371" s="61"/>
    </row>
    <row r="13372" spans="39:53" x14ac:dyDescent="0.2">
      <c r="AM13372" s="61"/>
      <c r="AN13372" s="61"/>
      <c r="AO13372" s="171"/>
      <c r="AP13372" s="61"/>
      <c r="AQ13372" s="61"/>
      <c r="AR13372" s="61"/>
      <c r="AS13372" s="61"/>
      <c r="AT13372" s="61"/>
      <c r="AU13372" s="61"/>
      <c r="AV13372" s="61"/>
      <c r="AW13372" s="61"/>
      <c r="AX13372" s="61"/>
      <c r="AY13372" s="61"/>
      <c r="AZ13372" s="61"/>
      <c r="BA13372" s="61"/>
    </row>
    <row r="13373" spans="39:53" x14ac:dyDescent="0.2">
      <c r="AM13373" s="61"/>
      <c r="AN13373" s="61"/>
      <c r="AO13373" s="171"/>
      <c r="AP13373" s="61"/>
      <c r="AQ13373" s="61"/>
      <c r="AR13373" s="61"/>
      <c r="AS13373" s="61"/>
      <c r="AT13373" s="61"/>
      <c r="AU13373" s="61"/>
      <c r="AV13373" s="61"/>
      <c r="AW13373" s="61"/>
      <c r="AX13373" s="61"/>
      <c r="AY13373" s="61"/>
      <c r="AZ13373" s="61"/>
      <c r="BA13373" s="61"/>
    </row>
    <row r="13374" spans="39:53" x14ac:dyDescent="0.2">
      <c r="AM13374" s="61"/>
      <c r="AN13374" s="61"/>
      <c r="AO13374" s="171"/>
      <c r="AP13374" s="61"/>
      <c r="AQ13374" s="61"/>
      <c r="AR13374" s="61"/>
      <c r="AS13374" s="61"/>
      <c r="AT13374" s="61"/>
      <c r="AU13374" s="61"/>
      <c r="AV13374" s="61"/>
      <c r="AW13374" s="61"/>
      <c r="AX13374" s="61"/>
      <c r="AY13374" s="61"/>
      <c r="AZ13374" s="61"/>
      <c r="BA13374" s="61"/>
    </row>
    <row r="13375" spans="39:53" x14ac:dyDescent="0.2">
      <c r="AM13375" s="61"/>
      <c r="AN13375" s="61"/>
      <c r="AO13375" s="171"/>
      <c r="AP13375" s="61"/>
      <c r="AQ13375" s="61"/>
      <c r="AR13375" s="61"/>
      <c r="AS13375" s="61"/>
      <c r="AT13375" s="61"/>
      <c r="AU13375" s="61"/>
      <c r="AV13375" s="61"/>
      <c r="AW13375" s="61"/>
      <c r="AX13375" s="61"/>
      <c r="AY13375" s="61"/>
      <c r="AZ13375" s="61"/>
      <c r="BA13375" s="61"/>
    </row>
    <row r="13376" spans="39:53" x14ac:dyDescent="0.2">
      <c r="AM13376" s="61"/>
      <c r="AN13376" s="61"/>
      <c r="AO13376" s="171"/>
      <c r="AP13376" s="61"/>
      <c r="AQ13376" s="61"/>
      <c r="AR13376" s="61"/>
      <c r="AS13376" s="61"/>
      <c r="AT13376" s="61"/>
      <c r="AU13376" s="61"/>
      <c r="AV13376" s="61"/>
      <c r="AW13376" s="61"/>
      <c r="AX13376" s="61"/>
      <c r="AY13376" s="61"/>
      <c r="AZ13376" s="61"/>
      <c r="BA13376" s="61"/>
    </row>
    <row r="13377" spans="39:53" x14ac:dyDescent="0.2">
      <c r="AM13377" s="61"/>
      <c r="AN13377" s="61"/>
      <c r="AO13377" s="171"/>
      <c r="AP13377" s="61"/>
      <c r="AQ13377" s="61"/>
      <c r="AR13377" s="61"/>
      <c r="AS13377" s="61"/>
      <c r="AT13377" s="61"/>
      <c r="AU13377" s="61"/>
      <c r="AV13377" s="61"/>
      <c r="AW13377" s="61"/>
      <c r="AX13377" s="61"/>
      <c r="AY13377" s="61"/>
      <c r="AZ13377" s="61"/>
      <c r="BA13377" s="61"/>
    </row>
    <row r="13378" spans="39:53" x14ac:dyDescent="0.2">
      <c r="AM13378" s="61"/>
      <c r="AN13378" s="61"/>
      <c r="AO13378" s="171"/>
      <c r="AP13378" s="61"/>
      <c r="AQ13378" s="61"/>
      <c r="AR13378" s="61"/>
      <c r="AS13378" s="61"/>
      <c r="AT13378" s="61"/>
      <c r="AU13378" s="61"/>
      <c r="AV13378" s="61"/>
      <c r="AW13378" s="61"/>
      <c r="AX13378" s="61"/>
      <c r="AY13378" s="61"/>
      <c r="AZ13378" s="61"/>
      <c r="BA13378" s="61"/>
    </row>
    <row r="13379" spans="39:53" x14ac:dyDescent="0.2">
      <c r="AM13379" s="61"/>
      <c r="AN13379" s="61"/>
      <c r="AO13379" s="171"/>
      <c r="AP13379" s="61"/>
      <c r="AQ13379" s="61"/>
      <c r="AR13379" s="61"/>
      <c r="AS13379" s="61"/>
      <c r="AT13379" s="61"/>
      <c r="AU13379" s="61"/>
      <c r="AV13379" s="61"/>
      <c r="AW13379" s="61"/>
      <c r="AX13379" s="61"/>
      <c r="AY13379" s="61"/>
      <c r="AZ13379" s="61"/>
      <c r="BA13379" s="61"/>
    </row>
    <row r="13380" spans="39:53" x14ac:dyDescent="0.2">
      <c r="AM13380" s="61"/>
      <c r="AN13380" s="61"/>
      <c r="AO13380" s="171"/>
      <c r="AP13380" s="61"/>
      <c r="AQ13380" s="61"/>
      <c r="AR13380" s="61"/>
      <c r="AS13380" s="61"/>
      <c r="AT13380" s="61"/>
      <c r="AU13380" s="61"/>
      <c r="AV13380" s="61"/>
      <c r="AW13380" s="61"/>
      <c r="AX13380" s="61"/>
      <c r="AY13380" s="61"/>
      <c r="AZ13380" s="61"/>
      <c r="BA13380" s="61"/>
    </row>
    <row r="13381" spans="39:53" x14ac:dyDescent="0.2">
      <c r="AM13381" s="61"/>
      <c r="AN13381" s="61"/>
      <c r="AO13381" s="171"/>
      <c r="AP13381" s="61"/>
      <c r="AQ13381" s="61"/>
      <c r="AR13381" s="61"/>
      <c r="AS13381" s="61"/>
      <c r="AT13381" s="61"/>
      <c r="AU13381" s="61"/>
      <c r="AV13381" s="61"/>
      <c r="AW13381" s="61"/>
      <c r="AX13381" s="61"/>
      <c r="AY13381" s="61"/>
      <c r="AZ13381" s="61"/>
      <c r="BA13381" s="61"/>
    </row>
    <row r="13382" spans="39:53" x14ac:dyDescent="0.2">
      <c r="AM13382" s="61"/>
      <c r="AN13382" s="61"/>
      <c r="AO13382" s="171"/>
      <c r="AP13382" s="61"/>
      <c r="AQ13382" s="61"/>
      <c r="AR13382" s="61"/>
      <c r="AS13382" s="61"/>
      <c r="AT13382" s="61"/>
      <c r="AU13382" s="61"/>
      <c r="AV13382" s="61"/>
      <c r="AW13382" s="61"/>
      <c r="AX13382" s="61"/>
      <c r="AY13382" s="61"/>
      <c r="AZ13382" s="61"/>
      <c r="BA13382" s="61"/>
    </row>
    <row r="13383" spans="39:53" x14ac:dyDescent="0.2">
      <c r="AM13383" s="61"/>
      <c r="AN13383" s="61"/>
      <c r="AO13383" s="171"/>
      <c r="AP13383" s="61"/>
      <c r="AQ13383" s="61"/>
      <c r="AR13383" s="61"/>
      <c r="AS13383" s="61"/>
      <c r="AT13383" s="61"/>
      <c r="AU13383" s="61"/>
      <c r="AV13383" s="61"/>
      <c r="AW13383" s="61"/>
      <c r="AX13383" s="61"/>
      <c r="AY13383" s="61"/>
      <c r="AZ13383" s="61"/>
      <c r="BA13383" s="61"/>
    </row>
    <row r="13384" spans="39:53" x14ac:dyDescent="0.2">
      <c r="AM13384" s="61"/>
      <c r="AN13384" s="61"/>
      <c r="AO13384" s="171"/>
      <c r="AP13384" s="61"/>
      <c r="AQ13384" s="61"/>
      <c r="AR13384" s="61"/>
      <c r="AS13384" s="61"/>
      <c r="AT13384" s="61"/>
      <c r="AU13384" s="61"/>
      <c r="AV13384" s="61"/>
      <c r="AW13384" s="61"/>
      <c r="AX13384" s="61"/>
      <c r="AY13384" s="61"/>
      <c r="AZ13384" s="61"/>
      <c r="BA13384" s="61"/>
    </row>
    <row r="13385" spans="39:53" x14ac:dyDescent="0.2">
      <c r="AM13385" s="61"/>
      <c r="AN13385" s="61"/>
      <c r="AO13385" s="171"/>
      <c r="AP13385" s="61"/>
      <c r="AQ13385" s="61"/>
      <c r="AR13385" s="61"/>
      <c r="AS13385" s="61"/>
      <c r="AT13385" s="61"/>
      <c r="AU13385" s="61"/>
      <c r="AV13385" s="61"/>
      <c r="AW13385" s="61"/>
      <c r="AX13385" s="61"/>
      <c r="AY13385" s="61"/>
      <c r="AZ13385" s="61"/>
      <c r="BA13385" s="61"/>
    </row>
    <row r="13386" spans="39:53" x14ac:dyDescent="0.2">
      <c r="AM13386" s="61"/>
      <c r="AN13386" s="61"/>
      <c r="AO13386" s="171"/>
      <c r="AP13386" s="61"/>
      <c r="AQ13386" s="61"/>
      <c r="AR13386" s="61"/>
      <c r="AS13386" s="61"/>
      <c r="AT13386" s="61"/>
      <c r="AU13386" s="61"/>
      <c r="AV13386" s="61"/>
      <c r="AW13386" s="61"/>
      <c r="AX13386" s="61"/>
      <c r="AY13386" s="61"/>
      <c r="AZ13386" s="61"/>
      <c r="BA13386" s="61"/>
    </row>
    <row r="13387" spans="39:53" x14ac:dyDescent="0.2">
      <c r="AM13387" s="61"/>
      <c r="AN13387" s="61"/>
      <c r="AO13387" s="171"/>
      <c r="AP13387" s="61"/>
      <c r="AQ13387" s="61"/>
      <c r="AR13387" s="61"/>
      <c r="AS13387" s="61"/>
      <c r="AT13387" s="61"/>
      <c r="AU13387" s="61"/>
      <c r="AV13387" s="61"/>
      <c r="AW13387" s="61"/>
      <c r="AX13387" s="61"/>
      <c r="AY13387" s="61"/>
      <c r="AZ13387" s="61"/>
      <c r="BA13387" s="61"/>
    </row>
    <row r="13388" spans="39:53" x14ac:dyDescent="0.2">
      <c r="AM13388" s="61"/>
      <c r="AN13388" s="61"/>
      <c r="AO13388" s="171"/>
      <c r="AP13388" s="61"/>
      <c r="AQ13388" s="61"/>
      <c r="AR13388" s="61"/>
      <c r="AS13388" s="61"/>
      <c r="AT13388" s="61"/>
      <c r="AU13388" s="61"/>
      <c r="AV13388" s="61"/>
      <c r="AW13388" s="61"/>
      <c r="AX13388" s="61"/>
      <c r="AY13388" s="61"/>
      <c r="AZ13388" s="61"/>
      <c r="BA13388" s="61"/>
    </row>
    <row r="13389" spans="39:53" x14ac:dyDescent="0.2">
      <c r="AM13389" s="61"/>
      <c r="AN13389" s="61"/>
      <c r="AO13389" s="171"/>
      <c r="AP13389" s="61"/>
      <c r="AQ13389" s="61"/>
      <c r="AR13389" s="61"/>
      <c r="AS13389" s="61"/>
      <c r="AT13389" s="61"/>
      <c r="AU13389" s="61"/>
      <c r="AV13389" s="61"/>
      <c r="AW13389" s="61"/>
      <c r="AX13389" s="61"/>
      <c r="AY13389" s="61"/>
      <c r="AZ13389" s="61"/>
      <c r="BA13389" s="61"/>
    </row>
    <row r="13390" spans="39:53" x14ac:dyDescent="0.2">
      <c r="AM13390" s="61"/>
      <c r="AN13390" s="61"/>
      <c r="AO13390" s="171"/>
      <c r="AP13390" s="61"/>
      <c r="AQ13390" s="61"/>
      <c r="AR13390" s="61"/>
      <c r="AS13390" s="61"/>
      <c r="AT13390" s="61"/>
      <c r="AU13390" s="61"/>
      <c r="AV13390" s="61"/>
      <c r="AW13390" s="61"/>
      <c r="AX13390" s="61"/>
      <c r="AY13390" s="61"/>
      <c r="AZ13390" s="61"/>
      <c r="BA13390" s="61"/>
    </row>
    <row r="13391" spans="39:53" x14ac:dyDescent="0.2">
      <c r="AM13391" s="61"/>
      <c r="AN13391" s="61"/>
      <c r="AO13391" s="171"/>
      <c r="AP13391" s="61"/>
      <c r="AQ13391" s="61"/>
      <c r="AR13391" s="61"/>
      <c r="AS13391" s="61"/>
      <c r="AT13391" s="61"/>
      <c r="AU13391" s="61"/>
      <c r="AV13391" s="61"/>
      <c r="AW13391" s="61"/>
      <c r="AX13391" s="61"/>
      <c r="AY13391" s="61"/>
      <c r="AZ13391" s="61"/>
      <c r="BA13391" s="61"/>
    </row>
    <row r="13392" spans="39:53" x14ac:dyDescent="0.2">
      <c r="AM13392" s="61"/>
      <c r="AN13392" s="61"/>
      <c r="AO13392" s="171"/>
      <c r="AP13392" s="61"/>
      <c r="AQ13392" s="61"/>
      <c r="AR13392" s="61"/>
      <c r="AS13392" s="61"/>
      <c r="AT13392" s="61"/>
      <c r="AU13392" s="61"/>
      <c r="AV13392" s="61"/>
      <c r="AW13392" s="61"/>
      <c r="AX13392" s="61"/>
      <c r="AY13392" s="61"/>
      <c r="AZ13392" s="61"/>
      <c r="BA13392" s="61"/>
    </row>
    <row r="13393" spans="39:53" x14ac:dyDescent="0.2">
      <c r="AM13393" s="61"/>
      <c r="AN13393" s="61"/>
      <c r="AO13393" s="171"/>
      <c r="AP13393" s="61"/>
      <c r="AQ13393" s="61"/>
      <c r="AR13393" s="61"/>
      <c r="AS13393" s="61"/>
      <c r="AT13393" s="61"/>
      <c r="AU13393" s="61"/>
      <c r="AV13393" s="61"/>
      <c r="AW13393" s="61"/>
      <c r="AX13393" s="61"/>
      <c r="AY13393" s="61"/>
      <c r="AZ13393" s="61"/>
      <c r="BA13393" s="61"/>
    </row>
    <row r="13394" spans="39:53" x14ac:dyDescent="0.2">
      <c r="AM13394" s="61"/>
      <c r="AN13394" s="61"/>
      <c r="AO13394" s="171"/>
      <c r="AP13394" s="61"/>
      <c r="AQ13394" s="61"/>
      <c r="AR13394" s="61"/>
      <c r="AS13394" s="61"/>
      <c r="AT13394" s="61"/>
      <c r="AU13394" s="61"/>
      <c r="AV13394" s="61"/>
      <c r="AW13394" s="61"/>
      <c r="AX13394" s="61"/>
      <c r="AY13394" s="61"/>
      <c r="AZ13394" s="61"/>
      <c r="BA13394" s="61"/>
    </row>
    <row r="13395" spans="39:53" x14ac:dyDescent="0.2">
      <c r="AM13395" s="61"/>
      <c r="AN13395" s="61"/>
      <c r="AO13395" s="171"/>
      <c r="AP13395" s="61"/>
      <c r="AQ13395" s="61"/>
      <c r="AR13395" s="61"/>
      <c r="AS13395" s="61"/>
      <c r="AT13395" s="61"/>
      <c r="AU13395" s="61"/>
      <c r="AV13395" s="61"/>
      <c r="AW13395" s="61"/>
      <c r="AX13395" s="61"/>
      <c r="AY13395" s="61"/>
      <c r="AZ13395" s="61"/>
      <c r="BA13395" s="61"/>
    </row>
    <row r="13396" spans="39:53" x14ac:dyDescent="0.2">
      <c r="AM13396" s="61"/>
      <c r="AN13396" s="61"/>
      <c r="AO13396" s="171"/>
      <c r="AP13396" s="61"/>
      <c r="AQ13396" s="61"/>
      <c r="AR13396" s="61"/>
      <c r="AS13396" s="61"/>
      <c r="AT13396" s="61"/>
      <c r="AU13396" s="61"/>
      <c r="AV13396" s="61"/>
      <c r="AW13396" s="61"/>
      <c r="AX13396" s="61"/>
      <c r="AY13396" s="61"/>
      <c r="AZ13396" s="61"/>
      <c r="BA13396" s="61"/>
    </row>
    <row r="13397" spans="39:53" x14ac:dyDescent="0.2">
      <c r="AM13397" s="61"/>
      <c r="AN13397" s="61"/>
      <c r="AO13397" s="171"/>
      <c r="AP13397" s="61"/>
      <c r="AQ13397" s="61"/>
      <c r="AR13397" s="61"/>
      <c r="AS13397" s="61"/>
      <c r="AT13397" s="61"/>
      <c r="AU13397" s="61"/>
      <c r="AV13397" s="61"/>
      <c r="AW13397" s="61"/>
      <c r="AX13397" s="61"/>
      <c r="AY13397" s="61"/>
      <c r="AZ13397" s="61"/>
      <c r="BA13397" s="61"/>
    </row>
    <row r="13398" spans="39:53" x14ac:dyDescent="0.2">
      <c r="AM13398" s="61"/>
      <c r="AN13398" s="61"/>
      <c r="AO13398" s="171"/>
      <c r="AP13398" s="61"/>
      <c r="AQ13398" s="61"/>
      <c r="AR13398" s="61"/>
      <c r="AS13398" s="61"/>
      <c r="AT13398" s="61"/>
      <c r="AU13398" s="61"/>
      <c r="AV13398" s="61"/>
      <c r="AW13398" s="61"/>
      <c r="AX13398" s="61"/>
      <c r="AY13398" s="61"/>
      <c r="AZ13398" s="61"/>
      <c r="BA13398" s="61"/>
    </row>
    <row r="13399" spans="39:53" x14ac:dyDescent="0.2">
      <c r="AM13399" s="61"/>
      <c r="AN13399" s="61"/>
      <c r="AO13399" s="171"/>
      <c r="AP13399" s="61"/>
      <c r="AQ13399" s="61"/>
      <c r="AR13399" s="61"/>
      <c r="AS13399" s="61"/>
      <c r="AT13399" s="61"/>
      <c r="AU13399" s="61"/>
      <c r="AV13399" s="61"/>
      <c r="AW13399" s="61"/>
      <c r="AX13399" s="61"/>
      <c r="AY13399" s="61"/>
      <c r="AZ13399" s="61"/>
      <c r="BA13399" s="61"/>
    </row>
    <row r="13400" spans="39:53" x14ac:dyDescent="0.2">
      <c r="AM13400" s="61"/>
      <c r="AN13400" s="61"/>
      <c r="AO13400" s="171"/>
      <c r="AP13400" s="61"/>
      <c r="AQ13400" s="61"/>
      <c r="AR13400" s="61"/>
      <c r="AS13400" s="61"/>
      <c r="AT13400" s="61"/>
      <c r="AU13400" s="61"/>
      <c r="AV13400" s="61"/>
      <c r="AW13400" s="61"/>
      <c r="AX13400" s="61"/>
      <c r="AY13400" s="61"/>
      <c r="AZ13400" s="61"/>
      <c r="BA13400" s="61"/>
    </row>
    <row r="13401" spans="39:53" x14ac:dyDescent="0.2">
      <c r="AM13401" s="61"/>
      <c r="AN13401" s="61"/>
      <c r="AO13401" s="171"/>
      <c r="AP13401" s="61"/>
      <c r="AQ13401" s="61"/>
      <c r="AR13401" s="61"/>
      <c r="AS13401" s="61"/>
      <c r="AT13401" s="61"/>
      <c r="AU13401" s="61"/>
      <c r="AV13401" s="61"/>
      <c r="AW13401" s="61"/>
      <c r="AX13401" s="61"/>
      <c r="AY13401" s="61"/>
      <c r="AZ13401" s="61"/>
      <c r="BA13401" s="61"/>
    </row>
    <row r="13402" spans="39:53" x14ac:dyDescent="0.2">
      <c r="AM13402" s="61"/>
      <c r="AN13402" s="61"/>
      <c r="AO13402" s="171"/>
      <c r="AP13402" s="61"/>
      <c r="AQ13402" s="61"/>
      <c r="AR13402" s="61"/>
      <c r="AS13402" s="61"/>
      <c r="AT13402" s="61"/>
      <c r="AU13402" s="61"/>
      <c r="AV13402" s="61"/>
      <c r="AW13402" s="61"/>
      <c r="AX13402" s="61"/>
      <c r="AY13402" s="61"/>
      <c r="AZ13402" s="61"/>
      <c r="BA13402" s="61"/>
    </row>
    <row r="13403" spans="39:53" x14ac:dyDescent="0.2">
      <c r="AM13403" s="61"/>
      <c r="AN13403" s="61"/>
      <c r="AO13403" s="171"/>
      <c r="AP13403" s="61"/>
      <c r="AQ13403" s="61"/>
      <c r="AR13403" s="61"/>
      <c r="AS13403" s="61"/>
      <c r="AT13403" s="61"/>
      <c r="AU13403" s="61"/>
      <c r="AV13403" s="61"/>
      <c r="AW13403" s="61"/>
      <c r="AX13403" s="61"/>
      <c r="AY13403" s="61"/>
      <c r="AZ13403" s="61"/>
      <c r="BA13403" s="61"/>
    </row>
    <row r="13404" spans="39:53" x14ac:dyDescent="0.2">
      <c r="AM13404" s="61"/>
      <c r="AN13404" s="61"/>
      <c r="AO13404" s="171"/>
      <c r="AP13404" s="61"/>
      <c r="AQ13404" s="61"/>
      <c r="AR13404" s="61"/>
      <c r="AS13404" s="61"/>
      <c r="AT13404" s="61"/>
      <c r="AU13404" s="61"/>
      <c r="AV13404" s="61"/>
      <c r="AW13404" s="61"/>
      <c r="AX13404" s="61"/>
      <c r="AY13404" s="61"/>
      <c r="AZ13404" s="61"/>
      <c r="BA13404" s="61"/>
    </row>
    <row r="13405" spans="39:53" x14ac:dyDescent="0.2">
      <c r="AM13405" s="61"/>
      <c r="AN13405" s="61"/>
      <c r="AO13405" s="171"/>
      <c r="AP13405" s="61"/>
      <c r="AQ13405" s="61"/>
      <c r="AR13405" s="61"/>
      <c r="AS13405" s="61"/>
      <c r="AT13405" s="61"/>
      <c r="AU13405" s="61"/>
      <c r="AV13405" s="61"/>
      <c r="AW13405" s="61"/>
      <c r="AX13405" s="61"/>
      <c r="AY13405" s="61"/>
      <c r="AZ13405" s="61"/>
      <c r="BA13405" s="61"/>
    </row>
    <row r="13406" spans="39:53" x14ac:dyDescent="0.2">
      <c r="AM13406" s="61"/>
      <c r="AN13406" s="61"/>
      <c r="AO13406" s="171"/>
      <c r="AP13406" s="61"/>
      <c r="AQ13406" s="61"/>
      <c r="AR13406" s="61"/>
      <c r="AS13406" s="61"/>
      <c r="AT13406" s="61"/>
      <c r="AU13406" s="61"/>
      <c r="AV13406" s="61"/>
      <c r="AW13406" s="61"/>
      <c r="AX13406" s="61"/>
      <c r="AY13406" s="61"/>
      <c r="AZ13406" s="61"/>
      <c r="BA13406" s="61"/>
    </row>
    <row r="13407" spans="39:53" x14ac:dyDescent="0.2">
      <c r="AM13407" s="61"/>
      <c r="AN13407" s="61"/>
      <c r="AO13407" s="171"/>
      <c r="AP13407" s="61"/>
      <c r="AQ13407" s="61"/>
      <c r="AR13407" s="61"/>
      <c r="AS13407" s="61"/>
      <c r="AT13407" s="61"/>
      <c r="AU13407" s="61"/>
      <c r="AV13407" s="61"/>
      <c r="AW13407" s="61"/>
      <c r="AX13407" s="61"/>
      <c r="AY13407" s="61"/>
      <c r="AZ13407" s="61"/>
      <c r="BA13407" s="61"/>
    </row>
    <row r="13408" spans="39:53" x14ac:dyDescent="0.2">
      <c r="AM13408" s="61"/>
      <c r="AN13408" s="61"/>
      <c r="AO13408" s="171"/>
      <c r="AP13408" s="61"/>
      <c r="AQ13408" s="61"/>
      <c r="AR13408" s="61"/>
      <c r="AS13408" s="61"/>
      <c r="AT13408" s="61"/>
      <c r="AU13408" s="61"/>
      <c r="AV13408" s="61"/>
      <c r="AW13408" s="61"/>
      <c r="AX13408" s="61"/>
      <c r="AY13408" s="61"/>
      <c r="AZ13408" s="61"/>
      <c r="BA13408" s="61"/>
    </row>
    <row r="13409" spans="39:53" x14ac:dyDescent="0.2">
      <c r="AM13409" s="61"/>
      <c r="AN13409" s="61"/>
      <c r="AO13409" s="171"/>
      <c r="AP13409" s="61"/>
      <c r="AQ13409" s="61"/>
      <c r="AR13409" s="61"/>
      <c r="AS13409" s="61"/>
      <c r="AT13409" s="61"/>
      <c r="AU13409" s="61"/>
      <c r="AV13409" s="61"/>
      <c r="AW13409" s="61"/>
      <c r="AX13409" s="61"/>
      <c r="AY13409" s="61"/>
      <c r="AZ13409" s="61"/>
      <c r="BA13409" s="61"/>
    </row>
    <row r="13410" spans="39:53" x14ac:dyDescent="0.2">
      <c r="AM13410" s="61"/>
      <c r="AN13410" s="61"/>
      <c r="AO13410" s="171"/>
      <c r="AP13410" s="61"/>
      <c r="AQ13410" s="61"/>
      <c r="AR13410" s="61"/>
      <c r="AS13410" s="61"/>
      <c r="AT13410" s="61"/>
      <c r="AU13410" s="61"/>
      <c r="AV13410" s="61"/>
      <c r="AW13410" s="61"/>
      <c r="AX13410" s="61"/>
      <c r="AY13410" s="61"/>
      <c r="AZ13410" s="61"/>
      <c r="BA13410" s="61"/>
    </row>
    <row r="13411" spans="39:53" x14ac:dyDescent="0.2">
      <c r="AM13411" s="61"/>
      <c r="AN13411" s="61"/>
      <c r="AO13411" s="171"/>
      <c r="AP13411" s="61"/>
      <c r="AQ13411" s="61"/>
      <c r="AR13411" s="61"/>
      <c r="AS13411" s="61"/>
      <c r="AT13411" s="61"/>
      <c r="AU13411" s="61"/>
      <c r="AV13411" s="61"/>
      <c r="AW13411" s="61"/>
      <c r="AX13411" s="61"/>
      <c r="AY13411" s="61"/>
      <c r="AZ13411" s="61"/>
      <c r="BA13411" s="61"/>
    </row>
    <row r="13412" spans="39:53" x14ac:dyDescent="0.2">
      <c r="AM13412" s="61"/>
      <c r="AN13412" s="61"/>
      <c r="AO13412" s="171"/>
      <c r="AP13412" s="61"/>
      <c r="AQ13412" s="61"/>
      <c r="AR13412" s="61"/>
      <c r="AS13412" s="61"/>
      <c r="AT13412" s="61"/>
      <c r="AU13412" s="61"/>
      <c r="AV13412" s="61"/>
      <c r="AW13412" s="61"/>
      <c r="AX13412" s="61"/>
      <c r="AY13412" s="61"/>
      <c r="AZ13412" s="61"/>
      <c r="BA13412" s="61"/>
    </row>
    <row r="13413" spans="39:53" x14ac:dyDescent="0.2">
      <c r="AM13413" s="61"/>
      <c r="AN13413" s="61"/>
      <c r="AO13413" s="171"/>
      <c r="AP13413" s="61"/>
      <c r="AQ13413" s="61"/>
      <c r="AR13413" s="61"/>
      <c r="AS13413" s="61"/>
      <c r="AT13413" s="61"/>
      <c r="AU13413" s="61"/>
      <c r="AV13413" s="61"/>
      <c r="AW13413" s="61"/>
      <c r="AX13413" s="61"/>
      <c r="AY13413" s="61"/>
      <c r="AZ13413" s="61"/>
      <c r="BA13413" s="61"/>
    </row>
    <row r="13414" spans="39:53" x14ac:dyDescent="0.2">
      <c r="AM13414" s="61"/>
      <c r="AN13414" s="61"/>
      <c r="AO13414" s="171"/>
      <c r="AP13414" s="61"/>
      <c r="AQ13414" s="61"/>
      <c r="AR13414" s="61"/>
      <c r="AS13414" s="61"/>
      <c r="AT13414" s="61"/>
      <c r="AU13414" s="61"/>
      <c r="AV13414" s="61"/>
      <c r="AW13414" s="61"/>
      <c r="AX13414" s="61"/>
      <c r="AY13414" s="61"/>
      <c r="AZ13414" s="61"/>
      <c r="BA13414" s="61"/>
    </row>
    <row r="13415" spans="39:53" x14ac:dyDescent="0.2">
      <c r="AM13415" s="61"/>
      <c r="AN13415" s="61"/>
      <c r="AO13415" s="171"/>
      <c r="AP13415" s="61"/>
      <c r="AQ13415" s="61"/>
      <c r="AR13415" s="61"/>
      <c r="AS13415" s="61"/>
      <c r="AT13415" s="61"/>
      <c r="AU13415" s="61"/>
      <c r="AV13415" s="61"/>
      <c r="AW13415" s="61"/>
      <c r="AX13415" s="61"/>
      <c r="AY13415" s="61"/>
      <c r="AZ13415" s="61"/>
      <c r="BA13415" s="61"/>
    </row>
    <row r="13416" spans="39:53" x14ac:dyDescent="0.2">
      <c r="AM13416" s="61"/>
      <c r="AN13416" s="61"/>
      <c r="AO13416" s="171"/>
      <c r="AP13416" s="61"/>
      <c r="AQ13416" s="61"/>
      <c r="AR13416" s="61"/>
      <c r="AS13416" s="61"/>
      <c r="AT13416" s="61"/>
      <c r="AU13416" s="61"/>
      <c r="AV13416" s="61"/>
      <c r="AW13416" s="61"/>
      <c r="AX13416" s="61"/>
      <c r="AY13416" s="61"/>
      <c r="AZ13416" s="61"/>
      <c r="BA13416" s="61"/>
    </row>
    <row r="13417" spans="39:53" x14ac:dyDescent="0.2">
      <c r="AM13417" s="61"/>
      <c r="AN13417" s="61"/>
      <c r="AO13417" s="171"/>
      <c r="AP13417" s="61"/>
      <c r="AQ13417" s="61"/>
      <c r="AR13417" s="61"/>
      <c r="AS13417" s="61"/>
      <c r="AT13417" s="61"/>
      <c r="AU13417" s="61"/>
      <c r="AV13417" s="61"/>
      <c r="AW13417" s="61"/>
      <c r="AX13417" s="61"/>
      <c r="AY13417" s="61"/>
      <c r="AZ13417" s="61"/>
      <c r="BA13417" s="61"/>
    </row>
    <row r="13418" spans="39:53" x14ac:dyDescent="0.2">
      <c r="AM13418" s="61"/>
      <c r="AN13418" s="61"/>
      <c r="AO13418" s="171"/>
      <c r="AP13418" s="61"/>
      <c r="AQ13418" s="61"/>
      <c r="AR13418" s="61"/>
      <c r="AS13418" s="61"/>
      <c r="AT13418" s="61"/>
      <c r="AU13418" s="61"/>
      <c r="AV13418" s="61"/>
      <c r="AW13418" s="61"/>
      <c r="AX13418" s="61"/>
      <c r="AY13418" s="61"/>
      <c r="AZ13418" s="61"/>
      <c r="BA13418" s="61"/>
    </row>
    <row r="13419" spans="39:53" x14ac:dyDescent="0.2">
      <c r="AM13419" s="61"/>
      <c r="AN13419" s="61"/>
      <c r="AO13419" s="171"/>
      <c r="AP13419" s="61"/>
      <c r="AQ13419" s="61"/>
      <c r="AR13419" s="61"/>
      <c r="AS13419" s="61"/>
      <c r="AT13419" s="61"/>
      <c r="AU13419" s="61"/>
      <c r="AV13419" s="61"/>
      <c r="AW13419" s="61"/>
      <c r="AX13419" s="61"/>
      <c r="AY13419" s="61"/>
      <c r="AZ13419" s="61"/>
      <c r="BA13419" s="61"/>
    </row>
    <row r="13420" spans="39:53" x14ac:dyDescent="0.2">
      <c r="AM13420" s="61"/>
      <c r="AN13420" s="61"/>
      <c r="AO13420" s="171"/>
      <c r="AP13420" s="61"/>
      <c r="AQ13420" s="61"/>
      <c r="AR13420" s="61"/>
      <c r="AS13420" s="61"/>
      <c r="AT13420" s="61"/>
      <c r="AU13420" s="61"/>
      <c r="AV13420" s="61"/>
      <c r="AW13420" s="61"/>
      <c r="AX13420" s="61"/>
      <c r="AY13420" s="61"/>
      <c r="AZ13420" s="61"/>
      <c r="BA13420" s="61"/>
    </row>
    <row r="13421" spans="39:53" x14ac:dyDescent="0.2">
      <c r="AM13421" s="61"/>
      <c r="AN13421" s="61"/>
      <c r="AO13421" s="171"/>
      <c r="AP13421" s="61"/>
      <c r="AQ13421" s="61"/>
      <c r="AR13421" s="61"/>
      <c r="AS13421" s="61"/>
      <c r="AT13421" s="61"/>
      <c r="AU13421" s="61"/>
      <c r="AV13421" s="61"/>
      <c r="AW13421" s="61"/>
      <c r="AX13421" s="61"/>
      <c r="AY13421" s="61"/>
      <c r="AZ13421" s="61"/>
      <c r="BA13421" s="61"/>
    </row>
    <row r="13422" spans="39:53" x14ac:dyDescent="0.2">
      <c r="AM13422" s="61"/>
      <c r="AN13422" s="61"/>
      <c r="AO13422" s="171"/>
      <c r="AP13422" s="61"/>
      <c r="AQ13422" s="61"/>
      <c r="AR13422" s="61"/>
      <c r="AS13422" s="61"/>
      <c r="AT13422" s="61"/>
      <c r="AU13422" s="61"/>
      <c r="AV13422" s="61"/>
      <c r="AW13422" s="61"/>
      <c r="AX13422" s="61"/>
      <c r="AY13422" s="61"/>
      <c r="AZ13422" s="61"/>
      <c r="BA13422" s="61"/>
    </row>
    <row r="13423" spans="39:53" x14ac:dyDescent="0.2">
      <c r="AM13423" s="61"/>
      <c r="AN13423" s="61"/>
      <c r="AO13423" s="171"/>
      <c r="AP13423" s="61"/>
      <c r="AQ13423" s="61"/>
      <c r="AR13423" s="61"/>
      <c r="AS13423" s="61"/>
      <c r="AT13423" s="61"/>
      <c r="AU13423" s="61"/>
      <c r="AV13423" s="61"/>
      <c r="AW13423" s="61"/>
      <c r="AX13423" s="61"/>
      <c r="AY13423" s="61"/>
      <c r="AZ13423" s="61"/>
      <c r="BA13423" s="61"/>
    </row>
    <row r="13424" spans="39:53" x14ac:dyDescent="0.2">
      <c r="AM13424" s="61"/>
      <c r="AN13424" s="61"/>
      <c r="AO13424" s="171"/>
      <c r="AP13424" s="61"/>
      <c r="AQ13424" s="61"/>
      <c r="AR13424" s="61"/>
      <c r="AS13424" s="61"/>
      <c r="AT13424" s="61"/>
      <c r="AU13424" s="61"/>
      <c r="AV13424" s="61"/>
      <c r="AW13424" s="61"/>
      <c r="AX13424" s="61"/>
      <c r="AY13424" s="61"/>
      <c r="AZ13424" s="61"/>
      <c r="BA13424" s="61"/>
    </row>
    <row r="13425" spans="39:53" x14ac:dyDescent="0.2">
      <c r="AM13425" s="61"/>
      <c r="AN13425" s="61"/>
      <c r="AO13425" s="171"/>
      <c r="AP13425" s="61"/>
      <c r="AQ13425" s="61"/>
      <c r="AR13425" s="61"/>
      <c r="AS13425" s="61"/>
      <c r="AT13425" s="61"/>
      <c r="AU13425" s="61"/>
      <c r="AV13425" s="61"/>
      <c r="AW13425" s="61"/>
      <c r="AX13425" s="61"/>
      <c r="AY13425" s="61"/>
      <c r="AZ13425" s="61"/>
      <c r="BA13425" s="61"/>
    </row>
    <row r="13426" spans="39:53" x14ac:dyDescent="0.2">
      <c r="AM13426" s="61"/>
      <c r="AN13426" s="61"/>
      <c r="AO13426" s="171"/>
      <c r="AP13426" s="61"/>
      <c r="AQ13426" s="61"/>
      <c r="AR13426" s="61"/>
      <c r="AS13426" s="61"/>
      <c r="AT13426" s="61"/>
      <c r="AU13426" s="61"/>
      <c r="AV13426" s="61"/>
      <c r="AW13426" s="61"/>
      <c r="AX13426" s="61"/>
      <c r="AY13426" s="61"/>
      <c r="AZ13426" s="61"/>
      <c r="BA13426" s="61"/>
    </row>
    <row r="13427" spans="39:53" x14ac:dyDescent="0.2">
      <c r="AM13427" s="61"/>
      <c r="AN13427" s="61"/>
      <c r="AO13427" s="171"/>
      <c r="AP13427" s="61"/>
      <c r="AQ13427" s="61"/>
      <c r="AR13427" s="61"/>
      <c r="AS13427" s="61"/>
      <c r="AT13427" s="61"/>
      <c r="AU13427" s="61"/>
      <c r="AV13427" s="61"/>
      <c r="AW13427" s="61"/>
      <c r="AX13427" s="61"/>
      <c r="AY13427" s="61"/>
      <c r="AZ13427" s="61"/>
      <c r="BA13427" s="61"/>
    </row>
    <row r="13428" spans="39:53" x14ac:dyDescent="0.2">
      <c r="AM13428" s="61"/>
      <c r="AN13428" s="61"/>
      <c r="AO13428" s="171"/>
      <c r="AP13428" s="61"/>
      <c r="AQ13428" s="61"/>
      <c r="AR13428" s="61"/>
      <c r="AS13428" s="61"/>
      <c r="AT13428" s="61"/>
      <c r="AU13428" s="61"/>
      <c r="AV13428" s="61"/>
      <c r="AW13428" s="61"/>
      <c r="AX13428" s="61"/>
      <c r="AY13428" s="61"/>
      <c r="AZ13428" s="61"/>
      <c r="BA13428" s="61"/>
    </row>
    <row r="13429" spans="39:53" x14ac:dyDescent="0.2">
      <c r="AM13429" s="61"/>
      <c r="AN13429" s="61"/>
      <c r="AO13429" s="171"/>
      <c r="AP13429" s="61"/>
      <c r="AQ13429" s="61"/>
      <c r="AR13429" s="61"/>
      <c r="AS13429" s="61"/>
      <c r="AT13429" s="61"/>
      <c r="AU13429" s="61"/>
      <c r="AV13429" s="61"/>
      <c r="AW13429" s="61"/>
      <c r="AX13429" s="61"/>
      <c r="AY13429" s="61"/>
      <c r="AZ13429" s="61"/>
      <c r="BA13429" s="61"/>
    </row>
    <row r="13430" spans="39:53" x14ac:dyDescent="0.2">
      <c r="AM13430" s="61"/>
      <c r="AN13430" s="61"/>
      <c r="AO13430" s="171"/>
      <c r="AP13430" s="61"/>
      <c r="AQ13430" s="61"/>
      <c r="AR13430" s="61"/>
      <c r="AS13430" s="61"/>
      <c r="AT13430" s="61"/>
      <c r="AU13430" s="61"/>
      <c r="AV13430" s="61"/>
      <c r="AW13430" s="61"/>
      <c r="AX13430" s="61"/>
      <c r="AY13430" s="61"/>
      <c r="AZ13430" s="61"/>
      <c r="BA13430" s="61"/>
    </row>
    <row r="13431" spans="39:53" x14ac:dyDescent="0.2">
      <c r="AM13431" s="61"/>
      <c r="AN13431" s="61"/>
      <c r="AO13431" s="171"/>
      <c r="AP13431" s="61"/>
      <c r="AQ13431" s="61"/>
      <c r="AR13431" s="61"/>
      <c r="AS13431" s="61"/>
      <c r="AT13431" s="61"/>
      <c r="AU13431" s="61"/>
      <c r="AV13431" s="61"/>
      <c r="AW13431" s="61"/>
      <c r="AX13431" s="61"/>
      <c r="AY13431" s="61"/>
      <c r="AZ13431" s="61"/>
      <c r="BA13431" s="61"/>
    </row>
    <row r="13432" spans="39:53" x14ac:dyDescent="0.2">
      <c r="AM13432" s="61"/>
      <c r="AN13432" s="61"/>
      <c r="AO13432" s="171"/>
      <c r="AP13432" s="61"/>
      <c r="AQ13432" s="61"/>
      <c r="AR13432" s="61"/>
      <c r="AS13432" s="61"/>
      <c r="AT13432" s="61"/>
      <c r="AU13432" s="61"/>
      <c r="AV13432" s="61"/>
      <c r="AW13432" s="61"/>
      <c r="AX13432" s="61"/>
      <c r="AY13432" s="61"/>
      <c r="AZ13432" s="61"/>
      <c r="BA13432" s="61"/>
    </row>
    <row r="13433" spans="39:53" x14ac:dyDescent="0.2">
      <c r="AM13433" s="61"/>
      <c r="AN13433" s="61"/>
      <c r="AO13433" s="171"/>
      <c r="AP13433" s="61"/>
      <c r="AQ13433" s="61"/>
      <c r="AR13433" s="61"/>
      <c r="AS13433" s="61"/>
      <c r="AT13433" s="61"/>
      <c r="AU13433" s="61"/>
      <c r="AV13433" s="61"/>
      <c r="AW13433" s="61"/>
      <c r="AX13433" s="61"/>
      <c r="AY13433" s="61"/>
      <c r="AZ13433" s="61"/>
      <c r="BA13433" s="61"/>
    </row>
    <row r="13434" spans="39:53" x14ac:dyDescent="0.2">
      <c r="AM13434" s="61"/>
      <c r="AN13434" s="61"/>
      <c r="AO13434" s="171"/>
      <c r="AP13434" s="61"/>
      <c r="AQ13434" s="61"/>
      <c r="AR13434" s="61"/>
      <c r="AS13434" s="61"/>
      <c r="AT13434" s="61"/>
      <c r="AU13434" s="61"/>
      <c r="AV13434" s="61"/>
      <c r="AW13434" s="61"/>
      <c r="AX13434" s="61"/>
      <c r="AY13434" s="61"/>
      <c r="AZ13434" s="61"/>
      <c r="BA13434" s="61"/>
    </row>
    <row r="13435" spans="39:53" x14ac:dyDescent="0.2">
      <c r="AM13435" s="61"/>
      <c r="AN13435" s="61"/>
      <c r="AO13435" s="171"/>
      <c r="AP13435" s="61"/>
      <c r="AQ13435" s="61"/>
      <c r="AR13435" s="61"/>
      <c r="AS13435" s="61"/>
      <c r="AT13435" s="61"/>
      <c r="AU13435" s="61"/>
      <c r="AV13435" s="61"/>
      <c r="AW13435" s="61"/>
      <c r="AX13435" s="61"/>
      <c r="AY13435" s="61"/>
      <c r="AZ13435" s="61"/>
      <c r="BA13435" s="61"/>
    </row>
    <row r="13436" spans="39:53" x14ac:dyDescent="0.2">
      <c r="AM13436" s="61"/>
      <c r="AN13436" s="61"/>
      <c r="AO13436" s="171"/>
      <c r="AP13436" s="61"/>
      <c r="AQ13436" s="61"/>
      <c r="AR13436" s="61"/>
      <c r="AS13436" s="61"/>
      <c r="AT13436" s="61"/>
      <c r="AU13436" s="61"/>
      <c r="AV13436" s="61"/>
      <c r="AW13436" s="61"/>
      <c r="AX13436" s="61"/>
      <c r="AY13436" s="61"/>
      <c r="AZ13436" s="61"/>
      <c r="BA13436" s="61"/>
    </row>
    <row r="13437" spans="39:53" x14ac:dyDescent="0.2">
      <c r="AM13437" s="61"/>
      <c r="AN13437" s="61"/>
      <c r="AO13437" s="171"/>
      <c r="AP13437" s="61"/>
      <c r="AQ13437" s="61"/>
      <c r="AR13437" s="61"/>
      <c r="AS13437" s="61"/>
      <c r="AT13437" s="61"/>
      <c r="AU13437" s="61"/>
      <c r="AV13437" s="61"/>
      <c r="AW13437" s="61"/>
      <c r="AX13437" s="61"/>
      <c r="AY13437" s="61"/>
      <c r="AZ13437" s="61"/>
      <c r="BA13437" s="61"/>
    </row>
    <row r="13438" spans="39:53" x14ac:dyDescent="0.2">
      <c r="AM13438" s="61"/>
      <c r="AN13438" s="61"/>
      <c r="AO13438" s="171"/>
      <c r="AP13438" s="61"/>
      <c r="AQ13438" s="61"/>
      <c r="AR13438" s="61"/>
      <c r="AS13438" s="61"/>
      <c r="AT13438" s="61"/>
      <c r="AU13438" s="61"/>
      <c r="AV13438" s="61"/>
      <c r="AW13438" s="61"/>
      <c r="AX13438" s="61"/>
      <c r="AY13438" s="61"/>
      <c r="AZ13438" s="61"/>
      <c r="BA13438" s="61"/>
    </row>
    <row r="13439" spans="39:53" x14ac:dyDescent="0.2">
      <c r="AM13439" s="61"/>
      <c r="AN13439" s="61"/>
      <c r="AO13439" s="171"/>
      <c r="AP13439" s="61"/>
      <c r="AQ13439" s="61"/>
      <c r="AR13439" s="61"/>
      <c r="AS13439" s="61"/>
      <c r="AT13439" s="61"/>
      <c r="AU13439" s="61"/>
      <c r="AV13439" s="61"/>
      <c r="AW13439" s="61"/>
      <c r="AX13439" s="61"/>
      <c r="AY13439" s="61"/>
      <c r="AZ13439" s="61"/>
      <c r="BA13439" s="61"/>
    </row>
    <row r="13440" spans="39:53" x14ac:dyDescent="0.2">
      <c r="AM13440" s="61"/>
      <c r="AN13440" s="61"/>
      <c r="AO13440" s="171"/>
      <c r="AP13440" s="61"/>
      <c r="AQ13440" s="61"/>
      <c r="AR13440" s="61"/>
      <c r="AS13440" s="61"/>
      <c r="AT13440" s="61"/>
      <c r="AU13440" s="61"/>
      <c r="AV13440" s="61"/>
      <c r="AW13440" s="61"/>
      <c r="AX13440" s="61"/>
      <c r="AY13440" s="61"/>
      <c r="AZ13440" s="61"/>
      <c r="BA13440" s="61"/>
    </row>
    <row r="13441" spans="39:53" x14ac:dyDescent="0.2">
      <c r="AM13441" s="61"/>
      <c r="AN13441" s="61"/>
      <c r="AO13441" s="171"/>
      <c r="AP13441" s="61"/>
      <c r="AQ13441" s="61"/>
      <c r="AR13441" s="61"/>
      <c r="AS13441" s="61"/>
      <c r="AT13441" s="61"/>
      <c r="AU13441" s="61"/>
      <c r="AV13441" s="61"/>
      <c r="AW13441" s="61"/>
      <c r="AX13441" s="61"/>
      <c r="AY13441" s="61"/>
      <c r="AZ13441" s="61"/>
      <c r="BA13441" s="61"/>
    </row>
    <row r="13442" spans="39:53" x14ac:dyDescent="0.2">
      <c r="AM13442" s="61"/>
      <c r="AN13442" s="61"/>
      <c r="AO13442" s="171"/>
      <c r="AP13442" s="61"/>
      <c r="AQ13442" s="61"/>
      <c r="AR13442" s="61"/>
      <c r="AS13442" s="61"/>
      <c r="AT13442" s="61"/>
      <c r="AU13442" s="61"/>
      <c r="AV13442" s="61"/>
      <c r="AW13442" s="61"/>
      <c r="AX13442" s="61"/>
      <c r="AY13442" s="61"/>
      <c r="AZ13442" s="61"/>
      <c r="BA13442" s="61"/>
    </row>
    <row r="13443" spans="39:53" x14ac:dyDescent="0.2">
      <c r="AM13443" s="61"/>
      <c r="AN13443" s="61"/>
      <c r="AO13443" s="171"/>
      <c r="AP13443" s="61"/>
      <c r="AQ13443" s="61"/>
      <c r="AR13443" s="61"/>
      <c r="AS13443" s="61"/>
      <c r="AT13443" s="61"/>
      <c r="AU13443" s="61"/>
      <c r="AV13443" s="61"/>
      <c r="AW13443" s="61"/>
      <c r="AX13443" s="61"/>
      <c r="AY13443" s="61"/>
      <c r="AZ13443" s="61"/>
      <c r="BA13443" s="61"/>
    </row>
    <row r="13444" spans="39:53" x14ac:dyDescent="0.2">
      <c r="AM13444" s="61"/>
      <c r="AN13444" s="61"/>
      <c r="AO13444" s="171"/>
      <c r="AP13444" s="61"/>
      <c r="AQ13444" s="61"/>
      <c r="AR13444" s="61"/>
      <c r="AS13444" s="61"/>
      <c r="AT13444" s="61"/>
      <c r="AU13444" s="61"/>
      <c r="AV13444" s="61"/>
      <c r="AW13444" s="61"/>
      <c r="AX13444" s="61"/>
      <c r="AY13444" s="61"/>
      <c r="AZ13444" s="61"/>
      <c r="BA13444" s="61"/>
    </row>
    <row r="13445" spans="39:53" x14ac:dyDescent="0.2">
      <c r="AM13445" s="61"/>
      <c r="AN13445" s="61"/>
      <c r="AO13445" s="171"/>
      <c r="AP13445" s="61"/>
      <c r="AQ13445" s="61"/>
      <c r="AR13445" s="61"/>
      <c r="AS13445" s="61"/>
      <c r="AT13445" s="61"/>
      <c r="AU13445" s="61"/>
      <c r="AV13445" s="61"/>
      <c r="AW13445" s="61"/>
      <c r="AX13445" s="61"/>
      <c r="AY13445" s="61"/>
      <c r="AZ13445" s="61"/>
      <c r="BA13445" s="61"/>
    </row>
    <row r="13446" spans="39:53" x14ac:dyDescent="0.2">
      <c r="AM13446" s="61"/>
      <c r="AN13446" s="61"/>
      <c r="AO13446" s="171"/>
      <c r="AP13446" s="61"/>
      <c r="AQ13446" s="61"/>
      <c r="AR13446" s="61"/>
      <c r="AS13446" s="61"/>
      <c r="AT13446" s="61"/>
      <c r="AU13446" s="61"/>
      <c r="AV13446" s="61"/>
      <c r="AW13446" s="61"/>
      <c r="AX13446" s="61"/>
      <c r="AY13446" s="61"/>
      <c r="AZ13446" s="61"/>
      <c r="BA13446" s="61"/>
    </row>
    <row r="13447" spans="39:53" x14ac:dyDescent="0.2">
      <c r="AM13447" s="61"/>
      <c r="AN13447" s="61"/>
      <c r="AO13447" s="171"/>
      <c r="AP13447" s="61"/>
      <c r="AQ13447" s="61"/>
      <c r="AR13447" s="61"/>
      <c r="AS13447" s="61"/>
      <c r="AT13447" s="61"/>
      <c r="AU13447" s="61"/>
      <c r="AV13447" s="61"/>
      <c r="AW13447" s="61"/>
      <c r="AX13447" s="61"/>
      <c r="AY13447" s="61"/>
      <c r="AZ13447" s="61"/>
      <c r="BA13447" s="61"/>
    </row>
    <row r="13448" spans="39:53" x14ac:dyDescent="0.2">
      <c r="AM13448" s="61"/>
      <c r="AN13448" s="61"/>
      <c r="AO13448" s="171"/>
      <c r="AP13448" s="61"/>
      <c r="AQ13448" s="61"/>
      <c r="AR13448" s="61"/>
      <c r="AS13448" s="61"/>
      <c r="AT13448" s="61"/>
      <c r="AU13448" s="61"/>
      <c r="AV13448" s="61"/>
      <c r="AW13448" s="61"/>
      <c r="AX13448" s="61"/>
      <c r="AY13448" s="61"/>
      <c r="AZ13448" s="61"/>
      <c r="BA13448" s="61"/>
    </row>
    <row r="13449" spans="39:53" x14ac:dyDescent="0.2">
      <c r="AM13449" s="61"/>
      <c r="AN13449" s="61"/>
      <c r="AO13449" s="171"/>
      <c r="AP13449" s="61"/>
      <c r="AQ13449" s="61"/>
      <c r="AR13449" s="61"/>
      <c r="AS13449" s="61"/>
      <c r="AT13449" s="61"/>
      <c r="AU13449" s="61"/>
      <c r="AV13449" s="61"/>
      <c r="AW13449" s="61"/>
      <c r="AX13449" s="61"/>
      <c r="AY13449" s="61"/>
      <c r="AZ13449" s="61"/>
      <c r="BA13449" s="61"/>
    </row>
    <row r="13450" spans="39:53" x14ac:dyDescent="0.2">
      <c r="AM13450" s="61"/>
      <c r="AN13450" s="61"/>
      <c r="AO13450" s="171"/>
      <c r="AP13450" s="61"/>
      <c r="AQ13450" s="61"/>
      <c r="AR13450" s="61"/>
      <c r="AS13450" s="61"/>
      <c r="AT13450" s="61"/>
      <c r="AU13450" s="61"/>
      <c r="AV13450" s="61"/>
      <c r="AW13450" s="61"/>
      <c r="AX13450" s="61"/>
      <c r="AY13450" s="61"/>
      <c r="AZ13450" s="61"/>
      <c r="BA13450" s="61"/>
    </row>
    <row r="13451" spans="39:53" x14ac:dyDescent="0.2">
      <c r="AM13451" s="61"/>
      <c r="AN13451" s="61"/>
      <c r="AO13451" s="171"/>
      <c r="AP13451" s="61"/>
      <c r="AQ13451" s="61"/>
      <c r="AR13451" s="61"/>
      <c r="AS13451" s="61"/>
      <c r="AT13451" s="61"/>
      <c r="AU13451" s="61"/>
      <c r="AV13451" s="61"/>
      <c r="AW13451" s="61"/>
      <c r="AX13451" s="61"/>
      <c r="AY13451" s="61"/>
      <c r="AZ13451" s="61"/>
      <c r="BA13451" s="61"/>
    </row>
    <row r="13452" spans="39:53" x14ac:dyDescent="0.2">
      <c r="AM13452" s="61"/>
      <c r="AN13452" s="61"/>
      <c r="AO13452" s="171"/>
      <c r="AP13452" s="61"/>
      <c r="AQ13452" s="61"/>
      <c r="AR13452" s="61"/>
      <c r="AS13452" s="61"/>
      <c r="AT13452" s="61"/>
      <c r="AU13452" s="61"/>
      <c r="AV13452" s="61"/>
      <c r="AW13452" s="61"/>
      <c r="AX13452" s="61"/>
      <c r="AY13452" s="61"/>
      <c r="AZ13452" s="61"/>
      <c r="BA13452" s="61"/>
    </row>
    <row r="13453" spans="39:53" x14ac:dyDescent="0.2">
      <c r="AM13453" s="61"/>
      <c r="AN13453" s="61"/>
      <c r="AO13453" s="171"/>
      <c r="AP13453" s="61"/>
      <c r="AQ13453" s="61"/>
      <c r="AR13453" s="61"/>
      <c r="AS13453" s="61"/>
      <c r="AT13453" s="61"/>
      <c r="AU13453" s="61"/>
      <c r="AV13453" s="61"/>
      <c r="AW13453" s="61"/>
      <c r="AX13453" s="61"/>
      <c r="AY13453" s="61"/>
      <c r="AZ13453" s="61"/>
      <c r="BA13453" s="61"/>
    </row>
    <row r="13454" spans="39:53" x14ac:dyDescent="0.2">
      <c r="AM13454" s="61"/>
      <c r="AN13454" s="61"/>
      <c r="AO13454" s="171"/>
      <c r="AP13454" s="61"/>
      <c r="AQ13454" s="61"/>
      <c r="AR13454" s="61"/>
      <c r="AS13454" s="61"/>
      <c r="AT13454" s="61"/>
      <c r="AU13454" s="61"/>
      <c r="AV13454" s="61"/>
      <c r="AW13454" s="61"/>
      <c r="AX13454" s="61"/>
      <c r="AY13454" s="61"/>
      <c r="AZ13454" s="61"/>
      <c r="BA13454" s="61"/>
    </row>
    <row r="13455" spans="39:53" x14ac:dyDescent="0.2">
      <c r="AM13455" s="61"/>
      <c r="AN13455" s="61"/>
      <c r="AO13455" s="171"/>
      <c r="AP13455" s="61"/>
      <c r="AQ13455" s="61"/>
      <c r="AR13455" s="61"/>
      <c r="AS13455" s="61"/>
      <c r="AT13455" s="61"/>
      <c r="AU13455" s="61"/>
      <c r="AV13455" s="61"/>
      <c r="AW13455" s="61"/>
      <c r="AX13455" s="61"/>
      <c r="AY13455" s="61"/>
      <c r="AZ13455" s="61"/>
      <c r="BA13455" s="61"/>
    </row>
    <row r="13456" spans="39:53" x14ac:dyDescent="0.2">
      <c r="AM13456" s="61"/>
      <c r="AN13456" s="61"/>
      <c r="AO13456" s="171"/>
      <c r="AP13456" s="61"/>
      <c r="AQ13456" s="61"/>
      <c r="AR13456" s="61"/>
      <c r="AS13456" s="61"/>
      <c r="AT13456" s="61"/>
      <c r="AU13456" s="61"/>
      <c r="AV13456" s="61"/>
      <c r="AW13456" s="61"/>
      <c r="AX13456" s="61"/>
      <c r="AY13456" s="61"/>
      <c r="AZ13456" s="61"/>
      <c r="BA13456" s="61"/>
    </row>
    <row r="13457" spans="39:53" x14ac:dyDescent="0.2">
      <c r="AM13457" s="61"/>
      <c r="AN13457" s="61"/>
      <c r="AO13457" s="171"/>
      <c r="AP13457" s="61"/>
      <c r="AQ13457" s="61"/>
      <c r="AR13457" s="61"/>
      <c r="AS13457" s="61"/>
      <c r="AT13457" s="61"/>
      <c r="AU13457" s="61"/>
      <c r="AV13457" s="61"/>
      <c r="AW13457" s="61"/>
      <c r="AX13457" s="61"/>
      <c r="AY13457" s="61"/>
      <c r="AZ13457" s="61"/>
      <c r="BA13457" s="61"/>
    </row>
    <row r="13458" spans="39:53" x14ac:dyDescent="0.2">
      <c r="AM13458" s="61"/>
      <c r="AN13458" s="61"/>
      <c r="AO13458" s="171"/>
      <c r="AP13458" s="61"/>
      <c r="AQ13458" s="61"/>
      <c r="AR13458" s="61"/>
      <c r="AS13458" s="61"/>
      <c r="AT13458" s="61"/>
      <c r="AU13458" s="61"/>
      <c r="AV13458" s="61"/>
      <c r="AW13458" s="61"/>
      <c r="AX13458" s="61"/>
      <c r="AY13458" s="61"/>
      <c r="AZ13458" s="61"/>
      <c r="BA13458" s="61"/>
    </row>
    <row r="13459" spans="39:53" x14ac:dyDescent="0.2">
      <c r="AM13459" s="61"/>
      <c r="AN13459" s="61"/>
      <c r="AO13459" s="171"/>
      <c r="AP13459" s="61"/>
      <c r="AQ13459" s="61"/>
      <c r="AR13459" s="61"/>
      <c r="AS13459" s="61"/>
      <c r="AT13459" s="61"/>
      <c r="AU13459" s="61"/>
      <c r="AV13459" s="61"/>
      <c r="AW13459" s="61"/>
      <c r="AX13459" s="61"/>
      <c r="AY13459" s="61"/>
      <c r="AZ13459" s="61"/>
      <c r="BA13459" s="61"/>
    </row>
    <row r="13460" spans="39:53" x14ac:dyDescent="0.2">
      <c r="AM13460" s="61"/>
      <c r="AN13460" s="61"/>
      <c r="AO13460" s="171"/>
      <c r="AP13460" s="61"/>
      <c r="AQ13460" s="61"/>
      <c r="AR13460" s="61"/>
      <c r="AS13460" s="61"/>
      <c r="AT13460" s="61"/>
      <c r="AU13460" s="61"/>
      <c r="AV13460" s="61"/>
      <c r="AW13460" s="61"/>
      <c r="AX13460" s="61"/>
      <c r="AY13460" s="61"/>
      <c r="AZ13460" s="61"/>
      <c r="BA13460" s="61"/>
    </row>
    <row r="13461" spans="39:53" x14ac:dyDescent="0.2">
      <c r="AM13461" s="61"/>
      <c r="AN13461" s="61"/>
      <c r="AO13461" s="171"/>
      <c r="AP13461" s="61"/>
      <c r="AQ13461" s="61"/>
      <c r="AR13461" s="61"/>
      <c r="AS13461" s="61"/>
      <c r="AT13461" s="61"/>
      <c r="AU13461" s="61"/>
      <c r="AV13461" s="61"/>
      <c r="AW13461" s="61"/>
      <c r="AX13461" s="61"/>
      <c r="AY13461" s="61"/>
      <c r="AZ13461" s="61"/>
      <c r="BA13461" s="61"/>
    </row>
    <row r="13462" spans="39:53" x14ac:dyDescent="0.2">
      <c r="AM13462" s="61"/>
      <c r="AN13462" s="61"/>
      <c r="AO13462" s="171"/>
      <c r="AP13462" s="61"/>
      <c r="AQ13462" s="61"/>
      <c r="AR13462" s="61"/>
      <c r="AS13462" s="61"/>
      <c r="AT13462" s="61"/>
      <c r="AU13462" s="61"/>
      <c r="AV13462" s="61"/>
      <c r="AW13462" s="61"/>
      <c r="AX13462" s="61"/>
      <c r="AY13462" s="61"/>
      <c r="AZ13462" s="61"/>
      <c r="BA13462" s="61"/>
    </row>
    <row r="13463" spans="39:53" x14ac:dyDescent="0.2">
      <c r="AM13463" s="61"/>
      <c r="AN13463" s="61"/>
      <c r="AO13463" s="171"/>
      <c r="AP13463" s="61"/>
      <c r="AQ13463" s="61"/>
      <c r="AR13463" s="61"/>
      <c r="AS13463" s="61"/>
      <c r="AT13463" s="61"/>
      <c r="AU13463" s="61"/>
      <c r="AV13463" s="61"/>
      <c r="AW13463" s="61"/>
      <c r="AX13463" s="61"/>
      <c r="AY13463" s="61"/>
      <c r="AZ13463" s="61"/>
      <c r="BA13463" s="61"/>
    </row>
    <row r="13464" spans="39:53" x14ac:dyDescent="0.2">
      <c r="AM13464" s="61"/>
      <c r="AN13464" s="61"/>
      <c r="AO13464" s="171"/>
      <c r="AP13464" s="61"/>
      <c r="AQ13464" s="61"/>
      <c r="AR13464" s="61"/>
      <c r="AS13464" s="61"/>
      <c r="AT13464" s="61"/>
      <c r="AU13464" s="61"/>
      <c r="AV13464" s="61"/>
      <c r="AW13464" s="61"/>
      <c r="AX13464" s="61"/>
      <c r="AY13464" s="61"/>
      <c r="AZ13464" s="61"/>
      <c r="BA13464" s="61"/>
    </row>
    <row r="13465" spans="39:53" x14ac:dyDescent="0.2">
      <c r="AM13465" s="61"/>
      <c r="AN13465" s="61"/>
      <c r="AO13465" s="171"/>
      <c r="AP13465" s="61"/>
      <c r="AQ13465" s="61"/>
      <c r="AR13465" s="61"/>
      <c r="AS13465" s="61"/>
      <c r="AT13465" s="61"/>
      <c r="AU13465" s="61"/>
      <c r="AV13465" s="61"/>
      <c r="AW13465" s="61"/>
      <c r="AX13465" s="61"/>
      <c r="AY13465" s="61"/>
      <c r="AZ13465" s="61"/>
      <c r="BA13465" s="61"/>
    </row>
    <row r="13466" spans="39:53" x14ac:dyDescent="0.2">
      <c r="AM13466" s="61"/>
      <c r="AN13466" s="61"/>
      <c r="AO13466" s="171"/>
      <c r="AP13466" s="61"/>
      <c r="AQ13466" s="61"/>
      <c r="AR13466" s="61"/>
      <c r="AS13466" s="61"/>
      <c r="AT13466" s="61"/>
      <c r="AU13466" s="61"/>
      <c r="AV13466" s="61"/>
      <c r="AW13466" s="61"/>
      <c r="AX13466" s="61"/>
      <c r="AY13466" s="61"/>
      <c r="AZ13466" s="61"/>
      <c r="BA13466" s="61"/>
    </row>
    <row r="13467" spans="39:53" x14ac:dyDescent="0.2">
      <c r="AM13467" s="61"/>
      <c r="AN13467" s="61"/>
      <c r="AO13467" s="171"/>
      <c r="AP13467" s="61"/>
      <c r="AQ13467" s="61"/>
      <c r="AR13467" s="61"/>
      <c r="AS13467" s="61"/>
      <c r="AT13467" s="61"/>
      <c r="AU13467" s="61"/>
      <c r="AV13467" s="61"/>
      <c r="AW13467" s="61"/>
      <c r="AX13467" s="61"/>
      <c r="AY13467" s="61"/>
      <c r="AZ13467" s="61"/>
      <c r="BA13467" s="61"/>
    </row>
    <row r="13468" spans="39:53" x14ac:dyDescent="0.2">
      <c r="AM13468" s="61"/>
      <c r="AN13468" s="61"/>
      <c r="AO13468" s="171"/>
      <c r="AP13468" s="61"/>
      <c r="AQ13468" s="61"/>
      <c r="AR13468" s="61"/>
      <c r="AS13468" s="61"/>
      <c r="AT13468" s="61"/>
      <c r="AU13468" s="61"/>
      <c r="AV13468" s="61"/>
      <c r="AW13468" s="61"/>
      <c r="AX13468" s="61"/>
      <c r="AY13468" s="61"/>
      <c r="AZ13468" s="61"/>
      <c r="BA13468" s="61"/>
    </row>
    <row r="13469" spans="39:53" x14ac:dyDescent="0.2">
      <c r="AM13469" s="61"/>
      <c r="AN13469" s="61"/>
      <c r="AO13469" s="171"/>
      <c r="AP13469" s="61"/>
      <c r="AQ13469" s="61"/>
      <c r="AR13469" s="61"/>
      <c r="AS13469" s="61"/>
      <c r="AT13469" s="61"/>
      <c r="AU13469" s="61"/>
      <c r="AV13469" s="61"/>
      <c r="AW13469" s="61"/>
      <c r="AX13469" s="61"/>
      <c r="AY13469" s="61"/>
      <c r="AZ13469" s="61"/>
      <c r="BA13469" s="61"/>
    </row>
    <row r="13470" spans="39:53" x14ac:dyDescent="0.2">
      <c r="AM13470" s="61"/>
      <c r="AN13470" s="61"/>
      <c r="AO13470" s="171"/>
      <c r="AP13470" s="61"/>
      <c r="AQ13470" s="61"/>
      <c r="AR13470" s="61"/>
      <c r="AS13470" s="61"/>
      <c r="AT13470" s="61"/>
      <c r="AU13470" s="61"/>
      <c r="AV13470" s="61"/>
      <c r="AW13470" s="61"/>
      <c r="AX13470" s="61"/>
      <c r="AY13470" s="61"/>
      <c r="AZ13470" s="61"/>
      <c r="BA13470" s="61"/>
    </row>
    <row r="13471" spans="39:53" x14ac:dyDescent="0.2">
      <c r="AM13471" s="61"/>
      <c r="AN13471" s="61"/>
      <c r="AO13471" s="171"/>
      <c r="AP13471" s="61"/>
      <c r="AQ13471" s="61"/>
      <c r="AR13471" s="61"/>
      <c r="AS13471" s="61"/>
      <c r="AT13471" s="61"/>
      <c r="AU13471" s="61"/>
      <c r="AV13471" s="61"/>
      <c r="AW13471" s="61"/>
      <c r="AX13471" s="61"/>
      <c r="AY13471" s="61"/>
      <c r="AZ13471" s="61"/>
      <c r="BA13471" s="61"/>
    </row>
    <row r="13472" spans="39:53" x14ac:dyDescent="0.2">
      <c r="AM13472" s="61"/>
      <c r="AN13472" s="61"/>
      <c r="AO13472" s="171"/>
      <c r="AP13472" s="61"/>
      <c r="AQ13472" s="61"/>
      <c r="AR13472" s="61"/>
      <c r="AS13472" s="61"/>
      <c r="AT13472" s="61"/>
      <c r="AU13472" s="61"/>
      <c r="AV13472" s="61"/>
      <c r="AW13472" s="61"/>
      <c r="AX13472" s="61"/>
      <c r="AY13472" s="61"/>
      <c r="AZ13472" s="61"/>
      <c r="BA13472" s="61"/>
    </row>
    <row r="13473" spans="39:53" x14ac:dyDescent="0.2">
      <c r="AM13473" s="61"/>
      <c r="AN13473" s="61"/>
      <c r="AO13473" s="171"/>
      <c r="AP13473" s="61"/>
      <c r="AQ13473" s="61"/>
      <c r="AR13473" s="61"/>
      <c r="AS13473" s="61"/>
      <c r="AT13473" s="61"/>
      <c r="AU13473" s="61"/>
      <c r="AV13473" s="61"/>
      <c r="AW13473" s="61"/>
      <c r="AX13473" s="61"/>
      <c r="AY13473" s="61"/>
      <c r="AZ13473" s="61"/>
      <c r="BA13473" s="61"/>
    </row>
    <row r="13474" spans="39:53" x14ac:dyDescent="0.2">
      <c r="AM13474" s="61"/>
      <c r="AN13474" s="61"/>
      <c r="AO13474" s="171"/>
      <c r="AP13474" s="61"/>
      <c r="AQ13474" s="61"/>
      <c r="AR13474" s="61"/>
      <c r="AS13474" s="61"/>
      <c r="AT13474" s="61"/>
      <c r="AU13474" s="61"/>
      <c r="AV13474" s="61"/>
      <c r="AW13474" s="61"/>
      <c r="AX13474" s="61"/>
      <c r="AY13474" s="61"/>
      <c r="AZ13474" s="61"/>
      <c r="BA13474" s="61"/>
    </row>
    <row r="13475" spans="39:53" x14ac:dyDescent="0.2">
      <c r="AM13475" s="61"/>
      <c r="AN13475" s="61"/>
      <c r="AO13475" s="171"/>
      <c r="AP13475" s="61"/>
      <c r="AQ13475" s="61"/>
      <c r="AR13475" s="61"/>
      <c r="AS13475" s="61"/>
      <c r="AT13475" s="61"/>
      <c r="AU13475" s="61"/>
      <c r="AV13475" s="61"/>
      <c r="AW13475" s="61"/>
      <c r="AX13475" s="61"/>
      <c r="AY13475" s="61"/>
      <c r="AZ13475" s="61"/>
      <c r="BA13475" s="61"/>
    </row>
    <row r="13476" spans="39:53" x14ac:dyDescent="0.2">
      <c r="AM13476" s="61"/>
      <c r="AN13476" s="61"/>
      <c r="AO13476" s="171"/>
      <c r="AP13476" s="61"/>
      <c r="AQ13476" s="61"/>
      <c r="AR13476" s="61"/>
      <c r="AS13476" s="61"/>
      <c r="AT13476" s="61"/>
      <c r="AU13476" s="61"/>
      <c r="AV13476" s="61"/>
      <c r="AW13476" s="61"/>
      <c r="AX13476" s="61"/>
      <c r="AY13476" s="61"/>
      <c r="AZ13476" s="61"/>
      <c r="BA13476" s="61"/>
    </row>
    <row r="13477" spans="39:53" x14ac:dyDescent="0.2">
      <c r="AM13477" s="61"/>
      <c r="AN13477" s="61"/>
      <c r="AO13477" s="171"/>
      <c r="AP13477" s="61"/>
      <c r="AQ13477" s="61"/>
      <c r="AR13477" s="61"/>
      <c r="AS13477" s="61"/>
      <c r="AT13477" s="61"/>
      <c r="AU13477" s="61"/>
      <c r="AV13477" s="61"/>
      <c r="AW13477" s="61"/>
      <c r="AX13477" s="61"/>
      <c r="AY13477" s="61"/>
      <c r="AZ13477" s="61"/>
      <c r="BA13477" s="61"/>
    </row>
    <row r="13478" spans="39:53" x14ac:dyDescent="0.2">
      <c r="AM13478" s="61"/>
      <c r="AN13478" s="61"/>
      <c r="AO13478" s="171"/>
      <c r="AP13478" s="61"/>
      <c r="AQ13478" s="61"/>
      <c r="AR13478" s="61"/>
      <c r="AS13478" s="61"/>
      <c r="AT13478" s="61"/>
      <c r="AU13478" s="61"/>
      <c r="AV13478" s="61"/>
      <c r="AW13478" s="61"/>
      <c r="AX13478" s="61"/>
      <c r="AY13478" s="61"/>
      <c r="AZ13478" s="61"/>
      <c r="BA13478" s="61"/>
    </row>
    <row r="13479" spans="39:53" x14ac:dyDescent="0.2">
      <c r="AM13479" s="61"/>
      <c r="AN13479" s="61"/>
      <c r="AO13479" s="171"/>
      <c r="AP13479" s="61"/>
      <c r="AQ13479" s="61"/>
      <c r="AR13479" s="61"/>
      <c r="AS13479" s="61"/>
      <c r="AT13479" s="61"/>
      <c r="AU13479" s="61"/>
      <c r="AV13479" s="61"/>
      <c r="AW13479" s="61"/>
      <c r="AX13479" s="61"/>
      <c r="AY13479" s="61"/>
      <c r="AZ13479" s="61"/>
      <c r="BA13479" s="61"/>
    </row>
    <row r="13480" spans="39:53" x14ac:dyDescent="0.2">
      <c r="AM13480" s="61"/>
      <c r="AN13480" s="61"/>
      <c r="AO13480" s="171"/>
      <c r="AP13480" s="61"/>
      <c r="AQ13480" s="61"/>
      <c r="AR13480" s="61"/>
      <c r="AS13480" s="61"/>
      <c r="AT13480" s="61"/>
      <c r="AU13480" s="61"/>
      <c r="AV13480" s="61"/>
      <c r="AW13480" s="61"/>
      <c r="AX13480" s="61"/>
      <c r="AY13480" s="61"/>
      <c r="AZ13480" s="61"/>
      <c r="BA13480" s="61"/>
    </row>
    <row r="13481" spans="39:53" x14ac:dyDescent="0.2">
      <c r="AM13481" s="61"/>
      <c r="AN13481" s="61"/>
      <c r="AO13481" s="171"/>
      <c r="AP13481" s="61"/>
      <c r="AQ13481" s="61"/>
      <c r="AR13481" s="61"/>
      <c r="AS13481" s="61"/>
      <c r="AT13481" s="61"/>
      <c r="AU13481" s="61"/>
      <c r="AV13481" s="61"/>
      <c r="AW13481" s="61"/>
      <c r="AX13481" s="61"/>
      <c r="AY13481" s="61"/>
      <c r="AZ13481" s="61"/>
      <c r="BA13481" s="61"/>
    </row>
    <row r="13482" spans="39:53" x14ac:dyDescent="0.2">
      <c r="AM13482" s="61"/>
      <c r="AN13482" s="61"/>
      <c r="AO13482" s="171"/>
      <c r="AP13482" s="61"/>
      <c r="AQ13482" s="61"/>
      <c r="AR13482" s="61"/>
      <c r="AS13482" s="61"/>
      <c r="AT13482" s="61"/>
      <c r="AU13482" s="61"/>
      <c r="AV13482" s="61"/>
      <c r="AW13482" s="61"/>
      <c r="AX13482" s="61"/>
      <c r="AY13482" s="61"/>
      <c r="AZ13482" s="61"/>
      <c r="BA13482" s="61"/>
    </row>
    <row r="13483" spans="39:53" x14ac:dyDescent="0.2">
      <c r="AM13483" s="61"/>
      <c r="AN13483" s="61"/>
      <c r="AO13483" s="171"/>
      <c r="AP13483" s="61"/>
      <c r="AQ13483" s="61"/>
      <c r="AR13483" s="61"/>
      <c r="AS13483" s="61"/>
      <c r="AT13483" s="61"/>
      <c r="AU13483" s="61"/>
      <c r="AV13483" s="61"/>
      <c r="AW13483" s="61"/>
      <c r="AX13483" s="61"/>
      <c r="AY13483" s="61"/>
      <c r="AZ13483" s="61"/>
      <c r="BA13483" s="61"/>
    </row>
    <row r="13484" spans="39:53" x14ac:dyDescent="0.2">
      <c r="AM13484" s="61"/>
      <c r="AN13484" s="61"/>
      <c r="AO13484" s="171"/>
      <c r="AP13484" s="61"/>
      <c r="AQ13484" s="61"/>
      <c r="AR13484" s="61"/>
      <c r="AS13484" s="61"/>
      <c r="AT13484" s="61"/>
      <c r="AU13484" s="61"/>
      <c r="AV13484" s="61"/>
      <c r="AW13484" s="61"/>
      <c r="AX13484" s="61"/>
      <c r="AY13484" s="61"/>
      <c r="AZ13484" s="61"/>
      <c r="BA13484" s="61"/>
    </row>
    <row r="13485" spans="39:53" x14ac:dyDescent="0.2">
      <c r="AM13485" s="61"/>
      <c r="AN13485" s="61"/>
      <c r="AO13485" s="171"/>
      <c r="AP13485" s="61"/>
      <c r="AQ13485" s="61"/>
      <c r="AR13485" s="61"/>
      <c r="AS13485" s="61"/>
      <c r="AT13485" s="61"/>
      <c r="AU13485" s="61"/>
      <c r="AV13485" s="61"/>
      <c r="AW13485" s="61"/>
      <c r="AX13485" s="61"/>
      <c r="AY13485" s="61"/>
      <c r="AZ13485" s="61"/>
      <c r="BA13485" s="61"/>
    </row>
    <row r="13486" spans="39:53" x14ac:dyDescent="0.2">
      <c r="AM13486" s="61"/>
      <c r="AN13486" s="61"/>
      <c r="AO13486" s="171"/>
      <c r="AP13486" s="61"/>
      <c r="AQ13486" s="61"/>
      <c r="AR13486" s="61"/>
      <c r="AS13486" s="61"/>
      <c r="AT13486" s="61"/>
      <c r="AU13486" s="61"/>
      <c r="AV13486" s="61"/>
      <c r="AW13486" s="61"/>
      <c r="AX13486" s="61"/>
      <c r="AY13486" s="61"/>
      <c r="AZ13486" s="61"/>
      <c r="BA13486" s="61"/>
    </row>
    <row r="13487" spans="39:53" x14ac:dyDescent="0.2">
      <c r="AM13487" s="61"/>
      <c r="AN13487" s="61"/>
      <c r="AO13487" s="171"/>
      <c r="AP13487" s="61"/>
      <c r="AQ13487" s="61"/>
      <c r="AR13487" s="61"/>
      <c r="AS13487" s="61"/>
      <c r="AT13487" s="61"/>
      <c r="AU13487" s="61"/>
      <c r="AV13487" s="61"/>
      <c r="AW13487" s="61"/>
      <c r="AX13487" s="61"/>
      <c r="AY13487" s="61"/>
      <c r="AZ13487" s="61"/>
      <c r="BA13487" s="61"/>
    </row>
    <row r="13488" spans="39:53" x14ac:dyDescent="0.2">
      <c r="AM13488" s="61"/>
      <c r="AN13488" s="61"/>
      <c r="AO13488" s="171"/>
      <c r="AP13488" s="61"/>
      <c r="AQ13488" s="61"/>
      <c r="AR13488" s="61"/>
      <c r="AS13488" s="61"/>
      <c r="AT13488" s="61"/>
      <c r="AU13488" s="61"/>
      <c r="AV13488" s="61"/>
      <c r="AW13488" s="61"/>
      <c r="AX13488" s="61"/>
      <c r="AY13488" s="61"/>
      <c r="AZ13488" s="61"/>
      <c r="BA13488" s="61"/>
    </row>
    <row r="13489" spans="39:53" x14ac:dyDescent="0.2">
      <c r="AM13489" s="61"/>
      <c r="AN13489" s="61"/>
      <c r="AO13489" s="171"/>
      <c r="AP13489" s="61"/>
      <c r="AQ13489" s="61"/>
      <c r="AR13489" s="61"/>
      <c r="AS13489" s="61"/>
      <c r="AT13489" s="61"/>
      <c r="AU13489" s="61"/>
      <c r="AV13489" s="61"/>
      <c r="AW13489" s="61"/>
      <c r="AX13489" s="61"/>
      <c r="AY13489" s="61"/>
      <c r="AZ13489" s="61"/>
      <c r="BA13489" s="61"/>
    </row>
    <row r="13490" spans="39:53" x14ac:dyDescent="0.2">
      <c r="AM13490" s="61"/>
      <c r="AN13490" s="61"/>
      <c r="AO13490" s="171"/>
      <c r="AP13490" s="61"/>
      <c r="AQ13490" s="61"/>
      <c r="AR13490" s="61"/>
      <c r="AS13490" s="61"/>
      <c r="AT13490" s="61"/>
      <c r="AU13490" s="61"/>
      <c r="AV13490" s="61"/>
      <c r="AW13490" s="61"/>
      <c r="AX13490" s="61"/>
      <c r="AY13490" s="61"/>
      <c r="AZ13490" s="61"/>
      <c r="BA13490" s="61"/>
    </row>
    <row r="13491" spans="39:53" x14ac:dyDescent="0.2">
      <c r="AM13491" s="61"/>
      <c r="AN13491" s="61"/>
      <c r="AO13491" s="171"/>
      <c r="AP13491" s="61"/>
      <c r="AQ13491" s="61"/>
      <c r="AR13491" s="61"/>
      <c r="AS13491" s="61"/>
      <c r="AT13491" s="61"/>
      <c r="AU13491" s="61"/>
      <c r="AV13491" s="61"/>
      <c r="AW13491" s="61"/>
      <c r="AX13491" s="61"/>
      <c r="AY13491" s="61"/>
      <c r="AZ13491" s="61"/>
      <c r="BA13491" s="61"/>
    </row>
    <row r="13492" spans="39:53" x14ac:dyDescent="0.2">
      <c r="AM13492" s="61"/>
      <c r="AN13492" s="61"/>
      <c r="AO13492" s="171"/>
      <c r="AP13492" s="61"/>
      <c r="AQ13492" s="61"/>
      <c r="AR13492" s="61"/>
      <c r="AS13492" s="61"/>
      <c r="AT13492" s="61"/>
      <c r="AU13492" s="61"/>
      <c r="AV13492" s="61"/>
      <c r="AW13492" s="61"/>
      <c r="AX13492" s="61"/>
      <c r="AY13492" s="61"/>
      <c r="AZ13492" s="61"/>
      <c r="BA13492" s="61"/>
    </row>
    <row r="13493" spans="39:53" x14ac:dyDescent="0.2">
      <c r="AM13493" s="61"/>
      <c r="AN13493" s="61"/>
      <c r="AO13493" s="171"/>
      <c r="AP13493" s="61"/>
      <c r="AQ13493" s="61"/>
      <c r="AR13493" s="61"/>
      <c r="AS13493" s="61"/>
      <c r="AT13493" s="61"/>
      <c r="AU13493" s="61"/>
      <c r="AV13493" s="61"/>
      <c r="AW13493" s="61"/>
      <c r="AX13493" s="61"/>
      <c r="AY13493" s="61"/>
      <c r="AZ13493" s="61"/>
      <c r="BA13493" s="61"/>
    </row>
    <row r="13494" spans="39:53" x14ac:dyDescent="0.2">
      <c r="AM13494" s="61"/>
      <c r="AN13494" s="61"/>
      <c r="AO13494" s="171"/>
      <c r="AP13494" s="61"/>
      <c r="AQ13494" s="61"/>
      <c r="AR13494" s="61"/>
      <c r="AS13494" s="61"/>
      <c r="AT13494" s="61"/>
      <c r="AU13494" s="61"/>
      <c r="AV13494" s="61"/>
      <c r="AW13494" s="61"/>
      <c r="AX13494" s="61"/>
      <c r="AY13494" s="61"/>
      <c r="AZ13494" s="61"/>
      <c r="BA13494" s="61"/>
    </row>
    <row r="13495" spans="39:53" x14ac:dyDescent="0.2">
      <c r="AM13495" s="61"/>
      <c r="AN13495" s="61"/>
      <c r="AO13495" s="171"/>
      <c r="AP13495" s="61"/>
      <c r="AQ13495" s="61"/>
      <c r="AR13495" s="61"/>
      <c r="AS13495" s="61"/>
      <c r="AT13495" s="61"/>
      <c r="AU13495" s="61"/>
      <c r="AV13495" s="61"/>
      <c r="AW13495" s="61"/>
      <c r="AX13495" s="61"/>
      <c r="AY13495" s="61"/>
      <c r="AZ13495" s="61"/>
      <c r="BA13495" s="61"/>
    </row>
    <row r="13496" spans="39:53" x14ac:dyDescent="0.2">
      <c r="AM13496" s="61"/>
      <c r="AN13496" s="61"/>
      <c r="AO13496" s="171"/>
      <c r="AP13496" s="61"/>
      <c r="AQ13496" s="61"/>
      <c r="AR13496" s="61"/>
      <c r="AS13496" s="61"/>
      <c r="AT13496" s="61"/>
      <c r="AU13496" s="61"/>
      <c r="AV13496" s="61"/>
      <c r="AW13496" s="61"/>
      <c r="AX13496" s="61"/>
      <c r="AY13496" s="61"/>
      <c r="AZ13496" s="61"/>
      <c r="BA13496" s="61"/>
    </row>
    <row r="13497" spans="39:53" x14ac:dyDescent="0.2">
      <c r="AM13497" s="61"/>
      <c r="AN13497" s="61"/>
      <c r="AO13497" s="171"/>
      <c r="AP13497" s="61"/>
      <c r="AQ13497" s="61"/>
      <c r="AR13497" s="61"/>
      <c r="AS13497" s="61"/>
      <c r="AT13497" s="61"/>
      <c r="AU13497" s="61"/>
      <c r="AV13497" s="61"/>
      <c r="AW13497" s="61"/>
      <c r="AX13497" s="61"/>
      <c r="AY13497" s="61"/>
      <c r="AZ13497" s="61"/>
      <c r="BA13497" s="61"/>
    </row>
    <row r="13498" spans="39:53" x14ac:dyDescent="0.2">
      <c r="AM13498" s="61"/>
      <c r="AN13498" s="61"/>
      <c r="AO13498" s="171"/>
      <c r="AP13498" s="61"/>
      <c r="AQ13498" s="61"/>
      <c r="AR13498" s="61"/>
      <c r="AS13498" s="61"/>
      <c r="AT13498" s="61"/>
      <c r="AU13498" s="61"/>
      <c r="AV13498" s="61"/>
      <c r="AW13498" s="61"/>
      <c r="AX13498" s="61"/>
      <c r="AY13498" s="61"/>
      <c r="AZ13498" s="61"/>
      <c r="BA13498" s="61"/>
    </row>
    <row r="13499" spans="39:53" x14ac:dyDescent="0.2">
      <c r="AM13499" s="61"/>
      <c r="AN13499" s="61"/>
      <c r="AO13499" s="171"/>
      <c r="AP13499" s="61"/>
      <c r="AQ13499" s="61"/>
      <c r="AR13499" s="61"/>
      <c r="AS13499" s="61"/>
      <c r="AT13499" s="61"/>
      <c r="AU13499" s="61"/>
      <c r="AV13499" s="61"/>
      <c r="AW13499" s="61"/>
      <c r="AX13499" s="61"/>
      <c r="AY13499" s="61"/>
      <c r="AZ13499" s="61"/>
      <c r="BA13499" s="61"/>
    </row>
    <row r="13500" spans="39:53" x14ac:dyDescent="0.2">
      <c r="AM13500" s="61"/>
      <c r="AN13500" s="61"/>
      <c r="AO13500" s="171"/>
      <c r="AP13500" s="61"/>
      <c r="AQ13500" s="61"/>
      <c r="AR13500" s="61"/>
      <c r="AS13500" s="61"/>
      <c r="AT13500" s="61"/>
      <c r="AU13500" s="61"/>
      <c r="AV13500" s="61"/>
      <c r="AW13500" s="61"/>
      <c r="AX13500" s="61"/>
      <c r="AY13500" s="61"/>
      <c r="AZ13500" s="61"/>
      <c r="BA13500" s="61"/>
    </row>
    <row r="13501" spans="39:53" x14ac:dyDescent="0.2">
      <c r="AM13501" s="61"/>
      <c r="AN13501" s="61"/>
      <c r="AO13501" s="171"/>
      <c r="AP13501" s="61"/>
      <c r="AQ13501" s="61"/>
      <c r="AR13501" s="61"/>
      <c r="AS13501" s="61"/>
      <c r="AT13501" s="61"/>
      <c r="AU13501" s="61"/>
      <c r="AV13501" s="61"/>
      <c r="AW13501" s="61"/>
      <c r="AX13501" s="61"/>
      <c r="AY13501" s="61"/>
      <c r="AZ13501" s="61"/>
      <c r="BA13501" s="61"/>
    </row>
    <row r="13502" spans="39:53" x14ac:dyDescent="0.2">
      <c r="AM13502" s="61"/>
      <c r="AN13502" s="61"/>
      <c r="AO13502" s="171"/>
      <c r="AP13502" s="61"/>
      <c r="AQ13502" s="61"/>
      <c r="AR13502" s="61"/>
      <c r="AS13502" s="61"/>
      <c r="AT13502" s="61"/>
      <c r="AU13502" s="61"/>
      <c r="AV13502" s="61"/>
      <c r="AW13502" s="61"/>
      <c r="AX13502" s="61"/>
      <c r="AY13502" s="61"/>
      <c r="AZ13502" s="61"/>
      <c r="BA13502" s="61"/>
    </row>
    <row r="13503" spans="39:53" x14ac:dyDescent="0.2">
      <c r="AM13503" s="61"/>
      <c r="AN13503" s="61"/>
      <c r="AO13503" s="171"/>
      <c r="AP13503" s="61"/>
      <c r="AQ13503" s="61"/>
      <c r="AR13503" s="61"/>
      <c r="AS13503" s="61"/>
      <c r="AT13503" s="61"/>
      <c r="AU13503" s="61"/>
      <c r="AV13503" s="61"/>
      <c r="AW13503" s="61"/>
      <c r="AX13503" s="61"/>
      <c r="AY13503" s="61"/>
      <c r="AZ13503" s="61"/>
      <c r="BA13503" s="61"/>
    </row>
    <row r="13504" spans="39:53" x14ac:dyDescent="0.2">
      <c r="AM13504" s="61"/>
      <c r="AN13504" s="61"/>
      <c r="AO13504" s="171"/>
      <c r="AP13504" s="61"/>
      <c r="AQ13504" s="61"/>
      <c r="AR13504" s="61"/>
      <c r="AS13504" s="61"/>
      <c r="AT13504" s="61"/>
      <c r="AU13504" s="61"/>
      <c r="AV13504" s="61"/>
      <c r="AW13504" s="61"/>
      <c r="AX13504" s="61"/>
      <c r="AY13504" s="61"/>
      <c r="AZ13504" s="61"/>
      <c r="BA13504" s="61"/>
    </row>
    <row r="13505" spans="39:53" x14ac:dyDescent="0.2">
      <c r="AM13505" s="61"/>
      <c r="AN13505" s="61"/>
      <c r="AO13505" s="171"/>
      <c r="AP13505" s="61"/>
      <c r="AQ13505" s="61"/>
      <c r="AR13505" s="61"/>
      <c r="AS13505" s="61"/>
      <c r="AT13505" s="61"/>
      <c r="AU13505" s="61"/>
      <c r="AV13505" s="61"/>
      <c r="AW13505" s="61"/>
      <c r="AX13505" s="61"/>
      <c r="AY13505" s="61"/>
      <c r="AZ13505" s="61"/>
      <c r="BA13505" s="61"/>
    </row>
    <row r="13506" spans="39:53" x14ac:dyDescent="0.2">
      <c r="AM13506" s="61"/>
      <c r="AN13506" s="61"/>
      <c r="AO13506" s="171"/>
      <c r="AP13506" s="61"/>
      <c r="AQ13506" s="61"/>
      <c r="AR13506" s="61"/>
      <c r="AS13506" s="61"/>
      <c r="AT13506" s="61"/>
      <c r="AU13506" s="61"/>
      <c r="AV13506" s="61"/>
      <c r="AW13506" s="61"/>
      <c r="AX13506" s="61"/>
      <c r="AY13506" s="61"/>
      <c r="AZ13506" s="61"/>
      <c r="BA13506" s="61"/>
    </row>
    <row r="13507" spans="39:53" x14ac:dyDescent="0.2">
      <c r="AM13507" s="61"/>
      <c r="AN13507" s="61"/>
      <c r="AO13507" s="171"/>
      <c r="AP13507" s="61"/>
      <c r="AQ13507" s="61"/>
      <c r="AR13507" s="61"/>
      <c r="AS13507" s="61"/>
      <c r="AT13507" s="61"/>
      <c r="AU13507" s="61"/>
      <c r="AV13507" s="61"/>
      <c r="AW13507" s="61"/>
      <c r="AX13507" s="61"/>
      <c r="AY13507" s="61"/>
      <c r="AZ13507" s="61"/>
      <c r="BA13507" s="61"/>
    </row>
    <row r="13508" spans="39:53" x14ac:dyDescent="0.2">
      <c r="AM13508" s="61"/>
      <c r="AN13508" s="61"/>
      <c r="AO13508" s="171"/>
      <c r="AP13508" s="61"/>
      <c r="AQ13508" s="61"/>
      <c r="AR13508" s="61"/>
      <c r="AS13508" s="61"/>
      <c r="AT13508" s="61"/>
      <c r="AU13508" s="61"/>
      <c r="AV13508" s="61"/>
      <c r="AW13508" s="61"/>
      <c r="AX13508" s="61"/>
      <c r="AY13508" s="61"/>
      <c r="AZ13508" s="61"/>
      <c r="BA13508" s="61"/>
    </row>
    <row r="13509" spans="39:53" x14ac:dyDescent="0.2">
      <c r="AM13509" s="61"/>
      <c r="AN13509" s="61"/>
      <c r="AO13509" s="171"/>
      <c r="AP13509" s="61"/>
      <c r="AQ13509" s="61"/>
      <c r="AR13509" s="61"/>
      <c r="AS13509" s="61"/>
      <c r="AT13509" s="61"/>
      <c r="AU13509" s="61"/>
      <c r="AV13509" s="61"/>
      <c r="AW13509" s="61"/>
      <c r="AX13509" s="61"/>
      <c r="AY13509" s="61"/>
      <c r="AZ13509" s="61"/>
      <c r="BA13509" s="61"/>
    </row>
    <row r="13510" spans="39:53" x14ac:dyDescent="0.2">
      <c r="AM13510" s="61"/>
      <c r="AN13510" s="61"/>
      <c r="AO13510" s="171"/>
      <c r="AP13510" s="61"/>
      <c r="AQ13510" s="61"/>
      <c r="AR13510" s="61"/>
      <c r="AS13510" s="61"/>
      <c r="AT13510" s="61"/>
      <c r="AU13510" s="61"/>
      <c r="AV13510" s="61"/>
      <c r="AW13510" s="61"/>
      <c r="AX13510" s="61"/>
      <c r="AY13510" s="61"/>
      <c r="AZ13510" s="61"/>
      <c r="BA13510" s="61"/>
    </row>
    <row r="13511" spans="39:53" x14ac:dyDescent="0.2">
      <c r="AM13511" s="61"/>
      <c r="AN13511" s="61"/>
      <c r="AO13511" s="171"/>
      <c r="AP13511" s="61"/>
      <c r="AQ13511" s="61"/>
      <c r="AR13511" s="61"/>
      <c r="AS13511" s="61"/>
      <c r="AT13511" s="61"/>
      <c r="AU13511" s="61"/>
      <c r="AV13511" s="61"/>
      <c r="AW13511" s="61"/>
      <c r="AX13511" s="61"/>
      <c r="AY13511" s="61"/>
      <c r="AZ13511" s="61"/>
      <c r="BA13511" s="61"/>
    </row>
    <row r="13512" spans="39:53" x14ac:dyDescent="0.2">
      <c r="AM13512" s="61"/>
      <c r="AN13512" s="61"/>
      <c r="AO13512" s="171"/>
      <c r="AP13512" s="61"/>
      <c r="AQ13512" s="61"/>
      <c r="AR13512" s="61"/>
      <c r="AS13512" s="61"/>
      <c r="AT13512" s="61"/>
      <c r="AU13512" s="61"/>
      <c r="AV13512" s="61"/>
      <c r="AW13512" s="61"/>
      <c r="AX13512" s="61"/>
      <c r="AY13512" s="61"/>
      <c r="AZ13512" s="61"/>
      <c r="BA13512" s="61"/>
    </row>
    <row r="13513" spans="39:53" x14ac:dyDescent="0.2">
      <c r="AM13513" s="61"/>
      <c r="AN13513" s="61"/>
      <c r="AO13513" s="171"/>
      <c r="AP13513" s="61"/>
      <c r="AQ13513" s="61"/>
      <c r="AR13513" s="61"/>
      <c r="AS13513" s="61"/>
      <c r="AT13513" s="61"/>
      <c r="AU13513" s="61"/>
      <c r="AV13513" s="61"/>
      <c r="AW13513" s="61"/>
      <c r="AX13513" s="61"/>
      <c r="AY13513" s="61"/>
      <c r="AZ13513" s="61"/>
      <c r="BA13513" s="61"/>
    </row>
    <row r="13514" spans="39:53" x14ac:dyDescent="0.2">
      <c r="AM13514" s="61"/>
      <c r="AN13514" s="61"/>
      <c r="AO13514" s="171"/>
      <c r="AP13514" s="61"/>
      <c r="AQ13514" s="61"/>
      <c r="AR13514" s="61"/>
      <c r="AS13514" s="61"/>
      <c r="AT13514" s="61"/>
      <c r="AU13514" s="61"/>
      <c r="AV13514" s="61"/>
      <c r="AW13514" s="61"/>
      <c r="AX13514" s="61"/>
      <c r="AY13514" s="61"/>
      <c r="AZ13514" s="61"/>
      <c r="BA13514" s="61"/>
    </row>
    <row r="13515" spans="39:53" x14ac:dyDescent="0.2">
      <c r="AM13515" s="61"/>
      <c r="AN13515" s="61"/>
      <c r="AO13515" s="171"/>
      <c r="AP13515" s="61"/>
      <c r="AQ13515" s="61"/>
      <c r="AR13515" s="61"/>
      <c r="AS13515" s="61"/>
      <c r="AT13515" s="61"/>
      <c r="AU13515" s="61"/>
      <c r="AV13515" s="61"/>
      <c r="AW13515" s="61"/>
      <c r="AX13515" s="61"/>
      <c r="AY13515" s="61"/>
      <c r="AZ13515" s="61"/>
      <c r="BA13515" s="61"/>
    </row>
    <row r="13516" spans="39:53" x14ac:dyDescent="0.2">
      <c r="AM13516" s="61"/>
      <c r="AN13516" s="61"/>
      <c r="AO13516" s="171"/>
      <c r="AP13516" s="61"/>
      <c r="AQ13516" s="61"/>
      <c r="AR13516" s="61"/>
      <c r="AS13516" s="61"/>
      <c r="AT13516" s="61"/>
      <c r="AU13516" s="61"/>
      <c r="AV13516" s="61"/>
      <c r="AW13516" s="61"/>
      <c r="AX13516" s="61"/>
      <c r="AY13516" s="61"/>
      <c r="AZ13516" s="61"/>
      <c r="BA13516" s="61"/>
    </row>
    <row r="13517" spans="39:53" x14ac:dyDescent="0.2">
      <c r="AM13517" s="61"/>
      <c r="AN13517" s="61"/>
      <c r="AO13517" s="171"/>
      <c r="AP13517" s="61"/>
      <c r="AQ13517" s="61"/>
      <c r="AR13517" s="61"/>
      <c r="AS13517" s="61"/>
      <c r="AT13517" s="61"/>
      <c r="AU13517" s="61"/>
      <c r="AV13517" s="61"/>
      <c r="AW13517" s="61"/>
      <c r="AX13517" s="61"/>
      <c r="AY13517" s="61"/>
      <c r="AZ13517" s="61"/>
      <c r="BA13517" s="61"/>
    </row>
    <row r="13518" spans="39:53" x14ac:dyDescent="0.2">
      <c r="AM13518" s="61"/>
      <c r="AN13518" s="61"/>
      <c r="AO13518" s="171"/>
      <c r="AP13518" s="61"/>
      <c r="AQ13518" s="61"/>
      <c r="AR13518" s="61"/>
      <c r="AS13518" s="61"/>
      <c r="AT13518" s="61"/>
      <c r="AU13518" s="61"/>
      <c r="AV13518" s="61"/>
      <c r="AW13518" s="61"/>
      <c r="AX13518" s="61"/>
      <c r="AY13518" s="61"/>
      <c r="AZ13518" s="61"/>
      <c r="BA13518" s="61"/>
    </row>
    <row r="13519" spans="39:53" x14ac:dyDescent="0.2">
      <c r="AM13519" s="61"/>
      <c r="AN13519" s="61"/>
      <c r="AO13519" s="171"/>
      <c r="AP13519" s="61"/>
      <c r="AQ13519" s="61"/>
      <c r="AR13519" s="61"/>
      <c r="AS13519" s="61"/>
      <c r="AT13519" s="61"/>
      <c r="AU13519" s="61"/>
      <c r="AV13519" s="61"/>
      <c r="AW13519" s="61"/>
      <c r="AX13519" s="61"/>
      <c r="AY13519" s="61"/>
      <c r="AZ13519" s="61"/>
      <c r="BA13519" s="61"/>
    </row>
    <row r="13520" spans="39:53" x14ac:dyDescent="0.2">
      <c r="AM13520" s="61"/>
      <c r="AN13520" s="61"/>
      <c r="AO13520" s="171"/>
      <c r="AP13520" s="61"/>
      <c r="AQ13520" s="61"/>
      <c r="AR13520" s="61"/>
      <c r="AS13520" s="61"/>
      <c r="AT13520" s="61"/>
      <c r="AU13520" s="61"/>
      <c r="AV13520" s="61"/>
      <c r="AW13520" s="61"/>
      <c r="AX13520" s="61"/>
      <c r="AY13520" s="61"/>
      <c r="AZ13520" s="61"/>
      <c r="BA13520" s="61"/>
    </row>
    <row r="13521" spans="39:53" x14ac:dyDescent="0.2">
      <c r="AM13521" s="61"/>
      <c r="AN13521" s="61"/>
      <c r="AO13521" s="171"/>
      <c r="AP13521" s="61"/>
      <c r="AQ13521" s="61"/>
      <c r="AR13521" s="61"/>
      <c r="AS13521" s="61"/>
      <c r="AT13521" s="61"/>
      <c r="AU13521" s="61"/>
      <c r="AV13521" s="61"/>
      <c r="AW13521" s="61"/>
      <c r="AX13521" s="61"/>
      <c r="AY13521" s="61"/>
      <c r="AZ13521" s="61"/>
      <c r="BA13521" s="61"/>
    </row>
    <row r="13522" spans="39:53" x14ac:dyDescent="0.2">
      <c r="AM13522" s="61"/>
      <c r="AN13522" s="61"/>
      <c r="AO13522" s="171"/>
      <c r="AP13522" s="61"/>
      <c r="AQ13522" s="61"/>
      <c r="AR13522" s="61"/>
      <c r="AS13522" s="61"/>
      <c r="AT13522" s="61"/>
      <c r="AU13522" s="61"/>
      <c r="AV13522" s="61"/>
      <c r="AW13522" s="61"/>
      <c r="AX13522" s="61"/>
      <c r="AY13522" s="61"/>
      <c r="AZ13522" s="61"/>
      <c r="BA13522" s="61"/>
    </row>
    <row r="13523" spans="39:53" x14ac:dyDescent="0.2">
      <c r="AM13523" s="61"/>
      <c r="AN13523" s="61"/>
      <c r="AO13523" s="171"/>
      <c r="AP13523" s="61"/>
      <c r="AQ13523" s="61"/>
      <c r="AR13523" s="61"/>
      <c r="AS13523" s="61"/>
      <c r="AT13523" s="61"/>
      <c r="AU13523" s="61"/>
      <c r="AV13523" s="61"/>
      <c r="AW13523" s="61"/>
      <c r="AX13523" s="61"/>
      <c r="AY13523" s="61"/>
      <c r="AZ13523" s="61"/>
      <c r="BA13523" s="61"/>
    </row>
    <row r="13524" spans="39:53" x14ac:dyDescent="0.2">
      <c r="AM13524" s="61"/>
      <c r="AN13524" s="61"/>
      <c r="AO13524" s="171"/>
      <c r="AP13524" s="61"/>
      <c r="AQ13524" s="61"/>
      <c r="AR13524" s="61"/>
      <c r="AS13524" s="61"/>
      <c r="AT13524" s="61"/>
      <c r="AU13524" s="61"/>
      <c r="AV13524" s="61"/>
      <c r="AW13524" s="61"/>
      <c r="AX13524" s="61"/>
      <c r="AY13524" s="61"/>
      <c r="AZ13524" s="61"/>
      <c r="BA13524" s="61"/>
    </row>
    <row r="13525" spans="39:53" x14ac:dyDescent="0.2">
      <c r="AM13525" s="61"/>
      <c r="AN13525" s="61"/>
      <c r="AO13525" s="171"/>
      <c r="AP13525" s="61"/>
      <c r="AQ13525" s="61"/>
      <c r="AR13525" s="61"/>
      <c r="AS13525" s="61"/>
      <c r="AT13525" s="61"/>
      <c r="AU13525" s="61"/>
      <c r="AV13525" s="61"/>
      <c r="AW13525" s="61"/>
      <c r="AX13525" s="61"/>
      <c r="AY13525" s="61"/>
      <c r="AZ13525" s="61"/>
      <c r="BA13525" s="61"/>
    </row>
    <row r="13526" spans="39:53" x14ac:dyDescent="0.2">
      <c r="AM13526" s="61"/>
      <c r="AN13526" s="61"/>
      <c r="AO13526" s="171"/>
      <c r="AP13526" s="61"/>
      <c r="AQ13526" s="61"/>
      <c r="AR13526" s="61"/>
      <c r="AS13526" s="61"/>
      <c r="AT13526" s="61"/>
      <c r="AU13526" s="61"/>
      <c r="AV13526" s="61"/>
      <c r="AW13526" s="61"/>
      <c r="AX13526" s="61"/>
      <c r="AY13526" s="61"/>
      <c r="AZ13526" s="61"/>
      <c r="BA13526" s="61"/>
    </row>
    <row r="13527" spans="39:53" x14ac:dyDescent="0.2">
      <c r="AM13527" s="61"/>
      <c r="AN13527" s="61"/>
      <c r="AO13527" s="171"/>
      <c r="AP13527" s="61"/>
      <c r="AQ13527" s="61"/>
      <c r="AR13527" s="61"/>
      <c r="AS13527" s="61"/>
      <c r="AT13527" s="61"/>
      <c r="AU13527" s="61"/>
      <c r="AV13527" s="61"/>
      <c r="AW13527" s="61"/>
      <c r="AX13527" s="61"/>
      <c r="AY13527" s="61"/>
      <c r="AZ13527" s="61"/>
      <c r="BA13527" s="61"/>
    </row>
    <row r="13528" spans="39:53" x14ac:dyDescent="0.2">
      <c r="AM13528" s="61"/>
      <c r="AN13528" s="61"/>
      <c r="AO13528" s="171"/>
      <c r="AP13528" s="61"/>
      <c r="AQ13528" s="61"/>
      <c r="AR13528" s="61"/>
      <c r="AS13528" s="61"/>
      <c r="AT13528" s="61"/>
      <c r="AU13528" s="61"/>
      <c r="AV13528" s="61"/>
      <c r="AW13528" s="61"/>
      <c r="AX13528" s="61"/>
      <c r="AY13528" s="61"/>
      <c r="AZ13528" s="61"/>
      <c r="BA13528" s="61"/>
    </row>
    <row r="13529" spans="39:53" x14ac:dyDescent="0.2">
      <c r="AM13529" s="61"/>
      <c r="AN13529" s="61"/>
      <c r="AO13529" s="171"/>
      <c r="AP13529" s="61"/>
      <c r="AQ13529" s="61"/>
      <c r="AR13529" s="61"/>
      <c r="AS13529" s="61"/>
      <c r="AT13529" s="61"/>
      <c r="AU13529" s="61"/>
      <c r="AV13529" s="61"/>
      <c r="AW13529" s="61"/>
      <c r="AX13529" s="61"/>
      <c r="AY13529" s="61"/>
      <c r="AZ13529" s="61"/>
      <c r="BA13529" s="61"/>
    </row>
    <row r="13530" spans="39:53" x14ac:dyDescent="0.2">
      <c r="AM13530" s="61"/>
      <c r="AN13530" s="61"/>
      <c r="AO13530" s="171"/>
      <c r="AP13530" s="61"/>
      <c r="AQ13530" s="61"/>
      <c r="AR13530" s="61"/>
      <c r="AS13530" s="61"/>
      <c r="AT13530" s="61"/>
      <c r="AU13530" s="61"/>
      <c r="AV13530" s="61"/>
      <c r="AW13530" s="61"/>
      <c r="AX13530" s="61"/>
      <c r="AY13530" s="61"/>
      <c r="AZ13530" s="61"/>
      <c r="BA13530" s="61"/>
    </row>
    <row r="13531" spans="39:53" x14ac:dyDescent="0.2">
      <c r="AM13531" s="61"/>
      <c r="AN13531" s="61"/>
      <c r="AO13531" s="171"/>
      <c r="AP13531" s="61"/>
      <c r="AQ13531" s="61"/>
      <c r="AR13531" s="61"/>
      <c r="AS13531" s="61"/>
      <c r="AT13531" s="61"/>
      <c r="AU13531" s="61"/>
      <c r="AV13531" s="61"/>
      <c r="AW13531" s="61"/>
      <c r="AX13531" s="61"/>
      <c r="AY13531" s="61"/>
      <c r="AZ13531" s="61"/>
      <c r="BA13531" s="61"/>
    </row>
    <row r="13532" spans="39:53" x14ac:dyDescent="0.2">
      <c r="AM13532" s="61"/>
      <c r="AN13532" s="61"/>
      <c r="AO13532" s="171"/>
      <c r="AP13532" s="61"/>
      <c r="AQ13532" s="61"/>
      <c r="AR13532" s="61"/>
      <c r="AS13532" s="61"/>
      <c r="AT13532" s="61"/>
      <c r="AU13532" s="61"/>
      <c r="AV13532" s="61"/>
      <c r="AW13532" s="61"/>
      <c r="AX13532" s="61"/>
      <c r="AY13532" s="61"/>
      <c r="AZ13532" s="61"/>
      <c r="BA13532" s="61"/>
    </row>
    <row r="13533" spans="39:53" x14ac:dyDescent="0.2">
      <c r="AM13533" s="61"/>
      <c r="AN13533" s="61"/>
      <c r="AO13533" s="171"/>
      <c r="AP13533" s="61"/>
      <c r="AQ13533" s="61"/>
      <c r="AR13533" s="61"/>
      <c r="AS13533" s="61"/>
      <c r="AT13533" s="61"/>
      <c r="AU13533" s="61"/>
      <c r="AV13533" s="61"/>
      <c r="AW13533" s="61"/>
      <c r="AX13533" s="61"/>
      <c r="AY13533" s="61"/>
      <c r="AZ13533" s="61"/>
      <c r="BA13533" s="61"/>
    </row>
    <row r="13534" spans="39:53" x14ac:dyDescent="0.2">
      <c r="AM13534" s="61"/>
      <c r="AN13534" s="61"/>
      <c r="AO13534" s="171"/>
      <c r="AP13534" s="61"/>
      <c r="AQ13534" s="61"/>
      <c r="AR13534" s="61"/>
      <c r="AS13534" s="61"/>
      <c r="AT13534" s="61"/>
      <c r="AU13534" s="61"/>
      <c r="AV13534" s="61"/>
      <c r="AW13534" s="61"/>
      <c r="AX13534" s="61"/>
      <c r="AY13534" s="61"/>
      <c r="AZ13534" s="61"/>
      <c r="BA13534" s="61"/>
    </row>
    <row r="13535" spans="39:53" x14ac:dyDescent="0.2">
      <c r="AM13535" s="61"/>
      <c r="AN13535" s="61"/>
      <c r="AO13535" s="171"/>
      <c r="AP13535" s="61"/>
      <c r="AQ13535" s="61"/>
      <c r="AR13535" s="61"/>
      <c r="AS13535" s="61"/>
      <c r="AT13535" s="61"/>
      <c r="AU13535" s="61"/>
      <c r="AV13535" s="61"/>
      <c r="AW13535" s="61"/>
      <c r="AX13535" s="61"/>
      <c r="AY13535" s="61"/>
      <c r="AZ13535" s="61"/>
      <c r="BA13535" s="61"/>
    </row>
    <row r="13536" spans="39:53" x14ac:dyDescent="0.2">
      <c r="AM13536" s="61"/>
      <c r="AN13536" s="61"/>
      <c r="AO13536" s="171"/>
      <c r="AP13536" s="61"/>
      <c r="AQ13536" s="61"/>
      <c r="AR13536" s="61"/>
      <c r="AS13536" s="61"/>
      <c r="AT13536" s="61"/>
      <c r="AU13536" s="61"/>
      <c r="AV13536" s="61"/>
      <c r="AW13536" s="61"/>
      <c r="AX13536" s="61"/>
      <c r="AY13536" s="61"/>
      <c r="AZ13536" s="61"/>
      <c r="BA13536" s="61"/>
    </row>
    <row r="13537" spans="39:53" x14ac:dyDescent="0.2">
      <c r="AM13537" s="61"/>
      <c r="AN13537" s="61"/>
      <c r="AO13537" s="171"/>
      <c r="AP13537" s="61"/>
      <c r="AQ13537" s="61"/>
      <c r="AR13537" s="61"/>
      <c r="AS13537" s="61"/>
      <c r="AT13537" s="61"/>
      <c r="AU13537" s="61"/>
      <c r="AV13537" s="61"/>
      <c r="AW13537" s="61"/>
      <c r="AX13537" s="61"/>
      <c r="AY13537" s="61"/>
      <c r="AZ13537" s="61"/>
      <c r="BA13537" s="61"/>
    </row>
    <row r="13538" spans="39:53" x14ac:dyDescent="0.2">
      <c r="AM13538" s="61"/>
      <c r="AN13538" s="61"/>
      <c r="AO13538" s="171"/>
      <c r="AP13538" s="61"/>
      <c r="AQ13538" s="61"/>
      <c r="AR13538" s="61"/>
      <c r="AS13538" s="61"/>
      <c r="AT13538" s="61"/>
      <c r="AU13538" s="61"/>
      <c r="AV13538" s="61"/>
      <c r="AW13538" s="61"/>
      <c r="AX13538" s="61"/>
      <c r="AY13538" s="61"/>
      <c r="AZ13538" s="61"/>
      <c r="BA13538" s="61"/>
    </row>
    <row r="13539" spans="39:53" x14ac:dyDescent="0.2">
      <c r="AM13539" s="61"/>
      <c r="AN13539" s="61"/>
      <c r="AO13539" s="171"/>
      <c r="AP13539" s="61"/>
      <c r="AQ13539" s="61"/>
      <c r="AR13539" s="61"/>
      <c r="AS13539" s="61"/>
      <c r="AT13539" s="61"/>
      <c r="AU13539" s="61"/>
      <c r="AV13539" s="61"/>
      <c r="AW13539" s="61"/>
      <c r="AX13539" s="61"/>
      <c r="AY13539" s="61"/>
      <c r="AZ13539" s="61"/>
      <c r="BA13539" s="61"/>
    </row>
    <row r="13540" spans="39:53" x14ac:dyDescent="0.2">
      <c r="AM13540" s="61"/>
      <c r="AN13540" s="61"/>
      <c r="AO13540" s="171"/>
      <c r="AP13540" s="61"/>
      <c r="AQ13540" s="61"/>
      <c r="AR13540" s="61"/>
      <c r="AS13540" s="61"/>
      <c r="AT13540" s="61"/>
      <c r="AU13540" s="61"/>
      <c r="AV13540" s="61"/>
      <c r="AW13540" s="61"/>
      <c r="AX13540" s="61"/>
      <c r="AY13540" s="61"/>
      <c r="AZ13540" s="61"/>
      <c r="BA13540" s="61"/>
    </row>
    <row r="13541" spans="39:53" x14ac:dyDescent="0.2">
      <c r="AM13541" s="61"/>
      <c r="AN13541" s="61"/>
      <c r="AO13541" s="171"/>
      <c r="AP13541" s="61"/>
      <c r="AQ13541" s="61"/>
      <c r="AR13541" s="61"/>
      <c r="AS13541" s="61"/>
      <c r="AT13541" s="61"/>
      <c r="AU13541" s="61"/>
      <c r="AV13541" s="61"/>
      <c r="AW13541" s="61"/>
      <c r="AX13541" s="61"/>
      <c r="AY13541" s="61"/>
      <c r="AZ13541" s="61"/>
      <c r="BA13541" s="61"/>
    </row>
    <row r="13542" spans="39:53" x14ac:dyDescent="0.2">
      <c r="AM13542" s="61"/>
      <c r="AN13542" s="61"/>
      <c r="AO13542" s="171"/>
      <c r="AP13542" s="61"/>
      <c r="AQ13542" s="61"/>
      <c r="AR13542" s="61"/>
      <c r="AS13542" s="61"/>
      <c r="AT13542" s="61"/>
      <c r="AU13542" s="61"/>
      <c r="AV13542" s="61"/>
      <c r="AW13542" s="61"/>
      <c r="AX13542" s="61"/>
      <c r="AY13542" s="61"/>
      <c r="AZ13542" s="61"/>
      <c r="BA13542" s="61"/>
    </row>
    <row r="13543" spans="39:53" x14ac:dyDescent="0.2">
      <c r="AM13543" s="61"/>
      <c r="AN13543" s="61"/>
      <c r="AO13543" s="171"/>
      <c r="AP13543" s="61"/>
      <c r="AQ13543" s="61"/>
      <c r="AR13543" s="61"/>
      <c r="AS13543" s="61"/>
      <c r="AT13543" s="61"/>
      <c r="AU13543" s="61"/>
      <c r="AV13543" s="61"/>
      <c r="AW13543" s="61"/>
      <c r="AX13543" s="61"/>
      <c r="AY13543" s="61"/>
      <c r="AZ13543" s="61"/>
      <c r="BA13543" s="61"/>
    </row>
    <row r="13544" spans="39:53" x14ac:dyDescent="0.2">
      <c r="AM13544" s="61"/>
      <c r="AN13544" s="61"/>
      <c r="AO13544" s="171"/>
      <c r="AP13544" s="61"/>
      <c r="AQ13544" s="61"/>
      <c r="AR13544" s="61"/>
      <c r="AS13544" s="61"/>
      <c r="AT13544" s="61"/>
      <c r="AU13544" s="61"/>
      <c r="AV13544" s="61"/>
      <c r="AW13544" s="61"/>
      <c r="AX13544" s="61"/>
      <c r="AY13544" s="61"/>
      <c r="AZ13544" s="61"/>
      <c r="BA13544" s="61"/>
    </row>
    <row r="13545" spans="39:53" x14ac:dyDescent="0.2">
      <c r="AM13545" s="61"/>
      <c r="AN13545" s="61"/>
      <c r="AO13545" s="171"/>
      <c r="AP13545" s="61"/>
      <c r="AQ13545" s="61"/>
      <c r="AR13545" s="61"/>
      <c r="AS13545" s="61"/>
      <c r="AT13545" s="61"/>
      <c r="AU13545" s="61"/>
      <c r="AV13545" s="61"/>
      <c r="AW13545" s="61"/>
      <c r="AX13545" s="61"/>
      <c r="AY13545" s="61"/>
      <c r="AZ13545" s="61"/>
      <c r="BA13545" s="61"/>
    </row>
    <row r="13546" spans="39:53" x14ac:dyDescent="0.2">
      <c r="AM13546" s="61"/>
      <c r="AN13546" s="61"/>
      <c r="AO13546" s="171"/>
      <c r="AP13546" s="61"/>
      <c r="AQ13546" s="61"/>
      <c r="AR13546" s="61"/>
      <c r="AS13546" s="61"/>
      <c r="AT13546" s="61"/>
      <c r="AU13546" s="61"/>
      <c r="AV13546" s="61"/>
      <c r="AW13546" s="61"/>
      <c r="AX13546" s="61"/>
      <c r="AY13546" s="61"/>
      <c r="AZ13546" s="61"/>
      <c r="BA13546" s="61"/>
    </row>
    <row r="13547" spans="39:53" x14ac:dyDescent="0.2">
      <c r="AM13547" s="61"/>
      <c r="AN13547" s="61"/>
      <c r="AO13547" s="171"/>
      <c r="AP13547" s="61"/>
      <c r="AQ13547" s="61"/>
      <c r="AR13547" s="61"/>
      <c r="AS13547" s="61"/>
      <c r="AT13547" s="61"/>
      <c r="AU13547" s="61"/>
      <c r="AV13547" s="61"/>
      <c r="AW13547" s="61"/>
      <c r="AX13547" s="61"/>
      <c r="AY13547" s="61"/>
      <c r="AZ13547" s="61"/>
      <c r="BA13547" s="61"/>
    </row>
    <row r="13548" spans="39:53" x14ac:dyDescent="0.2">
      <c r="AM13548" s="61"/>
      <c r="AN13548" s="61"/>
      <c r="AO13548" s="171"/>
      <c r="AP13548" s="61"/>
      <c r="AQ13548" s="61"/>
      <c r="AR13548" s="61"/>
      <c r="AS13548" s="61"/>
      <c r="AT13548" s="61"/>
      <c r="AU13548" s="61"/>
      <c r="AV13548" s="61"/>
      <c r="AW13548" s="61"/>
      <c r="AX13548" s="61"/>
      <c r="AY13548" s="61"/>
      <c r="AZ13548" s="61"/>
      <c r="BA13548" s="61"/>
    </row>
    <row r="13549" spans="39:53" x14ac:dyDescent="0.2">
      <c r="AM13549" s="61"/>
      <c r="AN13549" s="61"/>
      <c r="AO13549" s="171"/>
      <c r="AP13549" s="61"/>
      <c r="AQ13549" s="61"/>
      <c r="AR13549" s="61"/>
      <c r="AS13549" s="61"/>
      <c r="AT13549" s="61"/>
      <c r="AU13549" s="61"/>
      <c r="AV13549" s="61"/>
      <c r="AW13549" s="61"/>
      <c r="AX13549" s="61"/>
      <c r="AY13549" s="61"/>
      <c r="AZ13549" s="61"/>
      <c r="BA13549" s="61"/>
    </row>
    <row r="13550" spans="39:53" x14ac:dyDescent="0.2">
      <c r="AM13550" s="61"/>
      <c r="AN13550" s="61"/>
      <c r="AO13550" s="171"/>
      <c r="AP13550" s="61"/>
      <c r="AQ13550" s="61"/>
      <c r="AR13550" s="61"/>
      <c r="AS13550" s="61"/>
      <c r="AT13550" s="61"/>
      <c r="AU13550" s="61"/>
      <c r="AV13550" s="61"/>
      <c r="AW13550" s="61"/>
      <c r="AX13550" s="61"/>
      <c r="AY13550" s="61"/>
      <c r="AZ13550" s="61"/>
      <c r="BA13550" s="61"/>
    </row>
    <row r="13551" spans="39:53" x14ac:dyDescent="0.2">
      <c r="AM13551" s="61"/>
      <c r="AN13551" s="61"/>
      <c r="AO13551" s="171"/>
      <c r="AP13551" s="61"/>
      <c r="AQ13551" s="61"/>
      <c r="AR13551" s="61"/>
      <c r="AS13551" s="61"/>
      <c r="AT13551" s="61"/>
      <c r="AU13551" s="61"/>
      <c r="AV13551" s="61"/>
      <c r="AW13551" s="61"/>
      <c r="AX13551" s="61"/>
      <c r="AY13551" s="61"/>
      <c r="AZ13551" s="61"/>
      <c r="BA13551" s="61"/>
    </row>
    <row r="13552" spans="39:53" x14ac:dyDescent="0.2">
      <c r="AM13552" s="61"/>
      <c r="AN13552" s="61"/>
      <c r="AO13552" s="171"/>
      <c r="AP13552" s="61"/>
      <c r="AQ13552" s="61"/>
      <c r="AR13552" s="61"/>
      <c r="AS13552" s="61"/>
      <c r="AT13552" s="61"/>
      <c r="AU13552" s="61"/>
      <c r="AV13552" s="61"/>
      <c r="AW13552" s="61"/>
      <c r="AX13552" s="61"/>
      <c r="AY13552" s="61"/>
      <c r="AZ13552" s="61"/>
      <c r="BA13552" s="61"/>
    </row>
    <row r="13553" spans="39:53" x14ac:dyDescent="0.2">
      <c r="AM13553" s="61"/>
      <c r="AN13553" s="61"/>
      <c r="AO13553" s="171"/>
      <c r="AP13553" s="61"/>
      <c r="AQ13553" s="61"/>
      <c r="AR13553" s="61"/>
      <c r="AS13553" s="61"/>
      <c r="AT13553" s="61"/>
      <c r="AU13553" s="61"/>
      <c r="AV13553" s="61"/>
      <c r="AW13553" s="61"/>
      <c r="AX13553" s="61"/>
      <c r="AY13553" s="61"/>
      <c r="AZ13553" s="61"/>
      <c r="BA13553" s="61"/>
    </row>
    <row r="13554" spans="39:53" x14ac:dyDescent="0.2">
      <c r="AM13554" s="61"/>
      <c r="AN13554" s="61"/>
      <c r="AO13554" s="171"/>
      <c r="AP13554" s="61"/>
      <c r="AQ13554" s="61"/>
      <c r="AR13554" s="61"/>
      <c r="AS13554" s="61"/>
      <c r="AT13554" s="61"/>
      <c r="AU13554" s="61"/>
      <c r="AV13554" s="61"/>
      <c r="AW13554" s="61"/>
      <c r="AX13554" s="61"/>
      <c r="AY13554" s="61"/>
      <c r="AZ13554" s="61"/>
      <c r="BA13554" s="61"/>
    </row>
    <row r="13555" spans="39:53" x14ac:dyDescent="0.2">
      <c r="AM13555" s="61"/>
      <c r="AN13555" s="61"/>
      <c r="AO13555" s="171"/>
      <c r="AP13555" s="61"/>
      <c r="AQ13555" s="61"/>
      <c r="AR13555" s="61"/>
      <c r="AS13555" s="61"/>
      <c r="AT13555" s="61"/>
      <c r="AU13555" s="61"/>
      <c r="AV13555" s="61"/>
      <c r="AW13555" s="61"/>
      <c r="AX13555" s="61"/>
      <c r="AY13555" s="61"/>
      <c r="AZ13555" s="61"/>
      <c r="BA13555" s="61"/>
    </row>
    <row r="13556" spans="39:53" x14ac:dyDescent="0.2">
      <c r="AM13556" s="61"/>
      <c r="AN13556" s="61"/>
      <c r="AO13556" s="171"/>
      <c r="AP13556" s="61"/>
      <c r="AQ13556" s="61"/>
      <c r="AR13556" s="61"/>
      <c r="AS13556" s="61"/>
      <c r="AT13556" s="61"/>
      <c r="AU13556" s="61"/>
      <c r="AV13556" s="61"/>
      <c r="AW13556" s="61"/>
      <c r="AX13556" s="61"/>
      <c r="AY13556" s="61"/>
      <c r="AZ13556" s="61"/>
      <c r="BA13556" s="61"/>
    </row>
    <row r="13557" spans="39:53" x14ac:dyDescent="0.2">
      <c r="AM13557" s="61"/>
      <c r="AN13557" s="61"/>
      <c r="AO13557" s="171"/>
      <c r="AP13557" s="61"/>
      <c r="AQ13557" s="61"/>
      <c r="AR13557" s="61"/>
      <c r="AS13557" s="61"/>
      <c r="AT13557" s="61"/>
      <c r="AU13557" s="61"/>
      <c r="AV13557" s="61"/>
      <c r="AW13557" s="61"/>
      <c r="AX13557" s="61"/>
      <c r="AY13557" s="61"/>
      <c r="AZ13557" s="61"/>
      <c r="BA13557" s="61"/>
    </row>
    <row r="13558" spans="39:53" x14ac:dyDescent="0.2">
      <c r="AM13558" s="61"/>
      <c r="AN13558" s="61"/>
      <c r="AO13558" s="171"/>
      <c r="AP13558" s="61"/>
      <c r="AQ13558" s="61"/>
      <c r="AR13558" s="61"/>
      <c r="AS13558" s="61"/>
      <c r="AT13558" s="61"/>
      <c r="AU13558" s="61"/>
      <c r="AV13558" s="61"/>
      <c r="AW13558" s="61"/>
      <c r="AX13558" s="61"/>
      <c r="AY13558" s="61"/>
      <c r="AZ13558" s="61"/>
      <c r="BA13558" s="61"/>
    </row>
    <row r="13559" spans="39:53" x14ac:dyDescent="0.2">
      <c r="AM13559" s="61"/>
      <c r="AN13559" s="61"/>
      <c r="AO13559" s="171"/>
      <c r="AP13559" s="61"/>
      <c r="AQ13559" s="61"/>
      <c r="AR13559" s="61"/>
      <c r="AS13559" s="61"/>
      <c r="AT13559" s="61"/>
      <c r="AU13559" s="61"/>
      <c r="AV13559" s="61"/>
      <c r="AW13559" s="61"/>
      <c r="AX13559" s="61"/>
      <c r="AY13559" s="61"/>
      <c r="AZ13559" s="61"/>
      <c r="BA13559" s="61"/>
    </row>
    <row r="13560" spans="39:53" x14ac:dyDescent="0.2">
      <c r="AM13560" s="61"/>
      <c r="AN13560" s="61"/>
      <c r="AO13560" s="171"/>
      <c r="AP13560" s="61"/>
      <c r="AQ13560" s="61"/>
      <c r="AR13560" s="61"/>
      <c r="AS13560" s="61"/>
      <c r="AT13560" s="61"/>
      <c r="AU13560" s="61"/>
      <c r="AV13560" s="61"/>
      <c r="AW13560" s="61"/>
      <c r="AX13560" s="61"/>
      <c r="AY13560" s="61"/>
      <c r="AZ13560" s="61"/>
      <c r="BA13560" s="61"/>
    </row>
    <row r="13561" spans="39:53" x14ac:dyDescent="0.2">
      <c r="AM13561" s="61"/>
      <c r="AN13561" s="61"/>
      <c r="AO13561" s="171"/>
      <c r="AP13561" s="61"/>
      <c r="AQ13561" s="61"/>
      <c r="AR13561" s="61"/>
      <c r="AS13561" s="61"/>
      <c r="AT13561" s="61"/>
      <c r="AU13561" s="61"/>
      <c r="AV13561" s="61"/>
      <c r="AW13561" s="61"/>
      <c r="AX13561" s="61"/>
      <c r="AY13561" s="61"/>
      <c r="AZ13561" s="61"/>
      <c r="BA13561" s="61"/>
    </row>
    <row r="13562" spans="39:53" x14ac:dyDescent="0.2">
      <c r="AM13562" s="61"/>
      <c r="AN13562" s="61"/>
      <c r="AO13562" s="171"/>
      <c r="AP13562" s="61"/>
      <c r="AQ13562" s="61"/>
      <c r="AR13562" s="61"/>
      <c r="AS13562" s="61"/>
      <c r="AT13562" s="61"/>
      <c r="AU13562" s="61"/>
      <c r="AV13562" s="61"/>
      <c r="AW13562" s="61"/>
      <c r="AX13562" s="61"/>
      <c r="AY13562" s="61"/>
      <c r="AZ13562" s="61"/>
      <c r="BA13562" s="61"/>
    </row>
    <row r="13563" spans="39:53" x14ac:dyDescent="0.2">
      <c r="AM13563" s="61"/>
      <c r="AN13563" s="61"/>
      <c r="AO13563" s="171"/>
      <c r="AP13563" s="61"/>
      <c r="AQ13563" s="61"/>
      <c r="AR13563" s="61"/>
      <c r="AS13563" s="61"/>
      <c r="AT13563" s="61"/>
      <c r="AU13563" s="61"/>
      <c r="AV13563" s="61"/>
      <c r="AW13563" s="61"/>
      <c r="AX13563" s="61"/>
      <c r="AY13563" s="61"/>
      <c r="AZ13563" s="61"/>
      <c r="BA13563" s="61"/>
    </row>
    <row r="13564" spans="39:53" x14ac:dyDescent="0.2">
      <c r="AM13564" s="61"/>
      <c r="AN13564" s="61"/>
      <c r="AO13564" s="171"/>
      <c r="AP13564" s="61"/>
      <c r="AQ13564" s="61"/>
      <c r="AR13564" s="61"/>
      <c r="AS13564" s="61"/>
      <c r="AT13564" s="61"/>
      <c r="AU13564" s="61"/>
      <c r="AV13564" s="61"/>
      <c r="AW13564" s="61"/>
      <c r="AX13564" s="61"/>
      <c r="AY13564" s="61"/>
      <c r="AZ13564" s="61"/>
      <c r="BA13564" s="61"/>
    </row>
    <row r="13565" spans="39:53" x14ac:dyDescent="0.2">
      <c r="AM13565" s="61"/>
      <c r="AN13565" s="61"/>
      <c r="AO13565" s="171"/>
      <c r="AP13565" s="61"/>
      <c r="AQ13565" s="61"/>
      <c r="AR13565" s="61"/>
      <c r="AS13565" s="61"/>
      <c r="AT13565" s="61"/>
      <c r="AU13565" s="61"/>
      <c r="AV13565" s="61"/>
      <c r="AW13565" s="61"/>
      <c r="AX13565" s="61"/>
      <c r="AY13565" s="61"/>
      <c r="AZ13565" s="61"/>
      <c r="BA13565" s="61"/>
    </row>
    <row r="13566" spans="39:53" x14ac:dyDescent="0.2">
      <c r="AM13566" s="61"/>
      <c r="AN13566" s="61"/>
      <c r="AO13566" s="171"/>
      <c r="AP13566" s="61"/>
      <c r="AQ13566" s="61"/>
      <c r="AR13566" s="61"/>
      <c r="AS13566" s="61"/>
      <c r="AT13566" s="61"/>
      <c r="AU13566" s="61"/>
      <c r="AV13566" s="61"/>
      <c r="AW13566" s="61"/>
      <c r="AX13566" s="61"/>
      <c r="AY13566" s="61"/>
      <c r="AZ13566" s="61"/>
      <c r="BA13566" s="61"/>
    </row>
    <row r="13567" spans="39:53" x14ac:dyDescent="0.2">
      <c r="AM13567" s="61"/>
      <c r="AN13567" s="61"/>
      <c r="AO13567" s="171"/>
      <c r="AP13567" s="61"/>
      <c r="AQ13567" s="61"/>
      <c r="AR13567" s="61"/>
      <c r="AS13567" s="61"/>
      <c r="AT13567" s="61"/>
      <c r="AU13567" s="61"/>
      <c r="AV13567" s="61"/>
      <c r="AW13567" s="61"/>
      <c r="AX13567" s="61"/>
      <c r="AY13567" s="61"/>
      <c r="AZ13567" s="61"/>
      <c r="BA13567" s="61"/>
    </row>
    <row r="13568" spans="39:53" x14ac:dyDescent="0.2">
      <c r="AM13568" s="61"/>
      <c r="AN13568" s="61"/>
      <c r="AO13568" s="171"/>
      <c r="AP13568" s="61"/>
      <c r="AQ13568" s="61"/>
      <c r="AR13568" s="61"/>
      <c r="AS13568" s="61"/>
      <c r="AT13568" s="61"/>
      <c r="AU13568" s="61"/>
      <c r="AV13568" s="61"/>
      <c r="AW13568" s="61"/>
      <c r="AX13568" s="61"/>
      <c r="AY13568" s="61"/>
      <c r="AZ13568" s="61"/>
      <c r="BA13568" s="61"/>
    </row>
    <row r="13569" spans="39:53" x14ac:dyDescent="0.2">
      <c r="AM13569" s="61"/>
      <c r="AN13569" s="61"/>
      <c r="AO13569" s="171"/>
      <c r="AP13569" s="61"/>
      <c r="AQ13569" s="61"/>
      <c r="AR13569" s="61"/>
      <c r="AS13569" s="61"/>
      <c r="AT13569" s="61"/>
      <c r="AU13569" s="61"/>
      <c r="AV13569" s="61"/>
      <c r="AW13569" s="61"/>
      <c r="AX13569" s="61"/>
      <c r="AY13569" s="61"/>
      <c r="AZ13569" s="61"/>
      <c r="BA13569" s="61"/>
    </row>
    <row r="13570" spans="39:53" x14ac:dyDescent="0.2">
      <c r="AM13570" s="61"/>
      <c r="AN13570" s="61"/>
      <c r="AO13570" s="171"/>
      <c r="AP13570" s="61"/>
      <c r="AQ13570" s="61"/>
      <c r="AR13570" s="61"/>
      <c r="AS13570" s="61"/>
      <c r="AT13570" s="61"/>
      <c r="AU13570" s="61"/>
      <c r="AV13570" s="61"/>
      <c r="AW13570" s="61"/>
      <c r="AX13570" s="61"/>
      <c r="AY13570" s="61"/>
      <c r="AZ13570" s="61"/>
      <c r="BA13570" s="61"/>
    </row>
    <row r="13571" spans="39:53" x14ac:dyDescent="0.2">
      <c r="AM13571" s="61"/>
      <c r="AN13571" s="61"/>
      <c r="AO13571" s="171"/>
      <c r="AP13571" s="61"/>
      <c r="AQ13571" s="61"/>
      <c r="AR13571" s="61"/>
      <c r="AS13571" s="61"/>
      <c r="AT13571" s="61"/>
      <c r="AU13571" s="61"/>
      <c r="AV13571" s="61"/>
      <c r="AW13571" s="61"/>
      <c r="AX13571" s="61"/>
      <c r="AY13571" s="61"/>
      <c r="AZ13571" s="61"/>
      <c r="BA13571" s="61"/>
    </row>
    <row r="13572" spans="39:53" x14ac:dyDescent="0.2">
      <c r="AM13572" s="61"/>
      <c r="AN13572" s="61"/>
      <c r="AO13572" s="171"/>
      <c r="AP13572" s="61"/>
      <c r="AQ13572" s="61"/>
      <c r="AR13572" s="61"/>
      <c r="AS13572" s="61"/>
      <c r="AT13572" s="61"/>
      <c r="AU13572" s="61"/>
      <c r="AV13572" s="61"/>
      <c r="AW13572" s="61"/>
      <c r="AX13572" s="61"/>
      <c r="AY13572" s="61"/>
      <c r="AZ13572" s="61"/>
      <c r="BA13572" s="61"/>
    </row>
    <row r="13573" spans="39:53" x14ac:dyDescent="0.2">
      <c r="AM13573" s="61"/>
      <c r="AN13573" s="61"/>
      <c r="AO13573" s="171"/>
      <c r="AP13573" s="61"/>
      <c r="AQ13573" s="61"/>
      <c r="AR13573" s="61"/>
      <c r="AS13573" s="61"/>
      <c r="AT13573" s="61"/>
      <c r="AU13573" s="61"/>
      <c r="AV13573" s="61"/>
      <c r="AW13573" s="61"/>
      <c r="AX13573" s="61"/>
      <c r="AY13573" s="61"/>
      <c r="AZ13573" s="61"/>
      <c r="BA13573" s="61"/>
    </row>
    <row r="13574" spans="39:53" x14ac:dyDescent="0.2">
      <c r="AM13574" s="61"/>
      <c r="AN13574" s="61"/>
      <c r="AO13574" s="171"/>
      <c r="AP13574" s="61"/>
      <c r="AQ13574" s="61"/>
      <c r="AR13574" s="61"/>
      <c r="AS13574" s="61"/>
      <c r="AT13574" s="61"/>
      <c r="AU13574" s="61"/>
      <c r="AV13574" s="61"/>
      <c r="AW13574" s="61"/>
      <c r="AX13574" s="61"/>
      <c r="AY13574" s="61"/>
      <c r="AZ13574" s="61"/>
      <c r="BA13574" s="61"/>
    </row>
    <row r="13575" spans="39:53" x14ac:dyDescent="0.2">
      <c r="AM13575" s="61"/>
      <c r="AN13575" s="61"/>
      <c r="AO13575" s="171"/>
      <c r="AP13575" s="61"/>
      <c r="AQ13575" s="61"/>
      <c r="AR13575" s="61"/>
      <c r="AS13575" s="61"/>
      <c r="AT13575" s="61"/>
      <c r="AU13575" s="61"/>
      <c r="AV13575" s="61"/>
      <c r="AW13575" s="61"/>
      <c r="AX13575" s="61"/>
      <c r="AY13575" s="61"/>
      <c r="AZ13575" s="61"/>
      <c r="BA13575" s="61"/>
    </row>
    <row r="13576" spans="39:53" x14ac:dyDescent="0.2">
      <c r="AM13576" s="61"/>
      <c r="AN13576" s="61"/>
      <c r="AO13576" s="171"/>
      <c r="AP13576" s="61"/>
      <c r="AQ13576" s="61"/>
      <c r="AR13576" s="61"/>
      <c r="AS13576" s="61"/>
      <c r="AT13576" s="61"/>
      <c r="AU13576" s="61"/>
      <c r="AV13576" s="61"/>
      <c r="AW13576" s="61"/>
      <c r="AX13576" s="61"/>
      <c r="AY13576" s="61"/>
      <c r="AZ13576" s="61"/>
      <c r="BA13576" s="61"/>
    </row>
    <row r="13577" spans="39:53" x14ac:dyDescent="0.2">
      <c r="AM13577" s="61"/>
      <c r="AN13577" s="61"/>
      <c r="AO13577" s="171"/>
      <c r="AP13577" s="61"/>
      <c r="AQ13577" s="61"/>
      <c r="AR13577" s="61"/>
      <c r="AS13577" s="61"/>
      <c r="AT13577" s="61"/>
      <c r="AU13577" s="61"/>
      <c r="AV13577" s="61"/>
      <c r="AW13577" s="61"/>
      <c r="AX13577" s="61"/>
      <c r="AY13577" s="61"/>
      <c r="AZ13577" s="61"/>
      <c r="BA13577" s="61"/>
    </row>
    <row r="13578" spans="39:53" x14ac:dyDescent="0.2">
      <c r="AM13578" s="61"/>
      <c r="AN13578" s="61"/>
      <c r="AO13578" s="171"/>
      <c r="AP13578" s="61"/>
      <c r="AQ13578" s="61"/>
      <c r="AR13578" s="61"/>
      <c r="AS13578" s="61"/>
      <c r="AT13578" s="61"/>
      <c r="AU13578" s="61"/>
      <c r="AV13578" s="61"/>
      <c r="AW13578" s="61"/>
      <c r="AX13578" s="61"/>
      <c r="AY13578" s="61"/>
      <c r="AZ13578" s="61"/>
      <c r="BA13578" s="61"/>
    </row>
    <row r="13579" spans="39:53" x14ac:dyDescent="0.2">
      <c r="AM13579" s="61"/>
      <c r="AN13579" s="61"/>
      <c r="AO13579" s="171"/>
      <c r="AP13579" s="61"/>
      <c r="AQ13579" s="61"/>
      <c r="AR13579" s="61"/>
      <c r="AS13579" s="61"/>
      <c r="AT13579" s="61"/>
      <c r="AU13579" s="61"/>
      <c r="AV13579" s="61"/>
      <c r="AW13579" s="61"/>
      <c r="AX13579" s="61"/>
      <c r="AY13579" s="61"/>
      <c r="AZ13579" s="61"/>
      <c r="BA13579" s="61"/>
    </row>
    <row r="13580" spans="39:53" x14ac:dyDescent="0.2">
      <c r="AM13580" s="61"/>
      <c r="AN13580" s="61"/>
      <c r="AO13580" s="171"/>
      <c r="AP13580" s="61"/>
      <c r="AQ13580" s="61"/>
      <c r="AR13580" s="61"/>
      <c r="AS13580" s="61"/>
      <c r="AT13580" s="61"/>
      <c r="AU13580" s="61"/>
      <c r="AV13580" s="61"/>
      <c r="AW13580" s="61"/>
      <c r="AX13580" s="61"/>
      <c r="AY13580" s="61"/>
      <c r="AZ13580" s="61"/>
      <c r="BA13580" s="61"/>
    </row>
    <row r="13581" spans="39:53" x14ac:dyDescent="0.2">
      <c r="AM13581" s="61"/>
      <c r="AN13581" s="61"/>
      <c r="AO13581" s="171"/>
      <c r="AP13581" s="61"/>
      <c r="AQ13581" s="61"/>
      <c r="AR13581" s="61"/>
      <c r="AS13581" s="61"/>
      <c r="AT13581" s="61"/>
      <c r="AU13581" s="61"/>
      <c r="AV13581" s="61"/>
      <c r="AW13581" s="61"/>
      <c r="AX13581" s="61"/>
      <c r="AY13581" s="61"/>
      <c r="AZ13581" s="61"/>
      <c r="BA13581" s="61"/>
    </row>
    <row r="13582" spans="39:53" x14ac:dyDescent="0.2">
      <c r="AM13582" s="61"/>
      <c r="AN13582" s="61"/>
      <c r="AO13582" s="171"/>
      <c r="AP13582" s="61"/>
      <c r="AQ13582" s="61"/>
      <c r="AR13582" s="61"/>
      <c r="AS13582" s="61"/>
      <c r="AT13582" s="61"/>
      <c r="AU13582" s="61"/>
      <c r="AV13582" s="61"/>
      <c r="AW13582" s="61"/>
      <c r="AX13582" s="61"/>
      <c r="AY13582" s="61"/>
      <c r="AZ13582" s="61"/>
      <c r="BA13582" s="61"/>
    </row>
    <row r="13583" spans="39:53" x14ac:dyDescent="0.2">
      <c r="AM13583" s="61"/>
      <c r="AN13583" s="61"/>
      <c r="AO13583" s="171"/>
      <c r="AP13583" s="61"/>
      <c r="AQ13583" s="61"/>
      <c r="AR13583" s="61"/>
      <c r="AS13583" s="61"/>
      <c r="AT13583" s="61"/>
      <c r="AU13583" s="61"/>
      <c r="AV13583" s="61"/>
      <c r="AW13583" s="61"/>
      <c r="AX13583" s="61"/>
      <c r="AY13583" s="61"/>
      <c r="AZ13583" s="61"/>
      <c r="BA13583" s="61"/>
    </row>
    <row r="13584" spans="39:53" x14ac:dyDescent="0.2">
      <c r="AM13584" s="61"/>
      <c r="AN13584" s="61"/>
      <c r="AO13584" s="171"/>
      <c r="AP13584" s="61"/>
      <c r="AQ13584" s="61"/>
      <c r="AR13584" s="61"/>
      <c r="AS13584" s="61"/>
      <c r="AT13584" s="61"/>
      <c r="AU13584" s="61"/>
      <c r="AV13584" s="61"/>
      <c r="AW13584" s="61"/>
      <c r="AX13584" s="61"/>
      <c r="AY13584" s="61"/>
      <c r="AZ13584" s="61"/>
      <c r="BA13584" s="61"/>
    </row>
    <row r="13585" spans="39:53" x14ac:dyDescent="0.2">
      <c r="AM13585" s="61"/>
      <c r="AN13585" s="61"/>
      <c r="AO13585" s="171"/>
      <c r="AP13585" s="61"/>
      <c r="AQ13585" s="61"/>
      <c r="AR13585" s="61"/>
      <c r="AS13585" s="61"/>
      <c r="AT13585" s="61"/>
      <c r="AU13585" s="61"/>
      <c r="AV13585" s="61"/>
      <c r="AW13585" s="61"/>
      <c r="AX13585" s="61"/>
      <c r="AY13585" s="61"/>
      <c r="AZ13585" s="61"/>
      <c r="BA13585" s="61"/>
    </row>
    <row r="13586" spans="39:53" x14ac:dyDescent="0.2">
      <c r="AM13586" s="61"/>
      <c r="AN13586" s="61"/>
      <c r="AO13586" s="171"/>
      <c r="AP13586" s="61"/>
      <c r="AQ13586" s="61"/>
      <c r="AR13586" s="61"/>
      <c r="AS13586" s="61"/>
      <c r="AT13586" s="61"/>
      <c r="AU13586" s="61"/>
      <c r="AV13586" s="61"/>
      <c r="AW13586" s="61"/>
      <c r="AX13586" s="61"/>
      <c r="AY13586" s="61"/>
      <c r="AZ13586" s="61"/>
      <c r="BA13586" s="61"/>
    </row>
    <row r="13587" spans="39:53" x14ac:dyDescent="0.2">
      <c r="AM13587" s="61"/>
      <c r="AN13587" s="61"/>
      <c r="AO13587" s="171"/>
      <c r="AP13587" s="61"/>
      <c r="AQ13587" s="61"/>
      <c r="AR13587" s="61"/>
      <c r="AS13587" s="61"/>
      <c r="AT13587" s="61"/>
      <c r="AU13587" s="61"/>
      <c r="AV13587" s="61"/>
      <c r="AW13587" s="61"/>
      <c r="AX13587" s="61"/>
      <c r="AY13587" s="61"/>
      <c r="AZ13587" s="61"/>
      <c r="BA13587" s="61"/>
    </row>
    <row r="13588" spans="39:53" x14ac:dyDescent="0.2">
      <c r="AM13588" s="61"/>
      <c r="AN13588" s="61"/>
      <c r="AO13588" s="171"/>
      <c r="AP13588" s="61"/>
      <c r="AQ13588" s="61"/>
      <c r="AR13588" s="61"/>
      <c r="AS13588" s="61"/>
      <c r="AT13588" s="61"/>
      <c r="AU13588" s="61"/>
      <c r="AV13588" s="61"/>
      <c r="AW13588" s="61"/>
      <c r="AX13588" s="61"/>
      <c r="AY13588" s="61"/>
      <c r="AZ13588" s="61"/>
      <c r="BA13588" s="61"/>
    </row>
    <row r="13589" spans="39:53" x14ac:dyDescent="0.2">
      <c r="AM13589" s="61"/>
      <c r="AN13589" s="61"/>
      <c r="AO13589" s="171"/>
      <c r="AP13589" s="61"/>
      <c r="AQ13589" s="61"/>
      <c r="AR13589" s="61"/>
      <c r="AS13589" s="61"/>
      <c r="AT13589" s="61"/>
      <c r="AU13589" s="61"/>
      <c r="AV13589" s="61"/>
      <c r="AW13589" s="61"/>
      <c r="AX13589" s="61"/>
      <c r="AY13589" s="61"/>
      <c r="AZ13589" s="61"/>
      <c r="BA13589" s="61"/>
    </row>
    <row r="13590" spans="39:53" x14ac:dyDescent="0.2">
      <c r="AM13590" s="61"/>
      <c r="AN13590" s="61"/>
      <c r="AO13590" s="171"/>
      <c r="AP13590" s="61"/>
      <c r="AQ13590" s="61"/>
      <c r="AR13590" s="61"/>
      <c r="AS13590" s="61"/>
      <c r="AT13590" s="61"/>
      <c r="AU13590" s="61"/>
      <c r="AV13590" s="61"/>
      <c r="AW13590" s="61"/>
      <c r="AX13590" s="61"/>
      <c r="AY13590" s="61"/>
      <c r="AZ13590" s="61"/>
      <c r="BA13590" s="61"/>
    </row>
    <row r="13591" spans="39:53" x14ac:dyDescent="0.2">
      <c r="AM13591" s="61"/>
      <c r="AN13591" s="61"/>
      <c r="AO13591" s="171"/>
      <c r="AP13591" s="61"/>
      <c r="AQ13591" s="61"/>
      <c r="AR13591" s="61"/>
      <c r="AS13591" s="61"/>
      <c r="AT13591" s="61"/>
      <c r="AU13591" s="61"/>
      <c r="AV13591" s="61"/>
      <c r="AW13591" s="61"/>
      <c r="AX13591" s="61"/>
      <c r="AY13591" s="61"/>
      <c r="AZ13591" s="61"/>
      <c r="BA13591" s="61"/>
    </row>
    <row r="13592" spans="39:53" x14ac:dyDescent="0.2">
      <c r="AM13592" s="61"/>
      <c r="AN13592" s="61"/>
      <c r="AO13592" s="171"/>
      <c r="AP13592" s="61"/>
      <c r="AQ13592" s="61"/>
      <c r="AR13592" s="61"/>
      <c r="AS13592" s="61"/>
      <c r="AT13592" s="61"/>
      <c r="AU13592" s="61"/>
      <c r="AV13592" s="61"/>
      <c r="AW13592" s="61"/>
      <c r="AX13592" s="61"/>
      <c r="AY13592" s="61"/>
      <c r="AZ13592" s="61"/>
      <c r="BA13592" s="61"/>
    </row>
    <row r="13593" spans="39:53" x14ac:dyDescent="0.2">
      <c r="AM13593" s="61"/>
      <c r="AN13593" s="61"/>
      <c r="AO13593" s="171"/>
      <c r="AP13593" s="61"/>
      <c r="AQ13593" s="61"/>
      <c r="AR13593" s="61"/>
      <c r="AS13593" s="61"/>
      <c r="AT13593" s="61"/>
      <c r="AU13593" s="61"/>
      <c r="AV13593" s="61"/>
      <c r="AW13593" s="61"/>
      <c r="AX13593" s="61"/>
      <c r="AY13593" s="61"/>
      <c r="AZ13593" s="61"/>
      <c r="BA13593" s="61"/>
    </row>
    <row r="13594" spans="39:53" x14ac:dyDescent="0.2">
      <c r="AM13594" s="61"/>
      <c r="AN13594" s="61"/>
      <c r="AO13594" s="171"/>
      <c r="AP13594" s="61"/>
      <c r="AQ13594" s="61"/>
      <c r="AR13594" s="61"/>
      <c r="AS13594" s="61"/>
      <c r="AT13594" s="61"/>
      <c r="AU13594" s="61"/>
      <c r="AV13594" s="61"/>
      <c r="AW13594" s="61"/>
      <c r="AX13594" s="61"/>
      <c r="AY13594" s="61"/>
      <c r="AZ13594" s="61"/>
      <c r="BA13594" s="61"/>
    </row>
    <row r="13595" spans="39:53" x14ac:dyDescent="0.2">
      <c r="AM13595" s="61"/>
      <c r="AN13595" s="61"/>
      <c r="AO13595" s="171"/>
      <c r="AP13595" s="61"/>
      <c r="AQ13595" s="61"/>
      <c r="AR13595" s="61"/>
      <c r="AS13595" s="61"/>
      <c r="AT13595" s="61"/>
      <c r="AU13595" s="61"/>
      <c r="AV13595" s="61"/>
      <c r="AW13595" s="61"/>
      <c r="AX13595" s="61"/>
      <c r="AY13595" s="61"/>
      <c r="AZ13595" s="61"/>
      <c r="BA13595" s="61"/>
    </row>
    <row r="13596" spans="39:53" x14ac:dyDescent="0.2">
      <c r="AM13596" s="61"/>
      <c r="AN13596" s="61"/>
      <c r="AO13596" s="171"/>
      <c r="AP13596" s="61"/>
      <c r="AQ13596" s="61"/>
      <c r="AR13596" s="61"/>
      <c r="AS13596" s="61"/>
      <c r="AT13596" s="61"/>
      <c r="AU13596" s="61"/>
      <c r="AV13596" s="61"/>
      <c r="AW13596" s="61"/>
      <c r="AX13596" s="61"/>
      <c r="AY13596" s="61"/>
      <c r="AZ13596" s="61"/>
      <c r="BA13596" s="61"/>
    </row>
    <row r="13597" spans="39:53" x14ac:dyDescent="0.2">
      <c r="AM13597" s="61"/>
      <c r="AN13597" s="61"/>
      <c r="AO13597" s="171"/>
      <c r="AP13597" s="61"/>
      <c r="AQ13597" s="61"/>
      <c r="AR13597" s="61"/>
      <c r="AS13597" s="61"/>
      <c r="AT13597" s="61"/>
      <c r="AU13597" s="61"/>
      <c r="AV13597" s="61"/>
      <c r="AW13597" s="61"/>
      <c r="AX13597" s="61"/>
      <c r="AY13597" s="61"/>
      <c r="AZ13597" s="61"/>
      <c r="BA13597" s="61"/>
    </row>
    <row r="13598" spans="39:53" x14ac:dyDescent="0.2">
      <c r="AM13598" s="61"/>
      <c r="AN13598" s="61"/>
      <c r="AO13598" s="171"/>
      <c r="AP13598" s="61"/>
      <c r="AQ13598" s="61"/>
      <c r="AR13598" s="61"/>
      <c r="AS13598" s="61"/>
      <c r="AT13598" s="61"/>
      <c r="AU13598" s="61"/>
      <c r="AV13598" s="61"/>
      <c r="AW13598" s="61"/>
      <c r="AX13598" s="61"/>
      <c r="AY13598" s="61"/>
      <c r="AZ13598" s="61"/>
      <c r="BA13598" s="61"/>
    </row>
    <row r="13599" spans="39:53" x14ac:dyDescent="0.2">
      <c r="AM13599" s="61"/>
      <c r="AN13599" s="61"/>
      <c r="AO13599" s="171"/>
      <c r="AP13599" s="61"/>
      <c r="AQ13599" s="61"/>
      <c r="AR13599" s="61"/>
      <c r="AS13599" s="61"/>
      <c r="AT13599" s="61"/>
      <c r="AU13599" s="61"/>
      <c r="AV13599" s="61"/>
      <c r="AW13599" s="61"/>
      <c r="AX13599" s="61"/>
      <c r="AY13599" s="61"/>
      <c r="AZ13599" s="61"/>
      <c r="BA13599" s="61"/>
    </row>
    <row r="13600" spans="39:53" x14ac:dyDescent="0.2">
      <c r="AM13600" s="61"/>
      <c r="AN13600" s="61"/>
      <c r="AO13600" s="171"/>
      <c r="AP13600" s="61"/>
      <c r="AQ13600" s="61"/>
      <c r="AR13600" s="61"/>
      <c r="AS13600" s="61"/>
      <c r="AT13600" s="61"/>
      <c r="AU13600" s="61"/>
      <c r="AV13600" s="61"/>
      <c r="AW13600" s="61"/>
      <c r="AX13600" s="61"/>
      <c r="AY13600" s="61"/>
      <c r="AZ13600" s="61"/>
      <c r="BA13600" s="61"/>
    </row>
    <row r="13601" spans="39:53" x14ac:dyDescent="0.2">
      <c r="AM13601" s="61"/>
      <c r="AN13601" s="61"/>
      <c r="AO13601" s="171"/>
      <c r="AP13601" s="61"/>
      <c r="AQ13601" s="61"/>
      <c r="AR13601" s="61"/>
      <c r="AS13601" s="61"/>
      <c r="AT13601" s="61"/>
      <c r="AU13601" s="61"/>
      <c r="AV13601" s="61"/>
      <c r="AW13601" s="61"/>
      <c r="AX13601" s="61"/>
      <c r="AY13601" s="61"/>
      <c r="AZ13601" s="61"/>
      <c r="BA13601" s="61"/>
    </row>
    <row r="13602" spans="39:53" x14ac:dyDescent="0.2">
      <c r="AM13602" s="61"/>
      <c r="AN13602" s="61"/>
      <c r="AO13602" s="171"/>
      <c r="AP13602" s="61"/>
      <c r="AQ13602" s="61"/>
      <c r="AR13602" s="61"/>
      <c r="AS13602" s="61"/>
      <c r="AT13602" s="61"/>
      <c r="AU13602" s="61"/>
      <c r="AV13602" s="61"/>
      <c r="AW13602" s="61"/>
      <c r="AX13602" s="61"/>
      <c r="AY13602" s="61"/>
      <c r="AZ13602" s="61"/>
      <c r="BA13602" s="61"/>
    </row>
    <row r="13603" spans="39:53" x14ac:dyDescent="0.2">
      <c r="AM13603" s="61"/>
      <c r="AN13603" s="61"/>
      <c r="AO13603" s="171"/>
      <c r="AP13603" s="61"/>
      <c r="AQ13603" s="61"/>
      <c r="AR13603" s="61"/>
      <c r="AS13603" s="61"/>
      <c r="AT13603" s="61"/>
      <c r="AU13603" s="61"/>
      <c r="AV13603" s="61"/>
      <c r="AW13603" s="61"/>
      <c r="AX13603" s="61"/>
      <c r="AY13603" s="61"/>
      <c r="AZ13603" s="61"/>
      <c r="BA13603" s="61"/>
    </row>
    <row r="13604" spans="39:53" x14ac:dyDescent="0.2">
      <c r="AM13604" s="61"/>
      <c r="AN13604" s="61"/>
      <c r="AO13604" s="171"/>
      <c r="AP13604" s="61"/>
      <c r="AQ13604" s="61"/>
      <c r="AR13604" s="61"/>
      <c r="AS13604" s="61"/>
      <c r="AT13604" s="61"/>
      <c r="AU13604" s="61"/>
      <c r="AV13604" s="61"/>
      <c r="AW13604" s="61"/>
      <c r="AX13604" s="61"/>
      <c r="AY13604" s="61"/>
      <c r="AZ13604" s="61"/>
      <c r="BA13604" s="61"/>
    </row>
    <row r="13605" spans="39:53" x14ac:dyDescent="0.2">
      <c r="AM13605" s="61"/>
      <c r="AN13605" s="61"/>
      <c r="AO13605" s="171"/>
      <c r="AP13605" s="61"/>
      <c r="AQ13605" s="61"/>
      <c r="AR13605" s="61"/>
      <c r="AS13605" s="61"/>
      <c r="AT13605" s="61"/>
      <c r="AU13605" s="61"/>
      <c r="AV13605" s="61"/>
      <c r="AW13605" s="61"/>
      <c r="AX13605" s="61"/>
      <c r="AY13605" s="61"/>
      <c r="AZ13605" s="61"/>
      <c r="BA13605" s="61"/>
    </row>
    <row r="13606" spans="39:53" x14ac:dyDescent="0.2">
      <c r="AM13606" s="61"/>
      <c r="AN13606" s="61"/>
      <c r="AO13606" s="171"/>
      <c r="AP13606" s="61"/>
      <c r="AQ13606" s="61"/>
      <c r="AR13606" s="61"/>
      <c r="AS13606" s="61"/>
      <c r="AT13606" s="61"/>
      <c r="AU13606" s="61"/>
      <c r="AV13606" s="61"/>
      <c r="AW13606" s="61"/>
      <c r="AX13606" s="61"/>
      <c r="AY13606" s="61"/>
      <c r="AZ13606" s="61"/>
      <c r="BA13606" s="61"/>
    </row>
    <row r="13607" spans="39:53" x14ac:dyDescent="0.2">
      <c r="AM13607" s="61"/>
      <c r="AN13607" s="61"/>
      <c r="AO13607" s="171"/>
      <c r="AP13607" s="61"/>
      <c r="AQ13607" s="61"/>
      <c r="AR13607" s="61"/>
      <c r="AS13607" s="61"/>
      <c r="AT13607" s="61"/>
      <c r="AU13607" s="61"/>
      <c r="AV13607" s="61"/>
      <c r="AW13607" s="61"/>
      <c r="AX13607" s="61"/>
      <c r="AY13607" s="61"/>
      <c r="AZ13607" s="61"/>
      <c r="BA13607" s="61"/>
    </row>
    <row r="13608" spans="39:53" x14ac:dyDescent="0.2">
      <c r="AM13608" s="61"/>
      <c r="AN13608" s="61"/>
      <c r="AO13608" s="171"/>
      <c r="AP13608" s="61"/>
      <c r="AQ13608" s="61"/>
      <c r="AR13608" s="61"/>
      <c r="AS13608" s="61"/>
      <c r="AT13608" s="61"/>
      <c r="AU13608" s="61"/>
      <c r="AV13608" s="61"/>
      <c r="AW13608" s="61"/>
      <c r="AX13608" s="61"/>
      <c r="AY13608" s="61"/>
      <c r="AZ13608" s="61"/>
      <c r="BA13608" s="61"/>
    </row>
    <row r="13609" spans="39:53" x14ac:dyDescent="0.2">
      <c r="AM13609" s="61"/>
      <c r="AN13609" s="61"/>
      <c r="AO13609" s="171"/>
      <c r="AP13609" s="61"/>
      <c r="AQ13609" s="61"/>
      <c r="AR13609" s="61"/>
      <c r="AS13609" s="61"/>
      <c r="AT13609" s="61"/>
      <c r="AU13609" s="61"/>
      <c r="AV13609" s="61"/>
      <c r="AW13609" s="61"/>
      <c r="AX13609" s="61"/>
      <c r="AY13609" s="61"/>
      <c r="AZ13609" s="61"/>
      <c r="BA13609" s="61"/>
    </row>
    <row r="13610" spans="39:53" x14ac:dyDescent="0.2">
      <c r="AM13610" s="61"/>
      <c r="AN13610" s="61"/>
      <c r="AO13610" s="171"/>
      <c r="AP13610" s="61"/>
      <c r="AQ13610" s="61"/>
      <c r="AR13610" s="61"/>
      <c r="AS13610" s="61"/>
      <c r="AT13610" s="61"/>
      <c r="AU13610" s="61"/>
      <c r="AV13610" s="61"/>
      <c r="AW13610" s="61"/>
      <c r="AX13610" s="61"/>
      <c r="AY13610" s="61"/>
      <c r="AZ13610" s="61"/>
      <c r="BA13610" s="61"/>
    </row>
    <row r="13611" spans="39:53" x14ac:dyDescent="0.2">
      <c r="AM13611" s="61"/>
      <c r="AN13611" s="61"/>
      <c r="AO13611" s="171"/>
      <c r="AP13611" s="61"/>
      <c r="AQ13611" s="61"/>
      <c r="AR13611" s="61"/>
      <c r="AS13611" s="61"/>
      <c r="AT13611" s="61"/>
      <c r="AU13611" s="61"/>
      <c r="AV13611" s="61"/>
      <c r="AW13611" s="61"/>
      <c r="AX13611" s="61"/>
      <c r="AY13611" s="61"/>
      <c r="AZ13611" s="61"/>
      <c r="BA13611" s="61"/>
    </row>
    <row r="13612" spans="39:53" x14ac:dyDescent="0.2">
      <c r="AM13612" s="61"/>
      <c r="AN13612" s="61"/>
      <c r="AO13612" s="171"/>
      <c r="AP13612" s="61"/>
      <c r="AQ13612" s="61"/>
      <c r="AR13612" s="61"/>
      <c r="AS13612" s="61"/>
      <c r="AT13612" s="61"/>
      <c r="AU13612" s="61"/>
      <c r="AV13612" s="61"/>
      <c r="AW13612" s="61"/>
      <c r="AX13612" s="61"/>
      <c r="AY13612" s="61"/>
      <c r="AZ13612" s="61"/>
      <c r="BA13612" s="61"/>
    </row>
    <row r="13613" spans="39:53" x14ac:dyDescent="0.2">
      <c r="AM13613" s="61"/>
      <c r="AN13613" s="61"/>
      <c r="AO13613" s="171"/>
      <c r="AP13613" s="61"/>
      <c r="AQ13613" s="61"/>
      <c r="AR13613" s="61"/>
      <c r="AS13613" s="61"/>
      <c r="AT13613" s="61"/>
      <c r="AU13613" s="61"/>
      <c r="AV13613" s="61"/>
      <c r="AW13613" s="61"/>
      <c r="AX13613" s="61"/>
      <c r="AY13613" s="61"/>
      <c r="AZ13613" s="61"/>
      <c r="BA13613" s="61"/>
    </row>
    <row r="13614" spans="39:53" x14ac:dyDescent="0.2">
      <c r="AM13614" s="61"/>
      <c r="AN13614" s="61"/>
      <c r="AO13614" s="171"/>
      <c r="AP13614" s="61"/>
      <c r="AQ13614" s="61"/>
      <c r="AR13614" s="61"/>
      <c r="AS13614" s="61"/>
      <c r="AT13614" s="61"/>
      <c r="AU13614" s="61"/>
      <c r="AV13614" s="61"/>
      <c r="AW13614" s="61"/>
      <c r="AX13614" s="61"/>
      <c r="AY13614" s="61"/>
      <c r="AZ13614" s="61"/>
      <c r="BA13614" s="61"/>
    </row>
    <row r="13615" spans="39:53" x14ac:dyDescent="0.2">
      <c r="AM13615" s="61"/>
      <c r="AN13615" s="61"/>
      <c r="AO13615" s="171"/>
      <c r="AP13615" s="61"/>
      <c r="AQ13615" s="61"/>
      <c r="AR13615" s="61"/>
      <c r="AS13615" s="61"/>
      <c r="AT13615" s="61"/>
      <c r="AU13615" s="61"/>
      <c r="AV13615" s="61"/>
      <c r="AW13615" s="61"/>
      <c r="AX13615" s="61"/>
      <c r="AY13615" s="61"/>
      <c r="AZ13615" s="61"/>
      <c r="BA13615" s="61"/>
    </row>
    <row r="13616" spans="39:53" x14ac:dyDescent="0.2">
      <c r="AM13616" s="61"/>
      <c r="AN13616" s="61"/>
      <c r="AO13616" s="171"/>
      <c r="AP13616" s="61"/>
      <c r="AQ13616" s="61"/>
      <c r="AR13616" s="61"/>
      <c r="AS13616" s="61"/>
      <c r="AT13616" s="61"/>
      <c r="AU13616" s="61"/>
      <c r="AV13616" s="61"/>
      <c r="AW13616" s="61"/>
      <c r="AX13616" s="61"/>
      <c r="AY13616" s="61"/>
      <c r="AZ13616" s="61"/>
      <c r="BA13616" s="61"/>
    </row>
    <row r="13617" spans="39:53" x14ac:dyDescent="0.2">
      <c r="AM13617" s="61"/>
      <c r="AN13617" s="61"/>
      <c r="AO13617" s="171"/>
      <c r="AP13617" s="61"/>
      <c r="AQ13617" s="61"/>
      <c r="AR13617" s="61"/>
      <c r="AS13617" s="61"/>
      <c r="AT13617" s="61"/>
      <c r="AU13617" s="61"/>
      <c r="AV13617" s="61"/>
      <c r="AW13617" s="61"/>
      <c r="AX13617" s="61"/>
      <c r="AY13617" s="61"/>
      <c r="AZ13617" s="61"/>
      <c r="BA13617" s="61"/>
    </row>
    <row r="13618" spans="39:53" x14ac:dyDescent="0.2">
      <c r="AM13618" s="61"/>
      <c r="AN13618" s="61"/>
      <c r="AO13618" s="171"/>
      <c r="AP13618" s="61"/>
      <c r="AQ13618" s="61"/>
      <c r="AR13618" s="61"/>
      <c r="AS13618" s="61"/>
      <c r="AT13618" s="61"/>
      <c r="AU13618" s="61"/>
      <c r="AV13618" s="61"/>
      <c r="AW13618" s="61"/>
      <c r="AX13618" s="61"/>
      <c r="AY13618" s="61"/>
      <c r="AZ13618" s="61"/>
      <c r="BA13618" s="61"/>
    </row>
    <row r="13619" spans="39:53" x14ac:dyDescent="0.2">
      <c r="AM13619" s="61"/>
      <c r="AN13619" s="61"/>
      <c r="AO13619" s="171"/>
      <c r="AP13619" s="61"/>
      <c r="AQ13619" s="61"/>
      <c r="AR13619" s="61"/>
      <c r="AS13619" s="61"/>
      <c r="AT13619" s="61"/>
      <c r="AU13619" s="61"/>
      <c r="AV13619" s="61"/>
      <c r="AW13619" s="61"/>
      <c r="AX13619" s="61"/>
      <c r="AY13619" s="61"/>
      <c r="AZ13619" s="61"/>
      <c r="BA13619" s="61"/>
    </row>
    <row r="13620" spans="39:53" x14ac:dyDescent="0.2">
      <c r="AM13620" s="61"/>
      <c r="AN13620" s="61"/>
      <c r="AO13620" s="171"/>
      <c r="AP13620" s="61"/>
      <c r="AQ13620" s="61"/>
      <c r="AR13620" s="61"/>
      <c r="AS13620" s="61"/>
      <c r="AT13620" s="61"/>
      <c r="AU13620" s="61"/>
      <c r="AV13620" s="61"/>
      <c r="AW13620" s="61"/>
      <c r="AX13620" s="61"/>
      <c r="AY13620" s="61"/>
      <c r="AZ13620" s="61"/>
      <c r="BA13620" s="61"/>
    </row>
    <row r="13621" spans="39:53" x14ac:dyDescent="0.2">
      <c r="AM13621" s="61"/>
      <c r="AN13621" s="61"/>
      <c r="AO13621" s="171"/>
      <c r="AP13621" s="61"/>
      <c r="AQ13621" s="61"/>
      <c r="AR13621" s="61"/>
      <c r="AS13621" s="61"/>
      <c r="AT13621" s="61"/>
      <c r="AU13621" s="61"/>
      <c r="AV13621" s="61"/>
      <c r="AW13621" s="61"/>
      <c r="AX13621" s="61"/>
      <c r="AY13621" s="61"/>
      <c r="AZ13621" s="61"/>
      <c r="BA13621" s="61"/>
    </row>
    <row r="13622" spans="39:53" x14ac:dyDescent="0.2">
      <c r="AM13622" s="61"/>
      <c r="AN13622" s="61"/>
      <c r="AO13622" s="171"/>
      <c r="AP13622" s="61"/>
      <c r="AQ13622" s="61"/>
      <c r="AR13622" s="61"/>
      <c r="AS13622" s="61"/>
      <c r="AT13622" s="61"/>
      <c r="AU13622" s="61"/>
      <c r="AV13622" s="61"/>
      <c r="AW13622" s="61"/>
      <c r="AX13622" s="61"/>
      <c r="AY13622" s="61"/>
      <c r="AZ13622" s="61"/>
      <c r="BA13622" s="61"/>
    </row>
    <row r="13623" spans="39:53" x14ac:dyDescent="0.2">
      <c r="AM13623" s="61"/>
      <c r="AN13623" s="61"/>
      <c r="AO13623" s="171"/>
      <c r="AP13623" s="61"/>
      <c r="AQ13623" s="61"/>
      <c r="AR13623" s="61"/>
      <c r="AS13623" s="61"/>
      <c r="AT13623" s="61"/>
      <c r="AU13623" s="61"/>
      <c r="AV13623" s="61"/>
      <c r="AW13623" s="61"/>
      <c r="AX13623" s="61"/>
      <c r="AY13623" s="61"/>
      <c r="AZ13623" s="61"/>
      <c r="BA13623" s="61"/>
    </row>
    <row r="13624" spans="39:53" x14ac:dyDescent="0.2">
      <c r="AM13624" s="61"/>
      <c r="AN13624" s="61"/>
      <c r="AO13624" s="171"/>
      <c r="AP13624" s="61"/>
      <c r="AQ13624" s="61"/>
      <c r="AR13624" s="61"/>
      <c r="AS13624" s="61"/>
      <c r="AT13624" s="61"/>
      <c r="AU13624" s="61"/>
      <c r="AV13624" s="61"/>
      <c r="AW13624" s="61"/>
      <c r="AX13624" s="61"/>
      <c r="AY13624" s="61"/>
      <c r="AZ13624" s="61"/>
      <c r="BA13624" s="61"/>
    </row>
    <row r="13625" spans="39:53" x14ac:dyDescent="0.2">
      <c r="AM13625" s="61"/>
      <c r="AN13625" s="61"/>
      <c r="AO13625" s="171"/>
      <c r="AP13625" s="61"/>
      <c r="AQ13625" s="61"/>
      <c r="AR13625" s="61"/>
      <c r="AS13625" s="61"/>
      <c r="AT13625" s="61"/>
      <c r="AU13625" s="61"/>
      <c r="AV13625" s="61"/>
      <c r="AW13625" s="61"/>
      <c r="AX13625" s="61"/>
      <c r="AY13625" s="61"/>
      <c r="AZ13625" s="61"/>
      <c r="BA13625" s="61"/>
    </row>
    <row r="13626" spans="39:53" x14ac:dyDescent="0.2">
      <c r="AM13626" s="61"/>
      <c r="AN13626" s="61"/>
      <c r="AO13626" s="171"/>
      <c r="AP13626" s="61"/>
      <c r="AQ13626" s="61"/>
      <c r="AR13626" s="61"/>
      <c r="AS13626" s="61"/>
      <c r="AT13626" s="61"/>
      <c r="AU13626" s="61"/>
      <c r="AV13626" s="61"/>
      <c r="AW13626" s="61"/>
      <c r="AX13626" s="61"/>
      <c r="AY13626" s="61"/>
      <c r="AZ13626" s="61"/>
      <c r="BA13626" s="61"/>
    </row>
    <row r="13627" spans="39:53" x14ac:dyDescent="0.2">
      <c r="AM13627" s="61"/>
      <c r="AN13627" s="61"/>
      <c r="AO13627" s="171"/>
      <c r="AP13627" s="61"/>
      <c r="AQ13627" s="61"/>
      <c r="AR13627" s="61"/>
      <c r="AS13627" s="61"/>
      <c r="AT13627" s="61"/>
      <c r="AU13627" s="61"/>
      <c r="AV13627" s="61"/>
      <c r="AW13627" s="61"/>
      <c r="AX13627" s="61"/>
      <c r="AY13627" s="61"/>
      <c r="AZ13627" s="61"/>
      <c r="BA13627" s="61"/>
    </row>
    <row r="13628" spans="39:53" x14ac:dyDescent="0.2">
      <c r="AM13628" s="61"/>
      <c r="AN13628" s="61"/>
      <c r="AO13628" s="171"/>
      <c r="AP13628" s="61"/>
      <c r="AQ13628" s="61"/>
      <c r="AR13628" s="61"/>
      <c r="AS13628" s="61"/>
      <c r="AT13628" s="61"/>
      <c r="AU13628" s="61"/>
      <c r="AV13628" s="61"/>
      <c r="AW13628" s="61"/>
      <c r="AX13628" s="61"/>
      <c r="AY13628" s="61"/>
      <c r="AZ13628" s="61"/>
      <c r="BA13628" s="61"/>
    </row>
    <row r="13629" spans="39:53" x14ac:dyDescent="0.2">
      <c r="AM13629" s="61"/>
      <c r="AN13629" s="61"/>
      <c r="AO13629" s="171"/>
      <c r="AP13629" s="61"/>
      <c r="AQ13629" s="61"/>
      <c r="AR13629" s="61"/>
      <c r="AS13629" s="61"/>
      <c r="AT13629" s="61"/>
      <c r="AU13629" s="61"/>
      <c r="AV13629" s="61"/>
      <c r="AW13629" s="61"/>
      <c r="AX13629" s="61"/>
      <c r="AY13629" s="61"/>
      <c r="AZ13629" s="61"/>
      <c r="BA13629" s="61"/>
    </row>
    <row r="13630" spans="39:53" x14ac:dyDescent="0.2">
      <c r="AM13630" s="61"/>
      <c r="AN13630" s="61"/>
      <c r="AO13630" s="171"/>
      <c r="AP13630" s="61"/>
      <c r="AQ13630" s="61"/>
      <c r="AR13630" s="61"/>
      <c r="AS13630" s="61"/>
      <c r="AT13630" s="61"/>
      <c r="AU13630" s="61"/>
      <c r="AV13630" s="61"/>
      <c r="AW13630" s="61"/>
      <c r="AX13630" s="61"/>
      <c r="AY13630" s="61"/>
      <c r="AZ13630" s="61"/>
      <c r="BA13630" s="61"/>
    </row>
    <row r="13631" spans="39:53" x14ac:dyDescent="0.2">
      <c r="AM13631" s="61"/>
      <c r="AN13631" s="61"/>
      <c r="AO13631" s="171"/>
      <c r="AP13631" s="61"/>
      <c r="AQ13631" s="61"/>
      <c r="AR13631" s="61"/>
      <c r="AS13631" s="61"/>
      <c r="AT13631" s="61"/>
      <c r="AU13631" s="61"/>
      <c r="AV13631" s="61"/>
      <c r="AW13631" s="61"/>
      <c r="AX13631" s="61"/>
      <c r="AY13631" s="61"/>
      <c r="AZ13631" s="61"/>
      <c r="BA13631" s="61"/>
    </row>
    <row r="13632" spans="39:53" x14ac:dyDescent="0.2">
      <c r="AM13632" s="61"/>
      <c r="AN13632" s="61"/>
      <c r="AO13632" s="171"/>
      <c r="AP13632" s="61"/>
      <c r="AQ13632" s="61"/>
      <c r="AR13632" s="61"/>
      <c r="AS13632" s="61"/>
      <c r="AT13632" s="61"/>
      <c r="AU13632" s="61"/>
      <c r="AV13632" s="61"/>
      <c r="AW13632" s="61"/>
      <c r="AX13632" s="61"/>
      <c r="AY13632" s="61"/>
      <c r="AZ13632" s="61"/>
      <c r="BA13632" s="61"/>
    </row>
    <row r="13633" spans="39:53" x14ac:dyDescent="0.2">
      <c r="AM13633" s="61"/>
      <c r="AN13633" s="61"/>
      <c r="AO13633" s="171"/>
      <c r="AP13633" s="61"/>
      <c r="AQ13633" s="61"/>
      <c r="AR13633" s="61"/>
      <c r="AS13633" s="61"/>
      <c r="AT13633" s="61"/>
      <c r="AU13633" s="61"/>
      <c r="AV13633" s="61"/>
      <c r="AW13633" s="61"/>
      <c r="AX13633" s="61"/>
      <c r="AY13633" s="61"/>
      <c r="AZ13633" s="61"/>
      <c r="BA13633" s="61"/>
    </row>
    <row r="13634" spans="39:53" x14ac:dyDescent="0.2">
      <c r="AM13634" s="61"/>
      <c r="AN13634" s="61"/>
      <c r="AO13634" s="171"/>
      <c r="AP13634" s="61"/>
      <c r="AQ13634" s="61"/>
      <c r="AR13634" s="61"/>
      <c r="AS13634" s="61"/>
      <c r="AT13634" s="61"/>
      <c r="AU13634" s="61"/>
      <c r="AV13634" s="61"/>
      <c r="AW13634" s="61"/>
      <c r="AX13634" s="61"/>
      <c r="AY13634" s="61"/>
      <c r="AZ13634" s="61"/>
      <c r="BA13634" s="61"/>
    </row>
    <row r="13635" spans="39:53" x14ac:dyDescent="0.2">
      <c r="AM13635" s="61"/>
      <c r="AN13635" s="61"/>
      <c r="AO13635" s="171"/>
      <c r="AP13635" s="61"/>
      <c r="AQ13635" s="61"/>
      <c r="AR13635" s="61"/>
      <c r="AS13635" s="61"/>
      <c r="AT13635" s="61"/>
      <c r="AU13635" s="61"/>
      <c r="AV13635" s="61"/>
      <c r="AW13635" s="61"/>
      <c r="AX13635" s="61"/>
      <c r="AY13635" s="61"/>
      <c r="AZ13635" s="61"/>
      <c r="BA13635" s="61"/>
    </row>
    <row r="13636" spans="39:53" x14ac:dyDescent="0.2">
      <c r="AM13636" s="61"/>
      <c r="AN13636" s="61"/>
      <c r="AO13636" s="171"/>
      <c r="AP13636" s="61"/>
      <c r="AQ13636" s="61"/>
      <c r="AR13636" s="61"/>
      <c r="AS13636" s="61"/>
      <c r="AT13636" s="61"/>
      <c r="AU13636" s="61"/>
      <c r="AV13636" s="61"/>
      <c r="AW13636" s="61"/>
      <c r="AX13636" s="61"/>
      <c r="AY13636" s="61"/>
      <c r="AZ13636" s="61"/>
      <c r="BA13636" s="61"/>
    </row>
    <row r="13637" spans="39:53" x14ac:dyDescent="0.2">
      <c r="AM13637" s="61"/>
      <c r="AN13637" s="61"/>
      <c r="AO13637" s="171"/>
      <c r="AP13637" s="61"/>
      <c r="AQ13637" s="61"/>
      <c r="AR13637" s="61"/>
      <c r="AS13637" s="61"/>
      <c r="AT13637" s="61"/>
      <c r="AU13637" s="61"/>
      <c r="AV13637" s="61"/>
      <c r="AW13637" s="61"/>
      <c r="AX13637" s="61"/>
      <c r="AY13637" s="61"/>
      <c r="AZ13637" s="61"/>
      <c r="BA13637" s="61"/>
    </row>
    <row r="13638" spans="39:53" x14ac:dyDescent="0.2">
      <c r="AM13638" s="61"/>
      <c r="AN13638" s="61"/>
      <c r="AO13638" s="171"/>
      <c r="AP13638" s="61"/>
      <c r="AQ13638" s="61"/>
      <c r="AR13638" s="61"/>
      <c r="AS13638" s="61"/>
      <c r="AT13638" s="61"/>
      <c r="AU13638" s="61"/>
      <c r="AV13638" s="61"/>
      <c r="AW13638" s="61"/>
      <c r="AX13638" s="61"/>
      <c r="AY13638" s="61"/>
      <c r="AZ13638" s="61"/>
      <c r="BA13638" s="61"/>
    </row>
    <row r="13639" spans="39:53" x14ac:dyDescent="0.2">
      <c r="AM13639" s="61"/>
      <c r="AN13639" s="61"/>
      <c r="AO13639" s="171"/>
      <c r="AP13639" s="61"/>
      <c r="AQ13639" s="61"/>
      <c r="AR13639" s="61"/>
      <c r="AS13639" s="61"/>
      <c r="AT13639" s="61"/>
      <c r="AU13639" s="61"/>
      <c r="AV13639" s="61"/>
      <c r="AW13639" s="61"/>
      <c r="AX13639" s="61"/>
      <c r="AY13639" s="61"/>
      <c r="AZ13639" s="61"/>
      <c r="BA13639" s="61"/>
    </row>
    <row r="13640" spans="39:53" x14ac:dyDescent="0.2">
      <c r="AM13640" s="61"/>
      <c r="AN13640" s="61"/>
      <c r="AO13640" s="171"/>
      <c r="AP13640" s="61"/>
      <c r="AQ13640" s="61"/>
      <c r="AR13640" s="61"/>
      <c r="AS13640" s="61"/>
      <c r="AT13640" s="61"/>
      <c r="AU13640" s="61"/>
      <c r="AV13640" s="61"/>
      <c r="AW13640" s="61"/>
      <c r="AX13640" s="61"/>
      <c r="AY13640" s="61"/>
      <c r="AZ13640" s="61"/>
      <c r="BA13640" s="61"/>
    </row>
    <row r="13641" spans="39:53" x14ac:dyDescent="0.2">
      <c r="AM13641" s="61"/>
      <c r="AN13641" s="61"/>
      <c r="AO13641" s="171"/>
      <c r="AP13641" s="61"/>
      <c r="AQ13641" s="61"/>
      <c r="AR13641" s="61"/>
      <c r="AS13641" s="61"/>
      <c r="AT13641" s="61"/>
      <c r="AU13641" s="61"/>
      <c r="AV13641" s="61"/>
      <c r="AW13641" s="61"/>
      <c r="AX13641" s="61"/>
      <c r="AY13641" s="61"/>
      <c r="AZ13641" s="61"/>
      <c r="BA13641" s="61"/>
    </row>
    <row r="13642" spans="39:53" x14ac:dyDescent="0.2">
      <c r="AM13642" s="61"/>
      <c r="AN13642" s="61"/>
      <c r="AO13642" s="171"/>
      <c r="AP13642" s="61"/>
      <c r="AQ13642" s="61"/>
      <c r="AR13642" s="61"/>
      <c r="AS13642" s="61"/>
      <c r="AT13642" s="61"/>
      <c r="AU13642" s="61"/>
      <c r="AV13642" s="61"/>
      <c r="AW13642" s="61"/>
      <c r="AX13642" s="61"/>
      <c r="AY13642" s="61"/>
      <c r="AZ13642" s="61"/>
      <c r="BA13642" s="61"/>
    </row>
    <row r="13643" spans="39:53" x14ac:dyDescent="0.2">
      <c r="AM13643" s="61"/>
      <c r="AN13643" s="61"/>
      <c r="AO13643" s="171"/>
      <c r="AP13643" s="61"/>
      <c r="AQ13643" s="61"/>
      <c r="AR13643" s="61"/>
      <c r="AS13643" s="61"/>
      <c r="AT13643" s="61"/>
      <c r="AU13643" s="61"/>
      <c r="AV13643" s="61"/>
      <c r="AW13643" s="61"/>
      <c r="AX13643" s="61"/>
      <c r="AY13643" s="61"/>
      <c r="AZ13643" s="61"/>
      <c r="BA13643" s="61"/>
    </row>
    <row r="13644" spans="39:53" x14ac:dyDescent="0.2">
      <c r="AM13644" s="61"/>
      <c r="AN13644" s="61"/>
      <c r="AO13644" s="171"/>
      <c r="AP13644" s="61"/>
      <c r="AQ13644" s="61"/>
      <c r="AR13644" s="61"/>
      <c r="AS13644" s="61"/>
      <c r="AT13644" s="61"/>
      <c r="AU13644" s="61"/>
      <c r="AV13644" s="61"/>
      <c r="AW13644" s="61"/>
      <c r="AX13644" s="61"/>
      <c r="AY13644" s="61"/>
      <c r="AZ13644" s="61"/>
      <c r="BA13644" s="61"/>
    </row>
    <row r="13645" spans="39:53" x14ac:dyDescent="0.2">
      <c r="AM13645" s="61"/>
      <c r="AN13645" s="61"/>
      <c r="AO13645" s="171"/>
      <c r="AP13645" s="61"/>
      <c r="AQ13645" s="61"/>
      <c r="AR13645" s="61"/>
      <c r="AS13645" s="61"/>
      <c r="AT13645" s="61"/>
      <c r="AU13645" s="61"/>
      <c r="AV13645" s="61"/>
      <c r="AW13645" s="61"/>
      <c r="AX13645" s="61"/>
      <c r="AY13645" s="61"/>
      <c r="AZ13645" s="61"/>
      <c r="BA13645" s="61"/>
    </row>
    <row r="13646" spans="39:53" x14ac:dyDescent="0.2">
      <c r="AM13646" s="61"/>
      <c r="AN13646" s="61"/>
      <c r="AO13646" s="171"/>
      <c r="AP13646" s="61"/>
      <c r="AQ13646" s="61"/>
      <c r="AR13646" s="61"/>
      <c r="AS13646" s="61"/>
      <c r="AT13646" s="61"/>
      <c r="AU13646" s="61"/>
      <c r="AV13646" s="61"/>
      <c r="AW13646" s="61"/>
      <c r="AX13646" s="61"/>
      <c r="AY13646" s="61"/>
      <c r="AZ13646" s="61"/>
      <c r="BA13646" s="61"/>
    </row>
    <row r="13647" spans="39:53" x14ac:dyDescent="0.2">
      <c r="AM13647" s="61"/>
      <c r="AN13647" s="61"/>
      <c r="AO13647" s="171"/>
      <c r="AP13647" s="61"/>
      <c r="AQ13647" s="61"/>
      <c r="AR13647" s="61"/>
      <c r="AS13647" s="61"/>
      <c r="AT13647" s="61"/>
      <c r="AU13647" s="61"/>
      <c r="AV13647" s="61"/>
      <c r="AW13647" s="61"/>
      <c r="AX13647" s="61"/>
      <c r="AY13647" s="61"/>
      <c r="AZ13647" s="61"/>
      <c r="BA13647" s="61"/>
    </row>
    <row r="13648" spans="39:53" x14ac:dyDescent="0.2">
      <c r="AM13648" s="61"/>
      <c r="AN13648" s="61"/>
      <c r="AO13648" s="171"/>
      <c r="AP13648" s="61"/>
      <c r="AQ13648" s="61"/>
      <c r="AR13648" s="61"/>
      <c r="AS13648" s="61"/>
      <c r="AT13648" s="61"/>
      <c r="AU13648" s="61"/>
      <c r="AV13648" s="61"/>
      <c r="AW13648" s="61"/>
      <c r="AX13648" s="61"/>
      <c r="AY13648" s="61"/>
      <c r="AZ13648" s="61"/>
      <c r="BA13648" s="61"/>
    </row>
    <row r="13649" spans="39:53" x14ac:dyDescent="0.2">
      <c r="AM13649" s="61"/>
      <c r="AN13649" s="61"/>
      <c r="AO13649" s="171"/>
      <c r="AP13649" s="61"/>
      <c r="AQ13649" s="61"/>
      <c r="AR13649" s="61"/>
      <c r="AS13649" s="61"/>
      <c r="AT13649" s="61"/>
      <c r="AU13649" s="61"/>
      <c r="AV13649" s="61"/>
      <c r="AW13649" s="61"/>
      <c r="AX13649" s="61"/>
      <c r="AY13649" s="61"/>
      <c r="AZ13649" s="61"/>
      <c r="BA13649" s="61"/>
    </row>
    <row r="13650" spans="39:53" x14ac:dyDescent="0.2">
      <c r="AM13650" s="61"/>
      <c r="AN13650" s="61"/>
      <c r="AO13650" s="171"/>
      <c r="AP13650" s="61"/>
      <c r="AQ13650" s="61"/>
      <c r="AR13650" s="61"/>
      <c r="AS13650" s="61"/>
      <c r="AT13650" s="61"/>
      <c r="AU13650" s="61"/>
      <c r="AV13650" s="61"/>
      <c r="AW13650" s="61"/>
      <c r="AX13650" s="61"/>
      <c r="AY13650" s="61"/>
      <c r="AZ13650" s="61"/>
      <c r="BA13650" s="61"/>
    </row>
    <row r="13651" spans="39:53" x14ac:dyDescent="0.2">
      <c r="AM13651" s="61"/>
      <c r="AN13651" s="61"/>
      <c r="AO13651" s="171"/>
      <c r="AP13651" s="61"/>
      <c r="AQ13651" s="61"/>
      <c r="AR13651" s="61"/>
      <c r="AS13651" s="61"/>
      <c r="AT13651" s="61"/>
      <c r="AU13651" s="61"/>
      <c r="AV13651" s="61"/>
      <c r="AW13651" s="61"/>
      <c r="AX13651" s="61"/>
      <c r="AY13651" s="61"/>
      <c r="AZ13651" s="61"/>
      <c r="BA13651" s="61"/>
    </row>
    <row r="13652" spans="39:53" x14ac:dyDescent="0.2">
      <c r="AM13652" s="61"/>
      <c r="AN13652" s="61"/>
      <c r="AO13652" s="171"/>
      <c r="AP13652" s="61"/>
      <c r="AQ13652" s="61"/>
      <c r="AR13652" s="61"/>
      <c r="AS13652" s="61"/>
      <c r="AT13652" s="61"/>
      <c r="AU13652" s="61"/>
      <c r="AV13652" s="61"/>
      <c r="AW13652" s="61"/>
      <c r="AX13652" s="61"/>
      <c r="AY13652" s="61"/>
      <c r="AZ13652" s="61"/>
      <c r="BA13652" s="61"/>
    </row>
    <row r="13653" spans="39:53" x14ac:dyDescent="0.2">
      <c r="AM13653" s="61"/>
      <c r="AN13653" s="61"/>
      <c r="AO13653" s="171"/>
      <c r="AP13653" s="61"/>
      <c r="AQ13653" s="61"/>
      <c r="AR13653" s="61"/>
      <c r="AS13653" s="61"/>
      <c r="AT13653" s="61"/>
      <c r="AU13653" s="61"/>
      <c r="AV13653" s="61"/>
      <c r="AW13653" s="61"/>
      <c r="AX13653" s="61"/>
      <c r="AY13653" s="61"/>
      <c r="AZ13653" s="61"/>
      <c r="BA13653" s="61"/>
    </row>
    <row r="13654" spans="39:53" x14ac:dyDescent="0.2">
      <c r="AM13654" s="61"/>
      <c r="AN13654" s="61"/>
      <c r="AO13654" s="171"/>
      <c r="AP13654" s="61"/>
      <c r="AQ13654" s="61"/>
      <c r="AR13654" s="61"/>
      <c r="AS13654" s="61"/>
      <c r="AT13654" s="61"/>
      <c r="AU13654" s="61"/>
      <c r="AV13654" s="61"/>
      <c r="AW13654" s="61"/>
      <c r="AX13654" s="61"/>
      <c r="AY13654" s="61"/>
      <c r="AZ13654" s="61"/>
      <c r="BA13654" s="61"/>
    </row>
    <row r="13655" spans="39:53" x14ac:dyDescent="0.2">
      <c r="AM13655" s="61"/>
      <c r="AN13655" s="61"/>
      <c r="AO13655" s="171"/>
      <c r="AP13655" s="61"/>
      <c r="AQ13655" s="61"/>
      <c r="AR13655" s="61"/>
      <c r="AS13655" s="61"/>
      <c r="AT13655" s="61"/>
      <c r="AU13655" s="61"/>
      <c r="AV13655" s="61"/>
      <c r="AW13655" s="61"/>
      <c r="AX13655" s="61"/>
      <c r="AY13655" s="61"/>
      <c r="AZ13655" s="61"/>
      <c r="BA13655" s="61"/>
    </row>
    <row r="13656" spans="39:53" x14ac:dyDescent="0.2">
      <c r="AM13656" s="61"/>
      <c r="AN13656" s="61"/>
      <c r="AO13656" s="171"/>
      <c r="AP13656" s="61"/>
      <c r="AQ13656" s="61"/>
      <c r="AR13656" s="61"/>
      <c r="AS13656" s="61"/>
      <c r="AT13656" s="61"/>
      <c r="AU13656" s="61"/>
      <c r="AV13656" s="61"/>
      <c r="AW13656" s="61"/>
      <c r="AX13656" s="61"/>
      <c r="AY13656" s="61"/>
      <c r="AZ13656" s="61"/>
      <c r="BA13656" s="61"/>
    </row>
    <row r="13657" spans="39:53" x14ac:dyDescent="0.2">
      <c r="AM13657" s="61"/>
      <c r="AN13657" s="61"/>
      <c r="AO13657" s="171"/>
      <c r="AP13657" s="61"/>
      <c r="AQ13657" s="61"/>
      <c r="AR13657" s="61"/>
      <c r="AS13657" s="61"/>
      <c r="AT13657" s="61"/>
      <c r="AU13657" s="61"/>
      <c r="AV13657" s="61"/>
      <c r="AW13657" s="61"/>
      <c r="AX13657" s="61"/>
      <c r="AY13657" s="61"/>
      <c r="AZ13657" s="61"/>
      <c r="BA13657" s="61"/>
    </row>
    <row r="13658" spans="39:53" x14ac:dyDescent="0.2">
      <c r="AM13658" s="61"/>
      <c r="AN13658" s="61"/>
      <c r="AO13658" s="171"/>
      <c r="AP13658" s="61"/>
      <c r="AQ13658" s="61"/>
      <c r="AR13658" s="61"/>
      <c r="AS13658" s="61"/>
      <c r="AT13658" s="61"/>
      <c r="AU13658" s="61"/>
      <c r="AV13658" s="61"/>
      <c r="AW13658" s="61"/>
      <c r="AX13658" s="61"/>
      <c r="AY13658" s="61"/>
      <c r="AZ13658" s="61"/>
      <c r="BA13658" s="61"/>
    </row>
    <row r="13659" spans="39:53" x14ac:dyDescent="0.2">
      <c r="AM13659" s="61"/>
      <c r="AN13659" s="61"/>
      <c r="AO13659" s="171"/>
      <c r="AP13659" s="61"/>
      <c r="AQ13659" s="61"/>
      <c r="AR13659" s="61"/>
      <c r="AS13659" s="61"/>
      <c r="AT13659" s="61"/>
      <c r="AU13659" s="61"/>
      <c r="AV13659" s="61"/>
      <c r="AW13659" s="61"/>
      <c r="AX13659" s="61"/>
      <c r="AY13659" s="61"/>
      <c r="AZ13659" s="61"/>
      <c r="BA13659" s="61"/>
    </row>
    <row r="13660" spans="39:53" x14ac:dyDescent="0.2">
      <c r="AM13660" s="61"/>
      <c r="AN13660" s="61"/>
      <c r="AO13660" s="171"/>
      <c r="AP13660" s="61"/>
      <c r="AQ13660" s="61"/>
      <c r="AR13660" s="61"/>
      <c r="AS13660" s="61"/>
      <c r="AT13660" s="61"/>
      <c r="AU13660" s="61"/>
      <c r="AV13660" s="61"/>
      <c r="AW13660" s="61"/>
      <c r="AX13660" s="61"/>
      <c r="AY13660" s="61"/>
      <c r="AZ13660" s="61"/>
      <c r="BA13660" s="61"/>
    </row>
    <row r="13661" spans="39:53" x14ac:dyDescent="0.2">
      <c r="AM13661" s="61"/>
      <c r="AN13661" s="61"/>
      <c r="AO13661" s="171"/>
      <c r="AP13661" s="61"/>
      <c r="AQ13661" s="61"/>
      <c r="AR13661" s="61"/>
      <c r="AS13661" s="61"/>
      <c r="AT13661" s="61"/>
      <c r="AU13661" s="61"/>
      <c r="AV13661" s="61"/>
      <c r="AW13661" s="61"/>
      <c r="AX13661" s="61"/>
      <c r="AY13661" s="61"/>
      <c r="AZ13661" s="61"/>
      <c r="BA13661" s="61"/>
    </row>
    <row r="13662" spans="39:53" x14ac:dyDescent="0.2">
      <c r="AM13662" s="61"/>
      <c r="AN13662" s="61"/>
      <c r="AO13662" s="171"/>
      <c r="AP13662" s="61"/>
      <c r="AQ13662" s="61"/>
      <c r="AR13662" s="61"/>
      <c r="AS13662" s="61"/>
      <c r="AT13662" s="61"/>
      <c r="AU13662" s="61"/>
      <c r="AV13662" s="61"/>
      <c r="AW13662" s="61"/>
      <c r="AX13662" s="61"/>
      <c r="AY13662" s="61"/>
      <c r="AZ13662" s="61"/>
      <c r="BA13662" s="61"/>
    </row>
    <row r="13663" spans="39:53" x14ac:dyDescent="0.2">
      <c r="AM13663" s="61"/>
      <c r="AN13663" s="61"/>
      <c r="AO13663" s="171"/>
      <c r="AP13663" s="61"/>
      <c r="AQ13663" s="61"/>
      <c r="AR13663" s="61"/>
      <c r="AS13663" s="61"/>
      <c r="AT13663" s="61"/>
      <c r="AU13663" s="61"/>
      <c r="AV13663" s="61"/>
      <c r="AW13663" s="61"/>
      <c r="AX13663" s="61"/>
      <c r="AY13663" s="61"/>
      <c r="AZ13663" s="61"/>
      <c r="BA13663" s="61"/>
    </row>
    <row r="13664" spans="39:53" x14ac:dyDescent="0.2">
      <c r="AM13664" s="61"/>
      <c r="AN13664" s="61"/>
      <c r="AO13664" s="171"/>
      <c r="AP13664" s="61"/>
      <c r="AQ13664" s="61"/>
      <c r="AR13664" s="61"/>
      <c r="AS13664" s="61"/>
      <c r="AT13664" s="61"/>
      <c r="AU13664" s="61"/>
      <c r="AV13664" s="61"/>
      <c r="AW13664" s="61"/>
      <c r="AX13664" s="61"/>
      <c r="AY13664" s="61"/>
      <c r="AZ13664" s="61"/>
      <c r="BA13664" s="61"/>
    </row>
    <row r="13665" spans="39:53" x14ac:dyDescent="0.2">
      <c r="AM13665" s="61"/>
      <c r="AN13665" s="61"/>
      <c r="AO13665" s="171"/>
      <c r="AP13665" s="61"/>
      <c r="AQ13665" s="61"/>
      <c r="AR13665" s="61"/>
      <c r="AS13665" s="61"/>
      <c r="AT13665" s="61"/>
      <c r="AU13665" s="61"/>
      <c r="AV13665" s="61"/>
      <c r="AW13665" s="61"/>
      <c r="AX13665" s="61"/>
      <c r="AY13665" s="61"/>
      <c r="AZ13665" s="61"/>
      <c r="BA13665" s="61"/>
    </row>
    <row r="13666" spans="39:53" x14ac:dyDescent="0.2">
      <c r="AM13666" s="61"/>
      <c r="AN13666" s="61"/>
      <c r="AO13666" s="171"/>
      <c r="AP13666" s="61"/>
      <c r="AQ13666" s="61"/>
      <c r="AR13666" s="61"/>
      <c r="AS13666" s="61"/>
      <c r="AT13666" s="61"/>
      <c r="AU13666" s="61"/>
      <c r="AV13666" s="61"/>
      <c r="AW13666" s="61"/>
      <c r="AX13666" s="61"/>
      <c r="AY13666" s="61"/>
      <c r="AZ13666" s="61"/>
      <c r="BA13666" s="61"/>
    </row>
    <row r="13667" spans="39:53" x14ac:dyDescent="0.2">
      <c r="AM13667" s="61"/>
      <c r="AN13667" s="61"/>
      <c r="AO13667" s="171"/>
      <c r="AP13667" s="61"/>
      <c r="AQ13667" s="61"/>
      <c r="AR13667" s="61"/>
      <c r="AS13667" s="61"/>
      <c r="AT13667" s="61"/>
      <c r="AU13667" s="61"/>
      <c r="AV13667" s="61"/>
      <c r="AW13667" s="61"/>
      <c r="AX13667" s="61"/>
      <c r="AY13667" s="61"/>
      <c r="AZ13667" s="61"/>
      <c r="BA13667" s="61"/>
    </row>
    <row r="13668" spans="39:53" x14ac:dyDescent="0.2">
      <c r="AM13668" s="61"/>
      <c r="AN13668" s="61"/>
      <c r="AO13668" s="171"/>
      <c r="AP13668" s="61"/>
      <c r="AQ13668" s="61"/>
      <c r="AR13668" s="61"/>
      <c r="AS13668" s="61"/>
      <c r="AT13668" s="61"/>
      <c r="AU13668" s="61"/>
      <c r="AV13668" s="61"/>
      <c r="AW13668" s="61"/>
      <c r="AX13668" s="61"/>
      <c r="AY13668" s="61"/>
      <c r="AZ13668" s="61"/>
      <c r="BA13668" s="61"/>
    </row>
    <row r="13669" spans="39:53" x14ac:dyDescent="0.2">
      <c r="AM13669" s="61"/>
      <c r="AN13669" s="61"/>
      <c r="AO13669" s="171"/>
      <c r="AP13669" s="61"/>
      <c r="AQ13669" s="61"/>
      <c r="AR13669" s="61"/>
      <c r="AS13669" s="61"/>
      <c r="AT13669" s="61"/>
      <c r="AU13669" s="61"/>
      <c r="AV13669" s="61"/>
      <c r="AW13669" s="61"/>
      <c r="AX13669" s="61"/>
      <c r="AY13669" s="61"/>
      <c r="AZ13669" s="61"/>
      <c r="BA13669" s="61"/>
    </row>
    <row r="13670" spans="39:53" x14ac:dyDescent="0.2">
      <c r="AM13670" s="61"/>
      <c r="AN13670" s="61"/>
      <c r="AO13670" s="171"/>
      <c r="AP13670" s="61"/>
      <c r="AQ13670" s="61"/>
      <c r="AR13670" s="61"/>
      <c r="AS13670" s="61"/>
      <c r="AT13670" s="61"/>
      <c r="AU13670" s="61"/>
      <c r="AV13670" s="61"/>
      <c r="AW13670" s="61"/>
      <c r="AX13670" s="61"/>
      <c r="AY13670" s="61"/>
      <c r="AZ13670" s="61"/>
      <c r="BA13670" s="61"/>
    </row>
    <row r="13671" spans="39:53" x14ac:dyDescent="0.2">
      <c r="AM13671" s="61"/>
      <c r="AN13671" s="61"/>
      <c r="AO13671" s="171"/>
      <c r="AP13671" s="61"/>
      <c r="AQ13671" s="61"/>
      <c r="AR13671" s="61"/>
      <c r="AS13671" s="61"/>
      <c r="AT13671" s="61"/>
      <c r="AU13671" s="61"/>
      <c r="AV13671" s="61"/>
      <c r="AW13671" s="61"/>
      <c r="AX13671" s="61"/>
      <c r="AY13671" s="61"/>
      <c r="AZ13671" s="61"/>
      <c r="BA13671" s="61"/>
    </row>
    <row r="13672" spans="39:53" x14ac:dyDescent="0.2">
      <c r="AM13672" s="61"/>
      <c r="AN13672" s="61"/>
      <c r="AO13672" s="171"/>
      <c r="AP13672" s="61"/>
      <c r="AQ13672" s="61"/>
      <c r="AR13672" s="61"/>
      <c r="AS13672" s="61"/>
      <c r="AT13672" s="61"/>
      <c r="AU13672" s="61"/>
      <c r="AV13672" s="61"/>
      <c r="AW13672" s="61"/>
      <c r="AX13672" s="61"/>
      <c r="AY13672" s="61"/>
      <c r="AZ13672" s="61"/>
      <c r="BA13672" s="61"/>
    </row>
    <row r="13673" spans="39:53" x14ac:dyDescent="0.2">
      <c r="AM13673" s="61"/>
      <c r="AN13673" s="61"/>
      <c r="AO13673" s="171"/>
      <c r="AP13673" s="61"/>
      <c r="AQ13673" s="61"/>
      <c r="AR13673" s="61"/>
      <c r="AS13673" s="61"/>
      <c r="AT13673" s="61"/>
      <c r="AU13673" s="61"/>
      <c r="AV13673" s="61"/>
      <c r="AW13673" s="61"/>
      <c r="AX13673" s="61"/>
      <c r="AY13673" s="61"/>
      <c r="AZ13673" s="61"/>
      <c r="BA13673" s="61"/>
    </row>
    <row r="13674" spans="39:53" x14ac:dyDescent="0.2">
      <c r="AM13674" s="61"/>
      <c r="AN13674" s="61"/>
      <c r="AO13674" s="171"/>
      <c r="AP13674" s="61"/>
      <c r="AQ13674" s="61"/>
      <c r="AR13674" s="61"/>
      <c r="AS13674" s="61"/>
      <c r="AT13674" s="61"/>
      <c r="AU13674" s="61"/>
      <c r="AV13674" s="61"/>
      <c r="AW13674" s="61"/>
      <c r="AX13674" s="61"/>
      <c r="AY13674" s="61"/>
      <c r="AZ13674" s="61"/>
      <c r="BA13674" s="61"/>
    </row>
    <row r="13675" spans="39:53" x14ac:dyDescent="0.2">
      <c r="AM13675" s="61"/>
      <c r="AN13675" s="61"/>
      <c r="AO13675" s="171"/>
      <c r="AP13675" s="61"/>
      <c r="AQ13675" s="61"/>
      <c r="AR13675" s="61"/>
      <c r="AS13675" s="61"/>
      <c r="AT13675" s="61"/>
      <c r="AU13675" s="61"/>
      <c r="AV13675" s="61"/>
      <c r="AW13675" s="61"/>
      <c r="AX13675" s="61"/>
      <c r="AY13675" s="61"/>
      <c r="AZ13675" s="61"/>
      <c r="BA13675" s="61"/>
    </row>
    <row r="13676" spans="39:53" x14ac:dyDescent="0.2">
      <c r="AM13676" s="61"/>
      <c r="AN13676" s="61"/>
      <c r="AO13676" s="171"/>
      <c r="AP13676" s="61"/>
      <c r="AQ13676" s="61"/>
      <c r="AR13676" s="61"/>
      <c r="AS13676" s="61"/>
      <c r="AT13676" s="61"/>
      <c r="AU13676" s="61"/>
      <c r="AV13676" s="61"/>
      <c r="AW13676" s="61"/>
      <c r="AX13676" s="61"/>
      <c r="AY13676" s="61"/>
      <c r="AZ13676" s="61"/>
      <c r="BA13676" s="61"/>
    </row>
    <row r="13677" spans="39:53" x14ac:dyDescent="0.2">
      <c r="AM13677" s="61"/>
      <c r="AN13677" s="61"/>
      <c r="AO13677" s="171"/>
      <c r="AP13677" s="61"/>
      <c r="AQ13677" s="61"/>
      <c r="AR13677" s="61"/>
      <c r="AS13677" s="61"/>
      <c r="AT13677" s="61"/>
      <c r="AU13677" s="61"/>
      <c r="AV13677" s="61"/>
      <c r="AW13677" s="61"/>
      <c r="AX13677" s="61"/>
      <c r="AY13677" s="61"/>
      <c r="AZ13677" s="61"/>
      <c r="BA13677" s="61"/>
    </row>
    <row r="13678" spans="39:53" x14ac:dyDescent="0.2">
      <c r="AM13678" s="61"/>
      <c r="AN13678" s="61"/>
      <c r="AO13678" s="171"/>
      <c r="AP13678" s="61"/>
      <c r="AQ13678" s="61"/>
      <c r="AR13678" s="61"/>
      <c r="AS13678" s="61"/>
      <c r="AT13678" s="61"/>
      <c r="AU13678" s="61"/>
      <c r="AV13678" s="61"/>
      <c r="AW13678" s="61"/>
      <c r="AX13678" s="61"/>
      <c r="AY13678" s="61"/>
      <c r="AZ13678" s="61"/>
      <c r="BA13678" s="61"/>
    </row>
    <row r="13679" spans="39:53" x14ac:dyDescent="0.2">
      <c r="AM13679" s="61"/>
      <c r="AN13679" s="61"/>
      <c r="AO13679" s="171"/>
      <c r="AP13679" s="61"/>
      <c r="AQ13679" s="61"/>
      <c r="AR13679" s="61"/>
      <c r="AS13679" s="61"/>
      <c r="AT13679" s="61"/>
      <c r="AU13679" s="61"/>
      <c r="AV13679" s="61"/>
      <c r="AW13679" s="61"/>
      <c r="AX13679" s="61"/>
      <c r="AY13679" s="61"/>
      <c r="AZ13679" s="61"/>
      <c r="BA13679" s="61"/>
    </row>
    <row r="13680" spans="39:53" x14ac:dyDescent="0.2">
      <c r="AM13680" s="61"/>
      <c r="AN13680" s="61"/>
      <c r="AO13680" s="171"/>
      <c r="AP13680" s="61"/>
      <c r="AQ13680" s="61"/>
      <c r="AR13680" s="61"/>
      <c r="AS13680" s="61"/>
      <c r="AT13680" s="61"/>
      <c r="AU13680" s="61"/>
      <c r="AV13680" s="61"/>
      <c r="AW13680" s="61"/>
      <c r="AX13680" s="61"/>
      <c r="AY13680" s="61"/>
      <c r="AZ13680" s="61"/>
      <c r="BA13680" s="61"/>
    </row>
    <row r="13681" spans="39:53" x14ac:dyDescent="0.2">
      <c r="AM13681" s="61"/>
      <c r="AN13681" s="61"/>
      <c r="AO13681" s="171"/>
      <c r="AP13681" s="61"/>
      <c r="AQ13681" s="61"/>
      <c r="AR13681" s="61"/>
      <c r="AS13681" s="61"/>
      <c r="AT13681" s="61"/>
      <c r="AU13681" s="61"/>
      <c r="AV13681" s="61"/>
      <c r="AW13681" s="61"/>
      <c r="AX13681" s="61"/>
      <c r="AY13681" s="61"/>
      <c r="AZ13681" s="61"/>
      <c r="BA13681" s="61"/>
    </row>
    <row r="13682" spans="39:53" x14ac:dyDescent="0.2">
      <c r="AM13682" s="61"/>
      <c r="AN13682" s="61"/>
      <c r="AO13682" s="171"/>
      <c r="AP13682" s="61"/>
      <c r="AQ13682" s="61"/>
      <c r="AR13682" s="61"/>
      <c r="AS13682" s="61"/>
      <c r="AT13682" s="61"/>
      <c r="AU13682" s="61"/>
      <c r="AV13682" s="61"/>
      <c r="AW13682" s="61"/>
      <c r="AX13682" s="61"/>
      <c r="AY13682" s="61"/>
      <c r="AZ13682" s="61"/>
      <c r="BA13682" s="61"/>
    </row>
    <row r="13683" spans="39:53" x14ac:dyDescent="0.2">
      <c r="AM13683" s="61"/>
      <c r="AN13683" s="61"/>
      <c r="AO13683" s="171"/>
      <c r="AP13683" s="61"/>
      <c r="AQ13683" s="61"/>
      <c r="AR13683" s="61"/>
      <c r="AS13683" s="61"/>
      <c r="AT13683" s="61"/>
      <c r="AU13683" s="61"/>
      <c r="AV13683" s="61"/>
      <c r="AW13683" s="61"/>
      <c r="AX13683" s="61"/>
      <c r="AY13683" s="61"/>
      <c r="AZ13683" s="61"/>
      <c r="BA13683" s="61"/>
    </row>
    <row r="13684" spans="39:53" x14ac:dyDescent="0.2">
      <c r="AM13684" s="61"/>
      <c r="AN13684" s="61"/>
      <c r="AO13684" s="171"/>
      <c r="AP13684" s="61"/>
      <c r="AQ13684" s="61"/>
      <c r="AR13684" s="61"/>
      <c r="AS13684" s="61"/>
      <c r="AT13684" s="61"/>
      <c r="AU13684" s="61"/>
      <c r="AV13684" s="61"/>
      <c r="AW13684" s="61"/>
      <c r="AX13684" s="61"/>
      <c r="AY13684" s="61"/>
      <c r="AZ13684" s="61"/>
      <c r="BA13684" s="61"/>
    </row>
    <row r="13685" spans="39:53" x14ac:dyDescent="0.2">
      <c r="AM13685" s="61"/>
      <c r="AN13685" s="61"/>
      <c r="AO13685" s="171"/>
      <c r="AP13685" s="61"/>
      <c r="AQ13685" s="61"/>
      <c r="AR13685" s="61"/>
      <c r="AS13685" s="61"/>
      <c r="AT13685" s="61"/>
      <c r="AU13685" s="61"/>
      <c r="AV13685" s="61"/>
      <c r="AW13685" s="61"/>
      <c r="AX13685" s="61"/>
      <c r="AY13685" s="61"/>
      <c r="AZ13685" s="61"/>
      <c r="BA13685" s="61"/>
    </row>
    <row r="13686" spans="39:53" x14ac:dyDescent="0.2">
      <c r="AM13686" s="61"/>
      <c r="AN13686" s="61"/>
      <c r="AO13686" s="171"/>
      <c r="AP13686" s="61"/>
      <c r="AQ13686" s="61"/>
      <c r="AR13686" s="61"/>
      <c r="AS13686" s="61"/>
      <c r="AT13686" s="61"/>
      <c r="AU13686" s="61"/>
      <c r="AV13686" s="61"/>
      <c r="AW13686" s="61"/>
      <c r="AX13686" s="61"/>
      <c r="AY13686" s="61"/>
      <c r="AZ13686" s="61"/>
      <c r="BA13686" s="61"/>
    </row>
    <row r="13687" spans="39:53" x14ac:dyDescent="0.2">
      <c r="AM13687" s="61"/>
      <c r="AN13687" s="61"/>
      <c r="AO13687" s="171"/>
      <c r="AP13687" s="61"/>
      <c r="AQ13687" s="61"/>
      <c r="AR13687" s="61"/>
      <c r="AS13687" s="61"/>
      <c r="AT13687" s="61"/>
      <c r="AU13687" s="61"/>
      <c r="AV13687" s="61"/>
      <c r="AW13687" s="61"/>
      <c r="AX13687" s="61"/>
      <c r="AY13687" s="61"/>
      <c r="AZ13687" s="61"/>
      <c r="BA13687" s="61"/>
    </row>
    <row r="13688" spans="39:53" x14ac:dyDescent="0.2">
      <c r="AM13688" s="61"/>
      <c r="AN13688" s="61"/>
      <c r="AO13688" s="171"/>
      <c r="AP13688" s="61"/>
      <c r="AQ13688" s="61"/>
      <c r="AR13688" s="61"/>
      <c r="AS13688" s="61"/>
      <c r="AT13688" s="61"/>
      <c r="AU13688" s="61"/>
      <c r="AV13688" s="61"/>
      <c r="AW13688" s="61"/>
      <c r="AX13688" s="61"/>
      <c r="AY13688" s="61"/>
      <c r="AZ13688" s="61"/>
      <c r="BA13688" s="61"/>
    </row>
    <row r="13689" spans="39:53" x14ac:dyDescent="0.2">
      <c r="AM13689" s="61"/>
      <c r="AN13689" s="61"/>
      <c r="AO13689" s="171"/>
      <c r="AP13689" s="61"/>
      <c r="AQ13689" s="61"/>
      <c r="AR13689" s="61"/>
      <c r="AS13689" s="61"/>
      <c r="AT13689" s="61"/>
      <c r="AU13689" s="61"/>
      <c r="AV13689" s="61"/>
      <c r="AW13689" s="61"/>
      <c r="AX13689" s="61"/>
      <c r="AY13689" s="61"/>
      <c r="AZ13689" s="61"/>
      <c r="BA13689" s="61"/>
    </row>
    <row r="13690" spans="39:53" x14ac:dyDescent="0.2">
      <c r="AM13690" s="61"/>
      <c r="AN13690" s="61"/>
      <c r="AO13690" s="171"/>
      <c r="AP13690" s="61"/>
      <c r="AQ13690" s="61"/>
      <c r="AR13690" s="61"/>
      <c r="AS13690" s="61"/>
      <c r="AT13690" s="61"/>
      <c r="AU13690" s="61"/>
      <c r="AV13690" s="61"/>
      <c r="AW13690" s="61"/>
      <c r="AX13690" s="61"/>
      <c r="AY13690" s="61"/>
      <c r="AZ13690" s="61"/>
      <c r="BA13690" s="61"/>
    </row>
    <row r="13691" spans="39:53" x14ac:dyDescent="0.2">
      <c r="AM13691" s="61"/>
      <c r="AN13691" s="61"/>
      <c r="AO13691" s="171"/>
      <c r="AP13691" s="61"/>
      <c r="AQ13691" s="61"/>
      <c r="AR13691" s="61"/>
      <c r="AS13691" s="61"/>
      <c r="AT13691" s="61"/>
      <c r="AU13691" s="61"/>
      <c r="AV13691" s="61"/>
      <c r="AW13691" s="61"/>
      <c r="AX13691" s="61"/>
      <c r="AY13691" s="61"/>
      <c r="AZ13691" s="61"/>
      <c r="BA13691" s="61"/>
    </row>
    <row r="13692" spans="39:53" x14ac:dyDescent="0.2">
      <c r="AM13692" s="61"/>
      <c r="AN13692" s="61"/>
      <c r="AO13692" s="171"/>
      <c r="AP13692" s="61"/>
      <c r="AQ13692" s="61"/>
      <c r="AR13692" s="61"/>
      <c r="AS13692" s="61"/>
      <c r="AT13692" s="61"/>
      <c r="AU13692" s="61"/>
      <c r="AV13692" s="61"/>
      <c r="AW13692" s="61"/>
      <c r="AX13692" s="61"/>
      <c r="AY13692" s="61"/>
      <c r="AZ13692" s="61"/>
      <c r="BA13692" s="61"/>
    </row>
    <row r="13693" spans="39:53" x14ac:dyDescent="0.2">
      <c r="AM13693" s="61"/>
      <c r="AN13693" s="61"/>
      <c r="AO13693" s="171"/>
      <c r="AP13693" s="61"/>
      <c r="AQ13693" s="61"/>
      <c r="AR13693" s="61"/>
      <c r="AS13693" s="61"/>
      <c r="AT13693" s="61"/>
      <c r="AU13693" s="61"/>
      <c r="AV13693" s="61"/>
      <c r="AW13693" s="61"/>
      <c r="AX13693" s="61"/>
      <c r="AY13693" s="61"/>
      <c r="AZ13693" s="61"/>
      <c r="BA13693" s="61"/>
    </row>
    <row r="13694" spans="39:53" x14ac:dyDescent="0.2">
      <c r="AM13694" s="61"/>
      <c r="AN13694" s="61"/>
      <c r="AO13694" s="171"/>
      <c r="AP13694" s="61"/>
      <c r="AQ13694" s="61"/>
      <c r="AR13694" s="61"/>
      <c r="AS13694" s="61"/>
      <c r="AT13694" s="61"/>
      <c r="AU13694" s="61"/>
      <c r="AV13694" s="61"/>
      <c r="AW13694" s="61"/>
      <c r="AX13694" s="61"/>
      <c r="AY13694" s="61"/>
      <c r="AZ13694" s="61"/>
      <c r="BA13694" s="61"/>
    </row>
    <row r="13695" spans="39:53" x14ac:dyDescent="0.2">
      <c r="AM13695" s="61"/>
      <c r="AN13695" s="61"/>
      <c r="AO13695" s="171"/>
      <c r="AP13695" s="61"/>
      <c r="AQ13695" s="61"/>
      <c r="AR13695" s="61"/>
      <c r="AS13695" s="61"/>
      <c r="AT13695" s="61"/>
      <c r="AU13695" s="61"/>
      <c r="AV13695" s="61"/>
      <c r="AW13695" s="61"/>
      <c r="AX13695" s="61"/>
      <c r="AY13695" s="61"/>
      <c r="AZ13695" s="61"/>
      <c r="BA13695" s="61"/>
    </row>
    <row r="13696" spans="39:53" x14ac:dyDescent="0.2">
      <c r="AM13696" s="61"/>
      <c r="AN13696" s="61"/>
      <c r="AO13696" s="171"/>
      <c r="AP13696" s="61"/>
      <c r="AQ13696" s="61"/>
      <c r="AR13696" s="61"/>
      <c r="AS13696" s="61"/>
      <c r="AT13696" s="61"/>
      <c r="AU13696" s="61"/>
      <c r="AV13696" s="61"/>
      <c r="AW13696" s="61"/>
      <c r="AX13696" s="61"/>
      <c r="AY13696" s="61"/>
      <c r="AZ13696" s="61"/>
      <c r="BA13696" s="61"/>
    </row>
    <row r="13697" spans="39:53" x14ac:dyDescent="0.2">
      <c r="AM13697" s="61"/>
      <c r="AN13697" s="61"/>
      <c r="AO13697" s="171"/>
      <c r="AP13697" s="61"/>
      <c r="AQ13697" s="61"/>
      <c r="AR13697" s="61"/>
      <c r="AS13697" s="61"/>
      <c r="AT13697" s="61"/>
      <c r="AU13697" s="61"/>
      <c r="AV13697" s="61"/>
      <c r="AW13697" s="61"/>
      <c r="AX13697" s="61"/>
      <c r="AY13697" s="61"/>
      <c r="AZ13697" s="61"/>
      <c r="BA13697" s="61"/>
    </row>
    <row r="13698" spans="39:53" x14ac:dyDescent="0.2">
      <c r="AM13698" s="61"/>
      <c r="AN13698" s="61"/>
      <c r="AO13698" s="171"/>
      <c r="AP13698" s="61"/>
      <c r="AQ13698" s="61"/>
      <c r="AR13698" s="61"/>
      <c r="AS13698" s="61"/>
      <c r="AT13698" s="61"/>
      <c r="AU13698" s="61"/>
      <c r="AV13698" s="61"/>
      <c r="AW13698" s="61"/>
      <c r="AX13698" s="61"/>
      <c r="AY13698" s="61"/>
      <c r="AZ13698" s="61"/>
      <c r="BA13698" s="61"/>
    </row>
    <row r="13699" spans="39:53" x14ac:dyDescent="0.2">
      <c r="AM13699" s="61"/>
      <c r="AN13699" s="61"/>
      <c r="AO13699" s="171"/>
      <c r="AP13699" s="61"/>
      <c r="AQ13699" s="61"/>
      <c r="AR13699" s="61"/>
      <c r="AS13699" s="61"/>
      <c r="AT13699" s="61"/>
      <c r="AU13699" s="61"/>
      <c r="AV13699" s="61"/>
      <c r="AW13699" s="61"/>
      <c r="AX13699" s="61"/>
      <c r="AY13699" s="61"/>
      <c r="AZ13699" s="61"/>
      <c r="BA13699" s="61"/>
    </row>
    <row r="13700" spans="39:53" x14ac:dyDescent="0.2">
      <c r="AM13700" s="61"/>
      <c r="AN13700" s="61"/>
      <c r="AO13700" s="171"/>
      <c r="AP13700" s="61"/>
      <c r="AQ13700" s="61"/>
      <c r="AR13700" s="61"/>
      <c r="AS13700" s="61"/>
      <c r="AT13700" s="61"/>
      <c r="AU13700" s="61"/>
      <c r="AV13700" s="61"/>
      <c r="AW13700" s="61"/>
      <c r="AX13700" s="61"/>
      <c r="AY13700" s="61"/>
      <c r="AZ13700" s="61"/>
      <c r="BA13700" s="61"/>
    </row>
    <row r="13701" spans="39:53" x14ac:dyDescent="0.2">
      <c r="AM13701" s="61"/>
      <c r="AN13701" s="61"/>
      <c r="AO13701" s="171"/>
      <c r="AP13701" s="61"/>
      <c r="AQ13701" s="61"/>
      <c r="AR13701" s="61"/>
      <c r="AS13701" s="61"/>
      <c r="AT13701" s="61"/>
      <c r="AU13701" s="61"/>
      <c r="AV13701" s="61"/>
      <c r="AW13701" s="61"/>
      <c r="AX13701" s="61"/>
      <c r="AY13701" s="61"/>
      <c r="AZ13701" s="61"/>
      <c r="BA13701" s="61"/>
    </row>
    <row r="13702" spans="39:53" x14ac:dyDescent="0.2">
      <c r="AM13702" s="61"/>
      <c r="AN13702" s="61"/>
      <c r="AO13702" s="171"/>
      <c r="AP13702" s="61"/>
      <c r="AQ13702" s="61"/>
      <c r="AR13702" s="61"/>
      <c r="AS13702" s="61"/>
      <c r="AT13702" s="61"/>
      <c r="AU13702" s="61"/>
      <c r="AV13702" s="61"/>
      <c r="AW13702" s="61"/>
      <c r="AX13702" s="61"/>
      <c r="AY13702" s="61"/>
      <c r="AZ13702" s="61"/>
      <c r="BA13702" s="61"/>
    </row>
    <row r="13703" spans="39:53" x14ac:dyDescent="0.2">
      <c r="AM13703" s="61"/>
      <c r="AN13703" s="61"/>
      <c r="AO13703" s="171"/>
      <c r="AP13703" s="61"/>
      <c r="AQ13703" s="61"/>
      <c r="AR13703" s="61"/>
      <c r="AS13703" s="61"/>
      <c r="AT13703" s="61"/>
      <c r="AU13703" s="61"/>
      <c r="AV13703" s="61"/>
      <c r="AW13703" s="61"/>
      <c r="AX13703" s="61"/>
      <c r="AY13703" s="61"/>
      <c r="AZ13703" s="61"/>
      <c r="BA13703" s="61"/>
    </row>
    <row r="13704" spans="39:53" x14ac:dyDescent="0.2">
      <c r="AM13704" s="61"/>
      <c r="AN13704" s="61"/>
      <c r="AO13704" s="171"/>
      <c r="AP13704" s="61"/>
      <c r="AQ13704" s="61"/>
      <c r="AR13704" s="61"/>
      <c r="AS13704" s="61"/>
      <c r="AT13704" s="61"/>
      <c r="AU13704" s="61"/>
      <c r="AV13704" s="61"/>
      <c r="AW13704" s="61"/>
      <c r="AX13704" s="61"/>
      <c r="AY13704" s="61"/>
      <c r="AZ13704" s="61"/>
      <c r="BA13704" s="61"/>
    </row>
    <row r="13705" spans="39:53" x14ac:dyDescent="0.2">
      <c r="AM13705" s="61"/>
      <c r="AN13705" s="61"/>
      <c r="AO13705" s="171"/>
      <c r="AP13705" s="61"/>
      <c r="AQ13705" s="61"/>
      <c r="AR13705" s="61"/>
      <c r="AS13705" s="61"/>
      <c r="AT13705" s="61"/>
      <c r="AU13705" s="61"/>
      <c r="AV13705" s="61"/>
      <c r="AW13705" s="61"/>
      <c r="AX13705" s="61"/>
      <c r="AY13705" s="61"/>
      <c r="AZ13705" s="61"/>
      <c r="BA13705" s="61"/>
    </row>
    <row r="13706" spans="39:53" x14ac:dyDescent="0.2">
      <c r="AM13706" s="61"/>
      <c r="AN13706" s="61"/>
      <c r="AO13706" s="171"/>
      <c r="AP13706" s="61"/>
      <c r="AQ13706" s="61"/>
      <c r="AR13706" s="61"/>
      <c r="AS13706" s="61"/>
      <c r="AT13706" s="61"/>
      <c r="AU13706" s="61"/>
      <c r="AV13706" s="61"/>
      <c r="AW13706" s="61"/>
      <c r="AX13706" s="61"/>
      <c r="AY13706" s="61"/>
      <c r="AZ13706" s="61"/>
      <c r="BA13706" s="61"/>
    </row>
    <row r="13707" spans="39:53" x14ac:dyDescent="0.2">
      <c r="AM13707" s="61"/>
      <c r="AN13707" s="61"/>
      <c r="AO13707" s="171"/>
      <c r="AP13707" s="61"/>
      <c r="AQ13707" s="61"/>
      <c r="AR13707" s="61"/>
      <c r="AS13707" s="61"/>
      <c r="AT13707" s="61"/>
      <c r="AU13707" s="61"/>
      <c r="AV13707" s="61"/>
      <c r="AW13707" s="61"/>
      <c r="AX13707" s="61"/>
      <c r="AY13707" s="61"/>
      <c r="AZ13707" s="61"/>
      <c r="BA13707" s="61"/>
    </row>
    <row r="13708" spans="39:53" x14ac:dyDescent="0.2">
      <c r="AM13708" s="61"/>
      <c r="AN13708" s="61"/>
      <c r="AO13708" s="171"/>
      <c r="AP13708" s="61"/>
      <c r="AQ13708" s="61"/>
      <c r="AR13708" s="61"/>
      <c r="AS13708" s="61"/>
      <c r="AT13708" s="61"/>
      <c r="AU13708" s="61"/>
      <c r="AV13708" s="61"/>
      <c r="AW13708" s="61"/>
      <c r="AX13708" s="61"/>
      <c r="AY13708" s="61"/>
      <c r="AZ13708" s="61"/>
      <c r="BA13708" s="61"/>
    </row>
    <row r="13709" spans="39:53" x14ac:dyDescent="0.2">
      <c r="AM13709" s="61"/>
      <c r="AN13709" s="61"/>
      <c r="AO13709" s="171"/>
      <c r="AP13709" s="61"/>
      <c r="AQ13709" s="61"/>
      <c r="AR13709" s="61"/>
      <c r="AS13709" s="61"/>
      <c r="AT13709" s="61"/>
      <c r="AU13709" s="61"/>
      <c r="AV13709" s="61"/>
      <c r="AW13709" s="61"/>
      <c r="AX13709" s="61"/>
      <c r="AY13709" s="61"/>
      <c r="AZ13709" s="61"/>
      <c r="BA13709" s="61"/>
    </row>
    <row r="13710" spans="39:53" x14ac:dyDescent="0.2">
      <c r="AM13710" s="61"/>
      <c r="AN13710" s="61"/>
      <c r="AO13710" s="171"/>
      <c r="AP13710" s="61"/>
      <c r="AQ13710" s="61"/>
      <c r="AR13710" s="61"/>
      <c r="AS13710" s="61"/>
      <c r="AT13710" s="61"/>
      <c r="AU13710" s="61"/>
      <c r="AV13710" s="61"/>
      <c r="AW13710" s="61"/>
      <c r="AX13710" s="61"/>
      <c r="AY13710" s="61"/>
      <c r="AZ13710" s="61"/>
      <c r="BA13710" s="61"/>
    </row>
    <row r="13711" spans="39:53" x14ac:dyDescent="0.2">
      <c r="AM13711" s="61"/>
      <c r="AN13711" s="61"/>
      <c r="AO13711" s="171"/>
      <c r="AP13711" s="61"/>
      <c r="AQ13711" s="61"/>
      <c r="AR13711" s="61"/>
      <c r="AS13711" s="61"/>
      <c r="AT13711" s="61"/>
      <c r="AU13711" s="61"/>
      <c r="AV13711" s="61"/>
      <c r="AW13711" s="61"/>
      <c r="AX13711" s="61"/>
      <c r="AY13711" s="61"/>
      <c r="AZ13711" s="61"/>
      <c r="BA13711" s="61"/>
    </row>
    <row r="13712" spans="39:53" x14ac:dyDescent="0.2">
      <c r="AM13712" s="61"/>
      <c r="AN13712" s="61"/>
      <c r="AO13712" s="171"/>
      <c r="AP13712" s="61"/>
      <c r="AQ13712" s="61"/>
      <c r="AR13712" s="61"/>
      <c r="AS13712" s="61"/>
      <c r="AT13712" s="61"/>
      <c r="AU13712" s="61"/>
      <c r="AV13712" s="61"/>
      <c r="AW13712" s="61"/>
      <c r="AX13712" s="61"/>
      <c r="AY13712" s="61"/>
      <c r="AZ13712" s="61"/>
      <c r="BA13712" s="61"/>
    </row>
    <row r="13713" spans="39:53" x14ac:dyDescent="0.2">
      <c r="AM13713" s="61"/>
      <c r="AN13713" s="61"/>
      <c r="AO13713" s="171"/>
      <c r="AP13713" s="61"/>
      <c r="AQ13713" s="61"/>
      <c r="AR13713" s="61"/>
      <c r="AS13713" s="61"/>
      <c r="AT13713" s="61"/>
      <c r="AU13713" s="61"/>
      <c r="AV13713" s="61"/>
      <c r="AW13713" s="61"/>
      <c r="AX13713" s="61"/>
      <c r="AY13713" s="61"/>
      <c r="AZ13713" s="61"/>
      <c r="BA13713" s="61"/>
    </row>
    <row r="13714" spans="39:53" x14ac:dyDescent="0.2">
      <c r="AM13714" s="61"/>
      <c r="AN13714" s="61"/>
      <c r="AO13714" s="171"/>
      <c r="AP13714" s="61"/>
      <c r="AQ13714" s="61"/>
      <c r="AR13714" s="61"/>
      <c r="AS13714" s="61"/>
      <c r="AT13714" s="61"/>
      <c r="AU13714" s="61"/>
      <c r="AV13714" s="61"/>
      <c r="AW13714" s="61"/>
      <c r="AX13714" s="61"/>
      <c r="AY13714" s="61"/>
      <c r="AZ13714" s="61"/>
      <c r="BA13714" s="61"/>
    </row>
    <row r="13715" spans="39:53" x14ac:dyDescent="0.2">
      <c r="AM13715" s="61"/>
      <c r="AN13715" s="61"/>
      <c r="AO13715" s="171"/>
      <c r="AP13715" s="61"/>
      <c r="AQ13715" s="61"/>
      <c r="AR13715" s="61"/>
      <c r="AS13715" s="61"/>
      <c r="AT13715" s="61"/>
      <c r="AU13715" s="61"/>
      <c r="AV13715" s="61"/>
      <c r="AW13715" s="61"/>
      <c r="AX13715" s="61"/>
      <c r="AY13715" s="61"/>
      <c r="AZ13715" s="61"/>
      <c r="BA13715" s="61"/>
    </row>
    <row r="13716" spans="39:53" x14ac:dyDescent="0.2">
      <c r="AM13716" s="61"/>
      <c r="AN13716" s="61"/>
      <c r="AO13716" s="171"/>
      <c r="AP13716" s="61"/>
      <c r="AQ13716" s="61"/>
      <c r="AR13716" s="61"/>
      <c r="AS13716" s="61"/>
      <c r="AT13716" s="61"/>
      <c r="AU13716" s="61"/>
      <c r="AV13716" s="61"/>
      <c r="AW13716" s="61"/>
      <c r="AX13716" s="61"/>
      <c r="AY13716" s="61"/>
      <c r="AZ13716" s="61"/>
      <c r="BA13716" s="61"/>
    </row>
    <row r="13717" spans="39:53" x14ac:dyDescent="0.2">
      <c r="AM13717" s="61"/>
      <c r="AN13717" s="61"/>
      <c r="AO13717" s="171"/>
      <c r="AP13717" s="61"/>
      <c r="AQ13717" s="61"/>
      <c r="AR13717" s="61"/>
      <c r="AS13717" s="61"/>
      <c r="AT13717" s="61"/>
      <c r="AU13717" s="61"/>
      <c r="AV13717" s="61"/>
      <c r="AW13717" s="61"/>
      <c r="AX13717" s="61"/>
      <c r="AY13717" s="61"/>
      <c r="AZ13717" s="61"/>
      <c r="BA13717" s="61"/>
    </row>
    <row r="13718" spans="39:53" x14ac:dyDescent="0.2">
      <c r="AM13718" s="61"/>
      <c r="AN13718" s="61"/>
      <c r="AO13718" s="171"/>
      <c r="AP13718" s="61"/>
      <c r="AQ13718" s="61"/>
      <c r="AR13718" s="61"/>
      <c r="AS13718" s="61"/>
      <c r="AT13718" s="61"/>
      <c r="AU13718" s="61"/>
      <c r="AV13718" s="61"/>
      <c r="AW13718" s="61"/>
      <c r="AX13718" s="61"/>
      <c r="AY13718" s="61"/>
      <c r="AZ13718" s="61"/>
      <c r="BA13718" s="61"/>
    </row>
    <row r="13719" spans="39:53" x14ac:dyDescent="0.2">
      <c r="AM13719" s="61"/>
      <c r="AN13719" s="61"/>
      <c r="AO13719" s="171"/>
      <c r="AP13719" s="61"/>
      <c r="AQ13719" s="61"/>
      <c r="AR13719" s="61"/>
      <c r="AS13719" s="61"/>
      <c r="AT13719" s="61"/>
      <c r="AU13719" s="61"/>
      <c r="AV13719" s="61"/>
      <c r="AW13719" s="61"/>
      <c r="AX13719" s="61"/>
      <c r="AY13719" s="61"/>
      <c r="AZ13719" s="61"/>
      <c r="BA13719" s="61"/>
    </row>
    <row r="13720" spans="39:53" x14ac:dyDescent="0.2">
      <c r="AM13720" s="61"/>
      <c r="AN13720" s="61"/>
      <c r="AO13720" s="171"/>
      <c r="AP13720" s="61"/>
      <c r="AQ13720" s="61"/>
      <c r="AR13720" s="61"/>
      <c r="AS13720" s="61"/>
      <c r="AT13720" s="61"/>
      <c r="AU13720" s="61"/>
      <c r="AV13720" s="61"/>
      <c r="AW13720" s="61"/>
      <c r="AX13720" s="61"/>
      <c r="AY13720" s="61"/>
      <c r="AZ13720" s="61"/>
      <c r="BA13720" s="61"/>
    </row>
    <row r="13721" spans="39:53" x14ac:dyDescent="0.2">
      <c r="AM13721" s="61"/>
      <c r="AN13721" s="61"/>
      <c r="AO13721" s="171"/>
      <c r="AP13721" s="61"/>
      <c r="AQ13721" s="61"/>
      <c r="AR13721" s="61"/>
      <c r="AS13721" s="61"/>
      <c r="AT13721" s="61"/>
      <c r="AU13721" s="61"/>
      <c r="AV13721" s="61"/>
      <c r="AW13721" s="61"/>
      <c r="AX13721" s="61"/>
      <c r="AY13721" s="61"/>
      <c r="AZ13721" s="61"/>
      <c r="BA13721" s="61"/>
    </row>
    <row r="13722" spans="39:53" x14ac:dyDescent="0.2">
      <c r="AM13722" s="61"/>
      <c r="AN13722" s="61"/>
      <c r="AO13722" s="171"/>
      <c r="AP13722" s="61"/>
      <c r="AQ13722" s="61"/>
      <c r="AR13722" s="61"/>
      <c r="AS13722" s="61"/>
      <c r="AT13722" s="61"/>
      <c r="AU13722" s="61"/>
      <c r="AV13722" s="61"/>
      <c r="AW13722" s="61"/>
      <c r="AX13722" s="61"/>
      <c r="AY13722" s="61"/>
      <c r="AZ13722" s="61"/>
      <c r="BA13722" s="61"/>
    </row>
    <row r="13723" spans="39:53" x14ac:dyDescent="0.2">
      <c r="AM13723" s="61"/>
      <c r="AN13723" s="61"/>
      <c r="AO13723" s="171"/>
      <c r="AP13723" s="61"/>
      <c r="AQ13723" s="61"/>
      <c r="AR13723" s="61"/>
      <c r="AS13723" s="61"/>
      <c r="AT13723" s="61"/>
      <c r="AU13723" s="61"/>
      <c r="AV13723" s="61"/>
      <c r="AW13723" s="61"/>
      <c r="AX13723" s="61"/>
      <c r="AY13723" s="61"/>
      <c r="AZ13723" s="61"/>
      <c r="BA13723" s="61"/>
    </row>
    <row r="13724" spans="39:53" x14ac:dyDescent="0.2">
      <c r="AM13724" s="61"/>
      <c r="AN13724" s="61"/>
      <c r="AO13724" s="171"/>
      <c r="AP13724" s="61"/>
      <c r="AQ13724" s="61"/>
      <c r="AR13724" s="61"/>
      <c r="AS13724" s="61"/>
      <c r="AT13724" s="61"/>
      <c r="AU13724" s="61"/>
      <c r="AV13724" s="61"/>
      <c r="AW13724" s="61"/>
      <c r="AX13724" s="61"/>
      <c r="AY13724" s="61"/>
      <c r="AZ13724" s="61"/>
      <c r="BA13724" s="61"/>
    </row>
    <row r="13725" spans="39:53" x14ac:dyDescent="0.2">
      <c r="AM13725" s="61"/>
      <c r="AN13725" s="61"/>
      <c r="AO13725" s="171"/>
      <c r="AP13725" s="61"/>
      <c r="AQ13725" s="61"/>
      <c r="AR13725" s="61"/>
      <c r="AS13725" s="61"/>
      <c r="AT13725" s="61"/>
      <c r="AU13725" s="61"/>
      <c r="AV13725" s="61"/>
      <c r="AW13725" s="61"/>
      <c r="AX13725" s="61"/>
      <c r="AY13725" s="61"/>
      <c r="AZ13725" s="61"/>
      <c r="BA13725" s="61"/>
    </row>
    <row r="13726" spans="39:53" x14ac:dyDescent="0.2">
      <c r="AM13726" s="61"/>
      <c r="AN13726" s="61"/>
      <c r="AO13726" s="171"/>
      <c r="AP13726" s="61"/>
      <c r="AQ13726" s="61"/>
      <c r="AR13726" s="61"/>
      <c r="AS13726" s="61"/>
      <c r="AT13726" s="61"/>
      <c r="AU13726" s="61"/>
      <c r="AV13726" s="61"/>
      <c r="AW13726" s="61"/>
      <c r="AX13726" s="61"/>
      <c r="AY13726" s="61"/>
      <c r="AZ13726" s="61"/>
      <c r="BA13726" s="61"/>
    </row>
    <row r="13727" spans="39:53" x14ac:dyDescent="0.2">
      <c r="AM13727" s="61"/>
      <c r="AN13727" s="61"/>
      <c r="AO13727" s="171"/>
      <c r="AP13727" s="61"/>
      <c r="AQ13727" s="61"/>
      <c r="AR13727" s="61"/>
      <c r="AS13727" s="61"/>
      <c r="AT13727" s="61"/>
      <c r="AU13727" s="61"/>
      <c r="AV13727" s="61"/>
      <c r="AW13727" s="61"/>
      <c r="AX13727" s="61"/>
      <c r="AY13727" s="61"/>
      <c r="AZ13727" s="61"/>
      <c r="BA13727" s="61"/>
    </row>
    <row r="13728" spans="39:53" x14ac:dyDescent="0.2">
      <c r="AM13728" s="61"/>
      <c r="AN13728" s="61"/>
      <c r="AO13728" s="171"/>
      <c r="AP13728" s="61"/>
      <c r="AQ13728" s="61"/>
      <c r="AR13728" s="61"/>
      <c r="AS13728" s="61"/>
      <c r="AT13728" s="61"/>
      <c r="AU13728" s="61"/>
      <c r="AV13728" s="61"/>
      <c r="AW13728" s="61"/>
      <c r="AX13728" s="61"/>
      <c r="AY13728" s="61"/>
      <c r="AZ13728" s="61"/>
      <c r="BA13728" s="61"/>
    </row>
    <row r="13729" spans="39:53" x14ac:dyDescent="0.2">
      <c r="AM13729" s="61"/>
      <c r="AN13729" s="61"/>
      <c r="AO13729" s="171"/>
      <c r="AP13729" s="61"/>
      <c r="AQ13729" s="61"/>
      <c r="AR13729" s="61"/>
      <c r="AS13729" s="61"/>
      <c r="AT13729" s="61"/>
      <c r="AU13729" s="61"/>
      <c r="AV13729" s="61"/>
      <c r="AW13729" s="61"/>
      <c r="AX13729" s="61"/>
      <c r="AY13729" s="61"/>
      <c r="AZ13729" s="61"/>
      <c r="BA13729" s="61"/>
    </row>
    <row r="13730" spans="39:53" x14ac:dyDescent="0.2">
      <c r="AM13730" s="61"/>
      <c r="AN13730" s="61"/>
      <c r="AO13730" s="171"/>
      <c r="AP13730" s="61"/>
      <c r="AQ13730" s="61"/>
      <c r="AR13730" s="61"/>
      <c r="AS13730" s="61"/>
      <c r="AT13730" s="61"/>
      <c r="AU13730" s="61"/>
      <c r="AV13730" s="61"/>
      <c r="AW13730" s="61"/>
      <c r="AX13730" s="61"/>
      <c r="AY13730" s="61"/>
      <c r="AZ13730" s="61"/>
      <c r="BA13730" s="61"/>
    </row>
    <row r="13731" spans="39:53" x14ac:dyDescent="0.2">
      <c r="AM13731" s="61"/>
      <c r="AN13731" s="61"/>
      <c r="AO13731" s="171"/>
      <c r="AP13731" s="61"/>
      <c r="AQ13731" s="61"/>
      <c r="AR13731" s="61"/>
      <c r="AS13731" s="61"/>
      <c r="AT13731" s="61"/>
      <c r="AU13731" s="61"/>
      <c r="AV13731" s="61"/>
      <c r="AW13731" s="61"/>
      <c r="AX13731" s="61"/>
      <c r="AY13731" s="61"/>
      <c r="AZ13731" s="61"/>
      <c r="BA13731" s="61"/>
    </row>
    <row r="13732" spans="39:53" x14ac:dyDescent="0.2">
      <c r="AM13732" s="61"/>
      <c r="AN13732" s="61"/>
      <c r="AO13732" s="171"/>
      <c r="AP13732" s="61"/>
      <c r="AQ13732" s="61"/>
      <c r="AR13732" s="61"/>
      <c r="AS13732" s="61"/>
      <c r="AT13732" s="61"/>
      <c r="AU13732" s="61"/>
      <c r="AV13732" s="61"/>
      <c r="AW13732" s="61"/>
      <c r="AX13732" s="61"/>
      <c r="AY13732" s="61"/>
      <c r="AZ13732" s="61"/>
      <c r="BA13732" s="61"/>
    </row>
    <row r="13733" spans="39:53" x14ac:dyDescent="0.2">
      <c r="AM13733" s="61"/>
      <c r="AN13733" s="61"/>
      <c r="AO13733" s="171"/>
      <c r="AP13733" s="61"/>
      <c r="AQ13733" s="61"/>
      <c r="AR13733" s="61"/>
      <c r="AS13733" s="61"/>
      <c r="AT13733" s="61"/>
      <c r="AU13733" s="61"/>
      <c r="AV13733" s="61"/>
      <c r="AW13733" s="61"/>
      <c r="AX13733" s="61"/>
      <c r="AY13733" s="61"/>
      <c r="AZ13733" s="61"/>
      <c r="BA13733" s="61"/>
    </row>
    <row r="13734" spans="39:53" x14ac:dyDescent="0.2">
      <c r="AM13734" s="61"/>
      <c r="AN13734" s="61"/>
      <c r="AO13734" s="171"/>
      <c r="AP13734" s="61"/>
      <c r="AQ13734" s="61"/>
      <c r="AR13734" s="61"/>
      <c r="AS13734" s="61"/>
      <c r="AT13734" s="61"/>
      <c r="AU13734" s="61"/>
      <c r="AV13734" s="61"/>
      <c r="AW13734" s="61"/>
      <c r="AX13734" s="61"/>
      <c r="AY13734" s="61"/>
      <c r="AZ13734" s="61"/>
      <c r="BA13734" s="61"/>
    </row>
    <row r="13735" spans="39:53" x14ac:dyDescent="0.2">
      <c r="AM13735" s="61"/>
      <c r="AN13735" s="61"/>
      <c r="AO13735" s="171"/>
      <c r="AP13735" s="61"/>
      <c r="AQ13735" s="61"/>
      <c r="AR13735" s="61"/>
      <c r="AS13735" s="61"/>
      <c r="AT13735" s="61"/>
      <c r="AU13735" s="61"/>
      <c r="AV13735" s="61"/>
      <c r="AW13735" s="61"/>
      <c r="AX13735" s="61"/>
      <c r="AY13735" s="61"/>
      <c r="AZ13735" s="61"/>
      <c r="BA13735" s="61"/>
    </row>
    <row r="13736" spans="39:53" x14ac:dyDescent="0.2">
      <c r="AM13736" s="61"/>
      <c r="AN13736" s="61"/>
      <c r="AO13736" s="171"/>
      <c r="AP13736" s="61"/>
      <c r="AQ13736" s="61"/>
      <c r="AR13736" s="61"/>
      <c r="AS13736" s="61"/>
      <c r="AT13736" s="61"/>
      <c r="AU13736" s="61"/>
      <c r="AV13736" s="61"/>
      <c r="AW13736" s="61"/>
      <c r="AX13736" s="61"/>
      <c r="AY13736" s="61"/>
      <c r="AZ13736" s="61"/>
      <c r="BA13736" s="61"/>
    </row>
    <row r="13737" spans="39:53" x14ac:dyDescent="0.2">
      <c r="AM13737" s="61"/>
      <c r="AN13737" s="61"/>
      <c r="AO13737" s="171"/>
      <c r="AP13737" s="61"/>
      <c r="AQ13737" s="61"/>
      <c r="AR13737" s="61"/>
      <c r="AS13737" s="61"/>
      <c r="AT13737" s="61"/>
      <c r="AU13737" s="61"/>
      <c r="AV13737" s="61"/>
      <c r="AW13737" s="61"/>
      <c r="AX13737" s="61"/>
      <c r="AY13737" s="61"/>
      <c r="AZ13737" s="61"/>
      <c r="BA13737" s="61"/>
    </row>
    <row r="13738" spans="39:53" x14ac:dyDescent="0.2">
      <c r="AM13738" s="61"/>
      <c r="AN13738" s="61"/>
      <c r="AO13738" s="171"/>
      <c r="AP13738" s="61"/>
      <c r="AQ13738" s="61"/>
      <c r="AR13738" s="61"/>
      <c r="AS13738" s="61"/>
      <c r="AT13738" s="61"/>
      <c r="AU13738" s="61"/>
      <c r="AV13738" s="61"/>
      <c r="AW13738" s="61"/>
      <c r="AX13738" s="61"/>
      <c r="AY13738" s="61"/>
      <c r="AZ13738" s="61"/>
      <c r="BA13738" s="61"/>
    </row>
    <row r="13739" spans="39:53" x14ac:dyDescent="0.2">
      <c r="AM13739" s="61"/>
      <c r="AN13739" s="61"/>
      <c r="AO13739" s="171"/>
      <c r="AP13739" s="61"/>
      <c r="AQ13739" s="61"/>
      <c r="AR13739" s="61"/>
      <c r="AS13739" s="61"/>
      <c r="AT13739" s="61"/>
      <c r="AU13739" s="61"/>
      <c r="AV13739" s="61"/>
      <c r="AW13739" s="61"/>
      <c r="AX13739" s="61"/>
      <c r="AY13739" s="61"/>
      <c r="AZ13739" s="61"/>
      <c r="BA13739" s="61"/>
    </row>
    <row r="13740" spans="39:53" x14ac:dyDescent="0.2">
      <c r="AM13740" s="61"/>
      <c r="AN13740" s="61"/>
      <c r="AO13740" s="171"/>
      <c r="AP13740" s="61"/>
      <c r="AQ13740" s="61"/>
      <c r="AR13740" s="61"/>
      <c r="AS13740" s="61"/>
      <c r="AT13740" s="61"/>
      <c r="AU13740" s="61"/>
      <c r="AV13740" s="61"/>
      <c r="AW13740" s="61"/>
      <c r="AX13740" s="61"/>
      <c r="AY13740" s="61"/>
      <c r="AZ13740" s="61"/>
      <c r="BA13740" s="61"/>
    </row>
    <row r="13741" spans="39:53" x14ac:dyDescent="0.2">
      <c r="AM13741" s="61"/>
      <c r="AN13741" s="61"/>
      <c r="AO13741" s="171"/>
      <c r="AP13741" s="61"/>
      <c r="AQ13741" s="61"/>
      <c r="AR13741" s="61"/>
      <c r="AS13741" s="61"/>
      <c r="AT13741" s="61"/>
      <c r="AU13741" s="61"/>
      <c r="AV13741" s="61"/>
      <c r="AW13741" s="61"/>
      <c r="AX13741" s="61"/>
      <c r="AY13741" s="61"/>
      <c r="AZ13741" s="61"/>
      <c r="BA13741" s="61"/>
    </row>
    <row r="13742" spans="39:53" x14ac:dyDescent="0.2">
      <c r="AM13742" s="61"/>
      <c r="AN13742" s="61"/>
      <c r="AO13742" s="171"/>
      <c r="AP13742" s="61"/>
      <c r="AQ13742" s="61"/>
      <c r="AR13742" s="61"/>
      <c r="AS13742" s="61"/>
      <c r="AT13742" s="61"/>
      <c r="AU13742" s="61"/>
      <c r="AV13742" s="61"/>
      <c r="AW13742" s="61"/>
      <c r="AX13742" s="61"/>
      <c r="AY13742" s="61"/>
      <c r="AZ13742" s="61"/>
      <c r="BA13742" s="61"/>
    </row>
    <row r="13743" spans="39:53" x14ac:dyDescent="0.2">
      <c r="AM13743" s="61"/>
      <c r="AN13743" s="61"/>
      <c r="AO13743" s="171"/>
      <c r="AP13743" s="61"/>
      <c r="AQ13743" s="61"/>
      <c r="AR13743" s="61"/>
      <c r="AS13743" s="61"/>
      <c r="AT13743" s="61"/>
      <c r="AU13743" s="61"/>
      <c r="AV13743" s="61"/>
      <c r="AW13743" s="61"/>
      <c r="AX13743" s="61"/>
      <c r="AY13743" s="61"/>
      <c r="AZ13743" s="61"/>
      <c r="BA13743" s="61"/>
    </row>
    <row r="13744" spans="39:53" x14ac:dyDescent="0.2">
      <c r="AM13744" s="61"/>
      <c r="AN13744" s="61"/>
      <c r="AO13744" s="171"/>
      <c r="AP13744" s="61"/>
      <c r="AQ13744" s="61"/>
      <c r="AR13744" s="61"/>
      <c r="AS13744" s="61"/>
      <c r="AT13744" s="61"/>
      <c r="AU13744" s="61"/>
      <c r="AV13744" s="61"/>
      <c r="AW13744" s="61"/>
      <c r="AX13744" s="61"/>
      <c r="AY13744" s="61"/>
      <c r="AZ13744" s="61"/>
      <c r="BA13744" s="61"/>
    </row>
    <row r="13745" spans="39:53" x14ac:dyDescent="0.2">
      <c r="AM13745" s="61"/>
      <c r="AN13745" s="61"/>
      <c r="AO13745" s="171"/>
      <c r="AP13745" s="61"/>
      <c r="AQ13745" s="61"/>
      <c r="AR13745" s="61"/>
      <c r="AS13745" s="61"/>
      <c r="AT13745" s="61"/>
      <c r="AU13745" s="61"/>
      <c r="AV13745" s="61"/>
      <c r="AW13745" s="61"/>
      <c r="AX13745" s="61"/>
      <c r="AY13745" s="61"/>
      <c r="AZ13745" s="61"/>
      <c r="BA13745" s="61"/>
    </row>
    <row r="13746" spans="39:53" x14ac:dyDescent="0.2">
      <c r="AM13746" s="61"/>
      <c r="AN13746" s="61"/>
      <c r="AO13746" s="171"/>
      <c r="AP13746" s="61"/>
      <c r="AQ13746" s="61"/>
      <c r="AR13746" s="61"/>
      <c r="AS13746" s="61"/>
      <c r="AT13746" s="61"/>
      <c r="AU13746" s="61"/>
      <c r="AV13746" s="61"/>
      <c r="AW13746" s="61"/>
      <c r="AX13746" s="61"/>
      <c r="AY13746" s="61"/>
      <c r="AZ13746" s="61"/>
      <c r="BA13746" s="61"/>
    </row>
    <row r="13747" spans="39:53" x14ac:dyDescent="0.2">
      <c r="AM13747" s="61"/>
      <c r="AN13747" s="61"/>
      <c r="AO13747" s="171"/>
      <c r="AP13747" s="61"/>
      <c r="AQ13747" s="61"/>
      <c r="AR13747" s="61"/>
      <c r="AS13747" s="61"/>
      <c r="AT13747" s="61"/>
      <c r="AU13747" s="61"/>
      <c r="AV13747" s="61"/>
      <c r="AW13747" s="61"/>
      <c r="AX13747" s="61"/>
      <c r="AY13747" s="61"/>
      <c r="AZ13747" s="61"/>
      <c r="BA13747" s="61"/>
    </row>
    <row r="13748" spans="39:53" x14ac:dyDescent="0.2">
      <c r="AM13748" s="61"/>
      <c r="AN13748" s="61"/>
      <c r="AO13748" s="171"/>
      <c r="AP13748" s="61"/>
      <c r="AQ13748" s="61"/>
      <c r="AR13748" s="61"/>
      <c r="AS13748" s="61"/>
      <c r="AT13748" s="61"/>
      <c r="AU13748" s="61"/>
      <c r="AV13748" s="61"/>
      <c r="AW13748" s="61"/>
      <c r="AX13748" s="61"/>
      <c r="AY13748" s="61"/>
      <c r="AZ13748" s="61"/>
      <c r="BA13748" s="61"/>
    </row>
    <row r="13749" spans="39:53" x14ac:dyDescent="0.2">
      <c r="AM13749" s="61"/>
      <c r="AN13749" s="61"/>
      <c r="AO13749" s="171"/>
      <c r="AP13749" s="61"/>
      <c r="AQ13749" s="61"/>
      <c r="AR13749" s="61"/>
      <c r="AS13749" s="61"/>
      <c r="AT13749" s="61"/>
      <c r="AU13749" s="61"/>
      <c r="AV13749" s="61"/>
      <c r="AW13749" s="61"/>
      <c r="AX13749" s="61"/>
      <c r="AY13749" s="61"/>
      <c r="AZ13749" s="61"/>
      <c r="BA13749" s="61"/>
    </row>
    <row r="13750" spans="39:53" x14ac:dyDescent="0.2">
      <c r="AM13750" s="61"/>
      <c r="AN13750" s="61"/>
      <c r="AO13750" s="171"/>
      <c r="AP13750" s="61"/>
      <c r="AQ13750" s="61"/>
      <c r="AR13750" s="61"/>
      <c r="AS13750" s="61"/>
      <c r="AT13750" s="61"/>
      <c r="AU13750" s="61"/>
      <c r="AV13750" s="61"/>
      <c r="AW13750" s="61"/>
      <c r="AX13750" s="61"/>
      <c r="AY13750" s="61"/>
      <c r="AZ13750" s="61"/>
      <c r="BA13750" s="61"/>
    </row>
    <row r="13751" spans="39:53" x14ac:dyDescent="0.2">
      <c r="AM13751" s="61"/>
      <c r="AN13751" s="61"/>
      <c r="AO13751" s="171"/>
      <c r="AP13751" s="61"/>
      <c r="AQ13751" s="61"/>
      <c r="AR13751" s="61"/>
      <c r="AS13751" s="61"/>
      <c r="AT13751" s="61"/>
      <c r="AU13751" s="61"/>
      <c r="AV13751" s="61"/>
      <c r="AW13751" s="61"/>
      <c r="AX13751" s="61"/>
      <c r="AY13751" s="61"/>
      <c r="AZ13751" s="61"/>
      <c r="BA13751" s="61"/>
    </row>
    <row r="13752" spans="39:53" x14ac:dyDescent="0.2">
      <c r="AM13752" s="61"/>
      <c r="AN13752" s="61"/>
      <c r="AO13752" s="171"/>
      <c r="AP13752" s="61"/>
      <c r="AQ13752" s="61"/>
      <c r="AR13752" s="61"/>
      <c r="AS13752" s="61"/>
      <c r="AT13752" s="61"/>
      <c r="AU13752" s="61"/>
      <c r="AV13752" s="61"/>
      <c r="AW13752" s="61"/>
      <c r="AX13752" s="61"/>
      <c r="AY13752" s="61"/>
      <c r="AZ13752" s="61"/>
      <c r="BA13752" s="61"/>
    </row>
    <row r="13753" spans="39:53" x14ac:dyDescent="0.2">
      <c r="AM13753" s="61"/>
      <c r="AN13753" s="61"/>
      <c r="AO13753" s="171"/>
      <c r="AP13753" s="61"/>
      <c r="AQ13753" s="61"/>
      <c r="AR13753" s="61"/>
      <c r="AS13753" s="61"/>
      <c r="AT13753" s="61"/>
      <c r="AU13753" s="61"/>
      <c r="AV13753" s="61"/>
      <c r="AW13753" s="61"/>
      <c r="AX13753" s="61"/>
      <c r="AY13753" s="61"/>
      <c r="AZ13753" s="61"/>
      <c r="BA13753" s="61"/>
    </row>
    <row r="13754" spans="39:53" x14ac:dyDescent="0.2">
      <c r="AM13754" s="61"/>
      <c r="AN13754" s="61"/>
      <c r="AO13754" s="171"/>
      <c r="AP13754" s="61"/>
      <c r="AQ13754" s="61"/>
      <c r="AR13754" s="61"/>
      <c r="AS13754" s="61"/>
      <c r="AT13754" s="61"/>
      <c r="AU13754" s="61"/>
      <c r="AV13754" s="61"/>
      <c r="AW13754" s="61"/>
      <c r="AX13754" s="61"/>
      <c r="AY13754" s="61"/>
      <c r="AZ13754" s="61"/>
      <c r="BA13754" s="61"/>
    </row>
    <row r="13755" spans="39:53" x14ac:dyDescent="0.2">
      <c r="AM13755" s="61"/>
      <c r="AN13755" s="61"/>
      <c r="AO13755" s="171"/>
      <c r="AP13755" s="61"/>
      <c r="AQ13755" s="61"/>
      <c r="AR13755" s="61"/>
      <c r="AS13755" s="61"/>
      <c r="AT13755" s="61"/>
      <c r="AU13755" s="61"/>
      <c r="AV13755" s="61"/>
      <c r="AW13755" s="61"/>
      <c r="AX13755" s="61"/>
      <c r="AY13755" s="61"/>
      <c r="AZ13755" s="61"/>
      <c r="BA13755" s="61"/>
    </row>
    <row r="13756" spans="39:53" x14ac:dyDescent="0.2">
      <c r="AM13756" s="61"/>
      <c r="AN13756" s="61"/>
      <c r="AO13756" s="171"/>
      <c r="AP13756" s="61"/>
      <c r="AQ13756" s="61"/>
      <c r="AR13756" s="61"/>
      <c r="AS13756" s="61"/>
      <c r="AT13756" s="61"/>
      <c r="AU13756" s="61"/>
      <c r="AV13756" s="61"/>
      <c r="AW13756" s="61"/>
      <c r="AX13756" s="61"/>
      <c r="AY13756" s="61"/>
      <c r="AZ13756" s="61"/>
      <c r="BA13756" s="61"/>
    </row>
    <row r="13757" spans="39:53" x14ac:dyDescent="0.2">
      <c r="AM13757" s="61"/>
      <c r="AN13757" s="61"/>
      <c r="AO13757" s="171"/>
      <c r="AP13757" s="61"/>
      <c r="AQ13757" s="61"/>
      <c r="AR13757" s="61"/>
      <c r="AS13757" s="61"/>
      <c r="AT13757" s="61"/>
      <c r="AU13757" s="61"/>
      <c r="AV13757" s="61"/>
      <c r="AW13757" s="61"/>
      <c r="AX13757" s="61"/>
      <c r="AY13757" s="61"/>
      <c r="AZ13757" s="61"/>
      <c r="BA13757" s="61"/>
    </row>
    <row r="13758" spans="39:53" x14ac:dyDescent="0.2">
      <c r="AM13758" s="61"/>
      <c r="AN13758" s="61"/>
      <c r="AO13758" s="171"/>
      <c r="AP13758" s="61"/>
      <c r="AQ13758" s="61"/>
      <c r="AR13758" s="61"/>
      <c r="AS13758" s="61"/>
      <c r="AT13758" s="61"/>
      <c r="AU13758" s="61"/>
      <c r="AV13758" s="61"/>
      <c r="AW13758" s="61"/>
      <c r="AX13758" s="61"/>
      <c r="AY13758" s="61"/>
      <c r="AZ13758" s="61"/>
      <c r="BA13758" s="61"/>
    </row>
    <row r="13759" spans="39:53" x14ac:dyDescent="0.2">
      <c r="AM13759" s="61"/>
      <c r="AN13759" s="61"/>
      <c r="AO13759" s="171"/>
      <c r="AP13759" s="61"/>
      <c r="AQ13759" s="61"/>
      <c r="AR13759" s="61"/>
      <c r="AS13759" s="61"/>
      <c r="AT13759" s="61"/>
      <c r="AU13759" s="61"/>
      <c r="AV13759" s="61"/>
      <c r="AW13759" s="61"/>
      <c r="AX13759" s="61"/>
      <c r="AY13759" s="61"/>
      <c r="AZ13759" s="61"/>
      <c r="BA13759" s="61"/>
    </row>
    <row r="13760" spans="39:53" x14ac:dyDescent="0.2">
      <c r="AM13760" s="61"/>
      <c r="AN13760" s="61"/>
      <c r="AO13760" s="171"/>
      <c r="AP13760" s="61"/>
      <c r="AQ13760" s="61"/>
      <c r="AR13760" s="61"/>
      <c r="AS13760" s="61"/>
      <c r="AT13760" s="61"/>
      <c r="AU13760" s="61"/>
      <c r="AV13760" s="61"/>
      <c r="AW13760" s="61"/>
      <c r="AX13760" s="61"/>
      <c r="AY13760" s="61"/>
      <c r="AZ13760" s="61"/>
      <c r="BA13760" s="61"/>
    </row>
    <row r="13761" spans="39:53" x14ac:dyDescent="0.2">
      <c r="AM13761" s="61"/>
      <c r="AN13761" s="61"/>
      <c r="AO13761" s="171"/>
      <c r="AP13761" s="61"/>
      <c r="AQ13761" s="61"/>
      <c r="AR13761" s="61"/>
      <c r="AS13761" s="61"/>
      <c r="AT13761" s="61"/>
      <c r="AU13761" s="61"/>
      <c r="AV13761" s="61"/>
      <c r="AW13761" s="61"/>
      <c r="AX13761" s="61"/>
      <c r="AY13761" s="61"/>
      <c r="AZ13761" s="61"/>
      <c r="BA13761" s="61"/>
    </row>
    <row r="13762" spans="39:53" x14ac:dyDescent="0.2">
      <c r="AM13762" s="61"/>
      <c r="AN13762" s="61"/>
      <c r="AO13762" s="171"/>
      <c r="AP13762" s="61"/>
      <c r="AQ13762" s="61"/>
      <c r="AR13762" s="61"/>
      <c r="AS13762" s="61"/>
      <c r="AT13762" s="61"/>
      <c r="AU13762" s="61"/>
      <c r="AV13762" s="61"/>
      <c r="AW13762" s="61"/>
      <c r="AX13762" s="61"/>
      <c r="AY13762" s="61"/>
      <c r="AZ13762" s="61"/>
      <c r="BA13762" s="61"/>
    </row>
    <row r="13763" spans="39:53" x14ac:dyDescent="0.2">
      <c r="AM13763" s="61"/>
      <c r="AN13763" s="61"/>
      <c r="AO13763" s="171"/>
      <c r="AP13763" s="61"/>
      <c r="AQ13763" s="61"/>
      <c r="AR13763" s="61"/>
      <c r="AS13763" s="61"/>
      <c r="AT13763" s="61"/>
      <c r="AU13763" s="61"/>
      <c r="AV13763" s="61"/>
      <c r="AW13763" s="61"/>
      <c r="AX13763" s="61"/>
      <c r="AY13763" s="61"/>
      <c r="AZ13763" s="61"/>
      <c r="BA13763" s="61"/>
    </row>
    <row r="13764" spans="39:53" x14ac:dyDescent="0.2">
      <c r="AM13764" s="61"/>
      <c r="AN13764" s="61"/>
      <c r="AO13764" s="171"/>
      <c r="AP13764" s="61"/>
      <c r="AQ13764" s="61"/>
      <c r="AR13764" s="61"/>
      <c r="AS13764" s="61"/>
      <c r="AT13764" s="61"/>
      <c r="AU13764" s="61"/>
      <c r="AV13764" s="61"/>
      <c r="AW13764" s="61"/>
      <c r="AX13764" s="61"/>
      <c r="AY13764" s="61"/>
      <c r="AZ13764" s="61"/>
      <c r="BA13764" s="61"/>
    </row>
    <row r="13765" spans="39:53" x14ac:dyDescent="0.2">
      <c r="AM13765" s="61"/>
      <c r="AN13765" s="61"/>
      <c r="AO13765" s="171"/>
      <c r="AP13765" s="61"/>
      <c r="AQ13765" s="61"/>
      <c r="AR13765" s="61"/>
      <c r="AS13765" s="61"/>
      <c r="AT13765" s="61"/>
      <c r="AU13765" s="61"/>
      <c r="AV13765" s="61"/>
      <c r="AW13765" s="61"/>
      <c r="AX13765" s="61"/>
      <c r="AY13765" s="61"/>
      <c r="AZ13765" s="61"/>
      <c r="BA13765" s="61"/>
    </row>
    <row r="13766" spans="39:53" x14ac:dyDescent="0.2">
      <c r="AM13766" s="61"/>
      <c r="AN13766" s="61"/>
      <c r="AO13766" s="171"/>
      <c r="AP13766" s="61"/>
      <c r="AQ13766" s="61"/>
      <c r="AR13766" s="61"/>
      <c r="AS13766" s="61"/>
      <c r="AT13766" s="61"/>
      <c r="AU13766" s="61"/>
      <c r="AV13766" s="61"/>
      <c r="AW13766" s="61"/>
      <c r="AX13766" s="61"/>
      <c r="AY13766" s="61"/>
      <c r="AZ13766" s="61"/>
      <c r="BA13766" s="61"/>
    </row>
    <row r="13767" spans="39:53" x14ac:dyDescent="0.2">
      <c r="AM13767" s="61"/>
      <c r="AN13767" s="61"/>
      <c r="AO13767" s="171"/>
      <c r="AP13767" s="61"/>
      <c r="AQ13767" s="61"/>
      <c r="AR13767" s="61"/>
      <c r="AS13767" s="61"/>
      <c r="AT13767" s="61"/>
      <c r="AU13767" s="61"/>
      <c r="AV13767" s="61"/>
      <c r="AW13767" s="61"/>
      <c r="AX13767" s="61"/>
      <c r="AY13767" s="61"/>
      <c r="AZ13767" s="61"/>
      <c r="BA13767" s="61"/>
    </row>
    <row r="13768" spans="39:53" x14ac:dyDescent="0.2">
      <c r="AM13768" s="61"/>
      <c r="AN13768" s="61"/>
      <c r="AO13768" s="171"/>
      <c r="AP13768" s="61"/>
      <c r="AQ13768" s="61"/>
      <c r="AR13768" s="61"/>
      <c r="AS13768" s="61"/>
      <c r="AT13768" s="61"/>
      <c r="AU13768" s="61"/>
      <c r="AV13768" s="61"/>
      <c r="AW13768" s="61"/>
      <c r="AX13768" s="61"/>
      <c r="AY13768" s="61"/>
      <c r="AZ13768" s="61"/>
      <c r="BA13768" s="61"/>
    </row>
    <row r="13769" spans="39:53" x14ac:dyDescent="0.2">
      <c r="AM13769" s="61"/>
      <c r="AN13769" s="61"/>
      <c r="AO13769" s="171"/>
      <c r="AP13769" s="61"/>
      <c r="AQ13769" s="61"/>
      <c r="AR13769" s="61"/>
      <c r="AS13769" s="61"/>
      <c r="AT13769" s="61"/>
      <c r="AU13769" s="61"/>
      <c r="AV13769" s="61"/>
      <c r="AW13769" s="61"/>
      <c r="AX13769" s="61"/>
      <c r="AY13769" s="61"/>
      <c r="AZ13769" s="61"/>
      <c r="BA13769" s="61"/>
    </row>
    <row r="13770" spans="39:53" x14ac:dyDescent="0.2">
      <c r="AM13770" s="61"/>
      <c r="AN13770" s="61"/>
      <c r="AO13770" s="171"/>
      <c r="AP13770" s="61"/>
      <c r="AQ13770" s="61"/>
      <c r="AR13770" s="61"/>
      <c r="AS13770" s="61"/>
      <c r="AT13770" s="61"/>
      <c r="AU13770" s="61"/>
      <c r="AV13770" s="61"/>
      <c r="AW13770" s="61"/>
      <c r="AX13770" s="61"/>
      <c r="AY13770" s="61"/>
      <c r="AZ13770" s="61"/>
      <c r="BA13770" s="61"/>
    </row>
    <row r="13771" spans="39:53" x14ac:dyDescent="0.2">
      <c r="AM13771" s="61"/>
      <c r="AN13771" s="61"/>
      <c r="AO13771" s="171"/>
      <c r="AP13771" s="61"/>
      <c r="AQ13771" s="61"/>
      <c r="AR13771" s="61"/>
      <c r="AS13771" s="61"/>
      <c r="AT13771" s="61"/>
      <c r="AU13771" s="61"/>
      <c r="AV13771" s="61"/>
      <c r="AW13771" s="61"/>
      <c r="AX13771" s="61"/>
      <c r="AY13771" s="61"/>
      <c r="AZ13771" s="61"/>
      <c r="BA13771" s="61"/>
    </row>
    <row r="13772" spans="39:53" x14ac:dyDescent="0.2">
      <c r="AM13772" s="61"/>
      <c r="AN13772" s="61"/>
      <c r="AO13772" s="171"/>
      <c r="AP13772" s="61"/>
      <c r="AQ13772" s="61"/>
      <c r="AR13772" s="61"/>
      <c r="AS13772" s="61"/>
      <c r="AT13772" s="61"/>
      <c r="AU13772" s="61"/>
      <c r="AV13772" s="61"/>
      <c r="AW13772" s="61"/>
      <c r="AX13772" s="61"/>
      <c r="AY13772" s="61"/>
      <c r="AZ13772" s="61"/>
      <c r="BA13772" s="61"/>
    </row>
    <row r="13773" spans="39:53" x14ac:dyDescent="0.2">
      <c r="AM13773" s="61"/>
      <c r="AN13773" s="61"/>
      <c r="AO13773" s="171"/>
      <c r="AP13773" s="61"/>
      <c r="AQ13773" s="61"/>
      <c r="AR13773" s="61"/>
      <c r="AS13773" s="61"/>
      <c r="AT13773" s="61"/>
      <c r="AU13773" s="61"/>
      <c r="AV13773" s="61"/>
      <c r="AW13773" s="61"/>
      <c r="AX13773" s="61"/>
      <c r="AY13773" s="61"/>
      <c r="AZ13773" s="61"/>
      <c r="BA13773" s="61"/>
    </row>
    <row r="13774" spans="39:53" x14ac:dyDescent="0.2">
      <c r="AM13774" s="61"/>
      <c r="AN13774" s="61"/>
      <c r="AO13774" s="171"/>
      <c r="AP13774" s="61"/>
      <c r="AQ13774" s="61"/>
      <c r="AR13774" s="61"/>
      <c r="AS13774" s="61"/>
      <c r="AT13774" s="61"/>
      <c r="AU13774" s="61"/>
      <c r="AV13774" s="61"/>
      <c r="AW13774" s="61"/>
      <c r="AX13774" s="61"/>
      <c r="AY13774" s="61"/>
      <c r="AZ13774" s="61"/>
      <c r="BA13774" s="61"/>
    </row>
    <row r="13775" spans="39:53" x14ac:dyDescent="0.2">
      <c r="AM13775" s="61"/>
      <c r="AN13775" s="61"/>
      <c r="AO13775" s="171"/>
      <c r="AP13775" s="61"/>
      <c r="AQ13775" s="61"/>
      <c r="AR13775" s="61"/>
      <c r="AS13775" s="61"/>
      <c r="AT13775" s="61"/>
      <c r="AU13775" s="61"/>
      <c r="AV13775" s="61"/>
      <c r="AW13775" s="61"/>
      <c r="AX13775" s="61"/>
      <c r="AY13775" s="61"/>
      <c r="AZ13775" s="61"/>
      <c r="BA13775" s="61"/>
    </row>
    <row r="13776" spans="39:53" x14ac:dyDescent="0.2">
      <c r="AM13776" s="61"/>
      <c r="AN13776" s="61"/>
      <c r="AO13776" s="171"/>
      <c r="AP13776" s="61"/>
      <c r="AQ13776" s="61"/>
      <c r="AR13776" s="61"/>
      <c r="AS13776" s="61"/>
      <c r="AT13776" s="61"/>
      <c r="AU13776" s="61"/>
      <c r="AV13776" s="61"/>
      <c r="AW13776" s="61"/>
      <c r="AX13776" s="61"/>
      <c r="AY13776" s="61"/>
      <c r="AZ13776" s="61"/>
      <c r="BA13776" s="61"/>
    </row>
    <row r="13777" spans="39:53" x14ac:dyDescent="0.2">
      <c r="AM13777" s="61"/>
      <c r="AN13777" s="61"/>
      <c r="AO13777" s="171"/>
      <c r="AP13777" s="61"/>
      <c r="AQ13777" s="61"/>
      <c r="AR13777" s="61"/>
      <c r="AS13777" s="61"/>
      <c r="AT13777" s="61"/>
      <c r="AU13777" s="61"/>
      <c r="AV13777" s="61"/>
      <c r="AW13777" s="61"/>
      <c r="AX13777" s="61"/>
      <c r="AY13777" s="61"/>
      <c r="AZ13777" s="61"/>
      <c r="BA13777" s="61"/>
    </row>
    <row r="13778" spans="39:53" x14ac:dyDescent="0.2">
      <c r="AM13778" s="61"/>
      <c r="AN13778" s="61"/>
      <c r="AO13778" s="171"/>
      <c r="AP13778" s="61"/>
      <c r="AQ13778" s="61"/>
      <c r="AR13778" s="61"/>
      <c r="AS13778" s="61"/>
      <c r="AT13778" s="61"/>
      <c r="AU13778" s="61"/>
      <c r="AV13778" s="61"/>
      <c r="AW13778" s="61"/>
      <c r="AX13778" s="61"/>
      <c r="AY13778" s="61"/>
      <c r="AZ13778" s="61"/>
      <c r="BA13778" s="61"/>
    </row>
    <row r="13779" spans="39:53" x14ac:dyDescent="0.2">
      <c r="AM13779" s="61"/>
      <c r="AN13779" s="61"/>
      <c r="AO13779" s="171"/>
      <c r="AP13779" s="61"/>
      <c r="AQ13779" s="61"/>
      <c r="AR13779" s="61"/>
      <c r="AS13779" s="61"/>
      <c r="AT13779" s="61"/>
      <c r="AU13779" s="61"/>
      <c r="AV13779" s="61"/>
      <c r="AW13779" s="61"/>
      <c r="AX13779" s="61"/>
      <c r="AY13779" s="61"/>
      <c r="AZ13779" s="61"/>
      <c r="BA13779" s="61"/>
    </row>
    <row r="13780" spans="39:53" x14ac:dyDescent="0.2">
      <c r="AM13780" s="61"/>
      <c r="AN13780" s="61"/>
      <c r="AO13780" s="171"/>
      <c r="AP13780" s="61"/>
      <c r="AQ13780" s="61"/>
      <c r="AR13780" s="61"/>
      <c r="AS13780" s="61"/>
      <c r="AT13780" s="61"/>
      <c r="AU13780" s="61"/>
      <c r="AV13780" s="61"/>
      <c r="AW13780" s="61"/>
      <c r="AX13780" s="61"/>
      <c r="AY13780" s="61"/>
      <c r="AZ13780" s="61"/>
      <c r="BA13780" s="61"/>
    </row>
    <row r="13781" spans="39:53" x14ac:dyDescent="0.2">
      <c r="AM13781" s="61"/>
      <c r="AN13781" s="61"/>
      <c r="AO13781" s="171"/>
      <c r="AP13781" s="61"/>
      <c r="AQ13781" s="61"/>
      <c r="AR13781" s="61"/>
      <c r="AS13781" s="61"/>
      <c r="AT13781" s="61"/>
      <c r="AU13781" s="61"/>
      <c r="AV13781" s="61"/>
      <c r="AW13781" s="61"/>
      <c r="AX13781" s="61"/>
      <c r="AY13781" s="61"/>
      <c r="AZ13781" s="61"/>
      <c r="BA13781" s="61"/>
    </row>
    <row r="13782" spans="39:53" x14ac:dyDescent="0.2">
      <c r="AM13782" s="61"/>
      <c r="AN13782" s="61"/>
      <c r="AO13782" s="171"/>
      <c r="AP13782" s="61"/>
      <c r="AQ13782" s="61"/>
      <c r="AR13782" s="61"/>
      <c r="AS13782" s="61"/>
      <c r="AT13782" s="61"/>
      <c r="AU13782" s="61"/>
      <c r="AV13782" s="61"/>
      <c r="AW13782" s="61"/>
      <c r="AX13782" s="61"/>
      <c r="AY13782" s="61"/>
      <c r="AZ13782" s="61"/>
      <c r="BA13782" s="61"/>
    </row>
    <row r="13783" spans="39:53" x14ac:dyDescent="0.2">
      <c r="AM13783" s="61"/>
      <c r="AN13783" s="61"/>
      <c r="AO13783" s="171"/>
      <c r="AP13783" s="61"/>
      <c r="AQ13783" s="61"/>
      <c r="AR13783" s="61"/>
      <c r="AS13783" s="61"/>
      <c r="AT13783" s="61"/>
      <c r="AU13783" s="61"/>
      <c r="AV13783" s="61"/>
      <c r="AW13783" s="61"/>
      <c r="AX13783" s="61"/>
      <c r="AY13783" s="61"/>
      <c r="AZ13783" s="61"/>
      <c r="BA13783" s="61"/>
    </row>
    <row r="13784" spans="39:53" x14ac:dyDescent="0.2">
      <c r="AM13784" s="61"/>
      <c r="AN13784" s="61"/>
      <c r="AO13784" s="171"/>
      <c r="AP13784" s="61"/>
      <c r="AQ13784" s="61"/>
      <c r="AR13784" s="61"/>
      <c r="AS13784" s="61"/>
      <c r="AT13784" s="61"/>
      <c r="AU13784" s="61"/>
      <c r="AV13784" s="61"/>
      <c r="AW13784" s="61"/>
      <c r="AX13784" s="61"/>
      <c r="AY13784" s="61"/>
      <c r="AZ13784" s="61"/>
      <c r="BA13784" s="61"/>
    </row>
    <row r="13785" spans="39:53" x14ac:dyDescent="0.2">
      <c r="AM13785" s="61"/>
      <c r="AN13785" s="61"/>
      <c r="AO13785" s="171"/>
      <c r="AP13785" s="61"/>
      <c r="AQ13785" s="61"/>
      <c r="AR13785" s="61"/>
      <c r="AS13785" s="61"/>
      <c r="AT13785" s="61"/>
      <c r="AU13785" s="61"/>
      <c r="AV13785" s="61"/>
      <c r="AW13785" s="61"/>
      <c r="AX13785" s="61"/>
      <c r="AY13785" s="61"/>
      <c r="AZ13785" s="61"/>
      <c r="BA13785" s="61"/>
    </row>
    <row r="13786" spans="39:53" x14ac:dyDescent="0.2">
      <c r="AM13786" s="61"/>
      <c r="AN13786" s="61"/>
      <c r="AO13786" s="171"/>
      <c r="AP13786" s="61"/>
      <c r="AQ13786" s="61"/>
      <c r="AR13786" s="61"/>
      <c r="AS13786" s="61"/>
      <c r="AT13786" s="61"/>
      <c r="AU13786" s="61"/>
      <c r="AV13786" s="61"/>
      <c r="AW13786" s="61"/>
      <c r="AX13786" s="61"/>
      <c r="AY13786" s="61"/>
      <c r="AZ13786" s="61"/>
      <c r="BA13786" s="61"/>
    </row>
    <row r="13787" spans="39:53" x14ac:dyDescent="0.2">
      <c r="AM13787" s="61"/>
      <c r="AN13787" s="61"/>
      <c r="AO13787" s="171"/>
      <c r="AP13787" s="61"/>
      <c r="AQ13787" s="61"/>
      <c r="AR13787" s="61"/>
      <c r="AS13787" s="61"/>
      <c r="AT13787" s="61"/>
      <c r="AU13787" s="61"/>
      <c r="AV13787" s="61"/>
      <c r="AW13787" s="61"/>
      <c r="AX13787" s="61"/>
      <c r="AY13787" s="61"/>
      <c r="AZ13787" s="61"/>
      <c r="BA13787" s="61"/>
    </row>
    <row r="13788" spans="39:53" x14ac:dyDescent="0.2">
      <c r="AM13788" s="61"/>
      <c r="AN13788" s="61"/>
      <c r="AO13788" s="171"/>
      <c r="AP13788" s="61"/>
      <c r="AQ13788" s="61"/>
      <c r="AR13788" s="61"/>
      <c r="AS13788" s="61"/>
      <c r="AT13788" s="61"/>
      <c r="AU13788" s="61"/>
      <c r="AV13788" s="61"/>
      <c r="AW13788" s="61"/>
      <c r="AX13788" s="61"/>
      <c r="AY13788" s="61"/>
      <c r="AZ13788" s="61"/>
      <c r="BA13788" s="61"/>
    </row>
    <row r="13789" spans="39:53" x14ac:dyDescent="0.2">
      <c r="AM13789" s="61"/>
      <c r="AN13789" s="61"/>
      <c r="AO13789" s="171"/>
      <c r="AP13789" s="61"/>
      <c r="AQ13789" s="61"/>
      <c r="AR13789" s="61"/>
      <c r="AS13789" s="61"/>
      <c r="AT13789" s="61"/>
      <c r="AU13789" s="61"/>
      <c r="AV13789" s="61"/>
      <c r="AW13789" s="61"/>
      <c r="AX13789" s="61"/>
      <c r="AY13789" s="61"/>
      <c r="AZ13789" s="61"/>
      <c r="BA13789" s="61"/>
    </row>
    <row r="13790" spans="39:53" x14ac:dyDescent="0.2">
      <c r="AM13790" s="61"/>
      <c r="AN13790" s="61"/>
      <c r="AO13790" s="171"/>
      <c r="AP13790" s="61"/>
      <c r="AQ13790" s="61"/>
      <c r="AR13790" s="61"/>
      <c r="AS13790" s="61"/>
      <c r="AT13790" s="61"/>
      <c r="AU13790" s="61"/>
      <c r="AV13790" s="61"/>
      <c r="AW13790" s="61"/>
      <c r="AX13790" s="61"/>
      <c r="AY13790" s="61"/>
      <c r="AZ13790" s="61"/>
      <c r="BA13790" s="61"/>
    </row>
    <row r="13791" spans="39:53" x14ac:dyDescent="0.2">
      <c r="AM13791" s="61"/>
      <c r="AN13791" s="61"/>
      <c r="AO13791" s="171"/>
      <c r="AP13791" s="61"/>
      <c r="AQ13791" s="61"/>
      <c r="AR13791" s="61"/>
      <c r="AS13791" s="61"/>
      <c r="AT13791" s="61"/>
      <c r="AU13791" s="61"/>
      <c r="AV13791" s="61"/>
      <c r="AW13791" s="61"/>
      <c r="AX13791" s="61"/>
      <c r="AY13791" s="61"/>
      <c r="AZ13791" s="61"/>
      <c r="BA13791" s="61"/>
    </row>
    <row r="13792" spans="39:53" x14ac:dyDescent="0.2">
      <c r="AM13792" s="61"/>
      <c r="AN13792" s="61"/>
      <c r="AO13792" s="171"/>
      <c r="AP13792" s="61"/>
      <c r="AQ13792" s="61"/>
      <c r="AR13792" s="61"/>
      <c r="AS13792" s="61"/>
      <c r="AT13792" s="61"/>
      <c r="AU13792" s="61"/>
      <c r="AV13792" s="61"/>
      <c r="AW13792" s="61"/>
      <c r="AX13792" s="61"/>
      <c r="AY13792" s="61"/>
      <c r="AZ13792" s="61"/>
      <c r="BA13792" s="61"/>
    </row>
    <row r="13793" spans="39:53" x14ac:dyDescent="0.2">
      <c r="AM13793" s="61"/>
      <c r="AN13793" s="61"/>
      <c r="AO13793" s="171"/>
      <c r="AP13793" s="61"/>
      <c r="AQ13793" s="61"/>
      <c r="AR13793" s="61"/>
      <c r="AS13793" s="61"/>
      <c r="AT13793" s="61"/>
      <c r="AU13793" s="61"/>
      <c r="AV13793" s="61"/>
      <c r="AW13793" s="61"/>
      <c r="AX13793" s="61"/>
      <c r="AY13793" s="61"/>
      <c r="AZ13793" s="61"/>
      <c r="BA13793" s="61"/>
    </row>
    <row r="13794" spans="39:53" x14ac:dyDescent="0.2">
      <c r="AM13794" s="61"/>
      <c r="AN13794" s="61"/>
      <c r="AO13794" s="171"/>
      <c r="AP13794" s="61"/>
      <c r="AQ13794" s="61"/>
      <c r="AR13794" s="61"/>
      <c r="AS13794" s="61"/>
      <c r="AT13794" s="61"/>
      <c r="AU13794" s="61"/>
      <c r="AV13794" s="61"/>
      <c r="AW13794" s="61"/>
      <c r="AX13794" s="61"/>
      <c r="AY13794" s="61"/>
      <c r="AZ13794" s="61"/>
      <c r="BA13794" s="61"/>
    </row>
    <row r="13795" spans="39:53" x14ac:dyDescent="0.2">
      <c r="AM13795" s="61"/>
      <c r="AN13795" s="61"/>
      <c r="AO13795" s="171"/>
      <c r="AP13795" s="61"/>
      <c r="AQ13795" s="61"/>
      <c r="AR13795" s="61"/>
      <c r="AS13795" s="61"/>
      <c r="AT13795" s="61"/>
      <c r="AU13795" s="61"/>
      <c r="AV13795" s="61"/>
      <c r="AW13795" s="61"/>
      <c r="AX13795" s="61"/>
      <c r="AY13795" s="61"/>
      <c r="AZ13795" s="61"/>
      <c r="BA13795" s="61"/>
    </row>
    <row r="13796" spans="39:53" x14ac:dyDescent="0.2">
      <c r="AM13796" s="61"/>
      <c r="AN13796" s="61"/>
      <c r="AO13796" s="171"/>
      <c r="AP13796" s="61"/>
      <c r="AQ13796" s="61"/>
      <c r="AR13796" s="61"/>
      <c r="AS13796" s="61"/>
      <c r="AT13796" s="61"/>
      <c r="AU13796" s="61"/>
      <c r="AV13796" s="61"/>
      <c r="AW13796" s="61"/>
      <c r="AX13796" s="61"/>
      <c r="AY13796" s="61"/>
      <c r="AZ13796" s="61"/>
      <c r="BA13796" s="61"/>
    </row>
    <row r="13797" spans="39:53" x14ac:dyDescent="0.2">
      <c r="AM13797" s="61"/>
      <c r="AN13797" s="61"/>
      <c r="AO13797" s="171"/>
      <c r="AP13797" s="61"/>
      <c r="AQ13797" s="61"/>
      <c r="AR13797" s="61"/>
      <c r="AS13797" s="61"/>
      <c r="AT13797" s="61"/>
      <c r="AU13797" s="61"/>
      <c r="AV13797" s="61"/>
      <c r="AW13797" s="61"/>
      <c r="AX13797" s="61"/>
      <c r="AY13797" s="61"/>
      <c r="AZ13797" s="61"/>
      <c r="BA13797" s="61"/>
    </row>
    <row r="13798" spans="39:53" x14ac:dyDescent="0.2">
      <c r="AM13798" s="61"/>
      <c r="AN13798" s="61"/>
      <c r="AO13798" s="171"/>
      <c r="AP13798" s="61"/>
      <c r="AQ13798" s="61"/>
      <c r="AR13798" s="61"/>
      <c r="AS13798" s="61"/>
      <c r="AT13798" s="61"/>
      <c r="AU13798" s="61"/>
      <c r="AV13798" s="61"/>
      <c r="AW13798" s="61"/>
      <c r="AX13798" s="61"/>
      <c r="AY13798" s="61"/>
      <c r="AZ13798" s="61"/>
      <c r="BA13798" s="61"/>
    </row>
    <row r="13799" spans="39:53" x14ac:dyDescent="0.2">
      <c r="AM13799" s="61"/>
      <c r="AN13799" s="61"/>
      <c r="AO13799" s="171"/>
      <c r="AP13799" s="61"/>
      <c r="AQ13799" s="61"/>
      <c r="AR13799" s="61"/>
      <c r="AS13799" s="61"/>
      <c r="AT13799" s="61"/>
      <c r="AU13799" s="61"/>
      <c r="AV13799" s="61"/>
      <c r="AW13799" s="61"/>
      <c r="AX13799" s="61"/>
      <c r="AY13799" s="61"/>
      <c r="AZ13799" s="61"/>
      <c r="BA13799" s="61"/>
    </row>
    <row r="13800" spans="39:53" x14ac:dyDescent="0.2">
      <c r="AM13800" s="61"/>
      <c r="AN13800" s="61"/>
      <c r="AO13800" s="171"/>
      <c r="AP13800" s="61"/>
      <c r="AQ13800" s="61"/>
      <c r="AR13800" s="61"/>
      <c r="AS13800" s="61"/>
      <c r="AT13800" s="61"/>
      <c r="AU13800" s="61"/>
      <c r="AV13800" s="61"/>
      <c r="AW13800" s="61"/>
      <c r="AX13800" s="61"/>
      <c r="AY13800" s="61"/>
      <c r="AZ13800" s="61"/>
      <c r="BA13800" s="61"/>
    </row>
    <row r="13801" spans="39:53" x14ac:dyDescent="0.2">
      <c r="AM13801" s="61"/>
      <c r="AN13801" s="61"/>
      <c r="AO13801" s="171"/>
      <c r="AP13801" s="61"/>
      <c r="AQ13801" s="61"/>
      <c r="AR13801" s="61"/>
      <c r="AS13801" s="61"/>
      <c r="AT13801" s="61"/>
      <c r="AU13801" s="61"/>
      <c r="AV13801" s="61"/>
      <c r="AW13801" s="61"/>
      <c r="AX13801" s="61"/>
      <c r="AY13801" s="61"/>
      <c r="AZ13801" s="61"/>
      <c r="BA13801" s="61"/>
    </row>
    <row r="13802" spans="39:53" x14ac:dyDescent="0.2">
      <c r="AM13802" s="61"/>
      <c r="AN13802" s="61"/>
      <c r="AO13802" s="171"/>
      <c r="AP13802" s="61"/>
      <c r="AQ13802" s="61"/>
      <c r="AR13802" s="61"/>
      <c r="AS13802" s="61"/>
      <c r="AT13802" s="61"/>
      <c r="AU13802" s="61"/>
      <c r="AV13802" s="61"/>
      <c r="AW13802" s="61"/>
      <c r="AX13802" s="61"/>
      <c r="AY13802" s="61"/>
      <c r="AZ13802" s="61"/>
      <c r="BA13802" s="61"/>
    </row>
    <row r="13803" spans="39:53" x14ac:dyDescent="0.2">
      <c r="AM13803" s="61"/>
      <c r="AN13803" s="61"/>
      <c r="AO13803" s="171"/>
      <c r="AP13803" s="61"/>
      <c r="AQ13803" s="61"/>
      <c r="AR13803" s="61"/>
      <c r="AS13803" s="61"/>
      <c r="AT13803" s="61"/>
      <c r="AU13803" s="61"/>
      <c r="AV13803" s="61"/>
      <c r="AW13803" s="61"/>
      <c r="AX13803" s="61"/>
      <c r="AY13803" s="61"/>
      <c r="AZ13803" s="61"/>
      <c r="BA13803" s="61"/>
    </row>
    <row r="13804" spans="39:53" x14ac:dyDescent="0.2">
      <c r="AM13804" s="61"/>
      <c r="AN13804" s="61"/>
      <c r="AO13804" s="171"/>
      <c r="AP13804" s="61"/>
      <c r="AQ13804" s="61"/>
      <c r="AR13804" s="61"/>
      <c r="AS13804" s="61"/>
      <c r="AT13804" s="61"/>
      <c r="AU13804" s="61"/>
      <c r="AV13804" s="61"/>
      <c r="AW13804" s="61"/>
      <c r="AX13804" s="61"/>
      <c r="AY13804" s="61"/>
      <c r="AZ13804" s="61"/>
      <c r="BA13804" s="61"/>
    </row>
    <row r="13805" spans="39:53" x14ac:dyDescent="0.2">
      <c r="AM13805" s="61"/>
      <c r="AN13805" s="61"/>
      <c r="AO13805" s="171"/>
      <c r="AP13805" s="61"/>
      <c r="AQ13805" s="61"/>
      <c r="AR13805" s="61"/>
      <c r="AS13805" s="61"/>
      <c r="AT13805" s="61"/>
      <c r="AU13805" s="61"/>
      <c r="AV13805" s="61"/>
      <c r="AW13805" s="61"/>
      <c r="AX13805" s="61"/>
      <c r="AY13805" s="61"/>
      <c r="AZ13805" s="61"/>
      <c r="BA13805" s="61"/>
    </row>
    <row r="13806" spans="39:53" x14ac:dyDescent="0.2">
      <c r="AM13806" s="61"/>
      <c r="AN13806" s="61"/>
      <c r="AO13806" s="171"/>
      <c r="AP13806" s="61"/>
      <c r="AQ13806" s="61"/>
      <c r="AR13806" s="61"/>
      <c r="AS13806" s="61"/>
      <c r="AT13806" s="61"/>
      <c r="AU13806" s="61"/>
      <c r="AV13806" s="61"/>
      <c r="AW13806" s="61"/>
      <c r="AX13806" s="61"/>
      <c r="AY13806" s="61"/>
      <c r="AZ13806" s="61"/>
      <c r="BA13806" s="61"/>
    </row>
    <row r="13807" spans="39:53" x14ac:dyDescent="0.2">
      <c r="AM13807" s="61"/>
      <c r="AN13807" s="61"/>
      <c r="AO13807" s="171"/>
      <c r="AP13807" s="61"/>
      <c r="AQ13807" s="61"/>
      <c r="AR13807" s="61"/>
      <c r="AS13807" s="61"/>
      <c r="AT13807" s="61"/>
      <c r="AU13807" s="61"/>
      <c r="AV13807" s="61"/>
      <c r="AW13807" s="61"/>
      <c r="AX13807" s="61"/>
      <c r="AY13807" s="61"/>
      <c r="AZ13807" s="61"/>
      <c r="BA13807" s="61"/>
    </row>
    <row r="13808" spans="39:53" x14ac:dyDescent="0.2">
      <c r="AM13808" s="61"/>
      <c r="AN13808" s="61"/>
      <c r="AO13808" s="171"/>
      <c r="AP13808" s="61"/>
      <c r="AQ13808" s="61"/>
      <c r="AR13808" s="61"/>
      <c r="AS13808" s="61"/>
      <c r="AT13808" s="61"/>
      <c r="AU13808" s="61"/>
      <c r="AV13808" s="61"/>
      <c r="AW13808" s="61"/>
      <c r="AX13808" s="61"/>
      <c r="AY13808" s="61"/>
      <c r="AZ13808" s="61"/>
      <c r="BA13808" s="61"/>
    </row>
    <row r="13809" spans="39:53" x14ac:dyDescent="0.2">
      <c r="AM13809" s="61"/>
      <c r="AN13809" s="61"/>
      <c r="AO13809" s="171"/>
      <c r="AP13809" s="61"/>
      <c r="AQ13809" s="61"/>
      <c r="AR13809" s="61"/>
      <c r="AS13809" s="61"/>
      <c r="AT13809" s="61"/>
      <c r="AU13809" s="61"/>
      <c r="AV13809" s="61"/>
      <c r="AW13809" s="61"/>
      <c r="AX13809" s="61"/>
      <c r="AY13809" s="61"/>
      <c r="AZ13809" s="61"/>
      <c r="BA13809" s="61"/>
    </row>
    <row r="13810" spans="39:53" x14ac:dyDescent="0.2">
      <c r="AM13810" s="61"/>
      <c r="AN13810" s="61"/>
      <c r="AO13810" s="171"/>
      <c r="AP13810" s="61"/>
      <c r="AQ13810" s="61"/>
      <c r="AR13810" s="61"/>
      <c r="AS13810" s="61"/>
      <c r="AT13810" s="61"/>
      <c r="AU13810" s="61"/>
      <c r="AV13810" s="61"/>
      <c r="AW13810" s="61"/>
      <c r="AX13810" s="61"/>
      <c r="AY13810" s="61"/>
      <c r="AZ13810" s="61"/>
      <c r="BA13810" s="61"/>
    </row>
    <row r="13811" spans="39:53" x14ac:dyDescent="0.2">
      <c r="AM13811" s="61"/>
      <c r="AN13811" s="61"/>
      <c r="AO13811" s="171"/>
      <c r="AP13811" s="61"/>
      <c r="AQ13811" s="61"/>
      <c r="AR13811" s="61"/>
      <c r="AS13811" s="61"/>
      <c r="AT13811" s="61"/>
      <c r="AU13811" s="61"/>
      <c r="AV13811" s="61"/>
      <c r="AW13811" s="61"/>
      <c r="AX13811" s="61"/>
      <c r="AY13811" s="61"/>
      <c r="AZ13811" s="61"/>
      <c r="BA13811" s="61"/>
    </row>
    <row r="13812" spans="39:53" x14ac:dyDescent="0.2">
      <c r="AM13812" s="61"/>
      <c r="AN13812" s="61"/>
      <c r="AO13812" s="171"/>
      <c r="AP13812" s="61"/>
      <c r="AQ13812" s="61"/>
      <c r="AR13812" s="61"/>
      <c r="AS13812" s="61"/>
      <c r="AT13812" s="61"/>
      <c r="AU13812" s="61"/>
      <c r="AV13812" s="61"/>
      <c r="AW13812" s="61"/>
      <c r="AX13812" s="61"/>
      <c r="AY13812" s="61"/>
      <c r="AZ13812" s="61"/>
      <c r="BA13812" s="61"/>
    </row>
    <row r="13813" spans="39:53" x14ac:dyDescent="0.2">
      <c r="AM13813" s="61"/>
      <c r="AN13813" s="61"/>
      <c r="AO13813" s="171"/>
      <c r="AP13813" s="61"/>
      <c r="AQ13813" s="61"/>
      <c r="AR13813" s="61"/>
      <c r="AS13813" s="61"/>
      <c r="AT13813" s="61"/>
      <c r="AU13813" s="61"/>
      <c r="AV13813" s="61"/>
      <c r="AW13813" s="61"/>
      <c r="AX13813" s="61"/>
      <c r="AY13813" s="61"/>
      <c r="AZ13813" s="61"/>
      <c r="BA13813" s="61"/>
    </row>
    <row r="13814" spans="39:53" x14ac:dyDescent="0.2">
      <c r="AM13814" s="61"/>
      <c r="AN13814" s="61"/>
      <c r="AO13814" s="171"/>
      <c r="AP13814" s="61"/>
      <c r="AQ13814" s="61"/>
      <c r="AR13814" s="61"/>
      <c r="AS13814" s="61"/>
      <c r="AT13814" s="61"/>
      <c r="AU13814" s="61"/>
      <c r="AV13814" s="61"/>
      <c r="AW13814" s="61"/>
      <c r="AX13814" s="61"/>
      <c r="AY13814" s="61"/>
      <c r="AZ13814" s="61"/>
      <c r="BA13814" s="61"/>
    </row>
    <row r="13815" spans="39:53" x14ac:dyDescent="0.2">
      <c r="AM13815" s="61"/>
      <c r="AN13815" s="61"/>
      <c r="AO13815" s="171"/>
      <c r="AP13815" s="61"/>
      <c r="AQ13815" s="61"/>
      <c r="AR13815" s="61"/>
      <c r="AS13815" s="61"/>
      <c r="AT13815" s="61"/>
      <c r="AU13815" s="61"/>
      <c r="AV13815" s="61"/>
      <c r="AW13815" s="61"/>
      <c r="AX13815" s="61"/>
      <c r="AY13815" s="61"/>
      <c r="AZ13815" s="61"/>
      <c r="BA13815" s="61"/>
    </row>
    <row r="13816" spans="39:53" x14ac:dyDescent="0.2">
      <c r="AM13816" s="61"/>
      <c r="AN13816" s="61"/>
      <c r="AO13816" s="171"/>
      <c r="AP13816" s="61"/>
      <c r="AQ13816" s="61"/>
      <c r="AR13816" s="61"/>
      <c r="AS13816" s="61"/>
      <c r="AT13816" s="61"/>
      <c r="AU13816" s="61"/>
      <c r="AV13816" s="61"/>
      <c r="AW13816" s="61"/>
      <c r="AX13816" s="61"/>
      <c r="AY13816" s="61"/>
      <c r="AZ13816" s="61"/>
      <c r="BA13816" s="61"/>
    </row>
    <row r="13817" spans="39:53" x14ac:dyDescent="0.2">
      <c r="AM13817" s="61"/>
      <c r="AN13817" s="61"/>
      <c r="AO13817" s="171"/>
      <c r="AP13817" s="61"/>
      <c r="AQ13817" s="61"/>
      <c r="AR13817" s="61"/>
      <c r="AS13817" s="61"/>
      <c r="AT13817" s="61"/>
      <c r="AU13817" s="61"/>
      <c r="AV13817" s="61"/>
      <c r="AW13817" s="61"/>
      <c r="AX13817" s="61"/>
      <c r="AY13817" s="61"/>
      <c r="AZ13817" s="61"/>
      <c r="BA13817" s="61"/>
    </row>
    <row r="13818" spans="39:53" x14ac:dyDescent="0.2">
      <c r="AM13818" s="61"/>
      <c r="AN13818" s="61"/>
      <c r="AO13818" s="171"/>
      <c r="AP13818" s="61"/>
      <c r="AQ13818" s="61"/>
      <c r="AR13818" s="61"/>
      <c r="AS13818" s="61"/>
      <c r="AT13818" s="61"/>
      <c r="AU13818" s="61"/>
      <c r="AV13818" s="61"/>
      <c r="AW13818" s="61"/>
      <c r="AX13818" s="61"/>
      <c r="AY13818" s="61"/>
      <c r="AZ13818" s="61"/>
      <c r="BA13818" s="61"/>
    </row>
    <row r="13819" spans="39:53" x14ac:dyDescent="0.2">
      <c r="AM13819" s="61"/>
      <c r="AN13819" s="61"/>
      <c r="AO13819" s="171"/>
      <c r="AP13819" s="61"/>
      <c r="AQ13819" s="61"/>
      <c r="AR13819" s="61"/>
      <c r="AS13819" s="61"/>
      <c r="AT13819" s="61"/>
      <c r="AU13819" s="61"/>
      <c r="AV13819" s="61"/>
      <c r="AW13819" s="61"/>
      <c r="AX13819" s="61"/>
      <c r="AY13819" s="61"/>
      <c r="AZ13819" s="61"/>
      <c r="BA13819" s="61"/>
    </row>
    <row r="13820" spans="39:53" x14ac:dyDescent="0.2">
      <c r="AM13820" s="61"/>
      <c r="AN13820" s="61"/>
      <c r="AO13820" s="171"/>
      <c r="AP13820" s="61"/>
      <c r="AQ13820" s="61"/>
      <c r="AR13820" s="61"/>
      <c r="AS13820" s="61"/>
      <c r="AT13820" s="61"/>
      <c r="AU13820" s="61"/>
      <c r="AV13820" s="61"/>
      <c r="AW13820" s="61"/>
      <c r="AX13820" s="61"/>
      <c r="AY13820" s="61"/>
      <c r="AZ13820" s="61"/>
      <c r="BA13820" s="61"/>
    </row>
    <row r="13821" spans="39:53" x14ac:dyDescent="0.2">
      <c r="AM13821" s="61"/>
      <c r="AN13821" s="61"/>
      <c r="AO13821" s="171"/>
      <c r="AP13821" s="61"/>
      <c r="AQ13821" s="61"/>
      <c r="AR13821" s="61"/>
      <c r="AS13821" s="61"/>
      <c r="AT13821" s="61"/>
      <c r="AU13821" s="61"/>
      <c r="AV13821" s="61"/>
      <c r="AW13821" s="61"/>
      <c r="AX13821" s="61"/>
      <c r="AY13821" s="61"/>
      <c r="AZ13821" s="61"/>
      <c r="BA13821" s="61"/>
    </row>
    <row r="13822" spans="39:53" x14ac:dyDescent="0.2">
      <c r="AM13822" s="61"/>
      <c r="AN13822" s="61"/>
      <c r="AO13822" s="171"/>
      <c r="AP13822" s="61"/>
      <c r="AQ13822" s="61"/>
      <c r="AR13822" s="61"/>
      <c r="AS13822" s="61"/>
      <c r="AT13822" s="61"/>
      <c r="AU13822" s="61"/>
      <c r="AV13822" s="61"/>
      <c r="AW13822" s="61"/>
      <c r="AX13822" s="61"/>
      <c r="AY13822" s="61"/>
      <c r="AZ13822" s="61"/>
      <c r="BA13822" s="61"/>
    </row>
    <row r="13823" spans="39:53" x14ac:dyDescent="0.2">
      <c r="AM13823" s="61"/>
      <c r="AN13823" s="61"/>
      <c r="AO13823" s="171"/>
      <c r="AP13823" s="61"/>
      <c r="AQ13823" s="61"/>
      <c r="AR13823" s="61"/>
      <c r="AS13823" s="61"/>
      <c r="AT13823" s="61"/>
      <c r="AU13823" s="61"/>
      <c r="AV13823" s="61"/>
      <c r="AW13823" s="61"/>
      <c r="AX13823" s="61"/>
      <c r="AY13823" s="61"/>
      <c r="AZ13823" s="61"/>
      <c r="BA13823" s="61"/>
    </row>
    <row r="13824" spans="39:53" x14ac:dyDescent="0.2">
      <c r="AM13824" s="61"/>
      <c r="AN13824" s="61"/>
      <c r="AO13824" s="171"/>
      <c r="AP13824" s="61"/>
      <c r="AQ13824" s="61"/>
      <c r="AR13824" s="61"/>
      <c r="AS13824" s="61"/>
      <c r="AT13824" s="61"/>
      <c r="AU13824" s="61"/>
      <c r="AV13824" s="61"/>
      <c r="AW13824" s="61"/>
      <c r="AX13824" s="61"/>
      <c r="AY13824" s="61"/>
      <c r="AZ13824" s="61"/>
      <c r="BA13824" s="61"/>
    </row>
    <row r="13825" spans="39:53" x14ac:dyDescent="0.2">
      <c r="AM13825" s="61"/>
      <c r="AN13825" s="61"/>
      <c r="AO13825" s="171"/>
      <c r="AP13825" s="61"/>
      <c r="AQ13825" s="61"/>
      <c r="AR13825" s="61"/>
      <c r="AS13825" s="61"/>
      <c r="AT13825" s="61"/>
      <c r="AU13825" s="61"/>
      <c r="AV13825" s="61"/>
      <c r="AW13825" s="61"/>
      <c r="AX13825" s="61"/>
      <c r="AY13825" s="61"/>
      <c r="AZ13825" s="61"/>
      <c r="BA13825" s="61"/>
    </row>
    <row r="13826" spans="39:53" x14ac:dyDescent="0.2">
      <c r="AM13826" s="61"/>
      <c r="AN13826" s="61"/>
      <c r="AO13826" s="171"/>
      <c r="AP13826" s="61"/>
      <c r="AQ13826" s="61"/>
      <c r="AR13826" s="61"/>
      <c r="AS13826" s="61"/>
      <c r="AT13826" s="61"/>
      <c r="AU13826" s="61"/>
      <c r="AV13826" s="61"/>
      <c r="AW13826" s="61"/>
      <c r="AX13826" s="61"/>
      <c r="AY13826" s="61"/>
      <c r="AZ13826" s="61"/>
      <c r="BA13826" s="61"/>
    </row>
    <row r="13827" spans="39:53" x14ac:dyDescent="0.2">
      <c r="AM13827" s="61"/>
      <c r="AN13827" s="61"/>
      <c r="AO13827" s="171"/>
      <c r="AP13827" s="61"/>
      <c r="AQ13827" s="61"/>
      <c r="AR13827" s="61"/>
      <c r="AS13827" s="61"/>
      <c r="AT13827" s="61"/>
      <c r="AU13827" s="61"/>
      <c r="AV13827" s="61"/>
      <c r="AW13827" s="61"/>
      <c r="AX13827" s="61"/>
      <c r="AY13827" s="61"/>
      <c r="AZ13827" s="61"/>
      <c r="BA13827" s="61"/>
    </row>
    <row r="13828" spans="39:53" x14ac:dyDescent="0.2">
      <c r="AM13828" s="61"/>
      <c r="AN13828" s="61"/>
      <c r="AO13828" s="171"/>
      <c r="AP13828" s="61"/>
      <c r="AQ13828" s="61"/>
      <c r="AR13828" s="61"/>
      <c r="AS13828" s="61"/>
      <c r="AT13828" s="61"/>
      <c r="AU13828" s="61"/>
      <c r="AV13828" s="61"/>
      <c r="AW13828" s="61"/>
      <c r="AX13828" s="61"/>
      <c r="AY13828" s="61"/>
      <c r="AZ13828" s="61"/>
      <c r="BA13828" s="61"/>
    </row>
    <row r="13829" spans="39:53" x14ac:dyDescent="0.2">
      <c r="AM13829" s="61"/>
      <c r="AN13829" s="61"/>
      <c r="AO13829" s="171"/>
      <c r="AP13829" s="61"/>
      <c r="AQ13829" s="61"/>
      <c r="AR13829" s="61"/>
      <c r="AS13829" s="61"/>
      <c r="AT13829" s="61"/>
      <c r="AU13829" s="61"/>
      <c r="AV13829" s="61"/>
      <c r="AW13829" s="61"/>
      <c r="AX13829" s="61"/>
      <c r="AY13829" s="61"/>
      <c r="AZ13829" s="61"/>
      <c r="BA13829" s="61"/>
    </row>
    <row r="13830" spans="39:53" x14ac:dyDescent="0.2">
      <c r="AM13830" s="61"/>
      <c r="AN13830" s="61"/>
      <c r="AO13830" s="171"/>
      <c r="AP13830" s="61"/>
      <c r="AQ13830" s="61"/>
      <c r="AR13830" s="61"/>
      <c r="AS13830" s="61"/>
      <c r="AT13830" s="61"/>
      <c r="AU13830" s="61"/>
      <c r="AV13830" s="61"/>
      <c r="AW13830" s="61"/>
      <c r="AX13830" s="61"/>
      <c r="AY13830" s="61"/>
      <c r="AZ13830" s="61"/>
      <c r="BA13830" s="61"/>
    </row>
    <row r="13831" spans="39:53" x14ac:dyDescent="0.2">
      <c r="AM13831" s="61"/>
      <c r="AN13831" s="61"/>
      <c r="AO13831" s="171"/>
      <c r="AP13831" s="61"/>
      <c r="AQ13831" s="61"/>
      <c r="AR13831" s="61"/>
      <c r="AS13831" s="61"/>
      <c r="AT13831" s="61"/>
      <c r="AU13831" s="61"/>
      <c r="AV13831" s="61"/>
      <c r="AW13831" s="61"/>
      <c r="AX13831" s="61"/>
      <c r="AY13831" s="61"/>
      <c r="AZ13831" s="61"/>
      <c r="BA13831" s="61"/>
    </row>
    <row r="13832" spans="39:53" x14ac:dyDescent="0.2">
      <c r="AM13832" s="61"/>
      <c r="AN13832" s="61"/>
      <c r="AO13832" s="171"/>
      <c r="AP13832" s="61"/>
      <c r="AQ13832" s="61"/>
      <c r="AR13832" s="61"/>
      <c r="AS13832" s="61"/>
      <c r="AT13832" s="61"/>
      <c r="AU13832" s="61"/>
      <c r="AV13832" s="61"/>
      <c r="AW13832" s="61"/>
      <c r="AX13832" s="61"/>
      <c r="AY13832" s="61"/>
      <c r="AZ13832" s="61"/>
      <c r="BA13832" s="61"/>
    </row>
    <row r="13833" spans="39:53" x14ac:dyDescent="0.2">
      <c r="AM13833" s="61"/>
      <c r="AN13833" s="61"/>
      <c r="AO13833" s="171"/>
      <c r="AP13833" s="61"/>
      <c r="AQ13833" s="61"/>
      <c r="AR13833" s="61"/>
      <c r="AS13833" s="61"/>
      <c r="AT13833" s="61"/>
      <c r="AU13833" s="61"/>
      <c r="AV13833" s="61"/>
      <c r="AW13833" s="61"/>
      <c r="AX13833" s="61"/>
      <c r="AY13833" s="61"/>
      <c r="AZ13833" s="61"/>
      <c r="BA13833" s="61"/>
    </row>
    <row r="13834" spans="39:53" x14ac:dyDescent="0.2">
      <c r="AM13834" s="61"/>
      <c r="AN13834" s="61"/>
      <c r="AO13834" s="171"/>
      <c r="AP13834" s="61"/>
      <c r="AQ13834" s="61"/>
      <c r="AR13834" s="61"/>
      <c r="AS13834" s="61"/>
      <c r="AT13834" s="61"/>
      <c r="AU13834" s="61"/>
      <c r="AV13834" s="61"/>
      <c r="AW13834" s="61"/>
      <c r="AX13834" s="61"/>
      <c r="AY13834" s="61"/>
      <c r="AZ13834" s="61"/>
      <c r="BA13834" s="61"/>
    </row>
    <row r="13835" spans="39:53" x14ac:dyDescent="0.2">
      <c r="AM13835" s="61"/>
      <c r="AN13835" s="61"/>
      <c r="AO13835" s="171"/>
      <c r="AP13835" s="61"/>
      <c r="AQ13835" s="61"/>
      <c r="AR13835" s="61"/>
      <c r="AS13835" s="61"/>
      <c r="AT13835" s="61"/>
      <c r="AU13835" s="61"/>
      <c r="AV13835" s="61"/>
      <c r="AW13835" s="61"/>
      <c r="AX13835" s="61"/>
      <c r="AY13835" s="61"/>
      <c r="AZ13835" s="61"/>
      <c r="BA13835" s="61"/>
    </row>
    <row r="13836" spans="39:53" x14ac:dyDescent="0.2">
      <c r="AM13836" s="61"/>
      <c r="AN13836" s="61"/>
      <c r="AO13836" s="171"/>
      <c r="AP13836" s="61"/>
      <c r="AQ13836" s="61"/>
      <c r="AR13836" s="61"/>
      <c r="AS13836" s="61"/>
      <c r="AT13836" s="61"/>
      <c r="AU13836" s="61"/>
      <c r="AV13836" s="61"/>
      <c r="AW13836" s="61"/>
      <c r="AX13836" s="61"/>
      <c r="AY13836" s="61"/>
      <c r="AZ13836" s="61"/>
      <c r="BA13836" s="61"/>
    </row>
    <row r="13837" spans="39:53" x14ac:dyDescent="0.2">
      <c r="AM13837" s="61"/>
      <c r="AN13837" s="61"/>
      <c r="AO13837" s="171"/>
      <c r="AP13837" s="61"/>
      <c r="AQ13837" s="61"/>
      <c r="AR13837" s="61"/>
      <c r="AS13837" s="61"/>
      <c r="AT13837" s="61"/>
      <c r="AU13837" s="61"/>
      <c r="AV13837" s="61"/>
      <c r="AW13837" s="61"/>
      <c r="AX13837" s="61"/>
      <c r="AY13837" s="61"/>
      <c r="AZ13837" s="61"/>
      <c r="BA13837" s="61"/>
    </row>
    <row r="13838" spans="39:53" x14ac:dyDescent="0.2">
      <c r="AM13838" s="61"/>
      <c r="AN13838" s="61"/>
      <c r="AO13838" s="171"/>
      <c r="AP13838" s="61"/>
      <c r="AQ13838" s="61"/>
      <c r="AR13838" s="61"/>
      <c r="AS13838" s="61"/>
      <c r="AT13838" s="61"/>
      <c r="AU13838" s="61"/>
      <c r="AV13838" s="61"/>
      <c r="AW13838" s="61"/>
      <c r="AX13838" s="61"/>
      <c r="AY13838" s="61"/>
      <c r="AZ13838" s="61"/>
      <c r="BA13838" s="61"/>
    </row>
    <row r="13839" spans="39:53" x14ac:dyDescent="0.2">
      <c r="AM13839" s="61"/>
      <c r="AN13839" s="61"/>
      <c r="AO13839" s="171"/>
      <c r="AP13839" s="61"/>
      <c r="AQ13839" s="61"/>
      <c r="AR13839" s="61"/>
      <c r="AS13839" s="61"/>
      <c r="AT13839" s="61"/>
      <c r="AU13839" s="61"/>
      <c r="AV13839" s="61"/>
      <c r="AW13839" s="61"/>
      <c r="AX13839" s="61"/>
      <c r="AY13839" s="61"/>
      <c r="AZ13839" s="61"/>
      <c r="BA13839" s="61"/>
    </row>
    <row r="13840" spans="39:53" x14ac:dyDescent="0.2">
      <c r="AM13840" s="61"/>
      <c r="AN13840" s="61"/>
      <c r="AO13840" s="171"/>
      <c r="AP13840" s="61"/>
      <c r="AQ13840" s="61"/>
      <c r="AR13840" s="61"/>
      <c r="AS13840" s="61"/>
      <c r="AT13840" s="61"/>
      <c r="AU13840" s="61"/>
      <c r="AV13840" s="61"/>
      <c r="AW13840" s="61"/>
      <c r="AX13840" s="61"/>
      <c r="AY13840" s="61"/>
      <c r="AZ13840" s="61"/>
      <c r="BA13840" s="61"/>
    </row>
    <row r="13841" spans="39:53" x14ac:dyDescent="0.2">
      <c r="AM13841" s="61"/>
      <c r="AN13841" s="61"/>
      <c r="AO13841" s="171"/>
      <c r="AP13841" s="61"/>
      <c r="AQ13841" s="61"/>
      <c r="AR13841" s="61"/>
      <c r="AS13841" s="61"/>
      <c r="AT13841" s="61"/>
      <c r="AU13841" s="61"/>
      <c r="AV13841" s="61"/>
      <c r="AW13841" s="61"/>
      <c r="AX13841" s="61"/>
      <c r="AY13841" s="61"/>
      <c r="AZ13841" s="61"/>
      <c r="BA13841" s="61"/>
    </row>
    <row r="13842" spans="39:53" x14ac:dyDescent="0.2">
      <c r="AM13842" s="61"/>
      <c r="AN13842" s="61"/>
      <c r="AO13842" s="171"/>
      <c r="AP13842" s="61"/>
      <c r="AQ13842" s="61"/>
      <c r="AR13842" s="61"/>
      <c r="AS13842" s="61"/>
      <c r="AT13842" s="61"/>
      <c r="AU13842" s="61"/>
      <c r="AV13842" s="61"/>
      <c r="AW13842" s="61"/>
      <c r="AX13842" s="61"/>
      <c r="AY13842" s="61"/>
      <c r="AZ13842" s="61"/>
      <c r="BA13842" s="61"/>
    </row>
    <row r="13843" spans="39:53" x14ac:dyDescent="0.2">
      <c r="AM13843" s="61"/>
      <c r="AN13843" s="61"/>
      <c r="AO13843" s="171"/>
      <c r="AP13843" s="61"/>
      <c r="AQ13843" s="61"/>
      <c r="AR13843" s="61"/>
      <c r="AS13843" s="61"/>
      <c r="AT13843" s="61"/>
      <c r="AU13843" s="61"/>
      <c r="AV13843" s="61"/>
      <c r="AW13843" s="61"/>
      <c r="AX13843" s="61"/>
      <c r="AY13843" s="61"/>
      <c r="AZ13843" s="61"/>
      <c r="BA13843" s="61"/>
    </row>
    <row r="13844" spans="39:53" x14ac:dyDescent="0.2">
      <c r="AM13844" s="61"/>
      <c r="AN13844" s="61"/>
      <c r="AO13844" s="171"/>
      <c r="AP13844" s="61"/>
      <c r="AQ13844" s="61"/>
      <c r="AR13844" s="61"/>
      <c r="AS13844" s="61"/>
      <c r="AT13844" s="61"/>
      <c r="AU13844" s="61"/>
      <c r="AV13844" s="61"/>
      <c r="AW13844" s="61"/>
      <c r="AX13844" s="61"/>
      <c r="AY13844" s="61"/>
      <c r="AZ13844" s="61"/>
      <c r="BA13844" s="61"/>
    </row>
    <row r="13845" spans="39:53" x14ac:dyDescent="0.2">
      <c r="AM13845" s="61"/>
      <c r="AN13845" s="61"/>
      <c r="AO13845" s="171"/>
      <c r="AP13845" s="61"/>
      <c r="AQ13845" s="61"/>
      <c r="AR13845" s="61"/>
      <c r="AS13845" s="61"/>
      <c r="AT13845" s="61"/>
      <c r="AU13845" s="61"/>
      <c r="AV13845" s="61"/>
      <c r="AW13845" s="61"/>
      <c r="AX13845" s="61"/>
      <c r="AY13845" s="61"/>
      <c r="AZ13845" s="61"/>
      <c r="BA13845" s="61"/>
    </row>
    <row r="13846" spans="39:53" x14ac:dyDescent="0.2">
      <c r="AM13846" s="61"/>
      <c r="AN13846" s="61"/>
      <c r="AO13846" s="171"/>
      <c r="AP13846" s="61"/>
      <c r="AQ13846" s="61"/>
      <c r="AR13846" s="61"/>
      <c r="AS13846" s="61"/>
      <c r="AT13846" s="61"/>
      <c r="AU13846" s="61"/>
      <c r="AV13846" s="61"/>
      <c r="AW13846" s="61"/>
      <c r="AX13846" s="61"/>
      <c r="AY13846" s="61"/>
      <c r="AZ13846" s="61"/>
      <c r="BA13846" s="61"/>
    </row>
    <row r="13847" spans="39:53" x14ac:dyDescent="0.2">
      <c r="AM13847" s="61"/>
      <c r="AN13847" s="61"/>
      <c r="AO13847" s="171"/>
      <c r="AP13847" s="61"/>
      <c r="AQ13847" s="61"/>
      <c r="AR13847" s="61"/>
      <c r="AS13847" s="61"/>
      <c r="AT13847" s="61"/>
      <c r="AU13847" s="61"/>
      <c r="AV13847" s="61"/>
      <c r="AW13847" s="61"/>
      <c r="AX13847" s="61"/>
      <c r="AY13847" s="61"/>
      <c r="AZ13847" s="61"/>
      <c r="BA13847" s="61"/>
    </row>
    <row r="13848" spans="39:53" x14ac:dyDescent="0.2">
      <c r="AM13848" s="61"/>
      <c r="AN13848" s="61"/>
      <c r="AO13848" s="171"/>
      <c r="AP13848" s="61"/>
      <c r="AQ13848" s="61"/>
      <c r="AR13848" s="61"/>
      <c r="AS13848" s="61"/>
      <c r="AT13848" s="61"/>
      <c r="AU13848" s="61"/>
      <c r="AV13848" s="61"/>
      <c r="AW13848" s="61"/>
      <c r="AX13848" s="61"/>
      <c r="AY13848" s="61"/>
      <c r="AZ13848" s="61"/>
      <c r="BA13848" s="61"/>
    </row>
    <row r="13849" spans="39:53" x14ac:dyDescent="0.2">
      <c r="AM13849" s="61"/>
      <c r="AN13849" s="61"/>
      <c r="AO13849" s="171"/>
      <c r="AP13849" s="61"/>
      <c r="AQ13849" s="61"/>
      <c r="AR13849" s="61"/>
      <c r="AS13849" s="61"/>
      <c r="AT13849" s="61"/>
      <c r="AU13849" s="61"/>
      <c r="AV13849" s="61"/>
      <c r="AW13849" s="61"/>
      <c r="AX13849" s="61"/>
      <c r="AY13849" s="61"/>
      <c r="AZ13849" s="61"/>
      <c r="BA13849" s="61"/>
    </row>
    <row r="13850" spans="39:53" x14ac:dyDescent="0.2">
      <c r="AM13850" s="61"/>
      <c r="AN13850" s="61"/>
      <c r="AO13850" s="171"/>
      <c r="AP13850" s="61"/>
      <c r="AQ13850" s="61"/>
      <c r="AR13850" s="61"/>
      <c r="AS13850" s="61"/>
      <c r="AT13850" s="61"/>
      <c r="AU13850" s="61"/>
      <c r="AV13850" s="61"/>
      <c r="AW13850" s="61"/>
      <c r="AX13850" s="61"/>
      <c r="AY13850" s="61"/>
      <c r="AZ13850" s="61"/>
      <c r="BA13850" s="61"/>
    </row>
    <row r="13851" spans="39:53" x14ac:dyDescent="0.2">
      <c r="AM13851" s="61"/>
      <c r="AN13851" s="61"/>
      <c r="AO13851" s="171"/>
      <c r="AP13851" s="61"/>
      <c r="AQ13851" s="61"/>
      <c r="AR13851" s="61"/>
      <c r="AS13851" s="61"/>
      <c r="AT13851" s="61"/>
      <c r="AU13851" s="61"/>
      <c r="AV13851" s="61"/>
      <c r="AW13851" s="61"/>
      <c r="AX13851" s="61"/>
      <c r="AY13851" s="61"/>
      <c r="AZ13851" s="61"/>
      <c r="BA13851" s="61"/>
    </row>
    <row r="13852" spans="39:53" x14ac:dyDescent="0.2">
      <c r="AM13852" s="61"/>
      <c r="AN13852" s="61"/>
      <c r="AO13852" s="171"/>
      <c r="AP13852" s="61"/>
      <c r="AQ13852" s="61"/>
      <c r="AR13852" s="61"/>
      <c r="AS13852" s="61"/>
      <c r="AT13852" s="61"/>
      <c r="AU13852" s="61"/>
      <c r="AV13852" s="61"/>
      <c r="AW13852" s="61"/>
      <c r="AX13852" s="61"/>
      <c r="AY13852" s="61"/>
      <c r="AZ13852" s="61"/>
      <c r="BA13852" s="61"/>
    </row>
    <row r="13853" spans="39:53" x14ac:dyDescent="0.2">
      <c r="AM13853" s="61"/>
      <c r="AN13853" s="61"/>
      <c r="AO13853" s="171"/>
      <c r="AP13853" s="61"/>
      <c r="AQ13853" s="61"/>
      <c r="AR13853" s="61"/>
      <c r="AS13853" s="61"/>
      <c r="AT13853" s="61"/>
      <c r="AU13853" s="61"/>
      <c r="AV13853" s="61"/>
      <c r="AW13853" s="61"/>
      <c r="AX13853" s="61"/>
      <c r="AY13853" s="61"/>
      <c r="AZ13853" s="61"/>
      <c r="BA13853" s="61"/>
    </row>
    <row r="13854" spans="39:53" x14ac:dyDescent="0.2">
      <c r="AM13854" s="61"/>
      <c r="AN13854" s="61"/>
      <c r="AO13854" s="171"/>
      <c r="AP13854" s="61"/>
      <c r="AQ13854" s="61"/>
      <c r="AR13854" s="61"/>
      <c r="AS13854" s="61"/>
      <c r="AT13854" s="61"/>
      <c r="AU13854" s="61"/>
      <c r="AV13854" s="61"/>
      <c r="AW13854" s="61"/>
      <c r="AX13854" s="61"/>
      <c r="AY13854" s="61"/>
      <c r="AZ13854" s="61"/>
      <c r="BA13854" s="61"/>
    </row>
    <row r="13855" spans="39:53" x14ac:dyDescent="0.2">
      <c r="AM13855" s="61"/>
      <c r="AN13855" s="61"/>
      <c r="AO13855" s="171"/>
      <c r="AP13855" s="61"/>
      <c r="AQ13855" s="61"/>
      <c r="AR13855" s="61"/>
      <c r="AS13855" s="61"/>
      <c r="AT13855" s="61"/>
      <c r="AU13855" s="61"/>
      <c r="AV13855" s="61"/>
      <c r="AW13855" s="61"/>
      <c r="AX13855" s="61"/>
      <c r="AY13855" s="61"/>
      <c r="AZ13855" s="61"/>
      <c r="BA13855" s="61"/>
    </row>
    <row r="13856" spans="39:53" x14ac:dyDescent="0.2">
      <c r="AM13856" s="61"/>
      <c r="AN13856" s="61"/>
      <c r="AO13856" s="171"/>
      <c r="AP13856" s="61"/>
      <c r="AQ13856" s="61"/>
      <c r="AR13856" s="61"/>
      <c r="AS13856" s="61"/>
      <c r="AT13856" s="61"/>
      <c r="AU13856" s="61"/>
      <c r="AV13856" s="61"/>
      <c r="AW13856" s="61"/>
      <c r="AX13856" s="61"/>
      <c r="AY13856" s="61"/>
      <c r="AZ13856" s="61"/>
      <c r="BA13856" s="61"/>
    </row>
    <row r="13857" spans="39:53" x14ac:dyDescent="0.2">
      <c r="AM13857" s="61"/>
      <c r="AN13857" s="61"/>
      <c r="AO13857" s="171"/>
      <c r="AP13857" s="61"/>
      <c r="AQ13857" s="61"/>
      <c r="AR13857" s="61"/>
      <c r="AS13857" s="61"/>
      <c r="AT13857" s="61"/>
      <c r="AU13857" s="61"/>
      <c r="AV13857" s="61"/>
      <c r="AW13857" s="61"/>
      <c r="AX13857" s="61"/>
      <c r="AY13857" s="61"/>
      <c r="AZ13857" s="61"/>
      <c r="BA13857" s="61"/>
    </row>
    <row r="13858" spans="39:53" x14ac:dyDescent="0.2">
      <c r="AM13858" s="61"/>
      <c r="AN13858" s="61"/>
      <c r="AO13858" s="171"/>
      <c r="AP13858" s="61"/>
      <c r="AQ13858" s="61"/>
      <c r="AR13858" s="61"/>
      <c r="AS13858" s="61"/>
      <c r="AT13858" s="61"/>
      <c r="AU13858" s="61"/>
      <c r="AV13858" s="61"/>
      <c r="AW13858" s="61"/>
      <c r="AX13858" s="61"/>
      <c r="AY13858" s="61"/>
      <c r="AZ13858" s="61"/>
      <c r="BA13858" s="61"/>
    </row>
    <row r="13859" spans="39:53" x14ac:dyDescent="0.2">
      <c r="AM13859" s="61"/>
      <c r="AN13859" s="61"/>
      <c r="AO13859" s="171"/>
      <c r="AP13859" s="61"/>
      <c r="AQ13859" s="61"/>
      <c r="AR13859" s="61"/>
      <c r="AS13859" s="61"/>
      <c r="AT13859" s="61"/>
      <c r="AU13859" s="61"/>
      <c r="AV13859" s="61"/>
      <c r="AW13859" s="61"/>
      <c r="AX13859" s="61"/>
      <c r="AY13859" s="61"/>
      <c r="AZ13859" s="61"/>
      <c r="BA13859" s="61"/>
    </row>
    <row r="13860" spans="39:53" x14ac:dyDescent="0.2">
      <c r="AM13860" s="61"/>
      <c r="AN13860" s="61"/>
      <c r="AO13860" s="171"/>
      <c r="AP13860" s="61"/>
      <c r="AQ13860" s="61"/>
      <c r="AR13860" s="61"/>
      <c r="AS13860" s="61"/>
      <c r="AT13860" s="61"/>
      <c r="AU13860" s="61"/>
      <c r="AV13860" s="61"/>
      <c r="AW13860" s="61"/>
      <c r="AX13860" s="61"/>
      <c r="AY13860" s="61"/>
      <c r="AZ13860" s="61"/>
      <c r="BA13860" s="61"/>
    </row>
    <row r="13861" spans="39:53" x14ac:dyDescent="0.2">
      <c r="AM13861" s="61"/>
      <c r="AN13861" s="61"/>
      <c r="AO13861" s="171"/>
      <c r="AP13861" s="61"/>
      <c r="AQ13861" s="61"/>
      <c r="AR13861" s="61"/>
      <c r="AS13861" s="61"/>
      <c r="AT13861" s="61"/>
      <c r="AU13861" s="61"/>
      <c r="AV13861" s="61"/>
      <c r="AW13861" s="61"/>
      <c r="AX13861" s="61"/>
      <c r="AY13861" s="61"/>
      <c r="AZ13861" s="61"/>
      <c r="BA13861" s="61"/>
    </row>
    <row r="13862" spans="39:53" x14ac:dyDescent="0.2">
      <c r="AM13862" s="61"/>
      <c r="AN13862" s="61"/>
      <c r="AO13862" s="171"/>
      <c r="AP13862" s="61"/>
      <c r="AQ13862" s="61"/>
      <c r="AR13862" s="61"/>
      <c r="AS13862" s="61"/>
      <c r="AT13862" s="61"/>
      <c r="AU13862" s="61"/>
      <c r="AV13862" s="61"/>
      <c r="AW13862" s="61"/>
      <c r="AX13862" s="61"/>
      <c r="AY13862" s="61"/>
      <c r="AZ13862" s="61"/>
      <c r="BA13862" s="61"/>
    </row>
    <row r="13863" spans="39:53" x14ac:dyDescent="0.2">
      <c r="AM13863" s="61"/>
      <c r="AN13863" s="61"/>
      <c r="AO13863" s="171"/>
      <c r="AP13863" s="61"/>
      <c r="AQ13863" s="61"/>
      <c r="AR13863" s="61"/>
      <c r="AS13863" s="61"/>
      <c r="AT13863" s="61"/>
      <c r="AU13863" s="61"/>
      <c r="AV13863" s="61"/>
      <c r="AW13863" s="61"/>
      <c r="AX13863" s="61"/>
      <c r="AY13863" s="61"/>
      <c r="AZ13863" s="61"/>
      <c r="BA13863" s="61"/>
    </row>
    <row r="13864" spans="39:53" x14ac:dyDescent="0.2">
      <c r="AM13864" s="61"/>
      <c r="AN13864" s="61"/>
      <c r="AO13864" s="171"/>
      <c r="AP13864" s="61"/>
      <c r="AQ13864" s="61"/>
      <c r="AR13864" s="61"/>
      <c r="AS13864" s="61"/>
      <c r="AT13864" s="61"/>
      <c r="AU13864" s="61"/>
      <c r="AV13864" s="61"/>
      <c r="AW13864" s="61"/>
      <c r="AX13864" s="61"/>
      <c r="AY13864" s="61"/>
      <c r="AZ13864" s="61"/>
      <c r="BA13864" s="61"/>
    </row>
    <row r="13865" spans="39:53" x14ac:dyDescent="0.2">
      <c r="AM13865" s="61"/>
      <c r="AN13865" s="61"/>
      <c r="AO13865" s="171"/>
      <c r="AP13865" s="61"/>
      <c r="AQ13865" s="61"/>
      <c r="AR13865" s="61"/>
      <c r="AS13865" s="61"/>
      <c r="AT13865" s="61"/>
      <c r="AU13865" s="61"/>
      <c r="AV13865" s="61"/>
      <c r="AW13865" s="61"/>
      <c r="AX13865" s="61"/>
      <c r="AY13865" s="61"/>
      <c r="AZ13865" s="61"/>
      <c r="BA13865" s="61"/>
    </row>
    <row r="13866" spans="39:53" x14ac:dyDescent="0.2">
      <c r="AM13866" s="61"/>
      <c r="AN13866" s="61"/>
      <c r="AO13866" s="171"/>
      <c r="AP13866" s="61"/>
      <c r="AQ13866" s="61"/>
      <c r="AR13866" s="61"/>
      <c r="AS13866" s="61"/>
      <c r="AT13866" s="61"/>
      <c r="AU13866" s="61"/>
      <c r="AV13866" s="61"/>
      <c r="AW13866" s="61"/>
      <c r="AX13866" s="61"/>
      <c r="AY13866" s="61"/>
      <c r="AZ13866" s="61"/>
      <c r="BA13866" s="61"/>
    </row>
    <row r="13867" spans="39:53" x14ac:dyDescent="0.2">
      <c r="AM13867" s="61"/>
      <c r="AN13867" s="61"/>
      <c r="AO13867" s="171"/>
      <c r="AP13867" s="61"/>
      <c r="AQ13867" s="61"/>
      <c r="AR13867" s="61"/>
      <c r="AS13867" s="61"/>
      <c r="AT13867" s="61"/>
      <c r="AU13867" s="61"/>
      <c r="AV13867" s="61"/>
      <c r="AW13867" s="61"/>
      <c r="AX13867" s="61"/>
      <c r="AY13867" s="61"/>
      <c r="AZ13867" s="61"/>
      <c r="BA13867" s="61"/>
    </row>
    <row r="13868" spans="39:53" x14ac:dyDescent="0.2">
      <c r="AM13868" s="61"/>
      <c r="AN13868" s="61"/>
      <c r="AO13868" s="171"/>
      <c r="AP13868" s="61"/>
      <c r="AQ13868" s="61"/>
      <c r="AR13868" s="61"/>
      <c r="AS13868" s="61"/>
      <c r="AT13868" s="61"/>
      <c r="AU13868" s="61"/>
      <c r="AV13868" s="61"/>
      <c r="AW13868" s="61"/>
      <c r="AX13868" s="61"/>
      <c r="AY13868" s="61"/>
      <c r="AZ13868" s="61"/>
      <c r="BA13868" s="61"/>
    </row>
    <row r="13869" spans="39:53" x14ac:dyDescent="0.2">
      <c r="AM13869" s="61"/>
      <c r="AN13869" s="61"/>
      <c r="AO13869" s="171"/>
      <c r="AP13869" s="61"/>
      <c r="AQ13869" s="61"/>
      <c r="AR13869" s="61"/>
      <c r="AS13869" s="61"/>
      <c r="AT13869" s="61"/>
      <c r="AU13869" s="61"/>
      <c r="AV13869" s="61"/>
      <c r="AW13869" s="61"/>
      <c r="AX13869" s="61"/>
      <c r="AY13869" s="61"/>
      <c r="AZ13869" s="61"/>
      <c r="BA13869" s="61"/>
    </row>
    <row r="13870" spans="39:53" x14ac:dyDescent="0.2">
      <c r="AM13870" s="61"/>
      <c r="AN13870" s="61"/>
      <c r="AO13870" s="171"/>
      <c r="AP13870" s="61"/>
      <c r="AQ13870" s="61"/>
      <c r="AR13870" s="61"/>
      <c r="AS13870" s="61"/>
      <c r="AT13870" s="61"/>
      <c r="AU13870" s="61"/>
      <c r="AV13870" s="61"/>
      <c r="AW13870" s="61"/>
      <c r="AX13870" s="61"/>
      <c r="AY13870" s="61"/>
      <c r="AZ13870" s="61"/>
      <c r="BA13870" s="61"/>
    </row>
    <row r="13871" spans="39:53" x14ac:dyDescent="0.2">
      <c r="AM13871" s="61"/>
      <c r="AN13871" s="61"/>
      <c r="AO13871" s="171"/>
      <c r="AP13871" s="61"/>
      <c r="AQ13871" s="61"/>
      <c r="AR13871" s="61"/>
      <c r="AS13871" s="61"/>
      <c r="AT13871" s="61"/>
      <c r="AU13871" s="61"/>
      <c r="AV13871" s="61"/>
      <c r="AW13871" s="61"/>
      <c r="AX13871" s="61"/>
      <c r="AY13871" s="61"/>
      <c r="AZ13871" s="61"/>
      <c r="BA13871" s="61"/>
    </row>
    <row r="13872" spans="39:53" x14ac:dyDescent="0.2">
      <c r="AM13872" s="61"/>
      <c r="AN13872" s="61"/>
      <c r="AO13872" s="171"/>
      <c r="AP13872" s="61"/>
      <c r="AQ13872" s="61"/>
      <c r="AR13872" s="61"/>
      <c r="AS13872" s="61"/>
      <c r="AT13872" s="61"/>
      <c r="AU13872" s="61"/>
      <c r="AV13872" s="61"/>
      <c r="AW13872" s="61"/>
      <c r="AX13872" s="61"/>
      <c r="AY13872" s="61"/>
      <c r="AZ13872" s="61"/>
      <c r="BA13872" s="61"/>
    </row>
    <row r="13873" spans="39:53" x14ac:dyDescent="0.2">
      <c r="AM13873" s="61"/>
      <c r="AN13873" s="61"/>
      <c r="AO13873" s="171"/>
      <c r="AP13873" s="61"/>
      <c r="AQ13873" s="61"/>
      <c r="AR13873" s="61"/>
      <c r="AS13873" s="61"/>
      <c r="AT13873" s="61"/>
      <c r="AU13873" s="61"/>
      <c r="AV13873" s="61"/>
      <c r="AW13873" s="61"/>
      <c r="AX13873" s="61"/>
      <c r="AY13873" s="61"/>
      <c r="AZ13873" s="61"/>
      <c r="BA13873" s="61"/>
    </row>
    <row r="13874" spans="39:53" x14ac:dyDescent="0.2">
      <c r="AM13874" s="61"/>
      <c r="AN13874" s="61"/>
      <c r="AO13874" s="171"/>
      <c r="AP13874" s="61"/>
      <c r="AQ13874" s="61"/>
      <c r="AR13874" s="61"/>
      <c r="AS13874" s="61"/>
      <c r="AT13874" s="61"/>
      <c r="AU13874" s="61"/>
      <c r="AV13874" s="61"/>
      <c r="AW13874" s="61"/>
      <c r="AX13874" s="61"/>
      <c r="AY13874" s="61"/>
      <c r="AZ13874" s="61"/>
      <c r="BA13874" s="61"/>
    </row>
    <row r="13875" spans="39:53" x14ac:dyDescent="0.2">
      <c r="AM13875" s="61"/>
      <c r="AN13875" s="61"/>
      <c r="AO13875" s="171"/>
      <c r="AP13875" s="61"/>
      <c r="AQ13875" s="61"/>
      <c r="AR13875" s="61"/>
      <c r="AS13875" s="61"/>
      <c r="AT13875" s="61"/>
      <c r="AU13875" s="61"/>
      <c r="AV13875" s="61"/>
      <c r="AW13875" s="61"/>
      <c r="AX13875" s="61"/>
      <c r="AY13875" s="61"/>
      <c r="AZ13875" s="61"/>
      <c r="BA13875" s="61"/>
    </row>
    <row r="13876" spans="39:53" x14ac:dyDescent="0.2">
      <c r="AM13876" s="61"/>
      <c r="AN13876" s="61"/>
      <c r="AO13876" s="171"/>
      <c r="AP13876" s="61"/>
      <c r="AQ13876" s="61"/>
      <c r="AR13876" s="61"/>
      <c r="AS13876" s="61"/>
      <c r="AT13876" s="61"/>
      <c r="AU13876" s="61"/>
      <c r="AV13876" s="61"/>
      <c r="AW13876" s="61"/>
      <c r="AX13876" s="61"/>
      <c r="AY13876" s="61"/>
      <c r="AZ13876" s="61"/>
      <c r="BA13876" s="61"/>
    </row>
    <row r="13877" spans="39:53" x14ac:dyDescent="0.2">
      <c r="AM13877" s="61"/>
      <c r="AN13877" s="61"/>
      <c r="AO13877" s="171"/>
      <c r="AP13877" s="61"/>
      <c r="AQ13877" s="61"/>
      <c r="AR13877" s="61"/>
      <c r="AS13877" s="61"/>
      <c r="AT13877" s="61"/>
      <c r="AU13877" s="61"/>
      <c r="AV13877" s="61"/>
      <c r="AW13877" s="61"/>
      <c r="AX13877" s="61"/>
      <c r="AY13877" s="61"/>
      <c r="AZ13877" s="61"/>
      <c r="BA13877" s="61"/>
    </row>
    <row r="13878" spans="39:53" x14ac:dyDescent="0.2">
      <c r="AM13878" s="61"/>
      <c r="AN13878" s="61"/>
      <c r="AO13878" s="171"/>
      <c r="AP13878" s="61"/>
      <c r="AQ13878" s="61"/>
      <c r="AR13878" s="61"/>
      <c r="AS13878" s="61"/>
      <c r="AT13878" s="61"/>
      <c r="AU13878" s="61"/>
      <c r="AV13878" s="61"/>
      <c r="AW13878" s="61"/>
      <c r="AX13878" s="61"/>
      <c r="AY13878" s="61"/>
      <c r="AZ13878" s="61"/>
      <c r="BA13878" s="61"/>
    </row>
    <row r="13879" spans="39:53" x14ac:dyDescent="0.2">
      <c r="AM13879" s="61"/>
      <c r="AN13879" s="61"/>
      <c r="AO13879" s="171"/>
      <c r="AP13879" s="61"/>
      <c r="AQ13879" s="61"/>
      <c r="AR13879" s="61"/>
      <c r="AS13879" s="61"/>
      <c r="AT13879" s="61"/>
      <c r="AU13879" s="61"/>
      <c r="AV13879" s="61"/>
      <c r="AW13879" s="61"/>
      <c r="AX13879" s="61"/>
      <c r="AY13879" s="61"/>
      <c r="AZ13879" s="61"/>
      <c r="BA13879" s="61"/>
    </row>
    <row r="13880" spans="39:53" x14ac:dyDescent="0.2">
      <c r="AM13880" s="61"/>
      <c r="AN13880" s="61"/>
      <c r="AO13880" s="171"/>
      <c r="AP13880" s="61"/>
      <c r="AQ13880" s="61"/>
      <c r="AR13880" s="61"/>
      <c r="AS13880" s="61"/>
      <c r="AT13880" s="61"/>
      <c r="AU13880" s="61"/>
      <c r="AV13880" s="61"/>
      <c r="AW13880" s="61"/>
      <c r="AX13880" s="61"/>
      <c r="AY13880" s="61"/>
      <c r="AZ13880" s="61"/>
      <c r="BA13880" s="61"/>
    </row>
    <row r="13881" spans="39:53" x14ac:dyDescent="0.2">
      <c r="AM13881" s="61"/>
      <c r="AN13881" s="61"/>
      <c r="AO13881" s="171"/>
      <c r="AP13881" s="61"/>
      <c r="AQ13881" s="61"/>
      <c r="AR13881" s="61"/>
      <c r="AS13881" s="61"/>
      <c r="AT13881" s="61"/>
      <c r="AU13881" s="61"/>
      <c r="AV13881" s="61"/>
      <c r="AW13881" s="61"/>
      <c r="AX13881" s="61"/>
      <c r="AY13881" s="61"/>
      <c r="AZ13881" s="61"/>
      <c r="BA13881" s="61"/>
    </row>
    <row r="13882" spans="39:53" x14ac:dyDescent="0.2">
      <c r="AM13882" s="61"/>
      <c r="AN13882" s="61"/>
      <c r="AO13882" s="171"/>
      <c r="AP13882" s="61"/>
      <c r="AQ13882" s="61"/>
      <c r="AR13882" s="61"/>
      <c r="AS13882" s="61"/>
      <c r="AT13882" s="61"/>
      <c r="AU13882" s="61"/>
      <c r="AV13882" s="61"/>
      <c r="AW13882" s="61"/>
      <c r="AX13882" s="61"/>
      <c r="AY13882" s="61"/>
      <c r="AZ13882" s="61"/>
      <c r="BA13882" s="61"/>
    </row>
    <row r="13883" spans="39:53" x14ac:dyDescent="0.2">
      <c r="AM13883" s="61"/>
      <c r="AN13883" s="61"/>
      <c r="AO13883" s="171"/>
      <c r="AP13883" s="61"/>
      <c r="AQ13883" s="61"/>
      <c r="AR13883" s="61"/>
      <c r="AS13883" s="61"/>
      <c r="AT13883" s="61"/>
      <c r="AU13883" s="61"/>
      <c r="AV13883" s="61"/>
      <c r="AW13883" s="61"/>
      <c r="AX13883" s="61"/>
      <c r="AY13883" s="61"/>
      <c r="AZ13883" s="61"/>
      <c r="BA13883" s="61"/>
    </row>
    <row r="13884" spans="39:53" x14ac:dyDescent="0.2">
      <c r="AM13884" s="61"/>
      <c r="AN13884" s="61"/>
      <c r="AO13884" s="171"/>
      <c r="AP13884" s="61"/>
      <c r="AQ13884" s="61"/>
      <c r="AR13884" s="61"/>
      <c r="AS13884" s="61"/>
      <c r="AT13884" s="61"/>
      <c r="AU13884" s="61"/>
      <c r="AV13884" s="61"/>
      <c r="AW13884" s="61"/>
      <c r="AX13884" s="61"/>
      <c r="AY13884" s="61"/>
      <c r="AZ13884" s="61"/>
      <c r="BA13884" s="61"/>
    </row>
    <row r="13885" spans="39:53" x14ac:dyDescent="0.2">
      <c r="AM13885" s="61"/>
      <c r="AN13885" s="61"/>
      <c r="AO13885" s="171"/>
      <c r="AP13885" s="61"/>
      <c r="AQ13885" s="61"/>
      <c r="AR13885" s="61"/>
      <c r="AS13885" s="61"/>
      <c r="AT13885" s="61"/>
      <c r="AU13885" s="61"/>
      <c r="AV13885" s="61"/>
      <c r="AW13885" s="61"/>
      <c r="AX13885" s="61"/>
      <c r="AY13885" s="61"/>
      <c r="AZ13885" s="61"/>
      <c r="BA13885" s="61"/>
    </row>
    <row r="13886" spans="39:53" x14ac:dyDescent="0.2">
      <c r="AM13886" s="61"/>
      <c r="AN13886" s="61"/>
      <c r="AO13886" s="171"/>
      <c r="AP13886" s="61"/>
      <c r="AQ13886" s="61"/>
      <c r="AR13886" s="61"/>
      <c r="AS13886" s="61"/>
      <c r="AT13886" s="61"/>
      <c r="AU13886" s="61"/>
      <c r="AV13886" s="61"/>
      <c r="AW13886" s="61"/>
      <c r="AX13886" s="61"/>
      <c r="AY13886" s="61"/>
      <c r="AZ13886" s="61"/>
      <c r="BA13886" s="61"/>
    </row>
    <row r="13887" spans="39:53" x14ac:dyDescent="0.2">
      <c r="AM13887" s="61"/>
      <c r="AN13887" s="61"/>
      <c r="AO13887" s="171"/>
      <c r="AP13887" s="61"/>
      <c r="AQ13887" s="61"/>
      <c r="AR13887" s="61"/>
      <c r="AS13887" s="61"/>
      <c r="AT13887" s="61"/>
      <c r="AU13887" s="61"/>
      <c r="AV13887" s="61"/>
      <c r="AW13887" s="61"/>
      <c r="AX13887" s="61"/>
      <c r="AY13887" s="61"/>
      <c r="AZ13887" s="61"/>
      <c r="BA13887" s="61"/>
    </row>
    <row r="13888" spans="39:53" x14ac:dyDescent="0.2">
      <c r="AM13888" s="61"/>
      <c r="AN13888" s="61"/>
      <c r="AO13888" s="171"/>
      <c r="AP13888" s="61"/>
      <c r="AQ13888" s="61"/>
      <c r="AR13888" s="61"/>
      <c r="AS13888" s="61"/>
      <c r="AT13888" s="61"/>
      <c r="AU13888" s="61"/>
      <c r="AV13888" s="61"/>
      <c r="AW13888" s="61"/>
      <c r="AX13888" s="61"/>
      <c r="AY13888" s="61"/>
      <c r="AZ13888" s="61"/>
      <c r="BA13888" s="61"/>
    </row>
    <row r="13889" spans="39:53" x14ac:dyDescent="0.2">
      <c r="AM13889" s="61"/>
      <c r="AN13889" s="61"/>
      <c r="AO13889" s="171"/>
      <c r="AP13889" s="61"/>
      <c r="AQ13889" s="61"/>
      <c r="AR13889" s="61"/>
      <c r="AS13889" s="61"/>
      <c r="AT13889" s="61"/>
      <c r="AU13889" s="61"/>
      <c r="AV13889" s="61"/>
      <c r="AW13889" s="61"/>
      <c r="AX13889" s="61"/>
      <c r="AY13889" s="61"/>
      <c r="AZ13889" s="61"/>
      <c r="BA13889" s="61"/>
    </row>
    <row r="13890" spans="39:53" x14ac:dyDescent="0.2">
      <c r="AM13890" s="61"/>
      <c r="AN13890" s="61"/>
      <c r="AO13890" s="171"/>
      <c r="AP13890" s="61"/>
      <c r="AQ13890" s="61"/>
      <c r="AR13890" s="61"/>
      <c r="AS13890" s="61"/>
      <c r="AT13890" s="61"/>
      <c r="AU13890" s="61"/>
      <c r="AV13890" s="61"/>
      <c r="AW13890" s="61"/>
      <c r="AX13890" s="61"/>
      <c r="AY13890" s="61"/>
      <c r="AZ13890" s="61"/>
      <c r="BA13890" s="61"/>
    </row>
    <row r="13891" spans="39:53" x14ac:dyDescent="0.2">
      <c r="AM13891" s="61"/>
      <c r="AN13891" s="61"/>
      <c r="AO13891" s="171"/>
      <c r="AP13891" s="61"/>
      <c r="AQ13891" s="61"/>
      <c r="AR13891" s="61"/>
      <c r="AS13891" s="61"/>
      <c r="AT13891" s="61"/>
      <c r="AU13891" s="61"/>
      <c r="AV13891" s="61"/>
      <c r="AW13891" s="61"/>
      <c r="AX13891" s="61"/>
      <c r="AY13891" s="61"/>
      <c r="AZ13891" s="61"/>
      <c r="BA13891" s="61"/>
    </row>
    <row r="13892" spans="39:53" x14ac:dyDescent="0.2">
      <c r="AM13892" s="61"/>
      <c r="AN13892" s="61"/>
      <c r="AO13892" s="171"/>
      <c r="AP13892" s="61"/>
      <c r="AQ13892" s="61"/>
      <c r="AR13892" s="61"/>
      <c r="AS13892" s="61"/>
      <c r="AT13892" s="61"/>
      <c r="AU13892" s="61"/>
      <c r="AV13892" s="61"/>
      <c r="AW13892" s="61"/>
      <c r="AX13892" s="61"/>
      <c r="AY13892" s="61"/>
      <c r="AZ13892" s="61"/>
      <c r="BA13892" s="61"/>
    </row>
    <row r="13893" spans="39:53" x14ac:dyDescent="0.2">
      <c r="AM13893" s="61"/>
      <c r="AN13893" s="61"/>
      <c r="AO13893" s="171"/>
      <c r="AP13893" s="61"/>
      <c r="AQ13893" s="61"/>
      <c r="AR13893" s="61"/>
      <c r="AS13893" s="61"/>
      <c r="AT13893" s="61"/>
      <c r="AU13893" s="61"/>
      <c r="AV13893" s="61"/>
      <c r="AW13893" s="61"/>
      <c r="AX13893" s="61"/>
      <c r="AY13893" s="61"/>
      <c r="AZ13893" s="61"/>
      <c r="BA13893" s="61"/>
    </row>
    <row r="13894" spans="39:53" x14ac:dyDescent="0.2">
      <c r="AM13894" s="61"/>
      <c r="AN13894" s="61"/>
      <c r="AO13894" s="171"/>
      <c r="AP13894" s="61"/>
      <c r="AQ13894" s="61"/>
      <c r="AR13894" s="61"/>
      <c r="AS13894" s="61"/>
      <c r="AT13894" s="61"/>
      <c r="AU13894" s="61"/>
      <c r="AV13894" s="61"/>
      <c r="AW13894" s="61"/>
      <c r="AX13894" s="61"/>
      <c r="AY13894" s="61"/>
      <c r="AZ13894" s="61"/>
      <c r="BA13894" s="61"/>
    </row>
    <row r="13895" spans="39:53" x14ac:dyDescent="0.2">
      <c r="AM13895" s="61"/>
      <c r="AN13895" s="61"/>
      <c r="AO13895" s="171"/>
      <c r="AP13895" s="61"/>
      <c r="AQ13895" s="61"/>
      <c r="AR13895" s="61"/>
      <c r="AS13895" s="61"/>
      <c r="AT13895" s="61"/>
      <c r="AU13895" s="61"/>
      <c r="AV13895" s="61"/>
      <c r="AW13895" s="61"/>
      <c r="AX13895" s="61"/>
      <c r="AY13895" s="61"/>
      <c r="AZ13895" s="61"/>
      <c r="BA13895" s="61"/>
    </row>
    <row r="13896" spans="39:53" x14ac:dyDescent="0.2">
      <c r="AM13896" s="61"/>
      <c r="AN13896" s="61"/>
      <c r="AO13896" s="171"/>
      <c r="AP13896" s="61"/>
      <c r="AQ13896" s="61"/>
      <c r="AR13896" s="61"/>
      <c r="AS13896" s="61"/>
      <c r="AT13896" s="61"/>
      <c r="AU13896" s="61"/>
      <c r="AV13896" s="61"/>
      <c r="AW13896" s="61"/>
      <c r="AX13896" s="61"/>
      <c r="AY13896" s="61"/>
      <c r="AZ13896" s="61"/>
      <c r="BA13896" s="61"/>
    </row>
    <row r="13897" spans="39:53" x14ac:dyDescent="0.2">
      <c r="AM13897" s="61"/>
      <c r="AN13897" s="61"/>
      <c r="AO13897" s="171"/>
      <c r="AP13897" s="61"/>
      <c r="AQ13897" s="61"/>
      <c r="AR13897" s="61"/>
      <c r="AS13897" s="61"/>
      <c r="AT13897" s="61"/>
      <c r="AU13897" s="61"/>
      <c r="AV13897" s="61"/>
      <c r="AW13897" s="61"/>
      <c r="AX13897" s="61"/>
      <c r="AY13897" s="61"/>
      <c r="AZ13897" s="61"/>
      <c r="BA13897" s="61"/>
    </row>
    <row r="13898" spans="39:53" x14ac:dyDescent="0.2">
      <c r="AM13898" s="61"/>
      <c r="AN13898" s="61"/>
      <c r="AO13898" s="171"/>
      <c r="AP13898" s="61"/>
      <c r="AQ13898" s="61"/>
      <c r="AR13898" s="61"/>
      <c r="AS13898" s="61"/>
      <c r="AT13898" s="61"/>
      <c r="AU13898" s="61"/>
      <c r="AV13898" s="61"/>
      <c r="AW13898" s="61"/>
      <c r="AX13898" s="61"/>
      <c r="AY13898" s="61"/>
      <c r="AZ13898" s="61"/>
      <c r="BA13898" s="61"/>
    </row>
    <row r="13899" spans="39:53" x14ac:dyDescent="0.2">
      <c r="AM13899" s="61"/>
      <c r="AN13899" s="61"/>
      <c r="AO13899" s="171"/>
      <c r="AP13899" s="61"/>
      <c r="AQ13899" s="61"/>
      <c r="AR13899" s="61"/>
      <c r="AS13899" s="61"/>
      <c r="AT13899" s="61"/>
      <c r="AU13899" s="61"/>
      <c r="AV13899" s="61"/>
      <c r="AW13899" s="61"/>
      <c r="AX13899" s="61"/>
      <c r="AY13899" s="61"/>
      <c r="AZ13899" s="61"/>
      <c r="BA13899" s="61"/>
    </row>
    <row r="13900" spans="39:53" x14ac:dyDescent="0.2">
      <c r="AM13900" s="61"/>
      <c r="AN13900" s="61"/>
      <c r="AO13900" s="171"/>
      <c r="AP13900" s="61"/>
      <c r="AQ13900" s="61"/>
      <c r="AR13900" s="61"/>
      <c r="AS13900" s="61"/>
      <c r="AT13900" s="61"/>
      <c r="AU13900" s="61"/>
      <c r="AV13900" s="61"/>
      <c r="AW13900" s="61"/>
      <c r="AX13900" s="61"/>
      <c r="AY13900" s="61"/>
      <c r="AZ13900" s="61"/>
      <c r="BA13900" s="61"/>
    </row>
    <row r="13901" spans="39:53" x14ac:dyDescent="0.2">
      <c r="AM13901" s="61"/>
      <c r="AN13901" s="61"/>
      <c r="AO13901" s="171"/>
      <c r="AP13901" s="61"/>
      <c r="AQ13901" s="61"/>
      <c r="AR13901" s="61"/>
      <c r="AS13901" s="61"/>
      <c r="AT13901" s="61"/>
      <c r="AU13901" s="61"/>
      <c r="AV13901" s="61"/>
      <c r="AW13901" s="61"/>
      <c r="AX13901" s="61"/>
      <c r="AY13901" s="61"/>
      <c r="AZ13901" s="61"/>
      <c r="BA13901" s="61"/>
    </row>
    <row r="13902" spans="39:53" x14ac:dyDescent="0.2">
      <c r="AM13902" s="61"/>
      <c r="AN13902" s="61"/>
      <c r="AO13902" s="171"/>
      <c r="AP13902" s="61"/>
      <c r="AQ13902" s="61"/>
      <c r="AR13902" s="61"/>
      <c r="AS13902" s="61"/>
      <c r="AT13902" s="61"/>
      <c r="AU13902" s="61"/>
      <c r="AV13902" s="61"/>
      <c r="AW13902" s="61"/>
      <c r="AX13902" s="61"/>
      <c r="AY13902" s="61"/>
      <c r="AZ13902" s="61"/>
      <c r="BA13902" s="61"/>
    </row>
    <row r="13903" spans="39:53" x14ac:dyDescent="0.2">
      <c r="AM13903" s="61"/>
      <c r="AN13903" s="61"/>
      <c r="AO13903" s="171"/>
      <c r="AP13903" s="61"/>
      <c r="AQ13903" s="61"/>
      <c r="AR13903" s="61"/>
      <c r="AS13903" s="61"/>
      <c r="AT13903" s="61"/>
      <c r="AU13903" s="61"/>
      <c r="AV13903" s="61"/>
      <c r="AW13903" s="61"/>
      <c r="AX13903" s="61"/>
      <c r="AY13903" s="61"/>
      <c r="AZ13903" s="61"/>
      <c r="BA13903" s="61"/>
    </row>
    <row r="13904" spans="39:53" x14ac:dyDescent="0.2">
      <c r="AM13904" s="61"/>
      <c r="AN13904" s="61"/>
      <c r="AO13904" s="171"/>
      <c r="AP13904" s="61"/>
      <c r="AQ13904" s="61"/>
      <c r="AR13904" s="61"/>
      <c r="AS13904" s="61"/>
      <c r="AT13904" s="61"/>
      <c r="AU13904" s="61"/>
      <c r="AV13904" s="61"/>
      <c r="AW13904" s="61"/>
      <c r="AX13904" s="61"/>
      <c r="AY13904" s="61"/>
      <c r="AZ13904" s="61"/>
      <c r="BA13904" s="61"/>
    </row>
    <row r="13905" spans="39:53" x14ac:dyDescent="0.2">
      <c r="AM13905" s="61"/>
      <c r="AN13905" s="61"/>
      <c r="AO13905" s="171"/>
      <c r="AP13905" s="61"/>
      <c r="AQ13905" s="61"/>
      <c r="AR13905" s="61"/>
      <c r="AS13905" s="61"/>
      <c r="AT13905" s="61"/>
      <c r="AU13905" s="61"/>
      <c r="AV13905" s="61"/>
      <c r="AW13905" s="61"/>
      <c r="AX13905" s="61"/>
      <c r="AY13905" s="61"/>
      <c r="AZ13905" s="61"/>
      <c r="BA13905" s="61"/>
    </row>
    <row r="13906" spans="39:53" x14ac:dyDescent="0.2">
      <c r="AM13906" s="61"/>
      <c r="AN13906" s="61"/>
      <c r="AO13906" s="171"/>
      <c r="AP13906" s="61"/>
      <c r="AQ13906" s="61"/>
      <c r="AR13906" s="61"/>
      <c r="AS13906" s="61"/>
      <c r="AT13906" s="61"/>
      <c r="AU13906" s="61"/>
      <c r="AV13906" s="61"/>
      <c r="AW13906" s="61"/>
      <c r="AX13906" s="61"/>
      <c r="AY13906" s="61"/>
      <c r="AZ13906" s="61"/>
      <c r="BA13906" s="61"/>
    </row>
    <row r="13907" spans="39:53" x14ac:dyDescent="0.2">
      <c r="AM13907" s="61"/>
      <c r="AN13907" s="61"/>
      <c r="AO13907" s="171"/>
      <c r="AP13907" s="61"/>
      <c r="AQ13907" s="61"/>
      <c r="AR13907" s="61"/>
      <c r="AS13907" s="61"/>
      <c r="AT13907" s="61"/>
      <c r="AU13907" s="61"/>
      <c r="AV13907" s="61"/>
      <c r="AW13907" s="61"/>
      <c r="AX13907" s="61"/>
      <c r="AY13907" s="61"/>
      <c r="AZ13907" s="61"/>
      <c r="BA13907" s="61"/>
    </row>
    <row r="13908" spans="39:53" x14ac:dyDescent="0.2">
      <c r="AM13908" s="61"/>
      <c r="AN13908" s="61"/>
      <c r="AO13908" s="171"/>
      <c r="AP13908" s="61"/>
      <c r="AQ13908" s="61"/>
      <c r="AR13908" s="61"/>
      <c r="AS13908" s="61"/>
      <c r="AT13908" s="61"/>
      <c r="AU13908" s="61"/>
      <c r="AV13908" s="61"/>
      <c r="AW13908" s="61"/>
      <c r="AX13908" s="61"/>
      <c r="AY13908" s="61"/>
      <c r="AZ13908" s="61"/>
      <c r="BA13908" s="61"/>
    </row>
    <row r="13909" spans="39:53" x14ac:dyDescent="0.2">
      <c r="AM13909" s="61"/>
      <c r="AN13909" s="61"/>
      <c r="AO13909" s="171"/>
      <c r="AP13909" s="61"/>
      <c r="AQ13909" s="61"/>
      <c r="AR13909" s="61"/>
      <c r="AS13909" s="61"/>
      <c r="AT13909" s="61"/>
      <c r="AU13909" s="61"/>
      <c r="AV13909" s="61"/>
      <c r="AW13909" s="61"/>
      <c r="AX13909" s="61"/>
      <c r="AY13909" s="61"/>
      <c r="AZ13909" s="61"/>
      <c r="BA13909" s="61"/>
    </row>
    <row r="13910" spans="39:53" x14ac:dyDescent="0.2">
      <c r="AM13910" s="61"/>
      <c r="AN13910" s="61"/>
      <c r="AO13910" s="171"/>
      <c r="AP13910" s="61"/>
      <c r="AQ13910" s="61"/>
      <c r="AR13910" s="61"/>
      <c r="AS13910" s="61"/>
      <c r="AT13910" s="61"/>
      <c r="AU13910" s="61"/>
      <c r="AV13910" s="61"/>
      <c r="AW13910" s="61"/>
      <c r="AX13910" s="61"/>
      <c r="AY13910" s="61"/>
      <c r="AZ13910" s="61"/>
      <c r="BA13910" s="61"/>
    </row>
    <row r="13911" spans="39:53" x14ac:dyDescent="0.2">
      <c r="AM13911" s="61"/>
      <c r="AN13911" s="61"/>
      <c r="AO13911" s="171"/>
      <c r="AP13911" s="61"/>
      <c r="AQ13911" s="61"/>
      <c r="AR13911" s="61"/>
      <c r="AS13911" s="61"/>
      <c r="AT13911" s="61"/>
      <c r="AU13911" s="61"/>
      <c r="AV13911" s="61"/>
      <c r="AW13911" s="61"/>
      <c r="AX13911" s="61"/>
      <c r="AY13911" s="61"/>
      <c r="AZ13911" s="61"/>
      <c r="BA13911" s="61"/>
    </row>
    <row r="13912" spans="39:53" x14ac:dyDescent="0.2">
      <c r="AM13912" s="61"/>
      <c r="AN13912" s="61"/>
      <c r="AO13912" s="171"/>
      <c r="AP13912" s="61"/>
      <c r="AQ13912" s="61"/>
      <c r="AR13912" s="61"/>
      <c r="AS13912" s="61"/>
      <c r="AT13912" s="61"/>
      <c r="AU13912" s="61"/>
      <c r="AV13912" s="61"/>
      <c r="AW13912" s="61"/>
      <c r="AX13912" s="61"/>
      <c r="AY13912" s="61"/>
      <c r="AZ13912" s="61"/>
      <c r="BA13912" s="61"/>
    </row>
    <row r="13913" spans="39:53" x14ac:dyDescent="0.2">
      <c r="AM13913" s="61"/>
      <c r="AN13913" s="61"/>
      <c r="AO13913" s="171"/>
      <c r="AP13913" s="61"/>
      <c r="AQ13913" s="61"/>
      <c r="AR13913" s="61"/>
      <c r="AS13913" s="61"/>
      <c r="AT13913" s="61"/>
      <c r="AU13913" s="61"/>
      <c r="AV13913" s="61"/>
      <c r="AW13913" s="61"/>
      <c r="AX13913" s="61"/>
      <c r="AY13913" s="61"/>
      <c r="AZ13913" s="61"/>
      <c r="BA13913" s="61"/>
    </row>
    <row r="13914" spans="39:53" x14ac:dyDescent="0.2">
      <c r="AM13914" s="61"/>
      <c r="AN13914" s="61"/>
      <c r="AO13914" s="171"/>
      <c r="AP13914" s="61"/>
      <c r="AQ13914" s="61"/>
      <c r="AR13914" s="61"/>
      <c r="AS13914" s="61"/>
      <c r="AT13914" s="61"/>
      <c r="AU13914" s="61"/>
      <c r="AV13914" s="61"/>
      <c r="AW13914" s="61"/>
      <c r="AX13914" s="61"/>
      <c r="AY13914" s="61"/>
      <c r="AZ13914" s="61"/>
      <c r="BA13914" s="61"/>
    </row>
    <row r="13915" spans="39:53" x14ac:dyDescent="0.2">
      <c r="AM13915" s="61"/>
      <c r="AN13915" s="61"/>
      <c r="AO13915" s="171"/>
      <c r="AP13915" s="61"/>
      <c r="AQ13915" s="61"/>
      <c r="AR13915" s="61"/>
      <c r="AS13915" s="61"/>
      <c r="AT13915" s="61"/>
      <c r="AU13915" s="61"/>
      <c r="AV13915" s="61"/>
      <c r="AW13915" s="61"/>
      <c r="AX13915" s="61"/>
      <c r="AY13915" s="61"/>
      <c r="AZ13915" s="61"/>
      <c r="BA13915" s="61"/>
    </row>
    <row r="13916" spans="39:53" x14ac:dyDescent="0.2">
      <c r="AM13916" s="61"/>
      <c r="AN13916" s="61"/>
      <c r="AO13916" s="171"/>
      <c r="AP13916" s="61"/>
      <c r="AQ13916" s="61"/>
      <c r="AR13916" s="61"/>
      <c r="AS13916" s="61"/>
      <c r="AT13916" s="61"/>
      <c r="AU13916" s="61"/>
      <c r="AV13916" s="61"/>
      <c r="AW13916" s="61"/>
      <c r="AX13916" s="61"/>
      <c r="AY13916" s="61"/>
      <c r="AZ13916" s="61"/>
      <c r="BA13916" s="61"/>
    </row>
    <row r="13917" spans="39:53" x14ac:dyDescent="0.2">
      <c r="AM13917" s="61"/>
      <c r="AN13917" s="61"/>
      <c r="AO13917" s="171"/>
      <c r="AP13917" s="61"/>
      <c r="AQ13917" s="61"/>
      <c r="AR13917" s="61"/>
      <c r="AS13917" s="61"/>
      <c r="AT13917" s="61"/>
      <c r="AU13917" s="61"/>
      <c r="AV13917" s="61"/>
      <c r="AW13917" s="61"/>
      <c r="AX13917" s="61"/>
      <c r="AY13917" s="61"/>
      <c r="AZ13917" s="61"/>
      <c r="BA13917" s="61"/>
    </row>
    <row r="13918" spans="39:53" x14ac:dyDescent="0.2">
      <c r="AM13918" s="61"/>
      <c r="AN13918" s="61"/>
      <c r="AO13918" s="171"/>
      <c r="AP13918" s="61"/>
      <c r="AQ13918" s="61"/>
      <c r="AR13918" s="61"/>
      <c r="AS13918" s="61"/>
      <c r="AT13918" s="61"/>
      <c r="AU13918" s="61"/>
      <c r="AV13918" s="61"/>
      <c r="AW13918" s="61"/>
      <c r="AX13918" s="61"/>
      <c r="AY13918" s="61"/>
      <c r="AZ13918" s="61"/>
      <c r="BA13918" s="61"/>
    </row>
    <row r="13919" spans="39:53" x14ac:dyDescent="0.2">
      <c r="AM13919" s="61"/>
      <c r="AN13919" s="61"/>
      <c r="AO13919" s="171"/>
      <c r="AP13919" s="61"/>
      <c r="AQ13919" s="61"/>
      <c r="AR13919" s="61"/>
      <c r="AS13919" s="61"/>
      <c r="AT13919" s="61"/>
      <c r="AU13919" s="61"/>
      <c r="AV13919" s="61"/>
      <c r="AW13919" s="61"/>
      <c r="AX13919" s="61"/>
      <c r="AY13919" s="61"/>
      <c r="AZ13919" s="61"/>
      <c r="BA13919" s="61"/>
    </row>
    <row r="13920" spans="39:53" x14ac:dyDescent="0.2">
      <c r="AM13920" s="61"/>
      <c r="AN13920" s="61"/>
      <c r="AO13920" s="171"/>
      <c r="AP13920" s="61"/>
      <c r="AQ13920" s="61"/>
      <c r="AR13920" s="61"/>
      <c r="AS13920" s="61"/>
      <c r="AT13920" s="61"/>
      <c r="AU13920" s="61"/>
      <c r="AV13920" s="61"/>
      <c r="AW13920" s="61"/>
      <c r="AX13920" s="61"/>
      <c r="AY13920" s="61"/>
      <c r="AZ13920" s="61"/>
      <c r="BA13920" s="61"/>
    </row>
    <row r="13921" spans="39:53" x14ac:dyDescent="0.2">
      <c r="AM13921" s="61"/>
      <c r="AN13921" s="61"/>
      <c r="AO13921" s="171"/>
      <c r="AP13921" s="61"/>
      <c r="AQ13921" s="61"/>
      <c r="AR13921" s="61"/>
      <c r="AS13921" s="61"/>
      <c r="AT13921" s="61"/>
      <c r="AU13921" s="61"/>
      <c r="AV13921" s="61"/>
      <c r="AW13921" s="61"/>
      <c r="AX13921" s="61"/>
      <c r="AY13921" s="61"/>
      <c r="AZ13921" s="61"/>
      <c r="BA13921" s="61"/>
    </row>
    <row r="13922" spans="39:53" x14ac:dyDescent="0.2">
      <c r="AM13922" s="61"/>
      <c r="AN13922" s="61"/>
      <c r="AO13922" s="171"/>
      <c r="AP13922" s="61"/>
      <c r="AQ13922" s="61"/>
      <c r="AR13922" s="61"/>
      <c r="AS13922" s="61"/>
      <c r="AT13922" s="61"/>
      <c r="AU13922" s="61"/>
      <c r="AV13922" s="61"/>
      <c r="AW13922" s="61"/>
      <c r="AX13922" s="61"/>
      <c r="AY13922" s="61"/>
      <c r="AZ13922" s="61"/>
      <c r="BA13922" s="61"/>
    </row>
    <row r="13923" spans="39:53" x14ac:dyDescent="0.2">
      <c r="AM13923" s="61"/>
      <c r="AN13923" s="61"/>
      <c r="AO13923" s="171"/>
      <c r="AP13923" s="61"/>
      <c r="AQ13923" s="61"/>
      <c r="AR13923" s="61"/>
      <c r="AS13923" s="61"/>
      <c r="AT13923" s="61"/>
      <c r="AU13923" s="61"/>
      <c r="AV13923" s="61"/>
      <c r="AW13923" s="61"/>
      <c r="AX13923" s="61"/>
      <c r="AY13923" s="61"/>
      <c r="AZ13923" s="61"/>
      <c r="BA13923" s="61"/>
    </row>
    <row r="13924" spans="39:53" x14ac:dyDescent="0.2">
      <c r="AM13924" s="61"/>
      <c r="AN13924" s="61"/>
      <c r="AO13924" s="171"/>
      <c r="AP13924" s="61"/>
      <c r="AQ13924" s="61"/>
      <c r="AR13924" s="61"/>
      <c r="AS13924" s="61"/>
      <c r="AT13924" s="61"/>
      <c r="AU13924" s="61"/>
      <c r="AV13924" s="61"/>
      <c r="AW13924" s="61"/>
      <c r="AX13924" s="61"/>
      <c r="AY13924" s="61"/>
      <c r="AZ13924" s="61"/>
      <c r="BA13924" s="61"/>
    </row>
    <row r="13925" spans="39:53" x14ac:dyDescent="0.2">
      <c r="AM13925" s="61"/>
      <c r="AN13925" s="61"/>
      <c r="AO13925" s="171"/>
      <c r="AP13925" s="61"/>
      <c r="AQ13925" s="61"/>
      <c r="AR13925" s="61"/>
      <c r="AS13925" s="61"/>
      <c r="AT13925" s="61"/>
      <c r="AU13925" s="61"/>
      <c r="AV13925" s="61"/>
      <c r="AW13925" s="61"/>
      <c r="AX13925" s="61"/>
      <c r="AY13925" s="61"/>
      <c r="AZ13925" s="61"/>
      <c r="BA13925" s="61"/>
    </row>
    <row r="13926" spans="39:53" x14ac:dyDescent="0.2">
      <c r="AM13926" s="61"/>
      <c r="AN13926" s="61"/>
      <c r="AO13926" s="171"/>
      <c r="AP13926" s="61"/>
      <c r="AQ13926" s="61"/>
      <c r="AR13926" s="61"/>
      <c r="AS13926" s="61"/>
      <c r="AT13926" s="61"/>
      <c r="AU13926" s="61"/>
      <c r="AV13926" s="61"/>
      <c r="AW13926" s="61"/>
      <c r="AX13926" s="61"/>
      <c r="AY13926" s="61"/>
      <c r="AZ13926" s="61"/>
      <c r="BA13926" s="61"/>
    </row>
    <row r="13927" spans="39:53" x14ac:dyDescent="0.2">
      <c r="AM13927" s="61"/>
      <c r="AN13927" s="61"/>
      <c r="AO13927" s="171"/>
      <c r="AP13927" s="61"/>
      <c r="AQ13927" s="61"/>
      <c r="AR13927" s="61"/>
      <c r="AS13927" s="61"/>
      <c r="AT13927" s="61"/>
      <c r="AU13927" s="61"/>
      <c r="AV13927" s="61"/>
      <c r="AW13927" s="61"/>
      <c r="AX13927" s="61"/>
      <c r="AY13927" s="61"/>
      <c r="AZ13927" s="61"/>
      <c r="BA13927" s="61"/>
    </row>
    <row r="13928" spans="39:53" x14ac:dyDescent="0.2">
      <c r="AM13928" s="61"/>
      <c r="AN13928" s="61"/>
      <c r="AO13928" s="171"/>
      <c r="AP13928" s="61"/>
      <c r="AQ13928" s="61"/>
      <c r="AR13928" s="61"/>
      <c r="AS13928" s="61"/>
      <c r="AT13928" s="61"/>
      <c r="AU13928" s="61"/>
      <c r="AV13928" s="61"/>
      <c r="AW13928" s="61"/>
      <c r="AX13928" s="61"/>
      <c r="AY13928" s="61"/>
      <c r="AZ13928" s="61"/>
      <c r="BA13928" s="61"/>
    </row>
    <row r="13929" spans="39:53" x14ac:dyDescent="0.2">
      <c r="AM13929" s="61"/>
      <c r="AN13929" s="61"/>
      <c r="AO13929" s="171"/>
      <c r="AP13929" s="61"/>
      <c r="AQ13929" s="61"/>
      <c r="AR13929" s="61"/>
      <c r="AS13929" s="61"/>
      <c r="AT13929" s="61"/>
      <c r="AU13929" s="61"/>
      <c r="AV13929" s="61"/>
      <c r="AW13929" s="61"/>
      <c r="AX13929" s="61"/>
      <c r="AY13929" s="61"/>
      <c r="AZ13929" s="61"/>
      <c r="BA13929" s="61"/>
    </row>
    <row r="13930" spans="39:53" x14ac:dyDescent="0.2">
      <c r="AM13930" s="61"/>
      <c r="AN13930" s="61"/>
      <c r="AO13930" s="171"/>
      <c r="AP13930" s="61"/>
      <c r="AQ13930" s="61"/>
      <c r="AR13930" s="61"/>
      <c r="AS13930" s="61"/>
      <c r="AT13930" s="61"/>
      <c r="AU13930" s="61"/>
      <c r="AV13930" s="61"/>
      <c r="AW13930" s="61"/>
      <c r="AX13930" s="61"/>
      <c r="AY13930" s="61"/>
      <c r="AZ13930" s="61"/>
      <c r="BA13930" s="61"/>
    </row>
    <row r="13931" spans="39:53" x14ac:dyDescent="0.2">
      <c r="AM13931" s="61"/>
      <c r="AN13931" s="61"/>
      <c r="AO13931" s="171"/>
      <c r="AP13931" s="61"/>
      <c r="AQ13931" s="61"/>
      <c r="AR13931" s="61"/>
      <c r="AS13931" s="61"/>
      <c r="AT13931" s="61"/>
      <c r="AU13931" s="61"/>
      <c r="AV13931" s="61"/>
      <c r="AW13931" s="61"/>
      <c r="AX13931" s="61"/>
      <c r="AY13931" s="61"/>
      <c r="AZ13931" s="61"/>
      <c r="BA13931" s="61"/>
    </row>
    <row r="13932" spans="39:53" x14ac:dyDescent="0.2">
      <c r="AM13932" s="61"/>
      <c r="AN13932" s="61"/>
      <c r="AO13932" s="171"/>
      <c r="AP13932" s="61"/>
      <c r="AQ13932" s="61"/>
      <c r="AR13932" s="61"/>
      <c r="AS13932" s="61"/>
      <c r="AT13932" s="61"/>
      <c r="AU13932" s="61"/>
      <c r="AV13932" s="61"/>
      <c r="AW13932" s="61"/>
      <c r="AX13932" s="61"/>
      <c r="AY13932" s="61"/>
      <c r="AZ13932" s="61"/>
      <c r="BA13932" s="61"/>
    </row>
    <row r="13933" spans="39:53" x14ac:dyDescent="0.2">
      <c r="AM13933" s="61"/>
      <c r="AN13933" s="61"/>
      <c r="AO13933" s="171"/>
      <c r="AP13933" s="61"/>
      <c r="AQ13933" s="61"/>
      <c r="AR13933" s="61"/>
      <c r="AS13933" s="61"/>
      <c r="AT13933" s="61"/>
      <c r="AU13933" s="61"/>
      <c r="AV13933" s="61"/>
      <c r="AW13933" s="61"/>
      <c r="AX13933" s="61"/>
      <c r="AY13933" s="61"/>
      <c r="AZ13933" s="61"/>
      <c r="BA13933" s="61"/>
    </row>
    <row r="13934" spans="39:53" x14ac:dyDescent="0.2">
      <c r="AM13934" s="61"/>
      <c r="AN13934" s="61"/>
      <c r="AO13934" s="171"/>
      <c r="AP13934" s="61"/>
      <c r="AQ13934" s="61"/>
      <c r="AR13934" s="61"/>
      <c r="AS13934" s="61"/>
      <c r="AT13934" s="61"/>
      <c r="AU13934" s="61"/>
      <c r="AV13934" s="61"/>
      <c r="AW13934" s="61"/>
      <c r="AX13934" s="61"/>
      <c r="AY13934" s="61"/>
      <c r="AZ13934" s="61"/>
      <c r="BA13934" s="61"/>
    </row>
    <row r="13935" spans="39:53" x14ac:dyDescent="0.2">
      <c r="AM13935" s="61"/>
      <c r="AN13935" s="61"/>
      <c r="AO13935" s="171"/>
      <c r="AP13935" s="61"/>
      <c r="AQ13935" s="61"/>
      <c r="AR13935" s="61"/>
      <c r="AS13935" s="61"/>
      <c r="AT13935" s="61"/>
      <c r="AU13935" s="61"/>
      <c r="AV13935" s="61"/>
      <c r="AW13935" s="61"/>
      <c r="AX13935" s="61"/>
      <c r="AY13935" s="61"/>
      <c r="AZ13935" s="61"/>
      <c r="BA13935" s="61"/>
    </row>
    <row r="13936" spans="39:53" x14ac:dyDescent="0.2">
      <c r="AM13936" s="61"/>
      <c r="AN13936" s="61"/>
      <c r="AO13936" s="171"/>
      <c r="AP13936" s="61"/>
      <c r="AQ13936" s="61"/>
      <c r="AR13936" s="61"/>
      <c r="AS13936" s="61"/>
      <c r="AT13936" s="61"/>
      <c r="AU13936" s="61"/>
      <c r="AV13936" s="61"/>
      <c r="AW13936" s="61"/>
      <c r="AX13936" s="61"/>
      <c r="AY13936" s="61"/>
      <c r="AZ13936" s="61"/>
      <c r="BA13936" s="61"/>
    </row>
    <row r="13937" spans="39:53" x14ac:dyDescent="0.2">
      <c r="AM13937" s="61"/>
      <c r="AN13937" s="61"/>
      <c r="AO13937" s="171"/>
      <c r="AP13937" s="61"/>
      <c r="AQ13937" s="61"/>
      <c r="AR13937" s="61"/>
      <c r="AS13937" s="61"/>
      <c r="AT13937" s="61"/>
      <c r="AU13937" s="61"/>
      <c r="AV13937" s="61"/>
      <c r="AW13937" s="61"/>
      <c r="AX13937" s="61"/>
      <c r="AY13937" s="61"/>
      <c r="AZ13937" s="61"/>
      <c r="BA13937" s="61"/>
    </row>
    <row r="13938" spans="39:53" x14ac:dyDescent="0.2">
      <c r="AM13938" s="61"/>
      <c r="AN13938" s="61"/>
      <c r="AO13938" s="171"/>
      <c r="AP13938" s="61"/>
      <c r="AQ13938" s="61"/>
      <c r="AR13938" s="61"/>
      <c r="AS13938" s="61"/>
      <c r="AT13938" s="61"/>
      <c r="AU13938" s="61"/>
      <c r="AV13938" s="61"/>
      <c r="AW13938" s="61"/>
      <c r="AX13938" s="61"/>
      <c r="AY13938" s="61"/>
      <c r="AZ13938" s="61"/>
      <c r="BA13938" s="61"/>
    </row>
    <row r="13939" spans="39:53" x14ac:dyDescent="0.2">
      <c r="AM13939" s="61"/>
      <c r="AN13939" s="61"/>
      <c r="AO13939" s="171"/>
      <c r="AP13939" s="61"/>
      <c r="AQ13939" s="61"/>
      <c r="AR13939" s="61"/>
      <c r="AS13939" s="61"/>
      <c r="AT13939" s="61"/>
      <c r="AU13939" s="61"/>
      <c r="AV13939" s="61"/>
      <c r="AW13939" s="61"/>
      <c r="AX13939" s="61"/>
      <c r="AY13939" s="61"/>
      <c r="AZ13939" s="61"/>
      <c r="BA13939" s="61"/>
    </row>
    <row r="13940" spans="39:53" x14ac:dyDescent="0.2">
      <c r="AM13940" s="61"/>
      <c r="AN13940" s="61"/>
      <c r="AO13940" s="171"/>
      <c r="AP13940" s="61"/>
      <c r="AQ13940" s="61"/>
      <c r="AR13940" s="61"/>
      <c r="AS13940" s="61"/>
      <c r="AT13940" s="61"/>
      <c r="AU13940" s="61"/>
      <c r="AV13940" s="61"/>
      <c r="AW13940" s="61"/>
      <c r="AX13940" s="61"/>
      <c r="AY13940" s="61"/>
      <c r="AZ13940" s="61"/>
      <c r="BA13940" s="61"/>
    </row>
    <row r="13941" spans="39:53" x14ac:dyDescent="0.2">
      <c r="AM13941" s="61"/>
      <c r="AN13941" s="61"/>
      <c r="AO13941" s="171"/>
      <c r="AP13941" s="61"/>
      <c r="AQ13941" s="61"/>
      <c r="AR13941" s="61"/>
      <c r="AS13941" s="61"/>
      <c r="AT13941" s="61"/>
      <c r="AU13941" s="61"/>
      <c r="AV13941" s="61"/>
      <c r="AW13941" s="61"/>
      <c r="AX13941" s="61"/>
      <c r="AY13941" s="61"/>
      <c r="AZ13941" s="61"/>
      <c r="BA13941" s="61"/>
    </row>
    <row r="13942" spans="39:53" x14ac:dyDescent="0.2">
      <c r="AM13942" s="61"/>
      <c r="AN13942" s="61"/>
      <c r="AO13942" s="171"/>
      <c r="AP13942" s="61"/>
      <c r="AQ13942" s="61"/>
      <c r="AR13942" s="61"/>
      <c r="AS13942" s="61"/>
      <c r="AT13942" s="61"/>
      <c r="AU13942" s="61"/>
      <c r="AV13942" s="61"/>
      <c r="AW13942" s="61"/>
      <c r="AX13942" s="61"/>
      <c r="AY13942" s="61"/>
      <c r="AZ13942" s="61"/>
      <c r="BA13942" s="61"/>
    </row>
    <row r="13943" spans="39:53" x14ac:dyDescent="0.2">
      <c r="AM13943" s="61"/>
      <c r="AN13943" s="61"/>
      <c r="AO13943" s="171"/>
      <c r="AP13943" s="61"/>
      <c r="AQ13943" s="61"/>
      <c r="AR13943" s="61"/>
      <c r="AS13943" s="61"/>
      <c r="AT13943" s="61"/>
      <c r="AU13943" s="61"/>
      <c r="AV13943" s="61"/>
      <c r="AW13943" s="61"/>
      <c r="AX13943" s="61"/>
      <c r="AY13943" s="61"/>
      <c r="AZ13943" s="61"/>
      <c r="BA13943" s="61"/>
    </row>
    <row r="13944" spans="39:53" x14ac:dyDescent="0.2">
      <c r="AM13944" s="61"/>
      <c r="AN13944" s="61"/>
      <c r="AO13944" s="171"/>
      <c r="AP13944" s="61"/>
      <c r="AQ13944" s="61"/>
      <c r="AR13944" s="61"/>
      <c r="AS13944" s="61"/>
      <c r="AT13944" s="61"/>
      <c r="AU13944" s="61"/>
      <c r="AV13944" s="61"/>
      <c r="AW13944" s="61"/>
      <c r="AX13944" s="61"/>
      <c r="AY13944" s="61"/>
      <c r="AZ13944" s="61"/>
      <c r="BA13944" s="61"/>
    </row>
    <row r="13945" spans="39:53" x14ac:dyDescent="0.2">
      <c r="AM13945" s="61"/>
      <c r="AN13945" s="61"/>
      <c r="AO13945" s="171"/>
      <c r="AP13945" s="61"/>
      <c r="AQ13945" s="61"/>
      <c r="AR13945" s="61"/>
      <c r="AS13945" s="61"/>
      <c r="AT13945" s="61"/>
      <c r="AU13945" s="61"/>
      <c r="AV13945" s="61"/>
      <c r="AW13945" s="61"/>
      <c r="AX13945" s="61"/>
      <c r="AY13945" s="61"/>
      <c r="AZ13945" s="61"/>
      <c r="BA13945" s="61"/>
    </row>
    <row r="13946" spans="39:53" x14ac:dyDescent="0.2">
      <c r="AM13946" s="61"/>
      <c r="AN13946" s="61"/>
      <c r="AO13946" s="171"/>
      <c r="AP13946" s="61"/>
      <c r="AQ13946" s="61"/>
      <c r="AR13946" s="61"/>
      <c r="AS13946" s="61"/>
      <c r="AT13946" s="61"/>
      <c r="AU13946" s="61"/>
      <c r="AV13946" s="61"/>
      <c r="AW13946" s="61"/>
      <c r="AX13946" s="61"/>
      <c r="AY13946" s="61"/>
      <c r="AZ13946" s="61"/>
      <c r="BA13946" s="61"/>
    </row>
    <row r="13947" spans="39:53" x14ac:dyDescent="0.2">
      <c r="AM13947" s="61"/>
      <c r="AN13947" s="61"/>
      <c r="AO13947" s="171"/>
      <c r="AP13947" s="61"/>
      <c r="AQ13947" s="61"/>
      <c r="AR13947" s="61"/>
      <c r="AS13947" s="61"/>
      <c r="AT13947" s="61"/>
      <c r="AU13947" s="61"/>
      <c r="AV13947" s="61"/>
      <c r="AW13947" s="61"/>
      <c r="AX13947" s="61"/>
      <c r="AY13947" s="61"/>
      <c r="AZ13947" s="61"/>
      <c r="BA13947" s="61"/>
    </row>
    <row r="13948" spans="39:53" x14ac:dyDescent="0.2">
      <c r="AM13948" s="61"/>
      <c r="AN13948" s="61"/>
      <c r="AO13948" s="171"/>
      <c r="AP13948" s="61"/>
      <c r="AQ13948" s="61"/>
      <c r="AR13948" s="61"/>
      <c r="AS13948" s="61"/>
      <c r="AT13948" s="61"/>
      <c r="AU13948" s="61"/>
      <c r="AV13948" s="61"/>
      <c r="AW13948" s="61"/>
      <c r="AX13948" s="61"/>
      <c r="AY13948" s="61"/>
      <c r="AZ13948" s="61"/>
      <c r="BA13948" s="61"/>
    </row>
    <row r="13949" spans="39:53" x14ac:dyDescent="0.2">
      <c r="AM13949" s="61"/>
      <c r="AN13949" s="61"/>
      <c r="AO13949" s="171"/>
      <c r="AP13949" s="61"/>
      <c r="AQ13949" s="61"/>
      <c r="AR13949" s="61"/>
      <c r="AS13949" s="61"/>
      <c r="AT13949" s="61"/>
      <c r="AU13949" s="61"/>
      <c r="AV13949" s="61"/>
      <c r="AW13949" s="61"/>
      <c r="AX13949" s="61"/>
      <c r="AY13949" s="61"/>
      <c r="AZ13949" s="61"/>
      <c r="BA13949" s="61"/>
    </row>
    <row r="13950" spans="39:53" x14ac:dyDescent="0.2">
      <c r="AM13950" s="61"/>
      <c r="AN13950" s="61"/>
      <c r="AO13950" s="171"/>
      <c r="AP13950" s="61"/>
      <c r="AQ13950" s="61"/>
      <c r="AR13950" s="61"/>
      <c r="AS13950" s="61"/>
      <c r="AT13950" s="61"/>
      <c r="AU13950" s="61"/>
      <c r="AV13950" s="61"/>
      <c r="AW13950" s="61"/>
      <c r="AX13950" s="61"/>
      <c r="AY13950" s="61"/>
      <c r="AZ13950" s="61"/>
      <c r="BA13950" s="61"/>
    </row>
    <row r="13951" spans="39:53" x14ac:dyDescent="0.2">
      <c r="AM13951" s="61"/>
      <c r="AN13951" s="61"/>
      <c r="AO13951" s="171"/>
      <c r="AP13951" s="61"/>
      <c r="AQ13951" s="61"/>
      <c r="AR13951" s="61"/>
      <c r="AS13951" s="61"/>
      <c r="AT13951" s="61"/>
      <c r="AU13951" s="61"/>
      <c r="AV13951" s="61"/>
      <c r="AW13951" s="61"/>
      <c r="AX13951" s="61"/>
      <c r="AY13951" s="61"/>
      <c r="AZ13951" s="61"/>
      <c r="BA13951" s="61"/>
    </row>
    <row r="13952" spans="39:53" x14ac:dyDescent="0.2">
      <c r="AM13952" s="61"/>
      <c r="AN13952" s="61"/>
      <c r="AO13952" s="171"/>
      <c r="AP13952" s="61"/>
      <c r="AQ13952" s="61"/>
      <c r="AR13952" s="61"/>
      <c r="AS13952" s="61"/>
      <c r="AT13952" s="61"/>
      <c r="AU13952" s="61"/>
      <c r="AV13952" s="61"/>
      <c r="AW13952" s="61"/>
      <c r="AX13952" s="61"/>
      <c r="AY13952" s="61"/>
      <c r="AZ13952" s="61"/>
      <c r="BA13952" s="61"/>
    </row>
    <row r="13953" spans="39:53" x14ac:dyDescent="0.2">
      <c r="AM13953" s="61"/>
      <c r="AN13953" s="61"/>
      <c r="AO13953" s="171"/>
      <c r="AP13953" s="61"/>
      <c r="AQ13953" s="61"/>
      <c r="AR13953" s="61"/>
      <c r="AS13953" s="61"/>
      <c r="AT13953" s="61"/>
      <c r="AU13953" s="61"/>
      <c r="AV13953" s="61"/>
      <c r="AW13953" s="61"/>
      <c r="AX13953" s="61"/>
      <c r="AY13953" s="61"/>
      <c r="AZ13953" s="61"/>
      <c r="BA13953" s="61"/>
    </row>
    <row r="13954" spans="39:53" x14ac:dyDescent="0.2">
      <c r="AM13954" s="61"/>
      <c r="AN13954" s="61"/>
      <c r="AO13954" s="171"/>
      <c r="AP13954" s="61"/>
      <c r="AQ13954" s="61"/>
      <c r="AR13954" s="61"/>
      <c r="AS13954" s="61"/>
      <c r="AT13954" s="61"/>
      <c r="AU13954" s="61"/>
      <c r="AV13954" s="61"/>
      <c r="AW13954" s="61"/>
      <c r="AX13954" s="61"/>
      <c r="AY13954" s="61"/>
      <c r="AZ13954" s="61"/>
      <c r="BA13954" s="61"/>
    </row>
    <row r="13955" spans="39:53" x14ac:dyDescent="0.2">
      <c r="AM13955" s="61"/>
      <c r="AN13955" s="61"/>
      <c r="AO13955" s="171"/>
      <c r="AP13955" s="61"/>
      <c r="AQ13955" s="61"/>
      <c r="AR13955" s="61"/>
      <c r="AS13955" s="61"/>
      <c r="AT13955" s="61"/>
      <c r="AU13955" s="61"/>
      <c r="AV13955" s="61"/>
      <c r="AW13955" s="61"/>
      <c r="AX13955" s="61"/>
      <c r="AY13955" s="61"/>
      <c r="AZ13955" s="61"/>
      <c r="BA13955" s="61"/>
    </row>
    <row r="13956" spans="39:53" x14ac:dyDescent="0.2">
      <c r="AM13956" s="61"/>
      <c r="AN13956" s="61"/>
      <c r="AO13956" s="171"/>
      <c r="AP13956" s="61"/>
      <c r="AQ13956" s="61"/>
      <c r="AR13956" s="61"/>
      <c r="AS13956" s="61"/>
      <c r="AT13956" s="61"/>
      <c r="AU13956" s="61"/>
      <c r="AV13956" s="61"/>
      <c r="AW13956" s="61"/>
      <c r="AX13956" s="61"/>
      <c r="AY13956" s="61"/>
      <c r="AZ13956" s="61"/>
      <c r="BA13956" s="61"/>
    </row>
    <row r="13957" spans="39:53" x14ac:dyDescent="0.2">
      <c r="AM13957" s="61"/>
      <c r="AN13957" s="61"/>
      <c r="AO13957" s="171"/>
      <c r="AP13957" s="61"/>
      <c r="AQ13957" s="61"/>
      <c r="AR13957" s="61"/>
      <c r="AS13957" s="61"/>
      <c r="AT13957" s="61"/>
      <c r="AU13957" s="61"/>
      <c r="AV13957" s="61"/>
      <c r="AW13957" s="61"/>
      <c r="AX13957" s="61"/>
      <c r="AY13957" s="61"/>
      <c r="AZ13957" s="61"/>
      <c r="BA13957" s="61"/>
    </row>
    <row r="13958" spans="39:53" x14ac:dyDescent="0.2">
      <c r="AM13958" s="61"/>
      <c r="AN13958" s="61"/>
      <c r="AO13958" s="171"/>
      <c r="AP13958" s="61"/>
      <c r="AQ13958" s="61"/>
      <c r="AR13958" s="61"/>
      <c r="AS13958" s="61"/>
      <c r="AT13958" s="61"/>
      <c r="AU13958" s="61"/>
      <c r="AV13958" s="61"/>
      <c r="AW13958" s="61"/>
      <c r="AX13958" s="61"/>
      <c r="AY13958" s="61"/>
      <c r="AZ13958" s="61"/>
      <c r="BA13958" s="61"/>
    </row>
    <row r="13959" spans="39:53" x14ac:dyDescent="0.2">
      <c r="AM13959" s="61"/>
      <c r="AN13959" s="61"/>
      <c r="AO13959" s="171"/>
      <c r="AP13959" s="61"/>
      <c r="AQ13959" s="61"/>
      <c r="AR13959" s="61"/>
      <c r="AS13959" s="61"/>
      <c r="AT13959" s="61"/>
      <c r="AU13959" s="61"/>
      <c r="AV13959" s="61"/>
      <c r="AW13959" s="61"/>
      <c r="AX13959" s="61"/>
      <c r="AY13959" s="61"/>
      <c r="AZ13959" s="61"/>
      <c r="BA13959" s="61"/>
    </row>
    <row r="13960" spans="39:53" x14ac:dyDescent="0.2">
      <c r="AM13960" s="61"/>
      <c r="AN13960" s="61"/>
      <c r="AO13960" s="171"/>
      <c r="AP13960" s="61"/>
      <c r="AQ13960" s="61"/>
      <c r="AR13960" s="61"/>
      <c r="AS13960" s="61"/>
      <c r="AT13960" s="61"/>
      <c r="AU13960" s="61"/>
      <c r="AV13960" s="61"/>
      <c r="AW13960" s="61"/>
      <c r="AX13960" s="61"/>
      <c r="AY13960" s="61"/>
      <c r="AZ13960" s="61"/>
      <c r="BA13960" s="61"/>
    </row>
    <row r="13961" spans="39:53" x14ac:dyDescent="0.2">
      <c r="AM13961" s="61"/>
      <c r="AN13961" s="61"/>
      <c r="AO13961" s="171"/>
      <c r="AP13961" s="61"/>
      <c r="AQ13961" s="61"/>
      <c r="AR13961" s="61"/>
      <c r="AS13961" s="61"/>
      <c r="AT13961" s="61"/>
      <c r="AU13961" s="61"/>
      <c r="AV13961" s="61"/>
      <c r="AW13961" s="61"/>
      <c r="AX13961" s="61"/>
      <c r="AY13961" s="61"/>
      <c r="AZ13961" s="61"/>
      <c r="BA13961" s="61"/>
    </row>
    <row r="13962" spans="39:53" x14ac:dyDescent="0.2">
      <c r="AM13962" s="61"/>
      <c r="AN13962" s="61"/>
      <c r="AO13962" s="171"/>
      <c r="AP13962" s="61"/>
      <c r="AQ13962" s="61"/>
      <c r="AR13962" s="61"/>
      <c r="AS13962" s="61"/>
      <c r="AT13962" s="61"/>
      <c r="AU13962" s="61"/>
      <c r="AV13962" s="61"/>
      <c r="AW13962" s="61"/>
      <c r="AX13962" s="61"/>
      <c r="AY13962" s="61"/>
      <c r="AZ13962" s="61"/>
      <c r="BA13962" s="61"/>
    </row>
    <row r="13963" spans="39:53" x14ac:dyDescent="0.2">
      <c r="AM13963" s="61"/>
      <c r="AN13963" s="61"/>
      <c r="AO13963" s="171"/>
      <c r="AP13963" s="61"/>
      <c r="AQ13963" s="61"/>
      <c r="AR13963" s="61"/>
      <c r="AS13963" s="61"/>
      <c r="AT13963" s="61"/>
      <c r="AU13963" s="61"/>
      <c r="AV13963" s="61"/>
      <c r="AW13963" s="61"/>
      <c r="AX13963" s="61"/>
      <c r="AY13963" s="61"/>
      <c r="AZ13963" s="61"/>
      <c r="BA13963" s="61"/>
    </row>
    <row r="13964" spans="39:53" x14ac:dyDescent="0.2">
      <c r="AM13964" s="61"/>
      <c r="AN13964" s="61"/>
      <c r="AO13964" s="171"/>
      <c r="AP13964" s="61"/>
      <c r="AQ13964" s="61"/>
      <c r="AR13964" s="61"/>
      <c r="AS13964" s="61"/>
      <c r="AT13964" s="61"/>
      <c r="AU13964" s="61"/>
      <c r="AV13964" s="61"/>
      <c r="AW13964" s="61"/>
      <c r="AX13964" s="61"/>
      <c r="AY13964" s="61"/>
      <c r="AZ13964" s="61"/>
      <c r="BA13964" s="61"/>
    </row>
    <row r="13965" spans="39:53" x14ac:dyDescent="0.2">
      <c r="AM13965" s="61"/>
      <c r="AN13965" s="61"/>
      <c r="AO13965" s="171"/>
      <c r="AP13965" s="61"/>
      <c r="AQ13965" s="61"/>
      <c r="AR13965" s="61"/>
      <c r="AS13965" s="61"/>
      <c r="AT13965" s="61"/>
      <c r="AU13965" s="61"/>
      <c r="AV13965" s="61"/>
      <c r="AW13965" s="61"/>
      <c r="AX13965" s="61"/>
      <c r="AY13965" s="61"/>
      <c r="AZ13965" s="61"/>
      <c r="BA13965" s="61"/>
    </row>
    <row r="13966" spans="39:53" x14ac:dyDescent="0.2">
      <c r="AM13966" s="61"/>
      <c r="AN13966" s="61"/>
      <c r="AO13966" s="171"/>
      <c r="AP13966" s="61"/>
      <c r="AQ13966" s="61"/>
      <c r="AR13966" s="61"/>
      <c r="AS13966" s="61"/>
      <c r="AT13966" s="61"/>
      <c r="AU13966" s="61"/>
      <c r="AV13966" s="61"/>
      <c r="AW13966" s="61"/>
      <c r="AX13966" s="61"/>
      <c r="AY13966" s="61"/>
      <c r="AZ13966" s="61"/>
      <c r="BA13966" s="61"/>
    </row>
    <row r="13967" spans="39:53" x14ac:dyDescent="0.2">
      <c r="AM13967" s="61"/>
      <c r="AN13967" s="61"/>
      <c r="AO13967" s="171"/>
      <c r="AP13967" s="61"/>
      <c r="AQ13967" s="61"/>
      <c r="AR13967" s="61"/>
      <c r="AS13967" s="61"/>
      <c r="AT13967" s="61"/>
      <c r="AU13967" s="61"/>
      <c r="AV13967" s="61"/>
      <c r="AW13967" s="61"/>
      <c r="AX13967" s="61"/>
      <c r="AY13967" s="61"/>
      <c r="AZ13967" s="61"/>
      <c r="BA13967" s="61"/>
    </row>
    <row r="13968" spans="39:53" x14ac:dyDescent="0.2">
      <c r="AM13968" s="61"/>
      <c r="AN13968" s="61"/>
      <c r="AO13968" s="171"/>
      <c r="AP13968" s="61"/>
      <c r="AQ13968" s="61"/>
      <c r="AR13968" s="61"/>
      <c r="AS13968" s="61"/>
      <c r="AT13968" s="61"/>
      <c r="AU13968" s="61"/>
      <c r="AV13968" s="61"/>
      <c r="AW13968" s="61"/>
      <c r="AX13968" s="61"/>
      <c r="AY13968" s="61"/>
      <c r="AZ13968" s="61"/>
      <c r="BA13968" s="61"/>
    </row>
    <row r="13969" spans="39:53" x14ac:dyDescent="0.2">
      <c r="AM13969" s="61"/>
      <c r="AN13969" s="61"/>
      <c r="AO13969" s="171"/>
      <c r="AP13969" s="61"/>
      <c r="AQ13969" s="61"/>
      <c r="AR13969" s="61"/>
      <c r="AS13969" s="61"/>
      <c r="AT13969" s="61"/>
      <c r="AU13969" s="61"/>
      <c r="AV13969" s="61"/>
      <c r="AW13969" s="61"/>
      <c r="AX13969" s="61"/>
      <c r="AY13969" s="61"/>
      <c r="AZ13969" s="61"/>
      <c r="BA13969" s="61"/>
    </row>
    <row r="13970" spans="39:53" x14ac:dyDescent="0.2">
      <c r="AM13970" s="61"/>
      <c r="AN13970" s="61"/>
      <c r="AO13970" s="171"/>
      <c r="AP13970" s="61"/>
      <c r="AQ13970" s="61"/>
      <c r="AR13970" s="61"/>
      <c r="AS13970" s="61"/>
      <c r="AT13970" s="61"/>
      <c r="AU13970" s="61"/>
      <c r="AV13970" s="61"/>
      <c r="AW13970" s="61"/>
      <c r="AX13970" s="61"/>
      <c r="AY13970" s="61"/>
      <c r="AZ13970" s="61"/>
      <c r="BA13970" s="61"/>
    </row>
    <row r="13971" spans="39:53" x14ac:dyDescent="0.2">
      <c r="AM13971" s="61"/>
      <c r="AN13971" s="61"/>
      <c r="AO13971" s="171"/>
      <c r="AP13971" s="61"/>
      <c r="AQ13971" s="61"/>
      <c r="AR13971" s="61"/>
      <c r="AS13971" s="61"/>
      <c r="AT13971" s="61"/>
      <c r="AU13971" s="61"/>
      <c r="AV13971" s="61"/>
      <c r="AW13971" s="61"/>
      <c r="AX13971" s="61"/>
      <c r="AY13971" s="61"/>
      <c r="AZ13971" s="61"/>
      <c r="BA13971" s="61"/>
    </row>
    <row r="13972" spans="39:53" x14ac:dyDescent="0.2">
      <c r="AM13972" s="61"/>
      <c r="AN13972" s="61"/>
      <c r="AO13972" s="171"/>
      <c r="AP13972" s="61"/>
      <c r="AQ13972" s="61"/>
      <c r="AR13972" s="61"/>
      <c r="AS13972" s="61"/>
      <c r="AT13972" s="61"/>
      <c r="AU13972" s="61"/>
      <c r="AV13972" s="61"/>
      <c r="AW13972" s="61"/>
      <c r="AX13972" s="61"/>
      <c r="AY13972" s="61"/>
      <c r="AZ13972" s="61"/>
      <c r="BA13972" s="61"/>
    </row>
    <row r="13973" spans="39:53" x14ac:dyDescent="0.2">
      <c r="AM13973" s="61"/>
      <c r="AN13973" s="61"/>
      <c r="AO13973" s="171"/>
      <c r="AP13973" s="61"/>
      <c r="AQ13973" s="61"/>
      <c r="AR13973" s="61"/>
      <c r="AS13973" s="61"/>
      <c r="AT13973" s="61"/>
      <c r="AU13973" s="61"/>
      <c r="AV13973" s="61"/>
      <c r="AW13973" s="61"/>
      <c r="AX13973" s="61"/>
      <c r="AY13973" s="61"/>
      <c r="AZ13973" s="61"/>
      <c r="BA13973" s="61"/>
    </row>
    <row r="13974" spans="39:53" x14ac:dyDescent="0.2">
      <c r="AM13974" s="61"/>
      <c r="AN13974" s="61"/>
      <c r="AO13974" s="171"/>
      <c r="AP13974" s="61"/>
      <c r="AQ13974" s="61"/>
      <c r="AR13974" s="61"/>
      <c r="AS13974" s="61"/>
      <c r="AT13974" s="61"/>
      <c r="AU13974" s="61"/>
      <c r="AV13974" s="61"/>
      <c r="AW13974" s="61"/>
      <c r="AX13974" s="61"/>
      <c r="AY13974" s="61"/>
      <c r="AZ13974" s="61"/>
      <c r="BA13974" s="61"/>
    </row>
    <row r="13975" spans="39:53" x14ac:dyDescent="0.2">
      <c r="AM13975" s="61"/>
      <c r="AN13975" s="61"/>
      <c r="AO13975" s="171"/>
      <c r="AP13975" s="61"/>
      <c r="AQ13975" s="61"/>
      <c r="AR13975" s="61"/>
      <c r="AS13975" s="61"/>
      <c r="AT13975" s="61"/>
      <c r="AU13975" s="61"/>
      <c r="AV13975" s="61"/>
      <c r="AW13975" s="61"/>
      <c r="AX13975" s="61"/>
      <c r="AY13975" s="61"/>
      <c r="AZ13975" s="61"/>
      <c r="BA13975" s="61"/>
    </row>
    <row r="13976" spans="39:53" x14ac:dyDescent="0.2">
      <c r="AM13976" s="61"/>
      <c r="AN13976" s="61"/>
      <c r="AO13976" s="171"/>
      <c r="AP13976" s="61"/>
      <c r="AQ13976" s="61"/>
      <c r="AR13976" s="61"/>
      <c r="AS13976" s="61"/>
      <c r="AT13976" s="61"/>
      <c r="AU13976" s="61"/>
      <c r="AV13976" s="61"/>
      <c r="AW13976" s="61"/>
      <c r="AX13976" s="61"/>
      <c r="AY13976" s="61"/>
      <c r="AZ13976" s="61"/>
      <c r="BA13976" s="61"/>
    </row>
    <row r="13977" spans="39:53" x14ac:dyDescent="0.2">
      <c r="AM13977" s="61"/>
      <c r="AN13977" s="61"/>
      <c r="AO13977" s="171"/>
      <c r="AP13977" s="61"/>
      <c r="AQ13977" s="61"/>
      <c r="AR13977" s="61"/>
      <c r="AS13977" s="61"/>
      <c r="AT13977" s="61"/>
      <c r="AU13977" s="61"/>
      <c r="AV13977" s="61"/>
      <c r="AW13977" s="61"/>
      <c r="AX13977" s="61"/>
      <c r="AY13977" s="61"/>
      <c r="AZ13977" s="61"/>
      <c r="BA13977" s="61"/>
    </row>
    <row r="13978" spans="39:53" x14ac:dyDescent="0.2">
      <c r="AM13978" s="61"/>
      <c r="AN13978" s="61"/>
      <c r="AO13978" s="171"/>
      <c r="AP13978" s="61"/>
      <c r="AQ13978" s="61"/>
      <c r="AR13978" s="61"/>
      <c r="AS13978" s="61"/>
      <c r="AT13978" s="61"/>
      <c r="AU13978" s="61"/>
      <c r="AV13978" s="61"/>
      <c r="AW13978" s="61"/>
      <c r="AX13978" s="61"/>
      <c r="AY13978" s="61"/>
      <c r="AZ13978" s="61"/>
      <c r="BA13978" s="61"/>
    </row>
    <row r="13979" spans="39:53" x14ac:dyDescent="0.2">
      <c r="AM13979" s="61"/>
      <c r="AN13979" s="61"/>
      <c r="AO13979" s="171"/>
      <c r="AP13979" s="61"/>
      <c r="AQ13979" s="61"/>
      <c r="AR13979" s="61"/>
      <c r="AS13979" s="61"/>
      <c r="AT13979" s="61"/>
      <c r="AU13979" s="61"/>
      <c r="AV13979" s="61"/>
      <c r="AW13979" s="61"/>
      <c r="AX13979" s="61"/>
      <c r="AY13979" s="61"/>
      <c r="AZ13979" s="61"/>
      <c r="BA13979" s="61"/>
    </row>
    <row r="13980" spans="39:53" x14ac:dyDescent="0.2">
      <c r="AM13980" s="61"/>
      <c r="AN13980" s="61"/>
      <c r="AO13980" s="171"/>
      <c r="AP13980" s="61"/>
      <c r="AQ13980" s="61"/>
      <c r="AR13980" s="61"/>
      <c r="AS13980" s="61"/>
      <c r="AT13980" s="61"/>
      <c r="AU13980" s="61"/>
      <c r="AV13980" s="61"/>
      <c r="AW13980" s="61"/>
      <c r="AX13980" s="61"/>
      <c r="AY13980" s="61"/>
      <c r="AZ13980" s="61"/>
      <c r="BA13980" s="61"/>
    </row>
    <row r="13981" spans="39:53" x14ac:dyDescent="0.2">
      <c r="AM13981" s="61"/>
      <c r="AN13981" s="61"/>
      <c r="AO13981" s="171"/>
      <c r="AP13981" s="61"/>
      <c r="AQ13981" s="61"/>
      <c r="AR13981" s="61"/>
      <c r="AS13981" s="61"/>
      <c r="AT13981" s="61"/>
      <c r="AU13981" s="61"/>
      <c r="AV13981" s="61"/>
      <c r="AW13981" s="61"/>
      <c r="AX13981" s="61"/>
      <c r="AY13981" s="61"/>
      <c r="AZ13981" s="61"/>
      <c r="BA13981" s="61"/>
    </row>
    <row r="13982" spans="39:53" x14ac:dyDescent="0.2">
      <c r="AM13982" s="61"/>
      <c r="AN13982" s="61"/>
      <c r="AO13982" s="171"/>
      <c r="AP13982" s="61"/>
      <c r="AQ13982" s="61"/>
      <c r="AR13982" s="61"/>
      <c r="AS13982" s="61"/>
      <c r="AT13982" s="61"/>
      <c r="AU13982" s="61"/>
      <c r="AV13982" s="61"/>
      <c r="AW13982" s="61"/>
      <c r="AX13982" s="61"/>
      <c r="AY13982" s="61"/>
      <c r="AZ13982" s="61"/>
      <c r="BA13982" s="61"/>
    </row>
    <row r="13983" spans="39:53" x14ac:dyDescent="0.2">
      <c r="AM13983" s="61"/>
      <c r="AN13983" s="61"/>
      <c r="AO13983" s="171"/>
      <c r="AP13983" s="61"/>
      <c r="AQ13983" s="61"/>
      <c r="AR13983" s="61"/>
      <c r="AS13983" s="61"/>
      <c r="AT13983" s="61"/>
      <c r="AU13983" s="61"/>
      <c r="AV13983" s="61"/>
      <c r="AW13983" s="61"/>
      <c r="AX13983" s="61"/>
      <c r="AY13983" s="61"/>
      <c r="AZ13983" s="61"/>
      <c r="BA13983" s="61"/>
    </row>
    <row r="13984" spans="39:53" x14ac:dyDescent="0.2">
      <c r="AM13984" s="61"/>
      <c r="AN13984" s="61"/>
      <c r="AO13984" s="171"/>
      <c r="AP13984" s="61"/>
      <c r="AQ13984" s="61"/>
      <c r="AR13984" s="61"/>
      <c r="AS13984" s="61"/>
      <c r="AT13984" s="61"/>
      <c r="AU13984" s="61"/>
      <c r="AV13984" s="61"/>
      <c r="AW13984" s="61"/>
      <c r="AX13984" s="61"/>
      <c r="AY13984" s="61"/>
      <c r="AZ13984" s="61"/>
      <c r="BA13984" s="61"/>
    </row>
    <row r="13985" spans="39:53" x14ac:dyDescent="0.2">
      <c r="AM13985" s="61"/>
      <c r="AN13985" s="61"/>
      <c r="AO13985" s="171"/>
      <c r="AP13985" s="61"/>
      <c r="AQ13985" s="61"/>
      <c r="AR13985" s="61"/>
      <c r="AS13985" s="61"/>
      <c r="AT13985" s="61"/>
      <c r="AU13985" s="61"/>
      <c r="AV13985" s="61"/>
      <c r="AW13985" s="61"/>
      <c r="AX13985" s="61"/>
      <c r="AY13985" s="61"/>
      <c r="AZ13985" s="61"/>
      <c r="BA13985" s="61"/>
    </row>
    <row r="13986" spans="39:53" x14ac:dyDescent="0.2">
      <c r="AM13986" s="61"/>
      <c r="AN13986" s="61"/>
      <c r="AO13986" s="171"/>
      <c r="AP13986" s="61"/>
      <c r="AQ13986" s="61"/>
      <c r="AR13986" s="61"/>
      <c r="AS13986" s="61"/>
      <c r="AT13986" s="61"/>
      <c r="AU13986" s="61"/>
      <c r="AV13986" s="61"/>
      <c r="AW13986" s="61"/>
      <c r="AX13986" s="61"/>
      <c r="AY13986" s="61"/>
      <c r="AZ13986" s="61"/>
      <c r="BA13986" s="61"/>
    </row>
    <row r="13987" spans="39:53" x14ac:dyDescent="0.2">
      <c r="AM13987" s="61"/>
      <c r="AN13987" s="61"/>
      <c r="AO13987" s="171"/>
      <c r="AP13987" s="61"/>
      <c r="AQ13987" s="61"/>
      <c r="AR13987" s="61"/>
      <c r="AS13987" s="61"/>
      <c r="AT13987" s="61"/>
      <c r="AU13987" s="61"/>
      <c r="AV13987" s="61"/>
      <c r="AW13987" s="61"/>
      <c r="AX13987" s="61"/>
      <c r="AY13987" s="61"/>
      <c r="AZ13987" s="61"/>
      <c r="BA13987" s="61"/>
    </row>
    <row r="13988" spans="39:53" x14ac:dyDescent="0.2">
      <c r="AM13988" s="61"/>
      <c r="AN13988" s="61"/>
      <c r="AO13988" s="171"/>
      <c r="AP13988" s="61"/>
      <c r="AQ13988" s="61"/>
      <c r="AR13988" s="61"/>
      <c r="AS13988" s="61"/>
      <c r="AT13988" s="61"/>
      <c r="AU13988" s="61"/>
      <c r="AV13988" s="61"/>
      <c r="AW13988" s="61"/>
      <c r="AX13988" s="61"/>
      <c r="AY13988" s="61"/>
      <c r="AZ13988" s="61"/>
      <c r="BA13988" s="61"/>
    </row>
    <row r="13989" spans="39:53" x14ac:dyDescent="0.2">
      <c r="AM13989" s="61"/>
      <c r="AN13989" s="61"/>
      <c r="AO13989" s="171"/>
      <c r="AP13989" s="61"/>
      <c r="AQ13989" s="61"/>
      <c r="AR13989" s="61"/>
      <c r="AS13989" s="61"/>
      <c r="AT13989" s="61"/>
      <c r="AU13989" s="61"/>
      <c r="AV13989" s="61"/>
      <c r="AW13989" s="61"/>
      <c r="AX13989" s="61"/>
      <c r="AY13989" s="61"/>
      <c r="AZ13989" s="61"/>
      <c r="BA13989" s="61"/>
    </row>
    <row r="13990" spans="39:53" x14ac:dyDescent="0.2">
      <c r="AM13990" s="61"/>
      <c r="AN13990" s="61"/>
      <c r="AO13990" s="171"/>
      <c r="AP13990" s="61"/>
      <c r="AQ13990" s="61"/>
      <c r="AR13990" s="61"/>
      <c r="AS13990" s="61"/>
      <c r="AT13990" s="61"/>
      <c r="AU13990" s="61"/>
      <c r="AV13990" s="61"/>
      <c r="AW13990" s="61"/>
      <c r="AX13990" s="61"/>
      <c r="AY13990" s="61"/>
      <c r="AZ13990" s="61"/>
      <c r="BA13990" s="61"/>
    </row>
    <row r="13991" spans="39:53" x14ac:dyDescent="0.2">
      <c r="AM13991" s="61"/>
      <c r="AN13991" s="61"/>
      <c r="AO13991" s="171"/>
      <c r="AP13991" s="61"/>
      <c r="AQ13991" s="61"/>
      <c r="AR13991" s="61"/>
      <c r="AS13991" s="61"/>
      <c r="AT13991" s="61"/>
      <c r="AU13991" s="61"/>
      <c r="AV13991" s="61"/>
      <c r="AW13991" s="61"/>
      <c r="AX13991" s="61"/>
      <c r="AY13991" s="61"/>
      <c r="AZ13991" s="61"/>
      <c r="BA13991" s="61"/>
    </row>
    <row r="13992" spans="39:53" x14ac:dyDescent="0.2">
      <c r="AM13992" s="61"/>
      <c r="AN13992" s="61"/>
      <c r="AO13992" s="171"/>
      <c r="AP13992" s="61"/>
      <c r="AQ13992" s="61"/>
      <c r="AR13992" s="61"/>
      <c r="AS13992" s="61"/>
      <c r="AT13992" s="61"/>
      <c r="AU13992" s="61"/>
      <c r="AV13992" s="61"/>
      <c r="AW13992" s="61"/>
      <c r="AX13992" s="61"/>
      <c r="AY13992" s="61"/>
      <c r="AZ13992" s="61"/>
      <c r="BA13992" s="61"/>
    </row>
    <row r="13993" spans="39:53" x14ac:dyDescent="0.2">
      <c r="AM13993" s="61"/>
      <c r="AN13993" s="61"/>
      <c r="AO13993" s="171"/>
      <c r="AP13993" s="61"/>
      <c r="AQ13993" s="61"/>
      <c r="AR13993" s="61"/>
      <c r="AS13993" s="61"/>
      <c r="AT13993" s="61"/>
      <c r="AU13993" s="61"/>
      <c r="AV13993" s="61"/>
      <c r="AW13993" s="61"/>
      <c r="AX13993" s="61"/>
      <c r="AY13993" s="61"/>
      <c r="AZ13993" s="61"/>
      <c r="BA13993" s="61"/>
    </row>
    <row r="13994" spans="39:53" x14ac:dyDescent="0.2">
      <c r="AM13994" s="61"/>
      <c r="AN13994" s="61"/>
      <c r="AO13994" s="171"/>
      <c r="AP13994" s="61"/>
      <c r="AQ13994" s="61"/>
      <c r="AR13994" s="61"/>
      <c r="AS13994" s="61"/>
      <c r="AT13994" s="61"/>
      <c r="AU13994" s="61"/>
      <c r="AV13994" s="61"/>
      <c r="AW13994" s="61"/>
      <c r="AX13994" s="61"/>
      <c r="AY13994" s="61"/>
      <c r="AZ13994" s="61"/>
      <c r="BA13994" s="61"/>
    </row>
    <row r="13995" spans="39:53" x14ac:dyDescent="0.2">
      <c r="AM13995" s="61"/>
      <c r="AN13995" s="61"/>
      <c r="AO13995" s="171"/>
      <c r="AP13995" s="61"/>
      <c r="AQ13995" s="61"/>
      <c r="AR13995" s="61"/>
      <c r="AS13995" s="61"/>
      <c r="AT13995" s="61"/>
      <c r="AU13995" s="61"/>
      <c r="AV13995" s="61"/>
      <c r="AW13995" s="61"/>
      <c r="AX13995" s="61"/>
      <c r="AY13995" s="61"/>
      <c r="AZ13995" s="61"/>
      <c r="BA13995" s="61"/>
    </row>
    <row r="13996" spans="39:53" x14ac:dyDescent="0.2">
      <c r="AM13996" s="61"/>
      <c r="AN13996" s="61"/>
      <c r="AO13996" s="171"/>
      <c r="AP13996" s="61"/>
      <c r="AQ13996" s="61"/>
      <c r="AR13996" s="61"/>
      <c r="AS13996" s="61"/>
      <c r="AT13996" s="61"/>
      <c r="AU13996" s="61"/>
      <c r="AV13996" s="61"/>
      <c r="AW13996" s="61"/>
      <c r="AX13996" s="61"/>
      <c r="AY13996" s="61"/>
      <c r="AZ13996" s="61"/>
      <c r="BA13996" s="61"/>
    </row>
    <row r="13997" spans="39:53" x14ac:dyDescent="0.2">
      <c r="AM13997" s="61"/>
      <c r="AN13997" s="61"/>
      <c r="AO13997" s="171"/>
      <c r="AP13997" s="61"/>
      <c r="AQ13997" s="61"/>
      <c r="AR13997" s="61"/>
      <c r="AS13997" s="61"/>
      <c r="AT13997" s="61"/>
      <c r="AU13997" s="61"/>
      <c r="AV13997" s="61"/>
      <c r="AW13997" s="61"/>
      <c r="AX13997" s="61"/>
      <c r="AY13997" s="61"/>
      <c r="AZ13997" s="61"/>
      <c r="BA13997" s="61"/>
    </row>
    <row r="13998" spans="39:53" x14ac:dyDescent="0.2">
      <c r="AM13998" s="61"/>
      <c r="AN13998" s="61"/>
      <c r="AO13998" s="171"/>
      <c r="AP13998" s="61"/>
      <c r="AQ13998" s="61"/>
      <c r="AR13998" s="61"/>
      <c r="AS13998" s="61"/>
      <c r="AT13998" s="61"/>
      <c r="AU13998" s="61"/>
      <c r="AV13998" s="61"/>
      <c r="AW13998" s="61"/>
      <c r="AX13998" s="61"/>
      <c r="AY13998" s="61"/>
      <c r="AZ13998" s="61"/>
      <c r="BA13998" s="61"/>
    </row>
    <row r="13999" spans="39:53" x14ac:dyDescent="0.2">
      <c r="AM13999" s="61"/>
      <c r="AN13999" s="61"/>
      <c r="AO13999" s="171"/>
      <c r="AP13999" s="61"/>
      <c r="AQ13999" s="61"/>
      <c r="AR13999" s="61"/>
      <c r="AS13999" s="61"/>
      <c r="AT13999" s="61"/>
      <c r="AU13999" s="61"/>
      <c r="AV13999" s="61"/>
      <c r="AW13999" s="61"/>
      <c r="AX13999" s="61"/>
      <c r="AY13999" s="61"/>
      <c r="AZ13999" s="61"/>
      <c r="BA13999" s="61"/>
    </row>
    <row r="14000" spans="39:53" x14ac:dyDescent="0.2">
      <c r="AM14000" s="61"/>
      <c r="AN14000" s="61"/>
      <c r="AO14000" s="171"/>
      <c r="AP14000" s="61"/>
      <c r="AQ14000" s="61"/>
      <c r="AR14000" s="61"/>
      <c r="AS14000" s="61"/>
      <c r="AT14000" s="61"/>
      <c r="AU14000" s="61"/>
      <c r="AV14000" s="61"/>
      <c r="AW14000" s="61"/>
      <c r="AX14000" s="61"/>
      <c r="AY14000" s="61"/>
      <c r="AZ14000" s="61"/>
      <c r="BA14000" s="61"/>
    </row>
    <row r="14001" spans="39:53" x14ac:dyDescent="0.2">
      <c r="AM14001" s="61"/>
      <c r="AN14001" s="61"/>
      <c r="AO14001" s="171"/>
      <c r="AP14001" s="61"/>
      <c r="AQ14001" s="61"/>
      <c r="AR14001" s="61"/>
      <c r="AS14001" s="61"/>
      <c r="AT14001" s="61"/>
      <c r="AU14001" s="61"/>
      <c r="AV14001" s="61"/>
      <c r="AW14001" s="61"/>
      <c r="AX14001" s="61"/>
      <c r="AY14001" s="61"/>
      <c r="AZ14001" s="61"/>
      <c r="BA14001" s="61"/>
    </row>
    <row r="14002" spans="39:53" x14ac:dyDescent="0.2">
      <c r="AM14002" s="61"/>
      <c r="AN14002" s="61"/>
      <c r="AO14002" s="171"/>
      <c r="AP14002" s="61"/>
      <c r="AQ14002" s="61"/>
      <c r="AR14002" s="61"/>
      <c r="AS14002" s="61"/>
      <c r="AT14002" s="61"/>
      <c r="AU14002" s="61"/>
      <c r="AV14002" s="61"/>
      <c r="AW14002" s="61"/>
      <c r="AX14002" s="61"/>
      <c r="AY14002" s="61"/>
      <c r="AZ14002" s="61"/>
      <c r="BA14002" s="61"/>
    </row>
    <row r="14003" spans="39:53" x14ac:dyDescent="0.2">
      <c r="AM14003" s="61"/>
      <c r="AN14003" s="61"/>
      <c r="AO14003" s="171"/>
      <c r="AP14003" s="61"/>
      <c r="AQ14003" s="61"/>
      <c r="AR14003" s="61"/>
      <c r="AS14003" s="61"/>
      <c r="AT14003" s="61"/>
      <c r="AU14003" s="61"/>
      <c r="AV14003" s="61"/>
      <c r="AW14003" s="61"/>
      <c r="AX14003" s="61"/>
      <c r="AY14003" s="61"/>
      <c r="AZ14003" s="61"/>
      <c r="BA14003" s="61"/>
    </row>
    <row r="14004" spans="39:53" x14ac:dyDescent="0.2">
      <c r="AM14004" s="61"/>
      <c r="AN14004" s="61"/>
      <c r="AO14004" s="171"/>
      <c r="AP14004" s="61"/>
      <c r="AQ14004" s="61"/>
      <c r="AR14004" s="61"/>
      <c r="AS14004" s="61"/>
      <c r="AT14004" s="61"/>
      <c r="AU14004" s="61"/>
      <c r="AV14004" s="61"/>
      <c r="AW14004" s="61"/>
      <c r="AX14004" s="61"/>
      <c r="AY14004" s="61"/>
      <c r="AZ14004" s="61"/>
      <c r="BA14004" s="61"/>
    </row>
    <row r="14005" spans="39:53" x14ac:dyDescent="0.2">
      <c r="AM14005" s="61"/>
      <c r="AN14005" s="61"/>
      <c r="AO14005" s="171"/>
      <c r="AP14005" s="61"/>
      <c r="AQ14005" s="61"/>
      <c r="AR14005" s="61"/>
      <c r="AS14005" s="61"/>
      <c r="AT14005" s="61"/>
      <c r="AU14005" s="61"/>
      <c r="AV14005" s="61"/>
      <c r="AW14005" s="61"/>
      <c r="AX14005" s="61"/>
      <c r="AY14005" s="61"/>
      <c r="AZ14005" s="61"/>
      <c r="BA14005" s="61"/>
    </row>
    <row r="14006" spans="39:53" x14ac:dyDescent="0.2">
      <c r="AM14006" s="61"/>
      <c r="AN14006" s="61"/>
      <c r="AO14006" s="171"/>
      <c r="AP14006" s="61"/>
      <c r="AQ14006" s="61"/>
      <c r="AR14006" s="61"/>
      <c r="AS14006" s="61"/>
      <c r="AT14006" s="61"/>
      <c r="AU14006" s="61"/>
      <c r="AV14006" s="61"/>
      <c r="AW14006" s="61"/>
      <c r="AX14006" s="61"/>
      <c r="AY14006" s="61"/>
      <c r="AZ14006" s="61"/>
      <c r="BA14006" s="61"/>
    </row>
    <row r="14007" spans="39:53" x14ac:dyDescent="0.2">
      <c r="AM14007" s="61"/>
      <c r="AN14007" s="61"/>
      <c r="AO14007" s="171"/>
      <c r="AP14007" s="61"/>
      <c r="AQ14007" s="61"/>
      <c r="AR14007" s="61"/>
      <c r="AS14007" s="61"/>
      <c r="AT14007" s="61"/>
      <c r="AU14007" s="61"/>
      <c r="AV14007" s="61"/>
      <c r="AW14007" s="61"/>
      <c r="AX14007" s="61"/>
      <c r="AY14007" s="61"/>
      <c r="AZ14007" s="61"/>
      <c r="BA14007" s="61"/>
    </row>
    <row r="14008" spans="39:53" x14ac:dyDescent="0.2">
      <c r="AM14008" s="61"/>
      <c r="AN14008" s="61"/>
      <c r="AO14008" s="171"/>
      <c r="AP14008" s="61"/>
      <c r="AQ14008" s="61"/>
      <c r="AR14008" s="61"/>
      <c r="AS14008" s="61"/>
      <c r="AT14008" s="61"/>
      <c r="AU14008" s="61"/>
      <c r="AV14008" s="61"/>
      <c r="AW14008" s="61"/>
      <c r="AX14008" s="61"/>
      <c r="AY14008" s="61"/>
      <c r="AZ14008" s="61"/>
      <c r="BA14008" s="61"/>
    </row>
    <row r="14009" spans="39:53" x14ac:dyDescent="0.2">
      <c r="AM14009" s="61"/>
      <c r="AN14009" s="61"/>
      <c r="AO14009" s="171"/>
      <c r="AP14009" s="61"/>
      <c r="AQ14009" s="61"/>
      <c r="AR14009" s="61"/>
      <c r="AS14009" s="61"/>
      <c r="AT14009" s="61"/>
      <c r="AU14009" s="61"/>
      <c r="AV14009" s="61"/>
      <c r="AW14009" s="61"/>
      <c r="AX14009" s="61"/>
      <c r="AY14009" s="61"/>
      <c r="AZ14009" s="61"/>
      <c r="BA14009" s="61"/>
    </row>
    <row r="14010" spans="39:53" x14ac:dyDescent="0.2">
      <c r="AM14010" s="61"/>
      <c r="AN14010" s="61"/>
      <c r="AO14010" s="171"/>
      <c r="AP14010" s="61"/>
      <c r="AQ14010" s="61"/>
      <c r="AR14010" s="61"/>
      <c r="AS14010" s="61"/>
      <c r="AT14010" s="61"/>
      <c r="AU14010" s="61"/>
      <c r="AV14010" s="61"/>
      <c r="AW14010" s="61"/>
      <c r="AX14010" s="61"/>
      <c r="AY14010" s="61"/>
      <c r="AZ14010" s="61"/>
      <c r="BA14010" s="61"/>
    </row>
    <row r="14011" spans="39:53" x14ac:dyDescent="0.2">
      <c r="AM14011" s="61"/>
      <c r="AN14011" s="61"/>
      <c r="AO14011" s="171"/>
      <c r="AP14011" s="61"/>
      <c r="AQ14011" s="61"/>
      <c r="AR14011" s="61"/>
      <c r="AS14011" s="61"/>
      <c r="AT14011" s="61"/>
      <c r="AU14011" s="61"/>
      <c r="AV14011" s="61"/>
      <c r="AW14011" s="61"/>
      <c r="AX14011" s="61"/>
      <c r="AY14011" s="61"/>
      <c r="AZ14011" s="61"/>
      <c r="BA14011" s="61"/>
    </row>
    <row r="14012" spans="39:53" x14ac:dyDescent="0.2">
      <c r="AM14012" s="61"/>
      <c r="AN14012" s="61"/>
      <c r="AO14012" s="171"/>
      <c r="AP14012" s="61"/>
      <c r="AQ14012" s="61"/>
      <c r="AR14012" s="61"/>
      <c r="AS14012" s="61"/>
      <c r="AT14012" s="61"/>
      <c r="AU14012" s="61"/>
      <c r="AV14012" s="61"/>
      <c r="AW14012" s="61"/>
      <c r="AX14012" s="61"/>
      <c r="AY14012" s="61"/>
      <c r="AZ14012" s="61"/>
      <c r="BA14012" s="61"/>
    </row>
    <row r="14013" spans="39:53" x14ac:dyDescent="0.2">
      <c r="AM14013" s="61"/>
      <c r="AN14013" s="61"/>
      <c r="AO14013" s="171"/>
      <c r="AP14013" s="61"/>
      <c r="AQ14013" s="61"/>
      <c r="AR14013" s="61"/>
      <c r="AS14013" s="61"/>
      <c r="AT14013" s="61"/>
      <c r="AU14013" s="61"/>
      <c r="AV14013" s="61"/>
      <c r="AW14013" s="61"/>
      <c r="AX14013" s="61"/>
      <c r="AY14013" s="61"/>
      <c r="AZ14013" s="61"/>
      <c r="BA14013" s="61"/>
    </row>
    <row r="14014" spans="39:53" x14ac:dyDescent="0.2">
      <c r="AM14014" s="61"/>
      <c r="AN14014" s="61"/>
      <c r="AO14014" s="171"/>
      <c r="AP14014" s="61"/>
      <c r="AQ14014" s="61"/>
      <c r="AR14014" s="61"/>
      <c r="AS14014" s="61"/>
      <c r="AT14014" s="61"/>
      <c r="AU14014" s="61"/>
      <c r="AV14014" s="61"/>
      <c r="AW14014" s="61"/>
      <c r="AX14014" s="61"/>
      <c r="AY14014" s="61"/>
      <c r="AZ14014" s="61"/>
      <c r="BA14014" s="61"/>
    </row>
    <row r="14015" spans="39:53" x14ac:dyDescent="0.2">
      <c r="AM14015" s="61"/>
      <c r="AN14015" s="61"/>
      <c r="AO14015" s="171"/>
      <c r="AP14015" s="61"/>
      <c r="AQ14015" s="61"/>
      <c r="AR14015" s="61"/>
      <c r="AS14015" s="61"/>
      <c r="AT14015" s="61"/>
      <c r="AU14015" s="61"/>
      <c r="AV14015" s="61"/>
      <c r="AW14015" s="61"/>
      <c r="AX14015" s="61"/>
      <c r="AY14015" s="61"/>
      <c r="AZ14015" s="61"/>
      <c r="BA14015" s="61"/>
    </row>
    <row r="14016" spans="39:53" x14ac:dyDescent="0.2">
      <c r="AM14016" s="61"/>
      <c r="AN14016" s="61"/>
      <c r="AO14016" s="171"/>
      <c r="AP14016" s="61"/>
      <c r="AQ14016" s="61"/>
      <c r="AR14016" s="61"/>
      <c r="AS14016" s="61"/>
      <c r="AT14016" s="61"/>
      <c r="AU14016" s="61"/>
      <c r="AV14016" s="61"/>
      <c r="AW14016" s="61"/>
      <c r="AX14016" s="61"/>
      <c r="AY14016" s="61"/>
      <c r="AZ14016" s="61"/>
      <c r="BA14016" s="61"/>
    </row>
    <row r="14017" spans="39:53" x14ac:dyDescent="0.2">
      <c r="AM14017" s="61"/>
      <c r="AN14017" s="61"/>
      <c r="AO14017" s="171"/>
      <c r="AP14017" s="61"/>
      <c r="AQ14017" s="61"/>
      <c r="AR14017" s="61"/>
      <c r="AS14017" s="61"/>
      <c r="AT14017" s="61"/>
      <c r="AU14017" s="61"/>
      <c r="AV14017" s="61"/>
      <c r="AW14017" s="61"/>
      <c r="AX14017" s="61"/>
      <c r="AY14017" s="61"/>
      <c r="AZ14017" s="61"/>
      <c r="BA14017" s="61"/>
    </row>
    <row r="14018" spans="39:53" x14ac:dyDescent="0.2">
      <c r="AM14018" s="61"/>
      <c r="AN14018" s="61"/>
      <c r="AO14018" s="171"/>
      <c r="AP14018" s="61"/>
      <c r="AQ14018" s="61"/>
      <c r="AR14018" s="61"/>
      <c r="AS14018" s="61"/>
      <c r="AT14018" s="61"/>
      <c r="AU14018" s="61"/>
      <c r="AV14018" s="61"/>
      <c r="AW14018" s="61"/>
      <c r="AX14018" s="61"/>
      <c r="AY14018" s="61"/>
      <c r="AZ14018" s="61"/>
      <c r="BA14018" s="61"/>
    </row>
    <row r="14019" spans="39:53" x14ac:dyDescent="0.2">
      <c r="AM14019" s="61"/>
      <c r="AN14019" s="61"/>
      <c r="AO14019" s="171"/>
      <c r="AP14019" s="61"/>
      <c r="AQ14019" s="61"/>
      <c r="AR14019" s="61"/>
      <c r="AS14019" s="61"/>
      <c r="AT14019" s="61"/>
      <c r="AU14019" s="61"/>
      <c r="AV14019" s="61"/>
      <c r="AW14019" s="61"/>
      <c r="AX14019" s="61"/>
      <c r="AY14019" s="61"/>
      <c r="AZ14019" s="61"/>
      <c r="BA14019" s="61"/>
    </row>
    <row r="14020" spans="39:53" x14ac:dyDescent="0.2">
      <c r="AM14020" s="61"/>
      <c r="AN14020" s="61"/>
      <c r="AO14020" s="171"/>
      <c r="AP14020" s="61"/>
      <c r="AQ14020" s="61"/>
      <c r="AR14020" s="61"/>
      <c r="AS14020" s="61"/>
      <c r="AT14020" s="61"/>
      <c r="AU14020" s="61"/>
      <c r="AV14020" s="61"/>
      <c r="AW14020" s="61"/>
      <c r="AX14020" s="61"/>
      <c r="AY14020" s="61"/>
      <c r="AZ14020" s="61"/>
      <c r="BA14020" s="61"/>
    </row>
    <row r="14021" spans="39:53" x14ac:dyDescent="0.2">
      <c r="AM14021" s="61"/>
      <c r="AN14021" s="61"/>
      <c r="AO14021" s="171"/>
      <c r="AP14021" s="61"/>
      <c r="AQ14021" s="61"/>
      <c r="AR14021" s="61"/>
      <c r="AS14021" s="61"/>
      <c r="AT14021" s="61"/>
      <c r="AU14021" s="61"/>
      <c r="AV14021" s="61"/>
      <c r="AW14021" s="61"/>
      <c r="AX14021" s="61"/>
      <c r="AY14021" s="61"/>
      <c r="AZ14021" s="61"/>
      <c r="BA14021" s="61"/>
    </row>
    <row r="14022" spans="39:53" x14ac:dyDescent="0.2">
      <c r="AM14022" s="61"/>
      <c r="AN14022" s="61"/>
      <c r="AO14022" s="171"/>
      <c r="AP14022" s="61"/>
      <c r="AQ14022" s="61"/>
      <c r="AR14022" s="61"/>
      <c r="AS14022" s="61"/>
      <c r="AT14022" s="61"/>
      <c r="AU14022" s="61"/>
      <c r="AV14022" s="61"/>
      <c r="AW14022" s="61"/>
      <c r="AX14022" s="61"/>
      <c r="AY14022" s="61"/>
      <c r="AZ14022" s="61"/>
      <c r="BA14022" s="61"/>
    </row>
    <row r="14023" spans="39:53" x14ac:dyDescent="0.2">
      <c r="AM14023" s="61"/>
      <c r="AN14023" s="61"/>
      <c r="AO14023" s="171"/>
      <c r="AP14023" s="61"/>
      <c r="AQ14023" s="61"/>
      <c r="AR14023" s="61"/>
      <c r="AS14023" s="61"/>
      <c r="AT14023" s="61"/>
      <c r="AU14023" s="61"/>
      <c r="AV14023" s="61"/>
      <c r="AW14023" s="61"/>
      <c r="AX14023" s="61"/>
      <c r="AY14023" s="61"/>
      <c r="AZ14023" s="61"/>
      <c r="BA14023" s="61"/>
    </row>
    <row r="14024" spans="39:53" x14ac:dyDescent="0.2">
      <c r="AM14024" s="61"/>
      <c r="AN14024" s="61"/>
      <c r="AO14024" s="171"/>
      <c r="AP14024" s="61"/>
      <c r="AQ14024" s="61"/>
      <c r="AR14024" s="61"/>
      <c r="AS14024" s="61"/>
      <c r="AT14024" s="61"/>
      <c r="AU14024" s="61"/>
      <c r="AV14024" s="61"/>
      <c r="AW14024" s="61"/>
      <c r="AX14024" s="61"/>
      <c r="AY14024" s="61"/>
      <c r="AZ14024" s="61"/>
      <c r="BA14024" s="61"/>
    </row>
    <row r="14025" spans="39:53" x14ac:dyDescent="0.2">
      <c r="AM14025" s="61"/>
      <c r="AN14025" s="61"/>
      <c r="AO14025" s="171"/>
      <c r="AP14025" s="61"/>
      <c r="AQ14025" s="61"/>
      <c r="AR14025" s="61"/>
      <c r="AS14025" s="61"/>
      <c r="AT14025" s="61"/>
      <c r="AU14025" s="61"/>
      <c r="AV14025" s="61"/>
      <c r="AW14025" s="61"/>
      <c r="AX14025" s="61"/>
      <c r="AY14025" s="61"/>
      <c r="AZ14025" s="61"/>
      <c r="BA14025" s="61"/>
    </row>
    <row r="14026" spans="39:53" x14ac:dyDescent="0.2">
      <c r="AM14026" s="61"/>
      <c r="AN14026" s="61"/>
      <c r="AO14026" s="171"/>
      <c r="AP14026" s="61"/>
      <c r="AQ14026" s="61"/>
      <c r="AR14026" s="61"/>
      <c r="AS14026" s="61"/>
      <c r="AT14026" s="61"/>
      <c r="AU14026" s="61"/>
      <c r="AV14026" s="61"/>
      <c r="AW14026" s="61"/>
      <c r="AX14026" s="61"/>
      <c r="AY14026" s="61"/>
      <c r="AZ14026" s="61"/>
      <c r="BA14026" s="61"/>
    </row>
    <row r="14027" spans="39:53" x14ac:dyDescent="0.2">
      <c r="AM14027" s="61"/>
      <c r="AN14027" s="61"/>
      <c r="AO14027" s="171"/>
      <c r="AP14027" s="61"/>
      <c r="AQ14027" s="61"/>
      <c r="AR14027" s="61"/>
      <c r="AS14027" s="61"/>
      <c r="AT14027" s="61"/>
      <c r="AU14027" s="61"/>
      <c r="AV14027" s="61"/>
      <c r="AW14027" s="61"/>
      <c r="AX14027" s="61"/>
      <c r="AY14027" s="61"/>
      <c r="AZ14027" s="61"/>
      <c r="BA14027" s="61"/>
    </row>
    <row r="14028" spans="39:53" x14ac:dyDescent="0.2">
      <c r="AM14028" s="61"/>
      <c r="AN14028" s="61"/>
      <c r="AO14028" s="171"/>
      <c r="AP14028" s="61"/>
      <c r="AQ14028" s="61"/>
      <c r="AR14028" s="61"/>
      <c r="AS14028" s="61"/>
      <c r="AT14028" s="61"/>
      <c r="AU14028" s="61"/>
      <c r="AV14028" s="61"/>
      <c r="AW14028" s="61"/>
      <c r="AX14028" s="61"/>
      <c r="AY14028" s="61"/>
      <c r="AZ14028" s="61"/>
      <c r="BA14028" s="61"/>
    </row>
    <row r="14029" spans="39:53" x14ac:dyDescent="0.2">
      <c r="AM14029" s="61"/>
      <c r="AN14029" s="61"/>
      <c r="AO14029" s="171"/>
      <c r="AP14029" s="61"/>
      <c r="AQ14029" s="61"/>
      <c r="AR14029" s="61"/>
      <c r="AS14029" s="61"/>
      <c r="AT14029" s="61"/>
      <c r="AU14029" s="61"/>
      <c r="AV14029" s="61"/>
      <c r="AW14029" s="61"/>
      <c r="AX14029" s="61"/>
      <c r="AY14029" s="61"/>
      <c r="AZ14029" s="61"/>
      <c r="BA14029" s="61"/>
    </row>
    <row r="14030" spans="39:53" x14ac:dyDescent="0.2">
      <c r="AM14030" s="61"/>
      <c r="AN14030" s="61"/>
      <c r="AO14030" s="171"/>
      <c r="AP14030" s="61"/>
      <c r="AQ14030" s="61"/>
      <c r="AR14030" s="61"/>
      <c r="AS14030" s="61"/>
      <c r="AT14030" s="61"/>
      <c r="AU14030" s="61"/>
      <c r="AV14030" s="61"/>
      <c r="AW14030" s="61"/>
      <c r="AX14030" s="61"/>
      <c r="AY14030" s="61"/>
      <c r="AZ14030" s="61"/>
      <c r="BA14030" s="61"/>
    </row>
    <row r="14031" spans="39:53" x14ac:dyDescent="0.2">
      <c r="AM14031" s="61"/>
      <c r="AN14031" s="61"/>
      <c r="AO14031" s="171"/>
      <c r="AP14031" s="61"/>
      <c r="AQ14031" s="61"/>
      <c r="AR14031" s="61"/>
      <c r="AS14031" s="61"/>
      <c r="AT14031" s="61"/>
      <c r="AU14031" s="61"/>
      <c r="AV14031" s="61"/>
      <c r="AW14031" s="61"/>
      <c r="AX14031" s="61"/>
      <c r="AY14031" s="61"/>
      <c r="AZ14031" s="61"/>
      <c r="BA14031" s="61"/>
    </row>
    <row r="14032" spans="39:53" x14ac:dyDescent="0.2">
      <c r="AM14032" s="61"/>
      <c r="AN14032" s="61"/>
      <c r="AO14032" s="171"/>
      <c r="AP14032" s="61"/>
      <c r="AQ14032" s="61"/>
      <c r="AR14032" s="61"/>
      <c r="AS14032" s="61"/>
      <c r="AT14032" s="61"/>
      <c r="AU14032" s="61"/>
      <c r="AV14032" s="61"/>
      <c r="AW14032" s="61"/>
      <c r="AX14032" s="61"/>
      <c r="AY14032" s="61"/>
      <c r="AZ14032" s="61"/>
      <c r="BA14032" s="61"/>
    </row>
    <row r="14033" spans="39:53" x14ac:dyDescent="0.2">
      <c r="AM14033" s="61"/>
      <c r="AN14033" s="61"/>
      <c r="AO14033" s="171"/>
      <c r="AP14033" s="61"/>
      <c r="AQ14033" s="61"/>
      <c r="AR14033" s="61"/>
      <c r="AS14033" s="61"/>
      <c r="AT14033" s="61"/>
      <c r="AU14033" s="61"/>
      <c r="AV14033" s="61"/>
      <c r="AW14033" s="61"/>
      <c r="AX14033" s="61"/>
      <c r="AY14033" s="61"/>
      <c r="AZ14033" s="61"/>
      <c r="BA14033" s="61"/>
    </row>
    <row r="14034" spans="39:53" x14ac:dyDescent="0.2">
      <c r="AM14034" s="61"/>
      <c r="AN14034" s="61"/>
      <c r="AO14034" s="171"/>
      <c r="AP14034" s="61"/>
      <c r="AQ14034" s="61"/>
      <c r="AR14034" s="61"/>
      <c r="AS14034" s="61"/>
      <c r="AT14034" s="61"/>
      <c r="AU14034" s="61"/>
      <c r="AV14034" s="61"/>
      <c r="AW14034" s="61"/>
      <c r="AX14034" s="61"/>
      <c r="AY14034" s="61"/>
      <c r="AZ14034" s="61"/>
      <c r="BA14034" s="61"/>
    </row>
    <row r="14035" spans="39:53" x14ac:dyDescent="0.2">
      <c r="AM14035" s="61"/>
      <c r="AN14035" s="61"/>
      <c r="AO14035" s="171"/>
      <c r="AP14035" s="61"/>
      <c r="AQ14035" s="61"/>
      <c r="AR14035" s="61"/>
      <c r="AS14035" s="61"/>
      <c r="AT14035" s="61"/>
      <c r="AU14035" s="61"/>
      <c r="AV14035" s="61"/>
      <c r="AW14035" s="61"/>
      <c r="AX14035" s="61"/>
      <c r="AY14035" s="61"/>
      <c r="AZ14035" s="61"/>
      <c r="BA14035" s="61"/>
    </row>
    <row r="14036" spans="39:53" x14ac:dyDescent="0.2">
      <c r="AM14036" s="61"/>
      <c r="AN14036" s="61"/>
      <c r="AO14036" s="171"/>
      <c r="AP14036" s="61"/>
      <c r="AQ14036" s="61"/>
      <c r="AR14036" s="61"/>
      <c r="AS14036" s="61"/>
      <c r="AT14036" s="61"/>
      <c r="AU14036" s="61"/>
      <c r="AV14036" s="61"/>
      <c r="AW14036" s="61"/>
      <c r="AX14036" s="61"/>
      <c r="AY14036" s="61"/>
      <c r="AZ14036" s="61"/>
      <c r="BA14036" s="61"/>
    </row>
    <row r="14037" spans="39:53" x14ac:dyDescent="0.2">
      <c r="AM14037" s="61"/>
      <c r="AN14037" s="61"/>
      <c r="AO14037" s="171"/>
      <c r="AP14037" s="61"/>
      <c r="AQ14037" s="61"/>
      <c r="AR14037" s="61"/>
      <c r="AS14037" s="61"/>
      <c r="AT14037" s="61"/>
      <c r="AU14037" s="61"/>
      <c r="AV14037" s="61"/>
      <c r="AW14037" s="61"/>
      <c r="AX14037" s="61"/>
      <c r="AY14037" s="61"/>
      <c r="AZ14037" s="61"/>
      <c r="BA14037" s="61"/>
    </row>
    <row r="14038" spans="39:53" x14ac:dyDescent="0.2">
      <c r="AM14038" s="61"/>
      <c r="AN14038" s="61"/>
      <c r="AO14038" s="171"/>
      <c r="AP14038" s="61"/>
      <c r="AQ14038" s="61"/>
      <c r="AR14038" s="61"/>
      <c r="AS14038" s="61"/>
      <c r="AT14038" s="61"/>
      <c r="AU14038" s="61"/>
      <c r="AV14038" s="61"/>
      <c r="AW14038" s="61"/>
      <c r="AX14038" s="61"/>
      <c r="AY14038" s="61"/>
      <c r="AZ14038" s="61"/>
      <c r="BA14038" s="61"/>
    </row>
    <row r="14039" spans="39:53" x14ac:dyDescent="0.2">
      <c r="AM14039" s="61"/>
      <c r="AN14039" s="61"/>
      <c r="AO14039" s="171"/>
      <c r="AP14039" s="61"/>
      <c r="AQ14039" s="61"/>
      <c r="AR14039" s="61"/>
      <c r="AS14039" s="61"/>
      <c r="AT14039" s="61"/>
      <c r="AU14039" s="61"/>
      <c r="AV14039" s="61"/>
      <c r="AW14039" s="61"/>
      <c r="AX14039" s="61"/>
      <c r="AY14039" s="61"/>
      <c r="AZ14039" s="61"/>
      <c r="BA14039" s="61"/>
    </row>
    <row r="14040" spans="39:53" x14ac:dyDescent="0.2">
      <c r="AM14040" s="61"/>
      <c r="AN14040" s="61"/>
      <c r="AO14040" s="171"/>
      <c r="AP14040" s="61"/>
      <c r="AQ14040" s="61"/>
      <c r="AR14040" s="61"/>
      <c r="AS14040" s="61"/>
      <c r="AT14040" s="61"/>
      <c r="AU14040" s="61"/>
      <c r="AV14040" s="61"/>
      <c r="AW14040" s="61"/>
      <c r="AX14040" s="61"/>
      <c r="AY14040" s="61"/>
      <c r="AZ14040" s="61"/>
      <c r="BA14040" s="61"/>
    </row>
    <row r="14041" spans="39:53" x14ac:dyDescent="0.2">
      <c r="AM14041" s="61"/>
      <c r="AN14041" s="61"/>
      <c r="AO14041" s="171"/>
      <c r="AP14041" s="61"/>
      <c r="AQ14041" s="61"/>
      <c r="AR14041" s="61"/>
      <c r="AS14041" s="61"/>
      <c r="AT14041" s="61"/>
      <c r="AU14041" s="61"/>
      <c r="AV14041" s="61"/>
      <c r="AW14041" s="61"/>
      <c r="AX14041" s="61"/>
      <c r="AY14041" s="61"/>
      <c r="AZ14041" s="61"/>
      <c r="BA14041" s="61"/>
    </row>
    <row r="14042" spans="39:53" x14ac:dyDescent="0.2">
      <c r="AM14042" s="61"/>
      <c r="AN14042" s="61"/>
      <c r="AO14042" s="171"/>
      <c r="AP14042" s="61"/>
      <c r="AQ14042" s="61"/>
      <c r="AR14042" s="61"/>
      <c r="AS14042" s="61"/>
      <c r="AT14042" s="61"/>
      <c r="AU14042" s="61"/>
      <c r="AV14042" s="61"/>
      <c r="AW14042" s="61"/>
      <c r="AX14042" s="61"/>
      <c r="AY14042" s="61"/>
      <c r="AZ14042" s="61"/>
      <c r="BA14042" s="61"/>
    </row>
    <row r="14043" spans="39:53" x14ac:dyDescent="0.2">
      <c r="AM14043" s="61"/>
      <c r="AN14043" s="61"/>
      <c r="AO14043" s="171"/>
      <c r="AP14043" s="61"/>
      <c r="AQ14043" s="61"/>
      <c r="AR14043" s="61"/>
      <c r="AS14043" s="61"/>
      <c r="AT14043" s="61"/>
      <c r="AU14043" s="61"/>
      <c r="AV14043" s="61"/>
      <c r="AW14043" s="61"/>
      <c r="AX14043" s="61"/>
      <c r="AY14043" s="61"/>
      <c r="AZ14043" s="61"/>
      <c r="BA14043" s="61"/>
    </row>
    <row r="14044" spans="39:53" x14ac:dyDescent="0.2">
      <c r="AM14044" s="61"/>
      <c r="AN14044" s="61"/>
      <c r="AO14044" s="171"/>
      <c r="AP14044" s="61"/>
      <c r="AQ14044" s="61"/>
      <c r="AR14044" s="61"/>
      <c r="AS14044" s="61"/>
      <c r="AT14044" s="61"/>
      <c r="AU14044" s="61"/>
      <c r="AV14044" s="61"/>
      <c r="AW14044" s="61"/>
      <c r="AX14044" s="61"/>
      <c r="AY14044" s="61"/>
      <c r="AZ14044" s="61"/>
      <c r="BA14044" s="61"/>
    </row>
    <row r="14045" spans="39:53" x14ac:dyDescent="0.2">
      <c r="AM14045" s="61"/>
      <c r="AN14045" s="61"/>
      <c r="AO14045" s="171"/>
      <c r="AP14045" s="61"/>
      <c r="AQ14045" s="61"/>
      <c r="AR14045" s="61"/>
      <c r="AS14045" s="61"/>
      <c r="AT14045" s="61"/>
      <c r="AU14045" s="61"/>
      <c r="AV14045" s="61"/>
      <c r="AW14045" s="61"/>
      <c r="AX14045" s="61"/>
      <c r="AY14045" s="61"/>
      <c r="AZ14045" s="61"/>
      <c r="BA14045" s="61"/>
    </row>
    <row r="14046" spans="39:53" x14ac:dyDescent="0.2">
      <c r="AM14046" s="61"/>
      <c r="AN14046" s="61"/>
      <c r="AO14046" s="171"/>
      <c r="AP14046" s="61"/>
      <c r="AQ14046" s="61"/>
      <c r="AR14046" s="61"/>
      <c r="AS14046" s="61"/>
      <c r="AT14046" s="61"/>
      <c r="AU14046" s="61"/>
      <c r="AV14046" s="61"/>
      <c r="AW14046" s="61"/>
      <c r="AX14046" s="61"/>
      <c r="AY14046" s="61"/>
      <c r="AZ14046" s="61"/>
      <c r="BA14046" s="61"/>
    </row>
    <row r="14047" spans="39:53" x14ac:dyDescent="0.2">
      <c r="AM14047" s="61"/>
      <c r="AN14047" s="61"/>
      <c r="AO14047" s="171"/>
      <c r="AP14047" s="61"/>
      <c r="AQ14047" s="61"/>
      <c r="AR14047" s="61"/>
      <c r="AS14047" s="61"/>
      <c r="AT14047" s="61"/>
      <c r="AU14047" s="61"/>
      <c r="AV14047" s="61"/>
      <c r="AW14047" s="61"/>
      <c r="AX14047" s="61"/>
      <c r="AY14047" s="61"/>
      <c r="AZ14047" s="61"/>
      <c r="BA14047" s="61"/>
    </row>
    <row r="14048" spans="39:53" x14ac:dyDescent="0.2">
      <c r="AM14048" s="61"/>
      <c r="AN14048" s="61"/>
      <c r="AO14048" s="171"/>
      <c r="AP14048" s="61"/>
      <c r="AQ14048" s="61"/>
      <c r="AR14048" s="61"/>
      <c r="AS14048" s="61"/>
      <c r="AT14048" s="61"/>
      <c r="AU14048" s="61"/>
      <c r="AV14048" s="61"/>
      <c r="AW14048" s="61"/>
      <c r="AX14048" s="61"/>
      <c r="AY14048" s="61"/>
      <c r="AZ14048" s="61"/>
      <c r="BA14048" s="61"/>
    </row>
    <row r="14049" spans="39:53" x14ac:dyDescent="0.2">
      <c r="AM14049" s="61"/>
      <c r="AN14049" s="61"/>
      <c r="AO14049" s="171"/>
      <c r="AP14049" s="61"/>
      <c r="AQ14049" s="61"/>
      <c r="AR14049" s="61"/>
      <c r="AS14049" s="61"/>
      <c r="AT14049" s="61"/>
      <c r="AU14049" s="61"/>
      <c r="AV14049" s="61"/>
      <c r="AW14049" s="61"/>
      <c r="AX14049" s="61"/>
      <c r="AY14049" s="61"/>
      <c r="AZ14049" s="61"/>
      <c r="BA14049" s="61"/>
    </row>
    <row r="14050" spans="39:53" x14ac:dyDescent="0.2">
      <c r="AM14050" s="61"/>
      <c r="AN14050" s="61"/>
      <c r="AO14050" s="171"/>
      <c r="AP14050" s="61"/>
      <c r="AQ14050" s="61"/>
      <c r="AR14050" s="61"/>
      <c r="AS14050" s="61"/>
      <c r="AT14050" s="61"/>
      <c r="AU14050" s="61"/>
      <c r="AV14050" s="61"/>
      <c r="AW14050" s="61"/>
      <c r="AX14050" s="61"/>
      <c r="AY14050" s="61"/>
      <c r="AZ14050" s="61"/>
      <c r="BA14050" s="61"/>
    </row>
    <row r="14051" spans="39:53" x14ac:dyDescent="0.2">
      <c r="AM14051" s="61"/>
      <c r="AN14051" s="61"/>
      <c r="AO14051" s="171"/>
      <c r="AP14051" s="61"/>
      <c r="AQ14051" s="61"/>
      <c r="AR14051" s="61"/>
      <c r="AS14051" s="61"/>
      <c r="AT14051" s="61"/>
      <c r="AU14051" s="61"/>
      <c r="AV14051" s="61"/>
      <c r="AW14051" s="61"/>
      <c r="AX14051" s="61"/>
      <c r="AY14051" s="61"/>
      <c r="AZ14051" s="61"/>
      <c r="BA14051" s="61"/>
    </row>
    <row r="14052" spans="39:53" x14ac:dyDescent="0.2">
      <c r="AM14052" s="61"/>
      <c r="AN14052" s="61"/>
      <c r="AO14052" s="171"/>
      <c r="AP14052" s="61"/>
      <c r="AQ14052" s="61"/>
      <c r="AR14052" s="61"/>
      <c r="AS14052" s="61"/>
      <c r="AT14052" s="61"/>
      <c r="AU14052" s="61"/>
      <c r="AV14052" s="61"/>
      <c r="AW14052" s="61"/>
      <c r="AX14052" s="61"/>
      <c r="AY14052" s="61"/>
      <c r="AZ14052" s="61"/>
      <c r="BA14052" s="61"/>
    </row>
    <row r="14053" spans="39:53" x14ac:dyDescent="0.2">
      <c r="AM14053" s="61"/>
      <c r="AN14053" s="61"/>
      <c r="AO14053" s="171"/>
      <c r="AP14053" s="61"/>
      <c r="AQ14053" s="61"/>
      <c r="AR14053" s="61"/>
      <c r="AS14053" s="61"/>
      <c r="AT14053" s="61"/>
      <c r="AU14053" s="61"/>
      <c r="AV14053" s="61"/>
      <c r="AW14053" s="61"/>
      <c r="AX14053" s="61"/>
      <c r="AY14053" s="61"/>
      <c r="AZ14053" s="61"/>
      <c r="BA14053" s="61"/>
    </row>
    <row r="14054" spans="39:53" x14ac:dyDescent="0.2">
      <c r="AM14054" s="61"/>
      <c r="AN14054" s="61"/>
      <c r="AO14054" s="171"/>
      <c r="AP14054" s="61"/>
      <c r="AQ14054" s="61"/>
      <c r="AR14054" s="61"/>
      <c r="AS14054" s="61"/>
      <c r="AT14054" s="61"/>
      <c r="AU14054" s="61"/>
      <c r="AV14054" s="61"/>
      <c r="AW14054" s="61"/>
      <c r="AX14054" s="61"/>
      <c r="AY14054" s="61"/>
      <c r="AZ14054" s="61"/>
      <c r="BA14054" s="61"/>
    </row>
    <row r="14055" spans="39:53" x14ac:dyDescent="0.2">
      <c r="AM14055" s="61"/>
      <c r="AN14055" s="61"/>
      <c r="AO14055" s="171"/>
      <c r="AP14055" s="61"/>
      <c r="AQ14055" s="61"/>
      <c r="AR14055" s="61"/>
      <c r="AS14055" s="61"/>
      <c r="AT14055" s="61"/>
      <c r="AU14055" s="61"/>
      <c r="AV14055" s="61"/>
      <c r="AW14055" s="61"/>
      <c r="AX14055" s="61"/>
      <c r="AY14055" s="61"/>
      <c r="AZ14055" s="61"/>
      <c r="BA14055" s="61"/>
    </row>
    <row r="14056" spans="39:53" x14ac:dyDescent="0.2">
      <c r="AM14056" s="61"/>
      <c r="AN14056" s="61"/>
      <c r="AO14056" s="171"/>
      <c r="AP14056" s="61"/>
      <c r="AQ14056" s="61"/>
      <c r="AR14056" s="61"/>
      <c r="AS14056" s="61"/>
      <c r="AT14056" s="61"/>
      <c r="AU14056" s="61"/>
      <c r="AV14056" s="61"/>
      <c r="AW14056" s="61"/>
      <c r="AX14056" s="61"/>
      <c r="AY14056" s="61"/>
      <c r="AZ14056" s="61"/>
      <c r="BA14056" s="61"/>
    </row>
    <row r="14057" spans="39:53" x14ac:dyDescent="0.2">
      <c r="AM14057" s="61"/>
      <c r="AN14057" s="61"/>
      <c r="AO14057" s="171"/>
      <c r="AP14057" s="61"/>
      <c r="AQ14057" s="61"/>
      <c r="AR14057" s="61"/>
      <c r="AS14057" s="61"/>
      <c r="AT14057" s="61"/>
      <c r="AU14057" s="61"/>
      <c r="AV14057" s="61"/>
      <c r="AW14057" s="61"/>
      <c r="AX14057" s="61"/>
      <c r="AY14057" s="61"/>
      <c r="AZ14057" s="61"/>
      <c r="BA14057" s="61"/>
    </row>
    <row r="14058" spans="39:53" x14ac:dyDescent="0.2">
      <c r="AM14058" s="61"/>
      <c r="AN14058" s="61"/>
      <c r="AO14058" s="171"/>
      <c r="AP14058" s="61"/>
      <c r="AQ14058" s="61"/>
      <c r="AR14058" s="61"/>
      <c r="AS14058" s="61"/>
      <c r="AT14058" s="61"/>
      <c r="AU14058" s="61"/>
      <c r="AV14058" s="61"/>
      <c r="AW14058" s="61"/>
      <c r="AX14058" s="61"/>
      <c r="AY14058" s="61"/>
      <c r="AZ14058" s="61"/>
      <c r="BA14058" s="61"/>
    </row>
    <row r="14059" spans="39:53" x14ac:dyDescent="0.2">
      <c r="AM14059" s="61"/>
      <c r="AN14059" s="61"/>
      <c r="AO14059" s="171"/>
      <c r="AP14059" s="61"/>
      <c r="AQ14059" s="61"/>
      <c r="AR14059" s="61"/>
      <c r="AS14059" s="61"/>
      <c r="AT14059" s="61"/>
      <c r="AU14059" s="61"/>
      <c r="AV14059" s="61"/>
      <c r="AW14059" s="61"/>
      <c r="AX14059" s="61"/>
      <c r="AY14059" s="61"/>
      <c r="AZ14059" s="61"/>
      <c r="BA14059" s="61"/>
    </row>
    <row r="14060" spans="39:53" x14ac:dyDescent="0.2">
      <c r="AM14060" s="61"/>
      <c r="AN14060" s="61"/>
      <c r="AO14060" s="171"/>
      <c r="AP14060" s="61"/>
      <c r="AQ14060" s="61"/>
      <c r="AR14060" s="61"/>
      <c r="AS14060" s="61"/>
      <c r="AT14060" s="61"/>
      <c r="AU14060" s="61"/>
      <c r="AV14060" s="61"/>
      <c r="AW14060" s="61"/>
      <c r="AX14060" s="61"/>
      <c r="AY14060" s="61"/>
      <c r="AZ14060" s="61"/>
      <c r="BA14060" s="61"/>
    </row>
    <row r="14061" spans="39:53" x14ac:dyDescent="0.2">
      <c r="AM14061" s="61"/>
      <c r="AN14061" s="61"/>
      <c r="AO14061" s="171"/>
      <c r="AP14061" s="61"/>
      <c r="AQ14061" s="61"/>
      <c r="AR14061" s="61"/>
      <c r="AS14061" s="61"/>
      <c r="AT14061" s="61"/>
      <c r="AU14061" s="61"/>
      <c r="AV14061" s="61"/>
      <c r="AW14061" s="61"/>
      <c r="AX14061" s="61"/>
      <c r="AY14061" s="61"/>
      <c r="AZ14061" s="61"/>
      <c r="BA14061" s="61"/>
    </row>
    <row r="14062" spans="39:53" x14ac:dyDescent="0.2">
      <c r="AM14062" s="61"/>
      <c r="AN14062" s="61"/>
      <c r="AO14062" s="171"/>
      <c r="AP14062" s="61"/>
      <c r="AQ14062" s="61"/>
      <c r="AR14062" s="61"/>
      <c r="AS14062" s="61"/>
      <c r="AT14062" s="61"/>
      <c r="AU14062" s="61"/>
      <c r="AV14062" s="61"/>
      <c r="AW14062" s="61"/>
      <c r="AX14062" s="61"/>
      <c r="AY14062" s="61"/>
      <c r="AZ14062" s="61"/>
      <c r="BA14062" s="61"/>
    </row>
    <row r="14063" spans="39:53" x14ac:dyDescent="0.2">
      <c r="AM14063" s="61"/>
      <c r="AN14063" s="61"/>
      <c r="AO14063" s="171"/>
      <c r="AP14063" s="61"/>
      <c r="AQ14063" s="61"/>
      <c r="AR14063" s="61"/>
      <c r="AS14063" s="61"/>
      <c r="AT14063" s="61"/>
      <c r="AU14063" s="61"/>
      <c r="AV14063" s="61"/>
      <c r="AW14063" s="61"/>
      <c r="AX14063" s="61"/>
      <c r="AY14063" s="61"/>
      <c r="AZ14063" s="61"/>
      <c r="BA14063" s="61"/>
    </row>
    <row r="14064" spans="39:53" x14ac:dyDescent="0.2">
      <c r="AM14064" s="61"/>
      <c r="AN14064" s="61"/>
      <c r="AO14064" s="171"/>
      <c r="AP14064" s="61"/>
      <c r="AQ14064" s="61"/>
      <c r="AR14064" s="61"/>
      <c r="AS14064" s="61"/>
      <c r="AT14064" s="61"/>
      <c r="AU14064" s="61"/>
      <c r="AV14064" s="61"/>
      <c r="AW14064" s="61"/>
      <c r="AX14064" s="61"/>
      <c r="AY14064" s="61"/>
      <c r="AZ14064" s="61"/>
      <c r="BA14064" s="61"/>
    </row>
    <row r="14065" spans="39:53" x14ac:dyDescent="0.2">
      <c r="AM14065" s="61"/>
      <c r="AN14065" s="61"/>
      <c r="AO14065" s="171"/>
      <c r="AP14065" s="61"/>
      <c r="AQ14065" s="61"/>
      <c r="AR14065" s="61"/>
      <c r="AS14065" s="61"/>
      <c r="AT14065" s="61"/>
      <c r="AU14065" s="61"/>
      <c r="AV14065" s="61"/>
      <c r="AW14065" s="61"/>
      <c r="AX14065" s="61"/>
      <c r="AY14065" s="61"/>
      <c r="AZ14065" s="61"/>
      <c r="BA14065" s="61"/>
    </row>
    <row r="14066" spans="39:53" x14ac:dyDescent="0.2">
      <c r="AM14066" s="61"/>
      <c r="AN14066" s="61"/>
      <c r="AO14066" s="171"/>
      <c r="AP14066" s="61"/>
      <c r="AQ14066" s="61"/>
      <c r="AR14066" s="61"/>
      <c r="AS14066" s="61"/>
      <c r="AT14066" s="61"/>
      <c r="AU14066" s="61"/>
      <c r="AV14066" s="61"/>
      <c r="AW14066" s="61"/>
      <c r="AX14066" s="61"/>
      <c r="AY14066" s="61"/>
      <c r="AZ14066" s="61"/>
      <c r="BA14066" s="61"/>
    </row>
    <row r="14067" spans="39:53" x14ac:dyDescent="0.2">
      <c r="AM14067" s="61"/>
      <c r="AN14067" s="61"/>
      <c r="AO14067" s="171"/>
      <c r="AP14067" s="61"/>
      <c r="AQ14067" s="61"/>
      <c r="AR14067" s="61"/>
      <c r="AS14067" s="61"/>
      <c r="AT14067" s="61"/>
      <c r="AU14067" s="61"/>
      <c r="AV14067" s="61"/>
      <c r="AW14067" s="61"/>
      <c r="AX14067" s="61"/>
      <c r="AY14067" s="61"/>
      <c r="AZ14067" s="61"/>
      <c r="BA14067" s="61"/>
    </row>
    <row r="14068" spans="39:53" x14ac:dyDescent="0.2">
      <c r="AM14068" s="61"/>
      <c r="AN14068" s="61"/>
      <c r="AO14068" s="171"/>
      <c r="AP14068" s="61"/>
      <c r="AQ14068" s="61"/>
      <c r="AR14068" s="61"/>
      <c r="AS14068" s="61"/>
      <c r="AT14068" s="61"/>
      <c r="AU14068" s="61"/>
      <c r="AV14068" s="61"/>
      <c r="AW14068" s="61"/>
      <c r="AX14068" s="61"/>
      <c r="AY14068" s="61"/>
      <c r="AZ14068" s="61"/>
      <c r="BA14068" s="61"/>
    </row>
    <row r="14069" spans="39:53" x14ac:dyDescent="0.2">
      <c r="AM14069" s="61"/>
      <c r="AN14069" s="61"/>
      <c r="AO14069" s="171"/>
      <c r="AP14069" s="61"/>
      <c r="AQ14069" s="61"/>
      <c r="AR14069" s="61"/>
      <c r="AS14069" s="61"/>
      <c r="AT14069" s="61"/>
      <c r="AU14069" s="61"/>
      <c r="AV14069" s="61"/>
      <c r="AW14069" s="61"/>
      <c r="AX14069" s="61"/>
      <c r="AY14069" s="61"/>
      <c r="AZ14069" s="61"/>
      <c r="BA14069" s="61"/>
    </row>
    <row r="14070" spans="39:53" x14ac:dyDescent="0.2">
      <c r="AM14070" s="61"/>
      <c r="AN14070" s="61"/>
      <c r="AO14070" s="171"/>
      <c r="AP14070" s="61"/>
      <c r="AQ14070" s="61"/>
      <c r="AR14070" s="61"/>
      <c r="AS14070" s="61"/>
      <c r="AT14070" s="61"/>
      <c r="AU14070" s="61"/>
      <c r="AV14070" s="61"/>
      <c r="AW14070" s="61"/>
      <c r="AX14070" s="61"/>
      <c r="AY14070" s="61"/>
      <c r="AZ14070" s="61"/>
      <c r="BA14070" s="61"/>
    </row>
    <row r="14071" spans="39:53" x14ac:dyDescent="0.2">
      <c r="AM14071" s="61"/>
      <c r="AN14071" s="61"/>
      <c r="AO14071" s="171"/>
      <c r="AP14071" s="61"/>
      <c r="AQ14071" s="61"/>
      <c r="AR14071" s="61"/>
      <c r="AS14071" s="61"/>
      <c r="AT14071" s="61"/>
      <c r="AU14071" s="61"/>
      <c r="AV14071" s="61"/>
      <c r="AW14071" s="61"/>
      <c r="AX14071" s="61"/>
      <c r="AY14071" s="61"/>
      <c r="AZ14071" s="61"/>
      <c r="BA14071" s="61"/>
    </row>
    <row r="14072" spans="39:53" x14ac:dyDescent="0.2">
      <c r="AM14072" s="61"/>
      <c r="AN14072" s="61"/>
      <c r="AO14072" s="171"/>
      <c r="AP14072" s="61"/>
      <c r="AQ14072" s="61"/>
      <c r="AR14072" s="61"/>
      <c r="AS14072" s="61"/>
      <c r="AT14072" s="61"/>
      <c r="AU14072" s="61"/>
      <c r="AV14072" s="61"/>
      <c r="AW14072" s="61"/>
      <c r="AX14072" s="61"/>
      <c r="AY14072" s="61"/>
      <c r="AZ14072" s="61"/>
      <c r="BA14072" s="61"/>
    </row>
    <row r="14073" spans="39:53" x14ac:dyDescent="0.2">
      <c r="AM14073" s="61"/>
      <c r="AN14073" s="61"/>
      <c r="AO14073" s="171"/>
      <c r="AP14073" s="61"/>
      <c r="AQ14073" s="61"/>
      <c r="AR14073" s="61"/>
      <c r="AS14073" s="61"/>
      <c r="AT14073" s="61"/>
      <c r="AU14073" s="61"/>
      <c r="AV14073" s="61"/>
      <c r="AW14073" s="61"/>
      <c r="AX14073" s="61"/>
      <c r="AY14073" s="61"/>
      <c r="AZ14073" s="61"/>
      <c r="BA14073" s="61"/>
    </row>
    <row r="14074" spans="39:53" x14ac:dyDescent="0.2">
      <c r="AM14074" s="61"/>
      <c r="AN14074" s="61"/>
      <c r="AO14074" s="171"/>
      <c r="AP14074" s="61"/>
      <c r="AQ14074" s="61"/>
      <c r="AR14074" s="61"/>
      <c r="AS14074" s="61"/>
      <c r="AT14074" s="61"/>
      <c r="AU14074" s="61"/>
      <c r="AV14074" s="61"/>
      <c r="AW14074" s="61"/>
      <c r="AX14074" s="61"/>
      <c r="AY14074" s="61"/>
      <c r="AZ14074" s="61"/>
      <c r="BA14074" s="61"/>
    </row>
    <row r="14075" spans="39:53" x14ac:dyDescent="0.2">
      <c r="AM14075" s="61"/>
      <c r="AN14075" s="61"/>
      <c r="AO14075" s="171"/>
      <c r="AP14075" s="61"/>
      <c r="AQ14075" s="61"/>
      <c r="AR14075" s="61"/>
      <c r="AS14075" s="61"/>
      <c r="AT14075" s="61"/>
      <c r="AU14075" s="61"/>
      <c r="AV14075" s="61"/>
      <c r="AW14075" s="61"/>
      <c r="AX14075" s="61"/>
      <c r="AY14075" s="61"/>
      <c r="AZ14075" s="61"/>
      <c r="BA14075" s="61"/>
    </row>
    <row r="14076" spans="39:53" x14ac:dyDescent="0.2">
      <c r="AM14076" s="61"/>
      <c r="AN14076" s="61"/>
      <c r="AO14076" s="171"/>
      <c r="AP14076" s="61"/>
      <c r="AQ14076" s="61"/>
      <c r="AR14076" s="61"/>
      <c r="AS14076" s="61"/>
      <c r="AT14076" s="61"/>
      <c r="AU14076" s="61"/>
      <c r="AV14076" s="61"/>
      <c r="AW14076" s="61"/>
      <c r="AX14076" s="61"/>
      <c r="AY14076" s="61"/>
      <c r="AZ14076" s="61"/>
      <c r="BA14076" s="61"/>
    </row>
    <row r="14077" spans="39:53" x14ac:dyDescent="0.2">
      <c r="AM14077" s="61"/>
      <c r="AN14077" s="61"/>
      <c r="AO14077" s="171"/>
      <c r="AP14077" s="61"/>
      <c r="AQ14077" s="61"/>
      <c r="AR14077" s="61"/>
      <c r="AS14077" s="61"/>
      <c r="AT14077" s="61"/>
      <c r="AU14077" s="61"/>
      <c r="AV14077" s="61"/>
      <c r="AW14077" s="61"/>
      <c r="AX14077" s="61"/>
      <c r="AY14077" s="61"/>
      <c r="AZ14077" s="61"/>
      <c r="BA14077" s="61"/>
    </row>
    <row r="14078" spans="39:53" x14ac:dyDescent="0.2">
      <c r="AM14078" s="61"/>
      <c r="AN14078" s="61"/>
      <c r="AO14078" s="171"/>
      <c r="AP14078" s="61"/>
      <c r="AQ14078" s="61"/>
      <c r="AR14078" s="61"/>
      <c r="AS14078" s="61"/>
      <c r="AT14078" s="61"/>
      <c r="AU14078" s="61"/>
      <c r="AV14078" s="61"/>
      <c r="AW14078" s="61"/>
      <c r="AX14078" s="61"/>
      <c r="AY14078" s="61"/>
      <c r="AZ14078" s="61"/>
      <c r="BA14078" s="61"/>
    </row>
    <row r="14079" spans="39:53" x14ac:dyDescent="0.2">
      <c r="AM14079" s="61"/>
      <c r="AN14079" s="61"/>
      <c r="AO14079" s="171"/>
      <c r="AP14079" s="61"/>
      <c r="AQ14079" s="61"/>
      <c r="AR14079" s="61"/>
      <c r="AS14079" s="61"/>
      <c r="AT14079" s="61"/>
      <c r="AU14079" s="61"/>
      <c r="AV14079" s="61"/>
      <c r="AW14079" s="61"/>
      <c r="AX14079" s="61"/>
      <c r="AY14079" s="61"/>
      <c r="AZ14079" s="61"/>
      <c r="BA14079" s="61"/>
    </row>
    <row r="14080" spans="39:53" x14ac:dyDescent="0.2">
      <c r="AM14080" s="61"/>
      <c r="AN14080" s="61"/>
      <c r="AO14080" s="171"/>
      <c r="AP14080" s="61"/>
      <c r="AQ14080" s="61"/>
      <c r="AR14080" s="61"/>
      <c r="AS14080" s="61"/>
      <c r="AT14080" s="61"/>
      <c r="AU14080" s="61"/>
      <c r="AV14080" s="61"/>
      <c r="AW14080" s="61"/>
      <c r="AX14080" s="61"/>
      <c r="AY14080" s="61"/>
      <c r="AZ14080" s="61"/>
      <c r="BA14080" s="61"/>
    </row>
    <row r="14081" spans="39:53" x14ac:dyDescent="0.2">
      <c r="AM14081" s="61"/>
      <c r="AN14081" s="61"/>
      <c r="AO14081" s="171"/>
      <c r="AP14081" s="61"/>
      <c r="AQ14081" s="61"/>
      <c r="AR14081" s="61"/>
      <c r="AS14081" s="61"/>
      <c r="AT14081" s="61"/>
      <c r="AU14081" s="61"/>
      <c r="AV14081" s="61"/>
      <c r="AW14081" s="61"/>
      <c r="AX14081" s="61"/>
      <c r="AY14081" s="61"/>
      <c r="AZ14081" s="61"/>
      <c r="BA14081" s="61"/>
    </row>
    <row r="14082" spans="39:53" x14ac:dyDescent="0.2">
      <c r="AM14082" s="61"/>
      <c r="AN14082" s="61"/>
      <c r="AO14082" s="171"/>
      <c r="AP14082" s="61"/>
      <c r="AQ14082" s="61"/>
      <c r="AR14082" s="61"/>
      <c r="AS14082" s="61"/>
      <c r="AT14082" s="61"/>
      <c r="AU14082" s="61"/>
      <c r="AV14082" s="61"/>
      <c r="AW14082" s="61"/>
      <c r="AX14082" s="61"/>
      <c r="AY14082" s="61"/>
      <c r="AZ14082" s="61"/>
      <c r="BA14082" s="61"/>
    </row>
    <row r="14083" spans="39:53" x14ac:dyDescent="0.2">
      <c r="AM14083" s="61"/>
      <c r="AN14083" s="61"/>
      <c r="AO14083" s="171"/>
      <c r="AP14083" s="61"/>
      <c r="AQ14083" s="61"/>
      <c r="AR14083" s="61"/>
      <c r="AS14083" s="61"/>
      <c r="AT14083" s="61"/>
      <c r="AU14083" s="61"/>
      <c r="AV14083" s="61"/>
      <c r="AW14083" s="61"/>
      <c r="AX14083" s="61"/>
      <c r="AY14083" s="61"/>
      <c r="AZ14083" s="61"/>
      <c r="BA14083" s="61"/>
    </row>
    <row r="14084" spans="39:53" x14ac:dyDescent="0.2">
      <c r="AM14084" s="61"/>
      <c r="AN14084" s="61"/>
      <c r="AO14084" s="171"/>
      <c r="AP14084" s="61"/>
      <c r="AQ14084" s="61"/>
      <c r="AR14084" s="61"/>
      <c r="AS14084" s="61"/>
      <c r="AT14084" s="61"/>
      <c r="AU14084" s="61"/>
      <c r="AV14084" s="61"/>
      <c r="AW14084" s="61"/>
      <c r="AX14084" s="61"/>
      <c r="AY14084" s="61"/>
      <c r="AZ14084" s="61"/>
      <c r="BA14084" s="61"/>
    </row>
    <row r="14085" spans="39:53" x14ac:dyDescent="0.2">
      <c r="AM14085" s="61"/>
      <c r="AN14085" s="61"/>
      <c r="AO14085" s="171"/>
      <c r="AP14085" s="61"/>
      <c r="AQ14085" s="61"/>
      <c r="AR14085" s="61"/>
      <c r="AS14085" s="61"/>
      <c r="AT14085" s="61"/>
      <c r="AU14085" s="61"/>
      <c r="AV14085" s="61"/>
      <c r="AW14085" s="61"/>
      <c r="AX14085" s="61"/>
      <c r="AY14085" s="61"/>
      <c r="AZ14085" s="61"/>
      <c r="BA14085" s="61"/>
    </row>
    <row r="14086" spans="39:53" x14ac:dyDescent="0.2">
      <c r="AM14086" s="61"/>
      <c r="AN14086" s="61"/>
      <c r="AO14086" s="171"/>
      <c r="AP14086" s="61"/>
      <c r="AQ14086" s="61"/>
      <c r="AR14086" s="61"/>
      <c r="AS14086" s="61"/>
      <c r="AT14086" s="61"/>
      <c r="AU14086" s="61"/>
      <c r="AV14086" s="61"/>
      <c r="AW14086" s="61"/>
      <c r="AX14086" s="61"/>
      <c r="AY14086" s="61"/>
      <c r="AZ14086" s="61"/>
      <c r="BA14086" s="61"/>
    </row>
    <row r="14087" spans="39:53" x14ac:dyDescent="0.2">
      <c r="AM14087" s="61"/>
      <c r="AN14087" s="61"/>
      <c r="AO14087" s="171"/>
      <c r="AP14087" s="61"/>
      <c r="AQ14087" s="61"/>
      <c r="AR14087" s="61"/>
      <c r="AS14087" s="61"/>
      <c r="AT14087" s="61"/>
      <c r="AU14087" s="61"/>
      <c r="AV14087" s="61"/>
      <c r="AW14087" s="61"/>
      <c r="AX14087" s="61"/>
      <c r="AY14087" s="61"/>
      <c r="AZ14087" s="61"/>
      <c r="BA14087" s="61"/>
    </row>
    <row r="14088" spans="39:53" x14ac:dyDescent="0.2">
      <c r="AM14088" s="61"/>
      <c r="AN14088" s="61"/>
      <c r="AO14088" s="171"/>
      <c r="AP14088" s="61"/>
      <c r="AQ14088" s="61"/>
      <c r="AR14088" s="61"/>
      <c r="AS14088" s="61"/>
      <c r="AT14088" s="61"/>
      <c r="AU14088" s="61"/>
      <c r="AV14088" s="61"/>
      <c r="AW14088" s="61"/>
      <c r="AX14088" s="61"/>
      <c r="AY14088" s="61"/>
      <c r="AZ14088" s="61"/>
      <c r="BA14088" s="61"/>
    </row>
    <row r="14089" spans="39:53" x14ac:dyDescent="0.2">
      <c r="AM14089" s="61"/>
      <c r="AN14089" s="61"/>
      <c r="AO14089" s="171"/>
      <c r="AP14089" s="61"/>
      <c r="AQ14089" s="61"/>
      <c r="AR14089" s="61"/>
      <c r="AS14089" s="61"/>
      <c r="AT14089" s="61"/>
      <c r="AU14089" s="61"/>
      <c r="AV14089" s="61"/>
      <c r="AW14089" s="61"/>
      <c r="AX14089" s="61"/>
      <c r="AY14089" s="61"/>
      <c r="AZ14089" s="61"/>
      <c r="BA14089" s="61"/>
    </row>
    <row r="14090" spans="39:53" x14ac:dyDescent="0.2">
      <c r="AM14090" s="61"/>
      <c r="AN14090" s="61"/>
      <c r="AO14090" s="171"/>
      <c r="AP14090" s="61"/>
      <c r="AQ14090" s="61"/>
      <c r="AR14090" s="61"/>
      <c r="AS14090" s="61"/>
      <c r="AT14090" s="61"/>
      <c r="AU14090" s="61"/>
      <c r="AV14090" s="61"/>
      <c r="AW14090" s="61"/>
      <c r="AX14090" s="61"/>
      <c r="AY14090" s="61"/>
      <c r="AZ14090" s="61"/>
      <c r="BA14090" s="61"/>
    </row>
    <row r="14091" spans="39:53" x14ac:dyDescent="0.2">
      <c r="AM14091" s="61"/>
      <c r="AN14091" s="61"/>
      <c r="AO14091" s="171"/>
      <c r="AP14091" s="61"/>
      <c r="AQ14091" s="61"/>
      <c r="AR14091" s="61"/>
      <c r="AS14091" s="61"/>
      <c r="AT14091" s="61"/>
      <c r="AU14091" s="61"/>
      <c r="AV14091" s="61"/>
      <c r="AW14091" s="61"/>
      <c r="AX14091" s="61"/>
      <c r="AY14091" s="61"/>
      <c r="AZ14091" s="61"/>
      <c r="BA14091" s="61"/>
    </row>
    <row r="14092" spans="39:53" x14ac:dyDescent="0.2">
      <c r="AM14092" s="61"/>
      <c r="AN14092" s="61"/>
      <c r="AO14092" s="171"/>
      <c r="AP14092" s="61"/>
      <c r="AQ14092" s="61"/>
      <c r="AR14092" s="61"/>
      <c r="AS14092" s="61"/>
      <c r="AT14092" s="61"/>
      <c r="AU14092" s="61"/>
      <c r="AV14092" s="61"/>
      <c r="AW14092" s="61"/>
      <c r="AX14092" s="61"/>
      <c r="AY14092" s="61"/>
      <c r="AZ14092" s="61"/>
      <c r="BA14092" s="61"/>
    </row>
    <row r="14093" spans="39:53" x14ac:dyDescent="0.2">
      <c r="AM14093" s="61"/>
      <c r="AN14093" s="61"/>
      <c r="AO14093" s="171"/>
      <c r="AP14093" s="61"/>
      <c r="AQ14093" s="61"/>
      <c r="AR14093" s="61"/>
      <c r="AS14093" s="61"/>
      <c r="AT14093" s="61"/>
      <c r="AU14093" s="61"/>
      <c r="AV14093" s="61"/>
      <c r="AW14093" s="61"/>
      <c r="AX14093" s="61"/>
      <c r="AY14093" s="61"/>
      <c r="AZ14093" s="61"/>
      <c r="BA14093" s="61"/>
    </row>
    <row r="14094" spans="39:53" x14ac:dyDescent="0.2">
      <c r="AM14094" s="61"/>
      <c r="AN14094" s="61"/>
      <c r="AO14094" s="171"/>
      <c r="AP14094" s="61"/>
      <c r="AQ14094" s="61"/>
      <c r="AR14094" s="61"/>
      <c r="AS14094" s="61"/>
      <c r="AT14094" s="61"/>
      <c r="AU14094" s="61"/>
      <c r="AV14094" s="61"/>
      <c r="AW14094" s="61"/>
      <c r="AX14094" s="61"/>
      <c r="AY14094" s="61"/>
      <c r="AZ14094" s="61"/>
      <c r="BA14094" s="61"/>
    </row>
    <row r="14095" spans="39:53" x14ac:dyDescent="0.2">
      <c r="AM14095" s="61"/>
      <c r="AN14095" s="61"/>
      <c r="AO14095" s="171"/>
      <c r="AP14095" s="61"/>
      <c r="AQ14095" s="61"/>
      <c r="AR14095" s="61"/>
      <c r="AS14095" s="61"/>
      <c r="AT14095" s="61"/>
      <c r="AU14095" s="61"/>
      <c r="AV14095" s="61"/>
      <c r="AW14095" s="61"/>
      <c r="AX14095" s="61"/>
      <c r="AY14095" s="61"/>
      <c r="AZ14095" s="61"/>
      <c r="BA14095" s="61"/>
    </row>
    <row r="14096" spans="39:53" x14ac:dyDescent="0.2">
      <c r="AM14096" s="61"/>
      <c r="AN14096" s="61"/>
      <c r="AO14096" s="171"/>
      <c r="AP14096" s="61"/>
      <c r="AQ14096" s="61"/>
      <c r="AR14096" s="61"/>
      <c r="AS14096" s="61"/>
      <c r="AT14096" s="61"/>
      <c r="AU14096" s="61"/>
      <c r="AV14096" s="61"/>
      <c r="AW14096" s="61"/>
      <c r="AX14096" s="61"/>
      <c r="AY14096" s="61"/>
      <c r="AZ14096" s="61"/>
      <c r="BA14096" s="61"/>
    </row>
    <row r="14097" spans="39:53" x14ac:dyDescent="0.2">
      <c r="AM14097" s="61"/>
      <c r="AN14097" s="61"/>
      <c r="AO14097" s="171"/>
      <c r="AP14097" s="61"/>
      <c r="AQ14097" s="61"/>
      <c r="AR14097" s="61"/>
      <c r="AS14097" s="61"/>
      <c r="AT14097" s="61"/>
      <c r="AU14097" s="61"/>
      <c r="AV14097" s="61"/>
      <c r="AW14097" s="61"/>
      <c r="AX14097" s="61"/>
      <c r="AY14097" s="61"/>
      <c r="AZ14097" s="61"/>
      <c r="BA14097" s="61"/>
    </row>
    <row r="14098" spans="39:53" x14ac:dyDescent="0.2">
      <c r="AM14098" s="61"/>
      <c r="AN14098" s="61"/>
      <c r="AO14098" s="171"/>
      <c r="AP14098" s="61"/>
      <c r="AQ14098" s="61"/>
      <c r="AR14098" s="61"/>
      <c r="AS14098" s="61"/>
      <c r="AT14098" s="61"/>
      <c r="AU14098" s="61"/>
      <c r="AV14098" s="61"/>
      <c r="AW14098" s="61"/>
      <c r="AX14098" s="61"/>
      <c r="AY14098" s="61"/>
      <c r="AZ14098" s="61"/>
      <c r="BA14098" s="61"/>
    </row>
    <row r="14099" spans="39:53" x14ac:dyDescent="0.2">
      <c r="AM14099" s="61"/>
      <c r="AN14099" s="61"/>
      <c r="AO14099" s="171"/>
      <c r="AP14099" s="61"/>
      <c r="AQ14099" s="61"/>
      <c r="AR14099" s="61"/>
      <c r="AS14099" s="61"/>
      <c r="AT14099" s="61"/>
      <c r="AU14099" s="61"/>
      <c r="AV14099" s="61"/>
      <c r="AW14099" s="61"/>
      <c r="AX14099" s="61"/>
      <c r="AY14099" s="61"/>
      <c r="AZ14099" s="61"/>
      <c r="BA14099" s="61"/>
    </row>
    <row r="14100" spans="39:53" x14ac:dyDescent="0.2">
      <c r="AM14100" s="61"/>
      <c r="AN14100" s="61"/>
      <c r="AO14100" s="171"/>
      <c r="AP14100" s="61"/>
      <c r="AQ14100" s="61"/>
      <c r="AR14100" s="61"/>
      <c r="AS14100" s="61"/>
      <c r="AT14100" s="61"/>
      <c r="AU14100" s="61"/>
      <c r="AV14100" s="61"/>
      <c r="AW14100" s="61"/>
      <c r="AX14100" s="61"/>
      <c r="AY14100" s="61"/>
      <c r="AZ14100" s="61"/>
      <c r="BA14100" s="61"/>
    </row>
    <row r="14101" spans="39:53" x14ac:dyDescent="0.2">
      <c r="AM14101" s="61"/>
      <c r="AN14101" s="61"/>
      <c r="AO14101" s="171"/>
      <c r="AP14101" s="61"/>
      <c r="AQ14101" s="61"/>
      <c r="AR14101" s="61"/>
      <c r="AS14101" s="61"/>
      <c r="AT14101" s="61"/>
      <c r="AU14101" s="61"/>
      <c r="AV14101" s="61"/>
      <c r="AW14101" s="61"/>
      <c r="AX14101" s="61"/>
      <c r="AY14101" s="61"/>
      <c r="AZ14101" s="61"/>
      <c r="BA14101" s="61"/>
    </row>
    <row r="14102" spans="39:53" x14ac:dyDescent="0.2">
      <c r="AM14102" s="61"/>
      <c r="AN14102" s="61"/>
      <c r="AO14102" s="171"/>
      <c r="AP14102" s="61"/>
      <c r="AQ14102" s="61"/>
      <c r="AR14102" s="61"/>
      <c r="AS14102" s="61"/>
      <c r="AT14102" s="61"/>
      <c r="AU14102" s="61"/>
      <c r="AV14102" s="61"/>
      <c r="AW14102" s="61"/>
      <c r="AX14102" s="61"/>
      <c r="AY14102" s="61"/>
      <c r="AZ14102" s="61"/>
      <c r="BA14102" s="61"/>
    </row>
    <row r="14103" spans="39:53" x14ac:dyDescent="0.2">
      <c r="AM14103" s="61"/>
      <c r="AN14103" s="61"/>
      <c r="AO14103" s="171"/>
      <c r="AP14103" s="61"/>
      <c r="AQ14103" s="61"/>
      <c r="AR14103" s="61"/>
      <c r="AS14103" s="61"/>
      <c r="AT14103" s="61"/>
      <c r="AU14103" s="61"/>
      <c r="AV14103" s="61"/>
      <c r="AW14103" s="61"/>
      <c r="AX14103" s="61"/>
      <c r="AY14103" s="61"/>
      <c r="AZ14103" s="61"/>
      <c r="BA14103" s="61"/>
    </row>
    <row r="14104" spans="39:53" x14ac:dyDescent="0.2">
      <c r="AM14104" s="61"/>
      <c r="AN14104" s="61"/>
      <c r="AO14104" s="171"/>
      <c r="AP14104" s="61"/>
      <c r="AQ14104" s="61"/>
      <c r="AR14104" s="61"/>
      <c r="AS14104" s="61"/>
      <c r="AT14104" s="61"/>
      <c r="AU14104" s="61"/>
      <c r="AV14104" s="61"/>
      <c r="AW14104" s="61"/>
      <c r="AX14104" s="61"/>
      <c r="AY14104" s="61"/>
      <c r="AZ14104" s="61"/>
      <c r="BA14104" s="61"/>
    </row>
    <row r="14105" spans="39:53" x14ac:dyDescent="0.2">
      <c r="AM14105" s="61"/>
      <c r="AN14105" s="61"/>
      <c r="AO14105" s="171"/>
      <c r="AP14105" s="61"/>
      <c r="AQ14105" s="61"/>
      <c r="AR14105" s="61"/>
      <c r="AS14105" s="61"/>
      <c r="AT14105" s="61"/>
      <c r="AU14105" s="61"/>
      <c r="AV14105" s="61"/>
      <c r="AW14105" s="61"/>
      <c r="AX14105" s="61"/>
      <c r="AY14105" s="61"/>
      <c r="AZ14105" s="61"/>
      <c r="BA14105" s="61"/>
    </row>
    <row r="14106" spans="39:53" x14ac:dyDescent="0.2">
      <c r="AM14106" s="61"/>
      <c r="AN14106" s="61"/>
      <c r="AO14106" s="171"/>
      <c r="AP14106" s="61"/>
      <c r="AQ14106" s="61"/>
      <c r="AR14106" s="61"/>
      <c r="AS14106" s="61"/>
      <c r="AT14106" s="61"/>
      <c r="AU14106" s="61"/>
      <c r="AV14106" s="61"/>
      <c r="AW14106" s="61"/>
      <c r="AX14106" s="61"/>
      <c r="AY14106" s="61"/>
      <c r="AZ14106" s="61"/>
      <c r="BA14106" s="61"/>
    </row>
    <row r="14107" spans="39:53" x14ac:dyDescent="0.2">
      <c r="AM14107" s="61"/>
      <c r="AN14107" s="61"/>
      <c r="AO14107" s="171"/>
      <c r="AP14107" s="61"/>
      <c r="AQ14107" s="61"/>
      <c r="AR14107" s="61"/>
      <c r="AS14107" s="61"/>
      <c r="AT14107" s="61"/>
      <c r="AU14107" s="61"/>
      <c r="AV14107" s="61"/>
      <c r="AW14107" s="61"/>
      <c r="AX14107" s="61"/>
      <c r="AY14107" s="61"/>
      <c r="AZ14107" s="61"/>
      <c r="BA14107" s="61"/>
    </row>
    <row r="14108" spans="39:53" x14ac:dyDescent="0.2">
      <c r="AM14108" s="61"/>
      <c r="AN14108" s="61"/>
      <c r="AO14108" s="171"/>
      <c r="AP14108" s="61"/>
      <c r="AQ14108" s="61"/>
      <c r="AR14108" s="61"/>
      <c r="AS14108" s="61"/>
      <c r="AT14108" s="61"/>
      <c r="AU14108" s="61"/>
      <c r="AV14108" s="61"/>
      <c r="AW14108" s="61"/>
      <c r="AX14108" s="61"/>
      <c r="AY14108" s="61"/>
      <c r="AZ14108" s="61"/>
      <c r="BA14108" s="61"/>
    </row>
    <row r="14109" spans="39:53" x14ac:dyDescent="0.2">
      <c r="AM14109" s="61"/>
      <c r="AN14109" s="61"/>
      <c r="AO14109" s="171"/>
      <c r="AP14109" s="61"/>
      <c r="AQ14109" s="61"/>
      <c r="AR14109" s="61"/>
      <c r="AS14109" s="61"/>
      <c r="AT14109" s="61"/>
      <c r="AU14109" s="61"/>
      <c r="AV14109" s="61"/>
      <c r="AW14109" s="61"/>
      <c r="AX14109" s="61"/>
      <c r="AY14109" s="61"/>
      <c r="AZ14109" s="61"/>
      <c r="BA14109" s="61"/>
    </row>
    <row r="14110" spans="39:53" x14ac:dyDescent="0.2">
      <c r="AM14110" s="61"/>
      <c r="AN14110" s="61"/>
      <c r="AO14110" s="171"/>
      <c r="AP14110" s="61"/>
      <c r="AQ14110" s="61"/>
      <c r="AR14110" s="61"/>
      <c r="AS14110" s="61"/>
      <c r="AT14110" s="61"/>
      <c r="AU14110" s="61"/>
      <c r="AV14110" s="61"/>
      <c r="AW14110" s="61"/>
      <c r="AX14110" s="61"/>
      <c r="AY14110" s="61"/>
      <c r="AZ14110" s="61"/>
      <c r="BA14110" s="61"/>
    </row>
    <row r="14111" spans="39:53" x14ac:dyDescent="0.2">
      <c r="AM14111" s="61"/>
      <c r="AN14111" s="61"/>
      <c r="AO14111" s="171"/>
      <c r="AP14111" s="61"/>
      <c r="AQ14111" s="61"/>
      <c r="AR14111" s="61"/>
      <c r="AS14111" s="61"/>
      <c r="AT14111" s="61"/>
      <c r="AU14111" s="61"/>
      <c r="AV14111" s="61"/>
      <c r="AW14111" s="61"/>
      <c r="AX14111" s="61"/>
      <c r="AY14111" s="61"/>
      <c r="AZ14111" s="61"/>
      <c r="BA14111" s="61"/>
    </row>
    <row r="14112" spans="39:53" x14ac:dyDescent="0.2">
      <c r="AM14112" s="61"/>
      <c r="AN14112" s="61"/>
      <c r="AO14112" s="171"/>
      <c r="AP14112" s="61"/>
      <c r="AQ14112" s="61"/>
      <c r="AR14112" s="61"/>
      <c r="AS14112" s="61"/>
      <c r="AT14112" s="61"/>
      <c r="AU14112" s="61"/>
      <c r="AV14112" s="61"/>
      <c r="AW14112" s="61"/>
      <c r="AX14112" s="61"/>
      <c r="AY14112" s="61"/>
      <c r="AZ14112" s="61"/>
      <c r="BA14112" s="61"/>
    </row>
    <row r="14113" spans="39:53" x14ac:dyDescent="0.2">
      <c r="AM14113" s="61"/>
      <c r="AN14113" s="61"/>
      <c r="AO14113" s="171"/>
      <c r="AP14113" s="61"/>
      <c r="AQ14113" s="61"/>
      <c r="AR14113" s="61"/>
      <c r="AS14113" s="61"/>
      <c r="AT14113" s="61"/>
      <c r="AU14113" s="61"/>
      <c r="AV14113" s="61"/>
      <c r="AW14113" s="61"/>
      <c r="AX14113" s="61"/>
      <c r="AY14113" s="61"/>
      <c r="AZ14113" s="61"/>
      <c r="BA14113" s="61"/>
    </row>
    <row r="14114" spans="39:53" x14ac:dyDescent="0.2">
      <c r="AM14114" s="61"/>
      <c r="AN14114" s="61"/>
      <c r="AO14114" s="171"/>
      <c r="AP14114" s="61"/>
      <c r="AQ14114" s="61"/>
      <c r="AR14114" s="61"/>
      <c r="AS14114" s="61"/>
      <c r="AT14114" s="61"/>
      <c r="AU14114" s="61"/>
      <c r="AV14114" s="61"/>
      <c r="AW14114" s="61"/>
      <c r="AX14114" s="61"/>
      <c r="AY14114" s="61"/>
      <c r="AZ14114" s="61"/>
      <c r="BA14114" s="61"/>
    </row>
    <row r="14115" spans="39:53" x14ac:dyDescent="0.2">
      <c r="AM14115" s="61"/>
      <c r="AN14115" s="61"/>
      <c r="AO14115" s="171"/>
      <c r="AP14115" s="61"/>
      <c r="AQ14115" s="61"/>
      <c r="AR14115" s="61"/>
      <c r="AS14115" s="61"/>
      <c r="AT14115" s="61"/>
      <c r="AU14115" s="61"/>
      <c r="AV14115" s="61"/>
      <c r="AW14115" s="61"/>
      <c r="AX14115" s="61"/>
      <c r="AY14115" s="61"/>
      <c r="AZ14115" s="61"/>
      <c r="BA14115" s="61"/>
    </row>
    <row r="14116" spans="39:53" x14ac:dyDescent="0.2">
      <c r="AM14116" s="61"/>
      <c r="AN14116" s="61"/>
      <c r="AO14116" s="171"/>
      <c r="AP14116" s="61"/>
      <c r="AQ14116" s="61"/>
      <c r="AR14116" s="61"/>
      <c r="AS14116" s="61"/>
      <c r="AT14116" s="61"/>
      <c r="AU14116" s="61"/>
      <c r="AV14116" s="61"/>
      <c r="AW14116" s="61"/>
      <c r="AX14116" s="61"/>
      <c r="AY14116" s="61"/>
      <c r="AZ14116" s="61"/>
      <c r="BA14116" s="61"/>
    </row>
    <row r="14117" spans="39:53" x14ac:dyDescent="0.2">
      <c r="AM14117" s="61"/>
      <c r="AN14117" s="61"/>
      <c r="AO14117" s="171"/>
      <c r="AP14117" s="61"/>
      <c r="AQ14117" s="61"/>
      <c r="AR14117" s="61"/>
      <c r="AS14117" s="61"/>
      <c r="AT14117" s="61"/>
      <c r="AU14117" s="61"/>
      <c r="AV14117" s="61"/>
      <c r="AW14117" s="61"/>
      <c r="AX14117" s="61"/>
      <c r="AY14117" s="61"/>
      <c r="AZ14117" s="61"/>
      <c r="BA14117" s="61"/>
    </row>
    <row r="14118" spans="39:53" x14ac:dyDescent="0.2">
      <c r="AM14118" s="61"/>
      <c r="AN14118" s="61"/>
      <c r="AO14118" s="171"/>
      <c r="AP14118" s="61"/>
      <c r="AQ14118" s="61"/>
      <c r="AR14118" s="61"/>
      <c r="AS14118" s="61"/>
      <c r="AT14118" s="61"/>
      <c r="AU14118" s="61"/>
      <c r="AV14118" s="61"/>
      <c r="AW14118" s="61"/>
      <c r="AX14118" s="61"/>
      <c r="AY14118" s="61"/>
      <c r="AZ14118" s="61"/>
      <c r="BA14118" s="61"/>
    </row>
    <row r="14119" spans="39:53" x14ac:dyDescent="0.2">
      <c r="AM14119" s="61"/>
      <c r="AN14119" s="61"/>
      <c r="AO14119" s="171"/>
      <c r="AP14119" s="61"/>
      <c r="AQ14119" s="61"/>
      <c r="AR14119" s="61"/>
      <c r="AS14119" s="61"/>
      <c r="AT14119" s="61"/>
      <c r="AU14119" s="61"/>
      <c r="AV14119" s="61"/>
      <c r="AW14119" s="61"/>
      <c r="AX14119" s="61"/>
      <c r="AY14119" s="61"/>
      <c r="AZ14119" s="61"/>
      <c r="BA14119" s="61"/>
    </row>
    <row r="14120" spans="39:53" x14ac:dyDescent="0.2">
      <c r="AM14120" s="61"/>
      <c r="AN14120" s="61"/>
      <c r="AO14120" s="171"/>
      <c r="AP14120" s="61"/>
      <c r="AQ14120" s="61"/>
      <c r="AR14120" s="61"/>
      <c r="AS14120" s="61"/>
      <c r="AT14120" s="61"/>
      <c r="AU14120" s="61"/>
      <c r="AV14120" s="61"/>
      <c r="AW14120" s="61"/>
      <c r="AX14120" s="61"/>
      <c r="AY14120" s="61"/>
      <c r="AZ14120" s="61"/>
      <c r="BA14120" s="61"/>
    </row>
    <row r="14121" spans="39:53" x14ac:dyDescent="0.2">
      <c r="AM14121" s="61"/>
      <c r="AN14121" s="61"/>
      <c r="AO14121" s="171"/>
      <c r="AP14121" s="61"/>
      <c r="AQ14121" s="61"/>
      <c r="AR14121" s="61"/>
      <c r="AS14121" s="61"/>
      <c r="AT14121" s="61"/>
      <c r="AU14121" s="61"/>
      <c r="AV14121" s="61"/>
      <c r="AW14121" s="61"/>
      <c r="AX14121" s="61"/>
      <c r="AY14121" s="61"/>
      <c r="AZ14121" s="61"/>
      <c r="BA14121" s="61"/>
    </row>
    <row r="14122" spans="39:53" x14ac:dyDescent="0.2">
      <c r="AM14122" s="61"/>
      <c r="AN14122" s="61"/>
      <c r="AO14122" s="171"/>
      <c r="AP14122" s="61"/>
      <c r="AQ14122" s="61"/>
      <c r="AR14122" s="61"/>
      <c r="AS14122" s="61"/>
      <c r="AT14122" s="61"/>
      <c r="AU14122" s="61"/>
      <c r="AV14122" s="61"/>
      <c r="AW14122" s="61"/>
      <c r="AX14122" s="61"/>
      <c r="AY14122" s="61"/>
      <c r="AZ14122" s="61"/>
      <c r="BA14122" s="61"/>
    </row>
    <row r="14123" spans="39:53" x14ac:dyDescent="0.2">
      <c r="AM14123" s="61"/>
      <c r="AN14123" s="61"/>
      <c r="AO14123" s="171"/>
      <c r="AP14123" s="61"/>
      <c r="AQ14123" s="61"/>
      <c r="AR14123" s="61"/>
      <c r="AS14123" s="61"/>
      <c r="AT14123" s="61"/>
      <c r="AU14123" s="61"/>
      <c r="AV14123" s="61"/>
      <c r="AW14123" s="61"/>
      <c r="AX14123" s="61"/>
      <c r="AY14123" s="61"/>
      <c r="AZ14123" s="61"/>
      <c r="BA14123" s="61"/>
    </row>
    <row r="14124" spans="39:53" x14ac:dyDescent="0.2">
      <c r="AM14124" s="61"/>
      <c r="AN14124" s="61"/>
      <c r="AO14124" s="171"/>
      <c r="AP14124" s="61"/>
      <c r="AQ14124" s="61"/>
      <c r="AR14124" s="61"/>
      <c r="AS14124" s="61"/>
      <c r="AT14124" s="61"/>
      <c r="AU14124" s="61"/>
      <c r="AV14124" s="61"/>
      <c r="AW14124" s="61"/>
      <c r="AX14124" s="61"/>
      <c r="AY14124" s="61"/>
      <c r="AZ14124" s="61"/>
      <c r="BA14124" s="61"/>
    </row>
    <row r="14125" spans="39:53" x14ac:dyDescent="0.2">
      <c r="AM14125" s="61"/>
      <c r="AN14125" s="61"/>
      <c r="AO14125" s="171"/>
      <c r="AP14125" s="61"/>
      <c r="AQ14125" s="61"/>
      <c r="AR14125" s="61"/>
      <c r="AS14125" s="61"/>
      <c r="AT14125" s="61"/>
      <c r="AU14125" s="61"/>
      <c r="AV14125" s="61"/>
      <c r="AW14125" s="61"/>
      <c r="AX14125" s="61"/>
      <c r="AY14125" s="61"/>
      <c r="AZ14125" s="61"/>
      <c r="BA14125" s="61"/>
    </row>
    <row r="14126" spans="39:53" x14ac:dyDescent="0.2">
      <c r="AM14126" s="61"/>
      <c r="AN14126" s="61"/>
      <c r="AO14126" s="171"/>
      <c r="AP14126" s="61"/>
      <c r="AQ14126" s="61"/>
      <c r="AR14126" s="61"/>
      <c r="AS14126" s="61"/>
      <c r="AT14126" s="61"/>
      <c r="AU14126" s="61"/>
      <c r="AV14126" s="61"/>
      <c r="AW14126" s="61"/>
      <c r="AX14126" s="61"/>
      <c r="AY14126" s="61"/>
      <c r="AZ14126" s="61"/>
      <c r="BA14126" s="61"/>
    </row>
    <row r="14127" spans="39:53" x14ac:dyDescent="0.2">
      <c r="AM14127" s="61"/>
      <c r="AN14127" s="61"/>
      <c r="AO14127" s="171"/>
      <c r="AP14127" s="61"/>
      <c r="AQ14127" s="61"/>
      <c r="AR14127" s="61"/>
      <c r="AS14127" s="61"/>
      <c r="AT14127" s="61"/>
      <c r="AU14127" s="61"/>
      <c r="AV14127" s="61"/>
      <c r="AW14127" s="61"/>
      <c r="AX14127" s="61"/>
      <c r="AY14127" s="61"/>
      <c r="AZ14127" s="61"/>
      <c r="BA14127" s="61"/>
    </row>
    <row r="14128" spans="39:53" x14ac:dyDescent="0.2">
      <c r="AM14128" s="61"/>
      <c r="AN14128" s="61"/>
      <c r="AO14128" s="171"/>
      <c r="AP14128" s="61"/>
      <c r="AQ14128" s="61"/>
      <c r="AR14128" s="61"/>
      <c r="AS14128" s="61"/>
      <c r="AT14128" s="61"/>
      <c r="AU14128" s="61"/>
      <c r="AV14128" s="61"/>
      <c r="AW14128" s="61"/>
      <c r="AX14128" s="61"/>
      <c r="AY14128" s="61"/>
      <c r="AZ14128" s="61"/>
      <c r="BA14128" s="61"/>
    </row>
    <row r="14129" spans="39:53" x14ac:dyDescent="0.2">
      <c r="AM14129" s="61"/>
      <c r="AN14129" s="61"/>
      <c r="AO14129" s="171"/>
      <c r="AP14129" s="61"/>
      <c r="AQ14129" s="61"/>
      <c r="AR14129" s="61"/>
      <c r="AS14129" s="61"/>
      <c r="AT14129" s="61"/>
      <c r="AU14129" s="61"/>
      <c r="AV14129" s="61"/>
      <c r="AW14129" s="61"/>
      <c r="AX14129" s="61"/>
      <c r="AY14129" s="61"/>
      <c r="AZ14129" s="61"/>
      <c r="BA14129" s="61"/>
    </row>
    <row r="14130" spans="39:53" x14ac:dyDescent="0.2">
      <c r="AM14130" s="61"/>
      <c r="AN14130" s="61"/>
      <c r="AO14130" s="171"/>
      <c r="AP14130" s="61"/>
      <c r="AQ14130" s="61"/>
      <c r="AR14130" s="61"/>
      <c r="AS14130" s="61"/>
      <c r="AT14130" s="61"/>
      <c r="AU14130" s="61"/>
      <c r="AV14130" s="61"/>
      <c r="AW14130" s="61"/>
      <c r="AX14130" s="61"/>
      <c r="AY14130" s="61"/>
      <c r="AZ14130" s="61"/>
      <c r="BA14130" s="61"/>
    </row>
    <row r="14131" spans="39:53" x14ac:dyDescent="0.2">
      <c r="AM14131" s="61"/>
      <c r="AN14131" s="61"/>
      <c r="AO14131" s="171"/>
      <c r="AP14131" s="61"/>
      <c r="AQ14131" s="61"/>
      <c r="AR14131" s="61"/>
      <c r="AS14131" s="61"/>
      <c r="AT14131" s="61"/>
      <c r="AU14131" s="61"/>
      <c r="AV14131" s="61"/>
      <c r="AW14131" s="61"/>
      <c r="AX14131" s="61"/>
      <c r="AY14131" s="61"/>
      <c r="AZ14131" s="61"/>
      <c r="BA14131" s="61"/>
    </row>
    <row r="14132" spans="39:53" x14ac:dyDescent="0.2">
      <c r="AM14132" s="61"/>
      <c r="AN14132" s="61"/>
      <c r="AO14132" s="171"/>
      <c r="AP14132" s="61"/>
      <c r="AQ14132" s="61"/>
      <c r="AR14132" s="61"/>
      <c r="AS14132" s="61"/>
      <c r="AT14132" s="61"/>
      <c r="AU14132" s="61"/>
      <c r="AV14132" s="61"/>
      <c r="AW14132" s="61"/>
      <c r="AX14132" s="61"/>
      <c r="AY14132" s="61"/>
      <c r="AZ14132" s="61"/>
      <c r="BA14132" s="61"/>
    </row>
    <row r="14133" spans="39:53" x14ac:dyDescent="0.2">
      <c r="AM14133" s="61"/>
      <c r="AN14133" s="61"/>
      <c r="AO14133" s="171"/>
      <c r="AP14133" s="61"/>
      <c r="AQ14133" s="61"/>
      <c r="AR14133" s="61"/>
      <c r="AS14133" s="61"/>
      <c r="AT14133" s="61"/>
      <c r="AU14133" s="61"/>
      <c r="AV14133" s="61"/>
      <c r="AW14133" s="61"/>
      <c r="AX14133" s="61"/>
      <c r="AY14133" s="61"/>
      <c r="AZ14133" s="61"/>
      <c r="BA14133" s="61"/>
    </row>
    <row r="14134" spans="39:53" x14ac:dyDescent="0.2">
      <c r="AM14134" s="61"/>
      <c r="AN14134" s="61"/>
      <c r="AO14134" s="171"/>
      <c r="AP14134" s="61"/>
      <c r="AQ14134" s="61"/>
      <c r="AR14134" s="61"/>
      <c r="AS14134" s="61"/>
      <c r="AT14134" s="61"/>
      <c r="AU14134" s="61"/>
      <c r="AV14134" s="61"/>
      <c r="AW14134" s="61"/>
      <c r="AX14134" s="61"/>
      <c r="AY14134" s="61"/>
      <c r="AZ14134" s="61"/>
      <c r="BA14134" s="61"/>
    </row>
    <row r="14135" spans="39:53" x14ac:dyDescent="0.2">
      <c r="AM14135" s="61"/>
      <c r="AN14135" s="61"/>
      <c r="AO14135" s="171"/>
      <c r="AP14135" s="61"/>
      <c r="AQ14135" s="61"/>
      <c r="AR14135" s="61"/>
      <c r="AS14135" s="61"/>
      <c r="AT14135" s="61"/>
      <c r="AU14135" s="61"/>
      <c r="AV14135" s="61"/>
      <c r="AW14135" s="61"/>
      <c r="AX14135" s="61"/>
      <c r="AY14135" s="61"/>
      <c r="AZ14135" s="61"/>
      <c r="BA14135" s="61"/>
    </row>
    <row r="14136" spans="39:53" x14ac:dyDescent="0.2">
      <c r="AM14136" s="61"/>
      <c r="AN14136" s="61"/>
      <c r="AO14136" s="171"/>
      <c r="AP14136" s="61"/>
      <c r="AQ14136" s="61"/>
      <c r="AR14136" s="61"/>
      <c r="AS14136" s="61"/>
      <c r="AT14136" s="61"/>
      <c r="AU14136" s="61"/>
      <c r="AV14136" s="61"/>
      <c r="AW14136" s="61"/>
      <c r="AX14136" s="61"/>
      <c r="AY14136" s="61"/>
      <c r="AZ14136" s="61"/>
      <c r="BA14136" s="61"/>
    </row>
    <row r="14137" spans="39:53" x14ac:dyDescent="0.2">
      <c r="AM14137" s="61"/>
      <c r="AN14137" s="61"/>
      <c r="AO14137" s="171"/>
      <c r="AP14137" s="61"/>
      <c r="AQ14137" s="61"/>
      <c r="AR14137" s="61"/>
      <c r="AS14137" s="61"/>
      <c r="AT14137" s="61"/>
      <c r="AU14137" s="61"/>
      <c r="AV14137" s="61"/>
      <c r="AW14137" s="61"/>
      <c r="AX14137" s="61"/>
      <c r="AY14137" s="61"/>
      <c r="AZ14137" s="61"/>
      <c r="BA14137" s="61"/>
    </row>
    <row r="14138" spans="39:53" x14ac:dyDescent="0.2">
      <c r="AM14138" s="61"/>
      <c r="AN14138" s="61"/>
      <c r="AO14138" s="171"/>
      <c r="AP14138" s="61"/>
      <c r="AQ14138" s="61"/>
      <c r="AR14138" s="61"/>
      <c r="AS14138" s="61"/>
      <c r="AT14138" s="61"/>
      <c r="AU14138" s="61"/>
      <c r="AV14138" s="61"/>
      <c r="AW14138" s="61"/>
      <c r="AX14138" s="61"/>
      <c r="AY14138" s="61"/>
      <c r="AZ14138" s="61"/>
      <c r="BA14138" s="61"/>
    </row>
    <row r="14139" spans="39:53" x14ac:dyDescent="0.2">
      <c r="AM14139" s="61"/>
      <c r="AN14139" s="61"/>
      <c r="AO14139" s="171"/>
      <c r="AP14139" s="61"/>
      <c r="AQ14139" s="61"/>
      <c r="AR14139" s="61"/>
      <c r="AS14139" s="61"/>
      <c r="AT14139" s="61"/>
      <c r="AU14139" s="61"/>
      <c r="AV14139" s="61"/>
      <c r="AW14139" s="61"/>
      <c r="AX14139" s="61"/>
      <c r="AY14139" s="61"/>
      <c r="AZ14139" s="61"/>
      <c r="BA14139" s="61"/>
    </row>
    <row r="14140" spans="39:53" x14ac:dyDescent="0.2">
      <c r="AM14140" s="61"/>
      <c r="AN14140" s="61"/>
      <c r="AO14140" s="171"/>
      <c r="AP14140" s="61"/>
      <c r="AQ14140" s="61"/>
      <c r="AR14140" s="61"/>
      <c r="AS14140" s="61"/>
      <c r="AT14140" s="61"/>
      <c r="AU14140" s="61"/>
      <c r="AV14140" s="61"/>
      <c r="AW14140" s="61"/>
      <c r="AX14140" s="61"/>
      <c r="AY14140" s="61"/>
      <c r="AZ14140" s="61"/>
      <c r="BA14140" s="61"/>
    </row>
    <row r="14141" spans="39:53" x14ac:dyDescent="0.2">
      <c r="AM14141" s="61"/>
      <c r="AN14141" s="61"/>
      <c r="AO14141" s="171"/>
      <c r="AP14141" s="61"/>
      <c r="AQ14141" s="61"/>
      <c r="AR14141" s="61"/>
      <c r="AS14141" s="61"/>
      <c r="AT14141" s="61"/>
      <c r="AU14141" s="61"/>
      <c r="AV14141" s="61"/>
      <c r="AW14141" s="61"/>
      <c r="AX14141" s="61"/>
      <c r="AY14141" s="61"/>
      <c r="AZ14141" s="61"/>
      <c r="BA14141" s="61"/>
    </row>
    <row r="14142" spans="39:53" x14ac:dyDescent="0.2">
      <c r="AM14142" s="61"/>
      <c r="AN14142" s="61"/>
      <c r="AO14142" s="171"/>
      <c r="AP14142" s="61"/>
      <c r="AQ14142" s="61"/>
      <c r="AR14142" s="61"/>
      <c r="AS14142" s="61"/>
      <c r="AT14142" s="61"/>
      <c r="AU14142" s="61"/>
      <c r="AV14142" s="61"/>
      <c r="AW14142" s="61"/>
      <c r="AX14142" s="61"/>
      <c r="AY14142" s="61"/>
      <c r="AZ14142" s="61"/>
      <c r="BA14142" s="61"/>
    </row>
    <row r="14143" spans="39:53" x14ac:dyDescent="0.2">
      <c r="AM14143" s="61"/>
      <c r="AN14143" s="61"/>
      <c r="AO14143" s="171"/>
      <c r="AP14143" s="61"/>
      <c r="AQ14143" s="61"/>
      <c r="AR14143" s="61"/>
      <c r="AS14143" s="61"/>
      <c r="AT14143" s="61"/>
      <c r="AU14143" s="61"/>
      <c r="AV14143" s="61"/>
      <c r="AW14143" s="61"/>
      <c r="AX14143" s="61"/>
      <c r="AY14143" s="61"/>
      <c r="AZ14143" s="61"/>
      <c r="BA14143" s="61"/>
    </row>
    <row r="14144" spans="39:53" x14ac:dyDescent="0.2">
      <c r="AM14144" s="61"/>
      <c r="AN14144" s="61"/>
      <c r="AO14144" s="171"/>
      <c r="AP14144" s="61"/>
      <c r="AQ14144" s="61"/>
      <c r="AR14144" s="61"/>
      <c r="AS14144" s="61"/>
      <c r="AT14144" s="61"/>
      <c r="AU14144" s="61"/>
      <c r="AV14144" s="61"/>
      <c r="AW14144" s="61"/>
      <c r="AX14144" s="61"/>
      <c r="AY14144" s="61"/>
      <c r="AZ14144" s="61"/>
      <c r="BA14144" s="61"/>
    </row>
    <row r="14145" spans="39:53" x14ac:dyDescent="0.2">
      <c r="AM14145" s="61"/>
      <c r="AN14145" s="61"/>
      <c r="AO14145" s="171"/>
      <c r="AP14145" s="61"/>
      <c r="AQ14145" s="61"/>
      <c r="AR14145" s="61"/>
      <c r="AS14145" s="61"/>
      <c r="AT14145" s="61"/>
      <c r="AU14145" s="61"/>
      <c r="AV14145" s="61"/>
      <c r="AW14145" s="61"/>
      <c r="AX14145" s="61"/>
      <c r="AY14145" s="61"/>
      <c r="AZ14145" s="61"/>
      <c r="BA14145" s="61"/>
    </row>
    <row r="14146" spans="39:53" x14ac:dyDescent="0.2">
      <c r="AM14146" s="61"/>
      <c r="AN14146" s="61"/>
      <c r="AO14146" s="171"/>
      <c r="AP14146" s="61"/>
      <c r="AQ14146" s="61"/>
      <c r="AR14146" s="61"/>
      <c r="AS14146" s="61"/>
      <c r="AT14146" s="61"/>
      <c r="AU14146" s="61"/>
      <c r="AV14146" s="61"/>
      <c r="AW14146" s="61"/>
      <c r="AX14146" s="61"/>
      <c r="AY14146" s="61"/>
      <c r="AZ14146" s="61"/>
      <c r="BA14146" s="61"/>
    </row>
    <row r="14147" spans="39:53" x14ac:dyDescent="0.2">
      <c r="AM14147" s="61"/>
      <c r="AN14147" s="61"/>
      <c r="AO14147" s="171"/>
      <c r="AP14147" s="61"/>
      <c r="AQ14147" s="61"/>
      <c r="AR14147" s="61"/>
      <c r="AS14147" s="61"/>
      <c r="AT14147" s="61"/>
      <c r="AU14147" s="61"/>
      <c r="AV14147" s="61"/>
      <c r="AW14147" s="61"/>
      <c r="AX14147" s="61"/>
      <c r="AY14147" s="61"/>
      <c r="AZ14147" s="61"/>
      <c r="BA14147" s="61"/>
    </row>
    <row r="14148" spans="39:53" x14ac:dyDescent="0.2">
      <c r="AM14148" s="61"/>
      <c r="AN14148" s="61"/>
      <c r="AO14148" s="171"/>
      <c r="AP14148" s="61"/>
      <c r="AQ14148" s="61"/>
      <c r="AR14148" s="61"/>
      <c r="AS14148" s="61"/>
      <c r="AT14148" s="61"/>
      <c r="AU14148" s="61"/>
      <c r="AV14148" s="61"/>
      <c r="AW14148" s="61"/>
      <c r="AX14148" s="61"/>
      <c r="AY14148" s="61"/>
      <c r="AZ14148" s="61"/>
      <c r="BA14148" s="61"/>
    </row>
    <row r="14149" spans="39:53" x14ac:dyDescent="0.2">
      <c r="AM14149" s="61"/>
      <c r="AN14149" s="61"/>
      <c r="AO14149" s="171"/>
      <c r="AP14149" s="61"/>
      <c r="AQ14149" s="61"/>
      <c r="AR14149" s="61"/>
      <c r="AS14149" s="61"/>
      <c r="AT14149" s="61"/>
      <c r="AU14149" s="61"/>
      <c r="AV14149" s="61"/>
      <c r="AW14149" s="61"/>
      <c r="AX14149" s="61"/>
      <c r="AY14149" s="61"/>
      <c r="AZ14149" s="61"/>
      <c r="BA14149" s="61"/>
    </row>
    <row r="14150" spans="39:53" x14ac:dyDescent="0.2">
      <c r="AM14150" s="61"/>
      <c r="AN14150" s="61"/>
      <c r="AO14150" s="171"/>
      <c r="AP14150" s="61"/>
      <c r="AQ14150" s="61"/>
      <c r="AR14150" s="61"/>
      <c r="AS14150" s="61"/>
      <c r="AT14150" s="61"/>
      <c r="AU14150" s="61"/>
      <c r="AV14150" s="61"/>
      <c r="AW14150" s="61"/>
      <c r="AX14150" s="61"/>
      <c r="AY14150" s="61"/>
      <c r="AZ14150" s="61"/>
      <c r="BA14150" s="61"/>
    </row>
    <row r="14151" spans="39:53" x14ac:dyDescent="0.2">
      <c r="AM14151" s="61"/>
      <c r="AN14151" s="61"/>
      <c r="AO14151" s="171"/>
      <c r="AP14151" s="61"/>
      <c r="AQ14151" s="61"/>
      <c r="AR14151" s="61"/>
      <c r="AS14151" s="61"/>
      <c r="AT14151" s="61"/>
      <c r="AU14151" s="61"/>
      <c r="AV14151" s="61"/>
      <c r="AW14151" s="61"/>
      <c r="AX14151" s="61"/>
      <c r="AY14151" s="61"/>
      <c r="AZ14151" s="61"/>
      <c r="BA14151" s="61"/>
    </row>
    <row r="14152" spans="39:53" x14ac:dyDescent="0.2">
      <c r="AM14152" s="61"/>
      <c r="AN14152" s="61"/>
      <c r="AO14152" s="171"/>
      <c r="AP14152" s="61"/>
      <c r="AQ14152" s="61"/>
      <c r="AR14152" s="61"/>
      <c r="AS14152" s="61"/>
      <c r="AT14152" s="61"/>
      <c r="AU14152" s="61"/>
      <c r="AV14152" s="61"/>
      <c r="AW14152" s="61"/>
      <c r="AX14152" s="61"/>
      <c r="AY14152" s="61"/>
      <c r="AZ14152" s="61"/>
      <c r="BA14152" s="61"/>
    </row>
    <row r="14153" spans="39:53" x14ac:dyDescent="0.2">
      <c r="AM14153" s="61"/>
      <c r="AN14153" s="61"/>
      <c r="AO14153" s="171"/>
      <c r="AP14153" s="61"/>
      <c r="AQ14153" s="61"/>
      <c r="AR14153" s="61"/>
      <c r="AS14153" s="61"/>
      <c r="AT14153" s="61"/>
      <c r="AU14153" s="61"/>
      <c r="AV14153" s="61"/>
      <c r="AW14153" s="61"/>
      <c r="AX14153" s="61"/>
      <c r="AY14153" s="61"/>
      <c r="AZ14153" s="61"/>
      <c r="BA14153" s="61"/>
    </row>
    <row r="14154" spans="39:53" x14ac:dyDescent="0.2">
      <c r="AM14154" s="61"/>
      <c r="AN14154" s="61"/>
      <c r="AO14154" s="171"/>
      <c r="AP14154" s="61"/>
      <c r="AQ14154" s="61"/>
      <c r="AR14154" s="61"/>
      <c r="AS14154" s="61"/>
      <c r="AT14154" s="61"/>
      <c r="AU14154" s="61"/>
      <c r="AV14154" s="61"/>
      <c r="AW14154" s="61"/>
      <c r="AX14154" s="61"/>
      <c r="AY14154" s="61"/>
      <c r="AZ14154" s="61"/>
      <c r="BA14154" s="61"/>
    </row>
    <row r="14155" spans="39:53" x14ac:dyDescent="0.2">
      <c r="AM14155" s="61"/>
      <c r="AN14155" s="61"/>
      <c r="AO14155" s="171"/>
      <c r="AP14155" s="61"/>
      <c r="AQ14155" s="61"/>
      <c r="AR14155" s="61"/>
      <c r="AS14155" s="61"/>
      <c r="AT14155" s="61"/>
      <c r="AU14155" s="61"/>
      <c r="AV14155" s="61"/>
      <c r="AW14155" s="61"/>
      <c r="AX14155" s="61"/>
      <c r="AY14155" s="61"/>
      <c r="AZ14155" s="61"/>
      <c r="BA14155" s="61"/>
    </row>
    <row r="14156" spans="39:53" x14ac:dyDescent="0.2">
      <c r="AM14156" s="61"/>
      <c r="AN14156" s="61"/>
      <c r="AO14156" s="171"/>
      <c r="AP14156" s="61"/>
      <c r="AQ14156" s="61"/>
      <c r="AR14156" s="61"/>
      <c r="AS14156" s="61"/>
      <c r="AT14156" s="61"/>
      <c r="AU14156" s="61"/>
      <c r="AV14156" s="61"/>
      <c r="AW14156" s="61"/>
      <c r="AX14156" s="61"/>
      <c r="AY14156" s="61"/>
      <c r="AZ14156" s="61"/>
      <c r="BA14156" s="61"/>
    </row>
    <row r="14157" spans="39:53" x14ac:dyDescent="0.2">
      <c r="AM14157" s="61"/>
      <c r="AN14157" s="61"/>
      <c r="AO14157" s="171"/>
      <c r="AP14157" s="61"/>
      <c r="AQ14157" s="61"/>
      <c r="AR14157" s="61"/>
      <c r="AS14157" s="61"/>
      <c r="AT14157" s="61"/>
      <c r="AU14157" s="61"/>
      <c r="AV14157" s="61"/>
      <c r="AW14157" s="61"/>
      <c r="AX14157" s="61"/>
      <c r="AY14157" s="61"/>
      <c r="AZ14157" s="61"/>
      <c r="BA14157" s="61"/>
    </row>
    <row r="14158" spans="39:53" x14ac:dyDescent="0.2">
      <c r="AM14158" s="61"/>
      <c r="AN14158" s="61"/>
      <c r="AO14158" s="171"/>
      <c r="AP14158" s="61"/>
      <c r="AQ14158" s="61"/>
      <c r="AR14158" s="61"/>
      <c r="AS14158" s="61"/>
      <c r="AT14158" s="61"/>
      <c r="AU14158" s="61"/>
      <c r="AV14158" s="61"/>
      <c r="AW14158" s="61"/>
      <c r="AX14158" s="61"/>
      <c r="AY14158" s="61"/>
      <c r="AZ14158" s="61"/>
      <c r="BA14158" s="61"/>
    </row>
    <row r="14159" spans="39:53" x14ac:dyDescent="0.2">
      <c r="AM14159" s="61"/>
      <c r="AN14159" s="61"/>
      <c r="AO14159" s="171"/>
      <c r="AP14159" s="61"/>
      <c r="AQ14159" s="61"/>
      <c r="AR14159" s="61"/>
      <c r="AS14159" s="61"/>
      <c r="AT14159" s="61"/>
      <c r="AU14159" s="61"/>
      <c r="AV14159" s="61"/>
      <c r="AW14159" s="61"/>
      <c r="AX14159" s="61"/>
      <c r="AY14159" s="61"/>
      <c r="AZ14159" s="61"/>
      <c r="BA14159" s="61"/>
    </row>
    <row r="14160" spans="39:53" x14ac:dyDescent="0.2">
      <c r="AM14160" s="61"/>
      <c r="AN14160" s="61"/>
      <c r="AO14160" s="171"/>
      <c r="AP14160" s="61"/>
      <c r="AQ14160" s="61"/>
      <c r="AR14160" s="61"/>
      <c r="AS14160" s="61"/>
      <c r="AT14160" s="61"/>
      <c r="AU14160" s="61"/>
      <c r="AV14160" s="61"/>
      <c r="AW14160" s="61"/>
      <c r="AX14160" s="61"/>
      <c r="AY14160" s="61"/>
      <c r="AZ14160" s="61"/>
      <c r="BA14160" s="61"/>
    </row>
    <row r="14161" spans="39:53" x14ac:dyDescent="0.2">
      <c r="AM14161" s="61"/>
      <c r="AN14161" s="61"/>
      <c r="AO14161" s="171"/>
      <c r="AP14161" s="61"/>
      <c r="AQ14161" s="61"/>
      <c r="AR14161" s="61"/>
      <c r="AS14161" s="61"/>
      <c r="AT14161" s="61"/>
      <c r="AU14161" s="61"/>
      <c r="AV14161" s="61"/>
      <c r="AW14161" s="61"/>
      <c r="AX14161" s="61"/>
      <c r="AY14161" s="61"/>
      <c r="AZ14161" s="61"/>
      <c r="BA14161" s="61"/>
    </row>
    <row r="14162" spans="39:53" x14ac:dyDescent="0.2">
      <c r="AM14162" s="61"/>
      <c r="AN14162" s="61"/>
      <c r="AO14162" s="171"/>
      <c r="AP14162" s="61"/>
      <c r="AQ14162" s="61"/>
      <c r="AR14162" s="61"/>
      <c r="AS14162" s="61"/>
      <c r="AT14162" s="61"/>
      <c r="AU14162" s="61"/>
      <c r="AV14162" s="61"/>
      <c r="AW14162" s="61"/>
      <c r="AX14162" s="61"/>
      <c r="AY14162" s="61"/>
      <c r="AZ14162" s="61"/>
      <c r="BA14162" s="61"/>
    </row>
    <row r="14163" spans="39:53" x14ac:dyDescent="0.2">
      <c r="AM14163" s="61"/>
      <c r="AN14163" s="61"/>
      <c r="AO14163" s="171"/>
      <c r="AP14163" s="61"/>
      <c r="AQ14163" s="61"/>
      <c r="AR14163" s="61"/>
      <c r="AS14163" s="61"/>
      <c r="AT14163" s="61"/>
      <c r="AU14163" s="61"/>
      <c r="AV14163" s="61"/>
      <c r="AW14163" s="61"/>
      <c r="AX14163" s="61"/>
      <c r="AY14163" s="61"/>
      <c r="AZ14163" s="61"/>
      <c r="BA14163" s="61"/>
    </row>
    <row r="14164" spans="39:53" x14ac:dyDescent="0.2">
      <c r="AM14164" s="61"/>
      <c r="AN14164" s="61"/>
      <c r="AO14164" s="171"/>
      <c r="AP14164" s="61"/>
      <c r="AQ14164" s="61"/>
      <c r="AR14164" s="61"/>
      <c r="AS14164" s="61"/>
      <c r="AT14164" s="61"/>
      <c r="AU14164" s="61"/>
      <c r="AV14164" s="61"/>
      <c r="AW14164" s="61"/>
      <c r="AX14164" s="61"/>
      <c r="AY14164" s="61"/>
      <c r="AZ14164" s="61"/>
      <c r="BA14164" s="61"/>
    </row>
    <row r="14165" spans="39:53" x14ac:dyDescent="0.2">
      <c r="AM14165" s="61"/>
      <c r="AN14165" s="61"/>
      <c r="AO14165" s="171"/>
      <c r="AP14165" s="61"/>
      <c r="AQ14165" s="61"/>
      <c r="AR14165" s="61"/>
      <c r="AS14165" s="61"/>
      <c r="AT14165" s="61"/>
      <c r="AU14165" s="61"/>
      <c r="AV14165" s="61"/>
      <c r="AW14165" s="61"/>
      <c r="AX14165" s="61"/>
      <c r="AY14165" s="61"/>
      <c r="AZ14165" s="61"/>
      <c r="BA14165" s="61"/>
    </row>
    <row r="14166" spans="39:53" x14ac:dyDescent="0.2">
      <c r="AM14166" s="61"/>
      <c r="AN14166" s="61"/>
      <c r="AO14166" s="171"/>
      <c r="AP14166" s="61"/>
      <c r="AQ14166" s="61"/>
      <c r="AR14166" s="61"/>
      <c r="AS14166" s="61"/>
      <c r="AT14166" s="61"/>
      <c r="AU14166" s="61"/>
      <c r="AV14166" s="61"/>
      <c r="AW14166" s="61"/>
      <c r="AX14166" s="61"/>
      <c r="AY14166" s="61"/>
      <c r="AZ14166" s="61"/>
      <c r="BA14166" s="61"/>
    </row>
    <row r="14167" spans="39:53" x14ac:dyDescent="0.2">
      <c r="AM14167" s="61"/>
      <c r="AN14167" s="61"/>
      <c r="AO14167" s="171"/>
      <c r="AP14167" s="61"/>
      <c r="AQ14167" s="61"/>
      <c r="AR14167" s="61"/>
      <c r="AS14167" s="61"/>
      <c r="AT14167" s="61"/>
      <c r="AU14167" s="61"/>
      <c r="AV14167" s="61"/>
      <c r="AW14167" s="61"/>
      <c r="AX14167" s="61"/>
      <c r="AY14167" s="61"/>
      <c r="AZ14167" s="61"/>
      <c r="BA14167" s="61"/>
    </row>
    <row r="14168" spans="39:53" x14ac:dyDescent="0.2">
      <c r="AM14168" s="61"/>
      <c r="AN14168" s="61"/>
      <c r="AO14168" s="171"/>
      <c r="AP14168" s="61"/>
      <c r="AQ14168" s="61"/>
      <c r="AR14168" s="61"/>
      <c r="AS14168" s="61"/>
      <c r="AT14168" s="61"/>
      <c r="AU14168" s="61"/>
      <c r="AV14168" s="61"/>
      <c r="AW14168" s="61"/>
      <c r="AX14168" s="61"/>
      <c r="AY14168" s="61"/>
      <c r="AZ14168" s="61"/>
      <c r="BA14168" s="61"/>
    </row>
    <row r="14169" spans="39:53" x14ac:dyDescent="0.2">
      <c r="AM14169" s="61"/>
      <c r="AN14169" s="61"/>
      <c r="AO14169" s="171"/>
      <c r="AP14169" s="61"/>
      <c r="AQ14169" s="61"/>
      <c r="AR14169" s="61"/>
      <c r="AS14169" s="61"/>
      <c r="AT14169" s="61"/>
      <c r="AU14169" s="61"/>
      <c r="AV14169" s="61"/>
      <c r="AW14169" s="61"/>
      <c r="AX14169" s="61"/>
      <c r="AY14169" s="61"/>
      <c r="AZ14169" s="61"/>
      <c r="BA14169" s="61"/>
    </row>
    <row r="14170" spans="39:53" x14ac:dyDescent="0.2">
      <c r="AM14170" s="61"/>
      <c r="AN14170" s="61"/>
      <c r="AO14170" s="171"/>
      <c r="AP14170" s="61"/>
      <c r="AQ14170" s="61"/>
      <c r="AR14170" s="61"/>
      <c r="AS14170" s="61"/>
      <c r="AT14170" s="61"/>
      <c r="AU14170" s="61"/>
      <c r="AV14170" s="61"/>
      <c r="AW14170" s="61"/>
      <c r="AX14170" s="61"/>
      <c r="AY14170" s="61"/>
      <c r="AZ14170" s="61"/>
      <c r="BA14170" s="61"/>
    </row>
    <row r="14171" spans="39:53" x14ac:dyDescent="0.2">
      <c r="AM14171" s="61"/>
      <c r="AN14171" s="61"/>
      <c r="AO14171" s="171"/>
      <c r="AP14171" s="61"/>
      <c r="AQ14171" s="61"/>
      <c r="AR14171" s="61"/>
      <c r="AS14171" s="61"/>
      <c r="AT14171" s="61"/>
      <c r="AU14171" s="61"/>
      <c r="AV14171" s="61"/>
      <c r="AW14171" s="61"/>
      <c r="AX14171" s="61"/>
      <c r="AY14171" s="61"/>
      <c r="AZ14171" s="61"/>
      <c r="BA14171" s="61"/>
    </row>
    <row r="14172" spans="39:53" x14ac:dyDescent="0.2">
      <c r="AM14172" s="61"/>
      <c r="AN14172" s="61"/>
      <c r="AO14172" s="171"/>
      <c r="AP14172" s="61"/>
      <c r="AQ14172" s="61"/>
      <c r="AR14172" s="61"/>
      <c r="AS14172" s="61"/>
      <c r="AT14172" s="61"/>
      <c r="AU14172" s="61"/>
      <c r="AV14172" s="61"/>
      <c r="AW14172" s="61"/>
      <c r="AX14172" s="61"/>
      <c r="AY14172" s="61"/>
      <c r="AZ14172" s="61"/>
      <c r="BA14172" s="61"/>
    </row>
    <row r="14173" spans="39:53" x14ac:dyDescent="0.2">
      <c r="AM14173" s="61"/>
      <c r="AN14173" s="61"/>
      <c r="AO14173" s="171"/>
      <c r="AP14173" s="61"/>
      <c r="AQ14173" s="61"/>
      <c r="AR14173" s="61"/>
      <c r="AS14173" s="61"/>
      <c r="AT14173" s="61"/>
      <c r="AU14173" s="61"/>
      <c r="AV14173" s="61"/>
      <c r="AW14173" s="61"/>
      <c r="AX14173" s="61"/>
      <c r="AY14173" s="61"/>
      <c r="AZ14173" s="61"/>
      <c r="BA14173" s="61"/>
    </row>
    <row r="14174" spans="39:53" x14ac:dyDescent="0.2">
      <c r="AM14174" s="61"/>
      <c r="AN14174" s="61"/>
      <c r="AO14174" s="171"/>
      <c r="AP14174" s="61"/>
      <c r="AQ14174" s="61"/>
      <c r="AR14174" s="61"/>
      <c r="AS14174" s="61"/>
      <c r="AT14174" s="61"/>
      <c r="AU14174" s="61"/>
      <c r="AV14174" s="61"/>
      <c r="AW14174" s="61"/>
      <c r="AX14174" s="61"/>
      <c r="AY14174" s="61"/>
      <c r="AZ14174" s="61"/>
      <c r="BA14174" s="61"/>
    </row>
    <row r="14175" spans="39:53" x14ac:dyDescent="0.2">
      <c r="AM14175" s="61"/>
      <c r="AN14175" s="61"/>
      <c r="AO14175" s="171"/>
      <c r="AP14175" s="61"/>
      <c r="AQ14175" s="61"/>
      <c r="AR14175" s="61"/>
      <c r="AS14175" s="61"/>
      <c r="AT14175" s="61"/>
      <c r="AU14175" s="61"/>
      <c r="AV14175" s="61"/>
      <c r="AW14175" s="61"/>
      <c r="AX14175" s="61"/>
      <c r="AY14175" s="61"/>
      <c r="AZ14175" s="61"/>
      <c r="BA14175" s="61"/>
    </row>
    <row r="14176" spans="39:53" x14ac:dyDescent="0.2">
      <c r="AM14176" s="61"/>
      <c r="AN14176" s="61"/>
      <c r="AO14176" s="171"/>
      <c r="AP14176" s="61"/>
      <c r="AQ14176" s="61"/>
      <c r="AR14176" s="61"/>
      <c r="AS14176" s="61"/>
      <c r="AT14176" s="61"/>
      <c r="AU14176" s="61"/>
      <c r="AV14176" s="61"/>
      <c r="AW14176" s="61"/>
      <c r="AX14176" s="61"/>
      <c r="AY14176" s="61"/>
      <c r="AZ14176" s="61"/>
      <c r="BA14176" s="61"/>
    </row>
    <row r="14177" spans="39:53" x14ac:dyDescent="0.2">
      <c r="AM14177" s="61"/>
      <c r="AN14177" s="61"/>
      <c r="AO14177" s="171"/>
      <c r="AP14177" s="61"/>
      <c r="AQ14177" s="61"/>
      <c r="AR14177" s="61"/>
      <c r="AS14177" s="61"/>
      <c r="AT14177" s="61"/>
      <c r="AU14177" s="61"/>
      <c r="AV14177" s="61"/>
      <c r="AW14177" s="61"/>
      <c r="AX14177" s="61"/>
      <c r="AY14177" s="61"/>
      <c r="AZ14177" s="61"/>
      <c r="BA14177" s="61"/>
    </row>
    <row r="14178" spans="39:53" x14ac:dyDescent="0.2">
      <c r="AM14178" s="61"/>
      <c r="AN14178" s="61"/>
      <c r="AO14178" s="171"/>
      <c r="AP14178" s="61"/>
      <c r="AQ14178" s="61"/>
      <c r="AR14178" s="61"/>
      <c r="AS14178" s="61"/>
      <c r="AT14178" s="61"/>
      <c r="AU14178" s="61"/>
      <c r="AV14178" s="61"/>
      <c r="AW14178" s="61"/>
      <c r="AX14178" s="61"/>
      <c r="AY14178" s="61"/>
      <c r="AZ14178" s="61"/>
      <c r="BA14178" s="61"/>
    </row>
    <row r="14179" spans="39:53" x14ac:dyDescent="0.2">
      <c r="AM14179" s="61"/>
      <c r="AN14179" s="61"/>
      <c r="AO14179" s="171"/>
      <c r="AP14179" s="61"/>
      <c r="AQ14179" s="61"/>
      <c r="AR14179" s="61"/>
      <c r="AS14179" s="61"/>
      <c r="AT14179" s="61"/>
      <c r="AU14179" s="61"/>
      <c r="AV14179" s="61"/>
      <c r="AW14179" s="61"/>
      <c r="AX14179" s="61"/>
      <c r="AY14179" s="61"/>
      <c r="AZ14179" s="61"/>
      <c r="BA14179" s="61"/>
    </row>
    <row r="14180" spans="39:53" x14ac:dyDescent="0.2">
      <c r="AM14180" s="61"/>
      <c r="AN14180" s="61"/>
      <c r="AO14180" s="171"/>
      <c r="AP14180" s="61"/>
      <c r="AQ14180" s="61"/>
      <c r="AR14180" s="61"/>
      <c r="AS14180" s="61"/>
      <c r="AT14180" s="61"/>
      <c r="AU14180" s="61"/>
      <c r="AV14180" s="61"/>
      <c r="AW14180" s="61"/>
      <c r="AX14180" s="61"/>
      <c r="AY14180" s="61"/>
      <c r="AZ14180" s="61"/>
      <c r="BA14180" s="61"/>
    </row>
    <row r="14181" spans="39:53" x14ac:dyDescent="0.2">
      <c r="AM14181" s="61"/>
      <c r="AN14181" s="61"/>
      <c r="AO14181" s="171"/>
      <c r="AP14181" s="61"/>
      <c r="AQ14181" s="61"/>
      <c r="AR14181" s="61"/>
      <c r="AS14181" s="61"/>
      <c r="AT14181" s="61"/>
      <c r="AU14181" s="61"/>
      <c r="AV14181" s="61"/>
      <c r="AW14181" s="61"/>
      <c r="AX14181" s="61"/>
      <c r="AY14181" s="61"/>
      <c r="AZ14181" s="61"/>
      <c r="BA14181" s="61"/>
    </row>
    <row r="14182" spans="39:53" x14ac:dyDescent="0.2">
      <c r="AM14182" s="61"/>
      <c r="AN14182" s="61"/>
      <c r="AO14182" s="171"/>
      <c r="AP14182" s="61"/>
      <c r="AQ14182" s="61"/>
      <c r="AR14182" s="61"/>
      <c r="AS14182" s="61"/>
      <c r="AT14182" s="61"/>
      <c r="AU14182" s="61"/>
      <c r="AV14182" s="61"/>
      <c r="AW14182" s="61"/>
      <c r="AX14182" s="61"/>
      <c r="AY14182" s="61"/>
      <c r="AZ14182" s="61"/>
      <c r="BA14182" s="61"/>
    </row>
    <row r="14183" spans="39:53" x14ac:dyDescent="0.2">
      <c r="AM14183" s="61"/>
      <c r="AN14183" s="61"/>
      <c r="AO14183" s="171"/>
      <c r="AP14183" s="61"/>
      <c r="AQ14183" s="61"/>
      <c r="AR14183" s="61"/>
      <c r="AS14183" s="61"/>
      <c r="AT14183" s="61"/>
      <c r="AU14183" s="61"/>
      <c r="AV14183" s="61"/>
      <c r="AW14183" s="61"/>
      <c r="AX14183" s="61"/>
      <c r="AY14183" s="61"/>
      <c r="AZ14183" s="61"/>
      <c r="BA14183" s="61"/>
    </row>
    <row r="14184" spans="39:53" x14ac:dyDescent="0.2">
      <c r="AM14184" s="61"/>
      <c r="AN14184" s="61"/>
      <c r="AO14184" s="171"/>
      <c r="AP14184" s="61"/>
      <c r="AQ14184" s="61"/>
      <c r="AR14184" s="61"/>
      <c r="AS14184" s="61"/>
      <c r="AT14184" s="61"/>
      <c r="AU14184" s="61"/>
      <c r="AV14184" s="61"/>
      <c r="AW14184" s="61"/>
      <c r="AX14184" s="61"/>
      <c r="AY14184" s="61"/>
      <c r="AZ14184" s="61"/>
      <c r="BA14184" s="61"/>
    </row>
    <row r="14185" spans="39:53" x14ac:dyDescent="0.2">
      <c r="AM14185" s="61"/>
      <c r="AN14185" s="61"/>
      <c r="AO14185" s="171"/>
      <c r="AP14185" s="61"/>
      <c r="AQ14185" s="61"/>
      <c r="AR14185" s="61"/>
      <c r="AS14185" s="61"/>
      <c r="AT14185" s="61"/>
      <c r="AU14185" s="61"/>
      <c r="AV14185" s="61"/>
      <c r="AW14185" s="61"/>
      <c r="AX14185" s="61"/>
      <c r="AY14185" s="61"/>
      <c r="AZ14185" s="61"/>
      <c r="BA14185" s="61"/>
    </row>
    <row r="14186" spans="39:53" x14ac:dyDescent="0.2">
      <c r="AM14186" s="61"/>
      <c r="AN14186" s="61"/>
      <c r="AO14186" s="171"/>
      <c r="AP14186" s="61"/>
      <c r="AQ14186" s="61"/>
      <c r="AR14186" s="61"/>
      <c r="AS14186" s="61"/>
      <c r="AT14186" s="61"/>
      <c r="AU14186" s="61"/>
      <c r="AV14186" s="61"/>
      <c r="AW14186" s="61"/>
      <c r="AX14186" s="61"/>
      <c r="AY14186" s="61"/>
      <c r="AZ14186" s="61"/>
      <c r="BA14186" s="61"/>
    </row>
    <row r="14187" spans="39:53" x14ac:dyDescent="0.2">
      <c r="AM14187" s="61"/>
      <c r="AN14187" s="61"/>
      <c r="AO14187" s="171"/>
      <c r="AP14187" s="61"/>
      <c r="AQ14187" s="61"/>
      <c r="AR14187" s="61"/>
      <c r="AS14187" s="61"/>
      <c r="AT14187" s="61"/>
      <c r="AU14187" s="61"/>
      <c r="AV14187" s="61"/>
      <c r="AW14187" s="61"/>
      <c r="AX14187" s="61"/>
      <c r="AY14187" s="61"/>
      <c r="AZ14187" s="61"/>
      <c r="BA14187" s="61"/>
    </row>
    <row r="14188" spans="39:53" x14ac:dyDescent="0.2">
      <c r="AM14188" s="61"/>
      <c r="AN14188" s="61"/>
      <c r="AO14188" s="171"/>
      <c r="AP14188" s="61"/>
      <c r="AQ14188" s="61"/>
      <c r="AR14188" s="61"/>
      <c r="AS14188" s="61"/>
      <c r="AT14188" s="61"/>
      <c r="AU14188" s="61"/>
      <c r="AV14188" s="61"/>
      <c r="AW14188" s="61"/>
      <c r="AX14188" s="61"/>
      <c r="AY14188" s="61"/>
      <c r="AZ14188" s="61"/>
      <c r="BA14188" s="61"/>
    </row>
    <row r="14189" spans="39:53" x14ac:dyDescent="0.2">
      <c r="AM14189" s="61"/>
      <c r="AN14189" s="61"/>
      <c r="AO14189" s="171"/>
      <c r="AP14189" s="61"/>
      <c r="AQ14189" s="61"/>
      <c r="AR14189" s="61"/>
      <c r="AS14189" s="61"/>
      <c r="AT14189" s="61"/>
      <c r="AU14189" s="61"/>
      <c r="AV14189" s="61"/>
      <c r="AW14189" s="61"/>
      <c r="AX14189" s="61"/>
      <c r="AY14189" s="61"/>
      <c r="AZ14189" s="61"/>
      <c r="BA14189" s="61"/>
    </row>
    <row r="14190" spans="39:53" x14ac:dyDescent="0.2">
      <c r="AM14190" s="61"/>
      <c r="AN14190" s="61"/>
      <c r="AO14190" s="171"/>
      <c r="AP14190" s="61"/>
      <c r="AQ14190" s="61"/>
      <c r="AR14190" s="61"/>
      <c r="AS14190" s="61"/>
      <c r="AT14190" s="61"/>
      <c r="AU14190" s="61"/>
      <c r="AV14190" s="61"/>
      <c r="AW14190" s="61"/>
      <c r="AX14190" s="61"/>
      <c r="AY14190" s="61"/>
      <c r="AZ14190" s="61"/>
      <c r="BA14190" s="61"/>
    </row>
    <row r="14191" spans="39:53" x14ac:dyDescent="0.2">
      <c r="AM14191" s="61"/>
      <c r="AN14191" s="61"/>
      <c r="AO14191" s="171"/>
      <c r="AP14191" s="61"/>
      <c r="AQ14191" s="61"/>
      <c r="AR14191" s="61"/>
      <c r="AS14191" s="61"/>
      <c r="AT14191" s="61"/>
      <c r="AU14191" s="61"/>
      <c r="AV14191" s="61"/>
      <c r="AW14191" s="61"/>
      <c r="AX14191" s="61"/>
      <c r="AY14191" s="61"/>
      <c r="AZ14191" s="61"/>
      <c r="BA14191" s="61"/>
    </row>
    <row r="14192" spans="39:53" x14ac:dyDescent="0.2">
      <c r="AM14192" s="61"/>
      <c r="AN14192" s="61"/>
      <c r="AO14192" s="171"/>
      <c r="AP14192" s="61"/>
      <c r="AQ14192" s="61"/>
      <c r="AR14192" s="61"/>
      <c r="AS14192" s="61"/>
      <c r="AT14192" s="61"/>
      <c r="AU14192" s="61"/>
      <c r="AV14192" s="61"/>
      <c r="AW14192" s="61"/>
      <c r="AX14192" s="61"/>
      <c r="AY14192" s="61"/>
      <c r="AZ14192" s="61"/>
      <c r="BA14192" s="61"/>
    </row>
    <row r="14193" spans="39:53" x14ac:dyDescent="0.2">
      <c r="AM14193" s="61"/>
      <c r="AN14193" s="61"/>
      <c r="AO14193" s="171"/>
      <c r="AP14193" s="61"/>
      <c r="AQ14193" s="61"/>
      <c r="AR14193" s="61"/>
      <c r="AS14193" s="61"/>
      <c r="AT14193" s="61"/>
      <c r="AU14193" s="61"/>
      <c r="AV14193" s="61"/>
      <c r="AW14193" s="61"/>
      <c r="AX14193" s="61"/>
      <c r="AY14193" s="61"/>
      <c r="AZ14193" s="61"/>
      <c r="BA14193" s="61"/>
    </row>
    <row r="14194" spans="39:53" x14ac:dyDescent="0.2">
      <c r="AM14194" s="61"/>
      <c r="AN14194" s="61"/>
      <c r="AO14194" s="171"/>
      <c r="AP14194" s="61"/>
      <c r="AQ14194" s="61"/>
      <c r="AR14194" s="61"/>
      <c r="AS14194" s="61"/>
      <c r="AT14194" s="61"/>
      <c r="AU14194" s="61"/>
      <c r="AV14194" s="61"/>
      <c r="AW14194" s="61"/>
      <c r="AX14194" s="61"/>
      <c r="AY14194" s="61"/>
      <c r="AZ14194" s="61"/>
      <c r="BA14194" s="61"/>
    </row>
    <row r="14195" spans="39:53" x14ac:dyDescent="0.2">
      <c r="AM14195" s="61"/>
      <c r="AN14195" s="61"/>
      <c r="AO14195" s="171"/>
      <c r="AP14195" s="61"/>
      <c r="AQ14195" s="61"/>
      <c r="AR14195" s="61"/>
      <c r="AS14195" s="61"/>
      <c r="AT14195" s="61"/>
      <c r="AU14195" s="61"/>
      <c r="AV14195" s="61"/>
      <c r="AW14195" s="61"/>
      <c r="AX14195" s="61"/>
      <c r="AY14195" s="61"/>
      <c r="AZ14195" s="61"/>
      <c r="BA14195" s="61"/>
    </row>
    <row r="14196" spans="39:53" x14ac:dyDescent="0.2">
      <c r="AM14196" s="61"/>
      <c r="AN14196" s="61"/>
      <c r="AO14196" s="171"/>
      <c r="AP14196" s="61"/>
      <c r="AQ14196" s="61"/>
      <c r="AR14196" s="61"/>
      <c r="AS14196" s="61"/>
      <c r="AT14196" s="61"/>
      <c r="AU14196" s="61"/>
      <c r="AV14196" s="61"/>
      <c r="AW14196" s="61"/>
      <c r="AX14196" s="61"/>
      <c r="AY14196" s="61"/>
      <c r="AZ14196" s="61"/>
      <c r="BA14196" s="61"/>
    </row>
    <row r="14197" spans="39:53" x14ac:dyDescent="0.2">
      <c r="AM14197" s="61"/>
      <c r="AN14197" s="61"/>
      <c r="AO14197" s="171"/>
      <c r="AP14197" s="61"/>
      <c r="AQ14197" s="61"/>
      <c r="AR14197" s="61"/>
      <c r="AS14197" s="61"/>
      <c r="AT14197" s="61"/>
      <c r="AU14197" s="61"/>
      <c r="AV14197" s="61"/>
      <c r="AW14197" s="61"/>
      <c r="AX14197" s="61"/>
      <c r="AY14197" s="61"/>
      <c r="AZ14197" s="61"/>
      <c r="BA14197" s="61"/>
    </row>
    <row r="14198" spans="39:53" x14ac:dyDescent="0.2">
      <c r="AM14198" s="61"/>
      <c r="AN14198" s="61"/>
      <c r="AO14198" s="171"/>
      <c r="AP14198" s="61"/>
      <c r="AQ14198" s="61"/>
      <c r="AR14198" s="61"/>
      <c r="AS14198" s="61"/>
      <c r="AT14198" s="61"/>
      <c r="AU14198" s="61"/>
      <c r="AV14198" s="61"/>
      <c r="AW14198" s="61"/>
      <c r="AX14198" s="61"/>
      <c r="AY14198" s="61"/>
      <c r="AZ14198" s="61"/>
      <c r="BA14198" s="61"/>
    </row>
    <row r="14199" spans="39:53" x14ac:dyDescent="0.2">
      <c r="AM14199" s="61"/>
      <c r="AN14199" s="61"/>
      <c r="AO14199" s="171"/>
      <c r="AP14199" s="61"/>
      <c r="AQ14199" s="61"/>
      <c r="AR14199" s="61"/>
      <c r="AS14199" s="61"/>
      <c r="AT14199" s="61"/>
      <c r="AU14199" s="61"/>
      <c r="AV14199" s="61"/>
      <c r="AW14199" s="61"/>
      <c r="AX14199" s="61"/>
      <c r="AY14199" s="61"/>
      <c r="AZ14199" s="61"/>
      <c r="BA14199" s="61"/>
    </row>
    <row r="14200" spans="39:53" x14ac:dyDescent="0.2">
      <c r="AM14200" s="61"/>
      <c r="AN14200" s="61"/>
      <c r="AO14200" s="171"/>
      <c r="AP14200" s="61"/>
      <c r="AQ14200" s="61"/>
      <c r="AR14200" s="61"/>
      <c r="AS14200" s="61"/>
      <c r="AT14200" s="61"/>
      <c r="AU14200" s="61"/>
      <c r="AV14200" s="61"/>
      <c r="AW14200" s="61"/>
      <c r="AX14200" s="61"/>
      <c r="AY14200" s="61"/>
      <c r="AZ14200" s="61"/>
      <c r="BA14200" s="61"/>
    </row>
    <row r="14201" spans="39:53" x14ac:dyDescent="0.2">
      <c r="AM14201" s="61"/>
      <c r="AN14201" s="61"/>
      <c r="AO14201" s="171"/>
      <c r="AP14201" s="61"/>
      <c r="AQ14201" s="61"/>
      <c r="AR14201" s="61"/>
      <c r="AS14201" s="61"/>
      <c r="AT14201" s="61"/>
      <c r="AU14201" s="61"/>
      <c r="AV14201" s="61"/>
      <c r="AW14201" s="61"/>
      <c r="AX14201" s="61"/>
      <c r="AY14201" s="61"/>
      <c r="AZ14201" s="61"/>
      <c r="BA14201" s="61"/>
    </row>
    <row r="14202" spans="39:53" x14ac:dyDescent="0.2">
      <c r="AM14202" s="61"/>
      <c r="AN14202" s="61"/>
      <c r="AO14202" s="171"/>
      <c r="AP14202" s="61"/>
      <c r="AQ14202" s="61"/>
      <c r="AR14202" s="61"/>
      <c r="AS14202" s="61"/>
      <c r="AT14202" s="61"/>
      <c r="AU14202" s="61"/>
      <c r="AV14202" s="61"/>
      <c r="AW14202" s="61"/>
      <c r="AX14202" s="61"/>
      <c r="AY14202" s="61"/>
      <c r="AZ14202" s="61"/>
      <c r="BA14202" s="61"/>
    </row>
    <row r="14203" spans="39:53" x14ac:dyDescent="0.2">
      <c r="AM14203" s="61"/>
      <c r="AN14203" s="61"/>
      <c r="AO14203" s="171"/>
      <c r="AP14203" s="61"/>
      <c r="AQ14203" s="61"/>
      <c r="AR14203" s="61"/>
      <c r="AS14203" s="61"/>
      <c r="AT14203" s="61"/>
      <c r="AU14203" s="61"/>
      <c r="AV14203" s="61"/>
      <c r="AW14203" s="61"/>
      <c r="AX14203" s="61"/>
      <c r="AY14203" s="61"/>
      <c r="AZ14203" s="61"/>
      <c r="BA14203" s="61"/>
    </row>
    <row r="14204" spans="39:53" x14ac:dyDescent="0.2">
      <c r="AM14204" s="61"/>
      <c r="AN14204" s="61"/>
      <c r="AO14204" s="171"/>
      <c r="AP14204" s="61"/>
      <c r="AQ14204" s="61"/>
      <c r="AR14204" s="61"/>
      <c r="AS14204" s="61"/>
      <c r="AT14204" s="61"/>
      <c r="AU14204" s="61"/>
      <c r="AV14204" s="61"/>
      <c r="AW14204" s="61"/>
      <c r="AX14204" s="61"/>
      <c r="AY14204" s="61"/>
      <c r="AZ14204" s="61"/>
      <c r="BA14204" s="61"/>
    </row>
    <row r="14205" spans="39:53" x14ac:dyDescent="0.2">
      <c r="AM14205" s="61"/>
      <c r="AN14205" s="61"/>
      <c r="AO14205" s="171"/>
      <c r="AP14205" s="61"/>
      <c r="AQ14205" s="61"/>
      <c r="AR14205" s="61"/>
      <c r="AS14205" s="61"/>
      <c r="AT14205" s="61"/>
      <c r="AU14205" s="61"/>
      <c r="AV14205" s="61"/>
      <c r="AW14205" s="61"/>
      <c r="AX14205" s="61"/>
      <c r="AY14205" s="61"/>
      <c r="AZ14205" s="61"/>
      <c r="BA14205" s="61"/>
    </row>
    <row r="14206" spans="39:53" x14ac:dyDescent="0.2">
      <c r="AM14206" s="61"/>
      <c r="AN14206" s="61"/>
      <c r="AO14206" s="171"/>
      <c r="AP14206" s="61"/>
      <c r="AQ14206" s="61"/>
      <c r="AR14206" s="61"/>
      <c r="AS14206" s="61"/>
      <c r="AT14206" s="61"/>
      <c r="AU14206" s="61"/>
      <c r="AV14206" s="61"/>
      <c r="AW14206" s="61"/>
      <c r="AX14206" s="61"/>
      <c r="AY14206" s="61"/>
      <c r="AZ14206" s="61"/>
      <c r="BA14206" s="61"/>
    </row>
    <row r="14207" spans="39:53" x14ac:dyDescent="0.2">
      <c r="AM14207" s="61"/>
      <c r="AN14207" s="61"/>
      <c r="AO14207" s="171"/>
      <c r="AP14207" s="61"/>
      <c r="AQ14207" s="61"/>
      <c r="AR14207" s="61"/>
      <c r="AS14207" s="61"/>
      <c r="AT14207" s="61"/>
      <c r="AU14207" s="61"/>
      <c r="AV14207" s="61"/>
      <c r="AW14207" s="61"/>
      <c r="AX14207" s="61"/>
      <c r="AY14207" s="61"/>
      <c r="AZ14207" s="61"/>
      <c r="BA14207" s="61"/>
    </row>
    <row r="14208" spans="39:53" x14ac:dyDescent="0.2">
      <c r="AM14208" s="61"/>
      <c r="AN14208" s="61"/>
      <c r="AO14208" s="171"/>
      <c r="AP14208" s="61"/>
      <c r="AQ14208" s="61"/>
      <c r="AR14208" s="61"/>
      <c r="AS14208" s="61"/>
      <c r="AT14208" s="61"/>
      <c r="AU14208" s="61"/>
      <c r="AV14208" s="61"/>
      <c r="AW14208" s="61"/>
      <c r="AX14208" s="61"/>
      <c r="AY14208" s="61"/>
      <c r="AZ14208" s="61"/>
      <c r="BA14208" s="61"/>
    </row>
    <row r="14209" spans="39:53" x14ac:dyDescent="0.2">
      <c r="AM14209" s="61"/>
      <c r="AN14209" s="61"/>
      <c r="AO14209" s="171"/>
      <c r="AP14209" s="61"/>
      <c r="AQ14209" s="61"/>
      <c r="AR14209" s="61"/>
      <c r="AS14209" s="61"/>
      <c r="AT14209" s="61"/>
      <c r="AU14209" s="61"/>
      <c r="AV14209" s="61"/>
      <c r="AW14209" s="61"/>
      <c r="AX14209" s="61"/>
      <c r="AY14209" s="61"/>
      <c r="AZ14209" s="61"/>
      <c r="BA14209" s="61"/>
    </row>
    <row r="14210" spans="39:53" x14ac:dyDescent="0.2">
      <c r="AM14210" s="61"/>
      <c r="AN14210" s="61"/>
      <c r="AO14210" s="171"/>
      <c r="AP14210" s="61"/>
      <c r="AQ14210" s="61"/>
      <c r="AR14210" s="61"/>
      <c r="AS14210" s="61"/>
      <c r="AT14210" s="61"/>
      <c r="AU14210" s="61"/>
      <c r="AV14210" s="61"/>
      <c r="AW14210" s="61"/>
      <c r="AX14210" s="61"/>
      <c r="AY14210" s="61"/>
      <c r="AZ14210" s="61"/>
      <c r="BA14210" s="61"/>
    </row>
    <row r="14211" spans="39:53" x14ac:dyDescent="0.2">
      <c r="AM14211" s="61"/>
      <c r="AN14211" s="61"/>
      <c r="AO14211" s="171"/>
      <c r="AP14211" s="61"/>
      <c r="AQ14211" s="61"/>
      <c r="AR14211" s="61"/>
      <c r="AS14211" s="61"/>
      <c r="AT14211" s="61"/>
      <c r="AU14211" s="61"/>
      <c r="AV14211" s="61"/>
      <c r="AW14211" s="61"/>
      <c r="AX14211" s="61"/>
      <c r="AY14211" s="61"/>
      <c r="AZ14211" s="61"/>
      <c r="BA14211" s="61"/>
    </row>
    <row r="14212" spans="39:53" x14ac:dyDescent="0.2">
      <c r="AM14212" s="61"/>
      <c r="AN14212" s="61"/>
      <c r="AO14212" s="171"/>
      <c r="AP14212" s="61"/>
      <c r="AQ14212" s="61"/>
      <c r="AR14212" s="61"/>
      <c r="AS14212" s="61"/>
      <c r="AT14212" s="61"/>
      <c r="AU14212" s="61"/>
      <c r="AV14212" s="61"/>
      <c r="AW14212" s="61"/>
      <c r="AX14212" s="61"/>
      <c r="AY14212" s="61"/>
      <c r="AZ14212" s="61"/>
      <c r="BA14212" s="61"/>
    </row>
    <row r="14213" spans="39:53" x14ac:dyDescent="0.2">
      <c r="AM14213" s="61"/>
      <c r="AN14213" s="61"/>
      <c r="AO14213" s="171"/>
      <c r="AP14213" s="61"/>
      <c r="AQ14213" s="61"/>
      <c r="AR14213" s="61"/>
      <c r="AS14213" s="61"/>
      <c r="AT14213" s="61"/>
      <c r="AU14213" s="61"/>
      <c r="AV14213" s="61"/>
      <c r="AW14213" s="61"/>
      <c r="AX14213" s="61"/>
      <c r="AY14213" s="61"/>
      <c r="AZ14213" s="61"/>
      <c r="BA14213" s="61"/>
    </row>
    <row r="14214" spans="39:53" x14ac:dyDescent="0.2">
      <c r="AM14214" s="61"/>
      <c r="AN14214" s="61"/>
      <c r="AO14214" s="171"/>
      <c r="AP14214" s="61"/>
      <c r="AQ14214" s="61"/>
      <c r="AR14214" s="61"/>
      <c r="AS14214" s="61"/>
      <c r="AT14214" s="61"/>
      <c r="AU14214" s="61"/>
      <c r="AV14214" s="61"/>
      <c r="AW14214" s="61"/>
      <c r="AX14214" s="61"/>
      <c r="AY14214" s="61"/>
      <c r="AZ14214" s="61"/>
      <c r="BA14214" s="61"/>
    </row>
    <row r="14215" spans="39:53" x14ac:dyDescent="0.2">
      <c r="AM14215" s="61"/>
      <c r="AN14215" s="61"/>
      <c r="AO14215" s="171"/>
      <c r="AP14215" s="61"/>
      <c r="AQ14215" s="61"/>
      <c r="AR14215" s="61"/>
      <c r="AS14215" s="61"/>
      <c r="AT14215" s="61"/>
      <c r="AU14215" s="61"/>
      <c r="AV14215" s="61"/>
      <c r="AW14215" s="61"/>
      <c r="AX14215" s="61"/>
      <c r="AY14215" s="61"/>
      <c r="AZ14215" s="61"/>
      <c r="BA14215" s="61"/>
    </row>
    <row r="14216" spans="39:53" x14ac:dyDescent="0.2">
      <c r="AM14216" s="61"/>
      <c r="AN14216" s="61"/>
      <c r="AO14216" s="171"/>
      <c r="AP14216" s="61"/>
      <c r="AQ14216" s="61"/>
      <c r="AR14216" s="61"/>
      <c r="AS14216" s="61"/>
      <c r="AT14216" s="61"/>
      <c r="AU14216" s="61"/>
      <c r="AV14216" s="61"/>
      <c r="AW14216" s="61"/>
      <c r="AX14216" s="61"/>
      <c r="AY14216" s="61"/>
      <c r="AZ14216" s="61"/>
      <c r="BA14216" s="61"/>
    </row>
    <row r="14217" spans="39:53" x14ac:dyDescent="0.2">
      <c r="AM14217" s="61"/>
      <c r="AN14217" s="61"/>
      <c r="AO14217" s="171"/>
      <c r="AP14217" s="61"/>
      <c r="AQ14217" s="61"/>
      <c r="AR14217" s="61"/>
      <c r="AS14217" s="61"/>
      <c r="AT14217" s="61"/>
      <c r="AU14217" s="61"/>
      <c r="AV14217" s="61"/>
      <c r="AW14217" s="61"/>
      <c r="AX14217" s="61"/>
      <c r="AY14217" s="61"/>
      <c r="AZ14217" s="61"/>
      <c r="BA14217" s="61"/>
    </row>
    <row r="14218" spans="39:53" x14ac:dyDescent="0.2">
      <c r="AM14218" s="61"/>
      <c r="AN14218" s="61"/>
      <c r="AO14218" s="171"/>
      <c r="AP14218" s="61"/>
      <c r="AQ14218" s="61"/>
      <c r="AR14218" s="61"/>
      <c r="AS14218" s="61"/>
      <c r="AT14218" s="61"/>
      <c r="AU14218" s="61"/>
      <c r="AV14218" s="61"/>
      <c r="AW14218" s="61"/>
      <c r="AX14218" s="61"/>
      <c r="AY14218" s="61"/>
      <c r="AZ14218" s="61"/>
      <c r="BA14218" s="61"/>
    </row>
    <row r="14219" spans="39:53" x14ac:dyDescent="0.2">
      <c r="AM14219" s="61"/>
      <c r="AN14219" s="61"/>
      <c r="AO14219" s="171"/>
      <c r="AP14219" s="61"/>
      <c r="AQ14219" s="61"/>
      <c r="AR14219" s="61"/>
      <c r="AS14219" s="61"/>
      <c r="AT14219" s="61"/>
      <c r="AU14219" s="61"/>
      <c r="AV14219" s="61"/>
      <c r="AW14219" s="61"/>
      <c r="AX14219" s="61"/>
      <c r="AY14219" s="61"/>
      <c r="AZ14219" s="61"/>
      <c r="BA14219" s="61"/>
    </row>
    <row r="14220" spans="39:53" x14ac:dyDescent="0.2">
      <c r="AM14220" s="61"/>
      <c r="AN14220" s="61"/>
      <c r="AO14220" s="171"/>
      <c r="AP14220" s="61"/>
      <c r="AQ14220" s="61"/>
      <c r="AR14220" s="61"/>
      <c r="AS14220" s="61"/>
      <c r="AT14220" s="61"/>
      <c r="AU14220" s="61"/>
      <c r="AV14220" s="61"/>
      <c r="AW14220" s="61"/>
      <c r="AX14220" s="61"/>
      <c r="AY14220" s="61"/>
      <c r="AZ14220" s="61"/>
      <c r="BA14220" s="61"/>
    </row>
    <row r="14221" spans="39:53" x14ac:dyDescent="0.2">
      <c r="AM14221" s="61"/>
      <c r="AN14221" s="61"/>
      <c r="AO14221" s="171"/>
      <c r="AP14221" s="61"/>
      <c r="AQ14221" s="61"/>
      <c r="AR14221" s="61"/>
      <c r="AS14221" s="61"/>
      <c r="AT14221" s="61"/>
      <c r="AU14221" s="61"/>
      <c r="AV14221" s="61"/>
      <c r="AW14221" s="61"/>
      <c r="AX14221" s="61"/>
      <c r="AY14221" s="61"/>
      <c r="AZ14221" s="61"/>
      <c r="BA14221" s="61"/>
    </row>
    <row r="14222" spans="39:53" x14ac:dyDescent="0.2">
      <c r="AM14222" s="61"/>
      <c r="AN14222" s="61"/>
      <c r="AO14222" s="171"/>
      <c r="AP14222" s="61"/>
      <c r="AQ14222" s="61"/>
      <c r="AR14222" s="61"/>
      <c r="AS14222" s="61"/>
      <c r="AT14222" s="61"/>
      <c r="AU14222" s="61"/>
      <c r="AV14222" s="61"/>
      <c r="AW14222" s="61"/>
      <c r="AX14222" s="61"/>
      <c r="AY14222" s="61"/>
      <c r="AZ14222" s="61"/>
      <c r="BA14222" s="61"/>
    </row>
    <row r="14223" spans="39:53" x14ac:dyDescent="0.2">
      <c r="AM14223" s="61"/>
      <c r="AN14223" s="61"/>
      <c r="AO14223" s="171"/>
      <c r="AP14223" s="61"/>
      <c r="AQ14223" s="61"/>
      <c r="AR14223" s="61"/>
      <c r="AS14223" s="61"/>
      <c r="AT14223" s="61"/>
      <c r="AU14223" s="61"/>
      <c r="AV14223" s="61"/>
      <c r="AW14223" s="61"/>
      <c r="AX14223" s="61"/>
      <c r="AY14223" s="61"/>
      <c r="AZ14223" s="61"/>
      <c r="BA14223" s="61"/>
    </row>
    <row r="14224" spans="39:53" x14ac:dyDescent="0.2">
      <c r="AM14224" s="61"/>
      <c r="AN14224" s="61"/>
      <c r="AO14224" s="171"/>
      <c r="AP14224" s="61"/>
      <c r="AQ14224" s="61"/>
      <c r="AR14224" s="61"/>
      <c r="AS14224" s="61"/>
      <c r="AT14224" s="61"/>
      <c r="AU14224" s="61"/>
      <c r="AV14224" s="61"/>
      <c r="AW14224" s="61"/>
      <c r="AX14224" s="61"/>
      <c r="AY14224" s="61"/>
      <c r="AZ14224" s="61"/>
      <c r="BA14224" s="61"/>
    </row>
    <row r="14225" spans="39:53" x14ac:dyDescent="0.2">
      <c r="AM14225" s="61"/>
      <c r="AN14225" s="61"/>
      <c r="AO14225" s="171"/>
      <c r="AP14225" s="61"/>
      <c r="AQ14225" s="61"/>
      <c r="AR14225" s="61"/>
      <c r="AS14225" s="61"/>
      <c r="AT14225" s="61"/>
      <c r="AU14225" s="61"/>
      <c r="AV14225" s="61"/>
      <c r="AW14225" s="61"/>
      <c r="AX14225" s="61"/>
      <c r="AY14225" s="61"/>
      <c r="AZ14225" s="61"/>
      <c r="BA14225" s="61"/>
    </row>
    <row r="14226" spans="39:53" x14ac:dyDescent="0.2">
      <c r="AM14226" s="61"/>
      <c r="AN14226" s="61"/>
      <c r="AO14226" s="171"/>
      <c r="AP14226" s="61"/>
      <c r="AQ14226" s="61"/>
      <c r="AR14226" s="61"/>
      <c r="AS14226" s="61"/>
      <c r="AT14226" s="61"/>
      <c r="AU14226" s="61"/>
      <c r="AV14226" s="61"/>
      <c r="AW14226" s="61"/>
      <c r="AX14226" s="61"/>
      <c r="AY14226" s="61"/>
      <c r="AZ14226" s="61"/>
      <c r="BA14226" s="61"/>
    </row>
    <row r="14227" spans="39:53" x14ac:dyDescent="0.2">
      <c r="AM14227" s="61"/>
      <c r="AN14227" s="61"/>
      <c r="AO14227" s="171"/>
      <c r="AP14227" s="61"/>
      <c r="AQ14227" s="61"/>
      <c r="AR14227" s="61"/>
      <c r="AS14227" s="61"/>
      <c r="AT14227" s="61"/>
      <c r="AU14227" s="61"/>
      <c r="AV14227" s="61"/>
      <c r="AW14227" s="61"/>
      <c r="AX14227" s="61"/>
      <c r="AY14227" s="61"/>
      <c r="AZ14227" s="61"/>
      <c r="BA14227" s="61"/>
    </row>
    <row r="14228" spans="39:53" x14ac:dyDescent="0.2">
      <c r="AM14228" s="61"/>
      <c r="AN14228" s="61"/>
      <c r="AO14228" s="171"/>
      <c r="AP14228" s="61"/>
      <c r="AQ14228" s="61"/>
      <c r="AR14228" s="61"/>
      <c r="AS14228" s="61"/>
      <c r="AT14228" s="61"/>
      <c r="AU14228" s="61"/>
      <c r="AV14228" s="61"/>
      <c r="AW14228" s="61"/>
      <c r="AX14228" s="61"/>
      <c r="AY14228" s="61"/>
      <c r="AZ14228" s="61"/>
      <c r="BA14228" s="61"/>
    </row>
    <row r="14229" spans="39:53" x14ac:dyDescent="0.2">
      <c r="AM14229" s="61"/>
      <c r="AN14229" s="61"/>
      <c r="AO14229" s="171"/>
      <c r="AP14229" s="61"/>
      <c r="AQ14229" s="61"/>
      <c r="AR14229" s="61"/>
      <c r="AS14229" s="61"/>
      <c r="AT14229" s="61"/>
      <c r="AU14229" s="61"/>
      <c r="AV14229" s="61"/>
      <c r="AW14229" s="61"/>
      <c r="AX14229" s="61"/>
      <c r="AY14229" s="61"/>
      <c r="AZ14229" s="61"/>
      <c r="BA14229" s="61"/>
    </row>
    <row r="14230" spans="39:53" x14ac:dyDescent="0.2">
      <c r="AM14230" s="61"/>
      <c r="AN14230" s="61"/>
      <c r="AO14230" s="171"/>
      <c r="AP14230" s="61"/>
      <c r="AQ14230" s="61"/>
      <c r="AR14230" s="61"/>
      <c r="AS14230" s="61"/>
      <c r="AT14230" s="61"/>
      <c r="AU14230" s="61"/>
      <c r="AV14230" s="61"/>
      <c r="AW14230" s="61"/>
      <c r="AX14230" s="61"/>
      <c r="AY14230" s="61"/>
      <c r="AZ14230" s="61"/>
      <c r="BA14230" s="61"/>
    </row>
    <row r="14231" spans="39:53" x14ac:dyDescent="0.2">
      <c r="AM14231" s="61"/>
      <c r="AN14231" s="61"/>
      <c r="AO14231" s="171"/>
      <c r="AP14231" s="61"/>
      <c r="AQ14231" s="61"/>
      <c r="AR14231" s="61"/>
      <c r="AS14231" s="61"/>
      <c r="AT14231" s="61"/>
      <c r="AU14231" s="61"/>
      <c r="AV14231" s="61"/>
      <c r="AW14231" s="61"/>
      <c r="AX14231" s="61"/>
      <c r="AY14231" s="61"/>
      <c r="AZ14231" s="61"/>
      <c r="BA14231" s="61"/>
    </row>
    <row r="14232" spans="39:53" x14ac:dyDescent="0.2">
      <c r="AM14232" s="61"/>
      <c r="AN14232" s="61"/>
      <c r="AO14232" s="171"/>
      <c r="AP14232" s="61"/>
      <c r="AQ14232" s="61"/>
      <c r="AR14232" s="61"/>
      <c r="AS14232" s="61"/>
      <c r="AT14232" s="61"/>
      <c r="AU14232" s="61"/>
      <c r="AV14232" s="61"/>
      <c r="AW14232" s="61"/>
      <c r="AX14232" s="61"/>
      <c r="AY14232" s="61"/>
      <c r="AZ14232" s="61"/>
      <c r="BA14232" s="61"/>
    </row>
    <row r="14233" spans="39:53" x14ac:dyDescent="0.2">
      <c r="AM14233" s="61"/>
      <c r="AN14233" s="61"/>
      <c r="AO14233" s="171"/>
      <c r="AP14233" s="61"/>
      <c r="AQ14233" s="61"/>
      <c r="AR14233" s="61"/>
      <c r="AS14233" s="61"/>
      <c r="AT14233" s="61"/>
      <c r="AU14233" s="61"/>
      <c r="AV14233" s="61"/>
      <c r="AW14233" s="61"/>
      <c r="AX14233" s="61"/>
      <c r="AY14233" s="61"/>
      <c r="AZ14233" s="61"/>
      <c r="BA14233" s="61"/>
    </row>
    <row r="14234" spans="39:53" x14ac:dyDescent="0.2">
      <c r="AM14234" s="61"/>
      <c r="AN14234" s="61"/>
      <c r="AO14234" s="171"/>
      <c r="AP14234" s="61"/>
      <c r="AQ14234" s="61"/>
      <c r="AR14234" s="61"/>
      <c r="AS14234" s="61"/>
      <c r="AT14234" s="61"/>
      <c r="AU14234" s="61"/>
      <c r="AV14234" s="61"/>
      <c r="AW14234" s="61"/>
      <c r="AX14234" s="61"/>
      <c r="AY14234" s="61"/>
      <c r="AZ14234" s="61"/>
      <c r="BA14234" s="61"/>
    </row>
    <row r="14235" spans="39:53" x14ac:dyDescent="0.2">
      <c r="AM14235" s="61"/>
      <c r="AN14235" s="61"/>
      <c r="AO14235" s="171"/>
      <c r="AP14235" s="61"/>
      <c r="AQ14235" s="61"/>
      <c r="AR14235" s="61"/>
      <c r="AS14235" s="61"/>
      <c r="AT14235" s="61"/>
      <c r="AU14235" s="61"/>
      <c r="AV14235" s="61"/>
      <c r="AW14235" s="61"/>
      <c r="AX14235" s="61"/>
      <c r="AY14235" s="61"/>
      <c r="AZ14235" s="61"/>
      <c r="BA14235" s="61"/>
    </row>
    <row r="14236" spans="39:53" x14ac:dyDescent="0.2">
      <c r="AM14236" s="61"/>
      <c r="AN14236" s="61"/>
      <c r="AO14236" s="171"/>
      <c r="AP14236" s="61"/>
      <c r="AQ14236" s="61"/>
      <c r="AR14236" s="61"/>
      <c r="AS14236" s="61"/>
      <c r="AT14236" s="61"/>
      <c r="AU14236" s="61"/>
      <c r="AV14236" s="61"/>
      <c r="AW14236" s="61"/>
      <c r="AX14236" s="61"/>
      <c r="AY14236" s="61"/>
      <c r="AZ14236" s="61"/>
      <c r="BA14236" s="61"/>
    </row>
    <row r="14237" spans="39:53" x14ac:dyDescent="0.2">
      <c r="AM14237" s="61"/>
      <c r="AN14237" s="61"/>
      <c r="AO14237" s="171"/>
      <c r="AP14237" s="61"/>
      <c r="AQ14237" s="61"/>
      <c r="AR14237" s="61"/>
      <c r="AS14237" s="61"/>
      <c r="AT14237" s="61"/>
      <c r="AU14237" s="61"/>
      <c r="AV14237" s="61"/>
      <c r="AW14237" s="61"/>
      <c r="AX14237" s="61"/>
      <c r="AY14237" s="61"/>
      <c r="AZ14237" s="61"/>
      <c r="BA14237" s="61"/>
    </row>
    <row r="14238" spans="39:53" x14ac:dyDescent="0.2">
      <c r="AM14238" s="61"/>
      <c r="AN14238" s="61"/>
      <c r="AO14238" s="171"/>
      <c r="AP14238" s="61"/>
      <c r="AQ14238" s="61"/>
      <c r="AR14238" s="61"/>
      <c r="AS14238" s="61"/>
      <c r="AT14238" s="61"/>
      <c r="AU14238" s="61"/>
      <c r="AV14238" s="61"/>
      <c r="AW14238" s="61"/>
      <c r="AX14238" s="61"/>
      <c r="AY14238" s="61"/>
      <c r="AZ14238" s="61"/>
      <c r="BA14238" s="61"/>
    </row>
    <row r="14239" spans="39:53" x14ac:dyDescent="0.2">
      <c r="AM14239" s="61"/>
      <c r="AN14239" s="61"/>
      <c r="AO14239" s="171"/>
      <c r="AP14239" s="61"/>
      <c r="AQ14239" s="61"/>
      <c r="AR14239" s="61"/>
      <c r="AS14239" s="61"/>
      <c r="AT14239" s="61"/>
      <c r="AU14239" s="61"/>
      <c r="AV14239" s="61"/>
      <c r="AW14239" s="61"/>
      <c r="AX14239" s="61"/>
      <c r="AY14239" s="61"/>
      <c r="AZ14239" s="61"/>
      <c r="BA14239" s="61"/>
    </row>
    <row r="14240" spans="39:53" x14ac:dyDescent="0.2">
      <c r="AM14240" s="61"/>
      <c r="AN14240" s="61"/>
      <c r="AO14240" s="171"/>
      <c r="AP14240" s="61"/>
      <c r="AQ14240" s="61"/>
      <c r="AR14240" s="61"/>
      <c r="AS14240" s="61"/>
      <c r="AT14240" s="61"/>
      <c r="AU14240" s="61"/>
      <c r="AV14240" s="61"/>
      <c r="AW14240" s="61"/>
      <c r="AX14240" s="61"/>
      <c r="AY14240" s="61"/>
      <c r="AZ14240" s="61"/>
      <c r="BA14240" s="61"/>
    </row>
    <row r="14241" spans="39:53" x14ac:dyDescent="0.2">
      <c r="AM14241" s="61"/>
      <c r="AN14241" s="61"/>
      <c r="AO14241" s="171"/>
      <c r="AP14241" s="61"/>
      <c r="AQ14241" s="61"/>
      <c r="AR14241" s="61"/>
      <c r="AS14241" s="61"/>
      <c r="AT14241" s="61"/>
      <c r="AU14241" s="61"/>
      <c r="AV14241" s="61"/>
      <c r="AW14241" s="61"/>
      <c r="AX14241" s="61"/>
      <c r="AY14241" s="61"/>
      <c r="AZ14241" s="61"/>
      <c r="BA14241" s="61"/>
    </row>
    <row r="14242" spans="39:53" x14ac:dyDescent="0.2">
      <c r="AM14242" s="61"/>
      <c r="AN14242" s="61"/>
      <c r="AO14242" s="171"/>
      <c r="AP14242" s="61"/>
      <c r="AQ14242" s="61"/>
      <c r="AR14242" s="61"/>
      <c r="AS14242" s="61"/>
      <c r="AT14242" s="61"/>
      <c r="AU14242" s="61"/>
      <c r="AV14242" s="61"/>
      <c r="AW14242" s="61"/>
      <c r="AX14242" s="61"/>
      <c r="AY14242" s="61"/>
      <c r="AZ14242" s="61"/>
      <c r="BA14242" s="61"/>
    </row>
    <row r="14243" spans="39:53" x14ac:dyDescent="0.2">
      <c r="AM14243" s="61"/>
      <c r="AN14243" s="61"/>
      <c r="AO14243" s="171"/>
      <c r="AP14243" s="61"/>
      <c r="AQ14243" s="61"/>
      <c r="AR14243" s="61"/>
      <c r="AS14243" s="61"/>
      <c r="AT14243" s="61"/>
      <c r="AU14243" s="61"/>
      <c r="AV14243" s="61"/>
      <c r="AW14243" s="61"/>
      <c r="AX14243" s="61"/>
      <c r="AY14243" s="61"/>
      <c r="AZ14243" s="61"/>
      <c r="BA14243" s="61"/>
    </row>
    <row r="14244" spans="39:53" x14ac:dyDescent="0.2">
      <c r="AM14244" s="61"/>
      <c r="AN14244" s="61"/>
      <c r="AO14244" s="171"/>
      <c r="AP14244" s="61"/>
      <c r="AQ14244" s="61"/>
      <c r="AR14244" s="61"/>
      <c r="AS14244" s="61"/>
      <c r="AT14244" s="61"/>
      <c r="AU14244" s="61"/>
      <c r="AV14244" s="61"/>
      <c r="AW14244" s="61"/>
      <c r="AX14244" s="61"/>
      <c r="AY14244" s="61"/>
      <c r="AZ14244" s="61"/>
      <c r="BA14244" s="61"/>
    </row>
    <row r="14245" spans="39:53" x14ac:dyDescent="0.2">
      <c r="AM14245" s="61"/>
      <c r="AN14245" s="61"/>
      <c r="AO14245" s="171"/>
      <c r="AP14245" s="61"/>
      <c r="AQ14245" s="61"/>
      <c r="AR14245" s="61"/>
      <c r="AS14245" s="61"/>
      <c r="AT14245" s="61"/>
      <c r="AU14245" s="61"/>
      <c r="AV14245" s="61"/>
      <c r="AW14245" s="61"/>
      <c r="AX14245" s="61"/>
      <c r="AY14245" s="61"/>
      <c r="AZ14245" s="61"/>
      <c r="BA14245" s="61"/>
    </row>
    <row r="14246" spans="39:53" x14ac:dyDescent="0.2">
      <c r="AM14246" s="61"/>
      <c r="AN14246" s="61"/>
      <c r="AO14246" s="171"/>
      <c r="AP14246" s="61"/>
      <c r="AQ14246" s="61"/>
      <c r="AR14246" s="61"/>
      <c r="AS14246" s="61"/>
      <c r="AT14246" s="61"/>
      <c r="AU14246" s="61"/>
      <c r="AV14246" s="61"/>
      <c r="AW14246" s="61"/>
      <c r="AX14246" s="61"/>
      <c r="AY14246" s="61"/>
      <c r="AZ14246" s="61"/>
      <c r="BA14246" s="61"/>
    </row>
    <row r="14247" spans="39:53" x14ac:dyDescent="0.2">
      <c r="AM14247" s="61"/>
      <c r="AN14247" s="61"/>
      <c r="AO14247" s="171"/>
      <c r="AP14247" s="61"/>
      <c r="AQ14247" s="61"/>
      <c r="AR14247" s="61"/>
      <c r="AS14247" s="61"/>
      <c r="AT14247" s="61"/>
      <c r="AU14247" s="61"/>
      <c r="AV14247" s="61"/>
      <c r="AW14247" s="61"/>
      <c r="AX14247" s="61"/>
      <c r="AY14247" s="61"/>
      <c r="AZ14247" s="61"/>
      <c r="BA14247" s="61"/>
    </row>
    <row r="14248" spans="39:53" x14ac:dyDescent="0.2">
      <c r="AM14248" s="61"/>
      <c r="AN14248" s="61"/>
      <c r="AO14248" s="171"/>
      <c r="AP14248" s="61"/>
      <c r="AQ14248" s="61"/>
      <c r="AR14248" s="61"/>
      <c r="AS14248" s="61"/>
      <c r="AT14248" s="61"/>
      <c r="AU14248" s="61"/>
      <c r="AV14248" s="61"/>
      <c r="AW14248" s="61"/>
      <c r="AX14248" s="61"/>
      <c r="AY14248" s="61"/>
      <c r="AZ14248" s="61"/>
      <c r="BA14248" s="61"/>
    </row>
    <row r="14249" spans="39:53" x14ac:dyDescent="0.2">
      <c r="AM14249" s="61"/>
      <c r="AN14249" s="61"/>
      <c r="AO14249" s="171"/>
      <c r="AP14249" s="61"/>
      <c r="AQ14249" s="61"/>
      <c r="AR14249" s="61"/>
      <c r="AS14249" s="61"/>
      <c r="AT14249" s="61"/>
      <c r="AU14249" s="61"/>
      <c r="AV14249" s="61"/>
      <c r="AW14249" s="61"/>
      <c r="AX14249" s="61"/>
      <c r="AY14249" s="61"/>
      <c r="AZ14249" s="61"/>
      <c r="BA14249" s="61"/>
    </row>
    <row r="14250" spans="39:53" x14ac:dyDescent="0.2">
      <c r="AM14250" s="61"/>
      <c r="AN14250" s="61"/>
      <c r="AO14250" s="171"/>
      <c r="AP14250" s="61"/>
      <c r="AQ14250" s="61"/>
      <c r="AR14250" s="61"/>
      <c r="AS14250" s="61"/>
      <c r="AT14250" s="61"/>
      <c r="AU14250" s="61"/>
      <c r="AV14250" s="61"/>
      <c r="AW14250" s="61"/>
      <c r="AX14250" s="61"/>
      <c r="AY14250" s="61"/>
      <c r="AZ14250" s="61"/>
      <c r="BA14250" s="61"/>
    </row>
    <row r="14251" spans="39:53" x14ac:dyDescent="0.2">
      <c r="AM14251" s="61"/>
      <c r="AN14251" s="61"/>
      <c r="AO14251" s="171"/>
      <c r="AP14251" s="61"/>
      <c r="AQ14251" s="61"/>
      <c r="AR14251" s="61"/>
      <c r="AS14251" s="61"/>
      <c r="AT14251" s="61"/>
      <c r="AU14251" s="61"/>
      <c r="AV14251" s="61"/>
      <c r="AW14251" s="61"/>
      <c r="AX14251" s="61"/>
      <c r="AY14251" s="61"/>
      <c r="AZ14251" s="61"/>
      <c r="BA14251" s="61"/>
    </row>
    <row r="14252" spans="39:53" x14ac:dyDescent="0.2">
      <c r="AM14252" s="61"/>
      <c r="AN14252" s="61"/>
      <c r="AO14252" s="171"/>
      <c r="AP14252" s="61"/>
      <c r="AQ14252" s="61"/>
      <c r="AR14252" s="61"/>
      <c r="AS14252" s="61"/>
      <c r="AT14252" s="61"/>
      <c r="AU14252" s="61"/>
      <c r="AV14252" s="61"/>
      <c r="AW14252" s="61"/>
      <c r="AX14252" s="61"/>
      <c r="AY14252" s="61"/>
      <c r="AZ14252" s="61"/>
      <c r="BA14252" s="61"/>
    </row>
    <row r="14253" spans="39:53" x14ac:dyDescent="0.2">
      <c r="AM14253" s="61"/>
      <c r="AN14253" s="61"/>
      <c r="AO14253" s="171"/>
      <c r="AP14253" s="61"/>
      <c r="AQ14253" s="61"/>
      <c r="AR14253" s="61"/>
      <c r="AS14253" s="61"/>
      <c r="AT14253" s="61"/>
      <c r="AU14253" s="61"/>
      <c r="AV14253" s="61"/>
      <c r="AW14253" s="61"/>
      <c r="AX14253" s="61"/>
      <c r="AY14253" s="61"/>
      <c r="AZ14253" s="61"/>
      <c r="BA14253" s="61"/>
    </row>
    <row r="14254" spans="39:53" x14ac:dyDescent="0.2">
      <c r="AM14254" s="61"/>
      <c r="AN14254" s="61"/>
      <c r="AO14254" s="171"/>
      <c r="AP14254" s="61"/>
      <c r="AQ14254" s="61"/>
      <c r="AR14254" s="61"/>
      <c r="AS14254" s="61"/>
      <c r="AT14254" s="61"/>
      <c r="AU14254" s="61"/>
      <c r="AV14254" s="61"/>
      <c r="AW14254" s="61"/>
      <c r="AX14254" s="61"/>
      <c r="AY14254" s="61"/>
      <c r="AZ14254" s="61"/>
      <c r="BA14254" s="61"/>
    </row>
    <row r="14255" spans="39:53" x14ac:dyDescent="0.2">
      <c r="AM14255" s="61"/>
      <c r="AN14255" s="61"/>
      <c r="AO14255" s="171"/>
      <c r="AP14255" s="61"/>
      <c r="AQ14255" s="61"/>
      <c r="AR14255" s="61"/>
      <c r="AS14255" s="61"/>
      <c r="AT14255" s="61"/>
      <c r="AU14255" s="61"/>
      <c r="AV14255" s="61"/>
      <c r="AW14255" s="61"/>
      <c r="AX14255" s="61"/>
      <c r="AY14255" s="61"/>
      <c r="AZ14255" s="61"/>
      <c r="BA14255" s="61"/>
    </row>
    <row r="14256" spans="39:53" x14ac:dyDescent="0.2">
      <c r="AM14256" s="61"/>
      <c r="AN14256" s="61"/>
      <c r="AO14256" s="171"/>
      <c r="AP14256" s="61"/>
      <c r="AQ14256" s="61"/>
      <c r="AR14256" s="61"/>
      <c r="AS14256" s="61"/>
      <c r="AT14256" s="61"/>
      <c r="AU14256" s="61"/>
      <c r="AV14256" s="61"/>
      <c r="AW14256" s="61"/>
      <c r="AX14256" s="61"/>
      <c r="AY14256" s="61"/>
      <c r="AZ14256" s="61"/>
      <c r="BA14256" s="61"/>
    </row>
    <row r="14257" spans="39:53" x14ac:dyDescent="0.2">
      <c r="AM14257" s="61"/>
      <c r="AN14257" s="61"/>
      <c r="AO14257" s="171"/>
      <c r="AP14257" s="61"/>
      <c r="AQ14257" s="61"/>
      <c r="AR14257" s="61"/>
      <c r="AS14257" s="61"/>
      <c r="AT14257" s="61"/>
      <c r="AU14257" s="61"/>
      <c r="AV14257" s="61"/>
      <c r="AW14257" s="61"/>
      <c r="AX14257" s="61"/>
      <c r="AY14257" s="61"/>
      <c r="AZ14257" s="61"/>
      <c r="BA14257" s="61"/>
    </row>
    <row r="14258" spans="39:53" x14ac:dyDescent="0.2">
      <c r="AM14258" s="61"/>
      <c r="AN14258" s="61"/>
      <c r="AO14258" s="171"/>
      <c r="AP14258" s="61"/>
      <c r="AQ14258" s="61"/>
      <c r="AR14258" s="61"/>
      <c r="AS14258" s="61"/>
      <c r="AT14258" s="61"/>
      <c r="AU14258" s="61"/>
      <c r="AV14258" s="61"/>
      <c r="AW14258" s="61"/>
      <c r="AX14258" s="61"/>
      <c r="AY14258" s="61"/>
      <c r="AZ14258" s="61"/>
      <c r="BA14258" s="61"/>
    </row>
    <row r="14259" spans="39:53" x14ac:dyDescent="0.2">
      <c r="AM14259" s="61"/>
      <c r="AN14259" s="61"/>
      <c r="AO14259" s="171"/>
      <c r="AP14259" s="61"/>
      <c r="AQ14259" s="61"/>
      <c r="AR14259" s="61"/>
      <c r="AS14259" s="61"/>
      <c r="AT14259" s="61"/>
      <c r="AU14259" s="61"/>
      <c r="AV14259" s="61"/>
      <c r="AW14259" s="61"/>
      <c r="AX14259" s="61"/>
      <c r="AY14259" s="61"/>
      <c r="AZ14259" s="61"/>
      <c r="BA14259" s="61"/>
    </row>
    <row r="14260" spans="39:53" x14ac:dyDescent="0.2">
      <c r="AM14260" s="61"/>
      <c r="AN14260" s="61"/>
      <c r="AO14260" s="171"/>
      <c r="AP14260" s="61"/>
      <c r="AQ14260" s="61"/>
      <c r="AR14260" s="61"/>
      <c r="AS14260" s="61"/>
      <c r="AT14260" s="61"/>
      <c r="AU14260" s="61"/>
      <c r="AV14260" s="61"/>
      <c r="AW14260" s="61"/>
      <c r="AX14260" s="61"/>
      <c r="AY14260" s="61"/>
      <c r="AZ14260" s="61"/>
      <c r="BA14260" s="61"/>
    </row>
    <row r="14261" spans="39:53" x14ac:dyDescent="0.2">
      <c r="AM14261" s="61"/>
      <c r="AN14261" s="61"/>
      <c r="AO14261" s="171"/>
      <c r="AP14261" s="61"/>
      <c r="AQ14261" s="61"/>
      <c r="AR14261" s="61"/>
      <c r="AS14261" s="61"/>
      <c r="AT14261" s="61"/>
      <c r="AU14261" s="61"/>
      <c r="AV14261" s="61"/>
      <c r="AW14261" s="61"/>
      <c r="AX14261" s="61"/>
      <c r="AY14261" s="61"/>
      <c r="AZ14261" s="61"/>
      <c r="BA14261" s="61"/>
    </row>
    <row r="14262" spans="39:53" x14ac:dyDescent="0.2">
      <c r="AM14262" s="61"/>
      <c r="AN14262" s="61"/>
      <c r="AO14262" s="171"/>
      <c r="AP14262" s="61"/>
      <c r="AQ14262" s="61"/>
      <c r="AR14262" s="61"/>
      <c r="AS14262" s="61"/>
      <c r="AT14262" s="61"/>
      <c r="AU14262" s="61"/>
      <c r="AV14262" s="61"/>
      <c r="AW14262" s="61"/>
      <c r="AX14262" s="61"/>
      <c r="AY14262" s="61"/>
      <c r="AZ14262" s="61"/>
      <c r="BA14262" s="61"/>
    </row>
    <row r="14263" spans="39:53" x14ac:dyDescent="0.2">
      <c r="AM14263" s="61"/>
      <c r="AN14263" s="61"/>
      <c r="AO14263" s="171"/>
      <c r="AP14263" s="61"/>
      <c r="AQ14263" s="61"/>
      <c r="AR14263" s="61"/>
      <c r="AS14263" s="61"/>
      <c r="AT14263" s="61"/>
      <c r="AU14263" s="61"/>
      <c r="AV14263" s="61"/>
      <c r="AW14263" s="61"/>
      <c r="AX14263" s="61"/>
      <c r="AY14263" s="61"/>
      <c r="AZ14263" s="61"/>
      <c r="BA14263" s="61"/>
    </row>
    <row r="14264" spans="39:53" x14ac:dyDescent="0.2">
      <c r="AM14264" s="61"/>
      <c r="AN14264" s="61"/>
      <c r="AO14264" s="171"/>
      <c r="AP14264" s="61"/>
      <c r="AQ14264" s="61"/>
      <c r="AR14264" s="61"/>
      <c r="AS14264" s="61"/>
      <c r="AT14264" s="61"/>
      <c r="AU14264" s="61"/>
      <c r="AV14264" s="61"/>
      <c r="AW14264" s="61"/>
      <c r="AX14264" s="61"/>
      <c r="AY14264" s="61"/>
      <c r="AZ14264" s="61"/>
      <c r="BA14264" s="61"/>
    </row>
    <row r="14265" spans="39:53" x14ac:dyDescent="0.2">
      <c r="AM14265" s="61"/>
      <c r="AN14265" s="61"/>
      <c r="AO14265" s="171"/>
      <c r="AP14265" s="61"/>
      <c r="AQ14265" s="61"/>
      <c r="AR14265" s="61"/>
      <c r="AS14265" s="61"/>
      <c r="AT14265" s="61"/>
      <c r="AU14265" s="61"/>
      <c r="AV14265" s="61"/>
      <c r="AW14265" s="61"/>
      <c r="AX14265" s="61"/>
      <c r="AY14265" s="61"/>
      <c r="AZ14265" s="61"/>
      <c r="BA14265" s="61"/>
    </row>
    <row r="14266" spans="39:53" x14ac:dyDescent="0.2">
      <c r="AM14266" s="61"/>
      <c r="AN14266" s="61"/>
      <c r="AO14266" s="171"/>
      <c r="AP14266" s="61"/>
      <c r="AQ14266" s="61"/>
      <c r="AR14266" s="61"/>
      <c r="AS14266" s="61"/>
      <c r="AT14266" s="61"/>
      <c r="AU14266" s="61"/>
      <c r="AV14266" s="61"/>
      <c r="AW14266" s="61"/>
      <c r="AX14266" s="61"/>
      <c r="AY14266" s="61"/>
      <c r="AZ14266" s="61"/>
      <c r="BA14266" s="61"/>
    </row>
    <row r="14267" spans="39:53" x14ac:dyDescent="0.2">
      <c r="AM14267" s="61"/>
      <c r="AN14267" s="61"/>
      <c r="AO14267" s="171"/>
      <c r="AP14267" s="61"/>
      <c r="AQ14267" s="61"/>
      <c r="AR14267" s="61"/>
      <c r="AS14267" s="61"/>
      <c r="AT14267" s="61"/>
      <c r="AU14267" s="61"/>
      <c r="AV14267" s="61"/>
      <c r="AW14267" s="61"/>
      <c r="AX14267" s="61"/>
      <c r="AY14267" s="61"/>
      <c r="AZ14267" s="61"/>
      <c r="BA14267" s="61"/>
    </row>
    <row r="14268" spans="39:53" x14ac:dyDescent="0.2">
      <c r="AM14268" s="61"/>
      <c r="AN14268" s="61"/>
      <c r="AO14268" s="171"/>
      <c r="AP14268" s="61"/>
      <c r="AQ14268" s="61"/>
      <c r="AR14268" s="61"/>
      <c r="AS14268" s="61"/>
      <c r="AT14268" s="61"/>
      <c r="AU14268" s="61"/>
      <c r="AV14268" s="61"/>
      <c r="AW14268" s="61"/>
      <c r="AX14268" s="61"/>
      <c r="AY14268" s="61"/>
      <c r="AZ14268" s="61"/>
      <c r="BA14268" s="61"/>
    </row>
    <row r="14269" spans="39:53" x14ac:dyDescent="0.2">
      <c r="AM14269" s="61"/>
      <c r="AN14269" s="61"/>
      <c r="AO14269" s="171"/>
      <c r="AP14269" s="61"/>
      <c r="AQ14269" s="61"/>
      <c r="AR14269" s="61"/>
      <c r="AS14269" s="61"/>
      <c r="AT14269" s="61"/>
      <c r="AU14269" s="61"/>
      <c r="AV14269" s="61"/>
      <c r="AW14269" s="61"/>
      <c r="AX14269" s="61"/>
      <c r="AY14269" s="61"/>
      <c r="AZ14269" s="61"/>
      <c r="BA14269" s="61"/>
    </row>
    <row r="14270" spans="39:53" x14ac:dyDescent="0.2">
      <c r="AM14270" s="61"/>
      <c r="AN14270" s="61"/>
      <c r="AO14270" s="171"/>
      <c r="AP14270" s="61"/>
      <c r="AQ14270" s="61"/>
      <c r="AR14270" s="61"/>
      <c r="AS14270" s="61"/>
      <c r="AT14270" s="61"/>
      <c r="AU14270" s="61"/>
      <c r="AV14270" s="61"/>
      <c r="AW14270" s="61"/>
      <c r="AX14270" s="61"/>
      <c r="AY14270" s="61"/>
      <c r="AZ14270" s="61"/>
      <c r="BA14270" s="61"/>
    </row>
    <row r="14271" spans="39:53" x14ac:dyDescent="0.2">
      <c r="AM14271" s="61"/>
      <c r="AN14271" s="61"/>
      <c r="AO14271" s="171"/>
      <c r="AP14271" s="61"/>
      <c r="AQ14271" s="61"/>
      <c r="AR14271" s="61"/>
      <c r="AS14271" s="61"/>
      <c r="AT14271" s="61"/>
      <c r="AU14271" s="61"/>
      <c r="AV14271" s="61"/>
      <c r="AW14271" s="61"/>
      <c r="AX14271" s="61"/>
      <c r="AY14271" s="61"/>
      <c r="AZ14271" s="61"/>
      <c r="BA14271" s="61"/>
    </row>
    <row r="14272" spans="39:53" x14ac:dyDescent="0.2">
      <c r="AM14272" s="61"/>
      <c r="AN14272" s="61"/>
      <c r="AO14272" s="171"/>
      <c r="AP14272" s="61"/>
      <c r="AQ14272" s="61"/>
      <c r="AR14272" s="61"/>
      <c r="AS14272" s="61"/>
      <c r="AT14272" s="61"/>
      <c r="AU14272" s="61"/>
      <c r="AV14272" s="61"/>
      <c r="AW14272" s="61"/>
      <c r="AX14272" s="61"/>
      <c r="AY14272" s="61"/>
      <c r="AZ14272" s="61"/>
      <c r="BA14272" s="61"/>
    </row>
    <row r="14273" spans="39:53" x14ac:dyDescent="0.2">
      <c r="AM14273" s="61"/>
      <c r="AN14273" s="61"/>
      <c r="AO14273" s="171"/>
      <c r="AP14273" s="61"/>
      <c r="AQ14273" s="61"/>
      <c r="AR14273" s="61"/>
      <c r="AS14273" s="61"/>
      <c r="AT14273" s="61"/>
      <c r="AU14273" s="61"/>
      <c r="AV14273" s="61"/>
      <c r="AW14273" s="61"/>
      <c r="AX14273" s="61"/>
      <c r="AY14273" s="61"/>
      <c r="AZ14273" s="61"/>
      <c r="BA14273" s="61"/>
    </row>
    <row r="14274" spans="39:53" x14ac:dyDescent="0.2">
      <c r="AM14274" s="61"/>
      <c r="AN14274" s="61"/>
      <c r="AO14274" s="171"/>
      <c r="AP14274" s="61"/>
      <c r="AQ14274" s="61"/>
      <c r="AR14274" s="61"/>
      <c r="AS14274" s="61"/>
      <c r="AT14274" s="61"/>
      <c r="AU14274" s="61"/>
      <c r="AV14274" s="61"/>
      <c r="AW14274" s="61"/>
      <c r="AX14274" s="61"/>
      <c r="AY14274" s="61"/>
      <c r="AZ14274" s="61"/>
      <c r="BA14274" s="61"/>
    </row>
    <row r="14275" spans="39:53" x14ac:dyDescent="0.2">
      <c r="AM14275" s="61"/>
      <c r="AN14275" s="61"/>
      <c r="AO14275" s="171"/>
      <c r="AP14275" s="61"/>
      <c r="AQ14275" s="61"/>
      <c r="AR14275" s="61"/>
      <c r="AS14275" s="61"/>
      <c r="AT14275" s="61"/>
      <c r="AU14275" s="61"/>
      <c r="AV14275" s="61"/>
      <c r="AW14275" s="61"/>
      <c r="AX14275" s="61"/>
      <c r="AY14275" s="61"/>
      <c r="AZ14275" s="61"/>
      <c r="BA14275" s="61"/>
    </row>
    <row r="14276" spans="39:53" x14ac:dyDescent="0.2">
      <c r="AM14276" s="61"/>
      <c r="AN14276" s="61"/>
      <c r="AO14276" s="171"/>
      <c r="AP14276" s="61"/>
      <c r="AQ14276" s="61"/>
      <c r="AR14276" s="61"/>
      <c r="AS14276" s="61"/>
      <c r="AT14276" s="61"/>
      <c r="AU14276" s="61"/>
      <c r="AV14276" s="61"/>
      <c r="AW14276" s="61"/>
      <c r="AX14276" s="61"/>
      <c r="AY14276" s="61"/>
      <c r="AZ14276" s="61"/>
      <c r="BA14276" s="61"/>
    </row>
    <row r="14277" spans="39:53" x14ac:dyDescent="0.2">
      <c r="AM14277" s="61"/>
      <c r="AN14277" s="61"/>
      <c r="AO14277" s="171"/>
      <c r="AP14277" s="61"/>
      <c r="AQ14277" s="61"/>
      <c r="AR14277" s="61"/>
      <c r="AS14277" s="61"/>
      <c r="AT14277" s="61"/>
      <c r="AU14277" s="61"/>
      <c r="AV14277" s="61"/>
      <c r="AW14277" s="61"/>
      <c r="AX14277" s="61"/>
      <c r="AY14277" s="61"/>
      <c r="AZ14277" s="61"/>
      <c r="BA14277" s="61"/>
    </row>
    <row r="14278" spans="39:53" x14ac:dyDescent="0.2">
      <c r="AM14278" s="61"/>
      <c r="AN14278" s="61"/>
      <c r="AO14278" s="171"/>
      <c r="AP14278" s="61"/>
      <c r="AQ14278" s="61"/>
      <c r="AR14278" s="61"/>
      <c r="AS14278" s="61"/>
      <c r="AT14278" s="61"/>
      <c r="AU14278" s="61"/>
      <c r="AV14278" s="61"/>
      <c r="AW14278" s="61"/>
      <c r="AX14278" s="61"/>
      <c r="AY14278" s="61"/>
      <c r="AZ14278" s="61"/>
      <c r="BA14278" s="61"/>
    </row>
    <row r="14279" spans="39:53" x14ac:dyDescent="0.2">
      <c r="AM14279" s="61"/>
      <c r="AN14279" s="61"/>
      <c r="AO14279" s="171"/>
      <c r="AP14279" s="61"/>
      <c r="AQ14279" s="61"/>
      <c r="AR14279" s="61"/>
      <c r="AS14279" s="61"/>
      <c r="AT14279" s="61"/>
      <c r="AU14279" s="61"/>
      <c r="AV14279" s="61"/>
      <c r="AW14279" s="61"/>
      <c r="AX14279" s="61"/>
      <c r="AY14279" s="61"/>
      <c r="AZ14279" s="61"/>
      <c r="BA14279" s="61"/>
    </row>
    <row r="14280" spans="39:53" x14ac:dyDescent="0.2">
      <c r="AM14280" s="61"/>
      <c r="AN14280" s="61"/>
      <c r="AO14280" s="171"/>
      <c r="AP14280" s="61"/>
      <c r="AQ14280" s="61"/>
      <c r="AR14280" s="61"/>
      <c r="AS14280" s="61"/>
      <c r="AT14280" s="61"/>
      <c r="AU14280" s="61"/>
      <c r="AV14280" s="61"/>
      <c r="AW14280" s="61"/>
      <c r="AX14280" s="61"/>
      <c r="AY14280" s="61"/>
      <c r="AZ14280" s="61"/>
      <c r="BA14280" s="61"/>
    </row>
    <row r="14281" spans="39:53" x14ac:dyDescent="0.2">
      <c r="AM14281" s="61"/>
      <c r="AN14281" s="61"/>
      <c r="AO14281" s="171"/>
      <c r="AP14281" s="61"/>
      <c r="AQ14281" s="61"/>
      <c r="AR14281" s="61"/>
      <c r="AS14281" s="61"/>
      <c r="AT14281" s="61"/>
      <c r="AU14281" s="61"/>
      <c r="AV14281" s="61"/>
      <c r="AW14281" s="61"/>
      <c r="AX14281" s="61"/>
      <c r="AY14281" s="61"/>
      <c r="AZ14281" s="61"/>
      <c r="BA14281" s="61"/>
    </row>
    <row r="14282" spans="39:53" x14ac:dyDescent="0.2">
      <c r="AM14282" s="61"/>
      <c r="AN14282" s="61"/>
      <c r="AO14282" s="171"/>
      <c r="AP14282" s="61"/>
      <c r="AQ14282" s="61"/>
      <c r="AR14282" s="61"/>
      <c r="AS14282" s="61"/>
      <c r="AT14282" s="61"/>
      <c r="AU14282" s="61"/>
      <c r="AV14282" s="61"/>
      <c r="AW14282" s="61"/>
      <c r="AX14282" s="61"/>
      <c r="AY14282" s="61"/>
      <c r="AZ14282" s="61"/>
      <c r="BA14282" s="61"/>
    </row>
    <row r="14283" spans="39:53" x14ac:dyDescent="0.2">
      <c r="AM14283" s="61"/>
      <c r="AN14283" s="61"/>
      <c r="AO14283" s="171"/>
      <c r="AP14283" s="61"/>
      <c r="AQ14283" s="61"/>
      <c r="AR14283" s="61"/>
      <c r="AS14283" s="61"/>
      <c r="AT14283" s="61"/>
      <c r="AU14283" s="61"/>
      <c r="AV14283" s="61"/>
      <c r="AW14283" s="61"/>
      <c r="AX14283" s="61"/>
      <c r="AY14283" s="61"/>
      <c r="AZ14283" s="61"/>
      <c r="BA14283" s="61"/>
    </row>
    <row r="14284" spans="39:53" x14ac:dyDescent="0.2">
      <c r="AM14284" s="61"/>
      <c r="AN14284" s="61"/>
      <c r="AO14284" s="171"/>
      <c r="AP14284" s="61"/>
      <c r="AQ14284" s="61"/>
      <c r="AR14284" s="61"/>
      <c r="AS14284" s="61"/>
      <c r="AT14284" s="61"/>
      <c r="AU14284" s="61"/>
      <c r="AV14284" s="61"/>
      <c r="AW14284" s="61"/>
      <c r="AX14284" s="61"/>
      <c r="AY14284" s="61"/>
      <c r="AZ14284" s="61"/>
      <c r="BA14284" s="61"/>
    </row>
    <row r="14285" spans="39:53" x14ac:dyDescent="0.2">
      <c r="AM14285" s="61"/>
      <c r="AN14285" s="61"/>
      <c r="AO14285" s="171"/>
      <c r="AP14285" s="61"/>
      <c r="AQ14285" s="61"/>
      <c r="AR14285" s="61"/>
      <c r="AS14285" s="61"/>
      <c r="AT14285" s="61"/>
      <c r="AU14285" s="61"/>
      <c r="AV14285" s="61"/>
      <c r="AW14285" s="61"/>
      <c r="AX14285" s="61"/>
      <c r="AY14285" s="61"/>
      <c r="AZ14285" s="61"/>
      <c r="BA14285" s="61"/>
    </row>
    <row r="14286" spans="39:53" x14ac:dyDescent="0.2">
      <c r="AM14286" s="61"/>
      <c r="AN14286" s="61"/>
      <c r="AO14286" s="171"/>
      <c r="AP14286" s="61"/>
      <c r="AQ14286" s="61"/>
      <c r="AR14286" s="61"/>
      <c r="AS14286" s="61"/>
      <c r="AT14286" s="61"/>
      <c r="AU14286" s="61"/>
      <c r="AV14286" s="61"/>
      <c r="AW14286" s="61"/>
      <c r="AX14286" s="61"/>
      <c r="AY14286" s="61"/>
      <c r="AZ14286" s="61"/>
      <c r="BA14286" s="61"/>
    </row>
    <row r="14287" spans="39:53" x14ac:dyDescent="0.2">
      <c r="AM14287" s="61"/>
      <c r="AN14287" s="61"/>
      <c r="AO14287" s="171"/>
      <c r="AP14287" s="61"/>
      <c r="AQ14287" s="61"/>
      <c r="AR14287" s="61"/>
      <c r="AS14287" s="61"/>
      <c r="AT14287" s="61"/>
      <c r="AU14287" s="61"/>
      <c r="AV14287" s="61"/>
      <c r="AW14287" s="61"/>
      <c r="AX14287" s="61"/>
      <c r="AY14287" s="61"/>
      <c r="AZ14287" s="61"/>
      <c r="BA14287" s="61"/>
    </row>
    <row r="14288" spans="39:53" x14ac:dyDescent="0.2">
      <c r="AM14288" s="61"/>
      <c r="AN14288" s="61"/>
      <c r="AO14288" s="171"/>
      <c r="AP14288" s="61"/>
      <c r="AQ14288" s="61"/>
      <c r="AR14288" s="61"/>
      <c r="AS14288" s="61"/>
      <c r="AT14288" s="61"/>
      <c r="AU14288" s="61"/>
      <c r="AV14288" s="61"/>
      <c r="AW14288" s="61"/>
      <c r="AX14288" s="61"/>
      <c r="AY14288" s="61"/>
      <c r="AZ14288" s="61"/>
      <c r="BA14288" s="61"/>
    </row>
    <row r="14289" spans="39:53" x14ac:dyDescent="0.2">
      <c r="AM14289" s="61"/>
      <c r="AN14289" s="61"/>
      <c r="AO14289" s="171"/>
      <c r="AP14289" s="61"/>
      <c r="AQ14289" s="61"/>
      <c r="AR14289" s="61"/>
      <c r="AS14289" s="61"/>
      <c r="AT14289" s="61"/>
      <c r="AU14289" s="61"/>
      <c r="AV14289" s="61"/>
      <c r="AW14289" s="61"/>
      <c r="AX14289" s="61"/>
      <c r="AY14289" s="61"/>
      <c r="AZ14289" s="61"/>
      <c r="BA14289" s="61"/>
    </row>
    <row r="14290" spans="39:53" x14ac:dyDescent="0.2">
      <c r="AM14290" s="61"/>
      <c r="AN14290" s="61"/>
      <c r="AO14290" s="171"/>
      <c r="AP14290" s="61"/>
      <c r="AQ14290" s="61"/>
      <c r="AR14290" s="61"/>
      <c r="AS14290" s="61"/>
      <c r="AT14290" s="61"/>
      <c r="AU14290" s="61"/>
      <c r="AV14290" s="61"/>
      <c r="AW14290" s="61"/>
      <c r="AX14290" s="61"/>
      <c r="AY14290" s="61"/>
      <c r="AZ14290" s="61"/>
      <c r="BA14290" s="61"/>
    </row>
    <row r="14291" spans="39:53" x14ac:dyDescent="0.2">
      <c r="AM14291" s="61"/>
      <c r="AN14291" s="61"/>
      <c r="AO14291" s="171"/>
      <c r="AP14291" s="61"/>
      <c r="AQ14291" s="61"/>
      <c r="AR14291" s="61"/>
      <c r="AS14291" s="61"/>
      <c r="AT14291" s="61"/>
      <c r="AU14291" s="61"/>
      <c r="AV14291" s="61"/>
      <c r="AW14291" s="61"/>
      <c r="AX14291" s="61"/>
      <c r="AY14291" s="61"/>
      <c r="AZ14291" s="61"/>
      <c r="BA14291" s="61"/>
    </row>
    <row r="14292" spans="39:53" x14ac:dyDescent="0.2">
      <c r="AM14292" s="61"/>
      <c r="AN14292" s="61"/>
      <c r="AO14292" s="171"/>
      <c r="AP14292" s="61"/>
      <c r="AQ14292" s="61"/>
      <c r="AR14292" s="61"/>
      <c r="AS14292" s="61"/>
      <c r="AT14292" s="61"/>
      <c r="AU14292" s="61"/>
      <c r="AV14292" s="61"/>
      <c r="AW14292" s="61"/>
      <c r="AX14292" s="61"/>
      <c r="AY14292" s="61"/>
      <c r="AZ14292" s="61"/>
      <c r="BA14292" s="61"/>
    </row>
    <row r="14293" spans="39:53" x14ac:dyDescent="0.2">
      <c r="AM14293" s="61"/>
      <c r="AN14293" s="61"/>
      <c r="AO14293" s="171"/>
      <c r="AP14293" s="61"/>
      <c r="AQ14293" s="61"/>
      <c r="AR14293" s="61"/>
      <c r="AS14293" s="61"/>
      <c r="AT14293" s="61"/>
      <c r="AU14293" s="61"/>
      <c r="AV14293" s="61"/>
      <c r="AW14293" s="61"/>
      <c r="AX14293" s="61"/>
      <c r="AY14293" s="61"/>
      <c r="AZ14293" s="61"/>
      <c r="BA14293" s="61"/>
    </row>
    <row r="14294" spans="39:53" x14ac:dyDescent="0.2">
      <c r="AM14294" s="61"/>
      <c r="AN14294" s="61"/>
      <c r="AO14294" s="171"/>
      <c r="AP14294" s="61"/>
      <c r="AQ14294" s="61"/>
      <c r="AR14294" s="61"/>
      <c r="AS14294" s="61"/>
      <c r="AT14294" s="61"/>
      <c r="AU14294" s="61"/>
      <c r="AV14294" s="61"/>
      <c r="AW14294" s="61"/>
      <c r="AX14294" s="61"/>
      <c r="AY14294" s="61"/>
      <c r="AZ14294" s="61"/>
      <c r="BA14294" s="61"/>
    </row>
    <row r="14295" spans="39:53" x14ac:dyDescent="0.2">
      <c r="AM14295" s="61"/>
      <c r="AN14295" s="61"/>
      <c r="AO14295" s="171"/>
      <c r="AP14295" s="61"/>
      <c r="AQ14295" s="61"/>
      <c r="AR14295" s="61"/>
      <c r="AS14295" s="61"/>
      <c r="AT14295" s="61"/>
      <c r="AU14295" s="61"/>
      <c r="AV14295" s="61"/>
      <c r="AW14295" s="61"/>
      <c r="AX14295" s="61"/>
      <c r="AY14295" s="61"/>
      <c r="AZ14295" s="61"/>
      <c r="BA14295" s="61"/>
    </row>
    <row r="14296" spans="39:53" x14ac:dyDescent="0.2">
      <c r="AM14296" s="61"/>
      <c r="AN14296" s="61"/>
      <c r="AO14296" s="171"/>
      <c r="AP14296" s="61"/>
      <c r="AQ14296" s="61"/>
      <c r="AR14296" s="61"/>
      <c r="AS14296" s="61"/>
      <c r="AT14296" s="61"/>
      <c r="AU14296" s="61"/>
      <c r="AV14296" s="61"/>
      <c r="AW14296" s="61"/>
      <c r="AX14296" s="61"/>
      <c r="AY14296" s="61"/>
      <c r="AZ14296" s="61"/>
      <c r="BA14296" s="61"/>
    </row>
    <row r="14297" spans="39:53" x14ac:dyDescent="0.2">
      <c r="AM14297" s="61"/>
      <c r="AN14297" s="61"/>
      <c r="AO14297" s="171"/>
      <c r="AP14297" s="61"/>
      <c r="AQ14297" s="61"/>
      <c r="AR14297" s="61"/>
      <c r="AS14297" s="61"/>
      <c r="AT14297" s="61"/>
      <c r="AU14297" s="61"/>
      <c r="AV14297" s="61"/>
      <c r="AW14297" s="61"/>
      <c r="AX14297" s="61"/>
      <c r="AY14297" s="61"/>
      <c r="AZ14297" s="61"/>
      <c r="BA14297" s="61"/>
    </row>
    <row r="14298" spans="39:53" x14ac:dyDescent="0.2">
      <c r="AM14298" s="61"/>
      <c r="AN14298" s="61"/>
      <c r="AO14298" s="171"/>
      <c r="AP14298" s="61"/>
      <c r="AQ14298" s="61"/>
      <c r="AR14298" s="61"/>
      <c r="AS14298" s="61"/>
      <c r="AT14298" s="61"/>
      <c r="AU14298" s="61"/>
      <c r="AV14298" s="61"/>
      <c r="AW14298" s="61"/>
      <c r="AX14298" s="61"/>
      <c r="AY14298" s="61"/>
      <c r="AZ14298" s="61"/>
      <c r="BA14298" s="61"/>
    </row>
    <row r="14299" spans="39:53" x14ac:dyDescent="0.2">
      <c r="AM14299" s="61"/>
      <c r="AN14299" s="61"/>
      <c r="AO14299" s="171"/>
      <c r="AP14299" s="61"/>
      <c r="AQ14299" s="61"/>
      <c r="AR14299" s="61"/>
      <c r="AS14299" s="61"/>
      <c r="AT14299" s="61"/>
      <c r="AU14299" s="61"/>
      <c r="AV14299" s="61"/>
      <c r="AW14299" s="61"/>
      <c r="AX14299" s="61"/>
      <c r="AY14299" s="61"/>
      <c r="AZ14299" s="61"/>
      <c r="BA14299" s="61"/>
    </row>
    <row r="14300" spans="39:53" x14ac:dyDescent="0.2">
      <c r="AM14300" s="61"/>
      <c r="AN14300" s="61"/>
      <c r="AO14300" s="171"/>
      <c r="AP14300" s="61"/>
      <c r="AQ14300" s="61"/>
      <c r="AR14300" s="61"/>
      <c r="AS14300" s="61"/>
      <c r="AT14300" s="61"/>
      <c r="AU14300" s="61"/>
      <c r="AV14300" s="61"/>
      <c r="AW14300" s="61"/>
      <c r="AX14300" s="61"/>
      <c r="AY14300" s="61"/>
      <c r="AZ14300" s="61"/>
      <c r="BA14300" s="61"/>
    </row>
    <row r="14301" spans="39:53" x14ac:dyDescent="0.2">
      <c r="AM14301" s="61"/>
      <c r="AN14301" s="61"/>
      <c r="AO14301" s="171"/>
      <c r="AP14301" s="61"/>
      <c r="AQ14301" s="61"/>
      <c r="AR14301" s="61"/>
      <c r="AS14301" s="61"/>
      <c r="AT14301" s="61"/>
      <c r="AU14301" s="61"/>
      <c r="AV14301" s="61"/>
      <c r="AW14301" s="61"/>
      <c r="AX14301" s="61"/>
      <c r="AY14301" s="61"/>
      <c r="AZ14301" s="61"/>
      <c r="BA14301" s="61"/>
    </row>
    <row r="14302" spans="39:53" x14ac:dyDescent="0.2">
      <c r="AM14302" s="61"/>
      <c r="AN14302" s="61"/>
      <c r="AO14302" s="171"/>
      <c r="AP14302" s="61"/>
      <c r="AQ14302" s="61"/>
      <c r="AR14302" s="61"/>
      <c r="AS14302" s="61"/>
      <c r="AT14302" s="61"/>
      <c r="AU14302" s="61"/>
      <c r="AV14302" s="61"/>
      <c r="AW14302" s="61"/>
      <c r="AX14302" s="61"/>
      <c r="AY14302" s="61"/>
      <c r="AZ14302" s="61"/>
      <c r="BA14302" s="61"/>
    </row>
    <row r="14303" spans="39:53" x14ac:dyDescent="0.2">
      <c r="AM14303" s="61"/>
      <c r="AN14303" s="61"/>
      <c r="AO14303" s="171"/>
      <c r="AP14303" s="61"/>
      <c r="AQ14303" s="61"/>
      <c r="AR14303" s="61"/>
      <c r="AS14303" s="61"/>
      <c r="AT14303" s="61"/>
      <c r="AU14303" s="61"/>
      <c r="AV14303" s="61"/>
      <c r="AW14303" s="61"/>
      <c r="AX14303" s="61"/>
      <c r="AY14303" s="61"/>
      <c r="AZ14303" s="61"/>
      <c r="BA14303" s="61"/>
    </row>
    <row r="14304" spans="39:53" x14ac:dyDescent="0.2">
      <c r="AM14304" s="61"/>
      <c r="AN14304" s="61"/>
      <c r="AO14304" s="171"/>
      <c r="AP14304" s="61"/>
      <c r="AQ14304" s="61"/>
      <c r="AR14304" s="61"/>
      <c r="AS14304" s="61"/>
      <c r="AT14304" s="61"/>
      <c r="AU14304" s="61"/>
      <c r="AV14304" s="61"/>
      <c r="AW14304" s="61"/>
      <c r="AX14304" s="61"/>
      <c r="AY14304" s="61"/>
      <c r="AZ14304" s="61"/>
      <c r="BA14304" s="61"/>
    </row>
    <row r="14305" spans="39:53" x14ac:dyDescent="0.2">
      <c r="AM14305" s="61"/>
      <c r="AN14305" s="61"/>
      <c r="AO14305" s="171"/>
      <c r="AP14305" s="61"/>
      <c r="AQ14305" s="61"/>
      <c r="AR14305" s="61"/>
      <c r="AS14305" s="61"/>
      <c r="AT14305" s="61"/>
      <c r="AU14305" s="61"/>
      <c r="AV14305" s="61"/>
      <c r="AW14305" s="61"/>
      <c r="AX14305" s="61"/>
      <c r="AY14305" s="61"/>
      <c r="AZ14305" s="61"/>
      <c r="BA14305" s="61"/>
    </row>
    <row r="14306" spans="39:53" x14ac:dyDescent="0.2">
      <c r="AM14306" s="61"/>
      <c r="AN14306" s="61"/>
      <c r="AO14306" s="171"/>
      <c r="AP14306" s="61"/>
      <c r="AQ14306" s="61"/>
      <c r="AR14306" s="61"/>
      <c r="AS14306" s="61"/>
      <c r="AT14306" s="61"/>
      <c r="AU14306" s="61"/>
      <c r="AV14306" s="61"/>
      <c r="AW14306" s="61"/>
      <c r="AX14306" s="61"/>
      <c r="AY14306" s="61"/>
      <c r="AZ14306" s="61"/>
      <c r="BA14306" s="61"/>
    </row>
    <row r="14307" spans="39:53" x14ac:dyDescent="0.2">
      <c r="AM14307" s="61"/>
      <c r="AN14307" s="61"/>
      <c r="AO14307" s="171"/>
      <c r="AP14307" s="61"/>
      <c r="AQ14307" s="61"/>
      <c r="AR14307" s="61"/>
      <c r="AS14307" s="61"/>
      <c r="AT14307" s="61"/>
      <c r="AU14307" s="61"/>
      <c r="AV14307" s="61"/>
      <c r="AW14307" s="61"/>
      <c r="AX14307" s="61"/>
      <c r="AY14307" s="61"/>
      <c r="AZ14307" s="61"/>
      <c r="BA14307" s="61"/>
    </row>
    <row r="14308" spans="39:53" x14ac:dyDescent="0.2">
      <c r="AM14308" s="61"/>
      <c r="AN14308" s="61"/>
      <c r="AO14308" s="171"/>
      <c r="AP14308" s="61"/>
      <c r="AQ14308" s="61"/>
      <c r="AR14308" s="61"/>
      <c r="AS14308" s="61"/>
      <c r="AT14308" s="61"/>
      <c r="AU14308" s="61"/>
      <c r="AV14308" s="61"/>
      <c r="AW14308" s="61"/>
      <c r="AX14308" s="61"/>
      <c r="AY14308" s="61"/>
      <c r="AZ14308" s="61"/>
      <c r="BA14308" s="61"/>
    </row>
    <row r="14309" spans="39:53" x14ac:dyDescent="0.2">
      <c r="AM14309" s="61"/>
      <c r="AN14309" s="61"/>
      <c r="AO14309" s="171"/>
      <c r="AP14309" s="61"/>
      <c r="AQ14309" s="61"/>
      <c r="AR14309" s="61"/>
      <c r="AS14309" s="61"/>
      <c r="AT14309" s="61"/>
      <c r="AU14309" s="61"/>
      <c r="AV14309" s="61"/>
      <c r="AW14309" s="61"/>
      <c r="AX14309" s="61"/>
      <c r="AY14309" s="61"/>
      <c r="AZ14309" s="61"/>
      <c r="BA14309" s="61"/>
    </row>
    <row r="14310" spans="39:53" x14ac:dyDescent="0.2">
      <c r="AM14310" s="61"/>
      <c r="AN14310" s="61"/>
      <c r="AO14310" s="171"/>
      <c r="AP14310" s="61"/>
      <c r="AQ14310" s="61"/>
      <c r="AR14310" s="61"/>
      <c r="AS14310" s="61"/>
      <c r="AT14310" s="61"/>
      <c r="AU14310" s="61"/>
      <c r="AV14310" s="61"/>
      <c r="AW14310" s="61"/>
      <c r="AX14310" s="61"/>
      <c r="AY14310" s="61"/>
      <c r="AZ14310" s="61"/>
      <c r="BA14310" s="61"/>
    </row>
    <row r="14311" spans="39:53" x14ac:dyDescent="0.2">
      <c r="AM14311" s="61"/>
      <c r="AN14311" s="61"/>
      <c r="AO14311" s="171"/>
      <c r="AP14311" s="61"/>
      <c r="AQ14311" s="61"/>
      <c r="AR14311" s="61"/>
      <c r="AS14311" s="61"/>
      <c r="AT14311" s="61"/>
      <c r="AU14311" s="61"/>
      <c r="AV14311" s="61"/>
      <c r="AW14311" s="61"/>
      <c r="AX14311" s="61"/>
      <c r="AY14311" s="61"/>
      <c r="AZ14311" s="61"/>
      <c r="BA14311" s="61"/>
    </row>
    <row r="14312" spans="39:53" x14ac:dyDescent="0.2">
      <c r="AM14312" s="61"/>
      <c r="AN14312" s="61"/>
      <c r="AO14312" s="171"/>
      <c r="AP14312" s="61"/>
      <c r="AQ14312" s="61"/>
      <c r="AR14312" s="61"/>
      <c r="AS14312" s="61"/>
      <c r="AT14312" s="61"/>
      <c r="AU14312" s="61"/>
      <c r="AV14312" s="61"/>
      <c r="AW14312" s="61"/>
      <c r="AX14312" s="61"/>
      <c r="AY14312" s="61"/>
      <c r="AZ14312" s="61"/>
      <c r="BA14312" s="61"/>
    </row>
    <row r="14313" spans="39:53" x14ac:dyDescent="0.2">
      <c r="AM14313" s="61"/>
      <c r="AN14313" s="61"/>
      <c r="AO14313" s="171"/>
      <c r="AP14313" s="61"/>
      <c r="AQ14313" s="61"/>
      <c r="AR14313" s="61"/>
      <c r="AS14313" s="61"/>
      <c r="AT14313" s="61"/>
      <c r="AU14313" s="61"/>
      <c r="AV14313" s="61"/>
      <c r="AW14313" s="61"/>
      <c r="AX14313" s="61"/>
      <c r="AY14313" s="61"/>
      <c r="AZ14313" s="61"/>
      <c r="BA14313" s="61"/>
    </row>
    <row r="14314" spans="39:53" x14ac:dyDescent="0.2">
      <c r="AM14314" s="61"/>
      <c r="AN14314" s="61"/>
      <c r="AO14314" s="171"/>
      <c r="AP14314" s="61"/>
      <c r="AQ14314" s="61"/>
      <c r="AR14314" s="61"/>
      <c r="AS14314" s="61"/>
      <c r="AT14314" s="61"/>
      <c r="AU14314" s="61"/>
      <c r="AV14314" s="61"/>
      <c r="AW14314" s="61"/>
      <c r="AX14314" s="61"/>
      <c r="AY14314" s="61"/>
      <c r="AZ14314" s="61"/>
      <c r="BA14314" s="61"/>
    </row>
    <row r="14315" spans="39:53" x14ac:dyDescent="0.2">
      <c r="AM14315" s="61"/>
      <c r="AN14315" s="61"/>
      <c r="AO14315" s="171"/>
      <c r="AP14315" s="61"/>
      <c r="AQ14315" s="61"/>
      <c r="AR14315" s="61"/>
      <c r="AS14315" s="61"/>
      <c r="AT14315" s="61"/>
      <c r="AU14315" s="61"/>
      <c r="AV14315" s="61"/>
      <c r="AW14315" s="61"/>
      <c r="AX14315" s="61"/>
      <c r="AY14315" s="61"/>
      <c r="AZ14315" s="61"/>
      <c r="BA14315" s="61"/>
    </row>
    <row r="14316" spans="39:53" x14ac:dyDescent="0.2">
      <c r="AM14316" s="61"/>
      <c r="AN14316" s="61"/>
      <c r="AO14316" s="171"/>
      <c r="AP14316" s="61"/>
      <c r="AQ14316" s="61"/>
      <c r="AR14316" s="61"/>
      <c r="AS14316" s="61"/>
      <c r="AT14316" s="61"/>
      <c r="AU14316" s="61"/>
      <c r="AV14316" s="61"/>
      <c r="AW14316" s="61"/>
      <c r="AX14316" s="61"/>
      <c r="AY14316" s="61"/>
      <c r="AZ14316" s="61"/>
      <c r="BA14316" s="61"/>
    </row>
    <row r="14317" spans="39:53" x14ac:dyDescent="0.2">
      <c r="AM14317" s="61"/>
      <c r="AN14317" s="61"/>
      <c r="AO14317" s="171"/>
      <c r="AP14317" s="61"/>
      <c r="AQ14317" s="61"/>
      <c r="AR14317" s="61"/>
      <c r="AS14317" s="61"/>
      <c r="AT14317" s="61"/>
      <c r="AU14317" s="61"/>
      <c r="AV14317" s="61"/>
      <c r="AW14317" s="61"/>
      <c r="AX14317" s="61"/>
      <c r="AY14317" s="61"/>
      <c r="AZ14317" s="61"/>
      <c r="BA14317" s="61"/>
    </row>
    <row r="14318" spans="39:53" x14ac:dyDescent="0.2">
      <c r="AM14318" s="61"/>
      <c r="AN14318" s="61"/>
      <c r="AO14318" s="171"/>
      <c r="AP14318" s="61"/>
      <c r="AQ14318" s="61"/>
      <c r="AR14318" s="61"/>
      <c r="AS14318" s="61"/>
      <c r="AT14318" s="61"/>
      <c r="AU14318" s="61"/>
      <c r="AV14318" s="61"/>
      <c r="AW14318" s="61"/>
      <c r="AX14318" s="61"/>
      <c r="AY14318" s="61"/>
      <c r="AZ14318" s="61"/>
      <c r="BA14318" s="61"/>
    </row>
    <row r="14319" spans="39:53" x14ac:dyDescent="0.2">
      <c r="AM14319" s="61"/>
      <c r="AN14319" s="61"/>
      <c r="AO14319" s="171"/>
      <c r="AP14319" s="61"/>
      <c r="AQ14319" s="61"/>
      <c r="AR14319" s="61"/>
      <c r="AS14319" s="61"/>
      <c r="AT14319" s="61"/>
      <c r="AU14319" s="61"/>
      <c r="AV14319" s="61"/>
      <c r="AW14319" s="61"/>
      <c r="AX14319" s="61"/>
      <c r="AY14319" s="61"/>
      <c r="AZ14319" s="61"/>
      <c r="BA14319" s="61"/>
    </row>
    <row r="14320" spans="39:53" x14ac:dyDescent="0.2">
      <c r="AM14320" s="61"/>
      <c r="AN14320" s="61"/>
      <c r="AO14320" s="171"/>
      <c r="AP14320" s="61"/>
      <c r="AQ14320" s="61"/>
      <c r="AR14320" s="61"/>
      <c r="AS14320" s="61"/>
      <c r="AT14320" s="61"/>
      <c r="AU14320" s="61"/>
      <c r="AV14320" s="61"/>
      <c r="AW14320" s="61"/>
      <c r="AX14320" s="61"/>
      <c r="AY14320" s="61"/>
      <c r="AZ14320" s="61"/>
      <c r="BA14320" s="61"/>
    </row>
    <row r="14321" spans="39:53" x14ac:dyDescent="0.2">
      <c r="AM14321" s="61"/>
      <c r="AN14321" s="61"/>
      <c r="AO14321" s="171"/>
      <c r="AP14321" s="61"/>
      <c r="AQ14321" s="61"/>
      <c r="AR14321" s="61"/>
      <c r="AS14321" s="61"/>
      <c r="AT14321" s="61"/>
      <c r="AU14321" s="61"/>
      <c r="AV14321" s="61"/>
      <c r="AW14321" s="61"/>
      <c r="AX14321" s="61"/>
      <c r="AY14321" s="61"/>
      <c r="AZ14321" s="61"/>
      <c r="BA14321" s="61"/>
    </row>
    <row r="14322" spans="39:53" x14ac:dyDescent="0.2">
      <c r="AM14322" s="61"/>
      <c r="AN14322" s="61"/>
      <c r="AO14322" s="171"/>
      <c r="AP14322" s="61"/>
      <c r="AQ14322" s="61"/>
      <c r="AR14322" s="61"/>
      <c r="AS14322" s="61"/>
      <c r="AT14322" s="61"/>
      <c r="AU14322" s="61"/>
      <c r="AV14322" s="61"/>
      <c r="AW14322" s="61"/>
      <c r="AX14322" s="61"/>
      <c r="AY14322" s="61"/>
      <c r="AZ14322" s="61"/>
      <c r="BA14322" s="61"/>
    </row>
    <row r="14323" spans="39:53" x14ac:dyDescent="0.2">
      <c r="AM14323" s="61"/>
      <c r="AN14323" s="61"/>
      <c r="AO14323" s="171"/>
      <c r="AP14323" s="61"/>
      <c r="AQ14323" s="61"/>
      <c r="AR14323" s="61"/>
      <c r="AS14323" s="61"/>
      <c r="AT14323" s="61"/>
      <c r="AU14323" s="61"/>
      <c r="AV14323" s="61"/>
      <c r="AW14323" s="61"/>
      <c r="AX14323" s="61"/>
      <c r="AY14323" s="61"/>
      <c r="AZ14323" s="61"/>
      <c r="BA14323" s="61"/>
    </row>
    <row r="14324" spans="39:53" x14ac:dyDescent="0.2">
      <c r="AM14324" s="61"/>
      <c r="AN14324" s="61"/>
      <c r="AO14324" s="171"/>
      <c r="AP14324" s="61"/>
      <c r="AQ14324" s="61"/>
      <c r="AR14324" s="61"/>
      <c r="AS14324" s="61"/>
      <c r="AT14324" s="61"/>
      <c r="AU14324" s="61"/>
      <c r="AV14324" s="61"/>
      <c r="AW14324" s="61"/>
      <c r="AX14324" s="61"/>
      <c r="AY14324" s="61"/>
      <c r="AZ14324" s="61"/>
      <c r="BA14324" s="61"/>
    </row>
    <row r="14325" spans="39:53" x14ac:dyDescent="0.2">
      <c r="AM14325" s="61"/>
      <c r="AN14325" s="61"/>
      <c r="AO14325" s="171"/>
      <c r="AP14325" s="61"/>
      <c r="AQ14325" s="61"/>
      <c r="AR14325" s="61"/>
      <c r="AS14325" s="61"/>
      <c r="AT14325" s="61"/>
      <c r="AU14325" s="61"/>
      <c r="AV14325" s="61"/>
      <c r="AW14325" s="61"/>
      <c r="AX14325" s="61"/>
      <c r="AY14325" s="61"/>
      <c r="AZ14325" s="61"/>
      <c r="BA14325" s="61"/>
    </row>
    <row r="14326" spans="39:53" x14ac:dyDescent="0.2">
      <c r="AM14326" s="61"/>
      <c r="AN14326" s="61"/>
      <c r="AO14326" s="171"/>
      <c r="AP14326" s="61"/>
      <c r="AQ14326" s="61"/>
      <c r="AR14326" s="61"/>
      <c r="AS14326" s="61"/>
      <c r="AT14326" s="61"/>
      <c r="AU14326" s="61"/>
      <c r="AV14326" s="61"/>
      <c r="AW14326" s="61"/>
      <c r="AX14326" s="61"/>
      <c r="AY14326" s="61"/>
      <c r="AZ14326" s="61"/>
      <c r="BA14326" s="61"/>
    </row>
    <row r="14327" spans="39:53" x14ac:dyDescent="0.2">
      <c r="AM14327" s="61"/>
      <c r="AN14327" s="61"/>
      <c r="AO14327" s="171"/>
      <c r="AP14327" s="61"/>
      <c r="AQ14327" s="61"/>
      <c r="AR14327" s="61"/>
      <c r="AS14327" s="61"/>
      <c r="AT14327" s="61"/>
      <c r="AU14327" s="61"/>
      <c r="AV14327" s="61"/>
      <c r="AW14327" s="61"/>
      <c r="AX14327" s="61"/>
      <c r="AY14327" s="61"/>
      <c r="AZ14327" s="61"/>
      <c r="BA14327" s="61"/>
    </row>
    <row r="14328" spans="39:53" x14ac:dyDescent="0.2">
      <c r="AM14328" s="61"/>
      <c r="AN14328" s="61"/>
      <c r="AO14328" s="171"/>
      <c r="AP14328" s="61"/>
      <c r="AQ14328" s="61"/>
      <c r="AR14328" s="61"/>
      <c r="AS14328" s="61"/>
      <c r="AT14328" s="61"/>
      <c r="AU14328" s="61"/>
      <c r="AV14328" s="61"/>
      <c r="AW14328" s="61"/>
      <c r="AX14328" s="61"/>
      <c r="AY14328" s="61"/>
      <c r="AZ14328" s="61"/>
      <c r="BA14328" s="61"/>
    </row>
    <row r="14329" spans="39:53" x14ac:dyDescent="0.2">
      <c r="AM14329" s="61"/>
      <c r="AN14329" s="61"/>
      <c r="AO14329" s="171"/>
      <c r="AP14329" s="61"/>
      <c r="AQ14329" s="61"/>
      <c r="AR14329" s="61"/>
      <c r="AS14329" s="61"/>
      <c r="AT14329" s="61"/>
      <c r="AU14329" s="61"/>
      <c r="AV14329" s="61"/>
      <c r="AW14329" s="61"/>
      <c r="AX14329" s="61"/>
      <c r="AY14329" s="61"/>
      <c r="AZ14329" s="61"/>
      <c r="BA14329" s="61"/>
    </row>
    <row r="14330" spans="39:53" x14ac:dyDescent="0.2">
      <c r="AM14330" s="61"/>
      <c r="AN14330" s="61"/>
      <c r="AO14330" s="171"/>
      <c r="AP14330" s="61"/>
      <c r="AQ14330" s="61"/>
      <c r="AR14330" s="61"/>
      <c r="AS14330" s="61"/>
      <c r="AT14330" s="61"/>
      <c r="AU14330" s="61"/>
      <c r="AV14330" s="61"/>
      <c r="AW14330" s="61"/>
      <c r="AX14330" s="61"/>
      <c r="AY14330" s="61"/>
      <c r="AZ14330" s="61"/>
      <c r="BA14330" s="61"/>
    </row>
    <row r="14331" spans="39:53" x14ac:dyDescent="0.2">
      <c r="AM14331" s="61"/>
      <c r="AN14331" s="61"/>
      <c r="AO14331" s="171"/>
      <c r="AP14331" s="61"/>
      <c r="AQ14331" s="61"/>
      <c r="AR14331" s="61"/>
      <c r="AS14331" s="61"/>
      <c r="AT14331" s="61"/>
      <c r="AU14331" s="61"/>
      <c r="AV14331" s="61"/>
      <c r="AW14331" s="61"/>
      <c r="AX14331" s="61"/>
      <c r="AY14331" s="61"/>
      <c r="AZ14331" s="61"/>
      <c r="BA14331" s="61"/>
    </row>
    <row r="14332" spans="39:53" x14ac:dyDescent="0.2">
      <c r="AM14332" s="61"/>
      <c r="AN14332" s="61"/>
      <c r="AO14332" s="171"/>
      <c r="AP14332" s="61"/>
      <c r="AQ14332" s="61"/>
      <c r="AR14332" s="61"/>
      <c r="AS14332" s="61"/>
      <c r="AT14332" s="61"/>
      <c r="AU14332" s="61"/>
      <c r="AV14332" s="61"/>
      <c r="AW14332" s="61"/>
      <c r="AX14332" s="61"/>
      <c r="AY14332" s="61"/>
      <c r="AZ14332" s="61"/>
      <c r="BA14332" s="61"/>
    </row>
    <row r="14333" spans="39:53" x14ac:dyDescent="0.2">
      <c r="AM14333" s="61"/>
      <c r="AN14333" s="61"/>
      <c r="AO14333" s="171"/>
      <c r="AP14333" s="61"/>
      <c r="AQ14333" s="61"/>
      <c r="AR14333" s="61"/>
      <c r="AS14333" s="61"/>
      <c r="AT14333" s="61"/>
      <c r="AU14333" s="61"/>
      <c r="AV14333" s="61"/>
      <c r="AW14333" s="61"/>
      <c r="AX14333" s="61"/>
      <c r="AY14333" s="61"/>
      <c r="AZ14333" s="61"/>
      <c r="BA14333" s="61"/>
    </row>
    <row r="14334" spans="39:53" x14ac:dyDescent="0.2">
      <c r="AM14334" s="61"/>
      <c r="AN14334" s="61"/>
      <c r="AO14334" s="171"/>
      <c r="AP14334" s="61"/>
      <c r="AQ14334" s="61"/>
      <c r="AR14334" s="61"/>
      <c r="AS14334" s="61"/>
      <c r="AT14334" s="61"/>
      <c r="AU14334" s="61"/>
      <c r="AV14334" s="61"/>
      <c r="AW14334" s="61"/>
      <c r="AX14334" s="61"/>
      <c r="AY14334" s="61"/>
      <c r="AZ14334" s="61"/>
      <c r="BA14334" s="61"/>
    </row>
    <row r="14335" spans="39:53" x14ac:dyDescent="0.2">
      <c r="AM14335" s="61"/>
      <c r="AN14335" s="61"/>
      <c r="AO14335" s="171"/>
      <c r="AP14335" s="61"/>
      <c r="AQ14335" s="61"/>
      <c r="AR14335" s="61"/>
      <c r="AS14335" s="61"/>
      <c r="AT14335" s="61"/>
      <c r="AU14335" s="61"/>
      <c r="AV14335" s="61"/>
      <c r="AW14335" s="61"/>
      <c r="AX14335" s="61"/>
      <c r="AY14335" s="61"/>
      <c r="AZ14335" s="61"/>
      <c r="BA14335" s="61"/>
    </row>
    <row r="14336" spans="39:53" x14ac:dyDescent="0.2">
      <c r="AM14336" s="61"/>
      <c r="AN14336" s="61"/>
      <c r="AO14336" s="171"/>
      <c r="AP14336" s="61"/>
      <c r="AQ14336" s="61"/>
      <c r="AR14336" s="61"/>
      <c r="AS14336" s="61"/>
      <c r="AT14336" s="61"/>
      <c r="AU14336" s="61"/>
      <c r="AV14336" s="61"/>
      <c r="AW14336" s="61"/>
      <c r="AX14336" s="61"/>
      <c r="AY14336" s="61"/>
      <c r="AZ14336" s="61"/>
      <c r="BA14336" s="61"/>
    </row>
    <row r="14337" spans="39:53" x14ac:dyDescent="0.2">
      <c r="AM14337" s="61"/>
      <c r="AN14337" s="61"/>
      <c r="AO14337" s="171"/>
      <c r="AP14337" s="61"/>
      <c r="AQ14337" s="61"/>
      <c r="AR14337" s="61"/>
      <c r="AS14337" s="61"/>
      <c r="AT14337" s="61"/>
      <c r="AU14337" s="61"/>
      <c r="AV14337" s="61"/>
      <c r="AW14337" s="61"/>
      <c r="AX14337" s="61"/>
      <c r="AY14337" s="61"/>
      <c r="AZ14337" s="61"/>
      <c r="BA14337" s="61"/>
    </row>
    <row r="14338" spans="39:53" x14ac:dyDescent="0.2">
      <c r="AM14338" s="61"/>
      <c r="AN14338" s="61"/>
      <c r="AO14338" s="171"/>
      <c r="AP14338" s="61"/>
      <c r="AQ14338" s="61"/>
      <c r="AR14338" s="61"/>
      <c r="AS14338" s="61"/>
      <c r="AT14338" s="61"/>
      <c r="AU14338" s="61"/>
      <c r="AV14338" s="61"/>
      <c r="AW14338" s="61"/>
      <c r="AX14338" s="61"/>
      <c r="AY14338" s="61"/>
      <c r="AZ14338" s="61"/>
      <c r="BA14338" s="61"/>
    </row>
    <row r="14339" spans="39:53" x14ac:dyDescent="0.2">
      <c r="AM14339" s="61"/>
      <c r="AN14339" s="61"/>
      <c r="AO14339" s="171"/>
      <c r="AP14339" s="61"/>
      <c r="AQ14339" s="61"/>
      <c r="AR14339" s="61"/>
      <c r="AS14339" s="61"/>
      <c r="AT14339" s="61"/>
      <c r="AU14339" s="61"/>
      <c r="AV14339" s="61"/>
      <c r="AW14339" s="61"/>
      <c r="AX14339" s="61"/>
      <c r="AY14339" s="61"/>
      <c r="AZ14339" s="61"/>
      <c r="BA14339" s="61"/>
    </row>
    <row r="14340" spans="39:53" x14ac:dyDescent="0.2">
      <c r="AM14340" s="61"/>
      <c r="AN14340" s="61"/>
      <c r="AO14340" s="171"/>
      <c r="AP14340" s="61"/>
      <c r="AQ14340" s="61"/>
      <c r="AR14340" s="61"/>
      <c r="AS14340" s="61"/>
      <c r="AT14340" s="61"/>
      <c r="AU14340" s="61"/>
      <c r="AV14340" s="61"/>
      <c r="AW14340" s="61"/>
      <c r="AX14340" s="61"/>
      <c r="AY14340" s="61"/>
      <c r="AZ14340" s="61"/>
      <c r="BA14340" s="61"/>
    </row>
    <row r="14341" spans="39:53" x14ac:dyDescent="0.2">
      <c r="AM14341" s="61"/>
      <c r="AN14341" s="61"/>
      <c r="AO14341" s="171"/>
      <c r="AP14341" s="61"/>
      <c r="AQ14341" s="61"/>
      <c r="AR14341" s="61"/>
      <c r="AS14341" s="61"/>
      <c r="AT14341" s="61"/>
      <c r="AU14341" s="61"/>
      <c r="AV14341" s="61"/>
      <c r="AW14341" s="61"/>
      <c r="AX14341" s="61"/>
      <c r="AY14341" s="61"/>
      <c r="AZ14341" s="61"/>
      <c r="BA14341" s="61"/>
    </row>
    <row r="14342" spans="39:53" x14ac:dyDescent="0.2">
      <c r="AM14342" s="61"/>
      <c r="AN14342" s="61"/>
      <c r="AO14342" s="171"/>
      <c r="AP14342" s="61"/>
      <c r="AQ14342" s="61"/>
      <c r="AR14342" s="61"/>
      <c r="AS14342" s="61"/>
      <c r="AT14342" s="61"/>
      <c r="AU14342" s="61"/>
      <c r="AV14342" s="61"/>
      <c r="AW14342" s="61"/>
      <c r="AX14342" s="61"/>
      <c r="AY14342" s="61"/>
      <c r="AZ14342" s="61"/>
      <c r="BA14342" s="61"/>
    </row>
    <row r="14343" spans="39:53" x14ac:dyDescent="0.2">
      <c r="AM14343" s="61"/>
      <c r="AN14343" s="61"/>
      <c r="AO14343" s="171"/>
      <c r="AP14343" s="61"/>
      <c r="AQ14343" s="61"/>
      <c r="AR14343" s="61"/>
      <c r="AS14343" s="61"/>
      <c r="AT14343" s="61"/>
      <c r="AU14343" s="61"/>
      <c r="AV14343" s="61"/>
      <c r="AW14343" s="61"/>
      <c r="AX14343" s="61"/>
      <c r="AY14343" s="61"/>
      <c r="AZ14343" s="61"/>
      <c r="BA14343" s="61"/>
    </row>
    <row r="14344" spans="39:53" x14ac:dyDescent="0.2">
      <c r="AM14344" s="61"/>
      <c r="AN14344" s="61"/>
      <c r="AO14344" s="171"/>
      <c r="AP14344" s="61"/>
      <c r="AQ14344" s="61"/>
      <c r="AR14344" s="61"/>
      <c r="AS14344" s="61"/>
      <c r="AT14344" s="61"/>
      <c r="AU14344" s="61"/>
      <c r="AV14344" s="61"/>
      <c r="AW14344" s="61"/>
      <c r="AX14344" s="61"/>
      <c r="AY14344" s="61"/>
      <c r="AZ14344" s="61"/>
      <c r="BA14344" s="61"/>
    </row>
    <row r="14345" spans="39:53" x14ac:dyDescent="0.2">
      <c r="AM14345" s="61"/>
      <c r="AN14345" s="61"/>
      <c r="AO14345" s="171"/>
      <c r="AP14345" s="61"/>
      <c r="AQ14345" s="61"/>
      <c r="AR14345" s="61"/>
      <c r="AS14345" s="61"/>
      <c r="AT14345" s="61"/>
      <c r="AU14345" s="61"/>
      <c r="AV14345" s="61"/>
      <c r="AW14345" s="61"/>
      <c r="AX14345" s="61"/>
      <c r="AY14345" s="61"/>
      <c r="AZ14345" s="61"/>
      <c r="BA14345" s="61"/>
    </row>
    <row r="14346" spans="39:53" x14ac:dyDescent="0.2">
      <c r="AM14346" s="61"/>
      <c r="AN14346" s="61"/>
      <c r="AO14346" s="171"/>
      <c r="AP14346" s="61"/>
      <c r="AQ14346" s="61"/>
      <c r="AR14346" s="61"/>
      <c r="AS14346" s="61"/>
      <c r="AT14346" s="61"/>
      <c r="AU14346" s="61"/>
      <c r="AV14346" s="61"/>
      <c r="AW14346" s="61"/>
      <c r="AX14346" s="61"/>
      <c r="AY14346" s="61"/>
      <c r="AZ14346" s="61"/>
      <c r="BA14346" s="61"/>
    </row>
    <row r="14347" spans="39:53" x14ac:dyDescent="0.2">
      <c r="AM14347" s="61"/>
      <c r="AN14347" s="61"/>
      <c r="AO14347" s="171"/>
      <c r="AP14347" s="61"/>
      <c r="AQ14347" s="61"/>
      <c r="AR14347" s="61"/>
      <c r="AS14347" s="61"/>
      <c r="AT14347" s="61"/>
      <c r="AU14347" s="61"/>
      <c r="AV14347" s="61"/>
      <c r="AW14347" s="61"/>
      <c r="AX14347" s="61"/>
      <c r="AY14347" s="61"/>
      <c r="AZ14347" s="61"/>
      <c r="BA14347" s="61"/>
    </row>
    <row r="14348" spans="39:53" x14ac:dyDescent="0.2">
      <c r="AM14348" s="61"/>
      <c r="AN14348" s="61"/>
      <c r="AO14348" s="171"/>
      <c r="AP14348" s="61"/>
      <c r="AQ14348" s="61"/>
      <c r="AR14348" s="61"/>
      <c r="AS14348" s="61"/>
      <c r="AT14348" s="61"/>
      <c r="AU14348" s="61"/>
      <c r="AV14348" s="61"/>
      <c r="AW14348" s="61"/>
      <c r="AX14348" s="61"/>
      <c r="AY14348" s="61"/>
      <c r="AZ14348" s="61"/>
      <c r="BA14348" s="61"/>
    </row>
    <row r="14349" spans="39:53" x14ac:dyDescent="0.2">
      <c r="AM14349" s="61"/>
      <c r="AN14349" s="61"/>
      <c r="AO14349" s="171"/>
      <c r="AP14349" s="61"/>
      <c r="AQ14349" s="61"/>
      <c r="AR14349" s="61"/>
      <c r="AS14349" s="61"/>
      <c r="AT14349" s="61"/>
      <c r="AU14349" s="61"/>
      <c r="AV14349" s="61"/>
      <c r="AW14349" s="61"/>
      <c r="AX14349" s="61"/>
      <c r="AY14349" s="61"/>
      <c r="AZ14349" s="61"/>
      <c r="BA14349" s="61"/>
    </row>
    <row r="14350" spans="39:53" x14ac:dyDescent="0.2">
      <c r="AM14350" s="61"/>
      <c r="AN14350" s="61"/>
      <c r="AO14350" s="171"/>
      <c r="AP14350" s="61"/>
      <c r="AQ14350" s="61"/>
      <c r="AR14350" s="61"/>
      <c r="AS14350" s="61"/>
      <c r="AT14350" s="61"/>
      <c r="AU14350" s="61"/>
      <c r="AV14350" s="61"/>
      <c r="AW14350" s="61"/>
      <c r="AX14350" s="61"/>
      <c r="AY14350" s="61"/>
      <c r="AZ14350" s="61"/>
      <c r="BA14350" s="61"/>
    </row>
    <row r="14351" spans="39:53" x14ac:dyDescent="0.2">
      <c r="AM14351" s="61"/>
      <c r="AN14351" s="61"/>
      <c r="AO14351" s="171"/>
      <c r="AP14351" s="61"/>
      <c r="AQ14351" s="61"/>
      <c r="AR14351" s="61"/>
      <c r="AS14351" s="61"/>
      <c r="AT14351" s="61"/>
      <c r="AU14351" s="61"/>
      <c r="AV14351" s="61"/>
      <c r="AW14351" s="61"/>
      <c r="AX14351" s="61"/>
      <c r="AY14351" s="61"/>
      <c r="AZ14351" s="61"/>
      <c r="BA14351" s="61"/>
    </row>
    <row r="14352" spans="39:53" x14ac:dyDescent="0.2">
      <c r="AM14352" s="61"/>
      <c r="AN14352" s="61"/>
      <c r="AO14352" s="171"/>
      <c r="AP14352" s="61"/>
      <c r="AQ14352" s="61"/>
      <c r="AR14352" s="61"/>
      <c r="AS14352" s="61"/>
      <c r="AT14352" s="61"/>
      <c r="AU14352" s="61"/>
      <c r="AV14352" s="61"/>
      <c r="AW14352" s="61"/>
      <c r="AX14352" s="61"/>
      <c r="AY14352" s="61"/>
      <c r="AZ14352" s="61"/>
      <c r="BA14352" s="61"/>
    </row>
    <row r="14353" spans="39:53" x14ac:dyDescent="0.2">
      <c r="AM14353" s="61"/>
      <c r="AN14353" s="61"/>
      <c r="AO14353" s="171"/>
      <c r="AP14353" s="61"/>
      <c r="AQ14353" s="61"/>
      <c r="AR14353" s="61"/>
      <c r="AS14353" s="61"/>
      <c r="AT14353" s="61"/>
      <c r="AU14353" s="61"/>
      <c r="AV14353" s="61"/>
      <c r="AW14353" s="61"/>
      <c r="AX14353" s="61"/>
      <c r="AY14353" s="61"/>
      <c r="AZ14353" s="61"/>
      <c r="BA14353" s="61"/>
    </row>
    <row r="14354" spans="39:53" x14ac:dyDescent="0.2">
      <c r="AM14354" s="61"/>
      <c r="AN14354" s="61"/>
      <c r="AO14354" s="171"/>
      <c r="AP14354" s="61"/>
      <c r="AQ14354" s="61"/>
      <c r="AR14354" s="61"/>
      <c r="AS14354" s="61"/>
      <c r="AT14354" s="61"/>
      <c r="AU14354" s="61"/>
      <c r="AV14354" s="61"/>
      <c r="AW14354" s="61"/>
      <c r="AX14354" s="61"/>
      <c r="AY14354" s="61"/>
      <c r="AZ14354" s="61"/>
      <c r="BA14354" s="61"/>
    </row>
    <row r="14355" spans="39:53" x14ac:dyDescent="0.2">
      <c r="AM14355" s="61"/>
      <c r="AN14355" s="61"/>
      <c r="AO14355" s="171"/>
      <c r="AP14355" s="61"/>
      <c r="AQ14355" s="61"/>
      <c r="AR14355" s="61"/>
      <c r="AS14355" s="61"/>
      <c r="AT14355" s="61"/>
      <c r="AU14355" s="61"/>
      <c r="AV14355" s="61"/>
      <c r="AW14355" s="61"/>
      <c r="AX14355" s="61"/>
      <c r="AY14355" s="61"/>
      <c r="AZ14355" s="61"/>
      <c r="BA14355" s="61"/>
    </row>
    <row r="14356" spans="39:53" x14ac:dyDescent="0.2">
      <c r="AM14356" s="61"/>
      <c r="AN14356" s="61"/>
      <c r="AO14356" s="171"/>
      <c r="AP14356" s="61"/>
      <c r="AQ14356" s="61"/>
      <c r="AR14356" s="61"/>
      <c r="AS14356" s="61"/>
      <c r="AT14356" s="61"/>
      <c r="AU14356" s="61"/>
      <c r="AV14356" s="61"/>
      <c r="AW14356" s="61"/>
      <c r="AX14356" s="61"/>
      <c r="AY14356" s="61"/>
      <c r="AZ14356" s="61"/>
      <c r="BA14356" s="61"/>
    </row>
    <row r="14357" spans="39:53" x14ac:dyDescent="0.2">
      <c r="AM14357" s="61"/>
      <c r="AN14357" s="61"/>
      <c r="AO14357" s="171"/>
      <c r="AP14357" s="61"/>
      <c r="AQ14357" s="61"/>
      <c r="AR14357" s="61"/>
      <c r="AS14357" s="61"/>
      <c r="AT14357" s="61"/>
      <c r="AU14357" s="61"/>
      <c r="AV14357" s="61"/>
      <c r="AW14357" s="61"/>
      <c r="AX14357" s="61"/>
      <c r="AY14357" s="61"/>
      <c r="AZ14357" s="61"/>
      <c r="BA14357" s="61"/>
    </row>
    <row r="14358" spans="39:53" x14ac:dyDescent="0.2">
      <c r="AM14358" s="61"/>
      <c r="AN14358" s="61"/>
      <c r="AO14358" s="171"/>
      <c r="AP14358" s="61"/>
      <c r="AQ14358" s="61"/>
      <c r="AR14358" s="61"/>
      <c r="AS14358" s="61"/>
      <c r="AT14358" s="61"/>
      <c r="AU14358" s="61"/>
      <c r="AV14358" s="61"/>
      <c r="AW14358" s="61"/>
      <c r="AX14358" s="61"/>
      <c r="AY14358" s="61"/>
      <c r="AZ14358" s="61"/>
      <c r="BA14358" s="61"/>
    </row>
    <row r="14359" spans="39:53" x14ac:dyDescent="0.2">
      <c r="AM14359" s="61"/>
      <c r="AN14359" s="61"/>
      <c r="AO14359" s="171"/>
      <c r="AP14359" s="61"/>
      <c r="AQ14359" s="61"/>
      <c r="AR14359" s="61"/>
      <c r="AS14359" s="61"/>
      <c r="AT14359" s="61"/>
      <c r="AU14359" s="61"/>
      <c r="AV14359" s="61"/>
      <c r="AW14359" s="61"/>
      <c r="AX14359" s="61"/>
      <c r="AY14359" s="61"/>
      <c r="AZ14359" s="61"/>
      <c r="BA14359" s="61"/>
    </row>
    <row r="14360" spans="39:53" x14ac:dyDescent="0.2">
      <c r="AM14360" s="61"/>
      <c r="AN14360" s="61"/>
      <c r="AO14360" s="171"/>
      <c r="AP14360" s="61"/>
      <c r="AQ14360" s="61"/>
      <c r="AR14360" s="61"/>
      <c r="AS14360" s="61"/>
      <c r="AT14360" s="61"/>
      <c r="AU14360" s="61"/>
      <c r="AV14360" s="61"/>
      <c r="AW14360" s="61"/>
      <c r="AX14360" s="61"/>
      <c r="AY14360" s="61"/>
      <c r="AZ14360" s="61"/>
      <c r="BA14360" s="61"/>
    </row>
    <row r="14361" spans="39:53" x14ac:dyDescent="0.2">
      <c r="AM14361" s="61"/>
      <c r="AN14361" s="61"/>
      <c r="AO14361" s="171"/>
      <c r="AP14361" s="61"/>
      <c r="AQ14361" s="61"/>
      <c r="AR14361" s="61"/>
      <c r="AS14361" s="61"/>
      <c r="AT14361" s="61"/>
      <c r="AU14361" s="61"/>
      <c r="AV14361" s="61"/>
      <c r="AW14361" s="61"/>
      <c r="AX14361" s="61"/>
      <c r="AY14361" s="61"/>
      <c r="AZ14361" s="61"/>
      <c r="BA14361" s="61"/>
    </row>
    <row r="14362" spans="39:53" x14ac:dyDescent="0.2">
      <c r="AM14362" s="61"/>
      <c r="AN14362" s="61"/>
      <c r="AO14362" s="171"/>
      <c r="AP14362" s="61"/>
      <c r="AQ14362" s="61"/>
      <c r="AR14362" s="61"/>
      <c r="AS14362" s="61"/>
      <c r="AT14362" s="61"/>
      <c r="AU14362" s="61"/>
      <c r="AV14362" s="61"/>
      <c r="AW14362" s="61"/>
      <c r="AX14362" s="61"/>
      <c r="AY14362" s="61"/>
      <c r="AZ14362" s="61"/>
      <c r="BA14362" s="61"/>
    </row>
    <row r="14363" spans="39:53" x14ac:dyDescent="0.2">
      <c r="AM14363" s="61"/>
      <c r="AN14363" s="61"/>
      <c r="AO14363" s="171"/>
      <c r="AP14363" s="61"/>
      <c r="AQ14363" s="61"/>
      <c r="AR14363" s="61"/>
      <c r="AS14363" s="61"/>
      <c r="AT14363" s="61"/>
      <c r="AU14363" s="61"/>
      <c r="AV14363" s="61"/>
      <c r="AW14363" s="61"/>
      <c r="AX14363" s="61"/>
      <c r="AY14363" s="61"/>
      <c r="AZ14363" s="61"/>
      <c r="BA14363" s="61"/>
    </row>
    <row r="14364" spans="39:53" x14ac:dyDescent="0.2">
      <c r="AM14364" s="61"/>
      <c r="AN14364" s="61"/>
      <c r="AO14364" s="171"/>
      <c r="AP14364" s="61"/>
      <c r="AQ14364" s="61"/>
      <c r="AR14364" s="61"/>
      <c r="AS14364" s="61"/>
      <c r="AT14364" s="61"/>
      <c r="AU14364" s="61"/>
      <c r="AV14364" s="61"/>
      <c r="AW14364" s="61"/>
      <c r="AX14364" s="61"/>
      <c r="AY14364" s="61"/>
      <c r="AZ14364" s="61"/>
      <c r="BA14364" s="61"/>
    </row>
    <row r="14365" spans="39:53" x14ac:dyDescent="0.2">
      <c r="AM14365" s="61"/>
      <c r="AN14365" s="61"/>
      <c r="AO14365" s="171"/>
      <c r="AP14365" s="61"/>
      <c r="AQ14365" s="61"/>
      <c r="AR14365" s="61"/>
      <c r="AS14365" s="61"/>
      <c r="AT14365" s="61"/>
      <c r="AU14365" s="61"/>
      <c r="AV14365" s="61"/>
      <c r="AW14365" s="61"/>
      <c r="AX14365" s="61"/>
      <c r="AY14365" s="61"/>
      <c r="AZ14365" s="61"/>
      <c r="BA14365" s="61"/>
    </row>
    <row r="14366" spans="39:53" x14ac:dyDescent="0.2">
      <c r="AM14366" s="61"/>
      <c r="AN14366" s="61"/>
      <c r="AO14366" s="171"/>
      <c r="AP14366" s="61"/>
      <c r="AQ14366" s="61"/>
      <c r="AR14366" s="61"/>
      <c r="AS14366" s="61"/>
      <c r="AT14366" s="61"/>
      <c r="AU14366" s="61"/>
      <c r="AV14366" s="61"/>
      <c r="AW14366" s="61"/>
      <c r="AX14366" s="61"/>
      <c r="AY14366" s="61"/>
      <c r="AZ14366" s="61"/>
      <c r="BA14366" s="61"/>
    </row>
    <row r="14367" spans="39:53" x14ac:dyDescent="0.2">
      <c r="AM14367" s="61"/>
      <c r="AN14367" s="61"/>
      <c r="AO14367" s="171"/>
      <c r="AP14367" s="61"/>
      <c r="AQ14367" s="61"/>
      <c r="AR14367" s="61"/>
      <c r="AS14367" s="61"/>
      <c r="AT14367" s="61"/>
      <c r="AU14367" s="61"/>
      <c r="AV14367" s="61"/>
      <c r="AW14367" s="61"/>
      <c r="AX14367" s="61"/>
      <c r="AY14367" s="61"/>
      <c r="AZ14367" s="61"/>
      <c r="BA14367" s="61"/>
    </row>
    <row r="14368" spans="39:53" x14ac:dyDescent="0.2">
      <c r="AM14368" s="61"/>
      <c r="AN14368" s="61"/>
      <c r="AO14368" s="171"/>
      <c r="AP14368" s="61"/>
      <c r="AQ14368" s="61"/>
      <c r="AR14368" s="61"/>
      <c r="AS14368" s="61"/>
      <c r="AT14368" s="61"/>
      <c r="AU14368" s="61"/>
      <c r="AV14368" s="61"/>
      <c r="AW14368" s="61"/>
      <c r="AX14368" s="61"/>
      <c r="AY14368" s="61"/>
      <c r="AZ14368" s="61"/>
      <c r="BA14368" s="61"/>
    </row>
    <row r="14369" spans="39:53" x14ac:dyDescent="0.2">
      <c r="AM14369" s="61"/>
      <c r="AN14369" s="61"/>
      <c r="AO14369" s="171"/>
      <c r="AP14369" s="61"/>
      <c r="AQ14369" s="61"/>
      <c r="AR14369" s="61"/>
      <c r="AS14369" s="61"/>
      <c r="AT14369" s="61"/>
      <c r="AU14369" s="61"/>
      <c r="AV14369" s="61"/>
      <c r="AW14369" s="61"/>
      <c r="AX14369" s="61"/>
      <c r="AY14369" s="61"/>
      <c r="AZ14369" s="61"/>
      <c r="BA14369" s="61"/>
    </row>
    <row r="14370" spans="39:53" x14ac:dyDescent="0.2">
      <c r="AM14370" s="61"/>
      <c r="AN14370" s="61"/>
      <c r="AO14370" s="171"/>
      <c r="AP14370" s="61"/>
      <c r="AQ14370" s="61"/>
      <c r="AR14370" s="61"/>
      <c r="AS14370" s="61"/>
      <c r="AT14370" s="61"/>
      <c r="AU14370" s="61"/>
      <c r="AV14370" s="61"/>
      <c r="AW14370" s="61"/>
      <c r="AX14370" s="61"/>
      <c r="AY14370" s="61"/>
      <c r="AZ14370" s="61"/>
      <c r="BA14370" s="61"/>
    </row>
    <row r="14371" spans="39:53" x14ac:dyDescent="0.2">
      <c r="AM14371" s="61"/>
      <c r="AN14371" s="61"/>
      <c r="AO14371" s="171"/>
      <c r="AP14371" s="61"/>
      <c r="AQ14371" s="61"/>
      <c r="AR14371" s="61"/>
      <c r="AS14371" s="61"/>
      <c r="AT14371" s="61"/>
      <c r="AU14371" s="61"/>
      <c r="AV14371" s="61"/>
      <c r="AW14371" s="61"/>
      <c r="AX14371" s="61"/>
      <c r="AY14371" s="61"/>
      <c r="AZ14371" s="61"/>
      <c r="BA14371" s="61"/>
    </row>
    <row r="14372" spans="39:53" x14ac:dyDescent="0.2">
      <c r="AM14372" s="61"/>
      <c r="AN14372" s="61"/>
      <c r="AO14372" s="171"/>
      <c r="AP14372" s="61"/>
      <c r="AQ14372" s="61"/>
      <c r="AR14372" s="61"/>
      <c r="AS14372" s="61"/>
      <c r="AT14372" s="61"/>
      <c r="AU14372" s="61"/>
      <c r="AV14372" s="61"/>
      <c r="AW14372" s="61"/>
      <c r="AX14372" s="61"/>
      <c r="AY14372" s="61"/>
      <c r="AZ14372" s="61"/>
      <c r="BA14372" s="61"/>
    </row>
    <row r="14373" spans="39:53" x14ac:dyDescent="0.2">
      <c r="AM14373" s="61"/>
      <c r="AN14373" s="61"/>
      <c r="AO14373" s="171"/>
      <c r="AP14373" s="61"/>
      <c r="AQ14373" s="61"/>
      <c r="AR14373" s="61"/>
      <c r="AS14373" s="61"/>
      <c r="AT14373" s="61"/>
      <c r="AU14373" s="61"/>
      <c r="AV14373" s="61"/>
      <c r="AW14373" s="61"/>
      <c r="AX14373" s="61"/>
      <c r="AY14373" s="61"/>
      <c r="AZ14373" s="61"/>
      <c r="BA14373" s="61"/>
    </row>
    <row r="14374" spans="39:53" x14ac:dyDescent="0.2">
      <c r="AM14374" s="61"/>
      <c r="AN14374" s="61"/>
      <c r="AO14374" s="171"/>
      <c r="AP14374" s="61"/>
      <c r="AQ14374" s="61"/>
      <c r="AR14374" s="61"/>
      <c r="AS14374" s="61"/>
      <c r="AT14374" s="61"/>
      <c r="AU14374" s="61"/>
      <c r="AV14374" s="61"/>
      <c r="AW14374" s="61"/>
      <c r="AX14374" s="61"/>
      <c r="AY14374" s="61"/>
      <c r="AZ14374" s="61"/>
      <c r="BA14374" s="61"/>
    </row>
    <row r="14375" spans="39:53" x14ac:dyDescent="0.2">
      <c r="AM14375" s="61"/>
      <c r="AN14375" s="61"/>
      <c r="AO14375" s="171"/>
      <c r="AP14375" s="61"/>
      <c r="AQ14375" s="61"/>
      <c r="AR14375" s="61"/>
      <c r="AS14375" s="61"/>
      <c r="AT14375" s="61"/>
      <c r="AU14375" s="61"/>
      <c r="AV14375" s="61"/>
      <c r="AW14375" s="61"/>
      <c r="AX14375" s="61"/>
      <c r="AY14375" s="61"/>
      <c r="AZ14375" s="61"/>
      <c r="BA14375" s="61"/>
    </row>
    <row r="14376" spans="39:53" x14ac:dyDescent="0.2">
      <c r="AM14376" s="61"/>
      <c r="AN14376" s="61"/>
      <c r="AO14376" s="171"/>
      <c r="AP14376" s="61"/>
      <c r="AQ14376" s="61"/>
      <c r="AR14376" s="61"/>
      <c r="AS14376" s="61"/>
      <c r="AT14376" s="61"/>
      <c r="AU14376" s="61"/>
      <c r="AV14376" s="61"/>
      <c r="AW14376" s="61"/>
      <c r="AX14376" s="61"/>
      <c r="AY14376" s="61"/>
      <c r="AZ14376" s="61"/>
      <c r="BA14376" s="61"/>
    </row>
    <row r="14377" spans="39:53" x14ac:dyDescent="0.2">
      <c r="AM14377" s="61"/>
      <c r="AN14377" s="61"/>
      <c r="AO14377" s="171"/>
      <c r="AP14377" s="61"/>
      <c r="AQ14377" s="61"/>
      <c r="AR14377" s="61"/>
      <c r="AS14377" s="61"/>
      <c r="AT14377" s="61"/>
      <c r="AU14377" s="61"/>
      <c r="AV14377" s="61"/>
      <c r="AW14377" s="61"/>
      <c r="AX14377" s="61"/>
      <c r="AY14377" s="61"/>
      <c r="AZ14377" s="61"/>
      <c r="BA14377" s="61"/>
    </row>
    <row r="14378" spans="39:53" x14ac:dyDescent="0.2">
      <c r="AM14378" s="61"/>
      <c r="AN14378" s="61"/>
      <c r="AO14378" s="171"/>
      <c r="AP14378" s="61"/>
      <c r="AQ14378" s="61"/>
      <c r="AR14378" s="61"/>
      <c r="AS14378" s="61"/>
      <c r="AT14378" s="61"/>
      <c r="AU14378" s="61"/>
      <c r="AV14378" s="61"/>
      <c r="AW14378" s="61"/>
      <c r="AX14378" s="61"/>
      <c r="AY14378" s="61"/>
      <c r="AZ14378" s="61"/>
      <c r="BA14378" s="61"/>
    </row>
    <row r="14379" spans="39:53" x14ac:dyDescent="0.2">
      <c r="AM14379" s="61"/>
      <c r="AN14379" s="61"/>
      <c r="AO14379" s="171"/>
      <c r="AP14379" s="61"/>
      <c r="AQ14379" s="61"/>
      <c r="AR14379" s="61"/>
      <c r="AS14379" s="61"/>
      <c r="AT14379" s="61"/>
      <c r="AU14379" s="61"/>
      <c r="AV14379" s="61"/>
      <c r="AW14379" s="61"/>
      <c r="AX14379" s="61"/>
      <c r="AY14379" s="61"/>
      <c r="AZ14379" s="61"/>
      <c r="BA14379" s="61"/>
    </row>
    <row r="14380" spans="39:53" x14ac:dyDescent="0.2">
      <c r="AM14380" s="61"/>
      <c r="AN14380" s="61"/>
      <c r="AO14380" s="171"/>
      <c r="AP14380" s="61"/>
      <c r="AQ14380" s="61"/>
      <c r="AR14380" s="61"/>
      <c r="AS14380" s="61"/>
      <c r="AT14380" s="61"/>
      <c r="AU14380" s="61"/>
      <c r="AV14380" s="61"/>
      <c r="AW14380" s="61"/>
      <c r="AX14380" s="61"/>
      <c r="AY14380" s="61"/>
      <c r="AZ14380" s="61"/>
      <c r="BA14380" s="61"/>
    </row>
    <row r="14381" spans="39:53" x14ac:dyDescent="0.2">
      <c r="AM14381" s="61"/>
      <c r="AN14381" s="61"/>
      <c r="AO14381" s="171"/>
      <c r="AP14381" s="61"/>
      <c r="AQ14381" s="61"/>
      <c r="AR14381" s="61"/>
      <c r="AS14381" s="61"/>
      <c r="AT14381" s="61"/>
      <c r="AU14381" s="61"/>
      <c r="AV14381" s="61"/>
      <c r="AW14381" s="61"/>
      <c r="AX14381" s="61"/>
      <c r="AY14381" s="61"/>
      <c r="AZ14381" s="61"/>
      <c r="BA14381" s="61"/>
    </row>
    <row r="14382" spans="39:53" x14ac:dyDescent="0.2">
      <c r="AM14382" s="61"/>
      <c r="AN14382" s="61"/>
      <c r="AO14382" s="171"/>
      <c r="AP14382" s="61"/>
      <c r="AQ14382" s="61"/>
      <c r="AR14382" s="61"/>
      <c r="AS14382" s="61"/>
      <c r="AT14382" s="61"/>
      <c r="AU14382" s="61"/>
      <c r="AV14382" s="61"/>
      <c r="AW14382" s="61"/>
      <c r="AX14382" s="61"/>
      <c r="AY14382" s="61"/>
      <c r="AZ14382" s="61"/>
      <c r="BA14382" s="61"/>
    </row>
    <row r="14383" spans="39:53" x14ac:dyDescent="0.2">
      <c r="AM14383" s="61"/>
      <c r="AN14383" s="61"/>
      <c r="AO14383" s="171"/>
      <c r="AP14383" s="61"/>
      <c r="AQ14383" s="61"/>
      <c r="AR14383" s="61"/>
      <c r="AS14383" s="61"/>
      <c r="AT14383" s="61"/>
      <c r="AU14383" s="61"/>
      <c r="AV14383" s="61"/>
      <c r="AW14383" s="61"/>
      <c r="AX14383" s="61"/>
      <c r="AY14383" s="61"/>
      <c r="AZ14383" s="61"/>
      <c r="BA14383" s="61"/>
    </row>
    <row r="14384" spans="39:53" x14ac:dyDescent="0.2">
      <c r="AM14384" s="61"/>
      <c r="AN14384" s="61"/>
      <c r="AO14384" s="171"/>
      <c r="AP14384" s="61"/>
      <c r="AQ14384" s="61"/>
      <c r="AR14384" s="61"/>
      <c r="AS14384" s="61"/>
      <c r="AT14384" s="61"/>
      <c r="AU14384" s="61"/>
      <c r="AV14384" s="61"/>
      <c r="AW14384" s="61"/>
      <c r="AX14384" s="61"/>
      <c r="AY14384" s="61"/>
      <c r="AZ14384" s="61"/>
      <c r="BA14384" s="61"/>
    </row>
    <row r="14385" spans="39:53" x14ac:dyDescent="0.2">
      <c r="AM14385" s="61"/>
      <c r="AN14385" s="61"/>
      <c r="AO14385" s="171"/>
      <c r="AP14385" s="61"/>
      <c r="AQ14385" s="61"/>
      <c r="AR14385" s="61"/>
      <c r="AS14385" s="61"/>
      <c r="AT14385" s="61"/>
      <c r="AU14385" s="61"/>
      <c r="AV14385" s="61"/>
      <c r="AW14385" s="61"/>
      <c r="AX14385" s="61"/>
      <c r="AY14385" s="61"/>
      <c r="AZ14385" s="61"/>
      <c r="BA14385" s="61"/>
    </row>
    <row r="14386" spans="39:53" x14ac:dyDescent="0.2">
      <c r="AM14386" s="61"/>
      <c r="AN14386" s="61"/>
      <c r="AO14386" s="171"/>
      <c r="AP14386" s="61"/>
      <c r="AQ14386" s="61"/>
      <c r="AR14386" s="61"/>
      <c r="AS14386" s="61"/>
      <c r="AT14386" s="61"/>
      <c r="AU14386" s="61"/>
      <c r="AV14386" s="61"/>
      <c r="AW14386" s="61"/>
      <c r="AX14386" s="61"/>
      <c r="AY14386" s="61"/>
      <c r="AZ14386" s="61"/>
      <c r="BA14386" s="61"/>
    </row>
    <row r="14387" spans="39:53" x14ac:dyDescent="0.2">
      <c r="AM14387" s="61"/>
      <c r="AN14387" s="61"/>
      <c r="AO14387" s="171"/>
      <c r="AP14387" s="61"/>
      <c r="AQ14387" s="61"/>
      <c r="AR14387" s="61"/>
      <c r="AS14387" s="61"/>
      <c r="AT14387" s="61"/>
      <c r="AU14387" s="61"/>
      <c r="AV14387" s="61"/>
      <c r="AW14387" s="61"/>
      <c r="AX14387" s="61"/>
      <c r="AY14387" s="61"/>
      <c r="AZ14387" s="61"/>
      <c r="BA14387" s="61"/>
    </row>
    <row r="14388" spans="39:53" x14ac:dyDescent="0.2">
      <c r="AM14388" s="61"/>
      <c r="AN14388" s="61"/>
      <c r="AO14388" s="171"/>
      <c r="AP14388" s="61"/>
      <c r="AQ14388" s="61"/>
      <c r="AR14388" s="61"/>
      <c r="AS14388" s="61"/>
      <c r="AT14388" s="61"/>
      <c r="AU14388" s="61"/>
      <c r="AV14388" s="61"/>
      <c r="AW14388" s="61"/>
      <c r="AX14388" s="61"/>
      <c r="AY14388" s="61"/>
      <c r="AZ14388" s="61"/>
      <c r="BA14388" s="61"/>
    </row>
    <row r="14389" spans="39:53" x14ac:dyDescent="0.2">
      <c r="AM14389" s="61"/>
      <c r="AN14389" s="61"/>
      <c r="AO14389" s="171"/>
      <c r="AP14389" s="61"/>
      <c r="AQ14389" s="61"/>
      <c r="AR14389" s="61"/>
      <c r="AS14389" s="61"/>
      <c r="AT14389" s="61"/>
      <c r="AU14389" s="61"/>
      <c r="AV14389" s="61"/>
      <c r="AW14389" s="61"/>
      <c r="AX14389" s="61"/>
      <c r="AY14389" s="61"/>
      <c r="AZ14389" s="61"/>
      <c r="BA14389" s="61"/>
    </row>
    <row r="14390" spans="39:53" x14ac:dyDescent="0.2">
      <c r="AM14390" s="61"/>
      <c r="AN14390" s="61"/>
      <c r="AO14390" s="171"/>
      <c r="AP14390" s="61"/>
      <c r="AQ14390" s="61"/>
      <c r="AR14390" s="61"/>
      <c r="AS14390" s="61"/>
      <c r="AT14390" s="61"/>
      <c r="AU14390" s="61"/>
      <c r="AV14390" s="61"/>
      <c r="AW14390" s="61"/>
      <c r="AX14390" s="61"/>
      <c r="AY14390" s="61"/>
      <c r="AZ14390" s="61"/>
      <c r="BA14390" s="61"/>
    </row>
    <row r="14391" spans="39:53" x14ac:dyDescent="0.2">
      <c r="AM14391" s="61"/>
      <c r="AN14391" s="61"/>
      <c r="AO14391" s="171"/>
      <c r="AP14391" s="61"/>
      <c r="AQ14391" s="61"/>
      <c r="AR14391" s="61"/>
      <c r="AS14391" s="61"/>
      <c r="AT14391" s="61"/>
      <c r="AU14391" s="61"/>
      <c r="AV14391" s="61"/>
      <c r="AW14391" s="61"/>
      <c r="AX14391" s="61"/>
      <c r="AY14391" s="61"/>
      <c r="AZ14391" s="61"/>
      <c r="BA14391" s="61"/>
    </row>
    <row r="14392" spans="39:53" x14ac:dyDescent="0.2">
      <c r="AM14392" s="61"/>
      <c r="AN14392" s="61"/>
      <c r="AO14392" s="171"/>
      <c r="AP14392" s="61"/>
      <c r="AQ14392" s="61"/>
      <c r="AR14392" s="61"/>
      <c r="AS14392" s="61"/>
      <c r="AT14392" s="61"/>
      <c r="AU14392" s="61"/>
      <c r="AV14392" s="61"/>
      <c r="AW14392" s="61"/>
      <c r="AX14392" s="61"/>
      <c r="AY14392" s="61"/>
      <c r="AZ14392" s="61"/>
      <c r="BA14392" s="61"/>
    </row>
    <row r="14393" spans="39:53" x14ac:dyDescent="0.2">
      <c r="AM14393" s="61"/>
      <c r="AN14393" s="61"/>
      <c r="AO14393" s="171"/>
      <c r="AP14393" s="61"/>
      <c r="AQ14393" s="61"/>
      <c r="AR14393" s="61"/>
      <c r="AS14393" s="61"/>
      <c r="AT14393" s="61"/>
      <c r="AU14393" s="61"/>
      <c r="AV14393" s="61"/>
      <c r="AW14393" s="61"/>
      <c r="AX14393" s="61"/>
      <c r="AY14393" s="61"/>
      <c r="AZ14393" s="61"/>
      <c r="BA14393" s="61"/>
    </row>
    <row r="14394" spans="39:53" x14ac:dyDescent="0.2">
      <c r="AM14394" s="61"/>
      <c r="AN14394" s="61"/>
      <c r="AO14394" s="171"/>
      <c r="AP14394" s="61"/>
      <c r="AQ14394" s="61"/>
      <c r="AR14394" s="61"/>
      <c r="AS14394" s="61"/>
      <c r="AT14394" s="61"/>
      <c r="AU14394" s="61"/>
      <c r="AV14394" s="61"/>
      <c r="AW14394" s="61"/>
      <c r="AX14394" s="61"/>
      <c r="AY14394" s="61"/>
      <c r="AZ14394" s="61"/>
      <c r="BA14394" s="61"/>
    </row>
    <row r="14395" spans="39:53" x14ac:dyDescent="0.2">
      <c r="AM14395" s="61"/>
      <c r="AN14395" s="61"/>
      <c r="AO14395" s="171"/>
      <c r="AP14395" s="61"/>
      <c r="AQ14395" s="61"/>
      <c r="AR14395" s="61"/>
      <c r="AS14395" s="61"/>
      <c r="AT14395" s="61"/>
      <c r="AU14395" s="61"/>
      <c r="AV14395" s="61"/>
      <c r="AW14395" s="61"/>
      <c r="AX14395" s="61"/>
      <c r="AY14395" s="61"/>
      <c r="AZ14395" s="61"/>
      <c r="BA14395" s="61"/>
    </row>
    <row r="14396" spans="39:53" x14ac:dyDescent="0.2">
      <c r="AM14396" s="61"/>
      <c r="AN14396" s="61"/>
      <c r="AO14396" s="171"/>
      <c r="AP14396" s="61"/>
      <c r="AQ14396" s="61"/>
      <c r="AR14396" s="61"/>
      <c r="AS14396" s="61"/>
      <c r="AT14396" s="61"/>
      <c r="AU14396" s="61"/>
      <c r="AV14396" s="61"/>
      <c r="AW14396" s="61"/>
      <c r="AX14396" s="61"/>
      <c r="AY14396" s="61"/>
      <c r="AZ14396" s="61"/>
      <c r="BA14396" s="61"/>
    </row>
    <row r="14397" spans="39:53" x14ac:dyDescent="0.2">
      <c r="AM14397" s="61"/>
      <c r="AN14397" s="61"/>
      <c r="AO14397" s="171"/>
      <c r="AP14397" s="61"/>
      <c r="AQ14397" s="61"/>
      <c r="AR14397" s="61"/>
      <c r="AS14397" s="61"/>
      <c r="AT14397" s="61"/>
      <c r="AU14397" s="61"/>
      <c r="AV14397" s="61"/>
      <c r="AW14397" s="61"/>
      <c r="AX14397" s="61"/>
      <c r="AY14397" s="61"/>
      <c r="AZ14397" s="61"/>
      <c r="BA14397" s="61"/>
    </row>
    <row r="14398" spans="39:53" x14ac:dyDescent="0.2">
      <c r="AM14398" s="61"/>
      <c r="AN14398" s="61"/>
      <c r="AO14398" s="171"/>
      <c r="AP14398" s="61"/>
      <c r="AQ14398" s="61"/>
      <c r="AR14398" s="61"/>
      <c r="AS14398" s="61"/>
      <c r="AT14398" s="61"/>
      <c r="AU14398" s="61"/>
      <c r="AV14398" s="61"/>
      <c r="AW14398" s="61"/>
      <c r="AX14398" s="61"/>
      <c r="AY14398" s="61"/>
      <c r="AZ14398" s="61"/>
      <c r="BA14398" s="61"/>
    </row>
    <row r="14399" spans="39:53" x14ac:dyDescent="0.2">
      <c r="AM14399" s="61"/>
      <c r="AN14399" s="61"/>
      <c r="AO14399" s="171"/>
      <c r="AP14399" s="61"/>
      <c r="AQ14399" s="61"/>
      <c r="AR14399" s="61"/>
      <c r="AS14399" s="61"/>
      <c r="AT14399" s="61"/>
      <c r="AU14399" s="61"/>
      <c r="AV14399" s="61"/>
      <c r="AW14399" s="61"/>
      <c r="AX14399" s="61"/>
      <c r="AY14399" s="61"/>
      <c r="AZ14399" s="61"/>
      <c r="BA14399" s="61"/>
    </row>
    <row r="14400" spans="39:53" x14ac:dyDescent="0.2">
      <c r="AM14400" s="61"/>
      <c r="AN14400" s="61"/>
      <c r="AO14400" s="171"/>
      <c r="AP14400" s="61"/>
      <c r="AQ14400" s="61"/>
      <c r="AR14400" s="61"/>
      <c r="AS14400" s="61"/>
      <c r="AT14400" s="61"/>
      <c r="AU14400" s="61"/>
      <c r="AV14400" s="61"/>
      <c r="AW14400" s="61"/>
      <c r="AX14400" s="61"/>
      <c r="AY14400" s="61"/>
      <c r="AZ14400" s="61"/>
      <c r="BA14400" s="61"/>
    </row>
    <row r="14401" spans="39:53" x14ac:dyDescent="0.2">
      <c r="AM14401" s="61"/>
      <c r="AN14401" s="61"/>
      <c r="AO14401" s="171"/>
      <c r="AP14401" s="61"/>
      <c r="AQ14401" s="61"/>
      <c r="AR14401" s="61"/>
      <c r="AS14401" s="61"/>
      <c r="AT14401" s="61"/>
      <c r="AU14401" s="61"/>
      <c r="AV14401" s="61"/>
      <c r="AW14401" s="61"/>
      <c r="AX14401" s="61"/>
      <c r="AY14401" s="61"/>
      <c r="AZ14401" s="61"/>
      <c r="BA14401" s="61"/>
    </row>
    <row r="14402" spans="39:53" x14ac:dyDescent="0.2">
      <c r="AM14402" s="61"/>
      <c r="AN14402" s="61"/>
      <c r="AO14402" s="171"/>
      <c r="AP14402" s="61"/>
      <c r="AQ14402" s="61"/>
      <c r="AR14402" s="61"/>
      <c r="AS14402" s="61"/>
      <c r="AT14402" s="61"/>
      <c r="AU14402" s="61"/>
      <c r="AV14402" s="61"/>
      <c r="AW14402" s="61"/>
      <c r="AX14402" s="61"/>
      <c r="AY14402" s="61"/>
      <c r="AZ14402" s="61"/>
      <c r="BA14402" s="61"/>
    </row>
    <row r="14403" spans="39:53" x14ac:dyDescent="0.2">
      <c r="AM14403" s="61"/>
      <c r="AN14403" s="61"/>
      <c r="AO14403" s="171"/>
      <c r="AP14403" s="61"/>
      <c r="AQ14403" s="61"/>
      <c r="AR14403" s="61"/>
      <c r="AS14403" s="61"/>
      <c r="AT14403" s="61"/>
      <c r="AU14403" s="61"/>
      <c r="AV14403" s="61"/>
      <c r="AW14403" s="61"/>
      <c r="AX14403" s="61"/>
      <c r="AY14403" s="61"/>
      <c r="AZ14403" s="61"/>
      <c r="BA14403" s="61"/>
    </row>
    <row r="14404" spans="39:53" x14ac:dyDescent="0.2">
      <c r="AM14404" s="61"/>
      <c r="AN14404" s="61"/>
      <c r="AO14404" s="171"/>
      <c r="AP14404" s="61"/>
      <c r="AQ14404" s="61"/>
      <c r="AR14404" s="61"/>
      <c r="AS14404" s="61"/>
      <c r="AT14404" s="61"/>
      <c r="AU14404" s="61"/>
      <c r="AV14404" s="61"/>
      <c r="AW14404" s="61"/>
      <c r="AX14404" s="61"/>
      <c r="AY14404" s="61"/>
      <c r="AZ14404" s="61"/>
      <c r="BA14404" s="61"/>
    </row>
    <row r="14405" spans="39:53" x14ac:dyDescent="0.2">
      <c r="AM14405" s="61"/>
      <c r="AN14405" s="61"/>
      <c r="AO14405" s="171"/>
      <c r="AP14405" s="61"/>
      <c r="AQ14405" s="61"/>
      <c r="AR14405" s="61"/>
      <c r="AS14405" s="61"/>
      <c r="AT14405" s="61"/>
      <c r="AU14405" s="61"/>
      <c r="AV14405" s="61"/>
      <c r="AW14405" s="61"/>
      <c r="AX14405" s="61"/>
      <c r="AY14405" s="61"/>
      <c r="AZ14405" s="61"/>
      <c r="BA14405" s="61"/>
    </row>
    <row r="14406" spans="39:53" x14ac:dyDescent="0.2">
      <c r="AM14406" s="61"/>
      <c r="AN14406" s="61"/>
      <c r="AO14406" s="171"/>
      <c r="AP14406" s="61"/>
      <c r="AQ14406" s="61"/>
      <c r="AR14406" s="61"/>
      <c r="AS14406" s="61"/>
      <c r="AT14406" s="61"/>
      <c r="AU14406" s="61"/>
      <c r="AV14406" s="61"/>
      <c r="AW14406" s="61"/>
      <c r="AX14406" s="61"/>
      <c r="AY14406" s="61"/>
      <c r="AZ14406" s="61"/>
      <c r="BA14406" s="61"/>
    </row>
    <row r="14407" spans="39:53" x14ac:dyDescent="0.2">
      <c r="AM14407" s="61"/>
      <c r="AN14407" s="61"/>
      <c r="AO14407" s="171"/>
      <c r="AP14407" s="61"/>
      <c r="AQ14407" s="61"/>
      <c r="AR14407" s="61"/>
      <c r="AS14407" s="61"/>
      <c r="AT14407" s="61"/>
      <c r="AU14407" s="61"/>
      <c r="AV14407" s="61"/>
      <c r="AW14407" s="61"/>
      <c r="AX14407" s="61"/>
      <c r="AY14407" s="61"/>
      <c r="AZ14407" s="61"/>
      <c r="BA14407" s="61"/>
    </row>
    <row r="14408" spans="39:53" x14ac:dyDescent="0.2">
      <c r="AM14408" s="61"/>
      <c r="AN14408" s="61"/>
      <c r="AO14408" s="171"/>
      <c r="AP14408" s="61"/>
      <c r="AQ14408" s="61"/>
      <c r="AR14408" s="61"/>
      <c r="AS14408" s="61"/>
      <c r="AT14408" s="61"/>
      <c r="AU14408" s="61"/>
      <c r="AV14408" s="61"/>
      <c r="AW14408" s="61"/>
      <c r="AX14408" s="61"/>
      <c r="AY14408" s="61"/>
      <c r="AZ14408" s="61"/>
      <c r="BA14408" s="61"/>
    </row>
    <row r="14409" spans="39:53" x14ac:dyDescent="0.2">
      <c r="AM14409" s="61"/>
      <c r="AN14409" s="61"/>
      <c r="AO14409" s="171"/>
      <c r="AP14409" s="61"/>
      <c r="AQ14409" s="61"/>
      <c r="AR14409" s="61"/>
      <c r="AS14409" s="61"/>
      <c r="AT14409" s="61"/>
      <c r="AU14409" s="61"/>
      <c r="AV14409" s="61"/>
      <c r="AW14409" s="61"/>
      <c r="AX14409" s="61"/>
      <c r="AY14409" s="61"/>
      <c r="AZ14409" s="61"/>
      <c r="BA14409" s="61"/>
    </row>
    <row r="14410" spans="39:53" x14ac:dyDescent="0.2">
      <c r="AM14410" s="61"/>
      <c r="AN14410" s="61"/>
      <c r="AO14410" s="171"/>
      <c r="AP14410" s="61"/>
      <c r="AQ14410" s="61"/>
      <c r="AR14410" s="61"/>
      <c r="AS14410" s="61"/>
      <c r="AT14410" s="61"/>
      <c r="AU14410" s="61"/>
      <c r="AV14410" s="61"/>
      <c r="AW14410" s="61"/>
      <c r="AX14410" s="61"/>
      <c r="AY14410" s="61"/>
      <c r="AZ14410" s="61"/>
      <c r="BA14410" s="61"/>
    </row>
    <row r="14411" spans="39:53" x14ac:dyDescent="0.2">
      <c r="AM14411" s="61"/>
      <c r="AN14411" s="61"/>
      <c r="AO14411" s="171"/>
      <c r="AP14411" s="61"/>
      <c r="AQ14411" s="61"/>
      <c r="AR14411" s="61"/>
      <c r="AS14411" s="61"/>
      <c r="AT14411" s="61"/>
      <c r="AU14411" s="61"/>
      <c r="AV14411" s="61"/>
      <c r="AW14411" s="61"/>
      <c r="AX14411" s="61"/>
      <c r="AY14411" s="61"/>
      <c r="AZ14411" s="61"/>
      <c r="BA14411" s="61"/>
    </row>
    <row r="14412" spans="39:53" x14ac:dyDescent="0.2">
      <c r="AM14412" s="61"/>
      <c r="AN14412" s="61"/>
      <c r="AO14412" s="171"/>
      <c r="AP14412" s="61"/>
      <c r="AQ14412" s="61"/>
      <c r="AR14412" s="61"/>
      <c r="AS14412" s="61"/>
      <c r="AT14412" s="61"/>
      <c r="AU14412" s="61"/>
      <c r="AV14412" s="61"/>
      <c r="AW14412" s="61"/>
      <c r="AX14412" s="61"/>
      <c r="AY14412" s="61"/>
      <c r="AZ14412" s="61"/>
      <c r="BA14412" s="61"/>
    </row>
    <row r="14413" spans="39:53" x14ac:dyDescent="0.2">
      <c r="AM14413" s="61"/>
      <c r="AN14413" s="61"/>
      <c r="AO14413" s="171"/>
      <c r="AP14413" s="61"/>
      <c r="AQ14413" s="61"/>
      <c r="AR14413" s="61"/>
      <c r="AS14413" s="61"/>
      <c r="AT14413" s="61"/>
      <c r="AU14413" s="61"/>
      <c r="AV14413" s="61"/>
      <c r="AW14413" s="61"/>
      <c r="AX14413" s="61"/>
      <c r="AY14413" s="61"/>
      <c r="AZ14413" s="61"/>
      <c r="BA14413" s="61"/>
    </row>
    <row r="14414" spans="39:53" x14ac:dyDescent="0.2">
      <c r="AM14414" s="61"/>
      <c r="AN14414" s="61"/>
      <c r="AO14414" s="171"/>
      <c r="AP14414" s="61"/>
      <c r="AQ14414" s="61"/>
      <c r="AR14414" s="61"/>
      <c r="AS14414" s="61"/>
      <c r="AT14414" s="61"/>
      <c r="AU14414" s="61"/>
      <c r="AV14414" s="61"/>
      <c r="AW14414" s="61"/>
      <c r="AX14414" s="61"/>
      <c r="AY14414" s="61"/>
      <c r="AZ14414" s="61"/>
      <c r="BA14414" s="61"/>
    </row>
    <row r="14415" spans="39:53" x14ac:dyDescent="0.2">
      <c r="AM14415" s="61"/>
      <c r="AN14415" s="61"/>
      <c r="AO14415" s="171"/>
      <c r="AP14415" s="61"/>
      <c r="AQ14415" s="61"/>
      <c r="AR14415" s="61"/>
      <c r="AS14415" s="61"/>
      <c r="AT14415" s="61"/>
      <c r="AU14415" s="61"/>
      <c r="AV14415" s="61"/>
      <c r="AW14415" s="61"/>
      <c r="AX14415" s="61"/>
      <c r="AY14415" s="61"/>
      <c r="AZ14415" s="61"/>
      <c r="BA14415" s="61"/>
    </row>
    <row r="14416" spans="39:53" x14ac:dyDescent="0.2">
      <c r="AM14416" s="61"/>
      <c r="AN14416" s="61"/>
      <c r="AO14416" s="171"/>
      <c r="AP14416" s="61"/>
      <c r="AQ14416" s="61"/>
      <c r="AR14416" s="61"/>
      <c r="AS14416" s="61"/>
      <c r="AT14416" s="61"/>
      <c r="AU14416" s="61"/>
      <c r="AV14416" s="61"/>
      <c r="AW14416" s="61"/>
      <c r="AX14416" s="61"/>
      <c r="AY14416" s="61"/>
      <c r="AZ14416" s="61"/>
      <c r="BA14416" s="61"/>
    </row>
    <row r="14417" spans="39:53" x14ac:dyDescent="0.2">
      <c r="AM14417" s="61"/>
      <c r="AN14417" s="61"/>
      <c r="AO14417" s="171"/>
      <c r="AP14417" s="61"/>
      <c r="AQ14417" s="61"/>
      <c r="AR14417" s="61"/>
      <c r="AS14417" s="61"/>
      <c r="AT14417" s="61"/>
      <c r="AU14417" s="61"/>
      <c r="AV14417" s="61"/>
      <c r="AW14417" s="61"/>
      <c r="AX14417" s="61"/>
      <c r="AY14417" s="61"/>
      <c r="AZ14417" s="61"/>
      <c r="BA14417" s="61"/>
    </row>
    <row r="14418" spans="39:53" x14ac:dyDescent="0.2">
      <c r="AM14418" s="61"/>
      <c r="AN14418" s="61"/>
      <c r="AO14418" s="171"/>
      <c r="AP14418" s="61"/>
      <c r="AQ14418" s="61"/>
      <c r="AR14418" s="61"/>
      <c r="AS14418" s="61"/>
      <c r="AT14418" s="61"/>
      <c r="AU14418" s="61"/>
      <c r="AV14418" s="61"/>
      <c r="AW14418" s="61"/>
      <c r="AX14418" s="61"/>
      <c r="AY14418" s="61"/>
      <c r="AZ14418" s="61"/>
      <c r="BA14418" s="61"/>
    </row>
    <row r="14419" spans="39:53" x14ac:dyDescent="0.2">
      <c r="AM14419" s="61"/>
      <c r="AN14419" s="61"/>
      <c r="AO14419" s="171"/>
      <c r="AP14419" s="61"/>
      <c r="AQ14419" s="61"/>
      <c r="AR14419" s="61"/>
      <c r="AS14419" s="61"/>
      <c r="AT14419" s="61"/>
      <c r="AU14419" s="61"/>
      <c r="AV14419" s="61"/>
      <c r="AW14419" s="61"/>
      <c r="AX14419" s="61"/>
      <c r="AY14419" s="61"/>
      <c r="AZ14419" s="61"/>
      <c r="BA14419" s="61"/>
    </row>
    <row r="14420" spans="39:53" x14ac:dyDescent="0.2">
      <c r="AM14420" s="61"/>
      <c r="AN14420" s="61"/>
      <c r="AO14420" s="171"/>
      <c r="AP14420" s="61"/>
      <c r="AQ14420" s="61"/>
      <c r="AR14420" s="61"/>
      <c r="AS14420" s="61"/>
      <c r="AT14420" s="61"/>
      <c r="AU14420" s="61"/>
      <c r="AV14420" s="61"/>
      <c r="AW14420" s="61"/>
      <c r="AX14420" s="61"/>
      <c r="AY14420" s="61"/>
      <c r="AZ14420" s="61"/>
      <c r="BA14420" s="61"/>
    </row>
    <row r="14421" spans="39:53" x14ac:dyDescent="0.2">
      <c r="AM14421" s="61"/>
      <c r="AN14421" s="61"/>
      <c r="AO14421" s="171"/>
      <c r="AP14421" s="61"/>
      <c r="AQ14421" s="61"/>
      <c r="AR14421" s="61"/>
      <c r="AS14421" s="61"/>
      <c r="AT14421" s="61"/>
      <c r="AU14421" s="61"/>
      <c r="AV14421" s="61"/>
      <c r="AW14421" s="61"/>
      <c r="AX14421" s="61"/>
      <c r="AY14421" s="61"/>
      <c r="AZ14421" s="61"/>
      <c r="BA14421" s="61"/>
    </row>
    <row r="14422" spans="39:53" x14ac:dyDescent="0.2">
      <c r="AM14422" s="61"/>
      <c r="AN14422" s="61"/>
      <c r="AO14422" s="171"/>
      <c r="AP14422" s="61"/>
      <c r="AQ14422" s="61"/>
      <c r="AR14422" s="61"/>
      <c r="AS14422" s="61"/>
      <c r="AT14422" s="61"/>
      <c r="AU14422" s="61"/>
      <c r="AV14422" s="61"/>
      <c r="AW14422" s="61"/>
      <c r="AX14422" s="61"/>
      <c r="AY14422" s="61"/>
      <c r="AZ14422" s="61"/>
      <c r="BA14422" s="61"/>
    </row>
    <row r="14423" spans="39:53" x14ac:dyDescent="0.2">
      <c r="AM14423" s="61"/>
      <c r="AN14423" s="61"/>
      <c r="AO14423" s="171"/>
      <c r="AP14423" s="61"/>
      <c r="AQ14423" s="61"/>
      <c r="AR14423" s="61"/>
      <c r="AS14423" s="61"/>
      <c r="AT14423" s="61"/>
      <c r="AU14423" s="61"/>
      <c r="AV14423" s="61"/>
      <c r="AW14423" s="61"/>
      <c r="AX14423" s="61"/>
      <c r="AY14423" s="61"/>
      <c r="AZ14423" s="61"/>
      <c r="BA14423" s="61"/>
    </row>
    <row r="14424" spans="39:53" x14ac:dyDescent="0.2">
      <c r="AM14424" s="61"/>
      <c r="AN14424" s="61"/>
      <c r="AO14424" s="171"/>
      <c r="AP14424" s="61"/>
      <c r="AQ14424" s="61"/>
      <c r="AR14424" s="61"/>
      <c r="AS14424" s="61"/>
      <c r="AT14424" s="61"/>
      <c r="AU14424" s="61"/>
      <c r="AV14424" s="61"/>
      <c r="AW14424" s="61"/>
      <c r="AX14424" s="61"/>
      <c r="AY14424" s="61"/>
      <c r="AZ14424" s="61"/>
      <c r="BA14424" s="61"/>
    </row>
    <row r="14425" spans="39:53" x14ac:dyDescent="0.2">
      <c r="AM14425" s="61"/>
      <c r="AN14425" s="61"/>
      <c r="AO14425" s="171"/>
      <c r="AP14425" s="61"/>
      <c r="AQ14425" s="61"/>
      <c r="AR14425" s="61"/>
      <c r="AS14425" s="61"/>
      <c r="AT14425" s="61"/>
      <c r="AU14425" s="61"/>
      <c r="AV14425" s="61"/>
      <c r="AW14425" s="61"/>
      <c r="AX14425" s="61"/>
      <c r="AY14425" s="61"/>
      <c r="AZ14425" s="61"/>
      <c r="BA14425" s="61"/>
    </row>
    <row r="14426" spans="39:53" x14ac:dyDescent="0.2">
      <c r="AM14426" s="61"/>
      <c r="AN14426" s="61"/>
      <c r="AO14426" s="171"/>
      <c r="AP14426" s="61"/>
      <c r="AQ14426" s="61"/>
      <c r="AR14426" s="61"/>
      <c r="AS14426" s="61"/>
      <c r="AT14426" s="61"/>
      <c r="AU14426" s="61"/>
      <c r="AV14426" s="61"/>
      <c r="AW14426" s="61"/>
      <c r="AX14426" s="61"/>
      <c r="AY14426" s="61"/>
      <c r="AZ14426" s="61"/>
      <c r="BA14426" s="61"/>
    </row>
    <row r="14427" spans="39:53" x14ac:dyDescent="0.2">
      <c r="AM14427" s="61"/>
      <c r="AN14427" s="61"/>
      <c r="AO14427" s="171"/>
      <c r="AP14427" s="61"/>
      <c r="AQ14427" s="61"/>
      <c r="AR14427" s="61"/>
      <c r="AS14427" s="61"/>
      <c r="AT14427" s="61"/>
      <c r="AU14427" s="61"/>
      <c r="AV14427" s="61"/>
      <c r="AW14427" s="61"/>
      <c r="AX14427" s="61"/>
      <c r="AY14427" s="61"/>
      <c r="AZ14427" s="61"/>
      <c r="BA14427" s="61"/>
    </row>
    <row r="14428" spans="39:53" x14ac:dyDescent="0.2">
      <c r="AM14428" s="61"/>
      <c r="AN14428" s="61"/>
      <c r="AO14428" s="171"/>
      <c r="AP14428" s="61"/>
      <c r="AQ14428" s="61"/>
      <c r="AR14428" s="61"/>
      <c r="AS14428" s="61"/>
      <c r="AT14428" s="61"/>
      <c r="AU14428" s="61"/>
      <c r="AV14428" s="61"/>
      <c r="AW14428" s="61"/>
      <c r="AX14428" s="61"/>
      <c r="AY14428" s="61"/>
      <c r="AZ14428" s="61"/>
      <c r="BA14428" s="61"/>
    </row>
    <row r="14429" spans="39:53" x14ac:dyDescent="0.2">
      <c r="AM14429" s="61"/>
      <c r="AN14429" s="61"/>
      <c r="AO14429" s="171"/>
      <c r="AP14429" s="61"/>
      <c r="AQ14429" s="61"/>
      <c r="AR14429" s="61"/>
      <c r="AS14429" s="61"/>
      <c r="AT14429" s="61"/>
      <c r="AU14429" s="61"/>
      <c r="AV14429" s="61"/>
      <c r="AW14429" s="61"/>
      <c r="AX14429" s="61"/>
      <c r="AY14429" s="61"/>
      <c r="AZ14429" s="61"/>
      <c r="BA14429" s="61"/>
    </row>
    <row r="14430" spans="39:53" x14ac:dyDescent="0.2">
      <c r="AM14430" s="61"/>
      <c r="AN14430" s="61"/>
      <c r="AO14430" s="171"/>
      <c r="AP14430" s="61"/>
      <c r="AQ14430" s="61"/>
      <c r="AR14430" s="61"/>
      <c r="AS14430" s="61"/>
      <c r="AT14430" s="61"/>
      <c r="AU14430" s="61"/>
      <c r="AV14430" s="61"/>
      <c r="AW14430" s="61"/>
      <c r="AX14430" s="61"/>
      <c r="AY14430" s="61"/>
      <c r="AZ14430" s="61"/>
      <c r="BA14430" s="61"/>
    </row>
    <row r="14431" spans="39:53" x14ac:dyDescent="0.2">
      <c r="AM14431" s="61"/>
      <c r="AN14431" s="61"/>
      <c r="AO14431" s="171"/>
      <c r="AP14431" s="61"/>
      <c r="AQ14431" s="61"/>
      <c r="AR14431" s="61"/>
      <c r="AS14431" s="61"/>
      <c r="AT14431" s="61"/>
      <c r="AU14431" s="61"/>
      <c r="AV14431" s="61"/>
      <c r="AW14431" s="61"/>
      <c r="AX14431" s="61"/>
      <c r="AY14431" s="61"/>
      <c r="AZ14431" s="61"/>
      <c r="BA14431" s="61"/>
    </row>
    <row r="14432" spans="39:53" x14ac:dyDescent="0.2">
      <c r="AM14432" s="61"/>
      <c r="AN14432" s="61"/>
      <c r="AO14432" s="171"/>
      <c r="AP14432" s="61"/>
      <c r="AQ14432" s="61"/>
      <c r="AR14432" s="61"/>
      <c r="AS14432" s="61"/>
      <c r="AT14432" s="61"/>
      <c r="AU14432" s="61"/>
      <c r="AV14432" s="61"/>
      <c r="AW14432" s="61"/>
      <c r="AX14432" s="61"/>
      <c r="AY14432" s="61"/>
      <c r="AZ14432" s="61"/>
      <c r="BA14432" s="61"/>
    </row>
    <row r="14433" spans="39:53" x14ac:dyDescent="0.2">
      <c r="AM14433" s="61"/>
      <c r="AN14433" s="61"/>
      <c r="AO14433" s="171"/>
      <c r="AP14433" s="61"/>
      <c r="AQ14433" s="61"/>
      <c r="AR14433" s="61"/>
      <c r="AS14433" s="61"/>
      <c r="AT14433" s="61"/>
      <c r="AU14433" s="61"/>
      <c r="AV14433" s="61"/>
      <c r="AW14433" s="61"/>
      <c r="AX14433" s="61"/>
      <c r="AY14433" s="61"/>
      <c r="AZ14433" s="61"/>
      <c r="BA14433" s="61"/>
    </row>
    <row r="14434" spans="39:53" x14ac:dyDescent="0.2">
      <c r="AM14434" s="61"/>
      <c r="AN14434" s="61"/>
      <c r="AO14434" s="171"/>
      <c r="AP14434" s="61"/>
      <c r="AQ14434" s="61"/>
      <c r="AR14434" s="61"/>
      <c r="AS14434" s="61"/>
      <c r="AT14434" s="61"/>
      <c r="AU14434" s="61"/>
      <c r="AV14434" s="61"/>
      <c r="AW14434" s="61"/>
      <c r="AX14434" s="61"/>
      <c r="AY14434" s="61"/>
      <c r="AZ14434" s="61"/>
      <c r="BA14434" s="61"/>
    </row>
    <row r="14435" spans="39:53" x14ac:dyDescent="0.2">
      <c r="AM14435" s="61"/>
      <c r="AN14435" s="61"/>
      <c r="AO14435" s="171"/>
      <c r="AP14435" s="61"/>
      <c r="AQ14435" s="61"/>
      <c r="AR14435" s="61"/>
      <c r="AS14435" s="61"/>
      <c r="AT14435" s="61"/>
      <c r="AU14435" s="61"/>
      <c r="AV14435" s="61"/>
      <c r="AW14435" s="61"/>
      <c r="AX14435" s="61"/>
      <c r="AY14435" s="61"/>
      <c r="AZ14435" s="61"/>
      <c r="BA14435" s="61"/>
    </row>
    <row r="14436" spans="39:53" x14ac:dyDescent="0.2">
      <c r="AM14436" s="61"/>
      <c r="AN14436" s="61"/>
      <c r="AO14436" s="171"/>
      <c r="AP14436" s="61"/>
      <c r="AQ14436" s="61"/>
      <c r="AR14436" s="61"/>
      <c r="AS14436" s="61"/>
      <c r="AT14436" s="61"/>
      <c r="AU14436" s="61"/>
      <c r="AV14436" s="61"/>
      <c r="AW14436" s="61"/>
      <c r="AX14436" s="61"/>
      <c r="AY14436" s="61"/>
      <c r="AZ14436" s="61"/>
      <c r="BA14436" s="61"/>
    </row>
    <row r="14437" spans="39:53" x14ac:dyDescent="0.2">
      <c r="AM14437" s="61"/>
      <c r="AN14437" s="61"/>
      <c r="AO14437" s="171"/>
      <c r="AP14437" s="61"/>
      <c r="AQ14437" s="61"/>
      <c r="AR14437" s="61"/>
      <c r="AS14437" s="61"/>
      <c r="AT14437" s="61"/>
      <c r="AU14437" s="61"/>
      <c r="AV14437" s="61"/>
      <c r="AW14437" s="61"/>
      <c r="AX14437" s="61"/>
      <c r="AY14437" s="61"/>
      <c r="AZ14437" s="61"/>
      <c r="BA14437" s="61"/>
    </row>
    <row r="14438" spans="39:53" x14ac:dyDescent="0.2">
      <c r="AM14438" s="61"/>
      <c r="AN14438" s="61"/>
      <c r="AO14438" s="171"/>
      <c r="AP14438" s="61"/>
      <c r="AQ14438" s="61"/>
      <c r="AR14438" s="61"/>
      <c r="AS14438" s="61"/>
      <c r="AT14438" s="61"/>
      <c r="AU14438" s="61"/>
      <c r="AV14438" s="61"/>
      <c r="AW14438" s="61"/>
      <c r="AX14438" s="61"/>
      <c r="AY14438" s="61"/>
      <c r="AZ14438" s="61"/>
      <c r="BA14438" s="61"/>
    </row>
    <row r="14439" spans="39:53" x14ac:dyDescent="0.2">
      <c r="AM14439" s="61"/>
      <c r="AN14439" s="61"/>
      <c r="AO14439" s="171"/>
      <c r="AP14439" s="61"/>
      <c r="AQ14439" s="61"/>
      <c r="AR14439" s="61"/>
      <c r="AS14439" s="61"/>
      <c r="AT14439" s="61"/>
      <c r="AU14439" s="61"/>
      <c r="AV14439" s="61"/>
      <c r="AW14439" s="61"/>
      <c r="AX14439" s="61"/>
      <c r="AY14439" s="61"/>
      <c r="AZ14439" s="61"/>
      <c r="BA14439" s="61"/>
    </row>
    <row r="14440" spans="39:53" x14ac:dyDescent="0.2">
      <c r="AM14440" s="61"/>
      <c r="AN14440" s="61"/>
      <c r="AO14440" s="171"/>
      <c r="AP14440" s="61"/>
      <c r="AQ14440" s="61"/>
      <c r="AR14440" s="61"/>
      <c r="AS14440" s="61"/>
      <c r="AT14440" s="61"/>
      <c r="AU14440" s="61"/>
      <c r="AV14440" s="61"/>
      <c r="AW14440" s="61"/>
      <c r="AX14440" s="61"/>
      <c r="AY14440" s="61"/>
      <c r="AZ14440" s="61"/>
      <c r="BA14440" s="61"/>
    </row>
    <row r="14441" spans="39:53" x14ac:dyDescent="0.2">
      <c r="AM14441" s="61"/>
      <c r="AN14441" s="61"/>
      <c r="AO14441" s="171"/>
      <c r="AP14441" s="61"/>
      <c r="AQ14441" s="61"/>
      <c r="AR14441" s="61"/>
      <c r="AS14441" s="61"/>
      <c r="AT14441" s="61"/>
      <c r="AU14441" s="61"/>
      <c r="AV14441" s="61"/>
      <c r="AW14441" s="61"/>
      <c r="AX14441" s="61"/>
      <c r="AY14441" s="61"/>
      <c r="AZ14441" s="61"/>
      <c r="BA14441" s="61"/>
    </row>
    <row r="14442" spans="39:53" x14ac:dyDescent="0.2">
      <c r="AM14442" s="61"/>
      <c r="AN14442" s="61"/>
      <c r="AO14442" s="171"/>
      <c r="AP14442" s="61"/>
      <c r="AQ14442" s="61"/>
      <c r="AR14442" s="61"/>
      <c r="AS14442" s="61"/>
      <c r="AT14442" s="61"/>
      <c r="AU14442" s="61"/>
      <c r="AV14442" s="61"/>
      <c r="AW14442" s="61"/>
      <c r="AX14442" s="61"/>
      <c r="AY14442" s="61"/>
      <c r="AZ14442" s="61"/>
      <c r="BA14442" s="61"/>
    </row>
    <row r="14443" spans="39:53" x14ac:dyDescent="0.2">
      <c r="AM14443" s="61"/>
      <c r="AN14443" s="61"/>
      <c r="AO14443" s="171"/>
      <c r="AP14443" s="61"/>
      <c r="AQ14443" s="61"/>
      <c r="AR14443" s="61"/>
      <c r="AS14443" s="61"/>
      <c r="AT14443" s="61"/>
      <c r="AU14443" s="61"/>
      <c r="AV14443" s="61"/>
      <c r="AW14443" s="61"/>
      <c r="AX14443" s="61"/>
      <c r="AY14443" s="61"/>
      <c r="AZ14443" s="61"/>
      <c r="BA14443" s="61"/>
    </row>
    <row r="14444" spans="39:53" x14ac:dyDescent="0.2">
      <c r="AM14444" s="61"/>
      <c r="AN14444" s="61"/>
      <c r="AO14444" s="171"/>
      <c r="AP14444" s="61"/>
      <c r="AQ14444" s="61"/>
      <c r="AR14444" s="61"/>
      <c r="AS14444" s="61"/>
      <c r="AT14444" s="61"/>
      <c r="AU14444" s="61"/>
      <c r="AV14444" s="61"/>
      <c r="AW14444" s="61"/>
      <c r="AX14444" s="61"/>
      <c r="AY14444" s="61"/>
      <c r="AZ14444" s="61"/>
      <c r="BA14444" s="61"/>
    </row>
    <row r="14445" spans="39:53" x14ac:dyDescent="0.2">
      <c r="AM14445" s="61"/>
      <c r="AN14445" s="61"/>
      <c r="AO14445" s="171"/>
      <c r="AP14445" s="61"/>
      <c r="AQ14445" s="61"/>
      <c r="AR14445" s="61"/>
      <c r="AS14445" s="61"/>
      <c r="AT14445" s="61"/>
      <c r="AU14445" s="61"/>
      <c r="AV14445" s="61"/>
      <c r="AW14445" s="61"/>
      <c r="AX14445" s="61"/>
      <c r="AY14445" s="61"/>
      <c r="AZ14445" s="61"/>
      <c r="BA14445" s="61"/>
    </row>
    <row r="14446" spans="39:53" x14ac:dyDescent="0.2">
      <c r="AM14446" s="61"/>
      <c r="AN14446" s="61"/>
      <c r="AO14446" s="171"/>
      <c r="AP14446" s="61"/>
      <c r="AQ14446" s="61"/>
      <c r="AR14446" s="61"/>
      <c r="AS14446" s="61"/>
      <c r="AT14446" s="61"/>
      <c r="AU14446" s="61"/>
      <c r="AV14446" s="61"/>
      <c r="AW14446" s="61"/>
      <c r="AX14446" s="61"/>
      <c r="AY14446" s="61"/>
      <c r="AZ14446" s="61"/>
      <c r="BA14446" s="61"/>
    </row>
    <row r="14447" spans="39:53" x14ac:dyDescent="0.2">
      <c r="AM14447" s="61"/>
      <c r="AN14447" s="61"/>
      <c r="AO14447" s="171"/>
      <c r="AP14447" s="61"/>
      <c r="AQ14447" s="61"/>
      <c r="AR14447" s="61"/>
      <c r="AS14447" s="61"/>
      <c r="AT14447" s="61"/>
      <c r="AU14447" s="61"/>
      <c r="AV14447" s="61"/>
      <c r="AW14447" s="61"/>
      <c r="AX14447" s="61"/>
      <c r="AY14447" s="61"/>
      <c r="AZ14447" s="61"/>
      <c r="BA14447" s="61"/>
    </row>
    <row r="14448" spans="39:53" x14ac:dyDescent="0.2">
      <c r="AM14448" s="61"/>
      <c r="AN14448" s="61"/>
      <c r="AO14448" s="171"/>
      <c r="AP14448" s="61"/>
      <c r="AQ14448" s="61"/>
      <c r="AR14448" s="61"/>
      <c r="AS14448" s="61"/>
      <c r="AT14448" s="61"/>
      <c r="AU14448" s="61"/>
      <c r="AV14448" s="61"/>
      <c r="AW14448" s="61"/>
      <c r="AX14448" s="61"/>
      <c r="AY14448" s="61"/>
      <c r="AZ14448" s="61"/>
      <c r="BA14448" s="61"/>
    </row>
    <row r="14449" spans="39:53" x14ac:dyDescent="0.2">
      <c r="AM14449" s="61"/>
      <c r="AN14449" s="61"/>
      <c r="AO14449" s="171"/>
      <c r="AP14449" s="61"/>
      <c r="AQ14449" s="61"/>
      <c r="AR14449" s="61"/>
      <c r="AS14449" s="61"/>
      <c r="AT14449" s="61"/>
      <c r="AU14449" s="61"/>
      <c r="AV14449" s="61"/>
      <c r="AW14449" s="61"/>
      <c r="AX14449" s="61"/>
      <c r="AY14449" s="61"/>
      <c r="AZ14449" s="61"/>
      <c r="BA14449" s="61"/>
    </row>
    <row r="14450" spans="39:53" x14ac:dyDescent="0.2">
      <c r="AM14450" s="61"/>
      <c r="AN14450" s="61"/>
      <c r="AO14450" s="171"/>
      <c r="AP14450" s="61"/>
      <c r="AQ14450" s="61"/>
      <c r="AR14450" s="61"/>
      <c r="AS14450" s="61"/>
      <c r="AT14450" s="61"/>
      <c r="AU14450" s="61"/>
      <c r="AV14450" s="61"/>
      <c r="AW14450" s="61"/>
      <c r="AX14450" s="61"/>
      <c r="AY14450" s="61"/>
      <c r="AZ14450" s="61"/>
      <c r="BA14450" s="61"/>
    </row>
    <row r="14451" spans="39:53" x14ac:dyDescent="0.2">
      <c r="AM14451" s="61"/>
      <c r="AN14451" s="61"/>
      <c r="AO14451" s="171"/>
      <c r="AP14451" s="61"/>
      <c r="AQ14451" s="61"/>
      <c r="AR14451" s="61"/>
      <c r="AS14451" s="61"/>
      <c r="AT14451" s="61"/>
      <c r="AU14451" s="61"/>
      <c r="AV14451" s="61"/>
      <c r="AW14451" s="61"/>
      <c r="AX14451" s="61"/>
      <c r="AY14451" s="61"/>
      <c r="AZ14451" s="61"/>
      <c r="BA14451" s="61"/>
    </row>
    <row r="14452" spans="39:53" x14ac:dyDescent="0.2">
      <c r="AM14452" s="61"/>
      <c r="AN14452" s="61"/>
      <c r="AO14452" s="171"/>
      <c r="AP14452" s="61"/>
      <c r="AQ14452" s="61"/>
      <c r="AR14452" s="61"/>
      <c r="AS14452" s="61"/>
      <c r="AT14452" s="61"/>
      <c r="AU14452" s="61"/>
      <c r="AV14452" s="61"/>
      <c r="AW14452" s="61"/>
      <c r="AX14452" s="61"/>
      <c r="AY14452" s="61"/>
      <c r="AZ14452" s="61"/>
      <c r="BA14452" s="61"/>
    </row>
    <row r="14453" spans="39:53" x14ac:dyDescent="0.2">
      <c r="AM14453" s="61"/>
      <c r="AN14453" s="61"/>
      <c r="AO14453" s="171"/>
      <c r="AP14453" s="61"/>
      <c r="AQ14453" s="61"/>
      <c r="AR14453" s="61"/>
      <c r="AS14453" s="61"/>
      <c r="AT14453" s="61"/>
      <c r="AU14453" s="61"/>
      <c r="AV14453" s="61"/>
      <c r="AW14453" s="61"/>
      <c r="AX14453" s="61"/>
      <c r="AY14453" s="61"/>
      <c r="AZ14453" s="61"/>
      <c r="BA14453" s="61"/>
    </row>
    <row r="14454" spans="39:53" x14ac:dyDescent="0.2">
      <c r="AM14454" s="61"/>
      <c r="AN14454" s="61"/>
      <c r="AO14454" s="171"/>
      <c r="AP14454" s="61"/>
      <c r="AQ14454" s="61"/>
      <c r="AR14454" s="61"/>
      <c r="AS14454" s="61"/>
      <c r="AT14454" s="61"/>
      <c r="AU14454" s="61"/>
      <c r="AV14454" s="61"/>
      <c r="AW14454" s="61"/>
      <c r="AX14454" s="61"/>
      <c r="AY14454" s="61"/>
      <c r="AZ14454" s="61"/>
      <c r="BA14454" s="61"/>
    </row>
    <row r="14455" spans="39:53" x14ac:dyDescent="0.2">
      <c r="AM14455" s="61"/>
      <c r="AN14455" s="61"/>
      <c r="AO14455" s="171"/>
      <c r="AP14455" s="61"/>
      <c r="AQ14455" s="61"/>
      <c r="AR14455" s="61"/>
      <c r="AS14455" s="61"/>
      <c r="AT14455" s="61"/>
      <c r="AU14455" s="61"/>
      <c r="AV14455" s="61"/>
      <c r="AW14455" s="61"/>
      <c r="AX14455" s="61"/>
      <c r="AY14455" s="61"/>
      <c r="AZ14455" s="61"/>
      <c r="BA14455" s="61"/>
    </row>
    <row r="14456" spans="39:53" x14ac:dyDescent="0.2">
      <c r="AM14456" s="61"/>
      <c r="AN14456" s="61"/>
      <c r="AO14456" s="171"/>
      <c r="AP14456" s="61"/>
      <c r="AQ14456" s="61"/>
      <c r="AR14456" s="61"/>
      <c r="AS14456" s="61"/>
      <c r="AT14456" s="61"/>
      <c r="AU14456" s="61"/>
      <c r="AV14456" s="61"/>
      <c r="AW14456" s="61"/>
      <c r="AX14456" s="61"/>
      <c r="AY14456" s="61"/>
      <c r="AZ14456" s="61"/>
      <c r="BA14456" s="61"/>
    </row>
    <row r="14457" spans="39:53" x14ac:dyDescent="0.2">
      <c r="AM14457" s="61"/>
      <c r="AN14457" s="61"/>
      <c r="AO14457" s="171"/>
      <c r="AP14457" s="61"/>
      <c r="AQ14457" s="61"/>
      <c r="AR14457" s="61"/>
      <c r="AS14457" s="61"/>
      <c r="AT14457" s="61"/>
      <c r="AU14457" s="61"/>
      <c r="AV14457" s="61"/>
      <c r="AW14457" s="61"/>
      <c r="AX14457" s="61"/>
      <c r="AY14457" s="61"/>
      <c r="AZ14457" s="61"/>
      <c r="BA14457" s="61"/>
    </row>
    <row r="14458" spans="39:53" x14ac:dyDescent="0.2">
      <c r="AM14458" s="61"/>
      <c r="AN14458" s="61"/>
      <c r="AO14458" s="171"/>
      <c r="AP14458" s="61"/>
      <c r="AQ14458" s="61"/>
      <c r="AR14458" s="61"/>
      <c r="AS14458" s="61"/>
      <c r="AT14458" s="61"/>
      <c r="AU14458" s="61"/>
      <c r="AV14458" s="61"/>
      <c r="AW14458" s="61"/>
      <c r="AX14458" s="61"/>
      <c r="AY14458" s="61"/>
      <c r="AZ14458" s="61"/>
      <c r="BA14458" s="61"/>
    </row>
    <row r="14459" spans="39:53" x14ac:dyDescent="0.2">
      <c r="AM14459" s="61"/>
      <c r="AN14459" s="61"/>
      <c r="AO14459" s="171"/>
      <c r="AP14459" s="61"/>
      <c r="AQ14459" s="61"/>
      <c r="AR14459" s="61"/>
      <c r="AS14459" s="61"/>
      <c r="AT14459" s="61"/>
      <c r="AU14459" s="61"/>
      <c r="AV14459" s="61"/>
      <c r="AW14459" s="61"/>
      <c r="AX14459" s="61"/>
      <c r="AY14459" s="61"/>
      <c r="AZ14459" s="61"/>
      <c r="BA14459" s="61"/>
    </row>
    <row r="14460" spans="39:53" x14ac:dyDescent="0.2">
      <c r="AM14460" s="61"/>
      <c r="AN14460" s="61"/>
      <c r="AO14460" s="171"/>
      <c r="AP14460" s="61"/>
      <c r="AQ14460" s="61"/>
      <c r="AR14460" s="61"/>
      <c r="AS14460" s="61"/>
      <c r="AT14460" s="61"/>
      <c r="AU14460" s="61"/>
      <c r="AV14460" s="61"/>
      <c r="AW14460" s="61"/>
      <c r="AX14460" s="61"/>
      <c r="AY14460" s="61"/>
      <c r="AZ14460" s="61"/>
      <c r="BA14460" s="61"/>
    </row>
    <row r="14461" spans="39:53" x14ac:dyDescent="0.2">
      <c r="AM14461" s="61"/>
      <c r="AN14461" s="61"/>
      <c r="AO14461" s="171"/>
      <c r="AP14461" s="61"/>
      <c r="AQ14461" s="61"/>
      <c r="AR14461" s="61"/>
      <c r="AS14461" s="61"/>
      <c r="AT14461" s="61"/>
      <c r="AU14461" s="61"/>
      <c r="AV14461" s="61"/>
      <c r="AW14461" s="61"/>
      <c r="AX14461" s="61"/>
      <c r="AY14461" s="61"/>
      <c r="AZ14461" s="61"/>
      <c r="BA14461" s="61"/>
    </row>
    <row r="14462" spans="39:53" x14ac:dyDescent="0.2">
      <c r="AM14462" s="61"/>
      <c r="AN14462" s="61"/>
      <c r="AO14462" s="171"/>
      <c r="AP14462" s="61"/>
      <c r="AQ14462" s="61"/>
      <c r="AR14462" s="61"/>
      <c r="AS14462" s="61"/>
      <c r="AT14462" s="61"/>
      <c r="AU14462" s="61"/>
      <c r="AV14462" s="61"/>
      <c r="AW14462" s="61"/>
      <c r="AX14462" s="61"/>
      <c r="AY14462" s="61"/>
      <c r="AZ14462" s="61"/>
      <c r="BA14462" s="61"/>
    </row>
    <row r="14463" spans="39:53" x14ac:dyDescent="0.2">
      <c r="AM14463" s="61"/>
      <c r="AN14463" s="61"/>
      <c r="AO14463" s="171"/>
      <c r="AP14463" s="61"/>
      <c r="AQ14463" s="61"/>
      <c r="AR14463" s="61"/>
      <c r="AS14463" s="61"/>
      <c r="AT14463" s="61"/>
      <c r="AU14463" s="61"/>
      <c r="AV14463" s="61"/>
      <c r="AW14463" s="61"/>
      <c r="AX14463" s="61"/>
      <c r="AY14463" s="61"/>
      <c r="AZ14463" s="61"/>
      <c r="BA14463" s="61"/>
    </row>
    <row r="14464" spans="39:53" x14ac:dyDescent="0.2">
      <c r="AM14464" s="61"/>
      <c r="AN14464" s="61"/>
      <c r="AO14464" s="171"/>
      <c r="AP14464" s="61"/>
      <c r="AQ14464" s="61"/>
      <c r="AR14464" s="61"/>
      <c r="AS14464" s="61"/>
      <c r="AT14464" s="61"/>
      <c r="AU14464" s="61"/>
      <c r="AV14464" s="61"/>
      <c r="AW14464" s="61"/>
      <c r="AX14464" s="61"/>
      <c r="AY14464" s="61"/>
      <c r="AZ14464" s="61"/>
      <c r="BA14464" s="61"/>
    </row>
    <row r="14465" spans="39:53" x14ac:dyDescent="0.2">
      <c r="AM14465" s="61"/>
      <c r="AN14465" s="61"/>
      <c r="AO14465" s="171"/>
      <c r="AP14465" s="61"/>
      <c r="AQ14465" s="61"/>
      <c r="AR14465" s="61"/>
      <c r="AS14465" s="61"/>
      <c r="AT14465" s="61"/>
      <c r="AU14465" s="61"/>
      <c r="AV14465" s="61"/>
      <c r="AW14465" s="61"/>
      <c r="AX14465" s="61"/>
      <c r="AY14465" s="61"/>
      <c r="AZ14465" s="61"/>
      <c r="BA14465" s="61"/>
    </row>
    <row r="14466" spans="39:53" x14ac:dyDescent="0.2">
      <c r="AM14466" s="61"/>
      <c r="AN14466" s="61"/>
      <c r="AO14466" s="171"/>
      <c r="AP14466" s="61"/>
      <c r="AQ14466" s="61"/>
      <c r="AR14466" s="61"/>
      <c r="AS14466" s="61"/>
      <c r="AT14466" s="61"/>
      <c r="AU14466" s="61"/>
      <c r="AV14466" s="61"/>
      <c r="AW14466" s="61"/>
      <c r="AX14466" s="61"/>
      <c r="AY14466" s="61"/>
      <c r="AZ14466" s="61"/>
      <c r="BA14466" s="61"/>
    </row>
    <row r="14467" spans="39:53" x14ac:dyDescent="0.2">
      <c r="AM14467" s="61"/>
      <c r="AN14467" s="61"/>
      <c r="AO14467" s="171"/>
      <c r="AP14467" s="61"/>
      <c r="AQ14467" s="61"/>
      <c r="AR14467" s="61"/>
      <c r="AS14467" s="61"/>
      <c r="AT14467" s="61"/>
      <c r="AU14467" s="61"/>
      <c r="AV14467" s="61"/>
      <c r="AW14467" s="61"/>
      <c r="AX14467" s="61"/>
      <c r="AY14467" s="61"/>
      <c r="AZ14467" s="61"/>
      <c r="BA14467" s="61"/>
    </row>
    <row r="14468" spans="39:53" x14ac:dyDescent="0.2">
      <c r="AM14468" s="61"/>
      <c r="AN14468" s="61"/>
      <c r="AO14468" s="171"/>
      <c r="AP14468" s="61"/>
      <c r="AQ14468" s="61"/>
      <c r="AR14468" s="61"/>
      <c r="AS14468" s="61"/>
      <c r="AT14468" s="61"/>
      <c r="AU14468" s="61"/>
      <c r="AV14468" s="61"/>
      <c r="AW14468" s="61"/>
      <c r="AX14468" s="61"/>
      <c r="AY14468" s="61"/>
      <c r="AZ14468" s="61"/>
      <c r="BA14468" s="61"/>
    </row>
    <row r="14469" spans="39:53" x14ac:dyDescent="0.2">
      <c r="AM14469" s="61"/>
      <c r="AN14469" s="61"/>
      <c r="AO14469" s="171"/>
      <c r="AP14469" s="61"/>
      <c r="AQ14469" s="61"/>
      <c r="AR14469" s="61"/>
      <c r="AS14469" s="61"/>
      <c r="AT14469" s="61"/>
      <c r="AU14469" s="61"/>
      <c r="AV14469" s="61"/>
      <c r="AW14469" s="61"/>
      <c r="AX14469" s="61"/>
      <c r="AY14469" s="61"/>
      <c r="AZ14469" s="61"/>
      <c r="BA14469" s="61"/>
    </row>
    <row r="14470" spans="39:53" x14ac:dyDescent="0.2">
      <c r="AM14470" s="61"/>
      <c r="AN14470" s="61"/>
      <c r="AO14470" s="171"/>
      <c r="AP14470" s="61"/>
      <c r="AQ14470" s="61"/>
      <c r="AR14470" s="61"/>
      <c r="AS14470" s="61"/>
      <c r="AT14470" s="61"/>
      <c r="AU14470" s="61"/>
      <c r="AV14470" s="61"/>
      <c r="AW14470" s="61"/>
      <c r="AX14470" s="61"/>
      <c r="AY14470" s="61"/>
      <c r="AZ14470" s="61"/>
      <c r="BA14470" s="61"/>
    </row>
    <row r="14471" spans="39:53" x14ac:dyDescent="0.2">
      <c r="AM14471" s="61"/>
      <c r="AN14471" s="61"/>
      <c r="AO14471" s="171"/>
      <c r="AP14471" s="61"/>
      <c r="AQ14471" s="61"/>
      <c r="AR14471" s="61"/>
      <c r="AS14471" s="61"/>
      <c r="AT14471" s="61"/>
      <c r="AU14471" s="61"/>
      <c r="AV14471" s="61"/>
      <c r="AW14471" s="61"/>
      <c r="AX14471" s="61"/>
      <c r="AY14471" s="61"/>
      <c r="AZ14471" s="61"/>
      <c r="BA14471" s="61"/>
    </row>
    <row r="14472" spans="39:53" x14ac:dyDescent="0.2">
      <c r="AM14472" s="61"/>
      <c r="AN14472" s="61"/>
      <c r="AO14472" s="171"/>
      <c r="AP14472" s="61"/>
      <c r="AQ14472" s="61"/>
      <c r="AR14472" s="61"/>
      <c r="AS14472" s="61"/>
      <c r="AT14472" s="61"/>
      <c r="AU14472" s="61"/>
      <c r="AV14472" s="61"/>
      <c r="AW14472" s="61"/>
      <c r="AX14472" s="61"/>
      <c r="AY14472" s="61"/>
      <c r="AZ14472" s="61"/>
      <c r="BA14472" s="61"/>
    </row>
    <row r="14473" spans="39:53" x14ac:dyDescent="0.2">
      <c r="AM14473" s="61"/>
      <c r="AN14473" s="61"/>
      <c r="AO14473" s="171"/>
      <c r="AP14473" s="61"/>
      <c r="AQ14473" s="61"/>
      <c r="AR14473" s="61"/>
      <c r="AS14473" s="61"/>
      <c r="AT14473" s="61"/>
      <c r="AU14473" s="61"/>
      <c r="AV14473" s="61"/>
      <c r="AW14473" s="61"/>
      <c r="AX14473" s="61"/>
      <c r="AY14473" s="61"/>
      <c r="AZ14473" s="61"/>
      <c r="BA14473" s="61"/>
    </row>
    <row r="14474" spans="39:53" x14ac:dyDescent="0.2">
      <c r="AM14474" s="61"/>
      <c r="AN14474" s="61"/>
      <c r="AO14474" s="171"/>
      <c r="AP14474" s="61"/>
      <c r="AQ14474" s="61"/>
      <c r="AR14474" s="61"/>
      <c r="AS14474" s="61"/>
      <c r="AT14474" s="61"/>
      <c r="AU14474" s="61"/>
      <c r="AV14474" s="61"/>
      <c r="AW14474" s="61"/>
      <c r="AX14474" s="61"/>
      <c r="AY14474" s="61"/>
      <c r="AZ14474" s="61"/>
      <c r="BA14474" s="61"/>
    </row>
    <row r="14475" spans="39:53" x14ac:dyDescent="0.2">
      <c r="AM14475" s="61"/>
      <c r="AN14475" s="61"/>
      <c r="AO14475" s="171"/>
      <c r="AP14475" s="61"/>
      <c r="AQ14475" s="61"/>
      <c r="AR14475" s="61"/>
      <c r="AS14475" s="61"/>
      <c r="AT14475" s="61"/>
      <c r="AU14475" s="61"/>
      <c r="AV14475" s="61"/>
      <c r="AW14475" s="61"/>
      <c r="AX14475" s="61"/>
      <c r="AY14475" s="61"/>
      <c r="AZ14475" s="61"/>
      <c r="BA14475" s="61"/>
    </row>
    <row r="14476" spans="39:53" x14ac:dyDescent="0.2">
      <c r="AM14476" s="61"/>
      <c r="AN14476" s="61"/>
      <c r="AO14476" s="171"/>
      <c r="AP14476" s="61"/>
      <c r="AQ14476" s="61"/>
      <c r="AR14476" s="61"/>
      <c r="AS14476" s="61"/>
      <c r="AT14476" s="61"/>
      <c r="AU14476" s="61"/>
      <c r="AV14476" s="61"/>
      <c r="AW14476" s="61"/>
      <c r="AX14476" s="61"/>
      <c r="AY14476" s="61"/>
      <c r="AZ14476" s="61"/>
      <c r="BA14476" s="61"/>
    </row>
    <row r="14477" spans="39:53" x14ac:dyDescent="0.2">
      <c r="AM14477" s="61"/>
      <c r="AN14477" s="61"/>
      <c r="AO14477" s="171"/>
      <c r="AP14477" s="61"/>
      <c r="AQ14477" s="61"/>
      <c r="AR14477" s="61"/>
      <c r="AS14477" s="61"/>
      <c r="AT14477" s="61"/>
      <c r="AU14477" s="61"/>
      <c r="AV14477" s="61"/>
      <c r="AW14477" s="61"/>
      <c r="AX14477" s="61"/>
      <c r="AY14477" s="61"/>
      <c r="AZ14477" s="61"/>
      <c r="BA14477" s="61"/>
    </row>
    <row r="14478" spans="39:53" x14ac:dyDescent="0.2">
      <c r="AM14478" s="61"/>
      <c r="AN14478" s="61"/>
      <c r="AO14478" s="171"/>
      <c r="AP14478" s="61"/>
      <c r="AQ14478" s="61"/>
      <c r="AR14478" s="61"/>
      <c r="AS14478" s="61"/>
      <c r="AT14478" s="61"/>
      <c r="AU14478" s="61"/>
      <c r="AV14478" s="61"/>
      <c r="AW14478" s="61"/>
      <c r="AX14478" s="61"/>
      <c r="AY14478" s="61"/>
      <c r="AZ14478" s="61"/>
      <c r="BA14478" s="61"/>
    </row>
    <row r="14479" spans="39:53" x14ac:dyDescent="0.2">
      <c r="AM14479" s="61"/>
      <c r="AN14479" s="61"/>
      <c r="AO14479" s="171"/>
      <c r="AP14479" s="61"/>
      <c r="AQ14479" s="61"/>
      <c r="AR14479" s="61"/>
      <c r="AS14479" s="61"/>
      <c r="AT14479" s="61"/>
      <c r="AU14479" s="61"/>
      <c r="AV14479" s="61"/>
      <c r="AW14479" s="61"/>
      <c r="AX14479" s="61"/>
      <c r="AY14479" s="61"/>
      <c r="AZ14479" s="61"/>
      <c r="BA14479" s="61"/>
    </row>
    <row r="14480" spans="39:53" x14ac:dyDescent="0.2">
      <c r="AM14480" s="61"/>
      <c r="AN14480" s="61"/>
      <c r="AO14480" s="171"/>
      <c r="AP14480" s="61"/>
      <c r="AQ14480" s="61"/>
      <c r="AR14480" s="61"/>
      <c r="AS14480" s="61"/>
      <c r="AT14480" s="61"/>
      <c r="AU14480" s="61"/>
      <c r="AV14480" s="61"/>
      <c r="AW14480" s="61"/>
      <c r="AX14480" s="61"/>
      <c r="AY14480" s="61"/>
      <c r="AZ14480" s="61"/>
      <c r="BA14480" s="61"/>
    </row>
    <row r="14481" spans="39:53" x14ac:dyDescent="0.2">
      <c r="AM14481" s="61"/>
      <c r="AN14481" s="61"/>
      <c r="AO14481" s="171"/>
      <c r="AP14481" s="61"/>
      <c r="AQ14481" s="61"/>
      <c r="AR14481" s="61"/>
      <c r="AS14481" s="61"/>
      <c r="AT14481" s="61"/>
      <c r="AU14481" s="61"/>
      <c r="AV14481" s="61"/>
      <c r="AW14481" s="61"/>
      <c r="AX14481" s="61"/>
      <c r="AY14481" s="61"/>
      <c r="AZ14481" s="61"/>
      <c r="BA14481" s="61"/>
    </row>
    <row r="14482" spans="39:53" x14ac:dyDescent="0.2">
      <c r="AM14482" s="61"/>
      <c r="AN14482" s="61"/>
      <c r="AO14482" s="171"/>
      <c r="AP14482" s="61"/>
      <c r="AQ14482" s="61"/>
      <c r="AR14482" s="61"/>
      <c r="AS14482" s="61"/>
      <c r="AT14482" s="61"/>
      <c r="AU14482" s="61"/>
      <c r="AV14482" s="61"/>
      <c r="AW14482" s="61"/>
      <c r="AX14482" s="61"/>
      <c r="AY14482" s="61"/>
      <c r="AZ14482" s="61"/>
      <c r="BA14482" s="61"/>
    </row>
    <row r="14483" spans="39:53" x14ac:dyDescent="0.2">
      <c r="AM14483" s="61"/>
      <c r="AN14483" s="61"/>
      <c r="AO14483" s="171"/>
      <c r="AP14483" s="61"/>
      <c r="AQ14483" s="61"/>
      <c r="AR14483" s="61"/>
      <c r="AS14483" s="61"/>
      <c r="AT14483" s="61"/>
      <c r="AU14483" s="61"/>
      <c r="AV14483" s="61"/>
      <c r="AW14483" s="61"/>
      <c r="AX14483" s="61"/>
      <c r="AY14483" s="61"/>
      <c r="AZ14483" s="61"/>
      <c r="BA14483" s="61"/>
    </row>
    <row r="14484" spans="39:53" x14ac:dyDescent="0.2">
      <c r="AM14484" s="61"/>
      <c r="AN14484" s="61"/>
      <c r="AO14484" s="171"/>
      <c r="AP14484" s="61"/>
      <c r="AQ14484" s="61"/>
      <c r="AR14484" s="61"/>
      <c r="AS14484" s="61"/>
      <c r="AT14484" s="61"/>
      <c r="AU14484" s="61"/>
      <c r="AV14484" s="61"/>
      <c r="AW14484" s="61"/>
      <c r="AX14484" s="61"/>
      <c r="AY14484" s="61"/>
      <c r="AZ14484" s="61"/>
      <c r="BA14484" s="61"/>
    </row>
    <row r="14485" spans="39:53" x14ac:dyDescent="0.2">
      <c r="AM14485" s="61"/>
      <c r="AN14485" s="61"/>
      <c r="AO14485" s="171"/>
      <c r="AP14485" s="61"/>
      <c r="AQ14485" s="61"/>
      <c r="AR14485" s="61"/>
      <c r="AS14485" s="61"/>
      <c r="AT14485" s="61"/>
      <c r="AU14485" s="61"/>
      <c r="AV14485" s="61"/>
      <c r="AW14485" s="61"/>
      <c r="AX14485" s="61"/>
      <c r="AY14485" s="61"/>
      <c r="AZ14485" s="61"/>
      <c r="BA14485" s="61"/>
    </row>
    <row r="14486" spans="39:53" x14ac:dyDescent="0.2">
      <c r="AM14486" s="61"/>
      <c r="AN14486" s="61"/>
      <c r="AO14486" s="171"/>
      <c r="AP14486" s="61"/>
      <c r="AQ14486" s="61"/>
      <c r="AR14486" s="61"/>
      <c r="AS14486" s="61"/>
      <c r="AT14486" s="61"/>
      <c r="AU14486" s="61"/>
      <c r="AV14486" s="61"/>
      <c r="AW14486" s="61"/>
      <c r="AX14486" s="61"/>
      <c r="AY14486" s="61"/>
      <c r="AZ14486" s="61"/>
      <c r="BA14486" s="61"/>
    </row>
    <row r="14487" spans="39:53" x14ac:dyDescent="0.2">
      <c r="AM14487" s="61"/>
      <c r="AN14487" s="61"/>
      <c r="AO14487" s="171"/>
      <c r="AP14487" s="61"/>
      <c r="AQ14487" s="61"/>
      <c r="AR14487" s="61"/>
      <c r="AS14487" s="61"/>
      <c r="AT14487" s="61"/>
      <c r="AU14487" s="61"/>
      <c r="AV14487" s="61"/>
      <c r="AW14487" s="61"/>
      <c r="AX14487" s="61"/>
      <c r="AY14487" s="61"/>
      <c r="AZ14487" s="61"/>
      <c r="BA14487" s="61"/>
    </row>
    <row r="14488" spans="39:53" x14ac:dyDescent="0.2">
      <c r="AM14488" s="61"/>
      <c r="AN14488" s="61"/>
      <c r="AO14488" s="171"/>
      <c r="AP14488" s="61"/>
      <c r="AQ14488" s="61"/>
      <c r="AR14488" s="61"/>
      <c r="AS14488" s="61"/>
      <c r="AT14488" s="61"/>
      <c r="AU14488" s="61"/>
      <c r="AV14488" s="61"/>
      <c r="AW14488" s="61"/>
      <c r="AX14488" s="61"/>
      <c r="AY14488" s="61"/>
      <c r="AZ14488" s="61"/>
      <c r="BA14488" s="61"/>
    </row>
    <row r="14489" spans="39:53" x14ac:dyDescent="0.2">
      <c r="AM14489" s="61"/>
      <c r="AN14489" s="61"/>
      <c r="AO14489" s="171"/>
      <c r="AP14489" s="61"/>
      <c r="AQ14489" s="61"/>
      <c r="AR14489" s="61"/>
      <c r="AS14489" s="61"/>
      <c r="AT14489" s="61"/>
      <c r="AU14489" s="61"/>
      <c r="AV14489" s="61"/>
      <c r="AW14489" s="61"/>
      <c r="AX14489" s="61"/>
      <c r="AY14489" s="61"/>
      <c r="AZ14489" s="61"/>
      <c r="BA14489" s="61"/>
    </row>
    <row r="14490" spans="39:53" x14ac:dyDescent="0.2">
      <c r="AM14490" s="61"/>
      <c r="AN14490" s="61"/>
      <c r="AO14490" s="171"/>
      <c r="AP14490" s="61"/>
      <c r="AQ14490" s="61"/>
      <c r="AR14490" s="61"/>
      <c r="AS14490" s="61"/>
      <c r="AT14490" s="61"/>
      <c r="AU14490" s="61"/>
      <c r="AV14490" s="61"/>
      <c r="AW14490" s="61"/>
      <c r="AX14490" s="61"/>
      <c r="AY14490" s="61"/>
      <c r="AZ14490" s="61"/>
      <c r="BA14490" s="61"/>
    </row>
    <row r="14491" spans="39:53" x14ac:dyDescent="0.2">
      <c r="AM14491" s="61"/>
      <c r="AN14491" s="61"/>
      <c r="AO14491" s="171"/>
      <c r="AP14491" s="61"/>
      <c r="AQ14491" s="61"/>
      <c r="AR14491" s="61"/>
      <c r="AS14491" s="61"/>
      <c r="AT14491" s="61"/>
      <c r="AU14491" s="61"/>
      <c r="AV14491" s="61"/>
      <c r="AW14491" s="61"/>
      <c r="AX14491" s="61"/>
      <c r="AY14491" s="61"/>
      <c r="AZ14491" s="61"/>
      <c r="BA14491" s="61"/>
    </row>
    <row r="14492" spans="39:53" x14ac:dyDescent="0.2">
      <c r="AM14492" s="61"/>
      <c r="AN14492" s="61"/>
      <c r="AO14492" s="171"/>
      <c r="AP14492" s="61"/>
      <c r="AQ14492" s="61"/>
      <c r="AR14492" s="61"/>
      <c r="AS14492" s="61"/>
      <c r="AT14492" s="61"/>
      <c r="AU14492" s="61"/>
      <c r="AV14492" s="61"/>
      <c r="AW14492" s="61"/>
      <c r="AX14492" s="61"/>
      <c r="AY14492" s="61"/>
      <c r="AZ14492" s="61"/>
      <c r="BA14492" s="61"/>
    </row>
    <row r="14493" spans="39:53" x14ac:dyDescent="0.2">
      <c r="AM14493" s="61"/>
      <c r="AN14493" s="61"/>
      <c r="AO14493" s="171"/>
      <c r="AP14493" s="61"/>
      <c r="AQ14493" s="61"/>
      <c r="AR14493" s="61"/>
      <c r="AS14493" s="61"/>
      <c r="AT14493" s="61"/>
      <c r="AU14493" s="61"/>
      <c r="AV14493" s="61"/>
      <c r="AW14493" s="61"/>
      <c r="AX14493" s="61"/>
      <c r="AY14493" s="61"/>
      <c r="AZ14493" s="61"/>
      <c r="BA14493" s="61"/>
    </row>
    <row r="14494" spans="39:53" x14ac:dyDescent="0.2">
      <c r="AM14494" s="61"/>
      <c r="AN14494" s="61"/>
      <c r="AO14494" s="171"/>
      <c r="AP14494" s="61"/>
      <c r="AQ14494" s="61"/>
      <c r="AR14494" s="61"/>
      <c r="AS14494" s="61"/>
      <c r="AT14494" s="61"/>
      <c r="AU14494" s="61"/>
      <c r="AV14494" s="61"/>
      <c r="AW14494" s="61"/>
      <c r="AX14494" s="61"/>
      <c r="AY14494" s="61"/>
      <c r="AZ14494" s="61"/>
      <c r="BA14494" s="61"/>
    </row>
    <row r="14495" spans="39:53" x14ac:dyDescent="0.2">
      <c r="AM14495" s="61"/>
      <c r="AN14495" s="61"/>
      <c r="AO14495" s="171"/>
      <c r="AP14495" s="61"/>
      <c r="AQ14495" s="61"/>
      <c r="AR14495" s="61"/>
      <c r="AS14495" s="61"/>
      <c r="AT14495" s="61"/>
      <c r="AU14495" s="61"/>
      <c r="AV14495" s="61"/>
      <c r="AW14495" s="61"/>
      <c r="AX14495" s="61"/>
      <c r="AY14495" s="61"/>
      <c r="AZ14495" s="61"/>
      <c r="BA14495" s="61"/>
    </row>
    <row r="14496" spans="39:53" x14ac:dyDescent="0.2">
      <c r="AM14496" s="61"/>
      <c r="AN14496" s="61"/>
      <c r="AO14496" s="171"/>
      <c r="AP14496" s="61"/>
      <c r="AQ14496" s="61"/>
      <c r="AR14496" s="61"/>
      <c r="AS14496" s="61"/>
      <c r="AT14496" s="61"/>
      <c r="AU14496" s="61"/>
      <c r="AV14496" s="61"/>
      <c r="AW14496" s="61"/>
      <c r="AX14496" s="61"/>
      <c r="AY14496" s="61"/>
      <c r="AZ14496" s="61"/>
      <c r="BA14496" s="61"/>
    </row>
    <row r="14497" spans="39:53" x14ac:dyDescent="0.2">
      <c r="AM14497" s="61"/>
      <c r="AN14497" s="61"/>
      <c r="AO14497" s="171"/>
      <c r="AP14497" s="61"/>
      <c r="AQ14497" s="61"/>
      <c r="AR14497" s="61"/>
      <c r="AS14497" s="61"/>
      <c r="AT14497" s="61"/>
      <c r="AU14497" s="61"/>
      <c r="AV14497" s="61"/>
      <c r="AW14497" s="61"/>
      <c r="AX14497" s="61"/>
      <c r="AY14497" s="61"/>
      <c r="AZ14497" s="61"/>
      <c r="BA14497" s="61"/>
    </row>
    <row r="14498" spans="39:53" x14ac:dyDescent="0.2">
      <c r="AM14498" s="61"/>
      <c r="AN14498" s="61"/>
      <c r="AO14498" s="171"/>
      <c r="AP14498" s="61"/>
      <c r="AQ14498" s="61"/>
      <c r="AR14498" s="61"/>
      <c r="AS14498" s="61"/>
      <c r="AT14498" s="61"/>
      <c r="AU14498" s="61"/>
      <c r="AV14498" s="61"/>
      <c r="AW14498" s="61"/>
      <c r="AX14498" s="61"/>
      <c r="AY14498" s="61"/>
      <c r="AZ14498" s="61"/>
      <c r="BA14498" s="61"/>
    </row>
    <row r="14499" spans="39:53" x14ac:dyDescent="0.2">
      <c r="AM14499" s="61"/>
      <c r="AN14499" s="61"/>
      <c r="AO14499" s="171"/>
      <c r="AP14499" s="61"/>
      <c r="AQ14499" s="61"/>
      <c r="AR14499" s="61"/>
      <c r="AS14499" s="61"/>
      <c r="AT14499" s="61"/>
      <c r="AU14499" s="61"/>
      <c r="AV14499" s="61"/>
      <c r="AW14499" s="61"/>
      <c r="AX14499" s="61"/>
      <c r="AY14499" s="61"/>
      <c r="AZ14499" s="61"/>
      <c r="BA14499" s="61"/>
    </row>
    <row r="14500" spans="39:53" x14ac:dyDescent="0.2">
      <c r="AM14500" s="61"/>
      <c r="AN14500" s="61"/>
      <c r="AO14500" s="171"/>
      <c r="AP14500" s="61"/>
      <c r="AQ14500" s="61"/>
      <c r="AR14500" s="61"/>
      <c r="AS14500" s="61"/>
      <c r="AT14500" s="61"/>
      <c r="AU14500" s="61"/>
      <c r="AV14500" s="61"/>
      <c r="AW14500" s="61"/>
      <c r="AX14500" s="61"/>
      <c r="AY14500" s="61"/>
      <c r="AZ14500" s="61"/>
      <c r="BA14500" s="61"/>
    </row>
    <row r="14501" spans="39:53" x14ac:dyDescent="0.2">
      <c r="AM14501" s="61"/>
      <c r="AN14501" s="61"/>
      <c r="AO14501" s="171"/>
      <c r="AP14501" s="61"/>
      <c r="AQ14501" s="61"/>
      <c r="AR14501" s="61"/>
      <c r="AS14501" s="61"/>
      <c r="AT14501" s="61"/>
      <c r="AU14501" s="61"/>
      <c r="AV14501" s="61"/>
      <c r="AW14501" s="61"/>
      <c r="AX14501" s="61"/>
      <c r="AY14501" s="61"/>
      <c r="AZ14501" s="61"/>
      <c r="BA14501" s="61"/>
    </row>
    <row r="14502" spans="39:53" x14ac:dyDescent="0.2">
      <c r="AM14502" s="61"/>
      <c r="AN14502" s="61"/>
      <c r="AO14502" s="171"/>
      <c r="AP14502" s="61"/>
      <c r="AQ14502" s="61"/>
      <c r="AR14502" s="61"/>
      <c r="AS14502" s="61"/>
      <c r="AT14502" s="61"/>
      <c r="AU14502" s="61"/>
      <c r="AV14502" s="61"/>
      <c r="AW14502" s="61"/>
      <c r="AX14502" s="61"/>
      <c r="AY14502" s="61"/>
      <c r="AZ14502" s="61"/>
      <c r="BA14502" s="61"/>
    </row>
    <row r="14503" spans="39:53" x14ac:dyDescent="0.2">
      <c r="AM14503" s="61"/>
      <c r="AN14503" s="61"/>
      <c r="AO14503" s="171"/>
      <c r="AP14503" s="61"/>
      <c r="AQ14503" s="61"/>
      <c r="AR14503" s="61"/>
      <c r="AS14503" s="61"/>
      <c r="AT14503" s="61"/>
      <c r="AU14503" s="61"/>
      <c r="AV14503" s="61"/>
      <c r="AW14503" s="61"/>
      <c r="AX14503" s="61"/>
      <c r="AY14503" s="61"/>
      <c r="AZ14503" s="61"/>
      <c r="BA14503" s="61"/>
    </row>
    <row r="14504" spans="39:53" x14ac:dyDescent="0.2">
      <c r="AM14504" s="61"/>
      <c r="AN14504" s="61"/>
      <c r="AO14504" s="171"/>
      <c r="AP14504" s="61"/>
      <c r="AQ14504" s="61"/>
      <c r="AR14504" s="61"/>
      <c r="AS14504" s="61"/>
      <c r="AT14504" s="61"/>
      <c r="AU14504" s="61"/>
      <c r="AV14504" s="61"/>
      <c r="AW14504" s="61"/>
      <c r="AX14504" s="61"/>
      <c r="AY14504" s="61"/>
      <c r="AZ14504" s="61"/>
      <c r="BA14504" s="61"/>
    </row>
    <row r="14505" spans="39:53" x14ac:dyDescent="0.2">
      <c r="AM14505" s="61"/>
      <c r="AN14505" s="61"/>
      <c r="AO14505" s="171"/>
      <c r="AP14505" s="61"/>
      <c r="AQ14505" s="61"/>
      <c r="AR14505" s="61"/>
      <c r="AS14505" s="61"/>
      <c r="AT14505" s="61"/>
      <c r="AU14505" s="61"/>
      <c r="AV14505" s="61"/>
      <c r="AW14505" s="61"/>
      <c r="AX14505" s="61"/>
      <c r="AY14505" s="61"/>
      <c r="AZ14505" s="61"/>
      <c r="BA14505" s="61"/>
    </row>
    <row r="14506" spans="39:53" x14ac:dyDescent="0.2">
      <c r="AM14506" s="61"/>
      <c r="AN14506" s="61"/>
      <c r="AO14506" s="171"/>
      <c r="AP14506" s="61"/>
      <c r="AQ14506" s="61"/>
      <c r="AR14506" s="61"/>
      <c r="AS14506" s="61"/>
      <c r="AT14506" s="61"/>
      <c r="AU14506" s="61"/>
      <c r="AV14506" s="61"/>
      <c r="AW14506" s="61"/>
      <c r="AX14506" s="61"/>
      <c r="AY14506" s="61"/>
      <c r="AZ14506" s="61"/>
      <c r="BA14506" s="61"/>
    </row>
    <row r="14507" spans="39:53" x14ac:dyDescent="0.2">
      <c r="AM14507" s="61"/>
      <c r="AN14507" s="61"/>
      <c r="AO14507" s="171"/>
      <c r="AP14507" s="61"/>
      <c r="AQ14507" s="61"/>
      <c r="AR14507" s="61"/>
      <c r="AS14507" s="61"/>
      <c r="AT14507" s="61"/>
      <c r="AU14507" s="61"/>
      <c r="AV14507" s="61"/>
      <c r="AW14507" s="61"/>
      <c r="AX14507" s="61"/>
      <c r="AY14507" s="61"/>
      <c r="AZ14507" s="61"/>
      <c r="BA14507" s="61"/>
    </row>
    <row r="14508" spans="39:53" x14ac:dyDescent="0.2">
      <c r="AM14508" s="61"/>
      <c r="AN14508" s="61"/>
      <c r="AO14508" s="171"/>
      <c r="AP14508" s="61"/>
      <c r="AQ14508" s="61"/>
      <c r="AR14508" s="61"/>
      <c r="AS14508" s="61"/>
      <c r="AT14508" s="61"/>
      <c r="AU14508" s="61"/>
      <c r="AV14508" s="61"/>
      <c r="AW14508" s="61"/>
      <c r="AX14508" s="61"/>
      <c r="AY14508" s="61"/>
      <c r="AZ14508" s="61"/>
      <c r="BA14508" s="61"/>
    </row>
    <row r="14509" spans="39:53" x14ac:dyDescent="0.2">
      <c r="AM14509" s="61"/>
      <c r="AN14509" s="61"/>
      <c r="AO14509" s="171"/>
      <c r="AP14509" s="61"/>
      <c r="AQ14509" s="61"/>
      <c r="AR14509" s="61"/>
      <c r="AS14509" s="61"/>
      <c r="AT14509" s="61"/>
      <c r="AU14509" s="61"/>
      <c r="AV14509" s="61"/>
      <c r="AW14509" s="61"/>
      <c r="AX14509" s="61"/>
      <c r="AY14509" s="61"/>
      <c r="AZ14509" s="61"/>
      <c r="BA14509" s="61"/>
    </row>
    <row r="14510" spans="39:53" x14ac:dyDescent="0.2">
      <c r="AM14510" s="61"/>
      <c r="AN14510" s="61"/>
      <c r="AO14510" s="171"/>
      <c r="AP14510" s="61"/>
      <c r="AQ14510" s="61"/>
      <c r="AR14510" s="61"/>
      <c r="AS14510" s="61"/>
      <c r="AT14510" s="61"/>
      <c r="AU14510" s="61"/>
      <c r="AV14510" s="61"/>
      <c r="AW14510" s="61"/>
      <c r="AX14510" s="61"/>
      <c r="AY14510" s="61"/>
      <c r="AZ14510" s="61"/>
      <c r="BA14510" s="61"/>
    </row>
    <row r="14511" spans="39:53" x14ac:dyDescent="0.2">
      <c r="AM14511" s="61"/>
      <c r="AN14511" s="61"/>
      <c r="AO14511" s="171"/>
      <c r="AP14511" s="61"/>
      <c r="AQ14511" s="61"/>
      <c r="AR14511" s="61"/>
      <c r="AS14511" s="61"/>
      <c r="AT14511" s="61"/>
      <c r="AU14511" s="61"/>
      <c r="AV14511" s="61"/>
      <c r="AW14511" s="61"/>
      <c r="AX14511" s="61"/>
      <c r="AY14511" s="61"/>
      <c r="AZ14511" s="61"/>
      <c r="BA14511" s="61"/>
    </row>
    <row r="14512" spans="39:53" x14ac:dyDescent="0.2">
      <c r="AM14512" s="61"/>
      <c r="AN14512" s="61"/>
      <c r="AO14512" s="171"/>
      <c r="AP14512" s="61"/>
      <c r="AQ14512" s="61"/>
      <c r="AR14512" s="61"/>
      <c r="AS14512" s="61"/>
      <c r="AT14512" s="61"/>
      <c r="AU14512" s="61"/>
      <c r="AV14512" s="61"/>
      <c r="AW14512" s="61"/>
      <c r="AX14512" s="61"/>
      <c r="AY14512" s="61"/>
      <c r="AZ14512" s="61"/>
      <c r="BA14512" s="61"/>
    </row>
    <row r="14513" spans="39:53" x14ac:dyDescent="0.2">
      <c r="AM14513" s="61"/>
      <c r="AN14513" s="61"/>
      <c r="AO14513" s="171"/>
      <c r="AP14513" s="61"/>
      <c r="AQ14513" s="61"/>
      <c r="AR14513" s="61"/>
      <c r="AS14513" s="61"/>
      <c r="AT14513" s="61"/>
      <c r="AU14513" s="61"/>
      <c r="AV14513" s="61"/>
      <c r="AW14513" s="61"/>
      <c r="AX14513" s="61"/>
      <c r="AY14513" s="61"/>
      <c r="AZ14513" s="61"/>
      <c r="BA14513" s="61"/>
    </row>
    <row r="14514" spans="39:53" x14ac:dyDescent="0.2">
      <c r="AM14514" s="61"/>
      <c r="AN14514" s="61"/>
      <c r="AO14514" s="171"/>
      <c r="AP14514" s="61"/>
      <c r="AQ14514" s="61"/>
      <c r="AR14514" s="61"/>
      <c r="AS14514" s="61"/>
      <c r="AT14514" s="61"/>
      <c r="AU14514" s="61"/>
      <c r="AV14514" s="61"/>
      <c r="AW14514" s="61"/>
      <c r="AX14514" s="61"/>
      <c r="AY14514" s="61"/>
      <c r="AZ14514" s="61"/>
      <c r="BA14514" s="61"/>
    </row>
    <row r="14515" spans="39:53" x14ac:dyDescent="0.2">
      <c r="AM14515" s="61"/>
      <c r="AN14515" s="61"/>
      <c r="AO14515" s="171"/>
      <c r="AP14515" s="61"/>
      <c r="AQ14515" s="61"/>
      <c r="AR14515" s="61"/>
      <c r="AS14515" s="61"/>
      <c r="AT14515" s="61"/>
      <c r="AU14515" s="61"/>
      <c r="AV14515" s="61"/>
      <c r="AW14515" s="61"/>
      <c r="AX14515" s="61"/>
      <c r="AY14515" s="61"/>
      <c r="AZ14515" s="61"/>
      <c r="BA14515" s="61"/>
    </row>
    <row r="14516" spans="39:53" x14ac:dyDescent="0.2">
      <c r="AM14516" s="61"/>
      <c r="AN14516" s="61"/>
      <c r="AO14516" s="171"/>
      <c r="AP14516" s="61"/>
      <c r="AQ14516" s="61"/>
      <c r="AR14516" s="61"/>
      <c r="AS14516" s="61"/>
      <c r="AT14516" s="61"/>
      <c r="AU14516" s="61"/>
      <c r="AV14516" s="61"/>
      <c r="AW14516" s="61"/>
      <c r="AX14516" s="61"/>
      <c r="AY14516" s="61"/>
      <c r="AZ14516" s="61"/>
      <c r="BA14516" s="61"/>
    </row>
    <row r="14517" spans="39:53" x14ac:dyDescent="0.2">
      <c r="AM14517" s="61"/>
      <c r="AN14517" s="61"/>
      <c r="AO14517" s="171"/>
      <c r="AP14517" s="61"/>
      <c r="AQ14517" s="61"/>
      <c r="AR14517" s="61"/>
      <c r="AS14517" s="61"/>
      <c r="AT14517" s="61"/>
      <c r="AU14517" s="61"/>
      <c r="AV14517" s="61"/>
      <c r="AW14517" s="61"/>
      <c r="AX14517" s="61"/>
      <c r="AY14517" s="61"/>
      <c r="AZ14517" s="61"/>
      <c r="BA14517" s="61"/>
    </row>
    <row r="14518" spans="39:53" x14ac:dyDescent="0.2">
      <c r="AM14518" s="61"/>
      <c r="AN14518" s="61"/>
      <c r="AO14518" s="171"/>
      <c r="AP14518" s="61"/>
      <c r="AQ14518" s="61"/>
      <c r="AR14518" s="61"/>
      <c r="AS14518" s="61"/>
      <c r="AT14518" s="61"/>
      <c r="AU14518" s="61"/>
      <c r="AV14518" s="61"/>
      <c r="AW14518" s="61"/>
      <c r="AX14518" s="61"/>
      <c r="AY14518" s="61"/>
      <c r="AZ14518" s="61"/>
      <c r="BA14518" s="61"/>
    </row>
    <row r="14519" spans="39:53" x14ac:dyDescent="0.2">
      <c r="AM14519" s="61"/>
      <c r="AN14519" s="61"/>
      <c r="AO14519" s="171"/>
      <c r="AP14519" s="61"/>
      <c r="AQ14519" s="61"/>
      <c r="AR14519" s="61"/>
      <c r="AS14519" s="61"/>
      <c r="AT14519" s="61"/>
      <c r="AU14519" s="61"/>
      <c r="AV14519" s="61"/>
      <c r="AW14519" s="61"/>
      <c r="AX14519" s="61"/>
      <c r="AY14519" s="61"/>
      <c r="AZ14519" s="61"/>
      <c r="BA14519" s="61"/>
    </row>
    <row r="14520" spans="39:53" x14ac:dyDescent="0.2">
      <c r="AM14520" s="61"/>
      <c r="AN14520" s="61"/>
      <c r="AO14520" s="171"/>
      <c r="AP14520" s="61"/>
      <c r="AQ14520" s="61"/>
      <c r="AR14520" s="61"/>
      <c r="AS14520" s="61"/>
      <c r="AT14520" s="61"/>
      <c r="AU14520" s="61"/>
      <c r="AV14520" s="61"/>
      <c r="AW14520" s="61"/>
      <c r="AX14520" s="61"/>
      <c r="AY14520" s="61"/>
      <c r="AZ14520" s="61"/>
      <c r="BA14520" s="61"/>
    </row>
    <row r="14521" spans="39:53" x14ac:dyDescent="0.2">
      <c r="AM14521" s="61"/>
      <c r="AN14521" s="61"/>
      <c r="AO14521" s="171"/>
      <c r="AP14521" s="61"/>
      <c r="AQ14521" s="61"/>
      <c r="AR14521" s="61"/>
      <c r="AS14521" s="61"/>
      <c r="AT14521" s="61"/>
      <c r="AU14521" s="61"/>
      <c r="AV14521" s="61"/>
      <c r="AW14521" s="61"/>
      <c r="AX14521" s="61"/>
      <c r="AY14521" s="61"/>
      <c r="AZ14521" s="61"/>
      <c r="BA14521" s="61"/>
    </row>
    <row r="14522" spans="39:53" x14ac:dyDescent="0.2">
      <c r="AM14522" s="61"/>
      <c r="AN14522" s="61"/>
      <c r="AO14522" s="171"/>
      <c r="AP14522" s="61"/>
      <c r="AQ14522" s="61"/>
      <c r="AR14522" s="61"/>
      <c r="AS14522" s="61"/>
      <c r="AT14522" s="61"/>
      <c r="AU14522" s="61"/>
      <c r="AV14522" s="61"/>
      <c r="AW14522" s="61"/>
      <c r="AX14522" s="61"/>
      <c r="AY14522" s="61"/>
      <c r="AZ14522" s="61"/>
      <c r="BA14522" s="61"/>
    </row>
    <row r="14523" spans="39:53" x14ac:dyDescent="0.2">
      <c r="AM14523" s="61"/>
      <c r="AN14523" s="61"/>
      <c r="AO14523" s="171"/>
      <c r="AP14523" s="61"/>
      <c r="AQ14523" s="61"/>
      <c r="AR14523" s="61"/>
      <c r="AS14523" s="61"/>
      <c r="AT14523" s="61"/>
      <c r="AU14523" s="61"/>
      <c r="AV14523" s="61"/>
      <c r="AW14523" s="61"/>
      <c r="AX14523" s="61"/>
      <c r="AY14523" s="61"/>
      <c r="AZ14523" s="61"/>
      <c r="BA14523" s="61"/>
    </row>
    <row r="14524" spans="39:53" x14ac:dyDescent="0.2">
      <c r="AM14524" s="61"/>
      <c r="AN14524" s="61"/>
      <c r="AO14524" s="171"/>
      <c r="AP14524" s="61"/>
      <c r="AQ14524" s="61"/>
      <c r="AR14524" s="61"/>
      <c r="AS14524" s="61"/>
      <c r="AT14524" s="61"/>
      <c r="AU14524" s="61"/>
      <c r="AV14524" s="61"/>
      <c r="AW14524" s="61"/>
      <c r="AX14524" s="61"/>
      <c r="AY14524" s="61"/>
      <c r="AZ14524" s="61"/>
      <c r="BA14524" s="61"/>
    </row>
    <row r="14525" spans="39:53" x14ac:dyDescent="0.2">
      <c r="AM14525" s="61"/>
      <c r="AN14525" s="61"/>
      <c r="AO14525" s="171"/>
      <c r="AP14525" s="61"/>
      <c r="AQ14525" s="61"/>
      <c r="AR14525" s="61"/>
      <c r="AS14525" s="61"/>
      <c r="AT14525" s="61"/>
      <c r="AU14525" s="61"/>
      <c r="AV14525" s="61"/>
      <c r="AW14525" s="61"/>
      <c r="AX14525" s="61"/>
      <c r="AY14525" s="61"/>
      <c r="AZ14525" s="61"/>
      <c r="BA14525" s="61"/>
    </row>
    <row r="14526" spans="39:53" x14ac:dyDescent="0.2">
      <c r="AM14526" s="61"/>
      <c r="AN14526" s="61"/>
      <c r="AO14526" s="171"/>
      <c r="AP14526" s="61"/>
      <c r="AQ14526" s="61"/>
      <c r="AR14526" s="61"/>
      <c r="AS14526" s="61"/>
      <c r="AT14526" s="61"/>
      <c r="AU14526" s="61"/>
      <c r="AV14526" s="61"/>
      <c r="AW14526" s="61"/>
      <c r="AX14526" s="61"/>
      <c r="AY14526" s="61"/>
      <c r="AZ14526" s="61"/>
      <c r="BA14526" s="61"/>
    </row>
    <row r="14527" spans="39:53" x14ac:dyDescent="0.2">
      <c r="AM14527" s="61"/>
      <c r="AN14527" s="61"/>
      <c r="AO14527" s="171"/>
      <c r="AP14527" s="61"/>
      <c r="AQ14527" s="61"/>
      <c r="AR14527" s="61"/>
      <c r="AS14527" s="61"/>
      <c r="AT14527" s="61"/>
      <c r="AU14527" s="61"/>
      <c r="AV14527" s="61"/>
      <c r="AW14527" s="61"/>
      <c r="AX14527" s="61"/>
      <c r="AY14527" s="61"/>
      <c r="AZ14527" s="61"/>
      <c r="BA14527" s="61"/>
    </row>
    <row r="14528" spans="39:53" x14ac:dyDescent="0.2">
      <c r="AM14528" s="61"/>
      <c r="AN14528" s="61"/>
      <c r="AO14528" s="171"/>
      <c r="AP14528" s="61"/>
      <c r="AQ14528" s="61"/>
      <c r="AR14528" s="61"/>
      <c r="AS14528" s="61"/>
      <c r="AT14528" s="61"/>
      <c r="AU14528" s="61"/>
      <c r="AV14528" s="61"/>
      <c r="AW14528" s="61"/>
      <c r="AX14528" s="61"/>
      <c r="AY14528" s="61"/>
      <c r="AZ14528" s="61"/>
      <c r="BA14528" s="61"/>
    </row>
    <row r="14529" spans="39:53" x14ac:dyDescent="0.2">
      <c r="AM14529" s="61"/>
      <c r="AN14529" s="61"/>
      <c r="AO14529" s="171"/>
      <c r="AP14529" s="61"/>
      <c r="AQ14529" s="61"/>
      <c r="AR14529" s="61"/>
      <c r="AS14529" s="61"/>
      <c r="AT14529" s="61"/>
      <c r="AU14529" s="61"/>
      <c r="AV14529" s="61"/>
      <c r="AW14529" s="61"/>
      <c r="AX14529" s="61"/>
      <c r="AY14529" s="61"/>
      <c r="AZ14529" s="61"/>
      <c r="BA14529" s="61"/>
    </row>
    <row r="14530" spans="39:53" x14ac:dyDescent="0.2">
      <c r="AM14530" s="61"/>
      <c r="AN14530" s="61"/>
      <c r="AO14530" s="171"/>
      <c r="AP14530" s="61"/>
      <c r="AQ14530" s="61"/>
      <c r="AR14530" s="61"/>
      <c r="AS14530" s="61"/>
      <c r="AT14530" s="61"/>
      <c r="AU14530" s="61"/>
      <c r="AV14530" s="61"/>
      <c r="AW14530" s="61"/>
      <c r="AX14530" s="61"/>
      <c r="AY14530" s="61"/>
      <c r="AZ14530" s="61"/>
      <c r="BA14530" s="61"/>
    </row>
    <row r="14531" spans="39:53" x14ac:dyDescent="0.2">
      <c r="AM14531" s="61"/>
      <c r="AN14531" s="61"/>
      <c r="AO14531" s="171"/>
      <c r="AP14531" s="61"/>
      <c r="AQ14531" s="61"/>
      <c r="AR14531" s="61"/>
      <c r="AS14531" s="61"/>
      <c r="AT14531" s="61"/>
      <c r="AU14531" s="61"/>
      <c r="AV14531" s="61"/>
      <c r="AW14531" s="61"/>
      <c r="AX14531" s="61"/>
      <c r="AY14531" s="61"/>
      <c r="AZ14531" s="61"/>
      <c r="BA14531" s="61"/>
    </row>
    <row r="14532" spans="39:53" x14ac:dyDescent="0.2">
      <c r="AM14532" s="61"/>
      <c r="AN14532" s="61"/>
      <c r="AO14532" s="171"/>
      <c r="AP14532" s="61"/>
      <c r="AQ14532" s="61"/>
      <c r="AR14532" s="61"/>
      <c r="AS14532" s="61"/>
      <c r="AT14532" s="61"/>
      <c r="AU14532" s="61"/>
      <c r="AV14532" s="61"/>
      <c r="AW14532" s="61"/>
      <c r="AX14532" s="61"/>
      <c r="AY14532" s="61"/>
      <c r="AZ14532" s="61"/>
      <c r="BA14532" s="61"/>
    </row>
    <row r="14533" spans="39:53" x14ac:dyDescent="0.2">
      <c r="AM14533" s="61"/>
      <c r="AN14533" s="61"/>
      <c r="AO14533" s="171"/>
      <c r="AP14533" s="61"/>
      <c r="AQ14533" s="61"/>
      <c r="AR14533" s="61"/>
      <c r="AS14533" s="61"/>
      <c r="AT14533" s="61"/>
      <c r="AU14533" s="61"/>
      <c r="AV14533" s="61"/>
      <c r="AW14533" s="61"/>
      <c r="AX14533" s="61"/>
      <c r="AY14533" s="61"/>
      <c r="AZ14533" s="61"/>
      <c r="BA14533" s="61"/>
    </row>
    <row r="14534" spans="39:53" x14ac:dyDescent="0.2">
      <c r="AM14534" s="61"/>
      <c r="AN14534" s="61"/>
      <c r="AO14534" s="171"/>
      <c r="AP14534" s="61"/>
      <c r="AQ14534" s="61"/>
      <c r="AR14534" s="61"/>
      <c r="AS14534" s="61"/>
      <c r="AT14534" s="61"/>
      <c r="AU14534" s="61"/>
      <c r="AV14534" s="61"/>
      <c r="AW14534" s="61"/>
      <c r="AX14534" s="61"/>
      <c r="AY14534" s="61"/>
      <c r="AZ14534" s="61"/>
      <c r="BA14534" s="61"/>
    </row>
    <row r="14535" spans="39:53" x14ac:dyDescent="0.2">
      <c r="AM14535" s="61"/>
      <c r="AN14535" s="61"/>
      <c r="AO14535" s="171"/>
      <c r="AP14535" s="61"/>
      <c r="AQ14535" s="61"/>
      <c r="AR14535" s="61"/>
      <c r="AS14535" s="61"/>
      <c r="AT14535" s="61"/>
      <c r="AU14535" s="61"/>
      <c r="AV14535" s="61"/>
      <c r="AW14535" s="61"/>
      <c r="AX14535" s="61"/>
      <c r="AY14535" s="61"/>
      <c r="AZ14535" s="61"/>
      <c r="BA14535" s="61"/>
    </row>
    <row r="14536" spans="39:53" x14ac:dyDescent="0.2">
      <c r="AM14536" s="61"/>
      <c r="AN14536" s="61"/>
      <c r="AO14536" s="171"/>
      <c r="AP14536" s="61"/>
      <c r="AQ14536" s="61"/>
      <c r="AR14536" s="61"/>
      <c r="AS14536" s="61"/>
      <c r="AT14536" s="61"/>
      <c r="AU14536" s="61"/>
      <c r="AV14536" s="61"/>
      <c r="AW14536" s="61"/>
      <c r="AX14536" s="61"/>
      <c r="AY14536" s="61"/>
      <c r="AZ14536" s="61"/>
      <c r="BA14536" s="61"/>
    </row>
    <row r="14537" spans="39:53" x14ac:dyDescent="0.2">
      <c r="AM14537" s="61"/>
      <c r="AN14537" s="61"/>
      <c r="AO14537" s="171"/>
      <c r="AP14537" s="61"/>
      <c r="AQ14537" s="61"/>
      <c r="AR14537" s="61"/>
      <c r="AS14537" s="61"/>
      <c r="AT14537" s="61"/>
      <c r="AU14537" s="61"/>
      <c r="AV14537" s="61"/>
      <c r="AW14537" s="61"/>
      <c r="AX14537" s="61"/>
      <c r="AY14537" s="61"/>
      <c r="AZ14537" s="61"/>
      <c r="BA14537" s="61"/>
    </row>
    <row r="14538" spans="39:53" x14ac:dyDescent="0.2">
      <c r="AM14538" s="61"/>
      <c r="AN14538" s="61"/>
      <c r="AO14538" s="171"/>
      <c r="AP14538" s="61"/>
      <c r="AQ14538" s="61"/>
      <c r="AR14538" s="61"/>
      <c r="AS14538" s="61"/>
      <c r="AT14538" s="61"/>
      <c r="AU14538" s="61"/>
      <c r="AV14538" s="61"/>
      <c r="AW14538" s="61"/>
      <c r="AX14538" s="61"/>
      <c r="AY14538" s="61"/>
      <c r="AZ14538" s="61"/>
      <c r="BA14538" s="61"/>
    </row>
    <row r="14539" spans="39:53" x14ac:dyDescent="0.2">
      <c r="AM14539" s="61"/>
      <c r="AN14539" s="61"/>
      <c r="AO14539" s="171"/>
      <c r="AP14539" s="61"/>
      <c r="AQ14539" s="61"/>
      <c r="AR14539" s="61"/>
      <c r="AS14539" s="61"/>
      <c r="AT14539" s="61"/>
      <c r="AU14539" s="61"/>
      <c r="AV14539" s="61"/>
      <c r="AW14539" s="61"/>
      <c r="AX14539" s="61"/>
      <c r="AY14539" s="61"/>
      <c r="AZ14539" s="61"/>
      <c r="BA14539" s="61"/>
    </row>
    <row r="14540" spans="39:53" x14ac:dyDescent="0.2">
      <c r="AM14540" s="61"/>
      <c r="AN14540" s="61"/>
      <c r="AO14540" s="171"/>
      <c r="AP14540" s="61"/>
      <c r="AQ14540" s="61"/>
      <c r="AR14540" s="61"/>
      <c r="AS14540" s="61"/>
      <c r="AT14540" s="61"/>
      <c r="AU14540" s="61"/>
      <c r="AV14540" s="61"/>
      <c r="AW14540" s="61"/>
      <c r="AX14540" s="61"/>
      <c r="AY14540" s="61"/>
      <c r="AZ14540" s="61"/>
      <c r="BA14540" s="61"/>
    </row>
    <row r="14541" spans="39:53" x14ac:dyDescent="0.2">
      <c r="AM14541" s="61"/>
      <c r="AN14541" s="61"/>
      <c r="AO14541" s="171"/>
      <c r="AP14541" s="61"/>
      <c r="AQ14541" s="61"/>
      <c r="AR14541" s="61"/>
      <c r="AS14541" s="61"/>
      <c r="AT14541" s="61"/>
      <c r="AU14541" s="61"/>
      <c r="AV14541" s="61"/>
      <c r="AW14541" s="61"/>
      <c r="AX14541" s="61"/>
      <c r="AY14541" s="61"/>
      <c r="AZ14541" s="61"/>
      <c r="BA14541" s="61"/>
    </row>
    <row r="14542" spans="39:53" x14ac:dyDescent="0.2">
      <c r="AM14542" s="61"/>
      <c r="AN14542" s="61"/>
      <c r="AO14542" s="171"/>
      <c r="AP14542" s="61"/>
      <c r="AQ14542" s="61"/>
      <c r="AR14542" s="61"/>
      <c r="AS14542" s="61"/>
      <c r="AT14542" s="61"/>
      <c r="AU14542" s="61"/>
      <c r="AV14542" s="61"/>
      <c r="AW14542" s="61"/>
      <c r="AX14542" s="61"/>
      <c r="AY14542" s="61"/>
      <c r="AZ14542" s="61"/>
      <c r="BA14542" s="61"/>
    </row>
    <row r="14543" spans="39:53" x14ac:dyDescent="0.2">
      <c r="AM14543" s="61"/>
      <c r="AN14543" s="61"/>
      <c r="AO14543" s="171"/>
      <c r="AP14543" s="61"/>
      <c r="AQ14543" s="61"/>
      <c r="AR14543" s="61"/>
      <c r="AS14543" s="61"/>
      <c r="AT14543" s="61"/>
      <c r="AU14543" s="61"/>
      <c r="AV14543" s="61"/>
      <c r="AW14543" s="61"/>
      <c r="AX14543" s="61"/>
      <c r="AY14543" s="61"/>
      <c r="AZ14543" s="61"/>
      <c r="BA14543" s="61"/>
    </row>
    <row r="14544" spans="39:53" x14ac:dyDescent="0.2">
      <c r="AM14544" s="61"/>
      <c r="AN14544" s="61"/>
      <c r="AO14544" s="171"/>
      <c r="AP14544" s="61"/>
      <c r="AQ14544" s="61"/>
      <c r="AR14544" s="61"/>
      <c r="AS14544" s="61"/>
      <c r="AT14544" s="61"/>
      <c r="AU14544" s="61"/>
      <c r="AV14544" s="61"/>
      <c r="AW14544" s="61"/>
      <c r="AX14544" s="61"/>
      <c r="AY14544" s="61"/>
      <c r="AZ14544" s="61"/>
      <c r="BA14544" s="61"/>
    </row>
    <row r="14545" spans="39:53" x14ac:dyDescent="0.2">
      <c r="AM14545" s="61"/>
      <c r="AN14545" s="61"/>
      <c r="AO14545" s="171"/>
      <c r="AP14545" s="61"/>
      <c r="AQ14545" s="61"/>
      <c r="AR14545" s="61"/>
      <c r="AS14545" s="61"/>
      <c r="AT14545" s="61"/>
      <c r="AU14545" s="61"/>
      <c r="AV14545" s="61"/>
      <c r="AW14545" s="61"/>
      <c r="AX14545" s="61"/>
      <c r="AY14545" s="61"/>
      <c r="AZ14545" s="61"/>
      <c r="BA14545" s="61"/>
    </row>
    <row r="14546" spans="39:53" x14ac:dyDescent="0.2">
      <c r="AM14546" s="61"/>
      <c r="AN14546" s="61"/>
      <c r="AO14546" s="171"/>
      <c r="AP14546" s="61"/>
      <c r="AQ14546" s="61"/>
      <c r="AR14546" s="61"/>
      <c r="AS14546" s="61"/>
      <c r="AT14546" s="61"/>
      <c r="AU14546" s="61"/>
      <c r="AV14546" s="61"/>
      <c r="AW14546" s="61"/>
      <c r="AX14546" s="61"/>
      <c r="AY14546" s="61"/>
      <c r="AZ14546" s="61"/>
      <c r="BA14546" s="61"/>
    </row>
    <row r="14547" spans="39:53" x14ac:dyDescent="0.2">
      <c r="AM14547" s="61"/>
      <c r="AN14547" s="61"/>
      <c r="AO14547" s="171"/>
      <c r="AP14547" s="61"/>
      <c r="AQ14547" s="61"/>
      <c r="AR14547" s="61"/>
      <c r="AS14547" s="61"/>
      <c r="AT14547" s="61"/>
      <c r="AU14547" s="61"/>
      <c r="AV14547" s="61"/>
      <c r="AW14547" s="61"/>
      <c r="AX14547" s="61"/>
      <c r="AY14547" s="61"/>
      <c r="AZ14547" s="61"/>
      <c r="BA14547" s="61"/>
    </row>
    <row r="14548" spans="39:53" x14ac:dyDescent="0.2">
      <c r="AM14548" s="61"/>
      <c r="AN14548" s="61"/>
      <c r="AO14548" s="171"/>
      <c r="AP14548" s="61"/>
      <c r="AQ14548" s="61"/>
      <c r="AR14548" s="61"/>
      <c r="AS14548" s="61"/>
      <c r="AT14548" s="61"/>
      <c r="AU14548" s="61"/>
      <c r="AV14548" s="61"/>
      <c r="AW14548" s="61"/>
      <c r="AX14548" s="61"/>
      <c r="AY14548" s="61"/>
      <c r="AZ14548" s="61"/>
      <c r="BA14548" s="61"/>
    </row>
    <row r="14549" spans="39:53" x14ac:dyDescent="0.2">
      <c r="AM14549" s="61"/>
      <c r="AN14549" s="61"/>
      <c r="AO14549" s="171"/>
      <c r="AP14549" s="61"/>
      <c r="AQ14549" s="61"/>
      <c r="AR14549" s="61"/>
      <c r="AS14549" s="61"/>
      <c r="AT14549" s="61"/>
      <c r="AU14549" s="61"/>
      <c r="AV14549" s="61"/>
      <c r="AW14549" s="61"/>
      <c r="AX14549" s="61"/>
      <c r="AY14549" s="61"/>
      <c r="AZ14549" s="61"/>
      <c r="BA14549" s="61"/>
    </row>
    <row r="14550" spans="39:53" x14ac:dyDescent="0.2">
      <c r="AM14550" s="61"/>
      <c r="AN14550" s="61"/>
      <c r="AO14550" s="171"/>
      <c r="AP14550" s="61"/>
      <c r="AQ14550" s="61"/>
      <c r="AR14550" s="61"/>
      <c r="AS14550" s="61"/>
      <c r="AT14550" s="61"/>
      <c r="AU14550" s="61"/>
      <c r="AV14550" s="61"/>
      <c r="AW14550" s="61"/>
      <c r="AX14550" s="61"/>
      <c r="AY14550" s="61"/>
      <c r="AZ14550" s="61"/>
      <c r="BA14550" s="61"/>
    </row>
    <row r="14551" spans="39:53" x14ac:dyDescent="0.2">
      <c r="AM14551" s="61"/>
      <c r="AN14551" s="61"/>
      <c r="AO14551" s="171"/>
      <c r="AP14551" s="61"/>
      <c r="AQ14551" s="61"/>
      <c r="AR14551" s="61"/>
      <c r="AS14551" s="61"/>
      <c r="AT14551" s="61"/>
      <c r="AU14551" s="61"/>
      <c r="AV14551" s="61"/>
      <c r="AW14551" s="61"/>
      <c r="AX14551" s="61"/>
      <c r="AY14551" s="61"/>
      <c r="AZ14551" s="61"/>
      <c r="BA14551" s="61"/>
    </row>
    <row r="14552" spans="39:53" x14ac:dyDescent="0.2">
      <c r="AM14552" s="61"/>
      <c r="AN14552" s="61"/>
      <c r="AO14552" s="171"/>
      <c r="AP14552" s="61"/>
      <c r="AQ14552" s="61"/>
      <c r="AR14552" s="61"/>
      <c r="AS14552" s="61"/>
      <c r="AT14552" s="61"/>
      <c r="AU14552" s="61"/>
      <c r="AV14552" s="61"/>
      <c r="AW14552" s="61"/>
      <c r="AX14552" s="61"/>
      <c r="AY14552" s="61"/>
      <c r="AZ14552" s="61"/>
      <c r="BA14552" s="61"/>
    </row>
    <row r="14553" spans="39:53" x14ac:dyDescent="0.2">
      <c r="AM14553" s="61"/>
      <c r="AN14553" s="61"/>
      <c r="AO14553" s="171"/>
      <c r="AP14553" s="61"/>
      <c r="AQ14553" s="61"/>
      <c r="AR14553" s="61"/>
      <c r="AS14553" s="61"/>
      <c r="AT14553" s="61"/>
      <c r="AU14553" s="61"/>
      <c r="AV14553" s="61"/>
      <c r="AW14553" s="61"/>
      <c r="AX14553" s="61"/>
      <c r="AY14553" s="61"/>
      <c r="AZ14553" s="61"/>
      <c r="BA14553" s="61"/>
    </row>
    <row r="14554" spans="39:53" x14ac:dyDescent="0.2">
      <c r="AM14554" s="61"/>
      <c r="AN14554" s="61"/>
      <c r="AO14554" s="171"/>
      <c r="AP14554" s="61"/>
      <c r="AQ14554" s="61"/>
      <c r="AR14554" s="61"/>
      <c r="AS14554" s="61"/>
      <c r="AT14554" s="61"/>
      <c r="AU14554" s="61"/>
      <c r="AV14554" s="61"/>
      <c r="AW14554" s="61"/>
      <c r="AX14554" s="61"/>
      <c r="AY14554" s="61"/>
      <c r="AZ14554" s="61"/>
      <c r="BA14554" s="61"/>
    </row>
    <row r="14555" spans="39:53" x14ac:dyDescent="0.2">
      <c r="AM14555" s="61"/>
      <c r="AN14555" s="61"/>
      <c r="AO14555" s="171"/>
      <c r="AP14555" s="61"/>
      <c r="AQ14555" s="61"/>
      <c r="AR14555" s="61"/>
      <c r="AS14555" s="61"/>
      <c r="AT14555" s="61"/>
      <c r="AU14555" s="61"/>
      <c r="AV14555" s="61"/>
      <c r="AW14555" s="61"/>
      <c r="AX14555" s="61"/>
      <c r="AY14555" s="61"/>
      <c r="AZ14555" s="61"/>
      <c r="BA14555" s="61"/>
    </row>
    <row r="14556" spans="39:53" x14ac:dyDescent="0.2">
      <c r="AM14556" s="61"/>
      <c r="AN14556" s="61"/>
      <c r="AO14556" s="171"/>
      <c r="AP14556" s="61"/>
      <c r="AQ14556" s="61"/>
      <c r="AR14556" s="61"/>
      <c r="AS14556" s="61"/>
      <c r="AT14556" s="61"/>
      <c r="AU14556" s="61"/>
      <c r="AV14556" s="61"/>
      <c r="AW14556" s="61"/>
      <c r="AX14556" s="61"/>
      <c r="AY14556" s="61"/>
      <c r="AZ14556" s="61"/>
      <c r="BA14556" s="61"/>
    </row>
    <row r="14557" spans="39:53" x14ac:dyDescent="0.2">
      <c r="AM14557" s="61"/>
      <c r="AN14557" s="61"/>
      <c r="AO14557" s="171"/>
      <c r="AP14557" s="61"/>
      <c r="AQ14557" s="61"/>
      <c r="AR14557" s="61"/>
      <c r="AS14557" s="61"/>
      <c r="AT14557" s="61"/>
      <c r="AU14557" s="61"/>
      <c r="AV14557" s="61"/>
      <c r="AW14557" s="61"/>
      <c r="AX14557" s="61"/>
      <c r="AY14557" s="61"/>
      <c r="AZ14557" s="61"/>
      <c r="BA14557" s="61"/>
    </row>
    <row r="14558" spans="39:53" x14ac:dyDescent="0.2">
      <c r="AM14558" s="61"/>
      <c r="AN14558" s="61"/>
      <c r="AO14558" s="171"/>
      <c r="AP14558" s="61"/>
      <c r="AQ14558" s="61"/>
      <c r="AR14558" s="61"/>
      <c r="AS14558" s="61"/>
      <c r="AT14558" s="61"/>
      <c r="AU14558" s="61"/>
      <c r="AV14558" s="61"/>
      <c r="AW14558" s="61"/>
      <c r="AX14558" s="61"/>
      <c r="AY14558" s="61"/>
      <c r="AZ14558" s="61"/>
      <c r="BA14558" s="61"/>
    </row>
    <row r="14559" spans="39:53" x14ac:dyDescent="0.2">
      <c r="AM14559" s="61"/>
      <c r="AN14559" s="61"/>
      <c r="AO14559" s="171"/>
      <c r="AP14559" s="61"/>
      <c r="AQ14559" s="61"/>
      <c r="AR14559" s="61"/>
      <c r="AS14559" s="61"/>
      <c r="AT14559" s="61"/>
      <c r="AU14559" s="61"/>
      <c r="AV14559" s="61"/>
      <c r="AW14559" s="61"/>
      <c r="AX14559" s="61"/>
      <c r="AY14559" s="61"/>
      <c r="AZ14559" s="61"/>
      <c r="BA14559" s="61"/>
    </row>
    <row r="14560" spans="39:53" x14ac:dyDescent="0.2">
      <c r="AM14560" s="61"/>
      <c r="AN14560" s="61"/>
      <c r="AO14560" s="171"/>
      <c r="AP14560" s="61"/>
      <c r="AQ14560" s="61"/>
      <c r="AR14560" s="61"/>
      <c r="AS14560" s="61"/>
      <c r="AT14560" s="61"/>
      <c r="AU14560" s="61"/>
      <c r="AV14560" s="61"/>
      <c r="AW14560" s="61"/>
      <c r="AX14560" s="61"/>
      <c r="AY14560" s="61"/>
      <c r="AZ14560" s="61"/>
      <c r="BA14560" s="61"/>
    </row>
    <row r="14561" spans="39:53" x14ac:dyDescent="0.2">
      <c r="AM14561" s="61"/>
      <c r="AN14561" s="61"/>
      <c r="AO14561" s="171"/>
      <c r="AP14561" s="61"/>
      <c r="AQ14561" s="61"/>
      <c r="AR14561" s="61"/>
      <c r="AS14561" s="61"/>
      <c r="AT14561" s="61"/>
      <c r="AU14561" s="61"/>
      <c r="AV14561" s="61"/>
      <c r="AW14561" s="61"/>
      <c r="AX14561" s="61"/>
      <c r="AY14561" s="61"/>
      <c r="AZ14561" s="61"/>
      <c r="BA14561" s="61"/>
    </row>
    <row r="14562" spans="39:53" x14ac:dyDescent="0.2">
      <c r="AM14562" s="61"/>
      <c r="AN14562" s="61"/>
      <c r="AO14562" s="171"/>
      <c r="AP14562" s="61"/>
      <c r="AQ14562" s="61"/>
      <c r="AR14562" s="61"/>
      <c r="AS14562" s="61"/>
      <c r="AT14562" s="61"/>
      <c r="AU14562" s="61"/>
      <c r="AV14562" s="61"/>
      <c r="AW14562" s="61"/>
      <c r="AX14562" s="61"/>
      <c r="AY14562" s="61"/>
      <c r="AZ14562" s="61"/>
      <c r="BA14562" s="61"/>
    </row>
    <row r="14563" spans="39:53" x14ac:dyDescent="0.2">
      <c r="AM14563" s="61"/>
      <c r="AN14563" s="61"/>
      <c r="AO14563" s="171"/>
      <c r="AP14563" s="61"/>
      <c r="AQ14563" s="61"/>
      <c r="AR14563" s="61"/>
      <c r="AS14563" s="61"/>
      <c r="AT14563" s="61"/>
      <c r="AU14563" s="61"/>
      <c r="AV14563" s="61"/>
      <c r="AW14563" s="61"/>
      <c r="AX14563" s="61"/>
      <c r="AY14563" s="61"/>
      <c r="AZ14563" s="61"/>
      <c r="BA14563" s="61"/>
    </row>
    <row r="14564" spans="39:53" x14ac:dyDescent="0.2">
      <c r="AM14564" s="61"/>
      <c r="AN14564" s="61"/>
      <c r="AO14564" s="171"/>
      <c r="AP14564" s="61"/>
      <c r="AQ14564" s="61"/>
      <c r="AR14564" s="61"/>
      <c r="AS14564" s="61"/>
      <c r="AT14564" s="61"/>
      <c r="AU14564" s="61"/>
      <c r="AV14564" s="61"/>
      <c r="AW14564" s="61"/>
      <c r="AX14564" s="61"/>
      <c r="AY14564" s="61"/>
      <c r="AZ14564" s="61"/>
      <c r="BA14564" s="61"/>
    </row>
    <row r="14565" spans="39:53" x14ac:dyDescent="0.2">
      <c r="AM14565" s="61"/>
      <c r="AN14565" s="61"/>
      <c r="AO14565" s="171"/>
      <c r="AP14565" s="61"/>
      <c r="AQ14565" s="61"/>
      <c r="AR14565" s="61"/>
      <c r="AS14565" s="61"/>
      <c r="AT14565" s="61"/>
      <c r="AU14565" s="61"/>
      <c r="AV14565" s="61"/>
      <c r="AW14565" s="61"/>
      <c r="AX14565" s="61"/>
      <c r="AY14565" s="61"/>
      <c r="AZ14565" s="61"/>
      <c r="BA14565" s="61"/>
    </row>
    <row r="14566" spans="39:53" x14ac:dyDescent="0.2">
      <c r="AM14566" s="61"/>
      <c r="AN14566" s="61"/>
      <c r="AO14566" s="171"/>
      <c r="AP14566" s="61"/>
      <c r="AQ14566" s="61"/>
      <c r="AR14566" s="61"/>
      <c r="AS14566" s="61"/>
      <c r="AT14566" s="61"/>
      <c r="AU14566" s="61"/>
      <c r="AV14566" s="61"/>
      <c r="AW14566" s="61"/>
      <c r="AX14566" s="61"/>
      <c r="AY14566" s="61"/>
      <c r="AZ14566" s="61"/>
      <c r="BA14566" s="61"/>
    </row>
    <row r="14567" spans="39:53" x14ac:dyDescent="0.2">
      <c r="AM14567" s="61"/>
      <c r="AN14567" s="61"/>
      <c r="AO14567" s="171"/>
      <c r="AP14567" s="61"/>
      <c r="AQ14567" s="61"/>
      <c r="AR14567" s="61"/>
      <c r="AS14567" s="61"/>
      <c r="AT14567" s="61"/>
      <c r="AU14567" s="61"/>
      <c r="AV14567" s="61"/>
      <c r="AW14567" s="61"/>
      <c r="AX14567" s="61"/>
      <c r="AY14567" s="61"/>
      <c r="AZ14567" s="61"/>
      <c r="BA14567" s="61"/>
    </row>
    <row r="14568" spans="39:53" x14ac:dyDescent="0.2">
      <c r="AM14568" s="61"/>
      <c r="AN14568" s="61"/>
      <c r="AO14568" s="171"/>
      <c r="AP14568" s="61"/>
      <c r="AQ14568" s="61"/>
      <c r="AR14568" s="61"/>
      <c r="AS14568" s="61"/>
      <c r="AT14568" s="61"/>
      <c r="AU14568" s="61"/>
      <c r="AV14568" s="61"/>
      <c r="AW14568" s="61"/>
      <c r="AX14568" s="61"/>
      <c r="AY14568" s="61"/>
      <c r="AZ14568" s="61"/>
      <c r="BA14568" s="61"/>
    </row>
    <row r="14569" spans="39:53" x14ac:dyDescent="0.2">
      <c r="AM14569" s="61"/>
      <c r="AN14569" s="61"/>
      <c r="AO14569" s="171"/>
      <c r="AP14569" s="61"/>
      <c r="AQ14569" s="61"/>
      <c r="AR14569" s="61"/>
      <c r="AS14569" s="61"/>
      <c r="AT14569" s="61"/>
      <c r="AU14569" s="61"/>
      <c r="AV14569" s="61"/>
      <c r="AW14569" s="61"/>
      <c r="AX14569" s="61"/>
      <c r="AY14569" s="61"/>
      <c r="AZ14569" s="61"/>
      <c r="BA14569" s="61"/>
    </row>
    <row r="14570" spans="39:53" x14ac:dyDescent="0.2">
      <c r="AM14570" s="61"/>
      <c r="AN14570" s="61"/>
      <c r="AO14570" s="171"/>
      <c r="AP14570" s="61"/>
      <c r="AQ14570" s="61"/>
      <c r="AR14570" s="61"/>
      <c r="AS14570" s="61"/>
      <c r="AT14570" s="61"/>
      <c r="AU14570" s="61"/>
      <c r="AV14570" s="61"/>
      <c r="AW14570" s="61"/>
      <c r="AX14570" s="61"/>
      <c r="AY14570" s="61"/>
      <c r="AZ14570" s="61"/>
      <c r="BA14570" s="61"/>
    </row>
    <row r="14571" spans="39:53" x14ac:dyDescent="0.2">
      <c r="AM14571" s="61"/>
      <c r="AN14571" s="61"/>
      <c r="AO14571" s="171"/>
      <c r="AP14571" s="61"/>
      <c r="AQ14571" s="61"/>
      <c r="AR14571" s="61"/>
      <c r="AS14571" s="61"/>
      <c r="AT14571" s="61"/>
      <c r="AU14571" s="61"/>
      <c r="AV14571" s="61"/>
      <c r="AW14571" s="61"/>
      <c r="AX14571" s="61"/>
      <c r="AY14571" s="61"/>
      <c r="AZ14571" s="61"/>
      <c r="BA14571" s="61"/>
    </row>
    <row r="14572" spans="39:53" x14ac:dyDescent="0.2">
      <c r="AM14572" s="61"/>
      <c r="AN14572" s="61"/>
      <c r="AO14572" s="171"/>
      <c r="AP14572" s="61"/>
      <c r="AQ14572" s="61"/>
      <c r="AR14572" s="61"/>
      <c r="AS14572" s="61"/>
      <c r="AT14572" s="61"/>
      <c r="AU14572" s="61"/>
      <c r="AV14572" s="61"/>
      <c r="AW14572" s="61"/>
      <c r="AX14572" s="61"/>
      <c r="AY14572" s="61"/>
      <c r="AZ14572" s="61"/>
      <c r="BA14572" s="61"/>
    </row>
    <row r="14573" spans="39:53" x14ac:dyDescent="0.2">
      <c r="AM14573" s="61"/>
      <c r="AN14573" s="61"/>
      <c r="AO14573" s="171"/>
      <c r="AP14573" s="61"/>
      <c r="AQ14573" s="61"/>
      <c r="AR14573" s="61"/>
      <c r="AS14573" s="61"/>
      <c r="AT14573" s="61"/>
      <c r="AU14573" s="61"/>
      <c r="AV14573" s="61"/>
      <c r="AW14573" s="61"/>
      <c r="AX14573" s="61"/>
      <c r="AY14573" s="61"/>
      <c r="AZ14573" s="61"/>
      <c r="BA14573" s="61"/>
    </row>
    <row r="14574" spans="39:53" x14ac:dyDescent="0.2">
      <c r="AM14574" s="61"/>
      <c r="AN14574" s="61"/>
      <c r="AO14574" s="171"/>
      <c r="AP14574" s="61"/>
      <c r="AQ14574" s="61"/>
      <c r="AR14574" s="61"/>
      <c r="AS14574" s="61"/>
      <c r="AT14574" s="61"/>
      <c r="AU14574" s="61"/>
      <c r="AV14574" s="61"/>
      <c r="AW14574" s="61"/>
      <c r="AX14574" s="61"/>
      <c r="AY14574" s="61"/>
      <c r="AZ14574" s="61"/>
      <c r="BA14574" s="61"/>
    </row>
    <row r="14575" spans="39:53" x14ac:dyDescent="0.2">
      <c r="AM14575" s="61"/>
      <c r="AN14575" s="61"/>
      <c r="AO14575" s="171"/>
      <c r="AP14575" s="61"/>
      <c r="AQ14575" s="61"/>
      <c r="AR14575" s="61"/>
      <c r="AS14575" s="61"/>
      <c r="AT14575" s="61"/>
      <c r="AU14575" s="61"/>
      <c r="AV14575" s="61"/>
      <c r="AW14575" s="61"/>
      <c r="AX14575" s="61"/>
      <c r="AY14575" s="61"/>
      <c r="AZ14575" s="61"/>
      <c r="BA14575" s="61"/>
    </row>
    <row r="14576" spans="39:53" x14ac:dyDescent="0.2">
      <c r="AM14576" s="61"/>
      <c r="AN14576" s="61"/>
      <c r="AO14576" s="171"/>
      <c r="AP14576" s="61"/>
      <c r="AQ14576" s="61"/>
      <c r="AR14576" s="61"/>
      <c r="AS14576" s="61"/>
      <c r="AT14576" s="61"/>
      <c r="AU14576" s="61"/>
      <c r="AV14576" s="61"/>
      <c r="AW14576" s="61"/>
      <c r="AX14576" s="61"/>
      <c r="AY14576" s="61"/>
      <c r="AZ14576" s="61"/>
      <c r="BA14576" s="61"/>
    </row>
    <row r="14577" spans="39:53" x14ac:dyDescent="0.2">
      <c r="AM14577" s="61"/>
      <c r="AN14577" s="61"/>
      <c r="AO14577" s="171"/>
      <c r="AP14577" s="61"/>
      <c r="AQ14577" s="61"/>
      <c r="AR14577" s="61"/>
      <c r="AS14577" s="61"/>
      <c r="AT14577" s="61"/>
      <c r="AU14577" s="61"/>
      <c r="AV14577" s="61"/>
      <c r="AW14577" s="61"/>
      <c r="AX14577" s="61"/>
      <c r="AY14577" s="61"/>
      <c r="AZ14577" s="61"/>
      <c r="BA14577" s="61"/>
    </row>
    <row r="14578" spans="39:53" x14ac:dyDescent="0.2">
      <c r="AM14578" s="61"/>
      <c r="AN14578" s="61"/>
      <c r="AO14578" s="171"/>
      <c r="AP14578" s="61"/>
      <c r="AQ14578" s="61"/>
      <c r="AR14578" s="61"/>
      <c r="AS14578" s="61"/>
      <c r="AT14578" s="61"/>
      <c r="AU14578" s="61"/>
      <c r="AV14578" s="61"/>
      <c r="AW14578" s="61"/>
      <c r="AX14578" s="61"/>
      <c r="AY14578" s="61"/>
      <c r="AZ14578" s="61"/>
      <c r="BA14578" s="61"/>
    </row>
    <row r="14579" spans="39:53" x14ac:dyDescent="0.2">
      <c r="AM14579" s="61"/>
      <c r="AN14579" s="61"/>
      <c r="AO14579" s="171"/>
      <c r="AP14579" s="61"/>
      <c r="AQ14579" s="61"/>
      <c r="AR14579" s="61"/>
      <c r="AS14579" s="61"/>
      <c r="AT14579" s="61"/>
      <c r="AU14579" s="61"/>
      <c r="AV14579" s="61"/>
      <c r="AW14579" s="61"/>
      <c r="AX14579" s="61"/>
      <c r="AY14579" s="61"/>
      <c r="AZ14579" s="61"/>
      <c r="BA14579" s="61"/>
    </row>
    <row r="14580" spans="39:53" x14ac:dyDescent="0.2">
      <c r="AM14580" s="61"/>
      <c r="AN14580" s="61"/>
      <c r="AO14580" s="171"/>
      <c r="AP14580" s="61"/>
      <c r="AQ14580" s="61"/>
      <c r="AR14580" s="61"/>
      <c r="AS14580" s="61"/>
      <c r="AT14580" s="61"/>
      <c r="AU14580" s="61"/>
      <c r="AV14580" s="61"/>
      <c r="AW14580" s="61"/>
      <c r="AX14580" s="61"/>
      <c r="AY14580" s="61"/>
      <c r="AZ14580" s="61"/>
      <c r="BA14580" s="61"/>
    </row>
    <row r="14581" spans="39:53" x14ac:dyDescent="0.2">
      <c r="AM14581" s="61"/>
      <c r="AN14581" s="61"/>
      <c r="AO14581" s="171"/>
      <c r="AP14581" s="61"/>
      <c r="AQ14581" s="61"/>
      <c r="AR14581" s="61"/>
      <c r="AS14581" s="61"/>
      <c r="AT14581" s="61"/>
      <c r="AU14581" s="61"/>
      <c r="AV14581" s="61"/>
      <c r="AW14581" s="61"/>
      <c r="AX14581" s="61"/>
      <c r="AY14581" s="61"/>
      <c r="AZ14581" s="61"/>
      <c r="BA14581" s="61"/>
    </row>
    <row r="14582" spans="39:53" x14ac:dyDescent="0.2">
      <c r="AM14582" s="61"/>
      <c r="AN14582" s="61"/>
      <c r="AO14582" s="171"/>
      <c r="AP14582" s="61"/>
      <c r="AQ14582" s="61"/>
      <c r="AR14582" s="61"/>
      <c r="AS14582" s="61"/>
      <c r="AT14582" s="61"/>
      <c r="AU14582" s="61"/>
      <c r="AV14582" s="61"/>
      <c r="AW14582" s="61"/>
      <c r="AX14582" s="61"/>
      <c r="AY14582" s="61"/>
      <c r="AZ14582" s="61"/>
      <c r="BA14582" s="61"/>
    </row>
    <row r="14583" spans="39:53" x14ac:dyDescent="0.2">
      <c r="AM14583" s="61"/>
      <c r="AN14583" s="61"/>
      <c r="AO14583" s="171"/>
      <c r="AP14583" s="61"/>
      <c r="AQ14583" s="61"/>
      <c r="AR14583" s="61"/>
      <c r="AS14583" s="61"/>
      <c r="AT14583" s="61"/>
      <c r="AU14583" s="61"/>
      <c r="AV14583" s="61"/>
      <c r="AW14583" s="61"/>
      <c r="AX14583" s="61"/>
      <c r="AY14583" s="61"/>
      <c r="AZ14583" s="61"/>
      <c r="BA14583" s="61"/>
    </row>
    <row r="14584" spans="39:53" x14ac:dyDescent="0.2">
      <c r="AM14584" s="61"/>
      <c r="AN14584" s="61"/>
      <c r="AO14584" s="171"/>
      <c r="AP14584" s="61"/>
      <c r="AQ14584" s="61"/>
      <c r="AR14584" s="61"/>
      <c r="AS14584" s="61"/>
      <c r="AT14584" s="61"/>
      <c r="AU14584" s="61"/>
      <c r="AV14584" s="61"/>
      <c r="AW14584" s="61"/>
      <c r="AX14584" s="61"/>
      <c r="AY14584" s="61"/>
      <c r="AZ14584" s="61"/>
      <c r="BA14584" s="61"/>
    </row>
    <row r="14585" spans="39:53" x14ac:dyDescent="0.2">
      <c r="AM14585" s="61"/>
      <c r="AN14585" s="61"/>
      <c r="AO14585" s="171"/>
      <c r="AP14585" s="61"/>
      <c r="AQ14585" s="61"/>
      <c r="AR14585" s="61"/>
      <c r="AS14585" s="61"/>
      <c r="AT14585" s="61"/>
      <c r="AU14585" s="61"/>
      <c r="AV14585" s="61"/>
      <c r="AW14585" s="61"/>
      <c r="AX14585" s="61"/>
      <c r="AY14585" s="61"/>
      <c r="AZ14585" s="61"/>
      <c r="BA14585" s="61"/>
    </row>
    <row r="14586" spans="39:53" x14ac:dyDescent="0.2">
      <c r="AM14586" s="61"/>
      <c r="AN14586" s="61"/>
      <c r="AO14586" s="171"/>
      <c r="AP14586" s="61"/>
      <c r="AQ14586" s="61"/>
      <c r="AR14586" s="61"/>
      <c r="AS14586" s="61"/>
      <c r="AT14586" s="61"/>
      <c r="AU14586" s="61"/>
      <c r="AV14586" s="61"/>
      <c r="AW14586" s="61"/>
      <c r="AX14586" s="61"/>
      <c r="AY14586" s="61"/>
      <c r="AZ14586" s="61"/>
      <c r="BA14586" s="61"/>
    </row>
    <row r="14587" spans="39:53" x14ac:dyDescent="0.2">
      <c r="AM14587" s="61"/>
      <c r="AN14587" s="61"/>
      <c r="AO14587" s="171"/>
      <c r="AP14587" s="61"/>
      <c r="AQ14587" s="61"/>
      <c r="AR14587" s="61"/>
      <c r="AS14587" s="61"/>
      <c r="AT14587" s="61"/>
      <c r="AU14587" s="61"/>
      <c r="AV14587" s="61"/>
      <c r="AW14587" s="61"/>
      <c r="AX14587" s="61"/>
      <c r="AY14587" s="61"/>
      <c r="AZ14587" s="61"/>
      <c r="BA14587" s="61"/>
    </row>
    <row r="14588" spans="39:53" x14ac:dyDescent="0.2">
      <c r="AM14588" s="61"/>
      <c r="AN14588" s="61"/>
      <c r="AO14588" s="171"/>
      <c r="AP14588" s="61"/>
      <c r="AQ14588" s="61"/>
      <c r="AR14588" s="61"/>
      <c r="AS14588" s="61"/>
      <c r="AT14588" s="61"/>
      <c r="AU14588" s="61"/>
      <c r="AV14588" s="61"/>
      <c r="AW14588" s="61"/>
      <c r="AX14588" s="61"/>
      <c r="AY14588" s="61"/>
      <c r="AZ14588" s="61"/>
      <c r="BA14588" s="61"/>
    </row>
    <row r="14589" spans="39:53" x14ac:dyDescent="0.2">
      <c r="AM14589" s="61"/>
      <c r="AN14589" s="61"/>
      <c r="AO14589" s="171"/>
      <c r="AP14589" s="61"/>
      <c r="AQ14589" s="61"/>
      <c r="AR14589" s="61"/>
      <c r="AS14589" s="61"/>
      <c r="AT14589" s="61"/>
      <c r="AU14589" s="61"/>
      <c r="AV14589" s="61"/>
      <c r="AW14589" s="61"/>
      <c r="AX14589" s="61"/>
      <c r="AY14589" s="61"/>
      <c r="AZ14589" s="61"/>
      <c r="BA14589" s="61"/>
    </row>
    <row r="14590" spans="39:53" x14ac:dyDescent="0.2">
      <c r="AM14590" s="61"/>
      <c r="AN14590" s="61"/>
      <c r="AO14590" s="171"/>
      <c r="AP14590" s="61"/>
      <c r="AQ14590" s="61"/>
      <c r="AR14590" s="61"/>
      <c r="AS14590" s="61"/>
      <c r="AT14590" s="61"/>
      <c r="AU14590" s="61"/>
      <c r="AV14590" s="61"/>
      <c r="AW14590" s="61"/>
      <c r="AX14590" s="61"/>
      <c r="AY14590" s="61"/>
      <c r="AZ14590" s="61"/>
      <c r="BA14590" s="61"/>
    </row>
    <row r="14591" spans="39:53" x14ac:dyDescent="0.2">
      <c r="AM14591" s="61"/>
      <c r="AN14591" s="61"/>
      <c r="AO14591" s="171"/>
      <c r="AP14591" s="61"/>
      <c r="AQ14591" s="61"/>
      <c r="AR14591" s="61"/>
      <c r="AS14591" s="61"/>
      <c r="AT14591" s="61"/>
      <c r="AU14591" s="61"/>
      <c r="AV14591" s="61"/>
      <c r="AW14591" s="61"/>
      <c r="AX14591" s="61"/>
      <c r="AY14591" s="61"/>
      <c r="AZ14591" s="61"/>
      <c r="BA14591" s="61"/>
    </row>
    <row r="14592" spans="39:53" x14ac:dyDescent="0.2">
      <c r="AM14592" s="61"/>
      <c r="AN14592" s="61"/>
      <c r="AO14592" s="171"/>
      <c r="AP14592" s="61"/>
      <c r="AQ14592" s="61"/>
      <c r="AR14592" s="61"/>
      <c r="AS14592" s="61"/>
      <c r="AT14592" s="61"/>
      <c r="AU14592" s="61"/>
      <c r="AV14592" s="61"/>
      <c r="AW14592" s="61"/>
      <c r="AX14592" s="61"/>
      <c r="AY14592" s="61"/>
      <c r="AZ14592" s="61"/>
      <c r="BA14592" s="61"/>
    </row>
    <row r="14593" spans="39:53" x14ac:dyDescent="0.2">
      <c r="AM14593" s="61"/>
      <c r="AN14593" s="61"/>
      <c r="AO14593" s="171"/>
      <c r="AP14593" s="61"/>
      <c r="AQ14593" s="61"/>
      <c r="AR14593" s="61"/>
      <c r="AS14593" s="61"/>
      <c r="AT14593" s="61"/>
      <c r="AU14593" s="61"/>
      <c r="AV14593" s="61"/>
      <c r="AW14593" s="61"/>
      <c r="AX14593" s="61"/>
      <c r="AY14593" s="61"/>
      <c r="AZ14593" s="61"/>
      <c r="BA14593" s="61"/>
    </row>
    <row r="14594" spans="39:53" x14ac:dyDescent="0.2">
      <c r="AM14594" s="61"/>
      <c r="AN14594" s="61"/>
      <c r="AO14594" s="171"/>
      <c r="AP14594" s="61"/>
      <c r="AQ14594" s="61"/>
      <c r="AR14594" s="61"/>
      <c r="AS14594" s="61"/>
      <c r="AT14594" s="61"/>
      <c r="AU14594" s="61"/>
      <c r="AV14594" s="61"/>
      <c r="AW14594" s="61"/>
      <c r="AX14594" s="61"/>
      <c r="AY14594" s="61"/>
      <c r="AZ14594" s="61"/>
      <c r="BA14594" s="61"/>
    </row>
    <row r="14595" spans="39:53" x14ac:dyDescent="0.2">
      <c r="AM14595" s="61"/>
      <c r="AN14595" s="61"/>
      <c r="AO14595" s="171"/>
      <c r="AP14595" s="61"/>
      <c r="AQ14595" s="61"/>
      <c r="AR14595" s="61"/>
      <c r="AS14595" s="61"/>
      <c r="AT14595" s="61"/>
      <c r="AU14595" s="61"/>
      <c r="AV14595" s="61"/>
      <c r="AW14595" s="61"/>
      <c r="AX14595" s="61"/>
      <c r="AY14595" s="61"/>
      <c r="AZ14595" s="61"/>
      <c r="BA14595" s="61"/>
    </row>
    <row r="14596" spans="39:53" x14ac:dyDescent="0.2">
      <c r="AM14596" s="61"/>
      <c r="AN14596" s="61"/>
      <c r="AO14596" s="171"/>
      <c r="AP14596" s="61"/>
      <c r="AQ14596" s="61"/>
      <c r="AR14596" s="61"/>
      <c r="AS14596" s="61"/>
      <c r="AT14596" s="61"/>
      <c r="AU14596" s="61"/>
      <c r="AV14596" s="61"/>
      <c r="AW14596" s="61"/>
      <c r="AX14596" s="61"/>
      <c r="AY14596" s="61"/>
      <c r="AZ14596" s="61"/>
      <c r="BA14596" s="61"/>
    </row>
    <row r="14597" spans="39:53" x14ac:dyDescent="0.2">
      <c r="AM14597" s="61"/>
      <c r="AN14597" s="61"/>
      <c r="AO14597" s="171"/>
      <c r="AP14597" s="61"/>
      <c r="AQ14597" s="61"/>
      <c r="AR14597" s="61"/>
      <c r="AS14597" s="61"/>
      <c r="AT14597" s="61"/>
      <c r="AU14597" s="61"/>
      <c r="AV14597" s="61"/>
      <c r="AW14597" s="61"/>
      <c r="AX14597" s="61"/>
      <c r="AY14597" s="61"/>
      <c r="AZ14597" s="61"/>
      <c r="BA14597" s="61"/>
    </row>
    <row r="14598" spans="39:53" x14ac:dyDescent="0.2">
      <c r="AM14598" s="61"/>
      <c r="AN14598" s="61"/>
      <c r="AO14598" s="171"/>
      <c r="AP14598" s="61"/>
      <c r="AQ14598" s="61"/>
      <c r="AR14598" s="61"/>
      <c r="AS14598" s="61"/>
      <c r="AT14598" s="61"/>
      <c r="AU14598" s="61"/>
      <c r="AV14598" s="61"/>
      <c r="AW14598" s="61"/>
      <c r="AX14598" s="61"/>
      <c r="AY14598" s="61"/>
      <c r="AZ14598" s="61"/>
      <c r="BA14598" s="61"/>
    </row>
    <row r="14599" spans="39:53" x14ac:dyDescent="0.2">
      <c r="AM14599" s="61"/>
      <c r="AN14599" s="61"/>
      <c r="AO14599" s="171"/>
      <c r="AP14599" s="61"/>
      <c r="AQ14599" s="61"/>
      <c r="AR14599" s="61"/>
      <c r="AS14599" s="61"/>
      <c r="AT14599" s="61"/>
      <c r="AU14599" s="61"/>
      <c r="AV14599" s="61"/>
      <c r="AW14599" s="61"/>
      <c r="AX14599" s="61"/>
      <c r="AY14599" s="61"/>
      <c r="AZ14599" s="61"/>
      <c r="BA14599" s="61"/>
    </row>
    <row r="14600" spans="39:53" x14ac:dyDescent="0.2">
      <c r="AM14600" s="61"/>
      <c r="AN14600" s="61"/>
      <c r="AO14600" s="171"/>
      <c r="AP14600" s="61"/>
      <c r="AQ14600" s="61"/>
      <c r="AR14600" s="61"/>
      <c r="AS14600" s="61"/>
      <c r="AT14600" s="61"/>
      <c r="AU14600" s="61"/>
      <c r="AV14600" s="61"/>
      <c r="AW14600" s="61"/>
      <c r="AX14600" s="61"/>
      <c r="AY14600" s="61"/>
      <c r="AZ14600" s="61"/>
      <c r="BA14600" s="61"/>
    </row>
    <row r="14601" spans="39:53" x14ac:dyDescent="0.2">
      <c r="AM14601" s="61"/>
      <c r="AN14601" s="61"/>
      <c r="AO14601" s="171"/>
      <c r="AP14601" s="61"/>
      <c r="AQ14601" s="61"/>
      <c r="AR14601" s="61"/>
      <c r="AS14601" s="61"/>
      <c r="AT14601" s="61"/>
      <c r="AU14601" s="61"/>
      <c r="AV14601" s="61"/>
      <c r="AW14601" s="61"/>
      <c r="AX14601" s="61"/>
      <c r="AY14601" s="61"/>
      <c r="AZ14601" s="61"/>
      <c r="BA14601" s="61"/>
    </row>
    <row r="14602" spans="39:53" x14ac:dyDescent="0.2">
      <c r="AM14602" s="61"/>
      <c r="AN14602" s="61"/>
      <c r="AO14602" s="171"/>
      <c r="AP14602" s="61"/>
      <c r="AQ14602" s="61"/>
      <c r="AR14602" s="61"/>
      <c r="AS14602" s="61"/>
      <c r="AT14602" s="61"/>
      <c r="AU14602" s="61"/>
      <c r="AV14602" s="61"/>
      <c r="AW14602" s="61"/>
      <c r="AX14602" s="61"/>
      <c r="AY14602" s="61"/>
      <c r="AZ14602" s="61"/>
      <c r="BA14602" s="61"/>
    </row>
    <row r="14603" spans="39:53" x14ac:dyDescent="0.2">
      <c r="AM14603" s="61"/>
      <c r="AN14603" s="61"/>
      <c r="AO14603" s="171"/>
      <c r="AP14603" s="61"/>
      <c r="AQ14603" s="61"/>
      <c r="AR14603" s="61"/>
      <c r="AS14603" s="61"/>
      <c r="AT14603" s="61"/>
      <c r="AU14603" s="61"/>
      <c r="AV14603" s="61"/>
      <c r="AW14603" s="61"/>
      <c r="AX14603" s="61"/>
      <c r="AY14603" s="61"/>
      <c r="AZ14603" s="61"/>
      <c r="BA14603" s="61"/>
    </row>
    <row r="14604" spans="39:53" x14ac:dyDescent="0.2">
      <c r="AM14604" s="61"/>
      <c r="AN14604" s="61"/>
      <c r="AO14604" s="171"/>
      <c r="AP14604" s="61"/>
      <c r="AQ14604" s="61"/>
      <c r="AR14604" s="61"/>
      <c r="AS14604" s="61"/>
      <c r="AT14604" s="61"/>
      <c r="AU14604" s="61"/>
      <c r="AV14604" s="61"/>
      <c r="AW14604" s="61"/>
      <c r="AX14604" s="61"/>
      <c r="AY14604" s="61"/>
      <c r="AZ14604" s="61"/>
      <c r="BA14604" s="61"/>
    </row>
    <row r="14605" spans="39:53" x14ac:dyDescent="0.2">
      <c r="AM14605" s="61"/>
      <c r="AN14605" s="61"/>
      <c r="AO14605" s="171"/>
      <c r="AP14605" s="61"/>
      <c r="AQ14605" s="61"/>
      <c r="AR14605" s="61"/>
      <c r="AS14605" s="61"/>
      <c r="AT14605" s="61"/>
      <c r="AU14605" s="61"/>
      <c r="AV14605" s="61"/>
      <c r="AW14605" s="61"/>
      <c r="AX14605" s="61"/>
      <c r="AY14605" s="61"/>
      <c r="AZ14605" s="61"/>
      <c r="BA14605" s="61"/>
    </row>
    <row r="14606" spans="39:53" x14ac:dyDescent="0.2">
      <c r="AM14606" s="61"/>
      <c r="AN14606" s="61"/>
      <c r="AO14606" s="171"/>
      <c r="AP14606" s="61"/>
      <c r="AQ14606" s="61"/>
      <c r="AR14606" s="61"/>
      <c r="AS14606" s="61"/>
      <c r="AT14606" s="61"/>
      <c r="AU14606" s="61"/>
      <c r="AV14606" s="61"/>
      <c r="AW14606" s="61"/>
      <c r="AX14606" s="61"/>
      <c r="AY14606" s="61"/>
      <c r="AZ14606" s="61"/>
      <c r="BA14606" s="61"/>
    </row>
    <row r="14607" spans="39:53" x14ac:dyDescent="0.2">
      <c r="AM14607" s="61"/>
      <c r="AN14607" s="61"/>
      <c r="AO14607" s="171"/>
      <c r="AP14607" s="61"/>
      <c r="AQ14607" s="61"/>
      <c r="AR14607" s="61"/>
      <c r="AS14607" s="61"/>
      <c r="AT14607" s="61"/>
      <c r="AU14607" s="61"/>
      <c r="AV14607" s="61"/>
      <c r="AW14607" s="61"/>
      <c r="AX14607" s="61"/>
      <c r="AY14607" s="61"/>
      <c r="AZ14607" s="61"/>
      <c r="BA14607" s="61"/>
    </row>
    <row r="14608" spans="39:53" x14ac:dyDescent="0.2">
      <c r="AM14608" s="61"/>
      <c r="AN14608" s="61"/>
      <c r="AO14608" s="171"/>
      <c r="AP14608" s="61"/>
      <c r="AQ14608" s="61"/>
      <c r="AR14608" s="61"/>
      <c r="AS14608" s="61"/>
      <c r="AT14608" s="61"/>
      <c r="AU14608" s="61"/>
      <c r="AV14608" s="61"/>
      <c r="AW14608" s="61"/>
      <c r="AX14608" s="61"/>
      <c r="AY14608" s="61"/>
      <c r="AZ14608" s="61"/>
      <c r="BA14608" s="61"/>
    </row>
    <row r="14609" spans="39:53" x14ac:dyDescent="0.2">
      <c r="AM14609" s="61"/>
      <c r="AN14609" s="61"/>
      <c r="AO14609" s="171"/>
      <c r="AP14609" s="61"/>
      <c r="AQ14609" s="61"/>
      <c r="AR14609" s="61"/>
      <c r="AS14609" s="61"/>
      <c r="AT14609" s="61"/>
      <c r="AU14609" s="61"/>
      <c r="AV14609" s="61"/>
      <c r="AW14609" s="61"/>
      <c r="AX14609" s="61"/>
      <c r="AY14609" s="61"/>
      <c r="AZ14609" s="61"/>
      <c r="BA14609" s="61"/>
    </row>
    <row r="14610" spans="39:53" x14ac:dyDescent="0.2">
      <c r="AM14610" s="61"/>
      <c r="AN14610" s="61"/>
      <c r="AO14610" s="171"/>
      <c r="AP14610" s="61"/>
      <c r="AQ14610" s="61"/>
      <c r="AR14610" s="61"/>
      <c r="AS14610" s="61"/>
      <c r="AT14610" s="61"/>
      <c r="AU14610" s="61"/>
      <c r="AV14610" s="61"/>
      <c r="AW14610" s="61"/>
      <c r="AX14610" s="61"/>
      <c r="AY14610" s="61"/>
      <c r="AZ14610" s="61"/>
      <c r="BA14610" s="61"/>
    </row>
    <row r="14611" spans="39:53" x14ac:dyDescent="0.2">
      <c r="AM14611" s="61"/>
      <c r="AN14611" s="61"/>
      <c r="AO14611" s="171"/>
      <c r="AP14611" s="61"/>
      <c r="AQ14611" s="61"/>
      <c r="AR14611" s="61"/>
      <c r="AS14611" s="61"/>
      <c r="AT14611" s="61"/>
      <c r="AU14611" s="61"/>
      <c r="AV14611" s="61"/>
      <c r="AW14611" s="61"/>
      <c r="AX14611" s="61"/>
      <c r="AY14611" s="61"/>
      <c r="AZ14611" s="61"/>
      <c r="BA14611" s="61"/>
    </row>
    <row r="14612" spans="39:53" x14ac:dyDescent="0.2">
      <c r="AM14612" s="61"/>
      <c r="AN14612" s="61"/>
      <c r="AO14612" s="171"/>
      <c r="AP14612" s="61"/>
      <c r="AQ14612" s="61"/>
      <c r="AR14612" s="61"/>
      <c r="AS14612" s="61"/>
      <c r="AT14612" s="61"/>
      <c r="AU14612" s="61"/>
      <c r="AV14612" s="61"/>
      <c r="AW14612" s="61"/>
      <c r="AX14612" s="61"/>
      <c r="AY14612" s="61"/>
      <c r="AZ14612" s="61"/>
      <c r="BA14612" s="61"/>
    </row>
    <row r="14613" spans="39:53" x14ac:dyDescent="0.2">
      <c r="AM14613" s="61"/>
      <c r="AN14613" s="61"/>
      <c r="AO14613" s="171"/>
      <c r="AP14613" s="61"/>
      <c r="AQ14613" s="61"/>
      <c r="AR14613" s="61"/>
      <c r="AS14613" s="61"/>
      <c r="AT14613" s="61"/>
      <c r="AU14613" s="61"/>
      <c r="AV14613" s="61"/>
      <c r="AW14613" s="61"/>
      <c r="AX14613" s="61"/>
      <c r="AY14613" s="61"/>
      <c r="AZ14613" s="61"/>
      <c r="BA14613" s="61"/>
    </row>
    <row r="14614" spans="39:53" x14ac:dyDescent="0.2">
      <c r="AM14614" s="61"/>
      <c r="AN14614" s="61"/>
      <c r="AO14614" s="171"/>
      <c r="AP14614" s="61"/>
      <c r="AQ14614" s="61"/>
      <c r="AR14614" s="61"/>
      <c r="AS14614" s="61"/>
      <c r="AT14614" s="61"/>
      <c r="AU14614" s="61"/>
      <c r="AV14614" s="61"/>
      <c r="AW14614" s="61"/>
      <c r="AX14614" s="61"/>
      <c r="AY14614" s="61"/>
      <c r="AZ14614" s="61"/>
      <c r="BA14614" s="61"/>
    </row>
    <row r="14615" spans="39:53" x14ac:dyDescent="0.2">
      <c r="AM14615" s="61"/>
      <c r="AN14615" s="61"/>
      <c r="AO14615" s="171"/>
      <c r="AP14615" s="61"/>
      <c r="AQ14615" s="61"/>
      <c r="AR14615" s="61"/>
      <c r="AS14615" s="61"/>
      <c r="AT14615" s="61"/>
      <c r="AU14615" s="61"/>
      <c r="AV14615" s="61"/>
      <c r="AW14615" s="61"/>
      <c r="AX14615" s="61"/>
      <c r="AY14615" s="61"/>
      <c r="AZ14615" s="61"/>
      <c r="BA14615" s="61"/>
    </row>
    <row r="14616" spans="39:53" x14ac:dyDescent="0.2">
      <c r="AM14616" s="61"/>
      <c r="AN14616" s="61"/>
      <c r="AO14616" s="171"/>
      <c r="AP14616" s="61"/>
      <c r="AQ14616" s="61"/>
      <c r="AR14616" s="61"/>
      <c r="AS14616" s="61"/>
      <c r="AT14616" s="61"/>
      <c r="AU14616" s="61"/>
      <c r="AV14616" s="61"/>
      <c r="AW14616" s="61"/>
      <c r="AX14616" s="61"/>
      <c r="AY14616" s="61"/>
      <c r="AZ14616" s="61"/>
      <c r="BA14616" s="61"/>
    </row>
    <row r="14617" spans="39:53" x14ac:dyDescent="0.2">
      <c r="AM14617" s="61"/>
      <c r="AN14617" s="61"/>
      <c r="AO14617" s="171"/>
      <c r="AP14617" s="61"/>
      <c r="AQ14617" s="61"/>
      <c r="AR14617" s="61"/>
      <c r="AS14617" s="61"/>
      <c r="AT14617" s="61"/>
      <c r="AU14617" s="61"/>
      <c r="AV14617" s="61"/>
      <c r="AW14617" s="61"/>
      <c r="AX14617" s="61"/>
      <c r="AY14617" s="61"/>
      <c r="AZ14617" s="61"/>
      <c r="BA14617" s="61"/>
    </row>
    <row r="14618" spans="39:53" x14ac:dyDescent="0.2">
      <c r="AM14618" s="61"/>
      <c r="AN14618" s="61"/>
      <c r="AO14618" s="171"/>
      <c r="AP14618" s="61"/>
      <c r="AQ14618" s="61"/>
      <c r="AR14618" s="61"/>
      <c r="AS14618" s="61"/>
      <c r="AT14618" s="61"/>
      <c r="AU14618" s="61"/>
      <c r="AV14618" s="61"/>
      <c r="AW14618" s="61"/>
      <c r="AX14618" s="61"/>
      <c r="AY14618" s="61"/>
      <c r="AZ14618" s="61"/>
      <c r="BA14618" s="61"/>
    </row>
    <row r="14619" spans="39:53" x14ac:dyDescent="0.2">
      <c r="AM14619" s="61"/>
      <c r="AN14619" s="61"/>
      <c r="AO14619" s="171"/>
      <c r="AP14619" s="61"/>
      <c r="AQ14619" s="61"/>
      <c r="AR14619" s="61"/>
      <c r="AS14619" s="61"/>
      <c r="AT14619" s="61"/>
      <c r="AU14619" s="61"/>
      <c r="AV14619" s="61"/>
      <c r="AW14619" s="61"/>
      <c r="AX14619" s="61"/>
      <c r="AY14619" s="61"/>
      <c r="AZ14619" s="61"/>
      <c r="BA14619" s="61"/>
    </row>
    <row r="14620" spans="39:53" x14ac:dyDescent="0.2">
      <c r="AM14620" s="61"/>
      <c r="AN14620" s="61"/>
      <c r="AO14620" s="171"/>
      <c r="AP14620" s="61"/>
      <c r="AQ14620" s="61"/>
      <c r="AR14620" s="61"/>
      <c r="AS14620" s="61"/>
      <c r="AT14620" s="61"/>
      <c r="AU14620" s="61"/>
      <c r="AV14620" s="61"/>
      <c r="AW14620" s="61"/>
      <c r="AX14620" s="61"/>
      <c r="AY14620" s="61"/>
      <c r="AZ14620" s="61"/>
      <c r="BA14620" s="61"/>
    </row>
    <row r="14621" spans="39:53" x14ac:dyDescent="0.2">
      <c r="AM14621" s="61"/>
      <c r="AN14621" s="61"/>
      <c r="AO14621" s="171"/>
      <c r="AP14621" s="61"/>
      <c r="AQ14621" s="61"/>
      <c r="AR14621" s="61"/>
      <c r="AS14621" s="61"/>
      <c r="AT14621" s="61"/>
      <c r="AU14621" s="61"/>
      <c r="AV14621" s="61"/>
      <c r="AW14621" s="61"/>
      <c r="AX14621" s="61"/>
      <c r="AY14621" s="61"/>
      <c r="AZ14621" s="61"/>
      <c r="BA14621" s="61"/>
    </row>
    <row r="14622" spans="39:53" x14ac:dyDescent="0.2">
      <c r="AM14622" s="61"/>
      <c r="AN14622" s="61"/>
      <c r="AO14622" s="171"/>
      <c r="AP14622" s="61"/>
      <c r="AQ14622" s="61"/>
      <c r="AR14622" s="61"/>
      <c r="AS14622" s="61"/>
      <c r="AT14622" s="61"/>
      <c r="AU14622" s="61"/>
      <c r="AV14622" s="61"/>
      <c r="AW14622" s="61"/>
      <c r="AX14622" s="61"/>
      <c r="AY14622" s="61"/>
      <c r="AZ14622" s="61"/>
      <c r="BA14622" s="61"/>
    </row>
    <row r="14623" spans="39:53" x14ac:dyDescent="0.2">
      <c r="AM14623" s="61"/>
      <c r="AN14623" s="61"/>
      <c r="AO14623" s="171"/>
      <c r="AP14623" s="61"/>
      <c r="AQ14623" s="61"/>
      <c r="AR14623" s="61"/>
      <c r="AS14623" s="61"/>
      <c r="AT14623" s="61"/>
      <c r="AU14623" s="61"/>
      <c r="AV14623" s="61"/>
      <c r="AW14623" s="61"/>
      <c r="AX14623" s="61"/>
      <c r="AY14623" s="61"/>
      <c r="AZ14623" s="61"/>
      <c r="BA14623" s="61"/>
    </row>
    <row r="14624" spans="39:53" x14ac:dyDescent="0.2">
      <c r="AM14624" s="61"/>
      <c r="AN14624" s="61"/>
      <c r="AO14624" s="171"/>
      <c r="AP14624" s="61"/>
      <c r="AQ14624" s="61"/>
      <c r="AR14624" s="61"/>
      <c r="AS14624" s="61"/>
      <c r="AT14624" s="61"/>
      <c r="AU14624" s="61"/>
      <c r="AV14624" s="61"/>
      <c r="AW14624" s="61"/>
      <c r="AX14624" s="61"/>
      <c r="AY14624" s="61"/>
      <c r="AZ14624" s="61"/>
      <c r="BA14624" s="61"/>
    </row>
    <row r="14625" spans="39:53" x14ac:dyDescent="0.2">
      <c r="AM14625" s="61"/>
      <c r="AN14625" s="61"/>
      <c r="AO14625" s="171"/>
      <c r="AP14625" s="61"/>
      <c r="AQ14625" s="61"/>
      <c r="AR14625" s="61"/>
      <c r="AS14625" s="61"/>
      <c r="AT14625" s="61"/>
      <c r="AU14625" s="61"/>
      <c r="AV14625" s="61"/>
      <c r="AW14625" s="61"/>
      <c r="AX14625" s="61"/>
      <c r="AY14625" s="61"/>
      <c r="AZ14625" s="61"/>
      <c r="BA14625" s="61"/>
    </row>
    <row r="14626" spans="39:53" x14ac:dyDescent="0.2">
      <c r="AM14626" s="61"/>
      <c r="AN14626" s="61"/>
      <c r="AO14626" s="171"/>
      <c r="AP14626" s="61"/>
      <c r="AQ14626" s="61"/>
      <c r="AR14626" s="61"/>
      <c r="AS14626" s="61"/>
      <c r="AT14626" s="61"/>
      <c r="AU14626" s="61"/>
      <c r="AV14626" s="61"/>
      <c r="AW14626" s="61"/>
      <c r="AX14626" s="61"/>
      <c r="AY14626" s="61"/>
      <c r="AZ14626" s="61"/>
      <c r="BA14626" s="61"/>
    </row>
    <row r="14627" spans="39:53" x14ac:dyDescent="0.2">
      <c r="AM14627" s="61"/>
      <c r="AN14627" s="61"/>
      <c r="AO14627" s="171"/>
      <c r="AP14627" s="61"/>
      <c r="AQ14627" s="61"/>
      <c r="AR14627" s="61"/>
      <c r="AS14627" s="61"/>
      <c r="AT14627" s="61"/>
      <c r="AU14627" s="61"/>
      <c r="AV14627" s="61"/>
      <c r="AW14627" s="61"/>
      <c r="AX14627" s="61"/>
      <c r="AY14627" s="61"/>
      <c r="AZ14627" s="61"/>
      <c r="BA14627" s="61"/>
    </row>
    <row r="14628" spans="39:53" x14ac:dyDescent="0.2">
      <c r="AM14628" s="61"/>
      <c r="AN14628" s="61"/>
      <c r="AO14628" s="171"/>
      <c r="AP14628" s="61"/>
      <c r="AQ14628" s="61"/>
      <c r="AR14628" s="61"/>
      <c r="AS14628" s="61"/>
      <c r="AT14628" s="61"/>
      <c r="AU14628" s="61"/>
      <c r="AV14628" s="61"/>
      <c r="AW14628" s="61"/>
      <c r="AX14628" s="61"/>
      <c r="AY14628" s="61"/>
      <c r="AZ14628" s="61"/>
      <c r="BA14628" s="61"/>
    </row>
    <row r="14629" spans="39:53" x14ac:dyDescent="0.2">
      <c r="AM14629" s="61"/>
      <c r="AN14629" s="61"/>
      <c r="AO14629" s="171"/>
      <c r="AP14629" s="61"/>
      <c r="AQ14629" s="61"/>
      <c r="AR14629" s="61"/>
      <c r="AS14629" s="61"/>
      <c r="AT14629" s="61"/>
      <c r="AU14629" s="61"/>
      <c r="AV14629" s="61"/>
      <c r="AW14629" s="61"/>
      <c r="AX14629" s="61"/>
      <c r="AY14629" s="61"/>
      <c r="AZ14629" s="61"/>
      <c r="BA14629" s="61"/>
    </row>
    <row r="14630" spans="39:53" x14ac:dyDescent="0.2">
      <c r="AM14630" s="61"/>
      <c r="AN14630" s="61"/>
      <c r="AO14630" s="171"/>
      <c r="AP14630" s="61"/>
      <c r="AQ14630" s="61"/>
      <c r="AR14630" s="61"/>
      <c r="AS14630" s="61"/>
      <c r="AT14630" s="61"/>
      <c r="AU14630" s="61"/>
      <c r="AV14630" s="61"/>
      <c r="AW14630" s="61"/>
      <c r="AX14630" s="61"/>
      <c r="AY14630" s="61"/>
      <c r="AZ14630" s="61"/>
      <c r="BA14630" s="61"/>
    </row>
    <row r="14631" spans="39:53" x14ac:dyDescent="0.2">
      <c r="AM14631" s="61"/>
      <c r="AN14631" s="61"/>
      <c r="AO14631" s="171"/>
      <c r="AP14631" s="61"/>
      <c r="AQ14631" s="61"/>
      <c r="AR14631" s="61"/>
      <c r="AS14631" s="61"/>
      <c r="AT14631" s="61"/>
      <c r="AU14631" s="61"/>
      <c r="AV14631" s="61"/>
      <c r="AW14631" s="61"/>
      <c r="AX14631" s="61"/>
      <c r="AY14631" s="61"/>
      <c r="AZ14631" s="61"/>
      <c r="BA14631" s="61"/>
    </row>
    <row r="14632" spans="39:53" x14ac:dyDescent="0.2">
      <c r="AM14632" s="61"/>
      <c r="AN14632" s="61"/>
      <c r="AO14632" s="171"/>
      <c r="AP14632" s="61"/>
      <c r="AQ14632" s="61"/>
      <c r="AR14632" s="61"/>
      <c r="AS14632" s="61"/>
      <c r="AT14632" s="61"/>
      <c r="AU14632" s="61"/>
      <c r="AV14632" s="61"/>
      <c r="AW14632" s="61"/>
      <c r="AX14632" s="61"/>
      <c r="AY14632" s="61"/>
      <c r="AZ14632" s="61"/>
      <c r="BA14632" s="61"/>
    </row>
    <row r="14633" spans="39:53" x14ac:dyDescent="0.2">
      <c r="AM14633" s="61"/>
      <c r="AN14633" s="61"/>
      <c r="AO14633" s="171"/>
      <c r="AP14633" s="61"/>
      <c r="AQ14633" s="61"/>
      <c r="AR14633" s="61"/>
      <c r="AS14633" s="61"/>
      <c r="AT14633" s="61"/>
      <c r="AU14633" s="61"/>
      <c r="AV14633" s="61"/>
      <c r="AW14633" s="61"/>
      <c r="AX14633" s="61"/>
      <c r="AY14633" s="61"/>
      <c r="AZ14633" s="61"/>
      <c r="BA14633" s="61"/>
    </row>
    <row r="14634" spans="39:53" x14ac:dyDescent="0.2">
      <c r="AM14634" s="61"/>
      <c r="AN14634" s="61"/>
      <c r="AO14634" s="171"/>
      <c r="AP14634" s="61"/>
      <c r="AQ14634" s="61"/>
      <c r="AR14634" s="61"/>
      <c r="AS14634" s="61"/>
      <c r="AT14634" s="61"/>
      <c r="AU14634" s="61"/>
      <c r="AV14634" s="61"/>
      <c r="AW14634" s="61"/>
      <c r="AX14634" s="61"/>
      <c r="AY14634" s="61"/>
      <c r="AZ14634" s="61"/>
      <c r="BA14634" s="61"/>
    </row>
    <row r="14635" spans="39:53" x14ac:dyDescent="0.2">
      <c r="AM14635" s="61"/>
      <c r="AN14635" s="61"/>
      <c r="AO14635" s="171"/>
      <c r="AP14635" s="61"/>
      <c r="AQ14635" s="61"/>
      <c r="AR14635" s="61"/>
      <c r="AS14635" s="61"/>
      <c r="AT14635" s="61"/>
      <c r="AU14635" s="61"/>
      <c r="AV14635" s="61"/>
      <c r="AW14635" s="61"/>
      <c r="AX14635" s="61"/>
      <c r="AY14635" s="61"/>
      <c r="AZ14635" s="61"/>
      <c r="BA14635" s="61"/>
    </row>
    <row r="14636" spans="39:53" x14ac:dyDescent="0.2">
      <c r="AM14636" s="61"/>
      <c r="AN14636" s="61"/>
      <c r="AO14636" s="171"/>
      <c r="AP14636" s="61"/>
      <c r="AQ14636" s="61"/>
      <c r="AR14636" s="61"/>
      <c r="AS14636" s="61"/>
      <c r="AT14636" s="61"/>
      <c r="AU14636" s="61"/>
      <c r="AV14636" s="61"/>
      <c r="AW14636" s="61"/>
      <c r="AX14636" s="61"/>
      <c r="AY14636" s="61"/>
      <c r="AZ14636" s="61"/>
      <c r="BA14636" s="61"/>
    </row>
    <row r="14637" spans="39:53" x14ac:dyDescent="0.2">
      <c r="AM14637" s="61"/>
      <c r="AN14637" s="61"/>
      <c r="AO14637" s="171"/>
      <c r="AP14637" s="61"/>
      <c r="AQ14637" s="61"/>
      <c r="AR14637" s="61"/>
      <c r="AS14637" s="61"/>
      <c r="AT14637" s="61"/>
      <c r="AU14637" s="61"/>
      <c r="AV14637" s="61"/>
      <c r="AW14637" s="61"/>
      <c r="AX14637" s="61"/>
      <c r="AY14637" s="61"/>
      <c r="AZ14637" s="61"/>
      <c r="BA14637" s="61"/>
    </row>
    <row r="14638" spans="39:53" x14ac:dyDescent="0.2">
      <c r="AM14638" s="61"/>
      <c r="AN14638" s="61"/>
      <c r="AO14638" s="171"/>
      <c r="AP14638" s="61"/>
      <c r="AQ14638" s="61"/>
      <c r="AR14638" s="61"/>
      <c r="AS14638" s="61"/>
      <c r="AT14638" s="61"/>
      <c r="AU14638" s="61"/>
      <c r="AV14638" s="61"/>
      <c r="AW14638" s="61"/>
      <c r="AX14638" s="61"/>
      <c r="AY14638" s="61"/>
      <c r="AZ14638" s="61"/>
      <c r="BA14638" s="61"/>
    </row>
    <row r="14639" spans="39:53" x14ac:dyDescent="0.2">
      <c r="AM14639" s="61"/>
      <c r="AN14639" s="61"/>
      <c r="AO14639" s="171"/>
      <c r="AP14639" s="61"/>
      <c r="AQ14639" s="61"/>
      <c r="AR14639" s="61"/>
      <c r="AS14639" s="61"/>
      <c r="AT14639" s="61"/>
      <c r="AU14639" s="61"/>
      <c r="AV14639" s="61"/>
      <c r="AW14639" s="61"/>
      <c r="AX14639" s="61"/>
      <c r="AY14639" s="61"/>
      <c r="AZ14639" s="61"/>
      <c r="BA14639" s="61"/>
    </row>
    <row r="14640" spans="39:53" x14ac:dyDescent="0.2">
      <c r="AM14640" s="61"/>
      <c r="AN14640" s="61"/>
      <c r="AO14640" s="171"/>
      <c r="AP14640" s="61"/>
      <c r="AQ14640" s="61"/>
      <c r="AR14640" s="61"/>
      <c r="AS14640" s="61"/>
      <c r="AT14640" s="61"/>
      <c r="AU14640" s="61"/>
      <c r="AV14640" s="61"/>
      <c r="AW14640" s="61"/>
      <c r="AX14640" s="61"/>
      <c r="AY14640" s="61"/>
      <c r="AZ14640" s="61"/>
      <c r="BA14640" s="61"/>
    </row>
    <row r="14641" spans="39:53" x14ac:dyDescent="0.2">
      <c r="AM14641" s="61"/>
      <c r="AN14641" s="61"/>
      <c r="AO14641" s="171"/>
      <c r="AP14641" s="61"/>
      <c r="AQ14641" s="61"/>
      <c r="AR14641" s="61"/>
      <c r="AS14641" s="61"/>
      <c r="AT14641" s="61"/>
      <c r="AU14641" s="61"/>
      <c r="AV14641" s="61"/>
      <c r="AW14641" s="61"/>
      <c r="AX14641" s="61"/>
      <c r="AY14641" s="61"/>
      <c r="AZ14641" s="61"/>
      <c r="BA14641" s="61"/>
    </row>
    <row r="14642" spans="39:53" x14ac:dyDescent="0.2">
      <c r="AM14642" s="61"/>
      <c r="AN14642" s="61"/>
      <c r="AO14642" s="171"/>
      <c r="AP14642" s="61"/>
      <c r="AQ14642" s="61"/>
      <c r="AR14642" s="61"/>
      <c r="AS14642" s="61"/>
      <c r="AT14642" s="61"/>
      <c r="AU14642" s="61"/>
      <c r="AV14642" s="61"/>
      <c r="AW14642" s="61"/>
      <c r="AX14642" s="61"/>
      <c r="AY14642" s="61"/>
      <c r="AZ14642" s="61"/>
      <c r="BA14642" s="61"/>
    </row>
    <row r="14643" spans="39:53" x14ac:dyDescent="0.2">
      <c r="AM14643" s="61"/>
      <c r="AN14643" s="61"/>
      <c r="AO14643" s="171"/>
      <c r="AP14643" s="61"/>
      <c r="AQ14643" s="61"/>
      <c r="AR14643" s="61"/>
      <c r="AS14643" s="61"/>
      <c r="AT14643" s="61"/>
      <c r="AU14643" s="61"/>
      <c r="AV14643" s="61"/>
      <c r="AW14643" s="61"/>
      <c r="AX14643" s="61"/>
      <c r="AY14643" s="61"/>
      <c r="AZ14643" s="61"/>
      <c r="BA14643" s="61"/>
    </row>
    <row r="14644" spans="39:53" x14ac:dyDescent="0.2">
      <c r="AM14644" s="61"/>
      <c r="AN14644" s="61"/>
      <c r="AO14644" s="171"/>
      <c r="AP14644" s="61"/>
      <c r="AQ14644" s="61"/>
      <c r="AR14644" s="61"/>
      <c r="AS14644" s="61"/>
      <c r="AT14644" s="61"/>
      <c r="AU14644" s="61"/>
      <c r="AV14644" s="61"/>
      <c r="AW14644" s="61"/>
      <c r="AX14644" s="61"/>
      <c r="AY14644" s="61"/>
      <c r="AZ14644" s="61"/>
      <c r="BA14644" s="61"/>
    </row>
    <row r="14645" spans="39:53" x14ac:dyDescent="0.2">
      <c r="AM14645" s="61"/>
      <c r="AN14645" s="61"/>
      <c r="AO14645" s="171"/>
      <c r="AP14645" s="61"/>
      <c r="AQ14645" s="61"/>
      <c r="AR14645" s="61"/>
      <c r="AS14645" s="61"/>
      <c r="AT14645" s="61"/>
      <c r="AU14645" s="61"/>
      <c r="AV14645" s="61"/>
      <c r="AW14645" s="61"/>
      <c r="AX14645" s="61"/>
      <c r="AY14645" s="61"/>
      <c r="AZ14645" s="61"/>
      <c r="BA14645" s="61"/>
    </row>
    <row r="14646" spans="39:53" x14ac:dyDescent="0.2">
      <c r="AM14646" s="61"/>
      <c r="AN14646" s="61"/>
      <c r="AO14646" s="171"/>
      <c r="AP14646" s="61"/>
      <c r="AQ14646" s="61"/>
      <c r="AR14646" s="61"/>
      <c r="AS14646" s="61"/>
      <c r="AT14646" s="61"/>
      <c r="AU14646" s="61"/>
      <c r="AV14646" s="61"/>
      <c r="AW14646" s="61"/>
      <c r="AX14646" s="61"/>
      <c r="AY14646" s="61"/>
      <c r="AZ14646" s="61"/>
      <c r="BA14646" s="61"/>
    </row>
    <row r="14647" spans="39:53" x14ac:dyDescent="0.2">
      <c r="AM14647" s="61"/>
      <c r="AN14647" s="61"/>
      <c r="AO14647" s="171"/>
      <c r="AP14647" s="61"/>
      <c r="AQ14647" s="61"/>
      <c r="AR14647" s="61"/>
      <c r="AS14647" s="61"/>
      <c r="AT14647" s="61"/>
      <c r="AU14647" s="61"/>
      <c r="AV14647" s="61"/>
      <c r="AW14647" s="61"/>
      <c r="AX14647" s="61"/>
      <c r="AY14647" s="61"/>
      <c r="AZ14647" s="61"/>
      <c r="BA14647" s="61"/>
    </row>
    <row r="14648" spans="39:53" x14ac:dyDescent="0.2">
      <c r="AM14648" s="61"/>
      <c r="AN14648" s="61"/>
      <c r="AO14648" s="171"/>
      <c r="AP14648" s="61"/>
      <c r="AQ14648" s="61"/>
      <c r="AR14648" s="61"/>
      <c r="AS14648" s="61"/>
      <c r="AT14648" s="61"/>
      <c r="AU14648" s="61"/>
      <c r="AV14648" s="61"/>
      <c r="AW14648" s="61"/>
      <c r="AX14648" s="61"/>
      <c r="AY14648" s="61"/>
      <c r="AZ14648" s="61"/>
      <c r="BA14648" s="61"/>
    </row>
    <row r="14649" spans="39:53" x14ac:dyDescent="0.2">
      <c r="AM14649" s="61"/>
      <c r="AN14649" s="61"/>
      <c r="AO14649" s="171"/>
      <c r="AP14649" s="61"/>
      <c r="AQ14649" s="61"/>
      <c r="AR14649" s="61"/>
      <c r="AS14649" s="61"/>
      <c r="AT14649" s="61"/>
      <c r="AU14649" s="61"/>
      <c r="AV14649" s="61"/>
      <c r="AW14649" s="61"/>
      <c r="AX14649" s="61"/>
      <c r="AY14649" s="61"/>
      <c r="AZ14649" s="61"/>
      <c r="BA14649" s="61"/>
    </row>
    <row r="14650" spans="39:53" x14ac:dyDescent="0.2">
      <c r="AM14650" s="61"/>
      <c r="AN14650" s="61"/>
      <c r="AO14650" s="171"/>
      <c r="AP14650" s="61"/>
      <c r="AQ14650" s="61"/>
      <c r="AR14650" s="61"/>
      <c r="AS14650" s="61"/>
      <c r="AT14650" s="61"/>
      <c r="AU14650" s="61"/>
      <c r="AV14650" s="61"/>
      <c r="AW14650" s="61"/>
      <c r="AX14650" s="61"/>
      <c r="AY14650" s="61"/>
      <c r="AZ14650" s="61"/>
      <c r="BA14650" s="61"/>
    </row>
    <row r="14651" spans="39:53" x14ac:dyDescent="0.2">
      <c r="AM14651" s="61"/>
      <c r="AN14651" s="61"/>
      <c r="AO14651" s="171"/>
      <c r="AP14651" s="61"/>
      <c r="AQ14651" s="61"/>
      <c r="AR14651" s="61"/>
      <c r="AS14651" s="61"/>
      <c r="AT14651" s="61"/>
      <c r="AU14651" s="61"/>
      <c r="AV14651" s="61"/>
      <c r="AW14651" s="61"/>
      <c r="AX14651" s="61"/>
      <c r="AY14651" s="61"/>
      <c r="AZ14651" s="61"/>
      <c r="BA14651" s="61"/>
    </row>
    <row r="14652" spans="39:53" x14ac:dyDescent="0.2">
      <c r="AM14652" s="61"/>
      <c r="AN14652" s="61"/>
      <c r="AO14652" s="171"/>
      <c r="AP14652" s="61"/>
      <c r="AQ14652" s="61"/>
      <c r="AR14652" s="61"/>
      <c r="AS14652" s="61"/>
      <c r="AT14652" s="61"/>
      <c r="AU14652" s="61"/>
      <c r="AV14652" s="61"/>
      <c r="AW14652" s="61"/>
      <c r="AX14652" s="61"/>
      <c r="AY14652" s="61"/>
      <c r="AZ14652" s="61"/>
      <c r="BA14652" s="61"/>
    </row>
    <row r="14653" spans="39:53" x14ac:dyDescent="0.2">
      <c r="AM14653" s="61"/>
      <c r="AN14653" s="61"/>
      <c r="AO14653" s="171"/>
      <c r="AP14653" s="61"/>
      <c r="AQ14653" s="61"/>
      <c r="AR14653" s="61"/>
      <c r="AS14653" s="61"/>
      <c r="AT14653" s="61"/>
      <c r="AU14653" s="61"/>
      <c r="AV14653" s="61"/>
      <c r="AW14653" s="61"/>
      <c r="AX14653" s="61"/>
      <c r="AY14653" s="61"/>
      <c r="AZ14653" s="61"/>
      <c r="BA14653" s="61"/>
    </row>
    <row r="14654" spans="39:53" x14ac:dyDescent="0.2">
      <c r="AM14654" s="61"/>
      <c r="AN14654" s="61"/>
      <c r="AO14654" s="171"/>
      <c r="AP14654" s="61"/>
      <c r="AQ14654" s="61"/>
      <c r="AR14654" s="61"/>
      <c r="AS14654" s="61"/>
      <c r="AT14654" s="61"/>
      <c r="AU14654" s="61"/>
      <c r="AV14654" s="61"/>
      <c r="AW14654" s="61"/>
      <c r="AX14654" s="61"/>
      <c r="AY14654" s="61"/>
      <c r="AZ14654" s="61"/>
      <c r="BA14654" s="61"/>
    </row>
    <row r="14655" spans="39:53" x14ac:dyDescent="0.2">
      <c r="AM14655" s="61"/>
      <c r="AN14655" s="61"/>
      <c r="AO14655" s="171"/>
      <c r="AP14655" s="61"/>
      <c r="AQ14655" s="61"/>
      <c r="AR14655" s="61"/>
      <c r="AS14655" s="61"/>
      <c r="AT14655" s="61"/>
      <c r="AU14655" s="61"/>
      <c r="AV14655" s="61"/>
      <c r="AW14655" s="61"/>
      <c r="AX14655" s="61"/>
      <c r="AY14655" s="61"/>
      <c r="AZ14655" s="61"/>
      <c r="BA14655" s="61"/>
    </row>
    <row r="14656" spans="39:53" x14ac:dyDescent="0.2">
      <c r="AM14656" s="61"/>
      <c r="AN14656" s="61"/>
      <c r="AO14656" s="171"/>
      <c r="AP14656" s="61"/>
      <c r="AQ14656" s="61"/>
      <c r="AR14656" s="61"/>
      <c r="AS14656" s="61"/>
      <c r="AT14656" s="61"/>
      <c r="AU14656" s="61"/>
      <c r="AV14656" s="61"/>
      <c r="AW14656" s="61"/>
      <c r="AX14656" s="61"/>
      <c r="AY14656" s="61"/>
      <c r="AZ14656" s="61"/>
      <c r="BA14656" s="61"/>
    </row>
    <row r="14657" spans="39:53" x14ac:dyDescent="0.2">
      <c r="AM14657" s="61"/>
      <c r="AN14657" s="61"/>
      <c r="AO14657" s="171"/>
      <c r="AP14657" s="61"/>
      <c r="AQ14657" s="61"/>
      <c r="AR14657" s="61"/>
      <c r="AS14657" s="61"/>
      <c r="AT14657" s="61"/>
      <c r="AU14657" s="61"/>
      <c r="AV14657" s="61"/>
      <c r="AW14657" s="61"/>
      <c r="AX14657" s="61"/>
      <c r="AY14657" s="61"/>
      <c r="AZ14657" s="61"/>
      <c r="BA14657" s="61"/>
    </row>
    <row r="14658" spans="39:53" x14ac:dyDescent="0.2">
      <c r="AM14658" s="61"/>
      <c r="AN14658" s="61"/>
      <c r="AO14658" s="171"/>
      <c r="AP14658" s="61"/>
      <c r="AQ14658" s="61"/>
      <c r="AR14658" s="61"/>
      <c r="AS14658" s="61"/>
      <c r="AT14658" s="61"/>
      <c r="AU14658" s="61"/>
      <c r="AV14658" s="61"/>
      <c r="AW14658" s="61"/>
      <c r="AX14658" s="61"/>
      <c r="AY14658" s="61"/>
      <c r="AZ14658" s="61"/>
      <c r="BA14658" s="61"/>
    </row>
    <row r="14659" spans="39:53" x14ac:dyDescent="0.2">
      <c r="AM14659" s="61"/>
      <c r="AN14659" s="61"/>
      <c r="AO14659" s="171"/>
      <c r="AP14659" s="61"/>
      <c r="AQ14659" s="61"/>
      <c r="AR14659" s="61"/>
      <c r="AS14659" s="61"/>
      <c r="AT14659" s="61"/>
      <c r="AU14659" s="61"/>
      <c r="AV14659" s="61"/>
      <c r="AW14659" s="61"/>
      <c r="AX14659" s="61"/>
      <c r="AY14659" s="61"/>
      <c r="AZ14659" s="61"/>
      <c r="BA14659" s="61"/>
    </row>
    <row r="14660" spans="39:53" x14ac:dyDescent="0.2">
      <c r="AM14660" s="61"/>
      <c r="AN14660" s="61"/>
      <c r="AO14660" s="171"/>
      <c r="AP14660" s="61"/>
      <c r="AQ14660" s="61"/>
      <c r="AR14660" s="61"/>
      <c r="AS14660" s="61"/>
      <c r="AT14660" s="61"/>
      <c r="AU14660" s="61"/>
      <c r="AV14660" s="61"/>
      <c r="AW14660" s="61"/>
      <c r="AX14660" s="61"/>
      <c r="AY14660" s="61"/>
      <c r="AZ14660" s="61"/>
      <c r="BA14660" s="61"/>
    </row>
    <row r="14661" spans="39:53" x14ac:dyDescent="0.2">
      <c r="AM14661" s="61"/>
      <c r="AN14661" s="61"/>
      <c r="AO14661" s="171"/>
      <c r="AP14661" s="61"/>
      <c r="AQ14661" s="61"/>
      <c r="AR14661" s="61"/>
      <c r="AS14661" s="61"/>
      <c r="AT14661" s="61"/>
      <c r="AU14661" s="61"/>
      <c r="AV14661" s="61"/>
      <c r="AW14661" s="61"/>
      <c r="AX14661" s="61"/>
      <c r="AY14661" s="61"/>
      <c r="AZ14661" s="61"/>
      <c r="BA14661" s="61"/>
    </row>
    <row r="14662" spans="39:53" x14ac:dyDescent="0.2">
      <c r="AM14662" s="61"/>
      <c r="AN14662" s="61"/>
      <c r="AO14662" s="171"/>
      <c r="AP14662" s="61"/>
      <c r="AQ14662" s="61"/>
      <c r="AR14662" s="61"/>
      <c r="AS14662" s="61"/>
      <c r="AT14662" s="61"/>
      <c r="AU14662" s="61"/>
      <c r="AV14662" s="61"/>
      <c r="AW14662" s="61"/>
      <c r="AX14662" s="61"/>
      <c r="AY14662" s="61"/>
      <c r="AZ14662" s="61"/>
      <c r="BA14662" s="61"/>
    </row>
    <row r="14663" spans="39:53" x14ac:dyDescent="0.2">
      <c r="AM14663" s="61"/>
      <c r="AN14663" s="61"/>
      <c r="AO14663" s="171"/>
      <c r="AP14663" s="61"/>
      <c r="AQ14663" s="61"/>
      <c r="AR14663" s="61"/>
      <c r="AS14663" s="61"/>
      <c r="AT14663" s="61"/>
      <c r="AU14663" s="61"/>
      <c r="AV14663" s="61"/>
      <c r="AW14663" s="61"/>
      <c r="AX14663" s="61"/>
      <c r="AY14663" s="61"/>
      <c r="AZ14663" s="61"/>
      <c r="BA14663" s="61"/>
    </row>
    <row r="14664" spans="39:53" x14ac:dyDescent="0.2">
      <c r="AM14664" s="61"/>
      <c r="AN14664" s="61"/>
      <c r="AO14664" s="171"/>
      <c r="AP14664" s="61"/>
      <c r="AQ14664" s="61"/>
      <c r="AR14664" s="61"/>
      <c r="AS14664" s="61"/>
      <c r="AT14664" s="61"/>
      <c r="AU14664" s="61"/>
      <c r="AV14664" s="61"/>
      <c r="AW14664" s="61"/>
      <c r="AX14664" s="61"/>
      <c r="AY14664" s="61"/>
      <c r="AZ14664" s="61"/>
      <c r="BA14664" s="61"/>
    </row>
    <row r="14665" spans="39:53" x14ac:dyDescent="0.2">
      <c r="AM14665" s="61"/>
      <c r="AN14665" s="61"/>
      <c r="AO14665" s="171"/>
      <c r="AP14665" s="61"/>
      <c r="AQ14665" s="61"/>
      <c r="AR14665" s="61"/>
      <c r="AS14665" s="61"/>
      <c r="AT14665" s="61"/>
      <c r="AU14665" s="61"/>
      <c r="AV14665" s="61"/>
      <c r="AW14665" s="61"/>
      <c r="AX14665" s="61"/>
      <c r="AY14665" s="61"/>
      <c r="AZ14665" s="61"/>
      <c r="BA14665" s="61"/>
    </row>
    <row r="14666" spans="39:53" x14ac:dyDescent="0.2">
      <c r="AM14666" s="61"/>
      <c r="AN14666" s="61"/>
      <c r="AO14666" s="171"/>
      <c r="AP14666" s="61"/>
      <c r="AQ14666" s="61"/>
      <c r="AR14666" s="61"/>
      <c r="AS14666" s="61"/>
      <c r="AT14666" s="61"/>
      <c r="AU14666" s="61"/>
      <c r="AV14666" s="61"/>
      <c r="AW14666" s="61"/>
      <c r="AX14666" s="61"/>
      <c r="AY14666" s="61"/>
      <c r="AZ14666" s="61"/>
      <c r="BA14666" s="61"/>
    </row>
    <row r="14667" spans="39:53" x14ac:dyDescent="0.2">
      <c r="AM14667" s="61"/>
      <c r="AN14667" s="61"/>
      <c r="AO14667" s="171"/>
      <c r="AP14667" s="61"/>
      <c r="AQ14667" s="61"/>
      <c r="AR14667" s="61"/>
      <c r="AS14667" s="61"/>
      <c r="AT14667" s="61"/>
      <c r="AU14667" s="61"/>
      <c r="AV14667" s="61"/>
      <c r="AW14667" s="61"/>
      <c r="AX14667" s="61"/>
      <c r="AY14667" s="61"/>
      <c r="AZ14667" s="61"/>
      <c r="BA14667" s="61"/>
    </row>
    <row r="14668" spans="39:53" x14ac:dyDescent="0.2">
      <c r="AM14668" s="61"/>
      <c r="AN14668" s="61"/>
      <c r="AO14668" s="171"/>
      <c r="AP14668" s="61"/>
      <c r="AQ14668" s="61"/>
      <c r="AR14668" s="61"/>
      <c r="AS14668" s="61"/>
      <c r="AT14668" s="61"/>
      <c r="AU14668" s="61"/>
      <c r="AV14668" s="61"/>
      <c r="AW14668" s="61"/>
      <c r="AX14668" s="61"/>
      <c r="AY14668" s="61"/>
      <c r="AZ14668" s="61"/>
      <c r="BA14668" s="61"/>
    </row>
    <row r="14669" spans="39:53" x14ac:dyDescent="0.2">
      <c r="AM14669" s="61"/>
      <c r="AN14669" s="61"/>
      <c r="AO14669" s="171"/>
      <c r="AP14669" s="61"/>
      <c r="AQ14669" s="61"/>
      <c r="AR14669" s="61"/>
      <c r="AS14669" s="61"/>
      <c r="AT14669" s="61"/>
      <c r="AU14669" s="61"/>
      <c r="AV14669" s="61"/>
      <c r="AW14669" s="61"/>
      <c r="AX14669" s="61"/>
      <c r="AY14669" s="61"/>
      <c r="AZ14669" s="61"/>
      <c r="BA14669" s="61"/>
    </row>
    <row r="14670" spans="39:53" x14ac:dyDescent="0.2">
      <c r="AM14670" s="61"/>
      <c r="AN14670" s="61"/>
      <c r="AO14670" s="171"/>
      <c r="AP14670" s="61"/>
      <c r="AQ14670" s="61"/>
      <c r="AR14670" s="61"/>
      <c r="AS14670" s="61"/>
      <c r="AT14670" s="61"/>
      <c r="AU14670" s="61"/>
      <c r="AV14670" s="61"/>
      <c r="AW14670" s="61"/>
      <c r="AX14670" s="61"/>
      <c r="AY14670" s="61"/>
      <c r="AZ14670" s="61"/>
      <c r="BA14670" s="61"/>
    </row>
    <row r="14671" spans="39:53" x14ac:dyDescent="0.2">
      <c r="AM14671" s="61"/>
      <c r="AN14671" s="61"/>
      <c r="AO14671" s="171"/>
      <c r="AP14671" s="61"/>
      <c r="AQ14671" s="61"/>
      <c r="AR14671" s="61"/>
      <c r="AS14671" s="61"/>
      <c r="AT14671" s="61"/>
      <c r="AU14671" s="61"/>
      <c r="AV14671" s="61"/>
      <c r="AW14671" s="61"/>
      <c r="AX14671" s="61"/>
      <c r="AY14671" s="61"/>
      <c r="AZ14671" s="61"/>
      <c r="BA14671" s="61"/>
    </row>
    <row r="14672" spans="39:53" x14ac:dyDescent="0.2">
      <c r="AM14672" s="61"/>
      <c r="AN14672" s="61"/>
      <c r="AO14672" s="171"/>
      <c r="AP14672" s="61"/>
      <c r="AQ14672" s="61"/>
      <c r="AR14672" s="61"/>
      <c r="AS14672" s="61"/>
      <c r="AT14672" s="61"/>
      <c r="AU14672" s="61"/>
      <c r="AV14672" s="61"/>
      <c r="AW14672" s="61"/>
      <c r="AX14672" s="61"/>
      <c r="AY14672" s="61"/>
      <c r="AZ14672" s="61"/>
      <c r="BA14672" s="61"/>
    </row>
    <row r="14673" spans="39:53" x14ac:dyDescent="0.2">
      <c r="AM14673" s="61"/>
      <c r="AN14673" s="61"/>
      <c r="AO14673" s="171"/>
      <c r="AP14673" s="61"/>
      <c r="AQ14673" s="61"/>
      <c r="AR14673" s="61"/>
      <c r="AS14673" s="61"/>
      <c r="AT14673" s="61"/>
      <c r="AU14673" s="61"/>
      <c r="AV14673" s="61"/>
      <c r="AW14673" s="61"/>
      <c r="AX14673" s="61"/>
      <c r="AY14673" s="61"/>
      <c r="AZ14673" s="61"/>
      <c r="BA14673" s="61"/>
    </row>
    <row r="14674" spans="39:53" x14ac:dyDescent="0.2">
      <c r="AM14674" s="61"/>
      <c r="AN14674" s="61"/>
      <c r="AO14674" s="171"/>
      <c r="AP14674" s="61"/>
      <c r="AQ14674" s="61"/>
      <c r="AR14674" s="61"/>
      <c r="AS14674" s="61"/>
      <c r="AT14674" s="61"/>
      <c r="AU14674" s="61"/>
      <c r="AV14674" s="61"/>
      <c r="AW14674" s="61"/>
      <c r="AX14674" s="61"/>
      <c r="AY14674" s="61"/>
      <c r="AZ14674" s="61"/>
      <c r="BA14674" s="61"/>
    </row>
    <row r="14675" spans="39:53" x14ac:dyDescent="0.2">
      <c r="AM14675" s="61"/>
      <c r="AN14675" s="61"/>
      <c r="AO14675" s="171"/>
      <c r="AP14675" s="61"/>
      <c r="AQ14675" s="61"/>
      <c r="AR14675" s="61"/>
      <c r="AS14675" s="61"/>
      <c r="AT14675" s="61"/>
      <c r="AU14675" s="61"/>
      <c r="AV14675" s="61"/>
      <c r="AW14675" s="61"/>
      <c r="AX14675" s="61"/>
      <c r="AY14675" s="61"/>
      <c r="AZ14675" s="61"/>
      <c r="BA14675" s="61"/>
    </row>
    <row r="14676" spans="39:53" x14ac:dyDescent="0.2">
      <c r="AM14676" s="61"/>
      <c r="AN14676" s="61"/>
      <c r="AO14676" s="171"/>
      <c r="AP14676" s="61"/>
      <c r="AQ14676" s="61"/>
      <c r="AR14676" s="61"/>
      <c r="AS14676" s="61"/>
      <c r="AT14676" s="61"/>
      <c r="AU14676" s="61"/>
      <c r="AV14676" s="61"/>
      <c r="AW14676" s="61"/>
      <c r="AX14676" s="61"/>
      <c r="AY14676" s="61"/>
      <c r="AZ14676" s="61"/>
      <c r="BA14676" s="61"/>
    </row>
    <row r="14677" spans="39:53" x14ac:dyDescent="0.2">
      <c r="AM14677" s="61"/>
      <c r="AN14677" s="61"/>
      <c r="AO14677" s="171"/>
      <c r="AP14677" s="61"/>
      <c r="AQ14677" s="61"/>
      <c r="AR14677" s="61"/>
      <c r="AS14677" s="61"/>
      <c r="AT14677" s="61"/>
      <c r="AU14677" s="61"/>
      <c r="AV14677" s="61"/>
      <c r="AW14677" s="61"/>
      <c r="AX14677" s="61"/>
      <c r="AY14677" s="61"/>
      <c r="AZ14677" s="61"/>
      <c r="BA14677" s="61"/>
    </row>
    <row r="14678" spans="39:53" x14ac:dyDescent="0.2">
      <c r="AM14678" s="61"/>
      <c r="AN14678" s="61"/>
      <c r="AO14678" s="171"/>
      <c r="AP14678" s="61"/>
      <c r="AQ14678" s="61"/>
      <c r="AR14678" s="61"/>
      <c r="AS14678" s="61"/>
      <c r="AT14678" s="61"/>
      <c r="AU14678" s="61"/>
      <c r="AV14678" s="61"/>
      <c r="AW14678" s="61"/>
      <c r="AX14678" s="61"/>
      <c r="AY14678" s="61"/>
      <c r="AZ14678" s="61"/>
      <c r="BA14678" s="61"/>
    </row>
    <row r="14679" spans="39:53" x14ac:dyDescent="0.2">
      <c r="AM14679" s="61"/>
      <c r="AN14679" s="61"/>
      <c r="AO14679" s="171"/>
      <c r="AP14679" s="61"/>
      <c r="AQ14679" s="61"/>
      <c r="AR14679" s="61"/>
      <c r="AS14679" s="61"/>
      <c r="AT14679" s="61"/>
      <c r="AU14679" s="61"/>
      <c r="AV14679" s="61"/>
      <c r="AW14679" s="61"/>
      <c r="AX14679" s="61"/>
      <c r="AY14679" s="61"/>
      <c r="AZ14679" s="61"/>
      <c r="BA14679" s="61"/>
    </row>
    <row r="14680" spans="39:53" x14ac:dyDescent="0.2">
      <c r="AM14680" s="61"/>
      <c r="AN14680" s="61"/>
      <c r="AO14680" s="171"/>
      <c r="AP14680" s="61"/>
      <c r="AQ14680" s="61"/>
      <c r="AR14680" s="61"/>
      <c r="AS14680" s="61"/>
      <c r="AT14680" s="61"/>
      <c r="AU14680" s="61"/>
      <c r="AV14680" s="61"/>
      <c r="AW14680" s="61"/>
      <c r="AX14680" s="61"/>
      <c r="AY14680" s="61"/>
      <c r="AZ14680" s="61"/>
      <c r="BA14680" s="61"/>
    </row>
    <row r="14681" spans="39:53" x14ac:dyDescent="0.2">
      <c r="AM14681" s="61"/>
      <c r="AN14681" s="61"/>
      <c r="AO14681" s="171"/>
      <c r="AP14681" s="61"/>
      <c r="AQ14681" s="61"/>
      <c r="AR14681" s="61"/>
      <c r="AS14681" s="61"/>
      <c r="AT14681" s="61"/>
      <c r="AU14681" s="61"/>
      <c r="AV14681" s="61"/>
      <c r="AW14681" s="61"/>
      <c r="AX14681" s="61"/>
      <c r="AY14681" s="61"/>
      <c r="AZ14681" s="61"/>
      <c r="BA14681" s="61"/>
    </row>
    <row r="14682" spans="39:53" x14ac:dyDescent="0.2">
      <c r="AM14682" s="61"/>
      <c r="AN14682" s="61"/>
      <c r="AO14682" s="171"/>
      <c r="AP14682" s="61"/>
      <c r="AQ14682" s="61"/>
      <c r="AR14682" s="61"/>
      <c r="AS14682" s="61"/>
      <c r="AT14682" s="61"/>
      <c r="AU14682" s="61"/>
      <c r="AV14682" s="61"/>
      <c r="AW14682" s="61"/>
      <c r="AX14682" s="61"/>
      <c r="AY14682" s="61"/>
      <c r="AZ14682" s="61"/>
      <c r="BA14682" s="61"/>
    </row>
    <row r="14683" spans="39:53" x14ac:dyDescent="0.2">
      <c r="AM14683" s="61"/>
      <c r="AN14683" s="61"/>
      <c r="AO14683" s="171"/>
      <c r="AP14683" s="61"/>
      <c r="AQ14683" s="61"/>
      <c r="AR14683" s="61"/>
      <c r="AS14683" s="61"/>
      <c r="AT14683" s="61"/>
      <c r="AU14683" s="61"/>
      <c r="AV14683" s="61"/>
      <c r="AW14683" s="61"/>
      <c r="AX14683" s="61"/>
      <c r="AY14683" s="61"/>
      <c r="AZ14683" s="61"/>
      <c r="BA14683" s="61"/>
    </row>
    <row r="14684" spans="39:53" x14ac:dyDescent="0.2">
      <c r="AM14684" s="61"/>
      <c r="AN14684" s="61"/>
      <c r="AO14684" s="171"/>
      <c r="AP14684" s="61"/>
      <c r="AQ14684" s="61"/>
      <c r="AR14684" s="61"/>
      <c r="AS14684" s="61"/>
      <c r="AT14684" s="61"/>
      <c r="AU14684" s="61"/>
      <c r="AV14684" s="61"/>
      <c r="AW14684" s="61"/>
      <c r="AX14684" s="61"/>
      <c r="AY14684" s="61"/>
      <c r="AZ14684" s="61"/>
      <c r="BA14684" s="61"/>
    </row>
    <row r="14685" spans="39:53" x14ac:dyDescent="0.2">
      <c r="AM14685" s="61"/>
      <c r="AN14685" s="61"/>
      <c r="AO14685" s="171"/>
      <c r="AP14685" s="61"/>
      <c r="AQ14685" s="61"/>
      <c r="AR14685" s="61"/>
      <c r="AS14685" s="61"/>
      <c r="AT14685" s="61"/>
      <c r="AU14685" s="61"/>
      <c r="AV14685" s="61"/>
      <c r="AW14685" s="61"/>
      <c r="AX14685" s="61"/>
      <c r="AY14685" s="61"/>
      <c r="AZ14685" s="61"/>
      <c r="BA14685" s="61"/>
    </row>
    <row r="14686" spans="39:53" x14ac:dyDescent="0.2">
      <c r="AM14686" s="61"/>
      <c r="AN14686" s="61"/>
      <c r="AO14686" s="171"/>
      <c r="AP14686" s="61"/>
      <c r="AQ14686" s="61"/>
      <c r="AR14686" s="61"/>
      <c r="AS14686" s="61"/>
      <c r="AT14686" s="61"/>
      <c r="AU14686" s="61"/>
      <c r="AV14686" s="61"/>
      <c r="AW14686" s="61"/>
      <c r="AX14686" s="61"/>
      <c r="AY14686" s="61"/>
      <c r="AZ14686" s="61"/>
      <c r="BA14686" s="61"/>
    </row>
    <row r="14687" spans="39:53" x14ac:dyDescent="0.2">
      <c r="AM14687" s="61"/>
      <c r="AN14687" s="61"/>
      <c r="AO14687" s="171"/>
      <c r="AP14687" s="61"/>
      <c r="AQ14687" s="61"/>
      <c r="AR14687" s="61"/>
      <c r="AS14687" s="61"/>
      <c r="AT14687" s="61"/>
      <c r="AU14687" s="61"/>
      <c r="AV14687" s="61"/>
      <c r="AW14687" s="61"/>
      <c r="AX14687" s="61"/>
      <c r="AY14687" s="61"/>
      <c r="AZ14687" s="61"/>
      <c r="BA14687" s="61"/>
    </row>
    <row r="14688" spans="39:53" x14ac:dyDescent="0.2">
      <c r="AM14688" s="61"/>
      <c r="AN14688" s="61"/>
      <c r="AO14688" s="171"/>
      <c r="AP14688" s="61"/>
      <c r="AQ14688" s="61"/>
      <c r="AR14688" s="61"/>
      <c r="AS14688" s="61"/>
      <c r="AT14688" s="61"/>
      <c r="AU14688" s="61"/>
      <c r="AV14688" s="61"/>
      <c r="AW14688" s="61"/>
      <c r="AX14688" s="61"/>
      <c r="AY14688" s="61"/>
      <c r="AZ14688" s="61"/>
      <c r="BA14688" s="61"/>
    </row>
    <row r="14689" spans="39:53" x14ac:dyDescent="0.2">
      <c r="AM14689" s="61"/>
      <c r="AN14689" s="61"/>
      <c r="AO14689" s="171"/>
      <c r="AP14689" s="61"/>
      <c r="AQ14689" s="61"/>
      <c r="AR14689" s="61"/>
      <c r="AS14689" s="61"/>
      <c r="AT14689" s="61"/>
      <c r="AU14689" s="61"/>
      <c r="AV14689" s="61"/>
      <c r="AW14689" s="61"/>
      <c r="AX14689" s="61"/>
      <c r="AY14689" s="61"/>
      <c r="AZ14689" s="61"/>
      <c r="BA14689" s="61"/>
    </row>
    <row r="14690" spans="39:53" x14ac:dyDescent="0.2">
      <c r="AM14690" s="61"/>
      <c r="AN14690" s="61"/>
      <c r="AO14690" s="171"/>
      <c r="AP14690" s="61"/>
      <c r="AQ14690" s="61"/>
      <c r="AR14690" s="61"/>
      <c r="AS14690" s="61"/>
      <c r="AT14690" s="61"/>
      <c r="AU14690" s="61"/>
      <c r="AV14690" s="61"/>
      <c r="AW14690" s="61"/>
      <c r="AX14690" s="61"/>
      <c r="AY14690" s="61"/>
      <c r="AZ14690" s="61"/>
      <c r="BA14690" s="61"/>
    </row>
    <row r="14691" spans="39:53" x14ac:dyDescent="0.2">
      <c r="AM14691" s="61"/>
      <c r="AN14691" s="61"/>
      <c r="AO14691" s="171"/>
      <c r="AP14691" s="61"/>
      <c r="AQ14691" s="61"/>
      <c r="AR14691" s="61"/>
      <c r="AS14691" s="61"/>
      <c r="AT14691" s="61"/>
      <c r="AU14691" s="61"/>
      <c r="AV14691" s="61"/>
      <c r="AW14691" s="61"/>
      <c r="AX14691" s="61"/>
      <c r="AY14691" s="61"/>
      <c r="AZ14691" s="61"/>
      <c r="BA14691" s="61"/>
    </row>
    <row r="14692" spans="39:53" x14ac:dyDescent="0.2">
      <c r="AM14692" s="61"/>
      <c r="AN14692" s="61"/>
      <c r="AO14692" s="171"/>
      <c r="AP14692" s="61"/>
      <c r="AQ14692" s="61"/>
      <c r="AR14692" s="61"/>
      <c r="AS14692" s="61"/>
      <c r="AT14692" s="61"/>
      <c r="AU14692" s="61"/>
      <c r="AV14692" s="61"/>
      <c r="AW14692" s="61"/>
      <c r="AX14692" s="61"/>
      <c r="AY14692" s="61"/>
      <c r="AZ14692" s="61"/>
      <c r="BA14692" s="61"/>
    </row>
    <row r="14693" spans="39:53" x14ac:dyDescent="0.2">
      <c r="AM14693" s="61"/>
      <c r="AN14693" s="61"/>
      <c r="AO14693" s="171"/>
      <c r="AP14693" s="61"/>
      <c r="AQ14693" s="61"/>
      <c r="AR14693" s="61"/>
      <c r="AS14693" s="61"/>
      <c r="AT14693" s="61"/>
      <c r="AU14693" s="61"/>
      <c r="AV14693" s="61"/>
      <c r="AW14693" s="61"/>
      <c r="AX14693" s="61"/>
      <c r="AY14693" s="61"/>
      <c r="AZ14693" s="61"/>
      <c r="BA14693" s="61"/>
    </row>
    <row r="14694" spans="39:53" x14ac:dyDescent="0.2">
      <c r="AM14694" s="61"/>
      <c r="AN14694" s="61"/>
      <c r="AO14694" s="171"/>
      <c r="AP14694" s="61"/>
      <c r="AQ14694" s="61"/>
      <c r="AR14694" s="61"/>
      <c r="AS14694" s="61"/>
      <c r="AT14694" s="61"/>
      <c r="AU14694" s="61"/>
      <c r="AV14694" s="61"/>
      <c r="AW14694" s="61"/>
      <c r="AX14694" s="61"/>
      <c r="AY14694" s="61"/>
      <c r="AZ14694" s="61"/>
      <c r="BA14694" s="61"/>
    </row>
    <row r="14695" spans="39:53" x14ac:dyDescent="0.2">
      <c r="AM14695" s="61"/>
      <c r="AN14695" s="61"/>
      <c r="AO14695" s="171"/>
      <c r="AP14695" s="61"/>
      <c r="AQ14695" s="61"/>
      <c r="AR14695" s="61"/>
      <c r="AS14695" s="61"/>
      <c r="AT14695" s="61"/>
      <c r="AU14695" s="61"/>
      <c r="AV14695" s="61"/>
      <c r="AW14695" s="61"/>
      <c r="AX14695" s="61"/>
      <c r="AY14695" s="61"/>
      <c r="AZ14695" s="61"/>
      <c r="BA14695" s="61"/>
    </row>
    <row r="14696" spans="39:53" x14ac:dyDescent="0.2">
      <c r="AM14696" s="61"/>
      <c r="AN14696" s="61"/>
      <c r="AO14696" s="171"/>
      <c r="AP14696" s="61"/>
      <c r="AQ14696" s="61"/>
      <c r="AR14696" s="61"/>
      <c r="AS14696" s="61"/>
      <c r="AT14696" s="61"/>
      <c r="AU14696" s="61"/>
      <c r="AV14696" s="61"/>
      <c r="AW14696" s="61"/>
      <c r="AX14696" s="61"/>
      <c r="AY14696" s="61"/>
      <c r="AZ14696" s="61"/>
      <c r="BA14696" s="61"/>
    </row>
    <row r="14697" spans="39:53" x14ac:dyDescent="0.2">
      <c r="AM14697" s="61"/>
      <c r="AN14697" s="61"/>
      <c r="AO14697" s="171"/>
      <c r="AP14697" s="61"/>
      <c r="AQ14697" s="61"/>
      <c r="AR14697" s="61"/>
      <c r="AS14697" s="61"/>
      <c r="AT14697" s="61"/>
      <c r="AU14697" s="61"/>
      <c r="AV14697" s="61"/>
      <c r="AW14697" s="61"/>
      <c r="AX14697" s="61"/>
      <c r="AY14697" s="61"/>
      <c r="AZ14697" s="61"/>
      <c r="BA14697" s="61"/>
    </row>
    <row r="14698" spans="39:53" x14ac:dyDescent="0.2">
      <c r="AM14698" s="61"/>
      <c r="AN14698" s="61"/>
      <c r="AO14698" s="171"/>
      <c r="AP14698" s="61"/>
      <c r="AQ14698" s="61"/>
      <c r="AR14698" s="61"/>
      <c r="AS14698" s="61"/>
      <c r="AT14698" s="61"/>
      <c r="AU14698" s="61"/>
      <c r="AV14698" s="61"/>
      <c r="AW14698" s="61"/>
      <c r="AX14698" s="61"/>
      <c r="AY14698" s="61"/>
      <c r="AZ14698" s="61"/>
      <c r="BA14698" s="61"/>
    </row>
    <row r="14699" spans="39:53" x14ac:dyDescent="0.2">
      <c r="AM14699" s="61"/>
      <c r="AN14699" s="61"/>
      <c r="AO14699" s="171"/>
      <c r="AP14699" s="61"/>
      <c r="AQ14699" s="61"/>
      <c r="AR14699" s="61"/>
      <c r="AS14699" s="61"/>
      <c r="AT14699" s="61"/>
      <c r="AU14699" s="61"/>
      <c r="AV14699" s="61"/>
      <c r="AW14699" s="61"/>
      <c r="AX14699" s="61"/>
      <c r="AY14699" s="61"/>
      <c r="AZ14699" s="61"/>
      <c r="BA14699" s="61"/>
    </row>
    <row r="14700" spans="39:53" x14ac:dyDescent="0.2">
      <c r="AM14700" s="61"/>
      <c r="AN14700" s="61"/>
      <c r="AO14700" s="171"/>
      <c r="AP14700" s="61"/>
      <c r="AQ14700" s="61"/>
      <c r="AR14700" s="61"/>
      <c r="AS14700" s="61"/>
      <c r="AT14700" s="61"/>
      <c r="AU14700" s="61"/>
      <c r="AV14700" s="61"/>
      <c r="AW14700" s="61"/>
      <c r="AX14700" s="61"/>
      <c r="AY14700" s="61"/>
      <c r="AZ14700" s="61"/>
      <c r="BA14700" s="61"/>
    </row>
    <row r="14701" spans="39:53" x14ac:dyDescent="0.2">
      <c r="AM14701" s="61"/>
      <c r="AN14701" s="61"/>
      <c r="AO14701" s="171"/>
      <c r="AP14701" s="61"/>
      <c r="AQ14701" s="61"/>
      <c r="AR14701" s="61"/>
      <c r="AS14701" s="61"/>
      <c r="AT14701" s="61"/>
      <c r="AU14701" s="61"/>
      <c r="AV14701" s="61"/>
      <c r="AW14701" s="61"/>
      <c r="AX14701" s="61"/>
      <c r="AY14701" s="61"/>
      <c r="AZ14701" s="61"/>
      <c r="BA14701" s="61"/>
    </row>
    <row r="14702" spans="39:53" x14ac:dyDescent="0.2">
      <c r="AM14702" s="61"/>
      <c r="AN14702" s="61"/>
      <c r="AO14702" s="171"/>
      <c r="AP14702" s="61"/>
      <c r="AQ14702" s="61"/>
      <c r="AR14702" s="61"/>
      <c r="AS14702" s="61"/>
      <c r="AT14702" s="61"/>
      <c r="AU14702" s="61"/>
      <c r="AV14702" s="61"/>
      <c r="AW14702" s="61"/>
      <c r="AX14702" s="61"/>
      <c r="AY14702" s="61"/>
      <c r="AZ14702" s="61"/>
      <c r="BA14702" s="61"/>
    </row>
    <row r="14703" spans="39:53" x14ac:dyDescent="0.2">
      <c r="AM14703" s="61"/>
      <c r="AN14703" s="61"/>
      <c r="AO14703" s="171"/>
      <c r="AP14703" s="61"/>
      <c r="AQ14703" s="61"/>
      <c r="AR14703" s="61"/>
      <c r="AS14703" s="61"/>
      <c r="AT14703" s="61"/>
      <c r="AU14703" s="61"/>
      <c r="AV14703" s="61"/>
      <c r="AW14703" s="61"/>
      <c r="AX14703" s="61"/>
      <c r="AY14703" s="61"/>
      <c r="AZ14703" s="61"/>
      <c r="BA14703" s="61"/>
    </row>
    <row r="14704" spans="39:53" x14ac:dyDescent="0.2">
      <c r="AM14704" s="61"/>
      <c r="AN14704" s="61"/>
      <c r="AO14704" s="171"/>
      <c r="AP14704" s="61"/>
      <c r="AQ14704" s="61"/>
      <c r="AR14704" s="61"/>
      <c r="AS14704" s="61"/>
      <c r="AT14704" s="61"/>
      <c r="AU14704" s="61"/>
      <c r="AV14704" s="61"/>
      <c r="AW14704" s="61"/>
      <c r="AX14704" s="61"/>
      <c r="AY14704" s="61"/>
      <c r="AZ14704" s="61"/>
      <c r="BA14704" s="61"/>
    </row>
    <row r="14705" spans="39:53" x14ac:dyDescent="0.2">
      <c r="AM14705" s="61"/>
      <c r="AN14705" s="61"/>
      <c r="AO14705" s="171"/>
      <c r="AP14705" s="61"/>
      <c r="AQ14705" s="61"/>
      <c r="AR14705" s="61"/>
      <c r="AS14705" s="61"/>
      <c r="AT14705" s="61"/>
      <c r="AU14705" s="61"/>
      <c r="AV14705" s="61"/>
      <c r="AW14705" s="61"/>
      <c r="AX14705" s="61"/>
      <c r="AY14705" s="61"/>
      <c r="AZ14705" s="61"/>
      <c r="BA14705" s="61"/>
    </row>
    <row r="14706" spans="39:53" x14ac:dyDescent="0.2">
      <c r="AM14706" s="61"/>
      <c r="AN14706" s="61"/>
      <c r="AO14706" s="171"/>
      <c r="AP14706" s="61"/>
      <c r="AQ14706" s="61"/>
      <c r="AR14706" s="61"/>
      <c r="AS14706" s="61"/>
      <c r="AT14706" s="61"/>
      <c r="AU14706" s="61"/>
      <c r="AV14706" s="61"/>
      <c r="AW14706" s="61"/>
      <c r="AX14706" s="61"/>
      <c r="AY14706" s="61"/>
      <c r="AZ14706" s="61"/>
      <c r="BA14706" s="61"/>
    </row>
    <row r="14707" spans="39:53" x14ac:dyDescent="0.2">
      <c r="AM14707" s="61"/>
      <c r="AN14707" s="61"/>
      <c r="AO14707" s="171"/>
      <c r="AP14707" s="61"/>
      <c r="AQ14707" s="61"/>
      <c r="AR14707" s="61"/>
      <c r="AS14707" s="61"/>
      <c r="AT14707" s="61"/>
      <c r="AU14707" s="61"/>
      <c r="AV14707" s="61"/>
      <c r="AW14707" s="61"/>
      <c r="AX14707" s="61"/>
      <c r="AY14707" s="61"/>
      <c r="AZ14707" s="61"/>
      <c r="BA14707" s="61"/>
    </row>
    <row r="14708" spans="39:53" x14ac:dyDescent="0.2">
      <c r="AM14708" s="61"/>
      <c r="AN14708" s="61"/>
      <c r="AO14708" s="171"/>
      <c r="AP14708" s="61"/>
      <c r="AQ14708" s="61"/>
      <c r="AR14708" s="61"/>
      <c r="AS14708" s="61"/>
      <c r="AT14708" s="61"/>
      <c r="AU14708" s="61"/>
      <c r="AV14708" s="61"/>
      <c r="AW14708" s="61"/>
      <c r="AX14708" s="61"/>
      <c r="AY14708" s="61"/>
      <c r="AZ14708" s="61"/>
      <c r="BA14708" s="61"/>
    </row>
    <row r="14709" spans="39:53" x14ac:dyDescent="0.2">
      <c r="AM14709" s="61"/>
      <c r="AN14709" s="61"/>
      <c r="AO14709" s="171"/>
      <c r="AP14709" s="61"/>
      <c r="AQ14709" s="61"/>
      <c r="AR14709" s="61"/>
      <c r="AS14709" s="61"/>
      <c r="AT14709" s="61"/>
      <c r="AU14709" s="61"/>
      <c r="AV14709" s="61"/>
      <c r="AW14709" s="61"/>
      <c r="AX14709" s="61"/>
      <c r="AY14709" s="61"/>
      <c r="AZ14709" s="61"/>
      <c r="BA14709" s="61"/>
    </row>
    <row r="14710" spans="39:53" x14ac:dyDescent="0.2">
      <c r="AM14710" s="61"/>
      <c r="AN14710" s="61"/>
      <c r="AO14710" s="171"/>
      <c r="AP14710" s="61"/>
      <c r="AQ14710" s="61"/>
      <c r="AR14710" s="61"/>
      <c r="AS14710" s="61"/>
      <c r="AT14710" s="61"/>
      <c r="AU14710" s="61"/>
      <c r="AV14710" s="61"/>
      <c r="AW14710" s="61"/>
      <c r="AX14710" s="61"/>
      <c r="AY14710" s="61"/>
      <c r="AZ14710" s="61"/>
      <c r="BA14710" s="61"/>
    </row>
    <row r="14711" spans="39:53" x14ac:dyDescent="0.2">
      <c r="AM14711" s="61"/>
      <c r="AN14711" s="61"/>
      <c r="AO14711" s="171"/>
      <c r="AP14711" s="61"/>
      <c r="AQ14711" s="61"/>
      <c r="AR14711" s="61"/>
      <c r="AS14711" s="61"/>
      <c r="AT14711" s="61"/>
      <c r="AU14711" s="61"/>
      <c r="AV14711" s="61"/>
      <c r="AW14711" s="61"/>
      <c r="AX14711" s="61"/>
      <c r="AY14711" s="61"/>
      <c r="AZ14711" s="61"/>
      <c r="BA14711" s="61"/>
    </row>
    <row r="14712" spans="39:53" x14ac:dyDescent="0.2">
      <c r="AM14712" s="61"/>
      <c r="AN14712" s="61"/>
      <c r="AO14712" s="171"/>
      <c r="AP14712" s="61"/>
      <c r="AQ14712" s="61"/>
      <c r="AR14712" s="61"/>
      <c r="AS14712" s="61"/>
      <c r="AT14712" s="61"/>
      <c r="AU14712" s="61"/>
      <c r="AV14712" s="61"/>
      <c r="AW14712" s="61"/>
      <c r="AX14712" s="61"/>
      <c r="AY14712" s="61"/>
      <c r="AZ14712" s="61"/>
      <c r="BA14712" s="61"/>
    </row>
    <row r="14713" spans="39:53" x14ac:dyDescent="0.2">
      <c r="AM14713" s="61"/>
      <c r="AN14713" s="61"/>
      <c r="AO14713" s="171"/>
      <c r="AP14713" s="61"/>
      <c r="AQ14713" s="61"/>
      <c r="AR14713" s="61"/>
      <c r="AS14713" s="61"/>
      <c r="AT14713" s="61"/>
      <c r="AU14713" s="61"/>
      <c r="AV14713" s="61"/>
      <c r="AW14713" s="61"/>
      <c r="AX14713" s="61"/>
      <c r="AY14713" s="61"/>
      <c r="AZ14713" s="61"/>
      <c r="BA14713" s="61"/>
    </row>
    <row r="14714" spans="39:53" x14ac:dyDescent="0.2">
      <c r="AM14714" s="61"/>
      <c r="AN14714" s="61"/>
      <c r="AO14714" s="171"/>
      <c r="AP14714" s="61"/>
      <c r="AQ14714" s="61"/>
      <c r="AR14714" s="61"/>
      <c r="AS14714" s="61"/>
      <c r="AT14714" s="61"/>
      <c r="AU14714" s="61"/>
      <c r="AV14714" s="61"/>
      <c r="AW14714" s="61"/>
      <c r="AX14714" s="61"/>
      <c r="AY14714" s="61"/>
      <c r="AZ14714" s="61"/>
      <c r="BA14714" s="61"/>
    </row>
    <row r="14715" spans="39:53" x14ac:dyDescent="0.2">
      <c r="AM14715" s="61"/>
      <c r="AN14715" s="61"/>
      <c r="AO14715" s="171"/>
      <c r="AP14715" s="61"/>
      <c r="AQ14715" s="61"/>
      <c r="AR14715" s="61"/>
      <c r="AS14715" s="61"/>
      <c r="AT14715" s="61"/>
      <c r="AU14715" s="61"/>
      <c r="AV14715" s="61"/>
      <c r="AW14715" s="61"/>
      <c r="AX14715" s="61"/>
      <c r="AY14715" s="61"/>
      <c r="AZ14715" s="61"/>
      <c r="BA14715" s="61"/>
    </row>
    <row r="14716" spans="39:53" x14ac:dyDescent="0.2">
      <c r="AM14716" s="61"/>
      <c r="AN14716" s="61"/>
      <c r="AO14716" s="171"/>
      <c r="AP14716" s="61"/>
      <c r="AQ14716" s="61"/>
      <c r="AR14716" s="61"/>
      <c r="AS14716" s="61"/>
      <c r="AT14716" s="61"/>
      <c r="AU14716" s="61"/>
      <c r="AV14716" s="61"/>
      <c r="AW14716" s="61"/>
      <c r="AX14716" s="61"/>
      <c r="AY14716" s="61"/>
      <c r="AZ14716" s="61"/>
      <c r="BA14716" s="61"/>
    </row>
    <row r="14717" spans="39:53" x14ac:dyDescent="0.2">
      <c r="AM14717" s="61"/>
      <c r="AN14717" s="61"/>
      <c r="AO14717" s="171"/>
      <c r="AP14717" s="61"/>
      <c r="AQ14717" s="61"/>
      <c r="AR14717" s="61"/>
      <c r="AS14717" s="61"/>
      <c r="AT14717" s="61"/>
      <c r="AU14717" s="61"/>
      <c r="AV14717" s="61"/>
      <c r="AW14717" s="61"/>
      <c r="AX14717" s="61"/>
      <c r="AY14717" s="61"/>
      <c r="AZ14717" s="61"/>
      <c r="BA14717" s="61"/>
    </row>
    <row r="14718" spans="39:53" x14ac:dyDescent="0.2">
      <c r="AM14718" s="61"/>
      <c r="AN14718" s="61"/>
      <c r="AO14718" s="171"/>
      <c r="AP14718" s="61"/>
      <c r="AQ14718" s="61"/>
      <c r="AR14718" s="61"/>
      <c r="AS14718" s="61"/>
      <c r="AT14718" s="61"/>
      <c r="AU14718" s="61"/>
      <c r="AV14718" s="61"/>
      <c r="AW14718" s="61"/>
      <c r="AX14718" s="61"/>
      <c r="AY14718" s="61"/>
      <c r="AZ14718" s="61"/>
      <c r="BA14718" s="61"/>
    </row>
    <row r="14719" spans="39:53" x14ac:dyDescent="0.2">
      <c r="AM14719" s="61"/>
      <c r="AN14719" s="61"/>
      <c r="AO14719" s="171"/>
      <c r="AP14719" s="61"/>
      <c r="AQ14719" s="61"/>
      <c r="AR14719" s="61"/>
      <c r="AS14719" s="61"/>
      <c r="AT14719" s="61"/>
      <c r="AU14719" s="61"/>
      <c r="AV14719" s="61"/>
      <c r="AW14719" s="61"/>
      <c r="AX14719" s="61"/>
      <c r="AY14719" s="61"/>
      <c r="AZ14719" s="61"/>
      <c r="BA14719" s="61"/>
    </row>
    <row r="14720" spans="39:53" x14ac:dyDescent="0.2">
      <c r="AM14720" s="61"/>
      <c r="AN14720" s="61"/>
      <c r="AO14720" s="171"/>
      <c r="AP14720" s="61"/>
      <c r="AQ14720" s="61"/>
      <c r="AR14720" s="61"/>
      <c r="AS14720" s="61"/>
      <c r="AT14720" s="61"/>
      <c r="AU14720" s="61"/>
      <c r="AV14720" s="61"/>
      <c r="AW14720" s="61"/>
      <c r="AX14720" s="61"/>
      <c r="AY14720" s="61"/>
      <c r="AZ14720" s="61"/>
      <c r="BA14720" s="61"/>
    </row>
    <row r="14721" spans="39:53" x14ac:dyDescent="0.2">
      <c r="AM14721" s="61"/>
      <c r="AN14721" s="61"/>
      <c r="AO14721" s="171"/>
      <c r="AP14721" s="61"/>
      <c r="AQ14721" s="61"/>
      <c r="AR14721" s="61"/>
      <c r="AS14721" s="61"/>
      <c r="AT14721" s="61"/>
      <c r="AU14721" s="61"/>
      <c r="AV14721" s="61"/>
      <c r="AW14721" s="61"/>
      <c r="AX14721" s="61"/>
      <c r="AY14721" s="61"/>
      <c r="AZ14721" s="61"/>
      <c r="BA14721" s="61"/>
    </row>
    <row r="14722" spans="39:53" x14ac:dyDescent="0.2">
      <c r="AM14722" s="61"/>
      <c r="AN14722" s="61"/>
      <c r="AO14722" s="171"/>
      <c r="AP14722" s="61"/>
      <c r="AQ14722" s="61"/>
      <c r="AR14722" s="61"/>
      <c r="AS14722" s="61"/>
      <c r="AT14722" s="61"/>
      <c r="AU14722" s="61"/>
      <c r="AV14722" s="61"/>
      <c r="AW14722" s="61"/>
      <c r="AX14722" s="61"/>
      <c r="AY14722" s="61"/>
      <c r="AZ14722" s="61"/>
      <c r="BA14722" s="61"/>
    </row>
    <row r="14723" spans="39:53" x14ac:dyDescent="0.2">
      <c r="AM14723" s="61"/>
      <c r="AN14723" s="61"/>
      <c r="AO14723" s="171"/>
      <c r="AP14723" s="61"/>
      <c r="AQ14723" s="61"/>
      <c r="AR14723" s="61"/>
      <c r="AS14723" s="61"/>
      <c r="AT14723" s="61"/>
      <c r="AU14723" s="61"/>
      <c r="AV14723" s="61"/>
      <c r="AW14723" s="61"/>
      <c r="AX14723" s="61"/>
      <c r="AY14723" s="61"/>
      <c r="AZ14723" s="61"/>
      <c r="BA14723" s="61"/>
    </row>
    <row r="14724" spans="39:53" x14ac:dyDescent="0.2">
      <c r="AM14724" s="61"/>
      <c r="AN14724" s="61"/>
      <c r="AO14724" s="171"/>
      <c r="AP14724" s="61"/>
      <c r="AQ14724" s="61"/>
      <c r="AR14724" s="61"/>
      <c r="AS14724" s="61"/>
      <c r="AT14724" s="61"/>
      <c r="AU14724" s="61"/>
      <c r="AV14724" s="61"/>
      <c r="AW14724" s="61"/>
      <c r="AX14724" s="61"/>
      <c r="AY14724" s="61"/>
      <c r="AZ14724" s="61"/>
      <c r="BA14724" s="61"/>
    </row>
    <row r="14725" spans="39:53" x14ac:dyDescent="0.2">
      <c r="AM14725" s="61"/>
      <c r="AN14725" s="61"/>
      <c r="AO14725" s="171"/>
      <c r="AP14725" s="61"/>
      <c r="AQ14725" s="61"/>
      <c r="AR14725" s="61"/>
      <c r="AS14725" s="61"/>
      <c r="AT14725" s="61"/>
      <c r="AU14725" s="61"/>
      <c r="AV14725" s="61"/>
      <c r="AW14725" s="61"/>
      <c r="AX14725" s="61"/>
      <c r="AY14725" s="61"/>
      <c r="AZ14725" s="61"/>
      <c r="BA14725" s="61"/>
    </row>
    <row r="14726" spans="39:53" x14ac:dyDescent="0.2">
      <c r="AM14726" s="61"/>
      <c r="AN14726" s="61"/>
      <c r="AO14726" s="171"/>
      <c r="AP14726" s="61"/>
      <c r="AQ14726" s="61"/>
      <c r="AR14726" s="61"/>
      <c r="AS14726" s="61"/>
      <c r="AT14726" s="61"/>
      <c r="AU14726" s="61"/>
      <c r="AV14726" s="61"/>
      <c r="AW14726" s="61"/>
      <c r="AX14726" s="61"/>
      <c r="AY14726" s="61"/>
      <c r="AZ14726" s="61"/>
      <c r="BA14726" s="61"/>
    </row>
    <row r="14727" spans="39:53" x14ac:dyDescent="0.2">
      <c r="AM14727" s="61"/>
      <c r="AN14727" s="61"/>
      <c r="AO14727" s="171"/>
      <c r="AP14727" s="61"/>
      <c r="AQ14727" s="61"/>
      <c r="AR14727" s="61"/>
      <c r="AS14727" s="61"/>
      <c r="AT14727" s="61"/>
      <c r="AU14727" s="61"/>
      <c r="AV14727" s="61"/>
      <c r="AW14727" s="61"/>
      <c r="AX14727" s="61"/>
      <c r="AY14727" s="61"/>
      <c r="AZ14727" s="61"/>
      <c r="BA14727" s="61"/>
    </row>
    <row r="14728" spans="39:53" x14ac:dyDescent="0.2">
      <c r="AM14728" s="61"/>
      <c r="AN14728" s="61"/>
      <c r="AO14728" s="171"/>
      <c r="AP14728" s="61"/>
      <c r="AQ14728" s="61"/>
      <c r="AR14728" s="61"/>
      <c r="AS14728" s="61"/>
      <c r="AT14728" s="61"/>
      <c r="AU14728" s="61"/>
      <c r="AV14728" s="61"/>
      <c r="AW14728" s="61"/>
      <c r="AX14728" s="61"/>
      <c r="AY14728" s="61"/>
      <c r="AZ14728" s="61"/>
      <c r="BA14728" s="61"/>
    </row>
    <row r="14729" spans="39:53" x14ac:dyDescent="0.2">
      <c r="AM14729" s="61"/>
      <c r="AN14729" s="61"/>
      <c r="AO14729" s="171"/>
      <c r="AP14729" s="61"/>
      <c r="AQ14729" s="61"/>
      <c r="AR14729" s="61"/>
      <c r="AS14729" s="61"/>
      <c r="AT14729" s="61"/>
      <c r="AU14729" s="61"/>
      <c r="AV14729" s="61"/>
      <c r="AW14729" s="61"/>
      <c r="AX14729" s="61"/>
      <c r="AY14729" s="61"/>
      <c r="AZ14729" s="61"/>
      <c r="BA14729" s="61"/>
    </row>
    <row r="14730" spans="39:53" x14ac:dyDescent="0.2">
      <c r="AM14730" s="61"/>
      <c r="AN14730" s="61"/>
      <c r="AO14730" s="171"/>
      <c r="AP14730" s="61"/>
      <c r="AQ14730" s="61"/>
      <c r="AR14730" s="61"/>
      <c r="AS14730" s="61"/>
      <c r="AT14730" s="61"/>
      <c r="AU14730" s="61"/>
      <c r="AV14730" s="61"/>
      <c r="AW14730" s="61"/>
      <c r="AX14730" s="61"/>
      <c r="AY14730" s="61"/>
      <c r="AZ14730" s="61"/>
      <c r="BA14730" s="61"/>
    </row>
    <row r="14731" spans="39:53" x14ac:dyDescent="0.2">
      <c r="AM14731" s="61"/>
      <c r="AN14731" s="61"/>
      <c r="AO14731" s="171"/>
      <c r="AP14731" s="61"/>
      <c r="AQ14731" s="61"/>
      <c r="AR14731" s="61"/>
      <c r="AS14731" s="61"/>
      <c r="AT14731" s="61"/>
      <c r="AU14731" s="61"/>
      <c r="AV14731" s="61"/>
      <c r="AW14731" s="61"/>
      <c r="AX14731" s="61"/>
      <c r="AY14731" s="61"/>
      <c r="AZ14731" s="61"/>
      <c r="BA14731" s="61"/>
    </row>
    <row r="14732" spans="39:53" x14ac:dyDescent="0.2">
      <c r="AM14732" s="61"/>
      <c r="AN14732" s="61"/>
      <c r="AO14732" s="171"/>
      <c r="AP14732" s="61"/>
      <c r="AQ14732" s="61"/>
      <c r="AR14732" s="61"/>
      <c r="AS14732" s="61"/>
      <c r="AT14732" s="61"/>
      <c r="AU14732" s="61"/>
      <c r="AV14732" s="61"/>
      <c r="AW14732" s="61"/>
      <c r="AX14732" s="61"/>
      <c r="AY14732" s="61"/>
      <c r="AZ14732" s="61"/>
      <c r="BA14732" s="61"/>
    </row>
    <row r="14733" spans="39:53" x14ac:dyDescent="0.2">
      <c r="AM14733" s="61"/>
      <c r="AN14733" s="61"/>
      <c r="AO14733" s="171"/>
      <c r="AP14733" s="61"/>
      <c r="AQ14733" s="61"/>
      <c r="AR14733" s="61"/>
      <c r="AS14733" s="61"/>
      <c r="AT14733" s="61"/>
      <c r="AU14733" s="61"/>
      <c r="AV14733" s="61"/>
      <c r="AW14733" s="61"/>
      <c r="AX14733" s="61"/>
      <c r="AY14733" s="61"/>
      <c r="AZ14733" s="61"/>
      <c r="BA14733" s="61"/>
    </row>
    <row r="14734" spans="39:53" x14ac:dyDescent="0.2">
      <c r="AM14734" s="61"/>
      <c r="AN14734" s="61"/>
      <c r="AO14734" s="171"/>
      <c r="AP14734" s="61"/>
      <c r="AQ14734" s="61"/>
      <c r="AR14734" s="61"/>
      <c r="AS14734" s="61"/>
      <c r="AT14734" s="61"/>
      <c r="AU14734" s="61"/>
      <c r="AV14734" s="61"/>
      <c r="AW14734" s="61"/>
      <c r="AX14734" s="61"/>
      <c r="AY14734" s="61"/>
      <c r="AZ14734" s="61"/>
      <c r="BA14734" s="61"/>
    </row>
    <row r="14735" spans="39:53" x14ac:dyDescent="0.2">
      <c r="AM14735" s="61"/>
      <c r="AN14735" s="61"/>
      <c r="AO14735" s="171"/>
      <c r="AP14735" s="61"/>
      <c r="AQ14735" s="61"/>
      <c r="AR14735" s="61"/>
      <c r="AS14735" s="61"/>
      <c r="AT14735" s="61"/>
      <c r="AU14735" s="61"/>
      <c r="AV14735" s="61"/>
      <c r="AW14735" s="61"/>
      <c r="AX14735" s="61"/>
      <c r="AY14735" s="61"/>
      <c r="AZ14735" s="61"/>
      <c r="BA14735" s="61"/>
    </row>
    <row r="14736" spans="39:53" x14ac:dyDescent="0.2">
      <c r="AM14736" s="61"/>
      <c r="AN14736" s="61"/>
      <c r="AO14736" s="171"/>
      <c r="AP14736" s="61"/>
      <c r="AQ14736" s="61"/>
      <c r="AR14736" s="61"/>
      <c r="AS14736" s="61"/>
      <c r="AT14736" s="61"/>
      <c r="AU14736" s="61"/>
      <c r="AV14736" s="61"/>
      <c r="AW14736" s="61"/>
      <c r="AX14736" s="61"/>
      <c r="AY14736" s="61"/>
      <c r="AZ14736" s="61"/>
      <c r="BA14736" s="61"/>
    </row>
    <row r="14737" spans="39:53" x14ac:dyDescent="0.2">
      <c r="AM14737" s="61"/>
      <c r="AN14737" s="61"/>
      <c r="AO14737" s="171"/>
      <c r="AP14737" s="61"/>
      <c r="AQ14737" s="61"/>
      <c r="AR14737" s="61"/>
      <c r="AS14737" s="61"/>
      <c r="AT14737" s="61"/>
      <c r="AU14737" s="61"/>
      <c r="AV14737" s="61"/>
      <c r="AW14737" s="61"/>
      <c r="AX14737" s="61"/>
      <c r="AY14737" s="61"/>
      <c r="AZ14737" s="61"/>
      <c r="BA14737" s="61"/>
    </row>
    <row r="14738" spans="39:53" x14ac:dyDescent="0.2">
      <c r="AM14738" s="61"/>
      <c r="AN14738" s="61"/>
      <c r="AO14738" s="171"/>
      <c r="AP14738" s="61"/>
      <c r="AQ14738" s="61"/>
      <c r="AR14738" s="61"/>
      <c r="AS14738" s="61"/>
      <c r="AT14738" s="61"/>
      <c r="AU14738" s="61"/>
      <c r="AV14738" s="61"/>
      <c r="AW14738" s="61"/>
      <c r="AX14738" s="61"/>
      <c r="AY14738" s="61"/>
      <c r="AZ14738" s="61"/>
      <c r="BA14738" s="61"/>
    </row>
    <row r="14739" spans="39:53" x14ac:dyDescent="0.2">
      <c r="AM14739" s="61"/>
      <c r="AN14739" s="61"/>
      <c r="AO14739" s="171"/>
      <c r="AP14739" s="61"/>
      <c r="AQ14739" s="61"/>
      <c r="AR14739" s="61"/>
      <c r="AS14739" s="61"/>
      <c r="AT14739" s="61"/>
      <c r="AU14739" s="61"/>
      <c r="AV14739" s="61"/>
      <c r="AW14739" s="61"/>
      <c r="AX14739" s="61"/>
      <c r="AY14739" s="61"/>
      <c r="AZ14739" s="61"/>
      <c r="BA14739" s="61"/>
    </row>
    <row r="14740" spans="39:53" x14ac:dyDescent="0.2">
      <c r="AM14740" s="61"/>
      <c r="AN14740" s="61"/>
      <c r="AO14740" s="171"/>
      <c r="AP14740" s="61"/>
      <c r="AQ14740" s="61"/>
      <c r="AR14740" s="61"/>
      <c r="AS14740" s="61"/>
      <c r="AT14740" s="61"/>
      <c r="AU14740" s="61"/>
      <c r="AV14740" s="61"/>
      <c r="AW14740" s="61"/>
      <c r="AX14740" s="61"/>
      <c r="AY14740" s="61"/>
      <c r="AZ14740" s="61"/>
      <c r="BA14740" s="61"/>
    </row>
    <row r="14741" spans="39:53" x14ac:dyDescent="0.2">
      <c r="AM14741" s="61"/>
      <c r="AN14741" s="61"/>
      <c r="AO14741" s="171"/>
      <c r="AP14741" s="61"/>
      <c r="AQ14741" s="61"/>
      <c r="AR14741" s="61"/>
      <c r="AS14741" s="61"/>
      <c r="AT14741" s="61"/>
      <c r="AU14741" s="61"/>
      <c r="AV14741" s="61"/>
      <c r="AW14741" s="61"/>
      <c r="AX14741" s="61"/>
      <c r="AY14741" s="61"/>
      <c r="AZ14741" s="61"/>
      <c r="BA14741" s="61"/>
    </row>
    <row r="14742" spans="39:53" x14ac:dyDescent="0.2">
      <c r="AM14742" s="61"/>
      <c r="AN14742" s="61"/>
      <c r="AO14742" s="171"/>
      <c r="AP14742" s="61"/>
      <c r="AQ14742" s="61"/>
      <c r="AR14742" s="61"/>
      <c r="AS14742" s="61"/>
      <c r="AT14742" s="61"/>
      <c r="AU14742" s="61"/>
      <c r="AV14742" s="61"/>
      <c r="AW14742" s="61"/>
      <c r="AX14742" s="61"/>
      <c r="AY14742" s="61"/>
      <c r="AZ14742" s="61"/>
      <c r="BA14742" s="61"/>
    </row>
    <row r="14743" spans="39:53" x14ac:dyDescent="0.2">
      <c r="AM14743" s="61"/>
      <c r="AN14743" s="61"/>
      <c r="AO14743" s="171"/>
      <c r="AP14743" s="61"/>
      <c r="AQ14743" s="61"/>
      <c r="AR14743" s="61"/>
      <c r="AS14743" s="61"/>
      <c r="AT14743" s="61"/>
      <c r="AU14743" s="61"/>
      <c r="AV14743" s="61"/>
      <c r="AW14743" s="61"/>
      <c r="AX14743" s="61"/>
      <c r="AY14743" s="61"/>
      <c r="AZ14743" s="61"/>
      <c r="BA14743" s="61"/>
    </row>
    <row r="14744" spans="39:53" x14ac:dyDescent="0.2">
      <c r="AM14744" s="61"/>
      <c r="AN14744" s="61"/>
      <c r="AO14744" s="171"/>
      <c r="AP14744" s="61"/>
      <c r="AQ14744" s="61"/>
      <c r="AR14744" s="61"/>
      <c r="AS14744" s="61"/>
      <c r="AT14744" s="61"/>
      <c r="AU14744" s="61"/>
      <c r="AV14744" s="61"/>
      <c r="AW14744" s="61"/>
      <c r="AX14744" s="61"/>
      <c r="AY14744" s="61"/>
      <c r="AZ14744" s="61"/>
      <c r="BA14744" s="61"/>
    </row>
    <row r="14745" spans="39:53" x14ac:dyDescent="0.2">
      <c r="AM14745" s="61"/>
      <c r="AN14745" s="61"/>
      <c r="AO14745" s="171"/>
      <c r="AP14745" s="61"/>
      <c r="AQ14745" s="61"/>
      <c r="AR14745" s="61"/>
      <c r="AS14745" s="61"/>
      <c r="AT14745" s="61"/>
      <c r="AU14745" s="61"/>
      <c r="AV14745" s="61"/>
      <c r="AW14745" s="61"/>
      <c r="AX14745" s="61"/>
      <c r="AY14745" s="61"/>
      <c r="AZ14745" s="61"/>
      <c r="BA14745" s="61"/>
    </row>
    <row r="14746" spans="39:53" x14ac:dyDescent="0.2">
      <c r="AM14746" s="61"/>
      <c r="AN14746" s="61"/>
      <c r="AO14746" s="171"/>
      <c r="AP14746" s="61"/>
      <c r="AQ14746" s="61"/>
      <c r="AR14746" s="61"/>
      <c r="AS14746" s="61"/>
      <c r="AT14746" s="61"/>
      <c r="AU14746" s="61"/>
      <c r="AV14746" s="61"/>
      <c r="AW14746" s="61"/>
      <c r="AX14746" s="61"/>
      <c r="AY14746" s="61"/>
      <c r="AZ14746" s="61"/>
      <c r="BA14746" s="61"/>
    </row>
    <row r="14747" spans="39:53" x14ac:dyDescent="0.2">
      <c r="AM14747" s="61"/>
      <c r="AN14747" s="61"/>
      <c r="AO14747" s="171"/>
      <c r="AP14747" s="61"/>
      <c r="AQ14747" s="61"/>
      <c r="AR14747" s="61"/>
      <c r="AS14747" s="61"/>
      <c r="AT14747" s="61"/>
      <c r="AU14747" s="61"/>
      <c r="AV14747" s="61"/>
      <c r="AW14747" s="61"/>
      <c r="AX14747" s="61"/>
      <c r="AY14747" s="61"/>
      <c r="AZ14747" s="61"/>
      <c r="BA14747" s="61"/>
    </row>
    <row r="14748" spans="39:53" x14ac:dyDescent="0.2">
      <c r="AM14748" s="61"/>
      <c r="AN14748" s="61"/>
      <c r="AO14748" s="171"/>
      <c r="AP14748" s="61"/>
      <c r="AQ14748" s="61"/>
      <c r="AR14748" s="61"/>
      <c r="AS14748" s="61"/>
      <c r="AT14748" s="61"/>
      <c r="AU14748" s="61"/>
      <c r="AV14748" s="61"/>
      <c r="AW14748" s="61"/>
      <c r="AX14748" s="61"/>
      <c r="AY14748" s="61"/>
      <c r="AZ14748" s="61"/>
      <c r="BA14748" s="61"/>
    </row>
    <row r="14749" spans="39:53" x14ac:dyDescent="0.2">
      <c r="AM14749" s="61"/>
      <c r="AN14749" s="61"/>
      <c r="AO14749" s="171"/>
      <c r="AP14749" s="61"/>
      <c r="AQ14749" s="61"/>
      <c r="AR14749" s="61"/>
      <c r="AS14749" s="61"/>
      <c r="AT14749" s="61"/>
      <c r="AU14749" s="61"/>
      <c r="AV14749" s="61"/>
      <c r="AW14749" s="61"/>
      <c r="AX14749" s="61"/>
      <c r="AY14749" s="61"/>
      <c r="AZ14749" s="61"/>
      <c r="BA14749" s="61"/>
    </row>
    <row r="14750" spans="39:53" x14ac:dyDescent="0.2">
      <c r="AM14750" s="61"/>
      <c r="AN14750" s="61"/>
      <c r="AO14750" s="171"/>
      <c r="AP14750" s="61"/>
      <c r="AQ14750" s="61"/>
      <c r="AR14750" s="61"/>
      <c r="AS14750" s="61"/>
      <c r="AT14750" s="61"/>
      <c r="AU14750" s="61"/>
      <c r="AV14750" s="61"/>
      <c r="AW14750" s="61"/>
      <c r="AX14750" s="61"/>
      <c r="AY14750" s="61"/>
      <c r="AZ14750" s="61"/>
      <c r="BA14750" s="61"/>
    </row>
    <row r="14751" spans="39:53" x14ac:dyDescent="0.2">
      <c r="AM14751" s="61"/>
      <c r="AN14751" s="61"/>
      <c r="AO14751" s="171"/>
      <c r="AP14751" s="61"/>
      <c r="AQ14751" s="61"/>
      <c r="AR14751" s="61"/>
      <c r="AS14751" s="61"/>
      <c r="AT14751" s="61"/>
      <c r="AU14751" s="61"/>
      <c r="AV14751" s="61"/>
      <c r="AW14751" s="61"/>
      <c r="AX14751" s="61"/>
      <c r="AY14751" s="61"/>
      <c r="AZ14751" s="61"/>
      <c r="BA14751" s="61"/>
    </row>
    <row r="14752" spans="39:53" x14ac:dyDescent="0.2">
      <c r="AM14752" s="61"/>
      <c r="AN14752" s="61"/>
      <c r="AO14752" s="171"/>
      <c r="AP14752" s="61"/>
      <c r="AQ14752" s="61"/>
      <c r="AR14752" s="61"/>
      <c r="AS14752" s="61"/>
      <c r="AT14752" s="61"/>
      <c r="AU14752" s="61"/>
      <c r="AV14752" s="61"/>
      <c r="AW14752" s="61"/>
      <c r="AX14752" s="61"/>
      <c r="AY14752" s="61"/>
      <c r="AZ14752" s="61"/>
      <c r="BA14752" s="61"/>
    </row>
    <row r="14753" spans="39:53" x14ac:dyDescent="0.2">
      <c r="AM14753" s="61"/>
      <c r="AN14753" s="61"/>
      <c r="AO14753" s="171"/>
      <c r="AP14753" s="61"/>
      <c r="AQ14753" s="61"/>
      <c r="AR14753" s="61"/>
      <c r="AS14753" s="61"/>
      <c r="AT14753" s="61"/>
      <c r="AU14753" s="61"/>
      <c r="AV14753" s="61"/>
      <c r="AW14753" s="61"/>
      <c r="AX14753" s="61"/>
      <c r="AY14753" s="61"/>
      <c r="AZ14753" s="61"/>
      <c r="BA14753" s="61"/>
    </row>
    <row r="14754" spans="39:53" x14ac:dyDescent="0.2">
      <c r="AM14754" s="61"/>
      <c r="AN14754" s="61"/>
      <c r="AO14754" s="171"/>
      <c r="AP14754" s="61"/>
      <c r="AQ14754" s="61"/>
      <c r="AR14754" s="61"/>
      <c r="AS14754" s="61"/>
      <c r="AT14754" s="61"/>
      <c r="AU14754" s="61"/>
      <c r="AV14754" s="61"/>
      <c r="AW14754" s="61"/>
      <c r="AX14754" s="61"/>
      <c r="AY14754" s="61"/>
      <c r="AZ14754" s="61"/>
      <c r="BA14754" s="61"/>
    </row>
    <row r="14755" spans="39:53" x14ac:dyDescent="0.2">
      <c r="AM14755" s="61"/>
      <c r="AN14755" s="61"/>
      <c r="AO14755" s="171"/>
      <c r="AP14755" s="61"/>
      <c r="AQ14755" s="61"/>
      <c r="AR14755" s="61"/>
      <c r="AS14755" s="61"/>
      <c r="AT14755" s="61"/>
      <c r="AU14755" s="61"/>
      <c r="AV14755" s="61"/>
      <c r="AW14755" s="61"/>
      <c r="AX14755" s="61"/>
      <c r="AY14755" s="61"/>
      <c r="AZ14755" s="61"/>
      <c r="BA14755" s="61"/>
    </row>
    <row r="14756" spans="39:53" x14ac:dyDescent="0.2">
      <c r="AM14756" s="61"/>
      <c r="AN14756" s="61"/>
      <c r="AO14756" s="171"/>
      <c r="AP14756" s="61"/>
      <c r="AQ14756" s="61"/>
      <c r="AR14756" s="61"/>
      <c r="AS14756" s="61"/>
      <c r="AT14756" s="61"/>
      <c r="AU14756" s="61"/>
      <c r="AV14756" s="61"/>
      <c r="AW14756" s="61"/>
      <c r="AX14756" s="61"/>
      <c r="AY14756" s="61"/>
      <c r="AZ14756" s="61"/>
      <c r="BA14756" s="61"/>
    </row>
    <row r="14757" spans="39:53" x14ac:dyDescent="0.2">
      <c r="AM14757" s="61"/>
      <c r="AN14757" s="61"/>
      <c r="AO14757" s="171"/>
      <c r="AP14757" s="61"/>
      <c r="AQ14757" s="61"/>
      <c r="AR14757" s="61"/>
      <c r="AS14757" s="61"/>
      <c r="AT14757" s="61"/>
      <c r="AU14757" s="61"/>
      <c r="AV14757" s="61"/>
      <c r="AW14757" s="61"/>
      <c r="AX14757" s="61"/>
      <c r="AY14757" s="61"/>
      <c r="AZ14757" s="61"/>
      <c r="BA14757" s="61"/>
    </row>
    <row r="14758" spans="39:53" x14ac:dyDescent="0.2">
      <c r="AM14758" s="61"/>
      <c r="AN14758" s="61"/>
      <c r="AO14758" s="171"/>
      <c r="AP14758" s="61"/>
      <c r="AQ14758" s="61"/>
      <c r="AR14758" s="61"/>
      <c r="AS14758" s="61"/>
      <c r="AT14758" s="61"/>
      <c r="AU14758" s="61"/>
      <c r="AV14758" s="61"/>
      <c r="AW14758" s="61"/>
      <c r="AX14758" s="61"/>
      <c r="AY14758" s="61"/>
      <c r="AZ14758" s="61"/>
      <c r="BA14758" s="61"/>
    </row>
    <row r="14759" spans="39:53" x14ac:dyDescent="0.2">
      <c r="AM14759" s="61"/>
      <c r="AN14759" s="61"/>
      <c r="AO14759" s="171"/>
      <c r="AP14759" s="61"/>
      <c r="AQ14759" s="61"/>
      <c r="AR14759" s="61"/>
      <c r="AS14759" s="61"/>
      <c r="AT14759" s="61"/>
      <c r="AU14759" s="61"/>
      <c r="AV14759" s="61"/>
      <c r="AW14759" s="61"/>
      <c r="AX14759" s="61"/>
      <c r="AY14759" s="61"/>
      <c r="AZ14759" s="61"/>
      <c r="BA14759" s="61"/>
    </row>
    <row r="14760" spans="39:53" x14ac:dyDescent="0.2">
      <c r="AM14760" s="61"/>
      <c r="AN14760" s="61"/>
      <c r="AO14760" s="171"/>
      <c r="AP14760" s="61"/>
      <c r="AQ14760" s="61"/>
      <c r="AR14760" s="61"/>
      <c r="AS14760" s="61"/>
      <c r="AT14760" s="61"/>
      <c r="AU14760" s="61"/>
      <c r="AV14760" s="61"/>
      <c r="AW14760" s="61"/>
      <c r="AX14760" s="61"/>
      <c r="AY14760" s="61"/>
      <c r="AZ14760" s="61"/>
      <c r="BA14760" s="61"/>
    </row>
    <row r="14761" spans="39:53" x14ac:dyDescent="0.2">
      <c r="AM14761" s="61"/>
      <c r="AN14761" s="61"/>
      <c r="AO14761" s="171"/>
      <c r="AP14761" s="61"/>
      <c r="AQ14761" s="61"/>
      <c r="AR14761" s="61"/>
      <c r="AS14761" s="61"/>
      <c r="AT14761" s="61"/>
      <c r="AU14761" s="61"/>
      <c r="AV14761" s="61"/>
      <c r="AW14761" s="61"/>
      <c r="AX14761" s="61"/>
      <c r="AY14761" s="61"/>
      <c r="AZ14761" s="61"/>
      <c r="BA14761" s="61"/>
    </row>
    <row r="14762" spans="39:53" x14ac:dyDescent="0.2">
      <c r="AM14762" s="61"/>
      <c r="AN14762" s="61"/>
      <c r="AO14762" s="171"/>
      <c r="AP14762" s="61"/>
      <c r="AQ14762" s="61"/>
      <c r="AR14762" s="61"/>
      <c r="AS14762" s="61"/>
      <c r="AT14762" s="61"/>
      <c r="AU14762" s="61"/>
      <c r="AV14762" s="61"/>
      <c r="AW14762" s="61"/>
      <c r="AX14762" s="61"/>
      <c r="AY14762" s="61"/>
      <c r="AZ14762" s="61"/>
      <c r="BA14762" s="61"/>
    </row>
    <row r="14763" spans="39:53" x14ac:dyDescent="0.2">
      <c r="AM14763" s="61"/>
      <c r="AN14763" s="61"/>
      <c r="AO14763" s="171"/>
      <c r="AP14763" s="61"/>
      <c r="AQ14763" s="61"/>
      <c r="AR14763" s="61"/>
      <c r="AS14763" s="61"/>
      <c r="AT14763" s="61"/>
      <c r="AU14763" s="61"/>
      <c r="AV14763" s="61"/>
      <c r="AW14763" s="61"/>
      <c r="AX14763" s="61"/>
      <c r="AY14763" s="61"/>
      <c r="AZ14763" s="61"/>
      <c r="BA14763" s="61"/>
    </row>
    <row r="14764" spans="39:53" x14ac:dyDescent="0.2">
      <c r="AM14764" s="61"/>
      <c r="AN14764" s="61"/>
      <c r="AO14764" s="171"/>
      <c r="AP14764" s="61"/>
      <c r="AQ14764" s="61"/>
      <c r="AR14764" s="61"/>
      <c r="AS14764" s="61"/>
      <c r="AT14764" s="61"/>
      <c r="AU14764" s="61"/>
      <c r="AV14764" s="61"/>
      <c r="AW14764" s="61"/>
      <c r="AX14764" s="61"/>
      <c r="AY14764" s="61"/>
      <c r="AZ14764" s="61"/>
      <c r="BA14764" s="61"/>
    </row>
    <row r="14765" spans="39:53" x14ac:dyDescent="0.2">
      <c r="AM14765" s="61"/>
      <c r="AN14765" s="61"/>
      <c r="AO14765" s="171"/>
      <c r="AP14765" s="61"/>
      <c r="AQ14765" s="61"/>
      <c r="AR14765" s="61"/>
      <c r="AS14765" s="61"/>
      <c r="AT14765" s="61"/>
      <c r="AU14765" s="61"/>
      <c r="AV14765" s="61"/>
      <c r="AW14765" s="61"/>
      <c r="AX14765" s="61"/>
      <c r="AY14765" s="61"/>
      <c r="AZ14765" s="61"/>
      <c r="BA14765" s="61"/>
    </row>
    <row r="14766" spans="39:53" x14ac:dyDescent="0.2">
      <c r="AM14766" s="61"/>
      <c r="AN14766" s="61"/>
      <c r="AO14766" s="171"/>
      <c r="AP14766" s="61"/>
      <c r="AQ14766" s="61"/>
      <c r="AR14766" s="61"/>
      <c r="AS14766" s="61"/>
      <c r="AT14766" s="61"/>
      <c r="AU14766" s="61"/>
      <c r="AV14766" s="61"/>
      <c r="AW14766" s="61"/>
      <c r="AX14766" s="61"/>
      <c r="AY14766" s="61"/>
      <c r="AZ14766" s="61"/>
      <c r="BA14766" s="61"/>
    </row>
    <row r="14767" spans="39:53" x14ac:dyDescent="0.2">
      <c r="AM14767" s="61"/>
      <c r="AN14767" s="61"/>
      <c r="AO14767" s="171"/>
      <c r="AP14767" s="61"/>
      <c r="AQ14767" s="61"/>
      <c r="AR14767" s="61"/>
      <c r="AS14767" s="61"/>
      <c r="AT14767" s="61"/>
      <c r="AU14767" s="61"/>
      <c r="AV14767" s="61"/>
      <c r="AW14767" s="61"/>
      <c r="AX14767" s="61"/>
      <c r="AY14767" s="61"/>
      <c r="AZ14767" s="61"/>
      <c r="BA14767" s="61"/>
    </row>
    <row r="14768" spans="39:53" x14ac:dyDescent="0.2">
      <c r="AM14768" s="61"/>
      <c r="AN14768" s="61"/>
      <c r="AO14768" s="171"/>
      <c r="AP14768" s="61"/>
      <c r="AQ14768" s="61"/>
      <c r="AR14768" s="61"/>
      <c r="AS14768" s="61"/>
      <c r="AT14768" s="61"/>
      <c r="AU14768" s="61"/>
      <c r="AV14768" s="61"/>
      <c r="AW14768" s="61"/>
      <c r="AX14768" s="61"/>
      <c r="AY14768" s="61"/>
      <c r="AZ14768" s="61"/>
      <c r="BA14768" s="61"/>
    </row>
    <row r="14769" spans="39:53" x14ac:dyDescent="0.2">
      <c r="AM14769" s="61"/>
      <c r="AN14769" s="61"/>
      <c r="AO14769" s="171"/>
      <c r="AP14769" s="61"/>
      <c r="AQ14769" s="61"/>
      <c r="AR14769" s="61"/>
      <c r="AS14769" s="61"/>
      <c r="AT14769" s="61"/>
      <c r="AU14769" s="61"/>
      <c r="AV14769" s="61"/>
      <c r="AW14769" s="61"/>
      <c r="AX14769" s="61"/>
      <c r="AY14769" s="61"/>
      <c r="AZ14769" s="61"/>
      <c r="BA14769" s="61"/>
    </row>
    <row r="14770" spans="39:53" x14ac:dyDescent="0.2">
      <c r="AM14770" s="61"/>
      <c r="AN14770" s="61"/>
      <c r="AO14770" s="171"/>
      <c r="AP14770" s="61"/>
      <c r="AQ14770" s="61"/>
      <c r="AR14770" s="61"/>
      <c r="AS14770" s="61"/>
      <c r="AT14770" s="61"/>
      <c r="AU14770" s="61"/>
      <c r="AV14770" s="61"/>
      <c r="AW14770" s="61"/>
      <c r="AX14770" s="61"/>
      <c r="AY14770" s="61"/>
      <c r="AZ14770" s="61"/>
      <c r="BA14770" s="61"/>
    </row>
    <row r="14771" spans="39:53" x14ac:dyDescent="0.2">
      <c r="AM14771" s="61"/>
      <c r="AN14771" s="61"/>
      <c r="AO14771" s="171"/>
      <c r="AP14771" s="61"/>
      <c r="AQ14771" s="61"/>
      <c r="AR14771" s="61"/>
      <c r="AS14771" s="61"/>
      <c r="AT14771" s="61"/>
      <c r="AU14771" s="61"/>
      <c r="AV14771" s="61"/>
      <c r="AW14771" s="61"/>
      <c r="AX14771" s="61"/>
      <c r="AY14771" s="61"/>
      <c r="AZ14771" s="61"/>
      <c r="BA14771" s="61"/>
    </row>
    <row r="14772" spans="39:53" x14ac:dyDescent="0.2">
      <c r="AM14772" s="61"/>
      <c r="AN14772" s="61"/>
      <c r="AO14772" s="171"/>
      <c r="AP14772" s="61"/>
      <c r="AQ14772" s="61"/>
      <c r="AR14772" s="61"/>
      <c r="AS14772" s="61"/>
      <c r="AT14772" s="61"/>
      <c r="AU14772" s="61"/>
      <c r="AV14772" s="61"/>
      <c r="AW14772" s="61"/>
      <c r="AX14772" s="61"/>
      <c r="AY14772" s="61"/>
      <c r="AZ14772" s="61"/>
      <c r="BA14772" s="61"/>
    </row>
    <row r="14773" spans="39:53" x14ac:dyDescent="0.2">
      <c r="AM14773" s="61"/>
      <c r="AN14773" s="61"/>
      <c r="AO14773" s="171"/>
      <c r="AP14773" s="61"/>
      <c r="AQ14773" s="61"/>
      <c r="AR14773" s="61"/>
      <c r="AS14773" s="61"/>
      <c r="AT14773" s="61"/>
      <c r="AU14773" s="61"/>
      <c r="AV14773" s="61"/>
      <c r="AW14773" s="61"/>
      <c r="AX14773" s="61"/>
      <c r="AY14773" s="61"/>
      <c r="AZ14773" s="61"/>
      <c r="BA14773" s="61"/>
    </row>
    <row r="14774" spans="39:53" x14ac:dyDescent="0.2">
      <c r="AM14774" s="61"/>
      <c r="AN14774" s="61"/>
      <c r="AO14774" s="171"/>
      <c r="AP14774" s="61"/>
      <c r="AQ14774" s="61"/>
      <c r="AR14774" s="61"/>
      <c r="AS14774" s="61"/>
      <c r="AT14774" s="61"/>
      <c r="AU14774" s="61"/>
      <c r="AV14774" s="61"/>
      <c r="AW14774" s="61"/>
      <c r="AX14774" s="61"/>
      <c r="AY14774" s="61"/>
      <c r="AZ14774" s="61"/>
      <c r="BA14774" s="61"/>
    </row>
    <row r="14775" spans="39:53" x14ac:dyDescent="0.2">
      <c r="AM14775" s="61"/>
      <c r="AN14775" s="61"/>
      <c r="AO14775" s="171"/>
      <c r="AP14775" s="61"/>
      <c r="AQ14775" s="61"/>
      <c r="AR14775" s="61"/>
      <c r="AS14775" s="61"/>
      <c r="AT14775" s="61"/>
      <c r="AU14775" s="61"/>
      <c r="AV14775" s="61"/>
      <c r="AW14775" s="61"/>
      <c r="AX14775" s="61"/>
      <c r="AY14775" s="61"/>
      <c r="AZ14775" s="61"/>
      <c r="BA14775" s="61"/>
    </row>
    <row r="14776" spans="39:53" x14ac:dyDescent="0.2">
      <c r="AM14776" s="61"/>
      <c r="AN14776" s="61"/>
      <c r="AO14776" s="171"/>
      <c r="AP14776" s="61"/>
      <c r="AQ14776" s="61"/>
      <c r="AR14776" s="61"/>
      <c r="AS14776" s="61"/>
      <c r="AT14776" s="61"/>
      <c r="AU14776" s="61"/>
      <c r="AV14776" s="61"/>
      <c r="AW14776" s="61"/>
      <c r="AX14776" s="61"/>
      <c r="AY14776" s="61"/>
      <c r="AZ14776" s="61"/>
      <c r="BA14776" s="61"/>
    </row>
    <row r="14777" spans="39:53" x14ac:dyDescent="0.2">
      <c r="AM14777" s="61"/>
      <c r="AN14777" s="61"/>
      <c r="AO14777" s="171"/>
      <c r="AP14777" s="61"/>
      <c r="AQ14777" s="61"/>
      <c r="AR14777" s="61"/>
      <c r="AS14777" s="61"/>
      <c r="AT14777" s="61"/>
      <c r="AU14777" s="61"/>
      <c r="AV14777" s="61"/>
      <c r="AW14777" s="61"/>
      <c r="AX14777" s="61"/>
      <c r="AY14777" s="61"/>
      <c r="AZ14777" s="61"/>
      <c r="BA14777" s="61"/>
    </row>
    <row r="14778" spans="39:53" x14ac:dyDescent="0.2">
      <c r="AM14778" s="61"/>
      <c r="AN14778" s="61"/>
      <c r="AO14778" s="171"/>
      <c r="AP14778" s="61"/>
      <c r="AQ14778" s="61"/>
      <c r="AR14778" s="61"/>
      <c r="AS14778" s="61"/>
      <c r="AT14778" s="61"/>
      <c r="AU14778" s="61"/>
      <c r="AV14778" s="61"/>
      <c r="AW14778" s="61"/>
      <c r="AX14778" s="61"/>
      <c r="AY14778" s="61"/>
      <c r="AZ14778" s="61"/>
      <c r="BA14778" s="61"/>
    </row>
    <row r="14779" spans="39:53" x14ac:dyDescent="0.2">
      <c r="AM14779" s="61"/>
      <c r="AN14779" s="61"/>
      <c r="AO14779" s="171"/>
      <c r="AP14779" s="61"/>
      <c r="AQ14779" s="61"/>
      <c r="AR14779" s="61"/>
      <c r="AS14779" s="61"/>
      <c r="AT14779" s="61"/>
      <c r="AU14779" s="61"/>
      <c r="AV14779" s="61"/>
      <c r="AW14779" s="61"/>
      <c r="AX14779" s="61"/>
      <c r="AY14779" s="61"/>
      <c r="AZ14779" s="61"/>
      <c r="BA14779" s="61"/>
    </row>
    <row r="14780" spans="39:53" x14ac:dyDescent="0.2">
      <c r="AM14780" s="61"/>
      <c r="AN14780" s="61"/>
      <c r="AO14780" s="171"/>
      <c r="AP14780" s="61"/>
      <c r="AQ14780" s="61"/>
      <c r="AR14780" s="61"/>
      <c r="AS14780" s="61"/>
      <c r="AT14780" s="61"/>
      <c r="AU14780" s="61"/>
      <c r="AV14780" s="61"/>
      <c r="AW14780" s="61"/>
      <c r="AX14780" s="61"/>
      <c r="AY14780" s="61"/>
      <c r="AZ14780" s="61"/>
      <c r="BA14780" s="61"/>
    </row>
    <row r="14781" spans="39:53" x14ac:dyDescent="0.2">
      <c r="AM14781" s="61"/>
      <c r="AN14781" s="61"/>
      <c r="AO14781" s="171"/>
      <c r="AP14781" s="61"/>
      <c r="AQ14781" s="61"/>
      <c r="AR14781" s="61"/>
      <c r="AS14781" s="61"/>
      <c r="AT14781" s="61"/>
      <c r="AU14781" s="61"/>
      <c r="AV14781" s="61"/>
      <c r="AW14781" s="61"/>
      <c r="AX14781" s="61"/>
      <c r="AY14781" s="61"/>
      <c r="AZ14781" s="61"/>
      <c r="BA14781" s="61"/>
    </row>
    <row r="14782" spans="39:53" x14ac:dyDescent="0.2">
      <c r="AM14782" s="61"/>
      <c r="AN14782" s="61"/>
      <c r="AO14782" s="171"/>
      <c r="AP14782" s="61"/>
      <c r="AQ14782" s="61"/>
      <c r="AR14782" s="61"/>
      <c r="AS14782" s="61"/>
      <c r="AT14782" s="61"/>
      <c r="AU14782" s="61"/>
      <c r="AV14782" s="61"/>
      <c r="AW14782" s="61"/>
      <c r="AX14782" s="61"/>
      <c r="AY14782" s="61"/>
      <c r="AZ14782" s="61"/>
      <c r="BA14782" s="61"/>
    </row>
    <row r="14783" spans="39:53" x14ac:dyDescent="0.2">
      <c r="AM14783" s="61"/>
      <c r="AN14783" s="61"/>
      <c r="AO14783" s="171"/>
      <c r="AP14783" s="61"/>
      <c r="AQ14783" s="61"/>
      <c r="AR14783" s="61"/>
      <c r="AS14783" s="61"/>
      <c r="AT14783" s="61"/>
      <c r="AU14783" s="61"/>
      <c r="AV14783" s="61"/>
      <c r="AW14783" s="61"/>
      <c r="AX14783" s="61"/>
      <c r="AY14783" s="61"/>
      <c r="AZ14783" s="61"/>
      <c r="BA14783" s="61"/>
    </row>
    <row r="14784" spans="39:53" x14ac:dyDescent="0.2">
      <c r="AM14784" s="61"/>
      <c r="AN14784" s="61"/>
      <c r="AO14784" s="171"/>
      <c r="AP14784" s="61"/>
      <c r="AQ14784" s="61"/>
      <c r="AR14784" s="61"/>
      <c r="AS14784" s="61"/>
      <c r="AT14784" s="61"/>
      <c r="AU14784" s="61"/>
      <c r="AV14784" s="61"/>
      <c r="AW14784" s="61"/>
      <c r="AX14784" s="61"/>
      <c r="AY14784" s="61"/>
      <c r="AZ14784" s="61"/>
      <c r="BA14784" s="61"/>
    </row>
    <row r="14785" spans="39:53" x14ac:dyDescent="0.2">
      <c r="AM14785" s="61"/>
      <c r="AN14785" s="61"/>
      <c r="AO14785" s="171"/>
      <c r="AP14785" s="61"/>
      <c r="AQ14785" s="61"/>
      <c r="AR14785" s="61"/>
      <c r="AS14785" s="61"/>
      <c r="AT14785" s="61"/>
      <c r="AU14785" s="61"/>
      <c r="AV14785" s="61"/>
      <c r="AW14785" s="61"/>
      <c r="AX14785" s="61"/>
      <c r="AY14785" s="61"/>
      <c r="AZ14785" s="61"/>
      <c r="BA14785" s="61"/>
    </row>
    <row r="14786" spans="39:53" x14ac:dyDescent="0.2">
      <c r="AM14786" s="61"/>
      <c r="AN14786" s="61"/>
      <c r="AO14786" s="171"/>
      <c r="AP14786" s="61"/>
      <c r="AQ14786" s="61"/>
      <c r="AR14786" s="61"/>
      <c r="AS14786" s="61"/>
      <c r="AT14786" s="61"/>
      <c r="AU14786" s="61"/>
      <c r="AV14786" s="61"/>
      <c r="AW14786" s="61"/>
      <c r="AX14786" s="61"/>
      <c r="AY14786" s="61"/>
      <c r="AZ14786" s="61"/>
      <c r="BA14786" s="61"/>
    </row>
    <row r="14787" spans="39:53" x14ac:dyDescent="0.2">
      <c r="AM14787" s="61"/>
      <c r="AN14787" s="61"/>
      <c r="AO14787" s="171"/>
      <c r="AP14787" s="61"/>
      <c r="AQ14787" s="61"/>
      <c r="AR14787" s="61"/>
      <c r="AS14787" s="61"/>
      <c r="AT14787" s="61"/>
      <c r="AU14787" s="61"/>
      <c r="AV14787" s="61"/>
      <c r="AW14787" s="61"/>
      <c r="AX14787" s="61"/>
      <c r="AY14787" s="61"/>
      <c r="AZ14787" s="61"/>
      <c r="BA14787" s="61"/>
    </row>
    <row r="14788" spans="39:53" x14ac:dyDescent="0.2">
      <c r="AM14788" s="61"/>
      <c r="AN14788" s="61"/>
      <c r="AO14788" s="171"/>
      <c r="AP14788" s="61"/>
      <c r="AQ14788" s="61"/>
      <c r="AR14788" s="61"/>
      <c r="AS14788" s="61"/>
      <c r="AT14788" s="61"/>
      <c r="AU14788" s="61"/>
      <c r="AV14788" s="61"/>
      <c r="AW14788" s="61"/>
      <c r="AX14788" s="61"/>
      <c r="AY14788" s="61"/>
      <c r="AZ14788" s="61"/>
      <c r="BA14788" s="61"/>
    </row>
    <row r="14789" spans="39:53" x14ac:dyDescent="0.2">
      <c r="AM14789" s="61"/>
      <c r="AN14789" s="61"/>
      <c r="AO14789" s="171"/>
      <c r="AP14789" s="61"/>
      <c r="AQ14789" s="61"/>
      <c r="AR14789" s="61"/>
      <c r="AS14789" s="61"/>
      <c r="AT14789" s="61"/>
      <c r="AU14789" s="61"/>
      <c r="AV14789" s="61"/>
      <c r="AW14789" s="61"/>
      <c r="AX14789" s="61"/>
      <c r="AY14789" s="61"/>
      <c r="AZ14789" s="61"/>
      <c r="BA14789" s="61"/>
    </row>
    <row r="14790" spans="39:53" x14ac:dyDescent="0.2">
      <c r="AM14790" s="61"/>
      <c r="AN14790" s="61"/>
      <c r="AO14790" s="171"/>
      <c r="AP14790" s="61"/>
      <c r="AQ14790" s="61"/>
      <c r="AR14790" s="61"/>
      <c r="AS14790" s="61"/>
      <c r="AT14790" s="61"/>
      <c r="AU14790" s="61"/>
      <c r="AV14790" s="61"/>
      <c r="AW14790" s="61"/>
      <c r="AX14790" s="61"/>
      <c r="AY14790" s="61"/>
      <c r="AZ14790" s="61"/>
      <c r="BA14790" s="61"/>
    </row>
    <row r="14791" spans="39:53" x14ac:dyDescent="0.2">
      <c r="AM14791" s="61"/>
      <c r="AN14791" s="61"/>
      <c r="AO14791" s="171"/>
      <c r="AP14791" s="61"/>
      <c r="AQ14791" s="61"/>
      <c r="AR14791" s="61"/>
      <c r="AS14791" s="61"/>
      <c r="AT14791" s="61"/>
      <c r="AU14791" s="61"/>
      <c r="AV14791" s="61"/>
      <c r="AW14791" s="61"/>
      <c r="AX14791" s="61"/>
      <c r="AY14791" s="61"/>
      <c r="AZ14791" s="61"/>
      <c r="BA14791" s="61"/>
    </row>
    <row r="14792" spans="39:53" x14ac:dyDescent="0.2">
      <c r="AM14792" s="61"/>
      <c r="AN14792" s="61"/>
      <c r="AO14792" s="171"/>
      <c r="AP14792" s="61"/>
      <c r="AQ14792" s="61"/>
      <c r="AR14792" s="61"/>
      <c r="AS14792" s="61"/>
      <c r="AT14792" s="61"/>
      <c r="AU14792" s="61"/>
      <c r="AV14792" s="61"/>
      <c r="AW14792" s="61"/>
      <c r="AX14792" s="61"/>
      <c r="AY14792" s="61"/>
      <c r="AZ14792" s="61"/>
      <c r="BA14792" s="61"/>
    </row>
    <row r="14793" spans="39:53" x14ac:dyDescent="0.2">
      <c r="AM14793" s="61"/>
      <c r="AN14793" s="61"/>
      <c r="AO14793" s="171"/>
      <c r="AP14793" s="61"/>
      <c r="AQ14793" s="61"/>
      <c r="AR14793" s="61"/>
      <c r="AS14793" s="61"/>
      <c r="AT14793" s="61"/>
      <c r="AU14793" s="61"/>
      <c r="AV14793" s="61"/>
      <c r="AW14793" s="61"/>
      <c r="AX14793" s="61"/>
      <c r="AY14793" s="61"/>
      <c r="AZ14793" s="61"/>
      <c r="BA14793" s="61"/>
    </row>
    <row r="14794" spans="39:53" x14ac:dyDescent="0.2">
      <c r="AM14794" s="61"/>
      <c r="AN14794" s="61"/>
      <c r="AO14794" s="171"/>
      <c r="AP14794" s="61"/>
      <c r="AQ14794" s="61"/>
      <c r="AR14794" s="61"/>
      <c r="AS14794" s="61"/>
      <c r="AT14794" s="61"/>
      <c r="AU14794" s="61"/>
      <c r="AV14794" s="61"/>
      <c r="AW14794" s="61"/>
      <c r="AX14794" s="61"/>
      <c r="AY14794" s="61"/>
      <c r="AZ14794" s="61"/>
      <c r="BA14794" s="61"/>
    </row>
    <row r="14795" spans="39:53" x14ac:dyDescent="0.2">
      <c r="AM14795" s="61"/>
      <c r="AN14795" s="61"/>
      <c r="AO14795" s="171"/>
      <c r="AP14795" s="61"/>
      <c r="AQ14795" s="61"/>
      <c r="AR14795" s="61"/>
      <c r="AS14795" s="61"/>
      <c r="AT14795" s="61"/>
      <c r="AU14795" s="61"/>
      <c r="AV14795" s="61"/>
      <c r="AW14795" s="61"/>
      <c r="AX14795" s="61"/>
      <c r="AY14795" s="61"/>
      <c r="AZ14795" s="61"/>
      <c r="BA14795" s="61"/>
    </row>
    <row r="14796" spans="39:53" x14ac:dyDescent="0.2">
      <c r="AM14796" s="61"/>
      <c r="AN14796" s="61"/>
      <c r="AO14796" s="171"/>
      <c r="AP14796" s="61"/>
      <c r="AQ14796" s="61"/>
      <c r="AR14796" s="61"/>
      <c r="AS14796" s="61"/>
      <c r="AT14796" s="61"/>
      <c r="AU14796" s="61"/>
      <c r="AV14796" s="61"/>
      <c r="AW14796" s="61"/>
      <c r="AX14796" s="61"/>
      <c r="AY14796" s="61"/>
      <c r="AZ14796" s="61"/>
      <c r="BA14796" s="61"/>
    </row>
    <row r="14797" spans="39:53" x14ac:dyDescent="0.2">
      <c r="AM14797" s="61"/>
      <c r="AN14797" s="61"/>
      <c r="AO14797" s="171"/>
      <c r="AP14797" s="61"/>
      <c r="AQ14797" s="61"/>
      <c r="AR14797" s="61"/>
      <c r="AS14797" s="61"/>
      <c r="AT14797" s="61"/>
      <c r="AU14797" s="61"/>
      <c r="AV14797" s="61"/>
      <c r="AW14797" s="61"/>
      <c r="AX14797" s="61"/>
      <c r="AY14797" s="61"/>
      <c r="AZ14797" s="61"/>
      <c r="BA14797" s="61"/>
    </row>
    <row r="14798" spans="39:53" x14ac:dyDescent="0.2">
      <c r="AM14798" s="61"/>
      <c r="AN14798" s="61"/>
      <c r="AO14798" s="171"/>
      <c r="AP14798" s="61"/>
      <c r="AQ14798" s="61"/>
      <c r="AR14798" s="61"/>
      <c r="AS14798" s="61"/>
      <c r="AT14798" s="61"/>
      <c r="AU14798" s="61"/>
      <c r="AV14798" s="61"/>
      <c r="AW14798" s="61"/>
      <c r="AX14798" s="61"/>
      <c r="AY14798" s="61"/>
      <c r="AZ14798" s="61"/>
      <c r="BA14798" s="61"/>
    </row>
    <row r="14799" spans="39:53" x14ac:dyDescent="0.2">
      <c r="AM14799" s="61"/>
      <c r="AN14799" s="61"/>
      <c r="AO14799" s="171"/>
      <c r="AP14799" s="61"/>
      <c r="AQ14799" s="61"/>
      <c r="AR14799" s="61"/>
      <c r="AS14799" s="61"/>
      <c r="AT14799" s="61"/>
      <c r="AU14799" s="61"/>
      <c r="AV14799" s="61"/>
      <c r="AW14799" s="61"/>
      <c r="AX14799" s="61"/>
      <c r="AY14799" s="61"/>
      <c r="AZ14799" s="61"/>
      <c r="BA14799" s="61"/>
    </row>
    <row r="14800" spans="39:53" x14ac:dyDescent="0.2">
      <c r="AM14800" s="61"/>
      <c r="AN14800" s="61"/>
      <c r="AO14800" s="171"/>
      <c r="AP14800" s="61"/>
      <c r="AQ14800" s="61"/>
      <c r="AR14800" s="61"/>
      <c r="AS14800" s="61"/>
      <c r="AT14800" s="61"/>
      <c r="AU14800" s="61"/>
      <c r="AV14800" s="61"/>
      <c r="AW14800" s="61"/>
      <c r="AX14800" s="61"/>
      <c r="AY14800" s="61"/>
      <c r="AZ14800" s="61"/>
      <c r="BA14800" s="61"/>
    </row>
    <row r="14801" spans="39:53" x14ac:dyDescent="0.2">
      <c r="AM14801" s="61"/>
      <c r="AN14801" s="61"/>
      <c r="AO14801" s="171"/>
      <c r="AP14801" s="61"/>
      <c r="AQ14801" s="61"/>
      <c r="AR14801" s="61"/>
      <c r="AS14801" s="61"/>
      <c r="AT14801" s="61"/>
      <c r="AU14801" s="61"/>
      <c r="AV14801" s="61"/>
      <c r="AW14801" s="61"/>
      <c r="AX14801" s="61"/>
      <c r="AY14801" s="61"/>
      <c r="AZ14801" s="61"/>
      <c r="BA14801" s="61"/>
    </row>
    <row r="14802" spans="39:53" x14ac:dyDescent="0.2">
      <c r="AM14802" s="61"/>
      <c r="AN14802" s="61"/>
      <c r="AO14802" s="171"/>
      <c r="AP14802" s="61"/>
      <c r="AQ14802" s="61"/>
      <c r="AR14802" s="61"/>
      <c r="AS14802" s="61"/>
      <c r="AT14802" s="61"/>
      <c r="AU14802" s="61"/>
      <c r="AV14802" s="61"/>
      <c r="AW14802" s="61"/>
      <c r="AX14802" s="61"/>
      <c r="AY14802" s="61"/>
      <c r="AZ14802" s="61"/>
      <c r="BA14802" s="61"/>
    </row>
    <row r="14803" spans="39:53" x14ac:dyDescent="0.2">
      <c r="AM14803" s="61"/>
      <c r="AN14803" s="61"/>
      <c r="AO14803" s="171"/>
      <c r="AP14803" s="61"/>
      <c r="AQ14803" s="61"/>
      <c r="AR14803" s="61"/>
      <c r="AS14803" s="61"/>
      <c r="AT14803" s="61"/>
      <c r="AU14803" s="61"/>
      <c r="AV14803" s="61"/>
      <c r="AW14803" s="61"/>
      <c r="AX14803" s="61"/>
      <c r="AY14803" s="61"/>
      <c r="AZ14803" s="61"/>
      <c r="BA14803" s="61"/>
    </row>
    <row r="14804" spans="39:53" x14ac:dyDescent="0.2">
      <c r="AM14804" s="61"/>
      <c r="AN14804" s="61"/>
      <c r="AO14804" s="171"/>
      <c r="AP14804" s="61"/>
      <c r="AQ14804" s="61"/>
      <c r="AR14804" s="61"/>
      <c r="AS14804" s="61"/>
      <c r="AT14804" s="61"/>
      <c r="AU14804" s="61"/>
      <c r="AV14804" s="61"/>
      <c r="AW14804" s="61"/>
      <c r="AX14804" s="61"/>
      <c r="AY14804" s="61"/>
      <c r="AZ14804" s="61"/>
      <c r="BA14804" s="61"/>
    </row>
    <row r="14805" spans="39:53" x14ac:dyDescent="0.2">
      <c r="AM14805" s="61"/>
      <c r="AN14805" s="61"/>
      <c r="AO14805" s="171"/>
      <c r="AP14805" s="61"/>
      <c r="AQ14805" s="61"/>
      <c r="AR14805" s="61"/>
      <c r="AS14805" s="61"/>
      <c r="AT14805" s="61"/>
      <c r="AU14805" s="61"/>
      <c r="AV14805" s="61"/>
      <c r="AW14805" s="61"/>
      <c r="AX14805" s="61"/>
      <c r="AY14805" s="61"/>
      <c r="AZ14805" s="61"/>
      <c r="BA14805" s="61"/>
    </row>
    <row r="14806" spans="39:53" x14ac:dyDescent="0.2">
      <c r="AM14806" s="61"/>
      <c r="AN14806" s="61"/>
      <c r="AO14806" s="171"/>
      <c r="AP14806" s="61"/>
      <c r="AQ14806" s="61"/>
      <c r="AR14806" s="61"/>
      <c r="AS14806" s="61"/>
      <c r="AT14806" s="61"/>
      <c r="AU14806" s="61"/>
      <c r="AV14806" s="61"/>
      <c r="AW14806" s="61"/>
      <c r="AX14806" s="61"/>
      <c r="AY14806" s="61"/>
      <c r="AZ14806" s="61"/>
      <c r="BA14806" s="61"/>
    </row>
    <row r="14807" spans="39:53" x14ac:dyDescent="0.2">
      <c r="AM14807" s="61"/>
      <c r="AN14807" s="61"/>
      <c r="AO14807" s="171"/>
      <c r="AP14807" s="61"/>
      <c r="AQ14807" s="61"/>
      <c r="AR14807" s="61"/>
      <c r="AS14807" s="61"/>
      <c r="AT14807" s="61"/>
      <c r="AU14807" s="61"/>
      <c r="AV14807" s="61"/>
      <c r="AW14807" s="61"/>
      <c r="AX14807" s="61"/>
      <c r="AY14807" s="61"/>
      <c r="AZ14807" s="61"/>
      <c r="BA14807" s="61"/>
    </row>
    <row r="14808" spans="39:53" x14ac:dyDescent="0.2">
      <c r="AM14808" s="61"/>
      <c r="AN14808" s="61"/>
      <c r="AO14808" s="171"/>
      <c r="AP14808" s="61"/>
      <c r="AQ14808" s="61"/>
      <c r="AR14808" s="61"/>
      <c r="AS14808" s="61"/>
      <c r="AT14808" s="61"/>
      <c r="AU14808" s="61"/>
      <c r="AV14808" s="61"/>
      <c r="AW14808" s="61"/>
      <c r="AX14808" s="61"/>
      <c r="AY14808" s="61"/>
      <c r="AZ14808" s="61"/>
      <c r="BA14808" s="61"/>
    </row>
    <row r="14809" spans="39:53" x14ac:dyDescent="0.2">
      <c r="AM14809" s="61"/>
      <c r="AN14809" s="61"/>
      <c r="AO14809" s="171"/>
      <c r="AP14809" s="61"/>
      <c r="AQ14809" s="61"/>
      <c r="AR14809" s="61"/>
      <c r="AS14809" s="61"/>
      <c r="AT14809" s="61"/>
      <c r="AU14809" s="61"/>
      <c r="AV14809" s="61"/>
      <c r="AW14809" s="61"/>
      <c r="AX14809" s="61"/>
      <c r="AY14809" s="61"/>
      <c r="AZ14809" s="61"/>
      <c r="BA14809" s="61"/>
    </row>
    <row r="14810" spans="39:53" x14ac:dyDescent="0.2">
      <c r="AM14810" s="61"/>
      <c r="AN14810" s="61"/>
      <c r="AO14810" s="171"/>
      <c r="AP14810" s="61"/>
      <c r="AQ14810" s="61"/>
      <c r="AR14810" s="61"/>
      <c r="AS14810" s="61"/>
      <c r="AT14810" s="61"/>
      <c r="AU14810" s="61"/>
      <c r="AV14810" s="61"/>
      <c r="AW14810" s="61"/>
      <c r="AX14810" s="61"/>
      <c r="AY14810" s="61"/>
      <c r="AZ14810" s="61"/>
      <c r="BA14810" s="61"/>
    </row>
    <row r="14811" spans="39:53" x14ac:dyDescent="0.2">
      <c r="AM14811" s="61"/>
      <c r="AN14811" s="61"/>
      <c r="AO14811" s="171"/>
      <c r="AP14811" s="61"/>
      <c r="AQ14811" s="61"/>
      <c r="AR14811" s="61"/>
      <c r="AS14811" s="61"/>
      <c r="AT14811" s="61"/>
      <c r="AU14811" s="61"/>
      <c r="AV14811" s="61"/>
      <c r="AW14811" s="61"/>
      <c r="AX14811" s="61"/>
      <c r="AY14811" s="61"/>
      <c r="AZ14811" s="61"/>
      <c r="BA14811" s="61"/>
    </row>
    <row r="14812" spans="39:53" x14ac:dyDescent="0.2">
      <c r="AM14812" s="61"/>
      <c r="AN14812" s="61"/>
      <c r="AO14812" s="171"/>
      <c r="AP14812" s="61"/>
      <c r="AQ14812" s="61"/>
      <c r="AR14812" s="61"/>
      <c r="AS14812" s="61"/>
      <c r="AT14812" s="61"/>
      <c r="AU14812" s="61"/>
      <c r="AV14812" s="61"/>
      <c r="AW14812" s="61"/>
      <c r="AX14812" s="61"/>
      <c r="AY14812" s="61"/>
      <c r="AZ14812" s="61"/>
      <c r="BA14812" s="61"/>
    </row>
    <row r="14813" spans="39:53" x14ac:dyDescent="0.2">
      <c r="AM14813" s="61"/>
      <c r="AN14813" s="61"/>
      <c r="AO14813" s="171"/>
      <c r="AP14813" s="61"/>
      <c r="AQ14813" s="61"/>
      <c r="AR14813" s="61"/>
      <c r="AS14813" s="61"/>
      <c r="AT14813" s="61"/>
      <c r="AU14813" s="61"/>
      <c r="AV14813" s="61"/>
      <c r="AW14813" s="61"/>
      <c r="AX14813" s="61"/>
      <c r="AY14813" s="61"/>
      <c r="AZ14813" s="61"/>
      <c r="BA14813" s="61"/>
    </row>
    <row r="14814" spans="39:53" x14ac:dyDescent="0.2">
      <c r="AM14814" s="61"/>
      <c r="AN14814" s="61"/>
      <c r="AO14814" s="171"/>
      <c r="AP14814" s="61"/>
      <c r="AQ14814" s="61"/>
      <c r="AR14814" s="61"/>
      <c r="AS14814" s="61"/>
      <c r="AT14814" s="61"/>
      <c r="AU14814" s="61"/>
      <c r="AV14814" s="61"/>
      <c r="AW14814" s="61"/>
      <c r="AX14814" s="61"/>
      <c r="AY14814" s="61"/>
      <c r="AZ14814" s="61"/>
      <c r="BA14814" s="61"/>
    </row>
    <row r="14815" spans="39:53" x14ac:dyDescent="0.2">
      <c r="AM14815" s="61"/>
      <c r="AN14815" s="61"/>
      <c r="AO14815" s="171"/>
      <c r="AP14815" s="61"/>
      <c r="AQ14815" s="61"/>
      <c r="AR14815" s="61"/>
      <c r="AS14815" s="61"/>
      <c r="AT14815" s="61"/>
      <c r="AU14815" s="61"/>
      <c r="AV14815" s="61"/>
      <c r="AW14815" s="61"/>
      <c r="AX14815" s="61"/>
      <c r="AY14815" s="61"/>
      <c r="AZ14815" s="61"/>
      <c r="BA14815" s="61"/>
    </row>
    <row r="14816" spans="39:53" x14ac:dyDescent="0.2">
      <c r="AM14816" s="61"/>
      <c r="AN14816" s="61"/>
      <c r="AO14816" s="171"/>
      <c r="AP14816" s="61"/>
      <c r="AQ14816" s="61"/>
      <c r="AR14816" s="61"/>
      <c r="AS14816" s="61"/>
      <c r="AT14816" s="61"/>
      <c r="AU14816" s="61"/>
      <c r="AV14816" s="61"/>
      <c r="AW14816" s="61"/>
      <c r="AX14816" s="61"/>
      <c r="AY14816" s="61"/>
      <c r="AZ14816" s="61"/>
      <c r="BA14816" s="61"/>
    </row>
    <row r="14817" spans="39:53" x14ac:dyDescent="0.2">
      <c r="AM14817" s="61"/>
      <c r="AN14817" s="61"/>
      <c r="AO14817" s="171"/>
      <c r="AP14817" s="61"/>
      <c r="AQ14817" s="61"/>
      <c r="AR14817" s="61"/>
      <c r="AS14817" s="61"/>
      <c r="AT14817" s="61"/>
      <c r="AU14817" s="61"/>
      <c r="AV14817" s="61"/>
      <c r="AW14817" s="61"/>
      <c r="AX14817" s="61"/>
      <c r="AY14817" s="61"/>
      <c r="AZ14817" s="61"/>
      <c r="BA14817" s="61"/>
    </row>
    <row r="14818" spans="39:53" x14ac:dyDescent="0.2">
      <c r="AM14818" s="61"/>
      <c r="AN14818" s="61"/>
      <c r="AO14818" s="171"/>
      <c r="AP14818" s="61"/>
      <c r="AQ14818" s="61"/>
      <c r="AR14818" s="61"/>
      <c r="AS14818" s="61"/>
      <c r="AT14818" s="61"/>
      <c r="AU14818" s="61"/>
      <c r="AV14818" s="61"/>
      <c r="AW14818" s="61"/>
      <c r="AX14818" s="61"/>
      <c r="AY14818" s="61"/>
      <c r="AZ14818" s="61"/>
      <c r="BA14818" s="61"/>
    </row>
    <row r="14819" spans="39:53" x14ac:dyDescent="0.2">
      <c r="AM14819" s="61"/>
      <c r="AN14819" s="61"/>
      <c r="AO14819" s="171"/>
      <c r="AP14819" s="61"/>
      <c r="AQ14819" s="61"/>
      <c r="AR14819" s="61"/>
      <c r="AS14819" s="61"/>
      <c r="AT14819" s="61"/>
      <c r="AU14819" s="61"/>
      <c r="AV14819" s="61"/>
      <c r="AW14819" s="61"/>
      <c r="AX14819" s="61"/>
      <c r="AY14819" s="61"/>
      <c r="AZ14819" s="61"/>
      <c r="BA14819" s="61"/>
    </row>
    <row r="14820" spans="39:53" x14ac:dyDescent="0.2">
      <c r="AM14820" s="61"/>
      <c r="AN14820" s="61"/>
      <c r="AO14820" s="171"/>
      <c r="AP14820" s="61"/>
      <c r="AQ14820" s="61"/>
      <c r="AR14820" s="61"/>
      <c r="AS14820" s="61"/>
      <c r="AT14820" s="61"/>
      <c r="AU14820" s="61"/>
      <c r="AV14820" s="61"/>
      <c r="AW14820" s="61"/>
      <c r="AX14820" s="61"/>
      <c r="AY14820" s="61"/>
      <c r="AZ14820" s="61"/>
      <c r="BA14820" s="61"/>
    </row>
    <row r="14821" spans="39:53" x14ac:dyDescent="0.2">
      <c r="AM14821" s="61"/>
      <c r="AN14821" s="61"/>
      <c r="AO14821" s="171"/>
      <c r="AP14821" s="61"/>
      <c r="AQ14821" s="61"/>
      <c r="AR14821" s="61"/>
      <c r="AS14821" s="61"/>
      <c r="AT14821" s="61"/>
      <c r="AU14821" s="61"/>
      <c r="AV14821" s="61"/>
      <c r="AW14821" s="61"/>
      <c r="AX14821" s="61"/>
      <c r="AY14821" s="61"/>
      <c r="AZ14821" s="61"/>
      <c r="BA14821" s="61"/>
    </row>
    <row r="14822" spans="39:53" x14ac:dyDescent="0.2">
      <c r="AM14822" s="61"/>
      <c r="AN14822" s="61"/>
      <c r="AO14822" s="171"/>
      <c r="AP14822" s="61"/>
      <c r="AQ14822" s="61"/>
      <c r="AR14822" s="61"/>
      <c r="AS14822" s="61"/>
      <c r="AT14822" s="61"/>
      <c r="AU14822" s="61"/>
      <c r="AV14822" s="61"/>
      <c r="AW14822" s="61"/>
      <c r="AX14822" s="61"/>
      <c r="AY14822" s="61"/>
      <c r="AZ14822" s="61"/>
      <c r="BA14822" s="61"/>
    </row>
    <row r="14823" spans="39:53" x14ac:dyDescent="0.2">
      <c r="AM14823" s="61"/>
      <c r="AN14823" s="61"/>
      <c r="AO14823" s="171"/>
      <c r="AP14823" s="61"/>
      <c r="AQ14823" s="61"/>
      <c r="AR14823" s="61"/>
      <c r="AS14823" s="61"/>
      <c r="AT14823" s="61"/>
      <c r="AU14823" s="61"/>
      <c r="AV14823" s="61"/>
      <c r="AW14823" s="61"/>
      <c r="AX14823" s="61"/>
      <c r="AY14823" s="61"/>
      <c r="AZ14823" s="61"/>
      <c r="BA14823" s="61"/>
    </row>
    <row r="14824" spans="39:53" x14ac:dyDescent="0.2">
      <c r="AM14824" s="61"/>
      <c r="AN14824" s="61"/>
      <c r="AO14824" s="171"/>
      <c r="AP14824" s="61"/>
      <c r="AQ14824" s="61"/>
      <c r="AR14824" s="61"/>
      <c r="AS14824" s="61"/>
      <c r="AT14824" s="61"/>
      <c r="AU14824" s="61"/>
      <c r="AV14824" s="61"/>
      <c r="AW14824" s="61"/>
      <c r="AX14824" s="61"/>
      <c r="AY14824" s="61"/>
      <c r="AZ14824" s="61"/>
      <c r="BA14824" s="61"/>
    </row>
    <row r="14825" spans="39:53" x14ac:dyDescent="0.2">
      <c r="AM14825" s="61"/>
      <c r="AN14825" s="61"/>
      <c r="AO14825" s="171"/>
      <c r="AP14825" s="61"/>
      <c r="AQ14825" s="61"/>
      <c r="AR14825" s="61"/>
      <c r="AS14825" s="61"/>
      <c r="AT14825" s="61"/>
      <c r="AU14825" s="61"/>
      <c r="AV14825" s="61"/>
      <c r="AW14825" s="61"/>
      <c r="AX14825" s="61"/>
      <c r="AY14825" s="61"/>
      <c r="AZ14825" s="61"/>
      <c r="BA14825" s="61"/>
    </row>
    <row r="14826" spans="39:53" x14ac:dyDescent="0.2">
      <c r="AM14826" s="61"/>
      <c r="AN14826" s="61"/>
      <c r="AO14826" s="171"/>
      <c r="AP14826" s="61"/>
      <c r="AQ14826" s="61"/>
      <c r="AR14826" s="61"/>
      <c r="AS14826" s="61"/>
      <c r="AT14826" s="61"/>
      <c r="AU14826" s="61"/>
      <c r="AV14826" s="61"/>
      <c r="AW14826" s="61"/>
      <c r="AX14826" s="61"/>
      <c r="AY14826" s="61"/>
      <c r="AZ14826" s="61"/>
      <c r="BA14826" s="61"/>
    </row>
    <row r="14827" spans="39:53" x14ac:dyDescent="0.2">
      <c r="AM14827" s="61"/>
      <c r="AN14827" s="61"/>
      <c r="AO14827" s="171"/>
      <c r="AP14827" s="61"/>
      <c r="AQ14827" s="61"/>
      <c r="AR14827" s="61"/>
      <c r="AS14827" s="61"/>
      <c r="AT14827" s="61"/>
      <c r="AU14827" s="61"/>
      <c r="AV14827" s="61"/>
      <c r="AW14827" s="61"/>
      <c r="AX14827" s="61"/>
      <c r="AY14827" s="61"/>
      <c r="AZ14827" s="61"/>
      <c r="BA14827" s="61"/>
    </row>
    <row r="14828" spans="39:53" x14ac:dyDescent="0.2">
      <c r="AM14828" s="61"/>
      <c r="AN14828" s="61"/>
      <c r="AO14828" s="171"/>
      <c r="AP14828" s="61"/>
      <c r="AQ14828" s="61"/>
      <c r="AR14828" s="61"/>
      <c r="AS14828" s="61"/>
      <c r="AT14828" s="61"/>
      <c r="AU14828" s="61"/>
      <c r="AV14828" s="61"/>
      <c r="AW14828" s="61"/>
      <c r="AX14828" s="61"/>
      <c r="AY14828" s="61"/>
      <c r="AZ14828" s="61"/>
      <c r="BA14828" s="61"/>
    </row>
    <row r="14829" spans="39:53" x14ac:dyDescent="0.2">
      <c r="AM14829" s="61"/>
      <c r="AN14829" s="61"/>
      <c r="AO14829" s="171"/>
      <c r="AP14829" s="61"/>
      <c r="AQ14829" s="61"/>
      <c r="AR14829" s="61"/>
      <c r="AS14829" s="61"/>
      <c r="AT14829" s="61"/>
      <c r="AU14829" s="61"/>
      <c r="AV14829" s="61"/>
      <c r="AW14829" s="61"/>
      <c r="AX14829" s="61"/>
      <c r="AY14829" s="61"/>
      <c r="AZ14829" s="61"/>
      <c r="BA14829" s="61"/>
    </row>
    <row r="14830" spans="39:53" x14ac:dyDescent="0.2">
      <c r="AM14830" s="61"/>
      <c r="AN14830" s="61"/>
      <c r="AO14830" s="171"/>
      <c r="AP14830" s="61"/>
      <c r="AQ14830" s="61"/>
      <c r="AR14830" s="61"/>
      <c r="AS14830" s="61"/>
      <c r="AT14830" s="61"/>
      <c r="AU14830" s="61"/>
      <c r="AV14830" s="61"/>
      <c r="AW14830" s="61"/>
      <c r="AX14830" s="61"/>
      <c r="AY14830" s="61"/>
      <c r="AZ14830" s="61"/>
      <c r="BA14830" s="61"/>
    </row>
    <row r="14831" spans="39:53" x14ac:dyDescent="0.2">
      <c r="AM14831" s="61"/>
      <c r="AN14831" s="61"/>
      <c r="AO14831" s="171"/>
      <c r="AP14831" s="61"/>
      <c r="AQ14831" s="61"/>
      <c r="AR14831" s="61"/>
      <c r="AS14831" s="61"/>
      <c r="AT14831" s="61"/>
      <c r="AU14831" s="61"/>
      <c r="AV14831" s="61"/>
      <c r="AW14831" s="61"/>
      <c r="AX14831" s="61"/>
      <c r="AY14831" s="61"/>
      <c r="AZ14831" s="61"/>
      <c r="BA14831" s="61"/>
    </row>
    <row r="14832" spans="39:53" x14ac:dyDescent="0.2">
      <c r="AM14832" s="61"/>
      <c r="AN14832" s="61"/>
      <c r="AO14832" s="171"/>
      <c r="AP14832" s="61"/>
      <c r="AQ14832" s="61"/>
      <c r="AR14832" s="61"/>
      <c r="AS14832" s="61"/>
      <c r="AT14832" s="61"/>
      <c r="AU14832" s="61"/>
      <c r="AV14832" s="61"/>
      <c r="AW14832" s="61"/>
      <c r="AX14832" s="61"/>
      <c r="AY14832" s="61"/>
      <c r="AZ14832" s="61"/>
      <c r="BA14832" s="61"/>
    </row>
    <row r="14833" spans="39:53" x14ac:dyDescent="0.2">
      <c r="AM14833" s="61"/>
      <c r="AN14833" s="61"/>
      <c r="AO14833" s="171"/>
      <c r="AP14833" s="61"/>
      <c r="AQ14833" s="61"/>
      <c r="AR14833" s="61"/>
      <c r="AS14833" s="61"/>
      <c r="AT14833" s="61"/>
      <c r="AU14833" s="61"/>
      <c r="AV14833" s="61"/>
      <c r="AW14833" s="61"/>
      <c r="AX14833" s="61"/>
      <c r="AY14833" s="61"/>
      <c r="AZ14833" s="61"/>
      <c r="BA14833" s="61"/>
    </row>
    <row r="14834" spans="39:53" x14ac:dyDescent="0.2">
      <c r="AM14834" s="61"/>
      <c r="AN14834" s="61"/>
      <c r="AO14834" s="171"/>
      <c r="AP14834" s="61"/>
      <c r="AQ14834" s="61"/>
      <c r="AR14834" s="61"/>
      <c r="AS14834" s="61"/>
      <c r="AT14834" s="61"/>
      <c r="AU14834" s="61"/>
      <c r="AV14834" s="61"/>
      <c r="AW14834" s="61"/>
      <c r="AX14834" s="61"/>
      <c r="AY14834" s="61"/>
      <c r="AZ14834" s="61"/>
      <c r="BA14834" s="61"/>
    </row>
    <row r="14835" spans="39:53" x14ac:dyDescent="0.2">
      <c r="AM14835" s="61"/>
      <c r="AN14835" s="61"/>
      <c r="AO14835" s="171"/>
      <c r="AP14835" s="61"/>
      <c r="AQ14835" s="61"/>
      <c r="AR14835" s="61"/>
      <c r="AS14835" s="61"/>
      <c r="AT14835" s="61"/>
      <c r="AU14835" s="61"/>
      <c r="AV14835" s="61"/>
      <c r="AW14835" s="61"/>
      <c r="AX14835" s="61"/>
      <c r="AY14835" s="61"/>
      <c r="AZ14835" s="61"/>
      <c r="BA14835" s="61"/>
    </row>
    <row r="14836" spans="39:53" x14ac:dyDescent="0.2">
      <c r="AM14836" s="61"/>
      <c r="AN14836" s="61"/>
      <c r="AO14836" s="171"/>
      <c r="AP14836" s="61"/>
      <c r="AQ14836" s="61"/>
      <c r="AR14836" s="61"/>
      <c r="AS14836" s="61"/>
      <c r="AT14836" s="61"/>
      <c r="AU14836" s="61"/>
      <c r="AV14836" s="61"/>
      <c r="AW14836" s="61"/>
      <c r="AX14836" s="61"/>
      <c r="AY14836" s="61"/>
      <c r="AZ14836" s="61"/>
      <c r="BA14836" s="61"/>
    </row>
    <row r="14837" spans="39:53" x14ac:dyDescent="0.2">
      <c r="AM14837" s="61"/>
      <c r="AN14837" s="61"/>
      <c r="AO14837" s="171"/>
      <c r="AP14837" s="61"/>
      <c r="AQ14837" s="61"/>
      <c r="AR14837" s="61"/>
      <c r="AS14837" s="61"/>
      <c r="AT14837" s="61"/>
      <c r="AU14837" s="61"/>
      <c r="AV14837" s="61"/>
      <c r="AW14837" s="61"/>
      <c r="AX14837" s="61"/>
      <c r="AY14837" s="61"/>
      <c r="AZ14837" s="61"/>
      <c r="BA14837" s="61"/>
    </row>
    <row r="14838" spans="39:53" x14ac:dyDescent="0.2">
      <c r="AM14838" s="61"/>
      <c r="AN14838" s="61"/>
      <c r="AO14838" s="171"/>
      <c r="AP14838" s="61"/>
      <c r="AQ14838" s="61"/>
      <c r="AR14838" s="61"/>
      <c r="AS14838" s="61"/>
      <c r="AT14838" s="61"/>
      <c r="AU14838" s="61"/>
      <c r="AV14838" s="61"/>
      <c r="AW14838" s="61"/>
      <c r="AX14838" s="61"/>
      <c r="AY14838" s="61"/>
      <c r="AZ14838" s="61"/>
      <c r="BA14838" s="61"/>
    </row>
    <row r="14839" spans="39:53" x14ac:dyDescent="0.2">
      <c r="AM14839" s="61"/>
      <c r="AN14839" s="61"/>
      <c r="AO14839" s="171"/>
      <c r="AP14839" s="61"/>
      <c r="AQ14839" s="61"/>
      <c r="AR14839" s="61"/>
      <c r="AS14839" s="61"/>
      <c r="AT14839" s="61"/>
      <c r="AU14839" s="61"/>
      <c r="AV14839" s="61"/>
      <c r="AW14839" s="61"/>
      <c r="AX14839" s="61"/>
      <c r="AY14839" s="61"/>
      <c r="AZ14839" s="61"/>
      <c r="BA14839" s="61"/>
    </row>
    <row r="14840" spans="39:53" x14ac:dyDescent="0.2">
      <c r="AM14840" s="61"/>
      <c r="AN14840" s="61"/>
      <c r="AO14840" s="171"/>
      <c r="AP14840" s="61"/>
      <c r="AQ14840" s="61"/>
      <c r="AR14840" s="61"/>
      <c r="AS14840" s="61"/>
      <c r="AT14840" s="61"/>
      <c r="AU14840" s="61"/>
      <c r="AV14840" s="61"/>
      <c r="AW14840" s="61"/>
      <c r="AX14840" s="61"/>
      <c r="AY14840" s="61"/>
      <c r="AZ14840" s="61"/>
      <c r="BA14840" s="61"/>
    </row>
    <row r="14841" spans="39:53" x14ac:dyDescent="0.2">
      <c r="AM14841" s="61"/>
      <c r="AN14841" s="61"/>
      <c r="AO14841" s="171"/>
      <c r="AP14841" s="61"/>
      <c r="AQ14841" s="61"/>
      <c r="AR14841" s="61"/>
      <c r="AS14841" s="61"/>
      <c r="AT14841" s="61"/>
      <c r="AU14841" s="61"/>
      <c r="AV14841" s="61"/>
      <c r="AW14841" s="61"/>
      <c r="AX14841" s="61"/>
      <c r="AY14841" s="61"/>
      <c r="AZ14841" s="61"/>
      <c r="BA14841" s="61"/>
    </row>
    <row r="14842" spans="39:53" x14ac:dyDescent="0.2">
      <c r="AM14842" s="61"/>
      <c r="AN14842" s="61"/>
      <c r="AO14842" s="171"/>
      <c r="AP14842" s="61"/>
      <c r="AQ14842" s="61"/>
      <c r="AR14842" s="61"/>
      <c r="AS14842" s="61"/>
      <c r="AT14842" s="61"/>
      <c r="AU14842" s="61"/>
      <c r="AV14842" s="61"/>
      <c r="AW14842" s="61"/>
      <c r="AX14842" s="61"/>
      <c r="AY14842" s="61"/>
      <c r="AZ14842" s="61"/>
      <c r="BA14842" s="61"/>
    </row>
    <row r="14843" spans="39:53" x14ac:dyDescent="0.2">
      <c r="AM14843" s="61"/>
      <c r="AN14843" s="61"/>
      <c r="AO14843" s="171"/>
      <c r="AP14843" s="61"/>
      <c r="AQ14843" s="61"/>
      <c r="AR14843" s="61"/>
      <c r="AS14843" s="61"/>
      <c r="AT14843" s="61"/>
      <c r="AU14843" s="61"/>
      <c r="AV14843" s="61"/>
      <c r="AW14843" s="61"/>
      <c r="AX14843" s="61"/>
      <c r="AY14843" s="61"/>
      <c r="AZ14843" s="61"/>
      <c r="BA14843" s="61"/>
    </row>
    <row r="14844" spans="39:53" x14ac:dyDescent="0.2">
      <c r="AM14844" s="61"/>
      <c r="AN14844" s="61"/>
      <c r="AO14844" s="171"/>
      <c r="AP14844" s="61"/>
      <c r="AQ14844" s="61"/>
      <c r="AR14844" s="61"/>
      <c r="AS14844" s="61"/>
      <c r="AT14844" s="61"/>
      <c r="AU14844" s="61"/>
      <c r="AV14844" s="61"/>
      <c r="AW14844" s="61"/>
      <c r="AX14844" s="61"/>
      <c r="AY14844" s="61"/>
      <c r="AZ14844" s="61"/>
      <c r="BA14844" s="61"/>
    </row>
    <row r="14845" spans="39:53" x14ac:dyDescent="0.2">
      <c r="AM14845" s="61"/>
      <c r="AN14845" s="61"/>
      <c r="AO14845" s="171"/>
      <c r="AP14845" s="61"/>
      <c r="AQ14845" s="61"/>
      <c r="AR14845" s="61"/>
      <c r="AS14845" s="61"/>
      <c r="AT14845" s="61"/>
      <c r="AU14845" s="61"/>
      <c r="AV14845" s="61"/>
      <c r="AW14845" s="61"/>
      <c r="AX14845" s="61"/>
      <c r="AY14845" s="61"/>
      <c r="AZ14845" s="61"/>
      <c r="BA14845" s="61"/>
    </row>
    <row r="14846" spans="39:53" x14ac:dyDescent="0.2">
      <c r="AM14846" s="61"/>
      <c r="AN14846" s="61"/>
      <c r="AO14846" s="171"/>
      <c r="AP14846" s="61"/>
      <c r="AQ14846" s="61"/>
      <c r="AR14846" s="61"/>
      <c r="AS14846" s="61"/>
      <c r="AT14846" s="61"/>
      <c r="AU14846" s="61"/>
      <c r="AV14846" s="61"/>
      <c r="AW14846" s="61"/>
      <c r="AX14846" s="61"/>
      <c r="AY14846" s="61"/>
      <c r="AZ14846" s="61"/>
      <c r="BA14846" s="61"/>
    </row>
    <row r="14847" spans="39:53" x14ac:dyDescent="0.2">
      <c r="AM14847" s="61"/>
      <c r="AN14847" s="61"/>
      <c r="AO14847" s="171"/>
      <c r="AP14847" s="61"/>
      <c r="AQ14847" s="61"/>
      <c r="AR14847" s="61"/>
      <c r="AS14847" s="61"/>
      <c r="AT14847" s="61"/>
      <c r="AU14847" s="61"/>
      <c r="AV14847" s="61"/>
      <c r="AW14847" s="61"/>
      <c r="AX14847" s="61"/>
      <c r="AY14847" s="61"/>
      <c r="AZ14847" s="61"/>
      <c r="BA14847" s="61"/>
    </row>
    <row r="14848" spans="39:53" x14ac:dyDescent="0.2">
      <c r="AM14848" s="61"/>
      <c r="AN14848" s="61"/>
      <c r="AO14848" s="171"/>
      <c r="AP14848" s="61"/>
      <c r="AQ14848" s="61"/>
      <c r="AR14848" s="61"/>
      <c r="AS14848" s="61"/>
      <c r="AT14848" s="61"/>
      <c r="AU14848" s="61"/>
      <c r="AV14848" s="61"/>
      <c r="AW14848" s="61"/>
      <c r="AX14848" s="61"/>
      <c r="AY14848" s="61"/>
      <c r="AZ14848" s="61"/>
      <c r="BA14848" s="61"/>
    </row>
    <row r="14849" spans="39:53" x14ac:dyDescent="0.2">
      <c r="AM14849" s="61"/>
      <c r="AN14849" s="61"/>
      <c r="AO14849" s="171"/>
      <c r="AP14849" s="61"/>
      <c r="AQ14849" s="61"/>
      <c r="AR14849" s="61"/>
      <c r="AS14849" s="61"/>
      <c r="AT14849" s="61"/>
      <c r="AU14849" s="61"/>
      <c r="AV14849" s="61"/>
      <c r="AW14849" s="61"/>
      <c r="AX14849" s="61"/>
      <c r="AY14849" s="61"/>
      <c r="AZ14849" s="61"/>
      <c r="BA14849" s="61"/>
    </row>
    <row r="14850" spans="39:53" x14ac:dyDescent="0.2">
      <c r="AM14850" s="61"/>
      <c r="AN14850" s="61"/>
      <c r="AO14850" s="171"/>
      <c r="AP14850" s="61"/>
      <c r="AQ14850" s="61"/>
      <c r="AR14850" s="61"/>
      <c r="AS14850" s="61"/>
      <c r="AT14850" s="61"/>
      <c r="AU14850" s="61"/>
      <c r="AV14850" s="61"/>
      <c r="AW14850" s="61"/>
      <c r="AX14850" s="61"/>
      <c r="AY14850" s="61"/>
      <c r="AZ14850" s="61"/>
      <c r="BA14850" s="61"/>
    </row>
    <row r="14851" spans="39:53" x14ac:dyDescent="0.2">
      <c r="AM14851" s="61"/>
      <c r="AN14851" s="61"/>
      <c r="AO14851" s="171"/>
      <c r="AP14851" s="61"/>
      <c r="AQ14851" s="61"/>
      <c r="AR14851" s="61"/>
      <c r="AS14851" s="61"/>
      <c r="AT14851" s="61"/>
      <c r="AU14851" s="61"/>
      <c r="AV14851" s="61"/>
      <c r="AW14851" s="61"/>
      <c r="AX14851" s="61"/>
      <c r="AY14851" s="61"/>
      <c r="AZ14851" s="61"/>
      <c r="BA14851" s="61"/>
    </row>
    <row r="14852" spans="39:53" x14ac:dyDescent="0.2">
      <c r="AM14852" s="61"/>
      <c r="AN14852" s="61"/>
      <c r="AO14852" s="171"/>
      <c r="AP14852" s="61"/>
      <c r="AQ14852" s="61"/>
      <c r="AR14852" s="61"/>
      <c r="AS14852" s="61"/>
      <c r="AT14852" s="61"/>
      <c r="AU14852" s="61"/>
      <c r="AV14852" s="61"/>
      <c r="AW14852" s="61"/>
      <c r="AX14852" s="61"/>
      <c r="AY14852" s="61"/>
      <c r="AZ14852" s="61"/>
      <c r="BA14852" s="61"/>
    </row>
    <row r="14853" spans="39:53" x14ac:dyDescent="0.2">
      <c r="AM14853" s="61"/>
      <c r="AN14853" s="61"/>
      <c r="AO14853" s="171"/>
      <c r="AP14853" s="61"/>
      <c r="AQ14853" s="61"/>
      <c r="AR14853" s="61"/>
      <c r="AS14853" s="61"/>
      <c r="AT14853" s="61"/>
      <c r="AU14853" s="61"/>
      <c r="AV14853" s="61"/>
      <c r="AW14853" s="61"/>
      <c r="AX14853" s="61"/>
      <c r="AY14853" s="61"/>
      <c r="AZ14853" s="61"/>
      <c r="BA14853" s="61"/>
    </row>
    <row r="14854" spans="39:53" x14ac:dyDescent="0.2">
      <c r="AM14854" s="61"/>
      <c r="AN14854" s="61"/>
      <c r="AO14854" s="171"/>
      <c r="AP14854" s="61"/>
      <c r="AQ14854" s="61"/>
      <c r="AR14854" s="61"/>
      <c r="AS14854" s="61"/>
      <c r="AT14854" s="61"/>
      <c r="AU14854" s="61"/>
      <c r="AV14854" s="61"/>
      <c r="AW14854" s="61"/>
      <c r="AX14854" s="61"/>
      <c r="AY14854" s="61"/>
      <c r="AZ14854" s="61"/>
      <c r="BA14854" s="61"/>
    </row>
    <row r="14855" spans="39:53" x14ac:dyDescent="0.2">
      <c r="AM14855" s="61"/>
      <c r="AN14855" s="61"/>
      <c r="AO14855" s="171"/>
      <c r="AP14855" s="61"/>
      <c r="AQ14855" s="61"/>
      <c r="AR14855" s="61"/>
      <c r="AS14855" s="61"/>
      <c r="AT14855" s="61"/>
      <c r="AU14855" s="61"/>
      <c r="AV14855" s="61"/>
      <c r="AW14855" s="61"/>
      <c r="AX14855" s="61"/>
      <c r="AY14855" s="61"/>
      <c r="AZ14855" s="61"/>
      <c r="BA14855" s="61"/>
    </row>
    <row r="14856" spans="39:53" x14ac:dyDescent="0.2">
      <c r="AM14856" s="61"/>
      <c r="AN14856" s="61"/>
      <c r="AO14856" s="171"/>
      <c r="AP14856" s="61"/>
      <c r="AQ14856" s="61"/>
      <c r="AR14856" s="61"/>
      <c r="AS14856" s="61"/>
      <c r="AT14856" s="61"/>
      <c r="AU14856" s="61"/>
      <c r="AV14856" s="61"/>
      <c r="AW14856" s="61"/>
      <c r="AX14856" s="61"/>
      <c r="AY14856" s="61"/>
      <c r="AZ14856" s="61"/>
      <c r="BA14856" s="61"/>
    </row>
    <row r="14857" spans="39:53" x14ac:dyDescent="0.2">
      <c r="AM14857" s="61"/>
      <c r="AN14857" s="61"/>
      <c r="AO14857" s="171"/>
      <c r="AP14857" s="61"/>
      <c r="AQ14857" s="61"/>
      <c r="AR14857" s="61"/>
      <c r="AS14857" s="61"/>
      <c r="AT14857" s="61"/>
      <c r="AU14857" s="61"/>
      <c r="AV14857" s="61"/>
      <c r="AW14857" s="61"/>
      <c r="AX14857" s="61"/>
      <c r="AY14857" s="61"/>
      <c r="AZ14857" s="61"/>
      <c r="BA14857" s="61"/>
    </row>
    <row r="14858" spans="39:53" x14ac:dyDescent="0.2">
      <c r="AM14858" s="61"/>
      <c r="AN14858" s="61"/>
      <c r="AO14858" s="171"/>
      <c r="AP14858" s="61"/>
      <c r="AQ14858" s="61"/>
      <c r="AR14858" s="61"/>
      <c r="AS14858" s="61"/>
      <c r="AT14858" s="61"/>
      <c r="AU14858" s="61"/>
      <c r="AV14858" s="61"/>
      <c r="AW14858" s="61"/>
      <c r="AX14858" s="61"/>
      <c r="AY14858" s="61"/>
      <c r="AZ14858" s="61"/>
      <c r="BA14858" s="61"/>
    </row>
    <row r="14859" spans="39:53" x14ac:dyDescent="0.2">
      <c r="AM14859" s="61"/>
      <c r="AN14859" s="61"/>
      <c r="AO14859" s="171"/>
      <c r="AP14859" s="61"/>
      <c r="AQ14859" s="61"/>
      <c r="AR14859" s="61"/>
      <c r="AS14859" s="61"/>
      <c r="AT14859" s="61"/>
      <c r="AU14859" s="61"/>
      <c r="AV14859" s="61"/>
      <c r="AW14859" s="61"/>
      <c r="AX14859" s="61"/>
      <c r="AY14859" s="61"/>
      <c r="AZ14859" s="61"/>
      <c r="BA14859" s="61"/>
    </row>
    <row r="14860" spans="39:53" x14ac:dyDescent="0.2">
      <c r="AM14860" s="61"/>
      <c r="AN14860" s="61"/>
      <c r="AO14860" s="171"/>
      <c r="AP14860" s="61"/>
      <c r="AQ14860" s="61"/>
      <c r="AR14860" s="61"/>
      <c r="AS14860" s="61"/>
      <c r="AT14860" s="61"/>
      <c r="AU14860" s="61"/>
      <c r="AV14860" s="61"/>
      <c r="AW14860" s="61"/>
      <c r="AX14860" s="61"/>
      <c r="AY14860" s="61"/>
      <c r="AZ14860" s="61"/>
      <c r="BA14860" s="61"/>
    </row>
    <row r="14861" spans="39:53" x14ac:dyDescent="0.2">
      <c r="AM14861" s="61"/>
      <c r="AN14861" s="61"/>
      <c r="AO14861" s="171"/>
      <c r="AP14861" s="61"/>
      <c r="AQ14861" s="61"/>
      <c r="AR14861" s="61"/>
      <c r="AS14861" s="61"/>
      <c r="AT14861" s="61"/>
      <c r="AU14861" s="61"/>
      <c r="AV14861" s="61"/>
      <c r="AW14861" s="61"/>
      <c r="AX14861" s="61"/>
      <c r="AY14861" s="61"/>
      <c r="AZ14861" s="61"/>
      <c r="BA14861" s="61"/>
    </row>
    <row r="14862" spans="39:53" x14ac:dyDescent="0.2">
      <c r="AM14862" s="61"/>
      <c r="AN14862" s="61"/>
      <c r="AO14862" s="171"/>
      <c r="AP14862" s="61"/>
      <c r="AQ14862" s="61"/>
      <c r="AR14862" s="61"/>
      <c r="AS14862" s="61"/>
      <c r="AT14862" s="61"/>
      <c r="AU14862" s="61"/>
      <c r="AV14862" s="61"/>
      <c r="AW14862" s="61"/>
      <c r="AX14862" s="61"/>
      <c r="AY14862" s="61"/>
      <c r="AZ14862" s="61"/>
      <c r="BA14862" s="61"/>
    </row>
    <row r="14863" spans="39:53" x14ac:dyDescent="0.2">
      <c r="AM14863" s="61"/>
      <c r="AN14863" s="61"/>
      <c r="AO14863" s="171"/>
      <c r="AP14863" s="61"/>
      <c r="AQ14863" s="61"/>
      <c r="AR14863" s="61"/>
      <c r="AS14863" s="61"/>
      <c r="AT14863" s="61"/>
      <c r="AU14863" s="61"/>
      <c r="AV14863" s="61"/>
      <c r="AW14863" s="61"/>
      <c r="AX14863" s="61"/>
      <c r="AY14863" s="61"/>
      <c r="AZ14863" s="61"/>
      <c r="BA14863" s="61"/>
    </row>
    <row r="14864" spans="39:53" x14ac:dyDescent="0.2">
      <c r="AM14864" s="61"/>
      <c r="AN14864" s="61"/>
      <c r="AO14864" s="171"/>
      <c r="AP14864" s="61"/>
      <c r="AQ14864" s="61"/>
      <c r="AR14864" s="61"/>
      <c r="AS14864" s="61"/>
      <c r="AT14864" s="61"/>
      <c r="AU14864" s="61"/>
      <c r="AV14864" s="61"/>
      <c r="AW14864" s="61"/>
      <c r="AX14864" s="61"/>
      <c r="AY14864" s="61"/>
      <c r="AZ14864" s="61"/>
      <c r="BA14864" s="61"/>
    </row>
    <row r="14865" spans="39:53" x14ac:dyDescent="0.2">
      <c r="AM14865" s="61"/>
      <c r="AN14865" s="61"/>
      <c r="AO14865" s="171"/>
      <c r="AP14865" s="61"/>
      <c r="AQ14865" s="61"/>
      <c r="AR14865" s="61"/>
      <c r="AS14865" s="61"/>
      <c r="AT14865" s="61"/>
      <c r="AU14865" s="61"/>
      <c r="AV14865" s="61"/>
      <c r="AW14865" s="61"/>
      <c r="AX14865" s="61"/>
      <c r="AY14865" s="61"/>
      <c r="AZ14865" s="61"/>
      <c r="BA14865" s="61"/>
    </row>
    <row r="14866" spans="39:53" x14ac:dyDescent="0.2">
      <c r="AM14866" s="61"/>
      <c r="AN14866" s="61"/>
      <c r="AO14866" s="171"/>
      <c r="AP14866" s="61"/>
      <c r="AQ14866" s="61"/>
      <c r="AR14866" s="61"/>
      <c r="AS14866" s="61"/>
      <c r="AT14866" s="61"/>
      <c r="AU14866" s="61"/>
      <c r="AV14866" s="61"/>
      <c r="AW14866" s="61"/>
      <c r="AX14866" s="61"/>
      <c r="AY14866" s="61"/>
      <c r="AZ14866" s="61"/>
      <c r="BA14866" s="61"/>
    </row>
    <row r="14867" spans="39:53" x14ac:dyDescent="0.2">
      <c r="AM14867" s="61"/>
      <c r="AN14867" s="61"/>
      <c r="AO14867" s="171"/>
      <c r="AP14867" s="61"/>
      <c r="AQ14867" s="61"/>
      <c r="AR14867" s="61"/>
      <c r="AS14867" s="61"/>
      <c r="AT14867" s="61"/>
      <c r="AU14867" s="61"/>
      <c r="AV14867" s="61"/>
      <c r="AW14867" s="61"/>
      <c r="AX14867" s="61"/>
      <c r="AY14867" s="61"/>
      <c r="AZ14867" s="61"/>
      <c r="BA14867" s="61"/>
    </row>
    <row r="14868" spans="39:53" x14ac:dyDescent="0.2">
      <c r="AM14868" s="61"/>
      <c r="AN14868" s="61"/>
      <c r="AO14868" s="171"/>
      <c r="AP14868" s="61"/>
      <c r="AQ14868" s="61"/>
      <c r="AR14868" s="61"/>
      <c r="AS14868" s="61"/>
      <c r="AT14868" s="61"/>
      <c r="AU14868" s="61"/>
      <c r="AV14868" s="61"/>
      <c r="AW14868" s="61"/>
      <c r="AX14868" s="61"/>
      <c r="AY14868" s="61"/>
      <c r="AZ14868" s="61"/>
      <c r="BA14868" s="61"/>
    </row>
    <row r="14869" spans="39:53" x14ac:dyDescent="0.2">
      <c r="AM14869" s="61"/>
      <c r="AN14869" s="61"/>
      <c r="AO14869" s="171"/>
      <c r="AP14869" s="61"/>
      <c r="AQ14869" s="61"/>
      <c r="AR14869" s="61"/>
      <c r="AS14869" s="61"/>
      <c r="AT14869" s="61"/>
      <c r="AU14869" s="61"/>
      <c r="AV14869" s="61"/>
      <c r="AW14869" s="61"/>
      <c r="AX14869" s="61"/>
      <c r="AY14869" s="61"/>
      <c r="AZ14869" s="61"/>
      <c r="BA14869" s="61"/>
    </row>
    <row r="14870" spans="39:53" x14ac:dyDescent="0.2">
      <c r="AM14870" s="61"/>
      <c r="AN14870" s="61"/>
      <c r="AO14870" s="171"/>
      <c r="AP14870" s="61"/>
      <c r="AQ14870" s="61"/>
      <c r="AR14870" s="61"/>
      <c r="AS14870" s="61"/>
      <c r="AT14870" s="61"/>
      <c r="AU14870" s="61"/>
      <c r="AV14870" s="61"/>
      <c r="AW14870" s="61"/>
      <c r="AX14870" s="61"/>
      <c r="AY14870" s="61"/>
      <c r="AZ14870" s="61"/>
      <c r="BA14870" s="61"/>
    </row>
    <row r="14871" spans="39:53" x14ac:dyDescent="0.2">
      <c r="AM14871" s="61"/>
      <c r="AN14871" s="61"/>
      <c r="AO14871" s="171"/>
      <c r="AP14871" s="61"/>
      <c r="AQ14871" s="61"/>
      <c r="AR14871" s="61"/>
      <c r="AS14871" s="61"/>
      <c r="AT14871" s="61"/>
      <c r="AU14871" s="61"/>
      <c r="AV14871" s="61"/>
      <c r="AW14871" s="61"/>
      <c r="AX14871" s="61"/>
      <c r="AY14871" s="61"/>
      <c r="AZ14871" s="61"/>
      <c r="BA14871" s="61"/>
    </row>
    <row r="14872" spans="39:53" x14ac:dyDescent="0.2">
      <c r="AM14872" s="61"/>
      <c r="AN14872" s="61"/>
      <c r="AO14872" s="171"/>
      <c r="AP14872" s="61"/>
      <c r="AQ14872" s="61"/>
      <c r="AR14872" s="61"/>
      <c r="AS14872" s="61"/>
      <c r="AT14872" s="61"/>
      <c r="AU14872" s="61"/>
      <c r="AV14872" s="61"/>
      <c r="AW14872" s="61"/>
      <c r="AX14872" s="61"/>
      <c r="AY14872" s="61"/>
      <c r="AZ14872" s="61"/>
      <c r="BA14872" s="61"/>
    </row>
    <row r="14873" spans="39:53" x14ac:dyDescent="0.2">
      <c r="AM14873" s="61"/>
      <c r="AN14873" s="61"/>
      <c r="AO14873" s="171"/>
      <c r="AP14873" s="61"/>
      <c r="AQ14873" s="61"/>
      <c r="AR14873" s="61"/>
      <c r="AS14873" s="61"/>
      <c r="AT14873" s="61"/>
      <c r="AU14873" s="61"/>
      <c r="AV14873" s="61"/>
      <c r="AW14873" s="61"/>
      <c r="AX14873" s="61"/>
      <c r="AY14873" s="61"/>
      <c r="AZ14873" s="61"/>
      <c r="BA14873" s="61"/>
    </row>
    <row r="14874" spans="39:53" x14ac:dyDescent="0.2">
      <c r="AM14874" s="61"/>
      <c r="AN14874" s="61"/>
      <c r="AO14874" s="171"/>
      <c r="AP14874" s="61"/>
      <c r="AQ14874" s="61"/>
      <c r="AR14874" s="61"/>
      <c r="AS14874" s="61"/>
      <c r="AT14874" s="61"/>
      <c r="AU14874" s="61"/>
      <c r="AV14874" s="61"/>
      <c r="AW14874" s="61"/>
      <c r="AX14874" s="61"/>
      <c r="AY14874" s="61"/>
      <c r="AZ14874" s="61"/>
      <c r="BA14874" s="61"/>
    </row>
    <row r="14875" spans="39:53" x14ac:dyDescent="0.2">
      <c r="AM14875" s="61"/>
      <c r="AN14875" s="61"/>
      <c r="AO14875" s="171"/>
      <c r="AP14875" s="61"/>
      <c r="AQ14875" s="61"/>
      <c r="AR14875" s="61"/>
      <c r="AS14875" s="61"/>
      <c r="AT14875" s="61"/>
      <c r="AU14875" s="61"/>
      <c r="AV14875" s="61"/>
      <c r="AW14875" s="61"/>
      <c r="AX14875" s="61"/>
      <c r="AY14875" s="61"/>
      <c r="AZ14875" s="61"/>
      <c r="BA14875" s="61"/>
    </row>
    <row r="14876" spans="39:53" x14ac:dyDescent="0.2">
      <c r="AM14876" s="61"/>
      <c r="AN14876" s="61"/>
      <c r="AO14876" s="171"/>
      <c r="AP14876" s="61"/>
      <c r="AQ14876" s="61"/>
      <c r="AR14876" s="61"/>
      <c r="AS14876" s="61"/>
      <c r="AT14876" s="61"/>
      <c r="AU14876" s="61"/>
      <c r="AV14876" s="61"/>
      <c r="AW14876" s="61"/>
      <c r="AX14876" s="61"/>
      <c r="AY14876" s="61"/>
      <c r="AZ14876" s="61"/>
      <c r="BA14876" s="61"/>
    </row>
    <row r="14877" spans="39:53" x14ac:dyDescent="0.2">
      <c r="AM14877" s="61"/>
      <c r="AN14877" s="61"/>
      <c r="AO14877" s="171"/>
      <c r="AP14877" s="61"/>
      <c r="AQ14877" s="61"/>
      <c r="AR14877" s="61"/>
      <c r="AS14877" s="61"/>
      <c r="AT14877" s="61"/>
      <c r="AU14877" s="61"/>
      <c r="AV14877" s="61"/>
      <c r="AW14877" s="61"/>
      <c r="AX14877" s="61"/>
      <c r="AY14877" s="61"/>
      <c r="AZ14877" s="61"/>
      <c r="BA14877" s="61"/>
    </row>
    <row r="14878" spans="39:53" x14ac:dyDescent="0.2">
      <c r="AM14878" s="61"/>
      <c r="AN14878" s="61"/>
      <c r="AO14878" s="171"/>
      <c r="AP14878" s="61"/>
      <c r="AQ14878" s="61"/>
      <c r="AR14878" s="61"/>
      <c r="AS14878" s="61"/>
      <c r="AT14878" s="61"/>
      <c r="AU14878" s="61"/>
      <c r="AV14878" s="61"/>
      <c r="AW14878" s="61"/>
      <c r="AX14878" s="61"/>
      <c r="AY14878" s="61"/>
      <c r="AZ14878" s="61"/>
      <c r="BA14878" s="61"/>
    </row>
    <row r="14879" spans="39:53" x14ac:dyDescent="0.2">
      <c r="AM14879" s="61"/>
      <c r="AN14879" s="61"/>
      <c r="AO14879" s="171"/>
      <c r="AP14879" s="61"/>
      <c r="AQ14879" s="61"/>
      <c r="AR14879" s="61"/>
      <c r="AS14879" s="61"/>
      <c r="AT14879" s="61"/>
      <c r="AU14879" s="61"/>
      <c r="AV14879" s="61"/>
      <c r="AW14879" s="61"/>
      <c r="AX14879" s="61"/>
      <c r="AY14879" s="61"/>
      <c r="AZ14879" s="61"/>
      <c r="BA14879" s="61"/>
    </row>
    <row r="14880" spans="39:53" x14ac:dyDescent="0.2">
      <c r="AM14880" s="61"/>
      <c r="AN14880" s="61"/>
      <c r="AO14880" s="171"/>
      <c r="AP14880" s="61"/>
      <c r="AQ14880" s="61"/>
      <c r="AR14880" s="61"/>
      <c r="AS14880" s="61"/>
      <c r="AT14880" s="61"/>
      <c r="AU14880" s="61"/>
      <c r="AV14880" s="61"/>
      <c r="AW14880" s="61"/>
      <c r="AX14880" s="61"/>
      <c r="AY14880" s="61"/>
      <c r="AZ14880" s="61"/>
      <c r="BA14880" s="61"/>
    </row>
    <row r="14881" spans="39:53" x14ac:dyDescent="0.2">
      <c r="AM14881" s="61"/>
      <c r="AN14881" s="61"/>
      <c r="AO14881" s="171"/>
      <c r="AP14881" s="61"/>
      <c r="AQ14881" s="61"/>
      <c r="AR14881" s="61"/>
      <c r="AS14881" s="61"/>
      <c r="AT14881" s="61"/>
      <c r="AU14881" s="61"/>
      <c r="AV14881" s="61"/>
      <c r="AW14881" s="61"/>
      <c r="AX14881" s="61"/>
      <c r="AY14881" s="61"/>
      <c r="AZ14881" s="61"/>
      <c r="BA14881" s="61"/>
    </row>
    <row r="14882" spans="39:53" x14ac:dyDescent="0.2">
      <c r="AM14882" s="61"/>
      <c r="AN14882" s="61"/>
      <c r="AO14882" s="171"/>
      <c r="AP14882" s="61"/>
      <c r="AQ14882" s="61"/>
      <c r="AR14882" s="61"/>
      <c r="AS14882" s="61"/>
      <c r="AT14882" s="61"/>
      <c r="AU14882" s="61"/>
      <c r="AV14882" s="61"/>
      <c r="AW14882" s="61"/>
      <c r="AX14882" s="61"/>
      <c r="AY14882" s="61"/>
      <c r="AZ14882" s="61"/>
      <c r="BA14882" s="61"/>
    </row>
    <row r="14883" spans="39:53" x14ac:dyDescent="0.2">
      <c r="AM14883" s="61"/>
      <c r="AN14883" s="61"/>
      <c r="AO14883" s="171"/>
      <c r="AP14883" s="61"/>
      <c r="AQ14883" s="61"/>
      <c r="AR14883" s="61"/>
      <c r="AS14883" s="61"/>
      <c r="AT14883" s="61"/>
      <c r="AU14883" s="61"/>
      <c r="AV14883" s="61"/>
      <c r="AW14883" s="61"/>
      <c r="AX14883" s="61"/>
      <c r="AY14883" s="61"/>
      <c r="AZ14883" s="61"/>
      <c r="BA14883" s="61"/>
    </row>
    <row r="14884" spans="39:53" x14ac:dyDescent="0.2">
      <c r="AM14884" s="61"/>
      <c r="AN14884" s="61"/>
      <c r="AO14884" s="171"/>
      <c r="AP14884" s="61"/>
      <c r="AQ14884" s="61"/>
      <c r="AR14884" s="61"/>
      <c r="AS14884" s="61"/>
      <c r="AT14884" s="61"/>
      <c r="AU14884" s="61"/>
      <c r="AV14884" s="61"/>
      <c r="AW14884" s="61"/>
      <c r="AX14884" s="61"/>
      <c r="AY14884" s="61"/>
      <c r="AZ14884" s="61"/>
      <c r="BA14884" s="61"/>
    </row>
    <row r="14885" spans="39:53" x14ac:dyDescent="0.2">
      <c r="AM14885" s="61"/>
      <c r="AN14885" s="61"/>
      <c r="AO14885" s="171"/>
      <c r="AP14885" s="61"/>
      <c r="AQ14885" s="61"/>
      <c r="AR14885" s="61"/>
      <c r="AS14885" s="61"/>
      <c r="AT14885" s="61"/>
      <c r="AU14885" s="61"/>
      <c r="AV14885" s="61"/>
      <c r="AW14885" s="61"/>
      <c r="AX14885" s="61"/>
      <c r="AY14885" s="61"/>
      <c r="AZ14885" s="61"/>
      <c r="BA14885" s="61"/>
    </row>
    <row r="14886" spans="39:53" x14ac:dyDescent="0.2">
      <c r="AM14886" s="61"/>
      <c r="AN14886" s="61"/>
      <c r="AO14886" s="171"/>
      <c r="AP14886" s="61"/>
      <c r="AQ14886" s="61"/>
      <c r="AR14886" s="61"/>
      <c r="AS14886" s="61"/>
      <c r="AT14886" s="61"/>
      <c r="AU14886" s="61"/>
      <c r="AV14886" s="61"/>
      <c r="AW14886" s="61"/>
      <c r="AX14886" s="61"/>
      <c r="AY14886" s="61"/>
      <c r="AZ14886" s="61"/>
      <c r="BA14886" s="61"/>
    </row>
    <row r="14887" spans="39:53" x14ac:dyDescent="0.2">
      <c r="AM14887" s="61"/>
      <c r="AN14887" s="61"/>
      <c r="AO14887" s="171"/>
      <c r="AP14887" s="61"/>
      <c r="AQ14887" s="61"/>
      <c r="AR14887" s="61"/>
      <c r="AS14887" s="61"/>
      <c r="AT14887" s="61"/>
      <c r="AU14887" s="61"/>
      <c r="AV14887" s="61"/>
      <c r="AW14887" s="61"/>
      <c r="AX14887" s="61"/>
      <c r="AY14887" s="61"/>
      <c r="AZ14887" s="61"/>
      <c r="BA14887" s="61"/>
    </row>
    <row r="14888" spans="39:53" x14ac:dyDescent="0.2">
      <c r="AM14888" s="61"/>
      <c r="AN14888" s="61"/>
      <c r="AO14888" s="171"/>
      <c r="AP14888" s="61"/>
      <c r="AQ14888" s="61"/>
      <c r="AR14888" s="61"/>
      <c r="AS14888" s="61"/>
      <c r="AT14888" s="61"/>
      <c r="AU14888" s="61"/>
      <c r="AV14888" s="61"/>
      <c r="AW14888" s="61"/>
      <c r="AX14888" s="61"/>
      <c r="AY14888" s="61"/>
      <c r="AZ14888" s="61"/>
      <c r="BA14888" s="61"/>
    </row>
    <row r="14889" spans="39:53" x14ac:dyDescent="0.2">
      <c r="AM14889" s="61"/>
      <c r="AN14889" s="61"/>
      <c r="AO14889" s="171"/>
      <c r="AP14889" s="61"/>
      <c r="AQ14889" s="61"/>
      <c r="AR14889" s="61"/>
      <c r="AS14889" s="61"/>
      <c r="AT14889" s="61"/>
      <c r="AU14889" s="61"/>
      <c r="AV14889" s="61"/>
      <c r="AW14889" s="61"/>
      <c r="AX14889" s="61"/>
      <c r="AY14889" s="61"/>
      <c r="AZ14889" s="61"/>
      <c r="BA14889" s="61"/>
    </row>
    <row r="14890" spans="39:53" x14ac:dyDescent="0.2">
      <c r="AM14890" s="61"/>
      <c r="AN14890" s="61"/>
      <c r="AO14890" s="171"/>
      <c r="AP14890" s="61"/>
      <c r="AQ14890" s="61"/>
      <c r="AR14890" s="61"/>
      <c r="AS14890" s="61"/>
      <c r="AT14890" s="61"/>
      <c r="AU14890" s="61"/>
      <c r="AV14890" s="61"/>
      <c r="AW14890" s="61"/>
      <c r="AX14890" s="61"/>
      <c r="AY14890" s="61"/>
      <c r="AZ14890" s="61"/>
      <c r="BA14890" s="61"/>
    </row>
    <row r="14891" spans="39:53" x14ac:dyDescent="0.2">
      <c r="AM14891" s="61"/>
      <c r="AN14891" s="61"/>
      <c r="AO14891" s="171"/>
      <c r="AP14891" s="61"/>
      <c r="AQ14891" s="61"/>
      <c r="AR14891" s="61"/>
      <c r="AS14891" s="61"/>
      <c r="AT14891" s="61"/>
      <c r="AU14891" s="61"/>
      <c r="AV14891" s="61"/>
      <c r="AW14891" s="61"/>
      <c r="AX14891" s="61"/>
      <c r="AY14891" s="61"/>
      <c r="AZ14891" s="61"/>
      <c r="BA14891" s="61"/>
    </row>
    <row r="14892" spans="39:53" x14ac:dyDescent="0.2">
      <c r="AM14892" s="61"/>
      <c r="AN14892" s="61"/>
      <c r="AO14892" s="171"/>
      <c r="AP14892" s="61"/>
      <c r="AQ14892" s="61"/>
      <c r="AR14892" s="61"/>
      <c r="AS14892" s="61"/>
      <c r="AT14892" s="61"/>
      <c r="AU14892" s="61"/>
      <c r="AV14892" s="61"/>
      <c r="AW14892" s="61"/>
      <c r="AX14892" s="61"/>
      <c r="AY14892" s="61"/>
      <c r="AZ14892" s="61"/>
      <c r="BA14892" s="61"/>
    </row>
    <row r="14893" spans="39:53" x14ac:dyDescent="0.2">
      <c r="AM14893" s="61"/>
      <c r="AN14893" s="61"/>
      <c r="AO14893" s="171"/>
      <c r="AP14893" s="61"/>
      <c r="AQ14893" s="61"/>
      <c r="AR14893" s="61"/>
      <c r="AS14893" s="61"/>
      <c r="AT14893" s="61"/>
      <c r="AU14893" s="61"/>
      <c r="AV14893" s="61"/>
      <c r="AW14893" s="61"/>
      <c r="AX14893" s="61"/>
      <c r="AY14893" s="61"/>
      <c r="AZ14893" s="61"/>
      <c r="BA14893" s="61"/>
    </row>
    <row r="14894" spans="39:53" x14ac:dyDescent="0.2">
      <c r="AM14894" s="61"/>
      <c r="AN14894" s="61"/>
      <c r="AO14894" s="171"/>
      <c r="AP14894" s="61"/>
      <c r="AQ14894" s="61"/>
      <c r="AR14894" s="61"/>
      <c r="AS14894" s="61"/>
      <c r="AT14894" s="61"/>
      <c r="AU14894" s="61"/>
      <c r="AV14894" s="61"/>
      <c r="AW14894" s="61"/>
      <c r="AX14894" s="61"/>
      <c r="AY14894" s="61"/>
      <c r="AZ14894" s="61"/>
      <c r="BA14894" s="61"/>
    </row>
    <row r="14895" spans="39:53" x14ac:dyDescent="0.2">
      <c r="AM14895" s="61"/>
      <c r="AN14895" s="61"/>
      <c r="AO14895" s="171"/>
      <c r="AP14895" s="61"/>
      <c r="AQ14895" s="61"/>
      <c r="AR14895" s="61"/>
      <c r="AS14895" s="61"/>
      <c r="AT14895" s="61"/>
      <c r="AU14895" s="61"/>
      <c r="AV14895" s="61"/>
      <c r="AW14895" s="61"/>
      <c r="AX14895" s="61"/>
      <c r="AY14895" s="61"/>
      <c r="AZ14895" s="61"/>
      <c r="BA14895" s="61"/>
    </row>
    <row r="14896" spans="39:53" x14ac:dyDescent="0.2">
      <c r="AM14896" s="61"/>
      <c r="AN14896" s="61"/>
      <c r="AO14896" s="171"/>
      <c r="AP14896" s="61"/>
      <c r="AQ14896" s="61"/>
      <c r="AR14896" s="61"/>
      <c r="AS14896" s="61"/>
      <c r="AT14896" s="61"/>
      <c r="AU14896" s="61"/>
      <c r="AV14896" s="61"/>
      <c r="AW14896" s="61"/>
      <c r="AX14896" s="61"/>
      <c r="AY14896" s="61"/>
      <c r="AZ14896" s="61"/>
      <c r="BA14896" s="61"/>
    </row>
    <row r="14897" spans="39:53" x14ac:dyDescent="0.2">
      <c r="AM14897" s="61"/>
      <c r="AN14897" s="61"/>
      <c r="AO14897" s="171"/>
      <c r="AP14897" s="61"/>
      <c r="AQ14897" s="61"/>
      <c r="AR14897" s="61"/>
      <c r="AS14897" s="61"/>
      <c r="AT14897" s="61"/>
      <c r="AU14897" s="61"/>
      <c r="AV14897" s="61"/>
      <c r="AW14897" s="61"/>
      <c r="AX14897" s="61"/>
      <c r="AY14897" s="61"/>
      <c r="AZ14897" s="61"/>
      <c r="BA14897" s="61"/>
    </row>
    <row r="14898" spans="39:53" x14ac:dyDescent="0.2">
      <c r="AM14898" s="61"/>
      <c r="AN14898" s="61"/>
      <c r="AO14898" s="171"/>
      <c r="AP14898" s="61"/>
      <c r="AQ14898" s="61"/>
      <c r="AR14898" s="61"/>
      <c r="AS14898" s="61"/>
      <c r="AT14898" s="61"/>
      <c r="AU14898" s="61"/>
      <c r="AV14898" s="61"/>
      <c r="AW14898" s="61"/>
      <c r="AX14898" s="61"/>
      <c r="AY14898" s="61"/>
      <c r="AZ14898" s="61"/>
      <c r="BA14898" s="61"/>
    </row>
    <row r="14899" spans="39:53" x14ac:dyDescent="0.2">
      <c r="AM14899" s="61"/>
      <c r="AN14899" s="61"/>
      <c r="AO14899" s="171"/>
      <c r="AP14899" s="61"/>
      <c r="AQ14899" s="61"/>
      <c r="AR14899" s="61"/>
      <c r="AS14899" s="61"/>
      <c r="AT14899" s="61"/>
      <c r="AU14899" s="61"/>
      <c r="AV14899" s="61"/>
      <c r="AW14899" s="61"/>
      <c r="AX14899" s="61"/>
      <c r="AY14899" s="61"/>
      <c r="AZ14899" s="61"/>
      <c r="BA14899" s="61"/>
    </row>
    <row r="14900" spans="39:53" x14ac:dyDescent="0.2">
      <c r="AM14900" s="61"/>
      <c r="AN14900" s="61"/>
      <c r="AO14900" s="171"/>
      <c r="AP14900" s="61"/>
      <c r="AQ14900" s="61"/>
      <c r="AR14900" s="61"/>
      <c r="AS14900" s="61"/>
      <c r="AT14900" s="61"/>
      <c r="AU14900" s="61"/>
      <c r="AV14900" s="61"/>
      <c r="AW14900" s="61"/>
      <c r="AX14900" s="61"/>
      <c r="AY14900" s="61"/>
      <c r="AZ14900" s="61"/>
      <c r="BA14900" s="61"/>
    </row>
    <row r="14901" spans="39:53" x14ac:dyDescent="0.2">
      <c r="AM14901" s="61"/>
      <c r="AN14901" s="61"/>
      <c r="AO14901" s="171"/>
      <c r="AP14901" s="61"/>
      <c r="AQ14901" s="61"/>
      <c r="AR14901" s="61"/>
      <c r="AS14901" s="61"/>
      <c r="AT14901" s="61"/>
      <c r="AU14901" s="61"/>
      <c r="AV14901" s="61"/>
      <c r="AW14901" s="61"/>
      <c r="AX14901" s="61"/>
      <c r="AY14901" s="61"/>
      <c r="AZ14901" s="61"/>
      <c r="BA14901" s="61"/>
    </row>
    <row r="14902" spans="39:53" x14ac:dyDescent="0.2">
      <c r="AM14902" s="61"/>
      <c r="AN14902" s="61"/>
      <c r="AO14902" s="171"/>
      <c r="AP14902" s="61"/>
      <c r="AQ14902" s="61"/>
      <c r="AR14902" s="61"/>
      <c r="AS14902" s="61"/>
      <c r="AT14902" s="61"/>
      <c r="AU14902" s="61"/>
      <c r="AV14902" s="61"/>
      <c r="AW14902" s="61"/>
      <c r="AX14902" s="61"/>
      <c r="AY14902" s="61"/>
      <c r="AZ14902" s="61"/>
      <c r="BA14902" s="61"/>
    </row>
    <row r="14903" spans="39:53" x14ac:dyDescent="0.2">
      <c r="AM14903" s="61"/>
      <c r="AN14903" s="61"/>
      <c r="AO14903" s="171"/>
      <c r="AP14903" s="61"/>
      <c r="AQ14903" s="61"/>
      <c r="AR14903" s="61"/>
      <c r="AS14903" s="61"/>
      <c r="AT14903" s="61"/>
      <c r="AU14903" s="61"/>
      <c r="AV14903" s="61"/>
      <c r="AW14903" s="61"/>
      <c r="AX14903" s="61"/>
      <c r="AY14903" s="61"/>
      <c r="AZ14903" s="61"/>
      <c r="BA14903" s="61"/>
    </row>
    <row r="14904" spans="39:53" x14ac:dyDescent="0.2">
      <c r="AM14904" s="61"/>
      <c r="AN14904" s="61"/>
      <c r="AO14904" s="171"/>
      <c r="AP14904" s="61"/>
      <c r="AQ14904" s="61"/>
      <c r="AR14904" s="61"/>
      <c r="AS14904" s="61"/>
      <c r="AT14904" s="61"/>
      <c r="AU14904" s="61"/>
      <c r="AV14904" s="61"/>
      <c r="AW14904" s="61"/>
      <c r="AX14904" s="61"/>
      <c r="AY14904" s="61"/>
      <c r="AZ14904" s="61"/>
      <c r="BA14904" s="61"/>
    </row>
    <row r="14905" spans="39:53" x14ac:dyDescent="0.2">
      <c r="AM14905" s="61"/>
      <c r="AN14905" s="61"/>
      <c r="AO14905" s="171"/>
      <c r="AP14905" s="61"/>
      <c r="AQ14905" s="61"/>
      <c r="AR14905" s="61"/>
      <c r="AS14905" s="61"/>
      <c r="AT14905" s="61"/>
      <c r="AU14905" s="61"/>
      <c r="AV14905" s="61"/>
      <c r="AW14905" s="61"/>
      <c r="AX14905" s="61"/>
      <c r="AY14905" s="61"/>
      <c r="AZ14905" s="61"/>
      <c r="BA14905" s="61"/>
    </row>
    <row r="14906" spans="39:53" x14ac:dyDescent="0.2">
      <c r="AM14906" s="61"/>
      <c r="AN14906" s="61"/>
      <c r="AO14906" s="171"/>
      <c r="AP14906" s="61"/>
      <c r="AQ14906" s="61"/>
      <c r="AR14906" s="61"/>
      <c r="AS14906" s="61"/>
      <c r="AT14906" s="61"/>
      <c r="AU14906" s="61"/>
      <c r="AV14906" s="61"/>
      <c r="AW14906" s="61"/>
      <c r="AX14906" s="61"/>
      <c r="AY14906" s="61"/>
      <c r="AZ14906" s="61"/>
      <c r="BA14906" s="61"/>
    </row>
    <row r="14907" spans="39:53" x14ac:dyDescent="0.2">
      <c r="AM14907" s="61"/>
      <c r="AN14907" s="61"/>
      <c r="AO14907" s="171"/>
      <c r="AP14907" s="61"/>
      <c r="AQ14907" s="61"/>
      <c r="AR14907" s="61"/>
      <c r="AS14907" s="61"/>
      <c r="AT14907" s="61"/>
      <c r="AU14907" s="61"/>
      <c r="AV14907" s="61"/>
      <c r="AW14907" s="61"/>
      <c r="AX14907" s="61"/>
      <c r="AY14907" s="61"/>
      <c r="AZ14907" s="61"/>
      <c r="BA14907" s="61"/>
    </row>
    <row r="14908" spans="39:53" x14ac:dyDescent="0.2">
      <c r="AM14908" s="61"/>
      <c r="AN14908" s="61"/>
      <c r="AO14908" s="171"/>
      <c r="AP14908" s="61"/>
      <c r="AQ14908" s="61"/>
      <c r="AR14908" s="61"/>
      <c r="AS14908" s="61"/>
      <c r="AT14908" s="61"/>
      <c r="AU14908" s="61"/>
      <c r="AV14908" s="61"/>
      <c r="AW14908" s="61"/>
      <c r="AX14908" s="61"/>
      <c r="AY14908" s="61"/>
      <c r="AZ14908" s="61"/>
      <c r="BA14908" s="61"/>
    </row>
    <row r="14909" spans="39:53" x14ac:dyDescent="0.2">
      <c r="AM14909" s="61"/>
      <c r="AN14909" s="61"/>
      <c r="AO14909" s="171"/>
      <c r="AP14909" s="61"/>
      <c r="AQ14909" s="61"/>
      <c r="AR14909" s="61"/>
      <c r="AS14909" s="61"/>
      <c r="AT14909" s="61"/>
      <c r="AU14909" s="61"/>
      <c r="AV14909" s="61"/>
      <c r="AW14909" s="61"/>
      <c r="AX14909" s="61"/>
      <c r="AY14909" s="61"/>
      <c r="AZ14909" s="61"/>
      <c r="BA14909" s="61"/>
    </row>
    <row r="14910" spans="39:53" x14ac:dyDescent="0.2">
      <c r="AM14910" s="61"/>
      <c r="AN14910" s="61"/>
      <c r="AO14910" s="171"/>
      <c r="AP14910" s="61"/>
      <c r="AQ14910" s="61"/>
      <c r="AR14910" s="61"/>
      <c r="AS14910" s="61"/>
      <c r="AT14910" s="61"/>
      <c r="AU14910" s="61"/>
      <c r="AV14910" s="61"/>
      <c r="AW14910" s="61"/>
      <c r="AX14910" s="61"/>
      <c r="AY14910" s="61"/>
      <c r="AZ14910" s="61"/>
      <c r="BA14910" s="61"/>
    </row>
    <row r="14911" spans="39:53" x14ac:dyDescent="0.2">
      <c r="AM14911" s="61"/>
      <c r="AN14911" s="61"/>
      <c r="AO14911" s="171"/>
      <c r="AP14911" s="61"/>
      <c r="AQ14911" s="61"/>
      <c r="AR14911" s="61"/>
      <c r="AS14911" s="61"/>
      <c r="AT14911" s="61"/>
      <c r="AU14911" s="61"/>
      <c r="AV14911" s="61"/>
      <c r="AW14911" s="61"/>
      <c r="AX14911" s="61"/>
      <c r="AY14911" s="61"/>
      <c r="AZ14911" s="61"/>
      <c r="BA14911" s="61"/>
    </row>
    <row r="14912" spans="39:53" x14ac:dyDescent="0.2">
      <c r="AM14912" s="61"/>
      <c r="AN14912" s="61"/>
      <c r="AO14912" s="171"/>
      <c r="AP14912" s="61"/>
      <c r="AQ14912" s="61"/>
      <c r="AR14912" s="61"/>
      <c r="AS14912" s="61"/>
      <c r="AT14912" s="61"/>
      <c r="AU14912" s="61"/>
      <c r="AV14912" s="61"/>
      <c r="AW14912" s="61"/>
      <c r="AX14912" s="61"/>
      <c r="AY14912" s="61"/>
      <c r="AZ14912" s="61"/>
      <c r="BA14912" s="61"/>
    </row>
    <row r="14913" spans="39:53" x14ac:dyDescent="0.2">
      <c r="AM14913" s="61"/>
      <c r="AN14913" s="61"/>
      <c r="AO14913" s="171"/>
      <c r="AP14913" s="61"/>
      <c r="AQ14913" s="61"/>
      <c r="AR14913" s="61"/>
      <c r="AS14913" s="61"/>
      <c r="AT14913" s="61"/>
      <c r="AU14913" s="61"/>
      <c r="AV14913" s="61"/>
      <c r="AW14913" s="61"/>
      <c r="AX14913" s="61"/>
      <c r="AY14913" s="61"/>
      <c r="AZ14913" s="61"/>
      <c r="BA14913" s="61"/>
    </row>
    <row r="14914" spans="39:53" x14ac:dyDescent="0.2">
      <c r="AM14914" s="61"/>
      <c r="AN14914" s="61"/>
      <c r="AO14914" s="171"/>
      <c r="AP14914" s="61"/>
      <c r="AQ14914" s="61"/>
      <c r="AR14914" s="61"/>
      <c r="AS14914" s="61"/>
      <c r="AT14914" s="61"/>
      <c r="AU14914" s="61"/>
      <c r="AV14914" s="61"/>
      <c r="AW14914" s="61"/>
      <c r="AX14914" s="61"/>
      <c r="AY14914" s="61"/>
      <c r="AZ14914" s="61"/>
      <c r="BA14914" s="61"/>
    </row>
    <row r="14915" spans="39:53" x14ac:dyDescent="0.2">
      <c r="AM14915" s="61"/>
      <c r="AN14915" s="61"/>
      <c r="AO14915" s="171"/>
      <c r="AP14915" s="61"/>
      <c r="AQ14915" s="61"/>
      <c r="AR14915" s="61"/>
      <c r="AS14915" s="61"/>
      <c r="AT14915" s="61"/>
      <c r="AU14915" s="61"/>
      <c r="AV14915" s="61"/>
      <c r="AW14915" s="61"/>
      <c r="AX14915" s="61"/>
      <c r="AY14915" s="61"/>
      <c r="AZ14915" s="61"/>
      <c r="BA14915" s="61"/>
    </row>
    <row r="14916" spans="39:53" x14ac:dyDescent="0.2">
      <c r="AM14916" s="61"/>
      <c r="AN14916" s="61"/>
      <c r="AO14916" s="171"/>
      <c r="AP14916" s="61"/>
      <c r="AQ14916" s="61"/>
      <c r="AR14916" s="61"/>
      <c r="AS14916" s="61"/>
      <c r="AT14916" s="61"/>
      <c r="AU14916" s="61"/>
      <c r="AV14916" s="61"/>
      <c r="AW14916" s="61"/>
      <c r="AX14916" s="61"/>
      <c r="AY14916" s="61"/>
      <c r="AZ14916" s="61"/>
      <c r="BA14916" s="61"/>
    </row>
    <row r="14917" spans="39:53" x14ac:dyDescent="0.2">
      <c r="AM14917" s="61"/>
      <c r="AN14917" s="61"/>
      <c r="AO14917" s="171"/>
      <c r="AP14917" s="61"/>
      <c r="AQ14917" s="61"/>
      <c r="AR14917" s="61"/>
      <c r="AS14917" s="61"/>
      <c r="AT14917" s="61"/>
      <c r="AU14917" s="61"/>
      <c r="AV14917" s="61"/>
      <c r="AW14917" s="61"/>
      <c r="AX14917" s="61"/>
      <c r="AY14917" s="61"/>
      <c r="AZ14917" s="61"/>
      <c r="BA14917" s="61"/>
    </row>
    <row r="14918" spans="39:53" x14ac:dyDescent="0.2">
      <c r="AM14918" s="61"/>
      <c r="AN14918" s="61"/>
      <c r="AO14918" s="171"/>
      <c r="AP14918" s="61"/>
      <c r="AQ14918" s="61"/>
      <c r="AR14918" s="61"/>
      <c r="AS14918" s="61"/>
      <c r="AT14918" s="61"/>
      <c r="AU14918" s="61"/>
      <c r="AV14918" s="61"/>
      <c r="AW14918" s="61"/>
      <c r="AX14918" s="61"/>
      <c r="AY14918" s="61"/>
      <c r="AZ14918" s="61"/>
      <c r="BA14918" s="61"/>
    </row>
    <row r="14919" spans="39:53" x14ac:dyDescent="0.2">
      <c r="AM14919" s="61"/>
      <c r="AN14919" s="61"/>
      <c r="AO14919" s="171"/>
      <c r="AP14919" s="61"/>
      <c r="AQ14919" s="61"/>
      <c r="AR14919" s="61"/>
      <c r="AS14919" s="61"/>
      <c r="AT14919" s="61"/>
      <c r="AU14919" s="61"/>
      <c r="AV14919" s="61"/>
      <c r="AW14919" s="61"/>
      <c r="AX14919" s="61"/>
      <c r="AY14919" s="61"/>
      <c r="AZ14919" s="61"/>
      <c r="BA14919" s="61"/>
    </row>
    <row r="14920" spans="39:53" x14ac:dyDescent="0.2">
      <c r="AM14920" s="61"/>
      <c r="AN14920" s="61"/>
      <c r="AO14920" s="171"/>
      <c r="AP14920" s="61"/>
      <c r="AQ14920" s="61"/>
      <c r="AR14920" s="61"/>
      <c r="AS14920" s="61"/>
      <c r="AT14920" s="61"/>
      <c r="AU14920" s="61"/>
      <c r="AV14920" s="61"/>
      <c r="AW14920" s="61"/>
      <c r="AX14920" s="61"/>
      <c r="AY14920" s="61"/>
      <c r="AZ14920" s="61"/>
      <c r="BA14920" s="61"/>
    </row>
    <row r="14921" spans="39:53" x14ac:dyDescent="0.2">
      <c r="AM14921" s="61"/>
      <c r="AN14921" s="61"/>
      <c r="AO14921" s="171"/>
      <c r="AP14921" s="61"/>
      <c r="AQ14921" s="61"/>
      <c r="AR14921" s="61"/>
      <c r="AS14921" s="61"/>
      <c r="AT14921" s="61"/>
      <c r="AU14921" s="61"/>
      <c r="AV14921" s="61"/>
      <c r="AW14921" s="61"/>
      <c r="AX14921" s="61"/>
      <c r="AY14921" s="61"/>
      <c r="AZ14921" s="61"/>
      <c r="BA14921" s="61"/>
    </row>
    <row r="14922" spans="39:53" x14ac:dyDescent="0.2">
      <c r="AM14922" s="61"/>
      <c r="AN14922" s="61"/>
      <c r="AO14922" s="171"/>
      <c r="AP14922" s="61"/>
      <c r="AQ14922" s="61"/>
      <c r="AR14922" s="61"/>
      <c r="AS14922" s="61"/>
      <c r="AT14922" s="61"/>
      <c r="AU14922" s="61"/>
      <c r="AV14922" s="61"/>
      <c r="AW14922" s="61"/>
      <c r="AX14922" s="61"/>
      <c r="AY14922" s="61"/>
      <c r="AZ14922" s="61"/>
      <c r="BA14922" s="61"/>
    </row>
    <row r="14923" spans="39:53" x14ac:dyDescent="0.2">
      <c r="AM14923" s="61"/>
      <c r="AN14923" s="61"/>
      <c r="AO14923" s="171"/>
      <c r="AP14923" s="61"/>
      <c r="AQ14923" s="61"/>
      <c r="AR14923" s="61"/>
      <c r="AS14923" s="61"/>
      <c r="AT14923" s="61"/>
      <c r="AU14923" s="61"/>
      <c r="AV14923" s="61"/>
      <c r="AW14923" s="61"/>
      <c r="AX14923" s="61"/>
      <c r="AY14923" s="61"/>
      <c r="AZ14923" s="61"/>
      <c r="BA14923" s="61"/>
    </row>
    <row r="14924" spans="39:53" x14ac:dyDescent="0.2">
      <c r="AM14924" s="61"/>
      <c r="AN14924" s="61"/>
      <c r="AO14924" s="171"/>
      <c r="AP14924" s="61"/>
      <c r="AQ14924" s="61"/>
      <c r="AR14924" s="61"/>
      <c r="AS14924" s="61"/>
      <c r="AT14924" s="61"/>
      <c r="AU14924" s="61"/>
      <c r="AV14924" s="61"/>
      <c r="AW14924" s="61"/>
      <c r="AX14924" s="61"/>
      <c r="AY14924" s="61"/>
      <c r="AZ14924" s="61"/>
      <c r="BA14924" s="61"/>
    </row>
    <row r="14925" spans="39:53" x14ac:dyDescent="0.2">
      <c r="AM14925" s="61"/>
      <c r="AN14925" s="61"/>
      <c r="AO14925" s="171"/>
      <c r="AP14925" s="61"/>
      <c r="AQ14925" s="61"/>
      <c r="AR14925" s="61"/>
      <c r="AS14925" s="61"/>
      <c r="AT14925" s="61"/>
      <c r="AU14925" s="61"/>
      <c r="AV14925" s="61"/>
      <c r="AW14925" s="61"/>
      <c r="AX14925" s="61"/>
      <c r="AY14925" s="61"/>
      <c r="AZ14925" s="61"/>
      <c r="BA14925" s="61"/>
    </row>
    <row r="14926" spans="39:53" x14ac:dyDescent="0.2">
      <c r="AM14926" s="61"/>
      <c r="AN14926" s="61"/>
      <c r="AO14926" s="171"/>
      <c r="AP14926" s="61"/>
      <c r="AQ14926" s="61"/>
      <c r="AR14926" s="61"/>
      <c r="AS14926" s="61"/>
      <c r="AT14926" s="61"/>
      <c r="AU14926" s="61"/>
      <c r="AV14926" s="61"/>
      <c r="AW14926" s="61"/>
      <c r="AX14926" s="61"/>
      <c r="AY14926" s="61"/>
      <c r="AZ14926" s="61"/>
      <c r="BA14926" s="61"/>
    </row>
    <row r="14927" spans="39:53" x14ac:dyDescent="0.2">
      <c r="AM14927" s="61"/>
      <c r="AN14927" s="61"/>
      <c r="AO14927" s="171"/>
      <c r="AP14927" s="61"/>
      <c r="AQ14927" s="61"/>
      <c r="AR14927" s="61"/>
      <c r="AS14927" s="61"/>
      <c r="AT14927" s="61"/>
      <c r="AU14927" s="61"/>
      <c r="AV14927" s="61"/>
      <c r="AW14927" s="61"/>
      <c r="AX14927" s="61"/>
      <c r="AY14927" s="61"/>
      <c r="AZ14927" s="61"/>
      <c r="BA14927" s="61"/>
    </row>
    <row r="14928" spans="39:53" x14ac:dyDescent="0.2">
      <c r="AM14928" s="61"/>
      <c r="AN14928" s="61"/>
      <c r="AO14928" s="171"/>
      <c r="AP14928" s="61"/>
      <c r="AQ14928" s="61"/>
      <c r="AR14928" s="61"/>
      <c r="AS14928" s="61"/>
      <c r="AT14928" s="61"/>
      <c r="AU14928" s="61"/>
      <c r="AV14928" s="61"/>
      <c r="AW14928" s="61"/>
      <c r="AX14928" s="61"/>
      <c r="AY14928" s="61"/>
      <c r="AZ14928" s="61"/>
      <c r="BA14928" s="61"/>
    </row>
    <row r="14929" spans="39:53" x14ac:dyDescent="0.2">
      <c r="AM14929" s="61"/>
      <c r="AN14929" s="61"/>
      <c r="AO14929" s="171"/>
      <c r="AP14929" s="61"/>
      <c r="AQ14929" s="61"/>
      <c r="AR14929" s="61"/>
      <c r="AS14929" s="61"/>
      <c r="AT14929" s="61"/>
      <c r="AU14929" s="61"/>
      <c r="AV14929" s="61"/>
      <c r="AW14929" s="61"/>
      <c r="AX14929" s="61"/>
      <c r="AY14929" s="61"/>
      <c r="AZ14929" s="61"/>
      <c r="BA14929" s="61"/>
    </row>
    <row r="14930" spans="39:53" x14ac:dyDescent="0.2">
      <c r="AM14930" s="61"/>
      <c r="AN14930" s="61"/>
      <c r="AO14930" s="171"/>
      <c r="AP14930" s="61"/>
      <c r="AQ14930" s="61"/>
      <c r="AR14930" s="61"/>
      <c r="AS14930" s="61"/>
      <c r="AT14930" s="61"/>
      <c r="AU14930" s="61"/>
      <c r="AV14930" s="61"/>
      <c r="AW14930" s="61"/>
      <c r="AX14930" s="61"/>
      <c r="AY14930" s="61"/>
      <c r="AZ14930" s="61"/>
      <c r="BA14930" s="61"/>
    </row>
    <row r="14931" spans="39:53" x14ac:dyDescent="0.2">
      <c r="AM14931" s="61"/>
      <c r="AN14931" s="61"/>
      <c r="AO14931" s="171"/>
      <c r="AP14931" s="61"/>
      <c r="AQ14931" s="61"/>
      <c r="AR14931" s="61"/>
      <c r="AS14931" s="61"/>
      <c r="AT14931" s="61"/>
      <c r="AU14931" s="61"/>
      <c r="AV14931" s="61"/>
      <c r="AW14931" s="61"/>
      <c r="AX14931" s="61"/>
      <c r="AY14931" s="61"/>
      <c r="AZ14931" s="61"/>
      <c r="BA14931" s="61"/>
    </row>
    <row r="14932" spans="39:53" x14ac:dyDescent="0.2">
      <c r="AM14932" s="61"/>
      <c r="AN14932" s="61"/>
      <c r="AO14932" s="171"/>
      <c r="AP14932" s="61"/>
      <c r="AQ14932" s="61"/>
      <c r="AR14932" s="61"/>
      <c r="AS14932" s="61"/>
      <c r="AT14932" s="61"/>
      <c r="AU14932" s="61"/>
      <c r="AV14932" s="61"/>
      <c r="AW14932" s="61"/>
      <c r="AX14932" s="61"/>
      <c r="AY14932" s="61"/>
      <c r="AZ14932" s="61"/>
      <c r="BA14932" s="61"/>
    </row>
    <row r="14933" spans="39:53" x14ac:dyDescent="0.2">
      <c r="AM14933" s="61"/>
      <c r="AN14933" s="61"/>
      <c r="AO14933" s="171"/>
      <c r="AP14933" s="61"/>
      <c r="AQ14933" s="61"/>
      <c r="AR14933" s="61"/>
      <c r="AS14933" s="61"/>
      <c r="AT14933" s="61"/>
      <c r="AU14933" s="61"/>
      <c r="AV14933" s="61"/>
      <c r="AW14933" s="61"/>
      <c r="AX14933" s="61"/>
      <c r="AY14933" s="61"/>
      <c r="AZ14933" s="61"/>
      <c r="BA14933" s="61"/>
    </row>
    <row r="14934" spans="39:53" x14ac:dyDescent="0.2">
      <c r="AM14934" s="61"/>
      <c r="AN14934" s="61"/>
      <c r="AO14934" s="171"/>
      <c r="AP14934" s="61"/>
      <c r="AQ14934" s="61"/>
      <c r="AR14934" s="61"/>
      <c r="AS14934" s="61"/>
      <c r="AT14934" s="61"/>
      <c r="AU14934" s="61"/>
      <c r="AV14934" s="61"/>
      <c r="AW14934" s="61"/>
      <c r="AX14934" s="61"/>
      <c r="AY14934" s="61"/>
      <c r="AZ14934" s="61"/>
      <c r="BA14934" s="61"/>
    </row>
    <row r="14935" spans="39:53" x14ac:dyDescent="0.2">
      <c r="AM14935" s="61"/>
      <c r="AN14935" s="61"/>
      <c r="AO14935" s="171"/>
      <c r="AP14935" s="61"/>
      <c r="AQ14935" s="61"/>
      <c r="AR14935" s="61"/>
      <c r="AS14935" s="61"/>
      <c r="AT14935" s="61"/>
      <c r="AU14935" s="61"/>
      <c r="AV14935" s="61"/>
      <c r="AW14935" s="61"/>
      <c r="AX14935" s="61"/>
      <c r="AY14935" s="61"/>
      <c r="AZ14935" s="61"/>
      <c r="BA14935" s="61"/>
    </row>
    <row r="14936" spans="39:53" x14ac:dyDescent="0.2">
      <c r="AM14936" s="61"/>
      <c r="AN14936" s="61"/>
      <c r="AO14936" s="171"/>
      <c r="AP14936" s="61"/>
      <c r="AQ14936" s="61"/>
      <c r="AR14936" s="61"/>
      <c r="AS14936" s="61"/>
      <c r="AT14936" s="61"/>
      <c r="AU14936" s="61"/>
      <c r="AV14936" s="61"/>
      <c r="AW14936" s="61"/>
      <c r="AX14936" s="61"/>
      <c r="AY14936" s="61"/>
      <c r="AZ14936" s="61"/>
      <c r="BA14936" s="61"/>
    </row>
    <row r="14937" spans="39:53" x14ac:dyDescent="0.2">
      <c r="AM14937" s="61"/>
      <c r="AN14937" s="61"/>
      <c r="AO14937" s="171"/>
      <c r="AP14937" s="61"/>
      <c r="AQ14937" s="61"/>
      <c r="AR14937" s="61"/>
      <c r="AS14937" s="61"/>
      <c r="AT14937" s="61"/>
      <c r="AU14937" s="61"/>
      <c r="AV14937" s="61"/>
      <c r="AW14937" s="61"/>
      <c r="AX14937" s="61"/>
      <c r="AY14937" s="61"/>
      <c r="AZ14937" s="61"/>
      <c r="BA14937" s="61"/>
    </row>
    <row r="14938" spans="39:53" x14ac:dyDescent="0.2">
      <c r="AM14938" s="61"/>
      <c r="AN14938" s="61"/>
      <c r="AO14938" s="171"/>
      <c r="AP14938" s="61"/>
      <c r="AQ14938" s="61"/>
      <c r="AR14938" s="61"/>
      <c r="AS14938" s="61"/>
      <c r="AT14938" s="61"/>
      <c r="AU14938" s="61"/>
      <c r="AV14938" s="61"/>
      <c r="AW14938" s="61"/>
      <c r="AX14938" s="61"/>
      <c r="AY14938" s="61"/>
      <c r="AZ14938" s="61"/>
      <c r="BA14938" s="61"/>
    </row>
    <row r="14939" spans="39:53" x14ac:dyDescent="0.2">
      <c r="AM14939" s="61"/>
      <c r="AN14939" s="61"/>
      <c r="AO14939" s="171"/>
      <c r="AP14939" s="61"/>
      <c r="AQ14939" s="61"/>
      <c r="AR14939" s="61"/>
      <c r="AS14939" s="61"/>
      <c r="AT14939" s="61"/>
      <c r="AU14939" s="61"/>
      <c r="AV14939" s="61"/>
      <c r="AW14939" s="61"/>
      <c r="AX14939" s="61"/>
      <c r="AY14939" s="61"/>
      <c r="AZ14939" s="61"/>
      <c r="BA14939" s="61"/>
    </row>
    <row r="14940" spans="39:53" x14ac:dyDescent="0.2">
      <c r="AM14940" s="61"/>
      <c r="AN14940" s="61"/>
      <c r="AO14940" s="171"/>
      <c r="AP14940" s="61"/>
      <c r="AQ14940" s="61"/>
      <c r="AR14940" s="61"/>
      <c r="AS14940" s="61"/>
      <c r="AT14940" s="61"/>
      <c r="AU14940" s="61"/>
      <c r="AV14940" s="61"/>
      <c r="AW14940" s="61"/>
      <c r="AX14940" s="61"/>
      <c r="AY14940" s="61"/>
      <c r="AZ14940" s="61"/>
      <c r="BA14940" s="61"/>
    </row>
    <row r="14941" spans="39:53" x14ac:dyDescent="0.2">
      <c r="AM14941" s="61"/>
      <c r="AN14941" s="61"/>
      <c r="AO14941" s="171"/>
      <c r="AP14941" s="61"/>
      <c r="AQ14941" s="61"/>
      <c r="AR14941" s="61"/>
      <c r="AS14941" s="61"/>
      <c r="AT14941" s="61"/>
      <c r="AU14941" s="61"/>
      <c r="AV14941" s="61"/>
      <c r="AW14941" s="61"/>
      <c r="AX14941" s="61"/>
      <c r="AY14941" s="61"/>
      <c r="AZ14941" s="61"/>
      <c r="BA14941" s="61"/>
    </row>
    <row r="14942" spans="39:53" x14ac:dyDescent="0.2">
      <c r="AM14942" s="61"/>
      <c r="AN14942" s="61"/>
      <c r="AO14942" s="171"/>
      <c r="AP14942" s="61"/>
      <c r="AQ14942" s="61"/>
      <c r="AR14942" s="61"/>
      <c r="AS14942" s="61"/>
      <c r="AT14942" s="61"/>
      <c r="AU14942" s="61"/>
      <c r="AV14942" s="61"/>
      <c r="AW14942" s="61"/>
      <c r="AX14942" s="61"/>
      <c r="AY14942" s="61"/>
      <c r="AZ14942" s="61"/>
      <c r="BA14942" s="61"/>
    </row>
    <row r="14943" spans="39:53" x14ac:dyDescent="0.2">
      <c r="AM14943" s="61"/>
      <c r="AN14943" s="61"/>
      <c r="AO14943" s="171"/>
      <c r="AP14943" s="61"/>
      <c r="AQ14943" s="61"/>
      <c r="AR14943" s="61"/>
      <c r="AS14943" s="61"/>
      <c r="AT14943" s="61"/>
      <c r="AU14943" s="61"/>
      <c r="AV14943" s="61"/>
      <c r="AW14943" s="61"/>
      <c r="AX14943" s="61"/>
      <c r="AY14943" s="61"/>
      <c r="AZ14943" s="61"/>
      <c r="BA14943" s="61"/>
    </row>
    <row r="14944" spans="39:53" x14ac:dyDescent="0.2">
      <c r="AM14944" s="61"/>
      <c r="AN14944" s="61"/>
      <c r="AO14944" s="171"/>
      <c r="AP14944" s="61"/>
      <c r="AQ14944" s="61"/>
      <c r="AR14944" s="61"/>
      <c r="AS14944" s="61"/>
      <c r="AT14944" s="61"/>
      <c r="AU14944" s="61"/>
      <c r="AV14944" s="61"/>
      <c r="AW14944" s="61"/>
      <c r="AX14944" s="61"/>
      <c r="AY14944" s="61"/>
      <c r="AZ14944" s="61"/>
      <c r="BA14944" s="61"/>
    </row>
    <row r="14945" spans="39:53" x14ac:dyDescent="0.2">
      <c r="AM14945" s="61"/>
      <c r="AN14945" s="61"/>
      <c r="AO14945" s="171"/>
      <c r="AP14945" s="61"/>
      <c r="AQ14945" s="61"/>
      <c r="AR14945" s="61"/>
      <c r="AS14945" s="61"/>
      <c r="AT14945" s="61"/>
      <c r="AU14945" s="61"/>
      <c r="AV14945" s="61"/>
      <c r="AW14945" s="61"/>
      <c r="AX14945" s="61"/>
      <c r="AY14945" s="61"/>
      <c r="AZ14945" s="61"/>
      <c r="BA14945" s="61"/>
    </row>
    <row r="14946" spans="39:53" x14ac:dyDescent="0.2">
      <c r="AM14946" s="61"/>
      <c r="AN14946" s="61"/>
      <c r="AO14946" s="171"/>
      <c r="AP14946" s="61"/>
      <c r="AQ14946" s="61"/>
      <c r="AR14946" s="61"/>
      <c r="AS14946" s="61"/>
      <c r="AT14946" s="61"/>
      <c r="AU14946" s="61"/>
      <c r="AV14946" s="61"/>
      <c r="AW14946" s="61"/>
      <c r="AX14946" s="61"/>
      <c r="AY14946" s="61"/>
      <c r="AZ14946" s="61"/>
      <c r="BA14946" s="61"/>
    </row>
    <row r="14947" spans="39:53" x14ac:dyDescent="0.2">
      <c r="AM14947" s="61"/>
      <c r="AN14947" s="61"/>
      <c r="AO14947" s="171"/>
      <c r="AP14947" s="61"/>
      <c r="AQ14947" s="61"/>
      <c r="AR14947" s="61"/>
      <c r="AS14947" s="61"/>
      <c r="AT14947" s="61"/>
      <c r="AU14947" s="61"/>
      <c r="AV14947" s="61"/>
      <c r="AW14947" s="61"/>
      <c r="AX14947" s="61"/>
      <c r="AY14947" s="61"/>
      <c r="AZ14947" s="61"/>
      <c r="BA14947" s="61"/>
    </row>
    <row r="14948" spans="39:53" x14ac:dyDescent="0.2">
      <c r="AM14948" s="61"/>
      <c r="AN14948" s="61"/>
      <c r="AO14948" s="171"/>
      <c r="AP14948" s="61"/>
      <c r="AQ14948" s="61"/>
      <c r="AR14948" s="61"/>
      <c r="AS14948" s="61"/>
      <c r="AT14948" s="61"/>
      <c r="AU14948" s="61"/>
      <c r="AV14948" s="61"/>
      <c r="AW14948" s="61"/>
      <c r="AX14948" s="61"/>
      <c r="AY14948" s="61"/>
      <c r="AZ14948" s="61"/>
      <c r="BA14948" s="61"/>
    </row>
    <row r="14949" spans="39:53" x14ac:dyDescent="0.2">
      <c r="AM14949" s="61"/>
      <c r="AN14949" s="61"/>
      <c r="AO14949" s="171"/>
      <c r="AP14949" s="61"/>
      <c r="AQ14949" s="61"/>
      <c r="AR14949" s="61"/>
      <c r="AS14949" s="61"/>
      <c r="AT14949" s="61"/>
      <c r="AU14949" s="61"/>
      <c r="AV14949" s="61"/>
      <c r="AW14949" s="61"/>
      <c r="AX14949" s="61"/>
      <c r="AY14949" s="61"/>
      <c r="AZ14949" s="61"/>
      <c r="BA14949" s="61"/>
    </row>
    <row r="14950" spans="39:53" x14ac:dyDescent="0.2">
      <c r="AM14950" s="61"/>
      <c r="AN14950" s="61"/>
      <c r="AO14950" s="171"/>
      <c r="AP14950" s="61"/>
      <c r="AQ14950" s="61"/>
      <c r="AR14950" s="61"/>
      <c r="AS14950" s="61"/>
      <c r="AT14950" s="61"/>
      <c r="AU14950" s="61"/>
      <c r="AV14950" s="61"/>
      <c r="AW14950" s="61"/>
      <c r="AX14950" s="61"/>
      <c r="AY14950" s="61"/>
      <c r="AZ14950" s="61"/>
      <c r="BA14950" s="61"/>
    </row>
    <row r="14951" spans="39:53" x14ac:dyDescent="0.2">
      <c r="AM14951" s="61"/>
      <c r="AN14951" s="61"/>
      <c r="AO14951" s="171"/>
      <c r="AP14951" s="61"/>
      <c r="AQ14951" s="61"/>
      <c r="AR14951" s="61"/>
      <c r="AS14951" s="61"/>
      <c r="AT14951" s="61"/>
      <c r="AU14951" s="61"/>
      <c r="AV14951" s="61"/>
      <c r="AW14951" s="61"/>
      <c r="AX14951" s="61"/>
      <c r="AY14951" s="61"/>
      <c r="AZ14951" s="61"/>
      <c r="BA14951" s="61"/>
    </row>
    <row r="14952" spans="39:53" x14ac:dyDescent="0.2">
      <c r="AM14952" s="61"/>
      <c r="AN14952" s="61"/>
      <c r="AO14952" s="171"/>
      <c r="AP14952" s="61"/>
      <c r="AQ14952" s="61"/>
      <c r="AR14952" s="61"/>
      <c r="AS14952" s="61"/>
      <c r="AT14952" s="61"/>
      <c r="AU14952" s="61"/>
      <c r="AV14952" s="61"/>
      <c r="AW14952" s="61"/>
      <c r="AX14952" s="61"/>
      <c r="AY14952" s="61"/>
      <c r="AZ14952" s="61"/>
      <c r="BA14952" s="61"/>
    </row>
    <row r="14953" spans="39:53" x14ac:dyDescent="0.2">
      <c r="AM14953" s="61"/>
      <c r="AN14953" s="61"/>
      <c r="AO14953" s="171"/>
      <c r="AP14953" s="61"/>
      <c r="AQ14953" s="61"/>
      <c r="AR14953" s="61"/>
      <c r="AS14953" s="61"/>
      <c r="AT14953" s="61"/>
      <c r="AU14953" s="61"/>
      <c r="AV14953" s="61"/>
      <c r="AW14953" s="61"/>
      <c r="AX14953" s="61"/>
      <c r="AY14953" s="61"/>
      <c r="AZ14953" s="61"/>
      <c r="BA14953" s="61"/>
    </row>
    <row r="14954" spans="39:53" x14ac:dyDescent="0.2">
      <c r="AM14954" s="61"/>
      <c r="AN14954" s="61"/>
      <c r="AO14954" s="171"/>
      <c r="AP14954" s="61"/>
      <c r="AQ14954" s="61"/>
      <c r="AR14954" s="61"/>
      <c r="AS14954" s="61"/>
      <c r="AT14954" s="61"/>
      <c r="AU14954" s="61"/>
      <c r="AV14954" s="61"/>
      <c r="AW14954" s="61"/>
      <c r="AX14954" s="61"/>
      <c r="AY14954" s="61"/>
      <c r="AZ14954" s="61"/>
      <c r="BA14954" s="61"/>
    </row>
    <row r="14955" spans="39:53" x14ac:dyDescent="0.2">
      <c r="AM14955" s="61"/>
      <c r="AN14955" s="61"/>
      <c r="AO14955" s="171"/>
      <c r="AP14955" s="61"/>
      <c r="AQ14955" s="61"/>
      <c r="AR14955" s="61"/>
      <c r="AS14955" s="61"/>
      <c r="AT14955" s="61"/>
      <c r="AU14955" s="61"/>
      <c r="AV14955" s="61"/>
      <c r="AW14955" s="61"/>
      <c r="AX14955" s="61"/>
      <c r="AY14955" s="61"/>
      <c r="AZ14955" s="61"/>
      <c r="BA14955" s="61"/>
    </row>
    <row r="14956" spans="39:53" x14ac:dyDescent="0.2">
      <c r="AM14956" s="61"/>
      <c r="AN14956" s="61"/>
      <c r="AO14956" s="171"/>
      <c r="AP14956" s="61"/>
      <c r="AQ14956" s="61"/>
      <c r="AR14956" s="61"/>
      <c r="AS14956" s="61"/>
      <c r="AT14956" s="61"/>
      <c r="AU14956" s="61"/>
      <c r="AV14956" s="61"/>
      <c r="AW14956" s="61"/>
      <c r="AX14956" s="61"/>
      <c r="AY14956" s="61"/>
      <c r="AZ14956" s="61"/>
      <c r="BA14956" s="61"/>
    </row>
    <row r="14957" spans="39:53" x14ac:dyDescent="0.2">
      <c r="AM14957" s="61"/>
      <c r="AN14957" s="61"/>
      <c r="AO14957" s="171"/>
      <c r="AP14957" s="61"/>
      <c r="AQ14957" s="61"/>
      <c r="AR14957" s="61"/>
      <c r="AS14957" s="61"/>
      <c r="AT14957" s="61"/>
      <c r="AU14957" s="61"/>
      <c r="AV14957" s="61"/>
      <c r="AW14957" s="61"/>
      <c r="AX14957" s="61"/>
      <c r="AY14957" s="61"/>
      <c r="AZ14957" s="61"/>
      <c r="BA14957" s="61"/>
    </row>
    <row r="14958" spans="39:53" x14ac:dyDescent="0.2">
      <c r="AM14958" s="61"/>
      <c r="AN14958" s="61"/>
      <c r="AO14958" s="171"/>
      <c r="AP14958" s="61"/>
      <c r="AQ14958" s="61"/>
      <c r="AR14958" s="61"/>
      <c r="AS14958" s="61"/>
      <c r="AT14958" s="61"/>
      <c r="AU14958" s="61"/>
      <c r="AV14958" s="61"/>
      <c r="AW14958" s="61"/>
      <c r="AX14958" s="61"/>
      <c r="AY14958" s="61"/>
      <c r="AZ14958" s="61"/>
      <c r="BA14958" s="61"/>
    </row>
    <row r="14959" spans="39:53" x14ac:dyDescent="0.2">
      <c r="AM14959" s="61"/>
      <c r="AN14959" s="61"/>
      <c r="AO14959" s="171"/>
      <c r="AP14959" s="61"/>
      <c r="AQ14959" s="61"/>
      <c r="AR14959" s="61"/>
      <c r="AS14959" s="61"/>
      <c r="AT14959" s="61"/>
      <c r="AU14959" s="61"/>
      <c r="AV14959" s="61"/>
      <c r="AW14959" s="61"/>
      <c r="AX14959" s="61"/>
      <c r="AY14959" s="61"/>
      <c r="AZ14959" s="61"/>
      <c r="BA14959" s="61"/>
    </row>
    <row r="14960" spans="39:53" x14ac:dyDescent="0.2">
      <c r="AM14960" s="61"/>
      <c r="AN14960" s="61"/>
      <c r="AO14960" s="171"/>
      <c r="AP14960" s="61"/>
      <c r="AQ14960" s="61"/>
      <c r="AR14960" s="61"/>
      <c r="AS14960" s="61"/>
      <c r="AT14960" s="61"/>
      <c r="AU14960" s="61"/>
      <c r="AV14960" s="61"/>
      <c r="AW14960" s="61"/>
      <c r="AX14960" s="61"/>
      <c r="AY14960" s="61"/>
      <c r="AZ14960" s="61"/>
      <c r="BA14960" s="61"/>
    </row>
    <row r="14961" spans="39:53" x14ac:dyDescent="0.2">
      <c r="AM14961" s="61"/>
      <c r="AN14961" s="61"/>
      <c r="AO14961" s="171"/>
      <c r="AP14961" s="61"/>
      <c r="AQ14961" s="61"/>
      <c r="AR14961" s="61"/>
      <c r="AS14961" s="61"/>
      <c r="AT14961" s="61"/>
      <c r="AU14961" s="61"/>
      <c r="AV14961" s="61"/>
      <c r="AW14961" s="61"/>
      <c r="AX14961" s="61"/>
      <c r="AY14961" s="61"/>
      <c r="AZ14961" s="61"/>
      <c r="BA14961" s="61"/>
    </row>
    <row r="14962" spans="39:53" x14ac:dyDescent="0.2">
      <c r="AM14962" s="61"/>
      <c r="AN14962" s="61"/>
      <c r="AO14962" s="171"/>
      <c r="AP14962" s="61"/>
      <c r="AQ14962" s="61"/>
      <c r="AR14962" s="61"/>
      <c r="AS14962" s="61"/>
      <c r="AT14962" s="61"/>
      <c r="AU14962" s="61"/>
      <c r="AV14962" s="61"/>
      <c r="AW14962" s="61"/>
      <c r="AX14962" s="61"/>
      <c r="AY14962" s="61"/>
      <c r="AZ14962" s="61"/>
      <c r="BA14962" s="61"/>
    </row>
    <row r="14963" spans="39:53" x14ac:dyDescent="0.2">
      <c r="AM14963" s="61"/>
      <c r="AN14963" s="61"/>
      <c r="AO14963" s="171"/>
      <c r="AP14963" s="61"/>
      <c r="AQ14963" s="61"/>
      <c r="AR14963" s="61"/>
      <c r="AS14963" s="61"/>
      <c r="AT14963" s="61"/>
      <c r="AU14963" s="61"/>
      <c r="AV14963" s="61"/>
      <c r="AW14963" s="61"/>
      <c r="AX14963" s="61"/>
      <c r="AY14963" s="61"/>
      <c r="AZ14963" s="61"/>
      <c r="BA14963" s="61"/>
    </row>
    <row r="14964" spans="39:53" x14ac:dyDescent="0.2">
      <c r="AM14964" s="61"/>
      <c r="AN14964" s="61"/>
      <c r="AO14964" s="171"/>
      <c r="AP14964" s="61"/>
      <c r="AQ14964" s="61"/>
      <c r="AR14964" s="61"/>
      <c r="AS14964" s="61"/>
      <c r="AT14964" s="61"/>
      <c r="AU14964" s="61"/>
      <c r="AV14964" s="61"/>
      <c r="AW14964" s="61"/>
      <c r="AX14964" s="61"/>
      <c r="AY14964" s="61"/>
      <c r="AZ14964" s="61"/>
      <c r="BA14964" s="61"/>
    </row>
    <row r="14965" spans="39:53" x14ac:dyDescent="0.2">
      <c r="AM14965" s="61"/>
      <c r="AN14965" s="61"/>
      <c r="AO14965" s="171"/>
      <c r="AP14965" s="61"/>
      <c r="AQ14965" s="61"/>
      <c r="AR14965" s="61"/>
      <c r="AS14965" s="61"/>
      <c r="AT14965" s="61"/>
      <c r="AU14965" s="61"/>
      <c r="AV14965" s="61"/>
      <c r="AW14965" s="61"/>
      <c r="AX14965" s="61"/>
      <c r="AY14965" s="61"/>
      <c r="AZ14965" s="61"/>
      <c r="BA14965" s="61"/>
    </row>
    <row r="14966" spans="39:53" x14ac:dyDescent="0.2">
      <c r="AM14966" s="61"/>
      <c r="AN14966" s="61"/>
      <c r="AO14966" s="171"/>
      <c r="AP14966" s="61"/>
      <c r="AQ14966" s="61"/>
      <c r="AR14966" s="61"/>
      <c r="AS14966" s="61"/>
      <c r="AT14966" s="61"/>
      <c r="AU14966" s="61"/>
      <c r="AV14966" s="61"/>
      <c r="AW14966" s="61"/>
      <c r="AX14966" s="61"/>
      <c r="AY14966" s="61"/>
      <c r="AZ14966" s="61"/>
      <c r="BA14966" s="61"/>
    </row>
    <row r="14967" spans="39:53" x14ac:dyDescent="0.2">
      <c r="AM14967" s="61"/>
      <c r="AN14967" s="61"/>
      <c r="AO14967" s="171"/>
      <c r="AP14967" s="61"/>
      <c r="AQ14967" s="61"/>
      <c r="AR14967" s="61"/>
      <c r="AS14967" s="61"/>
      <c r="AT14967" s="61"/>
      <c r="AU14967" s="61"/>
      <c r="AV14967" s="61"/>
      <c r="AW14967" s="61"/>
      <c r="AX14967" s="61"/>
      <c r="AY14967" s="61"/>
      <c r="AZ14967" s="61"/>
      <c r="BA14967" s="61"/>
    </row>
    <row r="14968" spans="39:53" x14ac:dyDescent="0.2">
      <c r="AM14968" s="61"/>
      <c r="AN14968" s="61"/>
      <c r="AO14968" s="171"/>
      <c r="AP14968" s="61"/>
      <c r="AQ14968" s="61"/>
      <c r="AR14968" s="61"/>
      <c r="AS14968" s="61"/>
      <c r="AT14968" s="61"/>
      <c r="AU14968" s="61"/>
      <c r="AV14968" s="61"/>
      <c r="AW14968" s="61"/>
      <c r="AX14968" s="61"/>
      <c r="AY14968" s="61"/>
      <c r="AZ14968" s="61"/>
      <c r="BA14968" s="61"/>
    </row>
    <row r="14969" spans="39:53" x14ac:dyDescent="0.2">
      <c r="AM14969" s="61"/>
      <c r="AN14969" s="61"/>
      <c r="AO14969" s="171"/>
      <c r="AP14969" s="61"/>
      <c r="AQ14969" s="61"/>
      <c r="AR14969" s="61"/>
      <c r="AS14969" s="61"/>
      <c r="AT14969" s="61"/>
      <c r="AU14969" s="61"/>
      <c r="AV14969" s="61"/>
      <c r="AW14969" s="61"/>
      <c r="AX14969" s="61"/>
      <c r="AY14969" s="61"/>
      <c r="AZ14969" s="61"/>
      <c r="BA14969" s="61"/>
    </row>
    <row r="14970" spans="39:53" x14ac:dyDescent="0.2">
      <c r="AM14970" s="61"/>
      <c r="AN14970" s="61"/>
      <c r="AO14970" s="171"/>
      <c r="AP14970" s="61"/>
      <c r="AQ14970" s="61"/>
      <c r="AR14970" s="61"/>
      <c r="AS14970" s="61"/>
      <c r="AT14970" s="61"/>
      <c r="AU14970" s="61"/>
      <c r="AV14970" s="61"/>
      <c r="AW14970" s="61"/>
      <c r="AX14970" s="61"/>
      <c r="AY14970" s="61"/>
      <c r="AZ14970" s="61"/>
      <c r="BA14970" s="61"/>
    </row>
    <row r="14971" spans="39:53" x14ac:dyDescent="0.2">
      <c r="AM14971" s="61"/>
      <c r="AN14971" s="61"/>
      <c r="AO14971" s="171"/>
      <c r="AP14971" s="61"/>
      <c r="AQ14971" s="61"/>
      <c r="AR14971" s="61"/>
      <c r="AS14971" s="61"/>
      <c r="AT14971" s="61"/>
      <c r="AU14971" s="61"/>
      <c r="AV14971" s="61"/>
      <c r="AW14971" s="61"/>
      <c r="AX14971" s="61"/>
      <c r="AY14971" s="61"/>
      <c r="AZ14971" s="61"/>
      <c r="BA14971" s="61"/>
    </row>
    <row r="14972" spans="39:53" x14ac:dyDescent="0.2">
      <c r="AM14972" s="61"/>
      <c r="AN14972" s="61"/>
      <c r="AO14972" s="171"/>
      <c r="AP14972" s="61"/>
      <c r="AQ14972" s="61"/>
      <c r="AR14972" s="61"/>
      <c r="AS14972" s="61"/>
      <c r="AT14972" s="61"/>
      <c r="AU14972" s="61"/>
      <c r="AV14972" s="61"/>
      <c r="AW14972" s="61"/>
      <c r="AX14972" s="61"/>
      <c r="AY14972" s="61"/>
      <c r="AZ14972" s="61"/>
      <c r="BA14972" s="61"/>
    </row>
    <row r="14973" spans="39:53" x14ac:dyDescent="0.2">
      <c r="AM14973" s="61"/>
      <c r="AN14973" s="61"/>
      <c r="AO14973" s="171"/>
      <c r="AP14973" s="61"/>
      <c r="AQ14973" s="61"/>
      <c r="AR14973" s="61"/>
      <c r="AS14973" s="61"/>
      <c r="AT14973" s="61"/>
      <c r="AU14973" s="61"/>
      <c r="AV14973" s="61"/>
      <c r="AW14973" s="61"/>
      <c r="AX14973" s="61"/>
      <c r="AY14973" s="61"/>
      <c r="AZ14973" s="61"/>
      <c r="BA14973" s="61"/>
    </row>
    <row r="14974" spans="39:53" x14ac:dyDescent="0.2">
      <c r="AM14974" s="61"/>
      <c r="AN14974" s="61"/>
      <c r="AO14974" s="171"/>
      <c r="AP14974" s="61"/>
      <c r="AQ14974" s="61"/>
      <c r="AR14974" s="61"/>
      <c r="AS14974" s="61"/>
      <c r="AT14974" s="61"/>
      <c r="AU14974" s="61"/>
      <c r="AV14974" s="61"/>
      <c r="AW14974" s="61"/>
      <c r="AX14974" s="61"/>
      <c r="AY14974" s="61"/>
      <c r="AZ14974" s="61"/>
      <c r="BA14974" s="61"/>
    </row>
    <row r="14975" spans="39:53" x14ac:dyDescent="0.2">
      <c r="AM14975" s="61"/>
      <c r="AN14975" s="61"/>
      <c r="AO14975" s="171"/>
      <c r="AP14975" s="61"/>
      <c r="AQ14975" s="61"/>
      <c r="AR14975" s="61"/>
      <c r="AS14975" s="61"/>
      <c r="AT14975" s="61"/>
      <c r="AU14975" s="61"/>
      <c r="AV14975" s="61"/>
      <c r="AW14975" s="61"/>
      <c r="AX14975" s="61"/>
      <c r="AY14975" s="61"/>
      <c r="AZ14975" s="61"/>
      <c r="BA14975" s="61"/>
    </row>
    <row r="14976" spans="39:53" x14ac:dyDescent="0.2">
      <c r="AM14976" s="61"/>
      <c r="AN14976" s="61"/>
      <c r="AO14976" s="171"/>
      <c r="AP14976" s="61"/>
      <c r="AQ14976" s="61"/>
      <c r="AR14976" s="61"/>
      <c r="AS14976" s="61"/>
      <c r="AT14976" s="61"/>
      <c r="AU14976" s="61"/>
      <c r="AV14976" s="61"/>
      <c r="AW14976" s="61"/>
      <c r="AX14976" s="61"/>
      <c r="AY14976" s="61"/>
      <c r="AZ14976" s="61"/>
      <c r="BA14976" s="61"/>
    </row>
    <row r="14977" spans="39:53" x14ac:dyDescent="0.2">
      <c r="AM14977" s="61"/>
      <c r="AN14977" s="61"/>
      <c r="AO14977" s="171"/>
      <c r="AP14977" s="61"/>
      <c r="AQ14977" s="61"/>
      <c r="AR14977" s="61"/>
      <c r="AS14977" s="61"/>
      <c r="AT14977" s="61"/>
      <c r="AU14977" s="61"/>
      <c r="AV14977" s="61"/>
      <c r="AW14977" s="61"/>
      <c r="AX14977" s="61"/>
      <c r="AY14977" s="61"/>
      <c r="AZ14977" s="61"/>
      <c r="BA14977" s="61"/>
    </row>
    <row r="14978" spans="39:53" x14ac:dyDescent="0.2">
      <c r="AM14978" s="61"/>
      <c r="AN14978" s="61"/>
      <c r="AO14978" s="171"/>
      <c r="AP14978" s="61"/>
      <c r="AQ14978" s="61"/>
      <c r="AR14978" s="61"/>
      <c r="AS14978" s="61"/>
      <c r="AT14978" s="61"/>
      <c r="AU14978" s="61"/>
      <c r="AV14978" s="61"/>
      <c r="AW14978" s="61"/>
      <c r="AX14978" s="61"/>
      <c r="AY14978" s="61"/>
      <c r="AZ14978" s="61"/>
      <c r="BA14978" s="61"/>
    </row>
    <row r="14979" spans="39:53" x14ac:dyDescent="0.2">
      <c r="AM14979" s="61"/>
      <c r="AN14979" s="61"/>
      <c r="AO14979" s="171"/>
      <c r="AP14979" s="61"/>
      <c r="AQ14979" s="61"/>
      <c r="AR14979" s="61"/>
      <c r="AS14979" s="61"/>
      <c r="AT14979" s="61"/>
      <c r="AU14979" s="61"/>
      <c r="AV14979" s="61"/>
      <c r="AW14979" s="61"/>
      <c r="AX14979" s="61"/>
      <c r="AY14979" s="61"/>
      <c r="AZ14979" s="61"/>
      <c r="BA14979" s="61"/>
    </row>
    <row r="14980" spans="39:53" x14ac:dyDescent="0.2">
      <c r="AM14980" s="61"/>
      <c r="AN14980" s="61"/>
      <c r="AO14980" s="171"/>
      <c r="AP14980" s="61"/>
      <c r="AQ14980" s="61"/>
      <c r="AR14980" s="61"/>
      <c r="AS14980" s="61"/>
      <c r="AT14980" s="61"/>
      <c r="AU14980" s="61"/>
      <c r="AV14980" s="61"/>
      <c r="AW14980" s="61"/>
      <c r="AX14980" s="61"/>
      <c r="AY14980" s="61"/>
      <c r="AZ14980" s="61"/>
      <c r="BA14980" s="61"/>
    </row>
    <row r="14981" spans="39:53" x14ac:dyDescent="0.2">
      <c r="AM14981" s="61"/>
      <c r="AN14981" s="61"/>
      <c r="AO14981" s="171"/>
      <c r="AP14981" s="61"/>
      <c r="AQ14981" s="61"/>
      <c r="AR14981" s="61"/>
      <c r="AS14981" s="61"/>
      <c r="AT14981" s="61"/>
      <c r="AU14981" s="61"/>
      <c r="AV14981" s="61"/>
      <c r="AW14981" s="61"/>
      <c r="AX14981" s="61"/>
      <c r="AY14981" s="61"/>
      <c r="AZ14981" s="61"/>
      <c r="BA14981" s="61"/>
    </row>
    <row r="14982" spans="39:53" x14ac:dyDescent="0.2">
      <c r="AM14982" s="61"/>
      <c r="AN14982" s="61"/>
      <c r="AO14982" s="171"/>
      <c r="AP14982" s="61"/>
      <c r="AQ14982" s="61"/>
      <c r="AR14982" s="61"/>
      <c r="AS14982" s="61"/>
      <c r="AT14982" s="61"/>
      <c r="AU14982" s="61"/>
      <c r="AV14982" s="61"/>
      <c r="AW14982" s="61"/>
      <c r="AX14982" s="61"/>
      <c r="AY14982" s="61"/>
      <c r="AZ14982" s="61"/>
      <c r="BA14982" s="61"/>
    </row>
    <row r="14983" spans="39:53" x14ac:dyDescent="0.2">
      <c r="AM14983" s="61"/>
      <c r="AN14983" s="61"/>
      <c r="AO14983" s="171"/>
      <c r="AP14983" s="61"/>
      <c r="AQ14983" s="61"/>
      <c r="AR14983" s="61"/>
      <c r="AS14983" s="61"/>
      <c r="AT14983" s="61"/>
      <c r="AU14983" s="61"/>
      <c r="AV14983" s="61"/>
      <c r="AW14983" s="61"/>
      <c r="AX14983" s="61"/>
      <c r="AY14983" s="61"/>
      <c r="AZ14983" s="61"/>
      <c r="BA14983" s="61"/>
    </row>
    <row r="14984" spans="39:53" x14ac:dyDescent="0.2">
      <c r="AM14984" s="61"/>
      <c r="AN14984" s="61"/>
      <c r="AO14984" s="171"/>
      <c r="AP14984" s="61"/>
      <c r="AQ14984" s="61"/>
      <c r="AR14984" s="61"/>
      <c r="AS14984" s="61"/>
      <c r="AT14984" s="61"/>
      <c r="AU14984" s="61"/>
      <c r="AV14984" s="61"/>
      <c r="AW14984" s="61"/>
      <c r="AX14984" s="61"/>
      <c r="AY14984" s="61"/>
      <c r="AZ14984" s="61"/>
      <c r="BA14984" s="61"/>
    </row>
    <row r="14985" spans="39:53" x14ac:dyDescent="0.2">
      <c r="AM14985" s="61"/>
      <c r="AN14985" s="61"/>
      <c r="AO14985" s="171"/>
      <c r="AP14985" s="61"/>
      <c r="AQ14985" s="61"/>
      <c r="AR14985" s="61"/>
      <c r="AS14985" s="61"/>
      <c r="AT14985" s="61"/>
      <c r="AU14985" s="61"/>
      <c r="AV14985" s="61"/>
      <c r="AW14985" s="61"/>
      <c r="AX14985" s="61"/>
      <c r="AY14985" s="61"/>
      <c r="AZ14985" s="61"/>
      <c r="BA14985" s="61"/>
    </row>
    <row r="14986" spans="39:53" x14ac:dyDescent="0.2">
      <c r="AM14986" s="61"/>
      <c r="AN14986" s="61"/>
      <c r="AO14986" s="171"/>
      <c r="AP14986" s="61"/>
      <c r="AQ14986" s="61"/>
      <c r="AR14986" s="61"/>
      <c r="AS14986" s="61"/>
      <c r="AT14986" s="61"/>
      <c r="AU14986" s="61"/>
      <c r="AV14986" s="61"/>
      <c r="AW14986" s="61"/>
      <c r="AX14986" s="61"/>
      <c r="AY14986" s="61"/>
      <c r="AZ14986" s="61"/>
      <c r="BA14986" s="61"/>
    </row>
    <row r="14987" spans="39:53" x14ac:dyDescent="0.2">
      <c r="AM14987" s="61"/>
      <c r="AN14987" s="61"/>
      <c r="AO14987" s="171"/>
      <c r="AP14987" s="61"/>
      <c r="AQ14987" s="61"/>
      <c r="AR14987" s="61"/>
      <c r="AS14987" s="61"/>
      <c r="AT14987" s="61"/>
      <c r="AU14987" s="61"/>
      <c r="AV14987" s="61"/>
      <c r="AW14987" s="61"/>
      <c r="AX14987" s="61"/>
      <c r="AY14987" s="61"/>
      <c r="AZ14987" s="61"/>
      <c r="BA14987" s="61"/>
    </row>
    <row r="14988" spans="39:53" x14ac:dyDescent="0.2">
      <c r="AM14988" s="61"/>
      <c r="AN14988" s="61"/>
      <c r="AO14988" s="171"/>
      <c r="AP14988" s="61"/>
      <c r="AQ14988" s="61"/>
      <c r="AR14988" s="61"/>
      <c r="AS14988" s="61"/>
      <c r="AT14988" s="61"/>
      <c r="AU14988" s="61"/>
      <c r="AV14988" s="61"/>
      <c r="AW14988" s="61"/>
      <c r="AX14988" s="61"/>
      <c r="AY14988" s="61"/>
      <c r="AZ14988" s="61"/>
      <c r="BA14988" s="61"/>
    </row>
    <row r="14989" spans="39:53" x14ac:dyDescent="0.2">
      <c r="AM14989" s="61"/>
      <c r="AN14989" s="61"/>
      <c r="AO14989" s="171"/>
      <c r="AP14989" s="61"/>
      <c r="AQ14989" s="61"/>
      <c r="AR14989" s="61"/>
      <c r="AS14989" s="61"/>
      <c r="AT14989" s="61"/>
      <c r="AU14989" s="61"/>
      <c r="AV14989" s="61"/>
      <c r="AW14989" s="61"/>
      <c r="AX14989" s="61"/>
      <c r="AY14989" s="61"/>
      <c r="AZ14989" s="61"/>
      <c r="BA14989" s="61"/>
    </row>
    <row r="14990" spans="39:53" x14ac:dyDescent="0.2">
      <c r="AM14990" s="61"/>
      <c r="AN14990" s="61"/>
      <c r="AO14990" s="171"/>
      <c r="AP14990" s="61"/>
      <c r="AQ14990" s="61"/>
      <c r="AR14990" s="61"/>
      <c r="AS14990" s="61"/>
      <c r="AT14990" s="61"/>
      <c r="AU14990" s="61"/>
      <c r="AV14990" s="61"/>
      <c r="AW14990" s="61"/>
      <c r="AX14990" s="61"/>
      <c r="AY14990" s="61"/>
      <c r="AZ14990" s="61"/>
      <c r="BA14990" s="61"/>
    </row>
    <row r="14991" spans="39:53" x14ac:dyDescent="0.2">
      <c r="AM14991" s="61"/>
      <c r="AN14991" s="61"/>
      <c r="AO14991" s="171"/>
      <c r="AP14991" s="61"/>
      <c r="AQ14991" s="61"/>
      <c r="AR14991" s="61"/>
      <c r="AS14991" s="61"/>
      <c r="AT14991" s="61"/>
      <c r="AU14991" s="61"/>
      <c r="AV14991" s="61"/>
      <c r="AW14991" s="61"/>
      <c r="AX14991" s="61"/>
      <c r="AY14991" s="61"/>
      <c r="AZ14991" s="61"/>
      <c r="BA14991" s="61"/>
    </row>
    <row r="14992" spans="39:53" x14ac:dyDescent="0.2">
      <c r="AM14992" s="61"/>
      <c r="AN14992" s="61"/>
      <c r="AO14992" s="171"/>
      <c r="AP14992" s="61"/>
      <c r="AQ14992" s="61"/>
      <c r="AR14992" s="61"/>
      <c r="AS14992" s="61"/>
      <c r="AT14992" s="61"/>
      <c r="AU14992" s="61"/>
      <c r="AV14992" s="61"/>
      <c r="AW14992" s="61"/>
      <c r="AX14992" s="61"/>
      <c r="AY14992" s="61"/>
      <c r="AZ14992" s="61"/>
      <c r="BA14992" s="61"/>
    </row>
    <row r="14993" spans="39:53" x14ac:dyDescent="0.2">
      <c r="AM14993" s="61"/>
      <c r="AN14993" s="61"/>
      <c r="AO14993" s="171"/>
      <c r="AP14993" s="61"/>
      <c r="AQ14993" s="61"/>
      <c r="AR14993" s="61"/>
      <c r="AS14993" s="61"/>
      <c r="AT14993" s="61"/>
      <c r="AU14993" s="61"/>
      <c r="AV14993" s="61"/>
      <c r="AW14993" s="61"/>
      <c r="AX14993" s="61"/>
      <c r="AY14993" s="61"/>
      <c r="AZ14993" s="61"/>
      <c r="BA14993" s="61"/>
    </row>
    <row r="14994" spans="39:53" x14ac:dyDescent="0.2">
      <c r="AM14994" s="61"/>
      <c r="AN14994" s="61"/>
      <c r="AO14994" s="171"/>
      <c r="AP14994" s="61"/>
      <c r="AQ14994" s="61"/>
      <c r="AR14994" s="61"/>
      <c r="AS14994" s="61"/>
      <c r="AT14994" s="61"/>
      <c r="AU14994" s="61"/>
      <c r="AV14994" s="61"/>
      <c r="AW14994" s="61"/>
      <c r="AX14994" s="61"/>
      <c r="AY14994" s="61"/>
      <c r="AZ14994" s="61"/>
      <c r="BA14994" s="61"/>
    </row>
    <row r="14995" spans="39:53" x14ac:dyDescent="0.2">
      <c r="AM14995" s="61"/>
      <c r="AN14995" s="61"/>
      <c r="AO14995" s="171"/>
      <c r="AP14995" s="61"/>
      <c r="AQ14995" s="61"/>
      <c r="AR14995" s="61"/>
      <c r="AS14995" s="61"/>
      <c r="AT14995" s="61"/>
      <c r="AU14995" s="61"/>
      <c r="AV14995" s="61"/>
      <c r="AW14995" s="61"/>
      <c r="AX14995" s="61"/>
      <c r="AY14995" s="61"/>
      <c r="AZ14995" s="61"/>
      <c r="BA14995" s="61"/>
    </row>
    <row r="14996" spans="39:53" x14ac:dyDescent="0.2">
      <c r="AM14996" s="61"/>
      <c r="AN14996" s="61"/>
      <c r="AO14996" s="171"/>
      <c r="AP14996" s="61"/>
      <c r="AQ14996" s="61"/>
      <c r="AR14996" s="61"/>
      <c r="AS14996" s="61"/>
      <c r="AT14996" s="61"/>
      <c r="AU14996" s="61"/>
      <c r="AV14996" s="61"/>
      <c r="AW14996" s="61"/>
      <c r="AX14996" s="61"/>
      <c r="AY14996" s="61"/>
      <c r="AZ14996" s="61"/>
      <c r="BA14996" s="61"/>
    </row>
    <row r="14997" spans="39:53" x14ac:dyDescent="0.2">
      <c r="AM14997" s="61"/>
      <c r="AN14997" s="61"/>
      <c r="AO14997" s="171"/>
      <c r="AP14997" s="61"/>
      <c r="AQ14997" s="61"/>
      <c r="AR14997" s="61"/>
      <c r="AS14997" s="61"/>
      <c r="AT14997" s="61"/>
      <c r="AU14997" s="61"/>
      <c r="AV14997" s="61"/>
      <c r="AW14997" s="61"/>
      <c r="AX14997" s="61"/>
      <c r="AY14997" s="61"/>
      <c r="AZ14997" s="61"/>
      <c r="BA14997" s="61"/>
    </row>
    <row r="14998" spans="39:53" x14ac:dyDescent="0.2">
      <c r="AM14998" s="61"/>
      <c r="AN14998" s="61"/>
      <c r="AO14998" s="171"/>
      <c r="AP14998" s="61"/>
      <c r="AQ14998" s="61"/>
      <c r="AR14998" s="61"/>
      <c r="AS14998" s="61"/>
      <c r="AT14998" s="61"/>
      <c r="AU14998" s="61"/>
      <c r="AV14998" s="61"/>
      <c r="AW14998" s="61"/>
      <c r="AX14998" s="61"/>
      <c r="AY14998" s="61"/>
      <c r="AZ14998" s="61"/>
      <c r="BA14998" s="61"/>
    </row>
    <row r="14999" spans="39:53" x14ac:dyDescent="0.2">
      <c r="AM14999" s="61"/>
      <c r="AN14999" s="61"/>
      <c r="AO14999" s="171"/>
      <c r="AP14999" s="61"/>
      <c r="AQ14999" s="61"/>
      <c r="AR14999" s="61"/>
      <c r="AS14999" s="61"/>
      <c r="AT14999" s="61"/>
      <c r="AU14999" s="61"/>
      <c r="AV14999" s="61"/>
      <c r="AW14999" s="61"/>
      <c r="AX14999" s="61"/>
      <c r="AY14999" s="61"/>
      <c r="AZ14999" s="61"/>
      <c r="BA14999" s="61"/>
    </row>
    <row r="15000" spans="39:53" x14ac:dyDescent="0.2">
      <c r="AM15000" s="61"/>
      <c r="AN15000" s="61"/>
      <c r="AO15000" s="171"/>
      <c r="AP15000" s="61"/>
      <c r="AQ15000" s="61"/>
      <c r="AR15000" s="61"/>
      <c r="AS15000" s="61"/>
      <c r="AT15000" s="61"/>
      <c r="AU15000" s="61"/>
      <c r="AV15000" s="61"/>
      <c r="AW15000" s="61"/>
      <c r="AX15000" s="61"/>
      <c r="AY15000" s="61"/>
      <c r="AZ15000" s="61"/>
      <c r="BA15000" s="61"/>
    </row>
    <row r="15001" spans="39:53" x14ac:dyDescent="0.2">
      <c r="AM15001" s="61"/>
      <c r="AN15001" s="61"/>
      <c r="AO15001" s="171"/>
      <c r="AP15001" s="61"/>
      <c r="AQ15001" s="61"/>
      <c r="AR15001" s="61"/>
      <c r="AS15001" s="61"/>
      <c r="AT15001" s="61"/>
      <c r="AU15001" s="61"/>
      <c r="AV15001" s="61"/>
      <c r="AW15001" s="61"/>
      <c r="AX15001" s="61"/>
      <c r="AY15001" s="61"/>
      <c r="AZ15001" s="61"/>
      <c r="BA15001" s="61"/>
    </row>
    <row r="15002" spans="39:53" x14ac:dyDescent="0.2">
      <c r="AM15002" s="61"/>
      <c r="AN15002" s="61"/>
      <c r="AO15002" s="171"/>
      <c r="AP15002" s="61"/>
      <c r="AQ15002" s="61"/>
      <c r="AR15002" s="61"/>
      <c r="AS15002" s="61"/>
      <c r="AT15002" s="61"/>
      <c r="AU15002" s="61"/>
      <c r="AV15002" s="61"/>
      <c r="AW15002" s="61"/>
      <c r="AX15002" s="61"/>
      <c r="AY15002" s="61"/>
      <c r="AZ15002" s="61"/>
      <c r="BA15002" s="61"/>
    </row>
    <row r="15003" spans="39:53" x14ac:dyDescent="0.2">
      <c r="AM15003" s="61"/>
      <c r="AN15003" s="61"/>
      <c r="AO15003" s="171"/>
      <c r="AP15003" s="61"/>
      <c r="AQ15003" s="61"/>
      <c r="AR15003" s="61"/>
      <c r="AS15003" s="61"/>
      <c r="AT15003" s="61"/>
      <c r="AU15003" s="61"/>
      <c r="AV15003" s="61"/>
      <c r="AW15003" s="61"/>
      <c r="AX15003" s="61"/>
      <c r="AY15003" s="61"/>
      <c r="AZ15003" s="61"/>
      <c r="BA15003" s="61"/>
    </row>
    <row r="15004" spans="39:53" x14ac:dyDescent="0.2">
      <c r="AM15004" s="61"/>
      <c r="AN15004" s="61"/>
      <c r="AO15004" s="171"/>
      <c r="AP15004" s="61"/>
      <c r="AQ15004" s="61"/>
      <c r="AR15004" s="61"/>
      <c r="AS15004" s="61"/>
      <c r="AT15004" s="61"/>
      <c r="AU15004" s="61"/>
      <c r="AV15004" s="61"/>
      <c r="AW15004" s="61"/>
      <c r="AX15004" s="61"/>
      <c r="AY15004" s="61"/>
      <c r="AZ15004" s="61"/>
      <c r="BA15004" s="61"/>
    </row>
    <row r="15005" spans="39:53" x14ac:dyDescent="0.2">
      <c r="AM15005" s="61"/>
      <c r="AN15005" s="61"/>
      <c r="AO15005" s="171"/>
      <c r="AP15005" s="61"/>
      <c r="AQ15005" s="61"/>
      <c r="AR15005" s="61"/>
      <c r="AS15005" s="61"/>
      <c r="AT15005" s="61"/>
      <c r="AU15005" s="61"/>
      <c r="AV15005" s="61"/>
      <c r="AW15005" s="61"/>
      <c r="AX15005" s="61"/>
      <c r="AY15005" s="61"/>
      <c r="AZ15005" s="61"/>
      <c r="BA15005" s="61"/>
    </row>
    <row r="15006" spans="39:53" x14ac:dyDescent="0.2">
      <c r="AM15006" s="61"/>
      <c r="AN15006" s="61"/>
      <c r="AO15006" s="171"/>
      <c r="AP15006" s="61"/>
      <c r="AQ15006" s="61"/>
      <c r="AR15006" s="61"/>
      <c r="AS15006" s="61"/>
      <c r="AT15006" s="61"/>
      <c r="AU15006" s="61"/>
      <c r="AV15006" s="61"/>
      <c r="AW15006" s="61"/>
      <c r="AX15006" s="61"/>
      <c r="AY15006" s="61"/>
      <c r="AZ15006" s="61"/>
      <c r="BA15006" s="61"/>
    </row>
    <row r="15007" spans="39:53" x14ac:dyDescent="0.2">
      <c r="AM15007" s="61"/>
      <c r="AN15007" s="61"/>
      <c r="AO15007" s="171"/>
      <c r="AP15007" s="61"/>
      <c r="AQ15007" s="61"/>
      <c r="AR15007" s="61"/>
      <c r="AS15007" s="61"/>
      <c r="AT15007" s="61"/>
      <c r="AU15007" s="61"/>
      <c r="AV15007" s="61"/>
      <c r="AW15007" s="61"/>
      <c r="AX15007" s="61"/>
      <c r="AY15007" s="61"/>
      <c r="AZ15007" s="61"/>
      <c r="BA15007" s="61"/>
    </row>
    <row r="15008" spans="39:53" x14ac:dyDescent="0.2">
      <c r="AM15008" s="61"/>
      <c r="AN15008" s="61"/>
      <c r="AO15008" s="171"/>
      <c r="AP15008" s="61"/>
      <c r="AQ15008" s="61"/>
      <c r="AR15008" s="61"/>
      <c r="AS15008" s="61"/>
      <c r="AT15008" s="61"/>
      <c r="AU15008" s="61"/>
      <c r="AV15008" s="61"/>
      <c r="AW15008" s="61"/>
      <c r="AX15008" s="61"/>
      <c r="AY15008" s="61"/>
      <c r="AZ15008" s="61"/>
      <c r="BA15008" s="61"/>
    </row>
    <row r="15009" spans="39:53" x14ac:dyDescent="0.2">
      <c r="AM15009" s="61"/>
      <c r="AN15009" s="61"/>
      <c r="AO15009" s="171"/>
      <c r="AP15009" s="61"/>
      <c r="AQ15009" s="61"/>
      <c r="AR15009" s="61"/>
      <c r="AS15009" s="61"/>
      <c r="AT15009" s="61"/>
      <c r="AU15009" s="61"/>
      <c r="AV15009" s="61"/>
      <c r="AW15009" s="61"/>
      <c r="AX15009" s="61"/>
      <c r="AY15009" s="61"/>
      <c r="AZ15009" s="61"/>
      <c r="BA15009" s="61"/>
    </row>
    <row r="15010" spans="39:53" x14ac:dyDescent="0.2">
      <c r="AM15010" s="61"/>
      <c r="AN15010" s="61"/>
      <c r="AO15010" s="171"/>
      <c r="AP15010" s="61"/>
      <c r="AQ15010" s="61"/>
      <c r="AR15010" s="61"/>
      <c r="AS15010" s="61"/>
      <c r="AT15010" s="61"/>
      <c r="AU15010" s="61"/>
      <c r="AV15010" s="61"/>
      <c r="AW15010" s="61"/>
      <c r="AX15010" s="61"/>
      <c r="AY15010" s="61"/>
      <c r="AZ15010" s="61"/>
      <c r="BA15010" s="61"/>
    </row>
    <row r="15011" spans="39:53" x14ac:dyDescent="0.2">
      <c r="AM15011" s="61"/>
      <c r="AN15011" s="61"/>
      <c r="AO15011" s="171"/>
      <c r="AP15011" s="61"/>
      <c r="AQ15011" s="61"/>
      <c r="AR15011" s="61"/>
      <c r="AS15011" s="61"/>
      <c r="AT15011" s="61"/>
      <c r="AU15011" s="61"/>
      <c r="AV15011" s="61"/>
      <c r="AW15011" s="61"/>
      <c r="AX15011" s="61"/>
      <c r="AY15011" s="61"/>
      <c r="AZ15011" s="61"/>
      <c r="BA15011" s="61"/>
    </row>
    <row r="15012" spans="39:53" x14ac:dyDescent="0.2">
      <c r="AM15012" s="61"/>
      <c r="AN15012" s="61"/>
      <c r="AO15012" s="171"/>
      <c r="AP15012" s="61"/>
      <c r="AQ15012" s="61"/>
      <c r="AR15012" s="61"/>
      <c r="AS15012" s="61"/>
      <c r="AT15012" s="61"/>
      <c r="AU15012" s="61"/>
      <c r="AV15012" s="61"/>
      <c r="AW15012" s="61"/>
      <c r="AX15012" s="61"/>
      <c r="AY15012" s="61"/>
      <c r="AZ15012" s="61"/>
      <c r="BA15012" s="61"/>
    </row>
    <row r="15013" spans="39:53" x14ac:dyDescent="0.2">
      <c r="AM15013" s="61"/>
      <c r="AN15013" s="61"/>
      <c r="AO15013" s="171"/>
      <c r="AP15013" s="61"/>
      <c r="AQ15013" s="61"/>
      <c r="AR15013" s="61"/>
      <c r="AS15013" s="61"/>
      <c r="AT15013" s="61"/>
      <c r="AU15013" s="61"/>
      <c r="AV15013" s="61"/>
      <c r="AW15013" s="61"/>
      <c r="AX15013" s="61"/>
      <c r="AY15013" s="61"/>
      <c r="AZ15013" s="61"/>
      <c r="BA15013" s="61"/>
    </row>
    <row r="15014" spans="39:53" x14ac:dyDescent="0.2">
      <c r="AM15014" s="61"/>
      <c r="AN15014" s="61"/>
      <c r="AO15014" s="171"/>
      <c r="AP15014" s="61"/>
      <c r="AQ15014" s="61"/>
      <c r="AR15014" s="61"/>
      <c r="AS15014" s="61"/>
      <c r="AT15014" s="61"/>
      <c r="AU15014" s="61"/>
      <c r="AV15014" s="61"/>
      <c r="AW15014" s="61"/>
      <c r="AX15014" s="61"/>
      <c r="AY15014" s="61"/>
      <c r="AZ15014" s="61"/>
      <c r="BA15014" s="61"/>
    </row>
    <row r="15015" spans="39:53" x14ac:dyDescent="0.2">
      <c r="AM15015" s="61"/>
      <c r="AN15015" s="61"/>
      <c r="AO15015" s="171"/>
      <c r="AP15015" s="61"/>
      <c r="AQ15015" s="61"/>
      <c r="AR15015" s="61"/>
      <c r="AS15015" s="61"/>
      <c r="AT15015" s="61"/>
      <c r="AU15015" s="61"/>
      <c r="AV15015" s="61"/>
      <c r="AW15015" s="61"/>
      <c r="AX15015" s="61"/>
      <c r="AY15015" s="61"/>
      <c r="AZ15015" s="61"/>
      <c r="BA15015" s="61"/>
    </row>
    <row r="15016" spans="39:53" x14ac:dyDescent="0.2">
      <c r="AM15016" s="61"/>
      <c r="AN15016" s="61"/>
      <c r="AO15016" s="171"/>
      <c r="AP15016" s="61"/>
      <c r="AQ15016" s="61"/>
      <c r="AR15016" s="61"/>
      <c r="AS15016" s="61"/>
      <c r="AT15016" s="61"/>
      <c r="AU15016" s="61"/>
      <c r="AV15016" s="61"/>
      <c r="AW15016" s="61"/>
      <c r="AX15016" s="61"/>
      <c r="AY15016" s="61"/>
      <c r="AZ15016" s="61"/>
      <c r="BA15016" s="61"/>
    </row>
    <row r="15017" spans="39:53" x14ac:dyDescent="0.2">
      <c r="AM15017" s="61"/>
      <c r="AN15017" s="61"/>
      <c r="AO15017" s="171"/>
      <c r="AP15017" s="61"/>
      <c r="AQ15017" s="61"/>
      <c r="AR15017" s="61"/>
      <c r="AS15017" s="61"/>
      <c r="AT15017" s="61"/>
      <c r="AU15017" s="61"/>
      <c r="AV15017" s="61"/>
      <c r="AW15017" s="61"/>
      <c r="AX15017" s="61"/>
      <c r="AY15017" s="61"/>
      <c r="AZ15017" s="61"/>
      <c r="BA15017" s="61"/>
    </row>
    <row r="15018" spans="39:53" x14ac:dyDescent="0.2">
      <c r="AM15018" s="61"/>
      <c r="AN15018" s="61"/>
      <c r="AO15018" s="171"/>
      <c r="AP15018" s="61"/>
      <c r="AQ15018" s="61"/>
      <c r="AR15018" s="61"/>
      <c r="AS15018" s="61"/>
      <c r="AT15018" s="61"/>
      <c r="AU15018" s="61"/>
      <c r="AV15018" s="61"/>
      <c r="AW15018" s="61"/>
      <c r="AX15018" s="61"/>
      <c r="AY15018" s="61"/>
      <c r="AZ15018" s="61"/>
      <c r="BA15018" s="61"/>
    </row>
    <row r="15019" spans="39:53" x14ac:dyDescent="0.2">
      <c r="AM15019" s="61"/>
      <c r="AN15019" s="61"/>
      <c r="AO15019" s="171"/>
      <c r="AP15019" s="61"/>
      <c r="AQ15019" s="61"/>
      <c r="AR15019" s="61"/>
      <c r="AS15019" s="61"/>
      <c r="AT15019" s="61"/>
      <c r="AU15019" s="61"/>
      <c r="AV15019" s="61"/>
      <c r="AW15019" s="61"/>
      <c r="AX15019" s="61"/>
      <c r="AY15019" s="61"/>
      <c r="AZ15019" s="61"/>
      <c r="BA15019" s="61"/>
    </row>
    <row r="15020" spans="39:53" x14ac:dyDescent="0.2">
      <c r="AM15020" s="61"/>
      <c r="AN15020" s="61"/>
      <c r="AO15020" s="171"/>
      <c r="AP15020" s="61"/>
      <c r="AQ15020" s="61"/>
      <c r="AR15020" s="61"/>
      <c r="AS15020" s="61"/>
      <c r="AT15020" s="61"/>
      <c r="AU15020" s="61"/>
      <c r="AV15020" s="61"/>
      <c r="AW15020" s="61"/>
      <c r="AX15020" s="61"/>
      <c r="AY15020" s="61"/>
      <c r="AZ15020" s="61"/>
      <c r="BA15020" s="61"/>
    </row>
    <row r="15021" spans="39:53" x14ac:dyDescent="0.2">
      <c r="AM15021" s="61"/>
      <c r="AN15021" s="61"/>
      <c r="AO15021" s="171"/>
      <c r="AP15021" s="61"/>
      <c r="AQ15021" s="61"/>
      <c r="AR15021" s="61"/>
      <c r="AS15021" s="61"/>
      <c r="AT15021" s="61"/>
      <c r="AU15021" s="61"/>
      <c r="AV15021" s="61"/>
      <c r="AW15021" s="61"/>
      <c r="AX15021" s="61"/>
      <c r="AY15021" s="61"/>
      <c r="AZ15021" s="61"/>
      <c r="BA15021" s="61"/>
    </row>
    <row r="15022" spans="39:53" x14ac:dyDescent="0.2">
      <c r="AM15022" s="61"/>
      <c r="AN15022" s="61"/>
      <c r="AO15022" s="171"/>
      <c r="AP15022" s="61"/>
      <c r="AQ15022" s="61"/>
      <c r="AR15022" s="61"/>
      <c r="AS15022" s="61"/>
      <c r="AT15022" s="61"/>
      <c r="AU15022" s="61"/>
      <c r="AV15022" s="61"/>
      <c r="AW15022" s="61"/>
      <c r="AX15022" s="61"/>
      <c r="AY15022" s="61"/>
      <c r="AZ15022" s="61"/>
      <c r="BA15022" s="61"/>
    </row>
    <row r="15023" spans="39:53" x14ac:dyDescent="0.2">
      <c r="AM15023" s="61"/>
      <c r="AN15023" s="61"/>
      <c r="AO15023" s="171"/>
      <c r="AP15023" s="61"/>
      <c r="AQ15023" s="61"/>
      <c r="AR15023" s="61"/>
      <c r="AS15023" s="61"/>
      <c r="AT15023" s="61"/>
      <c r="AU15023" s="61"/>
      <c r="AV15023" s="61"/>
      <c r="AW15023" s="61"/>
      <c r="AX15023" s="61"/>
      <c r="AY15023" s="61"/>
      <c r="AZ15023" s="61"/>
      <c r="BA15023" s="61"/>
    </row>
    <row r="15024" spans="39:53" x14ac:dyDescent="0.2">
      <c r="AM15024" s="61"/>
      <c r="AN15024" s="61"/>
      <c r="AO15024" s="171"/>
      <c r="AP15024" s="61"/>
      <c r="AQ15024" s="61"/>
      <c r="AR15024" s="61"/>
      <c r="AS15024" s="61"/>
      <c r="AT15024" s="61"/>
      <c r="AU15024" s="61"/>
      <c r="AV15024" s="61"/>
      <c r="AW15024" s="61"/>
      <c r="AX15024" s="61"/>
      <c r="AY15024" s="61"/>
      <c r="AZ15024" s="61"/>
      <c r="BA15024" s="61"/>
    </row>
    <row r="15025" spans="39:53" x14ac:dyDescent="0.2">
      <c r="AM15025" s="61"/>
      <c r="AN15025" s="61"/>
      <c r="AO15025" s="171"/>
      <c r="AP15025" s="61"/>
      <c r="AQ15025" s="61"/>
      <c r="AR15025" s="61"/>
      <c r="AS15025" s="61"/>
      <c r="AT15025" s="61"/>
      <c r="AU15025" s="61"/>
      <c r="AV15025" s="61"/>
      <c r="AW15025" s="61"/>
      <c r="AX15025" s="61"/>
      <c r="AY15025" s="61"/>
      <c r="AZ15025" s="61"/>
      <c r="BA15025" s="61"/>
    </row>
    <row r="15026" spans="39:53" x14ac:dyDescent="0.2">
      <c r="AM15026" s="61"/>
      <c r="AN15026" s="61"/>
      <c r="AO15026" s="171"/>
      <c r="AP15026" s="61"/>
      <c r="AQ15026" s="61"/>
      <c r="AR15026" s="61"/>
      <c r="AS15026" s="61"/>
      <c r="AT15026" s="61"/>
      <c r="AU15026" s="61"/>
      <c r="AV15026" s="61"/>
      <c r="AW15026" s="61"/>
      <c r="AX15026" s="61"/>
      <c r="AY15026" s="61"/>
      <c r="AZ15026" s="61"/>
      <c r="BA15026" s="61"/>
    </row>
    <row r="15027" spans="39:53" x14ac:dyDescent="0.2">
      <c r="AM15027" s="61"/>
      <c r="AN15027" s="61"/>
      <c r="AO15027" s="171"/>
      <c r="AP15027" s="61"/>
      <c r="AQ15027" s="61"/>
      <c r="AR15027" s="61"/>
      <c r="AS15027" s="61"/>
      <c r="AT15027" s="61"/>
      <c r="AU15027" s="61"/>
      <c r="AV15027" s="61"/>
      <c r="AW15027" s="61"/>
      <c r="AX15027" s="61"/>
      <c r="AY15027" s="61"/>
      <c r="AZ15027" s="61"/>
      <c r="BA15027" s="61"/>
    </row>
    <row r="15028" spans="39:53" x14ac:dyDescent="0.2">
      <c r="AM15028" s="61"/>
      <c r="AN15028" s="61"/>
      <c r="AO15028" s="171"/>
      <c r="AP15028" s="61"/>
      <c r="AQ15028" s="61"/>
      <c r="AR15028" s="61"/>
      <c r="AS15028" s="61"/>
      <c r="AT15028" s="61"/>
      <c r="AU15028" s="61"/>
      <c r="AV15028" s="61"/>
      <c r="AW15028" s="61"/>
      <c r="AX15028" s="61"/>
      <c r="AY15028" s="61"/>
      <c r="AZ15028" s="61"/>
      <c r="BA15028" s="61"/>
    </row>
    <row r="15029" spans="39:53" x14ac:dyDescent="0.2">
      <c r="AM15029" s="61"/>
      <c r="AN15029" s="61"/>
      <c r="AO15029" s="171"/>
      <c r="AP15029" s="61"/>
      <c r="AQ15029" s="61"/>
      <c r="AR15029" s="61"/>
      <c r="AS15029" s="61"/>
      <c r="AT15029" s="61"/>
      <c r="AU15029" s="61"/>
      <c r="AV15029" s="61"/>
      <c r="AW15029" s="61"/>
      <c r="AX15029" s="61"/>
      <c r="AY15029" s="61"/>
      <c r="AZ15029" s="61"/>
      <c r="BA15029" s="61"/>
    </row>
    <row r="15030" spans="39:53" x14ac:dyDescent="0.2">
      <c r="AM15030" s="61"/>
      <c r="AN15030" s="61"/>
      <c r="AO15030" s="171"/>
      <c r="AP15030" s="61"/>
      <c r="AQ15030" s="61"/>
      <c r="AR15030" s="61"/>
      <c r="AS15030" s="61"/>
      <c r="AT15030" s="61"/>
      <c r="AU15030" s="61"/>
      <c r="AV15030" s="61"/>
      <c r="AW15030" s="61"/>
      <c r="AX15030" s="61"/>
      <c r="AY15030" s="61"/>
      <c r="AZ15030" s="61"/>
      <c r="BA15030" s="61"/>
    </row>
    <row r="15031" spans="39:53" x14ac:dyDescent="0.2">
      <c r="AM15031" s="61"/>
      <c r="AN15031" s="61"/>
      <c r="AO15031" s="171"/>
      <c r="AP15031" s="61"/>
      <c r="AQ15031" s="61"/>
      <c r="AR15031" s="61"/>
      <c r="AS15031" s="61"/>
      <c r="AT15031" s="61"/>
      <c r="AU15031" s="61"/>
      <c r="AV15031" s="61"/>
      <c r="AW15031" s="61"/>
      <c r="AX15031" s="61"/>
      <c r="AY15031" s="61"/>
      <c r="AZ15031" s="61"/>
      <c r="BA15031" s="61"/>
    </row>
    <row r="15032" spans="39:53" x14ac:dyDescent="0.2">
      <c r="AM15032" s="61"/>
      <c r="AN15032" s="61"/>
      <c r="AO15032" s="171"/>
      <c r="AP15032" s="61"/>
      <c r="AQ15032" s="61"/>
      <c r="AR15032" s="61"/>
      <c r="AS15032" s="61"/>
      <c r="AT15032" s="61"/>
      <c r="AU15032" s="61"/>
      <c r="AV15032" s="61"/>
      <c r="AW15032" s="61"/>
      <c r="AX15032" s="61"/>
      <c r="AY15032" s="61"/>
      <c r="AZ15032" s="61"/>
      <c r="BA15032" s="61"/>
    </row>
    <row r="15033" spans="39:53" x14ac:dyDescent="0.2">
      <c r="AM15033" s="61"/>
      <c r="AN15033" s="61"/>
      <c r="AO15033" s="171"/>
      <c r="AP15033" s="61"/>
      <c r="AQ15033" s="61"/>
      <c r="AR15033" s="61"/>
      <c r="AS15033" s="61"/>
      <c r="AT15033" s="61"/>
      <c r="AU15033" s="61"/>
      <c r="AV15033" s="61"/>
      <c r="AW15033" s="61"/>
      <c r="AX15033" s="61"/>
      <c r="AY15033" s="61"/>
      <c r="AZ15033" s="61"/>
      <c r="BA15033" s="61"/>
    </row>
    <row r="15034" spans="39:53" x14ac:dyDescent="0.2">
      <c r="AM15034" s="61"/>
      <c r="AN15034" s="61"/>
      <c r="AO15034" s="171"/>
      <c r="AP15034" s="61"/>
      <c r="AQ15034" s="61"/>
      <c r="AR15034" s="61"/>
      <c r="AS15034" s="61"/>
      <c r="AT15034" s="61"/>
      <c r="AU15034" s="61"/>
      <c r="AV15034" s="61"/>
      <c r="AW15034" s="61"/>
      <c r="AX15034" s="61"/>
      <c r="AY15034" s="61"/>
      <c r="AZ15034" s="61"/>
      <c r="BA15034" s="61"/>
    </row>
    <row r="15035" spans="39:53" x14ac:dyDescent="0.2">
      <c r="AM15035" s="61"/>
      <c r="AN15035" s="61"/>
      <c r="AO15035" s="171"/>
      <c r="AP15035" s="61"/>
      <c r="AQ15035" s="61"/>
      <c r="AR15035" s="61"/>
      <c r="AS15035" s="61"/>
      <c r="AT15035" s="61"/>
      <c r="AU15035" s="61"/>
      <c r="AV15035" s="61"/>
      <c r="AW15035" s="61"/>
      <c r="AX15035" s="61"/>
      <c r="AY15035" s="61"/>
      <c r="AZ15035" s="61"/>
      <c r="BA15035" s="61"/>
    </row>
    <row r="15036" spans="39:53" x14ac:dyDescent="0.2">
      <c r="AM15036" s="61"/>
      <c r="AN15036" s="61"/>
      <c r="AO15036" s="171"/>
      <c r="AP15036" s="61"/>
      <c r="AQ15036" s="61"/>
      <c r="AR15036" s="61"/>
      <c r="AS15036" s="61"/>
      <c r="AT15036" s="61"/>
      <c r="AU15036" s="61"/>
      <c r="AV15036" s="61"/>
      <c r="AW15036" s="61"/>
      <c r="AX15036" s="61"/>
      <c r="AY15036" s="61"/>
      <c r="AZ15036" s="61"/>
      <c r="BA15036" s="61"/>
    </row>
    <row r="15037" spans="39:53" x14ac:dyDescent="0.2">
      <c r="AM15037" s="61"/>
      <c r="AN15037" s="61"/>
      <c r="AO15037" s="171"/>
      <c r="AP15037" s="61"/>
      <c r="AQ15037" s="61"/>
      <c r="AR15037" s="61"/>
      <c r="AS15037" s="61"/>
      <c r="AT15037" s="61"/>
      <c r="AU15037" s="61"/>
      <c r="AV15037" s="61"/>
      <c r="AW15037" s="61"/>
      <c r="AX15037" s="61"/>
      <c r="AY15037" s="61"/>
      <c r="AZ15037" s="61"/>
      <c r="BA15037" s="61"/>
    </row>
    <row r="15038" spans="39:53" x14ac:dyDescent="0.2">
      <c r="AM15038" s="61"/>
      <c r="AN15038" s="61"/>
      <c r="AO15038" s="171"/>
      <c r="AP15038" s="61"/>
      <c r="AQ15038" s="61"/>
      <c r="AR15038" s="61"/>
      <c r="AS15038" s="61"/>
      <c r="AT15038" s="61"/>
      <c r="AU15038" s="61"/>
      <c r="AV15038" s="61"/>
      <c r="AW15038" s="61"/>
      <c r="AX15038" s="61"/>
      <c r="AY15038" s="61"/>
      <c r="AZ15038" s="61"/>
      <c r="BA15038" s="61"/>
    </row>
    <row r="15039" spans="39:53" x14ac:dyDescent="0.2">
      <c r="AM15039" s="61"/>
      <c r="AN15039" s="61"/>
      <c r="AO15039" s="171"/>
      <c r="AP15039" s="61"/>
      <c r="AQ15039" s="61"/>
      <c r="AR15039" s="61"/>
      <c r="AS15039" s="61"/>
      <c r="AT15039" s="61"/>
      <c r="AU15039" s="61"/>
      <c r="AV15039" s="61"/>
      <c r="AW15039" s="61"/>
      <c r="AX15039" s="61"/>
      <c r="AY15039" s="61"/>
      <c r="AZ15039" s="61"/>
      <c r="BA15039" s="61"/>
    </row>
    <row r="15040" spans="39:53" x14ac:dyDescent="0.2">
      <c r="AM15040" s="61"/>
      <c r="AN15040" s="61"/>
      <c r="AO15040" s="171"/>
      <c r="AP15040" s="61"/>
      <c r="AQ15040" s="61"/>
      <c r="AR15040" s="61"/>
      <c r="AS15040" s="61"/>
      <c r="AT15040" s="61"/>
      <c r="AU15040" s="61"/>
      <c r="AV15040" s="61"/>
      <c r="AW15040" s="61"/>
      <c r="AX15040" s="61"/>
      <c r="AY15040" s="61"/>
      <c r="AZ15040" s="61"/>
      <c r="BA15040" s="61"/>
    </row>
    <row r="15041" spans="39:53" x14ac:dyDescent="0.2">
      <c r="AM15041" s="61"/>
      <c r="AN15041" s="61"/>
      <c r="AO15041" s="171"/>
      <c r="AP15041" s="61"/>
      <c r="AQ15041" s="61"/>
      <c r="AR15041" s="61"/>
      <c r="AS15041" s="61"/>
      <c r="AT15041" s="61"/>
      <c r="AU15041" s="61"/>
      <c r="AV15041" s="61"/>
      <c r="AW15041" s="61"/>
      <c r="AX15041" s="61"/>
      <c r="AY15041" s="61"/>
      <c r="AZ15041" s="61"/>
      <c r="BA15041" s="61"/>
    </row>
    <row r="15042" spans="39:53" x14ac:dyDescent="0.2">
      <c r="AM15042" s="61"/>
      <c r="AN15042" s="61"/>
      <c r="AO15042" s="171"/>
      <c r="AP15042" s="61"/>
      <c r="AQ15042" s="61"/>
      <c r="AR15042" s="61"/>
      <c r="AS15042" s="61"/>
      <c r="AT15042" s="61"/>
      <c r="AU15042" s="61"/>
      <c r="AV15042" s="61"/>
      <c r="AW15042" s="61"/>
      <c r="AX15042" s="61"/>
      <c r="AY15042" s="61"/>
      <c r="AZ15042" s="61"/>
      <c r="BA15042" s="61"/>
    </row>
    <row r="15043" spans="39:53" x14ac:dyDescent="0.2">
      <c r="AM15043" s="61"/>
      <c r="AN15043" s="61"/>
      <c r="AO15043" s="171"/>
      <c r="AP15043" s="61"/>
      <c r="AQ15043" s="61"/>
      <c r="AR15043" s="61"/>
      <c r="AS15043" s="61"/>
      <c r="AT15043" s="61"/>
      <c r="AU15043" s="61"/>
      <c r="AV15043" s="61"/>
      <c r="AW15043" s="61"/>
      <c r="AX15043" s="61"/>
      <c r="AY15043" s="61"/>
      <c r="AZ15043" s="61"/>
      <c r="BA15043" s="61"/>
    </row>
    <row r="15044" spans="39:53" x14ac:dyDescent="0.2">
      <c r="AM15044" s="61"/>
      <c r="AN15044" s="61"/>
      <c r="AO15044" s="171"/>
      <c r="AP15044" s="61"/>
      <c r="AQ15044" s="61"/>
      <c r="AR15044" s="61"/>
      <c r="AS15044" s="61"/>
      <c r="AT15044" s="61"/>
      <c r="AU15044" s="61"/>
      <c r="AV15044" s="61"/>
      <c r="AW15044" s="61"/>
      <c r="AX15044" s="61"/>
      <c r="AY15044" s="61"/>
      <c r="AZ15044" s="61"/>
      <c r="BA15044" s="61"/>
    </row>
    <row r="15045" spans="39:53" x14ac:dyDescent="0.2">
      <c r="AM15045" s="61"/>
      <c r="AN15045" s="61"/>
      <c r="AO15045" s="171"/>
      <c r="AP15045" s="61"/>
      <c r="AQ15045" s="61"/>
      <c r="AR15045" s="61"/>
      <c r="AS15045" s="61"/>
      <c r="AT15045" s="61"/>
      <c r="AU15045" s="61"/>
      <c r="AV15045" s="61"/>
      <c r="AW15045" s="61"/>
      <c r="AX15045" s="61"/>
      <c r="AY15045" s="61"/>
      <c r="AZ15045" s="61"/>
      <c r="BA15045" s="61"/>
    </row>
    <row r="15046" spans="39:53" x14ac:dyDescent="0.2">
      <c r="AM15046" s="61"/>
      <c r="AN15046" s="61"/>
      <c r="AO15046" s="171"/>
      <c r="AP15046" s="61"/>
      <c r="AQ15046" s="61"/>
      <c r="AR15046" s="61"/>
      <c r="AS15046" s="61"/>
      <c r="AT15046" s="61"/>
      <c r="AU15046" s="61"/>
      <c r="AV15046" s="61"/>
      <c r="AW15046" s="61"/>
      <c r="AX15046" s="61"/>
      <c r="AY15046" s="61"/>
      <c r="AZ15046" s="61"/>
      <c r="BA15046" s="61"/>
    </row>
    <row r="15047" spans="39:53" x14ac:dyDescent="0.2">
      <c r="AM15047" s="61"/>
      <c r="AN15047" s="61"/>
      <c r="AO15047" s="171"/>
      <c r="AP15047" s="61"/>
      <c r="AQ15047" s="61"/>
      <c r="AR15047" s="61"/>
      <c r="AS15047" s="61"/>
      <c r="AT15047" s="61"/>
      <c r="AU15047" s="61"/>
      <c r="AV15047" s="61"/>
      <c r="AW15047" s="61"/>
      <c r="AX15047" s="61"/>
      <c r="AY15047" s="61"/>
      <c r="AZ15047" s="61"/>
      <c r="BA15047" s="61"/>
    </row>
    <row r="15048" spans="39:53" x14ac:dyDescent="0.2">
      <c r="AM15048" s="61"/>
      <c r="AN15048" s="61"/>
      <c r="AO15048" s="171"/>
      <c r="AP15048" s="61"/>
      <c r="AQ15048" s="61"/>
      <c r="AR15048" s="61"/>
      <c r="AS15048" s="61"/>
      <c r="AT15048" s="61"/>
      <c r="AU15048" s="61"/>
      <c r="AV15048" s="61"/>
      <c r="AW15048" s="61"/>
      <c r="AX15048" s="61"/>
      <c r="AY15048" s="61"/>
      <c r="AZ15048" s="61"/>
      <c r="BA15048" s="61"/>
    </row>
    <row r="15049" spans="39:53" x14ac:dyDescent="0.2">
      <c r="AM15049" s="61"/>
      <c r="AN15049" s="61"/>
      <c r="AO15049" s="171"/>
      <c r="AP15049" s="61"/>
      <c r="AQ15049" s="61"/>
      <c r="AR15049" s="61"/>
      <c r="AS15049" s="61"/>
      <c r="AT15049" s="61"/>
      <c r="AU15049" s="61"/>
      <c r="AV15049" s="61"/>
      <c r="AW15049" s="61"/>
      <c r="AX15049" s="61"/>
      <c r="AY15049" s="61"/>
      <c r="AZ15049" s="61"/>
      <c r="BA15049" s="61"/>
    </row>
    <row r="15050" spans="39:53" x14ac:dyDescent="0.2">
      <c r="AM15050" s="61"/>
      <c r="AN15050" s="61"/>
      <c r="AO15050" s="171"/>
      <c r="AP15050" s="61"/>
      <c r="AQ15050" s="61"/>
      <c r="AR15050" s="61"/>
      <c r="AS15050" s="61"/>
      <c r="AT15050" s="61"/>
      <c r="AU15050" s="61"/>
      <c r="AV15050" s="61"/>
      <c r="AW15050" s="61"/>
      <c r="AX15050" s="61"/>
      <c r="AY15050" s="61"/>
      <c r="AZ15050" s="61"/>
      <c r="BA15050" s="61"/>
    </row>
    <row r="15051" spans="39:53" x14ac:dyDescent="0.2">
      <c r="AM15051" s="61"/>
      <c r="AN15051" s="61"/>
      <c r="AO15051" s="171"/>
      <c r="AP15051" s="61"/>
      <c r="AQ15051" s="61"/>
      <c r="AR15051" s="61"/>
      <c r="AS15051" s="61"/>
      <c r="AT15051" s="61"/>
      <c r="AU15051" s="61"/>
      <c r="AV15051" s="61"/>
      <c r="AW15051" s="61"/>
      <c r="AX15051" s="61"/>
      <c r="AY15051" s="61"/>
      <c r="AZ15051" s="61"/>
      <c r="BA15051" s="61"/>
    </row>
    <row r="15052" spans="39:53" x14ac:dyDescent="0.2">
      <c r="AM15052" s="61"/>
      <c r="AN15052" s="61"/>
      <c r="AO15052" s="171"/>
      <c r="AP15052" s="61"/>
      <c r="AQ15052" s="61"/>
      <c r="AR15052" s="61"/>
      <c r="AS15052" s="61"/>
      <c r="AT15052" s="61"/>
      <c r="AU15052" s="61"/>
      <c r="AV15052" s="61"/>
      <c r="AW15052" s="61"/>
      <c r="AX15052" s="61"/>
      <c r="AY15052" s="61"/>
      <c r="AZ15052" s="61"/>
      <c r="BA15052" s="61"/>
    </row>
    <row r="15053" spans="39:53" x14ac:dyDescent="0.2">
      <c r="AM15053" s="61"/>
      <c r="AN15053" s="61"/>
      <c r="AO15053" s="171"/>
      <c r="AP15053" s="61"/>
      <c r="AQ15053" s="61"/>
      <c r="AR15053" s="61"/>
      <c r="AS15053" s="61"/>
      <c r="AT15053" s="61"/>
      <c r="AU15053" s="61"/>
      <c r="AV15053" s="61"/>
      <c r="AW15053" s="61"/>
      <c r="AX15053" s="61"/>
      <c r="AY15053" s="61"/>
      <c r="AZ15053" s="61"/>
      <c r="BA15053" s="61"/>
    </row>
    <row r="15054" spans="39:53" x14ac:dyDescent="0.2">
      <c r="AM15054" s="61"/>
      <c r="AN15054" s="61"/>
      <c r="AO15054" s="171"/>
      <c r="AP15054" s="61"/>
      <c r="AQ15054" s="61"/>
      <c r="AR15054" s="61"/>
      <c r="AS15054" s="61"/>
      <c r="AT15054" s="61"/>
      <c r="AU15054" s="61"/>
      <c r="AV15054" s="61"/>
      <c r="AW15054" s="61"/>
      <c r="AX15054" s="61"/>
      <c r="AY15054" s="61"/>
      <c r="AZ15054" s="61"/>
      <c r="BA15054" s="61"/>
    </row>
    <row r="15055" spans="39:53" x14ac:dyDescent="0.2">
      <c r="AM15055" s="61"/>
      <c r="AN15055" s="61"/>
      <c r="AO15055" s="171"/>
      <c r="AP15055" s="61"/>
      <c r="AQ15055" s="61"/>
      <c r="AR15055" s="61"/>
      <c r="AS15055" s="61"/>
      <c r="AT15055" s="61"/>
      <c r="AU15055" s="61"/>
      <c r="AV15055" s="61"/>
      <c r="AW15055" s="61"/>
      <c r="AX15055" s="61"/>
      <c r="AY15055" s="61"/>
      <c r="AZ15055" s="61"/>
      <c r="BA15055" s="61"/>
    </row>
    <row r="15056" spans="39:53" x14ac:dyDescent="0.2">
      <c r="AM15056" s="61"/>
      <c r="AN15056" s="61"/>
      <c r="AO15056" s="171"/>
      <c r="AP15056" s="61"/>
      <c r="AQ15056" s="61"/>
      <c r="AR15056" s="61"/>
      <c r="AS15056" s="61"/>
      <c r="AT15056" s="61"/>
      <c r="AU15056" s="61"/>
      <c r="AV15056" s="61"/>
      <c r="AW15056" s="61"/>
      <c r="AX15056" s="61"/>
      <c r="AY15056" s="61"/>
      <c r="AZ15056" s="61"/>
      <c r="BA15056" s="61"/>
    </row>
    <row r="15057" spans="39:53" x14ac:dyDescent="0.2">
      <c r="AM15057" s="61"/>
      <c r="AN15057" s="61"/>
      <c r="AO15057" s="171"/>
      <c r="AP15057" s="61"/>
      <c r="AQ15057" s="61"/>
      <c r="AR15057" s="61"/>
      <c r="AS15057" s="61"/>
      <c r="AT15057" s="61"/>
      <c r="AU15057" s="61"/>
      <c r="AV15057" s="61"/>
      <c r="AW15057" s="61"/>
      <c r="AX15057" s="61"/>
      <c r="AY15057" s="61"/>
      <c r="AZ15057" s="61"/>
      <c r="BA15057" s="61"/>
    </row>
    <row r="15058" spans="39:53" x14ac:dyDescent="0.2">
      <c r="AM15058" s="61"/>
      <c r="AN15058" s="61"/>
      <c r="AO15058" s="171"/>
      <c r="AP15058" s="61"/>
      <c r="AQ15058" s="61"/>
      <c r="AR15058" s="61"/>
      <c r="AS15058" s="61"/>
      <c r="AT15058" s="61"/>
      <c r="AU15058" s="61"/>
      <c r="AV15058" s="61"/>
      <c r="AW15058" s="61"/>
      <c r="AX15058" s="61"/>
      <c r="AY15058" s="61"/>
      <c r="AZ15058" s="61"/>
      <c r="BA15058" s="61"/>
    </row>
    <row r="15059" spans="39:53" x14ac:dyDescent="0.2">
      <c r="AM15059" s="61"/>
      <c r="AN15059" s="61"/>
      <c r="AO15059" s="171"/>
      <c r="AP15059" s="61"/>
      <c r="AQ15059" s="61"/>
      <c r="AR15059" s="61"/>
      <c r="AS15059" s="61"/>
      <c r="AT15059" s="61"/>
      <c r="AU15059" s="61"/>
      <c r="AV15059" s="61"/>
      <c r="AW15059" s="61"/>
      <c r="AX15059" s="61"/>
      <c r="AY15059" s="61"/>
      <c r="AZ15059" s="61"/>
      <c r="BA15059" s="61"/>
    </row>
    <row r="15060" spans="39:53" x14ac:dyDescent="0.2">
      <c r="AM15060" s="61"/>
      <c r="AN15060" s="61"/>
      <c r="AO15060" s="171"/>
      <c r="AP15060" s="61"/>
      <c r="AQ15060" s="61"/>
      <c r="AR15060" s="61"/>
      <c r="AS15060" s="61"/>
      <c r="AT15060" s="61"/>
      <c r="AU15060" s="61"/>
      <c r="AV15060" s="61"/>
      <c r="AW15060" s="61"/>
      <c r="AX15060" s="61"/>
      <c r="AY15060" s="61"/>
      <c r="AZ15060" s="61"/>
      <c r="BA15060" s="61"/>
    </row>
    <row r="15061" spans="39:53" x14ac:dyDescent="0.2">
      <c r="AM15061" s="61"/>
      <c r="AN15061" s="61"/>
      <c r="AO15061" s="171"/>
      <c r="AP15061" s="61"/>
      <c r="AQ15061" s="61"/>
      <c r="AR15061" s="61"/>
      <c r="AS15061" s="61"/>
      <c r="AT15061" s="61"/>
      <c r="AU15061" s="61"/>
      <c r="AV15061" s="61"/>
      <c r="AW15061" s="61"/>
      <c r="AX15061" s="61"/>
      <c r="AY15061" s="61"/>
      <c r="AZ15061" s="61"/>
      <c r="BA15061" s="61"/>
    </row>
    <row r="15062" spans="39:53" x14ac:dyDescent="0.2">
      <c r="AM15062" s="61"/>
      <c r="AN15062" s="61"/>
      <c r="AO15062" s="171"/>
      <c r="AP15062" s="61"/>
      <c r="AQ15062" s="61"/>
      <c r="AR15062" s="61"/>
      <c r="AS15062" s="61"/>
      <c r="AT15062" s="61"/>
      <c r="AU15062" s="61"/>
      <c r="AV15062" s="61"/>
      <c r="AW15062" s="61"/>
      <c r="AX15062" s="61"/>
      <c r="AY15062" s="61"/>
      <c r="AZ15062" s="61"/>
      <c r="BA15062" s="61"/>
    </row>
    <row r="15063" spans="39:53" x14ac:dyDescent="0.2">
      <c r="AM15063" s="61"/>
      <c r="AN15063" s="61"/>
      <c r="AO15063" s="171"/>
      <c r="AP15063" s="61"/>
      <c r="AQ15063" s="61"/>
      <c r="AR15063" s="61"/>
      <c r="AS15063" s="61"/>
      <c r="AT15063" s="61"/>
      <c r="AU15063" s="61"/>
      <c r="AV15063" s="61"/>
      <c r="AW15063" s="61"/>
      <c r="AX15063" s="61"/>
      <c r="AY15063" s="61"/>
      <c r="AZ15063" s="61"/>
      <c r="BA15063" s="61"/>
    </row>
    <row r="15064" spans="39:53" x14ac:dyDescent="0.2">
      <c r="AM15064" s="61"/>
      <c r="AN15064" s="61"/>
      <c r="AO15064" s="171"/>
      <c r="AP15064" s="61"/>
      <c r="AQ15064" s="61"/>
      <c r="AR15064" s="61"/>
      <c r="AS15064" s="61"/>
      <c r="AT15064" s="61"/>
      <c r="AU15064" s="61"/>
      <c r="AV15064" s="61"/>
      <c r="AW15064" s="61"/>
      <c r="AX15064" s="61"/>
      <c r="AY15064" s="61"/>
      <c r="AZ15064" s="61"/>
      <c r="BA15064" s="61"/>
    </row>
    <row r="15065" spans="39:53" x14ac:dyDescent="0.2">
      <c r="AM15065" s="61"/>
      <c r="AN15065" s="61"/>
      <c r="AO15065" s="171"/>
      <c r="AP15065" s="61"/>
      <c r="AQ15065" s="61"/>
      <c r="AR15065" s="61"/>
      <c r="AS15065" s="61"/>
      <c r="AT15065" s="61"/>
      <c r="AU15065" s="61"/>
      <c r="AV15065" s="61"/>
      <c r="AW15065" s="61"/>
      <c r="AX15065" s="61"/>
      <c r="AY15065" s="61"/>
      <c r="AZ15065" s="61"/>
      <c r="BA15065" s="61"/>
    </row>
    <row r="15066" spans="39:53" x14ac:dyDescent="0.2">
      <c r="AM15066" s="61"/>
      <c r="AN15066" s="61"/>
      <c r="AO15066" s="171"/>
      <c r="AP15066" s="61"/>
      <c r="AQ15066" s="61"/>
      <c r="AR15066" s="61"/>
      <c r="AS15066" s="61"/>
      <c r="AT15066" s="61"/>
      <c r="AU15066" s="61"/>
      <c r="AV15066" s="61"/>
      <c r="AW15066" s="61"/>
      <c r="AX15066" s="61"/>
      <c r="AY15066" s="61"/>
      <c r="AZ15066" s="61"/>
      <c r="BA15066" s="61"/>
    </row>
    <row r="15067" spans="39:53" x14ac:dyDescent="0.2">
      <c r="AM15067" s="61"/>
      <c r="AN15067" s="61"/>
      <c r="AO15067" s="171"/>
      <c r="AP15067" s="61"/>
      <c r="AQ15067" s="61"/>
      <c r="AR15067" s="61"/>
      <c r="AS15067" s="61"/>
      <c r="AT15067" s="61"/>
      <c r="AU15067" s="61"/>
      <c r="AV15067" s="61"/>
      <c r="AW15067" s="61"/>
      <c r="AX15067" s="61"/>
      <c r="AY15067" s="61"/>
      <c r="AZ15067" s="61"/>
      <c r="BA15067" s="61"/>
    </row>
    <row r="15068" spans="39:53" x14ac:dyDescent="0.2">
      <c r="AM15068" s="61"/>
      <c r="AN15068" s="61"/>
      <c r="AO15068" s="171"/>
      <c r="AP15068" s="61"/>
      <c r="AQ15068" s="61"/>
      <c r="AR15068" s="61"/>
      <c r="AS15068" s="61"/>
      <c r="AT15068" s="61"/>
      <c r="AU15068" s="61"/>
      <c r="AV15068" s="61"/>
      <c r="AW15068" s="61"/>
      <c r="AX15068" s="61"/>
      <c r="AY15068" s="61"/>
      <c r="AZ15068" s="61"/>
      <c r="BA15068" s="61"/>
    </row>
    <row r="15069" spans="39:53" x14ac:dyDescent="0.2">
      <c r="AM15069" s="61"/>
      <c r="AN15069" s="61"/>
      <c r="AO15069" s="171"/>
      <c r="AP15069" s="61"/>
      <c r="AQ15069" s="61"/>
      <c r="AR15069" s="61"/>
      <c r="AS15069" s="61"/>
      <c r="AT15069" s="61"/>
      <c r="AU15069" s="61"/>
      <c r="AV15069" s="61"/>
      <c r="AW15069" s="61"/>
      <c r="AX15069" s="61"/>
      <c r="AY15069" s="61"/>
      <c r="AZ15069" s="61"/>
      <c r="BA15069" s="61"/>
    </row>
    <row r="15070" spans="39:53" x14ac:dyDescent="0.2">
      <c r="AM15070" s="61"/>
      <c r="AN15070" s="61"/>
      <c r="AO15070" s="171"/>
      <c r="AP15070" s="61"/>
      <c r="AQ15070" s="61"/>
      <c r="AR15070" s="61"/>
      <c r="AS15070" s="61"/>
      <c r="AT15070" s="61"/>
      <c r="AU15070" s="61"/>
      <c r="AV15070" s="61"/>
      <c r="AW15070" s="61"/>
      <c r="AX15070" s="61"/>
      <c r="AY15070" s="61"/>
      <c r="AZ15070" s="61"/>
      <c r="BA15070" s="61"/>
    </row>
    <row r="15071" spans="39:53" x14ac:dyDescent="0.2">
      <c r="AM15071" s="61"/>
      <c r="AN15071" s="61"/>
      <c r="AO15071" s="171"/>
      <c r="AP15071" s="61"/>
      <c r="AQ15071" s="61"/>
      <c r="AR15071" s="61"/>
      <c r="AS15071" s="61"/>
      <c r="AT15071" s="61"/>
      <c r="AU15071" s="61"/>
      <c r="AV15071" s="61"/>
      <c r="AW15071" s="61"/>
      <c r="AX15071" s="61"/>
      <c r="AY15071" s="61"/>
      <c r="AZ15071" s="61"/>
      <c r="BA15071" s="61"/>
    </row>
    <row r="15072" spans="39:53" x14ac:dyDescent="0.2">
      <c r="AM15072" s="61"/>
      <c r="AN15072" s="61"/>
      <c r="AO15072" s="171"/>
      <c r="AP15072" s="61"/>
      <c r="AQ15072" s="61"/>
      <c r="AR15072" s="61"/>
      <c r="AS15072" s="61"/>
      <c r="AT15072" s="61"/>
      <c r="AU15072" s="61"/>
      <c r="AV15072" s="61"/>
      <c r="AW15072" s="61"/>
      <c r="AX15072" s="61"/>
      <c r="AY15072" s="61"/>
      <c r="AZ15072" s="61"/>
      <c r="BA15072" s="61"/>
    </row>
    <row r="15073" spans="39:53" x14ac:dyDescent="0.2">
      <c r="AM15073" s="61"/>
      <c r="AN15073" s="61"/>
      <c r="AO15073" s="171"/>
      <c r="AP15073" s="61"/>
      <c r="AQ15073" s="61"/>
      <c r="AR15073" s="61"/>
      <c r="AS15073" s="61"/>
      <c r="AT15073" s="61"/>
      <c r="AU15073" s="61"/>
      <c r="AV15073" s="61"/>
      <c r="AW15073" s="61"/>
      <c r="AX15073" s="61"/>
      <c r="AY15073" s="61"/>
      <c r="AZ15073" s="61"/>
      <c r="BA15073" s="61"/>
    </row>
    <row r="15074" spans="39:53" x14ac:dyDescent="0.2">
      <c r="AM15074" s="61"/>
      <c r="AN15074" s="61"/>
      <c r="AO15074" s="171"/>
      <c r="AP15074" s="61"/>
      <c r="AQ15074" s="61"/>
      <c r="AR15074" s="61"/>
      <c r="AS15074" s="61"/>
      <c r="AT15074" s="61"/>
      <c r="AU15074" s="61"/>
      <c r="AV15074" s="61"/>
      <c r="AW15074" s="61"/>
      <c r="AX15074" s="61"/>
      <c r="AY15074" s="61"/>
      <c r="AZ15074" s="61"/>
      <c r="BA15074" s="61"/>
    </row>
    <row r="15075" spans="39:53" x14ac:dyDescent="0.2">
      <c r="AM15075" s="61"/>
      <c r="AN15075" s="61"/>
      <c r="AO15075" s="171"/>
      <c r="AP15075" s="61"/>
      <c r="AQ15075" s="61"/>
      <c r="AR15075" s="61"/>
      <c r="AS15075" s="61"/>
      <c r="AT15075" s="61"/>
      <c r="AU15075" s="61"/>
      <c r="AV15075" s="61"/>
      <c r="AW15075" s="61"/>
      <c r="AX15075" s="61"/>
      <c r="AY15075" s="61"/>
      <c r="AZ15075" s="61"/>
      <c r="BA15075" s="61"/>
    </row>
    <row r="15076" spans="39:53" x14ac:dyDescent="0.2">
      <c r="AM15076" s="61"/>
      <c r="AN15076" s="61"/>
      <c r="AO15076" s="171"/>
      <c r="AP15076" s="61"/>
      <c r="AQ15076" s="61"/>
      <c r="AR15076" s="61"/>
      <c r="AS15076" s="61"/>
      <c r="AT15076" s="61"/>
      <c r="AU15076" s="61"/>
      <c r="AV15076" s="61"/>
      <c r="AW15076" s="61"/>
      <c r="AX15076" s="61"/>
      <c r="AY15076" s="61"/>
      <c r="AZ15076" s="61"/>
      <c r="BA15076" s="61"/>
    </row>
    <row r="15077" spans="39:53" x14ac:dyDescent="0.2">
      <c r="AM15077" s="61"/>
      <c r="AN15077" s="61"/>
      <c r="AO15077" s="171"/>
      <c r="AP15077" s="61"/>
      <c r="AQ15077" s="61"/>
      <c r="AR15077" s="61"/>
      <c r="AS15077" s="61"/>
      <c r="AT15077" s="61"/>
      <c r="AU15077" s="61"/>
      <c r="AV15077" s="61"/>
      <c r="AW15077" s="61"/>
      <c r="AX15077" s="61"/>
      <c r="AY15077" s="61"/>
      <c r="AZ15077" s="61"/>
      <c r="BA15077" s="61"/>
    </row>
    <row r="15078" spans="39:53" x14ac:dyDescent="0.2">
      <c r="AM15078" s="61"/>
      <c r="AN15078" s="61"/>
      <c r="AO15078" s="171"/>
      <c r="AP15078" s="61"/>
      <c r="AQ15078" s="61"/>
      <c r="AR15078" s="61"/>
      <c r="AS15078" s="61"/>
      <c r="AT15078" s="61"/>
      <c r="AU15078" s="61"/>
      <c r="AV15078" s="61"/>
      <c r="AW15078" s="61"/>
      <c r="AX15078" s="61"/>
      <c r="AY15078" s="61"/>
      <c r="AZ15078" s="61"/>
      <c r="BA15078" s="61"/>
    </row>
    <row r="15079" spans="39:53" x14ac:dyDescent="0.2">
      <c r="AM15079" s="61"/>
      <c r="AN15079" s="61"/>
      <c r="AO15079" s="171"/>
      <c r="AP15079" s="61"/>
      <c r="AQ15079" s="61"/>
      <c r="AR15079" s="61"/>
      <c r="AS15079" s="61"/>
      <c r="AT15079" s="61"/>
      <c r="AU15079" s="61"/>
      <c r="AV15079" s="61"/>
      <c r="AW15079" s="61"/>
      <c r="AX15079" s="61"/>
      <c r="AY15079" s="61"/>
      <c r="AZ15079" s="61"/>
      <c r="BA15079" s="61"/>
    </row>
    <row r="15080" spans="39:53" x14ac:dyDescent="0.2">
      <c r="AM15080" s="61"/>
      <c r="AN15080" s="61"/>
      <c r="AO15080" s="171"/>
      <c r="AP15080" s="61"/>
      <c r="AQ15080" s="61"/>
      <c r="AR15080" s="61"/>
      <c r="AS15080" s="61"/>
      <c r="AT15080" s="61"/>
      <c r="AU15080" s="61"/>
      <c r="AV15080" s="61"/>
      <c r="AW15080" s="61"/>
      <c r="AX15080" s="61"/>
      <c r="AY15080" s="61"/>
      <c r="AZ15080" s="61"/>
      <c r="BA15080" s="61"/>
    </row>
    <row r="15081" spans="39:53" x14ac:dyDescent="0.2">
      <c r="AM15081" s="61"/>
      <c r="AN15081" s="61"/>
      <c r="AO15081" s="171"/>
      <c r="AP15081" s="61"/>
      <c r="AQ15081" s="61"/>
      <c r="AR15081" s="61"/>
      <c r="AS15081" s="61"/>
      <c r="AT15081" s="61"/>
      <c r="AU15081" s="61"/>
      <c r="AV15081" s="61"/>
      <c r="AW15081" s="61"/>
      <c r="AX15081" s="61"/>
      <c r="AY15081" s="61"/>
      <c r="AZ15081" s="61"/>
      <c r="BA15081" s="61"/>
    </row>
    <row r="15082" spans="39:53" x14ac:dyDescent="0.2">
      <c r="AM15082" s="61"/>
      <c r="AN15082" s="61"/>
      <c r="AO15082" s="171"/>
      <c r="AP15082" s="61"/>
      <c r="AQ15082" s="61"/>
      <c r="AR15082" s="61"/>
      <c r="AS15082" s="61"/>
      <c r="AT15082" s="61"/>
      <c r="AU15082" s="61"/>
      <c r="AV15082" s="61"/>
      <c r="AW15082" s="61"/>
      <c r="AX15082" s="61"/>
      <c r="AY15082" s="61"/>
      <c r="AZ15082" s="61"/>
      <c r="BA15082" s="61"/>
    </row>
    <row r="15083" spans="39:53" x14ac:dyDescent="0.2">
      <c r="AM15083" s="61"/>
      <c r="AN15083" s="61"/>
      <c r="AO15083" s="171"/>
      <c r="AP15083" s="61"/>
      <c r="AQ15083" s="61"/>
      <c r="AR15083" s="61"/>
      <c r="AS15083" s="61"/>
      <c r="AT15083" s="61"/>
      <c r="AU15083" s="61"/>
      <c r="AV15083" s="61"/>
      <c r="AW15083" s="61"/>
      <c r="AX15083" s="61"/>
      <c r="AY15083" s="61"/>
      <c r="AZ15083" s="61"/>
      <c r="BA15083" s="61"/>
    </row>
    <row r="15084" spans="39:53" x14ac:dyDescent="0.2">
      <c r="AM15084" s="61"/>
      <c r="AN15084" s="61"/>
      <c r="AO15084" s="171"/>
      <c r="AP15084" s="61"/>
      <c r="AQ15084" s="61"/>
      <c r="AR15084" s="61"/>
      <c r="AS15084" s="61"/>
      <c r="AT15084" s="61"/>
      <c r="AU15084" s="61"/>
      <c r="AV15084" s="61"/>
      <c r="AW15084" s="61"/>
      <c r="AX15084" s="61"/>
      <c r="AY15084" s="61"/>
      <c r="AZ15084" s="61"/>
      <c r="BA15084" s="61"/>
    </row>
    <row r="15085" spans="39:53" x14ac:dyDescent="0.2">
      <c r="AM15085" s="61"/>
      <c r="AN15085" s="61"/>
      <c r="AO15085" s="171"/>
      <c r="AP15085" s="61"/>
      <c r="AQ15085" s="61"/>
      <c r="AR15085" s="61"/>
      <c r="AS15085" s="61"/>
      <c r="AT15085" s="61"/>
      <c r="AU15085" s="61"/>
      <c r="AV15085" s="61"/>
      <c r="AW15085" s="61"/>
      <c r="AX15085" s="61"/>
      <c r="AY15085" s="61"/>
      <c r="AZ15085" s="61"/>
      <c r="BA15085" s="61"/>
    </row>
    <row r="15086" spans="39:53" x14ac:dyDescent="0.2">
      <c r="AM15086" s="61"/>
      <c r="AN15086" s="61"/>
      <c r="AO15086" s="171"/>
      <c r="AP15086" s="61"/>
      <c r="AQ15086" s="61"/>
      <c r="AR15086" s="61"/>
      <c r="AS15086" s="61"/>
      <c r="AT15086" s="61"/>
      <c r="AU15086" s="61"/>
      <c r="AV15086" s="61"/>
      <c r="AW15086" s="61"/>
      <c r="AX15086" s="61"/>
      <c r="AY15086" s="61"/>
      <c r="AZ15086" s="61"/>
      <c r="BA15086" s="61"/>
    </row>
    <row r="15087" spans="39:53" x14ac:dyDescent="0.2">
      <c r="AM15087" s="61"/>
      <c r="AN15087" s="61"/>
      <c r="AO15087" s="171"/>
      <c r="AP15087" s="61"/>
      <c r="AQ15087" s="61"/>
      <c r="AR15087" s="61"/>
      <c r="AS15087" s="61"/>
      <c r="AT15087" s="61"/>
      <c r="AU15087" s="61"/>
      <c r="AV15087" s="61"/>
      <c r="AW15087" s="61"/>
      <c r="AX15087" s="61"/>
      <c r="AY15087" s="61"/>
      <c r="AZ15087" s="61"/>
      <c r="BA15087" s="61"/>
    </row>
    <row r="15088" spans="39:53" x14ac:dyDescent="0.2">
      <c r="AM15088" s="61"/>
      <c r="AN15088" s="61"/>
      <c r="AO15088" s="171"/>
      <c r="AP15088" s="61"/>
      <c r="AQ15088" s="61"/>
      <c r="AR15088" s="61"/>
      <c r="AS15088" s="61"/>
      <c r="AT15088" s="61"/>
      <c r="AU15088" s="61"/>
      <c r="AV15088" s="61"/>
      <c r="AW15088" s="61"/>
      <c r="AX15088" s="61"/>
      <c r="AY15088" s="61"/>
      <c r="AZ15088" s="61"/>
      <c r="BA15088" s="61"/>
    </row>
    <row r="15089" spans="39:53" x14ac:dyDescent="0.2">
      <c r="AM15089" s="61"/>
      <c r="AN15089" s="61"/>
      <c r="AO15089" s="171"/>
      <c r="AP15089" s="61"/>
      <c r="AQ15089" s="61"/>
      <c r="AR15089" s="61"/>
      <c r="AS15089" s="61"/>
      <c r="AT15089" s="61"/>
      <c r="AU15089" s="61"/>
      <c r="AV15089" s="61"/>
      <c r="AW15089" s="61"/>
      <c r="AX15089" s="61"/>
      <c r="AY15089" s="61"/>
      <c r="AZ15089" s="61"/>
      <c r="BA15089" s="61"/>
    </row>
    <row r="15090" spans="39:53" x14ac:dyDescent="0.2">
      <c r="AM15090" s="61"/>
      <c r="AN15090" s="61"/>
      <c r="AO15090" s="171"/>
      <c r="AP15090" s="61"/>
      <c r="AQ15090" s="61"/>
      <c r="AR15090" s="61"/>
      <c r="AS15090" s="61"/>
      <c r="AT15090" s="61"/>
      <c r="AU15090" s="61"/>
      <c r="AV15090" s="61"/>
      <c r="AW15090" s="61"/>
      <c r="AX15090" s="61"/>
      <c r="AY15090" s="61"/>
      <c r="AZ15090" s="61"/>
      <c r="BA15090" s="61"/>
    </row>
    <row r="15091" spans="39:53" x14ac:dyDescent="0.2">
      <c r="AM15091" s="61"/>
      <c r="AN15091" s="61"/>
      <c r="AO15091" s="171"/>
      <c r="AP15091" s="61"/>
      <c r="AQ15091" s="61"/>
      <c r="AR15091" s="61"/>
      <c r="AS15091" s="61"/>
      <c r="AT15091" s="61"/>
      <c r="AU15091" s="61"/>
      <c r="AV15091" s="61"/>
      <c r="AW15091" s="61"/>
      <c r="AX15091" s="61"/>
      <c r="AY15091" s="61"/>
      <c r="AZ15091" s="61"/>
      <c r="BA15091" s="61"/>
    </row>
    <row r="15092" spans="39:53" x14ac:dyDescent="0.2">
      <c r="AM15092" s="61"/>
      <c r="AN15092" s="61"/>
      <c r="AO15092" s="171"/>
      <c r="AP15092" s="61"/>
      <c r="AQ15092" s="61"/>
      <c r="AR15092" s="61"/>
      <c r="AS15092" s="61"/>
      <c r="AT15092" s="61"/>
      <c r="AU15092" s="61"/>
      <c r="AV15092" s="61"/>
      <c r="AW15092" s="61"/>
      <c r="AX15092" s="61"/>
      <c r="AY15092" s="61"/>
      <c r="AZ15092" s="61"/>
      <c r="BA15092" s="61"/>
    </row>
    <row r="15093" spans="39:53" x14ac:dyDescent="0.2">
      <c r="AM15093" s="61"/>
      <c r="AN15093" s="61"/>
      <c r="AO15093" s="171"/>
      <c r="AP15093" s="61"/>
      <c r="AQ15093" s="61"/>
      <c r="AR15093" s="61"/>
      <c r="AS15093" s="61"/>
      <c r="AT15093" s="61"/>
      <c r="AU15093" s="61"/>
      <c r="AV15093" s="61"/>
      <c r="AW15093" s="61"/>
      <c r="AX15093" s="61"/>
      <c r="AY15093" s="61"/>
      <c r="AZ15093" s="61"/>
      <c r="BA15093" s="61"/>
    </row>
    <row r="15094" spans="39:53" x14ac:dyDescent="0.2">
      <c r="AM15094" s="61"/>
      <c r="AN15094" s="61"/>
      <c r="AO15094" s="171"/>
      <c r="AP15094" s="61"/>
      <c r="AQ15094" s="61"/>
      <c r="AR15094" s="61"/>
      <c r="AS15094" s="61"/>
      <c r="AT15094" s="61"/>
      <c r="AU15094" s="61"/>
      <c r="AV15094" s="61"/>
      <c r="AW15094" s="61"/>
      <c r="AX15094" s="61"/>
      <c r="AY15094" s="61"/>
      <c r="AZ15094" s="61"/>
      <c r="BA15094" s="61"/>
    </row>
    <row r="15095" spans="39:53" x14ac:dyDescent="0.2">
      <c r="AM15095" s="61"/>
      <c r="AN15095" s="61"/>
      <c r="AO15095" s="171"/>
      <c r="AP15095" s="61"/>
      <c r="AQ15095" s="61"/>
      <c r="AR15095" s="61"/>
      <c r="AS15095" s="61"/>
      <c r="AT15095" s="61"/>
      <c r="AU15095" s="61"/>
      <c r="AV15095" s="61"/>
      <c r="AW15095" s="61"/>
      <c r="AX15095" s="61"/>
      <c r="AY15095" s="61"/>
      <c r="AZ15095" s="61"/>
      <c r="BA15095" s="61"/>
    </row>
    <row r="15096" spans="39:53" x14ac:dyDescent="0.2">
      <c r="AM15096" s="61"/>
      <c r="AN15096" s="61"/>
      <c r="AO15096" s="171"/>
      <c r="AP15096" s="61"/>
      <c r="AQ15096" s="61"/>
      <c r="AR15096" s="61"/>
      <c r="AS15096" s="61"/>
      <c r="AT15096" s="61"/>
      <c r="AU15096" s="61"/>
      <c r="AV15096" s="61"/>
      <c r="AW15096" s="61"/>
      <c r="AX15096" s="61"/>
      <c r="AY15096" s="61"/>
      <c r="AZ15096" s="61"/>
      <c r="BA15096" s="61"/>
    </row>
    <row r="15097" spans="39:53" x14ac:dyDescent="0.2">
      <c r="AM15097" s="61"/>
      <c r="AN15097" s="61"/>
      <c r="AO15097" s="171"/>
      <c r="AP15097" s="61"/>
      <c r="AQ15097" s="61"/>
      <c r="AR15097" s="61"/>
      <c r="AS15097" s="61"/>
      <c r="AT15097" s="61"/>
      <c r="AU15097" s="61"/>
      <c r="AV15097" s="61"/>
      <c r="AW15097" s="61"/>
      <c r="AX15097" s="61"/>
      <c r="AY15097" s="61"/>
      <c r="AZ15097" s="61"/>
      <c r="BA15097" s="61"/>
    </row>
    <row r="15098" spans="39:53" x14ac:dyDescent="0.2">
      <c r="AM15098" s="61"/>
      <c r="AN15098" s="61"/>
      <c r="AO15098" s="171"/>
      <c r="AP15098" s="61"/>
      <c r="AQ15098" s="61"/>
      <c r="AR15098" s="61"/>
      <c r="AS15098" s="61"/>
      <c r="AT15098" s="61"/>
      <c r="AU15098" s="61"/>
      <c r="AV15098" s="61"/>
      <c r="AW15098" s="61"/>
      <c r="AX15098" s="61"/>
      <c r="AY15098" s="61"/>
      <c r="AZ15098" s="61"/>
      <c r="BA15098" s="61"/>
    </row>
    <row r="15099" spans="39:53" x14ac:dyDescent="0.2">
      <c r="AM15099" s="61"/>
      <c r="AN15099" s="61"/>
      <c r="AO15099" s="171"/>
      <c r="AP15099" s="61"/>
      <c r="AQ15099" s="61"/>
      <c r="AR15099" s="61"/>
      <c r="AS15099" s="61"/>
      <c r="AT15099" s="61"/>
      <c r="AU15099" s="61"/>
      <c r="AV15099" s="61"/>
      <c r="AW15099" s="61"/>
      <c r="AX15099" s="61"/>
      <c r="AY15099" s="61"/>
      <c r="AZ15099" s="61"/>
      <c r="BA15099" s="61"/>
    </row>
    <row r="15100" spans="39:53" x14ac:dyDescent="0.2">
      <c r="AM15100" s="61"/>
      <c r="AN15100" s="61"/>
      <c r="AO15100" s="171"/>
      <c r="AP15100" s="61"/>
      <c r="AQ15100" s="61"/>
      <c r="AR15100" s="61"/>
      <c r="AS15100" s="61"/>
      <c r="AT15100" s="61"/>
      <c r="AU15100" s="61"/>
      <c r="AV15100" s="61"/>
      <c r="AW15100" s="61"/>
      <c r="AX15100" s="61"/>
      <c r="AY15100" s="61"/>
      <c r="AZ15100" s="61"/>
      <c r="BA15100" s="61"/>
    </row>
    <row r="15101" spans="39:53" x14ac:dyDescent="0.2">
      <c r="AM15101" s="61"/>
      <c r="AN15101" s="61"/>
      <c r="AO15101" s="171"/>
      <c r="AP15101" s="61"/>
      <c r="AQ15101" s="61"/>
      <c r="AR15101" s="61"/>
      <c r="AS15101" s="61"/>
      <c r="AT15101" s="61"/>
      <c r="AU15101" s="61"/>
      <c r="AV15101" s="61"/>
      <c r="AW15101" s="61"/>
      <c r="AX15101" s="61"/>
      <c r="AY15101" s="61"/>
      <c r="AZ15101" s="61"/>
      <c r="BA15101" s="61"/>
    </row>
    <row r="15102" spans="39:53" x14ac:dyDescent="0.2">
      <c r="AM15102" s="61"/>
      <c r="AN15102" s="61"/>
      <c r="AO15102" s="171"/>
      <c r="AP15102" s="61"/>
      <c r="AQ15102" s="61"/>
      <c r="AR15102" s="61"/>
      <c r="AS15102" s="61"/>
      <c r="AT15102" s="61"/>
      <c r="AU15102" s="61"/>
      <c r="AV15102" s="61"/>
      <c r="AW15102" s="61"/>
      <c r="AX15102" s="61"/>
      <c r="AY15102" s="61"/>
      <c r="AZ15102" s="61"/>
      <c r="BA15102" s="61"/>
    </row>
    <row r="15103" spans="39:53" x14ac:dyDescent="0.2">
      <c r="AM15103" s="61"/>
      <c r="AN15103" s="61"/>
      <c r="AO15103" s="171"/>
      <c r="AP15103" s="61"/>
      <c r="AQ15103" s="61"/>
      <c r="AR15103" s="61"/>
      <c r="AS15103" s="61"/>
      <c r="AT15103" s="61"/>
      <c r="AU15103" s="61"/>
      <c r="AV15103" s="61"/>
      <c r="AW15103" s="61"/>
      <c r="AX15103" s="61"/>
      <c r="AY15103" s="61"/>
      <c r="AZ15103" s="61"/>
      <c r="BA15103" s="61"/>
    </row>
    <row r="15104" spans="39:53" x14ac:dyDescent="0.2">
      <c r="AM15104" s="61"/>
      <c r="AN15104" s="61"/>
      <c r="AO15104" s="171"/>
      <c r="AP15104" s="61"/>
      <c r="AQ15104" s="61"/>
      <c r="AR15104" s="61"/>
      <c r="AS15104" s="61"/>
      <c r="AT15104" s="61"/>
      <c r="AU15104" s="61"/>
      <c r="AV15104" s="61"/>
      <c r="AW15104" s="61"/>
      <c r="AX15104" s="61"/>
      <c r="AY15104" s="61"/>
      <c r="AZ15104" s="61"/>
      <c r="BA15104" s="61"/>
    </row>
    <row r="15105" spans="39:53" x14ac:dyDescent="0.2">
      <c r="AM15105" s="61"/>
      <c r="AN15105" s="61"/>
      <c r="AO15105" s="171"/>
      <c r="AP15105" s="61"/>
      <c r="AQ15105" s="61"/>
      <c r="AR15105" s="61"/>
      <c r="AS15105" s="61"/>
      <c r="AT15105" s="61"/>
      <c r="AU15105" s="61"/>
      <c r="AV15105" s="61"/>
      <c r="AW15105" s="61"/>
      <c r="AX15105" s="61"/>
      <c r="AY15105" s="61"/>
      <c r="AZ15105" s="61"/>
      <c r="BA15105" s="61"/>
    </row>
    <row r="15106" spans="39:53" x14ac:dyDescent="0.2">
      <c r="AM15106" s="61"/>
      <c r="AN15106" s="61"/>
      <c r="AO15106" s="171"/>
      <c r="AP15106" s="61"/>
      <c r="AQ15106" s="61"/>
      <c r="AR15106" s="61"/>
      <c r="AS15106" s="61"/>
      <c r="AT15106" s="61"/>
      <c r="AU15106" s="61"/>
      <c r="AV15106" s="61"/>
      <c r="AW15106" s="61"/>
      <c r="AX15106" s="61"/>
      <c r="AY15106" s="61"/>
      <c r="AZ15106" s="61"/>
      <c r="BA15106" s="61"/>
    </row>
    <row r="15107" spans="39:53" x14ac:dyDescent="0.2">
      <c r="AM15107" s="61"/>
      <c r="AN15107" s="61"/>
      <c r="AO15107" s="171"/>
      <c r="AP15107" s="61"/>
      <c r="AQ15107" s="61"/>
      <c r="AR15107" s="61"/>
      <c r="AS15107" s="61"/>
      <c r="AT15107" s="61"/>
      <c r="AU15107" s="61"/>
      <c r="AV15107" s="61"/>
      <c r="AW15107" s="61"/>
      <c r="AX15107" s="61"/>
      <c r="AY15107" s="61"/>
      <c r="AZ15107" s="61"/>
      <c r="BA15107" s="61"/>
    </row>
    <row r="15108" spans="39:53" x14ac:dyDescent="0.2">
      <c r="AM15108" s="61"/>
      <c r="AN15108" s="61"/>
      <c r="AO15108" s="171"/>
      <c r="AP15108" s="61"/>
      <c r="AQ15108" s="61"/>
      <c r="AR15108" s="61"/>
      <c r="AS15108" s="61"/>
      <c r="AT15108" s="61"/>
      <c r="AU15108" s="61"/>
      <c r="AV15108" s="61"/>
      <c r="AW15108" s="61"/>
      <c r="AX15108" s="61"/>
      <c r="AY15108" s="61"/>
      <c r="AZ15108" s="61"/>
      <c r="BA15108" s="61"/>
    </row>
    <row r="15109" spans="39:53" x14ac:dyDescent="0.2">
      <c r="AM15109" s="61"/>
      <c r="AN15109" s="61"/>
      <c r="AO15109" s="171"/>
      <c r="AP15109" s="61"/>
      <c r="AQ15109" s="61"/>
      <c r="AR15109" s="61"/>
      <c r="AS15109" s="61"/>
      <c r="AT15109" s="61"/>
      <c r="AU15109" s="61"/>
      <c r="AV15109" s="61"/>
      <c r="AW15109" s="61"/>
      <c r="AX15109" s="61"/>
      <c r="AY15109" s="61"/>
      <c r="AZ15109" s="61"/>
      <c r="BA15109" s="61"/>
    </row>
    <row r="15110" spans="39:53" x14ac:dyDescent="0.2">
      <c r="AM15110" s="61"/>
      <c r="AN15110" s="61"/>
      <c r="AO15110" s="171"/>
      <c r="AP15110" s="61"/>
      <c r="AQ15110" s="61"/>
      <c r="AR15110" s="61"/>
      <c r="AS15110" s="61"/>
      <c r="AT15110" s="61"/>
      <c r="AU15110" s="61"/>
      <c r="AV15110" s="61"/>
      <c r="AW15110" s="61"/>
      <c r="AX15110" s="61"/>
      <c r="AY15110" s="61"/>
      <c r="AZ15110" s="61"/>
      <c r="BA15110" s="61"/>
    </row>
    <row r="15111" spans="39:53" x14ac:dyDescent="0.2">
      <c r="AM15111" s="61"/>
      <c r="AN15111" s="61"/>
      <c r="AO15111" s="171"/>
      <c r="AP15111" s="61"/>
      <c r="AQ15111" s="61"/>
      <c r="AR15111" s="61"/>
      <c r="AS15111" s="61"/>
      <c r="AT15111" s="61"/>
      <c r="AU15111" s="61"/>
      <c r="AV15111" s="61"/>
      <c r="AW15111" s="61"/>
      <c r="AX15111" s="61"/>
      <c r="AY15111" s="61"/>
      <c r="AZ15111" s="61"/>
      <c r="BA15111" s="61"/>
    </row>
    <row r="15112" spans="39:53" x14ac:dyDescent="0.2">
      <c r="AM15112" s="61"/>
      <c r="AN15112" s="61"/>
      <c r="AO15112" s="171"/>
      <c r="AP15112" s="61"/>
      <c r="AQ15112" s="61"/>
      <c r="AR15112" s="61"/>
      <c r="AS15112" s="61"/>
      <c r="AT15112" s="61"/>
      <c r="AU15112" s="61"/>
      <c r="AV15112" s="61"/>
      <c r="AW15112" s="61"/>
      <c r="AX15112" s="61"/>
      <c r="AY15112" s="61"/>
      <c r="AZ15112" s="61"/>
      <c r="BA15112" s="61"/>
    </row>
    <row r="15113" spans="39:53" x14ac:dyDescent="0.2">
      <c r="AM15113" s="61"/>
      <c r="AN15113" s="61"/>
      <c r="AO15113" s="171"/>
      <c r="AP15113" s="61"/>
      <c r="AQ15113" s="61"/>
      <c r="AR15113" s="61"/>
      <c r="AS15113" s="61"/>
      <c r="AT15113" s="61"/>
      <c r="AU15113" s="61"/>
      <c r="AV15113" s="61"/>
      <c r="AW15113" s="61"/>
      <c r="AX15113" s="61"/>
      <c r="AY15113" s="61"/>
      <c r="AZ15113" s="61"/>
      <c r="BA15113" s="61"/>
    </row>
    <row r="15114" spans="39:53" x14ac:dyDescent="0.2">
      <c r="AM15114" s="61"/>
      <c r="AN15114" s="61"/>
      <c r="AO15114" s="171"/>
      <c r="AP15114" s="61"/>
      <c r="AQ15114" s="61"/>
      <c r="AR15114" s="61"/>
      <c r="AS15114" s="61"/>
      <c r="AT15114" s="61"/>
      <c r="AU15114" s="61"/>
      <c r="AV15114" s="61"/>
      <c r="AW15114" s="61"/>
      <c r="AX15114" s="61"/>
      <c r="AY15114" s="61"/>
      <c r="AZ15114" s="61"/>
      <c r="BA15114" s="61"/>
    </row>
    <row r="15115" spans="39:53" x14ac:dyDescent="0.2">
      <c r="AM15115" s="61"/>
      <c r="AN15115" s="61"/>
      <c r="AO15115" s="171"/>
      <c r="AP15115" s="61"/>
      <c r="AQ15115" s="61"/>
      <c r="AR15115" s="61"/>
      <c r="AS15115" s="61"/>
      <c r="AT15115" s="61"/>
      <c r="AU15115" s="61"/>
      <c r="AV15115" s="61"/>
      <c r="AW15115" s="61"/>
      <c r="AX15115" s="61"/>
      <c r="AY15115" s="61"/>
      <c r="AZ15115" s="61"/>
      <c r="BA15115" s="61"/>
    </row>
    <row r="15116" spans="39:53" x14ac:dyDescent="0.2">
      <c r="AM15116" s="61"/>
      <c r="AN15116" s="61"/>
      <c r="AO15116" s="171"/>
      <c r="AP15116" s="61"/>
      <c r="AQ15116" s="61"/>
      <c r="AR15116" s="61"/>
      <c r="AS15116" s="61"/>
      <c r="AT15116" s="61"/>
      <c r="AU15116" s="61"/>
      <c r="AV15116" s="61"/>
      <c r="AW15116" s="61"/>
      <c r="AX15116" s="61"/>
      <c r="AY15116" s="61"/>
      <c r="AZ15116" s="61"/>
      <c r="BA15116" s="61"/>
    </row>
    <row r="15117" spans="39:53" x14ac:dyDescent="0.2">
      <c r="AM15117" s="61"/>
      <c r="AN15117" s="61"/>
      <c r="AO15117" s="171"/>
      <c r="AP15117" s="61"/>
      <c r="AQ15117" s="61"/>
      <c r="AR15117" s="61"/>
      <c r="AS15117" s="61"/>
      <c r="AT15117" s="61"/>
      <c r="AU15117" s="61"/>
      <c r="AV15117" s="61"/>
      <c r="AW15117" s="61"/>
      <c r="AX15117" s="61"/>
      <c r="AY15117" s="61"/>
      <c r="AZ15117" s="61"/>
      <c r="BA15117" s="61"/>
    </row>
    <row r="15118" spans="39:53" x14ac:dyDescent="0.2">
      <c r="AM15118" s="61"/>
      <c r="AN15118" s="61"/>
      <c r="AO15118" s="171"/>
      <c r="AP15118" s="61"/>
      <c r="AQ15118" s="61"/>
      <c r="AR15118" s="61"/>
      <c r="AS15118" s="61"/>
      <c r="AT15118" s="61"/>
      <c r="AU15118" s="61"/>
      <c r="AV15118" s="61"/>
      <c r="AW15118" s="61"/>
      <c r="AX15118" s="61"/>
      <c r="AY15118" s="61"/>
      <c r="AZ15118" s="61"/>
      <c r="BA15118" s="61"/>
    </row>
    <row r="15119" spans="39:53" x14ac:dyDescent="0.2">
      <c r="AM15119" s="61"/>
      <c r="AN15119" s="61"/>
      <c r="AO15119" s="171"/>
      <c r="AP15119" s="61"/>
      <c r="AQ15119" s="61"/>
      <c r="AR15119" s="61"/>
      <c r="AS15119" s="61"/>
      <c r="AT15119" s="61"/>
      <c r="AU15119" s="61"/>
      <c r="AV15119" s="61"/>
      <c r="AW15119" s="61"/>
      <c r="AX15119" s="61"/>
      <c r="AY15119" s="61"/>
      <c r="AZ15119" s="61"/>
      <c r="BA15119" s="61"/>
    </row>
    <row r="15120" spans="39:53" x14ac:dyDescent="0.2">
      <c r="AM15120" s="61"/>
      <c r="AN15120" s="61"/>
      <c r="AO15120" s="171"/>
      <c r="AP15120" s="61"/>
      <c r="AQ15120" s="61"/>
      <c r="AR15120" s="61"/>
      <c r="AS15120" s="61"/>
      <c r="AT15120" s="61"/>
      <c r="AU15120" s="61"/>
      <c r="AV15120" s="61"/>
      <c r="AW15120" s="61"/>
      <c r="AX15120" s="61"/>
      <c r="AY15120" s="61"/>
      <c r="AZ15120" s="61"/>
      <c r="BA15120" s="61"/>
    </row>
    <row r="15121" spans="39:53" x14ac:dyDescent="0.2">
      <c r="AM15121" s="61"/>
      <c r="AN15121" s="61"/>
      <c r="AO15121" s="171"/>
      <c r="AP15121" s="61"/>
      <c r="AQ15121" s="61"/>
      <c r="AR15121" s="61"/>
      <c r="AS15121" s="61"/>
      <c r="AT15121" s="61"/>
      <c r="AU15121" s="61"/>
      <c r="AV15121" s="61"/>
      <c r="AW15121" s="61"/>
      <c r="AX15121" s="61"/>
      <c r="AY15121" s="61"/>
      <c r="AZ15121" s="61"/>
      <c r="BA15121" s="61"/>
    </row>
    <row r="15122" spans="39:53" x14ac:dyDescent="0.2">
      <c r="AM15122" s="61"/>
      <c r="AN15122" s="61"/>
      <c r="AO15122" s="171"/>
      <c r="AP15122" s="61"/>
      <c r="AQ15122" s="61"/>
      <c r="AR15122" s="61"/>
      <c r="AS15122" s="61"/>
      <c r="AT15122" s="61"/>
      <c r="AU15122" s="61"/>
      <c r="AV15122" s="61"/>
      <c r="AW15122" s="61"/>
      <c r="AX15122" s="61"/>
      <c r="AY15122" s="61"/>
      <c r="AZ15122" s="61"/>
      <c r="BA15122" s="61"/>
    </row>
    <row r="15123" spans="39:53" x14ac:dyDescent="0.2">
      <c r="AM15123" s="61"/>
      <c r="AN15123" s="61"/>
      <c r="AO15123" s="171"/>
      <c r="AP15123" s="61"/>
      <c r="AQ15123" s="61"/>
      <c r="AR15123" s="61"/>
      <c r="AS15123" s="61"/>
      <c r="AT15123" s="61"/>
      <c r="AU15123" s="61"/>
      <c r="AV15123" s="61"/>
      <c r="AW15123" s="61"/>
      <c r="AX15123" s="61"/>
      <c r="AY15123" s="61"/>
      <c r="AZ15123" s="61"/>
      <c r="BA15123" s="61"/>
    </row>
    <row r="15124" spans="39:53" x14ac:dyDescent="0.2">
      <c r="AM15124" s="61"/>
      <c r="AN15124" s="61"/>
      <c r="AO15124" s="171"/>
      <c r="AP15124" s="61"/>
      <c r="AQ15124" s="61"/>
      <c r="AR15124" s="61"/>
      <c r="AS15124" s="61"/>
      <c r="AT15124" s="61"/>
      <c r="AU15124" s="61"/>
      <c r="AV15124" s="61"/>
      <c r="AW15124" s="61"/>
      <c r="AX15124" s="61"/>
      <c r="AY15124" s="61"/>
      <c r="AZ15124" s="61"/>
      <c r="BA15124" s="61"/>
    </row>
    <row r="15125" spans="39:53" x14ac:dyDescent="0.2">
      <c r="AM15125" s="61"/>
      <c r="AN15125" s="61"/>
      <c r="AO15125" s="171"/>
      <c r="AP15125" s="61"/>
      <c r="AQ15125" s="61"/>
      <c r="AR15125" s="61"/>
      <c r="AS15125" s="61"/>
      <c r="AT15125" s="61"/>
      <c r="AU15125" s="61"/>
      <c r="AV15125" s="61"/>
      <c r="AW15125" s="61"/>
      <c r="AX15125" s="61"/>
      <c r="AY15125" s="61"/>
      <c r="AZ15125" s="61"/>
      <c r="BA15125" s="61"/>
    </row>
    <row r="15126" spans="39:53" x14ac:dyDescent="0.2">
      <c r="AM15126" s="61"/>
      <c r="AN15126" s="61"/>
      <c r="AO15126" s="171"/>
      <c r="AP15126" s="61"/>
      <c r="AQ15126" s="61"/>
      <c r="AR15126" s="61"/>
      <c r="AS15126" s="61"/>
      <c r="AT15126" s="61"/>
      <c r="AU15126" s="61"/>
      <c r="AV15126" s="61"/>
      <c r="AW15126" s="61"/>
      <c r="AX15126" s="61"/>
      <c r="AY15126" s="61"/>
      <c r="AZ15126" s="61"/>
      <c r="BA15126" s="61"/>
    </row>
    <row r="15127" spans="39:53" x14ac:dyDescent="0.2">
      <c r="AM15127" s="61"/>
      <c r="AN15127" s="61"/>
      <c r="AO15127" s="171"/>
      <c r="AP15127" s="61"/>
      <c r="AQ15127" s="61"/>
      <c r="AR15127" s="61"/>
      <c r="AS15127" s="61"/>
      <c r="AT15127" s="61"/>
      <c r="AU15127" s="61"/>
      <c r="AV15127" s="61"/>
      <c r="AW15127" s="61"/>
      <c r="AX15127" s="61"/>
      <c r="AY15127" s="61"/>
      <c r="AZ15127" s="61"/>
      <c r="BA15127" s="61"/>
    </row>
    <row r="15128" spans="39:53" x14ac:dyDescent="0.2">
      <c r="AM15128" s="61"/>
      <c r="AN15128" s="61"/>
      <c r="AO15128" s="171"/>
      <c r="AP15128" s="61"/>
      <c r="AQ15128" s="61"/>
      <c r="AR15128" s="61"/>
      <c r="AS15128" s="61"/>
      <c r="AT15128" s="61"/>
      <c r="AU15128" s="61"/>
      <c r="AV15128" s="61"/>
      <c r="AW15128" s="61"/>
      <c r="AX15128" s="61"/>
      <c r="AY15128" s="61"/>
      <c r="AZ15128" s="61"/>
      <c r="BA15128" s="61"/>
    </row>
    <row r="15129" spans="39:53" x14ac:dyDescent="0.2">
      <c r="AM15129" s="61"/>
      <c r="AN15129" s="61"/>
      <c r="AO15129" s="171"/>
      <c r="AP15129" s="61"/>
      <c r="AQ15129" s="61"/>
      <c r="AR15129" s="61"/>
      <c r="AS15129" s="61"/>
      <c r="AT15129" s="61"/>
      <c r="AU15129" s="61"/>
      <c r="AV15129" s="61"/>
      <c r="AW15129" s="61"/>
      <c r="AX15129" s="61"/>
      <c r="AY15129" s="61"/>
      <c r="AZ15129" s="61"/>
      <c r="BA15129" s="61"/>
    </row>
    <row r="15130" spans="39:53" x14ac:dyDescent="0.2">
      <c r="AM15130" s="61"/>
      <c r="AN15130" s="61"/>
      <c r="AO15130" s="171"/>
      <c r="AP15130" s="61"/>
      <c r="AQ15130" s="61"/>
      <c r="AR15130" s="61"/>
      <c r="AS15130" s="61"/>
      <c r="AT15130" s="61"/>
      <c r="AU15130" s="61"/>
      <c r="AV15130" s="61"/>
      <c r="AW15130" s="61"/>
      <c r="AX15130" s="61"/>
      <c r="AY15130" s="61"/>
      <c r="AZ15130" s="61"/>
      <c r="BA15130" s="61"/>
    </row>
    <row r="15131" spans="39:53" x14ac:dyDescent="0.2">
      <c r="AM15131" s="61"/>
      <c r="AN15131" s="61"/>
      <c r="AO15131" s="171"/>
      <c r="AP15131" s="61"/>
      <c r="AQ15131" s="61"/>
      <c r="AR15131" s="61"/>
      <c r="AS15131" s="61"/>
      <c r="AT15131" s="61"/>
      <c r="AU15131" s="61"/>
      <c r="AV15131" s="61"/>
      <c r="AW15131" s="61"/>
      <c r="AX15131" s="61"/>
      <c r="AY15131" s="61"/>
      <c r="AZ15131" s="61"/>
      <c r="BA15131" s="61"/>
    </row>
    <row r="15132" spans="39:53" x14ac:dyDescent="0.2">
      <c r="AM15132" s="61"/>
      <c r="AN15132" s="61"/>
      <c r="AO15132" s="171"/>
      <c r="AP15132" s="61"/>
      <c r="AQ15132" s="61"/>
      <c r="AR15132" s="61"/>
      <c r="AS15132" s="61"/>
      <c r="AT15132" s="61"/>
      <c r="AU15132" s="61"/>
      <c r="AV15132" s="61"/>
      <c r="AW15132" s="61"/>
      <c r="AX15132" s="61"/>
      <c r="AY15132" s="61"/>
      <c r="AZ15132" s="61"/>
      <c r="BA15132" s="61"/>
    </row>
    <row r="15133" spans="39:53" x14ac:dyDescent="0.2">
      <c r="AM15133" s="61"/>
      <c r="AN15133" s="61"/>
      <c r="AO15133" s="171"/>
      <c r="AP15133" s="61"/>
      <c r="AQ15133" s="61"/>
      <c r="AR15133" s="61"/>
      <c r="AS15133" s="61"/>
      <c r="AT15133" s="61"/>
      <c r="AU15133" s="61"/>
      <c r="AV15133" s="61"/>
      <c r="AW15133" s="61"/>
      <c r="AX15133" s="61"/>
      <c r="AY15133" s="61"/>
      <c r="AZ15133" s="61"/>
      <c r="BA15133" s="61"/>
    </row>
    <row r="15134" spans="39:53" x14ac:dyDescent="0.2">
      <c r="AM15134" s="61"/>
      <c r="AN15134" s="61"/>
      <c r="AO15134" s="171"/>
      <c r="AP15134" s="61"/>
      <c r="AQ15134" s="61"/>
      <c r="AR15134" s="61"/>
      <c r="AS15134" s="61"/>
      <c r="AT15134" s="61"/>
      <c r="AU15134" s="61"/>
      <c r="AV15134" s="61"/>
      <c r="AW15134" s="61"/>
      <c r="AX15134" s="61"/>
      <c r="AY15134" s="61"/>
      <c r="AZ15134" s="61"/>
      <c r="BA15134" s="61"/>
    </row>
    <row r="15135" spans="39:53" x14ac:dyDescent="0.2">
      <c r="AM15135" s="61"/>
      <c r="AN15135" s="61"/>
      <c r="AO15135" s="171"/>
      <c r="AP15135" s="61"/>
      <c r="AQ15135" s="61"/>
      <c r="AR15135" s="61"/>
      <c r="AS15135" s="61"/>
      <c r="AT15135" s="61"/>
      <c r="AU15135" s="61"/>
      <c r="AV15135" s="61"/>
      <c r="AW15135" s="61"/>
      <c r="AX15135" s="61"/>
      <c r="AY15135" s="61"/>
      <c r="AZ15135" s="61"/>
      <c r="BA15135" s="61"/>
    </row>
    <row r="15136" spans="39:53" x14ac:dyDescent="0.2">
      <c r="AM15136" s="61"/>
      <c r="AN15136" s="61"/>
      <c r="AO15136" s="171"/>
      <c r="AP15136" s="61"/>
      <c r="AQ15136" s="61"/>
      <c r="AR15136" s="61"/>
      <c r="AS15136" s="61"/>
      <c r="AT15136" s="61"/>
      <c r="AU15136" s="61"/>
      <c r="AV15136" s="61"/>
      <c r="AW15136" s="61"/>
      <c r="AX15136" s="61"/>
      <c r="AY15136" s="61"/>
      <c r="AZ15136" s="61"/>
      <c r="BA15136" s="61"/>
    </row>
    <row r="15137" spans="39:53" x14ac:dyDescent="0.2">
      <c r="AM15137" s="61"/>
      <c r="AN15137" s="61"/>
      <c r="AO15137" s="171"/>
      <c r="AP15137" s="61"/>
      <c r="AQ15137" s="61"/>
      <c r="AR15137" s="61"/>
      <c r="AS15137" s="61"/>
      <c r="AT15137" s="61"/>
      <c r="AU15137" s="61"/>
      <c r="AV15137" s="61"/>
      <c r="AW15137" s="61"/>
      <c r="AX15137" s="61"/>
      <c r="AY15137" s="61"/>
      <c r="AZ15137" s="61"/>
      <c r="BA15137" s="61"/>
    </row>
    <row r="15138" spans="39:53" x14ac:dyDescent="0.2">
      <c r="AM15138" s="61"/>
      <c r="AN15138" s="61"/>
      <c r="AO15138" s="171"/>
      <c r="AP15138" s="61"/>
      <c r="AQ15138" s="61"/>
      <c r="AR15138" s="61"/>
      <c r="AS15138" s="61"/>
      <c r="AT15138" s="61"/>
      <c r="AU15138" s="61"/>
      <c r="AV15138" s="61"/>
      <c r="AW15138" s="61"/>
      <c r="AX15138" s="61"/>
      <c r="AY15138" s="61"/>
      <c r="AZ15138" s="61"/>
      <c r="BA15138" s="61"/>
    </row>
    <row r="15139" spans="39:53" x14ac:dyDescent="0.2">
      <c r="AM15139" s="61"/>
      <c r="AN15139" s="61"/>
      <c r="AO15139" s="171"/>
      <c r="AP15139" s="61"/>
      <c r="AQ15139" s="61"/>
      <c r="AR15139" s="61"/>
      <c r="AS15139" s="61"/>
      <c r="AT15139" s="61"/>
      <c r="AU15139" s="61"/>
      <c r="AV15139" s="61"/>
      <c r="AW15139" s="61"/>
      <c r="AX15139" s="61"/>
      <c r="AY15139" s="61"/>
      <c r="AZ15139" s="61"/>
      <c r="BA15139" s="61"/>
    </row>
    <row r="15140" spans="39:53" x14ac:dyDescent="0.2">
      <c r="AM15140" s="61"/>
      <c r="AN15140" s="61"/>
      <c r="AO15140" s="171"/>
      <c r="AP15140" s="61"/>
      <c r="AQ15140" s="61"/>
      <c r="AR15140" s="61"/>
      <c r="AS15140" s="61"/>
      <c r="AT15140" s="61"/>
      <c r="AU15140" s="61"/>
      <c r="AV15140" s="61"/>
      <c r="AW15140" s="61"/>
      <c r="AX15140" s="61"/>
      <c r="AY15140" s="61"/>
      <c r="AZ15140" s="61"/>
      <c r="BA15140" s="61"/>
    </row>
    <row r="15141" spans="39:53" x14ac:dyDescent="0.2">
      <c r="AM15141" s="61"/>
      <c r="AN15141" s="61"/>
      <c r="AO15141" s="171"/>
      <c r="AP15141" s="61"/>
      <c r="AQ15141" s="61"/>
      <c r="AR15141" s="61"/>
      <c r="AS15141" s="61"/>
      <c r="AT15141" s="61"/>
      <c r="AU15141" s="61"/>
      <c r="AV15141" s="61"/>
      <c r="AW15141" s="61"/>
      <c r="AX15141" s="61"/>
      <c r="AY15141" s="61"/>
      <c r="AZ15141" s="61"/>
      <c r="BA15141" s="61"/>
    </row>
    <row r="15142" spans="39:53" x14ac:dyDescent="0.2">
      <c r="AM15142" s="61"/>
      <c r="AN15142" s="61"/>
      <c r="AO15142" s="171"/>
      <c r="AP15142" s="61"/>
      <c r="AQ15142" s="61"/>
      <c r="AR15142" s="61"/>
      <c r="AS15142" s="61"/>
      <c r="AT15142" s="61"/>
      <c r="AU15142" s="61"/>
      <c r="AV15142" s="61"/>
      <c r="AW15142" s="61"/>
      <c r="AX15142" s="61"/>
      <c r="AY15142" s="61"/>
      <c r="AZ15142" s="61"/>
      <c r="BA15142" s="61"/>
    </row>
    <row r="15143" spans="39:53" x14ac:dyDescent="0.2">
      <c r="AM15143" s="61"/>
      <c r="AN15143" s="61"/>
      <c r="AO15143" s="171"/>
      <c r="AP15143" s="61"/>
      <c r="AQ15143" s="61"/>
      <c r="AR15143" s="61"/>
      <c r="AS15143" s="61"/>
      <c r="AT15143" s="61"/>
      <c r="AU15143" s="61"/>
      <c r="AV15143" s="61"/>
      <c r="AW15143" s="61"/>
      <c r="AX15143" s="61"/>
      <c r="AY15143" s="61"/>
      <c r="AZ15143" s="61"/>
      <c r="BA15143" s="61"/>
    </row>
    <row r="15144" spans="39:53" x14ac:dyDescent="0.2">
      <c r="AM15144" s="61"/>
      <c r="AN15144" s="61"/>
      <c r="AO15144" s="171"/>
      <c r="AP15144" s="61"/>
      <c r="AQ15144" s="61"/>
      <c r="AR15144" s="61"/>
      <c r="AS15144" s="61"/>
      <c r="AT15144" s="61"/>
      <c r="AU15144" s="61"/>
      <c r="AV15144" s="61"/>
      <c r="AW15144" s="61"/>
      <c r="AX15144" s="61"/>
      <c r="AY15144" s="61"/>
      <c r="AZ15144" s="61"/>
      <c r="BA15144" s="61"/>
    </row>
    <row r="15145" spans="39:53" x14ac:dyDescent="0.2">
      <c r="AM15145" s="61"/>
      <c r="AN15145" s="61"/>
      <c r="AO15145" s="171"/>
      <c r="AP15145" s="61"/>
      <c r="AQ15145" s="61"/>
      <c r="AR15145" s="61"/>
      <c r="AS15145" s="61"/>
      <c r="AT15145" s="61"/>
      <c r="AU15145" s="61"/>
      <c r="AV15145" s="61"/>
      <c r="AW15145" s="61"/>
      <c r="AX15145" s="61"/>
      <c r="AY15145" s="61"/>
      <c r="AZ15145" s="61"/>
      <c r="BA15145" s="61"/>
    </row>
    <row r="15146" spans="39:53" x14ac:dyDescent="0.2">
      <c r="AM15146" s="61"/>
      <c r="AN15146" s="61"/>
      <c r="AO15146" s="171"/>
      <c r="AP15146" s="61"/>
      <c r="AQ15146" s="61"/>
      <c r="AR15146" s="61"/>
      <c r="AS15146" s="61"/>
      <c r="AT15146" s="61"/>
      <c r="AU15146" s="61"/>
      <c r="AV15146" s="61"/>
      <c r="AW15146" s="61"/>
      <c r="AX15146" s="61"/>
      <c r="AY15146" s="61"/>
      <c r="AZ15146" s="61"/>
      <c r="BA15146" s="61"/>
    </row>
    <row r="15147" spans="39:53" x14ac:dyDescent="0.2">
      <c r="AM15147" s="61"/>
      <c r="AN15147" s="61"/>
      <c r="AO15147" s="171"/>
      <c r="AP15147" s="61"/>
      <c r="AQ15147" s="61"/>
      <c r="AR15147" s="61"/>
      <c r="AS15147" s="61"/>
      <c r="AT15147" s="61"/>
      <c r="AU15147" s="61"/>
      <c r="AV15147" s="61"/>
      <c r="AW15147" s="61"/>
      <c r="AX15147" s="61"/>
      <c r="AY15147" s="61"/>
      <c r="AZ15147" s="61"/>
      <c r="BA15147" s="61"/>
    </row>
    <row r="15148" spans="39:53" x14ac:dyDescent="0.2">
      <c r="AM15148" s="61"/>
      <c r="AN15148" s="61"/>
      <c r="AO15148" s="171"/>
      <c r="AP15148" s="61"/>
      <c r="AQ15148" s="61"/>
      <c r="AR15148" s="61"/>
      <c r="AS15148" s="61"/>
      <c r="AT15148" s="61"/>
      <c r="AU15148" s="61"/>
      <c r="AV15148" s="61"/>
      <c r="AW15148" s="61"/>
      <c r="AX15148" s="61"/>
      <c r="AY15148" s="61"/>
      <c r="AZ15148" s="61"/>
      <c r="BA15148" s="61"/>
    </row>
    <row r="15149" spans="39:53" x14ac:dyDescent="0.2">
      <c r="AM15149" s="61"/>
      <c r="AN15149" s="61"/>
      <c r="AO15149" s="171"/>
      <c r="AP15149" s="61"/>
      <c r="AQ15149" s="61"/>
      <c r="AR15149" s="61"/>
      <c r="AS15149" s="61"/>
      <c r="AT15149" s="61"/>
      <c r="AU15149" s="61"/>
      <c r="AV15149" s="61"/>
      <c r="AW15149" s="61"/>
      <c r="AX15149" s="61"/>
      <c r="AY15149" s="61"/>
      <c r="AZ15149" s="61"/>
      <c r="BA15149" s="61"/>
    </row>
    <row r="15150" spans="39:53" x14ac:dyDescent="0.2">
      <c r="AM15150" s="61"/>
      <c r="AN15150" s="61"/>
      <c r="AO15150" s="171"/>
      <c r="AP15150" s="61"/>
      <c r="AQ15150" s="61"/>
      <c r="AR15150" s="61"/>
      <c r="AS15150" s="61"/>
      <c r="AT15150" s="61"/>
      <c r="AU15150" s="61"/>
      <c r="AV15150" s="61"/>
      <c r="AW15150" s="61"/>
      <c r="AX15150" s="61"/>
      <c r="AY15150" s="61"/>
      <c r="AZ15150" s="61"/>
      <c r="BA15150" s="61"/>
    </row>
    <row r="15151" spans="39:53" x14ac:dyDescent="0.2">
      <c r="AM15151" s="61"/>
      <c r="AN15151" s="61"/>
      <c r="AO15151" s="171"/>
      <c r="AP15151" s="61"/>
      <c r="AQ15151" s="61"/>
      <c r="AR15151" s="61"/>
      <c r="AS15151" s="61"/>
      <c r="AT15151" s="61"/>
      <c r="AU15151" s="61"/>
      <c r="AV15151" s="61"/>
      <c r="AW15151" s="61"/>
      <c r="AX15151" s="61"/>
      <c r="AY15151" s="61"/>
      <c r="AZ15151" s="61"/>
      <c r="BA15151" s="61"/>
    </row>
    <row r="15152" spans="39:53" x14ac:dyDescent="0.2">
      <c r="AM15152" s="61"/>
      <c r="AN15152" s="61"/>
      <c r="AO15152" s="171"/>
      <c r="AP15152" s="61"/>
      <c r="AQ15152" s="61"/>
      <c r="AR15152" s="61"/>
      <c r="AS15152" s="61"/>
      <c r="AT15152" s="61"/>
      <c r="AU15152" s="61"/>
      <c r="AV15152" s="61"/>
      <c r="AW15152" s="61"/>
      <c r="AX15152" s="61"/>
      <c r="AY15152" s="61"/>
      <c r="AZ15152" s="61"/>
      <c r="BA15152" s="61"/>
    </row>
    <row r="15153" spans="39:53" x14ac:dyDescent="0.2">
      <c r="AM15153" s="61"/>
      <c r="AN15153" s="61"/>
      <c r="AO15153" s="171"/>
      <c r="AP15153" s="61"/>
      <c r="AQ15153" s="61"/>
      <c r="AR15153" s="61"/>
      <c r="AS15153" s="61"/>
      <c r="AT15153" s="61"/>
      <c r="AU15153" s="61"/>
      <c r="AV15153" s="61"/>
      <c r="AW15153" s="61"/>
      <c r="AX15153" s="61"/>
      <c r="AY15153" s="61"/>
      <c r="AZ15153" s="61"/>
      <c r="BA15153" s="61"/>
    </row>
    <row r="15154" spans="39:53" x14ac:dyDescent="0.2">
      <c r="AM15154" s="61"/>
      <c r="AN15154" s="61"/>
      <c r="AO15154" s="171"/>
      <c r="AP15154" s="61"/>
      <c r="AQ15154" s="61"/>
      <c r="AR15154" s="61"/>
      <c r="AS15154" s="61"/>
      <c r="AT15154" s="61"/>
      <c r="AU15154" s="61"/>
      <c r="AV15154" s="61"/>
      <c r="AW15154" s="61"/>
      <c r="AX15154" s="61"/>
      <c r="AY15154" s="61"/>
      <c r="AZ15154" s="61"/>
      <c r="BA15154" s="61"/>
    </row>
    <row r="15155" spans="39:53" x14ac:dyDescent="0.2">
      <c r="AM15155" s="61"/>
      <c r="AN15155" s="61"/>
      <c r="AO15155" s="171"/>
      <c r="AP15155" s="61"/>
      <c r="AQ15155" s="61"/>
      <c r="AR15155" s="61"/>
      <c r="AS15155" s="61"/>
      <c r="AT15155" s="61"/>
      <c r="AU15155" s="61"/>
      <c r="AV15155" s="61"/>
      <c r="AW15155" s="61"/>
      <c r="AX15155" s="61"/>
      <c r="AY15155" s="61"/>
      <c r="AZ15155" s="61"/>
      <c r="BA15155" s="61"/>
    </row>
    <row r="15156" spans="39:53" x14ac:dyDescent="0.2">
      <c r="AM15156" s="61"/>
      <c r="AN15156" s="61"/>
      <c r="AO15156" s="171"/>
      <c r="AP15156" s="61"/>
      <c r="AQ15156" s="61"/>
      <c r="AR15156" s="61"/>
      <c r="AS15156" s="61"/>
      <c r="AT15156" s="61"/>
      <c r="AU15156" s="61"/>
      <c r="AV15156" s="61"/>
      <c r="AW15156" s="61"/>
      <c r="AX15156" s="61"/>
      <c r="AY15156" s="61"/>
      <c r="AZ15156" s="61"/>
      <c r="BA15156" s="61"/>
    </row>
    <row r="15157" spans="39:53" x14ac:dyDescent="0.2">
      <c r="AM15157" s="61"/>
      <c r="AN15157" s="61"/>
      <c r="AO15157" s="171"/>
      <c r="AP15157" s="61"/>
      <c r="AQ15157" s="61"/>
      <c r="AR15157" s="61"/>
      <c r="AS15157" s="61"/>
      <c r="AT15157" s="61"/>
      <c r="AU15157" s="61"/>
      <c r="AV15157" s="61"/>
      <c r="AW15157" s="61"/>
      <c r="AX15157" s="61"/>
      <c r="AY15157" s="61"/>
      <c r="AZ15157" s="61"/>
      <c r="BA15157" s="61"/>
    </row>
    <row r="15158" spans="39:53" x14ac:dyDescent="0.2">
      <c r="AM15158" s="61"/>
      <c r="AN15158" s="61"/>
      <c r="AO15158" s="171"/>
      <c r="AP15158" s="61"/>
      <c r="AQ15158" s="61"/>
      <c r="AR15158" s="61"/>
      <c r="AS15158" s="61"/>
      <c r="AT15158" s="61"/>
      <c r="AU15158" s="61"/>
      <c r="AV15158" s="61"/>
      <c r="AW15158" s="61"/>
      <c r="AX15158" s="61"/>
      <c r="AY15158" s="61"/>
      <c r="AZ15158" s="61"/>
      <c r="BA15158" s="61"/>
    </row>
    <row r="15159" spans="39:53" x14ac:dyDescent="0.2">
      <c r="AM15159" s="61"/>
      <c r="AN15159" s="61"/>
      <c r="AO15159" s="171"/>
      <c r="AP15159" s="61"/>
      <c r="AQ15159" s="61"/>
      <c r="AR15159" s="61"/>
      <c r="AS15159" s="61"/>
      <c r="AT15159" s="61"/>
      <c r="AU15159" s="61"/>
      <c r="AV15159" s="61"/>
      <c r="AW15159" s="61"/>
      <c r="AX15159" s="61"/>
      <c r="AY15159" s="61"/>
      <c r="AZ15159" s="61"/>
      <c r="BA15159" s="61"/>
    </row>
    <row r="15160" spans="39:53" x14ac:dyDescent="0.2">
      <c r="AM15160" s="61"/>
      <c r="AN15160" s="61"/>
      <c r="AO15160" s="171"/>
      <c r="AP15160" s="61"/>
      <c r="AQ15160" s="61"/>
      <c r="AR15160" s="61"/>
      <c r="AS15160" s="61"/>
      <c r="AT15160" s="61"/>
      <c r="AU15160" s="61"/>
      <c r="AV15160" s="61"/>
      <c r="AW15160" s="61"/>
      <c r="AX15160" s="61"/>
      <c r="AY15160" s="61"/>
      <c r="AZ15160" s="61"/>
      <c r="BA15160" s="61"/>
    </row>
    <row r="15161" spans="39:53" x14ac:dyDescent="0.2">
      <c r="AM15161" s="61"/>
      <c r="AN15161" s="61"/>
      <c r="AO15161" s="171"/>
      <c r="AP15161" s="61"/>
      <c r="AQ15161" s="61"/>
      <c r="AR15161" s="61"/>
      <c r="AS15161" s="61"/>
      <c r="AT15161" s="61"/>
      <c r="AU15161" s="61"/>
      <c r="AV15161" s="61"/>
      <c r="AW15161" s="61"/>
      <c r="AX15161" s="61"/>
      <c r="AY15161" s="61"/>
      <c r="AZ15161" s="61"/>
      <c r="BA15161" s="61"/>
    </row>
    <row r="15162" spans="39:53" x14ac:dyDescent="0.2">
      <c r="AM15162" s="61"/>
      <c r="AN15162" s="61"/>
      <c r="AO15162" s="171"/>
      <c r="AP15162" s="61"/>
      <c r="AQ15162" s="61"/>
      <c r="AR15162" s="61"/>
      <c r="AS15162" s="61"/>
      <c r="AT15162" s="61"/>
      <c r="AU15162" s="61"/>
      <c r="AV15162" s="61"/>
      <c r="AW15162" s="61"/>
      <c r="AX15162" s="61"/>
      <c r="AY15162" s="61"/>
      <c r="AZ15162" s="61"/>
      <c r="BA15162" s="61"/>
    </row>
    <row r="15163" spans="39:53" x14ac:dyDescent="0.2">
      <c r="AM15163" s="61"/>
      <c r="AN15163" s="61"/>
      <c r="AO15163" s="171"/>
      <c r="AP15163" s="61"/>
      <c r="AQ15163" s="61"/>
      <c r="AR15163" s="61"/>
      <c r="AS15163" s="61"/>
      <c r="AT15163" s="61"/>
      <c r="AU15163" s="61"/>
      <c r="AV15163" s="61"/>
      <c r="AW15163" s="61"/>
      <c r="AX15163" s="61"/>
      <c r="AY15163" s="61"/>
      <c r="AZ15163" s="61"/>
      <c r="BA15163" s="61"/>
    </row>
    <row r="15164" spans="39:53" x14ac:dyDescent="0.2">
      <c r="AM15164" s="61"/>
      <c r="AN15164" s="61"/>
      <c r="AO15164" s="171"/>
      <c r="AP15164" s="61"/>
      <c r="AQ15164" s="61"/>
      <c r="AR15164" s="61"/>
      <c r="AS15164" s="61"/>
      <c r="AT15164" s="61"/>
      <c r="AU15164" s="61"/>
      <c r="AV15164" s="61"/>
      <c r="AW15164" s="61"/>
      <c r="AX15164" s="61"/>
      <c r="AY15164" s="61"/>
      <c r="AZ15164" s="61"/>
      <c r="BA15164" s="61"/>
    </row>
    <row r="15165" spans="39:53" x14ac:dyDescent="0.2">
      <c r="AM15165" s="61"/>
      <c r="AN15165" s="61"/>
      <c r="AO15165" s="171"/>
      <c r="AP15165" s="61"/>
      <c r="AQ15165" s="61"/>
      <c r="AR15165" s="61"/>
      <c r="AS15165" s="61"/>
      <c r="AT15165" s="61"/>
      <c r="AU15165" s="61"/>
      <c r="AV15165" s="61"/>
      <c r="AW15165" s="61"/>
      <c r="AX15165" s="61"/>
      <c r="AY15165" s="61"/>
      <c r="AZ15165" s="61"/>
      <c r="BA15165" s="61"/>
    </row>
    <row r="15166" spans="39:53" x14ac:dyDescent="0.2">
      <c r="AM15166" s="61"/>
      <c r="AN15166" s="61"/>
      <c r="AO15166" s="171"/>
      <c r="AP15166" s="61"/>
      <c r="AQ15166" s="61"/>
      <c r="AR15166" s="61"/>
      <c r="AS15166" s="61"/>
      <c r="AT15166" s="61"/>
      <c r="AU15166" s="61"/>
      <c r="AV15166" s="61"/>
      <c r="AW15166" s="61"/>
      <c r="AX15166" s="61"/>
      <c r="AY15166" s="61"/>
      <c r="AZ15166" s="61"/>
      <c r="BA15166" s="61"/>
    </row>
    <row r="15167" spans="39:53" x14ac:dyDescent="0.2">
      <c r="AM15167" s="61"/>
      <c r="AN15167" s="61"/>
      <c r="AO15167" s="171"/>
      <c r="AP15167" s="61"/>
      <c r="AQ15167" s="61"/>
      <c r="AR15167" s="61"/>
      <c r="AS15167" s="61"/>
      <c r="AT15167" s="61"/>
      <c r="AU15167" s="61"/>
      <c r="AV15167" s="61"/>
      <c r="AW15167" s="61"/>
      <c r="AX15167" s="61"/>
      <c r="AY15167" s="61"/>
      <c r="AZ15167" s="61"/>
      <c r="BA15167" s="61"/>
    </row>
    <row r="15168" spans="39:53" x14ac:dyDescent="0.2">
      <c r="AM15168" s="61"/>
      <c r="AN15168" s="61"/>
      <c r="AO15168" s="171"/>
      <c r="AP15168" s="61"/>
      <c r="AQ15168" s="61"/>
      <c r="AR15168" s="61"/>
      <c r="AS15168" s="61"/>
      <c r="AT15168" s="61"/>
      <c r="AU15168" s="61"/>
      <c r="AV15168" s="61"/>
      <c r="AW15168" s="61"/>
      <c r="AX15168" s="61"/>
      <c r="AY15168" s="61"/>
      <c r="AZ15168" s="61"/>
      <c r="BA15168" s="61"/>
    </row>
    <row r="15169" spans="39:53" x14ac:dyDescent="0.2">
      <c r="AM15169" s="61"/>
      <c r="AN15169" s="61"/>
      <c r="AO15169" s="171"/>
      <c r="AP15169" s="61"/>
      <c r="AQ15169" s="61"/>
      <c r="AR15169" s="61"/>
      <c r="AS15169" s="61"/>
      <c r="AT15169" s="61"/>
      <c r="AU15169" s="61"/>
      <c r="AV15169" s="61"/>
      <c r="AW15169" s="61"/>
      <c r="AX15169" s="61"/>
      <c r="AY15169" s="61"/>
      <c r="AZ15169" s="61"/>
      <c r="BA15169" s="61"/>
    </row>
    <row r="15170" spans="39:53" x14ac:dyDescent="0.2">
      <c r="AM15170" s="61"/>
      <c r="AN15170" s="61"/>
      <c r="AO15170" s="171"/>
      <c r="AP15170" s="61"/>
      <c r="AQ15170" s="61"/>
      <c r="AR15170" s="61"/>
      <c r="AS15170" s="61"/>
      <c r="AT15170" s="61"/>
      <c r="AU15170" s="61"/>
      <c r="AV15170" s="61"/>
      <c r="AW15170" s="61"/>
      <c r="AX15170" s="61"/>
      <c r="AY15170" s="61"/>
      <c r="AZ15170" s="61"/>
      <c r="BA15170" s="61"/>
    </row>
    <row r="15171" spans="39:53" x14ac:dyDescent="0.2">
      <c r="AM15171" s="61"/>
      <c r="AN15171" s="61"/>
      <c r="AO15171" s="171"/>
      <c r="AP15171" s="61"/>
      <c r="AQ15171" s="61"/>
      <c r="AR15171" s="61"/>
      <c r="AS15171" s="61"/>
      <c r="AT15171" s="61"/>
      <c r="AU15171" s="61"/>
      <c r="AV15171" s="61"/>
      <c r="AW15171" s="61"/>
      <c r="AX15171" s="61"/>
      <c r="AY15171" s="61"/>
      <c r="AZ15171" s="61"/>
      <c r="BA15171" s="61"/>
    </row>
    <row r="15172" spans="39:53" x14ac:dyDescent="0.2">
      <c r="AM15172" s="61"/>
      <c r="AN15172" s="61"/>
      <c r="AO15172" s="171"/>
      <c r="AP15172" s="61"/>
      <c r="AQ15172" s="61"/>
      <c r="AR15172" s="61"/>
      <c r="AS15172" s="61"/>
      <c r="AT15172" s="61"/>
      <c r="AU15172" s="61"/>
      <c r="AV15172" s="61"/>
      <c r="AW15172" s="61"/>
      <c r="AX15172" s="61"/>
      <c r="AY15172" s="61"/>
      <c r="AZ15172" s="61"/>
      <c r="BA15172" s="61"/>
    </row>
    <row r="15173" spans="39:53" x14ac:dyDescent="0.2">
      <c r="AM15173" s="61"/>
      <c r="AN15173" s="61"/>
      <c r="AO15173" s="171"/>
      <c r="AP15173" s="61"/>
      <c r="AQ15173" s="61"/>
      <c r="AR15173" s="61"/>
      <c r="AS15173" s="61"/>
      <c r="AT15173" s="61"/>
      <c r="AU15173" s="61"/>
      <c r="AV15173" s="61"/>
      <c r="AW15173" s="61"/>
      <c r="AX15173" s="61"/>
      <c r="AY15173" s="61"/>
      <c r="AZ15173" s="61"/>
      <c r="BA15173" s="61"/>
    </row>
    <row r="15174" spans="39:53" x14ac:dyDescent="0.2">
      <c r="AM15174" s="61"/>
      <c r="AN15174" s="61"/>
      <c r="AO15174" s="171"/>
      <c r="AP15174" s="61"/>
      <c r="AQ15174" s="61"/>
      <c r="AR15174" s="61"/>
      <c r="AS15174" s="61"/>
      <c r="AT15174" s="61"/>
      <c r="AU15174" s="61"/>
      <c r="AV15174" s="61"/>
      <c r="AW15174" s="61"/>
      <c r="AX15174" s="61"/>
      <c r="AY15174" s="61"/>
      <c r="AZ15174" s="61"/>
      <c r="BA15174" s="61"/>
    </row>
    <row r="15175" spans="39:53" x14ac:dyDescent="0.2">
      <c r="AM15175" s="61"/>
      <c r="AN15175" s="61"/>
      <c r="AO15175" s="171"/>
      <c r="AP15175" s="61"/>
      <c r="AQ15175" s="61"/>
      <c r="AR15175" s="61"/>
      <c r="AS15175" s="61"/>
      <c r="AT15175" s="61"/>
      <c r="AU15175" s="61"/>
      <c r="AV15175" s="61"/>
      <c r="AW15175" s="61"/>
      <c r="AX15175" s="61"/>
      <c r="AY15175" s="61"/>
      <c r="AZ15175" s="61"/>
      <c r="BA15175" s="61"/>
    </row>
    <row r="15176" spans="39:53" x14ac:dyDescent="0.2">
      <c r="AM15176" s="61"/>
      <c r="AN15176" s="61"/>
      <c r="AO15176" s="171"/>
      <c r="AP15176" s="61"/>
      <c r="AQ15176" s="61"/>
      <c r="AR15176" s="61"/>
      <c r="AS15176" s="61"/>
      <c r="AT15176" s="61"/>
      <c r="AU15176" s="61"/>
      <c r="AV15176" s="61"/>
      <c r="AW15176" s="61"/>
      <c r="AX15176" s="61"/>
      <c r="AY15176" s="61"/>
      <c r="AZ15176" s="61"/>
      <c r="BA15176" s="61"/>
    </row>
    <row r="15177" spans="39:53" x14ac:dyDescent="0.2">
      <c r="AM15177" s="61"/>
      <c r="AN15177" s="61"/>
      <c r="AO15177" s="171"/>
      <c r="AP15177" s="61"/>
      <c r="AQ15177" s="61"/>
      <c r="AR15177" s="61"/>
      <c r="AS15177" s="61"/>
      <c r="AT15177" s="61"/>
      <c r="AU15177" s="61"/>
      <c r="AV15177" s="61"/>
      <c r="AW15177" s="61"/>
      <c r="AX15177" s="61"/>
      <c r="AY15177" s="61"/>
      <c r="AZ15177" s="61"/>
      <c r="BA15177" s="61"/>
    </row>
    <row r="15178" spans="39:53" x14ac:dyDescent="0.2">
      <c r="AM15178" s="61"/>
      <c r="AN15178" s="61"/>
      <c r="AO15178" s="171"/>
      <c r="AP15178" s="61"/>
      <c r="AQ15178" s="61"/>
      <c r="AR15178" s="61"/>
      <c r="AS15178" s="61"/>
      <c r="AT15178" s="61"/>
      <c r="AU15178" s="61"/>
      <c r="AV15178" s="61"/>
      <c r="AW15178" s="61"/>
      <c r="AX15178" s="61"/>
      <c r="AY15178" s="61"/>
      <c r="AZ15178" s="61"/>
      <c r="BA15178" s="61"/>
    </row>
    <row r="15179" spans="39:53" x14ac:dyDescent="0.2">
      <c r="AM15179" s="61"/>
      <c r="AN15179" s="61"/>
      <c r="AO15179" s="171"/>
      <c r="AP15179" s="61"/>
      <c r="AQ15179" s="61"/>
      <c r="AR15179" s="61"/>
      <c r="AS15179" s="61"/>
      <c r="AT15179" s="61"/>
      <c r="AU15179" s="61"/>
      <c r="AV15179" s="61"/>
      <c r="AW15179" s="61"/>
      <c r="AX15179" s="61"/>
      <c r="AY15179" s="61"/>
      <c r="AZ15179" s="61"/>
      <c r="BA15179" s="61"/>
    </row>
    <row r="15180" spans="39:53" x14ac:dyDescent="0.2">
      <c r="AM15180" s="61"/>
      <c r="AN15180" s="61"/>
      <c r="AO15180" s="171"/>
      <c r="AP15180" s="61"/>
      <c r="AQ15180" s="61"/>
      <c r="AR15180" s="61"/>
      <c r="AS15180" s="61"/>
      <c r="AT15180" s="61"/>
      <c r="AU15180" s="61"/>
      <c r="AV15180" s="61"/>
      <c r="AW15180" s="61"/>
      <c r="AX15180" s="61"/>
      <c r="AY15180" s="61"/>
      <c r="AZ15180" s="61"/>
      <c r="BA15180" s="61"/>
    </row>
    <row r="15181" spans="39:53" x14ac:dyDescent="0.2">
      <c r="AM15181" s="61"/>
      <c r="AN15181" s="61"/>
      <c r="AO15181" s="171"/>
      <c r="AP15181" s="61"/>
      <c r="AQ15181" s="61"/>
      <c r="AR15181" s="61"/>
      <c r="AS15181" s="61"/>
      <c r="AT15181" s="61"/>
      <c r="AU15181" s="61"/>
      <c r="AV15181" s="61"/>
      <c r="AW15181" s="61"/>
      <c r="AX15181" s="61"/>
      <c r="AY15181" s="61"/>
      <c r="AZ15181" s="61"/>
      <c r="BA15181" s="61"/>
    </row>
    <row r="15182" spans="39:53" x14ac:dyDescent="0.2">
      <c r="AM15182" s="61"/>
      <c r="AN15182" s="61"/>
      <c r="AO15182" s="171"/>
      <c r="AP15182" s="61"/>
      <c r="AQ15182" s="61"/>
      <c r="AR15182" s="61"/>
      <c r="AS15182" s="61"/>
      <c r="AT15182" s="61"/>
      <c r="AU15182" s="61"/>
      <c r="AV15182" s="61"/>
      <c r="AW15182" s="61"/>
      <c r="AX15182" s="61"/>
      <c r="AY15182" s="61"/>
      <c r="AZ15182" s="61"/>
      <c r="BA15182" s="61"/>
    </row>
    <row r="15183" spans="39:53" x14ac:dyDescent="0.2">
      <c r="AM15183" s="61"/>
      <c r="AN15183" s="61"/>
      <c r="AO15183" s="171"/>
      <c r="AP15183" s="61"/>
      <c r="AQ15183" s="61"/>
      <c r="AR15183" s="61"/>
      <c r="AS15183" s="61"/>
      <c r="AT15183" s="61"/>
      <c r="AU15183" s="61"/>
      <c r="AV15183" s="61"/>
      <c r="AW15183" s="61"/>
      <c r="AX15183" s="61"/>
      <c r="AY15183" s="61"/>
      <c r="AZ15183" s="61"/>
      <c r="BA15183" s="61"/>
    </row>
    <row r="15184" spans="39:53" x14ac:dyDescent="0.2">
      <c r="AM15184" s="61"/>
      <c r="AN15184" s="61"/>
      <c r="AO15184" s="171"/>
      <c r="AP15184" s="61"/>
      <c r="AQ15184" s="61"/>
      <c r="AR15184" s="61"/>
      <c r="AS15184" s="61"/>
      <c r="AT15184" s="61"/>
      <c r="AU15184" s="61"/>
      <c r="AV15184" s="61"/>
      <c r="AW15184" s="61"/>
      <c r="AX15184" s="61"/>
      <c r="AY15184" s="61"/>
      <c r="AZ15184" s="61"/>
      <c r="BA15184" s="61"/>
    </row>
    <row r="15185" spans="39:53" x14ac:dyDescent="0.2">
      <c r="AM15185" s="61"/>
      <c r="AN15185" s="61"/>
      <c r="AO15185" s="171"/>
      <c r="AP15185" s="61"/>
      <c r="AQ15185" s="61"/>
      <c r="AR15185" s="61"/>
      <c r="AS15185" s="61"/>
      <c r="AT15185" s="61"/>
      <c r="AU15185" s="61"/>
      <c r="AV15185" s="61"/>
      <c r="AW15185" s="61"/>
      <c r="AX15185" s="61"/>
      <c r="AY15185" s="61"/>
      <c r="AZ15185" s="61"/>
      <c r="BA15185" s="61"/>
    </row>
    <row r="15186" spans="39:53" x14ac:dyDescent="0.2">
      <c r="AM15186" s="61"/>
      <c r="AN15186" s="61"/>
      <c r="AO15186" s="171"/>
      <c r="AP15186" s="61"/>
      <c r="AQ15186" s="61"/>
      <c r="AR15186" s="61"/>
      <c r="AS15186" s="61"/>
      <c r="AT15186" s="61"/>
      <c r="AU15186" s="61"/>
      <c r="AV15186" s="61"/>
      <c r="AW15186" s="61"/>
      <c r="AX15186" s="61"/>
      <c r="AY15186" s="61"/>
      <c r="AZ15186" s="61"/>
      <c r="BA15186" s="61"/>
    </row>
    <row r="15187" spans="39:53" x14ac:dyDescent="0.2">
      <c r="AM15187" s="61"/>
      <c r="AN15187" s="61"/>
      <c r="AO15187" s="171"/>
      <c r="AP15187" s="61"/>
      <c r="AQ15187" s="61"/>
      <c r="AR15187" s="61"/>
      <c r="AS15187" s="61"/>
      <c r="AT15187" s="61"/>
      <c r="AU15187" s="61"/>
      <c r="AV15187" s="61"/>
      <c r="AW15187" s="61"/>
      <c r="AX15187" s="61"/>
      <c r="AY15187" s="61"/>
      <c r="AZ15187" s="61"/>
      <c r="BA15187" s="61"/>
    </row>
    <row r="15188" spans="39:53" x14ac:dyDescent="0.2">
      <c r="AM15188" s="61"/>
      <c r="AN15188" s="61"/>
      <c r="AO15188" s="171"/>
      <c r="AP15188" s="61"/>
      <c r="AQ15188" s="61"/>
      <c r="AR15188" s="61"/>
      <c r="AS15188" s="61"/>
      <c r="AT15188" s="61"/>
      <c r="AU15188" s="61"/>
      <c r="AV15188" s="61"/>
      <c r="AW15188" s="61"/>
      <c r="AX15188" s="61"/>
      <c r="AY15188" s="61"/>
      <c r="AZ15188" s="61"/>
      <c r="BA15188" s="61"/>
    </row>
    <row r="15189" spans="39:53" x14ac:dyDescent="0.2">
      <c r="AM15189" s="61"/>
      <c r="AN15189" s="61"/>
      <c r="AO15189" s="171"/>
      <c r="AP15189" s="61"/>
      <c r="AQ15189" s="61"/>
      <c r="AR15189" s="61"/>
      <c r="AS15189" s="61"/>
      <c r="AT15189" s="61"/>
      <c r="AU15189" s="61"/>
      <c r="AV15189" s="61"/>
      <c r="AW15189" s="61"/>
      <c r="AX15189" s="61"/>
      <c r="AY15189" s="61"/>
      <c r="AZ15189" s="61"/>
      <c r="BA15189" s="61"/>
    </row>
    <row r="15190" spans="39:53" x14ac:dyDescent="0.2">
      <c r="AM15190" s="61"/>
      <c r="AN15190" s="61"/>
      <c r="AO15190" s="171"/>
      <c r="AP15190" s="61"/>
      <c r="AQ15190" s="61"/>
      <c r="AR15190" s="61"/>
      <c r="AS15190" s="61"/>
      <c r="AT15190" s="61"/>
      <c r="AU15190" s="61"/>
      <c r="AV15190" s="61"/>
      <c r="AW15190" s="61"/>
      <c r="AX15190" s="61"/>
      <c r="AY15190" s="61"/>
      <c r="AZ15190" s="61"/>
      <c r="BA15190" s="61"/>
    </row>
    <row r="15191" spans="39:53" x14ac:dyDescent="0.2">
      <c r="AM15191" s="61"/>
      <c r="AN15191" s="61"/>
      <c r="AO15191" s="171"/>
      <c r="AP15191" s="61"/>
      <c r="AQ15191" s="61"/>
      <c r="AR15191" s="61"/>
      <c r="AS15191" s="61"/>
      <c r="AT15191" s="61"/>
      <c r="AU15191" s="61"/>
      <c r="AV15191" s="61"/>
      <c r="AW15191" s="61"/>
      <c r="AX15191" s="61"/>
      <c r="AY15191" s="61"/>
      <c r="AZ15191" s="61"/>
      <c r="BA15191" s="61"/>
    </row>
    <row r="15192" spans="39:53" x14ac:dyDescent="0.2">
      <c r="AM15192" s="61"/>
      <c r="AN15192" s="61"/>
      <c r="AO15192" s="171"/>
      <c r="AP15192" s="61"/>
      <c r="AQ15192" s="61"/>
      <c r="AR15192" s="61"/>
      <c r="AS15192" s="61"/>
      <c r="AT15192" s="61"/>
      <c r="AU15192" s="61"/>
      <c r="AV15192" s="61"/>
      <c r="AW15192" s="61"/>
      <c r="AX15192" s="61"/>
      <c r="AY15192" s="61"/>
      <c r="AZ15192" s="61"/>
      <c r="BA15192" s="61"/>
    </row>
    <row r="15193" spans="39:53" x14ac:dyDescent="0.2">
      <c r="AM15193" s="61"/>
      <c r="AN15193" s="61"/>
      <c r="AO15193" s="171"/>
      <c r="AP15193" s="61"/>
      <c r="AQ15193" s="61"/>
      <c r="AR15193" s="61"/>
      <c r="AS15193" s="61"/>
      <c r="AT15193" s="61"/>
      <c r="AU15193" s="61"/>
      <c r="AV15193" s="61"/>
      <c r="AW15193" s="61"/>
      <c r="AX15193" s="61"/>
      <c r="AY15193" s="61"/>
      <c r="AZ15193" s="61"/>
      <c r="BA15193" s="61"/>
    </row>
    <row r="15194" spans="39:53" x14ac:dyDescent="0.2">
      <c r="AM15194" s="61"/>
      <c r="AN15194" s="61"/>
      <c r="AO15194" s="171"/>
      <c r="AP15194" s="61"/>
      <c r="AQ15194" s="61"/>
      <c r="AR15194" s="61"/>
      <c r="AS15194" s="61"/>
      <c r="AT15194" s="61"/>
      <c r="AU15194" s="61"/>
      <c r="AV15194" s="61"/>
      <c r="AW15194" s="61"/>
      <c r="AX15194" s="61"/>
      <c r="AY15194" s="61"/>
      <c r="AZ15194" s="61"/>
      <c r="BA15194" s="61"/>
    </row>
    <row r="15195" spans="39:53" x14ac:dyDescent="0.2">
      <c r="AM15195" s="61"/>
      <c r="AN15195" s="61"/>
      <c r="AO15195" s="171"/>
      <c r="AP15195" s="61"/>
      <c r="AQ15195" s="61"/>
      <c r="AR15195" s="61"/>
      <c r="AS15195" s="61"/>
      <c r="AT15195" s="61"/>
      <c r="AU15195" s="61"/>
      <c r="AV15195" s="61"/>
      <c r="AW15195" s="61"/>
      <c r="AX15195" s="61"/>
      <c r="AY15195" s="61"/>
      <c r="AZ15195" s="61"/>
      <c r="BA15195" s="61"/>
    </row>
    <row r="15196" spans="39:53" x14ac:dyDescent="0.2">
      <c r="AM15196" s="61"/>
      <c r="AN15196" s="61"/>
      <c r="AO15196" s="171"/>
      <c r="AP15196" s="61"/>
      <c r="AQ15196" s="61"/>
      <c r="AR15196" s="61"/>
      <c r="AS15196" s="61"/>
      <c r="AT15196" s="61"/>
      <c r="AU15196" s="61"/>
      <c r="AV15196" s="61"/>
      <c r="AW15196" s="61"/>
      <c r="AX15196" s="61"/>
      <c r="AY15196" s="61"/>
      <c r="AZ15196" s="61"/>
      <c r="BA15196" s="61"/>
    </row>
    <row r="15197" spans="39:53" x14ac:dyDescent="0.2">
      <c r="AM15197" s="61"/>
      <c r="AN15197" s="61"/>
      <c r="AO15197" s="171"/>
      <c r="AP15197" s="61"/>
      <c r="AQ15197" s="61"/>
      <c r="AR15197" s="61"/>
      <c r="AS15197" s="61"/>
      <c r="AT15197" s="61"/>
      <c r="AU15197" s="61"/>
      <c r="AV15197" s="61"/>
      <c r="AW15197" s="61"/>
      <c r="AX15197" s="61"/>
      <c r="AY15197" s="61"/>
      <c r="AZ15197" s="61"/>
      <c r="BA15197" s="61"/>
    </row>
    <row r="15198" spans="39:53" x14ac:dyDescent="0.2">
      <c r="AM15198" s="61"/>
      <c r="AN15198" s="61"/>
      <c r="AO15198" s="171"/>
      <c r="AP15198" s="61"/>
      <c r="AQ15198" s="61"/>
      <c r="AR15198" s="61"/>
      <c r="AS15198" s="61"/>
      <c r="AT15198" s="61"/>
      <c r="AU15198" s="61"/>
      <c r="AV15198" s="61"/>
      <c r="AW15198" s="61"/>
      <c r="AX15198" s="61"/>
      <c r="AY15198" s="61"/>
      <c r="AZ15198" s="61"/>
      <c r="BA15198" s="61"/>
    </row>
    <row r="15199" spans="39:53" x14ac:dyDescent="0.2">
      <c r="AM15199" s="61"/>
      <c r="AN15199" s="61"/>
      <c r="AO15199" s="171"/>
      <c r="AP15199" s="61"/>
      <c r="AQ15199" s="61"/>
      <c r="AR15199" s="61"/>
      <c r="AS15199" s="61"/>
      <c r="AT15199" s="61"/>
      <c r="AU15199" s="61"/>
      <c r="AV15199" s="61"/>
      <c r="AW15199" s="61"/>
      <c r="AX15199" s="61"/>
      <c r="AY15199" s="61"/>
      <c r="AZ15199" s="61"/>
      <c r="BA15199" s="61"/>
    </row>
    <row r="15200" spans="39:53" x14ac:dyDescent="0.2">
      <c r="AM15200" s="61"/>
      <c r="AN15200" s="61"/>
      <c r="AO15200" s="171"/>
      <c r="AP15200" s="61"/>
      <c r="AQ15200" s="61"/>
      <c r="AR15200" s="61"/>
      <c r="AS15200" s="61"/>
      <c r="AT15200" s="61"/>
      <c r="AU15200" s="61"/>
      <c r="AV15200" s="61"/>
      <c r="AW15200" s="61"/>
      <c r="AX15200" s="61"/>
      <c r="AY15200" s="61"/>
      <c r="AZ15200" s="61"/>
      <c r="BA15200" s="61"/>
    </row>
    <row r="15201" spans="39:53" x14ac:dyDescent="0.2">
      <c r="AM15201" s="61"/>
      <c r="AN15201" s="61"/>
      <c r="AO15201" s="171"/>
      <c r="AP15201" s="61"/>
      <c r="AQ15201" s="61"/>
      <c r="AR15201" s="61"/>
      <c r="AS15201" s="61"/>
      <c r="AT15201" s="61"/>
      <c r="AU15201" s="61"/>
      <c r="AV15201" s="61"/>
      <c r="AW15201" s="61"/>
      <c r="AX15201" s="61"/>
      <c r="AY15201" s="61"/>
      <c r="AZ15201" s="61"/>
      <c r="BA15201" s="61"/>
    </row>
    <row r="15202" spans="39:53" x14ac:dyDescent="0.2">
      <c r="AM15202" s="61"/>
      <c r="AN15202" s="61"/>
      <c r="AO15202" s="171"/>
      <c r="AP15202" s="61"/>
      <c r="AQ15202" s="61"/>
      <c r="AR15202" s="61"/>
      <c r="AS15202" s="61"/>
      <c r="AT15202" s="61"/>
      <c r="AU15202" s="61"/>
      <c r="AV15202" s="61"/>
      <c r="AW15202" s="61"/>
      <c r="AX15202" s="61"/>
      <c r="AY15202" s="61"/>
      <c r="AZ15202" s="61"/>
      <c r="BA15202" s="61"/>
    </row>
    <row r="15203" spans="39:53" x14ac:dyDescent="0.2">
      <c r="AM15203" s="61"/>
      <c r="AN15203" s="61"/>
      <c r="AO15203" s="171"/>
      <c r="AP15203" s="61"/>
      <c r="AQ15203" s="61"/>
      <c r="AR15203" s="61"/>
      <c r="AS15203" s="61"/>
      <c r="AT15203" s="61"/>
      <c r="AU15203" s="61"/>
      <c r="AV15203" s="61"/>
      <c r="AW15203" s="61"/>
      <c r="AX15203" s="61"/>
      <c r="AY15203" s="61"/>
      <c r="AZ15203" s="61"/>
      <c r="BA15203" s="61"/>
    </row>
    <row r="15204" spans="39:53" x14ac:dyDescent="0.2">
      <c r="AM15204" s="61"/>
      <c r="AN15204" s="61"/>
      <c r="AO15204" s="171"/>
      <c r="AP15204" s="61"/>
      <c r="AQ15204" s="61"/>
      <c r="AR15204" s="61"/>
      <c r="AS15204" s="61"/>
      <c r="AT15204" s="61"/>
      <c r="AU15204" s="61"/>
      <c r="AV15204" s="61"/>
      <c r="AW15204" s="61"/>
      <c r="AX15204" s="61"/>
      <c r="AY15204" s="61"/>
      <c r="AZ15204" s="61"/>
      <c r="BA15204" s="61"/>
    </row>
    <row r="15205" spans="39:53" x14ac:dyDescent="0.2">
      <c r="AM15205" s="61"/>
      <c r="AN15205" s="61"/>
      <c r="AO15205" s="171"/>
      <c r="AP15205" s="61"/>
      <c r="AQ15205" s="61"/>
      <c r="AR15205" s="61"/>
      <c r="AS15205" s="61"/>
      <c r="AT15205" s="61"/>
      <c r="AU15205" s="61"/>
      <c r="AV15205" s="61"/>
      <c r="AW15205" s="61"/>
      <c r="AX15205" s="61"/>
      <c r="AY15205" s="61"/>
      <c r="AZ15205" s="61"/>
      <c r="BA15205" s="61"/>
    </row>
    <row r="15206" spans="39:53" x14ac:dyDescent="0.2">
      <c r="AM15206" s="61"/>
      <c r="AN15206" s="61"/>
      <c r="AO15206" s="171"/>
      <c r="AP15206" s="61"/>
      <c r="AQ15206" s="61"/>
      <c r="AR15206" s="61"/>
      <c r="AS15206" s="61"/>
      <c r="AT15206" s="61"/>
      <c r="AU15206" s="61"/>
      <c r="AV15206" s="61"/>
      <c r="AW15206" s="61"/>
      <c r="AX15206" s="61"/>
      <c r="AY15206" s="61"/>
      <c r="AZ15206" s="61"/>
      <c r="BA15206" s="61"/>
    </row>
    <row r="15207" spans="39:53" x14ac:dyDescent="0.2">
      <c r="AM15207" s="61"/>
      <c r="AN15207" s="61"/>
      <c r="AO15207" s="171"/>
      <c r="AP15207" s="61"/>
      <c r="AQ15207" s="61"/>
      <c r="AR15207" s="61"/>
      <c r="AS15207" s="61"/>
      <c r="AT15207" s="61"/>
      <c r="AU15207" s="61"/>
      <c r="AV15207" s="61"/>
      <c r="AW15207" s="61"/>
      <c r="AX15207" s="61"/>
      <c r="AY15207" s="61"/>
      <c r="AZ15207" s="61"/>
      <c r="BA15207" s="61"/>
    </row>
    <row r="15208" spans="39:53" x14ac:dyDescent="0.2">
      <c r="AM15208" s="61"/>
      <c r="AN15208" s="61"/>
      <c r="AO15208" s="171"/>
      <c r="AP15208" s="61"/>
      <c r="AQ15208" s="61"/>
      <c r="AR15208" s="61"/>
      <c r="AS15208" s="61"/>
      <c r="AT15208" s="61"/>
      <c r="AU15208" s="61"/>
      <c r="AV15208" s="61"/>
      <c r="AW15208" s="61"/>
      <c r="AX15208" s="61"/>
      <c r="AY15208" s="61"/>
      <c r="AZ15208" s="61"/>
      <c r="BA15208" s="61"/>
    </row>
    <row r="15209" spans="39:53" x14ac:dyDescent="0.2">
      <c r="AM15209" s="61"/>
      <c r="AN15209" s="61"/>
      <c r="AO15209" s="171"/>
      <c r="AP15209" s="61"/>
      <c r="AQ15209" s="61"/>
      <c r="AR15209" s="61"/>
      <c r="AS15209" s="61"/>
      <c r="AT15209" s="61"/>
      <c r="AU15209" s="61"/>
      <c r="AV15209" s="61"/>
      <c r="AW15209" s="61"/>
      <c r="AX15209" s="61"/>
      <c r="AY15209" s="61"/>
      <c r="AZ15209" s="61"/>
      <c r="BA15209" s="61"/>
    </row>
    <row r="15210" spans="39:53" x14ac:dyDescent="0.2">
      <c r="AM15210" s="61"/>
      <c r="AN15210" s="61"/>
      <c r="AO15210" s="171"/>
      <c r="AP15210" s="61"/>
      <c r="AQ15210" s="61"/>
      <c r="AR15210" s="61"/>
      <c r="AS15210" s="61"/>
      <c r="AT15210" s="61"/>
      <c r="AU15210" s="61"/>
      <c r="AV15210" s="61"/>
      <c r="AW15210" s="61"/>
      <c r="AX15210" s="61"/>
      <c r="AY15210" s="61"/>
      <c r="AZ15210" s="61"/>
      <c r="BA15210" s="61"/>
    </row>
    <row r="15211" spans="39:53" x14ac:dyDescent="0.2">
      <c r="AM15211" s="61"/>
      <c r="AN15211" s="61"/>
      <c r="AO15211" s="171"/>
      <c r="AP15211" s="61"/>
      <c r="AQ15211" s="61"/>
      <c r="AR15211" s="61"/>
      <c r="AS15211" s="61"/>
      <c r="AT15211" s="61"/>
      <c r="AU15211" s="61"/>
      <c r="AV15211" s="61"/>
      <c r="AW15211" s="61"/>
      <c r="AX15211" s="61"/>
      <c r="AY15211" s="61"/>
      <c r="AZ15211" s="61"/>
      <c r="BA15211" s="61"/>
    </row>
    <row r="15212" spans="39:53" x14ac:dyDescent="0.2">
      <c r="AM15212" s="61"/>
      <c r="AN15212" s="61"/>
      <c r="AO15212" s="171"/>
      <c r="AP15212" s="61"/>
      <c r="AQ15212" s="61"/>
      <c r="AR15212" s="61"/>
      <c r="AS15212" s="61"/>
      <c r="AT15212" s="61"/>
      <c r="AU15212" s="61"/>
      <c r="AV15212" s="61"/>
      <c r="AW15212" s="61"/>
      <c r="AX15212" s="61"/>
      <c r="AY15212" s="61"/>
      <c r="AZ15212" s="61"/>
      <c r="BA15212" s="61"/>
    </row>
    <row r="15213" spans="39:53" x14ac:dyDescent="0.2">
      <c r="AM15213" s="61"/>
      <c r="AN15213" s="61"/>
      <c r="AO15213" s="171"/>
      <c r="AP15213" s="61"/>
      <c r="AQ15213" s="61"/>
      <c r="AR15213" s="61"/>
      <c r="AS15213" s="61"/>
      <c r="AT15213" s="61"/>
      <c r="AU15213" s="61"/>
      <c r="AV15213" s="61"/>
      <c r="AW15213" s="61"/>
      <c r="AX15213" s="61"/>
      <c r="AY15213" s="61"/>
      <c r="AZ15213" s="61"/>
      <c r="BA15213" s="61"/>
    </row>
    <row r="15214" spans="39:53" x14ac:dyDescent="0.2">
      <c r="AM15214" s="61"/>
      <c r="AN15214" s="61"/>
      <c r="AO15214" s="171"/>
      <c r="AP15214" s="61"/>
      <c r="AQ15214" s="61"/>
      <c r="AR15214" s="61"/>
      <c r="AS15214" s="61"/>
      <c r="AT15214" s="61"/>
      <c r="AU15214" s="61"/>
      <c r="AV15214" s="61"/>
      <c r="AW15214" s="61"/>
      <c r="AX15214" s="61"/>
      <c r="AY15214" s="61"/>
      <c r="AZ15214" s="61"/>
      <c r="BA15214" s="61"/>
    </row>
    <row r="15215" spans="39:53" x14ac:dyDescent="0.2">
      <c r="AM15215" s="61"/>
      <c r="AN15215" s="61"/>
      <c r="AO15215" s="171"/>
      <c r="AP15215" s="61"/>
      <c r="AQ15215" s="61"/>
      <c r="AR15215" s="61"/>
      <c r="AS15215" s="61"/>
      <c r="AT15215" s="61"/>
      <c r="AU15215" s="61"/>
      <c r="AV15215" s="61"/>
      <c r="AW15215" s="61"/>
      <c r="AX15215" s="61"/>
      <c r="AY15215" s="61"/>
      <c r="AZ15215" s="61"/>
      <c r="BA15215" s="61"/>
    </row>
    <row r="15216" spans="39:53" x14ac:dyDescent="0.2">
      <c r="AM15216" s="61"/>
      <c r="AN15216" s="61"/>
      <c r="AO15216" s="171"/>
      <c r="AP15216" s="61"/>
      <c r="AQ15216" s="61"/>
      <c r="AR15216" s="61"/>
      <c r="AS15216" s="61"/>
      <c r="AT15216" s="61"/>
      <c r="AU15216" s="61"/>
      <c r="AV15216" s="61"/>
      <c r="AW15216" s="61"/>
      <c r="AX15216" s="61"/>
      <c r="AY15216" s="61"/>
      <c r="AZ15216" s="61"/>
      <c r="BA15216" s="61"/>
    </row>
    <row r="15217" spans="39:53" x14ac:dyDescent="0.2">
      <c r="AM15217" s="61"/>
      <c r="AN15217" s="61"/>
      <c r="AO15217" s="171"/>
      <c r="AP15217" s="61"/>
      <c r="AQ15217" s="61"/>
      <c r="AR15217" s="61"/>
      <c r="AS15217" s="61"/>
      <c r="AT15217" s="61"/>
      <c r="AU15217" s="61"/>
      <c r="AV15217" s="61"/>
      <c r="AW15217" s="61"/>
      <c r="AX15217" s="61"/>
      <c r="AY15217" s="61"/>
      <c r="AZ15217" s="61"/>
      <c r="BA15217" s="61"/>
    </row>
    <row r="15218" spans="39:53" x14ac:dyDescent="0.2">
      <c r="AM15218" s="61"/>
      <c r="AN15218" s="61"/>
      <c r="AO15218" s="171"/>
      <c r="AP15218" s="61"/>
      <c r="AQ15218" s="61"/>
      <c r="AR15218" s="61"/>
      <c r="AS15218" s="61"/>
      <c r="AT15218" s="61"/>
      <c r="AU15218" s="61"/>
      <c r="AV15218" s="61"/>
      <c r="AW15218" s="61"/>
      <c r="AX15218" s="61"/>
      <c r="AY15218" s="61"/>
      <c r="AZ15218" s="61"/>
      <c r="BA15218" s="61"/>
    </row>
    <row r="15219" spans="39:53" x14ac:dyDescent="0.2">
      <c r="AM15219" s="61"/>
      <c r="AN15219" s="61"/>
      <c r="AO15219" s="171"/>
      <c r="AP15219" s="61"/>
      <c r="AQ15219" s="61"/>
      <c r="AR15219" s="61"/>
      <c r="AS15219" s="61"/>
      <c r="AT15219" s="61"/>
      <c r="AU15219" s="61"/>
      <c r="AV15219" s="61"/>
      <c r="AW15219" s="61"/>
      <c r="AX15219" s="61"/>
      <c r="AY15219" s="61"/>
      <c r="AZ15219" s="61"/>
      <c r="BA15219" s="61"/>
    </row>
    <row r="15220" spans="39:53" x14ac:dyDescent="0.2">
      <c r="AM15220" s="61"/>
      <c r="AN15220" s="61"/>
      <c r="AO15220" s="171"/>
      <c r="AP15220" s="61"/>
      <c r="AQ15220" s="61"/>
      <c r="AR15220" s="61"/>
      <c r="AS15220" s="61"/>
      <c r="AT15220" s="61"/>
      <c r="AU15220" s="61"/>
      <c r="AV15220" s="61"/>
      <c r="AW15220" s="61"/>
      <c r="AX15220" s="61"/>
      <c r="AY15220" s="61"/>
      <c r="AZ15220" s="61"/>
      <c r="BA15220" s="61"/>
    </row>
    <row r="15221" spans="39:53" x14ac:dyDescent="0.2">
      <c r="AM15221" s="61"/>
      <c r="AN15221" s="61"/>
      <c r="AO15221" s="171"/>
      <c r="AP15221" s="61"/>
      <c r="AQ15221" s="61"/>
      <c r="AR15221" s="61"/>
      <c r="AS15221" s="61"/>
      <c r="AT15221" s="61"/>
      <c r="AU15221" s="61"/>
      <c r="AV15221" s="61"/>
      <c r="AW15221" s="61"/>
      <c r="AX15221" s="61"/>
      <c r="AY15221" s="61"/>
      <c r="AZ15221" s="61"/>
      <c r="BA15221" s="61"/>
    </row>
    <row r="15222" spans="39:53" x14ac:dyDescent="0.2">
      <c r="AM15222" s="61"/>
      <c r="AN15222" s="61"/>
      <c r="AO15222" s="171"/>
      <c r="AP15222" s="61"/>
      <c r="AQ15222" s="61"/>
      <c r="AR15222" s="61"/>
      <c r="AS15222" s="61"/>
      <c r="AT15222" s="61"/>
      <c r="AU15222" s="61"/>
      <c r="AV15222" s="61"/>
      <c r="AW15222" s="61"/>
      <c r="AX15222" s="61"/>
      <c r="AY15222" s="61"/>
      <c r="AZ15222" s="61"/>
      <c r="BA15222" s="61"/>
    </row>
    <row r="15223" spans="39:53" x14ac:dyDescent="0.2">
      <c r="AM15223" s="61"/>
      <c r="AN15223" s="61"/>
      <c r="AO15223" s="171"/>
      <c r="AP15223" s="61"/>
      <c r="AQ15223" s="61"/>
      <c r="AR15223" s="61"/>
      <c r="AS15223" s="61"/>
      <c r="AT15223" s="61"/>
      <c r="AU15223" s="61"/>
      <c r="AV15223" s="61"/>
      <c r="AW15223" s="61"/>
      <c r="AX15223" s="61"/>
      <c r="AY15223" s="61"/>
      <c r="AZ15223" s="61"/>
      <c r="BA15223" s="61"/>
    </row>
    <row r="15224" spans="39:53" x14ac:dyDescent="0.2">
      <c r="AM15224" s="61"/>
      <c r="AN15224" s="61"/>
      <c r="AO15224" s="171"/>
      <c r="AP15224" s="61"/>
      <c r="AQ15224" s="61"/>
      <c r="AR15224" s="61"/>
      <c r="AS15224" s="61"/>
      <c r="AT15224" s="61"/>
      <c r="AU15224" s="61"/>
      <c r="AV15224" s="61"/>
      <c r="AW15224" s="61"/>
      <c r="AX15224" s="61"/>
      <c r="AY15224" s="61"/>
      <c r="AZ15224" s="61"/>
      <c r="BA15224" s="61"/>
    </row>
    <row r="15225" spans="39:53" x14ac:dyDescent="0.2">
      <c r="AM15225" s="61"/>
      <c r="AN15225" s="61"/>
      <c r="AO15225" s="171"/>
      <c r="AP15225" s="61"/>
      <c r="AQ15225" s="61"/>
      <c r="AR15225" s="61"/>
      <c r="AS15225" s="61"/>
      <c r="AT15225" s="61"/>
      <c r="AU15225" s="61"/>
      <c r="AV15225" s="61"/>
      <c r="AW15225" s="61"/>
      <c r="AX15225" s="61"/>
      <c r="AY15225" s="61"/>
      <c r="AZ15225" s="61"/>
      <c r="BA15225" s="61"/>
    </row>
    <row r="15226" spans="39:53" x14ac:dyDescent="0.2">
      <c r="AM15226" s="61"/>
      <c r="AN15226" s="61"/>
      <c r="AO15226" s="171"/>
      <c r="AP15226" s="61"/>
      <c r="AQ15226" s="61"/>
      <c r="AR15226" s="61"/>
      <c r="AS15226" s="61"/>
      <c r="AT15226" s="61"/>
      <c r="AU15226" s="61"/>
      <c r="AV15226" s="61"/>
      <c r="AW15226" s="61"/>
      <c r="AX15226" s="61"/>
      <c r="AY15226" s="61"/>
      <c r="AZ15226" s="61"/>
      <c r="BA15226" s="61"/>
    </row>
    <row r="15227" spans="39:53" x14ac:dyDescent="0.2">
      <c r="AM15227" s="61"/>
      <c r="AN15227" s="61"/>
      <c r="AO15227" s="171"/>
      <c r="AP15227" s="61"/>
      <c r="AQ15227" s="61"/>
      <c r="AR15227" s="61"/>
      <c r="AS15227" s="61"/>
      <c r="AT15227" s="61"/>
      <c r="AU15227" s="61"/>
      <c r="AV15227" s="61"/>
      <c r="AW15227" s="61"/>
      <c r="AX15227" s="61"/>
      <c r="AY15227" s="61"/>
      <c r="AZ15227" s="61"/>
      <c r="BA15227" s="61"/>
    </row>
    <row r="15228" spans="39:53" x14ac:dyDescent="0.2">
      <c r="AM15228" s="61"/>
      <c r="AN15228" s="61"/>
      <c r="AO15228" s="171"/>
      <c r="AP15228" s="61"/>
      <c r="AQ15228" s="61"/>
      <c r="AR15228" s="61"/>
      <c r="AS15228" s="61"/>
      <c r="AT15228" s="61"/>
      <c r="AU15228" s="61"/>
      <c r="AV15228" s="61"/>
      <c r="AW15228" s="61"/>
      <c r="AX15228" s="61"/>
      <c r="AY15228" s="61"/>
      <c r="AZ15228" s="61"/>
      <c r="BA15228" s="61"/>
    </row>
    <row r="15229" spans="39:53" x14ac:dyDescent="0.2">
      <c r="AM15229" s="61"/>
      <c r="AN15229" s="61"/>
      <c r="AO15229" s="171"/>
      <c r="AP15229" s="61"/>
      <c r="AQ15229" s="61"/>
      <c r="AR15229" s="61"/>
      <c r="AS15229" s="61"/>
      <c r="AT15229" s="61"/>
      <c r="AU15229" s="61"/>
      <c r="AV15229" s="61"/>
      <c r="AW15229" s="61"/>
      <c r="AX15229" s="61"/>
      <c r="AY15229" s="61"/>
      <c r="AZ15229" s="61"/>
      <c r="BA15229" s="61"/>
    </row>
    <row r="15230" spans="39:53" x14ac:dyDescent="0.2">
      <c r="AM15230" s="61"/>
      <c r="AN15230" s="61"/>
      <c r="AO15230" s="171"/>
      <c r="AP15230" s="61"/>
      <c r="AQ15230" s="61"/>
      <c r="AR15230" s="61"/>
      <c r="AS15230" s="61"/>
      <c r="AT15230" s="61"/>
      <c r="AU15230" s="61"/>
      <c r="AV15230" s="61"/>
      <c r="AW15230" s="61"/>
      <c r="AX15230" s="61"/>
      <c r="AY15230" s="61"/>
      <c r="AZ15230" s="61"/>
      <c r="BA15230" s="61"/>
    </row>
    <row r="15231" spans="39:53" x14ac:dyDescent="0.2">
      <c r="AM15231" s="61"/>
      <c r="AN15231" s="61"/>
      <c r="AO15231" s="171"/>
      <c r="AP15231" s="61"/>
      <c r="AQ15231" s="61"/>
      <c r="AR15231" s="61"/>
      <c r="AS15231" s="61"/>
      <c r="AT15231" s="61"/>
      <c r="AU15231" s="61"/>
      <c r="AV15231" s="61"/>
      <c r="AW15231" s="61"/>
      <c r="AX15231" s="61"/>
      <c r="AY15231" s="61"/>
      <c r="AZ15231" s="61"/>
      <c r="BA15231" s="61"/>
    </row>
    <row r="15232" spans="39:53" x14ac:dyDescent="0.2">
      <c r="AM15232" s="61"/>
      <c r="AN15232" s="61"/>
      <c r="AO15232" s="171"/>
      <c r="AP15232" s="61"/>
      <c r="AQ15232" s="61"/>
      <c r="AR15232" s="61"/>
      <c r="AS15232" s="61"/>
      <c r="AT15232" s="61"/>
      <c r="AU15232" s="61"/>
      <c r="AV15232" s="61"/>
      <c r="AW15232" s="61"/>
      <c r="AX15232" s="61"/>
      <c r="AY15232" s="61"/>
      <c r="AZ15232" s="61"/>
      <c r="BA15232" s="61"/>
    </row>
    <row r="15233" spans="39:53" x14ac:dyDescent="0.2">
      <c r="AM15233" s="61"/>
      <c r="AN15233" s="61"/>
      <c r="AO15233" s="171"/>
      <c r="AP15233" s="61"/>
      <c r="AQ15233" s="61"/>
      <c r="AR15233" s="61"/>
      <c r="AS15233" s="61"/>
      <c r="AT15233" s="61"/>
      <c r="AU15233" s="61"/>
      <c r="AV15233" s="61"/>
      <c r="AW15233" s="61"/>
      <c r="AX15233" s="61"/>
      <c r="AY15233" s="61"/>
      <c r="AZ15233" s="61"/>
      <c r="BA15233" s="61"/>
    </row>
    <row r="15234" spans="39:53" x14ac:dyDescent="0.2">
      <c r="AM15234" s="61"/>
      <c r="AN15234" s="61"/>
      <c r="AO15234" s="171"/>
      <c r="AP15234" s="61"/>
      <c r="AQ15234" s="61"/>
      <c r="AR15234" s="61"/>
      <c r="AS15234" s="61"/>
      <c r="AT15234" s="61"/>
      <c r="AU15234" s="61"/>
      <c r="AV15234" s="61"/>
      <c r="AW15234" s="61"/>
      <c r="AX15234" s="61"/>
      <c r="AY15234" s="61"/>
      <c r="AZ15234" s="61"/>
      <c r="BA15234" s="61"/>
    </row>
    <row r="15235" spans="39:53" x14ac:dyDescent="0.2">
      <c r="AM15235" s="61"/>
      <c r="AN15235" s="61"/>
      <c r="AO15235" s="171"/>
      <c r="AP15235" s="61"/>
      <c r="AQ15235" s="61"/>
      <c r="AR15235" s="61"/>
      <c r="AS15235" s="61"/>
      <c r="AT15235" s="61"/>
      <c r="AU15235" s="61"/>
      <c r="AV15235" s="61"/>
      <c r="AW15235" s="61"/>
      <c r="AX15235" s="61"/>
      <c r="AY15235" s="61"/>
      <c r="AZ15235" s="61"/>
      <c r="BA15235" s="61"/>
    </row>
    <row r="15236" spans="39:53" x14ac:dyDescent="0.2">
      <c r="AM15236" s="61"/>
      <c r="AN15236" s="61"/>
      <c r="AO15236" s="171"/>
      <c r="AP15236" s="61"/>
      <c r="AQ15236" s="61"/>
      <c r="AR15236" s="61"/>
      <c r="AS15236" s="61"/>
      <c r="AT15236" s="61"/>
      <c r="AU15236" s="61"/>
      <c r="AV15236" s="61"/>
      <c r="AW15236" s="61"/>
      <c r="AX15236" s="61"/>
      <c r="AY15236" s="61"/>
      <c r="AZ15236" s="61"/>
      <c r="BA15236" s="61"/>
    </row>
    <row r="15237" spans="39:53" x14ac:dyDescent="0.2">
      <c r="AM15237" s="61"/>
      <c r="AN15237" s="61"/>
      <c r="AO15237" s="171"/>
      <c r="AP15237" s="61"/>
      <c r="AQ15237" s="61"/>
      <c r="AR15237" s="61"/>
      <c r="AS15237" s="61"/>
      <c r="AT15237" s="61"/>
      <c r="AU15237" s="61"/>
      <c r="AV15237" s="61"/>
      <c r="AW15237" s="61"/>
      <c r="AX15237" s="61"/>
      <c r="AY15237" s="61"/>
      <c r="AZ15237" s="61"/>
      <c r="BA15237" s="61"/>
    </row>
    <row r="15238" spans="39:53" x14ac:dyDescent="0.2">
      <c r="AM15238" s="61"/>
      <c r="AN15238" s="61"/>
      <c r="AO15238" s="171"/>
      <c r="AP15238" s="61"/>
      <c r="AQ15238" s="61"/>
      <c r="AR15238" s="61"/>
      <c r="AS15238" s="61"/>
      <c r="AT15238" s="61"/>
      <c r="AU15238" s="61"/>
      <c r="AV15238" s="61"/>
      <c r="AW15238" s="61"/>
      <c r="AX15238" s="61"/>
      <c r="AY15238" s="61"/>
      <c r="AZ15238" s="61"/>
      <c r="BA15238" s="61"/>
    </row>
    <row r="15239" spans="39:53" x14ac:dyDescent="0.2">
      <c r="AM15239" s="61"/>
      <c r="AN15239" s="61"/>
      <c r="AO15239" s="171"/>
      <c r="AP15239" s="61"/>
      <c r="AQ15239" s="61"/>
      <c r="AR15239" s="61"/>
      <c r="AS15239" s="61"/>
      <c r="AT15239" s="61"/>
      <c r="AU15239" s="61"/>
      <c r="AV15239" s="61"/>
      <c r="AW15239" s="61"/>
      <c r="AX15239" s="61"/>
      <c r="AY15239" s="61"/>
      <c r="AZ15239" s="61"/>
      <c r="BA15239" s="61"/>
    </row>
    <row r="15240" spans="39:53" x14ac:dyDescent="0.2">
      <c r="AM15240" s="61"/>
      <c r="AN15240" s="61"/>
      <c r="AO15240" s="171"/>
      <c r="AP15240" s="61"/>
      <c r="AQ15240" s="61"/>
      <c r="AR15240" s="61"/>
      <c r="AS15240" s="61"/>
      <c r="AT15240" s="61"/>
      <c r="AU15240" s="61"/>
      <c r="AV15240" s="61"/>
      <c r="AW15240" s="61"/>
      <c r="AX15240" s="61"/>
      <c r="AY15240" s="61"/>
      <c r="AZ15240" s="61"/>
      <c r="BA15240" s="61"/>
    </row>
    <row r="15241" spans="39:53" x14ac:dyDescent="0.2">
      <c r="AM15241" s="61"/>
      <c r="AN15241" s="61"/>
      <c r="AO15241" s="171"/>
      <c r="AP15241" s="61"/>
      <c r="AQ15241" s="61"/>
      <c r="AR15241" s="61"/>
      <c r="AS15241" s="61"/>
      <c r="AT15241" s="61"/>
      <c r="AU15241" s="61"/>
      <c r="AV15241" s="61"/>
      <c r="AW15241" s="61"/>
      <c r="AX15241" s="61"/>
      <c r="AY15241" s="61"/>
      <c r="AZ15241" s="61"/>
      <c r="BA15241" s="61"/>
    </row>
    <row r="15242" spans="39:53" x14ac:dyDescent="0.2">
      <c r="AM15242" s="61"/>
      <c r="AN15242" s="61"/>
      <c r="AO15242" s="171"/>
      <c r="AP15242" s="61"/>
      <c r="AQ15242" s="61"/>
      <c r="AR15242" s="61"/>
      <c r="AS15242" s="61"/>
      <c r="AT15242" s="61"/>
      <c r="AU15242" s="61"/>
      <c r="AV15242" s="61"/>
      <c r="AW15242" s="61"/>
      <c r="AX15242" s="61"/>
      <c r="AY15242" s="61"/>
      <c r="AZ15242" s="61"/>
      <c r="BA15242" s="61"/>
    </row>
    <row r="15243" spans="39:53" x14ac:dyDescent="0.2">
      <c r="AM15243" s="61"/>
      <c r="AN15243" s="61"/>
      <c r="AO15243" s="171"/>
      <c r="AP15243" s="61"/>
      <c r="AQ15243" s="61"/>
      <c r="AR15243" s="61"/>
      <c r="AS15243" s="61"/>
      <c r="AT15243" s="61"/>
      <c r="AU15243" s="61"/>
      <c r="AV15243" s="61"/>
      <c r="AW15243" s="61"/>
      <c r="AX15243" s="61"/>
      <c r="AY15243" s="61"/>
      <c r="AZ15243" s="61"/>
      <c r="BA15243" s="61"/>
    </row>
    <row r="15244" spans="39:53" x14ac:dyDescent="0.2">
      <c r="AM15244" s="61"/>
      <c r="AN15244" s="61"/>
      <c r="AO15244" s="171"/>
      <c r="AP15244" s="61"/>
      <c r="AQ15244" s="61"/>
      <c r="AR15244" s="61"/>
      <c r="AS15244" s="61"/>
      <c r="AT15244" s="61"/>
      <c r="AU15244" s="61"/>
      <c r="AV15244" s="61"/>
      <c r="AW15244" s="61"/>
      <c r="AX15244" s="61"/>
      <c r="AY15244" s="61"/>
      <c r="AZ15244" s="61"/>
      <c r="BA15244" s="61"/>
    </row>
    <row r="15245" spans="39:53" x14ac:dyDescent="0.2">
      <c r="AM15245" s="61"/>
      <c r="AN15245" s="61"/>
      <c r="AO15245" s="171"/>
      <c r="AP15245" s="61"/>
      <c r="AQ15245" s="61"/>
      <c r="AR15245" s="61"/>
      <c r="AS15245" s="61"/>
      <c r="AT15245" s="61"/>
      <c r="AU15245" s="61"/>
      <c r="AV15245" s="61"/>
      <c r="AW15245" s="61"/>
      <c r="AX15245" s="61"/>
      <c r="AY15245" s="61"/>
      <c r="AZ15245" s="61"/>
      <c r="BA15245" s="61"/>
    </row>
    <row r="15246" spans="39:53" x14ac:dyDescent="0.2">
      <c r="AM15246" s="61"/>
      <c r="AN15246" s="61"/>
      <c r="AO15246" s="171"/>
      <c r="AP15246" s="61"/>
      <c r="AQ15246" s="61"/>
      <c r="AR15246" s="61"/>
      <c r="AS15246" s="61"/>
      <c r="AT15246" s="61"/>
      <c r="AU15246" s="61"/>
      <c r="AV15246" s="61"/>
      <c r="AW15246" s="61"/>
      <c r="AX15246" s="61"/>
      <c r="AY15246" s="61"/>
      <c r="AZ15246" s="61"/>
      <c r="BA15246" s="61"/>
    </row>
    <row r="15247" spans="39:53" x14ac:dyDescent="0.2">
      <c r="AM15247" s="61"/>
      <c r="AN15247" s="61"/>
      <c r="AO15247" s="171"/>
      <c r="AP15247" s="61"/>
      <c r="AQ15247" s="61"/>
      <c r="AR15247" s="61"/>
      <c r="AS15247" s="61"/>
      <c r="AT15247" s="61"/>
      <c r="AU15247" s="61"/>
      <c r="AV15247" s="61"/>
      <c r="AW15247" s="61"/>
      <c r="AX15247" s="61"/>
      <c r="AY15247" s="61"/>
      <c r="AZ15247" s="61"/>
      <c r="BA15247" s="61"/>
    </row>
    <row r="15248" spans="39:53" x14ac:dyDescent="0.2">
      <c r="AM15248" s="61"/>
      <c r="AN15248" s="61"/>
      <c r="AO15248" s="171"/>
      <c r="AP15248" s="61"/>
      <c r="AQ15248" s="61"/>
      <c r="AR15248" s="61"/>
      <c r="AS15248" s="61"/>
      <c r="AT15248" s="61"/>
      <c r="AU15248" s="61"/>
      <c r="AV15248" s="61"/>
      <c r="AW15248" s="61"/>
      <c r="AX15248" s="61"/>
      <c r="AY15248" s="61"/>
      <c r="AZ15248" s="61"/>
      <c r="BA15248" s="61"/>
    </row>
    <row r="15249" spans="39:53" x14ac:dyDescent="0.2">
      <c r="AM15249" s="61"/>
      <c r="AN15249" s="61"/>
      <c r="AO15249" s="171"/>
      <c r="AP15249" s="61"/>
      <c r="AQ15249" s="61"/>
      <c r="AR15249" s="61"/>
      <c r="AS15249" s="61"/>
      <c r="AT15249" s="61"/>
      <c r="AU15249" s="61"/>
      <c r="AV15249" s="61"/>
      <c r="AW15249" s="61"/>
      <c r="AX15249" s="61"/>
      <c r="AY15249" s="61"/>
      <c r="AZ15249" s="61"/>
      <c r="BA15249" s="61"/>
    </row>
    <row r="15250" spans="39:53" x14ac:dyDescent="0.2">
      <c r="AM15250" s="61"/>
      <c r="AN15250" s="61"/>
      <c r="AO15250" s="171"/>
      <c r="AP15250" s="61"/>
      <c r="AQ15250" s="61"/>
      <c r="AR15250" s="61"/>
      <c r="AS15250" s="61"/>
      <c r="AT15250" s="61"/>
      <c r="AU15250" s="61"/>
      <c r="AV15250" s="61"/>
      <c r="AW15250" s="61"/>
      <c r="AX15250" s="61"/>
      <c r="AY15250" s="61"/>
      <c r="AZ15250" s="61"/>
      <c r="BA15250" s="61"/>
    </row>
    <row r="15251" spans="39:53" x14ac:dyDescent="0.2">
      <c r="AM15251" s="61"/>
      <c r="AN15251" s="61"/>
      <c r="AO15251" s="171"/>
      <c r="AP15251" s="61"/>
      <c r="AQ15251" s="61"/>
      <c r="AR15251" s="61"/>
      <c r="AS15251" s="61"/>
      <c r="AT15251" s="61"/>
      <c r="AU15251" s="61"/>
      <c r="AV15251" s="61"/>
      <c r="AW15251" s="61"/>
      <c r="AX15251" s="61"/>
      <c r="AY15251" s="61"/>
      <c r="AZ15251" s="61"/>
      <c r="BA15251" s="61"/>
    </row>
    <row r="15252" spans="39:53" x14ac:dyDescent="0.2">
      <c r="AM15252" s="61"/>
      <c r="AN15252" s="61"/>
      <c r="AO15252" s="171"/>
      <c r="AP15252" s="61"/>
      <c r="AQ15252" s="61"/>
      <c r="AR15252" s="61"/>
      <c r="AS15252" s="61"/>
      <c r="AT15252" s="61"/>
      <c r="AU15252" s="61"/>
      <c r="AV15252" s="61"/>
      <c r="AW15252" s="61"/>
      <c r="AX15252" s="61"/>
      <c r="AY15252" s="61"/>
      <c r="AZ15252" s="61"/>
      <c r="BA15252" s="61"/>
    </row>
    <row r="15253" spans="39:53" x14ac:dyDescent="0.2">
      <c r="AM15253" s="61"/>
      <c r="AN15253" s="61"/>
      <c r="AO15253" s="171"/>
      <c r="AP15253" s="61"/>
      <c r="AQ15253" s="61"/>
      <c r="AR15253" s="61"/>
      <c r="AS15253" s="61"/>
      <c r="AT15253" s="61"/>
      <c r="AU15253" s="61"/>
      <c r="AV15253" s="61"/>
      <c r="AW15253" s="61"/>
      <c r="AX15253" s="61"/>
      <c r="AY15253" s="61"/>
      <c r="AZ15253" s="61"/>
      <c r="BA15253" s="61"/>
    </row>
    <row r="15254" spans="39:53" x14ac:dyDescent="0.2">
      <c r="AM15254" s="61"/>
      <c r="AN15254" s="61"/>
      <c r="AO15254" s="171"/>
      <c r="AP15254" s="61"/>
      <c r="AQ15254" s="61"/>
      <c r="AR15254" s="61"/>
      <c r="AS15254" s="61"/>
      <c r="AT15254" s="61"/>
      <c r="AU15254" s="61"/>
      <c r="AV15254" s="61"/>
      <c r="AW15254" s="61"/>
      <c r="AX15254" s="61"/>
      <c r="AY15254" s="61"/>
      <c r="AZ15254" s="61"/>
      <c r="BA15254" s="61"/>
    </row>
    <row r="15255" spans="39:53" x14ac:dyDescent="0.2">
      <c r="AM15255" s="61"/>
      <c r="AN15255" s="61"/>
      <c r="AO15255" s="171"/>
      <c r="AP15255" s="61"/>
      <c r="AQ15255" s="61"/>
      <c r="AR15255" s="61"/>
      <c r="AS15255" s="61"/>
      <c r="AT15255" s="61"/>
      <c r="AU15255" s="61"/>
      <c r="AV15255" s="61"/>
      <c r="AW15255" s="61"/>
      <c r="AX15255" s="61"/>
      <c r="AY15255" s="61"/>
      <c r="AZ15255" s="61"/>
      <c r="BA15255" s="61"/>
    </row>
    <row r="15256" spans="39:53" x14ac:dyDescent="0.2">
      <c r="AM15256" s="61"/>
      <c r="AN15256" s="61"/>
      <c r="AO15256" s="171"/>
      <c r="AP15256" s="61"/>
      <c r="AQ15256" s="61"/>
      <c r="AR15256" s="61"/>
      <c r="AS15256" s="61"/>
      <c r="AT15256" s="61"/>
      <c r="AU15256" s="61"/>
      <c r="AV15256" s="61"/>
      <c r="AW15256" s="61"/>
      <c r="AX15256" s="61"/>
      <c r="AY15256" s="61"/>
      <c r="AZ15256" s="61"/>
      <c r="BA15256" s="61"/>
    </row>
    <row r="15257" spans="39:53" x14ac:dyDescent="0.2">
      <c r="AM15257" s="61"/>
      <c r="AN15257" s="61"/>
      <c r="AO15257" s="171"/>
      <c r="AP15257" s="61"/>
      <c r="AQ15257" s="61"/>
      <c r="AR15257" s="61"/>
      <c r="AS15257" s="61"/>
      <c r="AT15257" s="61"/>
      <c r="AU15257" s="61"/>
      <c r="AV15257" s="61"/>
      <c r="AW15257" s="61"/>
      <c r="AX15257" s="61"/>
      <c r="AY15257" s="61"/>
      <c r="AZ15257" s="61"/>
      <c r="BA15257" s="61"/>
    </row>
    <row r="15258" spans="39:53" x14ac:dyDescent="0.2">
      <c r="AM15258" s="61"/>
      <c r="AN15258" s="61"/>
      <c r="AO15258" s="171"/>
      <c r="AP15258" s="61"/>
      <c r="AQ15258" s="61"/>
      <c r="AR15258" s="61"/>
      <c r="AS15258" s="61"/>
      <c r="AT15258" s="61"/>
      <c r="AU15258" s="61"/>
      <c r="AV15258" s="61"/>
      <c r="AW15258" s="61"/>
      <c r="AX15258" s="61"/>
      <c r="AY15258" s="61"/>
      <c r="AZ15258" s="61"/>
      <c r="BA15258" s="61"/>
    </row>
    <row r="15259" spans="39:53" x14ac:dyDescent="0.2">
      <c r="AM15259" s="61"/>
      <c r="AN15259" s="61"/>
      <c r="AO15259" s="171"/>
      <c r="AP15259" s="61"/>
      <c r="AQ15259" s="61"/>
      <c r="AR15259" s="61"/>
      <c r="AS15259" s="61"/>
      <c r="AT15259" s="61"/>
      <c r="AU15259" s="61"/>
      <c r="AV15259" s="61"/>
      <c r="AW15259" s="61"/>
      <c r="AX15259" s="61"/>
      <c r="AY15259" s="61"/>
      <c r="AZ15259" s="61"/>
      <c r="BA15259" s="61"/>
    </row>
    <row r="15260" spans="39:53" x14ac:dyDescent="0.2">
      <c r="AM15260" s="61"/>
      <c r="AN15260" s="61"/>
      <c r="AO15260" s="171"/>
      <c r="AP15260" s="61"/>
      <c r="AQ15260" s="61"/>
      <c r="AR15260" s="61"/>
      <c r="AS15260" s="61"/>
      <c r="AT15260" s="61"/>
      <c r="AU15260" s="61"/>
      <c r="AV15260" s="61"/>
      <c r="AW15260" s="61"/>
      <c r="AX15260" s="61"/>
      <c r="AY15260" s="61"/>
      <c r="AZ15260" s="61"/>
      <c r="BA15260" s="61"/>
    </row>
    <row r="15261" spans="39:53" x14ac:dyDescent="0.2">
      <c r="AM15261" s="61"/>
      <c r="AN15261" s="61"/>
      <c r="AO15261" s="171"/>
      <c r="AP15261" s="61"/>
      <c r="AQ15261" s="61"/>
      <c r="AR15261" s="61"/>
      <c r="AS15261" s="61"/>
      <c r="AT15261" s="61"/>
      <c r="AU15261" s="61"/>
      <c r="AV15261" s="61"/>
      <c r="AW15261" s="61"/>
      <c r="AX15261" s="61"/>
      <c r="AY15261" s="61"/>
      <c r="AZ15261" s="61"/>
      <c r="BA15261" s="61"/>
    </row>
    <row r="15262" spans="39:53" x14ac:dyDescent="0.2">
      <c r="AM15262" s="61"/>
      <c r="AN15262" s="61"/>
      <c r="AO15262" s="171"/>
      <c r="AP15262" s="61"/>
      <c r="AQ15262" s="61"/>
      <c r="AR15262" s="61"/>
      <c r="AS15262" s="61"/>
      <c r="AT15262" s="61"/>
      <c r="AU15262" s="61"/>
      <c r="AV15262" s="61"/>
      <c r="AW15262" s="61"/>
      <c r="AX15262" s="61"/>
      <c r="AY15262" s="61"/>
      <c r="AZ15262" s="61"/>
      <c r="BA15262" s="61"/>
    </row>
    <row r="15263" spans="39:53" x14ac:dyDescent="0.2">
      <c r="AM15263" s="61"/>
      <c r="AN15263" s="61"/>
      <c r="AO15263" s="171"/>
      <c r="AP15263" s="61"/>
      <c r="AQ15263" s="61"/>
      <c r="AR15263" s="61"/>
      <c r="AS15263" s="61"/>
      <c r="AT15263" s="61"/>
      <c r="AU15263" s="61"/>
      <c r="AV15263" s="61"/>
      <c r="AW15263" s="61"/>
      <c r="AX15263" s="61"/>
      <c r="AY15263" s="61"/>
      <c r="AZ15263" s="61"/>
      <c r="BA15263" s="61"/>
    </row>
    <row r="15264" spans="39:53" x14ac:dyDescent="0.2">
      <c r="AM15264" s="61"/>
      <c r="AN15264" s="61"/>
      <c r="AO15264" s="171"/>
      <c r="AP15264" s="61"/>
      <c r="AQ15264" s="61"/>
      <c r="AR15264" s="61"/>
      <c r="AS15264" s="61"/>
      <c r="AT15264" s="61"/>
      <c r="AU15264" s="61"/>
      <c r="AV15264" s="61"/>
      <c r="AW15264" s="61"/>
      <c r="AX15264" s="61"/>
      <c r="AY15264" s="61"/>
      <c r="AZ15264" s="61"/>
      <c r="BA15264" s="61"/>
    </row>
    <row r="15265" spans="39:53" x14ac:dyDescent="0.2">
      <c r="AM15265" s="61"/>
      <c r="AN15265" s="61"/>
      <c r="AO15265" s="171"/>
      <c r="AP15265" s="61"/>
      <c r="AQ15265" s="61"/>
      <c r="AR15265" s="61"/>
      <c r="AS15265" s="61"/>
      <c r="AT15265" s="61"/>
      <c r="AU15265" s="61"/>
      <c r="AV15265" s="61"/>
      <c r="AW15265" s="61"/>
      <c r="AX15265" s="61"/>
      <c r="AY15265" s="61"/>
      <c r="AZ15265" s="61"/>
      <c r="BA15265" s="61"/>
    </row>
    <row r="15266" spans="39:53" x14ac:dyDescent="0.2">
      <c r="AM15266" s="61"/>
      <c r="AN15266" s="61"/>
      <c r="AO15266" s="171"/>
      <c r="AP15266" s="61"/>
      <c r="AQ15266" s="61"/>
      <c r="AR15266" s="61"/>
      <c r="AS15266" s="61"/>
      <c r="AT15266" s="61"/>
      <c r="AU15266" s="61"/>
      <c r="AV15266" s="61"/>
      <c r="AW15266" s="61"/>
      <c r="AX15266" s="61"/>
      <c r="AY15266" s="61"/>
      <c r="AZ15266" s="61"/>
      <c r="BA15266" s="61"/>
    </row>
    <row r="15267" spans="39:53" x14ac:dyDescent="0.2">
      <c r="AM15267" s="61"/>
      <c r="AN15267" s="61"/>
      <c r="AO15267" s="171"/>
      <c r="AP15267" s="61"/>
      <c r="AQ15267" s="61"/>
      <c r="AR15267" s="61"/>
      <c r="AS15267" s="61"/>
      <c r="AT15267" s="61"/>
      <c r="AU15267" s="61"/>
      <c r="AV15267" s="61"/>
      <c r="AW15267" s="61"/>
      <c r="AX15267" s="61"/>
      <c r="AY15267" s="61"/>
      <c r="AZ15267" s="61"/>
      <c r="BA15267" s="61"/>
    </row>
    <row r="15268" spans="39:53" x14ac:dyDescent="0.2">
      <c r="AM15268" s="61"/>
      <c r="AN15268" s="61"/>
      <c r="AO15268" s="171"/>
      <c r="AP15268" s="61"/>
      <c r="AQ15268" s="61"/>
      <c r="AR15268" s="61"/>
      <c r="AS15268" s="61"/>
      <c r="AT15268" s="61"/>
      <c r="AU15268" s="61"/>
      <c r="AV15268" s="61"/>
      <c r="AW15268" s="61"/>
      <c r="AX15268" s="61"/>
      <c r="AY15268" s="61"/>
      <c r="AZ15268" s="61"/>
      <c r="BA15268" s="61"/>
    </row>
    <row r="15269" spans="39:53" x14ac:dyDescent="0.2">
      <c r="AM15269" s="61"/>
      <c r="AN15269" s="61"/>
      <c r="AO15269" s="171"/>
      <c r="AP15269" s="61"/>
      <c r="AQ15269" s="61"/>
      <c r="AR15269" s="61"/>
      <c r="AS15269" s="61"/>
      <c r="AT15269" s="61"/>
      <c r="AU15269" s="61"/>
      <c r="AV15269" s="61"/>
      <c r="AW15269" s="61"/>
      <c r="AX15269" s="61"/>
      <c r="AY15269" s="61"/>
      <c r="AZ15269" s="61"/>
      <c r="BA15269" s="61"/>
    </row>
    <row r="15270" spans="39:53" x14ac:dyDescent="0.2">
      <c r="AM15270" s="61"/>
      <c r="AN15270" s="61"/>
      <c r="AO15270" s="171"/>
      <c r="AP15270" s="61"/>
      <c r="AQ15270" s="61"/>
      <c r="AR15270" s="61"/>
      <c r="AS15270" s="61"/>
      <c r="AT15270" s="61"/>
      <c r="AU15270" s="61"/>
      <c r="AV15270" s="61"/>
      <c r="AW15270" s="61"/>
      <c r="AX15270" s="61"/>
      <c r="AY15270" s="61"/>
      <c r="AZ15270" s="61"/>
      <c r="BA15270" s="61"/>
    </row>
    <row r="15271" spans="39:53" x14ac:dyDescent="0.2">
      <c r="AM15271" s="61"/>
      <c r="AN15271" s="61"/>
      <c r="AO15271" s="171"/>
      <c r="AP15271" s="61"/>
      <c r="AQ15271" s="61"/>
      <c r="AR15271" s="61"/>
      <c r="AS15271" s="61"/>
      <c r="AT15271" s="61"/>
      <c r="AU15271" s="61"/>
      <c r="AV15271" s="61"/>
      <c r="AW15271" s="61"/>
      <c r="AX15271" s="61"/>
      <c r="AY15271" s="61"/>
      <c r="AZ15271" s="61"/>
      <c r="BA15271" s="61"/>
    </row>
    <row r="15272" spans="39:53" x14ac:dyDescent="0.2">
      <c r="AM15272" s="61"/>
      <c r="AN15272" s="61"/>
      <c r="AO15272" s="171"/>
      <c r="AP15272" s="61"/>
      <c r="AQ15272" s="61"/>
      <c r="AR15272" s="61"/>
      <c r="AS15272" s="61"/>
      <c r="AT15272" s="61"/>
      <c r="AU15272" s="61"/>
      <c r="AV15272" s="61"/>
      <c r="AW15272" s="61"/>
      <c r="AX15272" s="61"/>
      <c r="AY15272" s="61"/>
      <c r="AZ15272" s="61"/>
      <c r="BA15272" s="61"/>
    </row>
    <row r="15273" spans="39:53" x14ac:dyDescent="0.2">
      <c r="AM15273" s="61"/>
      <c r="AN15273" s="61"/>
      <c r="AO15273" s="171"/>
      <c r="AP15273" s="61"/>
      <c r="AQ15273" s="61"/>
      <c r="AR15273" s="61"/>
      <c r="AS15273" s="61"/>
      <c r="AT15273" s="61"/>
      <c r="AU15273" s="61"/>
      <c r="AV15273" s="61"/>
      <c r="AW15273" s="61"/>
      <c r="AX15273" s="61"/>
      <c r="AY15273" s="61"/>
      <c r="AZ15273" s="61"/>
      <c r="BA15273" s="61"/>
    </row>
    <row r="15274" spans="39:53" x14ac:dyDescent="0.2">
      <c r="AM15274" s="61"/>
      <c r="AN15274" s="61"/>
      <c r="AO15274" s="171"/>
      <c r="AP15274" s="61"/>
      <c r="AQ15274" s="61"/>
      <c r="AR15274" s="61"/>
      <c r="AS15274" s="61"/>
      <c r="AT15274" s="61"/>
      <c r="AU15274" s="61"/>
      <c r="AV15274" s="61"/>
      <c r="AW15274" s="61"/>
      <c r="AX15274" s="61"/>
      <c r="AY15274" s="61"/>
      <c r="AZ15274" s="61"/>
      <c r="BA15274" s="61"/>
    </row>
    <row r="15275" spans="39:53" x14ac:dyDescent="0.2">
      <c r="AM15275" s="61"/>
      <c r="AN15275" s="61"/>
      <c r="AO15275" s="171"/>
      <c r="AP15275" s="61"/>
      <c r="AQ15275" s="61"/>
      <c r="AR15275" s="61"/>
      <c r="AS15275" s="61"/>
      <c r="AT15275" s="61"/>
      <c r="AU15275" s="61"/>
      <c r="AV15275" s="61"/>
      <c r="AW15275" s="61"/>
      <c r="AX15275" s="61"/>
      <c r="AY15275" s="61"/>
      <c r="AZ15275" s="61"/>
      <c r="BA15275" s="61"/>
    </row>
    <row r="15276" spans="39:53" x14ac:dyDescent="0.2">
      <c r="AM15276" s="61"/>
      <c r="AN15276" s="61"/>
      <c r="AO15276" s="171"/>
      <c r="AP15276" s="61"/>
      <c r="AQ15276" s="61"/>
      <c r="AR15276" s="61"/>
      <c r="AS15276" s="61"/>
      <c r="AT15276" s="61"/>
      <c r="AU15276" s="61"/>
      <c r="AV15276" s="61"/>
      <c r="AW15276" s="61"/>
      <c r="AX15276" s="61"/>
      <c r="AY15276" s="61"/>
      <c r="AZ15276" s="61"/>
      <c r="BA15276" s="61"/>
    </row>
    <row r="15277" spans="39:53" x14ac:dyDescent="0.2">
      <c r="AM15277" s="61"/>
      <c r="AN15277" s="61"/>
      <c r="AO15277" s="171"/>
      <c r="AP15277" s="61"/>
      <c r="AQ15277" s="61"/>
      <c r="AR15277" s="61"/>
      <c r="AS15277" s="61"/>
      <c r="AT15277" s="61"/>
      <c r="AU15277" s="61"/>
      <c r="AV15277" s="61"/>
      <c r="AW15277" s="61"/>
      <c r="AX15277" s="61"/>
      <c r="AY15277" s="61"/>
      <c r="AZ15277" s="61"/>
      <c r="BA15277" s="61"/>
    </row>
    <row r="15278" spans="39:53" x14ac:dyDescent="0.2">
      <c r="AM15278" s="61"/>
      <c r="AN15278" s="61"/>
      <c r="AO15278" s="171"/>
      <c r="AP15278" s="61"/>
      <c r="AQ15278" s="61"/>
      <c r="AR15278" s="61"/>
      <c r="AS15278" s="61"/>
      <c r="AT15278" s="61"/>
      <c r="AU15278" s="61"/>
      <c r="AV15278" s="61"/>
      <c r="AW15278" s="61"/>
      <c r="AX15278" s="61"/>
      <c r="AY15278" s="61"/>
      <c r="AZ15278" s="61"/>
      <c r="BA15278" s="61"/>
    </row>
    <row r="15279" spans="39:53" x14ac:dyDescent="0.2">
      <c r="AM15279" s="61"/>
      <c r="AN15279" s="61"/>
      <c r="AO15279" s="171"/>
      <c r="AP15279" s="61"/>
      <c r="AQ15279" s="61"/>
      <c r="AR15279" s="61"/>
      <c r="AS15279" s="61"/>
      <c r="AT15279" s="61"/>
      <c r="AU15279" s="61"/>
      <c r="AV15279" s="61"/>
      <c r="AW15279" s="61"/>
      <c r="AX15279" s="61"/>
      <c r="AY15279" s="61"/>
      <c r="AZ15279" s="61"/>
      <c r="BA15279" s="61"/>
    </row>
    <row r="15280" spans="39:53" x14ac:dyDescent="0.2">
      <c r="AM15280" s="61"/>
      <c r="AN15280" s="61"/>
      <c r="AO15280" s="171"/>
      <c r="AP15280" s="61"/>
      <c r="AQ15280" s="61"/>
      <c r="AR15280" s="61"/>
      <c r="AS15280" s="61"/>
      <c r="AT15280" s="61"/>
      <c r="AU15280" s="61"/>
      <c r="AV15280" s="61"/>
      <c r="AW15280" s="61"/>
      <c r="AX15280" s="61"/>
      <c r="AY15280" s="61"/>
      <c r="AZ15280" s="61"/>
      <c r="BA15280" s="61"/>
    </row>
    <row r="15281" spans="39:53" x14ac:dyDescent="0.2">
      <c r="AM15281" s="61"/>
      <c r="AN15281" s="61"/>
      <c r="AO15281" s="171"/>
      <c r="AP15281" s="61"/>
      <c r="AQ15281" s="61"/>
      <c r="AR15281" s="61"/>
      <c r="AS15281" s="61"/>
      <c r="AT15281" s="61"/>
      <c r="AU15281" s="61"/>
      <c r="AV15281" s="61"/>
      <c r="AW15281" s="61"/>
      <c r="AX15281" s="61"/>
      <c r="AY15281" s="61"/>
      <c r="AZ15281" s="61"/>
      <c r="BA15281" s="61"/>
    </row>
    <row r="15282" spans="39:53" x14ac:dyDescent="0.2">
      <c r="AM15282" s="61"/>
      <c r="AN15282" s="61"/>
      <c r="AO15282" s="171"/>
      <c r="AP15282" s="61"/>
      <c r="AQ15282" s="61"/>
      <c r="AR15282" s="61"/>
      <c r="AS15282" s="61"/>
      <c r="AT15282" s="61"/>
      <c r="AU15282" s="61"/>
      <c r="AV15282" s="61"/>
      <c r="AW15282" s="61"/>
      <c r="AX15282" s="61"/>
      <c r="AY15282" s="61"/>
      <c r="AZ15282" s="61"/>
      <c r="BA15282" s="61"/>
    </row>
    <row r="15283" spans="39:53" x14ac:dyDescent="0.2">
      <c r="AM15283" s="61"/>
      <c r="AN15283" s="61"/>
      <c r="AO15283" s="171"/>
      <c r="AP15283" s="61"/>
      <c r="AQ15283" s="61"/>
      <c r="AR15283" s="61"/>
      <c r="AS15283" s="61"/>
      <c r="AT15283" s="61"/>
      <c r="AU15283" s="61"/>
      <c r="AV15283" s="61"/>
      <c r="AW15283" s="61"/>
      <c r="AX15283" s="61"/>
      <c r="AY15283" s="61"/>
      <c r="AZ15283" s="61"/>
      <c r="BA15283" s="61"/>
    </row>
    <row r="15284" spans="39:53" x14ac:dyDescent="0.2">
      <c r="AM15284" s="61"/>
      <c r="AN15284" s="61"/>
      <c r="AO15284" s="171"/>
      <c r="AP15284" s="61"/>
      <c r="AQ15284" s="61"/>
      <c r="AR15284" s="61"/>
      <c r="AS15284" s="61"/>
      <c r="AT15284" s="61"/>
      <c r="AU15284" s="61"/>
      <c r="AV15284" s="61"/>
      <c r="AW15284" s="61"/>
      <c r="AX15284" s="61"/>
      <c r="AY15284" s="61"/>
      <c r="AZ15284" s="61"/>
      <c r="BA15284" s="61"/>
    </row>
    <row r="15285" spans="39:53" x14ac:dyDescent="0.2">
      <c r="AM15285" s="61"/>
      <c r="AN15285" s="61"/>
      <c r="AO15285" s="171"/>
      <c r="AP15285" s="61"/>
      <c r="AQ15285" s="61"/>
      <c r="AR15285" s="61"/>
      <c r="AS15285" s="61"/>
      <c r="AT15285" s="61"/>
      <c r="AU15285" s="61"/>
      <c r="AV15285" s="61"/>
      <c r="AW15285" s="61"/>
      <c r="AX15285" s="61"/>
      <c r="AY15285" s="61"/>
      <c r="AZ15285" s="61"/>
      <c r="BA15285" s="61"/>
    </row>
    <row r="15286" spans="39:53" x14ac:dyDescent="0.2">
      <c r="AM15286" s="61"/>
      <c r="AN15286" s="61"/>
      <c r="AO15286" s="171"/>
      <c r="AP15286" s="61"/>
      <c r="AQ15286" s="61"/>
      <c r="AR15286" s="61"/>
      <c r="AS15286" s="61"/>
      <c r="AT15286" s="61"/>
      <c r="AU15286" s="61"/>
      <c r="AV15286" s="61"/>
      <c r="AW15286" s="61"/>
      <c r="AX15286" s="61"/>
      <c r="AY15286" s="61"/>
      <c r="AZ15286" s="61"/>
      <c r="BA15286" s="61"/>
    </row>
    <row r="15287" spans="39:53" x14ac:dyDescent="0.2">
      <c r="AM15287" s="61"/>
      <c r="AN15287" s="61"/>
      <c r="AO15287" s="171"/>
      <c r="AP15287" s="61"/>
      <c r="AQ15287" s="61"/>
      <c r="AR15287" s="61"/>
      <c r="AS15287" s="61"/>
      <c r="AT15287" s="61"/>
      <c r="AU15287" s="61"/>
      <c r="AV15287" s="61"/>
      <c r="AW15287" s="61"/>
      <c r="AX15287" s="61"/>
      <c r="AY15287" s="61"/>
      <c r="AZ15287" s="61"/>
      <c r="BA15287" s="61"/>
    </row>
    <row r="15288" spans="39:53" x14ac:dyDescent="0.2">
      <c r="AM15288" s="61"/>
      <c r="AN15288" s="61"/>
      <c r="AO15288" s="171"/>
      <c r="AP15288" s="61"/>
      <c r="AQ15288" s="61"/>
      <c r="AR15288" s="61"/>
      <c r="AS15288" s="61"/>
      <c r="AT15288" s="61"/>
      <c r="AU15288" s="61"/>
      <c r="AV15288" s="61"/>
      <c r="AW15288" s="61"/>
      <c r="AX15288" s="61"/>
      <c r="AY15288" s="61"/>
      <c r="AZ15288" s="61"/>
      <c r="BA15288" s="61"/>
    </row>
    <row r="15289" spans="39:53" x14ac:dyDescent="0.2">
      <c r="AM15289" s="61"/>
      <c r="AN15289" s="61"/>
      <c r="AO15289" s="171"/>
      <c r="AP15289" s="61"/>
      <c r="AQ15289" s="61"/>
      <c r="AR15289" s="61"/>
      <c r="AS15289" s="61"/>
      <c r="AT15289" s="61"/>
      <c r="AU15289" s="61"/>
      <c r="AV15289" s="61"/>
      <c r="AW15289" s="61"/>
      <c r="AX15289" s="61"/>
      <c r="AY15289" s="61"/>
      <c r="AZ15289" s="61"/>
      <c r="BA15289" s="61"/>
    </row>
    <row r="15290" spans="39:53" x14ac:dyDescent="0.2">
      <c r="AM15290" s="61"/>
      <c r="AN15290" s="61"/>
      <c r="AO15290" s="171"/>
      <c r="AP15290" s="61"/>
      <c r="AQ15290" s="61"/>
      <c r="AR15290" s="61"/>
      <c r="AS15290" s="61"/>
      <c r="AT15290" s="61"/>
      <c r="AU15290" s="61"/>
      <c r="AV15290" s="61"/>
      <c r="AW15290" s="61"/>
      <c r="AX15290" s="61"/>
      <c r="AY15290" s="61"/>
      <c r="AZ15290" s="61"/>
      <c r="BA15290" s="61"/>
    </row>
    <row r="15291" spans="39:53" x14ac:dyDescent="0.2">
      <c r="AM15291" s="61"/>
      <c r="AN15291" s="61"/>
      <c r="AO15291" s="171"/>
      <c r="AP15291" s="61"/>
      <c r="AQ15291" s="61"/>
      <c r="AR15291" s="61"/>
      <c r="AS15291" s="61"/>
      <c r="AT15291" s="61"/>
      <c r="AU15291" s="61"/>
      <c r="AV15291" s="61"/>
      <c r="AW15291" s="61"/>
      <c r="AX15291" s="61"/>
      <c r="AY15291" s="61"/>
      <c r="AZ15291" s="61"/>
      <c r="BA15291" s="61"/>
    </row>
    <row r="15292" spans="39:53" x14ac:dyDescent="0.2">
      <c r="AM15292" s="61"/>
      <c r="AN15292" s="61"/>
      <c r="AO15292" s="171"/>
      <c r="AP15292" s="61"/>
      <c r="AQ15292" s="61"/>
      <c r="AR15292" s="61"/>
      <c r="AS15292" s="61"/>
      <c r="AT15292" s="61"/>
      <c r="AU15292" s="61"/>
      <c r="AV15292" s="61"/>
      <c r="AW15292" s="61"/>
      <c r="AX15292" s="61"/>
      <c r="AY15292" s="61"/>
      <c r="AZ15292" s="61"/>
      <c r="BA15292" s="61"/>
    </row>
    <row r="15293" spans="39:53" x14ac:dyDescent="0.2">
      <c r="AM15293" s="61"/>
      <c r="AN15293" s="61"/>
      <c r="AO15293" s="171"/>
      <c r="AP15293" s="61"/>
      <c r="AQ15293" s="61"/>
      <c r="AR15293" s="61"/>
      <c r="AS15293" s="61"/>
      <c r="AT15293" s="61"/>
      <c r="AU15293" s="61"/>
      <c r="AV15293" s="61"/>
      <c r="AW15293" s="61"/>
      <c r="AX15293" s="61"/>
      <c r="AY15293" s="61"/>
      <c r="AZ15293" s="61"/>
      <c r="BA15293" s="61"/>
    </row>
    <row r="15294" spans="39:53" x14ac:dyDescent="0.2">
      <c r="AM15294" s="61"/>
      <c r="AN15294" s="61"/>
      <c r="AO15294" s="171"/>
      <c r="AP15294" s="61"/>
      <c r="AQ15294" s="61"/>
      <c r="AR15294" s="61"/>
      <c r="AS15294" s="61"/>
      <c r="AT15294" s="61"/>
      <c r="AU15294" s="61"/>
      <c r="AV15294" s="61"/>
      <c r="AW15294" s="61"/>
      <c r="AX15294" s="61"/>
      <c r="AY15294" s="61"/>
      <c r="AZ15294" s="61"/>
      <c r="BA15294" s="61"/>
    </row>
    <row r="15295" spans="39:53" x14ac:dyDescent="0.2">
      <c r="AM15295" s="61"/>
      <c r="AN15295" s="61"/>
      <c r="AO15295" s="171"/>
      <c r="AP15295" s="61"/>
      <c r="AQ15295" s="61"/>
      <c r="AR15295" s="61"/>
      <c r="AS15295" s="61"/>
      <c r="AT15295" s="61"/>
      <c r="AU15295" s="61"/>
      <c r="AV15295" s="61"/>
      <c r="AW15295" s="61"/>
      <c r="AX15295" s="61"/>
      <c r="AY15295" s="61"/>
      <c r="AZ15295" s="61"/>
      <c r="BA15295" s="61"/>
    </row>
    <row r="15296" spans="39:53" x14ac:dyDescent="0.2">
      <c r="AM15296" s="61"/>
      <c r="AN15296" s="61"/>
      <c r="AO15296" s="171"/>
      <c r="AP15296" s="61"/>
      <c r="AQ15296" s="61"/>
      <c r="AR15296" s="61"/>
      <c r="AS15296" s="61"/>
      <c r="AT15296" s="61"/>
      <c r="AU15296" s="61"/>
      <c r="AV15296" s="61"/>
      <c r="AW15296" s="61"/>
      <c r="AX15296" s="61"/>
      <c r="AY15296" s="61"/>
      <c r="AZ15296" s="61"/>
      <c r="BA15296" s="61"/>
    </row>
    <row r="15297" spans="39:53" x14ac:dyDescent="0.2">
      <c r="AM15297" s="61"/>
      <c r="AN15297" s="61"/>
      <c r="AO15297" s="171"/>
      <c r="AP15297" s="61"/>
      <c r="AQ15297" s="61"/>
      <c r="AR15297" s="61"/>
      <c r="AS15297" s="61"/>
      <c r="AT15297" s="61"/>
      <c r="AU15297" s="61"/>
      <c r="AV15297" s="61"/>
      <c r="AW15297" s="61"/>
      <c r="AX15297" s="61"/>
      <c r="AY15297" s="61"/>
      <c r="AZ15297" s="61"/>
      <c r="BA15297" s="61"/>
    </row>
    <row r="15298" spans="39:53" x14ac:dyDescent="0.2">
      <c r="AM15298" s="61"/>
      <c r="AN15298" s="61"/>
      <c r="AO15298" s="171"/>
      <c r="AP15298" s="61"/>
      <c r="AQ15298" s="61"/>
      <c r="AR15298" s="61"/>
      <c r="AS15298" s="61"/>
      <c r="AT15298" s="61"/>
      <c r="AU15298" s="61"/>
      <c r="AV15298" s="61"/>
      <c r="AW15298" s="61"/>
      <c r="AX15298" s="61"/>
      <c r="AY15298" s="61"/>
      <c r="AZ15298" s="61"/>
      <c r="BA15298" s="61"/>
    </row>
    <row r="15299" spans="39:53" x14ac:dyDescent="0.2">
      <c r="AM15299" s="61"/>
      <c r="AN15299" s="61"/>
      <c r="AO15299" s="171"/>
      <c r="AP15299" s="61"/>
      <c r="AQ15299" s="61"/>
      <c r="AR15299" s="61"/>
      <c r="AS15299" s="61"/>
      <c r="AT15299" s="61"/>
      <c r="AU15299" s="61"/>
      <c r="AV15299" s="61"/>
      <c r="AW15299" s="61"/>
      <c r="AX15299" s="61"/>
      <c r="AY15299" s="61"/>
      <c r="AZ15299" s="61"/>
      <c r="BA15299" s="61"/>
    </row>
    <row r="15300" spans="39:53" x14ac:dyDescent="0.2">
      <c r="AM15300" s="61"/>
      <c r="AN15300" s="61"/>
      <c r="AO15300" s="171"/>
      <c r="AP15300" s="61"/>
      <c r="AQ15300" s="61"/>
      <c r="AR15300" s="61"/>
      <c r="AS15300" s="61"/>
      <c r="AT15300" s="61"/>
      <c r="AU15300" s="61"/>
      <c r="AV15300" s="61"/>
      <c r="AW15300" s="61"/>
      <c r="AX15300" s="61"/>
      <c r="AY15300" s="61"/>
      <c r="AZ15300" s="61"/>
      <c r="BA15300" s="61"/>
    </row>
    <row r="15301" spans="39:53" x14ac:dyDescent="0.2">
      <c r="AM15301" s="61"/>
      <c r="AN15301" s="61"/>
      <c r="AO15301" s="171"/>
      <c r="AP15301" s="61"/>
      <c r="AQ15301" s="61"/>
      <c r="AR15301" s="61"/>
      <c r="AS15301" s="61"/>
      <c r="AT15301" s="61"/>
      <c r="AU15301" s="61"/>
      <c r="AV15301" s="61"/>
      <c r="AW15301" s="61"/>
      <c r="AX15301" s="61"/>
      <c r="AY15301" s="61"/>
      <c r="AZ15301" s="61"/>
      <c r="BA15301" s="61"/>
    </row>
    <row r="15302" spans="39:53" x14ac:dyDescent="0.2">
      <c r="AM15302" s="61"/>
      <c r="AN15302" s="61"/>
      <c r="AO15302" s="171"/>
      <c r="AP15302" s="61"/>
      <c r="AQ15302" s="61"/>
      <c r="AR15302" s="61"/>
      <c r="AS15302" s="61"/>
      <c r="AT15302" s="61"/>
      <c r="AU15302" s="61"/>
      <c r="AV15302" s="61"/>
      <c r="AW15302" s="61"/>
      <c r="AX15302" s="61"/>
      <c r="AY15302" s="61"/>
      <c r="AZ15302" s="61"/>
      <c r="BA15302" s="61"/>
    </row>
    <row r="15303" spans="39:53" x14ac:dyDescent="0.2">
      <c r="AM15303" s="61"/>
      <c r="AN15303" s="61"/>
      <c r="AO15303" s="171"/>
      <c r="AP15303" s="61"/>
      <c r="AQ15303" s="61"/>
      <c r="AR15303" s="61"/>
      <c r="AS15303" s="61"/>
      <c r="AT15303" s="61"/>
      <c r="AU15303" s="61"/>
      <c r="AV15303" s="61"/>
      <c r="AW15303" s="61"/>
      <c r="AX15303" s="61"/>
      <c r="AY15303" s="61"/>
      <c r="AZ15303" s="61"/>
      <c r="BA15303" s="61"/>
    </row>
    <row r="15304" spans="39:53" x14ac:dyDescent="0.2">
      <c r="AM15304" s="61"/>
      <c r="AN15304" s="61"/>
      <c r="AO15304" s="171"/>
      <c r="AP15304" s="61"/>
      <c r="AQ15304" s="61"/>
      <c r="AR15304" s="61"/>
      <c r="AS15304" s="61"/>
      <c r="AT15304" s="61"/>
      <c r="AU15304" s="61"/>
      <c r="AV15304" s="61"/>
      <c r="AW15304" s="61"/>
      <c r="AX15304" s="61"/>
      <c r="AY15304" s="61"/>
      <c r="AZ15304" s="61"/>
      <c r="BA15304" s="61"/>
    </row>
    <row r="15305" spans="39:53" x14ac:dyDescent="0.2">
      <c r="AM15305" s="61"/>
      <c r="AN15305" s="61"/>
      <c r="AO15305" s="171"/>
      <c r="AP15305" s="61"/>
      <c r="AQ15305" s="61"/>
      <c r="AR15305" s="61"/>
      <c r="AS15305" s="61"/>
      <c r="AT15305" s="61"/>
      <c r="AU15305" s="61"/>
      <c r="AV15305" s="61"/>
      <c r="AW15305" s="61"/>
      <c r="AX15305" s="61"/>
      <c r="AY15305" s="61"/>
      <c r="AZ15305" s="61"/>
      <c r="BA15305" s="61"/>
    </row>
    <row r="15306" spans="39:53" x14ac:dyDescent="0.2">
      <c r="AM15306" s="61"/>
      <c r="AN15306" s="61"/>
      <c r="AO15306" s="171"/>
      <c r="AP15306" s="61"/>
      <c r="AQ15306" s="61"/>
      <c r="AR15306" s="61"/>
      <c r="AS15306" s="61"/>
      <c r="AT15306" s="61"/>
      <c r="AU15306" s="61"/>
      <c r="AV15306" s="61"/>
      <c r="AW15306" s="61"/>
      <c r="AX15306" s="61"/>
      <c r="AY15306" s="61"/>
      <c r="AZ15306" s="61"/>
      <c r="BA15306" s="61"/>
    </row>
    <row r="15307" spans="39:53" x14ac:dyDescent="0.2">
      <c r="AM15307" s="61"/>
      <c r="AN15307" s="61"/>
      <c r="AO15307" s="171"/>
      <c r="AP15307" s="61"/>
      <c r="AQ15307" s="61"/>
      <c r="AR15307" s="61"/>
      <c r="AS15307" s="61"/>
      <c r="AT15307" s="61"/>
      <c r="AU15307" s="61"/>
      <c r="AV15307" s="61"/>
      <c r="AW15307" s="61"/>
      <c r="AX15307" s="61"/>
      <c r="AY15307" s="61"/>
      <c r="AZ15307" s="61"/>
      <c r="BA15307" s="61"/>
    </row>
    <row r="15308" spans="39:53" x14ac:dyDescent="0.2">
      <c r="AM15308" s="61"/>
      <c r="AN15308" s="61"/>
      <c r="AO15308" s="171"/>
      <c r="AP15308" s="61"/>
      <c r="AQ15308" s="61"/>
      <c r="AR15308" s="61"/>
      <c r="AS15308" s="61"/>
      <c r="AT15308" s="61"/>
      <c r="AU15308" s="61"/>
      <c r="AV15308" s="61"/>
      <c r="AW15308" s="61"/>
      <c r="AX15308" s="61"/>
      <c r="AY15308" s="61"/>
      <c r="AZ15308" s="61"/>
      <c r="BA15308" s="61"/>
    </row>
    <row r="15309" spans="39:53" x14ac:dyDescent="0.2">
      <c r="AM15309" s="61"/>
      <c r="AN15309" s="61"/>
      <c r="AO15309" s="171"/>
      <c r="AP15309" s="61"/>
      <c r="AQ15309" s="61"/>
      <c r="AR15309" s="61"/>
      <c r="AS15309" s="61"/>
      <c r="AT15309" s="61"/>
      <c r="AU15309" s="61"/>
      <c r="AV15309" s="61"/>
      <c r="AW15309" s="61"/>
      <c r="AX15309" s="61"/>
      <c r="AY15309" s="61"/>
      <c r="AZ15309" s="61"/>
      <c r="BA15309" s="61"/>
    </row>
    <row r="15310" spans="39:53" x14ac:dyDescent="0.2">
      <c r="AM15310" s="61"/>
      <c r="AN15310" s="61"/>
      <c r="AO15310" s="171"/>
      <c r="AP15310" s="61"/>
      <c r="AQ15310" s="61"/>
      <c r="AR15310" s="61"/>
      <c r="AS15310" s="61"/>
      <c r="AT15310" s="61"/>
      <c r="AU15310" s="61"/>
      <c r="AV15310" s="61"/>
      <c r="AW15310" s="61"/>
      <c r="AX15310" s="61"/>
      <c r="AY15310" s="61"/>
      <c r="AZ15310" s="61"/>
      <c r="BA15310" s="61"/>
    </row>
    <row r="15311" spans="39:53" x14ac:dyDescent="0.2">
      <c r="AM15311" s="61"/>
      <c r="AN15311" s="61"/>
      <c r="AO15311" s="171"/>
      <c r="AP15311" s="61"/>
      <c r="AQ15311" s="61"/>
      <c r="AR15311" s="61"/>
      <c r="AS15311" s="61"/>
      <c r="AT15311" s="61"/>
      <c r="AU15311" s="61"/>
      <c r="AV15311" s="61"/>
      <c r="AW15311" s="61"/>
      <c r="AX15311" s="61"/>
      <c r="AY15311" s="61"/>
      <c r="AZ15311" s="61"/>
      <c r="BA15311" s="61"/>
    </row>
    <row r="15312" spans="39:53" x14ac:dyDescent="0.2">
      <c r="AM15312" s="61"/>
      <c r="AN15312" s="61"/>
      <c r="AO15312" s="171"/>
      <c r="AP15312" s="61"/>
      <c r="AQ15312" s="61"/>
      <c r="AR15312" s="61"/>
      <c r="AS15312" s="61"/>
      <c r="AT15312" s="61"/>
      <c r="AU15312" s="61"/>
      <c r="AV15312" s="61"/>
      <c r="AW15312" s="61"/>
      <c r="AX15312" s="61"/>
      <c r="AY15312" s="61"/>
      <c r="AZ15312" s="61"/>
      <c r="BA15312" s="61"/>
    </row>
    <row r="15313" spans="39:53" x14ac:dyDescent="0.2">
      <c r="AM15313" s="61"/>
      <c r="AN15313" s="61"/>
      <c r="AO15313" s="171"/>
      <c r="AP15313" s="61"/>
      <c r="AQ15313" s="61"/>
      <c r="AR15313" s="61"/>
      <c r="AS15313" s="61"/>
      <c r="AT15313" s="61"/>
      <c r="AU15313" s="61"/>
      <c r="AV15313" s="61"/>
      <c r="AW15313" s="61"/>
      <c r="AX15313" s="61"/>
      <c r="AY15313" s="61"/>
      <c r="AZ15313" s="61"/>
      <c r="BA15313" s="61"/>
    </row>
    <row r="15314" spans="39:53" x14ac:dyDescent="0.2">
      <c r="AM15314" s="61"/>
      <c r="AN15314" s="61"/>
      <c r="AO15314" s="171"/>
      <c r="AP15314" s="61"/>
      <c r="AQ15314" s="61"/>
      <c r="AR15314" s="61"/>
      <c r="AS15314" s="61"/>
      <c r="AT15314" s="61"/>
      <c r="AU15314" s="61"/>
      <c r="AV15314" s="61"/>
      <c r="AW15314" s="61"/>
      <c r="AX15314" s="61"/>
      <c r="AY15314" s="61"/>
      <c r="AZ15314" s="61"/>
      <c r="BA15314" s="61"/>
    </row>
    <row r="15315" spans="39:53" x14ac:dyDescent="0.2">
      <c r="AM15315" s="61"/>
      <c r="AN15315" s="61"/>
      <c r="AO15315" s="171"/>
      <c r="AP15315" s="61"/>
      <c r="AQ15315" s="61"/>
      <c r="AR15315" s="61"/>
      <c r="AS15315" s="61"/>
      <c r="AT15315" s="61"/>
      <c r="AU15315" s="61"/>
      <c r="AV15315" s="61"/>
      <c r="AW15315" s="61"/>
      <c r="AX15315" s="61"/>
      <c r="AY15315" s="61"/>
      <c r="AZ15315" s="61"/>
      <c r="BA15315" s="61"/>
    </row>
    <row r="15316" spans="39:53" x14ac:dyDescent="0.2">
      <c r="AM15316" s="61"/>
      <c r="AN15316" s="61"/>
      <c r="AO15316" s="171"/>
      <c r="AP15316" s="61"/>
      <c r="AQ15316" s="61"/>
      <c r="AR15316" s="61"/>
      <c r="AS15316" s="61"/>
      <c r="AT15316" s="61"/>
      <c r="AU15316" s="61"/>
      <c r="AV15316" s="61"/>
      <c r="AW15316" s="61"/>
      <c r="AX15316" s="61"/>
      <c r="AY15316" s="61"/>
      <c r="AZ15316" s="61"/>
      <c r="BA15316" s="61"/>
    </row>
    <row r="15317" spans="39:53" x14ac:dyDescent="0.2">
      <c r="AM15317" s="61"/>
      <c r="AN15317" s="61"/>
      <c r="AO15317" s="171"/>
      <c r="AP15317" s="61"/>
      <c r="AQ15317" s="61"/>
      <c r="AR15317" s="61"/>
      <c r="AS15317" s="61"/>
      <c r="AT15317" s="61"/>
      <c r="AU15317" s="61"/>
      <c r="AV15317" s="61"/>
      <c r="AW15317" s="61"/>
      <c r="AX15317" s="61"/>
      <c r="AY15317" s="61"/>
      <c r="AZ15317" s="61"/>
      <c r="BA15317" s="61"/>
    </row>
    <row r="15318" spans="39:53" x14ac:dyDescent="0.2">
      <c r="AM15318" s="61"/>
      <c r="AN15318" s="61"/>
      <c r="AO15318" s="171"/>
      <c r="AP15318" s="61"/>
      <c r="AQ15318" s="61"/>
      <c r="AR15318" s="61"/>
      <c r="AS15318" s="61"/>
      <c r="AT15318" s="61"/>
      <c r="AU15318" s="61"/>
      <c r="AV15318" s="61"/>
      <c r="AW15318" s="61"/>
      <c r="AX15318" s="61"/>
      <c r="AY15318" s="61"/>
      <c r="AZ15318" s="61"/>
      <c r="BA15318" s="61"/>
    </row>
    <row r="15319" spans="39:53" x14ac:dyDescent="0.2">
      <c r="AM15319" s="61"/>
      <c r="AN15319" s="61"/>
      <c r="AO15319" s="171"/>
      <c r="AP15319" s="61"/>
      <c r="AQ15319" s="61"/>
      <c r="AR15319" s="61"/>
      <c r="AS15319" s="61"/>
      <c r="AT15319" s="61"/>
      <c r="AU15319" s="61"/>
      <c r="AV15319" s="61"/>
      <c r="AW15319" s="61"/>
      <c r="AX15319" s="61"/>
      <c r="AY15319" s="61"/>
      <c r="AZ15319" s="61"/>
      <c r="BA15319" s="61"/>
    </row>
    <row r="15320" spans="39:53" x14ac:dyDescent="0.2">
      <c r="AM15320" s="61"/>
      <c r="AN15320" s="61"/>
      <c r="AO15320" s="171"/>
      <c r="AP15320" s="61"/>
      <c r="AQ15320" s="61"/>
      <c r="AR15320" s="61"/>
      <c r="AS15320" s="61"/>
      <c r="AT15320" s="61"/>
      <c r="AU15320" s="61"/>
      <c r="AV15320" s="61"/>
      <c r="AW15320" s="61"/>
      <c r="AX15320" s="61"/>
      <c r="AY15320" s="61"/>
      <c r="AZ15320" s="61"/>
      <c r="BA15320" s="61"/>
    </row>
    <row r="15321" spans="39:53" x14ac:dyDescent="0.2">
      <c r="AM15321" s="61"/>
      <c r="AN15321" s="61"/>
      <c r="AO15321" s="171"/>
      <c r="AP15321" s="61"/>
      <c r="AQ15321" s="61"/>
      <c r="AR15321" s="61"/>
      <c r="AS15321" s="61"/>
      <c r="AT15321" s="61"/>
      <c r="AU15321" s="61"/>
      <c r="AV15321" s="61"/>
      <c r="AW15321" s="61"/>
      <c r="AX15321" s="61"/>
      <c r="AY15321" s="61"/>
      <c r="AZ15321" s="61"/>
      <c r="BA15321" s="61"/>
    </row>
    <row r="15322" spans="39:53" x14ac:dyDescent="0.2">
      <c r="AM15322" s="61"/>
      <c r="AN15322" s="61"/>
      <c r="AO15322" s="171"/>
      <c r="AP15322" s="61"/>
      <c r="AQ15322" s="61"/>
      <c r="AR15322" s="61"/>
      <c r="AS15322" s="61"/>
      <c r="AT15322" s="61"/>
      <c r="AU15322" s="61"/>
      <c r="AV15322" s="61"/>
      <c r="AW15322" s="61"/>
      <c r="AX15322" s="61"/>
      <c r="AY15322" s="61"/>
      <c r="AZ15322" s="61"/>
      <c r="BA15322" s="61"/>
    </row>
    <row r="15323" spans="39:53" x14ac:dyDescent="0.2">
      <c r="AM15323" s="61"/>
      <c r="AN15323" s="61"/>
      <c r="AO15323" s="171"/>
      <c r="AP15323" s="61"/>
      <c r="AQ15323" s="61"/>
      <c r="AR15323" s="61"/>
      <c r="AS15323" s="61"/>
      <c r="AT15323" s="61"/>
      <c r="AU15323" s="61"/>
      <c r="AV15323" s="61"/>
      <c r="AW15323" s="61"/>
      <c r="AX15323" s="61"/>
      <c r="AY15323" s="61"/>
      <c r="AZ15323" s="61"/>
      <c r="BA15323" s="61"/>
    </row>
    <row r="15324" spans="39:53" x14ac:dyDescent="0.2">
      <c r="AM15324" s="61"/>
      <c r="AN15324" s="61"/>
      <c r="AO15324" s="171"/>
      <c r="AP15324" s="61"/>
      <c r="AQ15324" s="61"/>
      <c r="AR15324" s="61"/>
      <c r="AS15324" s="61"/>
      <c r="AT15324" s="61"/>
      <c r="AU15324" s="61"/>
      <c r="AV15324" s="61"/>
      <c r="AW15324" s="61"/>
      <c r="AX15324" s="61"/>
      <c r="AY15324" s="61"/>
      <c r="AZ15324" s="61"/>
      <c r="BA15324" s="61"/>
    </row>
    <row r="15325" spans="39:53" x14ac:dyDescent="0.2">
      <c r="AM15325" s="61"/>
      <c r="AN15325" s="61"/>
      <c r="AO15325" s="171"/>
      <c r="AP15325" s="61"/>
      <c r="AQ15325" s="61"/>
      <c r="AR15325" s="61"/>
      <c r="AS15325" s="61"/>
      <c r="AT15325" s="61"/>
      <c r="AU15325" s="61"/>
      <c r="AV15325" s="61"/>
      <c r="AW15325" s="61"/>
      <c r="AX15325" s="61"/>
      <c r="AY15325" s="61"/>
      <c r="AZ15325" s="61"/>
      <c r="BA15325" s="61"/>
    </row>
    <row r="15326" spans="39:53" x14ac:dyDescent="0.2">
      <c r="AM15326" s="61"/>
      <c r="AN15326" s="61"/>
      <c r="AO15326" s="171"/>
      <c r="AP15326" s="61"/>
      <c r="AQ15326" s="61"/>
      <c r="AR15326" s="61"/>
      <c r="AS15326" s="61"/>
      <c r="AT15326" s="61"/>
      <c r="AU15326" s="61"/>
      <c r="AV15326" s="61"/>
      <c r="AW15326" s="61"/>
      <c r="AX15326" s="61"/>
      <c r="AY15326" s="61"/>
      <c r="AZ15326" s="61"/>
      <c r="BA15326" s="61"/>
    </row>
    <row r="15327" spans="39:53" x14ac:dyDescent="0.2">
      <c r="AM15327" s="61"/>
      <c r="AN15327" s="61"/>
      <c r="AO15327" s="171"/>
      <c r="AP15327" s="61"/>
      <c r="AQ15327" s="61"/>
      <c r="AR15327" s="61"/>
      <c r="AS15327" s="61"/>
      <c r="AT15327" s="61"/>
      <c r="AU15327" s="61"/>
      <c r="AV15327" s="61"/>
      <c r="AW15327" s="61"/>
      <c r="AX15327" s="61"/>
      <c r="AY15327" s="61"/>
      <c r="AZ15327" s="61"/>
      <c r="BA15327" s="61"/>
    </row>
    <row r="15328" spans="39:53" x14ac:dyDescent="0.2">
      <c r="AM15328" s="61"/>
      <c r="AN15328" s="61"/>
      <c r="AO15328" s="171"/>
      <c r="AP15328" s="61"/>
      <c r="AQ15328" s="61"/>
      <c r="AR15328" s="61"/>
      <c r="AS15328" s="61"/>
      <c r="AT15328" s="61"/>
      <c r="AU15328" s="61"/>
      <c r="AV15328" s="61"/>
      <c r="AW15328" s="61"/>
      <c r="AX15328" s="61"/>
      <c r="AY15328" s="61"/>
      <c r="AZ15328" s="61"/>
      <c r="BA15328" s="61"/>
    </row>
    <row r="15329" spans="39:53" x14ac:dyDescent="0.2">
      <c r="AM15329" s="61"/>
      <c r="AN15329" s="61"/>
      <c r="AO15329" s="171"/>
      <c r="AP15329" s="61"/>
      <c r="AQ15329" s="61"/>
      <c r="AR15329" s="61"/>
      <c r="AS15329" s="61"/>
      <c r="AT15329" s="61"/>
      <c r="AU15329" s="61"/>
      <c r="AV15329" s="61"/>
      <c r="AW15329" s="61"/>
      <c r="AX15329" s="61"/>
      <c r="AY15329" s="61"/>
      <c r="AZ15329" s="61"/>
      <c r="BA15329" s="61"/>
    </row>
    <row r="15330" spans="39:53" x14ac:dyDescent="0.2">
      <c r="AM15330" s="61"/>
      <c r="AN15330" s="61"/>
      <c r="AO15330" s="171"/>
      <c r="AP15330" s="61"/>
      <c r="AQ15330" s="61"/>
      <c r="AR15330" s="61"/>
      <c r="AS15330" s="61"/>
      <c r="AT15330" s="61"/>
      <c r="AU15330" s="61"/>
      <c r="AV15330" s="61"/>
      <c r="AW15330" s="61"/>
      <c r="AX15330" s="61"/>
      <c r="AY15330" s="61"/>
      <c r="AZ15330" s="61"/>
      <c r="BA15330" s="61"/>
    </row>
    <row r="15331" spans="39:53" x14ac:dyDescent="0.2">
      <c r="AM15331" s="61"/>
      <c r="AN15331" s="61"/>
      <c r="AO15331" s="171"/>
      <c r="AP15331" s="61"/>
      <c r="AQ15331" s="61"/>
      <c r="AR15331" s="61"/>
      <c r="AS15331" s="61"/>
      <c r="AT15331" s="61"/>
      <c r="AU15331" s="61"/>
      <c r="AV15331" s="61"/>
      <c r="AW15331" s="61"/>
      <c r="AX15331" s="61"/>
      <c r="AY15331" s="61"/>
      <c r="AZ15331" s="61"/>
      <c r="BA15331" s="61"/>
    </row>
    <row r="15332" spans="39:53" x14ac:dyDescent="0.2">
      <c r="AM15332" s="61"/>
      <c r="AN15332" s="61"/>
      <c r="AO15332" s="171"/>
      <c r="AP15332" s="61"/>
      <c r="AQ15332" s="61"/>
      <c r="AR15332" s="61"/>
      <c r="AS15332" s="61"/>
      <c r="AT15332" s="61"/>
      <c r="AU15332" s="61"/>
      <c r="AV15332" s="61"/>
      <c r="AW15332" s="61"/>
      <c r="AX15332" s="61"/>
      <c r="AY15332" s="61"/>
      <c r="AZ15332" s="61"/>
      <c r="BA15332" s="61"/>
    </row>
    <row r="15333" spans="39:53" x14ac:dyDescent="0.2">
      <c r="AM15333" s="61"/>
      <c r="AN15333" s="61"/>
      <c r="AO15333" s="171"/>
      <c r="AP15333" s="61"/>
      <c r="AQ15333" s="61"/>
      <c r="AR15333" s="61"/>
      <c r="AS15333" s="61"/>
      <c r="AT15333" s="61"/>
      <c r="AU15333" s="61"/>
      <c r="AV15333" s="61"/>
      <c r="AW15333" s="61"/>
      <c r="AX15333" s="61"/>
      <c r="AY15333" s="61"/>
      <c r="AZ15333" s="61"/>
      <c r="BA15333" s="61"/>
    </row>
    <row r="15334" spans="39:53" x14ac:dyDescent="0.2">
      <c r="AM15334" s="61"/>
      <c r="AN15334" s="61"/>
      <c r="AO15334" s="171"/>
      <c r="AP15334" s="61"/>
      <c r="AQ15334" s="61"/>
      <c r="AR15334" s="61"/>
      <c r="AS15334" s="61"/>
      <c r="AT15334" s="61"/>
      <c r="AU15334" s="61"/>
      <c r="AV15334" s="61"/>
      <c r="AW15334" s="61"/>
      <c r="AX15334" s="61"/>
      <c r="AY15334" s="61"/>
      <c r="AZ15334" s="61"/>
      <c r="BA15334" s="61"/>
    </row>
    <row r="15335" spans="39:53" x14ac:dyDescent="0.2">
      <c r="AM15335" s="61"/>
      <c r="AN15335" s="61"/>
      <c r="AO15335" s="171"/>
      <c r="AP15335" s="61"/>
      <c r="AQ15335" s="61"/>
      <c r="AR15335" s="61"/>
      <c r="AS15335" s="61"/>
      <c r="AT15335" s="61"/>
      <c r="AU15335" s="61"/>
      <c r="AV15335" s="61"/>
      <c r="AW15335" s="61"/>
      <c r="AX15335" s="61"/>
      <c r="AY15335" s="61"/>
      <c r="AZ15335" s="61"/>
      <c r="BA15335" s="61"/>
    </row>
    <row r="15336" spans="39:53" x14ac:dyDescent="0.2">
      <c r="AM15336" s="61"/>
      <c r="AN15336" s="61"/>
      <c r="AO15336" s="171"/>
      <c r="AP15336" s="61"/>
      <c r="AQ15336" s="61"/>
      <c r="AR15336" s="61"/>
      <c r="AS15336" s="61"/>
      <c r="AT15336" s="61"/>
      <c r="AU15336" s="61"/>
      <c r="AV15336" s="61"/>
      <c r="AW15336" s="61"/>
      <c r="AX15336" s="61"/>
      <c r="AY15336" s="61"/>
      <c r="AZ15336" s="61"/>
      <c r="BA15336" s="61"/>
    </row>
    <row r="15337" spans="39:53" x14ac:dyDescent="0.2">
      <c r="AM15337" s="61"/>
      <c r="AN15337" s="61"/>
      <c r="AO15337" s="171"/>
      <c r="AP15337" s="61"/>
      <c r="AQ15337" s="61"/>
      <c r="AR15337" s="61"/>
      <c r="AS15337" s="61"/>
      <c r="AT15337" s="61"/>
      <c r="AU15337" s="61"/>
      <c r="AV15337" s="61"/>
      <c r="AW15337" s="61"/>
      <c r="AX15337" s="61"/>
      <c r="AY15337" s="61"/>
      <c r="AZ15337" s="61"/>
      <c r="BA15337" s="61"/>
    </row>
    <row r="15338" spans="39:53" x14ac:dyDescent="0.2">
      <c r="AM15338" s="61"/>
      <c r="AN15338" s="61"/>
      <c r="AO15338" s="171"/>
      <c r="AP15338" s="61"/>
      <c r="AQ15338" s="61"/>
      <c r="AR15338" s="61"/>
      <c r="AS15338" s="61"/>
      <c r="AT15338" s="61"/>
      <c r="AU15338" s="61"/>
      <c r="AV15338" s="61"/>
      <c r="AW15338" s="61"/>
      <c r="AX15338" s="61"/>
      <c r="AY15338" s="61"/>
      <c r="AZ15338" s="61"/>
      <c r="BA15338" s="61"/>
    </row>
    <row r="15339" spans="39:53" x14ac:dyDescent="0.2">
      <c r="AM15339" s="61"/>
      <c r="AN15339" s="61"/>
      <c r="AO15339" s="171"/>
      <c r="AP15339" s="61"/>
      <c r="AQ15339" s="61"/>
      <c r="AR15339" s="61"/>
      <c r="AS15339" s="61"/>
      <c r="AT15339" s="61"/>
      <c r="AU15339" s="61"/>
      <c r="AV15339" s="61"/>
      <c r="AW15339" s="61"/>
      <c r="AX15339" s="61"/>
      <c r="AY15339" s="61"/>
      <c r="AZ15339" s="61"/>
      <c r="BA15339" s="61"/>
    </row>
    <row r="15340" spans="39:53" x14ac:dyDescent="0.2">
      <c r="AM15340" s="61"/>
      <c r="AN15340" s="61"/>
      <c r="AO15340" s="171"/>
      <c r="AP15340" s="61"/>
      <c r="AQ15340" s="61"/>
      <c r="AR15340" s="61"/>
      <c r="AS15340" s="61"/>
      <c r="AT15340" s="61"/>
      <c r="AU15340" s="61"/>
      <c r="AV15340" s="61"/>
      <c r="AW15340" s="61"/>
      <c r="AX15340" s="61"/>
      <c r="AY15340" s="61"/>
      <c r="AZ15340" s="61"/>
      <c r="BA15340" s="61"/>
    </row>
    <row r="15341" spans="39:53" x14ac:dyDescent="0.2">
      <c r="AM15341" s="61"/>
      <c r="AN15341" s="61"/>
      <c r="AO15341" s="171"/>
      <c r="AP15341" s="61"/>
      <c r="AQ15341" s="61"/>
      <c r="AR15341" s="61"/>
      <c r="AS15341" s="61"/>
      <c r="AT15341" s="61"/>
      <c r="AU15341" s="61"/>
      <c r="AV15341" s="61"/>
      <c r="AW15341" s="61"/>
      <c r="AX15341" s="61"/>
      <c r="AY15341" s="61"/>
      <c r="AZ15341" s="61"/>
      <c r="BA15341" s="61"/>
    </row>
    <row r="15342" spans="39:53" x14ac:dyDescent="0.2">
      <c r="AM15342" s="61"/>
      <c r="AN15342" s="61"/>
      <c r="AO15342" s="171"/>
      <c r="AP15342" s="61"/>
      <c r="AQ15342" s="61"/>
      <c r="AR15342" s="61"/>
      <c r="AS15342" s="61"/>
      <c r="AT15342" s="61"/>
      <c r="AU15342" s="61"/>
      <c r="AV15342" s="61"/>
      <c r="AW15342" s="61"/>
      <c r="AX15342" s="61"/>
      <c r="AY15342" s="61"/>
      <c r="AZ15342" s="61"/>
      <c r="BA15342" s="61"/>
    </row>
    <row r="15343" spans="39:53" x14ac:dyDescent="0.2">
      <c r="AM15343" s="61"/>
      <c r="AN15343" s="61"/>
      <c r="AO15343" s="171"/>
      <c r="AP15343" s="61"/>
      <c r="AQ15343" s="61"/>
      <c r="AR15343" s="61"/>
      <c r="AS15343" s="61"/>
      <c r="AT15343" s="61"/>
      <c r="AU15343" s="61"/>
      <c r="AV15343" s="61"/>
      <c r="AW15343" s="61"/>
      <c r="AX15343" s="61"/>
      <c r="AY15343" s="61"/>
      <c r="AZ15343" s="61"/>
      <c r="BA15343" s="61"/>
    </row>
    <row r="15344" spans="39:53" x14ac:dyDescent="0.2">
      <c r="AM15344" s="61"/>
      <c r="AN15344" s="61"/>
      <c r="AO15344" s="171"/>
      <c r="AP15344" s="61"/>
      <c r="AQ15344" s="61"/>
      <c r="AR15344" s="61"/>
      <c r="AS15344" s="61"/>
      <c r="AT15344" s="61"/>
      <c r="AU15344" s="61"/>
      <c r="AV15344" s="61"/>
      <c r="AW15344" s="61"/>
      <c r="AX15344" s="61"/>
      <c r="AY15344" s="61"/>
      <c r="AZ15344" s="61"/>
      <c r="BA15344" s="61"/>
    </row>
    <row r="15345" spans="39:53" x14ac:dyDescent="0.2">
      <c r="AM15345" s="61"/>
      <c r="AN15345" s="61"/>
      <c r="AO15345" s="171"/>
      <c r="AP15345" s="61"/>
      <c r="AQ15345" s="61"/>
      <c r="AR15345" s="61"/>
      <c r="AS15345" s="61"/>
      <c r="AT15345" s="61"/>
      <c r="AU15345" s="61"/>
      <c r="AV15345" s="61"/>
      <c r="AW15345" s="61"/>
      <c r="AX15345" s="61"/>
      <c r="AY15345" s="61"/>
      <c r="AZ15345" s="61"/>
      <c r="BA15345" s="61"/>
    </row>
    <row r="15346" spans="39:53" x14ac:dyDescent="0.2">
      <c r="AM15346" s="61"/>
      <c r="AN15346" s="61"/>
      <c r="AO15346" s="171"/>
      <c r="AP15346" s="61"/>
      <c r="AQ15346" s="61"/>
      <c r="AR15346" s="61"/>
      <c r="AS15346" s="61"/>
      <c r="AT15346" s="61"/>
      <c r="AU15346" s="61"/>
      <c r="AV15346" s="61"/>
      <c r="AW15346" s="61"/>
      <c r="AX15346" s="61"/>
      <c r="AY15346" s="61"/>
      <c r="AZ15346" s="61"/>
      <c r="BA15346" s="61"/>
    </row>
    <row r="15347" spans="39:53" x14ac:dyDescent="0.2">
      <c r="AM15347" s="61"/>
      <c r="AN15347" s="61"/>
      <c r="AO15347" s="171"/>
      <c r="AP15347" s="61"/>
      <c r="AQ15347" s="61"/>
      <c r="AR15347" s="61"/>
      <c r="AS15347" s="61"/>
      <c r="AT15347" s="61"/>
      <c r="AU15347" s="61"/>
      <c r="AV15347" s="61"/>
      <c r="AW15347" s="61"/>
      <c r="AX15347" s="61"/>
      <c r="AY15347" s="61"/>
      <c r="AZ15347" s="61"/>
      <c r="BA15347" s="61"/>
    </row>
    <row r="15348" spans="39:53" x14ac:dyDescent="0.2">
      <c r="AM15348" s="61"/>
      <c r="AN15348" s="61"/>
      <c r="AO15348" s="171"/>
      <c r="AP15348" s="61"/>
      <c r="AQ15348" s="61"/>
      <c r="AR15348" s="61"/>
      <c r="AS15348" s="61"/>
      <c r="AT15348" s="61"/>
      <c r="AU15348" s="61"/>
      <c r="AV15348" s="61"/>
      <c r="AW15348" s="61"/>
      <c r="AX15348" s="61"/>
      <c r="AY15348" s="61"/>
      <c r="AZ15348" s="61"/>
      <c r="BA15348" s="61"/>
    </row>
    <row r="15349" spans="39:53" x14ac:dyDescent="0.2">
      <c r="AM15349" s="61"/>
      <c r="AN15349" s="61"/>
      <c r="AO15349" s="171"/>
      <c r="AP15349" s="61"/>
      <c r="AQ15349" s="61"/>
      <c r="AR15349" s="61"/>
      <c r="AS15349" s="61"/>
      <c r="AT15349" s="61"/>
      <c r="AU15349" s="61"/>
      <c r="AV15349" s="61"/>
      <c r="AW15349" s="61"/>
      <c r="AX15349" s="61"/>
      <c r="AY15349" s="61"/>
      <c r="AZ15349" s="61"/>
      <c r="BA15349" s="61"/>
    </row>
    <row r="15350" spans="39:53" x14ac:dyDescent="0.2">
      <c r="AM15350" s="61"/>
      <c r="AN15350" s="61"/>
      <c r="AO15350" s="171"/>
      <c r="AP15350" s="61"/>
      <c r="AQ15350" s="61"/>
      <c r="AR15350" s="61"/>
      <c r="AS15350" s="61"/>
      <c r="AT15350" s="61"/>
      <c r="AU15350" s="61"/>
      <c r="AV15350" s="61"/>
      <c r="AW15350" s="61"/>
      <c r="AX15350" s="61"/>
      <c r="AY15350" s="61"/>
      <c r="AZ15350" s="61"/>
      <c r="BA15350" s="61"/>
    </row>
    <row r="15351" spans="39:53" x14ac:dyDescent="0.2">
      <c r="AM15351" s="61"/>
      <c r="AN15351" s="61"/>
      <c r="AO15351" s="171"/>
      <c r="AP15351" s="61"/>
      <c r="AQ15351" s="61"/>
      <c r="AR15351" s="61"/>
      <c r="AS15351" s="61"/>
      <c r="AT15351" s="61"/>
      <c r="AU15351" s="61"/>
      <c r="AV15351" s="61"/>
      <c r="AW15351" s="61"/>
      <c r="AX15351" s="61"/>
      <c r="AY15351" s="61"/>
      <c r="AZ15351" s="61"/>
      <c r="BA15351" s="61"/>
    </row>
    <row r="15352" spans="39:53" x14ac:dyDescent="0.2">
      <c r="AM15352" s="61"/>
      <c r="AN15352" s="61"/>
      <c r="AO15352" s="171"/>
      <c r="AP15352" s="61"/>
      <c r="AQ15352" s="61"/>
      <c r="AR15352" s="61"/>
      <c r="AS15352" s="61"/>
      <c r="AT15352" s="61"/>
      <c r="AU15352" s="61"/>
      <c r="AV15352" s="61"/>
      <c r="AW15352" s="61"/>
      <c r="AX15352" s="61"/>
      <c r="AY15352" s="61"/>
      <c r="AZ15352" s="61"/>
      <c r="BA15352" s="61"/>
    </row>
    <row r="15353" spans="39:53" x14ac:dyDescent="0.2">
      <c r="AM15353" s="61"/>
      <c r="AN15353" s="61"/>
      <c r="AO15353" s="171"/>
      <c r="AP15353" s="61"/>
      <c r="AQ15353" s="61"/>
      <c r="AR15353" s="61"/>
      <c r="AS15353" s="61"/>
      <c r="AT15353" s="61"/>
      <c r="AU15353" s="61"/>
      <c r="AV15353" s="61"/>
      <c r="AW15353" s="61"/>
      <c r="AX15353" s="61"/>
      <c r="AY15353" s="61"/>
      <c r="AZ15353" s="61"/>
      <c r="BA15353" s="61"/>
    </row>
    <row r="15354" spans="39:53" x14ac:dyDescent="0.2">
      <c r="AM15354" s="61"/>
      <c r="AN15354" s="61"/>
      <c r="AO15354" s="171"/>
      <c r="AP15354" s="61"/>
      <c r="AQ15354" s="61"/>
      <c r="AR15354" s="61"/>
      <c r="AS15354" s="61"/>
      <c r="AT15354" s="61"/>
      <c r="AU15354" s="61"/>
      <c r="AV15354" s="61"/>
      <c r="AW15354" s="61"/>
      <c r="AX15354" s="61"/>
      <c r="AY15354" s="61"/>
      <c r="AZ15354" s="61"/>
      <c r="BA15354" s="61"/>
    </row>
    <row r="15355" spans="39:53" x14ac:dyDescent="0.2">
      <c r="AM15355" s="61"/>
      <c r="AN15355" s="61"/>
      <c r="AO15355" s="171"/>
      <c r="AP15355" s="61"/>
      <c r="AQ15355" s="61"/>
      <c r="AR15355" s="61"/>
      <c r="AS15355" s="61"/>
      <c r="AT15355" s="61"/>
      <c r="AU15355" s="61"/>
      <c r="AV15355" s="61"/>
      <c r="AW15355" s="61"/>
      <c r="AX15355" s="61"/>
      <c r="AY15355" s="61"/>
      <c r="AZ15355" s="61"/>
      <c r="BA15355" s="61"/>
    </row>
    <row r="15356" spans="39:53" x14ac:dyDescent="0.2">
      <c r="AM15356" s="61"/>
      <c r="AN15356" s="61"/>
      <c r="AO15356" s="171"/>
      <c r="AP15356" s="61"/>
      <c r="AQ15356" s="61"/>
      <c r="AR15356" s="61"/>
      <c r="AS15356" s="61"/>
      <c r="AT15356" s="61"/>
      <c r="AU15356" s="61"/>
      <c r="AV15356" s="61"/>
      <c r="AW15356" s="61"/>
      <c r="AX15356" s="61"/>
      <c r="AY15356" s="61"/>
      <c r="AZ15356" s="61"/>
      <c r="BA15356" s="61"/>
    </row>
    <row r="15357" spans="39:53" x14ac:dyDescent="0.2">
      <c r="AM15357" s="61"/>
      <c r="AN15357" s="61"/>
      <c r="AO15357" s="171"/>
      <c r="AP15357" s="61"/>
      <c r="AQ15357" s="61"/>
      <c r="AR15357" s="61"/>
      <c r="AS15357" s="61"/>
      <c r="AT15357" s="61"/>
      <c r="AU15357" s="61"/>
      <c r="AV15357" s="61"/>
      <c r="AW15357" s="61"/>
      <c r="AX15357" s="61"/>
      <c r="AY15357" s="61"/>
      <c r="AZ15357" s="61"/>
      <c r="BA15357" s="61"/>
    </row>
    <row r="15358" spans="39:53" x14ac:dyDescent="0.2">
      <c r="AM15358" s="61"/>
      <c r="AN15358" s="61"/>
      <c r="AO15358" s="171"/>
      <c r="AP15358" s="61"/>
      <c r="AQ15358" s="61"/>
      <c r="AR15358" s="61"/>
      <c r="AS15358" s="61"/>
      <c r="AT15358" s="61"/>
      <c r="AU15358" s="61"/>
      <c r="AV15358" s="61"/>
      <c r="AW15358" s="61"/>
      <c r="AX15358" s="61"/>
      <c r="AY15358" s="61"/>
      <c r="AZ15358" s="61"/>
      <c r="BA15358" s="61"/>
    </row>
    <row r="15359" spans="39:53" x14ac:dyDescent="0.2">
      <c r="AM15359" s="61"/>
      <c r="AN15359" s="61"/>
      <c r="AO15359" s="171"/>
      <c r="AP15359" s="61"/>
      <c r="AQ15359" s="61"/>
      <c r="AR15359" s="61"/>
      <c r="AS15359" s="61"/>
      <c r="AT15359" s="61"/>
      <c r="AU15359" s="61"/>
      <c r="AV15359" s="61"/>
      <c r="AW15359" s="61"/>
      <c r="AX15359" s="61"/>
      <c r="AY15359" s="61"/>
      <c r="AZ15359" s="61"/>
      <c r="BA15359" s="61"/>
    </row>
    <row r="15360" spans="39:53" x14ac:dyDescent="0.2">
      <c r="AM15360" s="61"/>
      <c r="AN15360" s="61"/>
      <c r="AO15360" s="171"/>
      <c r="AP15360" s="61"/>
      <c r="AQ15360" s="61"/>
      <c r="AR15360" s="61"/>
      <c r="AS15360" s="61"/>
      <c r="AT15360" s="61"/>
      <c r="AU15360" s="61"/>
      <c r="AV15360" s="61"/>
      <c r="AW15360" s="61"/>
      <c r="AX15360" s="61"/>
      <c r="AY15360" s="61"/>
      <c r="AZ15360" s="61"/>
      <c r="BA15360" s="61"/>
    </row>
    <row r="15361" spans="39:53" x14ac:dyDescent="0.2">
      <c r="AM15361" s="61"/>
      <c r="AN15361" s="61"/>
      <c r="AO15361" s="171"/>
      <c r="AP15361" s="61"/>
      <c r="AQ15361" s="61"/>
      <c r="AR15361" s="61"/>
      <c r="AS15361" s="61"/>
      <c r="AT15361" s="61"/>
      <c r="AU15361" s="61"/>
      <c r="AV15361" s="61"/>
      <c r="AW15361" s="61"/>
      <c r="AX15361" s="61"/>
      <c r="AY15361" s="61"/>
      <c r="AZ15361" s="61"/>
      <c r="BA15361" s="61"/>
    </row>
    <row r="15362" spans="39:53" x14ac:dyDescent="0.2">
      <c r="AM15362" s="61"/>
      <c r="AN15362" s="61"/>
      <c r="AO15362" s="171"/>
      <c r="AP15362" s="61"/>
      <c r="AQ15362" s="61"/>
      <c r="AR15362" s="61"/>
      <c r="AS15362" s="61"/>
      <c r="AT15362" s="61"/>
      <c r="AU15362" s="61"/>
      <c r="AV15362" s="61"/>
      <c r="AW15362" s="61"/>
      <c r="AX15362" s="61"/>
      <c r="AY15362" s="61"/>
      <c r="AZ15362" s="61"/>
      <c r="BA15362" s="61"/>
    </row>
    <row r="15363" spans="39:53" x14ac:dyDescent="0.2">
      <c r="AM15363" s="61"/>
      <c r="AN15363" s="61"/>
      <c r="AO15363" s="171"/>
      <c r="AP15363" s="61"/>
      <c r="AQ15363" s="61"/>
      <c r="AR15363" s="61"/>
      <c r="AS15363" s="61"/>
      <c r="AT15363" s="61"/>
      <c r="AU15363" s="61"/>
      <c r="AV15363" s="61"/>
      <c r="AW15363" s="61"/>
      <c r="AX15363" s="61"/>
      <c r="AY15363" s="61"/>
      <c r="AZ15363" s="61"/>
      <c r="BA15363" s="61"/>
    </row>
    <row r="15364" spans="39:53" x14ac:dyDescent="0.2">
      <c r="AM15364" s="61"/>
      <c r="AN15364" s="61"/>
      <c r="AO15364" s="171"/>
      <c r="AP15364" s="61"/>
      <c r="AQ15364" s="61"/>
      <c r="AR15364" s="61"/>
      <c r="AS15364" s="61"/>
      <c r="AT15364" s="61"/>
      <c r="AU15364" s="61"/>
      <c r="AV15364" s="61"/>
      <c r="AW15364" s="61"/>
      <c r="AX15364" s="61"/>
      <c r="AY15364" s="61"/>
      <c r="AZ15364" s="61"/>
      <c r="BA15364" s="61"/>
    </row>
    <row r="15365" spans="39:53" x14ac:dyDescent="0.2">
      <c r="AM15365" s="61"/>
      <c r="AN15365" s="61"/>
      <c r="AO15365" s="171"/>
      <c r="AP15365" s="61"/>
      <c r="AQ15365" s="61"/>
      <c r="AR15365" s="61"/>
      <c r="AS15365" s="61"/>
      <c r="AT15365" s="61"/>
      <c r="AU15365" s="61"/>
      <c r="AV15365" s="61"/>
      <c r="AW15365" s="61"/>
      <c r="AX15365" s="61"/>
      <c r="AY15365" s="61"/>
      <c r="AZ15365" s="61"/>
      <c r="BA15365" s="61"/>
    </row>
    <row r="15366" spans="39:53" x14ac:dyDescent="0.2">
      <c r="AM15366" s="61"/>
      <c r="AN15366" s="61"/>
      <c r="AO15366" s="171"/>
      <c r="AP15366" s="61"/>
      <c r="AQ15366" s="61"/>
      <c r="AR15366" s="61"/>
      <c r="AS15366" s="61"/>
      <c r="AT15366" s="61"/>
      <c r="AU15366" s="61"/>
      <c r="AV15366" s="61"/>
      <c r="AW15366" s="61"/>
      <c r="AX15366" s="61"/>
      <c r="AY15366" s="61"/>
      <c r="AZ15366" s="61"/>
      <c r="BA15366" s="61"/>
    </row>
    <row r="15367" spans="39:53" x14ac:dyDescent="0.2">
      <c r="AM15367" s="61"/>
      <c r="AN15367" s="61"/>
      <c r="AO15367" s="171"/>
      <c r="AP15367" s="61"/>
      <c r="AQ15367" s="61"/>
      <c r="AR15367" s="61"/>
      <c r="AS15367" s="61"/>
      <c r="AT15367" s="61"/>
      <c r="AU15367" s="61"/>
      <c r="AV15367" s="61"/>
      <c r="AW15367" s="61"/>
      <c r="AX15367" s="61"/>
      <c r="AY15367" s="61"/>
      <c r="AZ15367" s="61"/>
      <c r="BA15367" s="61"/>
    </row>
    <row r="15368" spans="39:53" x14ac:dyDescent="0.2">
      <c r="AM15368" s="61"/>
      <c r="AN15368" s="61"/>
      <c r="AO15368" s="171"/>
      <c r="AP15368" s="61"/>
      <c r="AQ15368" s="61"/>
      <c r="AR15368" s="61"/>
      <c r="AS15368" s="61"/>
      <c r="AT15368" s="61"/>
      <c r="AU15368" s="61"/>
      <c r="AV15368" s="61"/>
      <c r="AW15368" s="61"/>
      <c r="AX15368" s="61"/>
      <c r="AY15368" s="61"/>
      <c r="AZ15368" s="61"/>
      <c r="BA15368" s="61"/>
    </row>
    <row r="15369" spans="39:53" x14ac:dyDescent="0.2">
      <c r="AM15369" s="61"/>
      <c r="AN15369" s="61"/>
      <c r="AO15369" s="171"/>
      <c r="AP15369" s="61"/>
      <c r="AQ15369" s="61"/>
      <c r="AR15369" s="61"/>
      <c r="AS15369" s="61"/>
      <c r="AT15369" s="61"/>
      <c r="AU15369" s="61"/>
      <c r="AV15369" s="61"/>
      <c r="AW15369" s="61"/>
      <c r="AX15369" s="61"/>
      <c r="AY15369" s="61"/>
      <c r="AZ15369" s="61"/>
      <c r="BA15369" s="61"/>
    </row>
    <row r="15370" spans="39:53" x14ac:dyDescent="0.2">
      <c r="AM15370" s="61"/>
      <c r="AN15370" s="61"/>
      <c r="AO15370" s="171"/>
      <c r="AP15370" s="61"/>
      <c r="AQ15370" s="61"/>
      <c r="AR15370" s="61"/>
      <c r="AS15370" s="61"/>
      <c r="AT15370" s="61"/>
      <c r="AU15370" s="61"/>
      <c r="AV15370" s="61"/>
      <c r="AW15370" s="61"/>
      <c r="AX15370" s="61"/>
      <c r="AY15370" s="61"/>
      <c r="AZ15370" s="61"/>
      <c r="BA15370" s="61"/>
    </row>
    <row r="15371" spans="39:53" x14ac:dyDescent="0.2">
      <c r="AM15371" s="61"/>
      <c r="AN15371" s="61"/>
      <c r="AO15371" s="171"/>
      <c r="AP15371" s="61"/>
      <c r="AQ15371" s="61"/>
      <c r="AR15371" s="61"/>
      <c r="AS15371" s="61"/>
      <c r="AT15371" s="61"/>
      <c r="AU15371" s="61"/>
      <c r="AV15371" s="61"/>
      <c r="AW15371" s="61"/>
      <c r="AX15371" s="61"/>
      <c r="AY15371" s="61"/>
      <c r="AZ15371" s="61"/>
      <c r="BA15371" s="61"/>
    </row>
    <row r="15372" spans="39:53" x14ac:dyDescent="0.2">
      <c r="AM15372" s="61"/>
      <c r="AN15372" s="61"/>
      <c r="AO15372" s="171"/>
      <c r="AP15372" s="61"/>
      <c r="AQ15372" s="61"/>
      <c r="AR15372" s="61"/>
      <c r="AS15372" s="61"/>
      <c r="AT15372" s="61"/>
      <c r="AU15372" s="61"/>
      <c r="AV15372" s="61"/>
      <c r="AW15372" s="61"/>
      <c r="AX15372" s="61"/>
      <c r="AY15372" s="61"/>
      <c r="AZ15372" s="61"/>
      <c r="BA15372" s="61"/>
    </row>
    <row r="15373" spans="39:53" x14ac:dyDescent="0.2">
      <c r="AM15373" s="61"/>
      <c r="AN15373" s="61"/>
      <c r="AO15373" s="171"/>
      <c r="AP15373" s="61"/>
      <c r="AQ15373" s="61"/>
      <c r="AR15373" s="61"/>
      <c r="AS15373" s="61"/>
      <c r="AT15373" s="61"/>
      <c r="AU15373" s="61"/>
      <c r="AV15373" s="61"/>
      <c r="AW15373" s="61"/>
      <c r="AX15373" s="61"/>
      <c r="AY15373" s="61"/>
      <c r="AZ15373" s="61"/>
      <c r="BA15373" s="61"/>
    </row>
    <row r="15374" spans="39:53" x14ac:dyDescent="0.2">
      <c r="AM15374" s="61"/>
      <c r="AN15374" s="61"/>
      <c r="AO15374" s="171"/>
      <c r="AP15374" s="61"/>
      <c r="AQ15374" s="61"/>
      <c r="AR15374" s="61"/>
      <c r="AS15374" s="61"/>
      <c r="AT15374" s="61"/>
      <c r="AU15374" s="61"/>
      <c r="AV15374" s="61"/>
      <c r="AW15374" s="61"/>
      <c r="AX15374" s="61"/>
      <c r="AY15374" s="61"/>
      <c r="AZ15374" s="61"/>
      <c r="BA15374" s="61"/>
    </row>
    <row r="15375" spans="39:53" x14ac:dyDescent="0.2">
      <c r="AM15375" s="61"/>
      <c r="AN15375" s="61"/>
      <c r="AO15375" s="171"/>
      <c r="AP15375" s="61"/>
      <c r="AQ15375" s="61"/>
      <c r="AR15375" s="61"/>
      <c r="AS15375" s="61"/>
      <c r="AT15375" s="61"/>
      <c r="AU15375" s="61"/>
      <c r="AV15375" s="61"/>
      <c r="AW15375" s="61"/>
      <c r="AX15375" s="61"/>
      <c r="AY15375" s="61"/>
      <c r="AZ15375" s="61"/>
      <c r="BA15375" s="61"/>
    </row>
    <row r="15376" spans="39:53" x14ac:dyDescent="0.2">
      <c r="AM15376" s="61"/>
      <c r="AN15376" s="61"/>
      <c r="AO15376" s="171"/>
      <c r="AP15376" s="61"/>
      <c r="AQ15376" s="61"/>
      <c r="AR15376" s="61"/>
      <c r="AS15376" s="61"/>
      <c r="AT15376" s="61"/>
      <c r="AU15376" s="61"/>
      <c r="AV15376" s="61"/>
      <c r="AW15376" s="61"/>
      <c r="AX15376" s="61"/>
      <c r="AY15376" s="61"/>
      <c r="AZ15376" s="61"/>
      <c r="BA15376" s="61"/>
    </row>
    <row r="15377" spans="39:53" x14ac:dyDescent="0.2">
      <c r="AM15377" s="61"/>
      <c r="AN15377" s="61"/>
      <c r="AO15377" s="171"/>
      <c r="AP15377" s="61"/>
      <c r="AQ15377" s="61"/>
      <c r="AR15377" s="61"/>
      <c r="AS15377" s="61"/>
      <c r="AT15377" s="61"/>
      <c r="AU15377" s="61"/>
      <c r="AV15377" s="61"/>
      <c r="AW15377" s="61"/>
      <c r="AX15377" s="61"/>
      <c r="AY15377" s="61"/>
      <c r="AZ15377" s="61"/>
      <c r="BA15377" s="61"/>
    </row>
    <row r="15378" spans="39:53" x14ac:dyDescent="0.2">
      <c r="AM15378" s="61"/>
      <c r="AN15378" s="61"/>
      <c r="AO15378" s="171"/>
      <c r="AP15378" s="61"/>
      <c r="AQ15378" s="61"/>
      <c r="AR15378" s="61"/>
      <c r="AS15378" s="61"/>
      <c r="AT15378" s="61"/>
      <c r="AU15378" s="61"/>
      <c r="AV15378" s="61"/>
      <c r="AW15378" s="61"/>
      <c r="AX15378" s="61"/>
      <c r="AY15378" s="61"/>
      <c r="AZ15378" s="61"/>
      <c r="BA15378" s="61"/>
    </row>
    <row r="15379" spans="39:53" x14ac:dyDescent="0.2">
      <c r="AM15379" s="61"/>
      <c r="AN15379" s="61"/>
      <c r="AO15379" s="171"/>
      <c r="AP15379" s="61"/>
      <c r="AQ15379" s="61"/>
      <c r="AR15379" s="61"/>
      <c r="AS15379" s="61"/>
      <c r="AT15379" s="61"/>
      <c r="AU15379" s="61"/>
      <c r="AV15379" s="61"/>
      <c r="AW15379" s="61"/>
      <c r="AX15379" s="61"/>
      <c r="AY15379" s="61"/>
      <c r="AZ15379" s="61"/>
      <c r="BA15379" s="61"/>
    </row>
    <row r="15380" spans="39:53" x14ac:dyDescent="0.2">
      <c r="AM15380" s="61"/>
      <c r="AN15380" s="61"/>
      <c r="AO15380" s="171"/>
      <c r="AP15380" s="61"/>
      <c r="AQ15380" s="61"/>
      <c r="AR15380" s="61"/>
      <c r="AS15380" s="61"/>
      <c r="AT15380" s="61"/>
      <c r="AU15380" s="61"/>
      <c r="AV15380" s="61"/>
      <c r="AW15380" s="61"/>
      <c r="AX15380" s="61"/>
      <c r="AY15380" s="61"/>
      <c r="AZ15380" s="61"/>
      <c r="BA15380" s="61"/>
    </row>
    <row r="15381" spans="39:53" x14ac:dyDescent="0.2">
      <c r="AM15381" s="61"/>
      <c r="AN15381" s="61"/>
      <c r="AO15381" s="171"/>
      <c r="AP15381" s="61"/>
      <c r="AQ15381" s="61"/>
      <c r="AR15381" s="61"/>
      <c r="AS15381" s="61"/>
      <c r="AT15381" s="61"/>
      <c r="AU15381" s="61"/>
      <c r="AV15381" s="61"/>
      <c r="AW15381" s="61"/>
      <c r="AX15381" s="61"/>
      <c r="AY15381" s="61"/>
      <c r="AZ15381" s="61"/>
      <c r="BA15381" s="61"/>
    </row>
    <row r="15382" spans="39:53" x14ac:dyDescent="0.2">
      <c r="AM15382" s="61"/>
      <c r="AN15382" s="61"/>
      <c r="AO15382" s="171"/>
      <c r="AP15382" s="61"/>
      <c r="AQ15382" s="61"/>
      <c r="AR15382" s="61"/>
      <c r="AS15382" s="61"/>
      <c r="AT15382" s="61"/>
      <c r="AU15382" s="61"/>
      <c r="AV15382" s="61"/>
      <c r="AW15382" s="61"/>
      <c r="AX15382" s="61"/>
      <c r="AY15382" s="61"/>
      <c r="AZ15382" s="61"/>
      <c r="BA15382" s="61"/>
    </row>
    <row r="15383" spans="39:53" x14ac:dyDescent="0.2">
      <c r="AM15383" s="61"/>
      <c r="AN15383" s="61"/>
      <c r="AO15383" s="171"/>
      <c r="AP15383" s="61"/>
      <c r="AQ15383" s="61"/>
      <c r="AR15383" s="61"/>
      <c r="AS15383" s="61"/>
      <c r="AT15383" s="61"/>
      <c r="AU15383" s="61"/>
      <c r="AV15383" s="61"/>
      <c r="AW15383" s="61"/>
      <c r="AX15383" s="61"/>
      <c r="AY15383" s="61"/>
      <c r="AZ15383" s="61"/>
      <c r="BA15383" s="61"/>
    </row>
    <row r="15384" spans="39:53" x14ac:dyDescent="0.2">
      <c r="AM15384" s="61"/>
      <c r="AN15384" s="61"/>
      <c r="AO15384" s="171"/>
      <c r="AP15384" s="61"/>
      <c r="AQ15384" s="61"/>
      <c r="AR15384" s="61"/>
      <c r="AS15384" s="61"/>
      <c r="AT15384" s="61"/>
      <c r="AU15384" s="61"/>
      <c r="AV15384" s="61"/>
      <c r="AW15384" s="61"/>
      <c r="AX15384" s="61"/>
      <c r="AY15384" s="61"/>
      <c r="AZ15384" s="61"/>
      <c r="BA15384" s="61"/>
    </row>
    <row r="15385" spans="39:53" x14ac:dyDescent="0.2">
      <c r="AM15385" s="61"/>
      <c r="AN15385" s="61"/>
      <c r="AO15385" s="171"/>
      <c r="AP15385" s="61"/>
      <c r="AQ15385" s="61"/>
      <c r="AR15385" s="61"/>
      <c r="AS15385" s="61"/>
      <c r="AT15385" s="61"/>
      <c r="AU15385" s="61"/>
      <c r="AV15385" s="61"/>
      <c r="AW15385" s="61"/>
      <c r="AX15385" s="61"/>
      <c r="AY15385" s="61"/>
      <c r="AZ15385" s="61"/>
      <c r="BA15385" s="61"/>
    </row>
    <row r="15386" spans="39:53" x14ac:dyDescent="0.2">
      <c r="AM15386" s="61"/>
      <c r="AN15386" s="61"/>
      <c r="AO15386" s="171"/>
      <c r="AP15386" s="61"/>
      <c r="AQ15386" s="61"/>
      <c r="AR15386" s="61"/>
      <c r="AS15386" s="61"/>
      <c r="AT15386" s="61"/>
      <c r="AU15386" s="61"/>
      <c r="AV15386" s="61"/>
      <c r="AW15386" s="61"/>
      <c r="AX15386" s="61"/>
      <c r="AY15386" s="61"/>
      <c r="AZ15386" s="61"/>
      <c r="BA15386" s="61"/>
    </row>
    <row r="15387" spans="39:53" x14ac:dyDescent="0.2">
      <c r="AM15387" s="61"/>
      <c r="AN15387" s="61"/>
      <c r="AO15387" s="171"/>
      <c r="AP15387" s="61"/>
      <c r="AQ15387" s="61"/>
      <c r="AR15387" s="61"/>
      <c r="AS15387" s="61"/>
      <c r="AT15387" s="61"/>
      <c r="AU15387" s="61"/>
      <c r="AV15387" s="61"/>
      <c r="AW15387" s="61"/>
      <c r="AX15387" s="61"/>
      <c r="AY15387" s="61"/>
      <c r="AZ15387" s="61"/>
      <c r="BA15387" s="61"/>
    </row>
    <row r="15388" spans="39:53" x14ac:dyDescent="0.2">
      <c r="AM15388" s="61"/>
      <c r="AN15388" s="61"/>
      <c r="AO15388" s="171"/>
      <c r="AP15388" s="61"/>
      <c r="AQ15388" s="61"/>
      <c r="AR15388" s="61"/>
      <c r="AS15388" s="61"/>
      <c r="AT15388" s="61"/>
      <c r="AU15388" s="61"/>
      <c r="AV15388" s="61"/>
      <c r="AW15388" s="61"/>
      <c r="AX15388" s="61"/>
      <c r="AY15388" s="61"/>
      <c r="AZ15388" s="61"/>
      <c r="BA15388" s="61"/>
    </row>
    <row r="15389" spans="39:53" x14ac:dyDescent="0.2">
      <c r="AM15389" s="61"/>
      <c r="AN15389" s="61"/>
      <c r="AO15389" s="171"/>
      <c r="AP15389" s="61"/>
      <c r="AQ15389" s="61"/>
      <c r="AR15389" s="61"/>
      <c r="AS15389" s="61"/>
      <c r="AT15389" s="61"/>
      <c r="AU15389" s="61"/>
      <c r="AV15389" s="61"/>
      <c r="AW15389" s="61"/>
      <c r="AX15389" s="61"/>
      <c r="AY15389" s="61"/>
      <c r="AZ15389" s="61"/>
      <c r="BA15389" s="61"/>
    </row>
    <row r="15390" spans="39:53" x14ac:dyDescent="0.2">
      <c r="AM15390" s="61"/>
      <c r="AN15390" s="61"/>
      <c r="AO15390" s="171"/>
      <c r="AP15390" s="61"/>
      <c r="AQ15390" s="61"/>
      <c r="AR15390" s="61"/>
      <c r="AS15390" s="61"/>
      <c r="AT15390" s="61"/>
      <c r="AU15390" s="61"/>
      <c r="AV15390" s="61"/>
      <c r="AW15390" s="61"/>
      <c r="AX15390" s="61"/>
      <c r="AY15390" s="61"/>
      <c r="AZ15390" s="61"/>
      <c r="BA15390" s="61"/>
    </row>
    <row r="15391" spans="39:53" x14ac:dyDescent="0.2">
      <c r="AM15391" s="61"/>
      <c r="AN15391" s="61"/>
      <c r="AO15391" s="171"/>
      <c r="AP15391" s="61"/>
      <c r="AQ15391" s="61"/>
      <c r="AR15391" s="61"/>
      <c r="AS15391" s="61"/>
      <c r="AT15391" s="61"/>
      <c r="AU15391" s="61"/>
      <c r="AV15391" s="61"/>
      <c r="AW15391" s="61"/>
      <c r="AX15391" s="61"/>
      <c r="AY15391" s="61"/>
      <c r="AZ15391" s="61"/>
      <c r="BA15391" s="61"/>
    </row>
    <row r="15392" spans="39:53" x14ac:dyDescent="0.2">
      <c r="AM15392" s="61"/>
      <c r="AN15392" s="61"/>
      <c r="AO15392" s="171"/>
      <c r="AP15392" s="61"/>
      <c r="AQ15392" s="61"/>
      <c r="AR15392" s="61"/>
      <c r="AS15392" s="61"/>
      <c r="AT15392" s="61"/>
      <c r="AU15392" s="61"/>
      <c r="AV15392" s="61"/>
      <c r="AW15392" s="61"/>
      <c r="AX15392" s="61"/>
      <c r="AY15392" s="61"/>
      <c r="AZ15392" s="61"/>
      <c r="BA15392" s="61"/>
    </row>
    <row r="15393" spans="39:53" x14ac:dyDescent="0.2">
      <c r="AM15393" s="61"/>
      <c r="AN15393" s="61"/>
      <c r="AO15393" s="171"/>
      <c r="AP15393" s="61"/>
      <c r="AQ15393" s="61"/>
      <c r="AR15393" s="61"/>
      <c r="AS15393" s="61"/>
      <c r="AT15393" s="61"/>
      <c r="AU15393" s="61"/>
      <c r="AV15393" s="61"/>
      <c r="AW15393" s="61"/>
      <c r="AX15393" s="61"/>
      <c r="AY15393" s="61"/>
      <c r="AZ15393" s="61"/>
      <c r="BA15393" s="61"/>
    </row>
    <row r="15394" spans="39:53" x14ac:dyDescent="0.2">
      <c r="AM15394" s="61"/>
      <c r="AN15394" s="61"/>
      <c r="AO15394" s="171"/>
      <c r="AP15394" s="61"/>
      <c r="AQ15394" s="61"/>
      <c r="AR15394" s="61"/>
      <c r="AS15394" s="61"/>
      <c r="AT15394" s="61"/>
      <c r="AU15394" s="61"/>
      <c r="AV15394" s="61"/>
      <c r="AW15394" s="61"/>
      <c r="AX15394" s="61"/>
      <c r="AY15394" s="61"/>
      <c r="AZ15394" s="61"/>
      <c r="BA15394" s="61"/>
    </row>
    <row r="15395" spans="39:53" x14ac:dyDescent="0.2">
      <c r="AM15395" s="61"/>
      <c r="AN15395" s="61"/>
      <c r="AO15395" s="171"/>
      <c r="AP15395" s="61"/>
      <c r="AQ15395" s="61"/>
      <c r="AR15395" s="61"/>
      <c r="AS15395" s="61"/>
      <c r="AT15395" s="61"/>
      <c r="AU15395" s="61"/>
      <c r="AV15395" s="61"/>
      <c r="AW15395" s="61"/>
      <c r="AX15395" s="61"/>
      <c r="AY15395" s="61"/>
      <c r="AZ15395" s="61"/>
      <c r="BA15395" s="61"/>
    </row>
    <row r="15396" spans="39:53" x14ac:dyDescent="0.2">
      <c r="AM15396" s="61"/>
      <c r="AN15396" s="61"/>
      <c r="AO15396" s="171"/>
      <c r="AP15396" s="61"/>
      <c r="AQ15396" s="61"/>
      <c r="AR15396" s="61"/>
      <c r="AS15396" s="61"/>
      <c r="AT15396" s="61"/>
      <c r="AU15396" s="61"/>
      <c r="AV15396" s="61"/>
      <c r="AW15396" s="61"/>
      <c r="AX15396" s="61"/>
      <c r="AY15396" s="61"/>
      <c r="AZ15396" s="61"/>
      <c r="BA15396" s="61"/>
    </row>
    <row r="15397" spans="39:53" x14ac:dyDescent="0.2">
      <c r="AM15397" s="61"/>
      <c r="AN15397" s="61"/>
      <c r="AO15397" s="171"/>
      <c r="AP15397" s="61"/>
      <c r="AQ15397" s="61"/>
      <c r="AR15397" s="61"/>
      <c r="AS15397" s="61"/>
      <c r="AT15397" s="61"/>
      <c r="AU15397" s="61"/>
      <c r="AV15397" s="61"/>
      <c r="AW15397" s="61"/>
      <c r="AX15397" s="61"/>
      <c r="AY15397" s="61"/>
      <c r="AZ15397" s="61"/>
      <c r="BA15397" s="61"/>
    </row>
    <row r="15398" spans="39:53" x14ac:dyDescent="0.2">
      <c r="AM15398" s="61"/>
      <c r="AN15398" s="61"/>
      <c r="AO15398" s="171"/>
      <c r="AP15398" s="61"/>
      <c r="AQ15398" s="61"/>
      <c r="AR15398" s="61"/>
      <c r="AS15398" s="61"/>
      <c r="AT15398" s="61"/>
      <c r="AU15398" s="61"/>
      <c r="AV15398" s="61"/>
      <c r="AW15398" s="61"/>
      <c r="AX15398" s="61"/>
      <c r="AY15398" s="61"/>
      <c r="AZ15398" s="61"/>
      <c r="BA15398" s="61"/>
    </row>
    <row r="15399" spans="39:53" x14ac:dyDescent="0.2">
      <c r="AM15399" s="61"/>
      <c r="AN15399" s="61"/>
      <c r="AO15399" s="171"/>
      <c r="AP15399" s="61"/>
      <c r="AQ15399" s="61"/>
      <c r="AR15399" s="61"/>
      <c r="AS15399" s="61"/>
      <c r="AT15399" s="61"/>
      <c r="AU15399" s="61"/>
      <c r="AV15399" s="61"/>
      <c r="AW15399" s="61"/>
      <c r="AX15399" s="61"/>
      <c r="AY15399" s="61"/>
      <c r="AZ15399" s="61"/>
      <c r="BA15399" s="61"/>
    </row>
    <row r="15400" spans="39:53" x14ac:dyDescent="0.2">
      <c r="AM15400" s="61"/>
      <c r="AN15400" s="61"/>
      <c r="AO15400" s="171"/>
      <c r="AP15400" s="61"/>
      <c r="AQ15400" s="61"/>
      <c r="AR15400" s="61"/>
      <c r="AS15400" s="61"/>
      <c r="AT15400" s="61"/>
      <c r="AU15400" s="61"/>
      <c r="AV15400" s="61"/>
      <c r="AW15400" s="61"/>
      <c r="AX15400" s="61"/>
      <c r="AY15400" s="61"/>
      <c r="AZ15400" s="61"/>
      <c r="BA15400" s="61"/>
    </row>
    <row r="15401" spans="39:53" x14ac:dyDescent="0.2">
      <c r="AM15401" s="61"/>
      <c r="AN15401" s="61"/>
      <c r="AO15401" s="171"/>
      <c r="AP15401" s="61"/>
      <c r="AQ15401" s="61"/>
      <c r="AR15401" s="61"/>
      <c r="AS15401" s="61"/>
      <c r="AT15401" s="61"/>
      <c r="AU15401" s="61"/>
      <c r="AV15401" s="61"/>
      <c r="AW15401" s="61"/>
      <c r="AX15401" s="61"/>
      <c r="AY15401" s="61"/>
      <c r="AZ15401" s="61"/>
      <c r="BA15401" s="61"/>
    </row>
    <row r="15402" spans="39:53" x14ac:dyDescent="0.2">
      <c r="AM15402" s="61"/>
      <c r="AN15402" s="61"/>
      <c r="AO15402" s="171"/>
      <c r="AP15402" s="61"/>
      <c r="AQ15402" s="61"/>
      <c r="AR15402" s="61"/>
      <c r="AS15402" s="61"/>
      <c r="AT15402" s="61"/>
      <c r="AU15402" s="61"/>
      <c r="AV15402" s="61"/>
      <c r="AW15402" s="61"/>
      <c r="AX15402" s="61"/>
      <c r="AY15402" s="61"/>
      <c r="AZ15402" s="61"/>
      <c r="BA15402" s="61"/>
    </row>
    <row r="15403" spans="39:53" x14ac:dyDescent="0.2">
      <c r="AM15403" s="61"/>
      <c r="AN15403" s="61"/>
      <c r="AO15403" s="171"/>
      <c r="AP15403" s="61"/>
      <c r="AQ15403" s="61"/>
      <c r="AR15403" s="61"/>
      <c r="AS15403" s="61"/>
      <c r="AT15403" s="61"/>
      <c r="AU15403" s="61"/>
      <c r="AV15403" s="61"/>
      <c r="AW15403" s="61"/>
      <c r="AX15403" s="61"/>
      <c r="AY15403" s="61"/>
      <c r="AZ15403" s="61"/>
      <c r="BA15403" s="61"/>
    </row>
    <row r="15404" spans="39:53" x14ac:dyDescent="0.2">
      <c r="AM15404" s="61"/>
      <c r="AN15404" s="61"/>
      <c r="AO15404" s="171"/>
      <c r="AP15404" s="61"/>
      <c r="AQ15404" s="61"/>
      <c r="AR15404" s="61"/>
      <c r="AS15404" s="61"/>
      <c r="AT15404" s="61"/>
      <c r="AU15404" s="61"/>
      <c r="AV15404" s="61"/>
      <c r="AW15404" s="61"/>
      <c r="AX15404" s="61"/>
      <c r="AY15404" s="61"/>
      <c r="AZ15404" s="61"/>
      <c r="BA15404" s="61"/>
    </row>
    <row r="15405" spans="39:53" x14ac:dyDescent="0.2">
      <c r="AM15405" s="61"/>
      <c r="AN15405" s="61"/>
      <c r="AO15405" s="171"/>
      <c r="AP15405" s="61"/>
      <c r="AQ15405" s="61"/>
      <c r="AR15405" s="61"/>
      <c r="AS15405" s="61"/>
      <c r="AT15405" s="61"/>
      <c r="AU15405" s="61"/>
      <c r="AV15405" s="61"/>
      <c r="AW15405" s="61"/>
      <c r="AX15405" s="61"/>
      <c r="AY15405" s="61"/>
      <c r="AZ15405" s="61"/>
      <c r="BA15405" s="61"/>
    </row>
    <row r="15406" spans="39:53" x14ac:dyDescent="0.2">
      <c r="AM15406" s="61"/>
      <c r="AN15406" s="61"/>
      <c r="AO15406" s="171"/>
      <c r="AP15406" s="61"/>
      <c r="AQ15406" s="61"/>
      <c r="AR15406" s="61"/>
      <c r="AS15406" s="61"/>
      <c r="AT15406" s="61"/>
      <c r="AU15406" s="61"/>
      <c r="AV15406" s="61"/>
      <c r="AW15406" s="61"/>
      <c r="AX15406" s="61"/>
      <c r="AY15406" s="61"/>
      <c r="AZ15406" s="61"/>
      <c r="BA15406" s="61"/>
    </row>
    <row r="15407" spans="39:53" x14ac:dyDescent="0.2">
      <c r="AM15407" s="61"/>
      <c r="AN15407" s="61"/>
      <c r="AO15407" s="171"/>
      <c r="AP15407" s="61"/>
      <c r="AQ15407" s="61"/>
      <c r="AR15407" s="61"/>
      <c r="AS15407" s="61"/>
      <c r="AT15407" s="61"/>
      <c r="AU15407" s="61"/>
      <c r="AV15407" s="61"/>
      <c r="AW15407" s="61"/>
      <c r="AX15407" s="61"/>
      <c r="AY15407" s="61"/>
      <c r="AZ15407" s="61"/>
      <c r="BA15407" s="61"/>
    </row>
    <row r="15408" spans="39:53" x14ac:dyDescent="0.2">
      <c r="AM15408" s="61"/>
      <c r="AN15408" s="61"/>
      <c r="AO15408" s="171"/>
      <c r="AP15408" s="61"/>
      <c r="AQ15408" s="61"/>
      <c r="AR15408" s="61"/>
      <c r="AS15408" s="61"/>
      <c r="AT15408" s="61"/>
      <c r="AU15408" s="61"/>
      <c r="AV15408" s="61"/>
      <c r="AW15408" s="61"/>
      <c r="AX15408" s="61"/>
      <c r="AY15408" s="61"/>
      <c r="AZ15408" s="61"/>
      <c r="BA15408" s="61"/>
    </row>
    <row r="15409" spans="39:53" x14ac:dyDescent="0.2">
      <c r="AM15409" s="61"/>
      <c r="AN15409" s="61"/>
      <c r="AO15409" s="171"/>
      <c r="AP15409" s="61"/>
      <c r="AQ15409" s="61"/>
      <c r="AR15409" s="61"/>
      <c r="AS15409" s="61"/>
      <c r="AT15409" s="61"/>
      <c r="AU15409" s="61"/>
      <c r="AV15409" s="61"/>
      <c r="AW15409" s="61"/>
      <c r="AX15409" s="61"/>
      <c r="AY15409" s="61"/>
      <c r="AZ15409" s="61"/>
      <c r="BA15409" s="61"/>
    </row>
    <row r="15410" spans="39:53" x14ac:dyDescent="0.2">
      <c r="AM15410" s="61"/>
      <c r="AN15410" s="61"/>
      <c r="AO15410" s="171"/>
      <c r="AP15410" s="61"/>
      <c r="AQ15410" s="61"/>
      <c r="AR15410" s="61"/>
      <c r="AS15410" s="61"/>
      <c r="AT15410" s="61"/>
      <c r="AU15410" s="61"/>
      <c r="AV15410" s="61"/>
      <c r="AW15410" s="61"/>
      <c r="AX15410" s="61"/>
      <c r="AY15410" s="61"/>
      <c r="AZ15410" s="61"/>
      <c r="BA15410" s="61"/>
    </row>
    <row r="15411" spans="39:53" x14ac:dyDescent="0.2">
      <c r="AM15411" s="61"/>
      <c r="AN15411" s="61"/>
      <c r="AO15411" s="171"/>
      <c r="AP15411" s="61"/>
      <c r="AQ15411" s="61"/>
      <c r="AR15411" s="61"/>
      <c r="AS15411" s="61"/>
      <c r="AT15411" s="61"/>
      <c r="AU15411" s="61"/>
      <c r="AV15411" s="61"/>
      <c r="AW15411" s="61"/>
      <c r="AX15411" s="61"/>
      <c r="AY15411" s="61"/>
      <c r="AZ15411" s="61"/>
      <c r="BA15411" s="61"/>
    </row>
    <row r="15412" spans="39:53" x14ac:dyDescent="0.2">
      <c r="AM15412" s="61"/>
      <c r="AN15412" s="61"/>
      <c r="AO15412" s="171"/>
      <c r="AP15412" s="61"/>
      <c r="AQ15412" s="61"/>
      <c r="AR15412" s="61"/>
      <c r="AS15412" s="61"/>
      <c r="AT15412" s="61"/>
      <c r="AU15412" s="61"/>
      <c r="AV15412" s="61"/>
      <c r="AW15412" s="61"/>
      <c r="AX15412" s="61"/>
      <c r="AY15412" s="61"/>
      <c r="AZ15412" s="61"/>
      <c r="BA15412" s="61"/>
    </row>
    <row r="15413" spans="39:53" x14ac:dyDescent="0.2">
      <c r="AM15413" s="61"/>
      <c r="AN15413" s="61"/>
      <c r="AO15413" s="171"/>
      <c r="AP15413" s="61"/>
      <c r="AQ15413" s="61"/>
      <c r="AR15413" s="61"/>
      <c r="AS15413" s="61"/>
      <c r="AT15413" s="61"/>
      <c r="AU15413" s="61"/>
      <c r="AV15413" s="61"/>
      <c r="AW15413" s="61"/>
      <c r="AX15413" s="61"/>
      <c r="AY15413" s="61"/>
      <c r="AZ15413" s="61"/>
      <c r="BA15413" s="61"/>
    </row>
    <row r="15414" spans="39:53" x14ac:dyDescent="0.2">
      <c r="AM15414" s="61"/>
      <c r="AN15414" s="61"/>
      <c r="AO15414" s="171"/>
      <c r="AP15414" s="61"/>
      <c r="AQ15414" s="61"/>
      <c r="AR15414" s="61"/>
      <c r="AS15414" s="61"/>
      <c r="AT15414" s="61"/>
      <c r="AU15414" s="61"/>
      <c r="AV15414" s="61"/>
      <c r="AW15414" s="61"/>
      <c r="AX15414" s="61"/>
      <c r="AY15414" s="61"/>
      <c r="AZ15414" s="61"/>
      <c r="BA15414" s="61"/>
    </row>
    <row r="15415" spans="39:53" x14ac:dyDescent="0.2">
      <c r="AM15415" s="61"/>
      <c r="AN15415" s="61"/>
      <c r="AO15415" s="171"/>
      <c r="AP15415" s="61"/>
      <c r="AQ15415" s="61"/>
      <c r="AR15415" s="61"/>
      <c r="AS15415" s="61"/>
      <c r="AT15415" s="61"/>
      <c r="AU15415" s="61"/>
      <c r="AV15415" s="61"/>
      <c r="AW15415" s="61"/>
      <c r="AX15415" s="61"/>
      <c r="AY15415" s="61"/>
      <c r="AZ15415" s="61"/>
      <c r="BA15415" s="61"/>
    </row>
    <row r="15416" spans="39:53" x14ac:dyDescent="0.2">
      <c r="AM15416" s="61"/>
      <c r="AN15416" s="61"/>
      <c r="AO15416" s="171"/>
      <c r="AP15416" s="61"/>
      <c r="AQ15416" s="61"/>
      <c r="AR15416" s="61"/>
      <c r="AS15416" s="61"/>
      <c r="AT15416" s="61"/>
      <c r="AU15416" s="61"/>
      <c r="AV15416" s="61"/>
      <c r="AW15416" s="61"/>
      <c r="AX15416" s="61"/>
      <c r="AY15416" s="61"/>
      <c r="AZ15416" s="61"/>
      <c r="BA15416" s="61"/>
    </row>
    <row r="15417" spans="39:53" x14ac:dyDescent="0.2">
      <c r="AM15417" s="61"/>
      <c r="AN15417" s="61"/>
      <c r="AO15417" s="171"/>
      <c r="AP15417" s="61"/>
      <c r="AQ15417" s="61"/>
      <c r="AR15417" s="61"/>
      <c r="AS15417" s="61"/>
      <c r="AT15417" s="61"/>
      <c r="AU15417" s="61"/>
      <c r="AV15417" s="61"/>
      <c r="AW15417" s="61"/>
      <c r="AX15417" s="61"/>
      <c r="AY15417" s="61"/>
      <c r="AZ15417" s="61"/>
      <c r="BA15417" s="61"/>
    </row>
    <row r="15418" spans="39:53" x14ac:dyDescent="0.2">
      <c r="AM15418" s="61"/>
      <c r="AN15418" s="61"/>
      <c r="AO15418" s="171"/>
      <c r="AP15418" s="61"/>
      <c r="AQ15418" s="61"/>
      <c r="AR15418" s="61"/>
      <c r="AS15418" s="61"/>
      <c r="AT15418" s="61"/>
      <c r="AU15418" s="61"/>
      <c r="AV15418" s="61"/>
      <c r="AW15418" s="61"/>
      <c r="AX15418" s="61"/>
      <c r="AY15418" s="61"/>
      <c r="AZ15418" s="61"/>
      <c r="BA15418" s="61"/>
    </row>
    <row r="15419" spans="39:53" x14ac:dyDescent="0.2">
      <c r="AM15419" s="61"/>
      <c r="AN15419" s="61"/>
      <c r="AO15419" s="171"/>
      <c r="AP15419" s="61"/>
      <c r="AQ15419" s="61"/>
      <c r="AR15419" s="61"/>
      <c r="AS15419" s="61"/>
      <c r="AT15419" s="61"/>
      <c r="AU15419" s="61"/>
      <c r="AV15419" s="61"/>
      <c r="AW15419" s="61"/>
      <c r="AX15419" s="61"/>
      <c r="AY15419" s="61"/>
      <c r="AZ15419" s="61"/>
      <c r="BA15419" s="61"/>
    </row>
    <row r="15420" spans="39:53" x14ac:dyDescent="0.2">
      <c r="AM15420" s="61"/>
      <c r="AN15420" s="61"/>
      <c r="AO15420" s="171"/>
      <c r="AP15420" s="61"/>
      <c r="AQ15420" s="61"/>
      <c r="AR15420" s="61"/>
      <c r="AS15420" s="61"/>
      <c r="AT15420" s="61"/>
      <c r="AU15420" s="61"/>
      <c r="AV15420" s="61"/>
      <c r="AW15420" s="61"/>
      <c r="AX15420" s="61"/>
      <c r="AY15420" s="61"/>
      <c r="AZ15420" s="61"/>
      <c r="BA15420" s="61"/>
    </row>
    <row r="15421" spans="39:53" x14ac:dyDescent="0.2">
      <c r="AM15421" s="61"/>
      <c r="AN15421" s="61"/>
      <c r="AO15421" s="171"/>
      <c r="AP15421" s="61"/>
      <c r="AQ15421" s="61"/>
      <c r="AR15421" s="61"/>
      <c r="AS15421" s="61"/>
      <c r="AT15421" s="61"/>
      <c r="AU15421" s="61"/>
      <c r="AV15421" s="61"/>
      <c r="AW15421" s="61"/>
      <c r="AX15421" s="61"/>
      <c r="AY15421" s="61"/>
      <c r="AZ15421" s="61"/>
      <c r="BA15421" s="61"/>
    </row>
    <row r="15422" spans="39:53" x14ac:dyDescent="0.2">
      <c r="AM15422" s="61"/>
      <c r="AN15422" s="61"/>
      <c r="AO15422" s="171"/>
      <c r="AP15422" s="61"/>
      <c r="AQ15422" s="61"/>
      <c r="AR15422" s="61"/>
      <c r="AS15422" s="61"/>
      <c r="AT15422" s="61"/>
      <c r="AU15422" s="61"/>
      <c r="AV15422" s="61"/>
      <c r="AW15422" s="61"/>
      <c r="AX15422" s="61"/>
      <c r="AY15422" s="61"/>
      <c r="AZ15422" s="61"/>
      <c r="BA15422" s="61"/>
    </row>
    <row r="15423" spans="39:53" x14ac:dyDescent="0.2">
      <c r="AM15423" s="61"/>
      <c r="AN15423" s="61"/>
      <c r="AO15423" s="171"/>
      <c r="AP15423" s="61"/>
      <c r="AQ15423" s="61"/>
      <c r="AR15423" s="61"/>
      <c r="AS15423" s="61"/>
      <c r="AT15423" s="61"/>
      <c r="AU15423" s="61"/>
      <c r="AV15423" s="61"/>
      <c r="AW15423" s="61"/>
      <c r="AX15423" s="61"/>
      <c r="AY15423" s="61"/>
      <c r="AZ15423" s="61"/>
      <c r="BA15423" s="61"/>
    </row>
    <row r="15424" spans="39:53" x14ac:dyDescent="0.2">
      <c r="AM15424" s="61"/>
      <c r="AN15424" s="61"/>
      <c r="AO15424" s="171"/>
      <c r="AP15424" s="61"/>
      <c r="AQ15424" s="61"/>
      <c r="AR15424" s="61"/>
      <c r="AS15424" s="61"/>
      <c r="AT15424" s="61"/>
      <c r="AU15424" s="61"/>
      <c r="AV15424" s="61"/>
      <c r="AW15424" s="61"/>
      <c r="AX15424" s="61"/>
      <c r="AY15424" s="61"/>
      <c r="AZ15424" s="61"/>
      <c r="BA15424" s="61"/>
    </row>
    <row r="15425" spans="39:53" x14ac:dyDescent="0.2">
      <c r="AM15425" s="61"/>
      <c r="AN15425" s="61"/>
      <c r="AO15425" s="171"/>
      <c r="AP15425" s="61"/>
      <c r="AQ15425" s="61"/>
      <c r="AR15425" s="61"/>
      <c r="AS15425" s="61"/>
      <c r="AT15425" s="61"/>
      <c r="AU15425" s="61"/>
      <c r="AV15425" s="61"/>
      <c r="AW15425" s="61"/>
      <c r="AX15425" s="61"/>
      <c r="AY15425" s="61"/>
      <c r="AZ15425" s="61"/>
      <c r="BA15425" s="61"/>
    </row>
    <row r="15426" spans="39:53" x14ac:dyDescent="0.2">
      <c r="AM15426" s="61"/>
      <c r="AN15426" s="61"/>
      <c r="AO15426" s="171"/>
      <c r="AP15426" s="61"/>
      <c r="AQ15426" s="61"/>
      <c r="AR15426" s="61"/>
      <c r="AS15426" s="61"/>
      <c r="AT15426" s="61"/>
      <c r="AU15426" s="61"/>
      <c r="AV15426" s="61"/>
      <c r="AW15426" s="61"/>
      <c r="AX15426" s="61"/>
      <c r="AY15426" s="61"/>
      <c r="AZ15426" s="61"/>
      <c r="BA15426" s="61"/>
    </row>
    <row r="15427" spans="39:53" x14ac:dyDescent="0.2">
      <c r="AM15427" s="61"/>
      <c r="AN15427" s="61"/>
      <c r="AO15427" s="171"/>
      <c r="AP15427" s="61"/>
      <c r="AQ15427" s="61"/>
      <c r="AR15427" s="61"/>
      <c r="AS15427" s="61"/>
      <c r="AT15427" s="61"/>
      <c r="AU15427" s="61"/>
      <c r="AV15427" s="61"/>
      <c r="AW15427" s="61"/>
      <c r="AX15427" s="61"/>
      <c r="AY15427" s="61"/>
      <c r="AZ15427" s="61"/>
      <c r="BA15427" s="61"/>
    </row>
    <row r="15428" spans="39:53" x14ac:dyDescent="0.2">
      <c r="AM15428" s="61"/>
      <c r="AN15428" s="61"/>
      <c r="AO15428" s="171"/>
      <c r="AP15428" s="61"/>
      <c r="AQ15428" s="61"/>
      <c r="AR15428" s="61"/>
      <c r="AS15428" s="61"/>
      <c r="AT15428" s="61"/>
      <c r="AU15428" s="61"/>
      <c r="AV15428" s="61"/>
      <c r="AW15428" s="61"/>
      <c r="AX15428" s="61"/>
      <c r="AY15428" s="61"/>
      <c r="AZ15428" s="61"/>
      <c r="BA15428" s="61"/>
    </row>
    <row r="15429" spans="39:53" x14ac:dyDescent="0.2">
      <c r="AM15429" s="61"/>
      <c r="AN15429" s="61"/>
      <c r="AO15429" s="171"/>
      <c r="AP15429" s="61"/>
      <c r="AQ15429" s="61"/>
      <c r="AR15429" s="61"/>
      <c r="AS15429" s="61"/>
      <c r="AT15429" s="61"/>
      <c r="AU15429" s="61"/>
      <c r="AV15429" s="61"/>
      <c r="AW15429" s="61"/>
      <c r="AX15429" s="61"/>
      <c r="AY15429" s="61"/>
      <c r="AZ15429" s="61"/>
      <c r="BA15429" s="61"/>
    </row>
    <row r="15430" spans="39:53" x14ac:dyDescent="0.2">
      <c r="AM15430" s="61"/>
      <c r="AN15430" s="61"/>
      <c r="AO15430" s="171"/>
      <c r="AP15430" s="61"/>
      <c r="AQ15430" s="61"/>
      <c r="AR15430" s="61"/>
      <c r="AS15430" s="61"/>
      <c r="AT15430" s="61"/>
      <c r="AU15430" s="61"/>
      <c r="AV15430" s="61"/>
      <c r="AW15430" s="61"/>
      <c r="AX15430" s="61"/>
      <c r="AY15430" s="61"/>
      <c r="AZ15430" s="61"/>
      <c r="BA15430" s="61"/>
    </row>
    <row r="15431" spans="39:53" x14ac:dyDescent="0.2">
      <c r="AM15431" s="61"/>
      <c r="AN15431" s="61"/>
      <c r="AO15431" s="171"/>
      <c r="AP15431" s="61"/>
      <c r="AQ15431" s="61"/>
      <c r="AR15431" s="61"/>
      <c r="AS15431" s="61"/>
      <c r="AT15431" s="61"/>
      <c r="AU15431" s="61"/>
      <c r="AV15431" s="61"/>
      <c r="AW15431" s="61"/>
      <c r="AX15431" s="61"/>
      <c r="AY15431" s="61"/>
      <c r="AZ15431" s="61"/>
      <c r="BA15431" s="61"/>
    </row>
    <row r="15432" spans="39:53" x14ac:dyDescent="0.2">
      <c r="AM15432" s="61"/>
      <c r="AN15432" s="61"/>
      <c r="AO15432" s="171"/>
      <c r="AP15432" s="61"/>
      <c r="AQ15432" s="61"/>
      <c r="AR15432" s="61"/>
      <c r="AS15432" s="61"/>
      <c r="AT15432" s="61"/>
      <c r="AU15432" s="61"/>
      <c r="AV15432" s="61"/>
      <c r="AW15432" s="61"/>
      <c r="AX15432" s="61"/>
      <c r="AY15432" s="61"/>
      <c r="AZ15432" s="61"/>
      <c r="BA15432" s="61"/>
    </row>
    <row r="15433" spans="39:53" x14ac:dyDescent="0.2">
      <c r="AM15433" s="61"/>
      <c r="AN15433" s="61"/>
      <c r="AO15433" s="171"/>
      <c r="AP15433" s="61"/>
      <c r="AQ15433" s="61"/>
      <c r="AR15433" s="61"/>
      <c r="AS15433" s="61"/>
      <c r="AT15433" s="61"/>
      <c r="AU15433" s="61"/>
      <c r="AV15433" s="61"/>
      <c r="AW15433" s="61"/>
      <c r="AX15433" s="61"/>
      <c r="AY15433" s="61"/>
      <c r="AZ15433" s="61"/>
      <c r="BA15433" s="61"/>
    </row>
    <row r="15434" spans="39:53" x14ac:dyDescent="0.2">
      <c r="AM15434" s="61"/>
      <c r="AN15434" s="61"/>
      <c r="AO15434" s="171"/>
      <c r="AP15434" s="61"/>
      <c r="AQ15434" s="61"/>
      <c r="AR15434" s="61"/>
      <c r="AS15434" s="61"/>
      <c r="AT15434" s="61"/>
      <c r="AU15434" s="61"/>
      <c r="AV15434" s="61"/>
      <c r="AW15434" s="61"/>
      <c r="AX15434" s="61"/>
      <c r="AY15434" s="61"/>
      <c r="AZ15434" s="61"/>
      <c r="BA15434" s="61"/>
    </row>
    <row r="15435" spans="39:53" x14ac:dyDescent="0.2">
      <c r="AM15435" s="61"/>
      <c r="AN15435" s="61"/>
      <c r="AO15435" s="171"/>
      <c r="AP15435" s="61"/>
      <c r="AQ15435" s="61"/>
      <c r="AR15435" s="61"/>
      <c r="AS15435" s="61"/>
      <c r="AT15435" s="61"/>
      <c r="AU15435" s="61"/>
      <c r="AV15435" s="61"/>
      <c r="AW15435" s="61"/>
      <c r="AX15435" s="61"/>
      <c r="AY15435" s="61"/>
      <c r="AZ15435" s="61"/>
      <c r="BA15435" s="61"/>
    </row>
    <row r="15436" spans="39:53" x14ac:dyDescent="0.2">
      <c r="AM15436" s="61"/>
      <c r="AN15436" s="61"/>
      <c r="AO15436" s="171"/>
      <c r="AP15436" s="61"/>
      <c r="AQ15436" s="61"/>
      <c r="AR15436" s="61"/>
      <c r="AS15436" s="61"/>
      <c r="AT15436" s="61"/>
      <c r="AU15436" s="61"/>
      <c r="AV15436" s="61"/>
      <c r="AW15436" s="61"/>
      <c r="AX15436" s="61"/>
      <c r="AY15436" s="61"/>
      <c r="AZ15436" s="61"/>
      <c r="BA15436" s="61"/>
    </row>
    <row r="15437" spans="39:53" x14ac:dyDescent="0.2">
      <c r="AM15437" s="61"/>
      <c r="AN15437" s="61"/>
      <c r="AO15437" s="171"/>
      <c r="AP15437" s="61"/>
      <c r="AQ15437" s="61"/>
      <c r="AR15437" s="61"/>
      <c r="AS15437" s="61"/>
      <c r="AT15437" s="61"/>
      <c r="AU15437" s="61"/>
      <c r="AV15437" s="61"/>
      <c r="AW15437" s="61"/>
      <c r="AX15437" s="61"/>
      <c r="AY15437" s="61"/>
      <c r="AZ15437" s="61"/>
      <c r="BA15437" s="61"/>
    </row>
    <row r="15438" spans="39:53" x14ac:dyDescent="0.2">
      <c r="AM15438" s="61"/>
      <c r="AN15438" s="61"/>
      <c r="AO15438" s="171"/>
      <c r="AP15438" s="61"/>
      <c r="AQ15438" s="61"/>
      <c r="AR15438" s="61"/>
      <c r="AS15438" s="61"/>
      <c r="AT15438" s="61"/>
      <c r="AU15438" s="61"/>
      <c r="AV15438" s="61"/>
      <c r="AW15438" s="61"/>
      <c r="AX15438" s="61"/>
      <c r="AY15438" s="61"/>
      <c r="AZ15438" s="61"/>
      <c r="BA15438" s="61"/>
    </row>
    <row r="15439" spans="39:53" x14ac:dyDescent="0.2">
      <c r="AM15439" s="61"/>
      <c r="AN15439" s="61"/>
      <c r="AO15439" s="171"/>
      <c r="AP15439" s="61"/>
      <c r="AQ15439" s="61"/>
      <c r="AR15439" s="61"/>
      <c r="AS15439" s="61"/>
      <c r="AT15439" s="61"/>
      <c r="AU15439" s="61"/>
      <c r="AV15439" s="61"/>
      <c r="AW15439" s="61"/>
      <c r="AX15439" s="61"/>
      <c r="AY15439" s="61"/>
      <c r="AZ15439" s="61"/>
      <c r="BA15439" s="61"/>
    </row>
    <row r="15440" spans="39:53" x14ac:dyDescent="0.2">
      <c r="AM15440" s="61"/>
      <c r="AN15440" s="61"/>
      <c r="AO15440" s="171"/>
      <c r="AP15440" s="61"/>
      <c r="AQ15440" s="61"/>
      <c r="AR15440" s="61"/>
      <c r="AS15440" s="61"/>
      <c r="AT15440" s="61"/>
      <c r="AU15440" s="61"/>
      <c r="AV15440" s="61"/>
      <c r="AW15440" s="61"/>
      <c r="AX15440" s="61"/>
      <c r="AY15440" s="61"/>
      <c r="AZ15440" s="61"/>
      <c r="BA15440" s="61"/>
    </row>
    <row r="15441" spans="39:53" x14ac:dyDescent="0.2">
      <c r="AM15441" s="61"/>
      <c r="AN15441" s="61"/>
      <c r="AO15441" s="171"/>
      <c r="AP15441" s="61"/>
      <c r="AQ15441" s="61"/>
      <c r="AR15441" s="61"/>
      <c r="AS15441" s="61"/>
      <c r="AT15441" s="61"/>
      <c r="AU15441" s="61"/>
      <c r="AV15441" s="61"/>
      <c r="AW15441" s="61"/>
      <c r="AX15441" s="61"/>
      <c r="AY15441" s="61"/>
      <c r="AZ15441" s="61"/>
      <c r="BA15441" s="61"/>
    </row>
    <row r="15442" spans="39:53" x14ac:dyDescent="0.2">
      <c r="AM15442" s="61"/>
      <c r="AN15442" s="61"/>
      <c r="AO15442" s="171"/>
      <c r="AP15442" s="61"/>
      <c r="AQ15442" s="61"/>
      <c r="AR15442" s="61"/>
      <c r="AS15442" s="61"/>
      <c r="AT15442" s="61"/>
      <c r="AU15442" s="61"/>
      <c r="AV15442" s="61"/>
      <c r="AW15442" s="61"/>
      <c r="AX15442" s="61"/>
      <c r="AY15442" s="61"/>
      <c r="AZ15442" s="61"/>
      <c r="BA15442" s="61"/>
    </row>
    <row r="15443" spans="39:53" x14ac:dyDescent="0.2">
      <c r="AM15443" s="61"/>
      <c r="AN15443" s="61"/>
      <c r="AO15443" s="171"/>
      <c r="AP15443" s="61"/>
      <c r="AQ15443" s="61"/>
      <c r="AR15443" s="61"/>
      <c r="AS15443" s="61"/>
      <c r="AT15443" s="61"/>
      <c r="AU15443" s="61"/>
      <c r="AV15443" s="61"/>
      <c r="AW15443" s="61"/>
      <c r="AX15443" s="61"/>
      <c r="AY15443" s="61"/>
      <c r="AZ15443" s="61"/>
      <c r="BA15443" s="61"/>
    </row>
    <row r="15444" spans="39:53" x14ac:dyDescent="0.2">
      <c r="AM15444" s="61"/>
      <c r="AN15444" s="61"/>
      <c r="AO15444" s="171"/>
      <c r="AP15444" s="61"/>
      <c r="AQ15444" s="61"/>
      <c r="AR15444" s="61"/>
      <c r="AS15444" s="61"/>
      <c r="AT15444" s="61"/>
      <c r="AU15444" s="61"/>
      <c r="AV15444" s="61"/>
      <c r="AW15444" s="61"/>
      <c r="AX15444" s="61"/>
      <c r="AY15444" s="61"/>
      <c r="AZ15444" s="61"/>
      <c r="BA15444" s="61"/>
    </row>
    <row r="15445" spans="39:53" x14ac:dyDescent="0.2">
      <c r="AM15445" s="61"/>
      <c r="AN15445" s="61"/>
      <c r="AO15445" s="171"/>
      <c r="AP15445" s="61"/>
      <c r="AQ15445" s="61"/>
      <c r="AR15445" s="61"/>
      <c r="AS15445" s="61"/>
      <c r="AT15445" s="61"/>
      <c r="AU15445" s="61"/>
      <c r="AV15445" s="61"/>
      <c r="AW15445" s="61"/>
      <c r="AX15445" s="61"/>
      <c r="AY15445" s="61"/>
      <c r="AZ15445" s="61"/>
      <c r="BA15445" s="61"/>
    </row>
    <row r="15446" spans="39:53" x14ac:dyDescent="0.2">
      <c r="AM15446" s="61"/>
      <c r="AN15446" s="61"/>
      <c r="AO15446" s="171"/>
      <c r="AP15446" s="61"/>
      <c r="AQ15446" s="61"/>
      <c r="AR15446" s="61"/>
      <c r="AS15446" s="61"/>
      <c r="AT15446" s="61"/>
      <c r="AU15446" s="61"/>
      <c r="AV15446" s="61"/>
      <c r="AW15446" s="61"/>
      <c r="AX15446" s="61"/>
      <c r="AY15446" s="61"/>
      <c r="AZ15446" s="61"/>
      <c r="BA15446" s="61"/>
    </row>
    <row r="15447" spans="39:53" x14ac:dyDescent="0.2">
      <c r="AM15447" s="61"/>
      <c r="AN15447" s="61"/>
      <c r="AO15447" s="171"/>
      <c r="AP15447" s="61"/>
      <c r="AQ15447" s="61"/>
      <c r="AR15447" s="61"/>
      <c r="AS15447" s="61"/>
      <c r="AT15447" s="61"/>
      <c r="AU15447" s="61"/>
      <c r="AV15447" s="61"/>
      <c r="AW15447" s="61"/>
      <c r="AX15447" s="61"/>
      <c r="AY15447" s="61"/>
      <c r="AZ15447" s="61"/>
      <c r="BA15447" s="61"/>
    </row>
    <row r="15448" spans="39:53" x14ac:dyDescent="0.2">
      <c r="AM15448" s="61"/>
      <c r="AN15448" s="61"/>
      <c r="AO15448" s="171"/>
      <c r="AP15448" s="61"/>
      <c r="AQ15448" s="61"/>
      <c r="AR15448" s="61"/>
      <c r="AS15448" s="61"/>
      <c r="AT15448" s="61"/>
      <c r="AU15448" s="61"/>
      <c r="AV15448" s="61"/>
      <c r="AW15448" s="61"/>
      <c r="AX15448" s="61"/>
      <c r="AY15448" s="61"/>
      <c r="AZ15448" s="61"/>
      <c r="BA15448" s="61"/>
    </row>
    <row r="15449" spans="39:53" x14ac:dyDescent="0.2">
      <c r="AM15449" s="61"/>
      <c r="AN15449" s="61"/>
      <c r="AO15449" s="171"/>
      <c r="AP15449" s="61"/>
      <c r="AQ15449" s="61"/>
      <c r="AR15449" s="61"/>
      <c r="AS15449" s="61"/>
      <c r="AT15449" s="61"/>
      <c r="AU15449" s="61"/>
      <c r="AV15449" s="61"/>
      <c r="AW15449" s="61"/>
      <c r="AX15449" s="61"/>
      <c r="AY15449" s="61"/>
      <c r="AZ15449" s="61"/>
      <c r="BA15449" s="61"/>
    </row>
    <row r="15450" spans="39:53" x14ac:dyDescent="0.2">
      <c r="AM15450" s="61"/>
      <c r="AN15450" s="61"/>
      <c r="AO15450" s="171"/>
      <c r="AP15450" s="61"/>
      <c r="AQ15450" s="61"/>
      <c r="AR15450" s="61"/>
      <c r="AS15450" s="61"/>
      <c r="AT15450" s="61"/>
      <c r="AU15450" s="61"/>
      <c r="AV15450" s="61"/>
      <c r="AW15450" s="61"/>
      <c r="AX15450" s="61"/>
      <c r="AY15450" s="61"/>
      <c r="AZ15450" s="61"/>
      <c r="BA15450" s="61"/>
    </row>
    <row r="15451" spans="39:53" x14ac:dyDescent="0.2">
      <c r="AM15451" s="61"/>
      <c r="AN15451" s="61"/>
      <c r="AO15451" s="171"/>
      <c r="AP15451" s="61"/>
      <c r="AQ15451" s="61"/>
      <c r="AR15451" s="61"/>
      <c r="AS15451" s="61"/>
      <c r="AT15451" s="61"/>
      <c r="AU15451" s="61"/>
      <c r="AV15451" s="61"/>
      <c r="AW15451" s="61"/>
      <c r="AX15451" s="61"/>
      <c r="AY15451" s="61"/>
      <c r="AZ15451" s="61"/>
      <c r="BA15451" s="61"/>
    </row>
    <row r="15452" spans="39:53" x14ac:dyDescent="0.2">
      <c r="AM15452" s="61"/>
      <c r="AN15452" s="61"/>
      <c r="AO15452" s="171"/>
      <c r="AP15452" s="61"/>
      <c r="AQ15452" s="61"/>
      <c r="AR15452" s="61"/>
      <c r="AS15452" s="61"/>
      <c r="AT15452" s="61"/>
      <c r="AU15452" s="61"/>
      <c r="AV15452" s="61"/>
      <c r="AW15452" s="61"/>
      <c r="AX15452" s="61"/>
      <c r="AY15452" s="61"/>
      <c r="AZ15452" s="61"/>
      <c r="BA15452" s="61"/>
    </row>
    <row r="15453" spans="39:53" x14ac:dyDescent="0.2">
      <c r="AM15453" s="61"/>
      <c r="AN15453" s="61"/>
      <c r="AO15453" s="171"/>
      <c r="AP15453" s="61"/>
      <c r="AQ15453" s="61"/>
      <c r="AR15453" s="61"/>
      <c r="AS15453" s="61"/>
      <c r="AT15453" s="61"/>
      <c r="AU15453" s="61"/>
      <c r="AV15453" s="61"/>
      <c r="AW15453" s="61"/>
      <c r="AX15453" s="61"/>
      <c r="AY15453" s="61"/>
      <c r="AZ15453" s="61"/>
      <c r="BA15453" s="61"/>
    </row>
    <row r="15454" spans="39:53" x14ac:dyDescent="0.2">
      <c r="AM15454" s="61"/>
      <c r="AN15454" s="61"/>
      <c r="AO15454" s="171"/>
      <c r="AP15454" s="61"/>
      <c r="AQ15454" s="61"/>
      <c r="AR15454" s="61"/>
      <c r="AS15454" s="61"/>
      <c r="AT15454" s="61"/>
      <c r="AU15454" s="61"/>
      <c r="AV15454" s="61"/>
      <c r="AW15454" s="61"/>
      <c r="AX15454" s="61"/>
      <c r="AY15454" s="61"/>
      <c r="AZ15454" s="61"/>
      <c r="BA15454" s="61"/>
    </row>
    <row r="15455" spans="39:53" x14ac:dyDescent="0.2">
      <c r="AM15455" s="61"/>
      <c r="AN15455" s="61"/>
      <c r="AO15455" s="171"/>
      <c r="AP15455" s="61"/>
      <c r="AQ15455" s="61"/>
      <c r="AR15455" s="61"/>
      <c r="AS15455" s="61"/>
      <c r="AT15455" s="61"/>
      <c r="AU15455" s="61"/>
      <c r="AV15455" s="61"/>
      <c r="AW15455" s="61"/>
      <c r="AX15455" s="61"/>
      <c r="AY15455" s="61"/>
      <c r="AZ15455" s="61"/>
      <c r="BA15455" s="61"/>
    </row>
    <row r="15456" spans="39:53" x14ac:dyDescent="0.2">
      <c r="AM15456" s="61"/>
      <c r="AN15456" s="61"/>
      <c r="AO15456" s="171"/>
      <c r="AP15456" s="61"/>
      <c r="AQ15456" s="61"/>
      <c r="AR15456" s="61"/>
      <c r="AS15456" s="61"/>
      <c r="AT15456" s="61"/>
      <c r="AU15456" s="61"/>
      <c r="AV15456" s="61"/>
      <c r="AW15456" s="61"/>
      <c r="AX15456" s="61"/>
      <c r="AY15456" s="61"/>
      <c r="AZ15456" s="61"/>
      <c r="BA15456" s="61"/>
    </row>
    <row r="15457" spans="39:53" x14ac:dyDescent="0.2">
      <c r="AM15457" s="61"/>
      <c r="AN15457" s="61"/>
      <c r="AO15457" s="171"/>
      <c r="AP15457" s="61"/>
      <c r="AQ15457" s="61"/>
      <c r="AR15457" s="61"/>
      <c r="AS15457" s="61"/>
      <c r="AT15457" s="61"/>
      <c r="AU15457" s="61"/>
      <c r="AV15457" s="61"/>
      <c r="AW15457" s="61"/>
      <c r="AX15457" s="61"/>
      <c r="AY15457" s="61"/>
      <c r="AZ15457" s="61"/>
      <c r="BA15457" s="61"/>
    </row>
    <row r="15458" spans="39:53" x14ac:dyDescent="0.2">
      <c r="AM15458" s="61"/>
      <c r="AN15458" s="61"/>
      <c r="AO15458" s="171"/>
      <c r="AP15458" s="61"/>
      <c r="AQ15458" s="61"/>
      <c r="AR15458" s="61"/>
      <c r="AS15458" s="61"/>
      <c r="AT15458" s="61"/>
      <c r="AU15458" s="61"/>
      <c r="AV15458" s="61"/>
      <c r="AW15458" s="61"/>
      <c r="AX15458" s="61"/>
      <c r="AY15458" s="61"/>
      <c r="AZ15458" s="61"/>
      <c r="BA15458" s="61"/>
    </row>
    <row r="15459" spans="39:53" x14ac:dyDescent="0.2">
      <c r="AM15459" s="61"/>
      <c r="AN15459" s="61"/>
      <c r="AO15459" s="171"/>
      <c r="AP15459" s="61"/>
      <c r="AQ15459" s="61"/>
      <c r="AR15459" s="61"/>
      <c r="AS15459" s="61"/>
      <c r="AT15459" s="61"/>
      <c r="AU15459" s="61"/>
      <c r="AV15459" s="61"/>
      <c r="AW15459" s="61"/>
      <c r="AX15459" s="61"/>
      <c r="AY15459" s="61"/>
      <c r="AZ15459" s="61"/>
      <c r="BA15459" s="61"/>
    </row>
    <row r="15460" spans="39:53" x14ac:dyDescent="0.2">
      <c r="AM15460" s="61"/>
      <c r="AN15460" s="61"/>
      <c r="AO15460" s="171"/>
      <c r="AP15460" s="61"/>
      <c r="AQ15460" s="61"/>
      <c r="AR15460" s="61"/>
      <c r="AS15460" s="61"/>
      <c r="AT15460" s="61"/>
      <c r="AU15460" s="61"/>
      <c r="AV15460" s="61"/>
      <c r="AW15460" s="61"/>
      <c r="AX15460" s="61"/>
      <c r="AY15460" s="61"/>
      <c r="AZ15460" s="61"/>
      <c r="BA15460" s="61"/>
    </row>
    <row r="15461" spans="39:53" x14ac:dyDescent="0.2">
      <c r="AM15461" s="61"/>
      <c r="AN15461" s="61"/>
      <c r="AO15461" s="171"/>
      <c r="AP15461" s="61"/>
      <c r="AQ15461" s="61"/>
      <c r="AR15461" s="61"/>
      <c r="AS15461" s="61"/>
      <c r="AT15461" s="61"/>
      <c r="AU15461" s="61"/>
      <c r="AV15461" s="61"/>
      <c r="AW15461" s="61"/>
      <c r="AX15461" s="61"/>
      <c r="AY15461" s="61"/>
      <c r="AZ15461" s="61"/>
      <c r="BA15461" s="61"/>
    </row>
    <row r="15462" spans="39:53" x14ac:dyDescent="0.2">
      <c r="AM15462" s="61"/>
      <c r="AN15462" s="61"/>
      <c r="AO15462" s="171"/>
      <c r="AP15462" s="61"/>
      <c r="AQ15462" s="61"/>
      <c r="AR15462" s="61"/>
      <c r="AS15462" s="61"/>
      <c r="AT15462" s="61"/>
      <c r="AU15462" s="61"/>
      <c r="AV15462" s="61"/>
      <c r="AW15462" s="61"/>
      <c r="AX15462" s="61"/>
      <c r="AY15462" s="61"/>
      <c r="AZ15462" s="61"/>
      <c r="BA15462" s="61"/>
    </row>
    <row r="15463" spans="39:53" x14ac:dyDescent="0.2">
      <c r="AM15463" s="61"/>
      <c r="AN15463" s="61"/>
      <c r="AO15463" s="171"/>
      <c r="AP15463" s="61"/>
      <c r="AQ15463" s="61"/>
      <c r="AR15463" s="61"/>
      <c r="AS15463" s="61"/>
      <c r="AT15463" s="61"/>
      <c r="AU15463" s="61"/>
      <c r="AV15463" s="61"/>
      <c r="AW15463" s="61"/>
      <c r="AX15463" s="61"/>
      <c r="AY15463" s="61"/>
      <c r="AZ15463" s="61"/>
      <c r="BA15463" s="61"/>
    </row>
    <row r="15464" spans="39:53" x14ac:dyDescent="0.2">
      <c r="AM15464" s="61"/>
      <c r="AN15464" s="61"/>
      <c r="AO15464" s="171"/>
      <c r="AP15464" s="61"/>
      <c r="AQ15464" s="61"/>
      <c r="AR15464" s="61"/>
      <c r="AS15464" s="61"/>
      <c r="AT15464" s="61"/>
      <c r="AU15464" s="61"/>
      <c r="AV15464" s="61"/>
      <c r="AW15464" s="61"/>
      <c r="AX15464" s="61"/>
      <c r="AY15464" s="61"/>
      <c r="AZ15464" s="61"/>
      <c r="BA15464" s="61"/>
    </row>
    <row r="15465" spans="39:53" x14ac:dyDescent="0.2">
      <c r="AM15465" s="61"/>
      <c r="AN15465" s="61"/>
      <c r="AO15465" s="171"/>
      <c r="AP15465" s="61"/>
      <c r="AQ15465" s="61"/>
      <c r="AR15465" s="61"/>
      <c r="AS15465" s="61"/>
      <c r="AT15465" s="61"/>
      <c r="AU15465" s="61"/>
      <c r="AV15465" s="61"/>
      <c r="AW15465" s="61"/>
      <c r="AX15465" s="61"/>
      <c r="AY15465" s="61"/>
      <c r="AZ15465" s="61"/>
      <c r="BA15465" s="61"/>
    </row>
    <row r="15466" spans="39:53" x14ac:dyDescent="0.2">
      <c r="AM15466" s="61"/>
      <c r="AN15466" s="61"/>
      <c r="AO15466" s="171"/>
      <c r="AP15466" s="61"/>
      <c r="AQ15466" s="61"/>
      <c r="AR15466" s="61"/>
      <c r="AS15466" s="61"/>
      <c r="AT15466" s="61"/>
      <c r="AU15466" s="61"/>
      <c r="AV15466" s="61"/>
      <c r="AW15466" s="61"/>
      <c r="AX15466" s="61"/>
      <c r="AY15466" s="61"/>
      <c r="AZ15466" s="61"/>
      <c r="BA15466" s="61"/>
    </row>
    <row r="15467" spans="39:53" x14ac:dyDescent="0.2">
      <c r="AM15467" s="61"/>
      <c r="AN15467" s="61"/>
      <c r="AO15467" s="171"/>
      <c r="AP15467" s="61"/>
      <c r="AQ15467" s="61"/>
      <c r="AR15467" s="61"/>
      <c r="AS15467" s="61"/>
      <c r="AT15467" s="61"/>
      <c r="AU15467" s="61"/>
      <c r="AV15467" s="61"/>
      <c r="AW15467" s="61"/>
      <c r="AX15467" s="61"/>
      <c r="AY15467" s="61"/>
      <c r="AZ15467" s="61"/>
      <c r="BA15467" s="61"/>
    </row>
    <row r="15468" spans="39:53" x14ac:dyDescent="0.2">
      <c r="AM15468" s="61"/>
      <c r="AN15468" s="61"/>
      <c r="AO15468" s="171"/>
      <c r="AP15468" s="61"/>
      <c r="AQ15468" s="61"/>
      <c r="AR15468" s="61"/>
      <c r="AS15468" s="61"/>
      <c r="AT15468" s="61"/>
      <c r="AU15468" s="61"/>
      <c r="AV15468" s="61"/>
      <c r="AW15468" s="61"/>
      <c r="AX15468" s="61"/>
      <c r="AY15468" s="61"/>
      <c r="AZ15468" s="61"/>
      <c r="BA15468" s="61"/>
    </row>
    <row r="15469" spans="39:53" x14ac:dyDescent="0.2">
      <c r="AM15469" s="61"/>
      <c r="AN15469" s="61"/>
      <c r="AO15469" s="171"/>
      <c r="AP15469" s="61"/>
      <c r="AQ15469" s="61"/>
      <c r="AR15469" s="61"/>
      <c r="AS15469" s="61"/>
      <c r="AT15469" s="61"/>
      <c r="AU15469" s="61"/>
      <c r="AV15469" s="61"/>
      <c r="AW15469" s="61"/>
      <c r="AX15469" s="61"/>
      <c r="AY15469" s="61"/>
      <c r="AZ15469" s="61"/>
      <c r="BA15469" s="61"/>
    </row>
    <row r="15470" spans="39:53" x14ac:dyDescent="0.2">
      <c r="AM15470" s="61"/>
      <c r="AN15470" s="61"/>
      <c r="AO15470" s="171"/>
      <c r="AP15470" s="61"/>
      <c r="AQ15470" s="61"/>
      <c r="AR15470" s="61"/>
      <c r="AS15470" s="61"/>
      <c r="AT15470" s="61"/>
      <c r="AU15470" s="61"/>
      <c r="AV15470" s="61"/>
      <c r="AW15470" s="61"/>
      <c r="AX15470" s="61"/>
      <c r="AY15470" s="61"/>
      <c r="AZ15470" s="61"/>
      <c r="BA15470" s="61"/>
    </row>
    <row r="15471" spans="39:53" x14ac:dyDescent="0.2">
      <c r="AM15471" s="61"/>
      <c r="AN15471" s="61"/>
      <c r="AO15471" s="171"/>
      <c r="AP15471" s="61"/>
      <c r="AQ15471" s="61"/>
      <c r="AR15471" s="61"/>
      <c r="AS15471" s="61"/>
      <c r="AT15471" s="61"/>
      <c r="AU15471" s="61"/>
      <c r="AV15471" s="61"/>
      <c r="AW15471" s="61"/>
      <c r="AX15471" s="61"/>
      <c r="AY15471" s="61"/>
      <c r="AZ15471" s="61"/>
      <c r="BA15471" s="61"/>
    </row>
    <row r="15472" spans="39:53" x14ac:dyDescent="0.2">
      <c r="AM15472" s="61"/>
      <c r="AN15472" s="61"/>
      <c r="AO15472" s="171"/>
      <c r="AP15472" s="61"/>
      <c r="AQ15472" s="61"/>
      <c r="AR15472" s="61"/>
      <c r="AS15472" s="61"/>
      <c r="AT15472" s="61"/>
      <c r="AU15472" s="61"/>
      <c r="AV15472" s="61"/>
      <c r="AW15472" s="61"/>
      <c r="AX15472" s="61"/>
      <c r="AY15472" s="61"/>
      <c r="AZ15472" s="61"/>
      <c r="BA15472" s="61"/>
    </row>
    <row r="15473" spans="39:53" x14ac:dyDescent="0.2">
      <c r="AM15473" s="61"/>
      <c r="AN15473" s="61"/>
      <c r="AO15473" s="171"/>
      <c r="AP15473" s="61"/>
      <c r="AQ15473" s="61"/>
      <c r="AR15473" s="61"/>
      <c r="AS15473" s="61"/>
      <c r="AT15473" s="61"/>
      <c r="AU15473" s="61"/>
      <c r="AV15473" s="61"/>
      <c r="AW15473" s="61"/>
      <c r="AX15473" s="61"/>
      <c r="AY15473" s="61"/>
      <c r="AZ15473" s="61"/>
      <c r="BA15473" s="61"/>
    </row>
    <row r="15474" spans="39:53" x14ac:dyDescent="0.2">
      <c r="AM15474" s="61"/>
      <c r="AN15474" s="61"/>
      <c r="AO15474" s="171"/>
      <c r="AP15474" s="61"/>
      <c r="AQ15474" s="61"/>
      <c r="AR15474" s="61"/>
      <c r="AS15474" s="61"/>
      <c r="AT15474" s="61"/>
      <c r="AU15474" s="61"/>
      <c r="AV15474" s="61"/>
      <c r="AW15474" s="61"/>
      <c r="AX15474" s="61"/>
      <c r="AY15474" s="61"/>
      <c r="AZ15474" s="61"/>
      <c r="BA15474" s="61"/>
    </row>
    <row r="15475" spans="39:53" x14ac:dyDescent="0.2">
      <c r="AM15475" s="61"/>
      <c r="AN15475" s="61"/>
      <c r="AO15475" s="171"/>
      <c r="AP15475" s="61"/>
      <c r="AQ15475" s="61"/>
      <c r="AR15475" s="61"/>
      <c r="AS15475" s="61"/>
      <c r="AT15475" s="61"/>
      <c r="AU15475" s="61"/>
      <c r="AV15475" s="61"/>
      <c r="AW15475" s="61"/>
      <c r="AX15475" s="61"/>
      <c r="AY15475" s="61"/>
      <c r="AZ15475" s="61"/>
      <c r="BA15475" s="61"/>
    </row>
    <row r="15476" spans="39:53" x14ac:dyDescent="0.2">
      <c r="AM15476" s="61"/>
      <c r="AN15476" s="61"/>
      <c r="AO15476" s="171"/>
      <c r="AP15476" s="61"/>
      <c r="AQ15476" s="61"/>
      <c r="AR15476" s="61"/>
      <c r="AS15476" s="61"/>
      <c r="AT15476" s="61"/>
      <c r="AU15476" s="61"/>
      <c r="AV15476" s="61"/>
      <c r="AW15476" s="61"/>
      <c r="AX15476" s="61"/>
      <c r="AY15476" s="61"/>
      <c r="AZ15476" s="61"/>
      <c r="BA15476" s="61"/>
    </row>
    <row r="15477" spans="39:53" x14ac:dyDescent="0.2">
      <c r="AM15477" s="61"/>
      <c r="AN15477" s="61"/>
      <c r="AO15477" s="171"/>
      <c r="AP15477" s="61"/>
      <c r="AQ15477" s="61"/>
      <c r="AR15477" s="61"/>
      <c r="AS15477" s="61"/>
      <c r="AT15477" s="61"/>
      <c r="AU15477" s="61"/>
      <c r="AV15477" s="61"/>
      <c r="AW15477" s="61"/>
      <c r="AX15477" s="61"/>
      <c r="AY15477" s="61"/>
      <c r="AZ15477" s="61"/>
      <c r="BA15477" s="61"/>
    </row>
    <row r="15478" spans="39:53" x14ac:dyDescent="0.2">
      <c r="AM15478" s="61"/>
      <c r="AN15478" s="61"/>
      <c r="AO15478" s="171"/>
      <c r="AP15478" s="61"/>
      <c r="AQ15478" s="61"/>
      <c r="AR15478" s="61"/>
      <c r="AS15478" s="61"/>
      <c r="AT15478" s="61"/>
      <c r="AU15478" s="61"/>
      <c r="AV15478" s="61"/>
      <c r="AW15478" s="61"/>
      <c r="AX15478" s="61"/>
      <c r="AY15478" s="61"/>
      <c r="AZ15478" s="61"/>
      <c r="BA15478" s="61"/>
    </row>
    <row r="15479" spans="39:53" x14ac:dyDescent="0.2">
      <c r="AM15479" s="61"/>
      <c r="AN15479" s="61"/>
      <c r="AO15479" s="171"/>
      <c r="AP15479" s="61"/>
      <c r="AQ15479" s="61"/>
      <c r="AR15479" s="61"/>
      <c r="AS15479" s="61"/>
      <c r="AT15479" s="61"/>
      <c r="AU15479" s="61"/>
      <c r="AV15479" s="61"/>
      <c r="AW15479" s="61"/>
      <c r="AX15479" s="61"/>
      <c r="AY15479" s="61"/>
      <c r="AZ15479" s="61"/>
      <c r="BA15479" s="61"/>
    </row>
    <row r="15480" spans="39:53" x14ac:dyDescent="0.2">
      <c r="AM15480" s="61"/>
      <c r="AN15480" s="61"/>
      <c r="AO15480" s="171"/>
      <c r="AP15480" s="61"/>
      <c r="AQ15480" s="61"/>
      <c r="AR15480" s="61"/>
      <c r="AS15480" s="61"/>
      <c r="AT15480" s="61"/>
      <c r="AU15480" s="61"/>
      <c r="AV15480" s="61"/>
      <c r="AW15480" s="61"/>
      <c r="AX15480" s="61"/>
      <c r="AY15480" s="61"/>
      <c r="AZ15480" s="61"/>
      <c r="BA15480" s="61"/>
    </row>
    <row r="15481" spans="39:53" x14ac:dyDescent="0.2">
      <c r="AM15481" s="61"/>
      <c r="AN15481" s="61"/>
      <c r="AO15481" s="171"/>
      <c r="AP15481" s="61"/>
      <c r="AQ15481" s="61"/>
      <c r="AR15481" s="61"/>
      <c r="AS15481" s="61"/>
      <c r="AT15481" s="61"/>
      <c r="AU15481" s="61"/>
      <c r="AV15481" s="61"/>
      <c r="AW15481" s="61"/>
      <c r="AX15481" s="61"/>
      <c r="AY15481" s="61"/>
      <c r="AZ15481" s="61"/>
      <c r="BA15481" s="61"/>
    </row>
    <row r="15482" spans="39:53" x14ac:dyDescent="0.2">
      <c r="AM15482" s="61"/>
      <c r="AN15482" s="61"/>
      <c r="AO15482" s="171"/>
      <c r="AP15482" s="61"/>
      <c r="AQ15482" s="61"/>
      <c r="AR15482" s="61"/>
      <c r="AS15482" s="61"/>
      <c r="AT15482" s="61"/>
      <c r="AU15482" s="61"/>
      <c r="AV15482" s="61"/>
      <c r="AW15482" s="61"/>
      <c r="AX15482" s="61"/>
      <c r="AY15482" s="61"/>
      <c r="AZ15482" s="61"/>
      <c r="BA15482" s="61"/>
    </row>
    <row r="15483" spans="39:53" x14ac:dyDescent="0.2">
      <c r="AM15483" s="61"/>
      <c r="AN15483" s="61"/>
      <c r="AO15483" s="171"/>
      <c r="AP15483" s="61"/>
      <c r="AQ15483" s="61"/>
      <c r="AR15483" s="61"/>
      <c r="AS15483" s="61"/>
      <c r="AT15483" s="61"/>
      <c r="AU15483" s="61"/>
      <c r="AV15483" s="61"/>
      <c r="AW15483" s="61"/>
      <c r="AX15483" s="61"/>
      <c r="AY15483" s="61"/>
      <c r="AZ15483" s="61"/>
      <c r="BA15483" s="61"/>
    </row>
    <row r="15484" spans="39:53" x14ac:dyDescent="0.2">
      <c r="AM15484" s="61"/>
      <c r="AN15484" s="61"/>
      <c r="AO15484" s="171"/>
      <c r="AP15484" s="61"/>
      <c r="AQ15484" s="61"/>
      <c r="AR15484" s="61"/>
      <c r="AS15484" s="61"/>
      <c r="AT15484" s="61"/>
      <c r="AU15484" s="61"/>
      <c r="AV15484" s="61"/>
      <c r="AW15484" s="61"/>
      <c r="AX15484" s="61"/>
      <c r="AY15484" s="61"/>
      <c r="AZ15484" s="61"/>
      <c r="BA15484" s="61"/>
    </row>
    <row r="15485" spans="39:53" x14ac:dyDescent="0.2">
      <c r="AM15485" s="61"/>
      <c r="AN15485" s="61"/>
      <c r="AO15485" s="171"/>
      <c r="AP15485" s="61"/>
      <c r="AQ15485" s="61"/>
      <c r="AR15485" s="61"/>
      <c r="AS15485" s="61"/>
      <c r="AT15485" s="61"/>
      <c r="AU15485" s="61"/>
      <c r="AV15485" s="61"/>
      <c r="AW15485" s="61"/>
      <c r="AX15485" s="61"/>
      <c r="AY15485" s="61"/>
      <c r="AZ15485" s="61"/>
      <c r="BA15485" s="61"/>
    </row>
    <row r="15486" spans="39:53" x14ac:dyDescent="0.2">
      <c r="AM15486" s="61"/>
      <c r="AN15486" s="61"/>
      <c r="AO15486" s="171"/>
      <c r="AP15486" s="61"/>
      <c r="AQ15486" s="61"/>
      <c r="AR15486" s="61"/>
      <c r="AS15486" s="61"/>
      <c r="AT15486" s="61"/>
      <c r="AU15486" s="61"/>
      <c r="AV15486" s="61"/>
      <c r="AW15486" s="61"/>
      <c r="AX15486" s="61"/>
      <c r="AY15486" s="61"/>
      <c r="AZ15486" s="61"/>
      <c r="BA15486" s="61"/>
    </row>
    <row r="15487" spans="39:53" x14ac:dyDescent="0.2">
      <c r="AM15487" s="61"/>
      <c r="AN15487" s="61"/>
      <c r="AO15487" s="171"/>
      <c r="AP15487" s="61"/>
      <c r="AQ15487" s="61"/>
      <c r="AR15487" s="61"/>
      <c r="AS15487" s="61"/>
      <c r="AT15487" s="61"/>
      <c r="AU15487" s="61"/>
      <c r="AV15487" s="61"/>
      <c r="AW15487" s="61"/>
      <c r="AX15487" s="61"/>
      <c r="AY15487" s="61"/>
      <c r="AZ15487" s="61"/>
      <c r="BA15487" s="61"/>
    </row>
    <row r="15488" spans="39:53" x14ac:dyDescent="0.2">
      <c r="AM15488" s="61"/>
      <c r="AN15488" s="61"/>
      <c r="AO15488" s="171"/>
      <c r="AP15488" s="61"/>
      <c r="AQ15488" s="61"/>
      <c r="AR15488" s="61"/>
      <c r="AS15488" s="61"/>
      <c r="AT15488" s="61"/>
      <c r="AU15488" s="61"/>
      <c r="AV15488" s="61"/>
      <c r="AW15488" s="61"/>
      <c r="AX15488" s="61"/>
      <c r="AY15488" s="61"/>
      <c r="AZ15488" s="61"/>
      <c r="BA15488" s="61"/>
    </row>
    <row r="15489" spans="39:53" x14ac:dyDescent="0.2">
      <c r="AM15489" s="61"/>
      <c r="AN15489" s="61"/>
      <c r="AO15489" s="171"/>
      <c r="AP15489" s="61"/>
      <c r="AQ15489" s="61"/>
      <c r="AR15489" s="61"/>
      <c r="AS15489" s="61"/>
      <c r="AT15489" s="61"/>
      <c r="AU15489" s="61"/>
      <c r="AV15489" s="61"/>
      <c r="AW15489" s="61"/>
      <c r="AX15489" s="61"/>
      <c r="AY15489" s="61"/>
      <c r="AZ15489" s="61"/>
      <c r="BA15489" s="61"/>
    </row>
    <row r="15490" spans="39:53" x14ac:dyDescent="0.2">
      <c r="AM15490" s="61"/>
      <c r="AN15490" s="61"/>
      <c r="AO15490" s="171"/>
      <c r="AP15490" s="61"/>
      <c r="AQ15490" s="61"/>
      <c r="AR15490" s="61"/>
      <c r="AS15490" s="61"/>
      <c r="AT15490" s="61"/>
      <c r="AU15490" s="61"/>
      <c r="AV15490" s="61"/>
      <c r="AW15490" s="61"/>
      <c r="AX15490" s="61"/>
      <c r="AY15490" s="61"/>
      <c r="AZ15490" s="61"/>
      <c r="BA15490" s="61"/>
    </row>
    <row r="15491" spans="39:53" x14ac:dyDescent="0.2">
      <c r="AM15491" s="61"/>
      <c r="AN15491" s="61"/>
      <c r="AO15491" s="171"/>
      <c r="AP15491" s="61"/>
      <c r="AQ15491" s="61"/>
      <c r="AR15491" s="61"/>
      <c r="AS15491" s="61"/>
      <c r="AT15491" s="61"/>
      <c r="AU15491" s="61"/>
      <c r="AV15491" s="61"/>
      <c r="AW15491" s="61"/>
      <c r="AX15491" s="61"/>
      <c r="AY15491" s="61"/>
      <c r="AZ15491" s="61"/>
      <c r="BA15491" s="61"/>
    </row>
    <row r="15492" spans="39:53" x14ac:dyDescent="0.2">
      <c r="AM15492" s="61"/>
      <c r="AN15492" s="61"/>
      <c r="AO15492" s="171"/>
      <c r="AP15492" s="61"/>
      <c r="AQ15492" s="61"/>
      <c r="AR15492" s="61"/>
      <c r="AS15492" s="61"/>
      <c r="AT15492" s="61"/>
      <c r="AU15492" s="61"/>
      <c r="AV15492" s="61"/>
      <c r="AW15492" s="61"/>
      <c r="AX15492" s="61"/>
      <c r="AY15492" s="61"/>
      <c r="AZ15492" s="61"/>
      <c r="BA15492" s="61"/>
    </row>
    <row r="15493" spans="39:53" x14ac:dyDescent="0.2">
      <c r="AM15493" s="61"/>
      <c r="AN15493" s="61"/>
      <c r="AO15493" s="171"/>
      <c r="AP15493" s="61"/>
      <c r="AQ15493" s="61"/>
      <c r="AR15493" s="61"/>
      <c r="AS15493" s="61"/>
      <c r="AT15493" s="61"/>
      <c r="AU15493" s="61"/>
      <c r="AV15493" s="61"/>
      <c r="AW15493" s="61"/>
      <c r="AX15493" s="61"/>
      <c r="AY15493" s="61"/>
      <c r="AZ15493" s="61"/>
      <c r="BA15493" s="61"/>
    </row>
    <row r="15494" spans="39:53" x14ac:dyDescent="0.2">
      <c r="AM15494" s="61"/>
      <c r="AN15494" s="61"/>
      <c r="AO15494" s="171"/>
      <c r="AP15494" s="61"/>
      <c r="AQ15494" s="61"/>
      <c r="AR15494" s="61"/>
      <c r="AS15494" s="61"/>
      <c r="AT15494" s="61"/>
      <c r="AU15494" s="61"/>
      <c r="AV15494" s="61"/>
      <c r="AW15494" s="61"/>
      <c r="AX15494" s="61"/>
      <c r="AY15494" s="61"/>
      <c r="AZ15494" s="61"/>
      <c r="BA15494" s="61"/>
    </row>
    <row r="15495" spans="39:53" x14ac:dyDescent="0.2">
      <c r="AM15495" s="61"/>
      <c r="AN15495" s="61"/>
      <c r="AO15495" s="171"/>
      <c r="AP15495" s="61"/>
      <c r="AQ15495" s="61"/>
      <c r="AR15495" s="61"/>
      <c r="AS15495" s="61"/>
      <c r="AT15495" s="61"/>
      <c r="AU15495" s="61"/>
      <c r="AV15495" s="61"/>
      <c r="AW15495" s="61"/>
      <c r="AX15495" s="61"/>
      <c r="AY15495" s="61"/>
      <c r="AZ15495" s="61"/>
      <c r="BA15495" s="61"/>
    </row>
    <row r="15496" spans="39:53" x14ac:dyDescent="0.2">
      <c r="AM15496" s="61"/>
      <c r="AN15496" s="61"/>
      <c r="AO15496" s="171"/>
      <c r="AP15496" s="61"/>
      <c r="AQ15496" s="61"/>
      <c r="AR15496" s="61"/>
      <c r="AS15496" s="61"/>
      <c r="AT15496" s="61"/>
      <c r="AU15496" s="61"/>
      <c r="AV15496" s="61"/>
      <c r="AW15496" s="61"/>
      <c r="AX15496" s="61"/>
      <c r="AY15496" s="61"/>
      <c r="AZ15496" s="61"/>
      <c r="BA15496" s="61"/>
    </row>
    <row r="15497" spans="39:53" x14ac:dyDescent="0.2">
      <c r="AM15497" s="61"/>
      <c r="AN15497" s="61"/>
      <c r="AO15497" s="171"/>
      <c r="AP15497" s="61"/>
      <c r="AQ15497" s="61"/>
      <c r="AR15497" s="61"/>
      <c r="AS15497" s="61"/>
      <c r="AT15497" s="61"/>
      <c r="AU15497" s="61"/>
      <c r="AV15497" s="61"/>
      <c r="AW15497" s="61"/>
      <c r="AX15497" s="61"/>
      <c r="AY15497" s="61"/>
      <c r="AZ15497" s="61"/>
      <c r="BA15497" s="61"/>
    </row>
    <row r="15498" spans="39:53" x14ac:dyDescent="0.2">
      <c r="AM15498" s="61"/>
      <c r="AN15498" s="61"/>
      <c r="AO15498" s="171"/>
      <c r="AP15498" s="61"/>
      <c r="AQ15498" s="61"/>
      <c r="AR15498" s="61"/>
      <c r="AS15498" s="61"/>
      <c r="AT15498" s="61"/>
      <c r="AU15498" s="61"/>
      <c r="AV15498" s="61"/>
      <c r="AW15498" s="61"/>
      <c r="AX15498" s="61"/>
      <c r="AY15498" s="61"/>
      <c r="AZ15498" s="61"/>
      <c r="BA15498" s="61"/>
    </row>
    <row r="15499" spans="39:53" x14ac:dyDescent="0.2">
      <c r="AM15499" s="61"/>
      <c r="AN15499" s="61"/>
      <c r="AO15499" s="171"/>
      <c r="AP15499" s="61"/>
      <c r="AQ15499" s="61"/>
      <c r="AR15499" s="61"/>
      <c r="AS15499" s="61"/>
      <c r="AT15499" s="61"/>
      <c r="AU15499" s="61"/>
      <c r="AV15499" s="61"/>
      <c r="AW15499" s="61"/>
      <c r="AX15499" s="61"/>
      <c r="AY15499" s="61"/>
      <c r="AZ15499" s="61"/>
      <c r="BA15499" s="61"/>
    </row>
    <row r="15500" spans="39:53" x14ac:dyDescent="0.2">
      <c r="AM15500" s="61"/>
      <c r="AN15500" s="61"/>
      <c r="AO15500" s="171"/>
      <c r="AP15500" s="61"/>
      <c r="AQ15500" s="61"/>
      <c r="AR15500" s="61"/>
      <c r="AS15500" s="61"/>
      <c r="AT15500" s="61"/>
      <c r="AU15500" s="61"/>
      <c r="AV15500" s="61"/>
      <c r="AW15500" s="61"/>
      <c r="AX15500" s="61"/>
      <c r="AY15500" s="61"/>
      <c r="AZ15500" s="61"/>
      <c r="BA15500" s="61"/>
    </row>
    <row r="15501" spans="39:53" x14ac:dyDescent="0.2">
      <c r="AM15501" s="61"/>
      <c r="AN15501" s="61"/>
      <c r="AO15501" s="171"/>
      <c r="AP15501" s="61"/>
      <c r="AQ15501" s="61"/>
      <c r="AR15501" s="61"/>
      <c r="AS15501" s="61"/>
      <c r="AT15501" s="61"/>
      <c r="AU15501" s="61"/>
      <c r="AV15501" s="61"/>
      <c r="AW15501" s="61"/>
      <c r="AX15501" s="61"/>
      <c r="AY15501" s="61"/>
      <c r="AZ15501" s="61"/>
      <c r="BA15501" s="61"/>
    </row>
    <row r="15502" spans="39:53" x14ac:dyDescent="0.2">
      <c r="AM15502" s="61"/>
      <c r="AN15502" s="61"/>
      <c r="AO15502" s="171"/>
      <c r="AP15502" s="61"/>
      <c r="AQ15502" s="61"/>
      <c r="AR15502" s="61"/>
      <c r="AS15502" s="61"/>
      <c r="AT15502" s="61"/>
      <c r="AU15502" s="61"/>
      <c r="AV15502" s="61"/>
      <c r="AW15502" s="61"/>
      <c r="AX15502" s="61"/>
      <c r="AY15502" s="61"/>
      <c r="AZ15502" s="61"/>
      <c r="BA15502" s="61"/>
    </row>
    <row r="15503" spans="39:53" x14ac:dyDescent="0.2">
      <c r="AM15503" s="61"/>
      <c r="AN15503" s="61"/>
      <c r="AO15503" s="171"/>
      <c r="AP15503" s="61"/>
      <c r="AQ15503" s="61"/>
      <c r="AR15503" s="61"/>
      <c r="AS15503" s="61"/>
      <c r="AT15503" s="61"/>
      <c r="AU15503" s="61"/>
      <c r="AV15503" s="61"/>
      <c r="AW15503" s="61"/>
      <c r="AX15503" s="61"/>
      <c r="AY15503" s="61"/>
      <c r="AZ15503" s="61"/>
      <c r="BA15503" s="61"/>
    </row>
    <row r="15504" spans="39:53" x14ac:dyDescent="0.2">
      <c r="AM15504" s="61"/>
      <c r="AN15504" s="61"/>
      <c r="AO15504" s="171"/>
      <c r="AP15504" s="61"/>
      <c r="AQ15504" s="61"/>
      <c r="AR15504" s="61"/>
      <c r="AS15504" s="61"/>
      <c r="AT15504" s="61"/>
      <c r="AU15504" s="61"/>
      <c r="AV15504" s="61"/>
      <c r="AW15504" s="61"/>
      <c r="AX15504" s="61"/>
      <c r="AY15504" s="61"/>
      <c r="AZ15504" s="61"/>
      <c r="BA15504" s="61"/>
    </row>
    <row r="15505" spans="39:53" x14ac:dyDescent="0.2">
      <c r="AM15505" s="61"/>
      <c r="AN15505" s="61"/>
      <c r="AO15505" s="171"/>
      <c r="AP15505" s="61"/>
      <c r="AQ15505" s="61"/>
      <c r="AR15505" s="61"/>
      <c r="AS15505" s="61"/>
      <c r="AT15505" s="61"/>
      <c r="AU15505" s="61"/>
      <c r="AV15505" s="61"/>
      <c r="AW15505" s="61"/>
      <c r="AX15505" s="61"/>
      <c r="AY15505" s="61"/>
      <c r="AZ15505" s="61"/>
      <c r="BA15505" s="61"/>
    </row>
    <row r="15506" spans="39:53" x14ac:dyDescent="0.2">
      <c r="AM15506" s="61"/>
      <c r="AN15506" s="61"/>
      <c r="AO15506" s="171"/>
      <c r="AP15506" s="61"/>
      <c r="AQ15506" s="61"/>
      <c r="AR15506" s="61"/>
      <c r="AS15506" s="61"/>
      <c r="AT15506" s="61"/>
      <c r="AU15506" s="61"/>
      <c r="AV15506" s="61"/>
      <c r="AW15506" s="61"/>
      <c r="AX15506" s="61"/>
      <c r="AY15506" s="61"/>
      <c r="AZ15506" s="61"/>
      <c r="BA15506" s="61"/>
    </row>
    <row r="15507" spans="39:53" x14ac:dyDescent="0.2">
      <c r="AM15507" s="61"/>
      <c r="AN15507" s="61"/>
      <c r="AO15507" s="171"/>
      <c r="AP15507" s="61"/>
      <c r="AQ15507" s="61"/>
      <c r="AR15507" s="61"/>
      <c r="AS15507" s="61"/>
      <c r="AT15507" s="61"/>
      <c r="AU15507" s="61"/>
      <c r="AV15507" s="61"/>
      <c r="AW15507" s="61"/>
      <c r="AX15507" s="61"/>
      <c r="AY15507" s="61"/>
      <c r="AZ15507" s="61"/>
      <c r="BA15507" s="61"/>
    </row>
    <row r="15508" spans="39:53" x14ac:dyDescent="0.2">
      <c r="AM15508" s="61"/>
      <c r="AN15508" s="61"/>
      <c r="AO15508" s="171"/>
      <c r="AP15508" s="61"/>
      <c r="AQ15508" s="61"/>
      <c r="AR15508" s="61"/>
      <c r="AS15508" s="61"/>
      <c r="AT15508" s="61"/>
      <c r="AU15508" s="61"/>
      <c r="AV15508" s="61"/>
      <c r="AW15508" s="61"/>
      <c r="AX15508" s="61"/>
      <c r="AY15508" s="61"/>
      <c r="AZ15508" s="61"/>
      <c r="BA15508" s="61"/>
    </row>
    <row r="15509" spans="39:53" x14ac:dyDescent="0.2">
      <c r="AM15509" s="61"/>
      <c r="AN15509" s="61"/>
      <c r="AO15509" s="171"/>
      <c r="AP15509" s="61"/>
      <c r="AQ15509" s="61"/>
      <c r="AR15509" s="61"/>
      <c r="AS15509" s="61"/>
      <c r="AT15509" s="61"/>
      <c r="AU15509" s="61"/>
      <c r="AV15509" s="61"/>
      <c r="AW15509" s="61"/>
      <c r="AX15509" s="61"/>
      <c r="AY15509" s="61"/>
      <c r="AZ15509" s="61"/>
      <c r="BA15509" s="61"/>
    </row>
    <row r="15510" spans="39:53" x14ac:dyDescent="0.2">
      <c r="AM15510" s="61"/>
      <c r="AN15510" s="61"/>
      <c r="AO15510" s="171"/>
      <c r="AP15510" s="61"/>
      <c r="AQ15510" s="61"/>
      <c r="AR15510" s="61"/>
      <c r="AS15510" s="61"/>
      <c r="AT15510" s="61"/>
      <c r="AU15510" s="61"/>
      <c r="AV15510" s="61"/>
      <c r="AW15510" s="61"/>
      <c r="AX15510" s="61"/>
      <c r="AY15510" s="61"/>
      <c r="AZ15510" s="61"/>
      <c r="BA15510" s="61"/>
    </row>
    <row r="15511" spans="39:53" x14ac:dyDescent="0.2">
      <c r="AM15511" s="61"/>
      <c r="AN15511" s="61"/>
      <c r="AO15511" s="171"/>
      <c r="AP15511" s="61"/>
      <c r="AQ15511" s="61"/>
      <c r="AR15511" s="61"/>
      <c r="AS15511" s="61"/>
      <c r="AT15511" s="61"/>
      <c r="AU15511" s="61"/>
      <c r="AV15511" s="61"/>
      <c r="AW15511" s="61"/>
      <c r="AX15511" s="61"/>
      <c r="AY15511" s="61"/>
      <c r="AZ15511" s="61"/>
      <c r="BA15511" s="61"/>
    </row>
    <row r="15512" spans="39:53" x14ac:dyDescent="0.2">
      <c r="AM15512" s="61"/>
      <c r="AN15512" s="61"/>
      <c r="AO15512" s="171"/>
      <c r="AP15512" s="61"/>
      <c r="AQ15512" s="61"/>
      <c r="AR15512" s="61"/>
      <c r="AS15512" s="61"/>
      <c r="AT15512" s="61"/>
      <c r="AU15512" s="61"/>
      <c r="AV15512" s="61"/>
      <c r="AW15512" s="61"/>
      <c r="AX15512" s="61"/>
      <c r="AY15512" s="61"/>
      <c r="AZ15512" s="61"/>
      <c r="BA15512" s="61"/>
    </row>
    <row r="15513" spans="39:53" x14ac:dyDescent="0.2">
      <c r="AM15513" s="61"/>
      <c r="AN15513" s="61"/>
      <c r="AO15513" s="171"/>
      <c r="AP15513" s="61"/>
      <c r="AQ15513" s="61"/>
      <c r="AR15513" s="61"/>
      <c r="AS15513" s="61"/>
      <c r="AT15513" s="61"/>
      <c r="AU15513" s="61"/>
      <c r="AV15513" s="61"/>
      <c r="AW15513" s="61"/>
      <c r="AX15513" s="61"/>
      <c r="AY15513" s="61"/>
      <c r="AZ15513" s="61"/>
      <c r="BA15513" s="61"/>
    </row>
    <row r="15514" spans="39:53" x14ac:dyDescent="0.2">
      <c r="AM15514" s="61"/>
      <c r="AN15514" s="61"/>
      <c r="AO15514" s="171"/>
      <c r="AP15514" s="61"/>
      <c r="AQ15514" s="61"/>
      <c r="AR15514" s="61"/>
      <c r="AS15514" s="61"/>
      <c r="AT15514" s="61"/>
      <c r="AU15514" s="61"/>
      <c r="AV15514" s="61"/>
      <c r="AW15514" s="61"/>
      <c r="AX15514" s="61"/>
      <c r="AY15514" s="61"/>
      <c r="AZ15514" s="61"/>
      <c r="BA15514" s="61"/>
    </row>
    <row r="15515" spans="39:53" x14ac:dyDescent="0.2">
      <c r="AM15515" s="61"/>
      <c r="AN15515" s="61"/>
      <c r="AO15515" s="171"/>
      <c r="AP15515" s="61"/>
      <c r="AQ15515" s="61"/>
      <c r="AR15515" s="61"/>
      <c r="AS15515" s="61"/>
      <c r="AT15515" s="61"/>
      <c r="AU15515" s="61"/>
      <c r="AV15515" s="61"/>
      <c r="AW15515" s="61"/>
      <c r="AX15515" s="61"/>
      <c r="AY15515" s="61"/>
      <c r="AZ15515" s="61"/>
      <c r="BA15515" s="61"/>
    </row>
    <row r="15516" spans="39:53" x14ac:dyDescent="0.2">
      <c r="AM15516" s="61"/>
      <c r="AN15516" s="61"/>
      <c r="AO15516" s="171"/>
      <c r="AP15516" s="61"/>
      <c r="AQ15516" s="61"/>
      <c r="AR15516" s="61"/>
      <c r="AS15516" s="61"/>
      <c r="AT15516" s="61"/>
      <c r="AU15516" s="61"/>
      <c r="AV15516" s="61"/>
      <c r="AW15516" s="61"/>
      <c r="AX15516" s="61"/>
      <c r="AY15516" s="61"/>
      <c r="AZ15516" s="61"/>
      <c r="BA15516" s="61"/>
    </row>
    <row r="15517" spans="39:53" x14ac:dyDescent="0.2">
      <c r="AM15517" s="61"/>
      <c r="AN15517" s="61"/>
      <c r="AO15517" s="171"/>
      <c r="AP15517" s="61"/>
      <c r="AQ15517" s="61"/>
      <c r="AR15517" s="61"/>
      <c r="AS15517" s="61"/>
      <c r="AT15517" s="61"/>
      <c r="AU15517" s="61"/>
      <c r="AV15517" s="61"/>
      <c r="AW15517" s="61"/>
      <c r="AX15517" s="61"/>
      <c r="AY15517" s="61"/>
      <c r="AZ15517" s="61"/>
      <c r="BA15517" s="61"/>
    </row>
    <row r="15518" spans="39:53" x14ac:dyDescent="0.2">
      <c r="AM15518" s="61"/>
      <c r="AN15518" s="61"/>
      <c r="AO15518" s="171"/>
      <c r="AP15518" s="61"/>
      <c r="AQ15518" s="61"/>
      <c r="AR15518" s="61"/>
      <c r="AS15518" s="61"/>
      <c r="AT15518" s="61"/>
      <c r="AU15518" s="61"/>
      <c r="AV15518" s="61"/>
      <c r="AW15518" s="61"/>
      <c r="AX15518" s="61"/>
      <c r="AY15518" s="61"/>
      <c r="AZ15518" s="61"/>
      <c r="BA15518" s="61"/>
    </row>
    <row r="15519" spans="39:53" x14ac:dyDescent="0.2">
      <c r="AM15519" s="61"/>
      <c r="AN15519" s="61"/>
      <c r="AO15519" s="171"/>
      <c r="AP15519" s="61"/>
      <c r="AQ15519" s="61"/>
      <c r="AR15519" s="61"/>
      <c r="AS15519" s="61"/>
      <c r="AT15519" s="61"/>
      <c r="AU15519" s="61"/>
      <c r="AV15519" s="61"/>
      <c r="AW15519" s="61"/>
      <c r="AX15519" s="61"/>
      <c r="AY15519" s="61"/>
      <c r="AZ15519" s="61"/>
      <c r="BA15519" s="61"/>
    </row>
    <row r="15520" spans="39:53" x14ac:dyDescent="0.2">
      <c r="AM15520" s="61"/>
      <c r="AN15520" s="61"/>
      <c r="AO15520" s="171"/>
      <c r="AP15520" s="61"/>
      <c r="AQ15520" s="61"/>
      <c r="AR15520" s="61"/>
      <c r="AS15520" s="61"/>
      <c r="AT15520" s="61"/>
      <c r="AU15520" s="61"/>
      <c r="AV15520" s="61"/>
      <c r="AW15520" s="61"/>
      <c r="AX15520" s="61"/>
      <c r="AY15520" s="61"/>
      <c r="AZ15520" s="61"/>
      <c r="BA15520" s="61"/>
    </row>
    <row r="15521" spans="39:53" x14ac:dyDescent="0.2">
      <c r="AM15521" s="61"/>
      <c r="AN15521" s="61"/>
      <c r="AO15521" s="171"/>
      <c r="AP15521" s="61"/>
      <c r="AQ15521" s="61"/>
      <c r="AR15521" s="61"/>
      <c r="AS15521" s="61"/>
      <c r="AT15521" s="61"/>
      <c r="AU15521" s="61"/>
      <c r="AV15521" s="61"/>
      <c r="AW15521" s="61"/>
      <c r="AX15521" s="61"/>
      <c r="AY15521" s="61"/>
      <c r="AZ15521" s="61"/>
      <c r="BA15521" s="61"/>
    </row>
    <row r="15522" spans="39:53" x14ac:dyDescent="0.2">
      <c r="AM15522" s="61"/>
      <c r="AN15522" s="61"/>
      <c r="AO15522" s="171"/>
      <c r="AP15522" s="61"/>
      <c r="AQ15522" s="61"/>
      <c r="AR15522" s="61"/>
      <c r="AS15522" s="61"/>
      <c r="AT15522" s="61"/>
      <c r="AU15522" s="61"/>
      <c r="AV15522" s="61"/>
      <c r="AW15522" s="61"/>
      <c r="AX15522" s="61"/>
      <c r="AY15522" s="61"/>
      <c r="AZ15522" s="61"/>
      <c r="BA15522" s="61"/>
    </row>
    <row r="15523" spans="39:53" x14ac:dyDescent="0.2">
      <c r="AM15523" s="61"/>
      <c r="AN15523" s="61"/>
      <c r="AO15523" s="171"/>
      <c r="AP15523" s="61"/>
      <c r="AQ15523" s="61"/>
      <c r="AR15523" s="61"/>
      <c r="AS15523" s="61"/>
      <c r="AT15523" s="61"/>
      <c r="AU15523" s="61"/>
      <c r="AV15523" s="61"/>
      <c r="AW15523" s="61"/>
      <c r="AX15523" s="61"/>
      <c r="AY15523" s="61"/>
      <c r="AZ15523" s="61"/>
      <c r="BA15523" s="61"/>
    </row>
    <row r="15524" spans="39:53" x14ac:dyDescent="0.2">
      <c r="AM15524" s="61"/>
      <c r="AN15524" s="61"/>
      <c r="AO15524" s="171"/>
      <c r="AP15524" s="61"/>
      <c r="AQ15524" s="61"/>
      <c r="AR15524" s="61"/>
      <c r="AS15524" s="61"/>
      <c r="AT15524" s="61"/>
      <c r="AU15524" s="61"/>
      <c r="AV15524" s="61"/>
      <c r="AW15524" s="61"/>
      <c r="AX15524" s="61"/>
      <c r="AY15524" s="61"/>
      <c r="AZ15524" s="61"/>
      <c r="BA15524" s="61"/>
    </row>
    <row r="15525" spans="39:53" x14ac:dyDescent="0.2">
      <c r="AM15525" s="61"/>
      <c r="AN15525" s="61"/>
      <c r="AO15525" s="171"/>
      <c r="AP15525" s="61"/>
      <c r="AQ15525" s="61"/>
      <c r="AR15525" s="61"/>
      <c r="AS15525" s="61"/>
      <c r="AT15525" s="61"/>
      <c r="AU15525" s="61"/>
      <c r="AV15525" s="61"/>
      <c r="AW15525" s="61"/>
      <c r="AX15525" s="61"/>
      <c r="AY15525" s="61"/>
      <c r="AZ15525" s="61"/>
      <c r="BA15525" s="61"/>
    </row>
    <row r="15526" spans="39:53" x14ac:dyDescent="0.2">
      <c r="AM15526" s="61"/>
      <c r="AN15526" s="61"/>
      <c r="AO15526" s="171"/>
      <c r="AP15526" s="61"/>
      <c r="AQ15526" s="61"/>
      <c r="AR15526" s="61"/>
      <c r="AS15526" s="61"/>
      <c r="AT15526" s="61"/>
      <c r="AU15526" s="61"/>
      <c r="AV15526" s="61"/>
      <c r="AW15526" s="61"/>
      <c r="AX15526" s="61"/>
      <c r="AY15526" s="61"/>
      <c r="AZ15526" s="61"/>
      <c r="BA15526" s="61"/>
    </row>
    <row r="15527" spans="39:53" x14ac:dyDescent="0.2">
      <c r="AM15527" s="61"/>
      <c r="AN15527" s="61"/>
      <c r="AO15527" s="171"/>
      <c r="AP15527" s="61"/>
      <c r="AQ15527" s="61"/>
      <c r="AR15527" s="61"/>
      <c r="AS15527" s="61"/>
      <c r="AT15527" s="61"/>
      <c r="AU15527" s="61"/>
      <c r="AV15527" s="61"/>
      <c r="AW15527" s="61"/>
      <c r="AX15527" s="61"/>
      <c r="AY15527" s="61"/>
      <c r="AZ15527" s="61"/>
      <c r="BA15527" s="61"/>
    </row>
    <row r="15528" spans="39:53" x14ac:dyDescent="0.2">
      <c r="AM15528" s="61"/>
      <c r="AN15528" s="61"/>
      <c r="AO15528" s="171"/>
      <c r="AP15528" s="61"/>
      <c r="AQ15528" s="61"/>
      <c r="AR15528" s="61"/>
      <c r="AS15528" s="61"/>
      <c r="AT15528" s="61"/>
      <c r="AU15528" s="61"/>
      <c r="AV15528" s="61"/>
      <c r="AW15528" s="61"/>
      <c r="AX15528" s="61"/>
      <c r="AY15528" s="61"/>
      <c r="AZ15528" s="61"/>
      <c r="BA15528" s="61"/>
    </row>
    <row r="15529" spans="39:53" x14ac:dyDescent="0.2">
      <c r="AM15529" s="61"/>
      <c r="AN15529" s="61"/>
      <c r="AO15529" s="171"/>
      <c r="AP15529" s="61"/>
      <c r="AQ15529" s="61"/>
      <c r="AR15529" s="61"/>
      <c r="AS15529" s="61"/>
      <c r="AT15529" s="61"/>
      <c r="AU15529" s="61"/>
      <c r="AV15529" s="61"/>
      <c r="AW15529" s="61"/>
      <c r="AX15529" s="61"/>
      <c r="AY15529" s="61"/>
      <c r="AZ15529" s="61"/>
      <c r="BA15529" s="61"/>
    </row>
    <row r="15530" spans="39:53" x14ac:dyDescent="0.2">
      <c r="AM15530" s="61"/>
      <c r="AN15530" s="61"/>
      <c r="AO15530" s="171"/>
      <c r="AP15530" s="61"/>
      <c r="AQ15530" s="61"/>
      <c r="AR15530" s="61"/>
      <c r="AS15530" s="61"/>
      <c r="AT15530" s="61"/>
      <c r="AU15530" s="61"/>
      <c r="AV15530" s="61"/>
      <c r="AW15530" s="61"/>
      <c r="AX15530" s="61"/>
      <c r="AY15530" s="61"/>
      <c r="AZ15530" s="61"/>
      <c r="BA15530" s="61"/>
    </row>
    <row r="15531" spans="39:53" x14ac:dyDescent="0.2">
      <c r="AM15531" s="61"/>
      <c r="AN15531" s="61"/>
      <c r="AO15531" s="171"/>
      <c r="AP15531" s="61"/>
      <c r="AQ15531" s="61"/>
      <c r="AR15531" s="61"/>
      <c r="AS15531" s="61"/>
      <c r="AT15531" s="61"/>
      <c r="AU15531" s="61"/>
      <c r="AV15531" s="61"/>
      <c r="AW15531" s="61"/>
      <c r="AX15531" s="61"/>
      <c r="AY15531" s="61"/>
      <c r="AZ15531" s="61"/>
      <c r="BA15531" s="61"/>
    </row>
    <row r="15532" spans="39:53" x14ac:dyDescent="0.2">
      <c r="AM15532" s="61"/>
      <c r="AN15532" s="61"/>
      <c r="AO15532" s="171"/>
      <c r="AP15532" s="61"/>
      <c r="AQ15532" s="61"/>
      <c r="AR15532" s="61"/>
      <c r="AS15532" s="61"/>
      <c r="AT15532" s="61"/>
      <c r="AU15532" s="61"/>
      <c r="AV15532" s="61"/>
      <c r="AW15532" s="61"/>
      <c r="AX15532" s="61"/>
      <c r="AY15532" s="61"/>
      <c r="AZ15532" s="61"/>
      <c r="BA15532" s="61"/>
    </row>
    <row r="15533" spans="39:53" x14ac:dyDescent="0.2">
      <c r="AM15533" s="61"/>
      <c r="AN15533" s="61"/>
      <c r="AO15533" s="171"/>
      <c r="AP15533" s="61"/>
      <c r="AQ15533" s="61"/>
      <c r="AR15533" s="61"/>
      <c r="AS15533" s="61"/>
      <c r="AT15533" s="61"/>
      <c r="AU15533" s="61"/>
      <c r="AV15533" s="61"/>
      <c r="AW15533" s="61"/>
      <c r="AX15533" s="61"/>
      <c r="AY15533" s="61"/>
      <c r="AZ15533" s="61"/>
      <c r="BA15533" s="61"/>
    </row>
    <row r="15534" spans="39:53" x14ac:dyDescent="0.2">
      <c r="AM15534" s="61"/>
      <c r="AN15534" s="61"/>
      <c r="AO15534" s="171"/>
      <c r="AP15534" s="61"/>
      <c r="AQ15534" s="61"/>
      <c r="AR15534" s="61"/>
      <c r="AS15534" s="61"/>
      <c r="AT15534" s="61"/>
      <c r="AU15534" s="61"/>
      <c r="AV15534" s="61"/>
      <c r="AW15534" s="61"/>
      <c r="AX15534" s="61"/>
      <c r="AY15534" s="61"/>
      <c r="AZ15534" s="61"/>
      <c r="BA15534" s="61"/>
    </row>
    <row r="15535" spans="39:53" x14ac:dyDescent="0.2">
      <c r="AM15535" s="61"/>
      <c r="AN15535" s="61"/>
      <c r="AO15535" s="171"/>
      <c r="AP15535" s="61"/>
      <c r="AQ15535" s="61"/>
      <c r="AR15535" s="61"/>
      <c r="AS15535" s="61"/>
      <c r="AT15535" s="61"/>
      <c r="AU15535" s="61"/>
      <c r="AV15535" s="61"/>
      <c r="AW15535" s="61"/>
      <c r="AX15535" s="61"/>
      <c r="AY15535" s="61"/>
      <c r="AZ15535" s="61"/>
      <c r="BA15535" s="61"/>
    </row>
    <row r="15536" spans="39:53" x14ac:dyDescent="0.2">
      <c r="AM15536" s="61"/>
      <c r="AN15536" s="61"/>
      <c r="AO15536" s="171"/>
      <c r="AP15536" s="61"/>
      <c r="AQ15536" s="61"/>
      <c r="AR15536" s="61"/>
      <c r="AS15536" s="61"/>
      <c r="AT15536" s="61"/>
      <c r="AU15536" s="61"/>
      <c r="AV15536" s="61"/>
      <c r="AW15536" s="61"/>
      <c r="AX15536" s="61"/>
      <c r="AY15536" s="61"/>
      <c r="AZ15536" s="61"/>
      <c r="BA15536" s="61"/>
    </row>
    <row r="15537" spans="39:53" x14ac:dyDescent="0.2">
      <c r="AM15537" s="61"/>
      <c r="AN15537" s="61"/>
      <c r="AO15537" s="171"/>
      <c r="AP15537" s="61"/>
      <c r="AQ15537" s="61"/>
      <c r="AR15537" s="61"/>
      <c r="AS15537" s="61"/>
      <c r="AT15537" s="61"/>
      <c r="AU15537" s="61"/>
      <c r="AV15537" s="61"/>
      <c r="AW15537" s="61"/>
      <c r="AX15537" s="61"/>
      <c r="AY15537" s="61"/>
      <c r="AZ15537" s="61"/>
      <c r="BA15537" s="61"/>
    </row>
    <row r="15538" spans="39:53" x14ac:dyDescent="0.2">
      <c r="AM15538" s="61"/>
      <c r="AN15538" s="61"/>
      <c r="AO15538" s="171"/>
      <c r="AP15538" s="61"/>
      <c r="AQ15538" s="61"/>
      <c r="AR15538" s="61"/>
      <c r="AS15538" s="61"/>
      <c r="AT15538" s="61"/>
      <c r="AU15538" s="61"/>
      <c r="AV15538" s="61"/>
      <c r="AW15538" s="61"/>
      <c r="AX15538" s="61"/>
      <c r="AY15538" s="61"/>
      <c r="AZ15538" s="61"/>
      <c r="BA15538" s="61"/>
    </row>
    <row r="15539" spans="39:53" x14ac:dyDescent="0.2">
      <c r="AM15539" s="61"/>
      <c r="AN15539" s="61"/>
      <c r="AO15539" s="171"/>
      <c r="AP15539" s="61"/>
      <c r="AQ15539" s="61"/>
      <c r="AR15539" s="61"/>
      <c r="AS15539" s="61"/>
      <c r="AT15539" s="61"/>
      <c r="AU15539" s="61"/>
      <c r="AV15539" s="61"/>
      <c r="AW15539" s="61"/>
      <c r="AX15539" s="61"/>
      <c r="AY15539" s="61"/>
      <c r="AZ15539" s="61"/>
      <c r="BA15539" s="61"/>
    </row>
    <row r="15540" spans="39:53" x14ac:dyDescent="0.2">
      <c r="AM15540" s="61"/>
      <c r="AN15540" s="61"/>
      <c r="AO15540" s="171"/>
      <c r="AP15540" s="61"/>
      <c r="AQ15540" s="61"/>
      <c r="AR15540" s="61"/>
      <c r="AS15540" s="61"/>
      <c r="AT15540" s="61"/>
      <c r="AU15540" s="61"/>
      <c r="AV15540" s="61"/>
      <c r="AW15540" s="61"/>
      <c r="AX15540" s="61"/>
      <c r="AY15540" s="61"/>
      <c r="AZ15540" s="61"/>
      <c r="BA15540" s="61"/>
    </row>
    <row r="15541" spans="39:53" x14ac:dyDescent="0.2">
      <c r="AM15541" s="61"/>
      <c r="AN15541" s="61"/>
      <c r="AO15541" s="171"/>
      <c r="AP15541" s="61"/>
      <c r="AQ15541" s="61"/>
      <c r="AR15541" s="61"/>
      <c r="AS15541" s="61"/>
      <c r="AT15541" s="61"/>
      <c r="AU15541" s="61"/>
      <c r="AV15541" s="61"/>
      <c r="AW15541" s="61"/>
      <c r="AX15541" s="61"/>
      <c r="AY15541" s="61"/>
      <c r="AZ15541" s="61"/>
      <c r="BA15541" s="61"/>
    </row>
    <row r="15542" spans="39:53" x14ac:dyDescent="0.2">
      <c r="AM15542" s="61"/>
      <c r="AN15542" s="61"/>
      <c r="AO15542" s="171"/>
      <c r="AP15542" s="61"/>
      <c r="AQ15542" s="61"/>
      <c r="AR15542" s="61"/>
      <c r="AS15542" s="61"/>
      <c r="AT15542" s="61"/>
      <c r="AU15542" s="61"/>
      <c r="AV15542" s="61"/>
      <c r="AW15542" s="61"/>
      <c r="AX15542" s="61"/>
      <c r="AY15542" s="61"/>
      <c r="AZ15542" s="61"/>
      <c r="BA15542" s="61"/>
    </row>
    <row r="15543" spans="39:53" x14ac:dyDescent="0.2">
      <c r="AM15543" s="61"/>
      <c r="AN15543" s="61"/>
      <c r="AO15543" s="171"/>
      <c r="AP15543" s="61"/>
      <c r="AQ15543" s="61"/>
      <c r="AR15543" s="61"/>
      <c r="AS15543" s="61"/>
      <c r="AT15543" s="61"/>
      <c r="AU15543" s="61"/>
      <c r="AV15543" s="61"/>
      <c r="AW15543" s="61"/>
      <c r="AX15543" s="61"/>
      <c r="AY15543" s="61"/>
      <c r="AZ15543" s="61"/>
      <c r="BA15543" s="61"/>
    </row>
    <row r="15544" spans="39:53" x14ac:dyDescent="0.2">
      <c r="AM15544" s="61"/>
      <c r="AN15544" s="61"/>
      <c r="AO15544" s="171"/>
      <c r="AP15544" s="61"/>
      <c r="AQ15544" s="61"/>
      <c r="AR15544" s="61"/>
      <c r="AS15544" s="61"/>
      <c r="AT15544" s="61"/>
      <c r="AU15544" s="61"/>
      <c r="AV15544" s="61"/>
      <c r="AW15544" s="61"/>
      <c r="AX15544" s="61"/>
      <c r="AY15544" s="61"/>
      <c r="AZ15544" s="61"/>
      <c r="BA15544" s="61"/>
    </row>
    <row r="15545" spans="39:53" x14ac:dyDescent="0.2">
      <c r="AM15545" s="61"/>
      <c r="AN15545" s="61"/>
      <c r="AO15545" s="171"/>
      <c r="AP15545" s="61"/>
      <c r="AQ15545" s="61"/>
      <c r="AR15545" s="61"/>
      <c r="AS15545" s="61"/>
      <c r="AT15545" s="61"/>
      <c r="AU15545" s="61"/>
      <c r="AV15545" s="61"/>
      <c r="AW15545" s="61"/>
      <c r="AX15545" s="61"/>
      <c r="AY15545" s="61"/>
      <c r="AZ15545" s="61"/>
      <c r="BA15545" s="61"/>
    </row>
    <row r="15546" spans="39:53" x14ac:dyDescent="0.2">
      <c r="AM15546" s="61"/>
      <c r="AN15546" s="61"/>
      <c r="AO15546" s="171"/>
      <c r="AP15546" s="61"/>
      <c r="AQ15546" s="61"/>
      <c r="AR15546" s="61"/>
      <c r="AS15546" s="61"/>
      <c r="AT15546" s="61"/>
      <c r="AU15546" s="61"/>
      <c r="AV15546" s="61"/>
      <c r="AW15546" s="61"/>
      <c r="AX15546" s="61"/>
      <c r="AY15546" s="61"/>
      <c r="AZ15546" s="61"/>
      <c r="BA15546" s="61"/>
    </row>
    <row r="15547" spans="39:53" x14ac:dyDescent="0.2">
      <c r="AM15547" s="61"/>
      <c r="AN15547" s="61"/>
      <c r="AO15547" s="171"/>
      <c r="AP15547" s="61"/>
      <c r="AQ15547" s="61"/>
      <c r="AR15547" s="61"/>
      <c r="AS15547" s="61"/>
      <c r="AT15547" s="61"/>
      <c r="AU15547" s="61"/>
      <c r="AV15547" s="61"/>
      <c r="AW15547" s="61"/>
      <c r="AX15547" s="61"/>
      <c r="AY15547" s="61"/>
      <c r="AZ15547" s="61"/>
      <c r="BA15547" s="61"/>
    </row>
    <row r="15548" spans="39:53" x14ac:dyDescent="0.2">
      <c r="AM15548" s="61"/>
      <c r="AN15548" s="61"/>
      <c r="AO15548" s="171"/>
      <c r="AP15548" s="61"/>
      <c r="AQ15548" s="61"/>
      <c r="AR15548" s="61"/>
      <c r="AS15548" s="61"/>
      <c r="AT15548" s="61"/>
      <c r="AU15548" s="61"/>
      <c r="AV15548" s="61"/>
      <c r="AW15548" s="61"/>
      <c r="AX15548" s="61"/>
      <c r="AY15548" s="61"/>
      <c r="AZ15548" s="61"/>
      <c r="BA15548" s="61"/>
    </row>
    <row r="15549" spans="39:53" x14ac:dyDescent="0.2">
      <c r="AM15549" s="61"/>
      <c r="AN15549" s="61"/>
      <c r="AO15549" s="171"/>
      <c r="AP15549" s="61"/>
      <c r="AQ15549" s="61"/>
      <c r="AR15549" s="61"/>
      <c r="AS15549" s="61"/>
      <c r="AT15549" s="61"/>
      <c r="AU15549" s="61"/>
      <c r="AV15549" s="61"/>
      <c r="AW15549" s="61"/>
      <c r="AX15549" s="61"/>
      <c r="AY15549" s="61"/>
      <c r="AZ15549" s="61"/>
      <c r="BA15549" s="61"/>
    </row>
    <row r="15550" spans="39:53" x14ac:dyDescent="0.2">
      <c r="AM15550" s="61"/>
      <c r="AN15550" s="61"/>
      <c r="AO15550" s="171"/>
      <c r="AP15550" s="61"/>
      <c r="AQ15550" s="61"/>
      <c r="AR15550" s="61"/>
      <c r="AS15550" s="61"/>
      <c r="AT15550" s="61"/>
      <c r="AU15550" s="61"/>
      <c r="AV15550" s="61"/>
      <c r="AW15550" s="61"/>
      <c r="AX15550" s="61"/>
      <c r="AY15550" s="61"/>
      <c r="AZ15550" s="61"/>
      <c r="BA15550" s="61"/>
    </row>
    <row r="15551" spans="39:53" x14ac:dyDescent="0.2">
      <c r="AM15551" s="61"/>
      <c r="AN15551" s="61"/>
      <c r="AO15551" s="171"/>
      <c r="AP15551" s="61"/>
      <c r="AQ15551" s="61"/>
      <c r="AR15551" s="61"/>
      <c r="AS15551" s="61"/>
      <c r="AT15551" s="61"/>
      <c r="AU15551" s="61"/>
      <c r="AV15551" s="61"/>
      <c r="AW15551" s="61"/>
      <c r="AX15551" s="61"/>
      <c r="AY15551" s="61"/>
      <c r="AZ15551" s="61"/>
      <c r="BA15551" s="61"/>
    </row>
    <row r="15552" spans="39:53" x14ac:dyDescent="0.2">
      <c r="AM15552" s="61"/>
      <c r="AN15552" s="61"/>
      <c r="AO15552" s="171"/>
      <c r="AP15552" s="61"/>
      <c r="AQ15552" s="61"/>
      <c r="AR15552" s="61"/>
      <c r="AS15552" s="61"/>
      <c r="AT15552" s="61"/>
      <c r="AU15552" s="61"/>
      <c r="AV15552" s="61"/>
      <c r="AW15552" s="61"/>
      <c r="AX15552" s="61"/>
      <c r="AY15552" s="61"/>
      <c r="AZ15552" s="61"/>
      <c r="BA15552" s="61"/>
    </row>
    <row r="15553" spans="39:53" x14ac:dyDescent="0.2">
      <c r="AM15553" s="61"/>
      <c r="AN15553" s="61"/>
      <c r="AO15553" s="171"/>
      <c r="AP15553" s="61"/>
      <c r="AQ15553" s="61"/>
      <c r="AR15553" s="61"/>
      <c r="AS15553" s="61"/>
      <c r="AT15553" s="61"/>
      <c r="AU15553" s="61"/>
      <c r="AV15553" s="61"/>
      <c r="AW15553" s="61"/>
      <c r="AX15553" s="61"/>
      <c r="AY15553" s="61"/>
      <c r="AZ15553" s="61"/>
      <c r="BA15553" s="61"/>
    </row>
    <row r="15554" spans="39:53" x14ac:dyDescent="0.2">
      <c r="AM15554" s="61"/>
      <c r="AN15554" s="61"/>
      <c r="AO15554" s="171"/>
      <c r="AP15554" s="61"/>
      <c r="AQ15554" s="61"/>
      <c r="AR15554" s="61"/>
      <c r="AS15554" s="61"/>
      <c r="AT15554" s="61"/>
      <c r="AU15554" s="61"/>
      <c r="AV15554" s="61"/>
      <c r="AW15554" s="61"/>
      <c r="AX15554" s="61"/>
      <c r="AY15554" s="61"/>
      <c r="AZ15554" s="61"/>
      <c r="BA15554" s="61"/>
    </row>
    <row r="15555" spans="39:53" x14ac:dyDescent="0.2">
      <c r="AM15555" s="61"/>
      <c r="AN15555" s="61"/>
      <c r="AO15555" s="171"/>
      <c r="AP15555" s="61"/>
      <c r="AQ15555" s="61"/>
      <c r="AR15555" s="61"/>
      <c r="AS15555" s="61"/>
      <c r="AT15555" s="61"/>
      <c r="AU15555" s="61"/>
      <c r="AV15555" s="61"/>
      <c r="AW15555" s="61"/>
      <c r="AX15555" s="61"/>
      <c r="AY15555" s="61"/>
      <c r="AZ15555" s="61"/>
      <c r="BA15555" s="61"/>
    </row>
    <row r="15556" spans="39:53" x14ac:dyDescent="0.2">
      <c r="AM15556" s="61"/>
      <c r="AN15556" s="61"/>
      <c r="AO15556" s="171"/>
      <c r="AP15556" s="61"/>
      <c r="AQ15556" s="61"/>
      <c r="AR15556" s="61"/>
      <c r="AS15556" s="61"/>
      <c r="AT15556" s="61"/>
      <c r="AU15556" s="61"/>
      <c r="AV15556" s="61"/>
      <c r="AW15556" s="61"/>
      <c r="AX15556" s="61"/>
      <c r="AY15556" s="61"/>
      <c r="AZ15556" s="61"/>
      <c r="BA15556" s="61"/>
    </row>
    <row r="15557" spans="39:53" x14ac:dyDescent="0.2">
      <c r="AM15557" s="61"/>
      <c r="AN15557" s="61"/>
      <c r="AO15557" s="171"/>
      <c r="AP15557" s="61"/>
      <c r="AQ15557" s="61"/>
      <c r="AR15557" s="61"/>
      <c r="AS15557" s="61"/>
      <c r="AT15557" s="61"/>
      <c r="AU15557" s="61"/>
      <c r="AV15557" s="61"/>
      <c r="AW15557" s="61"/>
      <c r="AX15557" s="61"/>
      <c r="AY15557" s="61"/>
      <c r="AZ15557" s="61"/>
      <c r="BA15557" s="61"/>
    </row>
    <row r="15558" spans="39:53" x14ac:dyDescent="0.2">
      <c r="AM15558" s="61"/>
      <c r="AN15558" s="61"/>
      <c r="AO15558" s="171"/>
      <c r="AP15558" s="61"/>
      <c r="AQ15558" s="61"/>
      <c r="AR15558" s="61"/>
      <c r="AS15558" s="61"/>
      <c r="AT15558" s="61"/>
      <c r="AU15558" s="61"/>
      <c r="AV15558" s="61"/>
      <c r="AW15558" s="61"/>
      <c r="AX15558" s="61"/>
      <c r="AY15558" s="61"/>
      <c r="AZ15558" s="61"/>
      <c r="BA15558" s="61"/>
    </row>
    <row r="15559" spans="39:53" x14ac:dyDescent="0.2">
      <c r="AM15559" s="61"/>
      <c r="AN15559" s="61"/>
      <c r="AO15559" s="171"/>
      <c r="AP15559" s="61"/>
      <c r="AQ15559" s="61"/>
      <c r="AR15559" s="61"/>
      <c r="AS15559" s="61"/>
      <c r="AT15559" s="61"/>
      <c r="AU15559" s="61"/>
      <c r="AV15559" s="61"/>
      <c r="AW15559" s="61"/>
      <c r="AX15559" s="61"/>
      <c r="AY15559" s="61"/>
      <c r="AZ15559" s="61"/>
      <c r="BA15559" s="61"/>
    </row>
    <row r="15560" spans="39:53" x14ac:dyDescent="0.2">
      <c r="AM15560" s="61"/>
      <c r="AN15560" s="61"/>
      <c r="AO15560" s="171"/>
      <c r="AP15560" s="61"/>
      <c r="AQ15560" s="61"/>
      <c r="AR15560" s="61"/>
      <c r="AS15560" s="61"/>
      <c r="AT15560" s="61"/>
      <c r="AU15560" s="61"/>
      <c r="AV15560" s="61"/>
      <c r="AW15560" s="61"/>
      <c r="AX15560" s="61"/>
      <c r="AY15560" s="61"/>
      <c r="AZ15560" s="61"/>
      <c r="BA15560" s="61"/>
    </row>
    <row r="15561" spans="39:53" x14ac:dyDescent="0.2">
      <c r="AM15561" s="61"/>
      <c r="AN15561" s="61"/>
      <c r="AO15561" s="171"/>
      <c r="AP15561" s="61"/>
      <c r="AQ15561" s="61"/>
      <c r="AR15561" s="61"/>
      <c r="AS15561" s="61"/>
      <c r="AT15561" s="61"/>
      <c r="AU15561" s="61"/>
      <c r="AV15561" s="61"/>
      <c r="AW15561" s="61"/>
      <c r="AX15561" s="61"/>
      <c r="AY15561" s="61"/>
      <c r="AZ15561" s="61"/>
      <c r="BA15561" s="61"/>
    </row>
    <row r="15562" spans="39:53" x14ac:dyDescent="0.2">
      <c r="AM15562" s="61"/>
      <c r="AN15562" s="61"/>
      <c r="AO15562" s="171"/>
      <c r="AP15562" s="61"/>
      <c r="AQ15562" s="61"/>
      <c r="AR15562" s="61"/>
      <c r="AS15562" s="61"/>
      <c r="AT15562" s="61"/>
      <c r="AU15562" s="61"/>
      <c r="AV15562" s="61"/>
      <c r="AW15562" s="61"/>
      <c r="AX15562" s="61"/>
      <c r="AY15562" s="61"/>
      <c r="AZ15562" s="61"/>
      <c r="BA15562" s="61"/>
    </row>
    <row r="15563" spans="39:53" x14ac:dyDescent="0.2">
      <c r="AM15563" s="61"/>
      <c r="AN15563" s="61"/>
      <c r="AO15563" s="171"/>
      <c r="AP15563" s="61"/>
      <c r="AQ15563" s="61"/>
      <c r="AR15563" s="61"/>
      <c r="AS15563" s="61"/>
      <c r="AT15563" s="61"/>
      <c r="AU15563" s="61"/>
      <c r="AV15563" s="61"/>
      <c r="AW15563" s="61"/>
      <c r="AX15563" s="61"/>
      <c r="AY15563" s="61"/>
      <c r="AZ15563" s="61"/>
      <c r="BA15563" s="61"/>
    </row>
    <row r="15564" spans="39:53" x14ac:dyDescent="0.2">
      <c r="AM15564" s="61"/>
      <c r="AN15564" s="61"/>
      <c r="AO15564" s="171"/>
      <c r="AP15564" s="61"/>
      <c r="AQ15564" s="61"/>
      <c r="AR15564" s="61"/>
      <c r="AS15564" s="61"/>
      <c r="AT15564" s="61"/>
      <c r="AU15564" s="61"/>
      <c r="AV15564" s="61"/>
      <c r="AW15564" s="61"/>
      <c r="AX15564" s="61"/>
      <c r="AY15564" s="61"/>
      <c r="AZ15564" s="61"/>
      <c r="BA15564" s="61"/>
    </row>
    <row r="15565" spans="39:53" x14ac:dyDescent="0.2">
      <c r="AM15565" s="61"/>
      <c r="AN15565" s="61"/>
      <c r="AO15565" s="171"/>
      <c r="AP15565" s="61"/>
      <c r="AQ15565" s="61"/>
      <c r="AR15565" s="61"/>
      <c r="AS15565" s="61"/>
      <c r="AT15565" s="61"/>
      <c r="AU15565" s="61"/>
      <c r="AV15565" s="61"/>
      <c r="AW15565" s="61"/>
      <c r="AX15565" s="61"/>
      <c r="AY15565" s="61"/>
      <c r="AZ15565" s="61"/>
      <c r="BA15565" s="61"/>
    </row>
    <row r="15566" spans="39:53" x14ac:dyDescent="0.2">
      <c r="AM15566" s="61"/>
      <c r="AN15566" s="61"/>
      <c r="AO15566" s="171"/>
      <c r="AP15566" s="61"/>
      <c r="AQ15566" s="61"/>
      <c r="AR15566" s="61"/>
      <c r="AS15566" s="61"/>
      <c r="AT15566" s="61"/>
      <c r="AU15566" s="61"/>
      <c r="AV15566" s="61"/>
      <c r="AW15566" s="61"/>
      <c r="AX15566" s="61"/>
      <c r="AY15566" s="61"/>
      <c r="AZ15566" s="61"/>
      <c r="BA15566" s="61"/>
    </row>
    <row r="15567" spans="39:53" x14ac:dyDescent="0.2">
      <c r="AM15567" s="61"/>
      <c r="AN15567" s="61"/>
      <c r="AO15567" s="171"/>
      <c r="AP15567" s="61"/>
      <c r="AQ15567" s="61"/>
      <c r="AR15567" s="61"/>
      <c r="AS15567" s="61"/>
      <c r="AT15567" s="61"/>
      <c r="AU15567" s="61"/>
      <c r="AV15567" s="61"/>
      <c r="AW15567" s="61"/>
      <c r="AX15567" s="61"/>
      <c r="AY15567" s="61"/>
      <c r="AZ15567" s="61"/>
      <c r="BA15567" s="61"/>
    </row>
    <row r="15568" spans="39:53" x14ac:dyDescent="0.2">
      <c r="AM15568" s="61"/>
      <c r="AN15568" s="61"/>
      <c r="AO15568" s="171"/>
      <c r="AP15568" s="61"/>
      <c r="AQ15568" s="61"/>
      <c r="AR15568" s="61"/>
      <c r="AS15568" s="61"/>
      <c r="AT15568" s="61"/>
      <c r="AU15568" s="61"/>
      <c r="AV15568" s="61"/>
      <c r="AW15568" s="61"/>
      <c r="AX15568" s="61"/>
      <c r="AY15568" s="61"/>
      <c r="AZ15568" s="61"/>
      <c r="BA15568" s="61"/>
    </row>
    <row r="15569" spans="39:53" x14ac:dyDescent="0.2">
      <c r="AM15569" s="61"/>
      <c r="AN15569" s="61"/>
      <c r="AO15569" s="171"/>
      <c r="AP15569" s="61"/>
      <c r="AQ15569" s="61"/>
      <c r="AR15569" s="61"/>
      <c r="AS15569" s="61"/>
      <c r="AT15569" s="61"/>
      <c r="AU15569" s="61"/>
      <c r="AV15569" s="61"/>
      <c r="AW15569" s="61"/>
      <c r="AX15569" s="61"/>
      <c r="AY15569" s="61"/>
      <c r="AZ15569" s="61"/>
      <c r="BA15569" s="61"/>
    </row>
    <row r="15570" spans="39:53" x14ac:dyDescent="0.2">
      <c r="AM15570" s="61"/>
      <c r="AN15570" s="61"/>
      <c r="AO15570" s="171"/>
      <c r="AP15570" s="61"/>
      <c r="AQ15570" s="61"/>
      <c r="AR15570" s="61"/>
      <c r="AS15570" s="61"/>
      <c r="AT15570" s="61"/>
      <c r="AU15570" s="61"/>
      <c r="AV15570" s="61"/>
      <c r="AW15570" s="61"/>
      <c r="AX15570" s="61"/>
      <c r="AY15570" s="61"/>
      <c r="AZ15570" s="61"/>
      <c r="BA15570" s="61"/>
    </row>
    <row r="15571" spans="39:53" x14ac:dyDescent="0.2">
      <c r="AM15571" s="61"/>
      <c r="AN15571" s="61"/>
      <c r="AO15571" s="171"/>
      <c r="AP15571" s="61"/>
      <c r="AQ15571" s="61"/>
      <c r="AR15571" s="61"/>
      <c r="AS15571" s="61"/>
      <c r="AT15571" s="61"/>
      <c r="AU15571" s="61"/>
      <c r="AV15571" s="61"/>
      <c r="AW15571" s="61"/>
      <c r="AX15571" s="61"/>
      <c r="AY15571" s="61"/>
      <c r="AZ15571" s="61"/>
      <c r="BA15571" s="61"/>
    </row>
    <row r="15572" spans="39:53" x14ac:dyDescent="0.2">
      <c r="AM15572" s="61"/>
      <c r="AN15572" s="61"/>
      <c r="AO15572" s="171"/>
      <c r="AP15572" s="61"/>
      <c r="AQ15572" s="61"/>
      <c r="AR15572" s="61"/>
      <c r="AS15572" s="61"/>
      <c r="AT15572" s="61"/>
      <c r="AU15572" s="61"/>
      <c r="AV15572" s="61"/>
      <c r="AW15572" s="61"/>
      <c r="AX15572" s="61"/>
      <c r="AY15572" s="61"/>
      <c r="AZ15572" s="61"/>
      <c r="BA15572" s="61"/>
    </row>
    <row r="15573" spans="39:53" x14ac:dyDescent="0.2">
      <c r="AM15573" s="61"/>
      <c r="AN15573" s="61"/>
      <c r="AO15573" s="171"/>
      <c r="AP15573" s="61"/>
      <c r="AQ15573" s="61"/>
      <c r="AR15573" s="61"/>
      <c r="AS15573" s="61"/>
      <c r="AT15573" s="61"/>
      <c r="AU15573" s="61"/>
      <c r="AV15573" s="61"/>
      <c r="AW15573" s="61"/>
      <c r="AX15573" s="61"/>
      <c r="AY15573" s="61"/>
      <c r="AZ15573" s="61"/>
      <c r="BA15573" s="61"/>
    </row>
    <row r="15574" spans="39:53" x14ac:dyDescent="0.2">
      <c r="AM15574" s="61"/>
      <c r="AN15574" s="61"/>
      <c r="AO15574" s="171"/>
      <c r="AP15574" s="61"/>
      <c r="AQ15574" s="61"/>
      <c r="AR15574" s="61"/>
      <c r="AS15574" s="61"/>
      <c r="AT15574" s="61"/>
      <c r="AU15574" s="61"/>
      <c r="AV15574" s="61"/>
      <c r="AW15574" s="61"/>
      <c r="AX15574" s="61"/>
      <c r="AY15574" s="61"/>
      <c r="AZ15574" s="61"/>
      <c r="BA15574" s="61"/>
    </row>
    <row r="15575" spans="39:53" x14ac:dyDescent="0.2">
      <c r="AM15575" s="61"/>
      <c r="AN15575" s="61"/>
      <c r="AO15575" s="171"/>
      <c r="AP15575" s="61"/>
      <c r="AQ15575" s="61"/>
      <c r="AR15575" s="61"/>
      <c r="AS15575" s="61"/>
      <c r="AT15575" s="61"/>
      <c r="AU15575" s="61"/>
      <c r="AV15575" s="61"/>
      <c r="AW15575" s="61"/>
      <c r="AX15575" s="61"/>
      <c r="AY15575" s="61"/>
      <c r="AZ15575" s="61"/>
      <c r="BA15575" s="61"/>
    </row>
    <row r="15576" spans="39:53" x14ac:dyDescent="0.2">
      <c r="AM15576" s="61"/>
      <c r="AN15576" s="61"/>
      <c r="AO15576" s="171"/>
      <c r="AP15576" s="61"/>
      <c r="AQ15576" s="61"/>
      <c r="AR15576" s="61"/>
      <c r="AS15576" s="61"/>
      <c r="AT15576" s="61"/>
      <c r="AU15576" s="61"/>
      <c r="AV15576" s="61"/>
      <c r="AW15576" s="61"/>
      <c r="AX15576" s="61"/>
      <c r="AY15576" s="61"/>
      <c r="AZ15576" s="61"/>
      <c r="BA15576" s="61"/>
    </row>
    <row r="15577" spans="39:53" x14ac:dyDescent="0.2">
      <c r="AM15577" s="61"/>
      <c r="AN15577" s="61"/>
      <c r="AO15577" s="171"/>
      <c r="AP15577" s="61"/>
      <c r="AQ15577" s="61"/>
      <c r="AR15577" s="61"/>
      <c r="AS15577" s="61"/>
      <c r="AT15577" s="61"/>
      <c r="AU15577" s="61"/>
      <c r="AV15577" s="61"/>
      <c r="AW15577" s="61"/>
      <c r="AX15577" s="61"/>
      <c r="AY15577" s="61"/>
      <c r="AZ15577" s="61"/>
      <c r="BA15577" s="61"/>
    </row>
    <row r="15578" spans="39:53" x14ac:dyDescent="0.2">
      <c r="AM15578" s="61"/>
      <c r="AN15578" s="61"/>
      <c r="AO15578" s="171"/>
      <c r="AP15578" s="61"/>
      <c r="AQ15578" s="61"/>
      <c r="AR15578" s="61"/>
      <c r="AS15578" s="61"/>
      <c r="AT15578" s="61"/>
      <c r="AU15578" s="61"/>
      <c r="AV15578" s="61"/>
      <c r="AW15578" s="61"/>
      <c r="AX15578" s="61"/>
      <c r="AY15578" s="61"/>
      <c r="AZ15578" s="61"/>
      <c r="BA15578" s="61"/>
    </row>
    <row r="15579" spans="39:53" x14ac:dyDescent="0.2">
      <c r="AM15579" s="61"/>
      <c r="AN15579" s="61"/>
      <c r="AO15579" s="171"/>
      <c r="AP15579" s="61"/>
      <c r="AQ15579" s="61"/>
      <c r="AR15579" s="61"/>
      <c r="AS15579" s="61"/>
      <c r="AT15579" s="61"/>
      <c r="AU15579" s="61"/>
      <c r="AV15579" s="61"/>
      <c r="AW15579" s="61"/>
      <c r="AX15579" s="61"/>
      <c r="AY15579" s="61"/>
      <c r="AZ15579" s="61"/>
      <c r="BA15579" s="61"/>
    </row>
    <row r="15580" spans="39:53" x14ac:dyDescent="0.2">
      <c r="AM15580" s="61"/>
      <c r="AN15580" s="61"/>
      <c r="AO15580" s="171"/>
      <c r="AP15580" s="61"/>
      <c r="AQ15580" s="61"/>
      <c r="AR15580" s="61"/>
      <c r="AS15580" s="61"/>
      <c r="AT15580" s="61"/>
      <c r="AU15580" s="61"/>
      <c r="AV15580" s="61"/>
      <c r="AW15580" s="61"/>
      <c r="AX15580" s="61"/>
      <c r="AY15580" s="61"/>
      <c r="AZ15580" s="61"/>
      <c r="BA15580" s="61"/>
    </row>
    <row r="15581" spans="39:53" x14ac:dyDescent="0.2">
      <c r="AM15581" s="61"/>
      <c r="AN15581" s="61"/>
      <c r="AO15581" s="171"/>
      <c r="AP15581" s="61"/>
      <c r="AQ15581" s="61"/>
      <c r="AR15581" s="61"/>
      <c r="AS15581" s="61"/>
      <c r="AT15581" s="61"/>
      <c r="AU15581" s="61"/>
      <c r="AV15581" s="61"/>
      <c r="AW15581" s="61"/>
      <c r="AX15581" s="61"/>
      <c r="AY15581" s="61"/>
      <c r="AZ15581" s="61"/>
      <c r="BA15581" s="61"/>
    </row>
    <row r="15582" spans="39:53" x14ac:dyDescent="0.2">
      <c r="AM15582" s="61"/>
      <c r="AN15582" s="61"/>
      <c r="AO15582" s="171"/>
      <c r="AP15582" s="61"/>
      <c r="AQ15582" s="61"/>
      <c r="AR15582" s="61"/>
      <c r="AS15582" s="61"/>
      <c r="AT15582" s="61"/>
      <c r="AU15582" s="61"/>
      <c r="AV15582" s="61"/>
      <c r="AW15582" s="61"/>
      <c r="AX15582" s="61"/>
      <c r="AY15582" s="61"/>
      <c r="AZ15582" s="61"/>
      <c r="BA15582" s="61"/>
    </row>
    <row r="15583" spans="39:53" x14ac:dyDescent="0.2">
      <c r="AM15583" s="61"/>
      <c r="AN15583" s="61"/>
      <c r="AO15583" s="171"/>
      <c r="AP15583" s="61"/>
      <c r="AQ15583" s="61"/>
      <c r="AR15583" s="61"/>
      <c r="AS15583" s="61"/>
      <c r="AT15583" s="61"/>
      <c r="AU15583" s="61"/>
      <c r="AV15583" s="61"/>
      <c r="AW15583" s="61"/>
      <c r="AX15583" s="61"/>
      <c r="AY15583" s="61"/>
      <c r="AZ15583" s="61"/>
      <c r="BA15583" s="61"/>
    </row>
    <row r="15584" spans="39:53" x14ac:dyDescent="0.2">
      <c r="AM15584" s="61"/>
      <c r="AN15584" s="61"/>
      <c r="AO15584" s="171"/>
      <c r="AP15584" s="61"/>
      <c r="AQ15584" s="61"/>
      <c r="AR15584" s="61"/>
      <c r="AS15584" s="61"/>
      <c r="AT15584" s="61"/>
      <c r="AU15584" s="61"/>
      <c r="AV15584" s="61"/>
      <c r="AW15584" s="61"/>
      <c r="AX15584" s="61"/>
      <c r="AY15584" s="61"/>
      <c r="AZ15584" s="61"/>
      <c r="BA15584" s="61"/>
    </row>
    <row r="15585" spans="39:53" x14ac:dyDescent="0.2">
      <c r="AM15585" s="61"/>
      <c r="AN15585" s="61"/>
      <c r="AO15585" s="171"/>
      <c r="AP15585" s="61"/>
      <c r="AQ15585" s="61"/>
      <c r="AR15585" s="61"/>
      <c r="AS15585" s="61"/>
      <c r="AT15585" s="61"/>
      <c r="AU15585" s="61"/>
      <c r="AV15585" s="61"/>
      <c r="AW15585" s="61"/>
      <c r="AX15585" s="61"/>
      <c r="AY15585" s="61"/>
      <c r="AZ15585" s="61"/>
      <c r="BA15585" s="61"/>
    </row>
    <row r="15586" spans="39:53" x14ac:dyDescent="0.2">
      <c r="AM15586" s="61"/>
      <c r="AN15586" s="61"/>
      <c r="AO15586" s="171"/>
      <c r="AP15586" s="61"/>
      <c r="AQ15586" s="61"/>
      <c r="AR15586" s="61"/>
      <c r="AS15586" s="61"/>
      <c r="AT15586" s="61"/>
      <c r="AU15586" s="61"/>
      <c r="AV15586" s="61"/>
      <c r="AW15586" s="61"/>
      <c r="AX15586" s="61"/>
      <c r="AY15586" s="61"/>
      <c r="AZ15586" s="61"/>
      <c r="BA15586" s="61"/>
    </row>
    <row r="15587" spans="39:53" x14ac:dyDescent="0.2">
      <c r="AM15587" s="61"/>
      <c r="AN15587" s="61"/>
      <c r="AO15587" s="171"/>
      <c r="AP15587" s="61"/>
      <c r="AQ15587" s="61"/>
      <c r="AR15587" s="61"/>
      <c r="AS15587" s="61"/>
      <c r="AT15587" s="61"/>
      <c r="AU15587" s="61"/>
      <c r="AV15587" s="61"/>
      <c r="AW15587" s="61"/>
      <c r="AX15587" s="61"/>
      <c r="AY15587" s="61"/>
      <c r="AZ15587" s="61"/>
      <c r="BA15587" s="61"/>
    </row>
    <row r="15588" spans="39:53" x14ac:dyDescent="0.2">
      <c r="AM15588" s="61"/>
      <c r="AN15588" s="61"/>
      <c r="AO15588" s="171"/>
      <c r="AP15588" s="61"/>
      <c r="AQ15588" s="61"/>
      <c r="AR15588" s="61"/>
      <c r="AS15588" s="61"/>
      <c r="AT15588" s="61"/>
      <c r="AU15588" s="61"/>
      <c r="AV15588" s="61"/>
      <c r="AW15588" s="61"/>
      <c r="AX15588" s="61"/>
      <c r="AY15588" s="61"/>
      <c r="AZ15588" s="61"/>
      <c r="BA15588" s="61"/>
    </row>
    <row r="15589" spans="39:53" x14ac:dyDescent="0.2">
      <c r="AM15589" s="61"/>
      <c r="AN15589" s="61"/>
      <c r="AO15589" s="171"/>
      <c r="AP15589" s="61"/>
      <c r="AQ15589" s="61"/>
      <c r="AR15589" s="61"/>
      <c r="AS15589" s="61"/>
      <c r="AT15589" s="61"/>
      <c r="AU15589" s="61"/>
      <c r="AV15589" s="61"/>
      <c r="AW15589" s="61"/>
      <c r="AX15589" s="61"/>
      <c r="AY15589" s="61"/>
      <c r="AZ15589" s="61"/>
      <c r="BA15589" s="61"/>
    </row>
    <row r="15590" spans="39:53" x14ac:dyDescent="0.2">
      <c r="AM15590" s="61"/>
      <c r="AN15590" s="61"/>
      <c r="AO15590" s="171"/>
      <c r="AP15590" s="61"/>
      <c r="AQ15590" s="61"/>
      <c r="AR15590" s="61"/>
      <c r="AS15590" s="61"/>
      <c r="AT15590" s="61"/>
      <c r="AU15590" s="61"/>
      <c r="AV15590" s="61"/>
      <c r="AW15590" s="61"/>
      <c r="AX15590" s="61"/>
      <c r="AY15590" s="61"/>
      <c r="AZ15590" s="61"/>
      <c r="BA15590" s="61"/>
    </row>
    <row r="15591" spans="39:53" x14ac:dyDescent="0.2">
      <c r="AM15591" s="61"/>
      <c r="AN15591" s="61"/>
      <c r="AO15591" s="171"/>
      <c r="AP15591" s="61"/>
      <c r="AQ15591" s="61"/>
      <c r="AR15591" s="61"/>
      <c r="AS15591" s="61"/>
      <c r="AT15591" s="61"/>
      <c r="AU15591" s="61"/>
      <c r="AV15591" s="61"/>
      <c r="AW15591" s="61"/>
      <c r="AX15591" s="61"/>
      <c r="AY15591" s="61"/>
      <c r="AZ15591" s="61"/>
      <c r="BA15591" s="61"/>
    </row>
    <row r="15592" spans="39:53" x14ac:dyDescent="0.2">
      <c r="AM15592" s="61"/>
      <c r="AN15592" s="61"/>
      <c r="AO15592" s="171"/>
      <c r="AP15592" s="61"/>
      <c r="AQ15592" s="61"/>
      <c r="AR15592" s="61"/>
      <c r="AS15592" s="61"/>
      <c r="AT15592" s="61"/>
      <c r="AU15592" s="61"/>
      <c r="AV15592" s="61"/>
      <c r="AW15592" s="61"/>
      <c r="AX15592" s="61"/>
      <c r="AY15592" s="61"/>
      <c r="AZ15592" s="61"/>
      <c r="BA15592" s="61"/>
    </row>
    <row r="15593" spans="39:53" x14ac:dyDescent="0.2">
      <c r="AM15593" s="61"/>
      <c r="AN15593" s="61"/>
      <c r="AO15593" s="171"/>
      <c r="AP15593" s="61"/>
      <c r="AQ15593" s="61"/>
      <c r="AR15593" s="61"/>
      <c r="AS15593" s="61"/>
      <c r="AT15593" s="61"/>
      <c r="AU15593" s="61"/>
      <c r="AV15593" s="61"/>
      <c r="AW15593" s="61"/>
      <c r="AX15593" s="61"/>
      <c r="AY15593" s="61"/>
      <c r="AZ15593" s="61"/>
      <c r="BA15593" s="61"/>
    </row>
    <row r="15594" spans="39:53" x14ac:dyDescent="0.2">
      <c r="AM15594" s="61"/>
      <c r="AN15594" s="61"/>
      <c r="AO15594" s="171"/>
      <c r="AP15594" s="61"/>
      <c r="AQ15594" s="61"/>
      <c r="AR15594" s="61"/>
      <c r="AS15594" s="61"/>
      <c r="AT15594" s="61"/>
      <c r="AU15594" s="61"/>
      <c r="AV15594" s="61"/>
      <c r="AW15594" s="61"/>
      <c r="AX15594" s="61"/>
      <c r="AY15594" s="61"/>
      <c r="AZ15594" s="61"/>
      <c r="BA15594" s="61"/>
    </row>
    <row r="15595" spans="39:53" x14ac:dyDescent="0.2">
      <c r="AM15595" s="61"/>
      <c r="AN15595" s="61"/>
      <c r="AO15595" s="171"/>
      <c r="AP15595" s="61"/>
      <c r="AQ15595" s="61"/>
      <c r="AR15595" s="61"/>
      <c r="AS15595" s="61"/>
      <c r="AT15595" s="61"/>
      <c r="AU15595" s="61"/>
      <c r="AV15595" s="61"/>
      <c r="AW15595" s="61"/>
      <c r="AX15595" s="61"/>
      <c r="AY15595" s="61"/>
      <c r="AZ15595" s="61"/>
      <c r="BA15595" s="61"/>
    </row>
    <row r="15596" spans="39:53" x14ac:dyDescent="0.2">
      <c r="AM15596" s="61"/>
      <c r="AN15596" s="61"/>
      <c r="AO15596" s="171"/>
      <c r="AP15596" s="61"/>
      <c r="AQ15596" s="61"/>
      <c r="AR15596" s="61"/>
      <c r="AS15596" s="61"/>
      <c r="AT15596" s="61"/>
      <c r="AU15596" s="61"/>
      <c r="AV15596" s="61"/>
      <c r="AW15596" s="61"/>
      <c r="AX15596" s="61"/>
      <c r="AY15596" s="61"/>
      <c r="AZ15596" s="61"/>
      <c r="BA15596" s="61"/>
    </row>
    <row r="15597" spans="39:53" x14ac:dyDescent="0.2">
      <c r="AM15597" s="61"/>
      <c r="AN15597" s="61"/>
      <c r="AO15597" s="171"/>
      <c r="AP15597" s="61"/>
      <c r="AQ15597" s="61"/>
      <c r="AR15597" s="61"/>
      <c r="AS15597" s="61"/>
      <c r="AT15597" s="61"/>
      <c r="AU15597" s="61"/>
      <c r="AV15597" s="61"/>
      <c r="AW15597" s="61"/>
      <c r="AX15597" s="61"/>
      <c r="AY15597" s="61"/>
      <c r="AZ15597" s="61"/>
      <c r="BA15597" s="61"/>
    </row>
    <row r="15598" spans="39:53" x14ac:dyDescent="0.2">
      <c r="AM15598" s="61"/>
      <c r="AN15598" s="61"/>
      <c r="AO15598" s="171"/>
      <c r="AP15598" s="61"/>
      <c r="AQ15598" s="61"/>
      <c r="AR15598" s="61"/>
      <c r="AS15598" s="61"/>
      <c r="AT15598" s="61"/>
      <c r="AU15598" s="61"/>
      <c r="AV15598" s="61"/>
      <c r="AW15598" s="61"/>
      <c r="AX15598" s="61"/>
      <c r="AY15598" s="61"/>
      <c r="AZ15598" s="61"/>
      <c r="BA15598" s="61"/>
    </row>
    <row r="15599" spans="39:53" x14ac:dyDescent="0.2">
      <c r="AM15599" s="61"/>
      <c r="AN15599" s="61"/>
      <c r="AO15599" s="171"/>
      <c r="AP15599" s="61"/>
      <c r="AQ15599" s="61"/>
      <c r="AR15599" s="61"/>
      <c r="AS15599" s="61"/>
      <c r="AT15599" s="61"/>
      <c r="AU15599" s="61"/>
      <c r="AV15599" s="61"/>
      <c r="AW15599" s="61"/>
      <c r="AX15599" s="61"/>
      <c r="AY15599" s="61"/>
      <c r="AZ15599" s="61"/>
      <c r="BA15599" s="61"/>
    </row>
    <row r="15600" spans="39:53" x14ac:dyDescent="0.2">
      <c r="AM15600" s="61"/>
      <c r="AN15600" s="61"/>
      <c r="AO15600" s="171"/>
      <c r="AP15600" s="61"/>
      <c r="AQ15600" s="61"/>
      <c r="AR15600" s="61"/>
      <c r="AS15600" s="61"/>
      <c r="AT15600" s="61"/>
      <c r="AU15600" s="61"/>
      <c r="AV15600" s="61"/>
      <c r="AW15600" s="61"/>
      <c r="AX15600" s="61"/>
      <c r="AY15600" s="61"/>
      <c r="AZ15600" s="61"/>
      <c r="BA15600" s="61"/>
    </row>
    <row r="15601" spans="39:53" x14ac:dyDescent="0.2">
      <c r="AM15601" s="61"/>
      <c r="AN15601" s="61"/>
      <c r="AO15601" s="171"/>
      <c r="AP15601" s="61"/>
      <c r="AQ15601" s="61"/>
      <c r="AR15601" s="61"/>
      <c r="AS15601" s="61"/>
      <c r="AT15601" s="61"/>
      <c r="AU15601" s="61"/>
      <c r="AV15601" s="61"/>
      <c r="AW15601" s="61"/>
      <c r="AX15601" s="61"/>
      <c r="AY15601" s="61"/>
      <c r="AZ15601" s="61"/>
      <c r="BA15601" s="61"/>
    </row>
    <row r="15602" spans="39:53" x14ac:dyDescent="0.2">
      <c r="AM15602" s="61"/>
      <c r="AN15602" s="61"/>
      <c r="AO15602" s="171"/>
      <c r="AP15602" s="61"/>
      <c r="AQ15602" s="61"/>
      <c r="AR15602" s="61"/>
      <c r="AS15602" s="61"/>
      <c r="AT15602" s="61"/>
      <c r="AU15602" s="61"/>
      <c r="AV15602" s="61"/>
      <c r="AW15602" s="61"/>
      <c r="AX15602" s="61"/>
      <c r="AY15602" s="61"/>
      <c r="AZ15602" s="61"/>
      <c r="BA15602" s="61"/>
    </row>
    <row r="15603" spans="39:53" x14ac:dyDescent="0.2">
      <c r="AM15603" s="61"/>
      <c r="AN15603" s="61"/>
      <c r="AO15603" s="171"/>
      <c r="AP15603" s="61"/>
      <c r="AQ15603" s="61"/>
      <c r="AR15603" s="61"/>
      <c r="AS15603" s="61"/>
      <c r="AT15603" s="61"/>
      <c r="AU15603" s="61"/>
      <c r="AV15603" s="61"/>
      <c r="AW15603" s="61"/>
      <c r="AX15603" s="61"/>
      <c r="AY15603" s="61"/>
      <c r="AZ15603" s="61"/>
      <c r="BA15603" s="61"/>
    </row>
    <row r="15604" spans="39:53" x14ac:dyDescent="0.2">
      <c r="AM15604" s="61"/>
      <c r="AN15604" s="61"/>
      <c r="AO15604" s="171"/>
      <c r="AP15604" s="61"/>
      <c r="AQ15604" s="61"/>
      <c r="AR15604" s="61"/>
      <c r="AS15604" s="61"/>
      <c r="AT15604" s="61"/>
      <c r="AU15604" s="61"/>
      <c r="AV15604" s="61"/>
      <c r="AW15604" s="61"/>
      <c r="AX15604" s="61"/>
      <c r="AY15604" s="61"/>
      <c r="AZ15604" s="61"/>
      <c r="BA15604" s="61"/>
    </row>
    <row r="15605" spans="39:53" x14ac:dyDescent="0.2">
      <c r="AM15605" s="61"/>
      <c r="AN15605" s="61"/>
      <c r="AO15605" s="171"/>
      <c r="AP15605" s="61"/>
      <c r="AQ15605" s="61"/>
      <c r="AR15605" s="61"/>
      <c r="AS15605" s="61"/>
      <c r="AT15605" s="61"/>
      <c r="AU15605" s="61"/>
      <c r="AV15605" s="61"/>
      <c r="AW15605" s="61"/>
      <c r="AX15605" s="61"/>
      <c r="AY15605" s="61"/>
      <c r="AZ15605" s="61"/>
      <c r="BA15605" s="61"/>
    </row>
    <row r="15606" spans="39:53" x14ac:dyDescent="0.2">
      <c r="AM15606" s="61"/>
      <c r="AN15606" s="61"/>
      <c r="AO15606" s="171"/>
      <c r="AP15606" s="61"/>
      <c r="AQ15606" s="61"/>
      <c r="AR15606" s="61"/>
      <c r="AS15606" s="61"/>
      <c r="AT15606" s="61"/>
      <c r="AU15606" s="61"/>
      <c r="AV15606" s="61"/>
      <c r="AW15606" s="61"/>
      <c r="AX15606" s="61"/>
      <c r="AY15606" s="61"/>
      <c r="AZ15606" s="61"/>
      <c r="BA15606" s="61"/>
    </row>
    <row r="15607" spans="39:53" x14ac:dyDescent="0.2">
      <c r="AM15607" s="61"/>
      <c r="AN15607" s="61"/>
      <c r="AO15607" s="171"/>
      <c r="AP15607" s="61"/>
      <c r="AQ15607" s="61"/>
      <c r="AR15607" s="61"/>
      <c r="AS15607" s="61"/>
      <c r="AT15607" s="61"/>
      <c r="AU15607" s="61"/>
      <c r="AV15607" s="61"/>
      <c r="AW15607" s="61"/>
      <c r="AX15607" s="61"/>
      <c r="AY15607" s="61"/>
      <c r="AZ15607" s="61"/>
      <c r="BA15607" s="61"/>
    </row>
    <row r="15608" spans="39:53" x14ac:dyDescent="0.2">
      <c r="AM15608" s="61"/>
      <c r="AN15608" s="61"/>
      <c r="AO15608" s="171"/>
      <c r="AP15608" s="61"/>
      <c r="AQ15608" s="61"/>
      <c r="AR15608" s="61"/>
      <c r="AS15608" s="61"/>
      <c r="AT15608" s="61"/>
      <c r="AU15608" s="61"/>
      <c r="AV15608" s="61"/>
      <c r="AW15608" s="61"/>
      <c r="AX15608" s="61"/>
      <c r="AY15608" s="61"/>
      <c r="AZ15608" s="61"/>
      <c r="BA15608" s="61"/>
    </row>
    <row r="15609" spans="39:53" x14ac:dyDescent="0.2">
      <c r="AM15609" s="61"/>
      <c r="AN15609" s="61"/>
      <c r="AO15609" s="171"/>
      <c r="AP15609" s="61"/>
      <c r="AQ15609" s="61"/>
      <c r="AR15609" s="61"/>
      <c r="AS15609" s="61"/>
      <c r="AT15609" s="61"/>
      <c r="AU15609" s="61"/>
      <c r="AV15609" s="61"/>
      <c r="AW15609" s="61"/>
      <c r="AX15609" s="61"/>
      <c r="AY15609" s="61"/>
      <c r="AZ15609" s="61"/>
      <c r="BA15609" s="61"/>
    </row>
    <row r="15610" spans="39:53" x14ac:dyDescent="0.2">
      <c r="AM15610" s="61"/>
      <c r="AN15610" s="61"/>
      <c r="AO15610" s="171"/>
      <c r="AP15610" s="61"/>
      <c r="AQ15610" s="61"/>
      <c r="AR15610" s="61"/>
      <c r="AS15610" s="61"/>
      <c r="AT15610" s="61"/>
      <c r="AU15610" s="61"/>
      <c r="AV15610" s="61"/>
      <c r="AW15610" s="61"/>
      <c r="AX15610" s="61"/>
      <c r="AY15610" s="61"/>
      <c r="AZ15610" s="61"/>
      <c r="BA15610" s="61"/>
    </row>
    <row r="15611" spans="39:53" x14ac:dyDescent="0.2">
      <c r="AM15611" s="61"/>
      <c r="AN15611" s="61"/>
      <c r="AO15611" s="171"/>
      <c r="AP15611" s="61"/>
      <c r="AQ15611" s="61"/>
      <c r="AR15611" s="61"/>
      <c r="AS15611" s="61"/>
      <c r="AT15611" s="61"/>
      <c r="AU15611" s="61"/>
      <c r="AV15611" s="61"/>
      <c r="AW15611" s="61"/>
      <c r="AX15611" s="61"/>
      <c r="AY15611" s="61"/>
      <c r="AZ15611" s="61"/>
      <c r="BA15611" s="61"/>
    </row>
    <row r="15612" spans="39:53" x14ac:dyDescent="0.2">
      <c r="AM15612" s="61"/>
      <c r="AN15612" s="61"/>
      <c r="AO15612" s="171"/>
      <c r="AP15612" s="61"/>
      <c r="AQ15612" s="61"/>
      <c r="AR15612" s="61"/>
      <c r="AS15612" s="61"/>
      <c r="AT15612" s="61"/>
      <c r="AU15612" s="61"/>
      <c r="AV15612" s="61"/>
      <c r="AW15612" s="61"/>
      <c r="AX15612" s="61"/>
      <c r="AY15612" s="61"/>
      <c r="AZ15612" s="61"/>
      <c r="BA15612" s="61"/>
    </row>
    <row r="15613" spans="39:53" x14ac:dyDescent="0.2">
      <c r="AM15613" s="61"/>
      <c r="AN15613" s="61"/>
      <c r="AO15613" s="171"/>
      <c r="AP15613" s="61"/>
      <c r="AQ15613" s="61"/>
      <c r="AR15613" s="61"/>
      <c r="AS15613" s="61"/>
      <c r="AT15613" s="61"/>
      <c r="AU15613" s="61"/>
      <c r="AV15613" s="61"/>
      <c r="AW15613" s="61"/>
      <c r="AX15613" s="61"/>
      <c r="AY15613" s="61"/>
      <c r="AZ15613" s="61"/>
      <c r="BA15613" s="61"/>
    </row>
    <row r="15614" spans="39:53" x14ac:dyDescent="0.2">
      <c r="AM15614" s="61"/>
      <c r="AN15614" s="61"/>
      <c r="AO15614" s="171"/>
      <c r="AP15614" s="61"/>
      <c r="AQ15614" s="61"/>
      <c r="AR15614" s="61"/>
      <c r="AS15614" s="61"/>
      <c r="AT15614" s="61"/>
      <c r="AU15614" s="61"/>
      <c r="AV15614" s="61"/>
      <c r="AW15614" s="61"/>
      <c r="AX15614" s="61"/>
      <c r="AY15614" s="61"/>
      <c r="AZ15614" s="61"/>
      <c r="BA15614" s="61"/>
    </row>
    <row r="15615" spans="39:53" x14ac:dyDescent="0.2">
      <c r="AM15615" s="61"/>
      <c r="AN15615" s="61"/>
      <c r="AO15615" s="171"/>
      <c r="AP15615" s="61"/>
      <c r="AQ15615" s="61"/>
      <c r="AR15615" s="61"/>
      <c r="AS15615" s="61"/>
      <c r="AT15615" s="61"/>
      <c r="AU15615" s="61"/>
      <c r="AV15615" s="61"/>
      <c r="AW15615" s="61"/>
      <c r="AX15615" s="61"/>
      <c r="AY15615" s="61"/>
      <c r="AZ15615" s="61"/>
      <c r="BA15615" s="61"/>
    </row>
    <row r="15616" spans="39:53" x14ac:dyDescent="0.2">
      <c r="AM15616" s="61"/>
      <c r="AN15616" s="61"/>
      <c r="AO15616" s="171"/>
      <c r="AP15616" s="61"/>
      <c r="AQ15616" s="61"/>
      <c r="AR15616" s="61"/>
      <c r="AS15616" s="61"/>
      <c r="AT15616" s="61"/>
      <c r="AU15616" s="61"/>
      <c r="AV15616" s="61"/>
      <c r="AW15616" s="61"/>
      <c r="AX15616" s="61"/>
      <c r="AY15616" s="61"/>
      <c r="AZ15616" s="61"/>
      <c r="BA15616" s="61"/>
    </row>
    <row r="15617" spans="39:53" x14ac:dyDescent="0.2">
      <c r="AM15617" s="61"/>
      <c r="AN15617" s="61"/>
      <c r="AO15617" s="171"/>
      <c r="AP15617" s="61"/>
      <c r="AQ15617" s="61"/>
      <c r="AR15617" s="61"/>
      <c r="AS15617" s="61"/>
      <c r="AT15617" s="61"/>
      <c r="AU15617" s="61"/>
      <c r="AV15617" s="61"/>
      <c r="AW15617" s="61"/>
      <c r="AX15617" s="61"/>
      <c r="AY15617" s="61"/>
      <c r="AZ15617" s="61"/>
      <c r="BA15617" s="61"/>
    </row>
    <row r="15618" spans="39:53" x14ac:dyDescent="0.2">
      <c r="AM15618" s="61"/>
      <c r="AN15618" s="61"/>
      <c r="AO15618" s="171"/>
      <c r="AP15618" s="61"/>
      <c r="AQ15618" s="61"/>
      <c r="AR15618" s="61"/>
      <c r="AS15618" s="61"/>
      <c r="AT15618" s="61"/>
      <c r="AU15618" s="61"/>
      <c r="AV15618" s="61"/>
      <c r="AW15618" s="61"/>
      <c r="AX15618" s="61"/>
      <c r="AY15618" s="61"/>
      <c r="AZ15618" s="61"/>
      <c r="BA15618" s="61"/>
    </row>
    <row r="15619" spans="39:53" x14ac:dyDescent="0.2">
      <c r="AM15619" s="61"/>
      <c r="AN15619" s="61"/>
      <c r="AO15619" s="171"/>
      <c r="AP15619" s="61"/>
      <c r="AQ15619" s="61"/>
      <c r="AR15619" s="61"/>
      <c r="AS15619" s="61"/>
      <c r="AT15619" s="61"/>
      <c r="AU15619" s="61"/>
      <c r="AV15619" s="61"/>
      <c r="AW15619" s="61"/>
      <c r="AX15619" s="61"/>
      <c r="AY15619" s="61"/>
      <c r="AZ15619" s="61"/>
      <c r="BA15619" s="61"/>
    </row>
    <row r="15620" spans="39:53" x14ac:dyDescent="0.2">
      <c r="AM15620" s="61"/>
      <c r="AN15620" s="61"/>
      <c r="AO15620" s="171"/>
      <c r="AP15620" s="61"/>
      <c r="AQ15620" s="61"/>
      <c r="AR15620" s="61"/>
      <c r="AS15620" s="61"/>
      <c r="AT15620" s="61"/>
      <c r="AU15620" s="61"/>
      <c r="AV15620" s="61"/>
      <c r="AW15620" s="61"/>
      <c r="AX15620" s="61"/>
      <c r="AY15620" s="61"/>
      <c r="AZ15620" s="61"/>
      <c r="BA15620" s="61"/>
    </row>
    <row r="15621" spans="39:53" x14ac:dyDescent="0.2">
      <c r="AM15621" s="61"/>
      <c r="AN15621" s="61"/>
      <c r="AO15621" s="171"/>
      <c r="AP15621" s="61"/>
      <c r="AQ15621" s="61"/>
      <c r="AR15621" s="61"/>
      <c r="AS15621" s="61"/>
      <c r="AT15621" s="61"/>
      <c r="AU15621" s="61"/>
      <c r="AV15621" s="61"/>
      <c r="AW15621" s="61"/>
      <c r="AX15621" s="61"/>
      <c r="AY15621" s="61"/>
      <c r="AZ15621" s="61"/>
      <c r="BA15621" s="61"/>
    </row>
    <row r="15622" spans="39:53" x14ac:dyDescent="0.2">
      <c r="AM15622" s="61"/>
      <c r="AN15622" s="61"/>
      <c r="AO15622" s="171"/>
      <c r="AP15622" s="61"/>
      <c r="AQ15622" s="61"/>
      <c r="AR15622" s="61"/>
      <c r="AS15622" s="61"/>
      <c r="AT15622" s="61"/>
      <c r="AU15622" s="61"/>
      <c r="AV15622" s="61"/>
      <c r="AW15622" s="61"/>
      <c r="AX15622" s="61"/>
      <c r="AY15622" s="61"/>
      <c r="AZ15622" s="61"/>
      <c r="BA15622" s="61"/>
    </row>
    <row r="15623" spans="39:53" x14ac:dyDescent="0.2">
      <c r="AM15623" s="61"/>
      <c r="AN15623" s="61"/>
      <c r="AO15623" s="171"/>
      <c r="AP15623" s="61"/>
      <c r="AQ15623" s="61"/>
      <c r="AR15623" s="61"/>
      <c r="AS15623" s="61"/>
      <c r="AT15623" s="61"/>
      <c r="AU15623" s="61"/>
      <c r="AV15623" s="61"/>
      <c r="AW15623" s="61"/>
      <c r="AX15623" s="61"/>
      <c r="AY15623" s="61"/>
      <c r="AZ15623" s="61"/>
      <c r="BA15623" s="61"/>
    </row>
    <row r="15624" spans="39:53" x14ac:dyDescent="0.2">
      <c r="AM15624" s="61"/>
      <c r="AN15624" s="61"/>
      <c r="AO15624" s="171"/>
      <c r="AP15624" s="61"/>
      <c r="AQ15624" s="61"/>
      <c r="AR15624" s="61"/>
      <c r="AS15624" s="61"/>
      <c r="AT15624" s="61"/>
      <c r="AU15624" s="61"/>
      <c r="AV15624" s="61"/>
      <c r="AW15624" s="61"/>
      <c r="AX15624" s="61"/>
      <c r="AY15624" s="61"/>
      <c r="AZ15624" s="61"/>
      <c r="BA15624" s="61"/>
    </row>
    <row r="15625" spans="39:53" x14ac:dyDescent="0.2">
      <c r="AM15625" s="61"/>
      <c r="AN15625" s="61"/>
      <c r="AO15625" s="171"/>
      <c r="AP15625" s="61"/>
      <c r="AQ15625" s="61"/>
      <c r="AR15625" s="61"/>
      <c r="AS15625" s="61"/>
      <c r="AT15625" s="61"/>
      <c r="AU15625" s="61"/>
      <c r="AV15625" s="61"/>
      <c r="AW15625" s="61"/>
      <c r="AX15625" s="61"/>
      <c r="AY15625" s="61"/>
      <c r="AZ15625" s="61"/>
      <c r="BA15625" s="61"/>
    </row>
    <row r="15626" spans="39:53" x14ac:dyDescent="0.2">
      <c r="AM15626" s="61"/>
      <c r="AN15626" s="61"/>
      <c r="AO15626" s="171"/>
      <c r="AP15626" s="61"/>
      <c r="AQ15626" s="61"/>
      <c r="AR15626" s="61"/>
      <c r="AS15626" s="61"/>
      <c r="AT15626" s="61"/>
      <c r="AU15626" s="61"/>
      <c r="AV15626" s="61"/>
      <c r="AW15626" s="61"/>
      <c r="AX15626" s="61"/>
      <c r="AY15626" s="61"/>
      <c r="AZ15626" s="61"/>
      <c r="BA15626" s="61"/>
    </row>
    <row r="15627" spans="39:53" x14ac:dyDescent="0.2">
      <c r="AM15627" s="61"/>
      <c r="AN15627" s="61"/>
      <c r="AO15627" s="171"/>
      <c r="AP15627" s="61"/>
      <c r="AQ15627" s="61"/>
      <c r="AR15627" s="61"/>
      <c r="AS15627" s="61"/>
      <c r="AT15627" s="61"/>
      <c r="AU15627" s="61"/>
      <c r="AV15627" s="61"/>
      <c r="AW15627" s="61"/>
      <c r="AX15627" s="61"/>
      <c r="AY15627" s="61"/>
      <c r="AZ15627" s="61"/>
      <c r="BA15627" s="61"/>
    </row>
    <row r="15628" spans="39:53" x14ac:dyDescent="0.2">
      <c r="AM15628" s="61"/>
      <c r="AN15628" s="61"/>
      <c r="AO15628" s="171"/>
      <c r="AP15628" s="61"/>
      <c r="AQ15628" s="61"/>
      <c r="AR15628" s="61"/>
      <c r="AS15628" s="61"/>
      <c r="AT15628" s="61"/>
      <c r="AU15628" s="61"/>
      <c r="AV15628" s="61"/>
      <c r="AW15628" s="61"/>
      <c r="AX15628" s="61"/>
      <c r="AY15628" s="61"/>
      <c r="AZ15628" s="61"/>
      <c r="BA15628" s="61"/>
    </row>
    <row r="15629" spans="39:53" x14ac:dyDescent="0.2">
      <c r="AM15629" s="61"/>
      <c r="AN15629" s="61"/>
      <c r="AO15629" s="171"/>
      <c r="AP15629" s="61"/>
      <c r="AQ15629" s="61"/>
      <c r="AR15629" s="61"/>
      <c r="AS15629" s="61"/>
      <c r="AT15629" s="61"/>
      <c r="AU15629" s="61"/>
      <c r="AV15629" s="61"/>
      <c r="AW15629" s="61"/>
      <c r="AX15629" s="61"/>
      <c r="AY15629" s="61"/>
      <c r="AZ15629" s="61"/>
      <c r="BA15629" s="61"/>
    </row>
    <row r="15630" spans="39:53" x14ac:dyDescent="0.2">
      <c r="AM15630" s="61"/>
      <c r="AN15630" s="61"/>
      <c r="AO15630" s="171"/>
      <c r="AP15630" s="61"/>
      <c r="AQ15630" s="61"/>
      <c r="AR15630" s="61"/>
      <c r="AS15630" s="61"/>
      <c r="AT15630" s="61"/>
      <c r="AU15630" s="61"/>
      <c r="AV15630" s="61"/>
      <c r="AW15630" s="61"/>
      <c r="AX15630" s="61"/>
      <c r="AY15630" s="61"/>
      <c r="AZ15630" s="61"/>
      <c r="BA15630" s="61"/>
    </row>
    <row r="15631" spans="39:53" x14ac:dyDescent="0.2">
      <c r="AM15631" s="61"/>
      <c r="AN15631" s="61"/>
      <c r="AO15631" s="171"/>
      <c r="AP15631" s="61"/>
      <c r="AQ15631" s="61"/>
      <c r="AR15631" s="61"/>
      <c r="AS15631" s="61"/>
      <c r="AT15631" s="61"/>
      <c r="AU15631" s="61"/>
      <c r="AV15631" s="61"/>
      <c r="AW15631" s="61"/>
      <c r="AX15631" s="61"/>
      <c r="AY15631" s="61"/>
      <c r="AZ15631" s="61"/>
      <c r="BA15631" s="61"/>
    </row>
    <row r="15632" spans="39:53" x14ac:dyDescent="0.2">
      <c r="AM15632" s="61"/>
      <c r="AN15632" s="61"/>
      <c r="AO15632" s="171"/>
      <c r="AP15632" s="61"/>
      <c r="AQ15632" s="61"/>
      <c r="AR15632" s="61"/>
      <c r="AS15632" s="61"/>
      <c r="AT15632" s="61"/>
      <c r="AU15632" s="61"/>
      <c r="AV15632" s="61"/>
      <c r="AW15632" s="61"/>
      <c r="AX15632" s="61"/>
      <c r="AY15632" s="61"/>
      <c r="AZ15632" s="61"/>
      <c r="BA15632" s="61"/>
    </row>
    <row r="15633" spans="39:53" x14ac:dyDescent="0.2">
      <c r="AM15633" s="61"/>
      <c r="AN15633" s="61"/>
      <c r="AO15633" s="171"/>
      <c r="AP15633" s="61"/>
      <c r="AQ15633" s="61"/>
      <c r="AR15633" s="61"/>
      <c r="AS15633" s="61"/>
      <c r="AT15633" s="61"/>
      <c r="AU15633" s="61"/>
      <c r="AV15633" s="61"/>
      <c r="AW15633" s="61"/>
      <c r="AX15633" s="61"/>
      <c r="AY15633" s="61"/>
      <c r="AZ15633" s="61"/>
      <c r="BA15633" s="61"/>
    </row>
    <row r="15634" spans="39:53" x14ac:dyDescent="0.2">
      <c r="AM15634" s="61"/>
      <c r="AN15634" s="61"/>
      <c r="AO15634" s="171"/>
      <c r="AP15634" s="61"/>
      <c r="AQ15634" s="61"/>
      <c r="AR15634" s="61"/>
      <c r="AS15634" s="61"/>
      <c r="AT15634" s="61"/>
      <c r="AU15634" s="61"/>
      <c r="AV15634" s="61"/>
      <c r="AW15634" s="61"/>
      <c r="AX15634" s="61"/>
      <c r="AY15634" s="61"/>
      <c r="AZ15634" s="61"/>
      <c r="BA15634" s="61"/>
    </row>
    <row r="15635" spans="39:53" x14ac:dyDescent="0.2">
      <c r="AM15635" s="61"/>
      <c r="AN15635" s="61"/>
      <c r="AO15635" s="171"/>
      <c r="AP15635" s="61"/>
      <c r="AQ15635" s="61"/>
      <c r="AR15635" s="61"/>
      <c r="AS15635" s="61"/>
      <c r="AT15635" s="61"/>
      <c r="AU15635" s="61"/>
      <c r="AV15635" s="61"/>
      <c r="AW15635" s="61"/>
      <c r="AX15635" s="61"/>
      <c r="AY15635" s="61"/>
      <c r="AZ15635" s="61"/>
      <c r="BA15635" s="61"/>
    </row>
    <row r="15636" spans="39:53" x14ac:dyDescent="0.2">
      <c r="AM15636" s="61"/>
      <c r="AN15636" s="61"/>
      <c r="AO15636" s="171"/>
      <c r="AP15636" s="61"/>
      <c r="AQ15636" s="61"/>
      <c r="AR15636" s="61"/>
      <c r="AS15636" s="61"/>
      <c r="AT15636" s="61"/>
      <c r="AU15636" s="61"/>
      <c r="AV15636" s="61"/>
      <c r="AW15636" s="61"/>
      <c r="AX15636" s="61"/>
      <c r="AY15636" s="61"/>
      <c r="AZ15636" s="61"/>
      <c r="BA15636" s="61"/>
    </row>
    <row r="15637" spans="39:53" x14ac:dyDescent="0.2">
      <c r="AM15637" s="61"/>
      <c r="AN15637" s="61"/>
      <c r="AO15637" s="171"/>
      <c r="AP15637" s="61"/>
      <c r="AQ15637" s="61"/>
      <c r="AR15637" s="61"/>
      <c r="AS15637" s="61"/>
      <c r="AT15637" s="61"/>
      <c r="AU15637" s="61"/>
      <c r="AV15637" s="61"/>
      <c r="AW15637" s="61"/>
      <c r="AX15637" s="61"/>
      <c r="AY15637" s="61"/>
      <c r="AZ15637" s="61"/>
      <c r="BA15637" s="61"/>
    </row>
    <row r="15638" spans="39:53" x14ac:dyDescent="0.2">
      <c r="AM15638" s="61"/>
      <c r="AN15638" s="61"/>
      <c r="AO15638" s="171"/>
      <c r="AP15638" s="61"/>
      <c r="AQ15638" s="61"/>
      <c r="AR15638" s="61"/>
      <c r="AS15638" s="61"/>
      <c r="AT15638" s="61"/>
      <c r="AU15638" s="61"/>
      <c r="AV15638" s="61"/>
      <c r="AW15638" s="61"/>
      <c r="AX15638" s="61"/>
      <c r="AY15638" s="61"/>
      <c r="AZ15638" s="61"/>
      <c r="BA15638" s="61"/>
    </row>
    <row r="15639" spans="39:53" x14ac:dyDescent="0.2">
      <c r="AM15639" s="61"/>
      <c r="AN15639" s="61"/>
      <c r="AO15639" s="171"/>
      <c r="AP15639" s="61"/>
      <c r="AQ15639" s="61"/>
      <c r="AR15639" s="61"/>
      <c r="AS15639" s="61"/>
      <c r="AT15639" s="61"/>
      <c r="AU15639" s="61"/>
      <c r="AV15639" s="61"/>
      <c r="AW15639" s="61"/>
      <c r="AX15639" s="61"/>
      <c r="AY15639" s="61"/>
      <c r="AZ15639" s="61"/>
      <c r="BA15639" s="61"/>
    </row>
    <row r="15640" spans="39:53" x14ac:dyDescent="0.2">
      <c r="AM15640" s="61"/>
      <c r="AN15640" s="61"/>
      <c r="AO15640" s="171"/>
      <c r="AP15640" s="61"/>
      <c r="AQ15640" s="61"/>
      <c r="AR15640" s="61"/>
      <c r="AS15640" s="61"/>
      <c r="AT15640" s="61"/>
      <c r="AU15640" s="61"/>
      <c r="AV15640" s="61"/>
      <c r="AW15640" s="61"/>
      <c r="AX15640" s="61"/>
      <c r="AY15640" s="61"/>
      <c r="AZ15640" s="61"/>
      <c r="BA15640" s="61"/>
    </row>
    <row r="15641" spans="39:53" x14ac:dyDescent="0.2">
      <c r="AM15641" s="61"/>
      <c r="AN15641" s="61"/>
      <c r="AO15641" s="171"/>
      <c r="AP15641" s="61"/>
      <c r="AQ15641" s="61"/>
      <c r="AR15641" s="61"/>
      <c r="AS15641" s="61"/>
      <c r="AT15641" s="61"/>
      <c r="AU15641" s="61"/>
      <c r="AV15641" s="61"/>
      <c r="AW15641" s="61"/>
      <c r="AX15641" s="61"/>
      <c r="AY15641" s="61"/>
      <c r="AZ15641" s="61"/>
      <c r="BA15641" s="61"/>
    </row>
    <row r="15642" spans="39:53" x14ac:dyDescent="0.2">
      <c r="AM15642" s="61"/>
      <c r="AN15642" s="61"/>
      <c r="AO15642" s="171"/>
      <c r="AP15642" s="61"/>
      <c r="AQ15642" s="61"/>
      <c r="AR15642" s="61"/>
      <c r="AS15642" s="61"/>
      <c r="AT15642" s="61"/>
      <c r="AU15642" s="61"/>
      <c r="AV15642" s="61"/>
      <c r="AW15642" s="61"/>
      <c r="AX15642" s="61"/>
      <c r="AY15642" s="61"/>
      <c r="AZ15642" s="61"/>
      <c r="BA15642" s="61"/>
    </row>
    <row r="15643" spans="39:53" x14ac:dyDescent="0.2">
      <c r="AM15643" s="61"/>
      <c r="AN15643" s="61"/>
      <c r="AO15643" s="171"/>
      <c r="AP15643" s="61"/>
      <c r="AQ15643" s="61"/>
      <c r="AR15643" s="61"/>
      <c r="AS15643" s="61"/>
      <c r="AT15643" s="61"/>
      <c r="AU15643" s="61"/>
      <c r="AV15643" s="61"/>
      <c r="AW15643" s="61"/>
      <c r="AX15643" s="61"/>
      <c r="AY15643" s="61"/>
      <c r="AZ15643" s="61"/>
      <c r="BA15643" s="61"/>
    </row>
    <row r="15644" spans="39:53" x14ac:dyDescent="0.2">
      <c r="AM15644" s="61"/>
      <c r="AN15644" s="61"/>
      <c r="AO15644" s="171"/>
      <c r="AP15644" s="61"/>
      <c r="AQ15644" s="61"/>
      <c r="AR15644" s="61"/>
      <c r="AS15644" s="61"/>
      <c r="AT15644" s="61"/>
      <c r="AU15644" s="61"/>
      <c r="AV15644" s="61"/>
      <c r="AW15644" s="61"/>
      <c r="AX15644" s="61"/>
      <c r="AY15644" s="61"/>
      <c r="AZ15644" s="61"/>
      <c r="BA15644" s="61"/>
    </row>
    <row r="15645" spans="39:53" x14ac:dyDescent="0.2">
      <c r="AM15645" s="61"/>
      <c r="AN15645" s="61"/>
      <c r="AO15645" s="171"/>
      <c r="AP15645" s="61"/>
      <c r="AQ15645" s="61"/>
      <c r="AR15645" s="61"/>
      <c r="AS15645" s="61"/>
      <c r="AT15645" s="61"/>
      <c r="AU15645" s="61"/>
      <c r="AV15645" s="61"/>
      <c r="AW15645" s="61"/>
      <c r="AX15645" s="61"/>
      <c r="AY15645" s="61"/>
      <c r="AZ15645" s="61"/>
      <c r="BA15645" s="61"/>
    </row>
    <row r="15646" spans="39:53" x14ac:dyDescent="0.2">
      <c r="AM15646" s="61"/>
      <c r="AN15646" s="61"/>
      <c r="AO15646" s="171"/>
      <c r="AP15646" s="61"/>
      <c r="AQ15646" s="61"/>
      <c r="AR15646" s="61"/>
      <c r="AS15646" s="61"/>
      <c r="AT15646" s="61"/>
      <c r="AU15646" s="61"/>
      <c r="AV15646" s="61"/>
      <c r="AW15646" s="61"/>
      <c r="AX15646" s="61"/>
      <c r="AY15646" s="61"/>
      <c r="AZ15646" s="61"/>
      <c r="BA15646" s="61"/>
    </row>
    <row r="15647" spans="39:53" x14ac:dyDescent="0.2">
      <c r="AM15647" s="61"/>
      <c r="AN15647" s="61"/>
      <c r="AO15647" s="171"/>
      <c r="AP15647" s="61"/>
      <c r="AQ15647" s="61"/>
      <c r="AR15647" s="61"/>
      <c r="AS15647" s="61"/>
      <c r="AT15647" s="61"/>
      <c r="AU15647" s="61"/>
      <c r="AV15647" s="61"/>
      <c r="AW15647" s="61"/>
      <c r="AX15647" s="61"/>
      <c r="AY15647" s="61"/>
      <c r="AZ15647" s="61"/>
      <c r="BA15647" s="61"/>
    </row>
    <row r="15648" spans="39:53" x14ac:dyDescent="0.2">
      <c r="AM15648" s="61"/>
      <c r="AN15648" s="61"/>
      <c r="AO15648" s="171"/>
      <c r="AP15648" s="61"/>
      <c r="AQ15648" s="61"/>
      <c r="AR15648" s="61"/>
      <c r="AS15648" s="61"/>
      <c r="AT15648" s="61"/>
      <c r="AU15648" s="61"/>
      <c r="AV15648" s="61"/>
      <c r="AW15648" s="61"/>
      <c r="AX15648" s="61"/>
      <c r="AY15648" s="61"/>
      <c r="AZ15648" s="61"/>
      <c r="BA15648" s="61"/>
    </row>
    <row r="15649" spans="39:53" x14ac:dyDescent="0.2">
      <c r="AM15649" s="61"/>
      <c r="AN15649" s="61"/>
      <c r="AO15649" s="171"/>
      <c r="AP15649" s="61"/>
      <c r="AQ15649" s="61"/>
      <c r="AR15649" s="61"/>
      <c r="AS15649" s="61"/>
      <c r="AT15649" s="61"/>
      <c r="AU15649" s="61"/>
      <c r="AV15649" s="61"/>
      <c r="AW15649" s="61"/>
      <c r="AX15649" s="61"/>
      <c r="AY15649" s="61"/>
      <c r="AZ15649" s="61"/>
      <c r="BA15649" s="61"/>
    </row>
    <row r="15650" spans="39:53" x14ac:dyDescent="0.2">
      <c r="AM15650" s="61"/>
      <c r="AN15650" s="61"/>
      <c r="AO15650" s="171"/>
      <c r="AP15650" s="61"/>
      <c r="AQ15650" s="61"/>
      <c r="AR15650" s="61"/>
      <c r="AS15650" s="61"/>
      <c r="AT15650" s="61"/>
      <c r="AU15650" s="61"/>
      <c r="AV15650" s="61"/>
      <c r="AW15650" s="61"/>
      <c r="AX15650" s="61"/>
      <c r="AY15650" s="61"/>
      <c r="AZ15650" s="61"/>
      <c r="BA15650" s="61"/>
    </row>
    <row r="15651" spans="39:53" x14ac:dyDescent="0.2">
      <c r="AM15651" s="61"/>
      <c r="AN15651" s="61"/>
      <c r="AO15651" s="171"/>
      <c r="AP15651" s="61"/>
      <c r="AQ15651" s="61"/>
      <c r="AR15651" s="61"/>
      <c r="AS15651" s="61"/>
      <c r="AT15651" s="61"/>
      <c r="AU15651" s="61"/>
      <c r="AV15651" s="61"/>
      <c r="AW15651" s="61"/>
      <c r="AX15651" s="61"/>
      <c r="AY15651" s="61"/>
      <c r="AZ15651" s="61"/>
      <c r="BA15651" s="61"/>
    </row>
    <row r="15652" spans="39:53" x14ac:dyDescent="0.2">
      <c r="AM15652" s="61"/>
      <c r="AN15652" s="61"/>
      <c r="AO15652" s="171"/>
      <c r="AP15652" s="61"/>
      <c r="AQ15652" s="61"/>
      <c r="AR15652" s="61"/>
      <c r="AS15652" s="61"/>
      <c r="AT15652" s="61"/>
      <c r="AU15652" s="61"/>
      <c r="AV15652" s="61"/>
      <c r="AW15652" s="61"/>
      <c r="AX15652" s="61"/>
      <c r="AY15652" s="61"/>
      <c r="AZ15652" s="61"/>
      <c r="BA15652" s="61"/>
    </row>
    <row r="15653" spans="39:53" x14ac:dyDescent="0.2">
      <c r="AM15653" s="61"/>
      <c r="AN15653" s="61"/>
      <c r="AO15653" s="171"/>
      <c r="AP15653" s="61"/>
      <c r="AQ15653" s="61"/>
      <c r="AR15653" s="61"/>
      <c r="AS15653" s="61"/>
      <c r="AT15653" s="61"/>
      <c r="AU15653" s="61"/>
      <c r="AV15653" s="61"/>
      <c r="AW15653" s="61"/>
      <c r="AX15653" s="61"/>
      <c r="AY15653" s="61"/>
      <c r="AZ15653" s="61"/>
      <c r="BA15653" s="61"/>
    </row>
    <row r="15654" spans="39:53" x14ac:dyDescent="0.2">
      <c r="AM15654" s="61"/>
      <c r="AN15654" s="61"/>
      <c r="AO15654" s="171"/>
      <c r="AP15654" s="61"/>
      <c r="AQ15654" s="61"/>
      <c r="AR15654" s="61"/>
      <c r="AS15654" s="61"/>
      <c r="AT15654" s="61"/>
      <c r="AU15654" s="61"/>
      <c r="AV15654" s="61"/>
      <c r="AW15654" s="61"/>
      <c r="AX15654" s="61"/>
      <c r="AY15654" s="61"/>
      <c r="AZ15654" s="61"/>
      <c r="BA15654" s="61"/>
    </row>
    <row r="15655" spans="39:53" x14ac:dyDescent="0.2">
      <c r="AM15655" s="61"/>
      <c r="AN15655" s="61"/>
      <c r="AO15655" s="171"/>
      <c r="AP15655" s="61"/>
      <c r="AQ15655" s="61"/>
      <c r="AR15655" s="61"/>
      <c r="AS15655" s="61"/>
      <c r="AT15655" s="61"/>
      <c r="AU15655" s="61"/>
      <c r="AV15655" s="61"/>
      <c r="AW15655" s="61"/>
      <c r="AX15655" s="61"/>
      <c r="AY15655" s="61"/>
      <c r="AZ15655" s="61"/>
      <c r="BA15655" s="61"/>
    </row>
    <row r="15656" spans="39:53" x14ac:dyDescent="0.2">
      <c r="AM15656" s="61"/>
      <c r="AN15656" s="61"/>
      <c r="AO15656" s="171"/>
      <c r="AP15656" s="61"/>
      <c r="AQ15656" s="61"/>
      <c r="AR15656" s="61"/>
      <c r="AS15656" s="61"/>
      <c r="AT15656" s="61"/>
      <c r="AU15656" s="61"/>
      <c r="AV15656" s="61"/>
      <c r="AW15656" s="61"/>
      <c r="AX15656" s="61"/>
      <c r="AY15656" s="61"/>
      <c r="AZ15656" s="61"/>
      <c r="BA15656" s="61"/>
    </row>
    <row r="15657" spans="39:53" x14ac:dyDescent="0.2">
      <c r="AM15657" s="61"/>
      <c r="AN15657" s="61"/>
      <c r="AO15657" s="171"/>
      <c r="AP15657" s="61"/>
      <c r="AQ15657" s="61"/>
      <c r="AR15657" s="61"/>
      <c r="AS15657" s="61"/>
      <c r="AT15657" s="61"/>
      <c r="AU15657" s="61"/>
      <c r="AV15657" s="61"/>
      <c r="AW15657" s="61"/>
      <c r="AX15657" s="61"/>
      <c r="AY15657" s="61"/>
      <c r="AZ15657" s="61"/>
      <c r="BA15657" s="61"/>
    </row>
    <row r="15658" spans="39:53" x14ac:dyDescent="0.2">
      <c r="AM15658" s="61"/>
      <c r="AN15658" s="61"/>
      <c r="AO15658" s="171"/>
      <c r="AP15658" s="61"/>
      <c r="AQ15658" s="61"/>
      <c r="AR15658" s="61"/>
      <c r="AS15658" s="61"/>
      <c r="AT15658" s="61"/>
      <c r="AU15658" s="61"/>
      <c r="AV15658" s="61"/>
      <c r="AW15658" s="61"/>
      <c r="AX15658" s="61"/>
      <c r="AY15658" s="61"/>
      <c r="AZ15658" s="61"/>
      <c r="BA15658" s="61"/>
    </row>
    <row r="15659" spans="39:53" x14ac:dyDescent="0.2">
      <c r="AM15659" s="61"/>
      <c r="AN15659" s="61"/>
      <c r="AO15659" s="171"/>
      <c r="AP15659" s="61"/>
      <c r="AQ15659" s="61"/>
      <c r="AR15659" s="61"/>
      <c r="AS15659" s="61"/>
      <c r="AT15659" s="61"/>
      <c r="AU15659" s="61"/>
      <c r="AV15659" s="61"/>
      <c r="AW15659" s="61"/>
      <c r="AX15659" s="61"/>
      <c r="AY15659" s="61"/>
      <c r="AZ15659" s="61"/>
      <c r="BA15659" s="61"/>
    </row>
    <row r="15660" spans="39:53" x14ac:dyDescent="0.2">
      <c r="AM15660" s="61"/>
      <c r="AN15660" s="61"/>
      <c r="AO15660" s="171"/>
      <c r="AP15660" s="61"/>
      <c r="AQ15660" s="61"/>
      <c r="AR15660" s="61"/>
      <c r="AS15660" s="61"/>
      <c r="AT15660" s="61"/>
      <c r="AU15660" s="61"/>
      <c r="AV15660" s="61"/>
      <c r="AW15660" s="61"/>
      <c r="AX15660" s="61"/>
      <c r="AY15660" s="61"/>
      <c r="AZ15660" s="61"/>
      <c r="BA15660" s="61"/>
    </row>
    <row r="15661" spans="39:53" x14ac:dyDescent="0.2">
      <c r="AM15661" s="61"/>
      <c r="AN15661" s="61"/>
      <c r="AO15661" s="171"/>
      <c r="AP15661" s="61"/>
      <c r="AQ15661" s="61"/>
      <c r="AR15661" s="61"/>
      <c r="AS15661" s="61"/>
      <c r="AT15661" s="61"/>
      <c r="AU15661" s="61"/>
      <c r="AV15661" s="61"/>
      <c r="AW15661" s="61"/>
      <c r="AX15661" s="61"/>
      <c r="AY15661" s="61"/>
      <c r="AZ15661" s="61"/>
      <c r="BA15661" s="61"/>
    </row>
    <row r="15662" spans="39:53" x14ac:dyDescent="0.2">
      <c r="AM15662" s="61"/>
      <c r="AN15662" s="61"/>
      <c r="AO15662" s="171"/>
      <c r="AP15662" s="61"/>
      <c r="AQ15662" s="61"/>
      <c r="AR15662" s="61"/>
      <c r="AS15662" s="61"/>
      <c r="AT15662" s="61"/>
      <c r="AU15662" s="61"/>
      <c r="AV15662" s="61"/>
      <c r="AW15662" s="61"/>
      <c r="AX15662" s="61"/>
      <c r="AY15662" s="61"/>
      <c r="AZ15662" s="61"/>
      <c r="BA15662" s="61"/>
    </row>
    <row r="15663" spans="39:53" x14ac:dyDescent="0.2">
      <c r="AM15663" s="61"/>
      <c r="AN15663" s="61"/>
      <c r="AO15663" s="171"/>
      <c r="AP15663" s="61"/>
      <c r="AQ15663" s="61"/>
      <c r="AR15663" s="61"/>
      <c r="AS15663" s="61"/>
      <c r="AT15663" s="61"/>
      <c r="AU15663" s="61"/>
      <c r="AV15663" s="61"/>
      <c r="AW15663" s="61"/>
      <c r="AX15663" s="61"/>
      <c r="AY15663" s="61"/>
      <c r="AZ15663" s="61"/>
      <c r="BA15663" s="61"/>
    </row>
    <row r="15664" spans="39:53" x14ac:dyDescent="0.2">
      <c r="AM15664" s="61"/>
      <c r="AN15664" s="61"/>
      <c r="AO15664" s="171"/>
      <c r="AP15664" s="61"/>
      <c r="AQ15664" s="61"/>
      <c r="AR15664" s="61"/>
      <c r="AS15664" s="61"/>
      <c r="AT15664" s="61"/>
      <c r="AU15664" s="61"/>
      <c r="AV15664" s="61"/>
      <c r="AW15664" s="61"/>
      <c r="AX15664" s="61"/>
      <c r="AY15664" s="61"/>
      <c r="AZ15664" s="61"/>
      <c r="BA15664" s="61"/>
    </row>
    <row r="15665" spans="39:53" x14ac:dyDescent="0.2">
      <c r="AM15665" s="61"/>
      <c r="AN15665" s="61"/>
      <c r="AO15665" s="171"/>
      <c r="AP15665" s="61"/>
      <c r="AQ15665" s="61"/>
      <c r="AR15665" s="61"/>
      <c r="AS15665" s="61"/>
      <c r="AT15665" s="61"/>
      <c r="AU15665" s="61"/>
      <c r="AV15665" s="61"/>
      <c r="AW15665" s="61"/>
      <c r="AX15665" s="61"/>
      <c r="AY15665" s="61"/>
      <c r="AZ15665" s="61"/>
      <c r="BA15665" s="61"/>
    </row>
    <row r="15666" spans="39:53" x14ac:dyDescent="0.2">
      <c r="AM15666" s="61"/>
      <c r="AN15666" s="61"/>
      <c r="AO15666" s="171"/>
      <c r="AP15666" s="61"/>
      <c r="AQ15666" s="61"/>
      <c r="AR15666" s="61"/>
      <c r="AS15666" s="61"/>
      <c r="AT15666" s="61"/>
      <c r="AU15666" s="61"/>
      <c r="AV15666" s="61"/>
      <c r="AW15666" s="61"/>
      <c r="AX15666" s="61"/>
      <c r="AY15666" s="61"/>
      <c r="AZ15666" s="61"/>
      <c r="BA15666" s="61"/>
    </row>
    <row r="15667" spans="39:53" x14ac:dyDescent="0.2">
      <c r="AM15667" s="61"/>
      <c r="AN15667" s="61"/>
      <c r="AO15667" s="171"/>
      <c r="AP15667" s="61"/>
      <c r="AQ15667" s="61"/>
      <c r="AR15667" s="61"/>
      <c r="AS15667" s="61"/>
      <c r="AT15667" s="61"/>
      <c r="AU15667" s="61"/>
      <c r="AV15667" s="61"/>
      <c r="AW15667" s="61"/>
      <c r="AX15667" s="61"/>
      <c r="AY15667" s="61"/>
      <c r="AZ15667" s="61"/>
      <c r="BA15667" s="61"/>
    </row>
    <row r="15668" spans="39:53" x14ac:dyDescent="0.2">
      <c r="AM15668" s="61"/>
      <c r="AN15668" s="61"/>
      <c r="AO15668" s="171"/>
      <c r="AP15668" s="61"/>
      <c r="AQ15668" s="61"/>
      <c r="AR15668" s="61"/>
      <c r="AS15668" s="61"/>
      <c r="AT15668" s="61"/>
      <c r="AU15668" s="61"/>
      <c r="AV15668" s="61"/>
      <c r="AW15668" s="61"/>
      <c r="AX15668" s="61"/>
      <c r="AY15668" s="61"/>
      <c r="AZ15668" s="61"/>
      <c r="BA15668" s="61"/>
    </row>
    <row r="15669" spans="39:53" x14ac:dyDescent="0.2">
      <c r="AM15669" s="61"/>
      <c r="AN15669" s="61"/>
      <c r="AO15669" s="171"/>
      <c r="AP15669" s="61"/>
      <c r="AQ15669" s="61"/>
      <c r="AR15669" s="61"/>
      <c r="AS15669" s="61"/>
      <c r="AT15669" s="61"/>
      <c r="AU15669" s="61"/>
      <c r="AV15669" s="61"/>
      <c r="AW15669" s="61"/>
      <c r="AX15669" s="61"/>
      <c r="AY15669" s="61"/>
      <c r="AZ15669" s="61"/>
      <c r="BA15669" s="61"/>
    </row>
    <row r="15670" spans="39:53" x14ac:dyDescent="0.2">
      <c r="AM15670" s="61"/>
      <c r="AN15670" s="61"/>
      <c r="AO15670" s="171"/>
      <c r="AP15670" s="61"/>
      <c r="AQ15670" s="61"/>
      <c r="AR15670" s="61"/>
      <c r="AS15670" s="61"/>
      <c r="AT15670" s="61"/>
      <c r="AU15670" s="61"/>
      <c r="AV15670" s="61"/>
      <c r="AW15670" s="61"/>
      <c r="AX15670" s="61"/>
      <c r="AY15670" s="61"/>
      <c r="AZ15670" s="61"/>
      <c r="BA15670" s="61"/>
    </row>
    <row r="15671" spans="39:53" x14ac:dyDescent="0.2">
      <c r="AM15671" s="61"/>
      <c r="AN15671" s="61"/>
      <c r="AO15671" s="171"/>
      <c r="AP15671" s="61"/>
      <c r="AQ15671" s="61"/>
      <c r="AR15671" s="61"/>
      <c r="AS15671" s="61"/>
      <c r="AT15671" s="61"/>
      <c r="AU15671" s="61"/>
      <c r="AV15671" s="61"/>
      <c r="AW15671" s="61"/>
      <c r="AX15671" s="61"/>
      <c r="AY15671" s="61"/>
      <c r="AZ15671" s="61"/>
      <c r="BA15671" s="61"/>
    </row>
    <row r="15672" spans="39:53" x14ac:dyDescent="0.2">
      <c r="AM15672" s="61"/>
      <c r="AN15672" s="61"/>
      <c r="AO15672" s="171"/>
      <c r="AP15672" s="61"/>
      <c r="AQ15672" s="61"/>
      <c r="AR15672" s="61"/>
      <c r="AS15672" s="61"/>
      <c r="AT15672" s="61"/>
      <c r="AU15672" s="61"/>
      <c r="AV15672" s="61"/>
      <c r="AW15672" s="61"/>
      <c r="AX15672" s="61"/>
      <c r="AY15672" s="61"/>
      <c r="AZ15672" s="61"/>
      <c r="BA15672" s="61"/>
    </row>
    <row r="15673" spans="39:53" x14ac:dyDescent="0.2">
      <c r="AM15673" s="61"/>
      <c r="AN15673" s="61"/>
      <c r="AO15673" s="171"/>
      <c r="AP15673" s="61"/>
      <c r="AQ15673" s="61"/>
      <c r="AR15673" s="61"/>
      <c r="AS15673" s="61"/>
      <c r="AT15673" s="61"/>
      <c r="AU15673" s="61"/>
      <c r="AV15673" s="61"/>
      <c r="AW15673" s="61"/>
      <c r="AX15673" s="61"/>
      <c r="AY15673" s="61"/>
      <c r="AZ15673" s="61"/>
      <c r="BA15673" s="61"/>
    </row>
    <row r="15674" spans="39:53" x14ac:dyDescent="0.2">
      <c r="AM15674" s="61"/>
      <c r="AN15674" s="61"/>
      <c r="AO15674" s="171"/>
      <c r="AP15674" s="61"/>
      <c r="AQ15674" s="61"/>
      <c r="AR15674" s="61"/>
      <c r="AS15674" s="61"/>
      <c r="AT15674" s="61"/>
      <c r="AU15674" s="61"/>
      <c r="AV15674" s="61"/>
      <c r="AW15674" s="61"/>
      <c r="AX15674" s="61"/>
      <c r="AY15674" s="61"/>
      <c r="AZ15674" s="61"/>
      <c r="BA15674" s="61"/>
    </row>
    <row r="15675" spans="39:53" x14ac:dyDescent="0.2">
      <c r="AM15675" s="61"/>
      <c r="AN15675" s="61"/>
      <c r="AO15675" s="171"/>
      <c r="AP15675" s="61"/>
      <c r="AQ15675" s="61"/>
      <c r="AR15675" s="61"/>
      <c r="AS15675" s="61"/>
      <c r="AT15675" s="61"/>
      <c r="AU15675" s="61"/>
      <c r="AV15675" s="61"/>
      <c r="AW15675" s="61"/>
      <c r="AX15675" s="61"/>
      <c r="AY15675" s="61"/>
      <c r="AZ15675" s="61"/>
      <c r="BA15675" s="61"/>
    </row>
    <row r="15676" spans="39:53" x14ac:dyDescent="0.2">
      <c r="AM15676" s="61"/>
      <c r="AN15676" s="61"/>
      <c r="AO15676" s="171"/>
      <c r="AP15676" s="61"/>
      <c r="AQ15676" s="61"/>
      <c r="AR15676" s="61"/>
      <c r="AS15676" s="61"/>
      <c r="AT15676" s="61"/>
      <c r="AU15676" s="61"/>
      <c r="AV15676" s="61"/>
      <c r="AW15676" s="61"/>
      <c r="AX15676" s="61"/>
      <c r="AY15676" s="61"/>
      <c r="AZ15676" s="61"/>
      <c r="BA15676" s="61"/>
    </row>
    <row r="15677" spans="39:53" x14ac:dyDescent="0.2">
      <c r="AM15677" s="61"/>
      <c r="AN15677" s="61"/>
      <c r="AO15677" s="171"/>
      <c r="AP15677" s="61"/>
      <c r="AQ15677" s="61"/>
      <c r="AR15677" s="61"/>
      <c r="AS15677" s="61"/>
      <c r="AT15677" s="61"/>
      <c r="AU15677" s="61"/>
      <c r="AV15677" s="61"/>
      <c r="AW15677" s="61"/>
      <c r="AX15677" s="61"/>
      <c r="AY15677" s="61"/>
      <c r="AZ15677" s="61"/>
      <c r="BA15677" s="61"/>
    </row>
    <row r="15678" spans="39:53" x14ac:dyDescent="0.2">
      <c r="AM15678" s="61"/>
      <c r="AN15678" s="61"/>
      <c r="AO15678" s="171"/>
      <c r="AP15678" s="61"/>
      <c r="AQ15678" s="61"/>
      <c r="AR15678" s="61"/>
      <c r="AS15678" s="61"/>
      <c r="AT15678" s="61"/>
      <c r="AU15678" s="61"/>
      <c r="AV15678" s="61"/>
      <c r="AW15678" s="61"/>
      <c r="AX15678" s="61"/>
      <c r="AY15678" s="61"/>
      <c r="AZ15678" s="61"/>
      <c r="BA15678" s="61"/>
    </row>
    <row r="15679" spans="39:53" x14ac:dyDescent="0.2">
      <c r="AM15679" s="61"/>
      <c r="AN15679" s="61"/>
      <c r="AO15679" s="171"/>
      <c r="AP15679" s="61"/>
      <c r="AQ15679" s="61"/>
      <c r="AR15679" s="61"/>
      <c r="AS15679" s="61"/>
      <c r="AT15679" s="61"/>
      <c r="AU15679" s="61"/>
      <c r="AV15679" s="61"/>
      <c r="AW15679" s="61"/>
      <c r="AX15679" s="61"/>
      <c r="AY15679" s="61"/>
      <c r="AZ15679" s="61"/>
      <c r="BA15679" s="61"/>
    </row>
    <row r="15680" spans="39:53" x14ac:dyDescent="0.2">
      <c r="AM15680" s="61"/>
      <c r="AN15680" s="61"/>
      <c r="AO15680" s="171"/>
      <c r="AP15680" s="61"/>
      <c r="AQ15680" s="61"/>
      <c r="AR15680" s="61"/>
      <c r="AS15680" s="61"/>
      <c r="AT15680" s="61"/>
      <c r="AU15680" s="61"/>
      <c r="AV15680" s="61"/>
      <c r="AW15680" s="61"/>
      <c r="AX15680" s="61"/>
      <c r="AY15680" s="61"/>
      <c r="AZ15680" s="61"/>
      <c r="BA15680" s="61"/>
    </row>
    <row r="15681" spans="39:53" x14ac:dyDescent="0.2">
      <c r="AM15681" s="61"/>
      <c r="AN15681" s="61"/>
      <c r="AO15681" s="171"/>
      <c r="AP15681" s="61"/>
      <c r="AQ15681" s="61"/>
      <c r="AR15681" s="61"/>
      <c r="AS15681" s="61"/>
      <c r="AT15681" s="61"/>
      <c r="AU15681" s="61"/>
      <c r="AV15681" s="61"/>
      <c r="AW15681" s="61"/>
      <c r="AX15681" s="61"/>
      <c r="AY15681" s="61"/>
      <c r="AZ15681" s="61"/>
      <c r="BA15681" s="61"/>
    </row>
    <row r="15682" spans="39:53" x14ac:dyDescent="0.2">
      <c r="AM15682" s="61"/>
      <c r="AN15682" s="61"/>
      <c r="AO15682" s="171"/>
      <c r="AP15682" s="61"/>
      <c r="AQ15682" s="61"/>
      <c r="AR15682" s="61"/>
      <c r="AS15682" s="61"/>
      <c r="AT15682" s="61"/>
      <c r="AU15682" s="61"/>
      <c r="AV15682" s="61"/>
      <c r="AW15682" s="61"/>
      <c r="AX15682" s="61"/>
      <c r="AY15682" s="61"/>
      <c r="AZ15682" s="61"/>
      <c r="BA15682" s="61"/>
    </row>
    <row r="15683" spans="39:53" x14ac:dyDescent="0.2">
      <c r="AM15683" s="61"/>
      <c r="AN15683" s="61"/>
      <c r="AO15683" s="171"/>
      <c r="AP15683" s="61"/>
      <c r="AQ15683" s="61"/>
      <c r="AR15683" s="61"/>
      <c r="AS15683" s="61"/>
      <c r="AT15683" s="61"/>
      <c r="AU15683" s="61"/>
      <c r="AV15683" s="61"/>
      <c r="AW15683" s="61"/>
      <c r="AX15683" s="61"/>
      <c r="AY15683" s="61"/>
      <c r="AZ15683" s="61"/>
      <c r="BA15683" s="61"/>
    </row>
    <row r="15684" spans="39:53" x14ac:dyDescent="0.2">
      <c r="AM15684" s="61"/>
      <c r="AN15684" s="61"/>
      <c r="AO15684" s="171"/>
      <c r="AP15684" s="61"/>
      <c r="AQ15684" s="61"/>
      <c r="AR15684" s="61"/>
      <c r="AS15684" s="61"/>
      <c r="AT15684" s="61"/>
      <c r="AU15684" s="61"/>
      <c r="AV15684" s="61"/>
      <c r="AW15684" s="61"/>
      <c r="AX15684" s="61"/>
      <c r="AY15684" s="61"/>
      <c r="AZ15684" s="61"/>
      <c r="BA15684" s="61"/>
    </row>
    <row r="15685" spans="39:53" x14ac:dyDescent="0.2">
      <c r="AM15685" s="61"/>
      <c r="AN15685" s="61"/>
      <c r="AO15685" s="171"/>
      <c r="AP15685" s="61"/>
      <c r="AQ15685" s="61"/>
      <c r="AR15685" s="61"/>
      <c r="AS15685" s="61"/>
      <c r="AT15685" s="61"/>
      <c r="AU15685" s="61"/>
      <c r="AV15685" s="61"/>
      <c r="AW15685" s="61"/>
      <c r="AX15685" s="61"/>
      <c r="AY15685" s="61"/>
      <c r="AZ15685" s="61"/>
      <c r="BA15685" s="61"/>
    </row>
    <row r="15686" spans="39:53" x14ac:dyDescent="0.2">
      <c r="AM15686" s="61"/>
      <c r="AN15686" s="61"/>
      <c r="AO15686" s="171"/>
      <c r="AP15686" s="61"/>
      <c r="AQ15686" s="61"/>
      <c r="AR15686" s="61"/>
      <c r="AS15686" s="61"/>
      <c r="AT15686" s="61"/>
      <c r="AU15686" s="61"/>
      <c r="AV15686" s="61"/>
      <c r="AW15686" s="61"/>
      <c r="AX15686" s="61"/>
      <c r="AY15686" s="61"/>
      <c r="AZ15686" s="61"/>
      <c r="BA15686" s="61"/>
    </row>
    <row r="15687" spans="39:53" x14ac:dyDescent="0.2">
      <c r="AM15687" s="61"/>
      <c r="AN15687" s="61"/>
      <c r="AO15687" s="171"/>
      <c r="AP15687" s="61"/>
      <c r="AQ15687" s="61"/>
      <c r="AR15687" s="61"/>
      <c r="AS15687" s="61"/>
      <c r="AT15687" s="61"/>
      <c r="AU15687" s="61"/>
      <c r="AV15687" s="61"/>
      <c r="AW15687" s="61"/>
      <c r="AX15687" s="61"/>
      <c r="AY15687" s="61"/>
      <c r="AZ15687" s="61"/>
      <c r="BA15687" s="61"/>
    </row>
    <row r="15688" spans="39:53" x14ac:dyDescent="0.2">
      <c r="AM15688" s="61"/>
      <c r="AN15688" s="61"/>
      <c r="AO15688" s="171"/>
      <c r="AP15688" s="61"/>
      <c r="AQ15688" s="61"/>
      <c r="AR15688" s="61"/>
      <c r="AS15688" s="61"/>
      <c r="AT15688" s="61"/>
      <c r="AU15688" s="61"/>
      <c r="AV15688" s="61"/>
      <c r="AW15688" s="61"/>
      <c r="AX15688" s="61"/>
      <c r="AY15688" s="61"/>
      <c r="AZ15688" s="61"/>
      <c r="BA15688" s="61"/>
    </row>
    <row r="15689" spans="39:53" x14ac:dyDescent="0.2">
      <c r="AM15689" s="61"/>
      <c r="AN15689" s="61"/>
      <c r="AO15689" s="171"/>
      <c r="AP15689" s="61"/>
      <c r="AQ15689" s="61"/>
      <c r="AR15689" s="61"/>
      <c r="AS15689" s="61"/>
      <c r="AT15689" s="61"/>
      <c r="AU15689" s="61"/>
      <c r="AV15689" s="61"/>
      <c r="AW15689" s="61"/>
      <c r="AX15689" s="61"/>
      <c r="AY15689" s="61"/>
      <c r="AZ15689" s="61"/>
      <c r="BA15689" s="61"/>
    </row>
    <row r="15690" spans="39:53" x14ac:dyDescent="0.2">
      <c r="AM15690" s="61"/>
      <c r="AN15690" s="61"/>
      <c r="AO15690" s="171"/>
      <c r="AP15690" s="61"/>
      <c r="AQ15690" s="61"/>
      <c r="AR15690" s="61"/>
      <c r="AS15690" s="61"/>
      <c r="AT15690" s="61"/>
      <c r="AU15690" s="61"/>
      <c r="AV15690" s="61"/>
      <c r="AW15690" s="61"/>
      <c r="AX15690" s="61"/>
      <c r="AY15690" s="61"/>
      <c r="AZ15690" s="61"/>
      <c r="BA15690" s="61"/>
    </row>
    <row r="15691" spans="39:53" x14ac:dyDescent="0.2">
      <c r="AM15691" s="61"/>
      <c r="AN15691" s="61"/>
      <c r="AO15691" s="171"/>
      <c r="AP15691" s="61"/>
      <c r="AQ15691" s="61"/>
      <c r="AR15691" s="61"/>
      <c r="AS15691" s="61"/>
      <c r="AT15691" s="61"/>
      <c r="AU15691" s="61"/>
      <c r="AV15691" s="61"/>
      <c r="AW15691" s="61"/>
      <c r="AX15691" s="61"/>
      <c r="AY15691" s="61"/>
      <c r="AZ15691" s="61"/>
      <c r="BA15691" s="61"/>
    </row>
    <row r="15692" spans="39:53" x14ac:dyDescent="0.2">
      <c r="AM15692" s="61"/>
      <c r="AN15692" s="61"/>
      <c r="AO15692" s="171"/>
      <c r="AP15692" s="61"/>
      <c r="AQ15692" s="61"/>
      <c r="AR15692" s="61"/>
      <c r="AS15692" s="61"/>
      <c r="AT15692" s="61"/>
      <c r="AU15692" s="61"/>
      <c r="AV15692" s="61"/>
      <c r="AW15692" s="61"/>
      <c r="AX15692" s="61"/>
      <c r="AY15692" s="61"/>
      <c r="AZ15692" s="61"/>
      <c r="BA15692" s="61"/>
    </row>
    <row r="15693" spans="39:53" x14ac:dyDescent="0.2">
      <c r="AM15693" s="61"/>
      <c r="AN15693" s="61"/>
      <c r="AO15693" s="171"/>
      <c r="AP15693" s="61"/>
      <c r="AQ15693" s="61"/>
      <c r="AR15693" s="61"/>
      <c r="AS15693" s="61"/>
      <c r="AT15693" s="61"/>
      <c r="AU15693" s="61"/>
      <c r="AV15693" s="61"/>
      <c r="AW15693" s="61"/>
      <c r="AX15693" s="61"/>
      <c r="AY15693" s="61"/>
      <c r="AZ15693" s="61"/>
      <c r="BA15693" s="61"/>
    </row>
    <row r="15694" spans="39:53" x14ac:dyDescent="0.2">
      <c r="AM15694" s="61"/>
      <c r="AN15694" s="61"/>
      <c r="AO15694" s="171"/>
      <c r="AP15694" s="61"/>
      <c r="AQ15694" s="61"/>
      <c r="AR15694" s="61"/>
      <c r="AS15694" s="61"/>
      <c r="AT15694" s="61"/>
      <c r="AU15694" s="61"/>
      <c r="AV15694" s="61"/>
      <c r="AW15694" s="61"/>
      <c r="AX15694" s="61"/>
      <c r="AY15694" s="61"/>
      <c r="AZ15694" s="61"/>
      <c r="BA15694" s="61"/>
    </row>
    <row r="15695" spans="39:53" x14ac:dyDescent="0.2">
      <c r="AM15695" s="61"/>
      <c r="AN15695" s="61"/>
      <c r="AO15695" s="171"/>
      <c r="AP15695" s="61"/>
      <c r="AQ15695" s="61"/>
      <c r="AR15695" s="61"/>
      <c r="AS15695" s="61"/>
      <c r="AT15695" s="61"/>
      <c r="AU15695" s="61"/>
      <c r="AV15695" s="61"/>
      <c r="AW15695" s="61"/>
      <c r="AX15695" s="61"/>
      <c r="AY15695" s="61"/>
      <c r="AZ15695" s="61"/>
      <c r="BA15695" s="61"/>
    </row>
    <row r="15696" spans="39:53" x14ac:dyDescent="0.2">
      <c r="AM15696" s="61"/>
      <c r="AN15696" s="61"/>
      <c r="AO15696" s="171"/>
      <c r="AP15696" s="61"/>
      <c r="AQ15696" s="61"/>
      <c r="AR15696" s="61"/>
      <c r="AS15696" s="61"/>
      <c r="AT15696" s="61"/>
      <c r="AU15696" s="61"/>
      <c r="AV15696" s="61"/>
      <c r="AW15696" s="61"/>
      <c r="AX15696" s="61"/>
      <c r="AY15696" s="61"/>
      <c r="AZ15696" s="61"/>
      <c r="BA15696" s="61"/>
    </row>
    <row r="15697" spans="39:53" x14ac:dyDescent="0.2">
      <c r="AM15697" s="61"/>
      <c r="AN15697" s="61"/>
      <c r="AO15697" s="171"/>
      <c r="AP15697" s="61"/>
      <c r="AQ15697" s="61"/>
      <c r="AR15697" s="61"/>
      <c r="AS15697" s="61"/>
      <c r="AT15697" s="61"/>
      <c r="AU15697" s="61"/>
      <c r="AV15697" s="61"/>
      <c r="AW15697" s="61"/>
      <c r="AX15697" s="61"/>
      <c r="AY15697" s="61"/>
      <c r="AZ15697" s="61"/>
      <c r="BA15697" s="61"/>
    </row>
    <row r="15698" spans="39:53" x14ac:dyDescent="0.2">
      <c r="AM15698" s="61"/>
      <c r="AN15698" s="61"/>
      <c r="AO15698" s="171"/>
      <c r="AP15698" s="61"/>
      <c r="AQ15698" s="61"/>
      <c r="AR15698" s="61"/>
      <c r="AS15698" s="61"/>
      <c r="AT15698" s="61"/>
      <c r="AU15698" s="61"/>
      <c r="AV15698" s="61"/>
      <c r="AW15698" s="61"/>
      <c r="AX15698" s="61"/>
      <c r="AY15698" s="61"/>
      <c r="AZ15698" s="61"/>
      <c r="BA15698" s="61"/>
    </row>
    <row r="15699" spans="39:53" x14ac:dyDescent="0.2">
      <c r="AM15699" s="61"/>
      <c r="AN15699" s="61"/>
      <c r="AO15699" s="171"/>
      <c r="AP15699" s="61"/>
      <c r="AQ15699" s="61"/>
      <c r="AR15699" s="61"/>
      <c r="AS15699" s="61"/>
      <c r="AT15699" s="61"/>
      <c r="AU15699" s="61"/>
      <c r="AV15699" s="61"/>
      <c r="AW15699" s="61"/>
      <c r="AX15699" s="61"/>
      <c r="AY15699" s="61"/>
      <c r="AZ15699" s="61"/>
      <c r="BA15699" s="61"/>
    </row>
    <row r="15700" spans="39:53" x14ac:dyDescent="0.2">
      <c r="AM15700" s="61"/>
      <c r="AN15700" s="61"/>
      <c r="AO15700" s="171"/>
      <c r="AP15700" s="61"/>
      <c r="AQ15700" s="61"/>
      <c r="AR15700" s="61"/>
      <c r="AS15700" s="61"/>
      <c r="AT15700" s="61"/>
      <c r="AU15700" s="61"/>
      <c r="AV15700" s="61"/>
      <c r="AW15700" s="61"/>
      <c r="AX15700" s="61"/>
      <c r="AY15700" s="61"/>
      <c r="AZ15700" s="61"/>
      <c r="BA15700" s="61"/>
    </row>
    <row r="15701" spans="39:53" x14ac:dyDescent="0.2">
      <c r="AM15701" s="61"/>
      <c r="AN15701" s="61"/>
      <c r="AO15701" s="171"/>
      <c r="AP15701" s="61"/>
      <c r="AQ15701" s="61"/>
      <c r="AR15701" s="61"/>
      <c r="AS15701" s="61"/>
      <c r="AT15701" s="61"/>
      <c r="AU15701" s="61"/>
      <c r="AV15701" s="61"/>
      <c r="AW15701" s="61"/>
      <c r="AX15701" s="61"/>
      <c r="AY15701" s="61"/>
      <c r="AZ15701" s="61"/>
      <c r="BA15701" s="61"/>
    </row>
    <row r="15702" spans="39:53" x14ac:dyDescent="0.2">
      <c r="AM15702" s="61"/>
      <c r="AN15702" s="61"/>
      <c r="AO15702" s="171"/>
      <c r="AP15702" s="61"/>
      <c r="AQ15702" s="61"/>
      <c r="AR15702" s="61"/>
      <c r="AS15702" s="61"/>
      <c r="AT15702" s="61"/>
      <c r="AU15702" s="61"/>
      <c r="AV15702" s="61"/>
      <c r="AW15702" s="61"/>
      <c r="AX15702" s="61"/>
      <c r="AY15702" s="61"/>
      <c r="AZ15702" s="61"/>
      <c r="BA15702" s="61"/>
    </row>
    <row r="15703" spans="39:53" x14ac:dyDescent="0.2">
      <c r="AM15703" s="61"/>
      <c r="AN15703" s="61"/>
      <c r="AO15703" s="171"/>
      <c r="AP15703" s="61"/>
      <c r="AQ15703" s="61"/>
      <c r="AR15703" s="61"/>
      <c r="AS15703" s="61"/>
      <c r="AT15703" s="61"/>
      <c r="AU15703" s="61"/>
      <c r="AV15703" s="61"/>
      <c r="AW15703" s="61"/>
      <c r="AX15703" s="61"/>
      <c r="AY15703" s="61"/>
      <c r="AZ15703" s="61"/>
      <c r="BA15703" s="61"/>
    </row>
    <row r="15704" spans="39:53" x14ac:dyDescent="0.2">
      <c r="AM15704" s="61"/>
      <c r="AN15704" s="61"/>
      <c r="AO15704" s="171"/>
      <c r="AP15704" s="61"/>
      <c r="AQ15704" s="61"/>
      <c r="AR15704" s="61"/>
      <c r="AS15704" s="61"/>
      <c r="AT15704" s="61"/>
      <c r="AU15704" s="61"/>
      <c r="AV15704" s="61"/>
      <c r="AW15704" s="61"/>
      <c r="AX15704" s="61"/>
      <c r="AY15704" s="61"/>
      <c r="AZ15704" s="61"/>
      <c r="BA15704" s="61"/>
    </row>
    <row r="15705" spans="39:53" x14ac:dyDescent="0.2">
      <c r="AM15705" s="61"/>
      <c r="AN15705" s="61"/>
      <c r="AO15705" s="171"/>
      <c r="AP15705" s="61"/>
      <c r="AQ15705" s="61"/>
      <c r="AR15705" s="61"/>
      <c r="AS15705" s="61"/>
      <c r="AT15705" s="61"/>
      <c r="AU15705" s="61"/>
      <c r="AV15705" s="61"/>
      <c r="AW15705" s="61"/>
      <c r="AX15705" s="61"/>
      <c r="AY15705" s="61"/>
      <c r="AZ15705" s="61"/>
      <c r="BA15705" s="61"/>
    </row>
    <row r="15706" spans="39:53" x14ac:dyDescent="0.2">
      <c r="AM15706" s="61"/>
      <c r="AN15706" s="61"/>
      <c r="AO15706" s="171"/>
      <c r="AP15706" s="61"/>
      <c r="AQ15706" s="61"/>
      <c r="AR15706" s="61"/>
      <c r="AS15706" s="61"/>
      <c r="AT15706" s="61"/>
      <c r="AU15706" s="61"/>
      <c r="AV15706" s="61"/>
      <c r="AW15706" s="61"/>
      <c r="AX15706" s="61"/>
      <c r="AY15706" s="61"/>
      <c r="AZ15706" s="61"/>
      <c r="BA15706" s="61"/>
    </row>
    <row r="15707" spans="39:53" x14ac:dyDescent="0.2">
      <c r="AM15707" s="61"/>
      <c r="AN15707" s="61"/>
      <c r="AO15707" s="171"/>
      <c r="AP15707" s="61"/>
      <c r="AQ15707" s="61"/>
      <c r="AR15707" s="61"/>
      <c r="AS15707" s="61"/>
      <c r="AT15707" s="61"/>
      <c r="AU15707" s="61"/>
      <c r="AV15707" s="61"/>
      <c r="AW15707" s="61"/>
      <c r="AX15707" s="61"/>
      <c r="AY15707" s="61"/>
      <c r="AZ15707" s="61"/>
      <c r="BA15707" s="61"/>
    </row>
    <row r="15708" spans="39:53" x14ac:dyDescent="0.2">
      <c r="AM15708" s="61"/>
      <c r="AN15708" s="61"/>
      <c r="AO15708" s="171"/>
      <c r="AP15708" s="61"/>
      <c r="AQ15708" s="61"/>
      <c r="AR15708" s="61"/>
      <c r="AS15708" s="61"/>
      <c r="AT15708" s="61"/>
      <c r="AU15708" s="61"/>
      <c r="AV15708" s="61"/>
      <c r="AW15708" s="61"/>
      <c r="AX15708" s="61"/>
      <c r="AY15708" s="61"/>
      <c r="AZ15708" s="61"/>
      <c r="BA15708" s="61"/>
    </row>
    <row r="15709" spans="39:53" x14ac:dyDescent="0.2">
      <c r="AM15709" s="61"/>
      <c r="AN15709" s="61"/>
      <c r="AO15709" s="171"/>
      <c r="AP15709" s="61"/>
      <c r="AQ15709" s="61"/>
      <c r="AR15709" s="61"/>
      <c r="AS15709" s="61"/>
      <c r="AT15709" s="61"/>
      <c r="AU15709" s="61"/>
      <c r="AV15709" s="61"/>
      <c r="AW15709" s="61"/>
      <c r="AX15709" s="61"/>
      <c r="AY15709" s="61"/>
      <c r="AZ15709" s="61"/>
      <c r="BA15709" s="61"/>
    </row>
    <row r="15710" spans="39:53" x14ac:dyDescent="0.2">
      <c r="AM15710" s="61"/>
      <c r="AN15710" s="61"/>
      <c r="AO15710" s="171"/>
      <c r="AP15710" s="61"/>
      <c r="AQ15710" s="61"/>
      <c r="AR15710" s="61"/>
      <c r="AS15710" s="61"/>
      <c r="AT15710" s="61"/>
      <c r="AU15710" s="61"/>
      <c r="AV15710" s="61"/>
      <c r="AW15710" s="61"/>
      <c r="AX15710" s="61"/>
      <c r="AY15710" s="61"/>
      <c r="AZ15710" s="61"/>
      <c r="BA15710" s="61"/>
    </row>
    <row r="15711" spans="39:53" x14ac:dyDescent="0.2">
      <c r="AM15711" s="61"/>
      <c r="AN15711" s="61"/>
      <c r="AO15711" s="171"/>
      <c r="AP15711" s="61"/>
      <c r="AQ15711" s="61"/>
      <c r="AR15711" s="61"/>
      <c r="AS15711" s="61"/>
      <c r="AT15711" s="61"/>
      <c r="AU15711" s="61"/>
      <c r="AV15711" s="61"/>
      <c r="AW15711" s="61"/>
      <c r="AX15711" s="61"/>
      <c r="AY15711" s="61"/>
      <c r="AZ15711" s="61"/>
      <c r="BA15711" s="61"/>
    </row>
    <row r="15712" spans="39:53" x14ac:dyDescent="0.2">
      <c r="AM15712" s="61"/>
      <c r="AN15712" s="61"/>
      <c r="AO15712" s="171"/>
      <c r="AP15712" s="61"/>
      <c r="AQ15712" s="61"/>
      <c r="AR15712" s="61"/>
      <c r="AS15712" s="61"/>
      <c r="AT15712" s="61"/>
      <c r="AU15712" s="61"/>
      <c r="AV15712" s="61"/>
      <c r="AW15712" s="61"/>
      <c r="AX15712" s="61"/>
      <c r="AY15712" s="61"/>
      <c r="AZ15712" s="61"/>
      <c r="BA15712" s="61"/>
    </row>
    <row r="15713" spans="39:53" x14ac:dyDescent="0.2">
      <c r="AM15713" s="61"/>
      <c r="AN15713" s="61"/>
      <c r="AO15713" s="171"/>
      <c r="AP15713" s="61"/>
      <c r="AQ15713" s="61"/>
      <c r="AR15713" s="61"/>
      <c r="AS15713" s="61"/>
      <c r="AT15713" s="61"/>
      <c r="AU15713" s="61"/>
      <c r="AV15713" s="61"/>
      <c r="AW15713" s="61"/>
      <c r="AX15713" s="61"/>
      <c r="AY15713" s="61"/>
      <c r="AZ15713" s="61"/>
      <c r="BA15713" s="61"/>
    </row>
    <row r="15714" spans="39:53" x14ac:dyDescent="0.2">
      <c r="AM15714" s="61"/>
      <c r="AN15714" s="61"/>
      <c r="AO15714" s="171"/>
      <c r="AP15714" s="61"/>
      <c r="AQ15714" s="61"/>
      <c r="AR15714" s="61"/>
      <c r="AS15714" s="61"/>
      <c r="AT15714" s="61"/>
      <c r="AU15714" s="61"/>
      <c r="AV15714" s="61"/>
      <c r="AW15714" s="61"/>
      <c r="AX15714" s="61"/>
      <c r="AY15714" s="61"/>
      <c r="AZ15714" s="61"/>
      <c r="BA15714" s="61"/>
    </row>
    <row r="15715" spans="39:53" x14ac:dyDescent="0.2">
      <c r="AM15715" s="61"/>
      <c r="AN15715" s="61"/>
      <c r="AO15715" s="171"/>
      <c r="AP15715" s="61"/>
      <c r="AQ15715" s="61"/>
      <c r="AR15715" s="61"/>
      <c r="AS15715" s="61"/>
      <c r="AT15715" s="61"/>
      <c r="AU15715" s="61"/>
      <c r="AV15715" s="61"/>
      <c r="AW15715" s="61"/>
      <c r="AX15715" s="61"/>
      <c r="AY15715" s="61"/>
      <c r="AZ15715" s="61"/>
      <c r="BA15715" s="61"/>
    </row>
    <row r="15716" spans="39:53" x14ac:dyDescent="0.2">
      <c r="AM15716" s="61"/>
      <c r="AN15716" s="61"/>
      <c r="AO15716" s="171"/>
      <c r="AP15716" s="61"/>
      <c r="AQ15716" s="61"/>
      <c r="AR15716" s="61"/>
      <c r="AS15716" s="61"/>
      <c r="AT15716" s="61"/>
      <c r="AU15716" s="61"/>
      <c r="AV15716" s="61"/>
      <c r="AW15716" s="61"/>
      <c r="AX15716" s="61"/>
      <c r="AY15716" s="61"/>
      <c r="AZ15716" s="61"/>
      <c r="BA15716" s="61"/>
    </row>
    <row r="15717" spans="39:53" x14ac:dyDescent="0.2">
      <c r="AM15717" s="61"/>
      <c r="AN15717" s="61"/>
      <c r="AO15717" s="171"/>
      <c r="AP15717" s="61"/>
      <c r="AQ15717" s="61"/>
      <c r="AR15717" s="61"/>
      <c r="AS15717" s="61"/>
      <c r="AT15717" s="61"/>
      <c r="AU15717" s="61"/>
      <c r="AV15717" s="61"/>
      <c r="AW15717" s="61"/>
      <c r="AX15717" s="61"/>
      <c r="AY15717" s="61"/>
      <c r="AZ15717" s="61"/>
      <c r="BA15717" s="61"/>
    </row>
    <row r="15718" spans="39:53" x14ac:dyDescent="0.2">
      <c r="AM15718" s="61"/>
      <c r="AN15718" s="61"/>
      <c r="AO15718" s="171"/>
      <c r="AP15718" s="61"/>
      <c r="AQ15718" s="61"/>
      <c r="AR15718" s="61"/>
      <c r="AS15718" s="61"/>
      <c r="AT15718" s="61"/>
      <c r="AU15718" s="61"/>
      <c r="AV15718" s="61"/>
      <c r="AW15718" s="61"/>
      <c r="AX15718" s="61"/>
      <c r="AY15718" s="61"/>
      <c r="AZ15718" s="61"/>
      <c r="BA15718" s="61"/>
    </row>
    <row r="15719" spans="39:53" x14ac:dyDescent="0.2">
      <c r="AM15719" s="61"/>
      <c r="AN15719" s="61"/>
      <c r="AO15719" s="171"/>
      <c r="AP15719" s="61"/>
      <c r="AQ15719" s="61"/>
      <c r="AR15719" s="61"/>
      <c r="AS15719" s="61"/>
      <c r="AT15719" s="61"/>
      <c r="AU15719" s="61"/>
      <c r="AV15719" s="61"/>
      <c r="AW15719" s="61"/>
      <c r="AX15719" s="61"/>
      <c r="AY15719" s="61"/>
      <c r="AZ15719" s="61"/>
      <c r="BA15719" s="61"/>
    </row>
    <row r="15720" spans="39:53" x14ac:dyDescent="0.2">
      <c r="AM15720" s="61"/>
      <c r="AN15720" s="61"/>
      <c r="AO15720" s="171"/>
      <c r="AP15720" s="61"/>
      <c r="AQ15720" s="61"/>
      <c r="AR15720" s="61"/>
      <c r="AS15720" s="61"/>
      <c r="AT15720" s="61"/>
      <c r="AU15720" s="61"/>
      <c r="AV15720" s="61"/>
      <c r="AW15720" s="61"/>
      <c r="AX15720" s="61"/>
      <c r="AY15720" s="61"/>
      <c r="AZ15720" s="61"/>
      <c r="BA15720" s="61"/>
    </row>
    <row r="15721" spans="39:53" x14ac:dyDescent="0.2">
      <c r="AM15721" s="61"/>
      <c r="AN15721" s="61"/>
      <c r="AO15721" s="171"/>
      <c r="AP15721" s="61"/>
      <c r="AQ15721" s="61"/>
      <c r="AR15721" s="61"/>
      <c r="AS15721" s="61"/>
      <c r="AT15721" s="61"/>
      <c r="AU15721" s="61"/>
      <c r="AV15721" s="61"/>
      <c r="AW15721" s="61"/>
      <c r="AX15721" s="61"/>
      <c r="AY15721" s="61"/>
      <c r="AZ15721" s="61"/>
      <c r="BA15721" s="61"/>
    </row>
    <row r="15722" spans="39:53" x14ac:dyDescent="0.2">
      <c r="AM15722" s="61"/>
      <c r="AN15722" s="61"/>
      <c r="AO15722" s="171"/>
      <c r="AP15722" s="61"/>
      <c r="AQ15722" s="61"/>
      <c r="AR15722" s="61"/>
      <c r="AS15722" s="61"/>
      <c r="AT15722" s="61"/>
      <c r="AU15722" s="61"/>
      <c r="AV15722" s="61"/>
      <c r="AW15722" s="61"/>
      <c r="AX15722" s="61"/>
      <c r="AY15722" s="61"/>
      <c r="AZ15722" s="61"/>
      <c r="BA15722" s="61"/>
    </row>
    <row r="15723" spans="39:53" x14ac:dyDescent="0.2">
      <c r="AM15723" s="61"/>
      <c r="AN15723" s="61"/>
      <c r="AO15723" s="171"/>
      <c r="AP15723" s="61"/>
      <c r="AQ15723" s="61"/>
      <c r="AR15723" s="61"/>
      <c r="AS15723" s="61"/>
      <c r="AT15723" s="61"/>
      <c r="AU15723" s="61"/>
      <c r="AV15723" s="61"/>
      <c r="AW15723" s="61"/>
      <c r="AX15723" s="61"/>
      <c r="AY15723" s="61"/>
      <c r="AZ15723" s="61"/>
      <c r="BA15723" s="61"/>
    </row>
    <row r="15724" spans="39:53" x14ac:dyDescent="0.2">
      <c r="AM15724" s="61"/>
      <c r="AN15724" s="61"/>
      <c r="AO15724" s="171"/>
      <c r="AP15724" s="61"/>
      <c r="AQ15724" s="61"/>
      <c r="AR15724" s="61"/>
      <c r="AS15724" s="61"/>
      <c r="AT15724" s="61"/>
      <c r="AU15724" s="61"/>
      <c r="AV15724" s="61"/>
      <c r="AW15724" s="61"/>
      <c r="AX15724" s="61"/>
      <c r="AY15724" s="61"/>
      <c r="AZ15724" s="61"/>
      <c r="BA15724" s="61"/>
    </row>
    <row r="15725" spans="39:53" x14ac:dyDescent="0.2">
      <c r="AM15725" s="61"/>
      <c r="AN15725" s="61"/>
      <c r="AO15725" s="171"/>
      <c r="AP15725" s="61"/>
      <c r="AQ15725" s="61"/>
      <c r="AR15725" s="61"/>
      <c r="AS15725" s="61"/>
      <c r="AT15725" s="61"/>
      <c r="AU15725" s="61"/>
      <c r="AV15725" s="61"/>
      <c r="AW15725" s="61"/>
      <c r="AX15725" s="61"/>
      <c r="AY15725" s="61"/>
      <c r="AZ15725" s="61"/>
      <c r="BA15725" s="61"/>
    </row>
    <row r="15726" spans="39:53" x14ac:dyDescent="0.2">
      <c r="AM15726" s="61"/>
      <c r="AN15726" s="61"/>
      <c r="AO15726" s="171"/>
      <c r="AP15726" s="61"/>
      <c r="AQ15726" s="61"/>
      <c r="AR15726" s="61"/>
      <c r="AS15726" s="61"/>
      <c r="AT15726" s="61"/>
      <c r="AU15726" s="61"/>
      <c r="AV15726" s="61"/>
      <c r="AW15726" s="61"/>
      <c r="AX15726" s="61"/>
      <c r="AY15726" s="61"/>
      <c r="AZ15726" s="61"/>
      <c r="BA15726" s="61"/>
    </row>
    <row r="15727" spans="39:53" x14ac:dyDescent="0.2">
      <c r="AM15727" s="61"/>
      <c r="AN15727" s="61"/>
      <c r="AO15727" s="171"/>
      <c r="AP15727" s="61"/>
      <c r="AQ15727" s="61"/>
      <c r="AR15727" s="61"/>
      <c r="AS15727" s="61"/>
      <c r="AT15727" s="61"/>
      <c r="AU15727" s="61"/>
      <c r="AV15727" s="61"/>
      <c r="AW15727" s="61"/>
      <c r="AX15727" s="61"/>
      <c r="AY15727" s="61"/>
      <c r="AZ15727" s="61"/>
      <c r="BA15727" s="61"/>
    </row>
    <row r="15728" spans="39:53" x14ac:dyDescent="0.2">
      <c r="AM15728" s="61"/>
      <c r="AN15728" s="61"/>
      <c r="AO15728" s="171"/>
      <c r="AP15728" s="61"/>
      <c r="AQ15728" s="61"/>
      <c r="AR15728" s="61"/>
      <c r="AS15728" s="61"/>
      <c r="AT15728" s="61"/>
      <c r="AU15728" s="61"/>
      <c r="AV15728" s="61"/>
      <c r="AW15728" s="61"/>
      <c r="AX15728" s="61"/>
      <c r="AY15728" s="61"/>
      <c r="AZ15728" s="61"/>
      <c r="BA15728" s="61"/>
    </row>
    <row r="15729" spans="39:53" x14ac:dyDescent="0.2">
      <c r="AM15729" s="61"/>
      <c r="AN15729" s="61"/>
      <c r="AO15729" s="171"/>
      <c r="AP15729" s="61"/>
      <c r="AQ15729" s="61"/>
      <c r="AR15729" s="61"/>
      <c r="AS15729" s="61"/>
      <c r="AT15729" s="61"/>
      <c r="AU15729" s="61"/>
      <c r="AV15729" s="61"/>
      <c r="AW15729" s="61"/>
      <c r="AX15729" s="61"/>
      <c r="AY15729" s="61"/>
      <c r="AZ15729" s="61"/>
      <c r="BA15729" s="61"/>
    </row>
    <row r="15730" spans="39:53" x14ac:dyDescent="0.2">
      <c r="AM15730" s="61"/>
      <c r="AN15730" s="61"/>
      <c r="AO15730" s="171"/>
      <c r="AP15730" s="61"/>
      <c r="AQ15730" s="61"/>
      <c r="AR15730" s="61"/>
      <c r="AS15730" s="61"/>
      <c r="AT15730" s="61"/>
      <c r="AU15730" s="61"/>
      <c r="AV15730" s="61"/>
      <c r="AW15730" s="61"/>
      <c r="AX15730" s="61"/>
      <c r="AY15730" s="61"/>
      <c r="AZ15730" s="61"/>
      <c r="BA15730" s="61"/>
    </row>
    <row r="15731" spans="39:53" x14ac:dyDescent="0.2">
      <c r="AM15731" s="61"/>
      <c r="AN15731" s="61"/>
      <c r="AO15731" s="171"/>
      <c r="AP15731" s="61"/>
      <c r="AQ15731" s="61"/>
      <c r="AR15731" s="61"/>
      <c r="AS15731" s="61"/>
      <c r="AT15731" s="61"/>
      <c r="AU15731" s="61"/>
      <c r="AV15731" s="61"/>
      <c r="AW15731" s="61"/>
      <c r="AX15731" s="61"/>
      <c r="AY15731" s="61"/>
      <c r="AZ15731" s="61"/>
      <c r="BA15731" s="61"/>
    </row>
    <row r="15732" spans="39:53" x14ac:dyDescent="0.2">
      <c r="AM15732" s="61"/>
      <c r="AN15732" s="61"/>
      <c r="AO15732" s="171"/>
      <c r="AP15732" s="61"/>
      <c r="AQ15732" s="61"/>
      <c r="AR15732" s="61"/>
      <c r="AS15732" s="61"/>
      <c r="AT15732" s="61"/>
      <c r="AU15732" s="61"/>
      <c r="AV15732" s="61"/>
      <c r="AW15732" s="61"/>
      <c r="AX15732" s="61"/>
      <c r="AY15732" s="61"/>
      <c r="AZ15732" s="61"/>
      <c r="BA15732" s="61"/>
    </row>
    <row r="15733" spans="39:53" x14ac:dyDescent="0.2">
      <c r="AM15733" s="61"/>
      <c r="AN15733" s="61"/>
      <c r="AO15733" s="171"/>
      <c r="AP15733" s="61"/>
      <c r="AQ15733" s="61"/>
      <c r="AR15733" s="61"/>
      <c r="AS15733" s="61"/>
      <c r="AT15733" s="61"/>
      <c r="AU15733" s="61"/>
      <c r="AV15733" s="61"/>
      <c r="AW15733" s="61"/>
      <c r="AX15733" s="61"/>
      <c r="AY15733" s="61"/>
      <c r="AZ15733" s="61"/>
      <c r="BA15733" s="61"/>
    </row>
    <row r="15734" spans="39:53" x14ac:dyDescent="0.2">
      <c r="AM15734" s="61"/>
      <c r="AN15734" s="61"/>
      <c r="AO15734" s="171"/>
      <c r="AP15734" s="61"/>
      <c r="AQ15734" s="61"/>
      <c r="AR15734" s="61"/>
      <c r="AS15734" s="61"/>
      <c r="AT15734" s="61"/>
      <c r="AU15734" s="61"/>
      <c r="AV15734" s="61"/>
      <c r="AW15734" s="61"/>
      <c r="AX15734" s="61"/>
      <c r="AY15734" s="61"/>
      <c r="AZ15734" s="61"/>
      <c r="BA15734" s="61"/>
    </row>
    <row r="15735" spans="39:53" x14ac:dyDescent="0.2">
      <c r="AM15735" s="61"/>
      <c r="AN15735" s="61"/>
      <c r="AO15735" s="171"/>
      <c r="AP15735" s="61"/>
      <c r="AQ15735" s="61"/>
      <c r="AR15735" s="61"/>
      <c r="AS15735" s="61"/>
      <c r="AT15735" s="61"/>
      <c r="AU15735" s="61"/>
      <c r="AV15735" s="61"/>
      <c r="AW15735" s="61"/>
      <c r="AX15735" s="61"/>
      <c r="AY15735" s="61"/>
      <c r="AZ15735" s="61"/>
      <c r="BA15735" s="61"/>
    </row>
    <row r="15736" spans="39:53" x14ac:dyDescent="0.2">
      <c r="AM15736" s="61"/>
      <c r="AN15736" s="61"/>
      <c r="AO15736" s="171"/>
      <c r="AP15736" s="61"/>
      <c r="AQ15736" s="61"/>
      <c r="AR15736" s="61"/>
      <c r="AS15736" s="61"/>
      <c r="AT15736" s="61"/>
      <c r="AU15736" s="61"/>
      <c r="AV15736" s="61"/>
      <c r="AW15736" s="61"/>
      <c r="AX15736" s="61"/>
      <c r="AY15736" s="61"/>
      <c r="AZ15736" s="61"/>
      <c r="BA15736" s="61"/>
    </row>
    <row r="15737" spans="39:53" x14ac:dyDescent="0.2">
      <c r="AM15737" s="61"/>
      <c r="AN15737" s="61"/>
      <c r="AO15737" s="171"/>
      <c r="AP15737" s="61"/>
      <c r="AQ15737" s="61"/>
      <c r="AR15737" s="61"/>
      <c r="AS15737" s="61"/>
      <c r="AT15737" s="61"/>
      <c r="AU15737" s="61"/>
      <c r="AV15737" s="61"/>
      <c r="AW15737" s="61"/>
      <c r="AX15737" s="61"/>
      <c r="AY15737" s="61"/>
      <c r="AZ15737" s="61"/>
      <c r="BA15737" s="61"/>
    </row>
    <row r="15738" spans="39:53" x14ac:dyDescent="0.2">
      <c r="AM15738" s="61"/>
      <c r="AN15738" s="61"/>
      <c r="AO15738" s="171"/>
      <c r="AP15738" s="61"/>
      <c r="AQ15738" s="61"/>
      <c r="AR15738" s="61"/>
      <c r="AS15738" s="61"/>
      <c r="AT15738" s="61"/>
      <c r="AU15738" s="61"/>
      <c r="AV15738" s="61"/>
      <c r="AW15738" s="61"/>
      <c r="AX15738" s="61"/>
      <c r="AY15738" s="61"/>
      <c r="AZ15738" s="61"/>
      <c r="BA15738" s="61"/>
    </row>
    <row r="15739" spans="39:53" x14ac:dyDescent="0.2">
      <c r="AM15739" s="61"/>
      <c r="AN15739" s="61"/>
      <c r="AO15739" s="171"/>
      <c r="AP15739" s="61"/>
      <c r="AQ15739" s="61"/>
      <c r="AR15739" s="61"/>
      <c r="AS15739" s="61"/>
      <c r="AT15739" s="61"/>
      <c r="AU15739" s="61"/>
      <c r="AV15739" s="61"/>
      <c r="AW15739" s="61"/>
      <c r="AX15739" s="61"/>
      <c r="AY15739" s="61"/>
      <c r="AZ15739" s="61"/>
      <c r="BA15739" s="61"/>
    </row>
    <row r="15740" spans="39:53" x14ac:dyDescent="0.2">
      <c r="AM15740" s="61"/>
      <c r="AN15740" s="61"/>
      <c r="AO15740" s="171"/>
      <c r="AP15740" s="61"/>
      <c r="AQ15740" s="61"/>
      <c r="AR15740" s="61"/>
      <c r="AS15740" s="61"/>
      <c r="AT15740" s="61"/>
      <c r="AU15740" s="61"/>
      <c r="AV15740" s="61"/>
      <c r="AW15740" s="61"/>
      <c r="AX15740" s="61"/>
      <c r="AY15740" s="61"/>
      <c r="AZ15740" s="61"/>
      <c r="BA15740" s="61"/>
    </row>
    <row r="15741" spans="39:53" x14ac:dyDescent="0.2">
      <c r="AM15741" s="61"/>
      <c r="AN15741" s="61"/>
      <c r="AO15741" s="171"/>
      <c r="AP15741" s="61"/>
      <c r="AQ15741" s="61"/>
      <c r="AR15741" s="61"/>
      <c r="AS15741" s="61"/>
      <c r="AT15741" s="61"/>
      <c r="AU15741" s="61"/>
      <c r="AV15741" s="61"/>
      <c r="AW15741" s="61"/>
      <c r="AX15741" s="61"/>
      <c r="AY15741" s="61"/>
      <c r="AZ15741" s="61"/>
      <c r="BA15741" s="61"/>
    </row>
    <row r="15742" spans="39:53" x14ac:dyDescent="0.2">
      <c r="AM15742" s="61"/>
      <c r="AN15742" s="61"/>
      <c r="AO15742" s="171"/>
      <c r="AP15742" s="61"/>
      <c r="AQ15742" s="61"/>
      <c r="AR15742" s="61"/>
      <c r="AS15742" s="61"/>
      <c r="AT15742" s="61"/>
      <c r="AU15742" s="61"/>
      <c r="AV15742" s="61"/>
      <c r="AW15742" s="61"/>
      <c r="AX15742" s="61"/>
      <c r="AY15742" s="61"/>
      <c r="AZ15742" s="61"/>
      <c r="BA15742" s="61"/>
    </row>
    <row r="15743" spans="39:53" x14ac:dyDescent="0.2">
      <c r="AM15743" s="61"/>
      <c r="AN15743" s="61"/>
      <c r="AO15743" s="171"/>
      <c r="AP15743" s="61"/>
      <c r="AQ15743" s="61"/>
      <c r="AR15743" s="61"/>
      <c r="AS15743" s="61"/>
      <c r="AT15743" s="61"/>
      <c r="AU15743" s="61"/>
      <c r="AV15743" s="61"/>
      <c r="AW15743" s="61"/>
      <c r="AX15743" s="61"/>
      <c r="AY15743" s="61"/>
      <c r="AZ15743" s="61"/>
      <c r="BA15743" s="61"/>
    </row>
    <row r="15744" spans="39:53" x14ac:dyDescent="0.2">
      <c r="AM15744" s="61"/>
      <c r="AN15744" s="61"/>
      <c r="AO15744" s="171"/>
      <c r="AP15744" s="61"/>
      <c r="AQ15744" s="61"/>
      <c r="AR15744" s="61"/>
      <c r="AS15744" s="61"/>
      <c r="AT15744" s="61"/>
      <c r="AU15744" s="61"/>
      <c r="AV15744" s="61"/>
      <c r="AW15744" s="61"/>
      <c r="AX15744" s="61"/>
      <c r="AY15744" s="61"/>
      <c r="AZ15744" s="61"/>
      <c r="BA15744" s="61"/>
    </row>
    <row r="15745" spans="39:53" x14ac:dyDescent="0.2">
      <c r="AM15745" s="61"/>
      <c r="AN15745" s="61"/>
      <c r="AO15745" s="171"/>
      <c r="AP15745" s="61"/>
      <c r="AQ15745" s="61"/>
      <c r="AR15745" s="61"/>
      <c r="AS15745" s="61"/>
      <c r="AT15745" s="61"/>
      <c r="AU15745" s="61"/>
      <c r="AV15745" s="61"/>
      <c r="AW15745" s="61"/>
      <c r="AX15745" s="61"/>
      <c r="AY15745" s="61"/>
      <c r="AZ15745" s="61"/>
      <c r="BA15745" s="61"/>
    </row>
    <row r="15746" spans="39:53" x14ac:dyDescent="0.2">
      <c r="AM15746" s="61"/>
      <c r="AN15746" s="61"/>
      <c r="AO15746" s="171"/>
      <c r="AP15746" s="61"/>
      <c r="AQ15746" s="61"/>
      <c r="AR15746" s="61"/>
      <c r="AS15746" s="61"/>
      <c r="AT15746" s="61"/>
      <c r="AU15746" s="61"/>
      <c r="AV15746" s="61"/>
      <c r="AW15746" s="61"/>
      <c r="AX15746" s="61"/>
      <c r="AY15746" s="61"/>
      <c r="AZ15746" s="61"/>
      <c r="BA15746" s="61"/>
    </row>
    <row r="15747" spans="39:53" x14ac:dyDescent="0.2">
      <c r="AM15747" s="61"/>
      <c r="AN15747" s="61"/>
      <c r="AO15747" s="171"/>
      <c r="AP15747" s="61"/>
      <c r="AQ15747" s="61"/>
      <c r="AR15747" s="61"/>
      <c r="AS15747" s="61"/>
      <c r="AT15747" s="61"/>
      <c r="AU15747" s="61"/>
      <c r="AV15747" s="61"/>
      <c r="AW15747" s="61"/>
      <c r="AX15747" s="61"/>
      <c r="AY15747" s="61"/>
      <c r="AZ15747" s="61"/>
      <c r="BA15747" s="61"/>
    </row>
    <row r="15748" spans="39:53" x14ac:dyDescent="0.2">
      <c r="AM15748" s="61"/>
      <c r="AN15748" s="61"/>
      <c r="AO15748" s="171"/>
      <c r="AP15748" s="61"/>
      <c r="AQ15748" s="61"/>
      <c r="AR15748" s="61"/>
      <c r="AS15748" s="61"/>
      <c r="AT15748" s="61"/>
      <c r="AU15748" s="61"/>
      <c r="AV15748" s="61"/>
      <c r="AW15748" s="61"/>
      <c r="AX15748" s="61"/>
      <c r="AY15748" s="61"/>
      <c r="AZ15748" s="61"/>
      <c r="BA15748" s="61"/>
    </row>
    <row r="15749" spans="39:53" x14ac:dyDescent="0.2">
      <c r="AM15749" s="61"/>
      <c r="AN15749" s="61"/>
      <c r="AO15749" s="171"/>
      <c r="AP15749" s="61"/>
      <c r="AQ15749" s="61"/>
      <c r="AR15749" s="61"/>
      <c r="AS15749" s="61"/>
      <c r="AT15749" s="61"/>
      <c r="AU15749" s="61"/>
      <c r="AV15749" s="61"/>
      <c r="AW15749" s="61"/>
      <c r="AX15749" s="61"/>
      <c r="AY15749" s="61"/>
      <c r="AZ15749" s="61"/>
      <c r="BA15749" s="61"/>
    </row>
    <row r="15750" spans="39:53" x14ac:dyDescent="0.2">
      <c r="AM15750" s="61"/>
      <c r="AN15750" s="61"/>
      <c r="AO15750" s="171"/>
      <c r="AP15750" s="61"/>
      <c r="AQ15750" s="61"/>
      <c r="AR15750" s="61"/>
      <c r="AS15750" s="61"/>
      <c r="AT15750" s="61"/>
      <c r="AU15750" s="61"/>
      <c r="AV15750" s="61"/>
      <c r="AW15750" s="61"/>
      <c r="AX15750" s="61"/>
      <c r="AY15750" s="61"/>
      <c r="AZ15750" s="61"/>
      <c r="BA15750" s="61"/>
    </row>
    <row r="15751" spans="39:53" x14ac:dyDescent="0.2">
      <c r="AM15751" s="61"/>
      <c r="AN15751" s="61"/>
      <c r="AO15751" s="171"/>
      <c r="AP15751" s="61"/>
      <c r="AQ15751" s="61"/>
      <c r="AR15751" s="61"/>
      <c r="AS15751" s="61"/>
      <c r="AT15751" s="61"/>
      <c r="AU15751" s="61"/>
      <c r="AV15751" s="61"/>
      <c r="AW15751" s="61"/>
      <c r="AX15751" s="61"/>
      <c r="AY15751" s="61"/>
      <c r="AZ15751" s="61"/>
      <c r="BA15751" s="61"/>
    </row>
    <row r="15752" spans="39:53" x14ac:dyDescent="0.2">
      <c r="AM15752" s="61"/>
      <c r="AN15752" s="61"/>
      <c r="AO15752" s="171"/>
      <c r="AP15752" s="61"/>
      <c r="AQ15752" s="61"/>
      <c r="AR15752" s="61"/>
      <c r="AS15752" s="61"/>
      <c r="AT15752" s="61"/>
      <c r="AU15752" s="61"/>
      <c r="AV15752" s="61"/>
      <c r="AW15752" s="61"/>
      <c r="AX15752" s="61"/>
      <c r="AY15752" s="61"/>
      <c r="AZ15752" s="61"/>
      <c r="BA15752" s="61"/>
    </row>
    <row r="15753" spans="39:53" x14ac:dyDescent="0.2">
      <c r="AM15753" s="61"/>
      <c r="AN15753" s="61"/>
      <c r="AO15753" s="171"/>
      <c r="AP15753" s="61"/>
      <c r="AQ15753" s="61"/>
      <c r="AR15753" s="61"/>
      <c r="AS15753" s="61"/>
      <c r="AT15753" s="61"/>
      <c r="AU15753" s="61"/>
      <c r="AV15753" s="61"/>
      <c r="AW15753" s="61"/>
      <c r="AX15753" s="61"/>
      <c r="AY15753" s="61"/>
      <c r="AZ15753" s="61"/>
      <c r="BA15753" s="61"/>
    </row>
    <row r="15754" spans="39:53" x14ac:dyDescent="0.2">
      <c r="AM15754" s="61"/>
      <c r="AN15754" s="61"/>
      <c r="AO15754" s="171"/>
      <c r="AP15754" s="61"/>
      <c r="AQ15754" s="61"/>
      <c r="AR15754" s="61"/>
      <c r="AS15754" s="61"/>
      <c r="AT15754" s="61"/>
      <c r="AU15754" s="61"/>
      <c r="AV15754" s="61"/>
      <c r="AW15754" s="61"/>
      <c r="AX15754" s="61"/>
      <c r="AY15754" s="61"/>
      <c r="AZ15754" s="61"/>
      <c r="BA15754" s="61"/>
    </row>
    <row r="15755" spans="39:53" x14ac:dyDescent="0.2">
      <c r="AM15755" s="61"/>
      <c r="AN15755" s="61"/>
      <c r="AO15755" s="171"/>
      <c r="AP15755" s="61"/>
      <c r="AQ15755" s="61"/>
      <c r="AR15755" s="61"/>
      <c r="AS15755" s="61"/>
      <c r="AT15755" s="61"/>
      <c r="AU15755" s="61"/>
      <c r="AV15755" s="61"/>
      <c r="AW15755" s="61"/>
      <c r="AX15755" s="61"/>
      <c r="AY15755" s="61"/>
      <c r="AZ15755" s="61"/>
      <c r="BA15755" s="61"/>
    </row>
    <row r="15756" spans="39:53" x14ac:dyDescent="0.2">
      <c r="AM15756" s="61"/>
      <c r="AN15756" s="61"/>
      <c r="AO15756" s="171"/>
      <c r="AP15756" s="61"/>
      <c r="AQ15756" s="61"/>
      <c r="AR15756" s="61"/>
      <c r="AS15756" s="61"/>
      <c r="AT15756" s="61"/>
      <c r="AU15756" s="61"/>
      <c r="AV15756" s="61"/>
      <c r="AW15756" s="61"/>
      <c r="AX15756" s="61"/>
      <c r="AY15756" s="61"/>
      <c r="AZ15756" s="61"/>
      <c r="BA15756" s="61"/>
    </row>
    <row r="15757" spans="39:53" x14ac:dyDescent="0.2">
      <c r="AM15757" s="61"/>
      <c r="AN15757" s="61"/>
      <c r="AO15757" s="171"/>
      <c r="AP15757" s="61"/>
      <c r="AQ15757" s="61"/>
      <c r="AR15757" s="61"/>
      <c r="AS15757" s="61"/>
      <c r="AT15757" s="61"/>
      <c r="AU15757" s="61"/>
      <c r="AV15757" s="61"/>
      <c r="AW15757" s="61"/>
      <c r="AX15757" s="61"/>
      <c r="AY15757" s="61"/>
      <c r="AZ15757" s="61"/>
      <c r="BA15757" s="61"/>
    </row>
    <row r="15758" spans="39:53" x14ac:dyDescent="0.2">
      <c r="AM15758" s="61"/>
      <c r="AN15758" s="61"/>
      <c r="AO15758" s="171"/>
      <c r="AP15758" s="61"/>
      <c r="AQ15758" s="61"/>
      <c r="AR15758" s="61"/>
      <c r="AS15758" s="61"/>
      <c r="AT15758" s="61"/>
      <c r="AU15758" s="61"/>
      <c r="AV15758" s="61"/>
      <c r="AW15758" s="61"/>
      <c r="AX15758" s="61"/>
      <c r="AY15758" s="61"/>
      <c r="AZ15758" s="61"/>
      <c r="BA15758" s="61"/>
    </row>
    <row r="15759" spans="39:53" x14ac:dyDescent="0.2">
      <c r="AM15759" s="61"/>
      <c r="AN15759" s="61"/>
      <c r="AO15759" s="171"/>
      <c r="AP15759" s="61"/>
      <c r="AQ15759" s="61"/>
      <c r="AR15759" s="61"/>
      <c r="AS15759" s="61"/>
      <c r="AT15759" s="61"/>
      <c r="AU15759" s="61"/>
      <c r="AV15759" s="61"/>
      <c r="AW15759" s="61"/>
      <c r="AX15759" s="61"/>
      <c r="AY15759" s="61"/>
      <c r="AZ15759" s="61"/>
      <c r="BA15759" s="61"/>
    </row>
    <row r="15760" spans="39:53" x14ac:dyDescent="0.2">
      <c r="AM15760" s="61"/>
      <c r="AN15760" s="61"/>
      <c r="AO15760" s="171"/>
      <c r="AP15760" s="61"/>
      <c r="AQ15760" s="61"/>
      <c r="AR15760" s="61"/>
      <c r="AS15760" s="61"/>
      <c r="AT15760" s="61"/>
      <c r="AU15760" s="61"/>
      <c r="AV15760" s="61"/>
      <c r="AW15760" s="61"/>
      <c r="AX15760" s="61"/>
      <c r="AY15760" s="61"/>
      <c r="AZ15760" s="61"/>
      <c r="BA15760" s="61"/>
    </row>
    <row r="15761" spans="39:53" x14ac:dyDescent="0.2">
      <c r="AM15761" s="61"/>
      <c r="AN15761" s="61"/>
      <c r="AO15761" s="171"/>
      <c r="AP15761" s="61"/>
      <c r="AQ15761" s="61"/>
      <c r="AR15761" s="61"/>
      <c r="AS15761" s="61"/>
      <c r="AT15761" s="61"/>
      <c r="AU15761" s="61"/>
      <c r="AV15761" s="61"/>
      <c r="AW15761" s="61"/>
      <c r="AX15761" s="61"/>
      <c r="AY15761" s="61"/>
      <c r="AZ15761" s="61"/>
      <c r="BA15761" s="61"/>
    </row>
    <row r="15762" spans="39:53" x14ac:dyDescent="0.2">
      <c r="AM15762" s="61"/>
      <c r="AN15762" s="61"/>
      <c r="AO15762" s="171"/>
      <c r="AP15762" s="61"/>
      <c r="AQ15762" s="61"/>
      <c r="AR15762" s="61"/>
      <c r="AS15762" s="61"/>
      <c r="AT15762" s="61"/>
      <c r="AU15762" s="61"/>
      <c r="AV15762" s="61"/>
      <c r="AW15762" s="61"/>
      <c r="AX15762" s="61"/>
      <c r="AY15762" s="61"/>
      <c r="AZ15762" s="61"/>
      <c r="BA15762" s="61"/>
    </row>
    <row r="15763" spans="39:53" x14ac:dyDescent="0.2">
      <c r="AM15763" s="61"/>
      <c r="AN15763" s="61"/>
      <c r="AO15763" s="171"/>
      <c r="AP15763" s="61"/>
      <c r="AQ15763" s="61"/>
      <c r="AR15763" s="61"/>
      <c r="AS15763" s="61"/>
      <c r="AT15763" s="61"/>
      <c r="AU15763" s="61"/>
      <c r="AV15763" s="61"/>
      <c r="AW15763" s="61"/>
      <c r="AX15763" s="61"/>
      <c r="AY15763" s="61"/>
      <c r="AZ15763" s="61"/>
      <c r="BA15763" s="61"/>
    </row>
    <row r="15764" spans="39:53" x14ac:dyDescent="0.2">
      <c r="AM15764" s="61"/>
      <c r="AN15764" s="61"/>
      <c r="AO15764" s="171"/>
      <c r="AP15764" s="61"/>
      <c r="AQ15764" s="61"/>
      <c r="AR15764" s="61"/>
      <c r="AS15764" s="61"/>
      <c r="AT15764" s="61"/>
      <c r="AU15764" s="61"/>
      <c r="AV15764" s="61"/>
      <c r="AW15764" s="61"/>
      <c r="AX15764" s="61"/>
      <c r="AY15764" s="61"/>
      <c r="AZ15764" s="61"/>
      <c r="BA15764" s="61"/>
    </row>
    <row r="15765" spans="39:53" x14ac:dyDescent="0.2">
      <c r="AM15765" s="61"/>
      <c r="AN15765" s="61"/>
      <c r="AO15765" s="171"/>
      <c r="AP15765" s="61"/>
      <c r="AQ15765" s="61"/>
      <c r="AR15765" s="61"/>
      <c r="AS15765" s="61"/>
      <c r="AT15765" s="61"/>
      <c r="AU15765" s="61"/>
      <c r="AV15765" s="61"/>
      <c r="AW15765" s="61"/>
      <c r="AX15765" s="61"/>
      <c r="AY15765" s="61"/>
      <c r="AZ15765" s="61"/>
      <c r="BA15765" s="61"/>
    </row>
    <row r="15766" spans="39:53" x14ac:dyDescent="0.2">
      <c r="AM15766" s="61"/>
      <c r="AN15766" s="61"/>
      <c r="AO15766" s="171"/>
      <c r="AP15766" s="61"/>
      <c r="AQ15766" s="61"/>
      <c r="AR15766" s="61"/>
      <c r="AS15766" s="61"/>
      <c r="AT15766" s="61"/>
      <c r="AU15766" s="61"/>
      <c r="AV15766" s="61"/>
      <c r="AW15766" s="61"/>
      <c r="AX15766" s="61"/>
      <c r="AY15766" s="61"/>
      <c r="AZ15766" s="61"/>
      <c r="BA15766" s="61"/>
    </row>
    <row r="15767" spans="39:53" x14ac:dyDescent="0.2">
      <c r="AM15767" s="61"/>
      <c r="AN15767" s="61"/>
      <c r="AO15767" s="171"/>
      <c r="AP15767" s="61"/>
      <c r="AQ15767" s="61"/>
      <c r="AR15767" s="61"/>
      <c r="AS15767" s="61"/>
      <c r="AT15767" s="61"/>
      <c r="AU15767" s="61"/>
      <c r="AV15767" s="61"/>
      <c r="AW15767" s="61"/>
      <c r="AX15767" s="61"/>
      <c r="AY15767" s="61"/>
      <c r="AZ15767" s="61"/>
      <c r="BA15767" s="61"/>
    </row>
    <row r="15768" spans="39:53" x14ac:dyDescent="0.2">
      <c r="AM15768" s="61"/>
      <c r="AN15768" s="61"/>
      <c r="AO15768" s="171"/>
      <c r="AP15768" s="61"/>
      <c r="AQ15768" s="61"/>
      <c r="AR15768" s="61"/>
      <c r="AS15768" s="61"/>
      <c r="AT15768" s="61"/>
      <c r="AU15768" s="61"/>
      <c r="AV15768" s="61"/>
      <c r="AW15768" s="61"/>
      <c r="AX15768" s="61"/>
      <c r="AY15768" s="61"/>
      <c r="AZ15768" s="61"/>
      <c r="BA15768" s="61"/>
    </row>
    <row r="15769" spans="39:53" x14ac:dyDescent="0.2">
      <c r="AM15769" s="61"/>
      <c r="AN15769" s="61"/>
      <c r="AO15769" s="171"/>
      <c r="AP15769" s="61"/>
      <c r="AQ15769" s="61"/>
      <c r="AR15769" s="61"/>
      <c r="AS15769" s="61"/>
      <c r="AT15769" s="61"/>
      <c r="AU15769" s="61"/>
      <c r="AV15769" s="61"/>
      <c r="AW15769" s="61"/>
      <c r="AX15769" s="61"/>
      <c r="AY15769" s="61"/>
      <c r="AZ15769" s="61"/>
      <c r="BA15769" s="61"/>
    </row>
    <row r="15770" spans="39:53" x14ac:dyDescent="0.2">
      <c r="AM15770" s="61"/>
      <c r="AN15770" s="61"/>
      <c r="AO15770" s="171"/>
      <c r="AP15770" s="61"/>
      <c r="AQ15770" s="61"/>
      <c r="AR15770" s="61"/>
      <c r="AS15770" s="61"/>
      <c r="AT15770" s="61"/>
      <c r="AU15770" s="61"/>
      <c r="AV15770" s="61"/>
      <c r="AW15770" s="61"/>
      <c r="AX15770" s="61"/>
      <c r="AY15770" s="61"/>
      <c r="AZ15770" s="61"/>
      <c r="BA15770" s="61"/>
    </row>
    <row r="15771" spans="39:53" x14ac:dyDescent="0.2">
      <c r="AM15771" s="61"/>
      <c r="AN15771" s="61"/>
      <c r="AO15771" s="171"/>
      <c r="AP15771" s="61"/>
      <c r="AQ15771" s="61"/>
      <c r="AR15771" s="61"/>
      <c r="AS15771" s="61"/>
      <c r="AT15771" s="61"/>
      <c r="AU15771" s="61"/>
      <c r="AV15771" s="61"/>
      <c r="AW15771" s="61"/>
      <c r="AX15771" s="61"/>
      <c r="AY15771" s="61"/>
      <c r="AZ15771" s="61"/>
      <c r="BA15771" s="61"/>
    </row>
    <row r="15772" spans="39:53" x14ac:dyDescent="0.2">
      <c r="AM15772" s="61"/>
      <c r="AN15772" s="61"/>
      <c r="AO15772" s="171"/>
      <c r="AP15772" s="61"/>
      <c r="AQ15772" s="61"/>
      <c r="AR15772" s="61"/>
      <c r="AS15772" s="61"/>
      <c r="AT15772" s="61"/>
      <c r="AU15772" s="61"/>
      <c r="AV15772" s="61"/>
      <c r="AW15772" s="61"/>
      <c r="AX15772" s="61"/>
      <c r="AY15772" s="61"/>
      <c r="AZ15772" s="61"/>
      <c r="BA15772" s="61"/>
    </row>
    <row r="15773" spans="39:53" x14ac:dyDescent="0.2">
      <c r="AM15773" s="61"/>
      <c r="AN15773" s="61"/>
      <c r="AO15773" s="171"/>
      <c r="AP15773" s="61"/>
      <c r="AQ15773" s="61"/>
      <c r="AR15773" s="61"/>
      <c r="AS15773" s="61"/>
      <c r="AT15773" s="61"/>
      <c r="AU15773" s="61"/>
      <c r="AV15773" s="61"/>
      <c r="AW15773" s="61"/>
      <c r="AX15773" s="61"/>
      <c r="AY15773" s="61"/>
      <c r="AZ15773" s="61"/>
      <c r="BA15773" s="61"/>
    </row>
    <row r="15774" spans="39:53" x14ac:dyDescent="0.2">
      <c r="AM15774" s="61"/>
      <c r="AN15774" s="61"/>
      <c r="AO15774" s="171"/>
      <c r="AP15774" s="61"/>
      <c r="AQ15774" s="61"/>
      <c r="AR15774" s="61"/>
      <c r="AS15774" s="61"/>
      <c r="AT15774" s="61"/>
      <c r="AU15774" s="61"/>
      <c r="AV15774" s="61"/>
      <c r="AW15774" s="61"/>
      <c r="AX15774" s="61"/>
      <c r="AY15774" s="61"/>
      <c r="AZ15774" s="61"/>
      <c r="BA15774" s="61"/>
    </row>
    <row r="15775" spans="39:53" x14ac:dyDescent="0.2">
      <c r="AM15775" s="61"/>
      <c r="AN15775" s="61"/>
      <c r="AO15775" s="171"/>
      <c r="AP15775" s="61"/>
      <c r="AQ15775" s="61"/>
      <c r="AR15775" s="61"/>
      <c r="AS15775" s="61"/>
      <c r="AT15775" s="61"/>
      <c r="AU15775" s="61"/>
      <c r="AV15775" s="61"/>
      <c r="AW15775" s="61"/>
      <c r="AX15775" s="61"/>
      <c r="AY15775" s="61"/>
      <c r="AZ15775" s="61"/>
      <c r="BA15775" s="61"/>
    </row>
    <row r="15776" spans="39:53" x14ac:dyDescent="0.2">
      <c r="AM15776" s="61"/>
      <c r="AN15776" s="61"/>
      <c r="AO15776" s="171"/>
      <c r="AP15776" s="61"/>
      <c r="AQ15776" s="61"/>
      <c r="AR15776" s="61"/>
      <c r="AS15776" s="61"/>
      <c r="AT15776" s="61"/>
      <c r="AU15776" s="61"/>
      <c r="AV15776" s="61"/>
      <c r="AW15776" s="61"/>
      <c r="AX15776" s="61"/>
      <c r="AY15776" s="61"/>
      <c r="AZ15776" s="61"/>
      <c r="BA15776" s="61"/>
    </row>
    <row r="15777" spans="39:53" x14ac:dyDescent="0.2">
      <c r="AM15777" s="61"/>
      <c r="AN15777" s="61"/>
      <c r="AO15777" s="171"/>
      <c r="AP15777" s="61"/>
      <c r="AQ15777" s="61"/>
      <c r="AR15777" s="61"/>
      <c r="AS15777" s="61"/>
      <c r="AT15777" s="61"/>
      <c r="AU15777" s="61"/>
      <c r="AV15777" s="61"/>
      <c r="AW15777" s="61"/>
      <c r="AX15777" s="61"/>
      <c r="AY15777" s="61"/>
      <c r="AZ15777" s="61"/>
      <c r="BA15777" s="61"/>
    </row>
    <row r="15778" spans="39:53" x14ac:dyDescent="0.2">
      <c r="AM15778" s="61"/>
      <c r="AN15778" s="61"/>
      <c r="AO15778" s="171"/>
      <c r="AP15778" s="61"/>
      <c r="AQ15778" s="61"/>
      <c r="AR15778" s="61"/>
      <c r="AS15778" s="61"/>
      <c r="AT15778" s="61"/>
      <c r="AU15778" s="61"/>
      <c r="AV15778" s="61"/>
      <c r="AW15778" s="61"/>
      <c r="AX15778" s="61"/>
      <c r="AY15778" s="61"/>
      <c r="AZ15778" s="61"/>
      <c r="BA15778" s="61"/>
    </row>
    <row r="15779" spans="39:53" x14ac:dyDescent="0.2">
      <c r="AM15779" s="61"/>
      <c r="AN15779" s="61"/>
      <c r="AO15779" s="171"/>
      <c r="AP15779" s="61"/>
      <c r="AQ15779" s="61"/>
      <c r="AR15779" s="61"/>
      <c r="AS15779" s="61"/>
      <c r="AT15779" s="61"/>
      <c r="AU15779" s="61"/>
      <c r="AV15779" s="61"/>
      <c r="AW15779" s="61"/>
      <c r="AX15779" s="61"/>
      <c r="AY15779" s="61"/>
      <c r="AZ15779" s="61"/>
      <c r="BA15779" s="61"/>
    </row>
    <row r="15780" spans="39:53" x14ac:dyDescent="0.2">
      <c r="AM15780" s="61"/>
      <c r="AN15780" s="61"/>
      <c r="AO15780" s="171"/>
      <c r="AP15780" s="61"/>
      <c r="AQ15780" s="61"/>
      <c r="AR15780" s="61"/>
      <c r="AS15780" s="61"/>
      <c r="AT15780" s="61"/>
      <c r="AU15780" s="61"/>
      <c r="AV15780" s="61"/>
      <c r="AW15780" s="61"/>
      <c r="AX15780" s="61"/>
      <c r="AY15780" s="61"/>
      <c r="AZ15780" s="61"/>
      <c r="BA15780" s="61"/>
    </row>
    <row r="15781" spans="39:53" x14ac:dyDescent="0.2">
      <c r="AM15781" s="61"/>
      <c r="AN15781" s="61"/>
      <c r="AO15781" s="171"/>
      <c r="AP15781" s="61"/>
      <c r="AQ15781" s="61"/>
      <c r="AR15781" s="61"/>
      <c r="AS15781" s="61"/>
      <c r="AT15781" s="61"/>
      <c r="AU15781" s="61"/>
      <c r="AV15781" s="61"/>
      <c r="AW15781" s="61"/>
      <c r="AX15781" s="61"/>
      <c r="AY15781" s="61"/>
      <c r="AZ15781" s="61"/>
      <c r="BA15781" s="61"/>
    </row>
    <row r="15782" spans="39:53" x14ac:dyDescent="0.2">
      <c r="AM15782" s="61"/>
      <c r="AN15782" s="61"/>
      <c r="AO15782" s="171"/>
      <c r="AP15782" s="61"/>
      <c r="AQ15782" s="61"/>
      <c r="AR15782" s="61"/>
      <c r="AS15782" s="61"/>
      <c r="AT15782" s="61"/>
      <c r="AU15782" s="61"/>
      <c r="AV15782" s="61"/>
      <c r="AW15782" s="61"/>
      <c r="AX15782" s="61"/>
      <c r="AY15782" s="61"/>
      <c r="AZ15782" s="61"/>
      <c r="BA15782" s="61"/>
    </row>
    <row r="15783" spans="39:53" x14ac:dyDescent="0.2">
      <c r="AM15783" s="61"/>
      <c r="AN15783" s="61"/>
      <c r="AO15783" s="171"/>
      <c r="AP15783" s="61"/>
      <c r="AQ15783" s="61"/>
      <c r="AR15783" s="61"/>
      <c r="AS15783" s="61"/>
      <c r="AT15783" s="61"/>
      <c r="AU15783" s="61"/>
      <c r="AV15783" s="61"/>
      <c r="AW15783" s="61"/>
      <c r="AX15783" s="61"/>
      <c r="AY15783" s="61"/>
      <c r="AZ15783" s="61"/>
      <c r="BA15783" s="61"/>
    </row>
    <row r="15784" spans="39:53" x14ac:dyDescent="0.2">
      <c r="AM15784" s="61"/>
      <c r="AN15784" s="61"/>
      <c r="AO15784" s="171"/>
      <c r="AP15784" s="61"/>
      <c r="AQ15784" s="61"/>
      <c r="AR15784" s="61"/>
      <c r="AS15784" s="61"/>
      <c r="AT15784" s="61"/>
      <c r="AU15784" s="61"/>
      <c r="AV15784" s="61"/>
      <c r="AW15784" s="61"/>
      <c r="AX15784" s="61"/>
      <c r="AY15784" s="61"/>
      <c r="AZ15784" s="61"/>
      <c r="BA15784" s="61"/>
    </row>
    <row r="15785" spans="39:53" x14ac:dyDescent="0.2">
      <c r="AM15785" s="61"/>
      <c r="AN15785" s="61"/>
      <c r="AO15785" s="171"/>
      <c r="AP15785" s="61"/>
      <c r="AQ15785" s="61"/>
      <c r="AR15785" s="61"/>
      <c r="AS15785" s="61"/>
      <c r="AT15785" s="61"/>
      <c r="AU15785" s="61"/>
      <c r="AV15785" s="61"/>
      <c r="AW15785" s="61"/>
      <c r="AX15785" s="61"/>
      <c r="AY15785" s="61"/>
      <c r="AZ15785" s="61"/>
      <c r="BA15785" s="61"/>
    </row>
    <row r="15786" spans="39:53" x14ac:dyDescent="0.2">
      <c r="AM15786" s="61"/>
      <c r="AN15786" s="61"/>
      <c r="AO15786" s="171"/>
      <c r="AP15786" s="61"/>
      <c r="AQ15786" s="61"/>
      <c r="AR15786" s="61"/>
      <c r="AS15786" s="61"/>
      <c r="AT15786" s="61"/>
      <c r="AU15786" s="61"/>
      <c r="AV15786" s="61"/>
      <c r="AW15786" s="61"/>
      <c r="AX15786" s="61"/>
      <c r="AY15786" s="61"/>
      <c r="AZ15786" s="61"/>
      <c r="BA15786" s="61"/>
    </row>
    <row r="15787" spans="39:53" x14ac:dyDescent="0.2">
      <c r="AM15787" s="61"/>
      <c r="AN15787" s="61"/>
      <c r="AO15787" s="171"/>
      <c r="AP15787" s="61"/>
      <c r="AQ15787" s="61"/>
      <c r="AR15787" s="61"/>
      <c r="AS15787" s="61"/>
      <c r="AT15787" s="61"/>
      <c r="AU15787" s="61"/>
      <c r="AV15787" s="61"/>
      <c r="AW15787" s="61"/>
      <c r="AX15787" s="61"/>
      <c r="AY15787" s="61"/>
      <c r="AZ15787" s="61"/>
      <c r="BA15787" s="61"/>
    </row>
    <row r="15788" spans="39:53" x14ac:dyDescent="0.2">
      <c r="AM15788" s="61"/>
      <c r="AN15788" s="61"/>
      <c r="AO15788" s="171"/>
      <c r="AP15788" s="61"/>
      <c r="AQ15788" s="61"/>
      <c r="AR15788" s="61"/>
      <c r="AS15788" s="61"/>
      <c r="AT15788" s="61"/>
      <c r="AU15788" s="61"/>
      <c r="AV15788" s="61"/>
      <c r="AW15788" s="61"/>
      <c r="AX15788" s="61"/>
      <c r="AY15788" s="61"/>
      <c r="AZ15788" s="61"/>
      <c r="BA15788" s="61"/>
    </row>
    <row r="15789" spans="39:53" x14ac:dyDescent="0.2">
      <c r="AM15789" s="61"/>
      <c r="AN15789" s="61"/>
      <c r="AO15789" s="171"/>
      <c r="AP15789" s="61"/>
      <c r="AQ15789" s="61"/>
      <c r="AR15789" s="61"/>
      <c r="AS15789" s="61"/>
      <c r="AT15789" s="61"/>
      <c r="AU15789" s="61"/>
      <c r="AV15789" s="61"/>
      <c r="AW15789" s="61"/>
      <c r="AX15789" s="61"/>
      <c r="AY15789" s="61"/>
      <c r="AZ15789" s="61"/>
      <c r="BA15789" s="61"/>
    </row>
    <row r="15790" spans="39:53" x14ac:dyDescent="0.2">
      <c r="AM15790" s="61"/>
      <c r="AN15790" s="61"/>
      <c r="AO15790" s="171"/>
      <c r="AP15790" s="61"/>
      <c r="AQ15790" s="61"/>
      <c r="AR15790" s="61"/>
      <c r="AS15790" s="61"/>
      <c r="AT15790" s="61"/>
      <c r="AU15790" s="61"/>
      <c r="AV15790" s="61"/>
      <c r="AW15790" s="61"/>
      <c r="AX15790" s="61"/>
      <c r="AY15790" s="61"/>
      <c r="AZ15790" s="61"/>
      <c r="BA15790" s="61"/>
    </row>
    <row r="15791" spans="39:53" x14ac:dyDescent="0.2">
      <c r="AM15791" s="61"/>
      <c r="AN15791" s="61"/>
      <c r="AO15791" s="171"/>
      <c r="AP15791" s="61"/>
      <c r="AQ15791" s="61"/>
      <c r="AR15791" s="61"/>
      <c r="AS15791" s="61"/>
      <c r="AT15791" s="61"/>
      <c r="AU15791" s="61"/>
      <c r="AV15791" s="61"/>
      <c r="AW15791" s="61"/>
      <c r="AX15791" s="61"/>
      <c r="AY15791" s="61"/>
      <c r="AZ15791" s="61"/>
      <c r="BA15791" s="61"/>
    </row>
    <row r="15792" spans="39:53" x14ac:dyDescent="0.2">
      <c r="AM15792" s="61"/>
      <c r="AN15792" s="61"/>
      <c r="AO15792" s="171"/>
      <c r="AP15792" s="61"/>
      <c r="AQ15792" s="61"/>
      <c r="AR15792" s="61"/>
      <c r="AS15792" s="61"/>
      <c r="AT15792" s="61"/>
      <c r="AU15792" s="61"/>
      <c r="AV15792" s="61"/>
      <c r="AW15792" s="61"/>
      <c r="AX15792" s="61"/>
      <c r="AY15792" s="61"/>
      <c r="AZ15792" s="61"/>
      <c r="BA15792" s="61"/>
    </row>
    <row r="15793" spans="39:53" x14ac:dyDescent="0.2">
      <c r="AM15793" s="61"/>
      <c r="AN15793" s="61"/>
      <c r="AO15793" s="171"/>
      <c r="AP15793" s="61"/>
      <c r="AQ15793" s="61"/>
      <c r="AR15793" s="61"/>
      <c r="AS15793" s="61"/>
      <c r="AT15793" s="61"/>
      <c r="AU15793" s="61"/>
      <c r="AV15793" s="61"/>
      <c r="AW15793" s="61"/>
      <c r="AX15793" s="61"/>
      <c r="AY15793" s="61"/>
      <c r="AZ15793" s="61"/>
      <c r="BA15793" s="61"/>
    </row>
    <row r="15794" spans="39:53" x14ac:dyDescent="0.2">
      <c r="AM15794" s="61"/>
      <c r="AN15794" s="61"/>
      <c r="AO15794" s="171"/>
      <c r="AP15794" s="61"/>
      <c r="AQ15794" s="61"/>
      <c r="AR15794" s="61"/>
      <c r="AS15794" s="61"/>
      <c r="AT15794" s="61"/>
      <c r="AU15794" s="61"/>
      <c r="AV15794" s="61"/>
      <c r="AW15794" s="61"/>
      <c r="AX15794" s="61"/>
      <c r="AY15794" s="61"/>
      <c r="AZ15794" s="61"/>
      <c r="BA15794" s="61"/>
    </row>
    <row r="15795" spans="39:53" x14ac:dyDescent="0.2">
      <c r="AM15795" s="61"/>
      <c r="AN15795" s="61"/>
      <c r="AO15795" s="171"/>
      <c r="AP15795" s="61"/>
      <c r="AQ15795" s="61"/>
      <c r="AR15795" s="61"/>
      <c r="AS15795" s="61"/>
      <c r="AT15795" s="61"/>
      <c r="AU15795" s="61"/>
      <c r="AV15795" s="61"/>
      <c r="AW15795" s="61"/>
      <c r="AX15795" s="61"/>
      <c r="AY15795" s="61"/>
      <c r="AZ15795" s="61"/>
      <c r="BA15795" s="61"/>
    </row>
    <row r="15796" spans="39:53" x14ac:dyDescent="0.2">
      <c r="AM15796" s="61"/>
      <c r="AN15796" s="61"/>
      <c r="AO15796" s="171"/>
      <c r="AP15796" s="61"/>
      <c r="AQ15796" s="61"/>
      <c r="AR15796" s="61"/>
      <c r="AS15796" s="61"/>
      <c r="AT15796" s="61"/>
      <c r="AU15796" s="61"/>
      <c r="AV15796" s="61"/>
      <c r="AW15796" s="61"/>
      <c r="AX15796" s="61"/>
      <c r="AY15796" s="61"/>
      <c r="AZ15796" s="61"/>
      <c r="BA15796" s="61"/>
    </row>
    <row r="15797" spans="39:53" x14ac:dyDescent="0.2">
      <c r="AM15797" s="61"/>
      <c r="AN15797" s="61"/>
      <c r="AO15797" s="171"/>
      <c r="AP15797" s="61"/>
      <c r="AQ15797" s="61"/>
      <c r="AR15797" s="61"/>
      <c r="AS15797" s="61"/>
      <c r="AT15797" s="61"/>
      <c r="AU15797" s="61"/>
      <c r="AV15797" s="61"/>
      <c r="AW15797" s="61"/>
      <c r="AX15797" s="61"/>
      <c r="AY15797" s="61"/>
      <c r="AZ15797" s="61"/>
      <c r="BA15797" s="61"/>
    </row>
    <row r="15798" spans="39:53" x14ac:dyDescent="0.2">
      <c r="AM15798" s="61"/>
      <c r="AN15798" s="61"/>
      <c r="AO15798" s="171"/>
      <c r="AP15798" s="61"/>
      <c r="AQ15798" s="61"/>
      <c r="AR15798" s="61"/>
      <c r="AS15798" s="61"/>
      <c r="AT15798" s="61"/>
      <c r="AU15798" s="61"/>
      <c r="AV15798" s="61"/>
      <c r="AW15798" s="61"/>
      <c r="AX15798" s="61"/>
      <c r="AY15798" s="61"/>
      <c r="AZ15798" s="61"/>
      <c r="BA15798" s="61"/>
    </row>
    <row r="15799" spans="39:53" x14ac:dyDescent="0.2">
      <c r="AM15799" s="61"/>
      <c r="AN15799" s="61"/>
      <c r="AO15799" s="171"/>
      <c r="AP15799" s="61"/>
      <c r="AQ15799" s="61"/>
      <c r="AR15799" s="61"/>
      <c r="AS15799" s="61"/>
      <c r="AT15799" s="61"/>
      <c r="AU15799" s="61"/>
      <c r="AV15799" s="61"/>
      <c r="AW15799" s="61"/>
      <c r="AX15799" s="61"/>
      <c r="AY15799" s="61"/>
      <c r="AZ15799" s="61"/>
      <c r="BA15799" s="61"/>
    </row>
    <row r="15800" spans="39:53" x14ac:dyDescent="0.2">
      <c r="AM15800" s="61"/>
      <c r="AN15800" s="61"/>
      <c r="AO15800" s="171"/>
      <c r="AP15800" s="61"/>
      <c r="AQ15800" s="61"/>
      <c r="AR15800" s="61"/>
      <c r="AS15800" s="61"/>
      <c r="AT15800" s="61"/>
      <c r="AU15800" s="61"/>
      <c r="AV15800" s="61"/>
      <c r="AW15800" s="61"/>
      <c r="AX15800" s="61"/>
      <c r="AY15800" s="61"/>
      <c r="AZ15800" s="61"/>
      <c r="BA15800" s="61"/>
    </row>
    <row r="15801" spans="39:53" x14ac:dyDescent="0.2">
      <c r="AM15801" s="61"/>
      <c r="AN15801" s="61"/>
      <c r="AO15801" s="171"/>
      <c r="AP15801" s="61"/>
      <c r="AQ15801" s="61"/>
      <c r="AR15801" s="61"/>
      <c r="AS15801" s="61"/>
      <c r="AT15801" s="61"/>
      <c r="AU15801" s="61"/>
      <c r="AV15801" s="61"/>
      <c r="AW15801" s="61"/>
      <c r="AX15801" s="61"/>
      <c r="AY15801" s="61"/>
      <c r="AZ15801" s="61"/>
      <c r="BA15801" s="61"/>
    </row>
    <row r="15802" spans="39:53" x14ac:dyDescent="0.2">
      <c r="AM15802" s="61"/>
      <c r="AN15802" s="61"/>
      <c r="AO15802" s="171"/>
      <c r="AP15802" s="61"/>
      <c r="AQ15802" s="61"/>
      <c r="AR15802" s="61"/>
      <c r="AS15802" s="61"/>
      <c r="AT15802" s="61"/>
      <c r="AU15802" s="61"/>
      <c r="AV15802" s="61"/>
      <c r="AW15802" s="61"/>
      <c r="AX15802" s="61"/>
      <c r="AY15802" s="61"/>
      <c r="AZ15802" s="61"/>
      <c r="BA15802" s="61"/>
    </row>
    <row r="15803" spans="39:53" x14ac:dyDescent="0.2">
      <c r="AM15803" s="61"/>
      <c r="AN15803" s="61"/>
      <c r="AO15803" s="171"/>
      <c r="AP15803" s="61"/>
      <c r="AQ15803" s="61"/>
      <c r="AR15803" s="61"/>
      <c r="AS15803" s="61"/>
      <c r="AT15803" s="61"/>
      <c r="AU15803" s="61"/>
      <c r="AV15803" s="61"/>
      <c r="AW15803" s="61"/>
      <c r="AX15803" s="61"/>
      <c r="AY15803" s="61"/>
      <c r="AZ15803" s="61"/>
      <c r="BA15803" s="61"/>
    </row>
    <row r="15804" spans="39:53" x14ac:dyDescent="0.2">
      <c r="AM15804" s="61"/>
      <c r="AN15804" s="61"/>
      <c r="AO15804" s="171"/>
      <c r="AP15804" s="61"/>
      <c r="AQ15804" s="61"/>
      <c r="AR15804" s="61"/>
      <c r="AS15804" s="61"/>
      <c r="AT15804" s="61"/>
      <c r="AU15804" s="61"/>
      <c r="AV15804" s="61"/>
      <c r="AW15804" s="61"/>
      <c r="AX15804" s="61"/>
      <c r="AY15804" s="61"/>
      <c r="AZ15804" s="61"/>
      <c r="BA15804" s="61"/>
    </row>
    <row r="15805" spans="39:53" x14ac:dyDescent="0.2">
      <c r="AM15805" s="61"/>
      <c r="AN15805" s="61"/>
      <c r="AO15805" s="171"/>
      <c r="AP15805" s="61"/>
      <c r="AQ15805" s="61"/>
      <c r="AR15805" s="61"/>
      <c r="AS15805" s="61"/>
      <c r="AT15805" s="61"/>
      <c r="AU15805" s="61"/>
      <c r="AV15805" s="61"/>
      <c r="AW15805" s="61"/>
      <c r="AX15805" s="61"/>
      <c r="AY15805" s="61"/>
      <c r="AZ15805" s="61"/>
      <c r="BA15805" s="61"/>
    </row>
    <row r="15806" spans="39:53" x14ac:dyDescent="0.2">
      <c r="AM15806" s="61"/>
      <c r="AN15806" s="61"/>
      <c r="AO15806" s="171"/>
      <c r="AP15806" s="61"/>
      <c r="AQ15806" s="61"/>
      <c r="AR15806" s="61"/>
      <c r="AS15806" s="61"/>
      <c r="AT15806" s="61"/>
      <c r="AU15806" s="61"/>
      <c r="AV15806" s="61"/>
      <c r="AW15806" s="61"/>
      <c r="AX15806" s="61"/>
      <c r="AY15806" s="61"/>
      <c r="AZ15806" s="61"/>
      <c r="BA15806" s="61"/>
    </row>
    <row r="15807" spans="39:53" x14ac:dyDescent="0.2">
      <c r="AM15807" s="61"/>
      <c r="AN15807" s="61"/>
      <c r="AO15807" s="171"/>
      <c r="AP15807" s="61"/>
      <c r="AQ15807" s="61"/>
      <c r="AR15807" s="61"/>
      <c r="AS15807" s="61"/>
      <c r="AT15807" s="61"/>
      <c r="AU15807" s="61"/>
      <c r="AV15807" s="61"/>
      <c r="AW15807" s="61"/>
      <c r="AX15807" s="61"/>
      <c r="AY15807" s="61"/>
      <c r="AZ15807" s="61"/>
      <c r="BA15807" s="61"/>
    </row>
    <row r="15808" spans="39:53" x14ac:dyDescent="0.2">
      <c r="AM15808" s="61"/>
      <c r="AN15808" s="61"/>
      <c r="AO15808" s="171"/>
      <c r="AP15808" s="61"/>
      <c r="AQ15808" s="61"/>
      <c r="AR15808" s="61"/>
      <c r="AS15808" s="61"/>
      <c r="AT15808" s="61"/>
      <c r="AU15808" s="61"/>
      <c r="AV15808" s="61"/>
      <c r="AW15808" s="61"/>
      <c r="AX15808" s="61"/>
      <c r="AY15808" s="61"/>
      <c r="AZ15808" s="61"/>
      <c r="BA15808" s="61"/>
    </row>
    <row r="15809" spans="39:53" x14ac:dyDescent="0.2">
      <c r="AM15809" s="61"/>
      <c r="AN15809" s="61"/>
      <c r="AO15809" s="171"/>
      <c r="AP15809" s="61"/>
      <c r="AQ15809" s="61"/>
      <c r="AR15809" s="61"/>
      <c r="AS15809" s="61"/>
      <c r="AT15809" s="61"/>
      <c r="AU15809" s="61"/>
      <c r="AV15809" s="61"/>
      <c r="AW15809" s="61"/>
      <c r="AX15809" s="61"/>
      <c r="AY15809" s="61"/>
      <c r="AZ15809" s="61"/>
      <c r="BA15809" s="61"/>
    </row>
    <row r="15810" spans="39:53" x14ac:dyDescent="0.2">
      <c r="AM15810" s="61"/>
      <c r="AN15810" s="61"/>
      <c r="AO15810" s="171"/>
      <c r="AP15810" s="61"/>
      <c r="AQ15810" s="61"/>
      <c r="AR15810" s="61"/>
      <c r="AS15810" s="61"/>
      <c r="AT15810" s="61"/>
      <c r="AU15810" s="61"/>
      <c r="AV15810" s="61"/>
      <c r="AW15810" s="61"/>
      <c r="AX15810" s="61"/>
      <c r="AY15810" s="61"/>
      <c r="AZ15810" s="61"/>
      <c r="BA15810" s="61"/>
    </row>
    <row r="15811" spans="39:53" x14ac:dyDescent="0.2">
      <c r="AM15811" s="61"/>
      <c r="AN15811" s="61"/>
      <c r="AO15811" s="171"/>
      <c r="AP15811" s="61"/>
      <c r="AQ15811" s="61"/>
      <c r="AR15811" s="61"/>
      <c r="AS15811" s="61"/>
      <c r="AT15811" s="61"/>
      <c r="AU15811" s="61"/>
      <c r="AV15811" s="61"/>
      <c r="AW15811" s="61"/>
      <c r="AX15811" s="61"/>
      <c r="AY15811" s="61"/>
      <c r="AZ15811" s="61"/>
      <c r="BA15811" s="61"/>
    </row>
    <row r="15812" spans="39:53" x14ac:dyDescent="0.2">
      <c r="AM15812" s="61"/>
      <c r="AN15812" s="61"/>
      <c r="AO15812" s="171"/>
      <c r="AP15812" s="61"/>
      <c r="AQ15812" s="61"/>
      <c r="AR15812" s="61"/>
      <c r="AS15812" s="61"/>
      <c r="AT15812" s="61"/>
      <c r="AU15812" s="61"/>
      <c r="AV15812" s="61"/>
      <c r="AW15812" s="61"/>
      <c r="AX15812" s="61"/>
      <c r="AY15812" s="61"/>
      <c r="AZ15812" s="61"/>
      <c r="BA15812" s="61"/>
    </row>
    <row r="15813" spans="39:53" x14ac:dyDescent="0.2">
      <c r="AM15813" s="61"/>
      <c r="AN15813" s="61"/>
      <c r="AO15813" s="171"/>
      <c r="AP15813" s="61"/>
      <c r="AQ15813" s="61"/>
      <c r="AR15813" s="61"/>
      <c r="AS15813" s="61"/>
      <c r="AT15813" s="61"/>
      <c r="AU15813" s="61"/>
      <c r="AV15813" s="61"/>
      <c r="AW15813" s="61"/>
      <c r="AX15813" s="61"/>
      <c r="AY15813" s="61"/>
      <c r="AZ15813" s="61"/>
      <c r="BA15813" s="61"/>
    </row>
    <row r="15814" spans="39:53" x14ac:dyDescent="0.2">
      <c r="AM15814" s="61"/>
      <c r="AN15814" s="61"/>
      <c r="AO15814" s="171"/>
      <c r="AP15814" s="61"/>
      <c r="AQ15814" s="61"/>
      <c r="AR15814" s="61"/>
      <c r="AS15814" s="61"/>
      <c r="AT15814" s="61"/>
      <c r="AU15814" s="61"/>
      <c r="AV15814" s="61"/>
      <c r="AW15814" s="61"/>
      <c r="AX15814" s="61"/>
      <c r="AY15814" s="61"/>
      <c r="AZ15814" s="61"/>
      <c r="BA15814" s="61"/>
    </row>
    <row r="15815" spans="39:53" x14ac:dyDescent="0.2">
      <c r="AM15815" s="61"/>
      <c r="AN15815" s="61"/>
      <c r="AO15815" s="171"/>
      <c r="AP15815" s="61"/>
      <c r="AQ15815" s="61"/>
      <c r="AR15815" s="61"/>
      <c r="AS15815" s="61"/>
      <c r="AT15815" s="61"/>
      <c r="AU15815" s="61"/>
      <c r="AV15815" s="61"/>
      <c r="AW15815" s="61"/>
      <c r="AX15815" s="61"/>
      <c r="AY15815" s="61"/>
      <c r="AZ15815" s="61"/>
      <c r="BA15815" s="61"/>
    </row>
    <row r="15816" spans="39:53" x14ac:dyDescent="0.2">
      <c r="AM15816" s="61"/>
      <c r="AN15816" s="61"/>
      <c r="AO15816" s="171"/>
      <c r="AP15816" s="61"/>
      <c r="AQ15816" s="61"/>
      <c r="AR15816" s="61"/>
      <c r="AS15816" s="61"/>
      <c r="AT15816" s="61"/>
      <c r="AU15816" s="61"/>
      <c r="AV15816" s="61"/>
      <c r="AW15816" s="61"/>
      <c r="AX15816" s="61"/>
      <c r="AY15816" s="61"/>
      <c r="AZ15816" s="61"/>
      <c r="BA15816" s="61"/>
    </row>
    <row r="15817" spans="39:53" x14ac:dyDescent="0.2">
      <c r="AM15817" s="61"/>
      <c r="AN15817" s="61"/>
      <c r="AO15817" s="171"/>
      <c r="AP15817" s="61"/>
      <c r="AQ15817" s="61"/>
      <c r="AR15817" s="61"/>
      <c r="AS15817" s="61"/>
      <c r="AT15817" s="61"/>
      <c r="AU15817" s="61"/>
      <c r="AV15817" s="61"/>
      <c r="AW15817" s="61"/>
      <c r="AX15817" s="61"/>
      <c r="AY15817" s="61"/>
      <c r="AZ15817" s="61"/>
      <c r="BA15817" s="61"/>
    </row>
    <row r="15818" spans="39:53" x14ac:dyDescent="0.2">
      <c r="AM15818" s="61"/>
      <c r="AN15818" s="61"/>
      <c r="AO15818" s="171"/>
      <c r="AP15818" s="61"/>
      <c r="AQ15818" s="61"/>
      <c r="AR15818" s="61"/>
      <c r="AS15818" s="61"/>
      <c r="AT15818" s="61"/>
      <c r="AU15818" s="61"/>
      <c r="AV15818" s="61"/>
      <c r="AW15818" s="61"/>
      <c r="AX15818" s="61"/>
      <c r="AY15818" s="61"/>
      <c r="AZ15818" s="61"/>
      <c r="BA15818" s="61"/>
    </row>
    <row r="15819" spans="39:53" x14ac:dyDescent="0.2">
      <c r="AM15819" s="61"/>
      <c r="AN15819" s="61"/>
      <c r="AO15819" s="171"/>
      <c r="AP15819" s="61"/>
      <c r="AQ15819" s="61"/>
      <c r="AR15819" s="61"/>
      <c r="AS15819" s="61"/>
      <c r="AT15819" s="61"/>
      <c r="AU15819" s="61"/>
      <c r="AV15819" s="61"/>
      <c r="AW15819" s="61"/>
      <c r="AX15819" s="61"/>
      <c r="AY15819" s="61"/>
      <c r="AZ15819" s="61"/>
      <c r="BA15819" s="61"/>
    </row>
    <row r="15820" spans="39:53" x14ac:dyDescent="0.2">
      <c r="AM15820" s="61"/>
      <c r="AN15820" s="61"/>
      <c r="AO15820" s="171"/>
      <c r="AP15820" s="61"/>
      <c r="AQ15820" s="61"/>
      <c r="AR15820" s="61"/>
      <c r="AS15820" s="61"/>
      <c r="AT15820" s="61"/>
      <c r="AU15820" s="61"/>
      <c r="AV15820" s="61"/>
      <c r="AW15820" s="61"/>
      <c r="AX15820" s="61"/>
      <c r="AY15820" s="61"/>
      <c r="AZ15820" s="61"/>
      <c r="BA15820" s="61"/>
    </row>
    <row r="15821" spans="39:53" x14ac:dyDescent="0.2">
      <c r="AM15821" s="61"/>
      <c r="AN15821" s="61"/>
      <c r="AO15821" s="171"/>
      <c r="AP15821" s="61"/>
      <c r="AQ15821" s="61"/>
      <c r="AR15821" s="61"/>
      <c r="AS15821" s="61"/>
      <c r="AT15821" s="61"/>
      <c r="AU15821" s="61"/>
      <c r="AV15821" s="61"/>
      <c r="AW15821" s="61"/>
      <c r="AX15821" s="61"/>
      <c r="AY15821" s="61"/>
      <c r="AZ15821" s="61"/>
      <c r="BA15821" s="61"/>
    </row>
    <row r="15822" spans="39:53" x14ac:dyDescent="0.2">
      <c r="AM15822" s="61"/>
      <c r="AN15822" s="61"/>
      <c r="AO15822" s="171"/>
      <c r="AP15822" s="61"/>
      <c r="AQ15822" s="61"/>
      <c r="AR15822" s="61"/>
      <c r="AS15822" s="61"/>
      <c r="AT15822" s="61"/>
      <c r="AU15822" s="61"/>
      <c r="AV15822" s="61"/>
      <c r="AW15822" s="61"/>
      <c r="AX15822" s="61"/>
      <c r="AY15822" s="61"/>
      <c r="AZ15822" s="61"/>
      <c r="BA15822" s="61"/>
    </row>
    <row r="15823" spans="39:53" x14ac:dyDescent="0.2">
      <c r="AM15823" s="61"/>
      <c r="AN15823" s="61"/>
      <c r="AO15823" s="171"/>
      <c r="AP15823" s="61"/>
      <c r="AQ15823" s="61"/>
      <c r="AR15823" s="61"/>
      <c r="AS15823" s="61"/>
      <c r="AT15823" s="61"/>
      <c r="AU15823" s="61"/>
      <c r="AV15823" s="61"/>
      <c r="AW15823" s="61"/>
      <c r="AX15823" s="61"/>
      <c r="AY15823" s="61"/>
      <c r="AZ15823" s="61"/>
      <c r="BA15823" s="61"/>
    </row>
    <row r="15824" spans="39:53" x14ac:dyDescent="0.2">
      <c r="AM15824" s="61"/>
      <c r="AN15824" s="61"/>
      <c r="AO15824" s="171"/>
      <c r="AP15824" s="61"/>
      <c r="AQ15824" s="61"/>
      <c r="AR15824" s="61"/>
      <c r="AS15824" s="61"/>
      <c r="AT15824" s="61"/>
      <c r="AU15824" s="61"/>
      <c r="AV15824" s="61"/>
      <c r="AW15824" s="61"/>
      <c r="AX15824" s="61"/>
      <c r="AY15824" s="61"/>
      <c r="AZ15824" s="61"/>
      <c r="BA15824" s="61"/>
    </row>
    <row r="15825" spans="39:53" x14ac:dyDescent="0.2">
      <c r="AM15825" s="61"/>
      <c r="AN15825" s="61"/>
      <c r="AO15825" s="171"/>
      <c r="AP15825" s="61"/>
      <c r="AQ15825" s="61"/>
      <c r="AR15825" s="61"/>
      <c r="AS15825" s="61"/>
      <c r="AT15825" s="61"/>
      <c r="AU15825" s="61"/>
      <c r="AV15825" s="61"/>
      <c r="AW15825" s="61"/>
      <c r="AX15825" s="61"/>
      <c r="AY15825" s="61"/>
      <c r="AZ15825" s="61"/>
      <c r="BA15825" s="61"/>
    </row>
    <row r="15826" spans="39:53" x14ac:dyDescent="0.2">
      <c r="AM15826" s="61"/>
      <c r="AN15826" s="61"/>
      <c r="AO15826" s="171"/>
      <c r="AP15826" s="61"/>
      <c r="AQ15826" s="61"/>
      <c r="AR15826" s="61"/>
      <c r="AS15826" s="61"/>
      <c r="AT15826" s="61"/>
      <c r="AU15826" s="61"/>
      <c r="AV15826" s="61"/>
      <c r="AW15826" s="61"/>
      <c r="AX15826" s="61"/>
      <c r="AY15826" s="61"/>
      <c r="AZ15826" s="61"/>
      <c r="BA15826" s="61"/>
    </row>
    <row r="15827" spans="39:53" x14ac:dyDescent="0.2">
      <c r="AM15827" s="61"/>
      <c r="AN15827" s="61"/>
      <c r="AO15827" s="171"/>
      <c r="AP15827" s="61"/>
      <c r="AQ15827" s="61"/>
      <c r="AR15827" s="61"/>
      <c r="AS15827" s="61"/>
      <c r="AT15827" s="61"/>
      <c r="AU15827" s="61"/>
      <c r="AV15827" s="61"/>
      <c r="AW15827" s="61"/>
      <c r="AX15827" s="61"/>
      <c r="AY15827" s="61"/>
      <c r="AZ15827" s="61"/>
      <c r="BA15827" s="61"/>
    </row>
    <row r="15828" spans="39:53" x14ac:dyDescent="0.2">
      <c r="AM15828" s="61"/>
      <c r="AN15828" s="61"/>
      <c r="AO15828" s="171"/>
      <c r="AP15828" s="61"/>
      <c r="AQ15828" s="61"/>
      <c r="AR15828" s="61"/>
      <c r="AS15828" s="61"/>
      <c r="AT15828" s="61"/>
      <c r="AU15828" s="61"/>
      <c r="AV15828" s="61"/>
      <c r="AW15828" s="61"/>
      <c r="AX15828" s="61"/>
      <c r="AY15828" s="61"/>
      <c r="AZ15828" s="61"/>
      <c r="BA15828" s="61"/>
    </row>
    <row r="15829" spans="39:53" x14ac:dyDescent="0.2">
      <c r="AM15829" s="61"/>
      <c r="AN15829" s="61"/>
      <c r="AO15829" s="171"/>
      <c r="AP15829" s="61"/>
      <c r="AQ15829" s="61"/>
      <c r="AR15829" s="61"/>
      <c r="AS15829" s="61"/>
      <c r="AT15829" s="61"/>
      <c r="AU15829" s="61"/>
      <c r="AV15829" s="61"/>
      <c r="AW15829" s="61"/>
      <c r="AX15829" s="61"/>
      <c r="AY15829" s="61"/>
      <c r="AZ15829" s="61"/>
      <c r="BA15829" s="61"/>
    </row>
    <row r="15830" spans="39:53" x14ac:dyDescent="0.2">
      <c r="AM15830" s="61"/>
      <c r="AN15830" s="61"/>
      <c r="AO15830" s="171"/>
      <c r="AP15830" s="61"/>
      <c r="AQ15830" s="61"/>
      <c r="AR15830" s="61"/>
      <c r="AS15830" s="61"/>
      <c r="AT15830" s="61"/>
      <c r="AU15830" s="61"/>
      <c r="AV15830" s="61"/>
      <c r="AW15830" s="61"/>
      <c r="AX15830" s="61"/>
      <c r="AY15830" s="61"/>
      <c r="AZ15830" s="61"/>
      <c r="BA15830" s="61"/>
    </row>
    <row r="15831" spans="39:53" x14ac:dyDescent="0.2">
      <c r="AM15831" s="61"/>
      <c r="AN15831" s="61"/>
      <c r="AO15831" s="171"/>
      <c r="AP15831" s="61"/>
      <c r="AQ15831" s="61"/>
      <c r="AR15831" s="61"/>
      <c r="AS15831" s="61"/>
      <c r="AT15831" s="61"/>
      <c r="AU15831" s="61"/>
      <c r="AV15831" s="61"/>
      <c r="AW15831" s="61"/>
      <c r="AX15831" s="61"/>
      <c r="AY15831" s="61"/>
      <c r="AZ15831" s="61"/>
      <c r="BA15831" s="61"/>
    </row>
    <row r="15832" spans="39:53" x14ac:dyDescent="0.2">
      <c r="AM15832" s="61"/>
      <c r="AN15832" s="61"/>
      <c r="AO15832" s="171"/>
      <c r="AP15832" s="61"/>
      <c r="AQ15832" s="61"/>
      <c r="AR15832" s="61"/>
      <c r="AS15832" s="61"/>
      <c r="AT15832" s="61"/>
      <c r="AU15832" s="61"/>
      <c r="AV15832" s="61"/>
      <c r="AW15832" s="61"/>
      <c r="AX15832" s="61"/>
      <c r="AY15832" s="61"/>
      <c r="AZ15832" s="61"/>
      <c r="BA15832" s="61"/>
    </row>
    <row r="15833" spans="39:53" x14ac:dyDescent="0.2">
      <c r="AM15833" s="61"/>
      <c r="AN15833" s="61"/>
      <c r="AO15833" s="171"/>
      <c r="AP15833" s="61"/>
      <c r="AQ15833" s="61"/>
      <c r="AR15833" s="61"/>
      <c r="AS15833" s="61"/>
      <c r="AT15833" s="61"/>
      <c r="AU15833" s="61"/>
      <c r="AV15833" s="61"/>
      <c r="AW15833" s="61"/>
      <c r="AX15833" s="61"/>
      <c r="AY15833" s="61"/>
      <c r="AZ15833" s="61"/>
      <c r="BA15833" s="61"/>
    </row>
    <row r="15834" spans="39:53" x14ac:dyDescent="0.2">
      <c r="AM15834" s="61"/>
      <c r="AN15834" s="61"/>
      <c r="AO15834" s="171"/>
      <c r="AP15834" s="61"/>
      <c r="AQ15834" s="61"/>
      <c r="AR15834" s="61"/>
      <c r="AS15834" s="61"/>
      <c r="AT15834" s="61"/>
      <c r="AU15834" s="61"/>
      <c r="AV15834" s="61"/>
      <c r="AW15834" s="61"/>
      <c r="AX15834" s="61"/>
      <c r="AY15834" s="61"/>
      <c r="AZ15834" s="61"/>
      <c r="BA15834" s="61"/>
    </row>
    <row r="15835" spans="39:53" x14ac:dyDescent="0.2">
      <c r="AM15835" s="61"/>
      <c r="AN15835" s="61"/>
      <c r="AO15835" s="171"/>
      <c r="AP15835" s="61"/>
      <c r="AQ15835" s="61"/>
      <c r="AR15835" s="61"/>
      <c r="AS15835" s="61"/>
      <c r="AT15835" s="61"/>
      <c r="AU15835" s="61"/>
      <c r="AV15835" s="61"/>
      <c r="AW15835" s="61"/>
      <c r="AX15835" s="61"/>
      <c r="AY15835" s="61"/>
      <c r="AZ15835" s="61"/>
      <c r="BA15835" s="61"/>
    </row>
    <row r="15836" spans="39:53" x14ac:dyDescent="0.2">
      <c r="AM15836" s="61"/>
      <c r="AN15836" s="61"/>
      <c r="AO15836" s="171"/>
      <c r="AP15836" s="61"/>
      <c r="AQ15836" s="61"/>
      <c r="AR15836" s="61"/>
      <c r="AS15836" s="61"/>
      <c r="AT15836" s="61"/>
      <c r="AU15836" s="61"/>
      <c r="AV15836" s="61"/>
      <c r="AW15836" s="61"/>
      <c r="AX15836" s="61"/>
      <c r="AY15836" s="61"/>
      <c r="AZ15836" s="61"/>
      <c r="BA15836" s="61"/>
    </row>
    <row r="15837" spans="39:53" x14ac:dyDescent="0.2">
      <c r="AM15837" s="61"/>
      <c r="AN15837" s="61"/>
      <c r="AO15837" s="171"/>
      <c r="AP15837" s="61"/>
      <c r="AQ15837" s="61"/>
      <c r="AR15837" s="61"/>
      <c r="AS15837" s="61"/>
      <c r="AT15837" s="61"/>
      <c r="AU15837" s="61"/>
      <c r="AV15837" s="61"/>
      <c r="AW15837" s="61"/>
      <c r="AX15837" s="61"/>
      <c r="AY15837" s="61"/>
      <c r="AZ15837" s="61"/>
      <c r="BA15837" s="61"/>
    </row>
    <row r="15838" spans="39:53" x14ac:dyDescent="0.2">
      <c r="AM15838" s="61"/>
      <c r="AN15838" s="61"/>
      <c r="AO15838" s="171"/>
      <c r="AP15838" s="61"/>
      <c r="AQ15838" s="61"/>
      <c r="AR15838" s="61"/>
      <c r="AS15838" s="61"/>
      <c r="AT15838" s="61"/>
      <c r="AU15838" s="61"/>
      <c r="AV15838" s="61"/>
      <c r="AW15838" s="61"/>
      <c r="AX15838" s="61"/>
      <c r="AY15838" s="61"/>
      <c r="AZ15838" s="61"/>
      <c r="BA15838" s="61"/>
    </row>
    <row r="15839" spans="39:53" x14ac:dyDescent="0.2">
      <c r="AM15839" s="61"/>
      <c r="AN15839" s="61"/>
      <c r="AO15839" s="171"/>
      <c r="AP15839" s="61"/>
      <c r="AQ15839" s="61"/>
      <c r="AR15839" s="61"/>
      <c r="AS15839" s="61"/>
      <c r="AT15839" s="61"/>
      <c r="AU15839" s="61"/>
      <c r="AV15839" s="61"/>
      <c r="AW15839" s="61"/>
      <c r="AX15839" s="61"/>
      <c r="AY15839" s="61"/>
      <c r="AZ15839" s="61"/>
      <c r="BA15839" s="61"/>
    </row>
    <row r="15840" spans="39:53" x14ac:dyDescent="0.2">
      <c r="AM15840" s="61"/>
      <c r="AN15840" s="61"/>
      <c r="AO15840" s="171"/>
      <c r="AP15840" s="61"/>
      <c r="AQ15840" s="61"/>
      <c r="AR15840" s="61"/>
      <c r="AS15840" s="61"/>
      <c r="AT15840" s="61"/>
      <c r="AU15840" s="61"/>
      <c r="AV15840" s="61"/>
      <c r="AW15840" s="61"/>
      <c r="AX15840" s="61"/>
      <c r="AY15840" s="61"/>
      <c r="AZ15840" s="61"/>
      <c r="BA15840" s="61"/>
    </row>
    <row r="15841" spans="39:53" x14ac:dyDescent="0.2">
      <c r="AM15841" s="61"/>
      <c r="AN15841" s="61"/>
      <c r="AO15841" s="171"/>
      <c r="AP15841" s="61"/>
      <c r="AQ15841" s="61"/>
      <c r="AR15841" s="61"/>
      <c r="AS15841" s="61"/>
      <c r="AT15841" s="61"/>
      <c r="AU15841" s="61"/>
      <c r="AV15841" s="61"/>
      <c r="AW15841" s="61"/>
      <c r="AX15841" s="61"/>
      <c r="AY15841" s="61"/>
      <c r="AZ15841" s="61"/>
      <c r="BA15841" s="61"/>
    </row>
    <row r="15842" spans="39:53" x14ac:dyDescent="0.2">
      <c r="AM15842" s="61"/>
      <c r="AN15842" s="61"/>
      <c r="AO15842" s="171"/>
      <c r="AP15842" s="61"/>
      <c r="AQ15842" s="61"/>
      <c r="AR15842" s="61"/>
      <c r="AS15842" s="61"/>
      <c r="AT15842" s="61"/>
      <c r="AU15842" s="61"/>
      <c r="AV15842" s="61"/>
      <c r="AW15842" s="61"/>
      <c r="AX15842" s="61"/>
      <c r="AY15842" s="61"/>
      <c r="AZ15842" s="61"/>
      <c r="BA15842" s="61"/>
    </row>
    <row r="15843" spans="39:53" x14ac:dyDescent="0.2">
      <c r="AM15843" s="61"/>
      <c r="AN15843" s="61"/>
      <c r="AO15843" s="171"/>
      <c r="AP15843" s="61"/>
      <c r="AQ15843" s="61"/>
      <c r="AR15843" s="61"/>
      <c r="AS15843" s="61"/>
      <c r="AT15843" s="61"/>
      <c r="AU15843" s="61"/>
      <c r="AV15843" s="61"/>
      <c r="AW15843" s="61"/>
      <c r="AX15843" s="61"/>
      <c r="AY15843" s="61"/>
      <c r="AZ15843" s="61"/>
      <c r="BA15843" s="61"/>
    </row>
    <row r="15844" spans="39:53" x14ac:dyDescent="0.2">
      <c r="AM15844" s="61"/>
      <c r="AN15844" s="61"/>
      <c r="AO15844" s="171"/>
      <c r="AP15844" s="61"/>
      <c r="AQ15844" s="61"/>
      <c r="AR15844" s="61"/>
      <c r="AS15844" s="61"/>
      <c r="AT15844" s="61"/>
      <c r="AU15844" s="61"/>
      <c r="AV15844" s="61"/>
      <c r="AW15844" s="61"/>
      <c r="AX15844" s="61"/>
      <c r="AY15844" s="61"/>
      <c r="AZ15844" s="61"/>
      <c r="BA15844" s="61"/>
    </row>
    <row r="15845" spans="39:53" x14ac:dyDescent="0.2">
      <c r="AM15845" s="61"/>
      <c r="AN15845" s="61"/>
      <c r="AO15845" s="171"/>
      <c r="AP15845" s="61"/>
      <c r="AQ15845" s="61"/>
      <c r="AR15845" s="61"/>
      <c r="AS15845" s="61"/>
      <c r="AT15845" s="61"/>
      <c r="AU15845" s="61"/>
      <c r="AV15845" s="61"/>
      <c r="AW15845" s="61"/>
      <c r="AX15845" s="61"/>
      <c r="AY15845" s="61"/>
      <c r="AZ15845" s="61"/>
      <c r="BA15845" s="61"/>
    </row>
    <row r="15846" spans="39:53" x14ac:dyDescent="0.2">
      <c r="AM15846" s="61"/>
      <c r="AN15846" s="61"/>
      <c r="AO15846" s="171"/>
      <c r="AP15846" s="61"/>
      <c r="AQ15846" s="61"/>
      <c r="AR15846" s="61"/>
      <c r="AS15846" s="61"/>
      <c r="AT15846" s="61"/>
      <c r="AU15846" s="61"/>
      <c r="AV15846" s="61"/>
      <c r="AW15846" s="61"/>
      <c r="AX15846" s="61"/>
      <c r="AY15846" s="61"/>
      <c r="AZ15846" s="61"/>
      <c r="BA15846" s="61"/>
    </row>
    <row r="15847" spans="39:53" x14ac:dyDescent="0.2">
      <c r="AM15847" s="61"/>
      <c r="AN15847" s="61"/>
      <c r="AO15847" s="171"/>
      <c r="AP15847" s="61"/>
      <c r="AQ15847" s="61"/>
      <c r="AR15847" s="61"/>
      <c r="AS15847" s="61"/>
      <c r="AT15847" s="61"/>
      <c r="AU15847" s="61"/>
      <c r="AV15847" s="61"/>
      <c r="AW15847" s="61"/>
      <c r="AX15847" s="61"/>
      <c r="AY15847" s="61"/>
      <c r="AZ15847" s="61"/>
      <c r="BA15847" s="61"/>
    </row>
    <row r="15848" spans="39:53" x14ac:dyDescent="0.2">
      <c r="AM15848" s="61"/>
      <c r="AN15848" s="61"/>
      <c r="AO15848" s="171"/>
      <c r="AP15848" s="61"/>
      <c r="AQ15848" s="61"/>
      <c r="AR15848" s="61"/>
      <c r="AS15848" s="61"/>
      <c r="AT15848" s="61"/>
      <c r="AU15848" s="61"/>
      <c r="AV15848" s="61"/>
      <c r="AW15848" s="61"/>
      <c r="AX15848" s="61"/>
      <c r="AY15848" s="61"/>
      <c r="AZ15848" s="61"/>
      <c r="BA15848" s="61"/>
    </row>
    <row r="15849" spans="39:53" x14ac:dyDescent="0.2">
      <c r="AM15849" s="61"/>
      <c r="AN15849" s="61"/>
      <c r="AO15849" s="171"/>
      <c r="AP15849" s="61"/>
      <c r="AQ15849" s="61"/>
      <c r="AR15849" s="61"/>
      <c r="AS15849" s="61"/>
      <c r="AT15849" s="61"/>
      <c r="AU15849" s="61"/>
      <c r="AV15849" s="61"/>
      <c r="AW15849" s="61"/>
      <c r="AX15849" s="61"/>
      <c r="AY15849" s="61"/>
      <c r="AZ15849" s="61"/>
      <c r="BA15849" s="61"/>
    </row>
    <row r="15850" spans="39:53" x14ac:dyDescent="0.2">
      <c r="AM15850" s="61"/>
      <c r="AN15850" s="61"/>
      <c r="AO15850" s="171"/>
      <c r="AP15850" s="61"/>
      <c r="AQ15850" s="61"/>
      <c r="AR15850" s="61"/>
      <c r="AS15850" s="61"/>
      <c r="AT15850" s="61"/>
      <c r="AU15850" s="61"/>
      <c r="AV15850" s="61"/>
      <c r="AW15850" s="61"/>
      <c r="AX15850" s="61"/>
      <c r="AY15850" s="61"/>
      <c r="AZ15850" s="61"/>
      <c r="BA15850" s="61"/>
    </row>
    <row r="15851" spans="39:53" x14ac:dyDescent="0.2">
      <c r="AM15851" s="61"/>
      <c r="AN15851" s="61"/>
      <c r="AO15851" s="171"/>
      <c r="AP15851" s="61"/>
      <c r="AQ15851" s="61"/>
      <c r="AR15851" s="61"/>
      <c r="AS15851" s="61"/>
      <c r="AT15851" s="61"/>
      <c r="AU15851" s="61"/>
      <c r="AV15851" s="61"/>
      <c r="AW15851" s="61"/>
      <c r="AX15851" s="61"/>
      <c r="AY15851" s="61"/>
      <c r="AZ15851" s="61"/>
      <c r="BA15851" s="61"/>
    </row>
    <row r="15852" spans="39:53" x14ac:dyDescent="0.2">
      <c r="AM15852" s="61"/>
      <c r="AN15852" s="61"/>
      <c r="AO15852" s="171"/>
      <c r="AP15852" s="61"/>
      <c r="AQ15852" s="61"/>
      <c r="AR15852" s="61"/>
      <c r="AS15852" s="61"/>
      <c r="AT15852" s="61"/>
      <c r="AU15852" s="61"/>
      <c r="AV15852" s="61"/>
      <c r="AW15852" s="61"/>
      <c r="AX15852" s="61"/>
      <c r="AY15852" s="61"/>
      <c r="AZ15852" s="61"/>
      <c r="BA15852" s="61"/>
    </row>
    <row r="15853" spans="39:53" x14ac:dyDescent="0.2">
      <c r="AM15853" s="61"/>
      <c r="AN15853" s="61"/>
      <c r="AO15853" s="171"/>
      <c r="AP15853" s="61"/>
      <c r="AQ15853" s="61"/>
      <c r="AR15853" s="61"/>
      <c r="AS15853" s="61"/>
      <c r="AT15853" s="61"/>
      <c r="AU15853" s="61"/>
      <c r="AV15853" s="61"/>
      <c r="AW15853" s="61"/>
      <c r="AX15853" s="61"/>
      <c r="AY15853" s="61"/>
      <c r="AZ15853" s="61"/>
      <c r="BA15853" s="61"/>
    </row>
    <row r="15854" spans="39:53" x14ac:dyDescent="0.2">
      <c r="AM15854" s="61"/>
      <c r="AN15854" s="61"/>
      <c r="AO15854" s="171"/>
      <c r="AP15854" s="61"/>
      <c r="AQ15854" s="61"/>
      <c r="AR15854" s="61"/>
      <c r="AS15854" s="61"/>
      <c r="AT15854" s="61"/>
      <c r="AU15854" s="61"/>
      <c r="AV15854" s="61"/>
      <c r="AW15854" s="61"/>
      <c r="AX15854" s="61"/>
      <c r="AY15854" s="61"/>
      <c r="AZ15854" s="61"/>
      <c r="BA15854" s="61"/>
    </row>
    <row r="15855" spans="39:53" x14ac:dyDescent="0.2">
      <c r="AM15855" s="61"/>
      <c r="AN15855" s="61"/>
      <c r="AO15855" s="171"/>
      <c r="AP15855" s="61"/>
      <c r="AQ15855" s="61"/>
      <c r="AR15855" s="61"/>
      <c r="AS15855" s="61"/>
      <c r="AT15855" s="61"/>
      <c r="AU15855" s="61"/>
      <c r="AV15855" s="61"/>
      <c r="AW15855" s="61"/>
      <c r="AX15855" s="61"/>
      <c r="AY15855" s="61"/>
      <c r="AZ15855" s="61"/>
      <c r="BA15855" s="61"/>
    </row>
    <row r="15856" spans="39:53" x14ac:dyDescent="0.2">
      <c r="AM15856" s="61"/>
      <c r="AN15856" s="61"/>
      <c r="AO15856" s="171"/>
      <c r="AP15856" s="61"/>
      <c r="AQ15856" s="61"/>
      <c r="AR15856" s="61"/>
      <c r="AS15856" s="61"/>
      <c r="AT15856" s="61"/>
      <c r="AU15856" s="61"/>
      <c r="AV15856" s="61"/>
      <c r="AW15856" s="61"/>
      <c r="AX15856" s="61"/>
      <c r="AY15856" s="61"/>
      <c r="AZ15856" s="61"/>
      <c r="BA15856" s="61"/>
    </row>
    <row r="15857" spans="39:53" x14ac:dyDescent="0.2">
      <c r="AM15857" s="61"/>
      <c r="AN15857" s="61"/>
      <c r="AO15857" s="171"/>
      <c r="AP15857" s="61"/>
      <c r="AQ15857" s="61"/>
      <c r="AR15857" s="61"/>
      <c r="AS15857" s="61"/>
      <c r="AT15857" s="61"/>
      <c r="AU15857" s="61"/>
      <c r="AV15857" s="61"/>
      <c r="AW15857" s="61"/>
      <c r="AX15857" s="61"/>
      <c r="AY15857" s="61"/>
      <c r="AZ15857" s="61"/>
      <c r="BA15857" s="61"/>
    </row>
    <row r="15858" spans="39:53" x14ac:dyDescent="0.2">
      <c r="AM15858" s="61"/>
      <c r="AN15858" s="61"/>
      <c r="AO15858" s="171"/>
      <c r="AP15858" s="61"/>
      <c r="AQ15858" s="61"/>
      <c r="AR15858" s="61"/>
      <c r="AS15858" s="61"/>
      <c r="AT15858" s="61"/>
      <c r="AU15858" s="61"/>
      <c r="AV15858" s="61"/>
      <c r="AW15858" s="61"/>
      <c r="AX15858" s="61"/>
      <c r="AY15858" s="61"/>
      <c r="AZ15858" s="61"/>
      <c r="BA15858" s="61"/>
    </row>
    <row r="15859" spans="39:53" x14ac:dyDescent="0.2">
      <c r="AM15859" s="61"/>
      <c r="AN15859" s="61"/>
      <c r="AO15859" s="171"/>
      <c r="AP15859" s="61"/>
      <c r="AQ15859" s="61"/>
      <c r="AR15859" s="61"/>
      <c r="AS15859" s="61"/>
      <c r="AT15859" s="61"/>
      <c r="AU15859" s="61"/>
      <c r="AV15859" s="61"/>
      <c r="AW15859" s="61"/>
      <c r="AX15859" s="61"/>
      <c r="AY15859" s="61"/>
      <c r="AZ15859" s="61"/>
      <c r="BA15859" s="61"/>
    </row>
    <row r="15860" spans="39:53" x14ac:dyDescent="0.2">
      <c r="AM15860" s="61"/>
      <c r="AN15860" s="61"/>
      <c r="AO15860" s="171"/>
      <c r="AP15860" s="61"/>
      <c r="AQ15860" s="61"/>
      <c r="AR15860" s="61"/>
      <c r="AS15860" s="61"/>
      <c r="AT15860" s="61"/>
      <c r="AU15860" s="61"/>
      <c r="AV15860" s="61"/>
      <c r="AW15860" s="61"/>
      <c r="AX15860" s="61"/>
      <c r="AY15860" s="61"/>
      <c r="AZ15860" s="61"/>
      <c r="BA15860" s="61"/>
    </row>
    <row r="15861" spans="39:53" x14ac:dyDescent="0.2">
      <c r="AM15861" s="61"/>
      <c r="AN15861" s="61"/>
      <c r="AO15861" s="171"/>
      <c r="AP15861" s="61"/>
      <c r="AQ15861" s="61"/>
      <c r="AR15861" s="61"/>
      <c r="AS15861" s="61"/>
      <c r="AT15861" s="61"/>
      <c r="AU15861" s="61"/>
      <c r="AV15861" s="61"/>
      <c r="AW15861" s="61"/>
      <c r="AX15861" s="61"/>
      <c r="AY15861" s="61"/>
      <c r="AZ15861" s="61"/>
      <c r="BA15861" s="61"/>
    </row>
    <row r="15862" spans="39:53" x14ac:dyDescent="0.2">
      <c r="AM15862" s="61"/>
      <c r="AN15862" s="61"/>
      <c r="AO15862" s="171"/>
      <c r="AP15862" s="61"/>
      <c r="AQ15862" s="61"/>
      <c r="AR15862" s="61"/>
      <c r="AS15862" s="61"/>
      <c r="AT15862" s="61"/>
      <c r="AU15862" s="61"/>
      <c r="AV15862" s="61"/>
      <c r="AW15862" s="61"/>
      <c r="AX15862" s="61"/>
      <c r="AY15862" s="61"/>
      <c r="AZ15862" s="61"/>
      <c r="BA15862" s="61"/>
    </row>
    <row r="15863" spans="39:53" x14ac:dyDescent="0.2">
      <c r="AM15863" s="61"/>
      <c r="AN15863" s="61"/>
      <c r="AO15863" s="171"/>
      <c r="AP15863" s="61"/>
      <c r="AQ15863" s="61"/>
      <c r="AR15863" s="61"/>
      <c r="AS15863" s="61"/>
      <c r="AT15863" s="61"/>
      <c r="AU15863" s="61"/>
      <c r="AV15863" s="61"/>
      <c r="AW15863" s="61"/>
      <c r="AX15863" s="61"/>
      <c r="AY15863" s="61"/>
      <c r="AZ15863" s="61"/>
      <c r="BA15863" s="61"/>
    </row>
    <row r="15864" spans="39:53" x14ac:dyDescent="0.2">
      <c r="AM15864" s="61"/>
      <c r="AN15864" s="61"/>
      <c r="AO15864" s="171"/>
      <c r="AP15864" s="61"/>
      <c r="AQ15864" s="61"/>
      <c r="AR15864" s="61"/>
      <c r="AS15864" s="61"/>
      <c r="AT15864" s="61"/>
      <c r="AU15864" s="61"/>
      <c r="AV15864" s="61"/>
      <c r="AW15864" s="61"/>
      <c r="AX15864" s="61"/>
      <c r="AY15864" s="61"/>
      <c r="AZ15864" s="61"/>
      <c r="BA15864" s="61"/>
    </row>
    <row r="15865" spans="39:53" x14ac:dyDescent="0.2">
      <c r="AM15865" s="61"/>
      <c r="AN15865" s="61"/>
      <c r="AO15865" s="171"/>
      <c r="AP15865" s="61"/>
      <c r="AQ15865" s="61"/>
      <c r="AR15865" s="61"/>
      <c r="AS15865" s="61"/>
      <c r="AT15865" s="61"/>
      <c r="AU15865" s="61"/>
      <c r="AV15865" s="61"/>
      <c r="AW15865" s="61"/>
      <c r="AX15865" s="61"/>
      <c r="AY15865" s="61"/>
      <c r="AZ15865" s="61"/>
      <c r="BA15865" s="61"/>
    </row>
    <row r="15866" spans="39:53" x14ac:dyDescent="0.2">
      <c r="AM15866" s="61"/>
      <c r="AN15866" s="61"/>
      <c r="AO15866" s="171"/>
      <c r="AP15866" s="61"/>
      <c r="AQ15866" s="61"/>
      <c r="AR15866" s="61"/>
      <c r="AS15866" s="61"/>
      <c r="AT15866" s="61"/>
      <c r="AU15866" s="61"/>
      <c r="AV15866" s="61"/>
      <c r="AW15866" s="61"/>
      <c r="AX15866" s="61"/>
      <c r="AY15866" s="61"/>
      <c r="AZ15866" s="61"/>
      <c r="BA15866" s="61"/>
    </row>
    <row r="15867" spans="39:53" x14ac:dyDescent="0.2">
      <c r="AM15867" s="61"/>
      <c r="AN15867" s="61"/>
      <c r="AO15867" s="171"/>
      <c r="AP15867" s="61"/>
      <c r="AQ15867" s="61"/>
      <c r="AR15867" s="61"/>
      <c r="AS15867" s="61"/>
      <c r="AT15867" s="61"/>
      <c r="AU15867" s="61"/>
      <c r="AV15867" s="61"/>
      <c r="AW15867" s="61"/>
      <c r="AX15867" s="61"/>
      <c r="AY15867" s="61"/>
      <c r="AZ15867" s="61"/>
      <c r="BA15867" s="61"/>
    </row>
    <row r="15868" spans="39:53" x14ac:dyDescent="0.2">
      <c r="AM15868" s="61"/>
      <c r="AN15868" s="61"/>
      <c r="AO15868" s="171"/>
      <c r="AP15868" s="61"/>
      <c r="AQ15868" s="61"/>
      <c r="AR15868" s="61"/>
      <c r="AS15868" s="61"/>
      <c r="AT15868" s="61"/>
      <c r="AU15868" s="61"/>
      <c r="AV15868" s="61"/>
      <c r="AW15868" s="61"/>
      <c r="AX15868" s="61"/>
      <c r="AY15868" s="61"/>
      <c r="AZ15868" s="61"/>
      <c r="BA15868" s="61"/>
    </row>
    <row r="15869" spans="39:53" x14ac:dyDescent="0.2">
      <c r="AM15869" s="61"/>
      <c r="AN15869" s="61"/>
      <c r="AO15869" s="171"/>
      <c r="AP15869" s="61"/>
      <c r="AQ15869" s="61"/>
      <c r="AR15869" s="61"/>
      <c r="AS15869" s="61"/>
      <c r="AT15869" s="61"/>
      <c r="AU15869" s="61"/>
      <c r="AV15869" s="61"/>
      <c r="AW15869" s="61"/>
      <c r="AX15869" s="61"/>
      <c r="AY15869" s="61"/>
      <c r="AZ15869" s="61"/>
      <c r="BA15869" s="61"/>
    </row>
    <row r="15870" spans="39:53" x14ac:dyDescent="0.2">
      <c r="AM15870" s="61"/>
      <c r="AN15870" s="61"/>
      <c r="AO15870" s="171"/>
      <c r="AP15870" s="61"/>
      <c r="AQ15870" s="61"/>
      <c r="AR15870" s="61"/>
      <c r="AS15870" s="61"/>
      <c r="AT15870" s="61"/>
      <c r="AU15870" s="61"/>
      <c r="AV15870" s="61"/>
      <c r="AW15870" s="61"/>
      <c r="AX15870" s="61"/>
      <c r="AY15870" s="61"/>
      <c r="AZ15870" s="61"/>
      <c r="BA15870" s="61"/>
    </row>
    <row r="15871" spans="39:53" x14ac:dyDescent="0.2">
      <c r="AM15871" s="61"/>
      <c r="AN15871" s="61"/>
      <c r="AO15871" s="171"/>
      <c r="AP15871" s="61"/>
      <c r="AQ15871" s="61"/>
      <c r="AR15871" s="61"/>
      <c r="AS15871" s="61"/>
      <c r="AT15871" s="61"/>
      <c r="AU15871" s="61"/>
      <c r="AV15871" s="61"/>
      <c r="AW15871" s="61"/>
      <c r="AX15871" s="61"/>
      <c r="AY15871" s="61"/>
      <c r="AZ15871" s="61"/>
      <c r="BA15871" s="61"/>
    </row>
    <row r="15872" spans="39:53" x14ac:dyDescent="0.2">
      <c r="AM15872" s="61"/>
      <c r="AN15872" s="61"/>
      <c r="AO15872" s="171"/>
      <c r="AP15872" s="61"/>
      <c r="AQ15872" s="61"/>
      <c r="AR15872" s="61"/>
      <c r="AS15872" s="61"/>
      <c r="AT15872" s="61"/>
      <c r="AU15872" s="61"/>
      <c r="AV15872" s="61"/>
      <c r="AW15872" s="61"/>
      <c r="AX15872" s="61"/>
      <c r="AY15872" s="61"/>
      <c r="AZ15872" s="61"/>
      <c r="BA15872" s="61"/>
    </row>
    <row r="15873" spans="39:53" x14ac:dyDescent="0.2">
      <c r="AM15873" s="61"/>
      <c r="AN15873" s="61"/>
      <c r="AO15873" s="171"/>
      <c r="AP15873" s="61"/>
      <c r="AQ15873" s="61"/>
      <c r="AR15873" s="61"/>
      <c r="AS15873" s="61"/>
      <c r="AT15873" s="61"/>
      <c r="AU15873" s="61"/>
      <c r="AV15873" s="61"/>
      <c r="AW15873" s="61"/>
      <c r="AX15873" s="61"/>
      <c r="AY15873" s="61"/>
      <c r="AZ15873" s="61"/>
      <c r="BA15873" s="61"/>
    </row>
    <row r="15874" spans="39:53" x14ac:dyDescent="0.2">
      <c r="AM15874" s="61"/>
      <c r="AN15874" s="61"/>
      <c r="AO15874" s="171"/>
      <c r="AP15874" s="61"/>
      <c r="AQ15874" s="61"/>
      <c r="AR15874" s="61"/>
      <c r="AS15874" s="61"/>
      <c r="AT15874" s="61"/>
      <c r="AU15874" s="61"/>
      <c r="AV15874" s="61"/>
      <c r="AW15874" s="61"/>
      <c r="AX15874" s="61"/>
      <c r="AY15874" s="61"/>
      <c r="AZ15874" s="61"/>
      <c r="BA15874" s="61"/>
    </row>
    <row r="15875" spans="39:53" x14ac:dyDescent="0.2">
      <c r="AM15875" s="61"/>
      <c r="AN15875" s="61"/>
      <c r="AO15875" s="171"/>
      <c r="AP15875" s="61"/>
      <c r="AQ15875" s="61"/>
      <c r="AR15875" s="61"/>
      <c r="AS15875" s="61"/>
      <c r="AT15875" s="61"/>
      <c r="AU15875" s="61"/>
      <c r="AV15875" s="61"/>
      <c r="AW15875" s="61"/>
      <c r="AX15875" s="61"/>
      <c r="AY15875" s="61"/>
      <c r="AZ15875" s="61"/>
      <c r="BA15875" s="61"/>
    </row>
    <row r="15876" spans="39:53" x14ac:dyDescent="0.2">
      <c r="AM15876" s="61"/>
      <c r="AN15876" s="61"/>
      <c r="AO15876" s="171"/>
      <c r="AP15876" s="61"/>
      <c r="AQ15876" s="61"/>
      <c r="AR15876" s="61"/>
      <c r="AS15876" s="61"/>
      <c r="AT15876" s="61"/>
      <c r="AU15876" s="61"/>
      <c r="AV15876" s="61"/>
      <c r="AW15876" s="61"/>
      <c r="AX15876" s="61"/>
      <c r="AY15876" s="61"/>
      <c r="AZ15876" s="61"/>
      <c r="BA15876" s="61"/>
    </row>
    <row r="15877" spans="39:53" x14ac:dyDescent="0.2">
      <c r="AM15877" s="61"/>
      <c r="AN15877" s="61"/>
      <c r="AO15877" s="171"/>
      <c r="AP15877" s="61"/>
      <c r="AQ15877" s="61"/>
      <c r="AR15877" s="61"/>
      <c r="AS15877" s="61"/>
      <c r="AT15877" s="61"/>
      <c r="AU15877" s="61"/>
      <c r="AV15877" s="61"/>
      <c r="AW15877" s="61"/>
      <c r="AX15877" s="61"/>
      <c r="AY15877" s="61"/>
      <c r="AZ15877" s="61"/>
      <c r="BA15877" s="61"/>
    </row>
    <row r="15878" spans="39:53" x14ac:dyDescent="0.2">
      <c r="AM15878" s="61"/>
      <c r="AN15878" s="61"/>
      <c r="AO15878" s="171"/>
      <c r="AP15878" s="61"/>
      <c r="AQ15878" s="61"/>
      <c r="AR15878" s="61"/>
      <c r="AS15878" s="61"/>
      <c r="AT15878" s="61"/>
      <c r="AU15878" s="61"/>
      <c r="AV15878" s="61"/>
      <c r="AW15878" s="61"/>
      <c r="AX15878" s="61"/>
      <c r="AY15878" s="61"/>
      <c r="AZ15878" s="61"/>
      <c r="BA15878" s="61"/>
    </row>
    <row r="15879" spans="39:53" x14ac:dyDescent="0.2">
      <c r="AM15879" s="61"/>
      <c r="AN15879" s="61"/>
      <c r="AO15879" s="171"/>
      <c r="AP15879" s="61"/>
      <c r="AQ15879" s="61"/>
      <c r="AR15879" s="61"/>
      <c r="AS15879" s="61"/>
      <c r="AT15879" s="61"/>
      <c r="AU15879" s="61"/>
      <c r="AV15879" s="61"/>
      <c r="AW15879" s="61"/>
      <c r="AX15879" s="61"/>
      <c r="AY15879" s="61"/>
      <c r="AZ15879" s="61"/>
      <c r="BA15879" s="61"/>
    </row>
    <row r="15880" spans="39:53" x14ac:dyDescent="0.2">
      <c r="AM15880" s="61"/>
      <c r="AN15880" s="61"/>
      <c r="AO15880" s="171"/>
      <c r="AP15880" s="61"/>
      <c r="AQ15880" s="61"/>
      <c r="AR15880" s="61"/>
      <c r="AS15880" s="61"/>
      <c r="AT15880" s="61"/>
      <c r="AU15880" s="61"/>
      <c r="AV15880" s="61"/>
      <c r="AW15880" s="61"/>
      <c r="AX15880" s="61"/>
      <c r="AY15880" s="61"/>
      <c r="AZ15880" s="61"/>
      <c r="BA15880" s="61"/>
    </row>
    <row r="15881" spans="39:53" x14ac:dyDescent="0.2">
      <c r="AM15881" s="61"/>
      <c r="AN15881" s="61"/>
      <c r="AO15881" s="171"/>
      <c r="AP15881" s="61"/>
      <c r="AQ15881" s="61"/>
      <c r="AR15881" s="61"/>
      <c r="AS15881" s="61"/>
      <c r="AT15881" s="61"/>
      <c r="AU15881" s="61"/>
      <c r="AV15881" s="61"/>
      <c r="AW15881" s="61"/>
      <c r="AX15881" s="61"/>
      <c r="AY15881" s="61"/>
      <c r="AZ15881" s="61"/>
      <c r="BA15881" s="61"/>
    </row>
    <row r="15882" spans="39:53" x14ac:dyDescent="0.2">
      <c r="AM15882" s="61"/>
      <c r="AN15882" s="61"/>
      <c r="AO15882" s="171"/>
      <c r="AP15882" s="61"/>
      <c r="AQ15882" s="61"/>
      <c r="AR15882" s="61"/>
      <c r="AS15882" s="61"/>
      <c r="AT15882" s="61"/>
      <c r="AU15882" s="61"/>
      <c r="AV15882" s="61"/>
      <c r="AW15882" s="61"/>
      <c r="AX15882" s="61"/>
      <c r="AY15882" s="61"/>
      <c r="AZ15882" s="61"/>
      <c r="BA15882" s="61"/>
    </row>
    <row r="15883" spans="39:53" x14ac:dyDescent="0.2">
      <c r="AM15883" s="61"/>
      <c r="AN15883" s="61"/>
      <c r="AO15883" s="171"/>
      <c r="AP15883" s="61"/>
      <c r="AQ15883" s="61"/>
      <c r="AR15883" s="61"/>
      <c r="AS15883" s="61"/>
      <c r="AT15883" s="61"/>
      <c r="AU15883" s="61"/>
      <c r="AV15883" s="61"/>
      <c r="AW15883" s="61"/>
      <c r="AX15883" s="61"/>
      <c r="AY15883" s="61"/>
      <c r="AZ15883" s="61"/>
      <c r="BA15883" s="61"/>
    </row>
    <row r="15884" spans="39:53" x14ac:dyDescent="0.2">
      <c r="AM15884" s="61"/>
      <c r="AN15884" s="61"/>
      <c r="AO15884" s="171"/>
      <c r="AP15884" s="61"/>
      <c r="AQ15884" s="61"/>
      <c r="AR15884" s="61"/>
      <c r="AS15884" s="61"/>
      <c r="AT15884" s="61"/>
      <c r="AU15884" s="61"/>
      <c r="AV15884" s="61"/>
      <c r="AW15884" s="61"/>
      <c r="AX15884" s="61"/>
      <c r="AY15884" s="61"/>
      <c r="AZ15884" s="61"/>
      <c r="BA15884" s="61"/>
    </row>
    <row r="15885" spans="39:53" x14ac:dyDescent="0.2">
      <c r="AM15885" s="61"/>
      <c r="AN15885" s="61"/>
      <c r="AO15885" s="171"/>
      <c r="AP15885" s="61"/>
      <c r="AQ15885" s="61"/>
      <c r="AR15885" s="61"/>
      <c r="AS15885" s="61"/>
      <c r="AT15885" s="61"/>
      <c r="AU15885" s="61"/>
      <c r="AV15885" s="61"/>
      <c r="AW15885" s="61"/>
      <c r="AX15885" s="61"/>
      <c r="AY15885" s="61"/>
      <c r="AZ15885" s="61"/>
      <c r="BA15885" s="61"/>
    </row>
    <row r="15886" spans="39:53" x14ac:dyDescent="0.2">
      <c r="AM15886" s="61"/>
      <c r="AN15886" s="61"/>
      <c r="AO15886" s="171"/>
      <c r="AP15886" s="61"/>
      <c r="AQ15886" s="61"/>
      <c r="AR15886" s="61"/>
      <c r="AS15886" s="61"/>
      <c r="AT15886" s="61"/>
      <c r="AU15886" s="61"/>
      <c r="AV15886" s="61"/>
      <c r="AW15886" s="61"/>
      <c r="AX15886" s="61"/>
      <c r="AY15886" s="61"/>
      <c r="AZ15886" s="61"/>
      <c r="BA15886" s="61"/>
    </row>
    <row r="15887" spans="39:53" x14ac:dyDescent="0.2">
      <c r="AM15887" s="61"/>
      <c r="AN15887" s="61"/>
      <c r="AO15887" s="171"/>
      <c r="AP15887" s="61"/>
      <c r="AQ15887" s="61"/>
      <c r="AR15887" s="61"/>
      <c r="AS15887" s="61"/>
      <c r="AT15887" s="61"/>
      <c r="AU15887" s="61"/>
      <c r="AV15887" s="61"/>
      <c r="AW15887" s="61"/>
      <c r="AX15887" s="61"/>
      <c r="AY15887" s="61"/>
      <c r="AZ15887" s="61"/>
      <c r="BA15887" s="61"/>
    </row>
    <row r="15888" spans="39:53" x14ac:dyDescent="0.2">
      <c r="AM15888" s="61"/>
      <c r="AN15888" s="61"/>
      <c r="AO15888" s="171"/>
      <c r="AP15888" s="61"/>
      <c r="AQ15888" s="61"/>
      <c r="AR15888" s="61"/>
      <c r="AS15888" s="61"/>
      <c r="AT15888" s="61"/>
      <c r="AU15888" s="61"/>
      <c r="AV15888" s="61"/>
      <c r="AW15888" s="61"/>
      <c r="AX15888" s="61"/>
      <c r="AY15888" s="61"/>
      <c r="AZ15888" s="61"/>
      <c r="BA15888" s="61"/>
    </row>
    <row r="15889" spans="39:53" x14ac:dyDescent="0.2">
      <c r="AM15889" s="61"/>
      <c r="AN15889" s="61"/>
      <c r="AO15889" s="171"/>
      <c r="AP15889" s="61"/>
      <c r="AQ15889" s="61"/>
      <c r="AR15889" s="61"/>
      <c r="AS15889" s="61"/>
      <c r="AT15889" s="61"/>
      <c r="AU15889" s="61"/>
      <c r="AV15889" s="61"/>
      <c r="AW15889" s="61"/>
      <c r="AX15889" s="61"/>
      <c r="AY15889" s="61"/>
      <c r="AZ15889" s="61"/>
      <c r="BA15889" s="61"/>
    </row>
    <row r="15890" spans="39:53" x14ac:dyDescent="0.2">
      <c r="AM15890" s="61"/>
      <c r="AN15890" s="61"/>
      <c r="AO15890" s="171"/>
      <c r="AP15890" s="61"/>
      <c r="AQ15890" s="61"/>
      <c r="AR15890" s="61"/>
      <c r="AS15890" s="61"/>
      <c r="AT15890" s="61"/>
      <c r="AU15890" s="61"/>
      <c r="AV15890" s="61"/>
      <c r="AW15890" s="61"/>
      <c r="AX15890" s="61"/>
      <c r="AY15890" s="61"/>
      <c r="AZ15890" s="61"/>
      <c r="BA15890" s="61"/>
    </row>
    <row r="15891" spans="39:53" x14ac:dyDescent="0.2">
      <c r="AM15891" s="61"/>
      <c r="AN15891" s="61"/>
      <c r="AO15891" s="171"/>
      <c r="AP15891" s="61"/>
      <c r="AQ15891" s="61"/>
      <c r="AR15891" s="61"/>
      <c r="AS15891" s="61"/>
      <c r="AT15891" s="61"/>
      <c r="AU15891" s="61"/>
      <c r="AV15891" s="61"/>
      <c r="AW15891" s="61"/>
      <c r="AX15891" s="61"/>
      <c r="AY15891" s="61"/>
      <c r="AZ15891" s="61"/>
      <c r="BA15891" s="61"/>
    </row>
    <row r="15892" spans="39:53" x14ac:dyDescent="0.2">
      <c r="AM15892" s="61"/>
      <c r="AN15892" s="61"/>
      <c r="AO15892" s="171"/>
      <c r="AP15892" s="61"/>
      <c r="AQ15892" s="61"/>
      <c r="AR15892" s="61"/>
      <c r="AS15892" s="61"/>
      <c r="AT15892" s="61"/>
      <c r="AU15892" s="61"/>
      <c r="AV15892" s="61"/>
      <c r="AW15892" s="61"/>
      <c r="AX15892" s="61"/>
      <c r="AY15892" s="61"/>
      <c r="AZ15892" s="61"/>
      <c r="BA15892" s="61"/>
    </row>
    <row r="15893" spans="39:53" x14ac:dyDescent="0.2">
      <c r="AM15893" s="61"/>
      <c r="AN15893" s="61"/>
      <c r="AO15893" s="171"/>
      <c r="AP15893" s="61"/>
      <c r="AQ15893" s="61"/>
      <c r="AR15893" s="61"/>
      <c r="AS15893" s="61"/>
      <c r="AT15893" s="61"/>
      <c r="AU15893" s="61"/>
      <c r="AV15893" s="61"/>
      <c r="AW15893" s="61"/>
      <c r="AX15893" s="61"/>
      <c r="AY15893" s="61"/>
      <c r="AZ15893" s="61"/>
      <c r="BA15893" s="61"/>
    </row>
    <row r="15894" spans="39:53" x14ac:dyDescent="0.2">
      <c r="AM15894" s="61"/>
      <c r="AN15894" s="61"/>
      <c r="AO15894" s="171"/>
      <c r="AP15894" s="61"/>
      <c r="AQ15894" s="61"/>
      <c r="AR15894" s="61"/>
      <c r="AS15894" s="61"/>
      <c r="AT15894" s="61"/>
      <c r="AU15894" s="61"/>
      <c r="AV15894" s="61"/>
      <c r="AW15894" s="61"/>
      <c r="AX15894" s="61"/>
      <c r="AY15894" s="61"/>
      <c r="AZ15894" s="61"/>
      <c r="BA15894" s="61"/>
    </row>
    <row r="15895" spans="39:53" x14ac:dyDescent="0.2">
      <c r="AM15895" s="61"/>
      <c r="AN15895" s="61"/>
      <c r="AO15895" s="171"/>
      <c r="AP15895" s="61"/>
      <c r="AQ15895" s="61"/>
      <c r="AR15895" s="61"/>
      <c r="AS15895" s="61"/>
      <c r="AT15895" s="61"/>
      <c r="AU15895" s="61"/>
      <c r="AV15895" s="61"/>
      <c r="AW15895" s="61"/>
      <c r="AX15895" s="61"/>
      <c r="AY15895" s="61"/>
      <c r="AZ15895" s="61"/>
      <c r="BA15895" s="61"/>
    </row>
    <row r="15896" spans="39:53" x14ac:dyDescent="0.2">
      <c r="AM15896" s="61"/>
      <c r="AN15896" s="61"/>
      <c r="AO15896" s="171"/>
      <c r="AP15896" s="61"/>
      <c r="AQ15896" s="61"/>
      <c r="AR15896" s="61"/>
      <c r="AS15896" s="61"/>
      <c r="AT15896" s="61"/>
      <c r="AU15896" s="61"/>
      <c r="AV15896" s="61"/>
      <c r="AW15896" s="61"/>
      <c r="AX15896" s="61"/>
      <c r="AY15896" s="61"/>
      <c r="AZ15896" s="61"/>
      <c r="BA15896" s="61"/>
    </row>
    <row r="15897" spans="39:53" x14ac:dyDescent="0.2">
      <c r="AM15897" s="61"/>
      <c r="AN15897" s="61"/>
      <c r="AO15897" s="171"/>
      <c r="AP15897" s="61"/>
      <c r="AQ15897" s="61"/>
      <c r="AR15897" s="61"/>
      <c r="AS15897" s="61"/>
      <c r="AT15897" s="61"/>
      <c r="AU15897" s="61"/>
      <c r="AV15897" s="61"/>
      <c r="AW15897" s="61"/>
      <c r="AX15897" s="61"/>
      <c r="AY15897" s="61"/>
      <c r="AZ15897" s="61"/>
      <c r="BA15897" s="61"/>
    </row>
    <row r="15898" spans="39:53" x14ac:dyDescent="0.2">
      <c r="AM15898" s="61"/>
      <c r="AN15898" s="61"/>
      <c r="AO15898" s="171"/>
      <c r="AP15898" s="61"/>
      <c r="AQ15898" s="61"/>
      <c r="AR15898" s="61"/>
      <c r="AS15898" s="61"/>
      <c r="AT15898" s="61"/>
      <c r="AU15898" s="61"/>
      <c r="AV15898" s="61"/>
      <c r="AW15898" s="61"/>
      <c r="AX15898" s="61"/>
      <c r="AY15898" s="61"/>
      <c r="AZ15898" s="61"/>
      <c r="BA15898" s="61"/>
    </row>
    <row r="15899" spans="39:53" x14ac:dyDescent="0.2">
      <c r="AM15899" s="61"/>
      <c r="AN15899" s="61"/>
      <c r="AO15899" s="171"/>
      <c r="AP15899" s="61"/>
      <c r="AQ15899" s="61"/>
      <c r="AR15899" s="61"/>
      <c r="AS15899" s="61"/>
      <c r="AT15899" s="61"/>
      <c r="AU15899" s="61"/>
      <c r="AV15899" s="61"/>
      <c r="AW15899" s="61"/>
      <c r="AX15899" s="61"/>
      <c r="AY15899" s="61"/>
      <c r="AZ15899" s="61"/>
      <c r="BA15899" s="61"/>
    </row>
    <row r="15900" spans="39:53" x14ac:dyDescent="0.2">
      <c r="AM15900" s="61"/>
      <c r="AN15900" s="61"/>
      <c r="AO15900" s="171"/>
      <c r="AP15900" s="61"/>
      <c r="AQ15900" s="61"/>
      <c r="AR15900" s="61"/>
      <c r="AS15900" s="61"/>
      <c r="AT15900" s="61"/>
      <c r="AU15900" s="61"/>
      <c r="AV15900" s="61"/>
      <c r="AW15900" s="61"/>
      <c r="AX15900" s="61"/>
      <c r="AY15900" s="61"/>
      <c r="AZ15900" s="61"/>
      <c r="BA15900" s="61"/>
    </row>
    <row r="15901" spans="39:53" x14ac:dyDescent="0.2">
      <c r="AM15901" s="61"/>
      <c r="AN15901" s="61"/>
      <c r="AO15901" s="171"/>
      <c r="AP15901" s="61"/>
      <c r="AQ15901" s="61"/>
      <c r="AR15901" s="61"/>
      <c r="AS15901" s="61"/>
      <c r="AT15901" s="61"/>
      <c r="AU15901" s="61"/>
      <c r="AV15901" s="61"/>
      <c r="AW15901" s="61"/>
      <c r="AX15901" s="61"/>
      <c r="AY15901" s="61"/>
      <c r="AZ15901" s="61"/>
      <c r="BA15901" s="61"/>
    </row>
    <row r="15902" spans="39:53" x14ac:dyDescent="0.2">
      <c r="AM15902" s="61"/>
      <c r="AN15902" s="61"/>
      <c r="AO15902" s="171"/>
      <c r="AP15902" s="61"/>
      <c r="AQ15902" s="61"/>
      <c r="AR15902" s="61"/>
      <c r="AS15902" s="61"/>
      <c r="AT15902" s="61"/>
      <c r="AU15902" s="61"/>
      <c r="AV15902" s="61"/>
      <c r="AW15902" s="61"/>
      <c r="AX15902" s="61"/>
      <c r="AY15902" s="61"/>
      <c r="AZ15902" s="61"/>
      <c r="BA15902" s="61"/>
    </row>
    <row r="15903" spans="39:53" x14ac:dyDescent="0.2">
      <c r="AM15903" s="61"/>
      <c r="AN15903" s="61"/>
      <c r="AO15903" s="171"/>
      <c r="AP15903" s="61"/>
      <c r="AQ15903" s="61"/>
      <c r="AR15903" s="61"/>
      <c r="AS15903" s="61"/>
      <c r="AT15903" s="61"/>
      <c r="AU15903" s="61"/>
      <c r="AV15903" s="61"/>
      <c r="AW15903" s="61"/>
      <c r="AX15903" s="61"/>
      <c r="AY15903" s="61"/>
      <c r="AZ15903" s="61"/>
      <c r="BA15903" s="61"/>
    </row>
    <row r="15904" spans="39:53" x14ac:dyDescent="0.2">
      <c r="AM15904" s="61"/>
      <c r="AN15904" s="61"/>
      <c r="AO15904" s="171"/>
      <c r="AP15904" s="61"/>
      <c r="AQ15904" s="61"/>
      <c r="AR15904" s="61"/>
      <c r="AS15904" s="61"/>
      <c r="AT15904" s="61"/>
      <c r="AU15904" s="61"/>
      <c r="AV15904" s="61"/>
      <c r="AW15904" s="61"/>
      <c r="AX15904" s="61"/>
      <c r="AY15904" s="61"/>
      <c r="AZ15904" s="61"/>
      <c r="BA15904" s="61"/>
    </row>
    <row r="15905" spans="39:53" x14ac:dyDescent="0.2">
      <c r="AM15905" s="61"/>
      <c r="AN15905" s="61"/>
      <c r="AO15905" s="171"/>
      <c r="AP15905" s="61"/>
      <c r="AQ15905" s="61"/>
      <c r="AR15905" s="61"/>
      <c r="AS15905" s="61"/>
      <c r="AT15905" s="61"/>
      <c r="AU15905" s="61"/>
      <c r="AV15905" s="61"/>
      <c r="AW15905" s="61"/>
      <c r="AX15905" s="61"/>
      <c r="AY15905" s="61"/>
      <c r="AZ15905" s="61"/>
      <c r="BA15905" s="61"/>
    </row>
    <row r="15906" spans="39:53" x14ac:dyDescent="0.2">
      <c r="AM15906" s="61"/>
      <c r="AN15906" s="61"/>
      <c r="AO15906" s="171"/>
      <c r="AP15906" s="61"/>
      <c r="AQ15906" s="61"/>
      <c r="AR15906" s="61"/>
      <c r="AS15906" s="61"/>
      <c r="AT15906" s="61"/>
      <c r="AU15906" s="61"/>
      <c r="AV15906" s="61"/>
      <c r="AW15906" s="61"/>
      <c r="AX15906" s="61"/>
      <c r="AY15906" s="61"/>
      <c r="AZ15906" s="61"/>
      <c r="BA15906" s="61"/>
    </row>
    <row r="15907" spans="39:53" x14ac:dyDescent="0.2">
      <c r="AM15907" s="61"/>
      <c r="AN15907" s="61"/>
      <c r="AO15907" s="171"/>
      <c r="AP15907" s="61"/>
      <c r="AQ15907" s="61"/>
      <c r="AR15907" s="61"/>
      <c r="AS15907" s="61"/>
      <c r="AT15907" s="61"/>
      <c r="AU15907" s="61"/>
      <c r="AV15907" s="61"/>
      <c r="AW15907" s="61"/>
      <c r="AX15907" s="61"/>
      <c r="AY15907" s="61"/>
      <c r="AZ15907" s="61"/>
      <c r="BA15907" s="61"/>
    </row>
    <row r="15908" spans="39:53" x14ac:dyDescent="0.2">
      <c r="AM15908" s="61"/>
      <c r="AN15908" s="61"/>
      <c r="AO15908" s="171"/>
      <c r="AP15908" s="61"/>
      <c r="AQ15908" s="61"/>
      <c r="AR15908" s="61"/>
      <c r="AS15908" s="61"/>
      <c r="AT15908" s="61"/>
      <c r="AU15908" s="61"/>
      <c r="AV15908" s="61"/>
      <c r="AW15908" s="61"/>
      <c r="AX15908" s="61"/>
      <c r="AY15908" s="61"/>
      <c r="AZ15908" s="61"/>
      <c r="BA15908" s="61"/>
    </row>
    <row r="15909" spans="39:53" x14ac:dyDescent="0.2">
      <c r="AM15909" s="61"/>
      <c r="AN15909" s="61"/>
      <c r="AO15909" s="171"/>
      <c r="AP15909" s="61"/>
      <c r="AQ15909" s="61"/>
      <c r="AR15909" s="61"/>
      <c r="AS15909" s="61"/>
      <c r="AT15909" s="61"/>
      <c r="AU15909" s="61"/>
      <c r="AV15909" s="61"/>
      <c r="AW15909" s="61"/>
      <c r="AX15909" s="61"/>
      <c r="AY15909" s="61"/>
      <c r="AZ15909" s="61"/>
      <c r="BA15909" s="61"/>
    </row>
    <row r="15910" spans="39:53" x14ac:dyDescent="0.2">
      <c r="AM15910" s="61"/>
      <c r="AN15910" s="61"/>
      <c r="AO15910" s="171"/>
      <c r="AP15910" s="61"/>
      <c r="AQ15910" s="61"/>
      <c r="AR15910" s="61"/>
      <c r="AS15910" s="61"/>
      <c r="AT15910" s="61"/>
      <c r="AU15910" s="61"/>
      <c r="AV15910" s="61"/>
      <c r="AW15910" s="61"/>
      <c r="AX15910" s="61"/>
      <c r="AY15910" s="61"/>
      <c r="AZ15910" s="61"/>
      <c r="BA15910" s="61"/>
    </row>
    <row r="15911" spans="39:53" x14ac:dyDescent="0.2">
      <c r="AM15911" s="61"/>
      <c r="AN15911" s="61"/>
      <c r="AO15911" s="171"/>
      <c r="AP15911" s="61"/>
      <c r="AQ15911" s="61"/>
      <c r="AR15911" s="61"/>
      <c r="AS15911" s="61"/>
      <c r="AT15911" s="61"/>
      <c r="AU15911" s="61"/>
      <c r="AV15911" s="61"/>
      <c r="AW15911" s="61"/>
      <c r="AX15911" s="61"/>
      <c r="AY15911" s="61"/>
      <c r="AZ15911" s="61"/>
      <c r="BA15911" s="61"/>
    </row>
    <row r="15912" spans="39:53" x14ac:dyDescent="0.2">
      <c r="AM15912" s="61"/>
      <c r="AN15912" s="61"/>
      <c r="AO15912" s="171"/>
      <c r="AP15912" s="61"/>
      <c r="AQ15912" s="61"/>
      <c r="AR15912" s="61"/>
      <c r="AS15912" s="61"/>
      <c r="AT15912" s="61"/>
      <c r="AU15912" s="61"/>
      <c r="AV15912" s="61"/>
      <c r="AW15912" s="61"/>
      <c r="AX15912" s="61"/>
      <c r="AY15912" s="61"/>
      <c r="AZ15912" s="61"/>
      <c r="BA15912" s="61"/>
    </row>
    <row r="15913" spans="39:53" x14ac:dyDescent="0.2">
      <c r="AM15913" s="61"/>
      <c r="AN15913" s="61"/>
      <c r="AO15913" s="171"/>
      <c r="AP15913" s="61"/>
      <c r="AQ15913" s="61"/>
      <c r="AR15913" s="61"/>
      <c r="AS15913" s="61"/>
      <c r="AT15913" s="61"/>
      <c r="AU15913" s="61"/>
      <c r="AV15913" s="61"/>
      <c r="AW15913" s="61"/>
      <c r="AX15913" s="61"/>
      <c r="AY15913" s="61"/>
      <c r="AZ15913" s="61"/>
      <c r="BA15913" s="61"/>
    </row>
    <row r="15914" spans="39:53" x14ac:dyDescent="0.2">
      <c r="AM15914" s="61"/>
      <c r="AN15914" s="61"/>
      <c r="AO15914" s="171"/>
      <c r="AP15914" s="61"/>
      <c r="AQ15914" s="61"/>
      <c r="AR15914" s="61"/>
      <c r="AS15914" s="61"/>
      <c r="AT15914" s="61"/>
      <c r="AU15914" s="61"/>
      <c r="AV15914" s="61"/>
      <c r="AW15914" s="61"/>
      <c r="AX15914" s="61"/>
      <c r="AY15914" s="61"/>
      <c r="AZ15914" s="61"/>
      <c r="BA15914" s="61"/>
    </row>
    <row r="15915" spans="39:53" x14ac:dyDescent="0.2">
      <c r="AM15915" s="61"/>
      <c r="AN15915" s="61"/>
      <c r="AO15915" s="171"/>
      <c r="AP15915" s="61"/>
      <c r="AQ15915" s="61"/>
      <c r="AR15915" s="61"/>
      <c r="AS15915" s="61"/>
      <c r="AT15915" s="61"/>
      <c r="AU15915" s="61"/>
      <c r="AV15915" s="61"/>
      <c r="AW15915" s="61"/>
      <c r="AX15915" s="61"/>
      <c r="AY15915" s="61"/>
      <c r="AZ15915" s="61"/>
      <c r="BA15915" s="61"/>
    </row>
    <row r="15916" spans="39:53" x14ac:dyDescent="0.2">
      <c r="AM15916" s="61"/>
      <c r="AN15916" s="61"/>
      <c r="AO15916" s="171"/>
      <c r="AP15916" s="61"/>
      <c r="AQ15916" s="61"/>
      <c r="AR15916" s="61"/>
      <c r="AS15916" s="61"/>
      <c r="AT15916" s="61"/>
      <c r="AU15916" s="61"/>
      <c r="AV15916" s="61"/>
      <c r="AW15916" s="61"/>
      <c r="AX15916" s="61"/>
      <c r="AY15916" s="61"/>
      <c r="AZ15916" s="61"/>
      <c r="BA15916" s="61"/>
    </row>
    <row r="15917" spans="39:53" x14ac:dyDescent="0.2">
      <c r="AM15917" s="61"/>
      <c r="AN15917" s="61"/>
      <c r="AO15917" s="171"/>
      <c r="AP15917" s="61"/>
      <c r="AQ15917" s="61"/>
      <c r="AR15917" s="61"/>
      <c r="AS15917" s="61"/>
      <c r="AT15917" s="61"/>
      <c r="AU15917" s="61"/>
      <c r="AV15917" s="61"/>
      <c r="AW15917" s="61"/>
      <c r="AX15917" s="61"/>
      <c r="AY15917" s="61"/>
      <c r="AZ15917" s="61"/>
      <c r="BA15917" s="61"/>
    </row>
    <row r="15918" spans="39:53" x14ac:dyDescent="0.2">
      <c r="AM15918" s="61"/>
      <c r="AN15918" s="61"/>
      <c r="AO15918" s="171"/>
      <c r="AP15918" s="61"/>
      <c r="AQ15918" s="61"/>
      <c r="AR15918" s="61"/>
      <c r="AS15918" s="61"/>
      <c r="AT15918" s="61"/>
      <c r="AU15918" s="61"/>
      <c r="AV15918" s="61"/>
      <c r="AW15918" s="61"/>
      <c r="AX15918" s="61"/>
      <c r="AY15918" s="61"/>
      <c r="AZ15918" s="61"/>
      <c r="BA15918" s="61"/>
    </row>
    <row r="15919" spans="39:53" x14ac:dyDescent="0.2">
      <c r="AM15919" s="61"/>
      <c r="AN15919" s="61"/>
      <c r="AO15919" s="171"/>
      <c r="AP15919" s="61"/>
      <c r="AQ15919" s="61"/>
      <c r="AR15919" s="61"/>
      <c r="AS15919" s="61"/>
      <c r="AT15919" s="61"/>
      <c r="AU15919" s="61"/>
      <c r="AV15919" s="61"/>
      <c r="AW15919" s="61"/>
      <c r="AX15919" s="61"/>
      <c r="AY15919" s="61"/>
      <c r="AZ15919" s="61"/>
      <c r="BA15919" s="61"/>
    </row>
    <row r="15920" spans="39:53" x14ac:dyDescent="0.2">
      <c r="AM15920" s="61"/>
      <c r="AN15920" s="61"/>
      <c r="AO15920" s="171"/>
      <c r="AP15920" s="61"/>
      <c r="AQ15920" s="61"/>
      <c r="AR15920" s="61"/>
      <c r="AS15920" s="61"/>
      <c r="AT15920" s="61"/>
      <c r="AU15920" s="61"/>
      <c r="AV15920" s="61"/>
      <c r="AW15920" s="61"/>
      <c r="AX15920" s="61"/>
      <c r="AY15920" s="61"/>
      <c r="AZ15920" s="61"/>
      <c r="BA15920" s="61"/>
    </row>
    <row r="15921" spans="39:53" x14ac:dyDescent="0.2">
      <c r="AM15921" s="61"/>
      <c r="AN15921" s="61"/>
      <c r="AO15921" s="171"/>
      <c r="AP15921" s="61"/>
      <c r="AQ15921" s="61"/>
      <c r="AR15921" s="61"/>
      <c r="AS15921" s="61"/>
      <c r="AT15921" s="61"/>
      <c r="AU15921" s="61"/>
      <c r="AV15921" s="61"/>
      <c r="AW15921" s="61"/>
      <c r="AX15921" s="61"/>
      <c r="AY15921" s="61"/>
      <c r="AZ15921" s="61"/>
      <c r="BA15921" s="61"/>
    </row>
    <row r="15922" spans="39:53" x14ac:dyDescent="0.2">
      <c r="AM15922" s="61"/>
      <c r="AN15922" s="61"/>
      <c r="AO15922" s="171"/>
      <c r="AP15922" s="61"/>
      <c r="AQ15922" s="61"/>
      <c r="AR15922" s="61"/>
      <c r="AS15922" s="61"/>
      <c r="AT15922" s="61"/>
      <c r="AU15922" s="61"/>
      <c r="AV15922" s="61"/>
      <c r="AW15922" s="61"/>
      <c r="AX15922" s="61"/>
      <c r="AY15922" s="61"/>
      <c r="AZ15922" s="61"/>
      <c r="BA15922" s="61"/>
    </row>
    <row r="15923" spans="39:53" x14ac:dyDescent="0.2">
      <c r="AM15923" s="61"/>
      <c r="AN15923" s="61"/>
      <c r="AO15923" s="171"/>
      <c r="AP15923" s="61"/>
      <c r="AQ15923" s="61"/>
      <c r="AR15923" s="61"/>
      <c r="AS15923" s="61"/>
      <c r="AT15923" s="61"/>
      <c r="AU15923" s="61"/>
      <c r="AV15923" s="61"/>
      <c r="AW15923" s="61"/>
      <c r="AX15923" s="61"/>
      <c r="AY15923" s="61"/>
      <c r="AZ15923" s="61"/>
      <c r="BA15923" s="61"/>
    </row>
    <row r="15924" spans="39:53" x14ac:dyDescent="0.2">
      <c r="AM15924" s="61"/>
      <c r="AN15924" s="61"/>
      <c r="AO15924" s="171"/>
      <c r="AP15924" s="61"/>
      <c r="AQ15924" s="61"/>
      <c r="AR15924" s="61"/>
      <c r="AS15924" s="61"/>
      <c r="AT15924" s="61"/>
      <c r="AU15924" s="61"/>
      <c r="AV15924" s="61"/>
      <c r="AW15924" s="61"/>
      <c r="AX15924" s="61"/>
      <c r="AY15924" s="61"/>
      <c r="AZ15924" s="61"/>
      <c r="BA15924" s="61"/>
    </row>
    <row r="15925" spans="39:53" x14ac:dyDescent="0.2">
      <c r="AM15925" s="61"/>
      <c r="AN15925" s="61"/>
      <c r="AO15925" s="171"/>
      <c r="AP15925" s="61"/>
      <c r="AQ15925" s="61"/>
      <c r="AR15925" s="61"/>
      <c r="AS15925" s="61"/>
      <c r="AT15925" s="61"/>
      <c r="AU15925" s="61"/>
      <c r="AV15925" s="61"/>
      <c r="AW15925" s="61"/>
      <c r="AX15925" s="61"/>
      <c r="AY15925" s="61"/>
      <c r="AZ15925" s="61"/>
      <c r="BA15925" s="61"/>
    </row>
    <row r="15926" spans="39:53" x14ac:dyDescent="0.2">
      <c r="AM15926" s="61"/>
      <c r="AN15926" s="61"/>
      <c r="AO15926" s="171"/>
      <c r="AP15926" s="61"/>
      <c r="AQ15926" s="61"/>
      <c r="AR15926" s="61"/>
      <c r="AS15926" s="61"/>
      <c r="AT15926" s="61"/>
      <c r="AU15926" s="61"/>
      <c r="AV15926" s="61"/>
      <c r="AW15926" s="61"/>
      <c r="AX15926" s="61"/>
      <c r="AY15926" s="61"/>
      <c r="AZ15926" s="61"/>
      <c r="BA15926" s="61"/>
    </row>
    <row r="15927" spans="39:53" x14ac:dyDescent="0.2">
      <c r="AM15927" s="61"/>
      <c r="AN15927" s="61"/>
      <c r="AO15927" s="171"/>
      <c r="AP15927" s="61"/>
      <c r="AQ15927" s="61"/>
      <c r="AR15927" s="61"/>
      <c r="AS15927" s="61"/>
      <c r="AT15927" s="61"/>
      <c r="AU15927" s="61"/>
      <c r="AV15927" s="61"/>
      <c r="AW15927" s="61"/>
      <c r="AX15927" s="61"/>
      <c r="AY15927" s="61"/>
      <c r="AZ15927" s="61"/>
      <c r="BA15927" s="61"/>
    </row>
    <row r="15928" spans="39:53" x14ac:dyDescent="0.2">
      <c r="AM15928" s="61"/>
      <c r="AN15928" s="61"/>
      <c r="AO15928" s="171"/>
      <c r="AP15928" s="61"/>
      <c r="AQ15928" s="61"/>
      <c r="AR15928" s="61"/>
      <c r="AS15928" s="61"/>
      <c r="AT15928" s="61"/>
      <c r="AU15928" s="61"/>
      <c r="AV15928" s="61"/>
      <c r="AW15928" s="61"/>
      <c r="AX15928" s="61"/>
      <c r="AY15928" s="61"/>
      <c r="AZ15928" s="61"/>
      <c r="BA15928" s="61"/>
    </row>
    <row r="15929" spans="39:53" x14ac:dyDescent="0.2">
      <c r="AM15929" s="61"/>
      <c r="AN15929" s="61"/>
      <c r="AO15929" s="171"/>
      <c r="AP15929" s="61"/>
      <c r="AQ15929" s="61"/>
      <c r="AR15929" s="61"/>
      <c r="AS15929" s="61"/>
      <c r="AT15929" s="61"/>
      <c r="AU15929" s="61"/>
      <c r="AV15929" s="61"/>
      <c r="AW15929" s="61"/>
      <c r="AX15929" s="61"/>
      <c r="AY15929" s="61"/>
      <c r="AZ15929" s="61"/>
      <c r="BA15929" s="61"/>
    </row>
    <row r="15930" spans="39:53" x14ac:dyDescent="0.2">
      <c r="AM15930" s="61"/>
      <c r="AN15930" s="61"/>
      <c r="AO15930" s="171"/>
      <c r="AP15930" s="61"/>
      <c r="AQ15930" s="61"/>
      <c r="AR15930" s="61"/>
      <c r="AS15930" s="61"/>
      <c r="AT15930" s="61"/>
      <c r="AU15930" s="61"/>
      <c r="AV15930" s="61"/>
      <c r="AW15930" s="61"/>
      <c r="AX15930" s="61"/>
      <c r="AY15930" s="61"/>
      <c r="AZ15930" s="61"/>
      <c r="BA15930" s="61"/>
    </row>
    <row r="15931" spans="39:53" x14ac:dyDescent="0.2">
      <c r="AM15931" s="61"/>
      <c r="AN15931" s="61"/>
      <c r="AO15931" s="171"/>
      <c r="AP15931" s="61"/>
      <c r="AQ15931" s="61"/>
      <c r="AR15931" s="61"/>
      <c r="AS15931" s="61"/>
      <c r="AT15931" s="61"/>
      <c r="AU15931" s="61"/>
      <c r="AV15931" s="61"/>
      <c r="AW15931" s="61"/>
      <c r="AX15931" s="61"/>
      <c r="AY15931" s="61"/>
      <c r="AZ15931" s="61"/>
      <c r="BA15931" s="61"/>
    </row>
    <row r="15932" spans="39:53" x14ac:dyDescent="0.2">
      <c r="AM15932" s="61"/>
      <c r="AN15932" s="61"/>
      <c r="AO15932" s="171"/>
      <c r="AP15932" s="61"/>
      <c r="AQ15932" s="61"/>
      <c r="AR15932" s="61"/>
      <c r="AS15932" s="61"/>
      <c r="AT15932" s="61"/>
      <c r="AU15932" s="61"/>
      <c r="AV15932" s="61"/>
      <c r="AW15932" s="61"/>
      <c r="AX15932" s="61"/>
      <c r="AY15932" s="61"/>
      <c r="AZ15932" s="61"/>
      <c r="BA15932" s="61"/>
    </row>
    <row r="15933" spans="39:53" x14ac:dyDescent="0.2">
      <c r="AM15933" s="61"/>
      <c r="AN15933" s="61"/>
      <c r="AO15933" s="171"/>
      <c r="AP15933" s="61"/>
      <c r="AQ15933" s="61"/>
      <c r="AR15933" s="61"/>
      <c r="AS15933" s="61"/>
      <c r="AT15933" s="61"/>
      <c r="AU15933" s="61"/>
      <c r="AV15933" s="61"/>
      <c r="AW15933" s="61"/>
      <c r="AX15933" s="61"/>
      <c r="AY15933" s="61"/>
      <c r="AZ15933" s="61"/>
      <c r="BA15933" s="61"/>
    </row>
    <row r="15934" spans="39:53" x14ac:dyDescent="0.2">
      <c r="AM15934" s="61"/>
      <c r="AN15934" s="61"/>
      <c r="AO15934" s="171"/>
      <c r="AP15934" s="61"/>
      <c r="AQ15934" s="61"/>
      <c r="AR15934" s="61"/>
      <c r="AS15934" s="61"/>
      <c r="AT15934" s="61"/>
      <c r="AU15934" s="61"/>
      <c r="AV15934" s="61"/>
      <c r="AW15934" s="61"/>
      <c r="AX15934" s="61"/>
      <c r="AY15934" s="61"/>
      <c r="AZ15934" s="61"/>
      <c r="BA15934" s="61"/>
    </row>
    <row r="15935" spans="39:53" x14ac:dyDescent="0.2">
      <c r="AM15935" s="61"/>
      <c r="AN15935" s="61"/>
      <c r="AO15935" s="171"/>
      <c r="AP15935" s="61"/>
      <c r="AQ15935" s="61"/>
      <c r="AR15935" s="61"/>
      <c r="AS15935" s="61"/>
      <c r="AT15935" s="61"/>
      <c r="AU15935" s="61"/>
      <c r="AV15935" s="61"/>
      <c r="AW15935" s="61"/>
      <c r="AX15935" s="61"/>
      <c r="AY15935" s="61"/>
      <c r="AZ15935" s="61"/>
      <c r="BA15935" s="61"/>
    </row>
    <row r="15936" spans="39:53" x14ac:dyDescent="0.2">
      <c r="AM15936" s="61"/>
      <c r="AN15936" s="61"/>
      <c r="AO15936" s="171"/>
      <c r="AP15936" s="61"/>
      <c r="AQ15936" s="61"/>
      <c r="AR15936" s="61"/>
      <c r="AS15936" s="61"/>
      <c r="AT15936" s="61"/>
      <c r="AU15936" s="61"/>
      <c r="AV15936" s="61"/>
      <c r="AW15936" s="61"/>
      <c r="AX15936" s="61"/>
      <c r="AY15936" s="61"/>
      <c r="AZ15936" s="61"/>
      <c r="BA15936" s="61"/>
    </row>
    <row r="15937" spans="39:53" x14ac:dyDescent="0.2">
      <c r="AM15937" s="61"/>
      <c r="AN15937" s="61"/>
      <c r="AO15937" s="171"/>
      <c r="AP15937" s="61"/>
      <c r="AQ15937" s="61"/>
      <c r="AR15937" s="61"/>
      <c r="AS15937" s="61"/>
      <c r="AT15937" s="61"/>
      <c r="AU15937" s="61"/>
      <c r="AV15937" s="61"/>
      <c r="AW15937" s="61"/>
      <c r="AX15937" s="61"/>
      <c r="AY15937" s="61"/>
      <c r="AZ15937" s="61"/>
      <c r="BA15937" s="61"/>
    </row>
    <row r="15938" spans="39:53" x14ac:dyDescent="0.2">
      <c r="AM15938" s="61"/>
      <c r="AN15938" s="61"/>
      <c r="AO15938" s="171"/>
      <c r="AP15938" s="61"/>
      <c r="AQ15938" s="61"/>
      <c r="AR15938" s="61"/>
      <c r="AS15938" s="61"/>
      <c r="AT15938" s="61"/>
      <c r="AU15938" s="61"/>
      <c r="AV15938" s="61"/>
      <c r="AW15938" s="61"/>
      <c r="AX15938" s="61"/>
      <c r="AY15938" s="61"/>
      <c r="AZ15938" s="61"/>
      <c r="BA15938" s="61"/>
    </row>
    <row r="15939" spans="39:53" x14ac:dyDescent="0.2">
      <c r="AM15939" s="61"/>
      <c r="AN15939" s="61"/>
      <c r="AO15939" s="171"/>
      <c r="AP15939" s="61"/>
      <c r="AQ15939" s="61"/>
      <c r="AR15939" s="61"/>
      <c r="AS15939" s="61"/>
      <c r="AT15939" s="61"/>
      <c r="AU15939" s="61"/>
      <c r="AV15939" s="61"/>
      <c r="AW15939" s="61"/>
      <c r="AX15939" s="61"/>
      <c r="AY15939" s="61"/>
      <c r="AZ15939" s="61"/>
      <c r="BA15939" s="61"/>
    </row>
    <row r="15940" spans="39:53" x14ac:dyDescent="0.2">
      <c r="AM15940" s="61"/>
      <c r="AN15940" s="61"/>
      <c r="AO15940" s="171"/>
      <c r="AP15940" s="61"/>
      <c r="AQ15940" s="61"/>
      <c r="AR15940" s="61"/>
      <c r="AS15940" s="61"/>
      <c r="AT15940" s="61"/>
      <c r="AU15940" s="61"/>
      <c r="AV15940" s="61"/>
      <c r="AW15940" s="61"/>
      <c r="AX15940" s="61"/>
      <c r="AY15940" s="61"/>
      <c r="AZ15940" s="61"/>
      <c r="BA15940" s="61"/>
    </row>
    <row r="15941" spans="39:53" x14ac:dyDescent="0.2">
      <c r="AM15941" s="61"/>
      <c r="AN15941" s="61"/>
      <c r="AO15941" s="171"/>
      <c r="AP15941" s="61"/>
      <c r="AQ15941" s="61"/>
      <c r="AR15941" s="61"/>
      <c r="AS15941" s="61"/>
      <c r="AT15941" s="61"/>
      <c r="AU15941" s="61"/>
      <c r="AV15941" s="61"/>
      <c r="AW15941" s="61"/>
      <c r="AX15941" s="61"/>
      <c r="AY15941" s="61"/>
      <c r="AZ15941" s="61"/>
      <c r="BA15941" s="61"/>
    </row>
    <row r="15942" spans="39:53" x14ac:dyDescent="0.2">
      <c r="AM15942" s="61"/>
      <c r="AN15942" s="61"/>
      <c r="AO15942" s="171"/>
      <c r="AP15942" s="61"/>
      <c r="AQ15942" s="61"/>
      <c r="AR15942" s="61"/>
      <c r="AS15942" s="61"/>
      <c r="AT15942" s="61"/>
      <c r="AU15942" s="61"/>
      <c r="AV15942" s="61"/>
      <c r="AW15942" s="61"/>
      <c r="AX15942" s="61"/>
      <c r="AY15942" s="61"/>
      <c r="AZ15942" s="61"/>
      <c r="BA15942" s="61"/>
    </row>
    <row r="15943" spans="39:53" x14ac:dyDescent="0.2">
      <c r="AM15943" s="61"/>
      <c r="AN15943" s="61"/>
      <c r="AO15943" s="171"/>
      <c r="AP15943" s="61"/>
      <c r="AQ15943" s="61"/>
      <c r="AR15943" s="61"/>
      <c r="AS15943" s="61"/>
      <c r="AT15943" s="61"/>
      <c r="AU15943" s="61"/>
      <c r="AV15943" s="61"/>
      <c r="AW15943" s="61"/>
      <c r="AX15943" s="61"/>
      <c r="AY15943" s="61"/>
      <c r="AZ15943" s="61"/>
      <c r="BA15943" s="61"/>
    </row>
    <row r="15944" spans="39:53" x14ac:dyDescent="0.2">
      <c r="AM15944" s="61"/>
      <c r="AN15944" s="61"/>
      <c r="AO15944" s="171"/>
      <c r="AP15944" s="61"/>
      <c r="AQ15944" s="61"/>
      <c r="AR15944" s="61"/>
      <c r="AS15944" s="61"/>
      <c r="AT15944" s="61"/>
      <c r="AU15944" s="61"/>
      <c r="AV15944" s="61"/>
      <c r="AW15944" s="61"/>
      <c r="AX15944" s="61"/>
      <c r="AY15944" s="61"/>
      <c r="AZ15944" s="61"/>
      <c r="BA15944" s="61"/>
    </row>
    <row r="15945" spans="39:53" x14ac:dyDescent="0.2">
      <c r="AM15945" s="61"/>
      <c r="AN15945" s="61"/>
      <c r="AO15945" s="171"/>
      <c r="AP15945" s="61"/>
      <c r="AQ15945" s="61"/>
      <c r="AR15945" s="61"/>
      <c r="AS15945" s="61"/>
      <c r="AT15945" s="61"/>
      <c r="AU15945" s="61"/>
      <c r="AV15945" s="61"/>
      <c r="AW15945" s="61"/>
      <c r="AX15945" s="61"/>
      <c r="AY15945" s="61"/>
      <c r="AZ15945" s="61"/>
      <c r="BA15945" s="61"/>
    </row>
    <row r="15946" spans="39:53" x14ac:dyDescent="0.2">
      <c r="AM15946" s="61"/>
      <c r="AN15946" s="61"/>
      <c r="AO15946" s="171"/>
      <c r="AP15946" s="61"/>
      <c r="AQ15946" s="61"/>
      <c r="AR15946" s="61"/>
      <c r="AS15946" s="61"/>
      <c r="AT15946" s="61"/>
      <c r="AU15946" s="61"/>
      <c r="AV15946" s="61"/>
      <c r="AW15946" s="61"/>
      <c r="AX15946" s="61"/>
      <c r="AY15946" s="61"/>
      <c r="AZ15946" s="61"/>
      <c r="BA15946" s="61"/>
    </row>
    <row r="15947" spans="39:53" x14ac:dyDescent="0.2">
      <c r="AM15947" s="61"/>
      <c r="AN15947" s="61"/>
      <c r="AO15947" s="171"/>
      <c r="AP15947" s="61"/>
      <c r="AQ15947" s="61"/>
      <c r="AR15947" s="61"/>
      <c r="AS15947" s="61"/>
      <c r="AT15947" s="61"/>
      <c r="AU15947" s="61"/>
      <c r="AV15947" s="61"/>
      <c r="AW15947" s="61"/>
      <c r="AX15947" s="61"/>
      <c r="AY15947" s="61"/>
      <c r="AZ15947" s="61"/>
      <c r="BA15947" s="61"/>
    </row>
    <row r="15948" spans="39:53" x14ac:dyDescent="0.2">
      <c r="AM15948" s="61"/>
      <c r="AN15948" s="61"/>
      <c r="AO15948" s="171"/>
      <c r="AP15948" s="61"/>
      <c r="AQ15948" s="61"/>
      <c r="AR15948" s="61"/>
      <c r="AS15948" s="61"/>
      <c r="AT15948" s="61"/>
      <c r="AU15948" s="61"/>
      <c r="AV15948" s="61"/>
      <c r="AW15948" s="61"/>
      <c r="AX15948" s="61"/>
      <c r="AY15948" s="61"/>
      <c r="AZ15948" s="61"/>
      <c r="BA15948" s="61"/>
    </row>
    <row r="15949" spans="39:53" x14ac:dyDescent="0.2">
      <c r="AM15949" s="61"/>
      <c r="AN15949" s="61"/>
      <c r="AO15949" s="171"/>
      <c r="AP15949" s="61"/>
      <c r="AQ15949" s="61"/>
      <c r="AR15949" s="61"/>
      <c r="AS15949" s="61"/>
      <c r="AT15949" s="61"/>
      <c r="AU15949" s="61"/>
      <c r="AV15949" s="61"/>
      <c r="AW15949" s="61"/>
      <c r="AX15949" s="61"/>
      <c r="AY15949" s="61"/>
      <c r="AZ15949" s="61"/>
      <c r="BA15949" s="61"/>
    </row>
    <row r="15950" spans="39:53" x14ac:dyDescent="0.2">
      <c r="AM15950" s="61"/>
      <c r="AN15950" s="61"/>
      <c r="AO15950" s="171"/>
      <c r="AP15950" s="61"/>
      <c r="AQ15950" s="61"/>
      <c r="AR15950" s="61"/>
      <c r="AS15950" s="61"/>
      <c r="AT15950" s="61"/>
      <c r="AU15950" s="61"/>
      <c r="AV15950" s="61"/>
      <c r="AW15950" s="61"/>
      <c r="AX15950" s="61"/>
      <c r="AY15950" s="61"/>
      <c r="AZ15950" s="61"/>
      <c r="BA15950" s="61"/>
    </row>
    <row r="15951" spans="39:53" x14ac:dyDescent="0.2">
      <c r="AM15951" s="61"/>
      <c r="AN15951" s="61"/>
      <c r="AO15951" s="171"/>
      <c r="AP15951" s="61"/>
      <c r="AQ15951" s="61"/>
      <c r="AR15951" s="61"/>
      <c r="AS15951" s="61"/>
      <c r="AT15951" s="61"/>
      <c r="AU15951" s="61"/>
      <c r="AV15951" s="61"/>
      <c r="AW15951" s="61"/>
      <c r="AX15951" s="61"/>
      <c r="AY15951" s="61"/>
      <c r="AZ15951" s="61"/>
      <c r="BA15951" s="61"/>
    </row>
    <row r="15952" spans="39:53" x14ac:dyDescent="0.2">
      <c r="AM15952" s="61"/>
      <c r="AN15952" s="61"/>
      <c r="AO15952" s="171"/>
      <c r="AP15952" s="61"/>
      <c r="AQ15952" s="61"/>
      <c r="AR15952" s="61"/>
      <c r="AS15952" s="61"/>
      <c r="AT15952" s="61"/>
      <c r="AU15952" s="61"/>
      <c r="AV15952" s="61"/>
      <c r="AW15952" s="61"/>
      <c r="AX15952" s="61"/>
      <c r="AY15952" s="61"/>
      <c r="AZ15952" s="61"/>
      <c r="BA15952" s="61"/>
    </row>
    <row r="15953" spans="39:53" x14ac:dyDescent="0.2">
      <c r="AM15953" s="61"/>
      <c r="AN15953" s="61"/>
      <c r="AO15953" s="171"/>
      <c r="AP15953" s="61"/>
      <c r="AQ15953" s="61"/>
      <c r="AR15953" s="61"/>
      <c r="AS15953" s="61"/>
      <c r="AT15953" s="61"/>
      <c r="AU15953" s="61"/>
      <c r="AV15953" s="61"/>
      <c r="AW15953" s="61"/>
      <c r="AX15953" s="61"/>
      <c r="AY15953" s="61"/>
      <c r="AZ15953" s="61"/>
      <c r="BA15953" s="61"/>
    </row>
    <row r="15954" spans="39:53" x14ac:dyDescent="0.2">
      <c r="AM15954" s="61"/>
      <c r="AN15954" s="61"/>
      <c r="AO15954" s="171"/>
      <c r="AP15954" s="61"/>
      <c r="AQ15954" s="61"/>
      <c r="AR15954" s="61"/>
      <c r="AS15954" s="61"/>
      <c r="AT15954" s="61"/>
      <c r="AU15954" s="61"/>
      <c r="AV15954" s="61"/>
      <c r="AW15954" s="61"/>
      <c r="AX15954" s="61"/>
      <c r="AY15954" s="61"/>
      <c r="AZ15954" s="61"/>
      <c r="BA15954" s="61"/>
    </row>
    <row r="15955" spans="39:53" x14ac:dyDescent="0.2">
      <c r="AM15955" s="61"/>
      <c r="AN15955" s="61"/>
      <c r="AO15955" s="171"/>
      <c r="AP15955" s="61"/>
      <c r="AQ15955" s="61"/>
      <c r="AR15955" s="61"/>
      <c r="AS15955" s="61"/>
      <c r="AT15955" s="61"/>
      <c r="AU15955" s="61"/>
      <c r="AV15955" s="61"/>
      <c r="AW15955" s="61"/>
      <c r="AX15955" s="61"/>
      <c r="AY15955" s="61"/>
      <c r="AZ15955" s="61"/>
      <c r="BA15955" s="61"/>
    </row>
    <row r="15956" spans="39:53" x14ac:dyDescent="0.2">
      <c r="AM15956" s="61"/>
      <c r="AN15956" s="61"/>
      <c r="AO15956" s="171"/>
      <c r="AP15956" s="61"/>
      <c r="AQ15956" s="61"/>
      <c r="AR15956" s="61"/>
      <c r="AS15956" s="61"/>
      <c r="AT15956" s="61"/>
      <c r="AU15956" s="61"/>
      <c r="AV15956" s="61"/>
      <c r="AW15956" s="61"/>
      <c r="AX15956" s="61"/>
      <c r="AY15956" s="61"/>
      <c r="AZ15956" s="61"/>
      <c r="BA15956" s="61"/>
    </row>
    <row r="15957" spans="39:53" x14ac:dyDescent="0.2">
      <c r="AM15957" s="61"/>
      <c r="AN15957" s="61"/>
      <c r="AO15957" s="171"/>
      <c r="AP15957" s="61"/>
      <c r="AQ15957" s="61"/>
      <c r="AR15957" s="61"/>
      <c r="AS15957" s="61"/>
      <c r="AT15957" s="61"/>
      <c r="AU15957" s="61"/>
      <c r="AV15957" s="61"/>
      <c r="AW15957" s="61"/>
      <c r="AX15957" s="61"/>
      <c r="AY15957" s="61"/>
      <c r="AZ15957" s="61"/>
      <c r="BA15957" s="61"/>
    </row>
    <row r="15958" spans="39:53" x14ac:dyDescent="0.2">
      <c r="AM15958" s="61"/>
      <c r="AN15958" s="61"/>
      <c r="AO15958" s="171"/>
      <c r="AP15958" s="61"/>
      <c r="AQ15958" s="61"/>
      <c r="AR15958" s="61"/>
      <c r="AS15958" s="61"/>
      <c r="AT15958" s="61"/>
      <c r="AU15958" s="61"/>
      <c r="AV15958" s="61"/>
      <c r="AW15958" s="61"/>
      <c r="AX15958" s="61"/>
      <c r="AY15958" s="61"/>
      <c r="AZ15958" s="61"/>
      <c r="BA15958" s="61"/>
    </row>
    <row r="15959" spans="39:53" x14ac:dyDescent="0.2">
      <c r="AM15959" s="61"/>
      <c r="AN15959" s="61"/>
      <c r="AO15959" s="171"/>
      <c r="AP15959" s="61"/>
      <c r="AQ15959" s="61"/>
      <c r="AR15959" s="61"/>
      <c r="AS15959" s="61"/>
      <c r="AT15959" s="61"/>
      <c r="AU15959" s="61"/>
      <c r="AV15959" s="61"/>
      <c r="AW15959" s="61"/>
      <c r="AX15959" s="61"/>
      <c r="AY15959" s="61"/>
      <c r="AZ15959" s="61"/>
      <c r="BA15959" s="61"/>
    </row>
    <row r="15960" spans="39:53" x14ac:dyDescent="0.2">
      <c r="AM15960" s="61"/>
      <c r="AN15960" s="61"/>
      <c r="AO15960" s="171"/>
      <c r="AP15960" s="61"/>
      <c r="AQ15960" s="61"/>
      <c r="AR15960" s="61"/>
      <c r="AS15960" s="61"/>
      <c r="AT15960" s="61"/>
      <c r="AU15960" s="61"/>
      <c r="AV15960" s="61"/>
      <c r="AW15960" s="61"/>
      <c r="AX15960" s="61"/>
      <c r="AY15960" s="61"/>
      <c r="AZ15960" s="61"/>
      <c r="BA15960" s="61"/>
    </row>
    <row r="15961" spans="39:53" x14ac:dyDescent="0.2">
      <c r="AM15961" s="61"/>
      <c r="AN15961" s="61"/>
      <c r="AO15961" s="171"/>
      <c r="AP15961" s="61"/>
      <c r="AQ15961" s="61"/>
      <c r="AR15961" s="61"/>
      <c r="AS15961" s="61"/>
      <c r="AT15961" s="61"/>
      <c r="AU15961" s="61"/>
      <c r="AV15961" s="61"/>
      <c r="AW15961" s="61"/>
      <c r="AX15961" s="61"/>
      <c r="AY15961" s="61"/>
      <c r="AZ15961" s="61"/>
      <c r="BA15961" s="61"/>
    </row>
    <row r="15962" spans="39:53" x14ac:dyDescent="0.2">
      <c r="AM15962" s="61"/>
      <c r="AN15962" s="61"/>
      <c r="AO15962" s="171"/>
      <c r="AP15962" s="61"/>
      <c r="AQ15962" s="61"/>
      <c r="AR15962" s="61"/>
      <c r="AS15962" s="61"/>
      <c r="AT15962" s="61"/>
      <c r="AU15962" s="61"/>
      <c r="AV15962" s="61"/>
      <c r="AW15962" s="61"/>
      <c r="AX15962" s="61"/>
      <c r="AY15962" s="61"/>
      <c r="AZ15962" s="61"/>
      <c r="BA15962" s="61"/>
    </row>
    <row r="15963" spans="39:53" x14ac:dyDescent="0.2">
      <c r="AM15963" s="61"/>
      <c r="AN15963" s="61"/>
      <c r="AO15963" s="171"/>
      <c r="AP15963" s="61"/>
      <c r="AQ15963" s="61"/>
      <c r="AR15963" s="61"/>
      <c r="AS15963" s="61"/>
      <c r="AT15963" s="61"/>
      <c r="AU15963" s="61"/>
      <c r="AV15963" s="61"/>
      <c r="AW15963" s="61"/>
      <c r="AX15963" s="61"/>
      <c r="AY15963" s="61"/>
      <c r="AZ15963" s="61"/>
      <c r="BA15963" s="61"/>
    </row>
    <row r="15964" spans="39:53" x14ac:dyDescent="0.2">
      <c r="AM15964" s="61"/>
      <c r="AN15964" s="61"/>
      <c r="AO15964" s="171"/>
      <c r="AP15964" s="61"/>
      <c r="AQ15964" s="61"/>
      <c r="AR15964" s="61"/>
      <c r="AS15964" s="61"/>
      <c r="AT15964" s="61"/>
      <c r="AU15964" s="61"/>
      <c r="AV15964" s="61"/>
      <c r="AW15964" s="61"/>
      <c r="AX15964" s="61"/>
      <c r="AY15964" s="61"/>
      <c r="AZ15964" s="61"/>
      <c r="BA15964" s="61"/>
    </row>
    <row r="15965" spans="39:53" x14ac:dyDescent="0.2">
      <c r="AM15965" s="61"/>
      <c r="AN15965" s="61"/>
      <c r="AO15965" s="171"/>
      <c r="AP15965" s="61"/>
      <c r="AQ15965" s="61"/>
      <c r="AR15965" s="61"/>
      <c r="AS15965" s="61"/>
      <c r="AT15965" s="61"/>
      <c r="AU15965" s="61"/>
      <c r="AV15965" s="61"/>
      <c r="AW15965" s="61"/>
      <c r="AX15965" s="61"/>
      <c r="AY15965" s="61"/>
      <c r="AZ15965" s="61"/>
      <c r="BA15965" s="61"/>
    </row>
    <row r="15966" spans="39:53" x14ac:dyDescent="0.2">
      <c r="AM15966" s="61"/>
      <c r="AN15966" s="61"/>
      <c r="AO15966" s="171"/>
      <c r="AP15966" s="61"/>
      <c r="AQ15966" s="61"/>
      <c r="AR15966" s="61"/>
      <c r="AS15966" s="61"/>
      <c r="AT15966" s="61"/>
      <c r="AU15966" s="61"/>
      <c r="AV15966" s="61"/>
      <c r="AW15966" s="61"/>
      <c r="AX15966" s="61"/>
      <c r="AY15966" s="61"/>
      <c r="AZ15966" s="61"/>
      <c r="BA15966" s="61"/>
    </row>
    <row r="15967" spans="39:53" x14ac:dyDescent="0.2">
      <c r="AM15967" s="61"/>
      <c r="AN15967" s="61"/>
      <c r="AO15967" s="171"/>
      <c r="AP15967" s="61"/>
      <c r="AQ15967" s="61"/>
      <c r="AR15967" s="61"/>
      <c r="AS15967" s="61"/>
      <c r="AT15967" s="61"/>
      <c r="AU15967" s="61"/>
      <c r="AV15967" s="61"/>
      <c r="AW15967" s="61"/>
      <c r="AX15967" s="61"/>
      <c r="AY15967" s="61"/>
      <c r="AZ15967" s="61"/>
      <c r="BA15967" s="61"/>
    </row>
    <row r="15968" spans="39:53" x14ac:dyDescent="0.2">
      <c r="AM15968" s="61"/>
      <c r="AN15968" s="61"/>
      <c r="AO15968" s="171"/>
      <c r="AP15968" s="61"/>
      <c r="AQ15968" s="61"/>
      <c r="AR15968" s="61"/>
      <c r="AS15968" s="61"/>
      <c r="AT15968" s="61"/>
      <c r="AU15968" s="61"/>
      <c r="AV15968" s="61"/>
      <c r="AW15968" s="61"/>
      <c r="AX15968" s="61"/>
      <c r="AY15968" s="61"/>
      <c r="AZ15968" s="61"/>
      <c r="BA15968" s="61"/>
    </row>
    <row r="15969" spans="39:53" x14ac:dyDescent="0.2">
      <c r="AM15969" s="61"/>
      <c r="AN15969" s="61"/>
      <c r="AO15969" s="171"/>
      <c r="AP15969" s="61"/>
      <c r="AQ15969" s="61"/>
      <c r="AR15969" s="61"/>
      <c r="AS15969" s="61"/>
      <c r="AT15969" s="61"/>
      <c r="AU15969" s="61"/>
      <c r="AV15969" s="61"/>
      <c r="AW15969" s="61"/>
      <c r="AX15969" s="61"/>
      <c r="AY15969" s="61"/>
      <c r="AZ15969" s="61"/>
      <c r="BA15969" s="61"/>
    </row>
    <row r="15970" spans="39:53" x14ac:dyDescent="0.2">
      <c r="AM15970" s="61"/>
      <c r="AN15970" s="61"/>
      <c r="AO15970" s="171"/>
      <c r="AP15970" s="61"/>
      <c r="AQ15970" s="61"/>
      <c r="AR15970" s="61"/>
      <c r="AS15970" s="61"/>
      <c r="AT15970" s="61"/>
      <c r="AU15970" s="61"/>
      <c r="AV15970" s="61"/>
      <c r="AW15970" s="61"/>
      <c r="AX15970" s="61"/>
      <c r="AY15970" s="61"/>
      <c r="AZ15970" s="61"/>
      <c r="BA15970" s="61"/>
    </row>
    <row r="15971" spans="39:53" x14ac:dyDescent="0.2">
      <c r="AM15971" s="61"/>
      <c r="AN15971" s="61"/>
      <c r="AO15971" s="171"/>
      <c r="AP15971" s="61"/>
      <c r="AQ15971" s="61"/>
      <c r="AR15971" s="61"/>
      <c r="AS15971" s="61"/>
      <c r="AT15971" s="61"/>
      <c r="AU15971" s="61"/>
      <c r="AV15971" s="61"/>
      <c r="AW15971" s="61"/>
      <c r="AX15971" s="61"/>
      <c r="AY15971" s="61"/>
      <c r="AZ15971" s="61"/>
      <c r="BA15971" s="61"/>
    </row>
    <row r="15972" spans="39:53" x14ac:dyDescent="0.2">
      <c r="AM15972" s="61"/>
      <c r="AN15972" s="61"/>
      <c r="AO15972" s="171"/>
      <c r="AP15972" s="61"/>
      <c r="AQ15972" s="61"/>
      <c r="AR15972" s="61"/>
      <c r="AS15972" s="61"/>
      <c r="AT15972" s="61"/>
      <c r="AU15972" s="61"/>
      <c r="AV15972" s="61"/>
      <c r="AW15972" s="61"/>
      <c r="AX15972" s="61"/>
      <c r="AY15972" s="61"/>
      <c r="AZ15972" s="61"/>
      <c r="BA15972" s="61"/>
    </row>
    <row r="15973" spans="39:53" x14ac:dyDescent="0.2">
      <c r="AM15973" s="61"/>
      <c r="AN15973" s="61"/>
      <c r="AO15973" s="171"/>
      <c r="AP15973" s="61"/>
      <c r="AQ15973" s="61"/>
      <c r="AR15973" s="61"/>
      <c r="AS15973" s="61"/>
      <c r="AT15973" s="61"/>
      <c r="AU15973" s="61"/>
      <c r="AV15973" s="61"/>
      <c r="AW15973" s="61"/>
      <c r="AX15973" s="61"/>
      <c r="AY15973" s="61"/>
      <c r="AZ15973" s="61"/>
      <c r="BA15973" s="61"/>
    </row>
    <row r="15974" spans="39:53" x14ac:dyDescent="0.2">
      <c r="AM15974" s="61"/>
      <c r="AN15974" s="61"/>
      <c r="AO15974" s="171"/>
      <c r="AP15974" s="61"/>
      <c r="AQ15974" s="61"/>
      <c r="AR15974" s="61"/>
      <c r="AS15974" s="61"/>
      <c r="AT15974" s="61"/>
      <c r="AU15974" s="61"/>
      <c r="AV15974" s="61"/>
      <c r="AW15974" s="61"/>
      <c r="AX15974" s="61"/>
      <c r="AY15974" s="61"/>
      <c r="AZ15974" s="61"/>
      <c r="BA15974" s="61"/>
    </row>
    <row r="15975" spans="39:53" x14ac:dyDescent="0.2">
      <c r="AM15975" s="61"/>
      <c r="AN15975" s="61"/>
      <c r="AO15975" s="171"/>
      <c r="AP15975" s="61"/>
      <c r="AQ15975" s="61"/>
      <c r="AR15975" s="61"/>
      <c r="AS15975" s="61"/>
      <c r="AT15975" s="61"/>
      <c r="AU15975" s="61"/>
      <c r="AV15975" s="61"/>
      <c r="AW15975" s="61"/>
      <c r="AX15975" s="61"/>
      <c r="AY15975" s="61"/>
      <c r="AZ15975" s="61"/>
      <c r="BA15975" s="61"/>
    </row>
    <row r="15976" spans="39:53" x14ac:dyDescent="0.2">
      <c r="AM15976" s="61"/>
      <c r="AN15976" s="61"/>
      <c r="AO15976" s="171"/>
      <c r="AP15976" s="61"/>
      <c r="AQ15976" s="61"/>
      <c r="AR15976" s="61"/>
      <c r="AS15976" s="61"/>
      <c r="AT15976" s="61"/>
      <c r="AU15976" s="61"/>
      <c r="AV15976" s="61"/>
      <c r="AW15976" s="61"/>
      <c r="AX15976" s="61"/>
      <c r="AY15976" s="61"/>
      <c r="AZ15976" s="61"/>
      <c r="BA15976" s="61"/>
    </row>
    <row r="15977" spans="39:53" x14ac:dyDescent="0.2">
      <c r="AM15977" s="61"/>
      <c r="AN15977" s="61"/>
      <c r="AO15977" s="171"/>
      <c r="AP15977" s="61"/>
      <c r="AQ15977" s="61"/>
      <c r="AR15977" s="61"/>
      <c r="AS15977" s="61"/>
      <c r="AT15977" s="61"/>
      <c r="AU15977" s="61"/>
      <c r="AV15977" s="61"/>
      <c r="AW15977" s="61"/>
      <c r="AX15977" s="61"/>
      <c r="AY15977" s="61"/>
      <c r="AZ15977" s="61"/>
      <c r="BA15977" s="61"/>
    </row>
    <row r="15978" spans="39:53" x14ac:dyDescent="0.2">
      <c r="AM15978" s="61"/>
      <c r="AN15978" s="61"/>
      <c r="AO15978" s="171"/>
      <c r="AP15978" s="61"/>
      <c r="AQ15978" s="61"/>
      <c r="AR15978" s="61"/>
      <c r="AS15978" s="61"/>
      <c r="AT15978" s="61"/>
      <c r="AU15978" s="61"/>
      <c r="AV15978" s="61"/>
      <c r="AW15978" s="61"/>
      <c r="AX15978" s="61"/>
      <c r="AY15978" s="61"/>
      <c r="AZ15978" s="61"/>
      <c r="BA15978" s="61"/>
    </row>
    <row r="15979" spans="39:53" x14ac:dyDescent="0.2">
      <c r="AM15979" s="61"/>
      <c r="AN15979" s="61"/>
      <c r="AO15979" s="171"/>
      <c r="AP15979" s="61"/>
      <c r="AQ15979" s="61"/>
      <c r="AR15979" s="61"/>
      <c r="AS15979" s="61"/>
      <c r="AT15979" s="61"/>
      <c r="AU15979" s="61"/>
      <c r="AV15979" s="61"/>
      <c r="AW15979" s="61"/>
      <c r="AX15979" s="61"/>
      <c r="AY15979" s="61"/>
      <c r="AZ15979" s="61"/>
      <c r="BA15979" s="61"/>
    </row>
    <row r="15980" spans="39:53" x14ac:dyDescent="0.2">
      <c r="AM15980" s="61"/>
      <c r="AN15980" s="61"/>
      <c r="AO15980" s="171"/>
      <c r="AP15980" s="61"/>
      <c r="AQ15980" s="61"/>
      <c r="AR15980" s="61"/>
      <c r="AS15980" s="61"/>
      <c r="AT15980" s="61"/>
      <c r="AU15980" s="61"/>
      <c r="AV15980" s="61"/>
      <c r="AW15980" s="61"/>
      <c r="AX15980" s="61"/>
      <c r="AY15980" s="61"/>
      <c r="AZ15980" s="61"/>
      <c r="BA15980" s="61"/>
    </row>
    <row r="15981" spans="39:53" x14ac:dyDescent="0.2">
      <c r="AM15981" s="61"/>
      <c r="AN15981" s="61"/>
      <c r="AO15981" s="171"/>
      <c r="AP15981" s="61"/>
      <c r="AQ15981" s="61"/>
      <c r="AR15981" s="61"/>
      <c r="AS15981" s="61"/>
      <c r="AT15981" s="61"/>
      <c r="AU15981" s="61"/>
      <c r="AV15981" s="61"/>
      <c r="AW15981" s="61"/>
      <c r="AX15981" s="61"/>
      <c r="AY15981" s="61"/>
      <c r="AZ15981" s="61"/>
      <c r="BA15981" s="61"/>
    </row>
    <row r="15982" spans="39:53" x14ac:dyDescent="0.2">
      <c r="AM15982" s="61"/>
      <c r="AN15982" s="61"/>
      <c r="AO15982" s="171"/>
      <c r="AP15982" s="61"/>
      <c r="AQ15982" s="61"/>
      <c r="AR15982" s="61"/>
      <c r="AS15982" s="61"/>
      <c r="AT15982" s="61"/>
      <c r="AU15982" s="61"/>
      <c r="AV15982" s="61"/>
      <c r="AW15982" s="61"/>
      <c r="AX15982" s="61"/>
      <c r="AY15982" s="61"/>
      <c r="AZ15982" s="61"/>
      <c r="BA15982" s="61"/>
    </row>
    <row r="15983" spans="39:53" x14ac:dyDescent="0.2">
      <c r="AM15983" s="61"/>
      <c r="AN15983" s="61"/>
      <c r="AO15983" s="171"/>
      <c r="AP15983" s="61"/>
      <c r="AQ15983" s="61"/>
      <c r="AR15983" s="61"/>
      <c r="AS15983" s="61"/>
      <c r="AT15983" s="61"/>
      <c r="AU15983" s="61"/>
      <c r="AV15983" s="61"/>
      <c r="AW15983" s="61"/>
      <c r="AX15983" s="61"/>
      <c r="AY15983" s="61"/>
      <c r="AZ15983" s="61"/>
      <c r="BA15983" s="61"/>
    </row>
    <row r="15984" spans="39:53" x14ac:dyDescent="0.2">
      <c r="AM15984" s="61"/>
      <c r="AN15984" s="61"/>
      <c r="AO15984" s="171"/>
      <c r="AP15984" s="61"/>
      <c r="AQ15984" s="61"/>
      <c r="AR15984" s="61"/>
      <c r="AS15984" s="61"/>
      <c r="AT15984" s="61"/>
      <c r="AU15984" s="61"/>
      <c r="AV15984" s="61"/>
      <c r="AW15984" s="61"/>
      <c r="AX15984" s="61"/>
      <c r="AY15984" s="61"/>
      <c r="AZ15984" s="61"/>
      <c r="BA15984" s="61"/>
    </row>
    <row r="15985" spans="39:53" x14ac:dyDescent="0.2">
      <c r="AM15985" s="61"/>
      <c r="AN15985" s="61"/>
      <c r="AO15985" s="171"/>
      <c r="AP15985" s="61"/>
      <c r="AQ15985" s="61"/>
      <c r="AR15985" s="61"/>
      <c r="AS15985" s="61"/>
      <c r="AT15985" s="61"/>
      <c r="AU15985" s="61"/>
      <c r="AV15985" s="61"/>
      <c r="AW15985" s="61"/>
      <c r="AX15985" s="61"/>
      <c r="AY15985" s="61"/>
      <c r="AZ15985" s="61"/>
      <c r="BA15985" s="61"/>
    </row>
    <row r="15986" spans="39:53" x14ac:dyDescent="0.2">
      <c r="AM15986" s="61"/>
      <c r="AN15986" s="61"/>
      <c r="AO15986" s="171"/>
      <c r="AP15986" s="61"/>
      <c r="AQ15986" s="61"/>
      <c r="AR15986" s="61"/>
      <c r="AS15986" s="61"/>
      <c r="AT15986" s="61"/>
      <c r="AU15986" s="61"/>
      <c r="AV15986" s="61"/>
      <c r="AW15986" s="61"/>
      <c r="AX15986" s="61"/>
      <c r="AY15986" s="61"/>
      <c r="AZ15986" s="61"/>
      <c r="BA15986" s="61"/>
    </row>
    <row r="15987" spans="39:53" x14ac:dyDescent="0.2">
      <c r="AM15987" s="61"/>
      <c r="AN15987" s="61"/>
      <c r="AO15987" s="171"/>
      <c r="AP15987" s="61"/>
      <c r="AQ15987" s="61"/>
      <c r="AR15987" s="61"/>
      <c r="AS15987" s="61"/>
      <c r="AT15987" s="61"/>
      <c r="AU15987" s="61"/>
      <c r="AV15987" s="61"/>
      <c r="AW15987" s="61"/>
      <c r="AX15987" s="61"/>
      <c r="AY15987" s="61"/>
      <c r="AZ15987" s="61"/>
      <c r="BA15987" s="61"/>
    </row>
    <row r="15988" spans="39:53" x14ac:dyDescent="0.2">
      <c r="AM15988" s="61"/>
      <c r="AN15988" s="61"/>
      <c r="AO15988" s="171"/>
      <c r="AP15988" s="61"/>
      <c r="AQ15988" s="61"/>
      <c r="AR15988" s="61"/>
      <c r="AS15988" s="61"/>
      <c r="AT15988" s="61"/>
      <c r="AU15988" s="61"/>
      <c r="AV15988" s="61"/>
      <c r="AW15988" s="61"/>
      <c r="AX15988" s="61"/>
      <c r="AY15988" s="61"/>
      <c r="AZ15988" s="61"/>
      <c r="BA15988" s="61"/>
    </row>
    <row r="15989" spans="39:53" x14ac:dyDescent="0.2">
      <c r="AM15989" s="61"/>
      <c r="AN15989" s="61"/>
      <c r="AO15989" s="171"/>
      <c r="AP15989" s="61"/>
      <c r="AQ15989" s="61"/>
      <c r="AR15989" s="61"/>
      <c r="AS15989" s="61"/>
      <c r="AT15989" s="61"/>
      <c r="AU15989" s="61"/>
      <c r="AV15989" s="61"/>
      <c r="AW15989" s="61"/>
      <c r="AX15989" s="61"/>
      <c r="AY15989" s="61"/>
      <c r="AZ15989" s="61"/>
      <c r="BA15989" s="61"/>
    </row>
    <row r="15990" spans="39:53" x14ac:dyDescent="0.2">
      <c r="AM15990" s="61"/>
      <c r="AN15990" s="61"/>
      <c r="AO15990" s="171"/>
      <c r="AP15990" s="61"/>
      <c r="AQ15990" s="61"/>
      <c r="AR15990" s="61"/>
      <c r="AS15990" s="61"/>
      <c r="AT15990" s="61"/>
      <c r="AU15990" s="61"/>
      <c r="AV15990" s="61"/>
      <c r="AW15990" s="61"/>
      <c r="AX15990" s="61"/>
      <c r="AY15990" s="61"/>
      <c r="AZ15990" s="61"/>
      <c r="BA15990" s="61"/>
    </row>
    <row r="15991" spans="39:53" x14ac:dyDescent="0.2">
      <c r="AM15991" s="61"/>
      <c r="AN15991" s="61"/>
      <c r="AO15991" s="171"/>
      <c r="AP15991" s="61"/>
      <c r="AQ15991" s="61"/>
      <c r="AR15991" s="61"/>
      <c r="AS15991" s="61"/>
      <c r="AT15991" s="61"/>
      <c r="AU15991" s="61"/>
      <c r="AV15991" s="61"/>
      <c r="AW15991" s="61"/>
      <c r="AX15991" s="61"/>
      <c r="AY15991" s="61"/>
      <c r="AZ15991" s="61"/>
      <c r="BA15991" s="61"/>
    </row>
    <row r="15992" spans="39:53" x14ac:dyDescent="0.2">
      <c r="AM15992" s="61"/>
      <c r="AN15992" s="61"/>
      <c r="AO15992" s="171"/>
      <c r="AP15992" s="61"/>
      <c r="AQ15992" s="61"/>
      <c r="AR15992" s="61"/>
      <c r="AS15992" s="61"/>
      <c r="AT15992" s="61"/>
      <c r="AU15992" s="61"/>
      <c r="AV15992" s="61"/>
      <c r="AW15992" s="61"/>
      <c r="AX15992" s="61"/>
      <c r="AY15992" s="61"/>
      <c r="AZ15992" s="61"/>
      <c r="BA15992" s="61"/>
    </row>
    <row r="15993" spans="39:53" x14ac:dyDescent="0.2">
      <c r="AM15993" s="61"/>
      <c r="AN15993" s="61"/>
      <c r="AO15993" s="171"/>
      <c r="AP15993" s="61"/>
      <c r="AQ15993" s="61"/>
      <c r="AR15993" s="61"/>
      <c r="AS15993" s="61"/>
      <c r="AT15993" s="61"/>
      <c r="AU15993" s="61"/>
      <c r="AV15993" s="61"/>
      <c r="AW15993" s="61"/>
      <c r="AX15993" s="61"/>
      <c r="AY15993" s="61"/>
      <c r="AZ15993" s="61"/>
      <c r="BA15993" s="61"/>
    </row>
    <row r="15994" spans="39:53" x14ac:dyDescent="0.2">
      <c r="AM15994" s="61"/>
      <c r="AN15994" s="61"/>
      <c r="AO15994" s="171"/>
      <c r="AP15994" s="61"/>
      <c r="AQ15994" s="61"/>
      <c r="AR15994" s="61"/>
      <c r="AS15994" s="61"/>
      <c r="AT15994" s="61"/>
      <c r="AU15994" s="61"/>
      <c r="AV15994" s="61"/>
      <c r="AW15994" s="61"/>
      <c r="AX15994" s="61"/>
      <c r="AY15994" s="61"/>
      <c r="AZ15994" s="61"/>
      <c r="BA15994" s="61"/>
    </row>
    <row r="15995" spans="39:53" x14ac:dyDescent="0.2">
      <c r="AM15995" s="61"/>
      <c r="AN15995" s="61"/>
      <c r="AO15995" s="171"/>
      <c r="AP15995" s="61"/>
      <c r="AQ15995" s="61"/>
      <c r="AR15995" s="61"/>
      <c r="AS15995" s="61"/>
      <c r="AT15995" s="61"/>
      <c r="AU15995" s="61"/>
      <c r="AV15995" s="61"/>
      <c r="AW15995" s="61"/>
      <c r="AX15995" s="61"/>
      <c r="AY15995" s="61"/>
      <c r="AZ15995" s="61"/>
      <c r="BA15995" s="61"/>
    </row>
    <row r="15996" spans="39:53" x14ac:dyDescent="0.2">
      <c r="AM15996" s="61"/>
      <c r="AN15996" s="61"/>
      <c r="AO15996" s="171"/>
      <c r="AP15996" s="61"/>
      <c r="AQ15996" s="61"/>
      <c r="AR15996" s="61"/>
      <c r="AS15996" s="61"/>
      <c r="AT15996" s="61"/>
      <c r="AU15996" s="61"/>
      <c r="AV15996" s="61"/>
      <c r="AW15996" s="61"/>
      <c r="AX15996" s="61"/>
      <c r="AY15996" s="61"/>
      <c r="AZ15996" s="61"/>
      <c r="BA15996" s="61"/>
    </row>
    <row r="15997" spans="39:53" x14ac:dyDescent="0.2">
      <c r="AM15997" s="61"/>
      <c r="AN15997" s="61"/>
      <c r="AO15997" s="171"/>
      <c r="AP15997" s="61"/>
      <c r="AQ15997" s="61"/>
      <c r="AR15997" s="61"/>
      <c r="AS15997" s="61"/>
      <c r="AT15997" s="61"/>
      <c r="AU15997" s="61"/>
      <c r="AV15997" s="61"/>
      <c r="AW15997" s="61"/>
      <c r="AX15997" s="61"/>
      <c r="AY15997" s="61"/>
      <c r="AZ15997" s="61"/>
      <c r="BA15997" s="61"/>
    </row>
    <row r="15998" spans="39:53" x14ac:dyDescent="0.2">
      <c r="AM15998" s="61"/>
      <c r="AN15998" s="61"/>
      <c r="AO15998" s="171"/>
      <c r="AP15998" s="61"/>
      <c r="AQ15998" s="61"/>
      <c r="AR15998" s="61"/>
      <c r="AS15998" s="61"/>
      <c r="AT15998" s="61"/>
      <c r="AU15998" s="61"/>
      <c r="AV15998" s="61"/>
      <c r="AW15998" s="61"/>
      <c r="AX15998" s="61"/>
      <c r="AY15998" s="61"/>
      <c r="AZ15998" s="61"/>
      <c r="BA15998" s="61"/>
    </row>
    <row r="15999" spans="39:53" x14ac:dyDescent="0.2">
      <c r="AM15999" s="61"/>
      <c r="AN15999" s="61"/>
      <c r="AO15999" s="171"/>
      <c r="AP15999" s="61"/>
      <c r="AQ15999" s="61"/>
      <c r="AR15999" s="61"/>
      <c r="AS15999" s="61"/>
      <c r="AT15999" s="61"/>
      <c r="AU15999" s="61"/>
      <c r="AV15999" s="61"/>
      <c r="AW15999" s="61"/>
      <c r="AX15999" s="61"/>
      <c r="AY15999" s="61"/>
      <c r="AZ15999" s="61"/>
      <c r="BA15999" s="61"/>
    </row>
    <row r="16000" spans="39:53" x14ac:dyDescent="0.2">
      <c r="AM16000" s="61"/>
      <c r="AN16000" s="61"/>
      <c r="AO16000" s="171"/>
      <c r="AP16000" s="61"/>
      <c r="AQ16000" s="61"/>
      <c r="AR16000" s="61"/>
      <c r="AS16000" s="61"/>
      <c r="AT16000" s="61"/>
      <c r="AU16000" s="61"/>
      <c r="AV16000" s="61"/>
      <c r="AW16000" s="61"/>
      <c r="AX16000" s="61"/>
      <c r="AY16000" s="61"/>
      <c r="AZ16000" s="61"/>
      <c r="BA16000" s="61"/>
    </row>
    <row r="16001" spans="39:53" x14ac:dyDescent="0.2">
      <c r="AM16001" s="61"/>
      <c r="AN16001" s="61"/>
      <c r="AO16001" s="171"/>
      <c r="AP16001" s="61"/>
      <c r="AQ16001" s="61"/>
      <c r="AR16001" s="61"/>
      <c r="AS16001" s="61"/>
      <c r="AT16001" s="61"/>
      <c r="AU16001" s="61"/>
      <c r="AV16001" s="61"/>
      <c r="AW16001" s="61"/>
      <c r="AX16001" s="61"/>
      <c r="AY16001" s="61"/>
      <c r="AZ16001" s="61"/>
      <c r="BA16001" s="61"/>
    </row>
    <row r="16002" spans="39:53" x14ac:dyDescent="0.2">
      <c r="AM16002" s="61"/>
      <c r="AN16002" s="61"/>
      <c r="AO16002" s="171"/>
      <c r="AP16002" s="61"/>
      <c r="AQ16002" s="61"/>
      <c r="AR16002" s="61"/>
      <c r="AS16002" s="61"/>
      <c r="AT16002" s="61"/>
      <c r="AU16002" s="61"/>
      <c r="AV16002" s="61"/>
      <c r="AW16002" s="61"/>
      <c r="AX16002" s="61"/>
      <c r="AY16002" s="61"/>
      <c r="AZ16002" s="61"/>
      <c r="BA16002" s="61"/>
    </row>
    <row r="16003" spans="39:53" x14ac:dyDescent="0.2">
      <c r="AM16003" s="61"/>
      <c r="AN16003" s="61"/>
      <c r="AO16003" s="171"/>
      <c r="AP16003" s="61"/>
      <c r="AQ16003" s="61"/>
      <c r="AR16003" s="61"/>
      <c r="AS16003" s="61"/>
      <c r="AT16003" s="61"/>
      <c r="AU16003" s="61"/>
      <c r="AV16003" s="61"/>
      <c r="AW16003" s="61"/>
      <c r="AX16003" s="61"/>
      <c r="AY16003" s="61"/>
      <c r="AZ16003" s="61"/>
      <c r="BA16003" s="61"/>
    </row>
    <row r="16004" spans="39:53" x14ac:dyDescent="0.2">
      <c r="AM16004" s="61"/>
      <c r="AN16004" s="61"/>
      <c r="AO16004" s="171"/>
      <c r="AP16004" s="61"/>
      <c r="AQ16004" s="61"/>
      <c r="AR16004" s="61"/>
      <c r="AS16004" s="61"/>
      <c r="AT16004" s="61"/>
      <c r="AU16004" s="61"/>
      <c r="AV16004" s="61"/>
      <c r="AW16004" s="61"/>
      <c r="AX16004" s="61"/>
      <c r="AY16004" s="61"/>
      <c r="AZ16004" s="61"/>
      <c r="BA16004" s="61"/>
    </row>
    <row r="16005" spans="39:53" x14ac:dyDescent="0.2">
      <c r="AM16005" s="61"/>
      <c r="AN16005" s="61"/>
      <c r="AO16005" s="171"/>
      <c r="AP16005" s="61"/>
      <c r="AQ16005" s="61"/>
      <c r="AR16005" s="61"/>
      <c r="AS16005" s="61"/>
      <c r="AT16005" s="61"/>
      <c r="AU16005" s="61"/>
      <c r="AV16005" s="61"/>
      <c r="AW16005" s="61"/>
      <c r="AX16005" s="61"/>
      <c r="AY16005" s="61"/>
      <c r="AZ16005" s="61"/>
      <c r="BA16005" s="61"/>
    </row>
    <row r="16006" spans="39:53" x14ac:dyDescent="0.2">
      <c r="AM16006" s="61"/>
      <c r="AN16006" s="61"/>
      <c r="AO16006" s="171"/>
      <c r="AP16006" s="61"/>
      <c r="AQ16006" s="61"/>
      <c r="AR16006" s="61"/>
      <c r="AS16006" s="61"/>
      <c r="AT16006" s="61"/>
      <c r="AU16006" s="61"/>
      <c r="AV16006" s="61"/>
      <c r="AW16006" s="61"/>
      <c r="AX16006" s="61"/>
      <c r="AY16006" s="61"/>
      <c r="AZ16006" s="61"/>
      <c r="BA16006" s="61"/>
    </row>
    <row r="16007" spans="39:53" x14ac:dyDescent="0.2">
      <c r="AM16007" s="61"/>
      <c r="AN16007" s="61"/>
      <c r="AO16007" s="171"/>
      <c r="AP16007" s="61"/>
      <c r="AQ16007" s="61"/>
      <c r="AR16007" s="61"/>
      <c r="AS16007" s="61"/>
      <c r="AT16007" s="61"/>
      <c r="AU16007" s="61"/>
      <c r="AV16007" s="61"/>
      <c r="AW16007" s="61"/>
      <c r="AX16007" s="61"/>
      <c r="AY16007" s="61"/>
      <c r="AZ16007" s="61"/>
      <c r="BA16007" s="61"/>
    </row>
    <row r="16008" spans="39:53" x14ac:dyDescent="0.2">
      <c r="AM16008" s="61"/>
      <c r="AN16008" s="61"/>
      <c r="AO16008" s="171"/>
      <c r="AP16008" s="61"/>
      <c r="AQ16008" s="61"/>
      <c r="AR16008" s="61"/>
      <c r="AS16008" s="61"/>
      <c r="AT16008" s="61"/>
      <c r="AU16008" s="61"/>
      <c r="AV16008" s="61"/>
      <c r="AW16008" s="61"/>
      <c r="AX16008" s="61"/>
      <c r="AY16008" s="61"/>
      <c r="AZ16008" s="61"/>
      <c r="BA16008" s="61"/>
    </row>
    <row r="16009" spans="39:53" x14ac:dyDescent="0.2">
      <c r="AM16009" s="61"/>
      <c r="AN16009" s="61"/>
      <c r="AO16009" s="171"/>
      <c r="AP16009" s="61"/>
      <c r="AQ16009" s="61"/>
      <c r="AR16009" s="61"/>
      <c r="AS16009" s="61"/>
      <c r="AT16009" s="61"/>
      <c r="AU16009" s="61"/>
      <c r="AV16009" s="61"/>
      <c r="AW16009" s="61"/>
      <c r="AX16009" s="61"/>
      <c r="AY16009" s="61"/>
      <c r="AZ16009" s="61"/>
      <c r="BA16009" s="61"/>
    </row>
    <row r="16010" spans="39:53" x14ac:dyDescent="0.2">
      <c r="AM16010" s="61"/>
      <c r="AN16010" s="61"/>
      <c r="AO16010" s="171"/>
      <c r="AP16010" s="61"/>
      <c r="AQ16010" s="61"/>
      <c r="AR16010" s="61"/>
      <c r="AS16010" s="61"/>
      <c r="AT16010" s="61"/>
      <c r="AU16010" s="61"/>
      <c r="AV16010" s="61"/>
      <c r="AW16010" s="61"/>
      <c r="AX16010" s="61"/>
      <c r="AY16010" s="61"/>
      <c r="AZ16010" s="61"/>
      <c r="BA16010" s="61"/>
    </row>
    <row r="16011" spans="39:53" x14ac:dyDescent="0.2">
      <c r="AM16011" s="61"/>
      <c r="AN16011" s="61"/>
      <c r="AO16011" s="171"/>
      <c r="AP16011" s="61"/>
      <c r="AQ16011" s="61"/>
      <c r="AR16011" s="61"/>
      <c r="AS16011" s="61"/>
      <c r="AT16011" s="61"/>
      <c r="AU16011" s="61"/>
      <c r="AV16011" s="61"/>
      <c r="AW16011" s="61"/>
      <c r="AX16011" s="61"/>
      <c r="AY16011" s="61"/>
      <c r="AZ16011" s="61"/>
      <c r="BA16011" s="61"/>
    </row>
    <row r="16012" spans="39:53" x14ac:dyDescent="0.2">
      <c r="AM16012" s="61"/>
      <c r="AN16012" s="61"/>
      <c r="AO16012" s="171"/>
      <c r="AP16012" s="61"/>
      <c r="AQ16012" s="61"/>
      <c r="AR16012" s="61"/>
      <c r="AS16012" s="61"/>
      <c r="AT16012" s="61"/>
      <c r="AU16012" s="61"/>
      <c r="AV16012" s="61"/>
      <c r="AW16012" s="61"/>
      <c r="AX16012" s="61"/>
      <c r="AY16012" s="61"/>
      <c r="AZ16012" s="61"/>
      <c r="BA16012" s="61"/>
    </row>
    <row r="16013" spans="39:53" x14ac:dyDescent="0.2">
      <c r="AM16013" s="61"/>
      <c r="AN16013" s="61"/>
      <c r="AO16013" s="171"/>
      <c r="AP16013" s="61"/>
      <c r="AQ16013" s="61"/>
      <c r="AR16013" s="61"/>
      <c r="AS16013" s="61"/>
      <c r="AT16013" s="61"/>
      <c r="AU16013" s="61"/>
      <c r="AV16013" s="61"/>
      <c r="AW16013" s="61"/>
      <c r="AX16013" s="61"/>
      <c r="AY16013" s="61"/>
      <c r="AZ16013" s="61"/>
      <c r="BA16013" s="61"/>
    </row>
    <row r="16014" spans="39:53" x14ac:dyDescent="0.2">
      <c r="AM16014" s="61"/>
      <c r="AN16014" s="61"/>
      <c r="AO16014" s="171"/>
      <c r="AP16014" s="61"/>
      <c r="AQ16014" s="61"/>
      <c r="AR16014" s="61"/>
      <c r="AS16014" s="61"/>
      <c r="AT16014" s="61"/>
      <c r="AU16014" s="61"/>
      <c r="AV16014" s="61"/>
      <c r="AW16014" s="61"/>
      <c r="AX16014" s="61"/>
      <c r="AY16014" s="61"/>
      <c r="AZ16014" s="61"/>
      <c r="BA16014" s="61"/>
    </row>
    <row r="16015" spans="39:53" x14ac:dyDescent="0.2">
      <c r="AM16015" s="61"/>
      <c r="AN16015" s="61"/>
      <c r="AO16015" s="171"/>
      <c r="AP16015" s="61"/>
      <c r="AQ16015" s="61"/>
      <c r="AR16015" s="61"/>
      <c r="AS16015" s="61"/>
      <c r="AT16015" s="61"/>
      <c r="AU16015" s="61"/>
      <c r="AV16015" s="61"/>
      <c r="AW16015" s="61"/>
      <c r="AX16015" s="61"/>
      <c r="AY16015" s="61"/>
      <c r="AZ16015" s="61"/>
      <c r="BA16015" s="61"/>
    </row>
    <row r="16016" spans="39:53" x14ac:dyDescent="0.2">
      <c r="AM16016" s="61"/>
      <c r="AN16016" s="61"/>
      <c r="AO16016" s="171"/>
      <c r="AP16016" s="61"/>
      <c r="AQ16016" s="61"/>
      <c r="AR16016" s="61"/>
      <c r="AS16016" s="61"/>
      <c r="AT16016" s="61"/>
      <c r="AU16016" s="61"/>
      <c r="AV16016" s="61"/>
      <c r="AW16016" s="61"/>
      <c r="AX16016" s="61"/>
      <c r="AY16016" s="61"/>
      <c r="AZ16016" s="61"/>
      <c r="BA16016" s="61"/>
    </row>
    <row r="16017" spans="39:53" x14ac:dyDescent="0.2">
      <c r="AM16017" s="61"/>
      <c r="AN16017" s="61"/>
      <c r="AO16017" s="171"/>
      <c r="AP16017" s="61"/>
      <c r="AQ16017" s="61"/>
      <c r="AR16017" s="61"/>
      <c r="AS16017" s="61"/>
      <c r="AT16017" s="61"/>
      <c r="AU16017" s="61"/>
      <c r="AV16017" s="61"/>
      <c r="AW16017" s="61"/>
      <c r="AX16017" s="61"/>
      <c r="AY16017" s="61"/>
      <c r="AZ16017" s="61"/>
      <c r="BA16017" s="61"/>
    </row>
    <row r="16018" spans="39:53" x14ac:dyDescent="0.2">
      <c r="AM16018" s="61"/>
      <c r="AN16018" s="61"/>
      <c r="AO16018" s="171"/>
      <c r="AP16018" s="61"/>
      <c r="AQ16018" s="61"/>
      <c r="AR16018" s="61"/>
      <c r="AS16018" s="61"/>
      <c r="AT16018" s="61"/>
      <c r="AU16018" s="61"/>
      <c r="AV16018" s="61"/>
      <c r="AW16018" s="61"/>
      <c r="AX16018" s="61"/>
      <c r="AY16018" s="61"/>
      <c r="AZ16018" s="61"/>
      <c r="BA16018" s="61"/>
    </row>
    <row r="16019" spans="39:53" x14ac:dyDescent="0.2">
      <c r="AM16019" s="61"/>
      <c r="AN16019" s="61"/>
      <c r="AO16019" s="171"/>
      <c r="AP16019" s="61"/>
      <c r="AQ16019" s="61"/>
      <c r="AR16019" s="61"/>
      <c r="AS16019" s="61"/>
      <c r="AT16019" s="61"/>
      <c r="AU16019" s="61"/>
      <c r="AV16019" s="61"/>
      <c r="AW16019" s="61"/>
      <c r="AX16019" s="61"/>
      <c r="AY16019" s="61"/>
      <c r="AZ16019" s="61"/>
      <c r="BA16019" s="61"/>
    </row>
    <row r="16020" spans="39:53" x14ac:dyDescent="0.2">
      <c r="AM16020" s="61"/>
      <c r="AN16020" s="61"/>
      <c r="AO16020" s="171"/>
      <c r="AP16020" s="61"/>
      <c r="AQ16020" s="61"/>
      <c r="AR16020" s="61"/>
      <c r="AS16020" s="61"/>
      <c r="AT16020" s="61"/>
      <c r="AU16020" s="61"/>
      <c r="AV16020" s="61"/>
      <c r="AW16020" s="61"/>
      <c r="AX16020" s="61"/>
      <c r="AY16020" s="61"/>
      <c r="AZ16020" s="61"/>
      <c r="BA16020" s="61"/>
    </row>
    <row r="16021" spans="39:53" x14ac:dyDescent="0.2">
      <c r="AM16021" s="61"/>
      <c r="AN16021" s="61"/>
      <c r="AO16021" s="171"/>
      <c r="AP16021" s="61"/>
      <c r="AQ16021" s="61"/>
      <c r="AR16021" s="61"/>
      <c r="AS16021" s="61"/>
      <c r="AT16021" s="61"/>
      <c r="AU16021" s="61"/>
      <c r="AV16021" s="61"/>
      <c r="AW16021" s="61"/>
      <c r="AX16021" s="61"/>
      <c r="AY16021" s="61"/>
      <c r="AZ16021" s="61"/>
      <c r="BA16021" s="61"/>
    </row>
    <row r="16022" spans="39:53" x14ac:dyDescent="0.2">
      <c r="AM16022" s="61"/>
      <c r="AN16022" s="61"/>
      <c r="AO16022" s="171"/>
      <c r="AP16022" s="61"/>
      <c r="AQ16022" s="61"/>
      <c r="AR16022" s="61"/>
      <c r="AS16022" s="61"/>
      <c r="AT16022" s="61"/>
      <c r="AU16022" s="61"/>
      <c r="AV16022" s="61"/>
      <c r="AW16022" s="61"/>
      <c r="AX16022" s="61"/>
      <c r="AY16022" s="61"/>
      <c r="AZ16022" s="61"/>
      <c r="BA16022" s="61"/>
    </row>
    <row r="16023" spans="39:53" x14ac:dyDescent="0.2">
      <c r="AM16023" s="61"/>
      <c r="AN16023" s="61"/>
      <c r="AO16023" s="171"/>
      <c r="AP16023" s="61"/>
      <c r="AQ16023" s="61"/>
      <c r="AR16023" s="61"/>
      <c r="AS16023" s="61"/>
      <c r="AT16023" s="61"/>
      <c r="AU16023" s="61"/>
      <c r="AV16023" s="61"/>
      <c r="AW16023" s="61"/>
      <c r="AX16023" s="61"/>
      <c r="AY16023" s="61"/>
      <c r="AZ16023" s="61"/>
      <c r="BA16023" s="61"/>
    </row>
    <row r="16024" spans="39:53" x14ac:dyDescent="0.2">
      <c r="AM16024" s="61"/>
      <c r="AN16024" s="61"/>
      <c r="AO16024" s="171"/>
      <c r="AP16024" s="61"/>
      <c r="AQ16024" s="61"/>
      <c r="AR16024" s="61"/>
      <c r="AS16024" s="61"/>
      <c r="AT16024" s="61"/>
      <c r="AU16024" s="61"/>
      <c r="AV16024" s="61"/>
      <c r="AW16024" s="61"/>
      <c r="AX16024" s="61"/>
      <c r="AY16024" s="61"/>
      <c r="AZ16024" s="61"/>
      <c r="BA16024" s="61"/>
    </row>
    <row r="16025" spans="39:53" x14ac:dyDescent="0.2">
      <c r="AM16025" s="61"/>
      <c r="AN16025" s="61"/>
      <c r="AO16025" s="171"/>
      <c r="AP16025" s="61"/>
      <c r="AQ16025" s="61"/>
      <c r="AR16025" s="61"/>
      <c r="AS16025" s="61"/>
      <c r="AT16025" s="61"/>
      <c r="AU16025" s="61"/>
      <c r="AV16025" s="61"/>
      <c r="AW16025" s="61"/>
      <c r="AX16025" s="61"/>
      <c r="AY16025" s="61"/>
      <c r="AZ16025" s="61"/>
      <c r="BA16025" s="61"/>
    </row>
    <row r="16026" spans="39:53" x14ac:dyDescent="0.2">
      <c r="AM16026" s="61"/>
      <c r="AN16026" s="61"/>
      <c r="AO16026" s="171"/>
      <c r="AP16026" s="61"/>
      <c r="AQ16026" s="61"/>
      <c r="AR16026" s="61"/>
      <c r="AS16026" s="61"/>
      <c r="AT16026" s="61"/>
      <c r="AU16026" s="61"/>
      <c r="AV16026" s="61"/>
      <c r="AW16026" s="61"/>
      <c r="AX16026" s="61"/>
      <c r="AY16026" s="61"/>
      <c r="AZ16026" s="61"/>
      <c r="BA16026" s="61"/>
    </row>
    <row r="16027" spans="39:53" x14ac:dyDescent="0.2">
      <c r="AM16027" s="61"/>
      <c r="AN16027" s="61"/>
      <c r="AO16027" s="171"/>
      <c r="AP16027" s="61"/>
      <c r="AQ16027" s="61"/>
      <c r="AR16027" s="61"/>
      <c r="AS16027" s="61"/>
      <c r="AT16027" s="61"/>
      <c r="AU16027" s="61"/>
      <c r="AV16027" s="61"/>
      <c r="AW16027" s="61"/>
      <c r="AX16027" s="61"/>
      <c r="AY16027" s="61"/>
      <c r="AZ16027" s="61"/>
      <c r="BA16027" s="61"/>
    </row>
    <row r="16028" spans="39:53" x14ac:dyDescent="0.2">
      <c r="AM16028" s="61"/>
      <c r="AN16028" s="61"/>
      <c r="AO16028" s="171"/>
      <c r="AP16028" s="61"/>
      <c r="AQ16028" s="61"/>
      <c r="AR16028" s="61"/>
      <c r="AS16028" s="61"/>
      <c r="AT16028" s="61"/>
      <c r="AU16028" s="61"/>
      <c r="AV16028" s="61"/>
      <c r="AW16028" s="61"/>
      <c r="AX16028" s="61"/>
      <c r="AY16028" s="61"/>
      <c r="AZ16028" s="61"/>
      <c r="BA16028" s="61"/>
    </row>
    <row r="16029" spans="39:53" x14ac:dyDescent="0.2">
      <c r="AM16029" s="61"/>
      <c r="AN16029" s="61"/>
      <c r="AO16029" s="171"/>
      <c r="AP16029" s="61"/>
      <c r="AQ16029" s="61"/>
      <c r="AR16029" s="61"/>
      <c r="AS16029" s="61"/>
      <c r="AT16029" s="61"/>
      <c r="AU16029" s="61"/>
      <c r="AV16029" s="61"/>
      <c r="AW16029" s="61"/>
      <c r="AX16029" s="61"/>
      <c r="AY16029" s="61"/>
      <c r="AZ16029" s="61"/>
      <c r="BA16029" s="61"/>
    </row>
    <row r="16030" spans="39:53" x14ac:dyDescent="0.2">
      <c r="AM16030" s="61"/>
      <c r="AN16030" s="61"/>
      <c r="AO16030" s="171"/>
      <c r="AP16030" s="61"/>
      <c r="AQ16030" s="61"/>
      <c r="AR16030" s="61"/>
      <c r="AS16030" s="61"/>
      <c r="AT16030" s="61"/>
      <c r="AU16030" s="61"/>
      <c r="AV16030" s="61"/>
      <c r="AW16030" s="61"/>
      <c r="AX16030" s="61"/>
      <c r="AY16030" s="61"/>
      <c r="AZ16030" s="61"/>
      <c r="BA16030" s="61"/>
    </row>
    <row r="16031" spans="39:53" x14ac:dyDescent="0.2">
      <c r="AM16031" s="61"/>
      <c r="AN16031" s="61"/>
      <c r="AO16031" s="171"/>
      <c r="AP16031" s="61"/>
      <c r="AQ16031" s="61"/>
      <c r="AR16031" s="61"/>
      <c r="AS16031" s="61"/>
      <c r="AT16031" s="61"/>
      <c r="AU16031" s="61"/>
      <c r="AV16031" s="61"/>
      <c r="AW16031" s="61"/>
      <c r="AX16031" s="61"/>
      <c r="AY16031" s="61"/>
      <c r="AZ16031" s="61"/>
      <c r="BA16031" s="61"/>
    </row>
    <row r="16032" spans="39:53" x14ac:dyDescent="0.2">
      <c r="AM16032" s="61"/>
      <c r="AN16032" s="61"/>
      <c r="AO16032" s="171"/>
      <c r="AP16032" s="61"/>
      <c r="AQ16032" s="61"/>
      <c r="AR16032" s="61"/>
      <c r="AS16032" s="61"/>
      <c r="AT16032" s="61"/>
      <c r="AU16032" s="61"/>
      <c r="AV16032" s="61"/>
      <c r="AW16032" s="61"/>
      <c r="AX16032" s="61"/>
      <c r="AY16032" s="61"/>
      <c r="AZ16032" s="61"/>
      <c r="BA16032" s="61"/>
    </row>
    <row r="16033" spans="39:53" x14ac:dyDescent="0.2">
      <c r="AM16033" s="61"/>
      <c r="AN16033" s="61"/>
      <c r="AO16033" s="171"/>
      <c r="AP16033" s="61"/>
      <c r="AQ16033" s="61"/>
      <c r="AR16033" s="61"/>
      <c r="AS16033" s="61"/>
      <c r="AT16033" s="61"/>
      <c r="AU16033" s="61"/>
      <c r="AV16033" s="61"/>
      <c r="AW16033" s="61"/>
      <c r="AX16033" s="61"/>
      <c r="AY16033" s="61"/>
      <c r="AZ16033" s="61"/>
      <c r="BA16033" s="61"/>
    </row>
    <row r="16034" spans="39:53" x14ac:dyDescent="0.2">
      <c r="AM16034" s="61"/>
      <c r="AN16034" s="61"/>
      <c r="AO16034" s="171"/>
      <c r="AP16034" s="61"/>
      <c r="AQ16034" s="61"/>
      <c r="AR16034" s="61"/>
      <c r="AS16034" s="61"/>
      <c r="AT16034" s="61"/>
      <c r="AU16034" s="61"/>
      <c r="AV16034" s="61"/>
      <c r="AW16034" s="61"/>
      <c r="AX16034" s="61"/>
      <c r="AY16034" s="61"/>
      <c r="AZ16034" s="61"/>
      <c r="BA16034" s="61"/>
    </row>
    <row r="16035" spans="39:53" x14ac:dyDescent="0.2">
      <c r="AM16035" s="61"/>
      <c r="AN16035" s="61"/>
      <c r="AO16035" s="171"/>
      <c r="AP16035" s="61"/>
      <c r="AQ16035" s="61"/>
      <c r="AR16035" s="61"/>
      <c r="AS16035" s="61"/>
      <c r="AT16035" s="61"/>
      <c r="AU16035" s="61"/>
      <c r="AV16035" s="61"/>
      <c r="AW16035" s="61"/>
      <c r="AX16035" s="61"/>
      <c r="AY16035" s="61"/>
      <c r="AZ16035" s="61"/>
      <c r="BA16035" s="61"/>
    </row>
    <row r="16036" spans="39:53" x14ac:dyDescent="0.2">
      <c r="AM16036" s="61"/>
      <c r="AN16036" s="61"/>
      <c r="AO16036" s="171"/>
      <c r="AP16036" s="61"/>
      <c r="AQ16036" s="61"/>
      <c r="AR16036" s="61"/>
      <c r="AS16036" s="61"/>
      <c r="AT16036" s="61"/>
      <c r="AU16036" s="61"/>
      <c r="AV16036" s="61"/>
      <c r="AW16036" s="61"/>
      <c r="AX16036" s="61"/>
      <c r="AY16036" s="61"/>
      <c r="AZ16036" s="61"/>
      <c r="BA16036" s="61"/>
    </row>
    <row r="16037" spans="39:53" x14ac:dyDescent="0.2">
      <c r="AM16037" s="61"/>
      <c r="AN16037" s="61"/>
      <c r="AO16037" s="171"/>
      <c r="AP16037" s="61"/>
      <c r="AQ16037" s="61"/>
      <c r="AR16037" s="61"/>
      <c r="AS16037" s="61"/>
      <c r="AT16037" s="61"/>
      <c r="AU16037" s="61"/>
      <c r="AV16037" s="61"/>
      <c r="AW16037" s="61"/>
      <c r="AX16037" s="61"/>
      <c r="AY16037" s="61"/>
      <c r="AZ16037" s="61"/>
      <c r="BA16037" s="61"/>
    </row>
    <row r="16038" spans="39:53" x14ac:dyDescent="0.2">
      <c r="AM16038" s="61"/>
      <c r="AN16038" s="61"/>
      <c r="AO16038" s="171"/>
      <c r="AP16038" s="61"/>
      <c r="AQ16038" s="61"/>
      <c r="AR16038" s="61"/>
      <c r="AS16038" s="61"/>
      <c r="AT16038" s="61"/>
      <c r="AU16038" s="61"/>
      <c r="AV16038" s="61"/>
      <c r="AW16038" s="61"/>
      <c r="AX16038" s="61"/>
      <c r="AY16038" s="61"/>
      <c r="AZ16038" s="61"/>
      <c r="BA16038" s="61"/>
    </row>
    <row r="16039" spans="39:53" x14ac:dyDescent="0.2">
      <c r="AM16039" s="61"/>
      <c r="AN16039" s="61"/>
      <c r="AO16039" s="171"/>
      <c r="AP16039" s="61"/>
      <c r="AQ16039" s="61"/>
      <c r="AR16039" s="61"/>
      <c r="AS16039" s="61"/>
      <c r="AT16039" s="61"/>
      <c r="AU16039" s="61"/>
      <c r="AV16039" s="61"/>
      <c r="AW16039" s="61"/>
      <c r="AX16039" s="61"/>
      <c r="AY16039" s="61"/>
      <c r="AZ16039" s="61"/>
      <c r="BA16039" s="61"/>
    </row>
    <row r="16040" spans="39:53" x14ac:dyDescent="0.2">
      <c r="AM16040" s="61"/>
      <c r="AN16040" s="61"/>
      <c r="AO16040" s="171"/>
      <c r="AP16040" s="61"/>
      <c r="AQ16040" s="61"/>
      <c r="AR16040" s="61"/>
      <c r="AS16040" s="61"/>
      <c r="AT16040" s="61"/>
      <c r="AU16040" s="61"/>
      <c r="AV16040" s="61"/>
      <c r="AW16040" s="61"/>
      <c r="AX16040" s="61"/>
      <c r="AY16040" s="61"/>
      <c r="AZ16040" s="61"/>
      <c r="BA16040" s="61"/>
    </row>
    <row r="16041" spans="39:53" x14ac:dyDescent="0.2">
      <c r="AM16041" s="61"/>
      <c r="AN16041" s="61"/>
      <c r="AO16041" s="171"/>
      <c r="AP16041" s="61"/>
      <c r="AQ16041" s="61"/>
      <c r="AR16041" s="61"/>
      <c r="AS16041" s="61"/>
      <c r="AT16041" s="61"/>
      <c r="AU16041" s="61"/>
      <c r="AV16041" s="61"/>
      <c r="AW16041" s="61"/>
      <c r="AX16041" s="61"/>
      <c r="AY16041" s="61"/>
      <c r="AZ16041" s="61"/>
      <c r="BA16041" s="61"/>
    </row>
    <row r="16042" spans="39:53" x14ac:dyDescent="0.2">
      <c r="AM16042" s="61"/>
      <c r="AN16042" s="61"/>
      <c r="AO16042" s="171"/>
      <c r="AP16042" s="61"/>
      <c r="AQ16042" s="61"/>
      <c r="AR16042" s="61"/>
      <c r="AS16042" s="61"/>
      <c r="AT16042" s="61"/>
      <c r="AU16042" s="61"/>
      <c r="AV16042" s="61"/>
      <c r="AW16042" s="61"/>
      <c r="AX16042" s="61"/>
      <c r="AY16042" s="61"/>
      <c r="AZ16042" s="61"/>
      <c r="BA16042" s="61"/>
    </row>
    <row r="16043" spans="39:53" x14ac:dyDescent="0.2">
      <c r="AM16043" s="61"/>
      <c r="AN16043" s="61"/>
      <c r="AO16043" s="171"/>
      <c r="AP16043" s="61"/>
      <c r="AQ16043" s="61"/>
      <c r="AR16043" s="61"/>
      <c r="AS16043" s="61"/>
      <c r="AT16043" s="61"/>
      <c r="AU16043" s="61"/>
      <c r="AV16043" s="61"/>
      <c r="AW16043" s="61"/>
      <c r="AX16043" s="61"/>
      <c r="AY16043" s="61"/>
      <c r="AZ16043" s="61"/>
      <c r="BA16043" s="61"/>
    </row>
    <row r="16044" spans="39:53" x14ac:dyDescent="0.2">
      <c r="AM16044" s="61"/>
      <c r="AN16044" s="61"/>
      <c r="AO16044" s="171"/>
      <c r="AP16044" s="61"/>
      <c r="AQ16044" s="61"/>
      <c r="AR16044" s="61"/>
      <c r="AS16044" s="61"/>
      <c r="AT16044" s="61"/>
      <c r="AU16044" s="61"/>
      <c r="AV16044" s="61"/>
      <c r="AW16044" s="61"/>
      <c r="AX16044" s="61"/>
      <c r="AY16044" s="61"/>
      <c r="AZ16044" s="61"/>
      <c r="BA16044" s="61"/>
    </row>
    <row r="16045" spans="39:53" x14ac:dyDescent="0.2">
      <c r="AM16045" s="61"/>
      <c r="AN16045" s="61"/>
      <c r="AO16045" s="171"/>
      <c r="AP16045" s="61"/>
      <c r="AQ16045" s="61"/>
      <c r="AR16045" s="61"/>
      <c r="AS16045" s="61"/>
      <c r="AT16045" s="61"/>
      <c r="AU16045" s="61"/>
      <c r="AV16045" s="61"/>
      <c r="AW16045" s="61"/>
      <c r="AX16045" s="61"/>
      <c r="AY16045" s="61"/>
      <c r="AZ16045" s="61"/>
      <c r="BA16045" s="61"/>
    </row>
    <row r="16046" spans="39:53" x14ac:dyDescent="0.2">
      <c r="AM16046" s="61"/>
      <c r="AN16046" s="61"/>
      <c r="AO16046" s="171"/>
      <c r="AP16046" s="61"/>
      <c r="AQ16046" s="61"/>
      <c r="AR16046" s="61"/>
      <c r="AS16046" s="61"/>
      <c r="AT16046" s="61"/>
      <c r="AU16046" s="61"/>
      <c r="AV16046" s="61"/>
      <c r="AW16046" s="61"/>
      <c r="AX16046" s="61"/>
      <c r="AY16046" s="61"/>
      <c r="AZ16046" s="61"/>
      <c r="BA16046" s="61"/>
    </row>
    <row r="16047" spans="39:53" x14ac:dyDescent="0.2">
      <c r="AM16047" s="61"/>
      <c r="AN16047" s="61"/>
      <c r="AO16047" s="171"/>
      <c r="AP16047" s="61"/>
      <c r="AQ16047" s="61"/>
      <c r="AR16047" s="61"/>
      <c r="AS16047" s="61"/>
      <c r="AT16047" s="61"/>
      <c r="AU16047" s="61"/>
      <c r="AV16047" s="61"/>
      <c r="AW16047" s="61"/>
      <c r="AX16047" s="61"/>
      <c r="AY16047" s="61"/>
      <c r="AZ16047" s="61"/>
      <c r="BA16047" s="61"/>
    </row>
    <row r="16048" spans="39:53" x14ac:dyDescent="0.2">
      <c r="AM16048" s="61"/>
      <c r="AN16048" s="61"/>
      <c r="AO16048" s="171"/>
      <c r="AP16048" s="61"/>
      <c r="AQ16048" s="61"/>
      <c r="AR16048" s="61"/>
      <c r="AS16048" s="61"/>
      <c r="AT16048" s="61"/>
      <c r="AU16048" s="61"/>
      <c r="AV16048" s="61"/>
      <c r="AW16048" s="61"/>
      <c r="AX16048" s="61"/>
      <c r="AY16048" s="61"/>
      <c r="AZ16048" s="61"/>
      <c r="BA16048" s="61"/>
    </row>
    <row r="16049" spans="39:53" x14ac:dyDescent="0.2">
      <c r="AM16049" s="61"/>
      <c r="AN16049" s="61"/>
      <c r="AO16049" s="171"/>
      <c r="AP16049" s="61"/>
      <c r="AQ16049" s="61"/>
      <c r="AR16049" s="61"/>
      <c r="AS16049" s="61"/>
      <c r="AT16049" s="61"/>
      <c r="AU16049" s="61"/>
      <c r="AV16049" s="61"/>
      <c r="AW16049" s="61"/>
      <c r="AX16049" s="61"/>
      <c r="AY16049" s="61"/>
      <c r="AZ16049" s="61"/>
      <c r="BA16049" s="61"/>
    </row>
    <row r="16050" spans="39:53" x14ac:dyDescent="0.2">
      <c r="AM16050" s="61"/>
      <c r="AN16050" s="61"/>
      <c r="AO16050" s="171"/>
      <c r="AP16050" s="61"/>
      <c r="AQ16050" s="61"/>
      <c r="AR16050" s="61"/>
      <c r="AS16050" s="61"/>
      <c r="AT16050" s="61"/>
      <c r="AU16050" s="61"/>
      <c r="AV16050" s="61"/>
      <c r="AW16050" s="61"/>
      <c r="AX16050" s="61"/>
      <c r="AY16050" s="61"/>
      <c r="AZ16050" s="61"/>
      <c r="BA16050" s="61"/>
    </row>
    <row r="16051" spans="39:53" x14ac:dyDescent="0.2">
      <c r="AM16051" s="61"/>
      <c r="AN16051" s="61"/>
      <c r="AO16051" s="171"/>
      <c r="AP16051" s="61"/>
      <c r="AQ16051" s="61"/>
      <c r="AR16051" s="61"/>
      <c r="AS16051" s="61"/>
      <c r="AT16051" s="61"/>
      <c r="AU16051" s="61"/>
      <c r="AV16051" s="61"/>
      <c r="AW16051" s="61"/>
      <c r="AX16051" s="61"/>
      <c r="AY16051" s="61"/>
      <c r="AZ16051" s="61"/>
      <c r="BA16051" s="61"/>
    </row>
    <row r="16052" spans="39:53" x14ac:dyDescent="0.2">
      <c r="AM16052" s="61"/>
      <c r="AN16052" s="61"/>
      <c r="AO16052" s="171"/>
      <c r="AP16052" s="61"/>
      <c r="AQ16052" s="61"/>
      <c r="AR16052" s="61"/>
      <c r="AS16052" s="61"/>
      <c r="AT16052" s="61"/>
      <c r="AU16052" s="61"/>
      <c r="AV16052" s="61"/>
      <c r="AW16052" s="61"/>
      <c r="AX16052" s="61"/>
      <c r="AY16052" s="61"/>
      <c r="AZ16052" s="61"/>
      <c r="BA16052" s="61"/>
    </row>
    <row r="16053" spans="39:53" x14ac:dyDescent="0.2">
      <c r="AM16053" s="61"/>
      <c r="AN16053" s="61"/>
      <c r="AO16053" s="171"/>
      <c r="AP16053" s="61"/>
      <c r="AQ16053" s="61"/>
      <c r="AR16053" s="61"/>
      <c r="AS16053" s="61"/>
      <c r="AT16053" s="61"/>
      <c r="AU16053" s="61"/>
      <c r="AV16053" s="61"/>
      <c r="AW16053" s="61"/>
      <c r="AX16053" s="61"/>
      <c r="AY16053" s="61"/>
      <c r="AZ16053" s="61"/>
      <c r="BA16053" s="61"/>
    </row>
    <row r="16054" spans="39:53" x14ac:dyDescent="0.2">
      <c r="AM16054" s="61"/>
      <c r="AN16054" s="61"/>
      <c r="AO16054" s="171"/>
      <c r="AP16054" s="61"/>
      <c r="AQ16054" s="61"/>
      <c r="AR16054" s="61"/>
      <c r="AS16054" s="61"/>
      <c r="AT16054" s="61"/>
      <c r="AU16054" s="61"/>
      <c r="AV16054" s="61"/>
      <c r="AW16054" s="61"/>
      <c r="AX16054" s="61"/>
      <c r="AY16054" s="61"/>
      <c r="AZ16054" s="61"/>
      <c r="BA16054" s="61"/>
    </row>
    <row r="16055" spans="39:53" x14ac:dyDescent="0.2">
      <c r="AM16055" s="61"/>
      <c r="AN16055" s="61"/>
      <c r="AO16055" s="171"/>
      <c r="AP16055" s="61"/>
      <c r="AQ16055" s="61"/>
      <c r="AR16055" s="61"/>
      <c r="AS16055" s="61"/>
      <c r="AT16055" s="61"/>
      <c r="AU16055" s="61"/>
      <c r="AV16055" s="61"/>
      <c r="AW16055" s="61"/>
      <c r="AX16055" s="61"/>
      <c r="AY16055" s="61"/>
      <c r="AZ16055" s="61"/>
      <c r="BA16055" s="61"/>
    </row>
    <row r="16056" spans="39:53" x14ac:dyDescent="0.2">
      <c r="AM16056" s="61"/>
      <c r="AN16056" s="61"/>
      <c r="AO16056" s="171"/>
      <c r="AP16056" s="61"/>
      <c r="AQ16056" s="61"/>
      <c r="AR16056" s="61"/>
      <c r="AS16056" s="61"/>
      <c r="AT16056" s="61"/>
      <c r="AU16056" s="61"/>
      <c r="AV16056" s="61"/>
      <c r="AW16056" s="61"/>
      <c r="AX16056" s="61"/>
      <c r="AY16056" s="61"/>
      <c r="AZ16056" s="61"/>
      <c r="BA16056" s="61"/>
    </row>
    <row r="16057" spans="39:53" x14ac:dyDescent="0.2">
      <c r="AM16057" s="61"/>
      <c r="AN16057" s="61"/>
      <c r="AO16057" s="171"/>
      <c r="AP16057" s="61"/>
      <c r="AQ16057" s="61"/>
      <c r="AR16057" s="61"/>
      <c r="AS16057" s="61"/>
      <c r="AT16057" s="61"/>
      <c r="AU16057" s="61"/>
      <c r="AV16057" s="61"/>
      <c r="AW16057" s="61"/>
      <c r="AX16057" s="61"/>
      <c r="AY16057" s="61"/>
      <c r="AZ16057" s="61"/>
      <c r="BA16057" s="61"/>
    </row>
    <row r="16058" spans="39:53" x14ac:dyDescent="0.2">
      <c r="AM16058" s="61"/>
      <c r="AN16058" s="61"/>
      <c r="AO16058" s="171"/>
      <c r="AP16058" s="61"/>
      <c r="AQ16058" s="61"/>
      <c r="AR16058" s="61"/>
      <c r="AS16058" s="61"/>
      <c r="AT16058" s="61"/>
      <c r="AU16058" s="61"/>
      <c r="AV16058" s="61"/>
      <c r="AW16058" s="61"/>
      <c r="AX16058" s="61"/>
      <c r="AY16058" s="61"/>
      <c r="AZ16058" s="61"/>
      <c r="BA16058" s="61"/>
    </row>
    <row r="16059" spans="39:53" x14ac:dyDescent="0.2">
      <c r="AM16059" s="61"/>
      <c r="AN16059" s="61"/>
      <c r="AO16059" s="171"/>
      <c r="AP16059" s="61"/>
      <c r="AQ16059" s="61"/>
      <c r="AR16059" s="61"/>
      <c r="AS16059" s="61"/>
      <c r="AT16059" s="61"/>
      <c r="AU16059" s="61"/>
      <c r="AV16059" s="61"/>
      <c r="AW16059" s="61"/>
      <c r="AX16059" s="61"/>
      <c r="AY16059" s="61"/>
      <c r="AZ16059" s="61"/>
      <c r="BA16059" s="61"/>
    </row>
    <row r="16060" spans="39:53" x14ac:dyDescent="0.2">
      <c r="AM16060" s="61"/>
      <c r="AN16060" s="61"/>
      <c r="AO16060" s="171"/>
      <c r="AP16060" s="61"/>
      <c r="AQ16060" s="61"/>
      <c r="AR16060" s="61"/>
      <c r="AS16060" s="61"/>
      <c r="AT16060" s="61"/>
      <c r="AU16060" s="61"/>
      <c r="AV16060" s="61"/>
      <c r="AW16060" s="61"/>
      <c r="AX16060" s="61"/>
      <c r="AY16060" s="61"/>
      <c r="AZ16060" s="61"/>
      <c r="BA16060" s="61"/>
    </row>
    <row r="16061" spans="39:53" x14ac:dyDescent="0.2">
      <c r="AM16061" s="61"/>
      <c r="AN16061" s="61"/>
      <c r="AO16061" s="171"/>
      <c r="AP16061" s="61"/>
      <c r="AQ16061" s="61"/>
      <c r="AR16061" s="61"/>
      <c r="AS16061" s="61"/>
      <c r="AT16061" s="61"/>
      <c r="AU16061" s="61"/>
      <c r="AV16061" s="61"/>
      <c r="AW16061" s="61"/>
      <c r="AX16061" s="61"/>
      <c r="AY16061" s="61"/>
      <c r="AZ16061" s="61"/>
      <c r="BA16061" s="61"/>
    </row>
    <row r="16062" spans="39:53" x14ac:dyDescent="0.2">
      <c r="AM16062" s="61"/>
      <c r="AN16062" s="61"/>
      <c r="AO16062" s="171"/>
      <c r="AP16062" s="61"/>
      <c r="AQ16062" s="61"/>
      <c r="AR16062" s="61"/>
      <c r="AS16062" s="61"/>
      <c r="AT16062" s="61"/>
      <c r="AU16062" s="61"/>
      <c r="AV16062" s="61"/>
      <c r="AW16062" s="61"/>
      <c r="AX16062" s="61"/>
      <c r="AY16062" s="61"/>
      <c r="AZ16062" s="61"/>
      <c r="BA16062" s="61"/>
    </row>
    <row r="16063" spans="39:53" x14ac:dyDescent="0.2">
      <c r="AM16063" s="61"/>
      <c r="AN16063" s="61"/>
      <c r="AO16063" s="171"/>
      <c r="AP16063" s="61"/>
      <c r="AQ16063" s="61"/>
      <c r="AR16063" s="61"/>
      <c r="AS16063" s="61"/>
      <c r="AT16063" s="61"/>
      <c r="AU16063" s="61"/>
      <c r="AV16063" s="61"/>
      <c r="AW16063" s="61"/>
      <c r="AX16063" s="61"/>
      <c r="AY16063" s="61"/>
      <c r="AZ16063" s="61"/>
      <c r="BA16063" s="61"/>
    </row>
    <row r="16064" spans="39:53" x14ac:dyDescent="0.2">
      <c r="AM16064" s="61"/>
      <c r="AN16064" s="61"/>
      <c r="AO16064" s="171"/>
      <c r="AP16064" s="61"/>
      <c r="AQ16064" s="61"/>
      <c r="AR16064" s="61"/>
      <c r="AS16064" s="61"/>
      <c r="AT16064" s="61"/>
      <c r="AU16064" s="61"/>
      <c r="AV16064" s="61"/>
      <c r="AW16064" s="61"/>
      <c r="AX16064" s="61"/>
      <c r="AY16064" s="61"/>
      <c r="AZ16064" s="61"/>
      <c r="BA16064" s="61"/>
    </row>
    <row r="16065" spans="39:53" x14ac:dyDescent="0.2">
      <c r="AM16065" s="61"/>
      <c r="AN16065" s="61"/>
      <c r="AO16065" s="171"/>
      <c r="AP16065" s="61"/>
      <c r="AQ16065" s="61"/>
      <c r="AR16065" s="61"/>
      <c r="AS16065" s="61"/>
      <c r="AT16065" s="61"/>
      <c r="AU16065" s="61"/>
      <c r="AV16065" s="61"/>
      <c r="AW16065" s="61"/>
      <c r="AX16065" s="61"/>
      <c r="AY16065" s="61"/>
      <c r="AZ16065" s="61"/>
      <c r="BA16065" s="61"/>
    </row>
    <row r="16066" spans="39:53" x14ac:dyDescent="0.2">
      <c r="AM16066" s="61"/>
      <c r="AN16066" s="61"/>
      <c r="AO16066" s="171"/>
      <c r="AP16066" s="61"/>
      <c r="AQ16066" s="61"/>
      <c r="AR16066" s="61"/>
      <c r="AS16066" s="61"/>
      <c r="AT16066" s="61"/>
      <c r="AU16066" s="61"/>
      <c r="AV16066" s="61"/>
      <c r="AW16066" s="61"/>
      <c r="AX16066" s="61"/>
      <c r="AY16066" s="61"/>
      <c r="AZ16066" s="61"/>
      <c r="BA16066" s="61"/>
    </row>
    <row r="16067" spans="39:53" x14ac:dyDescent="0.2">
      <c r="AM16067" s="61"/>
      <c r="AN16067" s="61"/>
      <c r="AO16067" s="171"/>
      <c r="AP16067" s="61"/>
      <c r="AQ16067" s="61"/>
      <c r="AR16067" s="61"/>
      <c r="AS16067" s="61"/>
      <c r="AT16067" s="61"/>
      <c r="AU16067" s="61"/>
      <c r="AV16067" s="61"/>
      <c r="AW16067" s="61"/>
      <c r="AX16067" s="61"/>
      <c r="AY16067" s="61"/>
      <c r="AZ16067" s="61"/>
      <c r="BA16067" s="61"/>
    </row>
    <row r="16068" spans="39:53" x14ac:dyDescent="0.2">
      <c r="AM16068" s="61"/>
      <c r="AN16068" s="61"/>
      <c r="AO16068" s="171"/>
      <c r="AP16068" s="61"/>
      <c r="AQ16068" s="61"/>
      <c r="AR16068" s="61"/>
      <c r="AS16068" s="61"/>
      <c r="AT16068" s="61"/>
      <c r="AU16068" s="61"/>
      <c r="AV16068" s="61"/>
      <c r="AW16068" s="61"/>
      <c r="AX16068" s="61"/>
      <c r="AY16068" s="61"/>
      <c r="AZ16068" s="61"/>
      <c r="BA16068" s="61"/>
    </row>
    <row r="16069" spans="39:53" x14ac:dyDescent="0.2">
      <c r="AM16069" s="61"/>
      <c r="AN16069" s="61"/>
      <c r="AO16069" s="171"/>
      <c r="AP16069" s="61"/>
      <c r="AQ16069" s="61"/>
      <c r="AR16069" s="61"/>
      <c r="AS16069" s="61"/>
      <c r="AT16069" s="61"/>
      <c r="AU16069" s="61"/>
      <c r="AV16069" s="61"/>
      <c r="AW16069" s="61"/>
      <c r="AX16069" s="61"/>
      <c r="AY16069" s="61"/>
      <c r="AZ16069" s="61"/>
      <c r="BA16069" s="61"/>
    </row>
    <row r="16070" spans="39:53" x14ac:dyDescent="0.2">
      <c r="AM16070" s="61"/>
      <c r="AN16070" s="61"/>
      <c r="AO16070" s="171"/>
      <c r="AP16070" s="61"/>
      <c r="AQ16070" s="61"/>
      <c r="AR16070" s="61"/>
      <c r="AS16070" s="61"/>
      <c r="AT16070" s="61"/>
      <c r="AU16070" s="61"/>
      <c r="AV16070" s="61"/>
      <c r="AW16070" s="61"/>
      <c r="AX16070" s="61"/>
      <c r="AY16070" s="61"/>
      <c r="AZ16070" s="61"/>
      <c r="BA16070" s="61"/>
    </row>
    <row r="16071" spans="39:53" x14ac:dyDescent="0.2">
      <c r="AM16071" s="61"/>
      <c r="AN16071" s="61"/>
      <c r="AO16071" s="171"/>
      <c r="AP16071" s="61"/>
      <c r="AQ16071" s="61"/>
      <c r="AR16071" s="61"/>
      <c r="AS16071" s="61"/>
      <c r="AT16071" s="61"/>
      <c r="AU16071" s="61"/>
      <c r="AV16071" s="61"/>
      <c r="AW16071" s="61"/>
      <c r="AX16071" s="61"/>
      <c r="AY16071" s="61"/>
      <c r="AZ16071" s="61"/>
      <c r="BA16071" s="61"/>
    </row>
    <row r="16072" spans="39:53" x14ac:dyDescent="0.2">
      <c r="AM16072" s="61"/>
      <c r="AN16072" s="61"/>
      <c r="AO16072" s="171"/>
      <c r="AP16072" s="61"/>
      <c r="AQ16072" s="61"/>
      <c r="AR16072" s="61"/>
      <c r="AS16072" s="61"/>
      <c r="AT16072" s="61"/>
      <c r="AU16072" s="61"/>
      <c r="AV16072" s="61"/>
      <c r="AW16072" s="61"/>
      <c r="AX16072" s="61"/>
      <c r="AY16072" s="61"/>
      <c r="AZ16072" s="61"/>
      <c r="BA16072" s="61"/>
    </row>
    <row r="16073" spans="39:53" x14ac:dyDescent="0.2">
      <c r="AM16073" s="61"/>
      <c r="AN16073" s="61"/>
      <c r="AO16073" s="171"/>
      <c r="AP16073" s="61"/>
      <c r="AQ16073" s="61"/>
      <c r="AR16073" s="61"/>
      <c r="AS16073" s="61"/>
      <c r="AT16073" s="61"/>
      <c r="AU16073" s="61"/>
      <c r="AV16073" s="61"/>
      <c r="AW16073" s="61"/>
      <c r="AX16073" s="61"/>
      <c r="AY16073" s="61"/>
      <c r="AZ16073" s="61"/>
      <c r="BA16073" s="61"/>
    </row>
    <row r="16074" spans="39:53" x14ac:dyDescent="0.2">
      <c r="AM16074" s="61"/>
      <c r="AN16074" s="61"/>
      <c r="AO16074" s="171"/>
      <c r="AP16074" s="61"/>
      <c r="AQ16074" s="61"/>
      <c r="AR16074" s="61"/>
      <c r="AS16074" s="61"/>
      <c r="AT16074" s="61"/>
      <c r="AU16074" s="61"/>
      <c r="AV16074" s="61"/>
      <c r="AW16074" s="61"/>
      <c r="AX16074" s="61"/>
      <c r="AY16074" s="61"/>
      <c r="AZ16074" s="61"/>
      <c r="BA16074" s="61"/>
    </row>
    <row r="16075" spans="39:53" x14ac:dyDescent="0.2">
      <c r="AM16075" s="61"/>
      <c r="AN16075" s="61"/>
      <c r="AO16075" s="171"/>
      <c r="AP16075" s="61"/>
      <c r="AQ16075" s="61"/>
      <c r="AR16075" s="61"/>
      <c r="AS16075" s="61"/>
      <c r="AT16075" s="61"/>
      <c r="AU16075" s="61"/>
      <c r="AV16075" s="61"/>
      <c r="AW16075" s="61"/>
      <c r="AX16075" s="61"/>
      <c r="AY16075" s="61"/>
      <c r="AZ16075" s="61"/>
      <c r="BA16075" s="61"/>
    </row>
    <row r="16076" spans="39:53" x14ac:dyDescent="0.2">
      <c r="AM16076" s="61"/>
      <c r="AN16076" s="61"/>
      <c r="AO16076" s="171"/>
      <c r="AP16076" s="61"/>
      <c r="AQ16076" s="61"/>
      <c r="AR16076" s="61"/>
      <c r="AS16076" s="61"/>
      <c r="AT16076" s="61"/>
      <c r="AU16076" s="61"/>
      <c r="AV16076" s="61"/>
      <c r="AW16076" s="61"/>
      <c r="AX16076" s="61"/>
      <c r="AY16076" s="61"/>
      <c r="AZ16076" s="61"/>
      <c r="BA16076" s="61"/>
    </row>
    <row r="16077" spans="39:53" x14ac:dyDescent="0.2">
      <c r="AM16077" s="61"/>
      <c r="AN16077" s="61"/>
      <c r="AO16077" s="171"/>
      <c r="AP16077" s="61"/>
      <c r="AQ16077" s="61"/>
      <c r="AR16077" s="61"/>
      <c r="AS16077" s="61"/>
      <c r="AT16077" s="61"/>
      <c r="AU16077" s="61"/>
      <c r="AV16077" s="61"/>
      <c r="AW16077" s="61"/>
      <c r="AX16077" s="61"/>
      <c r="AY16077" s="61"/>
      <c r="AZ16077" s="61"/>
      <c r="BA16077" s="61"/>
    </row>
    <row r="16078" spans="39:53" x14ac:dyDescent="0.2">
      <c r="AM16078" s="61"/>
      <c r="AN16078" s="61"/>
      <c r="AO16078" s="171"/>
      <c r="AP16078" s="61"/>
      <c r="AQ16078" s="61"/>
      <c r="AR16078" s="61"/>
      <c r="AS16078" s="61"/>
      <c r="AT16078" s="61"/>
      <c r="AU16078" s="61"/>
      <c r="AV16078" s="61"/>
      <c r="AW16078" s="61"/>
      <c r="AX16078" s="61"/>
      <c r="AY16078" s="61"/>
      <c r="AZ16078" s="61"/>
      <c r="BA16078" s="61"/>
    </row>
    <row r="16079" spans="39:53" x14ac:dyDescent="0.2">
      <c r="AM16079" s="61"/>
      <c r="AN16079" s="61"/>
      <c r="AO16079" s="171"/>
      <c r="AP16079" s="61"/>
      <c r="AQ16079" s="61"/>
      <c r="AR16079" s="61"/>
      <c r="AS16079" s="61"/>
      <c r="AT16079" s="61"/>
      <c r="AU16079" s="61"/>
      <c r="AV16079" s="61"/>
      <c r="AW16079" s="61"/>
      <c r="AX16079" s="61"/>
      <c r="AY16079" s="61"/>
      <c r="AZ16079" s="61"/>
      <c r="BA16079" s="61"/>
    </row>
    <row r="16080" spans="39:53" x14ac:dyDescent="0.2">
      <c r="AM16080" s="61"/>
      <c r="AN16080" s="61"/>
      <c r="AO16080" s="171"/>
      <c r="AP16080" s="61"/>
      <c r="AQ16080" s="61"/>
      <c r="AR16080" s="61"/>
      <c r="AS16080" s="61"/>
      <c r="AT16080" s="61"/>
      <c r="AU16080" s="61"/>
      <c r="AV16080" s="61"/>
      <c r="AW16080" s="61"/>
      <c r="AX16080" s="61"/>
      <c r="AY16080" s="61"/>
      <c r="AZ16080" s="61"/>
      <c r="BA16080" s="61"/>
    </row>
    <row r="16081" spans="39:53" x14ac:dyDescent="0.2">
      <c r="AM16081" s="61"/>
      <c r="AN16081" s="61"/>
      <c r="AO16081" s="171"/>
      <c r="AP16081" s="61"/>
      <c r="AQ16081" s="61"/>
      <c r="AR16081" s="61"/>
      <c r="AS16081" s="61"/>
      <c r="AT16081" s="61"/>
      <c r="AU16081" s="61"/>
      <c r="AV16081" s="61"/>
      <c r="AW16081" s="61"/>
      <c r="AX16081" s="61"/>
      <c r="AY16081" s="61"/>
      <c r="AZ16081" s="61"/>
      <c r="BA16081" s="61"/>
    </row>
    <row r="16082" spans="39:53" x14ac:dyDescent="0.2">
      <c r="AM16082" s="61"/>
      <c r="AN16082" s="61"/>
      <c r="AO16082" s="171"/>
      <c r="AP16082" s="61"/>
      <c r="AQ16082" s="61"/>
      <c r="AR16082" s="61"/>
      <c r="AS16082" s="61"/>
      <c r="AT16082" s="61"/>
      <c r="AU16082" s="61"/>
      <c r="AV16082" s="61"/>
      <c r="AW16082" s="61"/>
      <c r="AX16082" s="61"/>
      <c r="AY16082" s="61"/>
      <c r="AZ16082" s="61"/>
      <c r="BA16082" s="61"/>
    </row>
    <row r="16083" spans="39:53" x14ac:dyDescent="0.2">
      <c r="AM16083" s="61"/>
      <c r="AN16083" s="61"/>
      <c r="AO16083" s="171"/>
      <c r="AP16083" s="61"/>
      <c r="AQ16083" s="61"/>
      <c r="AR16083" s="61"/>
      <c r="AS16083" s="61"/>
      <c r="AT16083" s="61"/>
      <c r="AU16083" s="61"/>
      <c r="AV16083" s="61"/>
      <c r="AW16083" s="61"/>
      <c r="AX16083" s="61"/>
      <c r="AY16083" s="61"/>
      <c r="AZ16083" s="61"/>
      <c r="BA16083" s="61"/>
    </row>
    <row r="16084" spans="39:53" x14ac:dyDescent="0.2">
      <c r="AM16084" s="61"/>
      <c r="AN16084" s="61"/>
      <c r="AO16084" s="171"/>
      <c r="AP16084" s="61"/>
      <c r="AQ16084" s="61"/>
      <c r="AR16084" s="61"/>
      <c r="AS16084" s="61"/>
      <c r="AT16084" s="61"/>
      <c r="AU16084" s="61"/>
      <c r="AV16084" s="61"/>
      <c r="AW16084" s="61"/>
      <c r="AX16084" s="61"/>
      <c r="AY16084" s="61"/>
      <c r="AZ16084" s="61"/>
      <c r="BA16084" s="61"/>
    </row>
    <row r="16085" spans="39:53" x14ac:dyDescent="0.2">
      <c r="AM16085" s="61"/>
      <c r="AN16085" s="61"/>
      <c r="AO16085" s="171"/>
      <c r="AP16085" s="61"/>
      <c r="AQ16085" s="61"/>
      <c r="AR16085" s="61"/>
      <c r="AS16085" s="61"/>
      <c r="AT16085" s="61"/>
      <c r="AU16085" s="61"/>
      <c r="AV16085" s="61"/>
      <c r="AW16085" s="61"/>
      <c r="AX16085" s="61"/>
      <c r="AY16085" s="61"/>
      <c r="AZ16085" s="61"/>
      <c r="BA16085" s="61"/>
    </row>
    <row r="16086" spans="39:53" x14ac:dyDescent="0.2">
      <c r="AM16086" s="61"/>
      <c r="AN16086" s="61"/>
      <c r="AO16086" s="171"/>
      <c r="AP16086" s="61"/>
      <c r="AQ16086" s="61"/>
      <c r="AR16086" s="61"/>
      <c r="AS16086" s="61"/>
      <c r="AT16086" s="61"/>
      <c r="AU16086" s="61"/>
      <c r="AV16086" s="61"/>
      <c r="AW16086" s="61"/>
      <c r="AX16086" s="61"/>
      <c r="AY16086" s="61"/>
      <c r="AZ16086" s="61"/>
      <c r="BA16086" s="61"/>
    </row>
    <row r="16087" spans="39:53" x14ac:dyDescent="0.2">
      <c r="AM16087" s="61"/>
      <c r="AN16087" s="61"/>
      <c r="AO16087" s="171"/>
      <c r="AP16087" s="61"/>
      <c r="AQ16087" s="61"/>
      <c r="AR16087" s="61"/>
      <c r="AS16087" s="61"/>
      <c r="AT16087" s="61"/>
      <c r="AU16087" s="61"/>
      <c r="AV16087" s="61"/>
      <c r="AW16087" s="61"/>
      <c r="AX16087" s="61"/>
      <c r="AY16087" s="61"/>
      <c r="AZ16087" s="61"/>
      <c r="BA16087" s="61"/>
    </row>
    <row r="16088" spans="39:53" x14ac:dyDescent="0.2">
      <c r="AM16088" s="61"/>
      <c r="AN16088" s="61"/>
      <c r="AO16088" s="171"/>
      <c r="AP16088" s="61"/>
      <c r="AQ16088" s="61"/>
      <c r="AR16088" s="61"/>
      <c r="AS16088" s="61"/>
      <c r="AT16088" s="61"/>
      <c r="AU16088" s="61"/>
      <c r="AV16088" s="61"/>
      <c r="AW16088" s="61"/>
      <c r="AX16088" s="61"/>
      <c r="AY16088" s="61"/>
      <c r="AZ16088" s="61"/>
      <c r="BA16088" s="61"/>
    </row>
    <row r="16089" spans="39:53" x14ac:dyDescent="0.2">
      <c r="AM16089" s="61"/>
      <c r="AN16089" s="61"/>
      <c r="AO16089" s="171"/>
      <c r="AP16089" s="61"/>
      <c r="AQ16089" s="61"/>
      <c r="AR16089" s="61"/>
      <c r="AS16089" s="61"/>
      <c r="AT16089" s="61"/>
      <c r="AU16089" s="61"/>
      <c r="AV16089" s="61"/>
      <c r="AW16089" s="61"/>
      <c r="AX16089" s="61"/>
      <c r="AY16089" s="61"/>
      <c r="AZ16089" s="61"/>
      <c r="BA16089" s="61"/>
    </row>
    <row r="16090" spans="39:53" x14ac:dyDescent="0.2">
      <c r="AM16090" s="61"/>
      <c r="AN16090" s="61"/>
      <c r="AO16090" s="171"/>
      <c r="AP16090" s="61"/>
      <c r="AQ16090" s="61"/>
      <c r="AR16090" s="61"/>
      <c r="AS16090" s="61"/>
      <c r="AT16090" s="61"/>
      <c r="AU16090" s="61"/>
      <c r="AV16090" s="61"/>
      <c r="AW16090" s="61"/>
      <c r="AX16090" s="61"/>
      <c r="AY16090" s="61"/>
      <c r="AZ16090" s="61"/>
      <c r="BA16090" s="61"/>
    </row>
    <row r="16091" spans="39:53" x14ac:dyDescent="0.2">
      <c r="AM16091" s="61"/>
      <c r="AN16091" s="61"/>
      <c r="AO16091" s="171"/>
      <c r="AP16091" s="61"/>
      <c r="AQ16091" s="61"/>
      <c r="AR16091" s="61"/>
      <c r="AS16091" s="61"/>
      <c r="AT16091" s="61"/>
      <c r="AU16091" s="61"/>
      <c r="AV16091" s="61"/>
      <c r="AW16091" s="61"/>
      <c r="AX16091" s="61"/>
      <c r="AY16091" s="61"/>
      <c r="AZ16091" s="61"/>
      <c r="BA16091" s="61"/>
    </row>
    <row r="16092" spans="39:53" x14ac:dyDescent="0.2">
      <c r="AM16092" s="61"/>
      <c r="AN16092" s="61"/>
      <c r="AO16092" s="171"/>
      <c r="AP16092" s="61"/>
      <c r="AQ16092" s="61"/>
      <c r="AR16092" s="61"/>
      <c r="AS16092" s="61"/>
      <c r="AT16092" s="61"/>
      <c r="AU16092" s="61"/>
      <c r="AV16092" s="61"/>
      <c r="AW16092" s="61"/>
      <c r="AX16092" s="61"/>
      <c r="AY16092" s="61"/>
      <c r="AZ16092" s="61"/>
      <c r="BA16092" s="61"/>
    </row>
    <row r="16093" spans="39:53" x14ac:dyDescent="0.2">
      <c r="AM16093" s="61"/>
      <c r="AN16093" s="61"/>
      <c r="AO16093" s="171"/>
      <c r="AP16093" s="61"/>
      <c r="AQ16093" s="61"/>
      <c r="AR16093" s="61"/>
      <c r="AS16093" s="61"/>
      <c r="AT16093" s="61"/>
      <c r="AU16093" s="61"/>
      <c r="AV16093" s="61"/>
      <c r="AW16093" s="61"/>
      <c r="AX16093" s="61"/>
      <c r="AY16093" s="61"/>
      <c r="AZ16093" s="61"/>
      <c r="BA16093" s="61"/>
    </row>
    <row r="16094" spans="39:53" x14ac:dyDescent="0.2">
      <c r="AM16094" s="61"/>
      <c r="AN16094" s="61"/>
      <c r="AO16094" s="171"/>
      <c r="AP16094" s="61"/>
      <c r="AQ16094" s="61"/>
      <c r="AR16094" s="61"/>
      <c r="AS16094" s="61"/>
      <c r="AT16094" s="61"/>
      <c r="AU16094" s="61"/>
      <c r="AV16094" s="61"/>
      <c r="AW16094" s="61"/>
      <c r="AX16094" s="61"/>
      <c r="AY16094" s="61"/>
      <c r="AZ16094" s="61"/>
      <c r="BA16094" s="61"/>
    </row>
    <row r="16095" spans="39:53" x14ac:dyDescent="0.2">
      <c r="AM16095" s="61"/>
      <c r="AN16095" s="61"/>
      <c r="AO16095" s="171"/>
      <c r="AP16095" s="61"/>
      <c r="AQ16095" s="61"/>
      <c r="AR16095" s="61"/>
      <c r="AS16095" s="61"/>
      <c r="AT16095" s="61"/>
      <c r="AU16095" s="61"/>
      <c r="AV16095" s="61"/>
      <c r="AW16095" s="61"/>
      <c r="AX16095" s="61"/>
      <c r="AY16095" s="61"/>
      <c r="AZ16095" s="61"/>
      <c r="BA16095" s="61"/>
    </row>
    <row r="16096" spans="39:53" x14ac:dyDescent="0.2">
      <c r="AM16096" s="61"/>
      <c r="AN16096" s="61"/>
      <c r="AO16096" s="171"/>
      <c r="AP16096" s="61"/>
      <c r="AQ16096" s="61"/>
      <c r="AR16096" s="61"/>
      <c r="AS16096" s="61"/>
      <c r="AT16096" s="61"/>
      <c r="AU16096" s="61"/>
      <c r="AV16096" s="61"/>
      <c r="AW16096" s="61"/>
      <c r="AX16096" s="61"/>
      <c r="AY16096" s="61"/>
      <c r="AZ16096" s="61"/>
      <c r="BA16096" s="61"/>
    </row>
    <row r="16097" spans="39:53" x14ac:dyDescent="0.2">
      <c r="AM16097" s="61"/>
      <c r="AN16097" s="61"/>
      <c r="AO16097" s="171"/>
      <c r="AP16097" s="61"/>
      <c r="AQ16097" s="61"/>
      <c r="AR16097" s="61"/>
      <c r="AS16097" s="61"/>
      <c r="AT16097" s="61"/>
      <c r="AU16097" s="61"/>
      <c r="AV16097" s="61"/>
      <c r="AW16097" s="61"/>
      <c r="AX16097" s="61"/>
      <c r="AY16097" s="61"/>
      <c r="AZ16097" s="61"/>
      <c r="BA16097" s="61"/>
    </row>
    <row r="16098" spans="39:53" x14ac:dyDescent="0.2">
      <c r="AM16098" s="61"/>
      <c r="AN16098" s="61"/>
      <c r="AO16098" s="171"/>
      <c r="AP16098" s="61"/>
      <c r="AQ16098" s="61"/>
      <c r="AR16098" s="61"/>
      <c r="AS16098" s="61"/>
      <c r="AT16098" s="61"/>
      <c r="AU16098" s="61"/>
      <c r="AV16098" s="61"/>
      <c r="AW16098" s="61"/>
      <c r="AX16098" s="61"/>
      <c r="AY16098" s="61"/>
      <c r="AZ16098" s="61"/>
      <c r="BA16098" s="61"/>
    </row>
    <row r="16099" spans="39:53" x14ac:dyDescent="0.2">
      <c r="AM16099" s="61"/>
      <c r="AN16099" s="61"/>
      <c r="AO16099" s="171"/>
      <c r="AP16099" s="61"/>
      <c r="AQ16099" s="61"/>
      <c r="AR16099" s="61"/>
      <c r="AS16099" s="61"/>
      <c r="AT16099" s="61"/>
      <c r="AU16099" s="61"/>
      <c r="AV16099" s="61"/>
      <c r="AW16099" s="61"/>
      <c r="AX16099" s="61"/>
      <c r="AY16099" s="61"/>
      <c r="AZ16099" s="61"/>
      <c r="BA16099" s="61"/>
    </row>
    <row r="16100" spans="39:53" x14ac:dyDescent="0.2">
      <c r="AM16100" s="61"/>
      <c r="AN16100" s="61"/>
      <c r="AO16100" s="171"/>
      <c r="AP16100" s="61"/>
      <c r="AQ16100" s="61"/>
      <c r="AR16100" s="61"/>
      <c r="AS16100" s="61"/>
      <c r="AT16100" s="61"/>
      <c r="AU16100" s="61"/>
      <c r="AV16100" s="61"/>
      <c r="AW16100" s="61"/>
      <c r="AX16100" s="61"/>
      <c r="AY16100" s="61"/>
      <c r="AZ16100" s="61"/>
      <c r="BA16100" s="61"/>
    </row>
    <row r="16101" spans="39:53" x14ac:dyDescent="0.2">
      <c r="AM16101" s="61"/>
      <c r="AN16101" s="61"/>
      <c r="AO16101" s="171"/>
      <c r="AP16101" s="61"/>
      <c r="AQ16101" s="61"/>
      <c r="AR16101" s="61"/>
      <c r="AS16101" s="61"/>
      <c r="AT16101" s="61"/>
      <c r="AU16101" s="61"/>
      <c r="AV16101" s="61"/>
      <c r="AW16101" s="61"/>
      <c r="AX16101" s="61"/>
      <c r="AY16101" s="61"/>
      <c r="AZ16101" s="61"/>
      <c r="BA16101" s="61"/>
    </row>
    <row r="16102" spans="39:53" x14ac:dyDescent="0.2">
      <c r="AM16102" s="61"/>
      <c r="AN16102" s="61"/>
      <c r="AO16102" s="171"/>
      <c r="AP16102" s="61"/>
      <c r="AQ16102" s="61"/>
      <c r="AR16102" s="61"/>
      <c r="AS16102" s="61"/>
      <c r="AT16102" s="61"/>
      <c r="AU16102" s="61"/>
      <c r="AV16102" s="61"/>
      <c r="AW16102" s="61"/>
      <c r="AX16102" s="61"/>
      <c r="AY16102" s="61"/>
      <c r="AZ16102" s="61"/>
      <c r="BA16102" s="61"/>
    </row>
    <row r="16103" spans="39:53" x14ac:dyDescent="0.2">
      <c r="AM16103" s="61"/>
      <c r="AN16103" s="61"/>
      <c r="AO16103" s="171"/>
      <c r="AP16103" s="61"/>
      <c r="AQ16103" s="61"/>
      <c r="AR16103" s="61"/>
      <c r="AS16103" s="61"/>
      <c r="AT16103" s="61"/>
      <c r="AU16103" s="61"/>
      <c r="AV16103" s="61"/>
      <c r="AW16103" s="61"/>
      <c r="AX16103" s="61"/>
      <c r="AY16103" s="61"/>
      <c r="AZ16103" s="61"/>
      <c r="BA16103" s="61"/>
    </row>
    <row r="16104" spans="39:53" x14ac:dyDescent="0.2">
      <c r="AM16104" s="61"/>
      <c r="AN16104" s="61"/>
      <c r="AO16104" s="171"/>
      <c r="AP16104" s="61"/>
      <c r="AQ16104" s="61"/>
      <c r="AR16104" s="61"/>
      <c r="AS16104" s="61"/>
      <c r="AT16104" s="61"/>
      <c r="AU16104" s="61"/>
      <c r="AV16104" s="61"/>
      <c r="AW16104" s="61"/>
      <c r="AX16104" s="61"/>
      <c r="AY16104" s="61"/>
      <c r="AZ16104" s="61"/>
      <c r="BA16104" s="61"/>
    </row>
    <row r="16105" spans="39:53" x14ac:dyDescent="0.2">
      <c r="AM16105" s="61"/>
      <c r="AN16105" s="61"/>
      <c r="AO16105" s="171"/>
      <c r="AP16105" s="61"/>
      <c r="AQ16105" s="61"/>
      <c r="AR16105" s="61"/>
      <c r="AS16105" s="61"/>
      <c r="AT16105" s="61"/>
      <c r="AU16105" s="61"/>
      <c r="AV16105" s="61"/>
      <c r="AW16105" s="61"/>
      <c r="AX16105" s="61"/>
      <c r="AY16105" s="61"/>
      <c r="AZ16105" s="61"/>
      <c r="BA16105" s="61"/>
    </row>
    <row r="16106" spans="39:53" x14ac:dyDescent="0.2">
      <c r="AM16106" s="61"/>
      <c r="AN16106" s="61"/>
      <c r="AO16106" s="171"/>
      <c r="AP16106" s="61"/>
      <c r="AQ16106" s="61"/>
      <c r="AR16106" s="61"/>
      <c r="AS16106" s="61"/>
      <c r="AT16106" s="61"/>
      <c r="AU16106" s="61"/>
      <c r="AV16106" s="61"/>
      <c r="AW16106" s="61"/>
      <c r="AX16106" s="61"/>
      <c r="AY16106" s="61"/>
      <c r="AZ16106" s="61"/>
      <c r="BA16106" s="61"/>
    </row>
    <row r="16107" spans="39:53" x14ac:dyDescent="0.2">
      <c r="AM16107" s="61"/>
      <c r="AN16107" s="61"/>
      <c r="AO16107" s="171"/>
      <c r="AP16107" s="61"/>
      <c r="AQ16107" s="61"/>
      <c r="AR16107" s="61"/>
      <c r="AS16107" s="61"/>
      <c r="AT16107" s="61"/>
      <c r="AU16107" s="61"/>
      <c r="AV16107" s="61"/>
      <c r="AW16107" s="61"/>
      <c r="AX16107" s="61"/>
      <c r="AY16107" s="61"/>
      <c r="AZ16107" s="61"/>
      <c r="BA16107" s="61"/>
    </row>
    <row r="16108" spans="39:53" x14ac:dyDescent="0.2">
      <c r="AM16108" s="61"/>
      <c r="AN16108" s="61"/>
      <c r="AO16108" s="171"/>
      <c r="AP16108" s="61"/>
      <c r="AQ16108" s="61"/>
      <c r="AR16108" s="61"/>
      <c r="AS16108" s="61"/>
      <c r="AT16108" s="61"/>
      <c r="AU16108" s="61"/>
      <c r="AV16108" s="61"/>
      <c r="AW16108" s="61"/>
      <c r="AX16108" s="61"/>
      <c r="AY16108" s="61"/>
      <c r="AZ16108" s="61"/>
      <c r="BA16108" s="61"/>
    </row>
    <row r="16109" spans="39:53" x14ac:dyDescent="0.2">
      <c r="AM16109" s="61"/>
      <c r="AN16109" s="61"/>
      <c r="AO16109" s="171"/>
      <c r="AP16109" s="61"/>
      <c r="AQ16109" s="61"/>
      <c r="AR16109" s="61"/>
      <c r="AS16109" s="61"/>
      <c r="AT16109" s="61"/>
      <c r="AU16109" s="61"/>
      <c r="AV16109" s="61"/>
      <c r="AW16109" s="61"/>
      <c r="AX16109" s="61"/>
      <c r="AY16109" s="61"/>
      <c r="AZ16109" s="61"/>
      <c r="BA16109" s="61"/>
    </row>
    <row r="16110" spans="39:53" x14ac:dyDescent="0.2">
      <c r="AM16110" s="61"/>
      <c r="AN16110" s="61"/>
      <c r="AO16110" s="171"/>
      <c r="AP16110" s="61"/>
      <c r="AQ16110" s="61"/>
      <c r="AR16110" s="61"/>
      <c r="AS16110" s="61"/>
      <c r="AT16110" s="61"/>
      <c r="AU16110" s="61"/>
      <c r="AV16110" s="61"/>
      <c r="AW16110" s="61"/>
      <c r="AX16110" s="61"/>
      <c r="AY16110" s="61"/>
      <c r="AZ16110" s="61"/>
      <c r="BA16110" s="61"/>
    </row>
    <row r="16111" spans="39:53" x14ac:dyDescent="0.2">
      <c r="AM16111" s="61"/>
      <c r="AN16111" s="61"/>
      <c r="AO16111" s="171"/>
      <c r="AP16111" s="61"/>
      <c r="AQ16111" s="61"/>
      <c r="AR16111" s="61"/>
      <c r="AS16111" s="61"/>
      <c r="AT16111" s="61"/>
      <c r="AU16111" s="61"/>
      <c r="AV16111" s="61"/>
      <c r="AW16111" s="61"/>
      <c r="AX16111" s="61"/>
      <c r="AY16111" s="61"/>
      <c r="AZ16111" s="61"/>
      <c r="BA16111" s="61"/>
    </row>
    <row r="16112" spans="39:53" x14ac:dyDescent="0.2">
      <c r="AM16112" s="61"/>
      <c r="AN16112" s="61"/>
      <c r="AO16112" s="171"/>
      <c r="AP16112" s="61"/>
      <c r="AQ16112" s="61"/>
      <c r="AR16112" s="61"/>
      <c r="AS16112" s="61"/>
      <c r="AT16112" s="61"/>
      <c r="AU16112" s="61"/>
      <c r="AV16112" s="61"/>
      <c r="AW16112" s="61"/>
      <c r="AX16112" s="61"/>
      <c r="AY16112" s="61"/>
      <c r="AZ16112" s="61"/>
      <c r="BA16112" s="61"/>
    </row>
    <row r="16113" spans="39:53" x14ac:dyDescent="0.2">
      <c r="AM16113" s="61"/>
      <c r="AN16113" s="61"/>
      <c r="AO16113" s="171"/>
      <c r="AP16113" s="61"/>
      <c r="AQ16113" s="61"/>
      <c r="AR16113" s="61"/>
      <c r="AS16113" s="61"/>
      <c r="AT16113" s="61"/>
      <c r="AU16113" s="61"/>
      <c r="AV16113" s="61"/>
      <c r="AW16113" s="61"/>
      <c r="AX16113" s="61"/>
      <c r="AY16113" s="61"/>
      <c r="AZ16113" s="61"/>
      <c r="BA16113" s="61"/>
    </row>
    <row r="16114" spans="39:53" x14ac:dyDescent="0.2">
      <c r="AM16114" s="61"/>
      <c r="AN16114" s="61"/>
      <c r="AO16114" s="171"/>
      <c r="AP16114" s="61"/>
      <c r="AQ16114" s="61"/>
      <c r="AR16114" s="61"/>
      <c r="AS16114" s="61"/>
      <c r="AT16114" s="61"/>
      <c r="AU16114" s="61"/>
      <c r="AV16114" s="61"/>
      <c r="AW16114" s="61"/>
      <c r="AX16114" s="61"/>
      <c r="AY16114" s="61"/>
      <c r="AZ16114" s="61"/>
      <c r="BA16114" s="61"/>
    </row>
    <row r="16115" spans="39:53" x14ac:dyDescent="0.2">
      <c r="AM16115" s="61"/>
      <c r="AN16115" s="61"/>
      <c r="AO16115" s="171"/>
      <c r="AP16115" s="61"/>
      <c r="AQ16115" s="61"/>
      <c r="AR16115" s="61"/>
      <c r="AS16115" s="61"/>
      <c r="AT16115" s="61"/>
      <c r="AU16115" s="61"/>
      <c r="AV16115" s="61"/>
      <c r="AW16115" s="61"/>
      <c r="AX16115" s="61"/>
      <c r="AY16115" s="61"/>
      <c r="AZ16115" s="61"/>
      <c r="BA16115" s="61"/>
    </row>
    <row r="16116" spans="39:53" x14ac:dyDescent="0.2">
      <c r="AM16116" s="61"/>
      <c r="AN16116" s="61"/>
      <c r="AO16116" s="171"/>
      <c r="AP16116" s="61"/>
      <c r="AQ16116" s="61"/>
      <c r="AR16116" s="61"/>
      <c r="AS16116" s="61"/>
      <c r="AT16116" s="61"/>
      <c r="AU16116" s="61"/>
      <c r="AV16116" s="61"/>
      <c r="AW16116" s="61"/>
      <c r="AX16116" s="61"/>
      <c r="AY16116" s="61"/>
      <c r="AZ16116" s="61"/>
      <c r="BA16116" s="61"/>
    </row>
    <row r="16117" spans="39:53" x14ac:dyDescent="0.2">
      <c r="AM16117" s="61"/>
      <c r="AN16117" s="61"/>
      <c r="AO16117" s="171"/>
      <c r="AP16117" s="61"/>
      <c r="AQ16117" s="61"/>
      <c r="AR16117" s="61"/>
      <c r="AS16117" s="61"/>
      <c r="AT16117" s="61"/>
      <c r="AU16117" s="61"/>
      <c r="AV16117" s="61"/>
      <c r="AW16117" s="61"/>
      <c r="AX16117" s="61"/>
      <c r="AY16117" s="61"/>
      <c r="AZ16117" s="61"/>
      <c r="BA16117" s="61"/>
    </row>
    <row r="16118" spans="39:53" x14ac:dyDescent="0.2">
      <c r="AM16118" s="61"/>
      <c r="AN16118" s="61"/>
      <c r="AO16118" s="171"/>
      <c r="AP16118" s="61"/>
      <c r="AQ16118" s="61"/>
      <c r="AR16118" s="61"/>
      <c r="AS16118" s="61"/>
      <c r="AT16118" s="61"/>
      <c r="AU16118" s="61"/>
      <c r="AV16118" s="61"/>
      <c r="AW16118" s="61"/>
      <c r="AX16118" s="61"/>
      <c r="AY16118" s="61"/>
      <c r="AZ16118" s="61"/>
      <c r="BA16118" s="61"/>
    </row>
    <row r="16119" spans="39:53" x14ac:dyDescent="0.2">
      <c r="AM16119" s="61"/>
      <c r="AN16119" s="61"/>
      <c r="AO16119" s="171"/>
      <c r="AP16119" s="61"/>
      <c r="AQ16119" s="61"/>
      <c r="AR16119" s="61"/>
      <c r="AS16119" s="61"/>
      <c r="AT16119" s="61"/>
      <c r="AU16119" s="61"/>
      <c r="AV16119" s="61"/>
      <c r="AW16119" s="61"/>
      <c r="AX16119" s="61"/>
      <c r="AY16119" s="61"/>
      <c r="AZ16119" s="61"/>
      <c r="BA16119" s="61"/>
    </row>
    <row r="16120" spans="39:53" x14ac:dyDescent="0.2">
      <c r="AM16120" s="61"/>
      <c r="AN16120" s="61"/>
      <c r="AO16120" s="171"/>
      <c r="AP16120" s="61"/>
      <c r="AQ16120" s="61"/>
      <c r="AR16120" s="61"/>
      <c r="AS16120" s="61"/>
      <c r="AT16120" s="61"/>
      <c r="AU16120" s="61"/>
      <c r="AV16120" s="61"/>
      <c r="AW16120" s="61"/>
      <c r="AX16120" s="61"/>
      <c r="AY16120" s="61"/>
      <c r="AZ16120" s="61"/>
      <c r="BA16120" s="61"/>
    </row>
    <row r="16121" spans="39:53" x14ac:dyDescent="0.2">
      <c r="AM16121" s="61"/>
      <c r="AN16121" s="61"/>
      <c r="AO16121" s="171"/>
      <c r="AP16121" s="61"/>
      <c r="AQ16121" s="61"/>
      <c r="AR16121" s="61"/>
      <c r="AS16121" s="61"/>
      <c r="AT16121" s="61"/>
      <c r="AU16121" s="61"/>
      <c r="AV16121" s="61"/>
      <c r="AW16121" s="61"/>
      <c r="AX16121" s="61"/>
      <c r="AY16121" s="61"/>
      <c r="AZ16121" s="61"/>
      <c r="BA16121" s="61"/>
    </row>
    <row r="16122" spans="39:53" x14ac:dyDescent="0.2">
      <c r="AM16122" s="61"/>
      <c r="AN16122" s="61"/>
      <c r="AO16122" s="171"/>
      <c r="AP16122" s="61"/>
      <c r="AQ16122" s="61"/>
      <c r="AR16122" s="61"/>
      <c r="AS16122" s="61"/>
      <c r="AT16122" s="61"/>
      <c r="AU16122" s="61"/>
      <c r="AV16122" s="61"/>
      <c r="AW16122" s="61"/>
      <c r="AX16122" s="61"/>
      <c r="AY16122" s="61"/>
      <c r="AZ16122" s="61"/>
      <c r="BA16122" s="61"/>
    </row>
    <row r="16123" spans="39:53" x14ac:dyDescent="0.2">
      <c r="AM16123" s="61"/>
      <c r="AN16123" s="61"/>
      <c r="AO16123" s="171"/>
      <c r="AP16123" s="61"/>
      <c r="AQ16123" s="61"/>
      <c r="AR16123" s="61"/>
      <c r="AS16123" s="61"/>
      <c r="AT16123" s="61"/>
      <c r="AU16123" s="61"/>
      <c r="AV16123" s="61"/>
      <c r="AW16123" s="61"/>
      <c r="AX16123" s="61"/>
      <c r="AY16123" s="61"/>
      <c r="AZ16123" s="61"/>
      <c r="BA16123" s="61"/>
    </row>
    <row r="16124" spans="39:53" x14ac:dyDescent="0.2">
      <c r="AM16124" s="61"/>
      <c r="AN16124" s="61"/>
      <c r="AO16124" s="171"/>
      <c r="AP16124" s="61"/>
      <c r="AQ16124" s="61"/>
      <c r="AR16124" s="61"/>
      <c r="AS16124" s="61"/>
      <c r="AT16124" s="61"/>
      <c r="AU16124" s="61"/>
      <c r="AV16124" s="61"/>
      <c r="AW16124" s="61"/>
      <c r="AX16124" s="61"/>
      <c r="AY16124" s="61"/>
      <c r="AZ16124" s="61"/>
      <c r="BA16124" s="61"/>
    </row>
    <row r="16125" spans="39:53" x14ac:dyDescent="0.2">
      <c r="AM16125" s="61"/>
      <c r="AN16125" s="61"/>
      <c r="AO16125" s="171"/>
      <c r="AP16125" s="61"/>
      <c r="AQ16125" s="61"/>
      <c r="AR16125" s="61"/>
      <c r="AS16125" s="61"/>
      <c r="AT16125" s="61"/>
      <c r="AU16125" s="61"/>
      <c r="AV16125" s="61"/>
      <c r="AW16125" s="61"/>
      <c r="AX16125" s="61"/>
      <c r="AY16125" s="61"/>
      <c r="AZ16125" s="61"/>
      <c r="BA16125" s="61"/>
    </row>
    <row r="16126" spans="39:53" x14ac:dyDescent="0.2">
      <c r="AM16126" s="61"/>
      <c r="AN16126" s="61"/>
      <c r="AO16126" s="171"/>
      <c r="AP16126" s="61"/>
      <c r="AQ16126" s="61"/>
      <c r="AR16126" s="61"/>
      <c r="AS16126" s="61"/>
      <c r="AT16126" s="61"/>
      <c r="AU16126" s="61"/>
      <c r="AV16126" s="61"/>
      <c r="AW16126" s="61"/>
      <c r="AX16126" s="61"/>
      <c r="AY16126" s="61"/>
      <c r="AZ16126" s="61"/>
      <c r="BA16126" s="61"/>
    </row>
    <row r="16127" spans="39:53" x14ac:dyDescent="0.2">
      <c r="AM16127" s="61"/>
      <c r="AN16127" s="61"/>
      <c r="AO16127" s="171"/>
      <c r="AP16127" s="61"/>
      <c r="AQ16127" s="61"/>
      <c r="AR16127" s="61"/>
      <c r="AS16127" s="61"/>
      <c r="AT16127" s="61"/>
      <c r="AU16127" s="61"/>
      <c r="AV16127" s="61"/>
      <c r="AW16127" s="61"/>
      <c r="AX16127" s="61"/>
      <c r="AY16127" s="61"/>
      <c r="AZ16127" s="61"/>
      <c r="BA16127" s="61"/>
    </row>
    <row r="16128" spans="39:53" x14ac:dyDescent="0.2">
      <c r="AM16128" s="61"/>
      <c r="AN16128" s="61"/>
      <c r="AO16128" s="171"/>
      <c r="AP16128" s="61"/>
      <c r="AQ16128" s="61"/>
      <c r="AR16128" s="61"/>
      <c r="AS16128" s="61"/>
      <c r="AT16128" s="61"/>
      <c r="AU16128" s="61"/>
      <c r="AV16128" s="61"/>
      <c r="AW16128" s="61"/>
      <c r="AX16128" s="61"/>
      <c r="AY16128" s="61"/>
      <c r="AZ16128" s="61"/>
      <c r="BA16128" s="61"/>
    </row>
    <row r="16129" spans="39:53" x14ac:dyDescent="0.2">
      <c r="AM16129" s="61"/>
      <c r="AN16129" s="61"/>
      <c r="AO16129" s="171"/>
      <c r="AP16129" s="61"/>
      <c r="AQ16129" s="61"/>
      <c r="AR16129" s="61"/>
      <c r="AS16129" s="61"/>
      <c r="AT16129" s="61"/>
      <c r="AU16129" s="61"/>
      <c r="AV16129" s="61"/>
      <c r="AW16129" s="61"/>
      <c r="AX16129" s="61"/>
      <c r="AY16129" s="61"/>
      <c r="AZ16129" s="61"/>
      <c r="BA16129" s="61"/>
    </row>
    <row r="16130" spans="39:53" x14ac:dyDescent="0.2">
      <c r="AM16130" s="61"/>
      <c r="AN16130" s="61"/>
      <c r="AO16130" s="171"/>
      <c r="AP16130" s="61"/>
      <c r="AQ16130" s="61"/>
      <c r="AR16130" s="61"/>
      <c r="AS16130" s="61"/>
      <c r="AT16130" s="61"/>
      <c r="AU16130" s="61"/>
      <c r="AV16130" s="61"/>
      <c r="AW16130" s="61"/>
      <c r="AX16130" s="61"/>
      <c r="AY16130" s="61"/>
      <c r="AZ16130" s="61"/>
      <c r="BA16130" s="61"/>
    </row>
    <row r="16131" spans="39:53" x14ac:dyDescent="0.2">
      <c r="AM16131" s="61"/>
      <c r="AN16131" s="61"/>
      <c r="AO16131" s="171"/>
      <c r="AP16131" s="61"/>
      <c r="AQ16131" s="61"/>
      <c r="AR16131" s="61"/>
      <c r="AS16131" s="61"/>
      <c r="AT16131" s="61"/>
      <c r="AU16131" s="61"/>
      <c r="AV16131" s="61"/>
      <c r="AW16131" s="61"/>
      <c r="AX16131" s="61"/>
      <c r="AY16131" s="61"/>
      <c r="AZ16131" s="61"/>
      <c r="BA16131" s="61"/>
    </row>
    <row r="16132" spans="39:53" x14ac:dyDescent="0.2">
      <c r="AM16132" s="61"/>
      <c r="AN16132" s="61"/>
      <c r="AO16132" s="171"/>
      <c r="AP16132" s="61"/>
      <c r="AQ16132" s="61"/>
      <c r="AR16132" s="61"/>
      <c r="AS16132" s="61"/>
      <c r="AT16132" s="61"/>
      <c r="AU16132" s="61"/>
      <c r="AV16132" s="61"/>
      <c r="AW16132" s="61"/>
      <c r="AX16132" s="61"/>
      <c r="AY16132" s="61"/>
      <c r="AZ16132" s="61"/>
      <c r="BA16132" s="61"/>
    </row>
    <row r="16133" spans="39:53" x14ac:dyDescent="0.2">
      <c r="AM16133" s="61"/>
      <c r="AN16133" s="61"/>
      <c r="AO16133" s="171"/>
      <c r="AP16133" s="61"/>
      <c r="AQ16133" s="61"/>
      <c r="AR16133" s="61"/>
      <c r="AS16133" s="61"/>
      <c r="AT16133" s="61"/>
      <c r="AU16133" s="61"/>
      <c r="AV16133" s="61"/>
      <c r="AW16133" s="61"/>
      <c r="AX16133" s="61"/>
      <c r="AY16133" s="61"/>
      <c r="AZ16133" s="61"/>
      <c r="BA16133" s="61"/>
    </row>
    <row r="16134" spans="39:53" x14ac:dyDescent="0.2">
      <c r="AM16134" s="61"/>
      <c r="AN16134" s="61"/>
      <c r="AO16134" s="171"/>
      <c r="AP16134" s="61"/>
      <c r="AQ16134" s="61"/>
      <c r="AR16134" s="61"/>
      <c r="AS16134" s="61"/>
      <c r="AT16134" s="61"/>
      <c r="AU16134" s="61"/>
      <c r="AV16134" s="61"/>
      <c r="AW16134" s="61"/>
      <c r="AX16134" s="61"/>
      <c r="AY16134" s="61"/>
      <c r="AZ16134" s="61"/>
      <c r="BA16134" s="61"/>
    </row>
    <row r="16135" spans="39:53" x14ac:dyDescent="0.2">
      <c r="AM16135" s="61"/>
      <c r="AN16135" s="61"/>
      <c r="AO16135" s="171"/>
      <c r="AP16135" s="61"/>
      <c r="AQ16135" s="61"/>
      <c r="AR16135" s="61"/>
      <c r="AS16135" s="61"/>
      <c r="AT16135" s="61"/>
      <c r="AU16135" s="61"/>
      <c r="AV16135" s="61"/>
      <c r="AW16135" s="61"/>
      <c r="AX16135" s="61"/>
      <c r="AY16135" s="61"/>
      <c r="AZ16135" s="61"/>
      <c r="BA16135" s="61"/>
    </row>
    <row r="16136" spans="39:53" x14ac:dyDescent="0.2">
      <c r="AM16136" s="61"/>
      <c r="AN16136" s="61"/>
      <c r="AO16136" s="171"/>
      <c r="AP16136" s="61"/>
      <c r="AQ16136" s="61"/>
      <c r="AR16136" s="61"/>
      <c r="AS16136" s="61"/>
      <c r="AT16136" s="61"/>
      <c r="AU16136" s="61"/>
      <c r="AV16136" s="61"/>
      <c r="AW16136" s="61"/>
      <c r="AX16136" s="61"/>
      <c r="AY16136" s="61"/>
      <c r="AZ16136" s="61"/>
      <c r="BA16136" s="61"/>
    </row>
    <row r="16137" spans="39:53" x14ac:dyDescent="0.2">
      <c r="AM16137" s="61"/>
      <c r="AN16137" s="61"/>
      <c r="AO16137" s="171"/>
      <c r="AP16137" s="61"/>
      <c r="AQ16137" s="61"/>
      <c r="AR16137" s="61"/>
      <c r="AS16137" s="61"/>
      <c r="AT16137" s="61"/>
      <c r="AU16137" s="61"/>
      <c r="AV16137" s="61"/>
      <c r="AW16137" s="61"/>
      <c r="AX16137" s="61"/>
      <c r="AY16137" s="61"/>
      <c r="AZ16137" s="61"/>
      <c r="BA16137" s="61"/>
    </row>
    <row r="16138" spans="39:53" x14ac:dyDescent="0.2">
      <c r="AM16138" s="61"/>
      <c r="AN16138" s="61"/>
      <c r="AO16138" s="171"/>
      <c r="AP16138" s="61"/>
      <c r="AQ16138" s="61"/>
      <c r="AR16138" s="61"/>
      <c r="AS16138" s="61"/>
      <c r="AT16138" s="61"/>
      <c r="AU16138" s="61"/>
      <c r="AV16138" s="61"/>
      <c r="AW16138" s="61"/>
      <c r="AX16138" s="61"/>
      <c r="AY16138" s="61"/>
      <c r="AZ16138" s="61"/>
      <c r="BA16138" s="61"/>
    </row>
    <row r="16139" spans="39:53" x14ac:dyDescent="0.2">
      <c r="AM16139" s="61"/>
      <c r="AN16139" s="61"/>
      <c r="AO16139" s="171"/>
      <c r="AP16139" s="61"/>
      <c r="AQ16139" s="61"/>
      <c r="AR16139" s="61"/>
      <c r="AS16139" s="61"/>
      <c r="AT16139" s="61"/>
      <c r="AU16139" s="61"/>
      <c r="AV16139" s="61"/>
      <c r="AW16139" s="61"/>
      <c r="AX16139" s="61"/>
      <c r="AY16139" s="61"/>
      <c r="AZ16139" s="61"/>
      <c r="BA16139" s="61"/>
    </row>
    <row r="16140" spans="39:53" x14ac:dyDescent="0.2">
      <c r="AM16140" s="61"/>
      <c r="AN16140" s="61"/>
      <c r="AO16140" s="171"/>
      <c r="AP16140" s="61"/>
      <c r="AQ16140" s="61"/>
      <c r="AR16140" s="61"/>
      <c r="AS16140" s="61"/>
      <c r="AT16140" s="61"/>
      <c r="AU16140" s="61"/>
      <c r="AV16140" s="61"/>
      <c r="AW16140" s="61"/>
      <c r="AX16140" s="61"/>
      <c r="AY16140" s="61"/>
      <c r="AZ16140" s="61"/>
      <c r="BA16140" s="61"/>
    </row>
    <row r="16141" spans="39:53" x14ac:dyDescent="0.2">
      <c r="AM16141" s="61"/>
      <c r="AN16141" s="61"/>
      <c r="AO16141" s="171"/>
      <c r="AP16141" s="61"/>
      <c r="AQ16141" s="61"/>
      <c r="AR16141" s="61"/>
      <c r="AS16141" s="61"/>
      <c r="AT16141" s="61"/>
      <c r="AU16141" s="61"/>
      <c r="AV16141" s="61"/>
      <c r="AW16141" s="61"/>
      <c r="AX16141" s="61"/>
      <c r="AY16141" s="61"/>
      <c r="AZ16141" s="61"/>
      <c r="BA16141" s="61"/>
    </row>
    <row r="16142" spans="39:53" x14ac:dyDescent="0.2">
      <c r="AM16142" s="61"/>
      <c r="AN16142" s="61"/>
      <c r="AO16142" s="171"/>
      <c r="AP16142" s="61"/>
      <c r="AQ16142" s="61"/>
      <c r="AR16142" s="61"/>
      <c r="AS16142" s="61"/>
      <c r="AT16142" s="61"/>
      <c r="AU16142" s="61"/>
      <c r="AV16142" s="61"/>
      <c r="AW16142" s="61"/>
      <c r="AX16142" s="61"/>
      <c r="AY16142" s="61"/>
      <c r="AZ16142" s="61"/>
      <c r="BA16142" s="61"/>
    </row>
    <row r="16143" spans="39:53" x14ac:dyDescent="0.2">
      <c r="AM16143" s="61"/>
      <c r="AN16143" s="61"/>
      <c r="AO16143" s="171"/>
      <c r="AP16143" s="61"/>
      <c r="AQ16143" s="61"/>
      <c r="AR16143" s="61"/>
      <c r="AS16143" s="61"/>
      <c r="AT16143" s="61"/>
      <c r="AU16143" s="61"/>
      <c r="AV16143" s="61"/>
      <c r="AW16143" s="61"/>
      <c r="AX16143" s="61"/>
      <c r="AY16143" s="61"/>
      <c r="AZ16143" s="61"/>
      <c r="BA16143" s="61"/>
    </row>
    <row r="16144" spans="39:53" x14ac:dyDescent="0.2">
      <c r="AM16144" s="61"/>
      <c r="AN16144" s="61"/>
      <c r="AO16144" s="171"/>
      <c r="AP16144" s="61"/>
      <c r="AQ16144" s="61"/>
      <c r="AR16144" s="61"/>
      <c r="AS16144" s="61"/>
      <c r="AT16144" s="61"/>
      <c r="AU16144" s="61"/>
      <c r="AV16144" s="61"/>
      <c r="AW16144" s="61"/>
      <c r="AX16144" s="61"/>
      <c r="AY16144" s="61"/>
      <c r="AZ16144" s="61"/>
      <c r="BA16144" s="61"/>
    </row>
    <row r="16145" spans="39:53" x14ac:dyDescent="0.2">
      <c r="AM16145" s="61"/>
      <c r="AN16145" s="61"/>
      <c r="AO16145" s="171"/>
      <c r="AP16145" s="61"/>
      <c r="AQ16145" s="61"/>
      <c r="AR16145" s="61"/>
      <c r="AS16145" s="61"/>
      <c r="AT16145" s="61"/>
      <c r="AU16145" s="61"/>
      <c r="AV16145" s="61"/>
      <c r="AW16145" s="61"/>
      <c r="AX16145" s="61"/>
      <c r="AY16145" s="61"/>
      <c r="AZ16145" s="61"/>
      <c r="BA16145" s="61"/>
    </row>
    <row r="16146" spans="39:53" x14ac:dyDescent="0.2">
      <c r="AM16146" s="61"/>
      <c r="AN16146" s="61"/>
      <c r="AO16146" s="171"/>
      <c r="AP16146" s="61"/>
      <c r="AQ16146" s="61"/>
      <c r="AR16146" s="61"/>
      <c r="AS16146" s="61"/>
      <c r="AT16146" s="61"/>
      <c r="AU16146" s="61"/>
      <c r="AV16146" s="61"/>
      <c r="AW16146" s="61"/>
      <c r="AX16146" s="61"/>
      <c r="AY16146" s="61"/>
      <c r="AZ16146" s="61"/>
      <c r="BA16146" s="61"/>
    </row>
    <row r="16147" spans="39:53" x14ac:dyDescent="0.2">
      <c r="AM16147" s="61"/>
      <c r="AN16147" s="61"/>
      <c r="AO16147" s="171"/>
      <c r="AP16147" s="61"/>
      <c r="AQ16147" s="61"/>
      <c r="AR16147" s="61"/>
      <c r="AS16147" s="61"/>
      <c r="AT16147" s="61"/>
      <c r="AU16147" s="61"/>
      <c r="AV16147" s="61"/>
      <c r="AW16147" s="61"/>
      <c r="AX16147" s="61"/>
      <c r="AY16147" s="61"/>
      <c r="AZ16147" s="61"/>
      <c r="BA16147" s="61"/>
    </row>
    <row r="16148" spans="39:53" x14ac:dyDescent="0.2">
      <c r="AM16148" s="61"/>
      <c r="AN16148" s="61"/>
      <c r="AO16148" s="171"/>
      <c r="AP16148" s="61"/>
      <c r="AQ16148" s="61"/>
      <c r="AR16148" s="61"/>
      <c r="AS16148" s="61"/>
      <c r="AT16148" s="61"/>
      <c r="AU16148" s="61"/>
      <c r="AV16148" s="61"/>
      <c r="AW16148" s="61"/>
      <c r="AX16148" s="61"/>
      <c r="AY16148" s="61"/>
      <c r="AZ16148" s="61"/>
      <c r="BA16148" s="61"/>
    </row>
    <row r="16149" spans="39:53" x14ac:dyDescent="0.2">
      <c r="AM16149" s="61"/>
      <c r="AN16149" s="61"/>
      <c r="AO16149" s="171"/>
      <c r="AP16149" s="61"/>
      <c r="AQ16149" s="61"/>
      <c r="AR16149" s="61"/>
      <c r="AS16149" s="61"/>
      <c r="AT16149" s="61"/>
      <c r="AU16149" s="61"/>
      <c r="AV16149" s="61"/>
      <c r="AW16149" s="61"/>
      <c r="AX16149" s="61"/>
      <c r="AY16149" s="61"/>
      <c r="AZ16149" s="61"/>
      <c r="BA16149" s="61"/>
    </row>
    <row r="16150" spans="39:53" x14ac:dyDescent="0.2">
      <c r="AM16150" s="61"/>
      <c r="AN16150" s="61"/>
      <c r="AO16150" s="171"/>
      <c r="AP16150" s="61"/>
      <c r="AQ16150" s="61"/>
      <c r="AR16150" s="61"/>
      <c r="AS16150" s="61"/>
      <c r="AT16150" s="61"/>
      <c r="AU16150" s="61"/>
      <c r="AV16150" s="61"/>
      <c r="AW16150" s="61"/>
      <c r="AX16150" s="61"/>
      <c r="AY16150" s="61"/>
      <c r="AZ16150" s="61"/>
      <c r="BA16150" s="61"/>
    </row>
    <row r="16151" spans="39:53" x14ac:dyDescent="0.2">
      <c r="AM16151" s="61"/>
      <c r="AN16151" s="61"/>
      <c r="AO16151" s="171"/>
      <c r="AP16151" s="61"/>
      <c r="AQ16151" s="61"/>
      <c r="AR16151" s="61"/>
      <c r="AS16151" s="61"/>
      <c r="AT16151" s="61"/>
      <c r="AU16151" s="61"/>
      <c r="AV16151" s="61"/>
      <c r="AW16151" s="61"/>
      <c r="AX16151" s="61"/>
      <c r="AY16151" s="61"/>
      <c r="AZ16151" s="61"/>
      <c r="BA16151" s="61"/>
    </row>
    <row r="16152" spans="39:53" x14ac:dyDescent="0.2">
      <c r="AM16152" s="61"/>
      <c r="AN16152" s="61"/>
      <c r="AO16152" s="171"/>
      <c r="AP16152" s="61"/>
      <c r="AQ16152" s="61"/>
      <c r="AR16152" s="61"/>
      <c r="AS16152" s="61"/>
      <c r="AT16152" s="61"/>
      <c r="AU16152" s="61"/>
      <c r="AV16152" s="61"/>
      <c r="AW16152" s="61"/>
      <c r="AX16152" s="61"/>
      <c r="AY16152" s="61"/>
      <c r="AZ16152" s="61"/>
      <c r="BA16152" s="61"/>
    </row>
    <row r="16153" spans="39:53" x14ac:dyDescent="0.2">
      <c r="AM16153" s="61"/>
      <c r="AN16153" s="61"/>
      <c r="AO16153" s="171"/>
      <c r="AP16153" s="61"/>
      <c r="AQ16153" s="61"/>
      <c r="AR16153" s="61"/>
      <c r="AS16153" s="61"/>
      <c r="AT16153" s="61"/>
      <c r="AU16153" s="61"/>
      <c r="AV16153" s="61"/>
      <c r="AW16153" s="61"/>
      <c r="AX16153" s="61"/>
      <c r="AY16153" s="61"/>
      <c r="AZ16153" s="61"/>
      <c r="BA16153" s="61"/>
    </row>
    <row r="16154" spans="39:53" x14ac:dyDescent="0.2">
      <c r="AM16154" s="61"/>
      <c r="AN16154" s="61"/>
      <c r="AO16154" s="171"/>
      <c r="AP16154" s="61"/>
      <c r="AQ16154" s="61"/>
      <c r="AR16154" s="61"/>
      <c r="AS16154" s="61"/>
      <c r="AT16154" s="61"/>
      <c r="AU16154" s="61"/>
      <c r="AV16154" s="61"/>
      <c r="AW16154" s="61"/>
      <c r="AX16154" s="61"/>
      <c r="AY16154" s="61"/>
      <c r="AZ16154" s="61"/>
      <c r="BA16154" s="61"/>
    </row>
    <row r="16155" spans="39:53" x14ac:dyDescent="0.2">
      <c r="AM16155" s="61"/>
      <c r="AN16155" s="61"/>
      <c r="AO16155" s="171"/>
      <c r="AP16155" s="61"/>
      <c r="AQ16155" s="61"/>
      <c r="AR16155" s="61"/>
      <c r="AS16155" s="61"/>
      <c r="AT16155" s="61"/>
      <c r="AU16155" s="61"/>
      <c r="AV16155" s="61"/>
      <c r="AW16155" s="61"/>
      <c r="AX16155" s="61"/>
      <c r="AY16155" s="61"/>
      <c r="AZ16155" s="61"/>
      <c r="BA16155" s="61"/>
    </row>
    <row r="16156" spans="39:53" x14ac:dyDescent="0.2">
      <c r="AM16156" s="61"/>
      <c r="AN16156" s="61"/>
      <c r="AO16156" s="171"/>
      <c r="AP16156" s="61"/>
      <c r="AQ16156" s="61"/>
      <c r="AR16156" s="61"/>
      <c r="AS16156" s="61"/>
      <c r="AT16156" s="61"/>
      <c r="AU16156" s="61"/>
      <c r="AV16156" s="61"/>
      <c r="AW16156" s="61"/>
      <c r="AX16156" s="61"/>
      <c r="AY16156" s="61"/>
      <c r="AZ16156" s="61"/>
      <c r="BA16156" s="61"/>
    </row>
    <row r="16157" spans="39:53" x14ac:dyDescent="0.2">
      <c r="AM16157" s="61"/>
      <c r="AN16157" s="61"/>
      <c r="AO16157" s="171"/>
      <c r="AP16157" s="61"/>
      <c r="AQ16157" s="61"/>
      <c r="AR16157" s="61"/>
      <c r="AS16157" s="61"/>
      <c r="AT16157" s="61"/>
      <c r="AU16157" s="61"/>
      <c r="AV16157" s="61"/>
      <c r="AW16157" s="61"/>
      <c r="AX16157" s="61"/>
      <c r="AY16157" s="61"/>
      <c r="AZ16157" s="61"/>
      <c r="BA16157" s="61"/>
    </row>
    <row r="16158" spans="39:53" x14ac:dyDescent="0.2">
      <c r="AM16158" s="61"/>
      <c r="AN16158" s="61"/>
      <c r="AO16158" s="171"/>
      <c r="AP16158" s="61"/>
      <c r="AQ16158" s="61"/>
      <c r="AR16158" s="61"/>
      <c r="AS16158" s="61"/>
      <c r="AT16158" s="61"/>
      <c r="AU16158" s="61"/>
      <c r="AV16158" s="61"/>
      <c r="AW16158" s="61"/>
      <c r="AX16158" s="61"/>
      <c r="AY16158" s="61"/>
      <c r="AZ16158" s="61"/>
      <c r="BA16158" s="61"/>
    </row>
    <row r="16159" spans="39:53" x14ac:dyDescent="0.2">
      <c r="AM16159" s="61"/>
      <c r="AN16159" s="61"/>
      <c r="AO16159" s="171"/>
      <c r="AP16159" s="61"/>
      <c r="AQ16159" s="61"/>
      <c r="AR16159" s="61"/>
      <c r="AS16159" s="61"/>
      <c r="AT16159" s="61"/>
      <c r="AU16159" s="61"/>
      <c r="AV16159" s="61"/>
      <c r="AW16159" s="61"/>
      <c r="AX16159" s="61"/>
      <c r="AY16159" s="61"/>
      <c r="AZ16159" s="61"/>
      <c r="BA16159" s="61"/>
    </row>
    <row r="16160" spans="39:53" x14ac:dyDescent="0.2">
      <c r="AM16160" s="61"/>
      <c r="AN16160" s="61"/>
      <c r="AO16160" s="171"/>
      <c r="AP16160" s="61"/>
      <c r="AQ16160" s="61"/>
      <c r="AR16160" s="61"/>
      <c r="AS16160" s="61"/>
      <c r="AT16160" s="61"/>
      <c r="AU16160" s="61"/>
      <c r="AV16160" s="61"/>
      <c r="AW16160" s="61"/>
      <c r="AX16160" s="61"/>
      <c r="AY16160" s="61"/>
      <c r="AZ16160" s="61"/>
      <c r="BA16160" s="61"/>
    </row>
    <row r="16161" spans="39:53" x14ac:dyDescent="0.2">
      <c r="AM16161" s="61"/>
      <c r="AN16161" s="61"/>
      <c r="AO16161" s="171"/>
      <c r="AP16161" s="61"/>
      <c r="AQ16161" s="61"/>
      <c r="AR16161" s="61"/>
      <c r="AS16161" s="61"/>
      <c r="AT16161" s="61"/>
      <c r="AU16161" s="61"/>
      <c r="AV16161" s="61"/>
      <c r="AW16161" s="61"/>
      <c r="AX16161" s="61"/>
      <c r="AY16161" s="61"/>
      <c r="AZ16161" s="61"/>
      <c r="BA16161" s="61"/>
    </row>
    <row r="16162" spans="39:53" x14ac:dyDescent="0.2">
      <c r="AM16162" s="61"/>
      <c r="AN16162" s="61"/>
      <c r="AO16162" s="171"/>
      <c r="AP16162" s="61"/>
      <c r="AQ16162" s="61"/>
      <c r="AR16162" s="61"/>
      <c r="AS16162" s="61"/>
      <c r="AT16162" s="61"/>
      <c r="AU16162" s="61"/>
      <c r="AV16162" s="61"/>
      <c r="AW16162" s="61"/>
      <c r="AX16162" s="61"/>
      <c r="AY16162" s="61"/>
      <c r="AZ16162" s="61"/>
      <c r="BA16162" s="61"/>
    </row>
    <row r="16163" spans="39:53" x14ac:dyDescent="0.2">
      <c r="AM16163" s="61"/>
      <c r="AN16163" s="61"/>
      <c r="AO16163" s="171"/>
      <c r="AP16163" s="61"/>
      <c r="AQ16163" s="61"/>
      <c r="AR16163" s="61"/>
      <c r="AS16163" s="61"/>
      <c r="AT16163" s="61"/>
      <c r="AU16163" s="61"/>
      <c r="AV16163" s="61"/>
      <c r="AW16163" s="61"/>
      <c r="AX16163" s="61"/>
      <c r="AY16163" s="61"/>
      <c r="AZ16163" s="61"/>
      <c r="BA16163" s="61"/>
    </row>
    <row r="16164" spans="39:53" x14ac:dyDescent="0.2">
      <c r="AM16164" s="61"/>
      <c r="AN16164" s="61"/>
      <c r="AO16164" s="171"/>
      <c r="AP16164" s="61"/>
      <c r="AQ16164" s="61"/>
      <c r="AR16164" s="61"/>
      <c r="AS16164" s="61"/>
      <c r="AT16164" s="61"/>
      <c r="AU16164" s="61"/>
      <c r="AV16164" s="61"/>
      <c r="AW16164" s="61"/>
      <c r="AX16164" s="61"/>
      <c r="AY16164" s="61"/>
      <c r="AZ16164" s="61"/>
      <c r="BA16164" s="61"/>
    </row>
    <row r="16165" spans="39:53" x14ac:dyDescent="0.2">
      <c r="AM16165" s="61"/>
      <c r="AN16165" s="61"/>
      <c r="AO16165" s="171"/>
      <c r="AP16165" s="61"/>
      <c r="AQ16165" s="61"/>
      <c r="AR16165" s="61"/>
      <c r="AS16165" s="61"/>
      <c r="AT16165" s="61"/>
      <c r="AU16165" s="61"/>
      <c r="AV16165" s="61"/>
      <c r="AW16165" s="61"/>
      <c r="AX16165" s="61"/>
      <c r="AY16165" s="61"/>
      <c r="AZ16165" s="61"/>
      <c r="BA16165" s="61"/>
    </row>
    <row r="16166" spans="39:53" x14ac:dyDescent="0.2">
      <c r="AM16166" s="61"/>
      <c r="AN16166" s="61"/>
      <c r="AO16166" s="171"/>
      <c r="AP16166" s="61"/>
      <c r="AQ16166" s="61"/>
      <c r="AR16166" s="61"/>
      <c r="AS16166" s="61"/>
      <c r="AT16166" s="61"/>
      <c r="AU16166" s="61"/>
      <c r="AV16166" s="61"/>
      <c r="AW16166" s="61"/>
      <c r="AX16166" s="61"/>
      <c r="AY16166" s="61"/>
      <c r="AZ16166" s="61"/>
      <c r="BA16166" s="61"/>
    </row>
    <row r="16167" spans="39:53" x14ac:dyDescent="0.2">
      <c r="AM16167" s="61"/>
      <c r="AN16167" s="61"/>
      <c r="AO16167" s="171"/>
      <c r="AP16167" s="61"/>
      <c r="AQ16167" s="61"/>
      <c r="AR16167" s="61"/>
      <c r="AS16167" s="61"/>
      <c r="AT16167" s="61"/>
      <c r="AU16167" s="61"/>
      <c r="AV16167" s="61"/>
      <c r="AW16167" s="61"/>
      <c r="AX16167" s="61"/>
      <c r="AY16167" s="61"/>
      <c r="AZ16167" s="61"/>
      <c r="BA16167" s="61"/>
    </row>
    <row r="16168" spans="39:53" x14ac:dyDescent="0.2">
      <c r="AM16168" s="61"/>
      <c r="AN16168" s="61"/>
      <c r="AO16168" s="171"/>
      <c r="AP16168" s="61"/>
      <c r="AQ16168" s="61"/>
      <c r="AR16168" s="61"/>
      <c r="AS16168" s="61"/>
      <c r="AT16168" s="61"/>
      <c r="AU16168" s="61"/>
      <c r="AV16168" s="61"/>
      <c r="AW16168" s="61"/>
      <c r="AX16168" s="61"/>
      <c r="AY16168" s="61"/>
      <c r="AZ16168" s="61"/>
      <c r="BA16168" s="61"/>
    </row>
    <row r="16169" spans="39:53" x14ac:dyDescent="0.2">
      <c r="AM16169" s="61"/>
      <c r="AN16169" s="61"/>
      <c r="AO16169" s="171"/>
      <c r="AP16169" s="61"/>
      <c r="AQ16169" s="61"/>
      <c r="AR16169" s="61"/>
      <c r="AS16169" s="61"/>
      <c r="AT16169" s="61"/>
      <c r="AU16169" s="61"/>
      <c r="AV16169" s="61"/>
      <c r="AW16169" s="61"/>
      <c r="AX16169" s="61"/>
      <c r="AY16169" s="61"/>
      <c r="AZ16169" s="61"/>
      <c r="BA16169" s="61"/>
    </row>
    <row r="16170" spans="39:53" x14ac:dyDescent="0.2">
      <c r="AM16170" s="61"/>
      <c r="AN16170" s="61"/>
      <c r="AO16170" s="171"/>
      <c r="AP16170" s="61"/>
      <c r="AQ16170" s="61"/>
      <c r="AR16170" s="61"/>
      <c r="AS16170" s="61"/>
      <c r="AT16170" s="61"/>
      <c r="AU16170" s="61"/>
      <c r="AV16170" s="61"/>
      <c r="AW16170" s="61"/>
      <c r="AX16170" s="61"/>
      <c r="AY16170" s="61"/>
      <c r="AZ16170" s="61"/>
      <c r="BA16170" s="61"/>
    </row>
    <row r="16171" spans="39:53" x14ac:dyDescent="0.2">
      <c r="AM16171" s="61"/>
      <c r="AN16171" s="61"/>
      <c r="AO16171" s="171"/>
      <c r="AP16171" s="61"/>
      <c r="AQ16171" s="61"/>
      <c r="AR16171" s="61"/>
      <c r="AS16171" s="61"/>
      <c r="AT16171" s="61"/>
      <c r="AU16171" s="61"/>
      <c r="AV16171" s="61"/>
      <c r="AW16171" s="61"/>
      <c r="AX16171" s="61"/>
      <c r="AY16171" s="61"/>
      <c r="AZ16171" s="61"/>
      <c r="BA16171" s="61"/>
    </row>
    <row r="16172" spans="39:53" x14ac:dyDescent="0.2">
      <c r="AM16172" s="61"/>
      <c r="AN16172" s="61"/>
      <c r="AO16172" s="171"/>
      <c r="AP16172" s="61"/>
      <c r="AQ16172" s="61"/>
      <c r="AR16172" s="61"/>
      <c r="AS16172" s="61"/>
      <c r="AT16172" s="61"/>
      <c r="AU16172" s="61"/>
      <c r="AV16172" s="61"/>
      <c r="AW16172" s="61"/>
      <c r="AX16172" s="61"/>
      <c r="AY16172" s="61"/>
      <c r="AZ16172" s="61"/>
      <c r="BA16172" s="61"/>
    </row>
    <row r="16173" spans="39:53" x14ac:dyDescent="0.2">
      <c r="AM16173" s="61"/>
      <c r="AN16173" s="61"/>
      <c r="AO16173" s="171"/>
      <c r="AP16173" s="61"/>
      <c r="AQ16173" s="61"/>
      <c r="AR16173" s="61"/>
      <c r="AS16173" s="61"/>
      <c r="AT16173" s="61"/>
      <c r="AU16173" s="61"/>
      <c r="AV16173" s="61"/>
      <c r="AW16173" s="61"/>
      <c r="AX16173" s="61"/>
      <c r="AY16173" s="61"/>
      <c r="AZ16173" s="61"/>
      <c r="BA16173" s="61"/>
    </row>
    <row r="16174" spans="39:53" x14ac:dyDescent="0.2">
      <c r="AM16174" s="61"/>
      <c r="AN16174" s="61"/>
      <c r="AO16174" s="171"/>
      <c r="AP16174" s="61"/>
      <c r="AQ16174" s="61"/>
      <c r="AR16174" s="61"/>
      <c r="AS16174" s="61"/>
      <c r="AT16174" s="61"/>
      <c r="AU16174" s="61"/>
      <c r="AV16174" s="61"/>
      <c r="AW16174" s="61"/>
      <c r="AX16174" s="61"/>
      <c r="AY16174" s="61"/>
      <c r="AZ16174" s="61"/>
      <c r="BA16174" s="61"/>
    </row>
    <row r="16175" spans="39:53" x14ac:dyDescent="0.2">
      <c r="AM16175" s="61"/>
      <c r="AN16175" s="61"/>
      <c r="AO16175" s="171"/>
      <c r="AP16175" s="61"/>
      <c r="AQ16175" s="61"/>
      <c r="AR16175" s="61"/>
      <c r="AS16175" s="61"/>
      <c r="AT16175" s="61"/>
      <c r="AU16175" s="61"/>
      <c r="AV16175" s="61"/>
      <c r="AW16175" s="61"/>
      <c r="AX16175" s="61"/>
      <c r="AY16175" s="61"/>
      <c r="AZ16175" s="61"/>
      <c r="BA16175" s="61"/>
    </row>
    <row r="16176" spans="39:53" x14ac:dyDescent="0.2">
      <c r="AM16176" s="61"/>
      <c r="AN16176" s="61"/>
      <c r="AO16176" s="171"/>
      <c r="AP16176" s="61"/>
      <c r="AQ16176" s="61"/>
      <c r="AR16176" s="61"/>
      <c r="AS16176" s="61"/>
      <c r="AT16176" s="61"/>
      <c r="AU16176" s="61"/>
      <c r="AV16176" s="61"/>
      <c r="AW16176" s="61"/>
      <c r="AX16176" s="61"/>
      <c r="AY16176" s="61"/>
      <c r="AZ16176" s="61"/>
      <c r="BA16176" s="61"/>
    </row>
    <row r="16177" spans="39:53" x14ac:dyDescent="0.2">
      <c r="AM16177" s="61"/>
      <c r="AN16177" s="61"/>
      <c r="AO16177" s="171"/>
      <c r="AP16177" s="61"/>
      <c r="AQ16177" s="61"/>
      <c r="AR16177" s="61"/>
      <c r="AS16177" s="61"/>
      <c r="AT16177" s="61"/>
      <c r="AU16177" s="61"/>
      <c r="AV16177" s="61"/>
      <c r="AW16177" s="61"/>
      <c r="AX16177" s="61"/>
      <c r="AY16177" s="61"/>
      <c r="AZ16177" s="61"/>
      <c r="BA16177" s="61"/>
    </row>
    <row r="16178" spans="39:53" x14ac:dyDescent="0.2">
      <c r="AM16178" s="61"/>
      <c r="AN16178" s="61"/>
      <c r="AO16178" s="171"/>
      <c r="AP16178" s="61"/>
      <c r="AQ16178" s="61"/>
      <c r="AR16178" s="61"/>
      <c r="AS16178" s="61"/>
      <c r="AT16178" s="61"/>
      <c r="AU16178" s="61"/>
      <c r="AV16178" s="61"/>
      <c r="AW16178" s="61"/>
      <c r="AX16178" s="61"/>
      <c r="AY16178" s="61"/>
      <c r="AZ16178" s="61"/>
      <c r="BA16178" s="61"/>
    </row>
    <row r="16179" spans="39:53" x14ac:dyDescent="0.2">
      <c r="AM16179" s="61"/>
      <c r="AN16179" s="61"/>
      <c r="AO16179" s="171"/>
      <c r="AP16179" s="61"/>
      <c r="AQ16179" s="61"/>
      <c r="AR16179" s="61"/>
      <c r="AS16179" s="61"/>
      <c r="AT16179" s="61"/>
      <c r="AU16179" s="61"/>
      <c r="AV16179" s="61"/>
      <c r="AW16179" s="61"/>
      <c r="AX16179" s="61"/>
      <c r="AY16179" s="61"/>
      <c r="AZ16179" s="61"/>
      <c r="BA16179" s="61"/>
    </row>
    <row r="16180" spans="39:53" x14ac:dyDescent="0.2">
      <c r="AM16180" s="61"/>
      <c r="AN16180" s="61"/>
      <c r="AO16180" s="171"/>
      <c r="AP16180" s="61"/>
      <c r="AQ16180" s="61"/>
      <c r="AR16180" s="61"/>
      <c r="AS16180" s="61"/>
      <c r="AT16180" s="61"/>
      <c r="AU16180" s="61"/>
      <c r="AV16180" s="61"/>
      <c r="AW16180" s="61"/>
      <c r="AX16180" s="61"/>
      <c r="AY16180" s="61"/>
      <c r="AZ16180" s="61"/>
      <c r="BA16180" s="61"/>
    </row>
    <row r="16181" spans="39:53" x14ac:dyDescent="0.2">
      <c r="AM16181" s="61"/>
      <c r="AN16181" s="61"/>
      <c r="AO16181" s="171"/>
      <c r="AP16181" s="61"/>
      <c r="AQ16181" s="61"/>
      <c r="AR16181" s="61"/>
      <c r="AS16181" s="61"/>
      <c r="AT16181" s="61"/>
      <c r="AU16181" s="61"/>
      <c r="AV16181" s="61"/>
      <c r="AW16181" s="61"/>
      <c r="AX16181" s="61"/>
      <c r="AY16181" s="61"/>
      <c r="AZ16181" s="61"/>
      <c r="BA16181" s="61"/>
    </row>
    <row r="16182" spans="39:53" x14ac:dyDescent="0.2">
      <c r="AM16182" s="61"/>
      <c r="AN16182" s="61"/>
      <c r="AO16182" s="171"/>
      <c r="AP16182" s="61"/>
      <c r="AQ16182" s="61"/>
      <c r="AR16182" s="61"/>
      <c r="AS16182" s="61"/>
      <c r="AT16182" s="61"/>
      <c r="AU16182" s="61"/>
      <c r="AV16182" s="61"/>
      <c r="AW16182" s="61"/>
      <c r="AX16182" s="61"/>
      <c r="AY16182" s="61"/>
      <c r="AZ16182" s="61"/>
      <c r="BA16182" s="61"/>
    </row>
    <row r="16183" spans="39:53" x14ac:dyDescent="0.2">
      <c r="AM16183" s="61"/>
      <c r="AN16183" s="61"/>
      <c r="AO16183" s="171"/>
      <c r="AP16183" s="61"/>
      <c r="AQ16183" s="61"/>
      <c r="AR16183" s="61"/>
      <c r="AS16183" s="61"/>
      <c r="AT16183" s="61"/>
      <c r="AU16183" s="61"/>
      <c r="AV16183" s="61"/>
      <c r="AW16183" s="61"/>
      <c r="AX16183" s="61"/>
      <c r="AY16183" s="61"/>
      <c r="AZ16183" s="61"/>
      <c r="BA16183" s="61"/>
    </row>
    <row r="16184" spans="39:53" x14ac:dyDescent="0.2">
      <c r="AM16184" s="61"/>
      <c r="AN16184" s="61"/>
      <c r="AO16184" s="171"/>
      <c r="AP16184" s="61"/>
      <c r="AQ16184" s="61"/>
      <c r="AR16184" s="61"/>
      <c r="AS16184" s="61"/>
      <c r="AT16184" s="61"/>
      <c r="AU16184" s="61"/>
      <c r="AV16184" s="61"/>
      <c r="AW16184" s="61"/>
      <c r="AX16184" s="61"/>
      <c r="AY16184" s="61"/>
      <c r="AZ16184" s="61"/>
      <c r="BA16184" s="61"/>
    </row>
    <row r="16185" spans="39:53" x14ac:dyDescent="0.2">
      <c r="AM16185" s="61"/>
      <c r="AN16185" s="61"/>
      <c r="AO16185" s="171"/>
      <c r="AP16185" s="61"/>
      <c r="AQ16185" s="61"/>
      <c r="AR16185" s="61"/>
      <c r="AS16185" s="61"/>
      <c r="AT16185" s="61"/>
      <c r="AU16185" s="61"/>
      <c r="AV16185" s="61"/>
      <c r="AW16185" s="61"/>
      <c r="AX16185" s="61"/>
      <c r="AY16185" s="61"/>
      <c r="AZ16185" s="61"/>
      <c r="BA16185" s="61"/>
    </row>
    <row r="16186" spans="39:53" x14ac:dyDescent="0.2">
      <c r="AM16186" s="61"/>
      <c r="AN16186" s="61"/>
      <c r="AO16186" s="171"/>
      <c r="AP16186" s="61"/>
      <c r="AQ16186" s="61"/>
      <c r="AR16186" s="61"/>
      <c r="AS16186" s="61"/>
      <c r="AT16186" s="61"/>
      <c r="AU16186" s="61"/>
      <c r="AV16186" s="61"/>
      <c r="AW16186" s="61"/>
      <c r="AX16186" s="61"/>
      <c r="AY16186" s="61"/>
      <c r="AZ16186" s="61"/>
      <c r="BA16186" s="61"/>
    </row>
    <row r="16187" spans="39:53" x14ac:dyDescent="0.2">
      <c r="AM16187" s="61"/>
      <c r="AN16187" s="61"/>
      <c r="AO16187" s="171"/>
      <c r="AP16187" s="61"/>
      <c r="AQ16187" s="61"/>
      <c r="AR16187" s="61"/>
      <c r="AS16187" s="61"/>
      <c r="AT16187" s="61"/>
      <c r="AU16187" s="61"/>
      <c r="AV16187" s="61"/>
      <c r="AW16187" s="61"/>
      <c r="AX16187" s="61"/>
      <c r="AY16187" s="61"/>
      <c r="AZ16187" s="61"/>
      <c r="BA16187" s="61"/>
    </row>
    <row r="16188" spans="39:53" x14ac:dyDescent="0.2">
      <c r="AM16188" s="61"/>
      <c r="AN16188" s="61"/>
      <c r="AO16188" s="171"/>
      <c r="AP16188" s="61"/>
      <c r="AQ16188" s="61"/>
      <c r="AR16188" s="61"/>
      <c r="AS16188" s="61"/>
      <c r="AT16188" s="61"/>
      <c r="AU16188" s="61"/>
      <c r="AV16188" s="61"/>
      <c r="AW16188" s="61"/>
      <c r="AX16188" s="61"/>
      <c r="AY16188" s="61"/>
      <c r="AZ16188" s="61"/>
      <c r="BA16188" s="61"/>
    </row>
    <row r="16189" spans="39:53" x14ac:dyDescent="0.2">
      <c r="AM16189" s="61"/>
      <c r="AN16189" s="61"/>
      <c r="AO16189" s="171"/>
      <c r="AP16189" s="61"/>
      <c r="AQ16189" s="61"/>
      <c r="AR16189" s="61"/>
      <c r="AS16189" s="61"/>
      <c r="AT16189" s="61"/>
      <c r="AU16189" s="61"/>
      <c r="AV16189" s="61"/>
      <c r="AW16189" s="61"/>
      <c r="AX16189" s="61"/>
      <c r="AY16189" s="61"/>
      <c r="AZ16189" s="61"/>
      <c r="BA16189" s="61"/>
    </row>
    <row r="16190" spans="39:53" x14ac:dyDescent="0.2">
      <c r="AM16190" s="61"/>
      <c r="AN16190" s="61"/>
      <c r="AO16190" s="171"/>
      <c r="AP16190" s="61"/>
      <c r="AQ16190" s="61"/>
      <c r="AR16190" s="61"/>
      <c r="AS16190" s="61"/>
      <c r="AT16190" s="61"/>
      <c r="AU16190" s="61"/>
      <c r="AV16190" s="61"/>
      <c r="AW16190" s="61"/>
      <c r="AX16190" s="61"/>
      <c r="AY16190" s="61"/>
      <c r="AZ16190" s="61"/>
      <c r="BA16190" s="61"/>
    </row>
    <row r="16191" spans="39:53" x14ac:dyDescent="0.2">
      <c r="AM16191" s="61"/>
      <c r="AN16191" s="61"/>
      <c r="AO16191" s="171"/>
      <c r="AP16191" s="61"/>
      <c r="AQ16191" s="61"/>
      <c r="AR16191" s="61"/>
      <c r="AS16191" s="61"/>
      <c r="AT16191" s="61"/>
      <c r="AU16191" s="61"/>
      <c r="AV16191" s="61"/>
      <c r="AW16191" s="61"/>
      <c r="AX16191" s="61"/>
      <c r="AY16191" s="61"/>
      <c r="AZ16191" s="61"/>
      <c r="BA16191" s="61"/>
    </row>
    <row r="16192" spans="39:53" x14ac:dyDescent="0.2">
      <c r="AM16192" s="61"/>
      <c r="AN16192" s="61"/>
      <c r="AO16192" s="171"/>
      <c r="AP16192" s="61"/>
      <c r="AQ16192" s="61"/>
      <c r="AR16192" s="61"/>
      <c r="AS16192" s="61"/>
      <c r="AT16192" s="61"/>
      <c r="AU16192" s="61"/>
      <c r="AV16192" s="61"/>
      <c r="AW16192" s="61"/>
      <c r="AX16192" s="61"/>
      <c r="AY16192" s="61"/>
      <c r="AZ16192" s="61"/>
      <c r="BA16192" s="61"/>
    </row>
    <row r="16193" spans="39:53" x14ac:dyDescent="0.2">
      <c r="AM16193" s="61"/>
      <c r="AN16193" s="61"/>
      <c r="AO16193" s="171"/>
      <c r="AP16193" s="61"/>
      <c r="AQ16193" s="61"/>
      <c r="AR16193" s="61"/>
      <c r="AS16193" s="61"/>
      <c r="AT16193" s="61"/>
      <c r="AU16193" s="61"/>
      <c r="AV16193" s="61"/>
      <c r="AW16193" s="61"/>
      <c r="AX16193" s="61"/>
      <c r="AY16193" s="61"/>
      <c r="AZ16193" s="61"/>
      <c r="BA16193" s="61"/>
    </row>
    <row r="16194" spans="39:53" x14ac:dyDescent="0.2">
      <c r="AM16194" s="61"/>
      <c r="AN16194" s="61"/>
      <c r="AO16194" s="171"/>
      <c r="AP16194" s="61"/>
      <c r="AQ16194" s="61"/>
      <c r="AR16194" s="61"/>
      <c r="AS16194" s="61"/>
      <c r="AT16194" s="61"/>
      <c r="AU16194" s="61"/>
      <c r="AV16194" s="61"/>
      <c r="AW16194" s="61"/>
      <c r="AX16194" s="61"/>
      <c r="AY16194" s="61"/>
      <c r="AZ16194" s="61"/>
      <c r="BA16194" s="61"/>
    </row>
    <row r="16195" spans="39:53" x14ac:dyDescent="0.2">
      <c r="AM16195" s="61"/>
      <c r="AN16195" s="61"/>
      <c r="AO16195" s="171"/>
      <c r="AP16195" s="61"/>
      <c r="AQ16195" s="61"/>
      <c r="AR16195" s="61"/>
      <c r="AS16195" s="61"/>
      <c r="AT16195" s="61"/>
      <c r="AU16195" s="61"/>
      <c r="AV16195" s="61"/>
      <c r="AW16195" s="61"/>
      <c r="AX16195" s="61"/>
      <c r="AY16195" s="61"/>
      <c r="AZ16195" s="61"/>
      <c r="BA16195" s="61"/>
    </row>
    <row r="16196" spans="39:53" x14ac:dyDescent="0.2">
      <c r="AM16196" s="61"/>
      <c r="AN16196" s="61"/>
      <c r="AO16196" s="171"/>
      <c r="AP16196" s="61"/>
      <c r="AQ16196" s="61"/>
      <c r="AR16196" s="61"/>
      <c r="AS16196" s="61"/>
      <c r="AT16196" s="61"/>
      <c r="AU16196" s="61"/>
      <c r="AV16196" s="61"/>
      <c r="AW16196" s="61"/>
      <c r="AX16196" s="61"/>
      <c r="AY16196" s="61"/>
      <c r="AZ16196" s="61"/>
      <c r="BA16196" s="61"/>
    </row>
    <row r="16197" spans="39:53" x14ac:dyDescent="0.2">
      <c r="AM16197" s="61"/>
      <c r="AN16197" s="61"/>
      <c r="AO16197" s="171"/>
      <c r="AP16197" s="61"/>
      <c r="AQ16197" s="61"/>
      <c r="AR16197" s="61"/>
      <c r="AS16197" s="61"/>
      <c r="AT16197" s="61"/>
      <c r="AU16197" s="61"/>
      <c r="AV16197" s="61"/>
      <c r="AW16197" s="61"/>
      <c r="AX16197" s="61"/>
      <c r="AY16197" s="61"/>
      <c r="AZ16197" s="61"/>
      <c r="BA16197" s="61"/>
    </row>
    <row r="16198" spans="39:53" x14ac:dyDescent="0.2">
      <c r="AM16198" s="61"/>
      <c r="AN16198" s="61"/>
      <c r="AO16198" s="171"/>
      <c r="AP16198" s="61"/>
      <c r="AQ16198" s="61"/>
      <c r="AR16198" s="61"/>
      <c r="AS16198" s="61"/>
      <c r="AT16198" s="61"/>
      <c r="AU16198" s="61"/>
      <c r="AV16198" s="61"/>
      <c r="AW16198" s="61"/>
      <c r="AX16198" s="61"/>
      <c r="AY16198" s="61"/>
      <c r="AZ16198" s="61"/>
      <c r="BA16198" s="61"/>
    </row>
    <row r="16199" spans="39:53" x14ac:dyDescent="0.2">
      <c r="AM16199" s="61"/>
      <c r="AN16199" s="61"/>
      <c r="AO16199" s="171"/>
      <c r="AP16199" s="61"/>
      <c r="AQ16199" s="61"/>
      <c r="AR16199" s="61"/>
      <c r="AS16199" s="61"/>
      <c r="AT16199" s="61"/>
      <c r="AU16199" s="61"/>
      <c r="AV16199" s="61"/>
      <c r="AW16199" s="61"/>
      <c r="AX16199" s="61"/>
      <c r="AY16199" s="61"/>
      <c r="AZ16199" s="61"/>
      <c r="BA16199" s="61"/>
    </row>
    <row r="16200" spans="39:53" x14ac:dyDescent="0.2">
      <c r="AM16200" s="61"/>
      <c r="AN16200" s="61"/>
      <c r="AO16200" s="171"/>
      <c r="AP16200" s="61"/>
      <c r="AQ16200" s="61"/>
      <c r="AR16200" s="61"/>
      <c r="AS16200" s="61"/>
      <c r="AT16200" s="61"/>
      <c r="AU16200" s="61"/>
      <c r="AV16200" s="61"/>
      <c r="AW16200" s="61"/>
      <c r="AX16200" s="61"/>
      <c r="AY16200" s="61"/>
      <c r="AZ16200" s="61"/>
      <c r="BA16200" s="61"/>
    </row>
    <row r="16201" spans="39:53" x14ac:dyDescent="0.2">
      <c r="AM16201" s="61"/>
      <c r="AN16201" s="61"/>
      <c r="AO16201" s="171"/>
      <c r="AP16201" s="61"/>
      <c r="AQ16201" s="61"/>
      <c r="AR16201" s="61"/>
      <c r="AS16201" s="61"/>
      <c r="AT16201" s="61"/>
      <c r="AU16201" s="61"/>
      <c r="AV16201" s="61"/>
      <c r="AW16201" s="61"/>
      <c r="AX16201" s="61"/>
      <c r="AY16201" s="61"/>
      <c r="AZ16201" s="61"/>
      <c r="BA16201" s="61"/>
    </row>
    <row r="16202" spans="39:53" x14ac:dyDescent="0.2">
      <c r="AM16202" s="61"/>
      <c r="AN16202" s="61"/>
      <c r="AO16202" s="171"/>
      <c r="AP16202" s="61"/>
      <c r="AQ16202" s="61"/>
      <c r="AR16202" s="61"/>
      <c r="AS16202" s="61"/>
      <c r="AT16202" s="61"/>
      <c r="AU16202" s="61"/>
      <c r="AV16202" s="61"/>
      <c r="AW16202" s="61"/>
      <c r="AX16202" s="61"/>
      <c r="AY16202" s="61"/>
      <c r="AZ16202" s="61"/>
      <c r="BA16202" s="61"/>
    </row>
    <row r="16203" spans="39:53" x14ac:dyDescent="0.2">
      <c r="AM16203" s="61"/>
      <c r="AN16203" s="61"/>
      <c r="AO16203" s="171"/>
      <c r="AP16203" s="61"/>
      <c r="AQ16203" s="61"/>
      <c r="AR16203" s="61"/>
      <c r="AS16203" s="61"/>
      <c r="AT16203" s="61"/>
      <c r="AU16203" s="61"/>
      <c r="AV16203" s="61"/>
      <c r="AW16203" s="61"/>
      <c r="AX16203" s="61"/>
      <c r="AY16203" s="61"/>
      <c r="AZ16203" s="61"/>
      <c r="BA16203" s="61"/>
    </row>
    <row r="16204" spans="39:53" x14ac:dyDescent="0.2">
      <c r="AM16204" s="61"/>
      <c r="AN16204" s="61"/>
      <c r="AO16204" s="171"/>
      <c r="AP16204" s="61"/>
      <c r="AQ16204" s="61"/>
      <c r="AR16204" s="61"/>
      <c r="AS16204" s="61"/>
      <c r="AT16204" s="61"/>
      <c r="AU16204" s="61"/>
      <c r="AV16204" s="61"/>
      <c r="AW16204" s="61"/>
      <c r="AX16204" s="61"/>
      <c r="AY16204" s="61"/>
      <c r="AZ16204" s="61"/>
      <c r="BA16204" s="61"/>
    </row>
    <row r="16205" spans="39:53" x14ac:dyDescent="0.2">
      <c r="AM16205" s="61"/>
      <c r="AN16205" s="61"/>
      <c r="AO16205" s="171"/>
      <c r="AP16205" s="61"/>
      <c r="AQ16205" s="61"/>
      <c r="AR16205" s="61"/>
      <c r="AS16205" s="61"/>
      <c r="AT16205" s="61"/>
      <c r="AU16205" s="61"/>
      <c r="AV16205" s="61"/>
      <c r="AW16205" s="61"/>
      <c r="AX16205" s="61"/>
      <c r="AY16205" s="61"/>
      <c r="AZ16205" s="61"/>
      <c r="BA16205" s="61"/>
    </row>
    <row r="16206" spans="39:53" x14ac:dyDescent="0.2">
      <c r="AM16206" s="61"/>
      <c r="AN16206" s="61"/>
      <c r="AO16206" s="171"/>
      <c r="AP16206" s="61"/>
      <c r="AQ16206" s="61"/>
      <c r="AR16206" s="61"/>
      <c r="AS16206" s="61"/>
      <c r="AT16206" s="61"/>
      <c r="AU16206" s="61"/>
      <c r="AV16206" s="61"/>
      <c r="AW16206" s="61"/>
      <c r="AX16206" s="61"/>
      <c r="AY16206" s="61"/>
      <c r="AZ16206" s="61"/>
      <c r="BA16206" s="61"/>
    </row>
    <row r="16207" spans="39:53" x14ac:dyDescent="0.2">
      <c r="AM16207" s="61"/>
      <c r="AN16207" s="61"/>
      <c r="AO16207" s="171"/>
      <c r="AP16207" s="61"/>
      <c r="AQ16207" s="61"/>
      <c r="AR16207" s="61"/>
      <c r="AS16207" s="61"/>
      <c r="AT16207" s="61"/>
      <c r="AU16207" s="61"/>
      <c r="AV16207" s="61"/>
      <c r="AW16207" s="61"/>
      <c r="AX16207" s="61"/>
      <c r="AY16207" s="61"/>
      <c r="AZ16207" s="61"/>
      <c r="BA16207" s="61"/>
    </row>
    <row r="16208" spans="39:53" x14ac:dyDescent="0.2">
      <c r="AM16208" s="61"/>
      <c r="AN16208" s="61"/>
      <c r="AO16208" s="171"/>
      <c r="AP16208" s="61"/>
      <c r="AQ16208" s="61"/>
      <c r="AR16208" s="61"/>
      <c r="AS16208" s="61"/>
      <c r="AT16208" s="61"/>
      <c r="AU16208" s="61"/>
      <c r="AV16208" s="61"/>
      <c r="AW16208" s="61"/>
      <c r="AX16208" s="61"/>
      <c r="AY16208" s="61"/>
      <c r="AZ16208" s="61"/>
      <c r="BA16208" s="61"/>
    </row>
    <row r="16209" spans="39:53" x14ac:dyDescent="0.2">
      <c r="AM16209" s="61"/>
      <c r="AN16209" s="61"/>
      <c r="AO16209" s="171"/>
      <c r="AP16209" s="61"/>
      <c r="AQ16209" s="61"/>
      <c r="AR16209" s="61"/>
      <c r="AS16209" s="61"/>
      <c r="AT16209" s="61"/>
      <c r="AU16209" s="61"/>
      <c r="AV16209" s="61"/>
      <c r="AW16209" s="61"/>
      <c r="AX16209" s="61"/>
      <c r="AY16209" s="61"/>
      <c r="AZ16209" s="61"/>
      <c r="BA16209" s="61"/>
    </row>
    <row r="16210" spans="39:53" x14ac:dyDescent="0.2">
      <c r="AM16210" s="61"/>
      <c r="AN16210" s="61"/>
      <c r="AO16210" s="171"/>
      <c r="AP16210" s="61"/>
      <c r="AQ16210" s="61"/>
      <c r="AR16210" s="61"/>
      <c r="AS16210" s="61"/>
      <c r="AT16210" s="61"/>
      <c r="AU16210" s="61"/>
      <c r="AV16210" s="61"/>
      <c r="AW16210" s="61"/>
      <c r="AX16210" s="61"/>
      <c r="AY16210" s="61"/>
      <c r="AZ16210" s="61"/>
      <c r="BA16210" s="61"/>
    </row>
    <row r="16211" spans="39:53" x14ac:dyDescent="0.2">
      <c r="AM16211" s="61"/>
      <c r="AN16211" s="61"/>
      <c r="AO16211" s="171"/>
      <c r="AP16211" s="61"/>
      <c r="AQ16211" s="61"/>
      <c r="AR16211" s="61"/>
      <c r="AS16211" s="61"/>
      <c r="AT16211" s="61"/>
      <c r="AU16211" s="61"/>
      <c r="AV16211" s="61"/>
      <c r="AW16211" s="61"/>
      <c r="AX16211" s="61"/>
      <c r="AY16211" s="61"/>
      <c r="AZ16211" s="61"/>
      <c r="BA16211" s="61"/>
    </row>
    <row r="16212" spans="39:53" x14ac:dyDescent="0.2">
      <c r="AM16212" s="61"/>
      <c r="AN16212" s="61"/>
      <c r="AO16212" s="171"/>
      <c r="AP16212" s="61"/>
      <c r="AQ16212" s="61"/>
      <c r="AR16212" s="61"/>
      <c r="AS16212" s="61"/>
      <c r="AT16212" s="61"/>
      <c r="AU16212" s="61"/>
      <c r="AV16212" s="61"/>
      <c r="AW16212" s="61"/>
      <c r="AX16212" s="61"/>
      <c r="AY16212" s="61"/>
      <c r="AZ16212" s="61"/>
      <c r="BA16212" s="61"/>
    </row>
    <row r="16213" spans="39:53" x14ac:dyDescent="0.2">
      <c r="AM16213" s="61"/>
      <c r="AN16213" s="61"/>
      <c r="AO16213" s="171"/>
      <c r="AP16213" s="61"/>
      <c r="AQ16213" s="61"/>
      <c r="AR16213" s="61"/>
      <c r="AS16213" s="61"/>
      <c r="AT16213" s="61"/>
      <c r="AU16213" s="61"/>
      <c r="AV16213" s="61"/>
      <c r="AW16213" s="61"/>
      <c r="AX16213" s="61"/>
      <c r="AY16213" s="61"/>
      <c r="AZ16213" s="61"/>
      <c r="BA16213" s="61"/>
    </row>
    <row r="16214" spans="39:53" x14ac:dyDescent="0.2">
      <c r="AM16214" s="61"/>
      <c r="AN16214" s="61"/>
      <c r="AO16214" s="171"/>
      <c r="AP16214" s="61"/>
      <c r="AQ16214" s="61"/>
      <c r="AR16214" s="61"/>
      <c r="AS16214" s="61"/>
      <c r="AT16214" s="61"/>
      <c r="AU16214" s="61"/>
      <c r="AV16214" s="61"/>
      <c r="AW16214" s="61"/>
      <c r="AX16214" s="61"/>
      <c r="AY16214" s="61"/>
      <c r="AZ16214" s="61"/>
      <c r="BA16214" s="61"/>
    </row>
    <row r="16215" spans="39:53" x14ac:dyDescent="0.2">
      <c r="AM16215" s="61"/>
      <c r="AN16215" s="61"/>
      <c r="AO16215" s="171"/>
      <c r="AP16215" s="61"/>
      <c r="AQ16215" s="61"/>
      <c r="AR16215" s="61"/>
      <c r="AS16215" s="61"/>
      <c r="AT16215" s="61"/>
      <c r="AU16215" s="61"/>
      <c r="AV16215" s="61"/>
      <c r="AW16215" s="61"/>
      <c r="AX16215" s="61"/>
      <c r="AY16215" s="61"/>
      <c r="AZ16215" s="61"/>
      <c r="BA16215" s="61"/>
    </row>
    <row r="16216" spans="39:53" x14ac:dyDescent="0.2">
      <c r="AM16216" s="61"/>
      <c r="AN16216" s="61"/>
      <c r="AO16216" s="171"/>
      <c r="AP16216" s="61"/>
      <c r="AQ16216" s="61"/>
      <c r="AR16216" s="61"/>
      <c r="AS16216" s="61"/>
      <c r="AT16216" s="61"/>
      <c r="AU16216" s="61"/>
      <c r="AV16216" s="61"/>
      <c r="AW16216" s="61"/>
      <c r="AX16216" s="61"/>
      <c r="AY16216" s="61"/>
      <c r="AZ16216" s="61"/>
      <c r="BA16216" s="61"/>
    </row>
    <row r="16217" spans="39:53" x14ac:dyDescent="0.2">
      <c r="AM16217" s="61"/>
      <c r="AN16217" s="61"/>
      <c r="AO16217" s="171"/>
      <c r="AP16217" s="61"/>
      <c r="AQ16217" s="61"/>
      <c r="AR16217" s="61"/>
      <c r="AS16217" s="61"/>
      <c r="AT16217" s="61"/>
      <c r="AU16217" s="61"/>
      <c r="AV16217" s="61"/>
      <c r="AW16217" s="61"/>
      <c r="AX16217" s="61"/>
      <c r="AY16217" s="61"/>
      <c r="AZ16217" s="61"/>
      <c r="BA16217" s="61"/>
    </row>
    <row r="16218" spans="39:53" x14ac:dyDescent="0.2">
      <c r="AM16218" s="61"/>
      <c r="AN16218" s="61"/>
      <c r="AO16218" s="171"/>
      <c r="AP16218" s="61"/>
      <c r="AQ16218" s="61"/>
      <c r="AR16218" s="61"/>
      <c r="AS16218" s="61"/>
      <c r="AT16218" s="61"/>
      <c r="AU16218" s="61"/>
      <c r="AV16218" s="61"/>
      <c r="AW16218" s="61"/>
      <c r="AX16218" s="61"/>
      <c r="AY16218" s="61"/>
      <c r="AZ16218" s="61"/>
      <c r="BA16218" s="61"/>
    </row>
    <row r="16219" spans="39:53" x14ac:dyDescent="0.2">
      <c r="AM16219" s="61"/>
      <c r="AN16219" s="61"/>
      <c r="AO16219" s="171"/>
      <c r="AP16219" s="61"/>
      <c r="AQ16219" s="61"/>
      <c r="AR16219" s="61"/>
      <c r="AS16219" s="61"/>
      <c r="AT16219" s="61"/>
      <c r="AU16219" s="61"/>
      <c r="AV16219" s="61"/>
      <c r="AW16219" s="61"/>
      <c r="AX16219" s="61"/>
      <c r="AY16219" s="61"/>
      <c r="AZ16219" s="61"/>
      <c r="BA16219" s="61"/>
    </row>
    <row r="16220" spans="39:53" x14ac:dyDescent="0.2">
      <c r="AM16220" s="61"/>
      <c r="AN16220" s="61"/>
      <c r="AO16220" s="171"/>
      <c r="AP16220" s="61"/>
      <c r="AQ16220" s="61"/>
      <c r="AR16220" s="61"/>
      <c r="AS16220" s="61"/>
      <c r="AT16220" s="61"/>
      <c r="AU16220" s="61"/>
      <c r="AV16220" s="61"/>
      <c r="AW16220" s="61"/>
      <c r="AX16220" s="61"/>
      <c r="AY16220" s="61"/>
      <c r="AZ16220" s="61"/>
      <c r="BA16220" s="61"/>
    </row>
    <row r="16221" spans="39:53" x14ac:dyDescent="0.2">
      <c r="AM16221" s="61"/>
      <c r="AN16221" s="61"/>
      <c r="AO16221" s="171"/>
      <c r="AP16221" s="61"/>
      <c r="AQ16221" s="61"/>
      <c r="AR16221" s="61"/>
      <c r="AS16221" s="61"/>
      <c r="AT16221" s="61"/>
      <c r="AU16221" s="61"/>
      <c r="AV16221" s="61"/>
      <c r="AW16221" s="61"/>
      <c r="AX16221" s="61"/>
      <c r="AY16221" s="61"/>
      <c r="AZ16221" s="61"/>
      <c r="BA16221" s="61"/>
    </row>
    <row r="16222" spans="39:53" x14ac:dyDescent="0.2">
      <c r="AM16222" s="61"/>
      <c r="AN16222" s="61"/>
      <c r="AO16222" s="171"/>
      <c r="AP16222" s="61"/>
      <c r="AQ16222" s="61"/>
      <c r="AR16222" s="61"/>
      <c r="AS16222" s="61"/>
      <c r="AT16222" s="61"/>
      <c r="AU16222" s="61"/>
      <c r="AV16222" s="61"/>
      <c r="AW16222" s="61"/>
      <c r="AX16222" s="61"/>
      <c r="AY16222" s="61"/>
      <c r="AZ16222" s="61"/>
      <c r="BA16222" s="61"/>
    </row>
    <row r="16223" spans="39:53" x14ac:dyDescent="0.2">
      <c r="AM16223" s="61"/>
      <c r="AN16223" s="61"/>
      <c r="AO16223" s="171"/>
      <c r="AP16223" s="61"/>
      <c r="AQ16223" s="61"/>
      <c r="AR16223" s="61"/>
      <c r="AS16223" s="61"/>
      <c r="AT16223" s="61"/>
      <c r="AU16223" s="61"/>
      <c r="AV16223" s="61"/>
      <c r="AW16223" s="61"/>
      <c r="AX16223" s="61"/>
      <c r="AY16223" s="61"/>
      <c r="AZ16223" s="61"/>
      <c r="BA16223" s="61"/>
    </row>
    <row r="16224" spans="39:53" x14ac:dyDescent="0.2">
      <c r="AM16224" s="61"/>
      <c r="AN16224" s="61"/>
      <c r="AO16224" s="171"/>
      <c r="AP16224" s="61"/>
      <c r="AQ16224" s="61"/>
      <c r="AR16224" s="61"/>
      <c r="AS16224" s="61"/>
      <c r="AT16224" s="61"/>
      <c r="AU16224" s="61"/>
      <c r="AV16224" s="61"/>
      <c r="AW16224" s="61"/>
      <c r="AX16224" s="61"/>
      <c r="AY16224" s="61"/>
      <c r="AZ16224" s="61"/>
      <c r="BA16224" s="61"/>
    </row>
    <row r="16225" spans="39:53" x14ac:dyDescent="0.2">
      <c r="AM16225" s="61"/>
      <c r="AN16225" s="61"/>
      <c r="AO16225" s="171"/>
      <c r="AP16225" s="61"/>
      <c r="AQ16225" s="61"/>
      <c r="AR16225" s="61"/>
      <c r="AS16225" s="61"/>
      <c r="AT16225" s="61"/>
      <c r="AU16225" s="61"/>
      <c r="AV16225" s="61"/>
      <c r="AW16225" s="61"/>
      <c r="AX16225" s="61"/>
      <c r="AY16225" s="61"/>
      <c r="AZ16225" s="61"/>
      <c r="BA16225" s="61"/>
    </row>
    <row r="16226" spans="39:53" x14ac:dyDescent="0.2">
      <c r="AM16226" s="61"/>
      <c r="AN16226" s="61"/>
      <c r="AO16226" s="171"/>
      <c r="AP16226" s="61"/>
      <c r="AQ16226" s="61"/>
      <c r="AR16226" s="61"/>
      <c r="AS16226" s="61"/>
      <c r="AT16226" s="61"/>
      <c r="AU16226" s="61"/>
      <c r="AV16226" s="61"/>
      <c r="AW16226" s="61"/>
      <c r="AX16226" s="61"/>
      <c r="AY16226" s="61"/>
      <c r="AZ16226" s="61"/>
      <c r="BA16226" s="61"/>
    </row>
    <row r="16227" spans="39:53" x14ac:dyDescent="0.2">
      <c r="AM16227" s="61"/>
      <c r="AN16227" s="61"/>
      <c r="AO16227" s="171"/>
      <c r="AP16227" s="61"/>
      <c r="AQ16227" s="61"/>
      <c r="AR16227" s="61"/>
      <c r="AS16227" s="61"/>
      <c r="AT16227" s="61"/>
      <c r="AU16227" s="61"/>
      <c r="AV16227" s="61"/>
      <c r="AW16227" s="61"/>
      <c r="AX16227" s="61"/>
      <c r="AY16227" s="61"/>
      <c r="AZ16227" s="61"/>
      <c r="BA16227" s="61"/>
    </row>
    <row r="16228" spans="39:53" x14ac:dyDescent="0.2">
      <c r="AM16228" s="61"/>
      <c r="AN16228" s="61"/>
      <c r="AO16228" s="171"/>
      <c r="AP16228" s="61"/>
      <c r="AQ16228" s="61"/>
      <c r="AR16228" s="61"/>
      <c r="AS16228" s="61"/>
      <c r="AT16228" s="61"/>
      <c r="AU16228" s="61"/>
      <c r="AV16228" s="61"/>
      <c r="AW16228" s="61"/>
      <c r="AX16228" s="61"/>
      <c r="AY16228" s="61"/>
      <c r="AZ16228" s="61"/>
      <c r="BA16228" s="61"/>
    </row>
    <row r="16229" spans="39:53" x14ac:dyDescent="0.2">
      <c r="AM16229" s="61"/>
      <c r="AN16229" s="61"/>
      <c r="AO16229" s="171"/>
      <c r="AP16229" s="61"/>
      <c r="AQ16229" s="61"/>
      <c r="AR16229" s="61"/>
      <c r="AS16229" s="61"/>
      <c r="AT16229" s="61"/>
      <c r="AU16229" s="61"/>
      <c r="AV16229" s="61"/>
      <c r="AW16229" s="61"/>
      <c r="AX16229" s="61"/>
      <c r="AY16229" s="61"/>
      <c r="AZ16229" s="61"/>
      <c r="BA16229" s="61"/>
    </row>
    <row r="16230" spans="39:53" x14ac:dyDescent="0.2">
      <c r="AM16230" s="61"/>
      <c r="AN16230" s="61"/>
      <c r="AO16230" s="171"/>
      <c r="AP16230" s="61"/>
      <c r="AQ16230" s="61"/>
      <c r="AR16230" s="61"/>
      <c r="AS16230" s="61"/>
      <c r="AT16230" s="61"/>
      <c r="AU16230" s="61"/>
      <c r="AV16230" s="61"/>
      <c r="AW16230" s="61"/>
      <c r="AX16230" s="61"/>
      <c r="AY16230" s="61"/>
      <c r="AZ16230" s="61"/>
      <c r="BA16230" s="61"/>
    </row>
    <row r="16231" spans="39:53" x14ac:dyDescent="0.2">
      <c r="AM16231" s="61"/>
      <c r="AN16231" s="61"/>
      <c r="AO16231" s="171"/>
      <c r="AP16231" s="61"/>
      <c r="AQ16231" s="61"/>
      <c r="AR16231" s="61"/>
      <c r="AS16231" s="61"/>
      <c r="AT16231" s="61"/>
      <c r="AU16231" s="61"/>
      <c r="AV16231" s="61"/>
      <c r="AW16231" s="61"/>
      <c r="AX16231" s="61"/>
      <c r="AY16231" s="61"/>
      <c r="AZ16231" s="61"/>
      <c r="BA16231" s="61"/>
    </row>
    <row r="16232" spans="39:53" x14ac:dyDescent="0.2">
      <c r="AM16232" s="61"/>
      <c r="AN16232" s="61"/>
      <c r="AO16232" s="171"/>
      <c r="AP16232" s="61"/>
      <c r="AQ16232" s="61"/>
      <c r="AR16232" s="61"/>
      <c r="AS16232" s="61"/>
      <c r="AT16232" s="61"/>
      <c r="AU16232" s="61"/>
      <c r="AV16232" s="61"/>
      <c r="AW16232" s="61"/>
      <c r="AX16232" s="61"/>
      <c r="AY16232" s="61"/>
      <c r="AZ16232" s="61"/>
      <c r="BA16232" s="61"/>
    </row>
    <row r="16233" spans="39:53" x14ac:dyDescent="0.2">
      <c r="AM16233" s="61"/>
      <c r="AN16233" s="61"/>
      <c r="AO16233" s="171"/>
      <c r="AP16233" s="61"/>
      <c r="AQ16233" s="61"/>
      <c r="AR16233" s="61"/>
      <c r="AS16233" s="61"/>
      <c r="AT16233" s="61"/>
      <c r="AU16233" s="61"/>
      <c r="AV16233" s="61"/>
      <c r="AW16233" s="61"/>
      <c r="AX16233" s="61"/>
      <c r="AY16233" s="61"/>
      <c r="AZ16233" s="61"/>
      <c r="BA16233" s="61"/>
    </row>
    <row r="16234" spans="39:53" x14ac:dyDescent="0.2">
      <c r="AM16234" s="61"/>
      <c r="AN16234" s="61"/>
      <c r="AO16234" s="171"/>
      <c r="AP16234" s="61"/>
      <c r="AQ16234" s="61"/>
      <c r="AR16234" s="61"/>
      <c r="AS16234" s="61"/>
      <c r="AT16234" s="61"/>
      <c r="AU16234" s="61"/>
      <c r="AV16234" s="61"/>
      <c r="AW16234" s="61"/>
      <c r="AX16234" s="61"/>
      <c r="AY16234" s="61"/>
      <c r="AZ16234" s="61"/>
      <c r="BA16234" s="61"/>
    </row>
    <row r="16235" spans="39:53" x14ac:dyDescent="0.2">
      <c r="AM16235" s="61"/>
      <c r="AN16235" s="61"/>
      <c r="AO16235" s="171"/>
      <c r="AP16235" s="61"/>
      <c r="AQ16235" s="61"/>
      <c r="AR16235" s="61"/>
      <c r="AS16235" s="61"/>
      <c r="AT16235" s="61"/>
      <c r="AU16235" s="61"/>
      <c r="AV16235" s="61"/>
      <c r="AW16235" s="61"/>
      <c r="AX16235" s="61"/>
      <c r="AY16235" s="61"/>
      <c r="AZ16235" s="61"/>
      <c r="BA16235" s="61"/>
    </row>
    <row r="16236" spans="39:53" x14ac:dyDescent="0.2">
      <c r="AM16236" s="61"/>
      <c r="AN16236" s="61"/>
      <c r="AO16236" s="171"/>
      <c r="AP16236" s="61"/>
      <c r="AQ16236" s="61"/>
      <c r="AR16236" s="61"/>
      <c r="AS16236" s="61"/>
      <c r="AT16236" s="61"/>
      <c r="AU16236" s="61"/>
      <c r="AV16236" s="61"/>
      <c r="AW16236" s="61"/>
      <c r="AX16236" s="61"/>
      <c r="AY16236" s="61"/>
      <c r="AZ16236" s="61"/>
      <c r="BA16236" s="61"/>
    </row>
    <row r="16237" spans="39:53" x14ac:dyDescent="0.2">
      <c r="AM16237" s="61"/>
      <c r="AN16237" s="61"/>
      <c r="AO16237" s="171"/>
      <c r="AP16237" s="61"/>
      <c r="AQ16237" s="61"/>
      <c r="AR16237" s="61"/>
      <c r="AS16237" s="61"/>
      <c r="AT16237" s="61"/>
      <c r="AU16237" s="61"/>
      <c r="AV16237" s="61"/>
      <c r="AW16237" s="61"/>
      <c r="AX16237" s="61"/>
      <c r="AY16237" s="61"/>
      <c r="AZ16237" s="61"/>
      <c r="BA16237" s="61"/>
    </row>
    <row r="16238" spans="39:53" x14ac:dyDescent="0.2">
      <c r="AM16238" s="61"/>
      <c r="AN16238" s="61"/>
      <c r="AO16238" s="171"/>
      <c r="AP16238" s="61"/>
      <c r="AQ16238" s="61"/>
      <c r="AR16238" s="61"/>
      <c r="AS16238" s="61"/>
      <c r="AT16238" s="61"/>
      <c r="AU16238" s="61"/>
      <c r="AV16238" s="61"/>
      <c r="AW16238" s="61"/>
      <c r="AX16238" s="61"/>
      <c r="AY16238" s="61"/>
      <c r="AZ16238" s="61"/>
      <c r="BA16238" s="61"/>
    </row>
    <row r="16239" spans="39:53" x14ac:dyDescent="0.2">
      <c r="AM16239" s="61"/>
      <c r="AN16239" s="61"/>
      <c r="AO16239" s="171"/>
      <c r="AP16239" s="61"/>
      <c r="AQ16239" s="61"/>
      <c r="AR16239" s="61"/>
      <c r="AS16239" s="61"/>
      <c r="AT16239" s="61"/>
      <c r="AU16239" s="61"/>
      <c r="AV16239" s="61"/>
      <c r="AW16239" s="61"/>
      <c r="AX16239" s="61"/>
      <c r="AY16239" s="61"/>
      <c r="AZ16239" s="61"/>
      <c r="BA16239" s="61"/>
    </row>
    <row r="16240" spans="39:53" x14ac:dyDescent="0.2">
      <c r="AM16240" s="61"/>
      <c r="AN16240" s="61"/>
      <c r="AO16240" s="171"/>
      <c r="AP16240" s="61"/>
      <c r="AQ16240" s="61"/>
      <c r="AR16240" s="61"/>
      <c r="AS16240" s="61"/>
      <c r="AT16240" s="61"/>
      <c r="AU16240" s="61"/>
      <c r="AV16240" s="61"/>
      <c r="AW16240" s="61"/>
      <c r="AX16240" s="61"/>
      <c r="AY16240" s="61"/>
      <c r="AZ16240" s="61"/>
      <c r="BA16240" s="61"/>
    </row>
    <row r="16241" spans="39:53" x14ac:dyDescent="0.2">
      <c r="AM16241" s="61"/>
      <c r="AN16241" s="61"/>
      <c r="AO16241" s="171"/>
      <c r="AP16241" s="61"/>
      <c r="AQ16241" s="61"/>
      <c r="AR16241" s="61"/>
      <c r="AS16241" s="61"/>
      <c r="AT16241" s="61"/>
      <c r="AU16241" s="61"/>
      <c r="AV16241" s="61"/>
      <c r="AW16241" s="61"/>
      <c r="AX16241" s="61"/>
      <c r="AY16241" s="61"/>
      <c r="AZ16241" s="61"/>
      <c r="BA16241" s="61"/>
    </row>
    <row r="16242" spans="39:53" x14ac:dyDescent="0.2">
      <c r="AM16242" s="61"/>
      <c r="AN16242" s="61"/>
      <c r="AO16242" s="171"/>
      <c r="AP16242" s="61"/>
      <c r="AQ16242" s="61"/>
      <c r="AR16242" s="61"/>
      <c r="AS16242" s="61"/>
      <c r="AT16242" s="61"/>
      <c r="AU16242" s="61"/>
      <c r="AV16242" s="61"/>
      <c r="AW16242" s="61"/>
      <c r="AX16242" s="61"/>
      <c r="AY16242" s="61"/>
      <c r="AZ16242" s="61"/>
      <c r="BA16242" s="61"/>
    </row>
    <row r="16243" spans="39:53" x14ac:dyDescent="0.2">
      <c r="AM16243" s="61"/>
      <c r="AN16243" s="61"/>
      <c r="AO16243" s="171"/>
      <c r="AP16243" s="61"/>
      <c r="AQ16243" s="61"/>
      <c r="AR16243" s="61"/>
      <c r="AS16243" s="61"/>
      <c r="AT16243" s="61"/>
      <c r="AU16243" s="61"/>
      <c r="AV16243" s="61"/>
      <c r="AW16243" s="61"/>
      <c r="AX16243" s="61"/>
      <c r="AY16243" s="61"/>
      <c r="AZ16243" s="61"/>
      <c r="BA16243" s="61"/>
    </row>
    <row r="16244" spans="39:53" x14ac:dyDescent="0.2">
      <c r="AM16244" s="61"/>
      <c r="AN16244" s="61"/>
      <c r="AO16244" s="171"/>
      <c r="AP16244" s="61"/>
      <c r="AQ16244" s="61"/>
      <c r="AR16244" s="61"/>
      <c r="AS16244" s="61"/>
      <c r="AT16244" s="61"/>
      <c r="AU16244" s="61"/>
      <c r="AV16244" s="61"/>
      <c r="AW16244" s="61"/>
      <c r="AX16244" s="61"/>
      <c r="AY16244" s="61"/>
      <c r="AZ16244" s="61"/>
      <c r="BA16244" s="61"/>
    </row>
    <row r="16245" spans="39:53" x14ac:dyDescent="0.2">
      <c r="AM16245" s="61"/>
      <c r="AN16245" s="61"/>
      <c r="AO16245" s="171"/>
      <c r="AP16245" s="61"/>
      <c r="AQ16245" s="61"/>
      <c r="AR16245" s="61"/>
      <c r="AS16245" s="61"/>
      <c r="AT16245" s="61"/>
      <c r="AU16245" s="61"/>
      <c r="AV16245" s="61"/>
      <c r="AW16245" s="61"/>
      <c r="AX16245" s="61"/>
      <c r="AY16245" s="61"/>
      <c r="AZ16245" s="61"/>
      <c r="BA16245" s="61"/>
    </row>
    <row r="16246" spans="39:53" x14ac:dyDescent="0.2">
      <c r="AM16246" s="61"/>
      <c r="AN16246" s="61"/>
      <c r="AO16246" s="171"/>
      <c r="AP16246" s="61"/>
      <c r="AQ16246" s="61"/>
      <c r="AR16246" s="61"/>
      <c r="AS16246" s="61"/>
      <c r="AT16246" s="61"/>
      <c r="AU16246" s="61"/>
      <c r="AV16246" s="61"/>
      <c r="AW16246" s="61"/>
      <c r="AX16246" s="61"/>
      <c r="AY16246" s="61"/>
      <c r="AZ16246" s="61"/>
      <c r="BA16246" s="61"/>
    </row>
    <row r="16247" spans="39:53" x14ac:dyDescent="0.2">
      <c r="AM16247" s="61"/>
      <c r="AN16247" s="61"/>
      <c r="AO16247" s="171"/>
      <c r="AP16247" s="61"/>
      <c r="AQ16247" s="61"/>
      <c r="AR16247" s="61"/>
      <c r="AS16247" s="61"/>
      <c r="AT16247" s="61"/>
      <c r="AU16247" s="61"/>
      <c r="AV16247" s="61"/>
      <c r="AW16247" s="61"/>
      <c r="AX16247" s="61"/>
      <c r="AY16247" s="61"/>
      <c r="AZ16247" s="61"/>
      <c r="BA16247" s="61"/>
    </row>
    <row r="16248" spans="39:53" x14ac:dyDescent="0.2">
      <c r="AM16248" s="61"/>
      <c r="AN16248" s="61"/>
      <c r="AO16248" s="171"/>
      <c r="AP16248" s="61"/>
      <c r="AQ16248" s="61"/>
      <c r="AR16248" s="61"/>
      <c r="AS16248" s="61"/>
      <c r="AT16248" s="61"/>
      <c r="AU16248" s="61"/>
      <c r="AV16248" s="61"/>
      <c r="AW16248" s="61"/>
      <c r="AX16248" s="61"/>
      <c r="AY16248" s="61"/>
      <c r="AZ16248" s="61"/>
      <c r="BA16248" s="61"/>
    </row>
    <row r="16249" spans="39:53" x14ac:dyDescent="0.2">
      <c r="AM16249" s="61"/>
      <c r="AN16249" s="61"/>
      <c r="AO16249" s="171"/>
      <c r="AP16249" s="61"/>
      <c r="AQ16249" s="61"/>
      <c r="AR16249" s="61"/>
      <c r="AS16249" s="61"/>
      <c r="AT16249" s="61"/>
      <c r="AU16249" s="61"/>
      <c r="AV16249" s="61"/>
      <c r="AW16249" s="61"/>
      <c r="AX16249" s="61"/>
      <c r="AY16249" s="61"/>
      <c r="AZ16249" s="61"/>
      <c r="BA16249" s="61"/>
    </row>
    <row r="16250" spans="39:53" x14ac:dyDescent="0.2">
      <c r="AM16250" s="61"/>
      <c r="AN16250" s="61"/>
      <c r="AO16250" s="171"/>
      <c r="AP16250" s="61"/>
      <c r="AQ16250" s="61"/>
      <c r="AR16250" s="61"/>
      <c r="AS16250" s="61"/>
      <c r="AT16250" s="61"/>
      <c r="AU16250" s="61"/>
      <c r="AV16250" s="61"/>
      <c r="AW16250" s="61"/>
      <c r="AX16250" s="61"/>
      <c r="AY16250" s="61"/>
      <c r="AZ16250" s="61"/>
      <c r="BA16250" s="61"/>
    </row>
    <row r="16251" spans="39:53" x14ac:dyDescent="0.2">
      <c r="AM16251" s="61"/>
      <c r="AN16251" s="61"/>
      <c r="AO16251" s="171"/>
      <c r="AP16251" s="61"/>
      <c r="AQ16251" s="61"/>
      <c r="AR16251" s="61"/>
      <c r="AS16251" s="61"/>
      <c r="AT16251" s="61"/>
      <c r="AU16251" s="61"/>
      <c r="AV16251" s="61"/>
      <c r="AW16251" s="61"/>
      <c r="AX16251" s="61"/>
      <c r="AY16251" s="61"/>
      <c r="AZ16251" s="61"/>
      <c r="BA16251" s="61"/>
    </row>
    <row r="16252" spans="39:53" x14ac:dyDescent="0.2">
      <c r="AM16252" s="61"/>
      <c r="AN16252" s="61"/>
      <c r="AO16252" s="171"/>
      <c r="AP16252" s="61"/>
      <c r="AQ16252" s="61"/>
      <c r="AR16252" s="61"/>
      <c r="AS16252" s="61"/>
      <c r="AT16252" s="61"/>
      <c r="AU16252" s="61"/>
      <c r="AV16252" s="61"/>
      <c r="AW16252" s="61"/>
      <c r="AX16252" s="61"/>
      <c r="AY16252" s="61"/>
      <c r="AZ16252" s="61"/>
      <c r="BA16252" s="61"/>
    </row>
    <row r="16253" spans="39:53" x14ac:dyDescent="0.2">
      <c r="AM16253" s="61"/>
      <c r="AN16253" s="61"/>
      <c r="AO16253" s="171"/>
      <c r="AP16253" s="61"/>
      <c r="AQ16253" s="61"/>
      <c r="AR16253" s="61"/>
      <c r="AS16253" s="61"/>
      <c r="AT16253" s="61"/>
      <c r="AU16253" s="61"/>
      <c r="AV16253" s="61"/>
      <c r="AW16253" s="61"/>
      <c r="AX16253" s="61"/>
      <c r="AY16253" s="61"/>
      <c r="AZ16253" s="61"/>
      <c r="BA16253" s="61"/>
    </row>
    <row r="16254" spans="39:53" x14ac:dyDescent="0.2">
      <c r="AM16254" s="61"/>
      <c r="AN16254" s="61"/>
      <c r="AO16254" s="171"/>
      <c r="AP16254" s="61"/>
      <c r="AQ16254" s="61"/>
      <c r="AR16254" s="61"/>
      <c r="AS16254" s="61"/>
      <c r="AT16254" s="61"/>
      <c r="AU16254" s="61"/>
      <c r="AV16254" s="61"/>
      <c r="AW16254" s="61"/>
      <c r="AX16254" s="61"/>
      <c r="AY16254" s="61"/>
      <c r="AZ16254" s="61"/>
      <c r="BA16254" s="61"/>
    </row>
    <row r="16255" spans="39:53" x14ac:dyDescent="0.2">
      <c r="AM16255" s="61"/>
      <c r="AN16255" s="61"/>
      <c r="AO16255" s="171"/>
      <c r="AP16255" s="61"/>
      <c r="AQ16255" s="61"/>
      <c r="AR16255" s="61"/>
      <c r="AS16255" s="61"/>
      <c r="AT16255" s="61"/>
      <c r="AU16255" s="61"/>
      <c r="AV16255" s="61"/>
      <c r="AW16255" s="61"/>
      <c r="AX16255" s="61"/>
      <c r="AY16255" s="61"/>
      <c r="AZ16255" s="61"/>
      <c r="BA16255" s="61"/>
    </row>
    <row r="16256" spans="39:53" x14ac:dyDescent="0.2">
      <c r="AM16256" s="61"/>
      <c r="AN16256" s="61"/>
      <c r="AO16256" s="171"/>
      <c r="AP16256" s="61"/>
      <c r="AQ16256" s="61"/>
      <c r="AR16256" s="61"/>
      <c r="AS16256" s="61"/>
      <c r="AT16256" s="61"/>
      <c r="AU16256" s="61"/>
      <c r="AV16256" s="61"/>
      <c r="AW16256" s="61"/>
      <c r="AX16256" s="61"/>
      <c r="AY16256" s="61"/>
      <c r="AZ16256" s="61"/>
      <c r="BA16256" s="61"/>
    </row>
    <row r="16257" spans="39:53" x14ac:dyDescent="0.2">
      <c r="AM16257" s="61"/>
      <c r="AN16257" s="61"/>
      <c r="AO16257" s="171"/>
      <c r="AP16257" s="61"/>
      <c r="AQ16257" s="61"/>
      <c r="AR16257" s="61"/>
      <c r="AS16257" s="61"/>
      <c r="AT16257" s="61"/>
      <c r="AU16257" s="61"/>
      <c r="AV16257" s="61"/>
      <c r="AW16257" s="61"/>
      <c r="AX16257" s="61"/>
      <c r="AY16257" s="61"/>
      <c r="AZ16257" s="61"/>
      <c r="BA16257" s="61"/>
    </row>
    <row r="16258" spans="39:53" x14ac:dyDescent="0.2">
      <c r="AM16258" s="61"/>
      <c r="AN16258" s="61"/>
      <c r="AO16258" s="171"/>
      <c r="AP16258" s="61"/>
      <c r="AQ16258" s="61"/>
      <c r="AR16258" s="61"/>
      <c r="AS16258" s="61"/>
      <c r="AT16258" s="61"/>
      <c r="AU16258" s="61"/>
      <c r="AV16258" s="61"/>
      <c r="AW16258" s="61"/>
      <c r="AX16258" s="61"/>
      <c r="AY16258" s="61"/>
      <c r="AZ16258" s="61"/>
      <c r="BA16258" s="61"/>
    </row>
    <row r="16259" spans="39:53" x14ac:dyDescent="0.2">
      <c r="AM16259" s="61"/>
      <c r="AN16259" s="61"/>
      <c r="AO16259" s="171"/>
      <c r="AP16259" s="61"/>
      <c r="AQ16259" s="61"/>
      <c r="AR16259" s="61"/>
      <c r="AS16259" s="61"/>
      <c r="AT16259" s="61"/>
      <c r="AU16259" s="61"/>
      <c r="AV16259" s="61"/>
      <c r="AW16259" s="61"/>
      <c r="AX16259" s="61"/>
      <c r="AY16259" s="61"/>
      <c r="AZ16259" s="61"/>
      <c r="BA16259" s="61"/>
    </row>
    <row r="16260" spans="39:53" x14ac:dyDescent="0.2">
      <c r="AM16260" s="61"/>
      <c r="AN16260" s="61"/>
      <c r="AO16260" s="171"/>
      <c r="AP16260" s="61"/>
      <c r="AQ16260" s="61"/>
      <c r="AR16260" s="61"/>
      <c r="AS16260" s="61"/>
      <c r="AT16260" s="61"/>
      <c r="AU16260" s="61"/>
      <c r="AV16260" s="61"/>
      <c r="AW16260" s="61"/>
      <c r="AX16260" s="61"/>
      <c r="AY16260" s="61"/>
      <c r="AZ16260" s="61"/>
      <c r="BA16260" s="61"/>
    </row>
    <row r="16261" spans="39:53" x14ac:dyDescent="0.2">
      <c r="AM16261" s="61"/>
      <c r="AN16261" s="61"/>
      <c r="AO16261" s="171"/>
      <c r="AP16261" s="61"/>
      <c r="AQ16261" s="61"/>
      <c r="AR16261" s="61"/>
      <c r="AS16261" s="61"/>
      <c r="AT16261" s="61"/>
      <c r="AU16261" s="61"/>
      <c r="AV16261" s="61"/>
      <c r="AW16261" s="61"/>
      <c r="AX16261" s="61"/>
      <c r="AY16261" s="61"/>
      <c r="AZ16261" s="61"/>
      <c r="BA16261" s="61"/>
    </row>
    <row r="16262" spans="39:53" x14ac:dyDescent="0.2">
      <c r="AM16262" s="61"/>
      <c r="AN16262" s="61"/>
      <c r="AO16262" s="171"/>
      <c r="AP16262" s="61"/>
      <c r="AQ16262" s="61"/>
      <c r="AR16262" s="61"/>
      <c r="AS16262" s="61"/>
      <c r="AT16262" s="61"/>
      <c r="AU16262" s="61"/>
      <c r="AV16262" s="61"/>
      <c r="AW16262" s="61"/>
      <c r="AX16262" s="61"/>
      <c r="AY16262" s="61"/>
      <c r="AZ16262" s="61"/>
      <c r="BA16262" s="61"/>
    </row>
    <row r="16263" spans="39:53" x14ac:dyDescent="0.2">
      <c r="AM16263" s="61"/>
      <c r="AN16263" s="61"/>
      <c r="AO16263" s="171"/>
      <c r="AP16263" s="61"/>
      <c r="AQ16263" s="61"/>
      <c r="AR16263" s="61"/>
      <c r="AS16263" s="61"/>
      <c r="AT16263" s="61"/>
      <c r="AU16263" s="61"/>
      <c r="AV16263" s="61"/>
      <c r="AW16263" s="61"/>
      <c r="AX16263" s="61"/>
      <c r="AY16263" s="61"/>
      <c r="AZ16263" s="61"/>
      <c r="BA16263" s="61"/>
    </row>
    <row r="16264" spans="39:53" x14ac:dyDescent="0.2">
      <c r="AM16264" s="61"/>
      <c r="AN16264" s="61"/>
      <c r="AO16264" s="171"/>
      <c r="AP16264" s="61"/>
      <c r="AQ16264" s="61"/>
      <c r="AR16264" s="61"/>
      <c r="AS16264" s="61"/>
      <c r="AT16264" s="61"/>
      <c r="AU16264" s="61"/>
      <c r="AV16264" s="61"/>
      <c r="AW16264" s="61"/>
      <c r="AX16264" s="61"/>
      <c r="AY16264" s="61"/>
      <c r="AZ16264" s="61"/>
      <c r="BA16264" s="61"/>
    </row>
    <row r="16265" spans="39:53" x14ac:dyDescent="0.2">
      <c r="AM16265" s="61"/>
      <c r="AN16265" s="61"/>
      <c r="AO16265" s="171"/>
      <c r="AP16265" s="61"/>
      <c r="AQ16265" s="61"/>
      <c r="AR16265" s="61"/>
      <c r="AS16265" s="61"/>
      <c r="AT16265" s="61"/>
      <c r="AU16265" s="61"/>
      <c r="AV16265" s="61"/>
      <c r="AW16265" s="61"/>
      <c r="AX16265" s="61"/>
      <c r="AY16265" s="61"/>
      <c r="AZ16265" s="61"/>
      <c r="BA16265" s="61"/>
    </row>
    <row r="16266" spans="39:53" x14ac:dyDescent="0.2">
      <c r="AM16266" s="61"/>
      <c r="AN16266" s="61"/>
      <c r="AO16266" s="171"/>
      <c r="AP16266" s="61"/>
      <c r="AQ16266" s="61"/>
      <c r="AR16266" s="61"/>
      <c r="AS16266" s="61"/>
      <c r="AT16266" s="61"/>
      <c r="AU16266" s="61"/>
      <c r="AV16266" s="61"/>
      <c r="AW16266" s="61"/>
      <c r="AX16266" s="61"/>
      <c r="AY16266" s="61"/>
      <c r="AZ16266" s="61"/>
      <c r="BA16266" s="61"/>
    </row>
    <row r="16267" spans="39:53" x14ac:dyDescent="0.2">
      <c r="AM16267" s="61"/>
      <c r="AN16267" s="61"/>
      <c r="AO16267" s="171"/>
      <c r="AP16267" s="61"/>
      <c r="AQ16267" s="61"/>
      <c r="AR16267" s="61"/>
      <c r="AS16267" s="61"/>
      <c r="AT16267" s="61"/>
      <c r="AU16267" s="61"/>
      <c r="AV16267" s="61"/>
      <c r="AW16267" s="61"/>
      <c r="AX16267" s="61"/>
      <c r="AY16267" s="61"/>
      <c r="AZ16267" s="61"/>
      <c r="BA16267" s="61"/>
    </row>
    <row r="16268" spans="39:53" x14ac:dyDescent="0.2">
      <c r="AM16268" s="61"/>
      <c r="AN16268" s="61"/>
      <c r="AO16268" s="171"/>
      <c r="AP16268" s="61"/>
      <c r="AQ16268" s="61"/>
      <c r="AR16268" s="61"/>
      <c r="AS16268" s="61"/>
      <c r="AT16268" s="61"/>
      <c r="AU16268" s="61"/>
      <c r="AV16268" s="61"/>
      <c r="AW16268" s="61"/>
      <c r="AX16268" s="61"/>
      <c r="AY16268" s="61"/>
      <c r="AZ16268" s="61"/>
      <c r="BA16268" s="61"/>
    </row>
    <row r="16269" spans="39:53" x14ac:dyDescent="0.2">
      <c r="AM16269" s="61"/>
      <c r="AN16269" s="61"/>
      <c r="AO16269" s="171"/>
      <c r="AP16269" s="61"/>
      <c r="AQ16269" s="61"/>
      <c r="AR16269" s="61"/>
      <c r="AS16269" s="61"/>
      <c r="AT16269" s="61"/>
      <c r="AU16269" s="61"/>
      <c r="AV16269" s="61"/>
      <c r="AW16269" s="61"/>
      <c r="AX16269" s="61"/>
      <c r="AY16269" s="61"/>
      <c r="AZ16269" s="61"/>
      <c r="BA16269" s="61"/>
    </row>
    <row r="16270" spans="39:53" x14ac:dyDescent="0.2">
      <c r="AM16270" s="61"/>
      <c r="AN16270" s="61"/>
      <c r="AO16270" s="171"/>
      <c r="AP16270" s="61"/>
      <c r="AQ16270" s="61"/>
      <c r="AR16270" s="61"/>
      <c r="AS16270" s="61"/>
      <c r="AT16270" s="61"/>
      <c r="AU16270" s="61"/>
      <c r="AV16270" s="61"/>
      <c r="AW16270" s="61"/>
      <c r="AX16270" s="61"/>
      <c r="AY16270" s="61"/>
      <c r="AZ16270" s="61"/>
      <c r="BA16270" s="61"/>
    </row>
    <row r="16271" spans="39:53" x14ac:dyDescent="0.2">
      <c r="AM16271" s="61"/>
      <c r="AN16271" s="61"/>
      <c r="AO16271" s="171"/>
      <c r="AP16271" s="61"/>
      <c r="AQ16271" s="61"/>
      <c r="AR16271" s="61"/>
      <c r="AS16271" s="61"/>
      <c r="AT16271" s="61"/>
      <c r="AU16271" s="61"/>
      <c r="AV16271" s="61"/>
      <c r="AW16271" s="61"/>
      <c r="AX16271" s="61"/>
      <c r="AY16271" s="61"/>
      <c r="AZ16271" s="61"/>
      <c r="BA16271" s="61"/>
    </row>
    <row r="16272" spans="39:53" x14ac:dyDescent="0.2">
      <c r="AM16272" s="61"/>
      <c r="AN16272" s="61"/>
      <c r="AO16272" s="171"/>
      <c r="AP16272" s="61"/>
      <c r="AQ16272" s="61"/>
      <c r="AR16272" s="61"/>
      <c r="AS16272" s="61"/>
      <c r="AT16272" s="61"/>
      <c r="AU16272" s="61"/>
      <c r="AV16272" s="61"/>
      <c r="AW16272" s="61"/>
      <c r="AX16272" s="61"/>
      <c r="AY16272" s="61"/>
      <c r="AZ16272" s="61"/>
      <c r="BA16272" s="61"/>
    </row>
    <row r="16273" spans="39:53" x14ac:dyDescent="0.2">
      <c r="AM16273" s="61"/>
      <c r="AN16273" s="61"/>
      <c r="AO16273" s="171"/>
      <c r="AP16273" s="61"/>
      <c r="AQ16273" s="61"/>
      <c r="AR16273" s="61"/>
      <c r="AS16273" s="61"/>
      <c r="AT16273" s="61"/>
      <c r="AU16273" s="61"/>
      <c r="AV16273" s="61"/>
      <c r="AW16273" s="61"/>
      <c r="AX16273" s="61"/>
      <c r="AY16273" s="61"/>
      <c r="AZ16273" s="61"/>
      <c r="BA16273" s="61"/>
    </row>
    <row r="16274" spans="39:53" x14ac:dyDescent="0.2">
      <c r="AM16274" s="61"/>
      <c r="AN16274" s="61"/>
      <c r="AO16274" s="171"/>
      <c r="AP16274" s="61"/>
      <c r="AQ16274" s="61"/>
      <c r="AR16274" s="61"/>
      <c r="AS16274" s="61"/>
      <c r="AT16274" s="61"/>
      <c r="AU16274" s="61"/>
      <c r="AV16274" s="61"/>
      <c r="AW16274" s="61"/>
      <c r="AX16274" s="61"/>
      <c r="AY16274" s="61"/>
      <c r="AZ16274" s="61"/>
      <c r="BA16274" s="61"/>
    </row>
    <row r="16275" spans="39:53" x14ac:dyDescent="0.2">
      <c r="AM16275" s="61"/>
      <c r="AN16275" s="61"/>
      <c r="AO16275" s="171"/>
      <c r="AP16275" s="61"/>
      <c r="AQ16275" s="61"/>
      <c r="AR16275" s="61"/>
      <c r="AS16275" s="61"/>
      <c r="AT16275" s="61"/>
      <c r="AU16275" s="61"/>
      <c r="AV16275" s="61"/>
      <c r="AW16275" s="61"/>
      <c r="AX16275" s="61"/>
      <c r="AY16275" s="61"/>
      <c r="AZ16275" s="61"/>
      <c r="BA16275" s="61"/>
    </row>
    <row r="16276" spans="39:53" x14ac:dyDescent="0.2">
      <c r="AM16276" s="61"/>
      <c r="AN16276" s="61"/>
      <c r="AO16276" s="171"/>
      <c r="AP16276" s="61"/>
      <c r="AQ16276" s="61"/>
      <c r="AR16276" s="61"/>
      <c r="AS16276" s="61"/>
      <c r="AT16276" s="61"/>
      <c r="AU16276" s="61"/>
      <c r="AV16276" s="61"/>
      <c r="AW16276" s="61"/>
      <c r="AX16276" s="61"/>
      <c r="AY16276" s="61"/>
      <c r="AZ16276" s="61"/>
      <c r="BA16276" s="61"/>
    </row>
    <row r="16277" spans="39:53" x14ac:dyDescent="0.2">
      <c r="AM16277" s="61"/>
      <c r="AN16277" s="61"/>
      <c r="AO16277" s="171"/>
      <c r="AP16277" s="61"/>
      <c r="AQ16277" s="61"/>
      <c r="AR16277" s="61"/>
      <c r="AS16277" s="61"/>
      <c r="AT16277" s="61"/>
      <c r="AU16277" s="61"/>
      <c r="AV16277" s="61"/>
      <c r="AW16277" s="61"/>
      <c r="AX16277" s="61"/>
      <c r="AY16277" s="61"/>
      <c r="AZ16277" s="61"/>
      <c r="BA16277" s="61"/>
    </row>
    <row r="16278" spans="39:53" x14ac:dyDescent="0.2">
      <c r="AM16278" s="61"/>
      <c r="AN16278" s="61"/>
      <c r="AO16278" s="171"/>
      <c r="AP16278" s="61"/>
      <c r="AQ16278" s="61"/>
      <c r="AR16278" s="61"/>
      <c r="AS16278" s="61"/>
      <c r="AT16278" s="61"/>
      <c r="AU16278" s="61"/>
      <c r="AV16278" s="61"/>
      <c r="AW16278" s="61"/>
      <c r="AX16278" s="61"/>
      <c r="AY16278" s="61"/>
      <c r="AZ16278" s="61"/>
      <c r="BA16278" s="61"/>
    </row>
    <row r="16279" spans="39:53" x14ac:dyDescent="0.2">
      <c r="AM16279" s="61"/>
      <c r="AN16279" s="61"/>
      <c r="AO16279" s="171"/>
      <c r="AP16279" s="61"/>
      <c r="AQ16279" s="61"/>
      <c r="AR16279" s="61"/>
      <c r="AS16279" s="61"/>
      <c r="AT16279" s="61"/>
      <c r="AU16279" s="61"/>
      <c r="AV16279" s="61"/>
      <c r="AW16279" s="61"/>
      <c r="AX16279" s="61"/>
      <c r="AY16279" s="61"/>
      <c r="AZ16279" s="61"/>
      <c r="BA16279" s="61"/>
    </row>
    <row r="16280" spans="39:53" x14ac:dyDescent="0.2">
      <c r="AM16280" s="61"/>
      <c r="AN16280" s="61"/>
      <c r="AO16280" s="171"/>
      <c r="AP16280" s="61"/>
      <c r="AQ16280" s="61"/>
      <c r="AR16280" s="61"/>
      <c r="AS16280" s="61"/>
      <c r="AT16280" s="61"/>
      <c r="AU16280" s="61"/>
      <c r="AV16280" s="61"/>
      <c r="AW16280" s="61"/>
      <c r="AX16280" s="61"/>
      <c r="AY16280" s="61"/>
      <c r="AZ16280" s="61"/>
      <c r="BA16280" s="61"/>
    </row>
    <row r="16281" spans="39:53" x14ac:dyDescent="0.2">
      <c r="AM16281" s="61"/>
      <c r="AN16281" s="61"/>
      <c r="AO16281" s="171"/>
      <c r="AP16281" s="61"/>
      <c r="AQ16281" s="61"/>
      <c r="AR16281" s="61"/>
      <c r="AS16281" s="61"/>
      <c r="AT16281" s="61"/>
      <c r="AU16281" s="61"/>
      <c r="AV16281" s="61"/>
      <c r="AW16281" s="61"/>
      <c r="AX16281" s="61"/>
      <c r="AY16281" s="61"/>
      <c r="AZ16281" s="61"/>
      <c r="BA16281" s="61"/>
    </row>
    <row r="16282" spans="39:53" x14ac:dyDescent="0.2">
      <c r="AM16282" s="61"/>
      <c r="AN16282" s="61"/>
      <c r="AO16282" s="171"/>
      <c r="AP16282" s="61"/>
      <c r="AQ16282" s="61"/>
      <c r="AR16282" s="61"/>
      <c r="AS16282" s="61"/>
      <c r="AT16282" s="61"/>
      <c r="AU16282" s="61"/>
      <c r="AV16282" s="61"/>
      <c r="AW16282" s="61"/>
      <c r="AX16282" s="61"/>
      <c r="AY16282" s="61"/>
      <c r="AZ16282" s="61"/>
      <c r="BA16282" s="61"/>
    </row>
    <row r="16283" spans="39:53" x14ac:dyDescent="0.2">
      <c r="AM16283" s="61"/>
      <c r="AN16283" s="61"/>
      <c r="AO16283" s="171"/>
      <c r="AP16283" s="61"/>
      <c r="AQ16283" s="61"/>
      <c r="AR16283" s="61"/>
      <c r="AS16283" s="61"/>
      <c r="AT16283" s="61"/>
      <c r="AU16283" s="61"/>
      <c r="AV16283" s="61"/>
      <c r="AW16283" s="61"/>
      <c r="AX16283" s="61"/>
      <c r="AY16283" s="61"/>
      <c r="AZ16283" s="61"/>
      <c r="BA16283" s="61"/>
    </row>
    <row r="16284" spans="39:53" x14ac:dyDescent="0.2">
      <c r="AM16284" s="61"/>
      <c r="AN16284" s="61"/>
      <c r="AO16284" s="171"/>
      <c r="AP16284" s="61"/>
      <c r="AQ16284" s="61"/>
      <c r="AR16284" s="61"/>
      <c r="AS16284" s="61"/>
      <c r="AT16284" s="61"/>
      <c r="AU16284" s="61"/>
      <c r="AV16284" s="61"/>
      <c r="AW16284" s="61"/>
      <c r="AX16284" s="61"/>
      <c r="AY16284" s="61"/>
      <c r="AZ16284" s="61"/>
      <c r="BA16284" s="61"/>
    </row>
    <row r="16285" spans="39:53" x14ac:dyDescent="0.2">
      <c r="AM16285" s="61"/>
      <c r="AN16285" s="61"/>
      <c r="AO16285" s="171"/>
      <c r="AP16285" s="61"/>
      <c r="AQ16285" s="61"/>
      <c r="AR16285" s="61"/>
      <c r="AS16285" s="61"/>
      <c r="AT16285" s="61"/>
      <c r="AU16285" s="61"/>
      <c r="AV16285" s="61"/>
      <c r="AW16285" s="61"/>
      <c r="AX16285" s="61"/>
      <c r="AY16285" s="61"/>
      <c r="AZ16285" s="61"/>
      <c r="BA16285" s="61"/>
    </row>
    <row r="16286" spans="39:53" x14ac:dyDescent="0.2">
      <c r="AM16286" s="61"/>
      <c r="AN16286" s="61"/>
      <c r="AO16286" s="171"/>
      <c r="AP16286" s="61"/>
      <c r="AQ16286" s="61"/>
      <c r="AR16286" s="61"/>
      <c r="AS16286" s="61"/>
      <c r="AT16286" s="61"/>
      <c r="AU16286" s="61"/>
      <c r="AV16286" s="61"/>
      <c r="AW16286" s="61"/>
      <c r="AX16286" s="61"/>
      <c r="AY16286" s="61"/>
      <c r="AZ16286" s="61"/>
      <c r="BA16286" s="61"/>
    </row>
    <row r="16287" spans="39:53" x14ac:dyDescent="0.2">
      <c r="AM16287" s="61"/>
      <c r="AN16287" s="61"/>
      <c r="AO16287" s="171"/>
      <c r="AP16287" s="61"/>
      <c r="AQ16287" s="61"/>
      <c r="AR16287" s="61"/>
      <c r="AS16287" s="61"/>
      <c r="AT16287" s="61"/>
      <c r="AU16287" s="61"/>
      <c r="AV16287" s="61"/>
      <c r="AW16287" s="61"/>
      <c r="AX16287" s="61"/>
      <c r="AY16287" s="61"/>
      <c r="AZ16287" s="61"/>
      <c r="BA16287" s="61"/>
    </row>
    <row r="16288" spans="39:53" x14ac:dyDescent="0.2">
      <c r="AM16288" s="61"/>
      <c r="AN16288" s="61"/>
      <c r="AO16288" s="171"/>
      <c r="AP16288" s="61"/>
      <c r="AQ16288" s="61"/>
      <c r="AR16288" s="61"/>
      <c r="AS16288" s="61"/>
      <c r="AT16288" s="61"/>
      <c r="AU16288" s="61"/>
      <c r="AV16288" s="61"/>
      <c r="AW16288" s="61"/>
      <c r="AX16288" s="61"/>
      <c r="AY16288" s="61"/>
      <c r="AZ16288" s="61"/>
      <c r="BA16288" s="61"/>
    </row>
    <row r="16289" spans="39:53" x14ac:dyDescent="0.2">
      <c r="AM16289" s="61"/>
      <c r="AN16289" s="61"/>
      <c r="AO16289" s="171"/>
      <c r="AP16289" s="61"/>
      <c r="AQ16289" s="61"/>
      <c r="AR16289" s="61"/>
      <c r="AS16289" s="61"/>
      <c r="AT16289" s="61"/>
      <c r="AU16289" s="61"/>
      <c r="AV16289" s="61"/>
      <c r="AW16289" s="61"/>
      <c r="AX16289" s="61"/>
      <c r="AY16289" s="61"/>
      <c r="AZ16289" s="61"/>
      <c r="BA16289" s="61"/>
    </row>
    <row r="16290" spans="39:53" x14ac:dyDescent="0.2">
      <c r="AM16290" s="61"/>
      <c r="AN16290" s="61"/>
      <c r="AO16290" s="171"/>
      <c r="AP16290" s="61"/>
      <c r="AQ16290" s="61"/>
      <c r="AR16290" s="61"/>
      <c r="AS16290" s="61"/>
      <c r="AT16290" s="61"/>
      <c r="AU16290" s="61"/>
      <c r="AV16290" s="61"/>
      <c r="AW16290" s="61"/>
      <c r="AX16290" s="61"/>
      <c r="AY16290" s="61"/>
      <c r="AZ16290" s="61"/>
      <c r="BA16290" s="61"/>
    </row>
    <row r="16291" spans="39:53" x14ac:dyDescent="0.2">
      <c r="AM16291" s="61"/>
      <c r="AN16291" s="61"/>
      <c r="AO16291" s="171"/>
      <c r="AP16291" s="61"/>
      <c r="AQ16291" s="61"/>
      <c r="AR16291" s="61"/>
      <c r="AS16291" s="61"/>
      <c r="AT16291" s="61"/>
      <c r="AU16291" s="61"/>
      <c r="AV16291" s="61"/>
      <c r="AW16291" s="61"/>
      <c r="AX16291" s="61"/>
      <c r="AY16291" s="61"/>
      <c r="AZ16291" s="61"/>
      <c r="BA16291" s="61"/>
    </row>
    <row r="16292" spans="39:53" x14ac:dyDescent="0.2">
      <c r="AM16292" s="61"/>
      <c r="AN16292" s="61"/>
      <c r="AO16292" s="171"/>
      <c r="AP16292" s="61"/>
      <c r="AQ16292" s="61"/>
      <c r="AR16292" s="61"/>
      <c r="AS16292" s="61"/>
      <c r="AT16292" s="61"/>
      <c r="AU16292" s="61"/>
      <c r="AV16292" s="61"/>
      <c r="AW16292" s="61"/>
      <c r="AX16292" s="61"/>
      <c r="AY16292" s="61"/>
      <c r="AZ16292" s="61"/>
      <c r="BA16292" s="61"/>
    </row>
    <row r="16293" spans="39:53" x14ac:dyDescent="0.2">
      <c r="AM16293" s="61"/>
      <c r="AN16293" s="61"/>
      <c r="AO16293" s="171"/>
      <c r="AP16293" s="61"/>
      <c r="AQ16293" s="61"/>
      <c r="AR16293" s="61"/>
      <c r="AS16293" s="61"/>
      <c r="AT16293" s="61"/>
      <c r="AU16293" s="61"/>
      <c r="AV16293" s="61"/>
      <c r="AW16293" s="61"/>
      <c r="AX16293" s="61"/>
      <c r="AY16293" s="61"/>
      <c r="AZ16293" s="61"/>
      <c r="BA16293" s="61"/>
    </row>
    <row r="16294" spans="39:53" x14ac:dyDescent="0.2">
      <c r="AM16294" s="61"/>
      <c r="AN16294" s="61"/>
      <c r="AO16294" s="171"/>
      <c r="AP16294" s="61"/>
      <c r="AQ16294" s="61"/>
      <c r="AR16294" s="61"/>
      <c r="AS16294" s="61"/>
      <c r="AT16294" s="61"/>
      <c r="AU16294" s="61"/>
      <c r="AV16294" s="61"/>
      <c r="AW16294" s="61"/>
      <c r="AX16294" s="61"/>
      <c r="AY16294" s="61"/>
      <c r="AZ16294" s="61"/>
      <c r="BA16294" s="61"/>
    </row>
    <row r="16295" spans="39:53" x14ac:dyDescent="0.2">
      <c r="AM16295" s="61"/>
      <c r="AN16295" s="61"/>
      <c r="AO16295" s="171"/>
      <c r="AP16295" s="61"/>
      <c r="AQ16295" s="61"/>
      <c r="AR16295" s="61"/>
      <c r="AS16295" s="61"/>
      <c r="AT16295" s="61"/>
      <c r="AU16295" s="61"/>
      <c r="AV16295" s="61"/>
      <c r="AW16295" s="61"/>
      <c r="AX16295" s="61"/>
      <c r="AY16295" s="61"/>
      <c r="AZ16295" s="61"/>
      <c r="BA16295" s="61"/>
    </row>
    <row r="16296" spans="39:53" x14ac:dyDescent="0.2">
      <c r="AM16296" s="61"/>
      <c r="AN16296" s="61"/>
      <c r="AO16296" s="171"/>
      <c r="AP16296" s="61"/>
      <c r="AQ16296" s="61"/>
      <c r="AR16296" s="61"/>
      <c r="AS16296" s="61"/>
      <c r="AT16296" s="61"/>
      <c r="AU16296" s="61"/>
      <c r="AV16296" s="61"/>
      <c r="AW16296" s="61"/>
      <c r="AX16296" s="61"/>
      <c r="AY16296" s="61"/>
      <c r="AZ16296" s="61"/>
      <c r="BA16296" s="61"/>
    </row>
    <row r="16297" spans="39:53" x14ac:dyDescent="0.2">
      <c r="AM16297" s="61"/>
      <c r="AN16297" s="61"/>
      <c r="AO16297" s="171"/>
      <c r="AP16297" s="61"/>
      <c r="AQ16297" s="61"/>
      <c r="AR16297" s="61"/>
      <c r="AS16297" s="61"/>
      <c r="AT16297" s="61"/>
      <c r="AU16297" s="61"/>
      <c r="AV16297" s="61"/>
      <c r="AW16297" s="61"/>
      <c r="AX16297" s="61"/>
      <c r="AY16297" s="61"/>
      <c r="AZ16297" s="61"/>
      <c r="BA16297" s="61"/>
    </row>
    <row r="16298" spans="39:53" x14ac:dyDescent="0.2">
      <c r="AM16298" s="61"/>
      <c r="AN16298" s="61"/>
      <c r="AO16298" s="171"/>
      <c r="AP16298" s="61"/>
      <c r="AQ16298" s="61"/>
      <c r="AR16298" s="61"/>
      <c r="AS16298" s="61"/>
      <c r="AT16298" s="61"/>
      <c r="AU16298" s="61"/>
      <c r="AV16298" s="61"/>
      <c r="AW16298" s="61"/>
      <c r="AX16298" s="61"/>
      <c r="AY16298" s="61"/>
      <c r="AZ16298" s="61"/>
      <c r="BA16298" s="61"/>
    </row>
    <row r="16299" spans="39:53" x14ac:dyDescent="0.2">
      <c r="AM16299" s="61"/>
      <c r="AN16299" s="61"/>
      <c r="AO16299" s="171"/>
      <c r="AP16299" s="61"/>
      <c r="AQ16299" s="61"/>
      <c r="AR16299" s="61"/>
      <c r="AS16299" s="61"/>
      <c r="AT16299" s="61"/>
      <c r="AU16299" s="61"/>
      <c r="AV16299" s="61"/>
      <c r="AW16299" s="61"/>
      <c r="AX16299" s="61"/>
      <c r="AY16299" s="61"/>
      <c r="AZ16299" s="61"/>
      <c r="BA16299" s="61"/>
    </row>
    <row r="16300" spans="39:53" x14ac:dyDescent="0.2">
      <c r="AM16300" s="61"/>
      <c r="AN16300" s="61"/>
      <c r="AO16300" s="171"/>
      <c r="AP16300" s="61"/>
      <c r="AQ16300" s="61"/>
      <c r="AR16300" s="61"/>
      <c r="AS16300" s="61"/>
      <c r="AT16300" s="61"/>
      <c r="AU16300" s="61"/>
      <c r="AV16300" s="61"/>
      <c r="AW16300" s="61"/>
      <c r="AX16300" s="61"/>
      <c r="AY16300" s="61"/>
      <c r="AZ16300" s="61"/>
      <c r="BA16300" s="61"/>
    </row>
    <row r="16301" spans="39:53" x14ac:dyDescent="0.2">
      <c r="AM16301" s="61"/>
      <c r="AN16301" s="61"/>
      <c r="AO16301" s="171"/>
      <c r="AP16301" s="61"/>
      <c r="AQ16301" s="61"/>
      <c r="AR16301" s="61"/>
      <c r="AS16301" s="61"/>
      <c r="AT16301" s="61"/>
      <c r="AU16301" s="61"/>
      <c r="AV16301" s="61"/>
      <c r="AW16301" s="61"/>
      <c r="AX16301" s="61"/>
      <c r="AY16301" s="61"/>
      <c r="AZ16301" s="61"/>
      <c r="BA16301" s="61"/>
    </row>
    <row r="16302" spans="39:53" x14ac:dyDescent="0.2">
      <c r="AM16302" s="61"/>
      <c r="AN16302" s="61"/>
      <c r="AO16302" s="171"/>
      <c r="AP16302" s="61"/>
      <c r="AQ16302" s="61"/>
      <c r="AR16302" s="61"/>
      <c r="AS16302" s="61"/>
      <c r="AT16302" s="61"/>
      <c r="AU16302" s="61"/>
      <c r="AV16302" s="61"/>
      <c r="AW16302" s="61"/>
      <c r="AX16302" s="61"/>
      <c r="AY16302" s="61"/>
      <c r="AZ16302" s="61"/>
      <c r="BA16302" s="61"/>
    </row>
    <row r="16303" spans="39:53" x14ac:dyDescent="0.2">
      <c r="AM16303" s="61"/>
      <c r="AN16303" s="61"/>
      <c r="AO16303" s="171"/>
      <c r="AP16303" s="61"/>
      <c r="AQ16303" s="61"/>
      <c r="AR16303" s="61"/>
      <c r="AS16303" s="61"/>
      <c r="AT16303" s="61"/>
      <c r="AU16303" s="61"/>
      <c r="AV16303" s="61"/>
      <c r="AW16303" s="61"/>
      <c r="AX16303" s="61"/>
      <c r="AY16303" s="61"/>
      <c r="AZ16303" s="61"/>
      <c r="BA16303" s="61"/>
    </row>
    <row r="16304" spans="39:53" x14ac:dyDescent="0.2">
      <c r="AM16304" s="61"/>
      <c r="AN16304" s="61"/>
      <c r="AO16304" s="171"/>
      <c r="AP16304" s="61"/>
      <c r="AQ16304" s="61"/>
      <c r="AR16304" s="61"/>
      <c r="AS16304" s="61"/>
      <c r="AT16304" s="61"/>
      <c r="AU16304" s="61"/>
      <c r="AV16304" s="61"/>
      <c r="AW16304" s="61"/>
      <c r="AX16304" s="61"/>
      <c r="AY16304" s="61"/>
      <c r="AZ16304" s="61"/>
      <c r="BA16304" s="61"/>
    </row>
    <row r="16305" spans="39:53" x14ac:dyDescent="0.2">
      <c r="AM16305" s="61"/>
      <c r="AN16305" s="61"/>
      <c r="AO16305" s="171"/>
      <c r="AP16305" s="61"/>
      <c r="AQ16305" s="61"/>
      <c r="AR16305" s="61"/>
      <c r="AS16305" s="61"/>
      <c r="AT16305" s="61"/>
      <c r="AU16305" s="61"/>
      <c r="AV16305" s="61"/>
      <c r="AW16305" s="61"/>
      <c r="AX16305" s="61"/>
      <c r="AY16305" s="61"/>
      <c r="AZ16305" s="61"/>
      <c r="BA16305" s="61"/>
    </row>
    <row r="16306" spans="39:53" x14ac:dyDescent="0.2">
      <c r="AM16306" s="61"/>
      <c r="AN16306" s="61"/>
      <c r="AO16306" s="171"/>
      <c r="AP16306" s="61"/>
      <c r="AQ16306" s="61"/>
      <c r="AR16306" s="61"/>
      <c r="AS16306" s="61"/>
      <c r="AT16306" s="61"/>
      <c r="AU16306" s="61"/>
      <c r="AV16306" s="61"/>
      <c r="AW16306" s="61"/>
      <c r="AX16306" s="61"/>
      <c r="AY16306" s="61"/>
      <c r="AZ16306" s="61"/>
      <c r="BA16306" s="61"/>
    </row>
    <row r="16307" spans="39:53" x14ac:dyDescent="0.2">
      <c r="AM16307" s="61"/>
      <c r="AN16307" s="61"/>
      <c r="AO16307" s="171"/>
      <c r="AP16307" s="61"/>
      <c r="AQ16307" s="61"/>
      <c r="AR16307" s="61"/>
      <c r="AS16307" s="61"/>
      <c r="AT16307" s="61"/>
      <c r="AU16307" s="61"/>
      <c r="AV16307" s="61"/>
      <c r="AW16307" s="61"/>
      <c r="AX16307" s="61"/>
      <c r="AY16307" s="61"/>
      <c r="AZ16307" s="61"/>
      <c r="BA16307" s="61"/>
    </row>
    <row r="16308" spans="39:53" x14ac:dyDescent="0.2">
      <c r="AM16308" s="61"/>
      <c r="AN16308" s="61"/>
      <c r="AO16308" s="171"/>
      <c r="AP16308" s="61"/>
      <c r="AQ16308" s="61"/>
      <c r="AR16308" s="61"/>
      <c r="AS16308" s="61"/>
      <c r="AT16308" s="61"/>
      <c r="AU16308" s="61"/>
      <c r="AV16308" s="61"/>
      <c r="AW16308" s="61"/>
      <c r="AX16308" s="61"/>
      <c r="AY16308" s="61"/>
      <c r="AZ16308" s="61"/>
      <c r="BA16308" s="61"/>
    </row>
    <row r="16309" spans="39:53" x14ac:dyDescent="0.2">
      <c r="AM16309" s="61"/>
      <c r="AN16309" s="61"/>
      <c r="AO16309" s="171"/>
      <c r="AP16309" s="61"/>
      <c r="AQ16309" s="61"/>
      <c r="AR16309" s="61"/>
      <c r="AS16309" s="61"/>
      <c r="AT16309" s="61"/>
      <c r="AU16309" s="61"/>
      <c r="AV16309" s="61"/>
      <c r="AW16309" s="61"/>
      <c r="AX16309" s="61"/>
      <c r="AY16309" s="61"/>
      <c r="AZ16309" s="61"/>
      <c r="BA16309" s="61"/>
    </row>
    <row r="16310" spans="39:53" x14ac:dyDescent="0.2">
      <c r="AM16310" s="61"/>
      <c r="AN16310" s="61"/>
      <c r="AO16310" s="171"/>
      <c r="AP16310" s="61"/>
      <c r="AQ16310" s="61"/>
      <c r="AR16310" s="61"/>
      <c r="AS16310" s="61"/>
      <c r="AT16310" s="61"/>
      <c r="AU16310" s="61"/>
      <c r="AV16310" s="61"/>
      <c r="AW16310" s="61"/>
      <c r="AX16310" s="61"/>
      <c r="AY16310" s="61"/>
      <c r="AZ16310" s="61"/>
      <c r="BA16310" s="61"/>
    </row>
    <row r="16311" spans="39:53" x14ac:dyDescent="0.2">
      <c r="AM16311" s="61"/>
      <c r="AN16311" s="61"/>
      <c r="AO16311" s="171"/>
      <c r="AP16311" s="61"/>
      <c r="AQ16311" s="61"/>
      <c r="AR16311" s="61"/>
      <c r="AS16311" s="61"/>
      <c r="AT16311" s="61"/>
      <c r="AU16311" s="61"/>
      <c r="AV16311" s="61"/>
      <c r="AW16311" s="61"/>
      <c r="AX16311" s="61"/>
      <c r="AY16311" s="61"/>
      <c r="AZ16311" s="61"/>
      <c r="BA16311" s="61"/>
    </row>
    <row r="16312" spans="39:53" x14ac:dyDescent="0.2">
      <c r="AM16312" s="61"/>
      <c r="AN16312" s="61"/>
      <c r="AO16312" s="171"/>
      <c r="AP16312" s="61"/>
      <c r="AQ16312" s="61"/>
      <c r="AR16312" s="61"/>
      <c r="AS16312" s="61"/>
      <c r="AT16312" s="61"/>
      <c r="AU16312" s="61"/>
      <c r="AV16312" s="61"/>
      <c r="AW16312" s="61"/>
      <c r="AX16312" s="61"/>
      <c r="AY16312" s="61"/>
      <c r="AZ16312" s="61"/>
      <c r="BA16312" s="61"/>
    </row>
    <row r="16313" spans="39:53" x14ac:dyDescent="0.2">
      <c r="AM16313" s="61"/>
      <c r="AN16313" s="61"/>
      <c r="AO16313" s="171"/>
      <c r="AP16313" s="61"/>
      <c r="AQ16313" s="61"/>
      <c r="AR16313" s="61"/>
      <c r="AS16313" s="61"/>
      <c r="AT16313" s="61"/>
      <c r="AU16313" s="61"/>
      <c r="AV16313" s="61"/>
      <c r="AW16313" s="61"/>
      <c r="AX16313" s="61"/>
      <c r="AY16313" s="61"/>
      <c r="AZ16313" s="61"/>
      <c r="BA16313" s="61"/>
    </row>
    <row r="16314" spans="39:53" x14ac:dyDescent="0.2">
      <c r="AM16314" s="61"/>
      <c r="AN16314" s="61"/>
      <c r="AO16314" s="171"/>
      <c r="AP16314" s="61"/>
      <c r="AQ16314" s="61"/>
      <c r="AR16314" s="61"/>
      <c r="AS16314" s="61"/>
      <c r="AT16314" s="61"/>
      <c r="AU16314" s="61"/>
      <c r="AV16314" s="61"/>
      <c r="AW16314" s="61"/>
      <c r="AX16314" s="61"/>
      <c r="AY16314" s="61"/>
      <c r="AZ16314" s="61"/>
      <c r="BA16314" s="61"/>
    </row>
    <row r="16315" spans="39:53" x14ac:dyDescent="0.2">
      <c r="AM16315" s="61"/>
      <c r="AN16315" s="61"/>
      <c r="AO16315" s="171"/>
      <c r="AP16315" s="61"/>
      <c r="AQ16315" s="61"/>
      <c r="AR16315" s="61"/>
      <c r="AS16315" s="61"/>
      <c r="AT16315" s="61"/>
      <c r="AU16315" s="61"/>
      <c r="AV16315" s="61"/>
      <c r="AW16315" s="61"/>
      <c r="AX16315" s="61"/>
      <c r="AY16315" s="61"/>
      <c r="AZ16315" s="61"/>
      <c r="BA16315" s="61"/>
    </row>
    <row r="16316" spans="39:53" x14ac:dyDescent="0.2">
      <c r="AM16316" s="61"/>
      <c r="AN16316" s="61"/>
      <c r="AO16316" s="171"/>
      <c r="AP16316" s="61"/>
      <c r="AQ16316" s="61"/>
      <c r="AR16316" s="61"/>
      <c r="AS16316" s="61"/>
      <c r="AT16316" s="61"/>
      <c r="AU16316" s="61"/>
      <c r="AV16316" s="61"/>
      <c r="AW16316" s="61"/>
      <c r="AX16316" s="61"/>
      <c r="AY16316" s="61"/>
      <c r="AZ16316" s="61"/>
      <c r="BA16316" s="61"/>
    </row>
    <row r="16317" spans="39:53" x14ac:dyDescent="0.2">
      <c r="AM16317" s="61"/>
      <c r="AN16317" s="61"/>
      <c r="AO16317" s="171"/>
      <c r="AP16317" s="61"/>
      <c r="AQ16317" s="61"/>
      <c r="AR16317" s="61"/>
      <c r="AS16317" s="61"/>
      <c r="AT16317" s="61"/>
      <c r="AU16317" s="61"/>
      <c r="AV16317" s="61"/>
      <c r="AW16317" s="61"/>
      <c r="AX16317" s="61"/>
      <c r="AY16317" s="61"/>
      <c r="AZ16317" s="61"/>
      <c r="BA16317" s="61"/>
    </row>
    <row r="16318" spans="39:53" x14ac:dyDescent="0.2">
      <c r="AM16318" s="61"/>
      <c r="AN16318" s="61"/>
      <c r="AO16318" s="171"/>
      <c r="AP16318" s="61"/>
      <c r="AQ16318" s="61"/>
      <c r="AR16318" s="61"/>
      <c r="AS16318" s="61"/>
      <c r="AT16318" s="61"/>
      <c r="AU16318" s="61"/>
      <c r="AV16318" s="61"/>
      <c r="AW16318" s="61"/>
      <c r="AX16318" s="61"/>
      <c r="AY16318" s="61"/>
      <c r="AZ16318" s="61"/>
      <c r="BA16318" s="61"/>
    </row>
    <row r="16319" spans="39:53" x14ac:dyDescent="0.2">
      <c r="AM16319" s="61"/>
      <c r="AN16319" s="61"/>
      <c r="AO16319" s="171"/>
      <c r="AP16319" s="61"/>
      <c r="AQ16319" s="61"/>
      <c r="AR16319" s="61"/>
      <c r="AS16319" s="61"/>
      <c r="AT16319" s="61"/>
      <c r="AU16319" s="61"/>
      <c r="AV16319" s="61"/>
      <c r="AW16319" s="61"/>
      <c r="AX16319" s="61"/>
      <c r="AY16319" s="61"/>
      <c r="AZ16319" s="61"/>
      <c r="BA16319" s="61"/>
    </row>
    <row r="16320" spans="39:53" x14ac:dyDescent="0.2">
      <c r="AM16320" s="61"/>
      <c r="AN16320" s="61"/>
      <c r="AO16320" s="171"/>
      <c r="AP16320" s="61"/>
      <c r="AQ16320" s="61"/>
      <c r="AR16320" s="61"/>
      <c r="AS16320" s="61"/>
      <c r="AT16320" s="61"/>
      <c r="AU16320" s="61"/>
      <c r="AV16320" s="61"/>
      <c r="AW16320" s="61"/>
      <c r="AX16320" s="61"/>
      <c r="AY16320" s="61"/>
      <c r="AZ16320" s="61"/>
      <c r="BA16320" s="61"/>
    </row>
    <row r="16321" spans="39:53" x14ac:dyDescent="0.2">
      <c r="AM16321" s="61"/>
      <c r="AN16321" s="61"/>
      <c r="AO16321" s="171"/>
      <c r="AP16321" s="61"/>
      <c r="AQ16321" s="61"/>
      <c r="AR16321" s="61"/>
      <c r="AS16321" s="61"/>
      <c r="AT16321" s="61"/>
      <c r="AU16321" s="61"/>
      <c r="AV16321" s="61"/>
      <c r="AW16321" s="61"/>
      <c r="AX16321" s="61"/>
      <c r="AY16321" s="61"/>
      <c r="AZ16321" s="61"/>
      <c r="BA16321" s="61"/>
    </row>
    <row r="16322" spans="39:53" x14ac:dyDescent="0.2">
      <c r="AM16322" s="61"/>
      <c r="AN16322" s="61"/>
      <c r="AO16322" s="171"/>
      <c r="AP16322" s="61"/>
      <c r="AQ16322" s="61"/>
      <c r="AR16322" s="61"/>
      <c r="AS16322" s="61"/>
      <c r="AT16322" s="61"/>
      <c r="AU16322" s="61"/>
      <c r="AV16322" s="61"/>
      <c r="AW16322" s="61"/>
      <c r="AX16322" s="61"/>
      <c r="AY16322" s="61"/>
      <c r="AZ16322" s="61"/>
      <c r="BA16322" s="61"/>
    </row>
    <row r="16323" spans="39:53" x14ac:dyDescent="0.2">
      <c r="AM16323" s="61"/>
      <c r="AN16323" s="61"/>
      <c r="AO16323" s="171"/>
      <c r="AP16323" s="61"/>
      <c r="AQ16323" s="61"/>
      <c r="AR16323" s="61"/>
      <c r="AS16323" s="61"/>
      <c r="AT16323" s="61"/>
      <c r="AU16323" s="61"/>
      <c r="AV16323" s="61"/>
      <c r="AW16323" s="61"/>
      <c r="AX16323" s="61"/>
      <c r="AY16323" s="61"/>
      <c r="AZ16323" s="61"/>
      <c r="BA16323" s="61"/>
    </row>
    <row r="16324" spans="39:53" x14ac:dyDescent="0.2">
      <c r="AM16324" s="61"/>
      <c r="AN16324" s="61"/>
      <c r="AO16324" s="171"/>
      <c r="AP16324" s="61"/>
      <c r="AQ16324" s="61"/>
      <c r="AR16324" s="61"/>
      <c r="AS16324" s="61"/>
      <c r="AT16324" s="61"/>
      <c r="AU16324" s="61"/>
      <c r="AV16324" s="61"/>
      <c r="AW16324" s="61"/>
      <c r="AX16324" s="61"/>
      <c r="AY16324" s="61"/>
      <c r="AZ16324" s="61"/>
      <c r="BA16324" s="61"/>
    </row>
    <row r="16325" spans="39:53" x14ac:dyDescent="0.2">
      <c r="AM16325" s="61"/>
      <c r="AN16325" s="61"/>
      <c r="AO16325" s="171"/>
      <c r="AP16325" s="61"/>
      <c r="AQ16325" s="61"/>
      <c r="AR16325" s="61"/>
      <c r="AS16325" s="61"/>
      <c r="AT16325" s="61"/>
      <c r="AU16325" s="61"/>
      <c r="AV16325" s="61"/>
      <c r="AW16325" s="61"/>
      <c r="AX16325" s="61"/>
      <c r="AY16325" s="61"/>
      <c r="AZ16325" s="61"/>
      <c r="BA16325" s="61"/>
    </row>
    <row r="16326" spans="39:53" x14ac:dyDescent="0.2">
      <c r="AM16326" s="61"/>
      <c r="AN16326" s="61"/>
      <c r="AO16326" s="171"/>
      <c r="AP16326" s="61"/>
      <c r="AQ16326" s="61"/>
      <c r="AR16326" s="61"/>
      <c r="AS16326" s="61"/>
      <c r="AT16326" s="61"/>
      <c r="AU16326" s="61"/>
      <c r="AV16326" s="61"/>
      <c r="AW16326" s="61"/>
      <c r="AX16326" s="61"/>
      <c r="AY16326" s="61"/>
      <c r="AZ16326" s="61"/>
      <c r="BA16326" s="61"/>
    </row>
    <row r="16327" spans="39:53" x14ac:dyDescent="0.2">
      <c r="AM16327" s="61"/>
      <c r="AN16327" s="61"/>
      <c r="AO16327" s="171"/>
      <c r="AP16327" s="61"/>
      <c r="AQ16327" s="61"/>
      <c r="AR16327" s="61"/>
      <c r="AS16327" s="61"/>
      <c r="AT16327" s="61"/>
      <c r="AU16327" s="61"/>
      <c r="AV16327" s="61"/>
      <c r="AW16327" s="61"/>
      <c r="AX16327" s="61"/>
      <c r="AY16327" s="61"/>
      <c r="AZ16327" s="61"/>
      <c r="BA16327" s="61"/>
    </row>
    <row r="16328" spans="39:53" x14ac:dyDescent="0.2">
      <c r="AM16328" s="61"/>
      <c r="AN16328" s="61"/>
      <c r="AO16328" s="171"/>
      <c r="AP16328" s="61"/>
      <c r="AQ16328" s="61"/>
      <c r="AR16328" s="61"/>
      <c r="AS16328" s="61"/>
      <c r="AT16328" s="61"/>
      <c r="AU16328" s="61"/>
      <c r="AV16328" s="61"/>
      <c r="AW16328" s="61"/>
      <c r="AX16328" s="61"/>
      <c r="AY16328" s="61"/>
      <c r="AZ16328" s="61"/>
      <c r="BA16328" s="61"/>
    </row>
    <row r="16329" spans="39:53" x14ac:dyDescent="0.2">
      <c r="AM16329" s="61"/>
      <c r="AN16329" s="61"/>
      <c r="AO16329" s="171"/>
      <c r="AP16329" s="61"/>
      <c r="AQ16329" s="61"/>
      <c r="AR16329" s="61"/>
      <c r="AS16329" s="61"/>
      <c r="AT16329" s="61"/>
      <c r="AU16329" s="61"/>
      <c r="AV16329" s="61"/>
      <c r="AW16329" s="61"/>
      <c r="AX16329" s="61"/>
      <c r="AY16329" s="61"/>
      <c r="AZ16329" s="61"/>
      <c r="BA16329" s="61"/>
    </row>
    <row r="16330" spans="39:53" x14ac:dyDescent="0.2">
      <c r="AM16330" s="61"/>
      <c r="AN16330" s="61"/>
      <c r="AO16330" s="171"/>
      <c r="AP16330" s="61"/>
      <c r="AQ16330" s="61"/>
      <c r="AR16330" s="61"/>
      <c r="AS16330" s="61"/>
      <c r="AT16330" s="61"/>
      <c r="AU16330" s="61"/>
      <c r="AV16330" s="61"/>
      <c r="AW16330" s="61"/>
      <c r="AX16330" s="61"/>
      <c r="AY16330" s="61"/>
      <c r="AZ16330" s="61"/>
      <c r="BA16330" s="61"/>
    </row>
    <row r="16331" spans="39:53" x14ac:dyDescent="0.2">
      <c r="AM16331" s="61"/>
      <c r="AN16331" s="61"/>
      <c r="AO16331" s="171"/>
      <c r="AP16331" s="61"/>
      <c r="AQ16331" s="61"/>
      <c r="AR16331" s="61"/>
      <c r="AS16331" s="61"/>
      <c r="AT16331" s="61"/>
      <c r="AU16331" s="61"/>
      <c r="AV16331" s="61"/>
      <c r="AW16331" s="61"/>
      <c r="AX16331" s="61"/>
      <c r="AY16331" s="61"/>
      <c r="AZ16331" s="61"/>
      <c r="BA16331" s="61"/>
    </row>
    <row r="16332" spans="39:53" x14ac:dyDescent="0.2">
      <c r="AM16332" s="61"/>
      <c r="AN16332" s="61"/>
      <c r="AO16332" s="171"/>
      <c r="AP16332" s="61"/>
      <c r="AQ16332" s="61"/>
      <c r="AR16332" s="61"/>
      <c r="AS16332" s="61"/>
      <c r="AT16332" s="61"/>
      <c r="AU16332" s="61"/>
      <c r="AV16332" s="61"/>
      <c r="AW16332" s="61"/>
      <c r="AX16332" s="61"/>
      <c r="AY16332" s="61"/>
      <c r="AZ16332" s="61"/>
      <c r="BA16332" s="61"/>
    </row>
    <row r="16333" spans="39:53" x14ac:dyDescent="0.2">
      <c r="AM16333" s="61"/>
      <c r="AN16333" s="61"/>
      <c r="AO16333" s="171"/>
      <c r="AP16333" s="61"/>
      <c r="AQ16333" s="61"/>
      <c r="AR16333" s="61"/>
      <c r="AS16333" s="61"/>
      <c r="AT16333" s="61"/>
      <c r="AU16333" s="61"/>
      <c r="AV16333" s="61"/>
      <c r="AW16333" s="61"/>
      <c r="AX16333" s="61"/>
      <c r="AY16333" s="61"/>
      <c r="AZ16333" s="61"/>
      <c r="BA16333" s="61"/>
    </row>
    <row r="16334" spans="39:53" x14ac:dyDescent="0.2">
      <c r="AM16334" s="61"/>
      <c r="AN16334" s="61"/>
      <c r="AO16334" s="171"/>
      <c r="AP16334" s="61"/>
      <c r="AQ16334" s="61"/>
      <c r="AR16334" s="61"/>
      <c r="AS16334" s="61"/>
      <c r="AT16334" s="61"/>
      <c r="AU16334" s="61"/>
      <c r="AV16334" s="61"/>
      <c r="AW16334" s="61"/>
      <c r="AX16334" s="61"/>
      <c r="AY16334" s="61"/>
      <c r="AZ16334" s="61"/>
      <c r="BA16334" s="61"/>
    </row>
    <row r="16335" spans="39:53" x14ac:dyDescent="0.2">
      <c r="AM16335" s="61"/>
      <c r="AN16335" s="61"/>
      <c r="AO16335" s="171"/>
      <c r="AP16335" s="61"/>
      <c r="AQ16335" s="61"/>
      <c r="AR16335" s="61"/>
      <c r="AS16335" s="61"/>
      <c r="AT16335" s="61"/>
      <c r="AU16335" s="61"/>
      <c r="AV16335" s="61"/>
      <c r="AW16335" s="61"/>
      <c r="AX16335" s="61"/>
      <c r="AY16335" s="61"/>
      <c r="AZ16335" s="61"/>
      <c r="BA16335" s="61"/>
    </row>
    <row r="16336" spans="39:53" x14ac:dyDescent="0.2">
      <c r="AM16336" s="61"/>
      <c r="AN16336" s="61"/>
      <c r="AO16336" s="171"/>
      <c r="AP16336" s="61"/>
      <c r="AQ16336" s="61"/>
      <c r="AR16336" s="61"/>
      <c r="AS16336" s="61"/>
      <c r="AT16336" s="61"/>
      <c r="AU16336" s="61"/>
      <c r="AV16336" s="61"/>
      <c r="AW16336" s="61"/>
      <c r="AX16336" s="61"/>
      <c r="AY16336" s="61"/>
      <c r="AZ16336" s="61"/>
      <c r="BA16336" s="61"/>
    </row>
    <row r="16337" spans="39:53" x14ac:dyDescent="0.2">
      <c r="AM16337" s="61"/>
      <c r="AN16337" s="61"/>
      <c r="AO16337" s="171"/>
      <c r="AP16337" s="61"/>
      <c r="AQ16337" s="61"/>
      <c r="AR16337" s="61"/>
      <c r="AS16337" s="61"/>
      <c r="AT16337" s="61"/>
      <c r="AU16337" s="61"/>
      <c r="AV16337" s="61"/>
      <c r="AW16337" s="61"/>
      <c r="AX16337" s="61"/>
      <c r="AY16337" s="61"/>
      <c r="AZ16337" s="61"/>
      <c r="BA16337" s="61"/>
    </row>
    <row r="16338" spans="39:53" x14ac:dyDescent="0.2">
      <c r="AM16338" s="61"/>
      <c r="AN16338" s="61"/>
      <c r="AO16338" s="171"/>
      <c r="AP16338" s="61"/>
      <c r="AQ16338" s="61"/>
      <c r="AR16338" s="61"/>
      <c r="AS16338" s="61"/>
      <c r="AT16338" s="61"/>
      <c r="AU16338" s="61"/>
      <c r="AV16338" s="61"/>
      <c r="AW16338" s="61"/>
      <c r="AX16338" s="61"/>
      <c r="AY16338" s="61"/>
      <c r="AZ16338" s="61"/>
      <c r="BA16338" s="61"/>
    </row>
    <row r="16339" spans="39:53" x14ac:dyDescent="0.2">
      <c r="AM16339" s="61"/>
      <c r="AN16339" s="61"/>
      <c r="AO16339" s="171"/>
      <c r="AP16339" s="61"/>
      <c r="AQ16339" s="61"/>
      <c r="AR16339" s="61"/>
      <c r="AS16339" s="61"/>
      <c r="AT16339" s="61"/>
      <c r="AU16339" s="61"/>
      <c r="AV16339" s="61"/>
      <c r="AW16339" s="61"/>
      <c r="AX16339" s="61"/>
      <c r="AY16339" s="61"/>
      <c r="AZ16339" s="61"/>
      <c r="BA16339" s="61"/>
    </row>
    <row r="16340" spans="39:53" x14ac:dyDescent="0.2">
      <c r="AM16340" s="61"/>
      <c r="AN16340" s="61"/>
      <c r="AO16340" s="171"/>
      <c r="AP16340" s="61"/>
      <c r="AQ16340" s="61"/>
      <c r="AR16340" s="61"/>
      <c r="AS16340" s="61"/>
      <c r="AT16340" s="61"/>
      <c r="AU16340" s="61"/>
      <c r="AV16340" s="61"/>
      <c r="AW16340" s="61"/>
      <c r="AX16340" s="61"/>
      <c r="AY16340" s="61"/>
      <c r="AZ16340" s="61"/>
      <c r="BA16340" s="61"/>
    </row>
    <row r="16341" spans="39:53" x14ac:dyDescent="0.2">
      <c r="AM16341" s="61"/>
      <c r="AN16341" s="61"/>
      <c r="AO16341" s="171"/>
      <c r="AP16341" s="61"/>
      <c r="AQ16341" s="61"/>
      <c r="AR16341" s="61"/>
      <c r="AS16341" s="61"/>
      <c r="AT16341" s="61"/>
      <c r="AU16341" s="61"/>
      <c r="AV16341" s="61"/>
      <c r="AW16341" s="61"/>
      <c r="AX16341" s="61"/>
      <c r="AY16341" s="61"/>
      <c r="AZ16341" s="61"/>
      <c r="BA16341" s="61"/>
    </row>
    <row r="16342" spans="39:53" x14ac:dyDescent="0.2">
      <c r="AM16342" s="61"/>
      <c r="AN16342" s="61"/>
      <c r="AO16342" s="171"/>
      <c r="AP16342" s="61"/>
      <c r="AQ16342" s="61"/>
      <c r="AR16342" s="61"/>
      <c r="AS16342" s="61"/>
      <c r="AT16342" s="61"/>
      <c r="AU16342" s="61"/>
      <c r="AV16342" s="61"/>
      <c r="AW16342" s="61"/>
      <c r="AX16342" s="61"/>
      <c r="AY16342" s="61"/>
      <c r="AZ16342" s="61"/>
      <c r="BA16342" s="61"/>
    </row>
    <row r="16343" spans="39:53" x14ac:dyDescent="0.2">
      <c r="AM16343" s="61"/>
      <c r="AN16343" s="61"/>
      <c r="AO16343" s="171"/>
      <c r="AP16343" s="61"/>
      <c r="AQ16343" s="61"/>
      <c r="AR16343" s="61"/>
      <c r="AS16343" s="61"/>
      <c r="AT16343" s="61"/>
      <c r="AU16343" s="61"/>
      <c r="AV16343" s="61"/>
      <c r="AW16343" s="61"/>
      <c r="AX16343" s="61"/>
      <c r="AY16343" s="61"/>
      <c r="AZ16343" s="61"/>
      <c r="BA16343" s="61"/>
    </row>
    <row r="16344" spans="39:53" x14ac:dyDescent="0.2">
      <c r="AM16344" s="61"/>
      <c r="AN16344" s="61"/>
      <c r="AO16344" s="171"/>
      <c r="AP16344" s="61"/>
      <c r="AQ16344" s="61"/>
      <c r="AR16344" s="61"/>
      <c r="AS16344" s="61"/>
      <c r="AT16344" s="61"/>
      <c r="AU16344" s="61"/>
      <c r="AV16344" s="61"/>
      <c r="AW16344" s="61"/>
      <c r="AX16344" s="61"/>
      <c r="AY16344" s="61"/>
      <c r="AZ16344" s="61"/>
      <c r="BA16344" s="61"/>
    </row>
    <row r="16345" spans="39:53" x14ac:dyDescent="0.2">
      <c r="AM16345" s="61"/>
      <c r="AN16345" s="61"/>
      <c r="AO16345" s="171"/>
      <c r="AP16345" s="61"/>
      <c r="AQ16345" s="61"/>
      <c r="AR16345" s="61"/>
      <c r="AS16345" s="61"/>
      <c r="AT16345" s="61"/>
      <c r="AU16345" s="61"/>
      <c r="AV16345" s="61"/>
      <c r="AW16345" s="61"/>
      <c r="AX16345" s="61"/>
      <c r="AY16345" s="61"/>
      <c r="AZ16345" s="61"/>
      <c r="BA16345" s="61"/>
    </row>
    <row r="16346" spans="39:53" x14ac:dyDescent="0.2">
      <c r="AM16346" s="61"/>
      <c r="AN16346" s="61"/>
      <c r="AO16346" s="171"/>
      <c r="AP16346" s="61"/>
      <c r="AQ16346" s="61"/>
      <c r="AR16346" s="61"/>
      <c r="AS16346" s="61"/>
      <c r="AT16346" s="61"/>
      <c r="AU16346" s="61"/>
      <c r="AV16346" s="61"/>
      <c r="AW16346" s="61"/>
      <c r="AX16346" s="61"/>
      <c r="AY16346" s="61"/>
      <c r="AZ16346" s="61"/>
      <c r="BA16346" s="61"/>
    </row>
    <row r="16347" spans="39:53" x14ac:dyDescent="0.2">
      <c r="AM16347" s="61"/>
      <c r="AN16347" s="61"/>
      <c r="AO16347" s="171"/>
      <c r="AP16347" s="61"/>
      <c r="AQ16347" s="61"/>
      <c r="AR16347" s="61"/>
      <c r="AS16347" s="61"/>
      <c r="AT16347" s="61"/>
      <c r="AU16347" s="61"/>
      <c r="AV16347" s="61"/>
      <c r="AW16347" s="61"/>
      <c r="AX16347" s="61"/>
      <c r="AY16347" s="61"/>
      <c r="AZ16347" s="61"/>
      <c r="BA16347" s="61"/>
    </row>
    <row r="16348" spans="39:53" x14ac:dyDescent="0.2">
      <c r="AM16348" s="61"/>
      <c r="AN16348" s="61"/>
      <c r="AO16348" s="171"/>
      <c r="AP16348" s="61"/>
      <c r="AQ16348" s="61"/>
      <c r="AR16348" s="61"/>
      <c r="AS16348" s="61"/>
      <c r="AT16348" s="61"/>
      <c r="AU16348" s="61"/>
      <c r="AV16348" s="61"/>
      <c r="AW16348" s="61"/>
      <c r="AX16348" s="61"/>
      <c r="AY16348" s="61"/>
      <c r="AZ16348" s="61"/>
      <c r="BA16348" s="61"/>
    </row>
    <row r="16349" spans="39:53" x14ac:dyDescent="0.2">
      <c r="AM16349" s="61"/>
      <c r="AN16349" s="61"/>
      <c r="AO16349" s="171"/>
      <c r="AP16349" s="61"/>
      <c r="AQ16349" s="61"/>
      <c r="AR16349" s="61"/>
      <c r="AS16349" s="61"/>
      <c r="AT16349" s="61"/>
      <c r="AU16349" s="61"/>
      <c r="AV16349" s="61"/>
      <c r="AW16349" s="61"/>
      <c r="AX16349" s="61"/>
      <c r="AY16349" s="61"/>
      <c r="AZ16349" s="61"/>
      <c r="BA16349" s="61"/>
    </row>
    <row r="16350" spans="39:53" x14ac:dyDescent="0.2">
      <c r="AM16350" s="61"/>
      <c r="AN16350" s="61"/>
      <c r="AO16350" s="171"/>
      <c r="AP16350" s="61"/>
      <c r="AQ16350" s="61"/>
      <c r="AR16350" s="61"/>
      <c r="AS16350" s="61"/>
      <c r="AT16350" s="61"/>
      <c r="AU16350" s="61"/>
      <c r="AV16350" s="61"/>
      <c r="AW16350" s="61"/>
      <c r="AX16350" s="61"/>
      <c r="AY16350" s="61"/>
      <c r="AZ16350" s="61"/>
      <c r="BA16350" s="61"/>
    </row>
    <row r="16351" spans="39:53" x14ac:dyDescent="0.2">
      <c r="AM16351" s="61"/>
      <c r="AN16351" s="61"/>
      <c r="AO16351" s="171"/>
      <c r="AP16351" s="61"/>
      <c r="AQ16351" s="61"/>
      <c r="AR16351" s="61"/>
      <c r="AS16351" s="61"/>
      <c r="AT16351" s="61"/>
      <c r="AU16351" s="61"/>
      <c r="AV16351" s="61"/>
      <c r="AW16351" s="61"/>
      <c r="AX16351" s="61"/>
      <c r="AY16351" s="61"/>
      <c r="AZ16351" s="61"/>
      <c r="BA16351" s="61"/>
    </row>
    <row r="16352" spans="39:53" x14ac:dyDescent="0.2">
      <c r="AM16352" s="61"/>
      <c r="AN16352" s="61"/>
      <c r="AO16352" s="171"/>
      <c r="AP16352" s="61"/>
      <c r="AQ16352" s="61"/>
      <c r="AR16352" s="61"/>
      <c r="AS16352" s="61"/>
      <c r="AT16352" s="61"/>
      <c r="AU16352" s="61"/>
      <c r="AV16352" s="61"/>
      <c r="AW16352" s="61"/>
      <c r="AX16352" s="61"/>
      <c r="AY16352" s="61"/>
      <c r="AZ16352" s="61"/>
      <c r="BA16352" s="61"/>
    </row>
    <row r="16353" spans="39:53" x14ac:dyDescent="0.2">
      <c r="AM16353" s="61"/>
      <c r="AN16353" s="61"/>
      <c r="AO16353" s="171"/>
      <c r="AP16353" s="61"/>
      <c r="AQ16353" s="61"/>
      <c r="AR16353" s="61"/>
      <c r="AS16353" s="61"/>
      <c r="AT16353" s="61"/>
      <c r="AU16353" s="61"/>
      <c r="AV16353" s="61"/>
      <c r="AW16353" s="61"/>
      <c r="AX16353" s="61"/>
      <c r="AY16353" s="61"/>
      <c r="AZ16353" s="61"/>
      <c r="BA16353" s="61"/>
    </row>
    <row r="16354" spans="39:53" x14ac:dyDescent="0.2">
      <c r="AM16354" s="61"/>
      <c r="AN16354" s="61"/>
      <c r="AO16354" s="171"/>
      <c r="AP16354" s="61"/>
      <c r="AQ16354" s="61"/>
      <c r="AR16354" s="61"/>
      <c r="AS16354" s="61"/>
      <c r="AT16354" s="61"/>
      <c r="AU16354" s="61"/>
      <c r="AV16354" s="61"/>
      <c r="AW16354" s="61"/>
      <c r="AX16354" s="61"/>
      <c r="AY16354" s="61"/>
      <c r="AZ16354" s="61"/>
      <c r="BA16354" s="61"/>
    </row>
    <row r="16355" spans="39:53" x14ac:dyDescent="0.2">
      <c r="AM16355" s="61"/>
      <c r="AN16355" s="61"/>
      <c r="AO16355" s="171"/>
      <c r="AP16355" s="61"/>
      <c r="AQ16355" s="61"/>
      <c r="AR16355" s="61"/>
      <c r="AS16355" s="61"/>
      <c r="AT16355" s="61"/>
      <c r="AU16355" s="61"/>
      <c r="AV16355" s="61"/>
      <c r="AW16355" s="61"/>
      <c r="AX16355" s="61"/>
      <c r="AY16355" s="61"/>
      <c r="AZ16355" s="61"/>
      <c r="BA16355" s="61"/>
    </row>
    <row r="16356" spans="39:53" x14ac:dyDescent="0.2">
      <c r="AM16356" s="61"/>
      <c r="AN16356" s="61"/>
      <c r="AO16356" s="171"/>
      <c r="AP16356" s="61"/>
      <c r="AQ16356" s="61"/>
      <c r="AR16356" s="61"/>
      <c r="AS16356" s="61"/>
      <c r="AT16356" s="61"/>
      <c r="AU16356" s="61"/>
      <c r="AV16356" s="61"/>
      <c r="AW16356" s="61"/>
      <c r="AX16356" s="61"/>
      <c r="AY16356" s="61"/>
      <c r="AZ16356" s="61"/>
      <c r="BA16356" s="61"/>
    </row>
    <row r="16357" spans="39:53" x14ac:dyDescent="0.2">
      <c r="AM16357" s="61"/>
      <c r="AN16357" s="61"/>
      <c r="AO16357" s="171"/>
      <c r="AP16357" s="61"/>
      <c r="AQ16357" s="61"/>
      <c r="AR16357" s="61"/>
      <c r="AS16357" s="61"/>
      <c r="AT16357" s="61"/>
      <c r="AU16357" s="61"/>
      <c r="AV16357" s="61"/>
      <c r="AW16357" s="61"/>
      <c r="AX16357" s="61"/>
      <c r="AY16357" s="61"/>
      <c r="AZ16357" s="61"/>
      <c r="BA16357" s="61"/>
    </row>
    <row r="16358" spans="39:53" x14ac:dyDescent="0.2">
      <c r="AM16358" s="61"/>
      <c r="AN16358" s="61"/>
      <c r="AO16358" s="171"/>
      <c r="AP16358" s="61"/>
      <c r="AQ16358" s="61"/>
      <c r="AR16358" s="61"/>
      <c r="AS16358" s="61"/>
      <c r="AT16358" s="61"/>
      <c r="AU16358" s="61"/>
      <c r="AV16358" s="61"/>
      <c r="AW16358" s="61"/>
      <c r="AX16358" s="61"/>
      <c r="AY16358" s="61"/>
      <c r="AZ16358" s="61"/>
      <c r="BA16358" s="61"/>
    </row>
    <row r="16359" spans="39:53" x14ac:dyDescent="0.2">
      <c r="AM16359" s="61"/>
      <c r="AN16359" s="61"/>
      <c r="AO16359" s="171"/>
      <c r="AP16359" s="61"/>
      <c r="AQ16359" s="61"/>
      <c r="AR16359" s="61"/>
      <c r="AS16359" s="61"/>
      <c r="AT16359" s="61"/>
      <c r="AU16359" s="61"/>
      <c r="AV16359" s="61"/>
      <c r="AW16359" s="61"/>
      <c r="AX16359" s="61"/>
      <c r="AY16359" s="61"/>
      <c r="AZ16359" s="61"/>
      <c r="BA16359" s="61"/>
    </row>
    <row r="16360" spans="39:53" x14ac:dyDescent="0.2">
      <c r="AM16360" s="61"/>
      <c r="AN16360" s="61"/>
      <c r="AO16360" s="171"/>
      <c r="AP16360" s="61"/>
      <c r="AQ16360" s="61"/>
      <c r="AR16360" s="61"/>
      <c r="AS16360" s="61"/>
      <c r="AT16360" s="61"/>
      <c r="AU16360" s="61"/>
      <c r="AV16360" s="61"/>
      <c r="AW16360" s="61"/>
      <c r="AX16360" s="61"/>
      <c r="AY16360" s="61"/>
      <c r="AZ16360" s="61"/>
      <c r="BA16360" s="61"/>
    </row>
    <row r="16361" spans="39:53" x14ac:dyDescent="0.2">
      <c r="AM16361" s="61"/>
      <c r="AN16361" s="61"/>
      <c r="AO16361" s="171"/>
      <c r="AP16361" s="61"/>
      <c r="AQ16361" s="61"/>
      <c r="AR16361" s="61"/>
      <c r="AS16361" s="61"/>
      <c r="AT16361" s="61"/>
      <c r="AU16361" s="61"/>
      <c r="AV16361" s="61"/>
      <c r="AW16361" s="61"/>
      <c r="AX16361" s="61"/>
      <c r="AY16361" s="61"/>
      <c r="AZ16361" s="61"/>
      <c r="BA16361" s="61"/>
    </row>
    <row r="16362" spans="39:53" x14ac:dyDescent="0.2">
      <c r="AM16362" s="61"/>
      <c r="AN16362" s="61"/>
      <c r="AO16362" s="171"/>
      <c r="AP16362" s="61"/>
      <c r="AQ16362" s="61"/>
      <c r="AR16362" s="61"/>
      <c r="AS16362" s="61"/>
      <c r="AT16362" s="61"/>
      <c r="AU16362" s="61"/>
      <c r="AV16362" s="61"/>
      <c r="AW16362" s="61"/>
      <c r="AX16362" s="61"/>
      <c r="AY16362" s="61"/>
      <c r="AZ16362" s="61"/>
      <c r="BA16362" s="61"/>
    </row>
    <row r="16363" spans="39:53" x14ac:dyDescent="0.2">
      <c r="AM16363" s="61"/>
      <c r="AN16363" s="61"/>
      <c r="AO16363" s="171"/>
      <c r="AP16363" s="61"/>
      <c r="AQ16363" s="61"/>
      <c r="AR16363" s="61"/>
      <c r="AS16363" s="61"/>
      <c r="AT16363" s="61"/>
      <c r="AU16363" s="61"/>
      <c r="AV16363" s="61"/>
      <c r="AW16363" s="61"/>
      <c r="AX16363" s="61"/>
      <c r="AY16363" s="61"/>
      <c r="AZ16363" s="61"/>
      <c r="BA16363" s="61"/>
    </row>
    <row r="16364" spans="39:53" x14ac:dyDescent="0.2">
      <c r="AM16364" s="61"/>
      <c r="AN16364" s="61"/>
      <c r="AO16364" s="171"/>
      <c r="AP16364" s="61"/>
      <c r="AQ16364" s="61"/>
      <c r="AR16364" s="61"/>
      <c r="AS16364" s="61"/>
      <c r="AT16364" s="61"/>
      <c r="AU16364" s="61"/>
      <c r="AV16364" s="61"/>
      <c r="AW16364" s="61"/>
      <c r="AX16364" s="61"/>
      <c r="AY16364" s="61"/>
      <c r="AZ16364" s="61"/>
      <c r="BA16364" s="61"/>
    </row>
    <row r="16365" spans="39:53" x14ac:dyDescent="0.2">
      <c r="AM16365" s="61"/>
      <c r="AN16365" s="61"/>
      <c r="AO16365" s="171"/>
      <c r="AP16365" s="61"/>
      <c r="AQ16365" s="61"/>
      <c r="AR16365" s="61"/>
      <c r="AS16365" s="61"/>
      <c r="AT16365" s="61"/>
      <c r="AU16365" s="61"/>
      <c r="AV16365" s="61"/>
      <c r="AW16365" s="61"/>
      <c r="AX16365" s="61"/>
      <c r="AY16365" s="61"/>
      <c r="AZ16365" s="61"/>
      <c r="BA16365" s="61"/>
    </row>
    <row r="16366" spans="39:53" x14ac:dyDescent="0.2">
      <c r="AM16366" s="61"/>
      <c r="AN16366" s="61"/>
      <c r="AO16366" s="171"/>
      <c r="AP16366" s="61"/>
      <c r="AQ16366" s="61"/>
      <c r="AR16366" s="61"/>
      <c r="AS16366" s="61"/>
      <c r="AT16366" s="61"/>
      <c r="AU16366" s="61"/>
      <c r="AV16366" s="61"/>
      <c r="AW16366" s="61"/>
      <c r="AX16366" s="61"/>
      <c r="AY16366" s="61"/>
      <c r="AZ16366" s="61"/>
      <c r="BA16366" s="61"/>
    </row>
    <row r="16367" spans="39:53" x14ac:dyDescent="0.2">
      <c r="AM16367" s="61"/>
      <c r="AN16367" s="61"/>
      <c r="AO16367" s="171"/>
      <c r="AP16367" s="61"/>
      <c r="AQ16367" s="61"/>
      <c r="AR16367" s="61"/>
      <c r="AS16367" s="61"/>
      <c r="AT16367" s="61"/>
      <c r="AU16367" s="61"/>
      <c r="AV16367" s="61"/>
      <c r="AW16367" s="61"/>
      <c r="AX16367" s="61"/>
      <c r="AY16367" s="61"/>
      <c r="AZ16367" s="61"/>
      <c r="BA16367" s="61"/>
    </row>
    <row r="16368" spans="39:53" x14ac:dyDescent="0.2">
      <c r="AM16368" s="61"/>
      <c r="AN16368" s="61"/>
      <c r="AO16368" s="171"/>
      <c r="AP16368" s="61"/>
      <c r="AQ16368" s="61"/>
      <c r="AR16368" s="61"/>
      <c r="AS16368" s="61"/>
      <c r="AT16368" s="61"/>
      <c r="AU16368" s="61"/>
      <c r="AV16368" s="61"/>
      <c r="AW16368" s="61"/>
      <c r="AX16368" s="61"/>
      <c r="AY16368" s="61"/>
      <c r="AZ16368" s="61"/>
      <c r="BA16368" s="61"/>
    </row>
    <row r="16369" spans="39:53" x14ac:dyDescent="0.2">
      <c r="AM16369" s="61"/>
      <c r="AN16369" s="61"/>
      <c r="AO16369" s="171"/>
      <c r="AP16369" s="61"/>
      <c r="AQ16369" s="61"/>
      <c r="AR16369" s="61"/>
      <c r="AS16369" s="61"/>
      <c r="AT16369" s="61"/>
      <c r="AU16369" s="61"/>
      <c r="AV16369" s="61"/>
      <c r="AW16369" s="61"/>
      <c r="AX16369" s="61"/>
      <c r="AY16369" s="61"/>
      <c r="AZ16369" s="61"/>
      <c r="BA16369" s="61"/>
    </row>
    <row r="16370" spans="39:53" x14ac:dyDescent="0.2">
      <c r="AM16370" s="61"/>
      <c r="AN16370" s="61"/>
      <c r="AO16370" s="171"/>
      <c r="AP16370" s="61"/>
      <c r="AQ16370" s="61"/>
      <c r="AR16370" s="61"/>
      <c r="AS16370" s="61"/>
      <c r="AT16370" s="61"/>
      <c r="AU16370" s="61"/>
      <c r="AV16370" s="61"/>
      <c r="AW16370" s="61"/>
      <c r="AX16370" s="61"/>
      <c r="AY16370" s="61"/>
      <c r="AZ16370" s="61"/>
      <c r="BA16370" s="61"/>
    </row>
    <row r="16371" spans="39:53" x14ac:dyDescent="0.2">
      <c r="AM16371" s="61"/>
      <c r="AN16371" s="61"/>
      <c r="AO16371" s="171"/>
      <c r="AP16371" s="61"/>
      <c r="AQ16371" s="61"/>
      <c r="AR16371" s="61"/>
      <c r="AS16371" s="61"/>
      <c r="AT16371" s="61"/>
      <c r="AU16371" s="61"/>
      <c r="AV16371" s="61"/>
      <c r="AW16371" s="61"/>
      <c r="AX16371" s="61"/>
      <c r="AY16371" s="61"/>
      <c r="AZ16371" s="61"/>
      <c r="BA16371" s="61"/>
    </row>
    <row r="16372" spans="39:53" x14ac:dyDescent="0.2">
      <c r="AM16372" s="61"/>
      <c r="AN16372" s="61"/>
      <c r="AO16372" s="171"/>
      <c r="AP16372" s="61"/>
      <c r="AQ16372" s="61"/>
      <c r="AR16372" s="61"/>
      <c r="AS16372" s="61"/>
      <c r="AT16372" s="61"/>
      <c r="AU16372" s="61"/>
      <c r="AV16372" s="61"/>
      <c r="AW16372" s="61"/>
      <c r="AX16372" s="61"/>
      <c r="AY16372" s="61"/>
      <c r="AZ16372" s="61"/>
      <c r="BA16372" s="61"/>
    </row>
    <row r="16373" spans="39:53" x14ac:dyDescent="0.2">
      <c r="AM16373" s="61"/>
      <c r="AN16373" s="61"/>
      <c r="AO16373" s="171"/>
      <c r="AP16373" s="61"/>
      <c r="AQ16373" s="61"/>
      <c r="AR16373" s="61"/>
      <c r="AS16373" s="61"/>
      <c r="AT16373" s="61"/>
      <c r="AU16373" s="61"/>
      <c r="AV16373" s="61"/>
      <c r="AW16373" s="61"/>
      <c r="AX16373" s="61"/>
      <c r="AY16373" s="61"/>
      <c r="AZ16373" s="61"/>
      <c r="BA16373" s="61"/>
    </row>
    <row r="16374" spans="39:53" x14ac:dyDescent="0.2">
      <c r="AM16374" s="61"/>
      <c r="AN16374" s="61"/>
      <c r="AO16374" s="171"/>
      <c r="AP16374" s="61"/>
      <c r="AQ16374" s="61"/>
      <c r="AR16374" s="61"/>
      <c r="AS16374" s="61"/>
      <c r="AT16374" s="61"/>
      <c r="AU16374" s="61"/>
      <c r="AV16374" s="61"/>
      <c r="AW16374" s="61"/>
      <c r="AX16374" s="61"/>
      <c r="AY16374" s="61"/>
      <c r="AZ16374" s="61"/>
      <c r="BA16374" s="61"/>
    </row>
    <row r="16375" spans="39:53" x14ac:dyDescent="0.2">
      <c r="AM16375" s="61"/>
      <c r="AN16375" s="61"/>
      <c r="AO16375" s="171"/>
      <c r="AP16375" s="61"/>
      <c r="AQ16375" s="61"/>
      <c r="AR16375" s="61"/>
      <c r="AS16375" s="61"/>
      <c r="AT16375" s="61"/>
      <c r="AU16375" s="61"/>
      <c r="AV16375" s="61"/>
      <c r="AW16375" s="61"/>
      <c r="AX16375" s="61"/>
      <c r="AY16375" s="61"/>
      <c r="AZ16375" s="61"/>
      <c r="BA16375" s="61"/>
    </row>
    <row r="16376" spans="39:53" x14ac:dyDescent="0.2">
      <c r="AM16376" s="61"/>
      <c r="AN16376" s="61"/>
      <c r="AO16376" s="171"/>
      <c r="AP16376" s="61"/>
      <c r="AQ16376" s="61"/>
      <c r="AR16376" s="61"/>
      <c r="AS16376" s="61"/>
      <c r="AT16376" s="61"/>
      <c r="AU16376" s="61"/>
      <c r="AV16376" s="61"/>
      <c r="AW16376" s="61"/>
      <c r="AX16376" s="61"/>
      <c r="AY16376" s="61"/>
      <c r="AZ16376" s="61"/>
      <c r="BA16376" s="61"/>
    </row>
    <row r="16377" spans="39:53" x14ac:dyDescent="0.2">
      <c r="AM16377" s="61"/>
      <c r="AN16377" s="61"/>
      <c r="AO16377" s="171"/>
      <c r="AP16377" s="61"/>
      <c r="AQ16377" s="61"/>
      <c r="AR16377" s="61"/>
      <c r="AS16377" s="61"/>
      <c r="AT16377" s="61"/>
      <c r="AU16377" s="61"/>
      <c r="AV16377" s="61"/>
      <c r="AW16377" s="61"/>
      <c r="AX16377" s="61"/>
      <c r="AY16377" s="61"/>
      <c r="AZ16377" s="61"/>
      <c r="BA16377" s="61"/>
    </row>
    <row r="16378" spans="39:53" x14ac:dyDescent="0.2">
      <c r="AM16378" s="61"/>
      <c r="AN16378" s="61"/>
      <c r="AO16378" s="171"/>
      <c r="AP16378" s="61"/>
      <c r="AQ16378" s="61"/>
      <c r="AR16378" s="61"/>
      <c r="AS16378" s="61"/>
      <c r="AT16378" s="61"/>
      <c r="AU16378" s="61"/>
      <c r="AV16378" s="61"/>
      <c r="AW16378" s="61"/>
      <c r="AX16378" s="61"/>
      <c r="AY16378" s="61"/>
      <c r="AZ16378" s="61"/>
      <c r="BA16378" s="61"/>
    </row>
    <row r="16379" spans="39:53" x14ac:dyDescent="0.2">
      <c r="AM16379" s="61"/>
      <c r="AN16379" s="61"/>
      <c r="AO16379" s="171"/>
      <c r="AP16379" s="61"/>
      <c r="AQ16379" s="61"/>
      <c r="AR16379" s="61"/>
      <c r="AS16379" s="61"/>
      <c r="AT16379" s="61"/>
      <c r="AU16379" s="61"/>
      <c r="AV16379" s="61"/>
      <c r="AW16379" s="61"/>
      <c r="AX16379" s="61"/>
      <c r="AY16379" s="61"/>
      <c r="AZ16379" s="61"/>
      <c r="BA16379" s="61"/>
    </row>
    <row r="16380" spans="39:53" x14ac:dyDescent="0.2">
      <c r="AM16380" s="61"/>
      <c r="AN16380" s="61"/>
      <c r="AO16380" s="171"/>
      <c r="AP16380" s="61"/>
      <c r="AQ16380" s="61"/>
      <c r="AR16380" s="61"/>
      <c r="AS16380" s="61"/>
      <c r="AT16380" s="61"/>
      <c r="AU16380" s="61"/>
      <c r="AV16380" s="61"/>
      <c r="AW16380" s="61"/>
      <c r="AX16380" s="61"/>
      <c r="AY16380" s="61"/>
      <c r="AZ16380" s="61"/>
      <c r="BA16380" s="61"/>
    </row>
    <row r="16381" spans="39:53" x14ac:dyDescent="0.2">
      <c r="AM16381" s="61"/>
      <c r="AN16381" s="61"/>
      <c r="AO16381" s="171"/>
      <c r="AP16381" s="61"/>
      <c r="AQ16381" s="61"/>
      <c r="AR16381" s="61"/>
      <c r="AS16381" s="61"/>
      <c r="AT16381" s="61"/>
      <c r="AU16381" s="61"/>
      <c r="AV16381" s="61"/>
      <c r="AW16381" s="61"/>
      <c r="AX16381" s="61"/>
      <c r="AY16381" s="61"/>
      <c r="AZ16381" s="61"/>
      <c r="BA16381" s="61"/>
    </row>
    <row r="16382" spans="39:53" x14ac:dyDescent="0.2">
      <c r="AM16382" s="61"/>
      <c r="AN16382" s="61"/>
      <c r="AO16382" s="171"/>
      <c r="AP16382" s="61"/>
      <c r="AQ16382" s="61"/>
      <c r="AR16382" s="61"/>
      <c r="AS16382" s="61"/>
      <c r="AT16382" s="61"/>
      <c r="AU16382" s="61"/>
      <c r="AV16382" s="61"/>
      <c r="AW16382" s="61"/>
      <c r="AX16382" s="61"/>
      <c r="AY16382" s="61"/>
      <c r="AZ16382" s="61"/>
      <c r="BA16382" s="61"/>
    </row>
    <row r="16383" spans="39:53" x14ac:dyDescent="0.2">
      <c r="AM16383" s="61"/>
      <c r="AN16383" s="61"/>
      <c r="AO16383" s="171"/>
      <c r="AP16383" s="61"/>
      <c r="AQ16383" s="61"/>
      <c r="AR16383" s="61"/>
      <c r="AS16383" s="61"/>
      <c r="AT16383" s="61"/>
      <c r="AU16383" s="61"/>
      <c r="AV16383" s="61"/>
      <c r="AW16383" s="61"/>
      <c r="AX16383" s="61"/>
      <c r="AY16383" s="61"/>
      <c r="AZ16383" s="61"/>
      <c r="BA16383" s="61"/>
    </row>
    <row r="16384" spans="39:53" x14ac:dyDescent="0.2">
      <c r="AM16384" s="61"/>
      <c r="AN16384" s="61"/>
      <c r="AO16384" s="171"/>
      <c r="AP16384" s="61"/>
      <c r="AQ16384" s="61"/>
      <c r="AR16384" s="61"/>
      <c r="AS16384" s="61"/>
      <c r="AT16384" s="61"/>
      <c r="AU16384" s="61"/>
      <c r="AV16384" s="61"/>
      <c r="AW16384" s="61"/>
      <c r="AX16384" s="61"/>
      <c r="AY16384" s="61"/>
      <c r="AZ16384" s="61"/>
      <c r="BA16384" s="61"/>
    </row>
    <row r="16385" spans="39:53" x14ac:dyDescent="0.2">
      <c r="AM16385" s="61"/>
      <c r="AN16385" s="61"/>
      <c r="AO16385" s="171"/>
      <c r="AP16385" s="61"/>
      <c r="AQ16385" s="61"/>
      <c r="AR16385" s="61"/>
      <c r="AS16385" s="61"/>
      <c r="AT16385" s="61"/>
      <c r="AU16385" s="61"/>
      <c r="AV16385" s="61"/>
      <c r="AW16385" s="61"/>
      <c r="AX16385" s="61"/>
      <c r="AY16385" s="61"/>
      <c r="AZ16385" s="61"/>
      <c r="BA16385" s="61"/>
    </row>
    <row r="16386" spans="39:53" x14ac:dyDescent="0.2">
      <c r="AM16386" s="61"/>
      <c r="AN16386" s="61"/>
      <c r="AO16386" s="171"/>
      <c r="AP16386" s="61"/>
      <c r="AQ16386" s="61"/>
      <c r="AR16386" s="61"/>
      <c r="AS16386" s="61"/>
      <c r="AT16386" s="61"/>
      <c r="AU16386" s="61"/>
      <c r="AV16386" s="61"/>
      <c r="AW16386" s="61"/>
      <c r="AX16386" s="61"/>
      <c r="AY16386" s="61"/>
      <c r="AZ16386" s="61"/>
      <c r="BA16386" s="61"/>
    </row>
    <row r="16387" spans="39:53" x14ac:dyDescent="0.2">
      <c r="AM16387" s="61"/>
      <c r="AN16387" s="61"/>
      <c r="AO16387" s="171"/>
      <c r="AP16387" s="61"/>
      <c r="AQ16387" s="61"/>
      <c r="AR16387" s="61"/>
      <c r="AS16387" s="61"/>
      <c r="AT16387" s="61"/>
      <c r="AU16387" s="61"/>
      <c r="AV16387" s="61"/>
      <c r="AW16387" s="61"/>
      <c r="AX16387" s="61"/>
      <c r="AY16387" s="61"/>
      <c r="AZ16387" s="61"/>
      <c r="BA16387" s="61"/>
    </row>
    <row r="16388" spans="39:53" x14ac:dyDescent="0.2">
      <c r="AM16388" s="61"/>
      <c r="AN16388" s="61"/>
      <c r="AO16388" s="171"/>
      <c r="AP16388" s="61"/>
      <c r="AQ16388" s="61"/>
      <c r="AR16388" s="61"/>
      <c r="AS16388" s="61"/>
      <c r="AT16388" s="61"/>
      <c r="AU16388" s="61"/>
      <c r="AV16388" s="61"/>
      <c r="AW16388" s="61"/>
      <c r="AX16388" s="61"/>
      <c r="AY16388" s="61"/>
      <c r="AZ16388" s="61"/>
      <c r="BA16388" s="61"/>
    </row>
    <row r="16389" spans="39:53" x14ac:dyDescent="0.2">
      <c r="AM16389" s="61"/>
      <c r="AN16389" s="61"/>
      <c r="AO16389" s="171"/>
      <c r="AP16389" s="61"/>
      <c r="AQ16389" s="61"/>
      <c r="AR16389" s="61"/>
      <c r="AS16389" s="61"/>
      <c r="AT16389" s="61"/>
      <c r="AU16389" s="61"/>
      <c r="AV16389" s="61"/>
      <c r="AW16389" s="61"/>
      <c r="AX16389" s="61"/>
      <c r="AY16389" s="61"/>
      <c r="AZ16389" s="61"/>
      <c r="BA16389" s="61"/>
    </row>
    <row r="16390" spans="39:53" x14ac:dyDescent="0.2">
      <c r="AM16390" s="61"/>
      <c r="AN16390" s="61"/>
      <c r="AO16390" s="171"/>
      <c r="AP16390" s="61"/>
      <c r="AQ16390" s="61"/>
      <c r="AR16390" s="61"/>
      <c r="AS16390" s="61"/>
      <c r="AT16390" s="61"/>
      <c r="AU16390" s="61"/>
      <c r="AV16390" s="61"/>
      <c r="AW16390" s="61"/>
      <c r="AX16390" s="61"/>
      <c r="AY16390" s="61"/>
      <c r="AZ16390" s="61"/>
      <c r="BA16390" s="61"/>
    </row>
    <row r="16391" spans="39:53" x14ac:dyDescent="0.2">
      <c r="AM16391" s="61"/>
      <c r="AN16391" s="61"/>
      <c r="AO16391" s="171"/>
      <c r="AP16391" s="61"/>
      <c r="AQ16391" s="61"/>
      <c r="AR16391" s="61"/>
      <c r="AS16391" s="61"/>
      <c r="AT16391" s="61"/>
      <c r="AU16391" s="61"/>
      <c r="AV16391" s="61"/>
      <c r="AW16391" s="61"/>
      <c r="AX16391" s="61"/>
      <c r="AY16391" s="61"/>
      <c r="AZ16391" s="61"/>
      <c r="BA16391" s="61"/>
    </row>
    <row r="16392" spans="39:53" x14ac:dyDescent="0.2">
      <c r="AM16392" s="61"/>
      <c r="AN16392" s="61"/>
      <c r="AO16392" s="171"/>
      <c r="AP16392" s="61"/>
      <c r="AQ16392" s="61"/>
      <c r="AR16392" s="61"/>
      <c r="AS16392" s="61"/>
      <c r="AT16392" s="61"/>
      <c r="AU16392" s="61"/>
      <c r="AV16392" s="61"/>
      <c r="AW16392" s="61"/>
      <c r="AX16392" s="61"/>
      <c r="AY16392" s="61"/>
      <c r="AZ16392" s="61"/>
      <c r="BA16392" s="61"/>
    </row>
    <row r="16393" spans="39:53" x14ac:dyDescent="0.2">
      <c r="AM16393" s="61"/>
      <c r="AN16393" s="61"/>
      <c r="AO16393" s="171"/>
      <c r="AP16393" s="61"/>
      <c r="AQ16393" s="61"/>
      <c r="AR16393" s="61"/>
      <c r="AS16393" s="61"/>
      <c r="AT16393" s="61"/>
      <c r="AU16393" s="61"/>
      <c r="AV16393" s="61"/>
      <c r="AW16393" s="61"/>
      <c r="AX16393" s="61"/>
      <c r="AY16393" s="61"/>
      <c r="AZ16393" s="61"/>
      <c r="BA16393" s="61"/>
    </row>
    <row r="16394" spans="39:53" x14ac:dyDescent="0.2">
      <c r="AM16394" s="61"/>
      <c r="AN16394" s="61"/>
      <c r="AO16394" s="171"/>
      <c r="AP16394" s="61"/>
      <c r="AQ16394" s="61"/>
      <c r="AR16394" s="61"/>
      <c r="AS16394" s="61"/>
      <c r="AT16394" s="61"/>
      <c r="AU16394" s="61"/>
      <c r="AV16394" s="61"/>
      <c r="AW16394" s="61"/>
      <c r="AX16394" s="61"/>
      <c r="AY16394" s="61"/>
      <c r="AZ16394" s="61"/>
      <c r="BA16394" s="61"/>
    </row>
    <row r="16395" spans="39:53" x14ac:dyDescent="0.2">
      <c r="AM16395" s="61"/>
      <c r="AN16395" s="61"/>
      <c r="AO16395" s="171"/>
      <c r="AP16395" s="61"/>
      <c r="AQ16395" s="61"/>
      <c r="AR16395" s="61"/>
      <c r="AS16395" s="61"/>
      <c r="AT16395" s="61"/>
      <c r="AU16395" s="61"/>
      <c r="AV16395" s="61"/>
      <c r="AW16395" s="61"/>
      <c r="AX16395" s="61"/>
      <c r="AY16395" s="61"/>
      <c r="AZ16395" s="61"/>
      <c r="BA16395" s="61"/>
    </row>
    <row r="16396" spans="39:53" x14ac:dyDescent="0.2">
      <c r="AM16396" s="61"/>
      <c r="AN16396" s="61"/>
      <c r="AO16396" s="171"/>
      <c r="AP16396" s="61"/>
      <c r="AQ16396" s="61"/>
      <c r="AR16396" s="61"/>
      <c r="AS16396" s="61"/>
      <c r="AT16396" s="61"/>
      <c r="AU16396" s="61"/>
      <c r="AV16396" s="61"/>
      <c r="AW16396" s="61"/>
      <c r="AX16396" s="61"/>
      <c r="AY16396" s="61"/>
      <c r="AZ16396" s="61"/>
      <c r="BA16396" s="61"/>
    </row>
    <row r="16397" spans="39:53" x14ac:dyDescent="0.2">
      <c r="AM16397" s="61"/>
      <c r="AN16397" s="61"/>
      <c r="AO16397" s="171"/>
      <c r="AP16397" s="61"/>
      <c r="AQ16397" s="61"/>
      <c r="AR16397" s="61"/>
      <c r="AS16397" s="61"/>
      <c r="AT16397" s="61"/>
      <c r="AU16397" s="61"/>
      <c r="AV16397" s="61"/>
      <c r="AW16397" s="61"/>
      <c r="AX16397" s="61"/>
      <c r="AY16397" s="61"/>
      <c r="AZ16397" s="61"/>
      <c r="BA16397" s="61"/>
    </row>
    <row r="16398" spans="39:53" x14ac:dyDescent="0.2">
      <c r="AM16398" s="61"/>
      <c r="AN16398" s="61"/>
      <c r="AO16398" s="171"/>
      <c r="AP16398" s="61"/>
      <c r="AQ16398" s="61"/>
      <c r="AR16398" s="61"/>
      <c r="AS16398" s="61"/>
      <c r="AT16398" s="61"/>
      <c r="AU16398" s="61"/>
      <c r="AV16398" s="61"/>
      <c r="AW16398" s="61"/>
      <c r="AX16398" s="61"/>
      <c r="AY16398" s="61"/>
      <c r="AZ16398" s="61"/>
      <c r="BA16398" s="61"/>
    </row>
    <row r="16399" spans="39:53" x14ac:dyDescent="0.2">
      <c r="AM16399" s="61"/>
      <c r="AN16399" s="61"/>
      <c r="AO16399" s="171"/>
      <c r="AP16399" s="61"/>
      <c r="AQ16399" s="61"/>
      <c r="AR16399" s="61"/>
      <c r="AS16399" s="61"/>
      <c r="AT16399" s="61"/>
      <c r="AU16399" s="61"/>
      <c r="AV16399" s="61"/>
      <c r="AW16399" s="61"/>
      <c r="AX16399" s="61"/>
      <c r="AY16399" s="61"/>
      <c r="AZ16399" s="61"/>
      <c r="BA16399" s="61"/>
    </row>
    <row r="16400" spans="39:53" x14ac:dyDescent="0.2">
      <c r="AM16400" s="61"/>
      <c r="AN16400" s="61"/>
      <c r="AO16400" s="171"/>
      <c r="AP16400" s="61"/>
      <c r="AQ16400" s="61"/>
      <c r="AR16400" s="61"/>
      <c r="AS16400" s="61"/>
      <c r="AT16400" s="61"/>
      <c r="AU16400" s="61"/>
      <c r="AV16400" s="61"/>
      <c r="AW16400" s="61"/>
      <c r="AX16400" s="61"/>
      <c r="AY16400" s="61"/>
      <c r="AZ16400" s="61"/>
      <c r="BA16400" s="61"/>
    </row>
    <row r="16401" spans="39:53" x14ac:dyDescent="0.2">
      <c r="AM16401" s="61"/>
      <c r="AN16401" s="61"/>
      <c r="AO16401" s="171"/>
      <c r="AP16401" s="61"/>
      <c r="AQ16401" s="61"/>
      <c r="AR16401" s="61"/>
      <c r="AS16401" s="61"/>
      <c r="AT16401" s="61"/>
      <c r="AU16401" s="61"/>
      <c r="AV16401" s="61"/>
      <c r="AW16401" s="61"/>
      <c r="AX16401" s="61"/>
      <c r="AY16401" s="61"/>
      <c r="AZ16401" s="61"/>
      <c r="BA16401" s="61"/>
    </row>
    <row r="16402" spans="39:53" x14ac:dyDescent="0.2">
      <c r="AM16402" s="61"/>
      <c r="AN16402" s="61"/>
      <c r="AO16402" s="171"/>
      <c r="AP16402" s="61"/>
      <c r="AQ16402" s="61"/>
      <c r="AR16402" s="61"/>
      <c r="AS16402" s="61"/>
      <c r="AT16402" s="61"/>
      <c r="AU16402" s="61"/>
      <c r="AV16402" s="61"/>
      <c r="AW16402" s="61"/>
      <c r="AX16402" s="61"/>
      <c r="AY16402" s="61"/>
      <c r="AZ16402" s="61"/>
      <c r="BA16402" s="61"/>
    </row>
    <row r="16403" spans="39:53" x14ac:dyDescent="0.2">
      <c r="AM16403" s="61"/>
      <c r="AN16403" s="61"/>
      <c r="AO16403" s="171"/>
      <c r="AP16403" s="61"/>
      <c r="AQ16403" s="61"/>
      <c r="AR16403" s="61"/>
      <c r="AS16403" s="61"/>
      <c r="AT16403" s="61"/>
      <c r="AU16403" s="61"/>
      <c r="AV16403" s="61"/>
      <c r="AW16403" s="61"/>
      <c r="AX16403" s="61"/>
      <c r="AY16403" s="61"/>
      <c r="AZ16403" s="61"/>
      <c r="BA16403" s="61"/>
    </row>
    <row r="16404" spans="39:53" x14ac:dyDescent="0.2">
      <c r="AM16404" s="61"/>
      <c r="AN16404" s="61"/>
      <c r="AO16404" s="171"/>
      <c r="AP16404" s="61"/>
      <c r="AQ16404" s="61"/>
      <c r="AR16404" s="61"/>
      <c r="AS16404" s="61"/>
      <c r="AT16404" s="61"/>
      <c r="AU16404" s="61"/>
      <c r="AV16404" s="61"/>
      <c r="AW16404" s="61"/>
      <c r="AX16404" s="61"/>
      <c r="AY16404" s="61"/>
      <c r="AZ16404" s="61"/>
      <c r="BA16404" s="61"/>
    </row>
    <row r="16405" spans="39:53" x14ac:dyDescent="0.2">
      <c r="AM16405" s="61"/>
      <c r="AN16405" s="61"/>
      <c r="AO16405" s="171"/>
      <c r="AP16405" s="61"/>
      <c r="AQ16405" s="61"/>
      <c r="AR16405" s="61"/>
      <c r="AS16405" s="61"/>
      <c r="AT16405" s="61"/>
      <c r="AU16405" s="61"/>
      <c r="AV16405" s="61"/>
      <c r="AW16405" s="61"/>
      <c r="AX16405" s="61"/>
      <c r="AY16405" s="61"/>
      <c r="AZ16405" s="61"/>
      <c r="BA16405" s="61"/>
    </row>
    <row r="16406" spans="39:53" x14ac:dyDescent="0.2">
      <c r="AM16406" s="61"/>
      <c r="AN16406" s="61"/>
      <c r="AO16406" s="171"/>
      <c r="AP16406" s="61"/>
      <c r="AQ16406" s="61"/>
      <c r="AR16406" s="61"/>
      <c r="AS16406" s="61"/>
      <c r="AT16406" s="61"/>
      <c r="AU16406" s="61"/>
      <c r="AV16406" s="61"/>
      <c r="AW16406" s="61"/>
      <c r="AX16406" s="61"/>
      <c r="AY16406" s="61"/>
      <c r="AZ16406" s="61"/>
      <c r="BA16406" s="61"/>
    </row>
    <row r="16407" spans="39:53" x14ac:dyDescent="0.2">
      <c r="AM16407" s="61"/>
      <c r="AN16407" s="61"/>
      <c r="AO16407" s="171"/>
      <c r="AP16407" s="61"/>
      <c r="AQ16407" s="61"/>
      <c r="AR16407" s="61"/>
      <c r="AS16407" s="61"/>
      <c r="AT16407" s="61"/>
      <c r="AU16407" s="61"/>
      <c r="AV16407" s="61"/>
      <c r="AW16407" s="61"/>
      <c r="AX16407" s="61"/>
      <c r="AY16407" s="61"/>
      <c r="AZ16407" s="61"/>
      <c r="BA16407" s="61"/>
    </row>
    <row r="16408" spans="39:53" x14ac:dyDescent="0.2">
      <c r="AM16408" s="61"/>
      <c r="AN16408" s="61"/>
      <c r="AO16408" s="171"/>
      <c r="AP16408" s="61"/>
      <c r="AQ16408" s="61"/>
      <c r="AR16408" s="61"/>
      <c r="AS16408" s="61"/>
      <c r="AT16408" s="61"/>
      <c r="AU16408" s="61"/>
      <c r="AV16408" s="61"/>
      <c r="AW16408" s="61"/>
      <c r="AX16408" s="61"/>
      <c r="AY16408" s="61"/>
      <c r="AZ16408" s="61"/>
      <c r="BA16408" s="61"/>
    </row>
    <row r="16409" spans="39:53" x14ac:dyDescent="0.2">
      <c r="AM16409" s="61"/>
      <c r="AN16409" s="61"/>
      <c r="AO16409" s="171"/>
      <c r="AP16409" s="61"/>
      <c r="AQ16409" s="61"/>
      <c r="AR16409" s="61"/>
      <c r="AS16409" s="61"/>
      <c r="AT16409" s="61"/>
      <c r="AU16409" s="61"/>
      <c r="AV16409" s="61"/>
      <c r="AW16409" s="61"/>
      <c r="AX16409" s="61"/>
      <c r="AY16409" s="61"/>
      <c r="AZ16409" s="61"/>
      <c r="BA16409" s="61"/>
    </row>
    <row r="16410" spans="39:53" x14ac:dyDescent="0.2">
      <c r="AM16410" s="61"/>
      <c r="AN16410" s="61"/>
      <c r="AO16410" s="171"/>
      <c r="AP16410" s="61"/>
      <c r="AQ16410" s="61"/>
      <c r="AR16410" s="61"/>
      <c r="AS16410" s="61"/>
      <c r="AT16410" s="61"/>
      <c r="AU16410" s="61"/>
      <c r="AV16410" s="61"/>
      <c r="AW16410" s="61"/>
      <c r="AX16410" s="61"/>
      <c r="AY16410" s="61"/>
      <c r="AZ16410" s="61"/>
      <c r="BA16410" s="61"/>
    </row>
    <row r="16411" spans="39:53" x14ac:dyDescent="0.2">
      <c r="AM16411" s="61"/>
      <c r="AN16411" s="61"/>
      <c r="AO16411" s="171"/>
      <c r="AP16411" s="61"/>
      <c r="AQ16411" s="61"/>
      <c r="AR16411" s="61"/>
      <c r="AS16411" s="61"/>
      <c r="AT16411" s="61"/>
      <c r="AU16411" s="61"/>
      <c r="AV16411" s="61"/>
      <c r="AW16411" s="61"/>
      <c r="AX16411" s="61"/>
      <c r="AY16411" s="61"/>
      <c r="AZ16411" s="61"/>
      <c r="BA16411" s="61"/>
    </row>
    <row r="16412" spans="39:53" x14ac:dyDescent="0.2">
      <c r="AM16412" s="61"/>
      <c r="AN16412" s="61"/>
      <c r="AO16412" s="171"/>
      <c r="AP16412" s="61"/>
      <c r="AQ16412" s="61"/>
      <c r="AR16412" s="61"/>
      <c r="AS16412" s="61"/>
      <c r="AT16412" s="61"/>
      <c r="AU16412" s="61"/>
      <c r="AV16412" s="61"/>
      <c r="AW16412" s="61"/>
      <c r="AX16412" s="61"/>
      <c r="AY16412" s="61"/>
      <c r="AZ16412" s="61"/>
      <c r="BA16412" s="61"/>
    </row>
    <row r="16413" spans="39:53" x14ac:dyDescent="0.2">
      <c r="AM16413" s="61"/>
      <c r="AN16413" s="61"/>
      <c r="AO16413" s="171"/>
      <c r="AP16413" s="61"/>
      <c r="AQ16413" s="61"/>
      <c r="AR16413" s="61"/>
      <c r="AS16413" s="61"/>
      <c r="AT16413" s="61"/>
      <c r="AU16413" s="61"/>
      <c r="AV16413" s="61"/>
      <c r="AW16413" s="61"/>
      <c r="AX16413" s="61"/>
      <c r="AY16413" s="61"/>
      <c r="AZ16413" s="61"/>
      <c r="BA16413" s="61"/>
    </row>
    <row r="16414" spans="39:53" x14ac:dyDescent="0.2">
      <c r="AM16414" s="61"/>
      <c r="AN16414" s="61"/>
      <c r="AO16414" s="171"/>
      <c r="AP16414" s="61"/>
      <c r="AQ16414" s="61"/>
      <c r="AR16414" s="61"/>
      <c r="AS16414" s="61"/>
      <c r="AT16414" s="61"/>
      <c r="AU16414" s="61"/>
      <c r="AV16414" s="61"/>
      <c r="AW16414" s="61"/>
      <c r="AX16414" s="61"/>
      <c r="AY16414" s="61"/>
      <c r="AZ16414" s="61"/>
      <c r="BA16414" s="61"/>
    </row>
    <row r="16415" spans="39:53" x14ac:dyDescent="0.2">
      <c r="AM16415" s="61"/>
      <c r="AN16415" s="61"/>
      <c r="AO16415" s="171"/>
      <c r="AP16415" s="61"/>
      <c r="AQ16415" s="61"/>
      <c r="AR16415" s="61"/>
      <c r="AS16415" s="61"/>
      <c r="AT16415" s="61"/>
      <c r="AU16415" s="61"/>
      <c r="AV16415" s="61"/>
      <c r="AW16415" s="61"/>
      <c r="AX16415" s="61"/>
      <c r="AY16415" s="61"/>
      <c r="AZ16415" s="61"/>
      <c r="BA16415" s="61"/>
    </row>
    <row r="16416" spans="39:53" x14ac:dyDescent="0.2">
      <c r="AM16416" s="61"/>
      <c r="AN16416" s="61"/>
      <c r="AO16416" s="171"/>
      <c r="AP16416" s="61"/>
      <c r="AQ16416" s="61"/>
      <c r="AR16416" s="61"/>
      <c r="AS16416" s="61"/>
      <c r="AT16416" s="61"/>
      <c r="AU16416" s="61"/>
      <c r="AV16416" s="61"/>
      <c r="AW16416" s="61"/>
      <c r="AX16416" s="61"/>
      <c r="AY16416" s="61"/>
      <c r="AZ16416" s="61"/>
      <c r="BA16416" s="61"/>
    </row>
    <row r="16417" spans="39:53" x14ac:dyDescent="0.2">
      <c r="AM16417" s="61"/>
      <c r="AN16417" s="61"/>
      <c r="AO16417" s="171"/>
      <c r="AP16417" s="61"/>
      <c r="AQ16417" s="61"/>
      <c r="AR16417" s="61"/>
      <c r="AS16417" s="61"/>
      <c r="AT16417" s="61"/>
      <c r="AU16417" s="61"/>
      <c r="AV16417" s="61"/>
      <c r="AW16417" s="61"/>
      <c r="AX16417" s="61"/>
      <c r="AY16417" s="61"/>
      <c r="AZ16417" s="61"/>
      <c r="BA16417" s="61"/>
    </row>
    <row r="16418" spans="39:53" x14ac:dyDescent="0.2">
      <c r="AM16418" s="61"/>
      <c r="AN16418" s="61"/>
      <c r="AO16418" s="171"/>
      <c r="AP16418" s="61"/>
      <c r="AQ16418" s="61"/>
      <c r="AR16418" s="61"/>
      <c r="AS16418" s="61"/>
      <c r="AT16418" s="61"/>
      <c r="AU16418" s="61"/>
      <c r="AV16418" s="61"/>
      <c r="AW16418" s="61"/>
      <c r="AX16418" s="61"/>
      <c r="AY16418" s="61"/>
      <c r="AZ16418" s="61"/>
      <c r="BA16418" s="61"/>
    </row>
    <row r="16419" spans="39:53" x14ac:dyDescent="0.2">
      <c r="AM16419" s="61"/>
      <c r="AN16419" s="61"/>
      <c r="AO16419" s="171"/>
      <c r="AP16419" s="61"/>
      <c r="AQ16419" s="61"/>
      <c r="AR16419" s="61"/>
      <c r="AS16419" s="61"/>
      <c r="AT16419" s="61"/>
      <c r="AU16419" s="61"/>
      <c r="AV16419" s="61"/>
      <c r="AW16419" s="61"/>
      <c r="AX16419" s="61"/>
      <c r="AY16419" s="61"/>
      <c r="AZ16419" s="61"/>
      <c r="BA16419" s="61"/>
    </row>
    <row r="16420" spans="39:53" x14ac:dyDescent="0.2">
      <c r="AM16420" s="61"/>
      <c r="AN16420" s="61"/>
      <c r="AO16420" s="171"/>
      <c r="AP16420" s="61"/>
      <c r="AQ16420" s="61"/>
      <c r="AR16420" s="61"/>
      <c r="AS16420" s="61"/>
      <c r="AT16420" s="61"/>
      <c r="AU16420" s="61"/>
      <c r="AV16420" s="61"/>
      <c r="AW16420" s="61"/>
      <c r="AX16420" s="61"/>
      <c r="AY16420" s="61"/>
      <c r="AZ16420" s="61"/>
      <c r="BA16420" s="61"/>
    </row>
    <row r="16421" spans="39:53" x14ac:dyDescent="0.2">
      <c r="AM16421" s="61"/>
      <c r="AN16421" s="61"/>
      <c r="AO16421" s="171"/>
      <c r="AP16421" s="61"/>
      <c r="AQ16421" s="61"/>
      <c r="AR16421" s="61"/>
      <c r="AS16421" s="61"/>
      <c r="AT16421" s="61"/>
      <c r="AU16421" s="61"/>
      <c r="AV16421" s="61"/>
      <c r="AW16421" s="61"/>
      <c r="AX16421" s="61"/>
      <c r="AY16421" s="61"/>
      <c r="AZ16421" s="61"/>
      <c r="BA16421" s="61"/>
    </row>
    <row r="16422" spans="39:53" x14ac:dyDescent="0.2">
      <c r="AM16422" s="61"/>
      <c r="AN16422" s="61"/>
      <c r="AO16422" s="171"/>
      <c r="AP16422" s="61"/>
      <c r="AQ16422" s="61"/>
      <c r="AR16422" s="61"/>
      <c r="AS16422" s="61"/>
      <c r="AT16422" s="61"/>
      <c r="AU16422" s="61"/>
      <c r="AV16422" s="61"/>
      <c r="AW16422" s="61"/>
      <c r="AX16422" s="61"/>
      <c r="AY16422" s="61"/>
      <c r="AZ16422" s="61"/>
      <c r="BA16422" s="61"/>
    </row>
    <row r="16423" spans="39:53" x14ac:dyDescent="0.2">
      <c r="AM16423" s="61"/>
      <c r="AN16423" s="61"/>
      <c r="AO16423" s="171"/>
      <c r="AP16423" s="61"/>
      <c r="AQ16423" s="61"/>
      <c r="AR16423" s="61"/>
      <c r="AS16423" s="61"/>
      <c r="AT16423" s="61"/>
      <c r="AU16423" s="61"/>
      <c r="AV16423" s="61"/>
      <c r="AW16423" s="61"/>
      <c r="AX16423" s="61"/>
      <c r="AY16423" s="61"/>
      <c r="AZ16423" s="61"/>
      <c r="BA16423" s="61"/>
    </row>
    <row r="16424" spans="39:53" x14ac:dyDescent="0.2">
      <c r="AM16424" s="61"/>
      <c r="AN16424" s="61"/>
      <c r="AO16424" s="171"/>
      <c r="AP16424" s="61"/>
      <c r="AQ16424" s="61"/>
      <c r="AR16424" s="61"/>
      <c r="AS16424" s="61"/>
      <c r="AT16424" s="61"/>
      <c r="AU16424" s="61"/>
      <c r="AV16424" s="61"/>
      <c r="AW16424" s="61"/>
      <c r="AX16424" s="61"/>
      <c r="AY16424" s="61"/>
      <c r="AZ16424" s="61"/>
      <c r="BA16424" s="61"/>
    </row>
    <row r="16425" spans="39:53" x14ac:dyDescent="0.2">
      <c r="AM16425" s="61"/>
      <c r="AN16425" s="61"/>
      <c r="AO16425" s="171"/>
      <c r="AP16425" s="61"/>
      <c r="AQ16425" s="61"/>
      <c r="AR16425" s="61"/>
      <c r="AS16425" s="61"/>
      <c r="AT16425" s="61"/>
      <c r="AU16425" s="61"/>
      <c r="AV16425" s="61"/>
      <c r="AW16425" s="61"/>
      <c r="AX16425" s="61"/>
      <c r="AY16425" s="61"/>
      <c r="AZ16425" s="61"/>
      <c r="BA16425" s="61"/>
    </row>
    <row r="16426" spans="39:53" x14ac:dyDescent="0.2">
      <c r="AM16426" s="61"/>
      <c r="AN16426" s="61"/>
      <c r="AO16426" s="171"/>
      <c r="AP16426" s="61"/>
      <c r="AQ16426" s="61"/>
      <c r="AR16426" s="61"/>
      <c r="AS16426" s="61"/>
      <c r="AT16426" s="61"/>
      <c r="AU16426" s="61"/>
      <c r="AV16426" s="61"/>
      <c r="AW16426" s="61"/>
      <c r="AX16426" s="61"/>
      <c r="AY16426" s="61"/>
      <c r="AZ16426" s="61"/>
      <c r="BA16426" s="61"/>
    </row>
    <row r="16427" spans="39:53" x14ac:dyDescent="0.2">
      <c r="AM16427" s="61"/>
      <c r="AN16427" s="61"/>
      <c r="AO16427" s="171"/>
      <c r="AP16427" s="61"/>
      <c r="AQ16427" s="61"/>
      <c r="AR16427" s="61"/>
      <c r="AS16427" s="61"/>
      <c r="AT16427" s="61"/>
      <c r="AU16427" s="61"/>
      <c r="AV16427" s="61"/>
      <c r="AW16427" s="61"/>
      <c r="AX16427" s="61"/>
      <c r="AY16427" s="61"/>
      <c r="AZ16427" s="61"/>
      <c r="BA16427" s="61"/>
    </row>
    <row r="16428" spans="39:53" x14ac:dyDescent="0.2">
      <c r="AM16428" s="61"/>
      <c r="AN16428" s="61"/>
      <c r="AO16428" s="171"/>
      <c r="AP16428" s="61"/>
      <c r="AQ16428" s="61"/>
      <c r="AR16428" s="61"/>
      <c r="AS16428" s="61"/>
      <c r="AT16428" s="61"/>
      <c r="AU16428" s="61"/>
      <c r="AV16428" s="61"/>
      <c r="AW16428" s="61"/>
      <c r="AX16428" s="61"/>
      <c r="AY16428" s="61"/>
      <c r="AZ16428" s="61"/>
      <c r="BA16428" s="61"/>
    </row>
    <row r="16429" spans="39:53" x14ac:dyDescent="0.2">
      <c r="AM16429" s="61"/>
      <c r="AN16429" s="61"/>
      <c r="AO16429" s="171"/>
      <c r="AP16429" s="61"/>
      <c r="AQ16429" s="61"/>
      <c r="AR16429" s="61"/>
      <c r="AS16429" s="61"/>
      <c r="AT16429" s="61"/>
      <c r="AU16429" s="61"/>
      <c r="AV16429" s="61"/>
      <c r="AW16429" s="61"/>
      <c r="AX16429" s="61"/>
      <c r="AY16429" s="61"/>
      <c r="AZ16429" s="61"/>
      <c r="BA16429" s="61"/>
    </row>
    <row r="16430" spans="39:53" x14ac:dyDescent="0.2">
      <c r="AM16430" s="61"/>
      <c r="AN16430" s="61"/>
      <c r="AO16430" s="171"/>
      <c r="AP16430" s="61"/>
      <c r="AQ16430" s="61"/>
      <c r="AR16430" s="61"/>
      <c r="AS16430" s="61"/>
      <c r="AT16430" s="61"/>
      <c r="AU16430" s="61"/>
      <c r="AV16430" s="61"/>
      <c r="AW16430" s="61"/>
      <c r="AX16430" s="61"/>
      <c r="AY16430" s="61"/>
      <c r="AZ16430" s="61"/>
      <c r="BA16430" s="61"/>
    </row>
    <row r="16431" spans="39:53" x14ac:dyDescent="0.2">
      <c r="AM16431" s="61"/>
      <c r="AN16431" s="61"/>
      <c r="AO16431" s="171"/>
      <c r="AP16431" s="61"/>
      <c r="AQ16431" s="61"/>
      <c r="AR16431" s="61"/>
      <c r="AS16431" s="61"/>
      <c r="AT16431" s="61"/>
      <c r="AU16431" s="61"/>
      <c r="AV16431" s="61"/>
      <c r="AW16431" s="61"/>
      <c r="AX16431" s="61"/>
      <c r="AY16431" s="61"/>
      <c r="AZ16431" s="61"/>
      <c r="BA16431" s="61"/>
    </row>
    <row r="16432" spans="39:53" x14ac:dyDescent="0.2">
      <c r="AM16432" s="61"/>
      <c r="AN16432" s="61"/>
      <c r="AO16432" s="171"/>
      <c r="AP16432" s="61"/>
      <c r="AQ16432" s="61"/>
      <c r="AR16432" s="61"/>
      <c r="AS16432" s="61"/>
      <c r="AT16432" s="61"/>
      <c r="AU16432" s="61"/>
      <c r="AV16432" s="61"/>
      <c r="AW16432" s="61"/>
      <c r="AX16432" s="61"/>
      <c r="AY16432" s="61"/>
      <c r="AZ16432" s="61"/>
      <c r="BA16432" s="61"/>
    </row>
    <row r="16433" spans="39:53" x14ac:dyDescent="0.2">
      <c r="AM16433" s="61"/>
      <c r="AN16433" s="61"/>
      <c r="AO16433" s="171"/>
      <c r="AP16433" s="61"/>
      <c r="AQ16433" s="61"/>
      <c r="AR16433" s="61"/>
      <c r="AS16433" s="61"/>
      <c r="AT16433" s="61"/>
      <c r="AU16433" s="61"/>
      <c r="AV16433" s="61"/>
      <c r="AW16433" s="61"/>
      <c r="AX16433" s="61"/>
      <c r="AY16433" s="61"/>
      <c r="AZ16433" s="61"/>
      <c r="BA16433" s="61"/>
    </row>
    <row r="16434" spans="39:53" x14ac:dyDescent="0.2">
      <c r="AM16434" s="61"/>
      <c r="AN16434" s="61"/>
      <c r="AO16434" s="171"/>
      <c r="AP16434" s="61"/>
      <c r="AQ16434" s="61"/>
      <c r="AR16434" s="61"/>
      <c r="AS16434" s="61"/>
      <c r="AT16434" s="61"/>
      <c r="AU16434" s="61"/>
      <c r="AV16434" s="61"/>
      <c r="AW16434" s="61"/>
      <c r="AX16434" s="61"/>
      <c r="AY16434" s="61"/>
      <c r="AZ16434" s="61"/>
      <c r="BA16434" s="61"/>
    </row>
    <row r="16435" spans="39:53" x14ac:dyDescent="0.2">
      <c r="AM16435" s="61"/>
      <c r="AN16435" s="61"/>
      <c r="AO16435" s="171"/>
      <c r="AP16435" s="61"/>
      <c r="AQ16435" s="61"/>
      <c r="AR16435" s="61"/>
      <c r="AS16435" s="61"/>
      <c r="AT16435" s="61"/>
      <c r="AU16435" s="61"/>
      <c r="AV16435" s="61"/>
      <c r="AW16435" s="61"/>
      <c r="AX16435" s="61"/>
      <c r="AY16435" s="61"/>
      <c r="AZ16435" s="61"/>
      <c r="BA16435" s="61"/>
    </row>
    <row r="16436" spans="39:53" x14ac:dyDescent="0.2">
      <c r="AM16436" s="61"/>
      <c r="AN16436" s="61"/>
      <c r="AO16436" s="171"/>
      <c r="AP16436" s="61"/>
      <c r="AQ16436" s="61"/>
      <c r="AR16436" s="61"/>
      <c r="AS16436" s="61"/>
      <c r="AT16436" s="61"/>
      <c r="AU16436" s="61"/>
      <c r="AV16436" s="61"/>
      <c r="AW16436" s="61"/>
      <c r="AX16436" s="61"/>
      <c r="AY16436" s="61"/>
      <c r="AZ16436" s="61"/>
      <c r="BA16436" s="61"/>
    </row>
    <row r="16437" spans="39:53" x14ac:dyDescent="0.2">
      <c r="AM16437" s="61"/>
      <c r="AN16437" s="61"/>
      <c r="AO16437" s="171"/>
      <c r="AP16437" s="61"/>
      <c r="AQ16437" s="61"/>
      <c r="AR16437" s="61"/>
      <c r="AS16437" s="61"/>
      <c r="AT16437" s="61"/>
      <c r="AU16437" s="61"/>
      <c r="AV16437" s="61"/>
      <c r="AW16437" s="61"/>
      <c r="AX16437" s="61"/>
      <c r="AY16437" s="61"/>
      <c r="AZ16437" s="61"/>
      <c r="BA16437" s="61"/>
    </row>
    <row r="16438" spans="39:53" x14ac:dyDescent="0.2">
      <c r="AM16438" s="61"/>
      <c r="AN16438" s="61"/>
      <c r="AO16438" s="171"/>
      <c r="AP16438" s="61"/>
      <c r="AQ16438" s="61"/>
      <c r="AR16438" s="61"/>
      <c r="AS16438" s="61"/>
      <c r="AT16438" s="61"/>
      <c r="AU16438" s="61"/>
      <c r="AV16438" s="61"/>
      <c r="AW16438" s="61"/>
      <c r="AX16438" s="61"/>
      <c r="AY16438" s="61"/>
      <c r="AZ16438" s="61"/>
      <c r="BA16438" s="61"/>
    </row>
    <row r="16439" spans="39:53" x14ac:dyDescent="0.2">
      <c r="AM16439" s="61"/>
      <c r="AN16439" s="61"/>
      <c r="AO16439" s="171"/>
      <c r="AP16439" s="61"/>
      <c r="AQ16439" s="61"/>
      <c r="AR16439" s="61"/>
      <c r="AS16439" s="61"/>
      <c r="AT16439" s="61"/>
      <c r="AU16439" s="61"/>
      <c r="AV16439" s="61"/>
      <c r="AW16439" s="61"/>
      <c r="AX16439" s="61"/>
      <c r="AY16439" s="61"/>
      <c r="AZ16439" s="61"/>
      <c r="BA16439" s="61"/>
    </row>
    <row r="16440" spans="39:53" x14ac:dyDescent="0.2">
      <c r="AM16440" s="61"/>
      <c r="AN16440" s="61"/>
      <c r="AO16440" s="171"/>
      <c r="AP16440" s="61"/>
      <c r="AQ16440" s="61"/>
      <c r="AR16440" s="61"/>
      <c r="AS16440" s="61"/>
      <c r="AT16440" s="61"/>
      <c r="AU16440" s="61"/>
      <c r="AV16440" s="61"/>
      <c r="AW16440" s="61"/>
      <c r="AX16440" s="61"/>
      <c r="AY16440" s="61"/>
      <c r="AZ16440" s="61"/>
      <c r="BA16440" s="61"/>
    </row>
    <row r="16441" spans="39:53" x14ac:dyDescent="0.2">
      <c r="AM16441" s="61"/>
      <c r="AN16441" s="61"/>
      <c r="AO16441" s="171"/>
      <c r="AP16441" s="61"/>
      <c r="AQ16441" s="61"/>
      <c r="AR16441" s="61"/>
      <c r="AS16441" s="61"/>
      <c r="AT16441" s="61"/>
      <c r="AU16441" s="61"/>
      <c r="AV16441" s="61"/>
      <c r="AW16441" s="61"/>
      <c r="AX16441" s="61"/>
      <c r="AY16441" s="61"/>
      <c r="AZ16441" s="61"/>
      <c r="BA16441" s="61"/>
    </row>
    <row r="16442" spans="39:53" x14ac:dyDescent="0.2">
      <c r="AM16442" s="61"/>
      <c r="AN16442" s="61"/>
      <c r="AO16442" s="171"/>
      <c r="AP16442" s="61"/>
      <c r="AQ16442" s="61"/>
      <c r="AR16442" s="61"/>
      <c r="AS16442" s="61"/>
      <c r="AT16442" s="61"/>
      <c r="AU16442" s="61"/>
      <c r="AV16442" s="61"/>
      <c r="AW16442" s="61"/>
      <c r="AX16442" s="61"/>
      <c r="AY16442" s="61"/>
      <c r="AZ16442" s="61"/>
      <c r="BA16442" s="61"/>
    </row>
    <row r="16443" spans="39:53" x14ac:dyDescent="0.2">
      <c r="AM16443" s="61"/>
      <c r="AN16443" s="61"/>
      <c r="AO16443" s="171"/>
      <c r="AP16443" s="61"/>
      <c r="AQ16443" s="61"/>
      <c r="AR16443" s="61"/>
      <c r="AS16443" s="61"/>
      <c r="AT16443" s="61"/>
      <c r="AU16443" s="61"/>
      <c r="AV16443" s="61"/>
      <c r="AW16443" s="61"/>
      <c r="AX16443" s="61"/>
      <c r="AY16443" s="61"/>
      <c r="AZ16443" s="61"/>
      <c r="BA16443" s="61"/>
    </row>
    <row r="16444" spans="39:53" x14ac:dyDescent="0.2">
      <c r="AM16444" s="61"/>
      <c r="AN16444" s="61"/>
      <c r="AO16444" s="171"/>
      <c r="AP16444" s="61"/>
      <c r="AQ16444" s="61"/>
      <c r="AR16444" s="61"/>
      <c r="AS16444" s="61"/>
      <c r="AT16444" s="61"/>
      <c r="AU16444" s="61"/>
      <c r="AV16444" s="61"/>
      <c r="AW16444" s="61"/>
      <c r="AX16444" s="61"/>
      <c r="AY16444" s="61"/>
      <c r="AZ16444" s="61"/>
      <c r="BA16444" s="61"/>
    </row>
    <row r="16445" spans="39:53" x14ac:dyDescent="0.2">
      <c r="AM16445" s="61"/>
      <c r="AN16445" s="61"/>
      <c r="AO16445" s="171"/>
      <c r="AP16445" s="61"/>
      <c r="AQ16445" s="61"/>
      <c r="AR16445" s="61"/>
      <c r="AS16445" s="61"/>
      <c r="AT16445" s="61"/>
      <c r="AU16445" s="61"/>
      <c r="AV16445" s="61"/>
      <c r="AW16445" s="61"/>
      <c r="AX16445" s="61"/>
      <c r="AY16445" s="61"/>
      <c r="AZ16445" s="61"/>
      <c r="BA16445" s="61"/>
    </row>
    <row r="16446" spans="39:53" x14ac:dyDescent="0.2">
      <c r="AM16446" s="61"/>
      <c r="AN16446" s="61"/>
      <c r="AO16446" s="171"/>
      <c r="AP16446" s="61"/>
      <c r="AQ16446" s="61"/>
      <c r="AR16446" s="61"/>
      <c r="AS16446" s="61"/>
      <c r="AT16446" s="61"/>
      <c r="AU16446" s="61"/>
      <c r="AV16446" s="61"/>
      <c r="AW16446" s="61"/>
      <c r="AX16446" s="61"/>
      <c r="AY16446" s="61"/>
      <c r="AZ16446" s="61"/>
      <c r="BA16446" s="61"/>
    </row>
    <row r="16447" spans="39:53" x14ac:dyDescent="0.2">
      <c r="AM16447" s="61"/>
      <c r="AN16447" s="61"/>
      <c r="AO16447" s="171"/>
      <c r="AP16447" s="61"/>
      <c r="AQ16447" s="61"/>
      <c r="AR16447" s="61"/>
      <c r="AS16447" s="61"/>
      <c r="AT16447" s="61"/>
      <c r="AU16447" s="61"/>
      <c r="AV16447" s="61"/>
      <c r="AW16447" s="61"/>
      <c r="AX16447" s="61"/>
      <c r="AY16447" s="61"/>
      <c r="AZ16447" s="61"/>
      <c r="BA16447" s="61"/>
    </row>
    <row r="16448" spans="39:53" x14ac:dyDescent="0.2">
      <c r="AM16448" s="61"/>
      <c r="AN16448" s="61"/>
      <c r="AO16448" s="171"/>
      <c r="AP16448" s="61"/>
      <c r="AQ16448" s="61"/>
      <c r="AR16448" s="61"/>
      <c r="AS16448" s="61"/>
      <c r="AT16448" s="61"/>
      <c r="AU16448" s="61"/>
      <c r="AV16448" s="61"/>
      <c r="AW16448" s="61"/>
      <c r="AX16448" s="61"/>
      <c r="AY16448" s="61"/>
      <c r="AZ16448" s="61"/>
      <c r="BA16448" s="61"/>
    </row>
    <row r="16449" spans="39:53" x14ac:dyDescent="0.2">
      <c r="AM16449" s="61"/>
      <c r="AN16449" s="61"/>
      <c r="AO16449" s="171"/>
      <c r="AP16449" s="61"/>
      <c r="AQ16449" s="61"/>
      <c r="AR16449" s="61"/>
      <c r="AS16449" s="61"/>
      <c r="AT16449" s="61"/>
      <c r="AU16449" s="61"/>
      <c r="AV16449" s="61"/>
      <c r="AW16449" s="61"/>
      <c r="AX16449" s="61"/>
      <c r="AY16449" s="61"/>
      <c r="AZ16449" s="61"/>
      <c r="BA16449" s="61"/>
    </row>
    <row r="16450" spans="39:53" x14ac:dyDescent="0.2">
      <c r="AM16450" s="61"/>
      <c r="AN16450" s="61"/>
      <c r="AO16450" s="171"/>
      <c r="AP16450" s="61"/>
      <c r="AQ16450" s="61"/>
      <c r="AR16450" s="61"/>
      <c r="AS16450" s="61"/>
      <c r="AT16450" s="61"/>
      <c r="AU16450" s="61"/>
      <c r="AV16450" s="61"/>
      <c r="AW16450" s="61"/>
      <c r="AX16450" s="61"/>
      <c r="AY16450" s="61"/>
      <c r="AZ16450" s="61"/>
      <c r="BA16450" s="61"/>
    </row>
    <row r="16451" spans="39:53" x14ac:dyDescent="0.2">
      <c r="AM16451" s="61"/>
      <c r="AN16451" s="61"/>
      <c r="AO16451" s="171"/>
      <c r="AP16451" s="61"/>
      <c r="AQ16451" s="61"/>
      <c r="AR16451" s="61"/>
      <c r="AS16451" s="61"/>
      <c r="AT16451" s="61"/>
      <c r="AU16451" s="61"/>
      <c r="AV16451" s="61"/>
      <c r="AW16451" s="61"/>
      <c r="AX16451" s="61"/>
      <c r="AY16451" s="61"/>
      <c r="AZ16451" s="61"/>
      <c r="BA16451" s="61"/>
    </row>
    <row r="16452" spans="39:53" x14ac:dyDescent="0.2">
      <c r="AM16452" s="61"/>
      <c r="AN16452" s="61"/>
      <c r="AO16452" s="171"/>
      <c r="AP16452" s="61"/>
      <c r="AQ16452" s="61"/>
      <c r="AR16452" s="61"/>
      <c r="AS16452" s="61"/>
      <c r="AT16452" s="61"/>
      <c r="AU16452" s="61"/>
      <c r="AV16452" s="61"/>
      <c r="AW16452" s="61"/>
      <c r="AX16452" s="61"/>
      <c r="AY16452" s="61"/>
      <c r="AZ16452" s="61"/>
      <c r="BA16452" s="61"/>
    </row>
    <row r="16453" spans="39:53" x14ac:dyDescent="0.2">
      <c r="AM16453" s="61"/>
      <c r="AN16453" s="61"/>
      <c r="AO16453" s="171"/>
      <c r="AP16453" s="61"/>
      <c r="AQ16453" s="61"/>
      <c r="AR16453" s="61"/>
      <c r="AS16453" s="61"/>
      <c r="AT16453" s="61"/>
      <c r="AU16453" s="61"/>
      <c r="AV16453" s="61"/>
      <c r="AW16453" s="61"/>
      <c r="AX16453" s="61"/>
      <c r="AY16453" s="61"/>
      <c r="AZ16453" s="61"/>
      <c r="BA16453" s="61"/>
    </row>
    <row r="16454" spans="39:53" x14ac:dyDescent="0.2">
      <c r="AM16454" s="61"/>
      <c r="AN16454" s="61"/>
      <c r="AO16454" s="171"/>
      <c r="AP16454" s="61"/>
      <c r="AQ16454" s="61"/>
      <c r="AR16454" s="61"/>
      <c r="AS16454" s="61"/>
      <c r="AT16454" s="61"/>
      <c r="AU16454" s="61"/>
      <c r="AV16454" s="61"/>
      <c r="AW16454" s="61"/>
      <c r="AX16454" s="61"/>
      <c r="AY16454" s="61"/>
      <c r="AZ16454" s="61"/>
      <c r="BA16454" s="61"/>
    </row>
    <row r="16455" spans="39:53" x14ac:dyDescent="0.2">
      <c r="AM16455" s="61"/>
      <c r="AN16455" s="61"/>
      <c r="AO16455" s="171"/>
      <c r="AP16455" s="61"/>
      <c r="AQ16455" s="61"/>
      <c r="AR16455" s="61"/>
      <c r="AS16455" s="61"/>
      <c r="AT16455" s="61"/>
      <c r="AU16455" s="61"/>
      <c r="AV16455" s="61"/>
      <c r="AW16455" s="61"/>
      <c r="AX16455" s="61"/>
      <c r="AY16455" s="61"/>
      <c r="AZ16455" s="61"/>
      <c r="BA16455" s="61"/>
    </row>
    <row r="16456" spans="39:53" x14ac:dyDescent="0.2">
      <c r="AM16456" s="61"/>
      <c r="AN16456" s="61"/>
      <c r="AO16456" s="171"/>
      <c r="AP16456" s="61"/>
      <c r="AQ16456" s="61"/>
      <c r="AR16456" s="61"/>
      <c r="AS16456" s="61"/>
      <c r="AT16456" s="61"/>
      <c r="AU16456" s="61"/>
      <c r="AV16456" s="61"/>
      <c r="AW16456" s="61"/>
      <c r="AX16456" s="61"/>
      <c r="AY16456" s="61"/>
      <c r="AZ16456" s="61"/>
      <c r="BA16456" s="61"/>
    </row>
    <row r="16457" spans="39:53" x14ac:dyDescent="0.2">
      <c r="AM16457" s="61"/>
      <c r="AN16457" s="61"/>
      <c r="AO16457" s="171"/>
      <c r="AP16457" s="61"/>
      <c r="AQ16457" s="61"/>
      <c r="AR16457" s="61"/>
      <c r="AS16457" s="61"/>
      <c r="AT16457" s="61"/>
      <c r="AU16457" s="61"/>
      <c r="AV16457" s="61"/>
      <c r="AW16457" s="61"/>
      <c r="AX16457" s="61"/>
      <c r="AY16457" s="61"/>
      <c r="AZ16457" s="61"/>
      <c r="BA16457" s="61"/>
    </row>
    <row r="16458" spans="39:53" x14ac:dyDescent="0.2">
      <c r="AM16458" s="61"/>
      <c r="AN16458" s="61"/>
      <c r="AO16458" s="171"/>
      <c r="AP16458" s="61"/>
      <c r="AQ16458" s="61"/>
      <c r="AR16458" s="61"/>
      <c r="AS16458" s="61"/>
      <c r="AT16458" s="61"/>
      <c r="AU16458" s="61"/>
      <c r="AV16458" s="61"/>
      <c r="AW16458" s="61"/>
      <c r="AX16458" s="61"/>
      <c r="AY16458" s="61"/>
      <c r="AZ16458" s="61"/>
      <c r="BA16458" s="61"/>
    </row>
    <row r="16459" spans="39:53" x14ac:dyDescent="0.2">
      <c r="AM16459" s="61"/>
      <c r="AN16459" s="61"/>
      <c r="AO16459" s="171"/>
      <c r="AP16459" s="61"/>
      <c r="AQ16459" s="61"/>
      <c r="AR16459" s="61"/>
      <c r="AS16459" s="61"/>
      <c r="AT16459" s="61"/>
      <c r="AU16459" s="61"/>
      <c r="AV16459" s="61"/>
      <c r="AW16459" s="61"/>
      <c r="AX16459" s="61"/>
      <c r="AY16459" s="61"/>
      <c r="AZ16459" s="61"/>
      <c r="BA16459" s="61"/>
    </row>
    <row r="16460" spans="39:53" x14ac:dyDescent="0.2">
      <c r="AM16460" s="61"/>
      <c r="AN16460" s="61"/>
      <c r="AO16460" s="171"/>
      <c r="AP16460" s="61"/>
      <c r="AQ16460" s="61"/>
      <c r="AR16460" s="61"/>
      <c r="AS16460" s="61"/>
      <c r="AT16460" s="61"/>
      <c r="AU16460" s="61"/>
      <c r="AV16460" s="61"/>
      <c r="AW16460" s="61"/>
      <c r="AX16460" s="61"/>
      <c r="AY16460" s="61"/>
      <c r="AZ16460" s="61"/>
      <c r="BA16460" s="61"/>
    </row>
    <row r="16461" spans="39:53" x14ac:dyDescent="0.2">
      <c r="AM16461" s="61"/>
      <c r="AN16461" s="61"/>
      <c r="AO16461" s="171"/>
      <c r="AP16461" s="61"/>
      <c r="AQ16461" s="61"/>
      <c r="AR16461" s="61"/>
      <c r="AS16461" s="61"/>
      <c r="AT16461" s="61"/>
      <c r="AU16461" s="61"/>
      <c r="AV16461" s="61"/>
      <c r="AW16461" s="61"/>
      <c r="AX16461" s="61"/>
      <c r="AY16461" s="61"/>
      <c r="AZ16461" s="61"/>
      <c r="BA16461" s="61"/>
    </row>
    <row r="16462" spans="39:53" x14ac:dyDescent="0.2">
      <c r="AM16462" s="61"/>
      <c r="AN16462" s="61"/>
      <c r="AO16462" s="171"/>
      <c r="AP16462" s="61"/>
      <c r="AQ16462" s="61"/>
      <c r="AR16462" s="61"/>
      <c r="AS16462" s="61"/>
      <c r="AT16462" s="61"/>
      <c r="AU16462" s="61"/>
      <c r="AV16462" s="61"/>
      <c r="AW16462" s="61"/>
      <c r="AX16462" s="61"/>
      <c r="AY16462" s="61"/>
      <c r="AZ16462" s="61"/>
      <c r="BA16462" s="61"/>
    </row>
    <row r="16463" spans="39:53" x14ac:dyDescent="0.2">
      <c r="AM16463" s="61"/>
      <c r="AN16463" s="61"/>
      <c r="AO16463" s="171"/>
      <c r="AP16463" s="61"/>
      <c r="AQ16463" s="61"/>
      <c r="AR16463" s="61"/>
      <c r="AS16463" s="61"/>
      <c r="AT16463" s="61"/>
      <c r="AU16463" s="61"/>
      <c r="AV16463" s="61"/>
      <c r="AW16463" s="61"/>
      <c r="AX16463" s="61"/>
      <c r="AY16463" s="61"/>
      <c r="AZ16463" s="61"/>
      <c r="BA16463" s="61"/>
    </row>
    <row r="16464" spans="39:53" x14ac:dyDescent="0.2">
      <c r="AM16464" s="61"/>
      <c r="AN16464" s="61"/>
      <c r="AO16464" s="171"/>
      <c r="AP16464" s="61"/>
      <c r="AQ16464" s="61"/>
      <c r="AR16464" s="61"/>
      <c r="AS16464" s="61"/>
      <c r="AT16464" s="61"/>
      <c r="AU16464" s="61"/>
      <c r="AV16464" s="61"/>
      <c r="AW16464" s="61"/>
      <c r="AX16464" s="61"/>
      <c r="AY16464" s="61"/>
      <c r="AZ16464" s="61"/>
      <c r="BA16464" s="61"/>
    </row>
    <row r="16465" spans="39:53" x14ac:dyDescent="0.2">
      <c r="AM16465" s="61"/>
      <c r="AN16465" s="61"/>
      <c r="AO16465" s="171"/>
      <c r="AP16465" s="61"/>
      <c r="AQ16465" s="61"/>
      <c r="AR16465" s="61"/>
      <c r="AS16465" s="61"/>
      <c r="AT16465" s="61"/>
      <c r="AU16465" s="61"/>
      <c r="AV16465" s="61"/>
      <c r="AW16465" s="61"/>
      <c r="AX16465" s="61"/>
      <c r="AY16465" s="61"/>
      <c r="AZ16465" s="61"/>
      <c r="BA16465" s="61"/>
    </row>
    <row r="16466" spans="39:53" x14ac:dyDescent="0.2">
      <c r="AM16466" s="61"/>
      <c r="AN16466" s="61"/>
      <c r="AO16466" s="171"/>
      <c r="AP16466" s="61"/>
      <c r="AQ16466" s="61"/>
      <c r="AR16466" s="61"/>
      <c r="AS16466" s="61"/>
      <c r="AT16466" s="61"/>
      <c r="AU16466" s="61"/>
      <c r="AV16466" s="61"/>
      <c r="AW16466" s="61"/>
      <c r="AX16466" s="61"/>
      <c r="AY16466" s="61"/>
      <c r="AZ16466" s="61"/>
      <c r="BA16466" s="61"/>
    </row>
    <row r="16467" spans="39:53" x14ac:dyDescent="0.2">
      <c r="AM16467" s="61"/>
      <c r="AN16467" s="61"/>
      <c r="AO16467" s="171"/>
      <c r="AP16467" s="61"/>
      <c r="AQ16467" s="61"/>
      <c r="AR16467" s="61"/>
      <c r="AS16467" s="61"/>
      <c r="AT16467" s="61"/>
      <c r="AU16467" s="61"/>
      <c r="AV16467" s="61"/>
      <c r="AW16467" s="61"/>
      <c r="AX16467" s="61"/>
      <c r="AY16467" s="61"/>
      <c r="AZ16467" s="61"/>
      <c r="BA16467" s="61"/>
    </row>
    <row r="16468" spans="39:53" x14ac:dyDescent="0.2">
      <c r="AM16468" s="61"/>
      <c r="AN16468" s="61"/>
      <c r="AO16468" s="171"/>
      <c r="AP16468" s="61"/>
      <c r="AQ16468" s="61"/>
      <c r="AR16468" s="61"/>
      <c r="AS16468" s="61"/>
      <c r="AT16468" s="61"/>
      <c r="AU16468" s="61"/>
      <c r="AV16468" s="61"/>
      <c r="AW16468" s="61"/>
      <c r="AX16468" s="61"/>
      <c r="AY16468" s="61"/>
      <c r="AZ16468" s="61"/>
      <c r="BA16468" s="61"/>
    </row>
    <row r="16469" spans="39:53" x14ac:dyDescent="0.2">
      <c r="AM16469" s="61"/>
      <c r="AN16469" s="61"/>
      <c r="AO16469" s="171"/>
      <c r="AP16469" s="61"/>
      <c r="AQ16469" s="61"/>
      <c r="AR16469" s="61"/>
      <c r="AS16469" s="61"/>
      <c r="AT16469" s="61"/>
      <c r="AU16469" s="61"/>
      <c r="AV16469" s="61"/>
      <c r="AW16469" s="61"/>
      <c r="AX16469" s="61"/>
      <c r="AY16469" s="61"/>
      <c r="AZ16469" s="61"/>
      <c r="BA16469" s="61"/>
    </row>
    <row r="16470" spans="39:53" x14ac:dyDescent="0.2">
      <c r="AM16470" s="61"/>
      <c r="AN16470" s="61"/>
      <c r="AO16470" s="171"/>
      <c r="AP16470" s="61"/>
      <c r="AQ16470" s="61"/>
      <c r="AR16470" s="61"/>
      <c r="AS16470" s="61"/>
      <c r="AT16470" s="61"/>
      <c r="AU16470" s="61"/>
      <c r="AV16470" s="61"/>
      <c r="AW16470" s="61"/>
      <c r="AX16470" s="61"/>
      <c r="AY16470" s="61"/>
      <c r="AZ16470" s="61"/>
      <c r="BA16470" s="61"/>
    </row>
    <row r="16471" spans="39:53" x14ac:dyDescent="0.2">
      <c r="AM16471" s="61"/>
      <c r="AN16471" s="61"/>
      <c r="AO16471" s="171"/>
      <c r="AP16471" s="61"/>
      <c r="AQ16471" s="61"/>
      <c r="AR16471" s="61"/>
      <c r="AS16471" s="61"/>
      <c r="AT16471" s="61"/>
      <c r="AU16471" s="61"/>
      <c r="AV16471" s="61"/>
      <c r="AW16471" s="61"/>
      <c r="AX16471" s="61"/>
      <c r="AY16471" s="61"/>
      <c r="AZ16471" s="61"/>
      <c r="BA16471" s="61"/>
    </row>
    <row r="16472" spans="39:53" x14ac:dyDescent="0.2">
      <c r="AM16472" s="61"/>
      <c r="AN16472" s="61"/>
      <c r="AO16472" s="171"/>
      <c r="AP16472" s="61"/>
      <c r="AQ16472" s="61"/>
      <c r="AR16472" s="61"/>
      <c r="AS16472" s="61"/>
      <c r="AT16472" s="61"/>
      <c r="AU16472" s="61"/>
      <c r="AV16472" s="61"/>
      <c r="AW16472" s="61"/>
      <c r="AX16472" s="61"/>
      <c r="AY16472" s="61"/>
      <c r="AZ16472" s="61"/>
      <c r="BA16472" s="61"/>
    </row>
    <row r="16473" spans="39:53" x14ac:dyDescent="0.2">
      <c r="AM16473" s="61"/>
      <c r="AN16473" s="61"/>
      <c r="AO16473" s="171"/>
      <c r="AP16473" s="61"/>
      <c r="AQ16473" s="61"/>
      <c r="AR16473" s="61"/>
      <c r="AS16473" s="61"/>
      <c r="AT16473" s="61"/>
      <c r="AU16473" s="61"/>
      <c r="AV16473" s="61"/>
      <c r="AW16473" s="61"/>
      <c r="AX16473" s="61"/>
      <c r="AY16473" s="61"/>
      <c r="AZ16473" s="61"/>
      <c r="BA16473" s="61"/>
    </row>
    <row r="16474" spans="39:53" x14ac:dyDescent="0.2">
      <c r="AM16474" s="61"/>
      <c r="AN16474" s="61"/>
      <c r="AO16474" s="171"/>
      <c r="AP16474" s="61"/>
      <c r="AQ16474" s="61"/>
      <c r="AR16474" s="61"/>
      <c r="AS16474" s="61"/>
      <c r="AT16474" s="61"/>
      <c r="AU16474" s="61"/>
      <c r="AV16474" s="61"/>
      <c r="AW16474" s="61"/>
      <c r="AX16474" s="61"/>
      <c r="AY16474" s="61"/>
      <c r="AZ16474" s="61"/>
      <c r="BA16474" s="61"/>
    </row>
    <row r="16475" spans="39:53" x14ac:dyDescent="0.2">
      <c r="AM16475" s="61"/>
      <c r="AN16475" s="61"/>
      <c r="AO16475" s="171"/>
      <c r="AP16475" s="61"/>
      <c r="AQ16475" s="61"/>
      <c r="AR16475" s="61"/>
      <c r="AS16475" s="61"/>
      <c r="AT16475" s="61"/>
      <c r="AU16475" s="61"/>
      <c r="AV16475" s="61"/>
      <c r="AW16475" s="61"/>
      <c r="AX16475" s="61"/>
      <c r="AY16475" s="61"/>
      <c r="AZ16475" s="61"/>
      <c r="BA16475" s="61"/>
    </row>
    <row r="16476" spans="39:53" x14ac:dyDescent="0.2">
      <c r="AM16476" s="61"/>
      <c r="AN16476" s="61"/>
      <c r="AO16476" s="171"/>
      <c r="AP16476" s="61"/>
      <c r="AQ16476" s="61"/>
      <c r="AR16476" s="61"/>
      <c r="AS16476" s="61"/>
      <c r="AT16476" s="61"/>
      <c r="AU16476" s="61"/>
      <c r="AV16476" s="61"/>
      <c r="AW16476" s="61"/>
      <c r="AX16476" s="61"/>
      <c r="AY16476" s="61"/>
      <c r="AZ16476" s="61"/>
      <c r="BA16476" s="61"/>
    </row>
    <row r="16477" spans="39:53" x14ac:dyDescent="0.2">
      <c r="AM16477" s="61"/>
      <c r="AN16477" s="61"/>
      <c r="AO16477" s="171"/>
      <c r="AP16477" s="61"/>
      <c r="AQ16477" s="61"/>
      <c r="AR16477" s="61"/>
      <c r="AS16477" s="61"/>
      <c r="AT16477" s="61"/>
      <c r="AU16477" s="61"/>
      <c r="AV16477" s="61"/>
      <c r="AW16477" s="61"/>
      <c r="AX16477" s="61"/>
      <c r="AY16477" s="61"/>
      <c r="AZ16477" s="61"/>
      <c r="BA16477" s="61"/>
    </row>
    <row r="16478" spans="39:53" x14ac:dyDescent="0.2">
      <c r="AM16478" s="61"/>
      <c r="AN16478" s="61"/>
      <c r="AO16478" s="171"/>
      <c r="AP16478" s="61"/>
      <c r="AQ16478" s="61"/>
      <c r="AR16478" s="61"/>
      <c r="AS16478" s="61"/>
      <c r="AT16478" s="61"/>
      <c r="AU16478" s="61"/>
      <c r="AV16478" s="61"/>
      <c r="AW16478" s="61"/>
      <c r="AX16478" s="61"/>
      <c r="AY16478" s="61"/>
      <c r="AZ16478" s="61"/>
      <c r="BA16478" s="61"/>
    </row>
    <row r="16479" spans="39:53" x14ac:dyDescent="0.2">
      <c r="AM16479" s="61"/>
      <c r="AN16479" s="61"/>
      <c r="AO16479" s="171"/>
      <c r="AP16479" s="61"/>
      <c r="AQ16479" s="61"/>
      <c r="AR16479" s="61"/>
      <c r="AS16479" s="61"/>
      <c r="AT16479" s="61"/>
      <c r="AU16479" s="61"/>
      <c r="AV16479" s="61"/>
      <c r="AW16479" s="61"/>
      <c r="AX16479" s="61"/>
      <c r="AY16479" s="61"/>
      <c r="AZ16479" s="61"/>
      <c r="BA16479" s="61"/>
    </row>
    <row r="16480" spans="39:53" x14ac:dyDescent="0.2">
      <c r="AM16480" s="61"/>
      <c r="AN16480" s="61"/>
      <c r="AO16480" s="171"/>
      <c r="AP16480" s="61"/>
      <c r="AQ16480" s="61"/>
      <c r="AR16480" s="61"/>
      <c r="AS16480" s="61"/>
      <c r="AT16480" s="61"/>
      <c r="AU16480" s="61"/>
      <c r="AV16480" s="61"/>
      <c r="AW16480" s="61"/>
      <c r="AX16480" s="61"/>
      <c r="AY16480" s="61"/>
      <c r="AZ16480" s="61"/>
      <c r="BA16480" s="61"/>
    </row>
    <row r="16481" spans="39:53" x14ac:dyDescent="0.2">
      <c r="AM16481" s="61"/>
      <c r="AN16481" s="61"/>
      <c r="AO16481" s="171"/>
      <c r="AP16481" s="61"/>
      <c r="AQ16481" s="61"/>
      <c r="AR16481" s="61"/>
      <c r="AS16481" s="61"/>
      <c r="AT16481" s="61"/>
      <c r="AU16481" s="61"/>
      <c r="AV16481" s="61"/>
      <c r="AW16481" s="61"/>
      <c r="AX16481" s="61"/>
      <c r="AY16481" s="61"/>
      <c r="AZ16481" s="61"/>
      <c r="BA16481" s="61"/>
    </row>
    <row r="16482" spans="39:53" x14ac:dyDescent="0.2">
      <c r="AM16482" s="61"/>
      <c r="AN16482" s="61"/>
      <c r="AO16482" s="171"/>
      <c r="AP16482" s="61"/>
      <c r="AQ16482" s="61"/>
      <c r="AR16482" s="61"/>
      <c r="AS16482" s="61"/>
      <c r="AT16482" s="61"/>
      <c r="AU16482" s="61"/>
      <c r="AV16482" s="61"/>
      <c r="AW16482" s="61"/>
      <c r="AX16482" s="61"/>
      <c r="AY16482" s="61"/>
      <c r="AZ16482" s="61"/>
      <c r="BA16482" s="61"/>
    </row>
    <row r="16483" spans="39:53" x14ac:dyDescent="0.2">
      <c r="AM16483" s="61"/>
      <c r="AN16483" s="61"/>
      <c r="AO16483" s="171"/>
      <c r="AP16483" s="61"/>
      <c r="AQ16483" s="61"/>
      <c r="AR16483" s="61"/>
      <c r="AS16483" s="61"/>
      <c r="AT16483" s="61"/>
      <c r="AU16483" s="61"/>
      <c r="AV16483" s="61"/>
      <c r="AW16483" s="61"/>
      <c r="AX16483" s="61"/>
      <c r="AY16483" s="61"/>
      <c r="AZ16483" s="61"/>
      <c r="BA16483" s="61"/>
    </row>
    <row r="16484" spans="39:53" x14ac:dyDescent="0.2">
      <c r="AM16484" s="61"/>
      <c r="AN16484" s="61"/>
      <c r="AO16484" s="171"/>
      <c r="AP16484" s="61"/>
      <c r="AQ16484" s="61"/>
      <c r="AR16484" s="61"/>
      <c r="AS16484" s="61"/>
      <c r="AT16484" s="61"/>
      <c r="AU16484" s="61"/>
      <c r="AV16484" s="61"/>
      <c r="AW16484" s="61"/>
      <c r="AX16484" s="61"/>
      <c r="AY16484" s="61"/>
      <c r="AZ16484" s="61"/>
      <c r="BA16484" s="61"/>
    </row>
    <row r="16485" spans="39:53" x14ac:dyDescent="0.2">
      <c r="AM16485" s="61"/>
      <c r="AN16485" s="61"/>
      <c r="AO16485" s="171"/>
      <c r="AP16485" s="61"/>
      <c r="AQ16485" s="61"/>
      <c r="AR16485" s="61"/>
      <c r="AS16485" s="61"/>
      <c r="AT16485" s="61"/>
      <c r="AU16485" s="61"/>
      <c r="AV16485" s="61"/>
      <c r="AW16485" s="61"/>
      <c r="AX16485" s="61"/>
      <c r="AY16485" s="61"/>
      <c r="AZ16485" s="61"/>
      <c r="BA16485" s="61"/>
    </row>
    <row r="16486" spans="39:53" x14ac:dyDescent="0.2">
      <c r="AM16486" s="61"/>
      <c r="AN16486" s="61"/>
      <c r="AO16486" s="171"/>
      <c r="AP16486" s="61"/>
      <c r="AQ16486" s="61"/>
      <c r="AR16486" s="61"/>
      <c r="AS16486" s="61"/>
      <c r="AT16486" s="61"/>
      <c r="AU16486" s="61"/>
      <c r="AV16486" s="61"/>
      <c r="AW16486" s="61"/>
      <c r="AX16486" s="61"/>
      <c r="AY16486" s="61"/>
      <c r="AZ16486" s="61"/>
      <c r="BA16486" s="61"/>
    </row>
    <row r="16487" spans="39:53" x14ac:dyDescent="0.2">
      <c r="AM16487" s="61"/>
      <c r="AN16487" s="61"/>
      <c r="AO16487" s="171"/>
      <c r="AP16487" s="61"/>
      <c r="AQ16487" s="61"/>
      <c r="AR16487" s="61"/>
      <c r="AS16487" s="61"/>
      <c r="AT16487" s="61"/>
      <c r="AU16487" s="61"/>
      <c r="AV16487" s="61"/>
      <c r="AW16487" s="61"/>
      <c r="AX16487" s="61"/>
      <c r="AY16487" s="61"/>
      <c r="AZ16487" s="61"/>
      <c r="BA16487" s="61"/>
    </row>
    <row r="16488" spans="39:53" x14ac:dyDescent="0.2">
      <c r="AM16488" s="61"/>
      <c r="AN16488" s="61"/>
      <c r="AO16488" s="171"/>
      <c r="AP16488" s="61"/>
      <c r="AQ16488" s="61"/>
      <c r="AR16488" s="61"/>
      <c r="AS16488" s="61"/>
      <c r="AT16488" s="61"/>
      <c r="AU16488" s="61"/>
      <c r="AV16488" s="61"/>
      <c r="AW16488" s="61"/>
      <c r="AX16488" s="61"/>
      <c r="AY16488" s="61"/>
      <c r="AZ16488" s="61"/>
      <c r="BA16488" s="61"/>
    </row>
    <row r="16489" spans="39:53" x14ac:dyDescent="0.2">
      <c r="AM16489" s="61"/>
      <c r="AN16489" s="61"/>
      <c r="AO16489" s="171"/>
      <c r="AP16489" s="61"/>
      <c r="AQ16489" s="61"/>
      <c r="AR16489" s="61"/>
      <c r="AS16489" s="61"/>
      <c r="AT16489" s="61"/>
      <c r="AU16489" s="61"/>
      <c r="AV16489" s="61"/>
      <c r="AW16489" s="61"/>
      <c r="AX16489" s="61"/>
      <c r="AY16489" s="61"/>
      <c r="AZ16489" s="61"/>
      <c r="BA16489" s="61"/>
    </row>
    <row r="16490" spans="39:53" x14ac:dyDescent="0.2">
      <c r="AM16490" s="61"/>
      <c r="AN16490" s="61"/>
      <c r="AO16490" s="171"/>
      <c r="AP16490" s="61"/>
      <c r="AQ16490" s="61"/>
      <c r="AR16490" s="61"/>
      <c r="AS16490" s="61"/>
      <c r="AT16490" s="61"/>
      <c r="AU16490" s="61"/>
      <c r="AV16490" s="61"/>
      <c r="AW16490" s="61"/>
      <c r="AX16490" s="61"/>
      <c r="AY16490" s="61"/>
      <c r="AZ16490" s="61"/>
      <c r="BA16490" s="61"/>
    </row>
    <row r="16491" spans="39:53" x14ac:dyDescent="0.2">
      <c r="AM16491" s="61"/>
      <c r="AN16491" s="61"/>
      <c r="AO16491" s="171"/>
      <c r="AP16491" s="61"/>
      <c r="AQ16491" s="61"/>
      <c r="AR16491" s="61"/>
      <c r="AS16491" s="61"/>
      <c r="AT16491" s="61"/>
      <c r="AU16491" s="61"/>
      <c r="AV16491" s="61"/>
      <c r="AW16491" s="61"/>
      <c r="AX16491" s="61"/>
      <c r="AY16491" s="61"/>
      <c r="AZ16491" s="61"/>
      <c r="BA16491" s="61"/>
    </row>
    <row r="16492" spans="39:53" x14ac:dyDescent="0.2">
      <c r="AM16492" s="61"/>
      <c r="AN16492" s="61"/>
      <c r="AO16492" s="171"/>
      <c r="AP16492" s="61"/>
      <c r="AQ16492" s="61"/>
      <c r="AR16492" s="61"/>
      <c r="AS16492" s="61"/>
      <c r="AT16492" s="61"/>
      <c r="AU16492" s="61"/>
      <c r="AV16492" s="61"/>
      <c r="AW16492" s="61"/>
      <c r="AX16492" s="61"/>
      <c r="AY16492" s="61"/>
      <c r="AZ16492" s="61"/>
      <c r="BA16492" s="61"/>
    </row>
    <row r="16493" spans="39:53" x14ac:dyDescent="0.2">
      <c r="AM16493" s="61"/>
      <c r="AN16493" s="61"/>
      <c r="AO16493" s="171"/>
      <c r="AP16493" s="61"/>
      <c r="AQ16493" s="61"/>
      <c r="AR16493" s="61"/>
      <c r="AS16493" s="61"/>
      <c r="AT16493" s="61"/>
      <c r="AU16493" s="61"/>
      <c r="AV16493" s="61"/>
      <c r="AW16493" s="61"/>
      <c r="AX16493" s="61"/>
      <c r="AY16493" s="61"/>
      <c r="AZ16493" s="61"/>
      <c r="BA16493" s="61"/>
    </row>
    <row r="16494" spans="39:53" x14ac:dyDescent="0.2">
      <c r="AM16494" s="61"/>
      <c r="AN16494" s="61"/>
      <c r="AO16494" s="171"/>
      <c r="AP16494" s="61"/>
      <c r="AQ16494" s="61"/>
      <c r="AR16494" s="61"/>
      <c r="AS16494" s="61"/>
      <c r="AT16494" s="61"/>
      <c r="AU16494" s="61"/>
      <c r="AV16494" s="61"/>
      <c r="AW16494" s="61"/>
      <c r="AX16494" s="61"/>
      <c r="AY16494" s="61"/>
      <c r="AZ16494" s="61"/>
      <c r="BA16494" s="61"/>
    </row>
    <row r="16495" spans="39:53" x14ac:dyDescent="0.2">
      <c r="AM16495" s="61"/>
      <c r="AN16495" s="61"/>
      <c r="AO16495" s="171"/>
      <c r="AP16495" s="61"/>
      <c r="AQ16495" s="61"/>
      <c r="AR16495" s="61"/>
      <c r="AS16495" s="61"/>
      <c r="AT16495" s="61"/>
      <c r="AU16495" s="61"/>
      <c r="AV16495" s="61"/>
      <c r="AW16495" s="61"/>
      <c r="AX16495" s="61"/>
      <c r="AY16495" s="61"/>
      <c r="AZ16495" s="61"/>
      <c r="BA16495" s="61"/>
    </row>
    <row r="16496" spans="39:53" x14ac:dyDescent="0.2">
      <c r="AM16496" s="61"/>
      <c r="AN16496" s="61"/>
      <c r="AO16496" s="171"/>
      <c r="AP16496" s="61"/>
      <c r="AQ16496" s="61"/>
      <c r="AR16496" s="61"/>
      <c r="AS16496" s="61"/>
      <c r="AT16496" s="61"/>
      <c r="AU16496" s="61"/>
      <c r="AV16496" s="61"/>
      <c r="AW16496" s="61"/>
      <c r="AX16496" s="61"/>
      <c r="AY16496" s="61"/>
      <c r="AZ16496" s="61"/>
      <c r="BA16496" s="61"/>
    </row>
    <row r="16497" spans="39:53" x14ac:dyDescent="0.2">
      <c r="AM16497" s="61"/>
      <c r="AN16497" s="61"/>
      <c r="AO16497" s="171"/>
      <c r="AP16497" s="61"/>
      <c r="AQ16497" s="61"/>
      <c r="AR16497" s="61"/>
      <c r="AS16497" s="61"/>
      <c r="AT16497" s="61"/>
      <c r="AU16497" s="61"/>
      <c r="AV16497" s="61"/>
      <c r="AW16497" s="61"/>
      <c r="AX16497" s="61"/>
      <c r="AY16497" s="61"/>
      <c r="AZ16497" s="61"/>
      <c r="BA16497" s="61"/>
    </row>
    <row r="16498" spans="39:53" x14ac:dyDescent="0.2">
      <c r="AM16498" s="61"/>
      <c r="AN16498" s="61"/>
      <c r="AO16498" s="171"/>
      <c r="AP16498" s="61"/>
      <c r="AQ16498" s="61"/>
      <c r="AR16498" s="61"/>
      <c r="AS16498" s="61"/>
      <c r="AT16498" s="61"/>
      <c r="AU16498" s="61"/>
      <c r="AV16498" s="61"/>
      <c r="AW16498" s="61"/>
      <c r="AX16498" s="61"/>
      <c r="AY16498" s="61"/>
      <c r="AZ16498" s="61"/>
      <c r="BA16498" s="61"/>
    </row>
    <row r="16499" spans="39:53" x14ac:dyDescent="0.2">
      <c r="AM16499" s="61"/>
      <c r="AN16499" s="61"/>
      <c r="AO16499" s="171"/>
      <c r="AP16499" s="61"/>
      <c r="AQ16499" s="61"/>
      <c r="AR16499" s="61"/>
      <c r="AS16499" s="61"/>
      <c r="AT16499" s="61"/>
      <c r="AU16499" s="61"/>
      <c r="AV16499" s="61"/>
      <c r="AW16499" s="61"/>
      <c r="AX16499" s="61"/>
      <c r="AY16499" s="61"/>
      <c r="AZ16499" s="61"/>
      <c r="BA16499" s="61"/>
    </row>
    <row r="16500" spans="39:53" x14ac:dyDescent="0.2">
      <c r="AM16500" s="61"/>
      <c r="AN16500" s="61"/>
      <c r="AO16500" s="171"/>
      <c r="AP16500" s="61"/>
      <c r="AQ16500" s="61"/>
      <c r="AR16500" s="61"/>
      <c r="AS16500" s="61"/>
      <c r="AT16500" s="61"/>
      <c r="AU16500" s="61"/>
      <c r="AV16500" s="61"/>
      <c r="AW16500" s="61"/>
      <c r="AX16500" s="61"/>
      <c r="AY16500" s="61"/>
      <c r="AZ16500" s="61"/>
      <c r="BA16500" s="61"/>
    </row>
    <row r="16501" spans="39:53" x14ac:dyDescent="0.2">
      <c r="AM16501" s="61"/>
      <c r="AN16501" s="61"/>
      <c r="AO16501" s="171"/>
      <c r="AP16501" s="61"/>
      <c r="AQ16501" s="61"/>
      <c r="AR16501" s="61"/>
      <c r="AS16501" s="61"/>
      <c r="AT16501" s="61"/>
      <c r="AU16501" s="61"/>
      <c r="AV16501" s="61"/>
      <c r="AW16501" s="61"/>
      <c r="AX16501" s="61"/>
      <c r="AY16501" s="61"/>
      <c r="AZ16501" s="61"/>
      <c r="BA16501" s="61"/>
    </row>
    <row r="16502" spans="39:53" x14ac:dyDescent="0.2">
      <c r="AM16502" s="61"/>
      <c r="AN16502" s="61"/>
      <c r="AO16502" s="171"/>
      <c r="AP16502" s="61"/>
      <c r="AQ16502" s="61"/>
      <c r="AR16502" s="61"/>
      <c r="AS16502" s="61"/>
      <c r="AT16502" s="61"/>
      <c r="AU16502" s="61"/>
      <c r="AV16502" s="61"/>
      <c r="AW16502" s="61"/>
      <c r="AX16502" s="61"/>
      <c r="AY16502" s="61"/>
      <c r="AZ16502" s="61"/>
      <c r="BA16502" s="61"/>
    </row>
    <row r="16503" spans="39:53" x14ac:dyDescent="0.2">
      <c r="AM16503" s="61"/>
      <c r="AN16503" s="61"/>
      <c r="AO16503" s="171"/>
      <c r="AP16503" s="61"/>
      <c r="AQ16503" s="61"/>
      <c r="AR16503" s="61"/>
      <c r="AS16503" s="61"/>
      <c r="AT16503" s="61"/>
      <c r="AU16503" s="61"/>
      <c r="AV16503" s="61"/>
      <c r="AW16503" s="61"/>
      <c r="AX16503" s="61"/>
      <c r="AY16503" s="61"/>
      <c r="AZ16503" s="61"/>
      <c r="BA16503" s="61"/>
    </row>
    <row r="16504" spans="39:53" x14ac:dyDescent="0.2">
      <c r="AM16504" s="61"/>
      <c r="AN16504" s="61"/>
      <c r="AO16504" s="171"/>
      <c r="AP16504" s="61"/>
      <c r="AQ16504" s="61"/>
      <c r="AR16504" s="61"/>
      <c r="AS16504" s="61"/>
      <c r="AT16504" s="61"/>
      <c r="AU16504" s="61"/>
      <c r="AV16504" s="61"/>
      <c r="AW16504" s="61"/>
      <c r="AX16504" s="61"/>
      <c r="AY16504" s="61"/>
      <c r="AZ16504" s="61"/>
      <c r="BA16504" s="61"/>
    </row>
    <row r="16505" spans="39:53" x14ac:dyDescent="0.2">
      <c r="AM16505" s="61"/>
      <c r="AN16505" s="61"/>
      <c r="AO16505" s="171"/>
      <c r="AP16505" s="61"/>
      <c r="AQ16505" s="61"/>
      <c r="AR16505" s="61"/>
      <c r="AS16505" s="61"/>
      <c r="AT16505" s="61"/>
      <c r="AU16505" s="61"/>
      <c r="AV16505" s="61"/>
      <c r="AW16505" s="61"/>
      <c r="AX16505" s="61"/>
      <c r="AY16505" s="61"/>
      <c r="AZ16505" s="61"/>
      <c r="BA16505" s="61"/>
    </row>
    <row r="16506" spans="39:53" x14ac:dyDescent="0.2">
      <c r="AM16506" s="61"/>
      <c r="AN16506" s="61"/>
      <c r="AO16506" s="171"/>
      <c r="AP16506" s="61"/>
      <c r="AQ16506" s="61"/>
      <c r="AR16506" s="61"/>
      <c r="AS16506" s="61"/>
      <c r="AT16506" s="61"/>
      <c r="AU16506" s="61"/>
      <c r="AV16506" s="61"/>
      <c r="AW16506" s="61"/>
      <c r="AX16506" s="61"/>
      <c r="AY16506" s="61"/>
      <c r="AZ16506" s="61"/>
      <c r="BA16506" s="61"/>
    </row>
    <row r="16507" spans="39:53" x14ac:dyDescent="0.2">
      <c r="AM16507" s="61"/>
      <c r="AN16507" s="61"/>
      <c r="AO16507" s="171"/>
      <c r="AP16507" s="61"/>
      <c r="AQ16507" s="61"/>
      <c r="AR16507" s="61"/>
      <c r="AS16507" s="61"/>
      <c r="AT16507" s="61"/>
      <c r="AU16507" s="61"/>
      <c r="AV16507" s="61"/>
      <c r="AW16507" s="61"/>
      <c r="AX16507" s="61"/>
      <c r="AY16507" s="61"/>
      <c r="AZ16507" s="61"/>
      <c r="BA16507" s="61"/>
    </row>
    <row r="16508" spans="39:53" x14ac:dyDescent="0.2">
      <c r="AM16508" s="61"/>
      <c r="AN16508" s="61"/>
      <c r="AO16508" s="171"/>
      <c r="AP16508" s="61"/>
      <c r="AQ16508" s="61"/>
      <c r="AR16508" s="61"/>
      <c r="AS16508" s="61"/>
      <c r="AT16508" s="61"/>
      <c r="AU16508" s="61"/>
      <c r="AV16508" s="61"/>
      <c r="AW16508" s="61"/>
      <c r="AX16508" s="61"/>
      <c r="AY16508" s="61"/>
      <c r="AZ16508" s="61"/>
      <c r="BA16508" s="61"/>
    </row>
    <row r="16509" spans="39:53" x14ac:dyDescent="0.2">
      <c r="AM16509" s="61"/>
      <c r="AN16509" s="61"/>
      <c r="AO16509" s="171"/>
      <c r="AP16509" s="61"/>
      <c r="AQ16509" s="61"/>
      <c r="AR16509" s="61"/>
      <c r="AS16509" s="61"/>
      <c r="AT16509" s="61"/>
      <c r="AU16509" s="61"/>
      <c r="AV16509" s="61"/>
      <c r="AW16509" s="61"/>
      <c r="AX16509" s="61"/>
      <c r="AY16509" s="61"/>
      <c r="AZ16509" s="61"/>
      <c r="BA16509" s="61"/>
    </row>
    <row r="16510" spans="39:53" x14ac:dyDescent="0.2">
      <c r="AM16510" s="61"/>
      <c r="AN16510" s="61"/>
      <c r="AO16510" s="171"/>
      <c r="AP16510" s="61"/>
      <c r="AQ16510" s="61"/>
      <c r="AR16510" s="61"/>
      <c r="AS16510" s="61"/>
      <c r="AT16510" s="61"/>
      <c r="AU16510" s="61"/>
      <c r="AV16510" s="61"/>
      <c r="AW16510" s="61"/>
      <c r="AX16510" s="61"/>
      <c r="AY16510" s="61"/>
      <c r="AZ16510" s="61"/>
      <c r="BA16510" s="61"/>
    </row>
    <row r="16511" spans="39:53" x14ac:dyDescent="0.2">
      <c r="AM16511" s="61"/>
      <c r="AN16511" s="61"/>
      <c r="AO16511" s="171"/>
      <c r="AP16511" s="61"/>
      <c r="AQ16511" s="61"/>
      <c r="AR16511" s="61"/>
      <c r="AS16511" s="61"/>
      <c r="AT16511" s="61"/>
      <c r="AU16511" s="61"/>
      <c r="AV16511" s="61"/>
      <c r="AW16511" s="61"/>
      <c r="AX16511" s="61"/>
      <c r="AY16511" s="61"/>
      <c r="AZ16511" s="61"/>
      <c r="BA16511" s="61"/>
    </row>
    <row r="16512" spans="39:53" x14ac:dyDescent="0.2">
      <c r="AM16512" s="61"/>
      <c r="AN16512" s="61"/>
      <c r="AO16512" s="171"/>
      <c r="AP16512" s="61"/>
      <c r="AQ16512" s="61"/>
      <c r="AR16512" s="61"/>
      <c r="AS16512" s="61"/>
      <c r="AT16512" s="61"/>
      <c r="AU16512" s="61"/>
      <c r="AV16512" s="61"/>
      <c r="AW16512" s="61"/>
      <c r="AX16512" s="61"/>
      <c r="AY16512" s="61"/>
      <c r="AZ16512" s="61"/>
      <c r="BA16512" s="61"/>
    </row>
    <row r="16513" spans="39:53" x14ac:dyDescent="0.2">
      <c r="AM16513" s="61"/>
      <c r="AN16513" s="61"/>
      <c r="AO16513" s="171"/>
      <c r="AP16513" s="61"/>
      <c r="AQ16513" s="61"/>
      <c r="AR16513" s="61"/>
      <c r="AS16513" s="61"/>
      <c r="AT16513" s="61"/>
      <c r="AU16513" s="61"/>
      <c r="AV16513" s="61"/>
      <c r="AW16513" s="61"/>
      <c r="AX16513" s="61"/>
      <c r="AY16513" s="61"/>
      <c r="AZ16513" s="61"/>
      <c r="BA16513" s="61"/>
    </row>
    <row r="16514" spans="39:53" x14ac:dyDescent="0.2">
      <c r="AM16514" s="61"/>
      <c r="AN16514" s="61"/>
      <c r="AO16514" s="171"/>
      <c r="AP16514" s="61"/>
      <c r="AQ16514" s="61"/>
      <c r="AR16514" s="61"/>
      <c r="AS16514" s="61"/>
      <c r="AT16514" s="61"/>
      <c r="AU16514" s="61"/>
      <c r="AV16514" s="61"/>
      <c r="AW16514" s="61"/>
      <c r="AX16514" s="61"/>
      <c r="AY16514" s="61"/>
      <c r="AZ16514" s="61"/>
      <c r="BA16514" s="61"/>
    </row>
    <row r="16515" spans="39:53" x14ac:dyDescent="0.2">
      <c r="AM16515" s="61"/>
      <c r="AN16515" s="61"/>
      <c r="AO16515" s="171"/>
      <c r="AP16515" s="61"/>
      <c r="AQ16515" s="61"/>
      <c r="AR16515" s="61"/>
      <c r="AS16515" s="61"/>
      <c r="AT16515" s="61"/>
      <c r="AU16515" s="61"/>
      <c r="AV16515" s="61"/>
      <c r="AW16515" s="61"/>
      <c r="AX16515" s="61"/>
      <c r="AY16515" s="61"/>
      <c r="AZ16515" s="61"/>
      <c r="BA16515" s="61"/>
    </row>
    <row r="16516" spans="39:53" x14ac:dyDescent="0.2">
      <c r="AM16516" s="61"/>
      <c r="AN16516" s="61"/>
      <c r="AO16516" s="171"/>
      <c r="AP16516" s="61"/>
      <c r="AQ16516" s="61"/>
      <c r="AR16516" s="61"/>
      <c r="AS16516" s="61"/>
      <c r="AT16516" s="61"/>
      <c r="AU16516" s="61"/>
      <c r="AV16516" s="61"/>
      <c r="AW16516" s="61"/>
      <c r="AX16516" s="61"/>
      <c r="AY16516" s="61"/>
      <c r="AZ16516" s="61"/>
      <c r="BA16516" s="61"/>
    </row>
    <row r="16517" spans="39:53" x14ac:dyDescent="0.2">
      <c r="AM16517" s="61"/>
      <c r="AN16517" s="61"/>
      <c r="AO16517" s="171"/>
      <c r="AP16517" s="61"/>
      <c r="AQ16517" s="61"/>
      <c r="AR16517" s="61"/>
      <c r="AS16517" s="61"/>
      <c r="AT16517" s="61"/>
      <c r="AU16517" s="61"/>
      <c r="AV16517" s="61"/>
      <c r="AW16517" s="61"/>
      <c r="AX16517" s="61"/>
      <c r="AY16517" s="61"/>
      <c r="AZ16517" s="61"/>
      <c r="BA16517" s="61"/>
    </row>
    <row r="16518" spans="39:53" x14ac:dyDescent="0.2">
      <c r="AM16518" s="61"/>
      <c r="AN16518" s="61"/>
      <c r="AO16518" s="171"/>
      <c r="AP16518" s="61"/>
      <c r="AQ16518" s="61"/>
      <c r="AR16518" s="61"/>
      <c r="AS16518" s="61"/>
      <c r="AT16518" s="61"/>
      <c r="AU16518" s="61"/>
      <c r="AV16518" s="61"/>
      <c r="AW16518" s="61"/>
      <c r="AX16518" s="61"/>
      <c r="AY16518" s="61"/>
      <c r="AZ16518" s="61"/>
      <c r="BA16518" s="61"/>
    </row>
    <row r="16519" spans="39:53" x14ac:dyDescent="0.2">
      <c r="AM16519" s="61"/>
      <c r="AN16519" s="61"/>
      <c r="AO16519" s="171"/>
      <c r="AP16519" s="61"/>
      <c r="AQ16519" s="61"/>
      <c r="AR16519" s="61"/>
      <c r="AS16519" s="61"/>
      <c r="AT16519" s="61"/>
      <c r="AU16519" s="61"/>
      <c r="AV16519" s="61"/>
      <c r="AW16519" s="61"/>
      <c r="AX16519" s="61"/>
      <c r="AY16519" s="61"/>
      <c r="AZ16519" s="61"/>
      <c r="BA16519" s="61"/>
    </row>
    <row r="16520" spans="39:53" x14ac:dyDescent="0.2">
      <c r="AM16520" s="61"/>
      <c r="AN16520" s="61"/>
      <c r="AO16520" s="171"/>
      <c r="AP16520" s="61"/>
      <c r="AQ16520" s="61"/>
      <c r="AR16520" s="61"/>
      <c r="AS16520" s="61"/>
      <c r="AT16520" s="61"/>
      <c r="AU16520" s="61"/>
      <c r="AV16520" s="61"/>
      <c r="AW16520" s="61"/>
      <c r="AX16520" s="61"/>
      <c r="AY16520" s="61"/>
      <c r="AZ16520" s="61"/>
      <c r="BA16520" s="61"/>
    </row>
    <row r="16521" spans="39:53" x14ac:dyDescent="0.2">
      <c r="AM16521" s="61"/>
      <c r="AN16521" s="61"/>
      <c r="AO16521" s="171"/>
      <c r="AP16521" s="61"/>
      <c r="AQ16521" s="61"/>
      <c r="AR16521" s="61"/>
      <c r="AS16521" s="61"/>
      <c r="AT16521" s="61"/>
      <c r="AU16521" s="61"/>
      <c r="AV16521" s="61"/>
      <c r="AW16521" s="61"/>
      <c r="AX16521" s="61"/>
      <c r="AY16521" s="61"/>
      <c r="AZ16521" s="61"/>
      <c r="BA16521" s="61"/>
    </row>
    <row r="16522" spans="39:53" x14ac:dyDescent="0.2">
      <c r="AM16522" s="61"/>
      <c r="AN16522" s="61"/>
      <c r="AO16522" s="171"/>
      <c r="AP16522" s="61"/>
      <c r="AQ16522" s="61"/>
      <c r="AR16522" s="61"/>
      <c r="AS16522" s="61"/>
      <c r="AT16522" s="61"/>
      <c r="AU16522" s="61"/>
      <c r="AV16522" s="61"/>
      <c r="AW16522" s="61"/>
      <c r="AX16522" s="61"/>
      <c r="AY16522" s="61"/>
      <c r="AZ16522" s="61"/>
      <c r="BA16522" s="61"/>
    </row>
    <row r="16523" spans="39:53" x14ac:dyDescent="0.2">
      <c r="AM16523" s="61"/>
      <c r="AN16523" s="61"/>
      <c r="AO16523" s="171"/>
      <c r="AP16523" s="61"/>
      <c r="AQ16523" s="61"/>
      <c r="AR16523" s="61"/>
      <c r="AS16523" s="61"/>
      <c r="AT16523" s="61"/>
      <c r="AU16523" s="61"/>
      <c r="AV16523" s="61"/>
      <c r="AW16523" s="61"/>
      <c r="AX16523" s="61"/>
      <c r="AY16523" s="61"/>
      <c r="AZ16523" s="61"/>
      <c r="BA16523" s="61"/>
    </row>
    <row r="16524" spans="39:53" x14ac:dyDescent="0.2">
      <c r="AM16524" s="61"/>
      <c r="AN16524" s="61"/>
      <c r="AO16524" s="171"/>
      <c r="AP16524" s="61"/>
      <c r="AQ16524" s="61"/>
      <c r="AR16524" s="61"/>
      <c r="AS16524" s="61"/>
      <c r="AT16524" s="61"/>
      <c r="AU16524" s="61"/>
      <c r="AV16524" s="61"/>
      <c r="AW16524" s="61"/>
      <c r="AX16524" s="61"/>
      <c r="AY16524" s="61"/>
      <c r="AZ16524" s="61"/>
      <c r="BA16524" s="61"/>
    </row>
    <row r="16525" spans="39:53" x14ac:dyDescent="0.2">
      <c r="AM16525" s="61"/>
      <c r="AN16525" s="61"/>
      <c r="AO16525" s="171"/>
      <c r="AP16525" s="61"/>
      <c r="AQ16525" s="61"/>
      <c r="AR16525" s="61"/>
      <c r="AS16525" s="61"/>
      <c r="AT16525" s="61"/>
      <c r="AU16525" s="61"/>
      <c r="AV16525" s="61"/>
      <c r="AW16525" s="61"/>
      <c r="AX16525" s="61"/>
      <c r="AY16525" s="61"/>
      <c r="AZ16525" s="61"/>
      <c r="BA16525" s="61"/>
    </row>
    <row r="16526" spans="39:53" x14ac:dyDescent="0.2">
      <c r="AM16526" s="61"/>
      <c r="AN16526" s="61"/>
      <c r="AO16526" s="171"/>
      <c r="AP16526" s="61"/>
      <c r="AQ16526" s="61"/>
      <c r="AR16526" s="61"/>
      <c r="AS16526" s="61"/>
      <c r="AT16526" s="61"/>
      <c r="AU16526" s="61"/>
      <c r="AV16526" s="61"/>
      <c r="AW16526" s="61"/>
      <c r="AX16526" s="61"/>
      <c r="AY16526" s="61"/>
      <c r="AZ16526" s="61"/>
      <c r="BA16526" s="61"/>
    </row>
    <row r="16527" spans="39:53" x14ac:dyDescent="0.2">
      <c r="AM16527" s="61"/>
      <c r="AN16527" s="61"/>
      <c r="AO16527" s="171"/>
      <c r="AP16527" s="61"/>
      <c r="AQ16527" s="61"/>
      <c r="AR16527" s="61"/>
      <c r="AS16527" s="61"/>
      <c r="AT16527" s="61"/>
      <c r="AU16527" s="61"/>
      <c r="AV16527" s="61"/>
      <c r="AW16527" s="61"/>
      <c r="AX16527" s="61"/>
      <c r="AY16527" s="61"/>
      <c r="AZ16527" s="61"/>
      <c r="BA16527" s="61"/>
    </row>
    <row r="16528" spans="39:53" x14ac:dyDescent="0.2">
      <c r="AM16528" s="61"/>
      <c r="AN16528" s="61"/>
      <c r="AO16528" s="171"/>
      <c r="AP16528" s="61"/>
      <c r="AQ16528" s="61"/>
      <c r="AR16528" s="61"/>
      <c r="AS16528" s="61"/>
      <c r="AT16528" s="61"/>
      <c r="AU16528" s="61"/>
      <c r="AV16528" s="61"/>
      <c r="AW16528" s="61"/>
      <c r="AX16528" s="61"/>
      <c r="AY16528" s="61"/>
      <c r="AZ16528" s="61"/>
      <c r="BA16528" s="61"/>
    </row>
    <row r="16529" spans="39:53" x14ac:dyDescent="0.2">
      <c r="AM16529" s="61"/>
      <c r="AN16529" s="61"/>
      <c r="AO16529" s="171"/>
      <c r="AP16529" s="61"/>
      <c r="AQ16529" s="61"/>
      <c r="AR16529" s="61"/>
      <c r="AS16529" s="61"/>
      <c r="AT16529" s="61"/>
      <c r="AU16529" s="61"/>
      <c r="AV16529" s="61"/>
      <c r="AW16529" s="61"/>
      <c r="AX16529" s="61"/>
      <c r="AY16529" s="61"/>
      <c r="AZ16529" s="61"/>
      <c r="BA16529" s="61"/>
    </row>
    <row r="16530" spans="39:53" x14ac:dyDescent="0.2">
      <c r="AM16530" s="61"/>
      <c r="AN16530" s="61"/>
      <c r="AO16530" s="171"/>
      <c r="AP16530" s="61"/>
      <c r="AQ16530" s="61"/>
      <c r="AR16530" s="61"/>
      <c r="AS16530" s="61"/>
      <c r="AT16530" s="61"/>
      <c r="AU16530" s="61"/>
      <c r="AV16530" s="61"/>
      <c r="AW16530" s="61"/>
      <c r="AX16530" s="61"/>
      <c r="AY16530" s="61"/>
      <c r="AZ16530" s="61"/>
      <c r="BA16530" s="61"/>
    </row>
    <row r="16531" spans="39:53" x14ac:dyDescent="0.2">
      <c r="AM16531" s="61"/>
      <c r="AN16531" s="61"/>
      <c r="AO16531" s="171"/>
      <c r="AP16531" s="61"/>
      <c r="AQ16531" s="61"/>
      <c r="AR16531" s="61"/>
      <c r="AS16531" s="61"/>
      <c r="AT16531" s="61"/>
      <c r="AU16531" s="61"/>
      <c r="AV16531" s="61"/>
      <c r="AW16531" s="61"/>
      <c r="AX16531" s="61"/>
      <c r="AY16531" s="61"/>
      <c r="AZ16531" s="61"/>
      <c r="BA16531" s="61"/>
    </row>
    <row r="16532" spans="39:53" x14ac:dyDescent="0.2">
      <c r="AM16532" s="61"/>
      <c r="AN16532" s="61"/>
      <c r="AO16532" s="171"/>
      <c r="AP16532" s="61"/>
      <c r="AQ16532" s="61"/>
      <c r="AR16532" s="61"/>
      <c r="AS16532" s="61"/>
      <c r="AT16532" s="61"/>
      <c r="AU16532" s="61"/>
      <c r="AV16532" s="61"/>
      <c r="AW16532" s="61"/>
      <c r="AX16532" s="61"/>
      <c r="AY16532" s="61"/>
      <c r="AZ16532" s="61"/>
      <c r="BA16532" s="61"/>
    </row>
    <row r="16533" spans="39:53" x14ac:dyDescent="0.2">
      <c r="AM16533" s="61"/>
      <c r="AN16533" s="61"/>
      <c r="AO16533" s="171"/>
      <c r="AP16533" s="61"/>
      <c r="AQ16533" s="61"/>
      <c r="AR16533" s="61"/>
      <c r="AS16533" s="61"/>
      <c r="AT16533" s="61"/>
      <c r="AU16533" s="61"/>
      <c r="AV16533" s="61"/>
      <c r="AW16533" s="61"/>
      <c r="AX16533" s="61"/>
      <c r="AY16533" s="61"/>
      <c r="AZ16533" s="61"/>
      <c r="BA16533" s="61"/>
    </row>
    <row r="16534" spans="39:53" x14ac:dyDescent="0.2">
      <c r="AM16534" s="61"/>
      <c r="AN16534" s="61"/>
      <c r="AO16534" s="171"/>
      <c r="AP16534" s="61"/>
      <c r="AQ16534" s="61"/>
      <c r="AR16534" s="61"/>
      <c r="AS16534" s="61"/>
      <c r="AT16534" s="61"/>
      <c r="AU16534" s="61"/>
      <c r="AV16534" s="61"/>
      <c r="AW16534" s="61"/>
      <c r="AX16534" s="61"/>
      <c r="AY16534" s="61"/>
      <c r="AZ16534" s="61"/>
      <c r="BA16534" s="61"/>
    </row>
    <row r="16535" spans="39:53" x14ac:dyDescent="0.2">
      <c r="AM16535" s="61"/>
      <c r="AN16535" s="61"/>
      <c r="AO16535" s="171"/>
      <c r="AP16535" s="61"/>
      <c r="AQ16535" s="61"/>
      <c r="AR16535" s="61"/>
      <c r="AS16535" s="61"/>
      <c r="AT16535" s="61"/>
      <c r="AU16535" s="61"/>
      <c r="AV16535" s="61"/>
      <c r="AW16535" s="61"/>
      <c r="AX16535" s="61"/>
      <c r="AY16535" s="61"/>
      <c r="AZ16535" s="61"/>
      <c r="BA16535" s="61"/>
    </row>
    <row r="16536" spans="39:53" x14ac:dyDescent="0.2">
      <c r="AM16536" s="61"/>
      <c r="AN16536" s="61"/>
      <c r="AO16536" s="171"/>
      <c r="AP16536" s="61"/>
      <c r="AQ16536" s="61"/>
      <c r="AR16536" s="61"/>
      <c r="AS16536" s="61"/>
      <c r="AT16536" s="61"/>
      <c r="AU16536" s="61"/>
      <c r="AV16536" s="61"/>
      <c r="AW16536" s="61"/>
      <c r="AX16536" s="61"/>
      <c r="AY16536" s="61"/>
      <c r="AZ16536" s="61"/>
      <c r="BA16536" s="61"/>
    </row>
    <row r="16537" spans="39:53" x14ac:dyDescent="0.2">
      <c r="AM16537" s="61"/>
      <c r="AN16537" s="61"/>
      <c r="AO16537" s="171"/>
      <c r="AP16537" s="61"/>
      <c r="AQ16537" s="61"/>
      <c r="AR16537" s="61"/>
      <c r="AS16537" s="61"/>
      <c r="AT16537" s="61"/>
      <c r="AU16537" s="61"/>
      <c r="AV16537" s="61"/>
      <c r="AW16537" s="61"/>
      <c r="AX16537" s="61"/>
      <c r="AY16537" s="61"/>
      <c r="AZ16537" s="61"/>
      <c r="BA16537" s="61"/>
    </row>
    <row r="16538" spans="39:53" x14ac:dyDescent="0.2">
      <c r="AM16538" s="61"/>
      <c r="AN16538" s="61"/>
      <c r="AO16538" s="171"/>
      <c r="AP16538" s="61"/>
      <c r="AQ16538" s="61"/>
      <c r="AR16538" s="61"/>
      <c r="AS16538" s="61"/>
      <c r="AT16538" s="61"/>
      <c r="AU16538" s="61"/>
      <c r="AV16538" s="61"/>
      <c r="AW16538" s="61"/>
      <c r="AX16538" s="61"/>
      <c r="AY16538" s="61"/>
      <c r="AZ16538" s="61"/>
      <c r="BA16538" s="61"/>
    </row>
    <row r="16539" spans="39:53" x14ac:dyDescent="0.2">
      <c r="AM16539" s="61"/>
      <c r="AN16539" s="61"/>
      <c r="AO16539" s="171"/>
      <c r="AP16539" s="61"/>
      <c r="AQ16539" s="61"/>
      <c r="AR16539" s="61"/>
      <c r="AS16539" s="61"/>
      <c r="AT16539" s="61"/>
      <c r="AU16539" s="61"/>
      <c r="AV16539" s="61"/>
      <c r="AW16539" s="61"/>
      <c r="AX16539" s="61"/>
      <c r="AY16539" s="61"/>
      <c r="AZ16539" s="61"/>
      <c r="BA16539" s="61"/>
    </row>
    <row r="16540" spans="39:53" x14ac:dyDescent="0.2">
      <c r="AM16540" s="61"/>
      <c r="AN16540" s="61"/>
      <c r="AO16540" s="171"/>
      <c r="AP16540" s="61"/>
      <c r="AQ16540" s="61"/>
      <c r="AR16540" s="61"/>
      <c r="AS16540" s="61"/>
      <c r="AT16540" s="61"/>
      <c r="AU16540" s="61"/>
      <c r="AV16540" s="61"/>
      <c r="AW16540" s="61"/>
      <c r="AX16540" s="61"/>
      <c r="AY16540" s="61"/>
      <c r="AZ16540" s="61"/>
      <c r="BA16540" s="61"/>
    </row>
    <row r="16541" spans="39:53" x14ac:dyDescent="0.2">
      <c r="AM16541" s="61"/>
      <c r="AN16541" s="61"/>
      <c r="AO16541" s="171"/>
      <c r="AP16541" s="61"/>
      <c r="AQ16541" s="61"/>
      <c r="AR16541" s="61"/>
      <c r="AS16541" s="61"/>
      <c r="AT16541" s="61"/>
      <c r="AU16541" s="61"/>
      <c r="AV16541" s="61"/>
      <c r="AW16541" s="61"/>
      <c r="AX16541" s="61"/>
      <c r="AY16541" s="61"/>
      <c r="AZ16541" s="61"/>
      <c r="BA16541" s="61"/>
    </row>
    <row r="16542" spans="39:53" x14ac:dyDescent="0.2">
      <c r="AM16542" s="61"/>
      <c r="AN16542" s="61"/>
      <c r="AO16542" s="171"/>
      <c r="AP16542" s="61"/>
      <c r="AQ16542" s="61"/>
      <c r="AR16542" s="61"/>
      <c r="AS16542" s="61"/>
      <c r="AT16542" s="61"/>
      <c r="AU16542" s="61"/>
      <c r="AV16542" s="61"/>
      <c r="AW16542" s="61"/>
      <c r="AX16542" s="61"/>
      <c r="AY16542" s="61"/>
      <c r="AZ16542" s="61"/>
      <c r="BA16542" s="61"/>
    </row>
    <row r="16543" spans="39:53" x14ac:dyDescent="0.2">
      <c r="AM16543" s="61"/>
      <c r="AN16543" s="61"/>
      <c r="AO16543" s="171"/>
      <c r="AP16543" s="61"/>
      <c r="AQ16543" s="61"/>
      <c r="AR16543" s="61"/>
      <c r="AS16543" s="61"/>
      <c r="AT16543" s="61"/>
      <c r="AU16543" s="61"/>
      <c r="AV16543" s="61"/>
      <c r="AW16543" s="61"/>
      <c r="AX16543" s="61"/>
      <c r="AY16543" s="61"/>
      <c r="AZ16543" s="61"/>
      <c r="BA16543" s="61"/>
    </row>
    <row r="16544" spans="39:53" x14ac:dyDescent="0.2">
      <c r="AM16544" s="61"/>
      <c r="AN16544" s="61"/>
      <c r="AO16544" s="171"/>
      <c r="AP16544" s="61"/>
      <c r="AQ16544" s="61"/>
      <c r="AR16544" s="61"/>
      <c r="AS16544" s="61"/>
      <c r="AT16544" s="61"/>
      <c r="AU16544" s="61"/>
      <c r="AV16544" s="61"/>
      <c r="AW16544" s="61"/>
      <c r="AX16544" s="61"/>
      <c r="AY16544" s="61"/>
      <c r="AZ16544" s="61"/>
      <c r="BA16544" s="61"/>
    </row>
    <row r="16545" spans="39:53" x14ac:dyDescent="0.2">
      <c r="AM16545" s="61"/>
      <c r="AN16545" s="61"/>
      <c r="AO16545" s="171"/>
      <c r="AP16545" s="61"/>
      <c r="AQ16545" s="61"/>
      <c r="AR16545" s="61"/>
      <c r="AS16545" s="61"/>
      <c r="AT16545" s="61"/>
      <c r="AU16545" s="61"/>
      <c r="AV16545" s="61"/>
      <c r="AW16545" s="61"/>
      <c r="AX16545" s="61"/>
      <c r="AY16545" s="61"/>
      <c r="AZ16545" s="61"/>
      <c r="BA16545" s="61"/>
    </row>
    <row r="16546" spans="39:53" x14ac:dyDescent="0.2">
      <c r="AM16546" s="61"/>
      <c r="AN16546" s="61"/>
      <c r="AO16546" s="171"/>
      <c r="AP16546" s="61"/>
      <c r="AQ16546" s="61"/>
      <c r="AR16546" s="61"/>
      <c r="AS16546" s="61"/>
      <c r="AT16546" s="61"/>
      <c r="AU16546" s="61"/>
      <c r="AV16546" s="61"/>
      <c r="AW16546" s="61"/>
      <c r="AX16546" s="61"/>
      <c r="AY16546" s="61"/>
      <c r="AZ16546" s="61"/>
      <c r="BA16546" s="61"/>
    </row>
    <row r="16547" spans="39:53" x14ac:dyDescent="0.2">
      <c r="AM16547" s="61"/>
      <c r="AN16547" s="61"/>
      <c r="AO16547" s="171"/>
      <c r="AP16547" s="61"/>
      <c r="AQ16547" s="61"/>
      <c r="AR16547" s="61"/>
      <c r="AS16547" s="61"/>
      <c r="AT16547" s="61"/>
      <c r="AU16547" s="61"/>
      <c r="AV16547" s="61"/>
      <c r="AW16547" s="61"/>
      <c r="AX16547" s="61"/>
      <c r="AY16547" s="61"/>
      <c r="AZ16547" s="61"/>
      <c r="BA16547" s="61"/>
    </row>
    <row r="16548" spans="39:53" x14ac:dyDescent="0.2">
      <c r="AM16548" s="61"/>
      <c r="AN16548" s="61"/>
      <c r="AO16548" s="171"/>
      <c r="AP16548" s="61"/>
      <c r="AQ16548" s="61"/>
      <c r="AR16548" s="61"/>
      <c r="AS16548" s="61"/>
      <c r="AT16548" s="61"/>
      <c r="AU16548" s="61"/>
      <c r="AV16548" s="61"/>
      <c r="AW16548" s="61"/>
      <c r="AX16548" s="61"/>
      <c r="AY16548" s="61"/>
      <c r="AZ16548" s="61"/>
      <c r="BA16548" s="61"/>
    </row>
    <row r="16549" spans="39:53" x14ac:dyDescent="0.2">
      <c r="AM16549" s="61"/>
      <c r="AN16549" s="61"/>
      <c r="AO16549" s="171"/>
      <c r="AP16549" s="61"/>
      <c r="AQ16549" s="61"/>
      <c r="AR16549" s="61"/>
      <c r="AS16549" s="61"/>
      <c r="AT16549" s="61"/>
      <c r="AU16549" s="61"/>
      <c r="AV16549" s="61"/>
      <c r="AW16549" s="61"/>
      <c r="AX16549" s="61"/>
      <c r="AY16549" s="61"/>
      <c r="AZ16549" s="61"/>
      <c r="BA16549" s="61"/>
    </row>
    <row r="16550" spans="39:53" x14ac:dyDescent="0.2">
      <c r="AM16550" s="61"/>
      <c r="AN16550" s="61"/>
      <c r="AO16550" s="171"/>
      <c r="AP16550" s="61"/>
      <c r="AQ16550" s="61"/>
      <c r="AR16550" s="61"/>
      <c r="AS16550" s="61"/>
      <c r="AT16550" s="61"/>
      <c r="AU16550" s="61"/>
      <c r="AV16550" s="61"/>
      <c r="AW16550" s="61"/>
      <c r="AX16550" s="61"/>
      <c r="AY16550" s="61"/>
      <c r="AZ16550" s="61"/>
      <c r="BA16550" s="61"/>
    </row>
    <row r="16551" spans="39:53" x14ac:dyDescent="0.2">
      <c r="AM16551" s="61"/>
      <c r="AN16551" s="61"/>
      <c r="AO16551" s="171"/>
      <c r="AP16551" s="61"/>
      <c r="AQ16551" s="61"/>
      <c r="AR16551" s="61"/>
      <c r="AS16551" s="61"/>
      <c r="AT16551" s="61"/>
      <c r="AU16551" s="61"/>
      <c r="AV16551" s="61"/>
      <c r="AW16551" s="61"/>
      <c r="AX16551" s="61"/>
      <c r="AY16551" s="61"/>
      <c r="AZ16551" s="61"/>
      <c r="BA16551" s="61"/>
    </row>
    <row r="16552" spans="39:53" x14ac:dyDescent="0.2">
      <c r="AM16552" s="61"/>
      <c r="AN16552" s="61"/>
      <c r="AO16552" s="171"/>
      <c r="AP16552" s="61"/>
      <c r="AQ16552" s="61"/>
      <c r="AR16552" s="61"/>
      <c r="AS16552" s="61"/>
      <c r="AT16552" s="61"/>
      <c r="AU16552" s="61"/>
      <c r="AV16552" s="61"/>
      <c r="AW16552" s="61"/>
      <c r="AX16552" s="61"/>
      <c r="AY16552" s="61"/>
      <c r="AZ16552" s="61"/>
      <c r="BA16552" s="61"/>
    </row>
    <row r="16553" spans="39:53" x14ac:dyDescent="0.2">
      <c r="AM16553" s="61"/>
      <c r="AN16553" s="61"/>
      <c r="AO16553" s="171"/>
      <c r="AP16553" s="61"/>
      <c r="AQ16553" s="61"/>
      <c r="AR16553" s="61"/>
      <c r="AS16553" s="61"/>
      <c r="AT16553" s="61"/>
      <c r="AU16553" s="61"/>
      <c r="AV16553" s="61"/>
      <c r="AW16553" s="61"/>
      <c r="AX16553" s="61"/>
      <c r="AY16553" s="61"/>
      <c r="AZ16553" s="61"/>
      <c r="BA16553" s="61"/>
    </row>
    <row r="16554" spans="39:53" x14ac:dyDescent="0.2">
      <c r="AM16554" s="61"/>
      <c r="AN16554" s="61"/>
      <c r="AO16554" s="171"/>
      <c r="AP16554" s="61"/>
      <c r="AQ16554" s="61"/>
      <c r="AR16554" s="61"/>
      <c r="AS16554" s="61"/>
      <c r="AT16554" s="61"/>
      <c r="AU16554" s="61"/>
      <c r="AV16554" s="61"/>
      <c r="AW16554" s="61"/>
      <c r="AX16554" s="61"/>
      <c r="AY16554" s="61"/>
      <c r="AZ16554" s="61"/>
      <c r="BA16554" s="61"/>
    </row>
    <row r="16555" spans="39:53" x14ac:dyDescent="0.2">
      <c r="AM16555" s="61"/>
      <c r="AN16555" s="61"/>
      <c r="AO16555" s="171"/>
      <c r="AP16555" s="61"/>
      <c r="AQ16555" s="61"/>
      <c r="AR16555" s="61"/>
      <c r="AS16555" s="61"/>
      <c r="AT16555" s="61"/>
      <c r="AU16555" s="61"/>
      <c r="AV16555" s="61"/>
      <c r="AW16555" s="61"/>
      <c r="AX16555" s="61"/>
      <c r="AY16555" s="61"/>
      <c r="AZ16555" s="61"/>
      <c r="BA16555" s="61"/>
    </row>
    <row r="16556" spans="39:53" x14ac:dyDescent="0.2">
      <c r="AM16556" s="61"/>
      <c r="AN16556" s="61"/>
      <c r="AO16556" s="171"/>
      <c r="AP16556" s="61"/>
      <c r="AQ16556" s="61"/>
      <c r="AR16556" s="61"/>
      <c r="AS16556" s="61"/>
      <c r="AT16556" s="61"/>
      <c r="AU16556" s="61"/>
      <c r="AV16556" s="61"/>
      <c r="AW16556" s="61"/>
      <c r="AX16556" s="61"/>
      <c r="AY16556" s="61"/>
      <c r="AZ16556" s="61"/>
      <c r="BA16556" s="61"/>
    </row>
    <row r="16557" spans="39:53" x14ac:dyDescent="0.2">
      <c r="AM16557" s="61"/>
      <c r="AN16557" s="61"/>
      <c r="AO16557" s="171"/>
      <c r="AP16557" s="61"/>
      <c r="AQ16557" s="61"/>
      <c r="AR16557" s="61"/>
      <c r="AS16557" s="61"/>
      <c r="AT16557" s="61"/>
      <c r="AU16557" s="61"/>
      <c r="AV16557" s="61"/>
      <c r="AW16557" s="61"/>
      <c r="AX16557" s="61"/>
      <c r="AY16557" s="61"/>
      <c r="AZ16557" s="61"/>
      <c r="BA16557" s="61"/>
    </row>
    <row r="16558" spans="39:53" x14ac:dyDescent="0.2">
      <c r="AM16558" s="61"/>
      <c r="AN16558" s="61"/>
      <c r="AO16558" s="171"/>
      <c r="AP16558" s="61"/>
      <c r="AQ16558" s="61"/>
      <c r="AR16558" s="61"/>
      <c r="AS16558" s="61"/>
      <c r="AT16558" s="61"/>
      <c r="AU16558" s="61"/>
      <c r="AV16558" s="61"/>
      <c r="AW16558" s="61"/>
      <c r="AX16558" s="61"/>
      <c r="AY16558" s="61"/>
      <c r="AZ16558" s="61"/>
      <c r="BA16558" s="61"/>
    </row>
    <row r="16559" spans="39:53" x14ac:dyDescent="0.2">
      <c r="AM16559" s="61"/>
      <c r="AN16559" s="61"/>
      <c r="AO16559" s="171"/>
      <c r="AP16559" s="61"/>
      <c r="AQ16559" s="61"/>
      <c r="AR16559" s="61"/>
      <c r="AS16559" s="61"/>
      <c r="AT16559" s="61"/>
      <c r="AU16559" s="61"/>
      <c r="AV16559" s="61"/>
      <c r="AW16559" s="61"/>
      <c r="AX16559" s="61"/>
      <c r="AY16559" s="61"/>
      <c r="AZ16559" s="61"/>
      <c r="BA16559" s="61"/>
    </row>
    <row r="16560" spans="39:53" x14ac:dyDescent="0.2">
      <c r="AM16560" s="61"/>
      <c r="AN16560" s="61"/>
      <c r="AO16560" s="171"/>
      <c r="AP16560" s="61"/>
      <c r="AQ16560" s="61"/>
      <c r="AR16560" s="61"/>
      <c r="AS16560" s="61"/>
      <c r="AT16560" s="61"/>
      <c r="AU16560" s="61"/>
      <c r="AV16560" s="61"/>
      <c r="AW16560" s="61"/>
      <c r="AX16560" s="61"/>
      <c r="AY16560" s="61"/>
      <c r="AZ16560" s="61"/>
      <c r="BA16560" s="61"/>
    </row>
    <row r="16561" spans="39:53" x14ac:dyDescent="0.2">
      <c r="AM16561" s="61"/>
      <c r="AN16561" s="61"/>
      <c r="AO16561" s="171"/>
      <c r="AP16561" s="61"/>
      <c r="AQ16561" s="61"/>
      <c r="AR16561" s="61"/>
      <c r="AS16561" s="61"/>
      <c r="AT16561" s="61"/>
      <c r="AU16561" s="61"/>
      <c r="AV16561" s="61"/>
      <c r="AW16561" s="61"/>
      <c r="AX16561" s="61"/>
      <c r="AY16561" s="61"/>
      <c r="AZ16561" s="61"/>
      <c r="BA16561" s="61"/>
    </row>
    <row r="16562" spans="39:53" x14ac:dyDescent="0.2">
      <c r="AM16562" s="61"/>
      <c r="AN16562" s="61"/>
      <c r="AO16562" s="171"/>
      <c r="AP16562" s="61"/>
      <c r="AQ16562" s="61"/>
      <c r="AR16562" s="61"/>
      <c r="AS16562" s="61"/>
      <c r="AT16562" s="61"/>
      <c r="AU16562" s="61"/>
      <c r="AV16562" s="61"/>
      <c r="AW16562" s="61"/>
      <c r="AX16562" s="61"/>
      <c r="AY16562" s="61"/>
      <c r="AZ16562" s="61"/>
      <c r="BA16562" s="61"/>
    </row>
    <row r="16563" spans="39:53" x14ac:dyDescent="0.2">
      <c r="AM16563" s="61"/>
      <c r="AN16563" s="61"/>
      <c r="AO16563" s="171"/>
      <c r="AP16563" s="61"/>
      <c r="AQ16563" s="61"/>
      <c r="AR16563" s="61"/>
      <c r="AS16563" s="61"/>
      <c r="AT16563" s="61"/>
      <c r="AU16563" s="61"/>
      <c r="AV16563" s="61"/>
      <c r="AW16563" s="61"/>
      <c r="AX16563" s="61"/>
      <c r="AY16563" s="61"/>
      <c r="AZ16563" s="61"/>
      <c r="BA16563" s="61"/>
    </row>
    <row r="16564" spans="39:53" x14ac:dyDescent="0.2">
      <c r="AM16564" s="61"/>
      <c r="AN16564" s="61"/>
      <c r="AO16564" s="171"/>
      <c r="AP16564" s="61"/>
      <c r="AQ16564" s="61"/>
      <c r="AR16564" s="61"/>
      <c r="AS16564" s="61"/>
      <c r="AT16564" s="61"/>
      <c r="AU16564" s="61"/>
      <c r="AV16564" s="61"/>
      <c r="AW16564" s="61"/>
      <c r="AX16564" s="61"/>
      <c r="AY16564" s="61"/>
      <c r="AZ16564" s="61"/>
      <c r="BA16564" s="61"/>
    </row>
    <row r="16565" spans="39:53" x14ac:dyDescent="0.2">
      <c r="AM16565" s="61"/>
      <c r="AN16565" s="61"/>
      <c r="AO16565" s="171"/>
      <c r="AP16565" s="61"/>
      <c r="AQ16565" s="61"/>
      <c r="AR16565" s="61"/>
      <c r="AS16565" s="61"/>
      <c r="AT16565" s="61"/>
      <c r="AU16565" s="61"/>
      <c r="AV16565" s="61"/>
      <c r="AW16565" s="61"/>
      <c r="AX16565" s="61"/>
      <c r="AY16565" s="61"/>
      <c r="AZ16565" s="61"/>
      <c r="BA16565" s="61"/>
    </row>
    <row r="16566" spans="39:53" x14ac:dyDescent="0.2">
      <c r="AM16566" s="61"/>
      <c r="AN16566" s="61"/>
      <c r="AO16566" s="171"/>
      <c r="AP16566" s="61"/>
      <c r="AQ16566" s="61"/>
      <c r="AR16566" s="61"/>
      <c r="AS16566" s="61"/>
      <c r="AT16566" s="61"/>
      <c r="AU16566" s="61"/>
      <c r="AV16566" s="61"/>
      <c r="AW16566" s="61"/>
      <c r="AX16566" s="61"/>
      <c r="AY16566" s="61"/>
      <c r="AZ16566" s="61"/>
      <c r="BA16566" s="61"/>
    </row>
    <row r="16567" spans="39:53" x14ac:dyDescent="0.2">
      <c r="AM16567" s="61"/>
      <c r="AN16567" s="61"/>
      <c r="AO16567" s="171"/>
      <c r="AP16567" s="61"/>
      <c r="AQ16567" s="61"/>
      <c r="AR16567" s="61"/>
      <c r="AS16567" s="61"/>
      <c r="AT16567" s="61"/>
      <c r="AU16567" s="61"/>
      <c r="AV16567" s="61"/>
      <c r="AW16567" s="61"/>
      <c r="AX16567" s="61"/>
      <c r="AY16567" s="61"/>
      <c r="AZ16567" s="61"/>
      <c r="BA16567" s="61"/>
    </row>
    <row r="16568" spans="39:53" x14ac:dyDescent="0.2">
      <c r="AM16568" s="61"/>
      <c r="AN16568" s="61"/>
      <c r="AO16568" s="171"/>
      <c r="AP16568" s="61"/>
      <c r="AQ16568" s="61"/>
      <c r="AR16568" s="61"/>
      <c r="AS16568" s="61"/>
      <c r="AT16568" s="61"/>
      <c r="AU16568" s="61"/>
      <c r="AV16568" s="61"/>
      <c r="AW16568" s="61"/>
      <c r="AX16568" s="61"/>
      <c r="AY16568" s="61"/>
      <c r="AZ16568" s="61"/>
      <c r="BA16568" s="61"/>
    </row>
    <row r="16569" spans="39:53" x14ac:dyDescent="0.2">
      <c r="AM16569" s="61"/>
      <c r="AN16569" s="61"/>
      <c r="AO16569" s="171"/>
      <c r="AP16569" s="61"/>
      <c r="AQ16569" s="61"/>
      <c r="AR16569" s="61"/>
      <c r="AS16569" s="61"/>
      <c r="AT16569" s="61"/>
      <c r="AU16569" s="61"/>
      <c r="AV16569" s="61"/>
      <c r="AW16569" s="61"/>
      <c r="AX16569" s="61"/>
      <c r="AY16569" s="61"/>
      <c r="AZ16569" s="61"/>
      <c r="BA16569" s="61"/>
    </row>
    <row r="16570" spans="39:53" x14ac:dyDescent="0.2">
      <c r="AM16570" s="61"/>
      <c r="AN16570" s="61"/>
      <c r="AO16570" s="171"/>
      <c r="AP16570" s="61"/>
      <c r="AQ16570" s="61"/>
      <c r="AR16570" s="61"/>
      <c r="AS16570" s="61"/>
      <c r="AT16570" s="61"/>
      <c r="AU16570" s="61"/>
      <c r="AV16570" s="61"/>
      <c r="AW16570" s="61"/>
      <c r="AX16570" s="61"/>
      <c r="AY16570" s="61"/>
      <c r="AZ16570" s="61"/>
      <c r="BA16570" s="61"/>
    </row>
    <row r="16571" spans="39:53" x14ac:dyDescent="0.2">
      <c r="AM16571" s="61"/>
      <c r="AN16571" s="61"/>
      <c r="AO16571" s="171"/>
      <c r="AP16571" s="61"/>
      <c r="AQ16571" s="61"/>
      <c r="AR16571" s="61"/>
      <c r="AS16571" s="61"/>
      <c r="AT16571" s="61"/>
      <c r="AU16571" s="61"/>
      <c r="AV16571" s="61"/>
      <c r="AW16571" s="61"/>
      <c r="AX16571" s="61"/>
      <c r="AY16571" s="61"/>
      <c r="AZ16571" s="61"/>
      <c r="BA16571" s="61"/>
    </row>
    <row r="16572" spans="39:53" x14ac:dyDescent="0.2">
      <c r="AM16572" s="61"/>
      <c r="AN16572" s="61"/>
      <c r="AO16572" s="171"/>
      <c r="AP16572" s="61"/>
      <c r="AQ16572" s="61"/>
      <c r="AR16572" s="61"/>
      <c r="AS16572" s="61"/>
      <c r="AT16572" s="61"/>
      <c r="AU16572" s="61"/>
      <c r="AV16572" s="61"/>
      <c r="AW16572" s="61"/>
      <c r="AX16572" s="61"/>
      <c r="AY16572" s="61"/>
      <c r="AZ16572" s="61"/>
      <c r="BA16572" s="61"/>
    </row>
    <row r="16573" spans="39:53" x14ac:dyDescent="0.2">
      <c r="AM16573" s="61"/>
      <c r="AN16573" s="61"/>
      <c r="AO16573" s="171"/>
      <c r="AP16573" s="61"/>
      <c r="AQ16573" s="61"/>
      <c r="AR16573" s="61"/>
      <c r="AS16573" s="61"/>
      <c r="AT16573" s="61"/>
      <c r="AU16573" s="61"/>
      <c r="AV16573" s="61"/>
      <c r="AW16573" s="61"/>
      <c r="AX16573" s="61"/>
      <c r="AY16573" s="61"/>
      <c r="AZ16573" s="61"/>
      <c r="BA16573" s="61"/>
    </row>
    <row r="16574" spans="39:53" x14ac:dyDescent="0.2">
      <c r="AM16574" s="61"/>
      <c r="AN16574" s="61"/>
      <c r="AO16574" s="171"/>
      <c r="AP16574" s="61"/>
      <c r="AQ16574" s="61"/>
      <c r="AR16574" s="61"/>
      <c r="AS16574" s="61"/>
      <c r="AT16574" s="61"/>
      <c r="AU16574" s="61"/>
      <c r="AV16574" s="61"/>
      <c r="AW16574" s="61"/>
      <c r="AX16574" s="61"/>
      <c r="AY16574" s="61"/>
      <c r="AZ16574" s="61"/>
      <c r="BA16574" s="61"/>
    </row>
    <row r="16575" spans="39:53" x14ac:dyDescent="0.2">
      <c r="AM16575" s="61"/>
      <c r="AN16575" s="61"/>
      <c r="AO16575" s="171"/>
      <c r="AP16575" s="61"/>
      <c r="AQ16575" s="61"/>
      <c r="AR16575" s="61"/>
      <c r="AS16575" s="61"/>
      <c r="AT16575" s="61"/>
      <c r="AU16575" s="61"/>
      <c r="AV16575" s="61"/>
      <c r="AW16575" s="61"/>
      <c r="AX16575" s="61"/>
      <c r="AY16575" s="61"/>
      <c r="AZ16575" s="61"/>
      <c r="BA16575" s="61"/>
    </row>
    <row r="16576" spans="39:53" x14ac:dyDescent="0.2">
      <c r="AM16576" s="61"/>
      <c r="AN16576" s="61"/>
      <c r="AO16576" s="171"/>
      <c r="AP16576" s="61"/>
      <c r="AQ16576" s="61"/>
      <c r="AR16576" s="61"/>
      <c r="AS16576" s="61"/>
      <c r="AT16576" s="61"/>
      <c r="AU16576" s="61"/>
      <c r="AV16576" s="61"/>
      <c r="AW16576" s="61"/>
      <c r="AX16576" s="61"/>
      <c r="AY16576" s="61"/>
      <c r="AZ16576" s="61"/>
      <c r="BA16576" s="61"/>
    </row>
    <row r="16577" spans="39:53" x14ac:dyDescent="0.2">
      <c r="AM16577" s="61"/>
      <c r="AN16577" s="61"/>
      <c r="AO16577" s="171"/>
      <c r="AP16577" s="61"/>
      <c r="AQ16577" s="61"/>
      <c r="AR16577" s="61"/>
      <c r="AS16577" s="61"/>
      <c r="AT16577" s="61"/>
      <c r="AU16577" s="61"/>
      <c r="AV16577" s="61"/>
      <c r="AW16577" s="61"/>
      <c r="AX16577" s="61"/>
      <c r="AY16577" s="61"/>
      <c r="AZ16577" s="61"/>
      <c r="BA16577" s="61"/>
    </row>
    <row r="16578" spans="39:53" x14ac:dyDescent="0.2">
      <c r="AM16578" s="61"/>
      <c r="AN16578" s="61"/>
      <c r="AO16578" s="171"/>
      <c r="AP16578" s="61"/>
      <c r="AQ16578" s="61"/>
      <c r="AR16578" s="61"/>
      <c r="AS16578" s="61"/>
      <c r="AT16578" s="61"/>
      <c r="AU16578" s="61"/>
      <c r="AV16578" s="61"/>
      <c r="AW16578" s="61"/>
      <c r="AX16578" s="61"/>
      <c r="AY16578" s="61"/>
      <c r="AZ16578" s="61"/>
      <c r="BA16578" s="61"/>
    </row>
    <row r="16579" spans="39:53" x14ac:dyDescent="0.2">
      <c r="AM16579" s="61"/>
      <c r="AN16579" s="61"/>
      <c r="AO16579" s="171"/>
      <c r="AP16579" s="61"/>
      <c r="AQ16579" s="61"/>
      <c r="AR16579" s="61"/>
      <c r="AS16579" s="61"/>
      <c r="AT16579" s="61"/>
      <c r="AU16579" s="61"/>
      <c r="AV16579" s="61"/>
      <c r="AW16579" s="61"/>
      <c r="AX16579" s="61"/>
      <c r="AY16579" s="61"/>
      <c r="AZ16579" s="61"/>
      <c r="BA16579" s="61"/>
    </row>
    <row r="16580" spans="39:53" x14ac:dyDescent="0.2">
      <c r="AM16580" s="61"/>
      <c r="AN16580" s="61"/>
      <c r="AO16580" s="171"/>
      <c r="AP16580" s="61"/>
      <c r="AQ16580" s="61"/>
      <c r="AR16580" s="61"/>
      <c r="AS16580" s="61"/>
      <c r="AT16580" s="61"/>
      <c r="AU16580" s="61"/>
      <c r="AV16580" s="61"/>
      <c r="AW16580" s="61"/>
      <c r="AX16580" s="61"/>
      <c r="AY16580" s="61"/>
      <c r="AZ16580" s="61"/>
      <c r="BA16580" s="61"/>
    </row>
    <row r="16581" spans="39:53" x14ac:dyDescent="0.2">
      <c r="AM16581" s="61"/>
      <c r="AN16581" s="61"/>
      <c r="AO16581" s="171"/>
      <c r="AP16581" s="61"/>
      <c r="AQ16581" s="61"/>
      <c r="AR16581" s="61"/>
      <c r="AS16581" s="61"/>
      <c r="AT16581" s="61"/>
      <c r="AU16581" s="61"/>
      <c r="AV16581" s="61"/>
      <c r="AW16581" s="61"/>
      <c r="AX16581" s="61"/>
      <c r="AY16581" s="61"/>
      <c r="AZ16581" s="61"/>
      <c r="BA16581" s="61"/>
    </row>
    <row r="16582" spans="39:53" x14ac:dyDescent="0.2">
      <c r="AM16582" s="61"/>
      <c r="AN16582" s="61"/>
      <c r="AO16582" s="171"/>
      <c r="AP16582" s="61"/>
      <c r="AQ16582" s="61"/>
      <c r="AR16582" s="61"/>
      <c r="AS16582" s="61"/>
      <c r="AT16582" s="61"/>
      <c r="AU16582" s="61"/>
      <c r="AV16582" s="61"/>
      <c r="AW16582" s="61"/>
      <c r="AX16582" s="61"/>
      <c r="AY16582" s="61"/>
      <c r="AZ16582" s="61"/>
      <c r="BA16582" s="61"/>
    </row>
    <row r="16583" spans="39:53" x14ac:dyDescent="0.2">
      <c r="AM16583" s="61"/>
      <c r="AN16583" s="61"/>
      <c r="AO16583" s="171"/>
      <c r="AP16583" s="61"/>
      <c r="AQ16583" s="61"/>
      <c r="AR16583" s="61"/>
      <c r="AS16583" s="61"/>
      <c r="AT16583" s="61"/>
      <c r="AU16583" s="61"/>
      <c r="AV16583" s="61"/>
      <c r="AW16583" s="61"/>
      <c r="AX16583" s="61"/>
      <c r="AY16583" s="61"/>
      <c r="AZ16583" s="61"/>
      <c r="BA16583" s="61"/>
    </row>
    <row r="16584" spans="39:53" x14ac:dyDescent="0.2">
      <c r="AM16584" s="61"/>
      <c r="AN16584" s="61"/>
      <c r="AO16584" s="171"/>
      <c r="AP16584" s="61"/>
      <c r="AQ16584" s="61"/>
      <c r="AR16584" s="61"/>
      <c r="AS16584" s="61"/>
      <c r="AT16584" s="61"/>
      <c r="AU16584" s="61"/>
      <c r="AV16584" s="61"/>
      <c r="AW16584" s="61"/>
      <c r="AX16584" s="61"/>
      <c r="AY16584" s="61"/>
      <c r="AZ16584" s="61"/>
      <c r="BA16584" s="61"/>
    </row>
    <row r="16585" spans="39:53" x14ac:dyDescent="0.2">
      <c r="AM16585" s="61"/>
      <c r="AN16585" s="61"/>
      <c r="AO16585" s="171"/>
      <c r="AP16585" s="61"/>
      <c r="AQ16585" s="61"/>
      <c r="AR16585" s="61"/>
      <c r="AS16585" s="61"/>
      <c r="AT16585" s="61"/>
      <c r="AU16585" s="61"/>
      <c r="AV16585" s="61"/>
      <c r="AW16585" s="61"/>
      <c r="AX16585" s="61"/>
      <c r="AY16585" s="61"/>
      <c r="AZ16585" s="61"/>
      <c r="BA16585" s="61"/>
    </row>
    <row r="16586" spans="39:53" x14ac:dyDescent="0.2">
      <c r="AM16586" s="61"/>
      <c r="AN16586" s="61"/>
      <c r="AO16586" s="171"/>
      <c r="AP16586" s="61"/>
      <c r="AQ16586" s="61"/>
      <c r="AR16586" s="61"/>
      <c r="AS16586" s="61"/>
      <c r="AT16586" s="61"/>
      <c r="AU16586" s="61"/>
      <c r="AV16586" s="61"/>
      <c r="AW16586" s="61"/>
      <c r="AX16586" s="61"/>
      <c r="AY16586" s="61"/>
      <c r="AZ16586" s="61"/>
      <c r="BA16586" s="61"/>
    </row>
    <row r="16587" spans="39:53" x14ac:dyDescent="0.2">
      <c r="AM16587" s="61"/>
      <c r="AN16587" s="61"/>
      <c r="AO16587" s="171"/>
      <c r="AP16587" s="61"/>
      <c r="AQ16587" s="61"/>
      <c r="AR16587" s="61"/>
      <c r="AS16587" s="61"/>
      <c r="AT16587" s="61"/>
      <c r="AU16587" s="61"/>
      <c r="AV16587" s="61"/>
      <c r="AW16587" s="61"/>
      <c r="AX16587" s="61"/>
      <c r="AY16587" s="61"/>
      <c r="AZ16587" s="61"/>
      <c r="BA16587" s="61"/>
    </row>
    <row r="16588" spans="39:53" x14ac:dyDescent="0.2">
      <c r="AM16588" s="61"/>
      <c r="AN16588" s="61"/>
      <c r="AO16588" s="171"/>
      <c r="AP16588" s="61"/>
      <c r="AQ16588" s="61"/>
      <c r="AR16588" s="61"/>
      <c r="AS16588" s="61"/>
      <c r="AT16588" s="61"/>
      <c r="AU16588" s="61"/>
      <c r="AV16588" s="61"/>
      <c r="AW16588" s="61"/>
      <c r="AX16588" s="61"/>
      <c r="AY16588" s="61"/>
      <c r="AZ16588" s="61"/>
      <c r="BA16588" s="61"/>
    </row>
    <row r="16589" spans="39:53" x14ac:dyDescent="0.2">
      <c r="AM16589" s="61"/>
      <c r="AN16589" s="61"/>
      <c r="AO16589" s="171"/>
      <c r="AP16589" s="61"/>
      <c r="AQ16589" s="61"/>
      <c r="AR16589" s="61"/>
      <c r="AS16589" s="61"/>
      <c r="AT16589" s="61"/>
      <c r="AU16589" s="61"/>
      <c r="AV16589" s="61"/>
      <c r="AW16589" s="61"/>
      <c r="AX16589" s="61"/>
      <c r="AY16589" s="61"/>
      <c r="AZ16589" s="61"/>
      <c r="BA16589" s="61"/>
    </row>
    <row r="16590" spans="39:53" x14ac:dyDescent="0.2">
      <c r="AM16590" s="61"/>
      <c r="AN16590" s="61"/>
      <c r="AO16590" s="171"/>
      <c r="AP16590" s="61"/>
      <c r="AQ16590" s="61"/>
      <c r="AR16590" s="61"/>
      <c r="AS16590" s="61"/>
      <c r="AT16590" s="61"/>
      <c r="AU16590" s="61"/>
      <c r="AV16590" s="61"/>
      <c r="AW16590" s="61"/>
      <c r="AX16590" s="61"/>
      <c r="AY16590" s="61"/>
      <c r="AZ16590" s="61"/>
      <c r="BA16590" s="61"/>
    </row>
    <row r="16591" spans="39:53" x14ac:dyDescent="0.2">
      <c r="AM16591" s="61"/>
      <c r="AN16591" s="61"/>
      <c r="AO16591" s="171"/>
      <c r="AP16591" s="61"/>
      <c r="AQ16591" s="61"/>
      <c r="AR16591" s="61"/>
      <c r="AS16591" s="61"/>
      <c r="AT16591" s="61"/>
      <c r="AU16591" s="61"/>
      <c r="AV16591" s="61"/>
      <c r="AW16591" s="61"/>
      <c r="AX16591" s="61"/>
      <c r="AY16591" s="61"/>
      <c r="AZ16591" s="61"/>
      <c r="BA16591" s="61"/>
    </row>
    <row r="16592" spans="39:53" x14ac:dyDescent="0.2">
      <c r="AM16592" s="61"/>
      <c r="AN16592" s="61"/>
      <c r="AO16592" s="171"/>
      <c r="AP16592" s="61"/>
      <c r="AQ16592" s="61"/>
      <c r="AR16592" s="61"/>
      <c r="AS16592" s="61"/>
      <c r="AT16592" s="61"/>
      <c r="AU16592" s="61"/>
      <c r="AV16592" s="61"/>
      <c r="AW16592" s="61"/>
      <c r="AX16592" s="61"/>
      <c r="AY16592" s="61"/>
      <c r="AZ16592" s="61"/>
      <c r="BA16592" s="61"/>
    </row>
    <row r="16593" spans="39:53" x14ac:dyDescent="0.2">
      <c r="AM16593" s="61"/>
      <c r="AN16593" s="61"/>
      <c r="AO16593" s="171"/>
      <c r="AP16593" s="61"/>
      <c r="AQ16593" s="61"/>
      <c r="AR16593" s="61"/>
      <c r="AS16593" s="61"/>
      <c r="AT16593" s="61"/>
      <c r="AU16593" s="61"/>
      <c r="AV16593" s="61"/>
      <c r="AW16593" s="61"/>
      <c r="AX16593" s="61"/>
      <c r="AY16593" s="61"/>
      <c r="AZ16593" s="61"/>
      <c r="BA16593" s="61"/>
    </row>
    <row r="16594" spans="39:53" x14ac:dyDescent="0.2">
      <c r="AM16594" s="61"/>
      <c r="AN16594" s="61"/>
      <c r="AO16594" s="171"/>
      <c r="AP16594" s="61"/>
      <c r="AQ16594" s="61"/>
      <c r="AR16594" s="61"/>
      <c r="AS16594" s="61"/>
      <c r="AT16594" s="61"/>
      <c r="AU16594" s="61"/>
      <c r="AV16594" s="61"/>
      <c r="AW16594" s="61"/>
      <c r="AX16594" s="61"/>
      <c r="AY16594" s="61"/>
      <c r="AZ16594" s="61"/>
      <c r="BA16594" s="61"/>
    </row>
    <row r="16595" spans="39:53" x14ac:dyDescent="0.2">
      <c r="AM16595" s="61"/>
      <c r="AN16595" s="61"/>
      <c r="AO16595" s="171"/>
      <c r="AP16595" s="61"/>
      <c r="AQ16595" s="61"/>
      <c r="AR16595" s="61"/>
      <c r="AS16595" s="61"/>
      <c r="AT16595" s="61"/>
      <c r="AU16595" s="61"/>
      <c r="AV16595" s="61"/>
      <c r="AW16595" s="61"/>
      <c r="AX16595" s="61"/>
      <c r="AY16595" s="61"/>
      <c r="AZ16595" s="61"/>
      <c r="BA16595" s="61"/>
    </row>
    <row r="16596" spans="39:53" x14ac:dyDescent="0.2">
      <c r="AM16596" s="61"/>
      <c r="AN16596" s="61"/>
      <c r="AO16596" s="171"/>
      <c r="AP16596" s="61"/>
      <c r="AQ16596" s="61"/>
      <c r="AR16596" s="61"/>
      <c r="AS16596" s="61"/>
      <c r="AT16596" s="61"/>
      <c r="AU16596" s="61"/>
      <c r="AV16596" s="61"/>
      <c r="AW16596" s="61"/>
      <c r="AX16596" s="61"/>
      <c r="AY16596" s="61"/>
      <c r="AZ16596" s="61"/>
      <c r="BA16596" s="61"/>
    </row>
    <row r="16597" spans="39:53" x14ac:dyDescent="0.2">
      <c r="AM16597" s="61"/>
      <c r="AN16597" s="61"/>
      <c r="AO16597" s="171"/>
      <c r="AP16597" s="61"/>
      <c r="AQ16597" s="61"/>
      <c r="AR16597" s="61"/>
      <c r="AS16597" s="61"/>
      <c r="AT16597" s="61"/>
      <c r="AU16597" s="61"/>
      <c r="AV16597" s="61"/>
      <c r="AW16597" s="61"/>
      <c r="AX16597" s="61"/>
      <c r="AY16597" s="61"/>
      <c r="AZ16597" s="61"/>
      <c r="BA16597" s="61"/>
    </row>
    <row r="16598" spans="39:53" x14ac:dyDescent="0.2">
      <c r="AM16598" s="61"/>
      <c r="AN16598" s="61"/>
      <c r="AO16598" s="171"/>
      <c r="AP16598" s="61"/>
      <c r="AQ16598" s="61"/>
      <c r="AR16598" s="61"/>
      <c r="AS16598" s="61"/>
      <c r="AT16598" s="61"/>
      <c r="AU16598" s="61"/>
      <c r="AV16598" s="61"/>
      <c r="AW16598" s="61"/>
      <c r="AX16598" s="61"/>
      <c r="AY16598" s="61"/>
      <c r="AZ16598" s="61"/>
      <c r="BA16598" s="61"/>
    </row>
    <row r="16599" spans="39:53" x14ac:dyDescent="0.2">
      <c r="AM16599" s="61"/>
      <c r="AN16599" s="61"/>
      <c r="AO16599" s="171"/>
      <c r="AP16599" s="61"/>
      <c r="AQ16599" s="61"/>
      <c r="AR16599" s="61"/>
      <c r="AS16599" s="61"/>
      <c r="AT16599" s="61"/>
      <c r="AU16599" s="61"/>
      <c r="AV16599" s="61"/>
      <c r="AW16599" s="61"/>
      <c r="AX16599" s="61"/>
      <c r="AY16599" s="61"/>
      <c r="AZ16599" s="61"/>
      <c r="BA16599" s="61"/>
    </row>
    <row r="16600" spans="39:53" x14ac:dyDescent="0.2">
      <c r="AM16600" s="61"/>
      <c r="AN16600" s="61"/>
      <c r="AO16600" s="171"/>
      <c r="AP16600" s="61"/>
      <c r="AQ16600" s="61"/>
      <c r="AR16600" s="61"/>
      <c r="AS16600" s="61"/>
      <c r="AT16600" s="61"/>
      <c r="AU16600" s="61"/>
      <c r="AV16600" s="61"/>
      <c r="AW16600" s="61"/>
      <c r="AX16600" s="61"/>
      <c r="AY16600" s="61"/>
      <c r="AZ16600" s="61"/>
      <c r="BA16600" s="61"/>
    </row>
    <row r="16601" spans="39:53" x14ac:dyDescent="0.2">
      <c r="AM16601" s="61"/>
      <c r="AN16601" s="61"/>
      <c r="AO16601" s="171"/>
      <c r="AP16601" s="61"/>
      <c r="AQ16601" s="61"/>
      <c r="AR16601" s="61"/>
      <c r="AS16601" s="61"/>
      <c r="AT16601" s="61"/>
      <c r="AU16601" s="61"/>
      <c r="AV16601" s="61"/>
      <c r="AW16601" s="61"/>
      <c r="AX16601" s="61"/>
      <c r="AY16601" s="61"/>
      <c r="AZ16601" s="61"/>
      <c r="BA16601" s="61"/>
    </row>
    <row r="16602" spans="39:53" x14ac:dyDescent="0.2">
      <c r="AM16602" s="61"/>
      <c r="AN16602" s="61"/>
      <c r="AO16602" s="171"/>
      <c r="AP16602" s="61"/>
      <c r="AQ16602" s="61"/>
      <c r="AR16602" s="61"/>
      <c r="AS16602" s="61"/>
      <c r="AT16602" s="61"/>
      <c r="AU16602" s="61"/>
      <c r="AV16602" s="61"/>
      <c r="AW16602" s="61"/>
      <c r="AX16602" s="61"/>
      <c r="AY16602" s="61"/>
      <c r="AZ16602" s="61"/>
      <c r="BA16602" s="61"/>
    </row>
    <row r="16603" spans="39:53" x14ac:dyDescent="0.2">
      <c r="AM16603" s="61"/>
      <c r="AN16603" s="61"/>
      <c r="AO16603" s="171"/>
      <c r="AP16603" s="61"/>
      <c r="AQ16603" s="61"/>
      <c r="AR16603" s="61"/>
      <c r="AS16603" s="61"/>
      <c r="AT16603" s="61"/>
      <c r="AU16603" s="61"/>
      <c r="AV16603" s="61"/>
      <c r="AW16603" s="61"/>
      <c r="AX16603" s="61"/>
      <c r="AY16603" s="61"/>
      <c r="AZ16603" s="61"/>
      <c r="BA16603" s="61"/>
    </row>
    <row r="16604" spans="39:53" x14ac:dyDescent="0.2">
      <c r="AM16604" s="61"/>
      <c r="AN16604" s="61"/>
      <c r="AO16604" s="171"/>
      <c r="AP16604" s="61"/>
      <c r="AQ16604" s="61"/>
      <c r="AR16604" s="61"/>
      <c r="AS16604" s="61"/>
      <c r="AT16604" s="61"/>
      <c r="AU16604" s="61"/>
      <c r="AV16604" s="61"/>
      <c r="AW16604" s="61"/>
      <c r="AX16604" s="61"/>
      <c r="AY16604" s="61"/>
      <c r="AZ16604" s="61"/>
      <c r="BA16604" s="61"/>
    </row>
    <row r="16605" spans="39:53" x14ac:dyDescent="0.2">
      <c r="AM16605" s="61"/>
      <c r="AN16605" s="61"/>
      <c r="AO16605" s="171"/>
      <c r="AP16605" s="61"/>
      <c r="AQ16605" s="61"/>
      <c r="AR16605" s="61"/>
      <c r="AS16605" s="61"/>
      <c r="AT16605" s="61"/>
      <c r="AU16605" s="61"/>
      <c r="AV16605" s="61"/>
      <c r="AW16605" s="61"/>
      <c r="AX16605" s="61"/>
      <c r="AY16605" s="61"/>
      <c r="AZ16605" s="61"/>
      <c r="BA16605" s="61"/>
    </row>
    <row r="16606" spans="39:53" x14ac:dyDescent="0.2">
      <c r="AM16606" s="61"/>
      <c r="AN16606" s="61"/>
      <c r="AO16606" s="171"/>
      <c r="AP16606" s="61"/>
      <c r="AQ16606" s="61"/>
      <c r="AR16606" s="61"/>
      <c r="AS16606" s="61"/>
      <c r="AT16606" s="61"/>
      <c r="AU16606" s="61"/>
      <c r="AV16606" s="61"/>
      <c r="AW16606" s="61"/>
      <c r="AX16606" s="61"/>
      <c r="AY16606" s="61"/>
      <c r="AZ16606" s="61"/>
      <c r="BA16606" s="61"/>
    </row>
    <row r="16607" spans="39:53" x14ac:dyDescent="0.2">
      <c r="AM16607" s="61"/>
      <c r="AN16607" s="61"/>
      <c r="AO16607" s="171"/>
      <c r="AP16607" s="61"/>
      <c r="AQ16607" s="61"/>
      <c r="AR16607" s="61"/>
      <c r="AS16607" s="61"/>
      <c r="AT16607" s="61"/>
      <c r="AU16607" s="61"/>
      <c r="AV16607" s="61"/>
      <c r="AW16607" s="61"/>
      <c r="AX16607" s="61"/>
      <c r="AY16607" s="61"/>
      <c r="AZ16607" s="61"/>
      <c r="BA16607" s="61"/>
    </row>
    <row r="16608" spans="39:53" x14ac:dyDescent="0.2">
      <c r="AM16608" s="61"/>
      <c r="AN16608" s="61"/>
      <c r="AO16608" s="171"/>
      <c r="AP16608" s="61"/>
      <c r="AQ16608" s="61"/>
      <c r="AR16608" s="61"/>
      <c r="AS16608" s="61"/>
      <c r="AT16608" s="61"/>
      <c r="AU16608" s="61"/>
      <c r="AV16608" s="61"/>
      <c r="AW16608" s="61"/>
      <c r="AX16608" s="61"/>
      <c r="AY16608" s="61"/>
      <c r="AZ16608" s="61"/>
      <c r="BA16608" s="61"/>
    </row>
    <row r="16609" spans="39:53" x14ac:dyDescent="0.2">
      <c r="AM16609" s="61"/>
      <c r="AN16609" s="61"/>
      <c r="AO16609" s="171"/>
      <c r="AP16609" s="61"/>
      <c r="AQ16609" s="61"/>
      <c r="AR16609" s="61"/>
      <c r="AS16609" s="61"/>
      <c r="AT16609" s="61"/>
      <c r="AU16609" s="61"/>
      <c r="AV16609" s="61"/>
      <c r="AW16609" s="61"/>
      <c r="AX16609" s="61"/>
      <c r="AY16609" s="61"/>
      <c r="AZ16609" s="61"/>
      <c r="BA16609" s="61"/>
    </row>
    <row r="16610" spans="39:53" x14ac:dyDescent="0.2">
      <c r="AM16610" s="61"/>
      <c r="AN16610" s="61"/>
      <c r="AO16610" s="171"/>
      <c r="AP16610" s="61"/>
      <c r="AQ16610" s="61"/>
      <c r="AR16610" s="61"/>
      <c r="AS16610" s="61"/>
      <c r="AT16610" s="61"/>
      <c r="AU16610" s="61"/>
      <c r="AV16610" s="61"/>
      <c r="AW16610" s="61"/>
      <c r="AX16610" s="61"/>
      <c r="AY16610" s="61"/>
      <c r="AZ16610" s="61"/>
      <c r="BA16610" s="61"/>
    </row>
    <row r="16611" spans="39:53" x14ac:dyDescent="0.2">
      <c r="AM16611" s="61"/>
      <c r="AN16611" s="61"/>
      <c r="AO16611" s="171"/>
      <c r="AP16611" s="61"/>
      <c r="AQ16611" s="61"/>
      <c r="AR16611" s="61"/>
      <c r="AS16611" s="61"/>
      <c r="AT16611" s="61"/>
      <c r="AU16611" s="61"/>
      <c r="AV16611" s="61"/>
      <c r="AW16611" s="61"/>
      <c r="AX16611" s="61"/>
      <c r="AY16611" s="61"/>
      <c r="AZ16611" s="61"/>
      <c r="BA16611" s="61"/>
    </row>
    <row r="16612" spans="39:53" x14ac:dyDescent="0.2">
      <c r="AM16612" s="61"/>
      <c r="AN16612" s="61"/>
      <c r="AO16612" s="171"/>
      <c r="AP16612" s="61"/>
      <c r="AQ16612" s="61"/>
      <c r="AR16612" s="61"/>
      <c r="AS16612" s="61"/>
      <c r="AT16612" s="61"/>
      <c r="AU16612" s="61"/>
      <c r="AV16612" s="61"/>
      <c r="AW16612" s="61"/>
      <c r="AX16612" s="61"/>
      <c r="AY16612" s="61"/>
      <c r="AZ16612" s="61"/>
      <c r="BA16612" s="61"/>
    </row>
    <row r="16613" spans="39:53" x14ac:dyDescent="0.2">
      <c r="AM16613" s="61"/>
      <c r="AN16613" s="61"/>
      <c r="AO16613" s="171"/>
      <c r="AP16613" s="61"/>
      <c r="AQ16613" s="61"/>
      <c r="AR16613" s="61"/>
      <c r="AS16613" s="61"/>
      <c r="AT16613" s="61"/>
      <c r="AU16613" s="61"/>
      <c r="AV16613" s="61"/>
      <c r="AW16613" s="61"/>
      <c r="AX16613" s="61"/>
      <c r="AY16613" s="61"/>
      <c r="AZ16613" s="61"/>
      <c r="BA16613" s="61"/>
    </row>
    <row r="16614" spans="39:53" x14ac:dyDescent="0.2">
      <c r="AM16614" s="61"/>
      <c r="AN16614" s="61"/>
      <c r="AO16614" s="171"/>
      <c r="AP16614" s="61"/>
      <c r="AQ16614" s="61"/>
      <c r="AR16614" s="61"/>
      <c r="AS16614" s="61"/>
      <c r="AT16614" s="61"/>
      <c r="AU16614" s="61"/>
      <c r="AV16614" s="61"/>
      <c r="AW16614" s="61"/>
      <c r="AX16614" s="61"/>
      <c r="AY16614" s="61"/>
      <c r="AZ16614" s="61"/>
      <c r="BA16614" s="61"/>
    </row>
    <row r="16615" spans="39:53" x14ac:dyDescent="0.2">
      <c r="AM16615" s="61"/>
      <c r="AN16615" s="61"/>
      <c r="AO16615" s="171"/>
      <c r="AP16615" s="61"/>
      <c r="AQ16615" s="61"/>
      <c r="AR16615" s="61"/>
      <c r="AS16615" s="61"/>
      <c r="AT16615" s="61"/>
      <c r="AU16615" s="61"/>
      <c r="AV16615" s="61"/>
      <c r="AW16615" s="61"/>
      <c r="AX16615" s="61"/>
      <c r="AY16615" s="61"/>
      <c r="AZ16615" s="61"/>
      <c r="BA16615" s="61"/>
    </row>
    <row r="16616" spans="39:53" x14ac:dyDescent="0.2">
      <c r="AM16616" s="61"/>
      <c r="AN16616" s="61"/>
      <c r="AO16616" s="171"/>
      <c r="AP16616" s="61"/>
      <c r="AQ16616" s="61"/>
      <c r="AR16616" s="61"/>
      <c r="AS16616" s="61"/>
      <c r="AT16616" s="61"/>
      <c r="AU16616" s="61"/>
      <c r="AV16616" s="61"/>
      <c r="AW16616" s="61"/>
      <c r="AX16616" s="61"/>
      <c r="AY16616" s="61"/>
      <c r="AZ16616" s="61"/>
      <c r="BA16616" s="61"/>
    </row>
    <row r="16617" spans="39:53" x14ac:dyDescent="0.2">
      <c r="AM16617" s="61"/>
      <c r="AN16617" s="61"/>
      <c r="AO16617" s="171"/>
      <c r="AP16617" s="61"/>
      <c r="AQ16617" s="61"/>
      <c r="AR16617" s="61"/>
      <c r="AS16617" s="61"/>
      <c r="AT16617" s="61"/>
      <c r="AU16617" s="61"/>
      <c r="AV16617" s="61"/>
      <c r="AW16617" s="61"/>
      <c r="AX16617" s="61"/>
      <c r="AY16617" s="61"/>
      <c r="AZ16617" s="61"/>
      <c r="BA16617" s="61"/>
    </row>
    <row r="16618" spans="39:53" x14ac:dyDescent="0.2">
      <c r="AM16618" s="61"/>
      <c r="AN16618" s="61"/>
      <c r="AO16618" s="171"/>
      <c r="AP16618" s="61"/>
      <c r="AQ16618" s="61"/>
      <c r="AR16618" s="61"/>
      <c r="AS16618" s="61"/>
      <c r="AT16618" s="61"/>
      <c r="AU16618" s="61"/>
      <c r="AV16618" s="61"/>
      <c r="AW16618" s="61"/>
      <c r="AX16618" s="61"/>
      <c r="AY16618" s="61"/>
      <c r="AZ16618" s="61"/>
      <c r="BA16618" s="61"/>
    </row>
    <row r="16619" spans="39:53" x14ac:dyDescent="0.2">
      <c r="AM16619" s="61"/>
      <c r="AN16619" s="61"/>
      <c r="AO16619" s="171"/>
      <c r="AP16619" s="61"/>
      <c r="AQ16619" s="61"/>
      <c r="AR16619" s="61"/>
      <c r="AS16619" s="61"/>
      <c r="AT16619" s="61"/>
      <c r="AU16619" s="61"/>
      <c r="AV16619" s="61"/>
      <c r="AW16619" s="61"/>
      <c r="AX16619" s="61"/>
      <c r="AY16619" s="61"/>
      <c r="AZ16619" s="61"/>
      <c r="BA16619" s="61"/>
    </row>
    <row r="16620" spans="39:53" x14ac:dyDescent="0.2">
      <c r="AM16620" s="61"/>
      <c r="AN16620" s="61"/>
      <c r="AO16620" s="171"/>
      <c r="AP16620" s="61"/>
      <c r="AQ16620" s="61"/>
      <c r="AR16620" s="61"/>
      <c r="AS16620" s="61"/>
      <c r="AT16620" s="61"/>
      <c r="AU16620" s="61"/>
      <c r="AV16620" s="61"/>
      <c r="AW16620" s="61"/>
      <c r="AX16620" s="61"/>
      <c r="AY16620" s="61"/>
      <c r="AZ16620" s="61"/>
      <c r="BA16620" s="61"/>
    </row>
    <row r="16621" spans="39:53" x14ac:dyDescent="0.2">
      <c r="AM16621" s="61"/>
      <c r="AN16621" s="61"/>
      <c r="AO16621" s="171"/>
      <c r="AP16621" s="61"/>
      <c r="AQ16621" s="61"/>
      <c r="AR16621" s="61"/>
      <c r="AS16621" s="61"/>
      <c r="AT16621" s="61"/>
      <c r="AU16621" s="61"/>
      <c r="AV16621" s="61"/>
      <c r="AW16621" s="61"/>
      <c r="AX16621" s="61"/>
      <c r="AY16621" s="61"/>
      <c r="AZ16621" s="61"/>
      <c r="BA16621" s="61"/>
    </row>
    <row r="16622" spans="39:53" x14ac:dyDescent="0.2">
      <c r="AM16622" s="61"/>
      <c r="AN16622" s="61"/>
      <c r="AO16622" s="171"/>
      <c r="AP16622" s="61"/>
      <c r="AQ16622" s="61"/>
      <c r="AR16622" s="61"/>
      <c r="AS16622" s="61"/>
      <c r="AT16622" s="61"/>
      <c r="AU16622" s="61"/>
      <c r="AV16622" s="61"/>
      <c r="AW16622" s="61"/>
      <c r="AX16622" s="61"/>
      <c r="AY16622" s="61"/>
      <c r="AZ16622" s="61"/>
      <c r="BA16622" s="61"/>
    </row>
    <row r="16623" spans="39:53" x14ac:dyDescent="0.2">
      <c r="AM16623" s="61"/>
      <c r="AN16623" s="61"/>
      <c r="AO16623" s="171"/>
      <c r="AP16623" s="61"/>
      <c r="AQ16623" s="61"/>
      <c r="AR16623" s="61"/>
      <c r="AS16623" s="61"/>
      <c r="AT16623" s="61"/>
      <c r="AU16623" s="61"/>
      <c r="AV16623" s="61"/>
      <c r="AW16623" s="61"/>
      <c r="AX16623" s="61"/>
      <c r="AY16623" s="61"/>
      <c r="AZ16623" s="61"/>
      <c r="BA16623" s="61"/>
    </row>
    <row r="16624" spans="39:53" x14ac:dyDescent="0.2">
      <c r="AM16624" s="61"/>
      <c r="AN16624" s="61"/>
      <c r="AO16624" s="171"/>
      <c r="AP16624" s="61"/>
      <c r="AQ16624" s="61"/>
      <c r="AR16624" s="61"/>
      <c r="AS16624" s="61"/>
      <c r="AT16624" s="61"/>
      <c r="AU16624" s="61"/>
      <c r="AV16624" s="61"/>
      <c r="AW16624" s="61"/>
      <c r="AX16624" s="61"/>
      <c r="AY16624" s="61"/>
      <c r="AZ16624" s="61"/>
      <c r="BA16624" s="61"/>
    </row>
    <row r="16625" spans="39:53" x14ac:dyDescent="0.2">
      <c r="AM16625" s="61"/>
      <c r="AN16625" s="61"/>
      <c r="AO16625" s="171"/>
      <c r="AP16625" s="61"/>
      <c r="AQ16625" s="61"/>
      <c r="AR16625" s="61"/>
      <c r="AS16625" s="61"/>
      <c r="AT16625" s="61"/>
      <c r="AU16625" s="61"/>
      <c r="AV16625" s="61"/>
      <c r="AW16625" s="61"/>
      <c r="AX16625" s="61"/>
      <c r="AY16625" s="61"/>
      <c r="AZ16625" s="61"/>
      <c r="BA16625" s="61"/>
    </row>
    <row r="16626" spans="39:53" x14ac:dyDescent="0.2">
      <c r="AM16626" s="61"/>
      <c r="AN16626" s="61"/>
      <c r="AO16626" s="171"/>
      <c r="AP16626" s="61"/>
      <c r="AQ16626" s="61"/>
      <c r="AR16626" s="61"/>
      <c r="AS16626" s="61"/>
      <c r="AT16626" s="61"/>
      <c r="AU16626" s="61"/>
      <c r="AV16626" s="61"/>
      <c r="AW16626" s="61"/>
      <c r="AX16626" s="61"/>
      <c r="AY16626" s="61"/>
      <c r="AZ16626" s="61"/>
      <c r="BA16626" s="61"/>
    </row>
    <row r="16627" spans="39:53" x14ac:dyDescent="0.2">
      <c r="AM16627" s="61"/>
      <c r="AN16627" s="61"/>
      <c r="AO16627" s="171"/>
      <c r="AP16627" s="61"/>
      <c r="AQ16627" s="61"/>
      <c r="AR16627" s="61"/>
      <c r="AS16627" s="61"/>
      <c r="AT16627" s="61"/>
      <c r="AU16627" s="61"/>
      <c r="AV16627" s="61"/>
      <c r="AW16627" s="61"/>
      <c r="AX16627" s="61"/>
      <c r="AY16627" s="61"/>
      <c r="AZ16627" s="61"/>
      <c r="BA16627" s="61"/>
    </row>
    <row r="16628" spans="39:53" x14ac:dyDescent="0.2">
      <c r="AM16628" s="61"/>
      <c r="AN16628" s="61"/>
      <c r="AO16628" s="171"/>
      <c r="AP16628" s="61"/>
      <c r="AQ16628" s="61"/>
      <c r="AR16628" s="61"/>
      <c r="AS16628" s="61"/>
      <c r="AT16628" s="61"/>
      <c r="AU16628" s="61"/>
      <c r="AV16628" s="61"/>
      <c r="AW16628" s="61"/>
      <c r="AX16628" s="61"/>
      <c r="AY16628" s="61"/>
      <c r="AZ16628" s="61"/>
      <c r="BA16628" s="61"/>
    </row>
    <row r="16629" spans="39:53" x14ac:dyDescent="0.2">
      <c r="AM16629" s="61"/>
      <c r="AN16629" s="61"/>
      <c r="AO16629" s="171"/>
      <c r="AP16629" s="61"/>
      <c r="AQ16629" s="61"/>
      <c r="AR16629" s="61"/>
      <c r="AS16629" s="61"/>
      <c r="AT16629" s="61"/>
      <c r="AU16629" s="61"/>
      <c r="AV16629" s="61"/>
      <c r="AW16629" s="61"/>
      <c r="AX16629" s="61"/>
      <c r="AY16629" s="61"/>
      <c r="AZ16629" s="61"/>
      <c r="BA16629" s="61"/>
    </row>
    <row r="16630" spans="39:53" x14ac:dyDescent="0.2">
      <c r="AM16630" s="61"/>
      <c r="AN16630" s="61"/>
      <c r="AO16630" s="171"/>
      <c r="AP16630" s="61"/>
      <c r="AQ16630" s="61"/>
      <c r="AR16630" s="61"/>
      <c r="AS16630" s="61"/>
      <c r="AT16630" s="61"/>
      <c r="AU16630" s="61"/>
      <c r="AV16630" s="61"/>
      <c r="AW16630" s="61"/>
      <c r="AX16630" s="61"/>
      <c r="AY16630" s="61"/>
      <c r="AZ16630" s="61"/>
      <c r="BA16630" s="61"/>
    </row>
    <row r="16631" spans="39:53" x14ac:dyDescent="0.2">
      <c r="AM16631" s="61"/>
      <c r="AN16631" s="61"/>
      <c r="AO16631" s="171"/>
      <c r="AP16631" s="61"/>
      <c r="AQ16631" s="61"/>
      <c r="AR16631" s="61"/>
      <c r="AS16631" s="61"/>
      <c r="AT16631" s="61"/>
      <c r="AU16631" s="61"/>
      <c r="AV16631" s="61"/>
      <c r="AW16631" s="61"/>
      <c r="AX16631" s="61"/>
      <c r="AY16631" s="61"/>
      <c r="AZ16631" s="61"/>
      <c r="BA16631" s="61"/>
    </row>
    <row r="16632" spans="39:53" x14ac:dyDescent="0.2">
      <c r="AM16632" s="61"/>
      <c r="AN16632" s="61"/>
      <c r="AO16632" s="171"/>
      <c r="AP16632" s="61"/>
      <c r="AQ16632" s="61"/>
      <c r="AR16632" s="61"/>
      <c r="AS16632" s="61"/>
      <c r="AT16632" s="61"/>
      <c r="AU16632" s="61"/>
      <c r="AV16632" s="61"/>
      <c r="AW16632" s="61"/>
      <c r="AX16632" s="61"/>
      <c r="AY16632" s="61"/>
      <c r="AZ16632" s="61"/>
      <c r="BA16632" s="61"/>
    </row>
    <row r="16633" spans="39:53" x14ac:dyDescent="0.2">
      <c r="AM16633" s="61"/>
      <c r="AN16633" s="61"/>
      <c r="AO16633" s="171"/>
      <c r="AP16633" s="61"/>
      <c r="AQ16633" s="61"/>
      <c r="AR16633" s="61"/>
      <c r="AS16633" s="61"/>
      <c r="AT16633" s="61"/>
      <c r="AU16633" s="61"/>
      <c r="AV16633" s="61"/>
      <c r="AW16633" s="61"/>
      <c r="AX16633" s="61"/>
      <c r="AY16633" s="61"/>
      <c r="AZ16633" s="61"/>
      <c r="BA16633" s="61"/>
    </row>
    <row r="16634" spans="39:53" x14ac:dyDescent="0.2">
      <c r="AM16634" s="61"/>
      <c r="AN16634" s="61"/>
      <c r="AO16634" s="171"/>
      <c r="AP16634" s="61"/>
      <c r="AQ16634" s="61"/>
      <c r="AR16634" s="61"/>
      <c r="AS16634" s="61"/>
      <c r="AT16634" s="61"/>
      <c r="AU16634" s="61"/>
      <c r="AV16634" s="61"/>
      <c r="AW16634" s="61"/>
      <c r="AX16634" s="61"/>
      <c r="AY16634" s="61"/>
      <c r="AZ16634" s="61"/>
      <c r="BA16634" s="61"/>
    </row>
    <row r="16635" spans="39:53" x14ac:dyDescent="0.2">
      <c r="AM16635" s="61"/>
      <c r="AN16635" s="61"/>
      <c r="AO16635" s="171"/>
      <c r="AP16635" s="61"/>
      <c r="AQ16635" s="61"/>
      <c r="AR16635" s="61"/>
      <c r="AS16635" s="61"/>
      <c r="AT16635" s="61"/>
      <c r="AU16635" s="61"/>
      <c r="AV16635" s="61"/>
      <c r="AW16635" s="61"/>
      <c r="AX16635" s="61"/>
      <c r="AY16635" s="61"/>
      <c r="AZ16635" s="61"/>
      <c r="BA16635" s="61"/>
    </row>
    <row r="16636" spans="39:53" x14ac:dyDescent="0.2">
      <c r="AM16636" s="61"/>
      <c r="AN16636" s="61"/>
      <c r="AO16636" s="171"/>
      <c r="AP16636" s="61"/>
      <c r="AQ16636" s="61"/>
      <c r="AR16636" s="61"/>
      <c r="AS16636" s="61"/>
      <c r="AT16636" s="61"/>
      <c r="AU16636" s="61"/>
      <c r="AV16636" s="61"/>
      <c r="AW16636" s="61"/>
      <c r="AX16636" s="61"/>
      <c r="AY16636" s="61"/>
      <c r="AZ16636" s="61"/>
      <c r="BA16636" s="61"/>
    </row>
    <row r="16637" spans="39:53" x14ac:dyDescent="0.2">
      <c r="AM16637" s="61"/>
      <c r="AN16637" s="61"/>
      <c r="AO16637" s="171"/>
      <c r="AP16637" s="61"/>
      <c r="AQ16637" s="61"/>
      <c r="AR16637" s="61"/>
      <c r="AS16637" s="61"/>
      <c r="AT16637" s="61"/>
      <c r="AU16637" s="61"/>
      <c r="AV16637" s="61"/>
      <c r="AW16637" s="61"/>
      <c r="AX16637" s="61"/>
      <c r="AY16637" s="61"/>
      <c r="AZ16637" s="61"/>
      <c r="BA16637" s="61"/>
    </row>
    <row r="16638" spans="39:53" x14ac:dyDescent="0.2">
      <c r="AM16638" s="61"/>
      <c r="AN16638" s="61"/>
      <c r="AO16638" s="171"/>
      <c r="AP16638" s="61"/>
      <c r="AQ16638" s="61"/>
      <c r="AR16638" s="61"/>
      <c r="AS16638" s="61"/>
      <c r="AT16638" s="61"/>
      <c r="AU16638" s="61"/>
      <c r="AV16638" s="61"/>
      <c r="AW16638" s="61"/>
      <c r="AX16638" s="61"/>
      <c r="AY16638" s="61"/>
      <c r="AZ16638" s="61"/>
      <c r="BA16638" s="61"/>
    </row>
    <row r="16639" spans="39:53" x14ac:dyDescent="0.2">
      <c r="AM16639" s="61"/>
      <c r="AN16639" s="61"/>
      <c r="AO16639" s="171"/>
      <c r="AP16639" s="61"/>
      <c r="AQ16639" s="61"/>
      <c r="AR16639" s="61"/>
      <c r="AS16639" s="61"/>
      <c r="AT16639" s="61"/>
      <c r="AU16639" s="61"/>
      <c r="AV16639" s="61"/>
      <c r="AW16639" s="61"/>
      <c r="AX16639" s="61"/>
      <c r="AY16639" s="61"/>
      <c r="AZ16639" s="61"/>
      <c r="BA16639" s="61"/>
    </row>
    <row r="16640" spans="39:53" x14ac:dyDescent="0.2">
      <c r="AM16640" s="61"/>
      <c r="AN16640" s="61"/>
      <c r="AO16640" s="171"/>
      <c r="AP16640" s="61"/>
      <c r="AQ16640" s="61"/>
      <c r="AR16640" s="61"/>
      <c r="AS16640" s="61"/>
      <c r="AT16640" s="61"/>
      <c r="AU16640" s="61"/>
      <c r="AV16640" s="61"/>
      <c r="AW16640" s="61"/>
      <c r="AX16640" s="61"/>
      <c r="AY16640" s="61"/>
      <c r="AZ16640" s="61"/>
      <c r="BA16640" s="61"/>
    </row>
    <row r="16641" spans="39:53" x14ac:dyDescent="0.2">
      <c r="AM16641" s="61"/>
      <c r="AN16641" s="61"/>
      <c r="AO16641" s="171"/>
      <c r="AP16641" s="61"/>
      <c r="AQ16641" s="61"/>
      <c r="AR16641" s="61"/>
      <c r="AS16641" s="61"/>
      <c r="AT16641" s="61"/>
      <c r="AU16641" s="61"/>
      <c r="AV16641" s="61"/>
      <c r="AW16641" s="61"/>
      <c r="AX16641" s="61"/>
      <c r="AY16641" s="61"/>
      <c r="AZ16641" s="61"/>
      <c r="BA16641" s="61"/>
    </row>
    <row r="16642" spans="39:53" x14ac:dyDescent="0.2">
      <c r="AM16642" s="61"/>
      <c r="AN16642" s="61"/>
      <c r="AO16642" s="171"/>
      <c r="AP16642" s="61"/>
      <c r="AQ16642" s="61"/>
      <c r="AR16642" s="61"/>
      <c r="AS16642" s="61"/>
      <c r="AT16642" s="61"/>
      <c r="AU16642" s="61"/>
      <c r="AV16642" s="61"/>
      <c r="AW16642" s="61"/>
      <c r="AX16642" s="61"/>
      <c r="AY16642" s="61"/>
      <c r="AZ16642" s="61"/>
      <c r="BA16642" s="61"/>
    </row>
    <row r="16643" spans="39:53" x14ac:dyDescent="0.2">
      <c r="AM16643" s="61"/>
      <c r="AN16643" s="61"/>
      <c r="AO16643" s="171"/>
      <c r="AP16643" s="61"/>
      <c r="AQ16643" s="61"/>
      <c r="AR16643" s="61"/>
      <c r="AS16643" s="61"/>
      <c r="AT16643" s="61"/>
      <c r="AU16643" s="61"/>
      <c r="AV16643" s="61"/>
      <c r="AW16643" s="61"/>
      <c r="AX16643" s="61"/>
      <c r="AY16643" s="61"/>
      <c r="AZ16643" s="61"/>
      <c r="BA16643" s="61"/>
    </row>
    <row r="16644" spans="39:53" x14ac:dyDescent="0.2">
      <c r="AM16644" s="61"/>
      <c r="AN16644" s="61"/>
      <c r="AO16644" s="171"/>
      <c r="AP16644" s="61"/>
      <c r="AQ16644" s="61"/>
      <c r="AR16644" s="61"/>
      <c r="AS16644" s="61"/>
      <c r="AT16644" s="61"/>
      <c r="AU16644" s="61"/>
      <c r="AV16644" s="61"/>
      <c r="AW16644" s="61"/>
      <c r="AX16644" s="61"/>
      <c r="AY16644" s="61"/>
      <c r="AZ16644" s="61"/>
      <c r="BA16644" s="61"/>
    </row>
    <row r="16645" spans="39:53" x14ac:dyDescent="0.2">
      <c r="AM16645" s="61"/>
      <c r="AN16645" s="61"/>
      <c r="AO16645" s="171"/>
      <c r="AP16645" s="61"/>
      <c r="AQ16645" s="61"/>
      <c r="AR16645" s="61"/>
      <c r="AS16645" s="61"/>
      <c r="AT16645" s="61"/>
      <c r="AU16645" s="61"/>
      <c r="AV16645" s="61"/>
      <c r="AW16645" s="61"/>
      <c r="AX16645" s="61"/>
      <c r="AY16645" s="61"/>
      <c r="AZ16645" s="61"/>
      <c r="BA16645" s="61"/>
    </row>
    <row r="16646" spans="39:53" x14ac:dyDescent="0.2">
      <c r="AM16646" s="61"/>
      <c r="AN16646" s="61"/>
      <c r="AO16646" s="171"/>
      <c r="AP16646" s="61"/>
      <c r="AQ16646" s="61"/>
      <c r="AR16646" s="61"/>
      <c r="AS16646" s="61"/>
      <c r="AT16646" s="61"/>
      <c r="AU16646" s="61"/>
      <c r="AV16646" s="61"/>
      <c r="AW16646" s="61"/>
      <c r="AX16646" s="61"/>
      <c r="AY16646" s="61"/>
      <c r="AZ16646" s="61"/>
      <c r="BA16646" s="61"/>
    </row>
    <row r="16647" spans="39:53" x14ac:dyDescent="0.2">
      <c r="AM16647" s="61"/>
      <c r="AN16647" s="61"/>
      <c r="AO16647" s="171"/>
      <c r="AP16647" s="61"/>
      <c r="AQ16647" s="61"/>
      <c r="AR16647" s="61"/>
      <c r="AS16647" s="61"/>
      <c r="AT16647" s="61"/>
      <c r="AU16647" s="61"/>
      <c r="AV16647" s="61"/>
      <c r="AW16647" s="61"/>
      <c r="AX16647" s="61"/>
      <c r="AY16647" s="61"/>
      <c r="AZ16647" s="61"/>
      <c r="BA16647" s="61"/>
    </row>
    <row r="16648" spans="39:53" x14ac:dyDescent="0.2">
      <c r="AM16648" s="61"/>
      <c r="AN16648" s="61"/>
      <c r="AO16648" s="171"/>
      <c r="AP16648" s="61"/>
      <c r="AQ16648" s="61"/>
      <c r="AR16648" s="61"/>
      <c r="AS16648" s="61"/>
      <c r="AT16648" s="61"/>
      <c r="AU16648" s="61"/>
      <c r="AV16648" s="61"/>
      <c r="AW16648" s="61"/>
      <c r="AX16648" s="61"/>
      <c r="AY16648" s="61"/>
      <c r="AZ16648" s="61"/>
      <c r="BA16648" s="61"/>
    </row>
    <row r="16649" spans="39:53" x14ac:dyDescent="0.2">
      <c r="AM16649" s="61"/>
      <c r="AN16649" s="61"/>
      <c r="AO16649" s="171"/>
      <c r="AP16649" s="61"/>
      <c r="AQ16649" s="61"/>
      <c r="AR16649" s="61"/>
      <c r="AS16649" s="61"/>
      <c r="AT16649" s="61"/>
      <c r="AU16649" s="61"/>
      <c r="AV16649" s="61"/>
      <c r="AW16649" s="61"/>
      <c r="AX16649" s="61"/>
      <c r="AY16649" s="61"/>
      <c r="AZ16649" s="61"/>
      <c r="BA16649" s="61"/>
    </row>
    <row r="16650" spans="39:53" x14ac:dyDescent="0.2">
      <c r="AM16650" s="61"/>
      <c r="AN16650" s="61"/>
      <c r="AO16650" s="171"/>
      <c r="AP16650" s="61"/>
      <c r="AQ16650" s="61"/>
      <c r="AR16650" s="61"/>
      <c r="AS16650" s="61"/>
      <c r="AT16650" s="61"/>
      <c r="AU16650" s="61"/>
      <c r="AV16650" s="61"/>
      <c r="AW16650" s="61"/>
      <c r="AX16650" s="61"/>
      <c r="AY16650" s="61"/>
      <c r="AZ16650" s="61"/>
      <c r="BA16650" s="61"/>
    </row>
    <row r="16651" spans="39:53" x14ac:dyDescent="0.2">
      <c r="AM16651" s="61"/>
      <c r="AN16651" s="61"/>
      <c r="AO16651" s="171"/>
      <c r="AP16651" s="61"/>
      <c r="AQ16651" s="61"/>
      <c r="AR16651" s="61"/>
      <c r="AS16651" s="61"/>
      <c r="AT16651" s="61"/>
      <c r="AU16651" s="61"/>
      <c r="AV16651" s="61"/>
      <c r="AW16651" s="61"/>
      <c r="AX16651" s="61"/>
      <c r="AY16651" s="61"/>
      <c r="AZ16651" s="61"/>
      <c r="BA16651" s="61"/>
    </row>
    <row r="16652" spans="39:53" x14ac:dyDescent="0.2">
      <c r="AM16652" s="61"/>
      <c r="AN16652" s="61"/>
      <c r="AO16652" s="171"/>
      <c r="AP16652" s="61"/>
      <c r="AQ16652" s="61"/>
      <c r="AR16652" s="61"/>
      <c r="AS16652" s="61"/>
      <c r="AT16652" s="61"/>
      <c r="AU16652" s="61"/>
      <c r="AV16652" s="61"/>
      <c r="AW16652" s="61"/>
      <c r="AX16652" s="61"/>
      <c r="AY16652" s="61"/>
      <c r="AZ16652" s="61"/>
      <c r="BA16652" s="61"/>
    </row>
    <row r="16653" spans="39:53" x14ac:dyDescent="0.2">
      <c r="AM16653" s="61"/>
      <c r="AN16653" s="61"/>
      <c r="AO16653" s="171"/>
      <c r="AP16653" s="61"/>
      <c r="AQ16653" s="61"/>
      <c r="AR16653" s="61"/>
      <c r="AS16653" s="61"/>
      <c r="AT16653" s="61"/>
      <c r="AU16653" s="61"/>
      <c r="AV16653" s="61"/>
      <c r="AW16653" s="61"/>
      <c r="AX16653" s="61"/>
      <c r="AY16653" s="61"/>
      <c r="AZ16653" s="61"/>
      <c r="BA16653" s="61"/>
    </row>
    <row r="16654" spans="39:53" x14ac:dyDescent="0.2">
      <c r="AM16654" s="61"/>
      <c r="AN16654" s="61"/>
      <c r="AO16654" s="171"/>
      <c r="AP16654" s="61"/>
      <c r="AQ16654" s="61"/>
      <c r="AR16654" s="61"/>
      <c r="AS16654" s="61"/>
      <c r="AT16654" s="61"/>
      <c r="AU16654" s="61"/>
      <c r="AV16654" s="61"/>
      <c r="AW16654" s="61"/>
      <c r="AX16654" s="61"/>
      <c r="AY16654" s="61"/>
      <c r="AZ16654" s="61"/>
      <c r="BA16654" s="61"/>
    </row>
    <row r="16655" spans="39:53" x14ac:dyDescent="0.2">
      <c r="AM16655" s="61"/>
      <c r="AN16655" s="61"/>
      <c r="AO16655" s="171"/>
      <c r="AP16655" s="61"/>
      <c r="AQ16655" s="61"/>
      <c r="AR16655" s="61"/>
      <c r="AS16655" s="61"/>
      <c r="AT16655" s="61"/>
      <c r="AU16655" s="61"/>
      <c r="AV16655" s="61"/>
      <c r="AW16655" s="61"/>
      <c r="AX16655" s="61"/>
      <c r="AY16655" s="61"/>
      <c r="AZ16655" s="61"/>
      <c r="BA16655" s="61"/>
    </row>
    <row r="16656" spans="39:53" x14ac:dyDescent="0.2">
      <c r="AM16656" s="61"/>
      <c r="AN16656" s="61"/>
      <c r="AO16656" s="171"/>
      <c r="AP16656" s="61"/>
      <c r="AQ16656" s="61"/>
      <c r="AR16656" s="61"/>
      <c r="AS16656" s="61"/>
      <c r="AT16656" s="61"/>
      <c r="AU16656" s="61"/>
      <c r="AV16656" s="61"/>
      <c r="AW16656" s="61"/>
      <c r="AX16656" s="61"/>
      <c r="AY16656" s="61"/>
      <c r="AZ16656" s="61"/>
      <c r="BA16656" s="61"/>
    </row>
    <row r="16657" spans="39:53" x14ac:dyDescent="0.2">
      <c r="AM16657" s="61"/>
      <c r="AN16657" s="61"/>
      <c r="AO16657" s="171"/>
      <c r="AP16657" s="61"/>
      <c r="AQ16657" s="61"/>
      <c r="AR16657" s="61"/>
      <c r="AS16657" s="61"/>
      <c r="AT16657" s="61"/>
      <c r="AU16657" s="61"/>
      <c r="AV16657" s="61"/>
      <c r="AW16657" s="61"/>
      <c r="AX16657" s="61"/>
      <c r="AY16657" s="61"/>
      <c r="AZ16657" s="61"/>
      <c r="BA16657" s="61"/>
    </row>
    <row r="16658" spans="39:53" x14ac:dyDescent="0.2">
      <c r="AM16658" s="61"/>
      <c r="AN16658" s="61"/>
      <c r="AO16658" s="171"/>
      <c r="AP16658" s="61"/>
      <c r="AQ16658" s="61"/>
      <c r="AR16658" s="61"/>
      <c r="AS16658" s="61"/>
      <c r="AT16658" s="61"/>
      <c r="AU16658" s="61"/>
      <c r="AV16658" s="61"/>
      <c r="AW16658" s="61"/>
      <c r="AX16658" s="61"/>
      <c r="AY16658" s="61"/>
      <c r="AZ16658" s="61"/>
      <c r="BA16658" s="61"/>
    </row>
    <row r="16659" spans="39:53" x14ac:dyDescent="0.2">
      <c r="AM16659" s="61"/>
      <c r="AN16659" s="61"/>
      <c r="AO16659" s="171"/>
      <c r="AP16659" s="61"/>
      <c r="AQ16659" s="61"/>
      <c r="AR16659" s="61"/>
      <c r="AS16659" s="61"/>
      <c r="AT16659" s="61"/>
      <c r="AU16659" s="61"/>
      <c r="AV16659" s="61"/>
      <c r="AW16659" s="61"/>
      <c r="AX16659" s="61"/>
      <c r="AY16659" s="61"/>
      <c r="AZ16659" s="61"/>
      <c r="BA16659" s="61"/>
    </row>
    <row r="16660" spans="39:53" x14ac:dyDescent="0.2">
      <c r="AM16660" s="61"/>
      <c r="AN16660" s="61"/>
      <c r="AO16660" s="171"/>
      <c r="AP16660" s="61"/>
      <c r="AQ16660" s="61"/>
      <c r="AR16660" s="61"/>
      <c r="AS16660" s="61"/>
      <c r="AT16660" s="61"/>
      <c r="AU16660" s="61"/>
      <c r="AV16660" s="61"/>
      <c r="AW16660" s="61"/>
      <c r="AX16660" s="61"/>
      <c r="AY16660" s="61"/>
      <c r="AZ16660" s="61"/>
      <c r="BA16660" s="61"/>
    </row>
    <row r="16661" spans="39:53" x14ac:dyDescent="0.2">
      <c r="AM16661" s="61"/>
      <c r="AN16661" s="61"/>
      <c r="AO16661" s="171"/>
      <c r="AP16661" s="61"/>
      <c r="AQ16661" s="61"/>
      <c r="AR16661" s="61"/>
      <c r="AS16661" s="61"/>
      <c r="AT16661" s="61"/>
      <c r="AU16661" s="61"/>
      <c r="AV16661" s="61"/>
      <c r="AW16661" s="61"/>
      <c r="AX16661" s="61"/>
      <c r="AY16661" s="61"/>
      <c r="AZ16661" s="61"/>
      <c r="BA16661" s="61"/>
    </row>
    <row r="16662" spans="39:53" x14ac:dyDescent="0.2">
      <c r="AM16662" s="61"/>
      <c r="AN16662" s="61"/>
      <c r="AO16662" s="171"/>
      <c r="AP16662" s="61"/>
      <c r="AQ16662" s="61"/>
      <c r="AR16662" s="61"/>
      <c r="AS16662" s="61"/>
      <c r="AT16662" s="61"/>
      <c r="AU16662" s="61"/>
      <c r="AV16662" s="61"/>
      <c r="AW16662" s="61"/>
      <c r="AX16662" s="61"/>
      <c r="AY16662" s="61"/>
      <c r="AZ16662" s="61"/>
      <c r="BA16662" s="61"/>
    </row>
    <row r="16663" spans="39:53" x14ac:dyDescent="0.2">
      <c r="AM16663" s="61"/>
      <c r="AN16663" s="61"/>
      <c r="AO16663" s="171"/>
      <c r="AP16663" s="61"/>
      <c r="AQ16663" s="61"/>
      <c r="AR16663" s="61"/>
      <c r="AS16663" s="61"/>
      <c r="AT16663" s="61"/>
      <c r="AU16663" s="61"/>
      <c r="AV16663" s="61"/>
      <c r="AW16663" s="61"/>
      <c r="AX16663" s="61"/>
      <c r="AY16663" s="61"/>
      <c r="AZ16663" s="61"/>
      <c r="BA16663" s="61"/>
    </row>
    <row r="16664" spans="39:53" x14ac:dyDescent="0.2">
      <c r="AM16664" s="61"/>
      <c r="AN16664" s="61"/>
      <c r="AO16664" s="171"/>
      <c r="AP16664" s="61"/>
      <c r="AQ16664" s="61"/>
      <c r="AR16664" s="61"/>
      <c r="AS16664" s="61"/>
      <c r="AT16664" s="61"/>
      <c r="AU16664" s="61"/>
      <c r="AV16664" s="61"/>
      <c r="AW16664" s="61"/>
      <c r="AX16664" s="61"/>
      <c r="AY16664" s="61"/>
      <c r="AZ16664" s="61"/>
      <c r="BA16664" s="61"/>
    </row>
    <row r="16665" spans="39:53" x14ac:dyDescent="0.2">
      <c r="AM16665" s="61"/>
      <c r="AN16665" s="61"/>
      <c r="AO16665" s="171"/>
      <c r="AP16665" s="61"/>
      <c r="AQ16665" s="61"/>
      <c r="AR16665" s="61"/>
      <c r="AS16665" s="61"/>
      <c r="AT16665" s="61"/>
      <c r="AU16665" s="61"/>
      <c r="AV16665" s="61"/>
      <c r="AW16665" s="61"/>
      <c r="AX16665" s="61"/>
      <c r="AY16665" s="61"/>
      <c r="AZ16665" s="61"/>
      <c r="BA16665" s="61"/>
    </row>
    <row r="16666" spans="39:53" x14ac:dyDescent="0.2">
      <c r="AM16666" s="61"/>
      <c r="AN16666" s="61"/>
      <c r="AO16666" s="171"/>
      <c r="AP16666" s="61"/>
      <c r="AQ16666" s="61"/>
      <c r="AR16666" s="61"/>
      <c r="AS16666" s="61"/>
      <c r="AT16666" s="61"/>
      <c r="AU16666" s="61"/>
      <c r="AV16666" s="61"/>
      <c r="AW16666" s="61"/>
      <c r="AX16666" s="61"/>
      <c r="AY16666" s="61"/>
      <c r="AZ16666" s="61"/>
      <c r="BA16666" s="61"/>
    </row>
    <row r="16667" spans="39:53" x14ac:dyDescent="0.2">
      <c r="AM16667" s="61"/>
      <c r="AN16667" s="61"/>
      <c r="AO16667" s="171"/>
      <c r="AP16667" s="61"/>
      <c r="AQ16667" s="61"/>
      <c r="AR16667" s="61"/>
      <c r="AS16667" s="61"/>
      <c r="AT16667" s="61"/>
      <c r="AU16667" s="61"/>
      <c r="AV16667" s="61"/>
      <c r="AW16667" s="61"/>
      <c r="AX16667" s="61"/>
      <c r="AY16667" s="61"/>
      <c r="AZ16667" s="61"/>
      <c r="BA16667" s="61"/>
    </row>
    <row r="16668" spans="39:53" x14ac:dyDescent="0.2">
      <c r="AM16668" s="61"/>
      <c r="AN16668" s="61"/>
      <c r="AO16668" s="171"/>
      <c r="AP16668" s="61"/>
      <c r="AQ16668" s="61"/>
      <c r="AR16668" s="61"/>
      <c r="AS16668" s="61"/>
      <c r="AT16668" s="61"/>
      <c r="AU16668" s="61"/>
      <c r="AV16668" s="61"/>
      <c r="AW16668" s="61"/>
      <c r="AX16668" s="61"/>
      <c r="AY16668" s="61"/>
      <c r="AZ16668" s="61"/>
      <c r="BA16668" s="61"/>
    </row>
    <row r="16669" spans="39:53" x14ac:dyDescent="0.2">
      <c r="AM16669" s="61"/>
      <c r="AN16669" s="61"/>
      <c r="AO16669" s="171"/>
      <c r="AP16669" s="61"/>
      <c r="AQ16669" s="61"/>
      <c r="AR16669" s="61"/>
      <c r="AS16669" s="61"/>
      <c r="AT16669" s="61"/>
      <c r="AU16669" s="61"/>
      <c r="AV16669" s="61"/>
      <c r="AW16669" s="61"/>
      <c r="AX16669" s="61"/>
      <c r="AY16669" s="61"/>
      <c r="AZ16669" s="61"/>
      <c r="BA16669" s="61"/>
    </row>
    <row r="16670" spans="39:53" x14ac:dyDescent="0.2">
      <c r="AM16670" s="61"/>
      <c r="AN16670" s="61"/>
      <c r="AO16670" s="171"/>
      <c r="AP16670" s="61"/>
      <c r="AQ16670" s="61"/>
      <c r="AR16670" s="61"/>
      <c r="AS16670" s="61"/>
      <c r="AT16670" s="61"/>
      <c r="AU16670" s="61"/>
      <c r="AV16670" s="61"/>
      <c r="AW16670" s="61"/>
      <c r="AX16670" s="61"/>
      <c r="AY16670" s="61"/>
      <c r="AZ16670" s="61"/>
      <c r="BA16670" s="61"/>
    </row>
    <row r="16671" spans="39:53" x14ac:dyDescent="0.2">
      <c r="AM16671" s="61"/>
      <c r="AN16671" s="61"/>
      <c r="AO16671" s="171"/>
      <c r="AP16671" s="61"/>
      <c r="AQ16671" s="61"/>
      <c r="AR16671" s="61"/>
      <c r="AS16671" s="61"/>
      <c r="AT16671" s="61"/>
      <c r="AU16671" s="61"/>
      <c r="AV16671" s="61"/>
      <c r="AW16671" s="61"/>
      <c r="AX16671" s="61"/>
      <c r="AY16671" s="61"/>
      <c r="AZ16671" s="61"/>
      <c r="BA16671" s="61"/>
    </row>
    <row r="16672" spans="39:53" x14ac:dyDescent="0.2">
      <c r="AM16672" s="61"/>
      <c r="AN16672" s="61"/>
      <c r="AO16672" s="171"/>
      <c r="AP16672" s="61"/>
      <c r="AQ16672" s="61"/>
      <c r="AR16672" s="61"/>
      <c r="AS16672" s="61"/>
      <c r="AT16672" s="61"/>
      <c r="AU16672" s="61"/>
      <c r="AV16672" s="61"/>
      <c r="AW16672" s="61"/>
      <c r="AX16672" s="61"/>
      <c r="AY16672" s="61"/>
      <c r="AZ16672" s="61"/>
      <c r="BA16672" s="61"/>
    </row>
    <row r="16673" spans="39:53" x14ac:dyDescent="0.2">
      <c r="AM16673" s="61"/>
      <c r="AN16673" s="61"/>
      <c r="AO16673" s="171"/>
      <c r="AP16673" s="61"/>
      <c r="AQ16673" s="61"/>
      <c r="AR16673" s="61"/>
      <c r="AS16673" s="61"/>
      <c r="AT16673" s="61"/>
      <c r="AU16673" s="61"/>
      <c r="AV16673" s="61"/>
      <c r="AW16673" s="61"/>
      <c r="AX16673" s="61"/>
      <c r="AY16673" s="61"/>
      <c r="AZ16673" s="61"/>
      <c r="BA16673" s="61"/>
    </row>
    <row r="16674" spans="39:53" x14ac:dyDescent="0.2">
      <c r="AM16674" s="61"/>
      <c r="AN16674" s="61"/>
      <c r="AO16674" s="171"/>
      <c r="AP16674" s="61"/>
      <c r="AQ16674" s="61"/>
      <c r="AR16674" s="61"/>
      <c r="AS16674" s="61"/>
      <c r="AT16674" s="61"/>
      <c r="AU16674" s="61"/>
      <c r="AV16674" s="61"/>
      <c r="AW16674" s="61"/>
      <c r="AX16674" s="61"/>
      <c r="AY16674" s="61"/>
      <c r="AZ16674" s="61"/>
      <c r="BA16674" s="61"/>
    </row>
    <row r="16675" spans="39:53" x14ac:dyDescent="0.2">
      <c r="AM16675" s="61"/>
      <c r="AN16675" s="61"/>
      <c r="AO16675" s="171"/>
      <c r="AP16675" s="61"/>
      <c r="AQ16675" s="61"/>
      <c r="AR16675" s="61"/>
      <c r="AS16675" s="61"/>
      <c r="AT16675" s="61"/>
      <c r="AU16675" s="61"/>
      <c r="AV16675" s="61"/>
      <c r="AW16675" s="61"/>
      <c r="AX16675" s="61"/>
      <c r="AY16675" s="61"/>
      <c r="AZ16675" s="61"/>
      <c r="BA16675" s="61"/>
    </row>
    <row r="16676" spans="39:53" x14ac:dyDescent="0.2">
      <c r="AM16676" s="61"/>
      <c r="AN16676" s="61"/>
      <c r="AO16676" s="171"/>
      <c r="AP16676" s="61"/>
      <c r="AQ16676" s="61"/>
      <c r="AR16676" s="61"/>
      <c r="AS16676" s="61"/>
      <c r="AT16676" s="61"/>
      <c r="AU16676" s="61"/>
      <c r="AV16676" s="61"/>
      <c r="AW16676" s="61"/>
      <c r="AX16676" s="61"/>
      <c r="AY16676" s="61"/>
      <c r="AZ16676" s="61"/>
      <c r="BA16676" s="61"/>
    </row>
    <row r="16677" spans="39:53" x14ac:dyDescent="0.2">
      <c r="AM16677" s="61"/>
      <c r="AN16677" s="61"/>
      <c r="AO16677" s="171"/>
      <c r="AP16677" s="61"/>
      <c r="AQ16677" s="61"/>
      <c r="AR16677" s="61"/>
      <c r="AS16677" s="61"/>
      <c r="AT16677" s="61"/>
      <c r="AU16677" s="61"/>
      <c r="AV16677" s="61"/>
      <c r="AW16677" s="61"/>
      <c r="AX16677" s="61"/>
      <c r="AY16677" s="61"/>
      <c r="AZ16677" s="61"/>
      <c r="BA16677" s="61"/>
    </row>
    <row r="16678" spans="39:53" x14ac:dyDescent="0.2">
      <c r="AM16678" s="61"/>
      <c r="AN16678" s="61"/>
      <c r="AO16678" s="171"/>
      <c r="AP16678" s="61"/>
      <c r="AQ16678" s="61"/>
      <c r="AR16678" s="61"/>
      <c r="AS16678" s="61"/>
      <c r="AT16678" s="61"/>
      <c r="AU16678" s="61"/>
      <c r="AV16678" s="61"/>
      <c r="AW16678" s="61"/>
      <c r="AX16678" s="61"/>
      <c r="AY16678" s="61"/>
      <c r="AZ16678" s="61"/>
      <c r="BA16678" s="61"/>
    </row>
    <row r="16679" spans="39:53" x14ac:dyDescent="0.2">
      <c r="AM16679" s="61"/>
      <c r="AN16679" s="61"/>
      <c r="AO16679" s="171"/>
      <c r="AP16679" s="61"/>
      <c r="AQ16679" s="61"/>
      <c r="AR16679" s="61"/>
      <c r="AS16679" s="61"/>
      <c r="AT16679" s="61"/>
      <c r="AU16679" s="61"/>
      <c r="AV16679" s="61"/>
      <c r="AW16679" s="61"/>
      <c r="AX16679" s="61"/>
      <c r="AY16679" s="61"/>
      <c r="AZ16679" s="61"/>
      <c r="BA16679" s="61"/>
    </row>
    <row r="16680" spans="39:53" x14ac:dyDescent="0.2">
      <c r="AM16680" s="61"/>
      <c r="AN16680" s="61"/>
      <c r="AO16680" s="171"/>
      <c r="AP16680" s="61"/>
      <c r="AQ16680" s="61"/>
      <c r="AR16680" s="61"/>
      <c r="AS16680" s="61"/>
      <c r="AT16680" s="61"/>
      <c r="AU16680" s="61"/>
      <c r="AV16680" s="61"/>
      <c r="AW16680" s="61"/>
      <c r="AX16680" s="61"/>
      <c r="AY16680" s="61"/>
      <c r="AZ16680" s="61"/>
      <c r="BA16680" s="61"/>
    </row>
    <row r="16681" spans="39:53" x14ac:dyDescent="0.2">
      <c r="AM16681" s="61"/>
      <c r="AN16681" s="61"/>
      <c r="AO16681" s="171"/>
      <c r="AP16681" s="61"/>
      <c r="AQ16681" s="61"/>
      <c r="AR16681" s="61"/>
      <c r="AS16681" s="61"/>
      <c r="AT16681" s="61"/>
      <c r="AU16681" s="61"/>
      <c r="AV16681" s="61"/>
      <c r="AW16681" s="61"/>
      <c r="AX16681" s="61"/>
      <c r="AY16681" s="61"/>
      <c r="AZ16681" s="61"/>
      <c r="BA16681" s="61"/>
    </row>
    <row r="16682" spans="39:53" x14ac:dyDescent="0.2">
      <c r="AM16682" s="61"/>
      <c r="AN16682" s="61"/>
      <c r="AO16682" s="171"/>
      <c r="AP16682" s="61"/>
      <c r="AQ16682" s="61"/>
      <c r="AR16682" s="61"/>
      <c r="AS16682" s="61"/>
      <c r="AT16682" s="61"/>
      <c r="AU16682" s="61"/>
      <c r="AV16682" s="61"/>
      <c r="AW16682" s="61"/>
      <c r="AX16682" s="61"/>
      <c r="AY16682" s="61"/>
      <c r="AZ16682" s="61"/>
      <c r="BA16682" s="61"/>
    </row>
    <row r="16683" spans="39:53" x14ac:dyDescent="0.2">
      <c r="AM16683" s="61"/>
      <c r="AN16683" s="61"/>
      <c r="AO16683" s="171"/>
      <c r="AP16683" s="61"/>
      <c r="AQ16683" s="61"/>
      <c r="AR16683" s="61"/>
      <c r="AS16683" s="61"/>
      <c r="AT16683" s="61"/>
      <c r="AU16683" s="61"/>
      <c r="AV16683" s="61"/>
      <c r="AW16683" s="61"/>
      <c r="AX16683" s="61"/>
      <c r="AY16683" s="61"/>
      <c r="AZ16683" s="61"/>
      <c r="BA16683" s="61"/>
    </row>
    <row r="16684" spans="39:53" x14ac:dyDescent="0.2">
      <c r="AM16684" s="61"/>
      <c r="AN16684" s="61"/>
      <c r="AO16684" s="171"/>
      <c r="AP16684" s="61"/>
      <c r="AQ16684" s="61"/>
      <c r="AR16684" s="61"/>
      <c r="AS16684" s="61"/>
      <c r="AT16684" s="61"/>
      <c r="AU16684" s="61"/>
      <c r="AV16684" s="61"/>
      <c r="AW16684" s="61"/>
      <c r="AX16684" s="61"/>
      <c r="AY16684" s="61"/>
      <c r="AZ16684" s="61"/>
      <c r="BA16684" s="61"/>
    </row>
    <row r="16685" spans="39:53" x14ac:dyDescent="0.2">
      <c r="AM16685" s="61"/>
      <c r="AN16685" s="61"/>
      <c r="AO16685" s="171"/>
      <c r="AP16685" s="61"/>
      <c r="AQ16685" s="61"/>
      <c r="AR16685" s="61"/>
      <c r="AS16685" s="61"/>
      <c r="AT16685" s="61"/>
      <c r="AU16685" s="61"/>
      <c r="AV16685" s="61"/>
      <c r="AW16685" s="61"/>
      <c r="AX16685" s="61"/>
      <c r="AY16685" s="61"/>
      <c r="AZ16685" s="61"/>
      <c r="BA16685" s="61"/>
    </row>
    <row r="16686" spans="39:53" x14ac:dyDescent="0.2">
      <c r="AM16686" s="61"/>
      <c r="AN16686" s="61"/>
      <c r="AO16686" s="171"/>
      <c r="AP16686" s="61"/>
      <c r="AQ16686" s="61"/>
      <c r="AR16686" s="61"/>
      <c r="AS16686" s="61"/>
      <c r="AT16686" s="61"/>
      <c r="AU16686" s="61"/>
      <c r="AV16686" s="61"/>
      <c r="AW16686" s="61"/>
      <c r="AX16686" s="61"/>
      <c r="AY16686" s="61"/>
      <c r="AZ16686" s="61"/>
      <c r="BA16686" s="61"/>
    </row>
    <row r="16687" spans="39:53" x14ac:dyDescent="0.2">
      <c r="AM16687" s="61"/>
      <c r="AN16687" s="61"/>
      <c r="AO16687" s="171"/>
      <c r="AP16687" s="61"/>
      <c r="AQ16687" s="61"/>
      <c r="AR16687" s="61"/>
      <c r="AS16687" s="61"/>
      <c r="AT16687" s="61"/>
      <c r="AU16687" s="61"/>
      <c r="AV16687" s="61"/>
      <c r="AW16687" s="61"/>
      <c r="AX16687" s="61"/>
      <c r="AY16687" s="61"/>
      <c r="AZ16687" s="61"/>
      <c r="BA16687" s="61"/>
    </row>
    <row r="16688" spans="39:53" x14ac:dyDescent="0.2">
      <c r="AM16688" s="61"/>
      <c r="AN16688" s="61"/>
      <c r="AO16688" s="171"/>
      <c r="AP16688" s="61"/>
      <c r="AQ16688" s="61"/>
      <c r="AR16688" s="61"/>
      <c r="AS16688" s="61"/>
      <c r="AT16688" s="61"/>
      <c r="AU16688" s="61"/>
      <c r="AV16688" s="61"/>
      <c r="AW16688" s="61"/>
      <c r="AX16688" s="61"/>
      <c r="AY16688" s="61"/>
      <c r="AZ16688" s="61"/>
      <c r="BA16688" s="61"/>
    </row>
    <row r="16689" spans="39:53" x14ac:dyDescent="0.2">
      <c r="AM16689" s="61"/>
      <c r="AN16689" s="61"/>
      <c r="AO16689" s="171"/>
      <c r="AP16689" s="61"/>
      <c r="AQ16689" s="61"/>
      <c r="AR16689" s="61"/>
      <c r="AS16689" s="61"/>
      <c r="AT16689" s="61"/>
      <c r="AU16689" s="61"/>
      <c r="AV16689" s="61"/>
      <c r="AW16689" s="61"/>
      <c r="AX16689" s="61"/>
      <c r="AY16689" s="61"/>
      <c r="AZ16689" s="61"/>
      <c r="BA16689" s="61"/>
    </row>
    <row r="16690" spans="39:53" x14ac:dyDescent="0.2">
      <c r="AM16690" s="61"/>
      <c r="AN16690" s="61"/>
      <c r="AO16690" s="171"/>
      <c r="AP16690" s="61"/>
      <c r="AQ16690" s="61"/>
      <c r="AR16690" s="61"/>
      <c r="AS16690" s="61"/>
      <c r="AT16690" s="61"/>
      <c r="AU16690" s="61"/>
      <c r="AV16690" s="61"/>
      <c r="AW16690" s="61"/>
      <c r="AX16690" s="61"/>
      <c r="AY16690" s="61"/>
      <c r="AZ16690" s="61"/>
      <c r="BA16690" s="61"/>
    </row>
    <row r="16691" spans="39:53" x14ac:dyDescent="0.2">
      <c r="AM16691" s="61"/>
      <c r="AN16691" s="61"/>
      <c r="AO16691" s="171"/>
      <c r="AP16691" s="61"/>
      <c r="AQ16691" s="61"/>
      <c r="AR16691" s="61"/>
      <c r="AS16691" s="61"/>
      <c r="AT16691" s="61"/>
      <c r="AU16691" s="61"/>
      <c r="AV16691" s="61"/>
      <c r="AW16691" s="61"/>
      <c r="AX16691" s="61"/>
      <c r="AY16691" s="61"/>
      <c r="AZ16691" s="61"/>
      <c r="BA16691" s="61"/>
    </row>
    <row r="16692" spans="39:53" x14ac:dyDescent="0.2">
      <c r="AM16692" s="61"/>
      <c r="AN16692" s="61"/>
      <c r="AO16692" s="171"/>
      <c r="AP16692" s="61"/>
      <c r="AQ16692" s="61"/>
      <c r="AR16692" s="61"/>
      <c r="AS16692" s="61"/>
      <c r="AT16692" s="61"/>
      <c r="AU16692" s="61"/>
      <c r="AV16692" s="61"/>
      <c r="AW16692" s="61"/>
      <c r="AX16692" s="61"/>
      <c r="AY16692" s="61"/>
      <c r="AZ16692" s="61"/>
      <c r="BA16692" s="61"/>
    </row>
    <row r="16693" spans="39:53" x14ac:dyDescent="0.2">
      <c r="AM16693" s="61"/>
      <c r="AN16693" s="61"/>
      <c r="AO16693" s="171"/>
      <c r="AP16693" s="61"/>
      <c r="AQ16693" s="61"/>
      <c r="AR16693" s="61"/>
      <c r="AS16693" s="61"/>
      <c r="AT16693" s="61"/>
      <c r="AU16693" s="61"/>
      <c r="AV16693" s="61"/>
      <c r="AW16693" s="61"/>
      <c r="AX16693" s="61"/>
      <c r="AY16693" s="61"/>
      <c r="AZ16693" s="61"/>
      <c r="BA16693" s="61"/>
    </row>
    <row r="16694" spans="39:53" x14ac:dyDescent="0.2">
      <c r="AM16694" s="61"/>
      <c r="AN16694" s="61"/>
      <c r="AO16694" s="171"/>
      <c r="AP16694" s="61"/>
      <c r="AQ16694" s="61"/>
      <c r="AR16694" s="61"/>
      <c r="AS16694" s="61"/>
      <c r="AT16694" s="61"/>
      <c r="AU16694" s="61"/>
      <c r="AV16694" s="61"/>
      <c r="AW16694" s="61"/>
      <c r="AX16694" s="61"/>
      <c r="AY16694" s="61"/>
      <c r="AZ16694" s="61"/>
      <c r="BA16694" s="61"/>
    </row>
    <row r="16695" spans="39:53" x14ac:dyDescent="0.2">
      <c r="AM16695" s="61"/>
      <c r="AN16695" s="61"/>
      <c r="AO16695" s="171"/>
      <c r="AP16695" s="61"/>
      <c r="AQ16695" s="61"/>
      <c r="AR16695" s="61"/>
      <c r="AS16695" s="61"/>
      <c r="AT16695" s="61"/>
      <c r="AU16695" s="61"/>
      <c r="AV16695" s="61"/>
      <c r="AW16695" s="61"/>
      <c r="AX16695" s="61"/>
      <c r="AY16695" s="61"/>
      <c r="AZ16695" s="61"/>
      <c r="BA16695" s="61"/>
    </row>
    <row r="16696" spans="39:53" x14ac:dyDescent="0.2">
      <c r="AM16696" s="61"/>
      <c r="AN16696" s="61"/>
      <c r="AO16696" s="171"/>
      <c r="AP16696" s="61"/>
      <c r="AQ16696" s="61"/>
      <c r="AR16696" s="61"/>
      <c r="AS16696" s="61"/>
      <c r="AT16696" s="61"/>
      <c r="AU16696" s="61"/>
      <c r="AV16696" s="61"/>
      <c r="AW16696" s="61"/>
      <c r="AX16696" s="61"/>
      <c r="AY16696" s="61"/>
      <c r="AZ16696" s="61"/>
      <c r="BA16696" s="61"/>
    </row>
    <row r="16697" spans="39:53" x14ac:dyDescent="0.2">
      <c r="AM16697" s="61"/>
      <c r="AN16697" s="61"/>
      <c r="AO16697" s="171"/>
      <c r="AP16697" s="61"/>
      <c r="AQ16697" s="61"/>
      <c r="AR16697" s="61"/>
      <c r="AS16697" s="61"/>
      <c r="AT16697" s="61"/>
      <c r="AU16697" s="61"/>
      <c r="AV16697" s="61"/>
      <c r="AW16697" s="61"/>
      <c r="AX16697" s="61"/>
      <c r="AY16697" s="61"/>
      <c r="AZ16697" s="61"/>
      <c r="BA16697" s="61"/>
    </row>
    <row r="16698" spans="39:53" x14ac:dyDescent="0.2">
      <c r="AM16698" s="61"/>
      <c r="AN16698" s="61"/>
      <c r="AO16698" s="171"/>
      <c r="AP16698" s="61"/>
      <c r="AQ16698" s="61"/>
      <c r="AR16698" s="61"/>
      <c r="AS16698" s="61"/>
      <c r="AT16698" s="61"/>
      <c r="AU16698" s="61"/>
      <c r="AV16698" s="61"/>
      <c r="AW16698" s="61"/>
      <c r="AX16698" s="61"/>
      <c r="AY16698" s="61"/>
      <c r="AZ16698" s="61"/>
      <c r="BA16698" s="61"/>
    </row>
    <row r="16699" spans="39:53" x14ac:dyDescent="0.2">
      <c r="AM16699" s="61"/>
      <c r="AN16699" s="61"/>
      <c r="AO16699" s="171"/>
      <c r="AP16699" s="61"/>
      <c r="AQ16699" s="61"/>
      <c r="AR16699" s="61"/>
      <c r="AS16699" s="61"/>
      <c r="AT16699" s="61"/>
      <c r="AU16699" s="61"/>
      <c r="AV16699" s="61"/>
      <c r="AW16699" s="61"/>
      <c r="AX16699" s="61"/>
      <c r="AY16699" s="61"/>
      <c r="AZ16699" s="61"/>
      <c r="BA16699" s="61"/>
    </row>
    <row r="16700" spans="39:53" x14ac:dyDescent="0.2">
      <c r="AM16700" s="61"/>
      <c r="AN16700" s="61"/>
      <c r="AO16700" s="171"/>
      <c r="AP16700" s="61"/>
      <c r="AQ16700" s="61"/>
      <c r="AR16700" s="61"/>
      <c r="AS16700" s="61"/>
      <c r="AT16700" s="61"/>
      <c r="AU16700" s="61"/>
      <c r="AV16700" s="61"/>
      <c r="AW16700" s="61"/>
      <c r="AX16700" s="61"/>
      <c r="AY16700" s="61"/>
      <c r="AZ16700" s="61"/>
      <c r="BA16700" s="61"/>
    </row>
    <row r="16701" spans="39:53" x14ac:dyDescent="0.2">
      <c r="AM16701" s="61"/>
      <c r="AN16701" s="61"/>
      <c r="AO16701" s="171"/>
      <c r="AP16701" s="61"/>
      <c r="AQ16701" s="61"/>
      <c r="AR16701" s="61"/>
      <c r="AS16701" s="61"/>
      <c r="AT16701" s="61"/>
      <c r="AU16701" s="61"/>
      <c r="AV16701" s="61"/>
      <c r="AW16701" s="61"/>
      <c r="AX16701" s="61"/>
      <c r="AY16701" s="61"/>
      <c r="AZ16701" s="61"/>
      <c r="BA16701" s="61"/>
    </row>
    <row r="16702" spans="39:53" x14ac:dyDescent="0.2">
      <c r="AM16702" s="61"/>
      <c r="AN16702" s="61"/>
      <c r="AO16702" s="171"/>
      <c r="AP16702" s="61"/>
      <c r="AQ16702" s="61"/>
      <c r="AR16702" s="61"/>
      <c r="AS16702" s="61"/>
      <c r="AT16702" s="61"/>
      <c r="AU16702" s="61"/>
      <c r="AV16702" s="61"/>
      <c r="AW16702" s="61"/>
      <c r="AX16702" s="61"/>
      <c r="AY16702" s="61"/>
      <c r="AZ16702" s="61"/>
      <c r="BA16702" s="61"/>
    </row>
    <row r="16703" spans="39:53" x14ac:dyDescent="0.2">
      <c r="AM16703" s="61"/>
      <c r="AN16703" s="61"/>
      <c r="AO16703" s="171"/>
      <c r="AP16703" s="61"/>
      <c r="AQ16703" s="61"/>
      <c r="AR16703" s="61"/>
      <c r="AS16703" s="61"/>
      <c r="AT16703" s="61"/>
      <c r="AU16703" s="61"/>
      <c r="AV16703" s="61"/>
      <c r="AW16703" s="61"/>
      <c r="AX16703" s="61"/>
      <c r="AY16703" s="61"/>
      <c r="AZ16703" s="61"/>
      <c r="BA16703" s="61"/>
    </row>
    <row r="16704" spans="39:53" x14ac:dyDescent="0.2">
      <c r="AM16704" s="61"/>
      <c r="AN16704" s="61"/>
      <c r="AO16704" s="171"/>
      <c r="AP16704" s="61"/>
      <c r="AQ16704" s="61"/>
      <c r="AR16704" s="61"/>
      <c r="AS16704" s="61"/>
      <c r="AT16704" s="61"/>
      <c r="AU16704" s="61"/>
      <c r="AV16704" s="61"/>
      <c r="AW16704" s="61"/>
      <c r="AX16704" s="61"/>
      <c r="AY16704" s="61"/>
      <c r="AZ16704" s="61"/>
      <c r="BA16704" s="61"/>
    </row>
    <row r="16705" spans="39:53" x14ac:dyDescent="0.2">
      <c r="AM16705" s="61"/>
      <c r="AN16705" s="61"/>
      <c r="AO16705" s="171"/>
      <c r="AP16705" s="61"/>
      <c r="AQ16705" s="61"/>
      <c r="AR16705" s="61"/>
      <c r="AS16705" s="61"/>
      <c r="AT16705" s="61"/>
      <c r="AU16705" s="61"/>
      <c r="AV16705" s="61"/>
      <c r="AW16705" s="61"/>
      <c r="AX16705" s="61"/>
      <c r="AY16705" s="61"/>
      <c r="AZ16705" s="61"/>
      <c r="BA16705" s="61"/>
    </row>
    <row r="16706" spans="39:53" x14ac:dyDescent="0.2">
      <c r="AM16706" s="61"/>
      <c r="AN16706" s="61"/>
      <c r="AO16706" s="171"/>
      <c r="AP16706" s="61"/>
      <c r="AQ16706" s="61"/>
      <c r="AR16706" s="61"/>
      <c r="AS16706" s="61"/>
      <c r="AT16706" s="61"/>
      <c r="AU16706" s="61"/>
      <c r="AV16706" s="61"/>
      <c r="AW16706" s="61"/>
      <c r="AX16706" s="61"/>
      <c r="AY16706" s="61"/>
      <c r="AZ16706" s="61"/>
      <c r="BA16706" s="61"/>
    </row>
    <row r="16707" spans="39:53" x14ac:dyDescent="0.2">
      <c r="AM16707" s="61"/>
      <c r="AN16707" s="61"/>
      <c r="AO16707" s="171"/>
      <c r="AP16707" s="61"/>
      <c r="AQ16707" s="61"/>
      <c r="AR16707" s="61"/>
      <c r="AS16707" s="61"/>
      <c r="AT16707" s="61"/>
      <c r="AU16707" s="61"/>
      <c r="AV16707" s="61"/>
      <c r="AW16707" s="61"/>
      <c r="AX16707" s="61"/>
      <c r="AY16707" s="61"/>
      <c r="AZ16707" s="61"/>
      <c r="BA16707" s="61"/>
    </row>
    <row r="16708" spans="39:53" x14ac:dyDescent="0.2">
      <c r="AM16708" s="61"/>
      <c r="AN16708" s="61"/>
      <c r="AO16708" s="171"/>
      <c r="AP16708" s="61"/>
      <c r="AQ16708" s="61"/>
      <c r="AR16708" s="61"/>
      <c r="AS16708" s="61"/>
      <c r="AT16708" s="61"/>
      <c r="AU16708" s="61"/>
      <c r="AV16708" s="61"/>
      <c r="AW16708" s="61"/>
      <c r="AX16708" s="61"/>
      <c r="AY16708" s="61"/>
      <c r="AZ16708" s="61"/>
      <c r="BA16708" s="61"/>
    </row>
    <row r="16709" spans="39:53" x14ac:dyDescent="0.2">
      <c r="AM16709" s="61"/>
      <c r="AN16709" s="61"/>
      <c r="AO16709" s="171"/>
      <c r="AP16709" s="61"/>
      <c r="AQ16709" s="61"/>
      <c r="AR16709" s="61"/>
      <c r="AS16709" s="61"/>
      <c r="AT16709" s="61"/>
      <c r="AU16709" s="61"/>
      <c r="AV16709" s="61"/>
      <c r="AW16709" s="61"/>
      <c r="AX16709" s="61"/>
      <c r="AY16709" s="61"/>
      <c r="AZ16709" s="61"/>
      <c r="BA16709" s="61"/>
    </row>
    <row r="16710" spans="39:53" x14ac:dyDescent="0.2">
      <c r="AM16710" s="61"/>
      <c r="AN16710" s="61"/>
      <c r="AO16710" s="171"/>
      <c r="AP16710" s="61"/>
      <c r="AQ16710" s="61"/>
      <c r="AR16710" s="61"/>
      <c r="AS16710" s="61"/>
      <c r="AT16710" s="61"/>
      <c r="AU16710" s="61"/>
      <c r="AV16710" s="61"/>
      <c r="AW16710" s="61"/>
      <c r="AX16710" s="61"/>
      <c r="AY16710" s="61"/>
      <c r="AZ16710" s="61"/>
      <c r="BA16710" s="61"/>
    </row>
    <row r="16711" spans="39:53" x14ac:dyDescent="0.2">
      <c r="AM16711" s="61"/>
      <c r="AN16711" s="61"/>
      <c r="AO16711" s="171"/>
      <c r="AP16711" s="61"/>
      <c r="AQ16711" s="61"/>
      <c r="AR16711" s="61"/>
      <c r="AS16711" s="61"/>
      <c r="AT16711" s="61"/>
      <c r="AU16711" s="61"/>
      <c r="AV16711" s="61"/>
      <c r="AW16711" s="61"/>
      <c r="AX16711" s="61"/>
      <c r="AY16711" s="61"/>
      <c r="AZ16711" s="61"/>
      <c r="BA16711" s="61"/>
    </row>
    <row r="16712" spans="39:53" x14ac:dyDescent="0.2">
      <c r="AM16712" s="61"/>
      <c r="AN16712" s="61"/>
      <c r="AO16712" s="171"/>
      <c r="AP16712" s="61"/>
      <c r="AQ16712" s="61"/>
      <c r="AR16712" s="61"/>
      <c r="AS16712" s="61"/>
      <c r="AT16712" s="61"/>
      <c r="AU16712" s="61"/>
      <c r="AV16712" s="61"/>
      <c r="AW16712" s="61"/>
      <c r="AX16712" s="61"/>
      <c r="AY16712" s="61"/>
      <c r="AZ16712" s="61"/>
      <c r="BA16712" s="61"/>
    </row>
    <row r="16713" spans="39:53" x14ac:dyDescent="0.2">
      <c r="AM16713" s="61"/>
      <c r="AN16713" s="61"/>
      <c r="AO16713" s="171"/>
      <c r="AP16713" s="61"/>
      <c r="AQ16713" s="61"/>
      <c r="AR16713" s="61"/>
      <c r="AS16713" s="61"/>
      <c r="AT16713" s="61"/>
      <c r="AU16713" s="61"/>
      <c r="AV16713" s="61"/>
      <c r="AW16713" s="61"/>
      <c r="AX16713" s="61"/>
      <c r="AY16713" s="61"/>
      <c r="AZ16713" s="61"/>
      <c r="BA16713" s="61"/>
    </row>
    <row r="16714" spans="39:53" x14ac:dyDescent="0.2">
      <c r="AM16714" s="61"/>
      <c r="AN16714" s="61"/>
      <c r="AO16714" s="171"/>
      <c r="AP16714" s="61"/>
      <c r="AQ16714" s="61"/>
      <c r="AR16714" s="61"/>
      <c r="AS16714" s="61"/>
      <c r="AT16714" s="61"/>
      <c r="AU16714" s="61"/>
      <c r="AV16714" s="61"/>
      <c r="AW16714" s="61"/>
      <c r="AX16714" s="61"/>
      <c r="AY16714" s="61"/>
      <c r="AZ16714" s="61"/>
      <c r="BA16714" s="61"/>
    </row>
    <row r="16715" spans="39:53" x14ac:dyDescent="0.2">
      <c r="AM16715" s="61"/>
      <c r="AN16715" s="61"/>
      <c r="AO16715" s="171"/>
      <c r="AP16715" s="61"/>
      <c r="AQ16715" s="61"/>
      <c r="AR16715" s="61"/>
      <c r="AS16715" s="61"/>
      <c r="AT16715" s="61"/>
      <c r="AU16715" s="61"/>
      <c r="AV16715" s="61"/>
      <c r="AW16715" s="61"/>
      <c r="AX16715" s="61"/>
      <c r="AY16715" s="61"/>
      <c r="AZ16715" s="61"/>
      <c r="BA16715" s="61"/>
    </row>
    <row r="16716" spans="39:53" x14ac:dyDescent="0.2">
      <c r="AM16716" s="61"/>
      <c r="AN16716" s="61"/>
      <c r="AO16716" s="171"/>
      <c r="AP16716" s="61"/>
      <c r="AQ16716" s="61"/>
      <c r="AR16716" s="61"/>
      <c r="AS16716" s="61"/>
      <c r="AT16716" s="61"/>
      <c r="AU16716" s="61"/>
      <c r="AV16716" s="61"/>
      <c r="AW16716" s="61"/>
      <c r="AX16716" s="61"/>
      <c r="AY16716" s="61"/>
      <c r="AZ16716" s="61"/>
      <c r="BA16716" s="61"/>
    </row>
    <row r="16717" spans="39:53" x14ac:dyDescent="0.2">
      <c r="AM16717" s="61"/>
      <c r="AN16717" s="61"/>
      <c r="AO16717" s="171"/>
      <c r="AP16717" s="61"/>
      <c r="AQ16717" s="61"/>
      <c r="AR16717" s="61"/>
      <c r="AS16717" s="61"/>
      <c r="AT16717" s="61"/>
      <c r="AU16717" s="61"/>
      <c r="AV16717" s="61"/>
      <c r="AW16717" s="61"/>
      <c r="AX16717" s="61"/>
      <c r="AY16717" s="61"/>
      <c r="AZ16717" s="61"/>
      <c r="BA16717" s="61"/>
    </row>
    <row r="16718" spans="39:53" x14ac:dyDescent="0.2">
      <c r="AM16718" s="61"/>
      <c r="AN16718" s="61"/>
      <c r="AO16718" s="171"/>
      <c r="AP16718" s="61"/>
      <c r="AQ16718" s="61"/>
      <c r="AR16718" s="61"/>
      <c r="AS16718" s="61"/>
      <c r="AT16718" s="61"/>
      <c r="AU16718" s="61"/>
      <c r="AV16718" s="61"/>
      <c r="AW16718" s="61"/>
      <c r="AX16718" s="61"/>
      <c r="AY16718" s="61"/>
      <c r="AZ16718" s="61"/>
      <c r="BA16718" s="61"/>
    </row>
    <row r="16719" spans="39:53" x14ac:dyDescent="0.2">
      <c r="AM16719" s="61"/>
      <c r="AN16719" s="61"/>
      <c r="AO16719" s="171"/>
      <c r="AP16719" s="61"/>
      <c r="AQ16719" s="61"/>
      <c r="AR16719" s="61"/>
      <c r="AS16719" s="61"/>
      <c r="AT16719" s="61"/>
      <c r="AU16719" s="61"/>
      <c r="AV16719" s="61"/>
      <c r="AW16719" s="61"/>
      <c r="AX16719" s="61"/>
      <c r="AY16719" s="61"/>
      <c r="AZ16719" s="61"/>
      <c r="BA16719" s="61"/>
    </row>
    <row r="16720" spans="39:53" x14ac:dyDescent="0.2">
      <c r="AM16720" s="61"/>
      <c r="AN16720" s="61"/>
      <c r="AO16720" s="171"/>
      <c r="AP16720" s="61"/>
      <c r="AQ16720" s="61"/>
      <c r="AR16720" s="61"/>
      <c r="AS16720" s="61"/>
      <c r="AT16720" s="61"/>
      <c r="AU16720" s="61"/>
      <c r="AV16720" s="61"/>
      <c r="AW16720" s="61"/>
      <c r="AX16720" s="61"/>
      <c r="AY16720" s="61"/>
      <c r="AZ16720" s="61"/>
      <c r="BA16720" s="61"/>
    </row>
    <row r="16721" spans="39:53" x14ac:dyDescent="0.2">
      <c r="AM16721" s="61"/>
      <c r="AN16721" s="61"/>
      <c r="AO16721" s="171"/>
      <c r="AP16721" s="61"/>
      <c r="AQ16721" s="61"/>
      <c r="AR16721" s="61"/>
      <c r="AS16721" s="61"/>
      <c r="AT16721" s="61"/>
      <c r="AU16721" s="61"/>
      <c r="AV16721" s="61"/>
      <c r="AW16721" s="61"/>
      <c r="AX16721" s="61"/>
      <c r="AY16721" s="61"/>
      <c r="AZ16721" s="61"/>
      <c r="BA16721" s="61"/>
    </row>
    <row r="16722" spans="39:53" x14ac:dyDescent="0.2">
      <c r="AM16722" s="61"/>
      <c r="AN16722" s="61"/>
      <c r="AO16722" s="171"/>
      <c r="AP16722" s="61"/>
      <c r="AQ16722" s="61"/>
      <c r="AR16722" s="61"/>
      <c r="AS16722" s="61"/>
      <c r="AT16722" s="61"/>
      <c r="AU16722" s="61"/>
      <c r="AV16722" s="61"/>
      <c r="AW16722" s="61"/>
      <c r="AX16722" s="61"/>
      <c r="AY16722" s="61"/>
      <c r="AZ16722" s="61"/>
      <c r="BA16722" s="61"/>
    </row>
    <row r="16723" spans="39:53" x14ac:dyDescent="0.2">
      <c r="AM16723" s="61"/>
      <c r="AN16723" s="61"/>
      <c r="AO16723" s="171"/>
      <c r="AP16723" s="61"/>
      <c r="AQ16723" s="61"/>
      <c r="AR16723" s="61"/>
      <c r="AS16723" s="61"/>
      <c r="AT16723" s="61"/>
      <c r="AU16723" s="61"/>
      <c r="AV16723" s="61"/>
      <c r="AW16723" s="61"/>
      <c r="AX16723" s="61"/>
      <c r="AY16723" s="61"/>
      <c r="AZ16723" s="61"/>
      <c r="BA16723" s="61"/>
    </row>
    <row r="16724" spans="39:53" x14ac:dyDescent="0.2">
      <c r="AM16724" s="61"/>
      <c r="AN16724" s="61"/>
      <c r="AO16724" s="171"/>
      <c r="AP16724" s="61"/>
      <c r="AQ16724" s="61"/>
      <c r="AR16724" s="61"/>
      <c r="AS16724" s="61"/>
      <c r="AT16724" s="61"/>
      <c r="AU16724" s="61"/>
      <c r="AV16724" s="61"/>
      <c r="AW16724" s="61"/>
      <c r="AX16724" s="61"/>
      <c r="AY16724" s="61"/>
      <c r="AZ16724" s="61"/>
      <c r="BA16724" s="61"/>
    </row>
    <row r="16725" spans="39:53" x14ac:dyDescent="0.2">
      <c r="AM16725" s="61"/>
      <c r="AN16725" s="61"/>
      <c r="AO16725" s="171"/>
      <c r="AP16725" s="61"/>
      <c r="AQ16725" s="61"/>
      <c r="AR16725" s="61"/>
      <c r="AS16725" s="61"/>
      <c r="AT16725" s="61"/>
      <c r="AU16725" s="61"/>
      <c r="AV16725" s="61"/>
      <c r="AW16725" s="61"/>
      <c r="AX16725" s="61"/>
      <c r="AY16725" s="61"/>
      <c r="AZ16725" s="61"/>
      <c r="BA16725" s="61"/>
    </row>
    <row r="16726" spans="39:53" x14ac:dyDescent="0.2">
      <c r="AM16726" s="61"/>
      <c r="AN16726" s="61"/>
      <c r="AO16726" s="171"/>
      <c r="AP16726" s="61"/>
      <c r="AQ16726" s="61"/>
      <c r="AR16726" s="61"/>
      <c r="AS16726" s="61"/>
      <c r="AT16726" s="61"/>
      <c r="AU16726" s="61"/>
      <c r="AV16726" s="61"/>
      <c r="AW16726" s="61"/>
      <c r="AX16726" s="61"/>
      <c r="AY16726" s="61"/>
      <c r="AZ16726" s="61"/>
      <c r="BA16726" s="61"/>
    </row>
    <row r="16727" spans="39:53" x14ac:dyDescent="0.2">
      <c r="AM16727" s="61"/>
      <c r="AN16727" s="61"/>
      <c r="AO16727" s="171"/>
      <c r="AP16727" s="61"/>
      <c r="AQ16727" s="61"/>
      <c r="AR16727" s="61"/>
      <c r="AS16727" s="61"/>
      <c r="AT16727" s="61"/>
      <c r="AU16727" s="61"/>
      <c r="AV16727" s="61"/>
      <c r="AW16727" s="61"/>
      <c r="AX16727" s="61"/>
      <c r="AY16727" s="61"/>
      <c r="AZ16727" s="61"/>
      <c r="BA16727" s="61"/>
    </row>
    <row r="16728" spans="39:53" x14ac:dyDescent="0.2">
      <c r="AM16728" s="61"/>
      <c r="AN16728" s="61"/>
      <c r="AO16728" s="171"/>
      <c r="AP16728" s="61"/>
      <c r="AQ16728" s="61"/>
      <c r="AR16728" s="61"/>
      <c r="AS16728" s="61"/>
      <c r="AT16728" s="61"/>
      <c r="AU16728" s="61"/>
      <c r="AV16728" s="61"/>
      <c r="AW16728" s="61"/>
      <c r="AX16728" s="61"/>
      <c r="AY16728" s="61"/>
      <c r="AZ16728" s="61"/>
      <c r="BA16728" s="61"/>
    </row>
    <row r="16729" spans="39:53" x14ac:dyDescent="0.2">
      <c r="AM16729" s="61"/>
      <c r="AN16729" s="61"/>
      <c r="AO16729" s="171"/>
      <c r="AP16729" s="61"/>
      <c r="AQ16729" s="61"/>
      <c r="AR16729" s="61"/>
      <c r="AS16729" s="61"/>
      <c r="AT16729" s="61"/>
      <c r="AU16729" s="61"/>
      <c r="AV16729" s="61"/>
      <c r="AW16729" s="61"/>
      <c r="AX16729" s="61"/>
      <c r="AY16729" s="61"/>
      <c r="AZ16729" s="61"/>
      <c r="BA16729" s="61"/>
    </row>
    <row r="16730" spans="39:53" x14ac:dyDescent="0.2">
      <c r="AM16730" s="61"/>
      <c r="AN16730" s="61"/>
      <c r="AO16730" s="171"/>
      <c r="AP16730" s="61"/>
      <c r="AQ16730" s="61"/>
      <c r="AR16730" s="61"/>
      <c r="AS16730" s="61"/>
      <c r="AT16730" s="61"/>
      <c r="AU16730" s="61"/>
      <c r="AV16730" s="61"/>
      <c r="AW16730" s="61"/>
      <c r="AX16730" s="61"/>
      <c r="AY16730" s="61"/>
      <c r="AZ16730" s="61"/>
      <c r="BA16730" s="61"/>
    </row>
    <row r="16731" spans="39:53" x14ac:dyDescent="0.2">
      <c r="AM16731" s="61"/>
      <c r="AN16731" s="61"/>
      <c r="AO16731" s="171"/>
      <c r="AP16731" s="61"/>
      <c r="AQ16731" s="61"/>
      <c r="AR16731" s="61"/>
      <c r="AS16731" s="61"/>
      <c r="AT16731" s="61"/>
      <c r="AU16731" s="61"/>
      <c r="AV16731" s="61"/>
      <c r="AW16731" s="61"/>
      <c r="AX16731" s="61"/>
      <c r="AY16731" s="61"/>
      <c r="AZ16731" s="61"/>
      <c r="BA16731" s="61"/>
    </row>
    <row r="16732" spans="39:53" x14ac:dyDescent="0.2">
      <c r="AM16732" s="61"/>
      <c r="AN16732" s="61"/>
      <c r="AO16732" s="171"/>
      <c r="AP16732" s="61"/>
      <c r="AQ16732" s="61"/>
      <c r="AR16732" s="61"/>
      <c r="AS16732" s="61"/>
      <c r="AT16732" s="61"/>
      <c r="AU16732" s="61"/>
      <c r="AV16732" s="61"/>
      <c r="AW16732" s="61"/>
      <c r="AX16732" s="61"/>
      <c r="AY16732" s="61"/>
      <c r="AZ16732" s="61"/>
      <c r="BA16732" s="61"/>
    </row>
    <row r="16733" spans="39:53" x14ac:dyDescent="0.2">
      <c r="AM16733" s="61"/>
      <c r="AN16733" s="61"/>
      <c r="AO16733" s="171"/>
      <c r="AP16733" s="61"/>
      <c r="AQ16733" s="61"/>
      <c r="AR16733" s="61"/>
      <c r="AS16733" s="61"/>
      <c r="AT16733" s="61"/>
      <c r="AU16733" s="61"/>
      <c r="AV16733" s="61"/>
      <c r="AW16733" s="61"/>
      <c r="AX16733" s="61"/>
      <c r="AY16733" s="61"/>
      <c r="AZ16733" s="61"/>
      <c r="BA16733" s="61"/>
    </row>
    <row r="16734" spans="39:53" x14ac:dyDescent="0.2">
      <c r="AM16734" s="61"/>
      <c r="AN16734" s="61"/>
      <c r="AO16734" s="171"/>
      <c r="AP16734" s="61"/>
      <c r="AQ16734" s="61"/>
      <c r="AR16734" s="61"/>
      <c r="AS16734" s="61"/>
      <c r="AT16734" s="61"/>
      <c r="AU16734" s="61"/>
      <c r="AV16734" s="61"/>
      <c r="AW16734" s="61"/>
      <c r="AX16734" s="61"/>
      <c r="AY16734" s="61"/>
      <c r="AZ16734" s="61"/>
      <c r="BA16734" s="61"/>
    </row>
    <row r="16735" spans="39:53" x14ac:dyDescent="0.2">
      <c r="AM16735" s="61"/>
      <c r="AN16735" s="61"/>
      <c r="AO16735" s="171"/>
      <c r="AP16735" s="61"/>
      <c r="AQ16735" s="61"/>
      <c r="AR16735" s="61"/>
      <c r="AS16735" s="61"/>
      <c r="AT16735" s="61"/>
      <c r="AU16735" s="61"/>
      <c r="AV16735" s="61"/>
      <c r="AW16735" s="61"/>
      <c r="AX16735" s="61"/>
      <c r="AY16735" s="61"/>
      <c r="AZ16735" s="61"/>
      <c r="BA16735" s="61"/>
    </row>
    <row r="16736" spans="39:53" x14ac:dyDescent="0.2">
      <c r="AM16736" s="61"/>
      <c r="AN16736" s="61"/>
      <c r="AO16736" s="171"/>
      <c r="AP16736" s="61"/>
      <c r="AQ16736" s="61"/>
      <c r="AR16736" s="61"/>
      <c r="AS16736" s="61"/>
      <c r="AT16736" s="61"/>
      <c r="AU16736" s="61"/>
      <c r="AV16736" s="61"/>
      <c r="AW16736" s="61"/>
      <c r="AX16736" s="61"/>
      <c r="AY16736" s="61"/>
      <c r="AZ16736" s="61"/>
      <c r="BA16736" s="61"/>
    </row>
    <row r="16737" spans="39:53" x14ac:dyDescent="0.2">
      <c r="AM16737" s="61"/>
      <c r="AN16737" s="61"/>
      <c r="AO16737" s="171"/>
      <c r="AP16737" s="61"/>
      <c r="AQ16737" s="61"/>
      <c r="AR16737" s="61"/>
      <c r="AS16737" s="61"/>
      <c r="AT16737" s="61"/>
      <c r="AU16737" s="61"/>
      <c r="AV16737" s="61"/>
      <c r="AW16737" s="61"/>
      <c r="AX16737" s="61"/>
      <c r="AY16737" s="61"/>
      <c r="AZ16737" s="61"/>
      <c r="BA16737" s="61"/>
    </row>
    <row r="16738" spans="39:53" x14ac:dyDescent="0.2">
      <c r="AM16738" s="61"/>
      <c r="AN16738" s="61"/>
      <c r="AO16738" s="171"/>
      <c r="AP16738" s="61"/>
      <c r="AQ16738" s="61"/>
      <c r="AR16738" s="61"/>
      <c r="AS16738" s="61"/>
      <c r="AT16738" s="61"/>
      <c r="AU16738" s="61"/>
      <c r="AV16738" s="61"/>
      <c r="AW16738" s="61"/>
      <c r="AX16738" s="61"/>
      <c r="AY16738" s="61"/>
      <c r="AZ16738" s="61"/>
      <c r="BA16738" s="61"/>
    </row>
    <row r="16739" spans="39:53" x14ac:dyDescent="0.2">
      <c r="AM16739" s="61"/>
      <c r="AN16739" s="61"/>
      <c r="AO16739" s="171"/>
      <c r="AP16739" s="61"/>
      <c r="AQ16739" s="61"/>
      <c r="AR16739" s="61"/>
      <c r="AS16739" s="61"/>
      <c r="AT16739" s="61"/>
      <c r="AU16739" s="61"/>
      <c r="AV16739" s="61"/>
      <c r="AW16739" s="61"/>
      <c r="AX16739" s="61"/>
      <c r="AY16739" s="61"/>
      <c r="AZ16739" s="61"/>
      <c r="BA16739" s="61"/>
    </row>
    <row r="16740" spans="39:53" x14ac:dyDescent="0.2">
      <c r="AM16740" s="61"/>
      <c r="AN16740" s="61"/>
      <c r="AO16740" s="171"/>
      <c r="AP16740" s="61"/>
      <c r="AQ16740" s="61"/>
      <c r="AR16740" s="61"/>
      <c r="AS16740" s="61"/>
      <c r="AT16740" s="61"/>
      <c r="AU16740" s="61"/>
      <c r="AV16740" s="61"/>
      <c r="AW16740" s="61"/>
      <c r="AX16740" s="61"/>
      <c r="AY16740" s="61"/>
      <c r="AZ16740" s="61"/>
      <c r="BA16740" s="61"/>
    </row>
    <row r="16741" spans="39:53" x14ac:dyDescent="0.2">
      <c r="AM16741" s="61"/>
      <c r="AN16741" s="61"/>
      <c r="AO16741" s="171"/>
      <c r="AP16741" s="61"/>
      <c r="AQ16741" s="61"/>
      <c r="AR16741" s="61"/>
      <c r="AS16741" s="61"/>
      <c r="AT16741" s="61"/>
      <c r="AU16741" s="61"/>
      <c r="AV16741" s="61"/>
      <c r="AW16741" s="61"/>
      <c r="AX16741" s="61"/>
      <c r="AY16741" s="61"/>
      <c r="AZ16741" s="61"/>
      <c r="BA16741" s="61"/>
    </row>
    <row r="16742" spans="39:53" x14ac:dyDescent="0.2">
      <c r="AM16742" s="61"/>
      <c r="AN16742" s="61"/>
      <c r="AO16742" s="171"/>
      <c r="AP16742" s="61"/>
      <c r="AQ16742" s="61"/>
      <c r="AR16742" s="61"/>
      <c r="AS16742" s="61"/>
      <c r="AT16742" s="61"/>
      <c r="AU16742" s="61"/>
      <c r="AV16742" s="61"/>
      <c r="AW16742" s="61"/>
      <c r="AX16742" s="61"/>
      <c r="AY16742" s="61"/>
      <c r="AZ16742" s="61"/>
      <c r="BA16742" s="61"/>
    </row>
    <row r="16743" spans="39:53" x14ac:dyDescent="0.2">
      <c r="AM16743" s="61"/>
      <c r="AN16743" s="61"/>
      <c r="AO16743" s="171"/>
      <c r="AP16743" s="61"/>
      <c r="AQ16743" s="61"/>
      <c r="AR16743" s="61"/>
      <c r="AS16743" s="61"/>
      <c r="AT16743" s="61"/>
      <c r="AU16743" s="61"/>
      <c r="AV16743" s="61"/>
      <c r="AW16743" s="61"/>
      <c r="AX16743" s="61"/>
      <c r="AY16743" s="61"/>
      <c r="AZ16743" s="61"/>
      <c r="BA16743" s="61"/>
    </row>
    <row r="16744" spans="39:53" x14ac:dyDescent="0.2">
      <c r="AM16744" s="61"/>
      <c r="AN16744" s="61"/>
      <c r="AO16744" s="171"/>
      <c r="AP16744" s="61"/>
      <c r="AQ16744" s="61"/>
      <c r="AR16744" s="61"/>
      <c r="AS16744" s="61"/>
      <c r="AT16744" s="61"/>
      <c r="AU16744" s="61"/>
      <c r="AV16744" s="61"/>
      <c r="AW16744" s="61"/>
      <c r="AX16744" s="61"/>
      <c r="AY16744" s="61"/>
      <c r="AZ16744" s="61"/>
      <c r="BA16744" s="61"/>
    </row>
    <row r="16745" spans="39:53" x14ac:dyDescent="0.2">
      <c r="AM16745" s="61"/>
      <c r="AN16745" s="61"/>
      <c r="AO16745" s="171"/>
      <c r="AP16745" s="61"/>
      <c r="AQ16745" s="61"/>
      <c r="AR16745" s="61"/>
      <c r="AS16745" s="61"/>
      <c r="AT16745" s="61"/>
      <c r="AU16745" s="61"/>
      <c r="AV16745" s="61"/>
      <c r="AW16745" s="61"/>
      <c r="AX16745" s="61"/>
      <c r="AY16745" s="61"/>
      <c r="AZ16745" s="61"/>
      <c r="BA16745" s="61"/>
    </row>
    <row r="16746" spans="39:53" x14ac:dyDescent="0.2">
      <c r="AM16746" s="61"/>
      <c r="AN16746" s="61"/>
      <c r="AO16746" s="171"/>
      <c r="AP16746" s="61"/>
      <c r="AQ16746" s="61"/>
      <c r="AR16746" s="61"/>
      <c r="AS16746" s="61"/>
      <c r="AT16746" s="61"/>
      <c r="AU16746" s="61"/>
      <c r="AV16746" s="61"/>
      <c r="AW16746" s="61"/>
      <c r="AX16746" s="61"/>
      <c r="AY16746" s="61"/>
      <c r="AZ16746" s="61"/>
      <c r="BA16746" s="61"/>
    </row>
    <row r="16747" spans="39:53" x14ac:dyDescent="0.2">
      <c r="AM16747" s="61"/>
      <c r="AN16747" s="61"/>
      <c r="AO16747" s="171"/>
      <c r="AP16747" s="61"/>
      <c r="AQ16747" s="61"/>
      <c r="AR16747" s="61"/>
      <c r="AS16747" s="61"/>
      <c r="AT16747" s="61"/>
      <c r="AU16747" s="61"/>
      <c r="AV16747" s="61"/>
      <c r="AW16747" s="61"/>
      <c r="AX16747" s="61"/>
      <c r="AY16747" s="61"/>
      <c r="AZ16747" s="61"/>
      <c r="BA16747" s="61"/>
    </row>
    <row r="16748" spans="39:53" x14ac:dyDescent="0.2">
      <c r="AM16748" s="61"/>
      <c r="AN16748" s="61"/>
      <c r="AO16748" s="171"/>
      <c r="AP16748" s="61"/>
      <c r="AQ16748" s="61"/>
      <c r="AR16748" s="61"/>
      <c r="AS16748" s="61"/>
      <c r="AT16748" s="61"/>
      <c r="AU16748" s="61"/>
      <c r="AV16748" s="61"/>
      <c r="AW16748" s="61"/>
      <c r="AX16748" s="61"/>
      <c r="AY16748" s="61"/>
      <c r="AZ16748" s="61"/>
      <c r="BA16748" s="61"/>
    </row>
    <row r="16749" spans="39:53" x14ac:dyDescent="0.2">
      <c r="AM16749" s="61"/>
      <c r="AN16749" s="61"/>
      <c r="AO16749" s="171"/>
      <c r="AP16749" s="61"/>
      <c r="AQ16749" s="61"/>
      <c r="AR16749" s="61"/>
      <c r="AS16749" s="61"/>
      <c r="AT16749" s="61"/>
      <c r="AU16749" s="61"/>
      <c r="AV16749" s="61"/>
      <c r="AW16749" s="61"/>
      <c r="AX16749" s="61"/>
      <c r="AY16749" s="61"/>
      <c r="AZ16749" s="61"/>
      <c r="BA16749" s="61"/>
    </row>
    <row r="16750" spans="39:53" x14ac:dyDescent="0.2">
      <c r="AM16750" s="61"/>
      <c r="AN16750" s="61"/>
      <c r="AO16750" s="171"/>
      <c r="AP16750" s="61"/>
      <c r="AQ16750" s="61"/>
      <c r="AR16750" s="61"/>
      <c r="AS16750" s="61"/>
      <c r="AT16750" s="61"/>
      <c r="AU16750" s="61"/>
      <c r="AV16750" s="61"/>
      <c r="AW16750" s="61"/>
      <c r="AX16750" s="61"/>
      <c r="AY16750" s="61"/>
      <c r="AZ16750" s="61"/>
      <c r="BA16750" s="61"/>
    </row>
    <row r="16751" spans="39:53" x14ac:dyDescent="0.2">
      <c r="AM16751" s="61"/>
      <c r="AN16751" s="61"/>
      <c r="AO16751" s="171"/>
      <c r="AP16751" s="61"/>
      <c r="AQ16751" s="61"/>
      <c r="AR16751" s="61"/>
      <c r="AS16751" s="61"/>
      <c r="AT16751" s="61"/>
      <c r="AU16751" s="61"/>
      <c r="AV16751" s="61"/>
      <c r="AW16751" s="61"/>
      <c r="AX16751" s="61"/>
      <c r="AY16751" s="61"/>
      <c r="AZ16751" s="61"/>
      <c r="BA16751" s="61"/>
    </row>
    <row r="16752" spans="39:53" x14ac:dyDescent="0.2">
      <c r="AM16752" s="61"/>
      <c r="AN16752" s="61"/>
      <c r="AO16752" s="171"/>
      <c r="AP16752" s="61"/>
      <c r="AQ16752" s="61"/>
      <c r="AR16752" s="61"/>
      <c r="AS16752" s="61"/>
      <c r="AT16752" s="61"/>
      <c r="AU16752" s="61"/>
      <c r="AV16752" s="61"/>
      <c r="AW16752" s="61"/>
      <c r="AX16752" s="61"/>
      <c r="AY16752" s="61"/>
      <c r="AZ16752" s="61"/>
      <c r="BA16752" s="61"/>
    </row>
    <row r="16753" spans="39:53" x14ac:dyDescent="0.2">
      <c r="AM16753" s="61"/>
      <c r="AN16753" s="61"/>
      <c r="AO16753" s="171"/>
      <c r="AP16753" s="61"/>
      <c r="AQ16753" s="61"/>
      <c r="AR16753" s="61"/>
      <c r="AS16753" s="61"/>
      <c r="AT16753" s="61"/>
      <c r="AU16753" s="61"/>
      <c r="AV16753" s="61"/>
      <c r="AW16753" s="61"/>
      <c r="AX16753" s="61"/>
      <c r="AY16753" s="61"/>
      <c r="AZ16753" s="61"/>
      <c r="BA16753" s="61"/>
    </row>
    <row r="16754" spans="39:53" x14ac:dyDescent="0.2">
      <c r="AM16754" s="61"/>
      <c r="AN16754" s="61"/>
      <c r="AO16754" s="171"/>
      <c r="AP16754" s="61"/>
      <c r="AQ16754" s="61"/>
      <c r="AR16754" s="61"/>
      <c r="AS16754" s="61"/>
      <c r="AT16754" s="61"/>
      <c r="AU16754" s="61"/>
      <c r="AV16754" s="61"/>
      <c r="AW16754" s="61"/>
      <c r="AX16754" s="61"/>
      <c r="AY16754" s="61"/>
      <c r="AZ16754" s="61"/>
      <c r="BA16754" s="61"/>
    </row>
    <row r="16755" spans="39:53" x14ac:dyDescent="0.2">
      <c r="AM16755" s="61"/>
      <c r="AN16755" s="61"/>
      <c r="AO16755" s="171"/>
      <c r="AP16755" s="61"/>
      <c r="AQ16755" s="61"/>
      <c r="AR16755" s="61"/>
      <c r="AS16755" s="61"/>
      <c r="AT16755" s="61"/>
      <c r="AU16755" s="61"/>
      <c r="AV16755" s="61"/>
      <c r="AW16755" s="61"/>
      <c r="AX16755" s="61"/>
      <c r="AY16755" s="61"/>
      <c r="AZ16755" s="61"/>
      <c r="BA16755" s="61"/>
    </row>
    <row r="16756" spans="39:53" x14ac:dyDescent="0.2">
      <c r="AM16756" s="61"/>
      <c r="AN16756" s="61"/>
      <c r="AO16756" s="171"/>
      <c r="AP16756" s="61"/>
      <c r="AQ16756" s="61"/>
      <c r="AR16756" s="61"/>
      <c r="AS16756" s="61"/>
      <c r="AT16756" s="61"/>
      <c r="AU16756" s="61"/>
      <c r="AV16756" s="61"/>
      <c r="AW16756" s="61"/>
      <c r="AX16756" s="61"/>
      <c r="AY16756" s="61"/>
      <c r="AZ16756" s="61"/>
      <c r="BA16756" s="61"/>
    </row>
    <row r="16757" spans="39:53" x14ac:dyDescent="0.2">
      <c r="AM16757" s="61"/>
      <c r="AN16757" s="61"/>
      <c r="AO16757" s="171"/>
      <c r="AP16757" s="61"/>
      <c r="AQ16757" s="61"/>
      <c r="AR16757" s="61"/>
      <c r="AS16757" s="61"/>
      <c r="AT16757" s="61"/>
      <c r="AU16757" s="61"/>
      <c r="AV16757" s="61"/>
      <c r="AW16757" s="61"/>
      <c r="AX16757" s="61"/>
      <c r="AY16757" s="61"/>
      <c r="AZ16757" s="61"/>
      <c r="BA16757" s="61"/>
    </row>
    <row r="16758" spans="39:53" x14ac:dyDescent="0.2">
      <c r="AM16758" s="61"/>
      <c r="AN16758" s="61"/>
      <c r="AO16758" s="171"/>
      <c r="AP16758" s="61"/>
      <c r="AQ16758" s="61"/>
      <c r="AR16758" s="61"/>
      <c r="AS16758" s="61"/>
      <c r="AT16758" s="61"/>
      <c r="AU16758" s="61"/>
      <c r="AV16758" s="61"/>
      <c r="AW16758" s="61"/>
      <c r="AX16758" s="61"/>
      <c r="AY16758" s="61"/>
      <c r="AZ16758" s="61"/>
      <c r="BA16758" s="61"/>
    </row>
    <row r="16759" spans="39:53" x14ac:dyDescent="0.2">
      <c r="AM16759" s="61"/>
      <c r="AN16759" s="61"/>
      <c r="AO16759" s="171"/>
      <c r="AP16759" s="61"/>
      <c r="AQ16759" s="61"/>
      <c r="AR16759" s="61"/>
      <c r="AS16759" s="61"/>
      <c r="AT16759" s="61"/>
      <c r="AU16759" s="61"/>
      <c r="AV16759" s="61"/>
      <c r="AW16759" s="61"/>
      <c r="AX16759" s="61"/>
      <c r="AY16759" s="61"/>
      <c r="AZ16759" s="61"/>
      <c r="BA16759" s="61"/>
    </row>
    <row r="16760" spans="39:53" x14ac:dyDescent="0.2">
      <c r="AM16760" s="61"/>
      <c r="AN16760" s="61"/>
      <c r="AO16760" s="171"/>
      <c r="AP16760" s="61"/>
      <c r="AQ16760" s="61"/>
      <c r="AR16760" s="61"/>
      <c r="AS16760" s="61"/>
      <c r="AT16760" s="61"/>
      <c r="AU16760" s="61"/>
      <c r="AV16760" s="61"/>
      <c r="AW16760" s="61"/>
      <c r="AX16760" s="61"/>
      <c r="AY16760" s="61"/>
      <c r="AZ16760" s="61"/>
      <c r="BA16760" s="61"/>
    </row>
    <row r="16761" spans="39:53" x14ac:dyDescent="0.2">
      <c r="AM16761" s="61"/>
      <c r="AN16761" s="61"/>
      <c r="AO16761" s="171"/>
      <c r="AP16761" s="61"/>
      <c r="AQ16761" s="61"/>
      <c r="AR16761" s="61"/>
      <c r="AS16761" s="61"/>
      <c r="AT16761" s="61"/>
      <c r="AU16761" s="61"/>
      <c r="AV16761" s="61"/>
      <c r="AW16761" s="61"/>
      <c r="AX16761" s="61"/>
      <c r="AY16761" s="61"/>
      <c r="AZ16761" s="61"/>
      <c r="BA16761" s="61"/>
    </row>
    <row r="16762" spans="39:53" x14ac:dyDescent="0.2">
      <c r="AM16762" s="61"/>
      <c r="AN16762" s="61"/>
      <c r="AO16762" s="171"/>
      <c r="AP16762" s="61"/>
      <c r="AQ16762" s="61"/>
      <c r="AR16762" s="61"/>
      <c r="AS16762" s="61"/>
      <c r="AT16762" s="61"/>
      <c r="AU16762" s="61"/>
      <c r="AV16762" s="61"/>
      <c r="AW16762" s="61"/>
      <c r="AX16762" s="61"/>
      <c r="AY16762" s="61"/>
      <c r="AZ16762" s="61"/>
      <c r="BA16762" s="61"/>
    </row>
    <row r="16763" spans="39:53" x14ac:dyDescent="0.2">
      <c r="AM16763" s="61"/>
      <c r="AN16763" s="61"/>
      <c r="AO16763" s="171"/>
      <c r="AP16763" s="61"/>
      <c r="AQ16763" s="61"/>
      <c r="AR16763" s="61"/>
      <c r="AS16763" s="61"/>
      <c r="AT16763" s="61"/>
      <c r="AU16763" s="61"/>
      <c r="AV16763" s="61"/>
      <c r="AW16763" s="61"/>
      <c r="AX16763" s="61"/>
      <c r="AY16763" s="61"/>
      <c r="AZ16763" s="61"/>
      <c r="BA16763" s="61"/>
    </row>
    <row r="16764" spans="39:53" x14ac:dyDescent="0.2">
      <c r="AM16764" s="61"/>
      <c r="AN16764" s="61"/>
      <c r="AO16764" s="171"/>
      <c r="AP16764" s="61"/>
      <c r="AQ16764" s="61"/>
      <c r="AR16764" s="61"/>
      <c r="AS16764" s="61"/>
      <c r="AT16764" s="61"/>
      <c r="AU16764" s="61"/>
      <c r="AV16764" s="61"/>
      <c r="AW16764" s="61"/>
      <c r="AX16764" s="61"/>
      <c r="AY16764" s="61"/>
      <c r="AZ16764" s="61"/>
      <c r="BA16764" s="61"/>
    </row>
    <row r="16765" spans="39:53" x14ac:dyDescent="0.2">
      <c r="AM16765" s="61"/>
      <c r="AN16765" s="61"/>
      <c r="AO16765" s="171"/>
      <c r="AP16765" s="61"/>
      <c r="AQ16765" s="61"/>
      <c r="AR16765" s="61"/>
      <c r="AS16765" s="61"/>
      <c r="AT16765" s="61"/>
      <c r="AU16765" s="61"/>
      <c r="AV16765" s="61"/>
      <c r="AW16765" s="61"/>
      <c r="AX16765" s="61"/>
      <c r="AY16765" s="61"/>
      <c r="AZ16765" s="61"/>
      <c r="BA16765" s="61"/>
    </row>
    <row r="16766" spans="39:53" x14ac:dyDescent="0.2">
      <c r="AM16766" s="61"/>
      <c r="AN16766" s="61"/>
      <c r="AO16766" s="171"/>
      <c r="AP16766" s="61"/>
      <c r="AQ16766" s="61"/>
      <c r="AR16766" s="61"/>
      <c r="AS16766" s="61"/>
      <c r="AT16766" s="61"/>
      <c r="AU16766" s="61"/>
      <c r="AV16766" s="61"/>
      <c r="AW16766" s="61"/>
      <c r="AX16766" s="61"/>
      <c r="AY16766" s="61"/>
      <c r="AZ16766" s="61"/>
      <c r="BA16766" s="61"/>
    </row>
    <row r="16767" spans="39:53" x14ac:dyDescent="0.2">
      <c r="AM16767" s="61"/>
      <c r="AN16767" s="61"/>
      <c r="AO16767" s="171"/>
      <c r="AP16767" s="61"/>
      <c r="AQ16767" s="61"/>
      <c r="AR16767" s="61"/>
      <c r="AS16767" s="61"/>
      <c r="AT16767" s="61"/>
      <c r="AU16767" s="61"/>
      <c r="AV16767" s="61"/>
      <c r="AW16767" s="61"/>
      <c r="AX16767" s="61"/>
      <c r="AY16767" s="61"/>
      <c r="AZ16767" s="61"/>
      <c r="BA16767" s="61"/>
    </row>
    <row r="16768" spans="39:53" x14ac:dyDescent="0.2">
      <c r="AM16768" s="61"/>
      <c r="AN16768" s="61"/>
      <c r="AO16768" s="171"/>
      <c r="AP16768" s="61"/>
      <c r="AQ16768" s="61"/>
      <c r="AR16768" s="61"/>
      <c r="AS16768" s="61"/>
      <c r="AT16768" s="61"/>
      <c r="AU16768" s="61"/>
      <c r="AV16768" s="61"/>
      <c r="AW16768" s="61"/>
      <c r="AX16768" s="61"/>
      <c r="AY16768" s="61"/>
      <c r="AZ16768" s="61"/>
      <c r="BA16768" s="61"/>
    </row>
    <row r="16769" spans="39:53" x14ac:dyDescent="0.2">
      <c r="AM16769" s="61"/>
      <c r="AN16769" s="61"/>
      <c r="AO16769" s="171"/>
      <c r="AP16769" s="61"/>
      <c r="AQ16769" s="61"/>
      <c r="AR16769" s="61"/>
      <c r="AS16769" s="61"/>
      <c r="AT16769" s="61"/>
      <c r="AU16769" s="61"/>
      <c r="AV16769" s="61"/>
      <c r="AW16769" s="61"/>
      <c r="AX16769" s="61"/>
      <c r="AY16769" s="61"/>
      <c r="AZ16769" s="61"/>
      <c r="BA16769" s="61"/>
    </row>
    <row r="16770" spans="39:53" x14ac:dyDescent="0.2">
      <c r="AM16770" s="61"/>
      <c r="AN16770" s="61"/>
      <c r="AO16770" s="171"/>
      <c r="AP16770" s="61"/>
      <c r="AQ16770" s="61"/>
      <c r="AR16770" s="61"/>
      <c r="AS16770" s="61"/>
      <c r="AT16770" s="61"/>
      <c r="AU16770" s="61"/>
      <c r="AV16770" s="61"/>
      <c r="AW16770" s="61"/>
      <c r="AX16770" s="61"/>
      <c r="AY16770" s="61"/>
      <c r="AZ16770" s="61"/>
      <c r="BA16770" s="61"/>
    </row>
    <row r="16771" spans="39:53" x14ac:dyDescent="0.2">
      <c r="AM16771" s="61"/>
      <c r="AN16771" s="61"/>
      <c r="AO16771" s="171"/>
      <c r="AP16771" s="61"/>
      <c r="AQ16771" s="61"/>
      <c r="AR16771" s="61"/>
      <c r="AS16771" s="61"/>
      <c r="AT16771" s="61"/>
      <c r="AU16771" s="61"/>
      <c r="AV16771" s="61"/>
      <c r="AW16771" s="61"/>
      <c r="AX16771" s="61"/>
      <c r="AY16771" s="61"/>
      <c r="AZ16771" s="61"/>
      <c r="BA16771" s="61"/>
    </row>
    <row r="16772" spans="39:53" x14ac:dyDescent="0.2">
      <c r="AM16772" s="61"/>
      <c r="AN16772" s="61"/>
      <c r="AO16772" s="171"/>
      <c r="AP16772" s="61"/>
      <c r="AQ16772" s="61"/>
      <c r="AR16772" s="61"/>
      <c r="AS16772" s="61"/>
      <c r="AT16772" s="61"/>
      <c r="AU16772" s="61"/>
      <c r="AV16772" s="61"/>
      <c r="AW16772" s="61"/>
      <c r="AX16772" s="61"/>
      <c r="AY16772" s="61"/>
      <c r="AZ16772" s="61"/>
      <c r="BA16772" s="61"/>
    </row>
    <row r="16773" spans="39:53" x14ac:dyDescent="0.2">
      <c r="AM16773" s="61"/>
      <c r="AN16773" s="61"/>
      <c r="AO16773" s="171"/>
      <c r="AP16773" s="61"/>
      <c r="AQ16773" s="61"/>
      <c r="AR16773" s="61"/>
      <c r="AS16773" s="61"/>
      <c r="AT16773" s="61"/>
      <c r="AU16773" s="61"/>
      <c r="AV16773" s="61"/>
      <c r="AW16773" s="61"/>
      <c r="AX16773" s="61"/>
      <c r="AY16773" s="61"/>
      <c r="AZ16773" s="61"/>
      <c r="BA16773" s="61"/>
    </row>
    <row r="16774" spans="39:53" x14ac:dyDescent="0.2">
      <c r="AM16774" s="61"/>
      <c r="AN16774" s="61"/>
      <c r="AO16774" s="171"/>
      <c r="AP16774" s="61"/>
      <c r="AQ16774" s="61"/>
      <c r="AR16774" s="61"/>
      <c r="AS16774" s="61"/>
      <c r="AT16774" s="61"/>
      <c r="AU16774" s="61"/>
      <c r="AV16774" s="61"/>
      <c r="AW16774" s="61"/>
      <c r="AX16774" s="61"/>
      <c r="AY16774" s="61"/>
      <c r="AZ16774" s="61"/>
      <c r="BA16774" s="61"/>
    </row>
    <row r="16775" spans="39:53" x14ac:dyDescent="0.2">
      <c r="AM16775" s="61"/>
      <c r="AN16775" s="61"/>
      <c r="AO16775" s="171"/>
      <c r="AP16775" s="61"/>
      <c r="AQ16775" s="61"/>
      <c r="AR16775" s="61"/>
      <c r="AS16775" s="61"/>
      <c r="AT16775" s="61"/>
      <c r="AU16775" s="61"/>
      <c r="AV16775" s="61"/>
      <c r="AW16775" s="61"/>
      <c r="AX16775" s="61"/>
      <c r="AY16775" s="61"/>
      <c r="AZ16775" s="61"/>
      <c r="BA16775" s="61"/>
    </row>
    <row r="16776" spans="39:53" x14ac:dyDescent="0.2">
      <c r="AM16776" s="61"/>
      <c r="AN16776" s="61"/>
      <c r="AO16776" s="171"/>
      <c r="AP16776" s="61"/>
      <c r="AQ16776" s="61"/>
      <c r="AR16776" s="61"/>
      <c r="AS16776" s="61"/>
      <c r="AT16776" s="61"/>
      <c r="AU16776" s="61"/>
      <c r="AV16776" s="61"/>
      <c r="AW16776" s="61"/>
      <c r="AX16776" s="61"/>
      <c r="AY16776" s="61"/>
      <c r="AZ16776" s="61"/>
      <c r="BA16776" s="61"/>
    </row>
    <row r="16777" spans="39:53" x14ac:dyDescent="0.2">
      <c r="AM16777" s="61"/>
      <c r="AN16777" s="61"/>
      <c r="AO16777" s="171"/>
      <c r="AP16777" s="61"/>
      <c r="AQ16777" s="61"/>
      <c r="AR16777" s="61"/>
      <c r="AS16777" s="61"/>
      <c r="AT16777" s="61"/>
      <c r="AU16777" s="61"/>
      <c r="AV16777" s="61"/>
      <c r="AW16777" s="61"/>
      <c r="AX16777" s="61"/>
      <c r="AY16777" s="61"/>
      <c r="AZ16777" s="61"/>
      <c r="BA16777" s="61"/>
    </row>
    <row r="16778" spans="39:53" x14ac:dyDescent="0.2">
      <c r="AM16778" s="61"/>
      <c r="AN16778" s="61"/>
      <c r="AO16778" s="171"/>
      <c r="AP16778" s="61"/>
      <c r="AQ16778" s="61"/>
      <c r="AR16778" s="61"/>
      <c r="AS16778" s="61"/>
      <c r="AT16778" s="61"/>
      <c r="AU16778" s="61"/>
      <c r="AV16778" s="61"/>
      <c r="AW16778" s="61"/>
      <c r="AX16778" s="61"/>
      <c r="AY16778" s="61"/>
      <c r="AZ16778" s="61"/>
      <c r="BA16778" s="61"/>
    </row>
    <row r="16779" spans="39:53" x14ac:dyDescent="0.2">
      <c r="AM16779" s="61"/>
      <c r="AN16779" s="61"/>
      <c r="AO16779" s="171"/>
      <c r="AP16779" s="61"/>
      <c r="AQ16779" s="61"/>
      <c r="AR16779" s="61"/>
      <c r="AS16779" s="61"/>
      <c r="AT16779" s="61"/>
      <c r="AU16779" s="61"/>
      <c r="AV16779" s="61"/>
      <c r="AW16779" s="61"/>
      <c r="AX16779" s="61"/>
      <c r="AY16779" s="61"/>
      <c r="AZ16779" s="61"/>
      <c r="BA16779" s="61"/>
    </row>
    <row r="16780" spans="39:53" x14ac:dyDescent="0.2">
      <c r="AM16780" s="61"/>
      <c r="AN16780" s="61"/>
      <c r="AO16780" s="171"/>
      <c r="AP16780" s="61"/>
      <c r="AQ16780" s="61"/>
      <c r="AR16780" s="61"/>
      <c r="AS16780" s="61"/>
      <c r="AT16780" s="61"/>
      <c r="AU16780" s="61"/>
      <c r="AV16780" s="61"/>
      <c r="AW16780" s="61"/>
      <c r="AX16780" s="61"/>
      <c r="AY16780" s="61"/>
      <c r="AZ16780" s="61"/>
      <c r="BA16780" s="61"/>
    </row>
    <row r="16781" spans="39:53" x14ac:dyDescent="0.2">
      <c r="AM16781" s="61"/>
      <c r="AN16781" s="61"/>
      <c r="AO16781" s="171"/>
      <c r="AP16781" s="61"/>
      <c r="AQ16781" s="61"/>
      <c r="AR16781" s="61"/>
      <c r="AS16781" s="61"/>
      <c r="AT16781" s="61"/>
      <c r="AU16781" s="61"/>
      <c r="AV16781" s="61"/>
      <c r="AW16781" s="61"/>
      <c r="AX16781" s="61"/>
      <c r="AY16781" s="61"/>
      <c r="AZ16781" s="61"/>
      <c r="BA16781" s="61"/>
    </row>
    <row r="16782" spans="39:53" x14ac:dyDescent="0.2">
      <c r="AM16782" s="61"/>
      <c r="AN16782" s="61"/>
      <c r="AO16782" s="171"/>
      <c r="AP16782" s="61"/>
      <c r="AQ16782" s="61"/>
      <c r="AR16782" s="61"/>
      <c r="AS16782" s="61"/>
      <c r="AT16782" s="61"/>
      <c r="AU16782" s="61"/>
      <c r="AV16782" s="61"/>
      <c r="AW16782" s="61"/>
      <c r="AX16782" s="61"/>
      <c r="AY16782" s="61"/>
      <c r="AZ16782" s="61"/>
      <c r="BA16782" s="61"/>
    </row>
    <row r="16783" spans="39:53" x14ac:dyDescent="0.2">
      <c r="AM16783" s="61"/>
      <c r="AN16783" s="61"/>
      <c r="AO16783" s="171"/>
      <c r="AP16783" s="61"/>
      <c r="AQ16783" s="61"/>
      <c r="AR16783" s="61"/>
      <c r="AS16783" s="61"/>
      <c r="AT16783" s="61"/>
      <c r="AU16783" s="61"/>
      <c r="AV16783" s="61"/>
      <c r="AW16783" s="61"/>
      <c r="AX16783" s="61"/>
      <c r="AY16783" s="61"/>
      <c r="AZ16783" s="61"/>
      <c r="BA16783" s="61"/>
    </row>
    <row r="16784" spans="39:53" x14ac:dyDescent="0.2">
      <c r="AM16784" s="61"/>
      <c r="AN16784" s="61"/>
      <c r="AO16784" s="171"/>
      <c r="AP16784" s="61"/>
      <c r="AQ16784" s="61"/>
      <c r="AR16784" s="61"/>
      <c r="AS16784" s="61"/>
      <c r="AT16784" s="61"/>
      <c r="AU16784" s="61"/>
      <c r="AV16784" s="61"/>
      <c r="AW16784" s="61"/>
      <c r="AX16784" s="61"/>
      <c r="AY16784" s="61"/>
      <c r="AZ16784" s="61"/>
      <c r="BA16784" s="61"/>
    </row>
    <row r="16785" spans="39:53" x14ac:dyDescent="0.2">
      <c r="AM16785" s="61"/>
      <c r="AN16785" s="61"/>
      <c r="AO16785" s="171"/>
      <c r="AP16785" s="61"/>
      <c r="AQ16785" s="61"/>
      <c r="AR16785" s="61"/>
      <c r="AS16785" s="61"/>
      <c r="AT16785" s="61"/>
      <c r="AU16785" s="61"/>
      <c r="AV16785" s="61"/>
      <c r="AW16785" s="61"/>
      <c r="AX16785" s="61"/>
      <c r="AY16785" s="61"/>
      <c r="AZ16785" s="61"/>
      <c r="BA16785" s="61"/>
    </row>
    <row r="16786" spans="39:53" x14ac:dyDescent="0.2">
      <c r="AM16786" s="61"/>
      <c r="AN16786" s="61"/>
      <c r="AO16786" s="171"/>
      <c r="AP16786" s="61"/>
      <c r="AQ16786" s="61"/>
      <c r="AR16786" s="61"/>
      <c r="AS16786" s="61"/>
      <c r="AT16786" s="61"/>
      <c r="AU16786" s="61"/>
      <c r="AV16786" s="61"/>
      <c r="AW16786" s="61"/>
      <c r="AX16786" s="61"/>
      <c r="AY16786" s="61"/>
      <c r="AZ16786" s="61"/>
      <c r="BA16786" s="61"/>
    </row>
    <row r="16787" spans="39:53" x14ac:dyDescent="0.2">
      <c r="AM16787" s="61"/>
      <c r="AN16787" s="61"/>
      <c r="AO16787" s="171"/>
      <c r="AP16787" s="61"/>
      <c r="AQ16787" s="61"/>
      <c r="AR16787" s="61"/>
      <c r="AS16787" s="61"/>
      <c r="AT16787" s="61"/>
      <c r="AU16787" s="61"/>
      <c r="AV16787" s="61"/>
      <c r="AW16787" s="61"/>
      <c r="AX16787" s="61"/>
      <c r="AY16787" s="61"/>
      <c r="AZ16787" s="61"/>
      <c r="BA16787" s="61"/>
    </row>
    <row r="16788" spans="39:53" x14ac:dyDescent="0.2">
      <c r="AM16788" s="61"/>
      <c r="AN16788" s="61"/>
      <c r="AO16788" s="171"/>
      <c r="AP16788" s="61"/>
      <c r="AQ16788" s="61"/>
      <c r="AR16788" s="61"/>
      <c r="AS16788" s="61"/>
      <c r="AT16788" s="61"/>
      <c r="AU16788" s="61"/>
      <c r="AV16788" s="61"/>
      <c r="AW16788" s="61"/>
      <c r="AX16788" s="61"/>
      <c r="AY16788" s="61"/>
      <c r="AZ16788" s="61"/>
      <c r="BA16788" s="61"/>
    </row>
    <row r="16789" spans="39:53" x14ac:dyDescent="0.2">
      <c r="AM16789" s="61"/>
      <c r="AN16789" s="61"/>
      <c r="AO16789" s="171"/>
      <c r="AP16789" s="61"/>
      <c r="AQ16789" s="61"/>
      <c r="AR16789" s="61"/>
      <c r="AS16789" s="61"/>
      <c r="AT16789" s="61"/>
      <c r="AU16789" s="61"/>
      <c r="AV16789" s="61"/>
      <c r="AW16789" s="61"/>
      <c r="AX16789" s="61"/>
      <c r="AY16789" s="61"/>
      <c r="AZ16789" s="61"/>
      <c r="BA16789" s="61"/>
    </row>
    <row r="16790" spans="39:53" x14ac:dyDescent="0.2">
      <c r="AM16790" s="61"/>
      <c r="AN16790" s="61"/>
      <c r="AO16790" s="171"/>
      <c r="AP16790" s="61"/>
      <c r="AQ16790" s="61"/>
      <c r="AR16790" s="61"/>
      <c r="AS16790" s="61"/>
      <c r="AT16790" s="61"/>
      <c r="AU16790" s="61"/>
      <c r="AV16790" s="61"/>
      <c r="AW16790" s="61"/>
      <c r="AX16790" s="61"/>
      <c r="AY16790" s="61"/>
      <c r="AZ16790" s="61"/>
      <c r="BA16790" s="61"/>
    </row>
    <row r="16791" spans="39:53" x14ac:dyDescent="0.2">
      <c r="AM16791" s="61"/>
      <c r="AN16791" s="61"/>
      <c r="AO16791" s="171"/>
      <c r="AP16791" s="61"/>
      <c r="AQ16791" s="61"/>
      <c r="AR16791" s="61"/>
      <c r="AS16791" s="61"/>
      <c r="AT16791" s="61"/>
      <c r="AU16791" s="61"/>
      <c r="AV16791" s="61"/>
      <c r="AW16791" s="61"/>
      <c r="AX16791" s="61"/>
      <c r="AY16791" s="61"/>
      <c r="AZ16791" s="61"/>
      <c r="BA16791" s="61"/>
    </row>
    <row r="16792" spans="39:53" x14ac:dyDescent="0.2">
      <c r="AM16792" s="61"/>
      <c r="AN16792" s="61"/>
      <c r="AO16792" s="171"/>
      <c r="AP16792" s="61"/>
      <c r="AQ16792" s="61"/>
      <c r="AR16792" s="61"/>
      <c r="AS16792" s="61"/>
      <c r="AT16792" s="61"/>
      <c r="AU16792" s="61"/>
      <c r="AV16792" s="61"/>
      <c r="AW16792" s="61"/>
      <c r="AX16792" s="61"/>
      <c r="AY16792" s="61"/>
      <c r="AZ16792" s="61"/>
      <c r="BA16792" s="61"/>
    </row>
    <row r="16793" spans="39:53" x14ac:dyDescent="0.2">
      <c r="AM16793" s="61"/>
      <c r="AN16793" s="61"/>
      <c r="AO16793" s="171"/>
      <c r="AP16793" s="61"/>
      <c r="AQ16793" s="61"/>
      <c r="AR16793" s="61"/>
      <c r="AS16793" s="61"/>
      <c r="AT16793" s="61"/>
      <c r="AU16793" s="61"/>
      <c r="AV16793" s="61"/>
      <c r="AW16793" s="61"/>
      <c r="AX16793" s="61"/>
      <c r="AY16793" s="61"/>
      <c r="AZ16793" s="61"/>
      <c r="BA16793" s="61"/>
    </row>
    <row r="16794" spans="39:53" x14ac:dyDescent="0.2">
      <c r="AM16794" s="61"/>
      <c r="AN16794" s="61"/>
      <c r="AO16794" s="171"/>
      <c r="AP16794" s="61"/>
      <c r="AQ16794" s="61"/>
      <c r="AR16794" s="61"/>
      <c r="AS16794" s="61"/>
      <c r="AT16794" s="61"/>
      <c r="AU16794" s="61"/>
      <c r="AV16794" s="61"/>
      <c r="AW16794" s="61"/>
      <c r="AX16794" s="61"/>
      <c r="AY16794" s="61"/>
      <c r="AZ16794" s="61"/>
      <c r="BA16794" s="61"/>
    </row>
    <row r="16795" spans="39:53" x14ac:dyDescent="0.2">
      <c r="AM16795" s="61"/>
      <c r="AN16795" s="61"/>
      <c r="AO16795" s="171"/>
      <c r="AP16795" s="61"/>
      <c r="AQ16795" s="61"/>
      <c r="AR16795" s="61"/>
      <c r="AS16795" s="61"/>
      <c r="AT16795" s="61"/>
      <c r="AU16795" s="61"/>
      <c r="AV16795" s="61"/>
      <c r="AW16795" s="61"/>
      <c r="AX16795" s="61"/>
      <c r="AY16795" s="61"/>
      <c r="AZ16795" s="61"/>
      <c r="BA16795" s="61"/>
    </row>
    <row r="16796" spans="39:53" x14ac:dyDescent="0.2">
      <c r="AM16796" s="61"/>
      <c r="AN16796" s="61"/>
      <c r="AO16796" s="171"/>
      <c r="AP16796" s="61"/>
      <c r="AQ16796" s="61"/>
      <c r="AR16796" s="61"/>
      <c r="AS16796" s="61"/>
      <c r="AT16796" s="61"/>
      <c r="AU16796" s="61"/>
      <c r="AV16796" s="61"/>
      <c r="AW16796" s="61"/>
      <c r="AX16796" s="61"/>
      <c r="AY16796" s="61"/>
      <c r="AZ16796" s="61"/>
      <c r="BA16796" s="61"/>
    </row>
    <row r="16797" spans="39:53" x14ac:dyDescent="0.2">
      <c r="AM16797" s="61"/>
      <c r="AN16797" s="61"/>
      <c r="AO16797" s="171"/>
      <c r="AP16797" s="61"/>
      <c r="AQ16797" s="61"/>
      <c r="AR16797" s="61"/>
      <c r="AS16797" s="61"/>
      <c r="AT16797" s="61"/>
      <c r="AU16797" s="61"/>
      <c r="AV16797" s="61"/>
      <c r="AW16797" s="61"/>
      <c r="AX16797" s="61"/>
      <c r="AY16797" s="61"/>
      <c r="AZ16797" s="61"/>
      <c r="BA16797" s="61"/>
    </row>
    <row r="16798" spans="39:53" x14ac:dyDescent="0.2">
      <c r="AM16798" s="61"/>
      <c r="AN16798" s="61"/>
      <c r="AO16798" s="171"/>
      <c r="AP16798" s="61"/>
      <c r="AQ16798" s="61"/>
      <c r="AR16798" s="61"/>
      <c r="AS16798" s="61"/>
      <c r="AT16798" s="61"/>
      <c r="AU16798" s="61"/>
      <c r="AV16798" s="61"/>
      <c r="AW16798" s="61"/>
      <c r="AX16798" s="61"/>
      <c r="AY16798" s="61"/>
      <c r="AZ16798" s="61"/>
      <c r="BA16798" s="61"/>
    </row>
    <row r="16799" spans="39:53" x14ac:dyDescent="0.2">
      <c r="AM16799" s="61"/>
      <c r="AN16799" s="61"/>
      <c r="AO16799" s="171"/>
      <c r="AP16799" s="61"/>
      <c r="AQ16799" s="61"/>
      <c r="AR16799" s="61"/>
      <c r="AS16799" s="61"/>
      <c r="AT16799" s="61"/>
      <c r="AU16799" s="61"/>
      <c r="AV16799" s="61"/>
      <c r="AW16799" s="61"/>
      <c r="AX16799" s="61"/>
      <c r="AY16799" s="61"/>
      <c r="AZ16799" s="61"/>
      <c r="BA16799" s="61"/>
    </row>
    <row r="16800" spans="39:53" x14ac:dyDescent="0.2">
      <c r="AM16800" s="61"/>
      <c r="AN16800" s="61"/>
      <c r="AO16800" s="171"/>
      <c r="AP16800" s="61"/>
      <c r="AQ16800" s="61"/>
      <c r="AR16800" s="61"/>
      <c r="AS16800" s="61"/>
      <c r="AT16800" s="61"/>
      <c r="AU16800" s="61"/>
      <c r="AV16800" s="61"/>
      <c r="AW16800" s="61"/>
      <c r="AX16800" s="61"/>
      <c r="AY16800" s="61"/>
      <c r="AZ16800" s="61"/>
      <c r="BA16800" s="61"/>
    </row>
    <row r="16801" spans="39:53" x14ac:dyDescent="0.2">
      <c r="AM16801" s="61"/>
      <c r="AN16801" s="61"/>
      <c r="AO16801" s="171"/>
      <c r="AP16801" s="61"/>
      <c r="AQ16801" s="61"/>
      <c r="AR16801" s="61"/>
      <c r="AS16801" s="61"/>
      <c r="AT16801" s="61"/>
      <c r="AU16801" s="61"/>
      <c r="AV16801" s="61"/>
      <c r="AW16801" s="61"/>
      <c r="AX16801" s="61"/>
      <c r="AY16801" s="61"/>
      <c r="AZ16801" s="61"/>
      <c r="BA16801" s="61"/>
    </row>
    <row r="16802" spans="39:53" x14ac:dyDescent="0.2">
      <c r="AM16802" s="61"/>
      <c r="AN16802" s="61"/>
      <c r="AO16802" s="171"/>
      <c r="AP16802" s="61"/>
      <c r="AQ16802" s="61"/>
      <c r="AR16802" s="61"/>
      <c r="AS16802" s="61"/>
      <c r="AT16802" s="61"/>
      <c r="AU16802" s="61"/>
      <c r="AV16802" s="61"/>
      <c r="AW16802" s="61"/>
      <c r="AX16802" s="61"/>
      <c r="AY16802" s="61"/>
      <c r="AZ16802" s="61"/>
      <c r="BA16802" s="61"/>
    </row>
    <row r="16803" spans="39:53" x14ac:dyDescent="0.2">
      <c r="AM16803" s="61"/>
      <c r="AN16803" s="61"/>
      <c r="AO16803" s="171"/>
      <c r="AP16803" s="61"/>
      <c r="AQ16803" s="61"/>
      <c r="AR16803" s="61"/>
      <c r="AS16803" s="61"/>
      <c r="AT16803" s="61"/>
      <c r="AU16803" s="61"/>
      <c r="AV16803" s="61"/>
      <c r="AW16803" s="61"/>
      <c r="AX16803" s="61"/>
      <c r="AY16803" s="61"/>
      <c r="AZ16803" s="61"/>
      <c r="BA16803" s="61"/>
    </row>
    <row r="16804" spans="39:53" x14ac:dyDescent="0.2">
      <c r="AM16804" s="61"/>
      <c r="AN16804" s="61"/>
      <c r="AO16804" s="171"/>
      <c r="AP16804" s="61"/>
      <c r="AQ16804" s="61"/>
      <c r="AR16804" s="61"/>
      <c r="AS16804" s="61"/>
      <c r="AT16804" s="61"/>
      <c r="AU16804" s="61"/>
      <c r="AV16804" s="61"/>
      <c r="AW16804" s="61"/>
      <c r="AX16804" s="61"/>
      <c r="AY16804" s="61"/>
      <c r="AZ16804" s="61"/>
      <c r="BA16804" s="61"/>
    </row>
    <row r="16805" spans="39:53" x14ac:dyDescent="0.2">
      <c r="AM16805" s="61"/>
      <c r="AN16805" s="61"/>
      <c r="AO16805" s="171"/>
      <c r="AP16805" s="61"/>
      <c r="AQ16805" s="61"/>
      <c r="AR16805" s="61"/>
      <c r="AS16805" s="61"/>
      <c r="AT16805" s="61"/>
      <c r="AU16805" s="61"/>
      <c r="AV16805" s="61"/>
      <c r="AW16805" s="61"/>
      <c r="AX16805" s="61"/>
      <c r="AY16805" s="61"/>
      <c r="AZ16805" s="61"/>
      <c r="BA16805" s="61"/>
    </row>
    <row r="16806" spans="39:53" x14ac:dyDescent="0.2">
      <c r="AM16806" s="61"/>
      <c r="AN16806" s="61"/>
      <c r="AO16806" s="171"/>
      <c r="AP16806" s="61"/>
      <c r="AQ16806" s="61"/>
      <c r="AR16806" s="61"/>
      <c r="AS16806" s="61"/>
      <c r="AT16806" s="61"/>
      <c r="AU16806" s="61"/>
      <c r="AV16806" s="61"/>
      <c r="AW16806" s="61"/>
      <c r="AX16806" s="61"/>
      <c r="AY16806" s="61"/>
      <c r="AZ16806" s="61"/>
      <c r="BA16806" s="61"/>
    </row>
    <row r="16807" spans="39:53" x14ac:dyDescent="0.2">
      <c r="AM16807" s="61"/>
      <c r="AN16807" s="61"/>
      <c r="AO16807" s="171"/>
      <c r="AP16807" s="61"/>
      <c r="AQ16807" s="61"/>
      <c r="AR16807" s="61"/>
      <c r="AS16807" s="61"/>
      <c r="AT16807" s="61"/>
      <c r="AU16807" s="61"/>
      <c r="AV16807" s="61"/>
      <c r="AW16807" s="61"/>
      <c r="AX16807" s="61"/>
      <c r="AY16807" s="61"/>
      <c r="AZ16807" s="61"/>
      <c r="BA16807" s="61"/>
    </row>
    <row r="16808" spans="39:53" x14ac:dyDescent="0.2">
      <c r="AM16808" s="61"/>
      <c r="AN16808" s="61"/>
      <c r="AO16808" s="171"/>
      <c r="AP16808" s="61"/>
      <c r="AQ16808" s="61"/>
      <c r="AR16808" s="61"/>
      <c r="AS16808" s="61"/>
      <c r="AT16808" s="61"/>
      <c r="AU16808" s="61"/>
      <c r="AV16808" s="61"/>
      <c r="AW16808" s="61"/>
      <c r="AX16808" s="61"/>
      <c r="AY16808" s="61"/>
      <c r="AZ16808" s="61"/>
      <c r="BA16808" s="61"/>
    </row>
    <row r="16809" spans="39:53" x14ac:dyDescent="0.2">
      <c r="AM16809" s="61"/>
      <c r="AN16809" s="61"/>
      <c r="AO16809" s="171"/>
      <c r="AP16809" s="61"/>
      <c r="AQ16809" s="61"/>
      <c r="AR16809" s="61"/>
      <c r="AS16809" s="61"/>
      <c r="AT16809" s="61"/>
      <c r="AU16809" s="61"/>
      <c r="AV16809" s="61"/>
      <c r="AW16809" s="61"/>
      <c r="AX16809" s="61"/>
      <c r="AY16809" s="61"/>
      <c r="AZ16809" s="61"/>
      <c r="BA16809" s="61"/>
    </row>
    <row r="16810" spans="39:53" x14ac:dyDescent="0.2">
      <c r="AM16810" s="61"/>
      <c r="AN16810" s="61"/>
      <c r="AO16810" s="171"/>
      <c r="AP16810" s="61"/>
      <c r="AQ16810" s="61"/>
      <c r="AR16810" s="61"/>
      <c r="AS16810" s="61"/>
      <c r="AT16810" s="61"/>
      <c r="AU16810" s="61"/>
      <c r="AV16810" s="61"/>
      <c r="AW16810" s="61"/>
      <c r="AX16810" s="61"/>
      <c r="AY16810" s="61"/>
      <c r="AZ16810" s="61"/>
      <c r="BA16810" s="61"/>
    </row>
    <row r="16811" spans="39:53" x14ac:dyDescent="0.2">
      <c r="AM16811" s="61"/>
      <c r="AN16811" s="61"/>
      <c r="AO16811" s="171"/>
      <c r="AP16811" s="61"/>
      <c r="AQ16811" s="61"/>
      <c r="AR16811" s="61"/>
      <c r="AS16811" s="61"/>
      <c r="AT16811" s="61"/>
      <c r="AU16811" s="61"/>
      <c r="AV16811" s="61"/>
      <c r="AW16811" s="61"/>
      <c r="AX16811" s="61"/>
      <c r="AY16811" s="61"/>
      <c r="AZ16811" s="61"/>
      <c r="BA16811" s="61"/>
    </row>
    <row r="16812" spans="39:53" x14ac:dyDescent="0.2">
      <c r="AM16812" s="61"/>
      <c r="AN16812" s="61"/>
      <c r="AO16812" s="171"/>
      <c r="AP16812" s="61"/>
      <c r="AQ16812" s="61"/>
      <c r="AR16812" s="61"/>
      <c r="AS16812" s="61"/>
      <c r="AT16812" s="61"/>
      <c r="AU16812" s="61"/>
      <c r="AV16812" s="61"/>
      <c r="AW16812" s="61"/>
      <c r="AX16812" s="61"/>
      <c r="AY16812" s="61"/>
      <c r="AZ16812" s="61"/>
      <c r="BA16812" s="61"/>
    </row>
    <row r="16813" spans="39:53" x14ac:dyDescent="0.2">
      <c r="AM16813" s="61"/>
      <c r="AN16813" s="61"/>
      <c r="AO16813" s="171"/>
      <c r="AP16813" s="61"/>
      <c r="AQ16813" s="61"/>
      <c r="AR16813" s="61"/>
      <c r="AS16813" s="61"/>
      <c r="AT16813" s="61"/>
      <c r="AU16813" s="61"/>
      <c r="AV16813" s="61"/>
      <c r="AW16813" s="61"/>
      <c r="AX16813" s="61"/>
      <c r="AY16813" s="61"/>
      <c r="AZ16813" s="61"/>
      <c r="BA16813" s="61"/>
    </row>
    <row r="16814" spans="39:53" x14ac:dyDescent="0.2">
      <c r="AM16814" s="61"/>
      <c r="AN16814" s="61"/>
      <c r="AO16814" s="171"/>
      <c r="AP16814" s="61"/>
      <c r="AQ16814" s="61"/>
      <c r="AR16814" s="61"/>
      <c r="AS16814" s="61"/>
      <c r="AT16814" s="61"/>
      <c r="AU16814" s="61"/>
      <c r="AV16814" s="61"/>
      <c r="AW16814" s="61"/>
      <c r="AX16814" s="61"/>
      <c r="AY16814" s="61"/>
      <c r="AZ16814" s="61"/>
      <c r="BA16814" s="61"/>
    </row>
    <row r="16815" spans="39:53" x14ac:dyDescent="0.2">
      <c r="AM16815" s="61"/>
      <c r="AN16815" s="61"/>
      <c r="AO16815" s="171"/>
      <c r="AP16815" s="61"/>
      <c r="AQ16815" s="61"/>
      <c r="AR16815" s="61"/>
      <c r="AS16815" s="61"/>
      <c r="AT16815" s="61"/>
      <c r="AU16815" s="61"/>
      <c r="AV16815" s="61"/>
      <c r="AW16815" s="61"/>
      <c r="AX16815" s="61"/>
      <c r="AY16815" s="61"/>
      <c r="AZ16815" s="61"/>
      <c r="BA16815" s="61"/>
    </row>
    <row r="16816" spans="39:53" x14ac:dyDescent="0.2">
      <c r="AM16816" s="61"/>
      <c r="AN16816" s="61"/>
      <c r="AO16816" s="171"/>
      <c r="AP16816" s="61"/>
      <c r="AQ16816" s="61"/>
      <c r="AR16816" s="61"/>
      <c r="AS16816" s="61"/>
      <c r="AT16816" s="61"/>
      <c r="AU16816" s="61"/>
      <c r="AV16816" s="61"/>
      <c r="AW16816" s="61"/>
      <c r="AX16816" s="61"/>
      <c r="AY16816" s="61"/>
      <c r="AZ16816" s="61"/>
      <c r="BA16816" s="61"/>
    </row>
    <row r="16817" spans="39:53" x14ac:dyDescent="0.2">
      <c r="AM16817" s="61"/>
      <c r="AN16817" s="61"/>
      <c r="AO16817" s="171"/>
      <c r="AP16817" s="61"/>
      <c r="AQ16817" s="61"/>
      <c r="AR16817" s="61"/>
      <c r="AS16817" s="61"/>
      <c r="AT16817" s="61"/>
      <c r="AU16817" s="61"/>
      <c r="AV16817" s="61"/>
      <c r="AW16817" s="61"/>
      <c r="AX16817" s="61"/>
      <c r="AY16817" s="61"/>
      <c r="AZ16817" s="61"/>
      <c r="BA16817" s="61"/>
    </row>
    <row r="16818" spans="39:53" x14ac:dyDescent="0.2">
      <c r="AM16818" s="61"/>
      <c r="AN16818" s="61"/>
      <c r="AO16818" s="171"/>
      <c r="AP16818" s="61"/>
      <c r="AQ16818" s="61"/>
      <c r="AR16818" s="61"/>
      <c r="AS16818" s="61"/>
      <c r="AT16818" s="61"/>
      <c r="AU16818" s="61"/>
      <c r="AV16818" s="61"/>
      <c r="AW16818" s="61"/>
      <c r="AX16818" s="61"/>
      <c r="AY16818" s="61"/>
      <c r="AZ16818" s="61"/>
      <c r="BA16818" s="61"/>
    </row>
    <row r="16819" spans="39:53" x14ac:dyDescent="0.2">
      <c r="AM16819" s="61"/>
      <c r="AN16819" s="61"/>
      <c r="AO16819" s="171"/>
      <c r="AP16819" s="61"/>
      <c r="AQ16819" s="61"/>
      <c r="AR16819" s="61"/>
      <c r="AS16819" s="61"/>
      <c r="AT16819" s="61"/>
      <c r="AU16819" s="61"/>
      <c r="AV16819" s="61"/>
      <c r="AW16819" s="61"/>
      <c r="AX16819" s="61"/>
      <c r="AY16819" s="61"/>
      <c r="AZ16819" s="61"/>
      <c r="BA16819" s="61"/>
    </row>
    <row r="16820" spans="39:53" x14ac:dyDescent="0.2">
      <c r="AM16820" s="61"/>
      <c r="AN16820" s="61"/>
      <c r="AO16820" s="171"/>
      <c r="AP16820" s="61"/>
      <c r="AQ16820" s="61"/>
      <c r="AR16820" s="61"/>
      <c r="AS16820" s="61"/>
      <c r="AT16820" s="61"/>
      <c r="AU16820" s="61"/>
      <c r="AV16820" s="61"/>
      <c r="AW16820" s="61"/>
      <c r="AX16820" s="61"/>
      <c r="AY16820" s="61"/>
      <c r="AZ16820" s="61"/>
      <c r="BA16820" s="61"/>
    </row>
    <row r="16821" spans="39:53" x14ac:dyDescent="0.2">
      <c r="AM16821" s="61"/>
      <c r="AN16821" s="61"/>
      <c r="AO16821" s="171"/>
      <c r="AP16821" s="61"/>
      <c r="AQ16821" s="61"/>
      <c r="AR16821" s="61"/>
      <c r="AS16821" s="61"/>
      <c r="AT16821" s="61"/>
      <c r="AU16821" s="61"/>
      <c r="AV16821" s="61"/>
      <c r="AW16821" s="61"/>
      <c r="AX16821" s="61"/>
      <c r="AY16821" s="61"/>
      <c r="AZ16821" s="61"/>
      <c r="BA16821" s="61"/>
    </row>
    <row r="16822" spans="39:53" x14ac:dyDescent="0.2">
      <c r="AM16822" s="61"/>
      <c r="AN16822" s="61"/>
      <c r="AO16822" s="171"/>
      <c r="AP16822" s="61"/>
      <c r="AQ16822" s="61"/>
      <c r="AR16822" s="61"/>
      <c r="AS16822" s="61"/>
      <c r="AT16822" s="61"/>
      <c r="AU16822" s="61"/>
      <c r="AV16822" s="61"/>
      <c r="AW16822" s="61"/>
      <c r="AX16822" s="61"/>
      <c r="AY16822" s="61"/>
      <c r="AZ16822" s="61"/>
      <c r="BA16822" s="61"/>
    </row>
    <row r="16823" spans="39:53" x14ac:dyDescent="0.2">
      <c r="AM16823" s="61"/>
      <c r="AN16823" s="61"/>
      <c r="AO16823" s="171"/>
      <c r="AP16823" s="61"/>
      <c r="AQ16823" s="61"/>
      <c r="AR16823" s="61"/>
      <c r="AS16823" s="61"/>
      <c r="AT16823" s="61"/>
      <c r="AU16823" s="61"/>
      <c r="AV16823" s="61"/>
      <c r="AW16823" s="61"/>
      <c r="AX16823" s="61"/>
      <c r="AY16823" s="61"/>
      <c r="AZ16823" s="61"/>
      <c r="BA16823" s="61"/>
    </row>
    <row r="16824" spans="39:53" x14ac:dyDescent="0.2">
      <c r="AM16824" s="61"/>
      <c r="AN16824" s="61"/>
      <c r="AO16824" s="171"/>
      <c r="AP16824" s="61"/>
      <c r="AQ16824" s="61"/>
      <c r="AR16824" s="61"/>
      <c r="AS16824" s="61"/>
      <c r="AT16824" s="61"/>
      <c r="AU16824" s="61"/>
      <c r="AV16824" s="61"/>
      <c r="AW16824" s="61"/>
      <c r="AX16824" s="61"/>
      <c r="AY16824" s="61"/>
      <c r="AZ16824" s="61"/>
      <c r="BA16824" s="61"/>
    </row>
    <row r="16825" spans="39:53" x14ac:dyDescent="0.2">
      <c r="AM16825" s="61"/>
      <c r="AN16825" s="61"/>
      <c r="AO16825" s="171"/>
      <c r="AP16825" s="61"/>
      <c r="AQ16825" s="61"/>
      <c r="AR16825" s="61"/>
      <c r="AS16825" s="61"/>
      <c r="AT16825" s="61"/>
      <c r="AU16825" s="61"/>
      <c r="AV16825" s="61"/>
      <c r="AW16825" s="61"/>
      <c r="AX16825" s="61"/>
      <c r="AY16825" s="61"/>
      <c r="AZ16825" s="61"/>
      <c r="BA16825" s="61"/>
    </row>
    <row r="16826" spans="39:53" x14ac:dyDescent="0.2">
      <c r="AM16826" s="61"/>
      <c r="AN16826" s="61"/>
      <c r="AO16826" s="171"/>
      <c r="AP16826" s="61"/>
      <c r="AQ16826" s="61"/>
      <c r="AR16826" s="61"/>
      <c r="AS16826" s="61"/>
      <c r="AT16826" s="61"/>
      <c r="AU16826" s="61"/>
      <c r="AV16826" s="61"/>
      <c r="AW16826" s="61"/>
      <c r="AX16826" s="61"/>
      <c r="AY16826" s="61"/>
      <c r="AZ16826" s="61"/>
      <c r="BA16826" s="61"/>
    </row>
    <row r="16827" spans="39:53" x14ac:dyDescent="0.2">
      <c r="AM16827" s="61"/>
      <c r="AN16827" s="61"/>
      <c r="AO16827" s="171"/>
      <c r="AP16827" s="61"/>
      <c r="AQ16827" s="61"/>
      <c r="AR16827" s="61"/>
      <c r="AS16827" s="61"/>
      <c r="AT16827" s="61"/>
      <c r="AU16827" s="61"/>
      <c r="AV16827" s="61"/>
      <c r="AW16827" s="61"/>
      <c r="AX16827" s="61"/>
      <c r="AY16827" s="61"/>
      <c r="AZ16827" s="61"/>
      <c r="BA16827" s="61"/>
    </row>
    <row r="16828" spans="39:53" x14ac:dyDescent="0.2">
      <c r="AM16828" s="61"/>
      <c r="AN16828" s="61"/>
      <c r="AO16828" s="171"/>
      <c r="AP16828" s="61"/>
      <c r="AQ16828" s="61"/>
      <c r="AR16828" s="61"/>
      <c r="AS16828" s="61"/>
      <c r="AT16828" s="61"/>
      <c r="AU16828" s="61"/>
      <c r="AV16828" s="61"/>
      <c r="AW16828" s="61"/>
      <c r="AX16828" s="61"/>
      <c r="AY16828" s="61"/>
      <c r="AZ16828" s="61"/>
      <c r="BA16828" s="61"/>
    </row>
    <row r="16829" spans="39:53" x14ac:dyDescent="0.2">
      <c r="AM16829" s="61"/>
      <c r="AN16829" s="61"/>
      <c r="AO16829" s="171"/>
      <c r="AP16829" s="61"/>
      <c r="AQ16829" s="61"/>
      <c r="AR16829" s="61"/>
      <c r="AS16829" s="61"/>
      <c r="AT16829" s="61"/>
      <c r="AU16829" s="61"/>
      <c r="AV16829" s="61"/>
      <c r="AW16829" s="61"/>
      <c r="AX16829" s="61"/>
      <c r="AY16829" s="61"/>
      <c r="AZ16829" s="61"/>
      <c r="BA16829" s="61"/>
    </row>
    <row r="16830" spans="39:53" x14ac:dyDescent="0.2">
      <c r="AM16830" s="61"/>
      <c r="AN16830" s="61"/>
      <c r="AO16830" s="171"/>
      <c r="AP16830" s="61"/>
      <c r="AQ16830" s="61"/>
      <c r="AR16830" s="61"/>
      <c r="AS16830" s="61"/>
      <c r="AT16830" s="61"/>
      <c r="AU16830" s="61"/>
      <c r="AV16830" s="61"/>
      <c r="AW16830" s="61"/>
      <c r="AX16830" s="61"/>
      <c r="AY16830" s="61"/>
      <c r="AZ16830" s="61"/>
      <c r="BA16830" s="61"/>
    </row>
    <row r="16831" spans="39:53" x14ac:dyDescent="0.2">
      <c r="AM16831" s="61"/>
      <c r="AN16831" s="61"/>
      <c r="AO16831" s="171"/>
      <c r="AP16831" s="61"/>
      <c r="AQ16831" s="61"/>
      <c r="AR16831" s="61"/>
      <c r="AS16831" s="61"/>
      <c r="AT16831" s="61"/>
      <c r="AU16831" s="61"/>
      <c r="AV16831" s="61"/>
      <c r="AW16831" s="61"/>
      <c r="AX16831" s="61"/>
      <c r="AY16831" s="61"/>
      <c r="AZ16831" s="61"/>
      <c r="BA16831" s="61"/>
    </row>
    <row r="16832" spans="39:53" x14ac:dyDescent="0.2">
      <c r="AM16832" s="61"/>
      <c r="AN16832" s="61"/>
      <c r="AO16832" s="171"/>
      <c r="AP16832" s="61"/>
      <c r="AQ16832" s="61"/>
      <c r="AR16832" s="61"/>
      <c r="AS16832" s="61"/>
      <c r="AT16832" s="61"/>
      <c r="AU16832" s="61"/>
      <c r="AV16832" s="61"/>
      <c r="AW16832" s="61"/>
      <c r="AX16832" s="61"/>
      <c r="AY16832" s="61"/>
      <c r="AZ16832" s="61"/>
      <c r="BA16832" s="61"/>
    </row>
    <row r="16833" spans="39:53" x14ac:dyDescent="0.2">
      <c r="AM16833" s="61"/>
      <c r="AN16833" s="61"/>
      <c r="AO16833" s="171"/>
      <c r="AP16833" s="61"/>
      <c r="AQ16833" s="61"/>
      <c r="AR16833" s="61"/>
      <c r="AS16833" s="61"/>
      <c r="AT16833" s="61"/>
      <c r="AU16833" s="61"/>
      <c r="AV16833" s="61"/>
      <c r="AW16833" s="61"/>
      <c r="AX16833" s="61"/>
      <c r="AY16833" s="61"/>
      <c r="AZ16833" s="61"/>
      <c r="BA16833" s="61"/>
    </row>
    <row r="16834" spans="39:53" x14ac:dyDescent="0.2">
      <c r="AM16834" s="61"/>
      <c r="AN16834" s="61"/>
      <c r="AO16834" s="171"/>
      <c r="AP16834" s="61"/>
      <c r="AQ16834" s="61"/>
      <c r="AR16834" s="61"/>
      <c r="AS16834" s="61"/>
      <c r="AT16834" s="61"/>
      <c r="AU16834" s="61"/>
      <c r="AV16834" s="61"/>
      <c r="AW16834" s="61"/>
      <c r="AX16834" s="61"/>
      <c r="AY16834" s="61"/>
      <c r="AZ16834" s="61"/>
      <c r="BA16834" s="61"/>
    </row>
    <row r="16835" spans="39:53" x14ac:dyDescent="0.2">
      <c r="AM16835" s="61"/>
      <c r="AN16835" s="61"/>
      <c r="AO16835" s="171"/>
      <c r="AP16835" s="61"/>
      <c r="AQ16835" s="61"/>
      <c r="AR16835" s="61"/>
      <c r="AS16835" s="61"/>
      <c r="AT16835" s="61"/>
      <c r="AU16835" s="61"/>
      <c r="AV16835" s="61"/>
      <c r="AW16835" s="61"/>
      <c r="AX16835" s="61"/>
      <c r="AY16835" s="61"/>
      <c r="AZ16835" s="61"/>
      <c r="BA16835" s="61"/>
    </row>
    <row r="16836" spans="39:53" x14ac:dyDescent="0.2">
      <c r="AM16836" s="61"/>
      <c r="AN16836" s="61"/>
      <c r="AO16836" s="171"/>
      <c r="AP16836" s="61"/>
      <c r="AQ16836" s="61"/>
      <c r="AR16836" s="61"/>
      <c r="AS16836" s="61"/>
      <c r="AT16836" s="61"/>
      <c r="AU16836" s="61"/>
      <c r="AV16836" s="61"/>
      <c r="AW16836" s="61"/>
      <c r="AX16836" s="61"/>
      <c r="AY16836" s="61"/>
      <c r="AZ16836" s="61"/>
      <c r="BA16836" s="61"/>
    </row>
    <row r="16837" spans="39:53" x14ac:dyDescent="0.2">
      <c r="AM16837" s="61"/>
      <c r="AN16837" s="61"/>
      <c r="AO16837" s="171"/>
      <c r="AP16837" s="61"/>
      <c r="AQ16837" s="61"/>
      <c r="AR16837" s="61"/>
      <c r="AS16837" s="61"/>
      <c r="AT16837" s="61"/>
      <c r="AU16837" s="61"/>
      <c r="AV16837" s="61"/>
      <c r="AW16837" s="61"/>
      <c r="AX16837" s="61"/>
      <c r="AY16837" s="61"/>
      <c r="AZ16837" s="61"/>
      <c r="BA16837" s="61"/>
    </row>
    <row r="16838" spans="39:53" x14ac:dyDescent="0.2">
      <c r="AM16838" s="61"/>
      <c r="AN16838" s="61"/>
      <c r="AO16838" s="171"/>
      <c r="AP16838" s="61"/>
      <c r="AQ16838" s="61"/>
      <c r="AR16838" s="61"/>
      <c r="AS16838" s="61"/>
      <c r="AT16838" s="61"/>
      <c r="AU16838" s="61"/>
      <c r="AV16838" s="61"/>
      <c r="AW16838" s="61"/>
      <c r="AX16838" s="61"/>
      <c r="AY16838" s="61"/>
      <c r="AZ16838" s="61"/>
      <c r="BA16838" s="61"/>
    </row>
    <row r="16839" spans="39:53" x14ac:dyDescent="0.2">
      <c r="AM16839" s="61"/>
      <c r="AN16839" s="61"/>
      <c r="AO16839" s="171"/>
      <c r="AP16839" s="61"/>
      <c r="AQ16839" s="61"/>
      <c r="AR16839" s="61"/>
      <c r="AS16839" s="61"/>
      <c r="AT16839" s="61"/>
      <c r="AU16839" s="61"/>
      <c r="AV16839" s="61"/>
      <c r="AW16839" s="61"/>
      <c r="AX16839" s="61"/>
      <c r="AY16839" s="61"/>
      <c r="AZ16839" s="61"/>
      <c r="BA16839" s="61"/>
    </row>
    <row r="16840" spans="39:53" x14ac:dyDescent="0.2">
      <c r="AM16840" s="61"/>
      <c r="AN16840" s="61"/>
      <c r="AO16840" s="171"/>
      <c r="AP16840" s="61"/>
      <c r="AQ16840" s="61"/>
      <c r="AR16840" s="61"/>
      <c r="AS16840" s="61"/>
      <c r="AT16840" s="61"/>
      <c r="AU16840" s="61"/>
      <c r="AV16840" s="61"/>
      <c r="AW16840" s="61"/>
      <c r="AX16840" s="61"/>
      <c r="AY16840" s="61"/>
      <c r="AZ16840" s="61"/>
      <c r="BA16840" s="61"/>
    </row>
    <row r="16841" spans="39:53" x14ac:dyDescent="0.2">
      <c r="AM16841" s="61"/>
      <c r="AN16841" s="61"/>
      <c r="AO16841" s="171"/>
      <c r="AP16841" s="61"/>
      <c r="AQ16841" s="61"/>
      <c r="AR16841" s="61"/>
      <c r="AS16841" s="61"/>
      <c r="AT16841" s="61"/>
      <c r="AU16841" s="61"/>
      <c r="AV16841" s="61"/>
      <c r="AW16841" s="61"/>
      <c r="AX16841" s="61"/>
      <c r="AY16841" s="61"/>
      <c r="AZ16841" s="61"/>
      <c r="BA16841" s="61"/>
    </row>
    <row r="16842" spans="39:53" x14ac:dyDescent="0.2">
      <c r="AM16842" s="61"/>
      <c r="AN16842" s="61"/>
      <c r="AO16842" s="171"/>
      <c r="AP16842" s="61"/>
      <c r="AQ16842" s="61"/>
      <c r="AR16842" s="61"/>
      <c r="AS16842" s="61"/>
      <c r="AT16842" s="61"/>
      <c r="AU16842" s="61"/>
      <c r="AV16842" s="61"/>
      <c r="AW16842" s="61"/>
      <c r="AX16842" s="61"/>
      <c r="AY16842" s="61"/>
      <c r="AZ16842" s="61"/>
      <c r="BA16842" s="61"/>
    </row>
    <row r="16843" spans="39:53" x14ac:dyDescent="0.2">
      <c r="AM16843" s="61"/>
      <c r="AN16843" s="61"/>
      <c r="AO16843" s="171"/>
      <c r="AP16843" s="61"/>
      <c r="AQ16843" s="61"/>
      <c r="AR16843" s="61"/>
      <c r="AS16843" s="61"/>
      <c r="AT16843" s="61"/>
      <c r="AU16843" s="61"/>
      <c r="AV16843" s="61"/>
      <c r="AW16843" s="61"/>
      <c r="AX16843" s="61"/>
      <c r="AY16843" s="61"/>
      <c r="AZ16843" s="61"/>
      <c r="BA16843" s="61"/>
    </row>
    <row r="16844" spans="39:53" x14ac:dyDescent="0.2">
      <c r="AM16844" s="61"/>
      <c r="AN16844" s="61"/>
      <c r="AO16844" s="171"/>
      <c r="AP16844" s="61"/>
      <c r="AQ16844" s="61"/>
      <c r="AR16844" s="61"/>
      <c r="AS16844" s="61"/>
      <c r="AT16844" s="61"/>
      <c r="AU16844" s="61"/>
      <c r="AV16844" s="61"/>
      <c r="AW16844" s="61"/>
      <c r="AX16844" s="61"/>
      <c r="AY16844" s="61"/>
      <c r="AZ16844" s="61"/>
      <c r="BA16844" s="61"/>
    </row>
    <row r="16845" spans="39:53" x14ac:dyDescent="0.2">
      <c r="AM16845" s="61"/>
      <c r="AN16845" s="61"/>
      <c r="AO16845" s="171"/>
      <c r="AP16845" s="61"/>
      <c r="AQ16845" s="61"/>
      <c r="AR16845" s="61"/>
      <c r="AS16845" s="61"/>
      <c r="AT16845" s="61"/>
      <c r="AU16845" s="61"/>
      <c r="AV16845" s="61"/>
      <c r="AW16845" s="61"/>
      <c r="AX16845" s="61"/>
      <c r="AY16845" s="61"/>
      <c r="AZ16845" s="61"/>
      <c r="BA16845" s="61"/>
    </row>
    <row r="16846" spans="39:53" x14ac:dyDescent="0.2">
      <c r="AM16846" s="61"/>
      <c r="AN16846" s="61"/>
      <c r="AO16846" s="171"/>
      <c r="AP16846" s="61"/>
      <c r="AQ16846" s="61"/>
      <c r="AR16846" s="61"/>
      <c r="AS16846" s="61"/>
      <c r="AT16846" s="61"/>
      <c r="AU16846" s="61"/>
      <c r="AV16846" s="61"/>
      <c r="AW16846" s="61"/>
      <c r="AX16846" s="61"/>
      <c r="AY16846" s="61"/>
      <c r="AZ16846" s="61"/>
      <c r="BA16846" s="61"/>
    </row>
    <row r="16847" spans="39:53" x14ac:dyDescent="0.2">
      <c r="AM16847" s="61"/>
      <c r="AN16847" s="61"/>
      <c r="AO16847" s="171"/>
      <c r="AP16847" s="61"/>
      <c r="AQ16847" s="61"/>
      <c r="AR16847" s="61"/>
      <c r="AS16847" s="61"/>
      <c r="AT16847" s="61"/>
      <c r="AU16847" s="61"/>
      <c r="AV16847" s="61"/>
      <c r="AW16847" s="61"/>
      <c r="AX16847" s="61"/>
      <c r="AY16847" s="61"/>
      <c r="AZ16847" s="61"/>
      <c r="BA16847" s="61"/>
    </row>
    <row r="16848" spans="39:53" x14ac:dyDescent="0.2">
      <c r="AM16848" s="61"/>
      <c r="AN16848" s="61"/>
      <c r="AO16848" s="171"/>
      <c r="AP16848" s="61"/>
      <c r="AQ16848" s="61"/>
      <c r="AR16848" s="61"/>
      <c r="AS16848" s="61"/>
      <c r="AT16848" s="61"/>
      <c r="AU16848" s="61"/>
      <c r="AV16848" s="61"/>
      <c r="AW16848" s="61"/>
      <c r="AX16848" s="61"/>
      <c r="AY16848" s="61"/>
      <c r="AZ16848" s="61"/>
      <c r="BA16848" s="61"/>
    </row>
    <row r="16849" spans="39:53" x14ac:dyDescent="0.2">
      <c r="AM16849" s="61"/>
      <c r="AN16849" s="61"/>
      <c r="AO16849" s="171"/>
      <c r="AP16849" s="61"/>
      <c r="AQ16849" s="61"/>
      <c r="AR16849" s="61"/>
      <c r="AS16849" s="61"/>
      <c r="AT16849" s="61"/>
      <c r="AU16849" s="61"/>
      <c r="AV16849" s="61"/>
      <c r="AW16849" s="61"/>
      <c r="AX16849" s="61"/>
      <c r="AY16849" s="61"/>
      <c r="AZ16849" s="61"/>
      <c r="BA16849" s="61"/>
    </row>
    <row r="16850" spans="39:53" x14ac:dyDescent="0.2">
      <c r="AM16850" s="61"/>
      <c r="AN16850" s="61"/>
      <c r="AO16850" s="171"/>
      <c r="AP16850" s="61"/>
      <c r="AQ16850" s="61"/>
      <c r="AR16850" s="61"/>
      <c r="AS16850" s="61"/>
      <c r="AT16850" s="61"/>
      <c r="AU16850" s="61"/>
      <c r="AV16850" s="61"/>
      <c r="AW16850" s="61"/>
      <c r="AX16850" s="61"/>
      <c r="AY16850" s="61"/>
      <c r="AZ16850" s="61"/>
      <c r="BA16850" s="61"/>
    </row>
    <row r="16851" spans="39:53" x14ac:dyDescent="0.2">
      <c r="AM16851" s="61"/>
      <c r="AN16851" s="61"/>
      <c r="AO16851" s="171"/>
      <c r="AP16851" s="61"/>
      <c r="AQ16851" s="61"/>
      <c r="AR16851" s="61"/>
      <c r="AS16851" s="61"/>
      <c r="AT16851" s="61"/>
      <c r="AU16851" s="61"/>
      <c r="AV16851" s="61"/>
      <c r="AW16851" s="61"/>
      <c r="AX16851" s="61"/>
      <c r="AY16851" s="61"/>
      <c r="AZ16851" s="61"/>
      <c r="BA16851" s="61"/>
    </row>
    <row r="16852" spans="39:53" x14ac:dyDescent="0.2">
      <c r="AM16852" s="61"/>
      <c r="AN16852" s="61"/>
      <c r="AO16852" s="171"/>
      <c r="AP16852" s="61"/>
      <c r="AQ16852" s="61"/>
      <c r="AR16852" s="61"/>
      <c r="AS16852" s="61"/>
      <c r="AT16852" s="61"/>
      <c r="AU16852" s="61"/>
      <c r="AV16852" s="61"/>
      <c r="AW16852" s="61"/>
      <c r="AX16852" s="61"/>
      <c r="AY16852" s="61"/>
      <c r="AZ16852" s="61"/>
      <c r="BA16852" s="61"/>
    </row>
    <row r="16853" spans="39:53" x14ac:dyDescent="0.2">
      <c r="AM16853" s="61"/>
      <c r="AN16853" s="61"/>
      <c r="AO16853" s="171"/>
      <c r="AP16853" s="61"/>
      <c r="AQ16853" s="61"/>
      <c r="AR16853" s="61"/>
      <c r="AS16853" s="61"/>
      <c r="AT16853" s="61"/>
      <c r="AU16853" s="61"/>
      <c r="AV16853" s="61"/>
      <c r="AW16853" s="61"/>
      <c r="AX16853" s="61"/>
      <c r="AY16853" s="61"/>
      <c r="AZ16853" s="61"/>
      <c r="BA16853" s="61"/>
    </row>
    <row r="16854" spans="39:53" x14ac:dyDescent="0.2">
      <c r="AM16854" s="61"/>
      <c r="AN16854" s="61"/>
      <c r="AO16854" s="171"/>
      <c r="AP16854" s="61"/>
      <c r="AQ16854" s="61"/>
      <c r="AR16854" s="61"/>
      <c r="AS16854" s="61"/>
      <c r="AT16854" s="61"/>
      <c r="AU16854" s="61"/>
      <c r="AV16854" s="61"/>
      <c r="AW16854" s="61"/>
      <c r="AX16854" s="61"/>
      <c r="AY16854" s="61"/>
      <c r="AZ16854" s="61"/>
      <c r="BA16854" s="61"/>
    </row>
    <row r="16855" spans="39:53" x14ac:dyDescent="0.2">
      <c r="AM16855" s="61"/>
      <c r="AN16855" s="61"/>
      <c r="AO16855" s="171"/>
      <c r="AP16855" s="61"/>
      <c r="AQ16855" s="61"/>
      <c r="AR16855" s="61"/>
      <c r="AS16855" s="61"/>
      <c r="AT16855" s="61"/>
      <c r="AU16855" s="61"/>
      <c r="AV16855" s="61"/>
      <c r="AW16855" s="61"/>
      <c r="AX16855" s="61"/>
      <c r="AY16855" s="61"/>
      <c r="AZ16855" s="61"/>
      <c r="BA16855" s="61"/>
    </row>
    <row r="16856" spans="39:53" x14ac:dyDescent="0.2">
      <c r="AM16856" s="61"/>
      <c r="AN16856" s="61"/>
      <c r="AO16856" s="171"/>
      <c r="AP16856" s="61"/>
      <c r="AQ16856" s="61"/>
      <c r="AR16856" s="61"/>
      <c r="AS16856" s="61"/>
      <c r="AT16856" s="61"/>
      <c r="AU16856" s="61"/>
      <c r="AV16856" s="61"/>
      <c r="AW16856" s="61"/>
      <c r="AX16856" s="61"/>
      <c r="AY16856" s="61"/>
      <c r="AZ16856" s="61"/>
      <c r="BA16856" s="61"/>
    </row>
    <row r="16857" spans="39:53" x14ac:dyDescent="0.2">
      <c r="AM16857" s="61"/>
      <c r="AN16857" s="61"/>
      <c r="AO16857" s="171"/>
      <c r="AP16857" s="61"/>
      <c r="AQ16857" s="61"/>
      <c r="AR16857" s="61"/>
      <c r="AS16857" s="61"/>
      <c r="AT16857" s="61"/>
      <c r="AU16857" s="61"/>
      <c r="AV16857" s="61"/>
      <c r="AW16857" s="61"/>
      <c r="AX16857" s="61"/>
      <c r="AY16857" s="61"/>
      <c r="AZ16857" s="61"/>
      <c r="BA16857" s="61"/>
    </row>
    <row r="16858" spans="39:53" x14ac:dyDescent="0.2">
      <c r="AM16858" s="61"/>
      <c r="AN16858" s="61"/>
      <c r="AO16858" s="171"/>
      <c r="AP16858" s="61"/>
      <c r="AQ16858" s="61"/>
      <c r="AR16858" s="61"/>
      <c r="AS16858" s="61"/>
      <c r="AT16858" s="61"/>
      <c r="AU16858" s="61"/>
      <c r="AV16858" s="61"/>
      <c r="AW16858" s="61"/>
      <c r="AX16858" s="61"/>
      <c r="AY16858" s="61"/>
      <c r="AZ16858" s="61"/>
      <c r="BA16858" s="61"/>
    </row>
    <row r="16859" spans="39:53" x14ac:dyDescent="0.2">
      <c r="AM16859" s="61"/>
      <c r="AN16859" s="61"/>
      <c r="AO16859" s="171"/>
      <c r="AP16859" s="61"/>
      <c r="AQ16859" s="61"/>
      <c r="AR16859" s="61"/>
      <c r="AS16859" s="61"/>
      <c r="AT16859" s="61"/>
      <c r="AU16859" s="61"/>
      <c r="AV16859" s="61"/>
      <c r="AW16859" s="61"/>
      <c r="AX16859" s="61"/>
      <c r="AY16859" s="61"/>
      <c r="AZ16859" s="61"/>
      <c r="BA16859" s="61"/>
    </row>
    <row r="16860" spans="39:53" x14ac:dyDescent="0.2">
      <c r="AM16860" s="61"/>
      <c r="AN16860" s="61"/>
      <c r="AO16860" s="171"/>
      <c r="AP16860" s="61"/>
      <c r="AQ16860" s="61"/>
      <c r="AR16860" s="61"/>
      <c r="AS16860" s="61"/>
      <c r="AT16860" s="61"/>
      <c r="AU16860" s="61"/>
      <c r="AV16860" s="61"/>
      <c r="AW16860" s="61"/>
      <c r="AX16860" s="61"/>
      <c r="AY16860" s="61"/>
      <c r="AZ16860" s="61"/>
      <c r="BA16860" s="61"/>
    </row>
    <row r="16861" spans="39:53" x14ac:dyDescent="0.2">
      <c r="AM16861" s="61"/>
      <c r="AN16861" s="61"/>
      <c r="AO16861" s="171"/>
      <c r="AP16861" s="61"/>
      <c r="AQ16861" s="61"/>
      <c r="AR16861" s="61"/>
      <c r="AS16861" s="61"/>
      <c r="AT16861" s="61"/>
      <c r="AU16861" s="61"/>
      <c r="AV16861" s="61"/>
      <c r="AW16861" s="61"/>
      <c r="AX16861" s="61"/>
      <c r="AY16861" s="61"/>
      <c r="AZ16861" s="61"/>
      <c r="BA16861" s="61"/>
    </row>
    <row r="16862" spans="39:53" x14ac:dyDescent="0.2">
      <c r="AM16862" s="61"/>
      <c r="AN16862" s="61"/>
      <c r="AO16862" s="171"/>
      <c r="AP16862" s="61"/>
      <c r="AQ16862" s="61"/>
      <c r="AR16862" s="61"/>
      <c r="AS16862" s="61"/>
      <c r="AT16862" s="61"/>
      <c r="AU16862" s="61"/>
      <c r="AV16862" s="61"/>
      <c r="AW16862" s="61"/>
      <c r="AX16862" s="61"/>
      <c r="AY16862" s="61"/>
      <c r="AZ16862" s="61"/>
      <c r="BA16862" s="61"/>
    </row>
    <row r="16863" spans="39:53" x14ac:dyDescent="0.2">
      <c r="AM16863" s="61"/>
      <c r="AN16863" s="61"/>
      <c r="AO16863" s="171"/>
      <c r="AP16863" s="61"/>
      <c r="AQ16863" s="61"/>
      <c r="AR16863" s="61"/>
      <c r="AS16863" s="61"/>
      <c r="AT16863" s="61"/>
      <c r="AU16863" s="61"/>
      <c r="AV16863" s="61"/>
      <c r="AW16863" s="61"/>
      <c r="AX16863" s="61"/>
      <c r="AY16863" s="61"/>
      <c r="AZ16863" s="61"/>
      <c r="BA16863" s="61"/>
    </row>
    <row r="16864" spans="39:53" x14ac:dyDescent="0.2">
      <c r="AM16864" s="61"/>
      <c r="AN16864" s="61"/>
      <c r="AO16864" s="171"/>
      <c r="AP16864" s="61"/>
      <c r="AQ16864" s="61"/>
      <c r="AR16864" s="61"/>
      <c r="AS16864" s="61"/>
      <c r="AT16864" s="61"/>
      <c r="AU16864" s="61"/>
      <c r="AV16864" s="61"/>
      <c r="AW16864" s="61"/>
      <c r="AX16864" s="61"/>
      <c r="AY16864" s="61"/>
      <c r="AZ16864" s="61"/>
      <c r="BA16864" s="61"/>
    </row>
    <row r="16865" spans="39:53" x14ac:dyDescent="0.2">
      <c r="AM16865" s="61"/>
      <c r="AN16865" s="61"/>
      <c r="AO16865" s="171"/>
      <c r="AP16865" s="61"/>
      <c r="AQ16865" s="61"/>
      <c r="AR16865" s="61"/>
      <c r="AS16865" s="61"/>
      <c r="AT16865" s="61"/>
      <c r="AU16865" s="61"/>
      <c r="AV16865" s="61"/>
      <c r="AW16865" s="61"/>
      <c r="AX16865" s="61"/>
      <c r="AY16865" s="61"/>
      <c r="AZ16865" s="61"/>
      <c r="BA16865" s="61"/>
    </row>
    <row r="16866" spans="39:53" x14ac:dyDescent="0.2">
      <c r="AM16866" s="61"/>
      <c r="AN16866" s="61"/>
      <c r="AO16866" s="171"/>
      <c r="AP16866" s="61"/>
      <c r="AQ16866" s="61"/>
      <c r="AR16866" s="61"/>
      <c r="AS16866" s="61"/>
      <c r="AT16866" s="61"/>
      <c r="AU16866" s="61"/>
      <c r="AV16866" s="61"/>
      <c r="AW16866" s="61"/>
      <c r="AX16866" s="61"/>
      <c r="AY16866" s="61"/>
      <c r="AZ16866" s="61"/>
      <c r="BA16866" s="61"/>
    </row>
    <row r="16867" spans="39:53" x14ac:dyDescent="0.2">
      <c r="AM16867" s="61"/>
      <c r="AN16867" s="61"/>
      <c r="AO16867" s="171"/>
      <c r="AP16867" s="61"/>
      <c r="AQ16867" s="61"/>
      <c r="AR16867" s="61"/>
      <c r="AS16867" s="61"/>
      <c r="AT16867" s="61"/>
      <c r="AU16867" s="61"/>
      <c r="AV16867" s="61"/>
      <c r="AW16867" s="61"/>
      <c r="AX16867" s="61"/>
      <c r="AY16867" s="61"/>
      <c r="AZ16867" s="61"/>
      <c r="BA16867" s="61"/>
    </row>
    <row r="16868" spans="39:53" x14ac:dyDescent="0.2">
      <c r="AM16868" s="61"/>
      <c r="AN16868" s="61"/>
      <c r="AO16868" s="171"/>
      <c r="AP16868" s="61"/>
      <c r="AQ16868" s="61"/>
      <c r="AR16868" s="61"/>
      <c r="AS16868" s="61"/>
      <c r="AT16868" s="61"/>
      <c r="AU16868" s="61"/>
      <c r="AV16868" s="61"/>
      <c r="AW16868" s="61"/>
      <c r="AX16868" s="61"/>
      <c r="AY16868" s="61"/>
      <c r="AZ16868" s="61"/>
      <c r="BA16868" s="61"/>
    </row>
    <row r="16869" spans="39:53" x14ac:dyDescent="0.2">
      <c r="AM16869" s="61"/>
      <c r="AN16869" s="61"/>
      <c r="AO16869" s="171"/>
      <c r="AP16869" s="61"/>
      <c r="AQ16869" s="61"/>
      <c r="AR16869" s="61"/>
      <c r="AS16869" s="61"/>
      <c r="AT16869" s="61"/>
      <c r="AU16869" s="61"/>
      <c r="AV16869" s="61"/>
      <c r="AW16869" s="61"/>
      <c r="AX16869" s="61"/>
      <c r="AY16869" s="61"/>
      <c r="AZ16869" s="61"/>
      <c r="BA16869" s="61"/>
    </row>
    <row r="16870" spans="39:53" x14ac:dyDescent="0.2">
      <c r="AM16870" s="61"/>
      <c r="AN16870" s="61"/>
      <c r="AO16870" s="171"/>
      <c r="AP16870" s="61"/>
      <c r="AQ16870" s="61"/>
      <c r="AR16870" s="61"/>
      <c r="AS16870" s="61"/>
      <c r="AT16870" s="61"/>
      <c r="AU16870" s="61"/>
      <c r="AV16870" s="61"/>
      <c r="AW16870" s="61"/>
      <c r="AX16870" s="61"/>
      <c r="AY16870" s="61"/>
      <c r="AZ16870" s="61"/>
      <c r="BA16870" s="61"/>
    </row>
    <row r="16871" spans="39:53" x14ac:dyDescent="0.2">
      <c r="AM16871" s="61"/>
      <c r="AN16871" s="61"/>
      <c r="AO16871" s="171"/>
      <c r="AP16871" s="61"/>
      <c r="AQ16871" s="61"/>
      <c r="AR16871" s="61"/>
      <c r="AS16871" s="61"/>
      <c r="AT16871" s="61"/>
      <c r="AU16871" s="61"/>
      <c r="AV16871" s="61"/>
      <c r="AW16871" s="61"/>
      <c r="AX16871" s="61"/>
      <c r="AY16871" s="61"/>
      <c r="AZ16871" s="61"/>
      <c r="BA16871" s="61"/>
    </row>
    <row r="16872" spans="39:53" x14ac:dyDescent="0.2">
      <c r="AM16872" s="61"/>
      <c r="AN16872" s="61"/>
      <c r="AO16872" s="171"/>
      <c r="AP16872" s="61"/>
      <c r="AQ16872" s="61"/>
      <c r="AR16872" s="61"/>
      <c r="AS16872" s="61"/>
      <c r="AT16872" s="61"/>
      <c r="AU16872" s="61"/>
      <c r="AV16872" s="61"/>
      <c r="AW16872" s="61"/>
      <c r="AX16872" s="61"/>
      <c r="AY16872" s="61"/>
      <c r="AZ16872" s="61"/>
      <c r="BA16872" s="61"/>
    </row>
    <row r="16873" spans="39:53" x14ac:dyDescent="0.2">
      <c r="AM16873" s="61"/>
      <c r="AN16873" s="61"/>
      <c r="AO16873" s="171"/>
      <c r="AP16873" s="61"/>
      <c r="AQ16873" s="61"/>
      <c r="AR16873" s="61"/>
      <c r="AS16873" s="61"/>
      <c r="AT16873" s="61"/>
      <c r="AU16873" s="61"/>
      <c r="AV16873" s="61"/>
      <c r="AW16873" s="61"/>
      <c r="AX16873" s="61"/>
      <c r="AY16873" s="61"/>
      <c r="AZ16873" s="61"/>
      <c r="BA16873" s="61"/>
    </row>
    <row r="16874" spans="39:53" x14ac:dyDescent="0.2">
      <c r="AM16874" s="61"/>
      <c r="AN16874" s="61"/>
      <c r="AO16874" s="171"/>
      <c r="AP16874" s="61"/>
      <c r="AQ16874" s="61"/>
      <c r="AR16874" s="61"/>
      <c r="AS16874" s="61"/>
      <c r="AT16874" s="61"/>
      <c r="AU16874" s="61"/>
      <c r="AV16874" s="61"/>
      <c r="AW16874" s="61"/>
      <c r="AX16874" s="61"/>
      <c r="AY16874" s="61"/>
      <c r="AZ16874" s="61"/>
      <c r="BA16874" s="61"/>
    </row>
    <row r="16875" spans="39:53" x14ac:dyDescent="0.2">
      <c r="AM16875" s="61"/>
      <c r="AN16875" s="61"/>
      <c r="AO16875" s="171"/>
      <c r="AP16875" s="61"/>
      <c r="AQ16875" s="61"/>
      <c r="AR16875" s="61"/>
      <c r="AS16875" s="61"/>
      <c r="AT16875" s="61"/>
      <c r="AU16875" s="61"/>
      <c r="AV16875" s="61"/>
      <c r="AW16875" s="61"/>
      <c r="AX16875" s="61"/>
      <c r="AY16875" s="61"/>
      <c r="AZ16875" s="61"/>
      <c r="BA16875" s="61"/>
    </row>
    <row r="16876" spans="39:53" x14ac:dyDescent="0.2">
      <c r="AM16876" s="61"/>
      <c r="AN16876" s="61"/>
      <c r="AO16876" s="171"/>
      <c r="AP16876" s="61"/>
      <c r="AQ16876" s="61"/>
      <c r="AR16876" s="61"/>
      <c r="AS16876" s="61"/>
      <c r="AT16876" s="61"/>
      <c r="AU16876" s="61"/>
      <c r="AV16876" s="61"/>
      <c r="AW16876" s="61"/>
      <c r="AX16876" s="61"/>
      <c r="AY16876" s="61"/>
      <c r="AZ16876" s="61"/>
      <c r="BA16876" s="61"/>
    </row>
    <row r="16877" spans="39:53" x14ac:dyDescent="0.2">
      <c r="AM16877" s="61"/>
      <c r="AN16877" s="61"/>
      <c r="AO16877" s="171"/>
      <c r="AP16877" s="61"/>
      <c r="AQ16877" s="61"/>
      <c r="AR16877" s="61"/>
      <c r="AS16877" s="61"/>
      <c r="AT16877" s="61"/>
      <c r="AU16877" s="61"/>
      <c r="AV16877" s="61"/>
      <c r="AW16877" s="61"/>
      <c r="AX16877" s="61"/>
      <c r="AY16877" s="61"/>
      <c r="AZ16877" s="61"/>
      <c r="BA16877" s="61"/>
    </row>
    <row r="16878" spans="39:53" x14ac:dyDescent="0.2">
      <c r="AM16878" s="61"/>
      <c r="AN16878" s="61"/>
      <c r="AO16878" s="171"/>
      <c r="AP16878" s="61"/>
      <c r="AQ16878" s="61"/>
      <c r="AR16878" s="61"/>
      <c r="AS16878" s="61"/>
      <c r="AT16878" s="61"/>
      <c r="AU16878" s="61"/>
      <c r="AV16878" s="61"/>
      <c r="AW16878" s="61"/>
      <c r="AX16878" s="61"/>
      <c r="AY16878" s="61"/>
      <c r="AZ16878" s="61"/>
      <c r="BA16878" s="61"/>
    </row>
    <row r="16879" spans="39:53" x14ac:dyDescent="0.2">
      <c r="AM16879" s="61"/>
      <c r="AN16879" s="61"/>
      <c r="AO16879" s="171"/>
      <c r="AP16879" s="61"/>
      <c r="AQ16879" s="61"/>
      <c r="AR16879" s="61"/>
      <c r="AS16879" s="61"/>
      <c r="AT16879" s="61"/>
      <c r="AU16879" s="61"/>
      <c r="AV16879" s="61"/>
      <c r="AW16879" s="61"/>
      <c r="AX16879" s="61"/>
      <c r="AY16879" s="61"/>
      <c r="AZ16879" s="61"/>
      <c r="BA16879" s="61"/>
    </row>
    <row r="16880" spans="39:53" x14ac:dyDescent="0.2">
      <c r="AM16880" s="61"/>
      <c r="AN16880" s="61"/>
      <c r="AO16880" s="171"/>
      <c r="AP16880" s="61"/>
      <c r="AQ16880" s="61"/>
      <c r="AR16880" s="61"/>
      <c r="AS16880" s="61"/>
      <c r="AT16880" s="61"/>
      <c r="AU16880" s="61"/>
      <c r="AV16880" s="61"/>
      <c r="AW16880" s="61"/>
      <c r="AX16880" s="61"/>
      <c r="AY16880" s="61"/>
      <c r="AZ16880" s="61"/>
      <c r="BA16880" s="61"/>
    </row>
    <row r="16881" spans="39:53" x14ac:dyDescent="0.2">
      <c r="AM16881" s="61"/>
      <c r="AN16881" s="61"/>
      <c r="AO16881" s="171"/>
      <c r="AP16881" s="61"/>
      <c r="AQ16881" s="61"/>
      <c r="AR16881" s="61"/>
      <c r="AS16881" s="61"/>
      <c r="AT16881" s="61"/>
      <c r="AU16881" s="61"/>
      <c r="AV16881" s="61"/>
      <c r="AW16881" s="61"/>
      <c r="AX16881" s="61"/>
      <c r="AY16881" s="61"/>
      <c r="AZ16881" s="61"/>
      <c r="BA16881" s="61"/>
    </row>
    <row r="16882" spans="39:53" x14ac:dyDescent="0.2">
      <c r="AM16882" s="61"/>
      <c r="AN16882" s="61"/>
      <c r="AO16882" s="171"/>
      <c r="AP16882" s="61"/>
      <c r="AQ16882" s="61"/>
      <c r="AR16882" s="61"/>
      <c r="AS16882" s="61"/>
      <c r="AT16882" s="61"/>
      <c r="AU16882" s="61"/>
      <c r="AV16882" s="61"/>
      <c r="AW16882" s="61"/>
      <c r="AX16882" s="61"/>
      <c r="AY16882" s="61"/>
      <c r="AZ16882" s="61"/>
      <c r="BA16882" s="61"/>
    </row>
    <row r="16883" spans="39:53" x14ac:dyDescent="0.2">
      <c r="AM16883" s="61"/>
      <c r="AN16883" s="61"/>
      <c r="AO16883" s="171"/>
      <c r="AP16883" s="61"/>
      <c r="AQ16883" s="61"/>
      <c r="AR16883" s="61"/>
      <c r="AS16883" s="61"/>
      <c r="AT16883" s="61"/>
      <c r="AU16883" s="61"/>
      <c r="AV16883" s="61"/>
      <c r="AW16883" s="61"/>
      <c r="AX16883" s="61"/>
      <c r="AY16883" s="61"/>
      <c r="AZ16883" s="61"/>
      <c r="BA16883" s="61"/>
    </row>
    <row r="16884" spans="39:53" x14ac:dyDescent="0.2">
      <c r="AM16884" s="61"/>
      <c r="AN16884" s="61"/>
      <c r="AO16884" s="171"/>
      <c r="AP16884" s="61"/>
      <c r="AQ16884" s="61"/>
      <c r="AR16884" s="61"/>
      <c r="AS16884" s="61"/>
      <c r="AT16884" s="61"/>
      <c r="AU16884" s="61"/>
      <c r="AV16884" s="61"/>
      <c r="AW16884" s="61"/>
      <c r="AX16884" s="61"/>
      <c r="AY16884" s="61"/>
      <c r="AZ16884" s="61"/>
      <c r="BA16884" s="61"/>
    </row>
    <row r="16885" spans="39:53" x14ac:dyDescent="0.2">
      <c r="AM16885" s="61"/>
      <c r="AN16885" s="61"/>
      <c r="AO16885" s="171"/>
      <c r="AP16885" s="61"/>
      <c r="AQ16885" s="61"/>
      <c r="AR16885" s="61"/>
      <c r="AS16885" s="61"/>
      <c r="AT16885" s="61"/>
      <c r="AU16885" s="61"/>
      <c r="AV16885" s="61"/>
      <c r="AW16885" s="61"/>
      <c r="AX16885" s="61"/>
      <c r="AY16885" s="61"/>
      <c r="AZ16885" s="61"/>
      <c r="BA16885" s="61"/>
    </row>
    <row r="16886" spans="39:53" x14ac:dyDescent="0.2">
      <c r="AM16886" s="61"/>
      <c r="AN16886" s="61"/>
      <c r="AO16886" s="171"/>
      <c r="AP16886" s="61"/>
      <c r="AQ16886" s="61"/>
      <c r="AR16886" s="61"/>
      <c r="AS16886" s="61"/>
      <c r="AT16886" s="61"/>
      <c r="AU16886" s="61"/>
      <c r="AV16886" s="61"/>
      <c r="AW16886" s="61"/>
      <c r="AX16886" s="61"/>
      <c r="AY16886" s="61"/>
      <c r="AZ16886" s="61"/>
      <c r="BA16886" s="61"/>
    </row>
    <row r="16887" spans="39:53" x14ac:dyDescent="0.2">
      <c r="AM16887" s="61"/>
      <c r="AN16887" s="61"/>
      <c r="AO16887" s="171"/>
      <c r="AP16887" s="61"/>
      <c r="AQ16887" s="61"/>
      <c r="AR16887" s="61"/>
      <c r="AS16887" s="61"/>
      <c r="AT16887" s="61"/>
      <c r="AU16887" s="61"/>
      <c r="AV16887" s="61"/>
      <c r="AW16887" s="61"/>
      <c r="AX16887" s="61"/>
      <c r="AY16887" s="61"/>
      <c r="AZ16887" s="61"/>
      <c r="BA16887" s="61"/>
    </row>
    <row r="16888" spans="39:53" x14ac:dyDescent="0.2">
      <c r="AM16888" s="61"/>
      <c r="AN16888" s="61"/>
      <c r="AO16888" s="171"/>
      <c r="AP16888" s="61"/>
      <c r="AQ16888" s="61"/>
      <c r="AR16888" s="61"/>
      <c r="AS16888" s="61"/>
      <c r="AT16888" s="61"/>
      <c r="AU16888" s="61"/>
      <c r="AV16888" s="61"/>
      <c r="AW16888" s="61"/>
      <c r="AX16888" s="61"/>
      <c r="AY16888" s="61"/>
      <c r="AZ16888" s="61"/>
      <c r="BA16888" s="61"/>
    </row>
    <row r="16889" spans="39:53" x14ac:dyDescent="0.2">
      <c r="AM16889" s="61"/>
      <c r="AN16889" s="61"/>
      <c r="AO16889" s="171"/>
      <c r="AP16889" s="61"/>
      <c r="AQ16889" s="61"/>
      <c r="AR16889" s="61"/>
      <c r="AS16889" s="61"/>
      <c r="AT16889" s="61"/>
      <c r="AU16889" s="61"/>
      <c r="AV16889" s="61"/>
      <c r="AW16889" s="61"/>
      <c r="AX16889" s="61"/>
      <c r="AY16889" s="61"/>
      <c r="AZ16889" s="61"/>
      <c r="BA16889" s="61"/>
    </row>
    <row r="16890" spans="39:53" x14ac:dyDescent="0.2">
      <c r="AM16890" s="61"/>
      <c r="AN16890" s="61"/>
      <c r="AO16890" s="171"/>
      <c r="AP16890" s="61"/>
      <c r="AQ16890" s="61"/>
      <c r="AR16890" s="61"/>
      <c r="AS16890" s="61"/>
      <c r="AT16890" s="61"/>
      <c r="AU16890" s="61"/>
      <c r="AV16890" s="61"/>
      <c r="AW16890" s="61"/>
      <c r="AX16890" s="61"/>
      <c r="AY16890" s="61"/>
      <c r="AZ16890" s="61"/>
      <c r="BA16890" s="61"/>
    </row>
    <row r="16891" spans="39:53" x14ac:dyDescent="0.2">
      <c r="AM16891" s="61"/>
      <c r="AN16891" s="61"/>
      <c r="AO16891" s="171"/>
      <c r="AP16891" s="61"/>
      <c r="AQ16891" s="61"/>
      <c r="AR16891" s="61"/>
      <c r="AS16891" s="61"/>
      <c r="AT16891" s="61"/>
      <c r="AU16891" s="61"/>
      <c r="AV16891" s="61"/>
      <c r="AW16891" s="61"/>
      <c r="AX16891" s="61"/>
      <c r="AY16891" s="61"/>
      <c r="AZ16891" s="61"/>
      <c r="BA16891" s="61"/>
    </row>
    <row r="16892" spans="39:53" x14ac:dyDescent="0.2">
      <c r="AM16892" s="61"/>
      <c r="AN16892" s="61"/>
      <c r="AO16892" s="171"/>
      <c r="AP16892" s="61"/>
      <c r="AQ16892" s="61"/>
      <c r="AR16892" s="61"/>
      <c r="AS16892" s="61"/>
      <c r="AT16892" s="61"/>
      <c r="AU16892" s="61"/>
      <c r="AV16892" s="61"/>
      <c r="AW16892" s="61"/>
      <c r="AX16892" s="61"/>
      <c r="AY16892" s="61"/>
      <c r="AZ16892" s="61"/>
      <c r="BA16892" s="61"/>
    </row>
    <row r="16893" spans="39:53" x14ac:dyDescent="0.2">
      <c r="AM16893" s="61"/>
      <c r="AN16893" s="61"/>
      <c r="AO16893" s="171"/>
      <c r="AP16893" s="61"/>
      <c r="AQ16893" s="61"/>
      <c r="AR16893" s="61"/>
      <c r="AS16893" s="61"/>
      <c r="AT16893" s="61"/>
      <c r="AU16893" s="61"/>
      <c r="AV16893" s="61"/>
      <c r="AW16893" s="61"/>
      <c r="AX16893" s="61"/>
      <c r="AY16893" s="61"/>
      <c r="AZ16893" s="61"/>
      <c r="BA16893" s="61"/>
    </row>
    <row r="16894" spans="39:53" x14ac:dyDescent="0.2">
      <c r="AM16894" s="61"/>
      <c r="AN16894" s="61"/>
      <c r="AO16894" s="171"/>
      <c r="AP16894" s="61"/>
      <c r="AQ16894" s="61"/>
      <c r="AR16894" s="61"/>
      <c r="AS16894" s="61"/>
      <c r="AT16894" s="61"/>
      <c r="AU16894" s="61"/>
      <c r="AV16894" s="61"/>
      <c r="AW16894" s="61"/>
      <c r="AX16894" s="61"/>
      <c r="AY16894" s="61"/>
      <c r="AZ16894" s="61"/>
      <c r="BA16894" s="61"/>
    </row>
    <row r="16895" spans="39:53" x14ac:dyDescent="0.2">
      <c r="AM16895" s="61"/>
      <c r="AN16895" s="61"/>
      <c r="AO16895" s="171"/>
      <c r="AP16895" s="61"/>
      <c r="AQ16895" s="61"/>
      <c r="AR16895" s="61"/>
      <c r="AS16895" s="61"/>
      <c r="AT16895" s="61"/>
      <c r="AU16895" s="61"/>
      <c r="AV16895" s="61"/>
      <c r="AW16895" s="61"/>
      <c r="AX16895" s="61"/>
      <c r="AY16895" s="61"/>
      <c r="AZ16895" s="61"/>
      <c r="BA16895" s="61"/>
    </row>
    <row r="16896" spans="39:53" x14ac:dyDescent="0.2">
      <c r="AM16896" s="61"/>
      <c r="AN16896" s="61"/>
      <c r="AO16896" s="171"/>
      <c r="AP16896" s="61"/>
      <c r="AQ16896" s="61"/>
      <c r="AR16896" s="61"/>
      <c r="AS16896" s="61"/>
      <c r="AT16896" s="61"/>
      <c r="AU16896" s="61"/>
      <c r="AV16896" s="61"/>
      <c r="AW16896" s="61"/>
      <c r="AX16896" s="61"/>
      <c r="AY16896" s="61"/>
      <c r="AZ16896" s="61"/>
      <c r="BA16896" s="61"/>
    </row>
    <row r="16897" spans="39:53" x14ac:dyDescent="0.2">
      <c r="AM16897" s="61"/>
      <c r="AN16897" s="61"/>
      <c r="AO16897" s="171"/>
      <c r="AP16897" s="61"/>
      <c r="AQ16897" s="61"/>
      <c r="AR16897" s="61"/>
      <c r="AS16897" s="61"/>
      <c r="AT16897" s="61"/>
      <c r="AU16897" s="61"/>
      <c r="AV16897" s="61"/>
      <c r="AW16897" s="61"/>
      <c r="AX16897" s="61"/>
      <c r="AY16897" s="61"/>
      <c r="AZ16897" s="61"/>
      <c r="BA16897" s="61"/>
    </row>
    <row r="16898" spans="39:53" x14ac:dyDescent="0.2">
      <c r="AM16898" s="61"/>
      <c r="AN16898" s="61"/>
      <c r="AO16898" s="171"/>
      <c r="AP16898" s="61"/>
      <c r="AQ16898" s="61"/>
      <c r="AR16898" s="61"/>
      <c r="AS16898" s="61"/>
      <c r="AT16898" s="61"/>
      <c r="AU16898" s="61"/>
      <c r="AV16898" s="61"/>
      <c r="AW16898" s="61"/>
      <c r="AX16898" s="61"/>
      <c r="AY16898" s="61"/>
      <c r="AZ16898" s="61"/>
      <c r="BA16898" s="61"/>
    </row>
    <row r="16899" spans="39:53" x14ac:dyDescent="0.2">
      <c r="AM16899" s="61"/>
      <c r="AN16899" s="61"/>
      <c r="AO16899" s="171"/>
      <c r="AP16899" s="61"/>
      <c r="AQ16899" s="61"/>
      <c r="AR16899" s="61"/>
      <c r="AS16899" s="61"/>
      <c r="AT16899" s="61"/>
      <c r="AU16899" s="61"/>
      <c r="AV16899" s="61"/>
      <c r="AW16899" s="61"/>
      <c r="AX16899" s="61"/>
      <c r="AY16899" s="61"/>
      <c r="AZ16899" s="61"/>
      <c r="BA16899" s="61"/>
    </row>
    <row r="16900" spans="39:53" x14ac:dyDescent="0.2">
      <c r="AM16900" s="61"/>
      <c r="AN16900" s="61"/>
      <c r="AO16900" s="171"/>
      <c r="AP16900" s="61"/>
      <c r="AQ16900" s="61"/>
      <c r="AR16900" s="61"/>
      <c r="AS16900" s="61"/>
      <c r="AT16900" s="61"/>
      <c r="AU16900" s="61"/>
      <c r="AV16900" s="61"/>
      <c r="AW16900" s="61"/>
      <c r="AX16900" s="61"/>
      <c r="AY16900" s="61"/>
      <c r="AZ16900" s="61"/>
      <c r="BA16900" s="61"/>
    </row>
    <row r="16901" spans="39:53" x14ac:dyDescent="0.2">
      <c r="AM16901" s="61"/>
      <c r="AN16901" s="61"/>
      <c r="AO16901" s="171"/>
      <c r="AP16901" s="61"/>
      <c r="AQ16901" s="61"/>
      <c r="AR16901" s="61"/>
      <c r="AS16901" s="61"/>
      <c r="AT16901" s="61"/>
      <c r="AU16901" s="61"/>
      <c r="AV16901" s="61"/>
      <c r="AW16901" s="61"/>
      <c r="AX16901" s="61"/>
      <c r="AY16901" s="61"/>
      <c r="AZ16901" s="61"/>
      <c r="BA16901" s="61"/>
    </row>
    <row r="16902" spans="39:53" x14ac:dyDescent="0.2">
      <c r="AM16902" s="61"/>
      <c r="AN16902" s="61"/>
      <c r="AO16902" s="171"/>
      <c r="AP16902" s="61"/>
      <c r="AQ16902" s="61"/>
      <c r="AR16902" s="61"/>
      <c r="AS16902" s="61"/>
      <c r="AT16902" s="61"/>
      <c r="AU16902" s="61"/>
      <c r="AV16902" s="61"/>
      <c r="AW16902" s="61"/>
      <c r="AX16902" s="61"/>
      <c r="AY16902" s="61"/>
      <c r="AZ16902" s="61"/>
      <c r="BA16902" s="61"/>
    </row>
    <row r="16903" spans="39:53" x14ac:dyDescent="0.2">
      <c r="AM16903" s="61"/>
      <c r="AN16903" s="61"/>
      <c r="AO16903" s="171"/>
      <c r="AP16903" s="61"/>
      <c r="AQ16903" s="61"/>
      <c r="AR16903" s="61"/>
      <c r="AS16903" s="61"/>
      <c r="AT16903" s="61"/>
      <c r="AU16903" s="61"/>
      <c r="AV16903" s="61"/>
      <c r="AW16903" s="61"/>
      <c r="AX16903" s="61"/>
      <c r="AY16903" s="61"/>
      <c r="AZ16903" s="61"/>
      <c r="BA16903" s="61"/>
    </row>
    <row r="16904" spans="39:53" x14ac:dyDescent="0.2">
      <c r="AM16904" s="61"/>
      <c r="AN16904" s="61"/>
      <c r="AO16904" s="171"/>
      <c r="AP16904" s="61"/>
      <c r="AQ16904" s="61"/>
      <c r="AR16904" s="61"/>
      <c r="AS16904" s="61"/>
      <c r="AT16904" s="61"/>
      <c r="AU16904" s="61"/>
      <c r="AV16904" s="61"/>
      <c r="AW16904" s="61"/>
      <c r="AX16904" s="61"/>
      <c r="AY16904" s="61"/>
      <c r="AZ16904" s="61"/>
      <c r="BA16904" s="61"/>
    </row>
    <row r="16905" spans="39:53" x14ac:dyDescent="0.2">
      <c r="AM16905" s="61"/>
      <c r="AN16905" s="61"/>
      <c r="AO16905" s="171"/>
      <c r="AP16905" s="61"/>
      <c r="AQ16905" s="61"/>
      <c r="AR16905" s="61"/>
      <c r="AS16905" s="61"/>
      <c r="AT16905" s="61"/>
      <c r="AU16905" s="61"/>
      <c r="AV16905" s="61"/>
      <c r="AW16905" s="61"/>
      <c r="AX16905" s="61"/>
      <c r="AY16905" s="61"/>
      <c r="AZ16905" s="61"/>
      <c r="BA16905" s="61"/>
    </row>
    <row r="16906" spans="39:53" x14ac:dyDescent="0.2">
      <c r="AM16906" s="61"/>
      <c r="AN16906" s="61"/>
      <c r="AO16906" s="171"/>
      <c r="AP16906" s="61"/>
      <c r="AQ16906" s="61"/>
      <c r="AR16906" s="61"/>
      <c r="AS16906" s="61"/>
      <c r="AT16906" s="61"/>
      <c r="AU16906" s="61"/>
      <c r="AV16906" s="61"/>
      <c r="AW16906" s="61"/>
      <c r="AX16906" s="61"/>
      <c r="AY16906" s="61"/>
      <c r="AZ16906" s="61"/>
      <c r="BA16906" s="61"/>
    </row>
    <row r="16907" spans="39:53" x14ac:dyDescent="0.2">
      <c r="AM16907" s="61"/>
      <c r="AN16907" s="61"/>
      <c r="AO16907" s="171"/>
      <c r="AP16907" s="61"/>
      <c r="AQ16907" s="61"/>
      <c r="AR16907" s="61"/>
      <c r="AS16907" s="61"/>
      <c r="AT16907" s="61"/>
      <c r="AU16907" s="61"/>
      <c r="AV16907" s="61"/>
      <c r="AW16907" s="61"/>
      <c r="AX16907" s="61"/>
      <c r="AY16907" s="61"/>
      <c r="AZ16907" s="61"/>
      <c r="BA16907" s="61"/>
    </row>
    <row r="16908" spans="39:53" x14ac:dyDescent="0.2">
      <c r="AM16908" s="61"/>
      <c r="AN16908" s="61"/>
      <c r="AO16908" s="171"/>
      <c r="AP16908" s="61"/>
      <c r="AQ16908" s="61"/>
      <c r="AR16908" s="61"/>
      <c r="AS16908" s="61"/>
      <c r="AT16908" s="61"/>
      <c r="AU16908" s="61"/>
      <c r="AV16908" s="61"/>
      <c r="AW16908" s="61"/>
      <c r="AX16908" s="61"/>
      <c r="AY16908" s="61"/>
      <c r="AZ16908" s="61"/>
      <c r="BA16908" s="61"/>
    </row>
    <row r="16909" spans="39:53" x14ac:dyDescent="0.2">
      <c r="AM16909" s="61"/>
      <c r="AN16909" s="61"/>
      <c r="AO16909" s="171"/>
      <c r="AP16909" s="61"/>
      <c r="AQ16909" s="61"/>
      <c r="AR16909" s="61"/>
      <c r="AS16909" s="61"/>
      <c r="AT16909" s="61"/>
      <c r="AU16909" s="61"/>
      <c r="AV16909" s="61"/>
      <c r="AW16909" s="61"/>
      <c r="AX16909" s="61"/>
      <c r="AY16909" s="61"/>
      <c r="AZ16909" s="61"/>
      <c r="BA16909" s="61"/>
    </row>
    <row r="16910" spans="39:53" x14ac:dyDescent="0.2">
      <c r="AM16910" s="61"/>
      <c r="AN16910" s="61"/>
      <c r="AO16910" s="171"/>
      <c r="AP16910" s="61"/>
      <c r="AQ16910" s="61"/>
      <c r="AR16910" s="61"/>
      <c r="AS16910" s="61"/>
      <c r="AT16910" s="61"/>
      <c r="AU16910" s="61"/>
      <c r="AV16910" s="61"/>
      <c r="AW16910" s="61"/>
      <c r="AX16910" s="61"/>
      <c r="AY16910" s="61"/>
      <c r="AZ16910" s="61"/>
      <c r="BA16910" s="61"/>
    </row>
    <row r="16911" spans="39:53" x14ac:dyDescent="0.2">
      <c r="AM16911" s="61"/>
      <c r="AN16911" s="61"/>
      <c r="AO16911" s="171"/>
      <c r="AP16911" s="61"/>
      <c r="AQ16911" s="61"/>
      <c r="AR16911" s="61"/>
      <c r="AS16911" s="61"/>
      <c r="AT16911" s="61"/>
      <c r="AU16911" s="61"/>
      <c r="AV16911" s="61"/>
      <c r="AW16911" s="61"/>
      <c r="AX16911" s="61"/>
      <c r="AY16911" s="61"/>
      <c r="AZ16911" s="61"/>
      <c r="BA16911" s="61"/>
    </row>
    <row r="16912" spans="39:53" x14ac:dyDescent="0.2">
      <c r="AM16912" s="61"/>
      <c r="AN16912" s="61"/>
      <c r="AO16912" s="171"/>
      <c r="AP16912" s="61"/>
      <c r="AQ16912" s="61"/>
      <c r="AR16912" s="61"/>
      <c r="AS16912" s="61"/>
      <c r="AT16912" s="61"/>
      <c r="AU16912" s="61"/>
      <c r="AV16912" s="61"/>
      <c r="AW16912" s="61"/>
      <c r="AX16912" s="61"/>
      <c r="AY16912" s="61"/>
      <c r="AZ16912" s="61"/>
      <c r="BA16912" s="61"/>
    </row>
    <row r="16913" spans="39:53" x14ac:dyDescent="0.2">
      <c r="AM16913" s="61"/>
      <c r="AN16913" s="61"/>
      <c r="AO16913" s="171"/>
      <c r="AP16913" s="61"/>
      <c r="AQ16913" s="61"/>
      <c r="AR16913" s="61"/>
      <c r="AS16913" s="61"/>
      <c r="AT16913" s="61"/>
      <c r="AU16913" s="61"/>
      <c r="AV16913" s="61"/>
      <c r="AW16913" s="61"/>
      <c r="AX16913" s="61"/>
      <c r="AY16913" s="61"/>
      <c r="AZ16913" s="61"/>
      <c r="BA16913" s="61"/>
    </row>
    <row r="16914" spans="39:53" x14ac:dyDescent="0.2">
      <c r="AM16914" s="61"/>
      <c r="AN16914" s="61"/>
      <c r="AO16914" s="171"/>
      <c r="AP16914" s="61"/>
      <c r="AQ16914" s="61"/>
      <c r="AR16914" s="61"/>
      <c r="AS16914" s="61"/>
      <c r="AT16914" s="61"/>
      <c r="AU16914" s="61"/>
      <c r="AV16914" s="61"/>
      <c r="AW16914" s="61"/>
      <c r="AX16914" s="61"/>
      <c r="AY16914" s="61"/>
      <c r="AZ16914" s="61"/>
      <c r="BA16914" s="61"/>
    </row>
    <row r="16915" spans="39:53" x14ac:dyDescent="0.2">
      <c r="AM16915" s="61"/>
      <c r="AN16915" s="61"/>
      <c r="AO16915" s="171"/>
      <c r="AP16915" s="61"/>
      <c r="AQ16915" s="61"/>
      <c r="AR16915" s="61"/>
      <c r="AS16915" s="61"/>
      <c r="AT16915" s="61"/>
      <c r="AU16915" s="61"/>
      <c r="AV16915" s="61"/>
      <c r="AW16915" s="61"/>
      <c r="AX16915" s="61"/>
      <c r="AY16915" s="61"/>
      <c r="AZ16915" s="61"/>
      <c r="BA16915" s="61"/>
    </row>
    <row r="16916" spans="39:53" x14ac:dyDescent="0.2">
      <c r="AM16916" s="61"/>
      <c r="AN16916" s="61"/>
      <c r="AO16916" s="171"/>
      <c r="AP16916" s="61"/>
      <c r="AQ16916" s="61"/>
      <c r="AR16916" s="61"/>
      <c r="AS16916" s="61"/>
      <c r="AT16916" s="61"/>
      <c r="AU16916" s="61"/>
      <c r="AV16916" s="61"/>
      <c r="AW16916" s="61"/>
      <c r="AX16916" s="61"/>
      <c r="AY16916" s="61"/>
      <c r="AZ16916" s="61"/>
      <c r="BA16916" s="61"/>
    </row>
    <row r="16917" spans="39:53" x14ac:dyDescent="0.2">
      <c r="AM16917" s="61"/>
      <c r="AN16917" s="61"/>
      <c r="AO16917" s="171"/>
      <c r="AP16917" s="61"/>
      <c r="AQ16917" s="61"/>
      <c r="AR16917" s="61"/>
      <c r="AS16917" s="61"/>
      <c r="AT16917" s="61"/>
      <c r="AU16917" s="61"/>
      <c r="AV16917" s="61"/>
      <c r="AW16917" s="61"/>
      <c r="AX16917" s="61"/>
      <c r="AY16917" s="61"/>
      <c r="AZ16917" s="61"/>
      <c r="BA16917" s="61"/>
    </row>
    <row r="16918" spans="39:53" x14ac:dyDescent="0.2">
      <c r="AM16918" s="61"/>
      <c r="AN16918" s="61"/>
      <c r="AO16918" s="171"/>
      <c r="AP16918" s="61"/>
      <c r="AQ16918" s="61"/>
      <c r="AR16918" s="61"/>
      <c r="AS16918" s="61"/>
      <c r="AT16918" s="61"/>
      <c r="AU16918" s="61"/>
      <c r="AV16918" s="61"/>
      <c r="AW16918" s="61"/>
      <c r="AX16918" s="61"/>
      <c r="AY16918" s="61"/>
      <c r="AZ16918" s="61"/>
      <c r="BA16918" s="61"/>
    </row>
    <row r="16919" spans="39:53" x14ac:dyDescent="0.2">
      <c r="AM16919" s="61"/>
      <c r="AN16919" s="61"/>
      <c r="AO16919" s="171"/>
      <c r="AP16919" s="61"/>
      <c r="AQ16919" s="61"/>
      <c r="AR16919" s="61"/>
      <c r="AS16919" s="61"/>
      <c r="AT16919" s="61"/>
      <c r="AU16919" s="61"/>
      <c r="AV16919" s="61"/>
      <c r="AW16919" s="61"/>
      <c r="AX16919" s="61"/>
      <c r="AY16919" s="61"/>
      <c r="AZ16919" s="61"/>
      <c r="BA16919" s="61"/>
    </row>
    <row r="16920" spans="39:53" x14ac:dyDescent="0.2">
      <c r="AM16920" s="61"/>
      <c r="AN16920" s="61"/>
      <c r="AO16920" s="171"/>
      <c r="AP16920" s="61"/>
      <c r="AQ16920" s="61"/>
      <c r="AR16920" s="61"/>
      <c r="AS16920" s="61"/>
      <c r="AT16920" s="61"/>
      <c r="AU16920" s="61"/>
      <c r="AV16920" s="61"/>
      <c r="AW16920" s="61"/>
      <c r="AX16920" s="61"/>
      <c r="AY16920" s="61"/>
      <c r="AZ16920" s="61"/>
      <c r="BA16920" s="61"/>
    </row>
    <row r="16921" spans="39:53" x14ac:dyDescent="0.2">
      <c r="AM16921" s="61"/>
      <c r="AN16921" s="61"/>
      <c r="AO16921" s="171"/>
      <c r="AP16921" s="61"/>
      <c r="AQ16921" s="61"/>
      <c r="AR16921" s="61"/>
      <c r="AS16921" s="61"/>
      <c r="AT16921" s="61"/>
      <c r="AU16921" s="61"/>
      <c r="AV16921" s="61"/>
      <c r="AW16921" s="61"/>
      <c r="AX16921" s="61"/>
      <c r="AY16921" s="61"/>
      <c r="AZ16921" s="61"/>
      <c r="BA16921" s="61"/>
    </row>
    <row r="16922" spans="39:53" x14ac:dyDescent="0.2">
      <c r="AM16922" s="61"/>
      <c r="AN16922" s="61"/>
      <c r="AO16922" s="171"/>
      <c r="AP16922" s="61"/>
      <c r="AQ16922" s="61"/>
      <c r="AR16922" s="61"/>
      <c r="AS16922" s="61"/>
      <c r="AT16922" s="61"/>
      <c r="AU16922" s="61"/>
      <c r="AV16922" s="61"/>
      <c r="AW16922" s="61"/>
      <c r="AX16922" s="61"/>
      <c r="AY16922" s="61"/>
      <c r="AZ16922" s="61"/>
      <c r="BA16922" s="61"/>
    </row>
    <row r="16923" spans="39:53" x14ac:dyDescent="0.2">
      <c r="AM16923" s="61"/>
      <c r="AN16923" s="61"/>
      <c r="AO16923" s="171"/>
      <c r="AP16923" s="61"/>
      <c r="AQ16923" s="61"/>
      <c r="AR16923" s="61"/>
      <c r="AS16923" s="61"/>
      <c r="AT16923" s="61"/>
      <c r="AU16923" s="61"/>
      <c r="AV16923" s="61"/>
      <c r="AW16923" s="61"/>
      <c r="AX16923" s="61"/>
      <c r="AY16923" s="61"/>
      <c r="AZ16923" s="61"/>
      <c r="BA16923" s="61"/>
    </row>
    <row r="16924" spans="39:53" x14ac:dyDescent="0.2">
      <c r="AM16924" s="61"/>
      <c r="AN16924" s="61"/>
      <c r="AO16924" s="171"/>
      <c r="AP16924" s="61"/>
      <c r="AQ16924" s="61"/>
      <c r="AR16924" s="61"/>
      <c r="AS16924" s="61"/>
      <c r="AT16924" s="61"/>
      <c r="AU16924" s="61"/>
      <c r="AV16924" s="61"/>
      <c r="AW16924" s="61"/>
      <c r="AX16924" s="61"/>
      <c r="AY16924" s="61"/>
      <c r="AZ16924" s="61"/>
      <c r="BA16924" s="61"/>
    </row>
    <row r="16925" spans="39:53" x14ac:dyDescent="0.2">
      <c r="AM16925" s="61"/>
      <c r="AN16925" s="61"/>
      <c r="AO16925" s="171"/>
      <c r="AP16925" s="61"/>
      <c r="AQ16925" s="61"/>
      <c r="AR16925" s="61"/>
      <c r="AS16925" s="61"/>
      <c r="AT16925" s="61"/>
      <c r="AU16925" s="61"/>
      <c r="AV16925" s="61"/>
      <c r="AW16925" s="61"/>
      <c r="AX16925" s="61"/>
      <c r="AY16925" s="61"/>
      <c r="AZ16925" s="61"/>
      <c r="BA16925" s="61"/>
    </row>
    <row r="16926" spans="39:53" x14ac:dyDescent="0.2">
      <c r="AM16926" s="61"/>
      <c r="AN16926" s="61"/>
      <c r="AO16926" s="171"/>
      <c r="AP16926" s="61"/>
      <c r="AQ16926" s="61"/>
      <c r="AR16926" s="61"/>
      <c r="AS16926" s="61"/>
      <c r="AT16926" s="61"/>
      <c r="AU16926" s="61"/>
      <c r="AV16926" s="61"/>
      <c r="AW16926" s="61"/>
      <c r="AX16926" s="61"/>
      <c r="AY16926" s="61"/>
      <c r="AZ16926" s="61"/>
      <c r="BA16926" s="61"/>
    </row>
    <row r="16927" spans="39:53" x14ac:dyDescent="0.2">
      <c r="AM16927" s="61"/>
      <c r="AN16927" s="61"/>
      <c r="AO16927" s="171"/>
      <c r="AP16927" s="61"/>
      <c r="AQ16927" s="61"/>
      <c r="AR16927" s="61"/>
      <c r="AS16927" s="61"/>
      <c r="AT16927" s="61"/>
      <c r="AU16927" s="61"/>
      <c r="AV16927" s="61"/>
      <c r="AW16927" s="61"/>
      <c r="AX16927" s="61"/>
      <c r="AY16927" s="61"/>
      <c r="AZ16927" s="61"/>
      <c r="BA16927" s="61"/>
    </row>
    <row r="16928" spans="39:53" x14ac:dyDescent="0.2">
      <c r="AM16928" s="61"/>
      <c r="AN16928" s="61"/>
      <c r="AO16928" s="171"/>
      <c r="AP16928" s="61"/>
      <c r="AQ16928" s="61"/>
      <c r="AR16928" s="61"/>
      <c r="AS16928" s="61"/>
      <c r="AT16928" s="61"/>
      <c r="AU16928" s="61"/>
      <c r="AV16928" s="61"/>
      <c r="AW16928" s="61"/>
      <c r="AX16928" s="61"/>
      <c r="AY16928" s="61"/>
      <c r="AZ16928" s="61"/>
      <c r="BA16928" s="61"/>
    </row>
    <row r="16929" spans="39:53" x14ac:dyDescent="0.2">
      <c r="AM16929" s="61"/>
      <c r="AN16929" s="61"/>
      <c r="AO16929" s="171"/>
      <c r="AP16929" s="61"/>
      <c r="AQ16929" s="61"/>
      <c r="AR16929" s="61"/>
      <c r="AS16929" s="61"/>
      <c r="AT16929" s="61"/>
      <c r="AU16929" s="61"/>
      <c r="AV16929" s="61"/>
      <c r="AW16929" s="61"/>
      <c r="AX16929" s="61"/>
      <c r="AY16929" s="61"/>
      <c r="AZ16929" s="61"/>
      <c r="BA16929" s="61"/>
    </row>
    <row r="16930" spans="39:53" x14ac:dyDescent="0.2">
      <c r="AM16930" s="61"/>
      <c r="AN16930" s="61"/>
      <c r="AO16930" s="171"/>
      <c r="AP16930" s="61"/>
      <c r="AQ16930" s="61"/>
      <c r="AR16930" s="61"/>
      <c r="AS16930" s="61"/>
      <c r="AT16930" s="61"/>
      <c r="AU16930" s="61"/>
      <c r="AV16930" s="61"/>
      <c r="AW16930" s="61"/>
      <c r="AX16930" s="61"/>
      <c r="AY16930" s="61"/>
      <c r="AZ16930" s="61"/>
      <c r="BA16930" s="61"/>
    </row>
    <row r="16931" spans="39:53" x14ac:dyDescent="0.2">
      <c r="AM16931" s="61"/>
      <c r="AN16931" s="61"/>
      <c r="AO16931" s="171"/>
      <c r="AP16931" s="61"/>
      <c r="AQ16931" s="61"/>
      <c r="AR16931" s="61"/>
      <c r="AS16931" s="61"/>
      <c r="AT16931" s="61"/>
      <c r="AU16931" s="61"/>
      <c r="AV16931" s="61"/>
      <c r="AW16931" s="61"/>
      <c r="AX16931" s="61"/>
      <c r="AY16931" s="61"/>
      <c r="AZ16931" s="61"/>
      <c r="BA16931" s="61"/>
    </row>
    <row r="16932" spans="39:53" x14ac:dyDescent="0.2">
      <c r="AM16932" s="61"/>
      <c r="AN16932" s="61"/>
      <c r="AO16932" s="171"/>
      <c r="AP16932" s="61"/>
      <c r="AQ16932" s="61"/>
      <c r="AR16932" s="61"/>
      <c r="AS16932" s="61"/>
      <c r="AT16932" s="61"/>
      <c r="AU16932" s="61"/>
      <c r="AV16932" s="61"/>
      <c r="AW16932" s="61"/>
      <c r="AX16932" s="61"/>
      <c r="AY16932" s="61"/>
      <c r="AZ16932" s="61"/>
      <c r="BA16932" s="61"/>
    </row>
    <row r="16933" spans="39:53" x14ac:dyDescent="0.2">
      <c r="AM16933" s="61"/>
      <c r="AN16933" s="61"/>
      <c r="AO16933" s="171"/>
      <c r="AP16933" s="61"/>
      <c r="AQ16933" s="61"/>
      <c r="AR16933" s="61"/>
      <c r="AS16933" s="61"/>
      <c r="AT16933" s="61"/>
      <c r="AU16933" s="61"/>
      <c r="AV16933" s="61"/>
      <c r="AW16933" s="61"/>
      <c r="AX16933" s="61"/>
      <c r="AY16933" s="61"/>
      <c r="AZ16933" s="61"/>
      <c r="BA16933" s="61"/>
    </row>
    <row r="16934" spans="39:53" x14ac:dyDescent="0.2">
      <c r="AM16934" s="61"/>
      <c r="AN16934" s="61"/>
      <c r="AO16934" s="171"/>
      <c r="AP16934" s="61"/>
      <c r="AQ16934" s="61"/>
      <c r="AR16934" s="61"/>
      <c r="AS16934" s="61"/>
      <c r="AT16934" s="61"/>
      <c r="AU16934" s="61"/>
      <c r="AV16934" s="61"/>
      <c r="AW16934" s="61"/>
      <c r="AX16934" s="61"/>
      <c r="AY16934" s="61"/>
      <c r="AZ16934" s="61"/>
      <c r="BA16934" s="61"/>
    </row>
    <row r="16935" spans="39:53" x14ac:dyDescent="0.2">
      <c r="AM16935" s="61"/>
      <c r="AN16935" s="61"/>
      <c r="AO16935" s="171"/>
      <c r="AP16935" s="61"/>
      <c r="AQ16935" s="61"/>
      <c r="AR16935" s="61"/>
      <c r="AS16935" s="61"/>
      <c r="AT16935" s="61"/>
      <c r="AU16935" s="61"/>
      <c r="AV16935" s="61"/>
      <c r="AW16935" s="61"/>
      <c r="AX16935" s="61"/>
      <c r="AY16935" s="61"/>
      <c r="AZ16935" s="61"/>
      <c r="BA16935" s="61"/>
    </row>
    <row r="16936" spans="39:53" x14ac:dyDescent="0.2">
      <c r="AM16936" s="61"/>
      <c r="AN16936" s="61"/>
      <c r="AO16936" s="171"/>
      <c r="AP16936" s="61"/>
      <c r="AQ16936" s="61"/>
      <c r="AR16936" s="61"/>
      <c r="AS16936" s="61"/>
      <c r="AT16936" s="61"/>
      <c r="AU16936" s="61"/>
      <c r="AV16936" s="61"/>
      <c r="AW16936" s="61"/>
      <c r="AX16936" s="61"/>
      <c r="AY16936" s="61"/>
      <c r="AZ16936" s="61"/>
      <c r="BA16936" s="61"/>
    </row>
    <row r="16937" spans="39:53" x14ac:dyDescent="0.2">
      <c r="AM16937" s="61"/>
      <c r="AN16937" s="61"/>
      <c r="AO16937" s="171"/>
      <c r="AP16937" s="61"/>
      <c r="AQ16937" s="61"/>
      <c r="AR16937" s="61"/>
      <c r="AS16937" s="61"/>
      <c r="AT16937" s="61"/>
      <c r="AU16937" s="61"/>
      <c r="AV16937" s="61"/>
      <c r="AW16937" s="61"/>
      <c r="AX16937" s="61"/>
      <c r="AY16937" s="61"/>
      <c r="AZ16937" s="61"/>
      <c r="BA16937" s="61"/>
    </row>
    <row r="16938" spans="39:53" x14ac:dyDescent="0.2">
      <c r="AM16938" s="61"/>
      <c r="AN16938" s="61"/>
      <c r="AO16938" s="171"/>
      <c r="AP16938" s="61"/>
      <c r="AQ16938" s="61"/>
      <c r="AR16938" s="61"/>
      <c r="AS16938" s="61"/>
      <c r="AT16938" s="61"/>
      <c r="AU16938" s="61"/>
      <c r="AV16938" s="61"/>
      <c r="AW16938" s="61"/>
      <c r="AX16938" s="61"/>
      <c r="AY16938" s="61"/>
      <c r="AZ16938" s="61"/>
      <c r="BA16938" s="61"/>
    </row>
    <row r="16939" spans="39:53" x14ac:dyDescent="0.2">
      <c r="AM16939" s="61"/>
      <c r="AN16939" s="61"/>
      <c r="AO16939" s="171"/>
      <c r="AP16939" s="61"/>
      <c r="AQ16939" s="61"/>
      <c r="AR16939" s="61"/>
      <c r="AS16939" s="61"/>
      <c r="AT16939" s="61"/>
      <c r="AU16939" s="61"/>
      <c r="AV16939" s="61"/>
      <c r="AW16939" s="61"/>
      <c r="AX16939" s="61"/>
      <c r="AY16939" s="61"/>
      <c r="AZ16939" s="61"/>
      <c r="BA16939" s="61"/>
    </row>
    <row r="16940" spans="39:53" x14ac:dyDescent="0.2">
      <c r="AM16940" s="61"/>
      <c r="AN16940" s="61"/>
      <c r="AO16940" s="171"/>
      <c r="AP16940" s="61"/>
      <c r="AQ16940" s="61"/>
      <c r="AR16940" s="61"/>
      <c r="AS16940" s="61"/>
      <c r="AT16940" s="61"/>
      <c r="AU16940" s="61"/>
      <c r="AV16940" s="61"/>
      <c r="AW16940" s="61"/>
      <c r="AX16940" s="61"/>
      <c r="AY16940" s="61"/>
      <c r="AZ16940" s="61"/>
      <c r="BA16940" s="61"/>
    </row>
    <row r="16941" spans="39:53" x14ac:dyDescent="0.2">
      <c r="AM16941" s="61"/>
      <c r="AN16941" s="61"/>
      <c r="AO16941" s="171"/>
      <c r="AP16941" s="61"/>
      <c r="AQ16941" s="61"/>
      <c r="AR16941" s="61"/>
      <c r="AS16941" s="61"/>
      <c r="AT16941" s="61"/>
      <c r="AU16941" s="61"/>
      <c r="AV16941" s="61"/>
      <c r="AW16941" s="61"/>
      <c r="AX16941" s="61"/>
      <c r="AY16941" s="61"/>
      <c r="AZ16941" s="61"/>
      <c r="BA16941" s="61"/>
    </row>
    <row r="16942" spans="39:53" x14ac:dyDescent="0.2">
      <c r="AM16942" s="61"/>
      <c r="AN16942" s="61"/>
      <c r="AO16942" s="171"/>
      <c r="AP16942" s="61"/>
      <c r="AQ16942" s="61"/>
      <c r="AR16942" s="61"/>
      <c r="AS16942" s="61"/>
      <c r="AT16942" s="61"/>
      <c r="AU16942" s="61"/>
      <c r="AV16942" s="61"/>
      <c r="AW16942" s="61"/>
      <c r="AX16942" s="61"/>
      <c r="AY16942" s="61"/>
      <c r="AZ16942" s="61"/>
      <c r="BA16942" s="61"/>
    </row>
    <row r="16943" spans="39:53" x14ac:dyDescent="0.2">
      <c r="AM16943" s="61"/>
      <c r="AN16943" s="61"/>
      <c r="AO16943" s="171"/>
      <c r="AP16943" s="61"/>
      <c r="AQ16943" s="61"/>
      <c r="AR16943" s="61"/>
      <c r="AS16943" s="61"/>
      <c r="AT16943" s="61"/>
      <c r="AU16943" s="61"/>
      <c r="AV16943" s="61"/>
      <c r="AW16943" s="61"/>
      <c r="AX16943" s="61"/>
      <c r="AY16943" s="61"/>
      <c r="AZ16943" s="61"/>
      <c r="BA16943" s="61"/>
    </row>
    <row r="16944" spans="39:53" x14ac:dyDescent="0.2">
      <c r="AM16944" s="61"/>
      <c r="AN16944" s="61"/>
      <c r="AO16944" s="171"/>
      <c r="AP16944" s="61"/>
      <c r="AQ16944" s="61"/>
      <c r="AR16944" s="61"/>
      <c r="AS16944" s="61"/>
      <c r="AT16944" s="61"/>
      <c r="AU16944" s="61"/>
      <c r="AV16944" s="61"/>
      <c r="AW16944" s="61"/>
      <c r="AX16944" s="61"/>
      <c r="AY16944" s="61"/>
      <c r="AZ16944" s="61"/>
      <c r="BA16944" s="61"/>
    </row>
    <row r="16945" spans="39:53" x14ac:dyDescent="0.2">
      <c r="AM16945" s="61"/>
      <c r="AN16945" s="61"/>
      <c r="AO16945" s="171"/>
      <c r="AP16945" s="61"/>
      <c r="AQ16945" s="61"/>
      <c r="AR16945" s="61"/>
      <c r="AS16945" s="61"/>
      <c r="AT16945" s="61"/>
      <c r="AU16945" s="61"/>
      <c r="AV16945" s="61"/>
      <c r="AW16945" s="61"/>
      <c r="AX16945" s="61"/>
      <c r="AY16945" s="61"/>
      <c r="AZ16945" s="61"/>
      <c r="BA16945" s="61"/>
    </row>
    <row r="16946" spans="39:53" x14ac:dyDescent="0.2">
      <c r="AM16946" s="61"/>
      <c r="AN16946" s="61"/>
      <c r="AO16946" s="171"/>
      <c r="AP16946" s="61"/>
      <c r="AQ16946" s="61"/>
      <c r="AR16946" s="61"/>
      <c r="AS16946" s="61"/>
      <c r="AT16946" s="61"/>
      <c r="AU16946" s="61"/>
      <c r="AV16946" s="61"/>
      <c r="AW16946" s="61"/>
      <c r="AX16946" s="61"/>
      <c r="AY16946" s="61"/>
      <c r="AZ16946" s="61"/>
      <c r="BA16946" s="61"/>
    </row>
    <row r="16947" spans="39:53" x14ac:dyDescent="0.2">
      <c r="AM16947" s="61"/>
      <c r="AN16947" s="61"/>
      <c r="AO16947" s="171"/>
      <c r="AP16947" s="61"/>
      <c r="AQ16947" s="61"/>
      <c r="AR16947" s="61"/>
      <c r="AS16947" s="61"/>
      <c r="AT16947" s="61"/>
      <c r="AU16947" s="61"/>
      <c r="AV16947" s="61"/>
      <c r="AW16947" s="61"/>
      <c r="AX16947" s="61"/>
      <c r="AY16947" s="61"/>
      <c r="AZ16947" s="61"/>
      <c r="BA16947" s="61"/>
    </row>
    <row r="16948" spans="39:53" x14ac:dyDescent="0.2">
      <c r="AM16948" s="61"/>
      <c r="AN16948" s="61"/>
      <c r="AO16948" s="171"/>
      <c r="AP16948" s="61"/>
      <c r="AQ16948" s="61"/>
      <c r="AR16948" s="61"/>
      <c r="AS16948" s="61"/>
      <c r="AT16948" s="61"/>
      <c r="AU16948" s="61"/>
      <c r="AV16948" s="61"/>
      <c r="AW16948" s="61"/>
      <c r="AX16948" s="61"/>
      <c r="AY16948" s="61"/>
      <c r="AZ16948" s="61"/>
      <c r="BA16948" s="61"/>
    </row>
    <row r="16949" spans="39:53" x14ac:dyDescent="0.2">
      <c r="AM16949" s="61"/>
      <c r="AN16949" s="61"/>
      <c r="AO16949" s="171"/>
      <c r="AP16949" s="61"/>
      <c r="AQ16949" s="61"/>
      <c r="AR16949" s="61"/>
      <c r="AS16949" s="61"/>
      <c r="AT16949" s="61"/>
      <c r="AU16949" s="61"/>
      <c r="AV16949" s="61"/>
      <c r="AW16949" s="61"/>
      <c r="AX16949" s="61"/>
      <c r="AY16949" s="61"/>
      <c r="AZ16949" s="61"/>
      <c r="BA16949" s="61"/>
    </row>
    <row r="16950" spans="39:53" x14ac:dyDescent="0.2">
      <c r="AM16950" s="61"/>
      <c r="AN16950" s="61"/>
      <c r="AO16950" s="171"/>
      <c r="AP16950" s="61"/>
      <c r="AQ16950" s="61"/>
      <c r="AR16950" s="61"/>
      <c r="AS16950" s="61"/>
      <c r="AT16950" s="61"/>
      <c r="AU16950" s="61"/>
      <c r="AV16950" s="61"/>
      <c r="AW16950" s="61"/>
      <c r="AX16950" s="61"/>
      <c r="AY16950" s="61"/>
      <c r="AZ16950" s="61"/>
      <c r="BA16950" s="61"/>
    </row>
    <row r="16951" spans="39:53" x14ac:dyDescent="0.2">
      <c r="AM16951" s="61"/>
      <c r="AN16951" s="61"/>
      <c r="AO16951" s="171"/>
      <c r="AP16951" s="61"/>
      <c r="AQ16951" s="61"/>
      <c r="AR16951" s="61"/>
      <c r="AS16951" s="61"/>
      <c r="AT16951" s="61"/>
      <c r="AU16951" s="61"/>
      <c r="AV16951" s="61"/>
      <c r="AW16951" s="61"/>
      <c r="AX16951" s="61"/>
      <c r="AY16951" s="61"/>
      <c r="AZ16951" s="61"/>
      <c r="BA16951" s="61"/>
    </row>
    <row r="16952" spans="39:53" x14ac:dyDescent="0.2">
      <c r="AM16952" s="61"/>
      <c r="AN16952" s="61"/>
      <c r="AO16952" s="171"/>
      <c r="AP16952" s="61"/>
      <c r="AQ16952" s="61"/>
      <c r="AR16952" s="61"/>
      <c r="AS16952" s="61"/>
      <c r="AT16952" s="61"/>
      <c r="AU16952" s="61"/>
      <c r="AV16952" s="61"/>
      <c r="AW16952" s="61"/>
      <c r="AX16952" s="61"/>
      <c r="AY16952" s="61"/>
      <c r="AZ16952" s="61"/>
      <c r="BA16952" s="61"/>
    </row>
    <row r="16953" spans="39:53" x14ac:dyDescent="0.2">
      <c r="AM16953" s="61"/>
      <c r="AN16953" s="61"/>
      <c r="AO16953" s="171"/>
      <c r="AP16953" s="61"/>
      <c r="AQ16953" s="61"/>
      <c r="AR16953" s="61"/>
      <c r="AS16953" s="61"/>
      <c r="AT16953" s="61"/>
      <c r="AU16953" s="61"/>
      <c r="AV16953" s="61"/>
      <c r="AW16953" s="61"/>
      <c r="AX16953" s="61"/>
      <c r="AY16953" s="61"/>
      <c r="AZ16953" s="61"/>
      <c r="BA16953" s="61"/>
    </row>
    <row r="16954" spans="39:53" x14ac:dyDescent="0.2">
      <c r="AM16954" s="61"/>
      <c r="AN16954" s="61"/>
      <c r="AO16954" s="171"/>
      <c r="AP16954" s="61"/>
      <c r="AQ16954" s="61"/>
      <c r="AR16954" s="61"/>
      <c r="AS16954" s="61"/>
      <c r="AT16954" s="61"/>
      <c r="AU16954" s="61"/>
      <c r="AV16954" s="61"/>
      <c r="AW16954" s="61"/>
      <c r="AX16954" s="61"/>
      <c r="AY16954" s="61"/>
      <c r="AZ16954" s="61"/>
      <c r="BA16954" s="61"/>
    </row>
    <row r="16955" spans="39:53" x14ac:dyDescent="0.2">
      <c r="AM16955" s="61"/>
      <c r="AN16955" s="61"/>
      <c r="AO16955" s="171"/>
      <c r="AP16955" s="61"/>
      <c r="AQ16955" s="61"/>
      <c r="AR16955" s="61"/>
      <c r="AS16955" s="61"/>
      <c r="AT16955" s="61"/>
      <c r="AU16955" s="61"/>
      <c r="AV16955" s="61"/>
      <c r="AW16955" s="61"/>
      <c r="AX16955" s="61"/>
      <c r="AY16955" s="61"/>
      <c r="AZ16955" s="61"/>
      <c r="BA16955" s="61"/>
    </row>
    <row r="16956" spans="39:53" x14ac:dyDescent="0.2">
      <c r="AM16956" s="61"/>
      <c r="AN16956" s="61"/>
      <c r="AO16956" s="171"/>
      <c r="AP16956" s="61"/>
      <c r="AQ16956" s="61"/>
      <c r="AR16956" s="61"/>
      <c r="AS16956" s="61"/>
      <c r="AT16956" s="61"/>
      <c r="AU16956" s="61"/>
      <c r="AV16956" s="61"/>
      <c r="AW16956" s="61"/>
      <c r="AX16956" s="61"/>
      <c r="AY16956" s="61"/>
      <c r="AZ16956" s="61"/>
      <c r="BA16956" s="61"/>
    </row>
    <row r="16957" spans="39:53" x14ac:dyDescent="0.2">
      <c r="AM16957" s="61"/>
      <c r="AN16957" s="61"/>
      <c r="AO16957" s="171"/>
      <c r="AP16957" s="61"/>
      <c r="AQ16957" s="61"/>
      <c r="AR16957" s="61"/>
      <c r="AS16957" s="61"/>
      <c r="AT16957" s="61"/>
      <c r="AU16957" s="61"/>
      <c r="AV16957" s="61"/>
      <c r="AW16957" s="61"/>
      <c r="AX16957" s="61"/>
      <c r="AY16957" s="61"/>
      <c r="AZ16957" s="61"/>
      <c r="BA16957" s="61"/>
    </row>
    <row r="16958" spans="39:53" x14ac:dyDescent="0.2">
      <c r="AM16958" s="61"/>
      <c r="AN16958" s="61"/>
      <c r="AO16958" s="171"/>
      <c r="AP16958" s="61"/>
      <c r="AQ16958" s="61"/>
      <c r="AR16958" s="61"/>
      <c r="AS16958" s="61"/>
      <c r="AT16958" s="61"/>
      <c r="AU16958" s="61"/>
      <c r="AV16958" s="61"/>
      <c r="AW16958" s="61"/>
      <c r="AX16958" s="61"/>
      <c r="AY16958" s="61"/>
      <c r="AZ16958" s="61"/>
      <c r="BA16958" s="61"/>
    </row>
    <row r="16959" spans="39:53" x14ac:dyDescent="0.2">
      <c r="AM16959" s="61"/>
      <c r="AN16959" s="61"/>
      <c r="AO16959" s="171"/>
      <c r="AP16959" s="61"/>
      <c r="AQ16959" s="61"/>
      <c r="AR16959" s="61"/>
      <c r="AS16959" s="61"/>
      <c r="AT16959" s="61"/>
      <c r="AU16959" s="61"/>
      <c r="AV16959" s="61"/>
      <c r="AW16959" s="61"/>
      <c r="AX16959" s="61"/>
      <c r="AY16959" s="61"/>
      <c r="AZ16959" s="61"/>
      <c r="BA16959" s="61"/>
    </row>
    <row r="16960" spans="39:53" x14ac:dyDescent="0.2">
      <c r="AM16960" s="61"/>
      <c r="AN16960" s="61"/>
      <c r="AO16960" s="171"/>
      <c r="AP16960" s="61"/>
      <c r="AQ16960" s="61"/>
      <c r="AR16960" s="61"/>
      <c r="AS16960" s="61"/>
      <c r="AT16960" s="61"/>
      <c r="AU16960" s="61"/>
      <c r="AV16960" s="61"/>
      <c r="AW16960" s="61"/>
      <c r="AX16960" s="61"/>
      <c r="AY16960" s="61"/>
      <c r="AZ16960" s="61"/>
      <c r="BA16960" s="61"/>
    </row>
    <row r="16961" spans="39:53" x14ac:dyDescent="0.2">
      <c r="AM16961" s="61"/>
      <c r="AN16961" s="61"/>
      <c r="AO16961" s="171"/>
      <c r="AP16961" s="61"/>
      <c r="AQ16961" s="61"/>
      <c r="AR16961" s="61"/>
      <c r="AS16961" s="61"/>
      <c r="AT16961" s="61"/>
      <c r="AU16961" s="61"/>
      <c r="AV16961" s="61"/>
      <c r="AW16961" s="61"/>
      <c r="AX16961" s="61"/>
      <c r="AY16961" s="61"/>
      <c r="AZ16961" s="61"/>
      <c r="BA16961" s="61"/>
    </row>
    <row r="16962" spans="39:53" x14ac:dyDescent="0.2">
      <c r="AM16962" s="61"/>
      <c r="AN16962" s="61"/>
      <c r="AO16962" s="171"/>
      <c r="AP16962" s="61"/>
      <c r="AQ16962" s="61"/>
      <c r="AR16962" s="61"/>
      <c r="AS16962" s="61"/>
      <c r="AT16962" s="61"/>
      <c r="AU16962" s="61"/>
      <c r="AV16962" s="61"/>
      <c r="AW16962" s="61"/>
      <c r="AX16962" s="61"/>
      <c r="AY16962" s="61"/>
      <c r="AZ16962" s="61"/>
      <c r="BA16962" s="61"/>
    </row>
    <row r="16963" spans="39:53" x14ac:dyDescent="0.2">
      <c r="AM16963" s="61"/>
      <c r="AN16963" s="61"/>
      <c r="AO16963" s="171"/>
      <c r="AP16963" s="61"/>
      <c r="AQ16963" s="61"/>
      <c r="AR16963" s="61"/>
      <c r="AS16963" s="61"/>
      <c r="AT16963" s="61"/>
      <c r="AU16963" s="61"/>
      <c r="AV16963" s="61"/>
      <c r="AW16963" s="61"/>
      <c r="AX16963" s="61"/>
      <c r="AY16963" s="61"/>
      <c r="AZ16963" s="61"/>
      <c r="BA16963" s="61"/>
    </row>
    <row r="16964" spans="39:53" x14ac:dyDescent="0.2">
      <c r="AM16964" s="61"/>
      <c r="AN16964" s="61"/>
      <c r="AO16964" s="171"/>
      <c r="AP16964" s="61"/>
      <c r="AQ16964" s="61"/>
      <c r="AR16964" s="61"/>
      <c r="AS16964" s="61"/>
      <c r="AT16964" s="61"/>
      <c r="AU16964" s="61"/>
      <c r="AV16964" s="61"/>
      <c r="AW16964" s="61"/>
      <c r="AX16964" s="61"/>
      <c r="AY16964" s="61"/>
      <c r="AZ16964" s="61"/>
      <c r="BA16964" s="61"/>
    </row>
    <row r="16965" spans="39:53" x14ac:dyDescent="0.2">
      <c r="AM16965" s="61"/>
      <c r="AN16965" s="61"/>
      <c r="AO16965" s="171"/>
      <c r="AP16965" s="61"/>
      <c r="AQ16965" s="61"/>
      <c r="AR16965" s="61"/>
      <c r="AS16965" s="61"/>
      <c r="AT16965" s="61"/>
      <c r="AU16965" s="61"/>
      <c r="AV16965" s="61"/>
      <c r="AW16965" s="61"/>
      <c r="AX16965" s="61"/>
      <c r="AY16965" s="61"/>
      <c r="AZ16965" s="61"/>
      <c r="BA16965" s="61"/>
    </row>
    <row r="16966" spans="39:53" x14ac:dyDescent="0.2">
      <c r="AM16966" s="61"/>
      <c r="AN16966" s="61"/>
      <c r="AO16966" s="171"/>
      <c r="AP16966" s="61"/>
      <c r="AQ16966" s="61"/>
      <c r="AR16966" s="61"/>
      <c r="AS16966" s="61"/>
      <c r="AT16966" s="61"/>
      <c r="AU16966" s="61"/>
      <c r="AV16966" s="61"/>
      <c r="AW16966" s="61"/>
      <c r="AX16966" s="61"/>
      <c r="AY16966" s="61"/>
      <c r="AZ16966" s="61"/>
      <c r="BA16966" s="61"/>
    </row>
    <row r="16967" spans="39:53" x14ac:dyDescent="0.2">
      <c r="AM16967" s="61"/>
      <c r="AN16967" s="61"/>
      <c r="AO16967" s="171"/>
      <c r="AP16967" s="61"/>
      <c r="AQ16967" s="61"/>
      <c r="AR16967" s="61"/>
      <c r="AS16967" s="61"/>
      <c r="AT16967" s="61"/>
      <c r="AU16967" s="61"/>
      <c r="AV16967" s="61"/>
      <c r="AW16967" s="61"/>
      <c r="AX16967" s="61"/>
      <c r="AY16967" s="61"/>
      <c r="AZ16967" s="61"/>
      <c r="BA16967" s="61"/>
    </row>
    <row r="16968" spans="39:53" x14ac:dyDescent="0.2">
      <c r="AM16968" s="61"/>
      <c r="AN16968" s="61"/>
      <c r="AO16968" s="171"/>
      <c r="AP16968" s="61"/>
      <c r="AQ16968" s="61"/>
      <c r="AR16968" s="61"/>
      <c r="AS16968" s="61"/>
      <c r="AT16968" s="61"/>
      <c r="AU16968" s="61"/>
      <c r="AV16968" s="61"/>
      <c r="AW16968" s="61"/>
      <c r="AX16968" s="61"/>
      <c r="AY16968" s="61"/>
      <c r="AZ16968" s="61"/>
      <c r="BA16968" s="61"/>
    </row>
    <row r="16969" spans="39:53" x14ac:dyDescent="0.2">
      <c r="AM16969" s="61"/>
      <c r="AN16969" s="61"/>
      <c r="AO16969" s="171"/>
      <c r="AP16969" s="61"/>
      <c r="AQ16969" s="61"/>
      <c r="AR16969" s="61"/>
      <c r="AS16969" s="61"/>
      <c r="AT16969" s="61"/>
      <c r="AU16969" s="61"/>
      <c r="AV16969" s="61"/>
      <c r="AW16969" s="61"/>
      <c r="AX16969" s="61"/>
      <c r="AY16969" s="61"/>
      <c r="AZ16969" s="61"/>
      <c r="BA16969" s="61"/>
    </row>
    <row r="16970" spans="39:53" x14ac:dyDescent="0.2">
      <c r="AM16970" s="61"/>
      <c r="AN16970" s="61"/>
      <c r="AO16970" s="171"/>
      <c r="AP16970" s="61"/>
      <c r="AQ16970" s="61"/>
      <c r="AR16970" s="61"/>
      <c r="AS16970" s="61"/>
      <c r="AT16970" s="61"/>
      <c r="AU16970" s="61"/>
      <c r="AV16970" s="61"/>
      <c r="AW16970" s="61"/>
      <c r="AX16970" s="61"/>
      <c r="AY16970" s="61"/>
      <c r="AZ16970" s="61"/>
      <c r="BA16970" s="61"/>
    </row>
    <row r="16971" spans="39:53" x14ac:dyDescent="0.2">
      <c r="AM16971" s="61"/>
      <c r="AN16971" s="61"/>
      <c r="AO16971" s="171"/>
      <c r="AP16971" s="61"/>
      <c r="AQ16971" s="61"/>
      <c r="AR16971" s="61"/>
      <c r="AS16971" s="61"/>
      <c r="AT16971" s="61"/>
      <c r="AU16971" s="61"/>
      <c r="AV16971" s="61"/>
      <c r="AW16971" s="61"/>
      <c r="AX16971" s="61"/>
      <c r="AY16971" s="61"/>
      <c r="AZ16971" s="61"/>
      <c r="BA16971" s="61"/>
    </row>
    <row r="16972" spans="39:53" x14ac:dyDescent="0.2">
      <c r="AM16972" s="61"/>
      <c r="AN16972" s="61"/>
      <c r="AO16972" s="171"/>
      <c r="AP16972" s="61"/>
      <c r="AQ16972" s="61"/>
      <c r="AR16972" s="61"/>
      <c r="AS16972" s="61"/>
      <c r="AT16972" s="61"/>
      <c r="AU16972" s="61"/>
      <c r="AV16972" s="61"/>
      <c r="AW16972" s="61"/>
      <c r="AX16972" s="61"/>
      <c r="AY16972" s="61"/>
      <c r="AZ16972" s="61"/>
      <c r="BA16972" s="61"/>
    </row>
    <row r="16973" spans="39:53" x14ac:dyDescent="0.2">
      <c r="AM16973" s="61"/>
      <c r="AN16973" s="61"/>
      <c r="AO16973" s="171"/>
      <c r="AP16973" s="61"/>
      <c r="AQ16973" s="61"/>
      <c r="AR16973" s="61"/>
      <c r="AS16973" s="61"/>
      <c r="AT16973" s="61"/>
      <c r="AU16973" s="61"/>
      <c r="AV16973" s="61"/>
      <c r="AW16973" s="61"/>
      <c r="AX16973" s="61"/>
      <c r="AY16973" s="61"/>
      <c r="AZ16973" s="61"/>
      <c r="BA16973" s="61"/>
    </row>
    <row r="16974" spans="39:53" x14ac:dyDescent="0.2">
      <c r="AM16974" s="61"/>
      <c r="AN16974" s="61"/>
      <c r="AO16974" s="171"/>
      <c r="AP16974" s="61"/>
      <c r="AQ16974" s="61"/>
      <c r="AR16974" s="61"/>
      <c r="AS16974" s="61"/>
      <c r="AT16974" s="61"/>
      <c r="AU16974" s="61"/>
      <c r="AV16974" s="61"/>
      <c r="AW16974" s="61"/>
      <c r="AX16974" s="61"/>
      <c r="AY16974" s="61"/>
      <c r="AZ16974" s="61"/>
      <c r="BA16974" s="61"/>
    </row>
    <row r="16975" spans="39:53" x14ac:dyDescent="0.2">
      <c r="AM16975" s="61"/>
      <c r="AN16975" s="61"/>
      <c r="AO16975" s="171"/>
      <c r="AP16975" s="61"/>
      <c r="AQ16975" s="61"/>
      <c r="AR16975" s="61"/>
      <c r="AS16975" s="61"/>
      <c r="AT16975" s="61"/>
      <c r="AU16975" s="61"/>
      <c r="AV16975" s="61"/>
      <c r="AW16975" s="61"/>
      <c r="AX16975" s="61"/>
      <c r="AY16975" s="61"/>
      <c r="AZ16975" s="61"/>
      <c r="BA16975" s="61"/>
    </row>
    <row r="16976" spans="39:53" x14ac:dyDescent="0.2">
      <c r="AM16976" s="61"/>
      <c r="AN16976" s="61"/>
      <c r="AO16976" s="171"/>
      <c r="AP16976" s="61"/>
      <c r="AQ16976" s="61"/>
      <c r="AR16976" s="61"/>
      <c r="AS16976" s="61"/>
      <c r="AT16976" s="61"/>
      <c r="AU16976" s="61"/>
      <c r="AV16976" s="61"/>
      <c r="AW16976" s="61"/>
      <c r="AX16976" s="61"/>
      <c r="AY16976" s="61"/>
      <c r="AZ16976" s="61"/>
      <c r="BA16976" s="61"/>
    </row>
    <row r="16977" spans="39:53" x14ac:dyDescent="0.2">
      <c r="AM16977" s="61"/>
      <c r="AN16977" s="61"/>
      <c r="AO16977" s="171"/>
      <c r="AP16977" s="61"/>
      <c r="AQ16977" s="61"/>
      <c r="AR16977" s="61"/>
      <c r="AS16977" s="61"/>
      <c r="AT16977" s="61"/>
      <c r="AU16977" s="61"/>
      <c r="AV16977" s="61"/>
      <c r="AW16977" s="61"/>
      <c r="AX16977" s="61"/>
      <c r="AY16977" s="61"/>
      <c r="AZ16977" s="61"/>
      <c r="BA16977" s="61"/>
    </row>
    <row r="16978" spans="39:53" x14ac:dyDescent="0.2">
      <c r="AM16978" s="61"/>
      <c r="AN16978" s="61"/>
      <c r="AO16978" s="171"/>
      <c r="AP16978" s="61"/>
      <c r="AQ16978" s="61"/>
      <c r="AR16978" s="61"/>
      <c r="AS16978" s="61"/>
      <c r="AT16978" s="61"/>
      <c r="AU16978" s="61"/>
      <c r="AV16978" s="61"/>
      <c r="AW16978" s="61"/>
      <c r="AX16978" s="61"/>
      <c r="AY16978" s="61"/>
      <c r="AZ16978" s="61"/>
      <c r="BA16978" s="61"/>
    </row>
    <row r="16979" spans="39:53" x14ac:dyDescent="0.2">
      <c r="AM16979" s="61"/>
      <c r="AN16979" s="61"/>
      <c r="AO16979" s="171"/>
      <c r="AP16979" s="61"/>
      <c r="AQ16979" s="61"/>
      <c r="AR16979" s="61"/>
      <c r="AS16979" s="61"/>
      <c r="AT16979" s="61"/>
      <c r="AU16979" s="61"/>
      <c r="AV16979" s="61"/>
      <c r="AW16979" s="61"/>
      <c r="AX16979" s="61"/>
      <c r="AY16979" s="61"/>
      <c r="AZ16979" s="61"/>
      <c r="BA16979" s="61"/>
    </row>
    <row r="16980" spans="39:53" x14ac:dyDescent="0.2">
      <c r="AM16980" s="61"/>
      <c r="AN16980" s="61"/>
      <c r="AO16980" s="171"/>
      <c r="AP16980" s="61"/>
      <c r="AQ16980" s="61"/>
      <c r="AR16980" s="61"/>
      <c r="AS16980" s="61"/>
      <c r="AT16980" s="61"/>
      <c r="AU16980" s="61"/>
      <c r="AV16980" s="61"/>
      <c r="AW16980" s="61"/>
      <c r="AX16980" s="61"/>
      <c r="AY16980" s="61"/>
      <c r="AZ16980" s="61"/>
      <c r="BA16980" s="61"/>
    </row>
    <row r="16981" spans="39:53" x14ac:dyDescent="0.2">
      <c r="AM16981" s="61"/>
      <c r="AN16981" s="61"/>
      <c r="AO16981" s="171"/>
      <c r="AP16981" s="61"/>
      <c r="AQ16981" s="61"/>
      <c r="AR16981" s="61"/>
      <c r="AS16981" s="61"/>
      <c r="AT16981" s="61"/>
      <c r="AU16981" s="61"/>
      <c r="AV16981" s="61"/>
      <c r="AW16981" s="61"/>
      <c r="AX16981" s="61"/>
      <c r="AY16981" s="61"/>
      <c r="AZ16981" s="61"/>
      <c r="BA16981" s="61"/>
    </row>
    <row r="16982" spans="39:53" x14ac:dyDescent="0.2">
      <c r="AM16982" s="61"/>
      <c r="AN16982" s="61"/>
      <c r="AO16982" s="171"/>
      <c r="AP16982" s="61"/>
      <c r="AQ16982" s="61"/>
      <c r="AR16982" s="61"/>
      <c r="AS16982" s="61"/>
      <c r="AT16982" s="61"/>
      <c r="AU16982" s="61"/>
      <c r="AV16982" s="61"/>
      <c r="AW16982" s="61"/>
      <c r="AX16982" s="61"/>
      <c r="AY16982" s="61"/>
      <c r="AZ16982" s="61"/>
      <c r="BA16982" s="61"/>
    </row>
    <row r="16983" spans="39:53" x14ac:dyDescent="0.2">
      <c r="AM16983" s="61"/>
      <c r="AN16983" s="61"/>
      <c r="AO16983" s="171"/>
      <c r="AP16983" s="61"/>
      <c r="AQ16983" s="61"/>
      <c r="AR16983" s="61"/>
      <c r="AS16983" s="61"/>
      <c r="AT16983" s="61"/>
      <c r="AU16983" s="61"/>
      <c r="AV16983" s="61"/>
      <c r="AW16983" s="61"/>
      <c r="AX16983" s="61"/>
      <c r="AY16983" s="61"/>
      <c r="AZ16983" s="61"/>
      <c r="BA16983" s="61"/>
    </row>
    <row r="16984" spans="39:53" x14ac:dyDescent="0.2">
      <c r="AM16984" s="61"/>
      <c r="AN16984" s="61"/>
      <c r="AO16984" s="171"/>
      <c r="AP16984" s="61"/>
      <c r="AQ16984" s="61"/>
      <c r="AR16984" s="61"/>
      <c r="AS16984" s="61"/>
      <c r="AT16984" s="61"/>
      <c r="AU16984" s="61"/>
      <c r="AV16984" s="61"/>
      <c r="AW16984" s="61"/>
      <c r="AX16984" s="61"/>
      <c r="AY16984" s="61"/>
      <c r="AZ16984" s="61"/>
      <c r="BA16984" s="61"/>
    </row>
    <row r="16985" spans="39:53" x14ac:dyDescent="0.2">
      <c r="AM16985" s="61"/>
      <c r="AN16985" s="61"/>
      <c r="AO16985" s="171"/>
      <c r="AP16985" s="61"/>
      <c r="AQ16985" s="61"/>
      <c r="AR16985" s="61"/>
      <c r="AS16985" s="61"/>
      <c r="AT16985" s="61"/>
      <c r="AU16985" s="61"/>
      <c r="AV16985" s="61"/>
      <c r="AW16985" s="61"/>
      <c r="AX16985" s="61"/>
      <c r="AY16985" s="61"/>
      <c r="AZ16985" s="61"/>
      <c r="BA16985" s="61"/>
    </row>
    <row r="16986" spans="39:53" x14ac:dyDescent="0.2">
      <c r="AM16986" s="61"/>
      <c r="AN16986" s="61"/>
      <c r="AO16986" s="171"/>
      <c r="AP16986" s="61"/>
      <c r="AQ16986" s="61"/>
      <c r="AR16986" s="61"/>
      <c r="AS16986" s="61"/>
      <c r="AT16986" s="61"/>
      <c r="AU16986" s="61"/>
      <c r="AV16986" s="61"/>
      <c r="AW16986" s="61"/>
      <c r="AX16986" s="61"/>
      <c r="AY16986" s="61"/>
      <c r="AZ16986" s="61"/>
      <c r="BA16986" s="61"/>
    </row>
    <row r="16987" spans="39:53" x14ac:dyDescent="0.2">
      <c r="AM16987" s="61"/>
      <c r="AN16987" s="61"/>
      <c r="AO16987" s="171"/>
      <c r="AP16987" s="61"/>
      <c r="AQ16987" s="61"/>
      <c r="AR16987" s="61"/>
      <c r="AS16987" s="61"/>
      <c r="AT16987" s="61"/>
      <c r="AU16987" s="61"/>
      <c r="AV16987" s="61"/>
      <c r="AW16987" s="61"/>
      <c r="AX16987" s="61"/>
      <c r="AY16987" s="61"/>
      <c r="AZ16987" s="61"/>
      <c r="BA16987" s="61"/>
    </row>
    <row r="16988" spans="39:53" x14ac:dyDescent="0.2">
      <c r="AM16988" s="61"/>
      <c r="AN16988" s="61"/>
      <c r="AO16988" s="171"/>
      <c r="AP16988" s="61"/>
      <c r="AQ16988" s="61"/>
      <c r="AR16988" s="61"/>
      <c r="AS16988" s="61"/>
      <c r="AT16988" s="61"/>
      <c r="AU16988" s="61"/>
      <c r="AV16988" s="61"/>
      <c r="AW16988" s="61"/>
      <c r="AX16988" s="61"/>
      <c r="AY16988" s="61"/>
      <c r="AZ16988" s="61"/>
      <c r="BA16988" s="61"/>
    </row>
    <row r="16989" spans="39:53" x14ac:dyDescent="0.2">
      <c r="AM16989" s="61"/>
      <c r="AN16989" s="61"/>
      <c r="AO16989" s="171"/>
      <c r="AP16989" s="61"/>
      <c r="AQ16989" s="61"/>
      <c r="AR16989" s="61"/>
      <c r="AS16989" s="61"/>
      <c r="AT16989" s="61"/>
      <c r="AU16989" s="61"/>
      <c r="AV16989" s="61"/>
      <c r="AW16989" s="61"/>
      <c r="AX16989" s="61"/>
      <c r="AY16989" s="61"/>
      <c r="AZ16989" s="61"/>
      <c r="BA16989" s="61"/>
    </row>
    <row r="16990" spans="39:53" x14ac:dyDescent="0.2">
      <c r="AM16990" s="61"/>
      <c r="AN16990" s="61"/>
      <c r="AO16990" s="171"/>
      <c r="AP16990" s="61"/>
      <c r="AQ16990" s="61"/>
      <c r="AR16990" s="61"/>
      <c r="AS16990" s="61"/>
      <c r="AT16990" s="61"/>
      <c r="AU16990" s="61"/>
      <c r="AV16990" s="61"/>
      <c r="AW16990" s="61"/>
      <c r="AX16990" s="61"/>
      <c r="AY16990" s="61"/>
      <c r="AZ16990" s="61"/>
      <c r="BA16990" s="61"/>
    </row>
    <row r="16991" spans="39:53" x14ac:dyDescent="0.2">
      <c r="AM16991" s="61"/>
      <c r="AN16991" s="61"/>
      <c r="AO16991" s="171"/>
      <c r="AP16991" s="61"/>
      <c r="AQ16991" s="61"/>
      <c r="AR16991" s="61"/>
      <c r="AS16991" s="61"/>
      <c r="AT16991" s="61"/>
      <c r="AU16991" s="61"/>
      <c r="AV16991" s="61"/>
      <c r="AW16991" s="61"/>
      <c r="AX16991" s="61"/>
      <c r="AY16991" s="61"/>
      <c r="AZ16991" s="61"/>
      <c r="BA16991" s="61"/>
    </row>
    <row r="16992" spans="39:53" x14ac:dyDescent="0.2">
      <c r="AM16992" s="61"/>
      <c r="AN16992" s="61"/>
      <c r="AO16992" s="171"/>
      <c r="AP16992" s="61"/>
      <c r="AQ16992" s="61"/>
      <c r="AR16992" s="61"/>
      <c r="AS16992" s="61"/>
      <c r="AT16992" s="61"/>
      <c r="AU16992" s="61"/>
      <c r="AV16992" s="61"/>
      <c r="AW16992" s="61"/>
      <c r="AX16992" s="61"/>
      <c r="AY16992" s="61"/>
      <c r="AZ16992" s="61"/>
      <c r="BA16992" s="61"/>
    </row>
    <row r="16993" spans="39:53" x14ac:dyDescent="0.2">
      <c r="AM16993" s="61"/>
      <c r="AN16993" s="61"/>
      <c r="AO16993" s="171"/>
      <c r="AP16993" s="61"/>
      <c r="AQ16993" s="61"/>
      <c r="AR16993" s="61"/>
      <c r="AS16993" s="61"/>
      <c r="AT16993" s="61"/>
      <c r="AU16993" s="61"/>
      <c r="AV16993" s="61"/>
      <c r="AW16993" s="61"/>
      <c r="AX16993" s="61"/>
      <c r="AY16993" s="61"/>
      <c r="AZ16993" s="61"/>
      <c r="BA16993" s="61"/>
    </row>
    <row r="16994" spans="39:53" x14ac:dyDescent="0.2">
      <c r="AM16994" s="61"/>
      <c r="AN16994" s="61"/>
      <c r="AO16994" s="171"/>
      <c r="AP16994" s="61"/>
      <c r="AQ16994" s="61"/>
      <c r="AR16994" s="61"/>
      <c r="AS16994" s="61"/>
      <c r="AT16994" s="61"/>
      <c r="AU16994" s="61"/>
      <c r="AV16994" s="61"/>
      <c r="AW16994" s="61"/>
      <c r="AX16994" s="61"/>
      <c r="AY16994" s="61"/>
      <c r="AZ16994" s="61"/>
      <c r="BA16994" s="61"/>
    </row>
    <row r="16995" spans="39:53" x14ac:dyDescent="0.2">
      <c r="AM16995" s="61"/>
      <c r="AN16995" s="61"/>
      <c r="AO16995" s="171"/>
      <c r="AP16995" s="61"/>
      <c r="AQ16995" s="61"/>
      <c r="AR16995" s="61"/>
      <c r="AS16995" s="61"/>
      <c r="AT16995" s="61"/>
      <c r="AU16995" s="61"/>
      <c r="AV16995" s="61"/>
      <c r="AW16995" s="61"/>
      <c r="AX16995" s="61"/>
      <c r="AY16995" s="61"/>
      <c r="AZ16995" s="61"/>
      <c r="BA16995" s="61"/>
    </row>
    <row r="16996" spans="39:53" x14ac:dyDescent="0.2">
      <c r="AM16996" s="61"/>
      <c r="AN16996" s="61"/>
      <c r="AO16996" s="171"/>
      <c r="AP16996" s="61"/>
      <c r="AQ16996" s="61"/>
      <c r="AR16996" s="61"/>
      <c r="AS16996" s="61"/>
      <c r="AT16996" s="61"/>
      <c r="AU16996" s="61"/>
      <c r="AV16996" s="61"/>
      <c r="AW16996" s="61"/>
      <c r="AX16996" s="61"/>
      <c r="AY16996" s="61"/>
      <c r="AZ16996" s="61"/>
      <c r="BA16996" s="61"/>
    </row>
    <row r="16997" spans="39:53" x14ac:dyDescent="0.2">
      <c r="AM16997" s="61"/>
      <c r="AN16997" s="61"/>
      <c r="AO16997" s="171"/>
      <c r="AP16997" s="61"/>
      <c r="AQ16997" s="61"/>
      <c r="AR16997" s="61"/>
      <c r="AS16997" s="61"/>
      <c r="AT16997" s="61"/>
      <c r="AU16997" s="61"/>
      <c r="AV16997" s="61"/>
      <c r="AW16997" s="61"/>
      <c r="AX16997" s="61"/>
      <c r="AY16997" s="61"/>
      <c r="AZ16997" s="61"/>
      <c r="BA16997" s="61"/>
    </row>
    <row r="16998" spans="39:53" x14ac:dyDescent="0.2">
      <c r="AM16998" s="61"/>
      <c r="AN16998" s="61"/>
      <c r="AO16998" s="171"/>
      <c r="AP16998" s="61"/>
      <c r="AQ16998" s="61"/>
      <c r="AR16998" s="61"/>
      <c r="AS16998" s="61"/>
      <c r="AT16998" s="61"/>
      <c r="AU16998" s="61"/>
      <c r="AV16998" s="61"/>
      <c r="AW16998" s="61"/>
      <c r="AX16998" s="61"/>
      <c r="AY16998" s="61"/>
      <c r="AZ16998" s="61"/>
      <c r="BA16998" s="61"/>
    </row>
    <row r="16999" spans="39:53" x14ac:dyDescent="0.2">
      <c r="AM16999" s="61"/>
      <c r="AN16999" s="61"/>
      <c r="AO16999" s="171"/>
      <c r="AP16999" s="61"/>
      <c r="AQ16999" s="61"/>
      <c r="AR16999" s="61"/>
      <c r="AS16999" s="61"/>
      <c r="AT16999" s="61"/>
      <c r="AU16999" s="61"/>
      <c r="AV16999" s="61"/>
      <c r="AW16999" s="61"/>
      <c r="AX16999" s="61"/>
      <c r="AY16999" s="61"/>
      <c r="AZ16999" s="61"/>
      <c r="BA16999" s="61"/>
    </row>
    <row r="17000" spans="39:53" x14ac:dyDescent="0.2">
      <c r="AM17000" s="61"/>
      <c r="AN17000" s="61"/>
      <c r="AO17000" s="171"/>
      <c r="AP17000" s="61"/>
      <c r="AQ17000" s="61"/>
      <c r="AR17000" s="61"/>
      <c r="AS17000" s="61"/>
      <c r="AT17000" s="61"/>
      <c r="AU17000" s="61"/>
      <c r="AV17000" s="61"/>
      <c r="AW17000" s="61"/>
      <c r="AX17000" s="61"/>
      <c r="AY17000" s="61"/>
      <c r="AZ17000" s="61"/>
      <c r="BA17000" s="61"/>
    </row>
    <row r="17001" spans="39:53" x14ac:dyDescent="0.2">
      <c r="AM17001" s="61"/>
      <c r="AN17001" s="61"/>
      <c r="AO17001" s="171"/>
      <c r="AP17001" s="61"/>
      <c r="AQ17001" s="61"/>
      <c r="AR17001" s="61"/>
      <c r="AS17001" s="61"/>
      <c r="AT17001" s="61"/>
      <c r="AU17001" s="61"/>
      <c r="AV17001" s="61"/>
      <c r="AW17001" s="61"/>
      <c r="AX17001" s="61"/>
      <c r="AY17001" s="61"/>
      <c r="AZ17001" s="61"/>
      <c r="BA17001" s="61"/>
    </row>
    <row r="17002" spans="39:53" x14ac:dyDescent="0.2">
      <c r="AM17002" s="61"/>
      <c r="AN17002" s="61"/>
      <c r="AO17002" s="171"/>
      <c r="AP17002" s="61"/>
      <c r="AQ17002" s="61"/>
      <c r="AR17002" s="61"/>
      <c r="AS17002" s="61"/>
      <c r="AT17002" s="61"/>
      <c r="AU17002" s="61"/>
      <c r="AV17002" s="61"/>
      <c r="AW17002" s="61"/>
      <c r="AX17002" s="61"/>
      <c r="AY17002" s="61"/>
      <c r="AZ17002" s="61"/>
      <c r="BA17002" s="61"/>
    </row>
    <row r="17003" spans="39:53" x14ac:dyDescent="0.2">
      <c r="AM17003" s="61"/>
      <c r="AN17003" s="61"/>
      <c r="AO17003" s="171"/>
      <c r="AP17003" s="61"/>
      <c r="AQ17003" s="61"/>
      <c r="AR17003" s="61"/>
      <c r="AS17003" s="61"/>
      <c r="AT17003" s="61"/>
      <c r="AU17003" s="61"/>
      <c r="AV17003" s="61"/>
      <c r="AW17003" s="61"/>
      <c r="AX17003" s="61"/>
      <c r="AY17003" s="61"/>
      <c r="AZ17003" s="61"/>
      <c r="BA17003" s="61"/>
    </row>
    <row r="17004" spans="39:53" x14ac:dyDescent="0.2">
      <c r="AM17004" s="61"/>
      <c r="AN17004" s="61"/>
      <c r="AO17004" s="171"/>
      <c r="AP17004" s="61"/>
      <c r="AQ17004" s="61"/>
      <c r="AR17004" s="61"/>
      <c r="AS17004" s="61"/>
      <c r="AT17004" s="61"/>
      <c r="AU17004" s="61"/>
      <c r="AV17004" s="61"/>
      <c r="AW17004" s="61"/>
      <c r="AX17004" s="61"/>
      <c r="AY17004" s="61"/>
      <c r="AZ17004" s="61"/>
      <c r="BA17004" s="61"/>
    </row>
    <row r="17005" spans="39:53" x14ac:dyDescent="0.2">
      <c r="AM17005" s="61"/>
      <c r="AN17005" s="61"/>
      <c r="AO17005" s="171"/>
      <c r="AP17005" s="61"/>
      <c r="AQ17005" s="61"/>
      <c r="AR17005" s="61"/>
      <c r="AS17005" s="61"/>
      <c r="AT17005" s="61"/>
      <c r="AU17005" s="61"/>
      <c r="AV17005" s="61"/>
      <c r="AW17005" s="61"/>
      <c r="AX17005" s="61"/>
      <c r="AY17005" s="61"/>
      <c r="AZ17005" s="61"/>
      <c r="BA17005" s="61"/>
    </row>
    <row r="17006" spans="39:53" x14ac:dyDescent="0.2">
      <c r="AM17006" s="61"/>
      <c r="AN17006" s="61"/>
      <c r="AO17006" s="171"/>
      <c r="AP17006" s="61"/>
      <c r="AQ17006" s="61"/>
      <c r="AR17006" s="61"/>
      <c r="AS17006" s="61"/>
      <c r="AT17006" s="61"/>
      <c r="AU17006" s="61"/>
      <c r="AV17006" s="61"/>
      <c r="AW17006" s="61"/>
      <c r="AX17006" s="61"/>
      <c r="AY17006" s="61"/>
      <c r="AZ17006" s="61"/>
      <c r="BA17006" s="61"/>
    </row>
    <row r="17007" spans="39:53" x14ac:dyDescent="0.2">
      <c r="AM17007" s="61"/>
      <c r="AN17007" s="61"/>
      <c r="AO17007" s="171"/>
      <c r="AP17007" s="61"/>
      <c r="AQ17007" s="61"/>
      <c r="AR17007" s="61"/>
      <c r="AS17007" s="61"/>
      <c r="AT17007" s="61"/>
      <c r="AU17007" s="61"/>
      <c r="AV17007" s="61"/>
      <c r="AW17007" s="61"/>
      <c r="AX17007" s="61"/>
      <c r="AY17007" s="61"/>
      <c r="AZ17007" s="61"/>
      <c r="BA17007" s="61"/>
    </row>
    <row r="17008" spans="39:53" x14ac:dyDescent="0.2">
      <c r="AM17008" s="61"/>
      <c r="AN17008" s="61"/>
      <c r="AO17008" s="171"/>
      <c r="AP17008" s="61"/>
      <c r="AQ17008" s="61"/>
      <c r="AR17008" s="61"/>
      <c r="AS17008" s="61"/>
      <c r="AT17008" s="61"/>
      <c r="AU17008" s="61"/>
      <c r="AV17008" s="61"/>
      <c r="AW17008" s="61"/>
      <c r="AX17008" s="61"/>
      <c r="AY17008" s="61"/>
      <c r="AZ17008" s="61"/>
      <c r="BA17008" s="61"/>
    </row>
    <row r="17009" spans="39:53" x14ac:dyDescent="0.2">
      <c r="AM17009" s="61"/>
      <c r="AN17009" s="61"/>
      <c r="AO17009" s="171"/>
      <c r="AP17009" s="61"/>
      <c r="AQ17009" s="61"/>
      <c r="AR17009" s="61"/>
      <c r="AS17009" s="61"/>
      <c r="AT17009" s="61"/>
      <c r="AU17009" s="61"/>
      <c r="AV17009" s="61"/>
      <c r="AW17009" s="61"/>
      <c r="AX17009" s="61"/>
      <c r="AY17009" s="61"/>
      <c r="AZ17009" s="61"/>
      <c r="BA17009" s="61"/>
    </row>
    <row r="17010" spans="39:53" x14ac:dyDescent="0.2">
      <c r="AM17010" s="61"/>
      <c r="AN17010" s="61"/>
      <c r="AO17010" s="171"/>
      <c r="AP17010" s="61"/>
      <c r="AQ17010" s="61"/>
      <c r="AR17010" s="61"/>
      <c r="AS17010" s="61"/>
      <c r="AT17010" s="61"/>
      <c r="AU17010" s="61"/>
      <c r="AV17010" s="61"/>
      <c r="AW17010" s="61"/>
      <c r="AX17010" s="61"/>
      <c r="AY17010" s="61"/>
      <c r="AZ17010" s="61"/>
      <c r="BA17010" s="61"/>
    </row>
    <row r="17011" spans="39:53" x14ac:dyDescent="0.2">
      <c r="AM17011" s="61"/>
      <c r="AN17011" s="61"/>
      <c r="AO17011" s="171"/>
      <c r="AP17011" s="61"/>
      <c r="AQ17011" s="61"/>
      <c r="AR17011" s="61"/>
      <c r="AS17011" s="61"/>
      <c r="AT17011" s="61"/>
      <c r="AU17011" s="61"/>
      <c r="AV17011" s="61"/>
      <c r="AW17011" s="61"/>
      <c r="AX17011" s="61"/>
      <c r="AY17011" s="61"/>
      <c r="AZ17011" s="61"/>
      <c r="BA17011" s="61"/>
    </row>
    <row r="17012" spans="39:53" x14ac:dyDescent="0.2">
      <c r="AM17012" s="61"/>
      <c r="AN17012" s="61"/>
      <c r="AO17012" s="171"/>
      <c r="AP17012" s="61"/>
      <c r="AQ17012" s="61"/>
      <c r="AR17012" s="61"/>
      <c r="AS17012" s="61"/>
      <c r="AT17012" s="61"/>
      <c r="AU17012" s="61"/>
      <c r="AV17012" s="61"/>
      <c r="AW17012" s="61"/>
      <c r="AX17012" s="61"/>
      <c r="AY17012" s="61"/>
      <c r="AZ17012" s="61"/>
      <c r="BA17012" s="61"/>
    </row>
    <row r="17013" spans="39:53" x14ac:dyDescent="0.2">
      <c r="AM17013" s="61"/>
      <c r="AN17013" s="61"/>
      <c r="AO17013" s="171"/>
      <c r="AP17013" s="61"/>
      <c r="AQ17013" s="61"/>
      <c r="AR17013" s="61"/>
      <c r="AS17013" s="61"/>
      <c r="AT17013" s="61"/>
      <c r="AU17013" s="61"/>
      <c r="AV17013" s="61"/>
      <c r="AW17013" s="61"/>
      <c r="AX17013" s="61"/>
      <c r="AY17013" s="61"/>
      <c r="AZ17013" s="61"/>
      <c r="BA17013" s="61"/>
    </row>
    <row r="17014" spans="39:53" x14ac:dyDescent="0.2">
      <c r="AM17014" s="61"/>
      <c r="AN17014" s="61"/>
      <c r="AO17014" s="171"/>
      <c r="AP17014" s="61"/>
      <c r="AQ17014" s="61"/>
      <c r="AR17014" s="61"/>
      <c r="AS17014" s="61"/>
      <c r="AT17014" s="61"/>
      <c r="AU17014" s="61"/>
      <c r="AV17014" s="61"/>
      <c r="AW17014" s="61"/>
      <c r="AX17014" s="61"/>
      <c r="AY17014" s="61"/>
      <c r="AZ17014" s="61"/>
      <c r="BA17014" s="61"/>
    </row>
    <row r="17015" spans="39:53" x14ac:dyDescent="0.2">
      <c r="AM17015" s="61"/>
      <c r="AN17015" s="61"/>
      <c r="AO17015" s="171"/>
      <c r="AP17015" s="61"/>
      <c r="AQ17015" s="61"/>
      <c r="AR17015" s="61"/>
      <c r="AS17015" s="61"/>
      <c r="AT17015" s="61"/>
      <c r="AU17015" s="61"/>
      <c r="AV17015" s="61"/>
      <c r="AW17015" s="61"/>
      <c r="AX17015" s="61"/>
      <c r="AY17015" s="61"/>
      <c r="AZ17015" s="61"/>
      <c r="BA17015" s="61"/>
    </row>
    <row r="17016" spans="39:53" x14ac:dyDescent="0.2">
      <c r="AM17016" s="61"/>
      <c r="AN17016" s="61"/>
      <c r="AO17016" s="171"/>
      <c r="AP17016" s="61"/>
      <c r="AQ17016" s="61"/>
      <c r="AR17016" s="61"/>
      <c r="AS17016" s="61"/>
      <c r="AT17016" s="61"/>
      <c r="AU17016" s="61"/>
      <c r="AV17016" s="61"/>
      <c r="AW17016" s="61"/>
      <c r="AX17016" s="61"/>
      <c r="AY17016" s="61"/>
      <c r="AZ17016" s="61"/>
      <c r="BA17016" s="61"/>
    </row>
    <row r="17017" spans="39:53" x14ac:dyDescent="0.2">
      <c r="AM17017" s="61"/>
      <c r="AN17017" s="61"/>
      <c r="AO17017" s="171"/>
      <c r="AP17017" s="61"/>
      <c r="AQ17017" s="61"/>
      <c r="AR17017" s="61"/>
      <c r="AS17017" s="61"/>
      <c r="AT17017" s="61"/>
      <c r="AU17017" s="61"/>
      <c r="AV17017" s="61"/>
      <c r="AW17017" s="61"/>
      <c r="AX17017" s="61"/>
      <c r="AY17017" s="61"/>
      <c r="AZ17017" s="61"/>
      <c r="BA17017" s="61"/>
    </row>
    <row r="17018" spans="39:53" x14ac:dyDescent="0.2">
      <c r="AM17018" s="61"/>
      <c r="AN17018" s="61"/>
      <c r="AO17018" s="171"/>
      <c r="AP17018" s="61"/>
      <c r="AQ17018" s="61"/>
      <c r="AR17018" s="61"/>
      <c r="AS17018" s="61"/>
      <c r="AT17018" s="61"/>
      <c r="AU17018" s="61"/>
      <c r="AV17018" s="61"/>
      <c r="AW17018" s="61"/>
      <c r="AX17018" s="61"/>
      <c r="AY17018" s="61"/>
      <c r="AZ17018" s="61"/>
      <c r="BA17018" s="61"/>
    </row>
    <row r="17019" spans="39:53" x14ac:dyDescent="0.2">
      <c r="AM17019" s="61"/>
      <c r="AN17019" s="61"/>
      <c r="AO17019" s="171"/>
      <c r="AP17019" s="61"/>
      <c r="AQ17019" s="61"/>
      <c r="AR17019" s="61"/>
      <c r="AS17019" s="61"/>
      <c r="AT17019" s="61"/>
      <c r="AU17019" s="61"/>
      <c r="AV17019" s="61"/>
      <c r="AW17019" s="61"/>
      <c r="AX17019" s="61"/>
      <c r="AY17019" s="61"/>
      <c r="AZ17019" s="61"/>
      <c r="BA17019" s="61"/>
    </row>
    <row r="17020" spans="39:53" x14ac:dyDescent="0.2">
      <c r="AM17020" s="61"/>
      <c r="AN17020" s="61"/>
      <c r="AO17020" s="171"/>
      <c r="AP17020" s="61"/>
      <c r="AQ17020" s="61"/>
      <c r="AR17020" s="61"/>
      <c r="AS17020" s="61"/>
      <c r="AT17020" s="61"/>
      <c r="AU17020" s="61"/>
      <c r="AV17020" s="61"/>
      <c r="AW17020" s="61"/>
      <c r="AX17020" s="61"/>
      <c r="AY17020" s="61"/>
      <c r="AZ17020" s="61"/>
      <c r="BA17020" s="61"/>
    </row>
    <row r="17021" spans="39:53" x14ac:dyDescent="0.2">
      <c r="AM17021" s="61"/>
      <c r="AN17021" s="61"/>
      <c r="AO17021" s="171"/>
      <c r="AP17021" s="61"/>
      <c r="AQ17021" s="61"/>
      <c r="AR17021" s="61"/>
      <c r="AS17021" s="61"/>
      <c r="AT17021" s="61"/>
      <c r="AU17021" s="61"/>
      <c r="AV17021" s="61"/>
      <c r="AW17021" s="61"/>
      <c r="AX17021" s="61"/>
      <c r="AY17021" s="61"/>
      <c r="AZ17021" s="61"/>
      <c r="BA17021" s="61"/>
    </row>
    <row r="17022" spans="39:53" x14ac:dyDescent="0.2">
      <c r="AM17022" s="61"/>
      <c r="AN17022" s="61"/>
      <c r="AO17022" s="171"/>
      <c r="AP17022" s="61"/>
      <c r="AQ17022" s="61"/>
      <c r="AR17022" s="61"/>
      <c r="AS17022" s="61"/>
      <c r="AT17022" s="61"/>
      <c r="AU17022" s="61"/>
      <c r="AV17022" s="61"/>
      <c r="AW17022" s="61"/>
      <c r="AX17022" s="61"/>
      <c r="AY17022" s="61"/>
      <c r="AZ17022" s="61"/>
      <c r="BA17022" s="61"/>
    </row>
    <row r="17023" spans="39:53" x14ac:dyDescent="0.2">
      <c r="AM17023" s="61"/>
      <c r="AN17023" s="61"/>
      <c r="AO17023" s="171"/>
      <c r="AP17023" s="61"/>
      <c r="AQ17023" s="61"/>
      <c r="AR17023" s="61"/>
      <c r="AS17023" s="61"/>
      <c r="AT17023" s="61"/>
      <c r="AU17023" s="61"/>
      <c r="AV17023" s="61"/>
      <c r="AW17023" s="61"/>
      <c r="AX17023" s="61"/>
      <c r="AY17023" s="61"/>
      <c r="AZ17023" s="61"/>
      <c r="BA17023" s="61"/>
    </row>
    <row r="17024" spans="39:53" x14ac:dyDescent="0.2">
      <c r="AM17024" s="61"/>
      <c r="AN17024" s="61"/>
      <c r="AO17024" s="171"/>
      <c r="AP17024" s="61"/>
      <c r="AQ17024" s="61"/>
      <c r="AR17024" s="61"/>
      <c r="AS17024" s="61"/>
      <c r="AT17024" s="61"/>
      <c r="AU17024" s="61"/>
      <c r="AV17024" s="61"/>
      <c r="AW17024" s="61"/>
      <c r="AX17024" s="61"/>
      <c r="AY17024" s="61"/>
      <c r="AZ17024" s="61"/>
      <c r="BA17024" s="61"/>
    </row>
    <row r="17025" spans="39:53" x14ac:dyDescent="0.2">
      <c r="AM17025" s="61"/>
      <c r="AN17025" s="61"/>
      <c r="AO17025" s="171"/>
      <c r="AP17025" s="61"/>
      <c r="AQ17025" s="61"/>
      <c r="AR17025" s="61"/>
      <c r="AS17025" s="61"/>
      <c r="AT17025" s="61"/>
      <c r="AU17025" s="61"/>
      <c r="AV17025" s="61"/>
      <c r="AW17025" s="61"/>
      <c r="AX17025" s="61"/>
      <c r="AY17025" s="61"/>
      <c r="AZ17025" s="61"/>
      <c r="BA17025" s="61"/>
    </row>
    <row r="17026" spans="39:53" x14ac:dyDescent="0.2">
      <c r="AM17026" s="61"/>
      <c r="AN17026" s="61"/>
      <c r="AO17026" s="171"/>
      <c r="AP17026" s="61"/>
      <c r="AQ17026" s="61"/>
      <c r="AR17026" s="61"/>
      <c r="AS17026" s="61"/>
      <c r="AT17026" s="61"/>
      <c r="AU17026" s="61"/>
      <c r="AV17026" s="61"/>
      <c r="AW17026" s="61"/>
      <c r="AX17026" s="61"/>
      <c r="AY17026" s="61"/>
      <c r="AZ17026" s="61"/>
      <c r="BA17026" s="61"/>
    </row>
    <row r="17027" spans="39:53" x14ac:dyDescent="0.2">
      <c r="AM17027" s="61"/>
      <c r="AN17027" s="61"/>
      <c r="AO17027" s="171"/>
      <c r="AP17027" s="61"/>
      <c r="AQ17027" s="61"/>
      <c r="AR17027" s="61"/>
      <c r="AS17027" s="61"/>
      <c r="AT17027" s="61"/>
      <c r="AU17027" s="61"/>
      <c r="AV17027" s="61"/>
      <c r="AW17027" s="61"/>
      <c r="AX17027" s="61"/>
      <c r="AY17027" s="61"/>
      <c r="AZ17027" s="61"/>
      <c r="BA17027" s="61"/>
    </row>
    <row r="17028" spans="39:53" x14ac:dyDescent="0.2">
      <c r="AM17028" s="61"/>
      <c r="AN17028" s="61"/>
      <c r="AO17028" s="171"/>
      <c r="AP17028" s="61"/>
      <c r="AQ17028" s="61"/>
      <c r="AR17028" s="61"/>
      <c r="AS17028" s="61"/>
      <c r="AT17028" s="61"/>
      <c r="AU17028" s="61"/>
      <c r="AV17028" s="61"/>
      <c r="AW17028" s="61"/>
      <c r="AX17028" s="61"/>
      <c r="AY17028" s="61"/>
      <c r="AZ17028" s="61"/>
      <c r="BA17028" s="61"/>
    </row>
    <row r="17029" spans="39:53" x14ac:dyDescent="0.2">
      <c r="AM17029" s="61"/>
      <c r="AN17029" s="61"/>
      <c r="AO17029" s="171"/>
      <c r="AP17029" s="61"/>
      <c r="AQ17029" s="61"/>
      <c r="AR17029" s="61"/>
      <c r="AS17029" s="61"/>
      <c r="AT17029" s="61"/>
      <c r="AU17029" s="61"/>
      <c r="AV17029" s="61"/>
      <c r="AW17029" s="61"/>
      <c r="AX17029" s="61"/>
      <c r="AY17029" s="61"/>
      <c r="AZ17029" s="61"/>
      <c r="BA17029" s="61"/>
    </row>
    <row r="17030" spans="39:53" x14ac:dyDescent="0.2">
      <c r="AM17030" s="61"/>
      <c r="AN17030" s="61"/>
      <c r="AO17030" s="171"/>
      <c r="AP17030" s="61"/>
      <c r="AQ17030" s="61"/>
      <c r="AR17030" s="61"/>
      <c r="AS17030" s="61"/>
      <c r="AT17030" s="61"/>
      <c r="AU17030" s="61"/>
      <c r="AV17030" s="61"/>
      <c r="AW17030" s="61"/>
      <c r="AX17030" s="61"/>
      <c r="AY17030" s="61"/>
      <c r="AZ17030" s="61"/>
      <c r="BA17030" s="61"/>
    </row>
    <row r="17031" spans="39:53" x14ac:dyDescent="0.2">
      <c r="AM17031" s="61"/>
      <c r="AN17031" s="61"/>
      <c r="AO17031" s="171"/>
      <c r="AP17031" s="61"/>
      <c r="AQ17031" s="61"/>
      <c r="AR17031" s="61"/>
      <c r="AS17031" s="61"/>
      <c r="AT17031" s="61"/>
      <c r="AU17031" s="61"/>
      <c r="AV17031" s="61"/>
      <c r="AW17031" s="61"/>
      <c r="AX17031" s="61"/>
      <c r="AY17031" s="61"/>
      <c r="AZ17031" s="61"/>
      <c r="BA17031" s="61"/>
    </row>
    <row r="17032" spans="39:53" x14ac:dyDescent="0.2">
      <c r="AM17032" s="61"/>
      <c r="AN17032" s="61"/>
      <c r="AO17032" s="171"/>
      <c r="AP17032" s="61"/>
      <c r="AQ17032" s="61"/>
      <c r="AR17032" s="61"/>
      <c r="AS17032" s="61"/>
      <c r="AT17032" s="61"/>
      <c r="AU17032" s="61"/>
      <c r="AV17032" s="61"/>
      <c r="AW17032" s="61"/>
      <c r="AX17032" s="61"/>
      <c r="AY17032" s="61"/>
      <c r="AZ17032" s="61"/>
      <c r="BA17032" s="61"/>
    </row>
    <row r="17033" spans="39:53" x14ac:dyDescent="0.2">
      <c r="AM17033" s="61"/>
      <c r="AN17033" s="61"/>
      <c r="AO17033" s="171"/>
      <c r="AP17033" s="61"/>
      <c r="AQ17033" s="61"/>
      <c r="AR17033" s="61"/>
      <c r="AS17033" s="61"/>
      <c r="AT17033" s="61"/>
      <c r="AU17033" s="61"/>
      <c r="AV17033" s="61"/>
      <c r="AW17033" s="61"/>
      <c r="AX17033" s="61"/>
      <c r="AY17033" s="61"/>
      <c r="AZ17033" s="61"/>
      <c r="BA17033" s="61"/>
    </row>
    <row r="17034" spans="39:53" x14ac:dyDescent="0.2">
      <c r="AM17034" s="61"/>
      <c r="AN17034" s="61"/>
      <c r="AO17034" s="171"/>
      <c r="AP17034" s="61"/>
      <c r="AQ17034" s="61"/>
      <c r="AR17034" s="61"/>
      <c r="AS17034" s="61"/>
      <c r="AT17034" s="61"/>
      <c r="AU17034" s="61"/>
      <c r="AV17034" s="61"/>
      <c r="AW17034" s="61"/>
      <c r="AX17034" s="61"/>
      <c r="AY17034" s="61"/>
      <c r="AZ17034" s="61"/>
      <c r="BA17034" s="61"/>
    </row>
    <row r="17035" spans="39:53" x14ac:dyDescent="0.2">
      <c r="AM17035" s="61"/>
      <c r="AN17035" s="61"/>
      <c r="AO17035" s="171"/>
      <c r="AP17035" s="61"/>
      <c r="AQ17035" s="61"/>
      <c r="AR17035" s="61"/>
      <c r="AS17035" s="61"/>
      <c r="AT17035" s="61"/>
      <c r="AU17035" s="61"/>
      <c r="AV17035" s="61"/>
      <c r="AW17035" s="61"/>
      <c r="AX17035" s="61"/>
      <c r="AY17035" s="61"/>
      <c r="AZ17035" s="61"/>
      <c r="BA17035" s="61"/>
    </row>
    <row r="17036" spans="39:53" x14ac:dyDescent="0.2">
      <c r="AM17036" s="61"/>
      <c r="AN17036" s="61"/>
      <c r="AO17036" s="171"/>
      <c r="AP17036" s="61"/>
      <c r="AQ17036" s="61"/>
      <c r="AR17036" s="61"/>
      <c r="AS17036" s="61"/>
      <c r="AT17036" s="61"/>
      <c r="AU17036" s="61"/>
      <c r="AV17036" s="61"/>
      <c r="AW17036" s="61"/>
      <c r="AX17036" s="61"/>
      <c r="AY17036" s="61"/>
      <c r="AZ17036" s="61"/>
      <c r="BA17036" s="61"/>
    </row>
    <row r="17037" spans="39:53" x14ac:dyDescent="0.2">
      <c r="AM17037" s="61"/>
      <c r="AN17037" s="61"/>
      <c r="AO17037" s="171"/>
      <c r="AP17037" s="61"/>
      <c r="AQ17037" s="61"/>
      <c r="AR17037" s="61"/>
      <c r="AS17037" s="61"/>
      <c r="AT17037" s="61"/>
      <c r="AU17037" s="61"/>
      <c r="AV17037" s="61"/>
      <c r="AW17037" s="61"/>
      <c r="AX17037" s="61"/>
      <c r="AY17037" s="61"/>
      <c r="AZ17037" s="61"/>
      <c r="BA17037" s="61"/>
    </row>
    <row r="17038" spans="39:53" x14ac:dyDescent="0.2">
      <c r="AM17038" s="61"/>
      <c r="AN17038" s="61"/>
      <c r="AO17038" s="171"/>
      <c r="AP17038" s="61"/>
      <c r="AQ17038" s="61"/>
      <c r="AR17038" s="61"/>
      <c r="AS17038" s="61"/>
      <c r="AT17038" s="61"/>
      <c r="AU17038" s="61"/>
      <c r="AV17038" s="61"/>
      <c r="AW17038" s="61"/>
      <c r="AX17038" s="61"/>
      <c r="AY17038" s="61"/>
      <c r="AZ17038" s="61"/>
      <c r="BA17038" s="61"/>
    </row>
    <row r="17039" spans="39:53" x14ac:dyDescent="0.2">
      <c r="AM17039" s="61"/>
      <c r="AN17039" s="61"/>
      <c r="AO17039" s="171"/>
      <c r="AP17039" s="61"/>
      <c r="AQ17039" s="61"/>
      <c r="AR17039" s="61"/>
      <c r="AS17039" s="61"/>
      <c r="AT17039" s="61"/>
      <c r="AU17039" s="61"/>
      <c r="AV17039" s="61"/>
      <c r="AW17039" s="61"/>
      <c r="AX17039" s="61"/>
      <c r="AY17039" s="61"/>
      <c r="AZ17039" s="61"/>
      <c r="BA17039" s="61"/>
    </row>
    <row r="17040" spans="39:53" x14ac:dyDescent="0.2">
      <c r="AM17040" s="61"/>
      <c r="AN17040" s="61"/>
      <c r="AO17040" s="171"/>
      <c r="AP17040" s="61"/>
      <c r="AQ17040" s="61"/>
      <c r="AR17040" s="61"/>
      <c r="AS17040" s="61"/>
      <c r="AT17040" s="61"/>
      <c r="AU17040" s="61"/>
      <c r="AV17040" s="61"/>
      <c r="AW17040" s="61"/>
      <c r="AX17040" s="61"/>
      <c r="AY17040" s="61"/>
      <c r="AZ17040" s="61"/>
      <c r="BA17040" s="61"/>
    </row>
    <row r="17041" spans="39:53" x14ac:dyDescent="0.2">
      <c r="AM17041" s="61"/>
      <c r="AN17041" s="61"/>
      <c r="AO17041" s="171"/>
      <c r="AP17041" s="61"/>
      <c r="AQ17041" s="61"/>
      <c r="AR17041" s="61"/>
      <c r="AS17041" s="61"/>
      <c r="AT17041" s="61"/>
      <c r="AU17041" s="61"/>
      <c r="AV17041" s="61"/>
      <c r="AW17041" s="61"/>
      <c r="AX17041" s="61"/>
      <c r="AY17041" s="61"/>
      <c r="AZ17041" s="61"/>
      <c r="BA17041" s="61"/>
    </row>
    <row r="17042" spans="39:53" x14ac:dyDescent="0.2">
      <c r="AM17042" s="61"/>
      <c r="AN17042" s="61"/>
      <c r="AO17042" s="171"/>
      <c r="AP17042" s="61"/>
      <c r="AQ17042" s="61"/>
      <c r="AR17042" s="61"/>
      <c r="AS17042" s="61"/>
      <c r="AT17042" s="61"/>
      <c r="AU17042" s="61"/>
      <c r="AV17042" s="61"/>
      <c r="AW17042" s="61"/>
      <c r="AX17042" s="61"/>
      <c r="AY17042" s="61"/>
      <c r="AZ17042" s="61"/>
      <c r="BA17042" s="61"/>
    </row>
    <row r="17043" spans="39:53" x14ac:dyDescent="0.2">
      <c r="AM17043" s="61"/>
      <c r="AN17043" s="61"/>
      <c r="AO17043" s="171"/>
      <c r="AP17043" s="61"/>
      <c r="AQ17043" s="61"/>
      <c r="AR17043" s="61"/>
      <c r="AS17043" s="61"/>
      <c r="AT17043" s="61"/>
      <c r="AU17043" s="61"/>
      <c r="AV17043" s="61"/>
      <c r="AW17043" s="61"/>
      <c r="AX17043" s="61"/>
      <c r="AY17043" s="61"/>
      <c r="AZ17043" s="61"/>
      <c r="BA17043" s="61"/>
    </row>
    <row r="17044" spans="39:53" x14ac:dyDescent="0.2">
      <c r="AM17044" s="61"/>
      <c r="AN17044" s="61"/>
      <c r="AO17044" s="171"/>
      <c r="AP17044" s="61"/>
      <c r="AQ17044" s="61"/>
      <c r="AR17044" s="61"/>
      <c r="AS17044" s="61"/>
      <c r="AT17044" s="61"/>
      <c r="AU17044" s="61"/>
      <c r="AV17044" s="61"/>
      <c r="AW17044" s="61"/>
      <c r="AX17044" s="61"/>
      <c r="AY17044" s="61"/>
      <c r="AZ17044" s="61"/>
      <c r="BA17044" s="61"/>
    </row>
    <row r="17045" spans="39:53" x14ac:dyDescent="0.2">
      <c r="AM17045" s="61"/>
      <c r="AN17045" s="61"/>
      <c r="AO17045" s="171"/>
      <c r="AP17045" s="61"/>
      <c r="AQ17045" s="61"/>
      <c r="AR17045" s="61"/>
      <c r="AS17045" s="61"/>
      <c r="AT17045" s="61"/>
      <c r="AU17045" s="61"/>
      <c r="AV17045" s="61"/>
      <c r="AW17045" s="61"/>
      <c r="AX17045" s="61"/>
      <c r="AY17045" s="61"/>
      <c r="AZ17045" s="61"/>
      <c r="BA17045" s="61"/>
    </row>
    <row r="17046" spans="39:53" x14ac:dyDescent="0.2">
      <c r="AM17046" s="61"/>
      <c r="AN17046" s="61"/>
      <c r="AO17046" s="171"/>
      <c r="AP17046" s="61"/>
      <c r="AQ17046" s="61"/>
      <c r="AR17046" s="61"/>
      <c r="AS17046" s="61"/>
      <c r="AT17046" s="61"/>
      <c r="AU17046" s="61"/>
      <c r="AV17046" s="61"/>
      <c r="AW17046" s="61"/>
      <c r="AX17046" s="61"/>
      <c r="AY17046" s="61"/>
      <c r="AZ17046" s="61"/>
      <c r="BA17046" s="61"/>
    </row>
    <row r="17047" spans="39:53" x14ac:dyDescent="0.2">
      <c r="AM17047" s="61"/>
      <c r="AN17047" s="61"/>
      <c r="AO17047" s="171"/>
      <c r="AP17047" s="61"/>
      <c r="AQ17047" s="61"/>
      <c r="AR17047" s="61"/>
      <c r="AS17047" s="61"/>
      <c r="AT17047" s="61"/>
      <c r="AU17047" s="61"/>
      <c r="AV17047" s="61"/>
      <c r="AW17047" s="61"/>
      <c r="AX17047" s="61"/>
      <c r="AY17047" s="61"/>
      <c r="AZ17047" s="61"/>
      <c r="BA17047" s="61"/>
    </row>
    <row r="17048" spans="39:53" x14ac:dyDescent="0.2">
      <c r="AM17048" s="61"/>
      <c r="AN17048" s="61"/>
      <c r="AO17048" s="171"/>
      <c r="AP17048" s="61"/>
      <c r="AQ17048" s="61"/>
      <c r="AR17048" s="61"/>
      <c r="AS17048" s="61"/>
      <c r="AT17048" s="61"/>
      <c r="AU17048" s="61"/>
      <c r="AV17048" s="61"/>
      <c r="AW17048" s="61"/>
      <c r="AX17048" s="61"/>
      <c r="AY17048" s="61"/>
      <c r="AZ17048" s="61"/>
      <c r="BA17048" s="61"/>
    </row>
    <row r="17049" spans="39:53" x14ac:dyDescent="0.2">
      <c r="AM17049" s="61"/>
      <c r="AN17049" s="61"/>
      <c r="AO17049" s="171"/>
      <c r="AP17049" s="61"/>
      <c r="AQ17049" s="61"/>
      <c r="AR17049" s="61"/>
      <c r="AS17049" s="61"/>
      <c r="AT17049" s="61"/>
      <c r="AU17049" s="61"/>
      <c r="AV17049" s="61"/>
      <c r="AW17049" s="61"/>
      <c r="AX17049" s="61"/>
      <c r="AY17049" s="61"/>
      <c r="AZ17049" s="61"/>
      <c r="BA17049" s="61"/>
    </row>
    <row r="17050" spans="39:53" x14ac:dyDescent="0.2">
      <c r="AM17050" s="61"/>
      <c r="AN17050" s="61"/>
      <c r="AO17050" s="171"/>
      <c r="AP17050" s="61"/>
      <c r="AQ17050" s="61"/>
      <c r="AR17050" s="61"/>
      <c r="AS17050" s="61"/>
      <c r="AT17050" s="61"/>
      <c r="AU17050" s="61"/>
      <c r="AV17050" s="61"/>
      <c r="AW17050" s="61"/>
      <c r="AX17050" s="61"/>
      <c r="AY17050" s="61"/>
      <c r="AZ17050" s="61"/>
      <c r="BA17050" s="61"/>
    </row>
    <row r="17051" spans="39:53" x14ac:dyDescent="0.2">
      <c r="AM17051" s="61"/>
      <c r="AN17051" s="61"/>
      <c r="AO17051" s="171"/>
      <c r="AP17051" s="61"/>
      <c r="AQ17051" s="61"/>
      <c r="AR17051" s="61"/>
      <c r="AS17051" s="61"/>
      <c r="AT17051" s="61"/>
      <c r="AU17051" s="61"/>
      <c r="AV17051" s="61"/>
      <c r="AW17051" s="61"/>
      <c r="AX17051" s="61"/>
      <c r="AY17051" s="61"/>
      <c r="AZ17051" s="61"/>
      <c r="BA17051" s="61"/>
    </row>
    <row r="17052" spans="39:53" x14ac:dyDescent="0.2">
      <c r="AM17052" s="61"/>
      <c r="AN17052" s="61"/>
      <c r="AO17052" s="171"/>
      <c r="AP17052" s="61"/>
      <c r="AQ17052" s="61"/>
      <c r="AR17052" s="61"/>
      <c r="AS17052" s="61"/>
      <c r="AT17052" s="61"/>
      <c r="AU17052" s="61"/>
      <c r="AV17052" s="61"/>
      <c r="AW17052" s="61"/>
      <c r="AX17052" s="61"/>
      <c r="AY17052" s="61"/>
      <c r="AZ17052" s="61"/>
      <c r="BA17052" s="61"/>
    </row>
    <row r="17053" spans="39:53" x14ac:dyDescent="0.2">
      <c r="AM17053" s="61"/>
      <c r="AN17053" s="61"/>
      <c r="AO17053" s="171"/>
      <c r="AP17053" s="61"/>
      <c r="AQ17053" s="61"/>
      <c r="AR17053" s="61"/>
      <c r="AS17053" s="61"/>
      <c r="AT17053" s="61"/>
      <c r="AU17053" s="61"/>
      <c r="AV17053" s="61"/>
      <c r="AW17053" s="61"/>
      <c r="AX17053" s="61"/>
      <c r="AY17053" s="61"/>
      <c r="AZ17053" s="61"/>
      <c r="BA17053" s="61"/>
    </row>
    <row r="17054" spans="39:53" x14ac:dyDescent="0.2">
      <c r="AM17054" s="61"/>
      <c r="AN17054" s="61"/>
      <c r="AO17054" s="171"/>
      <c r="AP17054" s="61"/>
      <c r="AQ17054" s="61"/>
      <c r="AR17054" s="61"/>
      <c r="AS17054" s="61"/>
      <c r="AT17054" s="61"/>
      <c r="AU17054" s="61"/>
      <c r="AV17054" s="61"/>
      <c r="AW17054" s="61"/>
      <c r="AX17054" s="61"/>
      <c r="AY17054" s="61"/>
      <c r="AZ17054" s="61"/>
      <c r="BA17054" s="61"/>
    </row>
    <row r="17055" spans="39:53" x14ac:dyDescent="0.2">
      <c r="AM17055" s="61"/>
      <c r="AN17055" s="61"/>
      <c r="AO17055" s="171"/>
      <c r="AP17055" s="61"/>
      <c r="AQ17055" s="61"/>
      <c r="AR17055" s="61"/>
      <c r="AS17055" s="61"/>
      <c r="AT17055" s="61"/>
      <c r="AU17055" s="61"/>
      <c r="AV17055" s="61"/>
      <c r="AW17055" s="61"/>
      <c r="AX17055" s="61"/>
      <c r="AY17055" s="61"/>
      <c r="AZ17055" s="61"/>
      <c r="BA17055" s="61"/>
    </row>
    <row r="17056" spans="39:53" x14ac:dyDescent="0.2">
      <c r="AM17056" s="61"/>
      <c r="AN17056" s="61"/>
      <c r="AO17056" s="171"/>
      <c r="AP17056" s="61"/>
      <c r="AQ17056" s="61"/>
      <c r="AR17056" s="61"/>
      <c r="AS17056" s="61"/>
      <c r="AT17056" s="61"/>
      <c r="AU17056" s="61"/>
      <c r="AV17056" s="61"/>
      <c r="AW17056" s="61"/>
      <c r="AX17056" s="61"/>
      <c r="AY17056" s="61"/>
      <c r="AZ17056" s="61"/>
      <c r="BA17056" s="61"/>
    </row>
    <row r="17057" spans="39:53" x14ac:dyDescent="0.2">
      <c r="AM17057" s="61"/>
      <c r="AN17057" s="61"/>
      <c r="AO17057" s="171"/>
      <c r="AP17057" s="61"/>
      <c r="AQ17057" s="61"/>
      <c r="AR17057" s="61"/>
      <c r="AS17057" s="61"/>
      <c r="AT17057" s="61"/>
      <c r="AU17057" s="61"/>
      <c r="AV17057" s="61"/>
      <c r="AW17057" s="61"/>
      <c r="AX17057" s="61"/>
      <c r="AY17057" s="61"/>
      <c r="AZ17057" s="61"/>
      <c r="BA17057" s="61"/>
    </row>
    <row r="17058" spans="39:53" x14ac:dyDescent="0.2">
      <c r="AM17058" s="61"/>
      <c r="AN17058" s="61"/>
      <c r="AO17058" s="171"/>
      <c r="AP17058" s="61"/>
      <c r="AQ17058" s="61"/>
      <c r="AR17058" s="61"/>
      <c r="AS17058" s="61"/>
      <c r="AT17058" s="61"/>
      <c r="AU17058" s="61"/>
      <c r="AV17058" s="61"/>
      <c r="AW17058" s="61"/>
      <c r="AX17058" s="61"/>
      <c r="AY17058" s="61"/>
      <c r="AZ17058" s="61"/>
      <c r="BA17058" s="61"/>
    </row>
    <row r="17059" spans="39:53" x14ac:dyDescent="0.2">
      <c r="AM17059" s="61"/>
      <c r="AN17059" s="61"/>
      <c r="AO17059" s="171"/>
      <c r="AP17059" s="61"/>
      <c r="AQ17059" s="61"/>
      <c r="AR17059" s="61"/>
      <c r="AS17059" s="61"/>
      <c r="AT17059" s="61"/>
      <c r="AU17059" s="61"/>
      <c r="AV17059" s="61"/>
      <c r="AW17059" s="61"/>
      <c r="AX17059" s="61"/>
      <c r="AY17059" s="61"/>
      <c r="AZ17059" s="61"/>
      <c r="BA17059" s="61"/>
    </row>
    <row r="17060" spans="39:53" x14ac:dyDescent="0.2">
      <c r="AM17060" s="61"/>
      <c r="AN17060" s="61"/>
      <c r="AO17060" s="171"/>
      <c r="AP17060" s="61"/>
      <c r="AQ17060" s="61"/>
      <c r="AR17060" s="61"/>
      <c r="AS17060" s="61"/>
      <c r="AT17060" s="61"/>
      <c r="AU17060" s="61"/>
      <c r="AV17060" s="61"/>
      <c r="AW17060" s="61"/>
      <c r="AX17060" s="61"/>
      <c r="AY17060" s="61"/>
      <c r="AZ17060" s="61"/>
      <c r="BA17060" s="61"/>
    </row>
    <row r="17061" spans="39:53" x14ac:dyDescent="0.2">
      <c r="AM17061" s="61"/>
      <c r="AN17061" s="61"/>
      <c r="AO17061" s="171"/>
      <c r="AP17061" s="61"/>
      <c r="AQ17061" s="61"/>
      <c r="AR17061" s="61"/>
      <c r="AS17061" s="61"/>
      <c r="AT17061" s="61"/>
      <c r="AU17061" s="61"/>
      <c r="AV17061" s="61"/>
      <c r="AW17061" s="61"/>
      <c r="AX17061" s="61"/>
      <c r="AY17061" s="61"/>
      <c r="AZ17061" s="61"/>
      <c r="BA17061" s="61"/>
    </row>
    <row r="17062" spans="39:53" x14ac:dyDescent="0.2">
      <c r="AM17062" s="61"/>
      <c r="AN17062" s="61"/>
      <c r="AO17062" s="171"/>
      <c r="AP17062" s="61"/>
      <c r="AQ17062" s="61"/>
      <c r="AR17062" s="61"/>
      <c r="AS17062" s="61"/>
      <c r="AT17062" s="61"/>
      <c r="AU17062" s="61"/>
      <c r="AV17062" s="61"/>
      <c r="AW17062" s="61"/>
      <c r="AX17062" s="61"/>
      <c r="AY17062" s="61"/>
      <c r="AZ17062" s="61"/>
      <c r="BA17062" s="61"/>
    </row>
    <row r="17063" spans="39:53" x14ac:dyDescent="0.2">
      <c r="AM17063" s="61"/>
      <c r="AN17063" s="61"/>
      <c r="AO17063" s="171"/>
      <c r="AP17063" s="61"/>
      <c r="AQ17063" s="61"/>
      <c r="AR17063" s="61"/>
      <c r="AS17063" s="61"/>
      <c r="AT17063" s="61"/>
      <c r="AU17063" s="61"/>
      <c r="AV17063" s="61"/>
      <c r="AW17063" s="61"/>
      <c r="AX17063" s="61"/>
      <c r="AY17063" s="61"/>
      <c r="AZ17063" s="61"/>
      <c r="BA17063" s="61"/>
    </row>
    <row r="17064" spans="39:53" x14ac:dyDescent="0.2">
      <c r="AM17064" s="61"/>
      <c r="AN17064" s="61"/>
      <c r="AO17064" s="171"/>
      <c r="AP17064" s="61"/>
      <c r="AQ17064" s="61"/>
      <c r="AR17064" s="61"/>
      <c r="AS17064" s="61"/>
      <c r="AT17064" s="61"/>
      <c r="AU17064" s="61"/>
      <c r="AV17064" s="61"/>
      <c r="AW17064" s="61"/>
      <c r="AX17064" s="61"/>
      <c r="AY17064" s="61"/>
      <c r="AZ17064" s="61"/>
      <c r="BA17064" s="61"/>
    </row>
    <row r="17065" spans="39:53" x14ac:dyDescent="0.2">
      <c r="AM17065" s="61"/>
      <c r="AN17065" s="61"/>
      <c r="AO17065" s="171"/>
      <c r="AP17065" s="61"/>
      <c r="AQ17065" s="61"/>
      <c r="AR17065" s="61"/>
      <c r="AS17065" s="61"/>
      <c r="AT17065" s="61"/>
      <c r="AU17065" s="61"/>
      <c r="AV17065" s="61"/>
      <c r="AW17065" s="61"/>
      <c r="AX17065" s="61"/>
      <c r="AY17065" s="61"/>
      <c r="AZ17065" s="61"/>
      <c r="BA17065" s="61"/>
    </row>
    <row r="17066" spans="39:53" x14ac:dyDescent="0.2">
      <c r="AM17066" s="61"/>
      <c r="AN17066" s="61"/>
      <c r="AO17066" s="171"/>
      <c r="AP17066" s="61"/>
      <c r="AQ17066" s="61"/>
      <c r="AR17066" s="61"/>
      <c r="AS17066" s="61"/>
      <c r="AT17066" s="61"/>
      <c r="AU17066" s="61"/>
      <c r="AV17066" s="61"/>
      <c r="AW17066" s="61"/>
      <c r="AX17066" s="61"/>
      <c r="AY17066" s="61"/>
      <c r="AZ17066" s="61"/>
      <c r="BA17066" s="61"/>
    </row>
    <row r="17067" spans="39:53" x14ac:dyDescent="0.2">
      <c r="AM17067" s="61"/>
      <c r="AN17067" s="61"/>
      <c r="AO17067" s="171"/>
      <c r="AP17067" s="61"/>
      <c r="AQ17067" s="61"/>
      <c r="AR17067" s="61"/>
      <c r="AS17067" s="61"/>
      <c r="AT17067" s="61"/>
      <c r="AU17067" s="61"/>
      <c r="AV17067" s="61"/>
      <c r="AW17067" s="61"/>
      <c r="AX17067" s="61"/>
      <c r="AY17067" s="61"/>
      <c r="AZ17067" s="61"/>
      <c r="BA17067" s="61"/>
    </row>
    <row r="17068" spans="39:53" x14ac:dyDescent="0.2">
      <c r="AM17068" s="61"/>
      <c r="AN17068" s="61"/>
      <c r="AO17068" s="171"/>
      <c r="AP17068" s="61"/>
      <c r="AQ17068" s="61"/>
      <c r="AR17068" s="61"/>
      <c r="AS17068" s="61"/>
      <c r="AT17068" s="61"/>
      <c r="AU17068" s="61"/>
      <c r="AV17068" s="61"/>
      <c r="AW17068" s="61"/>
      <c r="AX17068" s="61"/>
      <c r="AY17068" s="61"/>
      <c r="AZ17068" s="61"/>
      <c r="BA17068" s="61"/>
    </row>
    <row r="17069" spans="39:53" x14ac:dyDescent="0.2">
      <c r="AM17069" s="61"/>
      <c r="AN17069" s="61"/>
      <c r="AO17069" s="171"/>
      <c r="AP17069" s="61"/>
      <c r="AQ17069" s="61"/>
      <c r="AR17069" s="61"/>
      <c r="AS17069" s="61"/>
      <c r="AT17069" s="61"/>
      <c r="AU17069" s="61"/>
      <c r="AV17069" s="61"/>
      <c r="AW17069" s="61"/>
      <c r="AX17069" s="61"/>
      <c r="AY17069" s="61"/>
      <c r="AZ17069" s="61"/>
      <c r="BA17069" s="61"/>
    </row>
    <row r="17070" spans="39:53" x14ac:dyDescent="0.2">
      <c r="AM17070" s="61"/>
      <c r="AN17070" s="61"/>
      <c r="AO17070" s="171"/>
      <c r="AP17070" s="61"/>
      <c r="AQ17070" s="61"/>
      <c r="AR17070" s="61"/>
      <c r="AS17070" s="61"/>
      <c r="AT17070" s="61"/>
      <c r="AU17070" s="61"/>
      <c r="AV17070" s="61"/>
      <c r="AW17070" s="61"/>
      <c r="AX17070" s="61"/>
      <c r="AY17070" s="61"/>
      <c r="AZ17070" s="61"/>
      <c r="BA17070" s="61"/>
    </row>
    <row r="17071" spans="39:53" x14ac:dyDescent="0.2">
      <c r="AM17071" s="61"/>
      <c r="AN17071" s="61"/>
      <c r="AO17071" s="171"/>
      <c r="AP17071" s="61"/>
      <c r="AQ17071" s="61"/>
      <c r="AR17071" s="61"/>
      <c r="AS17071" s="61"/>
      <c r="AT17071" s="61"/>
      <c r="AU17071" s="61"/>
      <c r="AV17071" s="61"/>
      <c r="AW17071" s="61"/>
      <c r="AX17071" s="61"/>
      <c r="AY17071" s="61"/>
      <c r="AZ17071" s="61"/>
      <c r="BA17071" s="61"/>
    </row>
    <row r="17072" spans="39:53" x14ac:dyDescent="0.2">
      <c r="AM17072" s="61"/>
      <c r="AN17072" s="61"/>
      <c r="AO17072" s="171"/>
      <c r="AP17072" s="61"/>
      <c r="AQ17072" s="61"/>
      <c r="AR17072" s="61"/>
      <c r="AS17072" s="61"/>
      <c r="AT17072" s="61"/>
      <c r="AU17072" s="61"/>
      <c r="AV17072" s="61"/>
      <c r="AW17072" s="61"/>
      <c r="AX17072" s="61"/>
      <c r="AY17072" s="61"/>
      <c r="AZ17072" s="61"/>
      <c r="BA17072" s="61"/>
    </row>
    <row r="17073" spans="39:53" x14ac:dyDescent="0.2">
      <c r="AM17073" s="61"/>
      <c r="AN17073" s="61"/>
      <c r="AO17073" s="171"/>
      <c r="AP17073" s="61"/>
      <c r="AQ17073" s="61"/>
      <c r="AR17073" s="61"/>
      <c r="AS17073" s="61"/>
      <c r="AT17073" s="61"/>
      <c r="AU17073" s="61"/>
      <c r="AV17073" s="61"/>
      <c r="AW17073" s="61"/>
      <c r="AX17073" s="61"/>
      <c r="AY17073" s="61"/>
      <c r="AZ17073" s="61"/>
      <c r="BA17073" s="61"/>
    </row>
    <row r="17074" spans="39:53" x14ac:dyDescent="0.2">
      <c r="AM17074" s="61"/>
      <c r="AN17074" s="61"/>
      <c r="AO17074" s="171"/>
      <c r="AP17074" s="61"/>
      <c r="AQ17074" s="61"/>
      <c r="AR17074" s="61"/>
      <c r="AS17074" s="61"/>
      <c r="AT17074" s="61"/>
      <c r="AU17074" s="61"/>
      <c r="AV17074" s="61"/>
      <c r="AW17074" s="61"/>
      <c r="AX17074" s="61"/>
      <c r="AY17074" s="61"/>
      <c r="AZ17074" s="61"/>
      <c r="BA17074" s="61"/>
    </row>
    <row r="17075" spans="39:53" x14ac:dyDescent="0.2">
      <c r="AM17075" s="61"/>
      <c r="AN17075" s="61"/>
      <c r="AO17075" s="171"/>
      <c r="AP17075" s="61"/>
      <c r="AQ17075" s="61"/>
      <c r="AR17075" s="61"/>
      <c r="AS17075" s="61"/>
      <c r="AT17075" s="61"/>
      <c r="AU17075" s="61"/>
      <c r="AV17075" s="61"/>
      <c r="AW17075" s="61"/>
      <c r="AX17075" s="61"/>
      <c r="AY17075" s="61"/>
      <c r="AZ17075" s="61"/>
      <c r="BA17075" s="61"/>
    </row>
    <row r="17076" spans="39:53" x14ac:dyDescent="0.2">
      <c r="AM17076" s="61"/>
      <c r="AN17076" s="61"/>
      <c r="AO17076" s="171"/>
      <c r="AP17076" s="61"/>
      <c r="AQ17076" s="61"/>
      <c r="AR17076" s="61"/>
      <c r="AS17076" s="61"/>
      <c r="AT17076" s="61"/>
      <c r="AU17076" s="61"/>
      <c r="AV17076" s="61"/>
      <c r="AW17076" s="61"/>
      <c r="AX17076" s="61"/>
      <c r="AY17076" s="61"/>
      <c r="AZ17076" s="61"/>
      <c r="BA17076" s="61"/>
    </row>
    <row r="17077" spans="39:53" x14ac:dyDescent="0.2">
      <c r="AM17077" s="61"/>
      <c r="AN17077" s="61"/>
      <c r="AO17077" s="171"/>
      <c r="AP17077" s="61"/>
      <c r="AQ17077" s="61"/>
      <c r="AR17077" s="61"/>
      <c r="AS17077" s="61"/>
      <c r="AT17077" s="61"/>
      <c r="AU17077" s="61"/>
      <c r="AV17077" s="61"/>
      <c r="AW17077" s="61"/>
      <c r="AX17077" s="61"/>
      <c r="AY17077" s="61"/>
      <c r="AZ17077" s="61"/>
      <c r="BA17077" s="61"/>
    </row>
    <row r="17078" spans="39:53" x14ac:dyDescent="0.2">
      <c r="AM17078" s="61"/>
      <c r="AN17078" s="61"/>
      <c r="AO17078" s="171"/>
      <c r="AP17078" s="61"/>
      <c r="AQ17078" s="61"/>
      <c r="AR17078" s="61"/>
      <c r="AS17078" s="61"/>
      <c r="AT17078" s="61"/>
      <c r="AU17078" s="61"/>
      <c r="AV17078" s="61"/>
      <c r="AW17078" s="61"/>
      <c r="AX17078" s="61"/>
      <c r="AY17078" s="61"/>
      <c r="AZ17078" s="61"/>
      <c r="BA17078" s="61"/>
    </row>
    <row r="17079" spans="39:53" x14ac:dyDescent="0.2">
      <c r="AM17079" s="61"/>
      <c r="AN17079" s="61"/>
      <c r="AO17079" s="171"/>
      <c r="AP17079" s="61"/>
      <c r="AQ17079" s="61"/>
      <c r="AR17079" s="61"/>
      <c r="AS17079" s="61"/>
      <c r="AT17079" s="61"/>
      <c r="AU17079" s="61"/>
      <c r="AV17079" s="61"/>
      <c r="AW17079" s="61"/>
      <c r="AX17079" s="61"/>
      <c r="AY17079" s="61"/>
      <c r="AZ17079" s="61"/>
      <c r="BA17079" s="61"/>
    </row>
    <row r="17080" spans="39:53" x14ac:dyDescent="0.2">
      <c r="AM17080" s="61"/>
      <c r="AN17080" s="61"/>
      <c r="AO17080" s="171"/>
      <c r="AP17080" s="61"/>
      <c r="AQ17080" s="61"/>
      <c r="AR17080" s="61"/>
      <c r="AS17080" s="61"/>
      <c r="AT17080" s="61"/>
      <c r="AU17080" s="61"/>
      <c r="AV17080" s="61"/>
      <c r="AW17080" s="61"/>
      <c r="AX17080" s="61"/>
      <c r="AY17080" s="61"/>
      <c r="AZ17080" s="61"/>
      <c r="BA17080" s="61"/>
    </row>
    <row r="17081" spans="39:53" x14ac:dyDescent="0.2">
      <c r="AM17081" s="61"/>
      <c r="AN17081" s="61"/>
      <c r="AO17081" s="171"/>
      <c r="AP17081" s="61"/>
      <c r="AQ17081" s="61"/>
      <c r="AR17081" s="61"/>
      <c r="AS17081" s="61"/>
      <c r="AT17081" s="61"/>
      <c r="AU17081" s="61"/>
      <c r="AV17081" s="61"/>
      <c r="AW17081" s="61"/>
      <c r="AX17081" s="61"/>
      <c r="AY17081" s="61"/>
      <c r="AZ17081" s="61"/>
      <c r="BA17081" s="61"/>
    </row>
    <row r="17082" spans="39:53" x14ac:dyDescent="0.2">
      <c r="AM17082" s="61"/>
      <c r="AN17082" s="61"/>
      <c r="AO17082" s="171"/>
      <c r="AP17082" s="61"/>
      <c r="AQ17082" s="61"/>
      <c r="AR17082" s="61"/>
      <c r="AS17082" s="61"/>
      <c r="AT17082" s="61"/>
      <c r="AU17082" s="61"/>
      <c r="AV17082" s="61"/>
      <c r="AW17082" s="61"/>
      <c r="AX17082" s="61"/>
      <c r="AY17082" s="61"/>
      <c r="AZ17082" s="61"/>
      <c r="BA17082" s="61"/>
    </row>
    <row r="17083" spans="39:53" x14ac:dyDescent="0.2">
      <c r="AM17083" s="61"/>
      <c r="AN17083" s="61"/>
      <c r="AO17083" s="171"/>
      <c r="AP17083" s="61"/>
      <c r="AQ17083" s="61"/>
      <c r="AR17083" s="61"/>
      <c r="AS17083" s="61"/>
      <c r="AT17083" s="61"/>
      <c r="AU17083" s="61"/>
      <c r="AV17083" s="61"/>
      <c r="AW17083" s="61"/>
      <c r="AX17083" s="61"/>
      <c r="AY17083" s="61"/>
      <c r="AZ17083" s="61"/>
      <c r="BA17083" s="61"/>
    </row>
    <row r="17084" spans="39:53" x14ac:dyDescent="0.2">
      <c r="AM17084" s="61"/>
      <c r="AN17084" s="61"/>
      <c r="AO17084" s="171"/>
      <c r="AP17084" s="61"/>
      <c r="AQ17084" s="61"/>
      <c r="AR17084" s="61"/>
      <c r="AS17084" s="61"/>
      <c r="AT17084" s="61"/>
      <c r="AU17084" s="61"/>
      <c r="AV17084" s="61"/>
      <c r="AW17084" s="61"/>
      <c r="AX17084" s="61"/>
      <c r="AY17084" s="61"/>
      <c r="AZ17084" s="61"/>
      <c r="BA17084" s="61"/>
    </row>
    <row r="17085" spans="39:53" x14ac:dyDescent="0.2">
      <c r="AM17085" s="61"/>
      <c r="AN17085" s="61"/>
      <c r="AO17085" s="171"/>
      <c r="AP17085" s="61"/>
      <c r="AQ17085" s="61"/>
      <c r="AR17085" s="61"/>
      <c r="AS17085" s="61"/>
      <c r="AT17085" s="61"/>
      <c r="AU17085" s="61"/>
      <c r="AV17085" s="61"/>
      <c r="AW17085" s="61"/>
      <c r="AX17085" s="61"/>
      <c r="AY17085" s="61"/>
      <c r="AZ17085" s="61"/>
      <c r="BA17085" s="61"/>
    </row>
    <row r="17086" spans="39:53" x14ac:dyDescent="0.2">
      <c r="AM17086" s="61"/>
      <c r="AN17086" s="61"/>
      <c r="AO17086" s="171"/>
      <c r="AP17086" s="61"/>
      <c r="AQ17086" s="61"/>
      <c r="AR17086" s="61"/>
      <c r="AS17086" s="61"/>
      <c r="AT17086" s="61"/>
      <c r="AU17086" s="61"/>
      <c r="AV17086" s="61"/>
      <c r="AW17086" s="61"/>
      <c r="AX17086" s="61"/>
      <c r="AY17086" s="61"/>
      <c r="AZ17086" s="61"/>
      <c r="BA17086" s="61"/>
    </row>
    <row r="17087" spans="39:53" x14ac:dyDescent="0.2">
      <c r="AM17087" s="61"/>
      <c r="AN17087" s="61"/>
      <c r="AO17087" s="171"/>
      <c r="AP17087" s="61"/>
      <c r="AQ17087" s="61"/>
      <c r="AR17087" s="61"/>
      <c r="AS17087" s="61"/>
      <c r="AT17087" s="61"/>
      <c r="AU17087" s="61"/>
      <c r="AV17087" s="61"/>
      <c r="AW17087" s="61"/>
      <c r="AX17087" s="61"/>
      <c r="AY17087" s="61"/>
      <c r="AZ17087" s="61"/>
      <c r="BA17087" s="61"/>
    </row>
    <row r="17088" spans="39:53" x14ac:dyDescent="0.2">
      <c r="AM17088" s="61"/>
      <c r="AN17088" s="61"/>
      <c r="AO17088" s="171"/>
      <c r="AP17088" s="61"/>
      <c r="AQ17088" s="61"/>
      <c r="AR17088" s="61"/>
      <c r="AS17088" s="61"/>
      <c r="AT17088" s="61"/>
      <c r="AU17088" s="61"/>
      <c r="AV17088" s="61"/>
      <c r="AW17088" s="61"/>
      <c r="AX17088" s="61"/>
      <c r="AY17088" s="61"/>
      <c r="AZ17088" s="61"/>
      <c r="BA17088" s="61"/>
    </row>
    <row r="17089" spans="39:53" x14ac:dyDescent="0.2">
      <c r="AM17089" s="61"/>
      <c r="AN17089" s="61"/>
      <c r="AO17089" s="171"/>
      <c r="AP17089" s="61"/>
      <c r="AQ17089" s="61"/>
      <c r="AR17089" s="61"/>
      <c r="AS17089" s="61"/>
      <c r="AT17089" s="61"/>
      <c r="AU17089" s="61"/>
      <c r="AV17089" s="61"/>
      <c r="AW17089" s="61"/>
      <c r="AX17089" s="61"/>
      <c r="AY17089" s="61"/>
      <c r="AZ17089" s="61"/>
      <c r="BA17089" s="61"/>
    </row>
    <row r="17090" spans="39:53" x14ac:dyDescent="0.2">
      <c r="AM17090" s="61"/>
      <c r="AN17090" s="61"/>
      <c r="AO17090" s="171"/>
      <c r="AP17090" s="61"/>
      <c r="AQ17090" s="61"/>
      <c r="AR17090" s="61"/>
      <c r="AS17090" s="61"/>
      <c r="AT17090" s="61"/>
      <c r="AU17090" s="61"/>
      <c r="AV17090" s="61"/>
      <c r="AW17090" s="61"/>
      <c r="AX17090" s="61"/>
      <c r="AY17090" s="61"/>
      <c r="AZ17090" s="61"/>
      <c r="BA17090" s="61"/>
    </row>
    <row r="17091" spans="39:53" x14ac:dyDescent="0.2">
      <c r="AM17091" s="61"/>
      <c r="AN17091" s="61"/>
      <c r="AO17091" s="171"/>
      <c r="AP17091" s="61"/>
      <c r="AQ17091" s="61"/>
      <c r="AR17091" s="61"/>
      <c r="AS17091" s="61"/>
      <c r="AT17091" s="61"/>
      <c r="AU17091" s="61"/>
      <c r="AV17091" s="61"/>
      <c r="AW17091" s="61"/>
      <c r="AX17091" s="61"/>
      <c r="AY17091" s="61"/>
      <c r="AZ17091" s="61"/>
      <c r="BA17091" s="61"/>
    </row>
    <row r="17092" spans="39:53" x14ac:dyDescent="0.2">
      <c r="AM17092" s="61"/>
      <c r="AN17092" s="61"/>
      <c r="AO17092" s="171"/>
      <c r="AP17092" s="61"/>
      <c r="AQ17092" s="61"/>
      <c r="AR17092" s="61"/>
      <c r="AS17092" s="61"/>
      <c r="AT17092" s="61"/>
      <c r="AU17092" s="61"/>
      <c r="AV17092" s="61"/>
      <c r="AW17092" s="61"/>
      <c r="AX17092" s="61"/>
      <c r="AY17092" s="61"/>
      <c r="AZ17092" s="61"/>
      <c r="BA17092" s="61"/>
    </row>
    <row r="17093" spans="39:53" x14ac:dyDescent="0.2">
      <c r="AM17093" s="61"/>
      <c r="AN17093" s="61"/>
      <c r="AO17093" s="171"/>
      <c r="AP17093" s="61"/>
      <c r="AQ17093" s="61"/>
      <c r="AR17093" s="61"/>
      <c r="AS17093" s="61"/>
      <c r="AT17093" s="61"/>
      <c r="AU17093" s="61"/>
      <c r="AV17093" s="61"/>
      <c r="AW17093" s="61"/>
      <c r="AX17093" s="61"/>
      <c r="AY17093" s="61"/>
      <c r="AZ17093" s="61"/>
      <c r="BA17093" s="61"/>
    </row>
    <row r="17094" spans="39:53" x14ac:dyDescent="0.2">
      <c r="AM17094" s="61"/>
      <c r="AN17094" s="61"/>
      <c r="AO17094" s="171"/>
      <c r="AP17094" s="61"/>
      <c r="AQ17094" s="61"/>
      <c r="AR17094" s="61"/>
      <c r="AS17094" s="61"/>
      <c r="AT17094" s="61"/>
      <c r="AU17094" s="61"/>
      <c r="AV17094" s="61"/>
      <c r="AW17094" s="61"/>
      <c r="AX17094" s="61"/>
      <c r="AY17094" s="61"/>
      <c r="AZ17094" s="61"/>
      <c r="BA17094" s="61"/>
    </row>
    <row r="17095" spans="39:53" x14ac:dyDescent="0.2">
      <c r="AM17095" s="61"/>
      <c r="AN17095" s="61"/>
      <c r="AO17095" s="171"/>
      <c r="AP17095" s="61"/>
      <c r="AQ17095" s="61"/>
      <c r="AR17095" s="61"/>
      <c r="AS17095" s="61"/>
      <c r="AT17095" s="61"/>
      <c r="AU17095" s="61"/>
      <c r="AV17095" s="61"/>
      <c r="AW17095" s="61"/>
      <c r="AX17095" s="61"/>
      <c r="AY17095" s="61"/>
      <c r="AZ17095" s="61"/>
      <c r="BA17095" s="61"/>
    </row>
    <row r="17096" spans="39:53" x14ac:dyDescent="0.2">
      <c r="AM17096" s="61"/>
      <c r="AN17096" s="61"/>
      <c r="AO17096" s="171"/>
      <c r="AP17096" s="61"/>
      <c r="AQ17096" s="61"/>
      <c r="AR17096" s="61"/>
      <c r="AS17096" s="61"/>
      <c r="AT17096" s="61"/>
      <c r="AU17096" s="61"/>
      <c r="AV17096" s="61"/>
      <c r="AW17096" s="61"/>
      <c r="AX17096" s="61"/>
      <c r="AY17096" s="61"/>
      <c r="AZ17096" s="61"/>
      <c r="BA17096" s="61"/>
    </row>
    <row r="17097" spans="39:53" x14ac:dyDescent="0.2">
      <c r="AM17097" s="61"/>
      <c r="AN17097" s="61"/>
      <c r="AO17097" s="171"/>
      <c r="AP17097" s="61"/>
      <c r="AQ17097" s="61"/>
      <c r="AR17097" s="61"/>
      <c r="AS17097" s="61"/>
      <c r="AT17097" s="61"/>
      <c r="AU17097" s="61"/>
      <c r="AV17097" s="61"/>
      <c r="AW17097" s="61"/>
      <c r="AX17097" s="61"/>
      <c r="AY17097" s="61"/>
      <c r="AZ17097" s="61"/>
      <c r="BA17097" s="61"/>
    </row>
    <row r="17098" spans="39:53" x14ac:dyDescent="0.2">
      <c r="AM17098" s="61"/>
      <c r="AN17098" s="61"/>
      <c r="AO17098" s="171"/>
      <c r="AP17098" s="61"/>
      <c r="AQ17098" s="61"/>
      <c r="AR17098" s="61"/>
      <c r="AS17098" s="61"/>
      <c r="AT17098" s="61"/>
      <c r="AU17098" s="61"/>
      <c r="AV17098" s="61"/>
      <c r="AW17098" s="61"/>
      <c r="AX17098" s="61"/>
      <c r="AY17098" s="61"/>
      <c r="AZ17098" s="61"/>
      <c r="BA17098" s="61"/>
    </row>
    <row r="17099" spans="39:53" x14ac:dyDescent="0.2">
      <c r="AM17099" s="61"/>
      <c r="AN17099" s="61"/>
      <c r="AO17099" s="171"/>
      <c r="AP17099" s="61"/>
      <c r="AQ17099" s="61"/>
      <c r="AR17099" s="61"/>
      <c r="AS17099" s="61"/>
      <c r="AT17099" s="61"/>
      <c r="AU17099" s="61"/>
      <c r="AV17099" s="61"/>
      <c r="AW17099" s="61"/>
      <c r="AX17099" s="61"/>
      <c r="AY17099" s="61"/>
      <c r="AZ17099" s="61"/>
      <c r="BA17099" s="61"/>
    </row>
    <row r="17100" spans="39:53" x14ac:dyDescent="0.2">
      <c r="AM17100" s="61"/>
      <c r="AN17100" s="61"/>
      <c r="AO17100" s="171"/>
      <c r="AP17100" s="61"/>
      <c r="AQ17100" s="61"/>
      <c r="AR17100" s="61"/>
      <c r="AS17100" s="61"/>
      <c r="AT17100" s="61"/>
      <c r="AU17100" s="61"/>
      <c r="AV17100" s="61"/>
      <c r="AW17100" s="61"/>
      <c r="AX17100" s="61"/>
      <c r="AY17100" s="61"/>
      <c r="AZ17100" s="61"/>
      <c r="BA17100" s="61"/>
    </row>
    <row r="17101" spans="39:53" x14ac:dyDescent="0.2">
      <c r="AM17101" s="61"/>
      <c r="AN17101" s="61"/>
      <c r="AO17101" s="171"/>
      <c r="AP17101" s="61"/>
      <c r="AQ17101" s="61"/>
      <c r="AR17101" s="61"/>
      <c r="AS17101" s="61"/>
      <c r="AT17101" s="61"/>
      <c r="AU17101" s="61"/>
      <c r="AV17101" s="61"/>
      <c r="AW17101" s="61"/>
      <c r="AX17101" s="61"/>
      <c r="AY17101" s="61"/>
      <c r="AZ17101" s="61"/>
      <c r="BA17101" s="61"/>
    </row>
    <row r="17102" spans="39:53" x14ac:dyDescent="0.2">
      <c r="AM17102" s="61"/>
      <c r="AN17102" s="61"/>
      <c r="AO17102" s="171"/>
      <c r="AP17102" s="61"/>
      <c r="AQ17102" s="61"/>
      <c r="AR17102" s="61"/>
      <c r="AS17102" s="61"/>
      <c r="AT17102" s="61"/>
      <c r="AU17102" s="61"/>
      <c r="AV17102" s="61"/>
      <c r="AW17102" s="61"/>
      <c r="AX17102" s="61"/>
      <c r="AY17102" s="61"/>
      <c r="AZ17102" s="61"/>
      <c r="BA17102" s="61"/>
    </row>
    <row r="17103" spans="39:53" x14ac:dyDescent="0.2">
      <c r="AM17103" s="61"/>
      <c r="AN17103" s="61"/>
      <c r="AO17103" s="171"/>
      <c r="AP17103" s="61"/>
      <c r="AQ17103" s="61"/>
      <c r="AR17103" s="61"/>
      <c r="AS17103" s="61"/>
      <c r="AT17103" s="61"/>
      <c r="AU17103" s="61"/>
      <c r="AV17103" s="61"/>
      <c r="AW17103" s="61"/>
      <c r="AX17103" s="61"/>
      <c r="AY17103" s="61"/>
      <c r="AZ17103" s="61"/>
      <c r="BA17103" s="61"/>
    </row>
    <row r="17104" spans="39:53" x14ac:dyDescent="0.2">
      <c r="AM17104" s="61"/>
      <c r="AN17104" s="61"/>
      <c r="AO17104" s="171"/>
      <c r="AP17104" s="61"/>
      <c r="AQ17104" s="61"/>
      <c r="AR17104" s="61"/>
      <c r="AS17104" s="61"/>
      <c r="AT17104" s="61"/>
      <c r="AU17104" s="61"/>
      <c r="AV17104" s="61"/>
      <c r="AW17104" s="61"/>
      <c r="AX17104" s="61"/>
      <c r="AY17104" s="61"/>
      <c r="AZ17104" s="61"/>
      <c r="BA17104" s="61"/>
    </row>
    <row r="17105" spans="39:53" x14ac:dyDescent="0.2">
      <c r="AM17105" s="61"/>
      <c r="AN17105" s="61"/>
      <c r="AO17105" s="171"/>
      <c r="AP17105" s="61"/>
      <c r="AQ17105" s="61"/>
      <c r="AR17105" s="61"/>
      <c r="AS17105" s="61"/>
      <c r="AT17105" s="61"/>
      <c r="AU17105" s="61"/>
      <c r="AV17105" s="61"/>
      <c r="AW17105" s="61"/>
      <c r="AX17105" s="61"/>
      <c r="AY17105" s="61"/>
      <c r="AZ17105" s="61"/>
      <c r="BA17105" s="61"/>
    </row>
    <row r="17106" spans="39:53" x14ac:dyDescent="0.2">
      <c r="AM17106" s="61"/>
      <c r="AN17106" s="61"/>
      <c r="AO17106" s="171"/>
      <c r="AP17106" s="61"/>
      <c r="AQ17106" s="61"/>
      <c r="AR17106" s="61"/>
      <c r="AS17106" s="61"/>
      <c r="AT17106" s="61"/>
      <c r="AU17106" s="61"/>
      <c r="AV17106" s="61"/>
      <c r="AW17106" s="61"/>
      <c r="AX17106" s="61"/>
      <c r="AY17106" s="61"/>
      <c r="AZ17106" s="61"/>
      <c r="BA17106" s="61"/>
    </row>
    <row r="17107" spans="39:53" x14ac:dyDescent="0.2">
      <c r="AM17107" s="61"/>
      <c r="AN17107" s="61"/>
      <c r="AO17107" s="171"/>
      <c r="AP17107" s="61"/>
      <c r="AQ17107" s="61"/>
      <c r="AR17107" s="61"/>
      <c r="AS17107" s="61"/>
      <c r="AT17107" s="61"/>
      <c r="AU17107" s="61"/>
      <c r="AV17107" s="61"/>
      <c r="AW17107" s="61"/>
      <c r="AX17107" s="61"/>
      <c r="AY17107" s="61"/>
      <c r="AZ17107" s="61"/>
      <c r="BA17107" s="61"/>
    </row>
    <row r="17108" spans="39:53" x14ac:dyDescent="0.2">
      <c r="AM17108" s="61"/>
      <c r="AN17108" s="61"/>
      <c r="AO17108" s="171"/>
      <c r="AP17108" s="61"/>
      <c r="AQ17108" s="61"/>
      <c r="AR17108" s="61"/>
      <c r="AS17108" s="61"/>
      <c r="AT17108" s="61"/>
      <c r="AU17108" s="61"/>
      <c r="AV17108" s="61"/>
      <c r="AW17108" s="61"/>
      <c r="AX17108" s="61"/>
      <c r="AY17108" s="61"/>
      <c r="AZ17108" s="61"/>
      <c r="BA17108" s="61"/>
    </row>
    <row r="17109" spans="39:53" x14ac:dyDescent="0.2">
      <c r="AM17109" s="61"/>
      <c r="AN17109" s="61"/>
      <c r="AO17109" s="171"/>
      <c r="AP17109" s="61"/>
      <c r="AQ17109" s="61"/>
      <c r="AR17109" s="61"/>
      <c r="AS17109" s="61"/>
      <c r="AT17109" s="61"/>
      <c r="AU17109" s="61"/>
      <c r="AV17109" s="61"/>
      <c r="AW17109" s="61"/>
      <c r="AX17109" s="61"/>
      <c r="AY17109" s="61"/>
      <c r="AZ17109" s="61"/>
      <c r="BA17109" s="61"/>
    </row>
    <row r="17110" spans="39:53" x14ac:dyDescent="0.2">
      <c r="AM17110" s="61"/>
      <c r="AN17110" s="61"/>
      <c r="AO17110" s="171"/>
      <c r="AP17110" s="61"/>
      <c r="AQ17110" s="61"/>
      <c r="AR17110" s="61"/>
      <c r="AS17110" s="61"/>
      <c r="AT17110" s="61"/>
      <c r="AU17110" s="61"/>
      <c r="AV17110" s="61"/>
      <c r="AW17110" s="61"/>
      <c r="AX17110" s="61"/>
      <c r="AY17110" s="61"/>
      <c r="AZ17110" s="61"/>
      <c r="BA17110" s="61"/>
    </row>
    <row r="17111" spans="39:53" x14ac:dyDescent="0.2">
      <c r="AM17111" s="61"/>
      <c r="AN17111" s="61"/>
      <c r="AO17111" s="171"/>
      <c r="AP17111" s="61"/>
      <c r="AQ17111" s="61"/>
      <c r="AR17111" s="61"/>
      <c r="AS17111" s="61"/>
      <c r="AT17111" s="61"/>
      <c r="AU17111" s="61"/>
      <c r="AV17111" s="61"/>
      <c r="AW17111" s="61"/>
      <c r="AX17111" s="61"/>
      <c r="AY17111" s="61"/>
      <c r="AZ17111" s="61"/>
      <c r="BA17111" s="61"/>
    </row>
    <row r="17112" spans="39:53" x14ac:dyDescent="0.2">
      <c r="AM17112" s="61"/>
      <c r="AN17112" s="61"/>
      <c r="AO17112" s="171"/>
      <c r="AP17112" s="61"/>
      <c r="AQ17112" s="61"/>
      <c r="AR17112" s="61"/>
      <c r="AS17112" s="61"/>
      <c r="AT17112" s="61"/>
      <c r="AU17112" s="61"/>
      <c r="AV17112" s="61"/>
      <c r="AW17112" s="61"/>
      <c r="AX17112" s="61"/>
      <c r="AY17112" s="61"/>
      <c r="AZ17112" s="61"/>
      <c r="BA17112" s="61"/>
    </row>
    <row r="17113" spans="39:53" x14ac:dyDescent="0.2">
      <c r="AM17113" s="61"/>
      <c r="AN17113" s="61"/>
      <c r="AO17113" s="171"/>
      <c r="AP17113" s="61"/>
      <c r="AQ17113" s="61"/>
      <c r="AR17113" s="61"/>
      <c r="AS17113" s="61"/>
      <c r="AT17113" s="61"/>
      <c r="AU17113" s="61"/>
      <c r="AV17113" s="61"/>
      <c r="AW17113" s="61"/>
      <c r="AX17113" s="61"/>
      <c r="AY17113" s="61"/>
      <c r="AZ17113" s="61"/>
      <c r="BA17113" s="61"/>
    </row>
    <row r="17114" spans="39:53" x14ac:dyDescent="0.2">
      <c r="AM17114" s="61"/>
      <c r="AN17114" s="61"/>
      <c r="AO17114" s="171"/>
      <c r="AP17114" s="61"/>
      <c r="AQ17114" s="61"/>
      <c r="AR17114" s="61"/>
      <c r="AS17114" s="61"/>
      <c r="AT17114" s="61"/>
      <c r="AU17114" s="61"/>
      <c r="AV17114" s="61"/>
      <c r="AW17114" s="61"/>
      <c r="AX17114" s="61"/>
      <c r="AY17114" s="61"/>
      <c r="AZ17114" s="61"/>
      <c r="BA17114" s="61"/>
    </row>
    <row r="17115" spans="39:53" x14ac:dyDescent="0.2">
      <c r="AM17115" s="61"/>
      <c r="AN17115" s="61"/>
      <c r="AO17115" s="171"/>
      <c r="AP17115" s="61"/>
      <c r="AQ17115" s="61"/>
      <c r="AR17115" s="61"/>
      <c r="AS17115" s="61"/>
      <c r="AT17115" s="61"/>
      <c r="AU17115" s="61"/>
      <c r="AV17115" s="61"/>
      <c r="AW17115" s="61"/>
      <c r="AX17115" s="61"/>
      <c r="AY17115" s="61"/>
      <c r="AZ17115" s="61"/>
      <c r="BA17115" s="61"/>
    </row>
    <row r="17116" spans="39:53" x14ac:dyDescent="0.2">
      <c r="AM17116" s="61"/>
      <c r="AN17116" s="61"/>
      <c r="AO17116" s="171"/>
      <c r="AP17116" s="61"/>
      <c r="AQ17116" s="61"/>
      <c r="AR17116" s="61"/>
      <c r="AS17116" s="61"/>
      <c r="AT17116" s="61"/>
      <c r="AU17116" s="61"/>
      <c r="AV17116" s="61"/>
      <c r="AW17116" s="61"/>
      <c r="AX17116" s="61"/>
      <c r="AY17116" s="61"/>
      <c r="AZ17116" s="61"/>
      <c r="BA17116" s="61"/>
    </row>
    <row r="17117" spans="39:53" x14ac:dyDescent="0.2">
      <c r="AM17117" s="61"/>
      <c r="AN17117" s="61"/>
      <c r="AO17117" s="171"/>
      <c r="AP17117" s="61"/>
      <c r="AQ17117" s="61"/>
      <c r="AR17117" s="61"/>
      <c r="AS17117" s="61"/>
      <c r="AT17117" s="61"/>
      <c r="AU17117" s="61"/>
      <c r="AV17117" s="61"/>
      <c r="AW17117" s="61"/>
      <c r="AX17117" s="61"/>
      <c r="AY17117" s="61"/>
      <c r="AZ17117" s="61"/>
      <c r="BA17117" s="61"/>
    </row>
    <row r="17118" spans="39:53" x14ac:dyDescent="0.2">
      <c r="AM17118" s="61"/>
      <c r="AN17118" s="61"/>
      <c r="AO17118" s="171"/>
      <c r="AP17118" s="61"/>
      <c r="AQ17118" s="61"/>
      <c r="AR17118" s="61"/>
      <c r="AS17118" s="61"/>
      <c r="AT17118" s="61"/>
      <c r="AU17118" s="61"/>
      <c r="AV17118" s="61"/>
      <c r="AW17118" s="61"/>
      <c r="AX17118" s="61"/>
      <c r="AY17118" s="61"/>
      <c r="AZ17118" s="61"/>
      <c r="BA17118" s="61"/>
    </row>
    <row r="17119" spans="39:53" x14ac:dyDescent="0.2">
      <c r="AM17119" s="61"/>
      <c r="AN17119" s="61"/>
      <c r="AO17119" s="171"/>
      <c r="AP17119" s="61"/>
      <c r="AQ17119" s="61"/>
      <c r="AR17119" s="61"/>
      <c r="AS17119" s="61"/>
      <c r="AT17119" s="61"/>
      <c r="AU17119" s="61"/>
      <c r="AV17119" s="61"/>
      <c r="AW17119" s="61"/>
      <c r="AX17119" s="61"/>
      <c r="AY17119" s="61"/>
      <c r="AZ17119" s="61"/>
      <c r="BA17119" s="61"/>
    </row>
    <row r="17120" spans="39:53" x14ac:dyDescent="0.2">
      <c r="AM17120" s="61"/>
      <c r="AN17120" s="61"/>
      <c r="AO17120" s="171"/>
      <c r="AP17120" s="61"/>
      <c r="AQ17120" s="61"/>
      <c r="AR17120" s="61"/>
      <c r="AS17120" s="61"/>
      <c r="AT17120" s="61"/>
      <c r="AU17120" s="61"/>
      <c r="AV17120" s="61"/>
      <c r="AW17120" s="61"/>
      <c r="AX17120" s="61"/>
      <c r="AY17120" s="61"/>
      <c r="AZ17120" s="61"/>
      <c r="BA17120" s="61"/>
    </row>
    <row r="17121" spans="39:53" x14ac:dyDescent="0.2">
      <c r="AM17121" s="61"/>
      <c r="AN17121" s="61"/>
      <c r="AO17121" s="171"/>
      <c r="AP17121" s="61"/>
      <c r="AQ17121" s="61"/>
      <c r="AR17121" s="61"/>
      <c r="AS17121" s="61"/>
      <c r="AT17121" s="61"/>
      <c r="AU17121" s="61"/>
      <c r="AV17121" s="61"/>
      <c r="AW17121" s="61"/>
      <c r="AX17121" s="61"/>
      <c r="AY17121" s="61"/>
      <c r="AZ17121" s="61"/>
      <c r="BA17121" s="61"/>
    </row>
    <row r="17122" spans="39:53" x14ac:dyDescent="0.2">
      <c r="AM17122" s="61"/>
      <c r="AN17122" s="61"/>
      <c r="AO17122" s="171"/>
      <c r="AP17122" s="61"/>
      <c r="AQ17122" s="61"/>
      <c r="AR17122" s="61"/>
      <c r="AS17122" s="61"/>
      <c r="AT17122" s="61"/>
      <c r="AU17122" s="61"/>
      <c r="AV17122" s="61"/>
      <c r="AW17122" s="61"/>
      <c r="AX17122" s="61"/>
      <c r="AY17122" s="61"/>
      <c r="AZ17122" s="61"/>
      <c r="BA17122" s="61"/>
    </row>
    <row r="17123" spans="39:53" x14ac:dyDescent="0.2">
      <c r="AM17123" s="61"/>
      <c r="AN17123" s="61"/>
      <c r="AO17123" s="171"/>
      <c r="AP17123" s="61"/>
      <c r="AQ17123" s="61"/>
      <c r="AR17123" s="61"/>
      <c r="AS17123" s="61"/>
      <c r="AT17123" s="61"/>
      <c r="AU17123" s="61"/>
      <c r="AV17123" s="61"/>
      <c r="AW17123" s="61"/>
      <c r="AX17123" s="61"/>
      <c r="AY17123" s="61"/>
      <c r="AZ17123" s="61"/>
      <c r="BA17123" s="61"/>
    </row>
    <row r="17124" spans="39:53" x14ac:dyDescent="0.2">
      <c r="AM17124" s="61"/>
      <c r="AN17124" s="61"/>
      <c r="AO17124" s="171"/>
      <c r="AP17124" s="61"/>
      <c r="AQ17124" s="61"/>
      <c r="AR17124" s="61"/>
      <c r="AS17124" s="61"/>
      <c r="AT17124" s="61"/>
      <c r="AU17124" s="61"/>
      <c r="AV17124" s="61"/>
      <c r="AW17124" s="61"/>
      <c r="AX17124" s="61"/>
      <c r="AY17124" s="61"/>
      <c r="AZ17124" s="61"/>
      <c r="BA17124" s="61"/>
    </row>
    <row r="17125" spans="39:53" x14ac:dyDescent="0.2">
      <c r="AM17125" s="61"/>
      <c r="AN17125" s="61"/>
      <c r="AO17125" s="171"/>
      <c r="AP17125" s="61"/>
      <c r="AQ17125" s="61"/>
      <c r="AR17125" s="61"/>
      <c r="AS17125" s="61"/>
      <c r="AT17125" s="61"/>
      <c r="AU17125" s="61"/>
      <c r="AV17125" s="61"/>
      <c r="AW17125" s="61"/>
      <c r="AX17125" s="61"/>
      <c r="AY17125" s="61"/>
      <c r="AZ17125" s="61"/>
      <c r="BA17125" s="61"/>
    </row>
    <row r="17126" spans="39:53" x14ac:dyDescent="0.2">
      <c r="AM17126" s="61"/>
      <c r="AN17126" s="61"/>
      <c r="AO17126" s="171"/>
      <c r="AP17126" s="61"/>
      <c r="AQ17126" s="61"/>
      <c r="AR17126" s="61"/>
      <c r="AS17126" s="61"/>
      <c r="AT17126" s="61"/>
      <c r="AU17126" s="61"/>
      <c r="AV17126" s="61"/>
      <c r="AW17126" s="61"/>
      <c r="AX17126" s="61"/>
      <c r="AY17126" s="61"/>
      <c r="AZ17126" s="61"/>
      <c r="BA17126" s="61"/>
    </row>
    <row r="17127" spans="39:53" x14ac:dyDescent="0.2">
      <c r="AM17127" s="61"/>
      <c r="AN17127" s="61"/>
      <c r="AO17127" s="171"/>
      <c r="AP17127" s="61"/>
      <c r="AQ17127" s="61"/>
      <c r="AR17127" s="61"/>
      <c r="AS17127" s="61"/>
      <c r="AT17127" s="61"/>
      <c r="AU17127" s="61"/>
      <c r="AV17127" s="61"/>
      <c r="AW17127" s="61"/>
      <c r="AX17127" s="61"/>
      <c r="AY17127" s="61"/>
      <c r="AZ17127" s="61"/>
      <c r="BA17127" s="61"/>
    </row>
    <row r="17128" spans="39:53" x14ac:dyDescent="0.2">
      <c r="AM17128" s="61"/>
      <c r="AN17128" s="61"/>
      <c r="AO17128" s="171"/>
      <c r="AP17128" s="61"/>
      <c r="AQ17128" s="61"/>
      <c r="AR17128" s="61"/>
      <c r="AS17128" s="61"/>
      <c r="AT17128" s="61"/>
      <c r="AU17128" s="61"/>
      <c r="AV17128" s="61"/>
      <c r="AW17128" s="61"/>
      <c r="AX17128" s="61"/>
      <c r="AY17128" s="61"/>
      <c r="AZ17128" s="61"/>
      <c r="BA17128" s="61"/>
    </row>
    <row r="17129" spans="39:53" x14ac:dyDescent="0.2">
      <c r="AM17129" s="61"/>
      <c r="AN17129" s="61"/>
      <c r="AO17129" s="171"/>
      <c r="AP17129" s="61"/>
      <c r="AQ17129" s="61"/>
      <c r="AR17129" s="61"/>
      <c r="AS17129" s="61"/>
      <c r="AT17129" s="61"/>
      <c r="AU17129" s="61"/>
      <c r="AV17129" s="61"/>
      <c r="AW17129" s="61"/>
      <c r="AX17129" s="61"/>
      <c r="AY17129" s="61"/>
      <c r="AZ17129" s="61"/>
      <c r="BA17129" s="61"/>
    </row>
    <row r="17130" spans="39:53" x14ac:dyDescent="0.2">
      <c r="AM17130" s="61"/>
      <c r="AN17130" s="61"/>
      <c r="AO17130" s="171"/>
      <c r="AP17130" s="61"/>
      <c r="AQ17130" s="61"/>
      <c r="AR17130" s="61"/>
      <c r="AS17130" s="61"/>
      <c r="AT17130" s="61"/>
      <c r="AU17130" s="61"/>
      <c r="AV17130" s="61"/>
      <c r="AW17130" s="61"/>
      <c r="AX17130" s="61"/>
      <c r="AY17130" s="61"/>
      <c r="AZ17130" s="61"/>
      <c r="BA17130" s="61"/>
    </row>
    <row r="17131" spans="39:53" x14ac:dyDescent="0.2">
      <c r="AM17131" s="61"/>
      <c r="AN17131" s="61"/>
      <c r="AO17131" s="171"/>
      <c r="AP17131" s="61"/>
      <c r="AQ17131" s="61"/>
      <c r="AR17131" s="61"/>
      <c r="AS17131" s="61"/>
      <c r="AT17131" s="61"/>
      <c r="AU17131" s="61"/>
      <c r="AV17131" s="61"/>
      <c r="AW17131" s="61"/>
      <c r="AX17131" s="61"/>
      <c r="AY17131" s="61"/>
      <c r="AZ17131" s="61"/>
      <c r="BA17131" s="61"/>
    </row>
    <row r="17132" spans="39:53" x14ac:dyDescent="0.2">
      <c r="AM17132" s="61"/>
      <c r="AN17132" s="61"/>
      <c r="AO17132" s="171"/>
      <c r="AP17132" s="61"/>
      <c r="AQ17132" s="61"/>
      <c r="AR17132" s="61"/>
      <c r="AS17132" s="61"/>
      <c r="AT17132" s="61"/>
      <c r="AU17132" s="61"/>
      <c r="AV17132" s="61"/>
      <c r="AW17132" s="61"/>
      <c r="AX17132" s="61"/>
      <c r="AY17132" s="61"/>
      <c r="AZ17132" s="61"/>
      <c r="BA17132" s="61"/>
    </row>
    <row r="17133" spans="39:53" x14ac:dyDescent="0.2">
      <c r="AM17133" s="61"/>
      <c r="AN17133" s="61"/>
      <c r="AO17133" s="171"/>
      <c r="AP17133" s="61"/>
      <c r="AQ17133" s="61"/>
      <c r="AR17133" s="61"/>
      <c r="AS17133" s="61"/>
      <c r="AT17133" s="61"/>
      <c r="AU17133" s="61"/>
      <c r="AV17133" s="61"/>
      <c r="AW17133" s="61"/>
      <c r="AX17133" s="61"/>
      <c r="AY17133" s="61"/>
      <c r="AZ17133" s="61"/>
      <c r="BA17133" s="61"/>
    </row>
    <row r="17134" spans="39:53" x14ac:dyDescent="0.2">
      <c r="AM17134" s="61"/>
      <c r="AN17134" s="61"/>
      <c r="AO17134" s="171"/>
      <c r="AP17134" s="61"/>
      <c r="AQ17134" s="61"/>
      <c r="AR17134" s="61"/>
      <c r="AS17134" s="61"/>
      <c r="AT17134" s="61"/>
      <c r="AU17134" s="61"/>
      <c r="AV17134" s="61"/>
      <c r="AW17134" s="61"/>
      <c r="AX17134" s="61"/>
      <c r="AY17134" s="61"/>
      <c r="AZ17134" s="61"/>
      <c r="BA17134" s="61"/>
    </row>
    <row r="17135" spans="39:53" x14ac:dyDescent="0.2">
      <c r="AM17135" s="61"/>
      <c r="AN17135" s="61"/>
      <c r="AO17135" s="171"/>
      <c r="AP17135" s="61"/>
      <c r="AQ17135" s="61"/>
      <c r="AR17135" s="61"/>
      <c r="AS17135" s="61"/>
      <c r="AT17135" s="61"/>
      <c r="AU17135" s="61"/>
      <c r="AV17135" s="61"/>
      <c r="AW17135" s="61"/>
      <c r="AX17135" s="61"/>
      <c r="AY17135" s="61"/>
      <c r="AZ17135" s="61"/>
      <c r="BA17135" s="61"/>
    </row>
    <row r="17136" spans="39:53" x14ac:dyDescent="0.2">
      <c r="AM17136" s="61"/>
      <c r="AN17136" s="61"/>
      <c r="AO17136" s="171"/>
      <c r="AP17136" s="61"/>
      <c r="AQ17136" s="61"/>
      <c r="AR17136" s="61"/>
      <c r="AS17136" s="61"/>
      <c r="AT17136" s="61"/>
      <c r="AU17136" s="61"/>
      <c r="AV17136" s="61"/>
      <c r="AW17136" s="61"/>
      <c r="AX17136" s="61"/>
      <c r="AY17136" s="61"/>
      <c r="AZ17136" s="61"/>
      <c r="BA17136" s="61"/>
    </row>
    <row r="17137" spans="39:53" x14ac:dyDescent="0.2">
      <c r="AM17137" s="61"/>
      <c r="AN17137" s="61"/>
      <c r="AO17137" s="171"/>
      <c r="AP17137" s="61"/>
      <c r="AQ17137" s="61"/>
      <c r="AR17137" s="61"/>
      <c r="AS17137" s="61"/>
      <c r="AT17137" s="61"/>
      <c r="AU17137" s="61"/>
      <c r="AV17137" s="61"/>
      <c r="AW17137" s="61"/>
      <c r="AX17137" s="61"/>
      <c r="AY17137" s="61"/>
      <c r="AZ17137" s="61"/>
      <c r="BA17137" s="61"/>
    </row>
    <row r="17138" spans="39:53" x14ac:dyDescent="0.2">
      <c r="AM17138" s="61"/>
      <c r="AN17138" s="61"/>
      <c r="AO17138" s="171"/>
      <c r="AP17138" s="61"/>
      <c r="AQ17138" s="61"/>
      <c r="AR17138" s="61"/>
      <c r="AS17138" s="61"/>
      <c r="AT17138" s="61"/>
      <c r="AU17138" s="61"/>
      <c r="AV17138" s="61"/>
      <c r="AW17138" s="61"/>
      <c r="AX17138" s="61"/>
      <c r="AY17138" s="61"/>
      <c r="AZ17138" s="61"/>
      <c r="BA17138" s="61"/>
    </row>
    <row r="17139" spans="39:53" x14ac:dyDescent="0.2">
      <c r="AM17139" s="61"/>
      <c r="AN17139" s="61"/>
      <c r="AO17139" s="171"/>
      <c r="AP17139" s="61"/>
      <c r="AQ17139" s="61"/>
      <c r="AR17139" s="61"/>
      <c r="AS17139" s="61"/>
      <c r="AT17139" s="61"/>
      <c r="AU17139" s="61"/>
      <c r="AV17139" s="61"/>
      <c r="AW17139" s="61"/>
      <c r="AX17139" s="61"/>
      <c r="AY17139" s="61"/>
      <c r="AZ17139" s="61"/>
      <c r="BA17139" s="61"/>
    </row>
    <row r="17140" spans="39:53" x14ac:dyDescent="0.2">
      <c r="AM17140" s="61"/>
      <c r="AN17140" s="61"/>
      <c r="AO17140" s="171"/>
      <c r="AP17140" s="61"/>
      <c r="AQ17140" s="61"/>
      <c r="AR17140" s="61"/>
      <c r="AS17140" s="61"/>
      <c r="AT17140" s="61"/>
      <c r="AU17140" s="61"/>
      <c r="AV17140" s="61"/>
      <c r="AW17140" s="61"/>
      <c r="AX17140" s="61"/>
      <c r="AY17140" s="61"/>
      <c r="AZ17140" s="61"/>
      <c r="BA17140" s="61"/>
    </row>
    <row r="17141" spans="39:53" x14ac:dyDescent="0.2">
      <c r="AM17141" s="61"/>
      <c r="AN17141" s="61"/>
      <c r="AO17141" s="171"/>
      <c r="AP17141" s="61"/>
      <c r="AQ17141" s="61"/>
      <c r="AR17141" s="61"/>
      <c r="AS17141" s="61"/>
      <c r="AT17141" s="61"/>
      <c r="AU17141" s="61"/>
      <c r="AV17141" s="61"/>
      <c r="AW17141" s="61"/>
      <c r="AX17141" s="61"/>
      <c r="AY17141" s="61"/>
      <c r="AZ17141" s="61"/>
      <c r="BA17141" s="61"/>
    </row>
    <row r="17142" spans="39:53" x14ac:dyDescent="0.2">
      <c r="AM17142" s="61"/>
      <c r="AN17142" s="61"/>
      <c r="AO17142" s="171"/>
      <c r="AP17142" s="61"/>
      <c r="AQ17142" s="61"/>
      <c r="AR17142" s="61"/>
      <c r="AS17142" s="61"/>
      <c r="AT17142" s="61"/>
      <c r="AU17142" s="61"/>
      <c r="AV17142" s="61"/>
      <c r="AW17142" s="61"/>
      <c r="AX17142" s="61"/>
      <c r="AY17142" s="61"/>
      <c r="AZ17142" s="61"/>
      <c r="BA17142" s="61"/>
    </row>
    <row r="17143" spans="39:53" x14ac:dyDescent="0.2">
      <c r="AM17143" s="61"/>
      <c r="AN17143" s="61"/>
      <c r="AO17143" s="171"/>
      <c r="AP17143" s="61"/>
      <c r="AQ17143" s="61"/>
      <c r="AR17143" s="61"/>
      <c r="AS17143" s="61"/>
      <c r="AT17143" s="61"/>
      <c r="AU17143" s="61"/>
      <c r="AV17143" s="61"/>
      <c r="AW17143" s="61"/>
      <c r="AX17143" s="61"/>
      <c r="AY17143" s="61"/>
      <c r="AZ17143" s="61"/>
      <c r="BA17143" s="61"/>
    </row>
    <row r="17144" spans="39:53" x14ac:dyDescent="0.2">
      <c r="AM17144" s="61"/>
      <c r="AN17144" s="61"/>
      <c r="AO17144" s="171"/>
      <c r="AP17144" s="61"/>
      <c r="AQ17144" s="61"/>
      <c r="AR17144" s="61"/>
      <c r="AS17144" s="61"/>
      <c r="AT17144" s="61"/>
      <c r="AU17144" s="61"/>
      <c r="AV17144" s="61"/>
      <c r="AW17144" s="61"/>
      <c r="AX17144" s="61"/>
      <c r="AY17144" s="61"/>
      <c r="AZ17144" s="61"/>
      <c r="BA17144" s="61"/>
    </row>
    <row r="17145" spans="39:53" x14ac:dyDescent="0.2">
      <c r="AM17145" s="61"/>
      <c r="AN17145" s="61"/>
      <c r="AO17145" s="171"/>
      <c r="AP17145" s="61"/>
      <c r="AQ17145" s="61"/>
      <c r="AR17145" s="61"/>
      <c r="AS17145" s="61"/>
      <c r="AT17145" s="61"/>
      <c r="AU17145" s="61"/>
      <c r="AV17145" s="61"/>
      <c r="AW17145" s="61"/>
      <c r="AX17145" s="61"/>
      <c r="AY17145" s="61"/>
      <c r="AZ17145" s="61"/>
      <c r="BA17145" s="61"/>
    </row>
    <row r="17146" spans="39:53" x14ac:dyDescent="0.2">
      <c r="AM17146" s="61"/>
      <c r="AN17146" s="61"/>
      <c r="AO17146" s="171"/>
      <c r="AP17146" s="61"/>
      <c r="AQ17146" s="61"/>
      <c r="AR17146" s="61"/>
      <c r="AS17146" s="61"/>
      <c r="AT17146" s="61"/>
      <c r="AU17146" s="61"/>
      <c r="AV17146" s="61"/>
      <c r="AW17146" s="61"/>
      <c r="AX17146" s="61"/>
      <c r="AY17146" s="61"/>
      <c r="AZ17146" s="61"/>
      <c r="BA17146" s="61"/>
    </row>
    <row r="17147" spans="39:53" x14ac:dyDescent="0.2">
      <c r="AM17147" s="61"/>
      <c r="AN17147" s="61"/>
      <c r="AO17147" s="171"/>
      <c r="AP17147" s="61"/>
      <c r="AQ17147" s="61"/>
      <c r="AR17147" s="61"/>
      <c r="AS17147" s="61"/>
      <c r="AT17147" s="61"/>
      <c r="AU17147" s="61"/>
      <c r="AV17147" s="61"/>
      <c r="AW17147" s="61"/>
      <c r="AX17147" s="61"/>
      <c r="AY17147" s="61"/>
      <c r="AZ17147" s="61"/>
      <c r="BA17147" s="61"/>
    </row>
    <row r="17148" spans="39:53" x14ac:dyDescent="0.2">
      <c r="AM17148" s="61"/>
      <c r="AN17148" s="61"/>
      <c r="AO17148" s="171"/>
      <c r="AP17148" s="61"/>
      <c r="AQ17148" s="61"/>
      <c r="AR17148" s="61"/>
      <c r="AS17148" s="61"/>
      <c r="AT17148" s="61"/>
      <c r="AU17148" s="61"/>
      <c r="AV17148" s="61"/>
      <c r="AW17148" s="61"/>
      <c r="AX17148" s="61"/>
      <c r="AY17148" s="61"/>
      <c r="AZ17148" s="61"/>
      <c r="BA17148" s="61"/>
    </row>
    <row r="17149" spans="39:53" x14ac:dyDescent="0.2">
      <c r="AM17149" s="61"/>
      <c r="AN17149" s="61"/>
      <c r="AO17149" s="171"/>
      <c r="AP17149" s="61"/>
      <c r="AQ17149" s="61"/>
      <c r="AR17149" s="61"/>
      <c r="AS17149" s="61"/>
      <c r="AT17149" s="61"/>
      <c r="AU17149" s="61"/>
      <c r="AV17149" s="61"/>
      <c r="AW17149" s="61"/>
      <c r="AX17149" s="61"/>
      <c r="AY17149" s="61"/>
      <c r="AZ17149" s="61"/>
      <c r="BA17149" s="61"/>
    </row>
    <row r="17150" spans="39:53" x14ac:dyDescent="0.2">
      <c r="AM17150" s="61"/>
      <c r="AN17150" s="61"/>
      <c r="AO17150" s="171"/>
      <c r="AP17150" s="61"/>
      <c r="AQ17150" s="61"/>
      <c r="AR17150" s="61"/>
      <c r="AS17150" s="61"/>
      <c r="AT17150" s="61"/>
      <c r="AU17150" s="61"/>
      <c r="AV17150" s="61"/>
      <c r="AW17150" s="61"/>
      <c r="AX17150" s="61"/>
      <c r="AY17150" s="61"/>
      <c r="AZ17150" s="61"/>
      <c r="BA17150" s="61"/>
    </row>
    <row r="17151" spans="39:53" x14ac:dyDescent="0.2">
      <c r="AM17151" s="61"/>
      <c r="AN17151" s="61"/>
      <c r="AO17151" s="171"/>
      <c r="AP17151" s="61"/>
      <c r="AQ17151" s="61"/>
      <c r="AR17151" s="61"/>
      <c r="AS17151" s="61"/>
      <c r="AT17151" s="61"/>
      <c r="AU17151" s="61"/>
      <c r="AV17151" s="61"/>
      <c r="AW17151" s="61"/>
      <c r="AX17151" s="61"/>
      <c r="AY17151" s="61"/>
      <c r="AZ17151" s="61"/>
      <c r="BA17151" s="61"/>
    </row>
    <row r="17152" spans="39:53" x14ac:dyDescent="0.2">
      <c r="AM17152" s="61"/>
      <c r="AN17152" s="61"/>
      <c r="AO17152" s="171"/>
      <c r="AP17152" s="61"/>
      <c r="AQ17152" s="61"/>
      <c r="AR17152" s="61"/>
      <c r="AS17152" s="61"/>
      <c r="AT17152" s="61"/>
      <c r="AU17152" s="61"/>
      <c r="AV17152" s="61"/>
      <c r="AW17152" s="61"/>
      <c r="AX17152" s="61"/>
      <c r="AY17152" s="61"/>
      <c r="AZ17152" s="61"/>
      <c r="BA17152" s="61"/>
    </row>
    <row r="17153" spans="39:53" x14ac:dyDescent="0.2">
      <c r="AM17153" s="61"/>
      <c r="AN17153" s="61"/>
      <c r="AO17153" s="171"/>
      <c r="AP17153" s="61"/>
      <c r="AQ17153" s="61"/>
      <c r="AR17153" s="61"/>
      <c r="AS17153" s="61"/>
      <c r="AT17153" s="61"/>
      <c r="AU17153" s="61"/>
      <c r="AV17153" s="61"/>
      <c r="AW17153" s="61"/>
      <c r="AX17153" s="61"/>
      <c r="AY17153" s="61"/>
      <c r="AZ17153" s="61"/>
      <c r="BA17153" s="61"/>
    </row>
    <row r="17154" spans="39:53" x14ac:dyDescent="0.2">
      <c r="AM17154" s="61"/>
      <c r="AN17154" s="61"/>
      <c r="AO17154" s="171"/>
      <c r="AP17154" s="61"/>
      <c r="AQ17154" s="61"/>
      <c r="AR17154" s="61"/>
      <c r="AS17154" s="61"/>
      <c r="AT17154" s="61"/>
      <c r="AU17154" s="61"/>
      <c r="AV17154" s="61"/>
      <c r="AW17154" s="61"/>
      <c r="AX17154" s="61"/>
      <c r="AY17154" s="61"/>
      <c r="AZ17154" s="61"/>
      <c r="BA17154" s="61"/>
    </row>
    <row r="17155" spans="39:53" x14ac:dyDescent="0.2">
      <c r="AM17155" s="61"/>
      <c r="AN17155" s="61"/>
      <c r="AO17155" s="171"/>
      <c r="AP17155" s="61"/>
      <c r="AQ17155" s="61"/>
      <c r="AR17155" s="61"/>
      <c r="AS17155" s="61"/>
      <c r="AT17155" s="61"/>
      <c r="AU17155" s="61"/>
      <c r="AV17155" s="61"/>
      <c r="AW17155" s="61"/>
      <c r="AX17155" s="61"/>
      <c r="AY17155" s="61"/>
      <c r="AZ17155" s="61"/>
      <c r="BA17155" s="61"/>
    </row>
    <row r="17156" spans="39:53" x14ac:dyDescent="0.2">
      <c r="AM17156" s="61"/>
      <c r="AN17156" s="61"/>
      <c r="AO17156" s="171"/>
      <c r="AP17156" s="61"/>
      <c r="AQ17156" s="61"/>
      <c r="AR17156" s="61"/>
      <c r="AS17156" s="61"/>
      <c r="AT17156" s="61"/>
      <c r="AU17156" s="61"/>
      <c r="AV17156" s="61"/>
      <c r="AW17156" s="61"/>
      <c r="AX17156" s="61"/>
      <c r="AY17156" s="61"/>
      <c r="AZ17156" s="61"/>
      <c r="BA17156" s="61"/>
    </row>
    <row r="17157" spans="39:53" x14ac:dyDescent="0.2">
      <c r="AM17157" s="61"/>
      <c r="AN17157" s="61"/>
      <c r="AO17157" s="171"/>
      <c r="AP17157" s="61"/>
      <c r="AQ17157" s="61"/>
      <c r="AR17157" s="61"/>
      <c r="AS17157" s="61"/>
      <c r="AT17157" s="61"/>
      <c r="AU17157" s="61"/>
      <c r="AV17157" s="61"/>
      <c r="AW17157" s="61"/>
      <c r="AX17157" s="61"/>
      <c r="AY17157" s="61"/>
      <c r="AZ17157" s="61"/>
      <c r="BA17157" s="61"/>
    </row>
    <row r="17158" spans="39:53" x14ac:dyDescent="0.2">
      <c r="AM17158" s="61"/>
      <c r="AN17158" s="61"/>
      <c r="AO17158" s="171"/>
      <c r="AP17158" s="61"/>
      <c r="AQ17158" s="61"/>
      <c r="AR17158" s="61"/>
      <c r="AS17158" s="61"/>
      <c r="AT17158" s="61"/>
      <c r="AU17158" s="61"/>
      <c r="AV17158" s="61"/>
      <c r="AW17158" s="61"/>
      <c r="AX17158" s="61"/>
      <c r="AY17158" s="61"/>
      <c r="AZ17158" s="61"/>
      <c r="BA17158" s="61"/>
    </row>
    <row r="17159" spans="39:53" x14ac:dyDescent="0.2">
      <c r="AM17159" s="61"/>
      <c r="AN17159" s="61"/>
      <c r="AO17159" s="171"/>
      <c r="AP17159" s="61"/>
      <c r="AQ17159" s="61"/>
      <c r="AR17159" s="61"/>
      <c r="AS17159" s="61"/>
      <c r="AT17159" s="61"/>
      <c r="AU17159" s="61"/>
      <c r="AV17159" s="61"/>
      <c r="AW17159" s="61"/>
      <c r="AX17159" s="61"/>
      <c r="AY17159" s="61"/>
      <c r="AZ17159" s="61"/>
      <c r="BA17159" s="61"/>
    </row>
    <row r="17160" spans="39:53" x14ac:dyDescent="0.2">
      <c r="AM17160" s="61"/>
      <c r="AN17160" s="61"/>
      <c r="AO17160" s="171"/>
      <c r="AP17160" s="61"/>
      <c r="AQ17160" s="61"/>
      <c r="AR17160" s="61"/>
      <c r="AS17160" s="61"/>
      <c r="AT17160" s="61"/>
      <c r="AU17160" s="61"/>
      <c r="AV17160" s="61"/>
      <c r="AW17160" s="61"/>
      <c r="AX17160" s="61"/>
      <c r="AY17160" s="61"/>
      <c r="AZ17160" s="61"/>
      <c r="BA17160" s="61"/>
    </row>
    <row r="17161" spans="39:53" x14ac:dyDescent="0.2">
      <c r="AM17161" s="61"/>
      <c r="AN17161" s="61"/>
      <c r="AO17161" s="171"/>
      <c r="AP17161" s="61"/>
      <c r="AQ17161" s="61"/>
      <c r="AR17161" s="61"/>
      <c r="AS17161" s="61"/>
      <c r="AT17161" s="61"/>
      <c r="AU17161" s="61"/>
      <c r="AV17161" s="61"/>
      <c r="AW17161" s="61"/>
      <c r="AX17161" s="61"/>
      <c r="AY17161" s="61"/>
      <c r="AZ17161" s="61"/>
      <c r="BA17161" s="61"/>
    </row>
    <row r="17162" spans="39:53" x14ac:dyDescent="0.2">
      <c r="AM17162" s="61"/>
      <c r="AN17162" s="61"/>
      <c r="AO17162" s="171"/>
      <c r="AP17162" s="61"/>
      <c r="AQ17162" s="61"/>
      <c r="AR17162" s="61"/>
      <c r="AS17162" s="61"/>
      <c r="AT17162" s="61"/>
      <c r="AU17162" s="61"/>
      <c r="AV17162" s="61"/>
      <c r="AW17162" s="61"/>
      <c r="AX17162" s="61"/>
      <c r="AY17162" s="61"/>
      <c r="AZ17162" s="61"/>
      <c r="BA17162" s="61"/>
    </row>
    <row r="17163" spans="39:53" x14ac:dyDescent="0.2">
      <c r="AM17163" s="61"/>
      <c r="AN17163" s="61"/>
      <c r="AO17163" s="171"/>
      <c r="AP17163" s="61"/>
      <c r="AQ17163" s="61"/>
      <c r="AR17163" s="61"/>
      <c r="AS17163" s="61"/>
      <c r="AT17163" s="61"/>
      <c r="AU17163" s="61"/>
      <c r="AV17163" s="61"/>
      <c r="AW17163" s="61"/>
      <c r="AX17163" s="61"/>
      <c r="AY17163" s="61"/>
      <c r="AZ17163" s="61"/>
      <c r="BA17163" s="61"/>
    </row>
    <row r="17164" spans="39:53" x14ac:dyDescent="0.2">
      <c r="AM17164" s="61"/>
      <c r="AN17164" s="61"/>
      <c r="AO17164" s="171"/>
      <c r="AP17164" s="61"/>
      <c r="AQ17164" s="61"/>
      <c r="AR17164" s="61"/>
      <c r="AS17164" s="61"/>
      <c r="AT17164" s="61"/>
      <c r="AU17164" s="61"/>
      <c r="AV17164" s="61"/>
      <c r="AW17164" s="61"/>
      <c r="AX17164" s="61"/>
      <c r="AY17164" s="61"/>
      <c r="AZ17164" s="61"/>
      <c r="BA17164" s="61"/>
    </row>
    <row r="17165" spans="39:53" x14ac:dyDescent="0.2">
      <c r="AM17165" s="61"/>
      <c r="AN17165" s="61"/>
      <c r="AO17165" s="171"/>
      <c r="AP17165" s="61"/>
      <c r="AQ17165" s="61"/>
      <c r="AR17165" s="61"/>
      <c r="AS17165" s="61"/>
      <c r="AT17165" s="61"/>
      <c r="AU17165" s="61"/>
      <c r="AV17165" s="61"/>
      <c r="AW17165" s="61"/>
      <c r="AX17165" s="61"/>
      <c r="AY17165" s="61"/>
      <c r="AZ17165" s="61"/>
      <c r="BA17165" s="61"/>
    </row>
    <row r="17166" spans="39:53" x14ac:dyDescent="0.2">
      <c r="AM17166" s="61"/>
      <c r="AN17166" s="61"/>
      <c r="AO17166" s="171"/>
      <c r="AP17166" s="61"/>
      <c r="AQ17166" s="61"/>
      <c r="AR17166" s="61"/>
      <c r="AS17166" s="61"/>
      <c r="AT17166" s="61"/>
      <c r="AU17166" s="61"/>
      <c r="AV17166" s="61"/>
      <c r="AW17166" s="61"/>
      <c r="AX17166" s="61"/>
      <c r="AY17166" s="61"/>
      <c r="AZ17166" s="61"/>
      <c r="BA17166" s="61"/>
    </row>
    <row r="17167" spans="39:53" x14ac:dyDescent="0.2">
      <c r="AM17167" s="61"/>
      <c r="AN17167" s="61"/>
      <c r="AO17167" s="171"/>
      <c r="AP17167" s="61"/>
      <c r="AQ17167" s="61"/>
      <c r="AR17167" s="61"/>
      <c r="AS17167" s="61"/>
      <c r="AT17167" s="61"/>
      <c r="AU17167" s="61"/>
      <c r="AV17167" s="61"/>
      <c r="AW17167" s="61"/>
      <c r="AX17167" s="61"/>
      <c r="AY17167" s="61"/>
      <c r="AZ17167" s="61"/>
      <c r="BA17167" s="61"/>
    </row>
    <row r="17168" spans="39:53" x14ac:dyDescent="0.2">
      <c r="AM17168" s="61"/>
      <c r="AN17168" s="61"/>
      <c r="AO17168" s="171"/>
      <c r="AP17168" s="61"/>
      <c r="AQ17168" s="61"/>
      <c r="AR17168" s="61"/>
      <c r="AS17168" s="61"/>
      <c r="AT17168" s="61"/>
      <c r="AU17168" s="61"/>
      <c r="AV17168" s="61"/>
      <c r="AW17168" s="61"/>
      <c r="AX17168" s="61"/>
      <c r="AY17168" s="61"/>
      <c r="AZ17168" s="61"/>
      <c r="BA17168" s="61"/>
    </row>
    <row r="17169" spans="39:53" x14ac:dyDescent="0.2">
      <c r="AM17169" s="61"/>
      <c r="AN17169" s="61"/>
      <c r="AO17169" s="171"/>
      <c r="AP17169" s="61"/>
      <c r="AQ17169" s="61"/>
      <c r="AR17169" s="61"/>
      <c r="AS17169" s="61"/>
      <c r="AT17169" s="61"/>
      <c r="AU17169" s="61"/>
      <c r="AV17169" s="61"/>
      <c r="AW17169" s="61"/>
      <c r="AX17169" s="61"/>
      <c r="AY17169" s="61"/>
      <c r="AZ17169" s="61"/>
      <c r="BA17169" s="61"/>
    </row>
    <row r="17170" spans="39:53" x14ac:dyDescent="0.2">
      <c r="AM17170" s="61"/>
      <c r="AN17170" s="61"/>
      <c r="AO17170" s="171"/>
      <c r="AP17170" s="61"/>
      <c r="AQ17170" s="61"/>
      <c r="AR17170" s="61"/>
      <c r="AS17170" s="61"/>
      <c r="AT17170" s="61"/>
      <c r="AU17170" s="61"/>
      <c r="AV17170" s="61"/>
      <c r="AW17170" s="61"/>
      <c r="AX17170" s="61"/>
      <c r="AY17170" s="61"/>
      <c r="AZ17170" s="61"/>
      <c r="BA17170" s="61"/>
    </row>
    <row r="17171" spans="39:53" x14ac:dyDescent="0.2">
      <c r="AM17171" s="61"/>
      <c r="AN17171" s="61"/>
      <c r="AO17171" s="171"/>
      <c r="AP17171" s="61"/>
      <c r="AQ17171" s="61"/>
      <c r="AR17171" s="61"/>
      <c r="AS17171" s="61"/>
      <c r="AT17171" s="61"/>
      <c r="AU17171" s="61"/>
      <c r="AV17171" s="61"/>
      <c r="AW17171" s="61"/>
      <c r="AX17171" s="61"/>
      <c r="AY17171" s="61"/>
      <c r="AZ17171" s="61"/>
      <c r="BA17171" s="61"/>
    </row>
    <row r="17172" spans="39:53" x14ac:dyDescent="0.2">
      <c r="AM17172" s="61"/>
      <c r="AN17172" s="61"/>
      <c r="AO17172" s="171"/>
      <c r="AP17172" s="61"/>
      <c r="AQ17172" s="61"/>
      <c r="AR17172" s="61"/>
      <c r="AS17172" s="61"/>
      <c r="AT17172" s="61"/>
      <c r="AU17172" s="61"/>
      <c r="AV17172" s="61"/>
      <c r="AW17172" s="61"/>
      <c r="AX17172" s="61"/>
      <c r="AY17172" s="61"/>
      <c r="AZ17172" s="61"/>
      <c r="BA17172" s="61"/>
    </row>
    <row r="17173" spans="39:53" x14ac:dyDescent="0.2">
      <c r="AM17173" s="61"/>
      <c r="AN17173" s="61"/>
      <c r="AO17173" s="171"/>
      <c r="AP17173" s="61"/>
      <c r="AQ17173" s="61"/>
      <c r="AR17173" s="61"/>
      <c r="AS17173" s="61"/>
      <c r="AT17173" s="61"/>
      <c r="AU17173" s="61"/>
      <c r="AV17173" s="61"/>
      <c r="AW17173" s="61"/>
      <c r="AX17173" s="61"/>
      <c r="AY17173" s="61"/>
      <c r="AZ17173" s="61"/>
      <c r="BA17173" s="61"/>
    </row>
    <row r="17174" spans="39:53" x14ac:dyDescent="0.2">
      <c r="AM17174" s="61"/>
      <c r="AN17174" s="61"/>
      <c r="AO17174" s="171"/>
      <c r="AP17174" s="61"/>
      <c r="AQ17174" s="61"/>
      <c r="AR17174" s="61"/>
      <c r="AS17174" s="61"/>
      <c r="AT17174" s="61"/>
      <c r="AU17174" s="61"/>
      <c r="AV17174" s="61"/>
      <c r="AW17174" s="61"/>
      <c r="AX17174" s="61"/>
      <c r="AY17174" s="61"/>
      <c r="AZ17174" s="61"/>
      <c r="BA17174" s="61"/>
    </row>
    <row r="17175" spans="39:53" x14ac:dyDescent="0.2">
      <c r="AM17175" s="61"/>
      <c r="AN17175" s="61"/>
      <c r="AO17175" s="171"/>
      <c r="AP17175" s="61"/>
      <c r="AQ17175" s="61"/>
      <c r="AR17175" s="61"/>
      <c r="AS17175" s="61"/>
      <c r="AT17175" s="61"/>
      <c r="AU17175" s="61"/>
      <c r="AV17175" s="61"/>
      <c r="AW17175" s="61"/>
      <c r="AX17175" s="61"/>
      <c r="AY17175" s="61"/>
      <c r="AZ17175" s="61"/>
      <c r="BA17175" s="61"/>
    </row>
    <row r="17176" spans="39:53" x14ac:dyDescent="0.2">
      <c r="AM17176" s="61"/>
      <c r="AN17176" s="61"/>
      <c r="AO17176" s="171"/>
      <c r="AP17176" s="61"/>
      <c r="AQ17176" s="61"/>
      <c r="AR17176" s="61"/>
      <c r="AS17176" s="61"/>
      <c r="AT17176" s="61"/>
      <c r="AU17176" s="61"/>
      <c r="AV17176" s="61"/>
      <c r="AW17176" s="61"/>
      <c r="AX17176" s="61"/>
      <c r="AY17176" s="61"/>
      <c r="AZ17176" s="61"/>
      <c r="BA17176" s="61"/>
    </row>
    <row r="17177" spans="39:53" x14ac:dyDescent="0.2">
      <c r="AM17177" s="61"/>
      <c r="AN17177" s="61"/>
      <c r="AO17177" s="171"/>
      <c r="AP17177" s="61"/>
      <c r="AQ17177" s="61"/>
      <c r="AR17177" s="61"/>
      <c r="AS17177" s="61"/>
      <c r="AT17177" s="61"/>
      <c r="AU17177" s="61"/>
      <c r="AV17177" s="61"/>
      <c r="AW17177" s="61"/>
      <c r="AX17177" s="61"/>
      <c r="AY17177" s="61"/>
      <c r="AZ17177" s="61"/>
      <c r="BA17177" s="61"/>
    </row>
    <row r="17178" spans="39:53" x14ac:dyDescent="0.2">
      <c r="AM17178" s="61"/>
      <c r="AN17178" s="61"/>
      <c r="AO17178" s="171"/>
      <c r="AP17178" s="61"/>
      <c r="AQ17178" s="61"/>
      <c r="AR17178" s="61"/>
      <c r="AS17178" s="61"/>
      <c r="AT17178" s="61"/>
      <c r="AU17178" s="61"/>
      <c r="AV17178" s="61"/>
      <c r="AW17178" s="61"/>
      <c r="AX17178" s="61"/>
      <c r="AY17178" s="61"/>
      <c r="AZ17178" s="61"/>
      <c r="BA17178" s="61"/>
    </row>
    <row r="17179" spans="39:53" x14ac:dyDescent="0.2">
      <c r="AM17179" s="61"/>
      <c r="AN17179" s="61"/>
      <c r="AO17179" s="171"/>
      <c r="AP17179" s="61"/>
      <c r="AQ17179" s="61"/>
      <c r="AR17179" s="61"/>
      <c r="AS17179" s="61"/>
      <c r="AT17179" s="61"/>
      <c r="AU17179" s="61"/>
      <c r="AV17179" s="61"/>
      <c r="AW17179" s="61"/>
      <c r="AX17179" s="61"/>
      <c r="AY17179" s="61"/>
      <c r="AZ17179" s="61"/>
      <c r="BA17179" s="61"/>
    </row>
    <row r="17180" spans="39:53" x14ac:dyDescent="0.2">
      <c r="AM17180" s="61"/>
      <c r="AN17180" s="61"/>
      <c r="AO17180" s="171"/>
      <c r="AP17180" s="61"/>
      <c r="AQ17180" s="61"/>
      <c r="AR17180" s="61"/>
      <c r="AS17180" s="61"/>
      <c r="AT17180" s="61"/>
      <c r="AU17180" s="61"/>
      <c r="AV17180" s="61"/>
      <c r="AW17180" s="61"/>
      <c r="AX17180" s="61"/>
      <c r="AY17180" s="61"/>
      <c r="AZ17180" s="61"/>
      <c r="BA17180" s="61"/>
    </row>
    <row r="17181" spans="39:53" x14ac:dyDescent="0.2">
      <c r="AM17181" s="61"/>
      <c r="AN17181" s="61"/>
      <c r="AO17181" s="171"/>
      <c r="AP17181" s="61"/>
      <c r="AQ17181" s="61"/>
      <c r="AR17181" s="61"/>
      <c r="AS17181" s="61"/>
      <c r="AT17181" s="61"/>
      <c r="AU17181" s="61"/>
      <c r="AV17181" s="61"/>
      <c r="AW17181" s="61"/>
      <c r="AX17181" s="61"/>
      <c r="AY17181" s="61"/>
      <c r="AZ17181" s="61"/>
      <c r="BA17181" s="61"/>
    </row>
    <row r="17182" spans="39:53" x14ac:dyDescent="0.2">
      <c r="AM17182" s="61"/>
      <c r="AN17182" s="61"/>
      <c r="AO17182" s="171"/>
      <c r="AP17182" s="61"/>
      <c r="AQ17182" s="61"/>
      <c r="AR17182" s="61"/>
      <c r="AS17182" s="61"/>
      <c r="AT17182" s="61"/>
      <c r="AU17182" s="61"/>
      <c r="AV17182" s="61"/>
      <c r="AW17182" s="61"/>
      <c r="AX17182" s="61"/>
      <c r="AY17182" s="61"/>
      <c r="AZ17182" s="61"/>
      <c r="BA17182" s="61"/>
    </row>
    <row r="17183" spans="39:53" x14ac:dyDescent="0.2">
      <c r="AM17183" s="61"/>
      <c r="AN17183" s="61"/>
      <c r="AO17183" s="171"/>
      <c r="AP17183" s="61"/>
      <c r="AQ17183" s="61"/>
      <c r="AR17183" s="61"/>
      <c r="AS17183" s="61"/>
      <c r="AT17183" s="61"/>
      <c r="AU17183" s="61"/>
      <c r="AV17183" s="61"/>
      <c r="AW17183" s="61"/>
      <c r="AX17183" s="61"/>
      <c r="AY17183" s="61"/>
      <c r="AZ17183" s="61"/>
      <c r="BA17183" s="61"/>
    </row>
    <row r="17184" spans="39:53" x14ac:dyDescent="0.2">
      <c r="AM17184" s="61"/>
      <c r="AN17184" s="61"/>
      <c r="AO17184" s="171"/>
      <c r="AP17184" s="61"/>
      <c r="AQ17184" s="61"/>
      <c r="AR17184" s="61"/>
      <c r="AS17184" s="61"/>
      <c r="AT17184" s="61"/>
      <c r="AU17184" s="61"/>
      <c r="AV17184" s="61"/>
      <c r="AW17184" s="61"/>
      <c r="AX17184" s="61"/>
      <c r="AY17184" s="61"/>
      <c r="AZ17184" s="61"/>
      <c r="BA17184" s="61"/>
    </row>
    <row r="17185" spans="39:53" x14ac:dyDescent="0.2">
      <c r="AM17185" s="61"/>
      <c r="AN17185" s="61"/>
      <c r="AO17185" s="171"/>
      <c r="AP17185" s="61"/>
      <c r="AQ17185" s="61"/>
      <c r="AR17185" s="61"/>
      <c r="AS17185" s="61"/>
      <c r="AT17185" s="61"/>
      <c r="AU17185" s="61"/>
      <c r="AV17185" s="61"/>
      <c r="AW17185" s="61"/>
      <c r="AX17185" s="61"/>
      <c r="AY17185" s="61"/>
      <c r="AZ17185" s="61"/>
      <c r="BA17185" s="61"/>
    </row>
    <row r="17186" spans="39:53" x14ac:dyDescent="0.2">
      <c r="AM17186" s="61"/>
      <c r="AN17186" s="61"/>
      <c r="AO17186" s="171"/>
      <c r="AP17186" s="61"/>
      <c r="AQ17186" s="61"/>
      <c r="AR17186" s="61"/>
      <c r="AS17186" s="61"/>
      <c r="AT17186" s="61"/>
      <c r="AU17186" s="61"/>
      <c r="AV17186" s="61"/>
      <c r="AW17186" s="61"/>
      <c r="AX17186" s="61"/>
      <c r="AY17186" s="61"/>
      <c r="AZ17186" s="61"/>
      <c r="BA17186" s="61"/>
    </row>
    <row r="17187" spans="39:53" x14ac:dyDescent="0.2">
      <c r="AM17187" s="61"/>
      <c r="AN17187" s="61"/>
      <c r="AO17187" s="171"/>
      <c r="AP17187" s="61"/>
      <c r="AQ17187" s="61"/>
      <c r="AR17187" s="61"/>
      <c r="AS17187" s="61"/>
      <c r="AT17187" s="61"/>
      <c r="AU17187" s="61"/>
      <c r="AV17187" s="61"/>
      <c r="AW17187" s="61"/>
      <c r="AX17187" s="61"/>
      <c r="AY17187" s="61"/>
      <c r="AZ17187" s="61"/>
      <c r="BA17187" s="61"/>
    </row>
    <row r="17188" spans="39:53" x14ac:dyDescent="0.2">
      <c r="AM17188" s="61"/>
      <c r="AN17188" s="61"/>
      <c r="AO17188" s="171"/>
      <c r="AP17188" s="61"/>
      <c r="AQ17188" s="61"/>
      <c r="AR17188" s="61"/>
      <c r="AS17188" s="61"/>
      <c r="AT17188" s="61"/>
      <c r="AU17188" s="61"/>
      <c r="AV17188" s="61"/>
      <c r="AW17188" s="61"/>
      <c r="AX17188" s="61"/>
      <c r="AY17188" s="61"/>
      <c r="AZ17188" s="61"/>
      <c r="BA17188" s="61"/>
    </row>
    <row r="17189" spans="39:53" x14ac:dyDescent="0.2">
      <c r="AM17189" s="61"/>
      <c r="AN17189" s="61"/>
      <c r="AO17189" s="171"/>
      <c r="AP17189" s="61"/>
      <c r="AQ17189" s="61"/>
      <c r="AR17189" s="61"/>
      <c r="AS17189" s="61"/>
      <c r="AT17189" s="61"/>
      <c r="AU17189" s="61"/>
      <c r="AV17189" s="61"/>
      <c r="AW17189" s="61"/>
      <c r="AX17189" s="61"/>
      <c r="AY17189" s="61"/>
      <c r="AZ17189" s="61"/>
      <c r="BA17189" s="61"/>
    </row>
    <row r="17190" spans="39:53" x14ac:dyDescent="0.2">
      <c r="AM17190" s="61"/>
      <c r="AN17190" s="61"/>
      <c r="AO17190" s="171"/>
      <c r="AP17190" s="61"/>
      <c r="AQ17190" s="61"/>
      <c r="AR17190" s="61"/>
      <c r="AS17190" s="61"/>
      <c r="AT17190" s="61"/>
      <c r="AU17190" s="61"/>
      <c r="AV17190" s="61"/>
      <c r="AW17190" s="61"/>
      <c r="AX17190" s="61"/>
      <c r="AY17190" s="61"/>
      <c r="AZ17190" s="61"/>
      <c r="BA17190" s="61"/>
    </row>
    <row r="17191" spans="39:53" x14ac:dyDescent="0.2">
      <c r="AM17191" s="61"/>
      <c r="AN17191" s="61"/>
      <c r="AO17191" s="171"/>
      <c r="AP17191" s="61"/>
      <c r="AQ17191" s="61"/>
      <c r="AR17191" s="61"/>
      <c r="AS17191" s="61"/>
      <c r="AT17191" s="61"/>
      <c r="AU17191" s="61"/>
      <c r="AV17191" s="61"/>
      <c r="AW17191" s="61"/>
      <c r="AX17191" s="61"/>
      <c r="AY17191" s="61"/>
      <c r="AZ17191" s="61"/>
      <c r="BA17191" s="61"/>
    </row>
    <row r="17192" spans="39:53" x14ac:dyDescent="0.2">
      <c r="AM17192" s="61"/>
      <c r="AN17192" s="61"/>
      <c r="AO17192" s="171"/>
      <c r="AP17192" s="61"/>
      <c r="AQ17192" s="61"/>
      <c r="AR17192" s="61"/>
      <c r="AS17192" s="61"/>
      <c r="AT17192" s="61"/>
      <c r="AU17192" s="61"/>
      <c r="AV17192" s="61"/>
      <c r="AW17192" s="61"/>
      <c r="AX17192" s="61"/>
      <c r="AY17192" s="61"/>
      <c r="AZ17192" s="61"/>
      <c r="BA17192" s="61"/>
    </row>
    <row r="17193" spans="39:53" x14ac:dyDescent="0.2">
      <c r="AM17193" s="61"/>
      <c r="AN17193" s="61"/>
      <c r="AO17193" s="171"/>
      <c r="AP17193" s="61"/>
      <c r="AQ17193" s="61"/>
      <c r="AR17193" s="61"/>
      <c r="AS17193" s="61"/>
      <c r="AT17193" s="61"/>
      <c r="AU17193" s="61"/>
      <c r="AV17193" s="61"/>
      <c r="AW17193" s="61"/>
      <c r="AX17193" s="61"/>
      <c r="AY17193" s="61"/>
      <c r="AZ17193" s="61"/>
      <c r="BA17193" s="61"/>
    </row>
    <row r="17194" spans="39:53" x14ac:dyDescent="0.2">
      <c r="AM17194" s="61"/>
      <c r="AN17194" s="61"/>
      <c r="AO17194" s="171"/>
      <c r="AP17194" s="61"/>
      <c r="AQ17194" s="61"/>
      <c r="AR17194" s="61"/>
      <c r="AS17194" s="61"/>
      <c r="AT17194" s="61"/>
      <c r="AU17194" s="61"/>
      <c r="AV17194" s="61"/>
      <c r="AW17194" s="61"/>
      <c r="AX17194" s="61"/>
      <c r="AY17194" s="61"/>
      <c r="AZ17194" s="61"/>
      <c r="BA17194" s="61"/>
    </row>
    <row r="17195" spans="39:53" x14ac:dyDescent="0.2">
      <c r="AM17195" s="61"/>
      <c r="AN17195" s="61"/>
      <c r="AO17195" s="171"/>
      <c r="AP17195" s="61"/>
      <c r="AQ17195" s="61"/>
      <c r="AR17195" s="61"/>
      <c r="AS17195" s="61"/>
      <c r="AT17195" s="61"/>
      <c r="AU17195" s="61"/>
      <c r="AV17195" s="61"/>
      <c r="AW17195" s="61"/>
      <c r="AX17195" s="61"/>
      <c r="AY17195" s="61"/>
      <c r="AZ17195" s="61"/>
      <c r="BA17195" s="61"/>
    </row>
    <row r="17196" spans="39:53" x14ac:dyDescent="0.2">
      <c r="AM17196" s="61"/>
      <c r="AN17196" s="61"/>
      <c r="AO17196" s="171"/>
      <c r="AP17196" s="61"/>
      <c r="AQ17196" s="61"/>
      <c r="AR17196" s="61"/>
      <c r="AS17196" s="61"/>
      <c r="AT17196" s="61"/>
      <c r="AU17196" s="61"/>
      <c r="AV17196" s="61"/>
      <c r="AW17196" s="61"/>
      <c r="AX17196" s="61"/>
      <c r="AY17196" s="61"/>
      <c r="AZ17196" s="61"/>
      <c r="BA17196" s="61"/>
    </row>
    <row r="17197" spans="39:53" x14ac:dyDescent="0.2">
      <c r="AM17197" s="61"/>
      <c r="AN17197" s="61"/>
      <c r="AO17197" s="171"/>
      <c r="AP17197" s="61"/>
      <c r="AQ17197" s="61"/>
      <c r="AR17197" s="61"/>
      <c r="AS17197" s="61"/>
      <c r="AT17197" s="61"/>
      <c r="AU17197" s="61"/>
      <c r="AV17197" s="61"/>
      <c r="AW17197" s="61"/>
      <c r="AX17197" s="61"/>
      <c r="AY17197" s="61"/>
      <c r="AZ17197" s="61"/>
      <c r="BA17197" s="61"/>
    </row>
    <row r="17198" spans="39:53" x14ac:dyDescent="0.2">
      <c r="AM17198" s="61"/>
      <c r="AN17198" s="61"/>
      <c r="AO17198" s="171"/>
      <c r="AP17198" s="61"/>
      <c r="AQ17198" s="61"/>
      <c r="AR17198" s="61"/>
      <c r="AS17198" s="61"/>
      <c r="AT17198" s="61"/>
      <c r="AU17198" s="61"/>
      <c r="AV17198" s="61"/>
      <c r="AW17198" s="61"/>
      <c r="AX17198" s="61"/>
      <c r="AY17198" s="61"/>
      <c r="AZ17198" s="61"/>
      <c r="BA17198" s="61"/>
    </row>
    <row r="17199" spans="39:53" x14ac:dyDescent="0.2">
      <c r="AM17199" s="61"/>
      <c r="AN17199" s="61"/>
      <c r="AO17199" s="171"/>
      <c r="AP17199" s="61"/>
      <c r="AQ17199" s="61"/>
      <c r="AR17199" s="61"/>
      <c r="AS17199" s="61"/>
      <c r="AT17199" s="61"/>
      <c r="AU17199" s="61"/>
      <c r="AV17199" s="61"/>
      <c r="AW17199" s="61"/>
      <c r="AX17199" s="61"/>
      <c r="AY17199" s="61"/>
      <c r="AZ17199" s="61"/>
      <c r="BA17199" s="61"/>
    </row>
    <row r="17200" spans="39:53" x14ac:dyDescent="0.2">
      <c r="AM17200" s="61"/>
      <c r="AN17200" s="61"/>
      <c r="AO17200" s="171"/>
      <c r="AP17200" s="61"/>
      <c r="AQ17200" s="61"/>
      <c r="AR17200" s="61"/>
      <c r="AS17200" s="61"/>
      <c r="AT17200" s="61"/>
      <c r="AU17200" s="61"/>
      <c r="AV17200" s="61"/>
      <c r="AW17200" s="61"/>
      <c r="AX17200" s="61"/>
      <c r="AY17200" s="61"/>
      <c r="AZ17200" s="61"/>
      <c r="BA17200" s="61"/>
    </row>
    <row r="17201" spans="39:53" x14ac:dyDescent="0.2">
      <c r="AM17201" s="61"/>
      <c r="AN17201" s="61"/>
      <c r="AO17201" s="171"/>
      <c r="AP17201" s="61"/>
      <c r="AQ17201" s="61"/>
      <c r="AR17201" s="61"/>
      <c r="AS17201" s="61"/>
      <c r="AT17201" s="61"/>
      <c r="AU17201" s="61"/>
      <c r="AV17201" s="61"/>
      <c r="AW17201" s="61"/>
      <c r="AX17201" s="61"/>
      <c r="AY17201" s="61"/>
      <c r="AZ17201" s="61"/>
      <c r="BA17201" s="61"/>
    </row>
    <row r="17202" spans="39:53" x14ac:dyDescent="0.2">
      <c r="AM17202" s="61"/>
      <c r="AN17202" s="61"/>
      <c r="AO17202" s="171"/>
      <c r="AP17202" s="61"/>
      <c r="AQ17202" s="61"/>
      <c r="AR17202" s="61"/>
      <c r="AS17202" s="61"/>
      <c r="AT17202" s="61"/>
      <c r="AU17202" s="61"/>
      <c r="AV17202" s="61"/>
      <c r="AW17202" s="61"/>
      <c r="AX17202" s="61"/>
      <c r="AY17202" s="61"/>
      <c r="AZ17202" s="61"/>
      <c r="BA17202" s="61"/>
    </row>
    <row r="17203" spans="39:53" x14ac:dyDescent="0.2">
      <c r="AM17203" s="61"/>
      <c r="AN17203" s="61"/>
      <c r="AO17203" s="171"/>
      <c r="AP17203" s="61"/>
      <c r="AQ17203" s="61"/>
      <c r="AR17203" s="61"/>
      <c r="AS17203" s="61"/>
      <c r="AT17203" s="61"/>
      <c r="AU17203" s="61"/>
      <c r="AV17203" s="61"/>
      <c r="AW17203" s="61"/>
      <c r="AX17203" s="61"/>
      <c r="AY17203" s="61"/>
      <c r="AZ17203" s="61"/>
      <c r="BA17203" s="61"/>
    </row>
    <row r="17204" spans="39:53" x14ac:dyDescent="0.2">
      <c r="AM17204" s="61"/>
      <c r="AN17204" s="61"/>
      <c r="AO17204" s="171"/>
      <c r="AP17204" s="61"/>
      <c r="AQ17204" s="61"/>
      <c r="AR17204" s="61"/>
      <c r="AS17204" s="61"/>
      <c r="AT17204" s="61"/>
      <c r="AU17204" s="61"/>
      <c r="AV17204" s="61"/>
      <c r="AW17204" s="61"/>
      <c r="AX17204" s="61"/>
      <c r="AY17204" s="61"/>
      <c r="AZ17204" s="61"/>
      <c r="BA17204" s="61"/>
    </row>
    <row r="17205" spans="39:53" x14ac:dyDescent="0.2">
      <c r="AM17205" s="61"/>
      <c r="AN17205" s="61"/>
      <c r="AO17205" s="171"/>
      <c r="AP17205" s="61"/>
      <c r="AQ17205" s="61"/>
      <c r="AR17205" s="61"/>
      <c r="AS17205" s="61"/>
      <c r="AT17205" s="61"/>
      <c r="AU17205" s="61"/>
      <c r="AV17205" s="61"/>
      <c r="AW17205" s="61"/>
      <c r="AX17205" s="61"/>
      <c r="AY17205" s="61"/>
      <c r="AZ17205" s="61"/>
      <c r="BA17205" s="61"/>
    </row>
    <row r="17206" spans="39:53" x14ac:dyDescent="0.2">
      <c r="AM17206" s="61"/>
      <c r="AN17206" s="61"/>
      <c r="AO17206" s="171"/>
      <c r="AP17206" s="61"/>
      <c r="AQ17206" s="61"/>
      <c r="AR17206" s="61"/>
      <c r="AS17206" s="61"/>
      <c r="AT17206" s="61"/>
      <c r="AU17206" s="61"/>
      <c r="AV17206" s="61"/>
      <c r="AW17206" s="61"/>
      <c r="AX17206" s="61"/>
      <c r="AY17206" s="61"/>
      <c r="AZ17206" s="61"/>
      <c r="BA17206" s="61"/>
    </row>
    <row r="17207" spans="39:53" x14ac:dyDescent="0.2">
      <c r="AM17207" s="61"/>
      <c r="AN17207" s="61"/>
      <c r="AO17207" s="171"/>
      <c r="AP17207" s="61"/>
      <c r="AQ17207" s="61"/>
      <c r="AR17207" s="61"/>
      <c r="AS17207" s="61"/>
      <c r="AT17207" s="61"/>
      <c r="AU17207" s="61"/>
      <c r="AV17207" s="61"/>
      <c r="AW17207" s="61"/>
      <c r="AX17207" s="61"/>
      <c r="AY17207" s="61"/>
      <c r="AZ17207" s="61"/>
      <c r="BA17207" s="61"/>
    </row>
    <row r="17208" spans="39:53" x14ac:dyDescent="0.2">
      <c r="AM17208" s="61"/>
      <c r="AN17208" s="61"/>
      <c r="AO17208" s="171"/>
      <c r="AP17208" s="61"/>
      <c r="AQ17208" s="61"/>
      <c r="AR17208" s="61"/>
      <c r="AS17208" s="61"/>
      <c r="AT17208" s="61"/>
      <c r="AU17208" s="61"/>
      <c r="AV17208" s="61"/>
      <c r="AW17208" s="61"/>
      <c r="AX17208" s="61"/>
      <c r="AY17208" s="61"/>
      <c r="AZ17208" s="61"/>
      <c r="BA17208" s="61"/>
    </row>
    <row r="17209" spans="39:53" x14ac:dyDescent="0.2">
      <c r="AM17209" s="61"/>
      <c r="AN17209" s="61"/>
      <c r="AO17209" s="171"/>
      <c r="AP17209" s="61"/>
      <c r="AQ17209" s="61"/>
      <c r="AR17209" s="61"/>
      <c r="AS17209" s="61"/>
      <c r="AT17209" s="61"/>
      <c r="AU17209" s="61"/>
      <c r="AV17209" s="61"/>
      <c r="AW17209" s="61"/>
      <c r="AX17209" s="61"/>
      <c r="AY17209" s="61"/>
      <c r="AZ17209" s="61"/>
      <c r="BA17209" s="61"/>
    </row>
    <row r="17210" spans="39:53" x14ac:dyDescent="0.2">
      <c r="AM17210" s="61"/>
      <c r="AN17210" s="61"/>
      <c r="AO17210" s="171"/>
      <c r="AP17210" s="61"/>
      <c r="AQ17210" s="61"/>
      <c r="AR17210" s="61"/>
      <c r="AS17210" s="61"/>
      <c r="AT17210" s="61"/>
      <c r="AU17210" s="61"/>
      <c r="AV17210" s="61"/>
      <c r="AW17210" s="61"/>
      <c r="AX17210" s="61"/>
      <c r="AY17210" s="61"/>
      <c r="AZ17210" s="61"/>
      <c r="BA17210" s="61"/>
    </row>
    <row r="17211" spans="39:53" x14ac:dyDescent="0.2">
      <c r="AM17211" s="61"/>
      <c r="AN17211" s="61"/>
      <c r="AO17211" s="171"/>
      <c r="AP17211" s="61"/>
      <c r="AQ17211" s="61"/>
      <c r="AR17211" s="61"/>
      <c r="AS17211" s="61"/>
      <c r="AT17211" s="61"/>
      <c r="AU17211" s="61"/>
      <c r="AV17211" s="61"/>
      <c r="AW17211" s="61"/>
      <c r="AX17211" s="61"/>
      <c r="AY17211" s="61"/>
      <c r="AZ17211" s="61"/>
      <c r="BA17211" s="61"/>
    </row>
    <row r="17212" spans="39:53" x14ac:dyDescent="0.2">
      <c r="AM17212" s="61"/>
      <c r="AN17212" s="61"/>
      <c r="AO17212" s="171"/>
      <c r="AP17212" s="61"/>
      <c r="AQ17212" s="61"/>
      <c r="AR17212" s="61"/>
      <c r="AS17212" s="61"/>
      <c r="AT17212" s="61"/>
      <c r="AU17212" s="61"/>
      <c r="AV17212" s="61"/>
      <c r="AW17212" s="61"/>
      <c r="AX17212" s="61"/>
      <c r="AY17212" s="61"/>
      <c r="AZ17212" s="61"/>
      <c r="BA17212" s="61"/>
    </row>
    <row r="17213" spans="39:53" x14ac:dyDescent="0.2">
      <c r="AM17213" s="61"/>
      <c r="AN17213" s="61"/>
      <c r="AO17213" s="171"/>
      <c r="AP17213" s="61"/>
      <c r="AQ17213" s="61"/>
      <c r="AR17213" s="61"/>
      <c r="AS17213" s="61"/>
      <c r="AT17213" s="61"/>
      <c r="AU17213" s="61"/>
      <c r="AV17213" s="61"/>
      <c r="AW17213" s="61"/>
      <c r="AX17213" s="61"/>
      <c r="AY17213" s="61"/>
      <c r="AZ17213" s="61"/>
      <c r="BA17213" s="61"/>
    </row>
    <row r="17214" spans="39:53" x14ac:dyDescent="0.2">
      <c r="AM17214" s="61"/>
      <c r="AN17214" s="61"/>
      <c r="AO17214" s="171"/>
      <c r="AP17214" s="61"/>
      <c r="AQ17214" s="61"/>
      <c r="AR17214" s="61"/>
      <c r="AS17214" s="61"/>
      <c r="AT17214" s="61"/>
      <c r="AU17214" s="61"/>
      <c r="AV17214" s="61"/>
      <c r="AW17214" s="61"/>
      <c r="AX17214" s="61"/>
      <c r="AY17214" s="61"/>
      <c r="AZ17214" s="61"/>
      <c r="BA17214" s="61"/>
    </row>
    <row r="17215" spans="39:53" x14ac:dyDescent="0.2">
      <c r="AM17215" s="61"/>
      <c r="AN17215" s="61"/>
      <c r="AO17215" s="171"/>
      <c r="AP17215" s="61"/>
      <c r="AQ17215" s="61"/>
      <c r="AR17215" s="61"/>
      <c r="AS17215" s="61"/>
      <c r="AT17215" s="61"/>
      <c r="AU17215" s="61"/>
      <c r="AV17215" s="61"/>
      <c r="AW17215" s="61"/>
      <c r="AX17215" s="61"/>
      <c r="AY17215" s="61"/>
      <c r="AZ17215" s="61"/>
      <c r="BA17215" s="61"/>
    </row>
    <row r="17216" spans="39:53" x14ac:dyDescent="0.2">
      <c r="AM17216" s="61"/>
      <c r="AN17216" s="61"/>
      <c r="AO17216" s="171"/>
      <c r="AP17216" s="61"/>
      <c r="AQ17216" s="61"/>
      <c r="AR17216" s="61"/>
      <c r="AS17216" s="61"/>
      <c r="AT17216" s="61"/>
      <c r="AU17216" s="61"/>
      <c r="AV17216" s="61"/>
      <c r="AW17216" s="61"/>
      <c r="AX17216" s="61"/>
      <c r="AY17216" s="61"/>
      <c r="AZ17216" s="61"/>
      <c r="BA17216" s="61"/>
    </row>
    <row r="17217" spans="39:53" x14ac:dyDescent="0.2">
      <c r="AM17217" s="61"/>
      <c r="AN17217" s="61"/>
      <c r="AO17217" s="171"/>
      <c r="AP17217" s="61"/>
      <c r="AQ17217" s="61"/>
      <c r="AR17217" s="61"/>
      <c r="AS17217" s="61"/>
      <c r="AT17217" s="61"/>
      <c r="AU17217" s="61"/>
      <c r="AV17217" s="61"/>
      <c r="AW17217" s="61"/>
      <c r="AX17217" s="61"/>
      <c r="AY17217" s="61"/>
      <c r="AZ17217" s="61"/>
      <c r="BA17217" s="61"/>
    </row>
    <row r="17218" spans="39:53" x14ac:dyDescent="0.2">
      <c r="AM17218" s="61"/>
      <c r="AN17218" s="61"/>
      <c r="AO17218" s="171"/>
      <c r="AP17218" s="61"/>
      <c r="AQ17218" s="61"/>
      <c r="AR17218" s="61"/>
      <c r="AS17218" s="61"/>
      <c r="AT17218" s="61"/>
      <c r="AU17218" s="61"/>
      <c r="AV17218" s="61"/>
      <c r="AW17218" s="61"/>
      <c r="AX17218" s="61"/>
      <c r="AY17218" s="61"/>
      <c r="AZ17218" s="61"/>
      <c r="BA17218" s="61"/>
    </row>
    <row r="17219" spans="39:53" x14ac:dyDescent="0.2">
      <c r="AM17219" s="61"/>
      <c r="AN17219" s="61"/>
      <c r="AO17219" s="171"/>
      <c r="AP17219" s="61"/>
      <c r="AQ17219" s="61"/>
      <c r="AR17219" s="61"/>
      <c r="AS17219" s="61"/>
      <c r="AT17219" s="61"/>
      <c r="AU17219" s="61"/>
      <c r="AV17219" s="61"/>
      <c r="AW17219" s="61"/>
      <c r="AX17219" s="61"/>
      <c r="AY17219" s="61"/>
      <c r="AZ17219" s="61"/>
      <c r="BA17219" s="61"/>
    </row>
    <row r="17220" spans="39:53" x14ac:dyDescent="0.2">
      <c r="AM17220" s="61"/>
      <c r="AN17220" s="61"/>
      <c r="AO17220" s="171"/>
      <c r="AP17220" s="61"/>
      <c r="AQ17220" s="61"/>
      <c r="AR17220" s="61"/>
      <c r="AS17220" s="61"/>
      <c r="AT17220" s="61"/>
      <c r="AU17220" s="61"/>
      <c r="AV17220" s="61"/>
      <c r="AW17220" s="61"/>
      <c r="AX17220" s="61"/>
      <c r="AY17220" s="61"/>
      <c r="AZ17220" s="61"/>
      <c r="BA17220" s="61"/>
    </row>
    <row r="17221" spans="39:53" x14ac:dyDescent="0.2">
      <c r="AM17221" s="61"/>
      <c r="AN17221" s="61"/>
      <c r="AO17221" s="171"/>
      <c r="AP17221" s="61"/>
      <c r="AQ17221" s="61"/>
      <c r="AR17221" s="61"/>
      <c r="AS17221" s="61"/>
      <c r="AT17221" s="61"/>
      <c r="AU17221" s="61"/>
      <c r="AV17221" s="61"/>
      <c r="AW17221" s="61"/>
      <c r="AX17221" s="61"/>
      <c r="AY17221" s="61"/>
      <c r="AZ17221" s="61"/>
      <c r="BA17221" s="61"/>
    </row>
    <row r="17222" spans="39:53" x14ac:dyDescent="0.2">
      <c r="AM17222" s="61"/>
      <c r="AN17222" s="61"/>
      <c r="AO17222" s="171"/>
      <c r="AP17222" s="61"/>
      <c r="AQ17222" s="61"/>
      <c r="AR17222" s="61"/>
      <c r="AS17222" s="61"/>
      <c r="AT17222" s="61"/>
      <c r="AU17222" s="61"/>
      <c r="AV17222" s="61"/>
      <c r="AW17222" s="61"/>
      <c r="AX17222" s="61"/>
      <c r="AY17222" s="61"/>
      <c r="AZ17222" s="61"/>
      <c r="BA17222" s="61"/>
    </row>
    <row r="17223" spans="39:53" x14ac:dyDescent="0.2">
      <c r="AM17223" s="61"/>
      <c r="AN17223" s="61"/>
      <c r="AO17223" s="171"/>
      <c r="AP17223" s="61"/>
      <c r="AQ17223" s="61"/>
      <c r="AR17223" s="61"/>
      <c r="AS17223" s="61"/>
      <c r="AT17223" s="61"/>
      <c r="AU17223" s="61"/>
      <c r="AV17223" s="61"/>
      <c r="AW17223" s="61"/>
      <c r="AX17223" s="61"/>
      <c r="AY17223" s="61"/>
      <c r="AZ17223" s="61"/>
      <c r="BA17223" s="61"/>
    </row>
    <row r="17224" spans="39:53" x14ac:dyDescent="0.2">
      <c r="AM17224" s="61"/>
      <c r="AN17224" s="61"/>
      <c r="AO17224" s="171"/>
      <c r="AP17224" s="61"/>
      <c r="AQ17224" s="61"/>
      <c r="AR17224" s="61"/>
      <c r="AS17224" s="61"/>
      <c r="AT17224" s="61"/>
      <c r="AU17224" s="61"/>
      <c r="AV17224" s="61"/>
      <c r="AW17224" s="61"/>
      <c r="AX17224" s="61"/>
      <c r="AY17224" s="61"/>
      <c r="AZ17224" s="61"/>
      <c r="BA17224" s="61"/>
    </row>
    <row r="17225" spans="39:53" x14ac:dyDescent="0.2">
      <c r="AM17225" s="61"/>
      <c r="AN17225" s="61"/>
      <c r="AO17225" s="171"/>
      <c r="AP17225" s="61"/>
      <c r="AQ17225" s="61"/>
      <c r="AR17225" s="61"/>
      <c r="AS17225" s="61"/>
      <c r="AT17225" s="61"/>
      <c r="AU17225" s="61"/>
      <c r="AV17225" s="61"/>
      <c r="AW17225" s="61"/>
      <c r="AX17225" s="61"/>
      <c r="AY17225" s="61"/>
      <c r="AZ17225" s="61"/>
      <c r="BA17225" s="61"/>
    </row>
    <row r="17226" spans="39:53" x14ac:dyDescent="0.2">
      <c r="AM17226" s="61"/>
      <c r="AN17226" s="61"/>
      <c r="AO17226" s="171"/>
      <c r="AP17226" s="61"/>
      <c r="AQ17226" s="61"/>
      <c r="AR17226" s="61"/>
      <c r="AS17226" s="61"/>
      <c r="AT17226" s="61"/>
      <c r="AU17226" s="61"/>
      <c r="AV17226" s="61"/>
      <c r="AW17226" s="61"/>
      <c r="AX17226" s="61"/>
      <c r="AY17226" s="61"/>
      <c r="AZ17226" s="61"/>
      <c r="BA17226" s="61"/>
    </row>
    <row r="17227" spans="39:53" x14ac:dyDescent="0.2">
      <c r="AM17227" s="61"/>
      <c r="AN17227" s="61"/>
      <c r="AO17227" s="171"/>
      <c r="AP17227" s="61"/>
      <c r="AQ17227" s="61"/>
      <c r="AR17227" s="61"/>
      <c r="AS17227" s="61"/>
      <c r="AT17227" s="61"/>
      <c r="AU17227" s="61"/>
      <c r="AV17227" s="61"/>
      <c r="AW17227" s="61"/>
      <c r="AX17227" s="61"/>
      <c r="AY17227" s="61"/>
      <c r="AZ17227" s="61"/>
      <c r="BA17227" s="61"/>
    </row>
    <row r="17228" spans="39:53" x14ac:dyDescent="0.2">
      <c r="AM17228" s="61"/>
      <c r="AN17228" s="61"/>
      <c r="AO17228" s="171"/>
      <c r="AP17228" s="61"/>
      <c r="AQ17228" s="61"/>
      <c r="AR17228" s="61"/>
      <c r="AS17228" s="61"/>
      <c r="AT17228" s="61"/>
      <c r="AU17228" s="61"/>
      <c r="AV17228" s="61"/>
      <c r="AW17228" s="61"/>
      <c r="AX17228" s="61"/>
      <c r="AY17228" s="61"/>
      <c r="AZ17228" s="61"/>
      <c r="BA17228" s="61"/>
    </row>
    <row r="17229" spans="39:53" x14ac:dyDescent="0.2">
      <c r="AM17229" s="61"/>
      <c r="AN17229" s="61"/>
      <c r="AO17229" s="171"/>
      <c r="AP17229" s="61"/>
      <c r="AQ17229" s="61"/>
      <c r="AR17229" s="61"/>
      <c r="AS17229" s="61"/>
      <c r="AT17229" s="61"/>
      <c r="AU17229" s="61"/>
      <c r="AV17229" s="61"/>
      <c r="AW17229" s="61"/>
      <c r="AX17229" s="61"/>
      <c r="AY17229" s="61"/>
      <c r="AZ17229" s="61"/>
      <c r="BA17229" s="61"/>
    </row>
    <row r="17230" spans="39:53" x14ac:dyDescent="0.2">
      <c r="AM17230" s="61"/>
      <c r="AN17230" s="61"/>
      <c r="AO17230" s="171"/>
      <c r="AP17230" s="61"/>
      <c r="AQ17230" s="61"/>
      <c r="AR17230" s="61"/>
      <c r="AS17230" s="61"/>
      <c r="AT17230" s="61"/>
      <c r="AU17230" s="61"/>
      <c r="AV17230" s="61"/>
      <c r="AW17230" s="61"/>
      <c r="AX17230" s="61"/>
      <c r="AY17230" s="61"/>
      <c r="AZ17230" s="61"/>
      <c r="BA17230" s="61"/>
    </row>
    <row r="17231" spans="39:53" x14ac:dyDescent="0.2">
      <c r="AM17231" s="61"/>
      <c r="AN17231" s="61"/>
      <c r="AO17231" s="171"/>
      <c r="AP17231" s="61"/>
      <c r="AQ17231" s="61"/>
      <c r="AR17231" s="61"/>
      <c r="AS17231" s="61"/>
      <c r="AT17231" s="61"/>
      <c r="AU17231" s="61"/>
      <c r="AV17231" s="61"/>
      <c r="AW17231" s="61"/>
      <c r="AX17231" s="61"/>
      <c r="AY17231" s="61"/>
      <c r="AZ17231" s="61"/>
      <c r="BA17231" s="61"/>
    </row>
    <row r="17232" spans="39:53" x14ac:dyDescent="0.2">
      <c r="AM17232" s="61"/>
      <c r="AN17232" s="61"/>
      <c r="AO17232" s="171"/>
      <c r="AP17232" s="61"/>
      <c r="AQ17232" s="61"/>
      <c r="AR17232" s="61"/>
      <c r="AS17232" s="61"/>
      <c r="AT17232" s="61"/>
      <c r="AU17232" s="61"/>
      <c r="AV17232" s="61"/>
      <c r="AW17232" s="61"/>
      <c r="AX17232" s="61"/>
      <c r="AY17232" s="61"/>
      <c r="AZ17232" s="61"/>
      <c r="BA17232" s="61"/>
    </row>
    <row r="17233" spans="39:53" x14ac:dyDescent="0.2">
      <c r="AM17233" s="61"/>
      <c r="AN17233" s="61"/>
      <c r="AO17233" s="171"/>
      <c r="AP17233" s="61"/>
      <c r="AQ17233" s="61"/>
      <c r="AR17233" s="61"/>
      <c r="AS17233" s="61"/>
      <c r="AT17233" s="61"/>
      <c r="AU17233" s="61"/>
      <c r="AV17233" s="61"/>
      <c r="AW17233" s="61"/>
      <c r="AX17233" s="61"/>
      <c r="AY17233" s="61"/>
      <c r="AZ17233" s="61"/>
      <c r="BA17233" s="61"/>
    </row>
    <row r="17234" spans="39:53" x14ac:dyDescent="0.2">
      <c r="AM17234" s="61"/>
      <c r="AN17234" s="61"/>
      <c r="AO17234" s="171"/>
      <c r="AP17234" s="61"/>
      <c r="AQ17234" s="61"/>
      <c r="AR17234" s="61"/>
      <c r="AS17234" s="61"/>
      <c r="AT17234" s="61"/>
      <c r="AU17234" s="61"/>
      <c r="AV17234" s="61"/>
      <c r="AW17234" s="61"/>
      <c r="AX17234" s="61"/>
      <c r="AY17234" s="61"/>
      <c r="AZ17234" s="61"/>
      <c r="BA17234" s="61"/>
    </row>
    <row r="17235" spans="39:53" x14ac:dyDescent="0.2">
      <c r="AM17235" s="61"/>
      <c r="AN17235" s="61"/>
      <c r="AO17235" s="171"/>
      <c r="AP17235" s="61"/>
      <c r="AQ17235" s="61"/>
      <c r="AR17235" s="61"/>
      <c r="AS17235" s="61"/>
      <c r="AT17235" s="61"/>
      <c r="AU17235" s="61"/>
      <c r="AV17235" s="61"/>
      <c r="AW17235" s="61"/>
      <c r="AX17235" s="61"/>
      <c r="AY17235" s="61"/>
      <c r="AZ17235" s="61"/>
      <c r="BA17235" s="61"/>
    </row>
    <row r="17236" spans="39:53" x14ac:dyDescent="0.2">
      <c r="AM17236" s="61"/>
      <c r="AN17236" s="61"/>
      <c r="AO17236" s="171"/>
      <c r="AP17236" s="61"/>
      <c r="AQ17236" s="61"/>
      <c r="AR17236" s="61"/>
      <c r="AS17236" s="61"/>
      <c r="AT17236" s="61"/>
      <c r="AU17236" s="61"/>
      <c r="AV17236" s="61"/>
      <c r="AW17236" s="61"/>
      <c r="AX17236" s="61"/>
      <c r="AY17236" s="61"/>
      <c r="AZ17236" s="61"/>
      <c r="BA17236" s="61"/>
    </row>
    <row r="17237" spans="39:53" x14ac:dyDescent="0.2">
      <c r="AM17237" s="61"/>
      <c r="AN17237" s="61"/>
      <c r="AO17237" s="171"/>
      <c r="AP17237" s="61"/>
      <c r="AQ17237" s="61"/>
      <c r="AR17237" s="61"/>
      <c r="AS17237" s="61"/>
      <c r="AT17237" s="61"/>
      <c r="AU17237" s="61"/>
      <c r="AV17237" s="61"/>
      <c r="AW17237" s="61"/>
      <c r="AX17237" s="61"/>
      <c r="AY17237" s="61"/>
      <c r="AZ17237" s="61"/>
      <c r="BA17237" s="61"/>
    </row>
    <row r="17238" spans="39:53" x14ac:dyDescent="0.2">
      <c r="AM17238" s="61"/>
      <c r="AN17238" s="61"/>
      <c r="AO17238" s="171"/>
      <c r="AP17238" s="61"/>
      <c r="AQ17238" s="61"/>
      <c r="AR17238" s="61"/>
      <c r="AS17238" s="61"/>
      <c r="AT17238" s="61"/>
      <c r="AU17238" s="61"/>
      <c r="AV17238" s="61"/>
      <c r="AW17238" s="61"/>
      <c r="AX17238" s="61"/>
      <c r="AY17238" s="61"/>
      <c r="AZ17238" s="61"/>
      <c r="BA17238" s="61"/>
    </row>
    <row r="17239" spans="39:53" x14ac:dyDescent="0.2">
      <c r="AM17239" s="61"/>
      <c r="AN17239" s="61"/>
      <c r="AO17239" s="171"/>
      <c r="AP17239" s="61"/>
      <c r="AQ17239" s="61"/>
      <c r="AR17239" s="61"/>
      <c r="AS17239" s="61"/>
      <c r="AT17239" s="61"/>
      <c r="AU17239" s="61"/>
      <c r="AV17239" s="61"/>
      <c r="AW17239" s="61"/>
      <c r="AX17239" s="61"/>
      <c r="AY17239" s="61"/>
      <c r="AZ17239" s="61"/>
      <c r="BA17239" s="61"/>
    </row>
    <row r="17240" spans="39:53" x14ac:dyDescent="0.2">
      <c r="AM17240" s="61"/>
      <c r="AN17240" s="61"/>
      <c r="AO17240" s="171"/>
      <c r="AP17240" s="61"/>
      <c r="AQ17240" s="61"/>
      <c r="AR17240" s="61"/>
      <c r="AS17240" s="61"/>
      <c r="AT17240" s="61"/>
      <c r="AU17240" s="61"/>
      <c r="AV17240" s="61"/>
      <c r="AW17240" s="61"/>
      <c r="AX17240" s="61"/>
      <c r="AY17240" s="61"/>
      <c r="AZ17240" s="61"/>
      <c r="BA17240" s="61"/>
    </row>
    <row r="17241" spans="39:53" x14ac:dyDescent="0.2">
      <c r="AM17241" s="61"/>
      <c r="AN17241" s="61"/>
      <c r="AO17241" s="171"/>
      <c r="AP17241" s="61"/>
      <c r="AQ17241" s="61"/>
      <c r="AR17241" s="61"/>
      <c r="AS17241" s="61"/>
      <c r="AT17241" s="61"/>
      <c r="AU17241" s="61"/>
      <c r="AV17241" s="61"/>
      <c r="AW17241" s="61"/>
      <c r="AX17241" s="61"/>
      <c r="AY17241" s="61"/>
      <c r="AZ17241" s="61"/>
      <c r="BA17241" s="61"/>
    </row>
    <row r="17242" spans="39:53" x14ac:dyDescent="0.2">
      <c r="AM17242" s="61"/>
      <c r="AN17242" s="61"/>
      <c r="AO17242" s="171"/>
      <c r="AP17242" s="61"/>
      <c r="AQ17242" s="61"/>
      <c r="AR17242" s="61"/>
      <c r="AS17242" s="61"/>
      <c r="AT17242" s="61"/>
      <c r="AU17242" s="61"/>
      <c r="AV17242" s="61"/>
      <c r="AW17242" s="61"/>
      <c r="AX17242" s="61"/>
      <c r="AY17242" s="61"/>
      <c r="AZ17242" s="61"/>
      <c r="BA17242" s="61"/>
    </row>
    <row r="17243" spans="39:53" x14ac:dyDescent="0.2">
      <c r="AM17243" s="61"/>
      <c r="AN17243" s="61"/>
      <c r="AO17243" s="171"/>
      <c r="AP17243" s="61"/>
      <c r="AQ17243" s="61"/>
      <c r="AR17243" s="61"/>
      <c r="AS17243" s="61"/>
      <c r="AT17243" s="61"/>
      <c r="AU17243" s="61"/>
      <c r="AV17243" s="61"/>
      <c r="AW17243" s="61"/>
      <c r="AX17243" s="61"/>
      <c r="AY17243" s="61"/>
      <c r="AZ17243" s="61"/>
      <c r="BA17243" s="61"/>
    </row>
    <row r="17244" spans="39:53" x14ac:dyDescent="0.2">
      <c r="AM17244" s="61"/>
      <c r="AN17244" s="61"/>
      <c r="AO17244" s="171"/>
      <c r="AP17244" s="61"/>
      <c r="AQ17244" s="61"/>
      <c r="AR17244" s="61"/>
      <c r="AS17244" s="61"/>
      <c r="AT17244" s="61"/>
      <c r="AU17244" s="61"/>
      <c r="AV17244" s="61"/>
      <c r="AW17244" s="61"/>
      <c r="AX17244" s="61"/>
      <c r="AY17244" s="61"/>
      <c r="AZ17244" s="61"/>
      <c r="BA17244" s="61"/>
    </row>
    <row r="17245" spans="39:53" x14ac:dyDescent="0.2">
      <c r="AM17245" s="61"/>
      <c r="AN17245" s="61"/>
      <c r="AO17245" s="171"/>
      <c r="AP17245" s="61"/>
      <c r="AQ17245" s="61"/>
      <c r="AR17245" s="61"/>
      <c r="AS17245" s="61"/>
      <c r="AT17245" s="61"/>
      <c r="AU17245" s="61"/>
      <c r="AV17245" s="61"/>
      <c r="AW17245" s="61"/>
      <c r="AX17245" s="61"/>
      <c r="AY17245" s="61"/>
      <c r="AZ17245" s="61"/>
      <c r="BA17245" s="61"/>
    </row>
    <row r="17246" spans="39:53" x14ac:dyDescent="0.2">
      <c r="AM17246" s="61"/>
      <c r="AN17246" s="61"/>
      <c r="AO17246" s="171"/>
      <c r="AP17246" s="61"/>
      <c r="AQ17246" s="61"/>
      <c r="AR17246" s="61"/>
      <c r="AS17246" s="61"/>
      <c r="AT17246" s="61"/>
      <c r="AU17246" s="61"/>
      <c r="AV17246" s="61"/>
      <c r="AW17246" s="61"/>
      <c r="AX17246" s="61"/>
      <c r="AY17246" s="61"/>
      <c r="AZ17246" s="61"/>
      <c r="BA17246" s="61"/>
    </row>
    <row r="17247" spans="39:53" x14ac:dyDescent="0.2">
      <c r="AM17247" s="61"/>
      <c r="AN17247" s="61"/>
      <c r="AO17247" s="171"/>
      <c r="AP17247" s="61"/>
      <c r="AQ17247" s="61"/>
      <c r="AR17247" s="61"/>
      <c r="AS17247" s="61"/>
      <c r="AT17247" s="61"/>
      <c r="AU17247" s="61"/>
      <c r="AV17247" s="61"/>
      <c r="AW17247" s="61"/>
      <c r="AX17247" s="61"/>
      <c r="AY17247" s="61"/>
      <c r="AZ17247" s="61"/>
      <c r="BA17247" s="61"/>
    </row>
    <row r="17248" spans="39:53" x14ac:dyDescent="0.2">
      <c r="AM17248" s="61"/>
      <c r="AN17248" s="61"/>
      <c r="AO17248" s="171"/>
      <c r="AP17248" s="61"/>
      <c r="AQ17248" s="61"/>
      <c r="AR17248" s="61"/>
      <c r="AS17248" s="61"/>
      <c r="AT17248" s="61"/>
      <c r="AU17248" s="61"/>
      <c r="AV17248" s="61"/>
      <c r="AW17248" s="61"/>
      <c r="AX17248" s="61"/>
      <c r="AY17248" s="61"/>
      <c r="AZ17248" s="61"/>
      <c r="BA17248" s="61"/>
    </row>
    <row r="17249" spans="39:53" x14ac:dyDescent="0.2">
      <c r="AM17249" s="61"/>
      <c r="AN17249" s="61"/>
      <c r="AO17249" s="171"/>
      <c r="AP17249" s="61"/>
      <c r="AQ17249" s="61"/>
      <c r="AR17249" s="61"/>
      <c r="AS17249" s="61"/>
      <c r="AT17249" s="61"/>
      <c r="AU17249" s="61"/>
      <c r="AV17249" s="61"/>
      <c r="AW17249" s="61"/>
      <c r="AX17249" s="61"/>
      <c r="AY17249" s="61"/>
      <c r="AZ17249" s="61"/>
      <c r="BA17249" s="61"/>
    </row>
    <row r="17250" spans="39:53" x14ac:dyDescent="0.2">
      <c r="AM17250" s="61"/>
      <c r="AN17250" s="61"/>
      <c r="AO17250" s="171"/>
      <c r="AP17250" s="61"/>
      <c r="AQ17250" s="61"/>
      <c r="AR17250" s="61"/>
      <c r="AS17250" s="61"/>
      <c r="AT17250" s="61"/>
      <c r="AU17250" s="61"/>
      <c r="AV17250" s="61"/>
      <c r="AW17250" s="61"/>
      <c r="AX17250" s="61"/>
      <c r="AY17250" s="61"/>
      <c r="AZ17250" s="61"/>
      <c r="BA17250" s="61"/>
    </row>
    <row r="17251" spans="39:53" x14ac:dyDescent="0.2">
      <c r="AM17251" s="61"/>
      <c r="AN17251" s="61"/>
      <c r="AO17251" s="171"/>
      <c r="AP17251" s="61"/>
      <c r="AQ17251" s="61"/>
      <c r="AR17251" s="61"/>
      <c r="AS17251" s="61"/>
      <c r="AT17251" s="61"/>
      <c r="AU17251" s="61"/>
      <c r="AV17251" s="61"/>
      <c r="AW17251" s="61"/>
      <c r="AX17251" s="61"/>
      <c r="AY17251" s="61"/>
      <c r="AZ17251" s="61"/>
      <c r="BA17251" s="61"/>
    </row>
    <row r="17252" spans="39:53" x14ac:dyDescent="0.2">
      <c r="AM17252" s="61"/>
      <c r="AN17252" s="61"/>
      <c r="AO17252" s="171"/>
      <c r="AP17252" s="61"/>
      <c r="AQ17252" s="61"/>
      <c r="AR17252" s="61"/>
      <c r="AS17252" s="61"/>
      <c r="AT17252" s="61"/>
      <c r="AU17252" s="61"/>
      <c r="AV17252" s="61"/>
      <c r="AW17252" s="61"/>
      <c r="AX17252" s="61"/>
      <c r="AY17252" s="61"/>
      <c r="AZ17252" s="61"/>
      <c r="BA17252" s="61"/>
    </row>
    <row r="17253" spans="39:53" x14ac:dyDescent="0.2">
      <c r="AM17253" s="61"/>
      <c r="AN17253" s="61"/>
      <c r="AO17253" s="171"/>
      <c r="AP17253" s="61"/>
      <c r="AQ17253" s="61"/>
      <c r="AR17253" s="61"/>
      <c r="AS17253" s="61"/>
      <c r="AT17253" s="61"/>
      <c r="AU17253" s="61"/>
      <c r="AV17253" s="61"/>
      <c r="AW17253" s="61"/>
      <c r="AX17253" s="61"/>
      <c r="AY17253" s="61"/>
      <c r="AZ17253" s="61"/>
      <c r="BA17253" s="61"/>
    </row>
    <row r="17254" spans="39:53" x14ac:dyDescent="0.2">
      <c r="AM17254" s="61"/>
      <c r="AN17254" s="61"/>
      <c r="AO17254" s="171"/>
      <c r="AP17254" s="61"/>
      <c r="AQ17254" s="61"/>
      <c r="AR17254" s="61"/>
      <c r="AS17254" s="61"/>
      <c r="AT17254" s="61"/>
      <c r="AU17254" s="61"/>
      <c r="AV17254" s="61"/>
      <c r="AW17254" s="61"/>
      <c r="AX17254" s="61"/>
      <c r="AY17254" s="61"/>
      <c r="AZ17254" s="61"/>
      <c r="BA17254" s="61"/>
    </row>
    <row r="17255" spans="39:53" x14ac:dyDescent="0.2">
      <c r="AM17255" s="61"/>
      <c r="AN17255" s="61"/>
      <c r="AO17255" s="171"/>
      <c r="AP17255" s="61"/>
      <c r="AQ17255" s="61"/>
      <c r="AR17255" s="61"/>
      <c r="AS17255" s="61"/>
      <c r="AT17255" s="61"/>
      <c r="AU17255" s="61"/>
      <c r="AV17255" s="61"/>
      <c r="AW17255" s="61"/>
      <c r="AX17255" s="61"/>
      <c r="AY17255" s="61"/>
      <c r="AZ17255" s="61"/>
      <c r="BA17255" s="61"/>
    </row>
    <row r="17256" spans="39:53" x14ac:dyDescent="0.2">
      <c r="AM17256" s="61"/>
      <c r="AN17256" s="61"/>
      <c r="AO17256" s="171"/>
      <c r="AP17256" s="61"/>
      <c r="AQ17256" s="61"/>
      <c r="AR17256" s="61"/>
      <c r="AS17256" s="61"/>
      <c r="AT17256" s="61"/>
      <c r="AU17256" s="61"/>
      <c r="AV17256" s="61"/>
      <c r="AW17256" s="61"/>
      <c r="AX17256" s="61"/>
      <c r="AY17256" s="61"/>
      <c r="AZ17256" s="61"/>
      <c r="BA17256" s="61"/>
    </row>
    <row r="17257" spans="39:53" x14ac:dyDescent="0.2">
      <c r="AM17257" s="61"/>
      <c r="AN17257" s="61"/>
      <c r="AO17257" s="171"/>
      <c r="AP17257" s="61"/>
      <c r="AQ17257" s="61"/>
      <c r="AR17257" s="61"/>
      <c r="AS17257" s="61"/>
      <c r="AT17257" s="61"/>
      <c r="AU17257" s="61"/>
      <c r="AV17257" s="61"/>
      <c r="AW17257" s="61"/>
      <c r="AX17257" s="61"/>
      <c r="AY17257" s="61"/>
      <c r="AZ17257" s="61"/>
      <c r="BA17257" s="61"/>
    </row>
    <row r="17258" spans="39:53" x14ac:dyDescent="0.2">
      <c r="AM17258" s="61"/>
      <c r="AN17258" s="61"/>
      <c r="AO17258" s="171"/>
      <c r="AP17258" s="61"/>
      <c r="AQ17258" s="61"/>
      <c r="AR17258" s="61"/>
      <c r="AS17258" s="61"/>
      <c r="AT17258" s="61"/>
      <c r="AU17258" s="61"/>
      <c r="AV17258" s="61"/>
      <c r="AW17258" s="61"/>
      <c r="AX17258" s="61"/>
      <c r="AY17258" s="61"/>
      <c r="AZ17258" s="61"/>
      <c r="BA17258" s="61"/>
    </row>
    <row r="17259" spans="39:53" x14ac:dyDescent="0.2">
      <c r="AM17259" s="61"/>
      <c r="AN17259" s="61"/>
      <c r="AO17259" s="171"/>
      <c r="AP17259" s="61"/>
      <c r="AQ17259" s="61"/>
      <c r="AR17259" s="61"/>
      <c r="AS17259" s="61"/>
      <c r="AT17259" s="61"/>
      <c r="AU17259" s="61"/>
      <c r="AV17259" s="61"/>
      <c r="AW17259" s="61"/>
      <c r="AX17259" s="61"/>
      <c r="AY17259" s="61"/>
      <c r="AZ17259" s="61"/>
      <c r="BA17259" s="61"/>
    </row>
    <row r="17260" spans="39:53" x14ac:dyDescent="0.2">
      <c r="AM17260" s="61"/>
      <c r="AN17260" s="61"/>
      <c r="AO17260" s="171"/>
      <c r="AP17260" s="61"/>
      <c r="AQ17260" s="61"/>
      <c r="AR17260" s="61"/>
      <c r="AS17260" s="61"/>
      <c r="AT17260" s="61"/>
      <c r="AU17260" s="61"/>
      <c r="AV17260" s="61"/>
      <c r="AW17260" s="61"/>
      <c r="AX17260" s="61"/>
      <c r="AY17260" s="61"/>
      <c r="AZ17260" s="61"/>
      <c r="BA17260" s="61"/>
    </row>
    <row r="17261" spans="39:53" x14ac:dyDescent="0.2">
      <c r="AM17261" s="61"/>
      <c r="AN17261" s="61"/>
      <c r="AO17261" s="171"/>
      <c r="AP17261" s="61"/>
      <c r="AQ17261" s="61"/>
      <c r="AR17261" s="61"/>
      <c r="AS17261" s="61"/>
      <c r="AT17261" s="61"/>
      <c r="AU17261" s="61"/>
      <c r="AV17261" s="61"/>
      <c r="AW17261" s="61"/>
      <c r="AX17261" s="61"/>
      <c r="AY17261" s="61"/>
      <c r="AZ17261" s="61"/>
      <c r="BA17261" s="61"/>
    </row>
    <row r="17262" spans="39:53" x14ac:dyDescent="0.2">
      <c r="AM17262" s="61"/>
      <c r="AN17262" s="61"/>
      <c r="AO17262" s="171"/>
      <c r="AP17262" s="61"/>
      <c r="AQ17262" s="61"/>
      <c r="AR17262" s="61"/>
      <c r="AS17262" s="61"/>
      <c r="AT17262" s="61"/>
      <c r="AU17262" s="61"/>
      <c r="AV17262" s="61"/>
      <c r="AW17262" s="61"/>
      <c r="AX17262" s="61"/>
      <c r="AY17262" s="61"/>
      <c r="AZ17262" s="61"/>
      <c r="BA17262" s="61"/>
    </row>
    <row r="17263" spans="39:53" x14ac:dyDescent="0.2">
      <c r="AM17263" s="61"/>
      <c r="AN17263" s="61"/>
      <c r="AO17263" s="171"/>
      <c r="AP17263" s="61"/>
      <c r="AQ17263" s="61"/>
      <c r="AR17263" s="61"/>
      <c r="AS17263" s="61"/>
      <c r="AT17263" s="61"/>
      <c r="AU17263" s="61"/>
      <c r="AV17263" s="61"/>
      <c r="AW17263" s="61"/>
      <c r="AX17263" s="61"/>
      <c r="AY17263" s="61"/>
      <c r="AZ17263" s="61"/>
      <c r="BA17263" s="61"/>
    </row>
    <row r="17264" spans="39:53" x14ac:dyDescent="0.2">
      <c r="AM17264" s="61"/>
      <c r="AN17264" s="61"/>
      <c r="AO17264" s="171"/>
      <c r="AP17264" s="61"/>
      <c r="AQ17264" s="61"/>
      <c r="AR17264" s="61"/>
      <c r="AS17264" s="61"/>
      <c r="AT17264" s="61"/>
      <c r="AU17264" s="61"/>
      <c r="AV17264" s="61"/>
      <c r="AW17264" s="61"/>
      <c r="AX17264" s="61"/>
      <c r="AY17264" s="61"/>
      <c r="AZ17264" s="61"/>
      <c r="BA17264" s="61"/>
    </row>
    <row r="17265" spans="39:53" x14ac:dyDescent="0.2">
      <c r="AM17265" s="61"/>
      <c r="AN17265" s="61"/>
      <c r="AO17265" s="171"/>
      <c r="AP17265" s="61"/>
      <c r="AQ17265" s="61"/>
      <c r="AR17265" s="61"/>
      <c r="AS17265" s="61"/>
      <c r="AT17265" s="61"/>
      <c r="AU17265" s="61"/>
      <c r="AV17265" s="61"/>
      <c r="AW17265" s="61"/>
      <c r="AX17265" s="61"/>
      <c r="AY17265" s="61"/>
      <c r="AZ17265" s="61"/>
      <c r="BA17265" s="61"/>
    </row>
    <row r="17266" spans="39:53" x14ac:dyDescent="0.2">
      <c r="AM17266" s="61"/>
      <c r="AN17266" s="61"/>
      <c r="AO17266" s="171"/>
      <c r="AP17266" s="61"/>
      <c r="AQ17266" s="61"/>
      <c r="AR17266" s="61"/>
      <c r="AS17266" s="61"/>
      <c r="AT17266" s="61"/>
      <c r="AU17266" s="61"/>
      <c r="AV17266" s="61"/>
      <c r="AW17266" s="61"/>
      <c r="AX17266" s="61"/>
      <c r="AY17266" s="61"/>
      <c r="AZ17266" s="61"/>
      <c r="BA17266" s="61"/>
    </row>
    <row r="17267" spans="39:53" x14ac:dyDescent="0.2">
      <c r="AM17267" s="61"/>
      <c r="AN17267" s="61"/>
      <c r="AO17267" s="171"/>
      <c r="AP17267" s="61"/>
      <c r="AQ17267" s="61"/>
      <c r="AR17267" s="61"/>
      <c r="AS17267" s="61"/>
      <c r="AT17267" s="61"/>
      <c r="AU17267" s="61"/>
      <c r="AV17267" s="61"/>
      <c r="AW17267" s="61"/>
      <c r="AX17267" s="61"/>
      <c r="AY17267" s="61"/>
      <c r="AZ17267" s="61"/>
      <c r="BA17267" s="61"/>
    </row>
    <row r="17268" spans="39:53" x14ac:dyDescent="0.2">
      <c r="AM17268" s="61"/>
      <c r="AN17268" s="61"/>
      <c r="AO17268" s="171"/>
      <c r="AP17268" s="61"/>
      <c r="AQ17268" s="61"/>
      <c r="AR17268" s="61"/>
      <c r="AS17268" s="61"/>
      <c r="AT17268" s="61"/>
      <c r="AU17268" s="61"/>
      <c r="AV17268" s="61"/>
      <c r="AW17268" s="61"/>
      <c r="AX17268" s="61"/>
      <c r="AY17268" s="61"/>
      <c r="AZ17268" s="61"/>
      <c r="BA17268" s="61"/>
    </row>
    <row r="17269" spans="39:53" x14ac:dyDescent="0.2">
      <c r="AM17269" s="61"/>
      <c r="AN17269" s="61"/>
      <c r="AO17269" s="171"/>
      <c r="AP17269" s="61"/>
      <c r="AQ17269" s="61"/>
      <c r="AR17269" s="61"/>
      <c r="AS17269" s="61"/>
      <c r="AT17269" s="61"/>
      <c r="AU17269" s="61"/>
      <c r="AV17269" s="61"/>
      <c r="AW17269" s="61"/>
      <c r="AX17269" s="61"/>
      <c r="AY17269" s="61"/>
      <c r="AZ17269" s="61"/>
      <c r="BA17269" s="61"/>
    </row>
    <row r="17270" spans="39:53" x14ac:dyDescent="0.2">
      <c r="AM17270" s="61"/>
      <c r="AN17270" s="61"/>
      <c r="AO17270" s="171"/>
      <c r="AP17270" s="61"/>
      <c r="AQ17270" s="61"/>
      <c r="AR17270" s="61"/>
      <c r="AS17270" s="61"/>
      <c r="AT17270" s="61"/>
      <c r="AU17270" s="61"/>
      <c r="AV17270" s="61"/>
      <c r="AW17270" s="61"/>
      <c r="AX17270" s="61"/>
      <c r="AY17270" s="61"/>
      <c r="AZ17270" s="61"/>
      <c r="BA17270" s="61"/>
    </row>
    <row r="17271" spans="39:53" x14ac:dyDescent="0.2">
      <c r="AM17271" s="61"/>
      <c r="AN17271" s="61"/>
      <c r="AO17271" s="171"/>
      <c r="AP17271" s="61"/>
      <c r="AQ17271" s="61"/>
      <c r="AR17271" s="61"/>
      <c r="AS17271" s="61"/>
      <c r="AT17271" s="61"/>
      <c r="AU17271" s="61"/>
      <c r="AV17271" s="61"/>
      <c r="AW17271" s="61"/>
      <c r="AX17271" s="61"/>
      <c r="AY17271" s="61"/>
      <c r="AZ17271" s="61"/>
      <c r="BA17271" s="61"/>
    </row>
    <row r="17272" spans="39:53" x14ac:dyDescent="0.2">
      <c r="AM17272" s="61"/>
      <c r="AN17272" s="61"/>
      <c r="AO17272" s="171"/>
      <c r="AP17272" s="61"/>
      <c r="AQ17272" s="61"/>
      <c r="AR17272" s="61"/>
      <c r="AS17272" s="61"/>
      <c r="AT17272" s="61"/>
      <c r="AU17272" s="61"/>
      <c r="AV17272" s="61"/>
      <c r="AW17272" s="61"/>
      <c r="AX17272" s="61"/>
      <c r="AY17272" s="61"/>
      <c r="AZ17272" s="61"/>
      <c r="BA17272" s="61"/>
    </row>
    <row r="17273" spans="39:53" x14ac:dyDescent="0.2">
      <c r="AM17273" s="61"/>
      <c r="AN17273" s="61"/>
      <c r="AO17273" s="171"/>
      <c r="AP17273" s="61"/>
      <c r="AQ17273" s="61"/>
      <c r="AR17273" s="61"/>
      <c r="AS17273" s="61"/>
      <c r="AT17273" s="61"/>
      <c r="AU17273" s="61"/>
      <c r="AV17273" s="61"/>
      <c r="AW17273" s="61"/>
      <c r="AX17273" s="61"/>
      <c r="AY17273" s="61"/>
      <c r="AZ17273" s="61"/>
      <c r="BA17273" s="61"/>
    </row>
    <row r="17274" spans="39:53" x14ac:dyDescent="0.2">
      <c r="AM17274" s="61"/>
      <c r="AN17274" s="61"/>
      <c r="AO17274" s="171"/>
      <c r="AP17274" s="61"/>
      <c r="AQ17274" s="61"/>
      <c r="AR17274" s="61"/>
      <c r="AS17274" s="61"/>
      <c r="AT17274" s="61"/>
      <c r="AU17274" s="61"/>
      <c r="AV17274" s="61"/>
      <c r="AW17274" s="61"/>
      <c r="AX17274" s="61"/>
      <c r="AY17274" s="61"/>
      <c r="AZ17274" s="61"/>
      <c r="BA17274" s="61"/>
    </row>
    <row r="17275" spans="39:53" x14ac:dyDescent="0.2">
      <c r="AM17275" s="61"/>
      <c r="AN17275" s="61"/>
      <c r="AO17275" s="171"/>
      <c r="AP17275" s="61"/>
      <c r="AQ17275" s="61"/>
      <c r="AR17275" s="61"/>
      <c r="AS17275" s="61"/>
      <c r="AT17275" s="61"/>
      <c r="AU17275" s="61"/>
      <c r="AV17275" s="61"/>
      <c r="AW17275" s="61"/>
      <c r="AX17275" s="61"/>
      <c r="AY17275" s="61"/>
      <c r="AZ17275" s="61"/>
      <c r="BA17275" s="61"/>
    </row>
    <row r="17276" spans="39:53" x14ac:dyDescent="0.2">
      <c r="AM17276" s="61"/>
      <c r="AN17276" s="61"/>
      <c r="AO17276" s="171"/>
      <c r="AP17276" s="61"/>
      <c r="AQ17276" s="61"/>
      <c r="AR17276" s="61"/>
      <c r="AS17276" s="61"/>
      <c r="AT17276" s="61"/>
      <c r="AU17276" s="61"/>
      <c r="AV17276" s="61"/>
      <c r="AW17276" s="61"/>
      <c r="AX17276" s="61"/>
      <c r="AY17276" s="61"/>
      <c r="AZ17276" s="61"/>
      <c r="BA17276" s="61"/>
    </row>
    <row r="17277" spans="39:53" x14ac:dyDescent="0.2">
      <c r="AM17277" s="61"/>
      <c r="AN17277" s="61"/>
      <c r="AO17277" s="171"/>
      <c r="AP17277" s="61"/>
      <c r="AQ17277" s="61"/>
      <c r="AR17277" s="61"/>
      <c r="AS17277" s="61"/>
      <c r="AT17277" s="61"/>
      <c r="AU17277" s="61"/>
      <c r="AV17277" s="61"/>
      <c r="AW17277" s="61"/>
      <c r="AX17277" s="61"/>
      <c r="AY17277" s="61"/>
      <c r="AZ17277" s="61"/>
      <c r="BA17277" s="61"/>
    </row>
    <row r="17278" spans="39:53" x14ac:dyDescent="0.2">
      <c r="AM17278" s="61"/>
      <c r="AN17278" s="61"/>
      <c r="AO17278" s="171"/>
      <c r="AP17278" s="61"/>
      <c r="AQ17278" s="61"/>
      <c r="AR17278" s="61"/>
      <c r="AS17278" s="61"/>
      <c r="AT17278" s="61"/>
      <c r="AU17278" s="61"/>
      <c r="AV17278" s="61"/>
      <c r="AW17278" s="61"/>
      <c r="AX17278" s="61"/>
      <c r="AY17278" s="61"/>
      <c r="AZ17278" s="61"/>
      <c r="BA17278" s="61"/>
    </row>
    <row r="17279" spans="39:53" x14ac:dyDescent="0.2">
      <c r="AM17279" s="61"/>
      <c r="AN17279" s="61"/>
      <c r="AO17279" s="171"/>
      <c r="AP17279" s="61"/>
      <c r="AQ17279" s="61"/>
      <c r="AR17279" s="61"/>
      <c r="AS17279" s="61"/>
      <c r="AT17279" s="61"/>
      <c r="AU17279" s="61"/>
      <c r="AV17279" s="61"/>
      <c r="AW17279" s="61"/>
      <c r="AX17279" s="61"/>
      <c r="AY17279" s="61"/>
      <c r="AZ17279" s="61"/>
      <c r="BA17279" s="61"/>
    </row>
    <row r="17280" spans="39:53" x14ac:dyDescent="0.2">
      <c r="AM17280" s="61"/>
      <c r="AN17280" s="61"/>
      <c r="AO17280" s="171"/>
      <c r="AP17280" s="61"/>
      <c r="AQ17280" s="61"/>
      <c r="AR17280" s="61"/>
      <c r="AS17280" s="61"/>
      <c r="AT17280" s="61"/>
      <c r="AU17280" s="61"/>
      <c r="AV17280" s="61"/>
      <c r="AW17280" s="61"/>
      <c r="AX17280" s="61"/>
      <c r="AY17280" s="61"/>
      <c r="AZ17280" s="61"/>
      <c r="BA17280" s="61"/>
    </row>
    <row r="17281" spans="39:53" x14ac:dyDescent="0.2">
      <c r="AM17281" s="61"/>
      <c r="AN17281" s="61"/>
      <c r="AO17281" s="171"/>
      <c r="AP17281" s="61"/>
      <c r="AQ17281" s="61"/>
      <c r="AR17281" s="61"/>
      <c r="AS17281" s="61"/>
      <c r="AT17281" s="61"/>
      <c r="AU17281" s="61"/>
      <c r="AV17281" s="61"/>
      <c r="AW17281" s="61"/>
      <c r="AX17281" s="61"/>
      <c r="AY17281" s="61"/>
      <c r="AZ17281" s="61"/>
      <c r="BA17281" s="61"/>
    </row>
    <row r="17282" spans="39:53" x14ac:dyDescent="0.2">
      <c r="AM17282" s="61"/>
      <c r="AN17282" s="61"/>
      <c r="AO17282" s="171"/>
      <c r="AP17282" s="61"/>
      <c r="AQ17282" s="61"/>
      <c r="AR17282" s="61"/>
      <c r="AS17282" s="61"/>
      <c r="AT17282" s="61"/>
      <c r="AU17282" s="61"/>
      <c r="AV17282" s="61"/>
      <c r="AW17282" s="61"/>
      <c r="AX17282" s="61"/>
      <c r="AY17282" s="61"/>
      <c r="AZ17282" s="61"/>
      <c r="BA17282" s="61"/>
    </row>
    <row r="17283" spans="39:53" x14ac:dyDescent="0.2">
      <c r="AM17283" s="61"/>
      <c r="AN17283" s="61"/>
      <c r="AO17283" s="171"/>
      <c r="AP17283" s="61"/>
      <c r="AQ17283" s="61"/>
      <c r="AR17283" s="61"/>
      <c r="AS17283" s="61"/>
      <c r="AT17283" s="61"/>
      <c r="AU17283" s="61"/>
      <c r="AV17283" s="61"/>
      <c r="AW17283" s="61"/>
      <c r="AX17283" s="61"/>
      <c r="AY17283" s="61"/>
      <c r="AZ17283" s="61"/>
      <c r="BA17283" s="61"/>
    </row>
    <row r="17284" spans="39:53" x14ac:dyDescent="0.2">
      <c r="AM17284" s="61"/>
      <c r="AN17284" s="61"/>
      <c r="AO17284" s="171"/>
      <c r="AP17284" s="61"/>
      <c r="AQ17284" s="61"/>
      <c r="AR17284" s="61"/>
      <c r="AS17284" s="61"/>
      <c r="AT17284" s="61"/>
      <c r="AU17284" s="61"/>
      <c r="AV17284" s="61"/>
      <c r="AW17284" s="61"/>
      <c r="AX17284" s="61"/>
      <c r="AY17284" s="61"/>
      <c r="AZ17284" s="61"/>
      <c r="BA17284" s="61"/>
    </row>
    <row r="17285" spans="39:53" x14ac:dyDescent="0.2">
      <c r="AM17285" s="61"/>
      <c r="AN17285" s="61"/>
      <c r="AO17285" s="171"/>
      <c r="AP17285" s="61"/>
      <c r="AQ17285" s="61"/>
      <c r="AR17285" s="61"/>
      <c r="AS17285" s="61"/>
      <c r="AT17285" s="61"/>
      <c r="AU17285" s="61"/>
      <c r="AV17285" s="61"/>
      <c r="AW17285" s="61"/>
      <c r="AX17285" s="61"/>
      <c r="AY17285" s="61"/>
      <c r="AZ17285" s="61"/>
      <c r="BA17285" s="61"/>
    </row>
    <row r="17286" spans="39:53" x14ac:dyDescent="0.2">
      <c r="AM17286" s="61"/>
      <c r="AN17286" s="61"/>
      <c r="AO17286" s="171"/>
      <c r="AP17286" s="61"/>
      <c r="AQ17286" s="61"/>
      <c r="AR17286" s="61"/>
      <c r="AS17286" s="61"/>
      <c r="AT17286" s="61"/>
      <c r="AU17286" s="61"/>
      <c r="AV17286" s="61"/>
      <c r="AW17286" s="61"/>
      <c r="AX17286" s="61"/>
      <c r="AY17286" s="61"/>
      <c r="AZ17286" s="61"/>
      <c r="BA17286" s="61"/>
    </row>
    <row r="17287" spans="39:53" x14ac:dyDescent="0.2">
      <c r="AM17287" s="61"/>
      <c r="AN17287" s="61"/>
      <c r="AO17287" s="171"/>
      <c r="AP17287" s="61"/>
      <c r="AQ17287" s="61"/>
      <c r="AR17287" s="61"/>
      <c r="AS17287" s="61"/>
      <c r="AT17287" s="61"/>
      <c r="AU17287" s="61"/>
      <c r="AV17287" s="61"/>
      <c r="AW17287" s="61"/>
      <c r="AX17287" s="61"/>
      <c r="AY17287" s="61"/>
      <c r="AZ17287" s="61"/>
      <c r="BA17287" s="61"/>
    </row>
    <row r="17288" spans="39:53" x14ac:dyDescent="0.2">
      <c r="AM17288" s="61"/>
      <c r="AN17288" s="61"/>
      <c r="AO17288" s="171"/>
      <c r="AP17288" s="61"/>
      <c r="AQ17288" s="61"/>
      <c r="AR17288" s="61"/>
      <c r="AS17288" s="61"/>
      <c r="AT17288" s="61"/>
      <c r="AU17288" s="61"/>
      <c r="AV17288" s="61"/>
      <c r="AW17288" s="61"/>
      <c r="AX17288" s="61"/>
      <c r="AY17288" s="61"/>
      <c r="AZ17288" s="61"/>
      <c r="BA17288" s="61"/>
    </row>
    <row r="17289" spans="39:53" x14ac:dyDescent="0.2">
      <c r="AM17289" s="61"/>
      <c r="AN17289" s="61"/>
      <c r="AO17289" s="171"/>
      <c r="AP17289" s="61"/>
      <c r="AQ17289" s="61"/>
      <c r="AR17289" s="61"/>
      <c r="AS17289" s="61"/>
      <c r="AT17289" s="61"/>
      <c r="AU17289" s="61"/>
      <c r="AV17289" s="61"/>
      <c r="AW17289" s="61"/>
      <c r="AX17289" s="61"/>
      <c r="AY17289" s="61"/>
      <c r="AZ17289" s="61"/>
      <c r="BA17289" s="61"/>
    </row>
    <row r="17290" spans="39:53" x14ac:dyDescent="0.2">
      <c r="AM17290" s="61"/>
      <c r="AN17290" s="61"/>
      <c r="AO17290" s="171"/>
      <c r="AP17290" s="61"/>
      <c r="AQ17290" s="61"/>
      <c r="AR17290" s="61"/>
      <c r="AS17290" s="61"/>
      <c r="AT17290" s="61"/>
      <c r="AU17290" s="61"/>
      <c r="AV17290" s="61"/>
      <c r="AW17290" s="61"/>
      <c r="AX17290" s="61"/>
      <c r="AY17290" s="61"/>
      <c r="AZ17290" s="61"/>
      <c r="BA17290" s="61"/>
    </row>
    <row r="17291" spans="39:53" x14ac:dyDescent="0.2">
      <c r="AM17291" s="61"/>
      <c r="AN17291" s="61"/>
      <c r="AO17291" s="171"/>
      <c r="AP17291" s="61"/>
      <c r="AQ17291" s="61"/>
      <c r="AR17291" s="61"/>
      <c r="AS17291" s="61"/>
      <c r="AT17291" s="61"/>
      <c r="AU17291" s="61"/>
      <c r="AV17291" s="61"/>
      <c r="AW17291" s="61"/>
      <c r="AX17291" s="61"/>
      <c r="AY17291" s="61"/>
      <c r="AZ17291" s="61"/>
      <c r="BA17291" s="61"/>
    </row>
    <row r="17292" spans="39:53" x14ac:dyDescent="0.2">
      <c r="AM17292" s="61"/>
      <c r="AN17292" s="61"/>
      <c r="AO17292" s="171"/>
      <c r="AP17292" s="61"/>
      <c r="AQ17292" s="61"/>
      <c r="AR17292" s="61"/>
      <c r="AS17292" s="61"/>
      <c r="AT17292" s="61"/>
      <c r="AU17292" s="61"/>
      <c r="AV17292" s="61"/>
      <c r="AW17292" s="61"/>
      <c r="AX17292" s="61"/>
      <c r="AY17292" s="61"/>
      <c r="AZ17292" s="61"/>
      <c r="BA17292" s="61"/>
    </row>
    <row r="17293" spans="39:53" x14ac:dyDescent="0.2">
      <c r="AM17293" s="61"/>
      <c r="AN17293" s="61"/>
      <c r="AO17293" s="171"/>
      <c r="AP17293" s="61"/>
      <c r="AQ17293" s="61"/>
      <c r="AR17293" s="61"/>
      <c r="AS17293" s="61"/>
      <c r="AT17293" s="61"/>
      <c r="AU17293" s="61"/>
      <c r="AV17293" s="61"/>
      <c r="AW17293" s="61"/>
      <c r="AX17293" s="61"/>
      <c r="AY17293" s="61"/>
      <c r="AZ17293" s="61"/>
      <c r="BA17293" s="61"/>
    </row>
    <row r="17294" spans="39:53" x14ac:dyDescent="0.2">
      <c r="AM17294" s="61"/>
      <c r="AN17294" s="61"/>
      <c r="AO17294" s="171"/>
      <c r="AP17294" s="61"/>
      <c r="AQ17294" s="61"/>
      <c r="AR17294" s="61"/>
      <c r="AS17294" s="61"/>
      <c r="AT17294" s="61"/>
      <c r="AU17294" s="61"/>
      <c r="AV17294" s="61"/>
      <c r="AW17294" s="61"/>
      <c r="AX17294" s="61"/>
      <c r="AY17294" s="61"/>
      <c r="AZ17294" s="61"/>
      <c r="BA17294" s="61"/>
    </row>
    <row r="17295" spans="39:53" x14ac:dyDescent="0.2">
      <c r="AM17295" s="61"/>
      <c r="AN17295" s="61"/>
      <c r="AO17295" s="171"/>
      <c r="AP17295" s="61"/>
      <c r="AQ17295" s="61"/>
      <c r="AR17295" s="61"/>
      <c r="AS17295" s="61"/>
      <c r="AT17295" s="61"/>
      <c r="AU17295" s="61"/>
      <c r="AV17295" s="61"/>
      <c r="AW17295" s="61"/>
      <c r="AX17295" s="61"/>
      <c r="AY17295" s="61"/>
      <c r="AZ17295" s="61"/>
      <c r="BA17295" s="61"/>
    </row>
    <row r="17296" spans="39:53" x14ac:dyDescent="0.2">
      <c r="AM17296" s="61"/>
      <c r="AN17296" s="61"/>
      <c r="AO17296" s="171"/>
      <c r="AP17296" s="61"/>
      <c r="AQ17296" s="61"/>
      <c r="AR17296" s="61"/>
      <c r="AS17296" s="61"/>
      <c r="AT17296" s="61"/>
      <c r="AU17296" s="61"/>
      <c r="AV17296" s="61"/>
      <c r="AW17296" s="61"/>
      <c r="AX17296" s="61"/>
      <c r="AY17296" s="61"/>
      <c r="AZ17296" s="61"/>
      <c r="BA17296" s="61"/>
    </row>
    <row r="17297" spans="39:53" x14ac:dyDescent="0.2">
      <c r="AM17297" s="61"/>
      <c r="AN17297" s="61"/>
      <c r="AO17297" s="171"/>
      <c r="AP17297" s="61"/>
      <c r="AQ17297" s="61"/>
      <c r="AR17297" s="61"/>
      <c r="AS17297" s="61"/>
      <c r="AT17297" s="61"/>
      <c r="AU17297" s="61"/>
      <c r="AV17297" s="61"/>
      <c r="AW17297" s="61"/>
      <c r="AX17297" s="61"/>
      <c r="AY17297" s="61"/>
      <c r="AZ17297" s="61"/>
      <c r="BA17297" s="61"/>
    </row>
    <row r="17298" spans="39:53" x14ac:dyDescent="0.2">
      <c r="AM17298" s="61"/>
      <c r="AN17298" s="61"/>
      <c r="AO17298" s="171"/>
      <c r="AP17298" s="61"/>
      <c r="AQ17298" s="61"/>
      <c r="AR17298" s="61"/>
      <c r="AS17298" s="61"/>
      <c r="AT17298" s="61"/>
      <c r="AU17298" s="61"/>
      <c r="AV17298" s="61"/>
      <c r="AW17298" s="61"/>
      <c r="AX17298" s="61"/>
      <c r="AY17298" s="61"/>
      <c r="AZ17298" s="61"/>
      <c r="BA17298" s="61"/>
    </row>
    <row r="17299" spans="39:53" x14ac:dyDescent="0.2">
      <c r="AM17299" s="61"/>
      <c r="AN17299" s="61"/>
      <c r="AO17299" s="171"/>
      <c r="AP17299" s="61"/>
      <c r="AQ17299" s="61"/>
      <c r="AR17299" s="61"/>
      <c r="AS17299" s="61"/>
      <c r="AT17299" s="61"/>
      <c r="AU17299" s="61"/>
      <c r="AV17299" s="61"/>
      <c r="AW17299" s="61"/>
      <c r="AX17299" s="61"/>
      <c r="AY17299" s="61"/>
      <c r="AZ17299" s="61"/>
      <c r="BA17299" s="61"/>
    </row>
    <row r="17300" spans="39:53" x14ac:dyDescent="0.2">
      <c r="AM17300" s="61"/>
      <c r="AN17300" s="61"/>
      <c r="AO17300" s="171"/>
      <c r="AP17300" s="61"/>
      <c r="AQ17300" s="61"/>
      <c r="AR17300" s="61"/>
      <c r="AS17300" s="61"/>
      <c r="AT17300" s="61"/>
      <c r="AU17300" s="61"/>
      <c r="AV17300" s="61"/>
      <c r="AW17300" s="61"/>
      <c r="AX17300" s="61"/>
      <c r="AY17300" s="61"/>
      <c r="AZ17300" s="61"/>
      <c r="BA17300" s="61"/>
    </row>
    <row r="17301" spans="39:53" x14ac:dyDescent="0.2">
      <c r="AM17301" s="61"/>
      <c r="AN17301" s="61"/>
      <c r="AO17301" s="171"/>
      <c r="AP17301" s="61"/>
      <c r="AQ17301" s="61"/>
      <c r="AR17301" s="61"/>
      <c r="AS17301" s="61"/>
      <c r="AT17301" s="61"/>
      <c r="AU17301" s="61"/>
      <c r="AV17301" s="61"/>
      <c r="AW17301" s="61"/>
      <c r="AX17301" s="61"/>
      <c r="AY17301" s="61"/>
      <c r="AZ17301" s="61"/>
      <c r="BA17301" s="61"/>
    </row>
    <row r="17302" spans="39:53" x14ac:dyDescent="0.2">
      <c r="AM17302" s="61"/>
      <c r="AN17302" s="61"/>
      <c r="AO17302" s="171"/>
      <c r="AP17302" s="61"/>
      <c r="AQ17302" s="61"/>
      <c r="AR17302" s="61"/>
      <c r="AS17302" s="61"/>
      <c r="AT17302" s="61"/>
      <c r="AU17302" s="61"/>
      <c r="AV17302" s="61"/>
      <c r="AW17302" s="61"/>
      <c r="AX17302" s="61"/>
      <c r="AY17302" s="61"/>
      <c r="AZ17302" s="61"/>
      <c r="BA17302" s="61"/>
    </row>
    <row r="17303" spans="39:53" x14ac:dyDescent="0.2">
      <c r="AM17303" s="61"/>
      <c r="AN17303" s="61"/>
      <c r="AO17303" s="171"/>
      <c r="AP17303" s="61"/>
      <c r="AQ17303" s="61"/>
      <c r="AR17303" s="61"/>
      <c r="AS17303" s="61"/>
      <c r="AT17303" s="61"/>
      <c r="AU17303" s="61"/>
      <c r="AV17303" s="61"/>
      <c r="AW17303" s="61"/>
      <c r="AX17303" s="61"/>
      <c r="AY17303" s="61"/>
      <c r="AZ17303" s="61"/>
      <c r="BA17303" s="61"/>
    </row>
    <row r="17304" spans="39:53" x14ac:dyDescent="0.2">
      <c r="AM17304" s="61"/>
      <c r="AN17304" s="61"/>
      <c r="AO17304" s="171"/>
      <c r="AP17304" s="61"/>
      <c r="AQ17304" s="61"/>
      <c r="AR17304" s="61"/>
      <c r="AS17304" s="61"/>
      <c r="AT17304" s="61"/>
      <c r="AU17304" s="61"/>
      <c r="AV17304" s="61"/>
      <c r="AW17304" s="61"/>
      <c r="AX17304" s="61"/>
      <c r="AY17304" s="61"/>
      <c r="AZ17304" s="61"/>
      <c r="BA17304" s="61"/>
    </row>
    <row r="17305" spans="39:53" x14ac:dyDescent="0.2">
      <c r="AM17305" s="61"/>
      <c r="AN17305" s="61"/>
      <c r="AO17305" s="171"/>
      <c r="AP17305" s="61"/>
      <c r="AQ17305" s="61"/>
      <c r="AR17305" s="61"/>
      <c r="AS17305" s="61"/>
      <c r="AT17305" s="61"/>
      <c r="AU17305" s="61"/>
      <c r="AV17305" s="61"/>
      <c r="AW17305" s="61"/>
      <c r="AX17305" s="61"/>
      <c r="AY17305" s="61"/>
      <c r="AZ17305" s="61"/>
      <c r="BA17305" s="61"/>
    </row>
    <row r="17306" spans="39:53" x14ac:dyDescent="0.2">
      <c r="AM17306" s="61"/>
      <c r="AN17306" s="61"/>
      <c r="AO17306" s="171"/>
      <c r="AP17306" s="61"/>
      <c r="AQ17306" s="61"/>
      <c r="AR17306" s="61"/>
      <c r="AS17306" s="61"/>
      <c r="AT17306" s="61"/>
      <c r="AU17306" s="61"/>
      <c r="AV17306" s="61"/>
      <c r="AW17306" s="61"/>
      <c r="AX17306" s="61"/>
      <c r="AY17306" s="61"/>
      <c r="AZ17306" s="61"/>
      <c r="BA17306" s="61"/>
    </row>
    <row r="17307" spans="39:53" x14ac:dyDescent="0.2">
      <c r="AM17307" s="61"/>
      <c r="AN17307" s="61"/>
      <c r="AO17307" s="171"/>
      <c r="AP17307" s="61"/>
      <c r="AQ17307" s="61"/>
      <c r="AR17307" s="61"/>
      <c r="AS17307" s="61"/>
      <c r="AT17307" s="61"/>
      <c r="AU17307" s="61"/>
      <c r="AV17307" s="61"/>
      <c r="AW17307" s="61"/>
      <c r="AX17307" s="61"/>
      <c r="AY17307" s="61"/>
      <c r="AZ17307" s="61"/>
      <c r="BA17307" s="61"/>
    </row>
    <row r="17308" spans="39:53" x14ac:dyDescent="0.2">
      <c r="AM17308" s="61"/>
      <c r="AN17308" s="61"/>
      <c r="AO17308" s="171"/>
      <c r="AP17308" s="61"/>
      <c r="AQ17308" s="61"/>
      <c r="AR17308" s="61"/>
      <c r="AS17308" s="61"/>
      <c r="AT17308" s="61"/>
      <c r="AU17308" s="61"/>
      <c r="AV17308" s="61"/>
      <c r="AW17308" s="61"/>
      <c r="AX17308" s="61"/>
      <c r="AY17308" s="61"/>
      <c r="AZ17308" s="61"/>
      <c r="BA17308" s="61"/>
    </row>
    <row r="17309" spans="39:53" x14ac:dyDescent="0.2">
      <c r="AM17309" s="61"/>
      <c r="AN17309" s="61"/>
      <c r="AO17309" s="171"/>
      <c r="AP17309" s="61"/>
      <c r="AQ17309" s="61"/>
      <c r="AR17309" s="61"/>
      <c r="AS17309" s="61"/>
      <c r="AT17309" s="61"/>
      <c r="AU17309" s="61"/>
      <c r="AV17309" s="61"/>
      <c r="AW17309" s="61"/>
      <c r="AX17309" s="61"/>
      <c r="AY17309" s="61"/>
      <c r="AZ17309" s="61"/>
      <c r="BA17309" s="61"/>
    </row>
    <row r="17310" spans="39:53" x14ac:dyDescent="0.2">
      <c r="AM17310" s="61"/>
      <c r="AN17310" s="61"/>
      <c r="AO17310" s="171"/>
      <c r="AP17310" s="61"/>
      <c r="AQ17310" s="61"/>
      <c r="AR17310" s="61"/>
      <c r="AS17310" s="61"/>
      <c r="AT17310" s="61"/>
      <c r="AU17310" s="61"/>
      <c r="AV17310" s="61"/>
      <c r="AW17310" s="61"/>
      <c r="AX17310" s="61"/>
      <c r="AY17310" s="61"/>
      <c r="AZ17310" s="61"/>
      <c r="BA17310" s="61"/>
    </row>
    <row r="17311" spans="39:53" x14ac:dyDescent="0.2">
      <c r="AM17311" s="61"/>
      <c r="AN17311" s="61"/>
      <c r="AO17311" s="171"/>
      <c r="AP17311" s="61"/>
      <c r="AQ17311" s="61"/>
      <c r="AR17311" s="61"/>
      <c r="AS17311" s="61"/>
      <c r="AT17311" s="61"/>
      <c r="AU17311" s="61"/>
      <c r="AV17311" s="61"/>
      <c r="AW17311" s="61"/>
      <c r="AX17311" s="61"/>
      <c r="AY17311" s="61"/>
      <c r="AZ17311" s="61"/>
      <c r="BA17311" s="61"/>
    </row>
    <row r="17312" spans="39:53" x14ac:dyDescent="0.2">
      <c r="AM17312" s="61"/>
      <c r="AN17312" s="61"/>
      <c r="AO17312" s="171"/>
      <c r="AP17312" s="61"/>
      <c r="AQ17312" s="61"/>
      <c r="AR17312" s="61"/>
      <c r="AS17312" s="61"/>
      <c r="AT17312" s="61"/>
      <c r="AU17312" s="61"/>
      <c r="AV17312" s="61"/>
      <c r="AW17312" s="61"/>
      <c r="AX17312" s="61"/>
      <c r="AY17312" s="61"/>
      <c r="AZ17312" s="61"/>
      <c r="BA17312" s="61"/>
    </row>
    <row r="17313" spans="39:53" x14ac:dyDescent="0.2">
      <c r="AM17313" s="61"/>
      <c r="AN17313" s="61"/>
      <c r="AO17313" s="171"/>
      <c r="AP17313" s="61"/>
      <c r="AQ17313" s="61"/>
      <c r="AR17313" s="61"/>
      <c r="AS17313" s="61"/>
      <c r="AT17313" s="61"/>
      <c r="AU17313" s="61"/>
      <c r="AV17313" s="61"/>
      <c r="AW17313" s="61"/>
      <c r="AX17313" s="61"/>
      <c r="AY17313" s="61"/>
      <c r="AZ17313" s="61"/>
      <c r="BA17313" s="61"/>
    </row>
    <row r="17314" spans="39:53" x14ac:dyDescent="0.2">
      <c r="AM17314" s="61"/>
      <c r="AN17314" s="61"/>
      <c r="AO17314" s="171"/>
      <c r="AP17314" s="61"/>
      <c r="AQ17314" s="61"/>
      <c r="AR17314" s="61"/>
      <c r="AS17314" s="61"/>
      <c r="AT17314" s="61"/>
      <c r="AU17314" s="61"/>
      <c r="AV17314" s="61"/>
      <c r="AW17314" s="61"/>
      <c r="AX17314" s="61"/>
      <c r="AY17314" s="61"/>
      <c r="AZ17314" s="61"/>
      <c r="BA17314" s="61"/>
    </row>
    <row r="17315" spans="39:53" x14ac:dyDescent="0.2">
      <c r="AM17315" s="61"/>
      <c r="AN17315" s="61"/>
      <c r="AO17315" s="171"/>
      <c r="AP17315" s="61"/>
      <c r="AQ17315" s="61"/>
      <c r="AR17315" s="61"/>
      <c r="AS17315" s="61"/>
      <c r="AT17315" s="61"/>
      <c r="AU17315" s="61"/>
      <c r="AV17315" s="61"/>
      <c r="AW17315" s="61"/>
      <c r="AX17315" s="61"/>
      <c r="AY17315" s="61"/>
      <c r="AZ17315" s="61"/>
      <c r="BA17315" s="61"/>
    </row>
    <row r="17316" spans="39:53" x14ac:dyDescent="0.2">
      <c r="AM17316" s="61"/>
      <c r="AN17316" s="61"/>
      <c r="AO17316" s="171"/>
      <c r="AP17316" s="61"/>
      <c r="AQ17316" s="61"/>
      <c r="AR17316" s="61"/>
      <c r="AS17316" s="61"/>
      <c r="AT17316" s="61"/>
      <c r="AU17316" s="61"/>
      <c r="AV17316" s="61"/>
      <c r="AW17316" s="61"/>
      <c r="AX17316" s="61"/>
      <c r="AY17316" s="61"/>
      <c r="AZ17316" s="61"/>
      <c r="BA17316" s="61"/>
    </row>
    <row r="17317" spans="39:53" x14ac:dyDescent="0.2">
      <c r="AM17317" s="61"/>
      <c r="AN17317" s="61"/>
      <c r="AO17317" s="171"/>
      <c r="AP17317" s="61"/>
      <c r="AQ17317" s="61"/>
      <c r="AR17317" s="61"/>
      <c r="AS17317" s="61"/>
      <c r="AT17317" s="61"/>
      <c r="AU17317" s="61"/>
      <c r="AV17317" s="61"/>
      <c r="AW17317" s="61"/>
      <c r="AX17317" s="61"/>
      <c r="AY17317" s="61"/>
      <c r="AZ17317" s="61"/>
      <c r="BA17317" s="61"/>
    </row>
    <row r="17318" spans="39:53" x14ac:dyDescent="0.2">
      <c r="AM17318" s="61"/>
      <c r="AN17318" s="61"/>
      <c r="AO17318" s="171"/>
      <c r="AP17318" s="61"/>
      <c r="AQ17318" s="61"/>
      <c r="AR17318" s="61"/>
      <c r="AS17318" s="61"/>
      <c r="AT17318" s="61"/>
      <c r="AU17318" s="61"/>
      <c r="AV17318" s="61"/>
      <c r="AW17318" s="61"/>
      <c r="AX17318" s="61"/>
      <c r="AY17318" s="61"/>
      <c r="AZ17318" s="61"/>
      <c r="BA17318" s="61"/>
    </row>
    <row r="17319" spans="39:53" x14ac:dyDescent="0.2">
      <c r="AM17319" s="61"/>
      <c r="AN17319" s="61"/>
      <c r="AO17319" s="171"/>
      <c r="AP17319" s="61"/>
      <c r="AQ17319" s="61"/>
      <c r="AR17319" s="61"/>
      <c r="AS17319" s="61"/>
      <c r="AT17319" s="61"/>
      <c r="AU17319" s="61"/>
      <c r="AV17319" s="61"/>
      <c r="AW17319" s="61"/>
      <c r="AX17319" s="61"/>
      <c r="AY17319" s="61"/>
      <c r="AZ17319" s="61"/>
      <c r="BA17319" s="61"/>
    </row>
    <row r="17320" spans="39:53" x14ac:dyDescent="0.2">
      <c r="AM17320" s="61"/>
      <c r="AN17320" s="61"/>
      <c r="AO17320" s="171"/>
      <c r="AP17320" s="61"/>
      <c r="AQ17320" s="61"/>
      <c r="AR17320" s="61"/>
      <c r="AS17320" s="61"/>
      <c r="AT17320" s="61"/>
      <c r="AU17320" s="61"/>
      <c r="AV17320" s="61"/>
      <c r="AW17320" s="61"/>
      <c r="AX17320" s="61"/>
      <c r="AY17320" s="61"/>
      <c r="AZ17320" s="61"/>
      <c r="BA17320" s="61"/>
    </row>
    <row r="17321" spans="39:53" x14ac:dyDescent="0.2">
      <c r="AM17321" s="61"/>
      <c r="AN17321" s="61"/>
      <c r="AO17321" s="171"/>
      <c r="AP17321" s="61"/>
      <c r="AQ17321" s="61"/>
      <c r="AR17321" s="61"/>
      <c r="AS17321" s="61"/>
      <c r="AT17321" s="61"/>
      <c r="AU17321" s="61"/>
      <c r="AV17321" s="61"/>
      <c r="AW17321" s="61"/>
      <c r="AX17321" s="61"/>
      <c r="AY17321" s="61"/>
      <c r="AZ17321" s="61"/>
      <c r="BA17321" s="61"/>
    </row>
    <row r="17322" spans="39:53" x14ac:dyDescent="0.2">
      <c r="AM17322" s="61"/>
      <c r="AN17322" s="61"/>
      <c r="AO17322" s="171"/>
      <c r="AP17322" s="61"/>
      <c r="AQ17322" s="61"/>
      <c r="AR17322" s="61"/>
      <c r="AS17322" s="61"/>
      <c r="AT17322" s="61"/>
      <c r="AU17322" s="61"/>
      <c r="AV17322" s="61"/>
      <c r="AW17322" s="61"/>
      <c r="AX17322" s="61"/>
      <c r="AY17322" s="61"/>
      <c r="AZ17322" s="61"/>
      <c r="BA17322" s="61"/>
    </row>
    <row r="17323" spans="39:53" x14ac:dyDescent="0.2">
      <c r="AM17323" s="61"/>
      <c r="AN17323" s="61"/>
      <c r="AO17323" s="171"/>
      <c r="AP17323" s="61"/>
      <c r="AQ17323" s="61"/>
      <c r="AR17323" s="61"/>
      <c r="AS17323" s="61"/>
      <c r="AT17323" s="61"/>
      <c r="AU17323" s="61"/>
      <c r="AV17323" s="61"/>
      <c r="AW17323" s="61"/>
      <c r="AX17323" s="61"/>
      <c r="AY17323" s="61"/>
      <c r="AZ17323" s="61"/>
      <c r="BA17323" s="61"/>
    </row>
    <row r="17324" spans="39:53" x14ac:dyDescent="0.2">
      <c r="AM17324" s="61"/>
      <c r="AN17324" s="61"/>
      <c r="AO17324" s="171"/>
      <c r="AP17324" s="61"/>
      <c r="AQ17324" s="61"/>
      <c r="AR17324" s="61"/>
      <c r="AS17324" s="61"/>
      <c r="AT17324" s="61"/>
      <c r="AU17324" s="61"/>
      <c r="AV17324" s="61"/>
      <c r="AW17324" s="61"/>
      <c r="AX17324" s="61"/>
      <c r="AY17324" s="61"/>
      <c r="AZ17324" s="61"/>
      <c r="BA17324" s="61"/>
    </row>
    <row r="17325" spans="39:53" x14ac:dyDescent="0.2">
      <c r="AM17325" s="61"/>
      <c r="AN17325" s="61"/>
      <c r="AO17325" s="171"/>
      <c r="AP17325" s="61"/>
      <c r="AQ17325" s="61"/>
      <c r="AR17325" s="61"/>
      <c r="AS17325" s="61"/>
      <c r="AT17325" s="61"/>
      <c r="AU17325" s="61"/>
      <c r="AV17325" s="61"/>
      <c r="AW17325" s="61"/>
      <c r="AX17325" s="61"/>
      <c r="AY17325" s="61"/>
      <c r="AZ17325" s="61"/>
      <c r="BA17325" s="61"/>
    </row>
    <row r="17326" spans="39:53" x14ac:dyDescent="0.2">
      <c r="AM17326" s="61"/>
      <c r="AN17326" s="61"/>
      <c r="AO17326" s="171"/>
      <c r="AP17326" s="61"/>
      <c r="AQ17326" s="61"/>
      <c r="AR17326" s="61"/>
      <c r="AS17326" s="61"/>
      <c r="AT17326" s="61"/>
      <c r="AU17326" s="61"/>
      <c r="AV17326" s="61"/>
      <c r="AW17326" s="61"/>
      <c r="AX17326" s="61"/>
      <c r="AY17326" s="61"/>
      <c r="AZ17326" s="61"/>
      <c r="BA17326" s="61"/>
    </row>
    <row r="17327" spans="39:53" x14ac:dyDescent="0.2">
      <c r="AM17327" s="61"/>
      <c r="AN17327" s="61"/>
      <c r="AO17327" s="171"/>
      <c r="AP17327" s="61"/>
      <c r="AQ17327" s="61"/>
      <c r="AR17327" s="61"/>
      <c r="AS17327" s="61"/>
      <c r="AT17327" s="61"/>
      <c r="AU17327" s="61"/>
      <c r="AV17327" s="61"/>
      <c r="AW17327" s="61"/>
      <c r="AX17327" s="61"/>
      <c r="AY17327" s="61"/>
      <c r="AZ17327" s="61"/>
      <c r="BA17327" s="61"/>
    </row>
    <row r="17328" spans="39:53" x14ac:dyDescent="0.2">
      <c r="AM17328" s="61"/>
      <c r="AN17328" s="61"/>
      <c r="AO17328" s="171"/>
      <c r="AP17328" s="61"/>
      <c r="AQ17328" s="61"/>
      <c r="AR17328" s="61"/>
      <c r="AS17328" s="61"/>
      <c r="AT17328" s="61"/>
      <c r="AU17328" s="61"/>
      <c r="AV17328" s="61"/>
      <c r="AW17328" s="61"/>
      <c r="AX17328" s="61"/>
      <c r="AY17328" s="61"/>
      <c r="AZ17328" s="61"/>
      <c r="BA17328" s="61"/>
    </row>
    <row r="17329" spans="39:53" x14ac:dyDescent="0.2">
      <c r="AM17329" s="61"/>
      <c r="AN17329" s="61"/>
      <c r="AO17329" s="171"/>
      <c r="AP17329" s="61"/>
      <c r="AQ17329" s="61"/>
      <c r="AR17329" s="61"/>
      <c r="AS17329" s="61"/>
      <c r="AT17329" s="61"/>
      <c r="AU17329" s="61"/>
      <c r="AV17329" s="61"/>
      <c r="AW17329" s="61"/>
      <c r="AX17329" s="61"/>
      <c r="AY17329" s="61"/>
      <c r="AZ17329" s="61"/>
      <c r="BA17329" s="61"/>
    </row>
    <row r="17330" spans="39:53" x14ac:dyDescent="0.2">
      <c r="AM17330" s="61"/>
      <c r="AN17330" s="61"/>
      <c r="AO17330" s="171"/>
      <c r="AP17330" s="61"/>
      <c r="AQ17330" s="61"/>
      <c r="AR17330" s="61"/>
      <c r="AS17330" s="61"/>
      <c r="AT17330" s="61"/>
      <c r="AU17330" s="61"/>
      <c r="AV17330" s="61"/>
      <c r="AW17330" s="61"/>
      <c r="AX17330" s="61"/>
      <c r="AY17330" s="61"/>
      <c r="AZ17330" s="61"/>
      <c r="BA17330" s="61"/>
    </row>
    <row r="17331" spans="39:53" x14ac:dyDescent="0.2">
      <c r="AM17331" s="61"/>
      <c r="AN17331" s="61"/>
      <c r="AO17331" s="171"/>
      <c r="AP17331" s="61"/>
      <c r="AQ17331" s="61"/>
      <c r="AR17331" s="61"/>
      <c r="AS17331" s="61"/>
      <c r="AT17331" s="61"/>
      <c r="AU17331" s="61"/>
      <c r="AV17331" s="61"/>
      <c r="AW17331" s="61"/>
      <c r="AX17331" s="61"/>
      <c r="AY17331" s="61"/>
      <c r="AZ17331" s="61"/>
      <c r="BA17331" s="61"/>
    </row>
    <row r="17332" spans="39:53" x14ac:dyDescent="0.2">
      <c r="AM17332" s="61"/>
      <c r="AN17332" s="61"/>
      <c r="AO17332" s="171"/>
      <c r="AP17332" s="61"/>
      <c r="AQ17332" s="61"/>
      <c r="AR17332" s="61"/>
      <c r="AS17332" s="61"/>
      <c r="AT17332" s="61"/>
      <c r="AU17332" s="61"/>
      <c r="AV17332" s="61"/>
      <c r="AW17332" s="61"/>
      <c r="AX17332" s="61"/>
      <c r="AY17332" s="61"/>
      <c r="AZ17332" s="61"/>
      <c r="BA17332" s="61"/>
    </row>
    <row r="17333" spans="39:53" x14ac:dyDescent="0.2">
      <c r="AM17333" s="61"/>
      <c r="AN17333" s="61"/>
      <c r="AO17333" s="171"/>
      <c r="AP17333" s="61"/>
      <c r="AQ17333" s="61"/>
      <c r="AR17333" s="61"/>
      <c r="AS17333" s="61"/>
      <c r="AT17333" s="61"/>
      <c r="AU17333" s="61"/>
      <c r="AV17333" s="61"/>
      <c r="AW17333" s="61"/>
      <c r="AX17333" s="61"/>
      <c r="AY17333" s="61"/>
      <c r="AZ17333" s="61"/>
      <c r="BA17333" s="61"/>
    </row>
    <row r="17334" spans="39:53" x14ac:dyDescent="0.2">
      <c r="AM17334" s="61"/>
      <c r="AN17334" s="61"/>
      <c r="AO17334" s="171"/>
      <c r="AP17334" s="61"/>
      <c r="AQ17334" s="61"/>
      <c r="AR17334" s="61"/>
      <c r="AS17334" s="61"/>
      <c r="AT17334" s="61"/>
      <c r="AU17334" s="61"/>
      <c r="AV17334" s="61"/>
      <c r="AW17334" s="61"/>
      <c r="AX17334" s="61"/>
      <c r="AY17334" s="61"/>
      <c r="AZ17334" s="61"/>
      <c r="BA17334" s="61"/>
    </row>
    <row r="17335" spans="39:53" x14ac:dyDescent="0.2">
      <c r="AM17335" s="61"/>
      <c r="AN17335" s="61"/>
      <c r="AO17335" s="171"/>
      <c r="AP17335" s="61"/>
      <c r="AQ17335" s="61"/>
      <c r="AR17335" s="61"/>
      <c r="AS17335" s="61"/>
      <c r="AT17335" s="61"/>
      <c r="AU17335" s="61"/>
      <c r="AV17335" s="61"/>
      <c r="AW17335" s="61"/>
      <c r="AX17335" s="61"/>
      <c r="AY17335" s="61"/>
      <c r="AZ17335" s="61"/>
      <c r="BA17335" s="61"/>
    </row>
    <row r="17336" spans="39:53" x14ac:dyDescent="0.2">
      <c r="AM17336" s="61"/>
      <c r="AN17336" s="61"/>
      <c r="AO17336" s="171"/>
      <c r="AP17336" s="61"/>
      <c r="AQ17336" s="61"/>
      <c r="AR17336" s="61"/>
      <c r="AS17336" s="61"/>
      <c r="AT17336" s="61"/>
      <c r="AU17336" s="61"/>
      <c r="AV17336" s="61"/>
      <c r="AW17336" s="61"/>
      <c r="AX17336" s="61"/>
      <c r="AY17336" s="61"/>
      <c r="AZ17336" s="61"/>
      <c r="BA17336" s="61"/>
    </row>
    <row r="17337" spans="39:53" x14ac:dyDescent="0.2">
      <c r="AM17337" s="61"/>
      <c r="AN17337" s="61"/>
      <c r="AO17337" s="171"/>
      <c r="AP17337" s="61"/>
      <c r="AQ17337" s="61"/>
      <c r="AR17337" s="61"/>
      <c r="AS17337" s="61"/>
      <c r="AT17337" s="61"/>
      <c r="AU17337" s="61"/>
      <c r="AV17337" s="61"/>
      <c r="AW17337" s="61"/>
      <c r="AX17337" s="61"/>
      <c r="AY17337" s="61"/>
      <c r="AZ17337" s="61"/>
      <c r="BA17337" s="61"/>
    </row>
    <row r="17338" spans="39:53" x14ac:dyDescent="0.2">
      <c r="AM17338" s="61"/>
      <c r="AN17338" s="61"/>
      <c r="AO17338" s="171"/>
      <c r="AP17338" s="61"/>
      <c r="AQ17338" s="61"/>
      <c r="AR17338" s="61"/>
      <c r="AS17338" s="61"/>
      <c r="AT17338" s="61"/>
      <c r="AU17338" s="61"/>
      <c r="AV17338" s="61"/>
      <c r="AW17338" s="61"/>
      <c r="AX17338" s="61"/>
      <c r="AY17338" s="61"/>
      <c r="AZ17338" s="61"/>
      <c r="BA17338" s="61"/>
    </row>
    <row r="17339" spans="39:53" x14ac:dyDescent="0.2">
      <c r="AM17339" s="61"/>
      <c r="AN17339" s="61"/>
      <c r="AO17339" s="171"/>
      <c r="AP17339" s="61"/>
      <c r="AQ17339" s="61"/>
      <c r="AR17339" s="61"/>
      <c r="AS17339" s="61"/>
      <c r="AT17339" s="61"/>
      <c r="AU17339" s="61"/>
      <c r="AV17339" s="61"/>
      <c r="AW17339" s="61"/>
      <c r="AX17339" s="61"/>
      <c r="AY17339" s="61"/>
      <c r="AZ17339" s="61"/>
      <c r="BA17339" s="61"/>
    </row>
    <row r="17340" spans="39:53" x14ac:dyDescent="0.2">
      <c r="AM17340" s="61"/>
      <c r="AN17340" s="61"/>
      <c r="AO17340" s="171"/>
      <c r="AP17340" s="61"/>
      <c r="AQ17340" s="61"/>
      <c r="AR17340" s="61"/>
      <c r="AS17340" s="61"/>
      <c r="AT17340" s="61"/>
      <c r="AU17340" s="61"/>
      <c r="AV17340" s="61"/>
      <c r="AW17340" s="61"/>
      <c r="AX17340" s="61"/>
      <c r="AY17340" s="61"/>
      <c r="AZ17340" s="61"/>
      <c r="BA17340" s="61"/>
    </row>
    <row r="17341" spans="39:53" x14ac:dyDescent="0.2">
      <c r="AM17341" s="61"/>
      <c r="AN17341" s="61"/>
      <c r="AO17341" s="171"/>
      <c r="AP17341" s="61"/>
      <c r="AQ17341" s="61"/>
      <c r="AR17341" s="61"/>
      <c r="AS17341" s="61"/>
      <c r="AT17341" s="61"/>
      <c r="AU17341" s="61"/>
      <c r="AV17341" s="61"/>
      <c r="AW17341" s="61"/>
      <c r="AX17341" s="61"/>
      <c r="AY17341" s="61"/>
      <c r="AZ17341" s="61"/>
      <c r="BA17341" s="61"/>
    </row>
    <row r="17342" spans="39:53" x14ac:dyDescent="0.2">
      <c r="AM17342" s="61"/>
      <c r="AN17342" s="61"/>
      <c r="AO17342" s="171"/>
      <c r="AP17342" s="61"/>
      <c r="AQ17342" s="61"/>
      <c r="AR17342" s="61"/>
      <c r="AS17342" s="61"/>
      <c r="AT17342" s="61"/>
      <c r="AU17342" s="61"/>
      <c r="AV17342" s="61"/>
      <c r="AW17342" s="61"/>
      <c r="AX17342" s="61"/>
      <c r="AY17342" s="61"/>
      <c r="AZ17342" s="61"/>
      <c r="BA17342" s="61"/>
    </row>
    <row r="17343" spans="39:53" x14ac:dyDescent="0.2">
      <c r="AM17343" s="61"/>
      <c r="AN17343" s="61"/>
      <c r="AO17343" s="171"/>
      <c r="AP17343" s="61"/>
      <c r="AQ17343" s="61"/>
      <c r="AR17343" s="61"/>
      <c r="AS17343" s="61"/>
      <c r="AT17343" s="61"/>
      <c r="AU17343" s="61"/>
      <c r="AV17343" s="61"/>
      <c r="AW17343" s="61"/>
      <c r="AX17343" s="61"/>
      <c r="AY17343" s="61"/>
      <c r="AZ17343" s="61"/>
      <c r="BA17343" s="61"/>
    </row>
    <row r="17344" spans="39:53" x14ac:dyDescent="0.2">
      <c r="AM17344" s="61"/>
      <c r="AN17344" s="61"/>
      <c r="AO17344" s="171"/>
      <c r="AP17344" s="61"/>
      <c r="AQ17344" s="61"/>
      <c r="AR17344" s="61"/>
      <c r="AS17344" s="61"/>
      <c r="AT17344" s="61"/>
      <c r="AU17344" s="61"/>
      <c r="AV17344" s="61"/>
      <c r="AW17344" s="61"/>
      <c r="AX17344" s="61"/>
      <c r="AY17344" s="61"/>
      <c r="AZ17344" s="61"/>
      <c r="BA17344" s="61"/>
    </row>
    <row r="17345" spans="39:53" x14ac:dyDescent="0.2">
      <c r="AM17345" s="61"/>
      <c r="AN17345" s="61"/>
      <c r="AO17345" s="171"/>
      <c r="AP17345" s="61"/>
      <c r="AQ17345" s="61"/>
      <c r="AR17345" s="61"/>
      <c r="AS17345" s="61"/>
      <c r="AT17345" s="61"/>
      <c r="AU17345" s="61"/>
      <c r="AV17345" s="61"/>
      <c r="AW17345" s="61"/>
      <c r="AX17345" s="61"/>
      <c r="AY17345" s="61"/>
      <c r="AZ17345" s="61"/>
      <c r="BA17345" s="61"/>
    </row>
    <row r="17346" spans="39:53" x14ac:dyDescent="0.2">
      <c r="AM17346" s="61"/>
      <c r="AN17346" s="61"/>
      <c r="AO17346" s="171"/>
      <c r="AP17346" s="61"/>
      <c r="AQ17346" s="61"/>
      <c r="AR17346" s="61"/>
      <c r="AS17346" s="61"/>
      <c r="AT17346" s="61"/>
      <c r="AU17346" s="61"/>
      <c r="AV17346" s="61"/>
      <c r="AW17346" s="61"/>
      <c r="AX17346" s="61"/>
      <c r="AY17346" s="61"/>
      <c r="AZ17346" s="61"/>
      <c r="BA17346" s="61"/>
    </row>
    <row r="17347" spans="39:53" x14ac:dyDescent="0.2">
      <c r="AM17347" s="61"/>
      <c r="AN17347" s="61"/>
      <c r="AO17347" s="171"/>
      <c r="AP17347" s="61"/>
      <c r="AQ17347" s="61"/>
      <c r="AR17347" s="61"/>
      <c r="AS17347" s="61"/>
      <c r="AT17347" s="61"/>
      <c r="AU17347" s="61"/>
      <c r="AV17347" s="61"/>
      <c r="AW17347" s="61"/>
      <c r="AX17347" s="61"/>
      <c r="AY17347" s="61"/>
      <c r="AZ17347" s="61"/>
      <c r="BA17347" s="61"/>
    </row>
    <row r="17348" spans="39:53" x14ac:dyDescent="0.2">
      <c r="AM17348" s="61"/>
      <c r="AN17348" s="61"/>
      <c r="AO17348" s="171"/>
      <c r="AP17348" s="61"/>
      <c r="AQ17348" s="61"/>
      <c r="AR17348" s="61"/>
      <c r="AS17348" s="61"/>
      <c r="AT17348" s="61"/>
      <c r="AU17348" s="61"/>
      <c r="AV17348" s="61"/>
      <c r="AW17348" s="61"/>
      <c r="AX17348" s="61"/>
      <c r="AY17348" s="61"/>
      <c r="AZ17348" s="61"/>
      <c r="BA17348" s="61"/>
    </row>
    <row r="17349" spans="39:53" x14ac:dyDescent="0.2">
      <c r="AM17349" s="61"/>
      <c r="AN17349" s="61"/>
      <c r="AO17349" s="171"/>
      <c r="AP17349" s="61"/>
      <c r="AQ17349" s="61"/>
      <c r="AR17349" s="61"/>
      <c r="AS17349" s="61"/>
      <c r="AT17349" s="61"/>
      <c r="AU17349" s="61"/>
      <c r="AV17349" s="61"/>
      <c r="AW17349" s="61"/>
      <c r="AX17349" s="61"/>
      <c r="AY17349" s="61"/>
      <c r="AZ17349" s="61"/>
      <c r="BA17349" s="61"/>
    </row>
    <row r="17350" spans="39:53" x14ac:dyDescent="0.2">
      <c r="AM17350" s="61"/>
      <c r="AN17350" s="61"/>
      <c r="AO17350" s="171"/>
      <c r="AP17350" s="61"/>
      <c r="AQ17350" s="61"/>
      <c r="AR17350" s="61"/>
      <c r="AS17350" s="61"/>
      <c r="AT17350" s="61"/>
      <c r="AU17350" s="61"/>
      <c r="AV17350" s="61"/>
      <c r="AW17350" s="61"/>
      <c r="AX17350" s="61"/>
      <c r="AY17350" s="61"/>
      <c r="AZ17350" s="61"/>
      <c r="BA17350" s="61"/>
    </row>
    <row r="17351" spans="39:53" x14ac:dyDescent="0.2">
      <c r="AM17351" s="61"/>
      <c r="AN17351" s="61"/>
      <c r="AO17351" s="171"/>
      <c r="AP17351" s="61"/>
      <c r="AQ17351" s="61"/>
      <c r="AR17351" s="61"/>
      <c r="AS17351" s="61"/>
      <c r="AT17351" s="61"/>
      <c r="AU17351" s="61"/>
      <c r="AV17351" s="61"/>
      <c r="AW17351" s="61"/>
      <c r="AX17351" s="61"/>
      <c r="AY17351" s="61"/>
      <c r="AZ17351" s="61"/>
      <c r="BA17351" s="61"/>
    </row>
    <row r="17352" spans="39:53" x14ac:dyDescent="0.2">
      <c r="AM17352" s="61"/>
      <c r="AN17352" s="61"/>
      <c r="AO17352" s="171"/>
      <c r="AP17352" s="61"/>
      <c r="AQ17352" s="61"/>
      <c r="AR17352" s="61"/>
      <c r="AS17352" s="61"/>
      <c r="AT17352" s="61"/>
      <c r="AU17352" s="61"/>
      <c r="AV17352" s="61"/>
      <c r="AW17352" s="61"/>
      <c r="AX17352" s="61"/>
      <c r="AY17352" s="61"/>
      <c r="AZ17352" s="61"/>
      <c r="BA17352" s="61"/>
    </row>
    <row r="17353" spans="39:53" x14ac:dyDescent="0.2">
      <c r="AM17353" s="61"/>
      <c r="AN17353" s="61"/>
      <c r="AO17353" s="171"/>
      <c r="AP17353" s="61"/>
      <c r="AQ17353" s="61"/>
      <c r="AR17353" s="61"/>
      <c r="AS17353" s="61"/>
      <c r="AT17353" s="61"/>
      <c r="AU17353" s="61"/>
      <c r="AV17353" s="61"/>
      <c r="AW17353" s="61"/>
      <c r="AX17353" s="61"/>
      <c r="AY17353" s="61"/>
      <c r="AZ17353" s="61"/>
      <c r="BA17353" s="61"/>
    </row>
    <row r="17354" spans="39:53" x14ac:dyDescent="0.2">
      <c r="AM17354" s="61"/>
      <c r="AN17354" s="61"/>
      <c r="AO17354" s="171"/>
      <c r="AP17354" s="61"/>
      <c r="AQ17354" s="61"/>
      <c r="AR17354" s="61"/>
      <c r="AS17354" s="61"/>
      <c r="AT17354" s="61"/>
      <c r="AU17354" s="61"/>
      <c r="AV17354" s="61"/>
      <c r="AW17354" s="61"/>
      <c r="AX17354" s="61"/>
      <c r="AY17354" s="61"/>
      <c r="AZ17354" s="61"/>
      <c r="BA17354" s="61"/>
    </row>
    <row r="17355" spans="39:53" x14ac:dyDescent="0.2">
      <c r="AM17355" s="61"/>
      <c r="AN17355" s="61"/>
      <c r="AO17355" s="171"/>
      <c r="AP17355" s="61"/>
      <c r="AQ17355" s="61"/>
      <c r="AR17355" s="61"/>
      <c r="AS17355" s="61"/>
      <c r="AT17355" s="61"/>
      <c r="AU17355" s="61"/>
      <c r="AV17355" s="61"/>
      <c r="AW17355" s="61"/>
      <c r="AX17355" s="61"/>
      <c r="AY17355" s="61"/>
      <c r="AZ17355" s="61"/>
      <c r="BA17355" s="61"/>
    </row>
    <row r="17356" spans="39:53" x14ac:dyDescent="0.2">
      <c r="AM17356" s="61"/>
      <c r="AN17356" s="61"/>
      <c r="AO17356" s="171"/>
      <c r="AP17356" s="61"/>
      <c r="AQ17356" s="61"/>
      <c r="AR17356" s="61"/>
      <c r="AS17356" s="61"/>
      <c r="AT17356" s="61"/>
      <c r="AU17356" s="61"/>
      <c r="AV17356" s="61"/>
      <c r="AW17356" s="61"/>
      <c r="AX17356" s="61"/>
      <c r="AY17356" s="61"/>
      <c r="AZ17356" s="61"/>
      <c r="BA17356" s="61"/>
    </row>
    <row r="17357" spans="39:53" x14ac:dyDescent="0.2">
      <c r="AM17357" s="61"/>
      <c r="AN17357" s="61"/>
      <c r="AO17357" s="171"/>
      <c r="AP17357" s="61"/>
      <c r="AQ17357" s="61"/>
      <c r="AR17357" s="61"/>
      <c r="AS17357" s="61"/>
      <c r="AT17357" s="61"/>
      <c r="AU17357" s="61"/>
      <c r="AV17357" s="61"/>
      <c r="AW17357" s="61"/>
      <c r="AX17357" s="61"/>
      <c r="AY17357" s="61"/>
      <c r="AZ17357" s="61"/>
      <c r="BA17357" s="61"/>
    </row>
    <row r="17358" spans="39:53" x14ac:dyDescent="0.2">
      <c r="AM17358" s="61"/>
      <c r="AN17358" s="61"/>
      <c r="AO17358" s="171"/>
      <c r="AP17358" s="61"/>
      <c r="AQ17358" s="61"/>
      <c r="AR17358" s="61"/>
      <c r="AS17358" s="61"/>
      <c r="AT17358" s="61"/>
      <c r="AU17358" s="61"/>
      <c r="AV17358" s="61"/>
      <c r="AW17358" s="61"/>
      <c r="AX17358" s="61"/>
      <c r="AY17358" s="61"/>
      <c r="AZ17358" s="61"/>
      <c r="BA17358" s="61"/>
    </row>
    <row r="17359" spans="39:53" x14ac:dyDescent="0.2">
      <c r="AM17359" s="61"/>
      <c r="AN17359" s="61"/>
      <c r="AO17359" s="171"/>
      <c r="AP17359" s="61"/>
      <c r="AQ17359" s="61"/>
      <c r="AR17359" s="61"/>
      <c r="AS17359" s="61"/>
      <c r="AT17359" s="61"/>
      <c r="AU17359" s="61"/>
      <c r="AV17359" s="61"/>
      <c r="AW17359" s="61"/>
      <c r="AX17359" s="61"/>
      <c r="AY17359" s="61"/>
      <c r="AZ17359" s="61"/>
      <c r="BA17359" s="61"/>
    </row>
    <row r="17360" spans="39:53" x14ac:dyDescent="0.2">
      <c r="AM17360" s="61"/>
      <c r="AN17360" s="61"/>
      <c r="AO17360" s="171"/>
      <c r="AP17360" s="61"/>
      <c r="AQ17360" s="61"/>
      <c r="AR17360" s="61"/>
      <c r="AS17360" s="61"/>
      <c r="AT17360" s="61"/>
      <c r="AU17360" s="61"/>
      <c r="AV17360" s="61"/>
      <c r="AW17360" s="61"/>
      <c r="AX17360" s="61"/>
      <c r="AY17360" s="61"/>
      <c r="AZ17360" s="61"/>
      <c r="BA17360" s="61"/>
    </row>
    <row r="17361" spans="39:53" x14ac:dyDescent="0.2">
      <c r="AM17361" s="61"/>
      <c r="AN17361" s="61"/>
      <c r="AO17361" s="171"/>
      <c r="AP17361" s="61"/>
      <c r="AQ17361" s="61"/>
      <c r="AR17361" s="61"/>
      <c r="AS17361" s="61"/>
      <c r="AT17361" s="61"/>
      <c r="AU17361" s="61"/>
      <c r="AV17361" s="61"/>
      <c r="AW17361" s="61"/>
      <c r="AX17361" s="61"/>
      <c r="AY17361" s="61"/>
      <c r="AZ17361" s="61"/>
      <c r="BA17361" s="61"/>
    </row>
    <row r="17362" spans="39:53" x14ac:dyDescent="0.2">
      <c r="AM17362" s="61"/>
      <c r="AN17362" s="61"/>
      <c r="AO17362" s="171"/>
      <c r="AP17362" s="61"/>
      <c r="AQ17362" s="61"/>
      <c r="AR17362" s="61"/>
      <c r="AS17362" s="61"/>
      <c r="AT17362" s="61"/>
      <c r="AU17362" s="61"/>
      <c r="AV17362" s="61"/>
      <c r="AW17362" s="61"/>
      <c r="AX17362" s="61"/>
      <c r="AY17362" s="61"/>
      <c r="AZ17362" s="61"/>
      <c r="BA17362" s="61"/>
    </row>
    <row r="17363" spans="39:53" x14ac:dyDescent="0.2">
      <c r="AM17363" s="61"/>
      <c r="AN17363" s="61"/>
      <c r="AO17363" s="171"/>
      <c r="AP17363" s="61"/>
      <c r="AQ17363" s="61"/>
      <c r="AR17363" s="61"/>
      <c r="AS17363" s="61"/>
      <c r="AT17363" s="61"/>
      <c r="AU17363" s="61"/>
      <c r="AV17363" s="61"/>
      <c r="AW17363" s="61"/>
      <c r="AX17363" s="61"/>
      <c r="AY17363" s="61"/>
      <c r="AZ17363" s="61"/>
      <c r="BA17363" s="61"/>
    </row>
    <row r="17364" spans="39:53" x14ac:dyDescent="0.2">
      <c r="AM17364" s="61"/>
      <c r="AN17364" s="61"/>
      <c r="AO17364" s="171"/>
      <c r="AP17364" s="61"/>
      <c r="AQ17364" s="61"/>
      <c r="AR17364" s="61"/>
      <c r="AS17364" s="61"/>
      <c r="AT17364" s="61"/>
      <c r="AU17364" s="61"/>
      <c r="AV17364" s="61"/>
      <c r="AW17364" s="61"/>
      <c r="AX17364" s="61"/>
      <c r="AY17364" s="61"/>
      <c r="AZ17364" s="61"/>
      <c r="BA17364" s="61"/>
    </row>
    <row r="17365" spans="39:53" x14ac:dyDescent="0.2">
      <c r="AM17365" s="61"/>
      <c r="AN17365" s="61"/>
      <c r="AO17365" s="171"/>
      <c r="AP17365" s="61"/>
      <c r="AQ17365" s="61"/>
      <c r="AR17365" s="61"/>
      <c r="AS17365" s="61"/>
      <c r="AT17365" s="61"/>
      <c r="AU17365" s="61"/>
      <c r="AV17365" s="61"/>
      <c r="AW17365" s="61"/>
      <c r="AX17365" s="61"/>
      <c r="AY17365" s="61"/>
      <c r="AZ17365" s="61"/>
      <c r="BA17365" s="61"/>
    </row>
    <row r="17366" spans="39:53" x14ac:dyDescent="0.2">
      <c r="AM17366" s="61"/>
      <c r="AN17366" s="61"/>
      <c r="AO17366" s="171"/>
      <c r="AP17366" s="61"/>
      <c r="AQ17366" s="61"/>
      <c r="AR17366" s="61"/>
      <c r="AS17366" s="61"/>
      <c r="AT17366" s="61"/>
      <c r="AU17366" s="61"/>
      <c r="AV17366" s="61"/>
      <c r="AW17366" s="61"/>
      <c r="AX17366" s="61"/>
      <c r="AY17366" s="61"/>
      <c r="AZ17366" s="61"/>
      <c r="BA17366" s="61"/>
    </row>
    <row r="17367" spans="39:53" x14ac:dyDescent="0.2">
      <c r="AM17367" s="61"/>
      <c r="AN17367" s="61"/>
      <c r="AO17367" s="171"/>
      <c r="AP17367" s="61"/>
      <c r="AQ17367" s="61"/>
      <c r="AR17367" s="61"/>
      <c r="AS17367" s="61"/>
      <c r="AT17367" s="61"/>
      <c r="AU17367" s="61"/>
      <c r="AV17367" s="61"/>
      <c r="AW17367" s="61"/>
      <c r="AX17367" s="61"/>
      <c r="AY17367" s="61"/>
      <c r="AZ17367" s="61"/>
      <c r="BA17367" s="61"/>
    </row>
    <row r="17368" spans="39:53" x14ac:dyDescent="0.2">
      <c r="AM17368" s="61"/>
      <c r="AN17368" s="61"/>
      <c r="AO17368" s="171"/>
      <c r="AP17368" s="61"/>
      <c r="AQ17368" s="61"/>
      <c r="AR17368" s="61"/>
      <c r="AS17368" s="61"/>
      <c r="AT17368" s="61"/>
      <c r="AU17368" s="61"/>
      <c r="AV17368" s="61"/>
      <c r="AW17368" s="61"/>
      <c r="AX17368" s="61"/>
      <c r="AY17368" s="61"/>
      <c r="AZ17368" s="61"/>
      <c r="BA17368" s="61"/>
    </row>
    <row r="17369" spans="39:53" x14ac:dyDescent="0.2">
      <c r="AM17369" s="61"/>
      <c r="AN17369" s="61"/>
      <c r="AO17369" s="171"/>
      <c r="AP17369" s="61"/>
      <c r="AQ17369" s="61"/>
      <c r="AR17369" s="61"/>
      <c r="AS17369" s="61"/>
      <c r="AT17369" s="61"/>
      <c r="AU17369" s="61"/>
      <c r="AV17369" s="61"/>
      <c r="AW17369" s="61"/>
      <c r="AX17369" s="61"/>
      <c r="AY17369" s="61"/>
      <c r="AZ17369" s="61"/>
      <c r="BA17369" s="61"/>
    </row>
    <row r="17370" spans="39:53" x14ac:dyDescent="0.2">
      <c r="AM17370" s="61"/>
      <c r="AN17370" s="61"/>
      <c r="AO17370" s="171"/>
      <c r="AP17370" s="61"/>
      <c r="AQ17370" s="61"/>
      <c r="AR17370" s="61"/>
      <c r="AS17370" s="61"/>
      <c r="AT17370" s="61"/>
      <c r="AU17370" s="61"/>
      <c r="AV17370" s="61"/>
      <c r="AW17370" s="61"/>
      <c r="AX17370" s="61"/>
      <c r="AY17370" s="61"/>
      <c r="AZ17370" s="61"/>
      <c r="BA17370" s="61"/>
    </row>
    <row r="17371" spans="39:53" x14ac:dyDescent="0.2">
      <c r="AM17371" s="61"/>
      <c r="AN17371" s="61"/>
      <c r="AO17371" s="171"/>
      <c r="AP17371" s="61"/>
      <c r="AQ17371" s="61"/>
      <c r="AR17371" s="61"/>
      <c r="AS17371" s="61"/>
      <c r="AT17371" s="61"/>
      <c r="AU17371" s="61"/>
      <c r="AV17371" s="61"/>
      <c r="AW17371" s="61"/>
      <c r="AX17371" s="61"/>
      <c r="AY17371" s="61"/>
      <c r="AZ17371" s="61"/>
      <c r="BA17371" s="61"/>
    </row>
    <row r="17372" spans="39:53" x14ac:dyDescent="0.2">
      <c r="AM17372" s="61"/>
      <c r="AN17372" s="61"/>
      <c r="AO17372" s="171"/>
      <c r="AP17372" s="61"/>
      <c r="AQ17372" s="61"/>
      <c r="AR17372" s="61"/>
      <c r="AS17372" s="61"/>
      <c r="AT17372" s="61"/>
      <c r="AU17372" s="61"/>
      <c r="AV17372" s="61"/>
      <c r="AW17372" s="61"/>
      <c r="AX17372" s="61"/>
      <c r="AY17372" s="61"/>
      <c r="AZ17372" s="61"/>
      <c r="BA17372" s="61"/>
    </row>
    <row r="17373" spans="39:53" x14ac:dyDescent="0.2">
      <c r="AM17373" s="61"/>
      <c r="AN17373" s="61"/>
      <c r="AO17373" s="171"/>
      <c r="AP17373" s="61"/>
      <c r="AQ17373" s="61"/>
      <c r="AR17373" s="61"/>
      <c r="AS17373" s="61"/>
      <c r="AT17373" s="61"/>
      <c r="AU17373" s="61"/>
      <c r="AV17373" s="61"/>
      <c r="AW17373" s="61"/>
      <c r="AX17373" s="61"/>
      <c r="AY17373" s="61"/>
      <c r="AZ17373" s="61"/>
      <c r="BA17373" s="61"/>
    </row>
    <row r="17374" spans="39:53" x14ac:dyDescent="0.2">
      <c r="AM17374" s="61"/>
      <c r="AN17374" s="61"/>
      <c r="AO17374" s="171"/>
      <c r="AP17374" s="61"/>
      <c r="AQ17374" s="61"/>
      <c r="AR17374" s="61"/>
      <c r="AS17374" s="61"/>
      <c r="AT17374" s="61"/>
      <c r="AU17374" s="61"/>
      <c r="AV17374" s="61"/>
      <c r="AW17374" s="61"/>
      <c r="AX17374" s="61"/>
      <c r="AY17374" s="61"/>
      <c r="AZ17374" s="61"/>
      <c r="BA17374" s="61"/>
    </row>
    <row r="17375" spans="39:53" x14ac:dyDescent="0.2">
      <c r="AM17375" s="61"/>
      <c r="AN17375" s="61"/>
      <c r="AO17375" s="171"/>
      <c r="AP17375" s="61"/>
      <c r="AQ17375" s="61"/>
      <c r="AR17375" s="61"/>
      <c r="AS17375" s="61"/>
      <c r="AT17375" s="61"/>
      <c r="AU17375" s="61"/>
      <c r="AV17375" s="61"/>
      <c r="AW17375" s="61"/>
      <c r="AX17375" s="61"/>
      <c r="AY17375" s="61"/>
      <c r="AZ17375" s="61"/>
      <c r="BA17375" s="61"/>
    </row>
    <row r="17376" spans="39:53" x14ac:dyDescent="0.2">
      <c r="AM17376" s="61"/>
      <c r="AN17376" s="61"/>
      <c r="AO17376" s="171"/>
      <c r="AP17376" s="61"/>
      <c r="AQ17376" s="61"/>
      <c r="AR17376" s="61"/>
      <c r="AS17376" s="61"/>
      <c r="AT17376" s="61"/>
      <c r="AU17376" s="61"/>
      <c r="AV17376" s="61"/>
      <c r="AW17376" s="61"/>
      <c r="AX17376" s="61"/>
      <c r="AY17376" s="61"/>
      <c r="AZ17376" s="61"/>
      <c r="BA17376" s="61"/>
    </row>
    <row r="17377" spans="39:53" x14ac:dyDescent="0.2">
      <c r="AM17377" s="61"/>
      <c r="AN17377" s="61"/>
      <c r="AO17377" s="171"/>
      <c r="AP17377" s="61"/>
      <c r="AQ17377" s="61"/>
      <c r="AR17377" s="61"/>
      <c r="AS17377" s="61"/>
      <c r="AT17377" s="61"/>
      <c r="AU17377" s="61"/>
      <c r="AV17377" s="61"/>
      <c r="AW17377" s="61"/>
      <c r="AX17377" s="61"/>
      <c r="AY17377" s="61"/>
      <c r="AZ17377" s="61"/>
      <c r="BA17377" s="61"/>
    </row>
    <row r="17378" spans="39:53" x14ac:dyDescent="0.2">
      <c r="AM17378" s="61"/>
      <c r="AN17378" s="61"/>
      <c r="AO17378" s="171"/>
      <c r="AP17378" s="61"/>
      <c r="AQ17378" s="61"/>
      <c r="AR17378" s="61"/>
      <c r="AS17378" s="61"/>
      <c r="AT17378" s="61"/>
      <c r="AU17378" s="61"/>
      <c r="AV17378" s="61"/>
      <c r="AW17378" s="61"/>
      <c r="AX17378" s="61"/>
      <c r="AY17378" s="61"/>
      <c r="AZ17378" s="61"/>
      <c r="BA17378" s="61"/>
    </row>
    <row r="17379" spans="39:53" x14ac:dyDescent="0.2">
      <c r="AM17379" s="61"/>
      <c r="AN17379" s="61"/>
      <c r="AO17379" s="171"/>
      <c r="AP17379" s="61"/>
      <c r="AQ17379" s="61"/>
      <c r="AR17379" s="61"/>
      <c r="AS17379" s="61"/>
      <c r="AT17379" s="61"/>
      <c r="AU17379" s="61"/>
      <c r="AV17379" s="61"/>
      <c r="AW17379" s="61"/>
      <c r="AX17379" s="61"/>
      <c r="AY17379" s="61"/>
      <c r="AZ17379" s="61"/>
      <c r="BA17379" s="61"/>
    </row>
    <row r="17380" spans="39:53" x14ac:dyDescent="0.2">
      <c r="AM17380" s="61"/>
      <c r="AN17380" s="61"/>
      <c r="AO17380" s="171"/>
      <c r="AP17380" s="61"/>
      <c r="AQ17380" s="61"/>
      <c r="AR17380" s="61"/>
      <c r="AS17380" s="61"/>
      <c r="AT17380" s="61"/>
      <c r="AU17380" s="61"/>
      <c r="AV17380" s="61"/>
      <c r="AW17380" s="61"/>
      <c r="AX17380" s="61"/>
      <c r="AY17380" s="61"/>
      <c r="AZ17380" s="61"/>
      <c r="BA17380" s="61"/>
    </row>
    <row r="17381" spans="39:53" x14ac:dyDescent="0.2">
      <c r="AM17381" s="61"/>
      <c r="AN17381" s="61"/>
      <c r="AO17381" s="171"/>
      <c r="AP17381" s="61"/>
      <c r="AQ17381" s="61"/>
      <c r="AR17381" s="61"/>
      <c r="AS17381" s="61"/>
      <c r="AT17381" s="61"/>
      <c r="AU17381" s="61"/>
      <c r="AV17381" s="61"/>
      <c r="AW17381" s="61"/>
      <c r="AX17381" s="61"/>
      <c r="AY17381" s="61"/>
      <c r="AZ17381" s="61"/>
      <c r="BA17381" s="61"/>
    </row>
    <row r="17382" spans="39:53" x14ac:dyDescent="0.2">
      <c r="AM17382" s="61"/>
      <c r="AN17382" s="61"/>
      <c r="AO17382" s="171"/>
      <c r="AP17382" s="61"/>
      <c r="AQ17382" s="61"/>
      <c r="AR17382" s="61"/>
      <c r="AS17382" s="61"/>
      <c r="AT17382" s="61"/>
      <c r="AU17382" s="61"/>
      <c r="AV17382" s="61"/>
      <c r="AW17382" s="61"/>
      <c r="AX17382" s="61"/>
      <c r="AY17382" s="61"/>
      <c r="AZ17382" s="61"/>
      <c r="BA17382" s="61"/>
    </row>
    <row r="17383" spans="39:53" x14ac:dyDescent="0.2">
      <c r="AM17383" s="61"/>
      <c r="AN17383" s="61"/>
      <c r="AO17383" s="171"/>
      <c r="AP17383" s="61"/>
      <c r="AQ17383" s="61"/>
      <c r="AR17383" s="61"/>
      <c r="AS17383" s="61"/>
      <c r="AT17383" s="61"/>
      <c r="AU17383" s="61"/>
      <c r="AV17383" s="61"/>
      <c r="AW17383" s="61"/>
      <c r="AX17383" s="61"/>
      <c r="AY17383" s="61"/>
      <c r="AZ17383" s="61"/>
      <c r="BA17383" s="61"/>
    </row>
    <row r="17384" spans="39:53" x14ac:dyDescent="0.2">
      <c r="AM17384" s="61"/>
      <c r="AN17384" s="61"/>
      <c r="AO17384" s="171"/>
      <c r="AP17384" s="61"/>
      <c r="AQ17384" s="61"/>
      <c r="AR17384" s="61"/>
      <c r="AS17384" s="61"/>
      <c r="AT17384" s="61"/>
      <c r="AU17384" s="61"/>
      <c r="AV17384" s="61"/>
      <c r="AW17384" s="61"/>
      <c r="AX17384" s="61"/>
      <c r="AY17384" s="61"/>
      <c r="AZ17384" s="61"/>
      <c r="BA17384" s="61"/>
    </row>
    <row r="17385" spans="39:53" x14ac:dyDescent="0.2">
      <c r="AM17385" s="61"/>
      <c r="AN17385" s="61"/>
      <c r="AO17385" s="171"/>
      <c r="AP17385" s="61"/>
      <c r="AQ17385" s="61"/>
      <c r="AR17385" s="61"/>
      <c r="AS17385" s="61"/>
      <c r="AT17385" s="61"/>
      <c r="AU17385" s="61"/>
      <c r="AV17385" s="61"/>
      <c r="AW17385" s="61"/>
      <c r="AX17385" s="61"/>
      <c r="AY17385" s="61"/>
      <c r="AZ17385" s="61"/>
      <c r="BA17385" s="61"/>
    </row>
    <row r="17386" spans="39:53" x14ac:dyDescent="0.2">
      <c r="AM17386" s="61"/>
      <c r="AN17386" s="61"/>
      <c r="AO17386" s="171"/>
      <c r="AP17386" s="61"/>
      <c r="AQ17386" s="61"/>
      <c r="AR17386" s="61"/>
      <c r="AS17386" s="61"/>
      <c r="AT17386" s="61"/>
      <c r="AU17386" s="61"/>
      <c r="AV17386" s="61"/>
      <c r="AW17386" s="61"/>
      <c r="AX17386" s="61"/>
      <c r="AY17386" s="61"/>
      <c r="AZ17386" s="61"/>
      <c r="BA17386" s="61"/>
    </row>
    <row r="17387" spans="39:53" x14ac:dyDescent="0.2">
      <c r="AM17387" s="61"/>
      <c r="AN17387" s="61"/>
      <c r="AO17387" s="171"/>
      <c r="AP17387" s="61"/>
      <c r="AQ17387" s="61"/>
      <c r="AR17387" s="61"/>
      <c r="AS17387" s="61"/>
      <c r="AT17387" s="61"/>
      <c r="AU17387" s="61"/>
      <c r="AV17387" s="61"/>
      <c r="AW17387" s="61"/>
      <c r="AX17387" s="61"/>
      <c r="AY17387" s="61"/>
      <c r="AZ17387" s="61"/>
      <c r="BA17387" s="61"/>
    </row>
    <row r="17388" spans="39:53" x14ac:dyDescent="0.2">
      <c r="AM17388" s="61"/>
      <c r="AN17388" s="61"/>
      <c r="AO17388" s="171"/>
      <c r="AP17388" s="61"/>
      <c r="AQ17388" s="61"/>
      <c r="AR17388" s="61"/>
      <c r="AS17388" s="61"/>
      <c r="AT17388" s="61"/>
      <c r="AU17388" s="61"/>
      <c r="AV17388" s="61"/>
      <c r="AW17388" s="61"/>
      <c r="AX17388" s="61"/>
      <c r="AY17388" s="61"/>
      <c r="AZ17388" s="61"/>
      <c r="BA17388" s="61"/>
    </row>
    <row r="17389" spans="39:53" x14ac:dyDescent="0.2">
      <c r="AM17389" s="61"/>
      <c r="AN17389" s="61"/>
      <c r="AO17389" s="171"/>
      <c r="AP17389" s="61"/>
      <c r="AQ17389" s="61"/>
      <c r="AR17389" s="61"/>
      <c r="AS17389" s="61"/>
      <c r="AT17389" s="61"/>
      <c r="AU17389" s="61"/>
      <c r="AV17389" s="61"/>
      <c r="AW17389" s="61"/>
      <c r="AX17389" s="61"/>
      <c r="AY17389" s="61"/>
      <c r="AZ17389" s="61"/>
      <c r="BA17389" s="61"/>
    </row>
    <row r="17390" spans="39:53" x14ac:dyDescent="0.2">
      <c r="AM17390" s="61"/>
      <c r="AN17390" s="61"/>
      <c r="AO17390" s="171"/>
      <c r="AP17390" s="61"/>
      <c r="AQ17390" s="61"/>
      <c r="AR17390" s="61"/>
      <c r="AS17390" s="61"/>
      <c r="AT17390" s="61"/>
      <c r="AU17390" s="61"/>
      <c r="AV17390" s="61"/>
      <c r="AW17390" s="61"/>
      <c r="AX17390" s="61"/>
      <c r="AY17390" s="61"/>
      <c r="AZ17390" s="61"/>
      <c r="BA17390" s="61"/>
    </row>
    <row r="17391" spans="39:53" x14ac:dyDescent="0.2">
      <c r="AM17391" s="61"/>
      <c r="AN17391" s="61"/>
      <c r="AO17391" s="171"/>
      <c r="AP17391" s="61"/>
      <c r="AQ17391" s="61"/>
      <c r="AR17391" s="61"/>
      <c r="AS17391" s="61"/>
      <c r="AT17391" s="61"/>
      <c r="AU17391" s="61"/>
      <c r="AV17391" s="61"/>
      <c r="AW17391" s="61"/>
      <c r="AX17391" s="61"/>
      <c r="AY17391" s="61"/>
      <c r="AZ17391" s="61"/>
      <c r="BA17391" s="61"/>
    </row>
    <row r="17392" spans="39:53" x14ac:dyDescent="0.2">
      <c r="AM17392" s="61"/>
      <c r="AN17392" s="61"/>
      <c r="AO17392" s="171"/>
      <c r="AP17392" s="61"/>
      <c r="AQ17392" s="61"/>
      <c r="AR17392" s="61"/>
      <c r="AS17392" s="61"/>
      <c r="AT17392" s="61"/>
      <c r="AU17392" s="61"/>
      <c r="AV17392" s="61"/>
      <c r="AW17392" s="61"/>
      <c r="AX17392" s="61"/>
      <c r="AY17392" s="61"/>
      <c r="AZ17392" s="61"/>
      <c r="BA17392" s="61"/>
    </row>
    <row r="17393" spans="39:53" x14ac:dyDescent="0.2">
      <c r="AM17393" s="61"/>
      <c r="AN17393" s="61"/>
      <c r="AO17393" s="171"/>
      <c r="AP17393" s="61"/>
      <c r="AQ17393" s="61"/>
      <c r="AR17393" s="61"/>
      <c r="AS17393" s="61"/>
      <c r="AT17393" s="61"/>
      <c r="AU17393" s="61"/>
      <c r="AV17393" s="61"/>
      <c r="AW17393" s="61"/>
      <c r="AX17393" s="61"/>
      <c r="AY17393" s="61"/>
      <c r="AZ17393" s="61"/>
      <c r="BA17393" s="61"/>
    </row>
    <row r="17394" spans="39:53" x14ac:dyDescent="0.2">
      <c r="AM17394" s="61"/>
      <c r="AN17394" s="61"/>
      <c r="AO17394" s="171"/>
      <c r="AP17394" s="61"/>
      <c r="AQ17394" s="61"/>
      <c r="AR17394" s="61"/>
      <c r="AS17394" s="61"/>
      <c r="AT17394" s="61"/>
      <c r="AU17394" s="61"/>
      <c r="AV17394" s="61"/>
      <c r="AW17394" s="61"/>
      <c r="AX17394" s="61"/>
      <c r="AY17394" s="61"/>
      <c r="AZ17394" s="61"/>
      <c r="BA17394" s="61"/>
    </row>
    <row r="17395" spans="39:53" x14ac:dyDescent="0.2">
      <c r="AM17395" s="61"/>
      <c r="AN17395" s="61"/>
      <c r="AO17395" s="171"/>
      <c r="AP17395" s="61"/>
      <c r="AQ17395" s="61"/>
      <c r="AR17395" s="61"/>
      <c r="AS17395" s="61"/>
      <c r="AT17395" s="61"/>
      <c r="AU17395" s="61"/>
      <c r="AV17395" s="61"/>
      <c r="AW17395" s="61"/>
      <c r="AX17395" s="61"/>
      <c r="AY17395" s="61"/>
      <c r="AZ17395" s="61"/>
      <c r="BA17395" s="61"/>
    </row>
    <row r="17396" spans="39:53" x14ac:dyDescent="0.2">
      <c r="AM17396" s="61"/>
      <c r="AN17396" s="61"/>
      <c r="AO17396" s="171"/>
      <c r="AP17396" s="61"/>
      <c r="AQ17396" s="61"/>
      <c r="AR17396" s="61"/>
      <c r="AS17396" s="61"/>
      <c r="AT17396" s="61"/>
      <c r="AU17396" s="61"/>
      <c r="AV17396" s="61"/>
      <c r="AW17396" s="61"/>
      <c r="AX17396" s="61"/>
      <c r="AY17396" s="61"/>
      <c r="AZ17396" s="61"/>
      <c r="BA17396" s="61"/>
    </row>
    <row r="17397" spans="39:53" x14ac:dyDescent="0.2">
      <c r="AM17397" s="61"/>
      <c r="AN17397" s="61"/>
      <c r="AO17397" s="171"/>
      <c r="AP17397" s="61"/>
      <c r="AQ17397" s="61"/>
      <c r="AR17397" s="61"/>
      <c r="AS17397" s="61"/>
      <c r="AT17397" s="61"/>
      <c r="AU17397" s="61"/>
      <c r="AV17397" s="61"/>
      <c r="AW17397" s="61"/>
      <c r="AX17397" s="61"/>
      <c r="AY17397" s="61"/>
      <c r="AZ17397" s="61"/>
      <c r="BA17397" s="61"/>
    </row>
    <row r="17398" spans="39:53" x14ac:dyDescent="0.2">
      <c r="AM17398" s="61"/>
      <c r="AN17398" s="61"/>
      <c r="AO17398" s="171"/>
      <c r="AP17398" s="61"/>
      <c r="AQ17398" s="61"/>
      <c r="AR17398" s="61"/>
      <c r="AS17398" s="61"/>
      <c r="AT17398" s="61"/>
      <c r="AU17398" s="61"/>
      <c r="AV17398" s="61"/>
      <c r="AW17398" s="61"/>
      <c r="AX17398" s="61"/>
      <c r="AY17398" s="61"/>
      <c r="AZ17398" s="61"/>
      <c r="BA17398" s="61"/>
    </row>
    <row r="17399" spans="39:53" x14ac:dyDescent="0.2">
      <c r="AM17399" s="61"/>
      <c r="AN17399" s="61"/>
      <c r="AO17399" s="171"/>
      <c r="AP17399" s="61"/>
      <c r="AQ17399" s="61"/>
      <c r="AR17399" s="61"/>
      <c r="AS17399" s="61"/>
      <c r="AT17399" s="61"/>
      <c r="AU17399" s="61"/>
      <c r="AV17399" s="61"/>
      <c r="AW17399" s="61"/>
      <c r="AX17399" s="61"/>
      <c r="AY17399" s="61"/>
      <c r="AZ17399" s="61"/>
      <c r="BA17399" s="61"/>
    </row>
    <row r="17400" spans="39:53" x14ac:dyDescent="0.2">
      <c r="AM17400" s="61"/>
      <c r="AN17400" s="61"/>
      <c r="AO17400" s="171"/>
      <c r="AP17400" s="61"/>
      <c r="AQ17400" s="61"/>
      <c r="AR17400" s="61"/>
      <c r="AS17400" s="61"/>
      <c r="AT17400" s="61"/>
      <c r="AU17400" s="61"/>
      <c r="AV17400" s="61"/>
      <c r="AW17400" s="61"/>
      <c r="AX17400" s="61"/>
      <c r="AY17400" s="61"/>
      <c r="AZ17400" s="61"/>
      <c r="BA17400" s="61"/>
    </row>
    <row r="17401" spans="39:53" x14ac:dyDescent="0.2">
      <c r="AM17401" s="61"/>
      <c r="AN17401" s="61"/>
      <c r="AO17401" s="171"/>
      <c r="AP17401" s="61"/>
      <c r="AQ17401" s="61"/>
      <c r="AR17401" s="61"/>
      <c r="AS17401" s="61"/>
      <c r="AT17401" s="61"/>
      <c r="AU17401" s="61"/>
      <c r="AV17401" s="61"/>
      <c r="AW17401" s="61"/>
      <c r="AX17401" s="61"/>
      <c r="AY17401" s="61"/>
      <c r="AZ17401" s="61"/>
      <c r="BA17401" s="61"/>
    </row>
    <row r="17402" spans="39:53" x14ac:dyDescent="0.2">
      <c r="AM17402" s="61"/>
      <c r="AN17402" s="61"/>
      <c r="AO17402" s="171"/>
      <c r="AP17402" s="61"/>
      <c r="AQ17402" s="61"/>
      <c r="AR17402" s="61"/>
      <c r="AS17402" s="61"/>
      <c r="AT17402" s="61"/>
      <c r="AU17402" s="61"/>
      <c r="AV17402" s="61"/>
      <c r="AW17402" s="61"/>
      <c r="AX17402" s="61"/>
      <c r="AY17402" s="61"/>
      <c r="AZ17402" s="61"/>
      <c r="BA17402" s="61"/>
    </row>
    <row r="17403" spans="39:53" x14ac:dyDescent="0.2">
      <c r="AM17403" s="61"/>
      <c r="AN17403" s="61"/>
      <c r="AO17403" s="171"/>
      <c r="AP17403" s="61"/>
      <c r="AQ17403" s="61"/>
      <c r="AR17403" s="61"/>
      <c r="AS17403" s="61"/>
      <c r="AT17403" s="61"/>
      <c r="AU17403" s="61"/>
      <c r="AV17403" s="61"/>
      <c r="AW17403" s="61"/>
      <c r="AX17403" s="61"/>
      <c r="AY17403" s="61"/>
      <c r="AZ17403" s="61"/>
      <c r="BA17403" s="61"/>
    </row>
    <row r="17404" spans="39:53" x14ac:dyDescent="0.2">
      <c r="AM17404" s="61"/>
      <c r="AN17404" s="61"/>
      <c r="AO17404" s="171"/>
      <c r="AP17404" s="61"/>
      <c r="AQ17404" s="61"/>
      <c r="AR17404" s="61"/>
      <c r="AS17404" s="61"/>
      <c r="AT17404" s="61"/>
      <c r="AU17404" s="61"/>
      <c r="AV17404" s="61"/>
      <c r="AW17404" s="61"/>
      <c r="AX17404" s="61"/>
      <c r="AY17404" s="61"/>
      <c r="AZ17404" s="61"/>
      <c r="BA17404" s="61"/>
    </row>
    <row r="17405" spans="39:53" x14ac:dyDescent="0.2">
      <c r="AM17405" s="61"/>
      <c r="AN17405" s="61"/>
      <c r="AO17405" s="171"/>
      <c r="AP17405" s="61"/>
      <c r="AQ17405" s="61"/>
      <c r="AR17405" s="61"/>
      <c r="AS17405" s="61"/>
      <c r="AT17405" s="61"/>
      <c r="AU17405" s="61"/>
      <c r="AV17405" s="61"/>
      <c r="AW17405" s="61"/>
      <c r="AX17405" s="61"/>
      <c r="AY17405" s="61"/>
      <c r="AZ17405" s="61"/>
      <c r="BA17405" s="61"/>
    </row>
    <row r="17406" spans="39:53" x14ac:dyDescent="0.2">
      <c r="AM17406" s="61"/>
      <c r="AN17406" s="61"/>
      <c r="AO17406" s="171"/>
      <c r="AP17406" s="61"/>
      <c r="AQ17406" s="61"/>
      <c r="AR17406" s="61"/>
      <c r="AS17406" s="61"/>
      <c r="AT17406" s="61"/>
      <c r="AU17406" s="61"/>
      <c r="AV17406" s="61"/>
      <c r="AW17406" s="61"/>
      <c r="AX17406" s="61"/>
      <c r="AY17406" s="61"/>
      <c r="AZ17406" s="61"/>
      <c r="BA17406" s="61"/>
    </row>
    <row r="17407" spans="39:53" x14ac:dyDescent="0.2">
      <c r="AM17407" s="61"/>
      <c r="AN17407" s="61"/>
      <c r="AO17407" s="171"/>
      <c r="AP17407" s="61"/>
      <c r="AQ17407" s="61"/>
      <c r="AR17407" s="61"/>
      <c r="AS17407" s="61"/>
      <c r="AT17407" s="61"/>
      <c r="AU17407" s="61"/>
      <c r="AV17407" s="61"/>
      <c r="AW17407" s="61"/>
      <c r="AX17407" s="61"/>
      <c r="AY17407" s="61"/>
      <c r="AZ17407" s="61"/>
      <c r="BA17407" s="61"/>
    </row>
    <row r="17408" spans="39:53" x14ac:dyDescent="0.2">
      <c r="AM17408" s="61"/>
      <c r="AN17408" s="61"/>
      <c r="AO17408" s="171"/>
      <c r="AP17408" s="61"/>
      <c r="AQ17408" s="61"/>
      <c r="AR17408" s="61"/>
      <c r="AS17408" s="61"/>
      <c r="AT17408" s="61"/>
      <c r="AU17408" s="61"/>
      <c r="AV17408" s="61"/>
      <c r="AW17408" s="61"/>
      <c r="AX17408" s="61"/>
      <c r="AY17408" s="61"/>
      <c r="AZ17408" s="61"/>
      <c r="BA17408" s="61"/>
    </row>
    <row r="17409" spans="39:53" x14ac:dyDescent="0.2">
      <c r="AM17409" s="61"/>
      <c r="AN17409" s="61"/>
      <c r="AO17409" s="171"/>
      <c r="AP17409" s="61"/>
      <c r="AQ17409" s="61"/>
      <c r="AR17409" s="61"/>
      <c r="AS17409" s="61"/>
      <c r="AT17409" s="61"/>
      <c r="AU17409" s="61"/>
      <c r="AV17409" s="61"/>
      <c r="AW17409" s="61"/>
      <c r="AX17409" s="61"/>
      <c r="AY17409" s="61"/>
      <c r="AZ17409" s="61"/>
      <c r="BA17409" s="61"/>
    </row>
    <row r="17410" spans="39:53" x14ac:dyDescent="0.2">
      <c r="AM17410" s="61"/>
      <c r="AN17410" s="61"/>
      <c r="AO17410" s="171"/>
      <c r="AP17410" s="61"/>
      <c r="AQ17410" s="61"/>
      <c r="AR17410" s="61"/>
      <c r="AS17410" s="61"/>
      <c r="AT17410" s="61"/>
      <c r="AU17410" s="61"/>
      <c r="AV17410" s="61"/>
      <c r="AW17410" s="61"/>
      <c r="AX17410" s="61"/>
      <c r="AY17410" s="61"/>
      <c r="AZ17410" s="61"/>
      <c r="BA17410" s="61"/>
    </row>
    <row r="17411" spans="39:53" x14ac:dyDescent="0.2">
      <c r="AM17411" s="61"/>
      <c r="AN17411" s="61"/>
      <c r="AO17411" s="171"/>
      <c r="AP17411" s="61"/>
      <c r="AQ17411" s="61"/>
      <c r="AR17411" s="61"/>
      <c r="AS17411" s="61"/>
      <c r="AT17411" s="61"/>
      <c r="AU17411" s="61"/>
      <c r="AV17411" s="61"/>
      <c r="AW17411" s="61"/>
      <c r="AX17411" s="61"/>
      <c r="AY17411" s="61"/>
      <c r="AZ17411" s="61"/>
      <c r="BA17411" s="61"/>
    </row>
    <row r="17412" spans="39:53" x14ac:dyDescent="0.2">
      <c r="AM17412" s="61"/>
      <c r="AN17412" s="61"/>
      <c r="AO17412" s="171"/>
      <c r="AP17412" s="61"/>
      <c r="AQ17412" s="61"/>
      <c r="AR17412" s="61"/>
      <c r="AS17412" s="61"/>
      <c r="AT17412" s="61"/>
      <c r="AU17412" s="61"/>
      <c r="AV17412" s="61"/>
      <c r="AW17412" s="61"/>
      <c r="AX17412" s="61"/>
      <c r="AY17412" s="61"/>
      <c r="AZ17412" s="61"/>
      <c r="BA17412" s="61"/>
    </row>
    <row r="17413" spans="39:53" x14ac:dyDescent="0.2">
      <c r="AM17413" s="61"/>
      <c r="AN17413" s="61"/>
      <c r="AO17413" s="171"/>
      <c r="AP17413" s="61"/>
      <c r="AQ17413" s="61"/>
      <c r="AR17413" s="61"/>
      <c r="AS17413" s="61"/>
      <c r="AT17413" s="61"/>
      <c r="AU17413" s="61"/>
      <c r="AV17413" s="61"/>
      <c r="AW17413" s="61"/>
      <c r="AX17413" s="61"/>
      <c r="AY17413" s="61"/>
      <c r="AZ17413" s="61"/>
      <c r="BA17413" s="61"/>
    </row>
    <row r="17414" spans="39:53" x14ac:dyDescent="0.2">
      <c r="AM17414" s="61"/>
      <c r="AN17414" s="61"/>
      <c r="AO17414" s="171"/>
      <c r="AP17414" s="61"/>
      <c r="AQ17414" s="61"/>
      <c r="AR17414" s="61"/>
      <c r="AS17414" s="61"/>
      <c r="AT17414" s="61"/>
      <c r="AU17414" s="61"/>
      <c r="AV17414" s="61"/>
      <c r="AW17414" s="61"/>
      <c r="AX17414" s="61"/>
      <c r="AY17414" s="61"/>
      <c r="AZ17414" s="61"/>
      <c r="BA17414" s="61"/>
    </row>
    <row r="17415" spans="39:53" x14ac:dyDescent="0.2">
      <c r="AM17415" s="61"/>
      <c r="AN17415" s="61"/>
      <c r="AO17415" s="171"/>
      <c r="AP17415" s="61"/>
      <c r="AQ17415" s="61"/>
      <c r="AR17415" s="61"/>
      <c r="AS17415" s="61"/>
      <c r="AT17415" s="61"/>
      <c r="AU17415" s="61"/>
      <c r="AV17415" s="61"/>
      <c r="AW17415" s="61"/>
      <c r="AX17415" s="61"/>
      <c r="AY17415" s="61"/>
      <c r="AZ17415" s="61"/>
      <c r="BA17415" s="61"/>
    </row>
    <row r="17416" spans="39:53" x14ac:dyDescent="0.2">
      <c r="AM17416" s="61"/>
      <c r="AN17416" s="61"/>
      <c r="AO17416" s="171"/>
      <c r="AP17416" s="61"/>
      <c r="AQ17416" s="61"/>
      <c r="AR17416" s="61"/>
      <c r="AS17416" s="61"/>
      <c r="AT17416" s="61"/>
      <c r="AU17416" s="61"/>
      <c r="AV17416" s="61"/>
      <c r="AW17416" s="61"/>
      <c r="AX17416" s="61"/>
      <c r="AY17416" s="61"/>
      <c r="AZ17416" s="61"/>
      <c r="BA17416" s="61"/>
    </row>
    <row r="17417" spans="39:53" x14ac:dyDescent="0.2">
      <c r="AM17417" s="61"/>
      <c r="AN17417" s="61"/>
      <c r="AO17417" s="171"/>
      <c r="AP17417" s="61"/>
      <c r="AQ17417" s="61"/>
      <c r="AR17417" s="61"/>
      <c r="AS17417" s="61"/>
      <c r="AT17417" s="61"/>
      <c r="AU17417" s="61"/>
      <c r="AV17417" s="61"/>
      <c r="AW17417" s="61"/>
      <c r="AX17417" s="61"/>
      <c r="AY17417" s="61"/>
      <c r="AZ17417" s="61"/>
      <c r="BA17417" s="61"/>
    </row>
    <row r="17418" spans="39:53" x14ac:dyDescent="0.2">
      <c r="AM17418" s="61"/>
      <c r="AN17418" s="61"/>
      <c r="AO17418" s="171"/>
      <c r="AP17418" s="61"/>
      <c r="AQ17418" s="61"/>
      <c r="AR17418" s="61"/>
      <c r="AS17418" s="61"/>
      <c r="AT17418" s="61"/>
      <c r="AU17418" s="61"/>
      <c r="AV17418" s="61"/>
      <c r="AW17418" s="61"/>
      <c r="AX17418" s="61"/>
      <c r="AY17418" s="61"/>
      <c r="AZ17418" s="61"/>
      <c r="BA17418" s="61"/>
    </row>
    <row r="17419" spans="39:53" x14ac:dyDescent="0.2">
      <c r="AM17419" s="61"/>
      <c r="AN17419" s="61"/>
      <c r="AO17419" s="171"/>
      <c r="AP17419" s="61"/>
      <c r="AQ17419" s="61"/>
      <c r="AR17419" s="61"/>
      <c r="AS17419" s="61"/>
      <c r="AT17419" s="61"/>
      <c r="AU17419" s="61"/>
      <c r="AV17419" s="61"/>
      <c r="AW17419" s="61"/>
      <c r="AX17419" s="61"/>
      <c r="AY17419" s="61"/>
      <c r="AZ17419" s="61"/>
      <c r="BA17419" s="61"/>
    </row>
    <row r="17420" spans="39:53" x14ac:dyDescent="0.2">
      <c r="AM17420" s="61"/>
      <c r="AN17420" s="61"/>
      <c r="AO17420" s="171"/>
      <c r="AP17420" s="61"/>
      <c r="AQ17420" s="61"/>
      <c r="AR17420" s="61"/>
      <c r="AS17420" s="61"/>
      <c r="AT17420" s="61"/>
      <c r="AU17420" s="61"/>
      <c r="AV17420" s="61"/>
      <c r="AW17420" s="61"/>
      <c r="AX17420" s="61"/>
      <c r="AY17420" s="61"/>
      <c r="AZ17420" s="61"/>
      <c r="BA17420" s="61"/>
    </row>
    <row r="17421" spans="39:53" x14ac:dyDescent="0.2">
      <c r="AM17421" s="61"/>
      <c r="AN17421" s="61"/>
      <c r="AO17421" s="171"/>
      <c r="AP17421" s="61"/>
      <c r="AQ17421" s="61"/>
      <c r="AR17421" s="61"/>
      <c r="AS17421" s="61"/>
      <c r="AT17421" s="61"/>
      <c r="AU17421" s="61"/>
      <c r="AV17421" s="61"/>
      <c r="AW17421" s="61"/>
      <c r="AX17421" s="61"/>
      <c r="AY17421" s="61"/>
      <c r="AZ17421" s="61"/>
      <c r="BA17421" s="61"/>
    </row>
    <row r="17422" spans="39:53" x14ac:dyDescent="0.2">
      <c r="AM17422" s="61"/>
      <c r="AN17422" s="61"/>
      <c r="AO17422" s="171"/>
      <c r="AP17422" s="61"/>
      <c r="AQ17422" s="61"/>
      <c r="AR17422" s="61"/>
      <c r="AS17422" s="61"/>
      <c r="AT17422" s="61"/>
      <c r="AU17422" s="61"/>
      <c r="AV17422" s="61"/>
      <c r="AW17422" s="61"/>
      <c r="AX17422" s="61"/>
      <c r="AY17422" s="61"/>
      <c r="AZ17422" s="61"/>
      <c r="BA17422" s="61"/>
    </row>
    <row r="17423" spans="39:53" x14ac:dyDescent="0.2">
      <c r="AM17423" s="61"/>
      <c r="AN17423" s="61"/>
      <c r="AO17423" s="171"/>
      <c r="AP17423" s="61"/>
      <c r="AQ17423" s="61"/>
      <c r="AR17423" s="61"/>
      <c r="AS17423" s="61"/>
      <c r="AT17423" s="61"/>
      <c r="AU17423" s="61"/>
      <c r="AV17423" s="61"/>
      <c r="AW17423" s="61"/>
      <c r="AX17423" s="61"/>
      <c r="AY17423" s="61"/>
      <c r="AZ17423" s="61"/>
      <c r="BA17423" s="61"/>
    </row>
    <row r="17424" spans="39:53" x14ac:dyDescent="0.2">
      <c r="AM17424" s="61"/>
      <c r="AN17424" s="61"/>
      <c r="AO17424" s="171"/>
      <c r="AP17424" s="61"/>
      <c r="AQ17424" s="61"/>
      <c r="AR17424" s="61"/>
      <c r="AS17424" s="61"/>
      <c r="AT17424" s="61"/>
      <c r="AU17424" s="61"/>
      <c r="AV17424" s="61"/>
      <c r="AW17424" s="61"/>
      <c r="AX17424" s="61"/>
      <c r="AY17424" s="61"/>
      <c r="AZ17424" s="61"/>
      <c r="BA17424" s="61"/>
    </row>
    <row r="17425" spans="39:53" x14ac:dyDescent="0.2">
      <c r="AM17425" s="61"/>
      <c r="AN17425" s="61"/>
      <c r="AO17425" s="171"/>
      <c r="AP17425" s="61"/>
      <c r="AQ17425" s="61"/>
      <c r="AR17425" s="61"/>
      <c r="AS17425" s="61"/>
      <c r="AT17425" s="61"/>
      <c r="AU17425" s="61"/>
      <c r="AV17425" s="61"/>
      <c r="AW17425" s="61"/>
      <c r="AX17425" s="61"/>
      <c r="AY17425" s="61"/>
      <c r="AZ17425" s="61"/>
      <c r="BA17425" s="61"/>
    </row>
    <row r="17426" spans="39:53" x14ac:dyDescent="0.2">
      <c r="AM17426" s="61"/>
      <c r="AN17426" s="61"/>
      <c r="AO17426" s="171"/>
      <c r="AP17426" s="61"/>
      <c r="AQ17426" s="61"/>
      <c r="AR17426" s="61"/>
      <c r="AS17426" s="61"/>
      <c r="AT17426" s="61"/>
      <c r="AU17426" s="61"/>
      <c r="AV17426" s="61"/>
      <c r="AW17426" s="61"/>
      <c r="AX17426" s="61"/>
      <c r="AY17426" s="61"/>
      <c r="AZ17426" s="61"/>
      <c r="BA17426" s="61"/>
    </row>
    <row r="17427" spans="39:53" x14ac:dyDescent="0.2">
      <c r="AM17427" s="61"/>
      <c r="AN17427" s="61"/>
      <c r="AO17427" s="171"/>
      <c r="AP17427" s="61"/>
      <c r="AQ17427" s="61"/>
      <c r="AR17427" s="61"/>
      <c r="AS17427" s="61"/>
      <c r="AT17427" s="61"/>
      <c r="AU17427" s="61"/>
      <c r="AV17427" s="61"/>
      <c r="AW17427" s="61"/>
      <c r="AX17427" s="61"/>
      <c r="AY17427" s="61"/>
      <c r="AZ17427" s="61"/>
      <c r="BA17427" s="61"/>
    </row>
    <row r="17428" spans="39:53" x14ac:dyDescent="0.2">
      <c r="AM17428" s="61"/>
      <c r="AN17428" s="61"/>
      <c r="AO17428" s="171"/>
      <c r="AP17428" s="61"/>
      <c r="AQ17428" s="61"/>
      <c r="AR17428" s="61"/>
      <c r="AS17428" s="61"/>
      <c r="AT17428" s="61"/>
      <c r="AU17428" s="61"/>
      <c r="AV17428" s="61"/>
      <c r="AW17428" s="61"/>
      <c r="AX17428" s="61"/>
      <c r="AY17428" s="61"/>
      <c r="AZ17428" s="61"/>
      <c r="BA17428" s="61"/>
    </row>
    <row r="17429" spans="39:53" x14ac:dyDescent="0.2">
      <c r="AM17429" s="61"/>
      <c r="AN17429" s="61"/>
      <c r="AO17429" s="171"/>
      <c r="AP17429" s="61"/>
      <c r="AQ17429" s="61"/>
      <c r="AR17429" s="61"/>
      <c r="AS17429" s="61"/>
      <c r="AT17429" s="61"/>
      <c r="AU17429" s="61"/>
      <c r="AV17429" s="61"/>
      <c r="AW17429" s="61"/>
      <c r="AX17429" s="61"/>
      <c r="AY17429" s="61"/>
      <c r="AZ17429" s="61"/>
      <c r="BA17429" s="61"/>
    </row>
    <row r="17430" spans="39:53" x14ac:dyDescent="0.2">
      <c r="AM17430" s="61"/>
      <c r="AN17430" s="61"/>
      <c r="AO17430" s="171"/>
      <c r="AP17430" s="61"/>
      <c r="AQ17430" s="61"/>
      <c r="AR17430" s="61"/>
      <c r="AS17430" s="61"/>
      <c r="AT17430" s="61"/>
      <c r="AU17430" s="61"/>
      <c r="AV17430" s="61"/>
      <c r="AW17430" s="61"/>
      <c r="AX17430" s="61"/>
      <c r="AY17430" s="61"/>
      <c r="AZ17430" s="61"/>
      <c r="BA17430" s="61"/>
    </row>
    <row r="17431" spans="39:53" x14ac:dyDescent="0.2">
      <c r="AM17431" s="61"/>
      <c r="AN17431" s="61"/>
      <c r="AO17431" s="171"/>
      <c r="AP17431" s="61"/>
      <c r="AQ17431" s="61"/>
      <c r="AR17431" s="61"/>
      <c r="AS17431" s="61"/>
      <c r="AT17431" s="61"/>
      <c r="AU17431" s="61"/>
      <c r="AV17431" s="61"/>
      <c r="AW17431" s="61"/>
      <c r="AX17431" s="61"/>
      <c r="AY17431" s="61"/>
      <c r="AZ17431" s="61"/>
      <c r="BA17431" s="61"/>
    </row>
    <row r="17432" spans="39:53" x14ac:dyDescent="0.2">
      <c r="AM17432" s="61"/>
      <c r="AN17432" s="61"/>
      <c r="AO17432" s="171"/>
      <c r="AP17432" s="61"/>
      <c r="AQ17432" s="61"/>
      <c r="AR17432" s="61"/>
      <c r="AS17432" s="61"/>
      <c r="AT17432" s="61"/>
      <c r="AU17432" s="61"/>
      <c r="AV17432" s="61"/>
      <c r="AW17432" s="61"/>
      <c r="AX17432" s="61"/>
      <c r="AY17432" s="61"/>
      <c r="AZ17432" s="61"/>
      <c r="BA17432" s="61"/>
    </row>
    <row r="17433" spans="39:53" x14ac:dyDescent="0.2">
      <c r="AM17433" s="61"/>
      <c r="AN17433" s="61"/>
      <c r="AO17433" s="171"/>
      <c r="AP17433" s="61"/>
      <c r="AQ17433" s="61"/>
      <c r="AR17433" s="61"/>
      <c r="AS17433" s="61"/>
      <c r="AT17433" s="61"/>
      <c r="AU17433" s="61"/>
      <c r="AV17433" s="61"/>
      <c r="AW17433" s="61"/>
      <c r="AX17433" s="61"/>
      <c r="AY17433" s="61"/>
      <c r="AZ17433" s="61"/>
      <c r="BA17433" s="61"/>
    </row>
    <row r="17434" spans="39:53" x14ac:dyDescent="0.2">
      <c r="AM17434" s="61"/>
      <c r="AN17434" s="61"/>
      <c r="AO17434" s="171"/>
      <c r="AP17434" s="61"/>
      <c r="AQ17434" s="61"/>
      <c r="AR17434" s="61"/>
      <c r="AS17434" s="61"/>
      <c r="AT17434" s="61"/>
      <c r="AU17434" s="61"/>
      <c r="AV17434" s="61"/>
      <c r="AW17434" s="61"/>
      <c r="AX17434" s="61"/>
      <c r="AY17434" s="61"/>
      <c r="AZ17434" s="61"/>
      <c r="BA17434" s="61"/>
    </row>
    <row r="17435" spans="39:53" x14ac:dyDescent="0.2">
      <c r="AM17435" s="61"/>
      <c r="AN17435" s="61"/>
      <c r="AO17435" s="171"/>
      <c r="AP17435" s="61"/>
      <c r="AQ17435" s="61"/>
      <c r="AR17435" s="61"/>
      <c r="AS17435" s="61"/>
      <c r="AT17435" s="61"/>
      <c r="AU17435" s="61"/>
      <c r="AV17435" s="61"/>
      <c r="AW17435" s="61"/>
      <c r="AX17435" s="61"/>
      <c r="AY17435" s="61"/>
      <c r="AZ17435" s="61"/>
      <c r="BA17435" s="61"/>
    </row>
    <row r="17436" spans="39:53" x14ac:dyDescent="0.2">
      <c r="AM17436" s="61"/>
      <c r="AN17436" s="61"/>
      <c r="AO17436" s="171"/>
      <c r="AP17436" s="61"/>
      <c r="AQ17436" s="61"/>
      <c r="AR17436" s="61"/>
      <c r="AS17436" s="61"/>
      <c r="AT17436" s="61"/>
      <c r="AU17436" s="61"/>
      <c r="AV17436" s="61"/>
      <c r="AW17436" s="61"/>
      <c r="AX17436" s="61"/>
      <c r="AY17436" s="61"/>
      <c r="AZ17436" s="61"/>
      <c r="BA17436" s="61"/>
    </row>
    <row r="17437" spans="39:53" x14ac:dyDescent="0.2">
      <c r="AM17437" s="61"/>
      <c r="AN17437" s="61"/>
      <c r="AO17437" s="171"/>
      <c r="AP17437" s="61"/>
      <c r="AQ17437" s="61"/>
      <c r="AR17437" s="61"/>
      <c r="AS17437" s="61"/>
      <c r="AT17437" s="61"/>
      <c r="AU17437" s="61"/>
      <c r="AV17437" s="61"/>
      <c r="AW17437" s="61"/>
      <c r="AX17437" s="61"/>
      <c r="AY17437" s="61"/>
      <c r="AZ17437" s="61"/>
      <c r="BA17437" s="61"/>
    </row>
    <row r="17438" spans="39:53" x14ac:dyDescent="0.2">
      <c r="AM17438" s="61"/>
      <c r="AN17438" s="61"/>
      <c r="AO17438" s="171"/>
      <c r="AP17438" s="61"/>
      <c r="AQ17438" s="61"/>
      <c r="AR17438" s="61"/>
      <c r="AS17438" s="61"/>
      <c r="AT17438" s="61"/>
      <c r="AU17438" s="61"/>
      <c r="AV17438" s="61"/>
      <c r="AW17438" s="61"/>
      <c r="AX17438" s="61"/>
      <c r="AY17438" s="61"/>
      <c r="AZ17438" s="61"/>
      <c r="BA17438" s="61"/>
    </row>
    <row r="17439" spans="39:53" x14ac:dyDescent="0.2">
      <c r="AM17439" s="61"/>
      <c r="AN17439" s="61"/>
      <c r="AO17439" s="171"/>
      <c r="AP17439" s="61"/>
      <c r="AQ17439" s="61"/>
      <c r="AR17439" s="61"/>
      <c r="AS17439" s="61"/>
      <c r="AT17439" s="61"/>
      <c r="AU17439" s="61"/>
      <c r="AV17439" s="61"/>
      <c r="AW17439" s="61"/>
      <c r="AX17439" s="61"/>
      <c r="AY17439" s="61"/>
      <c r="AZ17439" s="61"/>
      <c r="BA17439" s="61"/>
    </row>
    <row r="17440" spans="39:53" x14ac:dyDescent="0.2">
      <c r="AM17440" s="61"/>
      <c r="AN17440" s="61"/>
      <c r="AO17440" s="171"/>
      <c r="AP17440" s="61"/>
      <c r="AQ17440" s="61"/>
      <c r="AR17440" s="61"/>
      <c r="AS17440" s="61"/>
      <c r="AT17440" s="61"/>
      <c r="AU17440" s="61"/>
      <c r="AV17440" s="61"/>
      <c r="AW17440" s="61"/>
      <c r="AX17440" s="61"/>
      <c r="AY17440" s="61"/>
      <c r="AZ17440" s="61"/>
      <c r="BA17440" s="61"/>
    </row>
    <row r="17441" spans="39:53" x14ac:dyDescent="0.2">
      <c r="AM17441" s="61"/>
      <c r="AN17441" s="61"/>
      <c r="AO17441" s="171"/>
      <c r="AP17441" s="61"/>
      <c r="AQ17441" s="61"/>
      <c r="AR17441" s="61"/>
      <c r="AS17441" s="61"/>
      <c r="AT17441" s="61"/>
      <c r="AU17441" s="61"/>
      <c r="AV17441" s="61"/>
      <c r="AW17441" s="61"/>
      <c r="AX17441" s="61"/>
      <c r="AY17441" s="61"/>
      <c r="AZ17441" s="61"/>
      <c r="BA17441" s="61"/>
    </row>
    <row r="17442" spans="39:53" x14ac:dyDescent="0.2">
      <c r="AM17442" s="61"/>
      <c r="AN17442" s="61"/>
      <c r="AO17442" s="171"/>
      <c r="AP17442" s="61"/>
      <c r="AQ17442" s="61"/>
      <c r="AR17442" s="61"/>
      <c r="AS17442" s="61"/>
      <c r="AT17442" s="61"/>
      <c r="AU17442" s="61"/>
      <c r="AV17442" s="61"/>
      <c r="AW17442" s="61"/>
      <c r="AX17442" s="61"/>
      <c r="AY17442" s="61"/>
      <c r="AZ17442" s="61"/>
      <c r="BA17442" s="61"/>
    </row>
    <row r="17443" spans="39:53" x14ac:dyDescent="0.2">
      <c r="AM17443" s="61"/>
      <c r="AN17443" s="61"/>
      <c r="AO17443" s="171"/>
      <c r="AP17443" s="61"/>
      <c r="AQ17443" s="61"/>
      <c r="AR17443" s="61"/>
      <c r="AS17443" s="61"/>
      <c r="AT17443" s="61"/>
      <c r="AU17443" s="61"/>
      <c r="AV17443" s="61"/>
      <c r="AW17443" s="61"/>
      <c r="AX17443" s="61"/>
      <c r="AY17443" s="61"/>
      <c r="AZ17443" s="61"/>
      <c r="BA17443" s="61"/>
    </row>
    <row r="17444" spans="39:53" x14ac:dyDescent="0.2">
      <c r="AM17444" s="61"/>
      <c r="AN17444" s="61"/>
      <c r="AO17444" s="171"/>
      <c r="AP17444" s="61"/>
      <c r="AQ17444" s="61"/>
      <c r="AR17444" s="61"/>
      <c r="AS17444" s="61"/>
      <c r="AT17444" s="61"/>
      <c r="AU17444" s="61"/>
      <c r="AV17444" s="61"/>
      <c r="AW17444" s="61"/>
      <c r="AX17444" s="61"/>
      <c r="AY17444" s="61"/>
      <c r="AZ17444" s="61"/>
      <c r="BA17444" s="61"/>
    </row>
    <row r="17445" spans="39:53" x14ac:dyDescent="0.2">
      <c r="AM17445" s="61"/>
      <c r="AN17445" s="61"/>
      <c r="AO17445" s="171"/>
      <c r="AP17445" s="61"/>
      <c r="AQ17445" s="61"/>
      <c r="AR17445" s="61"/>
      <c r="AS17445" s="61"/>
      <c r="AT17445" s="61"/>
      <c r="AU17445" s="61"/>
      <c r="AV17445" s="61"/>
      <c r="AW17445" s="61"/>
      <c r="AX17445" s="61"/>
      <c r="AY17445" s="61"/>
      <c r="AZ17445" s="61"/>
      <c r="BA17445" s="61"/>
    </row>
    <row r="17446" spans="39:53" x14ac:dyDescent="0.2">
      <c r="AM17446" s="61"/>
      <c r="AN17446" s="61"/>
      <c r="AO17446" s="171"/>
      <c r="AP17446" s="61"/>
      <c r="AQ17446" s="61"/>
      <c r="AR17446" s="61"/>
      <c r="AS17446" s="61"/>
      <c r="AT17446" s="61"/>
      <c r="AU17446" s="61"/>
      <c r="AV17446" s="61"/>
      <c r="AW17446" s="61"/>
      <c r="AX17446" s="61"/>
      <c r="AY17446" s="61"/>
      <c r="AZ17446" s="61"/>
      <c r="BA17446" s="61"/>
    </row>
    <row r="17447" spans="39:53" x14ac:dyDescent="0.2">
      <c r="AM17447" s="61"/>
      <c r="AN17447" s="61"/>
      <c r="AO17447" s="171"/>
      <c r="AP17447" s="61"/>
      <c r="AQ17447" s="61"/>
      <c r="AR17447" s="61"/>
      <c r="AS17447" s="61"/>
      <c r="AT17447" s="61"/>
      <c r="AU17447" s="61"/>
      <c r="AV17447" s="61"/>
      <c r="AW17447" s="61"/>
      <c r="AX17447" s="61"/>
      <c r="AY17447" s="61"/>
      <c r="AZ17447" s="61"/>
      <c r="BA17447" s="61"/>
    </row>
    <row r="17448" spans="39:53" x14ac:dyDescent="0.2">
      <c r="AM17448" s="61"/>
      <c r="AN17448" s="61"/>
      <c r="AO17448" s="171"/>
      <c r="AP17448" s="61"/>
      <c r="AQ17448" s="61"/>
      <c r="AR17448" s="61"/>
      <c r="AS17448" s="61"/>
      <c r="AT17448" s="61"/>
      <c r="AU17448" s="61"/>
      <c r="AV17448" s="61"/>
      <c r="AW17448" s="61"/>
      <c r="AX17448" s="61"/>
      <c r="AY17448" s="61"/>
      <c r="AZ17448" s="61"/>
      <c r="BA17448" s="61"/>
    </row>
    <row r="17449" spans="39:53" x14ac:dyDescent="0.2">
      <c r="AM17449" s="61"/>
      <c r="AN17449" s="61"/>
      <c r="AO17449" s="171"/>
      <c r="AP17449" s="61"/>
      <c r="AQ17449" s="61"/>
      <c r="AR17449" s="61"/>
      <c r="AS17449" s="61"/>
      <c r="AT17449" s="61"/>
      <c r="AU17449" s="61"/>
      <c r="AV17449" s="61"/>
      <c r="AW17449" s="61"/>
      <c r="AX17449" s="61"/>
      <c r="AY17449" s="61"/>
      <c r="AZ17449" s="61"/>
      <c r="BA17449" s="61"/>
    </row>
    <row r="17450" spans="39:53" x14ac:dyDescent="0.2">
      <c r="AM17450" s="61"/>
      <c r="AN17450" s="61"/>
      <c r="AO17450" s="171"/>
      <c r="AP17450" s="61"/>
      <c r="AQ17450" s="61"/>
      <c r="AR17450" s="61"/>
      <c r="AS17450" s="61"/>
      <c r="AT17450" s="61"/>
      <c r="AU17450" s="61"/>
      <c r="AV17450" s="61"/>
      <c r="AW17450" s="61"/>
      <c r="AX17450" s="61"/>
      <c r="AY17450" s="61"/>
      <c r="AZ17450" s="61"/>
      <c r="BA17450" s="61"/>
    </row>
    <row r="17451" spans="39:53" x14ac:dyDescent="0.2">
      <c r="AM17451" s="61"/>
      <c r="AN17451" s="61"/>
      <c r="AO17451" s="171"/>
      <c r="AP17451" s="61"/>
      <c r="AQ17451" s="61"/>
      <c r="AR17451" s="61"/>
      <c r="AS17451" s="61"/>
      <c r="AT17451" s="61"/>
      <c r="AU17451" s="61"/>
      <c r="AV17451" s="61"/>
      <c r="AW17451" s="61"/>
      <c r="AX17451" s="61"/>
      <c r="AY17451" s="61"/>
      <c r="AZ17451" s="61"/>
      <c r="BA17451" s="61"/>
    </row>
    <row r="17452" spans="39:53" x14ac:dyDescent="0.2">
      <c r="AM17452" s="61"/>
      <c r="AN17452" s="61"/>
      <c r="AO17452" s="171"/>
      <c r="AP17452" s="61"/>
      <c r="AQ17452" s="61"/>
      <c r="AR17452" s="61"/>
      <c r="AS17452" s="61"/>
      <c r="AT17452" s="61"/>
      <c r="AU17452" s="61"/>
      <c r="AV17452" s="61"/>
      <c r="AW17452" s="61"/>
      <c r="AX17452" s="61"/>
      <c r="AY17452" s="61"/>
      <c r="AZ17452" s="61"/>
      <c r="BA17452" s="61"/>
    </row>
    <row r="17453" spans="39:53" x14ac:dyDescent="0.2">
      <c r="AM17453" s="61"/>
      <c r="AN17453" s="61"/>
      <c r="AO17453" s="171"/>
      <c r="AP17453" s="61"/>
      <c r="AQ17453" s="61"/>
      <c r="AR17453" s="61"/>
      <c r="AS17453" s="61"/>
      <c r="AT17453" s="61"/>
      <c r="AU17453" s="61"/>
      <c r="AV17453" s="61"/>
      <c r="AW17453" s="61"/>
      <c r="AX17453" s="61"/>
      <c r="AY17453" s="61"/>
      <c r="AZ17453" s="61"/>
      <c r="BA17453" s="61"/>
    </row>
    <row r="17454" spans="39:53" x14ac:dyDescent="0.2">
      <c r="AM17454" s="61"/>
      <c r="AN17454" s="61"/>
      <c r="AO17454" s="171"/>
      <c r="AP17454" s="61"/>
      <c r="AQ17454" s="61"/>
      <c r="AR17454" s="61"/>
      <c r="AS17454" s="61"/>
      <c r="AT17454" s="61"/>
      <c r="AU17454" s="61"/>
      <c r="AV17454" s="61"/>
      <c r="AW17454" s="61"/>
      <c r="AX17454" s="61"/>
      <c r="AY17454" s="61"/>
      <c r="AZ17454" s="61"/>
      <c r="BA17454" s="61"/>
    </row>
    <row r="17455" spans="39:53" x14ac:dyDescent="0.2">
      <c r="AM17455" s="61"/>
      <c r="AN17455" s="61"/>
      <c r="AO17455" s="171"/>
      <c r="AP17455" s="61"/>
      <c r="AQ17455" s="61"/>
      <c r="AR17455" s="61"/>
      <c r="AS17455" s="61"/>
      <c r="AT17455" s="61"/>
      <c r="AU17455" s="61"/>
      <c r="AV17455" s="61"/>
      <c r="AW17455" s="61"/>
      <c r="AX17455" s="61"/>
      <c r="AY17455" s="61"/>
      <c r="AZ17455" s="61"/>
      <c r="BA17455" s="61"/>
    </row>
    <row r="17456" spans="39:53" x14ac:dyDescent="0.2">
      <c r="AM17456" s="61"/>
      <c r="AN17456" s="61"/>
      <c r="AO17456" s="171"/>
      <c r="AP17456" s="61"/>
      <c r="AQ17456" s="61"/>
      <c r="AR17456" s="61"/>
      <c r="AS17456" s="61"/>
      <c r="AT17456" s="61"/>
      <c r="AU17456" s="61"/>
      <c r="AV17456" s="61"/>
      <c r="AW17456" s="61"/>
      <c r="AX17456" s="61"/>
      <c r="AY17456" s="61"/>
      <c r="AZ17456" s="61"/>
      <c r="BA17456" s="61"/>
    </row>
    <row r="17457" spans="39:53" x14ac:dyDescent="0.2">
      <c r="AM17457" s="61"/>
      <c r="AN17457" s="61"/>
      <c r="AO17457" s="171"/>
      <c r="AP17457" s="61"/>
      <c r="AQ17457" s="61"/>
      <c r="AR17457" s="61"/>
      <c r="AS17457" s="61"/>
      <c r="AT17457" s="61"/>
      <c r="AU17457" s="61"/>
      <c r="AV17457" s="61"/>
      <c r="AW17457" s="61"/>
      <c r="AX17457" s="61"/>
      <c r="AY17457" s="61"/>
      <c r="AZ17457" s="61"/>
      <c r="BA17457" s="61"/>
    </row>
    <row r="17458" spans="39:53" x14ac:dyDescent="0.2">
      <c r="AM17458" s="61"/>
      <c r="AN17458" s="61"/>
      <c r="AO17458" s="171"/>
      <c r="AP17458" s="61"/>
      <c r="AQ17458" s="61"/>
      <c r="AR17458" s="61"/>
      <c r="AS17458" s="61"/>
      <c r="AT17458" s="61"/>
      <c r="AU17458" s="61"/>
      <c r="AV17458" s="61"/>
      <c r="AW17458" s="61"/>
      <c r="AX17458" s="61"/>
      <c r="AY17458" s="61"/>
      <c r="AZ17458" s="61"/>
      <c r="BA17458" s="61"/>
    </row>
    <row r="17459" spans="39:53" x14ac:dyDescent="0.2">
      <c r="AM17459" s="61"/>
      <c r="AN17459" s="61"/>
      <c r="AO17459" s="171"/>
      <c r="AP17459" s="61"/>
      <c r="AQ17459" s="61"/>
      <c r="AR17459" s="61"/>
      <c r="AS17459" s="61"/>
      <c r="AT17459" s="61"/>
      <c r="AU17459" s="61"/>
      <c r="AV17459" s="61"/>
      <c r="AW17459" s="61"/>
      <c r="AX17459" s="61"/>
      <c r="AY17459" s="61"/>
      <c r="AZ17459" s="61"/>
      <c r="BA17459" s="61"/>
    </row>
    <row r="17460" spans="39:53" x14ac:dyDescent="0.2">
      <c r="AM17460" s="61"/>
      <c r="AN17460" s="61"/>
      <c r="AO17460" s="171"/>
      <c r="AP17460" s="61"/>
      <c r="AQ17460" s="61"/>
      <c r="AR17460" s="61"/>
      <c r="AS17460" s="61"/>
      <c r="AT17460" s="61"/>
      <c r="AU17460" s="61"/>
      <c r="AV17460" s="61"/>
      <c r="AW17460" s="61"/>
      <c r="AX17460" s="61"/>
      <c r="AY17460" s="61"/>
      <c r="AZ17460" s="61"/>
      <c r="BA17460" s="61"/>
    </row>
    <row r="17461" spans="39:53" x14ac:dyDescent="0.2">
      <c r="AM17461" s="61"/>
      <c r="AN17461" s="61"/>
      <c r="AO17461" s="171"/>
      <c r="AP17461" s="61"/>
      <c r="AQ17461" s="61"/>
      <c r="AR17461" s="61"/>
      <c r="AS17461" s="61"/>
      <c r="AT17461" s="61"/>
      <c r="AU17461" s="61"/>
      <c r="AV17461" s="61"/>
      <c r="AW17461" s="61"/>
      <c r="AX17461" s="61"/>
      <c r="AY17461" s="61"/>
      <c r="AZ17461" s="61"/>
      <c r="BA17461" s="61"/>
    </row>
    <row r="17462" spans="39:53" x14ac:dyDescent="0.2">
      <c r="AM17462" s="61"/>
      <c r="AN17462" s="61"/>
      <c r="AO17462" s="171"/>
      <c r="AP17462" s="61"/>
      <c r="AQ17462" s="61"/>
      <c r="AR17462" s="61"/>
      <c r="AS17462" s="61"/>
      <c r="AT17462" s="61"/>
      <c r="AU17462" s="61"/>
      <c r="AV17462" s="61"/>
      <c r="AW17462" s="61"/>
      <c r="AX17462" s="61"/>
      <c r="AY17462" s="61"/>
      <c r="AZ17462" s="61"/>
      <c r="BA17462" s="61"/>
    </row>
    <row r="17463" spans="39:53" x14ac:dyDescent="0.2">
      <c r="AM17463" s="61"/>
      <c r="AN17463" s="61"/>
      <c r="AO17463" s="171"/>
      <c r="AP17463" s="61"/>
      <c r="AQ17463" s="61"/>
      <c r="AR17463" s="61"/>
      <c r="AS17463" s="61"/>
      <c r="AT17463" s="61"/>
      <c r="AU17463" s="61"/>
      <c r="AV17463" s="61"/>
      <c r="AW17463" s="61"/>
      <c r="AX17463" s="61"/>
      <c r="AY17463" s="61"/>
      <c r="AZ17463" s="61"/>
      <c r="BA17463" s="61"/>
    </row>
    <row r="17464" spans="39:53" x14ac:dyDescent="0.2">
      <c r="AM17464" s="61"/>
      <c r="AN17464" s="61"/>
      <c r="AO17464" s="171"/>
      <c r="AP17464" s="61"/>
      <c r="AQ17464" s="61"/>
      <c r="AR17464" s="61"/>
      <c r="AS17464" s="61"/>
      <c r="AT17464" s="61"/>
      <c r="AU17464" s="61"/>
      <c r="AV17464" s="61"/>
      <c r="AW17464" s="61"/>
      <c r="AX17464" s="61"/>
      <c r="AY17464" s="61"/>
      <c r="AZ17464" s="61"/>
      <c r="BA17464" s="61"/>
    </row>
    <row r="17465" spans="39:53" x14ac:dyDescent="0.2">
      <c r="AM17465" s="61"/>
      <c r="AN17465" s="61"/>
      <c r="AO17465" s="171"/>
      <c r="AP17465" s="61"/>
      <c r="AQ17465" s="61"/>
      <c r="AR17465" s="61"/>
      <c r="AS17465" s="61"/>
      <c r="AT17465" s="61"/>
      <c r="AU17465" s="61"/>
      <c r="AV17465" s="61"/>
      <c r="AW17465" s="61"/>
      <c r="AX17465" s="61"/>
      <c r="AY17465" s="61"/>
      <c r="AZ17465" s="61"/>
      <c r="BA17465" s="61"/>
    </row>
    <row r="17466" spans="39:53" x14ac:dyDescent="0.2">
      <c r="AM17466" s="61"/>
      <c r="AN17466" s="61"/>
      <c r="AO17466" s="171"/>
      <c r="AP17466" s="61"/>
      <c r="AQ17466" s="61"/>
      <c r="AR17466" s="61"/>
      <c r="AS17466" s="61"/>
      <c r="AT17466" s="61"/>
      <c r="AU17466" s="61"/>
      <c r="AV17466" s="61"/>
      <c r="AW17466" s="61"/>
      <c r="AX17466" s="61"/>
      <c r="AY17466" s="61"/>
      <c r="AZ17466" s="61"/>
      <c r="BA17466" s="61"/>
    </row>
    <row r="17467" spans="39:53" x14ac:dyDescent="0.2">
      <c r="AM17467" s="61"/>
      <c r="AN17467" s="61"/>
      <c r="AO17467" s="171"/>
      <c r="AP17467" s="61"/>
      <c r="AQ17467" s="61"/>
      <c r="AR17467" s="61"/>
      <c r="AS17467" s="61"/>
      <c r="AT17467" s="61"/>
      <c r="AU17467" s="61"/>
      <c r="AV17467" s="61"/>
      <c r="AW17467" s="61"/>
      <c r="AX17467" s="61"/>
      <c r="AY17467" s="61"/>
      <c r="AZ17467" s="61"/>
      <c r="BA17467" s="61"/>
    </row>
    <row r="17468" spans="39:53" x14ac:dyDescent="0.2">
      <c r="AM17468" s="61"/>
      <c r="AN17468" s="61"/>
      <c r="AO17468" s="171"/>
      <c r="AP17468" s="61"/>
      <c r="AQ17468" s="61"/>
      <c r="AR17468" s="61"/>
      <c r="AS17468" s="61"/>
      <c r="AT17468" s="61"/>
      <c r="AU17468" s="61"/>
      <c r="AV17468" s="61"/>
      <c r="AW17468" s="61"/>
      <c r="AX17468" s="61"/>
      <c r="AY17468" s="61"/>
      <c r="AZ17468" s="61"/>
      <c r="BA17468" s="61"/>
    </row>
    <row r="17469" spans="39:53" x14ac:dyDescent="0.2">
      <c r="AM17469" s="61"/>
      <c r="AN17469" s="61"/>
      <c r="AO17469" s="171"/>
      <c r="AP17469" s="61"/>
      <c r="AQ17469" s="61"/>
      <c r="AR17469" s="61"/>
      <c r="AS17469" s="61"/>
      <c r="AT17469" s="61"/>
      <c r="AU17469" s="61"/>
      <c r="AV17469" s="61"/>
      <c r="AW17469" s="61"/>
      <c r="AX17469" s="61"/>
      <c r="AY17469" s="61"/>
      <c r="AZ17469" s="61"/>
      <c r="BA17469" s="61"/>
    </row>
    <row r="17470" spans="39:53" x14ac:dyDescent="0.2">
      <c r="AM17470" s="61"/>
      <c r="AN17470" s="61"/>
      <c r="AO17470" s="171"/>
      <c r="AP17470" s="61"/>
      <c r="AQ17470" s="61"/>
      <c r="AR17470" s="61"/>
      <c r="AS17470" s="61"/>
      <c r="AT17470" s="61"/>
      <c r="AU17470" s="61"/>
      <c r="AV17470" s="61"/>
      <c r="AW17470" s="61"/>
      <c r="AX17470" s="61"/>
      <c r="AY17470" s="61"/>
      <c r="AZ17470" s="61"/>
      <c r="BA17470" s="61"/>
    </row>
    <row r="17471" spans="39:53" x14ac:dyDescent="0.2">
      <c r="AM17471" s="61"/>
      <c r="AN17471" s="61"/>
      <c r="AO17471" s="171"/>
      <c r="AP17471" s="61"/>
      <c r="AQ17471" s="61"/>
      <c r="AR17471" s="61"/>
      <c r="AS17471" s="61"/>
      <c r="AT17471" s="61"/>
      <c r="AU17471" s="61"/>
      <c r="AV17471" s="61"/>
      <c r="AW17471" s="61"/>
      <c r="AX17471" s="61"/>
      <c r="AY17471" s="61"/>
      <c r="AZ17471" s="61"/>
      <c r="BA17471" s="61"/>
    </row>
    <row r="17472" spans="39:53" x14ac:dyDescent="0.2">
      <c r="AM17472" s="61"/>
      <c r="AN17472" s="61"/>
      <c r="AO17472" s="171"/>
      <c r="AP17472" s="61"/>
      <c r="AQ17472" s="61"/>
      <c r="AR17472" s="61"/>
      <c r="AS17472" s="61"/>
      <c r="AT17472" s="61"/>
      <c r="AU17472" s="61"/>
      <c r="AV17472" s="61"/>
      <c r="AW17472" s="61"/>
      <c r="AX17472" s="61"/>
      <c r="AY17472" s="61"/>
      <c r="AZ17472" s="61"/>
      <c r="BA17472" s="61"/>
    </row>
    <row r="17473" spans="39:53" x14ac:dyDescent="0.2">
      <c r="AM17473" s="61"/>
      <c r="AN17473" s="61"/>
      <c r="AO17473" s="171"/>
      <c r="AP17473" s="61"/>
      <c r="AQ17473" s="61"/>
      <c r="AR17473" s="61"/>
      <c r="AS17473" s="61"/>
      <c r="AT17473" s="61"/>
      <c r="AU17473" s="61"/>
      <c r="AV17473" s="61"/>
      <c r="AW17473" s="61"/>
      <c r="AX17473" s="61"/>
      <c r="AY17473" s="61"/>
      <c r="AZ17473" s="61"/>
      <c r="BA17473" s="61"/>
    </row>
    <row r="17474" spans="39:53" x14ac:dyDescent="0.2">
      <c r="AM17474" s="61"/>
      <c r="AN17474" s="61"/>
      <c r="AO17474" s="171"/>
      <c r="AP17474" s="61"/>
      <c r="AQ17474" s="61"/>
      <c r="AR17474" s="61"/>
      <c r="AS17474" s="61"/>
      <c r="AT17474" s="61"/>
      <c r="AU17474" s="61"/>
      <c r="AV17474" s="61"/>
      <c r="AW17474" s="61"/>
      <c r="AX17474" s="61"/>
      <c r="AY17474" s="61"/>
      <c r="AZ17474" s="61"/>
      <c r="BA17474" s="61"/>
    </row>
    <row r="17475" spans="39:53" x14ac:dyDescent="0.2">
      <c r="AM17475" s="61"/>
      <c r="AN17475" s="61"/>
      <c r="AO17475" s="171"/>
      <c r="AP17475" s="61"/>
      <c r="AQ17475" s="61"/>
      <c r="AR17475" s="61"/>
      <c r="AS17475" s="61"/>
      <c r="AT17475" s="61"/>
      <c r="AU17475" s="61"/>
      <c r="AV17475" s="61"/>
      <c r="AW17475" s="61"/>
      <c r="AX17475" s="61"/>
      <c r="AY17475" s="61"/>
      <c r="AZ17475" s="61"/>
      <c r="BA17475" s="61"/>
    </row>
    <row r="17476" spans="39:53" x14ac:dyDescent="0.2">
      <c r="AM17476" s="61"/>
      <c r="AN17476" s="61"/>
      <c r="AO17476" s="171"/>
      <c r="AP17476" s="61"/>
      <c r="AQ17476" s="61"/>
      <c r="AR17476" s="61"/>
      <c r="AS17476" s="61"/>
      <c r="AT17476" s="61"/>
      <c r="AU17476" s="61"/>
      <c r="AV17476" s="61"/>
      <c r="AW17476" s="61"/>
      <c r="AX17476" s="61"/>
      <c r="AY17476" s="61"/>
      <c r="AZ17476" s="61"/>
      <c r="BA17476" s="61"/>
    </row>
    <row r="17477" spans="39:53" x14ac:dyDescent="0.2">
      <c r="AM17477" s="61"/>
      <c r="AN17477" s="61"/>
      <c r="AO17477" s="171"/>
      <c r="AP17477" s="61"/>
      <c r="AQ17477" s="61"/>
      <c r="AR17477" s="61"/>
      <c r="AS17477" s="61"/>
      <c r="AT17477" s="61"/>
      <c r="AU17477" s="61"/>
      <c r="AV17477" s="61"/>
      <c r="AW17477" s="61"/>
      <c r="AX17477" s="61"/>
      <c r="AY17477" s="61"/>
      <c r="AZ17477" s="61"/>
      <c r="BA17477" s="61"/>
    </row>
    <row r="17478" spans="39:53" x14ac:dyDescent="0.2">
      <c r="AM17478" s="61"/>
      <c r="AN17478" s="61"/>
      <c r="AO17478" s="171"/>
      <c r="AP17478" s="61"/>
      <c r="AQ17478" s="61"/>
      <c r="AR17478" s="61"/>
      <c r="AS17478" s="61"/>
      <c r="AT17478" s="61"/>
      <c r="AU17478" s="61"/>
      <c r="AV17478" s="61"/>
      <c r="AW17478" s="61"/>
      <c r="AX17478" s="61"/>
      <c r="AY17478" s="61"/>
      <c r="AZ17478" s="61"/>
      <c r="BA17478" s="61"/>
    </row>
    <row r="17479" spans="39:53" x14ac:dyDescent="0.2">
      <c r="AM17479" s="61"/>
      <c r="AN17479" s="61"/>
      <c r="AO17479" s="171"/>
      <c r="AP17479" s="61"/>
      <c r="AQ17479" s="61"/>
      <c r="AR17479" s="61"/>
      <c r="AS17479" s="61"/>
      <c r="AT17479" s="61"/>
      <c r="AU17479" s="61"/>
      <c r="AV17479" s="61"/>
      <c r="AW17479" s="61"/>
      <c r="AX17479" s="61"/>
      <c r="AY17479" s="61"/>
      <c r="AZ17479" s="61"/>
      <c r="BA17479" s="61"/>
    </row>
    <row r="17480" spans="39:53" x14ac:dyDescent="0.2">
      <c r="AM17480" s="61"/>
      <c r="AN17480" s="61"/>
      <c r="AO17480" s="171"/>
      <c r="AP17480" s="61"/>
      <c r="AQ17480" s="61"/>
      <c r="AR17480" s="61"/>
      <c r="AS17480" s="61"/>
      <c r="AT17480" s="61"/>
      <c r="AU17480" s="61"/>
      <c r="AV17480" s="61"/>
      <c r="AW17480" s="61"/>
      <c r="AX17480" s="61"/>
      <c r="AY17480" s="61"/>
      <c r="AZ17480" s="61"/>
      <c r="BA17480" s="61"/>
    </row>
    <row r="17481" spans="39:53" x14ac:dyDescent="0.2">
      <c r="AM17481" s="61"/>
      <c r="AN17481" s="61"/>
      <c r="AO17481" s="171"/>
      <c r="AP17481" s="61"/>
      <c r="AQ17481" s="61"/>
      <c r="AR17481" s="61"/>
      <c r="AS17481" s="61"/>
      <c r="AT17481" s="61"/>
      <c r="AU17481" s="61"/>
      <c r="AV17481" s="61"/>
      <c r="AW17481" s="61"/>
      <c r="AX17481" s="61"/>
      <c r="AY17481" s="61"/>
      <c r="AZ17481" s="61"/>
      <c r="BA17481" s="61"/>
    </row>
    <row r="17482" spans="39:53" x14ac:dyDescent="0.2">
      <c r="AM17482" s="61"/>
      <c r="AN17482" s="61"/>
      <c r="AO17482" s="171"/>
      <c r="AP17482" s="61"/>
      <c r="AQ17482" s="61"/>
      <c r="AR17482" s="61"/>
      <c r="AS17482" s="61"/>
      <c r="AT17482" s="61"/>
      <c r="AU17482" s="61"/>
      <c r="AV17482" s="61"/>
      <c r="AW17482" s="61"/>
      <c r="AX17482" s="61"/>
      <c r="AY17482" s="61"/>
      <c r="AZ17482" s="61"/>
      <c r="BA17482" s="61"/>
    </row>
    <row r="17483" spans="39:53" x14ac:dyDescent="0.2">
      <c r="AM17483" s="61"/>
      <c r="AN17483" s="61"/>
      <c r="AO17483" s="171"/>
      <c r="AP17483" s="61"/>
      <c r="AQ17483" s="61"/>
      <c r="AR17483" s="61"/>
      <c r="AS17483" s="61"/>
      <c r="AT17483" s="61"/>
      <c r="AU17483" s="61"/>
      <c r="AV17483" s="61"/>
      <c r="AW17483" s="61"/>
      <c r="AX17483" s="61"/>
      <c r="AY17483" s="61"/>
      <c r="AZ17483" s="61"/>
      <c r="BA17483" s="61"/>
    </row>
    <row r="17484" spans="39:53" x14ac:dyDescent="0.2">
      <c r="AM17484" s="61"/>
      <c r="AN17484" s="61"/>
      <c r="AO17484" s="171"/>
      <c r="AP17484" s="61"/>
      <c r="AQ17484" s="61"/>
      <c r="AR17484" s="61"/>
      <c r="AS17484" s="61"/>
      <c r="AT17484" s="61"/>
      <c r="AU17484" s="61"/>
      <c r="AV17484" s="61"/>
      <c r="AW17484" s="61"/>
      <c r="AX17484" s="61"/>
      <c r="AY17484" s="61"/>
      <c r="AZ17484" s="61"/>
      <c r="BA17484" s="61"/>
    </row>
    <row r="17485" spans="39:53" x14ac:dyDescent="0.2">
      <c r="AM17485" s="61"/>
      <c r="AN17485" s="61"/>
      <c r="AO17485" s="171"/>
      <c r="AP17485" s="61"/>
      <c r="AQ17485" s="61"/>
      <c r="AR17485" s="61"/>
      <c r="AS17485" s="61"/>
      <c r="AT17485" s="61"/>
      <c r="AU17485" s="61"/>
      <c r="AV17485" s="61"/>
      <c r="AW17485" s="61"/>
      <c r="AX17485" s="61"/>
      <c r="AY17485" s="61"/>
      <c r="AZ17485" s="61"/>
      <c r="BA17485" s="61"/>
    </row>
    <row r="17486" spans="39:53" x14ac:dyDescent="0.2">
      <c r="AM17486" s="61"/>
      <c r="AN17486" s="61"/>
      <c r="AO17486" s="171"/>
      <c r="AP17486" s="61"/>
      <c r="AQ17486" s="61"/>
      <c r="AR17486" s="61"/>
      <c r="AS17486" s="61"/>
      <c r="AT17486" s="61"/>
      <c r="AU17486" s="61"/>
      <c r="AV17486" s="61"/>
      <c r="AW17486" s="61"/>
      <c r="AX17486" s="61"/>
      <c r="AY17486" s="61"/>
      <c r="AZ17486" s="61"/>
      <c r="BA17486" s="61"/>
    </row>
    <row r="17487" spans="39:53" x14ac:dyDescent="0.2">
      <c r="AM17487" s="61"/>
      <c r="AN17487" s="61"/>
      <c r="AO17487" s="171"/>
      <c r="AP17487" s="61"/>
      <c r="AQ17487" s="61"/>
      <c r="AR17487" s="61"/>
      <c r="AS17487" s="61"/>
      <c r="AT17487" s="61"/>
      <c r="AU17487" s="61"/>
      <c r="AV17487" s="61"/>
      <c r="AW17487" s="61"/>
      <c r="AX17487" s="61"/>
      <c r="AY17487" s="61"/>
      <c r="AZ17487" s="61"/>
      <c r="BA17487" s="61"/>
    </row>
    <row r="17488" spans="39:53" x14ac:dyDescent="0.2">
      <c r="AM17488" s="61"/>
      <c r="AN17488" s="61"/>
      <c r="AO17488" s="171"/>
      <c r="AP17488" s="61"/>
      <c r="AQ17488" s="61"/>
      <c r="AR17488" s="61"/>
      <c r="AS17488" s="61"/>
      <c r="AT17488" s="61"/>
      <c r="AU17488" s="61"/>
      <c r="AV17488" s="61"/>
      <c r="AW17488" s="61"/>
      <c r="AX17488" s="61"/>
      <c r="AY17488" s="61"/>
      <c r="AZ17488" s="61"/>
      <c r="BA17488" s="61"/>
    </row>
    <row r="17489" spans="39:53" x14ac:dyDescent="0.2">
      <c r="AM17489" s="61"/>
      <c r="AN17489" s="61"/>
      <c r="AO17489" s="171"/>
      <c r="AP17489" s="61"/>
      <c r="AQ17489" s="61"/>
      <c r="AR17489" s="61"/>
      <c r="AS17489" s="61"/>
      <c r="AT17489" s="61"/>
      <c r="AU17489" s="61"/>
      <c r="AV17489" s="61"/>
      <c r="AW17489" s="61"/>
      <c r="AX17489" s="61"/>
      <c r="AY17489" s="61"/>
      <c r="AZ17489" s="61"/>
      <c r="BA17489" s="61"/>
    </row>
    <row r="17490" spans="39:53" x14ac:dyDescent="0.2">
      <c r="AM17490" s="61"/>
      <c r="AN17490" s="61"/>
      <c r="AO17490" s="171"/>
      <c r="AP17490" s="61"/>
      <c r="AQ17490" s="61"/>
      <c r="AR17490" s="61"/>
      <c r="AS17490" s="61"/>
      <c r="AT17490" s="61"/>
      <c r="AU17490" s="61"/>
      <c r="AV17490" s="61"/>
      <c r="AW17490" s="61"/>
      <c r="AX17490" s="61"/>
      <c r="AY17490" s="61"/>
      <c r="AZ17490" s="61"/>
      <c r="BA17490" s="61"/>
    </row>
    <row r="17491" spans="39:53" x14ac:dyDescent="0.2">
      <c r="AM17491" s="61"/>
      <c r="AN17491" s="61"/>
      <c r="AO17491" s="171"/>
      <c r="AP17491" s="61"/>
      <c r="AQ17491" s="61"/>
      <c r="AR17491" s="61"/>
      <c r="AS17491" s="61"/>
      <c r="AT17491" s="61"/>
      <c r="AU17491" s="61"/>
      <c r="AV17491" s="61"/>
      <c r="AW17491" s="61"/>
      <c r="AX17491" s="61"/>
      <c r="AY17491" s="61"/>
      <c r="AZ17491" s="61"/>
      <c r="BA17491" s="61"/>
    </row>
    <row r="17492" spans="39:53" x14ac:dyDescent="0.2">
      <c r="AM17492" s="61"/>
      <c r="AN17492" s="61"/>
      <c r="AO17492" s="171"/>
      <c r="AP17492" s="61"/>
      <c r="AQ17492" s="61"/>
      <c r="AR17492" s="61"/>
      <c r="AS17492" s="61"/>
      <c r="AT17492" s="61"/>
      <c r="AU17492" s="61"/>
      <c r="AV17492" s="61"/>
      <c r="AW17492" s="61"/>
      <c r="AX17492" s="61"/>
      <c r="AY17492" s="61"/>
      <c r="AZ17492" s="61"/>
      <c r="BA17492" s="61"/>
    </row>
    <row r="17493" spans="39:53" x14ac:dyDescent="0.2">
      <c r="AM17493" s="61"/>
      <c r="AN17493" s="61"/>
      <c r="AO17493" s="171"/>
      <c r="AP17493" s="61"/>
      <c r="AQ17493" s="61"/>
      <c r="AR17493" s="61"/>
      <c r="AS17493" s="61"/>
      <c r="AT17493" s="61"/>
      <c r="AU17493" s="61"/>
      <c r="AV17493" s="61"/>
      <c r="AW17493" s="61"/>
      <c r="AX17493" s="61"/>
      <c r="AY17493" s="61"/>
      <c r="AZ17493" s="61"/>
      <c r="BA17493" s="61"/>
    </row>
    <row r="17494" spans="39:53" x14ac:dyDescent="0.2">
      <c r="AM17494" s="61"/>
      <c r="AN17494" s="61"/>
      <c r="AO17494" s="171"/>
      <c r="AP17494" s="61"/>
      <c r="AQ17494" s="61"/>
      <c r="AR17494" s="61"/>
      <c r="AS17494" s="61"/>
      <c r="AT17494" s="61"/>
      <c r="AU17494" s="61"/>
      <c r="AV17494" s="61"/>
      <c r="AW17494" s="61"/>
      <c r="AX17494" s="61"/>
      <c r="AY17494" s="61"/>
      <c r="AZ17494" s="61"/>
      <c r="BA17494" s="61"/>
    </row>
    <row r="17495" spans="39:53" x14ac:dyDescent="0.2">
      <c r="AM17495" s="61"/>
      <c r="AN17495" s="61"/>
      <c r="AO17495" s="171"/>
      <c r="AP17495" s="61"/>
      <c r="AQ17495" s="61"/>
      <c r="AR17495" s="61"/>
      <c r="AS17495" s="61"/>
      <c r="AT17495" s="61"/>
      <c r="AU17495" s="61"/>
      <c r="AV17495" s="61"/>
      <c r="AW17495" s="61"/>
      <c r="AX17495" s="61"/>
      <c r="AY17495" s="61"/>
      <c r="AZ17495" s="61"/>
      <c r="BA17495" s="61"/>
    </row>
    <row r="17496" spans="39:53" x14ac:dyDescent="0.2">
      <c r="AM17496" s="61"/>
      <c r="AN17496" s="61"/>
      <c r="AO17496" s="171"/>
      <c r="AP17496" s="61"/>
      <c r="AQ17496" s="61"/>
      <c r="AR17496" s="61"/>
      <c r="AS17496" s="61"/>
      <c r="AT17496" s="61"/>
      <c r="AU17496" s="61"/>
      <c r="AV17496" s="61"/>
      <c r="AW17496" s="61"/>
      <c r="AX17496" s="61"/>
      <c r="AY17496" s="61"/>
      <c r="AZ17496" s="61"/>
      <c r="BA17496" s="61"/>
    </row>
    <row r="17497" spans="39:53" x14ac:dyDescent="0.2">
      <c r="AM17497" s="61"/>
      <c r="AN17497" s="61"/>
      <c r="AO17497" s="171"/>
      <c r="AP17497" s="61"/>
      <c r="AQ17497" s="61"/>
      <c r="AR17497" s="61"/>
      <c r="AS17497" s="61"/>
      <c r="AT17497" s="61"/>
      <c r="AU17497" s="61"/>
      <c r="AV17497" s="61"/>
      <c r="AW17497" s="61"/>
      <c r="AX17497" s="61"/>
      <c r="AY17497" s="61"/>
      <c r="AZ17497" s="61"/>
      <c r="BA17497" s="61"/>
    </row>
    <row r="17498" spans="39:53" x14ac:dyDescent="0.2">
      <c r="AM17498" s="61"/>
      <c r="AN17498" s="61"/>
      <c r="AO17498" s="171"/>
      <c r="AP17498" s="61"/>
      <c r="AQ17498" s="61"/>
      <c r="AR17498" s="61"/>
      <c r="AS17498" s="61"/>
      <c r="AT17498" s="61"/>
      <c r="AU17498" s="61"/>
      <c r="AV17498" s="61"/>
      <c r="AW17498" s="61"/>
      <c r="AX17498" s="61"/>
      <c r="AY17498" s="61"/>
      <c r="AZ17498" s="61"/>
      <c r="BA17498" s="61"/>
    </row>
    <row r="17499" spans="39:53" x14ac:dyDescent="0.2">
      <c r="AM17499" s="61"/>
      <c r="AN17499" s="61"/>
      <c r="AO17499" s="171"/>
      <c r="AP17499" s="61"/>
      <c r="AQ17499" s="61"/>
      <c r="AR17499" s="61"/>
      <c r="AS17499" s="61"/>
      <c r="AT17499" s="61"/>
      <c r="AU17499" s="61"/>
      <c r="AV17499" s="61"/>
      <c r="AW17499" s="61"/>
      <c r="AX17499" s="61"/>
      <c r="AY17499" s="61"/>
      <c r="AZ17499" s="61"/>
      <c r="BA17499" s="61"/>
    </row>
    <row r="17500" spans="39:53" x14ac:dyDescent="0.2">
      <c r="AM17500" s="61"/>
      <c r="AN17500" s="61"/>
      <c r="AO17500" s="171"/>
      <c r="AP17500" s="61"/>
      <c r="AQ17500" s="61"/>
      <c r="AR17500" s="61"/>
      <c r="AS17500" s="61"/>
      <c r="AT17500" s="61"/>
      <c r="AU17500" s="61"/>
      <c r="AV17500" s="61"/>
      <c r="AW17500" s="61"/>
      <c r="AX17500" s="61"/>
      <c r="AY17500" s="61"/>
      <c r="AZ17500" s="61"/>
      <c r="BA17500" s="61"/>
    </row>
    <row r="17501" spans="39:53" x14ac:dyDescent="0.2">
      <c r="AM17501" s="61"/>
      <c r="AN17501" s="61"/>
      <c r="AO17501" s="171"/>
      <c r="AP17501" s="61"/>
      <c r="AQ17501" s="61"/>
      <c r="AR17501" s="61"/>
      <c r="AS17501" s="61"/>
      <c r="AT17501" s="61"/>
      <c r="AU17501" s="61"/>
      <c r="AV17501" s="61"/>
      <c r="AW17501" s="61"/>
      <c r="AX17501" s="61"/>
      <c r="AY17501" s="61"/>
      <c r="AZ17501" s="61"/>
      <c r="BA17501" s="61"/>
    </row>
    <row r="17502" spans="39:53" x14ac:dyDescent="0.2">
      <c r="AM17502" s="61"/>
      <c r="AN17502" s="61"/>
      <c r="AO17502" s="171"/>
      <c r="AP17502" s="61"/>
      <c r="AQ17502" s="61"/>
      <c r="AR17502" s="61"/>
      <c r="AS17502" s="61"/>
      <c r="AT17502" s="61"/>
      <c r="AU17502" s="61"/>
      <c r="AV17502" s="61"/>
      <c r="AW17502" s="61"/>
      <c r="AX17502" s="61"/>
      <c r="AY17502" s="61"/>
      <c r="AZ17502" s="61"/>
      <c r="BA17502" s="61"/>
    </row>
    <row r="17503" spans="39:53" x14ac:dyDescent="0.2">
      <c r="AM17503" s="61"/>
      <c r="AN17503" s="61"/>
      <c r="AO17503" s="171"/>
      <c r="AP17503" s="61"/>
      <c r="AQ17503" s="61"/>
      <c r="AR17503" s="61"/>
      <c r="AS17503" s="61"/>
      <c r="AT17503" s="61"/>
      <c r="AU17503" s="61"/>
      <c r="AV17503" s="61"/>
      <c r="AW17503" s="61"/>
      <c r="AX17503" s="61"/>
      <c r="AY17503" s="61"/>
      <c r="AZ17503" s="61"/>
      <c r="BA17503" s="61"/>
    </row>
    <row r="17504" spans="39:53" x14ac:dyDescent="0.2">
      <c r="AM17504" s="61"/>
      <c r="AN17504" s="61"/>
      <c r="AO17504" s="171"/>
      <c r="AP17504" s="61"/>
      <c r="AQ17504" s="61"/>
      <c r="AR17504" s="61"/>
      <c r="AS17504" s="61"/>
      <c r="AT17504" s="61"/>
      <c r="AU17504" s="61"/>
      <c r="AV17504" s="61"/>
      <c r="AW17504" s="61"/>
      <c r="AX17504" s="61"/>
      <c r="AY17504" s="61"/>
      <c r="AZ17504" s="61"/>
      <c r="BA17504" s="61"/>
    </row>
    <row r="17505" spans="39:53" x14ac:dyDescent="0.2">
      <c r="AM17505" s="61"/>
      <c r="AN17505" s="61"/>
      <c r="AO17505" s="171"/>
      <c r="AP17505" s="61"/>
      <c r="AQ17505" s="61"/>
      <c r="AR17505" s="61"/>
      <c r="AS17505" s="61"/>
      <c r="AT17505" s="61"/>
      <c r="AU17505" s="61"/>
      <c r="AV17505" s="61"/>
      <c r="AW17505" s="61"/>
      <c r="AX17505" s="61"/>
      <c r="AY17505" s="61"/>
      <c r="AZ17505" s="61"/>
      <c r="BA17505" s="61"/>
    </row>
    <row r="17506" spans="39:53" x14ac:dyDescent="0.2">
      <c r="AM17506" s="61"/>
      <c r="AN17506" s="61"/>
      <c r="AO17506" s="171"/>
      <c r="AP17506" s="61"/>
      <c r="AQ17506" s="61"/>
      <c r="AR17506" s="61"/>
      <c r="AS17506" s="61"/>
      <c r="AT17506" s="61"/>
      <c r="AU17506" s="61"/>
      <c r="AV17506" s="61"/>
      <c r="AW17506" s="61"/>
      <c r="AX17506" s="61"/>
      <c r="AY17506" s="61"/>
      <c r="AZ17506" s="61"/>
      <c r="BA17506" s="61"/>
    </row>
    <row r="17507" spans="39:53" x14ac:dyDescent="0.2">
      <c r="AM17507" s="61"/>
      <c r="AN17507" s="61"/>
      <c r="AO17507" s="171"/>
      <c r="AP17507" s="61"/>
      <c r="AQ17507" s="61"/>
      <c r="AR17507" s="61"/>
      <c r="AS17507" s="61"/>
      <c r="AT17507" s="61"/>
      <c r="AU17507" s="61"/>
      <c r="AV17507" s="61"/>
      <c r="AW17507" s="61"/>
      <c r="AX17507" s="61"/>
      <c r="AY17507" s="61"/>
      <c r="AZ17507" s="61"/>
      <c r="BA17507" s="61"/>
    </row>
    <row r="17508" spans="39:53" x14ac:dyDescent="0.2">
      <c r="AM17508" s="61"/>
      <c r="AN17508" s="61"/>
      <c r="AO17508" s="171"/>
      <c r="AP17508" s="61"/>
      <c r="AQ17508" s="61"/>
      <c r="AR17508" s="61"/>
      <c r="AS17508" s="61"/>
      <c r="AT17508" s="61"/>
      <c r="AU17508" s="61"/>
      <c r="AV17508" s="61"/>
      <c r="AW17508" s="61"/>
      <c r="AX17508" s="61"/>
      <c r="AY17508" s="61"/>
      <c r="AZ17508" s="61"/>
      <c r="BA17508" s="61"/>
    </row>
    <row r="17509" spans="39:53" x14ac:dyDescent="0.2">
      <c r="AM17509" s="61"/>
      <c r="AN17509" s="61"/>
      <c r="AO17509" s="171"/>
      <c r="AP17509" s="61"/>
      <c r="AQ17509" s="61"/>
      <c r="AR17509" s="61"/>
      <c r="AS17509" s="61"/>
      <c r="AT17509" s="61"/>
      <c r="AU17509" s="61"/>
      <c r="AV17509" s="61"/>
      <c r="AW17509" s="61"/>
      <c r="AX17509" s="61"/>
      <c r="AY17509" s="61"/>
      <c r="AZ17509" s="61"/>
      <c r="BA17509" s="61"/>
    </row>
    <row r="17510" spans="39:53" x14ac:dyDescent="0.2">
      <c r="AM17510" s="61"/>
      <c r="AN17510" s="61"/>
      <c r="AO17510" s="171"/>
      <c r="AP17510" s="61"/>
      <c r="AQ17510" s="61"/>
      <c r="AR17510" s="61"/>
      <c r="AS17510" s="61"/>
      <c r="AT17510" s="61"/>
      <c r="AU17510" s="61"/>
      <c r="AV17510" s="61"/>
      <c r="AW17510" s="61"/>
      <c r="AX17510" s="61"/>
      <c r="AY17510" s="61"/>
      <c r="AZ17510" s="61"/>
      <c r="BA17510" s="61"/>
    </row>
    <row r="17511" spans="39:53" x14ac:dyDescent="0.2">
      <c r="AM17511" s="61"/>
      <c r="AN17511" s="61"/>
      <c r="AO17511" s="171"/>
      <c r="AP17511" s="61"/>
      <c r="AQ17511" s="61"/>
      <c r="AR17511" s="61"/>
      <c r="AS17511" s="61"/>
      <c r="AT17511" s="61"/>
      <c r="AU17511" s="61"/>
      <c r="AV17511" s="61"/>
      <c r="AW17511" s="61"/>
      <c r="AX17511" s="61"/>
      <c r="AY17511" s="61"/>
      <c r="AZ17511" s="61"/>
      <c r="BA17511" s="61"/>
    </row>
    <row r="17512" spans="39:53" x14ac:dyDescent="0.2">
      <c r="AM17512" s="61"/>
      <c r="AN17512" s="61"/>
      <c r="AO17512" s="171"/>
      <c r="AP17512" s="61"/>
      <c r="AQ17512" s="61"/>
      <c r="AR17512" s="61"/>
      <c r="AS17512" s="61"/>
      <c r="AT17512" s="61"/>
      <c r="AU17512" s="61"/>
      <c r="AV17512" s="61"/>
      <c r="AW17512" s="61"/>
      <c r="AX17512" s="61"/>
      <c r="AY17512" s="61"/>
      <c r="AZ17512" s="61"/>
      <c r="BA17512" s="61"/>
    </row>
    <row r="17513" spans="39:53" x14ac:dyDescent="0.2">
      <c r="AM17513" s="61"/>
      <c r="AN17513" s="61"/>
      <c r="AO17513" s="171"/>
      <c r="AP17513" s="61"/>
      <c r="AQ17513" s="61"/>
      <c r="AR17513" s="61"/>
      <c r="AS17513" s="61"/>
      <c r="AT17513" s="61"/>
      <c r="AU17513" s="61"/>
      <c r="AV17513" s="61"/>
      <c r="AW17513" s="61"/>
      <c r="AX17513" s="61"/>
      <c r="AY17513" s="61"/>
      <c r="AZ17513" s="61"/>
      <c r="BA17513" s="61"/>
    </row>
    <row r="17514" spans="39:53" x14ac:dyDescent="0.2">
      <c r="AM17514" s="61"/>
      <c r="AN17514" s="61"/>
      <c r="AO17514" s="171"/>
      <c r="AP17514" s="61"/>
      <c r="AQ17514" s="61"/>
      <c r="AR17514" s="61"/>
      <c r="AS17514" s="61"/>
      <c r="AT17514" s="61"/>
      <c r="AU17514" s="61"/>
      <c r="AV17514" s="61"/>
      <c r="AW17514" s="61"/>
      <c r="AX17514" s="61"/>
      <c r="AY17514" s="61"/>
      <c r="AZ17514" s="61"/>
      <c r="BA17514" s="61"/>
    </row>
    <row r="17515" spans="39:53" x14ac:dyDescent="0.2">
      <c r="AM17515" s="61"/>
      <c r="AN17515" s="61"/>
      <c r="AO17515" s="171"/>
      <c r="AP17515" s="61"/>
      <c r="AQ17515" s="61"/>
      <c r="AR17515" s="61"/>
      <c r="AS17515" s="61"/>
      <c r="AT17515" s="61"/>
      <c r="AU17515" s="61"/>
      <c r="AV17515" s="61"/>
      <c r="AW17515" s="61"/>
      <c r="AX17515" s="61"/>
      <c r="AY17515" s="61"/>
      <c r="AZ17515" s="61"/>
      <c r="BA17515" s="61"/>
    </row>
    <row r="17516" spans="39:53" x14ac:dyDescent="0.2">
      <c r="AM17516" s="61"/>
      <c r="AN17516" s="61"/>
      <c r="AO17516" s="171"/>
      <c r="AP17516" s="61"/>
      <c r="AQ17516" s="61"/>
      <c r="AR17516" s="61"/>
      <c r="AS17516" s="61"/>
      <c r="AT17516" s="61"/>
      <c r="AU17516" s="61"/>
      <c r="AV17516" s="61"/>
      <c r="AW17516" s="61"/>
      <c r="AX17516" s="61"/>
      <c r="AY17516" s="61"/>
      <c r="AZ17516" s="61"/>
      <c r="BA17516" s="61"/>
    </row>
    <row r="17517" spans="39:53" x14ac:dyDescent="0.2">
      <c r="AM17517" s="61"/>
      <c r="AN17517" s="61"/>
      <c r="AO17517" s="171"/>
      <c r="AP17517" s="61"/>
      <c r="AQ17517" s="61"/>
      <c r="AR17517" s="61"/>
      <c r="AS17517" s="61"/>
      <c r="AT17517" s="61"/>
      <c r="AU17517" s="61"/>
      <c r="AV17517" s="61"/>
      <c r="AW17517" s="61"/>
      <c r="AX17517" s="61"/>
      <c r="AY17517" s="61"/>
      <c r="AZ17517" s="61"/>
      <c r="BA17517" s="61"/>
    </row>
    <row r="17518" spans="39:53" x14ac:dyDescent="0.2">
      <c r="AM17518" s="61"/>
      <c r="AN17518" s="61"/>
      <c r="AO17518" s="171"/>
      <c r="AP17518" s="61"/>
      <c r="AQ17518" s="61"/>
      <c r="AR17518" s="61"/>
      <c r="AS17518" s="61"/>
      <c r="AT17518" s="61"/>
      <c r="AU17518" s="61"/>
      <c r="AV17518" s="61"/>
      <c r="AW17518" s="61"/>
      <c r="AX17518" s="61"/>
      <c r="AY17518" s="61"/>
      <c r="AZ17518" s="61"/>
      <c r="BA17518" s="61"/>
    </row>
    <row r="17519" spans="39:53" x14ac:dyDescent="0.2">
      <c r="AM17519" s="61"/>
      <c r="AN17519" s="61"/>
      <c r="AO17519" s="171"/>
      <c r="AP17519" s="61"/>
      <c r="AQ17519" s="61"/>
      <c r="AR17519" s="61"/>
      <c r="AS17519" s="61"/>
      <c r="AT17519" s="61"/>
      <c r="AU17519" s="61"/>
      <c r="AV17519" s="61"/>
      <c r="AW17519" s="61"/>
      <c r="AX17519" s="61"/>
      <c r="AY17519" s="61"/>
      <c r="AZ17519" s="61"/>
      <c r="BA17519" s="61"/>
    </row>
    <row r="17520" spans="39:53" x14ac:dyDescent="0.2">
      <c r="AM17520" s="61"/>
      <c r="AN17520" s="61"/>
      <c r="AO17520" s="171"/>
      <c r="AP17520" s="61"/>
      <c r="AQ17520" s="61"/>
      <c r="AR17520" s="61"/>
      <c r="AS17520" s="61"/>
      <c r="AT17520" s="61"/>
      <c r="AU17520" s="61"/>
      <c r="AV17520" s="61"/>
      <c r="AW17520" s="61"/>
      <c r="AX17520" s="61"/>
      <c r="AY17520" s="61"/>
      <c r="AZ17520" s="61"/>
      <c r="BA17520" s="61"/>
    </row>
    <row r="17521" spans="39:53" x14ac:dyDescent="0.2">
      <c r="AM17521" s="61"/>
      <c r="AN17521" s="61"/>
      <c r="AO17521" s="171"/>
      <c r="AP17521" s="61"/>
      <c r="AQ17521" s="61"/>
      <c r="AR17521" s="61"/>
      <c r="AS17521" s="61"/>
      <c r="AT17521" s="61"/>
      <c r="AU17521" s="61"/>
      <c r="AV17521" s="61"/>
      <c r="AW17521" s="61"/>
      <c r="AX17521" s="61"/>
      <c r="AY17521" s="61"/>
      <c r="AZ17521" s="61"/>
      <c r="BA17521" s="61"/>
    </row>
    <row r="17522" spans="39:53" x14ac:dyDescent="0.2">
      <c r="AM17522" s="61"/>
      <c r="AN17522" s="61"/>
      <c r="AO17522" s="171"/>
      <c r="AP17522" s="61"/>
      <c r="AQ17522" s="61"/>
      <c r="AR17522" s="61"/>
      <c r="AS17522" s="61"/>
      <c r="AT17522" s="61"/>
      <c r="AU17522" s="61"/>
      <c r="AV17522" s="61"/>
      <c r="AW17522" s="61"/>
      <c r="AX17522" s="61"/>
      <c r="AY17522" s="61"/>
      <c r="AZ17522" s="61"/>
      <c r="BA17522" s="61"/>
    </row>
    <row r="17523" spans="39:53" x14ac:dyDescent="0.2">
      <c r="AM17523" s="61"/>
      <c r="AN17523" s="61"/>
      <c r="AO17523" s="171"/>
      <c r="AP17523" s="61"/>
      <c r="AQ17523" s="61"/>
      <c r="AR17523" s="61"/>
      <c r="AS17523" s="61"/>
      <c r="AT17523" s="61"/>
      <c r="AU17523" s="61"/>
      <c r="AV17523" s="61"/>
      <c r="AW17523" s="61"/>
      <c r="AX17523" s="61"/>
      <c r="AY17523" s="61"/>
      <c r="AZ17523" s="61"/>
      <c r="BA17523" s="61"/>
    </row>
    <row r="17524" spans="39:53" x14ac:dyDescent="0.2">
      <c r="AM17524" s="61"/>
      <c r="AN17524" s="61"/>
      <c r="AO17524" s="171"/>
      <c r="AP17524" s="61"/>
      <c r="AQ17524" s="61"/>
      <c r="AR17524" s="61"/>
      <c r="AS17524" s="61"/>
      <c r="AT17524" s="61"/>
      <c r="AU17524" s="61"/>
      <c r="AV17524" s="61"/>
      <c r="AW17524" s="61"/>
      <c r="AX17524" s="61"/>
      <c r="AY17524" s="61"/>
      <c r="AZ17524" s="61"/>
      <c r="BA17524" s="61"/>
    </row>
    <row r="17525" spans="39:53" x14ac:dyDescent="0.2">
      <c r="AM17525" s="61"/>
      <c r="AN17525" s="61"/>
      <c r="AO17525" s="171"/>
      <c r="AP17525" s="61"/>
      <c r="AQ17525" s="61"/>
      <c r="AR17525" s="61"/>
      <c r="AS17525" s="61"/>
      <c r="AT17525" s="61"/>
      <c r="AU17525" s="61"/>
      <c r="AV17525" s="61"/>
      <c r="AW17525" s="61"/>
      <c r="AX17525" s="61"/>
      <c r="AY17525" s="61"/>
      <c r="AZ17525" s="61"/>
      <c r="BA17525" s="61"/>
    </row>
    <row r="17526" spans="39:53" x14ac:dyDescent="0.2">
      <c r="AM17526" s="61"/>
      <c r="AN17526" s="61"/>
      <c r="AO17526" s="171"/>
      <c r="AP17526" s="61"/>
      <c r="AQ17526" s="61"/>
      <c r="AR17526" s="61"/>
      <c r="AS17526" s="61"/>
      <c r="AT17526" s="61"/>
      <c r="AU17526" s="61"/>
      <c r="AV17526" s="61"/>
      <c r="AW17526" s="61"/>
      <c r="AX17526" s="61"/>
      <c r="AY17526" s="61"/>
      <c r="AZ17526" s="61"/>
      <c r="BA17526" s="61"/>
    </row>
    <row r="17527" spans="39:53" x14ac:dyDescent="0.2">
      <c r="AM17527" s="61"/>
      <c r="AN17527" s="61"/>
      <c r="AO17527" s="171"/>
      <c r="AP17527" s="61"/>
      <c r="AQ17527" s="61"/>
      <c r="AR17527" s="61"/>
      <c r="AS17527" s="61"/>
      <c r="AT17527" s="61"/>
      <c r="AU17527" s="61"/>
      <c r="AV17527" s="61"/>
      <c r="AW17527" s="61"/>
      <c r="AX17527" s="61"/>
      <c r="AY17527" s="61"/>
      <c r="AZ17527" s="61"/>
      <c r="BA17527" s="61"/>
    </row>
    <row r="17528" spans="39:53" x14ac:dyDescent="0.2">
      <c r="AM17528" s="61"/>
      <c r="AN17528" s="61"/>
      <c r="AO17528" s="171"/>
      <c r="AP17528" s="61"/>
      <c r="AQ17528" s="61"/>
      <c r="AR17528" s="61"/>
      <c r="AS17528" s="61"/>
      <c r="AT17528" s="61"/>
      <c r="AU17528" s="61"/>
      <c r="AV17528" s="61"/>
      <c r="AW17528" s="61"/>
      <c r="AX17528" s="61"/>
      <c r="AY17528" s="61"/>
      <c r="AZ17528" s="61"/>
      <c r="BA17528" s="61"/>
    </row>
    <row r="17529" spans="39:53" x14ac:dyDescent="0.2">
      <c r="AM17529" s="61"/>
      <c r="AN17529" s="61"/>
      <c r="AO17529" s="171"/>
      <c r="AP17529" s="61"/>
      <c r="AQ17529" s="61"/>
      <c r="AR17529" s="61"/>
      <c r="AS17529" s="61"/>
      <c r="AT17529" s="61"/>
      <c r="AU17529" s="61"/>
      <c r="AV17529" s="61"/>
      <c r="AW17529" s="61"/>
      <c r="AX17529" s="61"/>
      <c r="AY17529" s="61"/>
      <c r="AZ17529" s="61"/>
      <c r="BA17529" s="61"/>
    </row>
    <row r="17530" spans="39:53" x14ac:dyDescent="0.2">
      <c r="AM17530" s="61"/>
      <c r="AN17530" s="61"/>
      <c r="AO17530" s="171"/>
      <c r="AP17530" s="61"/>
      <c r="AQ17530" s="61"/>
      <c r="AR17530" s="61"/>
      <c r="AS17530" s="61"/>
      <c r="AT17530" s="61"/>
      <c r="AU17530" s="61"/>
      <c r="AV17530" s="61"/>
      <c r="AW17530" s="61"/>
      <c r="AX17530" s="61"/>
      <c r="AY17530" s="61"/>
      <c r="AZ17530" s="61"/>
      <c r="BA17530" s="61"/>
    </row>
    <row r="17531" spans="39:53" x14ac:dyDescent="0.2">
      <c r="AM17531" s="61"/>
      <c r="AN17531" s="61"/>
      <c r="AO17531" s="171"/>
      <c r="AP17531" s="61"/>
      <c r="AQ17531" s="61"/>
      <c r="AR17531" s="61"/>
      <c r="AS17531" s="61"/>
      <c r="AT17531" s="61"/>
      <c r="AU17531" s="61"/>
      <c r="AV17531" s="61"/>
      <c r="AW17531" s="61"/>
      <c r="AX17531" s="61"/>
      <c r="AY17531" s="61"/>
      <c r="AZ17531" s="61"/>
      <c r="BA17531" s="61"/>
    </row>
    <row r="17532" spans="39:53" x14ac:dyDescent="0.2">
      <c r="AM17532" s="61"/>
      <c r="AN17532" s="61"/>
      <c r="AO17532" s="171"/>
      <c r="AP17532" s="61"/>
      <c r="AQ17532" s="61"/>
      <c r="AR17532" s="61"/>
      <c r="AS17532" s="61"/>
      <c r="AT17532" s="61"/>
      <c r="AU17532" s="61"/>
      <c r="AV17532" s="61"/>
      <c r="AW17532" s="61"/>
      <c r="AX17532" s="61"/>
      <c r="AY17532" s="61"/>
      <c r="AZ17532" s="61"/>
      <c r="BA17532" s="61"/>
    </row>
    <row r="17533" spans="39:53" x14ac:dyDescent="0.2">
      <c r="AM17533" s="61"/>
      <c r="AN17533" s="61"/>
      <c r="AO17533" s="171"/>
      <c r="AP17533" s="61"/>
      <c r="AQ17533" s="61"/>
      <c r="AR17533" s="61"/>
      <c r="AS17533" s="61"/>
      <c r="AT17533" s="61"/>
      <c r="AU17533" s="61"/>
      <c r="AV17533" s="61"/>
      <c r="AW17533" s="61"/>
      <c r="AX17533" s="61"/>
      <c r="AY17533" s="61"/>
      <c r="AZ17533" s="61"/>
      <c r="BA17533" s="61"/>
    </row>
    <row r="17534" spans="39:53" x14ac:dyDescent="0.2">
      <c r="AM17534" s="61"/>
      <c r="AN17534" s="61"/>
      <c r="AO17534" s="171"/>
      <c r="AP17534" s="61"/>
      <c r="AQ17534" s="61"/>
      <c r="AR17534" s="61"/>
      <c r="AS17534" s="61"/>
      <c r="AT17534" s="61"/>
      <c r="AU17534" s="61"/>
      <c r="AV17534" s="61"/>
      <c r="AW17534" s="61"/>
      <c r="AX17534" s="61"/>
      <c r="AY17534" s="61"/>
      <c r="AZ17534" s="61"/>
      <c r="BA17534" s="61"/>
    </row>
    <row r="17535" spans="39:53" x14ac:dyDescent="0.2">
      <c r="AM17535" s="61"/>
      <c r="AN17535" s="61"/>
      <c r="AO17535" s="171"/>
      <c r="AP17535" s="61"/>
      <c r="AQ17535" s="61"/>
      <c r="AR17535" s="61"/>
      <c r="AS17535" s="61"/>
      <c r="AT17535" s="61"/>
      <c r="AU17535" s="61"/>
      <c r="AV17535" s="61"/>
      <c r="AW17535" s="61"/>
      <c r="AX17535" s="61"/>
      <c r="AY17535" s="61"/>
      <c r="AZ17535" s="61"/>
      <c r="BA17535" s="61"/>
    </row>
    <row r="17536" spans="39:53" x14ac:dyDescent="0.2">
      <c r="AM17536" s="61"/>
      <c r="AN17536" s="61"/>
      <c r="AO17536" s="171"/>
      <c r="AP17536" s="61"/>
      <c r="AQ17536" s="61"/>
      <c r="AR17536" s="61"/>
      <c r="AS17536" s="61"/>
      <c r="AT17536" s="61"/>
      <c r="AU17536" s="61"/>
      <c r="AV17536" s="61"/>
      <c r="AW17536" s="61"/>
      <c r="AX17536" s="61"/>
      <c r="AY17536" s="61"/>
      <c r="AZ17536" s="61"/>
      <c r="BA17536" s="61"/>
    </row>
    <row r="17537" spans="39:53" x14ac:dyDescent="0.2">
      <c r="AM17537" s="61"/>
      <c r="AN17537" s="61"/>
      <c r="AO17537" s="171"/>
      <c r="AP17537" s="61"/>
      <c r="AQ17537" s="61"/>
      <c r="AR17537" s="61"/>
      <c r="AS17537" s="61"/>
      <c r="AT17537" s="61"/>
      <c r="AU17537" s="61"/>
      <c r="AV17537" s="61"/>
      <c r="AW17537" s="61"/>
      <c r="AX17537" s="61"/>
      <c r="AY17537" s="61"/>
      <c r="AZ17537" s="61"/>
      <c r="BA17537" s="61"/>
    </row>
    <row r="17538" spans="39:53" x14ac:dyDescent="0.2">
      <c r="AM17538" s="61"/>
      <c r="AN17538" s="61"/>
      <c r="AO17538" s="171"/>
      <c r="AP17538" s="61"/>
      <c r="AQ17538" s="61"/>
      <c r="AR17538" s="61"/>
      <c r="AS17538" s="61"/>
      <c r="AT17538" s="61"/>
      <c r="AU17538" s="61"/>
      <c r="AV17538" s="61"/>
      <c r="AW17538" s="61"/>
      <c r="AX17538" s="61"/>
      <c r="AY17538" s="61"/>
      <c r="AZ17538" s="61"/>
      <c r="BA17538" s="61"/>
    </row>
    <row r="17539" spans="39:53" x14ac:dyDescent="0.2">
      <c r="AM17539" s="61"/>
      <c r="AN17539" s="61"/>
      <c r="AO17539" s="171"/>
      <c r="AP17539" s="61"/>
      <c r="AQ17539" s="61"/>
      <c r="AR17539" s="61"/>
      <c r="AS17539" s="61"/>
      <c r="AT17539" s="61"/>
      <c r="AU17539" s="61"/>
      <c r="AV17539" s="61"/>
      <c r="AW17539" s="61"/>
      <c r="AX17539" s="61"/>
      <c r="AY17539" s="61"/>
      <c r="AZ17539" s="61"/>
      <c r="BA17539" s="61"/>
    </row>
    <row r="17540" spans="39:53" x14ac:dyDescent="0.2">
      <c r="AM17540" s="61"/>
      <c r="AN17540" s="61"/>
      <c r="AO17540" s="171"/>
      <c r="AP17540" s="61"/>
      <c r="AQ17540" s="61"/>
      <c r="AR17540" s="61"/>
      <c r="AS17540" s="61"/>
      <c r="AT17540" s="61"/>
      <c r="AU17540" s="61"/>
      <c r="AV17540" s="61"/>
      <c r="AW17540" s="61"/>
      <c r="AX17540" s="61"/>
      <c r="AY17540" s="61"/>
      <c r="AZ17540" s="61"/>
      <c r="BA17540" s="61"/>
    </row>
    <row r="17541" spans="39:53" x14ac:dyDescent="0.2">
      <c r="AM17541" s="61"/>
      <c r="AN17541" s="61"/>
      <c r="AO17541" s="171"/>
      <c r="AP17541" s="61"/>
      <c r="AQ17541" s="61"/>
      <c r="AR17541" s="61"/>
      <c r="AS17541" s="61"/>
      <c r="AT17541" s="61"/>
      <c r="AU17541" s="61"/>
      <c r="AV17541" s="61"/>
      <c r="AW17541" s="61"/>
      <c r="AX17541" s="61"/>
      <c r="AY17541" s="61"/>
      <c r="AZ17541" s="61"/>
      <c r="BA17541" s="61"/>
    </row>
    <row r="17542" spans="39:53" x14ac:dyDescent="0.2">
      <c r="AM17542" s="61"/>
      <c r="AN17542" s="61"/>
      <c r="AO17542" s="171"/>
      <c r="AP17542" s="61"/>
      <c r="AQ17542" s="61"/>
      <c r="AR17542" s="61"/>
      <c r="AS17542" s="61"/>
      <c r="AT17542" s="61"/>
      <c r="AU17542" s="61"/>
      <c r="AV17542" s="61"/>
      <c r="AW17542" s="61"/>
      <c r="AX17542" s="61"/>
      <c r="AY17542" s="61"/>
      <c r="AZ17542" s="61"/>
      <c r="BA17542" s="61"/>
    </row>
    <row r="17543" spans="39:53" x14ac:dyDescent="0.2">
      <c r="AM17543" s="61"/>
      <c r="AN17543" s="61"/>
      <c r="AO17543" s="171"/>
      <c r="AP17543" s="61"/>
      <c r="AQ17543" s="61"/>
      <c r="AR17543" s="61"/>
      <c r="AS17543" s="61"/>
      <c r="AT17543" s="61"/>
      <c r="AU17543" s="61"/>
      <c r="AV17543" s="61"/>
      <c r="AW17543" s="61"/>
      <c r="AX17543" s="61"/>
      <c r="AY17543" s="61"/>
      <c r="AZ17543" s="61"/>
      <c r="BA17543" s="61"/>
    </row>
    <row r="17544" spans="39:53" x14ac:dyDescent="0.2">
      <c r="AM17544" s="61"/>
      <c r="AN17544" s="61"/>
      <c r="AO17544" s="171"/>
      <c r="AP17544" s="61"/>
      <c r="AQ17544" s="61"/>
      <c r="AR17544" s="61"/>
      <c r="AS17544" s="61"/>
      <c r="AT17544" s="61"/>
      <c r="AU17544" s="61"/>
      <c r="AV17544" s="61"/>
      <c r="AW17544" s="61"/>
      <c r="AX17544" s="61"/>
      <c r="AY17544" s="61"/>
      <c r="AZ17544" s="61"/>
      <c r="BA17544" s="61"/>
    </row>
    <row r="17545" spans="39:53" x14ac:dyDescent="0.2">
      <c r="AM17545" s="61"/>
      <c r="AN17545" s="61"/>
      <c r="AO17545" s="171"/>
      <c r="AP17545" s="61"/>
      <c r="AQ17545" s="61"/>
      <c r="AR17545" s="61"/>
      <c r="AS17545" s="61"/>
      <c r="AT17545" s="61"/>
      <c r="AU17545" s="61"/>
      <c r="AV17545" s="61"/>
      <c r="AW17545" s="61"/>
      <c r="AX17545" s="61"/>
      <c r="AY17545" s="61"/>
      <c r="AZ17545" s="61"/>
      <c r="BA17545" s="61"/>
    </row>
    <row r="17546" spans="39:53" x14ac:dyDescent="0.2">
      <c r="AM17546" s="61"/>
      <c r="AN17546" s="61"/>
      <c r="AO17546" s="171"/>
      <c r="AP17546" s="61"/>
      <c r="AQ17546" s="61"/>
      <c r="AR17546" s="61"/>
      <c r="AS17546" s="61"/>
      <c r="AT17546" s="61"/>
      <c r="AU17546" s="61"/>
      <c r="AV17546" s="61"/>
      <c r="AW17546" s="61"/>
      <c r="AX17546" s="61"/>
      <c r="AY17546" s="61"/>
      <c r="AZ17546" s="61"/>
      <c r="BA17546" s="61"/>
    </row>
    <row r="17547" spans="39:53" x14ac:dyDescent="0.2">
      <c r="AM17547" s="61"/>
      <c r="AN17547" s="61"/>
      <c r="AO17547" s="171"/>
      <c r="AP17547" s="61"/>
      <c r="AQ17547" s="61"/>
      <c r="AR17547" s="61"/>
      <c r="AS17547" s="61"/>
      <c r="AT17547" s="61"/>
      <c r="AU17547" s="61"/>
      <c r="AV17547" s="61"/>
      <c r="AW17547" s="61"/>
      <c r="AX17547" s="61"/>
      <c r="AY17547" s="61"/>
      <c r="AZ17547" s="61"/>
      <c r="BA17547" s="61"/>
    </row>
    <row r="17548" spans="39:53" x14ac:dyDescent="0.2">
      <c r="AM17548" s="61"/>
      <c r="AN17548" s="61"/>
      <c r="AO17548" s="171"/>
      <c r="AP17548" s="61"/>
      <c r="AQ17548" s="61"/>
      <c r="AR17548" s="61"/>
      <c r="AS17548" s="61"/>
      <c r="AT17548" s="61"/>
      <c r="AU17548" s="61"/>
      <c r="AV17548" s="61"/>
      <c r="AW17548" s="61"/>
      <c r="AX17548" s="61"/>
      <c r="AY17548" s="61"/>
      <c r="AZ17548" s="61"/>
      <c r="BA17548" s="61"/>
    </row>
    <row r="17549" spans="39:53" x14ac:dyDescent="0.2">
      <c r="AM17549" s="61"/>
      <c r="AN17549" s="61"/>
      <c r="AO17549" s="171"/>
      <c r="AP17549" s="61"/>
      <c r="AQ17549" s="61"/>
      <c r="AR17549" s="61"/>
      <c r="AS17549" s="61"/>
      <c r="AT17549" s="61"/>
      <c r="AU17549" s="61"/>
      <c r="AV17549" s="61"/>
      <c r="AW17549" s="61"/>
      <c r="AX17549" s="61"/>
      <c r="AY17549" s="61"/>
      <c r="AZ17549" s="61"/>
      <c r="BA17549" s="61"/>
    </row>
    <row r="17550" spans="39:53" x14ac:dyDescent="0.2">
      <c r="AM17550" s="61"/>
      <c r="AN17550" s="61"/>
      <c r="AO17550" s="171"/>
      <c r="AP17550" s="61"/>
      <c r="AQ17550" s="61"/>
      <c r="AR17550" s="61"/>
      <c r="AS17550" s="61"/>
      <c r="AT17550" s="61"/>
      <c r="AU17550" s="61"/>
      <c r="AV17550" s="61"/>
      <c r="AW17550" s="61"/>
      <c r="AX17550" s="61"/>
      <c r="AY17550" s="61"/>
      <c r="AZ17550" s="61"/>
      <c r="BA17550" s="61"/>
    </row>
    <row r="17551" spans="39:53" x14ac:dyDescent="0.2">
      <c r="AM17551" s="61"/>
      <c r="AN17551" s="61"/>
      <c r="AO17551" s="171"/>
      <c r="AP17551" s="61"/>
      <c r="AQ17551" s="61"/>
      <c r="AR17551" s="61"/>
      <c r="AS17551" s="61"/>
      <c r="AT17551" s="61"/>
      <c r="AU17551" s="61"/>
      <c r="AV17551" s="61"/>
      <c r="AW17551" s="61"/>
      <c r="AX17551" s="61"/>
      <c r="AY17551" s="61"/>
      <c r="AZ17551" s="61"/>
      <c r="BA17551" s="61"/>
    </row>
    <row r="17552" spans="39:53" x14ac:dyDescent="0.2">
      <c r="AM17552" s="61"/>
      <c r="AN17552" s="61"/>
      <c r="AO17552" s="171"/>
      <c r="AP17552" s="61"/>
      <c r="AQ17552" s="61"/>
      <c r="AR17552" s="61"/>
      <c r="AS17552" s="61"/>
      <c r="AT17552" s="61"/>
      <c r="AU17552" s="61"/>
      <c r="AV17552" s="61"/>
      <c r="AW17552" s="61"/>
      <c r="AX17552" s="61"/>
      <c r="AY17552" s="61"/>
      <c r="AZ17552" s="61"/>
      <c r="BA17552" s="61"/>
    </row>
    <row r="17553" spans="39:53" x14ac:dyDescent="0.2">
      <c r="AM17553" s="61"/>
      <c r="AN17553" s="61"/>
      <c r="AO17553" s="171"/>
      <c r="AP17553" s="61"/>
      <c r="AQ17553" s="61"/>
      <c r="AR17553" s="61"/>
      <c r="AS17553" s="61"/>
      <c r="AT17553" s="61"/>
      <c r="AU17553" s="61"/>
      <c r="AV17553" s="61"/>
      <c r="AW17553" s="61"/>
      <c r="AX17553" s="61"/>
      <c r="AY17553" s="61"/>
      <c r="AZ17553" s="61"/>
      <c r="BA17553" s="61"/>
    </row>
    <row r="17554" spans="39:53" x14ac:dyDescent="0.2">
      <c r="AM17554" s="61"/>
      <c r="AN17554" s="61"/>
      <c r="AO17554" s="171"/>
      <c r="AP17554" s="61"/>
      <c r="AQ17554" s="61"/>
      <c r="AR17554" s="61"/>
      <c r="AS17554" s="61"/>
      <c r="AT17554" s="61"/>
      <c r="AU17554" s="61"/>
      <c r="AV17554" s="61"/>
      <c r="AW17554" s="61"/>
      <c r="AX17554" s="61"/>
      <c r="AY17554" s="61"/>
      <c r="AZ17554" s="61"/>
      <c r="BA17554" s="61"/>
    </row>
    <row r="17555" spans="39:53" x14ac:dyDescent="0.2">
      <c r="AM17555" s="61"/>
      <c r="AN17555" s="61"/>
      <c r="AO17555" s="171"/>
      <c r="AP17555" s="61"/>
      <c r="AQ17555" s="61"/>
      <c r="AR17555" s="61"/>
      <c r="AS17555" s="61"/>
      <c r="AT17555" s="61"/>
      <c r="AU17555" s="61"/>
      <c r="AV17555" s="61"/>
      <c r="AW17555" s="61"/>
      <c r="AX17555" s="61"/>
      <c r="AY17555" s="61"/>
      <c r="AZ17555" s="61"/>
      <c r="BA17555" s="61"/>
    </row>
    <row r="17556" spans="39:53" x14ac:dyDescent="0.2">
      <c r="AM17556" s="61"/>
      <c r="AN17556" s="61"/>
      <c r="AO17556" s="171"/>
      <c r="AP17556" s="61"/>
      <c r="AQ17556" s="61"/>
      <c r="AR17556" s="61"/>
      <c r="AS17556" s="61"/>
      <c r="AT17556" s="61"/>
      <c r="AU17556" s="61"/>
      <c r="AV17556" s="61"/>
      <c r="AW17556" s="61"/>
      <c r="AX17556" s="61"/>
      <c r="AY17556" s="61"/>
      <c r="AZ17556" s="61"/>
      <c r="BA17556" s="61"/>
    </row>
    <row r="17557" spans="39:53" x14ac:dyDescent="0.2">
      <c r="AM17557" s="61"/>
      <c r="AN17557" s="61"/>
      <c r="AO17557" s="171"/>
      <c r="AP17557" s="61"/>
      <c r="AQ17557" s="61"/>
      <c r="AR17557" s="61"/>
      <c r="AS17557" s="61"/>
      <c r="AT17557" s="61"/>
      <c r="AU17557" s="61"/>
      <c r="AV17557" s="61"/>
      <c r="AW17557" s="61"/>
      <c r="AX17557" s="61"/>
      <c r="AY17557" s="61"/>
      <c r="AZ17557" s="61"/>
      <c r="BA17557" s="61"/>
    </row>
    <row r="17558" spans="39:53" x14ac:dyDescent="0.2">
      <c r="AM17558" s="61"/>
      <c r="AN17558" s="61"/>
      <c r="AO17558" s="171"/>
      <c r="AP17558" s="61"/>
      <c r="AQ17558" s="61"/>
      <c r="AR17558" s="61"/>
      <c r="AS17558" s="61"/>
      <c r="AT17558" s="61"/>
      <c r="AU17558" s="61"/>
      <c r="AV17558" s="61"/>
      <c r="AW17558" s="61"/>
      <c r="AX17558" s="61"/>
      <c r="AY17558" s="61"/>
      <c r="AZ17558" s="61"/>
      <c r="BA17558" s="61"/>
    </row>
    <row r="17559" spans="39:53" x14ac:dyDescent="0.2">
      <c r="AM17559" s="61"/>
      <c r="AN17559" s="61"/>
      <c r="AO17559" s="171"/>
      <c r="AP17559" s="61"/>
      <c r="AQ17559" s="61"/>
      <c r="AR17559" s="61"/>
      <c r="AS17559" s="61"/>
      <c r="AT17559" s="61"/>
      <c r="AU17559" s="61"/>
      <c r="AV17559" s="61"/>
      <c r="AW17559" s="61"/>
      <c r="AX17559" s="61"/>
      <c r="AY17559" s="61"/>
      <c r="AZ17559" s="61"/>
      <c r="BA17559" s="61"/>
    </row>
    <row r="17560" spans="39:53" x14ac:dyDescent="0.2">
      <c r="AM17560" s="61"/>
      <c r="AN17560" s="61"/>
      <c r="AO17560" s="171"/>
      <c r="AP17560" s="61"/>
      <c r="AQ17560" s="61"/>
      <c r="AR17560" s="61"/>
      <c r="AS17560" s="61"/>
      <c r="AT17560" s="61"/>
      <c r="AU17560" s="61"/>
      <c r="AV17560" s="61"/>
      <c r="AW17560" s="61"/>
      <c r="AX17560" s="61"/>
      <c r="AY17560" s="61"/>
      <c r="AZ17560" s="61"/>
      <c r="BA17560" s="61"/>
    </row>
    <row r="17561" spans="39:53" x14ac:dyDescent="0.2">
      <c r="AM17561" s="61"/>
      <c r="AN17561" s="61"/>
      <c r="AO17561" s="171"/>
      <c r="AP17561" s="61"/>
      <c r="AQ17561" s="61"/>
      <c r="AR17561" s="61"/>
      <c r="AS17561" s="61"/>
      <c r="AT17561" s="61"/>
      <c r="AU17561" s="61"/>
      <c r="AV17561" s="61"/>
      <c r="AW17561" s="61"/>
      <c r="AX17561" s="61"/>
      <c r="AY17561" s="61"/>
      <c r="AZ17561" s="61"/>
      <c r="BA17561" s="61"/>
    </row>
    <row r="17562" spans="39:53" x14ac:dyDescent="0.2">
      <c r="AM17562" s="61"/>
      <c r="AN17562" s="61"/>
      <c r="AO17562" s="171"/>
      <c r="AP17562" s="61"/>
      <c r="AQ17562" s="61"/>
      <c r="AR17562" s="61"/>
      <c r="AS17562" s="61"/>
      <c r="AT17562" s="61"/>
      <c r="AU17562" s="61"/>
      <c r="AV17562" s="61"/>
      <c r="AW17562" s="61"/>
      <c r="AX17562" s="61"/>
      <c r="AY17562" s="61"/>
      <c r="AZ17562" s="61"/>
      <c r="BA17562" s="61"/>
    </row>
    <row r="17563" spans="39:53" x14ac:dyDescent="0.2">
      <c r="AM17563" s="61"/>
      <c r="AN17563" s="61"/>
      <c r="AO17563" s="171"/>
      <c r="AP17563" s="61"/>
      <c r="AQ17563" s="61"/>
      <c r="AR17563" s="61"/>
      <c r="AS17563" s="61"/>
      <c r="AT17563" s="61"/>
      <c r="AU17563" s="61"/>
      <c r="AV17563" s="61"/>
      <c r="AW17563" s="61"/>
      <c r="AX17563" s="61"/>
      <c r="AY17563" s="61"/>
      <c r="AZ17563" s="61"/>
      <c r="BA17563" s="61"/>
    </row>
    <row r="17564" spans="39:53" x14ac:dyDescent="0.2">
      <c r="AM17564" s="61"/>
      <c r="AN17564" s="61"/>
      <c r="AO17564" s="171"/>
      <c r="AP17564" s="61"/>
      <c r="AQ17564" s="61"/>
      <c r="AR17564" s="61"/>
      <c r="AS17564" s="61"/>
      <c r="AT17564" s="61"/>
      <c r="AU17564" s="61"/>
      <c r="AV17564" s="61"/>
      <c r="AW17564" s="61"/>
      <c r="AX17564" s="61"/>
      <c r="AY17564" s="61"/>
      <c r="AZ17564" s="61"/>
      <c r="BA17564" s="61"/>
    </row>
    <row r="17565" spans="39:53" x14ac:dyDescent="0.2">
      <c r="AM17565" s="61"/>
      <c r="AN17565" s="61"/>
      <c r="AO17565" s="171"/>
      <c r="AP17565" s="61"/>
      <c r="AQ17565" s="61"/>
      <c r="AR17565" s="61"/>
      <c r="AS17565" s="61"/>
      <c r="AT17565" s="61"/>
      <c r="AU17565" s="61"/>
      <c r="AV17565" s="61"/>
      <c r="AW17565" s="61"/>
      <c r="AX17565" s="61"/>
      <c r="AY17565" s="61"/>
      <c r="AZ17565" s="61"/>
      <c r="BA17565" s="61"/>
    </row>
    <row r="17566" spans="39:53" x14ac:dyDescent="0.2">
      <c r="AM17566" s="61"/>
      <c r="AN17566" s="61"/>
      <c r="AO17566" s="171"/>
      <c r="AP17566" s="61"/>
      <c r="AQ17566" s="61"/>
      <c r="AR17566" s="61"/>
      <c r="AS17566" s="61"/>
      <c r="AT17566" s="61"/>
      <c r="AU17566" s="61"/>
      <c r="AV17566" s="61"/>
      <c r="AW17566" s="61"/>
      <c r="AX17566" s="61"/>
      <c r="AY17566" s="61"/>
      <c r="AZ17566" s="61"/>
      <c r="BA17566" s="61"/>
    </row>
    <row r="17567" spans="39:53" x14ac:dyDescent="0.2">
      <c r="AM17567" s="61"/>
      <c r="AN17567" s="61"/>
      <c r="AO17567" s="171"/>
      <c r="AP17567" s="61"/>
      <c r="AQ17567" s="61"/>
      <c r="AR17567" s="61"/>
      <c r="AS17567" s="61"/>
      <c r="AT17567" s="61"/>
      <c r="AU17567" s="61"/>
      <c r="AV17567" s="61"/>
      <c r="AW17567" s="61"/>
      <c r="AX17567" s="61"/>
      <c r="AY17567" s="61"/>
      <c r="AZ17567" s="61"/>
      <c r="BA17567" s="61"/>
    </row>
    <row r="17568" spans="39:53" x14ac:dyDescent="0.2">
      <c r="AM17568" s="61"/>
      <c r="AN17568" s="61"/>
      <c r="AO17568" s="171"/>
      <c r="AP17568" s="61"/>
      <c r="AQ17568" s="61"/>
      <c r="AR17568" s="61"/>
      <c r="AS17568" s="61"/>
      <c r="AT17568" s="61"/>
      <c r="AU17568" s="61"/>
      <c r="AV17568" s="61"/>
      <c r="AW17568" s="61"/>
      <c r="AX17568" s="61"/>
      <c r="AY17568" s="61"/>
      <c r="AZ17568" s="61"/>
      <c r="BA17568" s="61"/>
    </row>
    <row r="17569" spans="39:53" x14ac:dyDescent="0.2">
      <c r="AM17569" s="61"/>
      <c r="AN17569" s="61"/>
      <c r="AO17569" s="171"/>
      <c r="AP17569" s="61"/>
      <c r="AQ17569" s="61"/>
      <c r="AR17569" s="61"/>
      <c r="AS17569" s="61"/>
      <c r="AT17569" s="61"/>
      <c r="AU17569" s="61"/>
      <c r="AV17569" s="61"/>
      <c r="AW17569" s="61"/>
      <c r="AX17569" s="61"/>
      <c r="AY17569" s="61"/>
      <c r="AZ17569" s="61"/>
      <c r="BA17569" s="61"/>
    </row>
    <row r="17570" spans="39:53" x14ac:dyDescent="0.2">
      <c r="AM17570" s="61"/>
      <c r="AN17570" s="61"/>
      <c r="AO17570" s="171"/>
      <c r="AP17570" s="61"/>
      <c r="AQ17570" s="61"/>
      <c r="AR17570" s="61"/>
      <c r="AS17570" s="61"/>
      <c r="AT17570" s="61"/>
      <c r="AU17570" s="61"/>
      <c r="AV17570" s="61"/>
      <c r="AW17570" s="61"/>
      <c r="AX17570" s="61"/>
      <c r="AY17570" s="61"/>
      <c r="AZ17570" s="61"/>
      <c r="BA17570" s="61"/>
    </row>
    <row r="17571" spans="39:53" x14ac:dyDescent="0.2">
      <c r="AM17571" s="61"/>
      <c r="AN17571" s="61"/>
      <c r="AO17571" s="171"/>
      <c r="AP17571" s="61"/>
      <c r="AQ17571" s="61"/>
      <c r="AR17571" s="61"/>
      <c r="AS17571" s="61"/>
      <c r="AT17571" s="61"/>
      <c r="AU17571" s="61"/>
      <c r="AV17571" s="61"/>
      <c r="AW17571" s="61"/>
      <c r="AX17571" s="61"/>
      <c r="AY17571" s="61"/>
      <c r="AZ17571" s="61"/>
      <c r="BA17571" s="61"/>
    </row>
    <row r="17572" spans="39:53" x14ac:dyDescent="0.2">
      <c r="AM17572" s="61"/>
      <c r="AN17572" s="61"/>
      <c r="AO17572" s="171"/>
      <c r="AP17572" s="61"/>
      <c r="AQ17572" s="61"/>
      <c r="AR17572" s="61"/>
      <c r="AS17572" s="61"/>
      <c r="AT17572" s="61"/>
      <c r="AU17572" s="61"/>
      <c r="AV17572" s="61"/>
      <c r="AW17572" s="61"/>
      <c r="AX17572" s="61"/>
      <c r="AY17572" s="61"/>
      <c r="AZ17572" s="61"/>
      <c r="BA17572" s="61"/>
    </row>
    <row r="17573" spans="39:53" x14ac:dyDescent="0.2">
      <c r="AM17573" s="61"/>
      <c r="AN17573" s="61"/>
      <c r="AO17573" s="171"/>
      <c r="AP17573" s="61"/>
      <c r="AQ17573" s="61"/>
      <c r="AR17573" s="61"/>
      <c r="AS17573" s="61"/>
      <c r="AT17573" s="61"/>
      <c r="AU17573" s="61"/>
      <c r="AV17573" s="61"/>
      <c r="AW17573" s="61"/>
      <c r="AX17573" s="61"/>
      <c r="AY17573" s="61"/>
      <c r="AZ17573" s="61"/>
      <c r="BA17573" s="61"/>
    </row>
    <row r="17574" spans="39:53" x14ac:dyDescent="0.2">
      <c r="AM17574" s="61"/>
      <c r="AN17574" s="61"/>
      <c r="AO17574" s="171"/>
      <c r="AP17574" s="61"/>
      <c r="AQ17574" s="61"/>
      <c r="AR17574" s="61"/>
      <c r="AS17574" s="61"/>
      <c r="AT17574" s="61"/>
      <c r="AU17574" s="61"/>
      <c r="AV17574" s="61"/>
      <c r="AW17574" s="61"/>
      <c r="AX17574" s="61"/>
      <c r="AY17574" s="61"/>
      <c r="AZ17574" s="61"/>
      <c r="BA17574" s="61"/>
    </row>
    <row r="17575" spans="39:53" x14ac:dyDescent="0.2">
      <c r="AM17575" s="61"/>
      <c r="AN17575" s="61"/>
      <c r="AO17575" s="171"/>
      <c r="AP17575" s="61"/>
      <c r="AQ17575" s="61"/>
      <c r="AR17575" s="61"/>
      <c r="AS17575" s="61"/>
      <c r="AT17575" s="61"/>
      <c r="AU17575" s="61"/>
      <c r="AV17575" s="61"/>
      <c r="AW17575" s="61"/>
      <c r="AX17575" s="61"/>
      <c r="AY17575" s="61"/>
      <c r="AZ17575" s="61"/>
      <c r="BA17575" s="61"/>
    </row>
    <row r="17576" spans="39:53" x14ac:dyDescent="0.2">
      <c r="AM17576" s="61"/>
      <c r="AN17576" s="61"/>
      <c r="AO17576" s="171"/>
      <c r="AP17576" s="61"/>
      <c r="AQ17576" s="61"/>
      <c r="AR17576" s="61"/>
      <c r="AS17576" s="61"/>
      <c r="AT17576" s="61"/>
      <c r="AU17576" s="61"/>
      <c r="AV17576" s="61"/>
      <c r="AW17576" s="61"/>
      <c r="AX17576" s="61"/>
      <c r="AY17576" s="61"/>
      <c r="AZ17576" s="61"/>
      <c r="BA17576" s="61"/>
    </row>
    <row r="17577" spans="39:53" x14ac:dyDescent="0.2">
      <c r="AM17577" s="61"/>
      <c r="AN17577" s="61"/>
      <c r="AO17577" s="171"/>
      <c r="AP17577" s="61"/>
      <c r="AQ17577" s="61"/>
      <c r="AR17577" s="61"/>
      <c r="AS17577" s="61"/>
      <c r="AT17577" s="61"/>
      <c r="AU17577" s="61"/>
      <c r="AV17577" s="61"/>
      <c r="AW17577" s="61"/>
      <c r="AX17577" s="61"/>
      <c r="AY17577" s="61"/>
      <c r="AZ17577" s="61"/>
      <c r="BA17577" s="61"/>
    </row>
    <row r="17578" spans="39:53" x14ac:dyDescent="0.2">
      <c r="AM17578" s="61"/>
      <c r="AN17578" s="61"/>
      <c r="AO17578" s="171"/>
      <c r="AP17578" s="61"/>
      <c r="AQ17578" s="61"/>
      <c r="AR17578" s="61"/>
      <c r="AS17578" s="61"/>
      <c r="AT17578" s="61"/>
      <c r="AU17578" s="61"/>
      <c r="AV17578" s="61"/>
      <c r="AW17578" s="61"/>
      <c r="AX17578" s="61"/>
      <c r="AY17578" s="61"/>
      <c r="AZ17578" s="61"/>
      <c r="BA17578" s="61"/>
    </row>
    <row r="17579" spans="39:53" x14ac:dyDescent="0.2">
      <c r="AM17579" s="61"/>
      <c r="AN17579" s="61"/>
      <c r="AO17579" s="171"/>
      <c r="AP17579" s="61"/>
      <c r="AQ17579" s="61"/>
      <c r="AR17579" s="61"/>
      <c r="AS17579" s="61"/>
      <c r="AT17579" s="61"/>
      <c r="AU17579" s="61"/>
      <c r="AV17579" s="61"/>
      <c r="AW17579" s="61"/>
      <c r="AX17579" s="61"/>
      <c r="AY17579" s="61"/>
      <c r="AZ17579" s="61"/>
      <c r="BA17579" s="61"/>
    </row>
    <row r="17580" spans="39:53" x14ac:dyDescent="0.2">
      <c r="AM17580" s="61"/>
      <c r="AN17580" s="61"/>
      <c r="AO17580" s="171"/>
      <c r="AP17580" s="61"/>
      <c r="AQ17580" s="61"/>
      <c r="AR17580" s="61"/>
      <c r="AS17580" s="61"/>
      <c r="AT17580" s="61"/>
      <c r="AU17580" s="61"/>
      <c r="AV17580" s="61"/>
      <c r="AW17580" s="61"/>
      <c r="AX17580" s="61"/>
      <c r="AY17580" s="61"/>
      <c r="AZ17580" s="61"/>
      <c r="BA17580" s="61"/>
    </row>
    <row r="17581" spans="39:53" x14ac:dyDescent="0.2">
      <c r="AM17581" s="61"/>
      <c r="AN17581" s="61"/>
      <c r="AO17581" s="171"/>
      <c r="AP17581" s="61"/>
      <c r="AQ17581" s="61"/>
      <c r="AR17581" s="61"/>
      <c r="AS17581" s="61"/>
      <c r="AT17581" s="61"/>
      <c r="AU17581" s="61"/>
      <c r="AV17581" s="61"/>
      <c r="AW17581" s="61"/>
      <c r="AX17581" s="61"/>
      <c r="AY17581" s="61"/>
      <c r="AZ17581" s="61"/>
      <c r="BA17581" s="61"/>
    </row>
    <row r="17582" spans="39:53" x14ac:dyDescent="0.2">
      <c r="AM17582" s="61"/>
      <c r="AN17582" s="61"/>
      <c r="AO17582" s="171"/>
      <c r="AP17582" s="61"/>
      <c r="AQ17582" s="61"/>
      <c r="AR17582" s="61"/>
      <c r="AS17582" s="61"/>
      <c r="AT17582" s="61"/>
      <c r="AU17582" s="61"/>
      <c r="AV17582" s="61"/>
      <c r="AW17582" s="61"/>
      <c r="AX17582" s="61"/>
      <c r="AY17582" s="61"/>
      <c r="AZ17582" s="61"/>
      <c r="BA17582" s="61"/>
    </row>
    <row r="17583" spans="39:53" x14ac:dyDescent="0.2">
      <c r="AM17583" s="61"/>
      <c r="AN17583" s="61"/>
      <c r="AO17583" s="171"/>
      <c r="AP17583" s="61"/>
      <c r="AQ17583" s="61"/>
      <c r="AR17583" s="61"/>
      <c r="AS17583" s="61"/>
      <c r="AT17583" s="61"/>
      <c r="AU17583" s="61"/>
      <c r="AV17583" s="61"/>
      <c r="AW17583" s="61"/>
      <c r="AX17583" s="61"/>
      <c r="AY17583" s="61"/>
      <c r="AZ17583" s="61"/>
      <c r="BA17583" s="61"/>
    </row>
    <row r="17584" spans="39:53" x14ac:dyDescent="0.2">
      <c r="AM17584" s="61"/>
      <c r="AN17584" s="61"/>
      <c r="AO17584" s="171"/>
      <c r="AP17584" s="61"/>
      <c r="AQ17584" s="61"/>
      <c r="AR17584" s="61"/>
      <c r="AS17584" s="61"/>
      <c r="AT17584" s="61"/>
      <c r="AU17584" s="61"/>
      <c r="AV17584" s="61"/>
      <c r="AW17584" s="61"/>
      <c r="AX17584" s="61"/>
      <c r="AY17584" s="61"/>
      <c r="AZ17584" s="61"/>
      <c r="BA17584" s="61"/>
    </row>
    <row r="17585" spans="39:53" x14ac:dyDescent="0.2">
      <c r="AM17585" s="61"/>
      <c r="AN17585" s="61"/>
      <c r="AO17585" s="171"/>
      <c r="AP17585" s="61"/>
      <c r="AQ17585" s="61"/>
      <c r="AR17585" s="61"/>
      <c r="AS17585" s="61"/>
      <c r="AT17585" s="61"/>
      <c r="AU17585" s="61"/>
      <c r="AV17585" s="61"/>
      <c r="AW17585" s="61"/>
      <c r="AX17585" s="61"/>
      <c r="AY17585" s="61"/>
      <c r="AZ17585" s="61"/>
      <c r="BA17585" s="61"/>
    </row>
    <row r="17586" spans="39:53" x14ac:dyDescent="0.2">
      <c r="AM17586" s="61"/>
      <c r="AN17586" s="61"/>
      <c r="AO17586" s="171"/>
      <c r="AP17586" s="61"/>
      <c r="AQ17586" s="61"/>
      <c r="AR17586" s="61"/>
      <c r="AS17586" s="61"/>
      <c r="AT17586" s="61"/>
      <c r="AU17586" s="61"/>
      <c r="AV17586" s="61"/>
      <c r="AW17586" s="61"/>
      <c r="AX17586" s="61"/>
      <c r="AY17586" s="61"/>
      <c r="AZ17586" s="61"/>
      <c r="BA17586" s="61"/>
    </row>
    <row r="17587" spans="39:53" x14ac:dyDescent="0.2">
      <c r="AM17587" s="61"/>
      <c r="AN17587" s="61"/>
      <c r="AO17587" s="171"/>
      <c r="AP17587" s="61"/>
      <c r="AQ17587" s="61"/>
      <c r="AR17587" s="61"/>
      <c r="AS17587" s="61"/>
      <c r="AT17587" s="61"/>
      <c r="AU17587" s="61"/>
      <c r="AV17587" s="61"/>
      <c r="AW17587" s="61"/>
      <c r="AX17587" s="61"/>
      <c r="AY17587" s="61"/>
      <c r="AZ17587" s="61"/>
      <c r="BA17587" s="61"/>
    </row>
    <row r="17588" spans="39:53" x14ac:dyDescent="0.2">
      <c r="AM17588" s="61"/>
      <c r="AN17588" s="61"/>
      <c r="AO17588" s="171"/>
      <c r="AP17588" s="61"/>
      <c r="AQ17588" s="61"/>
      <c r="AR17588" s="61"/>
      <c r="AS17588" s="61"/>
      <c r="AT17588" s="61"/>
      <c r="AU17588" s="61"/>
      <c r="AV17588" s="61"/>
      <c r="AW17588" s="61"/>
      <c r="AX17588" s="61"/>
      <c r="AY17588" s="61"/>
      <c r="AZ17588" s="61"/>
      <c r="BA17588" s="61"/>
    </row>
    <row r="17589" spans="39:53" x14ac:dyDescent="0.2">
      <c r="AM17589" s="61"/>
      <c r="AN17589" s="61"/>
      <c r="AO17589" s="171"/>
      <c r="AP17589" s="61"/>
      <c r="AQ17589" s="61"/>
      <c r="AR17589" s="61"/>
      <c r="AS17589" s="61"/>
      <c r="AT17589" s="61"/>
      <c r="AU17589" s="61"/>
      <c r="AV17589" s="61"/>
      <c r="AW17589" s="61"/>
      <c r="AX17589" s="61"/>
      <c r="AY17589" s="61"/>
      <c r="AZ17589" s="61"/>
      <c r="BA17589" s="61"/>
    </row>
    <row r="17590" spans="39:53" x14ac:dyDescent="0.2">
      <c r="AM17590" s="61"/>
      <c r="AN17590" s="61"/>
      <c r="AO17590" s="171"/>
      <c r="AP17590" s="61"/>
      <c r="AQ17590" s="61"/>
      <c r="AR17590" s="61"/>
      <c r="AS17590" s="61"/>
      <c r="AT17590" s="61"/>
      <c r="AU17590" s="61"/>
      <c r="AV17590" s="61"/>
      <c r="AW17590" s="61"/>
      <c r="AX17590" s="61"/>
      <c r="AY17590" s="61"/>
      <c r="AZ17590" s="61"/>
      <c r="BA17590" s="61"/>
    </row>
    <row r="17591" spans="39:53" x14ac:dyDescent="0.2">
      <c r="AM17591" s="61"/>
      <c r="AN17591" s="61"/>
      <c r="AO17591" s="171"/>
      <c r="AP17591" s="61"/>
      <c r="AQ17591" s="61"/>
      <c r="AR17591" s="61"/>
      <c r="AS17591" s="61"/>
      <c r="AT17591" s="61"/>
      <c r="AU17591" s="61"/>
      <c r="AV17591" s="61"/>
      <c r="AW17591" s="61"/>
      <c r="AX17591" s="61"/>
      <c r="AY17591" s="61"/>
      <c r="AZ17591" s="61"/>
      <c r="BA17591" s="61"/>
    </row>
    <row r="17592" spans="39:53" x14ac:dyDescent="0.2">
      <c r="AM17592" s="61"/>
      <c r="AN17592" s="61"/>
      <c r="AO17592" s="171"/>
      <c r="AP17592" s="61"/>
      <c r="AQ17592" s="61"/>
      <c r="AR17592" s="61"/>
      <c r="AS17592" s="61"/>
      <c r="AT17592" s="61"/>
      <c r="AU17592" s="61"/>
      <c r="AV17592" s="61"/>
      <c r="AW17592" s="61"/>
      <c r="AX17592" s="61"/>
      <c r="AY17592" s="61"/>
      <c r="AZ17592" s="61"/>
      <c r="BA17592" s="61"/>
    </row>
    <row r="17593" spans="39:53" x14ac:dyDescent="0.2">
      <c r="AM17593" s="61"/>
      <c r="AN17593" s="61"/>
      <c r="AO17593" s="171"/>
      <c r="AP17593" s="61"/>
      <c r="AQ17593" s="61"/>
      <c r="AR17593" s="61"/>
      <c r="AS17593" s="61"/>
      <c r="AT17593" s="61"/>
      <c r="AU17593" s="61"/>
      <c r="AV17593" s="61"/>
      <c r="AW17593" s="61"/>
      <c r="AX17593" s="61"/>
      <c r="AY17593" s="61"/>
      <c r="AZ17593" s="61"/>
      <c r="BA17593" s="61"/>
    </row>
    <row r="17594" spans="39:53" x14ac:dyDescent="0.2">
      <c r="AM17594" s="61"/>
      <c r="AN17594" s="61"/>
      <c r="AO17594" s="171"/>
      <c r="AP17594" s="61"/>
      <c r="AQ17594" s="61"/>
      <c r="AR17594" s="61"/>
      <c r="AS17594" s="61"/>
      <c r="AT17594" s="61"/>
      <c r="AU17594" s="61"/>
      <c r="AV17594" s="61"/>
      <c r="AW17594" s="61"/>
      <c r="AX17594" s="61"/>
      <c r="AY17594" s="61"/>
      <c r="AZ17594" s="61"/>
      <c r="BA17594" s="61"/>
    </row>
    <row r="17595" spans="39:53" x14ac:dyDescent="0.2">
      <c r="AM17595" s="61"/>
      <c r="AN17595" s="61"/>
      <c r="AO17595" s="171"/>
      <c r="AP17595" s="61"/>
      <c r="AQ17595" s="61"/>
      <c r="AR17595" s="61"/>
      <c r="AS17595" s="61"/>
      <c r="AT17595" s="61"/>
      <c r="AU17595" s="61"/>
      <c r="AV17595" s="61"/>
      <c r="AW17595" s="61"/>
      <c r="AX17595" s="61"/>
      <c r="AY17595" s="61"/>
      <c r="AZ17595" s="61"/>
      <c r="BA17595" s="61"/>
    </row>
    <row r="17596" spans="39:53" x14ac:dyDescent="0.2">
      <c r="AM17596" s="61"/>
      <c r="AN17596" s="61"/>
      <c r="AO17596" s="171"/>
      <c r="AP17596" s="61"/>
      <c r="AQ17596" s="61"/>
      <c r="AR17596" s="61"/>
      <c r="AS17596" s="61"/>
      <c r="AT17596" s="61"/>
      <c r="AU17596" s="61"/>
      <c r="AV17596" s="61"/>
      <c r="AW17596" s="61"/>
      <c r="AX17596" s="61"/>
      <c r="AY17596" s="61"/>
      <c r="AZ17596" s="61"/>
      <c r="BA17596" s="61"/>
    </row>
    <row r="17597" spans="39:53" x14ac:dyDescent="0.2">
      <c r="AM17597" s="61"/>
      <c r="AN17597" s="61"/>
      <c r="AO17597" s="171"/>
      <c r="AP17597" s="61"/>
      <c r="AQ17597" s="61"/>
      <c r="AR17597" s="61"/>
      <c r="AS17597" s="61"/>
      <c r="AT17597" s="61"/>
      <c r="AU17597" s="61"/>
      <c r="AV17597" s="61"/>
      <c r="AW17597" s="61"/>
      <c r="AX17597" s="61"/>
      <c r="AY17597" s="61"/>
      <c r="AZ17597" s="61"/>
      <c r="BA17597" s="61"/>
    </row>
    <row r="17598" spans="39:53" x14ac:dyDescent="0.2">
      <c r="AM17598" s="61"/>
      <c r="AN17598" s="61"/>
      <c r="AO17598" s="171"/>
      <c r="AP17598" s="61"/>
      <c r="AQ17598" s="61"/>
      <c r="AR17598" s="61"/>
      <c r="AS17598" s="61"/>
      <c r="AT17598" s="61"/>
      <c r="AU17598" s="61"/>
      <c r="AV17598" s="61"/>
      <c r="AW17598" s="61"/>
      <c r="AX17598" s="61"/>
      <c r="AY17598" s="61"/>
      <c r="AZ17598" s="61"/>
      <c r="BA17598" s="61"/>
    </row>
    <row r="17599" spans="39:53" x14ac:dyDescent="0.2">
      <c r="AM17599" s="61"/>
      <c r="AN17599" s="61"/>
      <c r="AO17599" s="171"/>
      <c r="AP17599" s="61"/>
      <c r="AQ17599" s="61"/>
      <c r="AR17599" s="61"/>
      <c r="AS17599" s="61"/>
      <c r="AT17599" s="61"/>
      <c r="AU17599" s="61"/>
      <c r="AV17599" s="61"/>
      <c r="AW17599" s="61"/>
      <c r="AX17599" s="61"/>
      <c r="AY17599" s="61"/>
      <c r="AZ17599" s="61"/>
      <c r="BA17599" s="61"/>
    </row>
    <row r="17600" spans="39:53" x14ac:dyDescent="0.2">
      <c r="AM17600" s="61"/>
      <c r="AN17600" s="61"/>
      <c r="AO17600" s="171"/>
      <c r="AP17600" s="61"/>
      <c r="AQ17600" s="61"/>
      <c r="AR17600" s="61"/>
      <c r="AS17600" s="61"/>
      <c r="AT17600" s="61"/>
      <c r="AU17600" s="61"/>
      <c r="AV17600" s="61"/>
      <c r="AW17600" s="61"/>
      <c r="AX17600" s="61"/>
      <c r="AY17600" s="61"/>
      <c r="AZ17600" s="61"/>
      <c r="BA17600" s="61"/>
    </row>
    <row r="17601" spans="39:53" x14ac:dyDescent="0.2">
      <c r="AM17601" s="61"/>
      <c r="AN17601" s="61"/>
      <c r="AO17601" s="171"/>
      <c r="AP17601" s="61"/>
      <c r="AQ17601" s="61"/>
      <c r="AR17601" s="61"/>
      <c r="AS17601" s="61"/>
      <c r="AT17601" s="61"/>
      <c r="AU17601" s="61"/>
      <c r="AV17601" s="61"/>
      <c r="AW17601" s="61"/>
      <c r="AX17601" s="61"/>
      <c r="AY17601" s="61"/>
      <c r="AZ17601" s="61"/>
      <c r="BA17601" s="61"/>
    </row>
    <row r="17602" spans="39:53" x14ac:dyDescent="0.2">
      <c r="AM17602" s="61"/>
      <c r="AN17602" s="61"/>
      <c r="AO17602" s="171"/>
      <c r="AP17602" s="61"/>
      <c r="AQ17602" s="61"/>
      <c r="AR17602" s="61"/>
      <c r="AS17602" s="61"/>
      <c r="AT17602" s="61"/>
      <c r="AU17602" s="61"/>
      <c r="AV17602" s="61"/>
      <c r="AW17602" s="61"/>
      <c r="AX17602" s="61"/>
      <c r="AY17602" s="61"/>
      <c r="AZ17602" s="61"/>
      <c r="BA17602" s="61"/>
    </row>
    <row r="17603" spans="39:53" x14ac:dyDescent="0.2">
      <c r="AM17603" s="61"/>
      <c r="AN17603" s="61"/>
      <c r="AO17603" s="171"/>
      <c r="AP17603" s="61"/>
      <c r="AQ17603" s="61"/>
      <c r="AR17603" s="61"/>
      <c r="AS17603" s="61"/>
      <c r="AT17603" s="61"/>
      <c r="AU17603" s="61"/>
      <c r="AV17603" s="61"/>
      <c r="AW17603" s="61"/>
      <c r="AX17603" s="61"/>
      <c r="AY17603" s="61"/>
      <c r="AZ17603" s="61"/>
      <c r="BA17603" s="61"/>
    </row>
    <row r="17604" spans="39:53" x14ac:dyDescent="0.2">
      <c r="AM17604" s="61"/>
      <c r="AN17604" s="61"/>
      <c r="AO17604" s="171"/>
      <c r="AP17604" s="61"/>
      <c r="AQ17604" s="61"/>
      <c r="AR17604" s="61"/>
      <c r="AS17604" s="61"/>
      <c r="AT17604" s="61"/>
      <c r="AU17604" s="61"/>
      <c r="AV17604" s="61"/>
      <c r="AW17604" s="61"/>
      <c r="AX17604" s="61"/>
      <c r="AY17604" s="61"/>
      <c r="AZ17604" s="61"/>
      <c r="BA17604" s="61"/>
    </row>
    <row r="17605" spans="39:53" x14ac:dyDescent="0.2">
      <c r="AM17605" s="61"/>
      <c r="AN17605" s="61"/>
      <c r="AO17605" s="171"/>
      <c r="AP17605" s="61"/>
      <c r="AQ17605" s="61"/>
      <c r="AR17605" s="61"/>
      <c r="AS17605" s="61"/>
      <c r="AT17605" s="61"/>
      <c r="AU17605" s="61"/>
      <c r="AV17605" s="61"/>
      <c r="AW17605" s="61"/>
      <c r="AX17605" s="61"/>
      <c r="AY17605" s="61"/>
      <c r="AZ17605" s="61"/>
      <c r="BA17605" s="61"/>
    </row>
    <row r="17606" spans="39:53" x14ac:dyDescent="0.2">
      <c r="AM17606" s="61"/>
      <c r="AN17606" s="61"/>
      <c r="AO17606" s="171"/>
      <c r="AP17606" s="61"/>
      <c r="AQ17606" s="61"/>
      <c r="AR17606" s="61"/>
      <c r="AS17606" s="61"/>
      <c r="AT17606" s="61"/>
      <c r="AU17606" s="61"/>
      <c r="AV17606" s="61"/>
      <c r="AW17606" s="61"/>
      <c r="AX17606" s="61"/>
      <c r="AY17606" s="61"/>
      <c r="AZ17606" s="61"/>
      <c r="BA17606" s="61"/>
    </row>
    <row r="17607" spans="39:53" x14ac:dyDescent="0.2">
      <c r="AM17607" s="61"/>
      <c r="AN17607" s="61"/>
      <c r="AO17607" s="171"/>
      <c r="AP17607" s="61"/>
      <c r="AQ17607" s="61"/>
      <c r="AR17607" s="61"/>
      <c r="AS17607" s="61"/>
      <c r="AT17607" s="61"/>
      <c r="AU17607" s="61"/>
      <c r="AV17607" s="61"/>
      <c r="AW17607" s="61"/>
      <c r="AX17607" s="61"/>
      <c r="AY17607" s="61"/>
      <c r="AZ17607" s="61"/>
      <c r="BA17607" s="61"/>
    </row>
    <row r="17608" spans="39:53" x14ac:dyDescent="0.2">
      <c r="AM17608" s="61"/>
      <c r="AN17608" s="61"/>
      <c r="AO17608" s="171"/>
      <c r="AP17608" s="61"/>
      <c r="AQ17608" s="61"/>
      <c r="AR17608" s="61"/>
      <c r="AS17608" s="61"/>
      <c r="AT17608" s="61"/>
      <c r="AU17608" s="61"/>
      <c r="AV17608" s="61"/>
      <c r="AW17608" s="61"/>
      <c r="AX17608" s="61"/>
      <c r="AY17608" s="61"/>
      <c r="AZ17608" s="61"/>
      <c r="BA17608" s="61"/>
    </row>
    <row r="17609" spans="39:53" x14ac:dyDescent="0.2">
      <c r="AM17609" s="61"/>
      <c r="AN17609" s="61"/>
      <c r="AO17609" s="171"/>
      <c r="AP17609" s="61"/>
      <c r="AQ17609" s="61"/>
      <c r="AR17609" s="61"/>
      <c r="AS17609" s="61"/>
      <c r="AT17609" s="61"/>
      <c r="AU17609" s="61"/>
      <c r="AV17609" s="61"/>
      <c r="AW17609" s="61"/>
      <c r="AX17609" s="61"/>
      <c r="AY17609" s="61"/>
      <c r="AZ17609" s="61"/>
      <c r="BA17609" s="61"/>
    </row>
    <row r="17610" spans="39:53" x14ac:dyDescent="0.2">
      <c r="AM17610" s="61"/>
      <c r="AN17610" s="61"/>
      <c r="AO17610" s="171"/>
      <c r="AP17610" s="61"/>
      <c r="AQ17610" s="61"/>
      <c r="AR17610" s="61"/>
      <c r="AS17610" s="61"/>
      <c r="AT17610" s="61"/>
      <c r="AU17610" s="61"/>
      <c r="AV17610" s="61"/>
      <c r="AW17610" s="61"/>
      <c r="AX17610" s="61"/>
      <c r="AY17610" s="61"/>
      <c r="AZ17610" s="61"/>
      <c r="BA17610" s="61"/>
    </row>
    <row r="17611" spans="39:53" x14ac:dyDescent="0.2">
      <c r="AM17611" s="61"/>
      <c r="AN17611" s="61"/>
      <c r="AO17611" s="171"/>
      <c r="AP17611" s="61"/>
      <c r="AQ17611" s="61"/>
      <c r="AR17611" s="61"/>
      <c r="AS17611" s="61"/>
      <c r="AT17611" s="61"/>
      <c r="AU17611" s="61"/>
      <c r="AV17611" s="61"/>
      <c r="AW17611" s="61"/>
      <c r="AX17611" s="61"/>
      <c r="AY17611" s="61"/>
      <c r="AZ17611" s="61"/>
      <c r="BA17611" s="61"/>
    </row>
    <row r="17612" spans="39:53" x14ac:dyDescent="0.2">
      <c r="AM17612" s="61"/>
      <c r="AN17612" s="61"/>
      <c r="AO17612" s="171"/>
      <c r="AP17612" s="61"/>
      <c r="AQ17612" s="61"/>
      <c r="AR17612" s="61"/>
      <c r="AS17612" s="61"/>
      <c r="AT17612" s="61"/>
      <c r="AU17612" s="61"/>
      <c r="AV17612" s="61"/>
      <c r="AW17612" s="61"/>
      <c r="AX17612" s="61"/>
      <c r="AY17612" s="61"/>
      <c r="AZ17612" s="61"/>
      <c r="BA17612" s="61"/>
    </row>
    <row r="17613" spans="39:53" x14ac:dyDescent="0.2">
      <c r="AM17613" s="61"/>
      <c r="AN17613" s="61"/>
      <c r="AO17613" s="171"/>
      <c r="AP17613" s="61"/>
      <c r="AQ17613" s="61"/>
      <c r="AR17613" s="61"/>
      <c r="AS17613" s="61"/>
      <c r="AT17613" s="61"/>
      <c r="AU17613" s="61"/>
      <c r="AV17613" s="61"/>
      <c r="AW17613" s="61"/>
      <c r="AX17613" s="61"/>
      <c r="AY17613" s="61"/>
      <c r="AZ17613" s="61"/>
      <c r="BA17613" s="61"/>
    </row>
    <row r="17614" spans="39:53" x14ac:dyDescent="0.2">
      <c r="AM17614" s="61"/>
      <c r="AN17614" s="61"/>
      <c r="AO17614" s="171"/>
      <c r="AP17614" s="61"/>
      <c r="AQ17614" s="61"/>
      <c r="AR17614" s="61"/>
      <c r="AS17614" s="61"/>
      <c r="AT17614" s="61"/>
      <c r="AU17614" s="61"/>
      <c r="AV17614" s="61"/>
      <c r="AW17614" s="61"/>
      <c r="AX17614" s="61"/>
      <c r="AY17614" s="61"/>
      <c r="AZ17614" s="61"/>
      <c r="BA17614" s="61"/>
    </row>
    <row r="17615" spans="39:53" x14ac:dyDescent="0.2">
      <c r="AM17615" s="61"/>
      <c r="AN17615" s="61"/>
      <c r="AO17615" s="171"/>
      <c r="AP17615" s="61"/>
      <c r="AQ17615" s="61"/>
      <c r="AR17615" s="61"/>
      <c r="AS17615" s="61"/>
      <c r="AT17615" s="61"/>
      <c r="AU17615" s="61"/>
      <c r="AV17615" s="61"/>
      <c r="AW17615" s="61"/>
      <c r="AX17615" s="61"/>
      <c r="AY17615" s="61"/>
      <c r="AZ17615" s="61"/>
      <c r="BA17615" s="61"/>
    </row>
    <row r="17616" spans="39:53" x14ac:dyDescent="0.2">
      <c r="AM17616" s="61"/>
      <c r="AN17616" s="61"/>
      <c r="AO17616" s="171"/>
      <c r="AP17616" s="61"/>
      <c r="AQ17616" s="61"/>
      <c r="AR17616" s="61"/>
      <c r="AS17616" s="61"/>
      <c r="AT17616" s="61"/>
      <c r="AU17616" s="61"/>
      <c r="AV17616" s="61"/>
      <c r="AW17616" s="61"/>
      <c r="AX17616" s="61"/>
      <c r="AY17616" s="61"/>
      <c r="AZ17616" s="61"/>
      <c r="BA17616" s="61"/>
    </row>
    <row r="17617" spans="39:53" x14ac:dyDescent="0.2">
      <c r="AM17617" s="61"/>
      <c r="AN17617" s="61"/>
      <c r="AO17617" s="171"/>
      <c r="AP17617" s="61"/>
      <c r="AQ17617" s="61"/>
      <c r="AR17617" s="61"/>
      <c r="AS17617" s="61"/>
      <c r="AT17617" s="61"/>
      <c r="AU17617" s="61"/>
      <c r="AV17617" s="61"/>
      <c r="AW17617" s="61"/>
      <c r="AX17617" s="61"/>
      <c r="AY17617" s="61"/>
      <c r="AZ17617" s="61"/>
      <c r="BA17617" s="61"/>
    </row>
    <row r="17618" spans="39:53" x14ac:dyDescent="0.2">
      <c r="AM17618" s="61"/>
      <c r="AN17618" s="61"/>
      <c r="AO17618" s="171"/>
      <c r="AP17618" s="61"/>
      <c r="AQ17618" s="61"/>
      <c r="AR17618" s="61"/>
      <c r="AS17618" s="61"/>
      <c r="AT17618" s="61"/>
      <c r="AU17618" s="61"/>
      <c r="AV17618" s="61"/>
      <c r="AW17618" s="61"/>
      <c r="AX17618" s="61"/>
      <c r="AY17618" s="61"/>
      <c r="AZ17618" s="61"/>
      <c r="BA17618" s="61"/>
    </row>
    <row r="17619" spans="39:53" x14ac:dyDescent="0.2">
      <c r="AM17619" s="61"/>
      <c r="AN17619" s="61"/>
      <c r="AO17619" s="171"/>
      <c r="AP17619" s="61"/>
      <c r="AQ17619" s="61"/>
      <c r="AR17619" s="61"/>
      <c r="AS17619" s="61"/>
      <c r="AT17619" s="61"/>
      <c r="AU17619" s="61"/>
      <c r="AV17619" s="61"/>
      <c r="AW17619" s="61"/>
      <c r="AX17619" s="61"/>
      <c r="AY17619" s="61"/>
      <c r="AZ17619" s="61"/>
      <c r="BA17619" s="61"/>
    </row>
    <row r="17620" spans="39:53" x14ac:dyDescent="0.2">
      <c r="AM17620" s="61"/>
      <c r="AN17620" s="61"/>
      <c r="AO17620" s="171"/>
      <c r="AP17620" s="61"/>
      <c r="AQ17620" s="61"/>
      <c r="AR17620" s="61"/>
      <c r="AS17620" s="61"/>
      <c r="AT17620" s="61"/>
      <c r="AU17620" s="61"/>
      <c r="AV17620" s="61"/>
      <c r="AW17620" s="61"/>
      <c r="AX17620" s="61"/>
      <c r="AY17620" s="61"/>
      <c r="AZ17620" s="61"/>
      <c r="BA17620" s="61"/>
    </row>
    <row r="17621" spans="39:53" x14ac:dyDescent="0.2">
      <c r="AM17621" s="61"/>
      <c r="AN17621" s="61"/>
      <c r="AO17621" s="171"/>
      <c r="AP17621" s="61"/>
      <c r="AQ17621" s="61"/>
      <c r="AR17621" s="61"/>
      <c r="AS17621" s="61"/>
      <c r="AT17621" s="61"/>
      <c r="AU17621" s="61"/>
      <c r="AV17621" s="61"/>
      <c r="AW17621" s="61"/>
      <c r="AX17621" s="61"/>
      <c r="AY17621" s="61"/>
      <c r="AZ17621" s="61"/>
      <c r="BA17621" s="61"/>
    </row>
    <row r="17622" spans="39:53" x14ac:dyDescent="0.2">
      <c r="AM17622" s="61"/>
      <c r="AN17622" s="61"/>
      <c r="AO17622" s="171"/>
      <c r="AP17622" s="61"/>
      <c r="AQ17622" s="61"/>
      <c r="AR17622" s="61"/>
      <c r="AS17622" s="61"/>
      <c r="AT17622" s="61"/>
      <c r="AU17622" s="61"/>
      <c r="AV17622" s="61"/>
      <c r="AW17622" s="61"/>
      <c r="AX17622" s="61"/>
      <c r="AY17622" s="61"/>
      <c r="AZ17622" s="61"/>
      <c r="BA17622" s="61"/>
    </row>
    <row r="17623" spans="39:53" x14ac:dyDescent="0.2">
      <c r="AM17623" s="61"/>
      <c r="AN17623" s="61"/>
      <c r="AO17623" s="171"/>
      <c r="AP17623" s="61"/>
      <c r="AQ17623" s="61"/>
      <c r="AR17623" s="61"/>
      <c r="AS17623" s="61"/>
      <c r="AT17623" s="61"/>
      <c r="AU17623" s="61"/>
      <c r="AV17623" s="61"/>
      <c r="AW17623" s="61"/>
      <c r="AX17623" s="61"/>
      <c r="AY17623" s="61"/>
      <c r="AZ17623" s="61"/>
      <c r="BA17623" s="61"/>
    </row>
    <row r="17624" spans="39:53" x14ac:dyDescent="0.2">
      <c r="AM17624" s="61"/>
      <c r="AN17624" s="61"/>
      <c r="AO17624" s="171"/>
      <c r="AP17624" s="61"/>
      <c r="AQ17624" s="61"/>
      <c r="AR17624" s="61"/>
      <c r="AS17624" s="61"/>
      <c r="AT17624" s="61"/>
      <c r="AU17624" s="61"/>
      <c r="AV17624" s="61"/>
      <c r="AW17624" s="61"/>
      <c r="AX17624" s="61"/>
      <c r="AY17624" s="61"/>
      <c r="AZ17624" s="61"/>
      <c r="BA17624" s="61"/>
    </row>
    <row r="17625" spans="39:53" x14ac:dyDescent="0.2">
      <c r="AM17625" s="61"/>
      <c r="AN17625" s="61"/>
      <c r="AO17625" s="171"/>
      <c r="AP17625" s="61"/>
      <c r="AQ17625" s="61"/>
      <c r="AR17625" s="61"/>
      <c r="AS17625" s="61"/>
      <c r="AT17625" s="61"/>
      <c r="AU17625" s="61"/>
      <c r="AV17625" s="61"/>
      <c r="AW17625" s="61"/>
      <c r="AX17625" s="61"/>
      <c r="AY17625" s="61"/>
      <c r="AZ17625" s="61"/>
      <c r="BA17625" s="61"/>
    </row>
    <row r="17626" spans="39:53" x14ac:dyDescent="0.2">
      <c r="AM17626" s="61"/>
      <c r="AN17626" s="61"/>
      <c r="AO17626" s="171"/>
      <c r="AP17626" s="61"/>
      <c r="AQ17626" s="61"/>
      <c r="AR17626" s="61"/>
      <c r="AS17626" s="61"/>
      <c r="AT17626" s="61"/>
      <c r="AU17626" s="61"/>
      <c r="AV17626" s="61"/>
      <c r="AW17626" s="61"/>
      <c r="AX17626" s="61"/>
      <c r="AY17626" s="61"/>
      <c r="AZ17626" s="61"/>
      <c r="BA17626" s="61"/>
    </row>
    <row r="17627" spans="39:53" x14ac:dyDescent="0.2">
      <c r="AM17627" s="61"/>
      <c r="AN17627" s="61"/>
      <c r="AO17627" s="171"/>
      <c r="AP17627" s="61"/>
      <c r="AQ17627" s="61"/>
      <c r="AR17627" s="61"/>
      <c r="AS17627" s="61"/>
      <c r="AT17627" s="61"/>
      <c r="AU17627" s="61"/>
      <c r="AV17627" s="61"/>
      <c r="AW17627" s="61"/>
      <c r="AX17627" s="61"/>
      <c r="AY17627" s="61"/>
      <c r="AZ17627" s="61"/>
      <c r="BA17627" s="61"/>
    </row>
    <row r="17628" spans="39:53" x14ac:dyDescent="0.2">
      <c r="AM17628" s="61"/>
      <c r="AN17628" s="61"/>
      <c r="AO17628" s="171"/>
      <c r="AP17628" s="61"/>
      <c r="AQ17628" s="61"/>
      <c r="AR17628" s="61"/>
      <c r="AS17628" s="61"/>
      <c r="AT17628" s="61"/>
      <c r="AU17628" s="61"/>
      <c r="AV17628" s="61"/>
      <c r="AW17628" s="61"/>
      <c r="AX17628" s="61"/>
      <c r="AY17628" s="61"/>
      <c r="AZ17628" s="61"/>
      <c r="BA17628" s="61"/>
    </row>
    <row r="17629" spans="39:53" x14ac:dyDescent="0.2">
      <c r="AM17629" s="61"/>
      <c r="AN17629" s="61"/>
      <c r="AO17629" s="171"/>
      <c r="AP17629" s="61"/>
      <c r="AQ17629" s="61"/>
      <c r="AR17629" s="61"/>
      <c r="AS17629" s="61"/>
      <c r="AT17629" s="61"/>
      <c r="AU17629" s="61"/>
      <c r="AV17629" s="61"/>
      <c r="AW17629" s="61"/>
      <c r="AX17629" s="61"/>
      <c r="AY17629" s="61"/>
      <c r="AZ17629" s="61"/>
      <c r="BA17629" s="61"/>
    </row>
    <row r="17630" spans="39:53" x14ac:dyDescent="0.2">
      <c r="AM17630" s="61"/>
      <c r="AN17630" s="61"/>
      <c r="AO17630" s="171"/>
      <c r="AP17630" s="61"/>
      <c r="AQ17630" s="61"/>
      <c r="AR17630" s="61"/>
      <c r="AS17630" s="61"/>
      <c r="AT17630" s="61"/>
      <c r="AU17630" s="61"/>
      <c r="AV17630" s="61"/>
      <c r="AW17630" s="61"/>
      <c r="AX17630" s="61"/>
      <c r="AY17630" s="61"/>
      <c r="AZ17630" s="61"/>
      <c r="BA17630" s="61"/>
    </row>
    <row r="17631" spans="39:53" x14ac:dyDescent="0.2">
      <c r="AM17631" s="61"/>
      <c r="AN17631" s="61"/>
      <c r="AO17631" s="171"/>
      <c r="AP17631" s="61"/>
      <c r="AQ17631" s="61"/>
      <c r="AR17631" s="61"/>
      <c r="AS17631" s="61"/>
      <c r="AT17631" s="61"/>
      <c r="AU17631" s="61"/>
      <c r="AV17631" s="61"/>
      <c r="AW17631" s="61"/>
      <c r="AX17631" s="61"/>
      <c r="AY17631" s="61"/>
      <c r="AZ17631" s="61"/>
      <c r="BA17631" s="61"/>
    </row>
    <row r="17632" spans="39:53" x14ac:dyDescent="0.2">
      <c r="AM17632" s="61"/>
      <c r="AN17632" s="61"/>
      <c r="AO17632" s="171"/>
      <c r="AP17632" s="61"/>
      <c r="AQ17632" s="61"/>
      <c r="AR17632" s="61"/>
      <c r="AS17632" s="61"/>
      <c r="AT17632" s="61"/>
      <c r="AU17632" s="61"/>
      <c r="AV17632" s="61"/>
      <c r="AW17632" s="61"/>
      <c r="AX17632" s="61"/>
      <c r="AY17632" s="61"/>
      <c r="AZ17632" s="61"/>
      <c r="BA17632" s="61"/>
    </row>
    <row r="17633" spans="39:53" x14ac:dyDescent="0.2">
      <c r="AM17633" s="61"/>
      <c r="AN17633" s="61"/>
      <c r="AO17633" s="171"/>
      <c r="AP17633" s="61"/>
      <c r="AQ17633" s="61"/>
      <c r="AR17633" s="61"/>
      <c r="AS17633" s="61"/>
      <c r="AT17633" s="61"/>
      <c r="AU17633" s="61"/>
      <c r="AV17633" s="61"/>
      <c r="AW17633" s="61"/>
      <c r="AX17633" s="61"/>
      <c r="AY17633" s="61"/>
      <c r="AZ17633" s="61"/>
      <c r="BA17633" s="61"/>
    </row>
    <row r="17634" spans="39:53" x14ac:dyDescent="0.2">
      <c r="AM17634" s="61"/>
      <c r="AN17634" s="61"/>
      <c r="AO17634" s="171"/>
      <c r="AP17634" s="61"/>
      <c r="AQ17634" s="61"/>
      <c r="AR17634" s="61"/>
      <c r="AS17634" s="61"/>
      <c r="AT17634" s="61"/>
      <c r="AU17634" s="61"/>
      <c r="AV17634" s="61"/>
      <c r="AW17634" s="61"/>
      <c r="AX17634" s="61"/>
      <c r="AY17634" s="61"/>
      <c r="AZ17634" s="61"/>
      <c r="BA17634" s="61"/>
    </row>
    <row r="17635" spans="39:53" x14ac:dyDescent="0.2">
      <c r="AM17635" s="61"/>
      <c r="AN17635" s="61"/>
      <c r="AO17635" s="171"/>
      <c r="AP17635" s="61"/>
      <c r="AQ17635" s="61"/>
      <c r="AR17635" s="61"/>
      <c r="AS17635" s="61"/>
      <c r="AT17635" s="61"/>
      <c r="AU17635" s="61"/>
      <c r="AV17635" s="61"/>
      <c r="AW17635" s="61"/>
      <c r="AX17635" s="61"/>
      <c r="AY17635" s="61"/>
      <c r="AZ17635" s="61"/>
      <c r="BA17635" s="61"/>
    </row>
    <row r="17636" spans="39:53" x14ac:dyDescent="0.2">
      <c r="AM17636" s="61"/>
      <c r="AN17636" s="61"/>
      <c r="AO17636" s="171"/>
      <c r="AP17636" s="61"/>
      <c r="AQ17636" s="61"/>
      <c r="AR17636" s="61"/>
      <c r="AS17636" s="61"/>
      <c r="AT17636" s="61"/>
      <c r="AU17636" s="61"/>
      <c r="AV17636" s="61"/>
      <c r="AW17636" s="61"/>
      <c r="AX17636" s="61"/>
      <c r="AY17636" s="61"/>
      <c r="AZ17636" s="61"/>
      <c r="BA17636" s="61"/>
    </row>
    <row r="17637" spans="39:53" x14ac:dyDescent="0.2">
      <c r="AM17637" s="61"/>
      <c r="AN17637" s="61"/>
      <c r="AO17637" s="171"/>
      <c r="AP17637" s="61"/>
      <c r="AQ17637" s="61"/>
      <c r="AR17637" s="61"/>
      <c r="AS17637" s="61"/>
      <c r="AT17637" s="61"/>
      <c r="AU17637" s="61"/>
      <c r="AV17637" s="61"/>
      <c r="AW17637" s="61"/>
      <c r="AX17637" s="61"/>
      <c r="AY17637" s="61"/>
      <c r="AZ17637" s="61"/>
      <c r="BA17637" s="61"/>
    </row>
    <row r="17638" spans="39:53" x14ac:dyDescent="0.2">
      <c r="AM17638" s="61"/>
      <c r="AN17638" s="61"/>
      <c r="AO17638" s="171"/>
      <c r="AP17638" s="61"/>
      <c r="AQ17638" s="61"/>
      <c r="AR17638" s="61"/>
      <c r="AS17638" s="61"/>
      <c r="AT17638" s="61"/>
      <c r="AU17638" s="61"/>
      <c r="AV17638" s="61"/>
      <c r="AW17638" s="61"/>
      <c r="AX17638" s="61"/>
      <c r="AY17638" s="61"/>
      <c r="AZ17638" s="61"/>
      <c r="BA17638" s="61"/>
    </row>
    <row r="17639" spans="39:53" x14ac:dyDescent="0.2">
      <c r="AM17639" s="61"/>
      <c r="AN17639" s="61"/>
      <c r="AO17639" s="171"/>
      <c r="AP17639" s="61"/>
      <c r="AQ17639" s="61"/>
      <c r="AR17639" s="61"/>
      <c r="AS17639" s="61"/>
      <c r="AT17639" s="61"/>
      <c r="AU17639" s="61"/>
      <c r="AV17639" s="61"/>
      <c r="AW17639" s="61"/>
      <c r="AX17639" s="61"/>
      <c r="AY17639" s="61"/>
      <c r="AZ17639" s="61"/>
      <c r="BA17639" s="61"/>
    </row>
    <row r="17640" spans="39:53" x14ac:dyDescent="0.2">
      <c r="AM17640" s="61"/>
      <c r="AN17640" s="61"/>
      <c r="AO17640" s="171"/>
      <c r="AP17640" s="61"/>
      <c r="AQ17640" s="61"/>
      <c r="AR17640" s="61"/>
      <c r="AS17640" s="61"/>
      <c r="AT17640" s="61"/>
      <c r="AU17640" s="61"/>
      <c r="AV17640" s="61"/>
      <c r="AW17640" s="61"/>
      <c r="AX17640" s="61"/>
      <c r="AY17640" s="61"/>
      <c r="AZ17640" s="61"/>
      <c r="BA17640" s="61"/>
    </row>
    <row r="17641" spans="39:53" x14ac:dyDescent="0.2">
      <c r="AM17641" s="61"/>
      <c r="AN17641" s="61"/>
      <c r="AO17641" s="171"/>
      <c r="AP17641" s="61"/>
      <c r="AQ17641" s="61"/>
      <c r="AR17641" s="61"/>
      <c r="AS17641" s="61"/>
      <c r="AT17641" s="61"/>
      <c r="AU17641" s="61"/>
      <c r="AV17641" s="61"/>
      <c r="AW17641" s="61"/>
      <c r="AX17641" s="61"/>
      <c r="AY17641" s="61"/>
      <c r="AZ17641" s="61"/>
      <c r="BA17641" s="61"/>
    </row>
    <row r="17642" spans="39:53" x14ac:dyDescent="0.2">
      <c r="AM17642" s="61"/>
      <c r="AN17642" s="61"/>
      <c r="AO17642" s="171"/>
      <c r="AP17642" s="61"/>
      <c r="AQ17642" s="61"/>
      <c r="AR17642" s="61"/>
      <c r="AS17642" s="61"/>
      <c r="AT17642" s="61"/>
      <c r="AU17642" s="61"/>
      <c r="AV17642" s="61"/>
      <c r="AW17642" s="61"/>
      <c r="AX17642" s="61"/>
      <c r="AY17642" s="61"/>
      <c r="AZ17642" s="61"/>
      <c r="BA17642" s="61"/>
    </row>
    <row r="17643" spans="39:53" x14ac:dyDescent="0.2">
      <c r="AM17643" s="61"/>
      <c r="AN17643" s="61"/>
      <c r="AO17643" s="171"/>
      <c r="AP17643" s="61"/>
      <c r="AQ17643" s="61"/>
      <c r="AR17643" s="61"/>
      <c r="AS17643" s="61"/>
      <c r="AT17643" s="61"/>
      <c r="AU17643" s="61"/>
      <c r="AV17643" s="61"/>
      <c r="AW17643" s="61"/>
      <c r="AX17643" s="61"/>
      <c r="AY17643" s="61"/>
      <c r="AZ17643" s="61"/>
      <c r="BA17643" s="61"/>
    </row>
    <row r="17644" spans="39:53" x14ac:dyDescent="0.2">
      <c r="AM17644" s="61"/>
      <c r="AN17644" s="61"/>
      <c r="AO17644" s="171"/>
      <c r="AP17644" s="61"/>
      <c r="AQ17644" s="61"/>
      <c r="AR17644" s="61"/>
      <c r="AS17644" s="61"/>
      <c r="AT17644" s="61"/>
      <c r="AU17644" s="61"/>
      <c r="AV17644" s="61"/>
      <c r="AW17644" s="61"/>
      <c r="AX17644" s="61"/>
      <c r="AY17644" s="61"/>
      <c r="AZ17644" s="61"/>
      <c r="BA17644" s="61"/>
    </row>
    <row r="17645" spans="39:53" x14ac:dyDescent="0.2">
      <c r="AM17645" s="61"/>
      <c r="AN17645" s="61"/>
      <c r="AO17645" s="171"/>
      <c r="AP17645" s="61"/>
      <c r="AQ17645" s="61"/>
      <c r="AR17645" s="61"/>
      <c r="AS17645" s="61"/>
      <c r="AT17645" s="61"/>
      <c r="AU17645" s="61"/>
      <c r="AV17645" s="61"/>
      <c r="AW17645" s="61"/>
      <c r="AX17645" s="61"/>
      <c r="AY17645" s="61"/>
      <c r="AZ17645" s="61"/>
      <c r="BA17645" s="61"/>
    </row>
    <row r="17646" spans="39:53" x14ac:dyDescent="0.2">
      <c r="AM17646" s="61"/>
      <c r="AN17646" s="61"/>
      <c r="AO17646" s="171"/>
      <c r="AP17646" s="61"/>
      <c r="AQ17646" s="61"/>
      <c r="AR17646" s="61"/>
      <c r="AS17646" s="61"/>
      <c r="AT17646" s="61"/>
      <c r="AU17646" s="61"/>
      <c r="AV17646" s="61"/>
      <c r="AW17646" s="61"/>
      <c r="AX17646" s="61"/>
      <c r="AY17646" s="61"/>
      <c r="AZ17646" s="61"/>
      <c r="BA17646" s="61"/>
    </row>
    <row r="17647" spans="39:53" x14ac:dyDescent="0.2">
      <c r="AM17647" s="61"/>
      <c r="AN17647" s="61"/>
      <c r="AO17647" s="171"/>
      <c r="AP17647" s="61"/>
      <c r="AQ17647" s="61"/>
      <c r="AR17647" s="61"/>
      <c r="AS17647" s="61"/>
      <c r="AT17647" s="61"/>
      <c r="AU17647" s="61"/>
      <c r="AV17647" s="61"/>
      <c r="AW17647" s="61"/>
      <c r="AX17647" s="61"/>
      <c r="AY17647" s="61"/>
      <c r="AZ17647" s="61"/>
      <c r="BA17647" s="61"/>
    </row>
    <row r="17648" spans="39:53" x14ac:dyDescent="0.2">
      <c r="AM17648" s="61"/>
      <c r="AN17648" s="61"/>
      <c r="AO17648" s="171"/>
      <c r="AP17648" s="61"/>
      <c r="AQ17648" s="61"/>
      <c r="AR17648" s="61"/>
      <c r="AS17648" s="61"/>
      <c r="AT17648" s="61"/>
      <c r="AU17648" s="61"/>
      <c r="AV17648" s="61"/>
      <c r="AW17648" s="61"/>
      <c r="AX17648" s="61"/>
      <c r="AY17648" s="61"/>
      <c r="AZ17648" s="61"/>
      <c r="BA17648" s="61"/>
    </row>
    <row r="17649" spans="39:53" x14ac:dyDescent="0.2">
      <c r="AM17649" s="61"/>
      <c r="AN17649" s="61"/>
      <c r="AO17649" s="171"/>
      <c r="AP17649" s="61"/>
      <c r="AQ17649" s="61"/>
      <c r="AR17649" s="61"/>
      <c r="AS17649" s="61"/>
      <c r="AT17649" s="61"/>
      <c r="AU17649" s="61"/>
      <c r="AV17649" s="61"/>
      <c r="AW17649" s="61"/>
      <c r="AX17649" s="61"/>
      <c r="AY17649" s="61"/>
      <c r="AZ17649" s="61"/>
      <c r="BA17649" s="61"/>
    </row>
    <row r="17650" spans="39:53" x14ac:dyDescent="0.2">
      <c r="AM17650" s="61"/>
      <c r="AN17650" s="61"/>
      <c r="AO17650" s="171"/>
      <c r="AP17650" s="61"/>
      <c r="AQ17650" s="61"/>
      <c r="AR17650" s="61"/>
      <c r="AS17650" s="61"/>
      <c r="AT17650" s="61"/>
      <c r="AU17650" s="61"/>
      <c r="AV17650" s="61"/>
      <c r="AW17650" s="61"/>
      <c r="AX17650" s="61"/>
      <c r="AY17650" s="61"/>
      <c r="AZ17650" s="61"/>
      <c r="BA17650" s="61"/>
    </row>
    <row r="17651" spans="39:53" x14ac:dyDescent="0.2">
      <c r="AM17651" s="61"/>
      <c r="AN17651" s="61"/>
      <c r="AO17651" s="171"/>
      <c r="AP17651" s="61"/>
      <c r="AQ17651" s="61"/>
      <c r="AR17651" s="61"/>
      <c r="AS17651" s="61"/>
      <c r="AT17651" s="61"/>
      <c r="AU17651" s="61"/>
      <c r="AV17651" s="61"/>
      <c r="AW17651" s="61"/>
      <c r="AX17651" s="61"/>
      <c r="AY17651" s="61"/>
      <c r="AZ17651" s="61"/>
      <c r="BA17651" s="61"/>
    </row>
    <row r="17652" spans="39:53" x14ac:dyDescent="0.2">
      <c r="AM17652" s="61"/>
      <c r="AN17652" s="61"/>
      <c r="AO17652" s="171"/>
      <c r="AP17652" s="61"/>
      <c r="AQ17652" s="61"/>
      <c r="AR17652" s="61"/>
      <c r="AS17652" s="61"/>
      <c r="AT17652" s="61"/>
      <c r="AU17652" s="61"/>
      <c r="AV17652" s="61"/>
      <c r="AW17652" s="61"/>
      <c r="AX17652" s="61"/>
      <c r="AY17652" s="61"/>
      <c r="AZ17652" s="61"/>
      <c r="BA17652" s="61"/>
    </row>
    <row r="17653" spans="39:53" x14ac:dyDescent="0.2">
      <c r="AM17653" s="61"/>
      <c r="AN17653" s="61"/>
      <c r="AO17653" s="171"/>
      <c r="AP17653" s="61"/>
      <c r="AQ17653" s="61"/>
      <c r="AR17653" s="61"/>
      <c r="AS17653" s="61"/>
      <c r="AT17653" s="61"/>
      <c r="AU17653" s="61"/>
      <c r="AV17653" s="61"/>
      <c r="AW17653" s="61"/>
      <c r="AX17653" s="61"/>
      <c r="AY17653" s="61"/>
      <c r="AZ17653" s="61"/>
      <c r="BA17653" s="61"/>
    </row>
    <row r="17654" spans="39:53" x14ac:dyDescent="0.2">
      <c r="AM17654" s="61"/>
      <c r="AN17654" s="61"/>
      <c r="AO17654" s="171"/>
      <c r="AP17654" s="61"/>
      <c r="AQ17654" s="61"/>
      <c r="AR17654" s="61"/>
      <c r="AS17654" s="61"/>
      <c r="AT17654" s="61"/>
      <c r="AU17654" s="61"/>
      <c r="AV17654" s="61"/>
      <c r="AW17654" s="61"/>
      <c r="AX17654" s="61"/>
      <c r="AY17654" s="61"/>
      <c r="AZ17654" s="61"/>
      <c r="BA17654" s="61"/>
    </row>
    <row r="17655" spans="39:53" x14ac:dyDescent="0.2">
      <c r="AM17655" s="61"/>
      <c r="AN17655" s="61"/>
      <c r="AO17655" s="171"/>
      <c r="AP17655" s="61"/>
      <c r="AQ17655" s="61"/>
      <c r="AR17655" s="61"/>
      <c r="AS17655" s="61"/>
      <c r="AT17655" s="61"/>
      <c r="AU17655" s="61"/>
      <c r="AV17655" s="61"/>
      <c r="AW17655" s="61"/>
      <c r="AX17655" s="61"/>
      <c r="AY17655" s="61"/>
      <c r="AZ17655" s="61"/>
      <c r="BA17655" s="61"/>
    </row>
    <row r="17656" spans="39:53" x14ac:dyDescent="0.2">
      <c r="AM17656" s="61"/>
      <c r="AN17656" s="61"/>
      <c r="AO17656" s="171"/>
      <c r="AP17656" s="61"/>
      <c r="AQ17656" s="61"/>
      <c r="AR17656" s="61"/>
      <c r="AS17656" s="61"/>
      <c r="AT17656" s="61"/>
      <c r="AU17656" s="61"/>
      <c r="AV17656" s="61"/>
      <c r="AW17656" s="61"/>
      <c r="AX17656" s="61"/>
      <c r="AY17656" s="61"/>
      <c r="AZ17656" s="61"/>
      <c r="BA17656" s="61"/>
    </row>
    <row r="17657" spans="39:53" x14ac:dyDescent="0.2">
      <c r="AM17657" s="61"/>
      <c r="AN17657" s="61"/>
      <c r="AO17657" s="171"/>
      <c r="AP17657" s="61"/>
      <c r="AQ17657" s="61"/>
      <c r="AR17657" s="61"/>
      <c r="AS17657" s="61"/>
      <c r="AT17657" s="61"/>
      <c r="AU17657" s="61"/>
      <c r="AV17657" s="61"/>
      <c r="AW17657" s="61"/>
      <c r="AX17657" s="61"/>
      <c r="AY17657" s="61"/>
      <c r="AZ17657" s="61"/>
      <c r="BA17657" s="61"/>
    </row>
    <row r="17658" spans="39:53" x14ac:dyDescent="0.2">
      <c r="AM17658" s="61"/>
      <c r="AN17658" s="61"/>
      <c r="AO17658" s="171"/>
      <c r="AP17658" s="61"/>
      <c r="AQ17658" s="61"/>
      <c r="AR17658" s="61"/>
      <c r="AS17658" s="61"/>
      <c r="AT17658" s="61"/>
      <c r="AU17658" s="61"/>
      <c r="AV17658" s="61"/>
      <c r="AW17658" s="61"/>
      <c r="AX17658" s="61"/>
      <c r="AY17658" s="61"/>
      <c r="AZ17658" s="61"/>
      <c r="BA17658" s="61"/>
    </row>
    <row r="17659" spans="39:53" x14ac:dyDescent="0.2">
      <c r="AM17659" s="61"/>
      <c r="AN17659" s="61"/>
      <c r="AO17659" s="171"/>
      <c r="AP17659" s="61"/>
      <c r="AQ17659" s="61"/>
      <c r="AR17659" s="61"/>
      <c r="AS17659" s="61"/>
      <c r="AT17659" s="61"/>
      <c r="AU17659" s="61"/>
      <c r="AV17659" s="61"/>
      <c r="AW17659" s="61"/>
      <c r="AX17659" s="61"/>
      <c r="AY17659" s="61"/>
      <c r="AZ17659" s="61"/>
      <c r="BA17659" s="61"/>
    </row>
    <row r="17660" spans="39:53" x14ac:dyDescent="0.2">
      <c r="AM17660" s="61"/>
      <c r="AN17660" s="61"/>
      <c r="AO17660" s="171"/>
      <c r="AP17660" s="61"/>
      <c r="AQ17660" s="61"/>
      <c r="AR17660" s="61"/>
      <c r="AS17660" s="61"/>
      <c r="AT17660" s="61"/>
      <c r="AU17660" s="61"/>
      <c r="AV17660" s="61"/>
      <c r="AW17660" s="61"/>
      <c r="AX17660" s="61"/>
      <c r="AY17660" s="61"/>
      <c r="AZ17660" s="61"/>
      <c r="BA17660" s="61"/>
    </row>
    <row r="17661" spans="39:53" x14ac:dyDescent="0.2">
      <c r="AM17661" s="61"/>
      <c r="AN17661" s="61"/>
      <c r="AO17661" s="171"/>
      <c r="AP17661" s="61"/>
      <c r="AQ17661" s="61"/>
      <c r="AR17661" s="61"/>
      <c r="AS17661" s="61"/>
      <c r="AT17661" s="61"/>
      <c r="AU17661" s="61"/>
      <c r="AV17661" s="61"/>
      <c r="AW17661" s="61"/>
      <c r="AX17661" s="61"/>
      <c r="AY17661" s="61"/>
      <c r="AZ17661" s="61"/>
      <c r="BA17661" s="61"/>
    </row>
    <row r="17662" spans="39:53" x14ac:dyDescent="0.2">
      <c r="AM17662" s="61"/>
      <c r="AN17662" s="61"/>
      <c r="AO17662" s="171"/>
      <c r="AP17662" s="61"/>
      <c r="AQ17662" s="61"/>
      <c r="AR17662" s="61"/>
      <c r="AS17662" s="61"/>
      <c r="AT17662" s="61"/>
      <c r="AU17662" s="61"/>
      <c r="AV17662" s="61"/>
      <c r="AW17662" s="61"/>
      <c r="AX17662" s="61"/>
      <c r="AY17662" s="61"/>
      <c r="AZ17662" s="61"/>
      <c r="BA17662" s="61"/>
    </row>
    <row r="17663" spans="39:53" x14ac:dyDescent="0.2">
      <c r="AM17663" s="61"/>
      <c r="AN17663" s="61"/>
      <c r="AO17663" s="171"/>
      <c r="AP17663" s="61"/>
      <c r="AQ17663" s="61"/>
      <c r="AR17663" s="61"/>
      <c r="AS17663" s="61"/>
      <c r="AT17663" s="61"/>
      <c r="AU17663" s="61"/>
      <c r="AV17663" s="61"/>
      <c r="AW17663" s="61"/>
      <c r="AX17663" s="61"/>
      <c r="AY17663" s="61"/>
      <c r="AZ17663" s="61"/>
      <c r="BA17663" s="61"/>
    </row>
    <row r="17664" spans="39:53" x14ac:dyDescent="0.2">
      <c r="AM17664" s="61"/>
      <c r="AN17664" s="61"/>
      <c r="AO17664" s="171"/>
      <c r="AP17664" s="61"/>
      <c r="AQ17664" s="61"/>
      <c r="AR17664" s="61"/>
      <c r="AS17664" s="61"/>
      <c r="AT17664" s="61"/>
      <c r="AU17664" s="61"/>
      <c r="AV17664" s="61"/>
      <c r="AW17664" s="61"/>
      <c r="AX17664" s="61"/>
      <c r="AY17664" s="61"/>
      <c r="AZ17664" s="61"/>
      <c r="BA17664" s="61"/>
    </row>
    <row r="17665" spans="39:53" x14ac:dyDescent="0.2">
      <c r="AM17665" s="61"/>
      <c r="AN17665" s="61"/>
      <c r="AO17665" s="171"/>
      <c r="AP17665" s="61"/>
      <c r="AQ17665" s="61"/>
      <c r="AR17665" s="61"/>
      <c r="AS17665" s="61"/>
      <c r="AT17665" s="61"/>
      <c r="AU17665" s="61"/>
      <c r="AV17665" s="61"/>
      <c r="AW17665" s="61"/>
      <c r="AX17665" s="61"/>
      <c r="AY17665" s="61"/>
      <c r="AZ17665" s="61"/>
      <c r="BA17665" s="61"/>
    </row>
    <row r="17666" spans="39:53" x14ac:dyDescent="0.2">
      <c r="AM17666" s="61"/>
      <c r="AN17666" s="61"/>
      <c r="AO17666" s="171"/>
      <c r="AP17666" s="61"/>
      <c r="AQ17666" s="61"/>
      <c r="AR17666" s="61"/>
      <c r="AS17666" s="61"/>
      <c r="AT17666" s="61"/>
      <c r="AU17666" s="61"/>
      <c r="AV17666" s="61"/>
      <c r="AW17666" s="61"/>
      <c r="AX17666" s="61"/>
      <c r="AY17666" s="61"/>
      <c r="AZ17666" s="61"/>
      <c r="BA17666" s="61"/>
    </row>
    <row r="17667" spans="39:53" x14ac:dyDescent="0.2">
      <c r="AM17667" s="61"/>
      <c r="AN17667" s="61"/>
      <c r="AO17667" s="171"/>
      <c r="AP17667" s="61"/>
      <c r="AQ17667" s="61"/>
      <c r="AR17667" s="61"/>
      <c r="AS17667" s="61"/>
      <c r="AT17667" s="61"/>
      <c r="AU17667" s="61"/>
      <c r="AV17667" s="61"/>
      <c r="AW17667" s="61"/>
      <c r="AX17667" s="61"/>
      <c r="AY17667" s="61"/>
      <c r="AZ17667" s="61"/>
      <c r="BA17667" s="61"/>
    </row>
    <row r="17668" spans="39:53" x14ac:dyDescent="0.2">
      <c r="AM17668" s="61"/>
      <c r="AN17668" s="61"/>
      <c r="AO17668" s="171"/>
      <c r="AP17668" s="61"/>
      <c r="AQ17668" s="61"/>
      <c r="AR17668" s="61"/>
      <c r="AS17668" s="61"/>
      <c r="AT17668" s="61"/>
      <c r="AU17668" s="61"/>
      <c r="AV17668" s="61"/>
      <c r="AW17668" s="61"/>
      <c r="AX17668" s="61"/>
      <c r="AY17668" s="61"/>
      <c r="AZ17668" s="61"/>
      <c r="BA17668" s="61"/>
    </row>
    <row r="17669" spans="39:53" x14ac:dyDescent="0.2">
      <c r="AM17669" s="61"/>
      <c r="AN17669" s="61"/>
      <c r="AO17669" s="171"/>
      <c r="AP17669" s="61"/>
      <c r="AQ17669" s="61"/>
      <c r="AR17669" s="61"/>
      <c r="AS17669" s="61"/>
      <c r="AT17669" s="61"/>
      <c r="AU17669" s="61"/>
      <c r="AV17669" s="61"/>
      <c r="AW17669" s="61"/>
      <c r="AX17669" s="61"/>
      <c r="AY17669" s="61"/>
      <c r="AZ17669" s="61"/>
      <c r="BA17669" s="61"/>
    </row>
    <row r="17670" spans="39:53" x14ac:dyDescent="0.2">
      <c r="AM17670" s="61"/>
      <c r="AN17670" s="61"/>
      <c r="AO17670" s="171"/>
      <c r="AP17670" s="61"/>
      <c r="AQ17670" s="61"/>
      <c r="AR17670" s="61"/>
      <c r="AS17670" s="61"/>
      <c r="AT17670" s="61"/>
      <c r="AU17670" s="61"/>
      <c r="AV17670" s="61"/>
      <c r="AW17670" s="61"/>
      <c r="AX17670" s="61"/>
      <c r="AY17670" s="61"/>
      <c r="AZ17670" s="61"/>
      <c r="BA17670" s="61"/>
    </row>
    <row r="17671" spans="39:53" x14ac:dyDescent="0.2">
      <c r="AM17671" s="61"/>
      <c r="AN17671" s="61"/>
      <c r="AO17671" s="171"/>
      <c r="AP17671" s="61"/>
      <c r="AQ17671" s="61"/>
      <c r="AR17671" s="61"/>
      <c r="AS17671" s="61"/>
      <c r="AT17671" s="61"/>
      <c r="AU17671" s="61"/>
      <c r="AV17671" s="61"/>
      <c r="AW17671" s="61"/>
      <c r="AX17671" s="61"/>
      <c r="AY17671" s="61"/>
      <c r="AZ17671" s="61"/>
      <c r="BA17671" s="61"/>
    </row>
    <row r="17672" spans="39:53" x14ac:dyDescent="0.2">
      <c r="AM17672" s="61"/>
      <c r="AN17672" s="61"/>
      <c r="AO17672" s="171"/>
      <c r="AP17672" s="61"/>
      <c r="AQ17672" s="61"/>
      <c r="AR17672" s="61"/>
      <c r="AS17672" s="61"/>
      <c r="AT17672" s="61"/>
      <c r="AU17672" s="61"/>
      <c r="AV17672" s="61"/>
      <c r="AW17672" s="61"/>
      <c r="AX17672" s="61"/>
      <c r="AY17672" s="61"/>
      <c r="AZ17672" s="61"/>
      <c r="BA17672" s="61"/>
    </row>
    <row r="17673" spans="39:53" x14ac:dyDescent="0.2">
      <c r="AM17673" s="61"/>
      <c r="AN17673" s="61"/>
      <c r="AO17673" s="171"/>
      <c r="AP17673" s="61"/>
      <c r="AQ17673" s="61"/>
      <c r="AR17673" s="61"/>
      <c r="AS17673" s="61"/>
      <c r="AT17673" s="61"/>
      <c r="AU17673" s="61"/>
      <c r="AV17673" s="61"/>
      <c r="AW17673" s="61"/>
      <c r="AX17673" s="61"/>
      <c r="AY17673" s="61"/>
      <c r="AZ17673" s="61"/>
      <c r="BA17673" s="61"/>
    </row>
    <row r="17674" spans="39:53" x14ac:dyDescent="0.2">
      <c r="AM17674" s="61"/>
      <c r="AN17674" s="61"/>
      <c r="AO17674" s="171"/>
      <c r="AP17674" s="61"/>
      <c r="AQ17674" s="61"/>
      <c r="AR17674" s="61"/>
      <c r="AS17674" s="61"/>
      <c r="AT17674" s="61"/>
      <c r="AU17674" s="61"/>
      <c r="AV17674" s="61"/>
      <c r="AW17674" s="61"/>
      <c r="AX17674" s="61"/>
      <c r="AY17674" s="61"/>
      <c r="AZ17674" s="61"/>
      <c r="BA17674" s="61"/>
    </row>
    <row r="17675" spans="39:53" x14ac:dyDescent="0.2">
      <c r="AM17675" s="61"/>
      <c r="AN17675" s="61"/>
      <c r="AO17675" s="171"/>
      <c r="AP17675" s="61"/>
      <c r="AQ17675" s="61"/>
      <c r="AR17675" s="61"/>
      <c r="AS17675" s="61"/>
      <c r="AT17675" s="61"/>
      <c r="AU17675" s="61"/>
      <c r="AV17675" s="61"/>
      <c r="AW17675" s="61"/>
      <c r="AX17675" s="61"/>
      <c r="AY17675" s="61"/>
      <c r="AZ17675" s="61"/>
      <c r="BA17675" s="61"/>
    </row>
    <row r="17676" spans="39:53" x14ac:dyDescent="0.2">
      <c r="AM17676" s="61"/>
      <c r="AN17676" s="61"/>
      <c r="AO17676" s="171"/>
      <c r="AP17676" s="61"/>
      <c r="AQ17676" s="61"/>
      <c r="AR17676" s="61"/>
      <c r="AS17676" s="61"/>
      <c r="AT17676" s="61"/>
      <c r="AU17676" s="61"/>
      <c r="AV17676" s="61"/>
      <c r="AW17676" s="61"/>
      <c r="AX17676" s="61"/>
      <c r="AY17676" s="61"/>
      <c r="AZ17676" s="61"/>
      <c r="BA17676" s="61"/>
    </row>
    <row r="17677" spans="39:53" x14ac:dyDescent="0.2">
      <c r="AM17677" s="61"/>
      <c r="AN17677" s="61"/>
      <c r="AO17677" s="171"/>
      <c r="AP17677" s="61"/>
      <c r="AQ17677" s="61"/>
      <c r="AR17677" s="61"/>
      <c r="AS17677" s="61"/>
      <c r="AT17677" s="61"/>
      <c r="AU17677" s="61"/>
      <c r="AV17677" s="61"/>
      <c r="AW17677" s="61"/>
      <c r="AX17677" s="61"/>
      <c r="AY17677" s="61"/>
      <c r="AZ17677" s="61"/>
      <c r="BA17677" s="61"/>
    </row>
    <row r="17678" spans="39:53" x14ac:dyDescent="0.2">
      <c r="AM17678" s="61"/>
      <c r="AN17678" s="61"/>
      <c r="AO17678" s="171"/>
      <c r="AP17678" s="61"/>
      <c r="AQ17678" s="61"/>
      <c r="AR17678" s="61"/>
      <c r="AS17678" s="61"/>
      <c r="AT17678" s="61"/>
      <c r="AU17678" s="61"/>
      <c r="AV17678" s="61"/>
      <c r="AW17678" s="61"/>
      <c r="AX17678" s="61"/>
      <c r="AY17678" s="61"/>
      <c r="AZ17678" s="61"/>
      <c r="BA17678" s="61"/>
    </row>
    <row r="17679" spans="39:53" x14ac:dyDescent="0.2">
      <c r="AM17679" s="61"/>
      <c r="AN17679" s="61"/>
      <c r="AO17679" s="171"/>
      <c r="AP17679" s="61"/>
      <c r="AQ17679" s="61"/>
      <c r="AR17679" s="61"/>
      <c r="AS17679" s="61"/>
      <c r="AT17679" s="61"/>
      <c r="AU17679" s="61"/>
      <c r="AV17679" s="61"/>
      <c r="AW17679" s="61"/>
      <c r="AX17679" s="61"/>
      <c r="AY17679" s="61"/>
      <c r="AZ17679" s="61"/>
      <c r="BA17679" s="61"/>
    </row>
    <row r="17680" spans="39:53" x14ac:dyDescent="0.2">
      <c r="AM17680" s="61"/>
      <c r="AN17680" s="61"/>
      <c r="AO17680" s="171"/>
      <c r="AP17680" s="61"/>
      <c r="AQ17680" s="61"/>
      <c r="AR17680" s="61"/>
      <c r="AS17680" s="61"/>
      <c r="AT17680" s="61"/>
      <c r="AU17680" s="61"/>
      <c r="AV17680" s="61"/>
      <c r="AW17680" s="61"/>
      <c r="AX17680" s="61"/>
      <c r="AY17680" s="61"/>
      <c r="AZ17680" s="61"/>
      <c r="BA17680" s="61"/>
    </row>
    <row r="17681" spans="39:53" x14ac:dyDescent="0.2">
      <c r="AM17681" s="61"/>
      <c r="AN17681" s="61"/>
      <c r="AO17681" s="171"/>
      <c r="AP17681" s="61"/>
      <c r="AQ17681" s="61"/>
      <c r="AR17681" s="61"/>
      <c r="AS17681" s="61"/>
      <c r="AT17681" s="61"/>
      <c r="AU17681" s="61"/>
      <c r="AV17681" s="61"/>
      <c r="AW17681" s="61"/>
      <c r="AX17681" s="61"/>
      <c r="AY17681" s="61"/>
      <c r="AZ17681" s="61"/>
      <c r="BA17681" s="61"/>
    </row>
    <row r="17682" spans="39:53" x14ac:dyDescent="0.2">
      <c r="AM17682" s="61"/>
      <c r="AN17682" s="61"/>
      <c r="AO17682" s="171"/>
      <c r="AP17682" s="61"/>
      <c r="AQ17682" s="61"/>
      <c r="AR17682" s="61"/>
      <c r="AS17682" s="61"/>
      <c r="AT17682" s="61"/>
      <c r="AU17682" s="61"/>
      <c r="AV17682" s="61"/>
      <c r="AW17682" s="61"/>
      <c r="AX17682" s="61"/>
      <c r="AY17682" s="61"/>
      <c r="AZ17682" s="61"/>
      <c r="BA17682" s="61"/>
    </row>
    <row r="17683" spans="39:53" x14ac:dyDescent="0.2">
      <c r="AM17683" s="61"/>
      <c r="AN17683" s="61"/>
      <c r="AO17683" s="171"/>
      <c r="AP17683" s="61"/>
      <c r="AQ17683" s="61"/>
      <c r="AR17683" s="61"/>
      <c r="AS17683" s="61"/>
      <c r="AT17683" s="61"/>
      <c r="AU17683" s="61"/>
      <c r="AV17683" s="61"/>
      <c r="AW17683" s="61"/>
      <c r="AX17683" s="61"/>
      <c r="AY17683" s="61"/>
      <c r="AZ17683" s="61"/>
      <c r="BA17683" s="61"/>
    </row>
    <row r="17684" spans="39:53" x14ac:dyDescent="0.2">
      <c r="AM17684" s="61"/>
      <c r="AN17684" s="61"/>
      <c r="AO17684" s="171"/>
      <c r="AP17684" s="61"/>
      <c r="AQ17684" s="61"/>
      <c r="AR17684" s="61"/>
      <c r="AS17684" s="61"/>
      <c r="AT17684" s="61"/>
      <c r="AU17684" s="61"/>
      <c r="AV17684" s="61"/>
      <c r="AW17684" s="61"/>
      <c r="AX17684" s="61"/>
      <c r="AY17684" s="61"/>
      <c r="AZ17684" s="61"/>
      <c r="BA17684" s="61"/>
    </row>
    <row r="17685" spans="39:53" x14ac:dyDescent="0.2">
      <c r="AM17685" s="61"/>
      <c r="AN17685" s="61"/>
      <c r="AO17685" s="171"/>
      <c r="AP17685" s="61"/>
      <c r="AQ17685" s="61"/>
      <c r="AR17685" s="61"/>
      <c r="AS17685" s="61"/>
      <c r="AT17685" s="61"/>
      <c r="AU17685" s="61"/>
      <c r="AV17685" s="61"/>
      <c r="AW17685" s="61"/>
      <c r="AX17685" s="61"/>
      <c r="AY17685" s="61"/>
      <c r="AZ17685" s="61"/>
      <c r="BA17685" s="61"/>
    </row>
    <row r="17686" spans="39:53" x14ac:dyDescent="0.2">
      <c r="AM17686" s="61"/>
      <c r="AN17686" s="61"/>
      <c r="AO17686" s="171"/>
      <c r="AP17686" s="61"/>
      <c r="AQ17686" s="61"/>
      <c r="AR17686" s="61"/>
      <c r="AS17686" s="61"/>
      <c r="AT17686" s="61"/>
      <c r="AU17686" s="61"/>
      <c r="AV17686" s="61"/>
      <c r="AW17686" s="61"/>
      <c r="AX17686" s="61"/>
      <c r="AY17686" s="61"/>
      <c r="AZ17686" s="61"/>
      <c r="BA17686" s="61"/>
    </row>
    <row r="17687" spans="39:53" x14ac:dyDescent="0.2">
      <c r="AM17687" s="61"/>
      <c r="AN17687" s="61"/>
      <c r="AO17687" s="171"/>
      <c r="AP17687" s="61"/>
      <c r="AQ17687" s="61"/>
      <c r="AR17687" s="61"/>
      <c r="AS17687" s="61"/>
      <c r="AT17687" s="61"/>
      <c r="AU17687" s="61"/>
      <c r="AV17687" s="61"/>
      <c r="AW17687" s="61"/>
      <c r="AX17687" s="61"/>
      <c r="AY17687" s="61"/>
      <c r="AZ17687" s="61"/>
      <c r="BA17687" s="61"/>
    </row>
    <row r="17688" spans="39:53" x14ac:dyDescent="0.2">
      <c r="AM17688" s="61"/>
      <c r="AN17688" s="61"/>
      <c r="AO17688" s="171"/>
      <c r="AP17688" s="61"/>
      <c r="AQ17688" s="61"/>
      <c r="AR17688" s="61"/>
      <c r="AS17688" s="61"/>
      <c r="AT17688" s="61"/>
      <c r="AU17688" s="61"/>
      <c r="AV17688" s="61"/>
      <c r="AW17688" s="61"/>
      <c r="AX17688" s="61"/>
      <c r="AY17688" s="61"/>
      <c r="AZ17688" s="61"/>
      <c r="BA17688" s="61"/>
    </row>
    <row r="17689" spans="39:53" x14ac:dyDescent="0.2">
      <c r="AM17689" s="61"/>
      <c r="AN17689" s="61"/>
      <c r="AO17689" s="171"/>
      <c r="AP17689" s="61"/>
      <c r="AQ17689" s="61"/>
      <c r="AR17689" s="61"/>
      <c r="AS17689" s="61"/>
      <c r="AT17689" s="61"/>
      <c r="AU17689" s="61"/>
      <c r="AV17689" s="61"/>
      <c r="AW17689" s="61"/>
      <c r="AX17689" s="61"/>
      <c r="AY17689" s="61"/>
      <c r="AZ17689" s="61"/>
      <c r="BA17689" s="61"/>
    </row>
    <row r="17690" spans="39:53" x14ac:dyDescent="0.2">
      <c r="AM17690" s="61"/>
      <c r="AN17690" s="61"/>
      <c r="AO17690" s="171"/>
      <c r="AP17690" s="61"/>
      <c r="AQ17690" s="61"/>
      <c r="AR17690" s="61"/>
      <c r="AS17690" s="61"/>
      <c r="AT17690" s="61"/>
      <c r="AU17690" s="61"/>
      <c r="AV17690" s="61"/>
      <c r="AW17690" s="61"/>
      <c r="AX17690" s="61"/>
      <c r="AY17690" s="61"/>
      <c r="AZ17690" s="61"/>
      <c r="BA17690" s="61"/>
    </row>
    <row r="17691" spans="39:53" x14ac:dyDescent="0.2">
      <c r="AM17691" s="61"/>
      <c r="AN17691" s="61"/>
      <c r="AO17691" s="171"/>
      <c r="AP17691" s="61"/>
      <c r="AQ17691" s="61"/>
      <c r="AR17691" s="61"/>
      <c r="AS17691" s="61"/>
      <c r="AT17691" s="61"/>
      <c r="AU17691" s="61"/>
      <c r="AV17691" s="61"/>
      <c r="AW17691" s="61"/>
      <c r="AX17691" s="61"/>
      <c r="AY17691" s="61"/>
      <c r="AZ17691" s="61"/>
      <c r="BA17691" s="61"/>
    </row>
    <row r="17692" spans="39:53" x14ac:dyDescent="0.2">
      <c r="AM17692" s="61"/>
      <c r="AN17692" s="61"/>
      <c r="AO17692" s="171"/>
      <c r="AP17692" s="61"/>
      <c r="AQ17692" s="61"/>
      <c r="AR17692" s="61"/>
      <c r="AS17692" s="61"/>
      <c r="AT17692" s="61"/>
      <c r="AU17692" s="61"/>
      <c r="AV17692" s="61"/>
      <c r="AW17692" s="61"/>
      <c r="AX17692" s="61"/>
      <c r="AY17692" s="61"/>
      <c r="AZ17692" s="61"/>
      <c r="BA17692" s="61"/>
    </row>
    <row r="17693" spans="39:53" x14ac:dyDescent="0.2">
      <c r="AM17693" s="61"/>
      <c r="AN17693" s="61"/>
      <c r="AO17693" s="171"/>
      <c r="AP17693" s="61"/>
      <c r="AQ17693" s="61"/>
      <c r="AR17693" s="61"/>
      <c r="AS17693" s="61"/>
      <c r="AT17693" s="61"/>
      <c r="AU17693" s="61"/>
      <c r="AV17693" s="61"/>
      <c r="AW17693" s="61"/>
      <c r="AX17693" s="61"/>
      <c r="AY17693" s="61"/>
      <c r="AZ17693" s="61"/>
      <c r="BA17693" s="61"/>
    </row>
    <row r="17694" spans="39:53" x14ac:dyDescent="0.2">
      <c r="AM17694" s="61"/>
      <c r="AN17694" s="61"/>
      <c r="AO17694" s="171"/>
      <c r="AP17694" s="61"/>
      <c r="AQ17694" s="61"/>
      <c r="AR17694" s="61"/>
      <c r="AS17694" s="61"/>
      <c r="AT17694" s="61"/>
      <c r="AU17694" s="61"/>
      <c r="AV17694" s="61"/>
      <c r="AW17694" s="61"/>
      <c r="AX17694" s="61"/>
      <c r="AY17694" s="61"/>
      <c r="AZ17694" s="61"/>
      <c r="BA17694" s="61"/>
    </row>
    <row r="17695" spans="39:53" x14ac:dyDescent="0.2">
      <c r="AM17695" s="61"/>
      <c r="AN17695" s="61"/>
      <c r="AO17695" s="171"/>
      <c r="AP17695" s="61"/>
      <c r="AQ17695" s="61"/>
      <c r="AR17695" s="61"/>
      <c r="AS17695" s="61"/>
      <c r="AT17695" s="61"/>
      <c r="AU17695" s="61"/>
      <c r="AV17695" s="61"/>
      <c r="AW17695" s="61"/>
      <c r="AX17695" s="61"/>
      <c r="AY17695" s="61"/>
      <c r="AZ17695" s="61"/>
      <c r="BA17695" s="61"/>
    </row>
    <row r="17696" spans="39:53" x14ac:dyDescent="0.2">
      <c r="AM17696" s="61"/>
      <c r="AN17696" s="61"/>
      <c r="AO17696" s="171"/>
      <c r="AP17696" s="61"/>
      <c r="AQ17696" s="61"/>
      <c r="AR17696" s="61"/>
      <c r="AS17696" s="61"/>
      <c r="AT17696" s="61"/>
      <c r="AU17696" s="61"/>
      <c r="AV17696" s="61"/>
      <c r="AW17696" s="61"/>
      <c r="AX17696" s="61"/>
      <c r="AY17696" s="61"/>
      <c r="AZ17696" s="61"/>
      <c r="BA17696" s="61"/>
    </row>
    <row r="17697" spans="39:53" x14ac:dyDescent="0.2">
      <c r="AM17697" s="61"/>
      <c r="AN17697" s="61"/>
      <c r="AO17697" s="171"/>
      <c r="AP17697" s="61"/>
      <c r="AQ17697" s="61"/>
      <c r="AR17697" s="61"/>
      <c r="AS17697" s="61"/>
      <c r="AT17697" s="61"/>
      <c r="AU17697" s="61"/>
      <c r="AV17697" s="61"/>
      <c r="AW17697" s="61"/>
      <c r="AX17697" s="61"/>
      <c r="AY17697" s="61"/>
      <c r="AZ17697" s="61"/>
      <c r="BA17697" s="61"/>
    </row>
    <row r="17698" spans="39:53" x14ac:dyDescent="0.2">
      <c r="AM17698" s="61"/>
      <c r="AN17698" s="61"/>
      <c r="AO17698" s="171"/>
      <c r="AP17698" s="61"/>
      <c r="AQ17698" s="61"/>
      <c r="AR17698" s="61"/>
      <c r="AS17698" s="61"/>
      <c r="AT17698" s="61"/>
      <c r="AU17698" s="61"/>
      <c r="AV17698" s="61"/>
      <c r="AW17698" s="61"/>
      <c r="AX17698" s="61"/>
      <c r="AY17698" s="61"/>
      <c r="AZ17698" s="61"/>
      <c r="BA17698" s="61"/>
    </row>
    <row r="17699" spans="39:53" x14ac:dyDescent="0.2">
      <c r="AM17699" s="61"/>
      <c r="AN17699" s="61"/>
      <c r="AO17699" s="171"/>
      <c r="AP17699" s="61"/>
      <c r="AQ17699" s="61"/>
      <c r="AR17699" s="61"/>
      <c r="AS17699" s="61"/>
      <c r="AT17699" s="61"/>
      <c r="AU17699" s="61"/>
      <c r="AV17699" s="61"/>
      <c r="AW17699" s="61"/>
      <c r="AX17699" s="61"/>
      <c r="AY17699" s="61"/>
      <c r="AZ17699" s="61"/>
      <c r="BA17699" s="61"/>
    </row>
    <row r="17700" spans="39:53" x14ac:dyDescent="0.2">
      <c r="AM17700" s="61"/>
      <c r="AN17700" s="61"/>
      <c r="AO17700" s="171"/>
      <c r="AP17700" s="61"/>
      <c r="AQ17700" s="61"/>
      <c r="AR17700" s="61"/>
      <c r="AS17700" s="61"/>
      <c r="AT17700" s="61"/>
      <c r="AU17700" s="61"/>
      <c r="AV17700" s="61"/>
      <c r="AW17700" s="61"/>
      <c r="AX17700" s="61"/>
      <c r="AY17700" s="61"/>
      <c r="AZ17700" s="61"/>
      <c r="BA17700" s="61"/>
    </row>
    <row r="17701" spans="39:53" x14ac:dyDescent="0.2">
      <c r="AM17701" s="61"/>
      <c r="AN17701" s="61"/>
      <c r="AO17701" s="171"/>
      <c r="AP17701" s="61"/>
      <c r="AQ17701" s="61"/>
      <c r="AR17701" s="61"/>
      <c r="AS17701" s="61"/>
      <c r="AT17701" s="61"/>
      <c r="AU17701" s="61"/>
      <c r="AV17701" s="61"/>
      <c r="AW17701" s="61"/>
      <c r="AX17701" s="61"/>
      <c r="AY17701" s="61"/>
      <c r="AZ17701" s="61"/>
      <c r="BA17701" s="61"/>
    </row>
    <row r="17702" spans="39:53" x14ac:dyDescent="0.2">
      <c r="AM17702" s="61"/>
      <c r="AN17702" s="61"/>
      <c r="AO17702" s="171"/>
      <c r="AP17702" s="61"/>
      <c r="AQ17702" s="61"/>
      <c r="AR17702" s="61"/>
      <c r="AS17702" s="61"/>
      <c r="AT17702" s="61"/>
      <c r="AU17702" s="61"/>
      <c r="AV17702" s="61"/>
      <c r="AW17702" s="61"/>
      <c r="AX17702" s="61"/>
      <c r="AY17702" s="61"/>
      <c r="AZ17702" s="61"/>
      <c r="BA17702" s="61"/>
    </row>
    <row r="17703" spans="39:53" x14ac:dyDescent="0.2">
      <c r="AM17703" s="61"/>
      <c r="AN17703" s="61"/>
      <c r="AO17703" s="171"/>
      <c r="AP17703" s="61"/>
      <c r="AQ17703" s="61"/>
      <c r="AR17703" s="61"/>
      <c r="AS17703" s="61"/>
      <c r="AT17703" s="61"/>
      <c r="AU17703" s="61"/>
      <c r="AV17703" s="61"/>
      <c r="AW17703" s="61"/>
      <c r="AX17703" s="61"/>
      <c r="AY17703" s="61"/>
      <c r="AZ17703" s="61"/>
      <c r="BA17703" s="61"/>
    </row>
    <row r="17704" spans="39:53" x14ac:dyDescent="0.2">
      <c r="AM17704" s="61"/>
      <c r="AN17704" s="61"/>
      <c r="AO17704" s="171"/>
      <c r="AP17704" s="61"/>
      <c r="AQ17704" s="61"/>
      <c r="AR17704" s="61"/>
      <c r="AS17704" s="61"/>
      <c r="AT17704" s="61"/>
      <c r="AU17704" s="61"/>
      <c r="AV17704" s="61"/>
      <c r="AW17704" s="61"/>
      <c r="AX17704" s="61"/>
      <c r="AY17704" s="61"/>
      <c r="AZ17704" s="61"/>
      <c r="BA17704" s="61"/>
    </row>
    <row r="17705" spans="39:53" x14ac:dyDescent="0.2">
      <c r="AM17705" s="61"/>
      <c r="AN17705" s="61"/>
      <c r="AO17705" s="171"/>
      <c r="AP17705" s="61"/>
      <c r="AQ17705" s="61"/>
      <c r="AR17705" s="61"/>
      <c r="AS17705" s="61"/>
      <c r="AT17705" s="61"/>
      <c r="AU17705" s="61"/>
      <c r="AV17705" s="61"/>
      <c r="AW17705" s="61"/>
      <c r="AX17705" s="61"/>
      <c r="AY17705" s="61"/>
      <c r="AZ17705" s="61"/>
      <c r="BA17705" s="61"/>
    </row>
    <row r="17706" spans="39:53" x14ac:dyDescent="0.2">
      <c r="AM17706" s="61"/>
      <c r="AN17706" s="61"/>
      <c r="AO17706" s="171"/>
      <c r="AP17706" s="61"/>
      <c r="AQ17706" s="61"/>
      <c r="AR17706" s="61"/>
      <c r="AS17706" s="61"/>
      <c r="AT17706" s="61"/>
      <c r="AU17706" s="61"/>
      <c r="AV17706" s="61"/>
      <c r="AW17706" s="61"/>
      <c r="AX17706" s="61"/>
      <c r="AY17706" s="61"/>
      <c r="AZ17706" s="61"/>
      <c r="BA17706" s="61"/>
    </row>
    <row r="17707" spans="39:53" x14ac:dyDescent="0.2">
      <c r="AM17707" s="61"/>
      <c r="AN17707" s="61"/>
      <c r="AO17707" s="171"/>
      <c r="AP17707" s="61"/>
      <c r="AQ17707" s="61"/>
      <c r="AR17707" s="61"/>
      <c r="AS17707" s="61"/>
      <c r="AT17707" s="61"/>
      <c r="AU17707" s="61"/>
      <c r="AV17707" s="61"/>
      <c r="AW17707" s="61"/>
      <c r="AX17707" s="61"/>
      <c r="AY17707" s="61"/>
      <c r="AZ17707" s="61"/>
      <c r="BA17707" s="61"/>
    </row>
    <row r="17708" spans="39:53" x14ac:dyDescent="0.2">
      <c r="AM17708" s="61"/>
      <c r="AN17708" s="61"/>
      <c r="AO17708" s="171"/>
      <c r="AP17708" s="61"/>
      <c r="AQ17708" s="61"/>
      <c r="AR17708" s="61"/>
      <c r="AS17708" s="61"/>
      <c r="AT17708" s="61"/>
      <c r="AU17708" s="61"/>
      <c r="AV17708" s="61"/>
      <c r="AW17708" s="61"/>
      <c r="AX17708" s="61"/>
      <c r="AY17708" s="61"/>
      <c r="AZ17708" s="61"/>
      <c r="BA17708" s="61"/>
    </row>
    <row r="17709" spans="39:53" x14ac:dyDescent="0.2">
      <c r="AM17709" s="61"/>
      <c r="AN17709" s="61"/>
      <c r="AO17709" s="171"/>
      <c r="AP17709" s="61"/>
      <c r="AQ17709" s="61"/>
      <c r="AR17709" s="61"/>
      <c r="AS17709" s="61"/>
      <c r="AT17709" s="61"/>
      <c r="AU17709" s="61"/>
      <c r="AV17709" s="61"/>
      <c r="AW17709" s="61"/>
      <c r="AX17709" s="61"/>
      <c r="AY17709" s="61"/>
      <c r="AZ17709" s="61"/>
      <c r="BA17709" s="61"/>
    </row>
    <row r="17710" spans="39:53" x14ac:dyDescent="0.2">
      <c r="AM17710" s="61"/>
      <c r="AN17710" s="61"/>
      <c r="AO17710" s="171"/>
      <c r="AP17710" s="61"/>
      <c r="AQ17710" s="61"/>
      <c r="AR17710" s="61"/>
      <c r="AS17710" s="61"/>
      <c r="AT17710" s="61"/>
      <c r="AU17710" s="61"/>
      <c r="AV17710" s="61"/>
      <c r="AW17710" s="61"/>
      <c r="AX17710" s="61"/>
      <c r="AY17710" s="61"/>
      <c r="AZ17710" s="61"/>
      <c r="BA17710" s="61"/>
    </row>
    <row r="17711" spans="39:53" x14ac:dyDescent="0.2">
      <c r="AM17711" s="61"/>
      <c r="AN17711" s="61"/>
      <c r="AO17711" s="171"/>
      <c r="AP17711" s="61"/>
      <c r="AQ17711" s="61"/>
      <c r="AR17711" s="61"/>
      <c r="AS17711" s="61"/>
      <c r="AT17711" s="61"/>
      <c r="AU17711" s="61"/>
      <c r="AV17711" s="61"/>
      <c r="AW17711" s="61"/>
      <c r="AX17711" s="61"/>
      <c r="AY17711" s="61"/>
      <c r="AZ17711" s="61"/>
      <c r="BA17711" s="61"/>
    </row>
    <row r="17712" spans="39:53" x14ac:dyDescent="0.2">
      <c r="AM17712" s="61"/>
      <c r="AN17712" s="61"/>
      <c r="AO17712" s="171"/>
      <c r="AP17712" s="61"/>
      <c r="AQ17712" s="61"/>
      <c r="AR17712" s="61"/>
      <c r="AS17712" s="61"/>
      <c r="AT17712" s="61"/>
      <c r="AU17712" s="61"/>
      <c r="AV17712" s="61"/>
      <c r="AW17712" s="61"/>
      <c r="AX17712" s="61"/>
      <c r="AY17712" s="61"/>
      <c r="AZ17712" s="61"/>
      <c r="BA17712" s="61"/>
    </row>
    <row r="17713" spans="39:53" x14ac:dyDescent="0.2">
      <c r="AM17713" s="61"/>
      <c r="AN17713" s="61"/>
      <c r="AO17713" s="171"/>
      <c r="AP17713" s="61"/>
      <c r="AQ17713" s="61"/>
      <c r="AR17713" s="61"/>
      <c r="AS17713" s="61"/>
      <c r="AT17713" s="61"/>
      <c r="AU17713" s="61"/>
      <c r="AV17713" s="61"/>
      <c r="AW17713" s="61"/>
      <c r="AX17713" s="61"/>
      <c r="AY17713" s="61"/>
      <c r="AZ17713" s="61"/>
      <c r="BA17713" s="61"/>
    </row>
    <row r="17714" spans="39:53" x14ac:dyDescent="0.2">
      <c r="AM17714" s="61"/>
      <c r="AN17714" s="61"/>
      <c r="AO17714" s="171"/>
      <c r="AP17714" s="61"/>
      <c r="AQ17714" s="61"/>
      <c r="AR17714" s="61"/>
      <c r="AS17714" s="61"/>
      <c r="AT17714" s="61"/>
      <c r="AU17714" s="61"/>
      <c r="AV17714" s="61"/>
      <c r="AW17714" s="61"/>
      <c r="AX17714" s="61"/>
      <c r="AY17714" s="61"/>
      <c r="AZ17714" s="61"/>
      <c r="BA17714" s="61"/>
    </row>
    <row r="17715" spans="39:53" x14ac:dyDescent="0.2">
      <c r="AM17715" s="61"/>
      <c r="AN17715" s="61"/>
      <c r="AO17715" s="171"/>
      <c r="AP17715" s="61"/>
      <c r="AQ17715" s="61"/>
      <c r="AR17715" s="61"/>
      <c r="AS17715" s="61"/>
      <c r="AT17715" s="61"/>
      <c r="AU17715" s="61"/>
      <c r="AV17715" s="61"/>
      <c r="AW17715" s="61"/>
      <c r="AX17715" s="61"/>
      <c r="AY17715" s="61"/>
      <c r="AZ17715" s="61"/>
      <c r="BA17715" s="61"/>
    </row>
    <row r="17716" spans="39:53" x14ac:dyDescent="0.2">
      <c r="AM17716" s="61"/>
      <c r="AN17716" s="61"/>
      <c r="AO17716" s="171"/>
      <c r="AP17716" s="61"/>
      <c r="AQ17716" s="61"/>
      <c r="AR17716" s="61"/>
      <c r="AS17716" s="61"/>
      <c r="AT17716" s="61"/>
      <c r="AU17716" s="61"/>
      <c r="AV17716" s="61"/>
      <c r="AW17716" s="61"/>
      <c r="AX17716" s="61"/>
      <c r="AY17716" s="61"/>
      <c r="AZ17716" s="61"/>
      <c r="BA17716" s="61"/>
    </row>
    <row r="17717" spans="39:53" x14ac:dyDescent="0.2">
      <c r="AM17717" s="61"/>
      <c r="AN17717" s="61"/>
      <c r="AO17717" s="171"/>
      <c r="AP17717" s="61"/>
      <c r="AQ17717" s="61"/>
      <c r="AR17717" s="61"/>
      <c r="AS17717" s="61"/>
      <c r="AT17717" s="61"/>
      <c r="AU17717" s="61"/>
      <c r="AV17717" s="61"/>
      <c r="AW17717" s="61"/>
      <c r="AX17717" s="61"/>
      <c r="AY17717" s="61"/>
      <c r="AZ17717" s="61"/>
      <c r="BA17717" s="61"/>
    </row>
    <row r="17718" spans="39:53" x14ac:dyDescent="0.2">
      <c r="AM17718" s="61"/>
      <c r="AN17718" s="61"/>
      <c r="AO17718" s="171"/>
      <c r="AP17718" s="61"/>
      <c r="AQ17718" s="61"/>
      <c r="AR17718" s="61"/>
      <c r="AS17718" s="61"/>
      <c r="AT17718" s="61"/>
      <c r="AU17718" s="61"/>
      <c r="AV17718" s="61"/>
      <c r="AW17718" s="61"/>
      <c r="AX17718" s="61"/>
      <c r="AY17718" s="61"/>
      <c r="AZ17718" s="61"/>
      <c r="BA17718" s="61"/>
    </row>
    <row r="17719" spans="39:53" x14ac:dyDescent="0.2">
      <c r="AM17719" s="61"/>
      <c r="AN17719" s="61"/>
      <c r="AO17719" s="171"/>
      <c r="AP17719" s="61"/>
      <c r="AQ17719" s="61"/>
      <c r="AR17719" s="61"/>
      <c r="AS17719" s="61"/>
      <c r="AT17719" s="61"/>
      <c r="AU17719" s="61"/>
      <c r="AV17719" s="61"/>
      <c r="AW17719" s="61"/>
      <c r="AX17719" s="61"/>
      <c r="AY17719" s="61"/>
      <c r="AZ17719" s="61"/>
      <c r="BA17719" s="61"/>
    </row>
    <row r="17720" spans="39:53" x14ac:dyDescent="0.2">
      <c r="AM17720" s="61"/>
      <c r="AN17720" s="61"/>
      <c r="AO17720" s="171"/>
      <c r="AP17720" s="61"/>
      <c r="AQ17720" s="61"/>
      <c r="AR17720" s="61"/>
      <c r="AS17720" s="61"/>
      <c r="AT17720" s="61"/>
      <c r="AU17720" s="61"/>
      <c r="AV17720" s="61"/>
      <c r="AW17720" s="61"/>
      <c r="AX17720" s="61"/>
      <c r="AY17720" s="61"/>
      <c r="AZ17720" s="61"/>
      <c r="BA17720" s="61"/>
    </row>
    <row r="17721" spans="39:53" x14ac:dyDescent="0.2">
      <c r="AM17721" s="61"/>
      <c r="AN17721" s="61"/>
      <c r="AO17721" s="171"/>
      <c r="AP17721" s="61"/>
      <c r="AQ17721" s="61"/>
      <c r="AR17721" s="61"/>
      <c r="AS17721" s="61"/>
      <c r="AT17721" s="61"/>
      <c r="AU17721" s="61"/>
      <c r="AV17721" s="61"/>
      <c r="AW17721" s="61"/>
      <c r="AX17721" s="61"/>
      <c r="AY17721" s="61"/>
      <c r="AZ17721" s="61"/>
      <c r="BA17721" s="61"/>
    </row>
    <row r="17722" spans="39:53" x14ac:dyDescent="0.2">
      <c r="AM17722" s="61"/>
      <c r="AN17722" s="61"/>
      <c r="AO17722" s="171"/>
      <c r="AP17722" s="61"/>
      <c r="AQ17722" s="61"/>
      <c r="AR17722" s="61"/>
      <c r="AS17722" s="61"/>
      <c r="AT17722" s="61"/>
      <c r="AU17722" s="61"/>
      <c r="AV17722" s="61"/>
      <c r="AW17722" s="61"/>
      <c r="AX17722" s="61"/>
      <c r="AY17722" s="61"/>
      <c r="AZ17722" s="61"/>
      <c r="BA17722" s="61"/>
    </row>
    <row r="17723" spans="39:53" x14ac:dyDescent="0.2">
      <c r="AM17723" s="61"/>
      <c r="AN17723" s="61"/>
      <c r="AO17723" s="171"/>
      <c r="AP17723" s="61"/>
      <c r="AQ17723" s="61"/>
      <c r="AR17723" s="61"/>
      <c r="AS17723" s="61"/>
      <c r="AT17723" s="61"/>
      <c r="AU17723" s="61"/>
      <c r="AV17723" s="61"/>
      <c r="AW17723" s="61"/>
      <c r="AX17723" s="61"/>
      <c r="AY17723" s="61"/>
      <c r="AZ17723" s="61"/>
      <c r="BA17723" s="61"/>
    </row>
    <row r="17724" spans="39:53" x14ac:dyDescent="0.2">
      <c r="AM17724" s="61"/>
      <c r="AN17724" s="61"/>
      <c r="AO17724" s="171"/>
      <c r="AP17724" s="61"/>
      <c r="AQ17724" s="61"/>
      <c r="AR17724" s="61"/>
      <c r="AS17724" s="61"/>
      <c r="AT17724" s="61"/>
      <c r="AU17724" s="61"/>
      <c r="AV17724" s="61"/>
      <c r="AW17724" s="61"/>
      <c r="AX17724" s="61"/>
      <c r="AY17724" s="61"/>
      <c r="AZ17724" s="61"/>
      <c r="BA17724" s="61"/>
    </row>
    <row r="17725" spans="39:53" x14ac:dyDescent="0.2">
      <c r="AM17725" s="61"/>
      <c r="AN17725" s="61"/>
      <c r="AO17725" s="171"/>
      <c r="AP17725" s="61"/>
      <c r="AQ17725" s="61"/>
      <c r="AR17725" s="61"/>
      <c r="AS17725" s="61"/>
      <c r="AT17725" s="61"/>
      <c r="AU17725" s="61"/>
      <c r="AV17725" s="61"/>
      <c r="AW17725" s="61"/>
      <c r="AX17725" s="61"/>
      <c r="AY17725" s="61"/>
      <c r="AZ17725" s="61"/>
      <c r="BA17725" s="61"/>
    </row>
    <row r="17726" spans="39:53" x14ac:dyDescent="0.2">
      <c r="AM17726" s="61"/>
      <c r="AN17726" s="61"/>
      <c r="AO17726" s="171"/>
      <c r="AP17726" s="61"/>
      <c r="AQ17726" s="61"/>
      <c r="AR17726" s="61"/>
      <c r="AS17726" s="61"/>
      <c r="AT17726" s="61"/>
      <c r="AU17726" s="61"/>
      <c r="AV17726" s="61"/>
      <c r="AW17726" s="61"/>
      <c r="AX17726" s="61"/>
      <c r="AY17726" s="61"/>
      <c r="AZ17726" s="61"/>
      <c r="BA17726" s="61"/>
    </row>
    <row r="17727" spans="39:53" x14ac:dyDescent="0.2">
      <c r="AM17727" s="61"/>
      <c r="AN17727" s="61"/>
      <c r="AO17727" s="171"/>
      <c r="AP17727" s="61"/>
      <c r="AQ17727" s="61"/>
      <c r="AR17727" s="61"/>
      <c r="AS17727" s="61"/>
      <c r="AT17727" s="61"/>
      <c r="AU17727" s="61"/>
      <c r="AV17727" s="61"/>
      <c r="AW17727" s="61"/>
      <c r="AX17727" s="61"/>
      <c r="AY17727" s="61"/>
      <c r="AZ17727" s="61"/>
      <c r="BA17727" s="61"/>
    </row>
    <row r="17728" spans="39:53" x14ac:dyDescent="0.2">
      <c r="AM17728" s="61"/>
      <c r="AN17728" s="61"/>
      <c r="AO17728" s="171"/>
      <c r="AP17728" s="61"/>
      <c r="AQ17728" s="61"/>
      <c r="AR17728" s="61"/>
      <c r="AS17728" s="61"/>
      <c r="AT17728" s="61"/>
      <c r="AU17728" s="61"/>
      <c r="AV17728" s="61"/>
      <c r="AW17728" s="61"/>
      <c r="AX17728" s="61"/>
      <c r="AY17728" s="61"/>
      <c r="AZ17728" s="61"/>
      <c r="BA17728" s="61"/>
    </row>
    <row r="17729" spans="39:53" x14ac:dyDescent="0.2">
      <c r="AM17729" s="61"/>
      <c r="AN17729" s="61"/>
      <c r="AO17729" s="171"/>
      <c r="AP17729" s="61"/>
      <c r="AQ17729" s="61"/>
      <c r="AR17729" s="61"/>
      <c r="AS17729" s="61"/>
      <c r="AT17729" s="61"/>
      <c r="AU17729" s="61"/>
      <c r="AV17729" s="61"/>
      <c r="AW17729" s="61"/>
      <c r="AX17729" s="61"/>
      <c r="AY17729" s="61"/>
      <c r="AZ17729" s="61"/>
      <c r="BA17729" s="61"/>
    </row>
    <row r="17730" spans="39:53" x14ac:dyDescent="0.2">
      <c r="AM17730" s="61"/>
      <c r="AN17730" s="61"/>
      <c r="AO17730" s="171"/>
      <c r="AP17730" s="61"/>
      <c r="AQ17730" s="61"/>
      <c r="AR17730" s="61"/>
      <c r="AS17730" s="61"/>
      <c r="AT17730" s="61"/>
      <c r="AU17730" s="61"/>
      <c r="AV17730" s="61"/>
      <c r="AW17730" s="61"/>
      <c r="AX17730" s="61"/>
      <c r="AY17730" s="61"/>
      <c r="AZ17730" s="61"/>
      <c r="BA17730" s="61"/>
    </row>
    <row r="17731" spans="39:53" x14ac:dyDescent="0.2">
      <c r="AM17731" s="61"/>
      <c r="AN17731" s="61"/>
      <c r="AO17731" s="171"/>
      <c r="AP17731" s="61"/>
      <c r="AQ17731" s="61"/>
      <c r="AR17731" s="61"/>
      <c r="AS17731" s="61"/>
      <c r="AT17731" s="61"/>
      <c r="AU17731" s="61"/>
      <c r="AV17731" s="61"/>
      <c r="AW17731" s="61"/>
      <c r="AX17731" s="61"/>
      <c r="AY17731" s="61"/>
      <c r="AZ17731" s="61"/>
      <c r="BA17731" s="61"/>
    </row>
    <row r="17732" spans="39:53" x14ac:dyDescent="0.2">
      <c r="AM17732" s="61"/>
      <c r="AN17732" s="61"/>
      <c r="AO17732" s="171"/>
      <c r="AP17732" s="61"/>
      <c r="AQ17732" s="61"/>
      <c r="AR17732" s="61"/>
      <c r="AS17732" s="61"/>
      <c r="AT17732" s="61"/>
      <c r="AU17732" s="61"/>
      <c r="AV17732" s="61"/>
      <c r="AW17732" s="61"/>
      <c r="AX17732" s="61"/>
      <c r="AY17732" s="61"/>
      <c r="AZ17732" s="61"/>
      <c r="BA17732" s="61"/>
    </row>
    <row r="17733" spans="39:53" x14ac:dyDescent="0.2">
      <c r="AM17733" s="61"/>
      <c r="AN17733" s="61"/>
      <c r="AO17733" s="171"/>
      <c r="AP17733" s="61"/>
      <c r="AQ17733" s="61"/>
      <c r="AR17733" s="61"/>
      <c r="AS17733" s="61"/>
      <c r="AT17733" s="61"/>
      <c r="AU17733" s="61"/>
      <c r="AV17733" s="61"/>
      <c r="AW17733" s="61"/>
      <c r="AX17733" s="61"/>
      <c r="AY17733" s="61"/>
      <c r="AZ17733" s="61"/>
      <c r="BA17733" s="61"/>
    </row>
    <row r="17734" spans="39:53" x14ac:dyDescent="0.2">
      <c r="AM17734" s="61"/>
      <c r="AN17734" s="61"/>
      <c r="AO17734" s="171"/>
      <c r="AP17734" s="61"/>
      <c r="AQ17734" s="61"/>
      <c r="AR17734" s="61"/>
      <c r="AS17734" s="61"/>
      <c r="AT17734" s="61"/>
      <c r="AU17734" s="61"/>
      <c r="AV17734" s="61"/>
      <c r="AW17734" s="61"/>
      <c r="AX17734" s="61"/>
      <c r="AY17734" s="61"/>
      <c r="AZ17734" s="61"/>
      <c r="BA17734" s="61"/>
    </row>
    <row r="17735" spans="39:53" x14ac:dyDescent="0.2">
      <c r="AM17735" s="61"/>
      <c r="AN17735" s="61"/>
      <c r="AO17735" s="171"/>
      <c r="AP17735" s="61"/>
      <c r="AQ17735" s="61"/>
      <c r="AR17735" s="61"/>
      <c r="AS17735" s="61"/>
      <c r="AT17735" s="61"/>
      <c r="AU17735" s="61"/>
      <c r="AV17735" s="61"/>
      <c r="AW17735" s="61"/>
      <c r="AX17735" s="61"/>
      <c r="AY17735" s="61"/>
      <c r="AZ17735" s="61"/>
      <c r="BA17735" s="61"/>
    </row>
    <row r="17736" spans="39:53" x14ac:dyDescent="0.2">
      <c r="AM17736" s="61"/>
      <c r="AN17736" s="61"/>
      <c r="AO17736" s="171"/>
      <c r="AP17736" s="61"/>
      <c r="AQ17736" s="61"/>
      <c r="AR17736" s="61"/>
      <c r="AS17736" s="61"/>
      <c r="AT17736" s="61"/>
      <c r="AU17736" s="61"/>
      <c r="AV17736" s="61"/>
      <c r="AW17736" s="61"/>
      <c r="AX17736" s="61"/>
      <c r="AY17736" s="61"/>
      <c r="AZ17736" s="61"/>
      <c r="BA17736" s="61"/>
    </row>
    <row r="17737" spans="39:53" x14ac:dyDescent="0.2">
      <c r="AM17737" s="61"/>
      <c r="AN17737" s="61"/>
      <c r="AO17737" s="171"/>
      <c r="AP17737" s="61"/>
      <c r="AQ17737" s="61"/>
      <c r="AR17737" s="61"/>
      <c r="AS17737" s="61"/>
      <c r="AT17737" s="61"/>
      <c r="AU17737" s="61"/>
      <c r="AV17737" s="61"/>
      <c r="AW17737" s="61"/>
      <c r="AX17737" s="61"/>
      <c r="AY17737" s="61"/>
      <c r="AZ17737" s="61"/>
      <c r="BA17737" s="61"/>
    </row>
    <row r="17738" spans="39:53" x14ac:dyDescent="0.2">
      <c r="AM17738" s="61"/>
      <c r="AN17738" s="61"/>
      <c r="AO17738" s="171"/>
      <c r="AP17738" s="61"/>
      <c r="AQ17738" s="61"/>
      <c r="AR17738" s="61"/>
      <c r="AS17738" s="61"/>
      <c r="AT17738" s="61"/>
      <c r="AU17738" s="61"/>
      <c r="AV17738" s="61"/>
      <c r="AW17738" s="61"/>
      <c r="AX17738" s="61"/>
      <c r="AY17738" s="61"/>
      <c r="AZ17738" s="61"/>
      <c r="BA17738" s="61"/>
    </row>
    <row r="17739" spans="39:53" x14ac:dyDescent="0.2">
      <c r="AM17739" s="61"/>
      <c r="AN17739" s="61"/>
      <c r="AO17739" s="171"/>
      <c r="AP17739" s="61"/>
      <c r="AQ17739" s="61"/>
      <c r="AR17739" s="61"/>
      <c r="AS17739" s="61"/>
      <c r="AT17739" s="61"/>
      <c r="AU17739" s="61"/>
      <c r="AV17739" s="61"/>
      <c r="AW17739" s="61"/>
      <c r="AX17739" s="61"/>
      <c r="AY17739" s="61"/>
      <c r="AZ17739" s="61"/>
      <c r="BA17739" s="61"/>
    </row>
    <row r="17740" spans="39:53" x14ac:dyDescent="0.2">
      <c r="AM17740" s="61"/>
      <c r="AN17740" s="61"/>
      <c r="AO17740" s="171"/>
      <c r="AP17740" s="61"/>
      <c r="AQ17740" s="61"/>
      <c r="AR17740" s="61"/>
      <c r="AS17740" s="61"/>
      <c r="AT17740" s="61"/>
      <c r="AU17740" s="61"/>
      <c r="AV17740" s="61"/>
      <c r="AW17740" s="61"/>
      <c r="AX17740" s="61"/>
      <c r="AY17740" s="61"/>
      <c r="AZ17740" s="61"/>
      <c r="BA17740" s="61"/>
    </row>
    <row r="17741" spans="39:53" x14ac:dyDescent="0.2">
      <c r="AM17741" s="61"/>
      <c r="AN17741" s="61"/>
      <c r="AO17741" s="171"/>
      <c r="AP17741" s="61"/>
      <c r="AQ17741" s="61"/>
      <c r="AR17741" s="61"/>
      <c r="AS17741" s="61"/>
      <c r="AT17741" s="61"/>
      <c r="AU17741" s="61"/>
      <c r="AV17741" s="61"/>
      <c r="AW17741" s="61"/>
      <c r="AX17741" s="61"/>
      <c r="AY17741" s="61"/>
      <c r="AZ17741" s="61"/>
      <c r="BA17741" s="61"/>
    </row>
    <row r="17742" spans="39:53" x14ac:dyDescent="0.2">
      <c r="AM17742" s="61"/>
      <c r="AN17742" s="61"/>
      <c r="AO17742" s="171"/>
      <c r="AP17742" s="61"/>
      <c r="AQ17742" s="61"/>
      <c r="AR17742" s="61"/>
      <c r="AS17742" s="61"/>
      <c r="AT17742" s="61"/>
      <c r="AU17742" s="61"/>
      <c r="AV17742" s="61"/>
      <c r="AW17742" s="61"/>
      <c r="AX17742" s="61"/>
      <c r="AY17742" s="61"/>
      <c r="AZ17742" s="61"/>
      <c r="BA17742" s="61"/>
    </row>
    <row r="17743" spans="39:53" x14ac:dyDescent="0.2">
      <c r="AM17743" s="61"/>
      <c r="AN17743" s="61"/>
      <c r="AO17743" s="171"/>
      <c r="AP17743" s="61"/>
      <c r="AQ17743" s="61"/>
      <c r="AR17743" s="61"/>
      <c r="AS17743" s="61"/>
      <c r="AT17743" s="61"/>
      <c r="AU17743" s="61"/>
      <c r="AV17743" s="61"/>
      <c r="AW17743" s="61"/>
      <c r="AX17743" s="61"/>
      <c r="AY17743" s="61"/>
      <c r="AZ17743" s="61"/>
      <c r="BA17743" s="61"/>
    </row>
    <row r="17744" spans="39:53" x14ac:dyDescent="0.2">
      <c r="AM17744" s="61"/>
      <c r="AN17744" s="61"/>
      <c r="AO17744" s="171"/>
      <c r="AP17744" s="61"/>
      <c r="AQ17744" s="61"/>
      <c r="AR17744" s="61"/>
      <c r="AS17744" s="61"/>
      <c r="AT17744" s="61"/>
      <c r="AU17744" s="61"/>
      <c r="AV17744" s="61"/>
      <c r="AW17744" s="61"/>
      <c r="AX17744" s="61"/>
      <c r="AY17744" s="61"/>
      <c r="AZ17744" s="61"/>
      <c r="BA17744" s="61"/>
    </row>
    <row r="17745" spans="39:53" x14ac:dyDescent="0.2">
      <c r="AM17745" s="61"/>
      <c r="AN17745" s="61"/>
      <c r="AO17745" s="171"/>
      <c r="AP17745" s="61"/>
      <c r="AQ17745" s="61"/>
      <c r="AR17745" s="61"/>
      <c r="AS17745" s="61"/>
      <c r="AT17745" s="61"/>
      <c r="AU17745" s="61"/>
      <c r="AV17745" s="61"/>
      <c r="AW17745" s="61"/>
      <c r="AX17745" s="61"/>
      <c r="AY17745" s="61"/>
      <c r="AZ17745" s="61"/>
      <c r="BA17745" s="61"/>
    </row>
    <row r="17746" spans="39:53" x14ac:dyDescent="0.2">
      <c r="AM17746" s="61"/>
      <c r="AN17746" s="61"/>
      <c r="AO17746" s="171"/>
      <c r="AP17746" s="61"/>
      <c r="AQ17746" s="61"/>
      <c r="AR17746" s="61"/>
      <c r="AS17746" s="61"/>
      <c r="AT17746" s="61"/>
      <c r="AU17746" s="61"/>
      <c r="AV17746" s="61"/>
      <c r="AW17746" s="61"/>
      <c r="AX17746" s="61"/>
      <c r="AY17746" s="61"/>
      <c r="AZ17746" s="61"/>
      <c r="BA17746" s="61"/>
    </row>
    <row r="17747" spans="39:53" x14ac:dyDescent="0.2">
      <c r="AM17747" s="61"/>
      <c r="AN17747" s="61"/>
      <c r="AO17747" s="171"/>
      <c r="AP17747" s="61"/>
      <c r="AQ17747" s="61"/>
      <c r="AR17747" s="61"/>
      <c r="AS17747" s="61"/>
      <c r="AT17747" s="61"/>
      <c r="AU17747" s="61"/>
      <c r="AV17747" s="61"/>
      <c r="AW17747" s="61"/>
      <c r="AX17747" s="61"/>
      <c r="AY17747" s="61"/>
      <c r="AZ17747" s="61"/>
      <c r="BA17747" s="61"/>
    </row>
    <row r="17748" spans="39:53" x14ac:dyDescent="0.2">
      <c r="AM17748" s="61"/>
      <c r="AN17748" s="61"/>
      <c r="AO17748" s="171"/>
      <c r="AP17748" s="61"/>
      <c r="AQ17748" s="61"/>
      <c r="AR17748" s="61"/>
      <c r="AS17748" s="61"/>
      <c r="AT17748" s="61"/>
      <c r="AU17748" s="61"/>
      <c r="AV17748" s="61"/>
      <c r="AW17748" s="61"/>
      <c r="AX17748" s="61"/>
      <c r="AY17748" s="61"/>
      <c r="AZ17748" s="61"/>
      <c r="BA17748" s="61"/>
    </row>
    <row r="17749" spans="39:53" x14ac:dyDescent="0.2">
      <c r="AM17749" s="61"/>
      <c r="AN17749" s="61"/>
      <c r="AO17749" s="171"/>
      <c r="AP17749" s="61"/>
      <c r="AQ17749" s="61"/>
      <c r="AR17749" s="61"/>
      <c r="AS17749" s="61"/>
      <c r="AT17749" s="61"/>
      <c r="AU17749" s="61"/>
      <c r="AV17749" s="61"/>
      <c r="AW17749" s="61"/>
      <c r="AX17749" s="61"/>
      <c r="AY17749" s="61"/>
      <c r="AZ17749" s="61"/>
      <c r="BA17749" s="61"/>
    </row>
    <row r="17750" spans="39:53" x14ac:dyDescent="0.2">
      <c r="AM17750" s="61"/>
      <c r="AN17750" s="61"/>
      <c r="AO17750" s="171"/>
      <c r="AP17750" s="61"/>
      <c r="AQ17750" s="61"/>
      <c r="AR17750" s="61"/>
      <c r="AS17750" s="61"/>
      <c r="AT17750" s="61"/>
      <c r="AU17750" s="61"/>
      <c r="AV17750" s="61"/>
      <c r="AW17750" s="61"/>
      <c r="AX17750" s="61"/>
      <c r="AY17750" s="61"/>
      <c r="AZ17750" s="61"/>
      <c r="BA17750" s="61"/>
    </row>
    <row r="17751" spans="39:53" x14ac:dyDescent="0.2">
      <c r="AM17751" s="61"/>
      <c r="AN17751" s="61"/>
      <c r="AO17751" s="171"/>
      <c r="AP17751" s="61"/>
      <c r="AQ17751" s="61"/>
      <c r="AR17751" s="61"/>
      <c r="AS17751" s="61"/>
      <c r="AT17751" s="61"/>
      <c r="AU17751" s="61"/>
      <c r="AV17751" s="61"/>
      <c r="AW17751" s="61"/>
      <c r="AX17751" s="61"/>
      <c r="AY17751" s="61"/>
      <c r="AZ17751" s="61"/>
      <c r="BA17751" s="61"/>
    </row>
    <row r="17752" spans="39:53" x14ac:dyDescent="0.2">
      <c r="AM17752" s="61"/>
      <c r="AN17752" s="61"/>
      <c r="AO17752" s="171"/>
      <c r="AP17752" s="61"/>
      <c r="AQ17752" s="61"/>
      <c r="AR17752" s="61"/>
      <c r="AS17752" s="61"/>
      <c r="AT17752" s="61"/>
      <c r="AU17752" s="61"/>
      <c r="AV17752" s="61"/>
      <c r="AW17752" s="61"/>
      <c r="AX17752" s="61"/>
      <c r="AY17752" s="61"/>
      <c r="AZ17752" s="61"/>
      <c r="BA17752" s="61"/>
    </row>
    <row r="17753" spans="39:53" x14ac:dyDescent="0.2">
      <c r="AM17753" s="61"/>
      <c r="AN17753" s="61"/>
      <c r="AO17753" s="171"/>
      <c r="AP17753" s="61"/>
      <c r="AQ17753" s="61"/>
      <c r="AR17753" s="61"/>
      <c r="AS17753" s="61"/>
      <c r="AT17753" s="61"/>
      <c r="AU17753" s="61"/>
      <c r="AV17753" s="61"/>
      <c r="AW17753" s="61"/>
      <c r="AX17753" s="61"/>
      <c r="AY17753" s="61"/>
      <c r="AZ17753" s="61"/>
      <c r="BA17753" s="61"/>
    </row>
    <row r="17754" spans="39:53" x14ac:dyDescent="0.2">
      <c r="AM17754" s="61"/>
      <c r="AN17754" s="61"/>
      <c r="AO17754" s="171"/>
      <c r="AP17754" s="61"/>
      <c r="AQ17754" s="61"/>
      <c r="AR17754" s="61"/>
      <c r="AS17754" s="61"/>
      <c r="AT17754" s="61"/>
      <c r="AU17754" s="61"/>
      <c r="AV17754" s="61"/>
      <c r="AW17754" s="61"/>
      <c r="AX17754" s="61"/>
      <c r="AY17754" s="61"/>
      <c r="AZ17754" s="61"/>
      <c r="BA17754" s="61"/>
    </row>
    <row r="17755" spans="39:53" x14ac:dyDescent="0.2">
      <c r="AM17755" s="61"/>
      <c r="AN17755" s="61"/>
      <c r="AO17755" s="171"/>
      <c r="AP17755" s="61"/>
      <c r="AQ17755" s="61"/>
      <c r="AR17755" s="61"/>
      <c r="AS17755" s="61"/>
      <c r="AT17755" s="61"/>
      <c r="AU17755" s="61"/>
      <c r="AV17755" s="61"/>
      <c r="AW17755" s="61"/>
      <c r="AX17755" s="61"/>
      <c r="AY17755" s="61"/>
      <c r="AZ17755" s="61"/>
      <c r="BA17755" s="61"/>
    </row>
    <row r="17756" spans="39:53" x14ac:dyDescent="0.2">
      <c r="AM17756" s="61"/>
      <c r="AN17756" s="61"/>
      <c r="AO17756" s="171"/>
      <c r="AP17756" s="61"/>
      <c r="AQ17756" s="61"/>
      <c r="AR17756" s="61"/>
      <c r="AS17756" s="61"/>
      <c r="AT17756" s="61"/>
      <c r="AU17756" s="61"/>
      <c r="AV17756" s="61"/>
      <c r="AW17756" s="61"/>
      <c r="AX17756" s="61"/>
      <c r="AY17756" s="61"/>
      <c r="AZ17756" s="61"/>
      <c r="BA17756" s="61"/>
    </row>
    <row r="17757" spans="39:53" x14ac:dyDescent="0.2">
      <c r="AM17757" s="61"/>
      <c r="AN17757" s="61"/>
      <c r="AO17757" s="171"/>
      <c r="AP17757" s="61"/>
      <c r="AQ17757" s="61"/>
      <c r="AR17757" s="61"/>
      <c r="AS17757" s="61"/>
      <c r="AT17757" s="61"/>
      <c r="AU17757" s="61"/>
      <c r="AV17757" s="61"/>
      <c r="AW17757" s="61"/>
      <c r="AX17757" s="61"/>
      <c r="AY17757" s="61"/>
      <c r="AZ17757" s="61"/>
      <c r="BA17757" s="61"/>
    </row>
    <row r="17758" spans="39:53" x14ac:dyDescent="0.2">
      <c r="AM17758" s="61"/>
      <c r="AN17758" s="61"/>
      <c r="AO17758" s="171"/>
      <c r="AP17758" s="61"/>
      <c r="AQ17758" s="61"/>
      <c r="AR17758" s="61"/>
      <c r="AS17758" s="61"/>
      <c r="AT17758" s="61"/>
      <c r="AU17758" s="61"/>
      <c r="AV17758" s="61"/>
      <c r="AW17758" s="61"/>
      <c r="AX17758" s="61"/>
      <c r="AY17758" s="61"/>
      <c r="AZ17758" s="61"/>
      <c r="BA17758" s="61"/>
    </row>
    <row r="17759" spans="39:53" x14ac:dyDescent="0.2">
      <c r="AM17759" s="61"/>
      <c r="AN17759" s="61"/>
      <c r="AO17759" s="171"/>
      <c r="AP17759" s="61"/>
      <c r="AQ17759" s="61"/>
      <c r="AR17759" s="61"/>
      <c r="AS17759" s="61"/>
      <c r="AT17759" s="61"/>
      <c r="AU17759" s="61"/>
      <c r="AV17759" s="61"/>
      <c r="AW17759" s="61"/>
      <c r="AX17759" s="61"/>
      <c r="AY17759" s="61"/>
      <c r="AZ17759" s="61"/>
      <c r="BA17759" s="61"/>
    </row>
    <row r="17760" spans="39:53" x14ac:dyDescent="0.2">
      <c r="AM17760" s="61"/>
      <c r="AN17760" s="61"/>
      <c r="AO17760" s="171"/>
      <c r="AP17760" s="61"/>
      <c r="AQ17760" s="61"/>
      <c r="AR17760" s="61"/>
      <c r="AS17760" s="61"/>
      <c r="AT17760" s="61"/>
      <c r="AU17760" s="61"/>
      <c r="AV17760" s="61"/>
      <c r="AW17760" s="61"/>
      <c r="AX17760" s="61"/>
      <c r="AY17760" s="61"/>
      <c r="AZ17760" s="61"/>
      <c r="BA17760" s="61"/>
    </row>
    <row r="17761" spans="39:53" x14ac:dyDescent="0.2">
      <c r="AM17761" s="61"/>
      <c r="AN17761" s="61"/>
      <c r="AO17761" s="171"/>
      <c r="AP17761" s="61"/>
      <c r="AQ17761" s="61"/>
      <c r="AR17761" s="61"/>
      <c r="AS17761" s="61"/>
      <c r="AT17761" s="61"/>
      <c r="AU17761" s="61"/>
      <c r="AV17761" s="61"/>
      <c r="AW17761" s="61"/>
      <c r="AX17761" s="61"/>
      <c r="AY17761" s="61"/>
      <c r="AZ17761" s="61"/>
      <c r="BA17761" s="61"/>
    </row>
    <row r="17762" spans="39:53" x14ac:dyDescent="0.2">
      <c r="AM17762" s="61"/>
      <c r="AN17762" s="61"/>
      <c r="AO17762" s="171"/>
      <c r="AP17762" s="61"/>
      <c r="AQ17762" s="61"/>
      <c r="AR17762" s="61"/>
      <c r="AS17762" s="61"/>
      <c r="AT17762" s="61"/>
      <c r="AU17762" s="61"/>
      <c r="AV17762" s="61"/>
      <c r="AW17762" s="61"/>
      <c r="AX17762" s="61"/>
      <c r="AY17762" s="61"/>
      <c r="AZ17762" s="61"/>
      <c r="BA17762" s="61"/>
    </row>
    <row r="17763" spans="39:53" x14ac:dyDescent="0.2">
      <c r="AM17763" s="61"/>
      <c r="AN17763" s="61"/>
      <c r="AO17763" s="171"/>
      <c r="AP17763" s="61"/>
      <c r="AQ17763" s="61"/>
      <c r="AR17763" s="61"/>
      <c r="AS17763" s="61"/>
      <c r="AT17763" s="61"/>
      <c r="AU17763" s="61"/>
      <c r="AV17763" s="61"/>
      <c r="AW17763" s="61"/>
      <c r="AX17763" s="61"/>
      <c r="AY17763" s="61"/>
      <c r="AZ17763" s="61"/>
      <c r="BA17763" s="61"/>
    </row>
    <row r="17764" spans="39:53" x14ac:dyDescent="0.2">
      <c r="AM17764" s="61"/>
      <c r="AN17764" s="61"/>
      <c r="AO17764" s="171"/>
      <c r="AP17764" s="61"/>
      <c r="AQ17764" s="61"/>
      <c r="AR17764" s="61"/>
      <c r="AS17764" s="61"/>
      <c r="AT17764" s="61"/>
      <c r="AU17764" s="61"/>
      <c r="AV17764" s="61"/>
      <c r="AW17764" s="61"/>
      <c r="AX17764" s="61"/>
      <c r="AY17764" s="61"/>
      <c r="AZ17764" s="61"/>
      <c r="BA17764" s="61"/>
    </row>
    <row r="17765" spans="39:53" x14ac:dyDescent="0.2">
      <c r="AM17765" s="61"/>
      <c r="AN17765" s="61"/>
      <c r="AO17765" s="171"/>
      <c r="AP17765" s="61"/>
      <c r="AQ17765" s="61"/>
      <c r="AR17765" s="61"/>
      <c r="AS17765" s="61"/>
      <c r="AT17765" s="61"/>
      <c r="AU17765" s="61"/>
      <c r="AV17765" s="61"/>
      <c r="AW17765" s="61"/>
      <c r="AX17765" s="61"/>
      <c r="AY17765" s="61"/>
      <c r="AZ17765" s="61"/>
      <c r="BA17765" s="61"/>
    </row>
    <row r="17766" spans="39:53" x14ac:dyDescent="0.2">
      <c r="AM17766" s="61"/>
      <c r="AN17766" s="61"/>
      <c r="AO17766" s="171"/>
      <c r="AP17766" s="61"/>
      <c r="AQ17766" s="61"/>
      <c r="AR17766" s="61"/>
      <c r="AS17766" s="61"/>
      <c r="AT17766" s="61"/>
      <c r="AU17766" s="61"/>
      <c r="AV17766" s="61"/>
      <c r="AW17766" s="61"/>
      <c r="AX17766" s="61"/>
      <c r="AY17766" s="61"/>
      <c r="AZ17766" s="61"/>
      <c r="BA17766" s="61"/>
    </row>
    <row r="17767" spans="39:53" x14ac:dyDescent="0.2">
      <c r="AM17767" s="61"/>
      <c r="AN17767" s="61"/>
      <c r="AO17767" s="171"/>
      <c r="AP17767" s="61"/>
      <c r="AQ17767" s="61"/>
      <c r="AR17767" s="61"/>
      <c r="AS17767" s="61"/>
      <c r="AT17767" s="61"/>
      <c r="AU17767" s="61"/>
      <c r="AV17767" s="61"/>
      <c r="AW17767" s="61"/>
      <c r="AX17767" s="61"/>
      <c r="AY17767" s="61"/>
      <c r="AZ17767" s="61"/>
      <c r="BA17767" s="61"/>
    </row>
    <row r="17768" spans="39:53" x14ac:dyDescent="0.2">
      <c r="AM17768" s="61"/>
      <c r="AN17768" s="61"/>
      <c r="AO17768" s="171"/>
      <c r="AP17768" s="61"/>
      <c r="AQ17768" s="61"/>
      <c r="AR17768" s="61"/>
      <c r="AS17768" s="61"/>
      <c r="AT17768" s="61"/>
      <c r="AU17768" s="61"/>
      <c r="AV17768" s="61"/>
      <c r="AW17768" s="61"/>
      <c r="AX17768" s="61"/>
      <c r="AY17768" s="61"/>
      <c r="AZ17768" s="61"/>
      <c r="BA17768" s="61"/>
    </row>
    <row r="17769" spans="39:53" x14ac:dyDescent="0.2">
      <c r="AM17769" s="61"/>
      <c r="AN17769" s="61"/>
      <c r="AO17769" s="171"/>
      <c r="AP17769" s="61"/>
      <c r="AQ17769" s="61"/>
      <c r="AR17769" s="61"/>
      <c r="AS17769" s="61"/>
      <c r="AT17769" s="61"/>
      <c r="AU17769" s="61"/>
      <c r="AV17769" s="61"/>
      <c r="AW17769" s="61"/>
      <c r="AX17769" s="61"/>
      <c r="AY17769" s="61"/>
      <c r="AZ17769" s="61"/>
      <c r="BA17769" s="61"/>
    </row>
    <row r="17770" spans="39:53" x14ac:dyDescent="0.2">
      <c r="AM17770" s="61"/>
      <c r="AN17770" s="61"/>
      <c r="AO17770" s="171"/>
      <c r="AP17770" s="61"/>
      <c r="AQ17770" s="61"/>
      <c r="AR17770" s="61"/>
      <c r="AS17770" s="61"/>
      <c r="AT17770" s="61"/>
      <c r="AU17770" s="61"/>
      <c r="AV17770" s="61"/>
      <c r="AW17770" s="61"/>
      <c r="AX17770" s="61"/>
      <c r="AY17770" s="61"/>
      <c r="AZ17770" s="61"/>
      <c r="BA17770" s="61"/>
    </row>
    <row r="17771" spans="39:53" x14ac:dyDescent="0.2">
      <c r="AM17771" s="61"/>
      <c r="AN17771" s="61"/>
      <c r="AO17771" s="171"/>
      <c r="AP17771" s="61"/>
      <c r="AQ17771" s="61"/>
      <c r="AR17771" s="61"/>
      <c r="AS17771" s="61"/>
      <c r="AT17771" s="61"/>
      <c r="AU17771" s="61"/>
      <c r="AV17771" s="61"/>
      <c r="AW17771" s="61"/>
      <c r="AX17771" s="61"/>
      <c r="AY17771" s="61"/>
      <c r="AZ17771" s="61"/>
      <c r="BA17771" s="61"/>
    </row>
    <row r="17772" spans="39:53" x14ac:dyDescent="0.2">
      <c r="AM17772" s="61"/>
      <c r="AN17772" s="61"/>
      <c r="AO17772" s="171"/>
      <c r="AP17772" s="61"/>
      <c r="AQ17772" s="61"/>
      <c r="AR17772" s="61"/>
      <c r="AS17772" s="61"/>
      <c r="AT17772" s="61"/>
      <c r="AU17772" s="61"/>
      <c r="AV17772" s="61"/>
      <c r="AW17772" s="61"/>
      <c r="AX17772" s="61"/>
      <c r="AY17772" s="61"/>
      <c r="AZ17772" s="61"/>
      <c r="BA17772" s="61"/>
    </row>
    <row r="17773" spans="39:53" x14ac:dyDescent="0.2">
      <c r="AM17773" s="61"/>
      <c r="AN17773" s="61"/>
      <c r="AO17773" s="171"/>
      <c r="AP17773" s="61"/>
      <c r="AQ17773" s="61"/>
      <c r="AR17773" s="61"/>
      <c r="AS17773" s="61"/>
      <c r="AT17773" s="61"/>
      <c r="AU17773" s="61"/>
      <c r="AV17773" s="61"/>
      <c r="AW17773" s="61"/>
      <c r="AX17773" s="61"/>
      <c r="AY17773" s="61"/>
      <c r="AZ17773" s="61"/>
      <c r="BA17773" s="61"/>
    </row>
    <row r="17774" spans="39:53" x14ac:dyDescent="0.2">
      <c r="AM17774" s="61"/>
      <c r="AN17774" s="61"/>
      <c r="AO17774" s="171"/>
      <c r="AP17774" s="61"/>
      <c r="AQ17774" s="61"/>
      <c r="AR17774" s="61"/>
      <c r="AS17774" s="61"/>
      <c r="AT17774" s="61"/>
      <c r="AU17774" s="61"/>
      <c r="AV17774" s="61"/>
      <c r="AW17774" s="61"/>
      <c r="AX17774" s="61"/>
      <c r="AY17774" s="61"/>
      <c r="AZ17774" s="61"/>
      <c r="BA17774" s="61"/>
    </row>
    <row r="17775" spans="39:53" x14ac:dyDescent="0.2">
      <c r="AM17775" s="61"/>
      <c r="AN17775" s="61"/>
      <c r="AO17775" s="171"/>
      <c r="AP17775" s="61"/>
      <c r="AQ17775" s="61"/>
      <c r="AR17775" s="61"/>
      <c r="AS17775" s="61"/>
      <c r="AT17775" s="61"/>
      <c r="AU17775" s="61"/>
      <c r="AV17775" s="61"/>
      <c r="AW17775" s="61"/>
      <c r="AX17775" s="61"/>
      <c r="AY17775" s="61"/>
      <c r="AZ17775" s="61"/>
      <c r="BA17775" s="61"/>
    </row>
    <row r="17776" spans="39:53" x14ac:dyDescent="0.2">
      <c r="AM17776" s="61"/>
      <c r="AN17776" s="61"/>
      <c r="AO17776" s="171"/>
      <c r="AP17776" s="61"/>
      <c r="AQ17776" s="61"/>
      <c r="AR17776" s="61"/>
      <c r="AS17776" s="61"/>
      <c r="AT17776" s="61"/>
      <c r="AU17776" s="61"/>
      <c r="AV17776" s="61"/>
      <c r="AW17776" s="61"/>
      <c r="AX17776" s="61"/>
      <c r="AY17776" s="61"/>
      <c r="AZ17776" s="61"/>
      <c r="BA17776" s="61"/>
    </row>
    <row r="17777" spans="39:53" x14ac:dyDescent="0.2">
      <c r="AM17777" s="61"/>
      <c r="AN17777" s="61"/>
      <c r="AO17777" s="171"/>
      <c r="AP17777" s="61"/>
      <c r="AQ17777" s="61"/>
      <c r="AR17777" s="61"/>
      <c r="AS17777" s="61"/>
      <c r="AT17777" s="61"/>
      <c r="AU17777" s="61"/>
      <c r="AV17777" s="61"/>
      <c r="AW17777" s="61"/>
      <c r="AX17777" s="61"/>
      <c r="AY17777" s="61"/>
      <c r="AZ17777" s="61"/>
      <c r="BA17777" s="61"/>
    </row>
    <row r="17778" spans="39:53" x14ac:dyDescent="0.2">
      <c r="AM17778" s="61"/>
      <c r="AN17778" s="61"/>
      <c r="AO17778" s="171"/>
      <c r="AP17778" s="61"/>
      <c r="AQ17778" s="61"/>
      <c r="AR17778" s="61"/>
      <c r="AS17778" s="61"/>
      <c r="AT17778" s="61"/>
      <c r="AU17778" s="61"/>
      <c r="AV17778" s="61"/>
      <c r="AW17778" s="61"/>
      <c r="AX17778" s="61"/>
      <c r="AY17778" s="61"/>
      <c r="AZ17778" s="61"/>
      <c r="BA17778" s="61"/>
    </row>
    <row r="17779" spans="39:53" x14ac:dyDescent="0.2">
      <c r="AM17779" s="61"/>
      <c r="AN17779" s="61"/>
      <c r="AO17779" s="171"/>
      <c r="AP17779" s="61"/>
      <c r="AQ17779" s="61"/>
      <c r="AR17779" s="61"/>
      <c r="AS17779" s="61"/>
      <c r="AT17779" s="61"/>
      <c r="AU17779" s="61"/>
      <c r="AV17779" s="61"/>
      <c r="AW17779" s="61"/>
      <c r="AX17779" s="61"/>
      <c r="AY17779" s="61"/>
      <c r="AZ17779" s="61"/>
      <c r="BA17779" s="61"/>
    </row>
    <row r="17780" spans="39:53" x14ac:dyDescent="0.2">
      <c r="AM17780" s="61"/>
      <c r="AN17780" s="61"/>
      <c r="AO17780" s="171"/>
      <c r="AP17780" s="61"/>
      <c r="AQ17780" s="61"/>
      <c r="AR17780" s="61"/>
      <c r="AS17780" s="61"/>
      <c r="AT17780" s="61"/>
      <c r="AU17780" s="61"/>
      <c r="AV17780" s="61"/>
      <c r="AW17780" s="61"/>
      <c r="AX17780" s="61"/>
      <c r="AY17780" s="61"/>
      <c r="AZ17780" s="61"/>
      <c r="BA17780" s="61"/>
    </row>
    <row r="17781" spans="39:53" x14ac:dyDescent="0.2">
      <c r="AM17781" s="61"/>
      <c r="AN17781" s="61"/>
      <c r="AO17781" s="171"/>
      <c r="AP17781" s="61"/>
      <c r="AQ17781" s="61"/>
      <c r="AR17781" s="61"/>
      <c r="AS17781" s="61"/>
      <c r="AT17781" s="61"/>
      <c r="AU17781" s="61"/>
      <c r="AV17781" s="61"/>
      <c r="AW17781" s="61"/>
      <c r="AX17781" s="61"/>
      <c r="AY17781" s="61"/>
      <c r="AZ17781" s="61"/>
      <c r="BA17781" s="61"/>
    </row>
    <row r="17782" spans="39:53" x14ac:dyDescent="0.2">
      <c r="AM17782" s="61"/>
      <c r="AN17782" s="61"/>
      <c r="AO17782" s="171"/>
      <c r="AP17782" s="61"/>
      <c r="AQ17782" s="61"/>
      <c r="AR17782" s="61"/>
      <c r="AS17782" s="61"/>
      <c r="AT17782" s="61"/>
      <c r="AU17782" s="61"/>
      <c r="AV17782" s="61"/>
      <c r="AW17782" s="61"/>
      <c r="AX17782" s="61"/>
      <c r="AY17782" s="61"/>
      <c r="AZ17782" s="61"/>
      <c r="BA17782" s="61"/>
    </row>
    <row r="17783" spans="39:53" x14ac:dyDescent="0.2">
      <c r="AM17783" s="61"/>
      <c r="AN17783" s="61"/>
      <c r="AO17783" s="171"/>
      <c r="AP17783" s="61"/>
      <c r="AQ17783" s="61"/>
      <c r="AR17783" s="61"/>
      <c r="AS17783" s="61"/>
      <c r="AT17783" s="61"/>
      <c r="AU17783" s="61"/>
      <c r="AV17783" s="61"/>
      <c r="AW17783" s="61"/>
      <c r="AX17783" s="61"/>
      <c r="AY17783" s="61"/>
      <c r="AZ17783" s="61"/>
      <c r="BA17783" s="61"/>
    </row>
    <row r="17784" spans="39:53" x14ac:dyDescent="0.2">
      <c r="AM17784" s="61"/>
      <c r="AN17784" s="61"/>
      <c r="AO17784" s="171"/>
      <c r="AP17784" s="61"/>
      <c r="AQ17784" s="61"/>
      <c r="AR17784" s="61"/>
      <c r="AS17784" s="61"/>
      <c r="AT17784" s="61"/>
      <c r="AU17784" s="61"/>
      <c r="AV17784" s="61"/>
      <c r="AW17784" s="61"/>
      <c r="AX17784" s="61"/>
      <c r="AY17784" s="61"/>
      <c r="AZ17784" s="61"/>
      <c r="BA17784" s="61"/>
    </row>
    <row r="17785" spans="39:53" x14ac:dyDescent="0.2">
      <c r="AM17785" s="61"/>
      <c r="AN17785" s="61"/>
      <c r="AO17785" s="171"/>
      <c r="AP17785" s="61"/>
      <c r="AQ17785" s="61"/>
      <c r="AR17785" s="61"/>
      <c r="AS17785" s="61"/>
      <c r="AT17785" s="61"/>
      <c r="AU17785" s="61"/>
      <c r="AV17785" s="61"/>
      <c r="AW17785" s="61"/>
      <c r="AX17785" s="61"/>
      <c r="AY17785" s="61"/>
      <c r="AZ17785" s="61"/>
      <c r="BA17785" s="61"/>
    </row>
    <row r="17786" spans="39:53" x14ac:dyDescent="0.2">
      <c r="AM17786" s="61"/>
      <c r="AN17786" s="61"/>
      <c r="AO17786" s="171"/>
      <c r="AP17786" s="61"/>
      <c r="AQ17786" s="61"/>
      <c r="AR17786" s="61"/>
      <c r="AS17786" s="61"/>
      <c r="AT17786" s="61"/>
      <c r="AU17786" s="61"/>
      <c r="AV17786" s="61"/>
      <c r="AW17786" s="61"/>
      <c r="AX17786" s="61"/>
      <c r="AY17786" s="61"/>
      <c r="AZ17786" s="61"/>
      <c r="BA17786" s="61"/>
    </row>
    <row r="17787" spans="39:53" x14ac:dyDescent="0.2">
      <c r="AM17787" s="61"/>
      <c r="AN17787" s="61"/>
      <c r="AO17787" s="171"/>
      <c r="AP17787" s="61"/>
      <c r="AQ17787" s="61"/>
      <c r="AR17787" s="61"/>
      <c r="AS17787" s="61"/>
      <c r="AT17787" s="61"/>
      <c r="AU17787" s="61"/>
      <c r="AV17787" s="61"/>
      <c r="AW17787" s="61"/>
      <c r="AX17787" s="61"/>
      <c r="AY17787" s="61"/>
      <c r="AZ17787" s="61"/>
      <c r="BA17787" s="61"/>
    </row>
    <row r="17788" spans="39:53" x14ac:dyDescent="0.2">
      <c r="AM17788" s="61"/>
      <c r="AN17788" s="61"/>
      <c r="AO17788" s="171"/>
      <c r="AP17788" s="61"/>
      <c r="AQ17788" s="61"/>
      <c r="AR17788" s="61"/>
      <c r="AS17788" s="61"/>
      <c r="AT17788" s="61"/>
      <c r="AU17788" s="61"/>
      <c r="AV17788" s="61"/>
      <c r="AW17788" s="61"/>
      <c r="AX17788" s="61"/>
      <c r="AY17788" s="61"/>
      <c r="AZ17788" s="61"/>
      <c r="BA17788" s="61"/>
    </row>
    <row r="17789" spans="39:53" x14ac:dyDescent="0.2">
      <c r="AM17789" s="61"/>
      <c r="AN17789" s="61"/>
      <c r="AO17789" s="171"/>
      <c r="AP17789" s="61"/>
      <c r="AQ17789" s="61"/>
      <c r="AR17789" s="61"/>
      <c r="AS17789" s="61"/>
      <c r="AT17789" s="61"/>
      <c r="AU17789" s="61"/>
      <c r="AV17789" s="61"/>
      <c r="AW17789" s="61"/>
      <c r="AX17789" s="61"/>
      <c r="AY17789" s="61"/>
      <c r="AZ17789" s="61"/>
      <c r="BA17789" s="61"/>
    </row>
    <row r="17790" spans="39:53" x14ac:dyDescent="0.2">
      <c r="AM17790" s="61"/>
      <c r="AN17790" s="61"/>
      <c r="AO17790" s="171"/>
      <c r="AP17790" s="61"/>
      <c r="AQ17790" s="61"/>
      <c r="AR17790" s="61"/>
      <c r="AS17790" s="61"/>
      <c r="AT17790" s="61"/>
      <c r="AU17790" s="61"/>
      <c r="AV17790" s="61"/>
      <c r="AW17790" s="61"/>
      <c r="AX17790" s="61"/>
      <c r="AY17790" s="61"/>
      <c r="AZ17790" s="61"/>
      <c r="BA17790" s="61"/>
    </row>
    <row r="17791" spans="39:53" x14ac:dyDescent="0.2">
      <c r="AM17791" s="61"/>
      <c r="AN17791" s="61"/>
      <c r="AO17791" s="171"/>
      <c r="AP17791" s="61"/>
      <c r="AQ17791" s="61"/>
      <c r="AR17791" s="61"/>
      <c r="AS17791" s="61"/>
      <c r="AT17791" s="61"/>
      <c r="AU17791" s="61"/>
      <c r="AV17791" s="61"/>
      <c r="AW17791" s="61"/>
      <c r="AX17791" s="61"/>
      <c r="AY17791" s="61"/>
      <c r="AZ17791" s="61"/>
      <c r="BA17791" s="61"/>
    </row>
    <row r="17792" spans="39:53" x14ac:dyDescent="0.2">
      <c r="AM17792" s="61"/>
      <c r="AN17792" s="61"/>
      <c r="AO17792" s="171"/>
      <c r="AP17792" s="61"/>
      <c r="AQ17792" s="61"/>
      <c r="AR17792" s="61"/>
      <c r="AS17792" s="61"/>
      <c r="AT17792" s="61"/>
      <c r="AU17792" s="61"/>
      <c r="AV17792" s="61"/>
      <c r="AW17792" s="61"/>
      <c r="AX17792" s="61"/>
      <c r="AY17792" s="61"/>
      <c r="AZ17792" s="61"/>
      <c r="BA17792" s="61"/>
    </row>
    <row r="17793" spans="39:53" x14ac:dyDescent="0.2">
      <c r="AM17793" s="61"/>
      <c r="AN17793" s="61"/>
      <c r="AO17793" s="171"/>
      <c r="AP17793" s="61"/>
      <c r="AQ17793" s="61"/>
      <c r="AR17793" s="61"/>
      <c r="AS17793" s="61"/>
      <c r="AT17793" s="61"/>
      <c r="AU17793" s="61"/>
      <c r="AV17793" s="61"/>
      <c r="AW17793" s="61"/>
      <c r="AX17793" s="61"/>
      <c r="AY17793" s="61"/>
      <c r="AZ17793" s="61"/>
      <c r="BA17793" s="61"/>
    </row>
    <row r="17794" spans="39:53" x14ac:dyDescent="0.2">
      <c r="AM17794" s="61"/>
      <c r="AN17794" s="61"/>
      <c r="AO17794" s="171"/>
      <c r="AP17794" s="61"/>
      <c r="AQ17794" s="61"/>
      <c r="AR17794" s="61"/>
      <c r="AS17794" s="61"/>
      <c r="AT17794" s="61"/>
      <c r="AU17794" s="61"/>
      <c r="AV17794" s="61"/>
      <c r="AW17794" s="61"/>
      <c r="AX17794" s="61"/>
      <c r="AY17794" s="61"/>
      <c r="AZ17794" s="61"/>
      <c r="BA17794" s="61"/>
    </row>
    <row r="17795" spans="39:53" x14ac:dyDescent="0.2">
      <c r="AM17795" s="61"/>
      <c r="AN17795" s="61"/>
      <c r="AO17795" s="171"/>
      <c r="AP17795" s="61"/>
      <c r="AQ17795" s="61"/>
      <c r="AR17795" s="61"/>
      <c r="AS17795" s="61"/>
      <c r="AT17795" s="61"/>
      <c r="AU17795" s="61"/>
      <c r="AV17795" s="61"/>
      <c r="AW17795" s="61"/>
      <c r="AX17795" s="61"/>
      <c r="AY17795" s="61"/>
      <c r="AZ17795" s="61"/>
      <c r="BA17795" s="61"/>
    </row>
    <row r="17796" spans="39:53" x14ac:dyDescent="0.2">
      <c r="AM17796" s="61"/>
      <c r="AN17796" s="61"/>
      <c r="AO17796" s="171"/>
      <c r="AP17796" s="61"/>
      <c r="AQ17796" s="61"/>
      <c r="AR17796" s="61"/>
      <c r="AS17796" s="61"/>
      <c r="AT17796" s="61"/>
      <c r="AU17796" s="61"/>
      <c r="AV17796" s="61"/>
      <c r="AW17796" s="61"/>
      <c r="AX17796" s="61"/>
      <c r="AY17796" s="61"/>
      <c r="AZ17796" s="61"/>
      <c r="BA17796" s="61"/>
    </row>
    <row r="17797" spans="39:53" x14ac:dyDescent="0.2">
      <c r="AM17797" s="61"/>
      <c r="AN17797" s="61"/>
      <c r="AO17797" s="171"/>
      <c r="AP17797" s="61"/>
      <c r="AQ17797" s="61"/>
      <c r="AR17797" s="61"/>
      <c r="AS17797" s="61"/>
      <c r="AT17797" s="61"/>
      <c r="AU17797" s="61"/>
      <c r="AV17797" s="61"/>
      <c r="AW17797" s="61"/>
      <c r="AX17797" s="61"/>
      <c r="AY17797" s="61"/>
      <c r="AZ17797" s="61"/>
      <c r="BA17797" s="61"/>
    </row>
    <row r="17798" spans="39:53" x14ac:dyDescent="0.2">
      <c r="AM17798" s="61"/>
      <c r="AN17798" s="61"/>
      <c r="AO17798" s="171"/>
      <c r="AP17798" s="61"/>
      <c r="AQ17798" s="61"/>
      <c r="AR17798" s="61"/>
      <c r="AS17798" s="61"/>
      <c r="AT17798" s="61"/>
      <c r="AU17798" s="61"/>
      <c r="AV17798" s="61"/>
      <c r="AW17798" s="61"/>
      <c r="AX17798" s="61"/>
      <c r="AY17798" s="61"/>
      <c r="AZ17798" s="61"/>
      <c r="BA17798" s="61"/>
    </row>
    <row r="17799" spans="39:53" x14ac:dyDescent="0.2">
      <c r="AM17799" s="61"/>
      <c r="AN17799" s="61"/>
      <c r="AO17799" s="171"/>
      <c r="AP17799" s="61"/>
      <c r="AQ17799" s="61"/>
      <c r="AR17799" s="61"/>
      <c r="AS17799" s="61"/>
      <c r="AT17799" s="61"/>
      <c r="AU17799" s="61"/>
      <c r="AV17799" s="61"/>
      <c r="AW17799" s="61"/>
      <c r="AX17799" s="61"/>
      <c r="AY17799" s="61"/>
      <c r="AZ17799" s="61"/>
      <c r="BA17799" s="61"/>
    </row>
    <row r="17800" spans="39:53" x14ac:dyDescent="0.2">
      <c r="AM17800" s="61"/>
      <c r="AN17800" s="61"/>
      <c r="AO17800" s="171"/>
      <c r="AP17800" s="61"/>
      <c r="AQ17800" s="61"/>
      <c r="AR17800" s="61"/>
      <c r="AS17800" s="61"/>
      <c r="AT17800" s="61"/>
      <c r="AU17800" s="61"/>
      <c r="AV17800" s="61"/>
      <c r="AW17800" s="61"/>
      <c r="AX17800" s="61"/>
      <c r="AY17800" s="61"/>
      <c r="AZ17800" s="61"/>
      <c r="BA17800" s="61"/>
    </row>
    <row r="17801" spans="39:53" x14ac:dyDescent="0.2">
      <c r="AM17801" s="61"/>
      <c r="AN17801" s="61"/>
      <c r="AO17801" s="171"/>
      <c r="AP17801" s="61"/>
      <c r="AQ17801" s="61"/>
      <c r="AR17801" s="61"/>
      <c r="AS17801" s="61"/>
      <c r="AT17801" s="61"/>
      <c r="AU17801" s="61"/>
      <c r="AV17801" s="61"/>
      <c r="AW17801" s="61"/>
      <c r="AX17801" s="61"/>
      <c r="AY17801" s="61"/>
      <c r="AZ17801" s="61"/>
      <c r="BA17801" s="61"/>
    </row>
    <row r="17802" spans="39:53" x14ac:dyDescent="0.2">
      <c r="AM17802" s="61"/>
      <c r="AN17802" s="61"/>
      <c r="AO17802" s="171"/>
      <c r="AP17802" s="61"/>
      <c r="AQ17802" s="61"/>
      <c r="AR17802" s="61"/>
      <c r="AS17802" s="61"/>
      <c r="AT17802" s="61"/>
      <c r="AU17802" s="61"/>
      <c r="AV17802" s="61"/>
      <c r="AW17802" s="61"/>
      <c r="AX17802" s="61"/>
      <c r="AY17802" s="61"/>
      <c r="AZ17802" s="61"/>
      <c r="BA17802" s="61"/>
    </row>
    <row r="17803" spans="39:53" x14ac:dyDescent="0.2">
      <c r="AM17803" s="61"/>
      <c r="AN17803" s="61"/>
      <c r="AO17803" s="171"/>
      <c r="AP17803" s="61"/>
      <c r="AQ17803" s="61"/>
      <c r="AR17803" s="61"/>
      <c r="AS17803" s="61"/>
      <c r="AT17803" s="61"/>
      <c r="AU17803" s="61"/>
      <c r="AV17803" s="61"/>
      <c r="AW17803" s="61"/>
      <c r="AX17803" s="61"/>
      <c r="AY17803" s="61"/>
      <c r="AZ17803" s="61"/>
      <c r="BA17803" s="61"/>
    </row>
    <row r="17804" spans="39:53" x14ac:dyDescent="0.2">
      <c r="AM17804" s="61"/>
      <c r="AN17804" s="61"/>
      <c r="AO17804" s="171"/>
      <c r="AP17804" s="61"/>
      <c r="AQ17804" s="61"/>
      <c r="AR17804" s="61"/>
      <c r="AS17804" s="61"/>
      <c r="AT17804" s="61"/>
      <c r="AU17804" s="61"/>
      <c r="AV17804" s="61"/>
      <c r="AW17804" s="61"/>
      <c r="AX17804" s="61"/>
      <c r="AY17804" s="61"/>
      <c r="AZ17804" s="61"/>
      <c r="BA17804" s="61"/>
    </row>
    <row r="17805" spans="39:53" x14ac:dyDescent="0.2">
      <c r="AM17805" s="61"/>
      <c r="AN17805" s="61"/>
      <c r="AO17805" s="171"/>
      <c r="AP17805" s="61"/>
      <c r="AQ17805" s="61"/>
      <c r="AR17805" s="61"/>
      <c r="AS17805" s="61"/>
      <c r="AT17805" s="61"/>
      <c r="AU17805" s="61"/>
      <c r="AV17805" s="61"/>
      <c r="AW17805" s="61"/>
      <c r="AX17805" s="61"/>
      <c r="AY17805" s="61"/>
      <c r="AZ17805" s="61"/>
      <c r="BA17805" s="61"/>
    </row>
    <row r="17806" spans="39:53" x14ac:dyDescent="0.2">
      <c r="AM17806" s="61"/>
      <c r="AN17806" s="61"/>
      <c r="AO17806" s="171"/>
      <c r="AP17806" s="61"/>
      <c r="AQ17806" s="61"/>
      <c r="AR17806" s="61"/>
      <c r="AS17806" s="61"/>
      <c r="AT17806" s="61"/>
      <c r="AU17806" s="61"/>
      <c r="AV17806" s="61"/>
      <c r="AW17806" s="61"/>
      <c r="AX17806" s="61"/>
      <c r="AY17806" s="61"/>
      <c r="AZ17806" s="61"/>
      <c r="BA17806" s="61"/>
    </row>
    <row r="17807" spans="39:53" x14ac:dyDescent="0.2">
      <c r="AM17807" s="61"/>
      <c r="AN17807" s="61"/>
      <c r="AO17807" s="171"/>
      <c r="AP17807" s="61"/>
      <c r="AQ17807" s="61"/>
      <c r="AR17807" s="61"/>
      <c r="AS17807" s="61"/>
      <c r="AT17807" s="61"/>
      <c r="AU17807" s="61"/>
      <c r="AV17807" s="61"/>
      <c r="AW17807" s="61"/>
      <c r="AX17807" s="61"/>
      <c r="AY17807" s="61"/>
      <c r="AZ17807" s="61"/>
      <c r="BA17807" s="61"/>
    </row>
    <row r="17808" spans="39:53" x14ac:dyDescent="0.2">
      <c r="AM17808" s="61"/>
      <c r="AN17808" s="61"/>
      <c r="AO17808" s="171"/>
      <c r="AP17808" s="61"/>
      <c r="AQ17808" s="61"/>
      <c r="AR17808" s="61"/>
      <c r="AS17808" s="61"/>
      <c r="AT17808" s="61"/>
      <c r="AU17808" s="61"/>
      <c r="AV17808" s="61"/>
      <c r="AW17808" s="61"/>
      <c r="AX17808" s="61"/>
      <c r="AY17808" s="61"/>
      <c r="AZ17808" s="61"/>
      <c r="BA17808" s="61"/>
    </row>
    <row r="17809" spans="39:53" x14ac:dyDescent="0.2">
      <c r="AM17809" s="61"/>
      <c r="AN17809" s="61"/>
      <c r="AO17809" s="171"/>
      <c r="AP17809" s="61"/>
      <c r="AQ17809" s="61"/>
      <c r="AR17809" s="61"/>
      <c r="AS17809" s="61"/>
      <c r="AT17809" s="61"/>
      <c r="AU17809" s="61"/>
      <c r="AV17809" s="61"/>
      <c r="AW17809" s="61"/>
      <c r="AX17809" s="61"/>
      <c r="AY17809" s="61"/>
      <c r="AZ17809" s="61"/>
      <c r="BA17809" s="61"/>
    </row>
    <row r="17810" spans="39:53" x14ac:dyDescent="0.2">
      <c r="AM17810" s="61"/>
      <c r="AN17810" s="61"/>
      <c r="AO17810" s="171"/>
      <c r="AP17810" s="61"/>
      <c r="AQ17810" s="61"/>
      <c r="AR17810" s="61"/>
      <c r="AS17810" s="61"/>
      <c r="AT17810" s="61"/>
      <c r="AU17810" s="61"/>
      <c r="AV17810" s="61"/>
      <c r="AW17810" s="61"/>
      <c r="AX17810" s="61"/>
      <c r="AY17810" s="61"/>
      <c r="AZ17810" s="61"/>
      <c r="BA17810" s="61"/>
    </row>
    <row r="17811" spans="39:53" x14ac:dyDescent="0.2">
      <c r="AM17811" s="61"/>
      <c r="AN17811" s="61"/>
      <c r="AO17811" s="171"/>
      <c r="AP17811" s="61"/>
      <c r="AQ17811" s="61"/>
      <c r="AR17811" s="61"/>
      <c r="AS17811" s="61"/>
      <c r="AT17811" s="61"/>
      <c r="AU17811" s="61"/>
      <c r="AV17811" s="61"/>
      <c r="AW17811" s="61"/>
      <c r="AX17811" s="61"/>
      <c r="AY17811" s="61"/>
      <c r="AZ17811" s="61"/>
      <c r="BA17811" s="61"/>
    </row>
    <row r="17812" spans="39:53" x14ac:dyDescent="0.2">
      <c r="AM17812" s="61"/>
      <c r="AN17812" s="61"/>
      <c r="AO17812" s="171"/>
      <c r="AP17812" s="61"/>
      <c r="AQ17812" s="61"/>
      <c r="AR17812" s="61"/>
      <c r="AS17812" s="61"/>
      <c r="AT17812" s="61"/>
      <c r="AU17812" s="61"/>
      <c r="AV17812" s="61"/>
      <c r="AW17812" s="61"/>
      <c r="AX17812" s="61"/>
      <c r="AY17812" s="61"/>
      <c r="AZ17812" s="61"/>
      <c r="BA17812" s="61"/>
    </row>
    <row r="17813" spans="39:53" x14ac:dyDescent="0.2">
      <c r="AM17813" s="61"/>
      <c r="AN17813" s="61"/>
      <c r="AO17813" s="171"/>
      <c r="AP17813" s="61"/>
      <c r="AQ17813" s="61"/>
      <c r="AR17813" s="61"/>
      <c r="AS17813" s="61"/>
      <c r="AT17813" s="61"/>
      <c r="AU17813" s="61"/>
      <c r="AV17813" s="61"/>
      <c r="AW17813" s="61"/>
      <c r="AX17813" s="61"/>
      <c r="AY17813" s="61"/>
      <c r="AZ17813" s="61"/>
      <c r="BA17813" s="61"/>
    </row>
    <row r="17814" spans="39:53" x14ac:dyDescent="0.2">
      <c r="AM17814" s="61"/>
      <c r="AN17814" s="61"/>
      <c r="AO17814" s="171"/>
      <c r="AP17814" s="61"/>
      <c r="AQ17814" s="61"/>
      <c r="AR17814" s="61"/>
      <c r="AS17814" s="61"/>
      <c r="AT17814" s="61"/>
      <c r="AU17814" s="61"/>
      <c r="AV17814" s="61"/>
      <c r="AW17814" s="61"/>
      <c r="AX17814" s="61"/>
      <c r="AY17814" s="61"/>
      <c r="AZ17814" s="61"/>
      <c r="BA17814" s="61"/>
    </row>
    <row r="17815" spans="39:53" x14ac:dyDescent="0.2">
      <c r="AM17815" s="61"/>
      <c r="AN17815" s="61"/>
      <c r="AO17815" s="171"/>
      <c r="AP17815" s="61"/>
      <c r="AQ17815" s="61"/>
      <c r="AR17815" s="61"/>
      <c r="AS17815" s="61"/>
      <c r="AT17815" s="61"/>
      <c r="AU17815" s="61"/>
      <c r="AV17815" s="61"/>
      <c r="AW17815" s="61"/>
      <c r="AX17815" s="61"/>
      <c r="AY17815" s="61"/>
      <c r="AZ17815" s="61"/>
      <c r="BA17815" s="61"/>
    </row>
    <row r="17816" spans="39:53" x14ac:dyDescent="0.2">
      <c r="AM17816" s="61"/>
      <c r="AN17816" s="61"/>
      <c r="AO17816" s="171"/>
      <c r="AP17816" s="61"/>
      <c r="AQ17816" s="61"/>
      <c r="AR17816" s="61"/>
      <c r="AS17816" s="61"/>
      <c r="AT17816" s="61"/>
      <c r="AU17816" s="61"/>
      <c r="AV17816" s="61"/>
      <c r="AW17816" s="61"/>
      <c r="AX17816" s="61"/>
      <c r="AY17816" s="61"/>
      <c r="AZ17816" s="61"/>
      <c r="BA17816" s="61"/>
    </row>
    <row r="17817" spans="39:53" x14ac:dyDescent="0.2">
      <c r="AM17817" s="61"/>
      <c r="AN17817" s="61"/>
      <c r="AO17817" s="171"/>
      <c r="AP17817" s="61"/>
      <c r="AQ17817" s="61"/>
      <c r="AR17817" s="61"/>
      <c r="AS17817" s="61"/>
      <c r="AT17817" s="61"/>
      <c r="AU17817" s="61"/>
      <c r="AV17817" s="61"/>
      <c r="AW17817" s="61"/>
      <c r="AX17817" s="61"/>
      <c r="AY17817" s="61"/>
      <c r="AZ17817" s="61"/>
      <c r="BA17817" s="61"/>
    </row>
    <row r="17818" spans="39:53" x14ac:dyDescent="0.2">
      <c r="AM17818" s="61"/>
      <c r="AN17818" s="61"/>
      <c r="AO17818" s="171"/>
      <c r="AP17818" s="61"/>
      <c r="AQ17818" s="61"/>
      <c r="AR17818" s="61"/>
      <c r="AS17818" s="61"/>
      <c r="AT17818" s="61"/>
      <c r="AU17818" s="61"/>
      <c r="AV17818" s="61"/>
      <c r="AW17818" s="61"/>
      <c r="AX17818" s="61"/>
      <c r="AY17818" s="61"/>
      <c r="AZ17818" s="61"/>
      <c r="BA17818" s="61"/>
    </row>
    <row r="17819" spans="39:53" x14ac:dyDescent="0.2">
      <c r="AM17819" s="61"/>
      <c r="AN17819" s="61"/>
      <c r="AO17819" s="171"/>
      <c r="AP17819" s="61"/>
      <c r="AQ17819" s="61"/>
      <c r="AR17819" s="61"/>
      <c r="AS17819" s="61"/>
      <c r="AT17819" s="61"/>
      <c r="AU17819" s="61"/>
      <c r="AV17819" s="61"/>
      <c r="AW17819" s="61"/>
      <c r="AX17819" s="61"/>
      <c r="AY17819" s="61"/>
      <c r="AZ17819" s="61"/>
      <c r="BA17819" s="61"/>
    </row>
    <row r="17820" spans="39:53" x14ac:dyDescent="0.2">
      <c r="AM17820" s="61"/>
      <c r="AN17820" s="61"/>
      <c r="AO17820" s="171"/>
      <c r="AP17820" s="61"/>
      <c r="AQ17820" s="61"/>
      <c r="AR17820" s="61"/>
      <c r="AS17820" s="61"/>
      <c r="AT17820" s="61"/>
      <c r="AU17820" s="61"/>
      <c r="AV17820" s="61"/>
      <c r="AW17820" s="61"/>
      <c r="AX17820" s="61"/>
      <c r="AY17820" s="61"/>
      <c r="AZ17820" s="61"/>
      <c r="BA17820" s="61"/>
    </row>
    <row r="17821" spans="39:53" x14ac:dyDescent="0.2">
      <c r="AM17821" s="61"/>
      <c r="AN17821" s="61"/>
      <c r="AO17821" s="171"/>
      <c r="AP17821" s="61"/>
      <c r="AQ17821" s="61"/>
      <c r="AR17821" s="61"/>
      <c r="AS17821" s="61"/>
      <c r="AT17821" s="61"/>
      <c r="AU17821" s="61"/>
      <c r="AV17821" s="61"/>
      <c r="AW17821" s="61"/>
      <c r="AX17821" s="61"/>
      <c r="AY17821" s="61"/>
      <c r="AZ17821" s="61"/>
      <c r="BA17821" s="61"/>
    </row>
    <row r="17822" spans="39:53" x14ac:dyDescent="0.2">
      <c r="AM17822" s="61"/>
      <c r="AN17822" s="61"/>
      <c r="AO17822" s="171"/>
      <c r="AP17822" s="61"/>
      <c r="AQ17822" s="61"/>
      <c r="AR17822" s="61"/>
      <c r="AS17822" s="61"/>
      <c r="AT17822" s="61"/>
      <c r="AU17822" s="61"/>
      <c r="AV17822" s="61"/>
      <c r="AW17822" s="61"/>
      <c r="AX17822" s="61"/>
      <c r="AY17822" s="61"/>
      <c r="AZ17822" s="61"/>
      <c r="BA17822" s="61"/>
    </row>
    <row r="17823" spans="39:53" x14ac:dyDescent="0.2">
      <c r="AM17823" s="61"/>
      <c r="AN17823" s="61"/>
      <c r="AO17823" s="171"/>
      <c r="AP17823" s="61"/>
      <c r="AQ17823" s="61"/>
      <c r="AR17823" s="61"/>
      <c r="AS17823" s="61"/>
      <c r="AT17823" s="61"/>
      <c r="AU17823" s="61"/>
      <c r="AV17823" s="61"/>
      <c r="AW17823" s="61"/>
      <c r="AX17823" s="61"/>
      <c r="AY17823" s="61"/>
      <c r="AZ17823" s="61"/>
      <c r="BA17823" s="61"/>
    </row>
    <row r="17824" spans="39:53" x14ac:dyDescent="0.2">
      <c r="AM17824" s="61"/>
      <c r="AN17824" s="61"/>
      <c r="AO17824" s="171"/>
      <c r="AP17824" s="61"/>
      <c r="AQ17824" s="61"/>
      <c r="AR17824" s="61"/>
      <c r="AS17824" s="61"/>
      <c r="AT17824" s="61"/>
      <c r="AU17824" s="61"/>
      <c r="AV17824" s="61"/>
      <c r="AW17824" s="61"/>
      <c r="AX17824" s="61"/>
      <c r="AY17824" s="61"/>
      <c r="AZ17824" s="61"/>
      <c r="BA17824" s="61"/>
    </row>
    <row r="17825" spans="39:53" x14ac:dyDescent="0.2">
      <c r="AM17825" s="61"/>
      <c r="AN17825" s="61"/>
      <c r="AO17825" s="171"/>
      <c r="AP17825" s="61"/>
      <c r="AQ17825" s="61"/>
      <c r="AR17825" s="61"/>
      <c r="AS17825" s="61"/>
      <c r="AT17825" s="61"/>
      <c r="AU17825" s="61"/>
      <c r="AV17825" s="61"/>
      <c r="AW17825" s="61"/>
      <c r="AX17825" s="61"/>
      <c r="AY17825" s="61"/>
      <c r="AZ17825" s="61"/>
      <c r="BA17825" s="61"/>
    </row>
    <row r="17826" spans="39:53" x14ac:dyDescent="0.2">
      <c r="AM17826" s="61"/>
      <c r="AN17826" s="61"/>
      <c r="AO17826" s="171"/>
      <c r="AP17826" s="61"/>
      <c r="AQ17826" s="61"/>
      <c r="AR17826" s="61"/>
      <c r="AS17826" s="61"/>
      <c r="AT17826" s="61"/>
      <c r="AU17826" s="61"/>
      <c r="AV17826" s="61"/>
      <c r="AW17826" s="61"/>
      <c r="AX17826" s="61"/>
      <c r="AY17826" s="61"/>
      <c r="AZ17826" s="61"/>
      <c r="BA17826" s="61"/>
    </row>
    <row r="17827" spans="39:53" x14ac:dyDescent="0.2">
      <c r="AM17827" s="61"/>
      <c r="AN17827" s="61"/>
      <c r="AO17827" s="171"/>
      <c r="AP17827" s="61"/>
      <c r="AQ17827" s="61"/>
      <c r="AR17827" s="61"/>
      <c r="AS17827" s="61"/>
      <c r="AT17827" s="61"/>
      <c r="AU17827" s="61"/>
      <c r="AV17827" s="61"/>
      <c r="AW17827" s="61"/>
      <c r="AX17827" s="61"/>
      <c r="AY17827" s="61"/>
      <c r="AZ17827" s="61"/>
      <c r="BA17827" s="61"/>
    </row>
    <row r="17828" spans="39:53" x14ac:dyDescent="0.2">
      <c r="AM17828" s="61"/>
      <c r="AN17828" s="61"/>
      <c r="AO17828" s="171"/>
      <c r="AP17828" s="61"/>
      <c r="AQ17828" s="61"/>
      <c r="AR17828" s="61"/>
      <c r="AS17828" s="61"/>
      <c r="AT17828" s="61"/>
      <c r="AU17828" s="61"/>
      <c r="AV17828" s="61"/>
      <c r="AW17828" s="61"/>
      <c r="AX17828" s="61"/>
      <c r="AY17828" s="61"/>
      <c r="AZ17828" s="61"/>
      <c r="BA17828" s="61"/>
    </row>
    <row r="17829" spans="39:53" x14ac:dyDescent="0.2">
      <c r="AM17829" s="61"/>
      <c r="AN17829" s="61"/>
      <c r="AO17829" s="171"/>
      <c r="AP17829" s="61"/>
      <c r="AQ17829" s="61"/>
      <c r="AR17829" s="61"/>
      <c r="AS17829" s="61"/>
      <c r="AT17829" s="61"/>
      <c r="AU17829" s="61"/>
      <c r="AV17829" s="61"/>
      <c r="AW17829" s="61"/>
      <c r="AX17829" s="61"/>
      <c r="AY17829" s="61"/>
      <c r="AZ17829" s="61"/>
      <c r="BA17829" s="61"/>
    </row>
    <row r="17830" spans="39:53" x14ac:dyDescent="0.2">
      <c r="AM17830" s="61"/>
      <c r="AN17830" s="61"/>
      <c r="AO17830" s="171"/>
      <c r="AP17830" s="61"/>
      <c r="AQ17830" s="61"/>
      <c r="AR17830" s="61"/>
      <c r="AS17830" s="61"/>
      <c r="AT17830" s="61"/>
      <c r="AU17830" s="61"/>
      <c r="AV17830" s="61"/>
      <c r="AW17830" s="61"/>
      <c r="AX17830" s="61"/>
      <c r="AY17830" s="61"/>
      <c r="AZ17830" s="61"/>
      <c r="BA17830" s="61"/>
    </row>
    <row r="17831" spans="39:53" x14ac:dyDescent="0.2">
      <c r="AM17831" s="61"/>
      <c r="AN17831" s="61"/>
      <c r="AO17831" s="171"/>
      <c r="AP17831" s="61"/>
      <c r="AQ17831" s="61"/>
      <c r="AR17831" s="61"/>
      <c r="AS17831" s="61"/>
      <c r="AT17831" s="61"/>
      <c r="AU17831" s="61"/>
      <c r="AV17831" s="61"/>
      <c r="AW17831" s="61"/>
      <c r="AX17831" s="61"/>
      <c r="AY17831" s="61"/>
      <c r="AZ17831" s="61"/>
      <c r="BA17831" s="61"/>
    </row>
    <row r="17832" spans="39:53" x14ac:dyDescent="0.2">
      <c r="AM17832" s="61"/>
      <c r="AN17832" s="61"/>
      <c r="AO17832" s="171"/>
      <c r="AP17832" s="61"/>
      <c r="AQ17832" s="61"/>
      <c r="AR17832" s="61"/>
      <c r="AS17832" s="61"/>
      <c r="AT17832" s="61"/>
      <c r="AU17832" s="61"/>
      <c r="AV17832" s="61"/>
      <c r="AW17832" s="61"/>
      <c r="AX17832" s="61"/>
      <c r="AY17832" s="61"/>
      <c r="AZ17832" s="61"/>
      <c r="BA17832" s="61"/>
    </row>
    <row r="17833" spans="39:53" x14ac:dyDescent="0.2">
      <c r="AM17833" s="61"/>
      <c r="AN17833" s="61"/>
      <c r="AO17833" s="171"/>
      <c r="AP17833" s="61"/>
      <c r="AQ17833" s="61"/>
      <c r="AR17833" s="61"/>
      <c r="AS17833" s="61"/>
      <c r="AT17833" s="61"/>
      <c r="AU17833" s="61"/>
      <c r="AV17833" s="61"/>
      <c r="AW17833" s="61"/>
      <c r="AX17833" s="61"/>
      <c r="AY17833" s="61"/>
      <c r="AZ17833" s="61"/>
      <c r="BA17833" s="61"/>
    </row>
    <row r="17834" spans="39:53" x14ac:dyDescent="0.2">
      <c r="AM17834" s="61"/>
      <c r="AN17834" s="61"/>
      <c r="AO17834" s="171"/>
      <c r="AP17834" s="61"/>
      <c r="AQ17834" s="61"/>
      <c r="AR17834" s="61"/>
      <c r="AS17834" s="61"/>
      <c r="AT17834" s="61"/>
      <c r="AU17834" s="61"/>
      <c r="AV17834" s="61"/>
      <c r="AW17834" s="61"/>
      <c r="AX17834" s="61"/>
      <c r="AY17834" s="61"/>
      <c r="AZ17834" s="61"/>
      <c r="BA17834" s="61"/>
    </row>
    <row r="17835" spans="39:53" x14ac:dyDescent="0.2">
      <c r="AM17835" s="61"/>
      <c r="AN17835" s="61"/>
      <c r="AO17835" s="171"/>
      <c r="AP17835" s="61"/>
      <c r="AQ17835" s="61"/>
      <c r="AR17835" s="61"/>
      <c r="AS17835" s="61"/>
      <c r="AT17835" s="61"/>
      <c r="AU17835" s="61"/>
      <c r="AV17835" s="61"/>
      <c r="AW17835" s="61"/>
      <c r="AX17835" s="61"/>
      <c r="AY17835" s="61"/>
      <c r="AZ17835" s="61"/>
      <c r="BA17835" s="61"/>
    </row>
    <row r="17836" spans="39:53" x14ac:dyDescent="0.2">
      <c r="AM17836" s="61"/>
      <c r="AN17836" s="61"/>
      <c r="AO17836" s="171"/>
      <c r="AP17836" s="61"/>
      <c r="AQ17836" s="61"/>
      <c r="AR17836" s="61"/>
      <c r="AS17836" s="61"/>
      <c r="AT17836" s="61"/>
      <c r="AU17836" s="61"/>
      <c r="AV17836" s="61"/>
      <c r="AW17836" s="61"/>
      <c r="AX17836" s="61"/>
      <c r="AY17836" s="61"/>
      <c r="AZ17836" s="61"/>
      <c r="BA17836" s="61"/>
    </row>
    <row r="17837" spans="39:53" x14ac:dyDescent="0.2">
      <c r="AM17837" s="61"/>
      <c r="AN17837" s="61"/>
      <c r="AO17837" s="171"/>
      <c r="AP17837" s="61"/>
      <c r="AQ17837" s="61"/>
      <c r="AR17837" s="61"/>
      <c r="AS17837" s="61"/>
      <c r="AT17837" s="61"/>
      <c r="AU17837" s="61"/>
      <c r="AV17837" s="61"/>
      <c r="AW17837" s="61"/>
      <c r="AX17837" s="61"/>
      <c r="AY17837" s="61"/>
      <c r="AZ17837" s="61"/>
      <c r="BA17837" s="61"/>
    </row>
    <row r="17838" spans="39:53" x14ac:dyDescent="0.2">
      <c r="AM17838" s="61"/>
      <c r="AN17838" s="61"/>
      <c r="AO17838" s="171"/>
      <c r="AP17838" s="61"/>
      <c r="AQ17838" s="61"/>
      <c r="AR17838" s="61"/>
      <c r="AS17838" s="61"/>
      <c r="AT17838" s="61"/>
      <c r="AU17838" s="61"/>
      <c r="AV17838" s="61"/>
      <c r="AW17838" s="61"/>
      <c r="AX17838" s="61"/>
      <c r="AY17838" s="61"/>
      <c r="AZ17838" s="61"/>
      <c r="BA17838" s="61"/>
    </row>
    <row r="17839" spans="39:53" x14ac:dyDescent="0.2">
      <c r="AM17839" s="61"/>
      <c r="AN17839" s="61"/>
      <c r="AO17839" s="171"/>
      <c r="AP17839" s="61"/>
      <c r="AQ17839" s="61"/>
      <c r="AR17839" s="61"/>
      <c r="AS17839" s="61"/>
      <c r="AT17839" s="61"/>
      <c r="AU17839" s="61"/>
      <c r="AV17839" s="61"/>
      <c r="AW17839" s="61"/>
      <c r="AX17839" s="61"/>
      <c r="AY17839" s="61"/>
      <c r="AZ17839" s="61"/>
      <c r="BA17839" s="61"/>
    </row>
    <row r="17840" spans="39:53" x14ac:dyDescent="0.2">
      <c r="AM17840" s="61"/>
      <c r="AN17840" s="61"/>
      <c r="AO17840" s="171"/>
      <c r="AP17840" s="61"/>
      <c r="AQ17840" s="61"/>
      <c r="AR17840" s="61"/>
      <c r="AS17840" s="61"/>
      <c r="AT17840" s="61"/>
      <c r="AU17840" s="61"/>
      <c r="AV17840" s="61"/>
      <c r="AW17840" s="61"/>
      <c r="AX17840" s="61"/>
      <c r="AY17840" s="61"/>
      <c r="AZ17840" s="61"/>
      <c r="BA17840" s="61"/>
    </row>
    <row r="17841" spans="39:53" x14ac:dyDescent="0.2">
      <c r="AM17841" s="61"/>
      <c r="AN17841" s="61"/>
      <c r="AO17841" s="171"/>
      <c r="AP17841" s="61"/>
      <c r="AQ17841" s="61"/>
      <c r="AR17841" s="61"/>
      <c r="AS17841" s="61"/>
      <c r="AT17841" s="61"/>
      <c r="AU17841" s="61"/>
      <c r="AV17841" s="61"/>
      <c r="AW17841" s="61"/>
      <c r="AX17841" s="61"/>
      <c r="AY17841" s="61"/>
      <c r="AZ17841" s="61"/>
      <c r="BA17841" s="61"/>
    </row>
    <row r="17842" spans="39:53" x14ac:dyDescent="0.2">
      <c r="AM17842" s="61"/>
      <c r="AN17842" s="61"/>
      <c r="AO17842" s="171"/>
      <c r="AP17842" s="61"/>
      <c r="AQ17842" s="61"/>
      <c r="AR17842" s="61"/>
      <c r="AS17842" s="61"/>
      <c r="AT17842" s="61"/>
      <c r="AU17842" s="61"/>
      <c r="AV17842" s="61"/>
      <c r="AW17842" s="61"/>
      <c r="AX17842" s="61"/>
      <c r="AY17842" s="61"/>
      <c r="AZ17842" s="61"/>
      <c r="BA17842" s="61"/>
    </row>
    <row r="17843" spans="39:53" x14ac:dyDescent="0.2">
      <c r="AM17843" s="61"/>
      <c r="AN17843" s="61"/>
      <c r="AO17843" s="171"/>
      <c r="AP17843" s="61"/>
      <c r="AQ17843" s="61"/>
      <c r="AR17843" s="61"/>
      <c r="AS17843" s="61"/>
      <c r="AT17843" s="61"/>
      <c r="AU17843" s="61"/>
      <c r="AV17843" s="61"/>
      <c r="AW17843" s="61"/>
      <c r="AX17843" s="61"/>
      <c r="AY17843" s="61"/>
      <c r="AZ17843" s="61"/>
      <c r="BA17843" s="61"/>
    </row>
    <row r="17844" spans="39:53" x14ac:dyDescent="0.2">
      <c r="AM17844" s="61"/>
      <c r="AN17844" s="61"/>
      <c r="AO17844" s="171"/>
      <c r="AP17844" s="61"/>
      <c r="AQ17844" s="61"/>
      <c r="AR17844" s="61"/>
      <c r="AS17844" s="61"/>
      <c r="AT17844" s="61"/>
      <c r="AU17844" s="61"/>
      <c r="AV17844" s="61"/>
      <c r="AW17844" s="61"/>
      <c r="AX17844" s="61"/>
      <c r="AY17844" s="61"/>
      <c r="AZ17844" s="61"/>
      <c r="BA17844" s="61"/>
    </row>
    <row r="17845" spans="39:53" x14ac:dyDescent="0.2">
      <c r="AM17845" s="61"/>
      <c r="AN17845" s="61"/>
      <c r="AO17845" s="171"/>
      <c r="AP17845" s="61"/>
      <c r="AQ17845" s="61"/>
      <c r="AR17845" s="61"/>
      <c r="AS17845" s="61"/>
      <c r="AT17845" s="61"/>
      <c r="AU17845" s="61"/>
      <c r="AV17845" s="61"/>
      <c r="AW17845" s="61"/>
      <c r="AX17845" s="61"/>
      <c r="AY17845" s="61"/>
      <c r="AZ17845" s="61"/>
      <c r="BA17845" s="61"/>
    </row>
    <row r="17846" spans="39:53" x14ac:dyDescent="0.2">
      <c r="AM17846" s="61"/>
      <c r="AN17846" s="61"/>
      <c r="AO17846" s="171"/>
      <c r="AP17846" s="61"/>
      <c r="AQ17846" s="61"/>
      <c r="AR17846" s="61"/>
      <c r="AS17846" s="61"/>
      <c r="AT17846" s="61"/>
      <c r="AU17846" s="61"/>
      <c r="AV17846" s="61"/>
      <c r="AW17846" s="61"/>
      <c r="AX17846" s="61"/>
      <c r="AY17846" s="61"/>
      <c r="AZ17846" s="61"/>
      <c r="BA17846" s="61"/>
    </row>
    <row r="17847" spans="39:53" x14ac:dyDescent="0.2">
      <c r="AM17847" s="61"/>
      <c r="AN17847" s="61"/>
      <c r="AO17847" s="171"/>
      <c r="AP17847" s="61"/>
      <c r="AQ17847" s="61"/>
      <c r="AR17847" s="61"/>
      <c r="AS17847" s="61"/>
      <c r="AT17847" s="61"/>
      <c r="AU17847" s="61"/>
      <c r="AV17847" s="61"/>
      <c r="AW17847" s="61"/>
      <c r="AX17847" s="61"/>
      <c r="AY17847" s="61"/>
      <c r="AZ17847" s="61"/>
      <c r="BA17847" s="61"/>
    </row>
    <row r="17848" spans="39:53" x14ac:dyDescent="0.2">
      <c r="AM17848" s="61"/>
      <c r="AN17848" s="61"/>
      <c r="AO17848" s="171"/>
      <c r="AP17848" s="61"/>
      <c r="AQ17848" s="61"/>
      <c r="AR17848" s="61"/>
      <c r="AS17848" s="61"/>
      <c r="AT17848" s="61"/>
      <c r="AU17848" s="61"/>
      <c r="AV17848" s="61"/>
      <c r="AW17848" s="61"/>
      <c r="AX17848" s="61"/>
      <c r="AY17848" s="61"/>
      <c r="AZ17848" s="61"/>
      <c r="BA17848" s="61"/>
    </row>
    <row r="17849" spans="39:53" x14ac:dyDescent="0.2">
      <c r="AM17849" s="61"/>
      <c r="AN17849" s="61"/>
      <c r="AO17849" s="171"/>
      <c r="AP17849" s="61"/>
      <c r="AQ17849" s="61"/>
      <c r="AR17849" s="61"/>
      <c r="AS17849" s="61"/>
      <c r="AT17849" s="61"/>
      <c r="AU17849" s="61"/>
      <c r="AV17849" s="61"/>
      <c r="AW17849" s="61"/>
      <c r="AX17849" s="61"/>
      <c r="AY17849" s="61"/>
      <c r="AZ17849" s="61"/>
      <c r="BA17849" s="61"/>
    </row>
    <row r="17850" spans="39:53" x14ac:dyDescent="0.2">
      <c r="AM17850" s="61"/>
      <c r="AN17850" s="61"/>
      <c r="AO17850" s="171"/>
      <c r="AP17850" s="61"/>
      <c r="AQ17850" s="61"/>
      <c r="AR17850" s="61"/>
      <c r="AS17850" s="61"/>
      <c r="AT17850" s="61"/>
      <c r="AU17850" s="61"/>
      <c r="AV17850" s="61"/>
      <c r="AW17850" s="61"/>
      <c r="AX17850" s="61"/>
      <c r="AY17850" s="61"/>
      <c r="AZ17850" s="61"/>
      <c r="BA17850" s="61"/>
    </row>
    <row r="17851" spans="39:53" x14ac:dyDescent="0.2">
      <c r="AM17851" s="61"/>
      <c r="AN17851" s="61"/>
      <c r="AO17851" s="171"/>
      <c r="AP17851" s="61"/>
      <c r="AQ17851" s="61"/>
      <c r="AR17851" s="61"/>
      <c r="AS17851" s="61"/>
      <c r="AT17851" s="61"/>
      <c r="AU17851" s="61"/>
      <c r="AV17851" s="61"/>
      <c r="AW17851" s="61"/>
      <c r="AX17851" s="61"/>
      <c r="AY17851" s="61"/>
      <c r="AZ17851" s="61"/>
      <c r="BA17851" s="61"/>
    </row>
    <row r="17852" spans="39:53" x14ac:dyDescent="0.2">
      <c r="AM17852" s="61"/>
      <c r="AN17852" s="61"/>
      <c r="AO17852" s="171"/>
      <c r="AP17852" s="61"/>
      <c r="AQ17852" s="61"/>
      <c r="AR17852" s="61"/>
      <c r="AS17852" s="61"/>
      <c r="AT17852" s="61"/>
      <c r="AU17852" s="61"/>
      <c r="AV17852" s="61"/>
      <c r="AW17852" s="61"/>
      <c r="AX17852" s="61"/>
      <c r="AY17852" s="61"/>
      <c r="AZ17852" s="61"/>
      <c r="BA17852" s="61"/>
    </row>
    <row r="17853" spans="39:53" x14ac:dyDescent="0.2">
      <c r="AM17853" s="61"/>
      <c r="AN17853" s="61"/>
      <c r="AO17853" s="171"/>
      <c r="AP17853" s="61"/>
      <c r="AQ17853" s="61"/>
      <c r="AR17853" s="61"/>
      <c r="AS17853" s="61"/>
      <c r="AT17853" s="61"/>
      <c r="AU17853" s="61"/>
      <c r="AV17853" s="61"/>
      <c r="AW17853" s="61"/>
      <c r="AX17853" s="61"/>
      <c r="AY17853" s="61"/>
      <c r="AZ17853" s="61"/>
      <c r="BA17853" s="61"/>
    </row>
    <row r="17854" spans="39:53" x14ac:dyDescent="0.2">
      <c r="AM17854" s="61"/>
      <c r="AN17854" s="61"/>
      <c r="AO17854" s="171"/>
      <c r="AP17854" s="61"/>
      <c r="AQ17854" s="61"/>
      <c r="AR17854" s="61"/>
      <c r="AS17854" s="61"/>
      <c r="AT17854" s="61"/>
      <c r="AU17854" s="61"/>
      <c r="AV17854" s="61"/>
      <c r="AW17854" s="61"/>
      <c r="AX17854" s="61"/>
      <c r="AY17854" s="61"/>
      <c r="AZ17854" s="61"/>
      <c r="BA17854" s="61"/>
    </row>
    <row r="17855" spans="39:53" x14ac:dyDescent="0.2">
      <c r="AM17855" s="61"/>
      <c r="AN17855" s="61"/>
      <c r="AO17855" s="171"/>
      <c r="AP17855" s="61"/>
      <c r="AQ17855" s="61"/>
      <c r="AR17855" s="61"/>
      <c r="AS17855" s="61"/>
      <c r="AT17855" s="61"/>
      <c r="AU17855" s="61"/>
      <c r="AV17855" s="61"/>
      <c r="AW17855" s="61"/>
      <c r="AX17855" s="61"/>
      <c r="AY17855" s="61"/>
      <c r="AZ17855" s="61"/>
      <c r="BA17855" s="61"/>
    </row>
    <row r="17856" spans="39:53" x14ac:dyDescent="0.2">
      <c r="AM17856" s="61"/>
      <c r="AN17856" s="61"/>
      <c r="AO17856" s="171"/>
      <c r="AP17856" s="61"/>
      <c r="AQ17856" s="61"/>
      <c r="AR17856" s="61"/>
      <c r="AS17856" s="61"/>
      <c r="AT17856" s="61"/>
      <c r="AU17856" s="61"/>
      <c r="AV17856" s="61"/>
      <c r="AW17856" s="61"/>
      <c r="AX17856" s="61"/>
      <c r="AY17856" s="61"/>
      <c r="AZ17856" s="61"/>
      <c r="BA17856" s="61"/>
    </row>
    <row r="17857" spans="39:53" x14ac:dyDescent="0.2">
      <c r="AM17857" s="61"/>
      <c r="AN17857" s="61"/>
      <c r="AO17857" s="171"/>
      <c r="AP17857" s="61"/>
      <c r="AQ17857" s="61"/>
      <c r="AR17857" s="61"/>
      <c r="AS17857" s="61"/>
      <c r="AT17857" s="61"/>
      <c r="AU17857" s="61"/>
      <c r="AV17857" s="61"/>
      <c r="AW17857" s="61"/>
      <c r="AX17857" s="61"/>
      <c r="AY17857" s="61"/>
      <c r="AZ17857" s="61"/>
      <c r="BA17857" s="61"/>
    </row>
    <row r="17858" spans="39:53" x14ac:dyDescent="0.2">
      <c r="AM17858" s="61"/>
      <c r="AN17858" s="61"/>
      <c r="AO17858" s="171"/>
      <c r="AP17858" s="61"/>
      <c r="AQ17858" s="61"/>
      <c r="AR17858" s="61"/>
      <c r="AS17858" s="61"/>
      <c r="AT17858" s="61"/>
      <c r="AU17858" s="61"/>
      <c r="AV17858" s="61"/>
      <c r="AW17858" s="61"/>
      <c r="AX17858" s="61"/>
      <c r="AY17858" s="61"/>
      <c r="AZ17858" s="61"/>
      <c r="BA17858" s="61"/>
    </row>
    <row r="17859" spans="39:53" x14ac:dyDescent="0.2">
      <c r="AM17859" s="61"/>
      <c r="AN17859" s="61"/>
      <c r="AO17859" s="171"/>
      <c r="AP17859" s="61"/>
      <c r="AQ17859" s="61"/>
      <c r="AR17859" s="61"/>
      <c r="AS17859" s="61"/>
      <c r="AT17859" s="61"/>
      <c r="AU17859" s="61"/>
      <c r="AV17859" s="61"/>
      <c r="AW17859" s="61"/>
      <c r="AX17859" s="61"/>
      <c r="AY17859" s="61"/>
      <c r="AZ17859" s="61"/>
      <c r="BA17859" s="61"/>
    </row>
    <row r="17860" spans="39:53" x14ac:dyDescent="0.2">
      <c r="AM17860" s="61"/>
      <c r="AN17860" s="61"/>
      <c r="AO17860" s="171"/>
      <c r="AP17860" s="61"/>
      <c r="AQ17860" s="61"/>
      <c r="AR17860" s="61"/>
      <c r="AS17860" s="61"/>
      <c r="AT17860" s="61"/>
      <c r="AU17860" s="61"/>
      <c r="AV17860" s="61"/>
      <c r="AW17860" s="61"/>
      <c r="AX17860" s="61"/>
      <c r="AY17860" s="61"/>
      <c r="AZ17860" s="61"/>
      <c r="BA17860" s="61"/>
    </row>
    <row r="17861" spans="39:53" x14ac:dyDescent="0.2">
      <c r="AM17861" s="61"/>
      <c r="AN17861" s="61"/>
      <c r="AO17861" s="171"/>
      <c r="AP17861" s="61"/>
      <c r="AQ17861" s="61"/>
      <c r="AR17861" s="61"/>
      <c r="AS17861" s="61"/>
      <c r="AT17861" s="61"/>
      <c r="AU17861" s="61"/>
      <c r="AV17861" s="61"/>
      <c r="AW17861" s="61"/>
      <c r="AX17861" s="61"/>
      <c r="AY17861" s="61"/>
      <c r="AZ17861" s="61"/>
      <c r="BA17861" s="61"/>
    </row>
    <row r="17862" spans="39:53" x14ac:dyDescent="0.2">
      <c r="AM17862" s="61"/>
      <c r="AN17862" s="61"/>
      <c r="AO17862" s="171"/>
      <c r="AP17862" s="61"/>
      <c r="AQ17862" s="61"/>
      <c r="AR17862" s="61"/>
      <c r="AS17862" s="61"/>
      <c r="AT17862" s="61"/>
      <c r="AU17862" s="61"/>
      <c r="AV17862" s="61"/>
      <c r="AW17862" s="61"/>
      <c r="AX17862" s="61"/>
      <c r="AY17862" s="61"/>
      <c r="AZ17862" s="61"/>
      <c r="BA17862" s="61"/>
    </row>
    <row r="17863" spans="39:53" x14ac:dyDescent="0.2">
      <c r="AM17863" s="61"/>
      <c r="AN17863" s="61"/>
      <c r="AO17863" s="171"/>
      <c r="AP17863" s="61"/>
      <c r="AQ17863" s="61"/>
      <c r="AR17863" s="61"/>
      <c r="AS17863" s="61"/>
      <c r="AT17863" s="61"/>
      <c r="AU17863" s="61"/>
      <c r="AV17863" s="61"/>
      <c r="AW17863" s="61"/>
      <c r="AX17863" s="61"/>
      <c r="AY17863" s="61"/>
      <c r="AZ17863" s="61"/>
      <c r="BA17863" s="61"/>
    </row>
    <row r="17864" spans="39:53" x14ac:dyDescent="0.2">
      <c r="AM17864" s="61"/>
      <c r="AN17864" s="61"/>
      <c r="AO17864" s="171"/>
      <c r="AP17864" s="61"/>
      <c r="AQ17864" s="61"/>
      <c r="AR17864" s="61"/>
      <c r="AS17864" s="61"/>
      <c r="AT17864" s="61"/>
      <c r="AU17864" s="61"/>
      <c r="AV17864" s="61"/>
      <c r="AW17864" s="61"/>
      <c r="AX17864" s="61"/>
      <c r="AY17864" s="61"/>
      <c r="AZ17864" s="61"/>
      <c r="BA17864" s="61"/>
    </row>
    <row r="17865" spans="39:53" x14ac:dyDescent="0.2">
      <c r="AM17865" s="61"/>
      <c r="AN17865" s="61"/>
      <c r="AO17865" s="171"/>
      <c r="AP17865" s="61"/>
      <c r="AQ17865" s="61"/>
      <c r="AR17865" s="61"/>
      <c r="AS17865" s="61"/>
      <c r="AT17865" s="61"/>
      <c r="AU17865" s="61"/>
      <c r="AV17865" s="61"/>
      <c r="AW17865" s="61"/>
      <c r="AX17865" s="61"/>
      <c r="AY17865" s="61"/>
      <c r="AZ17865" s="61"/>
      <c r="BA17865" s="61"/>
    </row>
    <row r="17866" spans="39:53" x14ac:dyDescent="0.2">
      <c r="AM17866" s="61"/>
      <c r="AN17866" s="61"/>
      <c r="AO17866" s="171"/>
      <c r="AP17866" s="61"/>
      <c r="AQ17866" s="61"/>
      <c r="AR17866" s="61"/>
      <c r="AS17866" s="61"/>
      <c r="AT17866" s="61"/>
      <c r="AU17866" s="61"/>
      <c r="AV17866" s="61"/>
      <c r="AW17866" s="61"/>
      <c r="AX17866" s="61"/>
      <c r="AY17866" s="61"/>
      <c r="AZ17866" s="61"/>
      <c r="BA17866" s="61"/>
    </row>
    <row r="17867" spans="39:53" x14ac:dyDescent="0.2">
      <c r="AM17867" s="61"/>
      <c r="AN17867" s="61"/>
      <c r="AO17867" s="171"/>
      <c r="AP17867" s="61"/>
      <c r="AQ17867" s="61"/>
      <c r="AR17867" s="61"/>
      <c r="AS17867" s="61"/>
      <c r="AT17867" s="61"/>
      <c r="AU17867" s="61"/>
      <c r="AV17867" s="61"/>
      <c r="AW17867" s="61"/>
      <c r="AX17867" s="61"/>
      <c r="AY17867" s="61"/>
      <c r="AZ17867" s="61"/>
      <c r="BA17867" s="61"/>
    </row>
    <row r="17868" spans="39:53" x14ac:dyDescent="0.2">
      <c r="AM17868" s="61"/>
      <c r="AN17868" s="61"/>
      <c r="AO17868" s="171"/>
      <c r="AP17868" s="61"/>
      <c r="AQ17868" s="61"/>
      <c r="AR17868" s="61"/>
      <c r="AS17868" s="61"/>
      <c r="AT17868" s="61"/>
      <c r="AU17868" s="61"/>
      <c r="AV17868" s="61"/>
      <c r="AW17868" s="61"/>
      <c r="AX17868" s="61"/>
      <c r="AY17868" s="61"/>
      <c r="AZ17868" s="61"/>
      <c r="BA17868" s="61"/>
    </row>
    <row r="17869" spans="39:53" x14ac:dyDescent="0.2">
      <c r="AM17869" s="61"/>
      <c r="AN17869" s="61"/>
      <c r="AO17869" s="171"/>
      <c r="AP17869" s="61"/>
      <c r="AQ17869" s="61"/>
      <c r="AR17869" s="61"/>
      <c r="AS17869" s="61"/>
      <c r="AT17869" s="61"/>
      <c r="AU17869" s="61"/>
      <c r="AV17869" s="61"/>
      <c r="AW17869" s="61"/>
      <c r="AX17869" s="61"/>
      <c r="AY17869" s="61"/>
      <c r="AZ17869" s="61"/>
      <c r="BA17869" s="61"/>
    </row>
    <row r="17870" spans="39:53" x14ac:dyDescent="0.2">
      <c r="AM17870" s="61"/>
      <c r="AN17870" s="61"/>
      <c r="AO17870" s="171"/>
      <c r="AP17870" s="61"/>
      <c r="AQ17870" s="61"/>
      <c r="AR17870" s="61"/>
      <c r="AS17870" s="61"/>
      <c r="AT17870" s="61"/>
      <c r="AU17870" s="61"/>
      <c r="AV17870" s="61"/>
      <c r="AW17870" s="61"/>
      <c r="AX17870" s="61"/>
      <c r="AY17870" s="61"/>
      <c r="AZ17870" s="61"/>
      <c r="BA17870" s="61"/>
    </row>
    <row r="17871" spans="39:53" x14ac:dyDescent="0.2">
      <c r="AM17871" s="61"/>
      <c r="AN17871" s="61"/>
      <c r="AO17871" s="171"/>
      <c r="AP17871" s="61"/>
      <c r="AQ17871" s="61"/>
      <c r="AR17871" s="61"/>
      <c r="AS17871" s="61"/>
      <c r="AT17871" s="61"/>
      <c r="AU17871" s="61"/>
      <c r="AV17871" s="61"/>
      <c r="AW17871" s="61"/>
      <c r="AX17871" s="61"/>
      <c r="AY17871" s="61"/>
      <c r="AZ17871" s="61"/>
      <c r="BA17871" s="61"/>
    </row>
    <row r="17872" spans="39:53" x14ac:dyDescent="0.2">
      <c r="AM17872" s="61"/>
      <c r="AN17872" s="61"/>
      <c r="AO17872" s="171"/>
      <c r="AP17872" s="61"/>
      <c r="AQ17872" s="61"/>
      <c r="AR17872" s="61"/>
      <c r="AS17872" s="61"/>
      <c r="AT17872" s="61"/>
      <c r="AU17872" s="61"/>
      <c r="AV17872" s="61"/>
      <c r="AW17872" s="61"/>
      <c r="AX17872" s="61"/>
      <c r="AY17872" s="61"/>
      <c r="AZ17872" s="61"/>
      <c r="BA17872" s="61"/>
    </row>
    <row r="17873" spans="39:53" x14ac:dyDescent="0.2">
      <c r="AM17873" s="61"/>
      <c r="AN17873" s="61"/>
      <c r="AO17873" s="171"/>
      <c r="AP17873" s="61"/>
      <c r="AQ17873" s="61"/>
      <c r="AR17873" s="61"/>
      <c r="AS17873" s="61"/>
      <c r="AT17873" s="61"/>
      <c r="AU17873" s="61"/>
      <c r="AV17873" s="61"/>
      <c r="AW17873" s="61"/>
      <c r="AX17873" s="61"/>
      <c r="AY17873" s="61"/>
      <c r="AZ17873" s="61"/>
      <c r="BA17873" s="61"/>
    </row>
    <row r="17874" spans="39:53" x14ac:dyDescent="0.2">
      <c r="AM17874" s="61"/>
      <c r="AN17874" s="61"/>
      <c r="AO17874" s="171"/>
      <c r="AP17874" s="61"/>
      <c r="AQ17874" s="61"/>
      <c r="AR17874" s="61"/>
      <c r="AS17874" s="61"/>
      <c r="AT17874" s="61"/>
      <c r="AU17874" s="61"/>
      <c r="AV17874" s="61"/>
      <c r="AW17874" s="61"/>
      <c r="AX17874" s="61"/>
      <c r="AY17874" s="61"/>
      <c r="AZ17874" s="61"/>
      <c r="BA17874" s="61"/>
    </row>
    <row r="17875" spans="39:53" x14ac:dyDescent="0.2">
      <c r="AM17875" s="61"/>
      <c r="AN17875" s="61"/>
      <c r="AO17875" s="171"/>
      <c r="AP17875" s="61"/>
      <c r="AQ17875" s="61"/>
      <c r="AR17875" s="61"/>
      <c r="AS17875" s="61"/>
      <c r="AT17875" s="61"/>
      <c r="AU17875" s="61"/>
      <c r="AV17875" s="61"/>
      <c r="AW17875" s="61"/>
      <c r="AX17875" s="61"/>
      <c r="AY17875" s="61"/>
      <c r="AZ17875" s="61"/>
      <c r="BA17875" s="61"/>
    </row>
    <row r="17876" spans="39:53" x14ac:dyDescent="0.2">
      <c r="AM17876" s="61"/>
      <c r="AN17876" s="61"/>
      <c r="AO17876" s="171"/>
      <c r="AP17876" s="61"/>
      <c r="AQ17876" s="61"/>
      <c r="AR17876" s="61"/>
      <c r="AS17876" s="61"/>
      <c r="AT17876" s="61"/>
      <c r="AU17876" s="61"/>
      <c r="AV17876" s="61"/>
      <c r="AW17876" s="61"/>
      <c r="AX17876" s="61"/>
      <c r="AY17876" s="61"/>
      <c r="AZ17876" s="61"/>
      <c r="BA17876" s="61"/>
    </row>
    <row r="17877" spans="39:53" x14ac:dyDescent="0.2">
      <c r="AM17877" s="61"/>
      <c r="AN17877" s="61"/>
      <c r="AO17877" s="171"/>
      <c r="AP17877" s="61"/>
      <c r="AQ17877" s="61"/>
      <c r="AR17877" s="61"/>
      <c r="AS17877" s="61"/>
      <c r="AT17877" s="61"/>
      <c r="AU17877" s="61"/>
      <c r="AV17877" s="61"/>
      <c r="AW17877" s="61"/>
      <c r="AX17877" s="61"/>
      <c r="AY17877" s="61"/>
      <c r="AZ17877" s="61"/>
      <c r="BA17877" s="61"/>
    </row>
    <row r="17878" spans="39:53" x14ac:dyDescent="0.2">
      <c r="AM17878" s="61"/>
      <c r="AN17878" s="61"/>
      <c r="AO17878" s="171"/>
      <c r="AP17878" s="61"/>
      <c r="AQ17878" s="61"/>
      <c r="AR17878" s="61"/>
      <c r="AS17878" s="61"/>
      <c r="AT17878" s="61"/>
      <c r="AU17878" s="61"/>
      <c r="AV17878" s="61"/>
      <c r="AW17878" s="61"/>
      <c r="AX17878" s="61"/>
      <c r="AY17878" s="61"/>
      <c r="AZ17878" s="61"/>
      <c r="BA17878" s="61"/>
    </row>
    <row r="17879" spans="39:53" x14ac:dyDescent="0.2">
      <c r="AM17879" s="61"/>
      <c r="AN17879" s="61"/>
      <c r="AO17879" s="171"/>
      <c r="AP17879" s="61"/>
      <c r="AQ17879" s="61"/>
      <c r="AR17879" s="61"/>
      <c r="AS17879" s="61"/>
      <c r="AT17879" s="61"/>
      <c r="AU17879" s="61"/>
      <c r="AV17879" s="61"/>
      <c r="AW17879" s="61"/>
      <c r="AX17879" s="61"/>
      <c r="AY17879" s="61"/>
      <c r="AZ17879" s="61"/>
      <c r="BA17879" s="61"/>
    </row>
    <row r="17880" spans="39:53" x14ac:dyDescent="0.2">
      <c r="AM17880" s="61"/>
      <c r="AN17880" s="61"/>
      <c r="AO17880" s="171"/>
      <c r="AP17880" s="61"/>
      <c r="AQ17880" s="61"/>
      <c r="AR17880" s="61"/>
      <c r="AS17880" s="61"/>
      <c r="AT17880" s="61"/>
      <c r="AU17880" s="61"/>
      <c r="AV17880" s="61"/>
      <c r="AW17880" s="61"/>
      <c r="AX17880" s="61"/>
      <c r="AY17880" s="61"/>
      <c r="AZ17880" s="61"/>
      <c r="BA17880" s="61"/>
    </row>
    <row r="17881" spans="39:53" x14ac:dyDescent="0.2">
      <c r="AM17881" s="61"/>
      <c r="AN17881" s="61"/>
      <c r="AO17881" s="171"/>
      <c r="AP17881" s="61"/>
      <c r="AQ17881" s="61"/>
      <c r="AR17881" s="61"/>
      <c r="AS17881" s="61"/>
      <c r="AT17881" s="61"/>
      <c r="AU17881" s="61"/>
      <c r="AV17881" s="61"/>
      <c r="AW17881" s="61"/>
      <c r="AX17881" s="61"/>
      <c r="AY17881" s="61"/>
      <c r="AZ17881" s="61"/>
      <c r="BA17881" s="61"/>
    </row>
    <row r="17882" spans="39:53" x14ac:dyDescent="0.2">
      <c r="AM17882" s="61"/>
      <c r="AN17882" s="61"/>
      <c r="AO17882" s="171"/>
      <c r="AP17882" s="61"/>
      <c r="AQ17882" s="61"/>
      <c r="AR17882" s="61"/>
      <c r="AS17882" s="61"/>
      <c r="AT17882" s="61"/>
      <c r="AU17882" s="61"/>
      <c r="AV17882" s="61"/>
      <c r="AW17882" s="61"/>
      <c r="AX17882" s="61"/>
      <c r="AY17882" s="61"/>
      <c r="AZ17882" s="61"/>
      <c r="BA17882" s="61"/>
    </row>
    <row r="17883" spans="39:53" x14ac:dyDescent="0.2">
      <c r="AM17883" s="61"/>
      <c r="AN17883" s="61"/>
      <c r="AO17883" s="171"/>
      <c r="AP17883" s="61"/>
      <c r="AQ17883" s="61"/>
      <c r="AR17883" s="61"/>
      <c r="AS17883" s="61"/>
      <c r="AT17883" s="61"/>
      <c r="AU17883" s="61"/>
      <c r="AV17883" s="61"/>
      <c r="AW17883" s="61"/>
      <c r="AX17883" s="61"/>
      <c r="AY17883" s="61"/>
      <c r="AZ17883" s="61"/>
      <c r="BA17883" s="61"/>
    </row>
    <row r="17884" spans="39:53" x14ac:dyDescent="0.2">
      <c r="AM17884" s="61"/>
      <c r="AN17884" s="61"/>
      <c r="AO17884" s="171"/>
      <c r="AP17884" s="61"/>
      <c r="AQ17884" s="61"/>
      <c r="AR17884" s="61"/>
      <c r="AS17884" s="61"/>
      <c r="AT17884" s="61"/>
      <c r="AU17884" s="61"/>
      <c r="AV17884" s="61"/>
      <c r="AW17884" s="61"/>
      <c r="AX17884" s="61"/>
      <c r="AY17884" s="61"/>
      <c r="AZ17884" s="61"/>
      <c r="BA17884" s="61"/>
    </row>
    <row r="17885" spans="39:53" x14ac:dyDescent="0.2">
      <c r="AM17885" s="61"/>
      <c r="AN17885" s="61"/>
      <c r="AO17885" s="171"/>
      <c r="AP17885" s="61"/>
      <c r="AQ17885" s="61"/>
      <c r="AR17885" s="61"/>
      <c r="AS17885" s="61"/>
      <c r="AT17885" s="61"/>
      <c r="AU17885" s="61"/>
      <c r="AV17885" s="61"/>
      <c r="AW17885" s="61"/>
      <c r="AX17885" s="61"/>
      <c r="AY17885" s="61"/>
      <c r="AZ17885" s="61"/>
      <c r="BA17885" s="61"/>
    </row>
    <row r="17886" spans="39:53" x14ac:dyDescent="0.2">
      <c r="AM17886" s="61"/>
      <c r="AN17886" s="61"/>
      <c r="AO17886" s="171"/>
      <c r="AP17886" s="61"/>
      <c r="AQ17886" s="61"/>
      <c r="AR17886" s="61"/>
      <c r="AS17886" s="61"/>
      <c r="AT17886" s="61"/>
      <c r="AU17886" s="61"/>
      <c r="AV17886" s="61"/>
      <c r="AW17886" s="61"/>
      <c r="AX17886" s="61"/>
      <c r="AY17886" s="61"/>
      <c r="AZ17886" s="61"/>
      <c r="BA17886" s="61"/>
    </row>
    <row r="17887" spans="39:53" x14ac:dyDescent="0.2">
      <c r="AM17887" s="61"/>
      <c r="AN17887" s="61"/>
      <c r="AO17887" s="171"/>
      <c r="AP17887" s="61"/>
      <c r="AQ17887" s="61"/>
      <c r="AR17887" s="61"/>
      <c r="AS17887" s="61"/>
      <c r="AT17887" s="61"/>
      <c r="AU17887" s="61"/>
      <c r="AV17887" s="61"/>
      <c r="AW17887" s="61"/>
      <c r="AX17887" s="61"/>
      <c r="AY17887" s="61"/>
      <c r="AZ17887" s="61"/>
      <c r="BA17887" s="61"/>
    </row>
    <row r="17888" spans="39:53" x14ac:dyDescent="0.2">
      <c r="AM17888" s="61"/>
      <c r="AN17888" s="61"/>
      <c r="AO17888" s="171"/>
      <c r="AP17888" s="61"/>
      <c r="AQ17888" s="61"/>
      <c r="AR17888" s="61"/>
      <c r="AS17888" s="61"/>
      <c r="AT17888" s="61"/>
      <c r="AU17888" s="61"/>
      <c r="AV17888" s="61"/>
      <c r="AW17888" s="61"/>
      <c r="AX17888" s="61"/>
      <c r="AY17888" s="61"/>
      <c r="AZ17888" s="61"/>
      <c r="BA17888" s="61"/>
    </row>
    <row r="17889" spans="39:53" x14ac:dyDescent="0.2">
      <c r="AM17889" s="61"/>
      <c r="AN17889" s="61"/>
      <c r="AO17889" s="171"/>
      <c r="AP17889" s="61"/>
      <c r="AQ17889" s="61"/>
      <c r="AR17889" s="61"/>
      <c r="AS17889" s="61"/>
      <c r="AT17889" s="61"/>
      <c r="AU17889" s="61"/>
      <c r="AV17889" s="61"/>
      <c r="AW17889" s="61"/>
      <c r="AX17889" s="61"/>
      <c r="AY17889" s="61"/>
      <c r="AZ17889" s="61"/>
      <c r="BA17889" s="61"/>
    </row>
    <row r="17890" spans="39:53" x14ac:dyDescent="0.2">
      <c r="AM17890" s="61"/>
      <c r="AN17890" s="61"/>
      <c r="AO17890" s="171"/>
      <c r="AP17890" s="61"/>
      <c r="AQ17890" s="61"/>
      <c r="AR17890" s="61"/>
      <c r="AS17890" s="61"/>
      <c r="AT17890" s="61"/>
      <c r="AU17890" s="61"/>
      <c r="AV17890" s="61"/>
      <c r="AW17890" s="61"/>
      <c r="AX17890" s="61"/>
      <c r="AY17890" s="61"/>
      <c r="AZ17890" s="61"/>
      <c r="BA17890" s="61"/>
    </row>
    <row r="17891" spans="39:53" x14ac:dyDescent="0.2">
      <c r="AM17891" s="61"/>
      <c r="AN17891" s="61"/>
      <c r="AO17891" s="171"/>
      <c r="AP17891" s="61"/>
      <c r="AQ17891" s="61"/>
      <c r="AR17891" s="61"/>
      <c r="AS17891" s="61"/>
      <c r="AT17891" s="61"/>
      <c r="AU17891" s="61"/>
      <c r="AV17891" s="61"/>
      <c r="AW17891" s="61"/>
      <c r="AX17891" s="61"/>
      <c r="AY17891" s="61"/>
      <c r="AZ17891" s="61"/>
      <c r="BA17891" s="61"/>
    </row>
    <row r="17892" spans="39:53" x14ac:dyDescent="0.2">
      <c r="AM17892" s="61"/>
      <c r="AN17892" s="61"/>
      <c r="AO17892" s="171"/>
      <c r="AP17892" s="61"/>
      <c r="AQ17892" s="61"/>
      <c r="AR17892" s="61"/>
      <c r="AS17892" s="61"/>
      <c r="AT17892" s="61"/>
      <c r="AU17892" s="61"/>
      <c r="AV17892" s="61"/>
      <c r="AW17892" s="61"/>
      <c r="AX17892" s="61"/>
      <c r="AY17892" s="61"/>
      <c r="AZ17892" s="61"/>
      <c r="BA17892" s="61"/>
    </row>
    <row r="17893" spans="39:53" x14ac:dyDescent="0.2">
      <c r="AM17893" s="61"/>
      <c r="AN17893" s="61"/>
      <c r="AO17893" s="171"/>
      <c r="AP17893" s="61"/>
      <c r="AQ17893" s="61"/>
      <c r="AR17893" s="61"/>
      <c r="AS17893" s="61"/>
      <c r="AT17893" s="61"/>
      <c r="AU17893" s="61"/>
      <c r="AV17893" s="61"/>
      <c r="AW17893" s="61"/>
      <c r="AX17893" s="61"/>
      <c r="AY17893" s="61"/>
      <c r="AZ17893" s="61"/>
      <c r="BA17893" s="61"/>
    </row>
    <row r="17894" spans="39:53" x14ac:dyDescent="0.2">
      <c r="AM17894" s="61"/>
      <c r="AN17894" s="61"/>
      <c r="AO17894" s="171"/>
      <c r="AP17894" s="61"/>
      <c r="AQ17894" s="61"/>
      <c r="AR17894" s="61"/>
      <c r="AS17894" s="61"/>
      <c r="AT17894" s="61"/>
      <c r="AU17894" s="61"/>
      <c r="AV17894" s="61"/>
      <c r="AW17894" s="61"/>
      <c r="AX17894" s="61"/>
      <c r="AY17894" s="61"/>
      <c r="AZ17894" s="61"/>
      <c r="BA17894" s="61"/>
    </row>
    <row r="17895" spans="39:53" x14ac:dyDescent="0.2">
      <c r="AM17895" s="61"/>
      <c r="AN17895" s="61"/>
      <c r="AO17895" s="171"/>
      <c r="AP17895" s="61"/>
      <c r="AQ17895" s="61"/>
      <c r="AR17895" s="61"/>
      <c r="AS17895" s="61"/>
      <c r="AT17895" s="61"/>
      <c r="AU17895" s="61"/>
      <c r="AV17895" s="61"/>
      <c r="AW17895" s="61"/>
      <c r="AX17895" s="61"/>
      <c r="AY17895" s="61"/>
      <c r="AZ17895" s="61"/>
      <c r="BA17895" s="61"/>
    </row>
    <row r="17896" spans="39:53" x14ac:dyDescent="0.2">
      <c r="AM17896" s="61"/>
      <c r="AN17896" s="61"/>
      <c r="AO17896" s="171"/>
      <c r="AP17896" s="61"/>
      <c r="AQ17896" s="61"/>
      <c r="AR17896" s="61"/>
      <c r="AS17896" s="61"/>
      <c r="AT17896" s="61"/>
      <c r="AU17896" s="61"/>
      <c r="AV17896" s="61"/>
      <c r="AW17896" s="61"/>
      <c r="AX17896" s="61"/>
      <c r="AY17896" s="61"/>
      <c r="AZ17896" s="61"/>
      <c r="BA17896" s="61"/>
    </row>
    <row r="17897" spans="39:53" x14ac:dyDescent="0.2">
      <c r="AM17897" s="61"/>
      <c r="AN17897" s="61"/>
      <c r="AO17897" s="171"/>
      <c r="AP17897" s="61"/>
      <c r="AQ17897" s="61"/>
      <c r="AR17897" s="61"/>
      <c r="AS17897" s="61"/>
      <c r="AT17897" s="61"/>
      <c r="AU17897" s="61"/>
      <c r="AV17897" s="61"/>
      <c r="AW17897" s="61"/>
      <c r="AX17897" s="61"/>
      <c r="AY17897" s="61"/>
      <c r="AZ17897" s="61"/>
      <c r="BA17897" s="61"/>
    </row>
    <row r="17898" spans="39:53" x14ac:dyDescent="0.2">
      <c r="AM17898" s="61"/>
      <c r="AN17898" s="61"/>
      <c r="AO17898" s="171"/>
      <c r="AP17898" s="61"/>
      <c r="AQ17898" s="61"/>
      <c r="AR17898" s="61"/>
      <c r="AS17898" s="61"/>
      <c r="AT17898" s="61"/>
      <c r="AU17898" s="61"/>
      <c r="AV17898" s="61"/>
      <c r="AW17898" s="61"/>
      <c r="AX17898" s="61"/>
      <c r="AY17898" s="61"/>
      <c r="AZ17898" s="61"/>
      <c r="BA17898" s="61"/>
    </row>
    <row r="17899" spans="39:53" x14ac:dyDescent="0.2">
      <c r="AM17899" s="61"/>
      <c r="AN17899" s="61"/>
      <c r="AO17899" s="171"/>
      <c r="AP17899" s="61"/>
      <c r="AQ17899" s="61"/>
      <c r="AR17899" s="61"/>
      <c r="AS17899" s="61"/>
      <c r="AT17899" s="61"/>
      <c r="AU17899" s="61"/>
      <c r="AV17899" s="61"/>
      <c r="AW17899" s="61"/>
      <c r="AX17899" s="61"/>
      <c r="AY17899" s="61"/>
      <c r="AZ17899" s="61"/>
      <c r="BA17899" s="61"/>
    </row>
    <row r="17900" spans="39:53" x14ac:dyDescent="0.2">
      <c r="AM17900" s="61"/>
      <c r="AN17900" s="61"/>
      <c r="AO17900" s="171"/>
      <c r="AP17900" s="61"/>
      <c r="AQ17900" s="61"/>
      <c r="AR17900" s="61"/>
      <c r="AS17900" s="61"/>
      <c r="AT17900" s="61"/>
      <c r="AU17900" s="61"/>
      <c r="AV17900" s="61"/>
      <c r="AW17900" s="61"/>
      <c r="AX17900" s="61"/>
      <c r="AY17900" s="61"/>
      <c r="AZ17900" s="61"/>
      <c r="BA17900" s="61"/>
    </row>
    <row r="17901" spans="39:53" x14ac:dyDescent="0.2">
      <c r="AM17901" s="61"/>
      <c r="AN17901" s="61"/>
      <c r="AO17901" s="171"/>
      <c r="AP17901" s="61"/>
      <c r="AQ17901" s="61"/>
      <c r="AR17901" s="61"/>
      <c r="AS17901" s="61"/>
      <c r="AT17901" s="61"/>
      <c r="AU17901" s="61"/>
      <c r="AV17901" s="61"/>
      <c r="AW17901" s="61"/>
      <c r="AX17901" s="61"/>
      <c r="AY17901" s="61"/>
      <c r="AZ17901" s="61"/>
      <c r="BA17901" s="61"/>
    </row>
    <row r="17902" spans="39:53" x14ac:dyDescent="0.2">
      <c r="AM17902" s="61"/>
      <c r="AN17902" s="61"/>
      <c r="AO17902" s="171"/>
      <c r="AP17902" s="61"/>
      <c r="AQ17902" s="61"/>
      <c r="AR17902" s="61"/>
      <c r="AS17902" s="61"/>
      <c r="AT17902" s="61"/>
      <c r="AU17902" s="61"/>
      <c r="AV17902" s="61"/>
      <c r="AW17902" s="61"/>
      <c r="AX17902" s="61"/>
      <c r="AY17902" s="61"/>
      <c r="AZ17902" s="61"/>
      <c r="BA17902" s="61"/>
    </row>
    <row r="17903" spans="39:53" x14ac:dyDescent="0.2">
      <c r="AM17903" s="61"/>
      <c r="AN17903" s="61"/>
      <c r="AO17903" s="171"/>
      <c r="AP17903" s="61"/>
      <c r="AQ17903" s="61"/>
      <c r="AR17903" s="61"/>
      <c r="AS17903" s="61"/>
      <c r="AT17903" s="61"/>
      <c r="AU17903" s="61"/>
      <c r="AV17903" s="61"/>
      <c r="AW17903" s="61"/>
      <c r="AX17903" s="61"/>
      <c r="AY17903" s="61"/>
      <c r="AZ17903" s="61"/>
      <c r="BA17903" s="61"/>
    </row>
    <row r="17904" spans="39:53" x14ac:dyDescent="0.2">
      <c r="AM17904" s="61"/>
      <c r="AN17904" s="61"/>
      <c r="AO17904" s="171"/>
      <c r="AP17904" s="61"/>
      <c r="AQ17904" s="61"/>
      <c r="AR17904" s="61"/>
      <c r="AS17904" s="61"/>
      <c r="AT17904" s="61"/>
      <c r="AU17904" s="61"/>
      <c r="AV17904" s="61"/>
      <c r="AW17904" s="61"/>
      <c r="AX17904" s="61"/>
      <c r="AY17904" s="61"/>
      <c r="AZ17904" s="61"/>
      <c r="BA17904" s="61"/>
    </row>
    <row r="17905" spans="39:53" x14ac:dyDescent="0.2">
      <c r="AM17905" s="61"/>
      <c r="AN17905" s="61"/>
      <c r="AO17905" s="171"/>
      <c r="AP17905" s="61"/>
      <c r="AQ17905" s="61"/>
      <c r="AR17905" s="61"/>
      <c r="AS17905" s="61"/>
      <c r="AT17905" s="61"/>
      <c r="AU17905" s="61"/>
      <c r="AV17905" s="61"/>
      <c r="AW17905" s="61"/>
      <c r="AX17905" s="61"/>
      <c r="AY17905" s="61"/>
      <c r="AZ17905" s="61"/>
      <c r="BA17905" s="61"/>
    </row>
    <row r="17906" spans="39:53" x14ac:dyDescent="0.2">
      <c r="AM17906" s="61"/>
      <c r="AN17906" s="61"/>
      <c r="AO17906" s="171"/>
      <c r="AP17906" s="61"/>
      <c r="AQ17906" s="61"/>
      <c r="AR17906" s="61"/>
      <c r="AS17906" s="61"/>
      <c r="AT17906" s="61"/>
      <c r="AU17906" s="61"/>
      <c r="AV17906" s="61"/>
      <c r="AW17906" s="61"/>
      <c r="AX17906" s="61"/>
      <c r="AY17906" s="61"/>
      <c r="AZ17906" s="61"/>
      <c r="BA17906" s="61"/>
    </row>
    <row r="17907" spans="39:53" x14ac:dyDescent="0.2">
      <c r="AM17907" s="61"/>
      <c r="AN17907" s="61"/>
      <c r="AO17907" s="171"/>
      <c r="AP17907" s="61"/>
      <c r="AQ17907" s="61"/>
      <c r="AR17907" s="61"/>
      <c r="AS17907" s="61"/>
      <c r="AT17907" s="61"/>
      <c r="AU17907" s="61"/>
      <c r="AV17907" s="61"/>
      <c r="AW17907" s="61"/>
      <c r="AX17907" s="61"/>
      <c r="AY17907" s="61"/>
      <c r="AZ17907" s="61"/>
      <c r="BA17907" s="61"/>
    </row>
    <row r="17908" spans="39:53" x14ac:dyDescent="0.2">
      <c r="AM17908" s="61"/>
      <c r="AN17908" s="61"/>
      <c r="AO17908" s="171"/>
      <c r="AP17908" s="61"/>
      <c r="AQ17908" s="61"/>
      <c r="AR17908" s="61"/>
      <c r="AS17908" s="61"/>
      <c r="AT17908" s="61"/>
      <c r="AU17908" s="61"/>
      <c r="AV17908" s="61"/>
      <c r="AW17908" s="61"/>
      <c r="AX17908" s="61"/>
      <c r="AY17908" s="61"/>
      <c r="AZ17908" s="61"/>
      <c r="BA17908" s="61"/>
    </row>
    <row r="17909" spans="39:53" x14ac:dyDescent="0.2">
      <c r="AM17909" s="61"/>
      <c r="AN17909" s="61"/>
      <c r="AO17909" s="171"/>
      <c r="AP17909" s="61"/>
      <c r="AQ17909" s="61"/>
      <c r="AR17909" s="61"/>
      <c r="AS17909" s="61"/>
      <c r="AT17909" s="61"/>
      <c r="AU17909" s="61"/>
      <c r="AV17909" s="61"/>
      <c r="AW17909" s="61"/>
      <c r="AX17909" s="61"/>
      <c r="AY17909" s="61"/>
      <c r="AZ17909" s="61"/>
      <c r="BA17909" s="61"/>
    </row>
    <row r="17910" spans="39:53" x14ac:dyDescent="0.2">
      <c r="AM17910" s="61"/>
      <c r="AN17910" s="61"/>
      <c r="AO17910" s="171"/>
      <c r="AP17910" s="61"/>
      <c r="AQ17910" s="61"/>
      <c r="AR17910" s="61"/>
      <c r="AS17910" s="61"/>
      <c r="AT17910" s="61"/>
      <c r="AU17910" s="61"/>
      <c r="AV17910" s="61"/>
      <c r="AW17910" s="61"/>
      <c r="AX17910" s="61"/>
      <c r="AY17910" s="61"/>
      <c r="AZ17910" s="61"/>
      <c r="BA17910" s="61"/>
    </row>
    <row r="17911" spans="39:53" x14ac:dyDescent="0.2">
      <c r="AM17911" s="61"/>
      <c r="AN17911" s="61"/>
      <c r="AO17911" s="171"/>
      <c r="AP17911" s="61"/>
      <c r="AQ17911" s="61"/>
      <c r="AR17911" s="61"/>
      <c r="AS17911" s="61"/>
      <c r="AT17911" s="61"/>
      <c r="AU17911" s="61"/>
      <c r="AV17911" s="61"/>
      <c r="AW17911" s="61"/>
      <c r="AX17911" s="61"/>
      <c r="AY17911" s="61"/>
      <c r="AZ17911" s="61"/>
      <c r="BA17911" s="61"/>
    </row>
    <row r="17912" spans="39:53" x14ac:dyDescent="0.2">
      <c r="AM17912" s="61"/>
      <c r="AN17912" s="61"/>
      <c r="AO17912" s="171"/>
      <c r="AP17912" s="61"/>
      <c r="AQ17912" s="61"/>
      <c r="AR17912" s="61"/>
      <c r="AS17912" s="61"/>
      <c r="AT17912" s="61"/>
      <c r="AU17912" s="61"/>
      <c r="AV17912" s="61"/>
      <c r="AW17912" s="61"/>
      <c r="AX17912" s="61"/>
      <c r="AY17912" s="61"/>
      <c r="AZ17912" s="61"/>
      <c r="BA17912" s="61"/>
    </row>
    <row r="17913" spans="39:53" x14ac:dyDescent="0.2">
      <c r="AM17913" s="61"/>
      <c r="AN17913" s="61"/>
      <c r="AO17913" s="171"/>
      <c r="AP17913" s="61"/>
      <c r="AQ17913" s="61"/>
      <c r="AR17913" s="61"/>
      <c r="AS17913" s="61"/>
      <c r="AT17913" s="61"/>
      <c r="AU17913" s="61"/>
      <c r="AV17913" s="61"/>
      <c r="AW17913" s="61"/>
      <c r="AX17913" s="61"/>
      <c r="AY17913" s="61"/>
      <c r="AZ17913" s="61"/>
      <c r="BA17913" s="61"/>
    </row>
    <row r="17914" spans="39:53" x14ac:dyDescent="0.2">
      <c r="AM17914" s="61"/>
      <c r="AN17914" s="61"/>
      <c r="AO17914" s="171"/>
      <c r="AP17914" s="61"/>
      <c r="AQ17914" s="61"/>
      <c r="AR17914" s="61"/>
      <c r="AS17914" s="61"/>
      <c r="AT17914" s="61"/>
      <c r="AU17914" s="61"/>
      <c r="AV17914" s="61"/>
      <c r="AW17914" s="61"/>
      <c r="AX17914" s="61"/>
      <c r="AY17914" s="61"/>
      <c r="AZ17914" s="61"/>
      <c r="BA17914" s="61"/>
    </row>
    <row r="17915" spans="39:53" x14ac:dyDescent="0.2">
      <c r="AM17915" s="61"/>
      <c r="AN17915" s="61"/>
      <c r="AO17915" s="171"/>
      <c r="AP17915" s="61"/>
      <c r="AQ17915" s="61"/>
      <c r="AR17915" s="61"/>
      <c r="AS17915" s="61"/>
      <c r="AT17915" s="61"/>
      <c r="AU17915" s="61"/>
      <c r="AV17915" s="61"/>
      <c r="AW17915" s="61"/>
      <c r="AX17915" s="61"/>
      <c r="AY17915" s="61"/>
      <c r="AZ17915" s="61"/>
      <c r="BA17915" s="61"/>
    </row>
    <row r="17916" spans="39:53" x14ac:dyDescent="0.2">
      <c r="AM17916" s="61"/>
      <c r="AN17916" s="61"/>
      <c r="AO17916" s="171"/>
      <c r="AP17916" s="61"/>
      <c r="AQ17916" s="61"/>
      <c r="AR17916" s="61"/>
      <c r="AS17916" s="61"/>
      <c r="AT17916" s="61"/>
      <c r="AU17916" s="61"/>
      <c r="AV17916" s="61"/>
      <c r="AW17916" s="61"/>
      <c r="AX17916" s="61"/>
      <c r="AY17916" s="61"/>
      <c r="AZ17916" s="61"/>
      <c r="BA17916" s="61"/>
    </row>
    <row r="17917" spans="39:53" x14ac:dyDescent="0.2">
      <c r="AM17917" s="61"/>
      <c r="AN17917" s="61"/>
      <c r="AO17917" s="171"/>
      <c r="AP17917" s="61"/>
      <c r="AQ17917" s="61"/>
      <c r="AR17917" s="61"/>
      <c r="AS17917" s="61"/>
      <c r="AT17917" s="61"/>
      <c r="AU17917" s="61"/>
      <c r="AV17917" s="61"/>
      <c r="AW17917" s="61"/>
      <c r="AX17917" s="61"/>
      <c r="AY17917" s="61"/>
      <c r="AZ17917" s="61"/>
      <c r="BA17917" s="61"/>
    </row>
    <row r="17918" spans="39:53" x14ac:dyDescent="0.2">
      <c r="AM17918" s="61"/>
      <c r="AN17918" s="61"/>
      <c r="AO17918" s="171"/>
      <c r="AP17918" s="61"/>
      <c r="AQ17918" s="61"/>
      <c r="AR17918" s="61"/>
      <c r="AS17918" s="61"/>
      <c r="AT17918" s="61"/>
      <c r="AU17918" s="61"/>
      <c r="AV17918" s="61"/>
      <c r="AW17918" s="61"/>
      <c r="AX17918" s="61"/>
      <c r="AY17918" s="61"/>
      <c r="AZ17918" s="61"/>
      <c r="BA17918" s="61"/>
    </row>
    <row r="17919" spans="39:53" x14ac:dyDescent="0.2">
      <c r="AM17919" s="61"/>
      <c r="AN17919" s="61"/>
      <c r="AO17919" s="171"/>
      <c r="AP17919" s="61"/>
      <c r="AQ17919" s="61"/>
      <c r="AR17919" s="61"/>
      <c r="AS17919" s="61"/>
      <c r="AT17919" s="61"/>
      <c r="AU17919" s="61"/>
      <c r="AV17919" s="61"/>
      <c r="AW17919" s="61"/>
      <c r="AX17919" s="61"/>
      <c r="AY17919" s="61"/>
      <c r="AZ17919" s="61"/>
      <c r="BA17919" s="61"/>
    </row>
    <row r="17920" spans="39:53" x14ac:dyDescent="0.2">
      <c r="AM17920" s="61"/>
      <c r="AN17920" s="61"/>
      <c r="AO17920" s="171"/>
      <c r="AP17920" s="61"/>
      <c r="AQ17920" s="61"/>
      <c r="AR17920" s="61"/>
      <c r="AS17920" s="61"/>
      <c r="AT17920" s="61"/>
      <c r="AU17920" s="61"/>
      <c r="AV17920" s="61"/>
      <c r="AW17920" s="61"/>
      <c r="AX17920" s="61"/>
      <c r="AY17920" s="61"/>
      <c r="AZ17920" s="61"/>
      <c r="BA17920" s="61"/>
    </row>
    <row r="17921" spans="39:53" x14ac:dyDescent="0.2">
      <c r="AM17921" s="61"/>
      <c r="AN17921" s="61"/>
      <c r="AO17921" s="171"/>
      <c r="AP17921" s="61"/>
      <c r="AQ17921" s="61"/>
      <c r="AR17921" s="61"/>
      <c r="AS17921" s="61"/>
      <c r="AT17921" s="61"/>
      <c r="AU17921" s="61"/>
      <c r="AV17921" s="61"/>
      <c r="AW17921" s="61"/>
      <c r="AX17921" s="61"/>
      <c r="AY17921" s="61"/>
      <c r="AZ17921" s="61"/>
      <c r="BA17921" s="61"/>
    </row>
    <row r="17922" spans="39:53" x14ac:dyDescent="0.2">
      <c r="AM17922" s="61"/>
      <c r="AN17922" s="61"/>
      <c r="AO17922" s="171"/>
      <c r="AP17922" s="61"/>
      <c r="AQ17922" s="61"/>
      <c r="AR17922" s="61"/>
      <c r="AS17922" s="61"/>
      <c r="AT17922" s="61"/>
      <c r="AU17922" s="61"/>
      <c r="AV17922" s="61"/>
      <c r="AW17922" s="61"/>
      <c r="AX17922" s="61"/>
      <c r="AY17922" s="61"/>
      <c r="AZ17922" s="61"/>
      <c r="BA17922" s="61"/>
    </row>
    <row r="17923" spans="39:53" x14ac:dyDescent="0.2">
      <c r="AM17923" s="61"/>
      <c r="AN17923" s="61"/>
      <c r="AO17923" s="171"/>
      <c r="AP17923" s="61"/>
      <c r="AQ17923" s="61"/>
      <c r="AR17923" s="61"/>
      <c r="AS17923" s="61"/>
      <c r="AT17923" s="61"/>
      <c r="AU17923" s="61"/>
      <c r="AV17923" s="61"/>
      <c r="AW17923" s="61"/>
      <c r="AX17923" s="61"/>
      <c r="AY17923" s="61"/>
      <c r="AZ17923" s="61"/>
      <c r="BA17923" s="61"/>
    </row>
    <row r="17924" spans="39:53" x14ac:dyDescent="0.2">
      <c r="AM17924" s="61"/>
      <c r="AN17924" s="61"/>
      <c r="AO17924" s="171"/>
      <c r="AP17924" s="61"/>
      <c r="AQ17924" s="61"/>
      <c r="AR17924" s="61"/>
      <c r="AS17924" s="61"/>
      <c r="AT17924" s="61"/>
      <c r="AU17924" s="61"/>
      <c r="AV17924" s="61"/>
      <c r="AW17924" s="61"/>
      <c r="AX17924" s="61"/>
      <c r="AY17924" s="61"/>
      <c r="AZ17924" s="61"/>
      <c r="BA17924" s="61"/>
    </row>
    <row r="17925" spans="39:53" x14ac:dyDescent="0.2">
      <c r="AM17925" s="61"/>
      <c r="AN17925" s="61"/>
      <c r="AO17925" s="171"/>
      <c r="AP17925" s="61"/>
      <c r="AQ17925" s="61"/>
      <c r="AR17925" s="61"/>
      <c r="AS17925" s="61"/>
      <c r="AT17925" s="61"/>
      <c r="AU17925" s="61"/>
      <c r="AV17925" s="61"/>
      <c r="AW17925" s="61"/>
      <c r="AX17925" s="61"/>
      <c r="AY17925" s="61"/>
      <c r="AZ17925" s="61"/>
      <c r="BA17925" s="61"/>
    </row>
    <row r="17926" spans="39:53" x14ac:dyDescent="0.2">
      <c r="AM17926" s="61"/>
      <c r="AN17926" s="61"/>
      <c r="AO17926" s="171"/>
      <c r="AP17926" s="61"/>
      <c r="AQ17926" s="61"/>
      <c r="AR17926" s="61"/>
      <c r="AS17926" s="61"/>
      <c r="AT17926" s="61"/>
      <c r="AU17926" s="61"/>
      <c r="AV17926" s="61"/>
      <c r="AW17926" s="61"/>
      <c r="AX17926" s="61"/>
      <c r="AY17926" s="61"/>
      <c r="AZ17926" s="61"/>
      <c r="BA17926" s="61"/>
    </row>
    <row r="17927" spans="39:53" x14ac:dyDescent="0.2">
      <c r="AM17927" s="61"/>
      <c r="AN17927" s="61"/>
      <c r="AO17927" s="171"/>
      <c r="AP17927" s="61"/>
      <c r="AQ17927" s="61"/>
      <c r="AR17927" s="61"/>
      <c r="AS17927" s="61"/>
      <c r="AT17927" s="61"/>
      <c r="AU17927" s="61"/>
      <c r="AV17927" s="61"/>
      <c r="AW17927" s="61"/>
      <c r="AX17927" s="61"/>
      <c r="AY17927" s="61"/>
      <c r="AZ17927" s="61"/>
      <c r="BA17927" s="61"/>
    </row>
    <row r="17928" spans="39:53" x14ac:dyDescent="0.2">
      <c r="AM17928" s="61"/>
      <c r="AN17928" s="61"/>
      <c r="AO17928" s="171"/>
      <c r="AP17928" s="61"/>
      <c r="AQ17928" s="61"/>
      <c r="AR17928" s="61"/>
      <c r="AS17928" s="61"/>
      <c r="AT17928" s="61"/>
      <c r="AU17928" s="61"/>
      <c r="AV17928" s="61"/>
      <c r="AW17928" s="61"/>
      <c r="AX17928" s="61"/>
      <c r="AY17928" s="61"/>
      <c r="AZ17928" s="61"/>
      <c r="BA17928" s="61"/>
    </row>
    <row r="17929" spans="39:53" x14ac:dyDescent="0.2">
      <c r="AM17929" s="61"/>
      <c r="AN17929" s="61"/>
      <c r="AO17929" s="171"/>
      <c r="AP17929" s="61"/>
      <c r="AQ17929" s="61"/>
      <c r="AR17929" s="61"/>
      <c r="AS17929" s="61"/>
      <c r="AT17929" s="61"/>
      <c r="AU17929" s="61"/>
      <c r="AV17929" s="61"/>
      <c r="AW17929" s="61"/>
      <c r="AX17929" s="61"/>
      <c r="AY17929" s="61"/>
      <c r="AZ17929" s="61"/>
      <c r="BA17929" s="61"/>
    </row>
    <row r="17930" spans="39:53" x14ac:dyDescent="0.2">
      <c r="AM17930" s="61"/>
      <c r="AN17930" s="61"/>
      <c r="AO17930" s="171"/>
      <c r="AP17930" s="61"/>
      <c r="AQ17930" s="61"/>
      <c r="AR17930" s="61"/>
      <c r="AS17930" s="61"/>
      <c r="AT17930" s="61"/>
      <c r="AU17930" s="61"/>
      <c r="AV17930" s="61"/>
      <c r="AW17930" s="61"/>
      <c r="AX17930" s="61"/>
      <c r="AY17930" s="61"/>
      <c r="AZ17930" s="61"/>
      <c r="BA17930" s="61"/>
    </row>
    <row r="17931" spans="39:53" x14ac:dyDescent="0.2">
      <c r="AM17931" s="61"/>
      <c r="AN17931" s="61"/>
      <c r="AO17931" s="171"/>
      <c r="AP17931" s="61"/>
      <c r="AQ17931" s="61"/>
      <c r="AR17931" s="61"/>
      <c r="AS17931" s="61"/>
      <c r="AT17931" s="61"/>
      <c r="AU17931" s="61"/>
      <c r="AV17931" s="61"/>
      <c r="AW17931" s="61"/>
      <c r="AX17931" s="61"/>
      <c r="AY17931" s="61"/>
      <c r="AZ17931" s="61"/>
      <c r="BA17931" s="61"/>
    </row>
    <row r="17932" spans="39:53" x14ac:dyDescent="0.2">
      <c r="AM17932" s="61"/>
      <c r="AN17932" s="61"/>
      <c r="AO17932" s="171"/>
      <c r="AP17932" s="61"/>
      <c r="AQ17932" s="61"/>
      <c r="AR17932" s="61"/>
      <c r="AS17932" s="61"/>
      <c r="AT17932" s="61"/>
      <c r="AU17932" s="61"/>
      <c r="AV17932" s="61"/>
      <c r="AW17932" s="61"/>
      <c r="AX17932" s="61"/>
      <c r="AY17932" s="61"/>
      <c r="AZ17932" s="61"/>
      <c r="BA17932" s="61"/>
    </row>
    <row r="17933" spans="39:53" x14ac:dyDescent="0.2">
      <c r="AM17933" s="61"/>
      <c r="AN17933" s="61"/>
      <c r="AO17933" s="171"/>
      <c r="AP17933" s="61"/>
      <c r="AQ17933" s="61"/>
      <c r="AR17933" s="61"/>
      <c r="AS17933" s="61"/>
      <c r="AT17933" s="61"/>
      <c r="AU17933" s="61"/>
      <c r="AV17933" s="61"/>
      <c r="AW17933" s="61"/>
      <c r="AX17933" s="61"/>
      <c r="AY17933" s="61"/>
      <c r="AZ17933" s="61"/>
      <c r="BA17933" s="61"/>
    </row>
    <row r="17934" spans="39:53" x14ac:dyDescent="0.2">
      <c r="AM17934" s="61"/>
      <c r="AN17934" s="61"/>
      <c r="AO17934" s="171"/>
      <c r="AP17934" s="61"/>
      <c r="AQ17934" s="61"/>
      <c r="AR17934" s="61"/>
      <c r="AS17934" s="61"/>
      <c r="AT17934" s="61"/>
      <c r="AU17934" s="61"/>
      <c r="AV17934" s="61"/>
      <c r="AW17934" s="61"/>
      <c r="AX17934" s="61"/>
      <c r="AY17934" s="61"/>
      <c r="AZ17934" s="61"/>
      <c r="BA17934" s="61"/>
    </row>
    <row r="17935" spans="39:53" x14ac:dyDescent="0.2">
      <c r="AM17935" s="61"/>
      <c r="AN17935" s="61"/>
      <c r="AO17935" s="171"/>
      <c r="AP17935" s="61"/>
      <c r="AQ17935" s="61"/>
      <c r="AR17935" s="61"/>
      <c r="AS17935" s="61"/>
      <c r="AT17935" s="61"/>
      <c r="AU17935" s="61"/>
      <c r="AV17935" s="61"/>
      <c r="AW17935" s="61"/>
      <c r="AX17935" s="61"/>
      <c r="AY17935" s="61"/>
      <c r="AZ17935" s="61"/>
      <c r="BA17935" s="61"/>
    </row>
    <row r="17936" spans="39:53" x14ac:dyDescent="0.2">
      <c r="AM17936" s="61"/>
      <c r="AN17936" s="61"/>
      <c r="AO17936" s="171"/>
      <c r="AP17936" s="61"/>
      <c r="AQ17936" s="61"/>
      <c r="AR17936" s="61"/>
      <c r="AS17936" s="61"/>
      <c r="AT17936" s="61"/>
      <c r="AU17936" s="61"/>
      <c r="AV17936" s="61"/>
      <c r="AW17936" s="61"/>
      <c r="AX17936" s="61"/>
      <c r="AY17936" s="61"/>
      <c r="AZ17936" s="61"/>
      <c r="BA17936" s="61"/>
    </row>
    <row r="17937" spans="39:53" x14ac:dyDescent="0.2">
      <c r="AM17937" s="61"/>
      <c r="AN17937" s="61"/>
      <c r="AO17937" s="171"/>
      <c r="AP17937" s="61"/>
      <c r="AQ17937" s="61"/>
      <c r="AR17937" s="61"/>
      <c r="AS17937" s="61"/>
      <c r="AT17937" s="61"/>
      <c r="AU17937" s="61"/>
      <c r="AV17937" s="61"/>
      <c r="AW17937" s="61"/>
      <c r="AX17937" s="61"/>
      <c r="AY17937" s="61"/>
      <c r="AZ17937" s="61"/>
      <c r="BA17937" s="61"/>
    </row>
    <row r="17938" spans="39:53" x14ac:dyDescent="0.2">
      <c r="AM17938" s="61"/>
      <c r="AN17938" s="61"/>
      <c r="AO17938" s="171"/>
      <c r="AP17938" s="61"/>
      <c r="AQ17938" s="61"/>
      <c r="AR17938" s="61"/>
      <c r="AS17938" s="61"/>
      <c r="AT17938" s="61"/>
      <c r="AU17938" s="61"/>
      <c r="AV17938" s="61"/>
      <c r="AW17938" s="61"/>
      <c r="AX17938" s="61"/>
      <c r="AY17938" s="61"/>
      <c r="AZ17938" s="61"/>
      <c r="BA17938" s="61"/>
    </row>
    <row r="17939" spans="39:53" x14ac:dyDescent="0.2">
      <c r="AM17939" s="61"/>
      <c r="AN17939" s="61"/>
      <c r="AO17939" s="171"/>
      <c r="AP17939" s="61"/>
      <c r="AQ17939" s="61"/>
      <c r="AR17939" s="61"/>
      <c r="AS17939" s="61"/>
      <c r="AT17939" s="61"/>
      <c r="AU17939" s="61"/>
      <c r="AV17939" s="61"/>
      <c r="AW17939" s="61"/>
      <c r="AX17939" s="61"/>
      <c r="AY17939" s="61"/>
      <c r="AZ17939" s="61"/>
      <c r="BA17939" s="61"/>
    </row>
    <row r="17940" spans="39:53" x14ac:dyDescent="0.2">
      <c r="AM17940" s="61"/>
      <c r="AN17940" s="61"/>
      <c r="AO17940" s="171"/>
      <c r="AP17940" s="61"/>
      <c r="AQ17940" s="61"/>
      <c r="AR17940" s="61"/>
      <c r="AS17940" s="61"/>
      <c r="AT17940" s="61"/>
      <c r="AU17940" s="61"/>
      <c r="AV17940" s="61"/>
      <c r="AW17940" s="61"/>
      <c r="AX17940" s="61"/>
      <c r="AY17940" s="61"/>
      <c r="AZ17940" s="61"/>
      <c r="BA17940" s="61"/>
    </row>
    <row r="17941" spans="39:53" x14ac:dyDescent="0.2">
      <c r="AM17941" s="61"/>
      <c r="AN17941" s="61"/>
      <c r="AO17941" s="171"/>
      <c r="AP17941" s="61"/>
      <c r="AQ17941" s="61"/>
      <c r="AR17941" s="61"/>
      <c r="AS17941" s="61"/>
      <c r="AT17941" s="61"/>
      <c r="AU17941" s="61"/>
      <c r="AV17941" s="61"/>
      <c r="AW17941" s="61"/>
      <c r="AX17941" s="61"/>
      <c r="AY17941" s="61"/>
      <c r="AZ17941" s="61"/>
      <c r="BA17941" s="61"/>
    </row>
    <row r="17942" spans="39:53" x14ac:dyDescent="0.2">
      <c r="AM17942" s="61"/>
      <c r="AN17942" s="61"/>
      <c r="AO17942" s="171"/>
      <c r="AP17942" s="61"/>
      <c r="AQ17942" s="61"/>
      <c r="AR17942" s="61"/>
      <c r="AS17942" s="61"/>
      <c r="AT17942" s="61"/>
      <c r="AU17942" s="61"/>
      <c r="AV17942" s="61"/>
      <c r="AW17942" s="61"/>
      <c r="AX17942" s="61"/>
      <c r="AY17942" s="61"/>
      <c r="AZ17942" s="61"/>
      <c r="BA17942" s="61"/>
    </row>
    <row r="17943" spans="39:53" x14ac:dyDescent="0.2">
      <c r="AM17943" s="61"/>
      <c r="AN17943" s="61"/>
      <c r="AO17943" s="171"/>
      <c r="AP17943" s="61"/>
      <c r="AQ17943" s="61"/>
      <c r="AR17943" s="61"/>
      <c r="AS17943" s="61"/>
      <c r="AT17943" s="61"/>
      <c r="AU17943" s="61"/>
      <c r="AV17943" s="61"/>
      <c r="AW17943" s="61"/>
      <c r="AX17943" s="61"/>
      <c r="AY17943" s="61"/>
      <c r="AZ17943" s="61"/>
      <c r="BA17943" s="61"/>
    </row>
    <row r="17944" spans="39:53" x14ac:dyDescent="0.2">
      <c r="AM17944" s="61"/>
      <c r="AN17944" s="61"/>
      <c r="AO17944" s="171"/>
      <c r="AP17944" s="61"/>
      <c r="AQ17944" s="61"/>
      <c r="AR17944" s="61"/>
      <c r="AS17944" s="61"/>
      <c r="AT17944" s="61"/>
      <c r="AU17944" s="61"/>
      <c r="AV17944" s="61"/>
      <c r="AW17944" s="61"/>
      <c r="AX17944" s="61"/>
      <c r="AY17944" s="61"/>
      <c r="AZ17944" s="61"/>
      <c r="BA17944" s="61"/>
    </row>
    <row r="17945" spans="39:53" x14ac:dyDescent="0.2">
      <c r="AM17945" s="61"/>
      <c r="AN17945" s="61"/>
      <c r="AO17945" s="171"/>
      <c r="AP17945" s="61"/>
      <c r="AQ17945" s="61"/>
      <c r="AR17945" s="61"/>
      <c r="AS17945" s="61"/>
      <c r="AT17945" s="61"/>
      <c r="AU17945" s="61"/>
      <c r="AV17945" s="61"/>
      <c r="AW17945" s="61"/>
      <c r="AX17945" s="61"/>
      <c r="AY17945" s="61"/>
      <c r="AZ17945" s="61"/>
      <c r="BA17945" s="61"/>
    </row>
    <row r="17946" spans="39:53" x14ac:dyDescent="0.2">
      <c r="AM17946" s="61"/>
      <c r="AN17946" s="61"/>
      <c r="AO17946" s="171"/>
      <c r="AP17946" s="61"/>
      <c r="AQ17946" s="61"/>
      <c r="AR17946" s="61"/>
      <c r="AS17946" s="61"/>
      <c r="AT17946" s="61"/>
      <c r="AU17946" s="61"/>
      <c r="AV17946" s="61"/>
      <c r="AW17946" s="61"/>
      <c r="AX17946" s="61"/>
      <c r="AY17946" s="61"/>
      <c r="AZ17946" s="61"/>
      <c r="BA17946" s="61"/>
    </row>
    <row r="17947" spans="39:53" x14ac:dyDescent="0.2">
      <c r="AM17947" s="61"/>
      <c r="AN17947" s="61"/>
      <c r="AO17947" s="171"/>
      <c r="AP17947" s="61"/>
      <c r="AQ17947" s="61"/>
      <c r="AR17947" s="61"/>
      <c r="AS17947" s="61"/>
      <c r="AT17947" s="61"/>
      <c r="AU17947" s="61"/>
      <c r="AV17947" s="61"/>
      <c r="AW17947" s="61"/>
      <c r="AX17947" s="61"/>
      <c r="AY17947" s="61"/>
      <c r="AZ17947" s="61"/>
      <c r="BA17947" s="61"/>
    </row>
    <row r="17948" spans="39:53" x14ac:dyDescent="0.2">
      <c r="AM17948" s="61"/>
      <c r="AN17948" s="61"/>
      <c r="AO17948" s="171"/>
      <c r="AP17948" s="61"/>
      <c r="AQ17948" s="61"/>
      <c r="AR17948" s="61"/>
      <c r="AS17948" s="61"/>
      <c r="AT17948" s="61"/>
      <c r="AU17948" s="61"/>
      <c r="AV17948" s="61"/>
      <c r="AW17948" s="61"/>
      <c r="AX17948" s="61"/>
      <c r="AY17948" s="61"/>
      <c r="AZ17948" s="61"/>
      <c r="BA17948" s="61"/>
    </row>
    <row r="17949" spans="39:53" x14ac:dyDescent="0.2">
      <c r="AM17949" s="61"/>
      <c r="AN17949" s="61"/>
      <c r="AO17949" s="171"/>
      <c r="AP17949" s="61"/>
      <c r="AQ17949" s="61"/>
      <c r="AR17949" s="61"/>
      <c r="AS17949" s="61"/>
      <c r="AT17949" s="61"/>
      <c r="AU17949" s="61"/>
      <c r="AV17949" s="61"/>
      <c r="AW17949" s="61"/>
      <c r="AX17949" s="61"/>
      <c r="AY17949" s="61"/>
      <c r="AZ17949" s="61"/>
      <c r="BA17949" s="61"/>
    </row>
    <row r="17950" spans="39:53" x14ac:dyDescent="0.2">
      <c r="AM17950" s="61"/>
      <c r="AN17950" s="61"/>
      <c r="AO17950" s="171"/>
      <c r="AP17950" s="61"/>
      <c r="AQ17950" s="61"/>
      <c r="AR17950" s="61"/>
      <c r="AS17950" s="61"/>
      <c r="AT17950" s="61"/>
      <c r="AU17950" s="61"/>
      <c r="AV17950" s="61"/>
      <c r="AW17950" s="61"/>
      <c r="AX17950" s="61"/>
      <c r="AY17950" s="61"/>
      <c r="AZ17950" s="61"/>
      <c r="BA17950" s="61"/>
    </row>
    <row r="17951" spans="39:53" x14ac:dyDescent="0.2">
      <c r="AM17951" s="61"/>
      <c r="AN17951" s="61"/>
      <c r="AO17951" s="171"/>
      <c r="AP17951" s="61"/>
      <c r="AQ17951" s="61"/>
      <c r="AR17951" s="61"/>
      <c r="AS17951" s="61"/>
      <c r="AT17951" s="61"/>
      <c r="AU17951" s="61"/>
      <c r="AV17951" s="61"/>
      <c r="AW17951" s="61"/>
      <c r="AX17951" s="61"/>
      <c r="AY17951" s="61"/>
      <c r="AZ17951" s="61"/>
      <c r="BA17951" s="61"/>
    </row>
    <row r="17952" spans="39:53" x14ac:dyDescent="0.2">
      <c r="AM17952" s="61"/>
      <c r="AN17952" s="61"/>
      <c r="AO17952" s="171"/>
      <c r="AP17952" s="61"/>
      <c r="AQ17952" s="61"/>
      <c r="AR17952" s="61"/>
      <c r="AS17952" s="61"/>
      <c r="AT17952" s="61"/>
      <c r="AU17952" s="61"/>
      <c r="AV17952" s="61"/>
      <c r="AW17952" s="61"/>
      <c r="AX17952" s="61"/>
      <c r="AY17952" s="61"/>
      <c r="AZ17952" s="61"/>
      <c r="BA17952" s="61"/>
    </row>
    <row r="17953" spans="39:53" x14ac:dyDescent="0.2">
      <c r="AM17953" s="61"/>
      <c r="AN17953" s="61"/>
      <c r="AO17953" s="171"/>
      <c r="AP17953" s="61"/>
      <c r="AQ17953" s="61"/>
      <c r="AR17953" s="61"/>
      <c r="AS17953" s="61"/>
      <c r="AT17953" s="61"/>
      <c r="AU17953" s="61"/>
      <c r="AV17953" s="61"/>
      <c r="AW17953" s="61"/>
      <c r="AX17953" s="61"/>
      <c r="AY17953" s="61"/>
      <c r="AZ17953" s="61"/>
      <c r="BA17953" s="61"/>
    </row>
    <row r="17954" spans="39:53" x14ac:dyDescent="0.2">
      <c r="AM17954" s="61"/>
      <c r="AN17954" s="61"/>
      <c r="AO17954" s="171"/>
      <c r="AP17954" s="61"/>
      <c r="AQ17954" s="61"/>
      <c r="AR17954" s="61"/>
      <c r="AS17954" s="61"/>
      <c r="AT17954" s="61"/>
      <c r="AU17954" s="61"/>
      <c r="AV17954" s="61"/>
      <c r="AW17954" s="61"/>
      <c r="AX17954" s="61"/>
      <c r="AY17954" s="61"/>
      <c r="AZ17954" s="61"/>
      <c r="BA17954" s="61"/>
    </row>
    <row r="17955" spans="39:53" x14ac:dyDescent="0.2">
      <c r="AM17955" s="61"/>
      <c r="AN17955" s="61"/>
      <c r="AO17955" s="171"/>
      <c r="AP17955" s="61"/>
      <c r="AQ17955" s="61"/>
      <c r="AR17955" s="61"/>
      <c r="AS17955" s="61"/>
      <c r="AT17955" s="61"/>
      <c r="AU17955" s="61"/>
      <c r="AV17955" s="61"/>
      <c r="AW17955" s="61"/>
      <c r="AX17955" s="61"/>
      <c r="AY17955" s="61"/>
      <c r="AZ17955" s="61"/>
      <c r="BA17955" s="61"/>
    </row>
    <row r="17956" spans="39:53" x14ac:dyDescent="0.2">
      <c r="AM17956" s="61"/>
      <c r="AN17956" s="61"/>
      <c r="AO17956" s="171"/>
      <c r="AP17956" s="61"/>
      <c r="AQ17956" s="61"/>
      <c r="AR17956" s="61"/>
      <c r="AS17956" s="61"/>
      <c r="AT17956" s="61"/>
      <c r="AU17956" s="61"/>
      <c r="AV17956" s="61"/>
      <c r="AW17956" s="61"/>
      <c r="AX17956" s="61"/>
      <c r="AY17956" s="61"/>
      <c r="AZ17956" s="61"/>
      <c r="BA17956" s="61"/>
    </row>
    <row r="17957" spans="39:53" x14ac:dyDescent="0.2">
      <c r="AM17957" s="61"/>
      <c r="AN17957" s="61"/>
      <c r="AO17957" s="171"/>
      <c r="AP17957" s="61"/>
      <c r="AQ17957" s="61"/>
      <c r="AR17957" s="61"/>
      <c r="AS17957" s="61"/>
      <c r="AT17957" s="61"/>
      <c r="AU17957" s="61"/>
      <c r="AV17957" s="61"/>
      <c r="AW17957" s="61"/>
      <c r="AX17957" s="61"/>
      <c r="AY17957" s="61"/>
      <c r="AZ17957" s="61"/>
      <c r="BA17957" s="61"/>
    </row>
    <row r="17958" spans="39:53" x14ac:dyDescent="0.2">
      <c r="AM17958" s="61"/>
      <c r="AN17958" s="61"/>
      <c r="AO17958" s="171"/>
      <c r="AP17958" s="61"/>
      <c r="AQ17958" s="61"/>
      <c r="AR17958" s="61"/>
      <c r="AS17958" s="61"/>
      <c r="AT17958" s="61"/>
      <c r="AU17958" s="61"/>
      <c r="AV17958" s="61"/>
      <c r="AW17958" s="61"/>
      <c r="AX17958" s="61"/>
      <c r="AY17958" s="61"/>
      <c r="AZ17958" s="61"/>
      <c r="BA17958" s="61"/>
    </row>
    <row r="17959" spans="39:53" x14ac:dyDescent="0.2">
      <c r="AM17959" s="61"/>
      <c r="AN17959" s="61"/>
      <c r="AO17959" s="171"/>
      <c r="AP17959" s="61"/>
      <c r="AQ17959" s="61"/>
      <c r="AR17959" s="61"/>
      <c r="AS17959" s="61"/>
      <c r="AT17959" s="61"/>
      <c r="AU17959" s="61"/>
      <c r="AV17959" s="61"/>
      <c r="AW17959" s="61"/>
      <c r="AX17959" s="61"/>
      <c r="AY17959" s="61"/>
      <c r="AZ17959" s="61"/>
      <c r="BA17959" s="61"/>
    </row>
    <row r="17960" spans="39:53" x14ac:dyDescent="0.2">
      <c r="AM17960" s="61"/>
      <c r="AN17960" s="61"/>
      <c r="AO17960" s="171"/>
      <c r="AP17960" s="61"/>
      <c r="AQ17960" s="61"/>
      <c r="AR17960" s="61"/>
      <c r="AS17960" s="61"/>
      <c r="AT17960" s="61"/>
      <c r="AU17960" s="61"/>
      <c r="AV17960" s="61"/>
      <c r="AW17960" s="61"/>
      <c r="AX17960" s="61"/>
      <c r="AY17960" s="61"/>
      <c r="AZ17960" s="61"/>
      <c r="BA17960" s="61"/>
    </row>
    <row r="17961" spans="39:53" x14ac:dyDescent="0.2">
      <c r="AM17961" s="61"/>
      <c r="AN17961" s="61"/>
      <c r="AO17961" s="171"/>
      <c r="AP17961" s="61"/>
      <c r="AQ17961" s="61"/>
      <c r="AR17961" s="61"/>
      <c r="AS17961" s="61"/>
      <c r="AT17961" s="61"/>
      <c r="AU17961" s="61"/>
      <c r="AV17961" s="61"/>
      <c r="AW17961" s="61"/>
      <c r="AX17961" s="61"/>
      <c r="AY17961" s="61"/>
      <c r="AZ17961" s="61"/>
      <c r="BA17961" s="61"/>
    </row>
    <row r="17962" spans="39:53" x14ac:dyDescent="0.2">
      <c r="AM17962" s="61"/>
      <c r="AN17962" s="61"/>
      <c r="AO17962" s="171"/>
      <c r="AP17962" s="61"/>
      <c r="AQ17962" s="61"/>
      <c r="AR17962" s="61"/>
      <c r="AS17962" s="61"/>
      <c r="AT17962" s="61"/>
      <c r="AU17962" s="61"/>
      <c r="AV17962" s="61"/>
      <c r="AW17962" s="61"/>
      <c r="AX17962" s="61"/>
      <c r="AY17962" s="61"/>
      <c r="AZ17962" s="61"/>
      <c r="BA17962" s="61"/>
    </row>
    <row r="17963" spans="39:53" x14ac:dyDescent="0.2">
      <c r="AM17963" s="61"/>
      <c r="AN17963" s="61"/>
      <c r="AO17963" s="171"/>
      <c r="AP17963" s="61"/>
      <c r="AQ17963" s="61"/>
      <c r="AR17963" s="61"/>
      <c r="AS17963" s="61"/>
      <c r="AT17963" s="61"/>
      <c r="AU17963" s="61"/>
      <c r="AV17963" s="61"/>
      <c r="AW17963" s="61"/>
      <c r="AX17963" s="61"/>
      <c r="AY17963" s="61"/>
      <c r="AZ17963" s="61"/>
      <c r="BA17963" s="61"/>
    </row>
    <row r="17964" spans="39:53" x14ac:dyDescent="0.2">
      <c r="AM17964" s="61"/>
      <c r="AN17964" s="61"/>
      <c r="AO17964" s="171"/>
      <c r="AP17964" s="61"/>
      <c r="AQ17964" s="61"/>
      <c r="AR17964" s="61"/>
      <c r="AS17964" s="61"/>
      <c r="AT17964" s="61"/>
      <c r="AU17964" s="61"/>
      <c r="AV17964" s="61"/>
      <c r="AW17964" s="61"/>
      <c r="AX17964" s="61"/>
      <c r="AY17964" s="61"/>
      <c r="AZ17964" s="61"/>
      <c r="BA17964" s="61"/>
    </row>
    <row r="17965" spans="39:53" x14ac:dyDescent="0.2">
      <c r="AM17965" s="61"/>
      <c r="AN17965" s="61"/>
      <c r="AO17965" s="171"/>
      <c r="AP17965" s="61"/>
      <c r="AQ17965" s="61"/>
      <c r="AR17965" s="61"/>
      <c r="AS17965" s="61"/>
      <c r="AT17965" s="61"/>
      <c r="AU17965" s="61"/>
      <c r="AV17965" s="61"/>
      <c r="AW17965" s="61"/>
      <c r="AX17965" s="61"/>
      <c r="AY17965" s="61"/>
      <c r="AZ17965" s="61"/>
      <c r="BA17965" s="61"/>
    </row>
    <row r="17966" spans="39:53" x14ac:dyDescent="0.2">
      <c r="AM17966" s="61"/>
      <c r="AN17966" s="61"/>
      <c r="AO17966" s="171"/>
      <c r="AP17966" s="61"/>
      <c r="AQ17966" s="61"/>
      <c r="AR17966" s="61"/>
      <c r="AS17966" s="61"/>
      <c r="AT17966" s="61"/>
      <c r="AU17966" s="61"/>
      <c r="AV17966" s="61"/>
      <c r="AW17966" s="61"/>
      <c r="AX17966" s="61"/>
      <c r="AY17966" s="61"/>
      <c r="AZ17966" s="61"/>
      <c r="BA17966" s="61"/>
    </row>
    <row r="17967" spans="39:53" x14ac:dyDescent="0.2">
      <c r="AM17967" s="61"/>
      <c r="AN17967" s="61"/>
      <c r="AO17967" s="171"/>
      <c r="AP17967" s="61"/>
      <c r="AQ17967" s="61"/>
      <c r="AR17967" s="61"/>
      <c r="AS17967" s="61"/>
      <c r="AT17967" s="61"/>
      <c r="AU17967" s="61"/>
      <c r="AV17967" s="61"/>
      <c r="AW17967" s="61"/>
      <c r="AX17967" s="61"/>
      <c r="AY17967" s="61"/>
      <c r="AZ17967" s="61"/>
      <c r="BA17967" s="61"/>
    </row>
    <row r="17968" spans="39:53" x14ac:dyDescent="0.2">
      <c r="AM17968" s="61"/>
      <c r="AN17968" s="61"/>
      <c r="AO17968" s="171"/>
      <c r="AP17968" s="61"/>
      <c r="AQ17968" s="61"/>
      <c r="AR17968" s="61"/>
      <c r="AS17968" s="61"/>
      <c r="AT17968" s="61"/>
      <c r="AU17968" s="61"/>
      <c r="AV17968" s="61"/>
      <c r="AW17968" s="61"/>
      <c r="AX17968" s="61"/>
      <c r="AY17968" s="61"/>
      <c r="AZ17968" s="61"/>
      <c r="BA17968" s="61"/>
    </row>
    <row r="17969" spans="39:53" x14ac:dyDescent="0.2">
      <c r="AM17969" s="61"/>
      <c r="AN17969" s="61"/>
      <c r="AO17969" s="171"/>
      <c r="AP17969" s="61"/>
      <c r="AQ17969" s="61"/>
      <c r="AR17969" s="61"/>
      <c r="AS17969" s="61"/>
      <c r="AT17969" s="61"/>
      <c r="AU17969" s="61"/>
      <c r="AV17969" s="61"/>
      <c r="AW17969" s="61"/>
      <c r="AX17969" s="61"/>
      <c r="AY17969" s="61"/>
      <c r="AZ17969" s="61"/>
      <c r="BA17969" s="61"/>
    </row>
    <row r="17970" spans="39:53" x14ac:dyDescent="0.2">
      <c r="AM17970" s="61"/>
      <c r="AN17970" s="61"/>
      <c r="AO17970" s="171"/>
      <c r="AP17970" s="61"/>
      <c r="AQ17970" s="61"/>
      <c r="AR17970" s="61"/>
      <c r="AS17970" s="61"/>
      <c r="AT17970" s="61"/>
      <c r="AU17970" s="61"/>
      <c r="AV17970" s="61"/>
      <c r="AW17970" s="61"/>
      <c r="AX17970" s="61"/>
      <c r="AY17970" s="61"/>
      <c r="AZ17970" s="61"/>
      <c r="BA17970" s="61"/>
    </row>
    <row r="17971" spans="39:53" x14ac:dyDescent="0.2">
      <c r="AM17971" s="61"/>
      <c r="AN17971" s="61"/>
      <c r="AO17971" s="171"/>
      <c r="AP17971" s="61"/>
      <c r="AQ17971" s="61"/>
      <c r="AR17971" s="61"/>
      <c r="AS17971" s="61"/>
      <c r="AT17971" s="61"/>
      <c r="AU17971" s="61"/>
      <c r="AV17971" s="61"/>
      <c r="AW17971" s="61"/>
      <c r="AX17971" s="61"/>
      <c r="AY17971" s="61"/>
      <c r="AZ17971" s="61"/>
      <c r="BA17971" s="61"/>
    </row>
    <row r="17972" spans="39:53" x14ac:dyDescent="0.2">
      <c r="AM17972" s="61"/>
      <c r="AN17972" s="61"/>
      <c r="AO17972" s="171"/>
      <c r="AP17972" s="61"/>
      <c r="AQ17972" s="61"/>
      <c r="AR17972" s="61"/>
      <c r="AS17972" s="61"/>
      <c r="AT17972" s="61"/>
      <c r="AU17972" s="61"/>
      <c r="AV17972" s="61"/>
      <c r="AW17972" s="61"/>
      <c r="AX17972" s="61"/>
      <c r="AY17972" s="61"/>
      <c r="AZ17972" s="61"/>
      <c r="BA17972" s="61"/>
    </row>
    <row r="17973" spans="39:53" x14ac:dyDescent="0.2">
      <c r="AM17973" s="61"/>
      <c r="AN17973" s="61"/>
      <c r="AO17973" s="171"/>
      <c r="AP17973" s="61"/>
      <c r="AQ17973" s="61"/>
      <c r="AR17973" s="61"/>
      <c r="AS17973" s="61"/>
      <c r="AT17973" s="61"/>
      <c r="AU17973" s="61"/>
      <c r="AV17973" s="61"/>
      <c r="AW17973" s="61"/>
      <c r="AX17973" s="61"/>
      <c r="AY17973" s="61"/>
      <c r="AZ17973" s="61"/>
      <c r="BA17973" s="61"/>
    </row>
    <row r="17974" spans="39:53" x14ac:dyDescent="0.2">
      <c r="AM17974" s="61"/>
      <c r="AN17974" s="61"/>
      <c r="AO17974" s="171"/>
      <c r="AP17974" s="61"/>
      <c r="AQ17974" s="61"/>
      <c r="AR17974" s="61"/>
      <c r="AS17974" s="61"/>
      <c r="AT17974" s="61"/>
      <c r="AU17974" s="61"/>
      <c r="AV17974" s="61"/>
      <c r="AW17974" s="61"/>
      <c r="AX17974" s="61"/>
      <c r="AY17974" s="61"/>
      <c r="AZ17974" s="61"/>
      <c r="BA17974" s="61"/>
    </row>
    <row r="17975" spans="39:53" x14ac:dyDescent="0.2">
      <c r="AM17975" s="61"/>
      <c r="AN17975" s="61"/>
      <c r="AO17975" s="171"/>
      <c r="AP17975" s="61"/>
      <c r="AQ17975" s="61"/>
      <c r="AR17975" s="61"/>
      <c r="AS17975" s="61"/>
      <c r="AT17975" s="61"/>
      <c r="AU17975" s="61"/>
      <c r="AV17975" s="61"/>
      <c r="AW17975" s="61"/>
      <c r="AX17975" s="61"/>
      <c r="AY17975" s="61"/>
      <c r="AZ17975" s="61"/>
      <c r="BA17975" s="61"/>
    </row>
    <row r="17976" spans="39:53" x14ac:dyDescent="0.2">
      <c r="AM17976" s="61"/>
      <c r="AN17976" s="61"/>
      <c r="AO17976" s="171"/>
      <c r="AP17976" s="61"/>
      <c r="AQ17976" s="61"/>
      <c r="AR17976" s="61"/>
      <c r="AS17976" s="61"/>
      <c r="AT17976" s="61"/>
      <c r="AU17976" s="61"/>
      <c r="AV17976" s="61"/>
      <c r="AW17976" s="61"/>
      <c r="AX17976" s="61"/>
      <c r="AY17976" s="61"/>
      <c r="AZ17976" s="61"/>
      <c r="BA17976" s="61"/>
    </row>
    <row r="17977" spans="39:53" x14ac:dyDescent="0.2">
      <c r="AM17977" s="61"/>
      <c r="AN17977" s="61"/>
      <c r="AO17977" s="171"/>
      <c r="AP17977" s="61"/>
      <c r="AQ17977" s="61"/>
      <c r="AR17977" s="61"/>
      <c r="AS17977" s="61"/>
      <c r="AT17977" s="61"/>
      <c r="AU17977" s="61"/>
      <c r="AV17977" s="61"/>
      <c r="AW17977" s="61"/>
      <c r="AX17977" s="61"/>
      <c r="AY17977" s="61"/>
      <c r="AZ17977" s="61"/>
      <c r="BA17977" s="61"/>
    </row>
    <row r="17978" spans="39:53" x14ac:dyDescent="0.2">
      <c r="AM17978" s="61"/>
      <c r="AN17978" s="61"/>
      <c r="AO17978" s="171"/>
      <c r="AP17978" s="61"/>
      <c r="AQ17978" s="61"/>
      <c r="AR17978" s="61"/>
      <c r="AS17978" s="61"/>
      <c r="AT17978" s="61"/>
      <c r="AU17978" s="61"/>
      <c r="AV17978" s="61"/>
      <c r="AW17978" s="61"/>
      <c r="AX17978" s="61"/>
      <c r="AY17978" s="61"/>
      <c r="AZ17978" s="61"/>
      <c r="BA17978" s="61"/>
    </row>
    <row r="17979" spans="39:53" x14ac:dyDescent="0.2">
      <c r="AM17979" s="61"/>
      <c r="AN17979" s="61"/>
      <c r="AO17979" s="171"/>
      <c r="AP17979" s="61"/>
      <c r="AQ17979" s="61"/>
      <c r="AR17979" s="61"/>
      <c r="AS17979" s="61"/>
      <c r="AT17979" s="61"/>
      <c r="AU17979" s="61"/>
      <c r="AV17979" s="61"/>
      <c r="AW17979" s="61"/>
      <c r="AX17979" s="61"/>
      <c r="AY17979" s="61"/>
      <c r="AZ17979" s="61"/>
      <c r="BA17979" s="61"/>
    </row>
    <row r="17980" spans="39:53" x14ac:dyDescent="0.2">
      <c r="AM17980" s="61"/>
      <c r="AN17980" s="61"/>
      <c r="AO17980" s="171"/>
      <c r="AP17980" s="61"/>
      <c r="AQ17980" s="61"/>
      <c r="AR17980" s="61"/>
      <c r="AS17980" s="61"/>
      <c r="AT17980" s="61"/>
      <c r="AU17980" s="61"/>
      <c r="AV17980" s="61"/>
      <c r="AW17980" s="61"/>
      <c r="AX17980" s="61"/>
      <c r="AY17980" s="61"/>
      <c r="AZ17980" s="61"/>
      <c r="BA17980" s="61"/>
    </row>
    <row r="17981" spans="39:53" x14ac:dyDescent="0.2">
      <c r="AM17981" s="61"/>
      <c r="AN17981" s="61"/>
      <c r="AO17981" s="171"/>
      <c r="AP17981" s="61"/>
      <c r="AQ17981" s="61"/>
      <c r="AR17981" s="61"/>
      <c r="AS17981" s="61"/>
      <c r="AT17981" s="61"/>
      <c r="AU17981" s="61"/>
      <c r="AV17981" s="61"/>
      <c r="AW17981" s="61"/>
      <c r="AX17981" s="61"/>
      <c r="AY17981" s="61"/>
      <c r="AZ17981" s="61"/>
      <c r="BA17981" s="61"/>
    </row>
    <row r="17982" spans="39:53" x14ac:dyDescent="0.2">
      <c r="AM17982" s="61"/>
      <c r="AN17982" s="61"/>
      <c r="AO17982" s="171"/>
      <c r="AP17982" s="61"/>
      <c r="AQ17982" s="61"/>
      <c r="AR17982" s="61"/>
      <c r="AS17982" s="61"/>
      <c r="AT17982" s="61"/>
      <c r="AU17982" s="61"/>
      <c r="AV17982" s="61"/>
      <c r="AW17982" s="61"/>
      <c r="AX17982" s="61"/>
      <c r="AY17982" s="61"/>
      <c r="AZ17982" s="61"/>
      <c r="BA17982" s="61"/>
    </row>
    <row r="17983" spans="39:53" x14ac:dyDescent="0.2">
      <c r="AM17983" s="61"/>
      <c r="AN17983" s="61"/>
      <c r="AO17983" s="171"/>
      <c r="AP17983" s="61"/>
      <c r="AQ17983" s="61"/>
      <c r="AR17983" s="61"/>
      <c r="AS17983" s="61"/>
      <c r="AT17983" s="61"/>
      <c r="AU17983" s="61"/>
      <c r="AV17983" s="61"/>
      <c r="AW17983" s="61"/>
      <c r="AX17983" s="61"/>
      <c r="AY17983" s="61"/>
      <c r="AZ17983" s="61"/>
      <c r="BA17983" s="61"/>
    </row>
    <row r="17984" spans="39:53" x14ac:dyDescent="0.2">
      <c r="AM17984" s="61"/>
      <c r="AN17984" s="61"/>
      <c r="AO17984" s="171"/>
      <c r="AP17984" s="61"/>
      <c r="AQ17984" s="61"/>
      <c r="AR17984" s="61"/>
      <c r="AS17984" s="61"/>
      <c r="AT17984" s="61"/>
      <c r="AU17984" s="61"/>
      <c r="AV17984" s="61"/>
      <c r="AW17984" s="61"/>
      <c r="AX17984" s="61"/>
      <c r="AY17984" s="61"/>
      <c r="AZ17984" s="61"/>
      <c r="BA17984" s="61"/>
    </row>
    <row r="17985" spans="39:53" x14ac:dyDescent="0.2">
      <c r="AM17985" s="61"/>
      <c r="AN17985" s="61"/>
      <c r="AO17985" s="171"/>
      <c r="AP17985" s="61"/>
      <c r="AQ17985" s="61"/>
      <c r="AR17985" s="61"/>
      <c r="AS17985" s="61"/>
      <c r="AT17985" s="61"/>
      <c r="AU17985" s="61"/>
      <c r="AV17985" s="61"/>
      <c r="AW17985" s="61"/>
      <c r="AX17985" s="61"/>
      <c r="AY17985" s="61"/>
      <c r="AZ17985" s="61"/>
      <c r="BA17985" s="61"/>
    </row>
    <row r="17986" spans="39:53" x14ac:dyDescent="0.2">
      <c r="AM17986" s="61"/>
      <c r="AN17986" s="61"/>
      <c r="AO17986" s="171"/>
      <c r="AP17986" s="61"/>
      <c r="AQ17986" s="61"/>
      <c r="AR17986" s="61"/>
      <c r="AS17986" s="61"/>
      <c r="AT17986" s="61"/>
      <c r="AU17986" s="61"/>
      <c r="AV17986" s="61"/>
      <c r="AW17986" s="61"/>
      <c r="AX17986" s="61"/>
      <c r="AY17986" s="61"/>
      <c r="AZ17986" s="61"/>
      <c r="BA17986" s="61"/>
    </row>
    <row r="17987" spans="39:53" x14ac:dyDescent="0.2">
      <c r="AM17987" s="61"/>
      <c r="AN17987" s="61"/>
      <c r="AO17987" s="171"/>
      <c r="AP17987" s="61"/>
      <c r="AQ17987" s="61"/>
      <c r="AR17987" s="61"/>
      <c r="AS17987" s="61"/>
      <c r="AT17987" s="61"/>
      <c r="AU17987" s="61"/>
      <c r="AV17987" s="61"/>
      <c r="AW17987" s="61"/>
      <c r="AX17987" s="61"/>
      <c r="AY17987" s="61"/>
      <c r="AZ17987" s="61"/>
      <c r="BA17987" s="61"/>
    </row>
    <row r="17988" spans="39:53" x14ac:dyDescent="0.2">
      <c r="AM17988" s="61"/>
      <c r="AN17988" s="61"/>
      <c r="AO17988" s="171"/>
      <c r="AP17988" s="61"/>
      <c r="AQ17988" s="61"/>
      <c r="AR17988" s="61"/>
      <c r="AS17988" s="61"/>
      <c r="AT17988" s="61"/>
      <c r="AU17988" s="61"/>
      <c r="AV17988" s="61"/>
      <c r="AW17988" s="61"/>
      <c r="AX17988" s="61"/>
      <c r="AY17988" s="61"/>
      <c r="AZ17988" s="61"/>
      <c r="BA17988" s="61"/>
    </row>
    <row r="17989" spans="39:53" x14ac:dyDescent="0.2">
      <c r="AM17989" s="61"/>
      <c r="AN17989" s="61"/>
      <c r="AO17989" s="171"/>
      <c r="AP17989" s="61"/>
      <c r="AQ17989" s="61"/>
      <c r="AR17989" s="61"/>
      <c r="AS17989" s="61"/>
      <c r="AT17989" s="61"/>
      <c r="AU17989" s="61"/>
      <c r="AV17989" s="61"/>
      <c r="AW17989" s="61"/>
      <c r="AX17989" s="61"/>
      <c r="AY17989" s="61"/>
      <c r="AZ17989" s="61"/>
      <c r="BA17989" s="61"/>
    </row>
    <row r="17990" spans="39:53" x14ac:dyDescent="0.2">
      <c r="AM17990" s="61"/>
      <c r="AN17990" s="61"/>
      <c r="AO17990" s="171"/>
      <c r="AP17990" s="61"/>
      <c r="AQ17990" s="61"/>
      <c r="AR17990" s="61"/>
      <c r="AS17990" s="61"/>
      <c r="AT17990" s="61"/>
      <c r="AU17990" s="61"/>
      <c r="AV17990" s="61"/>
      <c r="AW17990" s="61"/>
      <c r="AX17990" s="61"/>
      <c r="AY17990" s="61"/>
      <c r="AZ17990" s="61"/>
      <c r="BA17990" s="61"/>
    </row>
    <row r="17991" spans="39:53" x14ac:dyDescent="0.2">
      <c r="AM17991" s="61"/>
      <c r="AN17991" s="61"/>
      <c r="AO17991" s="171"/>
      <c r="AP17991" s="61"/>
      <c r="AQ17991" s="61"/>
      <c r="AR17991" s="61"/>
      <c r="AS17991" s="61"/>
      <c r="AT17991" s="61"/>
      <c r="AU17991" s="61"/>
      <c r="AV17991" s="61"/>
      <c r="AW17991" s="61"/>
      <c r="AX17991" s="61"/>
      <c r="AY17991" s="61"/>
      <c r="AZ17991" s="61"/>
      <c r="BA17991" s="61"/>
    </row>
    <row r="17992" spans="39:53" x14ac:dyDescent="0.2">
      <c r="AM17992" s="61"/>
      <c r="AN17992" s="61"/>
      <c r="AO17992" s="171"/>
      <c r="AP17992" s="61"/>
      <c r="AQ17992" s="61"/>
      <c r="AR17992" s="61"/>
      <c r="AS17992" s="61"/>
      <c r="AT17992" s="61"/>
      <c r="AU17992" s="61"/>
      <c r="AV17992" s="61"/>
      <c r="AW17992" s="61"/>
      <c r="AX17992" s="61"/>
      <c r="AY17992" s="61"/>
      <c r="AZ17992" s="61"/>
      <c r="BA17992" s="61"/>
    </row>
    <row r="17993" spans="39:53" x14ac:dyDescent="0.2">
      <c r="AM17993" s="61"/>
      <c r="AN17993" s="61"/>
      <c r="AO17993" s="171"/>
      <c r="AP17993" s="61"/>
      <c r="AQ17993" s="61"/>
      <c r="AR17993" s="61"/>
      <c r="AS17993" s="61"/>
      <c r="AT17993" s="61"/>
      <c r="AU17993" s="61"/>
      <c r="AV17993" s="61"/>
      <c r="AW17993" s="61"/>
      <c r="AX17993" s="61"/>
      <c r="AY17993" s="61"/>
      <c r="AZ17993" s="61"/>
      <c r="BA17993" s="61"/>
    </row>
    <row r="17994" spans="39:53" x14ac:dyDescent="0.2">
      <c r="AM17994" s="61"/>
      <c r="AN17994" s="61"/>
      <c r="AO17994" s="171"/>
      <c r="AP17994" s="61"/>
      <c r="AQ17994" s="61"/>
      <c r="AR17994" s="61"/>
      <c r="AS17994" s="61"/>
      <c r="AT17994" s="61"/>
      <c r="AU17994" s="61"/>
      <c r="AV17994" s="61"/>
      <c r="AW17994" s="61"/>
      <c r="AX17994" s="61"/>
      <c r="AY17994" s="61"/>
      <c r="AZ17994" s="61"/>
      <c r="BA17994" s="61"/>
    </row>
    <row r="17995" spans="39:53" x14ac:dyDescent="0.2">
      <c r="AM17995" s="61"/>
      <c r="AN17995" s="61"/>
      <c r="AO17995" s="171"/>
      <c r="AP17995" s="61"/>
      <c r="AQ17995" s="61"/>
      <c r="AR17995" s="61"/>
      <c r="AS17995" s="61"/>
      <c r="AT17995" s="61"/>
      <c r="AU17995" s="61"/>
      <c r="AV17995" s="61"/>
      <c r="AW17995" s="61"/>
      <c r="AX17995" s="61"/>
      <c r="AY17995" s="61"/>
      <c r="AZ17995" s="61"/>
      <c r="BA17995" s="61"/>
    </row>
    <row r="17996" spans="39:53" x14ac:dyDescent="0.2">
      <c r="AM17996" s="61"/>
      <c r="AN17996" s="61"/>
      <c r="AO17996" s="171"/>
      <c r="AP17996" s="61"/>
      <c r="AQ17996" s="61"/>
      <c r="AR17996" s="61"/>
      <c r="AS17996" s="61"/>
      <c r="AT17996" s="61"/>
      <c r="AU17996" s="61"/>
      <c r="AV17996" s="61"/>
      <c r="AW17996" s="61"/>
      <c r="AX17996" s="61"/>
      <c r="AY17996" s="61"/>
      <c r="AZ17996" s="61"/>
      <c r="BA17996" s="61"/>
    </row>
    <row r="17997" spans="39:53" x14ac:dyDescent="0.2">
      <c r="AM17997" s="61"/>
      <c r="AN17997" s="61"/>
      <c r="AO17997" s="171"/>
      <c r="AP17997" s="61"/>
      <c r="AQ17997" s="61"/>
      <c r="AR17997" s="61"/>
      <c r="AS17997" s="61"/>
      <c r="AT17997" s="61"/>
      <c r="AU17997" s="61"/>
      <c r="AV17997" s="61"/>
      <c r="AW17997" s="61"/>
      <c r="AX17997" s="61"/>
      <c r="AY17997" s="61"/>
      <c r="AZ17997" s="61"/>
      <c r="BA17997" s="61"/>
    </row>
    <row r="17998" spans="39:53" x14ac:dyDescent="0.2">
      <c r="AM17998" s="61"/>
      <c r="AN17998" s="61"/>
      <c r="AO17998" s="171"/>
      <c r="AP17998" s="61"/>
      <c r="AQ17998" s="61"/>
      <c r="AR17998" s="61"/>
      <c r="AS17998" s="61"/>
      <c r="AT17998" s="61"/>
      <c r="AU17998" s="61"/>
      <c r="AV17998" s="61"/>
      <c r="AW17998" s="61"/>
      <c r="AX17998" s="61"/>
      <c r="AY17998" s="61"/>
      <c r="AZ17998" s="61"/>
      <c r="BA17998" s="61"/>
    </row>
    <row r="17999" spans="39:53" x14ac:dyDescent="0.2">
      <c r="AM17999" s="61"/>
      <c r="AN17999" s="61"/>
      <c r="AO17999" s="171"/>
      <c r="AP17999" s="61"/>
      <c r="AQ17999" s="61"/>
      <c r="AR17999" s="61"/>
      <c r="AS17999" s="61"/>
      <c r="AT17999" s="61"/>
      <c r="AU17999" s="61"/>
      <c r="AV17999" s="61"/>
      <c r="AW17999" s="61"/>
      <c r="AX17999" s="61"/>
      <c r="AY17999" s="61"/>
      <c r="AZ17999" s="61"/>
      <c r="BA17999" s="61"/>
    </row>
    <row r="18000" spans="39:53" x14ac:dyDescent="0.2">
      <c r="AM18000" s="61"/>
      <c r="AN18000" s="61"/>
      <c r="AO18000" s="171"/>
      <c r="AP18000" s="61"/>
      <c r="AQ18000" s="61"/>
      <c r="AR18000" s="61"/>
      <c r="AS18000" s="61"/>
      <c r="AT18000" s="61"/>
      <c r="AU18000" s="61"/>
      <c r="AV18000" s="61"/>
      <c r="AW18000" s="61"/>
      <c r="AX18000" s="61"/>
      <c r="AY18000" s="61"/>
      <c r="AZ18000" s="61"/>
      <c r="BA18000" s="61"/>
    </row>
    <row r="18001" spans="39:53" x14ac:dyDescent="0.2">
      <c r="AM18001" s="61"/>
      <c r="AN18001" s="61"/>
      <c r="AO18001" s="171"/>
      <c r="AP18001" s="61"/>
      <c r="AQ18001" s="61"/>
      <c r="AR18001" s="61"/>
      <c r="AS18001" s="61"/>
      <c r="AT18001" s="61"/>
      <c r="AU18001" s="61"/>
      <c r="AV18001" s="61"/>
      <c r="AW18001" s="61"/>
      <c r="AX18001" s="61"/>
      <c r="AY18001" s="61"/>
      <c r="AZ18001" s="61"/>
      <c r="BA18001" s="61"/>
    </row>
    <row r="18002" spans="39:53" x14ac:dyDescent="0.2">
      <c r="AM18002" s="61"/>
      <c r="AN18002" s="61"/>
      <c r="AO18002" s="171"/>
      <c r="AP18002" s="61"/>
      <c r="AQ18002" s="61"/>
      <c r="AR18002" s="61"/>
      <c r="AS18002" s="61"/>
      <c r="AT18002" s="61"/>
      <c r="AU18002" s="61"/>
      <c r="AV18002" s="61"/>
      <c r="AW18002" s="61"/>
      <c r="AX18002" s="61"/>
      <c r="AY18002" s="61"/>
      <c r="AZ18002" s="61"/>
      <c r="BA18002" s="61"/>
    </row>
    <row r="18003" spans="39:53" x14ac:dyDescent="0.2">
      <c r="AM18003" s="61"/>
      <c r="AN18003" s="61"/>
      <c r="AO18003" s="171"/>
      <c r="AP18003" s="61"/>
      <c r="AQ18003" s="61"/>
      <c r="AR18003" s="61"/>
      <c r="AS18003" s="61"/>
      <c r="AT18003" s="61"/>
      <c r="AU18003" s="61"/>
      <c r="AV18003" s="61"/>
      <c r="AW18003" s="61"/>
      <c r="AX18003" s="61"/>
      <c r="AY18003" s="61"/>
      <c r="AZ18003" s="61"/>
      <c r="BA18003" s="61"/>
    </row>
    <row r="18004" spans="39:53" x14ac:dyDescent="0.2">
      <c r="AM18004" s="61"/>
      <c r="AN18004" s="61"/>
      <c r="AO18004" s="171"/>
      <c r="AP18004" s="61"/>
      <c r="AQ18004" s="61"/>
      <c r="AR18004" s="61"/>
      <c r="AS18004" s="61"/>
      <c r="AT18004" s="61"/>
      <c r="AU18004" s="61"/>
      <c r="AV18004" s="61"/>
      <c r="AW18004" s="61"/>
      <c r="AX18004" s="61"/>
      <c r="AY18004" s="61"/>
      <c r="AZ18004" s="61"/>
      <c r="BA18004" s="61"/>
    </row>
    <row r="18005" spans="39:53" x14ac:dyDescent="0.2">
      <c r="AM18005" s="61"/>
      <c r="AN18005" s="61"/>
      <c r="AO18005" s="171"/>
      <c r="AP18005" s="61"/>
      <c r="AQ18005" s="61"/>
      <c r="AR18005" s="61"/>
      <c r="AS18005" s="61"/>
      <c r="AT18005" s="61"/>
      <c r="AU18005" s="61"/>
      <c r="AV18005" s="61"/>
      <c r="AW18005" s="61"/>
      <c r="AX18005" s="61"/>
      <c r="AY18005" s="61"/>
      <c r="AZ18005" s="61"/>
      <c r="BA18005" s="61"/>
    </row>
    <row r="18006" spans="39:53" x14ac:dyDescent="0.2">
      <c r="AM18006" s="61"/>
      <c r="AN18006" s="61"/>
      <c r="AO18006" s="171"/>
      <c r="AP18006" s="61"/>
      <c r="AQ18006" s="61"/>
      <c r="AR18006" s="61"/>
      <c r="AS18006" s="61"/>
      <c r="AT18006" s="61"/>
      <c r="AU18006" s="61"/>
      <c r="AV18006" s="61"/>
      <c r="AW18006" s="61"/>
      <c r="AX18006" s="61"/>
      <c r="AY18006" s="61"/>
      <c r="AZ18006" s="61"/>
      <c r="BA18006" s="61"/>
    </row>
    <row r="18007" spans="39:53" x14ac:dyDescent="0.2">
      <c r="AM18007" s="61"/>
      <c r="AN18007" s="61"/>
      <c r="AO18007" s="171"/>
      <c r="AP18007" s="61"/>
      <c r="AQ18007" s="61"/>
      <c r="AR18007" s="61"/>
      <c r="AS18007" s="61"/>
      <c r="AT18007" s="61"/>
      <c r="AU18007" s="61"/>
      <c r="AV18007" s="61"/>
      <c r="AW18007" s="61"/>
      <c r="AX18007" s="61"/>
      <c r="AY18007" s="61"/>
      <c r="AZ18007" s="61"/>
      <c r="BA18007" s="61"/>
    </row>
    <row r="18008" spans="39:53" x14ac:dyDescent="0.2">
      <c r="AM18008" s="61"/>
      <c r="AN18008" s="61"/>
      <c r="AO18008" s="171"/>
      <c r="AP18008" s="61"/>
      <c r="AQ18008" s="61"/>
      <c r="AR18008" s="61"/>
      <c r="AS18008" s="61"/>
      <c r="AT18008" s="61"/>
      <c r="AU18008" s="61"/>
      <c r="AV18008" s="61"/>
      <c r="AW18008" s="61"/>
      <c r="AX18008" s="61"/>
      <c r="AY18008" s="61"/>
      <c r="AZ18008" s="61"/>
      <c r="BA18008" s="61"/>
    </row>
    <row r="18009" spans="39:53" x14ac:dyDescent="0.2">
      <c r="AM18009" s="61"/>
      <c r="AN18009" s="61"/>
      <c r="AO18009" s="171"/>
      <c r="AP18009" s="61"/>
      <c r="AQ18009" s="61"/>
      <c r="AR18009" s="61"/>
      <c r="AS18009" s="61"/>
      <c r="AT18009" s="61"/>
      <c r="AU18009" s="61"/>
      <c r="AV18009" s="61"/>
      <c r="AW18009" s="61"/>
      <c r="AX18009" s="61"/>
      <c r="AY18009" s="61"/>
      <c r="AZ18009" s="61"/>
      <c r="BA18009" s="61"/>
    </row>
    <row r="18010" spans="39:53" x14ac:dyDescent="0.2">
      <c r="AM18010" s="61"/>
      <c r="AN18010" s="61"/>
      <c r="AO18010" s="171"/>
      <c r="AP18010" s="61"/>
      <c r="AQ18010" s="61"/>
      <c r="AR18010" s="61"/>
      <c r="AS18010" s="61"/>
      <c r="AT18010" s="61"/>
      <c r="AU18010" s="61"/>
      <c r="AV18010" s="61"/>
      <c r="AW18010" s="61"/>
      <c r="AX18010" s="61"/>
      <c r="AY18010" s="61"/>
      <c r="AZ18010" s="61"/>
      <c r="BA18010" s="61"/>
    </row>
    <row r="18011" spans="39:53" x14ac:dyDescent="0.2">
      <c r="AM18011" s="61"/>
      <c r="AN18011" s="61"/>
      <c r="AO18011" s="171"/>
      <c r="AP18011" s="61"/>
      <c r="AQ18011" s="61"/>
      <c r="AR18011" s="61"/>
      <c r="AS18011" s="61"/>
      <c r="AT18011" s="61"/>
      <c r="AU18011" s="61"/>
      <c r="AV18011" s="61"/>
      <c r="AW18011" s="61"/>
      <c r="AX18011" s="61"/>
      <c r="AY18011" s="61"/>
      <c r="AZ18011" s="61"/>
      <c r="BA18011" s="61"/>
    </row>
    <row r="18012" spans="39:53" x14ac:dyDescent="0.2">
      <c r="AM18012" s="61"/>
      <c r="AN18012" s="61"/>
      <c r="AO18012" s="171"/>
      <c r="AP18012" s="61"/>
      <c r="AQ18012" s="61"/>
      <c r="AR18012" s="61"/>
      <c r="AS18012" s="61"/>
      <c r="AT18012" s="61"/>
      <c r="AU18012" s="61"/>
      <c r="AV18012" s="61"/>
      <c r="AW18012" s="61"/>
      <c r="AX18012" s="61"/>
      <c r="AY18012" s="61"/>
      <c r="AZ18012" s="61"/>
      <c r="BA18012" s="61"/>
    </row>
    <row r="18013" spans="39:53" x14ac:dyDescent="0.2">
      <c r="AM18013" s="61"/>
      <c r="AN18013" s="61"/>
      <c r="AO18013" s="171"/>
      <c r="AP18013" s="61"/>
      <c r="AQ18013" s="61"/>
      <c r="AR18013" s="61"/>
      <c r="AS18013" s="61"/>
      <c r="AT18013" s="61"/>
      <c r="AU18013" s="61"/>
      <c r="AV18013" s="61"/>
      <c r="AW18013" s="61"/>
      <c r="AX18013" s="61"/>
      <c r="AY18013" s="61"/>
      <c r="AZ18013" s="61"/>
      <c r="BA18013" s="61"/>
    </row>
    <row r="18014" spans="39:53" x14ac:dyDescent="0.2">
      <c r="AM18014" s="61"/>
      <c r="AN18014" s="61"/>
      <c r="AO18014" s="171"/>
      <c r="AP18014" s="61"/>
      <c r="AQ18014" s="61"/>
      <c r="AR18014" s="61"/>
      <c r="AS18014" s="61"/>
      <c r="AT18014" s="61"/>
      <c r="AU18014" s="61"/>
      <c r="AV18014" s="61"/>
      <c r="AW18014" s="61"/>
      <c r="AX18014" s="61"/>
      <c r="AY18014" s="61"/>
      <c r="AZ18014" s="61"/>
      <c r="BA18014" s="61"/>
    </row>
    <row r="18015" spans="39:53" x14ac:dyDescent="0.2">
      <c r="AM18015" s="61"/>
      <c r="AN18015" s="61"/>
      <c r="AO18015" s="171"/>
      <c r="AP18015" s="61"/>
      <c r="AQ18015" s="61"/>
      <c r="AR18015" s="61"/>
      <c r="AS18015" s="61"/>
      <c r="AT18015" s="61"/>
      <c r="AU18015" s="61"/>
      <c r="AV18015" s="61"/>
      <c r="AW18015" s="61"/>
      <c r="AX18015" s="61"/>
      <c r="AY18015" s="61"/>
      <c r="AZ18015" s="61"/>
      <c r="BA18015" s="61"/>
    </row>
    <row r="18016" spans="39:53" x14ac:dyDescent="0.2">
      <c r="AM18016" s="61"/>
      <c r="AN18016" s="61"/>
      <c r="AO18016" s="171"/>
      <c r="AP18016" s="61"/>
      <c r="AQ18016" s="61"/>
      <c r="AR18016" s="61"/>
      <c r="AS18016" s="61"/>
      <c r="AT18016" s="61"/>
      <c r="AU18016" s="61"/>
      <c r="AV18016" s="61"/>
      <c r="AW18016" s="61"/>
      <c r="AX18016" s="61"/>
      <c r="AY18016" s="61"/>
      <c r="AZ18016" s="61"/>
      <c r="BA18016" s="61"/>
    </row>
    <row r="18017" spans="39:53" x14ac:dyDescent="0.2">
      <c r="AM18017" s="61"/>
      <c r="AN18017" s="61"/>
      <c r="AO18017" s="171"/>
      <c r="AP18017" s="61"/>
      <c r="AQ18017" s="61"/>
      <c r="AR18017" s="61"/>
      <c r="AS18017" s="61"/>
      <c r="AT18017" s="61"/>
      <c r="AU18017" s="61"/>
      <c r="AV18017" s="61"/>
      <c r="AW18017" s="61"/>
      <c r="AX18017" s="61"/>
      <c r="AY18017" s="61"/>
      <c r="AZ18017" s="61"/>
      <c r="BA18017" s="61"/>
    </row>
    <row r="18018" spans="39:53" x14ac:dyDescent="0.2">
      <c r="AM18018" s="61"/>
      <c r="AN18018" s="61"/>
      <c r="AO18018" s="171"/>
      <c r="AP18018" s="61"/>
      <c r="AQ18018" s="61"/>
      <c r="AR18018" s="61"/>
      <c r="AS18018" s="61"/>
      <c r="AT18018" s="61"/>
      <c r="AU18018" s="61"/>
      <c r="AV18018" s="61"/>
      <c r="AW18018" s="61"/>
      <c r="AX18018" s="61"/>
      <c r="AY18018" s="61"/>
      <c r="AZ18018" s="61"/>
      <c r="BA18018" s="61"/>
    </row>
    <row r="18019" spans="39:53" x14ac:dyDescent="0.2">
      <c r="AM18019" s="61"/>
      <c r="AN18019" s="61"/>
      <c r="AO18019" s="171"/>
      <c r="AP18019" s="61"/>
      <c r="AQ18019" s="61"/>
      <c r="AR18019" s="61"/>
      <c r="AS18019" s="61"/>
      <c r="AT18019" s="61"/>
      <c r="AU18019" s="61"/>
      <c r="AV18019" s="61"/>
      <c r="AW18019" s="61"/>
      <c r="AX18019" s="61"/>
      <c r="AY18019" s="61"/>
      <c r="AZ18019" s="61"/>
      <c r="BA18019" s="61"/>
    </row>
    <row r="18020" spans="39:53" x14ac:dyDescent="0.2">
      <c r="AM18020" s="61"/>
      <c r="AN18020" s="61"/>
      <c r="AO18020" s="171"/>
      <c r="AP18020" s="61"/>
      <c r="AQ18020" s="61"/>
      <c r="AR18020" s="61"/>
      <c r="AS18020" s="61"/>
      <c r="AT18020" s="61"/>
      <c r="AU18020" s="61"/>
      <c r="AV18020" s="61"/>
      <c r="AW18020" s="61"/>
      <c r="AX18020" s="61"/>
      <c r="AY18020" s="61"/>
      <c r="AZ18020" s="61"/>
      <c r="BA18020" s="61"/>
    </row>
    <row r="18021" spans="39:53" x14ac:dyDescent="0.2">
      <c r="AM18021" s="61"/>
      <c r="AN18021" s="61"/>
      <c r="AO18021" s="171"/>
      <c r="AP18021" s="61"/>
      <c r="AQ18021" s="61"/>
      <c r="AR18021" s="61"/>
      <c r="AS18021" s="61"/>
      <c r="AT18021" s="61"/>
      <c r="AU18021" s="61"/>
      <c r="AV18021" s="61"/>
      <c r="AW18021" s="61"/>
      <c r="AX18021" s="61"/>
      <c r="AY18021" s="61"/>
      <c r="AZ18021" s="61"/>
      <c r="BA18021" s="61"/>
    </row>
    <row r="18022" spans="39:53" x14ac:dyDescent="0.2">
      <c r="AM18022" s="61"/>
      <c r="AN18022" s="61"/>
      <c r="AO18022" s="171"/>
      <c r="AP18022" s="61"/>
      <c r="AQ18022" s="61"/>
      <c r="AR18022" s="61"/>
      <c r="AS18022" s="61"/>
      <c r="AT18022" s="61"/>
      <c r="AU18022" s="61"/>
      <c r="AV18022" s="61"/>
      <c r="AW18022" s="61"/>
      <c r="AX18022" s="61"/>
      <c r="AY18022" s="61"/>
      <c r="AZ18022" s="61"/>
      <c r="BA18022" s="61"/>
    </row>
    <row r="18023" spans="39:53" x14ac:dyDescent="0.2">
      <c r="AM18023" s="61"/>
      <c r="AN18023" s="61"/>
      <c r="AO18023" s="171"/>
      <c r="AP18023" s="61"/>
      <c r="AQ18023" s="61"/>
      <c r="AR18023" s="61"/>
      <c r="AS18023" s="61"/>
      <c r="AT18023" s="61"/>
      <c r="AU18023" s="61"/>
      <c r="AV18023" s="61"/>
      <c r="AW18023" s="61"/>
      <c r="AX18023" s="61"/>
      <c r="AY18023" s="61"/>
      <c r="AZ18023" s="61"/>
      <c r="BA18023" s="61"/>
    </row>
    <row r="18024" spans="39:53" x14ac:dyDescent="0.2">
      <c r="AM18024" s="61"/>
      <c r="AN18024" s="61"/>
      <c r="AO18024" s="171"/>
      <c r="AP18024" s="61"/>
      <c r="AQ18024" s="61"/>
      <c r="AR18024" s="61"/>
      <c r="AS18024" s="61"/>
      <c r="AT18024" s="61"/>
      <c r="AU18024" s="61"/>
      <c r="AV18024" s="61"/>
      <c r="AW18024" s="61"/>
      <c r="AX18024" s="61"/>
      <c r="AY18024" s="61"/>
      <c r="AZ18024" s="61"/>
      <c r="BA18024" s="61"/>
    </row>
    <row r="18025" spans="39:53" x14ac:dyDescent="0.2">
      <c r="AM18025" s="61"/>
      <c r="AN18025" s="61"/>
      <c r="AO18025" s="171"/>
      <c r="AP18025" s="61"/>
      <c r="AQ18025" s="61"/>
      <c r="AR18025" s="61"/>
      <c r="AS18025" s="61"/>
      <c r="AT18025" s="61"/>
      <c r="AU18025" s="61"/>
      <c r="AV18025" s="61"/>
      <c r="AW18025" s="61"/>
      <c r="AX18025" s="61"/>
      <c r="AY18025" s="61"/>
      <c r="AZ18025" s="61"/>
      <c r="BA18025" s="61"/>
    </row>
    <row r="18026" spans="39:53" x14ac:dyDescent="0.2">
      <c r="AM18026" s="61"/>
      <c r="AN18026" s="61"/>
      <c r="AO18026" s="171"/>
      <c r="AP18026" s="61"/>
      <c r="AQ18026" s="61"/>
      <c r="AR18026" s="61"/>
      <c r="AS18026" s="61"/>
      <c r="AT18026" s="61"/>
      <c r="AU18026" s="61"/>
      <c r="AV18026" s="61"/>
      <c r="AW18026" s="61"/>
      <c r="AX18026" s="61"/>
      <c r="AY18026" s="61"/>
      <c r="AZ18026" s="61"/>
      <c r="BA18026" s="61"/>
    </row>
    <row r="18027" spans="39:53" x14ac:dyDescent="0.2">
      <c r="AM18027" s="61"/>
      <c r="AN18027" s="61"/>
      <c r="AO18027" s="171"/>
      <c r="AP18027" s="61"/>
      <c r="AQ18027" s="61"/>
      <c r="AR18027" s="61"/>
      <c r="AS18027" s="61"/>
      <c r="AT18027" s="61"/>
      <c r="AU18027" s="61"/>
      <c r="AV18027" s="61"/>
      <c r="AW18027" s="61"/>
      <c r="AX18027" s="61"/>
      <c r="AY18027" s="61"/>
      <c r="AZ18027" s="61"/>
      <c r="BA18027" s="61"/>
    </row>
    <row r="18028" spans="39:53" x14ac:dyDescent="0.2">
      <c r="AM18028" s="61"/>
      <c r="AN18028" s="61"/>
      <c r="AO18028" s="171"/>
      <c r="AP18028" s="61"/>
      <c r="AQ18028" s="61"/>
      <c r="AR18028" s="61"/>
      <c r="AS18028" s="61"/>
      <c r="AT18028" s="61"/>
      <c r="AU18028" s="61"/>
      <c r="AV18028" s="61"/>
      <c r="AW18028" s="61"/>
      <c r="AX18028" s="61"/>
      <c r="AY18028" s="61"/>
      <c r="AZ18028" s="61"/>
      <c r="BA18028" s="61"/>
    </row>
    <row r="18029" spans="39:53" x14ac:dyDescent="0.2">
      <c r="AM18029" s="61"/>
      <c r="AN18029" s="61"/>
      <c r="AO18029" s="171"/>
      <c r="AP18029" s="61"/>
      <c r="AQ18029" s="61"/>
      <c r="AR18029" s="61"/>
      <c r="AS18029" s="61"/>
      <c r="AT18029" s="61"/>
      <c r="AU18029" s="61"/>
      <c r="AV18029" s="61"/>
      <c r="AW18029" s="61"/>
      <c r="AX18029" s="61"/>
      <c r="AY18029" s="61"/>
      <c r="AZ18029" s="61"/>
      <c r="BA18029" s="61"/>
    </row>
    <row r="18030" spans="39:53" x14ac:dyDescent="0.2">
      <c r="AM18030" s="61"/>
      <c r="AN18030" s="61"/>
      <c r="AO18030" s="171"/>
      <c r="AP18030" s="61"/>
      <c r="AQ18030" s="61"/>
      <c r="AR18030" s="61"/>
      <c r="AS18030" s="61"/>
      <c r="AT18030" s="61"/>
      <c r="AU18030" s="61"/>
      <c r="AV18030" s="61"/>
      <c r="AW18030" s="61"/>
      <c r="AX18030" s="61"/>
      <c r="AY18030" s="61"/>
      <c r="AZ18030" s="61"/>
      <c r="BA18030" s="61"/>
    </row>
    <row r="18031" spans="39:53" x14ac:dyDescent="0.2">
      <c r="AM18031" s="61"/>
      <c r="AN18031" s="61"/>
      <c r="AO18031" s="171"/>
      <c r="AP18031" s="61"/>
      <c r="AQ18031" s="61"/>
      <c r="AR18031" s="61"/>
      <c r="AS18031" s="61"/>
      <c r="AT18031" s="61"/>
      <c r="AU18031" s="61"/>
      <c r="AV18031" s="61"/>
      <c r="AW18031" s="61"/>
      <c r="AX18031" s="61"/>
      <c r="AY18031" s="61"/>
      <c r="AZ18031" s="61"/>
      <c r="BA18031" s="61"/>
    </row>
    <row r="18032" spans="39:53" x14ac:dyDescent="0.2">
      <c r="AM18032" s="61"/>
      <c r="AN18032" s="61"/>
      <c r="AO18032" s="171"/>
      <c r="AP18032" s="61"/>
      <c r="AQ18032" s="61"/>
      <c r="AR18032" s="61"/>
      <c r="AS18032" s="61"/>
      <c r="AT18032" s="61"/>
      <c r="AU18032" s="61"/>
      <c r="AV18032" s="61"/>
      <c r="AW18032" s="61"/>
      <c r="AX18032" s="61"/>
      <c r="AY18032" s="61"/>
      <c r="AZ18032" s="61"/>
      <c r="BA18032" s="61"/>
    </row>
    <row r="18033" spans="39:53" x14ac:dyDescent="0.2">
      <c r="AM18033" s="61"/>
      <c r="AN18033" s="61"/>
      <c r="AO18033" s="171"/>
      <c r="AP18033" s="61"/>
      <c r="AQ18033" s="61"/>
      <c r="AR18033" s="61"/>
      <c r="AS18033" s="61"/>
      <c r="AT18033" s="61"/>
      <c r="AU18033" s="61"/>
      <c r="AV18033" s="61"/>
      <c r="AW18033" s="61"/>
      <c r="AX18033" s="61"/>
      <c r="AY18033" s="61"/>
      <c r="AZ18033" s="61"/>
      <c r="BA18033" s="61"/>
    </row>
    <row r="18034" spans="39:53" x14ac:dyDescent="0.2">
      <c r="AM18034" s="61"/>
      <c r="AN18034" s="61"/>
      <c r="AO18034" s="171"/>
      <c r="AP18034" s="61"/>
      <c r="AQ18034" s="61"/>
      <c r="AR18034" s="61"/>
      <c r="AS18034" s="61"/>
      <c r="AT18034" s="61"/>
      <c r="AU18034" s="61"/>
      <c r="AV18034" s="61"/>
      <c r="AW18034" s="61"/>
      <c r="AX18034" s="61"/>
      <c r="AY18034" s="61"/>
      <c r="AZ18034" s="61"/>
      <c r="BA18034" s="61"/>
    </row>
    <row r="18035" spans="39:53" x14ac:dyDescent="0.2">
      <c r="AM18035" s="61"/>
      <c r="AN18035" s="61"/>
      <c r="AO18035" s="171"/>
      <c r="AP18035" s="61"/>
      <c r="AQ18035" s="61"/>
      <c r="AR18035" s="61"/>
      <c r="AS18035" s="61"/>
      <c r="AT18035" s="61"/>
      <c r="AU18035" s="61"/>
      <c r="AV18035" s="61"/>
      <c r="AW18035" s="61"/>
      <c r="AX18035" s="61"/>
      <c r="AY18035" s="61"/>
      <c r="AZ18035" s="61"/>
      <c r="BA18035" s="61"/>
    </row>
    <row r="18036" spans="39:53" x14ac:dyDescent="0.2">
      <c r="AM18036" s="61"/>
      <c r="AN18036" s="61"/>
      <c r="AO18036" s="171"/>
      <c r="AP18036" s="61"/>
      <c r="AQ18036" s="61"/>
      <c r="AR18036" s="61"/>
      <c r="AS18036" s="61"/>
      <c r="AT18036" s="61"/>
      <c r="AU18036" s="61"/>
      <c r="AV18036" s="61"/>
      <c r="AW18036" s="61"/>
      <c r="AX18036" s="61"/>
      <c r="AY18036" s="61"/>
      <c r="AZ18036" s="61"/>
      <c r="BA18036" s="61"/>
    </row>
    <row r="18037" spans="39:53" x14ac:dyDescent="0.2">
      <c r="AM18037" s="61"/>
      <c r="AN18037" s="61"/>
      <c r="AO18037" s="171"/>
      <c r="AP18037" s="61"/>
      <c r="AQ18037" s="61"/>
      <c r="AR18037" s="61"/>
      <c r="AS18037" s="61"/>
      <c r="AT18037" s="61"/>
      <c r="AU18037" s="61"/>
      <c r="AV18037" s="61"/>
      <c r="AW18037" s="61"/>
      <c r="AX18037" s="61"/>
      <c r="AY18037" s="61"/>
      <c r="AZ18037" s="61"/>
      <c r="BA18037" s="61"/>
    </row>
    <row r="18038" spans="39:53" x14ac:dyDescent="0.2">
      <c r="AM18038" s="61"/>
      <c r="AN18038" s="61"/>
      <c r="AO18038" s="171"/>
      <c r="AP18038" s="61"/>
      <c r="AQ18038" s="61"/>
      <c r="AR18038" s="61"/>
      <c r="AS18038" s="61"/>
      <c r="AT18038" s="61"/>
      <c r="AU18038" s="61"/>
      <c r="AV18038" s="61"/>
      <c r="AW18038" s="61"/>
      <c r="AX18038" s="61"/>
      <c r="AY18038" s="61"/>
      <c r="AZ18038" s="61"/>
      <c r="BA18038" s="61"/>
    </row>
    <row r="18039" spans="39:53" x14ac:dyDescent="0.2">
      <c r="AM18039" s="61"/>
      <c r="AN18039" s="61"/>
      <c r="AO18039" s="171"/>
      <c r="AP18039" s="61"/>
      <c r="AQ18039" s="61"/>
      <c r="AR18039" s="61"/>
      <c r="AS18039" s="61"/>
      <c r="AT18039" s="61"/>
      <c r="AU18039" s="61"/>
      <c r="AV18039" s="61"/>
      <c r="AW18039" s="61"/>
      <c r="AX18039" s="61"/>
      <c r="AY18039" s="61"/>
      <c r="AZ18039" s="61"/>
      <c r="BA18039" s="61"/>
    </row>
    <row r="18040" spans="39:53" x14ac:dyDescent="0.2">
      <c r="AM18040" s="61"/>
      <c r="AN18040" s="61"/>
      <c r="AO18040" s="171"/>
      <c r="AP18040" s="61"/>
      <c r="AQ18040" s="61"/>
      <c r="AR18040" s="61"/>
      <c r="AS18040" s="61"/>
      <c r="AT18040" s="61"/>
      <c r="AU18040" s="61"/>
      <c r="AV18040" s="61"/>
      <c r="AW18040" s="61"/>
      <c r="AX18040" s="61"/>
      <c r="AY18040" s="61"/>
      <c r="AZ18040" s="61"/>
      <c r="BA18040" s="61"/>
    </row>
    <row r="18041" spans="39:53" x14ac:dyDescent="0.2">
      <c r="AM18041" s="61"/>
      <c r="AN18041" s="61"/>
      <c r="AO18041" s="171"/>
      <c r="AP18041" s="61"/>
      <c r="AQ18041" s="61"/>
      <c r="AR18041" s="61"/>
      <c r="AS18041" s="61"/>
      <c r="AT18041" s="61"/>
      <c r="AU18041" s="61"/>
      <c r="AV18041" s="61"/>
      <c r="AW18041" s="61"/>
      <c r="AX18041" s="61"/>
      <c r="AY18041" s="61"/>
      <c r="AZ18041" s="61"/>
      <c r="BA18041" s="61"/>
    </row>
    <row r="18042" spans="39:53" x14ac:dyDescent="0.2">
      <c r="AM18042" s="61"/>
      <c r="AN18042" s="61"/>
      <c r="AO18042" s="171"/>
      <c r="AP18042" s="61"/>
      <c r="AQ18042" s="61"/>
      <c r="AR18042" s="61"/>
      <c r="AS18042" s="61"/>
      <c r="AT18042" s="61"/>
      <c r="AU18042" s="61"/>
      <c r="AV18042" s="61"/>
      <c r="AW18042" s="61"/>
      <c r="AX18042" s="61"/>
      <c r="AY18042" s="61"/>
      <c r="AZ18042" s="61"/>
      <c r="BA18042" s="61"/>
    </row>
    <row r="18043" spans="39:53" x14ac:dyDescent="0.2">
      <c r="AM18043" s="61"/>
      <c r="AN18043" s="61"/>
      <c r="AO18043" s="171"/>
      <c r="AP18043" s="61"/>
      <c r="AQ18043" s="61"/>
      <c r="AR18043" s="61"/>
      <c r="AS18043" s="61"/>
      <c r="AT18043" s="61"/>
      <c r="AU18043" s="61"/>
      <c r="AV18043" s="61"/>
      <c r="AW18043" s="61"/>
      <c r="AX18043" s="61"/>
      <c r="AY18043" s="61"/>
      <c r="AZ18043" s="61"/>
      <c r="BA18043" s="61"/>
    </row>
    <row r="18044" spans="39:53" x14ac:dyDescent="0.2">
      <c r="AM18044" s="61"/>
      <c r="AN18044" s="61"/>
      <c r="AO18044" s="171"/>
      <c r="AP18044" s="61"/>
      <c r="AQ18044" s="61"/>
      <c r="AR18044" s="61"/>
      <c r="AS18044" s="61"/>
      <c r="AT18044" s="61"/>
      <c r="AU18044" s="61"/>
      <c r="AV18044" s="61"/>
      <c r="AW18044" s="61"/>
      <c r="AX18044" s="61"/>
      <c r="AY18044" s="61"/>
      <c r="AZ18044" s="61"/>
      <c r="BA18044" s="61"/>
    </row>
    <row r="18045" spans="39:53" x14ac:dyDescent="0.2">
      <c r="AM18045" s="61"/>
      <c r="AN18045" s="61"/>
      <c r="AO18045" s="171"/>
      <c r="AP18045" s="61"/>
      <c r="AQ18045" s="61"/>
      <c r="AR18045" s="61"/>
      <c r="AS18045" s="61"/>
      <c r="AT18045" s="61"/>
      <c r="AU18045" s="61"/>
      <c r="AV18045" s="61"/>
      <c r="AW18045" s="61"/>
      <c r="AX18045" s="61"/>
      <c r="AY18045" s="61"/>
      <c r="AZ18045" s="61"/>
      <c r="BA18045" s="61"/>
    </row>
    <row r="18046" spans="39:53" x14ac:dyDescent="0.2">
      <c r="AM18046" s="61"/>
      <c r="AN18046" s="61"/>
      <c r="AO18046" s="171"/>
      <c r="AP18046" s="61"/>
      <c r="AQ18046" s="61"/>
      <c r="AR18046" s="61"/>
      <c r="AS18046" s="61"/>
      <c r="AT18046" s="61"/>
      <c r="AU18046" s="61"/>
      <c r="AV18046" s="61"/>
      <c r="AW18046" s="61"/>
      <c r="AX18046" s="61"/>
      <c r="AY18046" s="61"/>
      <c r="AZ18046" s="61"/>
      <c r="BA18046" s="61"/>
    </row>
    <row r="18047" spans="39:53" x14ac:dyDescent="0.2">
      <c r="AM18047" s="61"/>
      <c r="AN18047" s="61"/>
      <c r="AO18047" s="171"/>
      <c r="AP18047" s="61"/>
      <c r="AQ18047" s="61"/>
      <c r="AR18047" s="61"/>
      <c r="AS18047" s="61"/>
      <c r="AT18047" s="61"/>
      <c r="AU18047" s="61"/>
      <c r="AV18047" s="61"/>
      <c r="AW18047" s="61"/>
      <c r="AX18047" s="61"/>
      <c r="AY18047" s="61"/>
      <c r="AZ18047" s="61"/>
      <c r="BA18047" s="61"/>
    </row>
    <row r="18048" spans="39:53" x14ac:dyDescent="0.2">
      <c r="AM18048" s="61"/>
      <c r="AN18048" s="61"/>
      <c r="AO18048" s="171"/>
      <c r="AP18048" s="61"/>
      <c r="AQ18048" s="61"/>
      <c r="AR18048" s="61"/>
      <c r="AS18048" s="61"/>
      <c r="AT18048" s="61"/>
      <c r="AU18048" s="61"/>
      <c r="AV18048" s="61"/>
      <c r="AW18048" s="61"/>
      <c r="AX18048" s="61"/>
      <c r="AY18048" s="61"/>
      <c r="AZ18048" s="61"/>
      <c r="BA18048" s="61"/>
    </row>
    <row r="18049" spans="39:53" x14ac:dyDescent="0.2">
      <c r="AM18049" s="61"/>
      <c r="AN18049" s="61"/>
      <c r="AO18049" s="171"/>
      <c r="AP18049" s="61"/>
      <c r="AQ18049" s="61"/>
      <c r="AR18049" s="61"/>
      <c r="AS18049" s="61"/>
      <c r="AT18049" s="61"/>
      <c r="AU18049" s="61"/>
      <c r="AV18049" s="61"/>
      <c r="AW18049" s="61"/>
      <c r="AX18049" s="61"/>
      <c r="AY18049" s="61"/>
      <c r="AZ18049" s="61"/>
      <c r="BA18049" s="61"/>
    </row>
    <row r="18050" spans="39:53" x14ac:dyDescent="0.2">
      <c r="AM18050" s="61"/>
      <c r="AN18050" s="61"/>
      <c r="AO18050" s="171"/>
      <c r="AP18050" s="61"/>
      <c r="AQ18050" s="61"/>
      <c r="AR18050" s="61"/>
      <c r="AS18050" s="61"/>
      <c r="AT18050" s="61"/>
      <c r="AU18050" s="61"/>
      <c r="AV18050" s="61"/>
      <c r="AW18050" s="61"/>
      <c r="AX18050" s="61"/>
      <c r="AY18050" s="61"/>
      <c r="AZ18050" s="61"/>
      <c r="BA18050" s="61"/>
    </row>
    <row r="18051" spans="39:53" x14ac:dyDescent="0.2">
      <c r="AM18051" s="61"/>
      <c r="AN18051" s="61"/>
      <c r="AO18051" s="171"/>
      <c r="AP18051" s="61"/>
      <c r="AQ18051" s="61"/>
      <c r="AR18051" s="61"/>
      <c r="AS18051" s="61"/>
      <c r="AT18051" s="61"/>
      <c r="AU18051" s="61"/>
      <c r="AV18051" s="61"/>
      <c r="AW18051" s="61"/>
      <c r="AX18051" s="61"/>
      <c r="AY18051" s="61"/>
      <c r="AZ18051" s="61"/>
      <c r="BA18051" s="61"/>
    </row>
    <row r="18052" spans="39:53" x14ac:dyDescent="0.2">
      <c r="AM18052" s="61"/>
      <c r="AN18052" s="61"/>
      <c r="AO18052" s="171"/>
      <c r="AP18052" s="61"/>
      <c r="AQ18052" s="61"/>
      <c r="AR18052" s="61"/>
      <c r="AS18052" s="61"/>
      <c r="AT18052" s="61"/>
      <c r="AU18052" s="61"/>
      <c r="AV18052" s="61"/>
      <c r="AW18052" s="61"/>
      <c r="AX18052" s="61"/>
      <c r="AY18052" s="61"/>
      <c r="AZ18052" s="61"/>
      <c r="BA18052" s="61"/>
    </row>
    <row r="18053" spans="39:53" x14ac:dyDescent="0.2">
      <c r="AM18053" s="61"/>
      <c r="AN18053" s="61"/>
      <c r="AO18053" s="171"/>
      <c r="AP18053" s="61"/>
      <c r="AQ18053" s="61"/>
      <c r="AR18053" s="61"/>
      <c r="AS18053" s="61"/>
      <c r="AT18053" s="61"/>
      <c r="AU18053" s="61"/>
      <c r="AV18053" s="61"/>
      <c r="AW18053" s="61"/>
      <c r="AX18053" s="61"/>
      <c r="AY18053" s="61"/>
      <c r="AZ18053" s="61"/>
      <c r="BA18053" s="61"/>
    </row>
    <row r="18054" spans="39:53" x14ac:dyDescent="0.2">
      <c r="AM18054" s="61"/>
      <c r="AN18054" s="61"/>
      <c r="AO18054" s="171"/>
      <c r="AP18054" s="61"/>
      <c r="AQ18054" s="61"/>
      <c r="AR18054" s="61"/>
      <c r="AS18054" s="61"/>
      <c r="AT18054" s="61"/>
      <c r="AU18054" s="61"/>
      <c r="AV18054" s="61"/>
      <c r="AW18054" s="61"/>
      <c r="AX18054" s="61"/>
      <c r="AY18054" s="61"/>
      <c r="AZ18054" s="61"/>
      <c r="BA18054" s="61"/>
    </row>
    <row r="18055" spans="39:53" x14ac:dyDescent="0.2">
      <c r="AM18055" s="61"/>
      <c r="AN18055" s="61"/>
      <c r="AO18055" s="171"/>
      <c r="AP18055" s="61"/>
      <c r="AQ18055" s="61"/>
      <c r="AR18055" s="61"/>
      <c r="AS18055" s="61"/>
      <c r="AT18055" s="61"/>
      <c r="AU18055" s="61"/>
      <c r="AV18055" s="61"/>
      <c r="AW18055" s="61"/>
      <c r="AX18055" s="61"/>
      <c r="AY18055" s="61"/>
      <c r="AZ18055" s="61"/>
      <c r="BA18055" s="61"/>
    </row>
    <row r="18056" spans="39:53" x14ac:dyDescent="0.2">
      <c r="AM18056" s="61"/>
      <c r="AN18056" s="61"/>
      <c r="AO18056" s="171"/>
      <c r="AP18056" s="61"/>
      <c r="AQ18056" s="61"/>
      <c r="AR18056" s="61"/>
      <c r="AS18056" s="61"/>
      <c r="AT18056" s="61"/>
      <c r="AU18056" s="61"/>
      <c r="AV18056" s="61"/>
      <c r="AW18056" s="61"/>
      <c r="AX18056" s="61"/>
      <c r="AY18056" s="61"/>
      <c r="AZ18056" s="61"/>
      <c r="BA18056" s="61"/>
    </row>
    <row r="18057" spans="39:53" x14ac:dyDescent="0.2">
      <c r="AM18057" s="61"/>
      <c r="AN18057" s="61"/>
      <c r="AO18057" s="171"/>
      <c r="AP18057" s="61"/>
      <c r="AQ18057" s="61"/>
      <c r="AR18057" s="61"/>
      <c r="AS18057" s="61"/>
      <c r="AT18057" s="61"/>
      <c r="AU18057" s="61"/>
      <c r="AV18057" s="61"/>
      <c r="AW18057" s="61"/>
      <c r="AX18057" s="61"/>
      <c r="AY18057" s="61"/>
      <c r="AZ18057" s="61"/>
      <c r="BA18057" s="61"/>
    </row>
    <row r="18058" spans="39:53" x14ac:dyDescent="0.2">
      <c r="AM18058" s="61"/>
      <c r="AN18058" s="61"/>
      <c r="AO18058" s="171"/>
      <c r="AP18058" s="61"/>
      <c r="AQ18058" s="61"/>
      <c r="AR18058" s="61"/>
      <c r="AS18058" s="61"/>
      <c r="AT18058" s="61"/>
      <c r="AU18058" s="61"/>
      <c r="AV18058" s="61"/>
      <c r="AW18058" s="61"/>
      <c r="AX18058" s="61"/>
      <c r="AY18058" s="61"/>
      <c r="AZ18058" s="61"/>
      <c r="BA18058" s="61"/>
    </row>
    <row r="18059" spans="39:53" x14ac:dyDescent="0.2">
      <c r="AM18059" s="61"/>
      <c r="AN18059" s="61"/>
      <c r="AO18059" s="171"/>
      <c r="AP18059" s="61"/>
      <c r="AQ18059" s="61"/>
      <c r="AR18059" s="61"/>
      <c r="AS18059" s="61"/>
      <c r="AT18059" s="61"/>
      <c r="AU18059" s="61"/>
      <c r="AV18059" s="61"/>
      <c r="AW18059" s="61"/>
      <c r="AX18059" s="61"/>
      <c r="AY18059" s="61"/>
      <c r="AZ18059" s="61"/>
      <c r="BA18059" s="61"/>
    </row>
    <row r="18060" spans="39:53" x14ac:dyDescent="0.2">
      <c r="AM18060" s="61"/>
      <c r="AN18060" s="61"/>
      <c r="AO18060" s="171"/>
      <c r="AP18060" s="61"/>
      <c r="AQ18060" s="61"/>
      <c r="AR18060" s="61"/>
      <c r="AS18060" s="61"/>
      <c r="AT18060" s="61"/>
      <c r="AU18060" s="61"/>
      <c r="AV18060" s="61"/>
      <c r="AW18060" s="61"/>
      <c r="AX18060" s="61"/>
      <c r="AY18060" s="61"/>
      <c r="AZ18060" s="61"/>
      <c r="BA18060" s="61"/>
    </row>
    <row r="18061" spans="39:53" x14ac:dyDescent="0.2">
      <c r="AM18061" s="61"/>
      <c r="AN18061" s="61"/>
      <c r="AO18061" s="171"/>
      <c r="AP18061" s="61"/>
      <c r="AQ18061" s="61"/>
      <c r="AR18061" s="61"/>
      <c r="AS18061" s="61"/>
      <c r="AT18061" s="61"/>
      <c r="AU18061" s="61"/>
      <c r="AV18061" s="61"/>
      <c r="AW18061" s="61"/>
      <c r="AX18061" s="61"/>
      <c r="AY18061" s="61"/>
      <c r="AZ18061" s="61"/>
      <c r="BA18061" s="61"/>
    </row>
    <row r="18062" spans="39:53" x14ac:dyDescent="0.2">
      <c r="AM18062" s="61"/>
      <c r="AN18062" s="61"/>
      <c r="AO18062" s="171"/>
      <c r="AP18062" s="61"/>
      <c r="AQ18062" s="61"/>
      <c r="AR18062" s="61"/>
      <c r="AS18062" s="61"/>
      <c r="AT18062" s="61"/>
      <c r="AU18062" s="61"/>
      <c r="AV18062" s="61"/>
      <c r="AW18062" s="61"/>
      <c r="AX18062" s="61"/>
      <c r="AY18062" s="61"/>
      <c r="AZ18062" s="61"/>
      <c r="BA18062" s="61"/>
    </row>
    <row r="18063" spans="39:53" x14ac:dyDescent="0.2">
      <c r="AM18063" s="61"/>
      <c r="AN18063" s="61"/>
      <c r="AO18063" s="171"/>
      <c r="AP18063" s="61"/>
      <c r="AQ18063" s="61"/>
      <c r="AR18063" s="61"/>
      <c r="AS18063" s="61"/>
      <c r="AT18063" s="61"/>
      <c r="AU18063" s="61"/>
      <c r="AV18063" s="61"/>
      <c r="AW18063" s="61"/>
      <c r="AX18063" s="61"/>
      <c r="AY18063" s="61"/>
      <c r="AZ18063" s="61"/>
      <c r="BA18063" s="61"/>
    </row>
    <row r="18064" spans="39:53" x14ac:dyDescent="0.2">
      <c r="AM18064" s="61"/>
      <c r="AN18064" s="61"/>
      <c r="AO18064" s="171"/>
      <c r="AP18064" s="61"/>
      <c r="AQ18064" s="61"/>
      <c r="AR18064" s="61"/>
      <c r="AS18064" s="61"/>
      <c r="AT18064" s="61"/>
      <c r="AU18064" s="61"/>
      <c r="AV18064" s="61"/>
      <c r="AW18064" s="61"/>
      <c r="AX18064" s="61"/>
      <c r="AY18064" s="61"/>
      <c r="AZ18064" s="61"/>
      <c r="BA18064" s="61"/>
    </row>
    <row r="18065" spans="39:53" x14ac:dyDescent="0.2">
      <c r="AM18065" s="61"/>
      <c r="AN18065" s="61"/>
      <c r="AO18065" s="171"/>
      <c r="AP18065" s="61"/>
      <c r="AQ18065" s="61"/>
      <c r="AR18065" s="61"/>
      <c r="AS18065" s="61"/>
      <c r="AT18065" s="61"/>
      <c r="AU18065" s="61"/>
      <c r="AV18065" s="61"/>
      <c r="AW18065" s="61"/>
      <c r="AX18065" s="61"/>
      <c r="AY18065" s="61"/>
      <c r="AZ18065" s="61"/>
      <c r="BA18065" s="61"/>
    </row>
    <row r="18066" spans="39:53" x14ac:dyDescent="0.2">
      <c r="AM18066" s="61"/>
      <c r="AN18066" s="61"/>
      <c r="AO18066" s="171"/>
      <c r="AP18066" s="61"/>
      <c r="AQ18066" s="61"/>
      <c r="AR18066" s="61"/>
      <c r="AS18066" s="61"/>
      <c r="AT18066" s="61"/>
      <c r="AU18066" s="61"/>
      <c r="AV18066" s="61"/>
      <c r="AW18066" s="61"/>
      <c r="AX18066" s="61"/>
      <c r="AY18066" s="61"/>
      <c r="AZ18066" s="61"/>
      <c r="BA18066" s="61"/>
    </row>
    <row r="18067" spans="39:53" x14ac:dyDescent="0.2">
      <c r="AM18067" s="61"/>
      <c r="AN18067" s="61"/>
      <c r="AO18067" s="171"/>
      <c r="AP18067" s="61"/>
      <c r="AQ18067" s="61"/>
      <c r="AR18067" s="61"/>
      <c r="AS18067" s="61"/>
      <c r="AT18067" s="61"/>
      <c r="AU18067" s="61"/>
      <c r="AV18067" s="61"/>
      <c r="AW18067" s="61"/>
      <c r="AX18067" s="61"/>
      <c r="AY18067" s="61"/>
      <c r="AZ18067" s="61"/>
      <c r="BA18067" s="61"/>
    </row>
    <row r="18068" spans="39:53" x14ac:dyDescent="0.2">
      <c r="AM18068" s="61"/>
      <c r="AN18068" s="61"/>
      <c r="AO18068" s="171"/>
      <c r="AP18068" s="61"/>
      <c r="AQ18068" s="61"/>
      <c r="AR18068" s="61"/>
      <c r="AS18068" s="61"/>
      <c r="AT18068" s="61"/>
      <c r="AU18068" s="61"/>
      <c r="AV18068" s="61"/>
      <c r="AW18068" s="61"/>
      <c r="AX18068" s="61"/>
      <c r="AY18068" s="61"/>
      <c r="AZ18068" s="61"/>
      <c r="BA18068" s="61"/>
    </row>
    <row r="18069" spans="39:53" x14ac:dyDescent="0.2">
      <c r="AM18069" s="61"/>
      <c r="AN18069" s="61"/>
      <c r="AO18069" s="171"/>
      <c r="AP18069" s="61"/>
      <c r="AQ18069" s="61"/>
      <c r="AR18069" s="61"/>
      <c r="AS18069" s="61"/>
      <c r="AT18069" s="61"/>
      <c r="AU18069" s="61"/>
      <c r="AV18069" s="61"/>
      <c r="AW18069" s="61"/>
      <c r="AX18069" s="61"/>
      <c r="AY18069" s="61"/>
      <c r="AZ18069" s="61"/>
      <c r="BA18069" s="61"/>
    </row>
    <row r="18070" spans="39:53" x14ac:dyDescent="0.2">
      <c r="AM18070" s="61"/>
      <c r="AN18070" s="61"/>
      <c r="AO18070" s="171"/>
      <c r="AP18070" s="61"/>
      <c r="AQ18070" s="61"/>
      <c r="AR18070" s="61"/>
      <c r="AS18070" s="61"/>
      <c r="AT18070" s="61"/>
      <c r="AU18070" s="61"/>
      <c r="AV18070" s="61"/>
      <c r="AW18070" s="61"/>
      <c r="AX18070" s="61"/>
      <c r="AY18070" s="61"/>
      <c r="AZ18070" s="61"/>
      <c r="BA18070" s="61"/>
    </row>
    <row r="18071" spans="39:53" x14ac:dyDescent="0.2">
      <c r="AM18071" s="61"/>
      <c r="AN18071" s="61"/>
      <c r="AO18071" s="171"/>
      <c r="AP18071" s="61"/>
      <c r="AQ18071" s="61"/>
      <c r="AR18071" s="61"/>
      <c r="AS18071" s="61"/>
      <c r="AT18071" s="61"/>
      <c r="AU18071" s="61"/>
      <c r="AV18071" s="61"/>
      <c r="AW18071" s="61"/>
      <c r="AX18071" s="61"/>
      <c r="AY18071" s="61"/>
      <c r="AZ18071" s="61"/>
      <c r="BA18071" s="61"/>
    </row>
    <row r="18072" spans="39:53" x14ac:dyDescent="0.2">
      <c r="AM18072" s="61"/>
      <c r="AN18072" s="61"/>
      <c r="AO18072" s="171"/>
      <c r="AP18072" s="61"/>
      <c r="AQ18072" s="61"/>
      <c r="AR18072" s="61"/>
      <c r="AS18072" s="61"/>
      <c r="AT18072" s="61"/>
      <c r="AU18072" s="61"/>
      <c r="AV18072" s="61"/>
      <c r="AW18072" s="61"/>
      <c r="AX18072" s="61"/>
      <c r="AY18072" s="61"/>
      <c r="AZ18072" s="61"/>
      <c r="BA18072" s="61"/>
    </row>
    <row r="18073" spans="39:53" x14ac:dyDescent="0.2">
      <c r="AM18073" s="61"/>
      <c r="AN18073" s="61"/>
      <c r="AO18073" s="171"/>
      <c r="AP18073" s="61"/>
      <c r="AQ18073" s="61"/>
      <c r="AR18073" s="61"/>
      <c r="AS18073" s="61"/>
      <c r="AT18073" s="61"/>
      <c r="AU18073" s="61"/>
      <c r="AV18073" s="61"/>
      <c r="AW18073" s="61"/>
      <c r="AX18073" s="61"/>
      <c r="AY18073" s="61"/>
      <c r="AZ18073" s="61"/>
      <c r="BA18073" s="61"/>
    </row>
    <row r="18074" spans="39:53" x14ac:dyDescent="0.2">
      <c r="AM18074" s="61"/>
      <c r="AN18074" s="61"/>
      <c r="AO18074" s="171"/>
      <c r="AP18074" s="61"/>
      <c r="AQ18074" s="61"/>
      <c r="AR18074" s="61"/>
      <c r="AS18074" s="61"/>
      <c r="AT18074" s="61"/>
      <c r="AU18074" s="61"/>
      <c r="AV18074" s="61"/>
      <c r="AW18074" s="61"/>
      <c r="AX18074" s="61"/>
      <c r="AY18074" s="61"/>
      <c r="AZ18074" s="61"/>
      <c r="BA18074" s="61"/>
    </row>
    <row r="18075" spans="39:53" x14ac:dyDescent="0.2">
      <c r="AM18075" s="61"/>
      <c r="AN18075" s="61"/>
      <c r="AO18075" s="171"/>
      <c r="AP18075" s="61"/>
      <c r="AQ18075" s="61"/>
      <c r="AR18075" s="61"/>
      <c r="AS18075" s="61"/>
      <c r="AT18075" s="61"/>
      <c r="AU18075" s="61"/>
      <c r="AV18075" s="61"/>
      <c r="AW18075" s="61"/>
      <c r="AX18075" s="61"/>
      <c r="AY18075" s="61"/>
      <c r="AZ18075" s="61"/>
      <c r="BA18075" s="61"/>
    </row>
    <row r="18076" spans="39:53" x14ac:dyDescent="0.2">
      <c r="AM18076" s="61"/>
      <c r="AN18076" s="61"/>
      <c r="AO18076" s="171"/>
      <c r="AP18076" s="61"/>
      <c r="AQ18076" s="61"/>
      <c r="AR18076" s="61"/>
      <c r="AS18076" s="61"/>
      <c r="AT18076" s="61"/>
      <c r="AU18076" s="61"/>
      <c r="AV18076" s="61"/>
      <c r="AW18076" s="61"/>
      <c r="AX18076" s="61"/>
      <c r="AY18076" s="61"/>
      <c r="AZ18076" s="61"/>
      <c r="BA18076" s="61"/>
    </row>
    <row r="18077" spans="39:53" x14ac:dyDescent="0.2">
      <c r="AM18077" s="61"/>
      <c r="AN18077" s="61"/>
      <c r="AO18077" s="171"/>
      <c r="AP18077" s="61"/>
      <c r="AQ18077" s="61"/>
      <c r="AR18077" s="61"/>
      <c r="AS18077" s="61"/>
      <c r="AT18077" s="61"/>
      <c r="AU18077" s="61"/>
      <c r="AV18077" s="61"/>
      <c r="AW18077" s="61"/>
      <c r="AX18077" s="61"/>
      <c r="AY18077" s="61"/>
      <c r="AZ18077" s="61"/>
      <c r="BA18077" s="61"/>
    </row>
    <row r="18078" spans="39:53" x14ac:dyDescent="0.2">
      <c r="AM18078" s="61"/>
      <c r="AN18078" s="61"/>
      <c r="AO18078" s="171"/>
      <c r="AP18078" s="61"/>
      <c r="AQ18078" s="61"/>
      <c r="AR18078" s="61"/>
      <c r="AS18078" s="61"/>
      <c r="AT18078" s="61"/>
      <c r="AU18078" s="61"/>
      <c r="AV18078" s="61"/>
      <c r="AW18078" s="61"/>
      <c r="AX18078" s="61"/>
      <c r="AY18078" s="61"/>
      <c r="AZ18078" s="61"/>
      <c r="BA18078" s="61"/>
    </row>
    <row r="18079" spans="39:53" x14ac:dyDescent="0.2">
      <c r="AM18079" s="61"/>
      <c r="AN18079" s="61"/>
      <c r="AO18079" s="171"/>
      <c r="AP18079" s="61"/>
      <c r="AQ18079" s="61"/>
      <c r="AR18079" s="61"/>
      <c r="AS18079" s="61"/>
      <c r="AT18079" s="61"/>
      <c r="AU18079" s="61"/>
      <c r="AV18079" s="61"/>
      <c r="AW18079" s="61"/>
      <c r="AX18079" s="61"/>
      <c r="AY18079" s="61"/>
      <c r="AZ18079" s="61"/>
      <c r="BA18079" s="61"/>
    </row>
    <row r="18080" spans="39:53" x14ac:dyDescent="0.2">
      <c r="AM18080" s="61"/>
      <c r="AN18080" s="61"/>
      <c r="AO18080" s="171"/>
      <c r="AP18080" s="61"/>
      <c r="AQ18080" s="61"/>
      <c r="AR18080" s="61"/>
      <c r="AS18080" s="61"/>
      <c r="AT18080" s="61"/>
      <c r="AU18080" s="61"/>
      <c r="AV18080" s="61"/>
      <c r="AW18080" s="61"/>
      <c r="AX18080" s="61"/>
      <c r="AY18080" s="61"/>
      <c r="AZ18080" s="61"/>
      <c r="BA18080" s="61"/>
    </row>
    <row r="18081" spans="39:53" x14ac:dyDescent="0.2">
      <c r="AM18081" s="61"/>
      <c r="AN18081" s="61"/>
      <c r="AO18081" s="171"/>
      <c r="AP18081" s="61"/>
      <c r="AQ18081" s="61"/>
      <c r="AR18081" s="61"/>
      <c r="AS18081" s="61"/>
      <c r="AT18081" s="61"/>
      <c r="AU18081" s="61"/>
      <c r="AV18081" s="61"/>
      <c r="AW18081" s="61"/>
      <c r="AX18081" s="61"/>
      <c r="AY18081" s="61"/>
      <c r="AZ18081" s="61"/>
      <c r="BA18081" s="61"/>
    </row>
    <row r="18082" spans="39:53" x14ac:dyDescent="0.2">
      <c r="AM18082" s="61"/>
      <c r="AN18082" s="61"/>
      <c r="AO18082" s="171"/>
      <c r="AP18082" s="61"/>
      <c r="AQ18082" s="61"/>
      <c r="AR18082" s="61"/>
      <c r="AS18082" s="61"/>
      <c r="AT18082" s="61"/>
      <c r="AU18082" s="61"/>
      <c r="AV18082" s="61"/>
      <c r="AW18082" s="61"/>
      <c r="AX18082" s="61"/>
      <c r="AY18082" s="61"/>
      <c r="AZ18082" s="61"/>
      <c r="BA18082" s="61"/>
    </row>
    <row r="18083" spans="39:53" x14ac:dyDescent="0.2">
      <c r="AM18083" s="61"/>
      <c r="AN18083" s="61"/>
      <c r="AO18083" s="171"/>
      <c r="AP18083" s="61"/>
      <c r="AQ18083" s="61"/>
      <c r="AR18083" s="61"/>
      <c r="AS18083" s="61"/>
      <c r="AT18083" s="61"/>
      <c r="AU18083" s="61"/>
      <c r="AV18083" s="61"/>
      <c r="AW18083" s="61"/>
      <c r="AX18083" s="61"/>
      <c r="AY18083" s="61"/>
      <c r="AZ18083" s="61"/>
      <c r="BA18083" s="61"/>
    </row>
    <row r="18084" spans="39:53" x14ac:dyDescent="0.2">
      <c r="AM18084" s="61"/>
      <c r="AN18084" s="61"/>
      <c r="AO18084" s="171"/>
      <c r="AP18084" s="61"/>
      <c r="AQ18084" s="61"/>
      <c r="AR18084" s="61"/>
      <c r="AS18084" s="61"/>
      <c r="AT18084" s="61"/>
      <c r="AU18084" s="61"/>
      <c r="AV18084" s="61"/>
      <c r="AW18084" s="61"/>
      <c r="AX18084" s="61"/>
      <c r="AY18084" s="61"/>
      <c r="AZ18084" s="61"/>
      <c r="BA18084" s="61"/>
    </row>
    <row r="18085" spans="39:53" x14ac:dyDescent="0.2">
      <c r="AM18085" s="61"/>
      <c r="AN18085" s="61"/>
      <c r="AO18085" s="171"/>
      <c r="AP18085" s="61"/>
      <c r="AQ18085" s="61"/>
      <c r="AR18085" s="61"/>
      <c r="AS18085" s="61"/>
      <c r="AT18085" s="61"/>
      <c r="AU18085" s="61"/>
      <c r="AV18085" s="61"/>
      <c r="AW18085" s="61"/>
      <c r="AX18085" s="61"/>
      <c r="AY18085" s="61"/>
      <c r="AZ18085" s="61"/>
      <c r="BA18085" s="61"/>
    </row>
    <row r="18086" spans="39:53" x14ac:dyDescent="0.2">
      <c r="AM18086" s="61"/>
      <c r="AN18086" s="61"/>
      <c r="AO18086" s="171"/>
      <c r="AP18086" s="61"/>
      <c r="AQ18086" s="61"/>
      <c r="AR18086" s="61"/>
      <c r="AS18086" s="61"/>
      <c r="AT18086" s="61"/>
      <c r="AU18086" s="61"/>
      <c r="AV18086" s="61"/>
      <c r="AW18086" s="61"/>
      <c r="AX18086" s="61"/>
      <c r="AY18086" s="61"/>
      <c r="AZ18086" s="61"/>
      <c r="BA18086" s="61"/>
    </row>
    <row r="18087" spans="39:53" x14ac:dyDescent="0.2">
      <c r="AM18087" s="61"/>
      <c r="AN18087" s="61"/>
      <c r="AO18087" s="171"/>
      <c r="AP18087" s="61"/>
      <c r="AQ18087" s="61"/>
      <c r="AR18087" s="61"/>
      <c r="AS18087" s="61"/>
      <c r="AT18087" s="61"/>
      <c r="AU18087" s="61"/>
      <c r="AV18087" s="61"/>
      <c r="AW18087" s="61"/>
      <c r="AX18087" s="61"/>
      <c r="AY18087" s="61"/>
      <c r="AZ18087" s="61"/>
      <c r="BA18087" s="61"/>
    </row>
    <row r="18088" spans="39:53" x14ac:dyDescent="0.2">
      <c r="AM18088" s="61"/>
      <c r="AN18088" s="61"/>
      <c r="AO18088" s="171"/>
      <c r="AP18088" s="61"/>
      <c r="AQ18088" s="61"/>
      <c r="AR18088" s="61"/>
      <c r="AS18088" s="61"/>
      <c r="AT18088" s="61"/>
      <c r="AU18088" s="61"/>
      <c r="AV18088" s="61"/>
      <c r="AW18088" s="61"/>
      <c r="AX18088" s="61"/>
      <c r="AY18088" s="61"/>
      <c r="AZ18088" s="61"/>
      <c r="BA18088" s="61"/>
    </row>
    <row r="18089" spans="39:53" x14ac:dyDescent="0.2">
      <c r="AM18089" s="61"/>
      <c r="AN18089" s="61"/>
      <c r="AO18089" s="171"/>
      <c r="AP18089" s="61"/>
      <c r="AQ18089" s="61"/>
      <c r="AR18089" s="61"/>
      <c r="AS18089" s="61"/>
      <c r="AT18089" s="61"/>
      <c r="AU18089" s="61"/>
      <c r="AV18089" s="61"/>
      <c r="AW18089" s="61"/>
      <c r="AX18089" s="61"/>
      <c r="AY18089" s="61"/>
      <c r="AZ18089" s="61"/>
      <c r="BA18089" s="61"/>
    </row>
    <row r="18090" spans="39:53" x14ac:dyDescent="0.2">
      <c r="AM18090" s="61"/>
      <c r="AN18090" s="61"/>
      <c r="AO18090" s="171"/>
      <c r="AP18090" s="61"/>
      <c r="AQ18090" s="61"/>
      <c r="AR18090" s="61"/>
      <c r="AS18090" s="61"/>
      <c r="AT18090" s="61"/>
      <c r="AU18090" s="61"/>
      <c r="AV18090" s="61"/>
      <c r="AW18090" s="61"/>
      <c r="AX18090" s="61"/>
      <c r="AY18090" s="61"/>
      <c r="AZ18090" s="61"/>
      <c r="BA18090" s="61"/>
    </row>
    <row r="18091" spans="39:53" x14ac:dyDescent="0.2">
      <c r="AM18091" s="61"/>
      <c r="AN18091" s="61"/>
      <c r="AO18091" s="171"/>
      <c r="AP18091" s="61"/>
      <c r="AQ18091" s="61"/>
      <c r="AR18091" s="61"/>
      <c r="AS18091" s="61"/>
      <c r="AT18091" s="61"/>
      <c r="AU18091" s="61"/>
      <c r="AV18091" s="61"/>
      <c r="AW18091" s="61"/>
      <c r="AX18091" s="61"/>
      <c r="AY18091" s="61"/>
      <c r="AZ18091" s="61"/>
      <c r="BA18091" s="61"/>
    </row>
    <row r="18092" spans="39:53" x14ac:dyDescent="0.2">
      <c r="AM18092" s="61"/>
      <c r="AN18092" s="61"/>
      <c r="AO18092" s="171"/>
      <c r="AP18092" s="61"/>
      <c r="AQ18092" s="61"/>
      <c r="AR18092" s="61"/>
      <c r="AS18092" s="61"/>
      <c r="AT18092" s="61"/>
      <c r="AU18092" s="61"/>
      <c r="AV18092" s="61"/>
      <c r="AW18092" s="61"/>
      <c r="AX18092" s="61"/>
      <c r="AY18092" s="61"/>
      <c r="AZ18092" s="61"/>
      <c r="BA18092" s="61"/>
    </row>
    <row r="18093" spans="39:53" x14ac:dyDescent="0.2">
      <c r="AM18093" s="61"/>
      <c r="AN18093" s="61"/>
      <c r="AO18093" s="171"/>
      <c r="AP18093" s="61"/>
      <c r="AQ18093" s="61"/>
      <c r="AR18093" s="61"/>
      <c r="AS18093" s="61"/>
      <c r="AT18093" s="61"/>
      <c r="AU18093" s="61"/>
      <c r="AV18093" s="61"/>
      <c r="AW18093" s="61"/>
      <c r="AX18093" s="61"/>
      <c r="AY18093" s="61"/>
      <c r="AZ18093" s="61"/>
      <c r="BA18093" s="61"/>
    </row>
    <row r="18094" spans="39:53" x14ac:dyDescent="0.2">
      <c r="AM18094" s="61"/>
      <c r="AN18094" s="61"/>
      <c r="AO18094" s="171"/>
      <c r="AP18094" s="61"/>
      <c r="AQ18094" s="61"/>
      <c r="AR18094" s="61"/>
      <c r="AS18094" s="61"/>
      <c r="AT18094" s="61"/>
      <c r="AU18094" s="61"/>
      <c r="AV18094" s="61"/>
      <c r="AW18094" s="61"/>
      <c r="AX18094" s="61"/>
      <c r="AY18094" s="61"/>
      <c r="AZ18094" s="61"/>
      <c r="BA18094" s="61"/>
    </row>
    <row r="18095" spans="39:53" x14ac:dyDescent="0.2">
      <c r="AM18095" s="61"/>
      <c r="AN18095" s="61"/>
      <c r="AO18095" s="171"/>
      <c r="AP18095" s="61"/>
      <c r="AQ18095" s="61"/>
      <c r="AR18095" s="61"/>
      <c r="AS18095" s="61"/>
      <c r="AT18095" s="61"/>
      <c r="AU18095" s="61"/>
      <c r="AV18095" s="61"/>
      <c r="AW18095" s="61"/>
      <c r="AX18095" s="61"/>
      <c r="AY18095" s="61"/>
      <c r="AZ18095" s="61"/>
      <c r="BA18095" s="61"/>
    </row>
    <row r="18096" spans="39:53" x14ac:dyDescent="0.2">
      <c r="AM18096" s="61"/>
      <c r="AN18096" s="61"/>
      <c r="AO18096" s="171"/>
      <c r="AP18096" s="61"/>
      <c r="AQ18096" s="61"/>
      <c r="AR18096" s="61"/>
      <c r="AS18096" s="61"/>
      <c r="AT18096" s="61"/>
      <c r="AU18096" s="61"/>
      <c r="AV18096" s="61"/>
      <c r="AW18096" s="61"/>
      <c r="AX18096" s="61"/>
      <c r="AY18096" s="61"/>
      <c r="AZ18096" s="61"/>
      <c r="BA18096" s="61"/>
    </row>
    <row r="18097" spans="39:53" x14ac:dyDescent="0.2">
      <c r="AM18097" s="61"/>
      <c r="AN18097" s="61"/>
      <c r="AO18097" s="171"/>
      <c r="AP18097" s="61"/>
      <c r="AQ18097" s="61"/>
      <c r="AR18097" s="61"/>
      <c r="AS18097" s="61"/>
      <c r="AT18097" s="61"/>
      <c r="AU18097" s="61"/>
      <c r="AV18097" s="61"/>
      <c r="AW18097" s="61"/>
      <c r="AX18097" s="61"/>
      <c r="AY18097" s="61"/>
      <c r="AZ18097" s="61"/>
      <c r="BA18097" s="61"/>
    </row>
    <row r="18098" spans="39:53" x14ac:dyDescent="0.2">
      <c r="AM18098" s="61"/>
      <c r="AN18098" s="61"/>
      <c r="AO18098" s="171"/>
      <c r="AP18098" s="61"/>
      <c r="AQ18098" s="61"/>
      <c r="AR18098" s="61"/>
      <c r="AS18098" s="61"/>
      <c r="AT18098" s="61"/>
      <c r="AU18098" s="61"/>
      <c r="AV18098" s="61"/>
      <c r="AW18098" s="61"/>
      <c r="AX18098" s="61"/>
      <c r="AY18098" s="61"/>
      <c r="AZ18098" s="61"/>
      <c r="BA18098" s="61"/>
    </row>
    <row r="18099" spans="39:53" x14ac:dyDescent="0.2">
      <c r="AM18099" s="61"/>
      <c r="AN18099" s="61"/>
      <c r="AO18099" s="171"/>
      <c r="AP18099" s="61"/>
      <c r="AQ18099" s="61"/>
      <c r="AR18099" s="61"/>
      <c r="AS18099" s="61"/>
      <c r="AT18099" s="61"/>
      <c r="AU18099" s="61"/>
      <c r="AV18099" s="61"/>
      <c r="AW18099" s="61"/>
      <c r="AX18099" s="61"/>
      <c r="AY18099" s="61"/>
      <c r="AZ18099" s="61"/>
      <c r="BA18099" s="61"/>
    </row>
    <row r="18100" spans="39:53" x14ac:dyDescent="0.2">
      <c r="AM18100" s="61"/>
      <c r="AN18100" s="61"/>
      <c r="AO18100" s="171"/>
      <c r="AP18100" s="61"/>
      <c r="AQ18100" s="61"/>
      <c r="AR18100" s="61"/>
      <c r="AS18100" s="61"/>
      <c r="AT18100" s="61"/>
      <c r="AU18100" s="61"/>
      <c r="AV18100" s="61"/>
      <c r="AW18100" s="61"/>
      <c r="AX18100" s="61"/>
      <c r="AY18100" s="61"/>
      <c r="AZ18100" s="61"/>
      <c r="BA18100" s="61"/>
    </row>
    <row r="18101" spans="39:53" x14ac:dyDescent="0.2">
      <c r="AM18101" s="61"/>
      <c r="AN18101" s="61"/>
      <c r="AO18101" s="171"/>
      <c r="AP18101" s="61"/>
      <c r="AQ18101" s="61"/>
      <c r="AR18101" s="61"/>
      <c r="AS18101" s="61"/>
      <c r="AT18101" s="61"/>
      <c r="AU18101" s="61"/>
      <c r="AV18101" s="61"/>
      <c r="AW18101" s="61"/>
      <c r="AX18101" s="61"/>
      <c r="AY18101" s="61"/>
      <c r="AZ18101" s="61"/>
      <c r="BA18101" s="61"/>
    </row>
    <row r="18102" spans="39:53" x14ac:dyDescent="0.2">
      <c r="AM18102" s="61"/>
      <c r="AN18102" s="61"/>
      <c r="AO18102" s="171"/>
      <c r="AP18102" s="61"/>
      <c r="AQ18102" s="61"/>
      <c r="AR18102" s="61"/>
      <c r="AS18102" s="61"/>
      <c r="AT18102" s="61"/>
      <c r="AU18102" s="61"/>
      <c r="AV18102" s="61"/>
      <c r="AW18102" s="61"/>
      <c r="AX18102" s="61"/>
      <c r="AY18102" s="61"/>
      <c r="AZ18102" s="61"/>
      <c r="BA18102" s="61"/>
    </row>
    <row r="18103" spans="39:53" x14ac:dyDescent="0.2">
      <c r="AM18103" s="61"/>
      <c r="AN18103" s="61"/>
      <c r="AO18103" s="171"/>
      <c r="AP18103" s="61"/>
      <c r="AQ18103" s="61"/>
      <c r="AR18103" s="61"/>
      <c r="AS18103" s="61"/>
      <c r="AT18103" s="61"/>
      <c r="AU18103" s="61"/>
      <c r="AV18103" s="61"/>
      <c r="AW18103" s="61"/>
      <c r="AX18103" s="61"/>
      <c r="AY18103" s="61"/>
      <c r="AZ18103" s="61"/>
      <c r="BA18103" s="61"/>
    </row>
    <row r="18104" spans="39:53" x14ac:dyDescent="0.2">
      <c r="AM18104" s="61"/>
      <c r="AN18104" s="61"/>
      <c r="AO18104" s="171"/>
      <c r="AP18104" s="61"/>
      <c r="AQ18104" s="61"/>
      <c r="AR18104" s="61"/>
      <c r="AS18104" s="61"/>
      <c r="AT18104" s="61"/>
      <c r="AU18104" s="61"/>
      <c r="AV18104" s="61"/>
      <c r="AW18104" s="61"/>
      <c r="AX18104" s="61"/>
      <c r="AY18104" s="61"/>
      <c r="AZ18104" s="61"/>
      <c r="BA18104" s="61"/>
    </row>
    <row r="18105" spans="39:53" x14ac:dyDescent="0.2">
      <c r="AM18105" s="61"/>
      <c r="AN18105" s="61"/>
      <c r="AO18105" s="171"/>
      <c r="AP18105" s="61"/>
      <c r="AQ18105" s="61"/>
      <c r="AR18105" s="61"/>
      <c r="AS18105" s="61"/>
      <c r="AT18105" s="61"/>
      <c r="AU18105" s="61"/>
      <c r="AV18105" s="61"/>
      <c r="AW18105" s="61"/>
      <c r="AX18105" s="61"/>
      <c r="AY18105" s="61"/>
      <c r="AZ18105" s="61"/>
      <c r="BA18105" s="61"/>
    </row>
    <row r="18106" spans="39:53" x14ac:dyDescent="0.2">
      <c r="AM18106" s="61"/>
      <c r="AN18106" s="61"/>
      <c r="AO18106" s="171"/>
      <c r="AP18106" s="61"/>
      <c r="AQ18106" s="61"/>
      <c r="AR18106" s="61"/>
      <c r="AS18106" s="61"/>
      <c r="AT18106" s="61"/>
      <c r="AU18106" s="61"/>
      <c r="AV18106" s="61"/>
      <c r="AW18106" s="61"/>
      <c r="AX18106" s="61"/>
      <c r="AY18106" s="61"/>
      <c r="AZ18106" s="61"/>
      <c r="BA18106" s="61"/>
    </row>
    <row r="18107" spans="39:53" x14ac:dyDescent="0.2">
      <c r="AM18107" s="61"/>
      <c r="AN18107" s="61"/>
      <c r="AO18107" s="171"/>
      <c r="AP18107" s="61"/>
      <c r="AQ18107" s="61"/>
      <c r="AR18107" s="61"/>
      <c r="AS18107" s="61"/>
      <c r="AT18107" s="61"/>
      <c r="AU18107" s="61"/>
      <c r="AV18107" s="61"/>
      <c r="AW18107" s="61"/>
      <c r="AX18107" s="61"/>
      <c r="AY18107" s="61"/>
      <c r="AZ18107" s="61"/>
      <c r="BA18107" s="61"/>
    </row>
    <row r="18108" spans="39:53" x14ac:dyDescent="0.2">
      <c r="AM18108" s="61"/>
      <c r="AN18108" s="61"/>
      <c r="AO18108" s="171"/>
      <c r="AP18108" s="61"/>
      <c r="AQ18108" s="61"/>
      <c r="AR18108" s="61"/>
      <c r="AS18108" s="61"/>
      <c r="AT18108" s="61"/>
      <c r="AU18108" s="61"/>
      <c r="AV18108" s="61"/>
      <c r="AW18108" s="61"/>
      <c r="AX18108" s="61"/>
      <c r="AY18108" s="61"/>
      <c r="AZ18108" s="61"/>
      <c r="BA18108" s="61"/>
    </row>
    <row r="18109" spans="39:53" x14ac:dyDescent="0.2">
      <c r="AM18109" s="61"/>
      <c r="AN18109" s="61"/>
      <c r="AO18109" s="171"/>
      <c r="AP18109" s="61"/>
      <c r="AQ18109" s="61"/>
      <c r="AR18109" s="61"/>
      <c r="AS18109" s="61"/>
      <c r="AT18109" s="61"/>
      <c r="AU18109" s="61"/>
      <c r="AV18109" s="61"/>
      <c r="AW18109" s="61"/>
      <c r="AX18109" s="61"/>
      <c r="AY18109" s="61"/>
      <c r="AZ18109" s="61"/>
      <c r="BA18109" s="61"/>
    </row>
    <row r="18110" spans="39:53" x14ac:dyDescent="0.2">
      <c r="AM18110" s="61"/>
      <c r="AN18110" s="61"/>
      <c r="AO18110" s="171"/>
      <c r="AP18110" s="61"/>
      <c r="AQ18110" s="61"/>
      <c r="AR18110" s="61"/>
      <c r="AS18110" s="61"/>
      <c r="AT18110" s="61"/>
      <c r="AU18110" s="61"/>
      <c r="AV18110" s="61"/>
      <c r="AW18110" s="61"/>
      <c r="AX18110" s="61"/>
      <c r="AY18110" s="61"/>
      <c r="AZ18110" s="61"/>
      <c r="BA18110" s="61"/>
    </row>
    <row r="18111" spans="39:53" x14ac:dyDescent="0.2">
      <c r="AM18111" s="61"/>
      <c r="AN18111" s="61"/>
      <c r="AO18111" s="171"/>
      <c r="AP18111" s="61"/>
      <c r="AQ18111" s="61"/>
      <c r="AR18111" s="61"/>
      <c r="AS18111" s="61"/>
      <c r="AT18111" s="61"/>
      <c r="AU18111" s="61"/>
      <c r="AV18111" s="61"/>
      <c r="AW18111" s="61"/>
      <c r="AX18111" s="61"/>
      <c r="AY18111" s="61"/>
      <c r="AZ18111" s="61"/>
      <c r="BA18111" s="61"/>
    </row>
    <row r="18112" spans="39:53" x14ac:dyDescent="0.2">
      <c r="AM18112" s="61"/>
      <c r="AN18112" s="61"/>
      <c r="AO18112" s="171"/>
      <c r="AP18112" s="61"/>
      <c r="AQ18112" s="61"/>
      <c r="AR18112" s="61"/>
      <c r="AS18112" s="61"/>
      <c r="AT18112" s="61"/>
      <c r="AU18112" s="61"/>
      <c r="AV18112" s="61"/>
      <c r="AW18112" s="61"/>
      <c r="AX18112" s="61"/>
      <c r="AY18112" s="61"/>
      <c r="AZ18112" s="61"/>
      <c r="BA18112" s="61"/>
    </row>
    <row r="18113" spans="39:53" x14ac:dyDescent="0.2">
      <c r="AM18113" s="61"/>
      <c r="AN18113" s="61"/>
      <c r="AO18113" s="171"/>
      <c r="AP18113" s="61"/>
      <c r="AQ18113" s="61"/>
      <c r="AR18113" s="61"/>
      <c r="AS18113" s="61"/>
      <c r="AT18113" s="61"/>
      <c r="AU18113" s="61"/>
      <c r="AV18113" s="61"/>
      <c r="AW18113" s="61"/>
      <c r="AX18113" s="61"/>
      <c r="AY18113" s="61"/>
      <c r="AZ18113" s="61"/>
      <c r="BA18113" s="61"/>
    </row>
    <row r="18114" spans="39:53" x14ac:dyDescent="0.2">
      <c r="AM18114" s="61"/>
      <c r="AN18114" s="61"/>
      <c r="AO18114" s="171"/>
      <c r="AP18114" s="61"/>
      <c r="AQ18114" s="61"/>
      <c r="AR18114" s="61"/>
      <c r="AS18114" s="61"/>
      <c r="AT18114" s="61"/>
      <c r="AU18114" s="61"/>
      <c r="AV18114" s="61"/>
      <c r="AW18114" s="61"/>
      <c r="AX18114" s="61"/>
      <c r="AY18114" s="61"/>
      <c r="AZ18114" s="61"/>
      <c r="BA18114" s="61"/>
    </row>
    <row r="18115" spans="39:53" x14ac:dyDescent="0.2">
      <c r="AM18115" s="61"/>
      <c r="AN18115" s="61"/>
      <c r="AO18115" s="171"/>
      <c r="AP18115" s="61"/>
      <c r="AQ18115" s="61"/>
      <c r="AR18115" s="61"/>
      <c r="AS18115" s="61"/>
      <c r="AT18115" s="61"/>
      <c r="AU18115" s="61"/>
      <c r="AV18115" s="61"/>
      <c r="AW18115" s="61"/>
      <c r="AX18115" s="61"/>
      <c r="AY18115" s="61"/>
      <c r="AZ18115" s="61"/>
      <c r="BA18115" s="61"/>
    </row>
    <row r="18116" spans="39:53" x14ac:dyDescent="0.2">
      <c r="AM18116" s="61"/>
      <c r="AN18116" s="61"/>
      <c r="AO18116" s="171"/>
      <c r="AP18116" s="61"/>
      <c r="AQ18116" s="61"/>
      <c r="AR18116" s="61"/>
      <c r="AS18116" s="61"/>
      <c r="AT18116" s="61"/>
      <c r="AU18116" s="61"/>
      <c r="AV18116" s="61"/>
      <c r="AW18116" s="61"/>
      <c r="AX18116" s="61"/>
      <c r="AY18116" s="61"/>
      <c r="AZ18116" s="61"/>
      <c r="BA18116" s="61"/>
    </row>
    <row r="18117" spans="39:53" x14ac:dyDescent="0.2">
      <c r="AM18117" s="61"/>
      <c r="AN18117" s="61"/>
      <c r="AO18117" s="171"/>
      <c r="AP18117" s="61"/>
      <c r="AQ18117" s="61"/>
      <c r="AR18117" s="61"/>
      <c r="AS18117" s="61"/>
      <c r="AT18117" s="61"/>
      <c r="AU18117" s="61"/>
      <c r="AV18117" s="61"/>
      <c r="AW18117" s="61"/>
      <c r="AX18117" s="61"/>
      <c r="AY18117" s="61"/>
      <c r="AZ18117" s="61"/>
      <c r="BA18117" s="61"/>
    </row>
    <row r="18118" spans="39:53" x14ac:dyDescent="0.2">
      <c r="AM18118" s="61"/>
      <c r="AN18118" s="61"/>
      <c r="AO18118" s="171"/>
      <c r="AP18118" s="61"/>
      <c r="AQ18118" s="61"/>
      <c r="AR18118" s="61"/>
      <c r="AS18118" s="61"/>
      <c r="AT18118" s="61"/>
      <c r="AU18118" s="61"/>
      <c r="AV18118" s="61"/>
      <c r="AW18118" s="61"/>
      <c r="AX18118" s="61"/>
      <c r="AY18118" s="61"/>
      <c r="AZ18118" s="61"/>
      <c r="BA18118" s="61"/>
    </row>
    <row r="18119" spans="39:53" x14ac:dyDescent="0.2">
      <c r="AM18119" s="61"/>
      <c r="AN18119" s="61"/>
      <c r="AO18119" s="171"/>
      <c r="AP18119" s="61"/>
      <c r="AQ18119" s="61"/>
      <c r="AR18119" s="61"/>
      <c r="AS18119" s="61"/>
      <c r="AT18119" s="61"/>
      <c r="AU18119" s="61"/>
      <c r="AV18119" s="61"/>
      <c r="AW18119" s="61"/>
      <c r="AX18119" s="61"/>
      <c r="AY18119" s="61"/>
      <c r="AZ18119" s="61"/>
      <c r="BA18119" s="61"/>
    </row>
    <row r="18120" spans="39:53" x14ac:dyDescent="0.2">
      <c r="AM18120" s="61"/>
      <c r="AN18120" s="61"/>
      <c r="AO18120" s="171"/>
      <c r="AP18120" s="61"/>
      <c r="AQ18120" s="61"/>
      <c r="AR18120" s="61"/>
      <c r="AS18120" s="61"/>
      <c r="AT18120" s="61"/>
      <c r="AU18120" s="61"/>
      <c r="AV18120" s="61"/>
      <c r="AW18120" s="61"/>
      <c r="AX18120" s="61"/>
      <c r="AY18120" s="61"/>
      <c r="AZ18120" s="61"/>
      <c r="BA18120" s="61"/>
    </row>
    <row r="18121" spans="39:53" x14ac:dyDescent="0.2">
      <c r="AM18121" s="61"/>
      <c r="AN18121" s="61"/>
      <c r="AO18121" s="171"/>
      <c r="AP18121" s="61"/>
      <c r="AQ18121" s="61"/>
      <c r="AR18121" s="61"/>
      <c r="AS18121" s="61"/>
      <c r="AT18121" s="61"/>
      <c r="AU18121" s="61"/>
      <c r="AV18121" s="61"/>
      <c r="AW18121" s="61"/>
      <c r="AX18121" s="61"/>
      <c r="AY18121" s="61"/>
      <c r="AZ18121" s="61"/>
      <c r="BA18121" s="61"/>
    </row>
    <row r="18122" spans="39:53" x14ac:dyDescent="0.2">
      <c r="AM18122" s="61"/>
      <c r="AN18122" s="61"/>
      <c r="AO18122" s="171"/>
      <c r="AP18122" s="61"/>
      <c r="AQ18122" s="61"/>
      <c r="AR18122" s="61"/>
      <c r="AS18122" s="61"/>
      <c r="AT18122" s="61"/>
      <c r="AU18122" s="61"/>
      <c r="AV18122" s="61"/>
      <c r="AW18122" s="61"/>
      <c r="AX18122" s="61"/>
      <c r="AY18122" s="61"/>
      <c r="AZ18122" s="61"/>
      <c r="BA18122" s="61"/>
    </row>
    <row r="18123" spans="39:53" x14ac:dyDescent="0.2">
      <c r="AM18123" s="61"/>
      <c r="AN18123" s="61"/>
      <c r="AO18123" s="171"/>
      <c r="AP18123" s="61"/>
      <c r="AQ18123" s="61"/>
      <c r="AR18123" s="61"/>
      <c r="AS18123" s="61"/>
      <c r="AT18123" s="61"/>
      <c r="AU18123" s="61"/>
      <c r="AV18123" s="61"/>
      <c r="AW18123" s="61"/>
      <c r="AX18123" s="61"/>
      <c r="AY18123" s="61"/>
      <c r="AZ18123" s="61"/>
      <c r="BA18123" s="61"/>
    </row>
    <row r="18124" spans="39:53" x14ac:dyDescent="0.2">
      <c r="AM18124" s="61"/>
      <c r="AN18124" s="61"/>
      <c r="AO18124" s="171"/>
      <c r="AP18124" s="61"/>
      <c r="AQ18124" s="61"/>
      <c r="AR18124" s="61"/>
      <c r="AS18124" s="61"/>
      <c r="AT18124" s="61"/>
      <c r="AU18124" s="61"/>
      <c r="AV18124" s="61"/>
      <c r="AW18124" s="61"/>
      <c r="AX18124" s="61"/>
      <c r="AY18124" s="61"/>
      <c r="AZ18124" s="61"/>
      <c r="BA18124" s="61"/>
    </row>
    <row r="18125" spans="39:53" x14ac:dyDescent="0.2">
      <c r="AM18125" s="61"/>
      <c r="AN18125" s="61"/>
      <c r="AO18125" s="171"/>
      <c r="AP18125" s="61"/>
      <c r="AQ18125" s="61"/>
      <c r="AR18125" s="61"/>
      <c r="AS18125" s="61"/>
      <c r="AT18125" s="61"/>
      <c r="AU18125" s="61"/>
      <c r="AV18125" s="61"/>
      <c r="AW18125" s="61"/>
      <c r="AX18125" s="61"/>
      <c r="AY18125" s="61"/>
      <c r="AZ18125" s="61"/>
      <c r="BA18125" s="61"/>
    </row>
    <row r="18126" spans="39:53" x14ac:dyDescent="0.2">
      <c r="AM18126" s="61"/>
      <c r="AN18126" s="61"/>
      <c r="AO18126" s="171"/>
      <c r="AP18126" s="61"/>
      <c r="AQ18126" s="61"/>
      <c r="AR18126" s="61"/>
      <c r="AS18126" s="61"/>
      <c r="AT18126" s="61"/>
      <c r="AU18126" s="61"/>
      <c r="AV18126" s="61"/>
      <c r="AW18126" s="61"/>
      <c r="AX18126" s="61"/>
      <c r="AY18126" s="61"/>
      <c r="AZ18126" s="61"/>
      <c r="BA18126" s="61"/>
    </row>
    <row r="18127" spans="39:53" x14ac:dyDescent="0.2">
      <c r="AM18127" s="61"/>
      <c r="AN18127" s="61"/>
      <c r="AO18127" s="171"/>
      <c r="AP18127" s="61"/>
      <c r="AQ18127" s="61"/>
      <c r="AR18127" s="61"/>
      <c r="AS18127" s="61"/>
      <c r="AT18127" s="61"/>
      <c r="AU18127" s="61"/>
      <c r="AV18127" s="61"/>
      <c r="AW18127" s="61"/>
      <c r="AX18127" s="61"/>
      <c r="AY18127" s="61"/>
      <c r="AZ18127" s="61"/>
      <c r="BA18127" s="61"/>
    </row>
    <row r="18128" spans="39:53" x14ac:dyDescent="0.2">
      <c r="AM18128" s="61"/>
      <c r="AN18128" s="61"/>
      <c r="AO18128" s="171"/>
      <c r="AP18128" s="61"/>
      <c r="AQ18128" s="61"/>
      <c r="AR18128" s="61"/>
      <c r="AS18128" s="61"/>
      <c r="AT18128" s="61"/>
      <c r="AU18128" s="61"/>
      <c r="AV18128" s="61"/>
      <c r="AW18128" s="61"/>
      <c r="AX18128" s="61"/>
      <c r="AY18128" s="61"/>
      <c r="AZ18128" s="61"/>
      <c r="BA18128" s="61"/>
    </row>
    <row r="18129" spans="39:53" x14ac:dyDescent="0.2">
      <c r="AM18129" s="61"/>
      <c r="AN18129" s="61"/>
      <c r="AO18129" s="171"/>
      <c r="AP18129" s="61"/>
      <c r="AQ18129" s="61"/>
      <c r="AR18129" s="61"/>
      <c r="AS18129" s="61"/>
      <c r="AT18129" s="61"/>
      <c r="AU18129" s="61"/>
      <c r="AV18129" s="61"/>
      <c r="AW18129" s="61"/>
      <c r="AX18129" s="61"/>
      <c r="AY18129" s="61"/>
      <c r="AZ18129" s="61"/>
      <c r="BA18129" s="61"/>
    </row>
    <row r="18130" spans="39:53" x14ac:dyDescent="0.2">
      <c r="AM18130" s="61"/>
      <c r="AN18130" s="61"/>
      <c r="AO18130" s="171"/>
      <c r="AP18130" s="61"/>
      <c r="AQ18130" s="61"/>
      <c r="AR18130" s="61"/>
      <c r="AS18130" s="61"/>
      <c r="AT18130" s="61"/>
      <c r="AU18130" s="61"/>
      <c r="AV18130" s="61"/>
      <c r="AW18130" s="61"/>
      <c r="AX18130" s="61"/>
      <c r="AY18130" s="61"/>
      <c r="AZ18130" s="61"/>
      <c r="BA18130" s="61"/>
    </row>
    <row r="18131" spans="39:53" x14ac:dyDescent="0.2">
      <c r="AM18131" s="61"/>
      <c r="AN18131" s="61"/>
      <c r="AO18131" s="171"/>
      <c r="AP18131" s="61"/>
      <c r="AQ18131" s="61"/>
      <c r="AR18131" s="61"/>
      <c r="AS18131" s="61"/>
      <c r="AT18131" s="61"/>
      <c r="AU18131" s="61"/>
      <c r="AV18131" s="61"/>
      <c r="AW18131" s="61"/>
      <c r="AX18131" s="61"/>
      <c r="AY18131" s="61"/>
      <c r="AZ18131" s="61"/>
      <c r="BA18131" s="61"/>
    </row>
    <row r="18132" spans="39:53" x14ac:dyDescent="0.2">
      <c r="AM18132" s="61"/>
      <c r="AN18132" s="61"/>
      <c r="AO18132" s="171"/>
      <c r="AP18132" s="61"/>
      <c r="AQ18132" s="61"/>
      <c r="AR18132" s="61"/>
      <c r="AS18132" s="61"/>
      <c r="AT18132" s="61"/>
      <c r="AU18132" s="61"/>
      <c r="AV18132" s="61"/>
      <c r="AW18132" s="61"/>
      <c r="AX18132" s="61"/>
      <c r="AY18132" s="61"/>
      <c r="AZ18132" s="61"/>
      <c r="BA18132" s="61"/>
    </row>
    <row r="18133" spans="39:53" x14ac:dyDescent="0.2">
      <c r="AM18133" s="61"/>
      <c r="AN18133" s="61"/>
      <c r="AO18133" s="171"/>
      <c r="AP18133" s="61"/>
      <c r="AQ18133" s="61"/>
      <c r="AR18133" s="61"/>
      <c r="AS18133" s="61"/>
      <c r="AT18133" s="61"/>
      <c r="AU18133" s="61"/>
      <c r="AV18133" s="61"/>
      <c r="AW18133" s="61"/>
      <c r="AX18133" s="61"/>
      <c r="AY18133" s="61"/>
      <c r="AZ18133" s="61"/>
      <c r="BA18133" s="61"/>
    </row>
    <row r="18134" spans="39:53" x14ac:dyDescent="0.2">
      <c r="AM18134" s="61"/>
      <c r="AN18134" s="61"/>
      <c r="AO18134" s="171"/>
      <c r="AP18134" s="61"/>
      <c r="AQ18134" s="61"/>
      <c r="AR18134" s="61"/>
      <c r="AS18134" s="61"/>
      <c r="AT18134" s="61"/>
      <c r="AU18134" s="61"/>
      <c r="AV18134" s="61"/>
      <c r="AW18134" s="61"/>
      <c r="AX18134" s="61"/>
      <c r="AY18134" s="61"/>
      <c r="AZ18134" s="61"/>
      <c r="BA18134" s="61"/>
    </row>
    <row r="18135" spans="39:53" x14ac:dyDescent="0.2">
      <c r="AM18135" s="61"/>
      <c r="AN18135" s="61"/>
      <c r="AO18135" s="171"/>
      <c r="AP18135" s="61"/>
      <c r="AQ18135" s="61"/>
      <c r="AR18135" s="61"/>
      <c r="AS18135" s="61"/>
      <c r="AT18135" s="61"/>
      <c r="AU18135" s="61"/>
      <c r="AV18135" s="61"/>
      <c r="AW18135" s="61"/>
      <c r="AX18135" s="61"/>
      <c r="AY18135" s="61"/>
      <c r="AZ18135" s="61"/>
      <c r="BA18135" s="61"/>
    </row>
    <row r="18136" spans="39:53" x14ac:dyDescent="0.2">
      <c r="AM18136" s="61"/>
      <c r="AN18136" s="61"/>
      <c r="AO18136" s="171"/>
      <c r="AP18136" s="61"/>
      <c r="AQ18136" s="61"/>
      <c r="AR18136" s="61"/>
      <c r="AS18136" s="61"/>
      <c r="AT18136" s="61"/>
      <c r="AU18136" s="61"/>
      <c r="AV18136" s="61"/>
      <c r="AW18136" s="61"/>
      <c r="AX18136" s="61"/>
      <c r="AY18136" s="61"/>
      <c r="AZ18136" s="61"/>
      <c r="BA18136" s="61"/>
    </row>
    <row r="18137" spans="39:53" x14ac:dyDescent="0.2">
      <c r="AM18137" s="61"/>
      <c r="AN18137" s="61"/>
      <c r="AO18137" s="171"/>
      <c r="AP18137" s="61"/>
      <c r="AQ18137" s="61"/>
      <c r="AR18137" s="61"/>
      <c r="AS18137" s="61"/>
      <c r="AT18137" s="61"/>
      <c r="AU18137" s="61"/>
      <c r="AV18137" s="61"/>
      <c r="AW18137" s="61"/>
      <c r="AX18137" s="61"/>
      <c r="AY18137" s="61"/>
      <c r="AZ18137" s="61"/>
      <c r="BA18137" s="61"/>
    </row>
    <row r="18138" spans="39:53" x14ac:dyDescent="0.2">
      <c r="AM18138" s="61"/>
      <c r="AN18138" s="61"/>
      <c r="AO18138" s="171"/>
      <c r="AP18138" s="61"/>
      <c r="AQ18138" s="61"/>
      <c r="AR18138" s="61"/>
      <c r="AS18138" s="61"/>
      <c r="AT18138" s="61"/>
      <c r="AU18138" s="61"/>
      <c r="AV18138" s="61"/>
      <c r="AW18138" s="61"/>
      <c r="AX18138" s="61"/>
      <c r="AY18138" s="61"/>
      <c r="AZ18138" s="61"/>
      <c r="BA18138" s="61"/>
    </row>
    <row r="18139" spans="39:53" x14ac:dyDescent="0.2">
      <c r="AM18139" s="61"/>
      <c r="AN18139" s="61"/>
      <c r="AO18139" s="171"/>
      <c r="AP18139" s="61"/>
      <c r="AQ18139" s="61"/>
      <c r="AR18139" s="61"/>
      <c r="AS18139" s="61"/>
      <c r="AT18139" s="61"/>
      <c r="AU18139" s="61"/>
      <c r="AV18139" s="61"/>
      <c r="AW18139" s="61"/>
      <c r="AX18139" s="61"/>
      <c r="AY18139" s="61"/>
      <c r="AZ18139" s="61"/>
      <c r="BA18139" s="61"/>
    </row>
    <row r="18140" spans="39:53" x14ac:dyDescent="0.2">
      <c r="AM18140" s="61"/>
      <c r="AN18140" s="61"/>
      <c r="AO18140" s="171"/>
      <c r="AP18140" s="61"/>
      <c r="AQ18140" s="61"/>
      <c r="AR18140" s="61"/>
      <c r="AS18140" s="61"/>
      <c r="AT18140" s="61"/>
      <c r="AU18140" s="61"/>
      <c r="AV18140" s="61"/>
      <c r="AW18140" s="61"/>
      <c r="AX18140" s="61"/>
      <c r="AY18140" s="61"/>
      <c r="AZ18140" s="61"/>
      <c r="BA18140" s="61"/>
    </row>
    <row r="18141" spans="39:53" x14ac:dyDescent="0.2">
      <c r="AM18141" s="61"/>
      <c r="AN18141" s="61"/>
      <c r="AO18141" s="171"/>
      <c r="AP18141" s="61"/>
      <c r="AQ18141" s="61"/>
      <c r="AR18141" s="61"/>
      <c r="AS18141" s="61"/>
      <c r="AT18141" s="61"/>
      <c r="AU18141" s="61"/>
      <c r="AV18141" s="61"/>
      <c r="AW18141" s="61"/>
      <c r="AX18141" s="61"/>
      <c r="AY18141" s="61"/>
      <c r="AZ18141" s="61"/>
      <c r="BA18141" s="61"/>
    </row>
    <row r="18142" spans="39:53" x14ac:dyDescent="0.2">
      <c r="AM18142" s="61"/>
      <c r="AN18142" s="61"/>
      <c r="AO18142" s="171"/>
      <c r="AP18142" s="61"/>
      <c r="AQ18142" s="61"/>
      <c r="AR18142" s="61"/>
      <c r="AS18142" s="61"/>
      <c r="AT18142" s="61"/>
      <c r="AU18142" s="61"/>
      <c r="AV18142" s="61"/>
      <c r="AW18142" s="61"/>
      <c r="AX18142" s="61"/>
      <c r="AY18142" s="61"/>
      <c r="AZ18142" s="61"/>
      <c r="BA18142" s="61"/>
    </row>
    <row r="18143" spans="39:53" x14ac:dyDescent="0.2">
      <c r="AM18143" s="61"/>
      <c r="AN18143" s="61"/>
      <c r="AO18143" s="171"/>
      <c r="AP18143" s="61"/>
      <c r="AQ18143" s="61"/>
      <c r="AR18143" s="61"/>
      <c r="AS18143" s="61"/>
      <c r="AT18143" s="61"/>
      <c r="AU18143" s="61"/>
      <c r="AV18143" s="61"/>
      <c r="AW18143" s="61"/>
      <c r="AX18143" s="61"/>
      <c r="AY18143" s="61"/>
      <c r="AZ18143" s="61"/>
      <c r="BA18143" s="61"/>
    </row>
    <row r="18144" spans="39:53" x14ac:dyDescent="0.2">
      <c r="AM18144" s="61"/>
      <c r="AN18144" s="61"/>
      <c r="AO18144" s="171"/>
      <c r="AP18144" s="61"/>
      <c r="AQ18144" s="61"/>
      <c r="AR18144" s="61"/>
      <c r="AS18144" s="61"/>
      <c r="AT18144" s="61"/>
      <c r="AU18144" s="61"/>
      <c r="AV18144" s="61"/>
      <c r="AW18144" s="61"/>
      <c r="AX18144" s="61"/>
      <c r="AY18144" s="61"/>
      <c r="AZ18144" s="61"/>
      <c r="BA18144" s="61"/>
    </row>
    <row r="18145" spans="39:53" x14ac:dyDescent="0.2">
      <c r="AM18145" s="61"/>
      <c r="AN18145" s="61"/>
      <c r="AO18145" s="171"/>
      <c r="AP18145" s="61"/>
      <c r="AQ18145" s="61"/>
      <c r="AR18145" s="61"/>
      <c r="AS18145" s="61"/>
      <c r="AT18145" s="61"/>
      <c r="AU18145" s="61"/>
      <c r="AV18145" s="61"/>
      <c r="AW18145" s="61"/>
      <c r="AX18145" s="61"/>
      <c r="AY18145" s="61"/>
      <c r="AZ18145" s="61"/>
      <c r="BA18145" s="61"/>
    </row>
    <row r="18146" spans="39:53" x14ac:dyDescent="0.2">
      <c r="AM18146" s="61"/>
      <c r="AN18146" s="61"/>
      <c r="AO18146" s="171"/>
      <c r="AP18146" s="61"/>
      <c r="AQ18146" s="61"/>
      <c r="AR18146" s="61"/>
      <c r="AS18146" s="61"/>
      <c r="AT18146" s="61"/>
      <c r="AU18146" s="61"/>
      <c r="AV18146" s="61"/>
      <c r="AW18146" s="61"/>
      <c r="AX18146" s="61"/>
      <c r="AY18146" s="61"/>
      <c r="AZ18146" s="61"/>
      <c r="BA18146" s="61"/>
    </row>
    <row r="18147" spans="39:53" x14ac:dyDescent="0.2">
      <c r="AM18147" s="61"/>
      <c r="AN18147" s="61"/>
      <c r="AO18147" s="171"/>
      <c r="AP18147" s="61"/>
      <c r="AQ18147" s="61"/>
      <c r="AR18147" s="61"/>
      <c r="AS18147" s="61"/>
      <c r="AT18147" s="61"/>
      <c r="AU18147" s="61"/>
      <c r="AV18147" s="61"/>
      <c r="AW18147" s="61"/>
      <c r="AX18147" s="61"/>
      <c r="AY18147" s="61"/>
      <c r="AZ18147" s="61"/>
      <c r="BA18147" s="61"/>
    </row>
    <row r="18148" spans="39:53" x14ac:dyDescent="0.2">
      <c r="AM18148" s="61"/>
      <c r="AN18148" s="61"/>
      <c r="AO18148" s="171"/>
      <c r="AP18148" s="61"/>
      <c r="AQ18148" s="61"/>
      <c r="AR18148" s="61"/>
      <c r="AS18148" s="61"/>
      <c r="AT18148" s="61"/>
      <c r="AU18148" s="61"/>
      <c r="AV18148" s="61"/>
      <c r="AW18148" s="61"/>
      <c r="AX18148" s="61"/>
      <c r="AY18148" s="61"/>
      <c r="AZ18148" s="61"/>
      <c r="BA18148" s="61"/>
    </row>
    <row r="18149" spans="39:53" x14ac:dyDescent="0.2">
      <c r="AM18149" s="61"/>
      <c r="AN18149" s="61"/>
      <c r="AO18149" s="171"/>
      <c r="AP18149" s="61"/>
      <c r="AQ18149" s="61"/>
      <c r="AR18149" s="61"/>
      <c r="AS18149" s="61"/>
      <c r="AT18149" s="61"/>
      <c r="AU18149" s="61"/>
      <c r="AV18149" s="61"/>
      <c r="AW18149" s="61"/>
      <c r="AX18149" s="61"/>
      <c r="AY18149" s="61"/>
      <c r="AZ18149" s="61"/>
      <c r="BA18149" s="61"/>
    </row>
    <row r="18150" spans="39:53" x14ac:dyDescent="0.2">
      <c r="AM18150" s="61"/>
      <c r="AN18150" s="61"/>
      <c r="AO18150" s="171"/>
      <c r="AP18150" s="61"/>
      <c r="AQ18150" s="61"/>
      <c r="AR18150" s="61"/>
      <c r="AS18150" s="61"/>
      <c r="AT18150" s="61"/>
      <c r="AU18150" s="61"/>
      <c r="AV18150" s="61"/>
      <c r="AW18150" s="61"/>
      <c r="AX18150" s="61"/>
      <c r="AY18150" s="61"/>
      <c r="AZ18150" s="61"/>
      <c r="BA18150" s="61"/>
    </row>
    <row r="18151" spans="39:53" x14ac:dyDescent="0.2">
      <c r="AM18151" s="61"/>
      <c r="AN18151" s="61"/>
      <c r="AO18151" s="171"/>
      <c r="AP18151" s="61"/>
      <c r="AQ18151" s="61"/>
      <c r="AR18151" s="61"/>
      <c r="AS18151" s="61"/>
      <c r="AT18151" s="61"/>
      <c r="AU18151" s="61"/>
      <c r="AV18151" s="61"/>
      <c r="AW18151" s="61"/>
      <c r="AX18151" s="61"/>
      <c r="AY18151" s="61"/>
      <c r="AZ18151" s="61"/>
      <c r="BA18151" s="61"/>
    </row>
    <row r="18152" spans="39:53" x14ac:dyDescent="0.2">
      <c r="AM18152" s="61"/>
      <c r="AN18152" s="61"/>
      <c r="AO18152" s="171"/>
      <c r="AP18152" s="61"/>
      <c r="AQ18152" s="61"/>
      <c r="AR18152" s="61"/>
      <c r="AS18152" s="61"/>
      <c r="AT18152" s="61"/>
      <c r="AU18152" s="61"/>
      <c r="AV18152" s="61"/>
      <c r="AW18152" s="61"/>
      <c r="AX18152" s="61"/>
      <c r="AY18152" s="61"/>
      <c r="AZ18152" s="61"/>
      <c r="BA18152" s="61"/>
    </row>
    <row r="18153" spans="39:53" x14ac:dyDescent="0.2">
      <c r="AM18153" s="61"/>
      <c r="AN18153" s="61"/>
      <c r="AO18153" s="171"/>
      <c r="AP18153" s="61"/>
      <c r="AQ18153" s="61"/>
      <c r="AR18153" s="61"/>
      <c r="AS18153" s="61"/>
      <c r="AT18153" s="61"/>
      <c r="AU18153" s="61"/>
      <c r="AV18153" s="61"/>
      <c r="AW18153" s="61"/>
      <c r="AX18153" s="61"/>
      <c r="AY18153" s="61"/>
      <c r="AZ18153" s="61"/>
      <c r="BA18153" s="61"/>
    </row>
    <row r="18154" spans="39:53" x14ac:dyDescent="0.2">
      <c r="AM18154" s="61"/>
      <c r="AN18154" s="61"/>
      <c r="AO18154" s="171"/>
      <c r="AP18154" s="61"/>
      <c r="AQ18154" s="61"/>
      <c r="AR18154" s="61"/>
      <c r="AS18154" s="61"/>
      <c r="AT18154" s="61"/>
      <c r="AU18154" s="61"/>
      <c r="AV18154" s="61"/>
      <c r="AW18154" s="61"/>
      <c r="AX18154" s="61"/>
      <c r="AY18154" s="61"/>
      <c r="AZ18154" s="61"/>
      <c r="BA18154" s="61"/>
    </row>
    <row r="18155" spans="39:53" x14ac:dyDescent="0.2">
      <c r="AM18155" s="61"/>
      <c r="AN18155" s="61"/>
      <c r="AO18155" s="171"/>
      <c r="AP18155" s="61"/>
      <c r="AQ18155" s="61"/>
      <c r="AR18155" s="61"/>
      <c r="AS18155" s="61"/>
      <c r="AT18155" s="61"/>
      <c r="AU18155" s="61"/>
      <c r="AV18155" s="61"/>
      <c r="AW18155" s="61"/>
      <c r="AX18155" s="61"/>
      <c r="AY18155" s="61"/>
      <c r="AZ18155" s="61"/>
      <c r="BA18155" s="61"/>
    </row>
    <row r="18156" spans="39:53" x14ac:dyDescent="0.2">
      <c r="AM18156" s="61"/>
      <c r="AN18156" s="61"/>
      <c r="AO18156" s="171"/>
      <c r="AP18156" s="61"/>
      <c r="AQ18156" s="61"/>
      <c r="AR18156" s="61"/>
      <c r="AS18156" s="61"/>
      <c r="AT18156" s="61"/>
      <c r="AU18156" s="61"/>
      <c r="AV18156" s="61"/>
      <c r="AW18156" s="61"/>
      <c r="AX18156" s="61"/>
      <c r="AY18156" s="61"/>
      <c r="AZ18156" s="61"/>
      <c r="BA18156" s="61"/>
    </row>
    <row r="18157" spans="39:53" x14ac:dyDescent="0.2">
      <c r="AM18157" s="61"/>
      <c r="AN18157" s="61"/>
      <c r="AO18157" s="171"/>
      <c r="AP18157" s="61"/>
      <c r="AQ18157" s="61"/>
      <c r="AR18157" s="61"/>
      <c r="AS18157" s="61"/>
      <c r="AT18157" s="61"/>
      <c r="AU18157" s="61"/>
      <c r="AV18157" s="61"/>
      <c r="AW18157" s="61"/>
      <c r="AX18157" s="61"/>
      <c r="AY18157" s="61"/>
      <c r="AZ18157" s="61"/>
      <c r="BA18157" s="61"/>
    </row>
    <row r="18158" spans="39:53" x14ac:dyDescent="0.2">
      <c r="AM18158" s="61"/>
      <c r="AN18158" s="61"/>
      <c r="AO18158" s="171"/>
      <c r="AP18158" s="61"/>
      <c r="AQ18158" s="61"/>
      <c r="AR18158" s="61"/>
      <c r="AS18158" s="61"/>
      <c r="AT18158" s="61"/>
      <c r="AU18158" s="61"/>
      <c r="AV18158" s="61"/>
      <c r="AW18158" s="61"/>
      <c r="AX18158" s="61"/>
      <c r="AY18158" s="61"/>
      <c r="AZ18158" s="61"/>
      <c r="BA18158" s="61"/>
    </row>
    <row r="18159" spans="39:53" x14ac:dyDescent="0.2">
      <c r="AM18159" s="61"/>
      <c r="AN18159" s="61"/>
      <c r="AO18159" s="171"/>
      <c r="AP18159" s="61"/>
      <c r="AQ18159" s="61"/>
      <c r="AR18159" s="61"/>
      <c r="AS18159" s="61"/>
      <c r="AT18159" s="61"/>
      <c r="AU18159" s="61"/>
      <c r="AV18159" s="61"/>
      <c r="AW18159" s="61"/>
      <c r="AX18159" s="61"/>
      <c r="AY18159" s="61"/>
      <c r="AZ18159" s="61"/>
      <c r="BA18159" s="61"/>
    </row>
    <row r="18160" spans="39:53" x14ac:dyDescent="0.2">
      <c r="AM18160" s="61"/>
      <c r="AN18160" s="61"/>
      <c r="AO18160" s="171"/>
      <c r="AP18160" s="61"/>
      <c r="AQ18160" s="61"/>
      <c r="AR18160" s="61"/>
      <c r="AS18160" s="61"/>
      <c r="AT18160" s="61"/>
      <c r="AU18160" s="61"/>
      <c r="AV18160" s="61"/>
      <c r="AW18160" s="61"/>
      <c r="AX18160" s="61"/>
      <c r="AY18160" s="61"/>
      <c r="AZ18160" s="61"/>
      <c r="BA18160" s="61"/>
    </row>
    <row r="18161" spans="39:53" x14ac:dyDescent="0.2">
      <c r="AM18161" s="61"/>
      <c r="AN18161" s="61"/>
      <c r="AO18161" s="171"/>
      <c r="AP18161" s="61"/>
      <c r="AQ18161" s="61"/>
      <c r="AR18161" s="61"/>
      <c r="AS18161" s="61"/>
      <c r="AT18161" s="61"/>
      <c r="AU18161" s="61"/>
      <c r="AV18161" s="61"/>
      <c r="AW18161" s="61"/>
      <c r="AX18161" s="61"/>
      <c r="AY18161" s="61"/>
      <c r="AZ18161" s="61"/>
      <c r="BA18161" s="61"/>
    </row>
    <row r="18162" spans="39:53" x14ac:dyDescent="0.2">
      <c r="AM18162" s="61"/>
      <c r="AN18162" s="61"/>
      <c r="AO18162" s="171"/>
      <c r="AP18162" s="61"/>
      <c r="AQ18162" s="61"/>
      <c r="AR18162" s="61"/>
      <c r="AS18162" s="61"/>
      <c r="AT18162" s="61"/>
      <c r="AU18162" s="61"/>
      <c r="AV18162" s="61"/>
      <c r="AW18162" s="61"/>
      <c r="AX18162" s="61"/>
      <c r="AY18162" s="61"/>
      <c r="AZ18162" s="61"/>
      <c r="BA18162" s="61"/>
    </row>
    <row r="18163" spans="39:53" x14ac:dyDescent="0.2">
      <c r="AM18163" s="61"/>
      <c r="AN18163" s="61"/>
      <c r="AO18163" s="171"/>
      <c r="AP18163" s="61"/>
      <c r="AQ18163" s="61"/>
      <c r="AR18163" s="61"/>
      <c r="AS18163" s="61"/>
      <c r="AT18163" s="61"/>
      <c r="AU18163" s="61"/>
      <c r="AV18163" s="61"/>
      <c r="AW18163" s="61"/>
      <c r="AX18163" s="61"/>
      <c r="AY18163" s="61"/>
      <c r="AZ18163" s="61"/>
      <c r="BA18163" s="61"/>
    </row>
    <row r="18164" spans="39:53" x14ac:dyDescent="0.2">
      <c r="AM18164" s="61"/>
      <c r="AN18164" s="61"/>
      <c r="AO18164" s="171"/>
      <c r="AP18164" s="61"/>
      <c r="AQ18164" s="61"/>
      <c r="AR18164" s="61"/>
      <c r="AS18164" s="61"/>
      <c r="AT18164" s="61"/>
      <c r="AU18164" s="61"/>
      <c r="AV18164" s="61"/>
      <c r="AW18164" s="61"/>
      <c r="AX18164" s="61"/>
      <c r="AY18164" s="61"/>
      <c r="AZ18164" s="61"/>
      <c r="BA18164" s="61"/>
    </row>
    <row r="18165" spans="39:53" x14ac:dyDescent="0.2">
      <c r="AM18165" s="61"/>
      <c r="AN18165" s="61"/>
      <c r="AO18165" s="171"/>
      <c r="AP18165" s="61"/>
      <c r="AQ18165" s="61"/>
      <c r="AR18165" s="61"/>
      <c r="AS18165" s="61"/>
      <c r="AT18165" s="61"/>
      <c r="AU18165" s="61"/>
      <c r="AV18165" s="61"/>
      <c r="AW18165" s="61"/>
      <c r="AX18165" s="61"/>
      <c r="AY18165" s="61"/>
      <c r="AZ18165" s="61"/>
      <c r="BA18165" s="61"/>
    </row>
    <row r="18166" spans="39:53" x14ac:dyDescent="0.2">
      <c r="AM18166" s="61"/>
      <c r="AN18166" s="61"/>
      <c r="AO18166" s="171"/>
      <c r="AP18166" s="61"/>
      <c r="AQ18166" s="61"/>
      <c r="AR18166" s="61"/>
      <c r="AS18166" s="61"/>
      <c r="AT18166" s="61"/>
      <c r="AU18166" s="61"/>
      <c r="AV18166" s="61"/>
      <c r="AW18166" s="61"/>
      <c r="AX18166" s="61"/>
      <c r="AY18166" s="61"/>
      <c r="AZ18166" s="61"/>
      <c r="BA18166" s="61"/>
    </row>
    <row r="18167" spans="39:53" x14ac:dyDescent="0.2">
      <c r="AM18167" s="61"/>
      <c r="AN18167" s="61"/>
      <c r="AO18167" s="171"/>
      <c r="AP18167" s="61"/>
      <c r="AQ18167" s="61"/>
      <c r="AR18167" s="61"/>
      <c r="AS18167" s="61"/>
      <c r="AT18167" s="61"/>
      <c r="AU18167" s="61"/>
      <c r="AV18167" s="61"/>
      <c r="AW18167" s="61"/>
      <c r="AX18167" s="61"/>
      <c r="AY18167" s="61"/>
      <c r="AZ18167" s="61"/>
      <c r="BA18167" s="61"/>
    </row>
    <row r="18168" spans="39:53" x14ac:dyDescent="0.2">
      <c r="AM18168" s="61"/>
      <c r="AN18168" s="61"/>
      <c r="AO18168" s="171"/>
      <c r="AP18168" s="61"/>
      <c r="AQ18168" s="61"/>
      <c r="AR18168" s="61"/>
      <c r="AS18168" s="61"/>
      <c r="AT18168" s="61"/>
      <c r="AU18168" s="61"/>
      <c r="AV18168" s="61"/>
      <c r="AW18168" s="61"/>
      <c r="AX18168" s="61"/>
      <c r="AY18168" s="61"/>
      <c r="AZ18168" s="61"/>
      <c r="BA18168" s="61"/>
    </row>
    <row r="18169" spans="39:53" x14ac:dyDescent="0.2">
      <c r="AM18169" s="61"/>
      <c r="AN18169" s="61"/>
      <c r="AO18169" s="171"/>
      <c r="AP18169" s="61"/>
      <c r="AQ18169" s="61"/>
      <c r="AR18169" s="61"/>
      <c r="AS18169" s="61"/>
      <c r="AT18169" s="61"/>
      <c r="AU18169" s="61"/>
      <c r="AV18169" s="61"/>
      <c r="AW18169" s="61"/>
      <c r="AX18169" s="61"/>
      <c r="AY18169" s="61"/>
      <c r="AZ18169" s="61"/>
      <c r="BA18169" s="61"/>
    </row>
    <row r="18170" spans="39:53" x14ac:dyDescent="0.2">
      <c r="AM18170" s="61"/>
      <c r="AN18170" s="61"/>
      <c r="AO18170" s="171"/>
      <c r="AP18170" s="61"/>
      <c r="AQ18170" s="61"/>
      <c r="AR18170" s="61"/>
      <c r="AS18170" s="61"/>
      <c r="AT18170" s="61"/>
      <c r="AU18170" s="61"/>
      <c r="AV18170" s="61"/>
      <c r="AW18170" s="61"/>
      <c r="AX18170" s="61"/>
      <c r="AY18170" s="61"/>
      <c r="AZ18170" s="61"/>
      <c r="BA18170" s="61"/>
    </row>
    <row r="18171" spans="39:53" x14ac:dyDescent="0.2">
      <c r="AM18171" s="61"/>
      <c r="AN18171" s="61"/>
      <c r="AO18171" s="171"/>
      <c r="AP18171" s="61"/>
      <c r="AQ18171" s="61"/>
      <c r="AR18171" s="61"/>
      <c r="AS18171" s="61"/>
      <c r="AT18171" s="61"/>
      <c r="AU18171" s="61"/>
      <c r="AV18171" s="61"/>
      <c r="AW18171" s="61"/>
      <c r="AX18171" s="61"/>
      <c r="AY18171" s="61"/>
      <c r="AZ18171" s="61"/>
      <c r="BA18171" s="61"/>
    </row>
    <row r="18172" spans="39:53" x14ac:dyDescent="0.2">
      <c r="AM18172" s="61"/>
      <c r="AN18172" s="61"/>
      <c r="AO18172" s="171"/>
      <c r="AP18172" s="61"/>
      <c r="AQ18172" s="61"/>
      <c r="AR18172" s="61"/>
      <c r="AS18172" s="61"/>
      <c r="AT18172" s="61"/>
      <c r="AU18172" s="61"/>
      <c r="AV18172" s="61"/>
      <c r="AW18172" s="61"/>
      <c r="AX18172" s="61"/>
      <c r="AY18172" s="61"/>
      <c r="AZ18172" s="61"/>
      <c r="BA18172" s="61"/>
    </row>
    <row r="18173" spans="39:53" x14ac:dyDescent="0.2">
      <c r="AM18173" s="61"/>
      <c r="AN18173" s="61"/>
      <c r="AO18173" s="171"/>
      <c r="AP18173" s="61"/>
      <c r="AQ18173" s="61"/>
      <c r="AR18173" s="61"/>
      <c r="AS18173" s="61"/>
      <c r="AT18173" s="61"/>
      <c r="AU18173" s="61"/>
      <c r="AV18173" s="61"/>
      <c r="AW18173" s="61"/>
      <c r="AX18173" s="61"/>
      <c r="AY18173" s="61"/>
      <c r="AZ18173" s="61"/>
      <c r="BA18173" s="61"/>
    </row>
    <row r="18174" spans="39:53" x14ac:dyDescent="0.2">
      <c r="AM18174" s="61"/>
      <c r="AN18174" s="61"/>
      <c r="AO18174" s="171"/>
      <c r="AP18174" s="61"/>
      <c r="AQ18174" s="61"/>
      <c r="AR18174" s="61"/>
      <c r="AS18174" s="61"/>
      <c r="AT18174" s="61"/>
      <c r="AU18174" s="61"/>
      <c r="AV18174" s="61"/>
      <c r="AW18174" s="61"/>
      <c r="AX18174" s="61"/>
      <c r="AY18174" s="61"/>
      <c r="AZ18174" s="61"/>
      <c r="BA18174" s="61"/>
    </row>
    <row r="18175" spans="39:53" x14ac:dyDescent="0.2">
      <c r="AM18175" s="61"/>
      <c r="AN18175" s="61"/>
      <c r="AO18175" s="171"/>
      <c r="AP18175" s="61"/>
      <c r="AQ18175" s="61"/>
      <c r="AR18175" s="61"/>
      <c r="AS18175" s="61"/>
      <c r="AT18175" s="61"/>
      <c r="AU18175" s="61"/>
      <c r="AV18175" s="61"/>
      <c r="AW18175" s="61"/>
      <c r="AX18175" s="61"/>
      <c r="AY18175" s="61"/>
      <c r="AZ18175" s="61"/>
      <c r="BA18175" s="61"/>
    </row>
    <row r="18176" spans="39:53" x14ac:dyDescent="0.2">
      <c r="AM18176" s="61"/>
      <c r="AN18176" s="61"/>
      <c r="AO18176" s="171"/>
      <c r="AP18176" s="61"/>
      <c r="AQ18176" s="61"/>
      <c r="AR18176" s="61"/>
      <c r="AS18176" s="61"/>
      <c r="AT18176" s="61"/>
      <c r="AU18176" s="61"/>
      <c r="AV18176" s="61"/>
      <c r="AW18176" s="61"/>
      <c r="AX18176" s="61"/>
      <c r="AY18176" s="61"/>
      <c r="AZ18176" s="61"/>
      <c r="BA18176" s="61"/>
    </row>
    <row r="18177" spans="39:53" x14ac:dyDescent="0.2">
      <c r="AM18177" s="61"/>
      <c r="AN18177" s="61"/>
      <c r="AO18177" s="171"/>
      <c r="AP18177" s="61"/>
      <c r="AQ18177" s="61"/>
      <c r="AR18177" s="61"/>
      <c r="AS18177" s="61"/>
      <c r="AT18177" s="61"/>
      <c r="AU18177" s="61"/>
      <c r="AV18177" s="61"/>
      <c r="AW18177" s="61"/>
      <c r="AX18177" s="61"/>
      <c r="AY18177" s="61"/>
      <c r="AZ18177" s="61"/>
      <c r="BA18177" s="61"/>
    </row>
    <row r="18178" spans="39:53" x14ac:dyDescent="0.2">
      <c r="AM18178" s="61"/>
      <c r="AN18178" s="61"/>
      <c r="AO18178" s="171"/>
      <c r="AP18178" s="61"/>
      <c r="AQ18178" s="61"/>
      <c r="AR18178" s="61"/>
      <c r="AS18178" s="61"/>
      <c r="AT18178" s="61"/>
      <c r="AU18178" s="61"/>
      <c r="AV18178" s="61"/>
      <c r="AW18178" s="61"/>
      <c r="AX18178" s="61"/>
      <c r="AY18178" s="61"/>
      <c r="AZ18178" s="61"/>
      <c r="BA18178" s="61"/>
    </row>
    <row r="18179" spans="39:53" x14ac:dyDescent="0.2">
      <c r="AM18179" s="61"/>
      <c r="AN18179" s="61"/>
      <c r="AO18179" s="171"/>
      <c r="AP18179" s="61"/>
      <c r="AQ18179" s="61"/>
      <c r="AR18179" s="61"/>
      <c r="AS18179" s="61"/>
      <c r="AT18179" s="61"/>
      <c r="AU18179" s="61"/>
      <c r="AV18179" s="61"/>
      <c r="AW18179" s="61"/>
      <c r="AX18179" s="61"/>
      <c r="AY18179" s="61"/>
      <c r="AZ18179" s="61"/>
      <c r="BA18179" s="61"/>
    </row>
    <row r="18180" spans="39:53" x14ac:dyDescent="0.2">
      <c r="AM18180" s="61"/>
      <c r="AN18180" s="61"/>
      <c r="AO18180" s="171"/>
      <c r="AP18180" s="61"/>
      <c r="AQ18180" s="61"/>
      <c r="AR18180" s="61"/>
      <c r="AS18180" s="61"/>
      <c r="AT18180" s="61"/>
      <c r="AU18180" s="61"/>
      <c r="AV18180" s="61"/>
      <c r="AW18180" s="61"/>
      <c r="AX18180" s="61"/>
      <c r="AY18180" s="61"/>
      <c r="AZ18180" s="61"/>
      <c r="BA18180" s="61"/>
    </row>
    <row r="18181" spans="39:53" x14ac:dyDescent="0.2">
      <c r="AM18181" s="61"/>
      <c r="AN18181" s="61"/>
      <c r="AO18181" s="171"/>
      <c r="AP18181" s="61"/>
      <c r="AQ18181" s="61"/>
      <c r="AR18181" s="61"/>
      <c r="AS18181" s="61"/>
      <c r="AT18181" s="61"/>
      <c r="AU18181" s="61"/>
      <c r="AV18181" s="61"/>
      <c r="AW18181" s="61"/>
      <c r="AX18181" s="61"/>
      <c r="AY18181" s="61"/>
      <c r="AZ18181" s="61"/>
      <c r="BA18181" s="61"/>
    </row>
    <row r="18182" spans="39:53" x14ac:dyDescent="0.2">
      <c r="AM18182" s="61"/>
      <c r="AN18182" s="61"/>
      <c r="AO18182" s="171"/>
      <c r="AP18182" s="61"/>
      <c r="AQ18182" s="61"/>
      <c r="AR18182" s="61"/>
      <c r="AS18182" s="61"/>
      <c r="AT18182" s="61"/>
      <c r="AU18182" s="61"/>
      <c r="AV18182" s="61"/>
      <c r="AW18182" s="61"/>
      <c r="AX18182" s="61"/>
      <c r="AY18182" s="61"/>
      <c r="AZ18182" s="61"/>
      <c r="BA18182" s="61"/>
    </row>
    <row r="18183" spans="39:53" x14ac:dyDescent="0.2">
      <c r="AM18183" s="61"/>
      <c r="AN18183" s="61"/>
      <c r="AO18183" s="171"/>
      <c r="AP18183" s="61"/>
      <c r="AQ18183" s="61"/>
      <c r="AR18183" s="61"/>
      <c r="AS18183" s="61"/>
      <c r="AT18183" s="61"/>
      <c r="AU18183" s="61"/>
      <c r="AV18183" s="61"/>
      <c r="AW18183" s="61"/>
      <c r="AX18183" s="61"/>
      <c r="AY18183" s="61"/>
      <c r="AZ18183" s="61"/>
      <c r="BA18183" s="61"/>
    </row>
    <row r="18184" spans="39:53" x14ac:dyDescent="0.2">
      <c r="AM18184" s="61"/>
      <c r="AN18184" s="61"/>
      <c r="AO18184" s="171"/>
      <c r="AP18184" s="61"/>
      <c r="AQ18184" s="61"/>
      <c r="AR18184" s="61"/>
      <c r="AS18184" s="61"/>
      <c r="AT18184" s="61"/>
      <c r="AU18184" s="61"/>
      <c r="AV18184" s="61"/>
      <c r="AW18184" s="61"/>
      <c r="AX18184" s="61"/>
      <c r="AY18184" s="61"/>
      <c r="AZ18184" s="61"/>
      <c r="BA18184" s="61"/>
    </row>
    <row r="18185" spans="39:53" x14ac:dyDescent="0.2">
      <c r="AM18185" s="61"/>
      <c r="AN18185" s="61"/>
      <c r="AO18185" s="171"/>
      <c r="AP18185" s="61"/>
      <c r="AQ18185" s="61"/>
      <c r="AR18185" s="61"/>
      <c r="AS18185" s="61"/>
      <c r="AT18185" s="61"/>
      <c r="AU18185" s="61"/>
      <c r="AV18185" s="61"/>
      <c r="AW18185" s="61"/>
      <c r="AX18185" s="61"/>
      <c r="AY18185" s="61"/>
      <c r="AZ18185" s="61"/>
      <c r="BA18185" s="61"/>
    </row>
    <row r="18186" spans="39:53" x14ac:dyDescent="0.2">
      <c r="AM18186" s="61"/>
      <c r="AN18186" s="61"/>
      <c r="AO18186" s="171"/>
      <c r="AP18186" s="61"/>
      <c r="AQ18186" s="61"/>
      <c r="AR18186" s="61"/>
      <c r="AS18186" s="61"/>
      <c r="AT18186" s="61"/>
      <c r="AU18186" s="61"/>
      <c r="AV18186" s="61"/>
      <c r="AW18186" s="61"/>
      <c r="AX18186" s="61"/>
      <c r="AY18186" s="61"/>
      <c r="AZ18186" s="61"/>
      <c r="BA18186" s="61"/>
    </row>
    <row r="18187" spans="39:53" x14ac:dyDescent="0.2">
      <c r="AM18187" s="61"/>
      <c r="AN18187" s="61"/>
      <c r="AO18187" s="171"/>
      <c r="AP18187" s="61"/>
      <c r="AQ18187" s="61"/>
      <c r="AR18187" s="61"/>
      <c r="AS18187" s="61"/>
      <c r="AT18187" s="61"/>
      <c r="AU18187" s="61"/>
      <c r="AV18187" s="61"/>
      <c r="AW18187" s="61"/>
      <c r="AX18187" s="61"/>
      <c r="AY18187" s="61"/>
      <c r="AZ18187" s="61"/>
      <c r="BA18187" s="61"/>
    </row>
    <row r="18188" spans="39:53" x14ac:dyDescent="0.2">
      <c r="AM18188" s="61"/>
      <c r="AN18188" s="61"/>
      <c r="AO18188" s="171"/>
      <c r="AP18188" s="61"/>
      <c r="AQ18188" s="61"/>
      <c r="AR18188" s="61"/>
      <c r="AS18188" s="61"/>
      <c r="AT18188" s="61"/>
      <c r="AU18188" s="61"/>
      <c r="AV18188" s="61"/>
      <c r="AW18188" s="61"/>
      <c r="AX18188" s="61"/>
      <c r="AY18188" s="61"/>
      <c r="AZ18188" s="61"/>
      <c r="BA18188" s="61"/>
    </row>
    <row r="18189" spans="39:53" x14ac:dyDescent="0.2">
      <c r="AM18189" s="61"/>
      <c r="AN18189" s="61"/>
      <c r="AO18189" s="171"/>
      <c r="AP18189" s="61"/>
      <c r="AQ18189" s="61"/>
      <c r="AR18189" s="61"/>
      <c r="AS18189" s="61"/>
      <c r="AT18189" s="61"/>
      <c r="AU18189" s="61"/>
      <c r="AV18189" s="61"/>
      <c r="AW18189" s="61"/>
      <c r="AX18189" s="61"/>
      <c r="AY18189" s="61"/>
      <c r="AZ18189" s="61"/>
      <c r="BA18189" s="61"/>
    </row>
    <row r="18190" spans="39:53" x14ac:dyDescent="0.2">
      <c r="AM18190" s="61"/>
      <c r="AN18190" s="61"/>
      <c r="AO18190" s="171"/>
      <c r="AP18190" s="61"/>
      <c r="AQ18190" s="61"/>
      <c r="AR18190" s="61"/>
      <c r="AS18190" s="61"/>
      <c r="AT18190" s="61"/>
      <c r="AU18190" s="61"/>
      <c r="AV18190" s="61"/>
      <c r="AW18190" s="61"/>
      <c r="AX18190" s="61"/>
      <c r="AY18190" s="61"/>
      <c r="AZ18190" s="61"/>
      <c r="BA18190" s="61"/>
    </row>
    <row r="18191" spans="39:53" x14ac:dyDescent="0.2">
      <c r="AM18191" s="61"/>
      <c r="AN18191" s="61"/>
      <c r="AO18191" s="171"/>
      <c r="AP18191" s="61"/>
      <c r="AQ18191" s="61"/>
      <c r="AR18191" s="61"/>
      <c r="AS18191" s="61"/>
      <c r="AT18191" s="61"/>
      <c r="AU18191" s="61"/>
      <c r="AV18191" s="61"/>
      <c r="AW18191" s="61"/>
      <c r="AX18191" s="61"/>
      <c r="AY18191" s="61"/>
      <c r="AZ18191" s="61"/>
      <c r="BA18191" s="61"/>
    </row>
    <row r="18192" spans="39:53" x14ac:dyDescent="0.2">
      <c r="AM18192" s="61"/>
      <c r="AN18192" s="61"/>
      <c r="AO18192" s="171"/>
      <c r="AP18192" s="61"/>
      <c r="AQ18192" s="61"/>
      <c r="AR18192" s="61"/>
      <c r="AS18192" s="61"/>
      <c r="AT18192" s="61"/>
      <c r="AU18192" s="61"/>
      <c r="AV18192" s="61"/>
      <c r="AW18192" s="61"/>
      <c r="AX18192" s="61"/>
      <c r="AY18192" s="61"/>
      <c r="AZ18192" s="61"/>
      <c r="BA18192" s="61"/>
    </row>
    <row r="18193" spans="39:53" x14ac:dyDescent="0.2">
      <c r="AM18193" s="61"/>
      <c r="AN18193" s="61"/>
      <c r="AO18193" s="171"/>
      <c r="AP18193" s="61"/>
      <c r="AQ18193" s="61"/>
      <c r="AR18193" s="61"/>
      <c r="AS18193" s="61"/>
      <c r="AT18193" s="61"/>
      <c r="AU18193" s="61"/>
      <c r="AV18193" s="61"/>
      <c r="AW18193" s="61"/>
      <c r="AX18193" s="61"/>
      <c r="AY18193" s="61"/>
      <c r="AZ18193" s="61"/>
      <c r="BA18193" s="61"/>
    </row>
    <row r="18194" spans="39:53" x14ac:dyDescent="0.2">
      <c r="AM18194" s="61"/>
      <c r="AN18194" s="61"/>
      <c r="AO18194" s="171"/>
      <c r="AP18194" s="61"/>
      <c r="AQ18194" s="61"/>
      <c r="AR18194" s="61"/>
      <c r="AS18194" s="61"/>
      <c r="AT18194" s="61"/>
      <c r="AU18194" s="61"/>
      <c r="AV18194" s="61"/>
      <c r="AW18194" s="61"/>
      <c r="AX18194" s="61"/>
      <c r="AY18194" s="61"/>
      <c r="AZ18194" s="61"/>
      <c r="BA18194" s="61"/>
    </row>
    <row r="18195" spans="39:53" x14ac:dyDescent="0.2">
      <c r="AM18195" s="61"/>
      <c r="AN18195" s="61"/>
      <c r="AO18195" s="171"/>
      <c r="AP18195" s="61"/>
      <c r="AQ18195" s="61"/>
      <c r="AR18195" s="61"/>
      <c r="AS18195" s="61"/>
      <c r="AT18195" s="61"/>
      <c r="AU18195" s="61"/>
      <c r="AV18195" s="61"/>
      <c r="AW18195" s="61"/>
      <c r="AX18195" s="61"/>
      <c r="AY18195" s="61"/>
      <c r="AZ18195" s="61"/>
      <c r="BA18195" s="61"/>
    </row>
    <row r="18196" spans="39:53" x14ac:dyDescent="0.2">
      <c r="AM18196" s="61"/>
      <c r="AN18196" s="61"/>
      <c r="AO18196" s="171"/>
      <c r="AP18196" s="61"/>
      <c r="AQ18196" s="61"/>
      <c r="AR18196" s="61"/>
      <c r="AS18196" s="61"/>
      <c r="AT18196" s="61"/>
      <c r="AU18196" s="61"/>
      <c r="AV18196" s="61"/>
      <c r="AW18196" s="61"/>
      <c r="AX18196" s="61"/>
      <c r="AY18196" s="61"/>
      <c r="AZ18196" s="61"/>
      <c r="BA18196" s="61"/>
    </row>
    <row r="18197" spans="39:53" x14ac:dyDescent="0.2">
      <c r="AM18197" s="61"/>
      <c r="AN18197" s="61"/>
      <c r="AO18197" s="171"/>
      <c r="AP18197" s="61"/>
      <c r="AQ18197" s="61"/>
      <c r="AR18197" s="61"/>
      <c r="AS18197" s="61"/>
      <c r="AT18197" s="61"/>
      <c r="AU18197" s="61"/>
      <c r="AV18197" s="61"/>
      <c r="AW18197" s="61"/>
      <c r="AX18197" s="61"/>
      <c r="AY18197" s="61"/>
      <c r="AZ18197" s="61"/>
      <c r="BA18197" s="61"/>
    </row>
    <row r="18198" spans="39:53" x14ac:dyDescent="0.2">
      <c r="AM18198" s="61"/>
      <c r="AN18198" s="61"/>
      <c r="AO18198" s="171"/>
      <c r="AP18198" s="61"/>
      <c r="AQ18198" s="61"/>
      <c r="AR18198" s="61"/>
      <c r="AS18198" s="61"/>
      <c r="AT18198" s="61"/>
      <c r="AU18198" s="61"/>
      <c r="AV18198" s="61"/>
      <c r="AW18198" s="61"/>
      <c r="AX18198" s="61"/>
      <c r="AY18198" s="61"/>
      <c r="AZ18198" s="61"/>
      <c r="BA18198" s="61"/>
    </row>
    <row r="18199" spans="39:53" x14ac:dyDescent="0.2">
      <c r="AM18199" s="61"/>
      <c r="AN18199" s="61"/>
      <c r="AO18199" s="171"/>
      <c r="AP18199" s="61"/>
      <c r="AQ18199" s="61"/>
      <c r="AR18199" s="61"/>
      <c r="AS18199" s="61"/>
      <c r="AT18199" s="61"/>
      <c r="AU18199" s="61"/>
      <c r="AV18199" s="61"/>
      <c r="AW18199" s="61"/>
      <c r="AX18199" s="61"/>
      <c r="AY18199" s="61"/>
      <c r="AZ18199" s="61"/>
      <c r="BA18199" s="61"/>
    </row>
    <row r="18200" spans="39:53" x14ac:dyDescent="0.2">
      <c r="AM18200" s="61"/>
      <c r="AN18200" s="61"/>
      <c r="AO18200" s="171"/>
      <c r="AP18200" s="61"/>
      <c r="AQ18200" s="61"/>
      <c r="AR18200" s="61"/>
      <c r="AS18200" s="61"/>
      <c r="AT18200" s="61"/>
      <c r="AU18200" s="61"/>
      <c r="AV18200" s="61"/>
      <c r="AW18200" s="61"/>
      <c r="AX18200" s="61"/>
      <c r="AY18200" s="61"/>
      <c r="AZ18200" s="61"/>
      <c r="BA18200" s="61"/>
    </row>
    <row r="18201" spans="39:53" x14ac:dyDescent="0.2">
      <c r="AM18201" s="61"/>
      <c r="AN18201" s="61"/>
      <c r="AO18201" s="171"/>
      <c r="AP18201" s="61"/>
      <c r="AQ18201" s="61"/>
      <c r="AR18201" s="61"/>
      <c r="AS18201" s="61"/>
      <c r="AT18201" s="61"/>
      <c r="AU18201" s="61"/>
      <c r="AV18201" s="61"/>
      <c r="AW18201" s="61"/>
      <c r="AX18201" s="61"/>
      <c r="AY18201" s="61"/>
      <c r="AZ18201" s="61"/>
      <c r="BA18201" s="61"/>
    </row>
    <row r="18202" spans="39:53" x14ac:dyDescent="0.2">
      <c r="AM18202" s="61"/>
      <c r="AN18202" s="61"/>
      <c r="AO18202" s="171"/>
      <c r="AP18202" s="61"/>
      <c r="AQ18202" s="61"/>
      <c r="AR18202" s="61"/>
      <c r="AS18202" s="61"/>
      <c r="AT18202" s="61"/>
      <c r="AU18202" s="61"/>
      <c r="AV18202" s="61"/>
      <c r="AW18202" s="61"/>
      <c r="AX18202" s="61"/>
      <c r="AY18202" s="61"/>
      <c r="AZ18202" s="61"/>
      <c r="BA18202" s="61"/>
    </row>
    <row r="18203" spans="39:53" x14ac:dyDescent="0.2">
      <c r="AM18203" s="61"/>
      <c r="AN18203" s="61"/>
      <c r="AO18203" s="171"/>
      <c r="AP18203" s="61"/>
      <c r="AQ18203" s="61"/>
      <c r="AR18203" s="61"/>
      <c r="AS18203" s="61"/>
      <c r="AT18203" s="61"/>
      <c r="AU18203" s="61"/>
      <c r="AV18203" s="61"/>
      <c r="AW18203" s="61"/>
      <c r="AX18203" s="61"/>
      <c r="AY18203" s="61"/>
      <c r="AZ18203" s="61"/>
      <c r="BA18203" s="61"/>
    </row>
    <row r="18204" spans="39:53" x14ac:dyDescent="0.2">
      <c r="AM18204" s="61"/>
      <c r="AN18204" s="61"/>
      <c r="AO18204" s="171"/>
      <c r="AP18204" s="61"/>
      <c r="AQ18204" s="61"/>
      <c r="AR18204" s="61"/>
      <c r="AS18204" s="61"/>
      <c r="AT18204" s="61"/>
      <c r="AU18204" s="61"/>
      <c r="AV18204" s="61"/>
      <c r="AW18204" s="61"/>
      <c r="AX18204" s="61"/>
      <c r="AY18204" s="61"/>
      <c r="AZ18204" s="61"/>
      <c r="BA18204" s="61"/>
    </row>
    <row r="18205" spans="39:53" x14ac:dyDescent="0.2">
      <c r="AM18205" s="61"/>
      <c r="AN18205" s="61"/>
      <c r="AO18205" s="171"/>
      <c r="AP18205" s="61"/>
      <c r="AQ18205" s="61"/>
      <c r="AR18205" s="61"/>
      <c r="AS18205" s="61"/>
      <c r="AT18205" s="61"/>
      <c r="AU18205" s="61"/>
      <c r="AV18205" s="61"/>
      <c r="AW18205" s="61"/>
      <c r="AX18205" s="61"/>
      <c r="AY18205" s="61"/>
      <c r="AZ18205" s="61"/>
      <c r="BA18205" s="61"/>
    </row>
    <row r="18206" spans="39:53" x14ac:dyDescent="0.2">
      <c r="AM18206" s="61"/>
      <c r="AN18206" s="61"/>
      <c r="AO18206" s="171"/>
      <c r="AP18206" s="61"/>
      <c r="AQ18206" s="61"/>
      <c r="AR18206" s="61"/>
      <c r="AS18206" s="61"/>
      <c r="AT18206" s="61"/>
      <c r="AU18206" s="61"/>
      <c r="AV18206" s="61"/>
      <c r="AW18206" s="61"/>
      <c r="AX18206" s="61"/>
      <c r="AY18206" s="61"/>
      <c r="AZ18206" s="61"/>
      <c r="BA18206" s="61"/>
    </row>
    <row r="18207" spans="39:53" x14ac:dyDescent="0.2">
      <c r="AM18207" s="61"/>
      <c r="AN18207" s="61"/>
      <c r="AO18207" s="171"/>
      <c r="AP18207" s="61"/>
      <c r="AQ18207" s="61"/>
      <c r="AR18207" s="61"/>
      <c r="AS18207" s="61"/>
      <c r="AT18207" s="61"/>
      <c r="AU18207" s="61"/>
      <c r="AV18207" s="61"/>
      <c r="AW18207" s="61"/>
      <c r="AX18207" s="61"/>
      <c r="AY18207" s="61"/>
      <c r="AZ18207" s="61"/>
      <c r="BA18207" s="61"/>
    </row>
    <row r="18208" spans="39:53" x14ac:dyDescent="0.2">
      <c r="AM18208" s="61"/>
      <c r="AN18208" s="61"/>
      <c r="AO18208" s="171"/>
      <c r="AP18208" s="61"/>
      <c r="AQ18208" s="61"/>
      <c r="AR18208" s="61"/>
      <c r="AS18208" s="61"/>
      <c r="AT18208" s="61"/>
      <c r="AU18208" s="61"/>
      <c r="AV18208" s="61"/>
      <c r="AW18208" s="61"/>
      <c r="AX18208" s="61"/>
      <c r="AY18208" s="61"/>
      <c r="AZ18208" s="61"/>
      <c r="BA18208" s="61"/>
    </row>
    <row r="18209" spans="39:53" x14ac:dyDescent="0.2">
      <c r="AM18209" s="61"/>
      <c r="AN18209" s="61"/>
      <c r="AO18209" s="171"/>
      <c r="AP18209" s="61"/>
      <c r="AQ18209" s="61"/>
      <c r="AR18209" s="61"/>
      <c r="AS18209" s="61"/>
      <c r="AT18209" s="61"/>
      <c r="AU18209" s="61"/>
      <c r="AV18209" s="61"/>
      <c r="AW18209" s="61"/>
      <c r="AX18209" s="61"/>
      <c r="AY18209" s="61"/>
      <c r="AZ18209" s="61"/>
      <c r="BA18209" s="61"/>
    </row>
    <row r="18210" spans="39:53" x14ac:dyDescent="0.2">
      <c r="AM18210" s="61"/>
      <c r="AN18210" s="61"/>
      <c r="AO18210" s="171"/>
      <c r="AP18210" s="61"/>
      <c r="AQ18210" s="61"/>
      <c r="AR18210" s="61"/>
      <c r="AS18210" s="61"/>
      <c r="AT18210" s="61"/>
      <c r="AU18210" s="61"/>
      <c r="AV18210" s="61"/>
      <c r="AW18210" s="61"/>
      <c r="AX18210" s="61"/>
      <c r="AY18210" s="61"/>
      <c r="AZ18210" s="61"/>
      <c r="BA18210" s="61"/>
    </row>
    <row r="18211" spans="39:53" x14ac:dyDescent="0.2">
      <c r="AM18211" s="61"/>
      <c r="AN18211" s="61"/>
      <c r="AO18211" s="171"/>
      <c r="AP18211" s="61"/>
      <c r="AQ18211" s="61"/>
      <c r="AR18211" s="61"/>
      <c r="AS18211" s="61"/>
      <c r="AT18211" s="61"/>
      <c r="AU18211" s="61"/>
      <c r="AV18211" s="61"/>
      <c r="AW18211" s="61"/>
      <c r="AX18211" s="61"/>
      <c r="AY18211" s="61"/>
      <c r="AZ18211" s="61"/>
      <c r="BA18211" s="61"/>
    </row>
    <row r="18212" spans="39:53" x14ac:dyDescent="0.2">
      <c r="AM18212" s="61"/>
      <c r="AN18212" s="61"/>
      <c r="AO18212" s="171"/>
      <c r="AP18212" s="61"/>
      <c r="AQ18212" s="61"/>
      <c r="AR18212" s="61"/>
      <c r="AS18212" s="61"/>
      <c r="AT18212" s="61"/>
      <c r="AU18212" s="61"/>
      <c r="AV18212" s="61"/>
      <c r="AW18212" s="61"/>
      <c r="AX18212" s="61"/>
      <c r="AY18212" s="61"/>
      <c r="AZ18212" s="61"/>
      <c r="BA18212" s="61"/>
    </row>
    <row r="18213" spans="39:53" x14ac:dyDescent="0.2">
      <c r="AM18213" s="61"/>
      <c r="AN18213" s="61"/>
      <c r="AO18213" s="171"/>
      <c r="AP18213" s="61"/>
      <c r="AQ18213" s="61"/>
      <c r="AR18213" s="61"/>
      <c r="AS18213" s="61"/>
      <c r="AT18213" s="61"/>
      <c r="AU18213" s="61"/>
      <c r="AV18213" s="61"/>
      <c r="AW18213" s="61"/>
      <c r="AX18213" s="61"/>
      <c r="AY18213" s="61"/>
      <c r="AZ18213" s="61"/>
      <c r="BA18213" s="61"/>
    </row>
    <row r="18214" spans="39:53" x14ac:dyDescent="0.2">
      <c r="AM18214" s="61"/>
      <c r="AN18214" s="61"/>
      <c r="AO18214" s="171"/>
      <c r="AP18214" s="61"/>
      <c r="AQ18214" s="61"/>
      <c r="AR18214" s="61"/>
      <c r="AS18214" s="61"/>
      <c r="AT18214" s="61"/>
      <c r="AU18214" s="61"/>
      <c r="AV18214" s="61"/>
      <c r="AW18214" s="61"/>
      <c r="AX18214" s="61"/>
      <c r="AY18214" s="61"/>
      <c r="AZ18214" s="61"/>
      <c r="BA18214" s="61"/>
    </row>
    <row r="18215" spans="39:53" x14ac:dyDescent="0.2">
      <c r="AM18215" s="61"/>
      <c r="AN18215" s="61"/>
      <c r="AO18215" s="171"/>
      <c r="AP18215" s="61"/>
      <c r="AQ18215" s="61"/>
      <c r="AR18215" s="61"/>
      <c r="AS18215" s="61"/>
      <c r="AT18215" s="61"/>
      <c r="AU18215" s="61"/>
      <c r="AV18215" s="61"/>
      <c r="AW18215" s="61"/>
      <c r="AX18215" s="61"/>
      <c r="AY18215" s="61"/>
      <c r="AZ18215" s="61"/>
      <c r="BA18215" s="61"/>
    </row>
    <row r="18216" spans="39:53" x14ac:dyDescent="0.2">
      <c r="AM18216" s="61"/>
      <c r="AN18216" s="61"/>
      <c r="AO18216" s="171"/>
      <c r="AP18216" s="61"/>
      <c r="AQ18216" s="61"/>
      <c r="AR18216" s="61"/>
      <c r="AS18216" s="61"/>
      <c r="AT18216" s="61"/>
      <c r="AU18216" s="61"/>
      <c r="AV18216" s="61"/>
      <c r="AW18216" s="61"/>
      <c r="AX18216" s="61"/>
      <c r="AY18216" s="61"/>
      <c r="AZ18216" s="61"/>
      <c r="BA18216" s="61"/>
    </row>
    <row r="18217" spans="39:53" x14ac:dyDescent="0.2">
      <c r="AM18217" s="61"/>
      <c r="AN18217" s="61"/>
      <c r="AO18217" s="171"/>
      <c r="AP18217" s="61"/>
      <c r="AQ18217" s="61"/>
      <c r="AR18217" s="61"/>
      <c r="AS18217" s="61"/>
      <c r="AT18217" s="61"/>
      <c r="AU18217" s="61"/>
      <c r="AV18217" s="61"/>
      <c r="AW18217" s="61"/>
      <c r="AX18217" s="61"/>
      <c r="AY18217" s="61"/>
      <c r="AZ18217" s="61"/>
      <c r="BA18217" s="61"/>
    </row>
    <row r="18218" spans="39:53" x14ac:dyDescent="0.2">
      <c r="AM18218" s="61"/>
      <c r="AN18218" s="61"/>
      <c r="AO18218" s="171"/>
      <c r="AP18218" s="61"/>
      <c r="AQ18218" s="61"/>
      <c r="AR18218" s="61"/>
      <c r="AS18218" s="61"/>
      <c r="AT18218" s="61"/>
      <c r="AU18218" s="61"/>
      <c r="AV18218" s="61"/>
      <c r="AW18218" s="61"/>
      <c r="AX18218" s="61"/>
      <c r="AY18218" s="61"/>
      <c r="AZ18218" s="61"/>
      <c r="BA18218" s="61"/>
    </row>
    <row r="18219" spans="39:53" x14ac:dyDescent="0.2">
      <c r="AM18219" s="61"/>
      <c r="AN18219" s="61"/>
      <c r="AO18219" s="171"/>
      <c r="AP18219" s="61"/>
      <c r="AQ18219" s="61"/>
      <c r="AR18219" s="61"/>
      <c r="AS18219" s="61"/>
      <c r="AT18219" s="61"/>
      <c r="AU18219" s="61"/>
      <c r="AV18219" s="61"/>
      <c r="AW18219" s="61"/>
      <c r="AX18219" s="61"/>
      <c r="AY18219" s="61"/>
      <c r="AZ18219" s="61"/>
      <c r="BA18219" s="61"/>
    </row>
    <row r="18220" spans="39:53" x14ac:dyDescent="0.2">
      <c r="AM18220" s="61"/>
      <c r="AN18220" s="61"/>
      <c r="AO18220" s="171"/>
      <c r="AP18220" s="61"/>
      <c r="AQ18220" s="61"/>
      <c r="AR18220" s="61"/>
      <c r="AS18220" s="61"/>
      <c r="AT18220" s="61"/>
      <c r="AU18220" s="61"/>
      <c r="AV18220" s="61"/>
      <c r="AW18220" s="61"/>
      <c r="AX18220" s="61"/>
      <c r="AY18220" s="61"/>
      <c r="AZ18220" s="61"/>
      <c r="BA18220" s="61"/>
    </row>
    <row r="18221" spans="39:53" x14ac:dyDescent="0.2">
      <c r="AM18221" s="61"/>
      <c r="AN18221" s="61"/>
      <c r="AO18221" s="171"/>
      <c r="AP18221" s="61"/>
      <c r="AQ18221" s="61"/>
      <c r="AR18221" s="61"/>
      <c r="AS18221" s="61"/>
      <c r="AT18221" s="61"/>
      <c r="AU18221" s="61"/>
      <c r="AV18221" s="61"/>
      <c r="AW18221" s="61"/>
      <c r="AX18221" s="61"/>
      <c r="AY18221" s="61"/>
      <c r="AZ18221" s="61"/>
      <c r="BA18221" s="61"/>
    </row>
    <row r="18222" spans="39:53" x14ac:dyDescent="0.2">
      <c r="AM18222" s="61"/>
      <c r="AN18222" s="61"/>
      <c r="AO18222" s="171"/>
      <c r="AP18222" s="61"/>
      <c r="AQ18222" s="61"/>
      <c r="AR18222" s="61"/>
      <c r="AS18222" s="61"/>
      <c r="AT18222" s="61"/>
      <c r="AU18222" s="61"/>
      <c r="AV18222" s="61"/>
      <c r="AW18222" s="61"/>
      <c r="AX18222" s="61"/>
      <c r="AY18222" s="61"/>
      <c r="AZ18222" s="61"/>
      <c r="BA18222" s="61"/>
    </row>
    <row r="18223" spans="39:53" x14ac:dyDescent="0.2">
      <c r="AM18223" s="61"/>
      <c r="AN18223" s="61"/>
      <c r="AO18223" s="171"/>
      <c r="AP18223" s="61"/>
      <c r="AQ18223" s="61"/>
      <c r="AR18223" s="61"/>
      <c r="AS18223" s="61"/>
      <c r="AT18223" s="61"/>
      <c r="AU18223" s="61"/>
      <c r="AV18223" s="61"/>
      <c r="AW18223" s="61"/>
      <c r="AX18223" s="61"/>
      <c r="AY18223" s="61"/>
      <c r="AZ18223" s="61"/>
      <c r="BA18223" s="61"/>
    </row>
    <row r="18224" spans="39:53" x14ac:dyDescent="0.2">
      <c r="AM18224" s="61"/>
      <c r="AN18224" s="61"/>
      <c r="AO18224" s="171"/>
      <c r="AP18224" s="61"/>
      <c r="AQ18224" s="61"/>
      <c r="AR18224" s="61"/>
      <c r="AS18224" s="61"/>
      <c r="AT18224" s="61"/>
      <c r="AU18224" s="61"/>
      <c r="AV18224" s="61"/>
      <c r="AW18224" s="61"/>
      <c r="AX18224" s="61"/>
      <c r="AY18224" s="61"/>
      <c r="AZ18224" s="61"/>
      <c r="BA18224" s="61"/>
    </row>
    <row r="18225" spans="39:53" x14ac:dyDescent="0.2">
      <c r="AM18225" s="61"/>
      <c r="AN18225" s="61"/>
      <c r="AO18225" s="171"/>
      <c r="AP18225" s="61"/>
      <c r="AQ18225" s="61"/>
      <c r="AR18225" s="61"/>
      <c r="AS18225" s="61"/>
      <c r="AT18225" s="61"/>
      <c r="AU18225" s="61"/>
      <c r="AV18225" s="61"/>
      <c r="AW18225" s="61"/>
      <c r="AX18225" s="61"/>
      <c r="AY18225" s="61"/>
      <c r="AZ18225" s="61"/>
      <c r="BA18225" s="61"/>
    </row>
    <row r="18226" spans="39:53" x14ac:dyDescent="0.2">
      <c r="AM18226" s="61"/>
      <c r="AN18226" s="61"/>
      <c r="AO18226" s="171"/>
      <c r="AP18226" s="61"/>
      <c r="AQ18226" s="61"/>
      <c r="AR18226" s="61"/>
      <c r="AS18226" s="61"/>
      <c r="AT18226" s="61"/>
      <c r="AU18226" s="61"/>
      <c r="AV18226" s="61"/>
      <c r="AW18226" s="61"/>
      <c r="AX18226" s="61"/>
      <c r="AY18226" s="61"/>
      <c r="AZ18226" s="61"/>
      <c r="BA18226" s="61"/>
    </row>
    <row r="18227" spans="39:53" x14ac:dyDescent="0.2">
      <c r="AM18227" s="61"/>
      <c r="AN18227" s="61"/>
      <c r="AO18227" s="171"/>
      <c r="AP18227" s="61"/>
      <c r="AQ18227" s="61"/>
      <c r="AR18227" s="61"/>
      <c r="AS18227" s="61"/>
      <c r="AT18227" s="61"/>
      <c r="AU18227" s="61"/>
      <c r="AV18227" s="61"/>
      <c r="AW18227" s="61"/>
      <c r="AX18227" s="61"/>
      <c r="AY18227" s="61"/>
      <c r="AZ18227" s="61"/>
      <c r="BA18227" s="61"/>
    </row>
    <row r="18228" spans="39:53" x14ac:dyDescent="0.2">
      <c r="AM18228" s="61"/>
      <c r="AN18228" s="61"/>
      <c r="AO18228" s="171"/>
      <c r="AP18228" s="61"/>
      <c r="AQ18228" s="61"/>
      <c r="AR18228" s="61"/>
      <c r="AS18228" s="61"/>
      <c r="AT18228" s="61"/>
      <c r="AU18228" s="61"/>
      <c r="AV18228" s="61"/>
      <c r="AW18228" s="61"/>
      <c r="AX18228" s="61"/>
      <c r="AY18228" s="61"/>
      <c r="AZ18228" s="61"/>
      <c r="BA18228" s="61"/>
    </row>
    <row r="18229" spans="39:53" x14ac:dyDescent="0.2">
      <c r="AM18229" s="61"/>
      <c r="AN18229" s="61"/>
      <c r="AO18229" s="171"/>
      <c r="AP18229" s="61"/>
      <c r="AQ18229" s="61"/>
      <c r="AR18229" s="61"/>
      <c r="AS18229" s="61"/>
      <c r="AT18229" s="61"/>
      <c r="AU18229" s="61"/>
      <c r="AV18229" s="61"/>
      <c r="AW18229" s="61"/>
      <c r="AX18229" s="61"/>
      <c r="AY18229" s="61"/>
      <c r="AZ18229" s="61"/>
      <c r="BA18229" s="61"/>
    </row>
    <row r="18230" spans="39:53" x14ac:dyDescent="0.2">
      <c r="AM18230" s="61"/>
      <c r="AN18230" s="61"/>
      <c r="AO18230" s="171"/>
      <c r="AP18230" s="61"/>
      <c r="AQ18230" s="61"/>
      <c r="AR18230" s="61"/>
      <c r="AS18230" s="61"/>
      <c r="AT18230" s="61"/>
      <c r="AU18230" s="61"/>
      <c r="AV18230" s="61"/>
      <c r="AW18230" s="61"/>
      <c r="AX18230" s="61"/>
      <c r="AY18230" s="61"/>
      <c r="AZ18230" s="61"/>
      <c r="BA18230" s="61"/>
    </row>
    <row r="18231" spans="39:53" x14ac:dyDescent="0.2">
      <c r="AM18231" s="61"/>
      <c r="AN18231" s="61"/>
      <c r="AO18231" s="171"/>
      <c r="AP18231" s="61"/>
      <c r="AQ18231" s="61"/>
      <c r="AR18231" s="61"/>
      <c r="AS18231" s="61"/>
      <c r="AT18231" s="61"/>
      <c r="AU18231" s="61"/>
      <c r="AV18231" s="61"/>
      <c r="AW18231" s="61"/>
      <c r="AX18231" s="61"/>
      <c r="AY18231" s="61"/>
      <c r="AZ18231" s="61"/>
      <c r="BA18231" s="61"/>
    </row>
    <row r="18232" spans="39:53" x14ac:dyDescent="0.2">
      <c r="AM18232" s="61"/>
      <c r="AN18232" s="61"/>
      <c r="AO18232" s="171"/>
      <c r="AP18232" s="61"/>
      <c r="AQ18232" s="61"/>
      <c r="AR18232" s="61"/>
      <c r="AS18232" s="61"/>
      <c r="AT18232" s="61"/>
      <c r="AU18232" s="61"/>
      <c r="AV18232" s="61"/>
      <c r="AW18232" s="61"/>
      <c r="AX18232" s="61"/>
      <c r="AY18232" s="61"/>
      <c r="AZ18232" s="61"/>
      <c r="BA18232" s="61"/>
    </row>
    <row r="18233" spans="39:53" x14ac:dyDescent="0.2">
      <c r="AM18233" s="61"/>
      <c r="AN18233" s="61"/>
      <c r="AO18233" s="171"/>
      <c r="AP18233" s="61"/>
      <c r="AQ18233" s="61"/>
      <c r="AR18233" s="61"/>
      <c r="AS18233" s="61"/>
      <c r="AT18233" s="61"/>
      <c r="AU18233" s="61"/>
      <c r="AV18233" s="61"/>
      <c r="AW18233" s="61"/>
      <c r="AX18233" s="61"/>
      <c r="AY18233" s="61"/>
      <c r="AZ18233" s="61"/>
      <c r="BA18233" s="61"/>
    </row>
    <row r="18234" spans="39:53" x14ac:dyDescent="0.2">
      <c r="AM18234" s="61"/>
      <c r="AN18234" s="61"/>
      <c r="AO18234" s="171"/>
      <c r="AP18234" s="61"/>
      <c r="AQ18234" s="61"/>
      <c r="AR18234" s="61"/>
      <c r="AS18234" s="61"/>
      <c r="AT18234" s="61"/>
      <c r="AU18234" s="61"/>
      <c r="AV18234" s="61"/>
      <c r="AW18234" s="61"/>
      <c r="AX18234" s="61"/>
      <c r="AY18234" s="61"/>
      <c r="AZ18234" s="61"/>
      <c r="BA18234" s="61"/>
    </row>
    <row r="18235" spans="39:53" x14ac:dyDescent="0.2">
      <c r="AM18235" s="61"/>
      <c r="AN18235" s="61"/>
      <c r="AO18235" s="171"/>
      <c r="AP18235" s="61"/>
      <c r="AQ18235" s="61"/>
      <c r="AR18235" s="61"/>
      <c r="AS18235" s="61"/>
      <c r="AT18235" s="61"/>
      <c r="AU18235" s="61"/>
      <c r="AV18235" s="61"/>
      <c r="AW18235" s="61"/>
      <c r="AX18235" s="61"/>
      <c r="AY18235" s="61"/>
      <c r="AZ18235" s="61"/>
      <c r="BA18235" s="61"/>
    </row>
    <row r="18236" spans="39:53" x14ac:dyDescent="0.2">
      <c r="AM18236" s="61"/>
      <c r="AN18236" s="61"/>
      <c r="AO18236" s="171"/>
      <c r="AP18236" s="61"/>
      <c r="AQ18236" s="61"/>
      <c r="AR18236" s="61"/>
      <c r="AS18236" s="61"/>
      <c r="AT18236" s="61"/>
      <c r="AU18236" s="61"/>
      <c r="AV18236" s="61"/>
      <c r="AW18236" s="61"/>
      <c r="AX18236" s="61"/>
      <c r="AY18236" s="61"/>
      <c r="AZ18236" s="61"/>
      <c r="BA18236" s="61"/>
    </row>
    <row r="18237" spans="39:53" x14ac:dyDescent="0.2">
      <c r="AM18237" s="61"/>
      <c r="AN18237" s="61"/>
      <c r="AO18237" s="171"/>
      <c r="AP18237" s="61"/>
      <c r="AQ18237" s="61"/>
      <c r="AR18237" s="61"/>
      <c r="AS18237" s="61"/>
      <c r="AT18237" s="61"/>
      <c r="AU18237" s="61"/>
      <c r="AV18237" s="61"/>
      <c r="AW18237" s="61"/>
      <c r="AX18237" s="61"/>
      <c r="AY18237" s="61"/>
      <c r="AZ18237" s="61"/>
      <c r="BA18237" s="61"/>
    </row>
    <row r="18238" spans="39:53" x14ac:dyDescent="0.2">
      <c r="AM18238" s="61"/>
      <c r="AN18238" s="61"/>
      <c r="AO18238" s="171"/>
      <c r="AP18238" s="61"/>
      <c r="AQ18238" s="61"/>
      <c r="AR18238" s="61"/>
      <c r="AS18238" s="61"/>
      <c r="AT18238" s="61"/>
      <c r="AU18238" s="61"/>
      <c r="AV18238" s="61"/>
      <c r="AW18238" s="61"/>
      <c r="AX18238" s="61"/>
      <c r="AY18238" s="61"/>
      <c r="AZ18238" s="61"/>
      <c r="BA18238" s="61"/>
    </row>
    <row r="18239" spans="39:53" x14ac:dyDescent="0.2">
      <c r="AM18239" s="61"/>
      <c r="AN18239" s="61"/>
      <c r="AO18239" s="171"/>
      <c r="AP18239" s="61"/>
      <c r="AQ18239" s="61"/>
      <c r="AR18239" s="61"/>
      <c r="AS18239" s="61"/>
      <c r="AT18239" s="61"/>
      <c r="AU18239" s="61"/>
      <c r="AV18239" s="61"/>
      <c r="AW18239" s="61"/>
      <c r="AX18239" s="61"/>
      <c r="AY18239" s="61"/>
      <c r="AZ18239" s="61"/>
      <c r="BA18239" s="61"/>
    </row>
    <row r="18240" spans="39:53" x14ac:dyDescent="0.2">
      <c r="AM18240" s="61"/>
      <c r="AN18240" s="61"/>
      <c r="AO18240" s="171"/>
      <c r="AP18240" s="61"/>
      <c r="AQ18240" s="61"/>
      <c r="AR18240" s="61"/>
      <c r="AS18240" s="61"/>
      <c r="AT18240" s="61"/>
      <c r="AU18240" s="61"/>
      <c r="AV18240" s="61"/>
      <c r="AW18240" s="61"/>
      <c r="AX18240" s="61"/>
      <c r="AY18240" s="61"/>
      <c r="AZ18240" s="61"/>
      <c r="BA18240" s="61"/>
    </row>
    <row r="18241" spans="39:53" x14ac:dyDescent="0.2">
      <c r="AM18241" s="61"/>
      <c r="AN18241" s="61"/>
      <c r="AO18241" s="171"/>
      <c r="AP18241" s="61"/>
      <c r="AQ18241" s="61"/>
      <c r="AR18241" s="61"/>
      <c r="AS18241" s="61"/>
      <c r="AT18241" s="61"/>
      <c r="AU18241" s="61"/>
      <c r="AV18241" s="61"/>
      <c r="AW18241" s="61"/>
      <c r="AX18241" s="61"/>
      <c r="AY18241" s="61"/>
      <c r="AZ18241" s="61"/>
      <c r="BA18241" s="61"/>
    </row>
    <row r="18242" spans="39:53" x14ac:dyDescent="0.2">
      <c r="AM18242" s="61"/>
      <c r="AN18242" s="61"/>
      <c r="AO18242" s="171"/>
      <c r="AP18242" s="61"/>
      <c r="AQ18242" s="61"/>
      <c r="AR18242" s="61"/>
      <c r="AS18242" s="61"/>
      <c r="AT18242" s="61"/>
      <c r="AU18242" s="61"/>
      <c r="AV18242" s="61"/>
      <c r="AW18242" s="61"/>
      <c r="AX18242" s="61"/>
      <c r="AY18242" s="61"/>
      <c r="AZ18242" s="61"/>
      <c r="BA18242" s="61"/>
    </row>
    <row r="18243" spans="39:53" x14ac:dyDescent="0.2">
      <c r="AM18243" s="61"/>
      <c r="AN18243" s="61"/>
      <c r="AO18243" s="171"/>
      <c r="AP18243" s="61"/>
      <c r="AQ18243" s="61"/>
      <c r="AR18243" s="61"/>
      <c r="AS18243" s="61"/>
      <c r="AT18243" s="61"/>
      <c r="AU18243" s="61"/>
      <c r="AV18243" s="61"/>
      <c r="AW18243" s="61"/>
      <c r="AX18243" s="61"/>
      <c r="AY18243" s="61"/>
      <c r="AZ18243" s="61"/>
      <c r="BA18243" s="61"/>
    </row>
    <row r="18244" spans="39:53" x14ac:dyDescent="0.2">
      <c r="AM18244" s="61"/>
      <c r="AN18244" s="61"/>
      <c r="AO18244" s="171"/>
      <c r="AP18244" s="61"/>
      <c r="AQ18244" s="61"/>
      <c r="AR18244" s="61"/>
      <c r="AS18244" s="61"/>
      <c r="AT18244" s="61"/>
      <c r="AU18244" s="61"/>
      <c r="AV18244" s="61"/>
      <c r="AW18244" s="61"/>
      <c r="AX18244" s="61"/>
      <c r="AY18244" s="61"/>
      <c r="AZ18244" s="61"/>
      <c r="BA18244" s="61"/>
    </row>
    <row r="18245" spans="39:53" x14ac:dyDescent="0.2">
      <c r="AM18245" s="61"/>
      <c r="AN18245" s="61"/>
      <c r="AO18245" s="171"/>
      <c r="AP18245" s="61"/>
      <c r="AQ18245" s="61"/>
      <c r="AR18245" s="61"/>
      <c r="AS18245" s="61"/>
      <c r="AT18245" s="61"/>
      <c r="AU18245" s="61"/>
      <c r="AV18245" s="61"/>
      <c r="AW18245" s="61"/>
      <c r="AX18245" s="61"/>
      <c r="AY18245" s="61"/>
      <c r="AZ18245" s="61"/>
      <c r="BA18245" s="61"/>
    </row>
    <row r="18246" spans="39:53" x14ac:dyDescent="0.2">
      <c r="AM18246" s="61"/>
      <c r="AN18246" s="61"/>
      <c r="AO18246" s="171"/>
      <c r="AP18246" s="61"/>
      <c r="AQ18246" s="61"/>
      <c r="AR18246" s="61"/>
      <c r="AS18246" s="61"/>
      <c r="AT18246" s="61"/>
      <c r="AU18246" s="61"/>
      <c r="AV18246" s="61"/>
      <c r="AW18246" s="61"/>
      <c r="AX18246" s="61"/>
      <c r="AY18246" s="61"/>
      <c r="AZ18246" s="61"/>
      <c r="BA18246" s="61"/>
    </row>
    <row r="18247" spans="39:53" x14ac:dyDescent="0.2">
      <c r="AM18247" s="61"/>
      <c r="AN18247" s="61"/>
      <c r="AO18247" s="171"/>
      <c r="AP18247" s="61"/>
      <c r="AQ18247" s="61"/>
      <c r="AR18247" s="61"/>
      <c r="AS18247" s="61"/>
      <c r="AT18247" s="61"/>
      <c r="AU18247" s="61"/>
      <c r="AV18247" s="61"/>
      <c r="AW18247" s="61"/>
      <c r="AX18247" s="61"/>
      <c r="AY18247" s="61"/>
      <c r="AZ18247" s="61"/>
      <c r="BA18247" s="61"/>
    </row>
    <row r="18248" spans="39:53" x14ac:dyDescent="0.2">
      <c r="AM18248" s="61"/>
      <c r="AN18248" s="61"/>
      <c r="AO18248" s="171"/>
      <c r="AP18248" s="61"/>
      <c r="AQ18248" s="61"/>
      <c r="AR18248" s="61"/>
      <c r="AS18248" s="61"/>
      <c r="AT18248" s="61"/>
      <c r="AU18248" s="61"/>
      <c r="AV18248" s="61"/>
      <c r="AW18248" s="61"/>
      <c r="AX18248" s="61"/>
      <c r="AY18248" s="61"/>
      <c r="AZ18248" s="61"/>
      <c r="BA18248" s="61"/>
    </row>
    <row r="18249" spans="39:53" x14ac:dyDescent="0.2">
      <c r="AM18249" s="61"/>
      <c r="AN18249" s="61"/>
      <c r="AO18249" s="171"/>
      <c r="AP18249" s="61"/>
      <c r="AQ18249" s="61"/>
      <c r="AR18249" s="61"/>
      <c r="AS18249" s="61"/>
      <c r="AT18249" s="61"/>
      <c r="AU18249" s="61"/>
      <c r="AV18249" s="61"/>
      <c r="AW18249" s="61"/>
      <c r="AX18249" s="61"/>
      <c r="AY18249" s="61"/>
      <c r="AZ18249" s="61"/>
      <c r="BA18249" s="61"/>
    </row>
    <row r="18250" spans="39:53" x14ac:dyDescent="0.2">
      <c r="AM18250" s="61"/>
      <c r="AN18250" s="61"/>
      <c r="AO18250" s="171"/>
      <c r="AP18250" s="61"/>
      <c r="AQ18250" s="61"/>
      <c r="AR18250" s="61"/>
      <c r="AS18250" s="61"/>
      <c r="AT18250" s="61"/>
      <c r="AU18250" s="61"/>
      <c r="AV18250" s="61"/>
      <c r="AW18250" s="61"/>
      <c r="AX18250" s="61"/>
      <c r="AY18250" s="61"/>
      <c r="AZ18250" s="61"/>
      <c r="BA18250" s="61"/>
    </row>
    <row r="18251" spans="39:53" x14ac:dyDescent="0.2">
      <c r="AM18251" s="61"/>
      <c r="AN18251" s="61"/>
      <c r="AO18251" s="171"/>
      <c r="AP18251" s="61"/>
      <c r="AQ18251" s="61"/>
      <c r="AR18251" s="61"/>
      <c r="AS18251" s="61"/>
      <c r="AT18251" s="61"/>
      <c r="AU18251" s="61"/>
      <c r="AV18251" s="61"/>
      <c r="AW18251" s="61"/>
      <c r="AX18251" s="61"/>
      <c r="AY18251" s="61"/>
      <c r="AZ18251" s="61"/>
      <c r="BA18251" s="61"/>
    </row>
    <row r="18252" spans="39:53" x14ac:dyDescent="0.2">
      <c r="AM18252" s="61"/>
      <c r="AN18252" s="61"/>
      <c r="AO18252" s="171"/>
      <c r="AP18252" s="61"/>
      <c r="AQ18252" s="61"/>
      <c r="AR18252" s="61"/>
      <c r="AS18252" s="61"/>
      <c r="AT18252" s="61"/>
      <c r="AU18252" s="61"/>
      <c r="AV18252" s="61"/>
      <c r="AW18252" s="61"/>
      <c r="AX18252" s="61"/>
      <c r="AY18252" s="61"/>
      <c r="AZ18252" s="61"/>
      <c r="BA18252" s="61"/>
    </row>
    <row r="18253" spans="39:53" x14ac:dyDescent="0.2">
      <c r="AM18253" s="61"/>
      <c r="AN18253" s="61"/>
      <c r="AO18253" s="171"/>
      <c r="AP18253" s="61"/>
      <c r="AQ18253" s="61"/>
      <c r="AR18253" s="61"/>
      <c r="AS18253" s="61"/>
      <c r="AT18253" s="61"/>
      <c r="AU18253" s="61"/>
      <c r="AV18253" s="61"/>
      <c r="AW18253" s="61"/>
      <c r="AX18253" s="61"/>
      <c r="AY18253" s="61"/>
      <c r="AZ18253" s="61"/>
      <c r="BA18253" s="61"/>
    </row>
    <row r="18254" spans="39:53" x14ac:dyDescent="0.2">
      <c r="AM18254" s="61"/>
      <c r="AN18254" s="61"/>
      <c r="AO18254" s="171"/>
      <c r="AP18254" s="61"/>
      <c r="AQ18254" s="61"/>
      <c r="AR18254" s="61"/>
      <c r="AS18254" s="61"/>
      <c r="AT18254" s="61"/>
      <c r="AU18254" s="61"/>
      <c r="AV18254" s="61"/>
      <c r="AW18254" s="61"/>
      <c r="AX18254" s="61"/>
      <c r="AY18254" s="61"/>
      <c r="AZ18254" s="61"/>
      <c r="BA18254" s="61"/>
    </row>
    <row r="18255" spans="39:53" x14ac:dyDescent="0.2">
      <c r="AM18255" s="61"/>
      <c r="AN18255" s="61"/>
      <c r="AO18255" s="171"/>
      <c r="AP18255" s="61"/>
      <c r="AQ18255" s="61"/>
      <c r="AR18255" s="61"/>
      <c r="AS18255" s="61"/>
      <c r="AT18255" s="61"/>
      <c r="AU18255" s="61"/>
      <c r="AV18255" s="61"/>
      <c r="AW18255" s="61"/>
      <c r="AX18255" s="61"/>
      <c r="AY18255" s="61"/>
      <c r="AZ18255" s="61"/>
      <c r="BA18255" s="61"/>
    </row>
    <row r="18256" spans="39:53" x14ac:dyDescent="0.2">
      <c r="AM18256" s="61"/>
      <c r="AN18256" s="61"/>
      <c r="AO18256" s="171"/>
      <c r="AP18256" s="61"/>
      <c r="AQ18256" s="61"/>
      <c r="AR18256" s="61"/>
      <c r="AS18256" s="61"/>
      <c r="AT18256" s="61"/>
      <c r="AU18256" s="61"/>
      <c r="AV18256" s="61"/>
      <c r="AW18256" s="61"/>
      <c r="AX18256" s="61"/>
      <c r="AY18256" s="61"/>
      <c r="AZ18256" s="61"/>
      <c r="BA18256" s="61"/>
    </row>
    <row r="18257" spans="39:53" x14ac:dyDescent="0.2">
      <c r="AM18257" s="61"/>
      <c r="AN18257" s="61"/>
      <c r="AO18257" s="171"/>
      <c r="AP18257" s="61"/>
      <c r="AQ18257" s="61"/>
      <c r="AR18257" s="61"/>
      <c r="AS18257" s="61"/>
      <c r="AT18257" s="61"/>
      <c r="AU18257" s="61"/>
      <c r="AV18257" s="61"/>
      <c r="AW18257" s="61"/>
      <c r="AX18257" s="61"/>
      <c r="AY18257" s="61"/>
      <c r="AZ18257" s="61"/>
      <c r="BA18257" s="61"/>
    </row>
    <row r="18258" spans="39:53" x14ac:dyDescent="0.2">
      <c r="AM18258" s="61"/>
      <c r="AN18258" s="61"/>
      <c r="AO18258" s="171"/>
      <c r="AP18258" s="61"/>
      <c r="AQ18258" s="61"/>
      <c r="AR18258" s="61"/>
      <c r="AS18258" s="61"/>
      <c r="AT18258" s="61"/>
      <c r="AU18258" s="61"/>
      <c r="AV18258" s="61"/>
      <c r="AW18258" s="61"/>
      <c r="AX18258" s="61"/>
      <c r="AY18258" s="61"/>
      <c r="AZ18258" s="61"/>
      <c r="BA18258" s="61"/>
    </row>
    <row r="18259" spans="39:53" x14ac:dyDescent="0.2">
      <c r="AM18259" s="61"/>
      <c r="AN18259" s="61"/>
      <c r="AO18259" s="171"/>
      <c r="AP18259" s="61"/>
      <c r="AQ18259" s="61"/>
      <c r="AR18259" s="61"/>
      <c r="AS18259" s="61"/>
      <c r="AT18259" s="61"/>
      <c r="AU18259" s="61"/>
      <c r="AV18259" s="61"/>
      <c r="AW18259" s="61"/>
      <c r="AX18259" s="61"/>
      <c r="AY18259" s="61"/>
      <c r="AZ18259" s="61"/>
      <c r="BA18259" s="61"/>
    </row>
    <row r="18260" spans="39:53" x14ac:dyDescent="0.2">
      <c r="AM18260" s="61"/>
      <c r="AN18260" s="61"/>
      <c r="AO18260" s="171"/>
      <c r="AP18260" s="61"/>
      <c r="AQ18260" s="61"/>
      <c r="AR18260" s="61"/>
      <c r="AS18260" s="61"/>
      <c r="AT18260" s="61"/>
      <c r="AU18260" s="61"/>
      <c r="AV18260" s="61"/>
      <c r="AW18260" s="61"/>
      <c r="AX18260" s="61"/>
      <c r="AY18260" s="61"/>
      <c r="AZ18260" s="61"/>
      <c r="BA18260" s="61"/>
    </row>
    <row r="18261" spans="39:53" x14ac:dyDescent="0.2">
      <c r="AM18261" s="61"/>
      <c r="AN18261" s="61"/>
      <c r="AO18261" s="171"/>
      <c r="AP18261" s="61"/>
      <c r="AQ18261" s="61"/>
      <c r="AR18261" s="61"/>
      <c r="AS18261" s="61"/>
      <c r="AT18261" s="61"/>
      <c r="AU18261" s="61"/>
      <c r="AV18261" s="61"/>
      <c r="AW18261" s="61"/>
      <c r="AX18261" s="61"/>
      <c r="AY18261" s="61"/>
      <c r="AZ18261" s="61"/>
      <c r="BA18261" s="61"/>
    </row>
    <row r="18262" spans="39:53" x14ac:dyDescent="0.2">
      <c r="AM18262" s="61"/>
      <c r="AN18262" s="61"/>
      <c r="AO18262" s="171"/>
      <c r="AP18262" s="61"/>
      <c r="AQ18262" s="61"/>
      <c r="AR18262" s="61"/>
      <c r="AS18262" s="61"/>
      <c r="AT18262" s="61"/>
      <c r="AU18262" s="61"/>
      <c r="AV18262" s="61"/>
      <c r="AW18262" s="61"/>
      <c r="AX18262" s="61"/>
      <c r="AY18262" s="61"/>
      <c r="AZ18262" s="61"/>
      <c r="BA18262" s="61"/>
    </row>
    <row r="18263" spans="39:53" x14ac:dyDescent="0.2">
      <c r="AM18263" s="61"/>
      <c r="AN18263" s="61"/>
      <c r="AO18263" s="171"/>
      <c r="AP18263" s="61"/>
      <c r="AQ18263" s="61"/>
      <c r="AR18263" s="61"/>
      <c r="AS18263" s="61"/>
      <c r="AT18263" s="61"/>
      <c r="AU18263" s="61"/>
      <c r="AV18263" s="61"/>
      <c r="AW18263" s="61"/>
      <c r="AX18263" s="61"/>
      <c r="AY18263" s="61"/>
      <c r="AZ18263" s="61"/>
      <c r="BA18263" s="61"/>
    </row>
    <row r="18264" spans="39:53" x14ac:dyDescent="0.2">
      <c r="AM18264" s="61"/>
      <c r="AN18264" s="61"/>
      <c r="AO18264" s="171"/>
      <c r="AP18264" s="61"/>
      <c r="AQ18264" s="61"/>
      <c r="AR18264" s="61"/>
      <c r="AS18264" s="61"/>
      <c r="AT18264" s="61"/>
      <c r="AU18264" s="61"/>
      <c r="AV18264" s="61"/>
      <c r="AW18264" s="61"/>
      <c r="AX18264" s="61"/>
      <c r="AY18264" s="61"/>
      <c r="AZ18264" s="61"/>
      <c r="BA18264" s="61"/>
    </row>
    <row r="18265" spans="39:53" x14ac:dyDescent="0.2">
      <c r="AM18265" s="61"/>
      <c r="AN18265" s="61"/>
      <c r="AO18265" s="171"/>
      <c r="AP18265" s="61"/>
      <c r="AQ18265" s="61"/>
      <c r="AR18265" s="61"/>
      <c r="AS18265" s="61"/>
      <c r="AT18265" s="61"/>
      <c r="AU18265" s="61"/>
      <c r="AV18265" s="61"/>
      <c r="AW18265" s="61"/>
      <c r="AX18265" s="61"/>
      <c r="AY18265" s="61"/>
      <c r="AZ18265" s="61"/>
      <c r="BA18265" s="61"/>
    </row>
    <row r="18266" spans="39:53" x14ac:dyDescent="0.2">
      <c r="AM18266" s="61"/>
      <c r="AN18266" s="61"/>
      <c r="AO18266" s="171"/>
      <c r="AP18266" s="61"/>
      <c r="AQ18266" s="61"/>
      <c r="AR18266" s="61"/>
      <c r="AS18266" s="61"/>
      <c r="AT18266" s="61"/>
      <c r="AU18266" s="61"/>
      <c r="AV18266" s="61"/>
      <c r="AW18266" s="61"/>
      <c r="AX18266" s="61"/>
      <c r="AY18266" s="61"/>
      <c r="AZ18266" s="61"/>
      <c r="BA18266" s="61"/>
    </row>
    <row r="18267" spans="39:53" x14ac:dyDescent="0.2">
      <c r="AM18267" s="61"/>
      <c r="AN18267" s="61"/>
      <c r="AO18267" s="171"/>
      <c r="AP18267" s="61"/>
      <c r="AQ18267" s="61"/>
      <c r="AR18267" s="61"/>
      <c r="AS18267" s="61"/>
      <c r="AT18267" s="61"/>
      <c r="AU18267" s="61"/>
      <c r="AV18267" s="61"/>
      <c r="AW18267" s="61"/>
      <c r="AX18267" s="61"/>
      <c r="AY18267" s="61"/>
      <c r="AZ18267" s="61"/>
      <c r="BA18267" s="61"/>
    </row>
    <row r="18268" spans="39:53" x14ac:dyDescent="0.2">
      <c r="AM18268" s="61"/>
      <c r="AN18268" s="61"/>
      <c r="AO18268" s="171"/>
      <c r="AP18268" s="61"/>
      <c r="AQ18268" s="61"/>
      <c r="AR18268" s="61"/>
      <c r="AS18268" s="61"/>
      <c r="AT18268" s="61"/>
      <c r="AU18268" s="61"/>
      <c r="AV18268" s="61"/>
      <c r="AW18268" s="61"/>
      <c r="AX18268" s="61"/>
      <c r="AY18268" s="61"/>
      <c r="AZ18268" s="61"/>
      <c r="BA18268" s="61"/>
    </row>
    <row r="18269" spans="39:53" x14ac:dyDescent="0.2">
      <c r="AM18269" s="61"/>
      <c r="AN18269" s="61"/>
      <c r="AO18269" s="171"/>
      <c r="AP18269" s="61"/>
      <c r="AQ18269" s="61"/>
      <c r="AR18269" s="61"/>
      <c r="AS18269" s="61"/>
      <c r="AT18269" s="61"/>
      <c r="AU18269" s="61"/>
      <c r="AV18269" s="61"/>
      <c r="AW18269" s="61"/>
      <c r="AX18269" s="61"/>
      <c r="AY18269" s="61"/>
      <c r="AZ18269" s="61"/>
      <c r="BA18269" s="61"/>
    </row>
    <row r="18270" spans="39:53" x14ac:dyDescent="0.2">
      <c r="AM18270" s="61"/>
      <c r="AN18270" s="61"/>
      <c r="AO18270" s="171"/>
      <c r="AP18270" s="61"/>
      <c r="AQ18270" s="61"/>
      <c r="AR18270" s="61"/>
      <c r="AS18270" s="61"/>
      <c r="AT18270" s="61"/>
      <c r="AU18270" s="61"/>
      <c r="AV18270" s="61"/>
      <c r="AW18270" s="61"/>
      <c r="AX18270" s="61"/>
      <c r="AY18270" s="61"/>
      <c r="AZ18270" s="61"/>
      <c r="BA18270" s="61"/>
    </row>
    <row r="18271" spans="39:53" x14ac:dyDescent="0.2">
      <c r="AM18271" s="61"/>
      <c r="AN18271" s="61"/>
      <c r="AO18271" s="171"/>
      <c r="AP18271" s="61"/>
      <c r="AQ18271" s="61"/>
      <c r="AR18271" s="61"/>
      <c r="AS18271" s="61"/>
      <c r="AT18271" s="61"/>
      <c r="AU18271" s="61"/>
      <c r="AV18271" s="61"/>
      <c r="AW18271" s="61"/>
      <c r="AX18271" s="61"/>
      <c r="AY18271" s="61"/>
      <c r="AZ18271" s="61"/>
      <c r="BA18271" s="61"/>
    </row>
    <row r="18272" spans="39:53" x14ac:dyDescent="0.2">
      <c r="AM18272" s="61"/>
      <c r="AN18272" s="61"/>
      <c r="AO18272" s="171"/>
      <c r="AP18272" s="61"/>
      <c r="AQ18272" s="61"/>
      <c r="AR18272" s="61"/>
      <c r="AS18272" s="61"/>
      <c r="AT18272" s="61"/>
      <c r="AU18272" s="61"/>
      <c r="AV18272" s="61"/>
      <c r="AW18272" s="61"/>
      <c r="AX18272" s="61"/>
      <c r="AY18272" s="61"/>
      <c r="AZ18272" s="61"/>
      <c r="BA18272" s="61"/>
    </row>
    <row r="18273" spans="39:53" x14ac:dyDescent="0.2">
      <c r="AM18273" s="61"/>
      <c r="AN18273" s="61"/>
      <c r="AO18273" s="171"/>
      <c r="AP18273" s="61"/>
      <c r="AQ18273" s="61"/>
      <c r="AR18273" s="61"/>
      <c r="AS18273" s="61"/>
      <c r="AT18273" s="61"/>
      <c r="AU18273" s="61"/>
      <c r="AV18273" s="61"/>
      <c r="AW18273" s="61"/>
      <c r="AX18273" s="61"/>
      <c r="AY18273" s="61"/>
      <c r="AZ18273" s="61"/>
      <c r="BA18273" s="61"/>
    </row>
    <row r="18274" spans="39:53" x14ac:dyDescent="0.2">
      <c r="AM18274" s="61"/>
      <c r="AN18274" s="61"/>
      <c r="AO18274" s="171"/>
      <c r="AP18274" s="61"/>
      <c r="AQ18274" s="61"/>
      <c r="AR18274" s="61"/>
      <c r="AS18274" s="61"/>
      <c r="AT18274" s="61"/>
      <c r="AU18274" s="61"/>
      <c r="AV18274" s="61"/>
      <c r="AW18274" s="61"/>
      <c r="AX18274" s="61"/>
      <c r="AY18274" s="61"/>
      <c r="AZ18274" s="61"/>
      <c r="BA18274" s="61"/>
    </row>
    <row r="18275" spans="39:53" x14ac:dyDescent="0.2">
      <c r="AM18275" s="61"/>
      <c r="AN18275" s="61"/>
      <c r="AO18275" s="171"/>
      <c r="AP18275" s="61"/>
      <c r="AQ18275" s="61"/>
      <c r="AR18275" s="61"/>
      <c r="AS18275" s="61"/>
      <c r="AT18275" s="61"/>
      <c r="AU18275" s="61"/>
      <c r="AV18275" s="61"/>
      <c r="AW18275" s="61"/>
      <c r="AX18275" s="61"/>
      <c r="AY18275" s="61"/>
      <c r="AZ18275" s="61"/>
      <c r="BA18275" s="61"/>
    </row>
    <row r="18276" spans="39:53" x14ac:dyDescent="0.2">
      <c r="AM18276" s="61"/>
      <c r="AN18276" s="61"/>
      <c r="AO18276" s="171"/>
      <c r="AP18276" s="61"/>
      <c r="AQ18276" s="61"/>
      <c r="AR18276" s="61"/>
      <c r="AS18276" s="61"/>
      <c r="AT18276" s="61"/>
      <c r="AU18276" s="61"/>
      <c r="AV18276" s="61"/>
      <c r="AW18276" s="61"/>
      <c r="AX18276" s="61"/>
      <c r="AY18276" s="61"/>
      <c r="AZ18276" s="61"/>
      <c r="BA18276" s="61"/>
    </row>
    <row r="18277" spans="39:53" x14ac:dyDescent="0.2">
      <c r="AM18277" s="61"/>
      <c r="AN18277" s="61"/>
      <c r="AO18277" s="171"/>
      <c r="AP18277" s="61"/>
      <c r="AQ18277" s="61"/>
      <c r="AR18277" s="61"/>
      <c r="AS18277" s="61"/>
      <c r="AT18277" s="61"/>
      <c r="AU18277" s="61"/>
      <c r="AV18277" s="61"/>
      <c r="AW18277" s="61"/>
      <c r="AX18277" s="61"/>
      <c r="AY18277" s="61"/>
      <c r="AZ18277" s="61"/>
      <c r="BA18277" s="61"/>
    </row>
    <row r="18278" spans="39:53" x14ac:dyDescent="0.2">
      <c r="AM18278" s="61"/>
      <c r="AN18278" s="61"/>
      <c r="AO18278" s="171"/>
      <c r="AP18278" s="61"/>
      <c r="AQ18278" s="61"/>
      <c r="AR18278" s="61"/>
      <c r="AS18278" s="61"/>
      <c r="AT18278" s="61"/>
      <c r="AU18278" s="61"/>
      <c r="AV18278" s="61"/>
      <c r="AW18278" s="61"/>
      <c r="AX18278" s="61"/>
      <c r="AY18278" s="61"/>
      <c r="AZ18278" s="61"/>
      <c r="BA18278" s="61"/>
    </row>
    <row r="18279" spans="39:53" x14ac:dyDescent="0.2">
      <c r="AM18279" s="61"/>
      <c r="AN18279" s="61"/>
      <c r="AO18279" s="171"/>
      <c r="AP18279" s="61"/>
      <c r="AQ18279" s="61"/>
      <c r="AR18279" s="61"/>
      <c r="AS18279" s="61"/>
      <c r="AT18279" s="61"/>
      <c r="AU18279" s="61"/>
      <c r="AV18279" s="61"/>
      <c r="AW18279" s="61"/>
      <c r="AX18279" s="61"/>
      <c r="AY18279" s="61"/>
      <c r="AZ18279" s="61"/>
      <c r="BA18279" s="61"/>
    </row>
    <row r="18280" spans="39:53" x14ac:dyDescent="0.2">
      <c r="AM18280" s="61"/>
      <c r="AN18280" s="61"/>
      <c r="AO18280" s="171"/>
      <c r="AP18280" s="61"/>
      <c r="AQ18280" s="61"/>
      <c r="AR18280" s="61"/>
      <c r="AS18280" s="61"/>
      <c r="AT18280" s="61"/>
      <c r="AU18280" s="61"/>
      <c r="AV18280" s="61"/>
      <c r="AW18280" s="61"/>
      <c r="AX18280" s="61"/>
      <c r="AY18280" s="61"/>
      <c r="AZ18280" s="61"/>
      <c r="BA18280" s="61"/>
    </row>
    <row r="18281" spans="39:53" x14ac:dyDescent="0.2">
      <c r="AM18281" s="61"/>
      <c r="AN18281" s="61"/>
      <c r="AO18281" s="171"/>
      <c r="AP18281" s="61"/>
      <c r="AQ18281" s="61"/>
      <c r="AR18281" s="61"/>
      <c r="AS18281" s="61"/>
      <c r="AT18281" s="61"/>
      <c r="AU18281" s="61"/>
      <c r="AV18281" s="61"/>
      <c r="AW18281" s="61"/>
      <c r="AX18281" s="61"/>
      <c r="AY18281" s="61"/>
      <c r="AZ18281" s="61"/>
      <c r="BA18281" s="61"/>
    </row>
    <row r="18282" spans="39:53" x14ac:dyDescent="0.2">
      <c r="AM18282" s="61"/>
      <c r="AN18282" s="61"/>
      <c r="AO18282" s="171"/>
      <c r="AP18282" s="61"/>
      <c r="AQ18282" s="61"/>
      <c r="AR18282" s="61"/>
      <c r="AS18282" s="61"/>
      <c r="AT18282" s="61"/>
      <c r="AU18282" s="61"/>
      <c r="AV18282" s="61"/>
      <c r="AW18282" s="61"/>
      <c r="AX18282" s="61"/>
      <c r="AY18282" s="61"/>
      <c r="AZ18282" s="61"/>
      <c r="BA18282" s="61"/>
    </row>
    <row r="18283" spans="39:53" x14ac:dyDescent="0.2">
      <c r="AM18283" s="61"/>
      <c r="AN18283" s="61"/>
      <c r="AO18283" s="171"/>
      <c r="AP18283" s="61"/>
      <c r="AQ18283" s="61"/>
      <c r="AR18283" s="61"/>
      <c r="AS18283" s="61"/>
      <c r="AT18283" s="61"/>
      <c r="AU18283" s="61"/>
      <c r="AV18283" s="61"/>
      <c r="AW18283" s="61"/>
      <c r="AX18283" s="61"/>
      <c r="AY18283" s="61"/>
      <c r="AZ18283" s="61"/>
      <c r="BA18283" s="61"/>
    </row>
    <row r="18284" spans="39:53" x14ac:dyDescent="0.2">
      <c r="AM18284" s="61"/>
      <c r="AN18284" s="61"/>
      <c r="AO18284" s="171"/>
      <c r="AP18284" s="61"/>
      <c r="AQ18284" s="61"/>
      <c r="AR18284" s="61"/>
      <c r="AS18284" s="61"/>
      <c r="AT18284" s="61"/>
      <c r="AU18284" s="61"/>
      <c r="AV18284" s="61"/>
      <c r="AW18284" s="61"/>
      <c r="AX18284" s="61"/>
      <c r="AY18284" s="61"/>
      <c r="AZ18284" s="61"/>
      <c r="BA18284" s="61"/>
    </row>
    <row r="18285" spans="39:53" x14ac:dyDescent="0.2">
      <c r="AM18285" s="61"/>
      <c r="AN18285" s="61"/>
      <c r="AO18285" s="171"/>
      <c r="AP18285" s="61"/>
      <c r="AQ18285" s="61"/>
      <c r="AR18285" s="61"/>
      <c r="AS18285" s="61"/>
      <c r="AT18285" s="61"/>
      <c r="AU18285" s="61"/>
      <c r="AV18285" s="61"/>
      <c r="AW18285" s="61"/>
      <c r="AX18285" s="61"/>
      <c r="AY18285" s="61"/>
      <c r="AZ18285" s="61"/>
      <c r="BA18285" s="61"/>
    </row>
    <row r="18286" spans="39:53" x14ac:dyDescent="0.2">
      <c r="AM18286" s="61"/>
      <c r="AN18286" s="61"/>
      <c r="AO18286" s="171"/>
      <c r="AP18286" s="61"/>
      <c r="AQ18286" s="61"/>
      <c r="AR18286" s="61"/>
      <c r="AS18286" s="61"/>
      <c r="AT18286" s="61"/>
      <c r="AU18286" s="61"/>
      <c r="AV18286" s="61"/>
      <c r="AW18286" s="61"/>
      <c r="AX18286" s="61"/>
      <c r="AY18286" s="61"/>
      <c r="AZ18286" s="61"/>
      <c r="BA18286" s="61"/>
    </row>
    <row r="18287" spans="39:53" x14ac:dyDescent="0.2">
      <c r="AM18287" s="61"/>
      <c r="AN18287" s="61"/>
      <c r="AO18287" s="171"/>
      <c r="AP18287" s="61"/>
      <c r="AQ18287" s="61"/>
      <c r="AR18287" s="61"/>
      <c r="AS18287" s="61"/>
      <c r="AT18287" s="61"/>
      <c r="AU18287" s="61"/>
      <c r="AV18287" s="61"/>
      <c r="AW18287" s="61"/>
      <c r="AX18287" s="61"/>
      <c r="AY18287" s="61"/>
      <c r="AZ18287" s="61"/>
      <c r="BA18287" s="61"/>
    </row>
    <row r="18288" spans="39:53" x14ac:dyDescent="0.2">
      <c r="AM18288" s="61"/>
      <c r="AN18288" s="61"/>
      <c r="AO18288" s="171"/>
      <c r="AP18288" s="61"/>
      <c r="AQ18288" s="61"/>
      <c r="AR18288" s="61"/>
      <c r="AS18288" s="61"/>
      <c r="AT18288" s="61"/>
      <c r="AU18288" s="61"/>
      <c r="AV18288" s="61"/>
      <c r="AW18288" s="61"/>
      <c r="AX18288" s="61"/>
      <c r="AY18288" s="61"/>
      <c r="AZ18288" s="61"/>
      <c r="BA18288" s="61"/>
    </row>
    <row r="18289" spans="39:53" x14ac:dyDescent="0.2">
      <c r="AM18289" s="61"/>
      <c r="AN18289" s="61"/>
      <c r="AO18289" s="171"/>
      <c r="AP18289" s="61"/>
      <c r="AQ18289" s="61"/>
      <c r="AR18289" s="61"/>
      <c r="AS18289" s="61"/>
      <c r="AT18289" s="61"/>
      <c r="AU18289" s="61"/>
      <c r="AV18289" s="61"/>
      <c r="AW18289" s="61"/>
      <c r="AX18289" s="61"/>
      <c r="AY18289" s="61"/>
      <c r="AZ18289" s="61"/>
      <c r="BA18289" s="61"/>
    </row>
    <row r="18290" spans="39:53" x14ac:dyDescent="0.2">
      <c r="AM18290" s="61"/>
      <c r="AN18290" s="61"/>
      <c r="AO18290" s="171"/>
      <c r="AP18290" s="61"/>
      <c r="AQ18290" s="61"/>
      <c r="AR18290" s="61"/>
      <c r="AS18290" s="61"/>
      <c r="AT18290" s="61"/>
      <c r="AU18290" s="61"/>
      <c r="AV18290" s="61"/>
      <c r="AW18290" s="61"/>
      <c r="AX18290" s="61"/>
      <c r="AY18290" s="61"/>
      <c r="AZ18290" s="61"/>
      <c r="BA18290" s="61"/>
    </row>
    <row r="18291" spans="39:53" x14ac:dyDescent="0.2">
      <c r="AM18291" s="61"/>
      <c r="AN18291" s="61"/>
      <c r="AO18291" s="171"/>
      <c r="AP18291" s="61"/>
      <c r="AQ18291" s="61"/>
      <c r="AR18291" s="61"/>
      <c r="AS18291" s="61"/>
      <c r="AT18291" s="61"/>
      <c r="AU18291" s="61"/>
      <c r="AV18291" s="61"/>
      <c r="AW18291" s="61"/>
      <c r="AX18291" s="61"/>
      <c r="AY18291" s="61"/>
      <c r="AZ18291" s="61"/>
      <c r="BA18291" s="61"/>
    </row>
    <row r="18292" spans="39:53" x14ac:dyDescent="0.2">
      <c r="AM18292" s="61"/>
      <c r="AN18292" s="61"/>
      <c r="AO18292" s="171"/>
      <c r="AP18292" s="61"/>
      <c r="AQ18292" s="61"/>
      <c r="AR18292" s="61"/>
      <c r="AS18292" s="61"/>
      <c r="AT18292" s="61"/>
      <c r="AU18292" s="61"/>
      <c r="AV18292" s="61"/>
      <c r="AW18292" s="61"/>
      <c r="AX18292" s="61"/>
      <c r="AY18292" s="61"/>
      <c r="AZ18292" s="61"/>
      <c r="BA18292" s="61"/>
    </row>
    <row r="18293" spans="39:53" x14ac:dyDescent="0.2">
      <c r="AM18293" s="61"/>
      <c r="AN18293" s="61"/>
      <c r="AO18293" s="171"/>
      <c r="AP18293" s="61"/>
      <c r="AQ18293" s="61"/>
      <c r="AR18293" s="61"/>
      <c r="AS18293" s="61"/>
      <c r="AT18293" s="61"/>
      <c r="AU18293" s="61"/>
      <c r="AV18293" s="61"/>
      <c r="AW18293" s="61"/>
      <c r="AX18293" s="61"/>
      <c r="AY18293" s="61"/>
      <c r="AZ18293" s="61"/>
      <c r="BA18293" s="61"/>
    </row>
    <row r="18294" spans="39:53" x14ac:dyDescent="0.2">
      <c r="AM18294" s="61"/>
      <c r="AN18294" s="61"/>
      <c r="AO18294" s="171"/>
      <c r="AP18294" s="61"/>
      <c r="AQ18294" s="61"/>
      <c r="AR18294" s="61"/>
      <c r="AS18294" s="61"/>
      <c r="AT18294" s="61"/>
      <c r="AU18294" s="61"/>
      <c r="AV18294" s="61"/>
      <c r="AW18294" s="61"/>
      <c r="AX18294" s="61"/>
      <c r="AY18294" s="61"/>
      <c r="AZ18294" s="61"/>
      <c r="BA18294" s="61"/>
    </row>
    <row r="18295" spans="39:53" x14ac:dyDescent="0.2">
      <c r="AM18295" s="61"/>
      <c r="AN18295" s="61"/>
      <c r="AO18295" s="171"/>
      <c r="AP18295" s="61"/>
      <c r="AQ18295" s="61"/>
      <c r="AR18295" s="61"/>
      <c r="AS18295" s="61"/>
      <c r="AT18295" s="61"/>
      <c r="AU18295" s="61"/>
      <c r="AV18295" s="61"/>
      <c r="AW18295" s="61"/>
      <c r="AX18295" s="61"/>
      <c r="AY18295" s="61"/>
      <c r="AZ18295" s="61"/>
      <c r="BA18295" s="61"/>
    </row>
    <row r="18296" spans="39:53" x14ac:dyDescent="0.2">
      <c r="AM18296" s="61"/>
      <c r="AN18296" s="61"/>
      <c r="AO18296" s="171"/>
      <c r="AP18296" s="61"/>
      <c r="AQ18296" s="61"/>
      <c r="AR18296" s="61"/>
      <c r="AS18296" s="61"/>
      <c r="AT18296" s="61"/>
      <c r="AU18296" s="61"/>
      <c r="AV18296" s="61"/>
      <c r="AW18296" s="61"/>
      <c r="AX18296" s="61"/>
      <c r="AY18296" s="61"/>
      <c r="AZ18296" s="61"/>
      <c r="BA18296" s="61"/>
    </row>
    <row r="18297" spans="39:53" x14ac:dyDescent="0.2">
      <c r="AM18297" s="61"/>
      <c r="AN18297" s="61"/>
      <c r="AO18297" s="171"/>
      <c r="AP18297" s="61"/>
      <c r="AQ18297" s="61"/>
      <c r="AR18297" s="61"/>
      <c r="AS18297" s="61"/>
      <c r="AT18297" s="61"/>
      <c r="AU18297" s="61"/>
      <c r="AV18297" s="61"/>
      <c r="AW18297" s="61"/>
      <c r="AX18297" s="61"/>
      <c r="AY18297" s="61"/>
      <c r="AZ18297" s="61"/>
      <c r="BA18297" s="61"/>
    </row>
    <row r="18298" spans="39:53" x14ac:dyDescent="0.2">
      <c r="AM18298" s="61"/>
      <c r="AN18298" s="61"/>
      <c r="AO18298" s="171"/>
      <c r="AP18298" s="61"/>
      <c r="AQ18298" s="61"/>
      <c r="AR18298" s="61"/>
      <c r="AS18298" s="61"/>
      <c r="AT18298" s="61"/>
      <c r="AU18298" s="61"/>
      <c r="AV18298" s="61"/>
      <c r="AW18298" s="61"/>
      <c r="AX18298" s="61"/>
      <c r="AY18298" s="61"/>
      <c r="AZ18298" s="61"/>
      <c r="BA18298" s="61"/>
    </row>
    <row r="18299" spans="39:53" x14ac:dyDescent="0.2">
      <c r="AM18299" s="61"/>
      <c r="AN18299" s="61"/>
      <c r="AO18299" s="171"/>
      <c r="AP18299" s="61"/>
      <c r="AQ18299" s="61"/>
      <c r="AR18299" s="61"/>
      <c r="AS18299" s="61"/>
      <c r="AT18299" s="61"/>
      <c r="AU18299" s="61"/>
      <c r="AV18299" s="61"/>
      <c r="AW18299" s="61"/>
      <c r="AX18299" s="61"/>
      <c r="AY18299" s="61"/>
      <c r="AZ18299" s="61"/>
      <c r="BA18299" s="61"/>
    </row>
    <row r="18300" spans="39:53" x14ac:dyDescent="0.2">
      <c r="AM18300" s="61"/>
      <c r="AN18300" s="61"/>
      <c r="AO18300" s="171"/>
      <c r="AP18300" s="61"/>
      <c r="AQ18300" s="61"/>
      <c r="AR18300" s="61"/>
      <c r="AS18300" s="61"/>
      <c r="AT18300" s="61"/>
      <c r="AU18300" s="61"/>
      <c r="AV18300" s="61"/>
      <c r="AW18300" s="61"/>
      <c r="AX18300" s="61"/>
      <c r="AY18300" s="61"/>
      <c r="AZ18300" s="61"/>
      <c r="BA18300" s="61"/>
    </row>
    <row r="18301" spans="39:53" x14ac:dyDescent="0.2">
      <c r="AM18301" s="61"/>
      <c r="AN18301" s="61"/>
      <c r="AO18301" s="171"/>
      <c r="AP18301" s="61"/>
      <c r="AQ18301" s="61"/>
      <c r="AR18301" s="61"/>
      <c r="AS18301" s="61"/>
      <c r="AT18301" s="61"/>
      <c r="AU18301" s="61"/>
      <c r="AV18301" s="61"/>
      <c r="AW18301" s="61"/>
      <c r="AX18301" s="61"/>
      <c r="AY18301" s="61"/>
      <c r="AZ18301" s="61"/>
      <c r="BA18301" s="61"/>
    </row>
    <row r="18302" spans="39:53" x14ac:dyDescent="0.2">
      <c r="AM18302" s="61"/>
      <c r="AN18302" s="61"/>
      <c r="AO18302" s="171"/>
      <c r="AP18302" s="61"/>
      <c r="AQ18302" s="61"/>
      <c r="AR18302" s="61"/>
      <c r="AS18302" s="61"/>
      <c r="AT18302" s="61"/>
      <c r="AU18302" s="61"/>
      <c r="AV18302" s="61"/>
      <c r="AW18302" s="61"/>
      <c r="AX18302" s="61"/>
      <c r="AY18302" s="61"/>
      <c r="AZ18302" s="61"/>
      <c r="BA18302" s="61"/>
    </row>
    <row r="18303" spans="39:53" x14ac:dyDescent="0.2">
      <c r="AM18303" s="61"/>
      <c r="AN18303" s="61"/>
      <c r="AO18303" s="171"/>
      <c r="AP18303" s="61"/>
      <c r="AQ18303" s="61"/>
      <c r="AR18303" s="61"/>
      <c r="AS18303" s="61"/>
      <c r="AT18303" s="61"/>
      <c r="AU18303" s="61"/>
      <c r="AV18303" s="61"/>
      <c r="AW18303" s="61"/>
      <c r="AX18303" s="61"/>
      <c r="AY18303" s="61"/>
      <c r="AZ18303" s="61"/>
      <c r="BA18303" s="61"/>
    </row>
    <row r="18304" spans="39:53" x14ac:dyDescent="0.2">
      <c r="AM18304" s="61"/>
      <c r="AN18304" s="61"/>
      <c r="AO18304" s="171"/>
      <c r="AP18304" s="61"/>
      <c r="AQ18304" s="61"/>
      <c r="AR18304" s="61"/>
      <c r="AS18304" s="61"/>
      <c r="AT18304" s="61"/>
      <c r="AU18304" s="61"/>
      <c r="AV18304" s="61"/>
      <c r="AW18304" s="61"/>
      <c r="AX18304" s="61"/>
      <c r="AY18304" s="61"/>
      <c r="AZ18304" s="61"/>
      <c r="BA18304" s="61"/>
    </row>
    <row r="18305" spans="39:53" x14ac:dyDescent="0.2">
      <c r="AM18305" s="61"/>
      <c r="AN18305" s="61"/>
      <c r="AO18305" s="171"/>
      <c r="AP18305" s="61"/>
      <c r="AQ18305" s="61"/>
      <c r="AR18305" s="61"/>
      <c r="AS18305" s="61"/>
      <c r="AT18305" s="61"/>
      <c r="AU18305" s="61"/>
      <c r="AV18305" s="61"/>
      <c r="AW18305" s="61"/>
      <c r="AX18305" s="61"/>
      <c r="AY18305" s="61"/>
      <c r="AZ18305" s="61"/>
      <c r="BA18305" s="61"/>
    </row>
    <row r="18306" spans="39:53" x14ac:dyDescent="0.2">
      <c r="AM18306" s="61"/>
      <c r="AN18306" s="61"/>
      <c r="AO18306" s="171"/>
      <c r="AP18306" s="61"/>
      <c r="AQ18306" s="61"/>
      <c r="AR18306" s="61"/>
      <c r="AS18306" s="61"/>
      <c r="AT18306" s="61"/>
      <c r="AU18306" s="61"/>
      <c r="AV18306" s="61"/>
      <c r="AW18306" s="61"/>
      <c r="AX18306" s="61"/>
      <c r="AY18306" s="61"/>
      <c r="AZ18306" s="61"/>
      <c r="BA18306" s="61"/>
    </row>
    <row r="18307" spans="39:53" x14ac:dyDescent="0.2">
      <c r="AM18307" s="61"/>
      <c r="AN18307" s="61"/>
      <c r="AO18307" s="171"/>
      <c r="AP18307" s="61"/>
      <c r="AQ18307" s="61"/>
      <c r="AR18307" s="61"/>
      <c r="AS18307" s="61"/>
      <c r="AT18307" s="61"/>
      <c r="AU18307" s="61"/>
      <c r="AV18307" s="61"/>
      <c r="AW18307" s="61"/>
      <c r="AX18307" s="61"/>
      <c r="AY18307" s="61"/>
      <c r="AZ18307" s="61"/>
      <c r="BA18307" s="61"/>
    </row>
    <row r="18308" spans="39:53" x14ac:dyDescent="0.2">
      <c r="AM18308" s="61"/>
      <c r="AN18308" s="61"/>
      <c r="AO18308" s="171"/>
      <c r="AP18308" s="61"/>
      <c r="AQ18308" s="61"/>
      <c r="AR18308" s="61"/>
      <c r="AS18308" s="61"/>
      <c r="AT18308" s="61"/>
      <c r="AU18308" s="61"/>
      <c r="AV18308" s="61"/>
      <c r="AW18308" s="61"/>
      <c r="AX18308" s="61"/>
      <c r="AY18308" s="61"/>
      <c r="AZ18308" s="61"/>
      <c r="BA18308" s="61"/>
    </row>
    <row r="18309" spans="39:53" x14ac:dyDescent="0.2">
      <c r="AM18309" s="61"/>
      <c r="AN18309" s="61"/>
      <c r="AO18309" s="171"/>
      <c r="AP18309" s="61"/>
      <c r="AQ18309" s="61"/>
      <c r="AR18309" s="61"/>
      <c r="AS18309" s="61"/>
      <c r="AT18309" s="61"/>
      <c r="AU18309" s="61"/>
      <c r="AV18309" s="61"/>
      <c r="AW18309" s="61"/>
      <c r="AX18309" s="61"/>
      <c r="AY18309" s="61"/>
      <c r="AZ18309" s="61"/>
      <c r="BA18309" s="61"/>
    </row>
    <row r="18310" spans="39:53" x14ac:dyDescent="0.2">
      <c r="AM18310" s="61"/>
      <c r="AN18310" s="61"/>
      <c r="AO18310" s="171"/>
      <c r="AP18310" s="61"/>
      <c r="AQ18310" s="61"/>
      <c r="AR18310" s="61"/>
      <c r="AS18310" s="61"/>
      <c r="AT18310" s="61"/>
      <c r="AU18310" s="61"/>
      <c r="AV18310" s="61"/>
      <c r="AW18310" s="61"/>
      <c r="AX18310" s="61"/>
      <c r="AY18310" s="61"/>
      <c r="AZ18310" s="61"/>
      <c r="BA18310" s="61"/>
    </row>
    <row r="18311" spans="39:53" x14ac:dyDescent="0.2">
      <c r="AM18311" s="61"/>
      <c r="AN18311" s="61"/>
      <c r="AO18311" s="171"/>
      <c r="AP18311" s="61"/>
      <c r="AQ18311" s="61"/>
      <c r="AR18311" s="61"/>
      <c r="AS18311" s="61"/>
      <c r="AT18311" s="61"/>
      <c r="AU18311" s="61"/>
      <c r="AV18311" s="61"/>
      <c r="AW18311" s="61"/>
      <c r="AX18311" s="61"/>
      <c r="AY18311" s="61"/>
      <c r="AZ18311" s="61"/>
      <c r="BA18311" s="61"/>
    </row>
    <row r="18312" spans="39:53" x14ac:dyDescent="0.2">
      <c r="AM18312" s="61"/>
      <c r="AN18312" s="61"/>
      <c r="AO18312" s="171"/>
      <c r="AP18312" s="61"/>
      <c r="AQ18312" s="61"/>
      <c r="AR18312" s="61"/>
      <c r="AS18312" s="61"/>
      <c r="AT18312" s="61"/>
      <c r="AU18312" s="61"/>
      <c r="AV18312" s="61"/>
      <c r="AW18312" s="61"/>
      <c r="AX18312" s="61"/>
      <c r="AY18312" s="61"/>
      <c r="AZ18312" s="61"/>
      <c r="BA18312" s="61"/>
    </row>
    <row r="18313" spans="39:53" x14ac:dyDescent="0.2">
      <c r="AM18313" s="61"/>
      <c r="AN18313" s="61"/>
      <c r="AO18313" s="171"/>
      <c r="AP18313" s="61"/>
      <c r="AQ18313" s="61"/>
      <c r="AR18313" s="61"/>
      <c r="AS18313" s="61"/>
      <c r="AT18313" s="61"/>
      <c r="AU18313" s="61"/>
      <c r="AV18313" s="61"/>
      <c r="AW18313" s="61"/>
      <c r="AX18313" s="61"/>
      <c r="AY18313" s="61"/>
      <c r="AZ18313" s="61"/>
      <c r="BA18313" s="61"/>
    </row>
    <row r="18314" spans="39:53" x14ac:dyDescent="0.2">
      <c r="AM18314" s="61"/>
      <c r="AN18314" s="61"/>
      <c r="AO18314" s="171"/>
      <c r="AP18314" s="61"/>
      <c r="AQ18314" s="61"/>
      <c r="AR18314" s="61"/>
      <c r="AS18314" s="61"/>
      <c r="AT18314" s="61"/>
      <c r="AU18314" s="61"/>
      <c r="AV18314" s="61"/>
      <c r="AW18314" s="61"/>
      <c r="AX18314" s="61"/>
      <c r="AY18314" s="61"/>
      <c r="AZ18314" s="61"/>
      <c r="BA18314" s="61"/>
    </row>
    <row r="18315" spans="39:53" x14ac:dyDescent="0.2">
      <c r="AM18315" s="61"/>
      <c r="AN18315" s="61"/>
      <c r="AO18315" s="171"/>
      <c r="AP18315" s="61"/>
      <c r="AQ18315" s="61"/>
      <c r="AR18315" s="61"/>
      <c r="AS18315" s="61"/>
      <c r="AT18315" s="61"/>
      <c r="AU18315" s="61"/>
      <c r="AV18315" s="61"/>
      <c r="AW18315" s="61"/>
      <c r="AX18315" s="61"/>
      <c r="AY18315" s="61"/>
      <c r="AZ18315" s="61"/>
      <c r="BA18315" s="61"/>
    </row>
    <row r="18316" spans="39:53" x14ac:dyDescent="0.2">
      <c r="AM18316" s="61"/>
      <c r="AN18316" s="61"/>
      <c r="AO18316" s="171"/>
      <c r="AP18316" s="61"/>
      <c r="AQ18316" s="61"/>
      <c r="AR18316" s="61"/>
      <c r="AS18316" s="61"/>
      <c r="AT18316" s="61"/>
      <c r="AU18316" s="61"/>
      <c r="AV18316" s="61"/>
      <c r="AW18316" s="61"/>
      <c r="AX18316" s="61"/>
      <c r="AY18316" s="61"/>
      <c r="AZ18316" s="61"/>
      <c r="BA18316" s="61"/>
    </row>
    <row r="18317" spans="39:53" x14ac:dyDescent="0.2">
      <c r="AM18317" s="61"/>
      <c r="AN18317" s="61"/>
      <c r="AO18317" s="171"/>
      <c r="AP18317" s="61"/>
      <c r="AQ18317" s="61"/>
      <c r="AR18317" s="61"/>
      <c r="AS18317" s="61"/>
      <c r="AT18317" s="61"/>
      <c r="AU18317" s="61"/>
      <c r="AV18317" s="61"/>
      <c r="AW18317" s="61"/>
      <c r="AX18317" s="61"/>
      <c r="AY18317" s="61"/>
      <c r="AZ18317" s="61"/>
      <c r="BA18317" s="61"/>
    </row>
    <row r="18318" spans="39:53" x14ac:dyDescent="0.2">
      <c r="AM18318" s="61"/>
      <c r="AN18318" s="61"/>
      <c r="AO18318" s="171"/>
      <c r="AP18318" s="61"/>
      <c r="AQ18318" s="61"/>
      <c r="AR18318" s="61"/>
      <c r="AS18318" s="61"/>
      <c r="AT18318" s="61"/>
      <c r="AU18318" s="61"/>
      <c r="AV18318" s="61"/>
      <c r="AW18318" s="61"/>
      <c r="AX18318" s="61"/>
      <c r="AY18318" s="61"/>
      <c r="AZ18318" s="61"/>
      <c r="BA18318" s="61"/>
    </row>
    <row r="18319" spans="39:53" x14ac:dyDescent="0.2">
      <c r="AM18319" s="61"/>
      <c r="AN18319" s="61"/>
      <c r="AO18319" s="171"/>
      <c r="AP18319" s="61"/>
      <c r="AQ18319" s="61"/>
      <c r="AR18319" s="61"/>
      <c r="AS18319" s="61"/>
      <c r="AT18319" s="61"/>
      <c r="AU18319" s="61"/>
      <c r="AV18319" s="61"/>
      <c r="AW18319" s="61"/>
      <c r="AX18319" s="61"/>
      <c r="AY18319" s="61"/>
      <c r="AZ18319" s="61"/>
      <c r="BA18319" s="61"/>
    </row>
    <row r="18320" spans="39:53" x14ac:dyDescent="0.2">
      <c r="AM18320" s="61"/>
      <c r="AN18320" s="61"/>
      <c r="AO18320" s="171"/>
      <c r="AP18320" s="61"/>
      <c r="AQ18320" s="61"/>
      <c r="AR18320" s="61"/>
      <c r="AS18320" s="61"/>
      <c r="AT18320" s="61"/>
      <c r="AU18320" s="61"/>
      <c r="AV18320" s="61"/>
      <c r="AW18320" s="61"/>
      <c r="AX18320" s="61"/>
      <c r="AY18320" s="61"/>
      <c r="AZ18320" s="61"/>
      <c r="BA18320" s="61"/>
    </row>
    <row r="18321" spans="39:53" x14ac:dyDescent="0.2">
      <c r="AM18321" s="61"/>
      <c r="AN18321" s="61"/>
      <c r="AO18321" s="171"/>
      <c r="AP18321" s="61"/>
      <c r="AQ18321" s="61"/>
      <c r="AR18321" s="61"/>
      <c r="AS18321" s="61"/>
      <c r="AT18321" s="61"/>
      <c r="AU18321" s="61"/>
      <c r="AV18321" s="61"/>
      <c r="AW18321" s="61"/>
      <c r="AX18321" s="61"/>
      <c r="AY18321" s="61"/>
      <c r="AZ18321" s="61"/>
      <c r="BA18321" s="61"/>
    </row>
    <row r="18322" spans="39:53" x14ac:dyDescent="0.2">
      <c r="AM18322" s="61"/>
      <c r="AN18322" s="61"/>
      <c r="AO18322" s="171"/>
      <c r="AP18322" s="61"/>
      <c r="AQ18322" s="61"/>
      <c r="AR18322" s="61"/>
      <c r="AS18322" s="61"/>
      <c r="AT18322" s="61"/>
      <c r="AU18322" s="61"/>
      <c r="AV18322" s="61"/>
      <c r="AW18322" s="61"/>
      <c r="AX18322" s="61"/>
      <c r="AY18322" s="61"/>
      <c r="AZ18322" s="61"/>
      <c r="BA18322" s="61"/>
    </row>
    <row r="18323" spans="39:53" x14ac:dyDescent="0.2">
      <c r="AM18323" s="61"/>
      <c r="AN18323" s="61"/>
      <c r="AO18323" s="171"/>
      <c r="AP18323" s="61"/>
      <c r="AQ18323" s="61"/>
      <c r="AR18323" s="61"/>
      <c r="AS18323" s="61"/>
      <c r="AT18323" s="61"/>
      <c r="AU18323" s="61"/>
      <c r="AV18323" s="61"/>
      <c r="AW18323" s="61"/>
      <c r="AX18323" s="61"/>
      <c r="AY18323" s="61"/>
      <c r="AZ18323" s="61"/>
      <c r="BA18323" s="61"/>
    </row>
    <row r="18324" spans="39:53" x14ac:dyDescent="0.2">
      <c r="AM18324" s="61"/>
      <c r="AN18324" s="61"/>
      <c r="AO18324" s="171"/>
      <c r="AP18324" s="61"/>
      <c r="AQ18324" s="61"/>
      <c r="AR18324" s="61"/>
      <c r="AS18324" s="61"/>
      <c r="AT18324" s="61"/>
      <c r="AU18324" s="61"/>
      <c r="AV18324" s="61"/>
      <c r="AW18324" s="61"/>
      <c r="AX18324" s="61"/>
      <c r="AY18324" s="61"/>
      <c r="AZ18324" s="61"/>
      <c r="BA18324" s="61"/>
    </row>
    <row r="18325" spans="39:53" x14ac:dyDescent="0.2">
      <c r="AM18325" s="61"/>
      <c r="AN18325" s="61"/>
      <c r="AO18325" s="171"/>
      <c r="AP18325" s="61"/>
      <c r="AQ18325" s="61"/>
      <c r="AR18325" s="61"/>
      <c r="AS18325" s="61"/>
      <c r="AT18325" s="61"/>
      <c r="AU18325" s="61"/>
      <c r="AV18325" s="61"/>
      <c r="AW18325" s="61"/>
      <c r="AX18325" s="61"/>
      <c r="AY18325" s="61"/>
      <c r="AZ18325" s="61"/>
      <c r="BA18325" s="61"/>
    </row>
    <row r="18326" spans="39:53" x14ac:dyDescent="0.2">
      <c r="AM18326" s="61"/>
      <c r="AN18326" s="61"/>
      <c r="AO18326" s="171"/>
      <c r="AP18326" s="61"/>
      <c r="AQ18326" s="61"/>
      <c r="AR18326" s="61"/>
      <c r="AS18326" s="61"/>
      <c r="AT18326" s="61"/>
      <c r="AU18326" s="61"/>
      <c r="AV18326" s="61"/>
      <c r="AW18326" s="61"/>
      <c r="AX18326" s="61"/>
      <c r="AY18326" s="61"/>
      <c r="AZ18326" s="61"/>
      <c r="BA18326" s="61"/>
    </row>
    <row r="18327" spans="39:53" x14ac:dyDescent="0.2">
      <c r="AM18327" s="61"/>
      <c r="AN18327" s="61"/>
      <c r="AO18327" s="171"/>
      <c r="AP18327" s="61"/>
      <c r="AQ18327" s="61"/>
      <c r="AR18327" s="61"/>
      <c r="AS18327" s="61"/>
      <c r="AT18327" s="61"/>
      <c r="AU18327" s="61"/>
      <c r="AV18327" s="61"/>
      <c r="AW18327" s="61"/>
      <c r="AX18327" s="61"/>
      <c r="AY18327" s="61"/>
      <c r="AZ18327" s="61"/>
      <c r="BA18327" s="61"/>
    </row>
    <row r="18328" spans="39:53" x14ac:dyDescent="0.2">
      <c r="AM18328" s="61"/>
      <c r="AN18328" s="61"/>
      <c r="AO18328" s="171"/>
      <c r="AP18328" s="61"/>
      <c r="AQ18328" s="61"/>
      <c r="AR18328" s="61"/>
      <c r="AS18328" s="61"/>
      <c r="AT18328" s="61"/>
      <c r="AU18328" s="61"/>
      <c r="AV18328" s="61"/>
      <c r="AW18328" s="61"/>
      <c r="AX18328" s="61"/>
      <c r="AY18328" s="61"/>
      <c r="AZ18328" s="61"/>
      <c r="BA18328" s="61"/>
    </row>
    <row r="18329" spans="39:53" x14ac:dyDescent="0.2">
      <c r="AM18329" s="61"/>
      <c r="AN18329" s="61"/>
      <c r="AO18329" s="171"/>
      <c r="AP18329" s="61"/>
      <c r="AQ18329" s="61"/>
      <c r="AR18329" s="61"/>
      <c r="AS18329" s="61"/>
      <c r="AT18329" s="61"/>
      <c r="AU18329" s="61"/>
      <c r="AV18329" s="61"/>
      <c r="AW18329" s="61"/>
      <c r="AX18329" s="61"/>
      <c r="AY18329" s="61"/>
      <c r="AZ18329" s="61"/>
      <c r="BA18329" s="61"/>
    </row>
    <row r="18330" spans="39:53" x14ac:dyDescent="0.2">
      <c r="AM18330" s="61"/>
      <c r="AN18330" s="61"/>
      <c r="AO18330" s="171"/>
      <c r="AP18330" s="61"/>
      <c r="AQ18330" s="61"/>
      <c r="AR18330" s="61"/>
      <c r="AS18330" s="61"/>
      <c r="AT18330" s="61"/>
      <c r="AU18330" s="61"/>
      <c r="AV18330" s="61"/>
      <c r="AW18330" s="61"/>
      <c r="AX18330" s="61"/>
      <c r="AY18330" s="61"/>
      <c r="AZ18330" s="61"/>
      <c r="BA18330" s="61"/>
    </row>
    <row r="18331" spans="39:53" x14ac:dyDescent="0.2">
      <c r="AM18331" s="61"/>
      <c r="AN18331" s="61"/>
      <c r="AO18331" s="171"/>
      <c r="AP18331" s="61"/>
      <c r="AQ18331" s="61"/>
      <c r="AR18331" s="61"/>
      <c r="AS18331" s="61"/>
      <c r="AT18331" s="61"/>
      <c r="AU18331" s="61"/>
      <c r="AV18331" s="61"/>
      <c r="AW18331" s="61"/>
      <c r="AX18331" s="61"/>
      <c r="AY18331" s="61"/>
      <c r="AZ18331" s="61"/>
      <c r="BA18331" s="61"/>
    </row>
    <row r="18332" spans="39:53" x14ac:dyDescent="0.2">
      <c r="AM18332" s="61"/>
      <c r="AN18332" s="61"/>
      <c r="AO18332" s="171"/>
      <c r="AP18332" s="61"/>
      <c r="AQ18332" s="61"/>
      <c r="AR18332" s="61"/>
      <c r="AS18332" s="61"/>
      <c r="AT18332" s="61"/>
      <c r="AU18332" s="61"/>
      <c r="AV18332" s="61"/>
      <c r="AW18332" s="61"/>
      <c r="AX18332" s="61"/>
      <c r="AY18332" s="61"/>
      <c r="AZ18332" s="61"/>
      <c r="BA18332" s="61"/>
    </row>
    <row r="18333" spans="39:53" x14ac:dyDescent="0.2">
      <c r="AM18333" s="61"/>
      <c r="AN18333" s="61"/>
      <c r="AO18333" s="171"/>
      <c r="AP18333" s="61"/>
      <c r="AQ18333" s="61"/>
      <c r="AR18333" s="61"/>
      <c r="AS18333" s="61"/>
      <c r="AT18333" s="61"/>
      <c r="AU18333" s="61"/>
      <c r="AV18333" s="61"/>
      <c r="AW18333" s="61"/>
      <c r="AX18333" s="61"/>
      <c r="AY18333" s="61"/>
      <c r="AZ18333" s="61"/>
      <c r="BA18333" s="61"/>
    </row>
    <row r="18334" spans="39:53" x14ac:dyDescent="0.2">
      <c r="AM18334" s="61"/>
      <c r="AN18334" s="61"/>
      <c r="AO18334" s="171"/>
      <c r="AP18334" s="61"/>
      <c r="AQ18334" s="61"/>
      <c r="AR18334" s="61"/>
      <c r="AS18334" s="61"/>
      <c r="AT18334" s="61"/>
      <c r="AU18334" s="61"/>
      <c r="AV18334" s="61"/>
      <c r="AW18334" s="61"/>
      <c r="AX18334" s="61"/>
      <c r="AY18334" s="61"/>
      <c r="AZ18334" s="61"/>
      <c r="BA18334" s="61"/>
    </row>
    <row r="18335" spans="39:53" x14ac:dyDescent="0.2">
      <c r="AM18335" s="61"/>
      <c r="AN18335" s="61"/>
      <c r="AO18335" s="171"/>
      <c r="AP18335" s="61"/>
      <c r="AQ18335" s="61"/>
      <c r="AR18335" s="61"/>
      <c r="AS18335" s="61"/>
      <c r="AT18335" s="61"/>
      <c r="AU18335" s="61"/>
      <c r="AV18335" s="61"/>
      <c r="AW18335" s="61"/>
      <c r="AX18335" s="61"/>
      <c r="AY18335" s="61"/>
      <c r="AZ18335" s="61"/>
      <c r="BA18335" s="61"/>
    </row>
    <row r="18336" spans="39:53" x14ac:dyDescent="0.2">
      <c r="AM18336" s="61"/>
      <c r="AN18336" s="61"/>
      <c r="AO18336" s="171"/>
      <c r="AP18336" s="61"/>
      <c r="AQ18336" s="61"/>
      <c r="AR18336" s="61"/>
      <c r="AS18336" s="61"/>
      <c r="AT18336" s="61"/>
      <c r="AU18336" s="61"/>
      <c r="AV18336" s="61"/>
      <c r="AW18336" s="61"/>
      <c r="AX18336" s="61"/>
      <c r="AY18336" s="61"/>
      <c r="AZ18336" s="61"/>
      <c r="BA18336" s="61"/>
    </row>
    <row r="18337" spans="39:53" x14ac:dyDescent="0.2">
      <c r="AM18337" s="61"/>
      <c r="AN18337" s="61"/>
      <c r="AO18337" s="171"/>
      <c r="AP18337" s="61"/>
      <c r="AQ18337" s="61"/>
      <c r="AR18337" s="61"/>
      <c r="AS18337" s="61"/>
      <c r="AT18337" s="61"/>
      <c r="AU18337" s="61"/>
      <c r="AV18337" s="61"/>
      <c r="AW18337" s="61"/>
      <c r="AX18337" s="61"/>
      <c r="AY18337" s="61"/>
      <c r="AZ18337" s="61"/>
      <c r="BA18337" s="61"/>
    </row>
    <row r="18338" spans="39:53" x14ac:dyDescent="0.2">
      <c r="AM18338" s="61"/>
      <c r="AN18338" s="61"/>
      <c r="AO18338" s="171"/>
      <c r="AP18338" s="61"/>
      <c r="AQ18338" s="61"/>
      <c r="AR18338" s="61"/>
      <c r="AS18338" s="61"/>
      <c r="AT18338" s="61"/>
      <c r="AU18338" s="61"/>
      <c r="AV18338" s="61"/>
      <c r="AW18338" s="61"/>
      <c r="AX18338" s="61"/>
      <c r="AY18338" s="61"/>
      <c r="AZ18338" s="61"/>
      <c r="BA18338" s="61"/>
    </row>
    <row r="18339" spans="39:53" x14ac:dyDescent="0.2">
      <c r="AM18339" s="61"/>
      <c r="AN18339" s="61"/>
      <c r="AO18339" s="171"/>
      <c r="AP18339" s="61"/>
      <c r="AQ18339" s="61"/>
      <c r="AR18339" s="61"/>
      <c r="AS18339" s="61"/>
      <c r="AT18339" s="61"/>
      <c r="AU18339" s="61"/>
      <c r="AV18339" s="61"/>
      <c r="AW18339" s="61"/>
      <c r="AX18339" s="61"/>
      <c r="AY18339" s="61"/>
      <c r="AZ18339" s="61"/>
      <c r="BA18339" s="61"/>
    </row>
    <row r="18340" spans="39:53" x14ac:dyDescent="0.2">
      <c r="AM18340" s="61"/>
      <c r="AN18340" s="61"/>
      <c r="AO18340" s="171"/>
      <c r="AP18340" s="61"/>
      <c r="AQ18340" s="61"/>
      <c r="AR18340" s="61"/>
      <c r="AS18340" s="61"/>
      <c r="AT18340" s="61"/>
      <c r="AU18340" s="61"/>
      <c r="AV18340" s="61"/>
      <c r="AW18340" s="61"/>
      <c r="AX18340" s="61"/>
      <c r="AY18340" s="61"/>
      <c r="AZ18340" s="61"/>
      <c r="BA18340" s="61"/>
    </row>
    <row r="18341" spans="39:53" x14ac:dyDescent="0.2">
      <c r="AM18341" s="61"/>
      <c r="AN18341" s="61"/>
      <c r="AO18341" s="171"/>
      <c r="AP18341" s="61"/>
      <c r="AQ18341" s="61"/>
      <c r="AR18341" s="61"/>
      <c r="AS18341" s="61"/>
      <c r="AT18341" s="61"/>
      <c r="AU18341" s="61"/>
      <c r="AV18341" s="61"/>
      <c r="AW18341" s="61"/>
      <c r="AX18341" s="61"/>
      <c r="AY18341" s="61"/>
      <c r="AZ18341" s="61"/>
      <c r="BA18341" s="61"/>
    </row>
    <row r="18342" spans="39:53" x14ac:dyDescent="0.2">
      <c r="AM18342" s="61"/>
      <c r="AN18342" s="61"/>
      <c r="AO18342" s="171"/>
      <c r="AP18342" s="61"/>
      <c r="AQ18342" s="61"/>
      <c r="AR18342" s="61"/>
      <c r="AS18342" s="61"/>
      <c r="AT18342" s="61"/>
      <c r="AU18342" s="61"/>
      <c r="AV18342" s="61"/>
      <c r="AW18342" s="61"/>
      <c r="AX18342" s="61"/>
      <c r="AY18342" s="61"/>
      <c r="AZ18342" s="61"/>
      <c r="BA18342" s="61"/>
    </row>
    <row r="18343" spans="39:53" x14ac:dyDescent="0.2">
      <c r="AM18343" s="61"/>
      <c r="AN18343" s="61"/>
      <c r="AO18343" s="171"/>
      <c r="AP18343" s="61"/>
      <c r="AQ18343" s="61"/>
      <c r="AR18343" s="61"/>
      <c r="AS18343" s="61"/>
      <c r="AT18343" s="61"/>
      <c r="AU18343" s="61"/>
      <c r="AV18343" s="61"/>
      <c r="AW18343" s="61"/>
      <c r="AX18343" s="61"/>
      <c r="AY18343" s="61"/>
      <c r="AZ18343" s="61"/>
      <c r="BA18343" s="61"/>
    </row>
    <row r="18344" spans="39:53" x14ac:dyDescent="0.2">
      <c r="AM18344" s="61"/>
      <c r="AN18344" s="61"/>
      <c r="AO18344" s="171"/>
      <c r="AP18344" s="61"/>
      <c r="AQ18344" s="61"/>
      <c r="AR18344" s="61"/>
      <c r="AS18344" s="61"/>
      <c r="AT18344" s="61"/>
      <c r="AU18344" s="61"/>
      <c r="AV18344" s="61"/>
      <c r="AW18344" s="61"/>
      <c r="AX18344" s="61"/>
      <c r="AY18344" s="61"/>
      <c r="AZ18344" s="61"/>
      <c r="BA18344" s="61"/>
    </row>
    <row r="18345" spans="39:53" x14ac:dyDescent="0.2">
      <c r="AM18345" s="61"/>
      <c r="AN18345" s="61"/>
      <c r="AO18345" s="171"/>
      <c r="AP18345" s="61"/>
      <c r="AQ18345" s="61"/>
      <c r="AR18345" s="61"/>
      <c r="AS18345" s="61"/>
      <c r="AT18345" s="61"/>
      <c r="AU18345" s="61"/>
      <c r="AV18345" s="61"/>
      <c r="AW18345" s="61"/>
      <c r="AX18345" s="61"/>
      <c r="AY18345" s="61"/>
      <c r="AZ18345" s="61"/>
      <c r="BA18345" s="61"/>
    </row>
    <row r="18346" spans="39:53" x14ac:dyDescent="0.2">
      <c r="AM18346" s="61"/>
      <c r="AN18346" s="61"/>
      <c r="AO18346" s="171"/>
      <c r="AP18346" s="61"/>
      <c r="AQ18346" s="61"/>
      <c r="AR18346" s="61"/>
      <c r="AS18346" s="61"/>
      <c r="AT18346" s="61"/>
      <c r="AU18346" s="61"/>
      <c r="AV18346" s="61"/>
      <c r="AW18346" s="61"/>
      <c r="AX18346" s="61"/>
      <c r="AY18346" s="61"/>
      <c r="AZ18346" s="61"/>
      <c r="BA18346" s="61"/>
    </row>
    <row r="18347" spans="39:53" x14ac:dyDescent="0.2">
      <c r="AM18347" s="61"/>
      <c r="AN18347" s="61"/>
      <c r="AO18347" s="171"/>
      <c r="AP18347" s="61"/>
      <c r="AQ18347" s="61"/>
      <c r="AR18347" s="61"/>
      <c r="AS18347" s="61"/>
      <c r="AT18347" s="61"/>
      <c r="AU18347" s="61"/>
      <c r="AV18347" s="61"/>
      <c r="AW18347" s="61"/>
      <c r="AX18347" s="61"/>
      <c r="AY18347" s="61"/>
      <c r="AZ18347" s="61"/>
      <c r="BA18347" s="61"/>
    </row>
    <row r="18348" spans="39:53" x14ac:dyDescent="0.2">
      <c r="AM18348" s="61"/>
      <c r="AN18348" s="61"/>
      <c r="AO18348" s="171"/>
      <c r="AP18348" s="61"/>
      <c r="AQ18348" s="61"/>
      <c r="AR18348" s="61"/>
      <c r="AS18348" s="61"/>
      <c r="AT18348" s="61"/>
      <c r="AU18348" s="61"/>
      <c r="AV18348" s="61"/>
      <c r="AW18348" s="61"/>
      <c r="AX18348" s="61"/>
      <c r="AY18348" s="61"/>
      <c r="AZ18348" s="61"/>
      <c r="BA18348" s="61"/>
    </row>
    <row r="18349" spans="39:53" x14ac:dyDescent="0.2">
      <c r="AM18349" s="61"/>
      <c r="AN18349" s="61"/>
      <c r="AO18349" s="171"/>
      <c r="AP18349" s="61"/>
      <c r="AQ18349" s="61"/>
      <c r="AR18349" s="61"/>
      <c r="AS18349" s="61"/>
      <c r="AT18349" s="61"/>
      <c r="AU18349" s="61"/>
      <c r="AV18349" s="61"/>
      <c r="AW18349" s="61"/>
      <c r="AX18349" s="61"/>
      <c r="AY18349" s="61"/>
      <c r="AZ18349" s="61"/>
      <c r="BA18349" s="61"/>
    </row>
    <row r="18350" spans="39:53" x14ac:dyDescent="0.2">
      <c r="AM18350" s="61"/>
      <c r="AN18350" s="61"/>
      <c r="AO18350" s="171"/>
      <c r="AP18350" s="61"/>
      <c r="AQ18350" s="61"/>
      <c r="AR18350" s="61"/>
      <c r="AS18350" s="61"/>
      <c r="AT18350" s="61"/>
      <c r="AU18350" s="61"/>
      <c r="AV18350" s="61"/>
      <c r="AW18350" s="61"/>
      <c r="AX18350" s="61"/>
      <c r="AY18350" s="61"/>
      <c r="AZ18350" s="61"/>
      <c r="BA18350" s="61"/>
    </row>
    <row r="18351" spans="39:53" x14ac:dyDescent="0.2">
      <c r="AM18351" s="61"/>
      <c r="AN18351" s="61"/>
      <c r="AO18351" s="171"/>
      <c r="AP18351" s="61"/>
      <c r="AQ18351" s="61"/>
      <c r="AR18351" s="61"/>
      <c r="AS18351" s="61"/>
      <c r="AT18351" s="61"/>
      <c r="AU18351" s="61"/>
      <c r="AV18351" s="61"/>
      <c r="AW18351" s="61"/>
      <c r="AX18351" s="61"/>
      <c r="AY18351" s="61"/>
      <c r="AZ18351" s="61"/>
      <c r="BA18351" s="61"/>
    </row>
    <row r="18352" spans="39:53" x14ac:dyDescent="0.2">
      <c r="AM18352" s="61"/>
      <c r="AN18352" s="61"/>
      <c r="AO18352" s="171"/>
      <c r="AP18352" s="61"/>
      <c r="AQ18352" s="61"/>
      <c r="AR18352" s="61"/>
      <c r="AS18352" s="61"/>
      <c r="AT18352" s="61"/>
      <c r="AU18352" s="61"/>
      <c r="AV18352" s="61"/>
      <c r="AW18352" s="61"/>
      <c r="AX18352" s="61"/>
      <c r="AY18352" s="61"/>
      <c r="AZ18352" s="61"/>
      <c r="BA18352" s="61"/>
    </row>
    <row r="18353" spans="39:53" x14ac:dyDescent="0.2">
      <c r="AM18353" s="61"/>
      <c r="AN18353" s="61"/>
      <c r="AO18353" s="171"/>
      <c r="AP18353" s="61"/>
      <c r="AQ18353" s="61"/>
      <c r="AR18353" s="61"/>
      <c r="AS18353" s="61"/>
      <c r="AT18353" s="61"/>
      <c r="AU18353" s="61"/>
      <c r="AV18353" s="61"/>
      <c r="AW18353" s="61"/>
      <c r="AX18353" s="61"/>
      <c r="AY18353" s="61"/>
      <c r="AZ18353" s="61"/>
      <c r="BA18353" s="61"/>
    </row>
    <row r="18354" spans="39:53" x14ac:dyDescent="0.2">
      <c r="AM18354" s="61"/>
      <c r="AN18354" s="61"/>
      <c r="AO18354" s="171"/>
      <c r="AP18354" s="61"/>
      <c r="AQ18354" s="61"/>
      <c r="AR18354" s="61"/>
      <c r="AS18354" s="61"/>
      <c r="AT18354" s="61"/>
      <c r="AU18354" s="61"/>
      <c r="AV18354" s="61"/>
      <c r="AW18354" s="61"/>
      <c r="AX18354" s="61"/>
      <c r="AY18354" s="61"/>
      <c r="AZ18354" s="61"/>
      <c r="BA18354" s="61"/>
    </row>
    <row r="18355" spans="39:53" x14ac:dyDescent="0.2">
      <c r="AM18355" s="61"/>
      <c r="AN18355" s="61"/>
      <c r="AO18355" s="171"/>
      <c r="AP18355" s="61"/>
      <c r="AQ18355" s="61"/>
      <c r="AR18355" s="61"/>
      <c r="AS18355" s="61"/>
      <c r="AT18355" s="61"/>
      <c r="AU18355" s="61"/>
      <c r="AV18355" s="61"/>
      <c r="AW18355" s="61"/>
      <c r="AX18355" s="61"/>
      <c r="AY18355" s="61"/>
      <c r="AZ18355" s="61"/>
      <c r="BA18355" s="61"/>
    </row>
    <row r="18356" spans="39:53" x14ac:dyDescent="0.2">
      <c r="AM18356" s="61"/>
      <c r="AN18356" s="61"/>
      <c r="AO18356" s="171"/>
      <c r="AP18356" s="61"/>
      <c r="AQ18356" s="61"/>
      <c r="AR18356" s="61"/>
      <c r="AS18356" s="61"/>
      <c r="AT18356" s="61"/>
      <c r="AU18356" s="61"/>
      <c r="AV18356" s="61"/>
      <c r="AW18356" s="61"/>
      <c r="AX18356" s="61"/>
      <c r="AY18356" s="61"/>
      <c r="AZ18356" s="61"/>
      <c r="BA18356" s="61"/>
    </row>
    <row r="18357" spans="39:53" x14ac:dyDescent="0.2">
      <c r="AM18357" s="61"/>
      <c r="AN18357" s="61"/>
      <c r="AO18357" s="171"/>
      <c r="AP18357" s="61"/>
      <c r="AQ18357" s="61"/>
      <c r="AR18357" s="61"/>
      <c r="AS18357" s="61"/>
      <c r="AT18357" s="61"/>
      <c r="AU18357" s="61"/>
      <c r="AV18357" s="61"/>
      <c r="AW18357" s="61"/>
      <c r="AX18357" s="61"/>
      <c r="AY18357" s="61"/>
      <c r="AZ18357" s="61"/>
      <c r="BA18357" s="61"/>
    </row>
    <row r="18358" spans="39:53" x14ac:dyDescent="0.2">
      <c r="AM18358" s="61"/>
      <c r="AN18358" s="61"/>
      <c r="AO18358" s="171"/>
      <c r="AP18358" s="61"/>
      <c r="AQ18358" s="61"/>
      <c r="AR18358" s="61"/>
      <c r="AS18358" s="61"/>
      <c r="AT18358" s="61"/>
      <c r="AU18358" s="61"/>
      <c r="AV18358" s="61"/>
      <c r="AW18358" s="61"/>
      <c r="AX18358" s="61"/>
      <c r="AY18358" s="61"/>
      <c r="AZ18358" s="61"/>
      <c r="BA18358" s="61"/>
    </row>
    <row r="18359" spans="39:53" x14ac:dyDescent="0.2">
      <c r="AM18359" s="61"/>
      <c r="AN18359" s="61"/>
      <c r="AO18359" s="171"/>
      <c r="AP18359" s="61"/>
      <c r="AQ18359" s="61"/>
      <c r="AR18359" s="61"/>
      <c r="AS18359" s="61"/>
      <c r="AT18359" s="61"/>
      <c r="AU18359" s="61"/>
      <c r="AV18359" s="61"/>
      <c r="AW18359" s="61"/>
      <c r="AX18359" s="61"/>
      <c r="AY18359" s="61"/>
      <c r="AZ18359" s="61"/>
      <c r="BA18359" s="61"/>
    </row>
    <row r="18360" spans="39:53" x14ac:dyDescent="0.2">
      <c r="AM18360" s="61"/>
      <c r="AN18360" s="61"/>
      <c r="AO18360" s="171"/>
      <c r="AP18360" s="61"/>
      <c r="AQ18360" s="61"/>
      <c r="AR18360" s="61"/>
      <c r="AS18360" s="61"/>
      <c r="AT18360" s="61"/>
      <c r="AU18360" s="61"/>
      <c r="AV18360" s="61"/>
      <c r="AW18360" s="61"/>
      <c r="AX18360" s="61"/>
      <c r="AY18360" s="61"/>
      <c r="AZ18360" s="61"/>
      <c r="BA18360" s="61"/>
    </row>
    <row r="18361" spans="39:53" x14ac:dyDescent="0.2">
      <c r="AM18361" s="61"/>
      <c r="AN18361" s="61"/>
      <c r="AO18361" s="171"/>
      <c r="AP18361" s="61"/>
      <c r="AQ18361" s="61"/>
      <c r="AR18361" s="61"/>
      <c r="AS18361" s="61"/>
      <c r="AT18361" s="61"/>
      <c r="AU18361" s="61"/>
      <c r="AV18361" s="61"/>
      <c r="AW18361" s="61"/>
      <c r="AX18361" s="61"/>
      <c r="AY18361" s="61"/>
      <c r="AZ18361" s="61"/>
      <c r="BA18361" s="61"/>
    </row>
    <row r="18362" spans="39:53" x14ac:dyDescent="0.2">
      <c r="AM18362" s="61"/>
      <c r="AN18362" s="61"/>
      <c r="AO18362" s="171"/>
      <c r="AP18362" s="61"/>
      <c r="AQ18362" s="61"/>
      <c r="AR18362" s="61"/>
      <c r="AS18362" s="61"/>
      <c r="AT18362" s="61"/>
      <c r="AU18362" s="61"/>
      <c r="AV18362" s="61"/>
      <c r="AW18362" s="61"/>
      <c r="AX18362" s="61"/>
      <c r="AY18362" s="61"/>
      <c r="AZ18362" s="61"/>
      <c r="BA18362" s="61"/>
    </row>
    <row r="18363" spans="39:53" x14ac:dyDescent="0.2">
      <c r="AM18363" s="61"/>
      <c r="AN18363" s="61"/>
      <c r="AO18363" s="171"/>
      <c r="AP18363" s="61"/>
      <c r="AQ18363" s="61"/>
      <c r="AR18363" s="61"/>
      <c r="AS18363" s="61"/>
      <c r="AT18363" s="61"/>
      <c r="AU18363" s="61"/>
      <c r="AV18363" s="61"/>
      <c r="AW18363" s="61"/>
      <c r="AX18363" s="61"/>
      <c r="AY18363" s="61"/>
      <c r="AZ18363" s="61"/>
      <c r="BA18363" s="61"/>
    </row>
    <row r="18364" spans="39:53" x14ac:dyDescent="0.2">
      <c r="AM18364" s="61"/>
      <c r="AN18364" s="61"/>
      <c r="AO18364" s="171"/>
      <c r="AP18364" s="61"/>
      <c r="AQ18364" s="61"/>
      <c r="AR18364" s="61"/>
      <c r="AS18364" s="61"/>
      <c r="AT18364" s="61"/>
      <c r="AU18364" s="61"/>
      <c r="AV18364" s="61"/>
      <c r="AW18364" s="61"/>
      <c r="AX18364" s="61"/>
      <c r="AY18364" s="61"/>
      <c r="AZ18364" s="61"/>
      <c r="BA18364" s="61"/>
    </row>
    <row r="18365" spans="39:53" x14ac:dyDescent="0.2">
      <c r="AM18365" s="61"/>
      <c r="AN18365" s="61"/>
      <c r="AO18365" s="171"/>
      <c r="AP18365" s="61"/>
      <c r="AQ18365" s="61"/>
      <c r="AR18365" s="61"/>
      <c r="AS18365" s="61"/>
      <c r="AT18365" s="61"/>
      <c r="AU18365" s="61"/>
      <c r="AV18365" s="61"/>
      <c r="AW18365" s="61"/>
      <c r="AX18365" s="61"/>
      <c r="AY18365" s="61"/>
      <c r="AZ18365" s="61"/>
      <c r="BA18365" s="61"/>
    </row>
    <row r="18366" spans="39:53" x14ac:dyDescent="0.2">
      <c r="AM18366" s="61"/>
      <c r="AN18366" s="61"/>
      <c r="AO18366" s="171"/>
      <c r="AP18366" s="61"/>
      <c r="AQ18366" s="61"/>
      <c r="AR18366" s="61"/>
      <c r="AS18366" s="61"/>
      <c r="AT18366" s="61"/>
      <c r="AU18366" s="61"/>
      <c r="AV18366" s="61"/>
      <c r="AW18366" s="61"/>
      <c r="AX18366" s="61"/>
      <c r="AY18366" s="61"/>
      <c r="AZ18366" s="61"/>
      <c r="BA18366" s="61"/>
    </row>
    <row r="18367" spans="39:53" x14ac:dyDescent="0.2">
      <c r="AM18367" s="61"/>
      <c r="AN18367" s="61"/>
      <c r="AO18367" s="171"/>
      <c r="AP18367" s="61"/>
      <c r="AQ18367" s="61"/>
      <c r="AR18367" s="61"/>
      <c r="AS18367" s="61"/>
      <c r="AT18367" s="61"/>
      <c r="AU18367" s="61"/>
      <c r="AV18367" s="61"/>
      <c r="AW18367" s="61"/>
      <c r="AX18367" s="61"/>
      <c r="AY18367" s="61"/>
      <c r="AZ18367" s="61"/>
      <c r="BA18367" s="61"/>
    </row>
    <row r="18368" spans="39:53" x14ac:dyDescent="0.2">
      <c r="AM18368" s="61"/>
      <c r="AN18368" s="61"/>
      <c r="AO18368" s="171"/>
      <c r="AP18368" s="61"/>
      <c r="AQ18368" s="61"/>
      <c r="AR18368" s="61"/>
      <c r="AS18368" s="61"/>
      <c r="AT18368" s="61"/>
      <c r="AU18368" s="61"/>
      <c r="AV18368" s="61"/>
      <c r="AW18368" s="61"/>
      <c r="AX18368" s="61"/>
      <c r="AY18368" s="61"/>
      <c r="AZ18368" s="61"/>
      <c r="BA18368" s="61"/>
    </row>
    <row r="18369" spans="39:53" x14ac:dyDescent="0.2">
      <c r="AM18369" s="61"/>
      <c r="AN18369" s="61"/>
      <c r="AO18369" s="171"/>
      <c r="AP18369" s="61"/>
      <c r="AQ18369" s="61"/>
      <c r="AR18369" s="61"/>
      <c r="AS18369" s="61"/>
      <c r="AT18369" s="61"/>
      <c r="AU18369" s="61"/>
      <c r="AV18369" s="61"/>
      <c r="AW18369" s="61"/>
      <c r="AX18369" s="61"/>
      <c r="AY18369" s="61"/>
      <c r="AZ18369" s="61"/>
      <c r="BA18369" s="61"/>
    </row>
    <row r="18370" spans="39:53" x14ac:dyDescent="0.2">
      <c r="AM18370" s="61"/>
      <c r="AN18370" s="61"/>
      <c r="AO18370" s="171"/>
      <c r="AP18370" s="61"/>
      <c r="AQ18370" s="61"/>
      <c r="AR18370" s="61"/>
      <c r="AS18370" s="61"/>
      <c r="AT18370" s="61"/>
      <c r="AU18370" s="61"/>
      <c r="AV18370" s="61"/>
      <c r="AW18370" s="61"/>
      <c r="AX18370" s="61"/>
      <c r="AY18370" s="61"/>
      <c r="AZ18370" s="61"/>
      <c r="BA18370" s="61"/>
    </row>
    <row r="18371" spans="39:53" x14ac:dyDescent="0.2">
      <c r="AM18371" s="61"/>
      <c r="AN18371" s="61"/>
      <c r="AO18371" s="171"/>
      <c r="AP18371" s="61"/>
      <c r="AQ18371" s="61"/>
      <c r="AR18371" s="61"/>
      <c r="AS18371" s="61"/>
      <c r="AT18371" s="61"/>
      <c r="AU18371" s="61"/>
      <c r="AV18371" s="61"/>
      <c r="AW18371" s="61"/>
      <c r="AX18371" s="61"/>
      <c r="AY18371" s="61"/>
      <c r="AZ18371" s="61"/>
      <c r="BA18371" s="61"/>
    </row>
    <row r="18372" spans="39:53" x14ac:dyDescent="0.2">
      <c r="AM18372" s="61"/>
      <c r="AN18372" s="61"/>
      <c r="AO18372" s="171"/>
      <c r="AP18372" s="61"/>
      <c r="AQ18372" s="61"/>
      <c r="AR18372" s="61"/>
      <c r="AS18372" s="61"/>
      <c r="AT18372" s="61"/>
      <c r="AU18372" s="61"/>
      <c r="AV18372" s="61"/>
      <c r="AW18372" s="61"/>
      <c r="AX18372" s="61"/>
      <c r="AY18372" s="61"/>
      <c r="AZ18372" s="61"/>
      <c r="BA18372" s="61"/>
    </row>
    <row r="18373" spans="39:53" x14ac:dyDescent="0.2">
      <c r="AM18373" s="61"/>
      <c r="AN18373" s="61"/>
      <c r="AO18373" s="171"/>
      <c r="AP18373" s="61"/>
      <c r="AQ18373" s="61"/>
      <c r="AR18373" s="61"/>
      <c r="AS18373" s="61"/>
      <c r="AT18373" s="61"/>
      <c r="AU18373" s="61"/>
      <c r="AV18373" s="61"/>
      <c r="AW18373" s="61"/>
      <c r="AX18373" s="61"/>
      <c r="AY18373" s="61"/>
      <c r="AZ18373" s="61"/>
      <c r="BA18373" s="61"/>
    </row>
    <row r="18374" spans="39:53" x14ac:dyDescent="0.2">
      <c r="AM18374" s="61"/>
      <c r="AN18374" s="61"/>
      <c r="AO18374" s="171"/>
      <c r="AP18374" s="61"/>
      <c r="AQ18374" s="61"/>
      <c r="AR18374" s="61"/>
      <c r="AS18374" s="61"/>
      <c r="AT18374" s="61"/>
      <c r="AU18374" s="61"/>
      <c r="AV18374" s="61"/>
      <c r="AW18374" s="61"/>
      <c r="AX18374" s="61"/>
      <c r="AY18374" s="61"/>
      <c r="AZ18374" s="61"/>
      <c r="BA18374" s="61"/>
    </row>
    <row r="18375" spans="39:53" x14ac:dyDescent="0.2">
      <c r="AM18375" s="61"/>
      <c r="AN18375" s="61"/>
      <c r="AO18375" s="171"/>
      <c r="AP18375" s="61"/>
      <c r="AQ18375" s="61"/>
      <c r="AR18375" s="61"/>
      <c r="AS18375" s="61"/>
      <c r="AT18375" s="61"/>
      <c r="AU18375" s="61"/>
      <c r="AV18375" s="61"/>
      <c r="AW18375" s="61"/>
      <c r="AX18375" s="61"/>
      <c r="AY18375" s="61"/>
      <c r="AZ18375" s="61"/>
      <c r="BA18375" s="61"/>
    </row>
    <row r="18376" spans="39:53" x14ac:dyDescent="0.2">
      <c r="AM18376" s="61"/>
      <c r="AN18376" s="61"/>
      <c r="AO18376" s="171"/>
      <c r="AP18376" s="61"/>
      <c r="AQ18376" s="61"/>
      <c r="AR18376" s="61"/>
      <c r="AS18376" s="61"/>
      <c r="AT18376" s="61"/>
      <c r="AU18376" s="61"/>
      <c r="AV18376" s="61"/>
      <c r="AW18376" s="61"/>
      <c r="AX18376" s="61"/>
      <c r="AY18376" s="61"/>
      <c r="AZ18376" s="61"/>
      <c r="BA18376" s="61"/>
    </row>
    <row r="18377" spans="39:53" x14ac:dyDescent="0.2">
      <c r="AM18377" s="61"/>
      <c r="AN18377" s="61"/>
      <c r="AO18377" s="171"/>
      <c r="AP18377" s="61"/>
      <c r="AQ18377" s="61"/>
      <c r="AR18377" s="61"/>
      <c r="AS18377" s="61"/>
      <c r="AT18377" s="61"/>
      <c r="AU18377" s="61"/>
      <c r="AV18377" s="61"/>
      <c r="AW18377" s="61"/>
      <c r="AX18377" s="61"/>
      <c r="AY18377" s="61"/>
      <c r="AZ18377" s="61"/>
      <c r="BA18377" s="61"/>
    </row>
    <row r="18378" spans="39:53" x14ac:dyDescent="0.2">
      <c r="AM18378" s="61"/>
      <c r="AN18378" s="61"/>
      <c r="AO18378" s="171"/>
      <c r="AP18378" s="61"/>
      <c r="AQ18378" s="61"/>
      <c r="AR18378" s="61"/>
      <c r="AS18378" s="61"/>
      <c r="AT18378" s="61"/>
      <c r="AU18378" s="61"/>
      <c r="AV18378" s="61"/>
      <c r="AW18378" s="61"/>
      <c r="AX18378" s="61"/>
      <c r="AY18378" s="61"/>
      <c r="AZ18378" s="61"/>
      <c r="BA18378" s="61"/>
    </row>
    <row r="18379" spans="39:53" x14ac:dyDescent="0.2">
      <c r="AM18379" s="61"/>
      <c r="AN18379" s="61"/>
      <c r="AO18379" s="171"/>
      <c r="AP18379" s="61"/>
      <c r="AQ18379" s="61"/>
      <c r="AR18379" s="61"/>
      <c r="AS18379" s="61"/>
      <c r="AT18379" s="61"/>
      <c r="AU18379" s="61"/>
      <c r="AV18379" s="61"/>
      <c r="AW18379" s="61"/>
      <c r="AX18379" s="61"/>
      <c r="AY18379" s="61"/>
      <c r="AZ18379" s="61"/>
      <c r="BA18379" s="61"/>
    </row>
    <row r="18380" spans="39:53" x14ac:dyDescent="0.2">
      <c r="AM18380" s="61"/>
      <c r="AN18380" s="61"/>
      <c r="AO18380" s="171"/>
      <c r="AP18380" s="61"/>
      <c r="AQ18380" s="61"/>
      <c r="AR18380" s="61"/>
      <c r="AS18380" s="61"/>
      <c r="AT18380" s="61"/>
      <c r="AU18380" s="61"/>
      <c r="AV18380" s="61"/>
      <c r="AW18380" s="61"/>
      <c r="AX18380" s="61"/>
      <c r="AY18380" s="61"/>
      <c r="AZ18380" s="61"/>
      <c r="BA18380" s="61"/>
    </row>
    <row r="18381" spans="39:53" x14ac:dyDescent="0.2">
      <c r="AM18381" s="61"/>
      <c r="AN18381" s="61"/>
      <c r="AO18381" s="171"/>
      <c r="AP18381" s="61"/>
      <c r="AQ18381" s="61"/>
      <c r="AR18381" s="61"/>
      <c r="AS18381" s="61"/>
      <c r="AT18381" s="61"/>
      <c r="AU18381" s="61"/>
      <c r="AV18381" s="61"/>
      <c r="AW18381" s="61"/>
      <c r="AX18381" s="61"/>
      <c r="AY18381" s="61"/>
      <c r="AZ18381" s="61"/>
      <c r="BA18381" s="61"/>
    </row>
    <row r="18382" spans="39:53" x14ac:dyDescent="0.2">
      <c r="AM18382" s="61"/>
      <c r="AN18382" s="61"/>
      <c r="AO18382" s="171"/>
      <c r="AP18382" s="61"/>
      <c r="AQ18382" s="61"/>
      <c r="AR18382" s="61"/>
      <c r="AS18382" s="61"/>
      <c r="AT18382" s="61"/>
      <c r="AU18382" s="61"/>
      <c r="AV18382" s="61"/>
      <c r="AW18382" s="61"/>
      <c r="AX18382" s="61"/>
      <c r="AY18382" s="61"/>
      <c r="AZ18382" s="61"/>
      <c r="BA18382" s="61"/>
    </row>
    <row r="18383" spans="39:53" x14ac:dyDescent="0.2">
      <c r="AM18383" s="61"/>
      <c r="AN18383" s="61"/>
      <c r="AO18383" s="171"/>
      <c r="AP18383" s="61"/>
      <c r="AQ18383" s="61"/>
      <c r="AR18383" s="61"/>
      <c r="AS18383" s="61"/>
      <c r="AT18383" s="61"/>
      <c r="AU18383" s="61"/>
      <c r="AV18383" s="61"/>
      <c r="AW18383" s="61"/>
      <c r="AX18383" s="61"/>
      <c r="AY18383" s="61"/>
      <c r="AZ18383" s="61"/>
      <c r="BA18383" s="61"/>
    </row>
    <row r="18384" spans="39:53" x14ac:dyDescent="0.2">
      <c r="AM18384" s="61"/>
      <c r="AN18384" s="61"/>
      <c r="AO18384" s="171"/>
      <c r="AP18384" s="61"/>
      <c r="AQ18384" s="61"/>
      <c r="AR18384" s="61"/>
      <c r="AS18384" s="61"/>
      <c r="AT18384" s="61"/>
      <c r="AU18384" s="61"/>
      <c r="AV18384" s="61"/>
      <c r="AW18384" s="61"/>
      <c r="AX18384" s="61"/>
      <c r="AY18384" s="61"/>
      <c r="AZ18384" s="61"/>
      <c r="BA18384" s="61"/>
    </row>
    <row r="18385" spans="39:53" x14ac:dyDescent="0.2">
      <c r="AM18385" s="61"/>
      <c r="AN18385" s="61"/>
      <c r="AO18385" s="171"/>
      <c r="AP18385" s="61"/>
      <c r="AQ18385" s="61"/>
      <c r="AR18385" s="61"/>
      <c r="AS18385" s="61"/>
      <c r="AT18385" s="61"/>
      <c r="AU18385" s="61"/>
      <c r="AV18385" s="61"/>
      <c r="AW18385" s="61"/>
      <c r="AX18385" s="61"/>
      <c r="AY18385" s="61"/>
      <c r="AZ18385" s="61"/>
      <c r="BA18385" s="61"/>
    </row>
    <row r="18386" spans="39:53" x14ac:dyDescent="0.2">
      <c r="AM18386" s="61"/>
      <c r="AN18386" s="61"/>
      <c r="AO18386" s="171"/>
      <c r="AP18386" s="61"/>
      <c r="AQ18386" s="61"/>
      <c r="AR18386" s="61"/>
      <c r="AS18386" s="61"/>
      <c r="AT18386" s="61"/>
      <c r="AU18386" s="61"/>
      <c r="AV18386" s="61"/>
      <c r="AW18386" s="61"/>
      <c r="AX18386" s="61"/>
      <c r="AY18386" s="61"/>
      <c r="AZ18386" s="61"/>
      <c r="BA18386" s="61"/>
    </row>
    <row r="18387" spans="39:53" x14ac:dyDescent="0.2">
      <c r="AM18387" s="61"/>
      <c r="AN18387" s="61"/>
      <c r="AO18387" s="171"/>
      <c r="AP18387" s="61"/>
      <c r="AQ18387" s="61"/>
      <c r="AR18387" s="61"/>
      <c r="AS18387" s="61"/>
      <c r="AT18387" s="61"/>
      <c r="AU18387" s="61"/>
      <c r="AV18387" s="61"/>
      <c r="AW18387" s="61"/>
      <c r="AX18387" s="61"/>
      <c r="AY18387" s="61"/>
      <c r="AZ18387" s="61"/>
      <c r="BA18387" s="61"/>
    </row>
    <row r="18388" spans="39:53" x14ac:dyDescent="0.2">
      <c r="AM18388" s="61"/>
      <c r="AN18388" s="61"/>
      <c r="AO18388" s="171"/>
      <c r="AP18388" s="61"/>
      <c r="AQ18388" s="61"/>
      <c r="AR18388" s="61"/>
      <c r="AS18388" s="61"/>
      <c r="AT18388" s="61"/>
      <c r="AU18388" s="61"/>
      <c r="AV18388" s="61"/>
      <c r="AW18388" s="61"/>
      <c r="AX18388" s="61"/>
      <c r="AY18388" s="61"/>
      <c r="AZ18388" s="61"/>
      <c r="BA18388" s="61"/>
    </row>
    <row r="18389" spans="39:53" x14ac:dyDescent="0.2">
      <c r="AM18389" s="61"/>
      <c r="AN18389" s="61"/>
      <c r="AO18389" s="171"/>
      <c r="AP18389" s="61"/>
      <c r="AQ18389" s="61"/>
      <c r="AR18389" s="61"/>
      <c r="AS18389" s="61"/>
      <c r="AT18389" s="61"/>
      <c r="AU18389" s="61"/>
      <c r="AV18389" s="61"/>
      <c r="AW18389" s="61"/>
      <c r="AX18389" s="61"/>
      <c r="AY18389" s="61"/>
      <c r="AZ18389" s="61"/>
      <c r="BA18389" s="61"/>
    </row>
    <row r="18390" spans="39:53" x14ac:dyDescent="0.2">
      <c r="AM18390" s="61"/>
      <c r="AN18390" s="61"/>
      <c r="AO18390" s="171"/>
      <c r="AP18390" s="61"/>
      <c r="AQ18390" s="61"/>
      <c r="AR18390" s="61"/>
      <c r="AS18390" s="61"/>
      <c r="AT18390" s="61"/>
      <c r="AU18390" s="61"/>
      <c r="AV18390" s="61"/>
      <c r="AW18390" s="61"/>
      <c r="AX18390" s="61"/>
      <c r="AY18390" s="61"/>
      <c r="AZ18390" s="61"/>
      <c r="BA18390" s="61"/>
    </row>
    <row r="18391" spans="39:53" x14ac:dyDescent="0.2">
      <c r="AM18391" s="61"/>
      <c r="AN18391" s="61"/>
      <c r="AO18391" s="171"/>
      <c r="AP18391" s="61"/>
      <c r="AQ18391" s="61"/>
      <c r="AR18391" s="61"/>
      <c r="AS18391" s="61"/>
      <c r="AT18391" s="61"/>
      <c r="AU18391" s="61"/>
      <c r="AV18391" s="61"/>
      <c r="AW18391" s="61"/>
      <c r="AX18391" s="61"/>
      <c r="AY18391" s="61"/>
      <c r="AZ18391" s="61"/>
      <c r="BA18391" s="61"/>
    </row>
    <row r="18392" spans="39:53" x14ac:dyDescent="0.2">
      <c r="AM18392" s="61"/>
      <c r="AN18392" s="61"/>
      <c r="AO18392" s="171"/>
      <c r="AP18392" s="61"/>
      <c r="AQ18392" s="61"/>
      <c r="AR18392" s="61"/>
      <c r="AS18392" s="61"/>
      <c r="AT18392" s="61"/>
      <c r="AU18392" s="61"/>
      <c r="AV18392" s="61"/>
      <c r="AW18392" s="61"/>
      <c r="AX18392" s="61"/>
      <c r="AY18392" s="61"/>
      <c r="AZ18392" s="61"/>
      <c r="BA18392" s="61"/>
    </row>
    <row r="18393" spans="39:53" x14ac:dyDescent="0.2">
      <c r="AM18393" s="61"/>
      <c r="AN18393" s="61"/>
      <c r="AO18393" s="171"/>
      <c r="AP18393" s="61"/>
      <c r="AQ18393" s="61"/>
      <c r="AR18393" s="61"/>
      <c r="AS18393" s="61"/>
      <c r="AT18393" s="61"/>
      <c r="AU18393" s="61"/>
      <c r="AV18393" s="61"/>
      <c r="AW18393" s="61"/>
      <c r="AX18393" s="61"/>
      <c r="AY18393" s="61"/>
      <c r="AZ18393" s="61"/>
      <c r="BA18393" s="61"/>
    </row>
    <row r="18394" spans="39:53" x14ac:dyDescent="0.2">
      <c r="AM18394" s="61"/>
      <c r="AN18394" s="61"/>
      <c r="AO18394" s="171"/>
      <c r="AP18394" s="61"/>
      <c r="AQ18394" s="61"/>
      <c r="AR18394" s="61"/>
      <c r="AS18394" s="61"/>
      <c r="AT18394" s="61"/>
      <c r="AU18394" s="61"/>
      <c r="AV18394" s="61"/>
      <c r="AW18394" s="61"/>
      <c r="AX18394" s="61"/>
      <c r="AY18394" s="61"/>
      <c r="AZ18394" s="61"/>
      <c r="BA18394" s="61"/>
    </row>
    <row r="18395" spans="39:53" x14ac:dyDescent="0.2">
      <c r="AM18395" s="61"/>
      <c r="AN18395" s="61"/>
      <c r="AO18395" s="171"/>
      <c r="AP18395" s="61"/>
      <c r="AQ18395" s="61"/>
      <c r="AR18395" s="61"/>
      <c r="AS18395" s="61"/>
      <c r="AT18395" s="61"/>
      <c r="AU18395" s="61"/>
      <c r="AV18395" s="61"/>
      <c r="AW18395" s="61"/>
      <c r="AX18395" s="61"/>
      <c r="AY18395" s="61"/>
      <c r="AZ18395" s="61"/>
      <c r="BA18395" s="61"/>
    </row>
    <row r="18396" spans="39:53" x14ac:dyDescent="0.2">
      <c r="AM18396" s="61"/>
      <c r="AN18396" s="61"/>
      <c r="AO18396" s="171"/>
      <c r="AP18396" s="61"/>
      <c r="AQ18396" s="61"/>
      <c r="AR18396" s="61"/>
      <c r="AS18396" s="61"/>
      <c r="AT18396" s="61"/>
      <c r="AU18396" s="61"/>
      <c r="AV18396" s="61"/>
      <c r="AW18396" s="61"/>
      <c r="AX18396" s="61"/>
      <c r="AY18396" s="61"/>
      <c r="AZ18396" s="61"/>
      <c r="BA18396" s="61"/>
    </row>
    <row r="18397" spans="39:53" x14ac:dyDescent="0.2">
      <c r="AM18397" s="61"/>
      <c r="AN18397" s="61"/>
      <c r="AO18397" s="171"/>
      <c r="AP18397" s="61"/>
      <c r="AQ18397" s="61"/>
      <c r="AR18397" s="61"/>
      <c r="AS18397" s="61"/>
      <c r="AT18397" s="61"/>
      <c r="AU18397" s="61"/>
      <c r="AV18397" s="61"/>
      <c r="AW18397" s="61"/>
      <c r="AX18397" s="61"/>
      <c r="AY18397" s="61"/>
      <c r="AZ18397" s="61"/>
      <c r="BA18397" s="61"/>
    </row>
    <row r="18398" spans="39:53" x14ac:dyDescent="0.2">
      <c r="AM18398" s="61"/>
      <c r="AN18398" s="61"/>
      <c r="AO18398" s="171"/>
      <c r="AP18398" s="61"/>
      <c r="AQ18398" s="61"/>
      <c r="AR18398" s="61"/>
      <c r="AS18398" s="61"/>
      <c r="AT18398" s="61"/>
      <c r="AU18398" s="61"/>
      <c r="AV18398" s="61"/>
      <c r="AW18398" s="61"/>
      <c r="AX18398" s="61"/>
      <c r="AY18398" s="61"/>
      <c r="AZ18398" s="61"/>
      <c r="BA18398" s="61"/>
    </row>
    <row r="18399" spans="39:53" x14ac:dyDescent="0.2">
      <c r="AM18399" s="61"/>
      <c r="AN18399" s="61"/>
      <c r="AO18399" s="171"/>
      <c r="AP18399" s="61"/>
      <c r="AQ18399" s="61"/>
      <c r="AR18399" s="61"/>
      <c r="AS18399" s="61"/>
      <c r="AT18399" s="61"/>
      <c r="AU18399" s="61"/>
      <c r="AV18399" s="61"/>
      <c r="AW18399" s="61"/>
      <c r="AX18399" s="61"/>
      <c r="AY18399" s="61"/>
      <c r="AZ18399" s="61"/>
      <c r="BA18399" s="61"/>
    </row>
    <row r="18400" spans="39:53" x14ac:dyDescent="0.2">
      <c r="AM18400" s="61"/>
      <c r="AN18400" s="61"/>
      <c r="AO18400" s="171"/>
      <c r="AP18400" s="61"/>
      <c r="AQ18400" s="61"/>
      <c r="AR18400" s="61"/>
      <c r="AS18400" s="61"/>
      <c r="AT18400" s="61"/>
      <c r="AU18400" s="61"/>
      <c r="AV18400" s="61"/>
      <c r="AW18400" s="61"/>
      <c r="AX18400" s="61"/>
      <c r="AY18400" s="61"/>
      <c r="AZ18400" s="61"/>
      <c r="BA18400" s="61"/>
    </row>
    <row r="18401" spans="39:53" x14ac:dyDescent="0.2">
      <c r="AM18401" s="61"/>
      <c r="AN18401" s="61"/>
      <c r="AO18401" s="171"/>
      <c r="AP18401" s="61"/>
      <c r="AQ18401" s="61"/>
      <c r="AR18401" s="61"/>
      <c r="AS18401" s="61"/>
      <c r="AT18401" s="61"/>
      <c r="AU18401" s="61"/>
      <c r="AV18401" s="61"/>
      <c r="AW18401" s="61"/>
      <c r="AX18401" s="61"/>
      <c r="AY18401" s="61"/>
      <c r="AZ18401" s="61"/>
      <c r="BA18401" s="61"/>
    </row>
    <row r="18402" spans="39:53" x14ac:dyDescent="0.2">
      <c r="AM18402" s="61"/>
      <c r="AN18402" s="61"/>
      <c r="AO18402" s="171"/>
      <c r="AP18402" s="61"/>
      <c r="AQ18402" s="61"/>
      <c r="AR18402" s="61"/>
      <c r="AS18402" s="61"/>
      <c r="AT18402" s="61"/>
      <c r="AU18402" s="61"/>
      <c r="AV18402" s="61"/>
      <c r="AW18402" s="61"/>
      <c r="AX18402" s="61"/>
      <c r="AY18402" s="61"/>
      <c r="AZ18402" s="61"/>
      <c r="BA18402" s="61"/>
    </row>
    <row r="18403" spans="39:53" x14ac:dyDescent="0.2">
      <c r="AM18403" s="61"/>
      <c r="AN18403" s="61"/>
      <c r="AO18403" s="171"/>
      <c r="AP18403" s="61"/>
      <c r="AQ18403" s="61"/>
      <c r="AR18403" s="61"/>
      <c r="AS18403" s="61"/>
      <c r="AT18403" s="61"/>
      <c r="AU18403" s="61"/>
      <c r="AV18403" s="61"/>
      <c r="AW18403" s="61"/>
      <c r="AX18403" s="61"/>
      <c r="AY18403" s="61"/>
      <c r="AZ18403" s="61"/>
      <c r="BA18403" s="61"/>
    </row>
    <row r="18404" spans="39:53" x14ac:dyDescent="0.2">
      <c r="AM18404" s="61"/>
      <c r="AN18404" s="61"/>
      <c r="AO18404" s="171"/>
      <c r="AP18404" s="61"/>
      <c r="AQ18404" s="61"/>
      <c r="AR18404" s="61"/>
      <c r="AS18404" s="61"/>
      <c r="AT18404" s="61"/>
      <c r="AU18404" s="61"/>
      <c r="AV18404" s="61"/>
      <c r="AW18404" s="61"/>
      <c r="AX18404" s="61"/>
      <c r="AY18404" s="61"/>
      <c r="AZ18404" s="61"/>
      <c r="BA18404" s="61"/>
    </row>
    <row r="18405" spans="39:53" x14ac:dyDescent="0.2">
      <c r="AM18405" s="61"/>
      <c r="AN18405" s="61"/>
      <c r="AO18405" s="171"/>
      <c r="AP18405" s="61"/>
      <c r="AQ18405" s="61"/>
      <c r="AR18405" s="61"/>
      <c r="AS18405" s="61"/>
      <c r="AT18405" s="61"/>
      <c r="AU18405" s="61"/>
      <c r="AV18405" s="61"/>
      <c r="AW18405" s="61"/>
      <c r="AX18405" s="61"/>
      <c r="AY18405" s="61"/>
      <c r="AZ18405" s="61"/>
      <c r="BA18405" s="61"/>
    </row>
    <row r="18406" spans="39:53" x14ac:dyDescent="0.2">
      <c r="AM18406" s="61"/>
      <c r="AN18406" s="61"/>
      <c r="AO18406" s="171"/>
      <c r="AP18406" s="61"/>
      <c r="AQ18406" s="61"/>
      <c r="AR18406" s="61"/>
      <c r="AS18406" s="61"/>
      <c r="AT18406" s="61"/>
      <c r="AU18406" s="61"/>
      <c r="AV18406" s="61"/>
      <c r="AW18406" s="61"/>
      <c r="AX18406" s="61"/>
      <c r="AY18406" s="61"/>
      <c r="AZ18406" s="61"/>
      <c r="BA18406" s="61"/>
    </row>
    <row r="18407" spans="39:53" x14ac:dyDescent="0.2">
      <c r="AM18407" s="61"/>
      <c r="AN18407" s="61"/>
      <c r="AO18407" s="171"/>
      <c r="AP18407" s="61"/>
      <c r="AQ18407" s="61"/>
      <c r="AR18407" s="61"/>
      <c r="AS18407" s="61"/>
      <c r="AT18407" s="61"/>
      <c r="AU18407" s="61"/>
      <c r="AV18407" s="61"/>
      <c r="AW18407" s="61"/>
      <c r="AX18407" s="61"/>
      <c r="AY18407" s="61"/>
      <c r="AZ18407" s="61"/>
      <c r="BA18407" s="61"/>
    </row>
    <row r="18408" spans="39:53" x14ac:dyDescent="0.2">
      <c r="AM18408" s="61"/>
      <c r="AN18408" s="61"/>
      <c r="AO18408" s="171"/>
      <c r="AP18408" s="61"/>
      <c r="AQ18408" s="61"/>
      <c r="AR18408" s="61"/>
      <c r="AS18408" s="61"/>
      <c r="AT18408" s="61"/>
      <c r="AU18408" s="61"/>
      <c r="AV18408" s="61"/>
      <c r="AW18408" s="61"/>
      <c r="AX18408" s="61"/>
      <c r="AY18408" s="61"/>
      <c r="AZ18408" s="61"/>
      <c r="BA18408" s="61"/>
    </row>
    <row r="18409" spans="39:53" x14ac:dyDescent="0.2">
      <c r="AM18409" s="61"/>
      <c r="AN18409" s="61"/>
      <c r="AO18409" s="171"/>
      <c r="AP18409" s="61"/>
      <c r="AQ18409" s="61"/>
      <c r="AR18409" s="61"/>
      <c r="AS18409" s="61"/>
      <c r="AT18409" s="61"/>
      <c r="AU18409" s="61"/>
      <c r="AV18409" s="61"/>
      <c r="AW18409" s="61"/>
      <c r="AX18409" s="61"/>
      <c r="AY18409" s="61"/>
      <c r="AZ18409" s="61"/>
      <c r="BA18409" s="61"/>
    </row>
    <row r="18410" spans="39:53" x14ac:dyDescent="0.2">
      <c r="AM18410" s="61"/>
      <c r="AN18410" s="61"/>
      <c r="AO18410" s="171"/>
      <c r="AP18410" s="61"/>
      <c r="AQ18410" s="61"/>
      <c r="AR18410" s="61"/>
      <c r="AS18410" s="61"/>
      <c r="AT18410" s="61"/>
      <c r="AU18410" s="61"/>
      <c r="AV18410" s="61"/>
      <c r="AW18410" s="61"/>
      <c r="AX18410" s="61"/>
      <c r="AY18410" s="61"/>
      <c r="AZ18410" s="61"/>
      <c r="BA18410" s="61"/>
    </row>
    <row r="18411" spans="39:53" x14ac:dyDescent="0.2">
      <c r="AM18411" s="61"/>
      <c r="AN18411" s="61"/>
      <c r="AO18411" s="171"/>
      <c r="AP18411" s="61"/>
      <c r="AQ18411" s="61"/>
      <c r="AR18411" s="61"/>
      <c r="AS18411" s="61"/>
      <c r="AT18411" s="61"/>
      <c r="AU18411" s="61"/>
      <c r="AV18411" s="61"/>
      <c r="AW18411" s="61"/>
      <c r="AX18411" s="61"/>
      <c r="AY18411" s="61"/>
      <c r="AZ18411" s="61"/>
      <c r="BA18411" s="61"/>
    </row>
    <row r="18412" spans="39:53" x14ac:dyDescent="0.2">
      <c r="AM18412" s="61"/>
      <c r="AN18412" s="61"/>
      <c r="AO18412" s="171"/>
      <c r="AP18412" s="61"/>
      <c r="AQ18412" s="61"/>
      <c r="AR18412" s="61"/>
      <c r="AS18412" s="61"/>
      <c r="AT18412" s="61"/>
      <c r="AU18412" s="61"/>
      <c r="AV18412" s="61"/>
      <c r="AW18412" s="61"/>
      <c r="AX18412" s="61"/>
      <c r="AY18412" s="61"/>
      <c r="AZ18412" s="61"/>
      <c r="BA18412" s="61"/>
    </row>
    <row r="18413" spans="39:53" x14ac:dyDescent="0.2">
      <c r="AM18413" s="61"/>
      <c r="AN18413" s="61"/>
      <c r="AO18413" s="171"/>
      <c r="AP18413" s="61"/>
      <c r="AQ18413" s="61"/>
      <c r="AR18413" s="61"/>
      <c r="AS18413" s="61"/>
      <c r="AT18413" s="61"/>
      <c r="AU18413" s="61"/>
      <c r="AV18413" s="61"/>
      <c r="AW18413" s="61"/>
      <c r="AX18413" s="61"/>
      <c r="AY18413" s="61"/>
      <c r="AZ18413" s="61"/>
      <c r="BA18413" s="61"/>
    </row>
    <row r="18414" spans="39:53" x14ac:dyDescent="0.2">
      <c r="AM18414" s="61"/>
      <c r="AN18414" s="61"/>
      <c r="AO18414" s="171"/>
      <c r="AP18414" s="61"/>
      <c r="AQ18414" s="61"/>
      <c r="AR18414" s="61"/>
      <c r="AS18414" s="61"/>
      <c r="AT18414" s="61"/>
      <c r="AU18414" s="61"/>
      <c r="AV18414" s="61"/>
      <c r="AW18414" s="61"/>
      <c r="AX18414" s="61"/>
      <c r="AY18414" s="61"/>
      <c r="AZ18414" s="61"/>
      <c r="BA18414" s="61"/>
    </row>
    <row r="18415" spans="39:53" x14ac:dyDescent="0.2">
      <c r="AM18415" s="61"/>
      <c r="AN18415" s="61"/>
      <c r="AO18415" s="171"/>
      <c r="AP18415" s="61"/>
      <c r="AQ18415" s="61"/>
      <c r="AR18415" s="61"/>
      <c r="AS18415" s="61"/>
      <c r="AT18415" s="61"/>
      <c r="AU18415" s="61"/>
      <c r="AV18415" s="61"/>
      <c r="AW18415" s="61"/>
      <c r="AX18415" s="61"/>
      <c r="AY18415" s="61"/>
      <c r="AZ18415" s="61"/>
      <c r="BA18415" s="61"/>
    </row>
    <row r="18416" spans="39:53" x14ac:dyDescent="0.2">
      <c r="AM18416" s="61"/>
      <c r="AN18416" s="61"/>
      <c r="AO18416" s="171"/>
      <c r="AP18416" s="61"/>
      <c r="AQ18416" s="61"/>
      <c r="AR18416" s="61"/>
      <c r="AS18416" s="61"/>
      <c r="AT18416" s="61"/>
      <c r="AU18416" s="61"/>
      <c r="AV18416" s="61"/>
      <c r="AW18416" s="61"/>
      <c r="AX18416" s="61"/>
      <c r="AY18416" s="61"/>
      <c r="AZ18416" s="61"/>
      <c r="BA18416" s="61"/>
    </row>
    <row r="18417" spans="39:53" x14ac:dyDescent="0.2">
      <c r="AM18417" s="61"/>
      <c r="AN18417" s="61"/>
      <c r="AO18417" s="171"/>
      <c r="AP18417" s="61"/>
      <c r="AQ18417" s="61"/>
      <c r="AR18417" s="61"/>
      <c r="AS18417" s="61"/>
      <c r="AT18417" s="61"/>
      <c r="AU18417" s="61"/>
      <c r="AV18417" s="61"/>
      <c r="AW18417" s="61"/>
      <c r="AX18417" s="61"/>
      <c r="AY18417" s="61"/>
      <c r="AZ18417" s="61"/>
      <c r="BA18417" s="61"/>
    </row>
    <row r="18418" spans="39:53" x14ac:dyDescent="0.2">
      <c r="AM18418" s="61"/>
      <c r="AN18418" s="61"/>
      <c r="AO18418" s="171"/>
      <c r="AP18418" s="61"/>
      <c r="AQ18418" s="61"/>
      <c r="AR18418" s="61"/>
      <c r="AS18418" s="61"/>
      <c r="AT18418" s="61"/>
      <c r="AU18418" s="61"/>
      <c r="AV18418" s="61"/>
      <c r="AW18418" s="61"/>
      <c r="AX18418" s="61"/>
      <c r="AY18418" s="61"/>
      <c r="AZ18418" s="61"/>
      <c r="BA18418" s="61"/>
    </row>
    <row r="18419" spans="39:53" x14ac:dyDescent="0.2">
      <c r="AM18419" s="61"/>
      <c r="AN18419" s="61"/>
      <c r="AO18419" s="171"/>
      <c r="AP18419" s="61"/>
      <c r="AQ18419" s="61"/>
      <c r="AR18419" s="61"/>
      <c r="AS18419" s="61"/>
      <c r="AT18419" s="61"/>
      <c r="AU18419" s="61"/>
      <c r="AV18419" s="61"/>
      <c r="AW18419" s="61"/>
      <c r="AX18419" s="61"/>
      <c r="AY18419" s="61"/>
      <c r="AZ18419" s="61"/>
      <c r="BA18419" s="61"/>
    </row>
    <row r="18420" spans="39:53" x14ac:dyDescent="0.2">
      <c r="AM18420" s="61"/>
      <c r="AN18420" s="61"/>
      <c r="AO18420" s="171"/>
      <c r="AP18420" s="61"/>
      <c r="AQ18420" s="61"/>
      <c r="AR18420" s="61"/>
      <c r="AS18420" s="61"/>
      <c r="AT18420" s="61"/>
      <c r="AU18420" s="61"/>
      <c r="AV18420" s="61"/>
      <c r="AW18420" s="61"/>
      <c r="AX18420" s="61"/>
      <c r="AY18420" s="61"/>
      <c r="AZ18420" s="61"/>
      <c r="BA18420" s="61"/>
    </row>
    <row r="18421" spans="39:53" x14ac:dyDescent="0.2">
      <c r="AM18421" s="61"/>
      <c r="AN18421" s="61"/>
      <c r="AO18421" s="171"/>
      <c r="AP18421" s="61"/>
      <c r="AQ18421" s="61"/>
      <c r="AR18421" s="61"/>
      <c r="AS18421" s="61"/>
      <c r="AT18421" s="61"/>
      <c r="AU18421" s="61"/>
      <c r="AV18421" s="61"/>
      <c r="AW18421" s="61"/>
      <c r="AX18421" s="61"/>
      <c r="AY18421" s="61"/>
      <c r="AZ18421" s="61"/>
      <c r="BA18421" s="61"/>
    </row>
    <row r="18422" spans="39:53" x14ac:dyDescent="0.2">
      <c r="AM18422" s="61"/>
      <c r="AN18422" s="61"/>
      <c r="AO18422" s="171"/>
      <c r="AP18422" s="61"/>
      <c r="AQ18422" s="61"/>
      <c r="AR18422" s="61"/>
      <c r="AS18422" s="61"/>
      <c r="AT18422" s="61"/>
      <c r="AU18422" s="61"/>
      <c r="AV18422" s="61"/>
      <c r="AW18422" s="61"/>
      <c r="AX18422" s="61"/>
      <c r="AY18422" s="61"/>
      <c r="AZ18422" s="61"/>
      <c r="BA18422" s="61"/>
    </row>
    <row r="18423" spans="39:53" x14ac:dyDescent="0.2">
      <c r="AM18423" s="61"/>
      <c r="AN18423" s="61"/>
      <c r="AO18423" s="171"/>
      <c r="AP18423" s="61"/>
      <c r="AQ18423" s="61"/>
      <c r="AR18423" s="61"/>
      <c r="AS18423" s="61"/>
      <c r="AT18423" s="61"/>
      <c r="AU18423" s="61"/>
      <c r="AV18423" s="61"/>
      <c r="AW18423" s="61"/>
      <c r="AX18423" s="61"/>
      <c r="AY18423" s="61"/>
      <c r="AZ18423" s="61"/>
      <c r="BA18423" s="61"/>
    </row>
    <row r="18424" spans="39:53" x14ac:dyDescent="0.2">
      <c r="AM18424" s="61"/>
      <c r="AN18424" s="61"/>
      <c r="AO18424" s="171"/>
      <c r="AP18424" s="61"/>
      <c r="AQ18424" s="61"/>
      <c r="AR18424" s="61"/>
      <c r="AS18424" s="61"/>
      <c r="AT18424" s="61"/>
      <c r="AU18424" s="61"/>
      <c r="AV18424" s="61"/>
      <c r="AW18424" s="61"/>
      <c r="AX18424" s="61"/>
      <c r="AY18424" s="61"/>
      <c r="AZ18424" s="61"/>
      <c r="BA18424" s="61"/>
    </row>
    <row r="18425" spans="39:53" x14ac:dyDescent="0.2">
      <c r="AM18425" s="61"/>
      <c r="AN18425" s="61"/>
      <c r="AO18425" s="171"/>
      <c r="AP18425" s="61"/>
      <c r="AQ18425" s="61"/>
      <c r="AR18425" s="61"/>
      <c r="AS18425" s="61"/>
      <c r="AT18425" s="61"/>
      <c r="AU18425" s="61"/>
      <c r="AV18425" s="61"/>
      <c r="AW18425" s="61"/>
      <c r="AX18425" s="61"/>
      <c r="AY18425" s="61"/>
      <c r="AZ18425" s="61"/>
      <c r="BA18425" s="61"/>
    </row>
    <row r="18426" spans="39:53" x14ac:dyDescent="0.2">
      <c r="AM18426" s="61"/>
      <c r="AN18426" s="61"/>
      <c r="AO18426" s="171"/>
      <c r="AP18426" s="61"/>
      <c r="AQ18426" s="61"/>
      <c r="AR18426" s="61"/>
      <c r="AS18426" s="61"/>
      <c r="AT18426" s="61"/>
      <c r="AU18426" s="61"/>
      <c r="AV18426" s="61"/>
      <c r="AW18426" s="61"/>
      <c r="AX18426" s="61"/>
      <c r="AY18426" s="61"/>
      <c r="AZ18426" s="61"/>
      <c r="BA18426" s="61"/>
    </row>
    <row r="18427" spans="39:53" x14ac:dyDescent="0.2">
      <c r="AM18427" s="61"/>
      <c r="AN18427" s="61"/>
      <c r="AO18427" s="171"/>
      <c r="AP18427" s="61"/>
      <c r="AQ18427" s="61"/>
      <c r="AR18427" s="61"/>
      <c r="AS18427" s="61"/>
      <c r="AT18427" s="61"/>
      <c r="AU18427" s="61"/>
      <c r="AV18427" s="61"/>
      <c r="AW18427" s="61"/>
      <c r="AX18427" s="61"/>
      <c r="AY18427" s="61"/>
      <c r="AZ18427" s="61"/>
      <c r="BA18427" s="61"/>
    </row>
    <row r="18428" spans="39:53" x14ac:dyDescent="0.2">
      <c r="AM18428" s="61"/>
      <c r="AN18428" s="61"/>
      <c r="AO18428" s="171"/>
      <c r="AP18428" s="61"/>
      <c r="AQ18428" s="61"/>
      <c r="AR18428" s="61"/>
      <c r="AS18428" s="61"/>
      <c r="AT18428" s="61"/>
      <c r="AU18428" s="61"/>
      <c r="AV18428" s="61"/>
      <c r="AW18428" s="61"/>
      <c r="AX18428" s="61"/>
      <c r="AY18428" s="61"/>
      <c r="AZ18428" s="61"/>
      <c r="BA18428" s="61"/>
    </row>
    <row r="18429" spans="39:53" x14ac:dyDescent="0.2">
      <c r="AM18429" s="61"/>
      <c r="AN18429" s="61"/>
      <c r="AO18429" s="171"/>
      <c r="AP18429" s="61"/>
      <c r="AQ18429" s="61"/>
      <c r="AR18429" s="61"/>
      <c r="AS18429" s="61"/>
      <c r="AT18429" s="61"/>
      <c r="AU18429" s="61"/>
      <c r="AV18429" s="61"/>
      <c r="AW18429" s="61"/>
      <c r="AX18429" s="61"/>
      <c r="AY18429" s="61"/>
      <c r="AZ18429" s="61"/>
      <c r="BA18429" s="61"/>
    </row>
    <row r="18430" spans="39:53" x14ac:dyDescent="0.2">
      <c r="AM18430" s="61"/>
      <c r="AN18430" s="61"/>
      <c r="AO18430" s="171"/>
      <c r="AP18430" s="61"/>
      <c r="AQ18430" s="61"/>
      <c r="AR18430" s="61"/>
      <c r="AS18430" s="61"/>
      <c r="AT18430" s="61"/>
      <c r="AU18430" s="61"/>
      <c r="AV18430" s="61"/>
      <c r="AW18430" s="61"/>
      <c r="AX18430" s="61"/>
      <c r="AY18430" s="61"/>
      <c r="AZ18430" s="61"/>
      <c r="BA18430" s="61"/>
    </row>
    <row r="18431" spans="39:53" x14ac:dyDescent="0.2">
      <c r="AM18431" s="61"/>
      <c r="AN18431" s="61"/>
      <c r="AO18431" s="171"/>
      <c r="AP18431" s="61"/>
      <c r="AQ18431" s="61"/>
      <c r="AR18431" s="61"/>
      <c r="AS18431" s="61"/>
      <c r="AT18431" s="61"/>
      <c r="AU18431" s="61"/>
      <c r="AV18431" s="61"/>
      <c r="AW18431" s="61"/>
      <c r="AX18431" s="61"/>
      <c r="AY18431" s="61"/>
      <c r="AZ18431" s="61"/>
      <c r="BA18431" s="61"/>
    </row>
    <row r="18432" spans="39:53" x14ac:dyDescent="0.2">
      <c r="AM18432" s="61"/>
      <c r="AN18432" s="61"/>
      <c r="AO18432" s="171"/>
      <c r="AP18432" s="61"/>
      <c r="AQ18432" s="61"/>
      <c r="AR18432" s="61"/>
      <c r="AS18432" s="61"/>
      <c r="AT18432" s="61"/>
      <c r="AU18432" s="61"/>
      <c r="AV18432" s="61"/>
      <c r="AW18432" s="61"/>
      <c r="AX18432" s="61"/>
      <c r="AY18432" s="61"/>
      <c r="AZ18432" s="61"/>
      <c r="BA18432" s="61"/>
    </row>
    <row r="18433" spans="39:53" x14ac:dyDescent="0.2">
      <c r="AM18433" s="61"/>
      <c r="AN18433" s="61"/>
      <c r="AO18433" s="171"/>
      <c r="AP18433" s="61"/>
      <c r="AQ18433" s="61"/>
      <c r="AR18433" s="61"/>
      <c r="AS18433" s="61"/>
      <c r="AT18433" s="61"/>
      <c r="AU18433" s="61"/>
      <c r="AV18433" s="61"/>
      <c r="AW18433" s="61"/>
      <c r="AX18433" s="61"/>
      <c r="AY18433" s="61"/>
      <c r="AZ18433" s="61"/>
      <c r="BA18433" s="61"/>
    </row>
    <row r="18434" spans="39:53" x14ac:dyDescent="0.2">
      <c r="AM18434" s="61"/>
      <c r="AN18434" s="61"/>
      <c r="AO18434" s="171"/>
      <c r="AP18434" s="61"/>
      <c r="AQ18434" s="61"/>
      <c r="AR18434" s="61"/>
      <c r="AS18434" s="61"/>
      <c r="AT18434" s="61"/>
      <c r="AU18434" s="61"/>
      <c r="AV18434" s="61"/>
      <c r="AW18434" s="61"/>
      <c r="AX18434" s="61"/>
      <c r="AY18434" s="61"/>
      <c r="AZ18434" s="61"/>
      <c r="BA18434" s="61"/>
    </row>
    <row r="18435" spans="39:53" x14ac:dyDescent="0.2">
      <c r="AM18435" s="61"/>
      <c r="AN18435" s="61"/>
      <c r="AO18435" s="171"/>
      <c r="AP18435" s="61"/>
      <c r="AQ18435" s="61"/>
      <c r="AR18435" s="61"/>
      <c r="AS18435" s="61"/>
      <c r="AT18435" s="61"/>
      <c r="AU18435" s="61"/>
      <c r="AV18435" s="61"/>
      <c r="AW18435" s="61"/>
      <c r="AX18435" s="61"/>
      <c r="AY18435" s="61"/>
      <c r="AZ18435" s="61"/>
      <c r="BA18435" s="61"/>
    </row>
    <row r="18436" spans="39:53" x14ac:dyDescent="0.2">
      <c r="AM18436" s="61"/>
      <c r="AN18436" s="61"/>
      <c r="AO18436" s="171"/>
      <c r="AP18436" s="61"/>
      <c r="AQ18436" s="61"/>
      <c r="AR18436" s="61"/>
      <c r="AS18436" s="61"/>
      <c r="AT18436" s="61"/>
      <c r="AU18436" s="61"/>
      <c r="AV18436" s="61"/>
      <c r="AW18436" s="61"/>
      <c r="AX18436" s="61"/>
      <c r="AY18436" s="61"/>
      <c r="AZ18436" s="61"/>
      <c r="BA18436" s="61"/>
    </row>
    <row r="18437" spans="39:53" x14ac:dyDescent="0.2">
      <c r="AM18437" s="61"/>
      <c r="AN18437" s="61"/>
      <c r="AO18437" s="171"/>
      <c r="AP18437" s="61"/>
      <c r="AQ18437" s="61"/>
      <c r="AR18437" s="61"/>
      <c r="AS18437" s="61"/>
      <c r="AT18437" s="61"/>
      <c r="AU18437" s="61"/>
      <c r="AV18437" s="61"/>
      <c r="AW18437" s="61"/>
      <c r="AX18437" s="61"/>
      <c r="AY18437" s="61"/>
      <c r="AZ18437" s="61"/>
      <c r="BA18437" s="61"/>
    </row>
    <row r="18438" spans="39:53" x14ac:dyDescent="0.2">
      <c r="AM18438" s="61"/>
      <c r="AN18438" s="61"/>
      <c r="AO18438" s="171"/>
      <c r="AP18438" s="61"/>
      <c r="AQ18438" s="61"/>
      <c r="AR18438" s="61"/>
      <c r="AS18438" s="61"/>
      <c r="AT18438" s="61"/>
      <c r="AU18438" s="61"/>
      <c r="AV18438" s="61"/>
      <c r="AW18438" s="61"/>
      <c r="AX18438" s="61"/>
      <c r="AY18438" s="61"/>
      <c r="AZ18438" s="61"/>
      <c r="BA18438" s="61"/>
    </row>
    <row r="18439" spans="39:53" x14ac:dyDescent="0.2">
      <c r="AM18439" s="61"/>
      <c r="AN18439" s="61"/>
      <c r="AO18439" s="171"/>
      <c r="AP18439" s="61"/>
      <c r="AQ18439" s="61"/>
      <c r="AR18439" s="61"/>
      <c r="AS18439" s="61"/>
      <c r="AT18439" s="61"/>
      <c r="AU18439" s="61"/>
      <c r="AV18439" s="61"/>
      <c r="AW18439" s="61"/>
      <c r="AX18439" s="61"/>
      <c r="AY18439" s="61"/>
      <c r="AZ18439" s="61"/>
      <c r="BA18439" s="61"/>
    </row>
    <row r="18440" spans="39:53" x14ac:dyDescent="0.2">
      <c r="AM18440" s="61"/>
      <c r="AN18440" s="61"/>
      <c r="AO18440" s="171"/>
      <c r="AP18440" s="61"/>
      <c r="AQ18440" s="61"/>
      <c r="AR18440" s="61"/>
      <c r="AS18440" s="61"/>
      <c r="AT18440" s="61"/>
      <c r="AU18440" s="61"/>
      <c r="AV18440" s="61"/>
      <c r="AW18440" s="61"/>
      <c r="AX18440" s="61"/>
      <c r="AY18440" s="61"/>
      <c r="AZ18440" s="61"/>
      <c r="BA18440" s="61"/>
    </row>
    <row r="18441" spans="39:53" x14ac:dyDescent="0.2">
      <c r="AM18441" s="61"/>
      <c r="AN18441" s="61"/>
      <c r="AO18441" s="171"/>
      <c r="AP18441" s="61"/>
      <c r="AQ18441" s="61"/>
      <c r="AR18441" s="61"/>
      <c r="AS18441" s="61"/>
      <c r="AT18441" s="61"/>
      <c r="AU18441" s="61"/>
      <c r="AV18441" s="61"/>
      <c r="AW18441" s="61"/>
      <c r="AX18441" s="61"/>
      <c r="AY18441" s="61"/>
      <c r="AZ18441" s="61"/>
      <c r="BA18441" s="61"/>
    </row>
    <row r="18442" spans="39:53" x14ac:dyDescent="0.2">
      <c r="AM18442" s="61"/>
      <c r="AN18442" s="61"/>
      <c r="AO18442" s="171"/>
      <c r="AP18442" s="61"/>
      <c r="AQ18442" s="61"/>
      <c r="AR18442" s="61"/>
      <c r="AS18442" s="61"/>
      <c r="AT18442" s="61"/>
      <c r="AU18442" s="61"/>
      <c r="AV18442" s="61"/>
      <c r="AW18442" s="61"/>
      <c r="AX18442" s="61"/>
      <c r="AY18442" s="61"/>
      <c r="AZ18442" s="61"/>
      <c r="BA18442" s="61"/>
    </row>
    <row r="18443" spans="39:53" x14ac:dyDescent="0.2">
      <c r="AM18443" s="61"/>
      <c r="AN18443" s="61"/>
      <c r="AO18443" s="171"/>
      <c r="AP18443" s="61"/>
      <c r="AQ18443" s="61"/>
      <c r="AR18443" s="61"/>
      <c r="AS18443" s="61"/>
      <c r="AT18443" s="61"/>
      <c r="AU18443" s="61"/>
      <c r="AV18443" s="61"/>
      <c r="AW18443" s="61"/>
      <c r="AX18443" s="61"/>
      <c r="AY18443" s="61"/>
      <c r="AZ18443" s="61"/>
      <c r="BA18443" s="61"/>
    </row>
    <row r="18444" spans="39:53" x14ac:dyDescent="0.2">
      <c r="AM18444" s="61"/>
      <c r="AN18444" s="61"/>
      <c r="AO18444" s="171"/>
      <c r="AP18444" s="61"/>
      <c r="AQ18444" s="61"/>
      <c r="AR18444" s="61"/>
      <c r="AS18444" s="61"/>
      <c r="AT18444" s="61"/>
      <c r="AU18444" s="61"/>
      <c r="AV18444" s="61"/>
      <c r="AW18444" s="61"/>
      <c r="AX18444" s="61"/>
      <c r="AY18444" s="61"/>
      <c r="AZ18444" s="61"/>
      <c r="BA18444" s="61"/>
    </row>
    <row r="18445" spans="39:53" x14ac:dyDescent="0.2">
      <c r="AM18445" s="61"/>
      <c r="AN18445" s="61"/>
      <c r="AO18445" s="171"/>
      <c r="AP18445" s="61"/>
      <c r="AQ18445" s="61"/>
      <c r="AR18445" s="61"/>
      <c r="AS18445" s="61"/>
      <c r="AT18445" s="61"/>
      <c r="AU18445" s="61"/>
      <c r="AV18445" s="61"/>
      <c r="AW18445" s="61"/>
      <c r="AX18445" s="61"/>
      <c r="AY18445" s="61"/>
      <c r="AZ18445" s="61"/>
      <c r="BA18445" s="61"/>
    </row>
    <row r="18446" spans="39:53" x14ac:dyDescent="0.2">
      <c r="AM18446" s="61"/>
      <c r="AN18446" s="61"/>
      <c r="AO18446" s="171"/>
      <c r="AP18446" s="61"/>
      <c r="AQ18446" s="61"/>
      <c r="AR18446" s="61"/>
      <c r="AS18446" s="61"/>
      <c r="AT18446" s="61"/>
      <c r="AU18446" s="61"/>
      <c r="AV18446" s="61"/>
      <c r="AW18446" s="61"/>
      <c r="AX18446" s="61"/>
      <c r="AY18446" s="61"/>
      <c r="AZ18446" s="61"/>
      <c r="BA18446" s="61"/>
    </row>
    <row r="18447" spans="39:53" x14ac:dyDescent="0.2">
      <c r="AM18447" s="61"/>
      <c r="AN18447" s="61"/>
      <c r="AO18447" s="171"/>
      <c r="AP18447" s="61"/>
      <c r="AQ18447" s="61"/>
      <c r="AR18447" s="61"/>
      <c r="AS18447" s="61"/>
      <c r="AT18447" s="61"/>
      <c r="AU18447" s="61"/>
      <c r="AV18447" s="61"/>
      <c r="AW18447" s="61"/>
      <c r="AX18447" s="61"/>
      <c r="AY18447" s="61"/>
      <c r="AZ18447" s="61"/>
      <c r="BA18447" s="61"/>
    </row>
    <row r="18448" spans="39:53" x14ac:dyDescent="0.2">
      <c r="AM18448" s="61"/>
      <c r="AN18448" s="61"/>
      <c r="AO18448" s="171"/>
      <c r="AP18448" s="61"/>
      <c r="AQ18448" s="61"/>
      <c r="AR18448" s="61"/>
      <c r="AS18448" s="61"/>
      <c r="AT18448" s="61"/>
      <c r="AU18448" s="61"/>
      <c r="AV18448" s="61"/>
      <c r="AW18448" s="61"/>
      <c r="AX18448" s="61"/>
      <c r="AY18448" s="61"/>
      <c r="AZ18448" s="61"/>
      <c r="BA18448" s="61"/>
    </row>
    <row r="18449" spans="39:53" x14ac:dyDescent="0.2">
      <c r="AM18449" s="61"/>
      <c r="AN18449" s="61"/>
      <c r="AO18449" s="171"/>
      <c r="AP18449" s="61"/>
      <c r="AQ18449" s="61"/>
      <c r="AR18449" s="61"/>
      <c r="AS18449" s="61"/>
      <c r="AT18449" s="61"/>
      <c r="AU18449" s="61"/>
      <c r="AV18449" s="61"/>
      <c r="AW18449" s="61"/>
      <c r="AX18449" s="61"/>
      <c r="AY18449" s="61"/>
      <c r="AZ18449" s="61"/>
      <c r="BA18449" s="61"/>
    </row>
    <row r="18450" spans="39:53" x14ac:dyDescent="0.2">
      <c r="AM18450" s="61"/>
      <c r="AN18450" s="61"/>
      <c r="AO18450" s="171"/>
      <c r="AP18450" s="61"/>
      <c r="AQ18450" s="61"/>
      <c r="AR18450" s="61"/>
      <c r="AS18450" s="61"/>
      <c r="AT18450" s="61"/>
      <c r="AU18450" s="61"/>
      <c r="AV18450" s="61"/>
      <c r="AW18450" s="61"/>
      <c r="AX18450" s="61"/>
      <c r="AY18450" s="61"/>
      <c r="AZ18450" s="61"/>
      <c r="BA18450" s="61"/>
    </row>
    <row r="18451" spans="39:53" x14ac:dyDescent="0.2">
      <c r="AM18451" s="61"/>
      <c r="AN18451" s="61"/>
      <c r="AO18451" s="171"/>
      <c r="AP18451" s="61"/>
      <c r="AQ18451" s="61"/>
      <c r="AR18451" s="61"/>
      <c r="AS18451" s="61"/>
      <c r="AT18451" s="61"/>
      <c r="AU18451" s="61"/>
      <c r="AV18451" s="61"/>
      <c r="AW18451" s="61"/>
      <c r="AX18451" s="61"/>
      <c r="AY18451" s="61"/>
      <c r="AZ18451" s="61"/>
      <c r="BA18451" s="61"/>
    </row>
    <row r="18452" spans="39:53" x14ac:dyDescent="0.2">
      <c r="AM18452" s="61"/>
      <c r="AN18452" s="61"/>
      <c r="AO18452" s="171"/>
      <c r="AP18452" s="61"/>
      <c r="AQ18452" s="61"/>
      <c r="AR18452" s="61"/>
      <c r="AS18452" s="61"/>
      <c r="AT18452" s="61"/>
      <c r="AU18452" s="61"/>
      <c r="AV18452" s="61"/>
      <c r="AW18452" s="61"/>
      <c r="AX18452" s="61"/>
      <c r="AY18452" s="61"/>
      <c r="AZ18452" s="61"/>
      <c r="BA18452" s="61"/>
    </row>
    <row r="18453" spans="39:53" x14ac:dyDescent="0.2">
      <c r="AM18453" s="61"/>
      <c r="AN18453" s="61"/>
      <c r="AO18453" s="171"/>
      <c r="AP18453" s="61"/>
      <c r="AQ18453" s="61"/>
      <c r="AR18453" s="61"/>
      <c r="AS18453" s="61"/>
      <c r="AT18453" s="61"/>
      <c r="AU18453" s="61"/>
      <c r="AV18453" s="61"/>
      <c r="AW18453" s="61"/>
      <c r="AX18453" s="61"/>
      <c r="AY18453" s="61"/>
      <c r="AZ18453" s="61"/>
      <c r="BA18453" s="61"/>
    </row>
    <row r="18454" spans="39:53" x14ac:dyDescent="0.2">
      <c r="AM18454" s="61"/>
      <c r="AN18454" s="61"/>
      <c r="AO18454" s="171"/>
      <c r="AP18454" s="61"/>
      <c r="AQ18454" s="61"/>
      <c r="AR18454" s="61"/>
      <c r="AS18454" s="61"/>
      <c r="AT18454" s="61"/>
      <c r="AU18454" s="61"/>
      <c r="AV18454" s="61"/>
      <c r="AW18454" s="61"/>
      <c r="AX18454" s="61"/>
      <c r="AY18454" s="61"/>
      <c r="AZ18454" s="61"/>
      <c r="BA18454" s="61"/>
    </row>
    <row r="18455" spans="39:53" x14ac:dyDescent="0.2">
      <c r="AM18455" s="61"/>
      <c r="AN18455" s="61"/>
      <c r="AO18455" s="171"/>
      <c r="AP18455" s="61"/>
      <c r="AQ18455" s="61"/>
      <c r="AR18455" s="61"/>
      <c r="AS18455" s="61"/>
      <c r="AT18455" s="61"/>
      <c r="AU18455" s="61"/>
      <c r="AV18455" s="61"/>
      <c r="AW18455" s="61"/>
      <c r="AX18455" s="61"/>
      <c r="AY18455" s="61"/>
      <c r="AZ18455" s="61"/>
      <c r="BA18455" s="61"/>
    </row>
    <row r="18456" spans="39:53" x14ac:dyDescent="0.2">
      <c r="AM18456" s="61"/>
      <c r="AN18456" s="61"/>
      <c r="AO18456" s="171"/>
      <c r="AP18456" s="61"/>
      <c r="AQ18456" s="61"/>
      <c r="AR18456" s="61"/>
      <c r="AS18456" s="61"/>
      <c r="AT18456" s="61"/>
      <c r="AU18456" s="61"/>
      <c r="AV18456" s="61"/>
      <c r="AW18456" s="61"/>
      <c r="AX18456" s="61"/>
      <c r="AY18456" s="61"/>
      <c r="AZ18456" s="61"/>
      <c r="BA18456" s="61"/>
    </row>
    <row r="18457" spans="39:53" x14ac:dyDescent="0.2">
      <c r="AM18457" s="61"/>
      <c r="AN18457" s="61"/>
      <c r="AO18457" s="171"/>
      <c r="AP18457" s="61"/>
      <c r="AQ18457" s="61"/>
      <c r="AR18457" s="61"/>
      <c r="AS18457" s="61"/>
      <c r="AT18457" s="61"/>
      <c r="AU18457" s="61"/>
      <c r="AV18457" s="61"/>
      <c r="AW18457" s="61"/>
      <c r="AX18457" s="61"/>
      <c r="AY18457" s="61"/>
      <c r="AZ18457" s="61"/>
      <c r="BA18457" s="61"/>
    </row>
    <row r="18458" spans="39:53" x14ac:dyDescent="0.2">
      <c r="AM18458" s="61"/>
      <c r="AN18458" s="61"/>
      <c r="AO18458" s="171"/>
      <c r="AP18458" s="61"/>
      <c r="AQ18458" s="61"/>
      <c r="AR18458" s="61"/>
      <c r="AS18458" s="61"/>
      <c r="AT18458" s="61"/>
      <c r="AU18458" s="61"/>
      <c r="AV18458" s="61"/>
      <c r="AW18458" s="61"/>
      <c r="AX18458" s="61"/>
      <c r="AY18458" s="61"/>
      <c r="AZ18458" s="61"/>
      <c r="BA18458" s="61"/>
    </row>
    <row r="18459" spans="39:53" x14ac:dyDescent="0.2">
      <c r="AM18459" s="61"/>
      <c r="AN18459" s="61"/>
      <c r="AO18459" s="171"/>
      <c r="AP18459" s="61"/>
      <c r="AQ18459" s="61"/>
      <c r="AR18459" s="61"/>
      <c r="AS18459" s="61"/>
      <c r="AT18459" s="61"/>
      <c r="AU18459" s="61"/>
      <c r="AV18459" s="61"/>
      <c r="AW18459" s="61"/>
      <c r="AX18459" s="61"/>
      <c r="AY18459" s="61"/>
      <c r="AZ18459" s="61"/>
      <c r="BA18459" s="61"/>
    </row>
    <row r="18460" spans="39:53" x14ac:dyDescent="0.2">
      <c r="AM18460" s="61"/>
      <c r="AN18460" s="61"/>
      <c r="AO18460" s="171"/>
      <c r="AP18460" s="61"/>
      <c r="AQ18460" s="61"/>
      <c r="AR18460" s="61"/>
      <c r="AS18460" s="61"/>
      <c r="AT18460" s="61"/>
      <c r="AU18460" s="61"/>
      <c r="AV18460" s="61"/>
      <c r="AW18460" s="61"/>
      <c r="AX18460" s="61"/>
      <c r="AY18460" s="61"/>
      <c r="AZ18460" s="61"/>
      <c r="BA18460" s="61"/>
    </row>
    <row r="18461" spans="39:53" x14ac:dyDescent="0.2">
      <c r="AM18461" s="61"/>
      <c r="AN18461" s="61"/>
      <c r="AO18461" s="171"/>
      <c r="AP18461" s="61"/>
      <c r="AQ18461" s="61"/>
      <c r="AR18461" s="61"/>
      <c r="AS18461" s="61"/>
      <c r="AT18461" s="61"/>
      <c r="AU18461" s="61"/>
      <c r="AV18461" s="61"/>
      <c r="AW18461" s="61"/>
      <c r="AX18461" s="61"/>
      <c r="AY18461" s="61"/>
      <c r="AZ18461" s="61"/>
      <c r="BA18461" s="61"/>
    </row>
    <row r="18462" spans="39:53" x14ac:dyDescent="0.2">
      <c r="AM18462" s="61"/>
      <c r="AN18462" s="61"/>
      <c r="AO18462" s="171"/>
      <c r="AP18462" s="61"/>
      <c r="AQ18462" s="61"/>
      <c r="AR18462" s="61"/>
      <c r="AS18462" s="61"/>
      <c r="AT18462" s="61"/>
      <c r="AU18462" s="61"/>
      <c r="AV18462" s="61"/>
      <c r="AW18462" s="61"/>
      <c r="AX18462" s="61"/>
      <c r="AY18462" s="61"/>
      <c r="AZ18462" s="61"/>
      <c r="BA18462" s="61"/>
    </row>
    <row r="18463" spans="39:53" x14ac:dyDescent="0.2">
      <c r="AM18463" s="61"/>
      <c r="AN18463" s="61"/>
      <c r="AO18463" s="171"/>
      <c r="AP18463" s="61"/>
      <c r="AQ18463" s="61"/>
      <c r="AR18463" s="61"/>
      <c r="AS18463" s="61"/>
      <c r="AT18463" s="61"/>
      <c r="AU18463" s="61"/>
      <c r="AV18463" s="61"/>
      <c r="AW18463" s="61"/>
      <c r="AX18463" s="61"/>
      <c r="AY18463" s="61"/>
      <c r="AZ18463" s="61"/>
      <c r="BA18463" s="61"/>
    </row>
    <row r="18464" spans="39:53" x14ac:dyDescent="0.2">
      <c r="AM18464" s="61"/>
      <c r="AN18464" s="61"/>
      <c r="AO18464" s="171"/>
      <c r="AP18464" s="61"/>
      <c r="AQ18464" s="61"/>
      <c r="AR18464" s="61"/>
      <c r="AS18464" s="61"/>
      <c r="AT18464" s="61"/>
      <c r="AU18464" s="61"/>
      <c r="AV18464" s="61"/>
      <c r="AW18464" s="61"/>
      <c r="AX18464" s="61"/>
      <c r="AY18464" s="61"/>
      <c r="AZ18464" s="61"/>
      <c r="BA18464" s="61"/>
    </row>
    <row r="18465" spans="39:53" x14ac:dyDescent="0.2">
      <c r="AM18465" s="61"/>
      <c r="AN18465" s="61"/>
      <c r="AO18465" s="171"/>
      <c r="AP18465" s="61"/>
      <c r="AQ18465" s="61"/>
      <c r="AR18465" s="61"/>
      <c r="AS18465" s="61"/>
      <c r="AT18465" s="61"/>
      <c r="AU18465" s="61"/>
      <c r="AV18465" s="61"/>
      <c r="AW18465" s="61"/>
      <c r="AX18465" s="61"/>
      <c r="AY18465" s="61"/>
      <c r="AZ18465" s="61"/>
      <c r="BA18465" s="61"/>
    </row>
    <row r="18466" spans="39:53" x14ac:dyDescent="0.2">
      <c r="AM18466" s="61"/>
      <c r="AN18466" s="61"/>
      <c r="AO18466" s="171"/>
      <c r="AP18466" s="61"/>
      <c r="AQ18466" s="61"/>
      <c r="AR18466" s="61"/>
      <c r="AS18466" s="61"/>
      <c r="AT18466" s="61"/>
      <c r="AU18466" s="61"/>
      <c r="AV18466" s="61"/>
      <c r="AW18466" s="61"/>
      <c r="AX18466" s="61"/>
      <c r="AY18466" s="61"/>
      <c r="AZ18466" s="61"/>
      <c r="BA18466" s="61"/>
    </row>
    <row r="18467" spans="39:53" x14ac:dyDescent="0.2">
      <c r="AM18467" s="61"/>
      <c r="AN18467" s="61"/>
      <c r="AO18467" s="171"/>
      <c r="AP18467" s="61"/>
      <c r="AQ18467" s="61"/>
      <c r="AR18467" s="61"/>
      <c r="AS18467" s="61"/>
      <c r="AT18467" s="61"/>
      <c r="AU18467" s="61"/>
      <c r="AV18467" s="61"/>
      <c r="AW18467" s="61"/>
      <c r="AX18467" s="61"/>
      <c r="AY18467" s="61"/>
      <c r="AZ18467" s="61"/>
      <c r="BA18467" s="61"/>
    </row>
    <row r="18468" spans="39:53" x14ac:dyDescent="0.2">
      <c r="AM18468" s="61"/>
      <c r="AN18468" s="61"/>
      <c r="AO18468" s="171"/>
      <c r="AP18468" s="61"/>
      <c r="AQ18468" s="61"/>
      <c r="AR18468" s="61"/>
      <c r="AS18468" s="61"/>
      <c r="AT18468" s="61"/>
      <c r="AU18468" s="61"/>
      <c r="AV18468" s="61"/>
      <c r="AW18468" s="61"/>
      <c r="AX18468" s="61"/>
      <c r="AY18468" s="61"/>
      <c r="AZ18468" s="61"/>
      <c r="BA18468" s="61"/>
    </row>
    <row r="18469" spans="39:53" x14ac:dyDescent="0.2">
      <c r="AM18469" s="61"/>
      <c r="AN18469" s="61"/>
      <c r="AO18469" s="171"/>
      <c r="AP18469" s="61"/>
      <c r="AQ18469" s="61"/>
      <c r="AR18469" s="61"/>
      <c r="AS18469" s="61"/>
      <c r="AT18469" s="61"/>
      <c r="AU18469" s="61"/>
      <c r="AV18469" s="61"/>
      <c r="AW18469" s="61"/>
      <c r="AX18469" s="61"/>
      <c r="AY18469" s="61"/>
      <c r="AZ18469" s="61"/>
      <c r="BA18469" s="61"/>
    </row>
    <row r="18470" spans="39:53" x14ac:dyDescent="0.2">
      <c r="AM18470" s="61"/>
      <c r="AN18470" s="61"/>
      <c r="AO18470" s="171"/>
      <c r="AP18470" s="61"/>
      <c r="AQ18470" s="61"/>
      <c r="AR18470" s="61"/>
      <c r="AS18470" s="61"/>
      <c r="AT18470" s="61"/>
      <c r="AU18470" s="61"/>
      <c r="AV18470" s="61"/>
      <c r="AW18470" s="61"/>
      <c r="AX18470" s="61"/>
      <c r="AY18470" s="61"/>
      <c r="AZ18470" s="61"/>
      <c r="BA18470" s="61"/>
    </row>
    <row r="18471" spans="39:53" x14ac:dyDescent="0.2">
      <c r="AM18471" s="61"/>
      <c r="AN18471" s="61"/>
      <c r="AO18471" s="171"/>
      <c r="AP18471" s="61"/>
      <c r="AQ18471" s="61"/>
      <c r="AR18471" s="61"/>
      <c r="AS18471" s="61"/>
      <c r="AT18471" s="61"/>
      <c r="AU18471" s="61"/>
      <c r="AV18471" s="61"/>
      <c r="AW18471" s="61"/>
      <c r="AX18471" s="61"/>
      <c r="AY18471" s="61"/>
      <c r="AZ18471" s="61"/>
      <c r="BA18471" s="61"/>
    </row>
    <row r="18472" spans="39:53" x14ac:dyDescent="0.2">
      <c r="AM18472" s="61"/>
      <c r="AN18472" s="61"/>
      <c r="AO18472" s="171"/>
      <c r="AP18472" s="61"/>
      <c r="AQ18472" s="61"/>
      <c r="AR18472" s="61"/>
      <c r="AS18472" s="61"/>
      <c r="AT18472" s="61"/>
      <c r="AU18472" s="61"/>
      <c r="AV18472" s="61"/>
      <c r="AW18472" s="61"/>
      <c r="AX18472" s="61"/>
      <c r="AY18472" s="61"/>
      <c r="AZ18472" s="61"/>
      <c r="BA18472" s="61"/>
    </row>
    <row r="18473" spans="39:53" x14ac:dyDescent="0.2">
      <c r="AM18473" s="61"/>
      <c r="AN18473" s="61"/>
      <c r="AO18473" s="171"/>
      <c r="AP18473" s="61"/>
      <c r="AQ18473" s="61"/>
      <c r="AR18473" s="61"/>
      <c r="AS18473" s="61"/>
      <c r="AT18473" s="61"/>
      <c r="AU18473" s="61"/>
      <c r="AV18473" s="61"/>
      <c r="AW18473" s="61"/>
      <c r="AX18473" s="61"/>
      <c r="AY18473" s="61"/>
      <c r="AZ18473" s="61"/>
      <c r="BA18473" s="61"/>
    </row>
    <row r="18474" spans="39:53" x14ac:dyDescent="0.2">
      <c r="AM18474" s="61"/>
      <c r="AN18474" s="61"/>
      <c r="AO18474" s="171"/>
      <c r="AP18474" s="61"/>
      <c r="AQ18474" s="61"/>
      <c r="AR18474" s="61"/>
      <c r="AS18474" s="61"/>
      <c r="AT18474" s="61"/>
      <c r="AU18474" s="61"/>
      <c r="AV18474" s="61"/>
      <c r="AW18474" s="61"/>
      <c r="AX18474" s="61"/>
      <c r="AY18474" s="61"/>
      <c r="AZ18474" s="61"/>
      <c r="BA18474" s="61"/>
    </row>
    <row r="18475" spans="39:53" x14ac:dyDescent="0.2">
      <c r="AM18475" s="61"/>
      <c r="AN18475" s="61"/>
      <c r="AO18475" s="171"/>
      <c r="AP18475" s="61"/>
      <c r="AQ18475" s="61"/>
      <c r="AR18475" s="61"/>
      <c r="AS18475" s="61"/>
      <c r="AT18475" s="61"/>
      <c r="AU18475" s="61"/>
      <c r="AV18475" s="61"/>
      <c r="AW18475" s="61"/>
      <c r="AX18475" s="61"/>
      <c r="AY18475" s="61"/>
      <c r="AZ18475" s="61"/>
      <c r="BA18475" s="61"/>
    </row>
    <row r="18476" spans="39:53" x14ac:dyDescent="0.2">
      <c r="AM18476" s="61"/>
      <c r="AN18476" s="61"/>
      <c r="AO18476" s="171"/>
      <c r="AP18476" s="61"/>
      <c r="AQ18476" s="61"/>
      <c r="AR18476" s="61"/>
      <c r="AS18476" s="61"/>
      <c r="AT18476" s="61"/>
      <c r="AU18476" s="61"/>
      <c r="AV18476" s="61"/>
      <c r="AW18476" s="61"/>
      <c r="AX18476" s="61"/>
      <c r="AY18476" s="61"/>
      <c r="AZ18476" s="61"/>
      <c r="BA18476" s="61"/>
    </row>
    <row r="18477" spans="39:53" x14ac:dyDescent="0.2">
      <c r="AM18477" s="61"/>
      <c r="AN18477" s="61"/>
      <c r="AO18477" s="171"/>
      <c r="AP18477" s="61"/>
      <c r="AQ18477" s="61"/>
      <c r="AR18477" s="61"/>
      <c r="AS18477" s="61"/>
      <c r="AT18477" s="61"/>
      <c r="AU18477" s="61"/>
      <c r="AV18477" s="61"/>
      <c r="AW18477" s="61"/>
      <c r="AX18477" s="61"/>
      <c r="AY18477" s="61"/>
      <c r="AZ18477" s="61"/>
      <c r="BA18477" s="61"/>
    </row>
    <row r="18478" spans="39:53" x14ac:dyDescent="0.2">
      <c r="AM18478" s="61"/>
      <c r="AN18478" s="61"/>
      <c r="AO18478" s="171"/>
      <c r="AP18478" s="61"/>
      <c r="AQ18478" s="61"/>
      <c r="AR18478" s="61"/>
      <c r="AS18478" s="61"/>
      <c r="AT18478" s="61"/>
      <c r="AU18478" s="61"/>
      <c r="AV18478" s="61"/>
      <c r="AW18478" s="61"/>
      <c r="AX18478" s="61"/>
      <c r="AY18478" s="61"/>
      <c r="AZ18478" s="61"/>
      <c r="BA18478" s="61"/>
    </row>
    <row r="18479" spans="39:53" x14ac:dyDescent="0.2">
      <c r="AM18479" s="61"/>
      <c r="AN18479" s="61"/>
      <c r="AO18479" s="171"/>
      <c r="AP18479" s="61"/>
      <c r="AQ18479" s="61"/>
      <c r="AR18479" s="61"/>
      <c r="AS18479" s="61"/>
      <c r="AT18479" s="61"/>
      <c r="AU18479" s="61"/>
      <c r="AV18479" s="61"/>
      <c r="AW18479" s="61"/>
      <c r="AX18479" s="61"/>
      <c r="AY18479" s="61"/>
      <c r="AZ18479" s="61"/>
      <c r="BA18479" s="61"/>
    </row>
    <row r="18480" spans="39:53" x14ac:dyDescent="0.2">
      <c r="AM18480" s="61"/>
      <c r="AN18480" s="61"/>
      <c r="AO18480" s="171"/>
      <c r="AP18480" s="61"/>
      <c r="AQ18480" s="61"/>
      <c r="AR18480" s="61"/>
      <c r="AS18480" s="61"/>
      <c r="AT18480" s="61"/>
      <c r="AU18480" s="61"/>
      <c r="AV18480" s="61"/>
      <c r="AW18480" s="61"/>
      <c r="AX18480" s="61"/>
      <c r="AY18480" s="61"/>
      <c r="AZ18480" s="61"/>
      <c r="BA18480" s="61"/>
    </row>
    <row r="18481" spans="39:53" x14ac:dyDescent="0.2">
      <c r="AM18481" s="61"/>
      <c r="AN18481" s="61"/>
      <c r="AO18481" s="171"/>
      <c r="AP18481" s="61"/>
      <c r="AQ18481" s="61"/>
      <c r="AR18481" s="61"/>
      <c r="AS18481" s="61"/>
      <c r="AT18481" s="61"/>
      <c r="AU18481" s="61"/>
      <c r="AV18481" s="61"/>
      <c r="AW18481" s="61"/>
      <c r="AX18481" s="61"/>
      <c r="AY18481" s="61"/>
      <c r="AZ18481" s="61"/>
      <c r="BA18481" s="61"/>
    </row>
    <row r="18482" spans="39:53" x14ac:dyDescent="0.2">
      <c r="AM18482" s="61"/>
      <c r="AN18482" s="61"/>
      <c r="AO18482" s="171"/>
      <c r="AP18482" s="61"/>
      <c r="AQ18482" s="61"/>
      <c r="AR18482" s="61"/>
      <c r="AS18482" s="61"/>
      <c r="AT18482" s="61"/>
      <c r="AU18482" s="61"/>
      <c r="AV18482" s="61"/>
      <c r="AW18482" s="61"/>
      <c r="AX18482" s="61"/>
      <c r="AY18482" s="61"/>
      <c r="AZ18482" s="61"/>
      <c r="BA18482" s="61"/>
    </row>
    <row r="18483" spans="39:53" x14ac:dyDescent="0.2">
      <c r="AM18483" s="61"/>
      <c r="AN18483" s="61"/>
      <c r="AO18483" s="171"/>
      <c r="AP18483" s="61"/>
      <c r="AQ18483" s="61"/>
      <c r="AR18483" s="61"/>
      <c r="AS18483" s="61"/>
      <c r="AT18483" s="61"/>
      <c r="AU18483" s="61"/>
      <c r="AV18483" s="61"/>
      <c r="AW18483" s="61"/>
      <c r="AX18483" s="61"/>
      <c r="AY18483" s="61"/>
      <c r="AZ18483" s="61"/>
      <c r="BA18483" s="61"/>
    </row>
    <row r="18484" spans="39:53" x14ac:dyDescent="0.2">
      <c r="AM18484" s="61"/>
      <c r="AN18484" s="61"/>
      <c r="AO18484" s="171"/>
      <c r="AP18484" s="61"/>
      <c r="AQ18484" s="61"/>
      <c r="AR18484" s="61"/>
      <c r="AS18484" s="61"/>
      <c r="AT18484" s="61"/>
      <c r="AU18484" s="61"/>
      <c r="AV18484" s="61"/>
      <c r="AW18484" s="61"/>
      <c r="AX18484" s="61"/>
      <c r="AY18484" s="61"/>
      <c r="AZ18484" s="61"/>
      <c r="BA18484" s="61"/>
    </row>
    <row r="18485" spans="39:53" x14ac:dyDescent="0.2">
      <c r="AM18485" s="61"/>
      <c r="AN18485" s="61"/>
      <c r="AO18485" s="171"/>
      <c r="AP18485" s="61"/>
      <c r="AQ18485" s="61"/>
      <c r="AR18485" s="61"/>
      <c r="AS18485" s="61"/>
      <c r="AT18485" s="61"/>
      <c r="AU18485" s="61"/>
      <c r="AV18485" s="61"/>
      <c r="AW18485" s="61"/>
      <c r="AX18485" s="61"/>
      <c r="AY18485" s="61"/>
      <c r="AZ18485" s="61"/>
      <c r="BA18485" s="61"/>
    </row>
    <row r="18486" spans="39:53" x14ac:dyDescent="0.2">
      <c r="AM18486" s="61"/>
      <c r="AN18486" s="61"/>
      <c r="AO18486" s="171"/>
      <c r="AP18486" s="61"/>
      <c r="AQ18486" s="61"/>
      <c r="AR18486" s="61"/>
      <c r="AS18486" s="61"/>
      <c r="AT18486" s="61"/>
      <c r="AU18486" s="61"/>
      <c r="AV18486" s="61"/>
      <c r="AW18486" s="61"/>
      <c r="AX18486" s="61"/>
      <c r="AY18486" s="61"/>
      <c r="AZ18486" s="61"/>
      <c r="BA18486" s="61"/>
    </row>
    <row r="18487" spans="39:53" x14ac:dyDescent="0.2">
      <c r="AM18487" s="61"/>
      <c r="AN18487" s="61"/>
      <c r="AO18487" s="171"/>
      <c r="AP18487" s="61"/>
      <c r="AQ18487" s="61"/>
      <c r="AR18487" s="61"/>
      <c r="AS18487" s="61"/>
      <c r="AT18487" s="61"/>
      <c r="AU18487" s="61"/>
      <c r="AV18487" s="61"/>
      <c r="AW18487" s="61"/>
      <c r="AX18487" s="61"/>
      <c r="AY18487" s="61"/>
      <c r="AZ18487" s="61"/>
      <c r="BA18487" s="61"/>
    </row>
    <row r="18488" spans="39:53" x14ac:dyDescent="0.2">
      <c r="AM18488" s="61"/>
      <c r="AN18488" s="61"/>
      <c r="AO18488" s="171"/>
      <c r="AP18488" s="61"/>
      <c r="AQ18488" s="61"/>
      <c r="AR18488" s="61"/>
      <c r="AS18488" s="61"/>
      <c r="AT18488" s="61"/>
      <c r="AU18488" s="61"/>
      <c r="AV18488" s="61"/>
      <c r="AW18488" s="61"/>
      <c r="AX18488" s="61"/>
      <c r="AY18488" s="61"/>
      <c r="AZ18488" s="61"/>
      <c r="BA18488" s="61"/>
    </row>
    <row r="18489" spans="39:53" x14ac:dyDescent="0.2">
      <c r="AM18489" s="61"/>
      <c r="AN18489" s="61"/>
      <c r="AO18489" s="171"/>
      <c r="AP18489" s="61"/>
      <c r="AQ18489" s="61"/>
      <c r="AR18489" s="61"/>
      <c r="AS18489" s="61"/>
      <c r="AT18489" s="61"/>
      <c r="AU18489" s="61"/>
      <c r="AV18489" s="61"/>
      <c r="AW18489" s="61"/>
      <c r="AX18489" s="61"/>
      <c r="AY18489" s="61"/>
      <c r="AZ18489" s="61"/>
      <c r="BA18489" s="61"/>
    </row>
    <row r="18490" spans="39:53" x14ac:dyDescent="0.2">
      <c r="AM18490" s="61"/>
      <c r="AN18490" s="61"/>
      <c r="AO18490" s="171"/>
      <c r="AP18490" s="61"/>
      <c r="AQ18490" s="61"/>
      <c r="AR18490" s="61"/>
      <c r="AS18490" s="61"/>
      <c r="AT18490" s="61"/>
      <c r="AU18490" s="61"/>
      <c r="AV18490" s="61"/>
      <c r="AW18490" s="61"/>
      <c r="AX18490" s="61"/>
      <c r="AY18490" s="61"/>
      <c r="AZ18490" s="61"/>
      <c r="BA18490" s="61"/>
    </row>
    <row r="18491" spans="39:53" x14ac:dyDescent="0.2">
      <c r="AM18491" s="61"/>
      <c r="AN18491" s="61"/>
      <c r="AO18491" s="171"/>
      <c r="AP18491" s="61"/>
      <c r="AQ18491" s="61"/>
      <c r="AR18491" s="61"/>
      <c r="AS18491" s="61"/>
      <c r="AT18491" s="61"/>
      <c r="AU18491" s="61"/>
      <c r="AV18491" s="61"/>
      <c r="AW18491" s="61"/>
      <c r="AX18491" s="61"/>
      <c r="AY18491" s="61"/>
      <c r="AZ18491" s="61"/>
      <c r="BA18491" s="61"/>
    </row>
    <row r="18492" spans="39:53" x14ac:dyDescent="0.2">
      <c r="AM18492" s="61"/>
      <c r="AN18492" s="61"/>
      <c r="AO18492" s="171"/>
      <c r="AP18492" s="61"/>
      <c r="AQ18492" s="61"/>
      <c r="AR18492" s="61"/>
      <c r="AS18492" s="61"/>
      <c r="AT18492" s="61"/>
      <c r="AU18492" s="61"/>
      <c r="AV18492" s="61"/>
      <c r="AW18492" s="61"/>
      <c r="AX18492" s="61"/>
      <c r="AY18492" s="61"/>
      <c r="AZ18492" s="61"/>
      <c r="BA18492" s="61"/>
    </row>
    <row r="18493" spans="39:53" x14ac:dyDescent="0.2">
      <c r="AM18493" s="61"/>
      <c r="AN18493" s="61"/>
      <c r="AO18493" s="171"/>
      <c r="AP18493" s="61"/>
      <c r="AQ18493" s="61"/>
      <c r="AR18493" s="61"/>
      <c r="AS18493" s="61"/>
      <c r="AT18493" s="61"/>
      <c r="AU18493" s="61"/>
      <c r="AV18493" s="61"/>
      <c r="AW18493" s="61"/>
      <c r="AX18493" s="61"/>
      <c r="AY18493" s="61"/>
      <c r="AZ18493" s="61"/>
      <c r="BA18493" s="61"/>
    </row>
    <row r="18494" spans="39:53" x14ac:dyDescent="0.2">
      <c r="AM18494" s="61"/>
      <c r="AN18494" s="61"/>
      <c r="AO18494" s="171"/>
      <c r="AP18494" s="61"/>
      <c r="AQ18494" s="61"/>
      <c r="AR18494" s="61"/>
      <c r="AS18494" s="61"/>
      <c r="AT18494" s="61"/>
      <c r="AU18494" s="61"/>
      <c r="AV18494" s="61"/>
      <c r="AW18494" s="61"/>
      <c r="AX18494" s="61"/>
      <c r="AY18494" s="61"/>
      <c r="AZ18494" s="61"/>
      <c r="BA18494" s="61"/>
    </row>
    <row r="18495" spans="39:53" x14ac:dyDescent="0.2">
      <c r="AM18495" s="61"/>
      <c r="AN18495" s="61"/>
      <c r="AO18495" s="171"/>
      <c r="AP18495" s="61"/>
      <c r="AQ18495" s="61"/>
      <c r="AR18495" s="61"/>
      <c r="AS18495" s="61"/>
      <c r="AT18495" s="61"/>
      <c r="AU18495" s="61"/>
      <c r="AV18495" s="61"/>
      <c r="AW18495" s="61"/>
      <c r="AX18495" s="61"/>
      <c r="AY18495" s="61"/>
      <c r="AZ18495" s="61"/>
      <c r="BA18495" s="61"/>
    </row>
    <row r="18496" spans="39:53" x14ac:dyDescent="0.2">
      <c r="AM18496" s="61"/>
      <c r="AN18496" s="61"/>
      <c r="AO18496" s="171"/>
      <c r="AP18496" s="61"/>
      <c r="AQ18496" s="61"/>
      <c r="AR18496" s="61"/>
      <c r="AS18496" s="61"/>
      <c r="AT18496" s="61"/>
      <c r="AU18496" s="61"/>
      <c r="AV18496" s="61"/>
      <c r="AW18496" s="61"/>
      <c r="AX18496" s="61"/>
      <c r="AY18496" s="61"/>
      <c r="AZ18496" s="61"/>
      <c r="BA18496" s="61"/>
    </row>
    <row r="18497" spans="39:53" x14ac:dyDescent="0.2">
      <c r="AM18497" s="61"/>
      <c r="AN18497" s="61"/>
      <c r="AO18497" s="171"/>
      <c r="AP18497" s="61"/>
      <c r="AQ18497" s="61"/>
      <c r="AR18497" s="61"/>
      <c r="AS18497" s="61"/>
      <c r="AT18497" s="61"/>
      <c r="AU18497" s="61"/>
      <c r="AV18497" s="61"/>
      <c r="AW18497" s="61"/>
      <c r="AX18497" s="61"/>
      <c r="AY18497" s="61"/>
      <c r="AZ18497" s="61"/>
      <c r="BA18497" s="61"/>
    </row>
    <row r="18498" spans="39:53" x14ac:dyDescent="0.2">
      <c r="AM18498" s="61"/>
      <c r="AN18498" s="61"/>
      <c r="AO18498" s="171"/>
      <c r="AP18498" s="61"/>
      <c r="AQ18498" s="61"/>
      <c r="AR18498" s="61"/>
      <c r="AS18498" s="61"/>
      <c r="AT18498" s="61"/>
      <c r="AU18498" s="61"/>
      <c r="AV18498" s="61"/>
      <c r="AW18498" s="61"/>
      <c r="AX18498" s="61"/>
      <c r="AY18498" s="61"/>
      <c r="AZ18498" s="61"/>
      <c r="BA18498" s="61"/>
    </row>
    <row r="18499" spans="39:53" x14ac:dyDescent="0.2">
      <c r="AM18499" s="61"/>
      <c r="AN18499" s="61"/>
      <c r="AO18499" s="171"/>
      <c r="AP18499" s="61"/>
      <c r="AQ18499" s="61"/>
      <c r="AR18499" s="61"/>
      <c r="AS18499" s="61"/>
      <c r="AT18499" s="61"/>
      <c r="AU18499" s="61"/>
      <c r="AV18499" s="61"/>
      <c r="AW18499" s="61"/>
      <c r="AX18499" s="61"/>
      <c r="AY18499" s="61"/>
      <c r="AZ18499" s="61"/>
      <c r="BA18499" s="61"/>
    </row>
    <row r="18500" spans="39:53" x14ac:dyDescent="0.2">
      <c r="AM18500" s="61"/>
      <c r="AN18500" s="61"/>
      <c r="AO18500" s="171"/>
      <c r="AP18500" s="61"/>
      <c r="AQ18500" s="61"/>
      <c r="AR18500" s="61"/>
      <c r="AS18500" s="61"/>
      <c r="AT18500" s="61"/>
      <c r="AU18500" s="61"/>
      <c r="AV18500" s="61"/>
      <c r="AW18500" s="61"/>
      <c r="AX18500" s="61"/>
      <c r="AY18500" s="61"/>
      <c r="AZ18500" s="61"/>
      <c r="BA18500" s="61"/>
    </row>
    <row r="18501" spans="39:53" x14ac:dyDescent="0.2">
      <c r="AM18501" s="61"/>
      <c r="AN18501" s="61"/>
      <c r="AO18501" s="171"/>
      <c r="AP18501" s="61"/>
      <c r="AQ18501" s="61"/>
      <c r="AR18501" s="61"/>
      <c r="AS18501" s="61"/>
      <c r="AT18501" s="61"/>
      <c r="AU18501" s="61"/>
      <c r="AV18501" s="61"/>
      <c r="AW18501" s="61"/>
      <c r="AX18501" s="61"/>
      <c r="AY18501" s="61"/>
      <c r="AZ18501" s="61"/>
      <c r="BA18501" s="61"/>
    </row>
    <row r="18502" spans="39:53" x14ac:dyDescent="0.2">
      <c r="AM18502" s="61"/>
      <c r="AN18502" s="61"/>
      <c r="AO18502" s="171"/>
      <c r="AP18502" s="61"/>
      <c r="AQ18502" s="61"/>
      <c r="AR18502" s="61"/>
      <c r="AS18502" s="61"/>
      <c r="AT18502" s="61"/>
      <c r="AU18502" s="61"/>
      <c r="AV18502" s="61"/>
      <c r="AW18502" s="61"/>
      <c r="AX18502" s="61"/>
      <c r="AY18502" s="61"/>
      <c r="AZ18502" s="61"/>
      <c r="BA18502" s="61"/>
    </row>
    <row r="18503" spans="39:53" x14ac:dyDescent="0.2">
      <c r="AM18503" s="61"/>
      <c r="AN18503" s="61"/>
      <c r="AO18503" s="171"/>
      <c r="AP18503" s="61"/>
      <c r="AQ18503" s="61"/>
      <c r="AR18503" s="61"/>
      <c r="AS18503" s="61"/>
      <c r="AT18503" s="61"/>
      <c r="AU18503" s="61"/>
      <c r="AV18503" s="61"/>
      <c r="AW18503" s="61"/>
      <c r="AX18503" s="61"/>
      <c r="AY18503" s="61"/>
      <c r="AZ18503" s="61"/>
      <c r="BA18503" s="61"/>
    </row>
    <row r="18504" spans="39:53" x14ac:dyDescent="0.2">
      <c r="AM18504" s="61"/>
      <c r="AN18504" s="61"/>
      <c r="AO18504" s="171"/>
      <c r="AP18504" s="61"/>
      <c r="AQ18504" s="61"/>
      <c r="AR18504" s="61"/>
      <c r="AS18504" s="61"/>
      <c r="AT18504" s="61"/>
      <c r="AU18504" s="61"/>
      <c r="AV18504" s="61"/>
      <c r="AW18504" s="61"/>
      <c r="AX18504" s="61"/>
      <c r="AY18504" s="61"/>
      <c r="AZ18504" s="61"/>
      <c r="BA18504" s="61"/>
    </row>
    <row r="18505" spans="39:53" x14ac:dyDescent="0.2">
      <c r="AM18505" s="61"/>
      <c r="AN18505" s="61"/>
      <c r="AO18505" s="171"/>
      <c r="AP18505" s="61"/>
      <c r="AQ18505" s="61"/>
      <c r="AR18505" s="61"/>
      <c r="AS18505" s="61"/>
      <c r="AT18505" s="61"/>
      <c r="AU18505" s="61"/>
      <c r="AV18505" s="61"/>
      <c r="AW18505" s="61"/>
      <c r="AX18505" s="61"/>
      <c r="AY18505" s="61"/>
      <c r="AZ18505" s="61"/>
      <c r="BA18505" s="61"/>
    </row>
    <row r="18506" spans="39:53" x14ac:dyDescent="0.2">
      <c r="AM18506" s="61"/>
      <c r="AN18506" s="61"/>
      <c r="AO18506" s="171"/>
      <c r="AP18506" s="61"/>
      <c r="AQ18506" s="61"/>
      <c r="AR18506" s="61"/>
      <c r="AS18506" s="61"/>
      <c r="AT18506" s="61"/>
      <c r="AU18506" s="61"/>
      <c r="AV18506" s="61"/>
      <c r="AW18506" s="61"/>
      <c r="AX18506" s="61"/>
      <c r="AY18506" s="61"/>
      <c r="AZ18506" s="61"/>
      <c r="BA18506" s="61"/>
    </row>
    <row r="18507" spans="39:53" x14ac:dyDescent="0.2">
      <c r="AM18507" s="61"/>
      <c r="AN18507" s="61"/>
      <c r="AO18507" s="171"/>
      <c r="AP18507" s="61"/>
      <c r="AQ18507" s="61"/>
      <c r="AR18507" s="61"/>
      <c r="AS18507" s="61"/>
      <c r="AT18507" s="61"/>
      <c r="AU18507" s="61"/>
      <c r="AV18507" s="61"/>
      <c r="AW18507" s="61"/>
      <c r="AX18507" s="61"/>
      <c r="AY18507" s="61"/>
      <c r="AZ18507" s="61"/>
      <c r="BA18507" s="61"/>
    </row>
    <row r="18508" spans="39:53" x14ac:dyDescent="0.2">
      <c r="AM18508" s="61"/>
      <c r="AN18508" s="61"/>
      <c r="AO18508" s="171"/>
      <c r="AP18508" s="61"/>
      <c r="AQ18508" s="61"/>
      <c r="AR18508" s="61"/>
      <c r="AS18508" s="61"/>
      <c r="AT18508" s="61"/>
      <c r="AU18508" s="61"/>
      <c r="AV18508" s="61"/>
      <c r="AW18508" s="61"/>
      <c r="AX18508" s="61"/>
      <c r="AY18508" s="61"/>
      <c r="AZ18508" s="61"/>
      <c r="BA18508" s="61"/>
    </row>
    <row r="18509" spans="39:53" x14ac:dyDescent="0.2">
      <c r="AM18509" s="61"/>
      <c r="AN18509" s="61"/>
      <c r="AO18509" s="171"/>
      <c r="AP18509" s="61"/>
      <c r="AQ18509" s="61"/>
      <c r="AR18509" s="61"/>
      <c r="AS18509" s="61"/>
      <c r="AT18509" s="61"/>
      <c r="AU18509" s="61"/>
      <c r="AV18509" s="61"/>
      <c r="AW18509" s="61"/>
      <c r="AX18509" s="61"/>
      <c r="AY18509" s="61"/>
      <c r="AZ18509" s="61"/>
      <c r="BA18509" s="61"/>
    </row>
    <row r="18510" spans="39:53" x14ac:dyDescent="0.2">
      <c r="AM18510" s="61"/>
      <c r="AN18510" s="61"/>
      <c r="AO18510" s="171"/>
      <c r="AP18510" s="61"/>
      <c r="AQ18510" s="61"/>
      <c r="AR18510" s="61"/>
      <c r="AS18510" s="61"/>
      <c r="AT18510" s="61"/>
      <c r="AU18510" s="61"/>
      <c r="AV18510" s="61"/>
      <c r="AW18510" s="61"/>
      <c r="AX18510" s="61"/>
      <c r="AY18510" s="61"/>
      <c r="AZ18510" s="61"/>
      <c r="BA18510" s="61"/>
    </row>
    <row r="18511" spans="39:53" x14ac:dyDescent="0.2">
      <c r="AM18511" s="61"/>
      <c r="AN18511" s="61"/>
      <c r="AO18511" s="171"/>
      <c r="AP18511" s="61"/>
      <c r="AQ18511" s="61"/>
      <c r="AR18511" s="61"/>
      <c r="AS18511" s="61"/>
      <c r="AT18511" s="61"/>
      <c r="AU18511" s="61"/>
      <c r="AV18511" s="61"/>
      <c r="AW18511" s="61"/>
      <c r="AX18511" s="61"/>
      <c r="AY18511" s="61"/>
      <c r="AZ18511" s="61"/>
      <c r="BA18511" s="61"/>
    </row>
    <row r="18512" spans="39:53" x14ac:dyDescent="0.2">
      <c r="AM18512" s="61"/>
      <c r="AN18512" s="61"/>
      <c r="AO18512" s="171"/>
      <c r="AP18512" s="61"/>
      <c r="AQ18512" s="61"/>
      <c r="AR18512" s="61"/>
      <c r="AS18512" s="61"/>
      <c r="AT18512" s="61"/>
      <c r="AU18512" s="61"/>
      <c r="AV18512" s="61"/>
      <c r="AW18512" s="61"/>
      <c r="AX18512" s="61"/>
      <c r="AY18512" s="61"/>
      <c r="AZ18512" s="61"/>
      <c r="BA18512" s="61"/>
    </row>
    <row r="18513" spans="39:53" x14ac:dyDescent="0.2">
      <c r="AM18513" s="61"/>
      <c r="AN18513" s="61"/>
      <c r="AO18513" s="171"/>
      <c r="AP18513" s="61"/>
      <c r="AQ18513" s="61"/>
      <c r="AR18513" s="61"/>
      <c r="AS18513" s="61"/>
      <c r="AT18513" s="61"/>
      <c r="AU18513" s="61"/>
      <c r="AV18513" s="61"/>
      <c r="AW18513" s="61"/>
      <c r="AX18513" s="61"/>
      <c r="AY18513" s="61"/>
      <c r="AZ18513" s="61"/>
      <c r="BA18513" s="61"/>
    </row>
    <row r="18514" spans="39:53" x14ac:dyDescent="0.2">
      <c r="AM18514" s="61"/>
      <c r="AN18514" s="61"/>
      <c r="AO18514" s="171"/>
      <c r="AP18514" s="61"/>
      <c r="AQ18514" s="61"/>
      <c r="AR18514" s="61"/>
      <c r="AS18514" s="61"/>
      <c r="AT18514" s="61"/>
      <c r="AU18514" s="61"/>
      <c r="AV18514" s="61"/>
      <c r="AW18514" s="61"/>
      <c r="AX18514" s="61"/>
      <c r="AY18514" s="61"/>
      <c r="AZ18514" s="61"/>
      <c r="BA18514" s="61"/>
    </row>
    <row r="18515" spans="39:53" x14ac:dyDescent="0.2">
      <c r="AM18515" s="61"/>
      <c r="AN18515" s="61"/>
      <c r="AO18515" s="171"/>
      <c r="AP18515" s="61"/>
      <c r="AQ18515" s="61"/>
      <c r="AR18515" s="61"/>
      <c r="AS18515" s="61"/>
      <c r="AT18515" s="61"/>
      <c r="AU18515" s="61"/>
      <c r="AV18515" s="61"/>
      <c r="AW18515" s="61"/>
      <c r="AX18515" s="61"/>
      <c r="AY18515" s="61"/>
      <c r="AZ18515" s="61"/>
      <c r="BA18515" s="61"/>
    </row>
    <row r="18516" spans="39:53" x14ac:dyDescent="0.2">
      <c r="AM18516" s="61"/>
      <c r="AN18516" s="61"/>
      <c r="AO18516" s="171"/>
      <c r="AP18516" s="61"/>
      <c r="AQ18516" s="61"/>
      <c r="AR18516" s="61"/>
      <c r="AS18516" s="61"/>
      <c r="AT18516" s="61"/>
      <c r="AU18516" s="61"/>
      <c r="AV18516" s="61"/>
      <c r="AW18516" s="61"/>
      <c r="AX18516" s="61"/>
      <c r="AY18516" s="61"/>
      <c r="AZ18516" s="61"/>
      <c r="BA18516" s="61"/>
    </row>
    <row r="18517" spans="39:53" x14ac:dyDescent="0.2">
      <c r="AM18517" s="61"/>
      <c r="AN18517" s="61"/>
      <c r="AO18517" s="171"/>
      <c r="AP18517" s="61"/>
      <c r="AQ18517" s="61"/>
      <c r="AR18517" s="61"/>
      <c r="AS18517" s="61"/>
      <c r="AT18517" s="61"/>
      <c r="AU18517" s="61"/>
      <c r="AV18517" s="61"/>
      <c r="AW18517" s="61"/>
      <c r="AX18517" s="61"/>
      <c r="AY18517" s="61"/>
      <c r="AZ18517" s="61"/>
      <c r="BA18517" s="61"/>
    </row>
    <row r="18518" spans="39:53" x14ac:dyDescent="0.2">
      <c r="AM18518" s="61"/>
      <c r="AN18518" s="61"/>
      <c r="AO18518" s="171"/>
      <c r="AP18518" s="61"/>
      <c r="AQ18518" s="61"/>
      <c r="AR18518" s="61"/>
      <c r="AS18518" s="61"/>
      <c r="AT18518" s="61"/>
      <c r="AU18518" s="61"/>
      <c r="AV18518" s="61"/>
      <c r="AW18518" s="61"/>
      <c r="AX18518" s="61"/>
      <c r="AY18518" s="61"/>
      <c r="AZ18518" s="61"/>
      <c r="BA18518" s="61"/>
    </row>
    <row r="18519" spans="39:53" x14ac:dyDescent="0.2">
      <c r="AM18519" s="61"/>
      <c r="AN18519" s="61"/>
      <c r="AO18519" s="171"/>
      <c r="AP18519" s="61"/>
      <c r="AQ18519" s="61"/>
      <c r="AR18519" s="61"/>
      <c r="AS18519" s="61"/>
      <c r="AT18519" s="61"/>
      <c r="AU18519" s="61"/>
      <c r="AV18519" s="61"/>
      <c r="AW18519" s="61"/>
      <c r="AX18519" s="61"/>
      <c r="AY18519" s="61"/>
      <c r="AZ18519" s="61"/>
      <c r="BA18519" s="61"/>
    </row>
    <row r="18520" spans="39:53" x14ac:dyDescent="0.2">
      <c r="AM18520" s="61"/>
      <c r="AN18520" s="61"/>
      <c r="AO18520" s="171"/>
      <c r="AP18520" s="61"/>
      <c r="AQ18520" s="61"/>
      <c r="AR18520" s="61"/>
      <c r="AS18520" s="61"/>
      <c r="AT18520" s="61"/>
      <c r="AU18520" s="61"/>
      <c r="AV18520" s="61"/>
      <c r="AW18520" s="61"/>
      <c r="AX18520" s="61"/>
      <c r="AY18520" s="61"/>
      <c r="AZ18520" s="61"/>
      <c r="BA18520" s="61"/>
    </row>
    <row r="18521" spans="39:53" x14ac:dyDescent="0.2">
      <c r="AM18521" s="61"/>
      <c r="AN18521" s="61"/>
      <c r="AO18521" s="171"/>
      <c r="AP18521" s="61"/>
      <c r="AQ18521" s="61"/>
      <c r="AR18521" s="61"/>
      <c r="AS18521" s="61"/>
      <c r="AT18521" s="61"/>
      <c r="AU18521" s="61"/>
      <c r="AV18521" s="61"/>
      <c r="AW18521" s="61"/>
      <c r="AX18521" s="61"/>
      <c r="AY18521" s="61"/>
      <c r="AZ18521" s="61"/>
      <c r="BA18521" s="61"/>
    </row>
    <row r="18522" spans="39:53" x14ac:dyDescent="0.2">
      <c r="AM18522" s="61"/>
      <c r="AN18522" s="61"/>
      <c r="AO18522" s="171"/>
      <c r="AP18522" s="61"/>
      <c r="AQ18522" s="61"/>
      <c r="AR18522" s="61"/>
      <c r="AS18522" s="61"/>
      <c r="AT18522" s="61"/>
      <c r="AU18522" s="61"/>
      <c r="AV18522" s="61"/>
      <c r="AW18522" s="61"/>
      <c r="AX18522" s="61"/>
      <c r="AY18522" s="61"/>
      <c r="AZ18522" s="61"/>
      <c r="BA18522" s="61"/>
    </row>
    <row r="18523" spans="39:53" x14ac:dyDescent="0.2">
      <c r="AM18523" s="61"/>
      <c r="AN18523" s="61"/>
      <c r="AO18523" s="171"/>
      <c r="AP18523" s="61"/>
      <c r="AQ18523" s="61"/>
      <c r="AR18523" s="61"/>
      <c r="AS18523" s="61"/>
      <c r="AT18523" s="61"/>
      <c r="AU18523" s="61"/>
      <c r="AV18523" s="61"/>
      <c r="AW18523" s="61"/>
      <c r="AX18523" s="61"/>
      <c r="AY18523" s="61"/>
      <c r="AZ18523" s="61"/>
      <c r="BA18523" s="61"/>
    </row>
    <row r="18524" spans="39:53" x14ac:dyDescent="0.2">
      <c r="AM18524" s="61"/>
      <c r="AN18524" s="61"/>
      <c r="AO18524" s="171"/>
      <c r="AP18524" s="61"/>
      <c r="AQ18524" s="61"/>
      <c r="AR18524" s="61"/>
      <c r="AS18524" s="61"/>
      <c r="AT18524" s="61"/>
      <c r="AU18524" s="61"/>
      <c r="AV18524" s="61"/>
      <c r="AW18524" s="61"/>
      <c r="AX18524" s="61"/>
      <c r="AY18524" s="61"/>
      <c r="AZ18524" s="61"/>
      <c r="BA18524" s="61"/>
    </row>
    <row r="18525" spans="39:53" x14ac:dyDescent="0.2">
      <c r="AM18525" s="61"/>
      <c r="AN18525" s="61"/>
      <c r="AO18525" s="171"/>
      <c r="AP18525" s="61"/>
      <c r="AQ18525" s="61"/>
      <c r="AR18525" s="61"/>
      <c r="AS18525" s="61"/>
      <c r="AT18525" s="61"/>
      <c r="AU18525" s="61"/>
      <c r="AV18525" s="61"/>
      <c r="AW18525" s="61"/>
      <c r="AX18525" s="61"/>
      <c r="AY18525" s="61"/>
      <c r="AZ18525" s="61"/>
      <c r="BA18525" s="61"/>
    </row>
    <row r="18526" spans="39:53" x14ac:dyDescent="0.2">
      <c r="AM18526" s="61"/>
      <c r="AN18526" s="61"/>
      <c r="AO18526" s="171"/>
      <c r="AP18526" s="61"/>
      <c r="AQ18526" s="61"/>
      <c r="AR18526" s="61"/>
      <c r="AS18526" s="61"/>
      <c r="AT18526" s="61"/>
      <c r="AU18526" s="61"/>
      <c r="AV18526" s="61"/>
      <c r="AW18526" s="61"/>
      <c r="AX18526" s="61"/>
      <c r="AY18526" s="61"/>
      <c r="AZ18526" s="61"/>
      <c r="BA18526" s="61"/>
    </row>
    <row r="18527" spans="39:53" x14ac:dyDescent="0.2">
      <c r="AM18527" s="61"/>
      <c r="AN18527" s="61"/>
      <c r="AO18527" s="171"/>
      <c r="AP18527" s="61"/>
      <c r="AQ18527" s="61"/>
      <c r="AR18527" s="61"/>
      <c r="AS18527" s="61"/>
      <c r="AT18527" s="61"/>
      <c r="AU18527" s="61"/>
      <c r="AV18527" s="61"/>
      <c r="AW18527" s="61"/>
      <c r="AX18527" s="61"/>
      <c r="AY18527" s="61"/>
      <c r="AZ18527" s="61"/>
      <c r="BA18527" s="61"/>
    </row>
    <row r="18528" spans="39:53" x14ac:dyDescent="0.2">
      <c r="AM18528" s="61"/>
      <c r="AN18528" s="61"/>
      <c r="AO18528" s="171"/>
      <c r="AP18528" s="61"/>
      <c r="AQ18528" s="61"/>
      <c r="AR18528" s="61"/>
      <c r="AS18528" s="61"/>
      <c r="AT18528" s="61"/>
      <c r="AU18528" s="61"/>
      <c r="AV18528" s="61"/>
      <c r="AW18528" s="61"/>
      <c r="AX18528" s="61"/>
      <c r="AY18528" s="61"/>
      <c r="AZ18528" s="61"/>
      <c r="BA18528" s="61"/>
    </row>
    <row r="18529" spans="39:53" x14ac:dyDescent="0.2">
      <c r="AM18529" s="61"/>
      <c r="AN18529" s="61"/>
      <c r="AO18529" s="171"/>
      <c r="AP18529" s="61"/>
      <c r="AQ18529" s="61"/>
      <c r="AR18529" s="61"/>
      <c r="AS18529" s="61"/>
      <c r="AT18529" s="61"/>
      <c r="AU18529" s="61"/>
      <c r="AV18529" s="61"/>
      <c r="AW18529" s="61"/>
      <c r="AX18529" s="61"/>
      <c r="AY18529" s="61"/>
      <c r="AZ18529" s="61"/>
      <c r="BA18529" s="61"/>
    </row>
    <row r="18530" spans="39:53" x14ac:dyDescent="0.2">
      <c r="AM18530" s="61"/>
      <c r="AN18530" s="61"/>
      <c r="AO18530" s="171"/>
      <c r="AP18530" s="61"/>
      <c r="AQ18530" s="61"/>
      <c r="AR18530" s="61"/>
      <c r="AS18530" s="61"/>
      <c r="AT18530" s="61"/>
      <c r="AU18530" s="61"/>
      <c r="AV18530" s="61"/>
      <c r="AW18530" s="61"/>
      <c r="AX18530" s="61"/>
      <c r="AY18530" s="61"/>
      <c r="AZ18530" s="61"/>
      <c r="BA18530" s="61"/>
    </row>
    <row r="18531" spans="39:53" x14ac:dyDescent="0.2">
      <c r="AM18531" s="61"/>
      <c r="AN18531" s="61"/>
      <c r="AO18531" s="171"/>
      <c r="AP18531" s="61"/>
      <c r="AQ18531" s="61"/>
      <c r="AR18531" s="61"/>
      <c r="AS18531" s="61"/>
      <c r="AT18531" s="61"/>
      <c r="AU18531" s="61"/>
      <c r="AV18531" s="61"/>
      <c r="AW18531" s="61"/>
      <c r="AX18531" s="61"/>
      <c r="AY18531" s="61"/>
      <c r="AZ18531" s="61"/>
      <c r="BA18531" s="61"/>
    </row>
    <row r="18532" spans="39:53" x14ac:dyDescent="0.2">
      <c r="AM18532" s="61"/>
      <c r="AN18532" s="61"/>
      <c r="AO18532" s="171"/>
      <c r="AP18532" s="61"/>
      <c r="AQ18532" s="61"/>
      <c r="AR18532" s="61"/>
      <c r="AS18532" s="61"/>
      <c r="AT18532" s="61"/>
      <c r="AU18532" s="61"/>
      <c r="AV18532" s="61"/>
      <c r="AW18532" s="61"/>
      <c r="AX18532" s="61"/>
      <c r="AY18532" s="61"/>
      <c r="AZ18532" s="61"/>
      <c r="BA18532" s="61"/>
    </row>
    <row r="18533" spans="39:53" x14ac:dyDescent="0.2">
      <c r="AM18533" s="61"/>
      <c r="AN18533" s="61"/>
      <c r="AO18533" s="171"/>
      <c r="AP18533" s="61"/>
      <c r="AQ18533" s="61"/>
      <c r="AR18533" s="61"/>
      <c r="AS18533" s="61"/>
      <c r="AT18533" s="61"/>
      <c r="AU18533" s="61"/>
      <c r="AV18533" s="61"/>
      <c r="AW18533" s="61"/>
      <c r="AX18533" s="61"/>
      <c r="AY18533" s="61"/>
      <c r="AZ18533" s="61"/>
      <c r="BA18533" s="61"/>
    </row>
    <row r="18534" spans="39:53" x14ac:dyDescent="0.2">
      <c r="AM18534" s="61"/>
      <c r="AN18534" s="61"/>
      <c r="AO18534" s="171"/>
      <c r="AP18534" s="61"/>
      <c r="AQ18534" s="61"/>
      <c r="AR18534" s="61"/>
      <c r="AS18534" s="61"/>
      <c r="AT18534" s="61"/>
      <c r="AU18534" s="61"/>
      <c r="AV18534" s="61"/>
      <c r="AW18534" s="61"/>
      <c r="AX18534" s="61"/>
      <c r="AY18534" s="61"/>
      <c r="AZ18534" s="61"/>
      <c r="BA18534" s="61"/>
    </row>
    <row r="18535" spans="39:53" x14ac:dyDescent="0.2">
      <c r="AM18535" s="61"/>
      <c r="AN18535" s="61"/>
      <c r="AO18535" s="171"/>
      <c r="AP18535" s="61"/>
      <c r="AQ18535" s="61"/>
      <c r="AR18535" s="61"/>
      <c r="AS18535" s="61"/>
      <c r="AT18535" s="61"/>
      <c r="AU18535" s="61"/>
      <c r="AV18535" s="61"/>
      <c r="AW18535" s="61"/>
      <c r="AX18535" s="61"/>
      <c r="AY18535" s="61"/>
      <c r="AZ18535" s="61"/>
      <c r="BA18535" s="61"/>
    </row>
    <row r="18536" spans="39:53" x14ac:dyDescent="0.2">
      <c r="AM18536" s="61"/>
      <c r="AN18536" s="61"/>
      <c r="AO18536" s="171"/>
      <c r="AP18536" s="61"/>
      <c r="AQ18536" s="61"/>
      <c r="AR18536" s="61"/>
      <c r="AS18536" s="61"/>
      <c r="AT18536" s="61"/>
      <c r="AU18536" s="61"/>
      <c r="AV18536" s="61"/>
      <c r="AW18536" s="61"/>
      <c r="AX18536" s="61"/>
      <c r="AY18536" s="61"/>
      <c r="AZ18536" s="61"/>
      <c r="BA18536" s="61"/>
    </row>
    <row r="18537" spans="39:53" x14ac:dyDescent="0.2">
      <c r="AM18537" s="61"/>
      <c r="AN18537" s="61"/>
      <c r="AO18537" s="171"/>
      <c r="AP18537" s="61"/>
      <c r="AQ18537" s="61"/>
      <c r="AR18537" s="61"/>
      <c r="AS18537" s="61"/>
      <c r="AT18537" s="61"/>
      <c r="AU18537" s="61"/>
      <c r="AV18537" s="61"/>
      <c r="AW18537" s="61"/>
      <c r="AX18537" s="61"/>
      <c r="AY18537" s="61"/>
      <c r="AZ18537" s="61"/>
      <c r="BA18537" s="61"/>
    </row>
    <row r="18538" spans="39:53" x14ac:dyDescent="0.2">
      <c r="AM18538" s="61"/>
      <c r="AN18538" s="61"/>
      <c r="AO18538" s="171"/>
      <c r="AP18538" s="61"/>
      <c r="AQ18538" s="61"/>
      <c r="AR18538" s="61"/>
      <c r="AS18538" s="61"/>
      <c r="AT18538" s="61"/>
      <c r="AU18538" s="61"/>
      <c r="AV18538" s="61"/>
      <c r="AW18538" s="61"/>
      <c r="AX18538" s="61"/>
      <c r="AY18538" s="61"/>
      <c r="AZ18538" s="61"/>
      <c r="BA18538" s="61"/>
    </row>
    <row r="18539" spans="39:53" x14ac:dyDescent="0.2">
      <c r="AM18539" s="61"/>
      <c r="AN18539" s="61"/>
      <c r="AO18539" s="171"/>
      <c r="AP18539" s="61"/>
      <c r="AQ18539" s="61"/>
      <c r="AR18539" s="61"/>
      <c r="AS18539" s="61"/>
      <c r="AT18539" s="61"/>
      <c r="AU18539" s="61"/>
      <c r="AV18539" s="61"/>
      <c r="AW18539" s="61"/>
      <c r="AX18539" s="61"/>
      <c r="AY18539" s="61"/>
      <c r="AZ18539" s="61"/>
      <c r="BA18539" s="61"/>
    </row>
    <row r="18540" spans="39:53" x14ac:dyDescent="0.2">
      <c r="AM18540" s="61"/>
      <c r="AN18540" s="61"/>
      <c r="AO18540" s="171"/>
      <c r="AP18540" s="61"/>
      <c r="AQ18540" s="61"/>
      <c r="AR18540" s="61"/>
      <c r="AS18540" s="61"/>
      <c r="AT18540" s="61"/>
      <c r="AU18540" s="61"/>
      <c r="AV18540" s="61"/>
      <c r="AW18540" s="61"/>
      <c r="AX18540" s="61"/>
      <c r="AY18540" s="61"/>
      <c r="AZ18540" s="61"/>
      <c r="BA18540" s="61"/>
    </row>
    <row r="18541" spans="39:53" x14ac:dyDescent="0.2">
      <c r="AM18541" s="61"/>
      <c r="AN18541" s="61"/>
      <c r="AO18541" s="171"/>
      <c r="AP18541" s="61"/>
      <c r="AQ18541" s="61"/>
      <c r="AR18541" s="61"/>
      <c r="AS18541" s="61"/>
      <c r="AT18541" s="61"/>
      <c r="AU18541" s="61"/>
      <c r="AV18541" s="61"/>
      <c r="AW18541" s="61"/>
      <c r="AX18541" s="61"/>
      <c r="AY18541" s="61"/>
      <c r="AZ18541" s="61"/>
      <c r="BA18541" s="61"/>
    </row>
    <row r="18542" spans="39:53" x14ac:dyDescent="0.2">
      <c r="AM18542" s="61"/>
      <c r="AN18542" s="61"/>
      <c r="AO18542" s="171"/>
      <c r="AP18542" s="61"/>
      <c r="AQ18542" s="61"/>
      <c r="AR18542" s="61"/>
      <c r="AS18542" s="61"/>
      <c r="AT18542" s="61"/>
      <c r="AU18542" s="61"/>
      <c r="AV18542" s="61"/>
      <c r="AW18542" s="61"/>
      <c r="AX18542" s="61"/>
      <c r="AY18542" s="61"/>
      <c r="AZ18542" s="61"/>
      <c r="BA18542" s="61"/>
    </row>
    <row r="18543" spans="39:53" x14ac:dyDescent="0.2">
      <c r="AM18543" s="61"/>
      <c r="AN18543" s="61"/>
      <c r="AO18543" s="171"/>
      <c r="AP18543" s="61"/>
      <c r="AQ18543" s="61"/>
      <c r="AR18543" s="61"/>
      <c r="AS18543" s="61"/>
      <c r="AT18543" s="61"/>
      <c r="AU18543" s="61"/>
      <c r="AV18543" s="61"/>
      <c r="AW18543" s="61"/>
      <c r="AX18543" s="61"/>
      <c r="AY18543" s="61"/>
      <c r="AZ18543" s="61"/>
      <c r="BA18543" s="61"/>
    </row>
    <row r="18544" spans="39:53" x14ac:dyDescent="0.2">
      <c r="AM18544" s="61"/>
      <c r="AN18544" s="61"/>
      <c r="AO18544" s="171"/>
      <c r="AP18544" s="61"/>
      <c r="AQ18544" s="61"/>
      <c r="AR18544" s="61"/>
      <c r="AS18544" s="61"/>
      <c r="AT18544" s="61"/>
      <c r="AU18544" s="61"/>
      <c r="AV18544" s="61"/>
      <c r="AW18544" s="61"/>
      <c r="AX18544" s="61"/>
      <c r="AY18544" s="61"/>
      <c r="AZ18544" s="61"/>
      <c r="BA18544" s="61"/>
    </row>
    <row r="18545" spans="39:53" x14ac:dyDescent="0.2">
      <c r="AM18545" s="61"/>
      <c r="AN18545" s="61"/>
      <c r="AO18545" s="171"/>
      <c r="AP18545" s="61"/>
      <c r="AQ18545" s="61"/>
      <c r="AR18545" s="61"/>
      <c r="AS18545" s="61"/>
      <c r="AT18545" s="61"/>
      <c r="AU18545" s="61"/>
      <c r="AV18545" s="61"/>
      <c r="AW18545" s="61"/>
      <c r="AX18545" s="61"/>
      <c r="AY18545" s="61"/>
      <c r="AZ18545" s="61"/>
      <c r="BA18545" s="61"/>
    </row>
    <row r="18546" spans="39:53" x14ac:dyDescent="0.2">
      <c r="AM18546" s="61"/>
      <c r="AN18546" s="61"/>
      <c r="AO18546" s="171"/>
      <c r="AP18546" s="61"/>
      <c r="AQ18546" s="61"/>
      <c r="AR18546" s="61"/>
      <c r="AS18546" s="61"/>
      <c r="AT18546" s="61"/>
      <c r="AU18546" s="61"/>
      <c r="AV18546" s="61"/>
      <c r="AW18546" s="61"/>
      <c r="AX18546" s="61"/>
      <c r="AY18546" s="61"/>
      <c r="AZ18546" s="61"/>
      <c r="BA18546" s="61"/>
    </row>
    <row r="18547" spans="39:53" x14ac:dyDescent="0.2">
      <c r="AM18547" s="61"/>
      <c r="AN18547" s="61"/>
      <c r="AO18547" s="171"/>
      <c r="AP18547" s="61"/>
      <c r="AQ18547" s="61"/>
      <c r="AR18547" s="61"/>
      <c r="AS18547" s="61"/>
      <c r="AT18547" s="61"/>
      <c r="AU18547" s="61"/>
      <c r="AV18547" s="61"/>
      <c r="AW18547" s="61"/>
      <c r="AX18547" s="61"/>
      <c r="AY18547" s="61"/>
      <c r="AZ18547" s="61"/>
      <c r="BA18547" s="61"/>
    </row>
    <row r="18548" spans="39:53" x14ac:dyDescent="0.2">
      <c r="AM18548" s="61"/>
      <c r="AN18548" s="61"/>
      <c r="AO18548" s="171"/>
      <c r="AP18548" s="61"/>
      <c r="AQ18548" s="61"/>
      <c r="AR18548" s="61"/>
      <c r="AS18548" s="61"/>
      <c r="AT18548" s="61"/>
      <c r="AU18548" s="61"/>
      <c r="AV18548" s="61"/>
      <c r="AW18548" s="61"/>
      <c r="AX18548" s="61"/>
      <c r="AY18548" s="61"/>
      <c r="AZ18548" s="61"/>
      <c r="BA18548" s="61"/>
    </row>
    <row r="18549" spans="39:53" x14ac:dyDescent="0.2">
      <c r="AM18549" s="61"/>
      <c r="AN18549" s="61"/>
      <c r="AO18549" s="171"/>
      <c r="AP18549" s="61"/>
      <c r="AQ18549" s="61"/>
      <c r="AR18549" s="61"/>
      <c r="AS18549" s="61"/>
      <c r="AT18549" s="61"/>
      <c r="AU18549" s="61"/>
      <c r="AV18549" s="61"/>
      <c r="AW18549" s="61"/>
      <c r="AX18549" s="61"/>
      <c r="AY18549" s="61"/>
      <c r="AZ18549" s="61"/>
      <c r="BA18549" s="61"/>
    </row>
    <row r="18550" spans="39:53" x14ac:dyDescent="0.2">
      <c r="AM18550" s="61"/>
      <c r="AN18550" s="61"/>
      <c r="AO18550" s="171"/>
      <c r="AP18550" s="61"/>
      <c r="AQ18550" s="61"/>
      <c r="AR18550" s="61"/>
      <c r="AS18550" s="61"/>
      <c r="AT18550" s="61"/>
      <c r="AU18550" s="61"/>
      <c r="AV18550" s="61"/>
      <c r="AW18550" s="61"/>
      <c r="AX18550" s="61"/>
      <c r="AY18550" s="61"/>
      <c r="AZ18550" s="61"/>
      <c r="BA18550" s="61"/>
    </row>
    <row r="18551" spans="39:53" x14ac:dyDescent="0.2">
      <c r="AM18551" s="61"/>
      <c r="AN18551" s="61"/>
      <c r="AO18551" s="171"/>
      <c r="AP18551" s="61"/>
      <c r="AQ18551" s="61"/>
      <c r="AR18551" s="61"/>
      <c r="AS18551" s="61"/>
      <c r="AT18551" s="61"/>
      <c r="AU18551" s="61"/>
      <c r="AV18551" s="61"/>
      <c r="AW18551" s="61"/>
      <c r="AX18551" s="61"/>
      <c r="AY18551" s="61"/>
      <c r="AZ18551" s="61"/>
      <c r="BA18551" s="61"/>
    </row>
    <row r="18552" spans="39:53" x14ac:dyDescent="0.2">
      <c r="AM18552" s="61"/>
      <c r="AN18552" s="61"/>
      <c r="AO18552" s="171"/>
      <c r="AP18552" s="61"/>
      <c r="AQ18552" s="61"/>
      <c r="AR18552" s="61"/>
      <c r="AS18552" s="61"/>
      <c r="AT18552" s="61"/>
      <c r="AU18552" s="61"/>
      <c r="AV18552" s="61"/>
      <c r="AW18552" s="61"/>
      <c r="AX18552" s="61"/>
      <c r="AY18552" s="61"/>
      <c r="AZ18552" s="61"/>
      <c r="BA18552" s="61"/>
    </row>
    <row r="18553" spans="39:53" x14ac:dyDescent="0.2">
      <c r="AM18553" s="61"/>
      <c r="AN18553" s="61"/>
      <c r="AO18553" s="171"/>
      <c r="AP18553" s="61"/>
      <c r="AQ18553" s="61"/>
      <c r="AR18553" s="61"/>
      <c r="AS18553" s="61"/>
      <c r="AT18553" s="61"/>
      <c r="AU18553" s="61"/>
      <c r="AV18553" s="61"/>
      <c r="AW18553" s="61"/>
      <c r="AX18553" s="61"/>
      <c r="AY18553" s="61"/>
      <c r="AZ18553" s="61"/>
      <c r="BA18553" s="61"/>
    </row>
    <row r="18554" spans="39:53" x14ac:dyDescent="0.2">
      <c r="AM18554" s="61"/>
      <c r="AN18554" s="61"/>
      <c r="AO18554" s="171"/>
      <c r="AP18554" s="61"/>
      <c r="AQ18554" s="61"/>
      <c r="AR18554" s="61"/>
      <c r="AS18554" s="61"/>
      <c r="AT18554" s="61"/>
      <c r="AU18554" s="61"/>
      <c r="AV18554" s="61"/>
      <c r="AW18554" s="61"/>
      <c r="AX18554" s="61"/>
      <c r="AY18554" s="61"/>
      <c r="AZ18554" s="61"/>
      <c r="BA18554" s="61"/>
    </row>
    <row r="18555" spans="39:53" x14ac:dyDescent="0.2">
      <c r="AM18555" s="61"/>
      <c r="AN18555" s="61"/>
      <c r="AO18555" s="171"/>
      <c r="AP18555" s="61"/>
      <c r="AQ18555" s="61"/>
      <c r="AR18555" s="61"/>
      <c r="AS18555" s="61"/>
      <c r="AT18555" s="61"/>
      <c r="AU18555" s="61"/>
      <c r="AV18555" s="61"/>
      <c r="AW18555" s="61"/>
      <c r="AX18555" s="61"/>
      <c r="AY18555" s="61"/>
      <c r="AZ18555" s="61"/>
      <c r="BA18555" s="61"/>
    </row>
    <row r="18556" spans="39:53" x14ac:dyDescent="0.2">
      <c r="AM18556" s="61"/>
      <c r="AN18556" s="61"/>
      <c r="AO18556" s="171"/>
      <c r="AP18556" s="61"/>
      <c r="AQ18556" s="61"/>
      <c r="AR18556" s="61"/>
      <c r="AS18556" s="61"/>
      <c r="AT18556" s="61"/>
      <c r="AU18556" s="61"/>
      <c r="AV18556" s="61"/>
      <c r="AW18556" s="61"/>
      <c r="AX18556" s="61"/>
      <c r="AY18556" s="61"/>
      <c r="AZ18556" s="61"/>
      <c r="BA18556" s="61"/>
    </row>
    <row r="18557" spans="39:53" x14ac:dyDescent="0.2">
      <c r="AM18557" s="61"/>
      <c r="AN18557" s="61"/>
      <c r="AO18557" s="171"/>
      <c r="AP18557" s="61"/>
      <c r="AQ18557" s="61"/>
      <c r="AR18557" s="61"/>
      <c r="AS18557" s="61"/>
      <c r="AT18557" s="61"/>
      <c r="AU18557" s="61"/>
      <c r="AV18557" s="61"/>
      <c r="AW18557" s="61"/>
      <c r="AX18557" s="61"/>
      <c r="AY18557" s="61"/>
      <c r="AZ18557" s="61"/>
      <c r="BA18557" s="61"/>
    </row>
    <row r="18558" spans="39:53" x14ac:dyDescent="0.2">
      <c r="AM18558" s="61"/>
      <c r="AN18558" s="61"/>
      <c r="AO18558" s="171"/>
      <c r="AP18558" s="61"/>
      <c r="AQ18558" s="61"/>
      <c r="AR18558" s="61"/>
      <c r="AS18558" s="61"/>
      <c r="AT18558" s="61"/>
      <c r="AU18558" s="61"/>
      <c r="AV18558" s="61"/>
      <c r="AW18558" s="61"/>
      <c r="AX18558" s="61"/>
      <c r="AY18558" s="61"/>
      <c r="AZ18558" s="61"/>
      <c r="BA18558" s="61"/>
    </row>
    <row r="18559" spans="39:53" x14ac:dyDescent="0.2">
      <c r="AM18559" s="61"/>
      <c r="AN18559" s="61"/>
      <c r="AO18559" s="171"/>
      <c r="AP18559" s="61"/>
      <c r="AQ18559" s="61"/>
      <c r="AR18559" s="61"/>
      <c r="AS18559" s="61"/>
      <c r="AT18559" s="61"/>
      <c r="AU18559" s="61"/>
      <c r="AV18559" s="61"/>
      <c r="AW18559" s="61"/>
      <c r="AX18559" s="61"/>
      <c r="AY18559" s="61"/>
      <c r="AZ18559" s="61"/>
      <c r="BA18559" s="61"/>
    </row>
    <row r="18560" spans="39:53" x14ac:dyDescent="0.2">
      <c r="AM18560" s="61"/>
      <c r="AN18560" s="61"/>
      <c r="AO18560" s="171"/>
      <c r="AP18560" s="61"/>
      <c r="AQ18560" s="61"/>
      <c r="AR18560" s="61"/>
      <c r="AS18560" s="61"/>
      <c r="AT18560" s="61"/>
      <c r="AU18560" s="61"/>
      <c r="AV18560" s="61"/>
      <c r="AW18560" s="61"/>
      <c r="AX18560" s="61"/>
      <c r="AY18560" s="61"/>
      <c r="AZ18560" s="61"/>
      <c r="BA18560" s="61"/>
    </row>
    <row r="18561" spans="39:53" x14ac:dyDescent="0.2">
      <c r="AM18561" s="61"/>
      <c r="AN18561" s="61"/>
      <c r="AO18561" s="171"/>
      <c r="AP18561" s="61"/>
      <c r="AQ18561" s="61"/>
      <c r="AR18561" s="61"/>
      <c r="AS18561" s="61"/>
      <c r="AT18561" s="61"/>
      <c r="AU18561" s="61"/>
      <c r="AV18561" s="61"/>
      <c r="AW18561" s="61"/>
      <c r="AX18561" s="61"/>
      <c r="AY18561" s="61"/>
      <c r="AZ18561" s="61"/>
      <c r="BA18561" s="61"/>
    </row>
    <row r="18562" spans="39:53" x14ac:dyDescent="0.2">
      <c r="AM18562" s="61"/>
      <c r="AN18562" s="61"/>
      <c r="AO18562" s="171"/>
      <c r="AP18562" s="61"/>
      <c r="AQ18562" s="61"/>
      <c r="AR18562" s="61"/>
      <c r="AS18562" s="61"/>
      <c r="AT18562" s="61"/>
      <c r="AU18562" s="61"/>
      <c r="AV18562" s="61"/>
      <c r="AW18562" s="61"/>
      <c r="AX18562" s="61"/>
      <c r="AY18562" s="61"/>
      <c r="AZ18562" s="61"/>
      <c r="BA18562" s="61"/>
    </row>
    <row r="18563" spans="39:53" x14ac:dyDescent="0.2">
      <c r="AM18563" s="61"/>
      <c r="AN18563" s="61"/>
      <c r="AO18563" s="171"/>
      <c r="AP18563" s="61"/>
      <c r="AQ18563" s="61"/>
      <c r="AR18563" s="61"/>
      <c r="AS18563" s="61"/>
      <c r="AT18563" s="61"/>
      <c r="AU18563" s="61"/>
      <c r="AV18563" s="61"/>
      <c r="AW18563" s="61"/>
      <c r="AX18563" s="61"/>
      <c r="AY18563" s="61"/>
      <c r="AZ18563" s="61"/>
      <c r="BA18563" s="61"/>
    </row>
    <row r="18564" spans="39:53" x14ac:dyDescent="0.2">
      <c r="AM18564" s="61"/>
      <c r="AN18564" s="61"/>
      <c r="AO18564" s="171"/>
      <c r="AP18564" s="61"/>
      <c r="AQ18564" s="61"/>
      <c r="AR18564" s="61"/>
      <c r="AS18564" s="61"/>
      <c r="AT18564" s="61"/>
      <c r="AU18564" s="61"/>
      <c r="AV18564" s="61"/>
      <c r="AW18564" s="61"/>
      <c r="AX18564" s="61"/>
      <c r="AY18564" s="61"/>
      <c r="AZ18564" s="61"/>
      <c r="BA18564" s="61"/>
    </row>
    <row r="18565" spans="39:53" x14ac:dyDescent="0.2">
      <c r="AM18565" s="61"/>
      <c r="AN18565" s="61"/>
      <c r="AO18565" s="171"/>
      <c r="AP18565" s="61"/>
      <c r="AQ18565" s="61"/>
      <c r="AR18565" s="61"/>
      <c r="AS18565" s="61"/>
      <c r="AT18565" s="61"/>
      <c r="AU18565" s="61"/>
      <c r="AV18565" s="61"/>
      <c r="AW18565" s="61"/>
      <c r="AX18565" s="61"/>
      <c r="AY18565" s="61"/>
      <c r="AZ18565" s="61"/>
      <c r="BA18565" s="61"/>
    </row>
    <row r="18566" spans="39:53" x14ac:dyDescent="0.2">
      <c r="AM18566" s="61"/>
      <c r="AN18566" s="61"/>
      <c r="AO18566" s="171"/>
      <c r="AP18566" s="61"/>
      <c r="AQ18566" s="61"/>
      <c r="AR18566" s="61"/>
      <c r="AS18566" s="61"/>
      <c r="AT18566" s="61"/>
      <c r="AU18566" s="61"/>
      <c r="AV18566" s="61"/>
      <c r="AW18566" s="61"/>
      <c r="AX18566" s="61"/>
      <c r="AY18566" s="61"/>
      <c r="AZ18566" s="61"/>
      <c r="BA18566" s="61"/>
    </row>
    <row r="18567" spans="39:53" x14ac:dyDescent="0.2">
      <c r="AM18567" s="61"/>
      <c r="AN18567" s="61"/>
      <c r="AO18567" s="171"/>
      <c r="AP18567" s="61"/>
      <c r="AQ18567" s="61"/>
      <c r="AR18567" s="61"/>
      <c r="AS18567" s="61"/>
      <c r="AT18567" s="61"/>
      <c r="AU18567" s="61"/>
      <c r="AV18567" s="61"/>
      <c r="AW18567" s="61"/>
      <c r="AX18567" s="61"/>
      <c r="AY18567" s="61"/>
      <c r="AZ18567" s="61"/>
      <c r="BA18567" s="61"/>
    </row>
    <row r="18568" spans="39:53" x14ac:dyDescent="0.2">
      <c r="AM18568" s="61"/>
      <c r="AN18568" s="61"/>
      <c r="AO18568" s="171"/>
      <c r="AP18568" s="61"/>
      <c r="AQ18568" s="61"/>
      <c r="AR18568" s="61"/>
      <c r="AS18568" s="61"/>
      <c r="AT18568" s="61"/>
      <c r="AU18568" s="61"/>
      <c r="AV18568" s="61"/>
      <c r="AW18568" s="61"/>
      <c r="AX18568" s="61"/>
      <c r="AY18568" s="61"/>
      <c r="AZ18568" s="61"/>
      <c r="BA18568" s="61"/>
    </row>
    <row r="18569" spans="39:53" x14ac:dyDescent="0.2">
      <c r="AM18569" s="61"/>
      <c r="AN18569" s="61"/>
      <c r="AO18569" s="171"/>
      <c r="AP18569" s="61"/>
      <c r="AQ18569" s="61"/>
      <c r="AR18569" s="61"/>
      <c r="AS18569" s="61"/>
      <c r="AT18569" s="61"/>
      <c r="AU18569" s="61"/>
      <c r="AV18569" s="61"/>
      <c r="AW18569" s="61"/>
      <c r="AX18569" s="61"/>
      <c r="AY18569" s="61"/>
      <c r="AZ18569" s="61"/>
      <c r="BA18569" s="61"/>
    </row>
    <row r="18570" spans="39:53" x14ac:dyDescent="0.2">
      <c r="AM18570" s="61"/>
      <c r="AN18570" s="61"/>
      <c r="AO18570" s="171"/>
      <c r="AP18570" s="61"/>
      <c r="AQ18570" s="61"/>
      <c r="AR18570" s="61"/>
      <c r="AS18570" s="61"/>
      <c r="AT18570" s="61"/>
      <c r="AU18570" s="61"/>
      <c r="AV18570" s="61"/>
      <c r="AW18570" s="61"/>
      <c r="AX18570" s="61"/>
      <c r="AY18570" s="61"/>
      <c r="AZ18570" s="61"/>
      <c r="BA18570" s="61"/>
    </row>
    <row r="18571" spans="39:53" x14ac:dyDescent="0.2">
      <c r="AM18571" s="61"/>
      <c r="AN18571" s="61"/>
      <c r="AO18571" s="171"/>
      <c r="AP18571" s="61"/>
      <c r="AQ18571" s="61"/>
      <c r="AR18571" s="61"/>
      <c r="AS18571" s="61"/>
      <c r="AT18571" s="61"/>
      <c r="AU18571" s="61"/>
      <c r="AV18571" s="61"/>
      <c r="AW18571" s="61"/>
      <c r="AX18571" s="61"/>
      <c r="AY18571" s="61"/>
      <c r="AZ18571" s="61"/>
      <c r="BA18571" s="61"/>
    </row>
    <row r="18572" spans="39:53" x14ac:dyDescent="0.2">
      <c r="AM18572" s="61"/>
      <c r="AN18572" s="61"/>
      <c r="AO18572" s="171"/>
      <c r="AP18572" s="61"/>
      <c r="AQ18572" s="61"/>
      <c r="AR18572" s="61"/>
      <c r="AS18572" s="61"/>
      <c r="AT18572" s="61"/>
      <c r="AU18572" s="61"/>
      <c r="AV18572" s="61"/>
      <c r="AW18572" s="61"/>
      <c r="AX18572" s="61"/>
      <c r="AY18572" s="61"/>
      <c r="AZ18572" s="61"/>
      <c r="BA18572" s="61"/>
    </row>
    <row r="18573" spans="39:53" x14ac:dyDescent="0.2">
      <c r="AM18573" s="61"/>
      <c r="AN18573" s="61"/>
      <c r="AO18573" s="171"/>
      <c r="AP18573" s="61"/>
      <c r="AQ18573" s="61"/>
      <c r="AR18573" s="61"/>
      <c r="AS18573" s="61"/>
      <c r="AT18573" s="61"/>
      <c r="AU18573" s="61"/>
      <c r="AV18573" s="61"/>
      <c r="AW18573" s="61"/>
      <c r="AX18573" s="61"/>
      <c r="AY18573" s="61"/>
      <c r="AZ18573" s="61"/>
      <c r="BA18573" s="61"/>
    </row>
    <row r="18574" spans="39:53" x14ac:dyDescent="0.2">
      <c r="AM18574" s="61"/>
      <c r="AN18574" s="61"/>
      <c r="AO18574" s="171"/>
      <c r="AP18574" s="61"/>
      <c r="AQ18574" s="61"/>
      <c r="AR18574" s="61"/>
      <c r="AS18574" s="61"/>
      <c r="AT18574" s="61"/>
      <c r="AU18574" s="61"/>
      <c r="AV18574" s="61"/>
      <c r="AW18574" s="61"/>
      <c r="AX18574" s="61"/>
      <c r="AY18574" s="61"/>
      <c r="AZ18574" s="61"/>
      <c r="BA18574" s="61"/>
    </row>
    <row r="18575" spans="39:53" x14ac:dyDescent="0.2">
      <c r="AM18575" s="61"/>
      <c r="AN18575" s="61"/>
      <c r="AO18575" s="171"/>
      <c r="AP18575" s="61"/>
      <c r="AQ18575" s="61"/>
      <c r="AR18575" s="61"/>
      <c r="AS18575" s="61"/>
      <c r="AT18575" s="61"/>
      <c r="AU18575" s="61"/>
      <c r="AV18575" s="61"/>
      <c r="AW18575" s="61"/>
      <c r="AX18575" s="61"/>
      <c r="AY18575" s="61"/>
      <c r="AZ18575" s="61"/>
      <c r="BA18575" s="61"/>
    </row>
    <row r="18576" spans="39:53" x14ac:dyDescent="0.2">
      <c r="AM18576" s="61"/>
      <c r="AN18576" s="61"/>
      <c r="AO18576" s="171"/>
      <c r="AP18576" s="61"/>
      <c r="AQ18576" s="61"/>
      <c r="AR18576" s="61"/>
      <c r="AS18576" s="61"/>
      <c r="AT18576" s="61"/>
      <c r="AU18576" s="61"/>
      <c r="AV18576" s="61"/>
      <c r="AW18576" s="61"/>
      <c r="AX18576" s="61"/>
      <c r="AY18576" s="61"/>
      <c r="AZ18576" s="61"/>
      <c r="BA18576" s="61"/>
    </row>
    <row r="18577" spans="39:53" x14ac:dyDescent="0.2">
      <c r="AM18577" s="61"/>
      <c r="AN18577" s="61"/>
      <c r="AO18577" s="171"/>
      <c r="AP18577" s="61"/>
      <c r="AQ18577" s="61"/>
      <c r="AR18577" s="61"/>
      <c r="AS18577" s="61"/>
      <c r="AT18577" s="61"/>
      <c r="AU18577" s="61"/>
      <c r="AV18577" s="61"/>
      <c r="AW18577" s="61"/>
      <c r="AX18577" s="61"/>
      <c r="AY18577" s="61"/>
      <c r="AZ18577" s="61"/>
      <c r="BA18577" s="61"/>
    </row>
    <row r="18578" spans="39:53" x14ac:dyDescent="0.2">
      <c r="AM18578" s="61"/>
      <c r="AN18578" s="61"/>
      <c r="AO18578" s="171"/>
      <c r="AP18578" s="61"/>
      <c r="AQ18578" s="61"/>
      <c r="AR18578" s="61"/>
      <c r="AS18578" s="61"/>
      <c r="AT18578" s="61"/>
      <c r="AU18578" s="61"/>
      <c r="AV18578" s="61"/>
      <c r="AW18578" s="61"/>
      <c r="AX18578" s="61"/>
      <c r="AY18578" s="61"/>
      <c r="AZ18578" s="61"/>
      <c r="BA18578" s="61"/>
    </row>
    <row r="18579" spans="39:53" x14ac:dyDescent="0.2">
      <c r="AM18579" s="61"/>
      <c r="AN18579" s="61"/>
      <c r="AO18579" s="171"/>
      <c r="AP18579" s="61"/>
      <c r="AQ18579" s="61"/>
      <c r="AR18579" s="61"/>
      <c r="AS18579" s="61"/>
      <c r="AT18579" s="61"/>
      <c r="AU18579" s="61"/>
      <c r="AV18579" s="61"/>
      <c r="AW18579" s="61"/>
      <c r="AX18579" s="61"/>
      <c r="AY18579" s="61"/>
      <c r="AZ18579" s="61"/>
      <c r="BA18579" s="61"/>
    </row>
    <row r="18580" spans="39:53" x14ac:dyDescent="0.2">
      <c r="AM18580" s="61"/>
      <c r="AN18580" s="61"/>
      <c r="AO18580" s="171"/>
      <c r="AP18580" s="61"/>
      <c r="AQ18580" s="61"/>
      <c r="AR18580" s="61"/>
      <c r="AS18580" s="61"/>
      <c r="AT18580" s="61"/>
      <c r="AU18580" s="61"/>
      <c r="AV18580" s="61"/>
      <c r="AW18580" s="61"/>
      <c r="AX18580" s="61"/>
      <c r="AY18580" s="61"/>
      <c r="AZ18580" s="61"/>
      <c r="BA18580" s="61"/>
    </row>
    <row r="18581" spans="39:53" x14ac:dyDescent="0.2">
      <c r="AM18581" s="61"/>
      <c r="AN18581" s="61"/>
      <c r="AO18581" s="171"/>
      <c r="AP18581" s="61"/>
      <c r="AQ18581" s="61"/>
      <c r="AR18581" s="61"/>
      <c r="AS18581" s="61"/>
      <c r="AT18581" s="61"/>
      <c r="AU18581" s="61"/>
      <c r="AV18581" s="61"/>
      <c r="AW18581" s="61"/>
      <c r="AX18581" s="61"/>
      <c r="AY18581" s="61"/>
      <c r="AZ18581" s="61"/>
      <c r="BA18581" s="61"/>
    </row>
    <row r="18582" spans="39:53" x14ac:dyDescent="0.2">
      <c r="AM18582" s="61"/>
      <c r="AN18582" s="61"/>
      <c r="AO18582" s="171"/>
      <c r="AP18582" s="61"/>
      <c r="AQ18582" s="61"/>
      <c r="AR18582" s="61"/>
      <c r="AS18582" s="61"/>
      <c r="AT18582" s="61"/>
      <c r="AU18582" s="61"/>
      <c r="AV18582" s="61"/>
      <c r="AW18582" s="61"/>
      <c r="AX18582" s="61"/>
      <c r="AY18582" s="61"/>
      <c r="AZ18582" s="61"/>
      <c r="BA18582" s="61"/>
    </row>
    <row r="18583" spans="39:53" x14ac:dyDescent="0.2">
      <c r="AM18583" s="61"/>
      <c r="AN18583" s="61"/>
      <c r="AO18583" s="171"/>
      <c r="AP18583" s="61"/>
      <c r="AQ18583" s="61"/>
      <c r="AR18583" s="61"/>
      <c r="AS18583" s="61"/>
      <c r="AT18583" s="61"/>
      <c r="AU18583" s="61"/>
      <c r="AV18583" s="61"/>
      <c r="AW18583" s="61"/>
      <c r="AX18583" s="61"/>
      <c r="AY18583" s="61"/>
      <c r="AZ18583" s="61"/>
      <c r="BA18583" s="61"/>
    </row>
    <row r="18584" spans="39:53" x14ac:dyDescent="0.2">
      <c r="AM18584" s="61"/>
      <c r="AN18584" s="61"/>
      <c r="AO18584" s="171"/>
      <c r="AP18584" s="61"/>
      <c r="AQ18584" s="61"/>
      <c r="AR18584" s="61"/>
      <c r="AS18584" s="61"/>
      <c r="AT18584" s="61"/>
      <c r="AU18584" s="61"/>
      <c r="AV18584" s="61"/>
      <c r="AW18584" s="61"/>
      <c r="AX18584" s="61"/>
      <c r="AY18584" s="61"/>
      <c r="AZ18584" s="61"/>
      <c r="BA18584" s="61"/>
    </row>
    <row r="18585" spans="39:53" x14ac:dyDescent="0.2">
      <c r="AM18585" s="61"/>
      <c r="AN18585" s="61"/>
      <c r="AO18585" s="171"/>
      <c r="AP18585" s="61"/>
      <c r="AQ18585" s="61"/>
      <c r="AR18585" s="61"/>
      <c r="AS18585" s="61"/>
      <c r="AT18585" s="61"/>
      <c r="AU18585" s="61"/>
      <c r="AV18585" s="61"/>
      <c r="AW18585" s="61"/>
      <c r="AX18585" s="61"/>
      <c r="AY18585" s="61"/>
      <c r="AZ18585" s="61"/>
      <c r="BA18585" s="61"/>
    </row>
    <row r="18586" spans="39:53" x14ac:dyDescent="0.2">
      <c r="AM18586" s="61"/>
      <c r="AN18586" s="61"/>
      <c r="AO18586" s="171"/>
      <c r="AP18586" s="61"/>
      <c r="AQ18586" s="61"/>
      <c r="AR18586" s="61"/>
      <c r="AS18586" s="61"/>
      <c r="AT18586" s="61"/>
      <c r="AU18586" s="61"/>
      <c r="AV18586" s="61"/>
      <c r="AW18586" s="61"/>
      <c r="AX18586" s="61"/>
      <c r="AY18586" s="61"/>
      <c r="AZ18586" s="61"/>
      <c r="BA18586" s="61"/>
    </row>
    <row r="18587" spans="39:53" x14ac:dyDescent="0.2">
      <c r="AM18587" s="61"/>
      <c r="AN18587" s="61"/>
      <c r="AO18587" s="171"/>
      <c r="AP18587" s="61"/>
      <c r="AQ18587" s="61"/>
      <c r="AR18587" s="61"/>
      <c r="AS18587" s="61"/>
      <c r="AT18587" s="61"/>
      <c r="AU18587" s="61"/>
      <c r="AV18587" s="61"/>
      <c r="AW18587" s="61"/>
      <c r="AX18587" s="61"/>
      <c r="AY18587" s="61"/>
      <c r="AZ18587" s="61"/>
      <c r="BA18587" s="61"/>
    </row>
    <row r="18588" spans="39:53" x14ac:dyDescent="0.2">
      <c r="AM18588" s="61"/>
      <c r="AN18588" s="61"/>
      <c r="AO18588" s="171"/>
      <c r="AP18588" s="61"/>
      <c r="AQ18588" s="61"/>
      <c r="AR18588" s="61"/>
      <c r="AS18588" s="61"/>
      <c r="AT18588" s="61"/>
      <c r="AU18588" s="61"/>
      <c r="AV18588" s="61"/>
      <c r="AW18588" s="61"/>
      <c r="AX18588" s="61"/>
      <c r="AY18588" s="61"/>
      <c r="AZ18588" s="61"/>
      <c r="BA18588" s="61"/>
    </row>
    <row r="18589" spans="39:53" x14ac:dyDescent="0.2">
      <c r="AM18589" s="61"/>
      <c r="AN18589" s="61"/>
      <c r="AO18589" s="171"/>
      <c r="AP18589" s="61"/>
      <c r="AQ18589" s="61"/>
      <c r="AR18589" s="61"/>
      <c r="AS18589" s="61"/>
      <c r="AT18589" s="61"/>
      <c r="AU18589" s="61"/>
      <c r="AV18589" s="61"/>
      <c r="AW18589" s="61"/>
      <c r="AX18589" s="61"/>
      <c r="AY18589" s="61"/>
      <c r="AZ18589" s="61"/>
      <c r="BA18589" s="61"/>
    </row>
    <row r="18590" spans="39:53" x14ac:dyDescent="0.2">
      <c r="AM18590" s="61"/>
      <c r="AN18590" s="61"/>
      <c r="AO18590" s="171"/>
      <c r="AP18590" s="61"/>
      <c r="AQ18590" s="61"/>
      <c r="AR18590" s="61"/>
      <c r="AS18590" s="61"/>
      <c r="AT18590" s="61"/>
      <c r="AU18590" s="61"/>
      <c r="AV18590" s="61"/>
      <c r="AW18590" s="61"/>
      <c r="AX18590" s="61"/>
      <c r="AY18590" s="61"/>
      <c r="AZ18590" s="61"/>
      <c r="BA18590" s="61"/>
    </row>
    <row r="18591" spans="39:53" x14ac:dyDescent="0.2">
      <c r="AM18591" s="61"/>
      <c r="AN18591" s="61"/>
      <c r="AO18591" s="171"/>
      <c r="AP18591" s="61"/>
      <c r="AQ18591" s="61"/>
      <c r="AR18591" s="61"/>
      <c r="AS18591" s="61"/>
      <c r="AT18591" s="61"/>
      <c r="AU18591" s="61"/>
      <c r="AV18591" s="61"/>
      <c r="AW18591" s="61"/>
      <c r="AX18591" s="61"/>
      <c r="AY18591" s="61"/>
      <c r="AZ18591" s="61"/>
      <c r="BA18591" s="61"/>
    </row>
    <row r="18592" spans="39:53" x14ac:dyDescent="0.2">
      <c r="AM18592" s="61"/>
      <c r="AN18592" s="61"/>
      <c r="AO18592" s="171"/>
      <c r="AP18592" s="61"/>
      <c r="AQ18592" s="61"/>
      <c r="AR18592" s="61"/>
      <c r="AS18592" s="61"/>
      <c r="AT18592" s="61"/>
      <c r="AU18592" s="61"/>
      <c r="AV18592" s="61"/>
      <c r="AW18592" s="61"/>
      <c r="AX18592" s="61"/>
      <c r="AY18592" s="61"/>
      <c r="AZ18592" s="61"/>
      <c r="BA18592" s="61"/>
    </row>
    <row r="18593" spans="39:53" x14ac:dyDescent="0.2">
      <c r="AM18593" s="61"/>
      <c r="AN18593" s="61"/>
      <c r="AO18593" s="171"/>
      <c r="AP18593" s="61"/>
      <c r="AQ18593" s="61"/>
      <c r="AR18593" s="61"/>
      <c r="AS18593" s="61"/>
      <c r="AT18593" s="61"/>
      <c r="AU18593" s="61"/>
      <c r="AV18593" s="61"/>
      <c r="AW18593" s="61"/>
      <c r="AX18593" s="61"/>
      <c r="AY18593" s="61"/>
      <c r="AZ18593" s="61"/>
      <c r="BA18593" s="61"/>
    </row>
    <row r="18594" spans="39:53" x14ac:dyDescent="0.2">
      <c r="AM18594" s="61"/>
      <c r="AN18594" s="61"/>
      <c r="AO18594" s="171"/>
      <c r="AP18594" s="61"/>
      <c r="AQ18594" s="61"/>
      <c r="AR18594" s="61"/>
      <c r="AS18594" s="61"/>
      <c r="AT18594" s="61"/>
      <c r="AU18594" s="61"/>
      <c r="AV18594" s="61"/>
      <c r="AW18594" s="61"/>
      <c r="AX18594" s="61"/>
      <c r="AY18594" s="61"/>
      <c r="AZ18594" s="61"/>
      <c r="BA18594" s="61"/>
    </row>
    <row r="18595" spans="39:53" x14ac:dyDescent="0.2">
      <c r="AM18595" s="61"/>
      <c r="AN18595" s="61"/>
      <c r="AO18595" s="171"/>
      <c r="AP18595" s="61"/>
      <c r="AQ18595" s="61"/>
      <c r="AR18595" s="61"/>
      <c r="AS18595" s="61"/>
      <c r="AT18595" s="61"/>
      <c r="AU18595" s="61"/>
      <c r="AV18595" s="61"/>
      <c r="AW18595" s="61"/>
      <c r="AX18595" s="61"/>
      <c r="AY18595" s="61"/>
      <c r="AZ18595" s="61"/>
      <c r="BA18595" s="61"/>
    </row>
    <row r="18596" spans="39:53" x14ac:dyDescent="0.2">
      <c r="AM18596" s="61"/>
      <c r="AN18596" s="61"/>
      <c r="AO18596" s="171"/>
      <c r="AP18596" s="61"/>
      <c r="AQ18596" s="61"/>
      <c r="AR18596" s="61"/>
      <c r="AS18596" s="61"/>
      <c r="AT18596" s="61"/>
      <c r="AU18596" s="61"/>
      <c r="AV18596" s="61"/>
      <c r="AW18596" s="61"/>
      <c r="AX18596" s="61"/>
      <c r="AY18596" s="61"/>
      <c r="AZ18596" s="61"/>
      <c r="BA18596" s="61"/>
    </row>
    <row r="18597" spans="39:53" x14ac:dyDescent="0.2">
      <c r="AM18597" s="61"/>
      <c r="AN18597" s="61"/>
      <c r="AO18597" s="171"/>
      <c r="AP18597" s="61"/>
      <c r="AQ18597" s="61"/>
      <c r="AR18597" s="61"/>
      <c r="AS18597" s="61"/>
      <c r="AT18597" s="61"/>
      <c r="AU18597" s="61"/>
      <c r="AV18597" s="61"/>
      <c r="AW18597" s="61"/>
      <c r="AX18597" s="61"/>
      <c r="AY18597" s="61"/>
      <c r="AZ18597" s="61"/>
      <c r="BA18597" s="61"/>
    </row>
    <row r="18598" spans="39:53" x14ac:dyDescent="0.2">
      <c r="AM18598" s="61"/>
      <c r="AN18598" s="61"/>
      <c r="AO18598" s="171"/>
      <c r="AP18598" s="61"/>
      <c r="AQ18598" s="61"/>
      <c r="AR18598" s="61"/>
      <c r="AS18598" s="61"/>
      <c r="AT18598" s="61"/>
      <c r="AU18598" s="61"/>
      <c r="AV18598" s="61"/>
      <c r="AW18598" s="61"/>
      <c r="AX18598" s="61"/>
      <c r="AY18598" s="61"/>
      <c r="AZ18598" s="61"/>
      <c r="BA18598" s="61"/>
    </row>
    <row r="18599" spans="39:53" x14ac:dyDescent="0.2">
      <c r="AM18599" s="61"/>
      <c r="AN18599" s="61"/>
      <c r="AO18599" s="171"/>
      <c r="AP18599" s="61"/>
      <c r="AQ18599" s="61"/>
      <c r="AR18599" s="61"/>
      <c r="AS18599" s="61"/>
      <c r="AT18599" s="61"/>
      <c r="AU18599" s="61"/>
      <c r="AV18599" s="61"/>
      <c r="AW18599" s="61"/>
      <c r="AX18599" s="61"/>
      <c r="AY18599" s="61"/>
      <c r="AZ18599" s="61"/>
      <c r="BA18599" s="61"/>
    </row>
    <row r="18600" spans="39:53" x14ac:dyDescent="0.2">
      <c r="AM18600" s="61"/>
      <c r="AN18600" s="61"/>
      <c r="AO18600" s="171"/>
      <c r="AP18600" s="61"/>
      <c r="AQ18600" s="61"/>
      <c r="AR18600" s="61"/>
      <c r="AS18600" s="61"/>
      <c r="AT18600" s="61"/>
      <c r="AU18600" s="61"/>
      <c r="AV18600" s="61"/>
      <c r="AW18600" s="61"/>
      <c r="AX18600" s="61"/>
      <c r="AY18600" s="61"/>
      <c r="AZ18600" s="61"/>
      <c r="BA18600" s="61"/>
    </row>
    <row r="18601" spans="39:53" x14ac:dyDescent="0.2">
      <c r="AM18601" s="61"/>
      <c r="AN18601" s="61"/>
      <c r="AO18601" s="171"/>
      <c r="AP18601" s="61"/>
      <c r="AQ18601" s="61"/>
      <c r="AR18601" s="61"/>
      <c r="AS18601" s="61"/>
      <c r="AT18601" s="61"/>
      <c r="AU18601" s="61"/>
      <c r="AV18601" s="61"/>
      <c r="AW18601" s="61"/>
      <c r="AX18601" s="61"/>
      <c r="AY18601" s="61"/>
      <c r="AZ18601" s="61"/>
      <c r="BA18601" s="61"/>
    </row>
    <row r="18602" spans="39:53" x14ac:dyDescent="0.2">
      <c r="AM18602" s="61"/>
      <c r="AN18602" s="61"/>
      <c r="AO18602" s="171"/>
      <c r="AP18602" s="61"/>
      <c r="AQ18602" s="61"/>
      <c r="AR18602" s="61"/>
      <c r="AS18602" s="61"/>
      <c r="AT18602" s="61"/>
      <c r="AU18602" s="61"/>
      <c r="AV18602" s="61"/>
      <c r="AW18602" s="61"/>
      <c r="AX18602" s="61"/>
      <c r="AY18602" s="61"/>
      <c r="AZ18602" s="61"/>
      <c r="BA18602" s="61"/>
    </row>
    <row r="18603" spans="39:53" x14ac:dyDescent="0.2">
      <c r="AM18603" s="61"/>
      <c r="AN18603" s="61"/>
      <c r="AO18603" s="171"/>
      <c r="AP18603" s="61"/>
      <c r="AQ18603" s="61"/>
      <c r="AR18603" s="61"/>
      <c r="AS18603" s="61"/>
      <c r="AT18603" s="61"/>
      <c r="AU18603" s="61"/>
      <c r="AV18603" s="61"/>
      <c r="AW18603" s="61"/>
      <c r="AX18603" s="61"/>
      <c r="AY18603" s="61"/>
      <c r="AZ18603" s="61"/>
      <c r="BA18603" s="61"/>
    </row>
    <row r="18604" spans="39:53" x14ac:dyDescent="0.2">
      <c r="AM18604" s="61"/>
      <c r="AN18604" s="61"/>
      <c r="AO18604" s="171"/>
      <c r="AP18604" s="61"/>
      <c r="AQ18604" s="61"/>
      <c r="AR18604" s="61"/>
      <c r="AS18604" s="61"/>
      <c r="AT18604" s="61"/>
      <c r="AU18604" s="61"/>
      <c r="AV18604" s="61"/>
      <c r="AW18604" s="61"/>
      <c r="AX18604" s="61"/>
      <c r="AY18604" s="61"/>
      <c r="AZ18604" s="61"/>
      <c r="BA18604" s="61"/>
    </row>
    <row r="18605" spans="39:53" x14ac:dyDescent="0.2">
      <c r="AM18605" s="61"/>
      <c r="AN18605" s="61"/>
      <c r="AO18605" s="171"/>
      <c r="AP18605" s="61"/>
      <c r="AQ18605" s="61"/>
      <c r="AR18605" s="61"/>
      <c r="AS18605" s="61"/>
      <c r="AT18605" s="61"/>
      <c r="AU18605" s="61"/>
      <c r="AV18605" s="61"/>
      <c r="AW18605" s="61"/>
      <c r="AX18605" s="61"/>
      <c r="AY18605" s="61"/>
      <c r="AZ18605" s="61"/>
      <c r="BA18605" s="61"/>
    </row>
    <row r="18606" spans="39:53" x14ac:dyDescent="0.2">
      <c r="AM18606" s="61"/>
      <c r="AN18606" s="61"/>
      <c r="AO18606" s="171"/>
      <c r="AP18606" s="61"/>
      <c r="AQ18606" s="61"/>
      <c r="AR18606" s="61"/>
      <c r="AS18606" s="61"/>
      <c r="AT18606" s="61"/>
      <c r="AU18606" s="61"/>
      <c r="AV18606" s="61"/>
      <c r="AW18606" s="61"/>
      <c r="AX18606" s="61"/>
      <c r="AY18606" s="61"/>
      <c r="AZ18606" s="61"/>
      <c r="BA18606" s="61"/>
    </row>
    <row r="18607" spans="39:53" x14ac:dyDescent="0.2">
      <c r="AM18607" s="61"/>
      <c r="AN18607" s="61"/>
      <c r="AO18607" s="171"/>
      <c r="AP18607" s="61"/>
      <c r="AQ18607" s="61"/>
      <c r="AR18607" s="61"/>
      <c r="AS18607" s="61"/>
      <c r="AT18607" s="61"/>
      <c r="AU18607" s="61"/>
      <c r="AV18607" s="61"/>
      <c r="AW18607" s="61"/>
      <c r="AX18607" s="61"/>
      <c r="AY18607" s="61"/>
      <c r="AZ18607" s="61"/>
      <c r="BA18607" s="61"/>
    </row>
    <row r="18608" spans="39:53" x14ac:dyDescent="0.2">
      <c r="AM18608" s="61"/>
      <c r="AN18608" s="61"/>
      <c r="AO18608" s="171"/>
      <c r="AP18608" s="61"/>
      <c r="AQ18608" s="61"/>
      <c r="AR18608" s="61"/>
      <c r="AS18608" s="61"/>
      <c r="AT18608" s="61"/>
      <c r="AU18608" s="61"/>
      <c r="AV18608" s="61"/>
      <c r="AW18608" s="61"/>
      <c r="AX18608" s="61"/>
      <c r="AY18608" s="61"/>
      <c r="AZ18608" s="61"/>
      <c r="BA18608" s="61"/>
    </row>
    <row r="18609" spans="39:53" x14ac:dyDescent="0.2">
      <c r="AM18609" s="61"/>
      <c r="AN18609" s="61"/>
      <c r="AO18609" s="171"/>
      <c r="AP18609" s="61"/>
      <c r="AQ18609" s="61"/>
      <c r="AR18609" s="61"/>
      <c r="AS18609" s="61"/>
      <c r="AT18609" s="61"/>
      <c r="AU18609" s="61"/>
      <c r="AV18609" s="61"/>
      <c r="AW18609" s="61"/>
      <c r="AX18609" s="61"/>
      <c r="AY18609" s="61"/>
      <c r="AZ18609" s="61"/>
      <c r="BA18609" s="61"/>
    </row>
    <row r="18610" spans="39:53" x14ac:dyDescent="0.2">
      <c r="AM18610" s="61"/>
      <c r="AN18610" s="61"/>
      <c r="AO18610" s="171"/>
      <c r="AP18610" s="61"/>
      <c r="AQ18610" s="61"/>
      <c r="AR18610" s="61"/>
      <c r="AS18610" s="61"/>
      <c r="AT18610" s="61"/>
      <c r="AU18610" s="61"/>
      <c r="AV18610" s="61"/>
      <c r="AW18610" s="61"/>
      <c r="AX18610" s="61"/>
      <c r="AY18610" s="61"/>
      <c r="AZ18610" s="61"/>
      <c r="BA18610" s="61"/>
    </row>
    <row r="18611" spans="39:53" x14ac:dyDescent="0.2">
      <c r="AM18611" s="61"/>
      <c r="AN18611" s="61"/>
      <c r="AO18611" s="171"/>
      <c r="AP18611" s="61"/>
      <c r="AQ18611" s="61"/>
      <c r="AR18611" s="61"/>
      <c r="AS18611" s="61"/>
      <c r="AT18611" s="61"/>
      <c r="AU18611" s="61"/>
      <c r="AV18611" s="61"/>
      <c r="AW18611" s="61"/>
      <c r="AX18611" s="61"/>
      <c r="AY18611" s="61"/>
      <c r="AZ18611" s="61"/>
      <c r="BA18611" s="61"/>
    </row>
    <row r="18612" spans="39:53" x14ac:dyDescent="0.2">
      <c r="AM18612" s="61"/>
      <c r="AN18612" s="61"/>
      <c r="AO18612" s="171"/>
      <c r="AP18612" s="61"/>
      <c r="AQ18612" s="61"/>
      <c r="AR18612" s="61"/>
      <c r="AS18612" s="61"/>
      <c r="AT18612" s="61"/>
      <c r="AU18612" s="61"/>
      <c r="AV18612" s="61"/>
      <c r="AW18612" s="61"/>
      <c r="AX18612" s="61"/>
      <c r="AY18612" s="61"/>
      <c r="AZ18612" s="61"/>
      <c r="BA18612" s="61"/>
    </row>
    <row r="18613" spans="39:53" x14ac:dyDescent="0.2">
      <c r="AM18613" s="61"/>
      <c r="AN18613" s="61"/>
      <c r="AO18613" s="171"/>
      <c r="AP18613" s="61"/>
      <c r="AQ18613" s="61"/>
      <c r="AR18613" s="61"/>
      <c r="AS18613" s="61"/>
      <c r="AT18613" s="61"/>
      <c r="AU18613" s="61"/>
      <c r="AV18613" s="61"/>
      <c r="AW18613" s="61"/>
      <c r="AX18613" s="61"/>
      <c r="AY18613" s="61"/>
      <c r="AZ18613" s="61"/>
      <c r="BA18613" s="61"/>
    </row>
    <row r="18614" spans="39:53" x14ac:dyDescent="0.2">
      <c r="AM18614" s="61"/>
      <c r="AN18614" s="61"/>
      <c r="AO18614" s="171"/>
      <c r="AP18614" s="61"/>
      <c r="AQ18614" s="61"/>
      <c r="AR18614" s="61"/>
      <c r="AS18614" s="61"/>
      <c r="AT18614" s="61"/>
      <c r="AU18614" s="61"/>
      <c r="AV18614" s="61"/>
      <c r="AW18614" s="61"/>
      <c r="AX18614" s="61"/>
      <c r="AY18614" s="61"/>
      <c r="AZ18614" s="61"/>
      <c r="BA18614" s="61"/>
    </row>
    <row r="18615" spans="39:53" x14ac:dyDescent="0.2">
      <c r="AM18615" s="61"/>
      <c r="AN18615" s="61"/>
      <c r="AO18615" s="171"/>
      <c r="AP18615" s="61"/>
      <c r="AQ18615" s="61"/>
      <c r="AR18615" s="61"/>
      <c r="AS18615" s="61"/>
      <c r="AT18615" s="61"/>
      <c r="AU18615" s="61"/>
      <c r="AV18615" s="61"/>
      <c r="AW18615" s="61"/>
      <c r="AX18615" s="61"/>
      <c r="AY18615" s="61"/>
      <c r="AZ18615" s="61"/>
      <c r="BA18615" s="61"/>
    </row>
    <row r="18616" spans="39:53" x14ac:dyDescent="0.2">
      <c r="AM18616" s="61"/>
      <c r="AN18616" s="61"/>
      <c r="AO18616" s="171"/>
      <c r="AP18616" s="61"/>
      <c r="AQ18616" s="61"/>
      <c r="AR18616" s="61"/>
      <c r="AS18616" s="61"/>
      <c r="AT18616" s="61"/>
      <c r="AU18616" s="61"/>
      <c r="AV18616" s="61"/>
      <c r="AW18616" s="61"/>
      <c r="AX18616" s="61"/>
      <c r="AY18616" s="61"/>
      <c r="AZ18616" s="61"/>
      <c r="BA18616" s="61"/>
    </row>
    <row r="18617" spans="39:53" x14ac:dyDescent="0.2">
      <c r="AM18617" s="61"/>
      <c r="AN18617" s="61"/>
      <c r="AO18617" s="171"/>
      <c r="AP18617" s="61"/>
      <c r="AQ18617" s="61"/>
      <c r="AR18617" s="61"/>
      <c r="AS18617" s="61"/>
      <c r="AT18617" s="61"/>
      <c r="AU18617" s="61"/>
      <c r="AV18617" s="61"/>
      <c r="AW18617" s="61"/>
      <c r="AX18617" s="61"/>
      <c r="AY18617" s="61"/>
      <c r="AZ18617" s="61"/>
      <c r="BA18617" s="61"/>
    </row>
    <row r="18618" spans="39:53" x14ac:dyDescent="0.2">
      <c r="AM18618" s="61"/>
      <c r="AN18618" s="61"/>
      <c r="AO18618" s="171"/>
      <c r="AP18618" s="61"/>
      <c r="AQ18618" s="61"/>
      <c r="AR18618" s="61"/>
      <c r="AS18618" s="61"/>
      <c r="AT18618" s="61"/>
      <c r="AU18618" s="61"/>
      <c r="AV18618" s="61"/>
      <c r="AW18618" s="61"/>
      <c r="AX18618" s="61"/>
      <c r="AY18618" s="61"/>
      <c r="AZ18618" s="61"/>
      <c r="BA18618" s="61"/>
    </row>
    <row r="18619" spans="39:53" x14ac:dyDescent="0.2">
      <c r="AM18619" s="61"/>
      <c r="AN18619" s="61"/>
      <c r="AO18619" s="171"/>
      <c r="AP18619" s="61"/>
      <c r="AQ18619" s="61"/>
      <c r="AR18619" s="61"/>
      <c r="AS18619" s="61"/>
      <c r="AT18619" s="61"/>
      <c r="AU18619" s="61"/>
      <c r="AV18619" s="61"/>
      <c r="AW18619" s="61"/>
      <c r="AX18619" s="61"/>
      <c r="AY18619" s="61"/>
      <c r="AZ18619" s="61"/>
      <c r="BA18619" s="61"/>
    </row>
    <row r="18620" spans="39:53" x14ac:dyDescent="0.2">
      <c r="AM18620" s="61"/>
      <c r="AN18620" s="61"/>
      <c r="AO18620" s="171"/>
      <c r="AP18620" s="61"/>
      <c r="AQ18620" s="61"/>
      <c r="AR18620" s="61"/>
      <c r="AS18620" s="61"/>
      <c r="AT18620" s="61"/>
      <c r="AU18620" s="61"/>
      <c r="AV18620" s="61"/>
      <c r="AW18620" s="61"/>
      <c r="AX18620" s="61"/>
      <c r="AY18620" s="61"/>
      <c r="AZ18620" s="61"/>
      <c r="BA18620" s="61"/>
    </row>
    <row r="18621" spans="39:53" x14ac:dyDescent="0.2">
      <c r="AM18621" s="61"/>
      <c r="AN18621" s="61"/>
      <c r="AO18621" s="171"/>
      <c r="AP18621" s="61"/>
      <c r="AQ18621" s="61"/>
      <c r="AR18621" s="61"/>
      <c r="AS18621" s="61"/>
      <c r="AT18621" s="61"/>
      <c r="AU18621" s="61"/>
      <c r="AV18621" s="61"/>
      <c r="AW18621" s="61"/>
      <c r="AX18621" s="61"/>
      <c r="AY18621" s="61"/>
      <c r="AZ18621" s="61"/>
      <c r="BA18621" s="61"/>
    </row>
    <row r="18622" spans="39:53" x14ac:dyDescent="0.2">
      <c r="AM18622" s="61"/>
      <c r="AN18622" s="61"/>
      <c r="AO18622" s="171"/>
      <c r="AP18622" s="61"/>
      <c r="AQ18622" s="61"/>
      <c r="AR18622" s="61"/>
      <c r="AS18622" s="61"/>
      <c r="AT18622" s="61"/>
      <c r="AU18622" s="61"/>
      <c r="AV18622" s="61"/>
      <c r="AW18622" s="61"/>
      <c r="AX18622" s="61"/>
      <c r="AY18622" s="61"/>
      <c r="AZ18622" s="61"/>
      <c r="BA18622" s="61"/>
    </row>
    <row r="18623" spans="39:53" x14ac:dyDescent="0.2">
      <c r="AM18623" s="61"/>
      <c r="AN18623" s="61"/>
      <c r="AO18623" s="171"/>
      <c r="AP18623" s="61"/>
      <c r="AQ18623" s="61"/>
      <c r="AR18623" s="61"/>
      <c r="AS18623" s="61"/>
      <c r="AT18623" s="61"/>
      <c r="AU18623" s="61"/>
      <c r="AV18623" s="61"/>
      <c r="AW18623" s="61"/>
      <c r="AX18623" s="61"/>
      <c r="AY18623" s="61"/>
      <c r="AZ18623" s="61"/>
      <c r="BA18623" s="61"/>
    </row>
    <row r="18624" spans="39:53" x14ac:dyDescent="0.2">
      <c r="AM18624" s="61"/>
      <c r="AN18624" s="61"/>
      <c r="AO18624" s="171"/>
      <c r="AP18624" s="61"/>
      <c r="AQ18624" s="61"/>
      <c r="AR18624" s="61"/>
      <c r="AS18624" s="61"/>
      <c r="AT18624" s="61"/>
      <c r="AU18624" s="61"/>
      <c r="AV18624" s="61"/>
      <c r="AW18624" s="61"/>
      <c r="AX18624" s="61"/>
      <c r="AY18624" s="61"/>
      <c r="AZ18624" s="61"/>
      <c r="BA18624" s="61"/>
    </row>
    <row r="18625" spans="39:53" x14ac:dyDescent="0.2">
      <c r="AM18625" s="61"/>
      <c r="AN18625" s="61"/>
      <c r="AO18625" s="171"/>
      <c r="AP18625" s="61"/>
      <c r="AQ18625" s="61"/>
      <c r="AR18625" s="61"/>
      <c r="AS18625" s="61"/>
      <c r="AT18625" s="61"/>
      <c r="AU18625" s="61"/>
      <c r="AV18625" s="61"/>
      <c r="AW18625" s="61"/>
      <c r="AX18625" s="61"/>
      <c r="AY18625" s="61"/>
      <c r="AZ18625" s="61"/>
      <c r="BA18625" s="61"/>
    </row>
    <row r="18626" spans="39:53" x14ac:dyDescent="0.2">
      <c r="AM18626" s="61"/>
      <c r="AN18626" s="61"/>
      <c r="AO18626" s="171"/>
      <c r="AP18626" s="61"/>
      <c r="AQ18626" s="61"/>
      <c r="AR18626" s="61"/>
      <c r="AS18626" s="61"/>
      <c r="AT18626" s="61"/>
      <c r="AU18626" s="61"/>
      <c r="AV18626" s="61"/>
      <c r="AW18626" s="61"/>
      <c r="AX18626" s="61"/>
      <c r="AY18626" s="61"/>
      <c r="AZ18626" s="61"/>
      <c r="BA18626" s="61"/>
    </row>
    <row r="18627" spans="39:53" x14ac:dyDescent="0.2">
      <c r="AM18627" s="61"/>
      <c r="AN18627" s="61"/>
      <c r="AO18627" s="171"/>
      <c r="AP18627" s="61"/>
      <c r="AQ18627" s="61"/>
      <c r="AR18627" s="61"/>
      <c r="AS18627" s="61"/>
      <c r="AT18627" s="61"/>
      <c r="AU18627" s="61"/>
      <c r="AV18627" s="61"/>
      <c r="AW18627" s="61"/>
      <c r="AX18627" s="61"/>
      <c r="AY18627" s="61"/>
      <c r="AZ18627" s="61"/>
      <c r="BA18627" s="61"/>
    </row>
    <row r="18628" spans="39:53" x14ac:dyDescent="0.2">
      <c r="AM18628" s="61"/>
      <c r="AN18628" s="61"/>
      <c r="AO18628" s="171"/>
      <c r="AP18628" s="61"/>
      <c r="AQ18628" s="61"/>
      <c r="AR18628" s="61"/>
      <c r="AS18628" s="61"/>
      <c r="AT18628" s="61"/>
      <c r="AU18628" s="61"/>
      <c r="AV18628" s="61"/>
      <c r="AW18628" s="61"/>
      <c r="AX18628" s="61"/>
      <c r="AY18628" s="61"/>
      <c r="AZ18628" s="61"/>
      <c r="BA18628" s="61"/>
    </row>
    <row r="18629" spans="39:53" x14ac:dyDescent="0.2">
      <c r="AM18629" s="61"/>
      <c r="AN18629" s="61"/>
      <c r="AO18629" s="171"/>
      <c r="AP18629" s="61"/>
      <c r="AQ18629" s="61"/>
      <c r="AR18629" s="61"/>
      <c r="AS18629" s="61"/>
      <c r="AT18629" s="61"/>
      <c r="AU18629" s="61"/>
      <c r="AV18629" s="61"/>
      <c r="AW18629" s="61"/>
      <c r="AX18629" s="61"/>
      <c r="AY18629" s="61"/>
      <c r="AZ18629" s="61"/>
      <c r="BA18629" s="61"/>
    </row>
    <row r="18630" spans="39:53" x14ac:dyDescent="0.2">
      <c r="AM18630" s="61"/>
      <c r="AN18630" s="61"/>
      <c r="AO18630" s="171"/>
      <c r="AP18630" s="61"/>
      <c r="AQ18630" s="61"/>
      <c r="AR18630" s="61"/>
      <c r="AS18630" s="61"/>
      <c r="AT18630" s="61"/>
      <c r="AU18630" s="61"/>
      <c r="AV18630" s="61"/>
      <c r="AW18630" s="61"/>
      <c r="AX18630" s="61"/>
      <c r="AY18630" s="61"/>
      <c r="AZ18630" s="61"/>
      <c r="BA18630" s="61"/>
    </row>
    <row r="18631" spans="39:53" x14ac:dyDescent="0.2">
      <c r="AM18631" s="61"/>
      <c r="AN18631" s="61"/>
      <c r="AO18631" s="171"/>
      <c r="AP18631" s="61"/>
      <c r="AQ18631" s="61"/>
      <c r="AR18631" s="61"/>
      <c r="AS18631" s="61"/>
      <c r="AT18631" s="61"/>
      <c r="AU18631" s="61"/>
      <c r="AV18631" s="61"/>
      <c r="AW18631" s="61"/>
      <c r="AX18631" s="61"/>
      <c r="AY18631" s="61"/>
      <c r="AZ18631" s="61"/>
      <c r="BA18631" s="61"/>
    </row>
    <row r="18632" spans="39:53" x14ac:dyDescent="0.2">
      <c r="AM18632" s="61"/>
      <c r="AN18632" s="61"/>
      <c r="AO18632" s="171"/>
      <c r="AP18632" s="61"/>
      <c r="AQ18632" s="61"/>
      <c r="AR18632" s="61"/>
      <c r="AS18632" s="61"/>
      <c r="AT18632" s="61"/>
      <c r="AU18632" s="61"/>
      <c r="AV18632" s="61"/>
      <c r="AW18632" s="61"/>
      <c r="AX18632" s="61"/>
      <c r="AY18632" s="61"/>
      <c r="AZ18632" s="61"/>
      <c r="BA18632" s="61"/>
    </row>
    <row r="18633" spans="39:53" x14ac:dyDescent="0.2">
      <c r="AM18633" s="61"/>
      <c r="AN18633" s="61"/>
      <c r="AO18633" s="171"/>
      <c r="AP18633" s="61"/>
      <c r="AQ18633" s="61"/>
      <c r="AR18633" s="61"/>
      <c r="AS18633" s="61"/>
      <c r="AT18633" s="61"/>
      <c r="AU18633" s="61"/>
      <c r="AV18633" s="61"/>
      <c r="AW18633" s="61"/>
      <c r="AX18633" s="61"/>
      <c r="AY18633" s="61"/>
      <c r="AZ18633" s="61"/>
      <c r="BA18633" s="61"/>
    </row>
    <row r="18634" spans="39:53" x14ac:dyDescent="0.2">
      <c r="AM18634" s="61"/>
      <c r="AN18634" s="61"/>
      <c r="AO18634" s="171"/>
      <c r="AP18634" s="61"/>
      <c r="AQ18634" s="61"/>
      <c r="AR18634" s="61"/>
      <c r="AS18634" s="61"/>
      <c r="AT18634" s="61"/>
      <c r="AU18634" s="61"/>
      <c r="AV18634" s="61"/>
      <c r="AW18634" s="61"/>
      <c r="AX18634" s="61"/>
      <c r="AY18634" s="61"/>
      <c r="AZ18634" s="61"/>
      <c r="BA18634" s="61"/>
    </row>
    <row r="18635" spans="39:53" x14ac:dyDescent="0.2">
      <c r="AM18635" s="61"/>
      <c r="AN18635" s="61"/>
      <c r="AO18635" s="171"/>
      <c r="AP18635" s="61"/>
      <c r="AQ18635" s="61"/>
      <c r="AR18635" s="61"/>
      <c r="AS18635" s="61"/>
      <c r="AT18635" s="61"/>
      <c r="AU18635" s="61"/>
      <c r="AV18635" s="61"/>
      <c r="AW18635" s="61"/>
      <c r="AX18635" s="61"/>
      <c r="AY18635" s="61"/>
      <c r="AZ18635" s="61"/>
      <c r="BA18635" s="61"/>
    </row>
    <row r="18636" spans="39:53" x14ac:dyDescent="0.2">
      <c r="AM18636" s="61"/>
      <c r="AN18636" s="61"/>
      <c r="AO18636" s="171"/>
      <c r="AP18636" s="61"/>
      <c r="AQ18636" s="61"/>
      <c r="AR18636" s="61"/>
      <c r="AS18636" s="61"/>
      <c r="AT18636" s="61"/>
      <c r="AU18636" s="61"/>
      <c r="AV18636" s="61"/>
      <c r="AW18636" s="61"/>
      <c r="AX18636" s="61"/>
      <c r="AY18636" s="61"/>
      <c r="AZ18636" s="61"/>
      <c r="BA18636" s="61"/>
    </row>
    <row r="18637" spans="39:53" x14ac:dyDescent="0.2">
      <c r="AM18637" s="61"/>
      <c r="AN18637" s="61"/>
      <c r="AO18637" s="171"/>
      <c r="AP18637" s="61"/>
      <c r="AQ18637" s="61"/>
      <c r="AR18637" s="61"/>
      <c r="AS18637" s="61"/>
      <c r="AT18637" s="61"/>
      <c r="AU18637" s="61"/>
      <c r="AV18637" s="61"/>
      <c r="AW18637" s="61"/>
      <c r="AX18637" s="61"/>
      <c r="AY18637" s="61"/>
      <c r="AZ18637" s="61"/>
      <c r="BA18637" s="61"/>
    </row>
    <row r="18638" spans="39:53" x14ac:dyDescent="0.2">
      <c r="AM18638" s="61"/>
      <c r="AN18638" s="61"/>
      <c r="AO18638" s="171"/>
      <c r="AP18638" s="61"/>
      <c r="AQ18638" s="61"/>
      <c r="AR18638" s="61"/>
      <c r="AS18638" s="61"/>
      <c r="AT18638" s="61"/>
      <c r="AU18638" s="61"/>
      <c r="AV18638" s="61"/>
      <c r="AW18638" s="61"/>
      <c r="AX18638" s="61"/>
      <c r="AY18638" s="61"/>
      <c r="AZ18638" s="61"/>
      <c r="BA18638" s="61"/>
    </row>
    <row r="18639" spans="39:53" x14ac:dyDescent="0.2">
      <c r="AM18639" s="61"/>
      <c r="AN18639" s="61"/>
      <c r="AO18639" s="171"/>
      <c r="AP18639" s="61"/>
      <c r="AQ18639" s="61"/>
      <c r="AR18639" s="61"/>
      <c r="AS18639" s="61"/>
      <c r="AT18639" s="61"/>
      <c r="AU18639" s="61"/>
      <c r="AV18639" s="61"/>
      <c r="AW18639" s="61"/>
      <c r="AX18639" s="61"/>
      <c r="AY18639" s="61"/>
      <c r="AZ18639" s="61"/>
      <c r="BA18639" s="61"/>
    </row>
    <row r="18640" spans="39:53" x14ac:dyDescent="0.2">
      <c r="AM18640" s="61"/>
      <c r="AN18640" s="61"/>
      <c r="AO18640" s="171"/>
      <c r="AP18640" s="61"/>
      <c r="AQ18640" s="61"/>
      <c r="AR18640" s="61"/>
      <c r="AS18640" s="61"/>
      <c r="AT18640" s="61"/>
      <c r="AU18640" s="61"/>
      <c r="AV18640" s="61"/>
      <c r="AW18640" s="61"/>
      <c r="AX18640" s="61"/>
      <c r="AY18640" s="61"/>
      <c r="AZ18640" s="61"/>
      <c r="BA18640" s="61"/>
    </row>
    <row r="18641" spans="39:53" x14ac:dyDescent="0.2">
      <c r="AM18641" s="61"/>
      <c r="AN18641" s="61"/>
      <c r="AO18641" s="171"/>
      <c r="AP18641" s="61"/>
      <c r="AQ18641" s="61"/>
      <c r="AR18641" s="61"/>
      <c r="AS18641" s="61"/>
      <c r="AT18641" s="61"/>
      <c r="AU18641" s="61"/>
      <c r="AV18641" s="61"/>
      <c r="AW18641" s="61"/>
      <c r="AX18641" s="61"/>
      <c r="AY18641" s="61"/>
      <c r="AZ18641" s="61"/>
      <c r="BA18641" s="61"/>
    </row>
    <row r="18642" spans="39:53" x14ac:dyDescent="0.2">
      <c r="AM18642" s="61"/>
      <c r="AN18642" s="61"/>
      <c r="AO18642" s="171"/>
      <c r="AP18642" s="61"/>
      <c r="AQ18642" s="61"/>
      <c r="AR18642" s="61"/>
      <c r="AS18642" s="61"/>
      <c r="AT18642" s="61"/>
      <c r="AU18642" s="61"/>
      <c r="AV18642" s="61"/>
      <c r="AW18642" s="61"/>
      <c r="AX18642" s="61"/>
      <c r="AY18642" s="61"/>
      <c r="AZ18642" s="61"/>
      <c r="BA18642" s="61"/>
    </row>
    <row r="18643" spans="39:53" x14ac:dyDescent="0.2">
      <c r="AM18643" s="61"/>
      <c r="AN18643" s="61"/>
      <c r="AO18643" s="171"/>
      <c r="AP18643" s="61"/>
      <c r="AQ18643" s="61"/>
      <c r="AR18643" s="61"/>
      <c r="AS18643" s="61"/>
      <c r="AT18643" s="61"/>
      <c r="AU18643" s="61"/>
      <c r="AV18643" s="61"/>
      <c r="AW18643" s="61"/>
      <c r="AX18643" s="61"/>
      <c r="AY18643" s="61"/>
      <c r="AZ18643" s="61"/>
      <c r="BA18643" s="61"/>
    </row>
    <row r="18644" spans="39:53" x14ac:dyDescent="0.2">
      <c r="AM18644" s="61"/>
      <c r="AN18644" s="61"/>
      <c r="AO18644" s="171"/>
      <c r="AP18644" s="61"/>
      <c r="AQ18644" s="61"/>
      <c r="AR18644" s="61"/>
      <c r="AS18644" s="61"/>
      <c r="AT18644" s="61"/>
      <c r="AU18644" s="61"/>
      <c r="AV18644" s="61"/>
      <c r="AW18644" s="61"/>
      <c r="AX18644" s="61"/>
      <c r="AY18644" s="61"/>
      <c r="AZ18644" s="61"/>
      <c r="BA18644" s="61"/>
    </row>
    <row r="18645" spans="39:53" x14ac:dyDescent="0.2">
      <c r="AM18645" s="61"/>
      <c r="AN18645" s="61"/>
      <c r="AO18645" s="171"/>
      <c r="AP18645" s="61"/>
      <c r="AQ18645" s="61"/>
      <c r="AR18645" s="61"/>
      <c r="AS18645" s="61"/>
      <c r="AT18645" s="61"/>
      <c r="AU18645" s="61"/>
      <c r="AV18645" s="61"/>
      <c r="AW18645" s="61"/>
      <c r="AX18645" s="61"/>
      <c r="AY18645" s="61"/>
      <c r="AZ18645" s="61"/>
      <c r="BA18645" s="61"/>
    </row>
    <row r="18646" spans="39:53" x14ac:dyDescent="0.2">
      <c r="AM18646" s="61"/>
      <c r="AN18646" s="61"/>
      <c r="AO18646" s="171"/>
      <c r="AP18646" s="61"/>
      <c r="AQ18646" s="61"/>
      <c r="AR18646" s="61"/>
      <c r="AS18646" s="61"/>
      <c r="AT18646" s="61"/>
      <c r="AU18646" s="61"/>
      <c r="AV18646" s="61"/>
      <c r="AW18646" s="61"/>
      <c r="AX18646" s="61"/>
      <c r="AY18646" s="61"/>
      <c r="AZ18646" s="61"/>
      <c r="BA18646" s="61"/>
    </row>
    <row r="18647" spans="39:53" x14ac:dyDescent="0.2">
      <c r="AM18647" s="61"/>
      <c r="AN18647" s="61"/>
      <c r="AO18647" s="171"/>
      <c r="AP18647" s="61"/>
      <c r="AQ18647" s="61"/>
      <c r="AR18647" s="61"/>
      <c r="AS18647" s="61"/>
      <c r="AT18647" s="61"/>
      <c r="AU18647" s="61"/>
      <c r="AV18647" s="61"/>
      <c r="AW18647" s="61"/>
      <c r="AX18647" s="61"/>
      <c r="AY18647" s="61"/>
      <c r="AZ18647" s="61"/>
      <c r="BA18647" s="61"/>
    </row>
    <row r="18648" spans="39:53" x14ac:dyDescent="0.2">
      <c r="AM18648" s="61"/>
      <c r="AN18648" s="61"/>
      <c r="AO18648" s="171"/>
      <c r="AP18648" s="61"/>
      <c r="AQ18648" s="61"/>
      <c r="AR18648" s="61"/>
      <c r="AS18648" s="61"/>
      <c r="AT18648" s="61"/>
      <c r="AU18648" s="61"/>
      <c r="AV18648" s="61"/>
      <c r="AW18648" s="61"/>
      <c r="AX18648" s="61"/>
      <c r="AY18648" s="61"/>
      <c r="AZ18648" s="61"/>
      <c r="BA18648" s="61"/>
    </row>
    <row r="18649" spans="39:53" x14ac:dyDescent="0.2">
      <c r="AM18649" s="61"/>
      <c r="AN18649" s="61"/>
      <c r="AO18649" s="171"/>
      <c r="AP18649" s="61"/>
      <c r="AQ18649" s="61"/>
      <c r="AR18649" s="61"/>
      <c r="AS18649" s="61"/>
      <c r="AT18649" s="61"/>
      <c r="AU18649" s="61"/>
      <c r="AV18649" s="61"/>
      <c r="AW18649" s="61"/>
      <c r="AX18649" s="61"/>
      <c r="AY18649" s="61"/>
      <c r="AZ18649" s="61"/>
      <c r="BA18649" s="61"/>
    </row>
    <row r="18650" spans="39:53" x14ac:dyDescent="0.2">
      <c r="AM18650" s="61"/>
      <c r="AN18650" s="61"/>
      <c r="AO18650" s="171"/>
      <c r="AP18650" s="61"/>
      <c r="AQ18650" s="61"/>
      <c r="AR18650" s="61"/>
      <c r="AS18650" s="61"/>
      <c r="AT18650" s="61"/>
      <c r="AU18650" s="61"/>
      <c r="AV18650" s="61"/>
      <c r="AW18650" s="61"/>
      <c r="AX18650" s="61"/>
      <c r="AY18650" s="61"/>
      <c r="AZ18650" s="61"/>
      <c r="BA18650" s="61"/>
    </row>
    <row r="18651" spans="39:53" x14ac:dyDescent="0.2">
      <c r="AM18651" s="61"/>
      <c r="AN18651" s="61"/>
      <c r="AO18651" s="171"/>
      <c r="AP18651" s="61"/>
      <c r="AQ18651" s="61"/>
      <c r="AR18651" s="61"/>
      <c r="AS18651" s="61"/>
      <c r="AT18651" s="61"/>
      <c r="AU18651" s="61"/>
      <c r="AV18651" s="61"/>
      <c r="AW18651" s="61"/>
      <c r="AX18651" s="61"/>
      <c r="AY18651" s="61"/>
      <c r="AZ18651" s="61"/>
      <c r="BA18651" s="61"/>
    </row>
    <row r="18652" spans="39:53" x14ac:dyDescent="0.2">
      <c r="AM18652" s="61"/>
      <c r="AN18652" s="61"/>
      <c r="AO18652" s="171"/>
      <c r="AP18652" s="61"/>
      <c r="AQ18652" s="61"/>
      <c r="AR18652" s="61"/>
      <c r="AS18652" s="61"/>
      <c r="AT18652" s="61"/>
      <c r="AU18652" s="61"/>
      <c r="AV18652" s="61"/>
      <c r="AW18652" s="61"/>
      <c r="AX18652" s="61"/>
      <c r="AY18652" s="61"/>
      <c r="AZ18652" s="61"/>
      <c r="BA18652" s="61"/>
    </row>
    <row r="18653" spans="39:53" x14ac:dyDescent="0.2">
      <c r="AM18653" s="61"/>
      <c r="AN18653" s="61"/>
      <c r="AO18653" s="171"/>
      <c r="AP18653" s="61"/>
      <c r="AQ18653" s="61"/>
      <c r="AR18653" s="61"/>
      <c r="AS18653" s="61"/>
      <c r="AT18653" s="61"/>
      <c r="AU18653" s="61"/>
      <c r="AV18653" s="61"/>
      <c r="AW18653" s="61"/>
      <c r="AX18653" s="61"/>
      <c r="AY18653" s="61"/>
      <c r="AZ18653" s="61"/>
      <c r="BA18653" s="61"/>
    </row>
    <row r="18654" spans="39:53" x14ac:dyDescent="0.2">
      <c r="AM18654" s="61"/>
      <c r="AN18654" s="61"/>
      <c r="AO18654" s="171"/>
      <c r="AP18654" s="61"/>
      <c r="AQ18654" s="61"/>
      <c r="AR18654" s="61"/>
      <c r="AS18654" s="61"/>
      <c r="AT18654" s="61"/>
      <c r="AU18654" s="61"/>
      <c r="AV18654" s="61"/>
      <c r="AW18654" s="61"/>
      <c r="AX18654" s="61"/>
      <c r="AY18654" s="61"/>
      <c r="AZ18654" s="61"/>
      <c r="BA18654" s="61"/>
    </row>
    <row r="18655" spans="39:53" x14ac:dyDescent="0.2">
      <c r="AM18655" s="61"/>
      <c r="AN18655" s="61"/>
      <c r="AO18655" s="171"/>
      <c r="AP18655" s="61"/>
      <c r="AQ18655" s="61"/>
      <c r="AR18655" s="61"/>
      <c r="AS18655" s="61"/>
      <c r="AT18655" s="61"/>
      <c r="AU18655" s="61"/>
      <c r="AV18655" s="61"/>
      <c r="AW18655" s="61"/>
      <c r="AX18655" s="61"/>
      <c r="AY18655" s="61"/>
      <c r="AZ18655" s="61"/>
      <c r="BA18655" s="61"/>
    </row>
    <row r="18656" spans="39:53" x14ac:dyDescent="0.2">
      <c r="AM18656" s="61"/>
      <c r="AN18656" s="61"/>
      <c r="AO18656" s="171"/>
      <c r="AP18656" s="61"/>
      <c r="AQ18656" s="61"/>
      <c r="AR18656" s="61"/>
      <c r="AS18656" s="61"/>
      <c r="AT18656" s="61"/>
      <c r="AU18656" s="61"/>
      <c r="AV18656" s="61"/>
      <c r="AW18656" s="61"/>
      <c r="AX18656" s="61"/>
      <c r="AY18656" s="61"/>
      <c r="AZ18656" s="61"/>
      <c r="BA18656" s="61"/>
    </row>
    <row r="18657" spans="39:53" x14ac:dyDescent="0.2">
      <c r="AM18657" s="61"/>
      <c r="AN18657" s="61"/>
      <c r="AO18657" s="171"/>
      <c r="AP18657" s="61"/>
      <c r="AQ18657" s="61"/>
      <c r="AR18657" s="61"/>
      <c r="AS18657" s="61"/>
      <c r="AT18657" s="61"/>
      <c r="AU18657" s="61"/>
      <c r="AV18657" s="61"/>
      <c r="AW18657" s="61"/>
      <c r="AX18657" s="61"/>
      <c r="AY18657" s="61"/>
      <c r="AZ18657" s="61"/>
      <c r="BA18657" s="61"/>
    </row>
    <row r="18658" spans="39:53" x14ac:dyDescent="0.2">
      <c r="AM18658" s="61"/>
      <c r="AN18658" s="61"/>
      <c r="AO18658" s="171"/>
      <c r="AP18658" s="61"/>
      <c r="AQ18658" s="61"/>
      <c r="AR18658" s="61"/>
      <c r="AS18658" s="61"/>
      <c r="AT18658" s="61"/>
      <c r="AU18658" s="61"/>
      <c r="AV18658" s="61"/>
      <c r="AW18658" s="61"/>
      <c r="AX18658" s="61"/>
      <c r="AY18658" s="61"/>
      <c r="AZ18658" s="61"/>
      <c r="BA18658" s="61"/>
    </row>
    <row r="18659" spans="39:53" x14ac:dyDescent="0.2">
      <c r="AM18659" s="61"/>
      <c r="AN18659" s="61"/>
      <c r="AO18659" s="171"/>
      <c r="AP18659" s="61"/>
      <c r="AQ18659" s="61"/>
      <c r="AR18659" s="61"/>
      <c r="AS18659" s="61"/>
      <c r="AT18659" s="61"/>
      <c r="AU18659" s="61"/>
      <c r="AV18659" s="61"/>
      <c r="AW18659" s="61"/>
      <c r="AX18659" s="61"/>
      <c r="AY18659" s="61"/>
      <c r="AZ18659" s="61"/>
      <c r="BA18659" s="61"/>
    </row>
    <row r="18660" spans="39:53" x14ac:dyDescent="0.2">
      <c r="AM18660" s="61"/>
      <c r="AN18660" s="61"/>
      <c r="AO18660" s="171"/>
      <c r="AP18660" s="61"/>
      <c r="AQ18660" s="61"/>
      <c r="AR18660" s="61"/>
      <c r="AS18660" s="61"/>
      <c r="AT18660" s="61"/>
      <c r="AU18660" s="61"/>
      <c r="AV18660" s="61"/>
      <c r="AW18660" s="61"/>
      <c r="AX18660" s="61"/>
      <c r="AY18660" s="61"/>
      <c r="AZ18660" s="61"/>
      <c r="BA18660" s="61"/>
    </row>
    <row r="18661" spans="39:53" x14ac:dyDescent="0.2">
      <c r="AM18661" s="61"/>
      <c r="AN18661" s="61"/>
      <c r="AO18661" s="171"/>
      <c r="AP18661" s="61"/>
      <c r="AQ18661" s="61"/>
      <c r="AR18661" s="61"/>
      <c r="AS18661" s="61"/>
      <c r="AT18661" s="61"/>
      <c r="AU18661" s="61"/>
      <c r="AV18661" s="61"/>
      <c r="AW18661" s="61"/>
      <c r="AX18661" s="61"/>
      <c r="AY18661" s="61"/>
      <c r="AZ18661" s="61"/>
      <c r="BA18661" s="61"/>
    </row>
    <row r="18662" spans="39:53" x14ac:dyDescent="0.2">
      <c r="AM18662" s="61"/>
      <c r="AN18662" s="61"/>
      <c r="AO18662" s="171"/>
      <c r="AP18662" s="61"/>
      <c r="AQ18662" s="61"/>
      <c r="AR18662" s="61"/>
      <c r="AS18662" s="61"/>
      <c r="AT18662" s="61"/>
      <c r="AU18662" s="61"/>
      <c r="AV18662" s="61"/>
      <c r="AW18662" s="61"/>
      <c r="AX18662" s="61"/>
      <c r="AY18662" s="61"/>
      <c r="AZ18662" s="61"/>
      <c r="BA18662" s="61"/>
    </row>
    <row r="18663" spans="39:53" x14ac:dyDescent="0.2">
      <c r="AM18663" s="61"/>
      <c r="AN18663" s="61"/>
      <c r="AO18663" s="171"/>
      <c r="AP18663" s="61"/>
      <c r="AQ18663" s="61"/>
      <c r="AR18663" s="61"/>
      <c r="AS18663" s="61"/>
      <c r="AT18663" s="61"/>
      <c r="AU18663" s="61"/>
      <c r="AV18663" s="61"/>
      <c r="AW18663" s="61"/>
      <c r="AX18663" s="61"/>
      <c r="AY18663" s="61"/>
      <c r="AZ18663" s="61"/>
      <c r="BA18663" s="61"/>
    </row>
    <row r="18664" spans="39:53" x14ac:dyDescent="0.2">
      <c r="AM18664" s="61"/>
      <c r="AN18664" s="61"/>
      <c r="AO18664" s="171"/>
      <c r="AP18664" s="61"/>
      <c r="AQ18664" s="61"/>
      <c r="AR18664" s="61"/>
      <c r="AS18664" s="61"/>
      <c r="AT18664" s="61"/>
      <c r="AU18664" s="61"/>
      <c r="AV18664" s="61"/>
      <c r="AW18664" s="61"/>
      <c r="AX18664" s="61"/>
      <c r="AY18664" s="61"/>
      <c r="AZ18664" s="61"/>
      <c r="BA18664" s="61"/>
    </row>
    <row r="18665" spans="39:53" x14ac:dyDescent="0.2">
      <c r="AM18665" s="61"/>
      <c r="AN18665" s="61"/>
      <c r="AO18665" s="171"/>
      <c r="AP18665" s="61"/>
      <c r="AQ18665" s="61"/>
      <c r="AR18665" s="61"/>
      <c r="AS18665" s="61"/>
      <c r="AT18665" s="61"/>
      <c r="AU18665" s="61"/>
      <c r="AV18665" s="61"/>
      <c r="AW18665" s="61"/>
      <c r="AX18665" s="61"/>
      <c r="AY18665" s="61"/>
      <c r="AZ18665" s="61"/>
      <c r="BA18665" s="61"/>
    </row>
    <row r="18666" spans="39:53" x14ac:dyDescent="0.2">
      <c r="AM18666" s="61"/>
      <c r="AN18666" s="61"/>
      <c r="AO18666" s="171"/>
      <c r="AP18666" s="61"/>
      <c r="AQ18666" s="61"/>
      <c r="AR18666" s="61"/>
      <c r="AS18666" s="61"/>
      <c r="AT18666" s="61"/>
      <c r="AU18666" s="61"/>
      <c r="AV18666" s="61"/>
      <c r="AW18666" s="61"/>
      <c r="AX18666" s="61"/>
      <c r="AY18666" s="61"/>
      <c r="AZ18666" s="61"/>
      <c r="BA18666" s="61"/>
    </row>
    <row r="18667" spans="39:53" x14ac:dyDescent="0.2">
      <c r="AM18667" s="61"/>
      <c r="AN18667" s="61"/>
      <c r="AO18667" s="171"/>
      <c r="AP18667" s="61"/>
      <c r="AQ18667" s="61"/>
      <c r="AR18667" s="61"/>
      <c r="AS18667" s="61"/>
      <c r="AT18667" s="61"/>
      <c r="AU18667" s="61"/>
      <c r="AV18667" s="61"/>
      <c r="AW18667" s="61"/>
      <c r="AX18667" s="61"/>
      <c r="AY18667" s="61"/>
      <c r="AZ18667" s="61"/>
      <c r="BA18667" s="61"/>
    </row>
    <row r="18668" spans="39:53" x14ac:dyDescent="0.2">
      <c r="AM18668" s="61"/>
      <c r="AN18668" s="61"/>
      <c r="AO18668" s="171"/>
      <c r="AP18668" s="61"/>
      <c r="AQ18668" s="61"/>
      <c r="AR18668" s="61"/>
      <c r="AS18668" s="61"/>
      <c r="AT18668" s="61"/>
      <c r="AU18668" s="61"/>
      <c r="AV18668" s="61"/>
      <c r="AW18668" s="61"/>
      <c r="AX18668" s="61"/>
      <c r="AY18668" s="61"/>
      <c r="AZ18668" s="61"/>
      <c r="BA18668" s="61"/>
    </row>
    <row r="18669" spans="39:53" x14ac:dyDescent="0.2">
      <c r="AM18669" s="61"/>
      <c r="AN18669" s="61"/>
      <c r="AO18669" s="171"/>
      <c r="AP18669" s="61"/>
      <c r="AQ18669" s="61"/>
      <c r="AR18669" s="61"/>
      <c r="AS18669" s="61"/>
      <c r="AT18669" s="61"/>
      <c r="AU18669" s="61"/>
      <c r="AV18669" s="61"/>
      <c r="AW18669" s="61"/>
      <c r="AX18669" s="61"/>
      <c r="AY18669" s="61"/>
      <c r="AZ18669" s="61"/>
      <c r="BA18669" s="61"/>
    </row>
    <row r="18670" spans="39:53" x14ac:dyDescent="0.2">
      <c r="AM18670" s="61"/>
      <c r="AN18670" s="61"/>
      <c r="AO18670" s="171"/>
      <c r="AP18670" s="61"/>
      <c r="AQ18670" s="61"/>
      <c r="AR18670" s="61"/>
      <c r="AS18670" s="61"/>
      <c r="AT18670" s="61"/>
      <c r="AU18670" s="61"/>
      <c r="AV18670" s="61"/>
      <c r="AW18670" s="61"/>
      <c r="AX18670" s="61"/>
      <c r="AY18670" s="61"/>
      <c r="AZ18670" s="61"/>
      <c r="BA18670" s="61"/>
    </row>
    <row r="18671" spans="39:53" x14ac:dyDescent="0.2">
      <c r="AM18671" s="61"/>
      <c r="AN18671" s="61"/>
      <c r="AO18671" s="171"/>
      <c r="AP18671" s="61"/>
      <c r="AQ18671" s="61"/>
      <c r="AR18671" s="61"/>
      <c r="AS18671" s="61"/>
      <c r="AT18671" s="61"/>
      <c r="AU18671" s="61"/>
      <c r="AV18671" s="61"/>
      <c r="AW18671" s="61"/>
      <c r="AX18671" s="61"/>
      <c r="AY18671" s="61"/>
      <c r="AZ18671" s="61"/>
      <c r="BA18671" s="61"/>
    </row>
    <row r="18672" spans="39:53" x14ac:dyDescent="0.2">
      <c r="AM18672" s="61"/>
      <c r="AN18672" s="61"/>
      <c r="AO18672" s="171"/>
      <c r="AP18672" s="61"/>
      <c r="AQ18672" s="61"/>
      <c r="AR18672" s="61"/>
      <c r="AS18672" s="61"/>
      <c r="AT18672" s="61"/>
      <c r="AU18672" s="61"/>
      <c r="AV18672" s="61"/>
      <c r="AW18672" s="61"/>
      <c r="AX18672" s="61"/>
      <c r="AY18672" s="61"/>
      <c r="AZ18672" s="61"/>
      <c r="BA18672" s="61"/>
    </row>
    <row r="18673" spans="39:53" x14ac:dyDescent="0.2">
      <c r="AM18673" s="61"/>
      <c r="AN18673" s="61"/>
      <c r="AO18673" s="171"/>
      <c r="AP18673" s="61"/>
      <c r="AQ18673" s="61"/>
      <c r="AR18673" s="61"/>
      <c r="AS18673" s="61"/>
      <c r="AT18673" s="61"/>
      <c r="AU18673" s="61"/>
      <c r="AV18673" s="61"/>
      <c r="AW18673" s="61"/>
      <c r="AX18673" s="61"/>
      <c r="AY18673" s="61"/>
      <c r="AZ18673" s="61"/>
      <c r="BA18673" s="61"/>
    </row>
    <row r="18674" spans="39:53" x14ac:dyDescent="0.2">
      <c r="AM18674" s="61"/>
      <c r="AN18674" s="61"/>
      <c r="AO18674" s="171"/>
      <c r="AP18674" s="61"/>
      <c r="AQ18674" s="61"/>
      <c r="AR18674" s="61"/>
      <c r="AS18674" s="61"/>
      <c r="AT18674" s="61"/>
      <c r="AU18674" s="61"/>
      <c r="AV18674" s="61"/>
      <c r="AW18674" s="61"/>
      <c r="AX18674" s="61"/>
      <c r="AY18674" s="61"/>
      <c r="AZ18674" s="61"/>
      <c r="BA18674" s="61"/>
    </row>
    <row r="18675" spans="39:53" x14ac:dyDescent="0.2">
      <c r="AM18675" s="61"/>
      <c r="AN18675" s="61"/>
      <c r="AO18675" s="171"/>
      <c r="AP18675" s="61"/>
      <c r="AQ18675" s="61"/>
      <c r="AR18675" s="61"/>
      <c r="AS18675" s="61"/>
      <c r="AT18675" s="61"/>
      <c r="AU18675" s="61"/>
      <c r="AV18675" s="61"/>
      <c r="AW18675" s="61"/>
      <c r="AX18675" s="61"/>
      <c r="AY18675" s="61"/>
      <c r="AZ18675" s="61"/>
      <c r="BA18675" s="61"/>
    </row>
    <row r="18676" spans="39:53" x14ac:dyDescent="0.2">
      <c r="AM18676" s="61"/>
      <c r="AN18676" s="61"/>
      <c r="AO18676" s="171"/>
      <c r="AP18676" s="61"/>
      <c r="AQ18676" s="61"/>
      <c r="AR18676" s="61"/>
      <c r="AS18676" s="61"/>
      <c r="AT18676" s="61"/>
      <c r="AU18676" s="61"/>
      <c r="AV18676" s="61"/>
      <c r="AW18676" s="61"/>
      <c r="AX18676" s="61"/>
      <c r="AY18676" s="61"/>
      <c r="AZ18676" s="61"/>
      <c r="BA18676" s="61"/>
    </row>
    <row r="18677" spans="39:53" x14ac:dyDescent="0.2">
      <c r="AM18677" s="61"/>
      <c r="AN18677" s="61"/>
      <c r="AO18677" s="171"/>
      <c r="AP18677" s="61"/>
      <c r="AQ18677" s="61"/>
      <c r="AR18677" s="61"/>
      <c r="AS18677" s="61"/>
      <c r="AT18677" s="61"/>
      <c r="AU18677" s="61"/>
      <c r="AV18677" s="61"/>
      <c r="AW18677" s="61"/>
      <c r="AX18677" s="61"/>
      <c r="AY18677" s="61"/>
      <c r="AZ18677" s="61"/>
      <c r="BA18677" s="61"/>
    </row>
    <row r="18678" spans="39:53" x14ac:dyDescent="0.2">
      <c r="AM18678" s="61"/>
      <c r="AN18678" s="61"/>
      <c r="AO18678" s="171"/>
      <c r="AP18678" s="61"/>
      <c r="AQ18678" s="61"/>
      <c r="AR18678" s="61"/>
      <c r="AS18678" s="61"/>
      <c r="AT18678" s="61"/>
      <c r="AU18678" s="61"/>
      <c r="AV18678" s="61"/>
      <c r="AW18678" s="61"/>
      <c r="AX18678" s="61"/>
      <c r="AY18678" s="61"/>
      <c r="AZ18678" s="61"/>
      <c r="BA18678" s="61"/>
    </row>
    <row r="18679" spans="39:53" x14ac:dyDescent="0.2">
      <c r="AM18679" s="61"/>
      <c r="AN18679" s="61"/>
      <c r="AO18679" s="171"/>
      <c r="AP18679" s="61"/>
      <c r="AQ18679" s="61"/>
      <c r="AR18679" s="61"/>
      <c r="AS18679" s="61"/>
      <c r="AT18679" s="61"/>
      <c r="AU18679" s="61"/>
      <c r="AV18679" s="61"/>
      <c r="AW18679" s="61"/>
      <c r="AX18679" s="61"/>
      <c r="AY18679" s="61"/>
      <c r="AZ18679" s="61"/>
      <c r="BA18679" s="61"/>
    </row>
    <row r="18680" spans="39:53" x14ac:dyDescent="0.2">
      <c r="AM18680" s="61"/>
      <c r="AN18680" s="61"/>
      <c r="AO18680" s="171"/>
      <c r="AP18680" s="61"/>
      <c r="AQ18680" s="61"/>
      <c r="AR18680" s="61"/>
      <c r="AS18680" s="61"/>
      <c r="AT18680" s="61"/>
      <c r="AU18680" s="61"/>
      <c r="AV18680" s="61"/>
      <c r="AW18680" s="61"/>
      <c r="AX18680" s="61"/>
      <c r="AY18680" s="61"/>
      <c r="AZ18680" s="61"/>
      <c r="BA18680" s="61"/>
    </row>
    <row r="18681" spans="39:53" x14ac:dyDescent="0.2">
      <c r="AM18681" s="61"/>
      <c r="AN18681" s="61"/>
      <c r="AO18681" s="171"/>
      <c r="AP18681" s="61"/>
      <c r="AQ18681" s="61"/>
      <c r="AR18681" s="61"/>
      <c r="AS18681" s="61"/>
      <c r="AT18681" s="61"/>
      <c r="AU18681" s="61"/>
      <c r="AV18681" s="61"/>
      <c r="AW18681" s="61"/>
      <c r="AX18681" s="61"/>
      <c r="AY18681" s="61"/>
      <c r="AZ18681" s="61"/>
      <c r="BA18681" s="61"/>
    </row>
    <row r="18682" spans="39:53" x14ac:dyDescent="0.2">
      <c r="AM18682" s="61"/>
      <c r="AN18682" s="61"/>
      <c r="AO18682" s="171"/>
      <c r="AP18682" s="61"/>
      <c r="AQ18682" s="61"/>
      <c r="AR18682" s="61"/>
      <c r="AS18682" s="61"/>
      <c r="AT18682" s="61"/>
      <c r="AU18682" s="61"/>
      <c r="AV18682" s="61"/>
      <c r="AW18682" s="61"/>
      <c r="AX18682" s="61"/>
      <c r="AY18682" s="61"/>
      <c r="AZ18682" s="61"/>
      <c r="BA18682" s="61"/>
    </row>
    <row r="18683" spans="39:53" x14ac:dyDescent="0.2">
      <c r="AM18683" s="61"/>
      <c r="AN18683" s="61"/>
      <c r="AO18683" s="171"/>
      <c r="AP18683" s="61"/>
      <c r="AQ18683" s="61"/>
      <c r="AR18683" s="61"/>
      <c r="AS18683" s="61"/>
      <c r="AT18683" s="61"/>
      <c r="AU18683" s="61"/>
      <c r="AV18683" s="61"/>
      <c r="AW18683" s="61"/>
      <c r="AX18683" s="61"/>
      <c r="AY18683" s="61"/>
      <c r="AZ18683" s="61"/>
      <c r="BA18683" s="61"/>
    </row>
    <row r="18684" spans="39:53" x14ac:dyDescent="0.2">
      <c r="AM18684" s="61"/>
      <c r="AN18684" s="61"/>
      <c r="AO18684" s="171"/>
      <c r="AP18684" s="61"/>
      <c r="AQ18684" s="61"/>
      <c r="AR18684" s="61"/>
      <c r="AS18684" s="61"/>
      <c r="AT18684" s="61"/>
      <c r="AU18684" s="61"/>
      <c r="AV18684" s="61"/>
      <c r="AW18684" s="61"/>
      <c r="AX18684" s="61"/>
      <c r="AY18684" s="61"/>
      <c r="AZ18684" s="61"/>
      <c r="BA18684" s="61"/>
    </row>
    <row r="18685" spans="39:53" x14ac:dyDescent="0.2">
      <c r="AM18685" s="61"/>
      <c r="AN18685" s="61"/>
      <c r="AO18685" s="171"/>
      <c r="AP18685" s="61"/>
      <c r="AQ18685" s="61"/>
      <c r="AR18685" s="61"/>
      <c r="AS18685" s="61"/>
      <c r="AT18685" s="61"/>
      <c r="AU18685" s="61"/>
      <c r="AV18685" s="61"/>
      <c r="AW18685" s="61"/>
      <c r="AX18685" s="61"/>
      <c r="AY18685" s="61"/>
      <c r="AZ18685" s="61"/>
      <c r="BA18685" s="61"/>
    </row>
    <row r="18686" spans="39:53" x14ac:dyDescent="0.2">
      <c r="AM18686" s="61"/>
      <c r="AN18686" s="61"/>
      <c r="AO18686" s="171"/>
      <c r="AP18686" s="61"/>
      <c r="AQ18686" s="61"/>
      <c r="AR18686" s="61"/>
      <c r="AS18686" s="61"/>
      <c r="AT18686" s="61"/>
      <c r="AU18686" s="61"/>
      <c r="AV18686" s="61"/>
      <c r="AW18686" s="61"/>
      <c r="AX18686" s="61"/>
      <c r="AY18686" s="61"/>
      <c r="AZ18686" s="61"/>
      <c r="BA18686" s="61"/>
    </row>
    <row r="18687" spans="39:53" x14ac:dyDescent="0.2">
      <c r="AM18687" s="61"/>
      <c r="AN18687" s="61"/>
      <c r="AO18687" s="171"/>
      <c r="AP18687" s="61"/>
      <c r="AQ18687" s="61"/>
      <c r="AR18687" s="61"/>
      <c r="AS18687" s="61"/>
      <c r="AT18687" s="61"/>
      <c r="AU18687" s="61"/>
      <c r="AV18687" s="61"/>
      <c r="AW18687" s="61"/>
      <c r="AX18687" s="61"/>
      <c r="AY18687" s="61"/>
      <c r="AZ18687" s="61"/>
      <c r="BA18687" s="61"/>
    </row>
    <row r="18688" spans="39:53" x14ac:dyDescent="0.2">
      <c r="AM18688" s="61"/>
      <c r="AN18688" s="61"/>
      <c r="AO18688" s="171"/>
      <c r="AP18688" s="61"/>
      <c r="AQ18688" s="61"/>
      <c r="AR18688" s="61"/>
      <c r="AS18688" s="61"/>
      <c r="AT18688" s="61"/>
      <c r="AU18688" s="61"/>
      <c r="AV18688" s="61"/>
      <c r="AW18688" s="61"/>
      <c r="AX18688" s="61"/>
      <c r="AY18688" s="61"/>
      <c r="AZ18688" s="61"/>
      <c r="BA18688" s="61"/>
    </row>
    <row r="18689" spans="39:53" x14ac:dyDescent="0.2">
      <c r="AM18689" s="61"/>
      <c r="AN18689" s="61"/>
      <c r="AO18689" s="171"/>
      <c r="AP18689" s="61"/>
      <c r="AQ18689" s="61"/>
      <c r="AR18689" s="61"/>
      <c r="AS18689" s="61"/>
      <c r="AT18689" s="61"/>
      <c r="AU18689" s="61"/>
      <c r="AV18689" s="61"/>
      <c r="AW18689" s="61"/>
      <c r="AX18689" s="61"/>
      <c r="AY18689" s="61"/>
      <c r="AZ18689" s="61"/>
      <c r="BA18689" s="61"/>
    </row>
    <row r="18690" spans="39:53" x14ac:dyDescent="0.2">
      <c r="AM18690" s="61"/>
      <c r="AN18690" s="61"/>
      <c r="AO18690" s="171"/>
      <c r="AP18690" s="61"/>
      <c r="AQ18690" s="61"/>
      <c r="AR18690" s="61"/>
      <c r="AS18690" s="61"/>
      <c r="AT18690" s="61"/>
      <c r="AU18690" s="61"/>
      <c r="AV18690" s="61"/>
      <c r="AW18690" s="61"/>
      <c r="AX18690" s="61"/>
      <c r="AY18690" s="61"/>
      <c r="AZ18690" s="61"/>
      <c r="BA18690" s="61"/>
    </row>
    <row r="18691" spans="39:53" x14ac:dyDescent="0.2">
      <c r="AM18691" s="61"/>
      <c r="AN18691" s="61"/>
      <c r="AO18691" s="171"/>
      <c r="AP18691" s="61"/>
      <c r="AQ18691" s="61"/>
      <c r="AR18691" s="61"/>
      <c r="AS18691" s="61"/>
      <c r="AT18691" s="61"/>
      <c r="AU18691" s="61"/>
      <c r="AV18691" s="61"/>
      <c r="AW18691" s="61"/>
      <c r="AX18691" s="61"/>
      <c r="AY18691" s="61"/>
      <c r="AZ18691" s="61"/>
      <c r="BA18691" s="61"/>
    </row>
    <row r="18692" spans="39:53" x14ac:dyDescent="0.2">
      <c r="AM18692" s="61"/>
      <c r="AN18692" s="61"/>
      <c r="AO18692" s="171"/>
      <c r="AP18692" s="61"/>
      <c r="AQ18692" s="61"/>
      <c r="AR18692" s="61"/>
      <c r="AS18692" s="61"/>
      <c r="AT18692" s="61"/>
      <c r="AU18692" s="61"/>
      <c r="AV18692" s="61"/>
      <c r="AW18692" s="61"/>
      <c r="AX18692" s="61"/>
      <c r="AY18692" s="61"/>
      <c r="AZ18692" s="61"/>
      <c r="BA18692" s="61"/>
    </row>
    <row r="18693" spans="39:53" x14ac:dyDescent="0.2">
      <c r="AM18693" s="61"/>
      <c r="AN18693" s="61"/>
      <c r="AO18693" s="171"/>
      <c r="AP18693" s="61"/>
      <c r="AQ18693" s="61"/>
      <c r="AR18693" s="61"/>
      <c r="AS18693" s="61"/>
      <c r="AT18693" s="61"/>
      <c r="AU18693" s="61"/>
      <c r="AV18693" s="61"/>
      <c r="AW18693" s="61"/>
      <c r="AX18693" s="61"/>
      <c r="AY18693" s="61"/>
      <c r="AZ18693" s="61"/>
      <c r="BA18693" s="61"/>
    </row>
    <row r="18694" spans="39:53" x14ac:dyDescent="0.2">
      <c r="AM18694" s="61"/>
      <c r="AN18694" s="61"/>
      <c r="AO18694" s="171"/>
      <c r="AP18694" s="61"/>
      <c r="AQ18694" s="61"/>
      <c r="AR18694" s="61"/>
      <c r="AS18694" s="61"/>
      <c r="AT18694" s="61"/>
      <c r="AU18694" s="61"/>
      <c r="AV18694" s="61"/>
      <c r="AW18694" s="61"/>
      <c r="AX18694" s="61"/>
      <c r="AY18694" s="61"/>
      <c r="AZ18694" s="61"/>
      <c r="BA18694" s="61"/>
    </row>
    <row r="18695" spans="39:53" x14ac:dyDescent="0.2">
      <c r="AM18695" s="61"/>
      <c r="AN18695" s="61"/>
      <c r="AO18695" s="171"/>
      <c r="AP18695" s="61"/>
      <c r="AQ18695" s="61"/>
      <c r="AR18695" s="61"/>
      <c r="AS18695" s="61"/>
      <c r="AT18695" s="61"/>
      <c r="AU18695" s="61"/>
      <c r="AV18695" s="61"/>
      <c r="AW18695" s="61"/>
      <c r="AX18695" s="61"/>
      <c r="AY18695" s="61"/>
      <c r="AZ18695" s="61"/>
      <c r="BA18695" s="61"/>
    </row>
    <row r="18696" spans="39:53" x14ac:dyDescent="0.2">
      <c r="AM18696" s="61"/>
      <c r="AN18696" s="61"/>
      <c r="AO18696" s="171"/>
      <c r="AP18696" s="61"/>
      <c r="AQ18696" s="61"/>
      <c r="AR18696" s="61"/>
      <c r="AS18696" s="61"/>
      <c r="AT18696" s="61"/>
      <c r="AU18696" s="61"/>
      <c r="AV18696" s="61"/>
      <c r="AW18696" s="61"/>
      <c r="AX18696" s="61"/>
      <c r="AY18696" s="61"/>
      <c r="AZ18696" s="61"/>
      <c r="BA18696" s="61"/>
    </row>
    <row r="18697" spans="39:53" x14ac:dyDescent="0.2">
      <c r="AM18697" s="61"/>
      <c r="AN18697" s="61"/>
      <c r="AO18697" s="171"/>
      <c r="AP18697" s="61"/>
      <c r="AQ18697" s="61"/>
      <c r="AR18697" s="61"/>
      <c r="AS18697" s="61"/>
      <c r="AT18697" s="61"/>
      <c r="AU18697" s="61"/>
      <c r="AV18697" s="61"/>
      <c r="AW18697" s="61"/>
      <c r="AX18697" s="61"/>
      <c r="AY18697" s="61"/>
      <c r="AZ18697" s="61"/>
      <c r="BA18697" s="61"/>
    </row>
    <row r="18698" spans="39:53" x14ac:dyDescent="0.2">
      <c r="AM18698" s="61"/>
      <c r="AN18698" s="61"/>
      <c r="AO18698" s="171"/>
      <c r="AP18698" s="61"/>
      <c r="AQ18698" s="61"/>
      <c r="AR18698" s="61"/>
      <c r="AS18698" s="61"/>
      <c r="AT18698" s="61"/>
      <c r="AU18698" s="61"/>
      <c r="AV18698" s="61"/>
      <c r="AW18698" s="61"/>
      <c r="AX18698" s="61"/>
      <c r="AY18698" s="61"/>
      <c r="AZ18698" s="61"/>
      <c r="BA18698" s="61"/>
    </row>
    <row r="18699" spans="39:53" x14ac:dyDescent="0.2">
      <c r="AM18699" s="61"/>
      <c r="AN18699" s="61"/>
      <c r="AO18699" s="171"/>
      <c r="AP18699" s="61"/>
      <c r="AQ18699" s="61"/>
      <c r="AR18699" s="61"/>
      <c r="AS18699" s="61"/>
      <c r="AT18699" s="61"/>
      <c r="AU18699" s="61"/>
      <c r="AV18699" s="61"/>
      <c r="AW18699" s="61"/>
      <c r="AX18699" s="61"/>
      <c r="AY18699" s="61"/>
      <c r="AZ18699" s="61"/>
      <c r="BA18699" s="61"/>
    </row>
    <row r="18700" spans="39:53" x14ac:dyDescent="0.2">
      <c r="AM18700" s="61"/>
      <c r="AN18700" s="61"/>
      <c r="AO18700" s="171"/>
      <c r="AP18700" s="61"/>
      <c r="AQ18700" s="61"/>
      <c r="AR18700" s="61"/>
      <c r="AS18700" s="61"/>
      <c r="AT18700" s="61"/>
      <c r="AU18700" s="61"/>
      <c r="AV18700" s="61"/>
      <c r="AW18700" s="61"/>
      <c r="AX18700" s="61"/>
      <c r="AY18700" s="61"/>
      <c r="AZ18700" s="61"/>
      <c r="BA18700" s="61"/>
    </row>
    <row r="18701" spans="39:53" x14ac:dyDescent="0.2">
      <c r="AM18701" s="61"/>
      <c r="AN18701" s="61"/>
      <c r="AO18701" s="171"/>
      <c r="AP18701" s="61"/>
      <c r="AQ18701" s="61"/>
      <c r="AR18701" s="61"/>
      <c r="AS18701" s="61"/>
      <c r="AT18701" s="61"/>
      <c r="AU18701" s="61"/>
      <c r="AV18701" s="61"/>
      <c r="AW18701" s="61"/>
      <c r="AX18701" s="61"/>
      <c r="AY18701" s="61"/>
      <c r="AZ18701" s="61"/>
      <c r="BA18701" s="61"/>
    </row>
    <row r="18702" spans="39:53" x14ac:dyDescent="0.2">
      <c r="AM18702" s="61"/>
      <c r="AN18702" s="61"/>
      <c r="AO18702" s="171"/>
      <c r="AP18702" s="61"/>
      <c r="AQ18702" s="61"/>
      <c r="AR18702" s="61"/>
      <c r="AS18702" s="61"/>
      <c r="AT18702" s="61"/>
      <c r="AU18702" s="61"/>
      <c r="AV18702" s="61"/>
      <c r="AW18702" s="61"/>
      <c r="AX18702" s="61"/>
      <c r="AY18702" s="61"/>
      <c r="AZ18702" s="61"/>
      <c r="BA18702" s="61"/>
    </row>
    <row r="18703" spans="39:53" x14ac:dyDescent="0.2">
      <c r="AM18703" s="61"/>
      <c r="AN18703" s="61"/>
      <c r="AO18703" s="171"/>
      <c r="AP18703" s="61"/>
      <c r="AQ18703" s="61"/>
      <c r="AR18703" s="61"/>
      <c r="AS18703" s="61"/>
      <c r="AT18703" s="61"/>
      <c r="AU18703" s="61"/>
      <c r="AV18703" s="61"/>
      <c r="AW18703" s="61"/>
      <c r="AX18703" s="61"/>
      <c r="AY18703" s="61"/>
      <c r="AZ18703" s="61"/>
      <c r="BA18703" s="61"/>
    </row>
    <row r="18704" spans="39:53" x14ac:dyDescent="0.2">
      <c r="AM18704" s="61"/>
      <c r="AN18704" s="61"/>
      <c r="AO18704" s="171"/>
      <c r="AP18704" s="61"/>
      <c r="AQ18704" s="61"/>
      <c r="AR18704" s="61"/>
      <c r="AS18704" s="61"/>
      <c r="AT18704" s="61"/>
      <c r="AU18704" s="61"/>
      <c r="AV18704" s="61"/>
      <c r="AW18704" s="61"/>
      <c r="AX18704" s="61"/>
      <c r="AY18704" s="61"/>
      <c r="AZ18704" s="61"/>
      <c r="BA18704" s="61"/>
    </row>
    <row r="18705" spans="39:53" x14ac:dyDescent="0.2">
      <c r="AM18705" s="61"/>
      <c r="AN18705" s="61"/>
      <c r="AO18705" s="171"/>
      <c r="AP18705" s="61"/>
      <c r="AQ18705" s="61"/>
      <c r="AR18705" s="61"/>
      <c r="AS18705" s="61"/>
      <c r="AT18705" s="61"/>
      <c r="AU18705" s="61"/>
      <c r="AV18705" s="61"/>
      <c r="AW18705" s="61"/>
      <c r="AX18705" s="61"/>
      <c r="AY18705" s="61"/>
      <c r="AZ18705" s="61"/>
      <c r="BA18705" s="61"/>
    </row>
    <row r="18706" spans="39:53" x14ac:dyDescent="0.2">
      <c r="AM18706" s="61"/>
      <c r="AN18706" s="61"/>
      <c r="AO18706" s="171"/>
      <c r="AP18706" s="61"/>
      <c r="AQ18706" s="61"/>
      <c r="AR18706" s="61"/>
      <c r="AS18706" s="61"/>
      <c r="AT18706" s="61"/>
      <c r="AU18706" s="61"/>
      <c r="AV18706" s="61"/>
      <c r="AW18706" s="61"/>
      <c r="AX18706" s="61"/>
      <c r="AY18706" s="61"/>
      <c r="AZ18706" s="61"/>
      <c r="BA18706" s="61"/>
    </row>
    <row r="18707" spans="39:53" x14ac:dyDescent="0.2">
      <c r="AM18707" s="61"/>
      <c r="AN18707" s="61"/>
      <c r="AO18707" s="171"/>
      <c r="AP18707" s="61"/>
      <c r="AQ18707" s="61"/>
      <c r="AR18707" s="61"/>
      <c r="AS18707" s="61"/>
      <c r="AT18707" s="61"/>
      <c r="AU18707" s="61"/>
      <c r="AV18707" s="61"/>
      <c r="AW18707" s="61"/>
      <c r="AX18707" s="61"/>
      <c r="AY18707" s="61"/>
      <c r="AZ18707" s="61"/>
      <c r="BA18707" s="61"/>
    </row>
    <row r="18708" spans="39:53" x14ac:dyDescent="0.2">
      <c r="AM18708" s="61"/>
      <c r="AN18708" s="61"/>
      <c r="AO18708" s="171"/>
      <c r="AP18708" s="61"/>
      <c r="AQ18708" s="61"/>
      <c r="AR18708" s="61"/>
      <c r="AS18708" s="61"/>
      <c r="AT18708" s="61"/>
      <c r="AU18708" s="61"/>
      <c r="AV18708" s="61"/>
      <c r="AW18708" s="61"/>
      <c r="AX18708" s="61"/>
      <c r="AY18708" s="61"/>
      <c r="AZ18708" s="61"/>
      <c r="BA18708" s="61"/>
    </row>
    <row r="18709" spans="39:53" x14ac:dyDescent="0.2">
      <c r="AM18709" s="61"/>
      <c r="AN18709" s="61"/>
      <c r="AO18709" s="171"/>
      <c r="AP18709" s="61"/>
      <c r="AQ18709" s="61"/>
      <c r="AR18709" s="61"/>
      <c r="AS18709" s="61"/>
      <c r="AT18709" s="61"/>
      <c r="AU18709" s="61"/>
      <c r="AV18709" s="61"/>
      <c r="AW18709" s="61"/>
      <c r="AX18709" s="61"/>
      <c r="AY18709" s="61"/>
      <c r="AZ18709" s="61"/>
      <c r="BA18709" s="61"/>
    </row>
    <row r="18710" spans="39:53" x14ac:dyDescent="0.2">
      <c r="AM18710" s="61"/>
      <c r="AN18710" s="61"/>
      <c r="AO18710" s="171"/>
      <c r="AP18710" s="61"/>
      <c r="AQ18710" s="61"/>
      <c r="AR18710" s="61"/>
      <c r="AS18710" s="61"/>
      <c r="AT18710" s="61"/>
      <c r="AU18710" s="61"/>
      <c r="AV18710" s="61"/>
      <c r="AW18710" s="61"/>
      <c r="AX18710" s="61"/>
      <c r="AY18710" s="61"/>
      <c r="AZ18710" s="61"/>
      <c r="BA18710" s="61"/>
    </row>
    <row r="18711" spans="39:53" x14ac:dyDescent="0.2">
      <c r="AM18711" s="61"/>
      <c r="AN18711" s="61"/>
      <c r="AO18711" s="171"/>
      <c r="AP18711" s="61"/>
      <c r="AQ18711" s="61"/>
      <c r="AR18711" s="61"/>
      <c r="AS18711" s="61"/>
      <c r="AT18711" s="61"/>
      <c r="AU18711" s="61"/>
      <c r="AV18711" s="61"/>
      <c r="AW18711" s="61"/>
      <c r="AX18711" s="61"/>
      <c r="AY18711" s="61"/>
      <c r="AZ18711" s="61"/>
      <c r="BA18711" s="61"/>
    </row>
    <row r="18712" spans="39:53" x14ac:dyDescent="0.2">
      <c r="AM18712" s="61"/>
      <c r="AN18712" s="61"/>
      <c r="AO18712" s="171"/>
      <c r="AP18712" s="61"/>
      <c r="AQ18712" s="61"/>
      <c r="AR18712" s="61"/>
      <c r="AS18712" s="61"/>
      <c r="AT18712" s="61"/>
      <c r="AU18712" s="61"/>
      <c r="AV18712" s="61"/>
      <c r="AW18712" s="61"/>
      <c r="AX18712" s="61"/>
      <c r="AY18712" s="61"/>
      <c r="AZ18712" s="61"/>
      <c r="BA18712" s="61"/>
    </row>
    <row r="18713" spans="39:53" x14ac:dyDescent="0.2">
      <c r="AM18713" s="61"/>
      <c r="AN18713" s="61"/>
      <c r="AO18713" s="171"/>
      <c r="AP18713" s="61"/>
      <c r="AQ18713" s="61"/>
      <c r="AR18713" s="61"/>
      <c r="AS18713" s="61"/>
      <c r="AT18713" s="61"/>
      <c r="AU18713" s="61"/>
      <c r="AV18713" s="61"/>
      <c r="AW18713" s="61"/>
      <c r="AX18713" s="61"/>
      <c r="AY18713" s="61"/>
      <c r="AZ18713" s="61"/>
      <c r="BA18713" s="61"/>
    </row>
    <row r="18714" spans="39:53" x14ac:dyDescent="0.2">
      <c r="AM18714" s="61"/>
      <c r="AN18714" s="61"/>
      <c r="AO18714" s="171"/>
      <c r="AP18714" s="61"/>
      <c r="AQ18714" s="61"/>
      <c r="AR18714" s="61"/>
      <c r="AS18714" s="61"/>
      <c r="AT18714" s="61"/>
      <c r="AU18714" s="61"/>
      <c r="AV18714" s="61"/>
      <c r="AW18714" s="61"/>
      <c r="AX18714" s="61"/>
      <c r="AY18714" s="61"/>
      <c r="AZ18714" s="61"/>
      <c r="BA18714" s="61"/>
    </row>
    <row r="18715" spans="39:53" x14ac:dyDescent="0.2">
      <c r="AM18715" s="61"/>
      <c r="AN18715" s="61"/>
      <c r="AO18715" s="171"/>
      <c r="AP18715" s="61"/>
      <c r="AQ18715" s="61"/>
      <c r="AR18715" s="61"/>
      <c r="AS18715" s="61"/>
      <c r="AT18715" s="61"/>
      <c r="AU18715" s="61"/>
      <c r="AV18715" s="61"/>
      <c r="AW18715" s="61"/>
      <c r="AX18715" s="61"/>
      <c r="AY18715" s="61"/>
      <c r="AZ18715" s="61"/>
      <c r="BA18715" s="61"/>
    </row>
    <row r="18716" spans="39:53" x14ac:dyDescent="0.2">
      <c r="AM18716" s="61"/>
      <c r="AN18716" s="61"/>
      <c r="AO18716" s="171"/>
      <c r="AP18716" s="61"/>
      <c r="AQ18716" s="61"/>
      <c r="AR18716" s="61"/>
      <c r="AS18716" s="61"/>
      <c r="AT18716" s="61"/>
      <c r="AU18716" s="61"/>
      <c r="AV18716" s="61"/>
      <c r="AW18716" s="61"/>
      <c r="AX18716" s="61"/>
      <c r="AY18716" s="61"/>
      <c r="AZ18716" s="61"/>
      <c r="BA18716" s="61"/>
    </row>
    <row r="18717" spans="39:53" x14ac:dyDescent="0.2">
      <c r="AM18717" s="61"/>
      <c r="AN18717" s="61"/>
      <c r="AO18717" s="171"/>
      <c r="AP18717" s="61"/>
      <c r="AQ18717" s="61"/>
      <c r="AR18717" s="61"/>
      <c r="AS18717" s="61"/>
      <c r="AT18717" s="61"/>
      <c r="AU18717" s="61"/>
      <c r="AV18717" s="61"/>
      <c r="AW18717" s="61"/>
      <c r="AX18717" s="61"/>
      <c r="AY18717" s="61"/>
      <c r="AZ18717" s="61"/>
      <c r="BA18717" s="61"/>
    </row>
    <row r="18718" spans="39:53" x14ac:dyDescent="0.2">
      <c r="AM18718" s="61"/>
      <c r="AN18718" s="61"/>
      <c r="AO18718" s="171"/>
      <c r="AP18718" s="61"/>
      <c r="AQ18718" s="61"/>
      <c r="AR18718" s="61"/>
      <c r="AS18718" s="61"/>
      <c r="AT18718" s="61"/>
      <c r="AU18718" s="61"/>
      <c r="AV18718" s="61"/>
      <c r="AW18718" s="61"/>
      <c r="AX18718" s="61"/>
      <c r="AY18718" s="61"/>
      <c r="AZ18718" s="61"/>
      <c r="BA18718" s="61"/>
    </row>
    <row r="18719" spans="39:53" x14ac:dyDescent="0.2">
      <c r="AM18719" s="61"/>
      <c r="AN18719" s="61"/>
      <c r="AO18719" s="171"/>
      <c r="AP18719" s="61"/>
      <c r="AQ18719" s="61"/>
      <c r="AR18719" s="61"/>
      <c r="AS18719" s="61"/>
      <c r="AT18719" s="61"/>
      <c r="AU18719" s="61"/>
      <c r="AV18719" s="61"/>
      <c r="AW18719" s="61"/>
      <c r="AX18719" s="61"/>
      <c r="AY18719" s="61"/>
      <c r="AZ18719" s="61"/>
      <c r="BA18719" s="61"/>
    </row>
    <row r="18720" spans="39:53" x14ac:dyDescent="0.2">
      <c r="AM18720" s="61"/>
      <c r="AN18720" s="61"/>
      <c r="AO18720" s="171"/>
      <c r="AP18720" s="61"/>
      <c r="AQ18720" s="61"/>
      <c r="AR18720" s="61"/>
      <c r="AS18720" s="61"/>
      <c r="AT18720" s="61"/>
      <c r="AU18720" s="61"/>
      <c r="AV18720" s="61"/>
      <c r="AW18720" s="61"/>
      <c r="AX18720" s="61"/>
      <c r="AY18720" s="61"/>
      <c r="AZ18720" s="61"/>
      <c r="BA18720" s="61"/>
    </row>
    <row r="18721" spans="39:53" x14ac:dyDescent="0.2">
      <c r="AM18721" s="61"/>
      <c r="AN18721" s="61"/>
      <c r="AO18721" s="171"/>
      <c r="AP18721" s="61"/>
      <c r="AQ18721" s="61"/>
      <c r="AR18721" s="61"/>
      <c r="AS18721" s="61"/>
      <c r="AT18721" s="61"/>
      <c r="AU18721" s="61"/>
      <c r="AV18721" s="61"/>
      <c r="AW18721" s="61"/>
      <c r="AX18721" s="61"/>
      <c r="AY18721" s="61"/>
      <c r="AZ18721" s="61"/>
      <c r="BA18721" s="61"/>
    </row>
    <row r="18722" spans="39:53" x14ac:dyDescent="0.2">
      <c r="AM18722" s="61"/>
      <c r="AN18722" s="61"/>
      <c r="AO18722" s="171"/>
      <c r="AP18722" s="61"/>
      <c r="AQ18722" s="61"/>
      <c r="AR18722" s="61"/>
      <c r="AS18722" s="61"/>
      <c r="AT18722" s="61"/>
      <c r="AU18722" s="61"/>
      <c r="AV18722" s="61"/>
      <c r="AW18722" s="61"/>
      <c r="AX18722" s="61"/>
      <c r="AY18722" s="61"/>
      <c r="AZ18722" s="61"/>
      <c r="BA18722" s="61"/>
    </row>
    <row r="18723" spans="39:53" x14ac:dyDescent="0.2">
      <c r="AM18723" s="61"/>
      <c r="AN18723" s="61"/>
      <c r="AO18723" s="171"/>
      <c r="AP18723" s="61"/>
      <c r="AQ18723" s="61"/>
      <c r="AR18723" s="61"/>
      <c r="AS18723" s="61"/>
      <c r="AT18723" s="61"/>
      <c r="AU18723" s="61"/>
      <c r="AV18723" s="61"/>
      <c r="AW18723" s="61"/>
      <c r="AX18723" s="61"/>
      <c r="AY18723" s="61"/>
      <c r="AZ18723" s="61"/>
      <c r="BA18723" s="61"/>
    </row>
    <row r="18724" spans="39:53" x14ac:dyDescent="0.2">
      <c r="AM18724" s="61"/>
      <c r="AN18724" s="61"/>
      <c r="AO18724" s="171"/>
      <c r="AP18724" s="61"/>
      <c r="AQ18724" s="61"/>
      <c r="AR18724" s="61"/>
      <c r="AS18724" s="61"/>
      <c r="AT18724" s="61"/>
      <c r="AU18724" s="61"/>
      <c r="AV18724" s="61"/>
      <c r="AW18724" s="61"/>
      <c r="AX18724" s="61"/>
      <c r="AY18724" s="61"/>
      <c r="AZ18724" s="61"/>
      <c r="BA18724" s="61"/>
    </row>
    <row r="18725" spans="39:53" x14ac:dyDescent="0.2">
      <c r="AM18725" s="61"/>
      <c r="AN18725" s="61"/>
      <c r="AO18725" s="171"/>
      <c r="AP18725" s="61"/>
      <c r="AQ18725" s="61"/>
      <c r="AR18725" s="61"/>
      <c r="AS18725" s="61"/>
      <c r="AT18725" s="61"/>
      <c r="AU18725" s="61"/>
      <c r="AV18725" s="61"/>
      <c r="AW18725" s="61"/>
      <c r="AX18725" s="61"/>
      <c r="AY18725" s="61"/>
      <c r="AZ18725" s="61"/>
      <c r="BA18725" s="61"/>
    </row>
    <row r="18726" spans="39:53" x14ac:dyDescent="0.2">
      <c r="AM18726" s="61"/>
      <c r="AN18726" s="61"/>
      <c r="AO18726" s="171"/>
      <c r="AP18726" s="61"/>
      <c r="AQ18726" s="61"/>
      <c r="AR18726" s="61"/>
      <c r="AS18726" s="61"/>
      <c r="AT18726" s="61"/>
      <c r="AU18726" s="61"/>
      <c r="AV18726" s="61"/>
      <c r="AW18726" s="61"/>
      <c r="AX18726" s="61"/>
      <c r="AY18726" s="61"/>
      <c r="AZ18726" s="61"/>
      <c r="BA18726" s="61"/>
    </row>
    <row r="18727" spans="39:53" x14ac:dyDescent="0.2">
      <c r="AM18727" s="61"/>
      <c r="AN18727" s="61"/>
      <c r="AO18727" s="171"/>
      <c r="AP18727" s="61"/>
      <c r="AQ18727" s="61"/>
      <c r="AR18727" s="61"/>
      <c r="AS18727" s="61"/>
      <c r="AT18727" s="61"/>
      <c r="AU18727" s="61"/>
      <c r="AV18727" s="61"/>
      <c r="AW18727" s="61"/>
      <c r="AX18727" s="61"/>
      <c r="AY18727" s="61"/>
      <c r="AZ18727" s="61"/>
      <c r="BA18727" s="61"/>
    </row>
    <row r="18728" spans="39:53" x14ac:dyDescent="0.2">
      <c r="AM18728" s="61"/>
      <c r="AN18728" s="61"/>
      <c r="AO18728" s="171"/>
      <c r="AP18728" s="61"/>
      <c r="AQ18728" s="61"/>
      <c r="AR18728" s="61"/>
      <c r="AS18728" s="61"/>
      <c r="AT18728" s="61"/>
      <c r="AU18728" s="61"/>
      <c r="AV18728" s="61"/>
      <c r="AW18728" s="61"/>
      <c r="AX18728" s="61"/>
      <c r="AY18728" s="61"/>
      <c r="AZ18728" s="61"/>
      <c r="BA18728" s="61"/>
    </row>
    <row r="18729" spans="39:53" x14ac:dyDescent="0.2">
      <c r="AM18729" s="61"/>
      <c r="AN18729" s="61"/>
      <c r="AO18729" s="171"/>
      <c r="AP18729" s="61"/>
      <c r="AQ18729" s="61"/>
      <c r="AR18729" s="61"/>
      <c r="AS18729" s="61"/>
      <c r="AT18729" s="61"/>
      <c r="AU18729" s="61"/>
      <c r="AV18729" s="61"/>
      <c r="AW18729" s="61"/>
      <c r="AX18729" s="61"/>
      <c r="AY18729" s="61"/>
      <c r="AZ18729" s="61"/>
      <c r="BA18729" s="61"/>
    </row>
    <row r="18730" spans="39:53" x14ac:dyDescent="0.2">
      <c r="AM18730" s="61"/>
      <c r="AN18730" s="61"/>
      <c r="AO18730" s="171"/>
      <c r="AP18730" s="61"/>
      <c r="AQ18730" s="61"/>
      <c r="AR18730" s="61"/>
      <c r="AS18730" s="61"/>
      <c r="AT18730" s="61"/>
      <c r="AU18730" s="61"/>
      <c r="AV18730" s="61"/>
      <c r="AW18730" s="61"/>
      <c r="AX18730" s="61"/>
      <c r="AY18730" s="61"/>
      <c r="AZ18730" s="61"/>
      <c r="BA18730" s="61"/>
    </row>
    <row r="18731" spans="39:53" x14ac:dyDescent="0.2">
      <c r="AM18731" s="61"/>
      <c r="AN18731" s="61"/>
      <c r="AO18731" s="171"/>
      <c r="AP18731" s="61"/>
      <c r="AQ18731" s="61"/>
      <c r="AR18731" s="61"/>
      <c r="AS18731" s="61"/>
      <c r="AT18731" s="61"/>
      <c r="AU18731" s="61"/>
      <c r="AV18731" s="61"/>
      <c r="AW18731" s="61"/>
      <c r="AX18731" s="61"/>
      <c r="AY18731" s="61"/>
      <c r="AZ18731" s="61"/>
      <c r="BA18731" s="61"/>
    </row>
    <row r="18732" spans="39:53" x14ac:dyDescent="0.2">
      <c r="AM18732" s="61"/>
      <c r="AN18732" s="61"/>
      <c r="AO18732" s="171"/>
      <c r="AP18732" s="61"/>
      <c r="AQ18732" s="61"/>
      <c r="AR18732" s="61"/>
      <c r="AS18732" s="61"/>
      <c r="AT18732" s="61"/>
      <c r="AU18732" s="61"/>
      <c r="AV18732" s="61"/>
      <c r="AW18732" s="61"/>
      <c r="AX18732" s="61"/>
      <c r="AY18732" s="61"/>
      <c r="AZ18732" s="61"/>
      <c r="BA18732" s="61"/>
    </row>
    <row r="18733" spans="39:53" x14ac:dyDescent="0.2">
      <c r="AM18733" s="61"/>
      <c r="AN18733" s="61"/>
      <c r="AO18733" s="171"/>
      <c r="AP18733" s="61"/>
      <c r="AQ18733" s="61"/>
      <c r="AR18733" s="61"/>
      <c r="AS18733" s="61"/>
      <c r="AT18733" s="61"/>
      <c r="AU18733" s="61"/>
      <c r="AV18733" s="61"/>
      <c r="AW18733" s="61"/>
      <c r="AX18733" s="61"/>
      <c r="AY18733" s="61"/>
      <c r="AZ18733" s="61"/>
      <c r="BA18733" s="61"/>
    </row>
    <row r="18734" spans="39:53" x14ac:dyDescent="0.2">
      <c r="AM18734" s="61"/>
      <c r="AN18734" s="61"/>
      <c r="AO18734" s="171"/>
      <c r="AP18734" s="61"/>
      <c r="AQ18734" s="61"/>
      <c r="AR18734" s="61"/>
      <c r="AS18734" s="61"/>
      <c r="AT18734" s="61"/>
      <c r="AU18734" s="61"/>
      <c r="AV18734" s="61"/>
      <c r="AW18734" s="61"/>
      <c r="AX18734" s="61"/>
      <c r="AY18734" s="61"/>
      <c r="AZ18734" s="61"/>
      <c r="BA18734" s="61"/>
    </row>
    <row r="18735" spans="39:53" x14ac:dyDescent="0.2">
      <c r="AM18735" s="61"/>
      <c r="AN18735" s="61"/>
      <c r="AO18735" s="171"/>
      <c r="AP18735" s="61"/>
      <c r="AQ18735" s="61"/>
      <c r="AR18735" s="61"/>
      <c r="AS18735" s="61"/>
      <c r="AT18735" s="61"/>
      <c r="AU18735" s="61"/>
      <c r="AV18735" s="61"/>
      <c r="AW18735" s="61"/>
      <c r="AX18735" s="61"/>
      <c r="AY18735" s="61"/>
      <c r="AZ18735" s="61"/>
      <c r="BA18735" s="61"/>
    </row>
    <row r="18736" spans="39:53" x14ac:dyDescent="0.2">
      <c r="AM18736" s="61"/>
      <c r="AN18736" s="61"/>
      <c r="AO18736" s="171"/>
      <c r="AP18736" s="61"/>
      <c r="AQ18736" s="61"/>
      <c r="AR18736" s="61"/>
      <c r="AS18736" s="61"/>
      <c r="AT18736" s="61"/>
      <c r="AU18736" s="61"/>
      <c r="AV18736" s="61"/>
      <c r="AW18736" s="61"/>
      <c r="AX18736" s="61"/>
      <c r="AY18736" s="61"/>
      <c r="AZ18736" s="61"/>
      <c r="BA18736" s="61"/>
    </row>
    <row r="18737" spans="39:53" x14ac:dyDescent="0.2">
      <c r="AM18737" s="61"/>
      <c r="AN18737" s="61"/>
      <c r="AO18737" s="171"/>
      <c r="AP18737" s="61"/>
      <c r="AQ18737" s="61"/>
      <c r="AR18737" s="61"/>
      <c r="AS18737" s="61"/>
      <c r="AT18737" s="61"/>
      <c r="AU18737" s="61"/>
      <c r="AV18737" s="61"/>
      <c r="AW18737" s="61"/>
      <c r="AX18737" s="61"/>
      <c r="AY18737" s="61"/>
      <c r="AZ18737" s="61"/>
      <c r="BA18737" s="61"/>
    </row>
    <row r="18738" spans="39:53" x14ac:dyDescent="0.2">
      <c r="AM18738" s="61"/>
      <c r="AN18738" s="61"/>
      <c r="AO18738" s="171"/>
      <c r="AP18738" s="61"/>
      <c r="AQ18738" s="61"/>
      <c r="AR18738" s="61"/>
      <c r="AS18738" s="61"/>
      <c r="AT18738" s="61"/>
      <c r="AU18738" s="61"/>
      <c r="AV18738" s="61"/>
      <c r="AW18738" s="61"/>
      <c r="AX18738" s="61"/>
      <c r="AY18738" s="61"/>
      <c r="AZ18738" s="61"/>
      <c r="BA18738" s="61"/>
    </row>
    <row r="18739" spans="39:53" x14ac:dyDescent="0.2">
      <c r="AM18739" s="61"/>
      <c r="AN18739" s="61"/>
      <c r="AO18739" s="171"/>
      <c r="AP18739" s="61"/>
      <c r="AQ18739" s="61"/>
      <c r="AR18739" s="61"/>
      <c r="AS18739" s="61"/>
      <c r="AT18739" s="61"/>
      <c r="AU18739" s="61"/>
      <c r="AV18739" s="61"/>
      <c r="AW18739" s="61"/>
      <c r="AX18739" s="61"/>
      <c r="AY18739" s="61"/>
      <c r="AZ18739" s="61"/>
      <c r="BA18739" s="61"/>
    </row>
    <row r="18740" spans="39:53" x14ac:dyDescent="0.2">
      <c r="AM18740" s="61"/>
      <c r="AN18740" s="61"/>
      <c r="AO18740" s="171"/>
      <c r="AP18740" s="61"/>
      <c r="AQ18740" s="61"/>
      <c r="AR18740" s="61"/>
      <c r="AS18740" s="61"/>
      <c r="AT18740" s="61"/>
      <c r="AU18740" s="61"/>
      <c r="AV18740" s="61"/>
      <c r="AW18740" s="61"/>
      <c r="AX18740" s="61"/>
      <c r="AY18740" s="61"/>
      <c r="AZ18740" s="61"/>
      <c r="BA18740" s="61"/>
    </row>
    <row r="18741" spans="39:53" x14ac:dyDescent="0.2">
      <c r="AM18741" s="61"/>
      <c r="AN18741" s="61"/>
      <c r="AO18741" s="171"/>
      <c r="AP18741" s="61"/>
      <c r="AQ18741" s="61"/>
      <c r="AR18741" s="61"/>
      <c r="AS18741" s="61"/>
      <c r="AT18741" s="61"/>
      <c r="AU18741" s="61"/>
      <c r="AV18741" s="61"/>
      <c r="AW18741" s="61"/>
      <c r="AX18741" s="61"/>
      <c r="AY18741" s="61"/>
      <c r="AZ18741" s="61"/>
      <c r="BA18741" s="61"/>
    </row>
    <row r="18742" spans="39:53" x14ac:dyDescent="0.2">
      <c r="AM18742" s="61"/>
      <c r="AN18742" s="61"/>
      <c r="AO18742" s="171"/>
      <c r="AP18742" s="61"/>
      <c r="AQ18742" s="61"/>
      <c r="AR18742" s="61"/>
      <c r="AS18742" s="61"/>
      <c r="AT18742" s="61"/>
      <c r="AU18742" s="61"/>
      <c r="AV18742" s="61"/>
      <c r="AW18742" s="61"/>
      <c r="AX18742" s="61"/>
      <c r="AY18742" s="61"/>
      <c r="AZ18742" s="61"/>
      <c r="BA18742" s="61"/>
    </row>
    <row r="18743" spans="39:53" x14ac:dyDescent="0.2">
      <c r="AM18743" s="61"/>
      <c r="AN18743" s="61"/>
      <c r="AO18743" s="171"/>
      <c r="AP18743" s="61"/>
      <c r="AQ18743" s="61"/>
      <c r="AR18743" s="61"/>
      <c r="AS18743" s="61"/>
      <c r="AT18743" s="61"/>
      <c r="AU18743" s="61"/>
      <c r="AV18743" s="61"/>
      <c r="AW18743" s="61"/>
      <c r="AX18743" s="61"/>
      <c r="AY18743" s="61"/>
      <c r="AZ18743" s="61"/>
      <c r="BA18743" s="61"/>
    </row>
    <row r="18744" spans="39:53" x14ac:dyDescent="0.2">
      <c r="AM18744" s="61"/>
      <c r="AN18744" s="61"/>
      <c r="AO18744" s="171"/>
      <c r="AP18744" s="61"/>
      <c r="AQ18744" s="61"/>
      <c r="AR18744" s="61"/>
      <c r="AS18744" s="61"/>
      <c r="AT18744" s="61"/>
      <c r="AU18744" s="61"/>
      <c r="AV18744" s="61"/>
      <c r="AW18744" s="61"/>
      <c r="AX18744" s="61"/>
      <c r="AY18744" s="61"/>
      <c r="AZ18744" s="61"/>
      <c r="BA18744" s="61"/>
    </row>
    <row r="18745" spans="39:53" x14ac:dyDescent="0.2">
      <c r="AM18745" s="61"/>
      <c r="AN18745" s="61"/>
      <c r="AO18745" s="171"/>
      <c r="AP18745" s="61"/>
      <c r="AQ18745" s="61"/>
      <c r="AR18745" s="61"/>
      <c r="AS18745" s="61"/>
      <c r="AT18745" s="61"/>
      <c r="AU18745" s="61"/>
      <c r="AV18745" s="61"/>
      <c r="AW18745" s="61"/>
      <c r="AX18745" s="61"/>
      <c r="AY18745" s="61"/>
      <c r="AZ18745" s="61"/>
      <c r="BA18745" s="61"/>
    </row>
    <row r="18746" spans="39:53" x14ac:dyDescent="0.2">
      <c r="AM18746" s="61"/>
      <c r="AN18746" s="61"/>
      <c r="AO18746" s="171"/>
      <c r="AP18746" s="61"/>
      <c r="AQ18746" s="61"/>
      <c r="AR18746" s="61"/>
      <c r="AS18746" s="61"/>
      <c r="AT18746" s="61"/>
      <c r="AU18746" s="61"/>
      <c r="AV18746" s="61"/>
      <c r="AW18746" s="61"/>
      <c r="AX18746" s="61"/>
      <c r="AY18746" s="61"/>
      <c r="AZ18746" s="61"/>
      <c r="BA18746" s="61"/>
    </row>
    <row r="18747" spans="39:53" x14ac:dyDescent="0.2">
      <c r="AM18747" s="61"/>
      <c r="AN18747" s="61"/>
      <c r="AO18747" s="171"/>
      <c r="AP18747" s="61"/>
      <c r="AQ18747" s="61"/>
      <c r="AR18747" s="61"/>
      <c r="AS18747" s="61"/>
      <c r="AT18747" s="61"/>
      <c r="AU18747" s="61"/>
      <c r="AV18747" s="61"/>
      <c r="AW18747" s="61"/>
      <c r="AX18747" s="61"/>
      <c r="AY18747" s="61"/>
      <c r="AZ18747" s="61"/>
      <c r="BA18747" s="61"/>
    </row>
    <row r="18748" spans="39:53" x14ac:dyDescent="0.2">
      <c r="AM18748" s="61"/>
      <c r="AN18748" s="61"/>
      <c r="AO18748" s="171"/>
      <c r="AP18748" s="61"/>
      <c r="AQ18748" s="61"/>
      <c r="AR18748" s="61"/>
      <c r="AS18748" s="61"/>
      <c r="AT18748" s="61"/>
      <c r="AU18748" s="61"/>
      <c r="AV18748" s="61"/>
      <c r="AW18748" s="61"/>
      <c r="AX18748" s="61"/>
      <c r="AY18748" s="61"/>
      <c r="AZ18748" s="61"/>
      <c r="BA18748" s="61"/>
    </row>
    <row r="18749" spans="39:53" x14ac:dyDescent="0.2">
      <c r="AM18749" s="61"/>
      <c r="AN18749" s="61"/>
      <c r="AO18749" s="171"/>
      <c r="AP18749" s="61"/>
      <c r="AQ18749" s="61"/>
      <c r="AR18749" s="61"/>
      <c r="AS18749" s="61"/>
      <c r="AT18749" s="61"/>
      <c r="AU18749" s="61"/>
      <c r="AV18749" s="61"/>
      <c r="AW18749" s="61"/>
      <c r="AX18749" s="61"/>
      <c r="AY18749" s="61"/>
      <c r="AZ18749" s="61"/>
      <c r="BA18749" s="61"/>
    </row>
    <row r="18750" spans="39:53" x14ac:dyDescent="0.2">
      <c r="AM18750" s="61"/>
      <c r="AN18750" s="61"/>
      <c r="AO18750" s="171"/>
      <c r="AP18750" s="61"/>
      <c r="AQ18750" s="61"/>
      <c r="AR18750" s="61"/>
      <c r="AS18750" s="61"/>
      <c r="AT18750" s="61"/>
      <c r="AU18750" s="61"/>
      <c r="AV18750" s="61"/>
      <c r="AW18750" s="61"/>
      <c r="AX18750" s="61"/>
      <c r="AY18750" s="61"/>
      <c r="AZ18750" s="61"/>
      <c r="BA18750" s="61"/>
    </row>
    <row r="18751" spans="39:53" x14ac:dyDescent="0.2">
      <c r="AM18751" s="61"/>
      <c r="AN18751" s="61"/>
      <c r="AO18751" s="171"/>
      <c r="AP18751" s="61"/>
      <c r="AQ18751" s="61"/>
      <c r="AR18751" s="61"/>
      <c r="AS18751" s="61"/>
      <c r="AT18751" s="61"/>
      <c r="AU18751" s="61"/>
      <c r="AV18751" s="61"/>
      <c r="AW18751" s="61"/>
      <c r="AX18751" s="61"/>
      <c r="AY18751" s="61"/>
      <c r="AZ18751" s="61"/>
      <c r="BA18751" s="61"/>
    </row>
    <row r="18752" spans="39:53" x14ac:dyDescent="0.2">
      <c r="AM18752" s="61"/>
      <c r="AN18752" s="61"/>
      <c r="AO18752" s="171"/>
      <c r="AP18752" s="61"/>
      <c r="AQ18752" s="61"/>
      <c r="AR18752" s="61"/>
      <c r="AS18752" s="61"/>
      <c r="AT18752" s="61"/>
      <c r="AU18752" s="61"/>
      <c r="AV18752" s="61"/>
      <c r="AW18752" s="61"/>
      <c r="AX18752" s="61"/>
      <c r="AY18752" s="61"/>
      <c r="AZ18752" s="61"/>
      <c r="BA18752" s="61"/>
    </row>
    <row r="18753" spans="39:53" x14ac:dyDescent="0.2">
      <c r="AM18753" s="61"/>
      <c r="AN18753" s="61"/>
      <c r="AO18753" s="171"/>
      <c r="AP18753" s="61"/>
      <c r="AQ18753" s="61"/>
      <c r="AR18753" s="61"/>
      <c r="AS18753" s="61"/>
      <c r="AT18753" s="61"/>
      <c r="AU18753" s="61"/>
      <c r="AV18753" s="61"/>
      <c r="AW18753" s="61"/>
      <c r="AX18753" s="61"/>
      <c r="AY18753" s="61"/>
      <c r="AZ18753" s="61"/>
      <c r="BA18753" s="61"/>
    </row>
    <row r="18754" spans="39:53" x14ac:dyDescent="0.2">
      <c r="AM18754" s="61"/>
      <c r="AN18754" s="61"/>
      <c r="AO18754" s="171"/>
      <c r="AP18754" s="61"/>
      <c r="AQ18754" s="61"/>
      <c r="AR18754" s="61"/>
      <c r="AS18754" s="61"/>
      <c r="AT18754" s="61"/>
      <c r="AU18754" s="61"/>
      <c r="AV18754" s="61"/>
      <c r="AW18754" s="61"/>
      <c r="AX18754" s="61"/>
      <c r="AY18754" s="61"/>
      <c r="AZ18754" s="61"/>
      <c r="BA18754" s="61"/>
    </row>
    <row r="18755" spans="39:53" x14ac:dyDescent="0.2">
      <c r="AM18755" s="61"/>
      <c r="AN18755" s="61"/>
      <c r="AO18755" s="171"/>
      <c r="AP18755" s="61"/>
      <c r="AQ18755" s="61"/>
      <c r="AR18755" s="61"/>
      <c r="AS18755" s="61"/>
      <c r="AT18755" s="61"/>
      <c r="AU18755" s="61"/>
      <c r="AV18755" s="61"/>
      <c r="AW18755" s="61"/>
      <c r="AX18755" s="61"/>
      <c r="AY18755" s="61"/>
      <c r="AZ18755" s="61"/>
      <c r="BA18755" s="61"/>
    </row>
    <row r="18756" spans="39:53" x14ac:dyDescent="0.2">
      <c r="AM18756" s="61"/>
      <c r="AN18756" s="61"/>
      <c r="AO18756" s="171"/>
      <c r="AP18756" s="61"/>
      <c r="AQ18756" s="61"/>
      <c r="AR18756" s="61"/>
      <c r="AS18756" s="61"/>
      <c r="AT18756" s="61"/>
      <c r="AU18756" s="61"/>
      <c r="AV18756" s="61"/>
      <c r="AW18756" s="61"/>
      <c r="AX18756" s="61"/>
      <c r="AY18756" s="61"/>
      <c r="AZ18756" s="61"/>
      <c r="BA18756" s="61"/>
    </row>
    <row r="18757" spans="39:53" x14ac:dyDescent="0.2">
      <c r="AM18757" s="61"/>
      <c r="AN18757" s="61"/>
      <c r="AO18757" s="171"/>
      <c r="AP18757" s="61"/>
      <c r="AQ18757" s="61"/>
      <c r="AR18757" s="61"/>
      <c r="AS18757" s="61"/>
      <c r="AT18757" s="61"/>
      <c r="AU18757" s="61"/>
      <c r="AV18757" s="61"/>
      <c r="AW18757" s="61"/>
      <c r="AX18757" s="61"/>
      <c r="AY18757" s="61"/>
      <c r="AZ18757" s="61"/>
      <c r="BA18757" s="61"/>
    </row>
    <row r="18758" spans="39:53" x14ac:dyDescent="0.2">
      <c r="AM18758" s="61"/>
      <c r="AN18758" s="61"/>
      <c r="AO18758" s="171"/>
      <c r="AP18758" s="61"/>
      <c r="AQ18758" s="61"/>
      <c r="AR18758" s="61"/>
      <c r="AS18758" s="61"/>
      <c r="AT18758" s="61"/>
      <c r="AU18758" s="61"/>
      <c r="AV18758" s="61"/>
      <c r="AW18758" s="61"/>
      <c r="AX18758" s="61"/>
      <c r="AY18758" s="61"/>
      <c r="AZ18758" s="61"/>
      <c r="BA18758" s="61"/>
    </row>
    <row r="18759" spans="39:53" x14ac:dyDescent="0.2">
      <c r="AM18759" s="61"/>
      <c r="AN18759" s="61"/>
      <c r="AO18759" s="171"/>
      <c r="AP18759" s="61"/>
      <c r="AQ18759" s="61"/>
      <c r="AR18759" s="61"/>
      <c r="AS18759" s="61"/>
      <c r="AT18759" s="61"/>
      <c r="AU18759" s="61"/>
      <c r="AV18759" s="61"/>
      <c r="AW18759" s="61"/>
      <c r="AX18759" s="61"/>
      <c r="AY18759" s="61"/>
      <c r="AZ18759" s="61"/>
      <c r="BA18759" s="61"/>
    </row>
    <row r="18760" spans="39:53" x14ac:dyDescent="0.2">
      <c r="AM18760" s="61"/>
      <c r="AN18760" s="61"/>
      <c r="AO18760" s="171"/>
      <c r="AP18760" s="61"/>
      <c r="AQ18760" s="61"/>
      <c r="AR18760" s="61"/>
      <c r="AS18760" s="61"/>
      <c r="AT18760" s="61"/>
      <c r="AU18760" s="61"/>
      <c r="AV18760" s="61"/>
      <c r="AW18760" s="61"/>
      <c r="AX18760" s="61"/>
      <c r="AY18760" s="61"/>
      <c r="AZ18760" s="61"/>
      <c r="BA18760" s="61"/>
    </row>
    <row r="18761" spans="39:53" x14ac:dyDescent="0.2">
      <c r="AM18761" s="61"/>
      <c r="AN18761" s="61"/>
      <c r="AO18761" s="171"/>
      <c r="AP18761" s="61"/>
      <c r="AQ18761" s="61"/>
      <c r="AR18761" s="61"/>
      <c r="AS18761" s="61"/>
      <c r="AT18761" s="61"/>
      <c r="AU18761" s="61"/>
      <c r="AV18761" s="61"/>
      <c r="AW18761" s="61"/>
      <c r="AX18761" s="61"/>
      <c r="AY18761" s="61"/>
      <c r="AZ18761" s="61"/>
      <c r="BA18761" s="61"/>
    </row>
    <row r="18762" spans="39:53" x14ac:dyDescent="0.2">
      <c r="AM18762" s="61"/>
      <c r="AN18762" s="61"/>
      <c r="AO18762" s="171"/>
      <c r="AP18762" s="61"/>
      <c r="AQ18762" s="61"/>
      <c r="AR18762" s="61"/>
      <c r="AS18762" s="61"/>
      <c r="AT18762" s="61"/>
      <c r="AU18762" s="61"/>
      <c r="AV18762" s="61"/>
      <c r="AW18762" s="61"/>
      <c r="AX18762" s="61"/>
      <c r="AY18762" s="61"/>
      <c r="AZ18762" s="61"/>
      <c r="BA18762" s="61"/>
    </row>
    <row r="18763" spans="39:53" x14ac:dyDescent="0.2">
      <c r="AM18763" s="61"/>
      <c r="AN18763" s="61"/>
      <c r="AO18763" s="171"/>
      <c r="AP18763" s="61"/>
      <c r="AQ18763" s="61"/>
      <c r="AR18763" s="61"/>
      <c r="AS18763" s="61"/>
      <c r="AT18763" s="61"/>
      <c r="AU18763" s="61"/>
      <c r="AV18763" s="61"/>
      <c r="AW18763" s="61"/>
      <c r="AX18763" s="61"/>
      <c r="AY18763" s="61"/>
      <c r="AZ18763" s="61"/>
      <c r="BA18763" s="61"/>
    </row>
    <row r="18764" spans="39:53" x14ac:dyDescent="0.2">
      <c r="AM18764" s="61"/>
      <c r="AN18764" s="61"/>
      <c r="AO18764" s="171"/>
      <c r="AP18764" s="61"/>
      <c r="AQ18764" s="61"/>
      <c r="AR18764" s="61"/>
      <c r="AS18764" s="61"/>
      <c r="AT18764" s="61"/>
      <c r="AU18764" s="61"/>
      <c r="AV18764" s="61"/>
      <c r="AW18764" s="61"/>
      <c r="AX18764" s="61"/>
      <c r="AY18764" s="61"/>
      <c r="AZ18764" s="61"/>
      <c r="BA18764" s="61"/>
    </row>
    <row r="18765" spans="39:53" x14ac:dyDescent="0.2">
      <c r="AM18765" s="61"/>
      <c r="AN18765" s="61"/>
      <c r="AO18765" s="171"/>
      <c r="AP18765" s="61"/>
      <c r="AQ18765" s="61"/>
      <c r="AR18765" s="61"/>
      <c r="AS18765" s="61"/>
      <c r="AT18765" s="61"/>
      <c r="AU18765" s="61"/>
      <c r="AV18765" s="61"/>
      <c r="AW18765" s="61"/>
      <c r="AX18765" s="61"/>
      <c r="AY18765" s="61"/>
      <c r="AZ18765" s="61"/>
      <c r="BA18765" s="61"/>
    </row>
    <row r="18766" spans="39:53" x14ac:dyDescent="0.2">
      <c r="AM18766" s="61"/>
      <c r="AN18766" s="61"/>
      <c r="AO18766" s="171"/>
      <c r="AP18766" s="61"/>
      <c r="AQ18766" s="61"/>
      <c r="AR18766" s="61"/>
      <c r="AS18766" s="61"/>
      <c r="AT18766" s="61"/>
      <c r="AU18766" s="61"/>
      <c r="AV18766" s="61"/>
      <c r="AW18766" s="61"/>
      <c r="AX18766" s="61"/>
      <c r="AY18766" s="61"/>
      <c r="AZ18766" s="61"/>
      <c r="BA18766" s="61"/>
    </row>
    <row r="18767" spans="39:53" x14ac:dyDescent="0.2">
      <c r="AM18767" s="61"/>
      <c r="AN18767" s="61"/>
      <c r="AO18767" s="171"/>
      <c r="AP18767" s="61"/>
      <c r="AQ18767" s="61"/>
      <c r="AR18767" s="61"/>
      <c r="AS18767" s="61"/>
      <c r="AT18767" s="61"/>
      <c r="AU18767" s="61"/>
      <c r="AV18767" s="61"/>
      <c r="AW18767" s="61"/>
      <c r="AX18767" s="61"/>
      <c r="AY18767" s="61"/>
      <c r="AZ18767" s="61"/>
      <c r="BA18767" s="61"/>
    </row>
    <row r="18768" spans="39:53" x14ac:dyDescent="0.2">
      <c r="AM18768" s="61"/>
      <c r="AN18768" s="61"/>
      <c r="AO18768" s="171"/>
      <c r="AP18768" s="61"/>
      <c r="AQ18768" s="61"/>
      <c r="AR18768" s="61"/>
      <c r="AS18768" s="61"/>
      <c r="AT18768" s="61"/>
      <c r="AU18768" s="61"/>
      <c r="AV18768" s="61"/>
      <c r="AW18768" s="61"/>
      <c r="AX18768" s="61"/>
      <c r="AY18768" s="61"/>
      <c r="AZ18768" s="61"/>
      <c r="BA18768" s="61"/>
    </row>
    <row r="18769" spans="39:53" x14ac:dyDescent="0.2">
      <c r="AM18769" s="61"/>
      <c r="AN18769" s="61"/>
      <c r="AO18769" s="171"/>
      <c r="AP18769" s="61"/>
      <c r="AQ18769" s="61"/>
      <c r="AR18769" s="61"/>
      <c r="AS18769" s="61"/>
      <c r="AT18769" s="61"/>
      <c r="AU18769" s="61"/>
      <c r="AV18769" s="61"/>
      <c r="AW18769" s="61"/>
      <c r="AX18769" s="61"/>
      <c r="AY18769" s="61"/>
      <c r="AZ18769" s="61"/>
      <c r="BA18769" s="61"/>
    </row>
    <row r="18770" spans="39:53" x14ac:dyDescent="0.2">
      <c r="AM18770" s="61"/>
      <c r="AN18770" s="61"/>
      <c r="AO18770" s="171"/>
      <c r="AP18770" s="61"/>
      <c r="AQ18770" s="61"/>
      <c r="AR18770" s="61"/>
      <c r="AS18770" s="61"/>
      <c r="AT18770" s="61"/>
      <c r="AU18770" s="61"/>
      <c r="AV18770" s="61"/>
      <c r="AW18770" s="61"/>
      <c r="AX18770" s="61"/>
      <c r="AY18770" s="61"/>
      <c r="AZ18770" s="61"/>
      <c r="BA18770" s="61"/>
    </row>
    <row r="18771" spans="39:53" x14ac:dyDescent="0.2">
      <c r="AM18771" s="61"/>
      <c r="AN18771" s="61"/>
      <c r="AO18771" s="171"/>
      <c r="AP18771" s="61"/>
      <c r="AQ18771" s="61"/>
      <c r="AR18771" s="61"/>
      <c r="AS18771" s="61"/>
      <c r="AT18771" s="61"/>
      <c r="AU18771" s="61"/>
      <c r="AV18771" s="61"/>
      <c r="AW18771" s="61"/>
      <c r="AX18771" s="61"/>
      <c r="AY18771" s="61"/>
      <c r="AZ18771" s="61"/>
      <c r="BA18771" s="61"/>
    </row>
    <row r="18772" spans="39:53" x14ac:dyDescent="0.2">
      <c r="AM18772" s="61"/>
      <c r="AN18772" s="61"/>
      <c r="AO18772" s="171"/>
      <c r="AP18772" s="61"/>
      <c r="AQ18772" s="61"/>
      <c r="AR18772" s="61"/>
      <c r="AS18772" s="61"/>
      <c r="AT18772" s="61"/>
      <c r="AU18772" s="61"/>
      <c r="AV18772" s="61"/>
      <c r="AW18772" s="61"/>
      <c r="AX18772" s="61"/>
      <c r="AY18772" s="61"/>
      <c r="AZ18772" s="61"/>
      <c r="BA18772" s="61"/>
    </row>
    <row r="18773" spans="39:53" x14ac:dyDescent="0.2">
      <c r="AM18773" s="61"/>
      <c r="AN18773" s="61"/>
      <c r="AO18773" s="171"/>
      <c r="AP18773" s="61"/>
      <c r="AQ18773" s="61"/>
      <c r="AR18773" s="61"/>
      <c r="AS18773" s="61"/>
      <c r="AT18773" s="61"/>
      <c r="AU18773" s="61"/>
      <c r="AV18773" s="61"/>
      <c r="AW18773" s="61"/>
      <c r="AX18773" s="61"/>
      <c r="AY18773" s="61"/>
      <c r="AZ18773" s="61"/>
      <c r="BA18773" s="61"/>
    </row>
    <row r="18774" spans="39:53" x14ac:dyDescent="0.2">
      <c r="AM18774" s="61"/>
      <c r="AN18774" s="61"/>
      <c r="AO18774" s="171"/>
      <c r="AP18774" s="61"/>
      <c r="AQ18774" s="61"/>
      <c r="AR18774" s="61"/>
      <c r="AS18774" s="61"/>
      <c r="AT18774" s="61"/>
      <c r="AU18774" s="61"/>
      <c r="AV18774" s="61"/>
      <c r="AW18774" s="61"/>
      <c r="AX18774" s="61"/>
      <c r="AY18774" s="61"/>
      <c r="AZ18774" s="61"/>
      <c r="BA18774" s="61"/>
    </row>
    <row r="18775" spans="39:53" x14ac:dyDescent="0.2">
      <c r="AM18775" s="61"/>
      <c r="AN18775" s="61"/>
      <c r="AO18775" s="171"/>
      <c r="AP18775" s="61"/>
      <c r="AQ18775" s="61"/>
      <c r="AR18775" s="61"/>
      <c r="AS18775" s="61"/>
      <c r="AT18775" s="61"/>
      <c r="AU18775" s="61"/>
      <c r="AV18775" s="61"/>
      <c r="AW18775" s="61"/>
      <c r="AX18775" s="61"/>
      <c r="AY18775" s="61"/>
      <c r="AZ18775" s="61"/>
      <c r="BA18775" s="61"/>
    </row>
    <row r="18776" spans="39:53" x14ac:dyDescent="0.2">
      <c r="AM18776" s="61"/>
      <c r="AN18776" s="61"/>
      <c r="AO18776" s="171"/>
      <c r="AP18776" s="61"/>
      <c r="AQ18776" s="61"/>
      <c r="AR18776" s="61"/>
      <c r="AS18776" s="61"/>
      <c r="AT18776" s="61"/>
      <c r="AU18776" s="61"/>
      <c r="AV18776" s="61"/>
      <c r="AW18776" s="61"/>
      <c r="AX18776" s="61"/>
      <c r="AY18776" s="61"/>
      <c r="AZ18776" s="61"/>
      <c r="BA18776" s="61"/>
    </row>
    <row r="18777" spans="39:53" x14ac:dyDescent="0.2">
      <c r="AM18777" s="61"/>
      <c r="AN18777" s="61"/>
      <c r="AO18777" s="171"/>
      <c r="AP18777" s="61"/>
      <c r="AQ18777" s="61"/>
      <c r="AR18777" s="61"/>
      <c r="AS18777" s="61"/>
      <c r="AT18777" s="61"/>
      <c r="AU18777" s="61"/>
      <c r="AV18777" s="61"/>
      <c r="AW18777" s="61"/>
      <c r="AX18777" s="61"/>
      <c r="AY18777" s="61"/>
      <c r="AZ18777" s="61"/>
      <c r="BA18777" s="61"/>
    </row>
    <row r="18778" spans="39:53" x14ac:dyDescent="0.2">
      <c r="AM18778" s="61"/>
      <c r="AN18778" s="61"/>
      <c r="AO18778" s="171"/>
      <c r="AP18778" s="61"/>
      <c r="AQ18778" s="61"/>
      <c r="AR18778" s="61"/>
      <c r="AS18778" s="61"/>
      <c r="AT18778" s="61"/>
      <c r="AU18778" s="61"/>
      <c r="AV18778" s="61"/>
      <c r="AW18778" s="61"/>
      <c r="AX18778" s="61"/>
      <c r="AY18778" s="61"/>
      <c r="AZ18778" s="61"/>
      <c r="BA18778" s="61"/>
    </row>
    <row r="18779" spans="39:53" x14ac:dyDescent="0.2">
      <c r="AM18779" s="61"/>
      <c r="AN18779" s="61"/>
      <c r="AO18779" s="171"/>
      <c r="AP18779" s="61"/>
      <c r="AQ18779" s="61"/>
      <c r="AR18779" s="61"/>
      <c r="AS18779" s="61"/>
      <c r="AT18779" s="61"/>
      <c r="AU18779" s="61"/>
      <c r="AV18779" s="61"/>
      <c r="AW18779" s="61"/>
      <c r="AX18779" s="61"/>
      <c r="AY18779" s="61"/>
      <c r="AZ18779" s="61"/>
      <c r="BA18779" s="61"/>
    </row>
    <row r="18780" spans="39:53" x14ac:dyDescent="0.2">
      <c r="AM18780" s="61"/>
      <c r="AN18780" s="61"/>
      <c r="AO18780" s="171"/>
      <c r="AP18780" s="61"/>
      <c r="AQ18780" s="61"/>
      <c r="AR18780" s="61"/>
      <c r="AS18780" s="61"/>
      <c r="AT18780" s="61"/>
      <c r="AU18780" s="61"/>
      <c r="AV18780" s="61"/>
      <c r="AW18780" s="61"/>
      <c r="AX18780" s="61"/>
      <c r="AY18780" s="61"/>
      <c r="AZ18780" s="61"/>
      <c r="BA18780" s="61"/>
    </row>
    <row r="18781" spans="39:53" x14ac:dyDescent="0.2">
      <c r="AM18781" s="61"/>
      <c r="AN18781" s="61"/>
      <c r="AO18781" s="171"/>
      <c r="AP18781" s="61"/>
      <c r="AQ18781" s="61"/>
      <c r="AR18781" s="61"/>
      <c r="AS18781" s="61"/>
      <c r="AT18781" s="61"/>
      <c r="AU18781" s="61"/>
      <c r="AV18781" s="61"/>
      <c r="AW18781" s="61"/>
      <c r="AX18781" s="61"/>
      <c r="AY18781" s="61"/>
      <c r="AZ18781" s="61"/>
      <c r="BA18781" s="61"/>
    </row>
    <row r="18782" spans="39:53" x14ac:dyDescent="0.2">
      <c r="AM18782" s="61"/>
      <c r="AN18782" s="61"/>
      <c r="AO18782" s="171"/>
      <c r="AP18782" s="61"/>
      <c r="AQ18782" s="61"/>
      <c r="AR18782" s="61"/>
      <c r="AS18782" s="61"/>
      <c r="AT18782" s="61"/>
      <c r="AU18782" s="61"/>
      <c r="AV18782" s="61"/>
      <c r="AW18782" s="61"/>
      <c r="AX18782" s="61"/>
      <c r="AY18782" s="61"/>
      <c r="AZ18782" s="61"/>
      <c r="BA18782" s="61"/>
    </row>
    <row r="18783" spans="39:53" x14ac:dyDescent="0.2">
      <c r="AM18783" s="61"/>
      <c r="AN18783" s="61"/>
      <c r="AO18783" s="171"/>
      <c r="AP18783" s="61"/>
      <c r="AQ18783" s="61"/>
      <c r="AR18783" s="61"/>
      <c r="AS18783" s="61"/>
      <c r="AT18783" s="61"/>
      <c r="AU18783" s="61"/>
      <c r="AV18783" s="61"/>
      <c r="AW18783" s="61"/>
      <c r="AX18783" s="61"/>
      <c r="AY18783" s="61"/>
      <c r="AZ18783" s="61"/>
      <c r="BA18783" s="61"/>
    </row>
    <row r="18784" spans="39:53" x14ac:dyDescent="0.2">
      <c r="AM18784" s="61"/>
      <c r="AN18784" s="61"/>
      <c r="AO18784" s="171"/>
      <c r="AP18784" s="61"/>
      <c r="AQ18784" s="61"/>
      <c r="AR18784" s="61"/>
      <c r="AS18784" s="61"/>
      <c r="AT18784" s="61"/>
      <c r="AU18784" s="61"/>
      <c r="AV18784" s="61"/>
      <c r="AW18784" s="61"/>
      <c r="AX18784" s="61"/>
      <c r="AY18784" s="61"/>
      <c r="AZ18784" s="61"/>
      <c r="BA18784" s="61"/>
    </row>
    <row r="18785" spans="39:53" x14ac:dyDescent="0.2">
      <c r="AM18785" s="61"/>
      <c r="AN18785" s="61"/>
      <c r="AO18785" s="171"/>
      <c r="AP18785" s="61"/>
      <c r="AQ18785" s="61"/>
      <c r="AR18785" s="61"/>
      <c r="AS18785" s="61"/>
      <c r="AT18785" s="61"/>
      <c r="AU18785" s="61"/>
      <c r="AV18785" s="61"/>
      <c r="AW18785" s="61"/>
      <c r="AX18785" s="61"/>
      <c r="AY18785" s="61"/>
      <c r="AZ18785" s="61"/>
      <c r="BA18785" s="61"/>
    </row>
    <row r="18786" spans="39:53" x14ac:dyDescent="0.2">
      <c r="AM18786" s="61"/>
      <c r="AN18786" s="61"/>
      <c r="AO18786" s="171"/>
      <c r="AP18786" s="61"/>
      <c r="AQ18786" s="61"/>
      <c r="AR18786" s="61"/>
      <c r="AS18786" s="61"/>
      <c r="AT18786" s="61"/>
      <c r="AU18786" s="61"/>
      <c r="AV18786" s="61"/>
      <c r="AW18786" s="61"/>
      <c r="AX18786" s="61"/>
      <c r="AY18786" s="61"/>
      <c r="AZ18786" s="61"/>
      <c r="BA18786" s="61"/>
    </row>
    <row r="18787" spans="39:53" x14ac:dyDescent="0.2">
      <c r="AM18787" s="61"/>
      <c r="AN18787" s="61"/>
      <c r="AO18787" s="171"/>
      <c r="AP18787" s="61"/>
      <c r="AQ18787" s="61"/>
      <c r="AR18787" s="61"/>
      <c r="AS18787" s="61"/>
      <c r="AT18787" s="61"/>
      <c r="AU18787" s="61"/>
      <c r="AV18787" s="61"/>
      <c r="AW18787" s="61"/>
      <c r="AX18787" s="61"/>
      <c r="AY18787" s="61"/>
      <c r="AZ18787" s="61"/>
      <c r="BA18787" s="61"/>
    </row>
    <row r="18788" spans="39:53" x14ac:dyDescent="0.2">
      <c r="AM18788" s="61"/>
      <c r="AN18788" s="61"/>
      <c r="AO18788" s="171"/>
      <c r="AP18788" s="61"/>
      <c r="AQ18788" s="61"/>
      <c r="AR18788" s="61"/>
      <c r="AS18788" s="61"/>
      <c r="AT18788" s="61"/>
      <c r="AU18788" s="61"/>
      <c r="AV18788" s="61"/>
      <c r="AW18788" s="61"/>
      <c r="AX18788" s="61"/>
      <c r="AY18788" s="61"/>
      <c r="AZ18788" s="61"/>
      <c r="BA18788" s="61"/>
    </row>
    <row r="18789" spans="39:53" x14ac:dyDescent="0.2">
      <c r="AM18789" s="61"/>
      <c r="AN18789" s="61"/>
      <c r="AO18789" s="171"/>
      <c r="AP18789" s="61"/>
      <c r="AQ18789" s="61"/>
      <c r="AR18789" s="61"/>
      <c r="AS18789" s="61"/>
      <c r="AT18789" s="61"/>
      <c r="AU18789" s="61"/>
      <c r="AV18789" s="61"/>
      <c r="AW18789" s="61"/>
      <c r="AX18789" s="61"/>
      <c r="AY18789" s="61"/>
      <c r="AZ18789" s="61"/>
      <c r="BA18789" s="61"/>
    </row>
    <row r="18790" spans="39:53" x14ac:dyDescent="0.2">
      <c r="AM18790" s="61"/>
      <c r="AN18790" s="61"/>
      <c r="AO18790" s="171"/>
      <c r="AP18790" s="61"/>
      <c r="AQ18790" s="61"/>
      <c r="AR18790" s="61"/>
      <c r="AS18790" s="61"/>
      <c r="AT18790" s="61"/>
      <c r="AU18790" s="61"/>
      <c r="AV18790" s="61"/>
      <c r="AW18790" s="61"/>
      <c r="AX18790" s="61"/>
      <c r="AY18790" s="61"/>
      <c r="AZ18790" s="61"/>
      <c r="BA18790" s="61"/>
    </row>
    <row r="18791" spans="39:53" x14ac:dyDescent="0.2">
      <c r="AM18791" s="61"/>
      <c r="AN18791" s="61"/>
      <c r="AO18791" s="171"/>
      <c r="AP18791" s="61"/>
      <c r="AQ18791" s="61"/>
      <c r="AR18791" s="61"/>
      <c r="AS18791" s="61"/>
      <c r="AT18791" s="61"/>
      <c r="AU18791" s="61"/>
      <c r="AV18791" s="61"/>
      <c r="AW18791" s="61"/>
      <c r="AX18791" s="61"/>
      <c r="AY18791" s="61"/>
      <c r="AZ18791" s="61"/>
      <c r="BA18791" s="61"/>
    </row>
    <row r="18792" spans="39:53" x14ac:dyDescent="0.2">
      <c r="AM18792" s="61"/>
      <c r="AN18792" s="61"/>
      <c r="AO18792" s="171"/>
      <c r="AP18792" s="61"/>
      <c r="AQ18792" s="61"/>
      <c r="AR18792" s="61"/>
      <c r="AS18792" s="61"/>
      <c r="AT18792" s="61"/>
      <c r="AU18792" s="61"/>
      <c r="AV18792" s="61"/>
      <c r="AW18792" s="61"/>
      <c r="AX18792" s="61"/>
      <c r="AY18792" s="61"/>
      <c r="AZ18792" s="61"/>
      <c r="BA18792" s="61"/>
    </row>
    <row r="18793" spans="39:53" x14ac:dyDescent="0.2">
      <c r="AM18793" s="61"/>
      <c r="AN18793" s="61"/>
      <c r="AO18793" s="171"/>
      <c r="AP18793" s="61"/>
      <c r="AQ18793" s="61"/>
      <c r="AR18793" s="61"/>
      <c r="AS18793" s="61"/>
      <c r="AT18793" s="61"/>
      <c r="AU18793" s="61"/>
      <c r="AV18793" s="61"/>
      <c r="AW18793" s="61"/>
      <c r="AX18793" s="61"/>
      <c r="AY18793" s="61"/>
      <c r="AZ18793" s="61"/>
      <c r="BA18793" s="61"/>
    </row>
    <row r="18794" spans="39:53" x14ac:dyDescent="0.2">
      <c r="AM18794" s="61"/>
      <c r="AN18794" s="61"/>
      <c r="AO18794" s="171"/>
      <c r="AP18794" s="61"/>
      <c r="AQ18794" s="61"/>
      <c r="AR18794" s="61"/>
      <c r="AS18794" s="61"/>
      <c r="AT18794" s="61"/>
      <c r="AU18794" s="61"/>
      <c r="AV18794" s="61"/>
      <c r="AW18794" s="61"/>
      <c r="AX18794" s="61"/>
      <c r="AY18794" s="61"/>
      <c r="AZ18794" s="61"/>
      <c r="BA18794" s="61"/>
    </row>
    <row r="18795" spans="39:53" x14ac:dyDescent="0.2">
      <c r="AM18795" s="61"/>
      <c r="AN18795" s="61"/>
      <c r="AO18795" s="171"/>
      <c r="AP18795" s="61"/>
      <c r="AQ18795" s="61"/>
      <c r="AR18795" s="61"/>
      <c r="AS18795" s="61"/>
      <c r="AT18795" s="61"/>
      <c r="AU18795" s="61"/>
      <c r="AV18795" s="61"/>
      <c r="AW18795" s="61"/>
      <c r="AX18795" s="61"/>
      <c r="AY18795" s="61"/>
      <c r="AZ18795" s="61"/>
      <c r="BA18795" s="61"/>
    </row>
    <row r="18796" spans="39:53" x14ac:dyDescent="0.2">
      <c r="AM18796" s="61"/>
      <c r="AN18796" s="61"/>
      <c r="AO18796" s="171"/>
      <c r="AP18796" s="61"/>
      <c r="AQ18796" s="61"/>
      <c r="AR18796" s="61"/>
      <c r="AS18796" s="61"/>
      <c r="AT18796" s="61"/>
      <c r="AU18796" s="61"/>
      <c r="AV18796" s="61"/>
      <c r="AW18796" s="61"/>
      <c r="AX18796" s="61"/>
      <c r="AY18796" s="61"/>
      <c r="AZ18796" s="61"/>
      <c r="BA18796" s="61"/>
    </row>
    <row r="18797" spans="39:53" x14ac:dyDescent="0.2">
      <c r="AM18797" s="61"/>
      <c r="AN18797" s="61"/>
      <c r="AO18797" s="171"/>
      <c r="AP18797" s="61"/>
      <c r="AQ18797" s="61"/>
      <c r="AR18797" s="61"/>
      <c r="AS18797" s="61"/>
      <c r="AT18797" s="61"/>
      <c r="AU18797" s="61"/>
      <c r="AV18797" s="61"/>
      <c r="AW18797" s="61"/>
      <c r="AX18797" s="61"/>
      <c r="AY18797" s="61"/>
      <c r="AZ18797" s="61"/>
      <c r="BA18797" s="61"/>
    </row>
    <row r="18798" spans="39:53" x14ac:dyDescent="0.2">
      <c r="AM18798" s="61"/>
      <c r="AN18798" s="61"/>
      <c r="AO18798" s="171"/>
      <c r="AP18798" s="61"/>
      <c r="AQ18798" s="61"/>
      <c r="AR18798" s="61"/>
      <c r="AS18798" s="61"/>
      <c r="AT18798" s="61"/>
      <c r="AU18798" s="61"/>
      <c r="AV18798" s="61"/>
      <c r="AW18798" s="61"/>
      <c r="AX18798" s="61"/>
      <c r="AY18798" s="61"/>
      <c r="AZ18798" s="61"/>
      <c r="BA18798" s="61"/>
    </row>
    <row r="18799" spans="39:53" x14ac:dyDescent="0.2">
      <c r="AM18799" s="61"/>
      <c r="AN18799" s="61"/>
      <c r="AO18799" s="171"/>
      <c r="AP18799" s="61"/>
      <c r="AQ18799" s="61"/>
      <c r="AR18799" s="61"/>
      <c r="AS18799" s="61"/>
      <c r="AT18799" s="61"/>
      <c r="AU18799" s="61"/>
      <c r="AV18799" s="61"/>
      <c r="AW18799" s="61"/>
      <c r="AX18799" s="61"/>
      <c r="AY18799" s="61"/>
      <c r="AZ18799" s="61"/>
      <c r="BA18799" s="61"/>
    </row>
    <row r="18800" spans="39:53" x14ac:dyDescent="0.2">
      <c r="AM18800" s="61"/>
      <c r="AN18800" s="61"/>
      <c r="AO18800" s="171"/>
      <c r="AP18800" s="61"/>
      <c r="AQ18800" s="61"/>
      <c r="AR18800" s="61"/>
      <c r="AS18800" s="61"/>
      <c r="AT18800" s="61"/>
      <c r="AU18800" s="61"/>
      <c r="AV18800" s="61"/>
      <c r="AW18800" s="61"/>
      <c r="AX18800" s="61"/>
      <c r="AY18800" s="61"/>
      <c r="AZ18800" s="61"/>
      <c r="BA18800" s="61"/>
    </row>
    <row r="18801" spans="39:53" x14ac:dyDescent="0.2">
      <c r="AM18801" s="61"/>
      <c r="AN18801" s="61"/>
      <c r="AO18801" s="171"/>
      <c r="AP18801" s="61"/>
      <c r="AQ18801" s="61"/>
      <c r="AR18801" s="61"/>
      <c r="AS18801" s="61"/>
      <c r="AT18801" s="61"/>
      <c r="AU18801" s="61"/>
      <c r="AV18801" s="61"/>
      <c r="AW18801" s="61"/>
      <c r="AX18801" s="61"/>
      <c r="AY18801" s="61"/>
      <c r="AZ18801" s="61"/>
      <c r="BA18801" s="61"/>
    </row>
    <row r="18802" spans="39:53" x14ac:dyDescent="0.2">
      <c r="AM18802" s="61"/>
      <c r="AN18802" s="61"/>
      <c r="AO18802" s="171"/>
      <c r="AP18802" s="61"/>
      <c r="AQ18802" s="61"/>
      <c r="AR18802" s="61"/>
      <c r="AS18802" s="61"/>
      <c r="AT18802" s="61"/>
      <c r="AU18802" s="61"/>
      <c r="AV18802" s="61"/>
      <c r="AW18802" s="61"/>
      <c r="AX18802" s="61"/>
      <c r="AY18802" s="61"/>
      <c r="AZ18802" s="61"/>
      <c r="BA18802" s="61"/>
    </row>
    <row r="18803" spans="39:53" x14ac:dyDescent="0.2">
      <c r="AM18803" s="61"/>
      <c r="AN18803" s="61"/>
      <c r="AO18803" s="171"/>
      <c r="AP18803" s="61"/>
      <c r="AQ18803" s="61"/>
      <c r="AR18803" s="61"/>
      <c r="AS18803" s="61"/>
      <c r="AT18803" s="61"/>
      <c r="AU18803" s="61"/>
      <c r="AV18803" s="61"/>
      <c r="AW18803" s="61"/>
      <c r="AX18803" s="61"/>
      <c r="AY18803" s="61"/>
      <c r="AZ18803" s="61"/>
      <c r="BA18803" s="61"/>
    </row>
    <row r="18804" spans="39:53" x14ac:dyDescent="0.2">
      <c r="AM18804" s="61"/>
      <c r="AN18804" s="61"/>
      <c r="AO18804" s="171"/>
      <c r="AP18804" s="61"/>
      <c r="AQ18804" s="61"/>
      <c r="AR18804" s="61"/>
      <c r="AS18804" s="61"/>
      <c r="AT18804" s="61"/>
      <c r="AU18804" s="61"/>
      <c r="AV18804" s="61"/>
      <c r="AW18804" s="61"/>
      <c r="AX18804" s="61"/>
      <c r="AY18804" s="61"/>
      <c r="AZ18804" s="61"/>
      <c r="BA18804" s="61"/>
    </row>
    <row r="18805" spans="39:53" x14ac:dyDescent="0.2">
      <c r="AM18805" s="61"/>
      <c r="AN18805" s="61"/>
      <c r="AO18805" s="171"/>
      <c r="AP18805" s="61"/>
      <c r="AQ18805" s="61"/>
      <c r="AR18805" s="61"/>
      <c r="AS18805" s="61"/>
      <c r="AT18805" s="61"/>
      <c r="AU18805" s="61"/>
      <c r="AV18805" s="61"/>
      <c r="AW18805" s="61"/>
      <c r="AX18805" s="61"/>
      <c r="AY18805" s="61"/>
      <c r="AZ18805" s="61"/>
      <c r="BA18805" s="61"/>
    </row>
    <row r="18806" spans="39:53" x14ac:dyDescent="0.2">
      <c r="AM18806" s="61"/>
      <c r="AN18806" s="61"/>
      <c r="AO18806" s="171"/>
      <c r="AP18806" s="61"/>
      <c r="AQ18806" s="61"/>
      <c r="AR18806" s="61"/>
      <c r="AS18806" s="61"/>
      <c r="AT18806" s="61"/>
      <c r="AU18806" s="61"/>
      <c r="AV18806" s="61"/>
      <c r="AW18806" s="61"/>
      <c r="AX18806" s="61"/>
      <c r="AY18806" s="61"/>
      <c r="AZ18806" s="61"/>
      <c r="BA18806" s="61"/>
    </row>
    <row r="18807" spans="39:53" x14ac:dyDescent="0.2">
      <c r="AM18807" s="61"/>
      <c r="AN18807" s="61"/>
      <c r="AO18807" s="171"/>
      <c r="AP18807" s="61"/>
      <c r="AQ18807" s="61"/>
      <c r="AR18807" s="61"/>
      <c r="AS18807" s="61"/>
      <c r="AT18807" s="61"/>
      <c r="AU18807" s="61"/>
      <c r="AV18807" s="61"/>
      <c r="AW18807" s="61"/>
      <c r="AX18807" s="61"/>
      <c r="AY18807" s="61"/>
      <c r="AZ18807" s="61"/>
      <c r="BA18807" s="61"/>
    </row>
    <row r="18808" spans="39:53" x14ac:dyDescent="0.2">
      <c r="AM18808" s="61"/>
      <c r="AN18808" s="61"/>
      <c r="AO18808" s="171"/>
      <c r="AP18808" s="61"/>
      <c r="AQ18808" s="61"/>
      <c r="AR18808" s="61"/>
      <c r="AS18808" s="61"/>
      <c r="AT18808" s="61"/>
      <c r="AU18808" s="61"/>
      <c r="AV18808" s="61"/>
      <c r="AW18808" s="61"/>
      <c r="AX18808" s="61"/>
      <c r="AY18808" s="61"/>
      <c r="AZ18808" s="61"/>
      <c r="BA18808" s="61"/>
    </row>
    <row r="18809" spans="39:53" x14ac:dyDescent="0.2">
      <c r="AM18809" s="61"/>
      <c r="AN18809" s="61"/>
      <c r="AO18809" s="171"/>
      <c r="AP18809" s="61"/>
      <c r="AQ18809" s="61"/>
      <c r="AR18809" s="61"/>
      <c r="AS18809" s="61"/>
      <c r="AT18809" s="61"/>
      <c r="AU18809" s="61"/>
      <c r="AV18809" s="61"/>
      <c r="AW18809" s="61"/>
      <c r="AX18809" s="61"/>
      <c r="AY18809" s="61"/>
      <c r="AZ18809" s="61"/>
      <c r="BA18809" s="61"/>
    </row>
    <row r="18810" spans="39:53" x14ac:dyDescent="0.2">
      <c r="AM18810" s="61"/>
      <c r="AN18810" s="61"/>
      <c r="AO18810" s="171"/>
      <c r="AP18810" s="61"/>
      <c r="AQ18810" s="61"/>
      <c r="AR18810" s="61"/>
      <c r="AS18810" s="61"/>
      <c r="AT18810" s="61"/>
      <c r="AU18810" s="61"/>
      <c r="AV18810" s="61"/>
      <c r="AW18810" s="61"/>
      <c r="AX18810" s="61"/>
      <c r="AY18810" s="61"/>
      <c r="AZ18810" s="61"/>
      <c r="BA18810" s="61"/>
    </row>
    <row r="18811" spans="39:53" x14ac:dyDescent="0.2">
      <c r="AM18811" s="61"/>
      <c r="AN18811" s="61"/>
      <c r="AO18811" s="171"/>
      <c r="AP18811" s="61"/>
      <c r="AQ18811" s="61"/>
      <c r="AR18811" s="61"/>
      <c r="AS18811" s="61"/>
      <c r="AT18811" s="61"/>
      <c r="AU18811" s="61"/>
      <c r="AV18811" s="61"/>
      <c r="AW18811" s="61"/>
      <c r="AX18811" s="61"/>
      <c r="AY18811" s="61"/>
      <c r="AZ18811" s="61"/>
      <c r="BA18811" s="61"/>
    </row>
    <row r="18812" spans="39:53" x14ac:dyDescent="0.2">
      <c r="AM18812" s="61"/>
      <c r="AN18812" s="61"/>
      <c r="AO18812" s="171"/>
      <c r="AP18812" s="61"/>
      <c r="AQ18812" s="61"/>
      <c r="AR18812" s="61"/>
      <c r="AS18812" s="61"/>
      <c r="AT18812" s="61"/>
      <c r="AU18812" s="61"/>
      <c r="AV18812" s="61"/>
      <c r="AW18812" s="61"/>
      <c r="AX18812" s="61"/>
      <c r="AY18812" s="61"/>
      <c r="AZ18812" s="61"/>
      <c r="BA18812" s="61"/>
    </row>
    <row r="18813" spans="39:53" x14ac:dyDescent="0.2">
      <c r="AM18813" s="61"/>
      <c r="AN18813" s="61"/>
      <c r="AO18813" s="171"/>
      <c r="AP18813" s="61"/>
      <c r="AQ18813" s="61"/>
      <c r="AR18813" s="61"/>
      <c r="AS18813" s="61"/>
      <c r="AT18813" s="61"/>
      <c r="AU18813" s="61"/>
      <c r="AV18813" s="61"/>
      <c r="AW18813" s="61"/>
      <c r="AX18813" s="61"/>
      <c r="AY18813" s="61"/>
      <c r="AZ18813" s="61"/>
      <c r="BA18813" s="61"/>
    </row>
    <row r="18814" spans="39:53" x14ac:dyDescent="0.2">
      <c r="AM18814" s="61"/>
      <c r="AN18814" s="61"/>
      <c r="AO18814" s="171"/>
      <c r="AP18814" s="61"/>
      <c r="AQ18814" s="61"/>
      <c r="AR18814" s="61"/>
      <c r="AS18814" s="61"/>
      <c r="AT18814" s="61"/>
      <c r="AU18814" s="61"/>
      <c r="AV18814" s="61"/>
      <c r="AW18814" s="61"/>
      <c r="AX18814" s="61"/>
      <c r="AY18814" s="61"/>
      <c r="AZ18814" s="61"/>
      <c r="BA18814" s="61"/>
    </row>
    <row r="18815" spans="39:53" x14ac:dyDescent="0.2">
      <c r="AM18815" s="61"/>
      <c r="AN18815" s="61"/>
      <c r="AO18815" s="171"/>
      <c r="AP18815" s="61"/>
      <c r="AQ18815" s="61"/>
      <c r="AR18815" s="61"/>
      <c r="AS18815" s="61"/>
      <c r="AT18815" s="61"/>
      <c r="AU18815" s="61"/>
      <c r="AV18815" s="61"/>
      <c r="AW18815" s="61"/>
      <c r="AX18815" s="61"/>
      <c r="AY18815" s="61"/>
      <c r="AZ18815" s="61"/>
      <c r="BA18815" s="61"/>
    </row>
    <row r="18816" spans="39:53" x14ac:dyDescent="0.2">
      <c r="AM18816" s="61"/>
      <c r="AN18816" s="61"/>
      <c r="AO18816" s="171"/>
      <c r="AP18816" s="61"/>
      <c r="AQ18816" s="61"/>
      <c r="AR18816" s="61"/>
      <c r="AS18816" s="61"/>
      <c r="AT18816" s="61"/>
      <c r="AU18816" s="61"/>
      <c r="AV18816" s="61"/>
      <c r="AW18816" s="61"/>
      <c r="AX18816" s="61"/>
      <c r="AY18816" s="61"/>
      <c r="AZ18816" s="61"/>
      <c r="BA18816" s="61"/>
    </row>
    <row r="18817" spans="39:53" x14ac:dyDescent="0.2">
      <c r="AM18817" s="61"/>
      <c r="AN18817" s="61"/>
      <c r="AO18817" s="171"/>
      <c r="AP18817" s="61"/>
      <c r="AQ18817" s="61"/>
      <c r="AR18817" s="61"/>
      <c r="AS18817" s="61"/>
      <c r="AT18817" s="61"/>
      <c r="AU18817" s="61"/>
      <c r="AV18817" s="61"/>
      <c r="AW18817" s="61"/>
      <c r="AX18817" s="61"/>
      <c r="AY18817" s="61"/>
      <c r="AZ18817" s="61"/>
      <c r="BA18817" s="61"/>
    </row>
    <row r="18818" spans="39:53" x14ac:dyDescent="0.2">
      <c r="AM18818" s="61"/>
      <c r="AN18818" s="61"/>
      <c r="AO18818" s="171"/>
      <c r="AP18818" s="61"/>
      <c r="AQ18818" s="61"/>
      <c r="AR18818" s="61"/>
      <c r="AS18818" s="61"/>
      <c r="AT18818" s="61"/>
      <c r="AU18818" s="61"/>
      <c r="AV18818" s="61"/>
      <c r="AW18818" s="61"/>
      <c r="AX18818" s="61"/>
      <c r="AY18818" s="61"/>
      <c r="AZ18818" s="61"/>
      <c r="BA18818" s="61"/>
    </row>
    <row r="18819" spans="39:53" x14ac:dyDescent="0.2">
      <c r="AM18819" s="61"/>
      <c r="AN18819" s="61"/>
      <c r="AO18819" s="171"/>
      <c r="AP18819" s="61"/>
      <c r="AQ18819" s="61"/>
      <c r="AR18819" s="61"/>
      <c r="AS18819" s="61"/>
      <c r="AT18819" s="61"/>
      <c r="AU18819" s="61"/>
      <c r="AV18819" s="61"/>
      <c r="AW18819" s="61"/>
      <c r="AX18819" s="61"/>
      <c r="AY18819" s="61"/>
      <c r="AZ18819" s="61"/>
      <c r="BA18819" s="61"/>
    </row>
    <row r="18820" spans="39:53" x14ac:dyDescent="0.2">
      <c r="AM18820" s="61"/>
      <c r="AN18820" s="61"/>
      <c r="AO18820" s="171"/>
      <c r="AP18820" s="61"/>
      <c r="AQ18820" s="61"/>
      <c r="AR18820" s="61"/>
      <c r="AS18820" s="61"/>
      <c r="AT18820" s="61"/>
      <c r="AU18820" s="61"/>
      <c r="AV18820" s="61"/>
      <c r="AW18820" s="61"/>
      <c r="AX18820" s="61"/>
      <c r="AY18820" s="61"/>
      <c r="AZ18820" s="61"/>
      <c r="BA18820" s="61"/>
    </row>
    <row r="18821" spans="39:53" x14ac:dyDescent="0.2">
      <c r="AM18821" s="61"/>
      <c r="AN18821" s="61"/>
      <c r="AO18821" s="171"/>
      <c r="AP18821" s="61"/>
      <c r="AQ18821" s="61"/>
      <c r="AR18821" s="61"/>
      <c r="AS18821" s="61"/>
      <c r="AT18821" s="61"/>
      <c r="AU18821" s="61"/>
      <c r="AV18821" s="61"/>
      <c r="AW18821" s="61"/>
      <c r="AX18821" s="61"/>
      <c r="AY18821" s="61"/>
      <c r="AZ18821" s="61"/>
      <c r="BA18821" s="61"/>
    </row>
    <row r="18822" spans="39:53" x14ac:dyDescent="0.2">
      <c r="AM18822" s="61"/>
      <c r="AN18822" s="61"/>
      <c r="AO18822" s="171"/>
      <c r="AP18822" s="61"/>
      <c r="AQ18822" s="61"/>
      <c r="AR18822" s="61"/>
      <c r="AS18822" s="61"/>
      <c r="AT18822" s="61"/>
      <c r="AU18822" s="61"/>
      <c r="AV18822" s="61"/>
      <c r="AW18822" s="61"/>
      <c r="AX18822" s="61"/>
      <c r="AY18822" s="61"/>
      <c r="AZ18822" s="61"/>
      <c r="BA18822" s="61"/>
    </row>
    <row r="18823" spans="39:53" x14ac:dyDescent="0.2">
      <c r="AM18823" s="61"/>
      <c r="AN18823" s="61"/>
      <c r="AO18823" s="171"/>
      <c r="AP18823" s="61"/>
      <c r="AQ18823" s="61"/>
      <c r="AR18823" s="61"/>
      <c r="AS18823" s="61"/>
      <c r="AT18823" s="61"/>
      <c r="AU18823" s="61"/>
      <c r="AV18823" s="61"/>
      <c r="AW18823" s="61"/>
      <c r="AX18823" s="61"/>
      <c r="AY18823" s="61"/>
      <c r="AZ18823" s="61"/>
      <c r="BA18823" s="61"/>
    </row>
    <row r="18824" spans="39:53" x14ac:dyDescent="0.2">
      <c r="AM18824" s="61"/>
      <c r="AN18824" s="61"/>
      <c r="AO18824" s="171"/>
      <c r="AP18824" s="61"/>
      <c r="AQ18824" s="61"/>
      <c r="AR18824" s="61"/>
      <c r="AS18824" s="61"/>
      <c r="AT18824" s="61"/>
      <c r="AU18824" s="61"/>
      <c r="AV18824" s="61"/>
      <c r="AW18824" s="61"/>
      <c r="AX18824" s="61"/>
      <c r="AY18824" s="61"/>
      <c r="AZ18824" s="61"/>
      <c r="BA18824" s="61"/>
    </row>
    <row r="18825" spans="39:53" x14ac:dyDescent="0.2">
      <c r="AM18825" s="61"/>
      <c r="AN18825" s="61"/>
      <c r="AO18825" s="171"/>
      <c r="AP18825" s="61"/>
      <c r="AQ18825" s="61"/>
      <c r="AR18825" s="61"/>
      <c r="AS18825" s="61"/>
      <c r="AT18825" s="61"/>
      <c r="AU18825" s="61"/>
      <c r="AV18825" s="61"/>
      <c r="AW18825" s="61"/>
      <c r="AX18825" s="61"/>
      <c r="AY18825" s="61"/>
      <c r="AZ18825" s="61"/>
      <c r="BA18825" s="61"/>
    </row>
    <row r="18826" spans="39:53" x14ac:dyDescent="0.2">
      <c r="AM18826" s="61"/>
      <c r="AN18826" s="61"/>
      <c r="AO18826" s="171"/>
      <c r="AP18826" s="61"/>
      <c r="AQ18826" s="61"/>
      <c r="AR18826" s="61"/>
      <c r="AS18826" s="61"/>
      <c r="AT18826" s="61"/>
      <c r="AU18826" s="61"/>
      <c r="AV18826" s="61"/>
      <c r="AW18826" s="61"/>
      <c r="AX18826" s="61"/>
      <c r="AY18826" s="61"/>
      <c r="AZ18826" s="61"/>
      <c r="BA18826" s="61"/>
    </row>
    <row r="18827" spans="39:53" x14ac:dyDescent="0.2">
      <c r="AM18827" s="61"/>
      <c r="AN18827" s="61"/>
      <c r="AO18827" s="171"/>
      <c r="AP18827" s="61"/>
      <c r="AQ18827" s="61"/>
      <c r="AR18827" s="61"/>
      <c r="AS18827" s="61"/>
      <c r="AT18827" s="61"/>
      <c r="AU18827" s="61"/>
      <c r="AV18827" s="61"/>
      <c r="AW18827" s="61"/>
      <c r="AX18827" s="61"/>
      <c r="AY18827" s="61"/>
      <c r="AZ18827" s="61"/>
      <c r="BA18827" s="61"/>
    </row>
    <row r="18828" spans="39:53" x14ac:dyDescent="0.2">
      <c r="AM18828" s="61"/>
      <c r="AN18828" s="61"/>
      <c r="AO18828" s="171"/>
      <c r="AP18828" s="61"/>
      <c r="AQ18828" s="61"/>
      <c r="AR18828" s="61"/>
      <c r="AS18828" s="61"/>
      <c r="AT18828" s="61"/>
      <c r="AU18828" s="61"/>
      <c r="AV18828" s="61"/>
      <c r="AW18828" s="61"/>
      <c r="AX18828" s="61"/>
      <c r="AY18828" s="61"/>
      <c r="AZ18828" s="61"/>
      <c r="BA18828" s="61"/>
    </row>
    <row r="18829" spans="39:53" x14ac:dyDescent="0.2">
      <c r="AM18829" s="61"/>
      <c r="AN18829" s="61"/>
      <c r="AO18829" s="171"/>
      <c r="AP18829" s="61"/>
      <c r="AQ18829" s="61"/>
      <c r="AR18829" s="61"/>
      <c r="AS18829" s="61"/>
      <c r="AT18829" s="61"/>
      <c r="AU18829" s="61"/>
      <c r="AV18829" s="61"/>
      <c r="AW18829" s="61"/>
      <c r="AX18829" s="61"/>
      <c r="AY18829" s="61"/>
      <c r="AZ18829" s="61"/>
      <c r="BA18829" s="61"/>
    </row>
    <row r="18830" spans="39:53" x14ac:dyDescent="0.2">
      <c r="AM18830" s="61"/>
      <c r="AN18830" s="61"/>
      <c r="AO18830" s="171"/>
      <c r="AP18830" s="61"/>
      <c r="AQ18830" s="61"/>
      <c r="AR18830" s="61"/>
      <c r="AS18830" s="61"/>
      <c r="AT18830" s="61"/>
      <c r="AU18830" s="61"/>
      <c r="AV18830" s="61"/>
      <c r="AW18830" s="61"/>
      <c r="AX18830" s="61"/>
      <c r="AY18830" s="61"/>
      <c r="AZ18830" s="61"/>
      <c r="BA18830" s="61"/>
    </row>
    <row r="18831" spans="39:53" x14ac:dyDescent="0.2">
      <c r="AM18831" s="61"/>
      <c r="AN18831" s="61"/>
      <c r="AO18831" s="171"/>
      <c r="AP18831" s="61"/>
      <c r="AQ18831" s="61"/>
      <c r="AR18831" s="61"/>
      <c r="AS18831" s="61"/>
      <c r="AT18831" s="61"/>
      <c r="AU18831" s="61"/>
      <c r="AV18831" s="61"/>
      <c r="AW18831" s="61"/>
      <c r="AX18831" s="61"/>
      <c r="AY18831" s="61"/>
      <c r="AZ18831" s="61"/>
      <c r="BA18831" s="61"/>
    </row>
    <row r="18832" spans="39:53" x14ac:dyDescent="0.2">
      <c r="AM18832" s="61"/>
      <c r="AN18832" s="61"/>
      <c r="AO18832" s="171"/>
      <c r="AP18832" s="61"/>
      <c r="AQ18832" s="61"/>
      <c r="AR18832" s="61"/>
      <c r="AS18832" s="61"/>
      <c r="AT18832" s="61"/>
      <c r="AU18832" s="61"/>
      <c r="AV18832" s="61"/>
      <c r="AW18832" s="61"/>
      <c r="AX18832" s="61"/>
      <c r="AY18832" s="61"/>
      <c r="AZ18832" s="61"/>
      <c r="BA18832" s="61"/>
    </row>
    <row r="18833" spans="39:53" x14ac:dyDescent="0.2">
      <c r="AM18833" s="61"/>
      <c r="AN18833" s="61"/>
      <c r="AO18833" s="171"/>
      <c r="AP18833" s="61"/>
      <c r="AQ18833" s="61"/>
      <c r="AR18833" s="61"/>
      <c r="AS18833" s="61"/>
      <c r="AT18833" s="61"/>
      <c r="AU18833" s="61"/>
      <c r="AV18833" s="61"/>
      <c r="AW18833" s="61"/>
      <c r="AX18833" s="61"/>
      <c r="AY18833" s="61"/>
      <c r="AZ18833" s="61"/>
      <c r="BA18833" s="61"/>
    </row>
    <row r="18834" spans="39:53" x14ac:dyDescent="0.2">
      <c r="AM18834" s="61"/>
      <c r="AN18834" s="61"/>
      <c r="AO18834" s="171"/>
      <c r="AP18834" s="61"/>
      <c r="AQ18834" s="61"/>
      <c r="AR18834" s="61"/>
      <c r="AS18834" s="61"/>
      <c r="AT18834" s="61"/>
      <c r="AU18834" s="61"/>
      <c r="AV18834" s="61"/>
      <c r="AW18834" s="61"/>
      <c r="AX18834" s="61"/>
      <c r="AY18834" s="61"/>
      <c r="AZ18834" s="61"/>
      <c r="BA18834" s="61"/>
    </row>
    <row r="18835" spans="39:53" x14ac:dyDescent="0.2">
      <c r="AM18835" s="61"/>
      <c r="AN18835" s="61"/>
      <c r="AO18835" s="171"/>
      <c r="AP18835" s="61"/>
      <c r="AQ18835" s="61"/>
      <c r="AR18835" s="61"/>
      <c r="AS18835" s="61"/>
      <c r="AT18835" s="61"/>
      <c r="AU18835" s="61"/>
      <c r="AV18835" s="61"/>
      <c r="AW18835" s="61"/>
      <c r="AX18835" s="61"/>
      <c r="AY18835" s="61"/>
      <c r="AZ18835" s="61"/>
      <c r="BA18835" s="61"/>
    </row>
    <row r="18836" spans="39:53" x14ac:dyDescent="0.2">
      <c r="AM18836" s="61"/>
      <c r="AN18836" s="61"/>
      <c r="AO18836" s="171"/>
      <c r="AP18836" s="61"/>
      <c r="AQ18836" s="61"/>
      <c r="AR18836" s="61"/>
      <c r="AS18836" s="61"/>
      <c r="AT18836" s="61"/>
      <c r="AU18836" s="61"/>
      <c r="AV18836" s="61"/>
      <c r="AW18836" s="61"/>
      <c r="AX18836" s="61"/>
      <c r="AY18836" s="61"/>
      <c r="AZ18836" s="61"/>
      <c r="BA18836" s="61"/>
    </row>
    <row r="18837" spans="39:53" x14ac:dyDescent="0.2">
      <c r="AM18837" s="61"/>
      <c r="AN18837" s="61"/>
      <c r="AO18837" s="171"/>
      <c r="AP18837" s="61"/>
      <c r="AQ18837" s="61"/>
      <c r="AR18837" s="61"/>
      <c r="AS18837" s="61"/>
      <c r="AT18837" s="61"/>
      <c r="AU18837" s="61"/>
      <c r="AV18837" s="61"/>
      <c r="AW18837" s="61"/>
      <c r="AX18837" s="61"/>
      <c r="AY18837" s="61"/>
      <c r="AZ18837" s="61"/>
      <c r="BA18837" s="61"/>
    </row>
    <row r="18838" spans="39:53" x14ac:dyDescent="0.2">
      <c r="AM18838" s="61"/>
      <c r="AN18838" s="61"/>
      <c r="AO18838" s="171"/>
      <c r="AP18838" s="61"/>
      <c r="AQ18838" s="61"/>
      <c r="AR18838" s="61"/>
      <c r="AS18838" s="61"/>
      <c r="AT18838" s="61"/>
      <c r="AU18838" s="61"/>
      <c r="AV18838" s="61"/>
      <c r="AW18838" s="61"/>
      <c r="AX18838" s="61"/>
      <c r="AY18838" s="61"/>
      <c r="AZ18838" s="61"/>
      <c r="BA18838" s="61"/>
    </row>
    <row r="18839" spans="39:53" x14ac:dyDescent="0.2">
      <c r="AM18839" s="61"/>
      <c r="AN18839" s="61"/>
      <c r="AO18839" s="171"/>
      <c r="AP18839" s="61"/>
      <c r="AQ18839" s="61"/>
      <c r="AR18839" s="61"/>
      <c r="AS18839" s="61"/>
      <c r="AT18839" s="61"/>
      <c r="AU18839" s="61"/>
      <c r="AV18839" s="61"/>
      <c r="AW18839" s="61"/>
      <c r="AX18839" s="61"/>
      <c r="AY18839" s="61"/>
      <c r="AZ18839" s="61"/>
      <c r="BA18839" s="61"/>
    </row>
    <row r="18840" spans="39:53" x14ac:dyDescent="0.2">
      <c r="AM18840" s="61"/>
      <c r="AN18840" s="61"/>
      <c r="AO18840" s="171"/>
      <c r="AP18840" s="61"/>
      <c r="AQ18840" s="61"/>
      <c r="AR18840" s="61"/>
      <c r="AS18840" s="61"/>
      <c r="AT18840" s="61"/>
      <c r="AU18840" s="61"/>
      <c r="AV18840" s="61"/>
      <c r="AW18840" s="61"/>
      <c r="AX18840" s="61"/>
      <c r="AY18840" s="61"/>
      <c r="AZ18840" s="61"/>
      <c r="BA18840" s="61"/>
    </row>
    <row r="18841" spans="39:53" x14ac:dyDescent="0.2">
      <c r="AM18841" s="61"/>
      <c r="AN18841" s="61"/>
      <c r="AO18841" s="171"/>
      <c r="AP18841" s="61"/>
      <c r="AQ18841" s="61"/>
      <c r="AR18841" s="61"/>
      <c r="AS18841" s="61"/>
      <c r="AT18841" s="61"/>
      <c r="AU18841" s="61"/>
      <c r="AV18841" s="61"/>
      <c r="AW18841" s="61"/>
      <c r="AX18841" s="61"/>
      <c r="AY18841" s="61"/>
      <c r="AZ18841" s="61"/>
      <c r="BA18841" s="61"/>
    </row>
    <row r="18842" spans="39:53" x14ac:dyDescent="0.2">
      <c r="AM18842" s="61"/>
      <c r="AN18842" s="61"/>
      <c r="AO18842" s="171"/>
      <c r="AP18842" s="61"/>
      <c r="AQ18842" s="61"/>
      <c r="AR18842" s="61"/>
      <c r="AS18842" s="61"/>
      <c r="AT18842" s="61"/>
      <c r="AU18842" s="61"/>
      <c r="AV18842" s="61"/>
      <c r="AW18842" s="61"/>
      <c r="AX18842" s="61"/>
      <c r="AY18842" s="61"/>
      <c r="AZ18842" s="61"/>
      <c r="BA18842" s="61"/>
    </row>
    <row r="18843" spans="39:53" x14ac:dyDescent="0.2">
      <c r="AM18843" s="61"/>
      <c r="AN18843" s="61"/>
      <c r="AO18843" s="171"/>
      <c r="AP18843" s="61"/>
      <c r="AQ18843" s="61"/>
      <c r="AR18843" s="61"/>
      <c r="AS18843" s="61"/>
      <c r="AT18843" s="61"/>
      <c r="AU18843" s="61"/>
      <c r="AV18843" s="61"/>
      <c r="AW18843" s="61"/>
      <c r="AX18843" s="61"/>
      <c r="AY18843" s="61"/>
      <c r="AZ18843" s="61"/>
      <c r="BA18843" s="61"/>
    </row>
    <row r="18844" spans="39:53" x14ac:dyDescent="0.2">
      <c r="AM18844" s="61"/>
      <c r="AN18844" s="61"/>
      <c r="AO18844" s="171"/>
      <c r="AP18844" s="61"/>
      <c r="AQ18844" s="61"/>
      <c r="AR18844" s="61"/>
      <c r="AS18844" s="61"/>
      <c r="AT18844" s="61"/>
      <c r="AU18844" s="61"/>
      <c r="AV18844" s="61"/>
      <c r="AW18844" s="61"/>
      <c r="AX18844" s="61"/>
      <c r="AY18844" s="61"/>
      <c r="AZ18844" s="61"/>
      <c r="BA18844" s="61"/>
    </row>
    <row r="18845" spans="39:53" x14ac:dyDescent="0.2">
      <c r="AM18845" s="61"/>
      <c r="AN18845" s="61"/>
      <c r="AO18845" s="171"/>
      <c r="AP18845" s="61"/>
      <c r="AQ18845" s="61"/>
      <c r="AR18845" s="61"/>
      <c r="AS18845" s="61"/>
      <c r="AT18845" s="61"/>
      <c r="AU18845" s="61"/>
      <c r="AV18845" s="61"/>
      <c r="AW18845" s="61"/>
      <c r="AX18845" s="61"/>
      <c r="AY18845" s="61"/>
      <c r="AZ18845" s="61"/>
      <c r="BA18845" s="61"/>
    </row>
    <row r="18846" spans="39:53" x14ac:dyDescent="0.2">
      <c r="AM18846" s="61"/>
      <c r="AN18846" s="61"/>
      <c r="AO18846" s="171"/>
      <c r="AP18846" s="61"/>
      <c r="AQ18846" s="61"/>
      <c r="AR18846" s="61"/>
      <c r="AS18846" s="61"/>
      <c r="AT18846" s="61"/>
      <c r="AU18846" s="61"/>
      <c r="AV18846" s="61"/>
      <c r="AW18846" s="61"/>
      <c r="AX18846" s="61"/>
      <c r="AY18846" s="61"/>
      <c r="AZ18846" s="61"/>
      <c r="BA18846" s="61"/>
    </row>
    <row r="18847" spans="39:53" x14ac:dyDescent="0.2">
      <c r="AM18847" s="61"/>
      <c r="AN18847" s="61"/>
      <c r="AO18847" s="171"/>
      <c r="AP18847" s="61"/>
      <c r="AQ18847" s="61"/>
      <c r="AR18847" s="61"/>
      <c r="AS18847" s="61"/>
      <c r="AT18847" s="61"/>
      <c r="AU18847" s="61"/>
      <c r="AV18847" s="61"/>
      <c r="AW18847" s="61"/>
      <c r="AX18847" s="61"/>
      <c r="AY18847" s="61"/>
      <c r="AZ18847" s="61"/>
      <c r="BA18847" s="61"/>
    </row>
    <row r="18848" spans="39:53" x14ac:dyDescent="0.2">
      <c r="AM18848" s="61"/>
      <c r="AN18848" s="61"/>
      <c r="AO18848" s="171"/>
      <c r="AP18848" s="61"/>
      <c r="AQ18848" s="61"/>
      <c r="AR18848" s="61"/>
      <c r="AS18848" s="61"/>
      <c r="AT18848" s="61"/>
      <c r="AU18848" s="61"/>
      <c r="AV18848" s="61"/>
      <c r="AW18848" s="61"/>
      <c r="AX18848" s="61"/>
      <c r="AY18848" s="61"/>
      <c r="AZ18848" s="61"/>
      <c r="BA18848" s="61"/>
    </row>
    <row r="18849" spans="39:53" x14ac:dyDescent="0.2">
      <c r="AM18849" s="61"/>
      <c r="AN18849" s="61"/>
      <c r="AO18849" s="171"/>
      <c r="AP18849" s="61"/>
      <c r="AQ18849" s="61"/>
      <c r="AR18849" s="61"/>
      <c r="AS18849" s="61"/>
      <c r="AT18849" s="61"/>
      <c r="AU18849" s="61"/>
      <c r="AV18849" s="61"/>
      <c r="AW18849" s="61"/>
      <c r="AX18849" s="61"/>
      <c r="AY18849" s="61"/>
      <c r="AZ18849" s="61"/>
      <c r="BA18849" s="61"/>
    </row>
    <row r="18850" spans="39:53" x14ac:dyDescent="0.2">
      <c r="AM18850" s="61"/>
      <c r="AN18850" s="61"/>
      <c r="AO18850" s="171"/>
      <c r="AP18850" s="61"/>
      <c r="AQ18850" s="61"/>
      <c r="AR18850" s="61"/>
      <c r="AS18850" s="61"/>
      <c r="AT18850" s="61"/>
      <c r="AU18850" s="61"/>
      <c r="AV18850" s="61"/>
      <c r="AW18850" s="61"/>
      <c r="AX18850" s="61"/>
      <c r="AY18850" s="61"/>
      <c r="AZ18850" s="61"/>
      <c r="BA18850" s="61"/>
    </row>
    <row r="18851" spans="39:53" x14ac:dyDescent="0.2">
      <c r="AM18851" s="61"/>
      <c r="AN18851" s="61"/>
      <c r="AO18851" s="171"/>
      <c r="AP18851" s="61"/>
      <c r="AQ18851" s="61"/>
      <c r="AR18851" s="61"/>
      <c r="AS18851" s="61"/>
      <c r="AT18851" s="61"/>
      <c r="AU18851" s="61"/>
      <c r="AV18851" s="61"/>
      <c r="AW18851" s="61"/>
      <c r="AX18851" s="61"/>
      <c r="AY18851" s="61"/>
      <c r="AZ18851" s="61"/>
      <c r="BA18851" s="61"/>
    </row>
    <row r="18852" spans="39:53" x14ac:dyDescent="0.2">
      <c r="AM18852" s="61"/>
      <c r="AN18852" s="61"/>
      <c r="AO18852" s="171"/>
      <c r="AP18852" s="61"/>
      <c r="AQ18852" s="61"/>
      <c r="AR18852" s="61"/>
      <c r="AS18852" s="61"/>
      <c r="AT18852" s="61"/>
      <c r="AU18852" s="61"/>
      <c r="AV18852" s="61"/>
      <c r="AW18852" s="61"/>
      <c r="AX18852" s="61"/>
      <c r="AY18852" s="61"/>
      <c r="AZ18852" s="61"/>
      <c r="BA18852" s="61"/>
    </row>
    <row r="18853" spans="39:53" x14ac:dyDescent="0.2">
      <c r="AM18853" s="61"/>
      <c r="AN18853" s="61"/>
      <c r="AO18853" s="171"/>
      <c r="AP18853" s="61"/>
      <c r="AQ18853" s="61"/>
      <c r="AR18853" s="61"/>
      <c r="AS18853" s="61"/>
      <c r="AT18853" s="61"/>
      <c r="AU18853" s="61"/>
      <c r="AV18853" s="61"/>
      <c r="AW18853" s="61"/>
      <c r="AX18853" s="61"/>
      <c r="AY18853" s="61"/>
      <c r="AZ18853" s="61"/>
      <c r="BA18853" s="61"/>
    </row>
    <row r="18854" spans="39:53" x14ac:dyDescent="0.2">
      <c r="AM18854" s="61"/>
      <c r="AN18854" s="61"/>
      <c r="AO18854" s="171"/>
      <c r="AP18854" s="61"/>
      <c r="AQ18854" s="61"/>
      <c r="AR18854" s="61"/>
      <c r="AS18854" s="61"/>
      <c r="AT18854" s="61"/>
      <c r="AU18854" s="61"/>
      <c r="AV18854" s="61"/>
      <c r="AW18854" s="61"/>
      <c r="AX18854" s="61"/>
      <c r="AY18854" s="61"/>
      <c r="AZ18854" s="61"/>
      <c r="BA18854" s="61"/>
    </row>
    <row r="18855" spans="39:53" x14ac:dyDescent="0.2">
      <c r="AM18855" s="61"/>
      <c r="AN18855" s="61"/>
      <c r="AO18855" s="171"/>
      <c r="AP18855" s="61"/>
      <c r="AQ18855" s="61"/>
      <c r="AR18855" s="61"/>
      <c r="AS18855" s="61"/>
      <c r="AT18855" s="61"/>
      <c r="AU18855" s="61"/>
      <c r="AV18855" s="61"/>
      <c r="AW18855" s="61"/>
      <c r="AX18855" s="61"/>
      <c r="AY18855" s="61"/>
      <c r="AZ18855" s="61"/>
      <c r="BA18855" s="61"/>
    </row>
    <row r="18856" spans="39:53" x14ac:dyDescent="0.2">
      <c r="AM18856" s="61"/>
      <c r="AN18856" s="61"/>
      <c r="AO18856" s="171"/>
      <c r="AP18856" s="61"/>
      <c r="AQ18856" s="61"/>
      <c r="AR18856" s="61"/>
      <c r="AS18856" s="61"/>
      <c r="AT18856" s="61"/>
      <c r="AU18856" s="61"/>
      <c r="AV18856" s="61"/>
      <c r="AW18856" s="61"/>
      <c r="AX18856" s="61"/>
      <c r="AY18856" s="61"/>
      <c r="AZ18856" s="61"/>
      <c r="BA18856" s="61"/>
    </row>
    <row r="18857" spans="39:53" x14ac:dyDescent="0.2">
      <c r="AM18857" s="61"/>
      <c r="AN18857" s="61"/>
      <c r="AO18857" s="171"/>
      <c r="AP18857" s="61"/>
      <c r="AQ18857" s="61"/>
      <c r="AR18857" s="61"/>
      <c r="AS18857" s="61"/>
      <c r="AT18857" s="61"/>
      <c r="AU18857" s="61"/>
      <c r="AV18857" s="61"/>
      <c r="AW18857" s="61"/>
      <c r="AX18857" s="61"/>
      <c r="AY18857" s="61"/>
      <c r="AZ18857" s="61"/>
      <c r="BA18857" s="61"/>
    </row>
    <row r="18858" spans="39:53" x14ac:dyDescent="0.2">
      <c r="AM18858" s="61"/>
      <c r="AN18858" s="61"/>
      <c r="AO18858" s="171"/>
      <c r="AP18858" s="61"/>
      <c r="AQ18858" s="61"/>
      <c r="AR18858" s="61"/>
      <c r="AS18858" s="61"/>
      <c r="AT18858" s="61"/>
      <c r="AU18858" s="61"/>
      <c r="AV18858" s="61"/>
      <c r="AW18858" s="61"/>
      <c r="AX18858" s="61"/>
      <c r="AY18858" s="61"/>
      <c r="AZ18858" s="61"/>
      <c r="BA18858" s="61"/>
    </row>
    <row r="18859" spans="39:53" x14ac:dyDescent="0.2">
      <c r="AM18859" s="61"/>
      <c r="AN18859" s="61"/>
      <c r="AO18859" s="171"/>
      <c r="AP18859" s="61"/>
      <c r="AQ18859" s="61"/>
      <c r="AR18859" s="61"/>
      <c r="AS18859" s="61"/>
      <c r="AT18859" s="61"/>
      <c r="AU18859" s="61"/>
      <c r="AV18859" s="61"/>
      <c r="AW18859" s="61"/>
      <c r="AX18859" s="61"/>
      <c r="AY18859" s="61"/>
      <c r="AZ18859" s="61"/>
      <c r="BA18859" s="61"/>
    </row>
    <row r="18860" spans="39:53" x14ac:dyDescent="0.2">
      <c r="AM18860" s="61"/>
      <c r="AN18860" s="61"/>
      <c r="AO18860" s="171"/>
      <c r="AP18860" s="61"/>
      <c r="AQ18860" s="61"/>
      <c r="AR18860" s="61"/>
      <c r="AS18860" s="61"/>
      <c r="AT18860" s="61"/>
      <c r="AU18860" s="61"/>
      <c r="AV18860" s="61"/>
      <c r="AW18860" s="61"/>
      <c r="AX18860" s="61"/>
      <c r="AY18860" s="61"/>
      <c r="AZ18860" s="61"/>
      <c r="BA18860" s="61"/>
    </row>
    <row r="18861" spans="39:53" x14ac:dyDescent="0.2">
      <c r="AM18861" s="61"/>
      <c r="AN18861" s="61"/>
      <c r="AO18861" s="171"/>
      <c r="AP18861" s="61"/>
      <c r="AQ18861" s="61"/>
      <c r="AR18861" s="61"/>
      <c r="AS18861" s="61"/>
      <c r="AT18861" s="61"/>
      <c r="AU18861" s="61"/>
      <c r="AV18861" s="61"/>
      <c r="AW18861" s="61"/>
      <c r="AX18861" s="61"/>
      <c r="AY18861" s="61"/>
      <c r="AZ18861" s="61"/>
      <c r="BA18861" s="61"/>
    </row>
    <row r="18862" spans="39:53" x14ac:dyDescent="0.2">
      <c r="AM18862" s="61"/>
      <c r="AN18862" s="61"/>
      <c r="AO18862" s="171"/>
      <c r="AP18862" s="61"/>
      <c r="AQ18862" s="61"/>
      <c r="AR18862" s="61"/>
      <c r="AS18862" s="61"/>
      <c r="AT18862" s="61"/>
      <c r="AU18862" s="61"/>
      <c r="AV18862" s="61"/>
      <c r="AW18862" s="61"/>
      <c r="AX18862" s="61"/>
      <c r="AY18862" s="61"/>
      <c r="AZ18862" s="61"/>
      <c r="BA18862" s="61"/>
    </row>
    <row r="18863" spans="39:53" x14ac:dyDescent="0.2">
      <c r="AM18863" s="61"/>
      <c r="AN18863" s="61"/>
      <c r="AO18863" s="171"/>
      <c r="AP18863" s="61"/>
      <c r="AQ18863" s="61"/>
      <c r="AR18863" s="61"/>
      <c r="AS18863" s="61"/>
      <c r="AT18863" s="61"/>
      <c r="AU18863" s="61"/>
      <c r="AV18863" s="61"/>
      <c r="AW18863" s="61"/>
      <c r="AX18863" s="61"/>
      <c r="AY18863" s="61"/>
      <c r="AZ18863" s="61"/>
      <c r="BA18863" s="61"/>
    </row>
    <row r="18864" spans="39:53" x14ac:dyDescent="0.2">
      <c r="AM18864" s="61"/>
      <c r="AN18864" s="61"/>
      <c r="AO18864" s="171"/>
      <c r="AP18864" s="61"/>
      <c r="AQ18864" s="61"/>
      <c r="AR18864" s="61"/>
      <c r="AS18864" s="61"/>
      <c r="AT18864" s="61"/>
      <c r="AU18864" s="61"/>
      <c r="AV18864" s="61"/>
      <c r="AW18864" s="61"/>
      <c r="AX18864" s="61"/>
      <c r="AY18864" s="61"/>
      <c r="AZ18864" s="61"/>
      <c r="BA18864" s="61"/>
    </row>
    <row r="18865" spans="39:53" x14ac:dyDescent="0.2">
      <c r="AM18865" s="61"/>
      <c r="AN18865" s="61"/>
      <c r="AO18865" s="171"/>
      <c r="AP18865" s="61"/>
      <c r="AQ18865" s="61"/>
      <c r="AR18865" s="61"/>
      <c r="AS18865" s="61"/>
      <c r="AT18865" s="61"/>
      <c r="AU18865" s="61"/>
      <c r="AV18865" s="61"/>
      <c r="AW18865" s="61"/>
      <c r="AX18865" s="61"/>
      <c r="AY18865" s="61"/>
      <c r="AZ18865" s="61"/>
      <c r="BA18865" s="61"/>
    </row>
    <row r="18866" spans="39:53" x14ac:dyDescent="0.2">
      <c r="AM18866" s="61"/>
      <c r="AN18866" s="61"/>
      <c r="AO18866" s="171"/>
      <c r="AP18866" s="61"/>
      <c r="AQ18866" s="61"/>
      <c r="AR18866" s="61"/>
      <c r="AS18866" s="61"/>
      <c r="AT18866" s="61"/>
      <c r="AU18866" s="61"/>
      <c r="AV18866" s="61"/>
      <c r="AW18866" s="61"/>
      <c r="AX18866" s="61"/>
      <c r="AY18866" s="61"/>
      <c r="AZ18866" s="61"/>
      <c r="BA18866" s="61"/>
    </row>
    <row r="18867" spans="39:53" x14ac:dyDescent="0.2">
      <c r="AM18867" s="61"/>
      <c r="AN18867" s="61"/>
      <c r="AO18867" s="171"/>
      <c r="AP18867" s="61"/>
      <c r="AQ18867" s="61"/>
      <c r="AR18867" s="61"/>
      <c r="AS18867" s="61"/>
      <c r="AT18867" s="61"/>
      <c r="AU18867" s="61"/>
      <c r="AV18867" s="61"/>
      <c r="AW18867" s="61"/>
      <c r="AX18867" s="61"/>
      <c r="AY18867" s="61"/>
      <c r="AZ18867" s="61"/>
      <c r="BA18867" s="61"/>
    </row>
    <row r="18868" spans="39:53" x14ac:dyDescent="0.2">
      <c r="AM18868" s="61"/>
      <c r="AN18868" s="61"/>
      <c r="AO18868" s="171"/>
      <c r="AP18868" s="61"/>
      <c r="AQ18868" s="61"/>
      <c r="AR18868" s="61"/>
      <c r="AS18868" s="61"/>
      <c r="AT18868" s="61"/>
      <c r="AU18868" s="61"/>
      <c r="AV18868" s="61"/>
      <c r="AW18868" s="61"/>
      <c r="AX18868" s="61"/>
      <c r="AY18868" s="61"/>
      <c r="AZ18868" s="61"/>
      <c r="BA18868" s="61"/>
    </row>
    <row r="18869" spans="39:53" x14ac:dyDescent="0.2">
      <c r="AM18869" s="61"/>
      <c r="AN18869" s="61"/>
      <c r="AO18869" s="171"/>
      <c r="AP18869" s="61"/>
      <c r="AQ18869" s="61"/>
      <c r="AR18869" s="61"/>
      <c r="AS18869" s="61"/>
      <c r="AT18869" s="61"/>
      <c r="AU18869" s="61"/>
      <c r="AV18869" s="61"/>
      <c r="AW18869" s="61"/>
      <c r="AX18869" s="61"/>
      <c r="AY18869" s="61"/>
      <c r="AZ18869" s="61"/>
      <c r="BA18869" s="61"/>
    </row>
    <row r="18870" spans="39:53" x14ac:dyDescent="0.2">
      <c r="AM18870" s="61"/>
      <c r="AN18870" s="61"/>
      <c r="AO18870" s="171"/>
      <c r="AP18870" s="61"/>
      <c r="AQ18870" s="61"/>
      <c r="AR18870" s="61"/>
      <c r="AS18870" s="61"/>
      <c r="AT18870" s="61"/>
      <c r="AU18870" s="61"/>
      <c r="AV18870" s="61"/>
      <c r="AW18870" s="61"/>
      <c r="AX18870" s="61"/>
      <c r="AY18870" s="61"/>
      <c r="AZ18870" s="61"/>
      <c r="BA18870" s="61"/>
    </row>
    <row r="18871" spans="39:53" x14ac:dyDescent="0.2">
      <c r="AM18871" s="61"/>
      <c r="AN18871" s="61"/>
      <c r="AO18871" s="171"/>
      <c r="AP18871" s="61"/>
      <c r="AQ18871" s="61"/>
      <c r="AR18871" s="61"/>
      <c r="AS18871" s="61"/>
      <c r="AT18871" s="61"/>
      <c r="AU18871" s="61"/>
      <c r="AV18871" s="61"/>
      <c r="AW18871" s="61"/>
      <c r="AX18871" s="61"/>
      <c r="AY18871" s="61"/>
      <c r="AZ18871" s="61"/>
      <c r="BA18871" s="61"/>
    </row>
    <row r="18872" spans="39:53" x14ac:dyDescent="0.2">
      <c r="AM18872" s="61"/>
      <c r="AN18872" s="61"/>
      <c r="AO18872" s="171"/>
      <c r="AP18872" s="61"/>
      <c r="AQ18872" s="61"/>
      <c r="AR18872" s="61"/>
      <c r="AS18872" s="61"/>
      <c r="AT18872" s="61"/>
      <c r="AU18872" s="61"/>
      <c r="AV18872" s="61"/>
      <c r="AW18872" s="61"/>
      <c r="AX18872" s="61"/>
      <c r="AY18872" s="61"/>
      <c r="AZ18872" s="61"/>
      <c r="BA18872" s="61"/>
    </row>
    <row r="18873" spans="39:53" x14ac:dyDescent="0.2">
      <c r="AM18873" s="61"/>
      <c r="AN18873" s="61"/>
      <c r="AO18873" s="171"/>
      <c r="AP18873" s="61"/>
      <c r="AQ18873" s="61"/>
      <c r="AR18873" s="61"/>
      <c r="AS18873" s="61"/>
      <c r="AT18873" s="61"/>
      <c r="AU18873" s="61"/>
      <c r="AV18873" s="61"/>
      <c r="AW18873" s="61"/>
      <c r="AX18873" s="61"/>
      <c r="AY18873" s="61"/>
      <c r="AZ18873" s="61"/>
      <c r="BA18873" s="61"/>
    </row>
    <row r="18874" spans="39:53" x14ac:dyDescent="0.2">
      <c r="AM18874" s="61"/>
      <c r="AN18874" s="61"/>
      <c r="AO18874" s="171"/>
      <c r="AP18874" s="61"/>
      <c r="AQ18874" s="61"/>
      <c r="AR18874" s="61"/>
      <c r="AS18874" s="61"/>
      <c r="AT18874" s="61"/>
      <c r="AU18874" s="61"/>
      <c r="AV18874" s="61"/>
      <c r="AW18874" s="61"/>
      <c r="AX18874" s="61"/>
      <c r="AY18874" s="61"/>
      <c r="AZ18874" s="61"/>
      <c r="BA18874" s="61"/>
    </row>
    <row r="18875" spans="39:53" x14ac:dyDescent="0.2">
      <c r="AM18875" s="61"/>
      <c r="AN18875" s="61"/>
      <c r="AO18875" s="171"/>
      <c r="AP18875" s="61"/>
      <c r="AQ18875" s="61"/>
      <c r="AR18875" s="61"/>
      <c r="AS18875" s="61"/>
      <c r="AT18875" s="61"/>
      <c r="AU18875" s="61"/>
      <c r="AV18875" s="61"/>
      <c r="AW18875" s="61"/>
      <c r="AX18875" s="61"/>
      <c r="AY18875" s="61"/>
      <c r="AZ18875" s="61"/>
      <c r="BA18875" s="61"/>
    </row>
    <row r="18876" spans="39:53" x14ac:dyDescent="0.2">
      <c r="AM18876" s="61"/>
      <c r="AN18876" s="61"/>
      <c r="AO18876" s="171"/>
      <c r="AP18876" s="61"/>
      <c r="AQ18876" s="61"/>
      <c r="AR18876" s="61"/>
      <c r="AS18876" s="61"/>
      <c r="AT18876" s="61"/>
      <c r="AU18876" s="61"/>
      <c r="AV18876" s="61"/>
      <c r="AW18876" s="61"/>
      <c r="AX18876" s="61"/>
      <c r="AY18876" s="61"/>
      <c r="AZ18876" s="61"/>
      <c r="BA18876" s="61"/>
    </row>
    <row r="18877" spans="39:53" x14ac:dyDescent="0.2">
      <c r="AM18877" s="61"/>
      <c r="AN18877" s="61"/>
      <c r="AO18877" s="171"/>
      <c r="AP18877" s="61"/>
      <c r="AQ18877" s="61"/>
      <c r="AR18877" s="61"/>
      <c r="AS18877" s="61"/>
      <c r="AT18877" s="61"/>
      <c r="AU18877" s="61"/>
      <c r="AV18877" s="61"/>
      <c r="AW18877" s="61"/>
      <c r="AX18877" s="61"/>
      <c r="AY18877" s="61"/>
      <c r="AZ18877" s="61"/>
      <c r="BA18877" s="61"/>
    </row>
    <row r="18878" spans="39:53" x14ac:dyDescent="0.2">
      <c r="AM18878" s="61"/>
      <c r="AN18878" s="61"/>
      <c r="AO18878" s="171"/>
      <c r="AP18878" s="61"/>
      <c r="AQ18878" s="61"/>
      <c r="AR18878" s="61"/>
      <c r="AS18878" s="61"/>
      <c r="AT18878" s="61"/>
      <c r="AU18878" s="61"/>
      <c r="AV18878" s="61"/>
      <c r="AW18878" s="61"/>
      <c r="AX18878" s="61"/>
      <c r="AY18878" s="61"/>
      <c r="AZ18878" s="61"/>
      <c r="BA18878" s="61"/>
    </row>
    <row r="18879" spans="39:53" x14ac:dyDescent="0.2">
      <c r="AM18879" s="61"/>
      <c r="AN18879" s="61"/>
      <c r="AO18879" s="171"/>
      <c r="AP18879" s="61"/>
      <c r="AQ18879" s="61"/>
      <c r="AR18879" s="61"/>
      <c r="AS18879" s="61"/>
      <c r="AT18879" s="61"/>
      <c r="AU18879" s="61"/>
      <c r="AV18879" s="61"/>
      <c r="AW18879" s="61"/>
      <c r="AX18879" s="61"/>
      <c r="AY18879" s="61"/>
      <c r="AZ18879" s="61"/>
      <c r="BA18879" s="61"/>
    </row>
    <row r="18880" spans="39:53" x14ac:dyDescent="0.2">
      <c r="AM18880" s="61"/>
      <c r="AN18880" s="61"/>
      <c r="AO18880" s="171"/>
      <c r="AP18880" s="61"/>
      <c r="AQ18880" s="61"/>
      <c r="AR18880" s="61"/>
      <c r="AS18880" s="61"/>
      <c r="AT18880" s="61"/>
      <c r="AU18880" s="61"/>
      <c r="AV18880" s="61"/>
      <c r="AW18880" s="61"/>
      <c r="AX18880" s="61"/>
      <c r="AY18880" s="61"/>
      <c r="AZ18880" s="61"/>
      <c r="BA18880" s="61"/>
    </row>
    <row r="18881" spans="39:53" x14ac:dyDescent="0.2">
      <c r="AM18881" s="61"/>
      <c r="AN18881" s="61"/>
      <c r="AO18881" s="171"/>
      <c r="AP18881" s="61"/>
      <c r="AQ18881" s="61"/>
      <c r="AR18881" s="61"/>
      <c r="AS18881" s="61"/>
      <c r="AT18881" s="61"/>
      <c r="AU18881" s="61"/>
      <c r="AV18881" s="61"/>
      <c r="AW18881" s="61"/>
      <c r="AX18881" s="61"/>
      <c r="AY18881" s="61"/>
      <c r="AZ18881" s="61"/>
      <c r="BA18881" s="61"/>
    </row>
    <row r="18882" spans="39:53" x14ac:dyDescent="0.2">
      <c r="AM18882" s="61"/>
      <c r="AN18882" s="61"/>
      <c r="AO18882" s="171"/>
      <c r="AP18882" s="61"/>
      <c r="AQ18882" s="61"/>
      <c r="AR18882" s="61"/>
      <c r="AS18882" s="61"/>
      <c r="AT18882" s="61"/>
      <c r="AU18882" s="61"/>
      <c r="AV18882" s="61"/>
      <c r="AW18882" s="61"/>
      <c r="AX18882" s="61"/>
      <c r="AY18882" s="61"/>
      <c r="AZ18882" s="61"/>
      <c r="BA18882" s="61"/>
    </row>
    <row r="18883" spans="39:53" x14ac:dyDescent="0.2">
      <c r="AM18883" s="61"/>
      <c r="AN18883" s="61"/>
      <c r="AO18883" s="171"/>
      <c r="AP18883" s="61"/>
      <c r="AQ18883" s="61"/>
      <c r="AR18883" s="61"/>
      <c r="AS18883" s="61"/>
      <c r="AT18883" s="61"/>
      <c r="AU18883" s="61"/>
      <c r="AV18883" s="61"/>
      <c r="AW18883" s="61"/>
      <c r="AX18883" s="61"/>
      <c r="AY18883" s="61"/>
      <c r="AZ18883" s="61"/>
      <c r="BA18883" s="61"/>
    </row>
    <row r="18884" spans="39:53" x14ac:dyDescent="0.2">
      <c r="AM18884" s="61"/>
      <c r="AN18884" s="61"/>
      <c r="AO18884" s="171"/>
      <c r="AP18884" s="61"/>
      <c r="AQ18884" s="61"/>
      <c r="AR18884" s="61"/>
      <c r="AS18884" s="61"/>
      <c r="AT18884" s="61"/>
      <c r="AU18884" s="61"/>
      <c r="AV18884" s="61"/>
      <c r="AW18884" s="61"/>
      <c r="AX18884" s="61"/>
      <c r="AY18884" s="61"/>
      <c r="AZ18884" s="61"/>
      <c r="BA18884" s="61"/>
    </row>
    <row r="18885" spans="39:53" x14ac:dyDescent="0.2">
      <c r="AM18885" s="61"/>
      <c r="AN18885" s="61"/>
      <c r="AO18885" s="171"/>
      <c r="AP18885" s="61"/>
      <c r="AQ18885" s="61"/>
      <c r="AR18885" s="61"/>
      <c r="AS18885" s="61"/>
      <c r="AT18885" s="61"/>
      <c r="AU18885" s="61"/>
      <c r="AV18885" s="61"/>
      <c r="AW18885" s="61"/>
      <c r="AX18885" s="61"/>
      <c r="AY18885" s="61"/>
      <c r="AZ18885" s="61"/>
      <c r="BA18885" s="61"/>
    </row>
    <row r="18886" spans="39:53" x14ac:dyDescent="0.2">
      <c r="AM18886" s="61"/>
      <c r="AN18886" s="61"/>
      <c r="AO18886" s="171"/>
      <c r="AP18886" s="61"/>
      <c r="AQ18886" s="61"/>
      <c r="AR18886" s="61"/>
      <c r="AS18886" s="61"/>
      <c r="AT18886" s="61"/>
      <c r="AU18886" s="61"/>
      <c r="AV18886" s="61"/>
      <c r="AW18886" s="61"/>
      <c r="AX18886" s="61"/>
      <c r="AY18886" s="61"/>
      <c r="AZ18886" s="61"/>
      <c r="BA18886" s="61"/>
    </row>
    <row r="18887" spans="39:53" x14ac:dyDescent="0.2">
      <c r="AM18887" s="61"/>
      <c r="AN18887" s="61"/>
      <c r="AO18887" s="171"/>
      <c r="AP18887" s="61"/>
      <c r="AQ18887" s="61"/>
      <c r="AR18887" s="61"/>
      <c r="AS18887" s="61"/>
      <c r="AT18887" s="61"/>
      <c r="AU18887" s="61"/>
      <c r="AV18887" s="61"/>
      <c r="AW18887" s="61"/>
      <c r="AX18887" s="61"/>
      <c r="AY18887" s="61"/>
      <c r="AZ18887" s="61"/>
      <c r="BA18887" s="61"/>
    </row>
    <row r="18888" spans="39:53" x14ac:dyDescent="0.2">
      <c r="AM18888" s="61"/>
      <c r="AN18888" s="61"/>
      <c r="AO18888" s="171"/>
      <c r="AP18888" s="61"/>
      <c r="AQ18888" s="61"/>
      <c r="AR18888" s="61"/>
      <c r="AS18888" s="61"/>
      <c r="AT18888" s="61"/>
      <c r="AU18888" s="61"/>
      <c r="AV18888" s="61"/>
      <c r="AW18888" s="61"/>
      <c r="AX18888" s="61"/>
      <c r="AY18888" s="61"/>
      <c r="AZ18888" s="61"/>
      <c r="BA18888" s="61"/>
    </row>
    <row r="18889" spans="39:53" x14ac:dyDescent="0.2">
      <c r="AM18889" s="61"/>
      <c r="AN18889" s="61"/>
      <c r="AO18889" s="171"/>
      <c r="AP18889" s="61"/>
      <c r="AQ18889" s="61"/>
      <c r="AR18889" s="61"/>
      <c r="AS18889" s="61"/>
      <c r="AT18889" s="61"/>
      <c r="AU18889" s="61"/>
      <c r="AV18889" s="61"/>
      <c r="AW18889" s="61"/>
      <c r="AX18889" s="61"/>
      <c r="AY18889" s="61"/>
      <c r="AZ18889" s="61"/>
      <c r="BA18889" s="61"/>
    </row>
    <row r="18890" spans="39:53" x14ac:dyDescent="0.2">
      <c r="AM18890" s="61"/>
      <c r="AN18890" s="61"/>
      <c r="AO18890" s="171"/>
      <c r="AP18890" s="61"/>
      <c r="AQ18890" s="61"/>
      <c r="AR18890" s="61"/>
      <c r="AS18890" s="61"/>
      <c r="AT18890" s="61"/>
      <c r="AU18890" s="61"/>
      <c r="AV18890" s="61"/>
      <c r="AW18890" s="61"/>
      <c r="AX18890" s="61"/>
      <c r="AY18890" s="61"/>
      <c r="AZ18890" s="61"/>
      <c r="BA18890" s="61"/>
    </row>
    <row r="18891" spans="39:53" x14ac:dyDescent="0.2">
      <c r="AM18891" s="61"/>
      <c r="AN18891" s="61"/>
      <c r="AO18891" s="171"/>
      <c r="AP18891" s="61"/>
      <c r="AQ18891" s="61"/>
      <c r="AR18891" s="61"/>
      <c r="AS18891" s="61"/>
      <c r="AT18891" s="61"/>
      <c r="AU18891" s="61"/>
      <c r="AV18891" s="61"/>
      <c r="AW18891" s="61"/>
      <c r="AX18891" s="61"/>
      <c r="AY18891" s="61"/>
      <c r="AZ18891" s="61"/>
      <c r="BA18891" s="61"/>
    </row>
    <row r="18892" spans="39:53" x14ac:dyDescent="0.2">
      <c r="AM18892" s="61"/>
      <c r="AN18892" s="61"/>
      <c r="AO18892" s="171"/>
      <c r="AP18892" s="61"/>
      <c r="AQ18892" s="61"/>
      <c r="AR18892" s="61"/>
      <c r="AS18892" s="61"/>
      <c r="AT18892" s="61"/>
      <c r="AU18892" s="61"/>
      <c r="AV18892" s="61"/>
      <c r="AW18892" s="61"/>
      <c r="AX18892" s="61"/>
      <c r="AY18892" s="61"/>
      <c r="AZ18892" s="61"/>
      <c r="BA18892" s="61"/>
    </row>
    <row r="18893" spans="39:53" x14ac:dyDescent="0.2">
      <c r="AM18893" s="61"/>
      <c r="AN18893" s="61"/>
      <c r="AO18893" s="171"/>
      <c r="AP18893" s="61"/>
      <c r="AQ18893" s="61"/>
      <c r="AR18893" s="61"/>
      <c r="AS18893" s="61"/>
      <c r="AT18893" s="61"/>
      <c r="AU18893" s="61"/>
      <c r="AV18893" s="61"/>
      <c r="AW18893" s="61"/>
      <c r="AX18893" s="61"/>
      <c r="AY18893" s="61"/>
      <c r="AZ18893" s="61"/>
      <c r="BA18893" s="61"/>
    </row>
    <row r="18894" spans="39:53" x14ac:dyDescent="0.2">
      <c r="AM18894" s="61"/>
      <c r="AN18894" s="61"/>
      <c r="AO18894" s="171"/>
      <c r="AP18894" s="61"/>
      <c r="AQ18894" s="61"/>
      <c r="AR18894" s="61"/>
      <c r="AS18894" s="61"/>
      <c r="AT18894" s="61"/>
      <c r="AU18894" s="61"/>
      <c r="AV18894" s="61"/>
      <c r="AW18894" s="61"/>
      <c r="AX18894" s="61"/>
      <c r="AY18894" s="61"/>
      <c r="AZ18894" s="61"/>
      <c r="BA18894" s="61"/>
    </row>
    <row r="18895" spans="39:53" x14ac:dyDescent="0.2">
      <c r="AM18895" s="61"/>
      <c r="AN18895" s="61"/>
      <c r="AO18895" s="171"/>
      <c r="AP18895" s="61"/>
      <c r="AQ18895" s="61"/>
      <c r="AR18895" s="61"/>
      <c r="AS18895" s="61"/>
      <c r="AT18895" s="61"/>
      <c r="AU18895" s="61"/>
      <c r="AV18895" s="61"/>
      <c r="AW18895" s="61"/>
      <c r="AX18895" s="61"/>
      <c r="AY18895" s="61"/>
      <c r="AZ18895" s="61"/>
      <c r="BA18895" s="61"/>
    </row>
    <row r="18896" spans="39:53" x14ac:dyDescent="0.2">
      <c r="AM18896" s="61"/>
      <c r="AN18896" s="61"/>
      <c r="AO18896" s="171"/>
      <c r="AP18896" s="61"/>
      <c r="AQ18896" s="61"/>
      <c r="AR18896" s="61"/>
      <c r="AS18896" s="61"/>
      <c r="AT18896" s="61"/>
      <c r="AU18896" s="61"/>
      <c r="AV18896" s="61"/>
      <c r="AW18896" s="61"/>
      <c r="AX18896" s="61"/>
      <c r="AY18896" s="61"/>
      <c r="AZ18896" s="61"/>
      <c r="BA18896" s="61"/>
    </row>
    <row r="18897" spans="39:53" x14ac:dyDescent="0.2">
      <c r="AM18897" s="61"/>
      <c r="AN18897" s="61"/>
      <c r="AO18897" s="171"/>
      <c r="AP18897" s="61"/>
      <c r="AQ18897" s="61"/>
      <c r="AR18897" s="61"/>
      <c r="AS18897" s="61"/>
      <c r="AT18897" s="61"/>
      <c r="AU18897" s="61"/>
      <c r="AV18897" s="61"/>
      <c r="AW18897" s="61"/>
      <c r="AX18897" s="61"/>
      <c r="AY18897" s="61"/>
      <c r="AZ18897" s="61"/>
      <c r="BA18897" s="61"/>
    </row>
    <row r="18898" spans="39:53" x14ac:dyDescent="0.2">
      <c r="AM18898" s="61"/>
      <c r="AN18898" s="61"/>
      <c r="AO18898" s="171"/>
      <c r="AP18898" s="61"/>
      <c r="AQ18898" s="61"/>
      <c r="AR18898" s="61"/>
      <c r="AS18898" s="61"/>
      <c r="AT18898" s="61"/>
      <c r="AU18898" s="61"/>
      <c r="AV18898" s="61"/>
      <c r="AW18898" s="61"/>
      <c r="AX18898" s="61"/>
      <c r="AY18898" s="61"/>
      <c r="AZ18898" s="61"/>
      <c r="BA18898" s="61"/>
    </row>
    <row r="18899" spans="39:53" x14ac:dyDescent="0.2">
      <c r="AM18899" s="61"/>
      <c r="AN18899" s="61"/>
      <c r="AO18899" s="171"/>
      <c r="AP18899" s="61"/>
      <c r="AQ18899" s="61"/>
      <c r="AR18899" s="61"/>
      <c r="AS18899" s="61"/>
      <c r="AT18899" s="61"/>
      <c r="AU18899" s="61"/>
      <c r="AV18899" s="61"/>
      <c r="AW18899" s="61"/>
      <c r="AX18899" s="61"/>
      <c r="AY18899" s="61"/>
      <c r="AZ18899" s="61"/>
      <c r="BA18899" s="61"/>
    </row>
    <row r="18900" spans="39:53" x14ac:dyDescent="0.2">
      <c r="AM18900" s="61"/>
      <c r="AN18900" s="61"/>
      <c r="AO18900" s="171"/>
      <c r="AP18900" s="61"/>
      <c r="AQ18900" s="61"/>
      <c r="AR18900" s="61"/>
      <c r="AS18900" s="61"/>
      <c r="AT18900" s="61"/>
      <c r="AU18900" s="61"/>
      <c r="AV18900" s="61"/>
      <c r="AW18900" s="61"/>
      <c r="AX18900" s="61"/>
      <c r="AY18900" s="61"/>
      <c r="AZ18900" s="61"/>
      <c r="BA18900" s="61"/>
    </row>
    <row r="18901" spans="39:53" x14ac:dyDescent="0.2">
      <c r="AM18901" s="61"/>
      <c r="AN18901" s="61"/>
      <c r="AO18901" s="171"/>
      <c r="AP18901" s="61"/>
      <c r="AQ18901" s="61"/>
      <c r="AR18901" s="61"/>
      <c r="AS18901" s="61"/>
      <c r="AT18901" s="61"/>
      <c r="AU18901" s="61"/>
      <c r="AV18901" s="61"/>
      <c r="AW18901" s="61"/>
      <c r="AX18901" s="61"/>
      <c r="AY18901" s="61"/>
      <c r="AZ18901" s="61"/>
      <c r="BA18901" s="61"/>
    </row>
    <row r="18902" spans="39:53" x14ac:dyDescent="0.2">
      <c r="AM18902" s="61"/>
      <c r="AN18902" s="61"/>
      <c r="AO18902" s="171"/>
      <c r="AP18902" s="61"/>
      <c r="AQ18902" s="61"/>
      <c r="AR18902" s="61"/>
      <c r="AS18902" s="61"/>
      <c r="AT18902" s="61"/>
      <c r="AU18902" s="61"/>
      <c r="AV18902" s="61"/>
      <c r="AW18902" s="61"/>
      <c r="AX18902" s="61"/>
      <c r="AY18902" s="61"/>
      <c r="AZ18902" s="61"/>
      <c r="BA18902" s="61"/>
    </row>
    <row r="18903" spans="39:53" x14ac:dyDescent="0.2">
      <c r="AM18903" s="61"/>
      <c r="AN18903" s="61"/>
      <c r="AO18903" s="171"/>
      <c r="AP18903" s="61"/>
      <c r="AQ18903" s="61"/>
      <c r="AR18903" s="61"/>
      <c r="AS18903" s="61"/>
      <c r="AT18903" s="61"/>
      <c r="AU18903" s="61"/>
      <c r="AV18903" s="61"/>
      <c r="AW18903" s="61"/>
      <c r="AX18903" s="61"/>
      <c r="AY18903" s="61"/>
      <c r="AZ18903" s="61"/>
      <c r="BA18903" s="61"/>
    </row>
    <row r="18904" spans="39:53" x14ac:dyDescent="0.2">
      <c r="AM18904" s="61"/>
      <c r="AN18904" s="61"/>
      <c r="AO18904" s="171"/>
      <c r="AP18904" s="61"/>
      <c r="AQ18904" s="61"/>
      <c r="AR18904" s="61"/>
      <c r="AS18904" s="61"/>
      <c r="AT18904" s="61"/>
      <c r="AU18904" s="61"/>
      <c r="AV18904" s="61"/>
      <c r="AW18904" s="61"/>
      <c r="AX18904" s="61"/>
      <c r="AY18904" s="61"/>
      <c r="AZ18904" s="61"/>
      <c r="BA18904" s="61"/>
    </row>
    <row r="18905" spans="39:53" x14ac:dyDescent="0.2">
      <c r="AM18905" s="61"/>
      <c r="AN18905" s="61"/>
      <c r="AO18905" s="171"/>
      <c r="AP18905" s="61"/>
      <c r="AQ18905" s="61"/>
      <c r="AR18905" s="61"/>
      <c r="AS18905" s="61"/>
      <c r="AT18905" s="61"/>
      <c r="AU18905" s="61"/>
      <c r="AV18905" s="61"/>
      <c r="AW18905" s="61"/>
      <c r="AX18905" s="61"/>
      <c r="AY18905" s="61"/>
      <c r="AZ18905" s="61"/>
      <c r="BA18905" s="61"/>
    </row>
    <row r="18906" spans="39:53" x14ac:dyDescent="0.2">
      <c r="AM18906" s="61"/>
      <c r="AN18906" s="61"/>
      <c r="AO18906" s="171"/>
      <c r="AP18906" s="61"/>
      <c r="AQ18906" s="61"/>
      <c r="AR18906" s="61"/>
      <c r="AS18906" s="61"/>
      <c r="AT18906" s="61"/>
      <c r="AU18906" s="61"/>
      <c r="AV18906" s="61"/>
      <c r="AW18906" s="61"/>
      <c r="AX18906" s="61"/>
      <c r="AY18906" s="61"/>
      <c r="AZ18906" s="61"/>
      <c r="BA18906" s="61"/>
    </row>
    <row r="18907" spans="39:53" x14ac:dyDescent="0.2">
      <c r="AM18907" s="61"/>
      <c r="AN18907" s="61"/>
      <c r="AO18907" s="171"/>
      <c r="AP18907" s="61"/>
      <c r="AQ18907" s="61"/>
      <c r="AR18907" s="61"/>
      <c r="AS18907" s="61"/>
      <c r="AT18907" s="61"/>
      <c r="AU18907" s="61"/>
      <c r="AV18907" s="61"/>
      <c r="AW18907" s="61"/>
      <c r="AX18907" s="61"/>
      <c r="AY18907" s="61"/>
      <c r="AZ18907" s="61"/>
      <c r="BA18907" s="61"/>
    </row>
    <row r="18908" spans="39:53" x14ac:dyDescent="0.2">
      <c r="AM18908" s="61"/>
      <c r="AN18908" s="61"/>
      <c r="AO18908" s="171"/>
      <c r="AP18908" s="61"/>
      <c r="AQ18908" s="61"/>
      <c r="AR18908" s="61"/>
      <c r="AS18908" s="61"/>
      <c r="AT18908" s="61"/>
      <c r="AU18908" s="61"/>
      <c r="AV18908" s="61"/>
      <c r="AW18908" s="61"/>
      <c r="AX18908" s="61"/>
      <c r="AY18908" s="61"/>
      <c r="AZ18908" s="61"/>
      <c r="BA18908" s="61"/>
    </row>
    <row r="18909" spans="39:53" x14ac:dyDescent="0.2">
      <c r="AM18909" s="61"/>
      <c r="AN18909" s="61"/>
      <c r="AO18909" s="171"/>
      <c r="AP18909" s="61"/>
      <c r="AQ18909" s="61"/>
      <c r="AR18909" s="61"/>
      <c r="AS18909" s="61"/>
      <c r="AT18909" s="61"/>
      <c r="AU18909" s="61"/>
      <c r="AV18909" s="61"/>
      <c r="AW18909" s="61"/>
      <c r="AX18909" s="61"/>
      <c r="AY18909" s="61"/>
      <c r="AZ18909" s="61"/>
      <c r="BA18909" s="61"/>
    </row>
    <row r="18910" spans="39:53" x14ac:dyDescent="0.2">
      <c r="AM18910" s="61"/>
      <c r="AN18910" s="61"/>
      <c r="AO18910" s="171"/>
      <c r="AP18910" s="61"/>
      <c r="AQ18910" s="61"/>
      <c r="AR18910" s="61"/>
      <c r="AS18910" s="61"/>
      <c r="AT18910" s="61"/>
      <c r="AU18910" s="61"/>
      <c r="AV18910" s="61"/>
      <c r="AW18910" s="61"/>
      <c r="AX18910" s="61"/>
      <c r="AY18910" s="61"/>
      <c r="AZ18910" s="61"/>
      <c r="BA18910" s="61"/>
    </row>
    <row r="18911" spans="39:53" x14ac:dyDescent="0.2">
      <c r="AM18911" s="61"/>
      <c r="AN18911" s="61"/>
      <c r="AO18911" s="171"/>
      <c r="AP18911" s="61"/>
      <c r="AQ18911" s="61"/>
      <c r="AR18911" s="61"/>
      <c r="AS18911" s="61"/>
      <c r="AT18911" s="61"/>
      <c r="AU18911" s="61"/>
      <c r="AV18911" s="61"/>
      <c r="AW18911" s="61"/>
      <c r="AX18911" s="61"/>
      <c r="AY18911" s="61"/>
      <c r="AZ18911" s="61"/>
      <c r="BA18911" s="61"/>
    </row>
    <row r="18912" spans="39:53" x14ac:dyDescent="0.2">
      <c r="AM18912" s="61"/>
      <c r="AN18912" s="61"/>
      <c r="AO18912" s="171"/>
      <c r="AP18912" s="61"/>
      <c r="AQ18912" s="61"/>
      <c r="AR18912" s="61"/>
      <c r="AS18912" s="61"/>
      <c r="AT18912" s="61"/>
      <c r="AU18912" s="61"/>
      <c r="AV18912" s="61"/>
      <c r="AW18912" s="61"/>
      <c r="AX18912" s="61"/>
      <c r="AY18912" s="61"/>
      <c r="AZ18912" s="61"/>
      <c r="BA18912" s="61"/>
    </row>
    <row r="18913" spans="39:53" x14ac:dyDescent="0.2">
      <c r="AM18913" s="61"/>
      <c r="AN18913" s="61"/>
      <c r="AO18913" s="171"/>
      <c r="AP18913" s="61"/>
      <c r="AQ18913" s="61"/>
      <c r="AR18913" s="61"/>
      <c r="AS18913" s="61"/>
      <c r="AT18913" s="61"/>
      <c r="AU18913" s="61"/>
      <c r="AV18913" s="61"/>
      <c r="AW18913" s="61"/>
      <c r="AX18913" s="61"/>
      <c r="AY18913" s="61"/>
      <c r="AZ18913" s="61"/>
      <c r="BA18913" s="61"/>
    </row>
    <row r="18914" spans="39:53" x14ac:dyDescent="0.2">
      <c r="AM18914" s="61"/>
      <c r="AN18914" s="61"/>
      <c r="AO18914" s="171"/>
      <c r="AP18914" s="61"/>
      <c r="AQ18914" s="61"/>
      <c r="AR18914" s="61"/>
      <c r="AS18914" s="61"/>
      <c r="AT18914" s="61"/>
      <c r="AU18914" s="61"/>
      <c r="AV18914" s="61"/>
      <c r="AW18914" s="61"/>
      <c r="AX18914" s="61"/>
      <c r="AY18914" s="61"/>
      <c r="AZ18914" s="61"/>
      <c r="BA18914" s="61"/>
    </row>
    <row r="18915" spans="39:53" x14ac:dyDescent="0.2">
      <c r="AM18915" s="61"/>
      <c r="AN18915" s="61"/>
      <c r="AO18915" s="171"/>
      <c r="AP18915" s="61"/>
      <c r="AQ18915" s="61"/>
      <c r="AR18915" s="61"/>
      <c r="AS18915" s="61"/>
      <c r="AT18915" s="61"/>
      <c r="AU18915" s="61"/>
      <c r="AV18915" s="61"/>
      <c r="AW18915" s="61"/>
      <c r="AX18915" s="61"/>
      <c r="AY18915" s="61"/>
      <c r="AZ18915" s="61"/>
      <c r="BA18915" s="61"/>
    </row>
    <row r="18916" spans="39:53" x14ac:dyDescent="0.2">
      <c r="AM18916" s="61"/>
      <c r="AN18916" s="61"/>
      <c r="AO18916" s="171"/>
      <c r="AP18916" s="61"/>
      <c r="AQ18916" s="61"/>
      <c r="AR18916" s="61"/>
      <c r="AS18916" s="61"/>
      <c r="AT18916" s="61"/>
      <c r="AU18916" s="61"/>
      <c r="AV18916" s="61"/>
      <c r="AW18916" s="61"/>
      <c r="AX18916" s="61"/>
      <c r="AY18916" s="61"/>
      <c r="AZ18916" s="61"/>
      <c r="BA18916" s="61"/>
    </row>
    <row r="18917" spans="39:53" x14ac:dyDescent="0.2">
      <c r="AM18917" s="61"/>
      <c r="AN18917" s="61"/>
      <c r="AO18917" s="171"/>
      <c r="AP18917" s="61"/>
      <c r="AQ18917" s="61"/>
      <c r="AR18917" s="61"/>
      <c r="AS18917" s="61"/>
      <c r="AT18917" s="61"/>
      <c r="AU18917" s="61"/>
      <c r="AV18917" s="61"/>
      <c r="AW18917" s="61"/>
      <c r="AX18917" s="61"/>
      <c r="AY18917" s="61"/>
      <c r="AZ18917" s="61"/>
      <c r="BA18917" s="61"/>
    </row>
    <row r="18918" spans="39:53" x14ac:dyDescent="0.2">
      <c r="AM18918" s="61"/>
      <c r="AN18918" s="61"/>
      <c r="AO18918" s="171"/>
      <c r="AP18918" s="61"/>
      <c r="AQ18918" s="61"/>
      <c r="AR18918" s="61"/>
      <c r="AS18918" s="61"/>
      <c r="AT18918" s="61"/>
      <c r="AU18918" s="61"/>
      <c r="AV18918" s="61"/>
      <c r="AW18918" s="61"/>
      <c r="AX18918" s="61"/>
      <c r="AY18918" s="61"/>
      <c r="AZ18918" s="61"/>
      <c r="BA18918" s="61"/>
    </row>
    <row r="18919" spans="39:53" x14ac:dyDescent="0.2">
      <c r="AM18919" s="61"/>
      <c r="AN18919" s="61"/>
      <c r="AO18919" s="171"/>
      <c r="AP18919" s="61"/>
      <c r="AQ18919" s="61"/>
      <c r="AR18919" s="61"/>
      <c r="AS18919" s="61"/>
      <c r="AT18919" s="61"/>
      <c r="AU18919" s="61"/>
      <c r="AV18919" s="61"/>
      <c r="AW18919" s="61"/>
      <c r="AX18919" s="61"/>
      <c r="AY18919" s="61"/>
      <c r="AZ18919" s="61"/>
      <c r="BA18919" s="61"/>
    </row>
    <row r="18920" spans="39:53" x14ac:dyDescent="0.2">
      <c r="AM18920" s="61"/>
      <c r="AN18920" s="61"/>
      <c r="AO18920" s="171"/>
      <c r="AP18920" s="61"/>
      <c r="AQ18920" s="61"/>
      <c r="AR18920" s="61"/>
      <c r="AS18920" s="61"/>
      <c r="AT18920" s="61"/>
      <c r="AU18920" s="61"/>
      <c r="AV18920" s="61"/>
      <c r="AW18920" s="61"/>
      <c r="AX18920" s="61"/>
      <c r="AY18920" s="61"/>
      <c r="AZ18920" s="61"/>
      <c r="BA18920" s="61"/>
    </row>
    <row r="18921" spans="39:53" x14ac:dyDescent="0.2">
      <c r="AM18921" s="61"/>
      <c r="AN18921" s="61"/>
      <c r="AO18921" s="171"/>
      <c r="AP18921" s="61"/>
      <c r="AQ18921" s="61"/>
      <c r="AR18921" s="61"/>
      <c r="AS18921" s="61"/>
      <c r="AT18921" s="61"/>
      <c r="AU18921" s="61"/>
      <c r="AV18921" s="61"/>
      <c r="AW18921" s="61"/>
      <c r="AX18921" s="61"/>
      <c r="AY18921" s="61"/>
      <c r="AZ18921" s="61"/>
      <c r="BA18921" s="61"/>
    </row>
    <row r="18922" spans="39:53" x14ac:dyDescent="0.2">
      <c r="AM18922" s="61"/>
      <c r="AN18922" s="61"/>
      <c r="AO18922" s="171"/>
      <c r="AP18922" s="61"/>
      <c r="AQ18922" s="61"/>
      <c r="AR18922" s="61"/>
      <c r="AS18922" s="61"/>
      <c r="AT18922" s="61"/>
      <c r="AU18922" s="61"/>
      <c r="AV18922" s="61"/>
      <c r="AW18922" s="61"/>
      <c r="AX18922" s="61"/>
      <c r="AY18922" s="61"/>
      <c r="AZ18922" s="61"/>
      <c r="BA18922" s="61"/>
    </row>
    <row r="18923" spans="39:53" x14ac:dyDescent="0.2">
      <c r="AM18923" s="61"/>
      <c r="AN18923" s="61"/>
      <c r="AO18923" s="171"/>
      <c r="AP18923" s="61"/>
      <c r="AQ18923" s="61"/>
      <c r="AR18923" s="61"/>
      <c r="AS18923" s="61"/>
      <c r="AT18923" s="61"/>
      <c r="AU18923" s="61"/>
      <c r="AV18923" s="61"/>
      <c r="AW18923" s="61"/>
      <c r="AX18923" s="61"/>
      <c r="AY18923" s="61"/>
      <c r="AZ18923" s="61"/>
      <c r="BA18923" s="61"/>
    </row>
    <row r="18924" spans="39:53" x14ac:dyDescent="0.2">
      <c r="AM18924" s="61"/>
      <c r="AN18924" s="61"/>
      <c r="AO18924" s="171"/>
      <c r="AP18924" s="61"/>
      <c r="AQ18924" s="61"/>
      <c r="AR18924" s="61"/>
      <c r="AS18924" s="61"/>
      <c r="AT18924" s="61"/>
      <c r="AU18924" s="61"/>
      <c r="AV18924" s="61"/>
      <c r="AW18924" s="61"/>
      <c r="AX18924" s="61"/>
      <c r="AY18924" s="61"/>
      <c r="AZ18924" s="61"/>
      <c r="BA18924" s="61"/>
    </row>
    <row r="18925" spans="39:53" x14ac:dyDescent="0.2">
      <c r="AM18925" s="61"/>
      <c r="AN18925" s="61"/>
      <c r="AO18925" s="171"/>
      <c r="AP18925" s="61"/>
      <c r="AQ18925" s="61"/>
      <c r="AR18925" s="61"/>
      <c r="AS18925" s="61"/>
      <c r="AT18925" s="61"/>
      <c r="AU18925" s="61"/>
      <c r="AV18925" s="61"/>
      <c r="AW18925" s="61"/>
      <c r="AX18925" s="61"/>
      <c r="AY18925" s="61"/>
      <c r="AZ18925" s="61"/>
      <c r="BA18925" s="61"/>
    </row>
    <row r="18926" spans="39:53" x14ac:dyDescent="0.2">
      <c r="AM18926" s="61"/>
      <c r="AN18926" s="61"/>
      <c r="AO18926" s="171"/>
      <c r="AP18926" s="61"/>
      <c r="AQ18926" s="61"/>
      <c r="AR18926" s="61"/>
      <c r="AS18926" s="61"/>
      <c r="AT18926" s="61"/>
      <c r="AU18926" s="61"/>
      <c r="AV18926" s="61"/>
      <c r="AW18926" s="61"/>
      <c r="AX18926" s="61"/>
      <c r="AY18926" s="61"/>
      <c r="AZ18926" s="61"/>
      <c r="BA18926" s="61"/>
    </row>
    <row r="18927" spans="39:53" x14ac:dyDescent="0.2">
      <c r="AM18927" s="61"/>
      <c r="AN18927" s="61"/>
      <c r="AO18927" s="171"/>
      <c r="AP18927" s="61"/>
      <c r="AQ18927" s="61"/>
      <c r="AR18927" s="61"/>
      <c r="AS18927" s="61"/>
      <c r="AT18927" s="61"/>
      <c r="AU18927" s="61"/>
      <c r="AV18927" s="61"/>
      <c r="AW18927" s="61"/>
      <c r="AX18927" s="61"/>
      <c r="AY18927" s="61"/>
      <c r="AZ18927" s="61"/>
      <c r="BA18927" s="61"/>
    </row>
    <row r="18928" spans="39:53" x14ac:dyDescent="0.2">
      <c r="AM18928" s="61"/>
      <c r="AN18928" s="61"/>
      <c r="AO18928" s="171"/>
      <c r="AP18928" s="61"/>
      <c r="AQ18928" s="61"/>
      <c r="AR18928" s="61"/>
      <c r="AS18928" s="61"/>
      <c r="AT18928" s="61"/>
      <c r="AU18928" s="61"/>
      <c r="AV18928" s="61"/>
      <c r="AW18928" s="61"/>
      <c r="AX18928" s="61"/>
      <c r="AY18928" s="61"/>
      <c r="AZ18928" s="61"/>
      <c r="BA18928" s="61"/>
    </row>
    <row r="18929" spans="39:53" x14ac:dyDescent="0.2">
      <c r="AM18929" s="61"/>
      <c r="AN18929" s="61"/>
      <c r="AO18929" s="171"/>
      <c r="AP18929" s="61"/>
      <c r="AQ18929" s="61"/>
      <c r="AR18929" s="61"/>
      <c r="AS18929" s="61"/>
      <c r="AT18929" s="61"/>
      <c r="AU18929" s="61"/>
      <c r="AV18929" s="61"/>
      <c r="AW18929" s="61"/>
      <c r="AX18929" s="61"/>
      <c r="AY18929" s="61"/>
      <c r="AZ18929" s="61"/>
      <c r="BA18929" s="61"/>
    </row>
    <row r="18930" spans="39:53" x14ac:dyDescent="0.2">
      <c r="AM18930" s="61"/>
      <c r="AN18930" s="61"/>
      <c r="AO18930" s="171"/>
      <c r="AP18930" s="61"/>
      <c r="AQ18930" s="61"/>
      <c r="AR18930" s="61"/>
      <c r="AS18930" s="61"/>
      <c r="AT18930" s="61"/>
      <c r="AU18930" s="61"/>
      <c r="AV18930" s="61"/>
      <c r="AW18930" s="61"/>
      <c r="AX18930" s="61"/>
      <c r="AY18930" s="61"/>
      <c r="AZ18930" s="61"/>
      <c r="BA18930" s="61"/>
    </row>
    <row r="18931" spans="39:53" x14ac:dyDescent="0.2">
      <c r="AM18931" s="61"/>
      <c r="AN18931" s="61"/>
      <c r="AO18931" s="171"/>
      <c r="AP18931" s="61"/>
      <c r="AQ18931" s="61"/>
      <c r="AR18931" s="61"/>
      <c r="AS18931" s="61"/>
      <c r="AT18931" s="61"/>
      <c r="AU18931" s="61"/>
      <c r="AV18931" s="61"/>
      <c r="AW18931" s="61"/>
      <c r="AX18931" s="61"/>
      <c r="AY18931" s="61"/>
      <c r="AZ18931" s="61"/>
      <c r="BA18931" s="61"/>
    </row>
    <row r="18932" spans="39:53" x14ac:dyDescent="0.2">
      <c r="AM18932" s="61"/>
      <c r="AN18932" s="61"/>
      <c r="AO18932" s="171"/>
      <c r="AP18932" s="61"/>
      <c r="AQ18932" s="61"/>
      <c r="AR18932" s="61"/>
      <c r="AS18932" s="61"/>
      <c r="AT18932" s="61"/>
      <c r="AU18932" s="61"/>
      <c r="AV18932" s="61"/>
      <c r="AW18932" s="61"/>
      <c r="AX18932" s="61"/>
      <c r="AY18932" s="61"/>
      <c r="AZ18932" s="61"/>
      <c r="BA18932" s="61"/>
    </row>
    <row r="18933" spans="39:53" x14ac:dyDescent="0.2">
      <c r="AM18933" s="61"/>
      <c r="AN18933" s="61"/>
      <c r="AO18933" s="171"/>
      <c r="AP18933" s="61"/>
      <c r="AQ18933" s="61"/>
      <c r="AR18933" s="61"/>
      <c r="AS18933" s="61"/>
      <c r="AT18933" s="61"/>
      <c r="AU18933" s="61"/>
      <c r="AV18933" s="61"/>
      <c r="AW18933" s="61"/>
      <c r="AX18933" s="61"/>
      <c r="AY18933" s="61"/>
      <c r="AZ18933" s="61"/>
      <c r="BA18933" s="61"/>
    </row>
    <row r="18934" spans="39:53" x14ac:dyDescent="0.2">
      <c r="AM18934" s="61"/>
      <c r="AN18934" s="61"/>
      <c r="AO18934" s="171"/>
      <c r="AP18934" s="61"/>
      <c r="AQ18934" s="61"/>
      <c r="AR18934" s="61"/>
      <c r="AS18934" s="61"/>
      <c r="AT18934" s="61"/>
      <c r="AU18934" s="61"/>
      <c r="AV18934" s="61"/>
      <c r="AW18934" s="61"/>
      <c r="AX18934" s="61"/>
      <c r="AY18934" s="61"/>
      <c r="AZ18934" s="61"/>
      <c r="BA18934" s="61"/>
    </row>
    <row r="18935" spans="39:53" x14ac:dyDescent="0.2">
      <c r="AM18935" s="61"/>
      <c r="AN18935" s="61"/>
      <c r="AO18935" s="171"/>
      <c r="AP18935" s="61"/>
      <c r="AQ18935" s="61"/>
      <c r="AR18935" s="61"/>
      <c r="AS18935" s="61"/>
      <c r="AT18935" s="61"/>
      <c r="AU18935" s="61"/>
      <c r="AV18935" s="61"/>
      <c r="AW18935" s="61"/>
      <c r="AX18935" s="61"/>
      <c r="AY18935" s="61"/>
      <c r="AZ18935" s="61"/>
      <c r="BA18935" s="61"/>
    </row>
    <row r="18936" spans="39:53" x14ac:dyDescent="0.2">
      <c r="AM18936" s="61"/>
      <c r="AN18936" s="61"/>
      <c r="AO18936" s="171"/>
      <c r="AP18936" s="61"/>
      <c r="AQ18936" s="61"/>
      <c r="AR18936" s="61"/>
      <c r="AS18936" s="61"/>
      <c r="AT18936" s="61"/>
      <c r="AU18936" s="61"/>
      <c r="AV18936" s="61"/>
      <c r="AW18936" s="61"/>
      <c r="AX18936" s="61"/>
      <c r="AY18936" s="61"/>
      <c r="AZ18936" s="61"/>
      <c r="BA18936" s="61"/>
    </row>
    <row r="18937" spans="39:53" x14ac:dyDescent="0.2">
      <c r="AM18937" s="61"/>
      <c r="AN18937" s="61"/>
      <c r="AO18937" s="171"/>
      <c r="AP18937" s="61"/>
      <c r="AQ18937" s="61"/>
      <c r="AR18937" s="61"/>
      <c r="AS18937" s="61"/>
      <c r="AT18937" s="61"/>
      <c r="AU18937" s="61"/>
      <c r="AV18937" s="61"/>
      <c r="AW18937" s="61"/>
      <c r="AX18937" s="61"/>
      <c r="AY18937" s="61"/>
      <c r="AZ18937" s="61"/>
      <c r="BA18937" s="61"/>
    </row>
    <row r="18938" spans="39:53" x14ac:dyDescent="0.2">
      <c r="AM18938" s="61"/>
      <c r="AN18938" s="61"/>
      <c r="AO18938" s="171"/>
      <c r="AP18938" s="61"/>
      <c r="AQ18938" s="61"/>
      <c r="AR18938" s="61"/>
      <c r="AS18938" s="61"/>
      <c r="AT18938" s="61"/>
      <c r="AU18938" s="61"/>
      <c r="AV18938" s="61"/>
      <c r="AW18938" s="61"/>
      <c r="AX18938" s="61"/>
      <c r="AY18938" s="61"/>
      <c r="AZ18938" s="61"/>
      <c r="BA18938" s="61"/>
    </row>
    <row r="18939" spans="39:53" x14ac:dyDescent="0.2">
      <c r="AM18939" s="61"/>
      <c r="AN18939" s="61"/>
      <c r="AO18939" s="171"/>
      <c r="AP18939" s="61"/>
      <c r="AQ18939" s="61"/>
      <c r="AR18939" s="61"/>
      <c r="AS18939" s="61"/>
      <c r="AT18939" s="61"/>
      <c r="AU18939" s="61"/>
      <c r="AV18939" s="61"/>
      <c r="AW18939" s="61"/>
      <c r="AX18939" s="61"/>
      <c r="AY18939" s="61"/>
      <c r="AZ18939" s="61"/>
      <c r="BA18939" s="61"/>
    </row>
    <row r="18940" spans="39:53" x14ac:dyDescent="0.2">
      <c r="AM18940" s="61"/>
      <c r="AN18940" s="61"/>
      <c r="AO18940" s="171"/>
      <c r="AP18940" s="61"/>
      <c r="AQ18940" s="61"/>
      <c r="AR18940" s="61"/>
      <c r="AS18940" s="61"/>
      <c r="AT18940" s="61"/>
      <c r="AU18940" s="61"/>
      <c r="AV18940" s="61"/>
      <c r="AW18940" s="61"/>
      <c r="AX18940" s="61"/>
      <c r="AY18940" s="61"/>
      <c r="AZ18940" s="61"/>
      <c r="BA18940" s="61"/>
    </row>
    <row r="18941" spans="39:53" x14ac:dyDescent="0.2">
      <c r="AM18941" s="61"/>
      <c r="AN18941" s="61"/>
      <c r="AO18941" s="171"/>
      <c r="AP18941" s="61"/>
      <c r="AQ18941" s="61"/>
      <c r="AR18941" s="61"/>
      <c r="AS18941" s="61"/>
      <c r="AT18941" s="61"/>
      <c r="AU18941" s="61"/>
      <c r="AV18941" s="61"/>
      <c r="AW18941" s="61"/>
      <c r="AX18941" s="61"/>
      <c r="AY18941" s="61"/>
      <c r="AZ18941" s="61"/>
      <c r="BA18941" s="61"/>
    </row>
    <row r="18942" spans="39:53" x14ac:dyDescent="0.2">
      <c r="AM18942" s="61"/>
      <c r="AN18942" s="61"/>
      <c r="AO18942" s="171"/>
      <c r="AP18942" s="61"/>
      <c r="AQ18942" s="61"/>
      <c r="AR18942" s="61"/>
      <c r="AS18942" s="61"/>
      <c r="AT18942" s="61"/>
      <c r="AU18942" s="61"/>
      <c r="AV18942" s="61"/>
      <c r="AW18942" s="61"/>
      <c r="AX18942" s="61"/>
      <c r="AY18942" s="61"/>
      <c r="AZ18942" s="61"/>
      <c r="BA18942" s="61"/>
    </row>
    <row r="18943" spans="39:53" x14ac:dyDescent="0.2">
      <c r="AM18943" s="61"/>
      <c r="AN18943" s="61"/>
      <c r="AO18943" s="171"/>
      <c r="AP18943" s="61"/>
      <c r="AQ18943" s="61"/>
      <c r="AR18943" s="61"/>
      <c r="AS18943" s="61"/>
      <c r="AT18943" s="61"/>
      <c r="AU18943" s="61"/>
      <c r="AV18943" s="61"/>
      <c r="AW18943" s="61"/>
      <c r="AX18943" s="61"/>
      <c r="AY18943" s="61"/>
      <c r="AZ18943" s="61"/>
      <c r="BA18943" s="61"/>
    </row>
    <row r="18944" spans="39:53" x14ac:dyDescent="0.2">
      <c r="AM18944" s="61"/>
      <c r="AN18944" s="61"/>
      <c r="AO18944" s="171"/>
      <c r="AP18944" s="61"/>
      <c r="AQ18944" s="61"/>
      <c r="AR18944" s="61"/>
      <c r="AS18944" s="61"/>
      <c r="AT18944" s="61"/>
      <c r="AU18944" s="61"/>
      <c r="AV18944" s="61"/>
      <c r="AW18944" s="61"/>
      <c r="AX18944" s="61"/>
      <c r="AY18944" s="61"/>
      <c r="AZ18944" s="61"/>
      <c r="BA18944" s="61"/>
    </row>
    <row r="18945" spans="39:53" x14ac:dyDescent="0.2">
      <c r="AM18945" s="61"/>
      <c r="AN18945" s="61"/>
      <c r="AO18945" s="171"/>
      <c r="AP18945" s="61"/>
      <c r="AQ18945" s="61"/>
      <c r="AR18945" s="61"/>
      <c r="AS18945" s="61"/>
      <c r="AT18945" s="61"/>
      <c r="AU18945" s="61"/>
      <c r="AV18945" s="61"/>
      <c r="AW18945" s="61"/>
      <c r="AX18945" s="61"/>
      <c r="AY18945" s="61"/>
      <c r="AZ18945" s="61"/>
      <c r="BA18945" s="61"/>
    </row>
    <row r="18946" spans="39:53" x14ac:dyDescent="0.2">
      <c r="AM18946" s="61"/>
      <c r="AN18946" s="61"/>
      <c r="AO18946" s="171"/>
      <c r="AP18946" s="61"/>
      <c r="AQ18946" s="61"/>
      <c r="AR18946" s="61"/>
      <c r="AS18946" s="61"/>
      <c r="AT18946" s="61"/>
      <c r="AU18946" s="61"/>
      <c r="AV18946" s="61"/>
      <c r="AW18946" s="61"/>
      <c r="AX18946" s="61"/>
      <c r="AY18946" s="61"/>
      <c r="AZ18946" s="61"/>
      <c r="BA18946" s="61"/>
    </row>
    <row r="18947" spans="39:53" x14ac:dyDescent="0.2">
      <c r="AM18947" s="61"/>
      <c r="AN18947" s="61"/>
      <c r="AO18947" s="171"/>
      <c r="AP18947" s="61"/>
      <c r="AQ18947" s="61"/>
      <c r="AR18947" s="61"/>
      <c r="AS18947" s="61"/>
      <c r="AT18947" s="61"/>
      <c r="AU18947" s="61"/>
      <c r="AV18947" s="61"/>
      <c r="AW18947" s="61"/>
      <c r="AX18947" s="61"/>
      <c r="AY18947" s="61"/>
      <c r="AZ18947" s="61"/>
      <c r="BA18947" s="61"/>
    </row>
    <row r="18948" spans="39:53" x14ac:dyDescent="0.2">
      <c r="AM18948" s="61"/>
      <c r="AN18948" s="61"/>
      <c r="AO18948" s="171"/>
      <c r="AP18948" s="61"/>
      <c r="AQ18948" s="61"/>
      <c r="AR18948" s="61"/>
      <c r="AS18948" s="61"/>
      <c r="AT18948" s="61"/>
      <c r="AU18948" s="61"/>
      <c r="AV18948" s="61"/>
      <c r="AW18948" s="61"/>
      <c r="AX18948" s="61"/>
      <c r="AY18948" s="61"/>
      <c r="AZ18948" s="61"/>
      <c r="BA18948" s="61"/>
    </row>
    <row r="18949" spans="39:53" x14ac:dyDescent="0.2">
      <c r="AM18949" s="61"/>
      <c r="AN18949" s="61"/>
      <c r="AO18949" s="171"/>
      <c r="AP18949" s="61"/>
      <c r="AQ18949" s="61"/>
      <c r="AR18949" s="61"/>
      <c r="AS18949" s="61"/>
      <c r="AT18949" s="61"/>
      <c r="AU18949" s="61"/>
      <c r="AV18949" s="61"/>
      <c r="AW18949" s="61"/>
      <c r="AX18949" s="61"/>
      <c r="AY18949" s="61"/>
      <c r="AZ18949" s="61"/>
      <c r="BA18949" s="61"/>
    </row>
    <row r="18950" spans="39:53" x14ac:dyDescent="0.2">
      <c r="AM18950" s="61"/>
      <c r="AN18950" s="61"/>
      <c r="AO18950" s="171"/>
      <c r="AP18950" s="61"/>
      <c r="AQ18950" s="61"/>
      <c r="AR18950" s="61"/>
      <c r="AS18950" s="61"/>
      <c r="AT18950" s="61"/>
      <c r="AU18950" s="61"/>
      <c r="AV18950" s="61"/>
      <c r="AW18950" s="61"/>
      <c r="AX18950" s="61"/>
      <c r="AY18950" s="61"/>
      <c r="AZ18950" s="61"/>
      <c r="BA18950" s="61"/>
    </row>
    <row r="18951" spans="39:53" x14ac:dyDescent="0.2">
      <c r="AM18951" s="61"/>
      <c r="AN18951" s="61"/>
      <c r="AO18951" s="171"/>
      <c r="AP18951" s="61"/>
      <c r="AQ18951" s="61"/>
      <c r="AR18951" s="61"/>
      <c r="AS18951" s="61"/>
      <c r="AT18951" s="61"/>
      <c r="AU18951" s="61"/>
      <c r="AV18951" s="61"/>
      <c r="AW18951" s="61"/>
      <c r="AX18951" s="61"/>
      <c r="AY18951" s="61"/>
      <c r="AZ18951" s="61"/>
      <c r="BA18951" s="61"/>
    </row>
    <row r="18952" spans="39:53" x14ac:dyDescent="0.2">
      <c r="AM18952" s="61"/>
      <c r="AN18952" s="61"/>
      <c r="AO18952" s="171"/>
      <c r="AP18952" s="61"/>
      <c r="AQ18952" s="61"/>
      <c r="AR18952" s="61"/>
      <c r="AS18952" s="61"/>
      <c r="AT18952" s="61"/>
      <c r="AU18952" s="61"/>
      <c r="AV18952" s="61"/>
      <c r="AW18952" s="61"/>
      <c r="AX18952" s="61"/>
      <c r="AY18952" s="61"/>
      <c r="AZ18952" s="61"/>
      <c r="BA18952" s="61"/>
    </row>
    <row r="18953" spans="39:53" x14ac:dyDescent="0.2">
      <c r="AM18953" s="61"/>
      <c r="AN18953" s="61"/>
      <c r="AO18953" s="171"/>
      <c r="AP18953" s="61"/>
      <c r="AQ18953" s="61"/>
      <c r="AR18953" s="61"/>
      <c r="AS18953" s="61"/>
      <c r="AT18953" s="61"/>
      <c r="AU18953" s="61"/>
      <c r="AV18953" s="61"/>
      <c r="AW18953" s="61"/>
      <c r="AX18953" s="61"/>
      <c r="AY18953" s="61"/>
      <c r="AZ18953" s="61"/>
      <c r="BA18953" s="61"/>
    </row>
    <row r="18954" spans="39:53" x14ac:dyDescent="0.2">
      <c r="AM18954" s="61"/>
      <c r="AN18954" s="61"/>
      <c r="AO18954" s="171"/>
      <c r="AP18954" s="61"/>
      <c r="AQ18954" s="61"/>
      <c r="AR18954" s="61"/>
      <c r="AS18954" s="61"/>
      <c r="AT18954" s="61"/>
      <c r="AU18954" s="61"/>
      <c r="AV18954" s="61"/>
      <c r="AW18954" s="61"/>
      <c r="AX18954" s="61"/>
      <c r="AY18954" s="61"/>
      <c r="AZ18954" s="61"/>
      <c r="BA18954" s="61"/>
    </row>
    <row r="18955" spans="39:53" x14ac:dyDescent="0.2">
      <c r="AM18955" s="61"/>
      <c r="AN18955" s="61"/>
      <c r="AO18955" s="171"/>
      <c r="AP18955" s="61"/>
      <c r="AQ18955" s="61"/>
      <c r="AR18955" s="61"/>
      <c r="AS18955" s="61"/>
      <c r="AT18955" s="61"/>
      <c r="AU18955" s="61"/>
      <c r="AV18955" s="61"/>
      <c r="AW18955" s="61"/>
      <c r="AX18955" s="61"/>
      <c r="AY18955" s="61"/>
      <c r="AZ18955" s="61"/>
      <c r="BA18955" s="61"/>
    </row>
    <row r="18956" spans="39:53" x14ac:dyDescent="0.2">
      <c r="AM18956" s="61"/>
      <c r="AN18956" s="61"/>
      <c r="AO18956" s="171"/>
      <c r="AP18956" s="61"/>
      <c r="AQ18956" s="61"/>
      <c r="AR18956" s="61"/>
      <c r="AS18956" s="61"/>
      <c r="AT18956" s="61"/>
      <c r="AU18956" s="61"/>
      <c r="AV18956" s="61"/>
      <c r="AW18956" s="61"/>
      <c r="AX18956" s="61"/>
      <c r="AY18956" s="61"/>
      <c r="AZ18956" s="61"/>
      <c r="BA18956" s="61"/>
    </row>
    <row r="18957" spans="39:53" x14ac:dyDescent="0.2">
      <c r="AM18957" s="61"/>
      <c r="AN18957" s="61"/>
      <c r="AO18957" s="171"/>
      <c r="AP18957" s="61"/>
      <c r="AQ18957" s="61"/>
      <c r="AR18957" s="61"/>
      <c r="AS18957" s="61"/>
      <c r="AT18957" s="61"/>
      <c r="AU18957" s="61"/>
      <c r="AV18957" s="61"/>
      <c r="AW18957" s="61"/>
      <c r="AX18957" s="61"/>
      <c r="AY18957" s="61"/>
      <c r="AZ18957" s="61"/>
      <c r="BA18957" s="61"/>
    </row>
    <row r="18958" spans="39:53" x14ac:dyDescent="0.2">
      <c r="AM18958" s="61"/>
      <c r="AN18958" s="61"/>
      <c r="AO18958" s="171"/>
      <c r="AP18958" s="61"/>
      <c r="AQ18958" s="61"/>
      <c r="AR18958" s="61"/>
      <c r="AS18958" s="61"/>
      <c r="AT18958" s="61"/>
      <c r="AU18958" s="61"/>
      <c r="AV18958" s="61"/>
      <c r="AW18958" s="61"/>
      <c r="AX18958" s="61"/>
      <c r="AY18958" s="61"/>
      <c r="AZ18958" s="61"/>
      <c r="BA18958" s="61"/>
    </row>
    <row r="18959" spans="39:53" x14ac:dyDescent="0.2">
      <c r="AM18959" s="61"/>
      <c r="AN18959" s="61"/>
      <c r="AO18959" s="171"/>
      <c r="AP18959" s="61"/>
      <c r="AQ18959" s="61"/>
      <c r="AR18959" s="61"/>
      <c r="AS18959" s="61"/>
      <c r="AT18959" s="61"/>
      <c r="AU18959" s="61"/>
      <c r="AV18959" s="61"/>
      <c r="AW18959" s="61"/>
      <c r="AX18959" s="61"/>
      <c r="AY18959" s="61"/>
      <c r="AZ18959" s="61"/>
      <c r="BA18959" s="61"/>
    </row>
    <row r="18960" spans="39:53" x14ac:dyDescent="0.2">
      <c r="AM18960" s="61"/>
      <c r="AN18960" s="61"/>
      <c r="AO18960" s="171"/>
      <c r="AP18960" s="61"/>
      <c r="AQ18960" s="61"/>
      <c r="AR18960" s="61"/>
      <c r="AS18960" s="61"/>
      <c r="AT18960" s="61"/>
      <c r="AU18960" s="61"/>
      <c r="AV18960" s="61"/>
      <c r="AW18960" s="61"/>
      <c r="AX18960" s="61"/>
      <c r="AY18960" s="61"/>
      <c r="AZ18960" s="61"/>
      <c r="BA18960" s="61"/>
    </row>
    <row r="18961" spans="39:53" x14ac:dyDescent="0.2">
      <c r="AM18961" s="61"/>
      <c r="AN18961" s="61"/>
      <c r="AO18961" s="171"/>
      <c r="AP18961" s="61"/>
      <c r="AQ18961" s="61"/>
      <c r="AR18961" s="61"/>
      <c r="AS18961" s="61"/>
      <c r="AT18961" s="61"/>
      <c r="AU18961" s="61"/>
      <c r="AV18961" s="61"/>
      <c r="AW18961" s="61"/>
      <c r="AX18961" s="61"/>
      <c r="AY18961" s="61"/>
      <c r="AZ18961" s="61"/>
      <c r="BA18961" s="61"/>
    </row>
    <row r="18962" spans="39:53" x14ac:dyDescent="0.2">
      <c r="AM18962" s="61"/>
      <c r="AN18962" s="61"/>
      <c r="AO18962" s="171"/>
      <c r="AP18962" s="61"/>
      <c r="AQ18962" s="61"/>
      <c r="AR18962" s="61"/>
      <c r="AS18962" s="61"/>
      <c r="AT18962" s="61"/>
      <c r="AU18962" s="61"/>
      <c r="AV18962" s="61"/>
      <c r="AW18962" s="61"/>
      <c r="AX18962" s="61"/>
      <c r="AY18962" s="61"/>
      <c r="AZ18962" s="61"/>
      <c r="BA18962" s="61"/>
    </row>
    <row r="18963" spans="39:53" x14ac:dyDescent="0.2">
      <c r="AM18963" s="61"/>
      <c r="AN18963" s="61"/>
      <c r="AO18963" s="171"/>
      <c r="AP18963" s="61"/>
      <c r="AQ18963" s="61"/>
      <c r="AR18963" s="61"/>
      <c r="AS18963" s="61"/>
      <c r="AT18963" s="61"/>
      <c r="AU18963" s="61"/>
      <c r="AV18963" s="61"/>
      <c r="AW18963" s="61"/>
      <c r="AX18963" s="61"/>
      <c r="AY18963" s="61"/>
      <c r="AZ18963" s="61"/>
      <c r="BA18963" s="61"/>
    </row>
    <row r="18964" spans="39:53" x14ac:dyDescent="0.2">
      <c r="AM18964" s="61"/>
      <c r="AN18964" s="61"/>
      <c r="AO18964" s="171"/>
      <c r="AP18964" s="61"/>
      <c r="AQ18964" s="61"/>
      <c r="AR18964" s="61"/>
      <c r="AS18964" s="61"/>
      <c r="AT18964" s="61"/>
      <c r="AU18964" s="61"/>
      <c r="AV18964" s="61"/>
      <c r="AW18964" s="61"/>
      <c r="AX18964" s="61"/>
      <c r="AY18964" s="61"/>
      <c r="AZ18964" s="61"/>
      <c r="BA18964" s="61"/>
    </row>
    <row r="18965" spans="39:53" x14ac:dyDescent="0.2">
      <c r="AM18965" s="61"/>
      <c r="AN18965" s="61"/>
      <c r="AO18965" s="171"/>
      <c r="AP18965" s="61"/>
      <c r="AQ18965" s="61"/>
      <c r="AR18965" s="61"/>
      <c r="AS18965" s="61"/>
      <c r="AT18965" s="61"/>
      <c r="AU18965" s="61"/>
      <c r="AV18965" s="61"/>
      <c r="AW18965" s="61"/>
      <c r="AX18965" s="61"/>
      <c r="AY18965" s="61"/>
      <c r="AZ18965" s="61"/>
      <c r="BA18965" s="61"/>
    </row>
    <row r="18966" spans="39:53" x14ac:dyDescent="0.2">
      <c r="AM18966" s="61"/>
      <c r="AN18966" s="61"/>
      <c r="AO18966" s="171"/>
      <c r="AP18966" s="61"/>
      <c r="AQ18966" s="61"/>
      <c r="AR18966" s="61"/>
      <c r="AS18966" s="61"/>
      <c r="AT18966" s="61"/>
      <c r="AU18966" s="61"/>
      <c r="AV18966" s="61"/>
      <c r="AW18966" s="61"/>
      <c r="AX18966" s="61"/>
      <c r="AY18966" s="61"/>
      <c r="AZ18966" s="61"/>
      <c r="BA18966" s="61"/>
    </row>
    <row r="18967" spans="39:53" x14ac:dyDescent="0.2">
      <c r="AM18967" s="61"/>
      <c r="AN18967" s="61"/>
      <c r="AO18967" s="171"/>
      <c r="AP18967" s="61"/>
      <c r="AQ18967" s="61"/>
      <c r="AR18967" s="61"/>
      <c r="AS18967" s="61"/>
      <c r="AT18967" s="61"/>
      <c r="AU18967" s="61"/>
      <c r="AV18967" s="61"/>
      <c r="AW18967" s="61"/>
      <c r="AX18967" s="61"/>
      <c r="AY18967" s="61"/>
      <c r="AZ18967" s="61"/>
      <c r="BA18967" s="61"/>
    </row>
    <row r="18968" spans="39:53" x14ac:dyDescent="0.2">
      <c r="AM18968" s="61"/>
      <c r="AN18968" s="61"/>
      <c r="AO18968" s="171"/>
      <c r="AP18968" s="61"/>
      <c r="AQ18968" s="61"/>
      <c r="AR18968" s="61"/>
      <c r="AS18968" s="61"/>
      <c r="AT18968" s="61"/>
      <c r="AU18968" s="61"/>
      <c r="AV18968" s="61"/>
      <c r="AW18968" s="61"/>
      <c r="AX18968" s="61"/>
      <c r="AY18968" s="61"/>
      <c r="AZ18968" s="61"/>
      <c r="BA18968" s="61"/>
    </row>
    <row r="18969" spans="39:53" x14ac:dyDescent="0.2">
      <c r="AM18969" s="61"/>
      <c r="AN18969" s="61"/>
      <c r="AO18969" s="171"/>
      <c r="AP18969" s="61"/>
      <c r="AQ18969" s="61"/>
      <c r="AR18969" s="61"/>
      <c r="AS18969" s="61"/>
      <c r="AT18969" s="61"/>
      <c r="AU18969" s="61"/>
      <c r="AV18969" s="61"/>
      <c r="AW18969" s="61"/>
      <c r="AX18969" s="61"/>
      <c r="AY18969" s="61"/>
      <c r="AZ18969" s="61"/>
      <c r="BA18969" s="61"/>
    </row>
    <row r="18970" spans="39:53" x14ac:dyDescent="0.2">
      <c r="AM18970" s="61"/>
      <c r="AN18970" s="61"/>
      <c r="AO18970" s="171"/>
      <c r="AP18970" s="61"/>
      <c r="AQ18970" s="61"/>
      <c r="AR18970" s="61"/>
      <c r="AS18970" s="61"/>
      <c r="AT18970" s="61"/>
      <c r="AU18970" s="61"/>
      <c r="AV18970" s="61"/>
      <c r="AW18970" s="61"/>
      <c r="AX18970" s="61"/>
      <c r="AY18970" s="61"/>
      <c r="AZ18970" s="61"/>
      <c r="BA18970" s="61"/>
    </row>
    <row r="18971" spans="39:53" x14ac:dyDescent="0.2">
      <c r="AM18971" s="61"/>
      <c r="AN18971" s="61"/>
      <c r="AO18971" s="171"/>
      <c r="AP18971" s="61"/>
      <c r="AQ18971" s="61"/>
      <c r="AR18971" s="61"/>
      <c r="AS18971" s="61"/>
      <c r="AT18971" s="61"/>
      <c r="AU18971" s="61"/>
      <c r="AV18971" s="61"/>
      <c r="AW18971" s="61"/>
      <c r="AX18971" s="61"/>
      <c r="AY18971" s="61"/>
      <c r="AZ18971" s="61"/>
      <c r="BA18971" s="61"/>
    </row>
    <row r="18972" spans="39:53" x14ac:dyDescent="0.2">
      <c r="AM18972" s="61"/>
      <c r="AN18972" s="61"/>
      <c r="AO18972" s="171"/>
      <c r="AP18972" s="61"/>
      <c r="AQ18972" s="61"/>
      <c r="AR18972" s="61"/>
      <c r="AS18972" s="61"/>
      <c r="AT18972" s="61"/>
      <c r="AU18972" s="61"/>
      <c r="AV18972" s="61"/>
      <c r="AW18972" s="61"/>
      <c r="AX18972" s="61"/>
      <c r="AY18972" s="61"/>
      <c r="AZ18972" s="61"/>
      <c r="BA18972" s="61"/>
    </row>
    <row r="18973" spans="39:53" x14ac:dyDescent="0.2">
      <c r="AM18973" s="61"/>
      <c r="AN18973" s="61"/>
      <c r="AO18973" s="171"/>
      <c r="AP18973" s="61"/>
      <c r="AQ18973" s="61"/>
      <c r="AR18973" s="61"/>
      <c r="AS18973" s="61"/>
      <c r="AT18973" s="61"/>
      <c r="AU18973" s="61"/>
      <c r="AV18973" s="61"/>
      <c r="AW18973" s="61"/>
      <c r="AX18973" s="61"/>
      <c r="AY18973" s="61"/>
      <c r="AZ18973" s="61"/>
      <c r="BA18973" s="61"/>
    </row>
    <row r="18974" spans="39:53" x14ac:dyDescent="0.2">
      <c r="AM18974" s="61"/>
      <c r="AN18974" s="61"/>
      <c r="AO18974" s="171"/>
      <c r="AP18974" s="61"/>
      <c r="AQ18974" s="61"/>
      <c r="AR18974" s="61"/>
      <c r="AS18974" s="61"/>
      <c r="AT18974" s="61"/>
      <c r="AU18974" s="61"/>
      <c r="AV18974" s="61"/>
      <c r="AW18974" s="61"/>
      <c r="AX18974" s="61"/>
      <c r="AY18974" s="61"/>
      <c r="AZ18974" s="61"/>
      <c r="BA18974" s="61"/>
    </row>
    <row r="18975" spans="39:53" x14ac:dyDescent="0.2">
      <c r="AM18975" s="61"/>
      <c r="AN18975" s="61"/>
      <c r="AO18975" s="171"/>
      <c r="AP18975" s="61"/>
      <c r="AQ18975" s="61"/>
      <c r="AR18975" s="61"/>
      <c r="AS18975" s="61"/>
      <c r="AT18975" s="61"/>
      <c r="AU18975" s="61"/>
      <c r="AV18975" s="61"/>
      <c r="AW18975" s="61"/>
      <c r="AX18975" s="61"/>
      <c r="AY18975" s="61"/>
      <c r="AZ18975" s="61"/>
      <c r="BA18975" s="61"/>
    </row>
    <row r="18976" spans="39:53" x14ac:dyDescent="0.2">
      <c r="AM18976" s="61"/>
      <c r="AN18976" s="61"/>
      <c r="AO18976" s="171"/>
      <c r="AP18976" s="61"/>
      <c r="AQ18976" s="61"/>
      <c r="AR18976" s="61"/>
      <c r="AS18976" s="61"/>
      <c r="AT18976" s="61"/>
      <c r="AU18976" s="61"/>
      <c r="AV18976" s="61"/>
      <c r="AW18976" s="61"/>
      <c r="AX18976" s="61"/>
      <c r="AY18976" s="61"/>
      <c r="AZ18976" s="61"/>
      <c r="BA18976" s="61"/>
    </row>
    <row r="18977" spans="39:53" x14ac:dyDescent="0.2">
      <c r="AM18977" s="61"/>
      <c r="AN18977" s="61"/>
      <c r="AO18977" s="171"/>
      <c r="AP18977" s="61"/>
      <c r="AQ18977" s="61"/>
      <c r="AR18977" s="61"/>
      <c r="AS18977" s="61"/>
      <c r="AT18977" s="61"/>
      <c r="AU18977" s="61"/>
      <c r="AV18977" s="61"/>
      <c r="AW18977" s="61"/>
      <c r="AX18977" s="61"/>
      <c r="AY18977" s="61"/>
      <c r="AZ18977" s="61"/>
      <c r="BA18977" s="61"/>
    </row>
    <row r="18978" spans="39:53" x14ac:dyDescent="0.2">
      <c r="AM18978" s="61"/>
      <c r="AN18978" s="61"/>
      <c r="AO18978" s="171"/>
      <c r="AP18978" s="61"/>
      <c r="AQ18978" s="61"/>
      <c r="AR18978" s="61"/>
      <c r="AS18978" s="61"/>
      <c r="AT18978" s="61"/>
      <c r="AU18978" s="61"/>
      <c r="AV18978" s="61"/>
      <c r="AW18978" s="61"/>
      <c r="AX18978" s="61"/>
      <c r="AY18978" s="61"/>
      <c r="AZ18978" s="61"/>
      <c r="BA18978" s="61"/>
    </row>
    <row r="18979" spans="39:53" x14ac:dyDescent="0.2">
      <c r="AM18979" s="61"/>
      <c r="AN18979" s="61"/>
      <c r="AO18979" s="171"/>
      <c r="AP18979" s="61"/>
      <c r="AQ18979" s="61"/>
      <c r="AR18979" s="61"/>
      <c r="AS18979" s="61"/>
      <c r="AT18979" s="61"/>
      <c r="AU18979" s="61"/>
      <c r="AV18979" s="61"/>
      <c r="AW18979" s="61"/>
      <c r="AX18979" s="61"/>
      <c r="AY18979" s="61"/>
      <c r="AZ18979" s="61"/>
      <c r="BA18979" s="61"/>
    </row>
    <row r="18980" spans="39:53" x14ac:dyDescent="0.2">
      <c r="AM18980" s="61"/>
      <c r="AN18980" s="61"/>
      <c r="AO18980" s="171"/>
      <c r="AP18980" s="61"/>
      <c r="AQ18980" s="61"/>
      <c r="AR18980" s="61"/>
      <c r="AS18980" s="61"/>
      <c r="AT18980" s="61"/>
      <c r="AU18980" s="61"/>
      <c r="AV18980" s="61"/>
      <c r="AW18980" s="61"/>
      <c r="AX18980" s="61"/>
      <c r="AY18980" s="61"/>
      <c r="AZ18980" s="61"/>
      <c r="BA18980" s="61"/>
    </row>
    <row r="18981" spans="39:53" x14ac:dyDescent="0.2">
      <c r="AM18981" s="61"/>
      <c r="AN18981" s="61"/>
      <c r="AO18981" s="171"/>
      <c r="AP18981" s="61"/>
      <c r="AQ18981" s="61"/>
      <c r="AR18981" s="61"/>
      <c r="AS18981" s="61"/>
      <c r="AT18981" s="61"/>
      <c r="AU18981" s="61"/>
      <c r="AV18981" s="61"/>
      <c r="AW18981" s="61"/>
      <c r="AX18981" s="61"/>
      <c r="AY18981" s="61"/>
      <c r="AZ18981" s="61"/>
      <c r="BA18981" s="61"/>
    </row>
    <row r="18982" spans="39:53" x14ac:dyDescent="0.2">
      <c r="AM18982" s="61"/>
      <c r="AN18982" s="61"/>
      <c r="AO18982" s="171"/>
      <c r="AP18982" s="61"/>
      <c r="AQ18982" s="61"/>
      <c r="AR18982" s="61"/>
      <c r="AS18982" s="61"/>
      <c r="AT18982" s="61"/>
      <c r="AU18982" s="61"/>
      <c r="AV18982" s="61"/>
      <c r="AW18982" s="61"/>
      <c r="AX18982" s="61"/>
      <c r="AY18982" s="61"/>
      <c r="AZ18982" s="61"/>
      <c r="BA18982" s="61"/>
    </row>
    <row r="18983" spans="39:53" x14ac:dyDescent="0.2">
      <c r="AM18983" s="61"/>
      <c r="AN18983" s="61"/>
      <c r="AO18983" s="171"/>
      <c r="AP18983" s="61"/>
      <c r="AQ18983" s="61"/>
      <c r="AR18983" s="61"/>
      <c r="AS18983" s="61"/>
      <c r="AT18983" s="61"/>
      <c r="AU18983" s="61"/>
      <c r="AV18983" s="61"/>
      <c r="AW18983" s="61"/>
      <c r="AX18983" s="61"/>
      <c r="AY18983" s="61"/>
      <c r="AZ18983" s="61"/>
      <c r="BA18983" s="61"/>
    </row>
    <row r="18984" spans="39:53" x14ac:dyDescent="0.2">
      <c r="AM18984" s="61"/>
      <c r="AN18984" s="61"/>
      <c r="AO18984" s="171"/>
      <c r="AP18984" s="61"/>
      <c r="AQ18984" s="61"/>
      <c r="AR18984" s="61"/>
      <c r="AS18984" s="61"/>
      <c r="AT18984" s="61"/>
      <c r="AU18984" s="61"/>
      <c r="AV18984" s="61"/>
      <c r="AW18984" s="61"/>
      <c r="AX18984" s="61"/>
      <c r="AY18984" s="61"/>
      <c r="AZ18984" s="61"/>
      <c r="BA18984" s="61"/>
    </row>
    <row r="18985" spans="39:53" x14ac:dyDescent="0.2">
      <c r="AM18985" s="61"/>
      <c r="AN18985" s="61"/>
      <c r="AO18985" s="171"/>
      <c r="AP18985" s="61"/>
      <c r="AQ18985" s="61"/>
      <c r="AR18985" s="61"/>
      <c r="AS18985" s="61"/>
      <c r="AT18985" s="61"/>
      <c r="AU18985" s="61"/>
      <c r="AV18985" s="61"/>
      <c r="AW18985" s="61"/>
      <c r="AX18985" s="61"/>
      <c r="AY18985" s="61"/>
      <c r="AZ18985" s="61"/>
      <c r="BA18985" s="61"/>
    </row>
    <row r="18986" spans="39:53" x14ac:dyDescent="0.2">
      <c r="AM18986" s="61"/>
      <c r="AN18986" s="61"/>
      <c r="AO18986" s="171"/>
      <c r="AP18986" s="61"/>
      <c r="AQ18986" s="61"/>
      <c r="AR18986" s="61"/>
      <c r="AS18986" s="61"/>
      <c r="AT18986" s="61"/>
      <c r="AU18986" s="61"/>
      <c r="AV18986" s="61"/>
      <c r="AW18986" s="61"/>
      <c r="AX18986" s="61"/>
      <c r="AY18986" s="61"/>
      <c r="AZ18986" s="61"/>
      <c r="BA18986" s="61"/>
    </row>
    <row r="18987" spans="39:53" x14ac:dyDescent="0.2">
      <c r="AM18987" s="61"/>
      <c r="AN18987" s="61"/>
      <c r="AO18987" s="171"/>
      <c r="AP18987" s="61"/>
      <c r="AQ18987" s="61"/>
      <c r="AR18987" s="61"/>
      <c r="AS18987" s="61"/>
      <c r="AT18987" s="61"/>
      <c r="AU18987" s="61"/>
      <c r="AV18987" s="61"/>
      <c r="AW18987" s="61"/>
      <c r="AX18987" s="61"/>
      <c r="AY18987" s="61"/>
      <c r="AZ18987" s="61"/>
      <c r="BA18987" s="61"/>
    </row>
    <row r="18988" spans="39:53" x14ac:dyDescent="0.2">
      <c r="AM18988" s="61"/>
      <c r="AN18988" s="61"/>
      <c r="AO18988" s="171"/>
      <c r="AP18988" s="61"/>
      <c r="AQ18988" s="61"/>
      <c r="AR18988" s="61"/>
      <c r="AS18988" s="61"/>
      <c r="AT18988" s="61"/>
      <c r="AU18988" s="61"/>
      <c r="AV18988" s="61"/>
      <c r="AW18988" s="61"/>
      <c r="AX18988" s="61"/>
      <c r="AY18988" s="61"/>
      <c r="AZ18988" s="61"/>
      <c r="BA18988" s="61"/>
    </row>
    <row r="18989" spans="39:53" x14ac:dyDescent="0.2">
      <c r="AM18989" s="61"/>
      <c r="AN18989" s="61"/>
      <c r="AO18989" s="171"/>
      <c r="AP18989" s="61"/>
      <c r="AQ18989" s="61"/>
      <c r="AR18989" s="61"/>
      <c r="AS18989" s="61"/>
      <c r="AT18989" s="61"/>
      <c r="AU18989" s="61"/>
      <c r="AV18989" s="61"/>
      <c r="AW18989" s="61"/>
      <c r="AX18989" s="61"/>
      <c r="AY18989" s="61"/>
      <c r="AZ18989" s="61"/>
      <c r="BA18989" s="61"/>
    </row>
    <row r="18990" spans="39:53" x14ac:dyDescent="0.2">
      <c r="AM18990" s="61"/>
      <c r="AN18990" s="61"/>
      <c r="AO18990" s="171"/>
      <c r="AP18990" s="61"/>
      <c r="AQ18990" s="61"/>
      <c r="AR18990" s="61"/>
      <c r="AS18990" s="61"/>
      <c r="AT18990" s="61"/>
      <c r="AU18990" s="61"/>
      <c r="AV18990" s="61"/>
      <c r="AW18990" s="61"/>
      <c r="AX18990" s="61"/>
      <c r="AY18990" s="61"/>
      <c r="AZ18990" s="61"/>
      <c r="BA18990" s="61"/>
    </row>
    <row r="18991" spans="39:53" x14ac:dyDescent="0.2">
      <c r="AM18991" s="61"/>
      <c r="AN18991" s="61"/>
      <c r="AO18991" s="171"/>
      <c r="AP18991" s="61"/>
      <c r="AQ18991" s="61"/>
      <c r="AR18991" s="61"/>
      <c r="AS18991" s="61"/>
      <c r="AT18991" s="61"/>
      <c r="AU18991" s="61"/>
      <c r="AV18991" s="61"/>
      <c r="AW18991" s="61"/>
      <c r="AX18991" s="61"/>
      <c r="AY18991" s="61"/>
      <c r="AZ18991" s="61"/>
      <c r="BA18991" s="61"/>
    </row>
    <row r="18992" spans="39:53" x14ac:dyDescent="0.2">
      <c r="AM18992" s="61"/>
      <c r="AN18992" s="61"/>
      <c r="AO18992" s="171"/>
      <c r="AP18992" s="61"/>
      <c r="AQ18992" s="61"/>
      <c r="AR18992" s="61"/>
      <c r="AS18992" s="61"/>
      <c r="AT18992" s="61"/>
      <c r="AU18992" s="61"/>
      <c r="AV18992" s="61"/>
      <c r="AW18992" s="61"/>
      <c r="AX18992" s="61"/>
      <c r="AY18992" s="61"/>
      <c r="AZ18992" s="61"/>
      <c r="BA18992" s="61"/>
    </row>
    <row r="18993" spans="39:53" x14ac:dyDescent="0.2">
      <c r="AM18993" s="61"/>
      <c r="AN18993" s="61"/>
      <c r="AO18993" s="171"/>
      <c r="AP18993" s="61"/>
      <c r="AQ18993" s="61"/>
      <c r="AR18993" s="61"/>
      <c r="AS18993" s="61"/>
      <c r="AT18993" s="61"/>
      <c r="AU18993" s="61"/>
      <c r="AV18993" s="61"/>
      <c r="AW18993" s="61"/>
      <c r="AX18993" s="61"/>
      <c r="AY18993" s="61"/>
      <c r="AZ18993" s="61"/>
      <c r="BA18993" s="61"/>
    </row>
    <row r="18994" spans="39:53" x14ac:dyDescent="0.2">
      <c r="AM18994" s="61"/>
      <c r="AN18994" s="61"/>
      <c r="AO18994" s="171"/>
      <c r="AP18994" s="61"/>
      <c r="AQ18994" s="61"/>
      <c r="AR18994" s="61"/>
      <c r="AS18994" s="61"/>
      <c r="AT18994" s="61"/>
      <c r="AU18994" s="61"/>
      <c r="AV18994" s="61"/>
      <c r="AW18994" s="61"/>
      <c r="AX18994" s="61"/>
      <c r="AY18994" s="61"/>
      <c r="AZ18994" s="61"/>
      <c r="BA18994" s="61"/>
    </row>
    <row r="18995" spans="39:53" x14ac:dyDescent="0.2">
      <c r="AM18995" s="61"/>
      <c r="AN18995" s="61"/>
      <c r="AO18995" s="171"/>
      <c r="AP18995" s="61"/>
      <c r="AQ18995" s="61"/>
      <c r="AR18995" s="61"/>
      <c r="AS18995" s="61"/>
      <c r="AT18995" s="61"/>
      <c r="AU18995" s="61"/>
      <c r="AV18995" s="61"/>
      <c r="AW18995" s="61"/>
      <c r="AX18995" s="61"/>
      <c r="AY18995" s="61"/>
      <c r="AZ18995" s="61"/>
      <c r="BA18995" s="61"/>
    </row>
    <row r="18996" spans="39:53" x14ac:dyDescent="0.2">
      <c r="AM18996" s="61"/>
      <c r="AN18996" s="61"/>
      <c r="AO18996" s="171"/>
      <c r="AP18996" s="61"/>
      <c r="AQ18996" s="61"/>
      <c r="AR18996" s="61"/>
      <c r="AS18996" s="61"/>
      <c r="AT18996" s="61"/>
      <c r="AU18996" s="61"/>
      <c r="AV18996" s="61"/>
      <c r="AW18996" s="61"/>
      <c r="AX18996" s="61"/>
      <c r="AY18996" s="61"/>
      <c r="AZ18996" s="61"/>
      <c r="BA18996" s="61"/>
    </row>
    <row r="18997" spans="39:53" x14ac:dyDescent="0.2">
      <c r="AM18997" s="61"/>
      <c r="AN18997" s="61"/>
      <c r="AO18997" s="171"/>
      <c r="AP18997" s="61"/>
      <c r="AQ18997" s="61"/>
      <c r="AR18997" s="61"/>
      <c r="AS18997" s="61"/>
      <c r="AT18997" s="61"/>
      <c r="AU18997" s="61"/>
      <c r="AV18997" s="61"/>
      <c r="AW18997" s="61"/>
      <c r="AX18997" s="61"/>
      <c r="AY18997" s="61"/>
      <c r="AZ18997" s="61"/>
      <c r="BA18997" s="61"/>
    </row>
    <row r="18998" spans="39:53" x14ac:dyDescent="0.2">
      <c r="AM18998" s="61"/>
      <c r="AN18998" s="61"/>
      <c r="AO18998" s="171"/>
      <c r="AP18998" s="61"/>
      <c r="AQ18998" s="61"/>
      <c r="AR18998" s="61"/>
      <c r="AS18998" s="61"/>
      <c r="AT18998" s="61"/>
      <c r="AU18998" s="61"/>
      <c r="AV18998" s="61"/>
      <c r="AW18998" s="61"/>
      <c r="AX18998" s="61"/>
      <c r="AY18998" s="61"/>
      <c r="AZ18998" s="61"/>
      <c r="BA18998" s="61"/>
    </row>
    <row r="18999" spans="39:53" x14ac:dyDescent="0.2">
      <c r="AM18999" s="61"/>
      <c r="AN18999" s="61"/>
      <c r="AO18999" s="171"/>
      <c r="AP18999" s="61"/>
      <c r="AQ18999" s="61"/>
      <c r="AR18999" s="61"/>
      <c r="AS18999" s="61"/>
      <c r="AT18999" s="61"/>
      <c r="AU18999" s="61"/>
      <c r="AV18999" s="61"/>
      <c r="AW18999" s="61"/>
      <c r="AX18999" s="61"/>
      <c r="AY18999" s="61"/>
      <c r="AZ18999" s="61"/>
      <c r="BA18999" s="61"/>
    </row>
    <row r="19000" spans="39:53" x14ac:dyDescent="0.2">
      <c r="AM19000" s="61"/>
      <c r="AN19000" s="61"/>
      <c r="AO19000" s="171"/>
      <c r="AP19000" s="61"/>
      <c r="AQ19000" s="61"/>
      <c r="AR19000" s="61"/>
      <c r="AS19000" s="61"/>
      <c r="AT19000" s="61"/>
      <c r="AU19000" s="61"/>
      <c r="AV19000" s="61"/>
      <c r="AW19000" s="61"/>
      <c r="AX19000" s="61"/>
      <c r="AY19000" s="61"/>
      <c r="AZ19000" s="61"/>
      <c r="BA19000" s="61"/>
    </row>
    <row r="19001" spans="39:53" x14ac:dyDescent="0.2">
      <c r="AM19001" s="61"/>
      <c r="AN19001" s="61"/>
      <c r="AO19001" s="171"/>
      <c r="AP19001" s="61"/>
      <c r="AQ19001" s="61"/>
      <c r="AR19001" s="61"/>
      <c r="AS19001" s="61"/>
      <c r="AT19001" s="61"/>
      <c r="AU19001" s="61"/>
      <c r="AV19001" s="61"/>
      <c r="AW19001" s="61"/>
      <c r="AX19001" s="61"/>
      <c r="AY19001" s="61"/>
      <c r="AZ19001" s="61"/>
      <c r="BA19001" s="61"/>
    </row>
    <row r="19002" spans="39:53" x14ac:dyDescent="0.2">
      <c r="AM19002" s="61"/>
      <c r="AN19002" s="61"/>
      <c r="AO19002" s="171"/>
      <c r="AP19002" s="61"/>
      <c r="AQ19002" s="61"/>
      <c r="AR19002" s="61"/>
      <c r="AS19002" s="61"/>
      <c r="AT19002" s="61"/>
      <c r="AU19002" s="61"/>
      <c r="AV19002" s="61"/>
      <c r="AW19002" s="61"/>
      <c r="AX19002" s="61"/>
      <c r="AY19002" s="61"/>
      <c r="AZ19002" s="61"/>
      <c r="BA19002" s="61"/>
    </row>
    <row r="19003" spans="39:53" x14ac:dyDescent="0.2">
      <c r="AM19003" s="61"/>
      <c r="AN19003" s="61"/>
      <c r="AO19003" s="171"/>
      <c r="AP19003" s="61"/>
      <c r="AQ19003" s="61"/>
      <c r="AR19003" s="61"/>
      <c r="AS19003" s="61"/>
      <c r="AT19003" s="61"/>
      <c r="AU19003" s="61"/>
      <c r="AV19003" s="61"/>
      <c r="AW19003" s="61"/>
      <c r="AX19003" s="61"/>
      <c r="AY19003" s="61"/>
      <c r="AZ19003" s="61"/>
      <c r="BA19003" s="61"/>
    </row>
    <row r="19004" spans="39:53" x14ac:dyDescent="0.2">
      <c r="AM19004" s="61"/>
      <c r="AN19004" s="61"/>
      <c r="AO19004" s="171"/>
      <c r="AP19004" s="61"/>
      <c r="AQ19004" s="61"/>
      <c r="AR19004" s="61"/>
      <c r="AS19004" s="61"/>
      <c r="AT19004" s="61"/>
      <c r="AU19004" s="61"/>
      <c r="AV19004" s="61"/>
      <c r="AW19004" s="61"/>
      <c r="AX19004" s="61"/>
      <c r="AY19004" s="61"/>
      <c r="AZ19004" s="61"/>
      <c r="BA19004" s="61"/>
    </row>
    <row r="19005" spans="39:53" x14ac:dyDescent="0.2">
      <c r="AM19005" s="61"/>
      <c r="AN19005" s="61"/>
      <c r="AO19005" s="171"/>
      <c r="AP19005" s="61"/>
      <c r="AQ19005" s="61"/>
      <c r="AR19005" s="61"/>
      <c r="AS19005" s="61"/>
      <c r="AT19005" s="61"/>
      <c r="AU19005" s="61"/>
      <c r="AV19005" s="61"/>
      <c r="AW19005" s="61"/>
      <c r="AX19005" s="61"/>
      <c r="AY19005" s="61"/>
      <c r="AZ19005" s="61"/>
      <c r="BA19005" s="61"/>
    </row>
    <row r="19006" spans="39:53" x14ac:dyDescent="0.2">
      <c r="AM19006" s="61"/>
      <c r="AN19006" s="61"/>
      <c r="AO19006" s="171"/>
      <c r="AP19006" s="61"/>
      <c r="AQ19006" s="61"/>
      <c r="AR19006" s="61"/>
      <c r="AS19006" s="61"/>
      <c r="AT19006" s="61"/>
      <c r="AU19006" s="61"/>
      <c r="AV19006" s="61"/>
      <c r="AW19006" s="61"/>
      <c r="AX19006" s="61"/>
      <c r="AY19006" s="61"/>
      <c r="AZ19006" s="61"/>
      <c r="BA19006" s="61"/>
    </row>
    <row r="19007" spans="39:53" x14ac:dyDescent="0.2">
      <c r="AM19007" s="61"/>
      <c r="AN19007" s="61"/>
      <c r="AO19007" s="171"/>
      <c r="AP19007" s="61"/>
      <c r="AQ19007" s="61"/>
      <c r="AR19007" s="61"/>
      <c r="AS19007" s="61"/>
      <c r="AT19007" s="61"/>
      <c r="AU19007" s="61"/>
      <c r="AV19007" s="61"/>
      <c r="AW19007" s="61"/>
      <c r="AX19007" s="61"/>
      <c r="AY19007" s="61"/>
      <c r="AZ19007" s="61"/>
      <c r="BA19007" s="61"/>
    </row>
    <row r="19008" spans="39:53" x14ac:dyDescent="0.2">
      <c r="AM19008" s="61"/>
      <c r="AN19008" s="61"/>
      <c r="AO19008" s="171"/>
      <c r="AP19008" s="61"/>
      <c r="AQ19008" s="61"/>
      <c r="AR19008" s="61"/>
      <c r="AS19008" s="61"/>
      <c r="AT19008" s="61"/>
      <c r="AU19008" s="61"/>
      <c r="AV19008" s="61"/>
      <c r="AW19008" s="61"/>
      <c r="AX19008" s="61"/>
      <c r="AY19008" s="61"/>
      <c r="AZ19008" s="61"/>
      <c r="BA19008" s="61"/>
    </row>
    <row r="19009" spans="39:53" x14ac:dyDescent="0.2">
      <c r="AM19009" s="61"/>
      <c r="AN19009" s="61"/>
      <c r="AO19009" s="171"/>
      <c r="AP19009" s="61"/>
      <c r="AQ19009" s="61"/>
      <c r="AR19009" s="61"/>
      <c r="AS19009" s="61"/>
      <c r="AT19009" s="61"/>
      <c r="AU19009" s="61"/>
      <c r="AV19009" s="61"/>
      <c r="AW19009" s="61"/>
      <c r="AX19009" s="61"/>
      <c r="AY19009" s="61"/>
      <c r="AZ19009" s="61"/>
      <c r="BA19009" s="61"/>
    </row>
    <row r="19010" spans="39:53" x14ac:dyDescent="0.2">
      <c r="AM19010" s="61"/>
      <c r="AN19010" s="61"/>
      <c r="AO19010" s="171"/>
      <c r="AP19010" s="61"/>
      <c r="AQ19010" s="61"/>
      <c r="AR19010" s="61"/>
      <c r="AS19010" s="61"/>
      <c r="AT19010" s="61"/>
      <c r="AU19010" s="61"/>
      <c r="AV19010" s="61"/>
      <c r="AW19010" s="61"/>
      <c r="AX19010" s="61"/>
      <c r="AY19010" s="61"/>
      <c r="AZ19010" s="61"/>
      <c r="BA19010" s="61"/>
    </row>
    <row r="19011" spans="39:53" x14ac:dyDescent="0.2">
      <c r="AM19011" s="61"/>
      <c r="AN19011" s="61"/>
      <c r="AO19011" s="171"/>
      <c r="AP19011" s="61"/>
      <c r="AQ19011" s="61"/>
      <c r="AR19011" s="61"/>
      <c r="AS19011" s="61"/>
      <c r="AT19011" s="61"/>
      <c r="AU19011" s="61"/>
      <c r="AV19011" s="61"/>
      <c r="AW19011" s="61"/>
      <c r="AX19011" s="61"/>
      <c r="AY19011" s="61"/>
      <c r="AZ19011" s="61"/>
      <c r="BA19011" s="61"/>
    </row>
    <row r="19012" spans="39:53" x14ac:dyDescent="0.2">
      <c r="AM19012" s="61"/>
      <c r="AN19012" s="61"/>
      <c r="AO19012" s="171"/>
      <c r="AP19012" s="61"/>
      <c r="AQ19012" s="61"/>
      <c r="AR19012" s="61"/>
      <c r="AS19012" s="61"/>
      <c r="AT19012" s="61"/>
      <c r="AU19012" s="61"/>
      <c r="AV19012" s="61"/>
      <c r="AW19012" s="61"/>
      <c r="AX19012" s="61"/>
      <c r="AY19012" s="61"/>
      <c r="AZ19012" s="61"/>
      <c r="BA19012" s="61"/>
    </row>
    <row r="19013" spans="39:53" x14ac:dyDescent="0.2">
      <c r="AM19013" s="61"/>
      <c r="AN19013" s="61"/>
      <c r="AO19013" s="171"/>
      <c r="AP19013" s="61"/>
      <c r="AQ19013" s="61"/>
      <c r="AR19013" s="61"/>
      <c r="AS19013" s="61"/>
      <c r="AT19013" s="61"/>
      <c r="AU19013" s="61"/>
      <c r="AV19013" s="61"/>
      <c r="AW19013" s="61"/>
      <c r="AX19013" s="61"/>
      <c r="AY19013" s="61"/>
      <c r="AZ19013" s="61"/>
      <c r="BA19013" s="61"/>
    </row>
    <row r="19014" spans="39:53" x14ac:dyDescent="0.2">
      <c r="AM19014" s="61"/>
      <c r="AN19014" s="61"/>
      <c r="AO19014" s="171"/>
      <c r="AP19014" s="61"/>
      <c r="AQ19014" s="61"/>
      <c r="AR19014" s="61"/>
      <c r="AS19014" s="61"/>
      <c r="AT19014" s="61"/>
      <c r="AU19014" s="61"/>
      <c r="AV19014" s="61"/>
      <c r="AW19014" s="61"/>
      <c r="AX19014" s="61"/>
      <c r="AY19014" s="61"/>
      <c r="AZ19014" s="61"/>
      <c r="BA19014" s="61"/>
    </row>
    <row r="19015" spans="39:53" x14ac:dyDescent="0.2">
      <c r="AM19015" s="61"/>
      <c r="AN19015" s="61"/>
      <c r="AO19015" s="171"/>
      <c r="AP19015" s="61"/>
      <c r="AQ19015" s="61"/>
      <c r="AR19015" s="61"/>
      <c r="AS19015" s="61"/>
      <c r="AT19015" s="61"/>
      <c r="AU19015" s="61"/>
      <c r="AV19015" s="61"/>
      <c r="AW19015" s="61"/>
      <c r="AX19015" s="61"/>
      <c r="AY19015" s="61"/>
      <c r="AZ19015" s="61"/>
      <c r="BA19015" s="61"/>
    </row>
    <row r="19016" spans="39:53" x14ac:dyDescent="0.2">
      <c r="AM19016" s="61"/>
      <c r="AN19016" s="61"/>
      <c r="AO19016" s="171"/>
      <c r="AP19016" s="61"/>
      <c r="AQ19016" s="61"/>
      <c r="AR19016" s="61"/>
      <c r="AS19016" s="61"/>
      <c r="AT19016" s="61"/>
      <c r="AU19016" s="61"/>
      <c r="AV19016" s="61"/>
      <c r="AW19016" s="61"/>
      <c r="AX19016" s="61"/>
      <c r="AY19016" s="61"/>
      <c r="AZ19016" s="61"/>
      <c r="BA19016" s="61"/>
    </row>
    <row r="19017" spans="39:53" x14ac:dyDescent="0.2">
      <c r="AM19017" s="61"/>
      <c r="AN19017" s="61"/>
      <c r="AO19017" s="171"/>
      <c r="AP19017" s="61"/>
      <c r="AQ19017" s="61"/>
      <c r="AR19017" s="61"/>
      <c r="AS19017" s="61"/>
      <c r="AT19017" s="61"/>
      <c r="AU19017" s="61"/>
      <c r="AV19017" s="61"/>
      <c r="AW19017" s="61"/>
      <c r="AX19017" s="61"/>
      <c r="AY19017" s="61"/>
      <c r="AZ19017" s="61"/>
      <c r="BA19017" s="61"/>
    </row>
    <row r="19018" spans="39:53" x14ac:dyDescent="0.2">
      <c r="AM19018" s="61"/>
      <c r="AN19018" s="61"/>
      <c r="AO19018" s="171"/>
      <c r="AP19018" s="61"/>
      <c r="AQ19018" s="61"/>
      <c r="AR19018" s="61"/>
      <c r="AS19018" s="61"/>
      <c r="AT19018" s="61"/>
      <c r="AU19018" s="61"/>
      <c r="AV19018" s="61"/>
      <c r="AW19018" s="61"/>
      <c r="AX19018" s="61"/>
      <c r="AY19018" s="61"/>
      <c r="AZ19018" s="61"/>
      <c r="BA19018" s="61"/>
    </row>
    <row r="19019" spans="39:53" x14ac:dyDescent="0.2">
      <c r="AM19019" s="61"/>
      <c r="AN19019" s="61"/>
      <c r="AO19019" s="171"/>
      <c r="AP19019" s="61"/>
      <c r="AQ19019" s="61"/>
      <c r="AR19019" s="61"/>
      <c r="AS19019" s="61"/>
      <c r="AT19019" s="61"/>
      <c r="AU19019" s="61"/>
      <c r="AV19019" s="61"/>
      <c r="AW19019" s="61"/>
      <c r="AX19019" s="61"/>
      <c r="AY19019" s="61"/>
      <c r="AZ19019" s="61"/>
      <c r="BA19019" s="61"/>
    </row>
    <row r="19020" spans="39:53" x14ac:dyDescent="0.2">
      <c r="AM19020" s="61"/>
      <c r="AN19020" s="61"/>
      <c r="AO19020" s="171"/>
      <c r="AP19020" s="61"/>
      <c r="AQ19020" s="61"/>
      <c r="AR19020" s="61"/>
      <c r="AS19020" s="61"/>
      <c r="AT19020" s="61"/>
      <c r="AU19020" s="61"/>
      <c r="AV19020" s="61"/>
      <c r="AW19020" s="61"/>
      <c r="AX19020" s="61"/>
      <c r="AY19020" s="61"/>
      <c r="AZ19020" s="61"/>
      <c r="BA19020" s="61"/>
    </row>
    <row r="19021" spans="39:53" x14ac:dyDescent="0.2">
      <c r="AM19021" s="61"/>
      <c r="AN19021" s="61"/>
      <c r="AO19021" s="171"/>
      <c r="AP19021" s="61"/>
      <c r="AQ19021" s="61"/>
      <c r="AR19021" s="61"/>
      <c r="AS19021" s="61"/>
      <c r="AT19021" s="61"/>
      <c r="AU19021" s="61"/>
      <c r="AV19021" s="61"/>
      <c r="AW19021" s="61"/>
      <c r="AX19021" s="61"/>
      <c r="AY19021" s="61"/>
      <c r="AZ19021" s="61"/>
      <c r="BA19021" s="61"/>
    </row>
    <row r="19022" spans="39:53" x14ac:dyDescent="0.2">
      <c r="AM19022" s="61"/>
      <c r="AN19022" s="61"/>
      <c r="AO19022" s="171"/>
      <c r="AP19022" s="61"/>
      <c r="AQ19022" s="61"/>
      <c r="AR19022" s="61"/>
      <c r="AS19022" s="61"/>
      <c r="AT19022" s="61"/>
      <c r="AU19022" s="61"/>
      <c r="AV19022" s="61"/>
      <c r="AW19022" s="61"/>
      <c r="AX19022" s="61"/>
      <c r="AY19022" s="61"/>
      <c r="AZ19022" s="61"/>
      <c r="BA19022" s="61"/>
    </row>
    <row r="19023" spans="39:53" x14ac:dyDescent="0.2">
      <c r="AM19023" s="61"/>
      <c r="AN19023" s="61"/>
      <c r="AO19023" s="171"/>
      <c r="AP19023" s="61"/>
      <c r="AQ19023" s="61"/>
      <c r="AR19023" s="61"/>
      <c r="AS19023" s="61"/>
      <c r="AT19023" s="61"/>
      <c r="AU19023" s="61"/>
      <c r="AV19023" s="61"/>
      <c r="AW19023" s="61"/>
      <c r="AX19023" s="61"/>
      <c r="AY19023" s="61"/>
      <c r="AZ19023" s="61"/>
      <c r="BA19023" s="61"/>
    </row>
    <row r="19024" spans="39:53" x14ac:dyDescent="0.2">
      <c r="AM19024" s="61"/>
      <c r="AN19024" s="61"/>
      <c r="AO19024" s="171"/>
      <c r="AP19024" s="61"/>
      <c r="AQ19024" s="61"/>
      <c r="AR19024" s="61"/>
      <c r="AS19024" s="61"/>
      <c r="AT19024" s="61"/>
      <c r="AU19024" s="61"/>
      <c r="AV19024" s="61"/>
      <c r="AW19024" s="61"/>
      <c r="AX19024" s="61"/>
      <c r="AY19024" s="61"/>
      <c r="AZ19024" s="61"/>
      <c r="BA19024" s="61"/>
    </row>
    <row r="19025" spans="39:53" x14ac:dyDescent="0.2">
      <c r="AM19025" s="61"/>
      <c r="AN19025" s="61"/>
      <c r="AO19025" s="171"/>
      <c r="AP19025" s="61"/>
      <c r="AQ19025" s="61"/>
      <c r="AR19025" s="61"/>
      <c r="AS19025" s="61"/>
      <c r="AT19025" s="61"/>
      <c r="AU19025" s="61"/>
      <c r="AV19025" s="61"/>
      <c r="AW19025" s="61"/>
      <c r="AX19025" s="61"/>
      <c r="AY19025" s="61"/>
      <c r="AZ19025" s="61"/>
      <c r="BA19025" s="61"/>
    </row>
    <row r="19026" spans="39:53" x14ac:dyDescent="0.2">
      <c r="AM19026" s="61"/>
      <c r="AN19026" s="61"/>
      <c r="AO19026" s="171"/>
      <c r="AP19026" s="61"/>
      <c r="AQ19026" s="61"/>
      <c r="AR19026" s="61"/>
      <c r="AS19026" s="61"/>
      <c r="AT19026" s="61"/>
      <c r="AU19026" s="61"/>
      <c r="AV19026" s="61"/>
      <c r="AW19026" s="61"/>
      <c r="AX19026" s="61"/>
      <c r="AY19026" s="61"/>
      <c r="AZ19026" s="61"/>
      <c r="BA19026" s="61"/>
    </row>
    <row r="19027" spans="39:53" x14ac:dyDescent="0.2">
      <c r="AM19027" s="61"/>
      <c r="AN19027" s="61"/>
      <c r="AO19027" s="171"/>
      <c r="AP19027" s="61"/>
      <c r="AQ19027" s="61"/>
      <c r="AR19027" s="61"/>
      <c r="AS19027" s="61"/>
      <c r="AT19027" s="61"/>
      <c r="AU19027" s="61"/>
      <c r="AV19027" s="61"/>
      <c r="AW19027" s="61"/>
      <c r="AX19027" s="61"/>
      <c r="AY19027" s="61"/>
      <c r="AZ19027" s="61"/>
      <c r="BA19027" s="61"/>
    </row>
    <row r="19028" spans="39:53" x14ac:dyDescent="0.2">
      <c r="AM19028" s="61"/>
      <c r="AN19028" s="61"/>
      <c r="AO19028" s="171"/>
      <c r="AP19028" s="61"/>
      <c r="AQ19028" s="61"/>
      <c r="AR19028" s="61"/>
      <c r="AS19028" s="61"/>
      <c r="AT19028" s="61"/>
      <c r="AU19028" s="61"/>
      <c r="AV19028" s="61"/>
      <c r="AW19028" s="61"/>
      <c r="AX19028" s="61"/>
      <c r="AY19028" s="61"/>
      <c r="AZ19028" s="61"/>
      <c r="BA19028" s="61"/>
    </row>
    <row r="19029" spans="39:53" x14ac:dyDescent="0.2">
      <c r="AM19029" s="61"/>
      <c r="AN19029" s="61"/>
      <c r="AO19029" s="171"/>
      <c r="AP19029" s="61"/>
      <c r="AQ19029" s="61"/>
      <c r="AR19029" s="61"/>
      <c r="AS19029" s="61"/>
      <c r="AT19029" s="61"/>
      <c r="AU19029" s="61"/>
      <c r="AV19029" s="61"/>
      <c r="AW19029" s="61"/>
      <c r="AX19029" s="61"/>
      <c r="AY19029" s="61"/>
      <c r="AZ19029" s="61"/>
      <c r="BA19029" s="61"/>
    </row>
    <row r="19030" spans="39:53" x14ac:dyDescent="0.2">
      <c r="AM19030" s="61"/>
      <c r="AN19030" s="61"/>
      <c r="AO19030" s="171"/>
      <c r="AP19030" s="61"/>
      <c r="AQ19030" s="61"/>
      <c r="AR19030" s="61"/>
      <c r="AS19030" s="61"/>
      <c r="AT19030" s="61"/>
      <c r="AU19030" s="61"/>
      <c r="AV19030" s="61"/>
      <c r="AW19030" s="61"/>
      <c r="AX19030" s="61"/>
      <c r="AY19030" s="61"/>
      <c r="AZ19030" s="61"/>
      <c r="BA19030" s="61"/>
    </row>
    <row r="19031" spans="39:53" x14ac:dyDescent="0.2">
      <c r="AM19031" s="61"/>
      <c r="AN19031" s="61"/>
      <c r="AO19031" s="171"/>
      <c r="AP19031" s="61"/>
      <c r="AQ19031" s="61"/>
      <c r="AR19031" s="61"/>
      <c r="AS19031" s="61"/>
      <c r="AT19031" s="61"/>
      <c r="AU19031" s="61"/>
      <c r="AV19031" s="61"/>
      <c r="AW19031" s="61"/>
      <c r="AX19031" s="61"/>
      <c r="AY19031" s="61"/>
      <c r="AZ19031" s="61"/>
      <c r="BA19031" s="61"/>
    </row>
    <row r="19032" spans="39:53" x14ac:dyDescent="0.2">
      <c r="AM19032" s="61"/>
      <c r="AN19032" s="61"/>
      <c r="AO19032" s="171"/>
      <c r="AP19032" s="61"/>
      <c r="AQ19032" s="61"/>
      <c r="AR19032" s="61"/>
      <c r="AS19032" s="61"/>
      <c r="AT19032" s="61"/>
      <c r="AU19032" s="61"/>
      <c r="AV19032" s="61"/>
      <c r="AW19032" s="61"/>
      <c r="AX19032" s="61"/>
      <c r="AY19032" s="61"/>
      <c r="AZ19032" s="61"/>
      <c r="BA19032" s="61"/>
    </row>
    <row r="19033" spans="39:53" x14ac:dyDescent="0.2">
      <c r="AM19033" s="61"/>
      <c r="AN19033" s="61"/>
      <c r="AO19033" s="171"/>
      <c r="AP19033" s="61"/>
      <c r="AQ19033" s="61"/>
      <c r="AR19033" s="61"/>
      <c r="AS19033" s="61"/>
      <c r="AT19033" s="61"/>
      <c r="AU19033" s="61"/>
      <c r="AV19033" s="61"/>
      <c r="AW19033" s="61"/>
      <c r="AX19033" s="61"/>
      <c r="AY19033" s="61"/>
      <c r="AZ19033" s="61"/>
      <c r="BA19033" s="61"/>
    </row>
    <row r="19034" spans="39:53" x14ac:dyDescent="0.2">
      <c r="AM19034" s="61"/>
      <c r="AN19034" s="61"/>
      <c r="AO19034" s="171"/>
      <c r="AP19034" s="61"/>
      <c r="AQ19034" s="61"/>
      <c r="AR19034" s="61"/>
      <c r="AS19034" s="61"/>
      <c r="AT19034" s="61"/>
      <c r="AU19034" s="61"/>
      <c r="AV19034" s="61"/>
      <c r="AW19034" s="61"/>
      <c r="AX19034" s="61"/>
      <c r="AY19034" s="61"/>
      <c r="AZ19034" s="61"/>
      <c r="BA19034" s="61"/>
    </row>
    <row r="19035" spans="39:53" x14ac:dyDescent="0.2">
      <c r="AM19035" s="61"/>
      <c r="AN19035" s="61"/>
      <c r="AO19035" s="171"/>
      <c r="AP19035" s="61"/>
      <c r="AQ19035" s="61"/>
      <c r="AR19035" s="61"/>
      <c r="AS19035" s="61"/>
      <c r="AT19035" s="61"/>
      <c r="AU19035" s="61"/>
      <c r="AV19035" s="61"/>
      <c r="AW19035" s="61"/>
      <c r="AX19035" s="61"/>
      <c r="AY19035" s="61"/>
      <c r="AZ19035" s="61"/>
      <c r="BA19035" s="61"/>
    </row>
    <row r="19036" spans="39:53" x14ac:dyDescent="0.2">
      <c r="AM19036" s="61"/>
      <c r="AN19036" s="61"/>
      <c r="AO19036" s="171"/>
      <c r="AP19036" s="61"/>
      <c r="AQ19036" s="61"/>
      <c r="AR19036" s="61"/>
      <c r="AS19036" s="61"/>
      <c r="AT19036" s="61"/>
      <c r="AU19036" s="61"/>
      <c r="AV19036" s="61"/>
      <c r="AW19036" s="61"/>
      <c r="AX19036" s="61"/>
      <c r="AY19036" s="61"/>
      <c r="AZ19036" s="61"/>
      <c r="BA19036" s="61"/>
    </row>
    <row r="19037" spans="39:53" x14ac:dyDescent="0.2">
      <c r="AM19037" s="61"/>
      <c r="AN19037" s="61"/>
      <c r="AO19037" s="171"/>
      <c r="AP19037" s="61"/>
      <c r="AQ19037" s="61"/>
      <c r="AR19037" s="61"/>
      <c r="AS19037" s="61"/>
      <c r="AT19037" s="61"/>
      <c r="AU19037" s="61"/>
      <c r="AV19037" s="61"/>
      <c r="AW19037" s="61"/>
      <c r="AX19037" s="61"/>
      <c r="AY19037" s="61"/>
      <c r="AZ19037" s="61"/>
      <c r="BA19037" s="61"/>
    </row>
    <row r="19038" spans="39:53" x14ac:dyDescent="0.2">
      <c r="AM19038" s="61"/>
      <c r="AN19038" s="61"/>
      <c r="AO19038" s="171"/>
      <c r="AP19038" s="61"/>
      <c r="AQ19038" s="61"/>
      <c r="AR19038" s="61"/>
      <c r="AS19038" s="61"/>
      <c r="AT19038" s="61"/>
      <c r="AU19038" s="61"/>
      <c r="AV19038" s="61"/>
      <c r="AW19038" s="61"/>
      <c r="AX19038" s="61"/>
      <c r="AY19038" s="61"/>
      <c r="AZ19038" s="61"/>
      <c r="BA19038" s="61"/>
    </row>
    <row r="19039" spans="39:53" x14ac:dyDescent="0.2">
      <c r="AM19039" s="61"/>
      <c r="AN19039" s="61"/>
      <c r="AO19039" s="171"/>
      <c r="AP19039" s="61"/>
      <c r="AQ19039" s="61"/>
      <c r="AR19039" s="61"/>
      <c r="AS19039" s="61"/>
      <c r="AT19039" s="61"/>
      <c r="AU19039" s="61"/>
      <c r="AV19039" s="61"/>
      <c r="AW19039" s="61"/>
      <c r="AX19039" s="61"/>
      <c r="AY19039" s="61"/>
      <c r="AZ19039" s="61"/>
      <c r="BA19039" s="61"/>
    </row>
    <row r="19040" spans="39:53" x14ac:dyDescent="0.2">
      <c r="AM19040" s="61"/>
      <c r="AN19040" s="61"/>
      <c r="AO19040" s="171"/>
      <c r="AP19040" s="61"/>
      <c r="AQ19040" s="61"/>
      <c r="AR19040" s="61"/>
      <c r="AS19040" s="61"/>
      <c r="AT19040" s="61"/>
      <c r="AU19040" s="61"/>
      <c r="AV19040" s="61"/>
      <c r="AW19040" s="61"/>
      <c r="AX19040" s="61"/>
      <c r="AY19040" s="61"/>
      <c r="AZ19040" s="61"/>
      <c r="BA19040" s="61"/>
    </row>
    <row r="19041" spans="39:53" x14ac:dyDescent="0.2">
      <c r="AM19041" s="61"/>
      <c r="AN19041" s="61"/>
      <c r="AO19041" s="171"/>
      <c r="AP19041" s="61"/>
      <c r="AQ19041" s="61"/>
      <c r="AR19041" s="61"/>
      <c r="AS19041" s="61"/>
      <c r="AT19041" s="61"/>
      <c r="AU19041" s="61"/>
      <c r="AV19041" s="61"/>
      <c r="AW19041" s="61"/>
      <c r="AX19041" s="61"/>
      <c r="AY19041" s="61"/>
      <c r="AZ19041" s="61"/>
      <c r="BA19041" s="61"/>
    </row>
    <row r="19042" spans="39:53" x14ac:dyDescent="0.2">
      <c r="AM19042" s="61"/>
      <c r="AN19042" s="61"/>
      <c r="AO19042" s="171"/>
      <c r="AP19042" s="61"/>
      <c r="AQ19042" s="61"/>
      <c r="AR19042" s="61"/>
      <c r="AS19042" s="61"/>
      <c r="AT19042" s="61"/>
      <c r="AU19042" s="61"/>
      <c r="AV19042" s="61"/>
      <c r="AW19042" s="61"/>
      <c r="AX19042" s="61"/>
      <c r="AY19042" s="61"/>
      <c r="AZ19042" s="61"/>
      <c r="BA19042" s="61"/>
    </row>
    <row r="19043" spans="39:53" x14ac:dyDescent="0.2">
      <c r="AM19043" s="61"/>
      <c r="AN19043" s="61"/>
      <c r="AO19043" s="171"/>
      <c r="AP19043" s="61"/>
      <c r="AQ19043" s="61"/>
      <c r="AR19043" s="61"/>
      <c r="AS19043" s="61"/>
      <c r="AT19043" s="61"/>
      <c r="AU19043" s="61"/>
      <c r="AV19043" s="61"/>
      <c r="AW19043" s="61"/>
      <c r="AX19043" s="61"/>
      <c r="AY19043" s="61"/>
      <c r="AZ19043" s="61"/>
      <c r="BA19043" s="61"/>
    </row>
    <row r="19044" spans="39:53" x14ac:dyDescent="0.2">
      <c r="AM19044" s="61"/>
      <c r="AN19044" s="61"/>
      <c r="AO19044" s="171"/>
      <c r="AP19044" s="61"/>
      <c r="AQ19044" s="61"/>
      <c r="AR19044" s="61"/>
      <c r="AS19044" s="61"/>
      <c r="AT19044" s="61"/>
      <c r="AU19044" s="61"/>
      <c r="AV19044" s="61"/>
      <c r="AW19044" s="61"/>
      <c r="AX19044" s="61"/>
      <c r="AY19044" s="61"/>
      <c r="AZ19044" s="61"/>
      <c r="BA19044" s="61"/>
    </row>
    <row r="19045" spans="39:53" x14ac:dyDescent="0.2">
      <c r="AM19045" s="61"/>
      <c r="AN19045" s="61"/>
      <c r="AO19045" s="171"/>
      <c r="AP19045" s="61"/>
      <c r="AQ19045" s="61"/>
      <c r="AR19045" s="61"/>
      <c r="AS19045" s="61"/>
      <c r="AT19045" s="61"/>
      <c r="AU19045" s="61"/>
      <c r="AV19045" s="61"/>
      <c r="AW19045" s="61"/>
      <c r="AX19045" s="61"/>
      <c r="AY19045" s="61"/>
      <c r="AZ19045" s="61"/>
      <c r="BA19045" s="61"/>
    </row>
    <row r="19046" spans="39:53" x14ac:dyDescent="0.2">
      <c r="AM19046" s="61"/>
      <c r="AN19046" s="61"/>
      <c r="AO19046" s="171"/>
      <c r="AP19046" s="61"/>
      <c r="AQ19046" s="61"/>
      <c r="AR19046" s="61"/>
      <c r="AS19046" s="61"/>
      <c r="AT19046" s="61"/>
      <c r="AU19046" s="61"/>
      <c r="AV19046" s="61"/>
      <c r="AW19046" s="61"/>
      <c r="AX19046" s="61"/>
      <c r="AY19046" s="61"/>
      <c r="AZ19046" s="61"/>
      <c r="BA19046" s="61"/>
    </row>
    <row r="19047" spans="39:53" x14ac:dyDescent="0.2">
      <c r="AM19047" s="61"/>
      <c r="AN19047" s="61"/>
      <c r="AO19047" s="171"/>
      <c r="AP19047" s="61"/>
      <c r="AQ19047" s="61"/>
      <c r="AR19047" s="61"/>
      <c r="AS19047" s="61"/>
      <c r="AT19047" s="61"/>
      <c r="AU19047" s="61"/>
      <c r="AV19047" s="61"/>
      <c r="AW19047" s="61"/>
      <c r="AX19047" s="61"/>
      <c r="AY19047" s="61"/>
      <c r="AZ19047" s="61"/>
      <c r="BA19047" s="61"/>
    </row>
    <row r="19048" spans="39:53" x14ac:dyDescent="0.2">
      <c r="AM19048" s="61"/>
      <c r="AN19048" s="61"/>
      <c r="AO19048" s="171"/>
      <c r="AP19048" s="61"/>
      <c r="AQ19048" s="61"/>
      <c r="AR19048" s="61"/>
      <c r="AS19048" s="61"/>
      <c r="AT19048" s="61"/>
      <c r="AU19048" s="61"/>
      <c r="AV19048" s="61"/>
      <c r="AW19048" s="61"/>
      <c r="AX19048" s="61"/>
      <c r="AY19048" s="61"/>
      <c r="AZ19048" s="61"/>
      <c r="BA19048" s="61"/>
    </row>
    <row r="19049" spans="39:53" x14ac:dyDescent="0.2">
      <c r="AM19049" s="61"/>
      <c r="AN19049" s="61"/>
      <c r="AO19049" s="171"/>
      <c r="AP19049" s="61"/>
      <c r="AQ19049" s="61"/>
      <c r="AR19049" s="61"/>
      <c r="AS19049" s="61"/>
      <c r="AT19049" s="61"/>
      <c r="AU19049" s="61"/>
      <c r="AV19049" s="61"/>
      <c r="AW19049" s="61"/>
      <c r="AX19049" s="61"/>
      <c r="AY19049" s="61"/>
      <c r="AZ19049" s="61"/>
      <c r="BA19049" s="61"/>
    </row>
    <row r="19050" spans="39:53" x14ac:dyDescent="0.2">
      <c r="AM19050" s="61"/>
      <c r="AN19050" s="61"/>
      <c r="AO19050" s="171"/>
      <c r="AP19050" s="61"/>
      <c r="AQ19050" s="61"/>
      <c r="AR19050" s="61"/>
      <c r="AS19050" s="61"/>
      <c r="AT19050" s="61"/>
      <c r="AU19050" s="61"/>
      <c r="AV19050" s="61"/>
      <c r="AW19050" s="61"/>
      <c r="AX19050" s="61"/>
      <c r="AY19050" s="61"/>
      <c r="AZ19050" s="61"/>
      <c r="BA19050" s="61"/>
    </row>
    <row r="19051" spans="39:53" x14ac:dyDescent="0.2">
      <c r="AM19051" s="61"/>
      <c r="AN19051" s="61"/>
      <c r="AO19051" s="171"/>
      <c r="AP19051" s="61"/>
      <c r="AQ19051" s="61"/>
      <c r="AR19051" s="61"/>
      <c r="AS19051" s="61"/>
      <c r="AT19051" s="61"/>
      <c r="AU19051" s="61"/>
      <c r="AV19051" s="61"/>
      <c r="AW19051" s="61"/>
      <c r="AX19051" s="61"/>
      <c r="AY19051" s="61"/>
      <c r="AZ19051" s="61"/>
      <c r="BA19051" s="61"/>
    </row>
    <row r="19052" spans="39:53" x14ac:dyDescent="0.2">
      <c r="AM19052" s="61"/>
      <c r="AN19052" s="61"/>
      <c r="AO19052" s="171"/>
      <c r="AP19052" s="61"/>
      <c r="AQ19052" s="61"/>
      <c r="AR19052" s="61"/>
      <c r="AS19052" s="61"/>
      <c r="AT19052" s="61"/>
      <c r="AU19052" s="61"/>
      <c r="AV19052" s="61"/>
      <c r="AW19052" s="61"/>
      <c r="AX19052" s="61"/>
      <c r="AY19052" s="61"/>
      <c r="AZ19052" s="61"/>
      <c r="BA19052" s="61"/>
    </row>
    <row r="19053" spans="39:53" x14ac:dyDescent="0.2">
      <c r="AM19053" s="61"/>
      <c r="AN19053" s="61"/>
      <c r="AO19053" s="171"/>
      <c r="AP19053" s="61"/>
      <c r="AQ19053" s="61"/>
      <c r="AR19053" s="61"/>
      <c r="AS19053" s="61"/>
      <c r="AT19053" s="61"/>
      <c r="AU19053" s="61"/>
      <c r="AV19053" s="61"/>
      <c r="AW19053" s="61"/>
      <c r="AX19053" s="61"/>
      <c r="AY19053" s="61"/>
      <c r="AZ19053" s="61"/>
      <c r="BA19053" s="61"/>
    </row>
    <row r="19054" spans="39:53" x14ac:dyDescent="0.2">
      <c r="AM19054" s="61"/>
      <c r="AN19054" s="61"/>
      <c r="AO19054" s="171"/>
      <c r="AP19054" s="61"/>
      <c r="AQ19054" s="61"/>
      <c r="AR19054" s="61"/>
      <c r="AS19054" s="61"/>
      <c r="AT19054" s="61"/>
      <c r="AU19054" s="61"/>
      <c r="AV19054" s="61"/>
      <c r="AW19054" s="61"/>
      <c r="AX19054" s="61"/>
      <c r="AY19054" s="61"/>
      <c r="AZ19054" s="61"/>
      <c r="BA19054" s="61"/>
    </row>
    <row r="19055" spans="39:53" x14ac:dyDescent="0.2">
      <c r="AM19055" s="61"/>
      <c r="AN19055" s="61"/>
      <c r="AO19055" s="171"/>
      <c r="AP19055" s="61"/>
      <c r="AQ19055" s="61"/>
      <c r="AR19055" s="61"/>
      <c r="AS19055" s="61"/>
      <c r="AT19055" s="61"/>
      <c r="AU19055" s="61"/>
      <c r="AV19055" s="61"/>
      <c r="AW19055" s="61"/>
      <c r="AX19055" s="61"/>
      <c r="AY19055" s="61"/>
      <c r="AZ19055" s="61"/>
      <c r="BA19055" s="61"/>
    </row>
    <row r="19056" spans="39:53" x14ac:dyDescent="0.2">
      <c r="AM19056" s="61"/>
      <c r="AN19056" s="61"/>
      <c r="AO19056" s="171"/>
      <c r="AP19056" s="61"/>
      <c r="AQ19056" s="61"/>
      <c r="AR19056" s="61"/>
      <c r="AS19056" s="61"/>
      <c r="AT19056" s="61"/>
      <c r="AU19056" s="61"/>
      <c r="AV19056" s="61"/>
      <c r="AW19056" s="61"/>
      <c r="AX19056" s="61"/>
      <c r="AY19056" s="61"/>
      <c r="AZ19056" s="61"/>
      <c r="BA19056" s="61"/>
    </row>
    <row r="19057" spans="39:53" x14ac:dyDescent="0.2">
      <c r="AM19057" s="61"/>
      <c r="AN19057" s="61"/>
      <c r="AO19057" s="171"/>
      <c r="AP19057" s="61"/>
      <c r="AQ19057" s="61"/>
      <c r="AR19057" s="61"/>
      <c r="AS19057" s="61"/>
      <c r="AT19057" s="61"/>
      <c r="AU19057" s="61"/>
      <c r="AV19057" s="61"/>
      <c r="AW19057" s="61"/>
      <c r="AX19057" s="61"/>
      <c r="AY19057" s="61"/>
      <c r="AZ19057" s="61"/>
      <c r="BA19057" s="61"/>
    </row>
    <row r="19058" spans="39:53" x14ac:dyDescent="0.2">
      <c r="AM19058" s="61"/>
      <c r="AN19058" s="61"/>
      <c r="AO19058" s="171"/>
      <c r="AP19058" s="61"/>
      <c r="AQ19058" s="61"/>
      <c r="AR19058" s="61"/>
      <c r="AS19058" s="61"/>
      <c r="AT19058" s="61"/>
      <c r="AU19058" s="61"/>
      <c r="AV19058" s="61"/>
      <c r="AW19058" s="61"/>
      <c r="AX19058" s="61"/>
      <c r="AY19058" s="61"/>
      <c r="AZ19058" s="61"/>
      <c r="BA19058" s="61"/>
    </row>
    <row r="19059" spans="39:53" x14ac:dyDescent="0.2">
      <c r="AM19059" s="61"/>
      <c r="AN19059" s="61"/>
      <c r="AO19059" s="171"/>
      <c r="AP19059" s="61"/>
      <c r="AQ19059" s="61"/>
      <c r="AR19059" s="61"/>
      <c r="AS19059" s="61"/>
      <c r="AT19059" s="61"/>
      <c r="AU19059" s="61"/>
      <c r="AV19059" s="61"/>
      <c r="AW19059" s="61"/>
      <c r="AX19059" s="61"/>
      <c r="AY19059" s="61"/>
      <c r="AZ19059" s="61"/>
      <c r="BA19059" s="61"/>
    </row>
    <row r="19060" spans="39:53" x14ac:dyDescent="0.2">
      <c r="AM19060" s="61"/>
      <c r="AN19060" s="61"/>
      <c r="AO19060" s="171"/>
      <c r="AP19060" s="61"/>
      <c r="AQ19060" s="61"/>
      <c r="AR19060" s="61"/>
      <c r="AS19060" s="61"/>
      <c r="AT19060" s="61"/>
      <c r="AU19060" s="61"/>
      <c r="AV19060" s="61"/>
      <c r="AW19060" s="61"/>
      <c r="AX19060" s="61"/>
      <c r="AY19060" s="61"/>
      <c r="AZ19060" s="61"/>
      <c r="BA19060" s="61"/>
    </row>
    <row r="19061" spans="39:53" x14ac:dyDescent="0.2">
      <c r="AM19061" s="61"/>
      <c r="AN19061" s="61"/>
      <c r="AO19061" s="171"/>
      <c r="AP19061" s="61"/>
      <c r="AQ19061" s="61"/>
      <c r="AR19061" s="61"/>
      <c r="AS19061" s="61"/>
      <c r="AT19061" s="61"/>
      <c r="AU19061" s="61"/>
      <c r="AV19061" s="61"/>
      <c r="AW19061" s="61"/>
      <c r="AX19061" s="61"/>
      <c r="AY19061" s="61"/>
      <c r="AZ19061" s="61"/>
      <c r="BA19061" s="61"/>
    </row>
    <row r="19062" spans="39:53" x14ac:dyDescent="0.2">
      <c r="AM19062" s="61"/>
      <c r="AN19062" s="61"/>
      <c r="AO19062" s="171"/>
      <c r="AP19062" s="61"/>
      <c r="AQ19062" s="61"/>
      <c r="AR19062" s="61"/>
      <c r="AS19062" s="61"/>
      <c r="AT19062" s="61"/>
      <c r="AU19062" s="61"/>
      <c r="AV19062" s="61"/>
      <c r="AW19062" s="61"/>
      <c r="AX19062" s="61"/>
      <c r="AY19062" s="61"/>
      <c r="AZ19062" s="61"/>
      <c r="BA19062" s="61"/>
    </row>
    <row r="19063" spans="39:53" x14ac:dyDescent="0.2">
      <c r="AM19063" s="61"/>
      <c r="AN19063" s="61"/>
      <c r="AO19063" s="171"/>
      <c r="AP19063" s="61"/>
      <c r="AQ19063" s="61"/>
      <c r="AR19063" s="61"/>
      <c r="AS19063" s="61"/>
      <c r="AT19063" s="61"/>
      <c r="AU19063" s="61"/>
      <c r="AV19063" s="61"/>
      <c r="AW19063" s="61"/>
      <c r="AX19063" s="61"/>
      <c r="AY19063" s="61"/>
      <c r="AZ19063" s="61"/>
      <c r="BA19063" s="61"/>
    </row>
    <row r="19064" spans="39:53" x14ac:dyDescent="0.2">
      <c r="AM19064" s="61"/>
      <c r="AN19064" s="61"/>
      <c r="AO19064" s="171"/>
      <c r="AP19064" s="61"/>
      <c r="AQ19064" s="61"/>
      <c r="AR19064" s="61"/>
      <c r="AS19064" s="61"/>
      <c r="AT19064" s="61"/>
      <c r="AU19064" s="61"/>
      <c r="AV19064" s="61"/>
      <c r="AW19064" s="61"/>
      <c r="AX19064" s="61"/>
      <c r="AY19064" s="61"/>
      <c r="AZ19064" s="61"/>
      <c r="BA19064" s="61"/>
    </row>
    <row r="19065" spans="39:53" x14ac:dyDescent="0.2">
      <c r="AM19065" s="61"/>
      <c r="AN19065" s="61"/>
      <c r="AO19065" s="171"/>
      <c r="AP19065" s="61"/>
      <c r="AQ19065" s="61"/>
      <c r="AR19065" s="61"/>
      <c r="AS19065" s="61"/>
      <c r="AT19065" s="61"/>
      <c r="AU19065" s="61"/>
      <c r="AV19065" s="61"/>
      <c r="AW19065" s="61"/>
      <c r="AX19065" s="61"/>
      <c r="AY19065" s="61"/>
      <c r="AZ19065" s="61"/>
      <c r="BA19065" s="61"/>
    </row>
    <row r="19066" spans="39:53" x14ac:dyDescent="0.2">
      <c r="AM19066" s="61"/>
      <c r="AN19066" s="61"/>
      <c r="AO19066" s="171"/>
      <c r="AP19066" s="61"/>
      <c r="AQ19066" s="61"/>
      <c r="AR19066" s="61"/>
      <c r="AS19066" s="61"/>
      <c r="AT19066" s="61"/>
      <c r="AU19066" s="61"/>
      <c r="AV19066" s="61"/>
      <c r="AW19066" s="61"/>
      <c r="AX19066" s="61"/>
      <c r="AY19066" s="61"/>
      <c r="AZ19066" s="61"/>
      <c r="BA19066" s="61"/>
    </row>
    <row r="19067" spans="39:53" x14ac:dyDescent="0.2">
      <c r="AM19067" s="61"/>
      <c r="AN19067" s="61"/>
      <c r="AO19067" s="171"/>
      <c r="AP19067" s="61"/>
      <c r="AQ19067" s="61"/>
      <c r="AR19067" s="61"/>
      <c r="AS19067" s="61"/>
      <c r="AT19067" s="61"/>
      <c r="AU19067" s="61"/>
      <c r="AV19067" s="61"/>
      <c r="AW19067" s="61"/>
      <c r="AX19067" s="61"/>
      <c r="AY19067" s="61"/>
      <c r="AZ19067" s="61"/>
      <c r="BA19067" s="61"/>
    </row>
    <row r="19068" spans="39:53" x14ac:dyDescent="0.2">
      <c r="AM19068" s="61"/>
      <c r="AN19068" s="61"/>
      <c r="AO19068" s="171"/>
      <c r="AP19068" s="61"/>
      <c r="AQ19068" s="61"/>
      <c r="AR19068" s="61"/>
      <c r="AS19068" s="61"/>
      <c r="AT19068" s="61"/>
      <c r="AU19068" s="61"/>
      <c r="AV19068" s="61"/>
      <c r="AW19068" s="61"/>
      <c r="AX19068" s="61"/>
      <c r="AY19068" s="61"/>
      <c r="AZ19068" s="61"/>
      <c r="BA19068" s="61"/>
    </row>
    <row r="19069" spans="39:53" x14ac:dyDescent="0.2">
      <c r="AM19069" s="61"/>
      <c r="AN19069" s="61"/>
      <c r="AO19069" s="171"/>
      <c r="AP19069" s="61"/>
      <c r="AQ19069" s="61"/>
      <c r="AR19069" s="61"/>
      <c r="AS19069" s="61"/>
      <c r="AT19069" s="61"/>
      <c r="AU19069" s="61"/>
      <c r="AV19069" s="61"/>
      <c r="AW19069" s="61"/>
      <c r="AX19069" s="61"/>
      <c r="AY19069" s="61"/>
      <c r="AZ19069" s="61"/>
      <c r="BA19069" s="61"/>
    </row>
    <row r="19070" spans="39:53" x14ac:dyDescent="0.2">
      <c r="AM19070" s="61"/>
      <c r="AN19070" s="61"/>
      <c r="AO19070" s="171"/>
      <c r="AP19070" s="61"/>
      <c r="AQ19070" s="61"/>
      <c r="AR19070" s="61"/>
      <c r="AS19070" s="61"/>
      <c r="AT19070" s="61"/>
      <c r="AU19070" s="61"/>
      <c r="AV19070" s="61"/>
      <c r="AW19070" s="61"/>
      <c r="AX19070" s="61"/>
      <c r="AY19070" s="61"/>
      <c r="AZ19070" s="61"/>
      <c r="BA19070" s="61"/>
    </row>
    <row r="19071" spans="39:53" x14ac:dyDescent="0.2">
      <c r="AM19071" s="61"/>
      <c r="AN19071" s="61"/>
      <c r="AO19071" s="171"/>
      <c r="AP19071" s="61"/>
      <c r="AQ19071" s="61"/>
      <c r="AR19071" s="61"/>
      <c r="AS19071" s="61"/>
      <c r="AT19071" s="61"/>
      <c r="AU19071" s="61"/>
      <c r="AV19071" s="61"/>
      <c r="AW19071" s="61"/>
      <c r="AX19071" s="61"/>
      <c r="AY19071" s="61"/>
      <c r="AZ19071" s="61"/>
      <c r="BA19071" s="61"/>
    </row>
    <row r="19072" spans="39:53" x14ac:dyDescent="0.2">
      <c r="AM19072" s="61"/>
      <c r="AN19072" s="61"/>
      <c r="AO19072" s="171"/>
      <c r="AP19072" s="61"/>
      <c r="AQ19072" s="61"/>
      <c r="AR19072" s="61"/>
      <c r="AS19072" s="61"/>
      <c r="AT19072" s="61"/>
      <c r="AU19072" s="61"/>
      <c r="AV19072" s="61"/>
      <c r="AW19072" s="61"/>
      <c r="AX19072" s="61"/>
      <c r="AY19072" s="61"/>
      <c r="AZ19072" s="61"/>
      <c r="BA19072" s="61"/>
    </row>
    <row r="19073" spans="39:53" x14ac:dyDescent="0.2">
      <c r="AM19073" s="61"/>
      <c r="AN19073" s="61"/>
      <c r="AO19073" s="171"/>
      <c r="AP19073" s="61"/>
      <c r="AQ19073" s="61"/>
      <c r="AR19073" s="61"/>
      <c r="AS19073" s="61"/>
      <c r="AT19073" s="61"/>
      <c r="AU19073" s="61"/>
      <c r="AV19073" s="61"/>
      <c r="AW19073" s="61"/>
      <c r="AX19073" s="61"/>
      <c r="AY19073" s="61"/>
      <c r="AZ19073" s="61"/>
      <c r="BA19073" s="61"/>
    </row>
    <row r="19074" spans="39:53" x14ac:dyDescent="0.2">
      <c r="AM19074" s="61"/>
      <c r="AN19074" s="61"/>
      <c r="AO19074" s="171"/>
      <c r="AP19074" s="61"/>
      <c r="AQ19074" s="61"/>
      <c r="AR19074" s="61"/>
      <c r="AS19074" s="61"/>
      <c r="AT19074" s="61"/>
      <c r="AU19074" s="61"/>
      <c r="AV19074" s="61"/>
      <c r="AW19074" s="61"/>
      <c r="AX19074" s="61"/>
      <c r="AY19074" s="61"/>
      <c r="AZ19074" s="61"/>
      <c r="BA19074" s="61"/>
    </row>
    <row r="19075" spans="39:53" x14ac:dyDescent="0.2">
      <c r="AM19075" s="61"/>
      <c r="AN19075" s="61"/>
      <c r="AO19075" s="171"/>
      <c r="AP19075" s="61"/>
      <c r="AQ19075" s="61"/>
      <c r="AR19075" s="61"/>
      <c r="AS19075" s="61"/>
      <c r="AT19075" s="61"/>
      <c r="AU19075" s="61"/>
      <c r="AV19075" s="61"/>
      <c r="AW19075" s="61"/>
      <c r="AX19075" s="61"/>
      <c r="AY19075" s="61"/>
      <c r="AZ19075" s="61"/>
      <c r="BA19075" s="61"/>
    </row>
    <row r="19076" spans="39:53" x14ac:dyDescent="0.2">
      <c r="AM19076" s="61"/>
      <c r="AN19076" s="61"/>
      <c r="AO19076" s="171"/>
      <c r="AP19076" s="61"/>
      <c r="AQ19076" s="61"/>
      <c r="AR19076" s="61"/>
      <c r="AS19076" s="61"/>
      <c r="AT19076" s="61"/>
      <c r="AU19076" s="61"/>
      <c r="AV19076" s="61"/>
      <c r="AW19076" s="61"/>
      <c r="AX19076" s="61"/>
      <c r="AY19076" s="61"/>
      <c r="AZ19076" s="61"/>
      <c r="BA19076" s="61"/>
    </row>
    <row r="19077" spans="39:53" x14ac:dyDescent="0.2">
      <c r="AM19077" s="61"/>
      <c r="AN19077" s="61"/>
      <c r="AO19077" s="171"/>
      <c r="AP19077" s="61"/>
      <c r="AQ19077" s="61"/>
      <c r="AR19077" s="61"/>
      <c r="AS19077" s="61"/>
      <c r="AT19077" s="61"/>
      <c r="AU19077" s="61"/>
      <c r="AV19077" s="61"/>
      <c r="AW19077" s="61"/>
      <c r="AX19077" s="61"/>
      <c r="AY19077" s="61"/>
      <c r="AZ19077" s="61"/>
      <c r="BA19077" s="61"/>
    </row>
    <row r="19078" spans="39:53" x14ac:dyDescent="0.2">
      <c r="AM19078" s="61"/>
      <c r="AN19078" s="61"/>
      <c r="AO19078" s="171"/>
      <c r="AP19078" s="61"/>
      <c r="AQ19078" s="61"/>
      <c r="AR19078" s="61"/>
      <c r="AS19078" s="61"/>
      <c r="AT19078" s="61"/>
      <c r="AU19078" s="61"/>
      <c r="AV19078" s="61"/>
      <c r="AW19078" s="61"/>
      <c r="AX19078" s="61"/>
      <c r="AY19078" s="61"/>
      <c r="AZ19078" s="61"/>
      <c r="BA19078" s="61"/>
    </row>
    <row r="19079" spans="39:53" x14ac:dyDescent="0.2">
      <c r="AM19079" s="61"/>
      <c r="AN19079" s="61"/>
      <c r="AO19079" s="171"/>
      <c r="AP19079" s="61"/>
      <c r="AQ19079" s="61"/>
      <c r="AR19079" s="61"/>
      <c r="AS19079" s="61"/>
      <c r="AT19079" s="61"/>
      <c r="AU19079" s="61"/>
      <c r="AV19079" s="61"/>
      <c r="AW19079" s="61"/>
      <c r="AX19079" s="61"/>
      <c r="AY19079" s="61"/>
      <c r="AZ19079" s="61"/>
      <c r="BA19079" s="61"/>
    </row>
    <row r="19080" spans="39:53" x14ac:dyDescent="0.2">
      <c r="AM19080" s="61"/>
      <c r="AN19080" s="61"/>
      <c r="AO19080" s="171"/>
      <c r="AP19080" s="61"/>
      <c r="AQ19080" s="61"/>
      <c r="AR19080" s="61"/>
      <c r="AS19080" s="61"/>
      <c r="AT19080" s="61"/>
      <c r="AU19080" s="61"/>
      <c r="AV19080" s="61"/>
      <c r="AW19080" s="61"/>
      <c r="AX19080" s="61"/>
      <c r="AY19080" s="61"/>
      <c r="AZ19080" s="61"/>
      <c r="BA19080" s="61"/>
    </row>
    <row r="19081" spans="39:53" x14ac:dyDescent="0.2">
      <c r="AM19081" s="61"/>
      <c r="AN19081" s="61"/>
      <c r="AO19081" s="171"/>
      <c r="AP19081" s="61"/>
      <c r="AQ19081" s="61"/>
      <c r="AR19081" s="61"/>
      <c r="AS19081" s="61"/>
      <c r="AT19081" s="61"/>
      <c r="AU19081" s="61"/>
      <c r="AV19081" s="61"/>
      <c r="AW19081" s="61"/>
      <c r="AX19081" s="61"/>
      <c r="AY19081" s="61"/>
      <c r="AZ19081" s="61"/>
      <c r="BA19081" s="61"/>
    </row>
    <row r="19082" spans="39:53" x14ac:dyDescent="0.2">
      <c r="AM19082" s="61"/>
      <c r="AN19082" s="61"/>
      <c r="AO19082" s="171"/>
      <c r="AP19082" s="61"/>
      <c r="AQ19082" s="61"/>
      <c r="AR19082" s="61"/>
      <c r="AS19082" s="61"/>
      <c r="AT19082" s="61"/>
      <c r="AU19082" s="61"/>
      <c r="AV19082" s="61"/>
      <c r="AW19082" s="61"/>
      <c r="AX19082" s="61"/>
      <c r="AY19082" s="61"/>
      <c r="AZ19082" s="61"/>
      <c r="BA19082" s="61"/>
    </row>
    <row r="19083" spans="39:53" x14ac:dyDescent="0.2">
      <c r="AM19083" s="61"/>
      <c r="AN19083" s="61"/>
      <c r="AO19083" s="171"/>
      <c r="AP19083" s="61"/>
      <c r="AQ19083" s="61"/>
      <c r="AR19083" s="61"/>
      <c r="AS19083" s="61"/>
      <c r="AT19083" s="61"/>
      <c r="AU19083" s="61"/>
      <c r="AV19083" s="61"/>
      <c r="AW19083" s="61"/>
      <c r="AX19083" s="61"/>
      <c r="AY19083" s="61"/>
      <c r="AZ19083" s="61"/>
      <c r="BA19083" s="61"/>
    </row>
    <row r="19084" spans="39:53" x14ac:dyDescent="0.2">
      <c r="AM19084" s="61"/>
      <c r="AN19084" s="61"/>
      <c r="AO19084" s="171"/>
      <c r="AP19084" s="61"/>
      <c r="AQ19084" s="61"/>
      <c r="AR19084" s="61"/>
      <c r="AS19084" s="61"/>
      <c r="AT19084" s="61"/>
      <c r="AU19084" s="61"/>
      <c r="AV19084" s="61"/>
      <c r="AW19084" s="61"/>
      <c r="AX19084" s="61"/>
      <c r="AY19084" s="61"/>
      <c r="AZ19084" s="61"/>
      <c r="BA19084" s="61"/>
    </row>
    <row r="19085" spans="39:53" x14ac:dyDescent="0.2">
      <c r="AM19085" s="61"/>
      <c r="AN19085" s="61"/>
      <c r="AO19085" s="171"/>
      <c r="AP19085" s="61"/>
      <c r="AQ19085" s="61"/>
      <c r="AR19085" s="61"/>
      <c r="AS19085" s="61"/>
      <c r="AT19085" s="61"/>
      <c r="AU19085" s="61"/>
      <c r="AV19085" s="61"/>
      <c r="AW19085" s="61"/>
      <c r="AX19085" s="61"/>
      <c r="AY19085" s="61"/>
      <c r="AZ19085" s="61"/>
      <c r="BA19085" s="61"/>
    </row>
    <row r="19086" spans="39:53" x14ac:dyDescent="0.2">
      <c r="AM19086" s="61"/>
      <c r="AN19086" s="61"/>
      <c r="AO19086" s="171"/>
      <c r="AP19086" s="61"/>
      <c r="AQ19086" s="61"/>
      <c r="AR19086" s="61"/>
      <c r="AS19086" s="61"/>
      <c r="AT19086" s="61"/>
      <c r="AU19086" s="61"/>
      <c r="AV19086" s="61"/>
      <c r="AW19086" s="61"/>
      <c r="AX19086" s="61"/>
      <c r="AY19086" s="61"/>
      <c r="AZ19086" s="61"/>
      <c r="BA19086" s="61"/>
    </row>
    <row r="19087" spans="39:53" x14ac:dyDescent="0.2">
      <c r="AM19087" s="61"/>
      <c r="AN19087" s="61"/>
      <c r="AO19087" s="171"/>
      <c r="AP19087" s="61"/>
      <c r="AQ19087" s="61"/>
      <c r="AR19087" s="61"/>
      <c r="AS19087" s="61"/>
      <c r="AT19087" s="61"/>
      <c r="AU19087" s="61"/>
      <c r="AV19087" s="61"/>
      <c r="AW19087" s="61"/>
      <c r="AX19087" s="61"/>
      <c r="AY19087" s="61"/>
      <c r="AZ19087" s="61"/>
      <c r="BA19087" s="61"/>
    </row>
    <row r="19088" spans="39:53" x14ac:dyDescent="0.2">
      <c r="AM19088" s="61"/>
      <c r="AN19088" s="61"/>
      <c r="AO19088" s="171"/>
      <c r="AP19088" s="61"/>
      <c r="AQ19088" s="61"/>
      <c r="AR19088" s="61"/>
      <c r="AS19088" s="61"/>
      <c r="AT19088" s="61"/>
      <c r="AU19088" s="61"/>
      <c r="AV19088" s="61"/>
      <c r="AW19088" s="61"/>
      <c r="AX19088" s="61"/>
      <c r="AY19088" s="61"/>
      <c r="AZ19088" s="61"/>
      <c r="BA19088" s="61"/>
    </row>
    <row r="19089" spans="39:53" x14ac:dyDescent="0.2">
      <c r="AM19089" s="61"/>
      <c r="AN19089" s="61"/>
      <c r="AO19089" s="171"/>
      <c r="AP19089" s="61"/>
      <c r="AQ19089" s="61"/>
      <c r="AR19089" s="61"/>
      <c r="AS19089" s="61"/>
      <c r="AT19089" s="61"/>
      <c r="AU19089" s="61"/>
      <c r="AV19089" s="61"/>
      <c r="AW19089" s="61"/>
      <c r="AX19089" s="61"/>
      <c r="AY19089" s="61"/>
      <c r="AZ19089" s="61"/>
      <c r="BA19089" s="61"/>
    </row>
    <row r="19090" spans="39:53" x14ac:dyDescent="0.2">
      <c r="AM19090" s="61"/>
      <c r="AN19090" s="61"/>
      <c r="AO19090" s="171"/>
      <c r="AP19090" s="61"/>
      <c r="AQ19090" s="61"/>
      <c r="AR19090" s="61"/>
      <c r="AS19090" s="61"/>
      <c r="AT19090" s="61"/>
      <c r="AU19090" s="61"/>
      <c r="AV19090" s="61"/>
      <c r="AW19090" s="61"/>
      <c r="AX19090" s="61"/>
      <c r="AY19090" s="61"/>
      <c r="AZ19090" s="61"/>
      <c r="BA19090" s="61"/>
    </row>
    <row r="19091" spans="39:53" x14ac:dyDescent="0.2">
      <c r="AM19091" s="61"/>
      <c r="AN19091" s="61"/>
      <c r="AO19091" s="171"/>
      <c r="AP19091" s="61"/>
      <c r="AQ19091" s="61"/>
      <c r="AR19091" s="61"/>
      <c r="AS19091" s="61"/>
      <c r="AT19091" s="61"/>
      <c r="AU19091" s="61"/>
      <c r="AV19091" s="61"/>
      <c r="AW19091" s="61"/>
      <c r="AX19091" s="61"/>
      <c r="AY19091" s="61"/>
      <c r="AZ19091" s="61"/>
      <c r="BA19091" s="61"/>
    </row>
    <row r="19092" spans="39:53" x14ac:dyDescent="0.2">
      <c r="AM19092" s="61"/>
      <c r="AN19092" s="61"/>
      <c r="AO19092" s="171"/>
      <c r="AP19092" s="61"/>
      <c r="AQ19092" s="61"/>
      <c r="AR19092" s="61"/>
      <c r="AS19092" s="61"/>
      <c r="AT19092" s="61"/>
      <c r="AU19092" s="61"/>
      <c r="AV19092" s="61"/>
      <c r="AW19092" s="61"/>
      <c r="AX19092" s="61"/>
      <c r="AY19092" s="61"/>
      <c r="AZ19092" s="61"/>
      <c r="BA19092" s="61"/>
    </row>
    <row r="19093" spans="39:53" x14ac:dyDescent="0.2">
      <c r="AM19093" s="61"/>
      <c r="AN19093" s="61"/>
      <c r="AO19093" s="171"/>
      <c r="AP19093" s="61"/>
      <c r="AQ19093" s="61"/>
      <c r="AR19093" s="61"/>
      <c r="AS19093" s="61"/>
      <c r="AT19093" s="61"/>
      <c r="AU19093" s="61"/>
      <c r="AV19093" s="61"/>
      <c r="AW19093" s="61"/>
      <c r="AX19093" s="61"/>
      <c r="AY19093" s="61"/>
      <c r="AZ19093" s="61"/>
      <c r="BA19093" s="61"/>
    </row>
    <row r="19094" spans="39:53" x14ac:dyDescent="0.2">
      <c r="AM19094" s="61"/>
      <c r="AN19094" s="61"/>
      <c r="AO19094" s="171"/>
      <c r="AP19094" s="61"/>
      <c r="AQ19094" s="61"/>
      <c r="AR19094" s="61"/>
      <c r="AS19094" s="61"/>
      <c r="AT19094" s="61"/>
      <c r="AU19094" s="61"/>
      <c r="AV19094" s="61"/>
      <c r="AW19094" s="61"/>
      <c r="AX19094" s="61"/>
      <c r="AY19094" s="61"/>
      <c r="AZ19094" s="61"/>
      <c r="BA19094" s="61"/>
    </row>
    <row r="19095" spans="39:53" x14ac:dyDescent="0.2">
      <c r="AM19095" s="61"/>
      <c r="AN19095" s="61"/>
      <c r="AO19095" s="171"/>
      <c r="AP19095" s="61"/>
      <c r="AQ19095" s="61"/>
      <c r="AR19095" s="61"/>
      <c r="AS19095" s="61"/>
      <c r="AT19095" s="61"/>
      <c r="AU19095" s="61"/>
      <c r="AV19095" s="61"/>
      <c r="AW19095" s="61"/>
      <c r="AX19095" s="61"/>
      <c r="AY19095" s="61"/>
      <c r="AZ19095" s="61"/>
      <c r="BA19095" s="61"/>
    </row>
    <row r="19096" spans="39:53" x14ac:dyDescent="0.2">
      <c r="AM19096" s="61"/>
      <c r="AN19096" s="61"/>
      <c r="AO19096" s="171"/>
      <c r="AP19096" s="61"/>
      <c r="AQ19096" s="61"/>
      <c r="AR19096" s="61"/>
      <c r="AS19096" s="61"/>
      <c r="AT19096" s="61"/>
      <c r="AU19096" s="61"/>
      <c r="AV19096" s="61"/>
      <c r="AW19096" s="61"/>
      <c r="AX19096" s="61"/>
      <c r="AY19096" s="61"/>
      <c r="AZ19096" s="61"/>
      <c r="BA19096" s="61"/>
    </row>
    <row r="19097" spans="39:53" x14ac:dyDescent="0.2">
      <c r="AM19097" s="61"/>
      <c r="AN19097" s="61"/>
      <c r="AO19097" s="171"/>
      <c r="AP19097" s="61"/>
      <c r="AQ19097" s="61"/>
      <c r="AR19097" s="61"/>
      <c r="AS19097" s="61"/>
      <c r="AT19097" s="61"/>
      <c r="AU19097" s="61"/>
      <c r="AV19097" s="61"/>
      <c r="AW19097" s="61"/>
      <c r="AX19097" s="61"/>
      <c r="AY19097" s="61"/>
      <c r="AZ19097" s="61"/>
      <c r="BA19097" s="61"/>
    </row>
    <row r="19098" spans="39:53" x14ac:dyDescent="0.2">
      <c r="AM19098" s="61"/>
      <c r="AN19098" s="61"/>
      <c r="AO19098" s="171"/>
      <c r="AP19098" s="61"/>
      <c r="AQ19098" s="61"/>
      <c r="AR19098" s="61"/>
      <c r="AS19098" s="61"/>
      <c r="AT19098" s="61"/>
      <c r="AU19098" s="61"/>
      <c r="AV19098" s="61"/>
      <c r="AW19098" s="61"/>
      <c r="AX19098" s="61"/>
      <c r="AY19098" s="61"/>
      <c r="AZ19098" s="61"/>
      <c r="BA19098" s="61"/>
    </row>
    <row r="19099" spans="39:53" x14ac:dyDescent="0.2">
      <c r="AM19099" s="61"/>
      <c r="AN19099" s="61"/>
      <c r="AO19099" s="171"/>
      <c r="AP19099" s="61"/>
      <c r="AQ19099" s="61"/>
      <c r="AR19099" s="61"/>
      <c r="AS19099" s="61"/>
      <c r="AT19099" s="61"/>
      <c r="AU19099" s="61"/>
      <c r="AV19099" s="61"/>
      <c r="AW19099" s="61"/>
      <c r="AX19099" s="61"/>
      <c r="AY19099" s="61"/>
      <c r="AZ19099" s="61"/>
      <c r="BA19099" s="61"/>
    </row>
    <row r="19100" spans="39:53" x14ac:dyDescent="0.2">
      <c r="AM19100" s="61"/>
      <c r="AN19100" s="61"/>
      <c r="AO19100" s="171"/>
      <c r="AP19100" s="61"/>
      <c r="AQ19100" s="61"/>
      <c r="AR19100" s="61"/>
      <c r="AS19100" s="61"/>
      <c r="AT19100" s="61"/>
      <c r="AU19100" s="61"/>
      <c r="AV19100" s="61"/>
      <c r="AW19100" s="61"/>
      <c r="AX19100" s="61"/>
      <c r="AY19100" s="61"/>
      <c r="AZ19100" s="61"/>
      <c r="BA19100" s="61"/>
    </row>
    <row r="19101" spans="39:53" x14ac:dyDescent="0.2">
      <c r="AM19101" s="61"/>
      <c r="AN19101" s="61"/>
      <c r="AO19101" s="171"/>
      <c r="AP19101" s="61"/>
      <c r="AQ19101" s="61"/>
      <c r="AR19101" s="61"/>
      <c r="AS19101" s="61"/>
      <c r="AT19101" s="61"/>
      <c r="AU19101" s="61"/>
      <c r="AV19101" s="61"/>
      <c r="AW19101" s="61"/>
      <c r="AX19101" s="61"/>
      <c r="AY19101" s="61"/>
      <c r="AZ19101" s="61"/>
      <c r="BA19101" s="61"/>
    </row>
    <row r="19102" spans="39:53" x14ac:dyDescent="0.2">
      <c r="AM19102" s="61"/>
      <c r="AN19102" s="61"/>
      <c r="AO19102" s="171"/>
      <c r="AP19102" s="61"/>
      <c r="AQ19102" s="61"/>
      <c r="AR19102" s="61"/>
      <c r="AS19102" s="61"/>
      <c r="AT19102" s="61"/>
      <c r="AU19102" s="61"/>
      <c r="AV19102" s="61"/>
      <c r="AW19102" s="61"/>
      <c r="AX19102" s="61"/>
      <c r="AY19102" s="61"/>
      <c r="AZ19102" s="61"/>
      <c r="BA19102" s="61"/>
    </row>
    <row r="19103" spans="39:53" x14ac:dyDescent="0.2">
      <c r="AM19103" s="61"/>
      <c r="AN19103" s="61"/>
      <c r="AO19103" s="171"/>
      <c r="AP19103" s="61"/>
      <c r="AQ19103" s="61"/>
      <c r="AR19103" s="61"/>
      <c r="AS19103" s="61"/>
      <c r="AT19103" s="61"/>
      <c r="AU19103" s="61"/>
      <c r="AV19103" s="61"/>
      <c r="AW19103" s="61"/>
      <c r="AX19103" s="61"/>
      <c r="AY19103" s="61"/>
      <c r="AZ19103" s="61"/>
      <c r="BA19103" s="61"/>
    </row>
    <row r="19104" spans="39:53" x14ac:dyDescent="0.2">
      <c r="AM19104" s="61"/>
      <c r="AN19104" s="61"/>
      <c r="AO19104" s="171"/>
      <c r="AP19104" s="61"/>
      <c r="AQ19104" s="61"/>
      <c r="AR19104" s="61"/>
      <c r="AS19104" s="61"/>
      <c r="AT19104" s="61"/>
      <c r="AU19104" s="61"/>
      <c r="AV19104" s="61"/>
      <c r="AW19104" s="61"/>
      <c r="AX19104" s="61"/>
      <c r="AY19104" s="61"/>
      <c r="AZ19104" s="61"/>
      <c r="BA19104" s="61"/>
    </row>
    <row r="19105" spans="39:53" x14ac:dyDescent="0.2">
      <c r="AM19105" s="61"/>
      <c r="AN19105" s="61"/>
      <c r="AO19105" s="171"/>
      <c r="AP19105" s="61"/>
      <c r="AQ19105" s="61"/>
      <c r="AR19105" s="61"/>
      <c r="AS19105" s="61"/>
      <c r="AT19105" s="61"/>
      <c r="AU19105" s="61"/>
      <c r="AV19105" s="61"/>
      <c r="AW19105" s="61"/>
      <c r="AX19105" s="61"/>
      <c r="AY19105" s="61"/>
      <c r="AZ19105" s="61"/>
      <c r="BA19105" s="61"/>
    </row>
    <row r="19106" spans="39:53" x14ac:dyDescent="0.2">
      <c r="AM19106" s="61"/>
      <c r="AN19106" s="61"/>
      <c r="AO19106" s="171"/>
      <c r="AP19106" s="61"/>
      <c r="AQ19106" s="61"/>
      <c r="AR19106" s="61"/>
      <c r="AS19106" s="61"/>
      <c r="AT19106" s="61"/>
      <c r="AU19106" s="61"/>
      <c r="AV19106" s="61"/>
      <c r="AW19106" s="61"/>
      <c r="AX19106" s="61"/>
      <c r="AY19106" s="61"/>
      <c r="AZ19106" s="61"/>
      <c r="BA19106" s="61"/>
    </row>
    <row r="19107" spans="39:53" x14ac:dyDescent="0.2">
      <c r="AM19107" s="61"/>
      <c r="AN19107" s="61"/>
      <c r="AO19107" s="171"/>
      <c r="AP19107" s="61"/>
      <c r="AQ19107" s="61"/>
      <c r="AR19107" s="61"/>
      <c r="AS19107" s="61"/>
      <c r="AT19107" s="61"/>
      <c r="AU19107" s="61"/>
      <c r="AV19107" s="61"/>
      <c r="AW19107" s="61"/>
      <c r="AX19107" s="61"/>
      <c r="AY19107" s="61"/>
      <c r="AZ19107" s="61"/>
      <c r="BA19107" s="61"/>
    </row>
    <row r="19108" spans="39:53" x14ac:dyDescent="0.2">
      <c r="AM19108" s="61"/>
      <c r="AN19108" s="61"/>
      <c r="AO19108" s="171"/>
      <c r="AP19108" s="61"/>
      <c r="AQ19108" s="61"/>
      <c r="AR19108" s="61"/>
      <c r="AS19108" s="61"/>
      <c r="AT19108" s="61"/>
      <c r="AU19108" s="61"/>
      <c r="AV19108" s="61"/>
      <c r="AW19108" s="61"/>
      <c r="AX19108" s="61"/>
      <c r="AY19108" s="61"/>
      <c r="AZ19108" s="61"/>
      <c r="BA19108" s="61"/>
    </row>
    <row r="19109" spans="39:53" x14ac:dyDescent="0.2">
      <c r="AM19109" s="61"/>
      <c r="AN19109" s="61"/>
      <c r="AO19109" s="171"/>
      <c r="AP19109" s="61"/>
      <c r="AQ19109" s="61"/>
      <c r="AR19109" s="61"/>
      <c r="AS19109" s="61"/>
      <c r="AT19109" s="61"/>
      <c r="AU19109" s="61"/>
      <c r="AV19109" s="61"/>
      <c r="AW19109" s="61"/>
      <c r="AX19109" s="61"/>
      <c r="AY19109" s="61"/>
      <c r="AZ19109" s="61"/>
      <c r="BA19109" s="61"/>
    </row>
    <row r="19110" spans="39:53" x14ac:dyDescent="0.2">
      <c r="AM19110" s="61"/>
      <c r="AN19110" s="61"/>
      <c r="AO19110" s="171"/>
      <c r="AP19110" s="61"/>
      <c r="AQ19110" s="61"/>
      <c r="AR19110" s="61"/>
      <c r="AS19110" s="61"/>
      <c r="AT19110" s="61"/>
      <c r="AU19110" s="61"/>
      <c r="AV19110" s="61"/>
      <c r="AW19110" s="61"/>
      <c r="AX19110" s="61"/>
      <c r="AY19110" s="61"/>
      <c r="AZ19110" s="61"/>
      <c r="BA19110" s="61"/>
    </row>
    <row r="19111" spans="39:53" x14ac:dyDescent="0.2">
      <c r="AM19111" s="61"/>
      <c r="AN19111" s="61"/>
      <c r="AO19111" s="171"/>
      <c r="AP19111" s="61"/>
      <c r="AQ19111" s="61"/>
      <c r="AR19111" s="61"/>
      <c r="AS19111" s="61"/>
      <c r="AT19111" s="61"/>
      <c r="AU19111" s="61"/>
      <c r="AV19111" s="61"/>
      <c r="AW19111" s="61"/>
      <c r="AX19111" s="61"/>
      <c r="AY19111" s="61"/>
      <c r="AZ19111" s="61"/>
      <c r="BA19111" s="61"/>
    </row>
    <row r="19112" spans="39:53" x14ac:dyDescent="0.2">
      <c r="AM19112" s="61"/>
      <c r="AN19112" s="61"/>
      <c r="AO19112" s="171"/>
      <c r="AP19112" s="61"/>
      <c r="AQ19112" s="61"/>
      <c r="AR19112" s="61"/>
      <c r="AS19112" s="61"/>
      <c r="AT19112" s="61"/>
      <c r="AU19112" s="61"/>
      <c r="AV19112" s="61"/>
      <c r="AW19112" s="61"/>
      <c r="AX19112" s="61"/>
      <c r="AY19112" s="61"/>
      <c r="AZ19112" s="61"/>
      <c r="BA19112" s="61"/>
    </row>
    <row r="19113" spans="39:53" x14ac:dyDescent="0.2">
      <c r="AM19113" s="61"/>
      <c r="AN19113" s="61"/>
      <c r="AO19113" s="171"/>
      <c r="AP19113" s="61"/>
      <c r="AQ19113" s="61"/>
      <c r="AR19113" s="61"/>
      <c r="AS19113" s="61"/>
      <c r="AT19113" s="61"/>
      <c r="AU19113" s="61"/>
      <c r="AV19113" s="61"/>
      <c r="AW19113" s="61"/>
      <c r="AX19113" s="61"/>
      <c r="AY19113" s="61"/>
      <c r="AZ19113" s="61"/>
      <c r="BA19113" s="61"/>
    </row>
    <row r="19114" spans="39:53" x14ac:dyDescent="0.2">
      <c r="AM19114" s="61"/>
      <c r="AN19114" s="61"/>
      <c r="AO19114" s="171"/>
      <c r="AP19114" s="61"/>
      <c r="AQ19114" s="61"/>
      <c r="AR19114" s="61"/>
      <c r="AS19114" s="61"/>
      <c r="AT19114" s="61"/>
      <c r="AU19114" s="61"/>
      <c r="AV19114" s="61"/>
      <c r="AW19114" s="61"/>
      <c r="AX19114" s="61"/>
      <c r="AY19114" s="61"/>
      <c r="AZ19114" s="61"/>
      <c r="BA19114" s="61"/>
    </row>
    <row r="19115" spans="39:53" x14ac:dyDescent="0.2">
      <c r="AM19115" s="61"/>
      <c r="AN19115" s="61"/>
      <c r="AO19115" s="171"/>
      <c r="AP19115" s="61"/>
      <c r="AQ19115" s="61"/>
      <c r="AR19115" s="61"/>
      <c r="AS19115" s="61"/>
      <c r="AT19115" s="61"/>
      <c r="AU19115" s="61"/>
      <c r="AV19115" s="61"/>
      <c r="AW19115" s="61"/>
      <c r="AX19115" s="61"/>
      <c r="AY19115" s="61"/>
      <c r="AZ19115" s="61"/>
      <c r="BA19115" s="61"/>
    </row>
    <row r="19116" spans="39:53" x14ac:dyDescent="0.2">
      <c r="AM19116" s="61"/>
      <c r="AN19116" s="61"/>
      <c r="AO19116" s="171"/>
      <c r="AP19116" s="61"/>
      <c r="AQ19116" s="61"/>
      <c r="AR19116" s="61"/>
      <c r="AS19116" s="61"/>
      <c r="AT19116" s="61"/>
      <c r="AU19116" s="61"/>
      <c r="AV19116" s="61"/>
      <c r="AW19116" s="61"/>
      <c r="AX19116" s="61"/>
      <c r="AY19116" s="61"/>
      <c r="AZ19116" s="61"/>
      <c r="BA19116" s="61"/>
    </row>
    <row r="19117" spans="39:53" x14ac:dyDescent="0.2">
      <c r="AM19117" s="61"/>
      <c r="AN19117" s="61"/>
      <c r="AO19117" s="171"/>
      <c r="AP19117" s="61"/>
      <c r="AQ19117" s="61"/>
      <c r="AR19117" s="61"/>
      <c r="AS19117" s="61"/>
      <c r="AT19117" s="61"/>
      <c r="AU19117" s="61"/>
      <c r="AV19117" s="61"/>
      <c r="AW19117" s="61"/>
      <c r="AX19117" s="61"/>
      <c r="AY19117" s="61"/>
      <c r="AZ19117" s="61"/>
      <c r="BA19117" s="61"/>
    </row>
    <row r="19118" spans="39:53" x14ac:dyDescent="0.2">
      <c r="AM19118" s="61"/>
      <c r="AN19118" s="61"/>
      <c r="AO19118" s="171"/>
      <c r="AP19118" s="61"/>
      <c r="AQ19118" s="61"/>
      <c r="AR19118" s="61"/>
      <c r="AS19118" s="61"/>
      <c r="AT19118" s="61"/>
      <c r="AU19118" s="61"/>
      <c r="AV19118" s="61"/>
      <c r="AW19118" s="61"/>
      <c r="AX19118" s="61"/>
      <c r="AY19118" s="61"/>
      <c r="AZ19118" s="61"/>
      <c r="BA19118" s="61"/>
    </row>
    <row r="19119" spans="39:53" x14ac:dyDescent="0.2">
      <c r="AM19119" s="61"/>
      <c r="AN19119" s="61"/>
      <c r="AO19119" s="171"/>
      <c r="AP19119" s="61"/>
      <c r="AQ19119" s="61"/>
      <c r="AR19119" s="61"/>
      <c r="AS19119" s="61"/>
      <c r="AT19119" s="61"/>
      <c r="AU19119" s="61"/>
      <c r="AV19119" s="61"/>
      <c r="AW19119" s="61"/>
      <c r="AX19119" s="61"/>
      <c r="AY19119" s="61"/>
      <c r="AZ19119" s="61"/>
      <c r="BA19119" s="61"/>
    </row>
    <row r="19120" spans="39:53" x14ac:dyDescent="0.2">
      <c r="AM19120" s="61"/>
      <c r="AN19120" s="61"/>
      <c r="AO19120" s="171"/>
      <c r="AP19120" s="61"/>
      <c r="AQ19120" s="61"/>
      <c r="AR19120" s="61"/>
      <c r="AS19120" s="61"/>
      <c r="AT19120" s="61"/>
      <c r="AU19120" s="61"/>
      <c r="AV19120" s="61"/>
      <c r="AW19120" s="61"/>
      <c r="AX19120" s="61"/>
      <c r="AY19120" s="61"/>
      <c r="AZ19120" s="61"/>
      <c r="BA19120" s="61"/>
    </row>
    <row r="19121" spans="39:53" x14ac:dyDescent="0.2">
      <c r="AM19121" s="61"/>
      <c r="AN19121" s="61"/>
      <c r="AO19121" s="171"/>
      <c r="AP19121" s="61"/>
      <c r="AQ19121" s="61"/>
      <c r="AR19121" s="61"/>
      <c r="AS19121" s="61"/>
      <c r="AT19121" s="61"/>
      <c r="AU19121" s="61"/>
      <c r="AV19121" s="61"/>
      <c r="AW19121" s="61"/>
      <c r="AX19121" s="61"/>
      <c r="AY19121" s="61"/>
      <c r="AZ19121" s="61"/>
      <c r="BA19121" s="61"/>
    </row>
    <row r="19122" spans="39:53" x14ac:dyDescent="0.2">
      <c r="AM19122" s="61"/>
      <c r="AN19122" s="61"/>
      <c r="AO19122" s="171"/>
      <c r="AP19122" s="61"/>
      <c r="AQ19122" s="61"/>
      <c r="AR19122" s="61"/>
      <c r="AS19122" s="61"/>
      <c r="AT19122" s="61"/>
      <c r="AU19122" s="61"/>
      <c r="AV19122" s="61"/>
      <c r="AW19122" s="61"/>
      <c r="AX19122" s="61"/>
      <c r="AY19122" s="61"/>
      <c r="AZ19122" s="61"/>
      <c r="BA19122" s="61"/>
    </row>
    <row r="19123" spans="39:53" x14ac:dyDescent="0.2">
      <c r="AM19123" s="61"/>
      <c r="AN19123" s="61"/>
      <c r="AO19123" s="171"/>
      <c r="AP19123" s="61"/>
      <c r="AQ19123" s="61"/>
      <c r="AR19123" s="61"/>
      <c r="AS19123" s="61"/>
      <c r="AT19123" s="61"/>
      <c r="AU19123" s="61"/>
      <c r="AV19123" s="61"/>
      <c r="AW19123" s="61"/>
      <c r="AX19123" s="61"/>
      <c r="AY19123" s="61"/>
      <c r="AZ19123" s="61"/>
      <c r="BA19123" s="61"/>
    </row>
    <row r="19124" spans="39:53" x14ac:dyDescent="0.2">
      <c r="AM19124" s="61"/>
      <c r="AN19124" s="61"/>
      <c r="AO19124" s="171"/>
      <c r="AP19124" s="61"/>
      <c r="AQ19124" s="61"/>
      <c r="AR19124" s="61"/>
      <c r="AS19124" s="61"/>
      <c r="AT19124" s="61"/>
      <c r="AU19124" s="61"/>
      <c r="AV19124" s="61"/>
      <c r="AW19124" s="61"/>
      <c r="AX19124" s="61"/>
      <c r="AY19124" s="61"/>
      <c r="AZ19124" s="61"/>
      <c r="BA19124" s="61"/>
    </row>
    <row r="19125" spans="39:53" x14ac:dyDescent="0.2">
      <c r="AM19125" s="61"/>
      <c r="AN19125" s="61"/>
      <c r="AO19125" s="171"/>
      <c r="AP19125" s="61"/>
      <c r="AQ19125" s="61"/>
      <c r="AR19125" s="61"/>
      <c r="AS19125" s="61"/>
      <c r="AT19125" s="61"/>
      <c r="AU19125" s="61"/>
      <c r="AV19125" s="61"/>
      <c r="AW19125" s="61"/>
      <c r="AX19125" s="61"/>
      <c r="AY19125" s="61"/>
      <c r="AZ19125" s="61"/>
      <c r="BA19125" s="61"/>
    </row>
    <row r="19126" spans="39:53" x14ac:dyDescent="0.2">
      <c r="AM19126" s="61"/>
      <c r="AN19126" s="61"/>
      <c r="AO19126" s="171"/>
      <c r="AP19126" s="61"/>
      <c r="AQ19126" s="61"/>
      <c r="AR19126" s="61"/>
      <c r="AS19126" s="61"/>
      <c r="AT19126" s="61"/>
      <c r="AU19126" s="61"/>
      <c r="AV19126" s="61"/>
      <c r="AW19126" s="61"/>
      <c r="AX19126" s="61"/>
      <c r="AY19126" s="61"/>
      <c r="AZ19126" s="61"/>
      <c r="BA19126" s="61"/>
    </row>
    <row r="19127" spans="39:53" x14ac:dyDescent="0.2">
      <c r="AM19127" s="61"/>
      <c r="AN19127" s="61"/>
      <c r="AO19127" s="171"/>
      <c r="AP19127" s="61"/>
      <c r="AQ19127" s="61"/>
      <c r="AR19127" s="61"/>
      <c r="AS19127" s="61"/>
      <c r="AT19127" s="61"/>
      <c r="AU19127" s="61"/>
      <c r="AV19127" s="61"/>
      <c r="AW19127" s="61"/>
      <c r="AX19127" s="61"/>
      <c r="AY19127" s="61"/>
      <c r="AZ19127" s="61"/>
      <c r="BA19127" s="61"/>
    </row>
    <row r="19128" spans="39:53" x14ac:dyDescent="0.2">
      <c r="AM19128" s="61"/>
      <c r="AN19128" s="61"/>
      <c r="AO19128" s="171"/>
      <c r="AP19128" s="61"/>
      <c r="AQ19128" s="61"/>
      <c r="AR19128" s="61"/>
      <c r="AS19128" s="61"/>
      <c r="AT19128" s="61"/>
      <c r="AU19128" s="61"/>
      <c r="AV19128" s="61"/>
      <c r="AW19128" s="61"/>
      <c r="AX19128" s="61"/>
      <c r="AY19128" s="61"/>
      <c r="AZ19128" s="61"/>
      <c r="BA19128" s="61"/>
    </row>
    <row r="19129" spans="39:53" x14ac:dyDescent="0.2">
      <c r="AM19129" s="61"/>
      <c r="AN19129" s="61"/>
      <c r="AO19129" s="171"/>
      <c r="AP19129" s="61"/>
      <c r="AQ19129" s="61"/>
      <c r="AR19129" s="61"/>
      <c r="AS19129" s="61"/>
      <c r="AT19129" s="61"/>
      <c r="AU19129" s="61"/>
      <c r="AV19129" s="61"/>
      <c r="AW19129" s="61"/>
      <c r="AX19129" s="61"/>
      <c r="AY19129" s="61"/>
      <c r="AZ19129" s="61"/>
      <c r="BA19129" s="61"/>
    </row>
    <row r="19130" spans="39:53" x14ac:dyDescent="0.2">
      <c r="AM19130" s="61"/>
      <c r="AN19130" s="61"/>
      <c r="AO19130" s="171"/>
      <c r="AP19130" s="61"/>
      <c r="AQ19130" s="61"/>
      <c r="AR19130" s="61"/>
      <c r="AS19130" s="61"/>
      <c r="AT19130" s="61"/>
      <c r="AU19130" s="61"/>
      <c r="AV19130" s="61"/>
      <c r="AW19130" s="61"/>
      <c r="AX19130" s="61"/>
      <c r="AY19130" s="61"/>
      <c r="AZ19130" s="61"/>
      <c r="BA19130" s="61"/>
    </row>
    <row r="19131" spans="39:53" x14ac:dyDescent="0.2">
      <c r="AM19131" s="61"/>
      <c r="AN19131" s="61"/>
      <c r="AO19131" s="171"/>
      <c r="AP19131" s="61"/>
      <c r="AQ19131" s="61"/>
      <c r="AR19131" s="61"/>
      <c r="AS19131" s="61"/>
      <c r="AT19131" s="61"/>
      <c r="AU19131" s="61"/>
      <c r="AV19131" s="61"/>
      <c r="AW19131" s="61"/>
      <c r="AX19131" s="61"/>
      <c r="AY19131" s="61"/>
      <c r="AZ19131" s="61"/>
      <c r="BA19131" s="61"/>
    </row>
    <row r="19132" spans="39:53" x14ac:dyDescent="0.2">
      <c r="AM19132" s="61"/>
      <c r="AN19132" s="61"/>
      <c r="AO19132" s="171"/>
      <c r="AP19132" s="61"/>
      <c r="AQ19132" s="61"/>
      <c r="AR19132" s="61"/>
      <c r="AS19132" s="61"/>
      <c r="AT19132" s="61"/>
      <c r="AU19132" s="61"/>
      <c r="AV19132" s="61"/>
      <c r="AW19132" s="61"/>
      <c r="AX19132" s="61"/>
      <c r="AY19132" s="61"/>
      <c r="AZ19132" s="61"/>
      <c r="BA19132" s="61"/>
    </row>
    <row r="19133" spans="39:53" x14ac:dyDescent="0.2">
      <c r="AM19133" s="61"/>
      <c r="AN19133" s="61"/>
      <c r="AO19133" s="171"/>
      <c r="AP19133" s="61"/>
      <c r="AQ19133" s="61"/>
      <c r="AR19133" s="61"/>
      <c r="AS19133" s="61"/>
      <c r="AT19133" s="61"/>
      <c r="AU19133" s="61"/>
      <c r="AV19133" s="61"/>
      <c r="AW19133" s="61"/>
      <c r="AX19133" s="61"/>
      <c r="AY19133" s="61"/>
      <c r="AZ19133" s="61"/>
      <c r="BA19133" s="61"/>
    </row>
    <row r="19134" spans="39:53" x14ac:dyDescent="0.2">
      <c r="AM19134" s="61"/>
      <c r="AN19134" s="61"/>
      <c r="AO19134" s="171"/>
      <c r="AP19134" s="61"/>
      <c r="AQ19134" s="61"/>
      <c r="AR19134" s="61"/>
      <c r="AS19134" s="61"/>
      <c r="AT19134" s="61"/>
      <c r="AU19134" s="61"/>
      <c r="AV19134" s="61"/>
      <c r="AW19134" s="61"/>
      <c r="AX19134" s="61"/>
      <c r="AY19134" s="61"/>
      <c r="AZ19134" s="61"/>
      <c r="BA19134" s="61"/>
    </row>
    <row r="19135" spans="39:53" x14ac:dyDescent="0.2">
      <c r="AM19135" s="61"/>
      <c r="AN19135" s="61"/>
      <c r="AO19135" s="171"/>
      <c r="AP19135" s="61"/>
      <c r="AQ19135" s="61"/>
      <c r="AR19135" s="61"/>
      <c r="AS19135" s="61"/>
      <c r="AT19135" s="61"/>
      <c r="AU19135" s="61"/>
      <c r="AV19135" s="61"/>
      <c r="AW19135" s="61"/>
      <c r="AX19135" s="61"/>
      <c r="AY19135" s="61"/>
      <c r="AZ19135" s="61"/>
      <c r="BA19135" s="61"/>
    </row>
    <row r="19136" spans="39:53" x14ac:dyDescent="0.2">
      <c r="AM19136" s="61"/>
      <c r="AN19136" s="61"/>
      <c r="AO19136" s="171"/>
      <c r="AP19136" s="61"/>
      <c r="AQ19136" s="61"/>
      <c r="AR19136" s="61"/>
      <c r="AS19136" s="61"/>
      <c r="AT19136" s="61"/>
      <c r="AU19136" s="61"/>
      <c r="AV19136" s="61"/>
      <c r="AW19136" s="61"/>
      <c r="AX19136" s="61"/>
      <c r="AY19136" s="61"/>
      <c r="AZ19136" s="61"/>
      <c r="BA19136" s="61"/>
    </row>
    <row r="19137" spans="39:53" x14ac:dyDescent="0.2">
      <c r="AM19137" s="61"/>
      <c r="AN19137" s="61"/>
      <c r="AO19137" s="171"/>
      <c r="AP19137" s="61"/>
      <c r="AQ19137" s="61"/>
      <c r="AR19137" s="61"/>
      <c r="AS19137" s="61"/>
      <c r="AT19137" s="61"/>
      <c r="AU19137" s="61"/>
      <c r="AV19137" s="61"/>
      <c r="AW19137" s="61"/>
      <c r="AX19137" s="61"/>
      <c r="AY19137" s="61"/>
      <c r="AZ19137" s="61"/>
      <c r="BA19137" s="61"/>
    </row>
    <row r="19138" spans="39:53" x14ac:dyDescent="0.2">
      <c r="AM19138" s="61"/>
      <c r="AN19138" s="61"/>
      <c r="AO19138" s="171"/>
      <c r="AP19138" s="61"/>
      <c r="AQ19138" s="61"/>
      <c r="AR19138" s="61"/>
      <c r="AS19138" s="61"/>
      <c r="AT19138" s="61"/>
      <c r="AU19138" s="61"/>
      <c r="AV19138" s="61"/>
      <c r="AW19138" s="61"/>
      <c r="AX19138" s="61"/>
      <c r="AY19138" s="61"/>
      <c r="AZ19138" s="61"/>
      <c r="BA19138" s="61"/>
    </row>
    <row r="19139" spans="39:53" x14ac:dyDescent="0.2">
      <c r="AM19139" s="61"/>
      <c r="AN19139" s="61"/>
      <c r="AO19139" s="171"/>
      <c r="AP19139" s="61"/>
      <c r="AQ19139" s="61"/>
      <c r="AR19139" s="61"/>
      <c r="AS19139" s="61"/>
      <c r="AT19139" s="61"/>
      <c r="AU19139" s="61"/>
      <c r="AV19139" s="61"/>
      <c r="AW19139" s="61"/>
      <c r="AX19139" s="61"/>
      <c r="AY19139" s="61"/>
      <c r="AZ19139" s="61"/>
      <c r="BA19139" s="61"/>
    </row>
    <row r="19140" spans="39:53" x14ac:dyDescent="0.2">
      <c r="AM19140" s="61"/>
      <c r="AN19140" s="61"/>
      <c r="AO19140" s="171"/>
      <c r="AP19140" s="61"/>
      <c r="AQ19140" s="61"/>
      <c r="AR19140" s="61"/>
      <c r="AS19140" s="61"/>
      <c r="AT19140" s="61"/>
      <c r="AU19140" s="61"/>
      <c r="AV19140" s="61"/>
      <c r="AW19140" s="61"/>
      <c r="AX19140" s="61"/>
      <c r="AY19140" s="61"/>
      <c r="AZ19140" s="61"/>
      <c r="BA19140" s="61"/>
    </row>
    <row r="19141" spans="39:53" x14ac:dyDescent="0.2">
      <c r="AM19141" s="61"/>
      <c r="AN19141" s="61"/>
      <c r="AO19141" s="171"/>
      <c r="AP19141" s="61"/>
      <c r="AQ19141" s="61"/>
      <c r="AR19141" s="61"/>
      <c r="AS19141" s="61"/>
      <c r="AT19141" s="61"/>
      <c r="AU19141" s="61"/>
      <c r="AV19141" s="61"/>
      <c r="AW19141" s="61"/>
      <c r="AX19141" s="61"/>
      <c r="AY19141" s="61"/>
      <c r="AZ19141" s="61"/>
      <c r="BA19141" s="61"/>
    </row>
    <row r="19142" spans="39:53" x14ac:dyDescent="0.2">
      <c r="AM19142" s="61"/>
      <c r="AN19142" s="61"/>
      <c r="AO19142" s="171"/>
      <c r="AP19142" s="61"/>
      <c r="AQ19142" s="61"/>
      <c r="AR19142" s="61"/>
      <c r="AS19142" s="61"/>
      <c r="AT19142" s="61"/>
      <c r="AU19142" s="61"/>
      <c r="AV19142" s="61"/>
      <c r="AW19142" s="61"/>
      <c r="AX19142" s="61"/>
      <c r="AY19142" s="61"/>
      <c r="AZ19142" s="61"/>
      <c r="BA19142" s="61"/>
    </row>
    <row r="19143" spans="39:53" x14ac:dyDescent="0.2">
      <c r="AM19143" s="61"/>
      <c r="AN19143" s="61"/>
      <c r="AO19143" s="171"/>
      <c r="AP19143" s="61"/>
      <c r="AQ19143" s="61"/>
      <c r="AR19143" s="61"/>
      <c r="AS19143" s="61"/>
      <c r="AT19143" s="61"/>
      <c r="AU19143" s="61"/>
      <c r="AV19143" s="61"/>
      <c r="AW19143" s="61"/>
      <c r="AX19143" s="61"/>
      <c r="AY19143" s="61"/>
      <c r="AZ19143" s="61"/>
      <c r="BA19143" s="61"/>
    </row>
    <row r="19144" spans="39:53" x14ac:dyDescent="0.2">
      <c r="AM19144" s="61"/>
      <c r="AN19144" s="61"/>
      <c r="AO19144" s="171"/>
      <c r="AP19144" s="61"/>
      <c r="AQ19144" s="61"/>
      <c r="AR19144" s="61"/>
      <c r="AS19144" s="61"/>
      <c r="AT19144" s="61"/>
      <c r="AU19144" s="61"/>
      <c r="AV19144" s="61"/>
      <c r="AW19144" s="61"/>
      <c r="AX19144" s="61"/>
      <c r="AY19144" s="61"/>
      <c r="AZ19144" s="61"/>
      <c r="BA19144" s="61"/>
    </row>
    <row r="19145" spans="39:53" x14ac:dyDescent="0.2">
      <c r="AM19145" s="61"/>
      <c r="AN19145" s="61"/>
      <c r="AO19145" s="171"/>
      <c r="AP19145" s="61"/>
      <c r="AQ19145" s="61"/>
      <c r="AR19145" s="61"/>
      <c r="AS19145" s="61"/>
      <c r="AT19145" s="61"/>
      <c r="AU19145" s="61"/>
      <c r="AV19145" s="61"/>
      <c r="AW19145" s="61"/>
      <c r="AX19145" s="61"/>
      <c r="AY19145" s="61"/>
      <c r="AZ19145" s="61"/>
      <c r="BA19145" s="61"/>
    </row>
    <row r="19146" spans="39:53" x14ac:dyDescent="0.2">
      <c r="AM19146" s="61"/>
      <c r="AN19146" s="61"/>
      <c r="AO19146" s="171"/>
      <c r="AP19146" s="61"/>
      <c r="AQ19146" s="61"/>
      <c r="AR19146" s="61"/>
      <c r="AS19146" s="61"/>
      <c r="AT19146" s="61"/>
      <c r="AU19146" s="61"/>
      <c r="AV19146" s="61"/>
      <c r="AW19146" s="61"/>
      <c r="AX19146" s="61"/>
      <c r="AY19146" s="61"/>
      <c r="AZ19146" s="61"/>
      <c r="BA19146" s="61"/>
    </row>
    <row r="19147" spans="39:53" x14ac:dyDescent="0.2">
      <c r="AM19147" s="61"/>
      <c r="AN19147" s="61"/>
      <c r="AO19147" s="171"/>
      <c r="AP19147" s="61"/>
      <c r="AQ19147" s="61"/>
      <c r="AR19147" s="61"/>
      <c r="AS19147" s="61"/>
      <c r="AT19147" s="61"/>
      <c r="AU19147" s="61"/>
      <c r="AV19147" s="61"/>
      <c r="AW19147" s="61"/>
      <c r="AX19147" s="61"/>
      <c r="AY19147" s="61"/>
      <c r="AZ19147" s="61"/>
      <c r="BA19147" s="61"/>
    </row>
    <row r="19148" spans="39:53" x14ac:dyDescent="0.2">
      <c r="AM19148" s="61"/>
      <c r="AN19148" s="61"/>
      <c r="AO19148" s="171"/>
      <c r="AP19148" s="61"/>
      <c r="AQ19148" s="61"/>
      <c r="AR19148" s="61"/>
      <c r="AS19148" s="61"/>
      <c r="AT19148" s="61"/>
      <c r="AU19148" s="61"/>
      <c r="AV19148" s="61"/>
      <c r="AW19148" s="61"/>
      <c r="AX19148" s="61"/>
      <c r="AY19148" s="61"/>
      <c r="AZ19148" s="61"/>
      <c r="BA19148" s="61"/>
    </row>
    <row r="19149" spans="39:53" x14ac:dyDescent="0.2">
      <c r="AM19149" s="61"/>
      <c r="AN19149" s="61"/>
      <c r="AO19149" s="171"/>
      <c r="AP19149" s="61"/>
      <c r="AQ19149" s="61"/>
      <c r="AR19149" s="61"/>
      <c r="AS19149" s="61"/>
      <c r="AT19149" s="61"/>
      <c r="AU19149" s="61"/>
      <c r="AV19149" s="61"/>
      <c r="AW19149" s="61"/>
      <c r="AX19149" s="61"/>
      <c r="AY19149" s="61"/>
      <c r="AZ19149" s="61"/>
      <c r="BA19149" s="61"/>
    </row>
    <row r="19150" spans="39:53" x14ac:dyDescent="0.2">
      <c r="AM19150" s="61"/>
      <c r="AN19150" s="61"/>
      <c r="AO19150" s="171"/>
      <c r="AP19150" s="61"/>
      <c r="AQ19150" s="61"/>
      <c r="AR19150" s="61"/>
      <c r="AS19150" s="61"/>
      <c r="AT19150" s="61"/>
      <c r="AU19150" s="61"/>
      <c r="AV19150" s="61"/>
      <c r="AW19150" s="61"/>
      <c r="AX19150" s="61"/>
      <c r="AY19150" s="61"/>
      <c r="AZ19150" s="61"/>
      <c r="BA19150" s="61"/>
    </row>
    <row r="19151" spans="39:53" x14ac:dyDescent="0.2">
      <c r="AM19151" s="61"/>
      <c r="AN19151" s="61"/>
      <c r="AO19151" s="171"/>
      <c r="AP19151" s="61"/>
      <c r="AQ19151" s="61"/>
      <c r="AR19151" s="61"/>
      <c r="AS19151" s="61"/>
      <c r="AT19151" s="61"/>
      <c r="AU19151" s="61"/>
      <c r="AV19151" s="61"/>
      <c r="AW19151" s="61"/>
      <c r="AX19151" s="61"/>
      <c r="AY19151" s="61"/>
      <c r="AZ19151" s="61"/>
      <c r="BA19151" s="61"/>
    </row>
    <row r="19152" spans="39:53" x14ac:dyDescent="0.2">
      <c r="AM19152" s="61"/>
      <c r="AN19152" s="61"/>
      <c r="AO19152" s="171"/>
      <c r="AP19152" s="61"/>
      <c r="AQ19152" s="61"/>
      <c r="AR19152" s="61"/>
      <c r="AS19152" s="61"/>
      <c r="AT19152" s="61"/>
      <c r="AU19152" s="61"/>
      <c r="AV19152" s="61"/>
      <c r="AW19152" s="61"/>
      <c r="AX19152" s="61"/>
      <c r="AY19152" s="61"/>
      <c r="AZ19152" s="61"/>
      <c r="BA19152" s="61"/>
    </row>
    <row r="19153" spans="39:53" x14ac:dyDescent="0.2">
      <c r="AM19153" s="61"/>
      <c r="AN19153" s="61"/>
      <c r="AO19153" s="171"/>
      <c r="AP19153" s="61"/>
      <c r="AQ19153" s="61"/>
      <c r="AR19153" s="61"/>
      <c r="AS19153" s="61"/>
      <c r="AT19153" s="61"/>
      <c r="AU19153" s="61"/>
      <c r="AV19153" s="61"/>
      <c r="AW19153" s="61"/>
      <c r="AX19153" s="61"/>
      <c r="AY19153" s="61"/>
      <c r="AZ19153" s="61"/>
      <c r="BA19153" s="61"/>
    </row>
    <row r="19154" spans="39:53" x14ac:dyDescent="0.2">
      <c r="AM19154" s="61"/>
      <c r="AN19154" s="61"/>
      <c r="AO19154" s="171"/>
      <c r="AP19154" s="61"/>
      <c r="AQ19154" s="61"/>
      <c r="AR19154" s="61"/>
      <c r="AS19154" s="61"/>
      <c r="AT19154" s="61"/>
      <c r="AU19154" s="61"/>
      <c r="AV19154" s="61"/>
      <c r="AW19154" s="61"/>
      <c r="AX19154" s="61"/>
      <c r="AY19154" s="61"/>
      <c r="AZ19154" s="61"/>
      <c r="BA19154" s="61"/>
    </row>
    <row r="19155" spans="39:53" x14ac:dyDescent="0.2">
      <c r="AM19155" s="61"/>
      <c r="AN19155" s="61"/>
      <c r="AO19155" s="171"/>
      <c r="AP19155" s="61"/>
      <c r="AQ19155" s="61"/>
      <c r="AR19155" s="61"/>
      <c r="AS19155" s="61"/>
      <c r="AT19155" s="61"/>
      <c r="AU19155" s="61"/>
      <c r="AV19155" s="61"/>
      <c r="AW19155" s="61"/>
      <c r="AX19155" s="61"/>
      <c r="AY19155" s="61"/>
      <c r="AZ19155" s="61"/>
      <c r="BA19155" s="61"/>
    </row>
    <row r="19156" spans="39:53" x14ac:dyDescent="0.2">
      <c r="AM19156" s="61"/>
      <c r="AN19156" s="61"/>
      <c r="AO19156" s="171"/>
      <c r="AP19156" s="61"/>
      <c r="AQ19156" s="61"/>
      <c r="AR19156" s="61"/>
      <c r="AS19156" s="61"/>
      <c r="AT19156" s="61"/>
      <c r="AU19156" s="61"/>
      <c r="AV19156" s="61"/>
      <c r="AW19156" s="61"/>
      <c r="AX19156" s="61"/>
      <c r="AY19156" s="61"/>
      <c r="AZ19156" s="61"/>
      <c r="BA19156" s="61"/>
    </row>
    <row r="19157" spans="39:53" x14ac:dyDescent="0.2">
      <c r="AM19157" s="61"/>
      <c r="AN19157" s="61"/>
      <c r="AO19157" s="171"/>
      <c r="AP19157" s="61"/>
      <c r="AQ19157" s="61"/>
      <c r="AR19157" s="61"/>
      <c r="AS19157" s="61"/>
      <c r="AT19157" s="61"/>
      <c r="AU19157" s="61"/>
      <c r="AV19157" s="61"/>
      <c r="AW19157" s="61"/>
      <c r="AX19157" s="61"/>
      <c r="AY19157" s="61"/>
      <c r="AZ19157" s="61"/>
      <c r="BA19157" s="61"/>
    </row>
    <row r="19158" spans="39:53" x14ac:dyDescent="0.2">
      <c r="AM19158" s="61"/>
      <c r="AN19158" s="61"/>
      <c r="AO19158" s="171"/>
      <c r="AP19158" s="61"/>
      <c r="AQ19158" s="61"/>
      <c r="AR19158" s="61"/>
      <c r="AS19158" s="61"/>
      <c r="AT19158" s="61"/>
      <c r="AU19158" s="61"/>
      <c r="AV19158" s="61"/>
      <c r="AW19158" s="61"/>
      <c r="AX19158" s="61"/>
      <c r="AY19158" s="61"/>
      <c r="AZ19158" s="61"/>
      <c r="BA19158" s="61"/>
    </row>
    <row r="19159" spans="39:53" x14ac:dyDescent="0.2">
      <c r="AM19159" s="61"/>
      <c r="AN19159" s="61"/>
      <c r="AO19159" s="171"/>
      <c r="AP19159" s="61"/>
      <c r="AQ19159" s="61"/>
      <c r="AR19159" s="61"/>
      <c r="AS19159" s="61"/>
      <c r="AT19159" s="61"/>
      <c r="AU19159" s="61"/>
      <c r="AV19159" s="61"/>
      <c r="AW19159" s="61"/>
      <c r="AX19159" s="61"/>
      <c r="AY19159" s="61"/>
      <c r="AZ19159" s="61"/>
      <c r="BA19159" s="61"/>
    </row>
    <row r="19160" spans="39:53" x14ac:dyDescent="0.2">
      <c r="AM19160" s="61"/>
      <c r="AN19160" s="61"/>
      <c r="AO19160" s="171"/>
      <c r="AP19160" s="61"/>
      <c r="AQ19160" s="61"/>
      <c r="AR19160" s="61"/>
      <c r="AS19160" s="61"/>
      <c r="AT19160" s="61"/>
      <c r="AU19160" s="61"/>
      <c r="AV19160" s="61"/>
      <c r="AW19160" s="61"/>
      <c r="AX19160" s="61"/>
      <c r="AY19160" s="61"/>
      <c r="AZ19160" s="61"/>
      <c r="BA19160" s="61"/>
    </row>
    <row r="19161" spans="39:53" x14ac:dyDescent="0.2">
      <c r="AM19161" s="61"/>
      <c r="AN19161" s="61"/>
      <c r="AO19161" s="171"/>
      <c r="AP19161" s="61"/>
      <c r="AQ19161" s="61"/>
      <c r="AR19161" s="61"/>
      <c r="AS19161" s="61"/>
      <c r="AT19161" s="61"/>
      <c r="AU19161" s="61"/>
      <c r="AV19161" s="61"/>
      <c r="AW19161" s="61"/>
      <c r="AX19161" s="61"/>
      <c r="AY19161" s="61"/>
      <c r="AZ19161" s="61"/>
      <c r="BA19161" s="61"/>
    </row>
    <row r="19162" spans="39:53" x14ac:dyDescent="0.2">
      <c r="AM19162" s="61"/>
      <c r="AN19162" s="61"/>
      <c r="AO19162" s="171"/>
      <c r="AP19162" s="61"/>
      <c r="AQ19162" s="61"/>
      <c r="AR19162" s="61"/>
      <c r="AS19162" s="61"/>
      <c r="AT19162" s="61"/>
      <c r="AU19162" s="61"/>
      <c r="AV19162" s="61"/>
      <c r="AW19162" s="61"/>
      <c r="AX19162" s="61"/>
      <c r="AY19162" s="61"/>
      <c r="AZ19162" s="61"/>
      <c r="BA19162" s="61"/>
    </row>
    <row r="19163" spans="39:53" x14ac:dyDescent="0.2">
      <c r="AM19163" s="61"/>
      <c r="AN19163" s="61"/>
      <c r="AO19163" s="171"/>
      <c r="AP19163" s="61"/>
      <c r="AQ19163" s="61"/>
      <c r="AR19163" s="61"/>
      <c r="AS19163" s="61"/>
      <c r="AT19163" s="61"/>
      <c r="AU19163" s="61"/>
      <c r="AV19163" s="61"/>
      <c r="AW19163" s="61"/>
      <c r="AX19163" s="61"/>
      <c r="AY19163" s="61"/>
      <c r="AZ19163" s="61"/>
      <c r="BA19163" s="61"/>
    </row>
    <row r="19164" spans="39:53" x14ac:dyDescent="0.2">
      <c r="AM19164" s="61"/>
      <c r="AN19164" s="61"/>
      <c r="AO19164" s="171"/>
      <c r="AP19164" s="61"/>
      <c r="AQ19164" s="61"/>
      <c r="AR19164" s="61"/>
      <c r="AS19164" s="61"/>
      <c r="AT19164" s="61"/>
      <c r="AU19164" s="61"/>
      <c r="AV19164" s="61"/>
      <c r="AW19164" s="61"/>
      <c r="AX19164" s="61"/>
      <c r="AY19164" s="61"/>
      <c r="AZ19164" s="61"/>
      <c r="BA19164" s="61"/>
    </row>
    <row r="19165" spans="39:53" x14ac:dyDescent="0.2">
      <c r="AM19165" s="61"/>
      <c r="AN19165" s="61"/>
      <c r="AO19165" s="171"/>
      <c r="AP19165" s="61"/>
      <c r="AQ19165" s="61"/>
      <c r="AR19165" s="61"/>
      <c r="AS19165" s="61"/>
      <c r="AT19165" s="61"/>
      <c r="AU19165" s="61"/>
      <c r="AV19165" s="61"/>
      <c r="AW19165" s="61"/>
      <c r="AX19165" s="61"/>
      <c r="AY19165" s="61"/>
      <c r="AZ19165" s="61"/>
      <c r="BA19165" s="61"/>
    </row>
    <row r="19166" spans="39:53" x14ac:dyDescent="0.2">
      <c r="AM19166" s="61"/>
      <c r="AN19166" s="61"/>
      <c r="AO19166" s="171"/>
      <c r="AP19166" s="61"/>
      <c r="AQ19166" s="61"/>
      <c r="AR19166" s="61"/>
      <c r="AS19166" s="61"/>
      <c r="AT19166" s="61"/>
      <c r="AU19166" s="61"/>
      <c r="AV19166" s="61"/>
      <c r="AW19166" s="61"/>
      <c r="AX19166" s="61"/>
      <c r="AY19166" s="61"/>
      <c r="AZ19166" s="61"/>
      <c r="BA19166" s="61"/>
    </row>
    <row r="19167" spans="39:53" x14ac:dyDescent="0.2">
      <c r="AM19167" s="61"/>
      <c r="AN19167" s="61"/>
      <c r="AO19167" s="171"/>
      <c r="AP19167" s="61"/>
      <c r="AQ19167" s="61"/>
      <c r="AR19167" s="61"/>
      <c r="AS19167" s="61"/>
      <c r="AT19167" s="61"/>
      <c r="AU19167" s="61"/>
      <c r="AV19167" s="61"/>
      <c r="AW19167" s="61"/>
      <c r="AX19167" s="61"/>
      <c r="AY19167" s="61"/>
      <c r="AZ19167" s="61"/>
      <c r="BA19167" s="61"/>
    </row>
    <row r="19168" spans="39:53" x14ac:dyDescent="0.2">
      <c r="AM19168" s="61"/>
      <c r="AN19168" s="61"/>
      <c r="AO19168" s="171"/>
      <c r="AP19168" s="61"/>
      <c r="AQ19168" s="61"/>
      <c r="AR19168" s="61"/>
      <c r="AS19168" s="61"/>
      <c r="AT19168" s="61"/>
      <c r="AU19168" s="61"/>
      <c r="AV19168" s="61"/>
      <c r="AW19168" s="61"/>
      <c r="AX19168" s="61"/>
      <c r="AY19168" s="61"/>
      <c r="AZ19168" s="61"/>
      <c r="BA19168" s="61"/>
    </row>
    <row r="19169" spans="39:53" x14ac:dyDescent="0.2">
      <c r="AM19169" s="61"/>
      <c r="AN19169" s="61"/>
      <c r="AO19169" s="171"/>
      <c r="AP19169" s="61"/>
      <c r="AQ19169" s="61"/>
      <c r="AR19169" s="61"/>
      <c r="AS19169" s="61"/>
      <c r="AT19169" s="61"/>
      <c r="AU19169" s="61"/>
      <c r="AV19169" s="61"/>
      <c r="AW19169" s="61"/>
      <c r="AX19169" s="61"/>
      <c r="AY19169" s="61"/>
      <c r="AZ19169" s="61"/>
      <c r="BA19169" s="61"/>
    </row>
    <row r="19170" spans="39:53" x14ac:dyDescent="0.2">
      <c r="AM19170" s="61"/>
      <c r="AN19170" s="61"/>
      <c r="AO19170" s="171"/>
      <c r="AP19170" s="61"/>
      <c r="AQ19170" s="61"/>
      <c r="AR19170" s="61"/>
      <c r="AS19170" s="61"/>
      <c r="AT19170" s="61"/>
      <c r="AU19170" s="61"/>
      <c r="AV19170" s="61"/>
      <c r="AW19170" s="61"/>
      <c r="AX19170" s="61"/>
      <c r="AY19170" s="61"/>
      <c r="AZ19170" s="61"/>
      <c r="BA19170" s="61"/>
    </row>
    <row r="19171" spans="39:53" x14ac:dyDescent="0.2">
      <c r="AM19171" s="61"/>
      <c r="AN19171" s="61"/>
      <c r="AO19171" s="171"/>
      <c r="AP19171" s="61"/>
      <c r="AQ19171" s="61"/>
      <c r="AR19171" s="61"/>
      <c r="AS19171" s="61"/>
      <c r="AT19171" s="61"/>
      <c r="AU19171" s="61"/>
      <c r="AV19171" s="61"/>
      <c r="AW19171" s="61"/>
      <c r="AX19171" s="61"/>
      <c r="AY19171" s="61"/>
      <c r="AZ19171" s="61"/>
      <c r="BA19171" s="61"/>
    </row>
    <row r="19172" spans="39:53" x14ac:dyDescent="0.2">
      <c r="AM19172" s="61"/>
      <c r="AN19172" s="61"/>
      <c r="AO19172" s="171"/>
      <c r="AP19172" s="61"/>
      <c r="AQ19172" s="61"/>
      <c r="AR19172" s="61"/>
      <c r="AS19172" s="61"/>
      <c r="AT19172" s="61"/>
      <c r="AU19172" s="61"/>
      <c r="AV19172" s="61"/>
      <c r="AW19172" s="61"/>
      <c r="AX19172" s="61"/>
      <c r="AY19172" s="61"/>
      <c r="AZ19172" s="61"/>
      <c r="BA19172" s="61"/>
    </row>
    <row r="19173" spans="39:53" x14ac:dyDescent="0.2">
      <c r="AM19173" s="61"/>
      <c r="AN19173" s="61"/>
      <c r="AO19173" s="171"/>
      <c r="AP19173" s="61"/>
      <c r="AQ19173" s="61"/>
      <c r="AR19173" s="61"/>
      <c r="AS19173" s="61"/>
      <c r="AT19173" s="61"/>
      <c r="AU19173" s="61"/>
      <c r="AV19173" s="61"/>
      <c r="AW19173" s="61"/>
      <c r="AX19173" s="61"/>
      <c r="AY19173" s="61"/>
      <c r="AZ19173" s="61"/>
      <c r="BA19173" s="61"/>
    </row>
    <row r="19174" spans="39:53" x14ac:dyDescent="0.2">
      <c r="AM19174" s="61"/>
      <c r="AN19174" s="61"/>
      <c r="AO19174" s="171"/>
      <c r="AP19174" s="61"/>
      <c r="AQ19174" s="61"/>
      <c r="AR19174" s="61"/>
      <c r="AS19174" s="61"/>
      <c r="AT19174" s="61"/>
      <c r="AU19174" s="61"/>
      <c r="AV19174" s="61"/>
      <c r="AW19174" s="61"/>
      <c r="AX19174" s="61"/>
      <c r="AY19174" s="61"/>
      <c r="AZ19174" s="61"/>
      <c r="BA19174" s="61"/>
    </row>
    <row r="19175" spans="39:53" x14ac:dyDescent="0.2">
      <c r="AM19175" s="61"/>
      <c r="AN19175" s="61"/>
      <c r="AO19175" s="171"/>
      <c r="AP19175" s="61"/>
      <c r="AQ19175" s="61"/>
      <c r="AR19175" s="61"/>
      <c r="AS19175" s="61"/>
      <c r="AT19175" s="61"/>
      <c r="AU19175" s="61"/>
      <c r="AV19175" s="61"/>
      <c r="AW19175" s="61"/>
      <c r="AX19175" s="61"/>
      <c r="AY19175" s="61"/>
      <c r="AZ19175" s="61"/>
      <c r="BA19175" s="61"/>
    </row>
    <row r="19176" spans="39:53" x14ac:dyDescent="0.2">
      <c r="AM19176" s="61"/>
      <c r="AN19176" s="61"/>
      <c r="AO19176" s="171"/>
      <c r="AP19176" s="61"/>
      <c r="AQ19176" s="61"/>
      <c r="AR19176" s="61"/>
      <c r="AS19176" s="61"/>
      <c r="AT19176" s="61"/>
      <c r="AU19176" s="61"/>
      <c r="AV19176" s="61"/>
      <c r="AW19176" s="61"/>
      <c r="AX19176" s="61"/>
      <c r="AY19176" s="61"/>
      <c r="AZ19176" s="61"/>
      <c r="BA19176" s="61"/>
    </row>
    <row r="19177" spans="39:53" x14ac:dyDescent="0.2">
      <c r="AM19177" s="61"/>
      <c r="AN19177" s="61"/>
      <c r="AO19177" s="171"/>
      <c r="AP19177" s="61"/>
      <c r="AQ19177" s="61"/>
      <c r="AR19177" s="61"/>
      <c r="AS19177" s="61"/>
      <c r="AT19177" s="61"/>
      <c r="AU19177" s="61"/>
      <c r="AV19177" s="61"/>
      <c r="AW19177" s="61"/>
      <c r="AX19177" s="61"/>
      <c r="AY19177" s="61"/>
      <c r="AZ19177" s="61"/>
      <c r="BA19177" s="61"/>
    </row>
    <row r="19178" spans="39:53" x14ac:dyDescent="0.2">
      <c r="AM19178" s="61"/>
      <c r="AN19178" s="61"/>
      <c r="AO19178" s="171"/>
      <c r="AP19178" s="61"/>
      <c r="AQ19178" s="61"/>
      <c r="AR19178" s="61"/>
      <c r="AS19178" s="61"/>
      <c r="AT19178" s="61"/>
      <c r="AU19178" s="61"/>
      <c r="AV19178" s="61"/>
      <c r="AW19178" s="61"/>
      <c r="AX19178" s="61"/>
      <c r="AY19178" s="61"/>
      <c r="AZ19178" s="61"/>
      <c r="BA19178" s="61"/>
    </row>
    <row r="19179" spans="39:53" x14ac:dyDescent="0.2">
      <c r="AM19179" s="61"/>
      <c r="AN19179" s="61"/>
      <c r="AO19179" s="171"/>
      <c r="AP19179" s="61"/>
      <c r="AQ19179" s="61"/>
      <c r="AR19179" s="61"/>
      <c r="AS19179" s="61"/>
      <c r="AT19179" s="61"/>
      <c r="AU19179" s="61"/>
      <c r="AV19179" s="61"/>
      <c r="AW19179" s="61"/>
      <c r="AX19179" s="61"/>
      <c r="AY19179" s="61"/>
      <c r="AZ19179" s="61"/>
      <c r="BA19179" s="61"/>
    </row>
    <row r="19180" spans="39:53" x14ac:dyDescent="0.2">
      <c r="AM19180" s="61"/>
      <c r="AN19180" s="61"/>
      <c r="AO19180" s="171"/>
      <c r="AP19180" s="61"/>
      <c r="AQ19180" s="61"/>
      <c r="AR19180" s="61"/>
      <c r="AS19180" s="61"/>
      <c r="AT19180" s="61"/>
      <c r="AU19180" s="61"/>
      <c r="AV19180" s="61"/>
      <c r="AW19180" s="61"/>
      <c r="AX19180" s="61"/>
      <c r="AY19180" s="61"/>
      <c r="AZ19180" s="61"/>
      <c r="BA19180" s="61"/>
    </row>
    <row r="19181" spans="39:53" x14ac:dyDescent="0.2">
      <c r="AM19181" s="61"/>
      <c r="AN19181" s="61"/>
      <c r="AO19181" s="171"/>
      <c r="AP19181" s="61"/>
      <c r="AQ19181" s="61"/>
      <c r="AR19181" s="61"/>
      <c r="AS19181" s="61"/>
      <c r="AT19181" s="61"/>
      <c r="AU19181" s="61"/>
      <c r="AV19181" s="61"/>
      <c r="AW19181" s="61"/>
      <c r="AX19181" s="61"/>
      <c r="AY19181" s="61"/>
      <c r="AZ19181" s="61"/>
      <c r="BA19181" s="61"/>
    </row>
    <row r="19182" spans="39:53" x14ac:dyDescent="0.2">
      <c r="AM19182" s="61"/>
      <c r="AN19182" s="61"/>
      <c r="AO19182" s="171"/>
      <c r="AP19182" s="61"/>
      <c r="AQ19182" s="61"/>
      <c r="AR19182" s="61"/>
      <c r="AS19182" s="61"/>
      <c r="AT19182" s="61"/>
      <c r="AU19182" s="61"/>
      <c r="AV19182" s="61"/>
      <c r="AW19182" s="61"/>
      <c r="AX19182" s="61"/>
      <c r="AY19182" s="61"/>
      <c r="AZ19182" s="61"/>
      <c r="BA19182" s="61"/>
    </row>
    <row r="19183" spans="39:53" x14ac:dyDescent="0.2">
      <c r="AM19183" s="61"/>
      <c r="AN19183" s="61"/>
      <c r="AO19183" s="171"/>
      <c r="AP19183" s="61"/>
      <c r="AQ19183" s="61"/>
      <c r="AR19183" s="61"/>
      <c r="AS19183" s="61"/>
      <c r="AT19183" s="61"/>
      <c r="AU19183" s="61"/>
      <c r="AV19183" s="61"/>
      <c r="AW19183" s="61"/>
      <c r="AX19183" s="61"/>
      <c r="AY19183" s="61"/>
      <c r="AZ19183" s="61"/>
      <c r="BA19183" s="61"/>
    </row>
    <row r="19184" spans="39:53" x14ac:dyDescent="0.2">
      <c r="AM19184" s="61"/>
      <c r="AN19184" s="61"/>
      <c r="AO19184" s="171"/>
      <c r="AP19184" s="61"/>
      <c r="AQ19184" s="61"/>
      <c r="AR19184" s="61"/>
      <c r="AS19184" s="61"/>
      <c r="AT19184" s="61"/>
      <c r="AU19184" s="61"/>
      <c r="AV19184" s="61"/>
      <c r="AW19184" s="61"/>
      <c r="AX19184" s="61"/>
      <c r="AY19184" s="61"/>
      <c r="AZ19184" s="61"/>
      <c r="BA19184" s="61"/>
    </row>
    <row r="19185" spans="39:53" x14ac:dyDescent="0.2">
      <c r="AM19185" s="61"/>
      <c r="AN19185" s="61"/>
      <c r="AO19185" s="171"/>
      <c r="AP19185" s="61"/>
      <c r="AQ19185" s="61"/>
      <c r="AR19185" s="61"/>
      <c r="AS19185" s="61"/>
      <c r="AT19185" s="61"/>
      <c r="AU19185" s="61"/>
      <c r="AV19185" s="61"/>
      <c r="AW19185" s="61"/>
      <c r="AX19185" s="61"/>
      <c r="AY19185" s="61"/>
      <c r="AZ19185" s="61"/>
      <c r="BA19185" s="61"/>
    </row>
    <row r="19186" spans="39:53" x14ac:dyDescent="0.2">
      <c r="AM19186" s="61"/>
      <c r="AN19186" s="61"/>
      <c r="AO19186" s="171"/>
      <c r="AP19186" s="61"/>
      <c r="AQ19186" s="61"/>
      <c r="AR19186" s="61"/>
      <c r="AS19186" s="61"/>
      <c r="AT19186" s="61"/>
      <c r="AU19186" s="61"/>
      <c r="AV19186" s="61"/>
      <c r="AW19186" s="61"/>
      <c r="AX19186" s="61"/>
      <c r="AY19186" s="61"/>
      <c r="AZ19186" s="61"/>
      <c r="BA19186" s="61"/>
    </row>
    <row r="19187" spans="39:53" x14ac:dyDescent="0.2">
      <c r="AM19187" s="61"/>
      <c r="AN19187" s="61"/>
      <c r="AO19187" s="171"/>
      <c r="AP19187" s="61"/>
      <c r="AQ19187" s="61"/>
      <c r="AR19187" s="61"/>
      <c r="AS19187" s="61"/>
      <c r="AT19187" s="61"/>
      <c r="AU19187" s="61"/>
      <c r="AV19187" s="61"/>
      <c r="AW19187" s="61"/>
      <c r="AX19187" s="61"/>
      <c r="AY19187" s="61"/>
      <c r="AZ19187" s="61"/>
      <c r="BA19187" s="61"/>
    </row>
    <row r="19188" spans="39:53" x14ac:dyDescent="0.2">
      <c r="AM19188" s="61"/>
      <c r="AN19188" s="61"/>
      <c r="AO19188" s="171"/>
      <c r="AP19188" s="61"/>
      <c r="AQ19188" s="61"/>
      <c r="AR19188" s="61"/>
      <c r="AS19188" s="61"/>
      <c r="AT19188" s="61"/>
      <c r="AU19188" s="61"/>
      <c r="AV19188" s="61"/>
      <c r="AW19188" s="61"/>
      <c r="AX19188" s="61"/>
      <c r="AY19188" s="61"/>
      <c r="AZ19188" s="61"/>
      <c r="BA19188" s="61"/>
    </row>
    <row r="19189" spans="39:53" x14ac:dyDescent="0.2">
      <c r="AM19189" s="61"/>
      <c r="AN19189" s="61"/>
      <c r="AO19189" s="171"/>
      <c r="AP19189" s="61"/>
      <c r="AQ19189" s="61"/>
      <c r="AR19189" s="61"/>
      <c r="AS19189" s="61"/>
      <c r="AT19189" s="61"/>
      <c r="AU19189" s="61"/>
      <c r="AV19189" s="61"/>
      <c r="AW19189" s="61"/>
      <c r="AX19189" s="61"/>
      <c r="AY19189" s="61"/>
      <c r="AZ19189" s="61"/>
      <c r="BA19189" s="61"/>
    </row>
    <row r="19190" spans="39:53" x14ac:dyDescent="0.2">
      <c r="AM19190" s="61"/>
      <c r="AN19190" s="61"/>
      <c r="AO19190" s="171"/>
      <c r="AP19190" s="61"/>
      <c r="AQ19190" s="61"/>
      <c r="AR19190" s="61"/>
      <c r="AS19190" s="61"/>
      <c r="AT19190" s="61"/>
      <c r="AU19190" s="61"/>
      <c r="AV19190" s="61"/>
      <c r="AW19190" s="61"/>
      <c r="AX19190" s="61"/>
      <c r="AY19190" s="61"/>
      <c r="AZ19190" s="61"/>
      <c r="BA19190" s="61"/>
    </row>
    <row r="19191" spans="39:53" x14ac:dyDescent="0.2">
      <c r="AM19191" s="61"/>
      <c r="AN19191" s="61"/>
      <c r="AO19191" s="171"/>
      <c r="AP19191" s="61"/>
      <c r="AQ19191" s="61"/>
      <c r="AR19191" s="61"/>
      <c r="AS19191" s="61"/>
      <c r="AT19191" s="61"/>
      <c r="AU19191" s="61"/>
      <c r="AV19191" s="61"/>
      <c r="AW19191" s="61"/>
      <c r="AX19191" s="61"/>
      <c r="AY19191" s="61"/>
      <c r="AZ19191" s="61"/>
      <c r="BA19191" s="61"/>
    </row>
    <row r="19192" spans="39:53" x14ac:dyDescent="0.2">
      <c r="AM19192" s="61"/>
      <c r="AN19192" s="61"/>
      <c r="AO19192" s="171"/>
      <c r="AP19192" s="61"/>
      <c r="AQ19192" s="61"/>
      <c r="AR19192" s="61"/>
      <c r="AS19192" s="61"/>
      <c r="AT19192" s="61"/>
      <c r="AU19192" s="61"/>
      <c r="AV19192" s="61"/>
      <c r="AW19192" s="61"/>
      <c r="AX19192" s="61"/>
      <c r="AY19192" s="61"/>
      <c r="AZ19192" s="61"/>
      <c r="BA19192" s="61"/>
    </row>
    <row r="19193" spans="39:53" x14ac:dyDescent="0.2">
      <c r="AM19193" s="61"/>
      <c r="AN19193" s="61"/>
      <c r="AO19193" s="171"/>
      <c r="AP19193" s="61"/>
      <c r="AQ19193" s="61"/>
      <c r="AR19193" s="61"/>
      <c r="AS19193" s="61"/>
      <c r="AT19193" s="61"/>
      <c r="AU19193" s="61"/>
      <c r="AV19193" s="61"/>
      <c r="AW19193" s="61"/>
      <c r="AX19193" s="61"/>
      <c r="AY19193" s="61"/>
      <c r="AZ19193" s="61"/>
      <c r="BA19193" s="61"/>
    </row>
    <row r="19194" spans="39:53" x14ac:dyDescent="0.2">
      <c r="AM19194" s="61"/>
      <c r="AN19194" s="61"/>
      <c r="AO19194" s="171"/>
      <c r="AP19194" s="61"/>
      <c r="AQ19194" s="61"/>
      <c r="AR19194" s="61"/>
      <c r="AS19194" s="61"/>
      <c r="AT19194" s="61"/>
      <c r="AU19194" s="61"/>
      <c r="AV19194" s="61"/>
      <c r="AW19194" s="61"/>
      <c r="AX19194" s="61"/>
      <c r="AY19194" s="61"/>
      <c r="AZ19194" s="61"/>
      <c r="BA19194" s="61"/>
    </row>
    <row r="19195" spans="39:53" x14ac:dyDescent="0.2">
      <c r="AM19195" s="61"/>
      <c r="AN19195" s="61"/>
      <c r="AO19195" s="171"/>
      <c r="AP19195" s="61"/>
      <c r="AQ19195" s="61"/>
      <c r="AR19195" s="61"/>
      <c r="AS19195" s="61"/>
      <c r="AT19195" s="61"/>
      <c r="AU19195" s="61"/>
      <c r="AV19195" s="61"/>
      <c r="AW19195" s="61"/>
      <c r="AX19195" s="61"/>
      <c r="AY19195" s="61"/>
      <c r="AZ19195" s="61"/>
      <c r="BA19195" s="61"/>
    </row>
    <row r="19196" spans="39:53" x14ac:dyDescent="0.2">
      <c r="AM19196" s="61"/>
      <c r="AN19196" s="61"/>
      <c r="AO19196" s="171"/>
      <c r="AP19196" s="61"/>
      <c r="AQ19196" s="61"/>
      <c r="AR19196" s="61"/>
      <c r="AS19196" s="61"/>
      <c r="AT19196" s="61"/>
      <c r="AU19196" s="61"/>
      <c r="AV19196" s="61"/>
      <c r="AW19196" s="61"/>
      <c r="AX19196" s="61"/>
      <c r="AY19196" s="61"/>
      <c r="AZ19196" s="61"/>
      <c r="BA19196" s="61"/>
    </row>
    <row r="19197" spans="39:53" x14ac:dyDescent="0.2">
      <c r="AM19197" s="61"/>
      <c r="AN19197" s="61"/>
      <c r="AO19197" s="171"/>
      <c r="AP19197" s="61"/>
      <c r="AQ19197" s="61"/>
      <c r="AR19197" s="61"/>
      <c r="AS19197" s="61"/>
      <c r="AT19197" s="61"/>
      <c r="AU19197" s="61"/>
      <c r="AV19197" s="61"/>
      <c r="AW19197" s="61"/>
      <c r="AX19197" s="61"/>
      <c r="AY19197" s="61"/>
      <c r="AZ19197" s="61"/>
      <c r="BA19197" s="61"/>
    </row>
    <row r="19198" spans="39:53" x14ac:dyDescent="0.2">
      <c r="AM19198" s="61"/>
      <c r="AN19198" s="61"/>
      <c r="AO19198" s="171"/>
      <c r="AP19198" s="61"/>
      <c r="AQ19198" s="61"/>
      <c r="AR19198" s="61"/>
      <c r="AS19198" s="61"/>
      <c r="AT19198" s="61"/>
      <c r="AU19198" s="61"/>
      <c r="AV19198" s="61"/>
      <c r="AW19198" s="61"/>
      <c r="AX19198" s="61"/>
      <c r="AY19198" s="61"/>
      <c r="AZ19198" s="61"/>
      <c r="BA19198" s="61"/>
    </row>
    <row r="19199" spans="39:53" x14ac:dyDescent="0.2">
      <c r="AM19199" s="61"/>
      <c r="AN19199" s="61"/>
      <c r="AO19199" s="171"/>
      <c r="AP19199" s="61"/>
      <c r="AQ19199" s="61"/>
      <c r="AR19199" s="61"/>
      <c r="AS19199" s="61"/>
      <c r="AT19199" s="61"/>
      <c r="AU19199" s="61"/>
      <c r="AV19199" s="61"/>
      <c r="AW19199" s="61"/>
      <c r="AX19199" s="61"/>
      <c r="AY19199" s="61"/>
      <c r="AZ19199" s="61"/>
      <c r="BA19199" s="61"/>
    </row>
    <row r="19200" spans="39:53" x14ac:dyDescent="0.2">
      <c r="AM19200" s="61"/>
      <c r="AN19200" s="61"/>
      <c r="AO19200" s="171"/>
      <c r="AP19200" s="61"/>
      <c r="AQ19200" s="61"/>
      <c r="AR19200" s="61"/>
      <c r="AS19200" s="61"/>
      <c r="AT19200" s="61"/>
      <c r="AU19200" s="61"/>
      <c r="AV19200" s="61"/>
      <c r="AW19200" s="61"/>
      <c r="AX19200" s="61"/>
      <c r="AY19200" s="61"/>
      <c r="AZ19200" s="61"/>
      <c r="BA19200" s="61"/>
    </row>
    <row r="19201" spans="39:53" x14ac:dyDescent="0.2">
      <c r="AM19201" s="61"/>
      <c r="AN19201" s="61"/>
      <c r="AO19201" s="171"/>
      <c r="AP19201" s="61"/>
      <c r="AQ19201" s="61"/>
      <c r="AR19201" s="61"/>
      <c r="AS19201" s="61"/>
      <c r="AT19201" s="61"/>
      <c r="AU19201" s="61"/>
      <c r="AV19201" s="61"/>
      <c r="AW19201" s="61"/>
      <c r="AX19201" s="61"/>
      <c r="AY19201" s="61"/>
      <c r="AZ19201" s="61"/>
      <c r="BA19201" s="61"/>
    </row>
    <row r="19202" spans="39:53" x14ac:dyDescent="0.2">
      <c r="AM19202" s="61"/>
      <c r="AN19202" s="61"/>
      <c r="AO19202" s="171"/>
      <c r="AP19202" s="61"/>
      <c r="AQ19202" s="61"/>
      <c r="AR19202" s="61"/>
      <c r="AS19202" s="61"/>
      <c r="AT19202" s="61"/>
      <c r="AU19202" s="61"/>
      <c r="AV19202" s="61"/>
      <c r="AW19202" s="61"/>
      <c r="AX19202" s="61"/>
      <c r="AY19202" s="61"/>
      <c r="AZ19202" s="61"/>
      <c r="BA19202" s="61"/>
    </row>
    <row r="19203" spans="39:53" x14ac:dyDescent="0.2">
      <c r="AM19203" s="61"/>
      <c r="AN19203" s="61"/>
      <c r="AO19203" s="171"/>
      <c r="AP19203" s="61"/>
      <c r="AQ19203" s="61"/>
      <c r="AR19203" s="61"/>
      <c r="AS19203" s="61"/>
      <c r="AT19203" s="61"/>
      <c r="AU19203" s="61"/>
      <c r="AV19203" s="61"/>
      <c r="AW19203" s="61"/>
      <c r="AX19203" s="61"/>
      <c r="AY19203" s="61"/>
      <c r="AZ19203" s="61"/>
      <c r="BA19203" s="61"/>
    </row>
    <row r="19204" spans="39:53" x14ac:dyDescent="0.2">
      <c r="AM19204" s="61"/>
      <c r="AN19204" s="61"/>
      <c r="AO19204" s="171"/>
      <c r="AP19204" s="61"/>
      <c r="AQ19204" s="61"/>
      <c r="AR19204" s="61"/>
      <c r="AS19204" s="61"/>
      <c r="AT19204" s="61"/>
      <c r="AU19204" s="61"/>
      <c r="AV19204" s="61"/>
      <c r="AW19204" s="61"/>
      <c r="AX19204" s="61"/>
      <c r="AY19204" s="61"/>
      <c r="AZ19204" s="61"/>
      <c r="BA19204" s="61"/>
    </row>
    <row r="19205" spans="39:53" x14ac:dyDescent="0.2">
      <c r="AM19205" s="61"/>
      <c r="AN19205" s="61"/>
      <c r="AO19205" s="171"/>
      <c r="AP19205" s="61"/>
      <c r="AQ19205" s="61"/>
      <c r="AR19205" s="61"/>
      <c r="AS19205" s="61"/>
      <c r="AT19205" s="61"/>
      <c r="AU19205" s="61"/>
      <c r="AV19205" s="61"/>
      <c r="AW19205" s="61"/>
      <c r="AX19205" s="61"/>
      <c r="AY19205" s="61"/>
      <c r="AZ19205" s="61"/>
      <c r="BA19205" s="61"/>
    </row>
    <row r="19206" spans="39:53" x14ac:dyDescent="0.2">
      <c r="AM19206" s="61"/>
      <c r="AN19206" s="61"/>
      <c r="AO19206" s="171"/>
      <c r="AP19206" s="61"/>
      <c r="AQ19206" s="61"/>
      <c r="AR19206" s="61"/>
      <c r="AS19206" s="61"/>
      <c r="AT19206" s="61"/>
      <c r="AU19206" s="61"/>
      <c r="AV19206" s="61"/>
      <c r="AW19206" s="61"/>
      <c r="AX19206" s="61"/>
      <c r="AY19206" s="61"/>
      <c r="AZ19206" s="61"/>
      <c r="BA19206" s="61"/>
    </row>
    <row r="19207" spans="39:53" x14ac:dyDescent="0.2">
      <c r="AM19207" s="61"/>
      <c r="AN19207" s="61"/>
      <c r="AO19207" s="171"/>
      <c r="AP19207" s="61"/>
      <c r="AQ19207" s="61"/>
      <c r="AR19207" s="61"/>
      <c r="AS19207" s="61"/>
      <c r="AT19207" s="61"/>
      <c r="AU19207" s="61"/>
      <c r="AV19207" s="61"/>
      <c r="AW19207" s="61"/>
      <c r="AX19207" s="61"/>
      <c r="AY19207" s="61"/>
      <c r="AZ19207" s="61"/>
      <c r="BA19207" s="61"/>
    </row>
    <row r="19208" spans="39:53" x14ac:dyDescent="0.2">
      <c r="AM19208" s="61"/>
      <c r="AN19208" s="61"/>
      <c r="AO19208" s="171"/>
      <c r="AP19208" s="61"/>
      <c r="AQ19208" s="61"/>
      <c r="AR19208" s="61"/>
      <c r="AS19208" s="61"/>
      <c r="AT19208" s="61"/>
      <c r="AU19208" s="61"/>
      <c r="AV19208" s="61"/>
      <c r="AW19208" s="61"/>
      <c r="AX19208" s="61"/>
      <c r="AY19208" s="61"/>
      <c r="AZ19208" s="61"/>
      <c r="BA19208" s="61"/>
    </row>
    <row r="19209" spans="39:53" x14ac:dyDescent="0.2">
      <c r="AM19209" s="61"/>
      <c r="AN19209" s="61"/>
      <c r="AO19209" s="171"/>
      <c r="AP19209" s="61"/>
      <c r="AQ19209" s="61"/>
      <c r="AR19209" s="61"/>
      <c r="AS19209" s="61"/>
      <c r="AT19209" s="61"/>
      <c r="AU19209" s="61"/>
      <c r="AV19209" s="61"/>
      <c r="AW19209" s="61"/>
      <c r="AX19209" s="61"/>
      <c r="AY19209" s="61"/>
      <c r="AZ19209" s="61"/>
      <c r="BA19209" s="61"/>
    </row>
    <row r="19210" spans="39:53" x14ac:dyDescent="0.2">
      <c r="AM19210" s="61"/>
      <c r="AN19210" s="61"/>
      <c r="AO19210" s="171"/>
      <c r="AP19210" s="61"/>
      <c r="AQ19210" s="61"/>
      <c r="AR19210" s="61"/>
      <c r="AS19210" s="61"/>
      <c r="AT19210" s="61"/>
      <c r="AU19210" s="61"/>
      <c r="AV19210" s="61"/>
      <c r="AW19210" s="61"/>
      <c r="AX19210" s="61"/>
      <c r="AY19210" s="61"/>
      <c r="AZ19210" s="61"/>
      <c r="BA19210" s="61"/>
    </row>
    <row r="19211" spans="39:53" x14ac:dyDescent="0.2">
      <c r="AM19211" s="61"/>
      <c r="AN19211" s="61"/>
      <c r="AO19211" s="171"/>
      <c r="AP19211" s="61"/>
      <c r="AQ19211" s="61"/>
      <c r="AR19211" s="61"/>
      <c r="AS19211" s="61"/>
      <c r="AT19211" s="61"/>
      <c r="AU19211" s="61"/>
      <c r="AV19211" s="61"/>
      <c r="AW19211" s="61"/>
      <c r="AX19211" s="61"/>
      <c r="AY19211" s="61"/>
      <c r="AZ19211" s="61"/>
      <c r="BA19211" s="61"/>
    </row>
    <row r="19212" spans="39:53" x14ac:dyDescent="0.2">
      <c r="AM19212" s="61"/>
      <c r="AN19212" s="61"/>
      <c r="AO19212" s="171"/>
      <c r="AP19212" s="61"/>
      <c r="AQ19212" s="61"/>
      <c r="AR19212" s="61"/>
      <c r="AS19212" s="61"/>
      <c r="AT19212" s="61"/>
      <c r="AU19212" s="61"/>
      <c r="AV19212" s="61"/>
      <c r="AW19212" s="61"/>
      <c r="AX19212" s="61"/>
      <c r="AY19212" s="61"/>
      <c r="AZ19212" s="61"/>
      <c r="BA19212" s="61"/>
    </row>
    <row r="19213" spans="39:53" x14ac:dyDescent="0.2">
      <c r="AM19213" s="61"/>
      <c r="AN19213" s="61"/>
      <c r="AO19213" s="171"/>
      <c r="AP19213" s="61"/>
      <c r="AQ19213" s="61"/>
      <c r="AR19213" s="61"/>
      <c r="AS19213" s="61"/>
      <c r="AT19213" s="61"/>
      <c r="AU19213" s="61"/>
      <c r="AV19213" s="61"/>
      <c r="AW19213" s="61"/>
      <c r="AX19213" s="61"/>
      <c r="AY19213" s="61"/>
      <c r="AZ19213" s="61"/>
      <c r="BA19213" s="61"/>
    </row>
    <row r="19214" spans="39:53" x14ac:dyDescent="0.2">
      <c r="AM19214" s="61"/>
      <c r="AN19214" s="61"/>
      <c r="AO19214" s="171"/>
      <c r="AP19214" s="61"/>
      <c r="AQ19214" s="61"/>
      <c r="AR19214" s="61"/>
      <c r="AS19214" s="61"/>
      <c r="AT19214" s="61"/>
      <c r="AU19214" s="61"/>
      <c r="AV19214" s="61"/>
      <c r="AW19214" s="61"/>
      <c r="AX19214" s="61"/>
      <c r="AY19214" s="61"/>
      <c r="AZ19214" s="61"/>
      <c r="BA19214" s="61"/>
    </row>
    <row r="19215" spans="39:53" x14ac:dyDescent="0.2">
      <c r="AM19215" s="61"/>
      <c r="AN19215" s="61"/>
      <c r="AO19215" s="171"/>
      <c r="AP19215" s="61"/>
      <c r="AQ19215" s="61"/>
      <c r="AR19215" s="61"/>
      <c r="AS19215" s="61"/>
      <c r="AT19215" s="61"/>
      <c r="AU19215" s="61"/>
      <c r="AV19215" s="61"/>
      <c r="AW19215" s="61"/>
      <c r="AX19215" s="61"/>
      <c r="AY19215" s="61"/>
      <c r="AZ19215" s="61"/>
      <c r="BA19215" s="61"/>
    </row>
    <row r="19216" spans="39:53" x14ac:dyDescent="0.2">
      <c r="AM19216" s="61"/>
      <c r="AN19216" s="61"/>
      <c r="AO19216" s="171"/>
      <c r="AP19216" s="61"/>
      <c r="AQ19216" s="61"/>
      <c r="AR19216" s="61"/>
      <c r="AS19216" s="61"/>
      <c r="AT19216" s="61"/>
      <c r="AU19216" s="61"/>
      <c r="AV19216" s="61"/>
      <c r="AW19216" s="61"/>
      <c r="AX19216" s="61"/>
      <c r="AY19216" s="61"/>
      <c r="AZ19216" s="61"/>
      <c r="BA19216" s="61"/>
    </row>
    <row r="19217" spans="39:53" x14ac:dyDescent="0.2">
      <c r="AM19217" s="61"/>
      <c r="AN19217" s="61"/>
      <c r="AO19217" s="171"/>
      <c r="AP19217" s="61"/>
      <c r="AQ19217" s="61"/>
      <c r="AR19217" s="61"/>
      <c r="AS19217" s="61"/>
      <c r="AT19217" s="61"/>
      <c r="AU19217" s="61"/>
      <c r="AV19217" s="61"/>
      <c r="AW19217" s="61"/>
      <c r="AX19217" s="61"/>
      <c r="AY19217" s="61"/>
      <c r="AZ19217" s="61"/>
      <c r="BA19217" s="61"/>
    </row>
    <row r="19218" spans="39:53" x14ac:dyDescent="0.2">
      <c r="AM19218" s="61"/>
      <c r="AN19218" s="61"/>
      <c r="AO19218" s="171"/>
      <c r="AP19218" s="61"/>
      <c r="AQ19218" s="61"/>
      <c r="AR19218" s="61"/>
      <c r="AS19218" s="61"/>
      <c r="AT19218" s="61"/>
      <c r="AU19218" s="61"/>
      <c r="AV19218" s="61"/>
      <c r="AW19218" s="61"/>
      <c r="AX19218" s="61"/>
      <c r="AY19218" s="61"/>
      <c r="AZ19218" s="61"/>
      <c r="BA19218" s="61"/>
    </row>
    <row r="19219" spans="39:53" x14ac:dyDescent="0.2">
      <c r="AM19219" s="61"/>
      <c r="AN19219" s="61"/>
      <c r="AO19219" s="171"/>
      <c r="AP19219" s="61"/>
      <c r="AQ19219" s="61"/>
      <c r="AR19219" s="61"/>
      <c r="AS19219" s="61"/>
      <c r="AT19219" s="61"/>
      <c r="AU19219" s="61"/>
      <c r="AV19219" s="61"/>
      <c r="AW19219" s="61"/>
      <c r="AX19219" s="61"/>
      <c r="AY19219" s="61"/>
      <c r="AZ19219" s="61"/>
      <c r="BA19219" s="61"/>
    </row>
    <row r="19220" spans="39:53" x14ac:dyDescent="0.2">
      <c r="AM19220" s="61"/>
      <c r="AN19220" s="61"/>
      <c r="AO19220" s="171"/>
      <c r="AP19220" s="61"/>
      <c r="AQ19220" s="61"/>
      <c r="AR19220" s="61"/>
      <c r="AS19220" s="61"/>
      <c r="AT19220" s="61"/>
      <c r="AU19220" s="61"/>
      <c r="AV19220" s="61"/>
      <c r="AW19220" s="61"/>
      <c r="AX19220" s="61"/>
      <c r="AY19220" s="61"/>
      <c r="AZ19220" s="61"/>
      <c r="BA19220" s="61"/>
    </row>
    <row r="19221" spans="39:53" x14ac:dyDescent="0.2">
      <c r="AM19221" s="61"/>
      <c r="AN19221" s="61"/>
      <c r="AO19221" s="171"/>
      <c r="AP19221" s="61"/>
      <c r="AQ19221" s="61"/>
      <c r="AR19221" s="61"/>
      <c r="AS19221" s="61"/>
      <c r="AT19221" s="61"/>
      <c r="AU19221" s="61"/>
      <c r="AV19221" s="61"/>
      <c r="AW19221" s="61"/>
      <c r="AX19221" s="61"/>
      <c r="AY19221" s="61"/>
      <c r="AZ19221" s="61"/>
      <c r="BA19221" s="61"/>
    </row>
    <row r="19222" spans="39:53" x14ac:dyDescent="0.2">
      <c r="AM19222" s="61"/>
      <c r="AN19222" s="61"/>
      <c r="AO19222" s="171"/>
      <c r="AP19222" s="61"/>
      <c r="AQ19222" s="61"/>
      <c r="AR19222" s="61"/>
      <c r="AS19222" s="61"/>
      <c r="AT19222" s="61"/>
      <c r="AU19222" s="61"/>
      <c r="AV19222" s="61"/>
      <c r="AW19222" s="61"/>
      <c r="AX19222" s="61"/>
      <c r="AY19222" s="61"/>
      <c r="AZ19222" s="61"/>
      <c r="BA19222" s="61"/>
    </row>
    <row r="19223" spans="39:53" x14ac:dyDescent="0.2">
      <c r="AM19223" s="61"/>
      <c r="AN19223" s="61"/>
      <c r="AO19223" s="171"/>
      <c r="AP19223" s="61"/>
      <c r="AQ19223" s="61"/>
      <c r="AR19223" s="61"/>
      <c r="AS19223" s="61"/>
      <c r="AT19223" s="61"/>
      <c r="AU19223" s="61"/>
      <c r="AV19223" s="61"/>
      <c r="AW19223" s="61"/>
      <c r="AX19223" s="61"/>
      <c r="AY19223" s="61"/>
      <c r="AZ19223" s="61"/>
      <c r="BA19223" s="61"/>
    </row>
    <row r="19224" spans="39:53" x14ac:dyDescent="0.2">
      <c r="AM19224" s="61"/>
      <c r="AN19224" s="61"/>
      <c r="AO19224" s="171"/>
      <c r="AP19224" s="61"/>
      <c r="AQ19224" s="61"/>
      <c r="AR19224" s="61"/>
      <c r="AS19224" s="61"/>
      <c r="AT19224" s="61"/>
      <c r="AU19224" s="61"/>
      <c r="AV19224" s="61"/>
      <c r="AW19224" s="61"/>
      <c r="AX19224" s="61"/>
      <c r="AY19224" s="61"/>
      <c r="AZ19224" s="61"/>
      <c r="BA19224" s="61"/>
    </row>
    <row r="19225" spans="39:53" x14ac:dyDescent="0.2">
      <c r="AM19225" s="61"/>
      <c r="AN19225" s="61"/>
      <c r="AO19225" s="171"/>
      <c r="AP19225" s="61"/>
      <c r="AQ19225" s="61"/>
      <c r="AR19225" s="61"/>
      <c r="AS19225" s="61"/>
      <c r="AT19225" s="61"/>
      <c r="AU19225" s="61"/>
      <c r="AV19225" s="61"/>
      <c r="AW19225" s="61"/>
      <c r="AX19225" s="61"/>
      <c r="AY19225" s="61"/>
      <c r="AZ19225" s="61"/>
      <c r="BA19225" s="61"/>
    </row>
    <row r="19226" spans="39:53" x14ac:dyDescent="0.2">
      <c r="AM19226" s="61"/>
      <c r="AN19226" s="61"/>
      <c r="AO19226" s="171"/>
      <c r="AP19226" s="61"/>
      <c r="AQ19226" s="61"/>
      <c r="AR19226" s="61"/>
      <c r="AS19226" s="61"/>
      <c r="AT19226" s="61"/>
      <c r="AU19226" s="61"/>
      <c r="AV19226" s="61"/>
      <c r="AW19226" s="61"/>
      <c r="AX19226" s="61"/>
      <c r="AY19226" s="61"/>
      <c r="AZ19226" s="61"/>
      <c r="BA19226" s="61"/>
    </row>
    <row r="19227" spans="39:53" x14ac:dyDescent="0.2">
      <c r="AM19227" s="61"/>
      <c r="AN19227" s="61"/>
      <c r="AO19227" s="171"/>
      <c r="AP19227" s="61"/>
      <c r="AQ19227" s="61"/>
      <c r="AR19227" s="61"/>
      <c r="AS19227" s="61"/>
      <c r="AT19227" s="61"/>
      <c r="AU19227" s="61"/>
      <c r="AV19227" s="61"/>
      <c r="AW19227" s="61"/>
      <c r="AX19227" s="61"/>
      <c r="AY19227" s="61"/>
      <c r="AZ19227" s="61"/>
      <c r="BA19227" s="61"/>
    </row>
    <row r="19228" spans="39:53" x14ac:dyDescent="0.2">
      <c r="AM19228" s="61"/>
      <c r="AN19228" s="61"/>
      <c r="AO19228" s="171"/>
      <c r="AP19228" s="61"/>
      <c r="AQ19228" s="61"/>
      <c r="AR19228" s="61"/>
      <c r="AS19228" s="61"/>
      <c r="AT19228" s="61"/>
      <c r="AU19228" s="61"/>
      <c r="AV19228" s="61"/>
      <c r="AW19228" s="61"/>
      <c r="AX19228" s="61"/>
      <c r="AY19228" s="61"/>
      <c r="AZ19228" s="61"/>
      <c r="BA19228" s="61"/>
    </row>
    <row r="19229" spans="39:53" x14ac:dyDescent="0.2">
      <c r="AM19229" s="61"/>
      <c r="AN19229" s="61"/>
      <c r="AO19229" s="171"/>
      <c r="AP19229" s="61"/>
      <c r="AQ19229" s="61"/>
      <c r="AR19229" s="61"/>
      <c r="AS19229" s="61"/>
      <c r="AT19229" s="61"/>
      <c r="AU19229" s="61"/>
      <c r="AV19229" s="61"/>
      <c r="AW19229" s="61"/>
      <c r="AX19229" s="61"/>
      <c r="AY19229" s="61"/>
      <c r="AZ19229" s="61"/>
      <c r="BA19229" s="61"/>
    </row>
    <row r="19230" spans="39:53" x14ac:dyDescent="0.2">
      <c r="AM19230" s="61"/>
      <c r="AN19230" s="61"/>
      <c r="AO19230" s="171"/>
      <c r="AP19230" s="61"/>
      <c r="AQ19230" s="61"/>
      <c r="AR19230" s="61"/>
      <c r="AS19230" s="61"/>
      <c r="AT19230" s="61"/>
      <c r="AU19230" s="61"/>
      <c r="AV19230" s="61"/>
      <c r="AW19230" s="61"/>
      <c r="AX19230" s="61"/>
      <c r="AY19230" s="61"/>
      <c r="AZ19230" s="61"/>
      <c r="BA19230" s="61"/>
    </row>
    <row r="19231" spans="39:53" x14ac:dyDescent="0.2">
      <c r="AM19231" s="61"/>
      <c r="AN19231" s="61"/>
      <c r="AO19231" s="171"/>
      <c r="AP19231" s="61"/>
      <c r="AQ19231" s="61"/>
      <c r="AR19231" s="61"/>
      <c r="AS19231" s="61"/>
      <c r="AT19231" s="61"/>
      <c r="AU19231" s="61"/>
      <c r="AV19231" s="61"/>
      <c r="AW19231" s="61"/>
      <c r="AX19231" s="61"/>
      <c r="AY19231" s="61"/>
      <c r="AZ19231" s="61"/>
      <c r="BA19231" s="61"/>
    </row>
    <row r="19232" spans="39:53" x14ac:dyDescent="0.2">
      <c r="AM19232" s="61"/>
      <c r="AN19232" s="61"/>
      <c r="AO19232" s="171"/>
      <c r="AP19232" s="61"/>
      <c r="AQ19232" s="61"/>
      <c r="AR19232" s="61"/>
      <c r="AS19232" s="61"/>
      <c r="AT19232" s="61"/>
      <c r="AU19232" s="61"/>
      <c r="AV19232" s="61"/>
      <c r="AW19232" s="61"/>
      <c r="AX19232" s="61"/>
      <c r="AY19232" s="61"/>
      <c r="AZ19232" s="61"/>
      <c r="BA19232" s="61"/>
    </row>
    <row r="19233" spans="39:53" x14ac:dyDescent="0.2">
      <c r="AM19233" s="61"/>
      <c r="AN19233" s="61"/>
      <c r="AO19233" s="171"/>
      <c r="AP19233" s="61"/>
      <c r="AQ19233" s="61"/>
      <c r="AR19233" s="61"/>
      <c r="AS19233" s="61"/>
      <c r="AT19233" s="61"/>
      <c r="AU19233" s="61"/>
      <c r="AV19233" s="61"/>
      <c r="AW19233" s="61"/>
      <c r="AX19233" s="61"/>
      <c r="AY19233" s="61"/>
      <c r="AZ19233" s="61"/>
      <c r="BA19233" s="61"/>
    </row>
    <row r="19234" spans="39:53" x14ac:dyDescent="0.2">
      <c r="AM19234" s="61"/>
      <c r="AN19234" s="61"/>
      <c r="AO19234" s="171"/>
      <c r="AP19234" s="61"/>
      <c r="AQ19234" s="61"/>
      <c r="AR19234" s="61"/>
      <c r="AS19234" s="61"/>
      <c r="AT19234" s="61"/>
      <c r="AU19234" s="61"/>
      <c r="AV19234" s="61"/>
      <c r="AW19234" s="61"/>
      <c r="AX19234" s="61"/>
      <c r="AY19234" s="61"/>
      <c r="AZ19234" s="61"/>
      <c r="BA19234" s="61"/>
    </row>
    <row r="19235" spans="39:53" x14ac:dyDescent="0.2">
      <c r="AM19235" s="61"/>
      <c r="AN19235" s="61"/>
      <c r="AO19235" s="171"/>
      <c r="AP19235" s="61"/>
      <c r="AQ19235" s="61"/>
      <c r="AR19235" s="61"/>
      <c r="AS19235" s="61"/>
      <c r="AT19235" s="61"/>
      <c r="AU19235" s="61"/>
      <c r="AV19235" s="61"/>
      <c r="AW19235" s="61"/>
      <c r="AX19235" s="61"/>
      <c r="AY19235" s="61"/>
      <c r="AZ19235" s="61"/>
      <c r="BA19235" s="61"/>
    </row>
    <row r="19236" spans="39:53" x14ac:dyDescent="0.2">
      <c r="AM19236" s="61"/>
      <c r="AN19236" s="61"/>
      <c r="AO19236" s="171"/>
      <c r="AP19236" s="61"/>
      <c r="AQ19236" s="61"/>
      <c r="AR19236" s="61"/>
      <c r="AS19236" s="61"/>
      <c r="AT19236" s="61"/>
      <c r="AU19236" s="61"/>
      <c r="AV19236" s="61"/>
      <c r="AW19236" s="61"/>
      <c r="AX19236" s="61"/>
      <c r="AY19236" s="61"/>
      <c r="AZ19236" s="61"/>
      <c r="BA19236" s="61"/>
    </row>
    <row r="19237" spans="39:53" x14ac:dyDescent="0.2">
      <c r="AM19237" s="61"/>
      <c r="AN19237" s="61"/>
      <c r="AO19237" s="171"/>
      <c r="AP19237" s="61"/>
      <c r="AQ19237" s="61"/>
      <c r="AR19237" s="61"/>
      <c r="AS19237" s="61"/>
      <c r="AT19237" s="61"/>
      <c r="AU19237" s="61"/>
      <c r="AV19237" s="61"/>
      <c r="AW19237" s="61"/>
      <c r="AX19237" s="61"/>
      <c r="AY19237" s="61"/>
      <c r="AZ19237" s="61"/>
      <c r="BA19237" s="61"/>
    </row>
    <row r="19238" spans="39:53" x14ac:dyDescent="0.2">
      <c r="AM19238" s="61"/>
      <c r="AN19238" s="61"/>
      <c r="AO19238" s="171"/>
      <c r="AP19238" s="61"/>
      <c r="AQ19238" s="61"/>
      <c r="AR19238" s="61"/>
      <c r="AS19238" s="61"/>
      <c r="AT19238" s="61"/>
      <c r="AU19238" s="61"/>
      <c r="AV19238" s="61"/>
      <c r="AW19238" s="61"/>
      <c r="AX19238" s="61"/>
      <c r="AY19238" s="61"/>
      <c r="AZ19238" s="61"/>
      <c r="BA19238" s="61"/>
    </row>
    <row r="19239" spans="39:53" x14ac:dyDescent="0.2">
      <c r="AM19239" s="61"/>
      <c r="AN19239" s="61"/>
      <c r="AO19239" s="171"/>
      <c r="AP19239" s="61"/>
      <c r="AQ19239" s="61"/>
      <c r="AR19239" s="61"/>
      <c r="AS19239" s="61"/>
      <c r="AT19239" s="61"/>
      <c r="AU19239" s="61"/>
      <c r="AV19239" s="61"/>
      <c r="AW19239" s="61"/>
      <c r="AX19239" s="61"/>
      <c r="AY19239" s="61"/>
      <c r="AZ19239" s="61"/>
      <c r="BA19239" s="61"/>
    </row>
    <row r="19240" spans="39:53" x14ac:dyDescent="0.2">
      <c r="AM19240" s="61"/>
      <c r="AN19240" s="61"/>
      <c r="AO19240" s="171"/>
      <c r="AP19240" s="61"/>
      <c r="AQ19240" s="61"/>
      <c r="AR19240" s="61"/>
      <c r="AS19240" s="61"/>
      <c r="AT19240" s="61"/>
      <c r="AU19240" s="61"/>
      <c r="AV19240" s="61"/>
      <c r="AW19240" s="61"/>
      <c r="AX19240" s="61"/>
      <c r="AY19240" s="61"/>
      <c r="AZ19240" s="61"/>
      <c r="BA19240" s="61"/>
    </row>
    <row r="19241" spans="39:53" x14ac:dyDescent="0.2">
      <c r="AM19241" s="61"/>
      <c r="AN19241" s="61"/>
      <c r="AO19241" s="171"/>
      <c r="AP19241" s="61"/>
      <c r="AQ19241" s="61"/>
      <c r="AR19241" s="61"/>
      <c r="AS19241" s="61"/>
      <c r="AT19241" s="61"/>
      <c r="AU19241" s="61"/>
      <c r="AV19241" s="61"/>
      <c r="AW19241" s="61"/>
      <c r="AX19241" s="61"/>
      <c r="AY19241" s="61"/>
      <c r="AZ19241" s="61"/>
      <c r="BA19241" s="61"/>
    </row>
    <row r="19242" spans="39:53" x14ac:dyDescent="0.2">
      <c r="AM19242" s="61"/>
      <c r="AN19242" s="61"/>
      <c r="AO19242" s="171"/>
      <c r="AP19242" s="61"/>
      <c r="AQ19242" s="61"/>
      <c r="AR19242" s="61"/>
      <c r="AS19242" s="61"/>
      <c r="AT19242" s="61"/>
      <c r="AU19242" s="61"/>
      <c r="AV19242" s="61"/>
      <c r="AW19242" s="61"/>
      <c r="AX19242" s="61"/>
      <c r="AY19242" s="61"/>
      <c r="AZ19242" s="61"/>
      <c r="BA19242" s="61"/>
    </row>
    <row r="19243" spans="39:53" x14ac:dyDescent="0.2">
      <c r="AM19243" s="61"/>
      <c r="AN19243" s="61"/>
      <c r="AO19243" s="171"/>
      <c r="AP19243" s="61"/>
      <c r="AQ19243" s="61"/>
      <c r="AR19243" s="61"/>
      <c r="AS19243" s="61"/>
      <c r="AT19243" s="61"/>
      <c r="AU19243" s="61"/>
      <c r="AV19243" s="61"/>
      <c r="AW19243" s="61"/>
      <c r="AX19243" s="61"/>
      <c r="AY19243" s="61"/>
      <c r="AZ19243" s="61"/>
      <c r="BA19243" s="61"/>
    </row>
    <row r="19244" spans="39:53" x14ac:dyDescent="0.2">
      <c r="AM19244" s="61"/>
      <c r="AN19244" s="61"/>
      <c r="AO19244" s="171"/>
      <c r="AP19244" s="61"/>
      <c r="AQ19244" s="61"/>
      <c r="AR19244" s="61"/>
      <c r="AS19244" s="61"/>
      <c r="AT19244" s="61"/>
      <c r="AU19244" s="61"/>
      <c r="AV19244" s="61"/>
      <c r="AW19244" s="61"/>
      <c r="AX19244" s="61"/>
      <c r="AY19244" s="61"/>
      <c r="AZ19244" s="61"/>
      <c r="BA19244" s="61"/>
    </row>
    <row r="19245" spans="39:53" x14ac:dyDescent="0.2">
      <c r="AM19245" s="61"/>
      <c r="AN19245" s="61"/>
      <c r="AO19245" s="171"/>
      <c r="AP19245" s="61"/>
      <c r="AQ19245" s="61"/>
      <c r="AR19245" s="61"/>
      <c r="AS19245" s="61"/>
      <c r="AT19245" s="61"/>
      <c r="AU19245" s="61"/>
      <c r="AV19245" s="61"/>
      <c r="AW19245" s="61"/>
      <c r="AX19245" s="61"/>
      <c r="AY19245" s="61"/>
      <c r="AZ19245" s="61"/>
      <c r="BA19245" s="61"/>
    </row>
    <row r="19246" spans="39:53" x14ac:dyDescent="0.2">
      <c r="AM19246" s="61"/>
      <c r="AN19246" s="61"/>
      <c r="AO19246" s="171"/>
      <c r="AP19246" s="61"/>
      <c r="AQ19246" s="61"/>
      <c r="AR19246" s="61"/>
      <c r="AS19246" s="61"/>
      <c r="AT19246" s="61"/>
      <c r="AU19246" s="61"/>
      <c r="AV19246" s="61"/>
      <c r="AW19246" s="61"/>
      <c r="AX19246" s="61"/>
      <c r="AY19246" s="61"/>
      <c r="AZ19246" s="61"/>
      <c r="BA19246" s="61"/>
    </row>
    <row r="19247" spans="39:53" x14ac:dyDescent="0.2">
      <c r="AM19247" s="61"/>
      <c r="AN19247" s="61"/>
      <c r="AO19247" s="171"/>
      <c r="AP19247" s="61"/>
      <c r="AQ19247" s="61"/>
      <c r="AR19247" s="61"/>
      <c r="AS19247" s="61"/>
      <c r="AT19247" s="61"/>
      <c r="AU19247" s="61"/>
      <c r="AV19247" s="61"/>
      <c r="AW19247" s="61"/>
      <c r="AX19247" s="61"/>
      <c r="AY19247" s="61"/>
      <c r="AZ19247" s="61"/>
      <c r="BA19247" s="61"/>
    </row>
    <row r="19248" spans="39:53" x14ac:dyDescent="0.2">
      <c r="AM19248" s="61"/>
      <c r="AN19248" s="61"/>
      <c r="AO19248" s="171"/>
      <c r="AP19248" s="61"/>
      <c r="AQ19248" s="61"/>
      <c r="AR19248" s="61"/>
      <c r="AS19248" s="61"/>
      <c r="AT19248" s="61"/>
      <c r="AU19248" s="61"/>
      <c r="AV19248" s="61"/>
      <c r="AW19248" s="61"/>
      <c r="AX19248" s="61"/>
      <c r="AY19248" s="61"/>
      <c r="AZ19248" s="61"/>
      <c r="BA19248" s="61"/>
    </row>
    <row r="19249" spans="39:53" x14ac:dyDescent="0.2">
      <c r="AM19249" s="61"/>
      <c r="AN19249" s="61"/>
      <c r="AO19249" s="171"/>
      <c r="AP19249" s="61"/>
      <c r="AQ19249" s="61"/>
      <c r="AR19249" s="61"/>
      <c r="AS19249" s="61"/>
      <c r="AT19249" s="61"/>
      <c r="AU19249" s="61"/>
      <c r="AV19249" s="61"/>
      <c r="AW19249" s="61"/>
      <c r="AX19249" s="61"/>
      <c r="AY19249" s="61"/>
      <c r="AZ19249" s="61"/>
      <c r="BA19249" s="61"/>
    </row>
    <row r="19250" spans="39:53" x14ac:dyDescent="0.2">
      <c r="AM19250" s="61"/>
      <c r="AN19250" s="61"/>
      <c r="AO19250" s="171"/>
      <c r="AP19250" s="61"/>
      <c r="AQ19250" s="61"/>
      <c r="AR19250" s="61"/>
      <c r="AS19250" s="61"/>
      <c r="AT19250" s="61"/>
      <c r="AU19250" s="61"/>
      <c r="AV19250" s="61"/>
      <c r="AW19250" s="61"/>
      <c r="AX19250" s="61"/>
      <c r="AY19250" s="61"/>
      <c r="AZ19250" s="61"/>
      <c r="BA19250" s="61"/>
    </row>
    <row r="19251" spans="39:53" x14ac:dyDescent="0.2">
      <c r="AM19251" s="61"/>
      <c r="AN19251" s="61"/>
      <c r="AO19251" s="171"/>
      <c r="AP19251" s="61"/>
      <c r="AQ19251" s="61"/>
      <c r="AR19251" s="61"/>
      <c r="AS19251" s="61"/>
      <c r="AT19251" s="61"/>
      <c r="AU19251" s="61"/>
      <c r="AV19251" s="61"/>
      <c r="AW19251" s="61"/>
      <c r="AX19251" s="61"/>
      <c r="AY19251" s="61"/>
      <c r="AZ19251" s="61"/>
      <c r="BA19251" s="61"/>
    </row>
    <row r="19252" spans="39:53" x14ac:dyDescent="0.2">
      <c r="AM19252" s="61"/>
      <c r="AN19252" s="61"/>
      <c r="AO19252" s="171"/>
      <c r="AP19252" s="61"/>
      <c r="AQ19252" s="61"/>
      <c r="AR19252" s="61"/>
      <c r="AS19252" s="61"/>
      <c r="AT19252" s="61"/>
      <c r="AU19252" s="61"/>
      <c r="AV19252" s="61"/>
      <c r="AW19252" s="61"/>
      <c r="AX19252" s="61"/>
      <c r="AY19252" s="61"/>
      <c r="AZ19252" s="61"/>
      <c r="BA19252" s="61"/>
    </row>
    <row r="19253" spans="39:53" x14ac:dyDescent="0.2">
      <c r="AM19253" s="61"/>
      <c r="AN19253" s="61"/>
      <c r="AO19253" s="171"/>
      <c r="AP19253" s="61"/>
      <c r="AQ19253" s="61"/>
      <c r="AR19253" s="61"/>
      <c r="AS19253" s="61"/>
      <c r="AT19253" s="61"/>
      <c r="AU19253" s="61"/>
      <c r="AV19253" s="61"/>
      <c r="AW19253" s="61"/>
      <c r="AX19253" s="61"/>
      <c r="AY19253" s="61"/>
      <c r="AZ19253" s="61"/>
      <c r="BA19253" s="61"/>
    </row>
    <row r="19254" spans="39:53" x14ac:dyDescent="0.2">
      <c r="AM19254" s="61"/>
      <c r="AN19254" s="61"/>
      <c r="AO19254" s="171"/>
      <c r="AP19254" s="61"/>
      <c r="AQ19254" s="61"/>
      <c r="AR19254" s="61"/>
      <c r="AS19254" s="61"/>
      <c r="AT19254" s="61"/>
      <c r="AU19254" s="61"/>
      <c r="AV19254" s="61"/>
      <c r="AW19254" s="61"/>
      <c r="AX19254" s="61"/>
      <c r="AY19254" s="61"/>
      <c r="AZ19254" s="61"/>
      <c r="BA19254" s="61"/>
    </row>
    <row r="19255" spans="39:53" x14ac:dyDescent="0.2">
      <c r="AM19255" s="61"/>
      <c r="AN19255" s="61"/>
      <c r="AO19255" s="171"/>
      <c r="AP19255" s="61"/>
      <c r="AQ19255" s="61"/>
      <c r="AR19255" s="61"/>
      <c r="AS19255" s="61"/>
      <c r="AT19255" s="61"/>
      <c r="AU19255" s="61"/>
      <c r="AV19255" s="61"/>
      <c r="AW19255" s="61"/>
      <c r="AX19255" s="61"/>
      <c r="AY19255" s="61"/>
      <c r="AZ19255" s="61"/>
      <c r="BA19255" s="61"/>
    </row>
    <row r="19256" spans="39:53" x14ac:dyDescent="0.2">
      <c r="AM19256" s="61"/>
      <c r="AN19256" s="61"/>
      <c r="AO19256" s="171"/>
      <c r="AP19256" s="61"/>
      <c r="AQ19256" s="61"/>
      <c r="AR19256" s="61"/>
      <c r="AS19256" s="61"/>
      <c r="AT19256" s="61"/>
      <c r="AU19256" s="61"/>
      <c r="AV19256" s="61"/>
      <c r="AW19256" s="61"/>
      <c r="AX19256" s="61"/>
      <c r="AY19256" s="61"/>
      <c r="AZ19256" s="61"/>
      <c r="BA19256" s="61"/>
    </row>
    <row r="19257" spans="39:53" x14ac:dyDescent="0.2">
      <c r="AM19257" s="61"/>
      <c r="AN19257" s="61"/>
      <c r="AO19257" s="171"/>
      <c r="AP19257" s="61"/>
      <c r="AQ19257" s="61"/>
      <c r="AR19257" s="61"/>
      <c r="AS19257" s="61"/>
      <c r="AT19257" s="61"/>
      <c r="AU19257" s="61"/>
      <c r="AV19257" s="61"/>
      <c r="AW19257" s="61"/>
      <c r="AX19257" s="61"/>
      <c r="AY19257" s="61"/>
      <c r="AZ19257" s="61"/>
      <c r="BA19257" s="61"/>
    </row>
    <row r="19258" spans="39:53" x14ac:dyDescent="0.2">
      <c r="AM19258" s="61"/>
      <c r="AN19258" s="61"/>
      <c r="AO19258" s="171"/>
      <c r="AP19258" s="61"/>
      <c r="AQ19258" s="61"/>
      <c r="AR19258" s="61"/>
      <c r="AS19258" s="61"/>
      <c r="AT19258" s="61"/>
      <c r="AU19258" s="61"/>
      <c r="AV19258" s="61"/>
      <c r="AW19258" s="61"/>
      <c r="AX19258" s="61"/>
      <c r="AY19258" s="61"/>
      <c r="AZ19258" s="61"/>
      <c r="BA19258" s="61"/>
    </row>
    <row r="19259" spans="39:53" x14ac:dyDescent="0.2">
      <c r="AM19259" s="61"/>
      <c r="AN19259" s="61"/>
      <c r="AO19259" s="171"/>
      <c r="AP19259" s="61"/>
      <c r="AQ19259" s="61"/>
      <c r="AR19259" s="61"/>
      <c r="AS19259" s="61"/>
      <c r="AT19259" s="61"/>
      <c r="AU19259" s="61"/>
      <c r="AV19259" s="61"/>
      <c r="AW19259" s="61"/>
      <c r="AX19259" s="61"/>
      <c r="AY19259" s="61"/>
      <c r="AZ19259" s="61"/>
      <c r="BA19259" s="61"/>
    </row>
    <row r="19260" spans="39:53" x14ac:dyDescent="0.2">
      <c r="AM19260" s="61"/>
      <c r="AN19260" s="61"/>
      <c r="AO19260" s="171"/>
      <c r="AP19260" s="61"/>
      <c r="AQ19260" s="61"/>
      <c r="AR19260" s="61"/>
      <c r="AS19260" s="61"/>
      <c r="AT19260" s="61"/>
      <c r="AU19260" s="61"/>
      <c r="AV19260" s="61"/>
      <c r="AW19260" s="61"/>
      <c r="AX19260" s="61"/>
      <c r="AY19260" s="61"/>
      <c r="AZ19260" s="61"/>
      <c r="BA19260" s="61"/>
    </row>
    <row r="19261" spans="39:53" x14ac:dyDescent="0.2">
      <c r="AM19261" s="61"/>
      <c r="AN19261" s="61"/>
      <c r="AO19261" s="171"/>
      <c r="AP19261" s="61"/>
      <c r="AQ19261" s="61"/>
      <c r="AR19261" s="61"/>
      <c r="AS19261" s="61"/>
      <c r="AT19261" s="61"/>
      <c r="AU19261" s="61"/>
      <c r="AV19261" s="61"/>
      <c r="AW19261" s="61"/>
      <c r="AX19261" s="61"/>
      <c r="AY19261" s="61"/>
      <c r="AZ19261" s="61"/>
      <c r="BA19261" s="61"/>
    </row>
    <row r="19262" spans="39:53" x14ac:dyDescent="0.2">
      <c r="AM19262" s="61"/>
      <c r="AN19262" s="61"/>
      <c r="AO19262" s="171"/>
      <c r="AP19262" s="61"/>
      <c r="AQ19262" s="61"/>
      <c r="AR19262" s="61"/>
      <c r="AS19262" s="61"/>
      <c r="AT19262" s="61"/>
      <c r="AU19262" s="61"/>
      <c r="AV19262" s="61"/>
      <c r="AW19262" s="61"/>
      <c r="AX19262" s="61"/>
      <c r="AY19262" s="61"/>
      <c r="AZ19262" s="61"/>
      <c r="BA19262" s="61"/>
    </row>
    <row r="19263" spans="39:53" x14ac:dyDescent="0.2">
      <c r="AM19263" s="61"/>
      <c r="AN19263" s="61"/>
      <c r="AO19263" s="171"/>
      <c r="AP19263" s="61"/>
      <c r="AQ19263" s="61"/>
      <c r="AR19263" s="61"/>
      <c r="AS19263" s="61"/>
      <c r="AT19263" s="61"/>
      <c r="AU19263" s="61"/>
      <c r="AV19263" s="61"/>
      <c r="AW19263" s="61"/>
      <c r="AX19263" s="61"/>
      <c r="AY19263" s="61"/>
      <c r="AZ19263" s="61"/>
      <c r="BA19263" s="61"/>
    </row>
    <row r="19264" spans="39:53" x14ac:dyDescent="0.2">
      <c r="AM19264" s="61"/>
      <c r="AN19264" s="61"/>
      <c r="AO19264" s="171"/>
      <c r="AP19264" s="61"/>
      <c r="AQ19264" s="61"/>
      <c r="AR19264" s="61"/>
      <c r="AS19264" s="61"/>
      <c r="AT19264" s="61"/>
      <c r="AU19264" s="61"/>
      <c r="AV19264" s="61"/>
      <c r="AW19264" s="61"/>
      <c r="AX19264" s="61"/>
      <c r="AY19264" s="61"/>
      <c r="AZ19264" s="61"/>
      <c r="BA19264" s="61"/>
    </row>
    <row r="19265" spans="39:53" x14ac:dyDescent="0.2">
      <c r="AM19265" s="61"/>
      <c r="AN19265" s="61"/>
      <c r="AO19265" s="171"/>
      <c r="AP19265" s="61"/>
      <c r="AQ19265" s="61"/>
      <c r="AR19265" s="61"/>
      <c r="AS19265" s="61"/>
      <c r="AT19265" s="61"/>
      <c r="AU19265" s="61"/>
      <c r="AV19265" s="61"/>
      <c r="AW19265" s="61"/>
      <c r="AX19265" s="61"/>
      <c r="AY19265" s="61"/>
      <c r="AZ19265" s="61"/>
      <c r="BA19265" s="61"/>
    </row>
    <row r="19266" spans="39:53" x14ac:dyDescent="0.2">
      <c r="AM19266" s="61"/>
      <c r="AN19266" s="61"/>
      <c r="AO19266" s="171"/>
      <c r="AP19266" s="61"/>
      <c r="AQ19266" s="61"/>
      <c r="AR19266" s="61"/>
      <c r="AS19266" s="61"/>
      <c r="AT19266" s="61"/>
      <c r="AU19266" s="61"/>
      <c r="AV19266" s="61"/>
      <c r="AW19266" s="61"/>
      <c r="AX19266" s="61"/>
      <c r="AY19266" s="61"/>
      <c r="AZ19266" s="61"/>
      <c r="BA19266" s="61"/>
    </row>
    <row r="19267" spans="39:53" x14ac:dyDescent="0.2">
      <c r="AM19267" s="61"/>
      <c r="AN19267" s="61"/>
      <c r="AO19267" s="171"/>
      <c r="AP19267" s="61"/>
      <c r="AQ19267" s="61"/>
      <c r="AR19267" s="61"/>
      <c r="AS19267" s="61"/>
      <c r="AT19267" s="61"/>
      <c r="AU19267" s="61"/>
      <c r="AV19267" s="61"/>
      <c r="AW19267" s="61"/>
      <c r="AX19267" s="61"/>
      <c r="AY19267" s="61"/>
      <c r="AZ19267" s="61"/>
      <c r="BA19267" s="61"/>
    </row>
    <row r="19268" spans="39:53" x14ac:dyDescent="0.2">
      <c r="AM19268" s="61"/>
      <c r="AN19268" s="61"/>
      <c r="AO19268" s="171"/>
      <c r="AP19268" s="61"/>
      <c r="AQ19268" s="61"/>
      <c r="AR19268" s="61"/>
      <c r="AS19268" s="61"/>
      <c r="AT19268" s="61"/>
      <c r="AU19268" s="61"/>
      <c r="AV19268" s="61"/>
      <c r="AW19268" s="61"/>
      <c r="AX19268" s="61"/>
      <c r="AY19268" s="61"/>
      <c r="AZ19268" s="61"/>
      <c r="BA19268" s="61"/>
    </row>
    <row r="19269" spans="39:53" x14ac:dyDescent="0.2">
      <c r="AM19269" s="61"/>
      <c r="AN19269" s="61"/>
      <c r="AO19269" s="171"/>
      <c r="AP19269" s="61"/>
      <c r="AQ19269" s="61"/>
      <c r="AR19269" s="61"/>
      <c r="AS19269" s="61"/>
      <c r="AT19269" s="61"/>
      <c r="AU19269" s="61"/>
      <c r="AV19269" s="61"/>
      <c r="AW19269" s="61"/>
      <c r="AX19269" s="61"/>
      <c r="AY19269" s="61"/>
      <c r="AZ19269" s="61"/>
      <c r="BA19269" s="61"/>
    </row>
    <row r="19270" spans="39:53" x14ac:dyDescent="0.2">
      <c r="AM19270" s="61"/>
      <c r="AN19270" s="61"/>
      <c r="AO19270" s="171"/>
      <c r="AP19270" s="61"/>
      <c r="AQ19270" s="61"/>
      <c r="AR19270" s="61"/>
      <c r="AS19270" s="61"/>
      <c r="AT19270" s="61"/>
      <c r="AU19270" s="61"/>
      <c r="AV19270" s="61"/>
      <c r="AW19270" s="61"/>
      <c r="AX19270" s="61"/>
      <c r="AY19270" s="61"/>
      <c r="AZ19270" s="61"/>
      <c r="BA19270" s="61"/>
    </row>
    <row r="19271" spans="39:53" x14ac:dyDescent="0.2">
      <c r="AM19271" s="61"/>
      <c r="AN19271" s="61"/>
      <c r="AO19271" s="171"/>
      <c r="AP19271" s="61"/>
      <c r="AQ19271" s="61"/>
      <c r="AR19271" s="61"/>
      <c r="AS19271" s="61"/>
      <c r="AT19271" s="61"/>
      <c r="AU19271" s="61"/>
      <c r="AV19271" s="61"/>
      <c r="AW19271" s="61"/>
      <c r="AX19271" s="61"/>
      <c r="AY19271" s="61"/>
      <c r="AZ19271" s="61"/>
      <c r="BA19271" s="61"/>
    </row>
    <row r="19272" spans="39:53" x14ac:dyDescent="0.2">
      <c r="AM19272" s="61"/>
      <c r="AN19272" s="61"/>
      <c r="AO19272" s="171"/>
      <c r="AP19272" s="61"/>
      <c r="AQ19272" s="61"/>
      <c r="AR19272" s="61"/>
      <c r="AS19272" s="61"/>
      <c r="AT19272" s="61"/>
      <c r="AU19272" s="61"/>
      <c r="AV19272" s="61"/>
      <c r="AW19272" s="61"/>
      <c r="AX19272" s="61"/>
      <c r="AY19272" s="61"/>
      <c r="AZ19272" s="61"/>
      <c r="BA19272" s="61"/>
    </row>
    <row r="19273" spans="39:53" x14ac:dyDescent="0.2">
      <c r="AM19273" s="61"/>
      <c r="AN19273" s="61"/>
      <c r="AO19273" s="171"/>
      <c r="AP19273" s="61"/>
      <c r="AQ19273" s="61"/>
      <c r="AR19273" s="61"/>
      <c r="AS19273" s="61"/>
      <c r="AT19273" s="61"/>
      <c r="AU19273" s="61"/>
      <c r="AV19273" s="61"/>
      <c r="AW19273" s="61"/>
      <c r="AX19273" s="61"/>
      <c r="AY19273" s="61"/>
      <c r="AZ19273" s="61"/>
      <c r="BA19273" s="61"/>
    </row>
    <row r="19274" spans="39:53" x14ac:dyDescent="0.2">
      <c r="AM19274" s="61"/>
      <c r="AN19274" s="61"/>
      <c r="AO19274" s="171"/>
      <c r="AP19274" s="61"/>
      <c r="AQ19274" s="61"/>
      <c r="AR19274" s="61"/>
      <c r="AS19274" s="61"/>
      <c r="AT19274" s="61"/>
      <c r="AU19274" s="61"/>
      <c r="AV19274" s="61"/>
      <c r="AW19274" s="61"/>
      <c r="AX19274" s="61"/>
      <c r="AY19274" s="61"/>
      <c r="AZ19274" s="61"/>
      <c r="BA19274" s="61"/>
    </row>
    <row r="19275" spans="39:53" x14ac:dyDescent="0.2">
      <c r="AM19275" s="61"/>
      <c r="AN19275" s="61"/>
      <c r="AO19275" s="171"/>
      <c r="AP19275" s="61"/>
      <c r="AQ19275" s="61"/>
      <c r="AR19275" s="61"/>
      <c r="AS19275" s="61"/>
      <c r="AT19275" s="61"/>
      <c r="AU19275" s="61"/>
      <c r="AV19275" s="61"/>
      <c r="AW19275" s="61"/>
      <c r="AX19275" s="61"/>
      <c r="AY19275" s="61"/>
      <c r="AZ19275" s="61"/>
      <c r="BA19275" s="61"/>
    </row>
    <row r="19276" spans="39:53" x14ac:dyDescent="0.2">
      <c r="AM19276" s="61"/>
      <c r="AN19276" s="61"/>
      <c r="AO19276" s="171"/>
      <c r="AP19276" s="61"/>
      <c r="AQ19276" s="61"/>
      <c r="AR19276" s="61"/>
      <c r="AS19276" s="61"/>
      <c r="AT19276" s="61"/>
      <c r="AU19276" s="61"/>
      <c r="AV19276" s="61"/>
      <c r="AW19276" s="61"/>
      <c r="AX19276" s="61"/>
      <c r="AY19276" s="61"/>
      <c r="AZ19276" s="61"/>
      <c r="BA19276" s="61"/>
    </row>
    <row r="19277" spans="39:53" x14ac:dyDescent="0.2">
      <c r="AM19277" s="61"/>
      <c r="AN19277" s="61"/>
      <c r="AO19277" s="171"/>
      <c r="AP19277" s="61"/>
      <c r="AQ19277" s="61"/>
      <c r="AR19277" s="61"/>
      <c r="AS19277" s="61"/>
      <c r="AT19277" s="61"/>
      <c r="AU19277" s="61"/>
      <c r="AV19277" s="61"/>
      <c r="AW19277" s="61"/>
      <c r="AX19277" s="61"/>
      <c r="AY19277" s="61"/>
      <c r="AZ19277" s="61"/>
      <c r="BA19277" s="61"/>
    </row>
    <row r="19278" spans="39:53" x14ac:dyDescent="0.2">
      <c r="AM19278" s="61"/>
      <c r="AN19278" s="61"/>
      <c r="AO19278" s="171"/>
      <c r="AP19278" s="61"/>
      <c r="AQ19278" s="61"/>
      <c r="AR19278" s="61"/>
      <c r="AS19278" s="61"/>
      <c r="AT19278" s="61"/>
      <c r="AU19278" s="61"/>
      <c r="AV19278" s="61"/>
      <c r="AW19278" s="61"/>
      <c r="AX19278" s="61"/>
      <c r="AY19278" s="61"/>
      <c r="AZ19278" s="61"/>
      <c r="BA19278" s="61"/>
    </row>
    <row r="19279" spans="39:53" x14ac:dyDescent="0.2">
      <c r="AM19279" s="61"/>
      <c r="AN19279" s="61"/>
      <c r="AO19279" s="171"/>
      <c r="AP19279" s="61"/>
      <c r="AQ19279" s="61"/>
      <c r="AR19279" s="61"/>
      <c r="AS19279" s="61"/>
      <c r="AT19279" s="61"/>
      <c r="AU19279" s="61"/>
      <c r="AV19279" s="61"/>
      <c r="AW19279" s="61"/>
      <c r="AX19279" s="61"/>
      <c r="AY19279" s="61"/>
      <c r="AZ19279" s="61"/>
      <c r="BA19279" s="61"/>
    </row>
    <row r="19280" spans="39:53" x14ac:dyDescent="0.2">
      <c r="AM19280" s="61"/>
      <c r="AN19280" s="61"/>
      <c r="AO19280" s="171"/>
      <c r="AP19280" s="61"/>
      <c r="AQ19280" s="61"/>
      <c r="AR19280" s="61"/>
      <c r="AS19280" s="61"/>
      <c r="AT19280" s="61"/>
      <c r="AU19280" s="61"/>
      <c r="AV19280" s="61"/>
      <c r="AW19280" s="61"/>
      <c r="AX19280" s="61"/>
      <c r="AY19280" s="61"/>
      <c r="AZ19280" s="61"/>
      <c r="BA19280" s="61"/>
    </row>
    <row r="19281" spans="39:53" x14ac:dyDescent="0.2">
      <c r="AM19281" s="61"/>
      <c r="AN19281" s="61"/>
      <c r="AO19281" s="171"/>
      <c r="AP19281" s="61"/>
      <c r="AQ19281" s="61"/>
      <c r="AR19281" s="61"/>
      <c r="AS19281" s="61"/>
      <c r="AT19281" s="61"/>
      <c r="AU19281" s="61"/>
      <c r="AV19281" s="61"/>
      <c r="AW19281" s="61"/>
      <c r="AX19281" s="61"/>
      <c r="AY19281" s="61"/>
      <c r="AZ19281" s="61"/>
      <c r="BA19281" s="61"/>
    </row>
    <row r="19282" spans="39:53" x14ac:dyDescent="0.2">
      <c r="AM19282" s="61"/>
      <c r="AN19282" s="61"/>
      <c r="AO19282" s="171"/>
      <c r="AP19282" s="61"/>
      <c r="AQ19282" s="61"/>
      <c r="AR19282" s="61"/>
      <c r="AS19282" s="61"/>
      <c r="AT19282" s="61"/>
      <c r="AU19282" s="61"/>
      <c r="AV19282" s="61"/>
      <c r="AW19282" s="61"/>
      <c r="AX19282" s="61"/>
      <c r="AY19282" s="61"/>
      <c r="AZ19282" s="61"/>
      <c r="BA19282" s="61"/>
    </row>
    <row r="19283" spans="39:53" x14ac:dyDescent="0.2">
      <c r="AM19283" s="61"/>
      <c r="AN19283" s="61"/>
      <c r="AO19283" s="171"/>
      <c r="AP19283" s="61"/>
      <c r="AQ19283" s="61"/>
      <c r="AR19283" s="61"/>
      <c r="AS19283" s="61"/>
      <c r="AT19283" s="61"/>
      <c r="AU19283" s="61"/>
      <c r="AV19283" s="61"/>
      <c r="AW19283" s="61"/>
      <c r="AX19283" s="61"/>
      <c r="AY19283" s="61"/>
      <c r="AZ19283" s="61"/>
      <c r="BA19283" s="61"/>
    </row>
    <row r="19284" spans="39:53" x14ac:dyDescent="0.2">
      <c r="AM19284" s="61"/>
      <c r="AN19284" s="61"/>
      <c r="AO19284" s="171"/>
      <c r="AP19284" s="61"/>
      <c r="AQ19284" s="61"/>
      <c r="AR19284" s="61"/>
      <c r="AS19284" s="61"/>
      <c r="AT19284" s="61"/>
      <c r="AU19284" s="61"/>
      <c r="AV19284" s="61"/>
      <c r="AW19284" s="61"/>
      <c r="AX19284" s="61"/>
      <c r="AY19284" s="61"/>
      <c r="AZ19284" s="61"/>
      <c r="BA19284" s="61"/>
    </row>
    <row r="19285" spans="39:53" x14ac:dyDescent="0.2">
      <c r="AM19285" s="61"/>
      <c r="AN19285" s="61"/>
      <c r="AO19285" s="171"/>
      <c r="AP19285" s="61"/>
      <c r="AQ19285" s="61"/>
      <c r="AR19285" s="61"/>
      <c r="AS19285" s="61"/>
      <c r="AT19285" s="61"/>
      <c r="AU19285" s="61"/>
      <c r="AV19285" s="61"/>
      <c r="AW19285" s="61"/>
      <c r="AX19285" s="61"/>
      <c r="AY19285" s="61"/>
      <c r="AZ19285" s="61"/>
      <c r="BA19285" s="61"/>
    </row>
    <row r="19286" spans="39:53" x14ac:dyDescent="0.2">
      <c r="AM19286" s="61"/>
      <c r="AN19286" s="61"/>
      <c r="AO19286" s="171"/>
      <c r="AP19286" s="61"/>
      <c r="AQ19286" s="61"/>
      <c r="AR19286" s="61"/>
      <c r="AS19286" s="61"/>
      <c r="AT19286" s="61"/>
      <c r="AU19286" s="61"/>
      <c r="AV19286" s="61"/>
      <c r="AW19286" s="61"/>
      <c r="AX19286" s="61"/>
      <c r="AY19286" s="61"/>
      <c r="AZ19286" s="61"/>
      <c r="BA19286" s="61"/>
    </row>
    <row r="19287" spans="39:53" x14ac:dyDescent="0.2">
      <c r="AM19287" s="61"/>
      <c r="AN19287" s="61"/>
      <c r="AO19287" s="171"/>
      <c r="AP19287" s="61"/>
      <c r="AQ19287" s="61"/>
      <c r="AR19287" s="61"/>
      <c r="AS19287" s="61"/>
      <c r="AT19287" s="61"/>
      <c r="AU19287" s="61"/>
      <c r="AV19287" s="61"/>
      <c r="AW19287" s="61"/>
      <c r="AX19287" s="61"/>
      <c r="AY19287" s="61"/>
      <c r="AZ19287" s="61"/>
      <c r="BA19287" s="61"/>
    </row>
    <row r="19288" spans="39:53" x14ac:dyDescent="0.2">
      <c r="AM19288" s="61"/>
      <c r="AN19288" s="61"/>
      <c r="AO19288" s="171"/>
      <c r="AP19288" s="61"/>
      <c r="AQ19288" s="61"/>
      <c r="AR19288" s="61"/>
      <c r="AS19288" s="61"/>
      <c r="AT19288" s="61"/>
      <c r="AU19288" s="61"/>
      <c r="AV19288" s="61"/>
      <c r="AW19288" s="61"/>
      <c r="AX19288" s="61"/>
      <c r="AY19288" s="61"/>
      <c r="AZ19288" s="61"/>
      <c r="BA19288" s="61"/>
    </row>
    <row r="19289" spans="39:53" x14ac:dyDescent="0.2">
      <c r="AM19289" s="61"/>
      <c r="AN19289" s="61"/>
      <c r="AO19289" s="171"/>
      <c r="AP19289" s="61"/>
      <c r="AQ19289" s="61"/>
      <c r="AR19289" s="61"/>
      <c r="AS19289" s="61"/>
      <c r="AT19289" s="61"/>
      <c r="AU19289" s="61"/>
      <c r="AV19289" s="61"/>
      <c r="AW19289" s="61"/>
      <c r="AX19289" s="61"/>
      <c r="AY19289" s="61"/>
      <c r="AZ19289" s="61"/>
      <c r="BA19289" s="61"/>
    </row>
    <row r="19290" spans="39:53" x14ac:dyDescent="0.2">
      <c r="AM19290" s="61"/>
      <c r="AN19290" s="61"/>
      <c r="AO19290" s="171"/>
      <c r="AP19290" s="61"/>
      <c r="AQ19290" s="61"/>
      <c r="AR19290" s="61"/>
      <c r="AS19290" s="61"/>
      <c r="AT19290" s="61"/>
      <c r="AU19290" s="61"/>
      <c r="AV19290" s="61"/>
      <c r="AW19290" s="61"/>
      <c r="AX19290" s="61"/>
      <c r="AY19290" s="61"/>
      <c r="AZ19290" s="61"/>
      <c r="BA19290" s="61"/>
    </row>
    <row r="19291" spans="39:53" x14ac:dyDescent="0.2">
      <c r="AM19291" s="61"/>
      <c r="AN19291" s="61"/>
      <c r="AO19291" s="171"/>
      <c r="AP19291" s="61"/>
      <c r="AQ19291" s="61"/>
      <c r="AR19291" s="61"/>
      <c r="AS19291" s="61"/>
      <c r="AT19291" s="61"/>
      <c r="AU19291" s="61"/>
      <c r="AV19291" s="61"/>
      <c r="AW19291" s="61"/>
      <c r="AX19291" s="61"/>
      <c r="AY19291" s="61"/>
      <c r="AZ19291" s="61"/>
      <c r="BA19291" s="61"/>
    </row>
    <row r="19292" spans="39:53" x14ac:dyDescent="0.2">
      <c r="AM19292" s="61"/>
      <c r="AN19292" s="61"/>
      <c r="AO19292" s="171"/>
      <c r="AP19292" s="61"/>
      <c r="AQ19292" s="61"/>
      <c r="AR19292" s="61"/>
      <c r="AS19292" s="61"/>
      <c r="AT19292" s="61"/>
      <c r="AU19292" s="61"/>
      <c r="AV19292" s="61"/>
      <c r="AW19292" s="61"/>
      <c r="AX19292" s="61"/>
      <c r="AY19292" s="61"/>
      <c r="AZ19292" s="61"/>
      <c r="BA19292" s="61"/>
    </row>
    <row r="19293" spans="39:53" x14ac:dyDescent="0.2">
      <c r="AM19293" s="61"/>
      <c r="AN19293" s="61"/>
      <c r="AO19293" s="171"/>
      <c r="AP19293" s="61"/>
      <c r="AQ19293" s="61"/>
      <c r="AR19293" s="61"/>
      <c r="AS19293" s="61"/>
      <c r="AT19293" s="61"/>
      <c r="AU19293" s="61"/>
      <c r="AV19293" s="61"/>
      <c r="AW19293" s="61"/>
      <c r="AX19293" s="61"/>
      <c r="AY19293" s="61"/>
      <c r="AZ19293" s="61"/>
      <c r="BA19293" s="61"/>
    </row>
    <row r="19294" spans="39:53" x14ac:dyDescent="0.2">
      <c r="AM19294" s="61"/>
      <c r="AN19294" s="61"/>
      <c r="AO19294" s="171"/>
      <c r="AP19294" s="61"/>
      <c r="AQ19294" s="61"/>
      <c r="AR19294" s="61"/>
      <c r="AS19294" s="61"/>
      <c r="AT19294" s="61"/>
      <c r="AU19294" s="61"/>
      <c r="AV19294" s="61"/>
      <c r="AW19294" s="61"/>
      <c r="AX19294" s="61"/>
      <c r="AY19294" s="61"/>
      <c r="AZ19294" s="61"/>
      <c r="BA19294" s="61"/>
    </row>
    <row r="19295" spans="39:53" x14ac:dyDescent="0.2">
      <c r="AM19295" s="61"/>
      <c r="AN19295" s="61"/>
      <c r="AO19295" s="171"/>
      <c r="AP19295" s="61"/>
      <c r="AQ19295" s="61"/>
      <c r="AR19295" s="61"/>
      <c r="AS19295" s="61"/>
      <c r="AT19295" s="61"/>
      <c r="AU19295" s="61"/>
      <c r="AV19295" s="61"/>
      <c r="AW19295" s="61"/>
      <c r="AX19295" s="61"/>
      <c r="AY19295" s="61"/>
      <c r="AZ19295" s="61"/>
      <c r="BA19295" s="61"/>
    </row>
    <row r="19296" spans="39:53" x14ac:dyDescent="0.2">
      <c r="AM19296" s="61"/>
      <c r="AN19296" s="61"/>
      <c r="AO19296" s="171"/>
      <c r="AP19296" s="61"/>
      <c r="AQ19296" s="61"/>
      <c r="AR19296" s="61"/>
      <c r="AS19296" s="61"/>
      <c r="AT19296" s="61"/>
      <c r="AU19296" s="61"/>
      <c r="AV19296" s="61"/>
      <c r="AW19296" s="61"/>
      <c r="AX19296" s="61"/>
      <c r="AY19296" s="61"/>
      <c r="AZ19296" s="61"/>
      <c r="BA19296" s="61"/>
    </row>
    <row r="19297" spans="39:53" x14ac:dyDescent="0.2">
      <c r="AM19297" s="61"/>
      <c r="AN19297" s="61"/>
      <c r="AO19297" s="171"/>
      <c r="AP19297" s="61"/>
      <c r="AQ19297" s="61"/>
      <c r="AR19297" s="61"/>
      <c r="AS19297" s="61"/>
      <c r="AT19297" s="61"/>
      <c r="AU19297" s="61"/>
      <c r="AV19297" s="61"/>
      <c r="AW19297" s="61"/>
      <c r="AX19297" s="61"/>
      <c r="AY19297" s="61"/>
      <c r="AZ19297" s="61"/>
      <c r="BA19297" s="61"/>
    </row>
    <row r="19298" spans="39:53" x14ac:dyDescent="0.2">
      <c r="AM19298" s="61"/>
      <c r="AN19298" s="61"/>
      <c r="AO19298" s="171"/>
      <c r="AP19298" s="61"/>
      <c r="AQ19298" s="61"/>
      <c r="AR19298" s="61"/>
      <c r="AS19298" s="61"/>
      <c r="AT19298" s="61"/>
      <c r="AU19298" s="61"/>
      <c r="AV19298" s="61"/>
      <c r="AW19298" s="61"/>
      <c r="AX19298" s="61"/>
      <c r="AY19298" s="61"/>
      <c r="AZ19298" s="61"/>
      <c r="BA19298" s="61"/>
    </row>
    <row r="19299" spans="39:53" x14ac:dyDescent="0.2">
      <c r="AM19299" s="61"/>
      <c r="AN19299" s="61"/>
      <c r="AO19299" s="171"/>
      <c r="AP19299" s="61"/>
      <c r="AQ19299" s="61"/>
      <c r="AR19299" s="61"/>
      <c r="AS19299" s="61"/>
      <c r="AT19299" s="61"/>
      <c r="AU19299" s="61"/>
      <c r="AV19299" s="61"/>
      <c r="AW19299" s="61"/>
      <c r="AX19299" s="61"/>
      <c r="AY19299" s="61"/>
      <c r="AZ19299" s="61"/>
      <c r="BA19299" s="61"/>
    </row>
    <row r="19300" spans="39:53" x14ac:dyDescent="0.2">
      <c r="AM19300" s="61"/>
      <c r="AN19300" s="61"/>
      <c r="AO19300" s="171"/>
      <c r="AP19300" s="61"/>
      <c r="AQ19300" s="61"/>
      <c r="AR19300" s="61"/>
      <c r="AS19300" s="61"/>
      <c r="AT19300" s="61"/>
      <c r="AU19300" s="61"/>
      <c r="AV19300" s="61"/>
      <c r="AW19300" s="61"/>
      <c r="AX19300" s="61"/>
      <c r="AY19300" s="61"/>
      <c r="AZ19300" s="61"/>
      <c r="BA19300" s="61"/>
    </row>
    <row r="19301" spans="39:53" x14ac:dyDescent="0.2">
      <c r="AM19301" s="61"/>
      <c r="AN19301" s="61"/>
      <c r="AO19301" s="171"/>
      <c r="AP19301" s="61"/>
      <c r="AQ19301" s="61"/>
      <c r="AR19301" s="61"/>
      <c r="AS19301" s="61"/>
      <c r="AT19301" s="61"/>
      <c r="AU19301" s="61"/>
      <c r="AV19301" s="61"/>
      <c r="AW19301" s="61"/>
      <c r="AX19301" s="61"/>
      <c r="AY19301" s="61"/>
      <c r="AZ19301" s="61"/>
      <c r="BA19301" s="61"/>
    </row>
    <row r="19302" spans="39:53" x14ac:dyDescent="0.2">
      <c r="AM19302" s="61"/>
      <c r="AN19302" s="61"/>
      <c r="AO19302" s="171"/>
      <c r="AP19302" s="61"/>
      <c r="AQ19302" s="61"/>
      <c r="AR19302" s="61"/>
      <c r="AS19302" s="61"/>
      <c r="AT19302" s="61"/>
      <c r="AU19302" s="61"/>
      <c r="AV19302" s="61"/>
      <c r="AW19302" s="61"/>
      <c r="AX19302" s="61"/>
      <c r="AY19302" s="61"/>
      <c r="AZ19302" s="61"/>
      <c r="BA19302" s="61"/>
    </row>
    <row r="19303" spans="39:53" x14ac:dyDescent="0.2">
      <c r="AM19303" s="61"/>
      <c r="AN19303" s="61"/>
      <c r="AO19303" s="171"/>
      <c r="AP19303" s="61"/>
      <c r="AQ19303" s="61"/>
      <c r="AR19303" s="61"/>
      <c r="AS19303" s="61"/>
      <c r="AT19303" s="61"/>
      <c r="AU19303" s="61"/>
      <c r="AV19303" s="61"/>
      <c r="AW19303" s="61"/>
      <c r="AX19303" s="61"/>
      <c r="AY19303" s="61"/>
      <c r="AZ19303" s="61"/>
      <c r="BA19303" s="61"/>
    </row>
    <row r="19304" spans="39:53" x14ac:dyDescent="0.2">
      <c r="AM19304" s="61"/>
      <c r="AN19304" s="61"/>
      <c r="AO19304" s="171"/>
      <c r="AP19304" s="61"/>
      <c r="AQ19304" s="61"/>
      <c r="AR19304" s="61"/>
      <c r="AS19304" s="61"/>
      <c r="AT19304" s="61"/>
      <c r="AU19304" s="61"/>
      <c r="AV19304" s="61"/>
      <c r="AW19304" s="61"/>
      <c r="AX19304" s="61"/>
      <c r="AY19304" s="61"/>
      <c r="AZ19304" s="61"/>
      <c r="BA19304" s="61"/>
    </row>
    <row r="19305" spans="39:53" x14ac:dyDescent="0.2">
      <c r="AM19305" s="61"/>
      <c r="AN19305" s="61"/>
      <c r="AO19305" s="171"/>
      <c r="AP19305" s="61"/>
      <c r="AQ19305" s="61"/>
      <c r="AR19305" s="61"/>
      <c r="AS19305" s="61"/>
      <c r="AT19305" s="61"/>
      <c r="AU19305" s="61"/>
      <c r="AV19305" s="61"/>
      <c r="AW19305" s="61"/>
      <c r="AX19305" s="61"/>
      <c r="AY19305" s="61"/>
      <c r="AZ19305" s="61"/>
      <c r="BA19305" s="61"/>
    </row>
    <row r="19306" spans="39:53" x14ac:dyDescent="0.2">
      <c r="AM19306" s="61"/>
      <c r="AN19306" s="61"/>
      <c r="AO19306" s="171"/>
      <c r="AP19306" s="61"/>
      <c r="AQ19306" s="61"/>
      <c r="AR19306" s="61"/>
      <c r="AS19306" s="61"/>
      <c r="AT19306" s="61"/>
      <c r="AU19306" s="61"/>
      <c r="AV19306" s="61"/>
      <c r="AW19306" s="61"/>
      <c r="AX19306" s="61"/>
      <c r="AY19306" s="61"/>
      <c r="AZ19306" s="61"/>
      <c r="BA19306" s="61"/>
    </row>
    <row r="19307" spans="39:53" x14ac:dyDescent="0.2">
      <c r="AM19307" s="61"/>
      <c r="AN19307" s="61"/>
      <c r="AO19307" s="171"/>
      <c r="AP19307" s="61"/>
      <c r="AQ19307" s="61"/>
      <c r="AR19307" s="61"/>
      <c r="AS19307" s="61"/>
      <c r="AT19307" s="61"/>
      <c r="AU19307" s="61"/>
      <c r="AV19307" s="61"/>
      <c r="AW19307" s="61"/>
      <c r="AX19307" s="61"/>
      <c r="AY19307" s="61"/>
      <c r="AZ19307" s="61"/>
      <c r="BA19307" s="61"/>
    </row>
    <row r="19308" spans="39:53" x14ac:dyDescent="0.2">
      <c r="AM19308" s="61"/>
      <c r="AN19308" s="61"/>
      <c r="AO19308" s="171"/>
      <c r="AP19308" s="61"/>
      <c r="AQ19308" s="61"/>
      <c r="AR19308" s="61"/>
      <c r="AS19308" s="61"/>
      <c r="AT19308" s="61"/>
      <c r="AU19308" s="61"/>
      <c r="AV19308" s="61"/>
      <c r="AW19308" s="61"/>
      <c r="AX19308" s="61"/>
      <c r="AY19308" s="61"/>
      <c r="AZ19308" s="61"/>
      <c r="BA19308" s="61"/>
    </row>
    <row r="19309" spans="39:53" x14ac:dyDescent="0.2">
      <c r="AM19309" s="61"/>
      <c r="AN19309" s="61"/>
      <c r="AO19309" s="171"/>
      <c r="AP19309" s="61"/>
      <c r="AQ19309" s="61"/>
      <c r="AR19309" s="61"/>
      <c r="AS19309" s="61"/>
      <c r="AT19309" s="61"/>
      <c r="AU19309" s="61"/>
      <c r="AV19309" s="61"/>
      <c r="AW19309" s="61"/>
      <c r="AX19309" s="61"/>
      <c r="AY19309" s="61"/>
      <c r="AZ19309" s="61"/>
      <c r="BA19309" s="61"/>
    </row>
    <row r="19310" spans="39:53" x14ac:dyDescent="0.2">
      <c r="AM19310" s="61"/>
      <c r="AN19310" s="61"/>
      <c r="AO19310" s="171"/>
      <c r="AP19310" s="61"/>
      <c r="AQ19310" s="61"/>
      <c r="AR19310" s="61"/>
      <c r="AS19310" s="61"/>
      <c r="AT19310" s="61"/>
      <c r="AU19310" s="61"/>
      <c r="AV19310" s="61"/>
      <c r="AW19310" s="61"/>
      <c r="AX19310" s="61"/>
      <c r="AY19310" s="61"/>
      <c r="AZ19310" s="61"/>
      <c r="BA19310" s="61"/>
    </row>
    <row r="19311" spans="39:53" x14ac:dyDescent="0.2">
      <c r="AM19311" s="61"/>
      <c r="AN19311" s="61"/>
      <c r="AO19311" s="171"/>
      <c r="AP19311" s="61"/>
      <c r="AQ19311" s="61"/>
      <c r="AR19311" s="61"/>
      <c r="AS19311" s="61"/>
      <c r="AT19311" s="61"/>
      <c r="AU19311" s="61"/>
      <c r="AV19311" s="61"/>
      <c r="AW19311" s="61"/>
      <c r="AX19311" s="61"/>
      <c r="AY19311" s="61"/>
      <c r="AZ19311" s="61"/>
      <c r="BA19311" s="61"/>
    </row>
    <row r="19312" spans="39:53" x14ac:dyDescent="0.2">
      <c r="AM19312" s="61"/>
      <c r="AN19312" s="61"/>
      <c r="AO19312" s="171"/>
      <c r="AP19312" s="61"/>
      <c r="AQ19312" s="61"/>
      <c r="AR19312" s="61"/>
      <c r="AS19312" s="61"/>
      <c r="AT19312" s="61"/>
      <c r="AU19312" s="61"/>
      <c r="AV19312" s="61"/>
      <c r="AW19312" s="61"/>
      <c r="AX19312" s="61"/>
      <c r="AY19312" s="61"/>
      <c r="AZ19312" s="61"/>
      <c r="BA19312" s="61"/>
    </row>
    <row r="19313" spans="39:53" x14ac:dyDescent="0.2">
      <c r="AM19313" s="61"/>
      <c r="AN19313" s="61"/>
      <c r="AO19313" s="171"/>
      <c r="AP19313" s="61"/>
      <c r="AQ19313" s="61"/>
      <c r="AR19313" s="61"/>
      <c r="AS19313" s="61"/>
      <c r="AT19313" s="61"/>
      <c r="AU19313" s="61"/>
      <c r="AV19313" s="61"/>
      <c r="AW19313" s="61"/>
      <c r="AX19313" s="61"/>
      <c r="AY19313" s="61"/>
      <c r="AZ19313" s="61"/>
      <c r="BA19313" s="61"/>
    </row>
    <row r="19314" spans="39:53" x14ac:dyDescent="0.2">
      <c r="AM19314" s="61"/>
      <c r="AN19314" s="61"/>
      <c r="AO19314" s="171"/>
      <c r="AP19314" s="61"/>
      <c r="AQ19314" s="61"/>
      <c r="AR19314" s="61"/>
      <c r="AS19314" s="61"/>
      <c r="AT19314" s="61"/>
      <c r="AU19314" s="61"/>
      <c r="AV19314" s="61"/>
      <c r="AW19314" s="61"/>
      <c r="AX19314" s="61"/>
      <c r="AY19314" s="61"/>
      <c r="AZ19314" s="61"/>
      <c r="BA19314" s="61"/>
    </row>
    <row r="19315" spans="39:53" x14ac:dyDescent="0.2">
      <c r="AM19315" s="61"/>
      <c r="AN19315" s="61"/>
      <c r="AO19315" s="171"/>
      <c r="AP19315" s="61"/>
      <c r="AQ19315" s="61"/>
      <c r="AR19315" s="61"/>
      <c r="AS19315" s="61"/>
      <c r="AT19315" s="61"/>
      <c r="AU19315" s="61"/>
      <c r="AV19315" s="61"/>
      <c r="AW19315" s="61"/>
      <c r="AX19315" s="61"/>
      <c r="AY19315" s="61"/>
      <c r="AZ19315" s="61"/>
      <c r="BA19315" s="61"/>
    </row>
    <row r="19316" spans="39:53" x14ac:dyDescent="0.2">
      <c r="AM19316" s="61"/>
      <c r="AN19316" s="61"/>
      <c r="AO19316" s="171"/>
      <c r="AP19316" s="61"/>
      <c r="AQ19316" s="61"/>
      <c r="AR19316" s="61"/>
      <c r="AS19316" s="61"/>
      <c r="AT19316" s="61"/>
      <c r="AU19316" s="61"/>
      <c r="AV19316" s="61"/>
      <c r="AW19316" s="61"/>
      <c r="AX19316" s="61"/>
      <c r="AY19316" s="61"/>
      <c r="AZ19316" s="61"/>
      <c r="BA19316" s="61"/>
    </row>
    <row r="19317" spans="39:53" x14ac:dyDescent="0.2">
      <c r="AM19317" s="61"/>
      <c r="AN19317" s="61"/>
      <c r="AO19317" s="171"/>
      <c r="AP19317" s="61"/>
      <c r="AQ19317" s="61"/>
      <c r="AR19317" s="61"/>
      <c r="AS19317" s="61"/>
      <c r="AT19317" s="61"/>
      <c r="AU19317" s="61"/>
      <c r="AV19317" s="61"/>
      <c r="AW19317" s="61"/>
      <c r="AX19317" s="61"/>
      <c r="AY19317" s="61"/>
      <c r="AZ19317" s="61"/>
      <c r="BA19317" s="61"/>
    </row>
    <row r="19318" spans="39:53" x14ac:dyDescent="0.2">
      <c r="AM19318" s="61"/>
      <c r="AN19318" s="61"/>
      <c r="AO19318" s="171"/>
      <c r="AP19318" s="61"/>
      <c r="AQ19318" s="61"/>
      <c r="AR19318" s="61"/>
      <c r="AS19318" s="61"/>
      <c r="AT19318" s="61"/>
      <c r="AU19318" s="61"/>
      <c r="AV19318" s="61"/>
      <c r="AW19318" s="61"/>
      <c r="AX19318" s="61"/>
      <c r="AY19318" s="61"/>
      <c r="AZ19318" s="61"/>
      <c r="BA19318" s="61"/>
    </row>
    <row r="19319" spans="39:53" x14ac:dyDescent="0.2">
      <c r="AM19319" s="61"/>
      <c r="AN19319" s="61"/>
      <c r="AO19319" s="171"/>
      <c r="AP19319" s="61"/>
      <c r="AQ19319" s="61"/>
      <c r="AR19319" s="61"/>
      <c r="AS19319" s="61"/>
      <c r="AT19319" s="61"/>
      <c r="AU19319" s="61"/>
      <c r="AV19319" s="61"/>
      <c r="AW19319" s="61"/>
      <c r="AX19319" s="61"/>
      <c r="AY19319" s="61"/>
      <c r="AZ19319" s="61"/>
      <c r="BA19319" s="61"/>
    </row>
    <row r="19320" spans="39:53" x14ac:dyDescent="0.2">
      <c r="AM19320" s="61"/>
      <c r="AN19320" s="61"/>
      <c r="AO19320" s="171"/>
      <c r="AP19320" s="61"/>
      <c r="AQ19320" s="61"/>
      <c r="AR19320" s="61"/>
      <c r="AS19320" s="61"/>
      <c r="AT19320" s="61"/>
      <c r="AU19320" s="61"/>
      <c r="AV19320" s="61"/>
      <c r="AW19320" s="61"/>
      <c r="AX19320" s="61"/>
      <c r="AY19320" s="61"/>
      <c r="AZ19320" s="61"/>
      <c r="BA19320" s="61"/>
    </row>
    <row r="19321" spans="39:53" x14ac:dyDescent="0.2">
      <c r="AM19321" s="61"/>
      <c r="AN19321" s="61"/>
      <c r="AO19321" s="171"/>
      <c r="AP19321" s="61"/>
      <c r="AQ19321" s="61"/>
      <c r="AR19321" s="61"/>
      <c r="AS19321" s="61"/>
      <c r="AT19321" s="61"/>
      <c r="AU19321" s="61"/>
      <c r="AV19321" s="61"/>
      <c r="AW19321" s="61"/>
      <c r="AX19321" s="61"/>
      <c r="AY19321" s="61"/>
      <c r="AZ19321" s="61"/>
      <c r="BA19321" s="61"/>
    </row>
    <row r="19322" spans="39:53" x14ac:dyDescent="0.2">
      <c r="AM19322" s="61"/>
      <c r="AN19322" s="61"/>
      <c r="AO19322" s="171"/>
      <c r="AP19322" s="61"/>
      <c r="AQ19322" s="61"/>
      <c r="AR19322" s="61"/>
      <c r="AS19322" s="61"/>
      <c r="AT19322" s="61"/>
      <c r="AU19322" s="61"/>
      <c r="AV19322" s="61"/>
      <c r="AW19322" s="61"/>
      <c r="AX19322" s="61"/>
      <c r="AY19322" s="61"/>
      <c r="AZ19322" s="61"/>
      <c r="BA19322" s="61"/>
    </row>
    <row r="19323" spans="39:53" x14ac:dyDescent="0.2">
      <c r="AM19323" s="61"/>
      <c r="AN19323" s="61"/>
      <c r="AO19323" s="171"/>
      <c r="AP19323" s="61"/>
      <c r="AQ19323" s="61"/>
      <c r="AR19323" s="61"/>
      <c r="AS19323" s="61"/>
      <c r="AT19323" s="61"/>
      <c r="AU19323" s="61"/>
      <c r="AV19323" s="61"/>
      <c r="AW19323" s="61"/>
      <c r="AX19323" s="61"/>
      <c r="AY19323" s="61"/>
      <c r="AZ19323" s="61"/>
      <c r="BA19323" s="61"/>
    </row>
    <row r="19324" spans="39:53" x14ac:dyDescent="0.2">
      <c r="AM19324" s="61"/>
      <c r="AN19324" s="61"/>
      <c r="AO19324" s="171"/>
      <c r="AP19324" s="61"/>
      <c r="AQ19324" s="61"/>
      <c r="AR19324" s="61"/>
      <c r="AS19324" s="61"/>
      <c r="AT19324" s="61"/>
      <c r="AU19324" s="61"/>
      <c r="AV19324" s="61"/>
      <c r="AW19324" s="61"/>
      <c r="AX19324" s="61"/>
      <c r="AY19324" s="61"/>
      <c r="AZ19324" s="61"/>
      <c r="BA19324" s="61"/>
    </row>
    <row r="19325" spans="39:53" x14ac:dyDescent="0.2">
      <c r="AM19325" s="61"/>
      <c r="AN19325" s="61"/>
      <c r="AO19325" s="171"/>
      <c r="AP19325" s="61"/>
      <c r="AQ19325" s="61"/>
      <c r="AR19325" s="61"/>
      <c r="AS19325" s="61"/>
      <c r="AT19325" s="61"/>
      <c r="AU19325" s="61"/>
      <c r="AV19325" s="61"/>
      <c r="AW19325" s="61"/>
      <c r="AX19325" s="61"/>
      <c r="AY19325" s="61"/>
      <c r="AZ19325" s="61"/>
      <c r="BA19325" s="61"/>
    </row>
    <row r="19326" spans="39:53" x14ac:dyDescent="0.2">
      <c r="AM19326" s="61"/>
      <c r="AN19326" s="61"/>
      <c r="AO19326" s="171"/>
      <c r="AP19326" s="61"/>
      <c r="AQ19326" s="61"/>
      <c r="AR19326" s="61"/>
      <c r="AS19326" s="61"/>
      <c r="AT19326" s="61"/>
      <c r="AU19326" s="61"/>
      <c r="AV19326" s="61"/>
      <c r="AW19326" s="61"/>
      <c r="AX19326" s="61"/>
      <c r="AY19326" s="61"/>
      <c r="AZ19326" s="61"/>
      <c r="BA19326" s="61"/>
    </row>
    <row r="19327" spans="39:53" x14ac:dyDescent="0.2">
      <c r="AM19327" s="61"/>
      <c r="AN19327" s="61"/>
      <c r="AO19327" s="171"/>
      <c r="AP19327" s="61"/>
      <c r="AQ19327" s="61"/>
      <c r="AR19327" s="61"/>
      <c r="AS19327" s="61"/>
      <c r="AT19327" s="61"/>
      <c r="AU19327" s="61"/>
      <c r="AV19327" s="61"/>
      <c r="AW19327" s="61"/>
      <c r="AX19327" s="61"/>
      <c r="AY19327" s="61"/>
      <c r="AZ19327" s="61"/>
      <c r="BA19327" s="61"/>
    </row>
    <row r="19328" spans="39:53" x14ac:dyDescent="0.2">
      <c r="AM19328" s="61"/>
      <c r="AN19328" s="61"/>
      <c r="AO19328" s="171"/>
      <c r="AP19328" s="61"/>
      <c r="AQ19328" s="61"/>
      <c r="AR19328" s="61"/>
      <c r="AS19328" s="61"/>
      <c r="AT19328" s="61"/>
      <c r="AU19328" s="61"/>
      <c r="AV19328" s="61"/>
      <c r="AW19328" s="61"/>
      <c r="AX19328" s="61"/>
      <c r="AY19328" s="61"/>
      <c r="AZ19328" s="61"/>
      <c r="BA19328" s="61"/>
    </row>
    <row r="19329" spans="39:53" x14ac:dyDescent="0.2">
      <c r="AM19329" s="61"/>
      <c r="AN19329" s="61"/>
      <c r="AO19329" s="171"/>
      <c r="AP19329" s="61"/>
      <c r="AQ19329" s="61"/>
      <c r="AR19329" s="61"/>
      <c r="AS19329" s="61"/>
      <c r="AT19329" s="61"/>
      <c r="AU19329" s="61"/>
      <c r="AV19329" s="61"/>
      <c r="AW19329" s="61"/>
      <c r="AX19329" s="61"/>
      <c r="AY19329" s="61"/>
      <c r="AZ19329" s="61"/>
      <c r="BA19329" s="61"/>
    </row>
    <row r="19330" spans="39:53" x14ac:dyDescent="0.2">
      <c r="AM19330" s="61"/>
      <c r="AN19330" s="61"/>
      <c r="AO19330" s="171"/>
      <c r="AP19330" s="61"/>
      <c r="AQ19330" s="61"/>
      <c r="AR19330" s="61"/>
      <c r="AS19330" s="61"/>
      <c r="AT19330" s="61"/>
      <c r="AU19330" s="61"/>
      <c r="AV19330" s="61"/>
      <c r="AW19330" s="61"/>
      <c r="AX19330" s="61"/>
      <c r="AY19330" s="61"/>
      <c r="AZ19330" s="61"/>
      <c r="BA19330" s="61"/>
    </row>
    <row r="19331" spans="39:53" x14ac:dyDescent="0.2">
      <c r="AM19331" s="61"/>
      <c r="AN19331" s="61"/>
      <c r="AO19331" s="171"/>
      <c r="AP19331" s="61"/>
      <c r="AQ19331" s="61"/>
      <c r="AR19331" s="61"/>
      <c r="AS19331" s="61"/>
      <c r="AT19331" s="61"/>
      <c r="AU19331" s="61"/>
      <c r="AV19331" s="61"/>
      <c r="AW19331" s="61"/>
      <c r="AX19331" s="61"/>
      <c r="AY19331" s="61"/>
      <c r="AZ19331" s="61"/>
      <c r="BA19331" s="61"/>
    </row>
    <row r="19332" spans="39:53" x14ac:dyDescent="0.2">
      <c r="AM19332" s="61"/>
      <c r="AN19332" s="61"/>
      <c r="AO19332" s="171"/>
      <c r="AP19332" s="61"/>
      <c r="AQ19332" s="61"/>
      <c r="AR19332" s="61"/>
      <c r="AS19332" s="61"/>
      <c r="AT19332" s="61"/>
      <c r="AU19332" s="61"/>
      <c r="AV19332" s="61"/>
      <c r="AW19332" s="61"/>
      <c r="AX19332" s="61"/>
      <c r="AY19332" s="61"/>
      <c r="AZ19332" s="61"/>
      <c r="BA19332" s="61"/>
    </row>
    <row r="19333" spans="39:53" x14ac:dyDescent="0.2">
      <c r="AM19333" s="61"/>
      <c r="AN19333" s="61"/>
      <c r="AO19333" s="171"/>
      <c r="AP19333" s="61"/>
      <c r="AQ19333" s="61"/>
      <c r="AR19333" s="61"/>
      <c r="AS19333" s="61"/>
      <c r="AT19333" s="61"/>
      <c r="AU19333" s="61"/>
      <c r="AV19333" s="61"/>
      <c r="AW19333" s="61"/>
      <c r="AX19333" s="61"/>
      <c r="AY19333" s="61"/>
      <c r="AZ19333" s="61"/>
      <c r="BA19333" s="61"/>
    </row>
    <row r="19334" spans="39:53" x14ac:dyDescent="0.2">
      <c r="AM19334" s="61"/>
      <c r="AN19334" s="61"/>
      <c r="AO19334" s="171"/>
      <c r="AP19334" s="61"/>
      <c r="AQ19334" s="61"/>
      <c r="AR19334" s="61"/>
      <c r="AS19334" s="61"/>
      <c r="AT19334" s="61"/>
      <c r="AU19334" s="61"/>
      <c r="AV19334" s="61"/>
      <c r="AW19334" s="61"/>
      <c r="AX19334" s="61"/>
      <c r="AY19334" s="61"/>
      <c r="AZ19334" s="61"/>
      <c r="BA19334" s="61"/>
    </row>
    <row r="19335" spans="39:53" x14ac:dyDescent="0.2">
      <c r="AM19335" s="61"/>
      <c r="AN19335" s="61"/>
      <c r="AO19335" s="171"/>
      <c r="AP19335" s="61"/>
      <c r="AQ19335" s="61"/>
      <c r="AR19335" s="61"/>
      <c r="AS19335" s="61"/>
      <c r="AT19335" s="61"/>
      <c r="AU19335" s="61"/>
      <c r="AV19335" s="61"/>
      <c r="AW19335" s="61"/>
      <c r="AX19335" s="61"/>
      <c r="AY19335" s="61"/>
      <c r="AZ19335" s="61"/>
      <c r="BA19335" s="61"/>
    </row>
    <row r="19336" spans="39:53" x14ac:dyDescent="0.2">
      <c r="AM19336" s="61"/>
      <c r="AN19336" s="61"/>
      <c r="AO19336" s="171"/>
      <c r="AP19336" s="61"/>
      <c r="AQ19336" s="61"/>
      <c r="AR19336" s="61"/>
      <c r="AS19336" s="61"/>
      <c r="AT19336" s="61"/>
      <c r="AU19336" s="61"/>
      <c r="AV19336" s="61"/>
      <c r="AW19336" s="61"/>
      <c r="AX19336" s="61"/>
      <c r="AY19336" s="61"/>
      <c r="AZ19336" s="61"/>
      <c r="BA19336" s="61"/>
    </row>
    <row r="19337" spans="39:53" x14ac:dyDescent="0.2">
      <c r="AM19337" s="61"/>
      <c r="AN19337" s="61"/>
      <c r="AO19337" s="171"/>
      <c r="AP19337" s="61"/>
      <c r="AQ19337" s="61"/>
      <c r="AR19337" s="61"/>
      <c r="AS19337" s="61"/>
      <c r="AT19337" s="61"/>
      <c r="AU19337" s="61"/>
      <c r="AV19337" s="61"/>
      <c r="AW19337" s="61"/>
      <c r="AX19337" s="61"/>
      <c r="AY19337" s="61"/>
      <c r="AZ19337" s="61"/>
      <c r="BA19337" s="61"/>
    </row>
    <row r="19338" spans="39:53" x14ac:dyDescent="0.2">
      <c r="AM19338" s="61"/>
      <c r="AN19338" s="61"/>
      <c r="AO19338" s="171"/>
      <c r="AP19338" s="61"/>
      <c r="AQ19338" s="61"/>
      <c r="AR19338" s="61"/>
      <c r="AS19338" s="61"/>
      <c r="AT19338" s="61"/>
      <c r="AU19338" s="61"/>
      <c r="AV19338" s="61"/>
      <c r="AW19338" s="61"/>
      <c r="AX19338" s="61"/>
      <c r="AY19338" s="61"/>
      <c r="AZ19338" s="61"/>
      <c r="BA19338" s="61"/>
    </row>
    <row r="19339" spans="39:53" x14ac:dyDescent="0.2">
      <c r="AM19339" s="61"/>
      <c r="AN19339" s="61"/>
      <c r="AO19339" s="171"/>
      <c r="AP19339" s="61"/>
      <c r="AQ19339" s="61"/>
      <c r="AR19339" s="61"/>
      <c r="AS19339" s="61"/>
      <c r="AT19339" s="61"/>
      <c r="AU19339" s="61"/>
      <c r="AV19339" s="61"/>
      <c r="AW19339" s="61"/>
      <c r="AX19339" s="61"/>
      <c r="AY19339" s="61"/>
      <c r="AZ19339" s="61"/>
      <c r="BA19339" s="61"/>
    </row>
    <row r="19340" spans="39:53" x14ac:dyDescent="0.2">
      <c r="AM19340" s="61"/>
      <c r="AN19340" s="61"/>
      <c r="AO19340" s="171"/>
      <c r="AP19340" s="61"/>
      <c r="AQ19340" s="61"/>
      <c r="AR19340" s="61"/>
      <c r="AS19340" s="61"/>
      <c r="AT19340" s="61"/>
      <c r="AU19340" s="61"/>
      <c r="AV19340" s="61"/>
      <c r="AW19340" s="61"/>
      <c r="AX19340" s="61"/>
      <c r="AY19340" s="61"/>
      <c r="AZ19340" s="61"/>
      <c r="BA19340" s="61"/>
    </row>
    <row r="19341" spans="39:53" x14ac:dyDescent="0.2">
      <c r="AM19341" s="61"/>
      <c r="AN19341" s="61"/>
      <c r="AO19341" s="171"/>
      <c r="AP19341" s="61"/>
      <c r="AQ19341" s="61"/>
      <c r="AR19341" s="61"/>
      <c r="AS19341" s="61"/>
      <c r="AT19341" s="61"/>
      <c r="AU19341" s="61"/>
      <c r="AV19341" s="61"/>
      <c r="AW19341" s="61"/>
      <c r="AX19341" s="61"/>
      <c r="AY19341" s="61"/>
      <c r="AZ19341" s="61"/>
      <c r="BA19341" s="61"/>
    </row>
    <row r="19342" spans="39:53" x14ac:dyDescent="0.2">
      <c r="AM19342" s="61"/>
      <c r="AN19342" s="61"/>
      <c r="AO19342" s="171"/>
      <c r="AP19342" s="61"/>
      <c r="AQ19342" s="61"/>
      <c r="AR19342" s="61"/>
      <c r="AS19342" s="61"/>
      <c r="AT19342" s="61"/>
      <c r="AU19342" s="61"/>
      <c r="AV19342" s="61"/>
      <c r="AW19342" s="61"/>
      <c r="AX19342" s="61"/>
      <c r="AY19342" s="61"/>
      <c r="AZ19342" s="61"/>
      <c r="BA19342" s="61"/>
    </row>
    <row r="19343" spans="39:53" x14ac:dyDescent="0.2">
      <c r="AM19343" s="61"/>
      <c r="AN19343" s="61"/>
      <c r="AO19343" s="171"/>
      <c r="AP19343" s="61"/>
      <c r="AQ19343" s="61"/>
      <c r="AR19343" s="61"/>
      <c r="AS19343" s="61"/>
      <c r="AT19343" s="61"/>
      <c r="AU19343" s="61"/>
      <c r="AV19343" s="61"/>
      <c r="AW19343" s="61"/>
      <c r="AX19343" s="61"/>
      <c r="AY19343" s="61"/>
      <c r="AZ19343" s="61"/>
      <c r="BA19343" s="61"/>
    </row>
    <row r="19344" spans="39:53" x14ac:dyDescent="0.2">
      <c r="AM19344" s="61"/>
      <c r="AN19344" s="61"/>
      <c r="AO19344" s="171"/>
      <c r="AP19344" s="61"/>
      <c r="AQ19344" s="61"/>
      <c r="AR19344" s="61"/>
      <c r="AS19344" s="61"/>
      <c r="AT19344" s="61"/>
      <c r="AU19344" s="61"/>
      <c r="AV19344" s="61"/>
      <c r="AW19344" s="61"/>
      <c r="AX19344" s="61"/>
      <c r="AY19344" s="61"/>
      <c r="AZ19344" s="61"/>
      <c r="BA19344" s="61"/>
    </row>
    <row r="19345" spans="39:53" x14ac:dyDescent="0.2">
      <c r="AM19345" s="61"/>
      <c r="AN19345" s="61"/>
      <c r="AO19345" s="171"/>
      <c r="AP19345" s="61"/>
      <c r="AQ19345" s="61"/>
      <c r="AR19345" s="61"/>
      <c r="AS19345" s="61"/>
      <c r="AT19345" s="61"/>
      <c r="AU19345" s="61"/>
      <c r="AV19345" s="61"/>
      <c r="AW19345" s="61"/>
      <c r="AX19345" s="61"/>
      <c r="AY19345" s="61"/>
      <c r="AZ19345" s="61"/>
      <c r="BA19345" s="61"/>
    </row>
    <row r="19346" spans="39:53" x14ac:dyDescent="0.2">
      <c r="AM19346" s="61"/>
      <c r="AN19346" s="61"/>
      <c r="AO19346" s="171"/>
      <c r="AP19346" s="61"/>
      <c r="AQ19346" s="61"/>
      <c r="AR19346" s="61"/>
      <c r="AS19346" s="61"/>
      <c r="AT19346" s="61"/>
      <c r="AU19346" s="61"/>
      <c r="AV19346" s="61"/>
      <c r="AW19346" s="61"/>
      <c r="AX19346" s="61"/>
      <c r="AY19346" s="61"/>
      <c r="AZ19346" s="61"/>
      <c r="BA19346" s="61"/>
    </row>
    <row r="19347" spans="39:53" x14ac:dyDescent="0.2">
      <c r="AM19347" s="61"/>
      <c r="AN19347" s="61"/>
      <c r="AO19347" s="171"/>
      <c r="AP19347" s="61"/>
      <c r="AQ19347" s="61"/>
      <c r="AR19347" s="61"/>
      <c r="AS19347" s="61"/>
      <c r="AT19347" s="61"/>
      <c r="AU19347" s="61"/>
      <c r="AV19347" s="61"/>
      <c r="AW19347" s="61"/>
      <c r="AX19347" s="61"/>
      <c r="AY19347" s="61"/>
      <c r="AZ19347" s="61"/>
      <c r="BA19347" s="61"/>
    </row>
    <row r="19348" spans="39:53" x14ac:dyDescent="0.2">
      <c r="AM19348" s="61"/>
      <c r="AN19348" s="61"/>
      <c r="AO19348" s="171"/>
      <c r="AP19348" s="61"/>
      <c r="AQ19348" s="61"/>
      <c r="AR19348" s="61"/>
      <c r="AS19348" s="61"/>
      <c r="AT19348" s="61"/>
      <c r="AU19348" s="61"/>
      <c r="AV19348" s="61"/>
      <c r="AW19348" s="61"/>
      <c r="AX19348" s="61"/>
      <c r="AY19348" s="61"/>
      <c r="AZ19348" s="61"/>
      <c r="BA19348" s="61"/>
    </row>
    <row r="19349" spans="39:53" x14ac:dyDescent="0.2">
      <c r="AM19349" s="61"/>
      <c r="AN19349" s="61"/>
      <c r="AO19349" s="171"/>
      <c r="AP19349" s="61"/>
      <c r="AQ19349" s="61"/>
      <c r="AR19349" s="61"/>
      <c r="AS19349" s="61"/>
      <c r="AT19349" s="61"/>
      <c r="AU19349" s="61"/>
      <c r="AV19349" s="61"/>
      <c r="AW19349" s="61"/>
      <c r="AX19349" s="61"/>
      <c r="AY19349" s="61"/>
      <c r="AZ19349" s="61"/>
      <c r="BA19349" s="61"/>
    </row>
    <row r="19350" spans="39:53" x14ac:dyDescent="0.2">
      <c r="AM19350" s="61"/>
      <c r="AN19350" s="61"/>
      <c r="AO19350" s="171"/>
      <c r="AP19350" s="61"/>
      <c r="AQ19350" s="61"/>
      <c r="AR19350" s="61"/>
      <c r="AS19350" s="61"/>
      <c r="AT19350" s="61"/>
      <c r="AU19350" s="61"/>
      <c r="AV19350" s="61"/>
      <c r="AW19350" s="61"/>
      <c r="AX19350" s="61"/>
      <c r="AY19350" s="61"/>
      <c r="AZ19350" s="61"/>
      <c r="BA19350" s="61"/>
    </row>
    <row r="19351" spans="39:53" x14ac:dyDescent="0.2">
      <c r="AM19351" s="61"/>
      <c r="AN19351" s="61"/>
      <c r="AO19351" s="171"/>
      <c r="AP19351" s="61"/>
      <c r="AQ19351" s="61"/>
      <c r="AR19351" s="61"/>
      <c r="AS19351" s="61"/>
      <c r="AT19351" s="61"/>
      <c r="AU19351" s="61"/>
      <c r="AV19351" s="61"/>
      <c r="AW19351" s="61"/>
      <c r="AX19351" s="61"/>
      <c r="AY19351" s="61"/>
      <c r="AZ19351" s="61"/>
      <c r="BA19351" s="61"/>
    </row>
    <row r="19352" spans="39:53" x14ac:dyDescent="0.2">
      <c r="AM19352" s="61"/>
      <c r="AN19352" s="61"/>
      <c r="AO19352" s="171"/>
      <c r="AP19352" s="61"/>
      <c r="AQ19352" s="61"/>
      <c r="AR19352" s="61"/>
      <c r="AS19352" s="61"/>
      <c r="AT19352" s="61"/>
      <c r="AU19352" s="61"/>
      <c r="AV19352" s="61"/>
      <c r="AW19352" s="61"/>
      <c r="AX19352" s="61"/>
      <c r="AY19352" s="61"/>
      <c r="AZ19352" s="61"/>
      <c r="BA19352" s="61"/>
    </row>
    <row r="19353" spans="39:53" x14ac:dyDescent="0.2">
      <c r="AM19353" s="61"/>
      <c r="AN19353" s="61"/>
      <c r="AO19353" s="171"/>
      <c r="AP19353" s="61"/>
      <c r="AQ19353" s="61"/>
      <c r="AR19353" s="61"/>
      <c r="AS19353" s="61"/>
      <c r="AT19353" s="61"/>
      <c r="AU19353" s="61"/>
      <c r="AV19353" s="61"/>
      <c r="AW19353" s="61"/>
      <c r="AX19353" s="61"/>
      <c r="AY19353" s="61"/>
      <c r="AZ19353" s="61"/>
      <c r="BA19353" s="61"/>
    </row>
    <row r="19354" spans="39:53" x14ac:dyDescent="0.2">
      <c r="AM19354" s="61"/>
      <c r="AN19354" s="61"/>
      <c r="AO19354" s="171"/>
      <c r="AP19354" s="61"/>
      <c r="AQ19354" s="61"/>
      <c r="AR19354" s="61"/>
      <c r="AS19354" s="61"/>
      <c r="AT19354" s="61"/>
      <c r="AU19354" s="61"/>
      <c r="AV19354" s="61"/>
      <c r="AW19354" s="61"/>
      <c r="AX19354" s="61"/>
      <c r="AY19354" s="61"/>
      <c r="AZ19354" s="61"/>
      <c r="BA19354" s="61"/>
    </row>
    <row r="19355" spans="39:53" x14ac:dyDescent="0.2">
      <c r="AM19355" s="61"/>
      <c r="AN19355" s="61"/>
      <c r="AO19355" s="171"/>
      <c r="AP19355" s="61"/>
      <c r="AQ19355" s="61"/>
      <c r="AR19355" s="61"/>
      <c r="AS19355" s="61"/>
      <c r="AT19355" s="61"/>
      <c r="AU19355" s="61"/>
      <c r="AV19355" s="61"/>
      <c r="AW19355" s="61"/>
      <c r="AX19355" s="61"/>
      <c r="AY19355" s="61"/>
      <c r="AZ19355" s="61"/>
      <c r="BA19355" s="61"/>
    </row>
    <row r="19356" spans="39:53" x14ac:dyDescent="0.2">
      <c r="AM19356" s="61"/>
      <c r="AN19356" s="61"/>
      <c r="AO19356" s="171"/>
      <c r="AP19356" s="61"/>
      <c r="AQ19356" s="61"/>
      <c r="AR19356" s="61"/>
      <c r="AS19356" s="61"/>
      <c r="AT19356" s="61"/>
      <c r="AU19356" s="61"/>
      <c r="AV19356" s="61"/>
      <c r="AW19356" s="61"/>
      <c r="AX19356" s="61"/>
      <c r="AY19356" s="61"/>
      <c r="AZ19356" s="61"/>
      <c r="BA19356" s="61"/>
    </row>
    <row r="19357" spans="39:53" x14ac:dyDescent="0.2">
      <c r="AM19357" s="61"/>
      <c r="AN19357" s="61"/>
      <c r="AO19357" s="171"/>
      <c r="AP19357" s="61"/>
      <c r="AQ19357" s="61"/>
      <c r="AR19357" s="61"/>
      <c r="AS19357" s="61"/>
      <c r="AT19357" s="61"/>
      <c r="AU19357" s="61"/>
      <c r="AV19357" s="61"/>
      <c r="AW19357" s="61"/>
      <c r="AX19357" s="61"/>
      <c r="AY19357" s="61"/>
      <c r="AZ19357" s="61"/>
      <c r="BA19357" s="61"/>
    </row>
    <row r="19358" spans="39:53" x14ac:dyDescent="0.2">
      <c r="AM19358" s="61"/>
      <c r="AN19358" s="61"/>
      <c r="AO19358" s="171"/>
      <c r="AP19358" s="61"/>
      <c r="AQ19358" s="61"/>
      <c r="AR19358" s="61"/>
      <c r="AS19358" s="61"/>
      <c r="AT19358" s="61"/>
      <c r="AU19358" s="61"/>
      <c r="AV19358" s="61"/>
      <c r="AW19358" s="61"/>
      <c r="AX19358" s="61"/>
      <c r="AY19358" s="61"/>
      <c r="AZ19358" s="61"/>
      <c r="BA19358" s="61"/>
    </row>
    <row r="19359" spans="39:53" x14ac:dyDescent="0.2">
      <c r="AM19359" s="61"/>
      <c r="AN19359" s="61"/>
      <c r="AO19359" s="171"/>
      <c r="AP19359" s="61"/>
      <c r="AQ19359" s="61"/>
      <c r="AR19359" s="61"/>
      <c r="AS19359" s="61"/>
      <c r="AT19359" s="61"/>
      <c r="AU19359" s="61"/>
      <c r="AV19359" s="61"/>
      <c r="AW19359" s="61"/>
      <c r="AX19359" s="61"/>
      <c r="AY19359" s="61"/>
      <c r="AZ19359" s="61"/>
      <c r="BA19359" s="61"/>
    </row>
    <row r="19360" spans="39:53" x14ac:dyDescent="0.2">
      <c r="AM19360" s="61"/>
      <c r="AN19360" s="61"/>
      <c r="AO19360" s="171"/>
      <c r="AP19360" s="61"/>
      <c r="AQ19360" s="61"/>
      <c r="AR19360" s="61"/>
      <c r="AS19360" s="61"/>
      <c r="AT19360" s="61"/>
      <c r="AU19360" s="61"/>
      <c r="AV19360" s="61"/>
      <c r="AW19360" s="61"/>
      <c r="AX19360" s="61"/>
      <c r="AY19360" s="61"/>
      <c r="AZ19360" s="61"/>
      <c r="BA19360" s="61"/>
    </row>
    <row r="19361" spans="39:53" x14ac:dyDescent="0.2">
      <c r="AM19361" s="61"/>
      <c r="AN19361" s="61"/>
      <c r="AO19361" s="171"/>
      <c r="AP19361" s="61"/>
      <c r="AQ19361" s="61"/>
      <c r="AR19361" s="61"/>
      <c r="AS19361" s="61"/>
      <c r="AT19361" s="61"/>
      <c r="AU19361" s="61"/>
      <c r="AV19361" s="61"/>
      <c r="AW19361" s="61"/>
      <c r="AX19361" s="61"/>
      <c r="AY19361" s="61"/>
      <c r="AZ19361" s="61"/>
      <c r="BA19361" s="61"/>
    </row>
    <row r="19362" spans="39:53" x14ac:dyDescent="0.2">
      <c r="AM19362" s="61"/>
      <c r="AN19362" s="61"/>
      <c r="AO19362" s="171"/>
      <c r="AP19362" s="61"/>
      <c r="AQ19362" s="61"/>
      <c r="AR19362" s="61"/>
      <c r="AS19362" s="61"/>
      <c r="AT19362" s="61"/>
      <c r="AU19362" s="61"/>
      <c r="AV19362" s="61"/>
      <c r="AW19362" s="61"/>
      <c r="AX19362" s="61"/>
      <c r="AY19362" s="61"/>
      <c r="AZ19362" s="61"/>
      <c r="BA19362" s="61"/>
    </row>
    <row r="19363" spans="39:53" x14ac:dyDescent="0.2">
      <c r="AM19363" s="61"/>
      <c r="AN19363" s="61"/>
      <c r="AO19363" s="171"/>
      <c r="AP19363" s="61"/>
      <c r="AQ19363" s="61"/>
      <c r="AR19363" s="61"/>
      <c r="AS19363" s="61"/>
      <c r="AT19363" s="61"/>
      <c r="AU19363" s="61"/>
      <c r="AV19363" s="61"/>
      <c r="AW19363" s="61"/>
      <c r="AX19363" s="61"/>
      <c r="AY19363" s="61"/>
      <c r="AZ19363" s="61"/>
      <c r="BA19363" s="61"/>
    </row>
    <row r="19364" spans="39:53" x14ac:dyDescent="0.2">
      <c r="AM19364" s="61"/>
      <c r="AN19364" s="61"/>
      <c r="AO19364" s="171"/>
      <c r="AP19364" s="61"/>
      <c r="AQ19364" s="61"/>
      <c r="AR19364" s="61"/>
      <c r="AS19364" s="61"/>
      <c r="AT19364" s="61"/>
      <c r="AU19364" s="61"/>
      <c r="AV19364" s="61"/>
      <c r="AW19364" s="61"/>
      <c r="AX19364" s="61"/>
      <c r="AY19364" s="61"/>
      <c r="AZ19364" s="61"/>
      <c r="BA19364" s="61"/>
    </row>
    <row r="19365" spans="39:53" x14ac:dyDescent="0.2">
      <c r="AM19365" s="61"/>
      <c r="AN19365" s="61"/>
      <c r="AO19365" s="171"/>
      <c r="AP19365" s="61"/>
      <c r="AQ19365" s="61"/>
      <c r="AR19365" s="61"/>
      <c r="AS19365" s="61"/>
      <c r="AT19365" s="61"/>
      <c r="AU19365" s="61"/>
      <c r="AV19365" s="61"/>
      <c r="AW19365" s="61"/>
      <c r="AX19365" s="61"/>
      <c r="AY19365" s="61"/>
      <c r="AZ19365" s="61"/>
      <c r="BA19365" s="61"/>
    </row>
    <row r="19366" spans="39:53" x14ac:dyDescent="0.2">
      <c r="AM19366" s="61"/>
      <c r="AN19366" s="61"/>
      <c r="AO19366" s="171"/>
      <c r="AP19366" s="61"/>
      <c r="AQ19366" s="61"/>
      <c r="AR19366" s="61"/>
      <c r="AS19366" s="61"/>
      <c r="AT19366" s="61"/>
      <c r="AU19366" s="61"/>
      <c r="AV19366" s="61"/>
      <c r="AW19366" s="61"/>
      <c r="AX19366" s="61"/>
      <c r="AY19366" s="61"/>
      <c r="AZ19366" s="61"/>
      <c r="BA19366" s="61"/>
    </row>
    <row r="19367" spans="39:53" x14ac:dyDescent="0.2">
      <c r="AM19367" s="61"/>
      <c r="AN19367" s="61"/>
      <c r="AO19367" s="171"/>
      <c r="AP19367" s="61"/>
      <c r="AQ19367" s="61"/>
      <c r="AR19367" s="61"/>
      <c r="AS19367" s="61"/>
      <c r="AT19367" s="61"/>
      <c r="AU19367" s="61"/>
      <c r="AV19367" s="61"/>
      <c r="AW19367" s="61"/>
      <c r="AX19367" s="61"/>
      <c r="AY19367" s="61"/>
      <c r="AZ19367" s="61"/>
      <c r="BA19367" s="61"/>
    </row>
    <row r="19368" spans="39:53" x14ac:dyDescent="0.2">
      <c r="AM19368" s="61"/>
      <c r="AN19368" s="61"/>
      <c r="AO19368" s="171"/>
      <c r="AP19368" s="61"/>
      <c r="AQ19368" s="61"/>
      <c r="AR19368" s="61"/>
      <c r="AS19368" s="61"/>
      <c r="AT19368" s="61"/>
      <c r="AU19368" s="61"/>
      <c r="AV19368" s="61"/>
      <c r="AW19368" s="61"/>
      <c r="AX19368" s="61"/>
      <c r="AY19368" s="61"/>
      <c r="AZ19368" s="61"/>
      <c r="BA19368" s="61"/>
    </row>
    <row r="19369" spans="39:53" x14ac:dyDescent="0.2">
      <c r="AM19369" s="61"/>
      <c r="AN19369" s="61"/>
      <c r="AO19369" s="171"/>
      <c r="AP19369" s="61"/>
      <c r="AQ19369" s="61"/>
      <c r="AR19369" s="61"/>
      <c r="AS19369" s="61"/>
      <c r="AT19369" s="61"/>
      <c r="AU19369" s="61"/>
      <c r="AV19369" s="61"/>
      <c r="AW19369" s="61"/>
      <c r="AX19369" s="61"/>
      <c r="AY19369" s="61"/>
      <c r="AZ19369" s="61"/>
      <c r="BA19369" s="61"/>
    </row>
    <row r="19370" spans="39:53" x14ac:dyDescent="0.2">
      <c r="AM19370" s="61"/>
      <c r="AN19370" s="61"/>
      <c r="AO19370" s="171"/>
      <c r="AP19370" s="61"/>
      <c r="AQ19370" s="61"/>
      <c r="AR19370" s="61"/>
      <c r="AS19370" s="61"/>
      <c r="AT19370" s="61"/>
      <c r="AU19370" s="61"/>
      <c r="AV19370" s="61"/>
      <c r="AW19370" s="61"/>
      <c r="AX19370" s="61"/>
      <c r="AY19370" s="61"/>
      <c r="AZ19370" s="61"/>
      <c r="BA19370" s="61"/>
    </row>
    <row r="19371" spans="39:53" x14ac:dyDescent="0.2">
      <c r="AM19371" s="61"/>
      <c r="AN19371" s="61"/>
      <c r="AO19371" s="171"/>
      <c r="AP19371" s="61"/>
      <c r="AQ19371" s="61"/>
      <c r="AR19371" s="61"/>
      <c r="AS19371" s="61"/>
      <c r="AT19371" s="61"/>
      <c r="AU19371" s="61"/>
      <c r="AV19371" s="61"/>
      <c r="AW19371" s="61"/>
      <c r="AX19371" s="61"/>
      <c r="AY19371" s="61"/>
      <c r="AZ19371" s="61"/>
      <c r="BA19371" s="61"/>
    </row>
    <row r="19372" spans="39:53" x14ac:dyDescent="0.2">
      <c r="AM19372" s="61"/>
      <c r="AN19372" s="61"/>
      <c r="AO19372" s="171"/>
      <c r="AP19372" s="61"/>
      <c r="AQ19372" s="61"/>
      <c r="AR19372" s="61"/>
      <c r="AS19372" s="61"/>
      <c r="AT19372" s="61"/>
      <c r="AU19372" s="61"/>
      <c r="AV19372" s="61"/>
      <c r="AW19372" s="61"/>
      <c r="AX19372" s="61"/>
      <c r="AY19372" s="61"/>
      <c r="AZ19372" s="61"/>
      <c r="BA19372" s="61"/>
    </row>
    <row r="19373" spans="39:53" x14ac:dyDescent="0.2">
      <c r="AM19373" s="61"/>
      <c r="AN19373" s="61"/>
      <c r="AO19373" s="171"/>
      <c r="AP19373" s="61"/>
      <c r="AQ19373" s="61"/>
      <c r="AR19373" s="61"/>
      <c r="AS19373" s="61"/>
      <c r="AT19373" s="61"/>
      <c r="AU19373" s="61"/>
      <c r="AV19373" s="61"/>
      <c r="AW19373" s="61"/>
      <c r="AX19373" s="61"/>
      <c r="AY19373" s="61"/>
      <c r="AZ19373" s="61"/>
      <c r="BA19373" s="61"/>
    </row>
    <row r="19374" spans="39:53" x14ac:dyDescent="0.2">
      <c r="AM19374" s="61"/>
      <c r="AN19374" s="61"/>
      <c r="AO19374" s="171"/>
      <c r="AP19374" s="61"/>
      <c r="AQ19374" s="61"/>
      <c r="AR19374" s="61"/>
      <c r="AS19374" s="61"/>
      <c r="AT19374" s="61"/>
      <c r="AU19374" s="61"/>
      <c r="AV19374" s="61"/>
      <c r="AW19374" s="61"/>
      <c r="AX19374" s="61"/>
      <c r="AY19374" s="61"/>
      <c r="AZ19374" s="61"/>
      <c r="BA19374" s="61"/>
    </row>
    <row r="19375" spans="39:53" x14ac:dyDescent="0.2">
      <c r="AM19375" s="61"/>
      <c r="AN19375" s="61"/>
      <c r="AO19375" s="171"/>
      <c r="AP19375" s="61"/>
      <c r="AQ19375" s="61"/>
      <c r="AR19375" s="61"/>
      <c r="AS19375" s="61"/>
      <c r="AT19375" s="61"/>
      <c r="AU19375" s="61"/>
      <c r="AV19375" s="61"/>
      <c r="AW19375" s="61"/>
      <c r="AX19375" s="61"/>
      <c r="AY19375" s="61"/>
      <c r="AZ19375" s="61"/>
      <c r="BA19375" s="61"/>
    </row>
    <row r="19376" spans="39:53" x14ac:dyDescent="0.2">
      <c r="AM19376" s="61"/>
      <c r="AN19376" s="61"/>
      <c r="AO19376" s="171"/>
      <c r="AP19376" s="61"/>
      <c r="AQ19376" s="61"/>
      <c r="AR19376" s="61"/>
      <c r="AS19376" s="61"/>
      <c r="AT19376" s="61"/>
      <c r="AU19376" s="61"/>
      <c r="AV19376" s="61"/>
      <c r="AW19376" s="61"/>
      <c r="AX19376" s="61"/>
      <c r="AY19376" s="61"/>
      <c r="AZ19376" s="61"/>
      <c r="BA19376" s="61"/>
    </row>
    <row r="19377" spans="39:53" x14ac:dyDescent="0.2">
      <c r="AM19377" s="61"/>
      <c r="AN19377" s="61"/>
      <c r="AO19377" s="171"/>
      <c r="AP19377" s="61"/>
      <c r="AQ19377" s="61"/>
      <c r="AR19377" s="61"/>
      <c r="AS19377" s="61"/>
      <c r="AT19377" s="61"/>
      <c r="AU19377" s="61"/>
      <c r="AV19377" s="61"/>
      <c r="AW19377" s="61"/>
      <c r="AX19377" s="61"/>
      <c r="AY19377" s="61"/>
      <c r="AZ19377" s="61"/>
      <c r="BA19377" s="61"/>
    </row>
    <row r="19378" spans="39:53" x14ac:dyDescent="0.2">
      <c r="AM19378" s="61"/>
      <c r="AN19378" s="61"/>
      <c r="AO19378" s="171"/>
      <c r="AP19378" s="61"/>
      <c r="AQ19378" s="61"/>
      <c r="AR19378" s="61"/>
      <c r="AS19378" s="61"/>
      <c r="AT19378" s="61"/>
      <c r="AU19378" s="61"/>
      <c r="AV19378" s="61"/>
      <c r="AW19378" s="61"/>
      <c r="AX19378" s="61"/>
      <c r="AY19378" s="61"/>
      <c r="AZ19378" s="61"/>
      <c r="BA19378" s="61"/>
    </row>
    <row r="19379" spans="39:53" x14ac:dyDescent="0.2">
      <c r="AM19379" s="61"/>
      <c r="AN19379" s="61"/>
      <c r="AO19379" s="171"/>
      <c r="AP19379" s="61"/>
      <c r="AQ19379" s="61"/>
      <c r="AR19379" s="61"/>
      <c r="AS19379" s="61"/>
      <c r="AT19379" s="61"/>
      <c r="AU19379" s="61"/>
      <c r="AV19379" s="61"/>
      <c r="AW19379" s="61"/>
      <c r="AX19379" s="61"/>
      <c r="AY19379" s="61"/>
      <c r="AZ19379" s="61"/>
      <c r="BA19379" s="61"/>
    </row>
    <row r="19380" spans="39:53" x14ac:dyDescent="0.2">
      <c r="AM19380" s="61"/>
      <c r="AN19380" s="61"/>
      <c r="AO19380" s="171"/>
      <c r="AP19380" s="61"/>
      <c r="AQ19380" s="61"/>
      <c r="AR19380" s="61"/>
      <c r="AS19380" s="61"/>
      <c r="AT19380" s="61"/>
      <c r="AU19380" s="61"/>
      <c r="AV19380" s="61"/>
      <c r="AW19380" s="61"/>
      <c r="AX19380" s="61"/>
      <c r="AY19380" s="61"/>
      <c r="AZ19380" s="61"/>
      <c r="BA19380" s="61"/>
    </row>
    <row r="19381" spans="39:53" x14ac:dyDescent="0.2">
      <c r="AM19381" s="61"/>
      <c r="AN19381" s="61"/>
      <c r="AO19381" s="171"/>
      <c r="AP19381" s="61"/>
      <c r="AQ19381" s="61"/>
      <c r="AR19381" s="61"/>
      <c r="AS19381" s="61"/>
      <c r="AT19381" s="61"/>
      <c r="AU19381" s="61"/>
      <c r="AV19381" s="61"/>
      <c r="AW19381" s="61"/>
      <c r="AX19381" s="61"/>
      <c r="AY19381" s="61"/>
      <c r="AZ19381" s="61"/>
      <c r="BA19381" s="61"/>
    </row>
    <row r="19382" spans="39:53" x14ac:dyDescent="0.2">
      <c r="AM19382" s="61"/>
      <c r="AN19382" s="61"/>
      <c r="AO19382" s="171"/>
      <c r="AP19382" s="61"/>
      <c r="AQ19382" s="61"/>
      <c r="AR19382" s="61"/>
      <c r="AS19382" s="61"/>
      <c r="AT19382" s="61"/>
      <c r="AU19382" s="61"/>
      <c r="AV19382" s="61"/>
      <c r="AW19382" s="61"/>
      <c r="AX19382" s="61"/>
      <c r="AY19382" s="61"/>
      <c r="AZ19382" s="61"/>
      <c r="BA19382" s="61"/>
    </row>
    <row r="19383" spans="39:53" x14ac:dyDescent="0.2">
      <c r="AM19383" s="61"/>
      <c r="AN19383" s="61"/>
      <c r="AO19383" s="171"/>
      <c r="AP19383" s="61"/>
      <c r="AQ19383" s="61"/>
      <c r="AR19383" s="61"/>
      <c r="AS19383" s="61"/>
      <c r="AT19383" s="61"/>
      <c r="AU19383" s="61"/>
      <c r="AV19383" s="61"/>
      <c r="AW19383" s="61"/>
      <c r="AX19383" s="61"/>
      <c r="AY19383" s="61"/>
      <c r="AZ19383" s="61"/>
      <c r="BA19383" s="61"/>
    </row>
    <row r="19384" spans="39:53" x14ac:dyDescent="0.2">
      <c r="AM19384" s="61"/>
      <c r="AN19384" s="61"/>
      <c r="AO19384" s="171"/>
      <c r="AP19384" s="61"/>
      <c r="AQ19384" s="61"/>
      <c r="AR19384" s="61"/>
      <c r="AS19384" s="61"/>
      <c r="AT19384" s="61"/>
      <c r="AU19384" s="61"/>
      <c r="AV19384" s="61"/>
      <c r="AW19384" s="61"/>
      <c r="AX19384" s="61"/>
      <c r="AY19384" s="61"/>
      <c r="AZ19384" s="61"/>
      <c r="BA19384" s="61"/>
    </row>
    <row r="19385" spans="39:53" x14ac:dyDescent="0.2">
      <c r="AM19385" s="61"/>
      <c r="AN19385" s="61"/>
      <c r="AO19385" s="171"/>
      <c r="AP19385" s="61"/>
      <c r="AQ19385" s="61"/>
      <c r="AR19385" s="61"/>
      <c r="AS19385" s="61"/>
      <c r="AT19385" s="61"/>
      <c r="AU19385" s="61"/>
      <c r="AV19385" s="61"/>
      <c r="AW19385" s="61"/>
      <c r="AX19385" s="61"/>
      <c r="AY19385" s="61"/>
      <c r="AZ19385" s="61"/>
      <c r="BA19385" s="61"/>
    </row>
    <row r="19386" spans="39:53" x14ac:dyDescent="0.2">
      <c r="AM19386" s="61"/>
      <c r="AN19386" s="61"/>
      <c r="AO19386" s="171"/>
      <c r="AP19386" s="61"/>
      <c r="AQ19386" s="61"/>
      <c r="AR19386" s="61"/>
      <c r="AS19386" s="61"/>
      <c r="AT19386" s="61"/>
      <c r="AU19386" s="61"/>
      <c r="AV19386" s="61"/>
      <c r="AW19386" s="61"/>
      <c r="AX19386" s="61"/>
      <c r="AY19386" s="61"/>
      <c r="AZ19386" s="61"/>
      <c r="BA19386" s="61"/>
    </row>
    <row r="19387" spans="39:53" x14ac:dyDescent="0.2">
      <c r="AM19387" s="61"/>
      <c r="AN19387" s="61"/>
      <c r="AO19387" s="171"/>
      <c r="AP19387" s="61"/>
      <c r="AQ19387" s="61"/>
      <c r="AR19387" s="61"/>
      <c r="AS19387" s="61"/>
      <c r="AT19387" s="61"/>
      <c r="AU19387" s="61"/>
      <c r="AV19387" s="61"/>
      <c r="AW19387" s="61"/>
      <c r="AX19387" s="61"/>
      <c r="AY19387" s="61"/>
      <c r="AZ19387" s="61"/>
      <c r="BA19387" s="61"/>
    </row>
    <row r="19388" spans="39:53" x14ac:dyDescent="0.2">
      <c r="AM19388" s="61"/>
      <c r="AN19388" s="61"/>
      <c r="AO19388" s="171"/>
      <c r="AP19388" s="61"/>
      <c r="AQ19388" s="61"/>
      <c r="AR19388" s="61"/>
      <c r="AS19388" s="61"/>
      <c r="AT19388" s="61"/>
      <c r="AU19388" s="61"/>
      <c r="AV19388" s="61"/>
      <c r="AW19388" s="61"/>
      <c r="AX19388" s="61"/>
      <c r="AY19388" s="61"/>
      <c r="AZ19388" s="61"/>
      <c r="BA19388" s="61"/>
    </row>
    <row r="19389" spans="39:53" x14ac:dyDescent="0.2">
      <c r="AM19389" s="61"/>
      <c r="AN19389" s="61"/>
      <c r="AO19389" s="171"/>
      <c r="AP19389" s="61"/>
      <c r="AQ19389" s="61"/>
      <c r="AR19389" s="61"/>
      <c r="AS19389" s="61"/>
      <c r="AT19389" s="61"/>
      <c r="AU19389" s="61"/>
      <c r="AV19389" s="61"/>
      <c r="AW19389" s="61"/>
      <c r="AX19389" s="61"/>
      <c r="AY19389" s="61"/>
      <c r="AZ19389" s="61"/>
      <c r="BA19389" s="61"/>
    </row>
    <row r="19390" spans="39:53" x14ac:dyDescent="0.2">
      <c r="AM19390" s="61"/>
      <c r="AN19390" s="61"/>
      <c r="AO19390" s="171"/>
      <c r="AP19390" s="61"/>
      <c r="AQ19390" s="61"/>
      <c r="AR19390" s="61"/>
      <c r="AS19390" s="61"/>
      <c r="AT19390" s="61"/>
      <c r="AU19390" s="61"/>
      <c r="AV19390" s="61"/>
      <c r="AW19390" s="61"/>
      <c r="AX19390" s="61"/>
      <c r="AY19390" s="61"/>
      <c r="AZ19390" s="61"/>
      <c r="BA19390" s="61"/>
    </row>
    <row r="19391" spans="39:53" x14ac:dyDescent="0.2">
      <c r="AM19391" s="61"/>
      <c r="AN19391" s="61"/>
      <c r="AO19391" s="171"/>
      <c r="AP19391" s="61"/>
      <c r="AQ19391" s="61"/>
      <c r="AR19391" s="61"/>
      <c r="AS19391" s="61"/>
      <c r="AT19391" s="61"/>
      <c r="AU19391" s="61"/>
      <c r="AV19391" s="61"/>
      <c r="AW19391" s="61"/>
      <c r="AX19391" s="61"/>
      <c r="AY19391" s="61"/>
      <c r="AZ19391" s="61"/>
      <c r="BA19391" s="61"/>
    </row>
    <row r="19392" spans="39:53" x14ac:dyDescent="0.2">
      <c r="AM19392" s="61"/>
      <c r="AN19392" s="61"/>
      <c r="AO19392" s="171"/>
      <c r="AP19392" s="61"/>
      <c r="AQ19392" s="61"/>
      <c r="AR19392" s="61"/>
      <c r="AS19392" s="61"/>
      <c r="AT19392" s="61"/>
      <c r="AU19392" s="61"/>
      <c r="AV19392" s="61"/>
      <c r="AW19392" s="61"/>
      <c r="AX19392" s="61"/>
      <c r="AY19392" s="61"/>
      <c r="AZ19392" s="61"/>
      <c r="BA19392" s="61"/>
    </row>
    <row r="19393" spans="39:53" x14ac:dyDescent="0.2">
      <c r="AM19393" s="61"/>
      <c r="AN19393" s="61"/>
      <c r="AO19393" s="171"/>
      <c r="AP19393" s="61"/>
      <c r="AQ19393" s="61"/>
      <c r="AR19393" s="61"/>
      <c r="AS19393" s="61"/>
      <c r="AT19393" s="61"/>
      <c r="AU19393" s="61"/>
      <c r="AV19393" s="61"/>
      <c r="AW19393" s="61"/>
      <c r="AX19393" s="61"/>
      <c r="AY19393" s="61"/>
      <c r="AZ19393" s="61"/>
      <c r="BA19393" s="61"/>
    </row>
    <row r="19394" spans="39:53" x14ac:dyDescent="0.2">
      <c r="AM19394" s="61"/>
      <c r="AN19394" s="61"/>
      <c r="AO19394" s="171"/>
      <c r="AP19394" s="61"/>
      <c r="AQ19394" s="61"/>
      <c r="AR19394" s="61"/>
      <c r="AS19394" s="61"/>
      <c r="AT19394" s="61"/>
      <c r="AU19394" s="61"/>
      <c r="AV19394" s="61"/>
      <c r="AW19394" s="61"/>
      <c r="AX19394" s="61"/>
      <c r="AY19394" s="61"/>
      <c r="AZ19394" s="61"/>
      <c r="BA19394" s="61"/>
    </row>
    <row r="19395" spans="39:53" x14ac:dyDescent="0.2">
      <c r="AM19395" s="61"/>
      <c r="AN19395" s="61"/>
      <c r="AO19395" s="171"/>
      <c r="AP19395" s="61"/>
      <c r="AQ19395" s="61"/>
      <c r="AR19395" s="61"/>
      <c r="AS19395" s="61"/>
      <c r="AT19395" s="61"/>
      <c r="AU19395" s="61"/>
      <c r="AV19395" s="61"/>
      <c r="AW19395" s="61"/>
      <c r="AX19395" s="61"/>
      <c r="AY19395" s="61"/>
      <c r="AZ19395" s="61"/>
      <c r="BA19395" s="61"/>
    </row>
    <row r="19396" spans="39:53" x14ac:dyDescent="0.2">
      <c r="AM19396" s="61"/>
      <c r="AN19396" s="61"/>
      <c r="AO19396" s="171"/>
      <c r="AP19396" s="61"/>
      <c r="AQ19396" s="61"/>
      <c r="AR19396" s="61"/>
      <c r="AS19396" s="61"/>
      <c r="AT19396" s="61"/>
      <c r="AU19396" s="61"/>
      <c r="AV19396" s="61"/>
      <c r="AW19396" s="61"/>
      <c r="AX19396" s="61"/>
      <c r="AY19396" s="61"/>
      <c r="AZ19396" s="61"/>
      <c r="BA19396" s="61"/>
    </row>
    <row r="19397" spans="39:53" x14ac:dyDescent="0.2">
      <c r="AM19397" s="61"/>
      <c r="AN19397" s="61"/>
      <c r="AO19397" s="171"/>
      <c r="AP19397" s="61"/>
      <c r="AQ19397" s="61"/>
      <c r="AR19397" s="61"/>
      <c r="AS19397" s="61"/>
      <c r="AT19397" s="61"/>
      <c r="AU19397" s="61"/>
      <c r="AV19397" s="61"/>
      <c r="AW19397" s="61"/>
      <c r="AX19397" s="61"/>
      <c r="AY19397" s="61"/>
      <c r="AZ19397" s="61"/>
      <c r="BA19397" s="61"/>
    </row>
    <row r="19398" spans="39:53" x14ac:dyDescent="0.2">
      <c r="AM19398" s="61"/>
      <c r="AN19398" s="61"/>
      <c r="AO19398" s="171"/>
      <c r="AP19398" s="61"/>
      <c r="AQ19398" s="61"/>
      <c r="AR19398" s="61"/>
      <c r="AS19398" s="61"/>
      <c r="AT19398" s="61"/>
      <c r="AU19398" s="61"/>
      <c r="AV19398" s="61"/>
      <c r="AW19398" s="61"/>
      <c r="AX19398" s="61"/>
      <c r="AY19398" s="61"/>
      <c r="AZ19398" s="61"/>
      <c r="BA19398" s="61"/>
    </row>
    <row r="19399" spans="39:53" x14ac:dyDescent="0.2">
      <c r="AM19399" s="61"/>
      <c r="AN19399" s="61"/>
      <c r="AO19399" s="171"/>
      <c r="AP19399" s="61"/>
      <c r="AQ19399" s="61"/>
      <c r="AR19399" s="61"/>
      <c r="AS19399" s="61"/>
      <c r="AT19399" s="61"/>
      <c r="AU19399" s="61"/>
      <c r="AV19399" s="61"/>
      <c r="AW19399" s="61"/>
      <c r="AX19399" s="61"/>
      <c r="AY19399" s="61"/>
      <c r="AZ19399" s="61"/>
      <c r="BA19399" s="61"/>
    </row>
    <row r="19400" spans="39:53" x14ac:dyDescent="0.2">
      <c r="AM19400" s="61"/>
      <c r="AN19400" s="61"/>
      <c r="AO19400" s="171"/>
      <c r="AP19400" s="61"/>
      <c r="AQ19400" s="61"/>
      <c r="AR19400" s="61"/>
      <c r="AS19400" s="61"/>
      <c r="AT19400" s="61"/>
      <c r="AU19400" s="61"/>
      <c r="AV19400" s="61"/>
      <c r="AW19400" s="61"/>
      <c r="AX19400" s="61"/>
      <c r="AY19400" s="61"/>
      <c r="AZ19400" s="61"/>
      <c r="BA19400" s="61"/>
    </row>
    <row r="19401" spans="39:53" x14ac:dyDescent="0.2">
      <c r="AM19401" s="61"/>
      <c r="AN19401" s="61"/>
      <c r="AO19401" s="171"/>
      <c r="AP19401" s="61"/>
      <c r="AQ19401" s="61"/>
      <c r="AR19401" s="61"/>
      <c r="AS19401" s="61"/>
      <c r="AT19401" s="61"/>
      <c r="AU19401" s="61"/>
      <c r="AV19401" s="61"/>
      <c r="AW19401" s="61"/>
      <c r="AX19401" s="61"/>
      <c r="AY19401" s="61"/>
      <c r="AZ19401" s="61"/>
      <c r="BA19401" s="61"/>
    </row>
    <row r="19402" spans="39:53" x14ac:dyDescent="0.2">
      <c r="AM19402" s="61"/>
      <c r="AN19402" s="61"/>
      <c r="AO19402" s="171"/>
      <c r="AP19402" s="61"/>
      <c r="AQ19402" s="61"/>
      <c r="AR19402" s="61"/>
      <c r="AS19402" s="61"/>
      <c r="AT19402" s="61"/>
      <c r="AU19402" s="61"/>
      <c r="AV19402" s="61"/>
      <c r="AW19402" s="61"/>
      <c r="AX19402" s="61"/>
      <c r="AY19402" s="61"/>
      <c r="AZ19402" s="61"/>
      <c r="BA19402" s="61"/>
    </row>
    <row r="19403" spans="39:53" x14ac:dyDescent="0.2">
      <c r="AM19403" s="61"/>
      <c r="AN19403" s="61"/>
      <c r="AO19403" s="171"/>
      <c r="AP19403" s="61"/>
      <c r="AQ19403" s="61"/>
      <c r="AR19403" s="61"/>
      <c r="AS19403" s="61"/>
      <c r="AT19403" s="61"/>
      <c r="AU19403" s="61"/>
      <c r="AV19403" s="61"/>
      <c r="AW19403" s="61"/>
      <c r="AX19403" s="61"/>
      <c r="AY19403" s="61"/>
      <c r="AZ19403" s="61"/>
      <c r="BA19403" s="61"/>
    </row>
    <row r="19404" spans="39:53" x14ac:dyDescent="0.2">
      <c r="AM19404" s="61"/>
      <c r="AN19404" s="61"/>
      <c r="AO19404" s="171"/>
      <c r="AP19404" s="61"/>
      <c r="AQ19404" s="61"/>
      <c r="AR19404" s="61"/>
      <c r="AS19404" s="61"/>
      <c r="AT19404" s="61"/>
      <c r="AU19404" s="61"/>
      <c r="AV19404" s="61"/>
      <c r="AW19404" s="61"/>
      <c r="AX19404" s="61"/>
      <c r="AY19404" s="61"/>
      <c r="AZ19404" s="61"/>
      <c r="BA19404" s="61"/>
    </row>
    <row r="19405" spans="39:53" x14ac:dyDescent="0.2">
      <c r="AM19405" s="61"/>
      <c r="AN19405" s="61"/>
      <c r="AO19405" s="171"/>
      <c r="AP19405" s="61"/>
      <c r="AQ19405" s="61"/>
      <c r="AR19405" s="61"/>
      <c r="AS19405" s="61"/>
      <c r="AT19405" s="61"/>
      <c r="AU19405" s="61"/>
      <c r="AV19405" s="61"/>
      <c r="AW19405" s="61"/>
      <c r="AX19405" s="61"/>
      <c r="AY19405" s="61"/>
      <c r="AZ19405" s="61"/>
      <c r="BA19405" s="61"/>
    </row>
    <row r="19406" spans="39:53" x14ac:dyDescent="0.2">
      <c r="AM19406" s="61"/>
      <c r="AN19406" s="61"/>
      <c r="AO19406" s="171"/>
      <c r="AP19406" s="61"/>
      <c r="AQ19406" s="61"/>
      <c r="AR19406" s="61"/>
      <c r="AS19406" s="61"/>
      <c r="AT19406" s="61"/>
      <c r="AU19406" s="61"/>
      <c r="AV19406" s="61"/>
      <c r="AW19406" s="61"/>
      <c r="AX19406" s="61"/>
      <c r="AY19406" s="61"/>
      <c r="AZ19406" s="61"/>
      <c r="BA19406" s="61"/>
    </row>
    <row r="19407" spans="39:53" x14ac:dyDescent="0.2">
      <c r="AM19407" s="61"/>
      <c r="AN19407" s="61"/>
      <c r="AO19407" s="171"/>
      <c r="AP19407" s="61"/>
      <c r="AQ19407" s="61"/>
      <c r="AR19407" s="61"/>
      <c r="AS19407" s="61"/>
      <c r="AT19407" s="61"/>
      <c r="AU19407" s="61"/>
      <c r="AV19407" s="61"/>
      <c r="AW19407" s="61"/>
      <c r="AX19407" s="61"/>
      <c r="AY19407" s="61"/>
      <c r="AZ19407" s="61"/>
      <c r="BA19407" s="61"/>
    </row>
    <row r="19408" spans="39:53" x14ac:dyDescent="0.2">
      <c r="AM19408" s="61"/>
      <c r="AN19408" s="61"/>
      <c r="AO19408" s="171"/>
      <c r="AP19408" s="61"/>
      <c r="AQ19408" s="61"/>
      <c r="AR19408" s="61"/>
      <c r="AS19408" s="61"/>
      <c r="AT19408" s="61"/>
      <c r="AU19408" s="61"/>
      <c r="AV19408" s="61"/>
      <c r="AW19408" s="61"/>
      <c r="AX19408" s="61"/>
      <c r="AY19408" s="61"/>
      <c r="AZ19408" s="61"/>
      <c r="BA19408" s="61"/>
    </row>
    <row r="19409" spans="39:53" x14ac:dyDescent="0.2">
      <c r="AM19409" s="61"/>
      <c r="AN19409" s="61"/>
      <c r="AO19409" s="171"/>
      <c r="AP19409" s="61"/>
      <c r="AQ19409" s="61"/>
      <c r="AR19409" s="61"/>
      <c r="AS19409" s="61"/>
      <c r="AT19409" s="61"/>
      <c r="AU19409" s="61"/>
      <c r="AV19409" s="61"/>
      <c r="AW19409" s="61"/>
      <c r="AX19409" s="61"/>
      <c r="AY19409" s="61"/>
      <c r="AZ19409" s="61"/>
      <c r="BA19409" s="61"/>
    </row>
    <row r="19410" spans="39:53" x14ac:dyDescent="0.2">
      <c r="AM19410" s="61"/>
      <c r="AN19410" s="61"/>
      <c r="AO19410" s="171"/>
      <c r="AP19410" s="61"/>
      <c r="AQ19410" s="61"/>
      <c r="AR19410" s="61"/>
      <c r="AS19410" s="61"/>
      <c r="AT19410" s="61"/>
      <c r="AU19410" s="61"/>
      <c r="AV19410" s="61"/>
      <c r="AW19410" s="61"/>
      <c r="AX19410" s="61"/>
      <c r="AY19410" s="61"/>
      <c r="AZ19410" s="61"/>
      <c r="BA19410" s="61"/>
    </row>
    <row r="19411" spans="39:53" x14ac:dyDescent="0.2">
      <c r="AM19411" s="61"/>
      <c r="AN19411" s="61"/>
      <c r="AO19411" s="171"/>
      <c r="AP19411" s="61"/>
      <c r="AQ19411" s="61"/>
      <c r="AR19411" s="61"/>
      <c r="AS19411" s="61"/>
      <c r="AT19411" s="61"/>
      <c r="AU19411" s="61"/>
      <c r="AV19411" s="61"/>
      <c r="AW19411" s="61"/>
      <c r="AX19411" s="61"/>
      <c r="AY19411" s="61"/>
      <c r="AZ19411" s="61"/>
      <c r="BA19411" s="61"/>
    </row>
    <row r="19412" spans="39:53" x14ac:dyDescent="0.2">
      <c r="AM19412" s="61"/>
      <c r="AN19412" s="61"/>
      <c r="AO19412" s="171"/>
      <c r="AP19412" s="61"/>
      <c r="AQ19412" s="61"/>
      <c r="AR19412" s="61"/>
      <c r="AS19412" s="61"/>
      <c r="AT19412" s="61"/>
      <c r="AU19412" s="61"/>
      <c r="AV19412" s="61"/>
      <c r="AW19412" s="61"/>
      <c r="AX19412" s="61"/>
      <c r="AY19412" s="61"/>
      <c r="AZ19412" s="61"/>
      <c r="BA19412" s="61"/>
    </row>
    <row r="19413" spans="39:53" x14ac:dyDescent="0.2">
      <c r="AM19413" s="61"/>
      <c r="AN19413" s="61"/>
      <c r="AO19413" s="171"/>
      <c r="AP19413" s="61"/>
      <c r="AQ19413" s="61"/>
      <c r="AR19413" s="61"/>
      <c r="AS19413" s="61"/>
      <c r="AT19413" s="61"/>
      <c r="AU19413" s="61"/>
      <c r="AV19413" s="61"/>
      <c r="AW19413" s="61"/>
      <c r="AX19413" s="61"/>
      <c r="AY19413" s="61"/>
      <c r="AZ19413" s="61"/>
      <c r="BA19413" s="61"/>
    </row>
    <row r="19414" spans="39:53" x14ac:dyDescent="0.2">
      <c r="AM19414" s="61"/>
      <c r="AN19414" s="61"/>
      <c r="AO19414" s="171"/>
      <c r="AP19414" s="61"/>
      <c r="AQ19414" s="61"/>
      <c r="AR19414" s="61"/>
      <c r="AS19414" s="61"/>
      <c r="AT19414" s="61"/>
      <c r="AU19414" s="61"/>
      <c r="AV19414" s="61"/>
      <c r="AW19414" s="61"/>
      <c r="AX19414" s="61"/>
      <c r="AY19414" s="61"/>
      <c r="AZ19414" s="61"/>
      <c r="BA19414" s="61"/>
    </row>
    <row r="19415" spans="39:53" x14ac:dyDescent="0.2">
      <c r="AM19415" s="61"/>
      <c r="AN19415" s="61"/>
      <c r="AO19415" s="171"/>
      <c r="AP19415" s="61"/>
      <c r="AQ19415" s="61"/>
      <c r="AR19415" s="61"/>
      <c r="AS19415" s="61"/>
      <c r="AT19415" s="61"/>
      <c r="AU19415" s="61"/>
      <c r="AV19415" s="61"/>
      <c r="AW19415" s="61"/>
      <c r="AX19415" s="61"/>
      <c r="AY19415" s="61"/>
      <c r="AZ19415" s="61"/>
      <c r="BA19415" s="61"/>
    </row>
    <row r="19416" spans="39:53" x14ac:dyDescent="0.2">
      <c r="AM19416" s="61"/>
      <c r="AN19416" s="61"/>
      <c r="AO19416" s="171"/>
      <c r="AP19416" s="61"/>
      <c r="AQ19416" s="61"/>
      <c r="AR19416" s="61"/>
      <c r="AS19416" s="61"/>
      <c r="AT19416" s="61"/>
      <c r="AU19416" s="61"/>
      <c r="AV19416" s="61"/>
      <c r="AW19416" s="61"/>
      <c r="AX19416" s="61"/>
      <c r="AY19416" s="61"/>
      <c r="AZ19416" s="61"/>
      <c r="BA19416" s="61"/>
    </row>
    <row r="19417" spans="39:53" x14ac:dyDescent="0.2">
      <c r="AM19417" s="61"/>
      <c r="AN19417" s="61"/>
      <c r="AO19417" s="171"/>
      <c r="AP19417" s="61"/>
      <c r="AQ19417" s="61"/>
      <c r="AR19417" s="61"/>
      <c r="AS19417" s="61"/>
      <c r="AT19417" s="61"/>
      <c r="AU19417" s="61"/>
      <c r="AV19417" s="61"/>
      <c r="AW19417" s="61"/>
      <c r="AX19417" s="61"/>
      <c r="AY19417" s="61"/>
      <c r="AZ19417" s="61"/>
      <c r="BA19417" s="61"/>
    </row>
    <row r="19418" spans="39:53" x14ac:dyDescent="0.2">
      <c r="AM19418" s="61"/>
      <c r="AN19418" s="61"/>
      <c r="AO19418" s="171"/>
      <c r="AP19418" s="61"/>
      <c r="AQ19418" s="61"/>
      <c r="AR19418" s="61"/>
      <c r="AS19418" s="61"/>
      <c r="AT19418" s="61"/>
      <c r="AU19418" s="61"/>
      <c r="AV19418" s="61"/>
      <c r="AW19418" s="61"/>
      <c r="AX19418" s="61"/>
      <c r="AY19418" s="61"/>
      <c r="AZ19418" s="61"/>
      <c r="BA19418" s="61"/>
    </row>
    <row r="19419" spans="39:53" x14ac:dyDescent="0.2">
      <c r="AM19419" s="61"/>
      <c r="AN19419" s="61"/>
      <c r="AO19419" s="171"/>
      <c r="AP19419" s="61"/>
      <c r="AQ19419" s="61"/>
      <c r="AR19419" s="61"/>
      <c r="AS19419" s="61"/>
      <c r="AT19419" s="61"/>
      <c r="AU19419" s="61"/>
      <c r="AV19419" s="61"/>
      <c r="AW19419" s="61"/>
      <c r="AX19419" s="61"/>
      <c r="AY19419" s="61"/>
      <c r="AZ19419" s="61"/>
      <c r="BA19419" s="61"/>
    </row>
    <row r="19420" spans="39:53" x14ac:dyDescent="0.2">
      <c r="AM19420" s="61"/>
      <c r="AN19420" s="61"/>
      <c r="AO19420" s="171"/>
      <c r="AP19420" s="61"/>
      <c r="AQ19420" s="61"/>
      <c r="AR19420" s="61"/>
      <c r="AS19420" s="61"/>
      <c r="AT19420" s="61"/>
      <c r="AU19420" s="61"/>
      <c r="AV19420" s="61"/>
      <c r="AW19420" s="61"/>
      <c r="AX19420" s="61"/>
      <c r="AY19420" s="61"/>
      <c r="AZ19420" s="61"/>
      <c r="BA19420" s="61"/>
    </row>
    <row r="19421" spans="39:53" x14ac:dyDescent="0.2">
      <c r="AM19421" s="61"/>
      <c r="AN19421" s="61"/>
      <c r="AO19421" s="171"/>
      <c r="AP19421" s="61"/>
      <c r="AQ19421" s="61"/>
      <c r="AR19421" s="61"/>
      <c r="AS19421" s="61"/>
      <c r="AT19421" s="61"/>
      <c r="AU19421" s="61"/>
      <c r="AV19421" s="61"/>
      <c r="AW19421" s="61"/>
      <c r="AX19421" s="61"/>
      <c r="AY19421" s="61"/>
      <c r="AZ19421" s="61"/>
      <c r="BA19421" s="61"/>
    </row>
    <row r="19422" spans="39:53" x14ac:dyDescent="0.2">
      <c r="AM19422" s="61"/>
      <c r="AN19422" s="61"/>
      <c r="AO19422" s="171"/>
      <c r="AP19422" s="61"/>
      <c r="AQ19422" s="61"/>
      <c r="AR19422" s="61"/>
      <c r="AS19422" s="61"/>
      <c r="AT19422" s="61"/>
      <c r="AU19422" s="61"/>
      <c r="AV19422" s="61"/>
      <c r="AW19422" s="61"/>
      <c r="AX19422" s="61"/>
      <c r="AY19422" s="61"/>
      <c r="AZ19422" s="61"/>
      <c r="BA19422" s="61"/>
    </row>
    <row r="19423" spans="39:53" x14ac:dyDescent="0.2">
      <c r="AM19423" s="61"/>
      <c r="AN19423" s="61"/>
      <c r="AO19423" s="171"/>
      <c r="AP19423" s="61"/>
      <c r="AQ19423" s="61"/>
      <c r="AR19423" s="61"/>
      <c r="AS19423" s="61"/>
      <c r="AT19423" s="61"/>
      <c r="AU19423" s="61"/>
      <c r="AV19423" s="61"/>
      <c r="AW19423" s="61"/>
      <c r="AX19423" s="61"/>
      <c r="AY19423" s="61"/>
      <c r="AZ19423" s="61"/>
      <c r="BA19423" s="61"/>
    </row>
    <row r="19424" spans="39:53" x14ac:dyDescent="0.2">
      <c r="AM19424" s="61"/>
      <c r="AN19424" s="61"/>
      <c r="AO19424" s="171"/>
      <c r="AP19424" s="61"/>
      <c r="AQ19424" s="61"/>
      <c r="AR19424" s="61"/>
      <c r="AS19424" s="61"/>
      <c r="AT19424" s="61"/>
      <c r="AU19424" s="61"/>
      <c r="AV19424" s="61"/>
      <c r="AW19424" s="61"/>
      <c r="AX19424" s="61"/>
      <c r="AY19424" s="61"/>
      <c r="AZ19424" s="61"/>
      <c r="BA19424" s="61"/>
    </row>
    <row r="19425" spans="39:53" x14ac:dyDescent="0.2">
      <c r="AM19425" s="61"/>
      <c r="AN19425" s="61"/>
      <c r="AO19425" s="171"/>
      <c r="AP19425" s="61"/>
      <c r="AQ19425" s="61"/>
      <c r="AR19425" s="61"/>
      <c r="AS19425" s="61"/>
      <c r="AT19425" s="61"/>
      <c r="AU19425" s="61"/>
      <c r="AV19425" s="61"/>
      <c r="AW19425" s="61"/>
      <c r="AX19425" s="61"/>
      <c r="AY19425" s="61"/>
      <c r="AZ19425" s="61"/>
      <c r="BA19425" s="61"/>
    </row>
    <row r="19426" spans="39:53" x14ac:dyDescent="0.2">
      <c r="AM19426" s="61"/>
      <c r="AN19426" s="61"/>
      <c r="AO19426" s="171"/>
      <c r="AP19426" s="61"/>
      <c r="AQ19426" s="61"/>
      <c r="AR19426" s="61"/>
      <c r="AS19426" s="61"/>
      <c r="AT19426" s="61"/>
      <c r="AU19426" s="61"/>
      <c r="AV19426" s="61"/>
      <c r="AW19426" s="61"/>
      <c r="AX19426" s="61"/>
      <c r="AY19426" s="61"/>
      <c r="AZ19426" s="61"/>
      <c r="BA19426" s="61"/>
    </row>
    <row r="19427" spans="39:53" x14ac:dyDescent="0.2">
      <c r="AM19427" s="61"/>
      <c r="AN19427" s="61"/>
      <c r="AO19427" s="171"/>
      <c r="AP19427" s="61"/>
      <c r="AQ19427" s="61"/>
      <c r="AR19427" s="61"/>
      <c r="AS19427" s="61"/>
      <c r="AT19427" s="61"/>
      <c r="AU19427" s="61"/>
      <c r="AV19427" s="61"/>
      <c r="AW19427" s="61"/>
      <c r="AX19427" s="61"/>
      <c r="AY19427" s="61"/>
      <c r="AZ19427" s="61"/>
      <c r="BA19427" s="61"/>
    </row>
    <row r="19428" spans="39:53" x14ac:dyDescent="0.2">
      <c r="AM19428" s="61"/>
      <c r="AN19428" s="61"/>
      <c r="AO19428" s="171"/>
      <c r="AP19428" s="61"/>
      <c r="AQ19428" s="61"/>
      <c r="AR19428" s="61"/>
      <c r="AS19428" s="61"/>
      <c r="AT19428" s="61"/>
      <c r="AU19428" s="61"/>
      <c r="AV19428" s="61"/>
      <c r="AW19428" s="61"/>
      <c r="AX19428" s="61"/>
      <c r="AY19428" s="61"/>
      <c r="AZ19428" s="61"/>
      <c r="BA19428" s="61"/>
    </row>
    <row r="19429" spans="39:53" x14ac:dyDescent="0.2">
      <c r="AM19429" s="61"/>
      <c r="AN19429" s="61"/>
      <c r="AO19429" s="171"/>
      <c r="AP19429" s="61"/>
      <c r="AQ19429" s="61"/>
      <c r="AR19429" s="61"/>
      <c r="AS19429" s="61"/>
      <c r="AT19429" s="61"/>
      <c r="AU19429" s="61"/>
      <c r="AV19429" s="61"/>
      <c r="AW19429" s="61"/>
      <c r="AX19429" s="61"/>
      <c r="AY19429" s="61"/>
      <c r="AZ19429" s="61"/>
      <c r="BA19429" s="61"/>
    </row>
    <row r="19430" spans="39:53" x14ac:dyDescent="0.2">
      <c r="AM19430" s="61"/>
      <c r="AN19430" s="61"/>
      <c r="AO19430" s="171"/>
      <c r="AP19430" s="61"/>
      <c r="AQ19430" s="61"/>
      <c r="AR19430" s="61"/>
      <c r="AS19430" s="61"/>
      <c r="AT19430" s="61"/>
      <c r="AU19430" s="61"/>
      <c r="AV19430" s="61"/>
      <c r="AW19430" s="61"/>
      <c r="AX19430" s="61"/>
      <c r="AY19430" s="61"/>
      <c r="AZ19430" s="61"/>
      <c r="BA19430" s="61"/>
    </row>
    <row r="19431" spans="39:53" x14ac:dyDescent="0.2">
      <c r="AM19431" s="61"/>
      <c r="AN19431" s="61"/>
      <c r="AO19431" s="171"/>
      <c r="AP19431" s="61"/>
      <c r="AQ19431" s="61"/>
      <c r="AR19431" s="61"/>
      <c r="AS19431" s="61"/>
      <c r="AT19431" s="61"/>
      <c r="AU19431" s="61"/>
      <c r="AV19431" s="61"/>
      <c r="AW19431" s="61"/>
      <c r="AX19431" s="61"/>
      <c r="AY19431" s="61"/>
      <c r="AZ19431" s="61"/>
      <c r="BA19431" s="61"/>
    </row>
    <row r="19432" spans="39:53" x14ac:dyDescent="0.2">
      <c r="AM19432" s="61"/>
      <c r="AN19432" s="61"/>
      <c r="AO19432" s="171"/>
      <c r="AP19432" s="61"/>
      <c r="AQ19432" s="61"/>
      <c r="AR19432" s="61"/>
      <c r="AS19432" s="61"/>
      <c r="AT19432" s="61"/>
      <c r="AU19432" s="61"/>
      <c r="AV19432" s="61"/>
      <c r="AW19432" s="61"/>
      <c r="AX19432" s="61"/>
      <c r="AY19432" s="61"/>
      <c r="AZ19432" s="61"/>
      <c r="BA19432" s="61"/>
    </row>
    <row r="19433" spans="39:53" x14ac:dyDescent="0.2">
      <c r="AM19433" s="61"/>
      <c r="AN19433" s="61"/>
      <c r="AO19433" s="171"/>
      <c r="AP19433" s="61"/>
      <c r="AQ19433" s="61"/>
      <c r="AR19433" s="61"/>
      <c r="AS19433" s="61"/>
      <c r="AT19433" s="61"/>
      <c r="AU19433" s="61"/>
      <c r="AV19433" s="61"/>
      <c r="AW19433" s="61"/>
      <c r="AX19433" s="61"/>
      <c r="AY19433" s="61"/>
      <c r="AZ19433" s="61"/>
      <c r="BA19433" s="61"/>
    </row>
    <row r="19434" spans="39:53" x14ac:dyDescent="0.2">
      <c r="AM19434" s="61"/>
      <c r="AN19434" s="61"/>
      <c r="AO19434" s="171"/>
      <c r="AP19434" s="61"/>
      <c r="AQ19434" s="61"/>
      <c r="AR19434" s="61"/>
      <c r="AS19434" s="61"/>
      <c r="AT19434" s="61"/>
      <c r="AU19434" s="61"/>
      <c r="AV19434" s="61"/>
      <c r="AW19434" s="61"/>
      <c r="AX19434" s="61"/>
      <c r="AY19434" s="61"/>
      <c r="AZ19434" s="61"/>
      <c r="BA19434" s="61"/>
    </row>
    <row r="19435" spans="39:53" x14ac:dyDescent="0.2">
      <c r="AM19435" s="61"/>
      <c r="AN19435" s="61"/>
      <c r="AO19435" s="171"/>
      <c r="AP19435" s="61"/>
      <c r="AQ19435" s="61"/>
      <c r="AR19435" s="61"/>
      <c r="AS19435" s="61"/>
      <c r="AT19435" s="61"/>
      <c r="AU19435" s="61"/>
      <c r="AV19435" s="61"/>
      <c r="AW19435" s="61"/>
      <c r="AX19435" s="61"/>
      <c r="AY19435" s="61"/>
      <c r="AZ19435" s="61"/>
      <c r="BA19435" s="61"/>
    </row>
    <row r="19436" spans="39:53" x14ac:dyDescent="0.2">
      <c r="AM19436" s="61"/>
      <c r="AN19436" s="61"/>
      <c r="AO19436" s="171"/>
      <c r="AP19436" s="61"/>
      <c r="AQ19436" s="61"/>
      <c r="AR19436" s="61"/>
      <c r="AS19436" s="61"/>
      <c r="AT19436" s="61"/>
      <c r="AU19436" s="61"/>
      <c r="AV19436" s="61"/>
      <c r="AW19436" s="61"/>
      <c r="AX19436" s="61"/>
      <c r="AY19436" s="61"/>
      <c r="AZ19436" s="61"/>
      <c r="BA19436" s="61"/>
    </row>
    <row r="19437" spans="39:53" x14ac:dyDescent="0.2">
      <c r="AM19437" s="61"/>
      <c r="AN19437" s="61"/>
      <c r="AO19437" s="171"/>
      <c r="AP19437" s="61"/>
      <c r="AQ19437" s="61"/>
      <c r="AR19437" s="61"/>
      <c r="AS19437" s="61"/>
      <c r="AT19437" s="61"/>
      <c r="AU19437" s="61"/>
      <c r="AV19437" s="61"/>
      <c r="AW19437" s="61"/>
      <c r="AX19437" s="61"/>
      <c r="AY19437" s="61"/>
      <c r="AZ19437" s="61"/>
      <c r="BA19437" s="61"/>
    </row>
    <row r="19438" spans="39:53" x14ac:dyDescent="0.2">
      <c r="AM19438" s="61"/>
      <c r="AN19438" s="61"/>
      <c r="AO19438" s="171"/>
      <c r="AP19438" s="61"/>
      <c r="AQ19438" s="61"/>
      <c r="AR19438" s="61"/>
      <c r="AS19438" s="61"/>
      <c r="AT19438" s="61"/>
      <c r="AU19438" s="61"/>
      <c r="AV19438" s="61"/>
      <c r="AW19438" s="61"/>
      <c r="AX19438" s="61"/>
      <c r="AY19438" s="61"/>
      <c r="AZ19438" s="61"/>
      <c r="BA19438" s="61"/>
    </row>
    <row r="19439" spans="39:53" x14ac:dyDescent="0.2">
      <c r="AM19439" s="61"/>
      <c r="AN19439" s="61"/>
      <c r="AO19439" s="171"/>
      <c r="AP19439" s="61"/>
      <c r="AQ19439" s="61"/>
      <c r="AR19439" s="61"/>
      <c r="AS19439" s="61"/>
      <c r="AT19439" s="61"/>
      <c r="AU19439" s="61"/>
      <c r="AV19439" s="61"/>
      <c r="AW19439" s="61"/>
      <c r="AX19439" s="61"/>
      <c r="AY19439" s="61"/>
      <c r="AZ19439" s="61"/>
      <c r="BA19439" s="61"/>
    </row>
    <row r="19440" spans="39:53" x14ac:dyDescent="0.2">
      <c r="AM19440" s="61"/>
      <c r="AN19440" s="61"/>
      <c r="AO19440" s="171"/>
      <c r="AP19440" s="61"/>
      <c r="AQ19440" s="61"/>
      <c r="AR19440" s="61"/>
      <c r="AS19440" s="61"/>
      <c r="AT19440" s="61"/>
      <c r="AU19440" s="61"/>
      <c r="AV19440" s="61"/>
      <c r="AW19440" s="61"/>
      <c r="AX19440" s="61"/>
      <c r="AY19440" s="61"/>
      <c r="AZ19440" s="61"/>
      <c r="BA19440" s="61"/>
    </row>
    <row r="19441" spans="39:53" x14ac:dyDescent="0.2">
      <c r="AM19441" s="61"/>
      <c r="AN19441" s="61"/>
      <c r="AO19441" s="171"/>
      <c r="AP19441" s="61"/>
      <c r="AQ19441" s="61"/>
      <c r="AR19441" s="61"/>
      <c r="AS19441" s="61"/>
      <c r="AT19441" s="61"/>
      <c r="AU19441" s="61"/>
      <c r="AV19441" s="61"/>
      <c r="AW19441" s="61"/>
      <c r="AX19441" s="61"/>
      <c r="AY19441" s="61"/>
      <c r="AZ19441" s="61"/>
      <c r="BA19441" s="61"/>
    </row>
    <row r="19442" spans="39:53" x14ac:dyDescent="0.2">
      <c r="AM19442" s="61"/>
      <c r="AN19442" s="61"/>
      <c r="AO19442" s="171"/>
      <c r="AP19442" s="61"/>
      <c r="AQ19442" s="61"/>
      <c r="AR19442" s="61"/>
      <c r="AS19442" s="61"/>
      <c r="AT19442" s="61"/>
      <c r="AU19442" s="61"/>
      <c r="AV19442" s="61"/>
      <c r="AW19442" s="61"/>
      <c r="AX19442" s="61"/>
      <c r="AY19442" s="61"/>
      <c r="AZ19442" s="61"/>
      <c r="BA19442" s="61"/>
    </row>
    <row r="19443" spans="39:53" x14ac:dyDescent="0.2">
      <c r="AM19443" s="61"/>
      <c r="AN19443" s="61"/>
      <c r="AO19443" s="171"/>
      <c r="AP19443" s="61"/>
      <c r="AQ19443" s="61"/>
      <c r="AR19443" s="61"/>
      <c r="AS19443" s="61"/>
      <c r="AT19443" s="61"/>
      <c r="AU19443" s="61"/>
      <c r="AV19443" s="61"/>
      <c r="AW19443" s="61"/>
      <c r="AX19443" s="61"/>
      <c r="AY19443" s="61"/>
      <c r="AZ19443" s="61"/>
      <c r="BA19443" s="61"/>
    </row>
    <row r="19444" spans="39:53" x14ac:dyDescent="0.2">
      <c r="AM19444" s="61"/>
      <c r="AN19444" s="61"/>
      <c r="AO19444" s="171"/>
      <c r="AP19444" s="61"/>
      <c r="AQ19444" s="61"/>
      <c r="AR19444" s="61"/>
      <c r="AS19444" s="61"/>
      <c r="AT19444" s="61"/>
      <c r="AU19444" s="61"/>
      <c r="AV19444" s="61"/>
      <c r="AW19444" s="61"/>
      <c r="AX19444" s="61"/>
      <c r="AY19444" s="61"/>
      <c r="AZ19444" s="61"/>
      <c r="BA19444" s="61"/>
    </row>
    <row r="19445" spans="39:53" x14ac:dyDescent="0.2">
      <c r="AM19445" s="61"/>
      <c r="AN19445" s="61"/>
      <c r="AO19445" s="171"/>
      <c r="AP19445" s="61"/>
      <c r="AQ19445" s="61"/>
      <c r="AR19445" s="61"/>
      <c r="AS19445" s="61"/>
      <c r="AT19445" s="61"/>
      <c r="AU19445" s="61"/>
      <c r="AV19445" s="61"/>
      <c r="AW19445" s="61"/>
      <c r="AX19445" s="61"/>
      <c r="AY19445" s="61"/>
      <c r="AZ19445" s="61"/>
      <c r="BA19445" s="61"/>
    </row>
    <row r="19446" spans="39:53" x14ac:dyDescent="0.2">
      <c r="AM19446" s="61"/>
      <c r="AN19446" s="61"/>
      <c r="AO19446" s="171"/>
      <c r="AP19446" s="61"/>
      <c r="AQ19446" s="61"/>
      <c r="AR19446" s="61"/>
      <c r="AS19446" s="61"/>
      <c r="AT19446" s="61"/>
      <c r="AU19446" s="61"/>
      <c r="AV19446" s="61"/>
      <c r="AW19446" s="61"/>
      <c r="AX19446" s="61"/>
      <c r="AY19446" s="61"/>
      <c r="AZ19446" s="61"/>
      <c r="BA19446" s="61"/>
    </row>
    <row r="19447" spans="39:53" x14ac:dyDescent="0.2">
      <c r="AM19447" s="61"/>
      <c r="AN19447" s="61"/>
      <c r="AO19447" s="171"/>
      <c r="AP19447" s="61"/>
      <c r="AQ19447" s="61"/>
      <c r="AR19447" s="61"/>
      <c r="AS19447" s="61"/>
      <c r="AT19447" s="61"/>
      <c r="AU19447" s="61"/>
      <c r="AV19447" s="61"/>
      <c r="AW19447" s="61"/>
      <c r="AX19447" s="61"/>
      <c r="AY19447" s="61"/>
      <c r="AZ19447" s="61"/>
      <c r="BA19447" s="61"/>
    </row>
    <row r="19448" spans="39:53" x14ac:dyDescent="0.2">
      <c r="AM19448" s="61"/>
      <c r="AN19448" s="61"/>
      <c r="AO19448" s="171"/>
      <c r="AP19448" s="61"/>
      <c r="AQ19448" s="61"/>
      <c r="AR19448" s="61"/>
      <c r="AS19448" s="61"/>
      <c r="AT19448" s="61"/>
      <c r="AU19448" s="61"/>
      <c r="AV19448" s="61"/>
      <c r="AW19448" s="61"/>
      <c r="AX19448" s="61"/>
      <c r="AY19448" s="61"/>
      <c r="AZ19448" s="61"/>
      <c r="BA19448" s="61"/>
    </row>
    <row r="19449" spans="39:53" x14ac:dyDescent="0.2">
      <c r="AM19449" s="61"/>
      <c r="AN19449" s="61"/>
      <c r="AO19449" s="171"/>
      <c r="AP19449" s="61"/>
      <c r="AQ19449" s="61"/>
      <c r="AR19449" s="61"/>
      <c r="AS19449" s="61"/>
      <c r="AT19449" s="61"/>
      <c r="AU19449" s="61"/>
      <c r="AV19449" s="61"/>
      <c r="AW19449" s="61"/>
      <c r="AX19449" s="61"/>
      <c r="AY19449" s="61"/>
      <c r="AZ19449" s="61"/>
      <c r="BA19449" s="61"/>
    </row>
    <row r="19450" spans="39:53" x14ac:dyDescent="0.2">
      <c r="AM19450" s="61"/>
      <c r="AN19450" s="61"/>
      <c r="AO19450" s="171"/>
      <c r="AP19450" s="61"/>
      <c r="AQ19450" s="61"/>
      <c r="AR19450" s="61"/>
      <c r="AS19450" s="61"/>
      <c r="AT19450" s="61"/>
      <c r="AU19450" s="61"/>
      <c r="AV19450" s="61"/>
      <c r="AW19450" s="61"/>
      <c r="AX19450" s="61"/>
      <c r="AY19450" s="61"/>
      <c r="AZ19450" s="61"/>
      <c r="BA19450" s="61"/>
    </row>
    <row r="19451" spans="39:53" x14ac:dyDescent="0.2">
      <c r="AM19451" s="61"/>
      <c r="AN19451" s="61"/>
      <c r="AO19451" s="171"/>
      <c r="AP19451" s="61"/>
      <c r="AQ19451" s="61"/>
      <c r="AR19451" s="61"/>
      <c r="AS19451" s="61"/>
      <c r="AT19451" s="61"/>
      <c r="AU19451" s="61"/>
      <c r="AV19451" s="61"/>
      <c r="AW19451" s="61"/>
      <c r="AX19451" s="61"/>
      <c r="AY19451" s="61"/>
      <c r="AZ19451" s="61"/>
      <c r="BA19451" s="61"/>
    </row>
    <row r="19452" spans="39:53" x14ac:dyDescent="0.2">
      <c r="AM19452" s="61"/>
      <c r="AN19452" s="61"/>
      <c r="AO19452" s="171"/>
      <c r="AP19452" s="61"/>
      <c r="AQ19452" s="61"/>
      <c r="AR19452" s="61"/>
      <c r="AS19452" s="61"/>
      <c r="AT19452" s="61"/>
      <c r="AU19452" s="61"/>
      <c r="AV19452" s="61"/>
      <c r="AW19452" s="61"/>
      <c r="AX19452" s="61"/>
      <c r="AY19452" s="61"/>
      <c r="AZ19452" s="61"/>
      <c r="BA19452" s="61"/>
    </row>
    <row r="19453" spans="39:53" x14ac:dyDescent="0.2">
      <c r="AM19453" s="61"/>
      <c r="AN19453" s="61"/>
      <c r="AO19453" s="171"/>
      <c r="AP19453" s="61"/>
      <c r="AQ19453" s="61"/>
      <c r="AR19453" s="61"/>
      <c r="AS19453" s="61"/>
      <c r="AT19453" s="61"/>
      <c r="AU19453" s="61"/>
      <c r="AV19453" s="61"/>
      <c r="AW19453" s="61"/>
      <c r="AX19453" s="61"/>
      <c r="AY19453" s="61"/>
      <c r="AZ19453" s="61"/>
      <c r="BA19453" s="61"/>
    </row>
    <row r="19454" spans="39:53" x14ac:dyDescent="0.2">
      <c r="AM19454" s="61"/>
      <c r="AN19454" s="61"/>
      <c r="AO19454" s="171"/>
      <c r="AP19454" s="61"/>
      <c r="AQ19454" s="61"/>
      <c r="AR19454" s="61"/>
      <c r="AS19454" s="61"/>
      <c r="AT19454" s="61"/>
      <c r="AU19454" s="61"/>
      <c r="AV19454" s="61"/>
      <c r="AW19454" s="61"/>
      <c r="AX19454" s="61"/>
      <c r="AY19454" s="61"/>
      <c r="AZ19454" s="61"/>
      <c r="BA19454" s="61"/>
    </row>
    <row r="19455" spans="39:53" x14ac:dyDescent="0.2">
      <c r="AM19455" s="61"/>
      <c r="AN19455" s="61"/>
      <c r="AO19455" s="171"/>
      <c r="AP19455" s="61"/>
      <c r="AQ19455" s="61"/>
      <c r="AR19455" s="61"/>
      <c r="AS19455" s="61"/>
      <c r="AT19455" s="61"/>
      <c r="AU19455" s="61"/>
      <c r="AV19455" s="61"/>
      <c r="AW19455" s="61"/>
      <c r="AX19455" s="61"/>
      <c r="AY19455" s="61"/>
      <c r="AZ19455" s="61"/>
      <c r="BA19455" s="61"/>
    </row>
    <row r="19456" spans="39:53" x14ac:dyDescent="0.2">
      <c r="AM19456" s="61"/>
      <c r="AN19456" s="61"/>
      <c r="AO19456" s="171"/>
      <c r="AP19456" s="61"/>
      <c r="AQ19456" s="61"/>
      <c r="AR19456" s="61"/>
      <c r="AS19456" s="61"/>
      <c r="AT19456" s="61"/>
      <c r="AU19456" s="61"/>
      <c r="AV19456" s="61"/>
      <c r="AW19456" s="61"/>
      <c r="AX19456" s="61"/>
      <c r="AY19456" s="61"/>
      <c r="AZ19456" s="61"/>
      <c r="BA19456" s="61"/>
    </row>
    <row r="19457" spans="39:53" x14ac:dyDescent="0.2">
      <c r="AM19457" s="61"/>
      <c r="AN19457" s="61"/>
      <c r="AO19457" s="171"/>
      <c r="AP19457" s="61"/>
      <c r="AQ19457" s="61"/>
      <c r="AR19457" s="61"/>
      <c r="AS19457" s="61"/>
      <c r="AT19457" s="61"/>
      <c r="AU19457" s="61"/>
      <c r="AV19457" s="61"/>
      <c r="AW19457" s="61"/>
      <c r="AX19457" s="61"/>
      <c r="AY19457" s="61"/>
      <c r="AZ19457" s="61"/>
      <c r="BA19457" s="61"/>
    </row>
    <row r="19458" spans="39:53" x14ac:dyDescent="0.2">
      <c r="AM19458" s="61"/>
      <c r="AN19458" s="61"/>
      <c r="AO19458" s="171"/>
      <c r="AP19458" s="61"/>
      <c r="AQ19458" s="61"/>
      <c r="AR19458" s="61"/>
      <c r="AS19458" s="61"/>
      <c r="AT19458" s="61"/>
      <c r="AU19458" s="61"/>
      <c r="AV19458" s="61"/>
      <c r="AW19458" s="61"/>
      <c r="AX19458" s="61"/>
      <c r="AY19458" s="61"/>
      <c r="AZ19458" s="61"/>
      <c r="BA19458" s="61"/>
    </row>
    <row r="19459" spans="39:53" x14ac:dyDescent="0.2">
      <c r="AM19459" s="61"/>
      <c r="AN19459" s="61"/>
      <c r="AO19459" s="171"/>
      <c r="AP19459" s="61"/>
      <c r="AQ19459" s="61"/>
      <c r="AR19459" s="61"/>
      <c r="AS19459" s="61"/>
      <c r="AT19459" s="61"/>
      <c r="AU19459" s="61"/>
      <c r="AV19459" s="61"/>
      <c r="AW19459" s="61"/>
      <c r="AX19459" s="61"/>
      <c r="AY19459" s="61"/>
      <c r="AZ19459" s="61"/>
      <c r="BA19459" s="61"/>
    </row>
    <row r="19460" spans="39:53" x14ac:dyDescent="0.2">
      <c r="AM19460" s="61"/>
      <c r="AN19460" s="61"/>
      <c r="AO19460" s="171"/>
      <c r="AP19460" s="61"/>
      <c r="AQ19460" s="61"/>
      <c r="AR19460" s="61"/>
      <c r="AS19460" s="61"/>
      <c r="AT19460" s="61"/>
      <c r="AU19460" s="61"/>
      <c r="AV19460" s="61"/>
      <c r="AW19460" s="61"/>
      <c r="AX19460" s="61"/>
      <c r="AY19460" s="61"/>
      <c r="AZ19460" s="61"/>
      <c r="BA19460" s="61"/>
    </row>
    <row r="19461" spans="39:53" x14ac:dyDescent="0.2">
      <c r="AM19461" s="61"/>
      <c r="AN19461" s="61"/>
      <c r="AO19461" s="171"/>
      <c r="AP19461" s="61"/>
      <c r="AQ19461" s="61"/>
      <c r="AR19461" s="61"/>
      <c r="AS19461" s="61"/>
      <c r="AT19461" s="61"/>
      <c r="AU19461" s="61"/>
      <c r="AV19461" s="61"/>
      <c r="AW19461" s="61"/>
      <c r="AX19461" s="61"/>
      <c r="AY19461" s="61"/>
      <c r="AZ19461" s="61"/>
      <c r="BA19461" s="61"/>
    </row>
    <row r="19462" spans="39:53" x14ac:dyDescent="0.2">
      <c r="AM19462" s="61"/>
      <c r="AN19462" s="61"/>
      <c r="AO19462" s="171"/>
      <c r="AP19462" s="61"/>
      <c r="AQ19462" s="61"/>
      <c r="AR19462" s="61"/>
      <c r="AS19462" s="61"/>
      <c r="AT19462" s="61"/>
      <c r="AU19462" s="61"/>
      <c r="AV19462" s="61"/>
      <c r="AW19462" s="61"/>
      <c r="AX19462" s="61"/>
      <c r="AY19462" s="61"/>
      <c r="AZ19462" s="61"/>
      <c r="BA19462" s="61"/>
    </row>
    <row r="19463" spans="39:53" x14ac:dyDescent="0.2">
      <c r="AM19463" s="61"/>
      <c r="AN19463" s="61"/>
      <c r="AO19463" s="171"/>
      <c r="AP19463" s="61"/>
      <c r="AQ19463" s="61"/>
      <c r="AR19463" s="61"/>
      <c r="AS19463" s="61"/>
      <c r="AT19463" s="61"/>
      <c r="AU19463" s="61"/>
      <c r="AV19463" s="61"/>
      <c r="AW19463" s="61"/>
      <c r="AX19463" s="61"/>
      <c r="AY19463" s="61"/>
      <c r="AZ19463" s="61"/>
      <c r="BA19463" s="61"/>
    </row>
    <row r="19464" spans="39:53" x14ac:dyDescent="0.2">
      <c r="AM19464" s="61"/>
      <c r="AN19464" s="61"/>
      <c r="AO19464" s="171"/>
      <c r="AP19464" s="61"/>
      <c r="AQ19464" s="61"/>
      <c r="AR19464" s="61"/>
      <c r="AS19464" s="61"/>
      <c r="AT19464" s="61"/>
      <c r="AU19464" s="61"/>
      <c r="AV19464" s="61"/>
      <c r="AW19464" s="61"/>
      <c r="AX19464" s="61"/>
      <c r="AY19464" s="61"/>
      <c r="AZ19464" s="61"/>
      <c r="BA19464" s="61"/>
    </row>
    <row r="19465" spans="39:53" x14ac:dyDescent="0.2">
      <c r="AM19465" s="61"/>
      <c r="AN19465" s="61"/>
      <c r="AO19465" s="171"/>
      <c r="AP19465" s="61"/>
      <c r="AQ19465" s="61"/>
      <c r="AR19465" s="61"/>
      <c r="AS19465" s="61"/>
      <c r="AT19465" s="61"/>
      <c r="AU19465" s="61"/>
      <c r="AV19465" s="61"/>
      <c r="AW19465" s="61"/>
      <c r="AX19465" s="61"/>
      <c r="AY19465" s="61"/>
      <c r="AZ19465" s="61"/>
      <c r="BA19465" s="61"/>
    </row>
    <row r="19466" spans="39:53" x14ac:dyDescent="0.2">
      <c r="AM19466" s="61"/>
      <c r="AN19466" s="61"/>
      <c r="AO19466" s="171"/>
      <c r="AP19466" s="61"/>
      <c r="AQ19466" s="61"/>
      <c r="AR19466" s="61"/>
      <c r="AS19466" s="61"/>
      <c r="AT19466" s="61"/>
      <c r="AU19466" s="61"/>
      <c r="AV19466" s="61"/>
      <c r="AW19466" s="61"/>
      <c r="AX19466" s="61"/>
      <c r="AY19466" s="61"/>
      <c r="AZ19466" s="61"/>
      <c r="BA19466" s="61"/>
    </row>
    <row r="19467" spans="39:53" x14ac:dyDescent="0.2">
      <c r="AM19467" s="61"/>
      <c r="AN19467" s="61"/>
      <c r="AO19467" s="171"/>
      <c r="AP19467" s="61"/>
      <c r="AQ19467" s="61"/>
      <c r="AR19467" s="61"/>
      <c r="AS19467" s="61"/>
      <c r="AT19467" s="61"/>
      <c r="AU19467" s="61"/>
      <c r="AV19467" s="61"/>
      <c r="AW19467" s="61"/>
      <c r="AX19467" s="61"/>
      <c r="AY19467" s="61"/>
      <c r="AZ19467" s="61"/>
      <c r="BA19467" s="61"/>
    </row>
    <row r="19468" spans="39:53" x14ac:dyDescent="0.2">
      <c r="AM19468" s="61"/>
      <c r="AN19468" s="61"/>
      <c r="AO19468" s="171"/>
      <c r="AP19468" s="61"/>
      <c r="AQ19468" s="61"/>
      <c r="AR19468" s="61"/>
      <c r="AS19468" s="61"/>
      <c r="AT19468" s="61"/>
      <c r="AU19468" s="61"/>
      <c r="AV19468" s="61"/>
      <c r="AW19468" s="61"/>
      <c r="AX19468" s="61"/>
      <c r="AY19468" s="61"/>
      <c r="AZ19468" s="61"/>
      <c r="BA19468" s="61"/>
    </row>
    <row r="19469" spans="39:53" x14ac:dyDescent="0.2">
      <c r="AM19469" s="61"/>
      <c r="AN19469" s="61"/>
      <c r="AO19469" s="171"/>
      <c r="AP19469" s="61"/>
      <c r="AQ19469" s="61"/>
      <c r="AR19469" s="61"/>
      <c r="AS19469" s="61"/>
      <c r="AT19469" s="61"/>
      <c r="AU19469" s="61"/>
      <c r="AV19469" s="61"/>
      <c r="AW19469" s="61"/>
      <c r="AX19469" s="61"/>
      <c r="AY19469" s="61"/>
      <c r="AZ19469" s="61"/>
      <c r="BA19469" s="61"/>
    </row>
    <row r="19470" spans="39:53" x14ac:dyDescent="0.2">
      <c r="AM19470" s="61"/>
      <c r="AN19470" s="61"/>
      <c r="AO19470" s="171"/>
      <c r="AP19470" s="61"/>
      <c r="AQ19470" s="61"/>
      <c r="AR19470" s="61"/>
      <c r="AS19470" s="61"/>
      <c r="AT19470" s="61"/>
      <c r="AU19470" s="61"/>
      <c r="AV19470" s="61"/>
      <c r="AW19470" s="61"/>
      <c r="AX19470" s="61"/>
      <c r="AY19470" s="61"/>
      <c r="AZ19470" s="61"/>
      <c r="BA19470" s="61"/>
    </row>
    <row r="19471" spans="39:53" x14ac:dyDescent="0.2">
      <c r="AM19471" s="61"/>
      <c r="AN19471" s="61"/>
      <c r="AO19471" s="171"/>
      <c r="AP19471" s="61"/>
      <c r="AQ19471" s="61"/>
      <c r="AR19471" s="61"/>
      <c r="AS19471" s="61"/>
      <c r="AT19471" s="61"/>
      <c r="AU19471" s="61"/>
      <c r="AV19471" s="61"/>
      <c r="AW19471" s="61"/>
      <c r="AX19471" s="61"/>
      <c r="AY19471" s="61"/>
      <c r="AZ19471" s="61"/>
      <c r="BA19471" s="61"/>
    </row>
    <row r="19472" spans="39:53" x14ac:dyDescent="0.2">
      <c r="AM19472" s="61"/>
      <c r="AN19472" s="61"/>
      <c r="AO19472" s="171"/>
      <c r="AP19472" s="61"/>
      <c r="AQ19472" s="61"/>
      <c r="AR19472" s="61"/>
      <c r="AS19472" s="61"/>
      <c r="AT19472" s="61"/>
      <c r="AU19472" s="61"/>
      <c r="AV19472" s="61"/>
      <c r="AW19472" s="61"/>
      <c r="AX19472" s="61"/>
      <c r="AY19472" s="61"/>
      <c r="AZ19472" s="61"/>
      <c r="BA19472" s="61"/>
    </row>
    <row r="19473" spans="39:53" x14ac:dyDescent="0.2">
      <c r="AM19473" s="61"/>
      <c r="AN19473" s="61"/>
      <c r="AO19473" s="171"/>
      <c r="AP19473" s="61"/>
      <c r="AQ19473" s="61"/>
      <c r="AR19473" s="61"/>
      <c r="AS19473" s="61"/>
      <c r="AT19473" s="61"/>
      <c r="AU19473" s="61"/>
      <c r="AV19473" s="61"/>
      <c r="AW19473" s="61"/>
      <c r="AX19473" s="61"/>
      <c r="AY19473" s="61"/>
      <c r="AZ19473" s="61"/>
      <c r="BA19473" s="61"/>
    </row>
    <row r="19474" spans="39:53" x14ac:dyDescent="0.2">
      <c r="AM19474" s="61"/>
      <c r="AN19474" s="61"/>
      <c r="AO19474" s="171"/>
      <c r="AP19474" s="61"/>
      <c r="AQ19474" s="61"/>
      <c r="AR19474" s="61"/>
      <c r="AS19474" s="61"/>
      <c r="AT19474" s="61"/>
      <c r="AU19474" s="61"/>
      <c r="AV19474" s="61"/>
      <c r="AW19474" s="61"/>
      <c r="AX19474" s="61"/>
      <c r="AY19474" s="61"/>
      <c r="AZ19474" s="61"/>
      <c r="BA19474" s="61"/>
    </row>
    <row r="19475" spans="39:53" x14ac:dyDescent="0.2">
      <c r="AM19475" s="61"/>
      <c r="AN19475" s="61"/>
      <c r="AO19475" s="171"/>
      <c r="AP19475" s="61"/>
      <c r="AQ19475" s="61"/>
      <c r="AR19475" s="61"/>
      <c r="AS19475" s="61"/>
      <c r="AT19475" s="61"/>
      <c r="AU19475" s="61"/>
      <c r="AV19475" s="61"/>
      <c r="AW19475" s="61"/>
      <c r="AX19475" s="61"/>
      <c r="AY19475" s="61"/>
      <c r="AZ19475" s="61"/>
      <c r="BA19475" s="61"/>
    </row>
    <row r="19476" spans="39:53" x14ac:dyDescent="0.2">
      <c r="AM19476" s="61"/>
      <c r="AN19476" s="61"/>
      <c r="AO19476" s="171"/>
      <c r="AP19476" s="61"/>
      <c r="AQ19476" s="61"/>
      <c r="AR19476" s="61"/>
      <c r="AS19476" s="61"/>
      <c r="AT19476" s="61"/>
      <c r="AU19476" s="61"/>
      <c r="AV19476" s="61"/>
      <c r="AW19476" s="61"/>
      <c r="AX19476" s="61"/>
      <c r="AY19476" s="61"/>
      <c r="AZ19476" s="61"/>
      <c r="BA19476" s="61"/>
    </row>
    <row r="19477" spans="39:53" x14ac:dyDescent="0.2">
      <c r="AM19477" s="61"/>
      <c r="AN19477" s="61"/>
      <c r="AO19477" s="171"/>
      <c r="AP19477" s="61"/>
      <c r="AQ19477" s="61"/>
      <c r="AR19477" s="61"/>
      <c r="AS19477" s="61"/>
      <c r="AT19477" s="61"/>
      <c r="AU19477" s="61"/>
      <c r="AV19477" s="61"/>
      <c r="AW19477" s="61"/>
      <c r="AX19477" s="61"/>
      <c r="AY19477" s="61"/>
      <c r="AZ19477" s="61"/>
      <c r="BA19477" s="61"/>
    </row>
    <row r="19478" spans="39:53" x14ac:dyDescent="0.2">
      <c r="AM19478" s="61"/>
      <c r="AN19478" s="61"/>
      <c r="AO19478" s="171"/>
      <c r="AP19478" s="61"/>
      <c r="AQ19478" s="61"/>
      <c r="AR19478" s="61"/>
      <c r="AS19478" s="61"/>
      <c r="AT19478" s="61"/>
      <c r="AU19478" s="61"/>
      <c r="AV19478" s="61"/>
      <c r="AW19478" s="61"/>
      <c r="AX19478" s="61"/>
      <c r="AY19478" s="61"/>
      <c r="AZ19478" s="61"/>
      <c r="BA19478" s="61"/>
    </row>
    <row r="19479" spans="39:53" x14ac:dyDescent="0.2">
      <c r="AM19479" s="61"/>
      <c r="AN19479" s="61"/>
      <c r="AO19479" s="171"/>
      <c r="AP19479" s="61"/>
      <c r="AQ19479" s="61"/>
      <c r="AR19479" s="61"/>
      <c r="AS19479" s="61"/>
      <c r="AT19479" s="61"/>
      <c r="AU19479" s="61"/>
      <c r="AV19479" s="61"/>
      <c r="AW19479" s="61"/>
      <c r="AX19479" s="61"/>
      <c r="AY19479" s="61"/>
      <c r="AZ19479" s="61"/>
      <c r="BA19479" s="61"/>
    </row>
    <row r="19480" spans="39:53" x14ac:dyDescent="0.2">
      <c r="AM19480" s="61"/>
      <c r="AN19480" s="61"/>
      <c r="AO19480" s="171"/>
      <c r="AP19480" s="61"/>
      <c r="AQ19480" s="61"/>
      <c r="AR19480" s="61"/>
      <c r="AS19480" s="61"/>
      <c r="AT19480" s="61"/>
      <c r="AU19480" s="61"/>
      <c r="AV19480" s="61"/>
      <c r="AW19480" s="61"/>
      <c r="AX19480" s="61"/>
      <c r="AY19480" s="61"/>
      <c r="AZ19480" s="61"/>
      <c r="BA19480" s="61"/>
    </row>
    <row r="19481" spans="39:53" x14ac:dyDescent="0.2">
      <c r="AM19481" s="61"/>
      <c r="AN19481" s="61"/>
      <c r="AO19481" s="171"/>
      <c r="AP19481" s="61"/>
      <c r="AQ19481" s="61"/>
      <c r="AR19481" s="61"/>
      <c r="AS19481" s="61"/>
      <c r="AT19481" s="61"/>
      <c r="AU19481" s="61"/>
      <c r="AV19481" s="61"/>
      <c r="AW19481" s="61"/>
      <c r="AX19481" s="61"/>
      <c r="AY19481" s="61"/>
      <c r="AZ19481" s="61"/>
      <c r="BA19481" s="61"/>
    </row>
    <row r="19482" spans="39:53" x14ac:dyDescent="0.2">
      <c r="AM19482" s="61"/>
      <c r="AN19482" s="61"/>
      <c r="AO19482" s="171"/>
      <c r="AP19482" s="61"/>
      <c r="AQ19482" s="61"/>
      <c r="AR19482" s="61"/>
      <c r="AS19482" s="61"/>
      <c r="AT19482" s="61"/>
      <c r="AU19482" s="61"/>
      <c r="AV19482" s="61"/>
      <c r="AW19482" s="61"/>
      <c r="AX19482" s="61"/>
      <c r="AY19482" s="61"/>
      <c r="AZ19482" s="61"/>
      <c r="BA19482" s="61"/>
    </row>
    <row r="19483" spans="39:53" x14ac:dyDescent="0.2">
      <c r="AM19483" s="61"/>
      <c r="AN19483" s="61"/>
      <c r="AO19483" s="171"/>
      <c r="AP19483" s="61"/>
      <c r="AQ19483" s="61"/>
      <c r="AR19483" s="61"/>
      <c r="AS19483" s="61"/>
      <c r="AT19483" s="61"/>
      <c r="AU19483" s="61"/>
      <c r="AV19483" s="61"/>
      <c r="AW19483" s="61"/>
      <c r="AX19483" s="61"/>
      <c r="AY19483" s="61"/>
      <c r="AZ19483" s="61"/>
      <c r="BA19483" s="61"/>
    </row>
    <row r="19484" spans="39:53" x14ac:dyDescent="0.2">
      <c r="AM19484" s="61"/>
      <c r="AN19484" s="61"/>
      <c r="AO19484" s="171"/>
      <c r="AP19484" s="61"/>
      <c r="AQ19484" s="61"/>
      <c r="AR19484" s="61"/>
      <c r="AS19484" s="61"/>
      <c r="AT19484" s="61"/>
      <c r="AU19484" s="61"/>
      <c r="AV19484" s="61"/>
      <c r="AW19484" s="61"/>
      <c r="AX19484" s="61"/>
      <c r="AY19484" s="61"/>
      <c r="AZ19484" s="61"/>
      <c r="BA19484" s="61"/>
    </row>
    <row r="19485" spans="39:53" x14ac:dyDescent="0.2">
      <c r="AM19485" s="61"/>
      <c r="AN19485" s="61"/>
      <c r="AO19485" s="171"/>
      <c r="AP19485" s="61"/>
      <c r="AQ19485" s="61"/>
      <c r="AR19485" s="61"/>
      <c r="AS19485" s="61"/>
      <c r="AT19485" s="61"/>
      <c r="AU19485" s="61"/>
      <c r="AV19485" s="61"/>
      <c r="AW19485" s="61"/>
      <c r="AX19485" s="61"/>
      <c r="AY19485" s="61"/>
      <c r="AZ19485" s="61"/>
      <c r="BA19485" s="61"/>
    </row>
    <row r="19486" spans="39:53" x14ac:dyDescent="0.2">
      <c r="AM19486" s="61"/>
      <c r="AN19486" s="61"/>
      <c r="AO19486" s="171"/>
      <c r="AP19486" s="61"/>
      <c r="AQ19486" s="61"/>
      <c r="AR19486" s="61"/>
      <c r="AS19486" s="61"/>
      <c r="AT19486" s="61"/>
      <c r="AU19486" s="61"/>
      <c r="AV19486" s="61"/>
      <c r="AW19486" s="61"/>
      <c r="AX19486" s="61"/>
      <c r="AY19486" s="61"/>
      <c r="AZ19486" s="61"/>
      <c r="BA19486" s="61"/>
    </row>
    <row r="19487" spans="39:53" x14ac:dyDescent="0.2">
      <c r="AM19487" s="61"/>
      <c r="AN19487" s="61"/>
      <c r="AO19487" s="171"/>
      <c r="AP19487" s="61"/>
      <c r="AQ19487" s="61"/>
      <c r="AR19487" s="61"/>
      <c r="AS19487" s="61"/>
      <c r="AT19487" s="61"/>
      <c r="AU19487" s="61"/>
      <c r="AV19487" s="61"/>
      <c r="AW19487" s="61"/>
      <c r="AX19487" s="61"/>
      <c r="AY19487" s="61"/>
      <c r="AZ19487" s="61"/>
      <c r="BA19487" s="61"/>
    </row>
    <row r="19488" spans="39:53" x14ac:dyDescent="0.2">
      <c r="AM19488" s="61"/>
      <c r="AN19488" s="61"/>
      <c r="AO19488" s="171"/>
      <c r="AP19488" s="61"/>
      <c r="AQ19488" s="61"/>
      <c r="AR19488" s="61"/>
      <c r="AS19488" s="61"/>
      <c r="AT19488" s="61"/>
      <c r="AU19488" s="61"/>
      <c r="AV19488" s="61"/>
      <c r="AW19488" s="61"/>
      <c r="AX19488" s="61"/>
      <c r="AY19488" s="61"/>
      <c r="AZ19488" s="61"/>
      <c r="BA19488" s="61"/>
    </row>
    <row r="19489" spans="39:53" x14ac:dyDescent="0.2">
      <c r="AM19489" s="61"/>
      <c r="AN19489" s="61"/>
      <c r="AO19489" s="171"/>
      <c r="AP19489" s="61"/>
      <c r="AQ19489" s="61"/>
      <c r="AR19489" s="61"/>
      <c r="AS19489" s="61"/>
      <c r="AT19489" s="61"/>
      <c r="AU19489" s="61"/>
      <c r="AV19489" s="61"/>
      <c r="AW19489" s="61"/>
      <c r="AX19489" s="61"/>
      <c r="AY19489" s="61"/>
      <c r="AZ19489" s="61"/>
      <c r="BA19489" s="61"/>
    </row>
    <row r="19490" spans="39:53" x14ac:dyDescent="0.2">
      <c r="AM19490" s="61"/>
      <c r="AN19490" s="61"/>
      <c r="AO19490" s="171"/>
      <c r="AP19490" s="61"/>
      <c r="AQ19490" s="61"/>
      <c r="AR19490" s="61"/>
      <c r="AS19490" s="61"/>
      <c r="AT19490" s="61"/>
      <c r="AU19490" s="61"/>
      <c r="AV19490" s="61"/>
      <c r="AW19490" s="61"/>
      <c r="AX19490" s="61"/>
      <c r="AY19490" s="61"/>
      <c r="AZ19490" s="61"/>
      <c r="BA19490" s="61"/>
    </row>
    <row r="19491" spans="39:53" x14ac:dyDescent="0.2">
      <c r="AM19491" s="61"/>
      <c r="AN19491" s="61"/>
      <c r="AO19491" s="171"/>
      <c r="AP19491" s="61"/>
      <c r="AQ19491" s="61"/>
      <c r="AR19491" s="61"/>
      <c r="AS19491" s="61"/>
      <c r="AT19491" s="61"/>
      <c r="AU19491" s="61"/>
      <c r="AV19491" s="61"/>
      <c r="AW19491" s="61"/>
      <c r="AX19491" s="61"/>
      <c r="AY19491" s="61"/>
      <c r="AZ19491" s="61"/>
      <c r="BA19491" s="61"/>
    </row>
    <row r="19492" spans="39:53" x14ac:dyDescent="0.2">
      <c r="AM19492" s="61"/>
      <c r="AN19492" s="61"/>
      <c r="AO19492" s="171"/>
      <c r="AP19492" s="61"/>
      <c r="AQ19492" s="61"/>
      <c r="AR19492" s="61"/>
      <c r="AS19492" s="61"/>
      <c r="AT19492" s="61"/>
      <c r="AU19492" s="61"/>
      <c r="AV19492" s="61"/>
      <c r="AW19492" s="61"/>
      <c r="AX19492" s="61"/>
      <c r="AY19492" s="61"/>
      <c r="AZ19492" s="61"/>
      <c r="BA19492" s="61"/>
    </row>
    <row r="19493" spans="39:53" x14ac:dyDescent="0.2">
      <c r="AM19493" s="61"/>
      <c r="AN19493" s="61"/>
      <c r="AO19493" s="171"/>
      <c r="AP19493" s="61"/>
      <c r="AQ19493" s="61"/>
      <c r="AR19493" s="61"/>
      <c r="AS19493" s="61"/>
      <c r="AT19493" s="61"/>
      <c r="AU19493" s="61"/>
      <c r="AV19493" s="61"/>
      <c r="AW19493" s="61"/>
      <c r="AX19493" s="61"/>
      <c r="AY19493" s="61"/>
      <c r="AZ19493" s="61"/>
      <c r="BA19493" s="61"/>
    </row>
    <row r="19494" spans="39:53" x14ac:dyDescent="0.2">
      <c r="AM19494" s="61"/>
      <c r="AN19494" s="61"/>
      <c r="AO19494" s="171"/>
      <c r="AP19494" s="61"/>
      <c r="AQ19494" s="61"/>
      <c r="AR19494" s="61"/>
      <c r="AS19494" s="61"/>
      <c r="AT19494" s="61"/>
      <c r="AU19494" s="61"/>
      <c r="AV19494" s="61"/>
      <c r="AW19494" s="61"/>
      <c r="AX19494" s="61"/>
      <c r="AY19494" s="61"/>
      <c r="AZ19494" s="61"/>
      <c r="BA19494" s="61"/>
    </row>
    <row r="19495" spans="39:53" x14ac:dyDescent="0.2">
      <c r="AM19495" s="61"/>
      <c r="AN19495" s="61"/>
      <c r="AO19495" s="171"/>
      <c r="AP19495" s="61"/>
      <c r="AQ19495" s="61"/>
      <c r="AR19495" s="61"/>
      <c r="AS19495" s="61"/>
      <c r="AT19495" s="61"/>
      <c r="AU19495" s="61"/>
      <c r="AV19495" s="61"/>
      <c r="AW19495" s="61"/>
      <c r="AX19495" s="61"/>
      <c r="AY19495" s="61"/>
      <c r="AZ19495" s="61"/>
      <c r="BA19495" s="61"/>
    </row>
    <row r="19496" spans="39:53" x14ac:dyDescent="0.2">
      <c r="AM19496" s="61"/>
      <c r="AN19496" s="61"/>
      <c r="AO19496" s="171"/>
      <c r="AP19496" s="61"/>
      <c r="AQ19496" s="61"/>
      <c r="AR19496" s="61"/>
      <c r="AS19496" s="61"/>
      <c r="AT19496" s="61"/>
      <c r="AU19496" s="61"/>
      <c r="AV19496" s="61"/>
      <c r="AW19496" s="61"/>
      <c r="AX19496" s="61"/>
      <c r="AY19496" s="61"/>
      <c r="AZ19496" s="61"/>
      <c r="BA19496" s="61"/>
    </row>
    <row r="19497" spans="39:53" x14ac:dyDescent="0.2">
      <c r="AM19497" s="61"/>
      <c r="AN19497" s="61"/>
      <c r="AO19497" s="171"/>
      <c r="AP19497" s="61"/>
      <c r="AQ19497" s="61"/>
      <c r="AR19497" s="61"/>
      <c r="AS19497" s="61"/>
      <c r="AT19497" s="61"/>
      <c r="AU19497" s="61"/>
      <c r="AV19497" s="61"/>
      <c r="AW19497" s="61"/>
      <c r="AX19497" s="61"/>
      <c r="AY19497" s="61"/>
      <c r="AZ19497" s="61"/>
      <c r="BA19497" s="61"/>
    </row>
    <row r="19498" spans="39:53" x14ac:dyDescent="0.2">
      <c r="AM19498" s="61"/>
      <c r="AN19498" s="61"/>
      <c r="AO19498" s="171"/>
      <c r="AP19498" s="61"/>
      <c r="AQ19498" s="61"/>
      <c r="AR19498" s="61"/>
      <c r="AS19498" s="61"/>
      <c r="AT19498" s="61"/>
      <c r="AU19498" s="61"/>
      <c r="AV19498" s="61"/>
      <c r="AW19498" s="61"/>
      <c r="AX19498" s="61"/>
      <c r="AY19498" s="61"/>
      <c r="AZ19498" s="61"/>
      <c r="BA19498" s="61"/>
    </row>
    <row r="19499" spans="39:53" x14ac:dyDescent="0.2">
      <c r="AM19499" s="61"/>
      <c r="AN19499" s="61"/>
      <c r="AO19499" s="171"/>
      <c r="AP19499" s="61"/>
      <c r="AQ19499" s="61"/>
      <c r="AR19499" s="61"/>
      <c r="AS19499" s="61"/>
      <c r="AT19499" s="61"/>
      <c r="AU19499" s="61"/>
      <c r="AV19499" s="61"/>
      <c r="AW19499" s="61"/>
      <c r="AX19499" s="61"/>
      <c r="AY19499" s="61"/>
      <c r="AZ19499" s="61"/>
      <c r="BA19499" s="61"/>
    </row>
    <row r="19500" spans="39:53" x14ac:dyDescent="0.2">
      <c r="AM19500" s="61"/>
      <c r="AN19500" s="61"/>
      <c r="AO19500" s="171"/>
      <c r="AP19500" s="61"/>
      <c r="AQ19500" s="61"/>
      <c r="AR19500" s="61"/>
      <c r="AS19500" s="61"/>
      <c r="AT19500" s="61"/>
      <c r="AU19500" s="61"/>
      <c r="AV19500" s="61"/>
      <c r="AW19500" s="61"/>
      <c r="AX19500" s="61"/>
      <c r="AY19500" s="61"/>
      <c r="AZ19500" s="61"/>
      <c r="BA19500" s="61"/>
    </row>
    <row r="19501" spans="39:53" x14ac:dyDescent="0.2">
      <c r="AM19501" s="61"/>
      <c r="AN19501" s="61"/>
      <c r="AO19501" s="171"/>
      <c r="AP19501" s="61"/>
      <c r="AQ19501" s="61"/>
      <c r="AR19501" s="61"/>
      <c r="AS19501" s="61"/>
      <c r="AT19501" s="61"/>
      <c r="AU19501" s="61"/>
      <c r="AV19501" s="61"/>
      <c r="AW19501" s="61"/>
      <c r="AX19501" s="61"/>
      <c r="AY19501" s="61"/>
      <c r="AZ19501" s="61"/>
      <c r="BA19501" s="61"/>
    </row>
    <row r="19502" spans="39:53" x14ac:dyDescent="0.2">
      <c r="AM19502" s="61"/>
      <c r="AN19502" s="61"/>
      <c r="AO19502" s="171"/>
      <c r="AP19502" s="61"/>
      <c r="AQ19502" s="61"/>
      <c r="AR19502" s="61"/>
      <c r="AS19502" s="61"/>
      <c r="AT19502" s="61"/>
      <c r="AU19502" s="61"/>
      <c r="AV19502" s="61"/>
      <c r="AW19502" s="61"/>
      <c r="AX19502" s="61"/>
      <c r="AY19502" s="61"/>
      <c r="AZ19502" s="61"/>
      <c r="BA19502" s="61"/>
    </row>
    <row r="19503" spans="39:53" x14ac:dyDescent="0.2">
      <c r="AM19503" s="61"/>
      <c r="AN19503" s="61"/>
      <c r="AO19503" s="171"/>
      <c r="AP19503" s="61"/>
      <c r="AQ19503" s="61"/>
      <c r="AR19503" s="61"/>
      <c r="AS19503" s="61"/>
      <c r="AT19503" s="61"/>
      <c r="AU19503" s="61"/>
      <c r="AV19503" s="61"/>
      <c r="AW19503" s="61"/>
      <c r="AX19503" s="61"/>
      <c r="AY19503" s="61"/>
      <c r="AZ19503" s="61"/>
      <c r="BA19503" s="61"/>
    </row>
    <row r="19504" spans="39:53" x14ac:dyDescent="0.2">
      <c r="AM19504" s="61"/>
      <c r="AN19504" s="61"/>
      <c r="AO19504" s="171"/>
      <c r="AP19504" s="61"/>
      <c r="AQ19504" s="61"/>
      <c r="AR19504" s="61"/>
      <c r="AS19504" s="61"/>
      <c r="AT19504" s="61"/>
      <c r="AU19504" s="61"/>
      <c r="AV19504" s="61"/>
      <c r="AW19504" s="61"/>
      <c r="AX19504" s="61"/>
      <c r="AY19504" s="61"/>
      <c r="AZ19504" s="61"/>
      <c r="BA19504" s="61"/>
    </row>
    <row r="19505" spans="39:53" x14ac:dyDescent="0.2">
      <c r="AM19505" s="61"/>
      <c r="AN19505" s="61"/>
      <c r="AO19505" s="171"/>
      <c r="AP19505" s="61"/>
      <c r="AQ19505" s="61"/>
      <c r="AR19505" s="61"/>
      <c r="AS19505" s="61"/>
      <c r="AT19505" s="61"/>
      <c r="AU19505" s="61"/>
      <c r="AV19505" s="61"/>
      <c r="AW19505" s="61"/>
      <c r="AX19505" s="61"/>
      <c r="AY19505" s="61"/>
      <c r="AZ19505" s="61"/>
      <c r="BA19505" s="61"/>
    </row>
    <row r="19506" spans="39:53" x14ac:dyDescent="0.2">
      <c r="AM19506" s="61"/>
      <c r="AN19506" s="61"/>
      <c r="AO19506" s="171"/>
      <c r="AP19506" s="61"/>
      <c r="AQ19506" s="61"/>
      <c r="AR19506" s="61"/>
      <c r="AS19506" s="61"/>
      <c r="AT19506" s="61"/>
      <c r="AU19506" s="61"/>
      <c r="AV19506" s="61"/>
      <c r="AW19506" s="61"/>
      <c r="AX19506" s="61"/>
      <c r="AY19506" s="61"/>
      <c r="AZ19506" s="61"/>
      <c r="BA19506" s="61"/>
    </row>
    <row r="19507" spans="39:53" x14ac:dyDescent="0.2">
      <c r="AM19507" s="61"/>
      <c r="AN19507" s="61"/>
      <c r="AO19507" s="171"/>
      <c r="AP19507" s="61"/>
      <c r="AQ19507" s="61"/>
      <c r="AR19507" s="61"/>
      <c r="AS19507" s="61"/>
      <c r="AT19507" s="61"/>
      <c r="AU19507" s="61"/>
      <c r="AV19507" s="61"/>
      <c r="AW19507" s="61"/>
      <c r="AX19507" s="61"/>
      <c r="AY19507" s="61"/>
      <c r="AZ19507" s="61"/>
      <c r="BA19507" s="61"/>
    </row>
    <row r="19508" spans="39:53" x14ac:dyDescent="0.2">
      <c r="AM19508" s="61"/>
      <c r="AN19508" s="61"/>
      <c r="AO19508" s="171"/>
      <c r="AP19508" s="61"/>
      <c r="AQ19508" s="61"/>
      <c r="AR19508" s="61"/>
      <c r="AS19508" s="61"/>
      <c r="AT19508" s="61"/>
      <c r="AU19508" s="61"/>
      <c r="AV19508" s="61"/>
      <c r="AW19508" s="61"/>
      <c r="AX19508" s="61"/>
      <c r="AY19508" s="61"/>
      <c r="AZ19508" s="61"/>
      <c r="BA19508" s="61"/>
    </row>
    <row r="19509" spans="39:53" x14ac:dyDescent="0.2">
      <c r="AM19509" s="61"/>
      <c r="AN19509" s="61"/>
      <c r="AO19509" s="171"/>
      <c r="AP19509" s="61"/>
      <c r="AQ19509" s="61"/>
      <c r="AR19509" s="61"/>
      <c r="AS19509" s="61"/>
      <c r="AT19509" s="61"/>
      <c r="AU19509" s="61"/>
      <c r="AV19509" s="61"/>
      <c r="AW19509" s="61"/>
      <c r="AX19509" s="61"/>
      <c r="AY19509" s="61"/>
      <c r="AZ19509" s="61"/>
      <c r="BA19509" s="61"/>
    </row>
    <row r="19510" spans="39:53" x14ac:dyDescent="0.2">
      <c r="AM19510" s="61"/>
      <c r="AN19510" s="61"/>
      <c r="AO19510" s="171"/>
      <c r="AP19510" s="61"/>
      <c r="AQ19510" s="61"/>
      <c r="AR19510" s="61"/>
      <c r="AS19510" s="61"/>
      <c r="AT19510" s="61"/>
      <c r="AU19510" s="61"/>
      <c r="AV19510" s="61"/>
      <c r="AW19510" s="61"/>
      <c r="AX19510" s="61"/>
      <c r="AY19510" s="61"/>
      <c r="AZ19510" s="61"/>
      <c r="BA19510" s="61"/>
    </row>
    <row r="19511" spans="39:53" x14ac:dyDescent="0.2">
      <c r="AM19511" s="61"/>
      <c r="AN19511" s="61"/>
      <c r="AO19511" s="171"/>
      <c r="AP19511" s="61"/>
      <c r="AQ19511" s="61"/>
      <c r="AR19511" s="61"/>
      <c r="AS19511" s="61"/>
      <c r="AT19511" s="61"/>
      <c r="AU19511" s="61"/>
      <c r="AV19511" s="61"/>
      <c r="AW19511" s="61"/>
      <c r="AX19511" s="61"/>
      <c r="AY19511" s="61"/>
      <c r="AZ19511" s="61"/>
      <c r="BA19511" s="61"/>
    </row>
    <row r="19512" spans="39:53" x14ac:dyDescent="0.2">
      <c r="AM19512" s="61"/>
      <c r="AN19512" s="61"/>
      <c r="AO19512" s="171"/>
      <c r="AP19512" s="61"/>
      <c r="AQ19512" s="61"/>
      <c r="AR19512" s="61"/>
      <c r="AS19512" s="61"/>
      <c r="AT19512" s="61"/>
      <c r="AU19512" s="61"/>
      <c r="AV19512" s="61"/>
      <c r="AW19512" s="61"/>
      <c r="AX19512" s="61"/>
      <c r="AY19512" s="61"/>
      <c r="AZ19512" s="61"/>
      <c r="BA19512" s="61"/>
    </row>
    <row r="19513" spans="39:53" x14ac:dyDescent="0.2">
      <c r="AM19513" s="61"/>
      <c r="AN19513" s="61"/>
      <c r="AO19513" s="171"/>
      <c r="AP19513" s="61"/>
      <c r="AQ19513" s="61"/>
      <c r="AR19513" s="61"/>
      <c r="AS19513" s="61"/>
      <c r="AT19513" s="61"/>
      <c r="AU19513" s="61"/>
      <c r="AV19513" s="61"/>
      <c r="AW19513" s="61"/>
      <c r="AX19513" s="61"/>
      <c r="AY19513" s="61"/>
      <c r="AZ19513" s="61"/>
      <c r="BA19513" s="61"/>
    </row>
    <row r="19514" spans="39:53" x14ac:dyDescent="0.2">
      <c r="AM19514" s="61"/>
      <c r="AN19514" s="61"/>
      <c r="AO19514" s="171"/>
      <c r="AP19514" s="61"/>
      <c r="AQ19514" s="61"/>
      <c r="AR19514" s="61"/>
      <c r="AS19514" s="61"/>
      <c r="AT19514" s="61"/>
      <c r="AU19514" s="61"/>
      <c r="AV19514" s="61"/>
      <c r="AW19514" s="61"/>
      <c r="AX19514" s="61"/>
      <c r="AY19514" s="61"/>
      <c r="AZ19514" s="61"/>
      <c r="BA19514" s="61"/>
    </row>
    <row r="19515" spans="39:53" x14ac:dyDescent="0.2">
      <c r="AM19515" s="61"/>
      <c r="AN19515" s="61"/>
      <c r="AO19515" s="171"/>
      <c r="AP19515" s="61"/>
      <c r="AQ19515" s="61"/>
      <c r="AR19515" s="61"/>
      <c r="AS19515" s="61"/>
      <c r="AT19515" s="61"/>
      <c r="AU19515" s="61"/>
      <c r="AV19515" s="61"/>
      <c r="AW19515" s="61"/>
      <c r="AX19515" s="61"/>
      <c r="AY19515" s="61"/>
      <c r="AZ19515" s="61"/>
      <c r="BA19515" s="61"/>
    </row>
    <row r="19516" spans="39:53" x14ac:dyDescent="0.2">
      <c r="AM19516" s="61"/>
      <c r="AN19516" s="61"/>
      <c r="AO19516" s="171"/>
      <c r="AP19516" s="61"/>
      <c r="AQ19516" s="61"/>
      <c r="AR19516" s="61"/>
      <c r="AS19516" s="61"/>
      <c r="AT19516" s="61"/>
      <c r="AU19516" s="61"/>
      <c r="AV19516" s="61"/>
      <c r="AW19516" s="61"/>
      <c r="AX19516" s="61"/>
      <c r="AY19516" s="61"/>
      <c r="AZ19516" s="61"/>
      <c r="BA19516" s="61"/>
    </row>
    <row r="19517" spans="39:53" x14ac:dyDescent="0.2">
      <c r="AM19517" s="61"/>
      <c r="AN19517" s="61"/>
      <c r="AO19517" s="171"/>
      <c r="AP19517" s="61"/>
      <c r="AQ19517" s="61"/>
      <c r="AR19517" s="61"/>
      <c r="AS19517" s="61"/>
      <c r="AT19517" s="61"/>
      <c r="AU19517" s="61"/>
      <c r="AV19517" s="61"/>
      <c r="AW19517" s="61"/>
      <c r="AX19517" s="61"/>
      <c r="AY19517" s="61"/>
      <c r="AZ19517" s="61"/>
      <c r="BA19517" s="61"/>
    </row>
    <row r="19518" spans="39:53" x14ac:dyDescent="0.2">
      <c r="AM19518" s="61"/>
      <c r="AN19518" s="61"/>
      <c r="AO19518" s="171"/>
      <c r="AP19518" s="61"/>
      <c r="AQ19518" s="61"/>
      <c r="AR19518" s="61"/>
      <c r="AS19518" s="61"/>
      <c r="AT19518" s="61"/>
      <c r="AU19518" s="61"/>
      <c r="AV19518" s="61"/>
      <c r="AW19518" s="61"/>
      <c r="AX19518" s="61"/>
      <c r="AY19518" s="61"/>
      <c r="AZ19518" s="61"/>
      <c r="BA19518" s="61"/>
    </row>
    <row r="19519" spans="39:53" x14ac:dyDescent="0.2">
      <c r="AM19519" s="61"/>
      <c r="AN19519" s="61"/>
      <c r="AO19519" s="171"/>
      <c r="AP19519" s="61"/>
      <c r="AQ19519" s="61"/>
      <c r="AR19519" s="61"/>
      <c r="AS19519" s="61"/>
      <c r="AT19519" s="61"/>
      <c r="AU19519" s="61"/>
      <c r="AV19519" s="61"/>
      <c r="AW19519" s="61"/>
      <c r="AX19519" s="61"/>
      <c r="AY19519" s="61"/>
      <c r="AZ19519" s="61"/>
      <c r="BA19519" s="61"/>
    </row>
    <row r="19520" spans="39:53" x14ac:dyDescent="0.2">
      <c r="AM19520" s="61"/>
      <c r="AN19520" s="61"/>
      <c r="AO19520" s="171"/>
      <c r="AP19520" s="61"/>
      <c r="AQ19520" s="61"/>
      <c r="AR19520" s="61"/>
      <c r="AS19520" s="61"/>
      <c r="AT19520" s="61"/>
      <c r="AU19520" s="61"/>
      <c r="AV19520" s="61"/>
      <c r="AW19520" s="61"/>
      <c r="AX19520" s="61"/>
      <c r="AY19520" s="61"/>
      <c r="AZ19520" s="61"/>
      <c r="BA19520" s="61"/>
    </row>
    <row r="19521" spans="39:53" x14ac:dyDescent="0.2">
      <c r="AM19521" s="61"/>
      <c r="AN19521" s="61"/>
      <c r="AO19521" s="171"/>
      <c r="AP19521" s="61"/>
      <c r="AQ19521" s="61"/>
      <c r="AR19521" s="61"/>
      <c r="AS19521" s="61"/>
      <c r="AT19521" s="61"/>
      <c r="AU19521" s="61"/>
      <c r="AV19521" s="61"/>
      <c r="AW19521" s="61"/>
      <c r="AX19521" s="61"/>
      <c r="AY19521" s="61"/>
      <c r="AZ19521" s="61"/>
      <c r="BA19521" s="61"/>
    </row>
    <row r="19522" spans="39:53" x14ac:dyDescent="0.2">
      <c r="AM19522" s="61"/>
      <c r="AN19522" s="61"/>
      <c r="AO19522" s="171"/>
      <c r="AP19522" s="61"/>
      <c r="AQ19522" s="61"/>
      <c r="AR19522" s="61"/>
      <c r="AS19522" s="61"/>
      <c r="AT19522" s="61"/>
      <c r="AU19522" s="61"/>
      <c r="AV19522" s="61"/>
      <c r="AW19522" s="61"/>
      <c r="AX19522" s="61"/>
      <c r="AY19522" s="61"/>
      <c r="AZ19522" s="61"/>
      <c r="BA19522" s="61"/>
    </row>
    <row r="19523" spans="39:53" x14ac:dyDescent="0.2">
      <c r="AM19523" s="61"/>
      <c r="AN19523" s="61"/>
      <c r="AO19523" s="171"/>
      <c r="AP19523" s="61"/>
      <c r="AQ19523" s="61"/>
      <c r="AR19523" s="61"/>
      <c r="AS19523" s="61"/>
      <c r="AT19523" s="61"/>
      <c r="AU19523" s="61"/>
      <c r="AV19523" s="61"/>
      <c r="AW19523" s="61"/>
      <c r="AX19523" s="61"/>
      <c r="AY19523" s="61"/>
      <c r="AZ19523" s="61"/>
      <c r="BA19523" s="61"/>
    </row>
    <row r="19524" spans="39:53" x14ac:dyDescent="0.2">
      <c r="AM19524" s="61"/>
      <c r="AN19524" s="61"/>
      <c r="AO19524" s="171"/>
      <c r="AP19524" s="61"/>
      <c r="AQ19524" s="61"/>
      <c r="AR19524" s="61"/>
      <c r="AS19524" s="61"/>
      <c r="AT19524" s="61"/>
      <c r="AU19524" s="61"/>
      <c r="AV19524" s="61"/>
      <c r="AW19524" s="61"/>
      <c r="AX19524" s="61"/>
      <c r="AY19524" s="61"/>
      <c r="AZ19524" s="61"/>
      <c r="BA19524" s="61"/>
    </row>
    <row r="19525" spans="39:53" x14ac:dyDescent="0.2">
      <c r="AM19525" s="61"/>
      <c r="AN19525" s="61"/>
      <c r="AO19525" s="171"/>
      <c r="AP19525" s="61"/>
      <c r="AQ19525" s="61"/>
      <c r="AR19525" s="61"/>
      <c r="AS19525" s="61"/>
      <c r="AT19525" s="61"/>
      <c r="AU19525" s="61"/>
      <c r="AV19525" s="61"/>
      <c r="AW19525" s="61"/>
      <c r="AX19525" s="61"/>
      <c r="AY19525" s="61"/>
      <c r="AZ19525" s="61"/>
      <c r="BA19525" s="61"/>
    </row>
    <row r="19526" spans="39:53" x14ac:dyDescent="0.2">
      <c r="AM19526" s="61"/>
      <c r="AN19526" s="61"/>
      <c r="AO19526" s="171"/>
      <c r="AP19526" s="61"/>
      <c r="AQ19526" s="61"/>
      <c r="AR19526" s="61"/>
      <c r="AS19526" s="61"/>
      <c r="AT19526" s="61"/>
      <c r="AU19526" s="61"/>
      <c r="AV19526" s="61"/>
      <c r="AW19526" s="61"/>
      <c r="AX19526" s="61"/>
      <c r="AY19526" s="61"/>
      <c r="AZ19526" s="61"/>
      <c r="BA19526" s="61"/>
    </row>
    <row r="19527" spans="39:53" x14ac:dyDescent="0.2">
      <c r="AM19527" s="61"/>
      <c r="AN19527" s="61"/>
      <c r="AO19527" s="171"/>
      <c r="AP19527" s="61"/>
      <c r="AQ19527" s="61"/>
      <c r="AR19527" s="61"/>
      <c r="AS19527" s="61"/>
      <c r="AT19527" s="61"/>
      <c r="AU19527" s="61"/>
      <c r="AV19527" s="61"/>
      <c r="AW19527" s="61"/>
      <c r="AX19527" s="61"/>
      <c r="AY19527" s="61"/>
      <c r="AZ19527" s="61"/>
      <c r="BA19527" s="61"/>
    </row>
    <row r="19528" spans="39:53" x14ac:dyDescent="0.2">
      <c r="AM19528" s="61"/>
      <c r="AN19528" s="61"/>
      <c r="AO19528" s="171"/>
      <c r="AP19528" s="61"/>
      <c r="AQ19528" s="61"/>
      <c r="AR19528" s="61"/>
      <c r="AS19528" s="61"/>
      <c r="AT19528" s="61"/>
      <c r="AU19528" s="61"/>
      <c r="AV19528" s="61"/>
      <c r="AW19528" s="61"/>
      <c r="AX19528" s="61"/>
      <c r="AY19528" s="61"/>
      <c r="AZ19528" s="61"/>
      <c r="BA19528" s="61"/>
    </row>
    <row r="19529" spans="39:53" x14ac:dyDescent="0.2">
      <c r="AM19529" s="61"/>
      <c r="AN19529" s="61"/>
      <c r="AO19529" s="171"/>
      <c r="AP19529" s="61"/>
      <c r="AQ19529" s="61"/>
      <c r="AR19529" s="61"/>
      <c r="AS19529" s="61"/>
      <c r="AT19529" s="61"/>
      <c r="AU19529" s="61"/>
      <c r="AV19529" s="61"/>
      <c r="AW19529" s="61"/>
      <c r="AX19529" s="61"/>
      <c r="AY19529" s="61"/>
      <c r="AZ19529" s="61"/>
      <c r="BA19529" s="61"/>
    </row>
    <row r="19530" spans="39:53" x14ac:dyDescent="0.2">
      <c r="AM19530" s="61"/>
      <c r="AN19530" s="61"/>
      <c r="AO19530" s="171"/>
      <c r="AP19530" s="61"/>
      <c r="AQ19530" s="61"/>
      <c r="AR19530" s="61"/>
      <c r="AS19530" s="61"/>
      <c r="AT19530" s="61"/>
      <c r="AU19530" s="61"/>
      <c r="AV19530" s="61"/>
      <c r="AW19530" s="61"/>
      <c r="AX19530" s="61"/>
      <c r="AY19530" s="61"/>
      <c r="AZ19530" s="61"/>
      <c r="BA19530" s="61"/>
    </row>
    <row r="19531" spans="39:53" x14ac:dyDescent="0.2">
      <c r="AM19531" s="61"/>
      <c r="AN19531" s="61"/>
      <c r="AO19531" s="171"/>
      <c r="AP19531" s="61"/>
      <c r="AQ19531" s="61"/>
      <c r="AR19531" s="61"/>
      <c r="AS19531" s="61"/>
      <c r="AT19531" s="61"/>
      <c r="AU19531" s="61"/>
      <c r="AV19531" s="61"/>
      <c r="AW19531" s="61"/>
      <c r="AX19531" s="61"/>
      <c r="AY19531" s="61"/>
      <c r="AZ19531" s="61"/>
      <c r="BA19531" s="61"/>
    </row>
    <row r="19532" spans="39:53" x14ac:dyDescent="0.2">
      <c r="AM19532" s="61"/>
      <c r="AN19532" s="61"/>
      <c r="AO19532" s="171"/>
      <c r="AP19532" s="61"/>
      <c r="AQ19532" s="61"/>
      <c r="AR19532" s="61"/>
      <c r="AS19532" s="61"/>
      <c r="AT19532" s="61"/>
      <c r="AU19532" s="61"/>
      <c r="AV19532" s="61"/>
      <c r="AW19532" s="61"/>
      <c r="AX19532" s="61"/>
      <c r="AY19532" s="61"/>
      <c r="AZ19532" s="61"/>
      <c r="BA19532" s="61"/>
    </row>
    <row r="19533" spans="39:53" x14ac:dyDescent="0.2">
      <c r="AM19533" s="61"/>
      <c r="AN19533" s="61"/>
      <c r="AO19533" s="171"/>
      <c r="AP19533" s="61"/>
      <c r="AQ19533" s="61"/>
      <c r="AR19533" s="61"/>
      <c r="AS19533" s="61"/>
      <c r="AT19533" s="61"/>
      <c r="AU19533" s="61"/>
      <c r="AV19533" s="61"/>
      <c r="AW19533" s="61"/>
      <c r="AX19533" s="61"/>
      <c r="AY19533" s="61"/>
      <c r="AZ19533" s="61"/>
      <c r="BA19533" s="61"/>
    </row>
    <row r="19534" spans="39:53" x14ac:dyDescent="0.2">
      <c r="AM19534" s="61"/>
      <c r="AN19534" s="61"/>
      <c r="AO19534" s="171"/>
      <c r="AP19534" s="61"/>
      <c r="AQ19534" s="61"/>
      <c r="AR19534" s="61"/>
      <c r="AS19534" s="61"/>
      <c r="AT19534" s="61"/>
      <c r="AU19534" s="61"/>
      <c r="AV19534" s="61"/>
      <c r="AW19534" s="61"/>
      <c r="AX19534" s="61"/>
      <c r="AY19534" s="61"/>
      <c r="AZ19534" s="61"/>
      <c r="BA19534" s="61"/>
    </row>
    <row r="19535" spans="39:53" x14ac:dyDescent="0.2">
      <c r="AM19535" s="61"/>
      <c r="AN19535" s="61"/>
      <c r="AO19535" s="171"/>
      <c r="AP19535" s="61"/>
      <c r="AQ19535" s="61"/>
      <c r="AR19535" s="61"/>
      <c r="AS19535" s="61"/>
      <c r="AT19535" s="61"/>
      <c r="AU19535" s="61"/>
      <c r="AV19535" s="61"/>
      <c r="AW19535" s="61"/>
      <c r="AX19535" s="61"/>
      <c r="AY19535" s="61"/>
      <c r="AZ19535" s="61"/>
      <c r="BA19535" s="61"/>
    </row>
    <row r="19536" spans="39:53" x14ac:dyDescent="0.2">
      <c r="AM19536" s="61"/>
      <c r="AN19536" s="61"/>
      <c r="AO19536" s="171"/>
      <c r="AP19536" s="61"/>
      <c r="AQ19536" s="61"/>
      <c r="AR19536" s="61"/>
      <c r="AS19536" s="61"/>
      <c r="AT19536" s="61"/>
      <c r="AU19536" s="61"/>
      <c r="AV19536" s="61"/>
      <c r="AW19536" s="61"/>
      <c r="AX19536" s="61"/>
      <c r="AY19536" s="61"/>
      <c r="AZ19536" s="61"/>
      <c r="BA19536" s="61"/>
    </row>
    <row r="19537" spans="39:53" x14ac:dyDescent="0.2">
      <c r="AM19537" s="61"/>
      <c r="AN19537" s="61"/>
      <c r="AO19537" s="171"/>
      <c r="AP19537" s="61"/>
      <c r="AQ19537" s="61"/>
      <c r="AR19537" s="61"/>
      <c r="AS19537" s="61"/>
      <c r="AT19537" s="61"/>
      <c r="AU19537" s="61"/>
      <c r="AV19537" s="61"/>
      <c r="AW19537" s="61"/>
      <c r="AX19537" s="61"/>
      <c r="AY19537" s="61"/>
      <c r="AZ19537" s="61"/>
      <c r="BA19537" s="61"/>
    </row>
    <row r="19538" spans="39:53" x14ac:dyDescent="0.2">
      <c r="AM19538" s="61"/>
      <c r="AN19538" s="61"/>
      <c r="AO19538" s="171"/>
      <c r="AP19538" s="61"/>
      <c r="AQ19538" s="61"/>
      <c r="AR19538" s="61"/>
      <c r="AS19538" s="61"/>
      <c r="AT19538" s="61"/>
      <c r="AU19538" s="61"/>
      <c r="AV19538" s="61"/>
      <c r="AW19538" s="61"/>
      <c r="AX19538" s="61"/>
      <c r="AY19538" s="61"/>
      <c r="AZ19538" s="61"/>
      <c r="BA19538" s="61"/>
    </row>
    <row r="19539" spans="39:53" x14ac:dyDescent="0.2">
      <c r="AM19539" s="61"/>
      <c r="AN19539" s="61"/>
      <c r="AO19539" s="171"/>
      <c r="AP19539" s="61"/>
      <c r="AQ19539" s="61"/>
      <c r="AR19539" s="61"/>
      <c r="AS19539" s="61"/>
      <c r="AT19539" s="61"/>
      <c r="AU19539" s="61"/>
      <c r="AV19539" s="61"/>
      <c r="AW19539" s="61"/>
      <c r="AX19539" s="61"/>
      <c r="AY19539" s="61"/>
      <c r="AZ19539" s="61"/>
      <c r="BA19539" s="61"/>
    </row>
    <row r="19540" spans="39:53" x14ac:dyDescent="0.2">
      <c r="AM19540" s="61"/>
      <c r="AN19540" s="61"/>
      <c r="AO19540" s="171"/>
      <c r="AP19540" s="61"/>
      <c r="AQ19540" s="61"/>
      <c r="AR19540" s="61"/>
      <c r="AS19540" s="61"/>
      <c r="AT19540" s="61"/>
      <c r="AU19540" s="61"/>
      <c r="AV19540" s="61"/>
      <c r="AW19540" s="61"/>
      <c r="AX19540" s="61"/>
      <c r="AY19540" s="61"/>
      <c r="AZ19540" s="61"/>
      <c r="BA19540" s="61"/>
    </row>
    <row r="19541" spans="39:53" x14ac:dyDescent="0.2">
      <c r="AM19541" s="61"/>
      <c r="AN19541" s="61"/>
      <c r="AO19541" s="171"/>
      <c r="AP19541" s="61"/>
      <c r="AQ19541" s="61"/>
      <c r="AR19541" s="61"/>
      <c r="AS19541" s="61"/>
      <c r="AT19541" s="61"/>
      <c r="AU19541" s="61"/>
      <c r="AV19541" s="61"/>
      <c r="AW19541" s="61"/>
      <c r="AX19541" s="61"/>
      <c r="AY19541" s="61"/>
      <c r="AZ19541" s="61"/>
      <c r="BA19541" s="61"/>
    </row>
    <row r="19542" spans="39:53" x14ac:dyDescent="0.2">
      <c r="AM19542" s="61"/>
      <c r="AN19542" s="61"/>
      <c r="AO19542" s="171"/>
      <c r="AP19542" s="61"/>
      <c r="AQ19542" s="61"/>
      <c r="AR19542" s="61"/>
      <c r="AS19542" s="61"/>
      <c r="AT19542" s="61"/>
      <c r="AU19542" s="61"/>
      <c r="AV19542" s="61"/>
      <c r="AW19542" s="61"/>
      <c r="AX19542" s="61"/>
      <c r="AY19542" s="61"/>
      <c r="AZ19542" s="61"/>
      <c r="BA19542" s="61"/>
    </row>
    <row r="19543" spans="39:53" x14ac:dyDescent="0.2">
      <c r="AM19543" s="61"/>
      <c r="AN19543" s="61"/>
      <c r="AO19543" s="171"/>
      <c r="AP19543" s="61"/>
      <c r="AQ19543" s="61"/>
      <c r="AR19543" s="61"/>
      <c r="AS19543" s="61"/>
      <c r="AT19543" s="61"/>
      <c r="AU19543" s="61"/>
      <c r="AV19543" s="61"/>
      <c r="AW19543" s="61"/>
      <c r="AX19543" s="61"/>
      <c r="AY19543" s="61"/>
      <c r="AZ19543" s="61"/>
      <c r="BA19543" s="61"/>
    </row>
    <row r="19544" spans="39:53" x14ac:dyDescent="0.2">
      <c r="AM19544" s="61"/>
      <c r="AN19544" s="61"/>
      <c r="AO19544" s="171"/>
      <c r="AP19544" s="61"/>
      <c r="AQ19544" s="61"/>
      <c r="AR19544" s="61"/>
      <c r="AS19544" s="61"/>
      <c r="AT19544" s="61"/>
      <c r="AU19544" s="61"/>
      <c r="AV19544" s="61"/>
      <c r="AW19544" s="61"/>
      <c r="AX19544" s="61"/>
      <c r="AY19544" s="61"/>
      <c r="AZ19544" s="61"/>
      <c r="BA19544" s="61"/>
    </row>
    <row r="19545" spans="39:53" x14ac:dyDescent="0.2">
      <c r="AM19545" s="61"/>
      <c r="AN19545" s="61"/>
      <c r="AO19545" s="171"/>
      <c r="AP19545" s="61"/>
      <c r="AQ19545" s="61"/>
      <c r="AR19545" s="61"/>
      <c r="AS19545" s="61"/>
      <c r="AT19545" s="61"/>
      <c r="AU19545" s="61"/>
      <c r="AV19545" s="61"/>
      <c r="AW19545" s="61"/>
      <c r="AX19545" s="61"/>
      <c r="AY19545" s="61"/>
      <c r="AZ19545" s="61"/>
      <c r="BA19545" s="61"/>
    </row>
    <row r="19546" spans="39:53" x14ac:dyDescent="0.2">
      <c r="AM19546" s="61"/>
      <c r="AN19546" s="61"/>
      <c r="AO19546" s="171"/>
      <c r="AP19546" s="61"/>
      <c r="AQ19546" s="61"/>
      <c r="AR19546" s="61"/>
      <c r="AS19546" s="61"/>
      <c r="AT19546" s="61"/>
      <c r="AU19546" s="61"/>
      <c r="AV19546" s="61"/>
      <c r="AW19546" s="61"/>
      <c r="AX19546" s="61"/>
      <c r="AY19546" s="61"/>
      <c r="AZ19546" s="61"/>
      <c r="BA19546" s="61"/>
    </row>
    <row r="19547" spans="39:53" x14ac:dyDescent="0.2">
      <c r="AM19547" s="61"/>
      <c r="AN19547" s="61"/>
      <c r="AO19547" s="171"/>
      <c r="AP19547" s="61"/>
      <c r="AQ19547" s="61"/>
      <c r="AR19547" s="61"/>
      <c r="AS19547" s="61"/>
      <c r="AT19547" s="61"/>
      <c r="AU19547" s="61"/>
      <c r="AV19547" s="61"/>
      <c r="AW19547" s="61"/>
      <c r="AX19547" s="61"/>
      <c r="AY19547" s="61"/>
      <c r="AZ19547" s="61"/>
      <c r="BA19547" s="61"/>
    </row>
    <row r="19548" spans="39:53" x14ac:dyDescent="0.2">
      <c r="AM19548" s="61"/>
      <c r="AN19548" s="61"/>
      <c r="AO19548" s="171"/>
      <c r="AP19548" s="61"/>
      <c r="AQ19548" s="61"/>
      <c r="AR19548" s="61"/>
      <c r="AS19548" s="61"/>
      <c r="AT19548" s="61"/>
      <c r="AU19548" s="61"/>
      <c r="AV19548" s="61"/>
      <c r="AW19548" s="61"/>
      <c r="AX19548" s="61"/>
      <c r="AY19548" s="61"/>
      <c r="AZ19548" s="61"/>
      <c r="BA19548" s="61"/>
    </row>
    <row r="19549" spans="39:53" x14ac:dyDescent="0.2">
      <c r="AM19549" s="61"/>
      <c r="AN19549" s="61"/>
      <c r="AO19549" s="171"/>
      <c r="AP19549" s="61"/>
      <c r="AQ19549" s="61"/>
      <c r="AR19549" s="61"/>
      <c r="AS19549" s="61"/>
      <c r="AT19549" s="61"/>
      <c r="AU19549" s="61"/>
      <c r="AV19549" s="61"/>
      <c r="AW19549" s="61"/>
      <c r="AX19549" s="61"/>
      <c r="AY19549" s="61"/>
      <c r="AZ19549" s="61"/>
      <c r="BA19549" s="61"/>
    </row>
    <row r="19550" spans="39:53" x14ac:dyDescent="0.2">
      <c r="AM19550" s="61"/>
      <c r="AN19550" s="61"/>
      <c r="AO19550" s="171"/>
      <c r="AP19550" s="61"/>
      <c r="AQ19550" s="61"/>
      <c r="AR19550" s="61"/>
      <c r="AS19550" s="61"/>
      <c r="AT19550" s="61"/>
      <c r="AU19550" s="61"/>
      <c r="AV19550" s="61"/>
      <c r="AW19550" s="61"/>
      <c r="AX19550" s="61"/>
      <c r="AY19550" s="61"/>
      <c r="AZ19550" s="61"/>
      <c r="BA19550" s="61"/>
    </row>
    <row r="19551" spans="39:53" x14ac:dyDescent="0.2">
      <c r="AM19551" s="61"/>
      <c r="AN19551" s="61"/>
      <c r="AO19551" s="171"/>
      <c r="AP19551" s="61"/>
      <c r="AQ19551" s="61"/>
      <c r="AR19551" s="61"/>
      <c r="AS19551" s="61"/>
      <c r="AT19551" s="61"/>
      <c r="AU19551" s="61"/>
      <c r="AV19551" s="61"/>
      <c r="AW19551" s="61"/>
      <c r="AX19551" s="61"/>
      <c r="AY19551" s="61"/>
      <c r="AZ19551" s="61"/>
      <c r="BA19551" s="61"/>
    </row>
    <row r="19552" spans="39:53" x14ac:dyDescent="0.2">
      <c r="AM19552" s="61"/>
      <c r="AN19552" s="61"/>
      <c r="AO19552" s="171"/>
      <c r="AP19552" s="61"/>
      <c r="AQ19552" s="61"/>
      <c r="AR19552" s="61"/>
      <c r="AS19552" s="61"/>
      <c r="AT19552" s="61"/>
      <c r="AU19552" s="61"/>
      <c r="AV19552" s="61"/>
      <c r="AW19552" s="61"/>
      <c r="AX19552" s="61"/>
      <c r="AY19552" s="61"/>
      <c r="AZ19552" s="61"/>
      <c r="BA19552" s="61"/>
    </row>
    <row r="19553" spans="39:53" x14ac:dyDescent="0.2">
      <c r="AM19553" s="61"/>
      <c r="AN19553" s="61"/>
      <c r="AO19553" s="171"/>
      <c r="AP19553" s="61"/>
      <c r="AQ19553" s="61"/>
      <c r="AR19553" s="61"/>
      <c r="AS19553" s="61"/>
      <c r="AT19553" s="61"/>
      <c r="AU19553" s="61"/>
      <c r="AV19553" s="61"/>
      <c r="AW19553" s="61"/>
      <c r="AX19553" s="61"/>
      <c r="AY19553" s="61"/>
      <c r="AZ19553" s="61"/>
      <c r="BA19553" s="61"/>
    </row>
    <row r="19554" spans="39:53" x14ac:dyDescent="0.2">
      <c r="AM19554" s="61"/>
      <c r="AN19554" s="61"/>
      <c r="AO19554" s="171"/>
      <c r="AP19554" s="61"/>
      <c r="AQ19554" s="61"/>
      <c r="AR19554" s="61"/>
      <c r="AS19554" s="61"/>
      <c r="AT19554" s="61"/>
      <c r="AU19554" s="61"/>
      <c r="AV19554" s="61"/>
      <c r="AW19554" s="61"/>
      <c r="AX19554" s="61"/>
      <c r="AY19554" s="61"/>
      <c r="AZ19554" s="61"/>
      <c r="BA19554" s="61"/>
    </row>
    <row r="19555" spans="39:53" x14ac:dyDescent="0.2">
      <c r="AM19555" s="61"/>
      <c r="AN19555" s="61"/>
      <c r="AO19555" s="171"/>
      <c r="AP19555" s="61"/>
      <c r="AQ19555" s="61"/>
      <c r="AR19555" s="61"/>
      <c r="AS19555" s="61"/>
      <c r="AT19555" s="61"/>
      <c r="AU19555" s="61"/>
      <c r="AV19555" s="61"/>
      <c r="AW19555" s="61"/>
      <c r="AX19555" s="61"/>
      <c r="AY19555" s="61"/>
      <c r="AZ19555" s="61"/>
      <c r="BA19555" s="61"/>
    </row>
    <row r="19556" spans="39:53" x14ac:dyDescent="0.2">
      <c r="AM19556" s="61"/>
      <c r="AN19556" s="61"/>
      <c r="AO19556" s="171"/>
      <c r="AP19556" s="61"/>
      <c r="AQ19556" s="61"/>
      <c r="AR19556" s="61"/>
      <c r="AS19556" s="61"/>
      <c r="AT19556" s="61"/>
      <c r="AU19556" s="61"/>
      <c r="AV19556" s="61"/>
      <c r="AW19556" s="61"/>
      <c r="AX19556" s="61"/>
      <c r="AY19556" s="61"/>
      <c r="AZ19556" s="61"/>
      <c r="BA19556" s="61"/>
    </row>
    <row r="19557" spans="39:53" x14ac:dyDescent="0.2">
      <c r="AM19557" s="61"/>
      <c r="AN19557" s="61"/>
      <c r="AO19557" s="171"/>
      <c r="AP19557" s="61"/>
      <c r="AQ19557" s="61"/>
      <c r="AR19557" s="61"/>
      <c r="AS19557" s="61"/>
      <c r="AT19557" s="61"/>
      <c r="AU19557" s="61"/>
      <c r="AV19557" s="61"/>
      <c r="AW19557" s="61"/>
      <c r="AX19557" s="61"/>
      <c r="AY19557" s="61"/>
      <c r="AZ19557" s="61"/>
      <c r="BA19557" s="61"/>
    </row>
    <row r="19558" spans="39:53" x14ac:dyDescent="0.2">
      <c r="AM19558" s="61"/>
      <c r="AN19558" s="61"/>
      <c r="AO19558" s="171"/>
      <c r="AP19558" s="61"/>
      <c r="AQ19558" s="61"/>
      <c r="AR19558" s="61"/>
      <c r="AS19558" s="61"/>
      <c r="AT19558" s="61"/>
      <c r="AU19558" s="61"/>
      <c r="AV19558" s="61"/>
      <c r="AW19558" s="61"/>
      <c r="AX19558" s="61"/>
      <c r="AY19558" s="61"/>
      <c r="AZ19558" s="61"/>
      <c r="BA19558" s="61"/>
    </row>
    <row r="19559" spans="39:53" x14ac:dyDescent="0.2">
      <c r="AM19559" s="61"/>
      <c r="AN19559" s="61"/>
      <c r="AO19559" s="171"/>
      <c r="AP19559" s="61"/>
      <c r="AQ19559" s="61"/>
      <c r="AR19559" s="61"/>
      <c r="AS19559" s="61"/>
      <c r="AT19559" s="61"/>
      <c r="AU19559" s="61"/>
      <c r="AV19559" s="61"/>
      <c r="AW19559" s="61"/>
      <c r="AX19559" s="61"/>
      <c r="AY19559" s="61"/>
      <c r="AZ19559" s="61"/>
      <c r="BA19559" s="61"/>
    </row>
    <row r="19560" spans="39:53" x14ac:dyDescent="0.2">
      <c r="AM19560" s="61"/>
      <c r="AN19560" s="61"/>
      <c r="AO19560" s="171"/>
      <c r="AP19560" s="61"/>
      <c r="AQ19560" s="61"/>
      <c r="AR19560" s="61"/>
      <c r="AS19560" s="61"/>
      <c r="AT19560" s="61"/>
      <c r="AU19560" s="61"/>
      <c r="AV19560" s="61"/>
      <c r="AW19560" s="61"/>
      <c r="AX19560" s="61"/>
      <c r="AY19560" s="61"/>
      <c r="AZ19560" s="61"/>
      <c r="BA19560" s="61"/>
    </row>
    <row r="19561" spans="39:53" x14ac:dyDescent="0.2">
      <c r="AM19561" s="61"/>
      <c r="AN19561" s="61"/>
      <c r="AO19561" s="171"/>
      <c r="AP19561" s="61"/>
      <c r="AQ19561" s="61"/>
      <c r="AR19561" s="61"/>
      <c r="AS19561" s="61"/>
      <c r="AT19561" s="61"/>
      <c r="AU19561" s="61"/>
      <c r="AV19561" s="61"/>
      <c r="AW19561" s="61"/>
      <c r="AX19561" s="61"/>
      <c r="AY19561" s="61"/>
      <c r="AZ19561" s="61"/>
      <c r="BA19561" s="61"/>
    </row>
    <row r="19562" spans="39:53" x14ac:dyDescent="0.2">
      <c r="AM19562" s="61"/>
      <c r="AN19562" s="61"/>
      <c r="AO19562" s="171"/>
      <c r="AP19562" s="61"/>
      <c r="AQ19562" s="61"/>
      <c r="AR19562" s="61"/>
      <c r="AS19562" s="61"/>
      <c r="AT19562" s="61"/>
      <c r="AU19562" s="61"/>
      <c r="AV19562" s="61"/>
      <c r="AW19562" s="61"/>
      <c r="AX19562" s="61"/>
      <c r="AY19562" s="61"/>
      <c r="AZ19562" s="61"/>
      <c r="BA19562" s="61"/>
    </row>
    <row r="19563" spans="39:53" x14ac:dyDescent="0.2">
      <c r="AM19563" s="61"/>
      <c r="AN19563" s="61"/>
      <c r="AO19563" s="171"/>
      <c r="AP19563" s="61"/>
      <c r="AQ19563" s="61"/>
      <c r="AR19563" s="61"/>
      <c r="AS19563" s="61"/>
      <c r="AT19563" s="61"/>
      <c r="AU19563" s="61"/>
      <c r="AV19563" s="61"/>
      <c r="AW19563" s="61"/>
      <c r="AX19563" s="61"/>
      <c r="AY19563" s="61"/>
      <c r="AZ19563" s="61"/>
      <c r="BA19563" s="61"/>
    </row>
    <row r="19564" spans="39:53" x14ac:dyDescent="0.2">
      <c r="AM19564" s="61"/>
      <c r="AN19564" s="61"/>
      <c r="AO19564" s="171"/>
      <c r="AP19564" s="61"/>
      <c r="AQ19564" s="61"/>
      <c r="AR19564" s="61"/>
      <c r="AS19564" s="61"/>
      <c r="AT19564" s="61"/>
      <c r="AU19564" s="61"/>
      <c r="AV19564" s="61"/>
      <c r="AW19564" s="61"/>
      <c r="AX19564" s="61"/>
      <c r="AY19564" s="61"/>
      <c r="AZ19564" s="61"/>
      <c r="BA19564" s="61"/>
    </row>
    <row r="19565" spans="39:53" x14ac:dyDescent="0.2">
      <c r="AM19565" s="61"/>
      <c r="AN19565" s="61"/>
      <c r="AO19565" s="171"/>
      <c r="AP19565" s="61"/>
      <c r="AQ19565" s="61"/>
      <c r="AR19565" s="61"/>
      <c r="AS19565" s="61"/>
      <c r="AT19565" s="61"/>
      <c r="AU19565" s="61"/>
      <c r="AV19565" s="61"/>
      <c r="AW19565" s="61"/>
      <c r="AX19565" s="61"/>
      <c r="AY19565" s="61"/>
      <c r="AZ19565" s="61"/>
      <c r="BA19565" s="61"/>
    </row>
    <row r="19566" spans="39:53" x14ac:dyDescent="0.2">
      <c r="AM19566" s="61"/>
      <c r="AN19566" s="61"/>
      <c r="AO19566" s="171"/>
      <c r="AP19566" s="61"/>
      <c r="AQ19566" s="61"/>
      <c r="AR19566" s="61"/>
      <c r="AS19566" s="61"/>
      <c r="AT19566" s="61"/>
      <c r="AU19566" s="61"/>
      <c r="AV19566" s="61"/>
      <c r="AW19566" s="61"/>
      <c r="AX19566" s="61"/>
      <c r="AY19566" s="61"/>
      <c r="AZ19566" s="61"/>
      <c r="BA19566" s="61"/>
    </row>
    <row r="19567" spans="39:53" x14ac:dyDescent="0.2">
      <c r="AM19567" s="61"/>
      <c r="AN19567" s="61"/>
      <c r="AO19567" s="171"/>
      <c r="AP19567" s="61"/>
      <c r="AQ19567" s="61"/>
      <c r="AR19567" s="61"/>
      <c r="AS19567" s="61"/>
      <c r="AT19567" s="61"/>
      <c r="AU19567" s="61"/>
      <c r="AV19567" s="61"/>
      <c r="AW19567" s="61"/>
      <c r="AX19567" s="61"/>
      <c r="AY19567" s="61"/>
      <c r="AZ19567" s="61"/>
      <c r="BA19567" s="61"/>
    </row>
    <row r="19568" spans="39:53" x14ac:dyDescent="0.2">
      <c r="AM19568" s="61"/>
      <c r="AN19568" s="61"/>
      <c r="AO19568" s="171"/>
      <c r="AP19568" s="61"/>
      <c r="AQ19568" s="61"/>
      <c r="AR19568" s="61"/>
      <c r="AS19568" s="61"/>
      <c r="AT19568" s="61"/>
      <c r="AU19568" s="61"/>
      <c r="AV19568" s="61"/>
      <c r="AW19568" s="61"/>
      <c r="AX19568" s="61"/>
      <c r="AY19568" s="61"/>
      <c r="AZ19568" s="61"/>
      <c r="BA19568" s="61"/>
    </row>
    <row r="19569" spans="39:53" x14ac:dyDescent="0.2">
      <c r="AM19569" s="61"/>
      <c r="AN19569" s="61"/>
      <c r="AO19569" s="171"/>
      <c r="AP19569" s="61"/>
      <c r="AQ19569" s="61"/>
      <c r="AR19569" s="61"/>
      <c r="AS19569" s="61"/>
      <c r="AT19569" s="61"/>
      <c r="AU19569" s="61"/>
      <c r="AV19569" s="61"/>
      <c r="AW19569" s="61"/>
      <c r="AX19569" s="61"/>
      <c r="AY19569" s="61"/>
      <c r="AZ19569" s="61"/>
      <c r="BA19569" s="61"/>
    </row>
    <row r="19570" spans="39:53" x14ac:dyDescent="0.2">
      <c r="AM19570" s="61"/>
      <c r="AN19570" s="61"/>
      <c r="AO19570" s="171"/>
      <c r="AP19570" s="61"/>
      <c r="AQ19570" s="61"/>
      <c r="AR19570" s="61"/>
      <c r="AS19570" s="61"/>
      <c r="AT19570" s="61"/>
      <c r="AU19570" s="61"/>
      <c r="AV19570" s="61"/>
      <c r="AW19570" s="61"/>
      <c r="AX19570" s="61"/>
      <c r="AY19570" s="61"/>
      <c r="AZ19570" s="61"/>
      <c r="BA19570" s="61"/>
    </row>
    <row r="19571" spans="39:53" x14ac:dyDescent="0.2">
      <c r="AM19571" s="61"/>
      <c r="AN19571" s="61"/>
      <c r="AO19571" s="171"/>
      <c r="AP19571" s="61"/>
      <c r="AQ19571" s="61"/>
      <c r="AR19571" s="61"/>
      <c r="AS19571" s="61"/>
      <c r="AT19571" s="61"/>
      <c r="AU19571" s="61"/>
      <c r="AV19571" s="61"/>
      <c r="AW19571" s="61"/>
      <c r="AX19571" s="61"/>
      <c r="AY19571" s="61"/>
      <c r="AZ19571" s="61"/>
      <c r="BA19571" s="61"/>
    </row>
    <row r="19572" spans="39:53" x14ac:dyDescent="0.2">
      <c r="AM19572" s="61"/>
      <c r="AN19572" s="61"/>
      <c r="AO19572" s="171"/>
      <c r="AP19572" s="61"/>
      <c r="AQ19572" s="61"/>
      <c r="AR19572" s="61"/>
      <c r="AS19572" s="61"/>
      <c r="AT19572" s="61"/>
      <c r="AU19572" s="61"/>
      <c r="AV19572" s="61"/>
      <c r="AW19572" s="61"/>
      <c r="AX19572" s="61"/>
      <c r="AY19572" s="61"/>
      <c r="AZ19572" s="61"/>
      <c r="BA19572" s="61"/>
    </row>
    <row r="19573" spans="39:53" x14ac:dyDescent="0.2">
      <c r="AM19573" s="61"/>
      <c r="AN19573" s="61"/>
      <c r="AO19573" s="171"/>
      <c r="AP19573" s="61"/>
      <c r="AQ19573" s="61"/>
      <c r="AR19573" s="61"/>
      <c r="AS19573" s="61"/>
      <c r="AT19573" s="61"/>
      <c r="AU19573" s="61"/>
      <c r="AV19573" s="61"/>
      <c r="AW19573" s="61"/>
      <c r="AX19573" s="61"/>
      <c r="AY19573" s="61"/>
      <c r="AZ19573" s="61"/>
      <c r="BA19573" s="61"/>
    </row>
    <row r="19574" spans="39:53" x14ac:dyDescent="0.2">
      <c r="AM19574" s="61"/>
      <c r="AN19574" s="61"/>
      <c r="AO19574" s="171"/>
      <c r="AP19574" s="61"/>
      <c r="AQ19574" s="61"/>
      <c r="AR19574" s="61"/>
      <c r="AS19574" s="61"/>
      <c r="AT19574" s="61"/>
      <c r="AU19574" s="61"/>
      <c r="AV19574" s="61"/>
      <c r="AW19574" s="61"/>
      <c r="AX19574" s="61"/>
      <c r="AY19574" s="61"/>
      <c r="AZ19574" s="61"/>
      <c r="BA19574" s="61"/>
    </row>
    <row r="19575" spans="39:53" x14ac:dyDescent="0.2">
      <c r="AM19575" s="61"/>
      <c r="AN19575" s="61"/>
      <c r="AO19575" s="171"/>
      <c r="AP19575" s="61"/>
      <c r="AQ19575" s="61"/>
      <c r="AR19575" s="61"/>
      <c r="AS19575" s="61"/>
      <c r="AT19575" s="61"/>
      <c r="AU19575" s="61"/>
      <c r="AV19575" s="61"/>
      <c r="AW19575" s="61"/>
      <c r="AX19575" s="61"/>
      <c r="AY19575" s="61"/>
      <c r="AZ19575" s="61"/>
      <c r="BA19575" s="61"/>
    </row>
    <row r="19576" spans="39:53" x14ac:dyDescent="0.2">
      <c r="AM19576" s="61"/>
      <c r="AN19576" s="61"/>
      <c r="AO19576" s="171"/>
      <c r="AP19576" s="61"/>
      <c r="AQ19576" s="61"/>
      <c r="AR19576" s="61"/>
      <c r="AS19576" s="61"/>
      <c r="AT19576" s="61"/>
      <c r="AU19576" s="61"/>
      <c r="AV19576" s="61"/>
      <c r="AW19576" s="61"/>
      <c r="AX19576" s="61"/>
      <c r="AY19576" s="61"/>
      <c r="AZ19576" s="61"/>
      <c r="BA19576" s="61"/>
    </row>
    <row r="19577" spans="39:53" x14ac:dyDescent="0.2">
      <c r="AM19577" s="61"/>
      <c r="AN19577" s="61"/>
      <c r="AO19577" s="171"/>
      <c r="AP19577" s="61"/>
      <c r="AQ19577" s="61"/>
      <c r="AR19577" s="61"/>
      <c r="AS19577" s="61"/>
      <c r="AT19577" s="61"/>
      <c r="AU19577" s="61"/>
      <c r="AV19577" s="61"/>
      <c r="AW19577" s="61"/>
      <c r="AX19577" s="61"/>
      <c r="AY19577" s="61"/>
      <c r="AZ19577" s="61"/>
      <c r="BA19577" s="61"/>
    </row>
    <row r="19578" spans="39:53" x14ac:dyDescent="0.2">
      <c r="AM19578" s="61"/>
      <c r="AN19578" s="61"/>
      <c r="AO19578" s="171"/>
      <c r="AP19578" s="61"/>
      <c r="AQ19578" s="61"/>
      <c r="AR19578" s="61"/>
      <c r="AS19578" s="61"/>
      <c r="AT19578" s="61"/>
      <c r="AU19578" s="61"/>
      <c r="AV19578" s="61"/>
      <c r="AW19578" s="61"/>
      <c r="AX19578" s="61"/>
      <c r="AY19578" s="61"/>
      <c r="AZ19578" s="61"/>
      <c r="BA19578" s="61"/>
    </row>
    <row r="19579" spans="39:53" x14ac:dyDescent="0.2">
      <c r="AM19579" s="61"/>
      <c r="AN19579" s="61"/>
      <c r="AO19579" s="171"/>
      <c r="AP19579" s="61"/>
      <c r="AQ19579" s="61"/>
      <c r="AR19579" s="61"/>
      <c r="AS19579" s="61"/>
      <c r="AT19579" s="61"/>
      <c r="AU19579" s="61"/>
      <c r="AV19579" s="61"/>
      <c r="AW19579" s="61"/>
      <c r="AX19579" s="61"/>
      <c r="AY19579" s="61"/>
      <c r="AZ19579" s="61"/>
      <c r="BA19579" s="61"/>
    </row>
    <row r="19580" spans="39:53" x14ac:dyDescent="0.2">
      <c r="AM19580" s="61"/>
      <c r="AN19580" s="61"/>
      <c r="AO19580" s="171"/>
      <c r="AP19580" s="61"/>
      <c r="AQ19580" s="61"/>
      <c r="AR19580" s="61"/>
      <c r="AS19580" s="61"/>
      <c r="AT19580" s="61"/>
      <c r="AU19580" s="61"/>
      <c r="AV19580" s="61"/>
      <c r="AW19580" s="61"/>
      <c r="AX19580" s="61"/>
      <c r="AY19580" s="61"/>
      <c r="AZ19580" s="61"/>
      <c r="BA19580" s="61"/>
    </row>
    <row r="19581" spans="39:53" x14ac:dyDescent="0.2">
      <c r="AM19581" s="61"/>
      <c r="AN19581" s="61"/>
      <c r="AO19581" s="171"/>
      <c r="AP19581" s="61"/>
      <c r="AQ19581" s="61"/>
      <c r="AR19581" s="61"/>
      <c r="AS19581" s="61"/>
      <c r="AT19581" s="61"/>
      <c r="AU19581" s="61"/>
      <c r="AV19581" s="61"/>
      <c r="AW19581" s="61"/>
      <c r="AX19581" s="61"/>
      <c r="AY19581" s="61"/>
      <c r="AZ19581" s="61"/>
      <c r="BA19581" s="61"/>
    </row>
    <row r="19582" spans="39:53" x14ac:dyDescent="0.2">
      <c r="AM19582" s="61"/>
      <c r="AN19582" s="61"/>
      <c r="AO19582" s="171"/>
      <c r="AP19582" s="61"/>
      <c r="AQ19582" s="61"/>
      <c r="AR19582" s="61"/>
      <c r="AS19582" s="61"/>
      <c r="AT19582" s="61"/>
      <c r="AU19582" s="61"/>
      <c r="AV19582" s="61"/>
      <c r="AW19582" s="61"/>
      <c r="AX19582" s="61"/>
      <c r="AY19582" s="61"/>
      <c r="AZ19582" s="61"/>
      <c r="BA19582" s="61"/>
    </row>
    <row r="19583" spans="39:53" x14ac:dyDescent="0.2">
      <c r="AM19583" s="61"/>
      <c r="AN19583" s="61"/>
      <c r="AO19583" s="171"/>
      <c r="AP19583" s="61"/>
      <c r="AQ19583" s="61"/>
      <c r="AR19583" s="61"/>
      <c r="AS19583" s="61"/>
      <c r="AT19583" s="61"/>
      <c r="AU19583" s="61"/>
      <c r="AV19583" s="61"/>
      <c r="AW19583" s="61"/>
      <c r="AX19583" s="61"/>
      <c r="AY19583" s="61"/>
      <c r="AZ19583" s="61"/>
      <c r="BA19583" s="61"/>
    </row>
    <row r="19584" spans="39:53" x14ac:dyDescent="0.2">
      <c r="AM19584" s="61"/>
      <c r="AN19584" s="61"/>
      <c r="AO19584" s="171"/>
      <c r="AP19584" s="61"/>
      <c r="AQ19584" s="61"/>
      <c r="AR19584" s="61"/>
      <c r="AS19584" s="61"/>
      <c r="AT19584" s="61"/>
      <c r="AU19584" s="61"/>
      <c r="AV19584" s="61"/>
      <c r="AW19584" s="61"/>
      <c r="AX19584" s="61"/>
      <c r="AY19584" s="61"/>
      <c r="AZ19584" s="61"/>
      <c r="BA19584" s="61"/>
    </row>
    <row r="19585" spans="39:53" x14ac:dyDescent="0.2">
      <c r="AM19585" s="61"/>
      <c r="AN19585" s="61"/>
      <c r="AO19585" s="171"/>
      <c r="AP19585" s="61"/>
      <c r="AQ19585" s="61"/>
      <c r="AR19585" s="61"/>
      <c r="AS19585" s="61"/>
      <c r="AT19585" s="61"/>
      <c r="AU19585" s="61"/>
      <c r="AV19585" s="61"/>
      <c r="AW19585" s="61"/>
      <c r="AX19585" s="61"/>
      <c r="AY19585" s="61"/>
      <c r="AZ19585" s="61"/>
      <c r="BA19585" s="61"/>
    </row>
    <row r="19586" spans="39:53" x14ac:dyDescent="0.2">
      <c r="AM19586" s="61"/>
      <c r="AN19586" s="61"/>
      <c r="AO19586" s="171"/>
      <c r="AP19586" s="61"/>
      <c r="AQ19586" s="61"/>
      <c r="AR19586" s="61"/>
      <c r="AS19586" s="61"/>
      <c r="AT19586" s="61"/>
      <c r="AU19586" s="61"/>
      <c r="AV19586" s="61"/>
      <c r="AW19586" s="61"/>
      <c r="AX19586" s="61"/>
      <c r="AY19586" s="61"/>
      <c r="AZ19586" s="61"/>
      <c r="BA19586" s="61"/>
    </row>
    <row r="19587" spans="39:53" x14ac:dyDescent="0.2">
      <c r="AM19587" s="61"/>
      <c r="AN19587" s="61"/>
      <c r="AO19587" s="171"/>
      <c r="AP19587" s="61"/>
      <c r="AQ19587" s="61"/>
      <c r="AR19587" s="61"/>
      <c r="AS19587" s="61"/>
      <c r="AT19587" s="61"/>
      <c r="AU19587" s="61"/>
      <c r="AV19587" s="61"/>
      <c r="AW19587" s="61"/>
      <c r="AX19587" s="61"/>
      <c r="AY19587" s="61"/>
      <c r="AZ19587" s="61"/>
      <c r="BA19587" s="61"/>
    </row>
    <row r="19588" spans="39:53" x14ac:dyDescent="0.2">
      <c r="AM19588" s="61"/>
      <c r="AN19588" s="61"/>
      <c r="AO19588" s="171"/>
      <c r="AP19588" s="61"/>
      <c r="AQ19588" s="61"/>
      <c r="AR19588" s="61"/>
      <c r="AS19588" s="61"/>
      <c r="AT19588" s="61"/>
      <c r="AU19588" s="61"/>
      <c r="AV19588" s="61"/>
      <c r="AW19588" s="61"/>
      <c r="AX19588" s="61"/>
      <c r="AY19588" s="61"/>
      <c r="AZ19588" s="61"/>
      <c r="BA19588" s="61"/>
    </row>
    <row r="19589" spans="39:53" x14ac:dyDescent="0.2">
      <c r="AM19589" s="61"/>
      <c r="AN19589" s="61"/>
      <c r="AO19589" s="171"/>
      <c r="AP19589" s="61"/>
      <c r="AQ19589" s="61"/>
      <c r="AR19589" s="61"/>
      <c r="AS19589" s="61"/>
      <c r="AT19589" s="61"/>
      <c r="AU19589" s="61"/>
      <c r="AV19589" s="61"/>
      <c r="AW19589" s="61"/>
      <c r="AX19589" s="61"/>
      <c r="AY19589" s="61"/>
      <c r="AZ19589" s="61"/>
      <c r="BA19589" s="61"/>
    </row>
    <row r="19590" spans="39:53" x14ac:dyDescent="0.2">
      <c r="AM19590" s="61"/>
      <c r="AN19590" s="61"/>
      <c r="AO19590" s="171"/>
      <c r="AP19590" s="61"/>
      <c r="AQ19590" s="61"/>
      <c r="AR19590" s="61"/>
      <c r="AS19590" s="61"/>
      <c r="AT19590" s="61"/>
      <c r="AU19590" s="61"/>
      <c r="AV19590" s="61"/>
      <c r="AW19590" s="61"/>
      <c r="AX19590" s="61"/>
      <c r="AY19590" s="61"/>
      <c r="AZ19590" s="61"/>
      <c r="BA19590" s="61"/>
    </row>
    <row r="19591" spans="39:53" x14ac:dyDescent="0.2">
      <c r="AM19591" s="61"/>
      <c r="AN19591" s="61"/>
      <c r="AO19591" s="171"/>
      <c r="AP19591" s="61"/>
      <c r="AQ19591" s="61"/>
      <c r="AR19591" s="61"/>
      <c r="AS19591" s="61"/>
      <c r="AT19591" s="61"/>
      <c r="AU19591" s="61"/>
      <c r="AV19591" s="61"/>
      <c r="AW19591" s="61"/>
      <c r="AX19591" s="61"/>
      <c r="AY19591" s="61"/>
      <c r="AZ19591" s="61"/>
      <c r="BA19591" s="61"/>
    </row>
    <row r="19592" spans="39:53" x14ac:dyDescent="0.2">
      <c r="AM19592" s="61"/>
      <c r="AN19592" s="61"/>
      <c r="AO19592" s="171"/>
      <c r="AP19592" s="61"/>
      <c r="AQ19592" s="61"/>
      <c r="AR19592" s="61"/>
      <c r="AS19592" s="61"/>
      <c r="AT19592" s="61"/>
      <c r="AU19592" s="61"/>
      <c r="AV19592" s="61"/>
      <c r="AW19592" s="61"/>
      <c r="AX19592" s="61"/>
      <c r="AY19592" s="61"/>
      <c r="AZ19592" s="61"/>
      <c r="BA19592" s="61"/>
    </row>
    <row r="19593" spans="39:53" x14ac:dyDescent="0.2">
      <c r="AM19593" s="61"/>
      <c r="AN19593" s="61"/>
      <c r="AO19593" s="171"/>
      <c r="AP19593" s="61"/>
      <c r="AQ19593" s="61"/>
      <c r="AR19593" s="61"/>
      <c r="AS19593" s="61"/>
      <c r="AT19593" s="61"/>
      <c r="AU19593" s="61"/>
      <c r="AV19593" s="61"/>
      <c r="AW19593" s="61"/>
      <c r="AX19593" s="61"/>
      <c r="AY19593" s="61"/>
      <c r="AZ19593" s="61"/>
      <c r="BA19593" s="61"/>
    </row>
    <row r="19594" spans="39:53" x14ac:dyDescent="0.2">
      <c r="AM19594" s="61"/>
      <c r="AN19594" s="61"/>
      <c r="AO19594" s="171"/>
      <c r="AP19594" s="61"/>
      <c r="AQ19594" s="61"/>
      <c r="AR19594" s="61"/>
      <c r="AS19594" s="61"/>
      <c r="AT19594" s="61"/>
      <c r="AU19594" s="61"/>
      <c r="AV19594" s="61"/>
      <c r="AW19594" s="61"/>
      <c r="AX19594" s="61"/>
      <c r="AY19594" s="61"/>
      <c r="AZ19594" s="61"/>
      <c r="BA19594" s="61"/>
    </row>
    <row r="19595" spans="39:53" x14ac:dyDescent="0.2">
      <c r="AM19595" s="61"/>
      <c r="AN19595" s="61"/>
      <c r="AO19595" s="171"/>
      <c r="AP19595" s="61"/>
      <c r="AQ19595" s="61"/>
      <c r="AR19595" s="61"/>
      <c r="AS19595" s="61"/>
      <c r="AT19595" s="61"/>
      <c r="AU19595" s="61"/>
      <c r="AV19595" s="61"/>
      <c r="AW19595" s="61"/>
      <c r="AX19595" s="61"/>
      <c r="AY19595" s="61"/>
      <c r="AZ19595" s="61"/>
      <c r="BA19595" s="61"/>
    </row>
    <row r="19596" spans="39:53" x14ac:dyDescent="0.2">
      <c r="AM19596" s="61"/>
      <c r="AN19596" s="61"/>
      <c r="AO19596" s="171"/>
      <c r="AP19596" s="61"/>
      <c r="AQ19596" s="61"/>
      <c r="AR19596" s="61"/>
      <c r="AS19596" s="61"/>
      <c r="AT19596" s="61"/>
      <c r="AU19596" s="61"/>
      <c r="AV19596" s="61"/>
      <c r="AW19596" s="61"/>
      <c r="AX19596" s="61"/>
      <c r="AY19596" s="61"/>
      <c r="AZ19596" s="61"/>
      <c r="BA19596" s="61"/>
    </row>
    <row r="19597" spans="39:53" x14ac:dyDescent="0.2">
      <c r="AM19597" s="61"/>
      <c r="AN19597" s="61"/>
      <c r="AO19597" s="171"/>
      <c r="AP19597" s="61"/>
      <c r="AQ19597" s="61"/>
      <c r="AR19597" s="61"/>
      <c r="AS19597" s="61"/>
      <c r="AT19597" s="61"/>
      <c r="AU19597" s="61"/>
      <c r="AV19597" s="61"/>
      <c r="AW19597" s="61"/>
      <c r="AX19597" s="61"/>
      <c r="AY19597" s="61"/>
      <c r="AZ19597" s="61"/>
      <c r="BA19597" s="61"/>
    </row>
    <row r="19598" spans="39:53" x14ac:dyDescent="0.2">
      <c r="AM19598" s="61"/>
      <c r="AN19598" s="61"/>
      <c r="AO19598" s="171"/>
      <c r="AP19598" s="61"/>
      <c r="AQ19598" s="61"/>
      <c r="AR19598" s="61"/>
      <c r="AS19598" s="61"/>
      <c r="AT19598" s="61"/>
      <c r="AU19598" s="61"/>
      <c r="AV19598" s="61"/>
      <c r="AW19598" s="61"/>
      <c r="AX19598" s="61"/>
      <c r="AY19598" s="61"/>
      <c r="AZ19598" s="61"/>
      <c r="BA19598" s="61"/>
    </row>
    <row r="19599" spans="39:53" x14ac:dyDescent="0.2">
      <c r="AM19599" s="61"/>
      <c r="AN19599" s="61"/>
      <c r="AO19599" s="171"/>
      <c r="AP19599" s="61"/>
      <c r="AQ19599" s="61"/>
      <c r="AR19599" s="61"/>
      <c r="AS19599" s="61"/>
      <c r="AT19599" s="61"/>
      <c r="AU19599" s="61"/>
      <c r="AV19599" s="61"/>
      <c r="AW19599" s="61"/>
      <c r="AX19599" s="61"/>
      <c r="AY19599" s="61"/>
      <c r="AZ19599" s="61"/>
      <c r="BA19599" s="61"/>
    </row>
    <row r="19600" spans="39:53" x14ac:dyDescent="0.2">
      <c r="AM19600" s="61"/>
      <c r="AN19600" s="61"/>
      <c r="AO19600" s="171"/>
      <c r="AP19600" s="61"/>
      <c r="AQ19600" s="61"/>
      <c r="AR19600" s="61"/>
      <c r="AS19600" s="61"/>
      <c r="AT19600" s="61"/>
      <c r="AU19600" s="61"/>
      <c r="AV19600" s="61"/>
      <c r="AW19600" s="61"/>
      <c r="AX19600" s="61"/>
      <c r="AY19600" s="61"/>
      <c r="AZ19600" s="61"/>
      <c r="BA19600" s="61"/>
    </row>
    <row r="19601" spans="39:53" x14ac:dyDescent="0.2">
      <c r="AM19601" s="61"/>
      <c r="AN19601" s="61"/>
      <c r="AO19601" s="171"/>
      <c r="AP19601" s="61"/>
      <c r="AQ19601" s="61"/>
      <c r="AR19601" s="61"/>
      <c r="AS19601" s="61"/>
      <c r="AT19601" s="61"/>
      <c r="AU19601" s="61"/>
      <c r="AV19601" s="61"/>
      <c r="AW19601" s="61"/>
      <c r="AX19601" s="61"/>
      <c r="AY19601" s="61"/>
      <c r="AZ19601" s="61"/>
      <c r="BA19601" s="61"/>
    </row>
    <row r="19602" spans="39:53" x14ac:dyDescent="0.2">
      <c r="AM19602" s="61"/>
      <c r="AN19602" s="61"/>
      <c r="AO19602" s="171"/>
      <c r="AP19602" s="61"/>
      <c r="AQ19602" s="61"/>
      <c r="AR19602" s="61"/>
      <c r="AS19602" s="61"/>
      <c r="AT19602" s="61"/>
      <c r="AU19602" s="61"/>
      <c r="AV19602" s="61"/>
      <c r="AW19602" s="61"/>
      <c r="AX19602" s="61"/>
      <c r="AY19602" s="61"/>
      <c r="AZ19602" s="61"/>
      <c r="BA19602" s="61"/>
    </row>
    <row r="19603" spans="39:53" x14ac:dyDescent="0.2">
      <c r="AM19603" s="61"/>
      <c r="AN19603" s="61"/>
      <c r="AO19603" s="171"/>
      <c r="AP19603" s="61"/>
      <c r="AQ19603" s="61"/>
      <c r="AR19603" s="61"/>
      <c r="AS19603" s="61"/>
      <c r="AT19603" s="61"/>
      <c r="AU19603" s="61"/>
      <c r="AV19603" s="61"/>
      <c r="AW19603" s="61"/>
      <c r="AX19603" s="61"/>
      <c r="AY19603" s="61"/>
      <c r="AZ19603" s="61"/>
      <c r="BA19603" s="61"/>
    </row>
    <row r="19604" spans="39:53" x14ac:dyDescent="0.2">
      <c r="AM19604" s="61"/>
      <c r="AN19604" s="61"/>
      <c r="AO19604" s="171"/>
      <c r="AP19604" s="61"/>
      <c r="AQ19604" s="61"/>
      <c r="AR19604" s="61"/>
      <c r="AS19604" s="61"/>
      <c r="AT19604" s="61"/>
      <c r="AU19604" s="61"/>
      <c r="AV19604" s="61"/>
      <c r="AW19604" s="61"/>
      <c r="AX19604" s="61"/>
      <c r="AY19604" s="61"/>
      <c r="AZ19604" s="61"/>
      <c r="BA19604" s="61"/>
    </row>
    <row r="19605" spans="39:53" x14ac:dyDescent="0.2">
      <c r="AM19605" s="61"/>
      <c r="AN19605" s="61"/>
      <c r="AO19605" s="171"/>
      <c r="AP19605" s="61"/>
      <c r="AQ19605" s="61"/>
      <c r="AR19605" s="61"/>
      <c r="AS19605" s="61"/>
      <c r="AT19605" s="61"/>
      <c r="AU19605" s="61"/>
      <c r="AV19605" s="61"/>
      <c r="AW19605" s="61"/>
      <c r="AX19605" s="61"/>
      <c r="AY19605" s="61"/>
      <c r="AZ19605" s="61"/>
      <c r="BA19605" s="61"/>
    </row>
    <row r="19606" spans="39:53" x14ac:dyDescent="0.2">
      <c r="AM19606" s="61"/>
      <c r="AN19606" s="61"/>
      <c r="AO19606" s="171"/>
      <c r="AP19606" s="61"/>
      <c r="AQ19606" s="61"/>
      <c r="AR19606" s="61"/>
      <c r="AS19606" s="61"/>
      <c r="AT19606" s="61"/>
      <c r="AU19606" s="61"/>
      <c r="AV19606" s="61"/>
      <c r="AW19606" s="61"/>
      <c r="AX19606" s="61"/>
      <c r="AY19606" s="61"/>
      <c r="AZ19606" s="61"/>
      <c r="BA19606" s="61"/>
    </row>
    <row r="19607" spans="39:53" x14ac:dyDescent="0.2">
      <c r="AM19607" s="61"/>
      <c r="AN19607" s="61"/>
      <c r="AO19607" s="171"/>
      <c r="AP19607" s="61"/>
      <c r="AQ19607" s="61"/>
      <c r="AR19607" s="61"/>
      <c r="AS19607" s="61"/>
      <c r="AT19607" s="61"/>
      <c r="AU19607" s="61"/>
      <c r="AV19607" s="61"/>
      <c r="AW19607" s="61"/>
      <c r="AX19607" s="61"/>
      <c r="AY19607" s="61"/>
      <c r="AZ19607" s="61"/>
      <c r="BA19607" s="61"/>
    </row>
    <row r="19608" spans="39:53" x14ac:dyDescent="0.2">
      <c r="AM19608" s="61"/>
      <c r="AN19608" s="61"/>
      <c r="AO19608" s="171"/>
      <c r="AP19608" s="61"/>
      <c r="AQ19608" s="61"/>
      <c r="AR19608" s="61"/>
      <c r="AS19608" s="61"/>
      <c r="AT19608" s="61"/>
      <c r="AU19608" s="61"/>
      <c r="AV19608" s="61"/>
      <c r="AW19608" s="61"/>
      <c r="AX19608" s="61"/>
      <c r="AY19608" s="61"/>
      <c r="AZ19608" s="61"/>
      <c r="BA19608" s="61"/>
    </row>
    <row r="19609" spans="39:53" x14ac:dyDescent="0.2">
      <c r="AM19609" s="61"/>
      <c r="AN19609" s="61"/>
      <c r="AO19609" s="171"/>
      <c r="AP19609" s="61"/>
      <c r="AQ19609" s="61"/>
      <c r="AR19609" s="61"/>
      <c r="AS19609" s="61"/>
      <c r="AT19609" s="61"/>
      <c r="AU19609" s="61"/>
      <c r="AV19609" s="61"/>
      <c r="AW19609" s="61"/>
      <c r="AX19609" s="61"/>
      <c r="AY19609" s="61"/>
      <c r="AZ19609" s="61"/>
      <c r="BA19609" s="61"/>
    </row>
    <row r="19610" spans="39:53" x14ac:dyDescent="0.2">
      <c r="AM19610" s="61"/>
      <c r="AN19610" s="61"/>
      <c r="AO19610" s="171"/>
      <c r="AP19610" s="61"/>
      <c r="AQ19610" s="61"/>
      <c r="AR19610" s="61"/>
      <c r="AS19610" s="61"/>
      <c r="AT19610" s="61"/>
      <c r="AU19610" s="61"/>
      <c r="AV19610" s="61"/>
      <c r="AW19610" s="61"/>
      <c r="AX19610" s="61"/>
      <c r="AY19610" s="61"/>
      <c r="AZ19610" s="61"/>
      <c r="BA19610" s="61"/>
    </row>
    <row r="19611" spans="39:53" x14ac:dyDescent="0.2">
      <c r="AM19611" s="61"/>
      <c r="AN19611" s="61"/>
      <c r="AO19611" s="171"/>
      <c r="AP19611" s="61"/>
      <c r="AQ19611" s="61"/>
      <c r="AR19611" s="61"/>
      <c r="AS19611" s="61"/>
      <c r="AT19611" s="61"/>
      <c r="AU19611" s="61"/>
      <c r="AV19611" s="61"/>
      <c r="AW19611" s="61"/>
      <c r="AX19611" s="61"/>
      <c r="AY19611" s="61"/>
      <c r="AZ19611" s="61"/>
      <c r="BA19611" s="61"/>
    </row>
    <row r="19612" spans="39:53" x14ac:dyDescent="0.2">
      <c r="AM19612" s="61"/>
      <c r="AN19612" s="61"/>
      <c r="AO19612" s="171"/>
      <c r="AP19612" s="61"/>
      <c r="AQ19612" s="61"/>
      <c r="AR19612" s="61"/>
      <c r="AS19612" s="61"/>
      <c r="AT19612" s="61"/>
      <c r="AU19612" s="61"/>
      <c r="AV19612" s="61"/>
      <c r="AW19612" s="61"/>
      <c r="AX19612" s="61"/>
      <c r="AY19612" s="61"/>
      <c r="AZ19612" s="61"/>
      <c r="BA19612" s="61"/>
    </row>
    <row r="19613" spans="39:53" x14ac:dyDescent="0.2">
      <c r="AM19613" s="61"/>
      <c r="AN19613" s="61"/>
      <c r="AO19613" s="171"/>
      <c r="AP19613" s="61"/>
      <c r="AQ19613" s="61"/>
      <c r="AR19613" s="61"/>
      <c r="AS19613" s="61"/>
      <c r="AT19613" s="61"/>
      <c r="AU19613" s="61"/>
      <c r="AV19613" s="61"/>
      <c r="AW19613" s="61"/>
      <c r="AX19613" s="61"/>
      <c r="AY19613" s="61"/>
      <c r="AZ19613" s="61"/>
      <c r="BA19613" s="61"/>
    </row>
    <row r="19614" spans="39:53" x14ac:dyDescent="0.2">
      <c r="AM19614" s="61"/>
      <c r="AN19614" s="61"/>
      <c r="AO19614" s="171"/>
      <c r="AP19614" s="61"/>
      <c r="AQ19614" s="61"/>
      <c r="AR19614" s="61"/>
      <c r="AS19614" s="61"/>
      <c r="AT19614" s="61"/>
      <c r="AU19614" s="61"/>
      <c r="AV19614" s="61"/>
      <c r="AW19614" s="61"/>
      <c r="AX19614" s="61"/>
      <c r="AY19614" s="61"/>
      <c r="AZ19614" s="61"/>
      <c r="BA19614" s="61"/>
    </row>
    <row r="19615" spans="39:53" x14ac:dyDescent="0.2">
      <c r="AM19615" s="61"/>
      <c r="AN19615" s="61"/>
      <c r="AO19615" s="171"/>
      <c r="AP19615" s="61"/>
      <c r="AQ19615" s="61"/>
      <c r="AR19615" s="61"/>
      <c r="AS19615" s="61"/>
      <c r="AT19615" s="61"/>
      <c r="AU19615" s="61"/>
      <c r="AV19615" s="61"/>
      <c r="AW19615" s="61"/>
      <c r="AX19615" s="61"/>
      <c r="AY19615" s="61"/>
      <c r="AZ19615" s="61"/>
      <c r="BA19615" s="61"/>
    </row>
    <row r="19616" spans="39:53" x14ac:dyDescent="0.2">
      <c r="AM19616" s="61"/>
      <c r="AN19616" s="61"/>
      <c r="AO19616" s="171"/>
      <c r="AP19616" s="61"/>
      <c r="AQ19616" s="61"/>
      <c r="AR19616" s="61"/>
      <c r="AS19616" s="61"/>
      <c r="AT19616" s="61"/>
      <c r="AU19616" s="61"/>
      <c r="AV19616" s="61"/>
      <c r="AW19616" s="61"/>
      <c r="AX19616" s="61"/>
      <c r="AY19616" s="61"/>
      <c r="AZ19616" s="61"/>
      <c r="BA19616" s="61"/>
    </row>
    <row r="19617" spans="39:53" x14ac:dyDescent="0.2">
      <c r="AM19617" s="61"/>
      <c r="AN19617" s="61"/>
      <c r="AO19617" s="171"/>
      <c r="AP19617" s="61"/>
      <c r="AQ19617" s="61"/>
      <c r="AR19617" s="61"/>
      <c r="AS19617" s="61"/>
      <c r="AT19617" s="61"/>
      <c r="AU19617" s="61"/>
      <c r="AV19617" s="61"/>
      <c r="AW19617" s="61"/>
      <c r="AX19617" s="61"/>
      <c r="AY19617" s="61"/>
      <c r="AZ19617" s="61"/>
      <c r="BA19617" s="61"/>
    </row>
    <row r="19618" spans="39:53" x14ac:dyDescent="0.2">
      <c r="AM19618" s="61"/>
      <c r="AN19618" s="61"/>
      <c r="AO19618" s="171"/>
      <c r="AP19618" s="61"/>
      <c r="AQ19618" s="61"/>
      <c r="AR19618" s="61"/>
      <c r="AS19618" s="61"/>
      <c r="AT19618" s="61"/>
      <c r="AU19618" s="61"/>
      <c r="AV19618" s="61"/>
      <c r="AW19618" s="61"/>
      <c r="AX19618" s="61"/>
      <c r="AY19618" s="61"/>
      <c r="AZ19618" s="61"/>
      <c r="BA19618" s="61"/>
    </row>
    <row r="19619" spans="39:53" x14ac:dyDescent="0.2">
      <c r="AM19619" s="61"/>
      <c r="AN19619" s="61"/>
      <c r="AO19619" s="171"/>
      <c r="AP19619" s="61"/>
      <c r="AQ19619" s="61"/>
      <c r="AR19619" s="61"/>
      <c r="AS19619" s="61"/>
      <c r="AT19619" s="61"/>
      <c r="AU19619" s="61"/>
      <c r="AV19619" s="61"/>
      <c r="AW19619" s="61"/>
      <c r="AX19619" s="61"/>
      <c r="AY19619" s="61"/>
      <c r="AZ19619" s="61"/>
      <c r="BA19619" s="61"/>
    </row>
    <row r="19620" spans="39:53" x14ac:dyDescent="0.2">
      <c r="AM19620" s="61"/>
      <c r="AN19620" s="61"/>
      <c r="AO19620" s="171"/>
      <c r="AP19620" s="61"/>
      <c r="AQ19620" s="61"/>
      <c r="AR19620" s="61"/>
      <c r="AS19620" s="61"/>
      <c r="AT19620" s="61"/>
      <c r="AU19620" s="61"/>
      <c r="AV19620" s="61"/>
      <c r="AW19620" s="61"/>
      <c r="AX19620" s="61"/>
      <c r="AY19620" s="61"/>
      <c r="AZ19620" s="61"/>
      <c r="BA19620" s="61"/>
    </row>
    <row r="19621" spans="39:53" x14ac:dyDescent="0.2">
      <c r="AM19621" s="61"/>
      <c r="AN19621" s="61"/>
      <c r="AO19621" s="171"/>
      <c r="AP19621" s="61"/>
      <c r="AQ19621" s="61"/>
      <c r="AR19621" s="61"/>
      <c r="AS19621" s="61"/>
      <c r="AT19621" s="61"/>
      <c r="AU19621" s="61"/>
      <c r="AV19621" s="61"/>
      <c r="AW19621" s="61"/>
      <c r="AX19621" s="61"/>
      <c r="AY19621" s="61"/>
      <c r="AZ19621" s="61"/>
      <c r="BA19621" s="61"/>
    </row>
    <row r="19622" spans="39:53" x14ac:dyDescent="0.2">
      <c r="AM19622" s="61"/>
      <c r="AN19622" s="61"/>
      <c r="AO19622" s="171"/>
      <c r="AP19622" s="61"/>
      <c r="AQ19622" s="61"/>
      <c r="AR19622" s="61"/>
      <c r="AS19622" s="61"/>
      <c r="AT19622" s="61"/>
      <c r="AU19622" s="61"/>
      <c r="AV19622" s="61"/>
      <c r="AW19622" s="61"/>
      <c r="AX19622" s="61"/>
      <c r="AY19622" s="61"/>
      <c r="AZ19622" s="61"/>
      <c r="BA19622" s="61"/>
    </row>
    <row r="19623" spans="39:53" x14ac:dyDescent="0.2">
      <c r="AM19623" s="61"/>
      <c r="AN19623" s="61"/>
      <c r="AO19623" s="171"/>
      <c r="AP19623" s="61"/>
      <c r="AQ19623" s="61"/>
      <c r="AR19623" s="61"/>
      <c r="AS19623" s="61"/>
      <c r="AT19623" s="61"/>
      <c r="AU19623" s="61"/>
      <c r="AV19623" s="61"/>
      <c r="AW19623" s="61"/>
      <c r="AX19623" s="61"/>
      <c r="AY19623" s="61"/>
      <c r="AZ19623" s="61"/>
      <c r="BA19623" s="61"/>
    </row>
    <row r="19624" spans="39:53" x14ac:dyDescent="0.2">
      <c r="AM19624" s="61"/>
      <c r="AN19624" s="61"/>
      <c r="AO19624" s="171"/>
      <c r="AP19624" s="61"/>
      <c r="AQ19624" s="61"/>
      <c r="AR19624" s="61"/>
      <c r="AS19624" s="61"/>
      <c r="AT19624" s="61"/>
      <c r="AU19624" s="61"/>
      <c r="AV19624" s="61"/>
      <c r="AW19624" s="61"/>
      <c r="AX19624" s="61"/>
      <c r="AY19624" s="61"/>
      <c r="AZ19624" s="61"/>
      <c r="BA19624" s="61"/>
    </row>
    <row r="19625" spans="39:53" x14ac:dyDescent="0.2">
      <c r="AM19625" s="61"/>
      <c r="AN19625" s="61"/>
      <c r="AO19625" s="171"/>
      <c r="AP19625" s="61"/>
      <c r="AQ19625" s="61"/>
      <c r="AR19625" s="61"/>
      <c r="AS19625" s="61"/>
      <c r="AT19625" s="61"/>
      <c r="AU19625" s="61"/>
      <c r="AV19625" s="61"/>
      <c r="AW19625" s="61"/>
      <c r="AX19625" s="61"/>
      <c r="AY19625" s="61"/>
      <c r="AZ19625" s="61"/>
      <c r="BA19625" s="61"/>
    </row>
    <row r="19626" spans="39:53" x14ac:dyDescent="0.2">
      <c r="AM19626" s="61"/>
      <c r="AN19626" s="61"/>
      <c r="AO19626" s="171"/>
      <c r="AP19626" s="61"/>
      <c r="AQ19626" s="61"/>
      <c r="AR19626" s="61"/>
      <c r="AS19626" s="61"/>
      <c r="AT19626" s="61"/>
      <c r="AU19626" s="61"/>
      <c r="AV19626" s="61"/>
      <c r="AW19626" s="61"/>
      <c r="AX19626" s="61"/>
      <c r="AY19626" s="61"/>
      <c r="AZ19626" s="61"/>
      <c r="BA19626" s="61"/>
    </row>
    <row r="19627" spans="39:53" x14ac:dyDescent="0.2">
      <c r="AM19627" s="61"/>
      <c r="AN19627" s="61"/>
      <c r="AO19627" s="171"/>
      <c r="AP19627" s="61"/>
      <c r="AQ19627" s="61"/>
      <c r="AR19627" s="61"/>
      <c r="AS19627" s="61"/>
      <c r="AT19627" s="61"/>
      <c r="AU19627" s="61"/>
      <c r="AV19627" s="61"/>
      <c r="AW19627" s="61"/>
      <c r="AX19627" s="61"/>
      <c r="AY19627" s="61"/>
      <c r="AZ19627" s="61"/>
      <c r="BA19627" s="61"/>
    </row>
    <row r="19628" spans="39:53" x14ac:dyDescent="0.2">
      <c r="AM19628" s="61"/>
      <c r="AN19628" s="61"/>
      <c r="AO19628" s="171"/>
      <c r="AP19628" s="61"/>
      <c r="AQ19628" s="61"/>
      <c r="AR19628" s="61"/>
      <c r="AS19628" s="61"/>
      <c r="AT19628" s="61"/>
      <c r="AU19628" s="61"/>
      <c r="AV19628" s="61"/>
      <c r="AW19628" s="61"/>
      <c r="AX19628" s="61"/>
      <c r="AY19628" s="61"/>
      <c r="AZ19628" s="61"/>
      <c r="BA19628" s="61"/>
    </row>
    <row r="19629" spans="39:53" x14ac:dyDescent="0.2">
      <c r="AM19629" s="61"/>
      <c r="AN19629" s="61"/>
      <c r="AO19629" s="171"/>
      <c r="AP19629" s="61"/>
      <c r="AQ19629" s="61"/>
      <c r="AR19629" s="61"/>
      <c r="AS19629" s="61"/>
      <c r="AT19629" s="61"/>
      <c r="AU19629" s="61"/>
      <c r="AV19629" s="61"/>
      <c r="AW19629" s="61"/>
      <c r="AX19629" s="61"/>
      <c r="AY19629" s="61"/>
      <c r="AZ19629" s="61"/>
      <c r="BA19629" s="61"/>
    </row>
    <row r="19630" spans="39:53" x14ac:dyDescent="0.2">
      <c r="AM19630" s="61"/>
      <c r="AN19630" s="61"/>
      <c r="AO19630" s="171"/>
      <c r="AP19630" s="61"/>
      <c r="AQ19630" s="61"/>
      <c r="AR19630" s="61"/>
      <c r="AS19630" s="61"/>
      <c r="AT19630" s="61"/>
      <c r="AU19630" s="61"/>
      <c r="AV19630" s="61"/>
      <c r="AW19630" s="61"/>
      <c r="AX19630" s="61"/>
      <c r="AY19630" s="61"/>
      <c r="AZ19630" s="61"/>
      <c r="BA19630" s="61"/>
    </row>
    <row r="19631" spans="39:53" x14ac:dyDescent="0.2">
      <c r="AM19631" s="61"/>
      <c r="AN19631" s="61"/>
      <c r="AO19631" s="171"/>
      <c r="AP19631" s="61"/>
      <c r="AQ19631" s="61"/>
      <c r="AR19631" s="61"/>
      <c r="AS19631" s="61"/>
      <c r="AT19631" s="61"/>
      <c r="AU19631" s="61"/>
      <c r="AV19631" s="61"/>
      <c r="AW19631" s="61"/>
      <c r="AX19631" s="61"/>
      <c r="AY19631" s="61"/>
      <c r="AZ19631" s="61"/>
      <c r="BA19631" s="61"/>
    </row>
    <row r="19632" spans="39:53" x14ac:dyDescent="0.2">
      <c r="AM19632" s="61"/>
      <c r="AN19632" s="61"/>
      <c r="AO19632" s="171"/>
      <c r="AP19632" s="61"/>
      <c r="AQ19632" s="61"/>
      <c r="AR19632" s="61"/>
      <c r="AS19632" s="61"/>
      <c r="AT19632" s="61"/>
      <c r="AU19632" s="61"/>
      <c r="AV19632" s="61"/>
      <c r="AW19632" s="61"/>
      <c r="AX19632" s="61"/>
      <c r="AY19632" s="61"/>
      <c r="AZ19632" s="61"/>
      <c r="BA19632" s="61"/>
    </row>
    <row r="19633" spans="39:53" x14ac:dyDescent="0.2">
      <c r="AM19633" s="61"/>
      <c r="AN19633" s="61"/>
      <c r="AO19633" s="171"/>
      <c r="AP19633" s="61"/>
      <c r="AQ19633" s="61"/>
      <c r="AR19633" s="61"/>
      <c r="AS19633" s="61"/>
      <c r="AT19633" s="61"/>
      <c r="AU19633" s="61"/>
      <c r="AV19633" s="61"/>
      <c r="AW19633" s="61"/>
      <c r="AX19633" s="61"/>
      <c r="AY19633" s="61"/>
      <c r="AZ19633" s="61"/>
      <c r="BA19633" s="61"/>
    </row>
    <row r="19634" spans="39:53" x14ac:dyDescent="0.2">
      <c r="AM19634" s="61"/>
      <c r="AN19634" s="61"/>
      <c r="AO19634" s="171"/>
      <c r="AP19634" s="61"/>
      <c r="AQ19634" s="61"/>
      <c r="AR19634" s="61"/>
      <c r="AS19634" s="61"/>
      <c r="AT19634" s="61"/>
      <c r="AU19634" s="61"/>
      <c r="AV19634" s="61"/>
      <c r="AW19634" s="61"/>
      <c r="AX19634" s="61"/>
      <c r="AY19634" s="61"/>
      <c r="AZ19634" s="61"/>
      <c r="BA19634" s="61"/>
    </row>
    <row r="19635" spans="39:53" x14ac:dyDescent="0.2">
      <c r="AM19635" s="61"/>
      <c r="AN19635" s="61"/>
      <c r="AO19635" s="171"/>
      <c r="AP19635" s="61"/>
      <c r="AQ19635" s="61"/>
      <c r="AR19635" s="61"/>
      <c r="AS19635" s="61"/>
      <c r="AT19635" s="61"/>
      <c r="AU19635" s="61"/>
      <c r="AV19635" s="61"/>
      <c r="AW19635" s="61"/>
      <c r="AX19635" s="61"/>
      <c r="AY19635" s="61"/>
      <c r="AZ19635" s="61"/>
      <c r="BA19635" s="61"/>
    </row>
    <row r="19636" spans="39:53" x14ac:dyDescent="0.2">
      <c r="AM19636" s="61"/>
      <c r="AN19636" s="61"/>
      <c r="AO19636" s="171"/>
      <c r="AP19636" s="61"/>
      <c r="AQ19636" s="61"/>
      <c r="AR19636" s="61"/>
      <c r="AS19636" s="61"/>
      <c r="AT19636" s="61"/>
      <c r="AU19636" s="61"/>
      <c r="AV19636" s="61"/>
      <c r="AW19636" s="61"/>
      <c r="AX19636" s="61"/>
      <c r="AY19636" s="61"/>
      <c r="AZ19636" s="61"/>
      <c r="BA19636" s="61"/>
    </row>
    <row r="19637" spans="39:53" x14ac:dyDescent="0.2">
      <c r="AM19637" s="61"/>
      <c r="AN19637" s="61"/>
      <c r="AO19637" s="171"/>
      <c r="AP19637" s="61"/>
      <c r="AQ19637" s="61"/>
      <c r="AR19637" s="61"/>
      <c r="AS19637" s="61"/>
      <c r="AT19637" s="61"/>
      <c r="AU19637" s="61"/>
      <c r="AV19637" s="61"/>
      <c r="AW19637" s="61"/>
      <c r="AX19637" s="61"/>
      <c r="AY19637" s="61"/>
      <c r="AZ19637" s="61"/>
      <c r="BA19637" s="61"/>
    </row>
    <row r="19638" spans="39:53" x14ac:dyDescent="0.2">
      <c r="AM19638" s="61"/>
      <c r="AN19638" s="61"/>
      <c r="AO19638" s="171"/>
      <c r="AP19638" s="61"/>
      <c r="AQ19638" s="61"/>
      <c r="AR19638" s="61"/>
      <c r="AS19638" s="61"/>
      <c r="AT19638" s="61"/>
      <c r="AU19638" s="61"/>
      <c r="AV19638" s="61"/>
      <c r="AW19638" s="61"/>
      <c r="AX19638" s="61"/>
      <c r="AY19638" s="61"/>
      <c r="AZ19638" s="61"/>
      <c r="BA19638" s="61"/>
    </row>
    <row r="19639" spans="39:53" x14ac:dyDescent="0.2">
      <c r="AM19639" s="61"/>
      <c r="AN19639" s="61"/>
      <c r="AO19639" s="171"/>
      <c r="AP19639" s="61"/>
      <c r="AQ19639" s="61"/>
      <c r="AR19639" s="61"/>
      <c r="AS19639" s="61"/>
      <c r="AT19639" s="61"/>
      <c r="AU19639" s="61"/>
      <c r="AV19639" s="61"/>
      <c r="AW19639" s="61"/>
      <c r="AX19639" s="61"/>
      <c r="AY19639" s="61"/>
      <c r="AZ19639" s="61"/>
      <c r="BA19639" s="61"/>
    </row>
    <row r="19640" spans="39:53" x14ac:dyDescent="0.2">
      <c r="AM19640" s="61"/>
      <c r="AN19640" s="61"/>
      <c r="AO19640" s="171"/>
      <c r="AP19640" s="61"/>
      <c r="AQ19640" s="61"/>
      <c r="AR19640" s="61"/>
      <c r="AS19640" s="61"/>
      <c r="AT19640" s="61"/>
      <c r="AU19640" s="61"/>
      <c r="AV19640" s="61"/>
      <c r="AW19640" s="61"/>
      <c r="AX19640" s="61"/>
      <c r="AY19640" s="61"/>
      <c r="AZ19640" s="61"/>
      <c r="BA19640" s="61"/>
    </row>
    <row r="19641" spans="39:53" x14ac:dyDescent="0.2">
      <c r="AM19641" s="61"/>
      <c r="AN19641" s="61"/>
      <c r="AO19641" s="171"/>
      <c r="AP19641" s="61"/>
      <c r="AQ19641" s="61"/>
      <c r="AR19641" s="61"/>
      <c r="AS19641" s="61"/>
      <c r="AT19641" s="61"/>
      <c r="AU19641" s="61"/>
      <c r="AV19641" s="61"/>
      <c r="AW19641" s="61"/>
      <c r="AX19641" s="61"/>
      <c r="AY19641" s="61"/>
      <c r="AZ19641" s="61"/>
      <c r="BA19641" s="61"/>
    </row>
    <row r="19642" spans="39:53" x14ac:dyDescent="0.2">
      <c r="AM19642" s="61"/>
      <c r="AN19642" s="61"/>
      <c r="AO19642" s="171"/>
      <c r="AP19642" s="61"/>
      <c r="AQ19642" s="61"/>
      <c r="AR19642" s="61"/>
      <c r="AS19642" s="61"/>
      <c r="AT19642" s="61"/>
      <c r="AU19642" s="61"/>
      <c r="AV19642" s="61"/>
      <c r="AW19642" s="61"/>
      <c r="AX19642" s="61"/>
      <c r="AY19642" s="61"/>
      <c r="AZ19642" s="61"/>
      <c r="BA19642" s="61"/>
    </row>
    <row r="19643" spans="39:53" x14ac:dyDescent="0.2">
      <c r="AM19643" s="61"/>
      <c r="AN19643" s="61"/>
      <c r="AO19643" s="171"/>
      <c r="AP19643" s="61"/>
      <c r="AQ19643" s="61"/>
      <c r="AR19643" s="61"/>
      <c r="AS19643" s="61"/>
      <c r="AT19643" s="61"/>
      <c r="AU19643" s="61"/>
      <c r="AV19643" s="61"/>
      <c r="AW19643" s="61"/>
      <c r="AX19643" s="61"/>
      <c r="AY19643" s="61"/>
      <c r="AZ19643" s="61"/>
      <c r="BA19643" s="61"/>
    </row>
    <row r="19644" spans="39:53" x14ac:dyDescent="0.2">
      <c r="AM19644" s="61"/>
      <c r="AN19644" s="61"/>
      <c r="AO19644" s="171"/>
      <c r="AP19644" s="61"/>
      <c r="AQ19644" s="61"/>
      <c r="AR19644" s="61"/>
      <c r="AS19644" s="61"/>
      <c r="AT19644" s="61"/>
      <c r="AU19644" s="61"/>
      <c r="AV19644" s="61"/>
      <c r="AW19644" s="61"/>
      <c r="AX19644" s="61"/>
      <c r="AY19644" s="61"/>
      <c r="AZ19644" s="61"/>
      <c r="BA19644" s="61"/>
    </row>
    <row r="19645" spans="39:53" x14ac:dyDescent="0.2">
      <c r="AM19645" s="61"/>
      <c r="AN19645" s="61"/>
      <c r="AO19645" s="171"/>
      <c r="AP19645" s="61"/>
      <c r="AQ19645" s="61"/>
      <c r="AR19645" s="61"/>
      <c r="AS19645" s="61"/>
      <c r="AT19645" s="61"/>
      <c r="AU19645" s="61"/>
      <c r="AV19645" s="61"/>
      <c r="AW19645" s="61"/>
      <c r="AX19645" s="61"/>
      <c r="AY19645" s="61"/>
      <c r="AZ19645" s="61"/>
      <c r="BA19645" s="61"/>
    </row>
    <row r="19646" spans="39:53" x14ac:dyDescent="0.2">
      <c r="AM19646" s="61"/>
      <c r="AN19646" s="61"/>
      <c r="AO19646" s="171"/>
      <c r="AP19646" s="61"/>
      <c r="AQ19646" s="61"/>
      <c r="AR19646" s="61"/>
      <c r="AS19646" s="61"/>
      <c r="AT19646" s="61"/>
      <c r="AU19646" s="61"/>
      <c r="AV19646" s="61"/>
      <c r="AW19646" s="61"/>
      <c r="AX19646" s="61"/>
      <c r="AY19646" s="61"/>
      <c r="AZ19646" s="61"/>
      <c r="BA19646" s="61"/>
    </row>
    <row r="19647" spans="39:53" x14ac:dyDescent="0.2">
      <c r="AM19647" s="61"/>
      <c r="AN19647" s="61"/>
      <c r="AO19647" s="171"/>
      <c r="AP19647" s="61"/>
      <c r="AQ19647" s="61"/>
      <c r="AR19647" s="61"/>
      <c r="AS19647" s="61"/>
      <c r="AT19647" s="61"/>
      <c r="AU19647" s="61"/>
      <c r="AV19647" s="61"/>
      <c r="AW19647" s="61"/>
      <c r="AX19647" s="61"/>
      <c r="AY19647" s="61"/>
      <c r="AZ19647" s="61"/>
      <c r="BA19647" s="61"/>
    </row>
    <row r="19648" spans="39:53" x14ac:dyDescent="0.2">
      <c r="AM19648" s="61"/>
      <c r="AN19648" s="61"/>
      <c r="AO19648" s="171"/>
      <c r="AP19648" s="61"/>
      <c r="AQ19648" s="61"/>
      <c r="AR19648" s="61"/>
      <c r="AS19648" s="61"/>
      <c r="AT19648" s="61"/>
      <c r="AU19648" s="61"/>
      <c r="AV19648" s="61"/>
      <c r="AW19648" s="61"/>
      <c r="AX19648" s="61"/>
      <c r="AY19648" s="61"/>
      <c r="AZ19648" s="61"/>
      <c r="BA19648" s="61"/>
    </row>
    <row r="19649" spans="39:53" x14ac:dyDescent="0.2">
      <c r="AM19649" s="61"/>
      <c r="AN19649" s="61"/>
      <c r="AO19649" s="171"/>
      <c r="AP19649" s="61"/>
      <c r="AQ19649" s="61"/>
      <c r="AR19649" s="61"/>
      <c r="AS19649" s="61"/>
      <c r="AT19649" s="61"/>
      <c r="AU19649" s="61"/>
      <c r="AV19649" s="61"/>
      <c r="AW19649" s="61"/>
      <c r="AX19649" s="61"/>
      <c r="AY19649" s="61"/>
      <c r="AZ19649" s="61"/>
      <c r="BA19649" s="61"/>
    </row>
    <row r="19650" spans="39:53" x14ac:dyDescent="0.2">
      <c r="AM19650" s="61"/>
      <c r="AN19650" s="61"/>
      <c r="AO19650" s="171"/>
      <c r="AP19650" s="61"/>
      <c r="AQ19650" s="61"/>
      <c r="AR19650" s="61"/>
      <c r="AS19650" s="61"/>
      <c r="AT19650" s="61"/>
      <c r="AU19650" s="61"/>
      <c r="AV19650" s="61"/>
      <c r="AW19650" s="61"/>
      <c r="AX19650" s="61"/>
      <c r="AY19650" s="61"/>
      <c r="AZ19650" s="61"/>
      <c r="BA19650" s="61"/>
    </row>
    <row r="19651" spans="39:53" x14ac:dyDescent="0.2">
      <c r="AM19651" s="61"/>
      <c r="AN19651" s="61"/>
      <c r="AO19651" s="171"/>
      <c r="AP19651" s="61"/>
      <c r="AQ19651" s="61"/>
      <c r="AR19651" s="61"/>
      <c r="AS19651" s="61"/>
      <c r="AT19651" s="61"/>
      <c r="AU19651" s="61"/>
      <c r="AV19651" s="61"/>
      <c r="AW19651" s="61"/>
      <c r="AX19651" s="61"/>
      <c r="AY19651" s="61"/>
      <c r="AZ19651" s="61"/>
      <c r="BA19651" s="61"/>
    </row>
    <row r="19652" spans="39:53" x14ac:dyDescent="0.2">
      <c r="AM19652" s="61"/>
      <c r="AN19652" s="61"/>
      <c r="AO19652" s="171"/>
      <c r="AP19652" s="61"/>
      <c r="AQ19652" s="61"/>
      <c r="AR19652" s="61"/>
      <c r="AS19652" s="61"/>
      <c r="AT19652" s="61"/>
      <c r="AU19652" s="61"/>
      <c r="AV19652" s="61"/>
      <c r="AW19652" s="61"/>
      <c r="AX19652" s="61"/>
      <c r="AY19652" s="61"/>
      <c r="AZ19652" s="61"/>
      <c r="BA19652" s="61"/>
    </row>
    <row r="19653" spans="39:53" x14ac:dyDescent="0.2">
      <c r="AM19653" s="61"/>
      <c r="AN19653" s="61"/>
      <c r="AO19653" s="171"/>
      <c r="AP19653" s="61"/>
      <c r="AQ19653" s="61"/>
      <c r="AR19653" s="61"/>
      <c r="AS19653" s="61"/>
      <c r="AT19653" s="61"/>
      <c r="AU19653" s="61"/>
      <c r="AV19653" s="61"/>
      <c r="AW19653" s="61"/>
      <c r="AX19653" s="61"/>
      <c r="AY19653" s="61"/>
      <c r="AZ19653" s="61"/>
      <c r="BA19653" s="61"/>
    </row>
    <row r="19654" spans="39:53" x14ac:dyDescent="0.2">
      <c r="AM19654" s="61"/>
      <c r="AN19654" s="61"/>
      <c r="AO19654" s="171"/>
      <c r="AP19654" s="61"/>
      <c r="AQ19654" s="61"/>
      <c r="AR19654" s="61"/>
      <c r="AS19654" s="61"/>
      <c r="AT19654" s="61"/>
      <c r="AU19654" s="61"/>
      <c r="AV19654" s="61"/>
      <c r="AW19654" s="61"/>
      <c r="AX19654" s="61"/>
      <c r="AY19654" s="61"/>
      <c r="AZ19654" s="61"/>
      <c r="BA19654" s="61"/>
    </row>
    <row r="19655" spans="39:53" x14ac:dyDescent="0.2">
      <c r="AM19655" s="61"/>
      <c r="AN19655" s="61"/>
      <c r="AO19655" s="171"/>
      <c r="AP19655" s="61"/>
      <c r="AQ19655" s="61"/>
      <c r="AR19655" s="61"/>
      <c r="AS19655" s="61"/>
      <c r="AT19655" s="61"/>
      <c r="AU19655" s="61"/>
      <c r="AV19655" s="61"/>
      <c r="AW19655" s="61"/>
      <c r="AX19655" s="61"/>
      <c r="AY19655" s="61"/>
      <c r="AZ19655" s="61"/>
      <c r="BA19655" s="61"/>
    </row>
    <row r="19656" spans="39:53" x14ac:dyDescent="0.2">
      <c r="AM19656" s="61"/>
      <c r="AN19656" s="61"/>
      <c r="AO19656" s="171"/>
      <c r="AP19656" s="61"/>
      <c r="AQ19656" s="61"/>
      <c r="AR19656" s="61"/>
      <c r="AS19656" s="61"/>
      <c r="AT19656" s="61"/>
      <c r="AU19656" s="61"/>
      <c r="AV19656" s="61"/>
      <c r="AW19656" s="61"/>
      <c r="AX19656" s="61"/>
      <c r="AY19656" s="61"/>
      <c r="AZ19656" s="61"/>
      <c r="BA19656" s="61"/>
    </row>
    <row r="19657" spans="39:53" x14ac:dyDescent="0.2">
      <c r="AM19657" s="61"/>
      <c r="AN19657" s="61"/>
      <c r="AO19657" s="171"/>
      <c r="AP19657" s="61"/>
      <c r="AQ19657" s="61"/>
      <c r="AR19657" s="61"/>
      <c r="AS19657" s="61"/>
      <c r="AT19657" s="61"/>
      <c r="AU19657" s="61"/>
      <c r="AV19657" s="61"/>
      <c r="AW19657" s="61"/>
      <c r="AX19657" s="61"/>
      <c r="AY19657" s="61"/>
      <c r="AZ19657" s="61"/>
      <c r="BA19657" s="61"/>
    </row>
    <row r="19658" spans="39:53" x14ac:dyDescent="0.2">
      <c r="AM19658" s="61"/>
      <c r="AN19658" s="61"/>
      <c r="AO19658" s="171"/>
      <c r="AP19658" s="61"/>
      <c r="AQ19658" s="61"/>
      <c r="AR19658" s="61"/>
      <c r="AS19658" s="61"/>
      <c r="AT19658" s="61"/>
      <c r="AU19658" s="61"/>
      <c r="AV19658" s="61"/>
      <c r="AW19658" s="61"/>
      <c r="AX19658" s="61"/>
      <c r="AY19658" s="61"/>
      <c r="AZ19658" s="61"/>
      <c r="BA19658" s="61"/>
    </row>
    <row r="19659" spans="39:53" x14ac:dyDescent="0.2">
      <c r="AM19659" s="61"/>
      <c r="AN19659" s="61"/>
      <c r="AO19659" s="171"/>
      <c r="AP19659" s="61"/>
      <c r="AQ19659" s="61"/>
      <c r="AR19659" s="61"/>
      <c r="AS19659" s="61"/>
      <c r="AT19659" s="61"/>
      <c r="AU19659" s="61"/>
      <c r="AV19659" s="61"/>
      <c r="AW19659" s="61"/>
      <c r="AX19659" s="61"/>
      <c r="AY19659" s="61"/>
      <c r="AZ19659" s="61"/>
      <c r="BA19659" s="61"/>
    </row>
    <row r="19660" spans="39:53" x14ac:dyDescent="0.2">
      <c r="AM19660" s="61"/>
      <c r="AN19660" s="61"/>
      <c r="AO19660" s="171"/>
      <c r="AP19660" s="61"/>
      <c r="AQ19660" s="61"/>
      <c r="AR19660" s="61"/>
      <c r="AS19660" s="61"/>
      <c r="AT19660" s="61"/>
      <c r="AU19660" s="61"/>
      <c r="AV19660" s="61"/>
      <c r="AW19660" s="61"/>
      <c r="AX19660" s="61"/>
      <c r="AY19660" s="61"/>
      <c r="AZ19660" s="61"/>
      <c r="BA19660" s="61"/>
    </row>
    <row r="19661" spans="39:53" x14ac:dyDescent="0.2">
      <c r="AM19661" s="61"/>
      <c r="AN19661" s="61"/>
      <c r="AO19661" s="171"/>
      <c r="AP19661" s="61"/>
      <c r="AQ19661" s="61"/>
      <c r="AR19661" s="61"/>
      <c r="AS19661" s="61"/>
      <c r="AT19661" s="61"/>
      <c r="AU19661" s="61"/>
      <c r="AV19661" s="61"/>
      <c r="AW19661" s="61"/>
      <c r="AX19661" s="61"/>
      <c r="AY19661" s="61"/>
      <c r="AZ19661" s="61"/>
      <c r="BA19661" s="61"/>
    </row>
    <row r="19662" spans="39:53" x14ac:dyDescent="0.2">
      <c r="AM19662" s="61"/>
      <c r="AN19662" s="61"/>
      <c r="AO19662" s="171"/>
      <c r="AP19662" s="61"/>
      <c r="AQ19662" s="61"/>
      <c r="AR19662" s="61"/>
      <c r="AS19662" s="61"/>
      <c r="AT19662" s="61"/>
      <c r="AU19662" s="61"/>
      <c r="AV19662" s="61"/>
      <c r="AW19662" s="61"/>
      <c r="AX19662" s="61"/>
      <c r="AY19662" s="61"/>
      <c r="AZ19662" s="61"/>
      <c r="BA19662" s="61"/>
    </row>
    <row r="19663" spans="39:53" x14ac:dyDescent="0.2">
      <c r="AM19663" s="61"/>
      <c r="AN19663" s="61"/>
      <c r="AO19663" s="171"/>
      <c r="AP19663" s="61"/>
      <c r="AQ19663" s="61"/>
      <c r="AR19663" s="61"/>
      <c r="AS19663" s="61"/>
      <c r="AT19663" s="61"/>
      <c r="AU19663" s="61"/>
      <c r="AV19663" s="61"/>
      <c r="AW19663" s="61"/>
      <c r="AX19663" s="61"/>
      <c r="AY19663" s="61"/>
      <c r="AZ19663" s="61"/>
      <c r="BA19663" s="61"/>
    </row>
    <row r="19664" spans="39:53" x14ac:dyDescent="0.2">
      <c r="AM19664" s="61"/>
      <c r="AN19664" s="61"/>
      <c r="AO19664" s="171"/>
      <c r="AP19664" s="61"/>
      <c r="AQ19664" s="61"/>
      <c r="AR19664" s="61"/>
      <c r="AS19664" s="61"/>
      <c r="AT19664" s="61"/>
      <c r="AU19664" s="61"/>
      <c r="AV19664" s="61"/>
      <c r="AW19664" s="61"/>
      <c r="AX19664" s="61"/>
      <c r="AY19664" s="61"/>
      <c r="AZ19664" s="61"/>
      <c r="BA19664" s="61"/>
    </row>
    <row r="19665" spans="39:53" x14ac:dyDescent="0.2">
      <c r="AM19665" s="61"/>
      <c r="AN19665" s="61"/>
      <c r="AO19665" s="171"/>
      <c r="AP19665" s="61"/>
      <c r="AQ19665" s="61"/>
      <c r="AR19665" s="61"/>
      <c r="AS19665" s="61"/>
      <c r="AT19665" s="61"/>
      <c r="AU19665" s="61"/>
      <c r="AV19665" s="61"/>
      <c r="AW19665" s="61"/>
      <c r="AX19665" s="61"/>
      <c r="AY19665" s="61"/>
      <c r="AZ19665" s="61"/>
      <c r="BA19665" s="61"/>
    </row>
    <row r="19666" spans="39:53" x14ac:dyDescent="0.2">
      <c r="AM19666" s="61"/>
      <c r="AN19666" s="61"/>
      <c r="AO19666" s="171"/>
      <c r="AP19666" s="61"/>
      <c r="AQ19666" s="61"/>
      <c r="AR19666" s="61"/>
      <c r="AS19666" s="61"/>
      <c r="AT19666" s="61"/>
      <c r="AU19666" s="61"/>
      <c r="AV19666" s="61"/>
      <c r="AW19666" s="61"/>
      <c r="AX19666" s="61"/>
      <c r="AY19666" s="61"/>
      <c r="AZ19666" s="61"/>
      <c r="BA19666" s="61"/>
    </row>
    <row r="19667" spans="39:53" x14ac:dyDescent="0.2">
      <c r="AM19667" s="61"/>
      <c r="AN19667" s="61"/>
      <c r="AO19667" s="171"/>
      <c r="AP19667" s="61"/>
      <c r="AQ19667" s="61"/>
      <c r="AR19667" s="61"/>
      <c r="AS19667" s="61"/>
      <c r="AT19667" s="61"/>
      <c r="AU19667" s="61"/>
      <c r="AV19667" s="61"/>
      <c r="AW19667" s="61"/>
      <c r="AX19667" s="61"/>
      <c r="AY19667" s="61"/>
      <c r="AZ19667" s="61"/>
      <c r="BA19667" s="61"/>
    </row>
    <row r="19668" spans="39:53" x14ac:dyDescent="0.2">
      <c r="AM19668" s="61"/>
      <c r="AN19668" s="61"/>
      <c r="AO19668" s="171"/>
      <c r="AP19668" s="61"/>
      <c r="AQ19668" s="61"/>
      <c r="AR19668" s="61"/>
      <c r="AS19668" s="61"/>
      <c r="AT19668" s="61"/>
      <c r="AU19668" s="61"/>
      <c r="AV19668" s="61"/>
      <c r="AW19668" s="61"/>
      <c r="AX19668" s="61"/>
      <c r="AY19668" s="61"/>
      <c r="AZ19668" s="61"/>
      <c r="BA19668" s="61"/>
    </row>
    <row r="19669" spans="39:53" x14ac:dyDescent="0.2">
      <c r="AM19669" s="61"/>
      <c r="AN19669" s="61"/>
      <c r="AO19669" s="171"/>
      <c r="AP19669" s="61"/>
      <c r="AQ19669" s="61"/>
      <c r="AR19669" s="61"/>
      <c r="AS19669" s="61"/>
      <c r="AT19669" s="61"/>
      <c r="AU19669" s="61"/>
      <c r="AV19669" s="61"/>
      <c r="AW19669" s="61"/>
      <c r="AX19669" s="61"/>
      <c r="AY19669" s="61"/>
      <c r="AZ19669" s="61"/>
      <c r="BA19669" s="61"/>
    </row>
    <row r="19670" spans="39:53" x14ac:dyDescent="0.2">
      <c r="AM19670" s="61"/>
      <c r="AN19670" s="61"/>
      <c r="AO19670" s="171"/>
      <c r="AP19670" s="61"/>
      <c r="AQ19670" s="61"/>
      <c r="AR19670" s="61"/>
      <c r="AS19670" s="61"/>
      <c r="AT19670" s="61"/>
      <c r="AU19670" s="61"/>
      <c r="AV19670" s="61"/>
      <c r="AW19670" s="61"/>
      <c r="AX19670" s="61"/>
      <c r="AY19670" s="61"/>
      <c r="AZ19670" s="61"/>
      <c r="BA19670" s="61"/>
    </row>
    <row r="19671" spans="39:53" x14ac:dyDescent="0.2">
      <c r="AM19671" s="61"/>
      <c r="AN19671" s="61"/>
      <c r="AO19671" s="171"/>
      <c r="AP19671" s="61"/>
      <c r="AQ19671" s="61"/>
      <c r="AR19671" s="61"/>
      <c r="AS19671" s="61"/>
      <c r="AT19671" s="61"/>
      <c r="AU19671" s="61"/>
      <c r="AV19671" s="61"/>
      <c r="AW19671" s="61"/>
      <c r="AX19671" s="61"/>
      <c r="AY19671" s="61"/>
      <c r="AZ19671" s="61"/>
      <c r="BA19671" s="61"/>
    </row>
    <row r="19672" spans="39:53" x14ac:dyDescent="0.2">
      <c r="AM19672" s="61"/>
      <c r="AN19672" s="61"/>
      <c r="AO19672" s="171"/>
      <c r="AP19672" s="61"/>
      <c r="AQ19672" s="61"/>
      <c r="AR19672" s="61"/>
      <c r="AS19672" s="61"/>
      <c r="AT19672" s="61"/>
      <c r="AU19672" s="61"/>
      <c r="AV19672" s="61"/>
      <c r="AW19672" s="61"/>
      <c r="AX19672" s="61"/>
      <c r="AY19672" s="61"/>
      <c r="AZ19672" s="61"/>
      <c r="BA19672" s="61"/>
    </row>
    <row r="19673" spans="39:53" x14ac:dyDescent="0.2">
      <c r="AM19673" s="61"/>
      <c r="AN19673" s="61"/>
      <c r="AO19673" s="171"/>
      <c r="AP19673" s="61"/>
      <c r="AQ19673" s="61"/>
      <c r="AR19673" s="61"/>
      <c r="AS19673" s="61"/>
      <c r="AT19673" s="61"/>
      <c r="AU19673" s="61"/>
      <c r="AV19673" s="61"/>
      <c r="AW19673" s="61"/>
      <c r="AX19673" s="61"/>
      <c r="AY19673" s="61"/>
      <c r="AZ19673" s="61"/>
      <c r="BA19673" s="61"/>
    </row>
    <row r="19674" spans="39:53" x14ac:dyDescent="0.2">
      <c r="AM19674" s="61"/>
      <c r="AN19674" s="61"/>
      <c r="AO19674" s="171"/>
      <c r="AP19674" s="61"/>
      <c r="AQ19674" s="61"/>
      <c r="AR19674" s="61"/>
      <c r="AS19674" s="61"/>
      <c r="AT19674" s="61"/>
      <c r="AU19674" s="61"/>
      <c r="AV19674" s="61"/>
      <c r="AW19674" s="61"/>
      <c r="AX19674" s="61"/>
      <c r="AY19674" s="61"/>
      <c r="AZ19674" s="61"/>
      <c r="BA19674" s="61"/>
    </row>
    <row r="19675" spans="39:53" x14ac:dyDescent="0.2">
      <c r="AM19675" s="61"/>
      <c r="AN19675" s="61"/>
      <c r="AO19675" s="171"/>
      <c r="AP19675" s="61"/>
      <c r="AQ19675" s="61"/>
      <c r="AR19675" s="61"/>
      <c r="AS19675" s="61"/>
      <c r="AT19675" s="61"/>
      <c r="AU19675" s="61"/>
      <c r="AV19675" s="61"/>
      <c r="AW19675" s="61"/>
      <c r="AX19675" s="61"/>
      <c r="AY19675" s="61"/>
      <c r="AZ19675" s="61"/>
      <c r="BA19675" s="61"/>
    </row>
    <row r="19676" spans="39:53" x14ac:dyDescent="0.2">
      <c r="AM19676" s="61"/>
      <c r="AN19676" s="61"/>
      <c r="AO19676" s="171"/>
      <c r="AP19676" s="61"/>
      <c r="AQ19676" s="61"/>
      <c r="AR19676" s="61"/>
      <c r="AS19676" s="61"/>
      <c r="AT19676" s="61"/>
      <c r="AU19676" s="61"/>
      <c r="AV19676" s="61"/>
      <c r="AW19676" s="61"/>
      <c r="AX19676" s="61"/>
      <c r="AY19676" s="61"/>
      <c r="AZ19676" s="61"/>
      <c r="BA19676" s="61"/>
    </row>
    <row r="19677" spans="39:53" x14ac:dyDescent="0.2">
      <c r="AM19677" s="61"/>
      <c r="AN19677" s="61"/>
      <c r="AO19677" s="171"/>
      <c r="AP19677" s="61"/>
      <c r="AQ19677" s="61"/>
      <c r="AR19677" s="61"/>
      <c r="AS19677" s="61"/>
      <c r="AT19677" s="61"/>
      <c r="AU19677" s="61"/>
      <c r="AV19677" s="61"/>
      <c r="AW19677" s="61"/>
      <c r="AX19677" s="61"/>
      <c r="AY19677" s="61"/>
      <c r="AZ19677" s="61"/>
      <c r="BA19677" s="61"/>
    </row>
    <row r="19678" spans="39:53" x14ac:dyDescent="0.2">
      <c r="AM19678" s="61"/>
      <c r="AN19678" s="61"/>
      <c r="AO19678" s="171"/>
      <c r="AP19678" s="61"/>
      <c r="AQ19678" s="61"/>
      <c r="AR19678" s="61"/>
      <c r="AS19678" s="61"/>
      <c r="AT19678" s="61"/>
      <c r="AU19678" s="61"/>
      <c r="AV19678" s="61"/>
      <c r="AW19678" s="61"/>
      <c r="AX19678" s="61"/>
      <c r="AY19678" s="61"/>
      <c r="AZ19678" s="61"/>
      <c r="BA19678" s="61"/>
    </row>
    <row r="19679" spans="39:53" x14ac:dyDescent="0.2">
      <c r="AM19679" s="61"/>
      <c r="AN19679" s="61"/>
      <c r="AO19679" s="171"/>
      <c r="AP19679" s="61"/>
      <c r="AQ19679" s="61"/>
      <c r="AR19679" s="61"/>
      <c r="AS19679" s="61"/>
      <c r="AT19679" s="61"/>
      <c r="AU19679" s="61"/>
      <c r="AV19679" s="61"/>
      <c r="AW19679" s="61"/>
      <c r="AX19679" s="61"/>
      <c r="AY19679" s="61"/>
      <c r="AZ19679" s="61"/>
      <c r="BA19679" s="61"/>
    </row>
    <row r="19680" spans="39:53" x14ac:dyDescent="0.2">
      <c r="AM19680" s="61"/>
      <c r="AN19680" s="61"/>
      <c r="AO19680" s="171"/>
      <c r="AP19680" s="61"/>
      <c r="AQ19680" s="61"/>
      <c r="AR19680" s="61"/>
      <c r="AS19680" s="61"/>
      <c r="AT19680" s="61"/>
      <c r="AU19680" s="61"/>
      <c r="AV19680" s="61"/>
      <c r="AW19680" s="61"/>
      <c r="AX19680" s="61"/>
      <c r="AY19680" s="61"/>
      <c r="AZ19680" s="61"/>
      <c r="BA19680" s="61"/>
    </row>
    <row r="19681" spans="39:53" x14ac:dyDescent="0.2">
      <c r="AM19681" s="61"/>
      <c r="AN19681" s="61"/>
      <c r="AO19681" s="171"/>
      <c r="AP19681" s="61"/>
      <c r="AQ19681" s="61"/>
      <c r="AR19681" s="61"/>
      <c r="AS19681" s="61"/>
      <c r="AT19681" s="61"/>
      <c r="AU19681" s="61"/>
      <c r="AV19681" s="61"/>
      <c r="AW19681" s="61"/>
      <c r="AX19681" s="61"/>
      <c r="AY19681" s="61"/>
      <c r="AZ19681" s="61"/>
      <c r="BA19681" s="61"/>
    </row>
    <row r="19682" spans="39:53" x14ac:dyDescent="0.2">
      <c r="AM19682" s="61"/>
      <c r="AN19682" s="61"/>
      <c r="AO19682" s="171"/>
      <c r="AP19682" s="61"/>
      <c r="AQ19682" s="61"/>
      <c r="AR19682" s="61"/>
      <c r="AS19682" s="61"/>
      <c r="AT19682" s="61"/>
      <c r="AU19682" s="61"/>
      <c r="AV19682" s="61"/>
      <c r="AW19682" s="61"/>
      <c r="AX19682" s="61"/>
      <c r="AY19682" s="61"/>
      <c r="AZ19682" s="61"/>
      <c r="BA19682" s="61"/>
    </row>
    <row r="19683" spans="39:53" x14ac:dyDescent="0.2">
      <c r="AM19683" s="61"/>
      <c r="AN19683" s="61"/>
      <c r="AO19683" s="171"/>
      <c r="AP19683" s="61"/>
      <c r="AQ19683" s="61"/>
      <c r="AR19683" s="61"/>
      <c r="AS19683" s="61"/>
      <c r="AT19683" s="61"/>
      <c r="AU19683" s="61"/>
      <c r="AV19683" s="61"/>
      <c r="AW19683" s="61"/>
      <c r="AX19683" s="61"/>
      <c r="AY19683" s="61"/>
      <c r="AZ19683" s="61"/>
      <c r="BA19683" s="61"/>
    </row>
    <row r="19684" spans="39:53" x14ac:dyDescent="0.2">
      <c r="AM19684" s="61"/>
      <c r="AN19684" s="61"/>
      <c r="AO19684" s="171"/>
      <c r="AP19684" s="61"/>
      <c r="AQ19684" s="61"/>
      <c r="AR19684" s="61"/>
      <c r="AS19684" s="61"/>
      <c r="AT19684" s="61"/>
      <c r="AU19684" s="61"/>
      <c r="AV19684" s="61"/>
      <c r="AW19684" s="61"/>
      <c r="AX19684" s="61"/>
      <c r="AY19684" s="61"/>
      <c r="AZ19684" s="61"/>
      <c r="BA19684" s="61"/>
    </row>
    <row r="19685" spans="39:53" x14ac:dyDescent="0.2">
      <c r="AM19685" s="61"/>
      <c r="AN19685" s="61"/>
      <c r="AO19685" s="171"/>
      <c r="AP19685" s="61"/>
      <c r="AQ19685" s="61"/>
      <c r="AR19685" s="61"/>
      <c r="AS19685" s="61"/>
      <c r="AT19685" s="61"/>
      <c r="AU19685" s="61"/>
      <c r="AV19685" s="61"/>
      <c r="AW19685" s="61"/>
      <c r="AX19685" s="61"/>
      <c r="AY19685" s="61"/>
      <c r="AZ19685" s="61"/>
      <c r="BA19685" s="61"/>
    </row>
    <row r="19686" spans="39:53" x14ac:dyDescent="0.2">
      <c r="AM19686" s="61"/>
      <c r="AN19686" s="61"/>
      <c r="AO19686" s="171"/>
      <c r="AP19686" s="61"/>
      <c r="AQ19686" s="61"/>
      <c r="AR19686" s="61"/>
      <c r="AS19686" s="61"/>
      <c r="AT19686" s="61"/>
      <c r="AU19686" s="61"/>
      <c r="AV19686" s="61"/>
      <c r="AW19686" s="61"/>
      <c r="AX19686" s="61"/>
      <c r="AY19686" s="61"/>
      <c r="AZ19686" s="61"/>
      <c r="BA19686" s="61"/>
    </row>
    <row r="19687" spans="39:53" x14ac:dyDescent="0.2">
      <c r="AM19687" s="61"/>
      <c r="AN19687" s="61"/>
      <c r="AO19687" s="171"/>
      <c r="AP19687" s="61"/>
      <c r="AQ19687" s="61"/>
      <c r="AR19687" s="61"/>
      <c r="AS19687" s="61"/>
      <c r="AT19687" s="61"/>
      <c r="AU19687" s="61"/>
      <c r="AV19687" s="61"/>
      <c r="AW19687" s="61"/>
      <c r="AX19687" s="61"/>
      <c r="AY19687" s="61"/>
      <c r="AZ19687" s="61"/>
      <c r="BA19687" s="61"/>
    </row>
    <row r="19688" spans="39:53" x14ac:dyDescent="0.2">
      <c r="AM19688" s="61"/>
      <c r="AN19688" s="61"/>
      <c r="AO19688" s="171"/>
      <c r="AP19688" s="61"/>
      <c r="AQ19688" s="61"/>
      <c r="AR19688" s="61"/>
      <c r="AS19688" s="61"/>
      <c r="AT19688" s="61"/>
      <c r="AU19688" s="61"/>
      <c r="AV19688" s="61"/>
      <c r="AW19688" s="61"/>
      <c r="AX19688" s="61"/>
      <c r="AY19688" s="61"/>
      <c r="AZ19688" s="61"/>
      <c r="BA19688" s="61"/>
    </row>
    <row r="19689" spans="39:53" x14ac:dyDescent="0.2">
      <c r="AM19689" s="61"/>
      <c r="AN19689" s="61"/>
      <c r="AO19689" s="171"/>
      <c r="AP19689" s="61"/>
      <c r="AQ19689" s="61"/>
      <c r="AR19689" s="61"/>
      <c r="AS19689" s="61"/>
      <c r="AT19689" s="61"/>
      <c r="AU19689" s="61"/>
      <c r="AV19689" s="61"/>
      <c r="AW19689" s="61"/>
      <c r="AX19689" s="61"/>
      <c r="AY19689" s="61"/>
      <c r="AZ19689" s="61"/>
      <c r="BA19689" s="61"/>
    </row>
    <row r="19690" spans="39:53" x14ac:dyDescent="0.2">
      <c r="AM19690" s="61"/>
      <c r="AN19690" s="61"/>
      <c r="AO19690" s="171"/>
      <c r="AP19690" s="61"/>
      <c r="AQ19690" s="61"/>
      <c r="AR19690" s="61"/>
      <c r="AS19690" s="61"/>
      <c r="AT19690" s="61"/>
      <c r="AU19690" s="61"/>
      <c r="AV19690" s="61"/>
      <c r="AW19690" s="61"/>
      <c r="AX19690" s="61"/>
      <c r="AY19690" s="61"/>
      <c r="AZ19690" s="61"/>
      <c r="BA19690" s="61"/>
    </row>
    <row r="19691" spans="39:53" x14ac:dyDescent="0.2">
      <c r="AM19691" s="61"/>
      <c r="AN19691" s="61"/>
      <c r="AO19691" s="171"/>
      <c r="AP19691" s="61"/>
      <c r="AQ19691" s="61"/>
      <c r="AR19691" s="61"/>
      <c r="AS19691" s="61"/>
      <c r="AT19691" s="61"/>
      <c r="AU19691" s="61"/>
      <c r="AV19691" s="61"/>
      <c r="AW19691" s="61"/>
      <c r="AX19691" s="61"/>
      <c r="AY19691" s="61"/>
      <c r="AZ19691" s="61"/>
      <c r="BA19691" s="61"/>
    </row>
    <row r="19692" spans="39:53" x14ac:dyDescent="0.2">
      <c r="AM19692" s="61"/>
      <c r="AN19692" s="61"/>
      <c r="AO19692" s="171"/>
      <c r="AP19692" s="61"/>
      <c r="AQ19692" s="61"/>
      <c r="AR19692" s="61"/>
      <c r="AS19692" s="61"/>
      <c r="AT19692" s="61"/>
      <c r="AU19692" s="61"/>
      <c r="AV19692" s="61"/>
      <c r="AW19692" s="61"/>
      <c r="AX19692" s="61"/>
      <c r="AY19692" s="61"/>
      <c r="AZ19692" s="61"/>
      <c r="BA19692" s="61"/>
    </row>
    <row r="19693" spans="39:53" x14ac:dyDescent="0.2">
      <c r="AM19693" s="61"/>
      <c r="AN19693" s="61"/>
      <c r="AO19693" s="171"/>
      <c r="AP19693" s="61"/>
      <c r="AQ19693" s="61"/>
      <c r="AR19693" s="61"/>
      <c r="AS19693" s="61"/>
      <c r="AT19693" s="61"/>
      <c r="AU19693" s="61"/>
      <c r="AV19693" s="61"/>
      <c r="AW19693" s="61"/>
      <c r="AX19693" s="61"/>
      <c r="AY19693" s="61"/>
      <c r="AZ19693" s="61"/>
      <c r="BA19693" s="61"/>
    </row>
    <row r="19694" spans="39:53" x14ac:dyDescent="0.2">
      <c r="AM19694" s="61"/>
      <c r="AN19694" s="61"/>
      <c r="AO19694" s="171"/>
      <c r="AP19694" s="61"/>
      <c r="AQ19694" s="61"/>
      <c r="AR19694" s="61"/>
      <c r="AS19694" s="61"/>
      <c r="AT19694" s="61"/>
      <c r="AU19694" s="61"/>
      <c r="AV19694" s="61"/>
      <c r="AW19694" s="61"/>
      <c r="AX19694" s="61"/>
      <c r="AY19694" s="61"/>
      <c r="AZ19694" s="61"/>
      <c r="BA19694" s="61"/>
    </row>
    <row r="19695" spans="39:53" x14ac:dyDescent="0.2">
      <c r="AM19695" s="61"/>
      <c r="AN19695" s="61"/>
      <c r="AO19695" s="171"/>
      <c r="AP19695" s="61"/>
      <c r="AQ19695" s="61"/>
      <c r="AR19695" s="61"/>
      <c r="AS19695" s="61"/>
      <c r="AT19695" s="61"/>
      <c r="AU19695" s="61"/>
      <c r="AV19695" s="61"/>
      <c r="AW19695" s="61"/>
      <c r="AX19695" s="61"/>
      <c r="AY19695" s="61"/>
      <c r="AZ19695" s="61"/>
      <c r="BA19695" s="61"/>
    </row>
    <row r="19696" spans="39:53" x14ac:dyDescent="0.2">
      <c r="AM19696" s="61"/>
      <c r="AN19696" s="61"/>
      <c r="AO19696" s="171"/>
      <c r="AP19696" s="61"/>
      <c r="AQ19696" s="61"/>
      <c r="AR19696" s="61"/>
      <c r="AS19696" s="61"/>
      <c r="AT19696" s="61"/>
      <c r="AU19696" s="61"/>
      <c r="AV19696" s="61"/>
      <c r="AW19696" s="61"/>
      <c r="AX19696" s="61"/>
      <c r="AY19696" s="61"/>
      <c r="AZ19696" s="61"/>
      <c r="BA19696" s="61"/>
    </row>
    <row r="19697" spans="39:53" x14ac:dyDescent="0.2">
      <c r="AM19697" s="61"/>
      <c r="AN19697" s="61"/>
      <c r="AO19697" s="171"/>
      <c r="AP19697" s="61"/>
      <c r="AQ19697" s="61"/>
      <c r="AR19697" s="61"/>
      <c r="AS19697" s="61"/>
      <c r="AT19697" s="61"/>
      <c r="AU19697" s="61"/>
      <c r="AV19697" s="61"/>
      <c r="AW19697" s="61"/>
      <c r="AX19697" s="61"/>
      <c r="AY19697" s="61"/>
      <c r="AZ19697" s="61"/>
      <c r="BA19697" s="61"/>
    </row>
    <row r="19698" spans="39:53" x14ac:dyDescent="0.2">
      <c r="AM19698" s="61"/>
      <c r="AN19698" s="61"/>
      <c r="AO19698" s="171"/>
      <c r="AP19698" s="61"/>
      <c r="AQ19698" s="61"/>
      <c r="AR19698" s="61"/>
      <c r="AS19698" s="61"/>
      <c r="AT19698" s="61"/>
      <c r="AU19698" s="61"/>
      <c r="AV19698" s="61"/>
      <c r="AW19698" s="61"/>
      <c r="AX19698" s="61"/>
      <c r="AY19698" s="61"/>
      <c r="AZ19698" s="61"/>
      <c r="BA19698" s="61"/>
    </row>
    <row r="19699" spans="39:53" x14ac:dyDescent="0.2">
      <c r="AM19699" s="61"/>
      <c r="AN19699" s="61"/>
      <c r="AO19699" s="171"/>
      <c r="AP19699" s="61"/>
      <c r="AQ19699" s="61"/>
      <c r="AR19699" s="61"/>
      <c r="AS19699" s="61"/>
      <c r="AT19699" s="61"/>
      <c r="AU19699" s="61"/>
      <c r="AV19699" s="61"/>
      <c r="AW19699" s="61"/>
      <c r="AX19699" s="61"/>
      <c r="AY19699" s="61"/>
      <c r="AZ19699" s="61"/>
      <c r="BA19699" s="61"/>
    </row>
    <row r="19700" spans="39:53" x14ac:dyDescent="0.2">
      <c r="AM19700" s="61"/>
      <c r="AN19700" s="61"/>
      <c r="AO19700" s="171"/>
      <c r="AP19700" s="61"/>
      <c r="AQ19700" s="61"/>
      <c r="AR19700" s="61"/>
      <c r="AS19700" s="61"/>
      <c r="AT19700" s="61"/>
      <c r="AU19700" s="61"/>
      <c r="AV19700" s="61"/>
      <c r="AW19700" s="61"/>
      <c r="AX19700" s="61"/>
      <c r="AY19700" s="61"/>
      <c r="AZ19700" s="61"/>
      <c r="BA19700" s="61"/>
    </row>
    <row r="19701" spans="39:53" x14ac:dyDescent="0.2">
      <c r="AM19701" s="61"/>
      <c r="AN19701" s="61"/>
      <c r="AO19701" s="171"/>
      <c r="AP19701" s="61"/>
      <c r="AQ19701" s="61"/>
      <c r="AR19701" s="61"/>
      <c r="AS19701" s="61"/>
      <c r="AT19701" s="61"/>
      <c r="AU19701" s="61"/>
      <c r="AV19701" s="61"/>
      <c r="AW19701" s="61"/>
      <c r="AX19701" s="61"/>
      <c r="AY19701" s="61"/>
      <c r="AZ19701" s="61"/>
      <c r="BA19701" s="61"/>
    </row>
    <row r="19702" spans="39:53" x14ac:dyDescent="0.2">
      <c r="AM19702" s="61"/>
      <c r="AN19702" s="61"/>
      <c r="AO19702" s="171"/>
      <c r="AP19702" s="61"/>
      <c r="AQ19702" s="61"/>
      <c r="AR19702" s="61"/>
      <c r="AS19702" s="61"/>
      <c r="AT19702" s="61"/>
      <c r="AU19702" s="61"/>
      <c r="AV19702" s="61"/>
      <c r="AW19702" s="61"/>
      <c r="AX19702" s="61"/>
      <c r="AY19702" s="61"/>
      <c r="AZ19702" s="61"/>
      <c r="BA19702" s="61"/>
    </row>
    <row r="19703" spans="39:53" x14ac:dyDescent="0.2">
      <c r="AM19703" s="61"/>
      <c r="AN19703" s="61"/>
      <c r="AO19703" s="171"/>
      <c r="AP19703" s="61"/>
      <c r="AQ19703" s="61"/>
      <c r="AR19703" s="61"/>
      <c r="AS19703" s="61"/>
      <c r="AT19703" s="61"/>
      <c r="AU19703" s="61"/>
      <c r="AV19703" s="61"/>
      <c r="AW19703" s="61"/>
      <c r="AX19703" s="61"/>
      <c r="AY19703" s="61"/>
      <c r="AZ19703" s="61"/>
      <c r="BA19703" s="61"/>
    </row>
    <row r="19704" spans="39:53" x14ac:dyDescent="0.2">
      <c r="AM19704" s="61"/>
      <c r="AN19704" s="61"/>
      <c r="AO19704" s="171"/>
      <c r="AP19704" s="61"/>
      <c r="AQ19704" s="61"/>
      <c r="AR19704" s="61"/>
      <c r="AS19704" s="61"/>
      <c r="AT19704" s="61"/>
      <c r="AU19704" s="61"/>
      <c r="AV19704" s="61"/>
      <c r="AW19704" s="61"/>
      <c r="AX19704" s="61"/>
      <c r="AY19704" s="61"/>
      <c r="AZ19704" s="61"/>
      <c r="BA19704" s="61"/>
    </row>
    <row r="19705" spans="39:53" x14ac:dyDescent="0.2">
      <c r="AM19705" s="61"/>
      <c r="AN19705" s="61"/>
      <c r="AO19705" s="171"/>
      <c r="AP19705" s="61"/>
      <c r="AQ19705" s="61"/>
      <c r="AR19705" s="61"/>
      <c r="AS19705" s="61"/>
      <c r="AT19705" s="61"/>
      <c r="AU19705" s="61"/>
      <c r="AV19705" s="61"/>
      <c r="AW19705" s="61"/>
      <c r="AX19705" s="61"/>
      <c r="AY19705" s="61"/>
      <c r="AZ19705" s="61"/>
      <c r="BA19705" s="61"/>
    </row>
    <row r="19706" spans="39:53" x14ac:dyDescent="0.2">
      <c r="AM19706" s="61"/>
      <c r="AN19706" s="61"/>
      <c r="AO19706" s="171"/>
      <c r="AP19706" s="61"/>
      <c r="AQ19706" s="61"/>
      <c r="AR19706" s="61"/>
      <c r="AS19706" s="61"/>
      <c r="AT19706" s="61"/>
      <c r="AU19706" s="61"/>
      <c r="AV19706" s="61"/>
      <c r="AW19706" s="61"/>
      <c r="AX19706" s="61"/>
      <c r="AY19706" s="61"/>
      <c r="AZ19706" s="61"/>
      <c r="BA19706" s="61"/>
    </row>
    <row r="19707" spans="39:53" x14ac:dyDescent="0.2">
      <c r="AM19707" s="61"/>
      <c r="AN19707" s="61"/>
      <c r="AO19707" s="171"/>
      <c r="AP19707" s="61"/>
      <c r="AQ19707" s="61"/>
      <c r="AR19707" s="61"/>
      <c r="AS19707" s="61"/>
      <c r="AT19707" s="61"/>
      <c r="AU19707" s="61"/>
      <c r="AV19707" s="61"/>
      <c r="AW19707" s="61"/>
      <c r="AX19707" s="61"/>
      <c r="AY19707" s="61"/>
      <c r="AZ19707" s="61"/>
      <c r="BA19707" s="61"/>
    </row>
    <row r="19708" spans="39:53" x14ac:dyDescent="0.2">
      <c r="AM19708" s="61"/>
      <c r="AN19708" s="61"/>
      <c r="AO19708" s="171"/>
      <c r="AP19708" s="61"/>
      <c r="AQ19708" s="61"/>
      <c r="AR19708" s="61"/>
      <c r="AS19708" s="61"/>
      <c r="AT19708" s="61"/>
      <c r="AU19708" s="61"/>
      <c r="AV19708" s="61"/>
      <c r="AW19708" s="61"/>
      <c r="AX19708" s="61"/>
      <c r="AY19708" s="61"/>
      <c r="AZ19708" s="61"/>
      <c r="BA19708" s="61"/>
    </row>
    <row r="19709" spans="39:53" x14ac:dyDescent="0.2">
      <c r="AM19709" s="61"/>
      <c r="AN19709" s="61"/>
      <c r="AO19709" s="171"/>
      <c r="AP19709" s="61"/>
      <c r="AQ19709" s="61"/>
      <c r="AR19709" s="61"/>
      <c r="AS19709" s="61"/>
      <c r="AT19709" s="61"/>
      <c r="AU19709" s="61"/>
      <c r="AV19709" s="61"/>
      <c r="AW19709" s="61"/>
      <c r="AX19709" s="61"/>
      <c r="AY19709" s="61"/>
      <c r="AZ19709" s="61"/>
      <c r="BA19709" s="61"/>
    </row>
    <row r="19710" spans="39:53" x14ac:dyDescent="0.2">
      <c r="AM19710" s="61"/>
      <c r="AN19710" s="61"/>
      <c r="AO19710" s="171"/>
      <c r="AP19710" s="61"/>
      <c r="AQ19710" s="61"/>
      <c r="AR19710" s="61"/>
      <c r="AS19710" s="61"/>
      <c r="AT19710" s="61"/>
      <c r="AU19710" s="61"/>
      <c r="AV19710" s="61"/>
      <c r="AW19710" s="61"/>
      <c r="AX19710" s="61"/>
      <c r="AY19710" s="61"/>
      <c r="AZ19710" s="61"/>
      <c r="BA19710" s="61"/>
    </row>
    <row r="19711" spans="39:53" x14ac:dyDescent="0.2">
      <c r="AM19711" s="61"/>
      <c r="AN19711" s="61"/>
      <c r="AO19711" s="171"/>
      <c r="AP19711" s="61"/>
      <c r="AQ19711" s="61"/>
      <c r="AR19711" s="61"/>
      <c r="AS19711" s="61"/>
      <c r="AT19711" s="61"/>
      <c r="AU19711" s="61"/>
      <c r="AV19711" s="61"/>
      <c r="AW19711" s="61"/>
      <c r="AX19711" s="61"/>
      <c r="AY19711" s="61"/>
      <c r="AZ19711" s="61"/>
      <c r="BA19711" s="61"/>
    </row>
    <row r="19712" spans="39:53" x14ac:dyDescent="0.2">
      <c r="AM19712" s="61"/>
      <c r="AN19712" s="61"/>
      <c r="AO19712" s="171"/>
      <c r="AP19712" s="61"/>
      <c r="AQ19712" s="61"/>
      <c r="AR19712" s="61"/>
      <c r="AS19712" s="61"/>
      <c r="AT19712" s="61"/>
      <c r="AU19712" s="61"/>
      <c r="AV19712" s="61"/>
      <c r="AW19712" s="61"/>
      <c r="AX19712" s="61"/>
      <c r="AY19712" s="61"/>
      <c r="AZ19712" s="61"/>
      <c r="BA19712" s="61"/>
    </row>
    <row r="19713" spans="39:53" x14ac:dyDescent="0.2">
      <c r="AM19713" s="61"/>
      <c r="AN19713" s="61"/>
      <c r="AO19713" s="171"/>
      <c r="AP19713" s="61"/>
      <c r="AQ19713" s="61"/>
      <c r="AR19713" s="61"/>
      <c r="AS19713" s="61"/>
      <c r="AT19713" s="61"/>
      <c r="AU19713" s="61"/>
      <c r="AV19713" s="61"/>
      <c r="AW19713" s="61"/>
      <c r="AX19713" s="61"/>
      <c r="AY19713" s="61"/>
      <c r="AZ19713" s="61"/>
      <c r="BA19713" s="61"/>
    </row>
    <row r="19714" spans="39:53" x14ac:dyDescent="0.2">
      <c r="AM19714" s="61"/>
      <c r="AN19714" s="61"/>
      <c r="AO19714" s="171"/>
      <c r="AP19714" s="61"/>
      <c r="AQ19714" s="61"/>
      <c r="AR19714" s="61"/>
      <c r="AS19714" s="61"/>
      <c r="AT19714" s="61"/>
      <c r="AU19714" s="61"/>
      <c r="AV19714" s="61"/>
      <c r="AW19714" s="61"/>
      <c r="AX19714" s="61"/>
      <c r="AY19714" s="61"/>
      <c r="AZ19714" s="61"/>
      <c r="BA19714" s="61"/>
    </row>
    <row r="19715" spans="39:53" x14ac:dyDescent="0.2">
      <c r="AM19715" s="61"/>
      <c r="AN19715" s="61"/>
      <c r="AO19715" s="171"/>
      <c r="AP19715" s="61"/>
      <c r="AQ19715" s="61"/>
      <c r="AR19715" s="61"/>
      <c r="AS19715" s="61"/>
      <c r="AT19715" s="61"/>
      <c r="AU19715" s="61"/>
      <c r="AV19715" s="61"/>
      <c r="AW19715" s="61"/>
      <c r="AX19715" s="61"/>
      <c r="AY19715" s="61"/>
      <c r="AZ19715" s="61"/>
      <c r="BA19715" s="61"/>
    </row>
    <row r="19716" spans="39:53" x14ac:dyDescent="0.2">
      <c r="AM19716" s="61"/>
      <c r="AN19716" s="61"/>
      <c r="AO19716" s="171"/>
      <c r="AP19716" s="61"/>
      <c r="AQ19716" s="61"/>
      <c r="AR19716" s="61"/>
      <c r="AS19716" s="61"/>
      <c r="AT19716" s="61"/>
      <c r="AU19716" s="61"/>
      <c r="AV19716" s="61"/>
      <c r="AW19716" s="61"/>
      <c r="AX19716" s="61"/>
      <c r="AY19716" s="61"/>
      <c r="AZ19716" s="61"/>
      <c r="BA19716" s="61"/>
    </row>
    <row r="19717" spans="39:53" x14ac:dyDescent="0.2">
      <c r="AM19717" s="61"/>
      <c r="AN19717" s="61"/>
      <c r="AO19717" s="171"/>
      <c r="AP19717" s="61"/>
      <c r="AQ19717" s="61"/>
      <c r="AR19717" s="61"/>
      <c r="AS19717" s="61"/>
      <c r="AT19717" s="61"/>
      <c r="AU19717" s="61"/>
      <c r="AV19717" s="61"/>
      <c r="AW19717" s="61"/>
      <c r="AX19717" s="61"/>
      <c r="AY19717" s="61"/>
      <c r="AZ19717" s="61"/>
      <c r="BA19717" s="61"/>
    </row>
    <row r="19718" spans="39:53" x14ac:dyDescent="0.2">
      <c r="AM19718" s="61"/>
      <c r="AN19718" s="61"/>
      <c r="AO19718" s="171"/>
      <c r="AP19718" s="61"/>
      <c r="AQ19718" s="61"/>
      <c r="AR19718" s="61"/>
      <c r="AS19718" s="61"/>
      <c r="AT19718" s="61"/>
      <c r="AU19718" s="61"/>
      <c r="AV19718" s="61"/>
      <c r="AW19718" s="61"/>
      <c r="AX19718" s="61"/>
      <c r="AY19718" s="61"/>
      <c r="AZ19718" s="61"/>
      <c r="BA19718" s="61"/>
    </row>
    <row r="19719" spans="39:53" x14ac:dyDescent="0.2">
      <c r="AM19719" s="61"/>
      <c r="AN19719" s="61"/>
      <c r="AO19719" s="171"/>
      <c r="AP19719" s="61"/>
      <c r="AQ19719" s="61"/>
      <c r="AR19719" s="61"/>
      <c r="AS19719" s="61"/>
      <c r="AT19719" s="61"/>
      <c r="AU19719" s="61"/>
      <c r="AV19719" s="61"/>
      <c r="AW19719" s="61"/>
      <c r="AX19719" s="61"/>
      <c r="AY19719" s="61"/>
      <c r="AZ19719" s="61"/>
      <c r="BA19719" s="61"/>
    </row>
    <row r="19720" spans="39:53" x14ac:dyDescent="0.2">
      <c r="AM19720" s="61"/>
      <c r="AN19720" s="61"/>
      <c r="AO19720" s="171"/>
      <c r="AP19720" s="61"/>
      <c r="AQ19720" s="61"/>
      <c r="AR19720" s="61"/>
      <c r="AS19720" s="61"/>
      <c r="AT19720" s="61"/>
      <c r="AU19720" s="61"/>
      <c r="AV19720" s="61"/>
      <c r="AW19720" s="61"/>
      <c r="AX19720" s="61"/>
      <c r="AY19720" s="61"/>
      <c r="AZ19720" s="61"/>
      <c r="BA19720" s="61"/>
    </row>
    <row r="19721" spans="39:53" x14ac:dyDescent="0.2">
      <c r="AM19721" s="61"/>
      <c r="AN19721" s="61"/>
      <c r="AO19721" s="171"/>
      <c r="AP19721" s="61"/>
      <c r="AQ19721" s="61"/>
      <c r="AR19721" s="61"/>
      <c r="AS19721" s="61"/>
      <c r="AT19721" s="61"/>
      <c r="AU19721" s="61"/>
      <c r="AV19721" s="61"/>
      <c r="AW19721" s="61"/>
      <c r="AX19721" s="61"/>
      <c r="AY19721" s="61"/>
      <c r="AZ19721" s="61"/>
      <c r="BA19721" s="61"/>
    </row>
    <row r="19722" spans="39:53" x14ac:dyDescent="0.2">
      <c r="AM19722" s="61"/>
      <c r="AN19722" s="61"/>
      <c r="AO19722" s="171"/>
      <c r="AP19722" s="61"/>
      <c r="AQ19722" s="61"/>
      <c r="AR19722" s="61"/>
      <c r="AS19722" s="61"/>
      <c r="AT19722" s="61"/>
      <c r="AU19722" s="61"/>
      <c r="AV19722" s="61"/>
      <c r="AW19722" s="61"/>
      <c r="AX19722" s="61"/>
      <c r="AY19722" s="61"/>
      <c r="AZ19722" s="61"/>
      <c r="BA19722" s="61"/>
    </row>
    <row r="19723" spans="39:53" x14ac:dyDescent="0.2">
      <c r="AM19723" s="61"/>
      <c r="AN19723" s="61"/>
      <c r="AO19723" s="171"/>
      <c r="AP19723" s="61"/>
      <c r="AQ19723" s="61"/>
      <c r="AR19723" s="61"/>
      <c r="AS19723" s="61"/>
      <c r="AT19723" s="61"/>
      <c r="AU19723" s="61"/>
      <c r="AV19723" s="61"/>
      <c r="AW19723" s="61"/>
      <c r="AX19723" s="61"/>
      <c r="AY19723" s="61"/>
      <c r="AZ19723" s="61"/>
      <c r="BA19723" s="61"/>
    </row>
    <row r="19724" spans="39:53" x14ac:dyDescent="0.2">
      <c r="AM19724" s="61"/>
      <c r="AN19724" s="61"/>
      <c r="AO19724" s="171"/>
      <c r="AP19724" s="61"/>
      <c r="AQ19724" s="61"/>
      <c r="AR19724" s="61"/>
      <c r="AS19724" s="61"/>
      <c r="AT19724" s="61"/>
      <c r="AU19724" s="61"/>
      <c r="AV19724" s="61"/>
      <c r="AW19724" s="61"/>
      <c r="AX19724" s="61"/>
      <c r="AY19724" s="61"/>
      <c r="AZ19724" s="61"/>
      <c r="BA19724" s="61"/>
    </row>
    <row r="19725" spans="39:53" x14ac:dyDescent="0.2">
      <c r="AM19725" s="61"/>
      <c r="AN19725" s="61"/>
      <c r="AO19725" s="171"/>
      <c r="AP19725" s="61"/>
      <c r="AQ19725" s="61"/>
      <c r="AR19725" s="61"/>
      <c r="AS19725" s="61"/>
      <c r="AT19725" s="61"/>
      <c r="AU19725" s="61"/>
      <c r="AV19725" s="61"/>
      <c r="AW19725" s="61"/>
      <c r="AX19725" s="61"/>
      <c r="AY19725" s="61"/>
      <c r="AZ19725" s="61"/>
      <c r="BA19725" s="61"/>
    </row>
    <row r="19726" spans="39:53" x14ac:dyDescent="0.2">
      <c r="AM19726" s="61"/>
      <c r="AN19726" s="61"/>
      <c r="AO19726" s="171"/>
      <c r="AP19726" s="61"/>
      <c r="AQ19726" s="61"/>
      <c r="AR19726" s="61"/>
      <c r="AS19726" s="61"/>
      <c r="AT19726" s="61"/>
      <c r="AU19726" s="61"/>
      <c r="AV19726" s="61"/>
      <c r="AW19726" s="61"/>
      <c r="AX19726" s="61"/>
      <c r="AY19726" s="61"/>
      <c r="AZ19726" s="61"/>
      <c r="BA19726" s="61"/>
    </row>
    <row r="19727" spans="39:53" x14ac:dyDescent="0.2">
      <c r="AM19727" s="61"/>
      <c r="AN19727" s="61"/>
      <c r="AO19727" s="171"/>
      <c r="AP19727" s="61"/>
      <c r="AQ19727" s="61"/>
      <c r="AR19727" s="61"/>
      <c r="AS19727" s="61"/>
      <c r="AT19727" s="61"/>
      <c r="AU19727" s="61"/>
      <c r="AV19727" s="61"/>
      <c r="AW19727" s="61"/>
      <c r="AX19727" s="61"/>
      <c r="AY19727" s="61"/>
      <c r="AZ19727" s="61"/>
      <c r="BA19727" s="61"/>
    </row>
    <row r="19728" spans="39:53" x14ac:dyDescent="0.2">
      <c r="AM19728" s="61"/>
      <c r="AN19728" s="61"/>
      <c r="AO19728" s="171"/>
      <c r="AP19728" s="61"/>
      <c r="AQ19728" s="61"/>
      <c r="AR19728" s="61"/>
      <c r="AS19728" s="61"/>
      <c r="AT19728" s="61"/>
      <c r="AU19728" s="61"/>
      <c r="AV19728" s="61"/>
      <c r="AW19728" s="61"/>
      <c r="AX19728" s="61"/>
      <c r="AY19728" s="61"/>
      <c r="AZ19728" s="61"/>
      <c r="BA19728" s="61"/>
    </row>
    <row r="19729" spans="39:53" x14ac:dyDescent="0.2">
      <c r="AM19729" s="61"/>
      <c r="AN19729" s="61"/>
      <c r="AO19729" s="171"/>
      <c r="AP19729" s="61"/>
      <c r="AQ19729" s="61"/>
      <c r="AR19729" s="61"/>
      <c r="AS19729" s="61"/>
      <c r="AT19729" s="61"/>
      <c r="AU19729" s="61"/>
      <c r="AV19729" s="61"/>
      <c r="AW19729" s="61"/>
      <c r="AX19729" s="61"/>
      <c r="AY19729" s="61"/>
      <c r="AZ19729" s="61"/>
      <c r="BA19729" s="61"/>
    </row>
    <row r="19730" spans="39:53" x14ac:dyDescent="0.2">
      <c r="AM19730" s="61"/>
      <c r="AN19730" s="61"/>
      <c r="AO19730" s="171"/>
      <c r="AP19730" s="61"/>
      <c r="AQ19730" s="61"/>
      <c r="AR19730" s="61"/>
      <c r="AS19730" s="61"/>
      <c r="AT19730" s="61"/>
      <c r="AU19730" s="61"/>
      <c r="AV19730" s="61"/>
      <c r="AW19730" s="61"/>
      <c r="AX19730" s="61"/>
      <c r="AY19730" s="61"/>
      <c r="AZ19730" s="61"/>
      <c r="BA19730" s="61"/>
    </row>
    <row r="19731" spans="39:53" x14ac:dyDescent="0.2">
      <c r="AM19731" s="61"/>
      <c r="AN19731" s="61"/>
      <c r="AO19731" s="171"/>
      <c r="AP19731" s="61"/>
      <c r="AQ19731" s="61"/>
      <c r="AR19731" s="61"/>
      <c r="AS19731" s="61"/>
      <c r="AT19731" s="61"/>
      <c r="AU19731" s="61"/>
      <c r="AV19731" s="61"/>
      <c r="AW19731" s="61"/>
      <c r="AX19731" s="61"/>
      <c r="AY19731" s="61"/>
      <c r="AZ19731" s="61"/>
      <c r="BA19731" s="61"/>
    </row>
    <row r="19732" spans="39:53" x14ac:dyDescent="0.2">
      <c r="AM19732" s="61"/>
      <c r="AN19732" s="61"/>
      <c r="AO19732" s="171"/>
      <c r="AP19732" s="61"/>
      <c r="AQ19732" s="61"/>
      <c r="AR19732" s="61"/>
      <c r="AS19732" s="61"/>
      <c r="AT19732" s="61"/>
      <c r="AU19732" s="61"/>
      <c r="AV19732" s="61"/>
      <c r="AW19732" s="61"/>
      <c r="AX19732" s="61"/>
      <c r="AY19732" s="61"/>
      <c r="AZ19732" s="61"/>
      <c r="BA19732" s="61"/>
    </row>
    <row r="19733" spans="39:53" x14ac:dyDescent="0.2">
      <c r="AM19733" s="61"/>
      <c r="AN19733" s="61"/>
      <c r="AO19733" s="171"/>
      <c r="AP19733" s="61"/>
      <c r="AQ19733" s="61"/>
      <c r="AR19733" s="61"/>
      <c r="AS19733" s="61"/>
      <c r="AT19733" s="61"/>
      <c r="AU19733" s="61"/>
      <c r="AV19733" s="61"/>
      <c r="AW19733" s="61"/>
      <c r="AX19733" s="61"/>
      <c r="AY19733" s="61"/>
      <c r="AZ19733" s="61"/>
      <c r="BA19733" s="61"/>
    </row>
    <row r="19734" spans="39:53" x14ac:dyDescent="0.2">
      <c r="AM19734" s="61"/>
      <c r="AN19734" s="61"/>
      <c r="AO19734" s="171"/>
      <c r="AP19734" s="61"/>
      <c r="AQ19734" s="61"/>
      <c r="AR19734" s="61"/>
      <c r="AS19734" s="61"/>
      <c r="AT19734" s="61"/>
      <c r="AU19734" s="61"/>
      <c r="AV19734" s="61"/>
      <c r="AW19734" s="61"/>
      <c r="AX19734" s="61"/>
      <c r="AY19734" s="61"/>
      <c r="AZ19734" s="61"/>
      <c r="BA19734" s="61"/>
    </row>
    <row r="19735" spans="39:53" x14ac:dyDescent="0.2">
      <c r="AM19735" s="61"/>
      <c r="AN19735" s="61"/>
      <c r="AO19735" s="171"/>
      <c r="AP19735" s="61"/>
      <c r="AQ19735" s="61"/>
      <c r="AR19735" s="61"/>
      <c r="AS19735" s="61"/>
      <c r="AT19735" s="61"/>
      <c r="AU19735" s="61"/>
      <c r="AV19735" s="61"/>
      <c r="AW19735" s="61"/>
      <c r="AX19735" s="61"/>
      <c r="AY19735" s="61"/>
      <c r="AZ19735" s="61"/>
      <c r="BA19735" s="61"/>
    </row>
    <row r="19736" spans="39:53" x14ac:dyDescent="0.2">
      <c r="AM19736" s="61"/>
      <c r="AN19736" s="61"/>
      <c r="AO19736" s="171"/>
      <c r="AP19736" s="61"/>
      <c r="AQ19736" s="61"/>
      <c r="AR19736" s="61"/>
      <c r="AS19736" s="61"/>
      <c r="AT19736" s="61"/>
      <c r="AU19736" s="61"/>
      <c r="AV19736" s="61"/>
      <c r="AW19736" s="61"/>
      <c r="AX19736" s="61"/>
      <c r="AY19736" s="61"/>
      <c r="AZ19736" s="61"/>
      <c r="BA19736" s="61"/>
    </row>
    <row r="19737" spans="39:53" x14ac:dyDescent="0.2">
      <c r="AM19737" s="61"/>
      <c r="AN19737" s="61"/>
      <c r="AO19737" s="171"/>
      <c r="AP19737" s="61"/>
      <c r="AQ19737" s="61"/>
      <c r="AR19737" s="61"/>
      <c r="AS19737" s="61"/>
      <c r="AT19737" s="61"/>
      <c r="AU19737" s="61"/>
      <c r="AV19737" s="61"/>
      <c r="AW19737" s="61"/>
      <c r="AX19737" s="61"/>
      <c r="AY19737" s="61"/>
      <c r="AZ19737" s="61"/>
      <c r="BA19737" s="61"/>
    </row>
    <row r="19738" spans="39:53" x14ac:dyDescent="0.2">
      <c r="AM19738" s="61"/>
      <c r="AN19738" s="61"/>
      <c r="AO19738" s="171"/>
      <c r="AP19738" s="61"/>
      <c r="AQ19738" s="61"/>
      <c r="AR19738" s="61"/>
      <c r="AS19738" s="61"/>
      <c r="AT19738" s="61"/>
      <c r="AU19738" s="61"/>
      <c r="AV19738" s="61"/>
      <c r="AW19738" s="61"/>
      <c r="AX19738" s="61"/>
      <c r="AY19738" s="61"/>
      <c r="AZ19738" s="61"/>
      <c r="BA19738" s="61"/>
    </row>
    <row r="19739" spans="39:53" x14ac:dyDescent="0.2">
      <c r="AM19739" s="61"/>
      <c r="AN19739" s="61"/>
      <c r="AO19739" s="171"/>
      <c r="AP19739" s="61"/>
      <c r="AQ19739" s="61"/>
      <c r="AR19739" s="61"/>
      <c r="AS19739" s="61"/>
      <c r="AT19739" s="61"/>
      <c r="AU19739" s="61"/>
      <c r="AV19739" s="61"/>
      <c r="AW19739" s="61"/>
      <c r="AX19739" s="61"/>
      <c r="AY19739" s="61"/>
      <c r="AZ19739" s="61"/>
      <c r="BA19739" s="61"/>
    </row>
    <row r="19740" spans="39:53" x14ac:dyDescent="0.2">
      <c r="AM19740" s="61"/>
      <c r="AN19740" s="61"/>
      <c r="AO19740" s="171"/>
      <c r="AP19740" s="61"/>
      <c r="AQ19740" s="61"/>
      <c r="AR19740" s="61"/>
      <c r="AS19740" s="61"/>
      <c r="AT19740" s="61"/>
      <c r="AU19740" s="61"/>
      <c r="AV19740" s="61"/>
      <c r="AW19740" s="61"/>
      <c r="AX19740" s="61"/>
      <c r="AY19740" s="61"/>
      <c r="AZ19740" s="61"/>
      <c r="BA19740" s="61"/>
    </row>
    <row r="19741" spans="39:53" x14ac:dyDescent="0.2">
      <c r="AM19741" s="61"/>
      <c r="AN19741" s="61"/>
      <c r="AO19741" s="171"/>
      <c r="AP19741" s="61"/>
      <c r="AQ19741" s="61"/>
      <c r="AR19741" s="61"/>
      <c r="AS19741" s="61"/>
      <c r="AT19741" s="61"/>
      <c r="AU19741" s="61"/>
      <c r="AV19741" s="61"/>
      <c r="AW19741" s="61"/>
      <c r="AX19741" s="61"/>
      <c r="AY19741" s="61"/>
      <c r="AZ19741" s="61"/>
      <c r="BA19741" s="61"/>
    </row>
    <row r="19742" spans="39:53" x14ac:dyDescent="0.2">
      <c r="AM19742" s="61"/>
      <c r="AN19742" s="61"/>
      <c r="AO19742" s="171"/>
      <c r="AP19742" s="61"/>
      <c r="AQ19742" s="61"/>
      <c r="AR19742" s="61"/>
      <c r="AS19742" s="61"/>
      <c r="AT19742" s="61"/>
      <c r="AU19742" s="61"/>
      <c r="AV19742" s="61"/>
      <c r="AW19742" s="61"/>
      <c r="AX19742" s="61"/>
      <c r="AY19742" s="61"/>
      <c r="AZ19742" s="61"/>
      <c r="BA19742" s="61"/>
    </row>
    <row r="19743" spans="39:53" x14ac:dyDescent="0.2">
      <c r="AM19743" s="61"/>
      <c r="AN19743" s="61"/>
      <c r="AO19743" s="171"/>
      <c r="AP19743" s="61"/>
      <c r="AQ19743" s="61"/>
      <c r="AR19743" s="61"/>
      <c r="AS19743" s="61"/>
      <c r="AT19743" s="61"/>
      <c r="AU19743" s="61"/>
      <c r="AV19743" s="61"/>
      <c r="AW19743" s="61"/>
      <c r="AX19743" s="61"/>
      <c r="AY19743" s="61"/>
      <c r="AZ19743" s="61"/>
      <c r="BA19743" s="61"/>
    </row>
    <row r="19744" spans="39:53" x14ac:dyDescent="0.2">
      <c r="AM19744" s="61"/>
      <c r="AN19744" s="61"/>
      <c r="AO19744" s="171"/>
      <c r="AP19744" s="61"/>
      <c r="AQ19744" s="61"/>
      <c r="AR19744" s="61"/>
      <c r="AS19744" s="61"/>
      <c r="AT19744" s="61"/>
      <c r="AU19744" s="61"/>
      <c r="AV19744" s="61"/>
      <c r="AW19744" s="61"/>
      <c r="AX19744" s="61"/>
      <c r="AY19744" s="61"/>
      <c r="AZ19744" s="61"/>
      <c r="BA19744" s="61"/>
    </row>
    <row r="19745" spans="39:53" x14ac:dyDescent="0.2">
      <c r="AM19745" s="61"/>
      <c r="AN19745" s="61"/>
      <c r="AO19745" s="171"/>
      <c r="AP19745" s="61"/>
      <c r="AQ19745" s="61"/>
      <c r="AR19745" s="61"/>
      <c r="AS19745" s="61"/>
      <c r="AT19745" s="61"/>
      <c r="AU19745" s="61"/>
      <c r="AV19745" s="61"/>
      <c r="AW19745" s="61"/>
      <c r="AX19745" s="61"/>
      <c r="AY19745" s="61"/>
      <c r="AZ19745" s="61"/>
      <c r="BA19745" s="61"/>
    </row>
    <row r="19746" spans="39:53" x14ac:dyDescent="0.2">
      <c r="AM19746" s="61"/>
      <c r="AN19746" s="61"/>
      <c r="AO19746" s="171"/>
      <c r="AP19746" s="61"/>
      <c r="AQ19746" s="61"/>
      <c r="AR19746" s="61"/>
      <c r="AS19746" s="61"/>
      <c r="AT19746" s="61"/>
      <c r="AU19746" s="61"/>
      <c r="AV19746" s="61"/>
      <c r="AW19746" s="61"/>
      <c r="AX19746" s="61"/>
      <c r="AY19746" s="61"/>
      <c r="AZ19746" s="61"/>
      <c r="BA19746" s="61"/>
    </row>
    <row r="19747" spans="39:53" x14ac:dyDescent="0.2">
      <c r="AM19747" s="61"/>
      <c r="AN19747" s="61"/>
      <c r="AO19747" s="171"/>
      <c r="AP19747" s="61"/>
      <c r="AQ19747" s="61"/>
      <c r="AR19747" s="61"/>
      <c r="AS19747" s="61"/>
      <c r="AT19747" s="61"/>
      <c r="AU19747" s="61"/>
      <c r="AV19747" s="61"/>
      <c r="AW19747" s="61"/>
      <c r="AX19747" s="61"/>
      <c r="AY19747" s="61"/>
      <c r="AZ19747" s="61"/>
      <c r="BA19747" s="61"/>
    </row>
    <row r="19748" spans="39:53" x14ac:dyDescent="0.2">
      <c r="AM19748" s="61"/>
      <c r="AN19748" s="61"/>
      <c r="AO19748" s="171"/>
      <c r="AP19748" s="61"/>
      <c r="AQ19748" s="61"/>
      <c r="AR19748" s="61"/>
      <c r="AS19748" s="61"/>
      <c r="AT19748" s="61"/>
      <c r="AU19748" s="61"/>
      <c r="AV19748" s="61"/>
      <c r="AW19748" s="61"/>
      <c r="AX19748" s="61"/>
      <c r="AY19748" s="61"/>
      <c r="AZ19748" s="61"/>
      <c r="BA19748" s="61"/>
    </row>
    <row r="19749" spans="39:53" x14ac:dyDescent="0.2">
      <c r="AM19749" s="61"/>
      <c r="AN19749" s="61"/>
      <c r="AO19749" s="171"/>
      <c r="AP19749" s="61"/>
      <c r="AQ19749" s="61"/>
      <c r="AR19749" s="61"/>
      <c r="AS19749" s="61"/>
      <c r="AT19749" s="61"/>
      <c r="AU19749" s="61"/>
      <c r="AV19749" s="61"/>
      <c r="AW19749" s="61"/>
      <c r="AX19749" s="61"/>
      <c r="AY19749" s="61"/>
      <c r="AZ19749" s="61"/>
      <c r="BA19749" s="61"/>
    </row>
    <row r="19750" spans="39:53" x14ac:dyDescent="0.2">
      <c r="AM19750" s="61"/>
      <c r="AN19750" s="61"/>
      <c r="AO19750" s="171"/>
      <c r="AP19750" s="61"/>
      <c r="AQ19750" s="61"/>
      <c r="AR19750" s="61"/>
      <c r="AS19750" s="61"/>
      <c r="AT19750" s="61"/>
      <c r="AU19750" s="61"/>
      <c r="AV19750" s="61"/>
      <c r="AW19750" s="61"/>
      <c r="AX19750" s="61"/>
      <c r="AY19750" s="61"/>
      <c r="AZ19750" s="61"/>
      <c r="BA19750" s="61"/>
    </row>
    <row r="19751" spans="39:53" x14ac:dyDescent="0.2">
      <c r="AM19751" s="61"/>
      <c r="AN19751" s="61"/>
      <c r="AO19751" s="171"/>
      <c r="AP19751" s="61"/>
      <c r="AQ19751" s="61"/>
      <c r="AR19751" s="61"/>
      <c r="AS19751" s="61"/>
      <c r="AT19751" s="61"/>
      <c r="AU19751" s="61"/>
      <c r="AV19751" s="61"/>
      <c r="AW19751" s="61"/>
      <c r="AX19751" s="61"/>
      <c r="AY19751" s="61"/>
      <c r="AZ19751" s="61"/>
      <c r="BA19751" s="61"/>
    </row>
    <row r="19752" spans="39:53" x14ac:dyDescent="0.2">
      <c r="AM19752" s="61"/>
      <c r="AN19752" s="61"/>
      <c r="AO19752" s="171"/>
      <c r="AP19752" s="61"/>
      <c r="AQ19752" s="61"/>
      <c r="AR19752" s="61"/>
      <c r="AS19752" s="61"/>
      <c r="AT19752" s="61"/>
      <c r="AU19752" s="61"/>
      <c r="AV19752" s="61"/>
      <c r="AW19752" s="61"/>
      <c r="AX19752" s="61"/>
      <c r="AY19752" s="61"/>
      <c r="AZ19752" s="61"/>
      <c r="BA19752" s="61"/>
    </row>
    <row r="19753" spans="39:53" x14ac:dyDescent="0.2">
      <c r="AM19753" s="61"/>
      <c r="AN19753" s="61"/>
      <c r="AO19753" s="171"/>
      <c r="AP19753" s="61"/>
      <c r="AQ19753" s="61"/>
      <c r="AR19753" s="61"/>
      <c r="AS19753" s="61"/>
      <c r="AT19753" s="61"/>
      <c r="AU19753" s="61"/>
      <c r="AV19753" s="61"/>
      <c r="AW19753" s="61"/>
      <c r="AX19753" s="61"/>
      <c r="AY19753" s="61"/>
      <c r="AZ19753" s="61"/>
      <c r="BA19753" s="61"/>
    </row>
    <row r="19754" spans="39:53" x14ac:dyDescent="0.2">
      <c r="AM19754" s="61"/>
      <c r="AN19754" s="61"/>
      <c r="AO19754" s="171"/>
      <c r="AP19754" s="61"/>
      <c r="AQ19754" s="61"/>
      <c r="AR19754" s="61"/>
      <c r="AS19754" s="61"/>
      <c r="AT19754" s="61"/>
      <c r="AU19754" s="61"/>
      <c r="AV19754" s="61"/>
      <c r="AW19754" s="61"/>
      <c r="AX19754" s="61"/>
      <c r="AY19754" s="61"/>
      <c r="AZ19754" s="61"/>
      <c r="BA19754" s="61"/>
    </row>
    <row r="19755" spans="39:53" x14ac:dyDescent="0.2">
      <c r="AM19755" s="61"/>
      <c r="AN19755" s="61"/>
      <c r="AO19755" s="171"/>
      <c r="AP19755" s="61"/>
      <c r="AQ19755" s="61"/>
      <c r="AR19755" s="61"/>
      <c r="AS19755" s="61"/>
      <c r="AT19755" s="61"/>
      <c r="AU19755" s="61"/>
      <c r="AV19755" s="61"/>
      <c r="AW19755" s="61"/>
      <c r="AX19755" s="61"/>
      <c r="AY19755" s="61"/>
      <c r="AZ19755" s="61"/>
      <c r="BA19755" s="61"/>
    </row>
    <row r="19756" spans="39:53" x14ac:dyDescent="0.2">
      <c r="AM19756" s="61"/>
      <c r="AN19756" s="61"/>
      <c r="AO19756" s="171"/>
      <c r="AP19756" s="61"/>
      <c r="AQ19756" s="61"/>
      <c r="AR19756" s="61"/>
      <c r="AS19756" s="61"/>
      <c r="AT19756" s="61"/>
      <c r="AU19756" s="61"/>
      <c r="AV19756" s="61"/>
      <c r="AW19756" s="61"/>
      <c r="AX19756" s="61"/>
      <c r="AY19756" s="61"/>
      <c r="AZ19756" s="61"/>
      <c r="BA19756" s="61"/>
    </row>
    <row r="19757" spans="39:53" x14ac:dyDescent="0.2">
      <c r="AM19757" s="61"/>
      <c r="AN19757" s="61"/>
      <c r="AO19757" s="171"/>
      <c r="AP19757" s="61"/>
      <c r="AQ19757" s="61"/>
      <c r="AR19757" s="61"/>
      <c r="AS19757" s="61"/>
      <c r="AT19757" s="61"/>
      <c r="AU19757" s="61"/>
      <c r="AV19757" s="61"/>
      <c r="AW19757" s="61"/>
      <c r="AX19757" s="61"/>
      <c r="AY19757" s="61"/>
      <c r="AZ19757" s="61"/>
      <c r="BA19757" s="61"/>
    </row>
    <row r="19758" spans="39:53" x14ac:dyDescent="0.2">
      <c r="AM19758" s="61"/>
      <c r="AN19758" s="61"/>
      <c r="AO19758" s="171"/>
      <c r="AP19758" s="61"/>
      <c r="AQ19758" s="61"/>
      <c r="AR19758" s="61"/>
      <c r="AS19758" s="61"/>
      <c r="AT19758" s="61"/>
      <c r="AU19758" s="61"/>
      <c r="AV19758" s="61"/>
      <c r="AW19758" s="61"/>
      <c r="AX19758" s="61"/>
      <c r="AY19758" s="61"/>
      <c r="AZ19758" s="61"/>
      <c r="BA19758" s="61"/>
    </row>
    <row r="19759" spans="39:53" x14ac:dyDescent="0.2">
      <c r="AM19759" s="61"/>
      <c r="AN19759" s="61"/>
      <c r="AO19759" s="171"/>
      <c r="AP19759" s="61"/>
      <c r="AQ19759" s="61"/>
      <c r="AR19759" s="61"/>
      <c r="AS19759" s="61"/>
      <c r="AT19759" s="61"/>
      <c r="AU19759" s="61"/>
      <c r="AV19759" s="61"/>
      <c r="AW19759" s="61"/>
      <c r="AX19759" s="61"/>
      <c r="AY19759" s="61"/>
      <c r="AZ19759" s="61"/>
      <c r="BA19759" s="61"/>
    </row>
    <row r="19760" spans="39:53" x14ac:dyDescent="0.2">
      <c r="AM19760" s="61"/>
      <c r="AN19760" s="61"/>
      <c r="AO19760" s="171"/>
      <c r="AP19760" s="61"/>
      <c r="AQ19760" s="61"/>
      <c r="AR19760" s="61"/>
      <c r="AS19760" s="61"/>
      <c r="AT19760" s="61"/>
      <c r="AU19760" s="61"/>
      <c r="AV19760" s="61"/>
      <c r="AW19760" s="61"/>
      <c r="AX19760" s="61"/>
      <c r="AY19760" s="61"/>
      <c r="AZ19760" s="61"/>
      <c r="BA19760" s="61"/>
    </row>
    <row r="19761" spans="39:53" x14ac:dyDescent="0.2">
      <c r="AM19761" s="61"/>
      <c r="AN19761" s="61"/>
      <c r="AO19761" s="171"/>
      <c r="AP19761" s="61"/>
      <c r="AQ19761" s="61"/>
      <c r="AR19761" s="61"/>
      <c r="AS19761" s="61"/>
      <c r="AT19761" s="61"/>
      <c r="AU19761" s="61"/>
      <c r="AV19761" s="61"/>
      <c r="AW19761" s="61"/>
      <c r="AX19761" s="61"/>
      <c r="AY19761" s="61"/>
      <c r="AZ19761" s="61"/>
      <c r="BA19761" s="61"/>
    </row>
    <row r="19762" spans="39:53" x14ac:dyDescent="0.2">
      <c r="AM19762" s="61"/>
      <c r="AN19762" s="61"/>
      <c r="AO19762" s="171"/>
      <c r="AP19762" s="61"/>
      <c r="AQ19762" s="61"/>
      <c r="AR19762" s="61"/>
      <c r="AS19762" s="61"/>
      <c r="AT19762" s="61"/>
      <c r="AU19762" s="61"/>
      <c r="AV19762" s="61"/>
      <c r="AW19762" s="61"/>
      <c r="AX19762" s="61"/>
      <c r="AY19762" s="61"/>
      <c r="AZ19762" s="61"/>
      <c r="BA19762" s="61"/>
    </row>
    <row r="19763" spans="39:53" x14ac:dyDescent="0.2">
      <c r="AM19763" s="61"/>
      <c r="AN19763" s="61"/>
      <c r="AO19763" s="171"/>
      <c r="AP19763" s="61"/>
      <c r="AQ19763" s="61"/>
      <c r="AR19763" s="61"/>
      <c r="AS19763" s="61"/>
      <c r="AT19763" s="61"/>
      <c r="AU19763" s="61"/>
      <c r="AV19763" s="61"/>
      <c r="AW19763" s="61"/>
      <c r="AX19763" s="61"/>
      <c r="AY19763" s="61"/>
      <c r="AZ19763" s="61"/>
      <c r="BA19763" s="61"/>
    </row>
    <row r="19764" spans="39:53" x14ac:dyDescent="0.2">
      <c r="AM19764" s="61"/>
      <c r="AN19764" s="61"/>
      <c r="AO19764" s="171"/>
      <c r="AP19764" s="61"/>
      <c r="AQ19764" s="61"/>
      <c r="AR19764" s="61"/>
      <c r="AS19764" s="61"/>
      <c r="AT19764" s="61"/>
      <c r="AU19764" s="61"/>
      <c r="AV19764" s="61"/>
      <c r="AW19764" s="61"/>
      <c r="AX19764" s="61"/>
      <c r="AY19764" s="61"/>
      <c r="AZ19764" s="61"/>
      <c r="BA19764" s="61"/>
    </row>
    <row r="19765" spans="39:53" x14ac:dyDescent="0.2">
      <c r="AM19765" s="61"/>
      <c r="AN19765" s="61"/>
      <c r="AO19765" s="171"/>
      <c r="AP19765" s="61"/>
      <c r="AQ19765" s="61"/>
      <c r="AR19765" s="61"/>
      <c r="AS19765" s="61"/>
      <c r="AT19765" s="61"/>
      <c r="AU19765" s="61"/>
      <c r="AV19765" s="61"/>
      <c r="AW19765" s="61"/>
      <c r="AX19765" s="61"/>
      <c r="AY19765" s="61"/>
      <c r="AZ19765" s="61"/>
      <c r="BA19765" s="61"/>
    </row>
    <row r="19766" spans="39:53" x14ac:dyDescent="0.2">
      <c r="AM19766" s="61"/>
      <c r="AN19766" s="61"/>
      <c r="AO19766" s="171"/>
      <c r="AP19766" s="61"/>
      <c r="AQ19766" s="61"/>
      <c r="AR19766" s="61"/>
      <c r="AS19766" s="61"/>
      <c r="AT19766" s="61"/>
      <c r="AU19766" s="61"/>
      <c r="AV19766" s="61"/>
      <c r="AW19766" s="61"/>
      <c r="AX19766" s="61"/>
      <c r="AY19766" s="61"/>
      <c r="AZ19766" s="61"/>
      <c r="BA19766" s="61"/>
    </row>
    <row r="19767" spans="39:53" x14ac:dyDescent="0.2">
      <c r="AM19767" s="61"/>
      <c r="AN19767" s="61"/>
      <c r="AO19767" s="171"/>
      <c r="AP19767" s="61"/>
      <c r="AQ19767" s="61"/>
      <c r="AR19767" s="61"/>
      <c r="AS19767" s="61"/>
      <c r="AT19767" s="61"/>
      <c r="AU19767" s="61"/>
      <c r="AV19767" s="61"/>
      <c r="AW19767" s="61"/>
      <c r="AX19767" s="61"/>
      <c r="AY19767" s="61"/>
      <c r="AZ19767" s="61"/>
      <c r="BA19767" s="61"/>
    </row>
    <row r="19768" spans="39:53" x14ac:dyDescent="0.2">
      <c r="AM19768" s="61"/>
      <c r="AN19768" s="61"/>
      <c r="AO19768" s="171"/>
      <c r="AP19768" s="61"/>
      <c r="AQ19768" s="61"/>
      <c r="AR19768" s="61"/>
      <c r="AS19768" s="61"/>
      <c r="AT19768" s="61"/>
      <c r="AU19768" s="61"/>
      <c r="AV19768" s="61"/>
      <c r="AW19768" s="61"/>
      <c r="AX19768" s="61"/>
      <c r="AY19768" s="61"/>
      <c r="AZ19768" s="61"/>
      <c r="BA19768" s="61"/>
    </row>
    <row r="19769" spans="39:53" x14ac:dyDescent="0.2">
      <c r="AM19769" s="61"/>
      <c r="AN19769" s="61"/>
      <c r="AO19769" s="171"/>
      <c r="AP19769" s="61"/>
      <c r="AQ19769" s="61"/>
      <c r="AR19769" s="61"/>
      <c r="AS19769" s="61"/>
      <c r="AT19769" s="61"/>
      <c r="AU19769" s="61"/>
      <c r="AV19769" s="61"/>
      <c r="AW19769" s="61"/>
      <c r="AX19769" s="61"/>
      <c r="AY19769" s="61"/>
      <c r="AZ19769" s="61"/>
      <c r="BA19769" s="61"/>
    </row>
    <row r="19770" spans="39:53" x14ac:dyDescent="0.2">
      <c r="AM19770" s="61"/>
      <c r="AN19770" s="61"/>
      <c r="AO19770" s="171"/>
      <c r="AP19770" s="61"/>
      <c r="AQ19770" s="61"/>
      <c r="AR19770" s="61"/>
      <c r="AS19770" s="61"/>
      <c r="AT19770" s="61"/>
      <c r="AU19770" s="61"/>
      <c r="AV19770" s="61"/>
      <c r="AW19770" s="61"/>
      <c r="AX19770" s="61"/>
      <c r="AY19770" s="61"/>
      <c r="AZ19770" s="61"/>
      <c r="BA19770" s="61"/>
    </row>
    <row r="19771" spans="39:53" x14ac:dyDescent="0.2">
      <c r="AM19771" s="61"/>
      <c r="AN19771" s="61"/>
      <c r="AO19771" s="171"/>
      <c r="AP19771" s="61"/>
      <c r="AQ19771" s="61"/>
      <c r="AR19771" s="61"/>
      <c r="AS19771" s="61"/>
      <c r="AT19771" s="61"/>
      <c r="AU19771" s="61"/>
      <c r="AV19771" s="61"/>
      <c r="AW19771" s="61"/>
      <c r="AX19771" s="61"/>
      <c r="AY19771" s="61"/>
      <c r="AZ19771" s="61"/>
      <c r="BA19771" s="61"/>
    </row>
    <row r="19772" spans="39:53" x14ac:dyDescent="0.2">
      <c r="AM19772" s="61"/>
      <c r="AN19772" s="61"/>
      <c r="AO19772" s="171"/>
      <c r="AP19772" s="61"/>
      <c r="AQ19772" s="61"/>
      <c r="AR19772" s="61"/>
      <c r="AS19772" s="61"/>
      <c r="AT19772" s="61"/>
      <c r="AU19772" s="61"/>
      <c r="AV19772" s="61"/>
      <c r="AW19772" s="61"/>
      <c r="AX19772" s="61"/>
      <c r="AY19772" s="61"/>
      <c r="AZ19772" s="61"/>
      <c r="BA19772" s="61"/>
    </row>
    <row r="19773" spans="39:53" x14ac:dyDescent="0.2">
      <c r="AM19773" s="61"/>
      <c r="AN19773" s="61"/>
      <c r="AO19773" s="171"/>
      <c r="AP19773" s="61"/>
      <c r="AQ19773" s="61"/>
      <c r="AR19773" s="61"/>
      <c r="AS19773" s="61"/>
      <c r="AT19773" s="61"/>
      <c r="AU19773" s="61"/>
      <c r="AV19773" s="61"/>
      <c r="AW19773" s="61"/>
      <c r="AX19773" s="61"/>
      <c r="AY19773" s="61"/>
      <c r="AZ19773" s="61"/>
      <c r="BA19773" s="61"/>
    </row>
    <row r="19774" spans="39:53" x14ac:dyDescent="0.2">
      <c r="AM19774" s="61"/>
      <c r="AN19774" s="61"/>
      <c r="AO19774" s="171"/>
      <c r="AP19774" s="61"/>
      <c r="AQ19774" s="61"/>
      <c r="AR19774" s="61"/>
      <c r="AS19774" s="61"/>
      <c r="AT19774" s="61"/>
      <c r="AU19774" s="61"/>
      <c r="AV19774" s="61"/>
      <c r="AW19774" s="61"/>
      <c r="AX19774" s="61"/>
      <c r="AY19774" s="61"/>
      <c r="AZ19774" s="61"/>
      <c r="BA19774" s="61"/>
    </row>
    <row r="19775" spans="39:53" x14ac:dyDescent="0.2">
      <c r="AM19775" s="61"/>
      <c r="AN19775" s="61"/>
      <c r="AO19775" s="171"/>
      <c r="AP19775" s="61"/>
      <c r="AQ19775" s="61"/>
      <c r="AR19775" s="61"/>
      <c r="AS19775" s="61"/>
      <c r="AT19775" s="61"/>
      <c r="AU19775" s="61"/>
      <c r="AV19775" s="61"/>
      <c r="AW19775" s="61"/>
      <c r="AX19775" s="61"/>
      <c r="AY19775" s="61"/>
      <c r="AZ19775" s="61"/>
      <c r="BA19775" s="61"/>
    </row>
    <row r="19776" spans="39:53" x14ac:dyDescent="0.2">
      <c r="AM19776" s="61"/>
      <c r="AN19776" s="61"/>
      <c r="AO19776" s="171"/>
      <c r="AP19776" s="61"/>
      <c r="AQ19776" s="61"/>
      <c r="AR19776" s="61"/>
      <c r="AS19776" s="61"/>
      <c r="AT19776" s="61"/>
      <c r="AU19776" s="61"/>
      <c r="AV19776" s="61"/>
      <c r="AW19776" s="61"/>
      <c r="AX19776" s="61"/>
      <c r="AY19776" s="61"/>
      <c r="AZ19776" s="61"/>
      <c r="BA19776" s="61"/>
    </row>
    <row r="19777" spans="39:53" x14ac:dyDescent="0.2">
      <c r="AM19777" s="61"/>
      <c r="AN19777" s="61"/>
      <c r="AO19777" s="171"/>
      <c r="AP19777" s="61"/>
      <c r="AQ19777" s="61"/>
      <c r="AR19777" s="61"/>
      <c r="AS19777" s="61"/>
      <c r="AT19777" s="61"/>
      <c r="AU19777" s="61"/>
      <c r="AV19777" s="61"/>
      <c r="AW19777" s="61"/>
      <c r="AX19777" s="61"/>
      <c r="AY19777" s="61"/>
      <c r="AZ19777" s="61"/>
      <c r="BA19777" s="61"/>
    </row>
    <row r="19778" spans="39:53" x14ac:dyDescent="0.2">
      <c r="AM19778" s="61"/>
      <c r="AN19778" s="61"/>
      <c r="AO19778" s="171"/>
      <c r="AP19778" s="61"/>
      <c r="AQ19778" s="61"/>
      <c r="AR19778" s="61"/>
      <c r="AS19778" s="61"/>
      <c r="AT19778" s="61"/>
      <c r="AU19778" s="61"/>
      <c r="AV19778" s="61"/>
      <c r="AW19778" s="61"/>
      <c r="AX19778" s="61"/>
      <c r="AY19778" s="61"/>
      <c r="AZ19778" s="61"/>
      <c r="BA19778" s="61"/>
    </row>
    <row r="19779" spans="39:53" x14ac:dyDescent="0.2">
      <c r="AM19779" s="61"/>
      <c r="AN19779" s="61"/>
      <c r="AO19779" s="171"/>
      <c r="AP19779" s="61"/>
      <c r="AQ19779" s="61"/>
      <c r="AR19779" s="61"/>
      <c r="AS19779" s="61"/>
      <c r="AT19779" s="61"/>
      <c r="AU19779" s="61"/>
      <c r="AV19779" s="61"/>
      <c r="AW19779" s="61"/>
      <c r="AX19779" s="61"/>
      <c r="AY19779" s="61"/>
      <c r="AZ19779" s="61"/>
      <c r="BA19779" s="61"/>
    </row>
    <row r="19780" spans="39:53" x14ac:dyDescent="0.2">
      <c r="AM19780" s="61"/>
      <c r="AN19780" s="61"/>
      <c r="AO19780" s="171"/>
      <c r="AP19780" s="61"/>
      <c r="AQ19780" s="61"/>
      <c r="AR19780" s="61"/>
      <c r="AS19780" s="61"/>
      <c r="AT19780" s="61"/>
      <c r="AU19780" s="61"/>
      <c r="AV19780" s="61"/>
      <c r="AW19780" s="61"/>
      <c r="AX19780" s="61"/>
      <c r="AY19780" s="61"/>
      <c r="AZ19780" s="61"/>
      <c r="BA19780" s="61"/>
    </row>
    <row r="19781" spans="39:53" x14ac:dyDescent="0.2">
      <c r="AM19781" s="61"/>
      <c r="AN19781" s="61"/>
      <c r="AO19781" s="171"/>
      <c r="AP19781" s="61"/>
      <c r="AQ19781" s="61"/>
      <c r="AR19781" s="61"/>
      <c r="AS19781" s="61"/>
      <c r="AT19781" s="61"/>
      <c r="AU19781" s="61"/>
      <c r="AV19781" s="61"/>
      <c r="AW19781" s="61"/>
      <c r="AX19781" s="61"/>
      <c r="AY19781" s="61"/>
      <c r="AZ19781" s="61"/>
      <c r="BA19781" s="61"/>
    </row>
    <row r="19782" spans="39:53" x14ac:dyDescent="0.2">
      <c r="AM19782" s="61"/>
      <c r="AN19782" s="61"/>
      <c r="AO19782" s="171"/>
      <c r="AP19782" s="61"/>
      <c r="AQ19782" s="61"/>
      <c r="AR19782" s="61"/>
      <c r="AS19782" s="61"/>
      <c r="AT19782" s="61"/>
      <c r="AU19782" s="61"/>
      <c r="AV19782" s="61"/>
      <c r="AW19782" s="61"/>
      <c r="AX19782" s="61"/>
      <c r="AY19782" s="61"/>
      <c r="AZ19782" s="61"/>
      <c r="BA19782" s="61"/>
    </row>
    <row r="19783" spans="39:53" x14ac:dyDescent="0.2">
      <c r="AM19783" s="61"/>
      <c r="AN19783" s="61"/>
      <c r="AO19783" s="171"/>
      <c r="AP19783" s="61"/>
      <c r="AQ19783" s="61"/>
      <c r="AR19783" s="61"/>
      <c r="AS19783" s="61"/>
      <c r="AT19783" s="61"/>
      <c r="AU19783" s="61"/>
      <c r="AV19783" s="61"/>
      <c r="AW19783" s="61"/>
      <c r="AX19783" s="61"/>
      <c r="AY19783" s="61"/>
      <c r="AZ19783" s="61"/>
      <c r="BA19783" s="61"/>
    </row>
    <row r="19784" spans="39:53" x14ac:dyDescent="0.2">
      <c r="AM19784" s="61"/>
      <c r="AN19784" s="61"/>
      <c r="AO19784" s="171"/>
      <c r="AP19784" s="61"/>
      <c r="AQ19784" s="61"/>
      <c r="AR19784" s="61"/>
      <c r="AS19784" s="61"/>
      <c r="AT19784" s="61"/>
      <c r="AU19784" s="61"/>
      <c r="AV19784" s="61"/>
      <c r="AW19784" s="61"/>
      <c r="AX19784" s="61"/>
      <c r="AY19784" s="61"/>
      <c r="AZ19784" s="61"/>
      <c r="BA19784" s="61"/>
    </row>
    <row r="19785" spans="39:53" x14ac:dyDescent="0.2">
      <c r="AM19785" s="61"/>
      <c r="AN19785" s="61"/>
      <c r="AO19785" s="171"/>
      <c r="AP19785" s="61"/>
      <c r="AQ19785" s="61"/>
      <c r="AR19785" s="61"/>
      <c r="AS19785" s="61"/>
      <c r="AT19785" s="61"/>
      <c r="AU19785" s="61"/>
      <c r="AV19785" s="61"/>
      <c r="AW19785" s="61"/>
      <c r="AX19785" s="61"/>
      <c r="AY19785" s="61"/>
      <c r="AZ19785" s="61"/>
      <c r="BA19785" s="61"/>
    </row>
    <row r="19786" spans="39:53" x14ac:dyDescent="0.2">
      <c r="AM19786" s="61"/>
      <c r="AN19786" s="61"/>
      <c r="AO19786" s="171"/>
      <c r="AP19786" s="61"/>
      <c r="AQ19786" s="61"/>
      <c r="AR19786" s="61"/>
      <c r="AS19786" s="61"/>
      <c r="AT19786" s="61"/>
      <c r="AU19786" s="61"/>
      <c r="AV19786" s="61"/>
      <c r="AW19786" s="61"/>
      <c r="AX19786" s="61"/>
      <c r="AY19786" s="61"/>
      <c r="AZ19786" s="61"/>
      <c r="BA19786" s="61"/>
    </row>
    <row r="19787" spans="39:53" x14ac:dyDescent="0.2">
      <c r="AM19787" s="61"/>
      <c r="AN19787" s="61"/>
      <c r="AO19787" s="171"/>
      <c r="AP19787" s="61"/>
      <c r="AQ19787" s="61"/>
      <c r="AR19787" s="61"/>
      <c r="AS19787" s="61"/>
      <c r="AT19787" s="61"/>
      <c r="AU19787" s="61"/>
      <c r="AV19787" s="61"/>
      <c r="AW19787" s="61"/>
      <c r="AX19787" s="61"/>
      <c r="AY19787" s="61"/>
      <c r="AZ19787" s="61"/>
      <c r="BA19787" s="61"/>
    </row>
    <row r="19788" spans="39:53" x14ac:dyDescent="0.2">
      <c r="AM19788" s="61"/>
      <c r="AN19788" s="61"/>
      <c r="AO19788" s="171"/>
      <c r="AP19788" s="61"/>
      <c r="AQ19788" s="61"/>
      <c r="AR19788" s="61"/>
      <c r="AS19788" s="61"/>
      <c r="AT19788" s="61"/>
      <c r="AU19788" s="61"/>
      <c r="AV19788" s="61"/>
      <c r="AW19788" s="61"/>
      <c r="AX19788" s="61"/>
      <c r="AY19788" s="61"/>
      <c r="AZ19788" s="61"/>
      <c r="BA19788" s="61"/>
    </row>
    <row r="19789" spans="39:53" x14ac:dyDescent="0.2">
      <c r="AM19789" s="61"/>
      <c r="AN19789" s="61"/>
      <c r="AO19789" s="171"/>
      <c r="AP19789" s="61"/>
      <c r="AQ19789" s="61"/>
      <c r="AR19789" s="61"/>
      <c r="AS19789" s="61"/>
      <c r="AT19789" s="61"/>
      <c r="AU19789" s="61"/>
      <c r="AV19789" s="61"/>
      <c r="AW19789" s="61"/>
      <c r="AX19789" s="61"/>
      <c r="AY19789" s="61"/>
      <c r="AZ19789" s="61"/>
      <c r="BA19789" s="61"/>
    </row>
    <row r="19790" spans="39:53" x14ac:dyDescent="0.2">
      <c r="AM19790" s="61"/>
      <c r="AN19790" s="61"/>
      <c r="AO19790" s="171"/>
      <c r="AP19790" s="61"/>
      <c r="AQ19790" s="61"/>
      <c r="AR19790" s="61"/>
      <c r="AS19790" s="61"/>
      <c r="AT19790" s="61"/>
      <c r="AU19790" s="61"/>
      <c r="AV19790" s="61"/>
      <c r="AW19790" s="61"/>
      <c r="AX19790" s="61"/>
      <c r="AY19790" s="61"/>
      <c r="AZ19790" s="61"/>
      <c r="BA19790" s="61"/>
    </row>
    <row r="19791" spans="39:53" x14ac:dyDescent="0.2">
      <c r="AM19791" s="61"/>
      <c r="AN19791" s="61"/>
      <c r="AO19791" s="171"/>
      <c r="AP19791" s="61"/>
      <c r="AQ19791" s="61"/>
      <c r="AR19791" s="61"/>
      <c r="AS19791" s="61"/>
      <c r="AT19791" s="61"/>
      <c r="AU19791" s="61"/>
      <c r="AV19791" s="61"/>
      <c r="AW19791" s="61"/>
      <c r="AX19791" s="61"/>
      <c r="AY19791" s="61"/>
      <c r="AZ19791" s="61"/>
      <c r="BA19791" s="61"/>
    </row>
    <row r="19792" spans="39:53" x14ac:dyDescent="0.2">
      <c r="AM19792" s="61"/>
      <c r="AN19792" s="61"/>
      <c r="AO19792" s="171"/>
      <c r="AP19792" s="61"/>
      <c r="AQ19792" s="61"/>
      <c r="AR19792" s="61"/>
      <c r="AS19792" s="61"/>
      <c r="AT19792" s="61"/>
      <c r="AU19792" s="61"/>
      <c r="AV19792" s="61"/>
      <c r="AW19792" s="61"/>
      <c r="AX19792" s="61"/>
      <c r="AY19792" s="61"/>
      <c r="AZ19792" s="61"/>
      <c r="BA19792" s="61"/>
    </row>
    <row r="19793" spans="39:53" x14ac:dyDescent="0.2">
      <c r="AM19793" s="61"/>
      <c r="AN19793" s="61"/>
      <c r="AO19793" s="171"/>
      <c r="AP19793" s="61"/>
      <c r="AQ19793" s="61"/>
      <c r="AR19793" s="61"/>
      <c r="AS19793" s="61"/>
      <c r="AT19793" s="61"/>
      <c r="AU19793" s="61"/>
      <c r="AV19793" s="61"/>
      <c r="AW19793" s="61"/>
      <c r="AX19793" s="61"/>
      <c r="AY19793" s="61"/>
      <c r="AZ19793" s="61"/>
      <c r="BA19793" s="61"/>
    </row>
    <row r="19794" spans="39:53" x14ac:dyDescent="0.2">
      <c r="AM19794" s="61"/>
      <c r="AN19794" s="61"/>
      <c r="AO19794" s="171"/>
      <c r="AP19794" s="61"/>
      <c r="AQ19794" s="61"/>
      <c r="AR19794" s="61"/>
      <c r="AS19794" s="61"/>
      <c r="AT19794" s="61"/>
      <c r="AU19794" s="61"/>
      <c r="AV19794" s="61"/>
      <c r="AW19794" s="61"/>
      <c r="AX19794" s="61"/>
      <c r="AY19794" s="61"/>
      <c r="AZ19794" s="61"/>
      <c r="BA19794" s="61"/>
    </row>
    <row r="19795" spans="39:53" x14ac:dyDescent="0.2">
      <c r="AM19795" s="61"/>
      <c r="AN19795" s="61"/>
      <c r="AO19795" s="171"/>
      <c r="AP19795" s="61"/>
      <c r="AQ19795" s="61"/>
      <c r="AR19795" s="61"/>
      <c r="AS19795" s="61"/>
      <c r="AT19795" s="61"/>
      <c r="AU19795" s="61"/>
      <c r="AV19795" s="61"/>
      <c r="AW19795" s="61"/>
      <c r="AX19795" s="61"/>
      <c r="AY19795" s="61"/>
      <c r="AZ19795" s="61"/>
      <c r="BA19795" s="61"/>
    </row>
    <row r="19796" spans="39:53" x14ac:dyDescent="0.2">
      <c r="AM19796" s="61"/>
      <c r="AN19796" s="61"/>
      <c r="AO19796" s="171"/>
      <c r="AP19796" s="61"/>
      <c r="AQ19796" s="61"/>
      <c r="AR19796" s="61"/>
      <c r="AS19796" s="61"/>
      <c r="AT19796" s="61"/>
      <c r="AU19796" s="61"/>
      <c r="AV19796" s="61"/>
      <c r="AW19796" s="61"/>
      <c r="AX19796" s="61"/>
      <c r="AY19796" s="61"/>
      <c r="AZ19796" s="61"/>
      <c r="BA19796" s="61"/>
    </row>
    <row r="19797" spans="39:53" x14ac:dyDescent="0.2">
      <c r="AM19797" s="61"/>
      <c r="AN19797" s="61"/>
      <c r="AO19797" s="171"/>
      <c r="AP19797" s="61"/>
      <c r="AQ19797" s="61"/>
      <c r="AR19797" s="61"/>
      <c r="AS19797" s="61"/>
      <c r="AT19797" s="61"/>
      <c r="AU19797" s="61"/>
      <c r="AV19797" s="61"/>
      <c r="AW19797" s="61"/>
      <c r="AX19797" s="61"/>
      <c r="AY19797" s="61"/>
      <c r="AZ19797" s="61"/>
      <c r="BA19797" s="61"/>
    </row>
    <row r="19798" spans="39:53" x14ac:dyDescent="0.2">
      <c r="AM19798" s="61"/>
      <c r="AN19798" s="61"/>
      <c r="AO19798" s="171"/>
      <c r="AP19798" s="61"/>
      <c r="AQ19798" s="61"/>
      <c r="AR19798" s="61"/>
      <c r="AS19798" s="61"/>
      <c r="AT19798" s="61"/>
      <c r="AU19798" s="61"/>
      <c r="AV19798" s="61"/>
      <c r="AW19798" s="61"/>
      <c r="AX19798" s="61"/>
      <c r="AY19798" s="61"/>
      <c r="AZ19798" s="61"/>
      <c r="BA19798" s="61"/>
    </row>
    <row r="19799" spans="39:53" x14ac:dyDescent="0.2">
      <c r="AM19799" s="61"/>
      <c r="AN19799" s="61"/>
      <c r="AO19799" s="171"/>
      <c r="AP19799" s="61"/>
      <c r="AQ19799" s="61"/>
      <c r="AR19799" s="61"/>
      <c r="AS19799" s="61"/>
      <c r="AT19799" s="61"/>
      <c r="AU19799" s="61"/>
      <c r="AV19799" s="61"/>
      <c r="AW19799" s="61"/>
      <c r="AX19799" s="61"/>
      <c r="AY19799" s="61"/>
      <c r="AZ19799" s="61"/>
      <c r="BA19799" s="61"/>
    </row>
    <row r="19800" spans="39:53" x14ac:dyDescent="0.2">
      <c r="AM19800" s="61"/>
      <c r="AN19800" s="61"/>
      <c r="AO19800" s="171"/>
      <c r="AP19800" s="61"/>
      <c r="AQ19800" s="61"/>
      <c r="AR19800" s="61"/>
      <c r="AS19800" s="61"/>
      <c r="AT19800" s="61"/>
      <c r="AU19800" s="61"/>
      <c r="AV19800" s="61"/>
      <c r="AW19800" s="61"/>
      <c r="AX19800" s="61"/>
      <c r="AY19800" s="61"/>
      <c r="AZ19800" s="61"/>
      <c r="BA19800" s="61"/>
    </row>
    <row r="19801" spans="39:53" x14ac:dyDescent="0.2">
      <c r="AM19801" s="61"/>
      <c r="AN19801" s="61"/>
      <c r="AO19801" s="171"/>
      <c r="AP19801" s="61"/>
      <c r="AQ19801" s="61"/>
      <c r="AR19801" s="61"/>
      <c r="AS19801" s="61"/>
      <c r="AT19801" s="61"/>
      <c r="AU19801" s="61"/>
      <c r="AV19801" s="61"/>
      <c r="AW19801" s="61"/>
      <c r="AX19801" s="61"/>
      <c r="AY19801" s="61"/>
      <c r="AZ19801" s="61"/>
      <c r="BA19801" s="61"/>
    </row>
    <row r="19802" spans="39:53" x14ac:dyDescent="0.2">
      <c r="AM19802" s="61"/>
      <c r="AN19802" s="61"/>
      <c r="AO19802" s="171"/>
      <c r="AP19802" s="61"/>
      <c r="AQ19802" s="61"/>
      <c r="AR19802" s="61"/>
      <c r="AS19802" s="61"/>
      <c r="AT19802" s="61"/>
      <c r="AU19802" s="61"/>
      <c r="AV19802" s="61"/>
      <c r="AW19802" s="61"/>
      <c r="AX19802" s="61"/>
      <c r="AY19802" s="61"/>
      <c r="AZ19802" s="61"/>
      <c r="BA19802" s="61"/>
    </row>
    <row r="19803" spans="39:53" x14ac:dyDescent="0.2">
      <c r="AM19803" s="61"/>
      <c r="AN19803" s="61"/>
      <c r="AO19803" s="171"/>
      <c r="AP19803" s="61"/>
      <c r="AQ19803" s="61"/>
      <c r="AR19803" s="61"/>
      <c r="AS19803" s="61"/>
      <c r="AT19803" s="61"/>
      <c r="AU19803" s="61"/>
      <c r="AV19803" s="61"/>
      <c r="AW19803" s="61"/>
      <c r="AX19803" s="61"/>
      <c r="AY19803" s="61"/>
      <c r="AZ19803" s="61"/>
      <c r="BA19803" s="61"/>
    </row>
    <row r="19804" spans="39:53" x14ac:dyDescent="0.2">
      <c r="AM19804" s="61"/>
      <c r="AN19804" s="61"/>
      <c r="AO19804" s="171"/>
      <c r="AP19804" s="61"/>
      <c r="AQ19804" s="61"/>
      <c r="AR19804" s="61"/>
      <c r="AS19804" s="61"/>
      <c r="AT19804" s="61"/>
      <c r="AU19804" s="61"/>
      <c r="AV19804" s="61"/>
      <c r="AW19804" s="61"/>
      <c r="AX19804" s="61"/>
      <c r="AY19804" s="61"/>
      <c r="AZ19804" s="61"/>
      <c r="BA19804" s="61"/>
    </row>
    <row r="19805" spans="39:53" x14ac:dyDescent="0.2">
      <c r="AM19805" s="61"/>
      <c r="AN19805" s="61"/>
      <c r="AO19805" s="171"/>
      <c r="AP19805" s="61"/>
      <c r="AQ19805" s="61"/>
      <c r="AR19805" s="61"/>
      <c r="AS19805" s="61"/>
      <c r="AT19805" s="61"/>
      <c r="AU19805" s="61"/>
      <c r="AV19805" s="61"/>
      <c r="AW19805" s="61"/>
      <c r="AX19805" s="61"/>
      <c r="AY19805" s="61"/>
      <c r="AZ19805" s="61"/>
      <c r="BA19805" s="61"/>
    </row>
    <row r="19806" spans="39:53" x14ac:dyDescent="0.2">
      <c r="AM19806" s="61"/>
      <c r="AN19806" s="61"/>
      <c r="AO19806" s="171"/>
      <c r="AP19806" s="61"/>
      <c r="AQ19806" s="61"/>
      <c r="AR19806" s="61"/>
      <c r="AS19806" s="61"/>
      <c r="AT19806" s="61"/>
      <c r="AU19806" s="61"/>
      <c r="AV19806" s="61"/>
      <c r="AW19806" s="61"/>
      <c r="AX19806" s="61"/>
      <c r="AY19806" s="61"/>
      <c r="AZ19806" s="61"/>
      <c r="BA19806" s="61"/>
    </row>
    <row r="19807" spans="39:53" x14ac:dyDescent="0.2">
      <c r="AM19807" s="61"/>
      <c r="AN19807" s="61"/>
      <c r="AO19807" s="171"/>
      <c r="AP19807" s="61"/>
      <c r="AQ19807" s="61"/>
      <c r="AR19807" s="61"/>
      <c r="AS19807" s="61"/>
      <c r="AT19807" s="61"/>
      <c r="AU19807" s="61"/>
      <c r="AV19807" s="61"/>
      <c r="AW19807" s="61"/>
      <c r="AX19807" s="61"/>
      <c r="AY19807" s="61"/>
      <c r="AZ19807" s="61"/>
      <c r="BA19807" s="61"/>
    </row>
    <row r="19808" spans="39:53" x14ac:dyDescent="0.2">
      <c r="AM19808" s="61"/>
      <c r="AN19808" s="61"/>
      <c r="AO19808" s="171"/>
      <c r="AP19808" s="61"/>
      <c r="AQ19808" s="61"/>
      <c r="AR19808" s="61"/>
      <c r="AS19808" s="61"/>
      <c r="AT19808" s="61"/>
      <c r="AU19808" s="61"/>
      <c r="AV19808" s="61"/>
      <c r="AW19808" s="61"/>
      <c r="AX19808" s="61"/>
      <c r="AY19808" s="61"/>
      <c r="AZ19808" s="61"/>
      <c r="BA19808" s="61"/>
    </row>
    <row r="19809" spans="39:53" x14ac:dyDescent="0.2">
      <c r="AM19809" s="61"/>
      <c r="AN19809" s="61"/>
      <c r="AO19809" s="171"/>
      <c r="AP19809" s="61"/>
      <c r="AQ19809" s="61"/>
      <c r="AR19809" s="61"/>
      <c r="AS19809" s="61"/>
      <c r="AT19809" s="61"/>
      <c r="AU19809" s="61"/>
      <c r="AV19809" s="61"/>
      <c r="AW19809" s="61"/>
      <c r="AX19809" s="61"/>
      <c r="AY19809" s="61"/>
      <c r="AZ19809" s="61"/>
      <c r="BA19809" s="61"/>
    </row>
    <row r="19810" spans="39:53" x14ac:dyDescent="0.2">
      <c r="AM19810" s="61"/>
      <c r="AN19810" s="61"/>
      <c r="AO19810" s="171"/>
      <c r="AP19810" s="61"/>
      <c r="AQ19810" s="61"/>
      <c r="AR19810" s="61"/>
      <c r="AS19810" s="61"/>
      <c r="AT19810" s="61"/>
      <c r="AU19810" s="61"/>
      <c r="AV19810" s="61"/>
      <c r="AW19810" s="61"/>
      <c r="AX19810" s="61"/>
      <c r="AY19810" s="61"/>
      <c r="AZ19810" s="61"/>
      <c r="BA19810" s="61"/>
    </row>
    <row r="19811" spans="39:53" x14ac:dyDescent="0.2">
      <c r="AM19811" s="61"/>
      <c r="AN19811" s="61"/>
      <c r="AO19811" s="171"/>
      <c r="AP19811" s="61"/>
      <c r="AQ19811" s="61"/>
      <c r="AR19811" s="61"/>
      <c r="AS19811" s="61"/>
      <c r="AT19811" s="61"/>
      <c r="AU19811" s="61"/>
      <c r="AV19811" s="61"/>
      <c r="AW19811" s="61"/>
      <c r="AX19811" s="61"/>
      <c r="AY19811" s="61"/>
      <c r="AZ19811" s="61"/>
      <c r="BA19811" s="61"/>
    </row>
    <row r="19812" spans="39:53" x14ac:dyDescent="0.2">
      <c r="AM19812" s="61"/>
      <c r="AN19812" s="61"/>
      <c r="AO19812" s="171"/>
      <c r="AP19812" s="61"/>
      <c r="AQ19812" s="61"/>
      <c r="AR19812" s="61"/>
      <c r="AS19812" s="61"/>
      <c r="AT19812" s="61"/>
      <c r="AU19812" s="61"/>
      <c r="AV19812" s="61"/>
      <c r="AW19812" s="61"/>
      <c r="AX19812" s="61"/>
      <c r="AY19812" s="61"/>
      <c r="AZ19812" s="61"/>
      <c r="BA19812" s="61"/>
    </row>
    <row r="19813" spans="39:53" x14ac:dyDescent="0.2">
      <c r="AM19813" s="61"/>
      <c r="AN19813" s="61"/>
      <c r="AO19813" s="171"/>
      <c r="AP19813" s="61"/>
      <c r="AQ19813" s="61"/>
      <c r="AR19813" s="61"/>
      <c r="AS19813" s="61"/>
      <c r="AT19813" s="61"/>
      <c r="AU19813" s="61"/>
      <c r="AV19813" s="61"/>
      <c r="AW19813" s="61"/>
      <c r="AX19813" s="61"/>
      <c r="AY19813" s="61"/>
      <c r="AZ19813" s="61"/>
      <c r="BA19813" s="61"/>
    </row>
    <row r="19814" spans="39:53" x14ac:dyDescent="0.2">
      <c r="AM19814" s="61"/>
      <c r="AN19814" s="61"/>
      <c r="AO19814" s="171"/>
      <c r="AP19814" s="61"/>
      <c r="AQ19814" s="61"/>
      <c r="AR19814" s="61"/>
      <c r="AS19814" s="61"/>
      <c r="AT19814" s="61"/>
      <c r="AU19814" s="61"/>
      <c r="AV19814" s="61"/>
      <c r="AW19814" s="61"/>
      <c r="AX19814" s="61"/>
      <c r="AY19814" s="61"/>
      <c r="AZ19814" s="61"/>
      <c r="BA19814" s="61"/>
    </row>
    <row r="19815" spans="39:53" x14ac:dyDescent="0.2">
      <c r="AM19815" s="61"/>
      <c r="AN19815" s="61"/>
      <c r="AO19815" s="171"/>
      <c r="AP19815" s="61"/>
      <c r="AQ19815" s="61"/>
      <c r="AR19815" s="61"/>
      <c r="AS19815" s="61"/>
      <c r="AT19815" s="61"/>
      <c r="AU19815" s="61"/>
      <c r="AV19815" s="61"/>
      <c r="AW19815" s="61"/>
      <c r="AX19815" s="61"/>
      <c r="AY19815" s="61"/>
      <c r="AZ19815" s="61"/>
      <c r="BA19815" s="61"/>
    </row>
    <row r="19816" spans="39:53" x14ac:dyDescent="0.2">
      <c r="AM19816" s="61"/>
      <c r="AN19816" s="61"/>
      <c r="AO19816" s="171"/>
      <c r="AP19816" s="61"/>
      <c r="AQ19816" s="61"/>
      <c r="AR19816" s="61"/>
      <c r="AS19816" s="61"/>
      <c r="AT19816" s="61"/>
      <c r="AU19816" s="61"/>
      <c r="AV19816" s="61"/>
      <c r="AW19816" s="61"/>
      <c r="AX19816" s="61"/>
      <c r="AY19816" s="61"/>
      <c r="AZ19816" s="61"/>
      <c r="BA19816" s="61"/>
    </row>
    <row r="19817" spans="39:53" x14ac:dyDescent="0.2">
      <c r="AM19817" s="61"/>
      <c r="AN19817" s="61"/>
      <c r="AO19817" s="171"/>
      <c r="AP19817" s="61"/>
      <c r="AQ19817" s="61"/>
      <c r="AR19817" s="61"/>
      <c r="AS19817" s="61"/>
      <c r="AT19817" s="61"/>
      <c r="AU19817" s="61"/>
      <c r="AV19817" s="61"/>
      <c r="AW19817" s="61"/>
      <c r="AX19817" s="61"/>
      <c r="AY19817" s="61"/>
      <c r="AZ19817" s="61"/>
      <c r="BA19817" s="61"/>
    </row>
    <row r="19818" spans="39:53" x14ac:dyDescent="0.2">
      <c r="AM19818" s="61"/>
      <c r="AN19818" s="61"/>
      <c r="AO19818" s="171"/>
      <c r="AP19818" s="61"/>
      <c r="AQ19818" s="61"/>
      <c r="AR19818" s="61"/>
      <c r="AS19818" s="61"/>
      <c r="AT19818" s="61"/>
      <c r="AU19818" s="61"/>
      <c r="AV19818" s="61"/>
      <c r="AW19818" s="61"/>
      <c r="AX19818" s="61"/>
      <c r="AY19818" s="61"/>
      <c r="AZ19818" s="61"/>
      <c r="BA19818" s="61"/>
    </row>
    <row r="19819" spans="39:53" x14ac:dyDescent="0.2">
      <c r="AM19819" s="61"/>
      <c r="AN19819" s="61"/>
      <c r="AO19819" s="171"/>
      <c r="AP19819" s="61"/>
      <c r="AQ19819" s="61"/>
      <c r="AR19819" s="61"/>
      <c r="AS19819" s="61"/>
      <c r="AT19819" s="61"/>
      <c r="AU19819" s="61"/>
      <c r="AV19819" s="61"/>
      <c r="AW19819" s="61"/>
      <c r="AX19819" s="61"/>
      <c r="AY19819" s="61"/>
      <c r="AZ19819" s="61"/>
      <c r="BA19819" s="61"/>
    </row>
    <row r="19820" spans="39:53" x14ac:dyDescent="0.2">
      <c r="AM19820" s="61"/>
      <c r="AN19820" s="61"/>
      <c r="AO19820" s="171"/>
      <c r="AP19820" s="61"/>
      <c r="AQ19820" s="61"/>
      <c r="AR19820" s="61"/>
      <c r="AS19820" s="61"/>
      <c r="AT19820" s="61"/>
      <c r="AU19820" s="61"/>
      <c r="AV19820" s="61"/>
      <c r="AW19820" s="61"/>
      <c r="AX19820" s="61"/>
      <c r="AY19820" s="61"/>
      <c r="AZ19820" s="61"/>
      <c r="BA19820" s="61"/>
    </row>
    <row r="19821" spans="39:53" x14ac:dyDescent="0.2">
      <c r="AM19821" s="61"/>
      <c r="AN19821" s="61"/>
      <c r="AO19821" s="171"/>
      <c r="AP19821" s="61"/>
      <c r="AQ19821" s="61"/>
      <c r="AR19821" s="61"/>
      <c r="AS19821" s="61"/>
      <c r="AT19821" s="61"/>
      <c r="AU19821" s="61"/>
      <c r="AV19821" s="61"/>
      <c r="AW19821" s="61"/>
      <c r="AX19821" s="61"/>
      <c r="AY19821" s="61"/>
      <c r="AZ19821" s="61"/>
      <c r="BA19821" s="61"/>
    </row>
    <row r="19822" spans="39:53" x14ac:dyDescent="0.2">
      <c r="AM19822" s="61"/>
      <c r="AN19822" s="61"/>
      <c r="AO19822" s="171"/>
      <c r="AP19822" s="61"/>
      <c r="AQ19822" s="61"/>
      <c r="AR19822" s="61"/>
      <c r="AS19822" s="61"/>
      <c r="AT19822" s="61"/>
      <c r="AU19822" s="61"/>
      <c r="AV19822" s="61"/>
      <c r="AW19822" s="61"/>
      <c r="AX19822" s="61"/>
      <c r="AY19822" s="61"/>
      <c r="AZ19822" s="61"/>
      <c r="BA19822" s="61"/>
    </row>
    <row r="19823" spans="39:53" x14ac:dyDescent="0.2">
      <c r="AM19823" s="61"/>
      <c r="AN19823" s="61"/>
      <c r="AO19823" s="171"/>
      <c r="AP19823" s="61"/>
      <c r="AQ19823" s="61"/>
      <c r="AR19823" s="61"/>
      <c r="AS19823" s="61"/>
      <c r="AT19823" s="61"/>
      <c r="AU19823" s="61"/>
      <c r="AV19823" s="61"/>
      <c r="AW19823" s="61"/>
      <c r="AX19823" s="61"/>
      <c r="AY19823" s="61"/>
      <c r="AZ19823" s="61"/>
      <c r="BA19823" s="61"/>
    </row>
    <row r="19824" spans="39:53" x14ac:dyDescent="0.2">
      <c r="AM19824" s="61"/>
      <c r="AN19824" s="61"/>
      <c r="AO19824" s="171"/>
      <c r="AP19824" s="61"/>
      <c r="AQ19824" s="61"/>
      <c r="AR19824" s="61"/>
      <c r="AS19824" s="61"/>
      <c r="AT19824" s="61"/>
      <c r="AU19824" s="61"/>
      <c r="AV19824" s="61"/>
      <c r="AW19824" s="61"/>
      <c r="AX19824" s="61"/>
      <c r="AY19824" s="61"/>
      <c r="AZ19824" s="61"/>
      <c r="BA19824" s="61"/>
    </row>
    <row r="19825" spans="39:53" x14ac:dyDescent="0.2">
      <c r="AM19825" s="61"/>
      <c r="AN19825" s="61"/>
      <c r="AO19825" s="171"/>
      <c r="AP19825" s="61"/>
      <c r="AQ19825" s="61"/>
      <c r="AR19825" s="61"/>
      <c r="AS19825" s="61"/>
      <c r="AT19825" s="61"/>
      <c r="AU19825" s="61"/>
      <c r="AV19825" s="61"/>
      <c r="AW19825" s="61"/>
      <c r="AX19825" s="61"/>
      <c r="AY19825" s="61"/>
      <c r="AZ19825" s="61"/>
      <c r="BA19825" s="61"/>
    </row>
    <row r="19826" spans="39:53" x14ac:dyDescent="0.2">
      <c r="AM19826" s="61"/>
      <c r="AN19826" s="61"/>
      <c r="AO19826" s="171"/>
      <c r="AP19826" s="61"/>
      <c r="AQ19826" s="61"/>
      <c r="AR19826" s="61"/>
      <c r="AS19826" s="61"/>
      <c r="AT19826" s="61"/>
      <c r="AU19826" s="61"/>
      <c r="AV19826" s="61"/>
      <c r="AW19826" s="61"/>
      <c r="AX19826" s="61"/>
      <c r="AY19826" s="61"/>
      <c r="AZ19826" s="61"/>
      <c r="BA19826" s="61"/>
    </row>
    <row r="19827" spans="39:53" x14ac:dyDescent="0.2">
      <c r="AM19827" s="61"/>
      <c r="AN19827" s="61"/>
      <c r="AO19827" s="171"/>
      <c r="AP19827" s="61"/>
      <c r="AQ19827" s="61"/>
      <c r="AR19827" s="61"/>
      <c r="AS19827" s="61"/>
      <c r="AT19827" s="61"/>
      <c r="AU19827" s="61"/>
      <c r="AV19827" s="61"/>
      <c r="AW19827" s="61"/>
      <c r="AX19827" s="61"/>
      <c r="AY19827" s="61"/>
      <c r="AZ19827" s="61"/>
      <c r="BA19827" s="61"/>
    </row>
    <row r="19828" spans="39:53" x14ac:dyDescent="0.2">
      <c r="AM19828" s="61"/>
      <c r="AN19828" s="61"/>
      <c r="AO19828" s="171"/>
      <c r="AP19828" s="61"/>
      <c r="AQ19828" s="61"/>
      <c r="AR19828" s="61"/>
      <c r="AS19828" s="61"/>
      <c r="AT19828" s="61"/>
      <c r="AU19828" s="61"/>
      <c r="AV19828" s="61"/>
      <c r="AW19828" s="61"/>
      <c r="AX19828" s="61"/>
      <c r="AY19828" s="61"/>
      <c r="AZ19828" s="61"/>
      <c r="BA19828" s="61"/>
    </row>
    <row r="19829" spans="39:53" x14ac:dyDescent="0.2">
      <c r="AM19829" s="61"/>
      <c r="AN19829" s="61"/>
      <c r="AO19829" s="171"/>
      <c r="AP19829" s="61"/>
      <c r="AQ19829" s="61"/>
      <c r="AR19829" s="61"/>
      <c r="AS19829" s="61"/>
      <c r="AT19829" s="61"/>
      <c r="AU19829" s="61"/>
      <c r="AV19829" s="61"/>
      <c r="AW19829" s="61"/>
      <c r="AX19829" s="61"/>
      <c r="AY19829" s="61"/>
      <c r="AZ19829" s="61"/>
      <c r="BA19829" s="61"/>
    </row>
    <row r="19830" spans="39:53" x14ac:dyDescent="0.2">
      <c r="AM19830" s="61"/>
      <c r="AN19830" s="61"/>
      <c r="AO19830" s="171"/>
      <c r="AP19830" s="61"/>
      <c r="AQ19830" s="61"/>
      <c r="AR19830" s="61"/>
      <c r="AS19830" s="61"/>
      <c r="AT19830" s="61"/>
      <c r="AU19830" s="61"/>
      <c r="AV19830" s="61"/>
      <c r="AW19830" s="61"/>
      <c r="AX19830" s="61"/>
      <c r="AY19830" s="61"/>
      <c r="AZ19830" s="61"/>
      <c r="BA19830" s="61"/>
    </row>
    <row r="19831" spans="39:53" x14ac:dyDescent="0.2">
      <c r="AM19831" s="61"/>
      <c r="AN19831" s="61"/>
      <c r="AO19831" s="171"/>
      <c r="AP19831" s="61"/>
      <c r="AQ19831" s="61"/>
      <c r="AR19831" s="61"/>
      <c r="AS19831" s="61"/>
      <c r="AT19831" s="61"/>
      <c r="AU19831" s="61"/>
      <c r="AV19831" s="61"/>
      <c r="AW19831" s="61"/>
      <c r="AX19831" s="61"/>
      <c r="AY19831" s="61"/>
      <c r="AZ19831" s="61"/>
      <c r="BA19831" s="61"/>
    </row>
    <row r="19832" spans="39:53" x14ac:dyDescent="0.2">
      <c r="AM19832" s="61"/>
      <c r="AN19832" s="61"/>
      <c r="AO19832" s="171"/>
      <c r="AP19832" s="61"/>
      <c r="AQ19832" s="61"/>
      <c r="AR19832" s="61"/>
      <c r="AS19832" s="61"/>
      <c r="AT19832" s="61"/>
      <c r="AU19832" s="61"/>
      <c r="AV19832" s="61"/>
      <c r="AW19832" s="61"/>
      <c r="AX19832" s="61"/>
      <c r="AY19832" s="61"/>
      <c r="AZ19832" s="61"/>
      <c r="BA19832" s="61"/>
    </row>
    <row r="19833" spans="39:53" x14ac:dyDescent="0.2">
      <c r="AM19833" s="61"/>
      <c r="AN19833" s="61"/>
      <c r="AO19833" s="171"/>
      <c r="AP19833" s="61"/>
      <c r="AQ19833" s="61"/>
      <c r="AR19833" s="61"/>
      <c r="AS19833" s="61"/>
      <c r="AT19833" s="61"/>
      <c r="AU19833" s="61"/>
      <c r="AV19833" s="61"/>
      <c r="AW19833" s="61"/>
      <c r="AX19833" s="61"/>
      <c r="AY19833" s="61"/>
      <c r="AZ19833" s="61"/>
      <c r="BA19833" s="61"/>
    </row>
    <row r="19834" spans="39:53" x14ac:dyDescent="0.2">
      <c r="AM19834" s="61"/>
      <c r="AN19834" s="61"/>
      <c r="AO19834" s="171"/>
      <c r="AP19834" s="61"/>
      <c r="AQ19834" s="61"/>
      <c r="AR19834" s="61"/>
      <c r="AS19834" s="61"/>
      <c r="AT19834" s="61"/>
      <c r="AU19834" s="61"/>
      <c r="AV19834" s="61"/>
      <c r="AW19834" s="61"/>
      <c r="AX19834" s="61"/>
      <c r="AY19834" s="61"/>
      <c r="AZ19834" s="61"/>
      <c r="BA19834" s="61"/>
    </row>
    <row r="19835" spans="39:53" x14ac:dyDescent="0.2">
      <c r="AM19835" s="61"/>
      <c r="AN19835" s="61"/>
      <c r="AO19835" s="171"/>
      <c r="AP19835" s="61"/>
      <c r="AQ19835" s="61"/>
      <c r="AR19835" s="61"/>
      <c r="AS19835" s="61"/>
      <c r="AT19835" s="61"/>
      <c r="AU19835" s="61"/>
      <c r="AV19835" s="61"/>
      <c r="AW19835" s="61"/>
      <c r="AX19835" s="61"/>
      <c r="AY19835" s="61"/>
      <c r="AZ19835" s="61"/>
      <c r="BA19835" s="61"/>
    </row>
    <row r="19836" spans="39:53" x14ac:dyDescent="0.2">
      <c r="AM19836" s="61"/>
      <c r="AN19836" s="61"/>
      <c r="AO19836" s="171"/>
      <c r="AP19836" s="61"/>
      <c r="AQ19836" s="61"/>
      <c r="AR19836" s="61"/>
      <c r="AS19836" s="61"/>
      <c r="AT19836" s="61"/>
      <c r="AU19836" s="61"/>
      <c r="AV19836" s="61"/>
      <c r="AW19836" s="61"/>
      <c r="AX19836" s="61"/>
      <c r="AY19836" s="61"/>
      <c r="AZ19836" s="61"/>
      <c r="BA19836" s="61"/>
    </row>
    <row r="19837" spans="39:53" x14ac:dyDescent="0.2">
      <c r="AM19837" s="61"/>
      <c r="AN19837" s="61"/>
      <c r="AO19837" s="171"/>
      <c r="AP19837" s="61"/>
      <c r="AQ19837" s="61"/>
      <c r="AR19837" s="61"/>
      <c r="AS19837" s="61"/>
      <c r="AT19837" s="61"/>
      <c r="AU19837" s="61"/>
      <c r="AV19837" s="61"/>
      <c r="AW19837" s="61"/>
      <c r="AX19837" s="61"/>
      <c r="AY19837" s="61"/>
      <c r="AZ19837" s="61"/>
      <c r="BA19837" s="61"/>
    </row>
    <row r="19838" spans="39:53" x14ac:dyDescent="0.2">
      <c r="AM19838" s="61"/>
      <c r="AN19838" s="61"/>
      <c r="AO19838" s="171"/>
      <c r="AP19838" s="61"/>
      <c r="AQ19838" s="61"/>
      <c r="AR19838" s="61"/>
      <c r="AS19838" s="61"/>
      <c r="AT19838" s="61"/>
      <c r="AU19838" s="61"/>
      <c r="AV19838" s="61"/>
      <c r="AW19838" s="61"/>
      <c r="AX19838" s="61"/>
      <c r="AY19838" s="61"/>
      <c r="AZ19838" s="61"/>
      <c r="BA19838" s="61"/>
    </row>
    <row r="19839" spans="39:53" x14ac:dyDescent="0.2">
      <c r="AM19839" s="61"/>
      <c r="AN19839" s="61"/>
      <c r="AO19839" s="171"/>
      <c r="AP19839" s="61"/>
      <c r="AQ19839" s="61"/>
      <c r="AR19839" s="61"/>
      <c r="AS19839" s="61"/>
      <c r="AT19839" s="61"/>
      <c r="AU19839" s="61"/>
      <c r="AV19839" s="61"/>
      <c r="AW19839" s="61"/>
      <c r="AX19839" s="61"/>
      <c r="AY19839" s="61"/>
      <c r="AZ19839" s="61"/>
      <c r="BA19839" s="61"/>
    </row>
    <row r="19840" spans="39:53" x14ac:dyDescent="0.2">
      <c r="AM19840" s="61"/>
      <c r="AN19840" s="61"/>
      <c r="AO19840" s="171"/>
      <c r="AP19840" s="61"/>
      <c r="AQ19840" s="61"/>
      <c r="AR19840" s="61"/>
      <c r="AS19840" s="61"/>
      <c r="AT19840" s="61"/>
      <c r="AU19840" s="61"/>
      <c r="AV19840" s="61"/>
      <c r="AW19840" s="61"/>
      <c r="AX19840" s="61"/>
      <c r="AY19840" s="61"/>
      <c r="AZ19840" s="61"/>
      <c r="BA19840" s="61"/>
    </row>
    <row r="19841" spans="39:53" x14ac:dyDescent="0.2">
      <c r="AM19841" s="61"/>
      <c r="AN19841" s="61"/>
      <c r="AO19841" s="171"/>
      <c r="AP19841" s="61"/>
      <c r="AQ19841" s="61"/>
      <c r="AR19841" s="61"/>
      <c r="AS19841" s="61"/>
      <c r="AT19841" s="61"/>
      <c r="AU19841" s="61"/>
      <c r="AV19841" s="61"/>
      <c r="AW19841" s="61"/>
      <c r="AX19841" s="61"/>
      <c r="AY19841" s="61"/>
      <c r="AZ19841" s="61"/>
      <c r="BA19841" s="61"/>
    </row>
    <row r="19842" spans="39:53" x14ac:dyDescent="0.2">
      <c r="AM19842" s="61"/>
      <c r="AN19842" s="61"/>
      <c r="AO19842" s="171"/>
      <c r="AP19842" s="61"/>
      <c r="AQ19842" s="61"/>
      <c r="AR19842" s="61"/>
      <c r="AS19842" s="61"/>
      <c r="AT19842" s="61"/>
      <c r="AU19842" s="61"/>
      <c r="AV19842" s="61"/>
      <c r="AW19842" s="61"/>
      <c r="AX19842" s="61"/>
      <c r="AY19842" s="61"/>
      <c r="AZ19842" s="61"/>
      <c r="BA19842" s="61"/>
    </row>
    <row r="19843" spans="39:53" x14ac:dyDescent="0.2">
      <c r="AM19843" s="61"/>
      <c r="AN19843" s="61"/>
      <c r="AO19843" s="171"/>
      <c r="AP19843" s="61"/>
      <c r="AQ19843" s="61"/>
      <c r="AR19843" s="61"/>
      <c r="AS19843" s="61"/>
      <c r="AT19843" s="61"/>
      <c r="AU19843" s="61"/>
      <c r="AV19843" s="61"/>
      <c r="AW19843" s="61"/>
      <c r="AX19843" s="61"/>
      <c r="AY19843" s="61"/>
      <c r="AZ19843" s="61"/>
      <c r="BA19843" s="61"/>
    </row>
    <row r="19844" spans="39:53" x14ac:dyDescent="0.2">
      <c r="AM19844" s="61"/>
      <c r="AN19844" s="61"/>
      <c r="AO19844" s="171"/>
      <c r="AP19844" s="61"/>
      <c r="AQ19844" s="61"/>
      <c r="AR19844" s="61"/>
      <c r="AS19844" s="61"/>
      <c r="AT19844" s="61"/>
      <c r="AU19844" s="61"/>
      <c r="AV19844" s="61"/>
      <c r="AW19844" s="61"/>
      <c r="AX19844" s="61"/>
      <c r="AY19844" s="61"/>
      <c r="AZ19844" s="61"/>
      <c r="BA19844" s="61"/>
    </row>
    <row r="19845" spans="39:53" x14ac:dyDescent="0.2">
      <c r="AM19845" s="61"/>
      <c r="AN19845" s="61"/>
      <c r="AO19845" s="171"/>
      <c r="AP19845" s="61"/>
      <c r="AQ19845" s="61"/>
      <c r="AR19845" s="61"/>
      <c r="AS19845" s="61"/>
      <c r="AT19845" s="61"/>
      <c r="AU19845" s="61"/>
      <c r="AV19845" s="61"/>
      <c r="AW19845" s="61"/>
      <c r="AX19845" s="61"/>
      <c r="AY19845" s="61"/>
      <c r="AZ19845" s="61"/>
      <c r="BA19845" s="61"/>
    </row>
    <row r="19846" spans="39:53" x14ac:dyDescent="0.2">
      <c r="AM19846" s="61"/>
      <c r="AN19846" s="61"/>
      <c r="AO19846" s="171"/>
      <c r="AP19846" s="61"/>
      <c r="AQ19846" s="61"/>
      <c r="AR19846" s="61"/>
      <c r="AS19846" s="61"/>
      <c r="AT19846" s="61"/>
      <c r="AU19846" s="61"/>
      <c r="AV19846" s="61"/>
      <c r="AW19846" s="61"/>
      <c r="AX19846" s="61"/>
      <c r="AY19846" s="61"/>
      <c r="AZ19846" s="61"/>
      <c r="BA19846" s="61"/>
    </row>
    <row r="19847" spans="39:53" x14ac:dyDescent="0.2">
      <c r="AM19847" s="61"/>
      <c r="AN19847" s="61"/>
      <c r="AO19847" s="171"/>
      <c r="AP19847" s="61"/>
      <c r="AQ19847" s="61"/>
      <c r="AR19847" s="61"/>
      <c r="AS19847" s="61"/>
      <c r="AT19847" s="61"/>
      <c r="AU19847" s="61"/>
      <c r="AV19847" s="61"/>
      <c r="AW19847" s="61"/>
      <c r="AX19847" s="61"/>
      <c r="AY19847" s="61"/>
      <c r="AZ19847" s="61"/>
      <c r="BA19847" s="61"/>
    </row>
    <row r="19848" spans="39:53" x14ac:dyDescent="0.2">
      <c r="AM19848" s="61"/>
      <c r="AN19848" s="61"/>
      <c r="AO19848" s="171"/>
      <c r="AP19848" s="61"/>
      <c r="AQ19848" s="61"/>
      <c r="AR19848" s="61"/>
      <c r="AS19848" s="61"/>
      <c r="AT19848" s="61"/>
      <c r="AU19848" s="61"/>
      <c r="AV19848" s="61"/>
      <c r="AW19848" s="61"/>
      <c r="AX19848" s="61"/>
      <c r="AY19848" s="61"/>
      <c r="AZ19848" s="61"/>
      <c r="BA19848" s="61"/>
    </row>
    <row r="19849" spans="39:53" x14ac:dyDescent="0.2">
      <c r="AM19849" s="61"/>
      <c r="AN19849" s="61"/>
      <c r="AO19849" s="171"/>
      <c r="AP19849" s="61"/>
      <c r="AQ19849" s="61"/>
      <c r="AR19849" s="61"/>
      <c r="AS19849" s="61"/>
      <c r="AT19849" s="61"/>
      <c r="AU19849" s="61"/>
      <c r="AV19849" s="61"/>
      <c r="AW19849" s="61"/>
      <c r="AX19849" s="61"/>
      <c r="AY19849" s="61"/>
      <c r="AZ19849" s="61"/>
      <c r="BA19849" s="61"/>
    </row>
    <row r="19850" spans="39:53" x14ac:dyDescent="0.2">
      <c r="AM19850" s="61"/>
      <c r="AN19850" s="61"/>
      <c r="AO19850" s="171"/>
      <c r="AP19850" s="61"/>
      <c r="AQ19850" s="61"/>
      <c r="AR19850" s="61"/>
      <c r="AS19850" s="61"/>
      <c r="AT19850" s="61"/>
      <c r="AU19850" s="61"/>
      <c r="AV19850" s="61"/>
      <c r="AW19850" s="61"/>
      <c r="AX19850" s="61"/>
      <c r="AY19850" s="61"/>
      <c r="AZ19850" s="61"/>
      <c r="BA19850" s="61"/>
    </row>
    <row r="19851" spans="39:53" x14ac:dyDescent="0.2">
      <c r="AM19851" s="61"/>
      <c r="AN19851" s="61"/>
      <c r="AO19851" s="171"/>
      <c r="AP19851" s="61"/>
      <c r="AQ19851" s="61"/>
      <c r="AR19851" s="61"/>
      <c r="AS19851" s="61"/>
      <c r="AT19851" s="61"/>
      <c r="AU19851" s="61"/>
      <c r="AV19851" s="61"/>
      <c r="AW19851" s="61"/>
      <c r="AX19851" s="61"/>
      <c r="AY19851" s="61"/>
      <c r="AZ19851" s="61"/>
      <c r="BA19851" s="61"/>
    </row>
    <row r="19852" spans="39:53" x14ac:dyDescent="0.2">
      <c r="AM19852" s="61"/>
      <c r="AN19852" s="61"/>
      <c r="AO19852" s="171"/>
      <c r="AP19852" s="61"/>
      <c r="AQ19852" s="61"/>
      <c r="AR19852" s="61"/>
      <c r="AS19852" s="61"/>
      <c r="AT19852" s="61"/>
      <c r="AU19852" s="61"/>
      <c r="AV19852" s="61"/>
      <c r="AW19852" s="61"/>
      <c r="AX19852" s="61"/>
      <c r="AY19852" s="61"/>
      <c r="AZ19852" s="61"/>
      <c r="BA19852" s="61"/>
    </row>
    <row r="19853" spans="39:53" x14ac:dyDescent="0.2">
      <c r="AM19853" s="61"/>
      <c r="AN19853" s="61"/>
      <c r="AO19853" s="171"/>
      <c r="AP19853" s="61"/>
      <c r="AQ19853" s="61"/>
      <c r="AR19853" s="61"/>
      <c r="AS19853" s="61"/>
      <c r="AT19853" s="61"/>
      <c r="AU19853" s="61"/>
      <c r="AV19853" s="61"/>
      <c r="AW19853" s="61"/>
      <c r="AX19853" s="61"/>
      <c r="AY19853" s="61"/>
      <c r="AZ19853" s="61"/>
      <c r="BA19853" s="61"/>
    </row>
    <row r="19854" spans="39:53" x14ac:dyDescent="0.2">
      <c r="AM19854" s="61"/>
      <c r="AN19854" s="61"/>
      <c r="AO19854" s="171"/>
      <c r="AP19854" s="61"/>
      <c r="AQ19854" s="61"/>
      <c r="AR19854" s="61"/>
      <c r="AS19854" s="61"/>
      <c r="AT19854" s="61"/>
      <c r="AU19854" s="61"/>
      <c r="AV19854" s="61"/>
      <c r="AW19854" s="61"/>
      <c r="AX19854" s="61"/>
      <c r="AY19854" s="61"/>
      <c r="AZ19854" s="61"/>
      <c r="BA19854" s="61"/>
    </row>
    <row r="19855" spans="39:53" x14ac:dyDescent="0.2">
      <c r="AM19855" s="61"/>
      <c r="AN19855" s="61"/>
      <c r="AO19855" s="171"/>
      <c r="AP19855" s="61"/>
      <c r="AQ19855" s="61"/>
      <c r="AR19855" s="61"/>
      <c r="AS19855" s="61"/>
      <c r="AT19855" s="61"/>
      <c r="AU19855" s="61"/>
      <c r="AV19855" s="61"/>
      <c r="AW19855" s="61"/>
      <c r="AX19855" s="61"/>
      <c r="AY19855" s="61"/>
      <c r="AZ19855" s="61"/>
      <c r="BA19855" s="61"/>
    </row>
    <row r="19856" spans="39:53" x14ac:dyDescent="0.2">
      <c r="AM19856" s="61"/>
      <c r="AN19856" s="61"/>
      <c r="AO19856" s="171"/>
      <c r="AP19856" s="61"/>
      <c r="AQ19856" s="61"/>
      <c r="AR19856" s="61"/>
      <c r="AS19856" s="61"/>
      <c r="AT19856" s="61"/>
      <c r="AU19856" s="61"/>
      <c r="AV19856" s="61"/>
      <c r="AW19856" s="61"/>
      <c r="AX19856" s="61"/>
      <c r="AY19856" s="61"/>
      <c r="AZ19856" s="61"/>
      <c r="BA19856" s="61"/>
    </row>
    <row r="19857" spans="39:53" x14ac:dyDescent="0.2">
      <c r="AM19857" s="61"/>
      <c r="AN19857" s="61"/>
      <c r="AO19857" s="171"/>
      <c r="AP19857" s="61"/>
      <c r="AQ19857" s="61"/>
      <c r="AR19857" s="61"/>
      <c r="AS19857" s="61"/>
      <c r="AT19857" s="61"/>
      <c r="AU19857" s="61"/>
      <c r="AV19857" s="61"/>
      <c r="AW19857" s="61"/>
      <c r="AX19857" s="61"/>
      <c r="AY19857" s="61"/>
      <c r="AZ19857" s="61"/>
      <c r="BA19857" s="61"/>
    </row>
    <row r="19858" spans="39:53" x14ac:dyDescent="0.2">
      <c r="AM19858" s="61"/>
      <c r="AN19858" s="61"/>
      <c r="AO19858" s="171"/>
      <c r="AP19858" s="61"/>
      <c r="AQ19858" s="61"/>
      <c r="AR19858" s="61"/>
      <c r="AS19858" s="61"/>
      <c r="AT19858" s="61"/>
      <c r="AU19858" s="61"/>
      <c r="AV19858" s="61"/>
      <c r="AW19858" s="61"/>
      <c r="AX19858" s="61"/>
      <c r="AY19858" s="61"/>
      <c r="AZ19858" s="61"/>
      <c r="BA19858" s="61"/>
    </row>
    <row r="19859" spans="39:53" x14ac:dyDescent="0.2">
      <c r="AM19859" s="61"/>
      <c r="AN19859" s="61"/>
      <c r="AO19859" s="171"/>
      <c r="AP19859" s="61"/>
      <c r="AQ19859" s="61"/>
      <c r="AR19859" s="61"/>
      <c r="AS19859" s="61"/>
      <c r="AT19859" s="61"/>
      <c r="AU19859" s="61"/>
      <c r="AV19859" s="61"/>
      <c r="AW19859" s="61"/>
      <c r="AX19859" s="61"/>
      <c r="AY19859" s="61"/>
      <c r="AZ19859" s="61"/>
      <c r="BA19859" s="61"/>
    </row>
    <row r="19860" spans="39:53" x14ac:dyDescent="0.2">
      <c r="AM19860" s="61"/>
      <c r="AN19860" s="61"/>
      <c r="AO19860" s="171"/>
      <c r="AP19860" s="61"/>
      <c r="AQ19860" s="61"/>
      <c r="AR19860" s="61"/>
      <c r="AS19860" s="61"/>
      <c r="AT19860" s="61"/>
      <c r="AU19860" s="61"/>
      <c r="AV19860" s="61"/>
      <c r="AW19860" s="61"/>
      <c r="AX19860" s="61"/>
      <c r="AY19860" s="61"/>
      <c r="AZ19860" s="61"/>
      <c r="BA19860" s="61"/>
    </row>
    <row r="19861" spans="39:53" x14ac:dyDescent="0.2">
      <c r="AM19861" s="61"/>
      <c r="AN19861" s="61"/>
      <c r="AO19861" s="171"/>
      <c r="AP19861" s="61"/>
      <c r="AQ19861" s="61"/>
      <c r="AR19861" s="61"/>
      <c r="AS19861" s="61"/>
      <c r="AT19861" s="61"/>
      <c r="AU19861" s="61"/>
      <c r="AV19861" s="61"/>
      <c r="AW19861" s="61"/>
      <c r="AX19861" s="61"/>
      <c r="AY19861" s="61"/>
      <c r="AZ19861" s="61"/>
      <c r="BA19861" s="61"/>
    </row>
    <row r="19862" spans="39:53" x14ac:dyDescent="0.2">
      <c r="AM19862" s="61"/>
      <c r="AN19862" s="61"/>
      <c r="AO19862" s="171"/>
      <c r="AP19862" s="61"/>
      <c r="AQ19862" s="61"/>
      <c r="AR19862" s="61"/>
      <c r="AS19862" s="61"/>
      <c r="AT19862" s="61"/>
      <c r="AU19862" s="61"/>
      <c r="AV19862" s="61"/>
      <c r="AW19862" s="61"/>
      <c r="AX19862" s="61"/>
      <c r="AY19862" s="61"/>
      <c r="AZ19862" s="61"/>
      <c r="BA19862" s="61"/>
    </row>
    <row r="19863" spans="39:53" x14ac:dyDescent="0.2">
      <c r="AM19863" s="61"/>
      <c r="AN19863" s="61"/>
      <c r="AO19863" s="171"/>
      <c r="AP19863" s="61"/>
      <c r="AQ19863" s="61"/>
      <c r="AR19863" s="61"/>
      <c r="AS19863" s="61"/>
      <c r="AT19863" s="61"/>
      <c r="AU19863" s="61"/>
      <c r="AV19863" s="61"/>
      <c r="AW19863" s="61"/>
      <c r="AX19863" s="61"/>
      <c r="AY19863" s="61"/>
      <c r="AZ19863" s="61"/>
      <c r="BA19863" s="61"/>
    </row>
    <row r="19864" spans="39:53" x14ac:dyDescent="0.2">
      <c r="AM19864" s="61"/>
      <c r="AN19864" s="61"/>
      <c r="AO19864" s="171"/>
      <c r="AP19864" s="61"/>
      <c r="AQ19864" s="61"/>
      <c r="AR19864" s="61"/>
      <c r="AS19864" s="61"/>
      <c r="AT19864" s="61"/>
      <c r="AU19864" s="61"/>
      <c r="AV19864" s="61"/>
      <c r="AW19864" s="61"/>
      <c r="AX19864" s="61"/>
      <c r="AY19864" s="61"/>
      <c r="AZ19864" s="61"/>
      <c r="BA19864" s="61"/>
    </row>
    <row r="19865" spans="39:53" x14ac:dyDescent="0.2">
      <c r="AM19865" s="61"/>
      <c r="AN19865" s="61"/>
      <c r="AO19865" s="171"/>
      <c r="AP19865" s="61"/>
      <c r="AQ19865" s="61"/>
      <c r="AR19865" s="61"/>
      <c r="AS19865" s="61"/>
      <c r="AT19865" s="61"/>
      <c r="AU19865" s="61"/>
      <c r="AV19865" s="61"/>
      <c r="AW19865" s="61"/>
      <c r="AX19865" s="61"/>
      <c r="AY19865" s="61"/>
      <c r="AZ19865" s="61"/>
      <c r="BA19865" s="61"/>
    </row>
    <row r="19866" spans="39:53" x14ac:dyDescent="0.2">
      <c r="AM19866" s="61"/>
      <c r="AN19866" s="61"/>
      <c r="AO19866" s="171"/>
      <c r="AP19866" s="61"/>
      <c r="AQ19866" s="61"/>
      <c r="AR19866" s="61"/>
      <c r="AS19866" s="61"/>
      <c r="AT19866" s="61"/>
      <c r="AU19866" s="61"/>
      <c r="AV19866" s="61"/>
      <c r="AW19866" s="61"/>
      <c r="AX19866" s="61"/>
      <c r="AY19866" s="61"/>
      <c r="AZ19866" s="61"/>
      <c r="BA19866" s="61"/>
    </row>
    <row r="19867" spans="39:53" x14ac:dyDescent="0.2">
      <c r="AM19867" s="61"/>
      <c r="AN19867" s="61"/>
      <c r="AO19867" s="171"/>
      <c r="AP19867" s="61"/>
      <c r="AQ19867" s="61"/>
      <c r="AR19867" s="61"/>
      <c r="AS19867" s="61"/>
      <c r="AT19867" s="61"/>
      <c r="AU19867" s="61"/>
      <c r="AV19867" s="61"/>
      <c r="AW19867" s="61"/>
      <c r="AX19867" s="61"/>
      <c r="AY19867" s="61"/>
      <c r="AZ19867" s="61"/>
      <c r="BA19867" s="61"/>
    </row>
    <row r="19868" spans="39:53" x14ac:dyDescent="0.2">
      <c r="AM19868" s="61"/>
      <c r="AN19868" s="61"/>
      <c r="AO19868" s="171"/>
      <c r="AP19868" s="61"/>
      <c r="AQ19868" s="61"/>
      <c r="AR19868" s="61"/>
      <c r="AS19868" s="61"/>
      <c r="AT19868" s="61"/>
      <c r="AU19868" s="61"/>
      <c r="AV19868" s="61"/>
      <c r="AW19868" s="61"/>
      <c r="AX19868" s="61"/>
      <c r="AY19868" s="61"/>
      <c r="AZ19868" s="61"/>
      <c r="BA19868" s="61"/>
    </row>
    <row r="19869" spans="39:53" x14ac:dyDescent="0.2">
      <c r="AM19869" s="61"/>
      <c r="AN19869" s="61"/>
      <c r="AO19869" s="171"/>
      <c r="AP19869" s="61"/>
      <c r="AQ19869" s="61"/>
      <c r="AR19869" s="61"/>
      <c r="AS19869" s="61"/>
      <c r="AT19869" s="61"/>
      <c r="AU19869" s="61"/>
      <c r="AV19869" s="61"/>
      <c r="AW19869" s="61"/>
      <c r="AX19869" s="61"/>
      <c r="AY19869" s="61"/>
      <c r="AZ19869" s="61"/>
      <c r="BA19869" s="61"/>
    </row>
    <row r="19870" spans="39:53" x14ac:dyDescent="0.2">
      <c r="AM19870" s="61"/>
      <c r="AN19870" s="61"/>
      <c r="AO19870" s="171"/>
      <c r="AP19870" s="61"/>
      <c r="AQ19870" s="61"/>
      <c r="AR19870" s="61"/>
      <c r="AS19870" s="61"/>
      <c r="AT19870" s="61"/>
      <c r="AU19870" s="61"/>
      <c r="AV19870" s="61"/>
      <c r="AW19870" s="61"/>
      <c r="AX19870" s="61"/>
      <c r="AY19870" s="61"/>
      <c r="AZ19870" s="61"/>
      <c r="BA19870" s="61"/>
    </row>
    <row r="19871" spans="39:53" x14ac:dyDescent="0.2">
      <c r="AM19871" s="61"/>
      <c r="AN19871" s="61"/>
      <c r="AO19871" s="171"/>
      <c r="AP19871" s="61"/>
      <c r="AQ19871" s="61"/>
      <c r="AR19871" s="61"/>
      <c r="AS19871" s="61"/>
      <c r="AT19871" s="61"/>
      <c r="AU19871" s="61"/>
      <c r="AV19871" s="61"/>
      <c r="AW19871" s="61"/>
      <c r="AX19871" s="61"/>
      <c r="AY19871" s="61"/>
      <c r="AZ19871" s="61"/>
      <c r="BA19871" s="61"/>
    </row>
    <row r="19872" spans="39:53" x14ac:dyDescent="0.2">
      <c r="AM19872" s="61"/>
      <c r="AN19872" s="61"/>
      <c r="AO19872" s="171"/>
      <c r="AP19872" s="61"/>
      <c r="AQ19872" s="61"/>
      <c r="AR19872" s="61"/>
      <c r="AS19872" s="61"/>
      <c r="AT19872" s="61"/>
      <c r="AU19872" s="61"/>
      <c r="AV19872" s="61"/>
      <c r="AW19872" s="61"/>
      <c r="AX19872" s="61"/>
      <c r="AY19872" s="61"/>
      <c r="AZ19872" s="61"/>
      <c r="BA19872" s="61"/>
    </row>
    <row r="19873" spans="39:53" x14ac:dyDescent="0.2">
      <c r="AM19873" s="61"/>
      <c r="AN19873" s="61"/>
      <c r="AO19873" s="171"/>
      <c r="AP19873" s="61"/>
      <c r="AQ19873" s="61"/>
      <c r="AR19873" s="61"/>
      <c r="AS19873" s="61"/>
      <c r="AT19873" s="61"/>
      <c r="AU19873" s="61"/>
      <c r="AV19873" s="61"/>
      <c r="AW19873" s="61"/>
      <c r="AX19873" s="61"/>
      <c r="AY19873" s="61"/>
      <c r="AZ19873" s="61"/>
      <c r="BA19873" s="61"/>
    </row>
    <row r="19874" spans="39:53" x14ac:dyDescent="0.2">
      <c r="AM19874" s="61"/>
      <c r="AN19874" s="61"/>
      <c r="AO19874" s="171"/>
      <c r="AP19874" s="61"/>
      <c r="AQ19874" s="61"/>
      <c r="AR19874" s="61"/>
      <c r="AS19874" s="61"/>
      <c r="AT19874" s="61"/>
      <c r="AU19874" s="61"/>
      <c r="AV19874" s="61"/>
      <c r="AW19874" s="61"/>
      <c r="AX19874" s="61"/>
      <c r="AY19874" s="61"/>
      <c r="AZ19874" s="61"/>
      <c r="BA19874" s="61"/>
    </row>
    <row r="19875" spans="39:53" x14ac:dyDescent="0.2">
      <c r="AM19875" s="61"/>
      <c r="AN19875" s="61"/>
      <c r="AO19875" s="171"/>
      <c r="AP19875" s="61"/>
      <c r="AQ19875" s="61"/>
      <c r="AR19875" s="61"/>
      <c r="AS19875" s="61"/>
      <c r="AT19875" s="61"/>
      <c r="AU19875" s="61"/>
      <c r="AV19875" s="61"/>
      <c r="AW19875" s="61"/>
      <c r="AX19875" s="61"/>
      <c r="AY19875" s="61"/>
      <c r="AZ19875" s="61"/>
      <c r="BA19875" s="61"/>
    </row>
    <row r="19876" spans="39:53" x14ac:dyDescent="0.2">
      <c r="AM19876" s="61"/>
      <c r="AN19876" s="61"/>
      <c r="AO19876" s="171"/>
      <c r="AP19876" s="61"/>
      <c r="AQ19876" s="61"/>
      <c r="AR19876" s="61"/>
      <c r="AS19876" s="61"/>
      <c r="AT19876" s="61"/>
      <c r="AU19876" s="61"/>
      <c r="AV19876" s="61"/>
      <c r="AW19876" s="61"/>
      <c r="AX19876" s="61"/>
      <c r="AY19876" s="61"/>
      <c r="AZ19876" s="61"/>
      <c r="BA19876" s="61"/>
    </row>
    <row r="19877" spans="39:53" x14ac:dyDescent="0.2">
      <c r="AM19877" s="61"/>
      <c r="AN19877" s="61"/>
      <c r="AO19877" s="171"/>
      <c r="AP19877" s="61"/>
      <c r="AQ19877" s="61"/>
      <c r="AR19877" s="61"/>
      <c r="AS19877" s="61"/>
      <c r="AT19877" s="61"/>
      <c r="AU19877" s="61"/>
      <c r="AV19877" s="61"/>
      <c r="AW19877" s="61"/>
      <c r="AX19877" s="61"/>
      <c r="AY19877" s="61"/>
      <c r="AZ19877" s="61"/>
      <c r="BA19877" s="61"/>
    </row>
    <row r="19878" spans="39:53" x14ac:dyDescent="0.2">
      <c r="AM19878" s="61"/>
      <c r="AN19878" s="61"/>
      <c r="AO19878" s="171"/>
      <c r="AP19878" s="61"/>
      <c r="AQ19878" s="61"/>
      <c r="AR19878" s="61"/>
      <c r="AS19878" s="61"/>
      <c r="AT19878" s="61"/>
      <c r="AU19878" s="61"/>
      <c r="AV19878" s="61"/>
      <c r="AW19878" s="61"/>
      <c r="AX19878" s="61"/>
      <c r="AY19878" s="61"/>
      <c r="AZ19878" s="61"/>
      <c r="BA19878" s="61"/>
    </row>
    <row r="19879" spans="39:53" x14ac:dyDescent="0.2">
      <c r="AM19879" s="61"/>
      <c r="AN19879" s="61"/>
      <c r="AO19879" s="171"/>
      <c r="AP19879" s="61"/>
      <c r="AQ19879" s="61"/>
      <c r="AR19879" s="61"/>
      <c r="AS19879" s="61"/>
      <c r="AT19879" s="61"/>
      <c r="AU19879" s="61"/>
      <c r="AV19879" s="61"/>
      <c r="AW19879" s="61"/>
      <c r="AX19879" s="61"/>
      <c r="AY19879" s="61"/>
      <c r="AZ19879" s="61"/>
      <c r="BA19879" s="61"/>
    </row>
    <row r="19880" spans="39:53" x14ac:dyDescent="0.2">
      <c r="AM19880" s="61"/>
      <c r="AN19880" s="61"/>
      <c r="AO19880" s="171"/>
      <c r="AP19880" s="61"/>
      <c r="AQ19880" s="61"/>
      <c r="AR19880" s="61"/>
      <c r="AS19880" s="61"/>
      <c r="AT19880" s="61"/>
      <c r="AU19880" s="61"/>
      <c r="AV19880" s="61"/>
      <c r="AW19880" s="61"/>
      <c r="AX19880" s="61"/>
      <c r="AY19880" s="61"/>
      <c r="AZ19880" s="61"/>
      <c r="BA19880" s="61"/>
    </row>
    <row r="19881" spans="39:53" x14ac:dyDescent="0.2">
      <c r="AM19881" s="61"/>
      <c r="AN19881" s="61"/>
      <c r="AO19881" s="171"/>
      <c r="AP19881" s="61"/>
      <c r="AQ19881" s="61"/>
      <c r="AR19881" s="61"/>
      <c r="AS19881" s="61"/>
      <c r="AT19881" s="61"/>
      <c r="AU19881" s="61"/>
      <c r="AV19881" s="61"/>
      <c r="AW19881" s="61"/>
      <c r="AX19881" s="61"/>
      <c r="AY19881" s="61"/>
      <c r="AZ19881" s="61"/>
      <c r="BA19881" s="61"/>
    </row>
    <row r="19882" spans="39:53" x14ac:dyDescent="0.2">
      <c r="AM19882" s="61"/>
      <c r="AN19882" s="61"/>
      <c r="AO19882" s="171"/>
      <c r="AP19882" s="61"/>
      <c r="AQ19882" s="61"/>
      <c r="AR19882" s="61"/>
      <c r="AS19882" s="61"/>
      <c r="AT19882" s="61"/>
      <c r="AU19882" s="61"/>
      <c r="AV19882" s="61"/>
      <c r="AW19882" s="61"/>
      <c r="AX19882" s="61"/>
      <c r="AY19882" s="61"/>
      <c r="AZ19882" s="61"/>
      <c r="BA19882" s="61"/>
    </row>
    <row r="19883" spans="39:53" x14ac:dyDescent="0.2">
      <c r="AM19883" s="61"/>
      <c r="AN19883" s="61"/>
      <c r="AO19883" s="171"/>
      <c r="AP19883" s="61"/>
      <c r="AQ19883" s="61"/>
      <c r="AR19883" s="61"/>
      <c r="AS19883" s="61"/>
      <c r="AT19883" s="61"/>
      <c r="AU19883" s="61"/>
      <c r="AV19883" s="61"/>
      <c r="AW19883" s="61"/>
      <c r="AX19883" s="61"/>
      <c r="AY19883" s="61"/>
      <c r="AZ19883" s="61"/>
      <c r="BA19883" s="61"/>
    </row>
    <row r="19884" spans="39:53" x14ac:dyDescent="0.2">
      <c r="AM19884" s="61"/>
      <c r="AN19884" s="61"/>
      <c r="AO19884" s="171"/>
      <c r="AP19884" s="61"/>
      <c r="AQ19884" s="61"/>
      <c r="AR19884" s="61"/>
      <c r="AS19884" s="61"/>
      <c r="AT19884" s="61"/>
      <c r="AU19884" s="61"/>
      <c r="AV19884" s="61"/>
      <c r="AW19884" s="61"/>
      <c r="AX19884" s="61"/>
      <c r="AY19884" s="61"/>
      <c r="AZ19884" s="61"/>
      <c r="BA19884" s="61"/>
    </row>
    <row r="19885" spans="39:53" x14ac:dyDescent="0.2">
      <c r="AM19885" s="61"/>
      <c r="AN19885" s="61"/>
      <c r="AO19885" s="171"/>
      <c r="AP19885" s="61"/>
      <c r="AQ19885" s="61"/>
      <c r="AR19885" s="61"/>
      <c r="AS19885" s="61"/>
      <c r="AT19885" s="61"/>
      <c r="AU19885" s="61"/>
      <c r="AV19885" s="61"/>
      <c r="AW19885" s="61"/>
      <c r="AX19885" s="61"/>
      <c r="AY19885" s="61"/>
      <c r="AZ19885" s="61"/>
      <c r="BA19885" s="61"/>
    </row>
    <row r="19886" spans="39:53" x14ac:dyDescent="0.2">
      <c r="AM19886" s="61"/>
      <c r="AN19886" s="61"/>
      <c r="AO19886" s="171"/>
      <c r="AP19886" s="61"/>
      <c r="AQ19886" s="61"/>
      <c r="AR19886" s="61"/>
      <c r="AS19886" s="61"/>
      <c r="AT19886" s="61"/>
      <c r="AU19886" s="61"/>
      <c r="AV19886" s="61"/>
      <c r="AW19886" s="61"/>
      <c r="AX19886" s="61"/>
      <c r="AY19886" s="61"/>
      <c r="AZ19886" s="61"/>
      <c r="BA19886" s="61"/>
    </row>
    <row r="19887" spans="39:53" x14ac:dyDescent="0.2">
      <c r="AM19887" s="61"/>
      <c r="AN19887" s="61"/>
      <c r="AO19887" s="171"/>
      <c r="AP19887" s="61"/>
      <c r="AQ19887" s="61"/>
      <c r="AR19887" s="61"/>
      <c r="AS19887" s="61"/>
      <c r="AT19887" s="61"/>
      <c r="AU19887" s="61"/>
      <c r="AV19887" s="61"/>
      <c r="AW19887" s="61"/>
      <c r="AX19887" s="61"/>
      <c r="AY19887" s="61"/>
      <c r="AZ19887" s="61"/>
      <c r="BA19887" s="61"/>
    </row>
    <row r="19888" spans="39:53" x14ac:dyDescent="0.2">
      <c r="AM19888" s="61"/>
      <c r="AN19888" s="61"/>
      <c r="AO19888" s="171"/>
      <c r="AP19888" s="61"/>
      <c r="AQ19888" s="61"/>
      <c r="AR19888" s="61"/>
      <c r="AS19888" s="61"/>
      <c r="AT19888" s="61"/>
      <c r="AU19888" s="61"/>
      <c r="AV19888" s="61"/>
      <c r="AW19888" s="61"/>
      <c r="AX19888" s="61"/>
      <c r="AY19888" s="61"/>
      <c r="AZ19888" s="61"/>
      <c r="BA19888" s="61"/>
    </row>
    <row r="19889" spans="39:53" x14ac:dyDescent="0.2">
      <c r="AM19889" s="61"/>
      <c r="AN19889" s="61"/>
      <c r="AO19889" s="171"/>
      <c r="AP19889" s="61"/>
      <c r="AQ19889" s="61"/>
      <c r="AR19889" s="61"/>
      <c r="AS19889" s="61"/>
      <c r="AT19889" s="61"/>
      <c r="AU19889" s="61"/>
      <c r="AV19889" s="61"/>
      <c r="AW19889" s="61"/>
      <c r="AX19889" s="61"/>
      <c r="AY19889" s="61"/>
      <c r="AZ19889" s="61"/>
      <c r="BA19889" s="61"/>
    </row>
    <row r="19890" spans="39:53" x14ac:dyDescent="0.2">
      <c r="AM19890" s="61"/>
      <c r="AN19890" s="61"/>
      <c r="AO19890" s="171"/>
      <c r="AP19890" s="61"/>
      <c r="AQ19890" s="61"/>
      <c r="AR19890" s="61"/>
      <c r="AS19890" s="61"/>
      <c r="AT19890" s="61"/>
      <c r="AU19890" s="61"/>
      <c r="AV19890" s="61"/>
      <c r="AW19890" s="61"/>
      <c r="AX19890" s="61"/>
      <c r="AY19890" s="61"/>
      <c r="AZ19890" s="61"/>
      <c r="BA19890" s="61"/>
    </row>
    <row r="19891" spans="39:53" x14ac:dyDescent="0.2">
      <c r="AM19891" s="61"/>
      <c r="AN19891" s="61"/>
      <c r="AO19891" s="171"/>
      <c r="AP19891" s="61"/>
      <c r="AQ19891" s="61"/>
      <c r="AR19891" s="61"/>
      <c r="AS19891" s="61"/>
      <c r="AT19891" s="61"/>
      <c r="AU19891" s="61"/>
      <c r="AV19891" s="61"/>
      <c r="AW19891" s="61"/>
      <c r="AX19891" s="61"/>
      <c r="AY19891" s="61"/>
      <c r="AZ19891" s="61"/>
      <c r="BA19891" s="61"/>
    </row>
    <row r="19892" spans="39:53" x14ac:dyDescent="0.2">
      <c r="AM19892" s="61"/>
      <c r="AN19892" s="61"/>
      <c r="AO19892" s="171"/>
      <c r="AP19892" s="61"/>
      <c r="AQ19892" s="61"/>
      <c r="AR19892" s="61"/>
      <c r="AS19892" s="61"/>
      <c r="AT19892" s="61"/>
      <c r="AU19892" s="61"/>
      <c r="AV19892" s="61"/>
      <c r="AW19892" s="61"/>
      <c r="AX19892" s="61"/>
      <c r="AY19892" s="61"/>
      <c r="AZ19892" s="61"/>
      <c r="BA19892" s="61"/>
    </row>
    <row r="19893" spans="39:53" x14ac:dyDescent="0.2">
      <c r="AM19893" s="61"/>
      <c r="AN19893" s="61"/>
      <c r="AO19893" s="171"/>
      <c r="AP19893" s="61"/>
      <c r="AQ19893" s="61"/>
      <c r="AR19893" s="61"/>
      <c r="AS19893" s="61"/>
      <c r="AT19893" s="61"/>
      <c r="AU19893" s="61"/>
      <c r="AV19893" s="61"/>
      <c r="AW19893" s="61"/>
      <c r="AX19893" s="61"/>
      <c r="AY19893" s="61"/>
      <c r="AZ19893" s="61"/>
      <c r="BA19893" s="61"/>
    </row>
    <row r="19894" spans="39:53" x14ac:dyDescent="0.2">
      <c r="AM19894" s="61"/>
      <c r="AN19894" s="61"/>
      <c r="AO19894" s="171"/>
      <c r="AP19894" s="61"/>
      <c r="AQ19894" s="61"/>
      <c r="AR19894" s="61"/>
      <c r="AS19894" s="61"/>
      <c r="AT19894" s="61"/>
      <c r="AU19894" s="61"/>
      <c r="AV19894" s="61"/>
      <c r="AW19894" s="61"/>
      <c r="AX19894" s="61"/>
      <c r="AY19894" s="61"/>
      <c r="AZ19894" s="61"/>
      <c r="BA19894" s="61"/>
    </row>
    <row r="19895" spans="39:53" x14ac:dyDescent="0.2">
      <c r="AM19895" s="61"/>
      <c r="AN19895" s="61"/>
      <c r="AO19895" s="171"/>
      <c r="AP19895" s="61"/>
      <c r="AQ19895" s="61"/>
      <c r="AR19895" s="61"/>
      <c r="AS19895" s="61"/>
      <c r="AT19895" s="61"/>
      <c r="AU19895" s="61"/>
      <c r="AV19895" s="61"/>
      <c r="AW19895" s="61"/>
      <c r="AX19895" s="61"/>
      <c r="AY19895" s="61"/>
      <c r="AZ19895" s="61"/>
      <c r="BA19895" s="61"/>
    </row>
    <row r="19896" spans="39:53" x14ac:dyDescent="0.2">
      <c r="AM19896" s="61"/>
      <c r="AN19896" s="61"/>
      <c r="AO19896" s="171"/>
      <c r="AP19896" s="61"/>
      <c r="AQ19896" s="61"/>
      <c r="AR19896" s="61"/>
      <c r="AS19896" s="61"/>
      <c r="AT19896" s="61"/>
      <c r="AU19896" s="61"/>
      <c r="AV19896" s="61"/>
      <c r="AW19896" s="61"/>
      <c r="AX19896" s="61"/>
      <c r="AY19896" s="61"/>
      <c r="AZ19896" s="61"/>
      <c r="BA19896" s="61"/>
    </row>
    <row r="19897" spans="39:53" x14ac:dyDescent="0.2">
      <c r="AM19897" s="61"/>
      <c r="AN19897" s="61"/>
      <c r="AO19897" s="171"/>
      <c r="AP19897" s="61"/>
      <c r="AQ19897" s="61"/>
      <c r="AR19897" s="61"/>
      <c r="AS19897" s="61"/>
      <c r="AT19897" s="61"/>
      <c r="AU19897" s="61"/>
      <c r="AV19897" s="61"/>
      <c r="AW19897" s="61"/>
      <c r="AX19897" s="61"/>
      <c r="AY19897" s="61"/>
      <c r="AZ19897" s="61"/>
      <c r="BA19897" s="61"/>
    </row>
    <row r="19898" spans="39:53" x14ac:dyDescent="0.2">
      <c r="AM19898" s="61"/>
      <c r="AN19898" s="61"/>
      <c r="AO19898" s="171"/>
      <c r="AP19898" s="61"/>
      <c r="AQ19898" s="61"/>
      <c r="AR19898" s="61"/>
      <c r="AS19898" s="61"/>
      <c r="AT19898" s="61"/>
      <c r="AU19898" s="61"/>
      <c r="AV19898" s="61"/>
      <c r="AW19898" s="61"/>
      <c r="AX19898" s="61"/>
      <c r="AY19898" s="61"/>
      <c r="AZ19898" s="61"/>
      <c r="BA19898" s="61"/>
    </row>
    <row r="19899" spans="39:53" x14ac:dyDescent="0.2">
      <c r="AM19899" s="61"/>
      <c r="AN19899" s="61"/>
      <c r="AO19899" s="171"/>
      <c r="AP19899" s="61"/>
      <c r="AQ19899" s="61"/>
      <c r="AR19899" s="61"/>
      <c r="AS19899" s="61"/>
      <c r="AT19899" s="61"/>
      <c r="AU19899" s="61"/>
      <c r="AV19899" s="61"/>
      <c r="AW19899" s="61"/>
      <c r="AX19899" s="61"/>
      <c r="AY19899" s="61"/>
      <c r="AZ19899" s="61"/>
      <c r="BA19899" s="61"/>
    </row>
    <row r="19900" spans="39:53" x14ac:dyDescent="0.2">
      <c r="AM19900" s="61"/>
      <c r="AN19900" s="61"/>
      <c r="AO19900" s="171"/>
      <c r="AP19900" s="61"/>
      <c r="AQ19900" s="61"/>
      <c r="AR19900" s="61"/>
      <c r="AS19900" s="61"/>
      <c r="AT19900" s="61"/>
      <c r="AU19900" s="61"/>
      <c r="AV19900" s="61"/>
      <c r="AW19900" s="61"/>
      <c r="AX19900" s="61"/>
      <c r="AY19900" s="61"/>
      <c r="AZ19900" s="61"/>
      <c r="BA19900" s="61"/>
    </row>
    <row r="19901" spans="39:53" x14ac:dyDescent="0.2">
      <c r="AM19901" s="61"/>
      <c r="AN19901" s="61"/>
      <c r="AO19901" s="171"/>
      <c r="AP19901" s="61"/>
      <c r="AQ19901" s="61"/>
      <c r="AR19901" s="61"/>
      <c r="AS19901" s="61"/>
      <c r="AT19901" s="61"/>
      <c r="AU19901" s="61"/>
      <c r="AV19901" s="61"/>
      <c r="AW19901" s="61"/>
      <c r="AX19901" s="61"/>
      <c r="AY19901" s="61"/>
      <c r="AZ19901" s="61"/>
      <c r="BA19901" s="61"/>
    </row>
    <row r="19902" spans="39:53" x14ac:dyDescent="0.2">
      <c r="AM19902" s="61"/>
      <c r="AN19902" s="61"/>
      <c r="AO19902" s="171"/>
      <c r="AP19902" s="61"/>
      <c r="AQ19902" s="61"/>
      <c r="AR19902" s="61"/>
      <c r="AS19902" s="61"/>
      <c r="AT19902" s="61"/>
      <c r="AU19902" s="61"/>
      <c r="AV19902" s="61"/>
      <c r="AW19902" s="61"/>
      <c r="AX19902" s="61"/>
      <c r="AY19902" s="61"/>
      <c r="AZ19902" s="61"/>
      <c r="BA19902" s="61"/>
    </row>
    <row r="19903" spans="39:53" x14ac:dyDescent="0.2">
      <c r="AM19903" s="61"/>
      <c r="AN19903" s="61"/>
      <c r="AO19903" s="171"/>
      <c r="AP19903" s="61"/>
      <c r="AQ19903" s="61"/>
      <c r="AR19903" s="61"/>
      <c r="AS19903" s="61"/>
      <c r="AT19903" s="61"/>
      <c r="AU19903" s="61"/>
      <c r="AV19903" s="61"/>
      <c r="AW19903" s="61"/>
      <c r="AX19903" s="61"/>
      <c r="AY19903" s="61"/>
      <c r="AZ19903" s="61"/>
      <c r="BA19903" s="61"/>
    </row>
    <row r="19904" spans="39:53" x14ac:dyDescent="0.2">
      <c r="AM19904" s="61"/>
      <c r="AN19904" s="61"/>
      <c r="AO19904" s="171"/>
      <c r="AP19904" s="61"/>
      <c r="AQ19904" s="61"/>
      <c r="AR19904" s="61"/>
      <c r="AS19904" s="61"/>
      <c r="AT19904" s="61"/>
      <c r="AU19904" s="61"/>
      <c r="AV19904" s="61"/>
      <c r="AW19904" s="61"/>
      <c r="AX19904" s="61"/>
      <c r="AY19904" s="61"/>
      <c r="AZ19904" s="61"/>
      <c r="BA19904" s="61"/>
    </row>
    <row r="19905" spans="39:53" x14ac:dyDescent="0.2">
      <c r="AM19905" s="61"/>
      <c r="AN19905" s="61"/>
      <c r="AO19905" s="171"/>
      <c r="AP19905" s="61"/>
      <c r="AQ19905" s="61"/>
      <c r="AR19905" s="61"/>
      <c r="AS19905" s="61"/>
      <c r="AT19905" s="61"/>
      <c r="AU19905" s="61"/>
      <c r="AV19905" s="61"/>
      <c r="AW19905" s="61"/>
      <c r="AX19905" s="61"/>
      <c r="AY19905" s="61"/>
      <c r="AZ19905" s="61"/>
      <c r="BA19905" s="61"/>
    </row>
    <row r="19906" spans="39:53" x14ac:dyDescent="0.2">
      <c r="AM19906" s="61"/>
      <c r="AN19906" s="61"/>
      <c r="AO19906" s="171"/>
      <c r="AP19906" s="61"/>
      <c r="AQ19906" s="61"/>
      <c r="AR19906" s="61"/>
      <c r="AS19906" s="61"/>
      <c r="AT19906" s="61"/>
      <c r="AU19906" s="61"/>
      <c r="AV19906" s="61"/>
      <c r="AW19906" s="61"/>
      <c r="AX19906" s="61"/>
      <c r="AY19906" s="61"/>
      <c r="AZ19906" s="61"/>
      <c r="BA19906" s="61"/>
    </row>
    <row r="19907" spans="39:53" x14ac:dyDescent="0.2">
      <c r="AM19907" s="61"/>
      <c r="AN19907" s="61"/>
      <c r="AO19907" s="171"/>
      <c r="AP19907" s="61"/>
      <c r="AQ19907" s="61"/>
      <c r="AR19907" s="61"/>
      <c r="AS19907" s="61"/>
      <c r="AT19907" s="61"/>
      <c r="AU19907" s="61"/>
      <c r="AV19907" s="61"/>
      <c r="AW19907" s="61"/>
      <c r="AX19907" s="61"/>
      <c r="AY19907" s="61"/>
      <c r="AZ19907" s="61"/>
      <c r="BA19907" s="61"/>
    </row>
    <row r="19908" spans="39:53" x14ac:dyDescent="0.2">
      <c r="AM19908" s="61"/>
      <c r="AN19908" s="61"/>
      <c r="AO19908" s="171"/>
      <c r="AP19908" s="61"/>
      <c r="AQ19908" s="61"/>
      <c r="AR19908" s="61"/>
      <c r="AS19908" s="61"/>
      <c r="AT19908" s="61"/>
      <c r="AU19908" s="61"/>
      <c r="AV19908" s="61"/>
      <c r="AW19908" s="61"/>
      <c r="AX19908" s="61"/>
      <c r="AY19908" s="61"/>
      <c r="AZ19908" s="61"/>
      <c r="BA19908" s="61"/>
    </row>
    <row r="19909" spans="39:53" x14ac:dyDescent="0.2">
      <c r="AM19909" s="61"/>
      <c r="AN19909" s="61"/>
      <c r="AO19909" s="171"/>
      <c r="AP19909" s="61"/>
      <c r="AQ19909" s="61"/>
      <c r="AR19909" s="61"/>
      <c r="AS19909" s="61"/>
      <c r="AT19909" s="61"/>
      <c r="AU19909" s="61"/>
      <c r="AV19909" s="61"/>
      <c r="AW19909" s="61"/>
      <c r="AX19909" s="61"/>
      <c r="AY19909" s="61"/>
      <c r="AZ19909" s="61"/>
      <c r="BA19909" s="61"/>
    </row>
    <row r="19910" spans="39:53" x14ac:dyDescent="0.2">
      <c r="AM19910" s="61"/>
      <c r="AN19910" s="61"/>
      <c r="AO19910" s="171"/>
      <c r="AP19910" s="61"/>
      <c r="AQ19910" s="61"/>
      <c r="AR19910" s="61"/>
      <c r="AS19910" s="61"/>
      <c r="AT19910" s="61"/>
      <c r="AU19910" s="61"/>
      <c r="AV19910" s="61"/>
      <c r="AW19910" s="61"/>
      <c r="AX19910" s="61"/>
      <c r="AY19910" s="61"/>
      <c r="AZ19910" s="61"/>
      <c r="BA19910" s="61"/>
    </row>
    <row r="19911" spans="39:53" x14ac:dyDescent="0.2">
      <c r="AM19911" s="61"/>
      <c r="AN19911" s="61"/>
      <c r="AO19911" s="171"/>
      <c r="AP19911" s="61"/>
      <c r="AQ19911" s="61"/>
      <c r="AR19911" s="61"/>
      <c r="AS19911" s="61"/>
      <c r="AT19911" s="61"/>
      <c r="AU19911" s="61"/>
      <c r="AV19911" s="61"/>
      <c r="AW19911" s="61"/>
      <c r="AX19911" s="61"/>
      <c r="AY19911" s="61"/>
      <c r="AZ19911" s="61"/>
      <c r="BA19911" s="61"/>
    </row>
    <row r="19912" spans="39:53" x14ac:dyDescent="0.2">
      <c r="AM19912" s="61"/>
      <c r="AN19912" s="61"/>
      <c r="AO19912" s="171"/>
      <c r="AP19912" s="61"/>
      <c r="AQ19912" s="61"/>
      <c r="AR19912" s="61"/>
      <c r="AS19912" s="61"/>
      <c r="AT19912" s="61"/>
      <c r="AU19912" s="61"/>
      <c r="AV19912" s="61"/>
      <c r="AW19912" s="61"/>
      <c r="AX19912" s="61"/>
      <c r="AY19912" s="61"/>
      <c r="AZ19912" s="61"/>
      <c r="BA19912" s="61"/>
    </row>
    <row r="19913" spans="39:53" x14ac:dyDescent="0.2">
      <c r="AM19913" s="61"/>
      <c r="AN19913" s="61"/>
      <c r="AO19913" s="171"/>
      <c r="AP19913" s="61"/>
      <c r="AQ19913" s="61"/>
      <c r="AR19913" s="61"/>
      <c r="AS19913" s="61"/>
      <c r="AT19913" s="61"/>
      <c r="AU19913" s="61"/>
      <c r="AV19913" s="61"/>
      <c r="AW19913" s="61"/>
      <c r="AX19913" s="61"/>
      <c r="AY19913" s="61"/>
      <c r="AZ19913" s="61"/>
      <c r="BA19913" s="61"/>
    </row>
    <row r="19914" spans="39:53" x14ac:dyDescent="0.2">
      <c r="AM19914" s="61"/>
      <c r="AN19914" s="61"/>
      <c r="AO19914" s="171"/>
      <c r="AP19914" s="61"/>
      <c r="AQ19914" s="61"/>
      <c r="AR19914" s="61"/>
      <c r="AS19914" s="61"/>
      <c r="AT19914" s="61"/>
      <c r="AU19914" s="61"/>
      <c r="AV19914" s="61"/>
      <c r="AW19914" s="61"/>
      <c r="AX19914" s="61"/>
      <c r="AY19914" s="61"/>
      <c r="AZ19914" s="61"/>
      <c r="BA19914" s="61"/>
    </row>
    <row r="19915" spans="39:53" x14ac:dyDescent="0.2">
      <c r="AM19915" s="61"/>
      <c r="AN19915" s="61"/>
      <c r="AO19915" s="171"/>
      <c r="AP19915" s="61"/>
      <c r="AQ19915" s="61"/>
      <c r="AR19915" s="61"/>
      <c r="AS19915" s="61"/>
      <c r="AT19915" s="61"/>
      <c r="AU19915" s="61"/>
      <c r="AV19915" s="61"/>
      <c r="AW19915" s="61"/>
      <c r="AX19915" s="61"/>
      <c r="AY19915" s="61"/>
      <c r="AZ19915" s="61"/>
      <c r="BA19915" s="61"/>
    </row>
    <row r="19916" spans="39:53" x14ac:dyDescent="0.2">
      <c r="AM19916" s="61"/>
      <c r="AN19916" s="61"/>
      <c r="AO19916" s="171"/>
      <c r="AP19916" s="61"/>
      <c r="AQ19916" s="61"/>
      <c r="AR19916" s="61"/>
      <c r="AS19916" s="61"/>
      <c r="AT19916" s="61"/>
      <c r="AU19916" s="61"/>
      <c r="AV19916" s="61"/>
      <c r="AW19916" s="61"/>
      <c r="AX19916" s="61"/>
      <c r="AY19916" s="61"/>
      <c r="AZ19916" s="61"/>
      <c r="BA19916" s="61"/>
    </row>
    <row r="19917" spans="39:53" x14ac:dyDescent="0.2">
      <c r="AM19917" s="61"/>
      <c r="AN19917" s="61"/>
      <c r="AO19917" s="171"/>
      <c r="AP19917" s="61"/>
      <c r="AQ19917" s="61"/>
      <c r="AR19917" s="61"/>
      <c r="AS19917" s="61"/>
      <c r="AT19917" s="61"/>
      <c r="AU19917" s="61"/>
      <c r="AV19917" s="61"/>
      <c r="AW19917" s="61"/>
      <c r="AX19917" s="61"/>
      <c r="AY19917" s="61"/>
      <c r="AZ19917" s="61"/>
      <c r="BA19917" s="61"/>
    </row>
    <row r="19918" spans="39:53" x14ac:dyDescent="0.2">
      <c r="AM19918" s="61"/>
      <c r="AN19918" s="61"/>
      <c r="AO19918" s="171"/>
      <c r="AP19918" s="61"/>
      <c r="AQ19918" s="61"/>
      <c r="AR19918" s="61"/>
      <c r="AS19918" s="61"/>
      <c r="AT19918" s="61"/>
      <c r="AU19918" s="61"/>
      <c r="AV19918" s="61"/>
      <c r="AW19918" s="61"/>
      <c r="AX19918" s="61"/>
      <c r="AY19918" s="61"/>
      <c r="AZ19918" s="61"/>
      <c r="BA19918" s="61"/>
    </row>
    <row r="19919" spans="39:53" x14ac:dyDescent="0.2">
      <c r="AM19919" s="61"/>
      <c r="AN19919" s="61"/>
      <c r="AO19919" s="171"/>
      <c r="AP19919" s="61"/>
      <c r="AQ19919" s="61"/>
      <c r="AR19919" s="61"/>
      <c r="AS19919" s="61"/>
      <c r="AT19919" s="61"/>
      <c r="AU19919" s="61"/>
      <c r="AV19919" s="61"/>
      <c r="AW19919" s="61"/>
      <c r="AX19919" s="61"/>
      <c r="AY19919" s="61"/>
      <c r="AZ19919" s="61"/>
      <c r="BA19919" s="61"/>
    </row>
    <row r="19920" spans="39:53" x14ac:dyDescent="0.2">
      <c r="AM19920" s="61"/>
      <c r="AN19920" s="61"/>
      <c r="AO19920" s="171"/>
      <c r="AP19920" s="61"/>
      <c r="AQ19920" s="61"/>
      <c r="AR19920" s="61"/>
      <c r="AS19920" s="61"/>
      <c r="AT19920" s="61"/>
      <c r="AU19920" s="61"/>
      <c r="AV19920" s="61"/>
      <c r="AW19920" s="61"/>
      <c r="AX19920" s="61"/>
      <c r="AY19920" s="61"/>
      <c r="AZ19920" s="61"/>
      <c r="BA19920" s="61"/>
    </row>
    <row r="19921" spans="39:53" x14ac:dyDescent="0.2">
      <c r="AM19921" s="61"/>
      <c r="AN19921" s="61"/>
      <c r="AO19921" s="171"/>
      <c r="AP19921" s="61"/>
      <c r="AQ19921" s="61"/>
      <c r="AR19921" s="61"/>
      <c r="AS19921" s="61"/>
      <c r="AT19921" s="61"/>
      <c r="AU19921" s="61"/>
      <c r="AV19921" s="61"/>
      <c r="AW19921" s="61"/>
      <c r="AX19921" s="61"/>
      <c r="AY19921" s="61"/>
      <c r="AZ19921" s="61"/>
      <c r="BA19921" s="61"/>
    </row>
    <row r="19922" spans="39:53" x14ac:dyDescent="0.2">
      <c r="AM19922" s="61"/>
      <c r="AN19922" s="61"/>
      <c r="AO19922" s="171"/>
      <c r="AP19922" s="61"/>
      <c r="AQ19922" s="61"/>
      <c r="AR19922" s="61"/>
      <c r="AS19922" s="61"/>
      <c r="AT19922" s="61"/>
      <c r="AU19922" s="61"/>
      <c r="AV19922" s="61"/>
      <c r="AW19922" s="61"/>
      <c r="AX19922" s="61"/>
      <c r="AY19922" s="61"/>
      <c r="AZ19922" s="61"/>
      <c r="BA19922" s="61"/>
    </row>
    <row r="19923" spans="39:53" x14ac:dyDescent="0.2">
      <c r="AM19923" s="61"/>
      <c r="AN19923" s="61"/>
      <c r="AO19923" s="171"/>
      <c r="AP19923" s="61"/>
      <c r="AQ19923" s="61"/>
      <c r="AR19923" s="61"/>
      <c r="AS19923" s="61"/>
      <c r="AT19923" s="61"/>
      <c r="AU19923" s="61"/>
      <c r="AV19923" s="61"/>
      <c r="AW19923" s="61"/>
      <c r="AX19923" s="61"/>
      <c r="AY19923" s="61"/>
      <c r="AZ19923" s="61"/>
      <c r="BA19923" s="61"/>
    </row>
    <row r="19924" spans="39:53" x14ac:dyDescent="0.2">
      <c r="AM19924" s="61"/>
      <c r="AN19924" s="61"/>
      <c r="AO19924" s="171"/>
      <c r="AP19924" s="61"/>
      <c r="AQ19924" s="61"/>
      <c r="AR19924" s="61"/>
      <c r="AS19924" s="61"/>
      <c r="AT19924" s="61"/>
      <c r="AU19924" s="61"/>
      <c r="AV19924" s="61"/>
      <c r="AW19924" s="61"/>
      <c r="AX19924" s="61"/>
      <c r="AY19924" s="61"/>
      <c r="AZ19924" s="61"/>
      <c r="BA19924" s="61"/>
    </row>
    <row r="19925" spans="39:53" x14ac:dyDescent="0.2">
      <c r="AM19925" s="61"/>
      <c r="AN19925" s="61"/>
      <c r="AO19925" s="171"/>
      <c r="AP19925" s="61"/>
      <c r="AQ19925" s="61"/>
      <c r="AR19925" s="61"/>
      <c r="AS19925" s="61"/>
      <c r="AT19925" s="61"/>
      <c r="AU19925" s="61"/>
      <c r="AV19925" s="61"/>
      <c r="AW19925" s="61"/>
      <c r="AX19925" s="61"/>
      <c r="AY19925" s="61"/>
      <c r="AZ19925" s="61"/>
      <c r="BA19925" s="61"/>
    </row>
    <row r="19926" spans="39:53" x14ac:dyDescent="0.2">
      <c r="AM19926" s="61"/>
      <c r="AN19926" s="61"/>
      <c r="AO19926" s="171"/>
      <c r="AP19926" s="61"/>
      <c r="AQ19926" s="61"/>
      <c r="AR19926" s="61"/>
      <c r="AS19926" s="61"/>
      <c r="AT19926" s="61"/>
      <c r="AU19926" s="61"/>
      <c r="AV19926" s="61"/>
      <c r="AW19926" s="61"/>
      <c r="AX19926" s="61"/>
      <c r="AY19926" s="61"/>
      <c r="AZ19926" s="61"/>
      <c r="BA19926" s="61"/>
    </row>
    <row r="19927" spans="39:53" x14ac:dyDescent="0.2">
      <c r="AM19927" s="61"/>
      <c r="AN19927" s="61"/>
      <c r="AO19927" s="171"/>
      <c r="AP19927" s="61"/>
      <c r="AQ19927" s="61"/>
      <c r="AR19927" s="61"/>
      <c r="AS19927" s="61"/>
      <c r="AT19927" s="61"/>
      <c r="AU19927" s="61"/>
      <c r="AV19927" s="61"/>
      <c r="AW19927" s="61"/>
      <c r="AX19927" s="61"/>
      <c r="AY19927" s="61"/>
      <c r="AZ19927" s="61"/>
      <c r="BA19927" s="61"/>
    </row>
    <row r="19928" spans="39:53" x14ac:dyDescent="0.2">
      <c r="AM19928" s="61"/>
      <c r="AN19928" s="61"/>
      <c r="AO19928" s="171"/>
      <c r="AP19928" s="61"/>
      <c r="AQ19928" s="61"/>
      <c r="AR19928" s="61"/>
      <c r="AS19928" s="61"/>
      <c r="AT19928" s="61"/>
      <c r="AU19928" s="61"/>
      <c r="AV19928" s="61"/>
      <c r="AW19928" s="61"/>
      <c r="AX19928" s="61"/>
      <c r="AY19928" s="61"/>
      <c r="AZ19928" s="61"/>
      <c r="BA19928" s="61"/>
    </row>
    <row r="19929" spans="39:53" x14ac:dyDescent="0.2">
      <c r="AM19929" s="61"/>
      <c r="AN19929" s="61"/>
      <c r="AO19929" s="171"/>
      <c r="AP19929" s="61"/>
      <c r="AQ19929" s="61"/>
      <c r="AR19929" s="61"/>
      <c r="AS19929" s="61"/>
      <c r="AT19929" s="61"/>
      <c r="AU19929" s="61"/>
      <c r="AV19929" s="61"/>
      <c r="AW19929" s="61"/>
      <c r="AX19929" s="61"/>
      <c r="AY19929" s="61"/>
      <c r="AZ19929" s="61"/>
      <c r="BA19929" s="61"/>
    </row>
    <row r="19930" spans="39:53" x14ac:dyDescent="0.2">
      <c r="AM19930" s="61"/>
      <c r="AN19930" s="61"/>
      <c r="AO19930" s="171"/>
      <c r="AP19930" s="61"/>
      <c r="AQ19930" s="61"/>
      <c r="AR19930" s="61"/>
      <c r="AS19930" s="61"/>
      <c r="AT19930" s="61"/>
      <c r="AU19930" s="61"/>
      <c r="AV19930" s="61"/>
      <c r="AW19930" s="61"/>
      <c r="AX19930" s="61"/>
      <c r="AY19930" s="61"/>
      <c r="AZ19930" s="61"/>
      <c r="BA19930" s="61"/>
    </row>
    <row r="19931" spans="39:53" x14ac:dyDescent="0.2">
      <c r="AM19931" s="61"/>
      <c r="AN19931" s="61"/>
      <c r="AO19931" s="171"/>
      <c r="AP19931" s="61"/>
      <c r="AQ19931" s="61"/>
      <c r="AR19931" s="61"/>
      <c r="AS19931" s="61"/>
      <c r="AT19931" s="61"/>
      <c r="AU19931" s="61"/>
      <c r="AV19931" s="61"/>
      <c r="AW19931" s="61"/>
      <c r="AX19931" s="61"/>
      <c r="AY19931" s="61"/>
      <c r="AZ19931" s="61"/>
      <c r="BA19931" s="61"/>
    </row>
    <row r="19932" spans="39:53" x14ac:dyDescent="0.2">
      <c r="AM19932" s="61"/>
      <c r="AN19932" s="61"/>
      <c r="AO19932" s="171"/>
      <c r="AP19932" s="61"/>
      <c r="AQ19932" s="61"/>
      <c r="AR19932" s="61"/>
      <c r="AS19932" s="61"/>
      <c r="AT19932" s="61"/>
      <c r="AU19932" s="61"/>
      <c r="AV19932" s="61"/>
      <c r="AW19932" s="61"/>
      <c r="AX19932" s="61"/>
      <c r="AY19932" s="61"/>
      <c r="AZ19932" s="61"/>
      <c r="BA19932" s="61"/>
    </row>
    <row r="19933" spans="39:53" x14ac:dyDescent="0.2">
      <c r="AM19933" s="61"/>
      <c r="AN19933" s="61"/>
      <c r="AO19933" s="171"/>
      <c r="AP19933" s="61"/>
      <c r="AQ19933" s="61"/>
      <c r="AR19933" s="61"/>
      <c r="AS19933" s="61"/>
      <c r="AT19933" s="61"/>
      <c r="AU19933" s="61"/>
      <c r="AV19933" s="61"/>
      <c r="AW19933" s="61"/>
      <c r="AX19933" s="61"/>
      <c r="AY19933" s="61"/>
      <c r="AZ19933" s="61"/>
      <c r="BA19933" s="61"/>
    </row>
    <row r="19934" spans="39:53" x14ac:dyDescent="0.2">
      <c r="AM19934" s="61"/>
      <c r="AN19934" s="61"/>
      <c r="AO19934" s="171"/>
      <c r="AP19934" s="61"/>
      <c r="AQ19934" s="61"/>
      <c r="AR19934" s="61"/>
      <c r="AS19934" s="61"/>
      <c r="AT19934" s="61"/>
      <c r="AU19934" s="61"/>
      <c r="AV19934" s="61"/>
      <c r="AW19934" s="61"/>
      <c r="AX19934" s="61"/>
      <c r="AY19934" s="61"/>
      <c r="AZ19934" s="61"/>
      <c r="BA19934" s="61"/>
    </row>
    <row r="19935" spans="39:53" x14ac:dyDescent="0.2">
      <c r="AM19935" s="61"/>
      <c r="AN19935" s="61"/>
      <c r="AO19935" s="171"/>
      <c r="AP19935" s="61"/>
      <c r="AQ19935" s="61"/>
      <c r="AR19935" s="61"/>
      <c r="AS19935" s="61"/>
      <c r="AT19935" s="61"/>
      <c r="AU19935" s="61"/>
      <c r="AV19935" s="61"/>
      <c r="AW19935" s="61"/>
      <c r="AX19935" s="61"/>
      <c r="AY19935" s="61"/>
      <c r="AZ19935" s="61"/>
      <c r="BA19935" s="61"/>
    </row>
    <row r="19936" spans="39:53" x14ac:dyDescent="0.2">
      <c r="AM19936" s="61"/>
      <c r="AN19936" s="61"/>
      <c r="AO19936" s="171"/>
      <c r="AP19936" s="61"/>
      <c r="AQ19936" s="61"/>
      <c r="AR19936" s="61"/>
      <c r="AS19936" s="61"/>
      <c r="AT19936" s="61"/>
      <c r="AU19936" s="61"/>
      <c r="AV19936" s="61"/>
      <c r="AW19936" s="61"/>
      <c r="AX19936" s="61"/>
      <c r="AY19936" s="61"/>
      <c r="AZ19936" s="61"/>
      <c r="BA19936" s="61"/>
    </row>
    <row r="19937" spans="39:53" x14ac:dyDescent="0.2">
      <c r="AM19937" s="61"/>
      <c r="AN19937" s="61"/>
      <c r="AO19937" s="171"/>
      <c r="AP19937" s="61"/>
      <c r="AQ19937" s="61"/>
      <c r="AR19937" s="61"/>
      <c r="AS19937" s="61"/>
      <c r="AT19937" s="61"/>
      <c r="AU19937" s="61"/>
      <c r="AV19937" s="61"/>
      <c r="AW19937" s="61"/>
      <c r="AX19937" s="61"/>
      <c r="AY19937" s="61"/>
      <c r="AZ19937" s="61"/>
      <c r="BA19937" s="61"/>
    </row>
    <row r="19938" spans="39:53" x14ac:dyDescent="0.2">
      <c r="AM19938" s="61"/>
      <c r="AN19938" s="61"/>
      <c r="AO19938" s="171"/>
      <c r="AP19938" s="61"/>
      <c r="AQ19938" s="61"/>
      <c r="AR19938" s="61"/>
      <c r="AS19938" s="61"/>
      <c r="AT19938" s="61"/>
      <c r="AU19938" s="61"/>
      <c r="AV19938" s="61"/>
      <c r="AW19938" s="61"/>
      <c r="AX19938" s="61"/>
      <c r="AY19938" s="61"/>
      <c r="AZ19938" s="61"/>
      <c r="BA19938" s="61"/>
    </row>
    <row r="19939" spans="39:53" x14ac:dyDescent="0.2">
      <c r="AM19939" s="61"/>
      <c r="AN19939" s="61"/>
      <c r="AO19939" s="171"/>
      <c r="AP19939" s="61"/>
      <c r="AQ19939" s="61"/>
      <c r="AR19939" s="61"/>
      <c r="AS19939" s="61"/>
      <c r="AT19939" s="61"/>
      <c r="AU19939" s="61"/>
      <c r="AV19939" s="61"/>
      <c r="AW19939" s="61"/>
      <c r="AX19939" s="61"/>
      <c r="AY19939" s="61"/>
      <c r="AZ19939" s="61"/>
      <c r="BA19939" s="61"/>
    </row>
    <row r="19940" spans="39:53" x14ac:dyDescent="0.2">
      <c r="AM19940" s="61"/>
      <c r="AN19940" s="61"/>
      <c r="AO19940" s="171"/>
      <c r="AP19940" s="61"/>
      <c r="AQ19940" s="61"/>
      <c r="AR19940" s="61"/>
      <c r="AS19940" s="61"/>
      <c r="AT19940" s="61"/>
      <c r="AU19940" s="61"/>
      <c r="AV19940" s="61"/>
      <c r="AW19940" s="61"/>
      <c r="AX19940" s="61"/>
      <c r="AY19940" s="61"/>
      <c r="AZ19940" s="61"/>
      <c r="BA19940" s="61"/>
    </row>
    <row r="19941" spans="39:53" x14ac:dyDescent="0.2">
      <c r="AM19941" s="61"/>
      <c r="AN19941" s="61"/>
      <c r="AO19941" s="171"/>
      <c r="AP19941" s="61"/>
      <c r="AQ19941" s="61"/>
      <c r="AR19941" s="61"/>
      <c r="AS19941" s="61"/>
      <c r="AT19941" s="61"/>
      <c r="AU19941" s="61"/>
      <c r="AV19941" s="61"/>
      <c r="AW19941" s="61"/>
      <c r="AX19941" s="61"/>
      <c r="AY19941" s="61"/>
      <c r="AZ19941" s="61"/>
      <c r="BA19941" s="61"/>
    </row>
    <row r="19942" spans="39:53" x14ac:dyDescent="0.2">
      <c r="AM19942" s="61"/>
      <c r="AN19942" s="61"/>
      <c r="AO19942" s="171"/>
      <c r="AP19942" s="61"/>
      <c r="AQ19942" s="61"/>
      <c r="AR19942" s="61"/>
      <c r="AS19942" s="61"/>
      <c r="AT19942" s="61"/>
      <c r="AU19942" s="61"/>
      <c r="AV19942" s="61"/>
      <c r="AW19942" s="61"/>
      <c r="AX19942" s="61"/>
      <c r="AY19942" s="61"/>
      <c r="AZ19942" s="61"/>
      <c r="BA19942" s="61"/>
    </row>
    <row r="19943" spans="39:53" x14ac:dyDescent="0.2">
      <c r="AM19943" s="61"/>
      <c r="AN19943" s="61"/>
      <c r="AO19943" s="171"/>
      <c r="AP19943" s="61"/>
      <c r="AQ19943" s="61"/>
      <c r="AR19943" s="61"/>
      <c r="AS19943" s="61"/>
      <c r="AT19943" s="61"/>
      <c r="AU19943" s="61"/>
      <c r="AV19943" s="61"/>
      <c r="AW19943" s="61"/>
      <c r="AX19943" s="61"/>
      <c r="AY19943" s="61"/>
      <c r="AZ19943" s="61"/>
      <c r="BA19943" s="61"/>
    </row>
    <row r="19944" spans="39:53" x14ac:dyDescent="0.2">
      <c r="AM19944" s="61"/>
      <c r="AN19944" s="61"/>
      <c r="AO19944" s="171"/>
      <c r="AP19944" s="61"/>
      <c r="AQ19944" s="61"/>
      <c r="AR19944" s="61"/>
      <c r="AS19944" s="61"/>
      <c r="AT19944" s="61"/>
      <c r="AU19944" s="61"/>
      <c r="AV19944" s="61"/>
      <c r="AW19944" s="61"/>
      <c r="AX19944" s="61"/>
      <c r="AY19944" s="61"/>
      <c r="AZ19944" s="61"/>
      <c r="BA19944" s="61"/>
    </row>
    <row r="19945" spans="39:53" x14ac:dyDescent="0.2">
      <c r="AM19945" s="61"/>
      <c r="AN19945" s="61"/>
      <c r="AO19945" s="171"/>
      <c r="AP19945" s="61"/>
      <c r="AQ19945" s="61"/>
      <c r="AR19945" s="61"/>
      <c r="AS19945" s="61"/>
      <c r="AT19945" s="61"/>
      <c r="AU19945" s="61"/>
      <c r="AV19945" s="61"/>
      <c r="AW19945" s="61"/>
      <c r="AX19945" s="61"/>
      <c r="AY19945" s="61"/>
      <c r="AZ19945" s="61"/>
      <c r="BA19945" s="61"/>
    </row>
    <row r="19946" spans="39:53" x14ac:dyDescent="0.2">
      <c r="AM19946" s="61"/>
      <c r="AN19946" s="61"/>
      <c r="AO19946" s="171"/>
      <c r="AP19946" s="61"/>
      <c r="AQ19946" s="61"/>
      <c r="AR19946" s="61"/>
      <c r="AS19946" s="61"/>
      <c r="AT19946" s="61"/>
      <c r="AU19946" s="61"/>
      <c r="AV19946" s="61"/>
      <c r="AW19946" s="61"/>
      <c r="AX19946" s="61"/>
      <c r="AY19946" s="61"/>
      <c r="AZ19946" s="61"/>
      <c r="BA19946" s="61"/>
    </row>
    <row r="19947" spans="39:53" x14ac:dyDescent="0.2">
      <c r="AM19947" s="61"/>
      <c r="AN19947" s="61"/>
      <c r="AO19947" s="171"/>
      <c r="AP19947" s="61"/>
      <c r="AQ19947" s="61"/>
      <c r="AR19947" s="61"/>
      <c r="AS19947" s="61"/>
      <c r="AT19947" s="61"/>
      <c r="AU19947" s="61"/>
      <c r="AV19947" s="61"/>
      <c r="AW19947" s="61"/>
      <c r="AX19947" s="61"/>
      <c r="AY19947" s="61"/>
      <c r="AZ19947" s="61"/>
      <c r="BA19947" s="61"/>
    </row>
    <row r="19948" spans="39:53" x14ac:dyDescent="0.2">
      <c r="AM19948" s="61"/>
      <c r="AN19948" s="61"/>
      <c r="AO19948" s="171"/>
      <c r="AP19948" s="61"/>
      <c r="AQ19948" s="61"/>
      <c r="AR19948" s="61"/>
      <c r="AS19948" s="61"/>
      <c r="AT19948" s="61"/>
      <c r="AU19948" s="61"/>
      <c r="AV19948" s="61"/>
      <c r="AW19948" s="61"/>
      <c r="AX19948" s="61"/>
      <c r="AY19948" s="61"/>
      <c r="AZ19948" s="61"/>
      <c r="BA19948" s="61"/>
    </row>
    <row r="19949" spans="39:53" x14ac:dyDescent="0.2">
      <c r="AM19949" s="61"/>
      <c r="AN19949" s="61"/>
      <c r="AO19949" s="171"/>
      <c r="AP19949" s="61"/>
      <c r="AQ19949" s="61"/>
      <c r="AR19949" s="61"/>
      <c r="AS19949" s="61"/>
      <c r="AT19949" s="61"/>
      <c r="AU19949" s="61"/>
      <c r="AV19949" s="61"/>
      <c r="AW19949" s="61"/>
      <c r="AX19949" s="61"/>
      <c r="AY19949" s="61"/>
      <c r="AZ19949" s="61"/>
      <c r="BA19949" s="61"/>
    </row>
    <row r="19950" spans="39:53" x14ac:dyDescent="0.2">
      <c r="AM19950" s="61"/>
      <c r="AN19950" s="61"/>
      <c r="AO19950" s="171"/>
      <c r="AP19950" s="61"/>
      <c r="AQ19950" s="61"/>
      <c r="AR19950" s="61"/>
      <c r="AS19950" s="61"/>
      <c r="AT19950" s="61"/>
      <c r="AU19950" s="61"/>
      <c r="AV19950" s="61"/>
      <c r="AW19950" s="61"/>
      <c r="AX19950" s="61"/>
      <c r="AY19950" s="61"/>
      <c r="AZ19950" s="61"/>
      <c r="BA19950" s="61"/>
    </row>
    <row r="19951" spans="39:53" x14ac:dyDescent="0.2">
      <c r="AM19951" s="61"/>
      <c r="AN19951" s="61"/>
      <c r="AO19951" s="171"/>
      <c r="AP19951" s="61"/>
      <c r="AQ19951" s="61"/>
      <c r="AR19951" s="61"/>
      <c r="AS19951" s="61"/>
      <c r="AT19951" s="61"/>
      <c r="AU19951" s="61"/>
      <c r="AV19951" s="61"/>
      <c r="AW19951" s="61"/>
      <c r="AX19951" s="61"/>
      <c r="AY19951" s="61"/>
      <c r="AZ19951" s="61"/>
      <c r="BA19951" s="61"/>
    </row>
    <row r="19952" spans="39:53" x14ac:dyDescent="0.2">
      <c r="AM19952" s="61"/>
      <c r="AN19952" s="61"/>
      <c r="AO19952" s="171"/>
      <c r="AP19952" s="61"/>
      <c r="AQ19952" s="61"/>
      <c r="AR19952" s="61"/>
      <c r="AS19952" s="61"/>
      <c r="AT19952" s="61"/>
      <c r="AU19952" s="61"/>
      <c r="AV19952" s="61"/>
      <c r="AW19952" s="61"/>
      <c r="AX19952" s="61"/>
      <c r="AY19952" s="61"/>
      <c r="AZ19952" s="61"/>
      <c r="BA19952" s="61"/>
    </row>
    <row r="19953" spans="39:53" x14ac:dyDescent="0.2">
      <c r="AM19953" s="61"/>
      <c r="AN19953" s="61"/>
      <c r="AO19953" s="171"/>
      <c r="AP19953" s="61"/>
      <c r="AQ19953" s="61"/>
      <c r="AR19953" s="61"/>
      <c r="AS19953" s="61"/>
      <c r="AT19953" s="61"/>
      <c r="AU19953" s="61"/>
      <c r="AV19953" s="61"/>
      <c r="AW19953" s="61"/>
      <c r="AX19953" s="61"/>
      <c r="AY19953" s="61"/>
      <c r="AZ19953" s="61"/>
      <c r="BA19953" s="61"/>
    </row>
    <row r="19954" spans="39:53" x14ac:dyDescent="0.2">
      <c r="AM19954" s="61"/>
      <c r="AN19954" s="61"/>
      <c r="AO19954" s="171"/>
      <c r="AP19954" s="61"/>
      <c r="AQ19954" s="61"/>
      <c r="AR19954" s="61"/>
      <c r="AS19954" s="61"/>
      <c r="AT19954" s="61"/>
      <c r="AU19954" s="61"/>
      <c r="AV19954" s="61"/>
      <c r="AW19954" s="61"/>
      <c r="AX19954" s="61"/>
      <c r="AY19954" s="61"/>
      <c r="AZ19954" s="61"/>
      <c r="BA19954" s="61"/>
    </row>
    <row r="19955" spans="39:53" x14ac:dyDescent="0.2">
      <c r="AM19955" s="61"/>
      <c r="AN19955" s="61"/>
      <c r="AO19955" s="171"/>
      <c r="AP19955" s="61"/>
      <c r="AQ19955" s="61"/>
      <c r="AR19955" s="61"/>
      <c r="AS19955" s="61"/>
      <c r="AT19955" s="61"/>
      <c r="AU19955" s="61"/>
      <c r="AV19955" s="61"/>
      <c r="AW19955" s="61"/>
      <c r="AX19955" s="61"/>
      <c r="AY19955" s="61"/>
      <c r="AZ19955" s="61"/>
      <c r="BA19955" s="61"/>
    </row>
    <row r="19956" spans="39:53" x14ac:dyDescent="0.2">
      <c r="AM19956" s="61"/>
      <c r="AN19956" s="61"/>
      <c r="AO19956" s="171"/>
      <c r="AP19956" s="61"/>
      <c r="AQ19956" s="61"/>
      <c r="AR19956" s="61"/>
      <c r="AS19956" s="61"/>
      <c r="AT19956" s="61"/>
      <c r="AU19956" s="61"/>
      <c r="AV19956" s="61"/>
      <c r="AW19956" s="61"/>
      <c r="AX19956" s="61"/>
      <c r="AY19956" s="61"/>
      <c r="AZ19956" s="61"/>
      <c r="BA19956" s="61"/>
    </row>
    <row r="19957" spans="39:53" x14ac:dyDescent="0.2">
      <c r="AM19957" s="61"/>
      <c r="AN19957" s="61"/>
      <c r="AO19957" s="171"/>
      <c r="AP19957" s="61"/>
      <c r="AQ19957" s="61"/>
      <c r="AR19957" s="61"/>
      <c r="AS19957" s="61"/>
      <c r="AT19957" s="61"/>
      <c r="AU19957" s="61"/>
      <c r="AV19957" s="61"/>
      <c r="AW19957" s="61"/>
      <c r="AX19957" s="61"/>
      <c r="AY19957" s="61"/>
      <c r="AZ19957" s="61"/>
      <c r="BA19957" s="61"/>
    </row>
    <row r="19958" spans="39:53" x14ac:dyDescent="0.2">
      <c r="AM19958" s="61"/>
      <c r="AN19958" s="61"/>
      <c r="AO19958" s="171"/>
      <c r="AP19958" s="61"/>
      <c r="AQ19958" s="61"/>
      <c r="AR19958" s="61"/>
      <c r="AS19958" s="61"/>
      <c r="AT19958" s="61"/>
      <c r="AU19958" s="61"/>
      <c r="AV19958" s="61"/>
      <c r="AW19958" s="61"/>
      <c r="AX19958" s="61"/>
      <c r="AY19958" s="61"/>
      <c r="AZ19958" s="61"/>
      <c r="BA19958" s="61"/>
    </row>
    <row r="19959" spans="39:53" x14ac:dyDescent="0.2">
      <c r="AM19959" s="61"/>
      <c r="AN19959" s="61"/>
      <c r="AO19959" s="171"/>
      <c r="AP19959" s="61"/>
      <c r="AQ19959" s="61"/>
      <c r="AR19959" s="61"/>
      <c r="AS19959" s="61"/>
      <c r="AT19959" s="61"/>
      <c r="AU19959" s="61"/>
      <c r="AV19959" s="61"/>
      <c r="AW19959" s="61"/>
      <c r="AX19959" s="61"/>
      <c r="AY19959" s="61"/>
      <c r="AZ19959" s="61"/>
      <c r="BA19959" s="61"/>
    </row>
    <row r="19960" spans="39:53" x14ac:dyDescent="0.2">
      <c r="AM19960" s="61"/>
      <c r="AN19960" s="61"/>
      <c r="AO19960" s="171"/>
      <c r="AP19960" s="61"/>
      <c r="AQ19960" s="61"/>
      <c r="AR19960" s="61"/>
      <c r="AS19960" s="61"/>
      <c r="AT19960" s="61"/>
      <c r="AU19960" s="61"/>
      <c r="AV19960" s="61"/>
      <c r="AW19960" s="61"/>
      <c r="AX19960" s="61"/>
      <c r="AY19960" s="61"/>
      <c r="AZ19960" s="61"/>
      <c r="BA19960" s="61"/>
    </row>
    <row r="19961" spans="39:53" x14ac:dyDescent="0.2">
      <c r="AM19961" s="61"/>
      <c r="AN19961" s="61"/>
      <c r="AO19961" s="171"/>
      <c r="AP19961" s="61"/>
      <c r="AQ19961" s="61"/>
      <c r="AR19961" s="61"/>
      <c r="AS19961" s="61"/>
      <c r="AT19961" s="61"/>
      <c r="AU19961" s="61"/>
      <c r="AV19961" s="61"/>
      <c r="AW19961" s="61"/>
      <c r="AX19961" s="61"/>
      <c r="AY19961" s="61"/>
      <c r="AZ19961" s="61"/>
      <c r="BA19961" s="61"/>
    </row>
    <row r="19962" spans="39:53" x14ac:dyDescent="0.2">
      <c r="AM19962" s="61"/>
      <c r="AN19962" s="61"/>
      <c r="AO19962" s="171"/>
      <c r="AP19962" s="61"/>
      <c r="AQ19962" s="61"/>
      <c r="AR19962" s="61"/>
      <c r="AS19962" s="61"/>
      <c r="AT19962" s="61"/>
      <c r="AU19962" s="61"/>
      <c r="AV19962" s="61"/>
      <c r="AW19962" s="61"/>
      <c r="AX19962" s="61"/>
      <c r="AY19962" s="61"/>
      <c r="AZ19962" s="61"/>
      <c r="BA19962" s="61"/>
    </row>
    <row r="19963" spans="39:53" x14ac:dyDescent="0.2">
      <c r="AM19963" s="61"/>
      <c r="AN19963" s="61"/>
      <c r="AO19963" s="171"/>
      <c r="AP19963" s="61"/>
      <c r="AQ19963" s="61"/>
      <c r="AR19963" s="61"/>
      <c r="AS19963" s="61"/>
      <c r="AT19963" s="61"/>
      <c r="AU19963" s="61"/>
      <c r="AV19963" s="61"/>
      <c r="AW19963" s="61"/>
      <c r="AX19963" s="61"/>
      <c r="AY19963" s="61"/>
      <c r="AZ19963" s="61"/>
      <c r="BA19963" s="61"/>
    </row>
    <row r="19964" spans="39:53" x14ac:dyDescent="0.2">
      <c r="AM19964" s="61"/>
      <c r="AN19964" s="61"/>
      <c r="AO19964" s="171"/>
      <c r="AP19964" s="61"/>
      <c r="AQ19964" s="61"/>
      <c r="AR19964" s="61"/>
      <c r="AS19964" s="61"/>
      <c r="AT19964" s="61"/>
      <c r="AU19964" s="61"/>
      <c r="AV19964" s="61"/>
      <c r="AW19964" s="61"/>
      <c r="AX19964" s="61"/>
      <c r="AY19964" s="61"/>
      <c r="AZ19964" s="61"/>
      <c r="BA19964" s="61"/>
    </row>
    <row r="19965" spans="39:53" x14ac:dyDescent="0.2">
      <c r="AM19965" s="61"/>
      <c r="AN19965" s="61"/>
      <c r="AO19965" s="171"/>
      <c r="AP19965" s="61"/>
      <c r="AQ19965" s="61"/>
      <c r="AR19965" s="61"/>
      <c r="AS19965" s="61"/>
      <c r="AT19965" s="61"/>
      <c r="AU19965" s="61"/>
      <c r="AV19965" s="61"/>
      <c r="AW19965" s="61"/>
      <c r="AX19965" s="61"/>
      <c r="AY19965" s="61"/>
      <c r="AZ19965" s="61"/>
      <c r="BA19965" s="61"/>
    </row>
    <row r="19966" spans="39:53" x14ac:dyDescent="0.2">
      <c r="AM19966" s="61"/>
      <c r="AN19966" s="61"/>
      <c r="AO19966" s="171"/>
      <c r="AP19966" s="61"/>
      <c r="AQ19966" s="61"/>
      <c r="AR19966" s="61"/>
      <c r="AS19966" s="61"/>
      <c r="AT19966" s="61"/>
      <c r="AU19966" s="61"/>
      <c r="AV19966" s="61"/>
      <c r="AW19966" s="61"/>
      <c r="AX19966" s="61"/>
      <c r="AY19966" s="61"/>
      <c r="AZ19966" s="61"/>
      <c r="BA19966" s="61"/>
    </row>
    <row r="19967" spans="39:53" x14ac:dyDescent="0.2">
      <c r="AM19967" s="61"/>
      <c r="AN19967" s="61"/>
      <c r="AO19967" s="171"/>
      <c r="AP19967" s="61"/>
      <c r="AQ19967" s="61"/>
      <c r="AR19967" s="61"/>
      <c r="AS19967" s="61"/>
      <c r="AT19967" s="61"/>
      <c r="AU19967" s="61"/>
      <c r="AV19967" s="61"/>
      <c r="AW19967" s="61"/>
      <c r="AX19967" s="61"/>
      <c r="AY19967" s="61"/>
      <c r="AZ19967" s="61"/>
      <c r="BA19967" s="61"/>
    </row>
    <row r="19968" spans="39:53" x14ac:dyDescent="0.2">
      <c r="AM19968" s="61"/>
      <c r="AN19968" s="61"/>
      <c r="AO19968" s="171"/>
      <c r="AP19968" s="61"/>
      <c r="AQ19968" s="61"/>
      <c r="AR19968" s="61"/>
      <c r="AS19968" s="61"/>
      <c r="AT19968" s="61"/>
      <c r="AU19968" s="61"/>
      <c r="AV19968" s="61"/>
      <c r="AW19968" s="61"/>
      <c r="AX19968" s="61"/>
      <c r="AY19968" s="61"/>
      <c r="AZ19968" s="61"/>
      <c r="BA19968" s="61"/>
    </row>
    <row r="19969" spans="39:53" x14ac:dyDescent="0.2">
      <c r="AM19969" s="61"/>
      <c r="AN19969" s="61"/>
      <c r="AO19969" s="171"/>
      <c r="AP19969" s="61"/>
      <c r="AQ19969" s="61"/>
      <c r="AR19969" s="61"/>
      <c r="AS19969" s="61"/>
      <c r="AT19969" s="61"/>
      <c r="AU19969" s="61"/>
      <c r="AV19969" s="61"/>
      <c r="AW19969" s="61"/>
      <c r="AX19969" s="61"/>
      <c r="AY19969" s="61"/>
      <c r="AZ19969" s="61"/>
      <c r="BA19969" s="61"/>
    </row>
    <row r="19970" spans="39:53" x14ac:dyDescent="0.2">
      <c r="AM19970" s="61"/>
      <c r="AN19970" s="61"/>
      <c r="AO19970" s="171"/>
      <c r="AP19970" s="61"/>
      <c r="AQ19970" s="61"/>
      <c r="AR19970" s="61"/>
      <c r="AS19970" s="61"/>
      <c r="AT19970" s="61"/>
      <c r="AU19970" s="61"/>
      <c r="AV19970" s="61"/>
      <c r="AW19970" s="61"/>
      <c r="AX19970" s="61"/>
      <c r="AY19970" s="61"/>
      <c r="AZ19970" s="61"/>
      <c r="BA19970" s="61"/>
    </row>
    <row r="19971" spans="39:53" x14ac:dyDescent="0.2">
      <c r="AM19971" s="61"/>
      <c r="AN19971" s="61"/>
      <c r="AO19971" s="171"/>
      <c r="AP19971" s="61"/>
      <c r="AQ19971" s="61"/>
      <c r="AR19971" s="61"/>
      <c r="AS19971" s="61"/>
      <c r="AT19971" s="61"/>
      <c r="AU19971" s="61"/>
      <c r="AV19971" s="61"/>
      <c r="AW19971" s="61"/>
      <c r="AX19971" s="61"/>
      <c r="AY19971" s="61"/>
      <c r="AZ19971" s="61"/>
      <c r="BA19971" s="61"/>
    </row>
    <row r="19972" spans="39:53" x14ac:dyDescent="0.2">
      <c r="AM19972" s="61"/>
      <c r="AN19972" s="61"/>
      <c r="AO19972" s="171"/>
      <c r="AP19972" s="61"/>
      <c r="AQ19972" s="61"/>
      <c r="AR19972" s="61"/>
      <c r="AS19972" s="61"/>
      <c r="AT19972" s="61"/>
      <c r="AU19972" s="61"/>
      <c r="AV19972" s="61"/>
      <c r="AW19972" s="61"/>
      <c r="AX19972" s="61"/>
      <c r="AY19972" s="61"/>
      <c r="AZ19972" s="61"/>
      <c r="BA19972" s="61"/>
    </row>
    <row r="19973" spans="39:53" x14ac:dyDescent="0.2">
      <c r="AM19973" s="61"/>
      <c r="AN19973" s="61"/>
      <c r="AO19973" s="171"/>
      <c r="AP19973" s="61"/>
      <c r="AQ19973" s="61"/>
      <c r="AR19973" s="61"/>
      <c r="AS19973" s="61"/>
      <c r="AT19973" s="61"/>
      <c r="AU19973" s="61"/>
      <c r="AV19973" s="61"/>
      <c r="AW19973" s="61"/>
      <c r="AX19973" s="61"/>
      <c r="AY19973" s="61"/>
      <c r="AZ19973" s="61"/>
      <c r="BA19973" s="61"/>
    </row>
    <row r="19974" spans="39:53" x14ac:dyDescent="0.2">
      <c r="AM19974" s="61"/>
      <c r="AN19974" s="61"/>
      <c r="AO19974" s="171"/>
      <c r="AP19974" s="61"/>
      <c r="AQ19974" s="61"/>
      <c r="AR19974" s="61"/>
      <c r="AS19974" s="61"/>
      <c r="AT19974" s="61"/>
      <c r="AU19974" s="61"/>
      <c r="AV19974" s="61"/>
      <c r="AW19974" s="61"/>
      <c r="AX19974" s="61"/>
      <c r="AY19974" s="61"/>
      <c r="AZ19974" s="61"/>
      <c r="BA19974" s="61"/>
    </row>
    <row r="19975" spans="39:53" x14ac:dyDescent="0.2">
      <c r="AM19975" s="61"/>
      <c r="AN19975" s="61"/>
      <c r="AO19975" s="171"/>
      <c r="AP19975" s="61"/>
      <c r="AQ19975" s="61"/>
      <c r="AR19975" s="61"/>
      <c r="AS19975" s="61"/>
      <c r="AT19975" s="61"/>
      <c r="AU19975" s="61"/>
      <c r="AV19975" s="61"/>
      <c r="AW19975" s="61"/>
      <c r="AX19975" s="61"/>
      <c r="AY19975" s="61"/>
      <c r="AZ19975" s="61"/>
      <c r="BA19975" s="61"/>
    </row>
    <row r="19976" spans="39:53" x14ac:dyDescent="0.2">
      <c r="AM19976" s="61"/>
      <c r="AN19976" s="61"/>
      <c r="AO19976" s="171"/>
      <c r="AP19976" s="61"/>
      <c r="AQ19976" s="61"/>
      <c r="AR19976" s="61"/>
      <c r="AS19976" s="61"/>
      <c r="AT19976" s="61"/>
      <c r="AU19976" s="61"/>
      <c r="AV19976" s="61"/>
      <c r="AW19976" s="61"/>
      <c r="AX19976" s="61"/>
      <c r="AY19976" s="61"/>
      <c r="AZ19976" s="61"/>
      <c r="BA19976" s="61"/>
    </row>
    <row r="19977" spans="39:53" x14ac:dyDescent="0.2">
      <c r="AM19977" s="61"/>
      <c r="AN19977" s="61"/>
      <c r="AO19977" s="171"/>
      <c r="AP19977" s="61"/>
      <c r="AQ19977" s="61"/>
      <c r="AR19977" s="61"/>
      <c r="AS19977" s="61"/>
      <c r="AT19977" s="61"/>
      <c r="AU19977" s="61"/>
      <c r="AV19977" s="61"/>
      <c r="AW19977" s="61"/>
      <c r="AX19977" s="61"/>
      <c r="AY19977" s="61"/>
      <c r="AZ19977" s="61"/>
      <c r="BA19977" s="61"/>
    </row>
    <row r="19978" spans="39:53" x14ac:dyDescent="0.2">
      <c r="AM19978" s="61"/>
      <c r="AN19978" s="61"/>
      <c r="AO19978" s="171"/>
      <c r="AP19978" s="61"/>
      <c r="AQ19978" s="61"/>
      <c r="AR19978" s="61"/>
      <c r="AS19978" s="61"/>
      <c r="AT19978" s="61"/>
      <c r="AU19978" s="61"/>
      <c r="AV19978" s="61"/>
      <c r="AW19978" s="61"/>
      <c r="AX19978" s="61"/>
      <c r="AY19978" s="61"/>
      <c r="AZ19978" s="61"/>
      <c r="BA19978" s="61"/>
    </row>
    <row r="19979" spans="39:53" x14ac:dyDescent="0.2">
      <c r="AM19979" s="61"/>
      <c r="AN19979" s="61"/>
      <c r="AO19979" s="171"/>
      <c r="AP19979" s="61"/>
      <c r="AQ19979" s="61"/>
      <c r="AR19979" s="61"/>
      <c r="AS19979" s="61"/>
      <c r="AT19979" s="61"/>
      <c r="AU19979" s="61"/>
      <c r="AV19979" s="61"/>
      <c r="AW19979" s="61"/>
      <c r="AX19979" s="61"/>
      <c r="AY19979" s="61"/>
      <c r="AZ19979" s="61"/>
      <c r="BA19979" s="61"/>
    </row>
    <row r="19980" spans="39:53" x14ac:dyDescent="0.2">
      <c r="AM19980" s="61"/>
      <c r="AN19980" s="61"/>
      <c r="AO19980" s="171"/>
      <c r="AP19980" s="61"/>
      <c r="AQ19980" s="61"/>
      <c r="AR19980" s="61"/>
      <c r="AS19980" s="61"/>
      <c r="AT19980" s="61"/>
      <c r="AU19980" s="61"/>
      <c r="AV19980" s="61"/>
      <c r="AW19980" s="61"/>
      <c r="AX19980" s="61"/>
      <c r="AY19980" s="61"/>
      <c r="AZ19980" s="61"/>
      <c r="BA19980" s="61"/>
    </row>
    <row r="19981" spans="39:53" x14ac:dyDescent="0.2">
      <c r="AM19981" s="61"/>
      <c r="AN19981" s="61"/>
      <c r="AO19981" s="171"/>
      <c r="AP19981" s="61"/>
      <c r="AQ19981" s="61"/>
      <c r="AR19981" s="61"/>
      <c r="AS19981" s="61"/>
      <c r="AT19981" s="61"/>
      <c r="AU19981" s="61"/>
      <c r="AV19981" s="61"/>
      <c r="AW19981" s="61"/>
      <c r="AX19981" s="61"/>
      <c r="AY19981" s="61"/>
      <c r="AZ19981" s="61"/>
      <c r="BA19981" s="61"/>
    </row>
    <row r="19982" spans="39:53" x14ac:dyDescent="0.2">
      <c r="AM19982" s="61"/>
      <c r="AN19982" s="61"/>
      <c r="AO19982" s="171"/>
      <c r="AP19982" s="61"/>
      <c r="AQ19982" s="61"/>
      <c r="AR19982" s="61"/>
      <c r="AS19982" s="61"/>
      <c r="AT19982" s="61"/>
      <c r="AU19982" s="61"/>
      <c r="AV19982" s="61"/>
      <c r="AW19982" s="61"/>
      <c r="AX19982" s="61"/>
      <c r="AY19982" s="61"/>
      <c r="AZ19982" s="61"/>
      <c r="BA19982" s="61"/>
    </row>
    <row r="19983" spans="39:53" x14ac:dyDescent="0.2">
      <c r="AM19983" s="61"/>
      <c r="AN19983" s="61"/>
      <c r="AO19983" s="171"/>
      <c r="AP19983" s="61"/>
      <c r="AQ19983" s="61"/>
      <c r="AR19983" s="61"/>
      <c r="AS19983" s="61"/>
      <c r="AT19983" s="61"/>
      <c r="AU19983" s="61"/>
      <c r="AV19983" s="61"/>
      <c r="AW19983" s="61"/>
      <c r="AX19983" s="61"/>
      <c r="AY19983" s="61"/>
      <c r="AZ19983" s="61"/>
      <c r="BA19983" s="61"/>
    </row>
    <row r="19984" spans="39:53" x14ac:dyDescent="0.2">
      <c r="AM19984" s="61"/>
      <c r="AN19984" s="61"/>
      <c r="AO19984" s="171"/>
      <c r="AP19984" s="61"/>
      <c r="AQ19984" s="61"/>
      <c r="AR19984" s="61"/>
      <c r="AS19984" s="61"/>
      <c r="AT19984" s="61"/>
      <c r="AU19984" s="61"/>
      <c r="AV19984" s="61"/>
      <c r="AW19984" s="61"/>
      <c r="AX19984" s="61"/>
      <c r="AY19984" s="61"/>
      <c r="AZ19984" s="61"/>
      <c r="BA19984" s="61"/>
    </row>
    <row r="19985" spans="39:53" x14ac:dyDescent="0.2">
      <c r="AM19985" s="61"/>
      <c r="AN19985" s="61"/>
      <c r="AO19985" s="171"/>
      <c r="AP19985" s="61"/>
      <c r="AQ19985" s="61"/>
      <c r="AR19985" s="61"/>
      <c r="AS19985" s="61"/>
      <c r="AT19985" s="61"/>
      <c r="AU19985" s="61"/>
      <c r="AV19985" s="61"/>
      <c r="AW19985" s="61"/>
      <c r="AX19985" s="61"/>
      <c r="AY19985" s="61"/>
      <c r="AZ19985" s="61"/>
      <c r="BA19985" s="61"/>
    </row>
    <row r="19986" spans="39:53" x14ac:dyDescent="0.2">
      <c r="AM19986" s="61"/>
      <c r="AN19986" s="61"/>
      <c r="AO19986" s="171"/>
      <c r="AP19986" s="61"/>
      <c r="AQ19986" s="61"/>
      <c r="AR19986" s="61"/>
      <c r="AS19986" s="61"/>
      <c r="AT19986" s="61"/>
      <c r="AU19986" s="61"/>
      <c r="AV19986" s="61"/>
      <c r="AW19986" s="61"/>
      <c r="AX19986" s="61"/>
      <c r="AY19986" s="61"/>
      <c r="AZ19986" s="61"/>
      <c r="BA19986" s="61"/>
    </row>
    <row r="19987" spans="39:53" x14ac:dyDescent="0.2">
      <c r="AM19987" s="61"/>
      <c r="AN19987" s="61"/>
      <c r="AO19987" s="171"/>
      <c r="AP19987" s="61"/>
      <c r="AQ19987" s="61"/>
      <c r="AR19987" s="61"/>
      <c r="AS19987" s="61"/>
      <c r="AT19987" s="61"/>
      <c r="AU19987" s="61"/>
      <c r="AV19987" s="61"/>
      <c r="AW19987" s="61"/>
      <c r="AX19987" s="61"/>
      <c r="AY19987" s="61"/>
      <c r="AZ19987" s="61"/>
      <c r="BA19987" s="61"/>
    </row>
    <row r="19988" spans="39:53" x14ac:dyDescent="0.2">
      <c r="AM19988" s="61"/>
      <c r="AN19988" s="61"/>
      <c r="AO19988" s="171"/>
      <c r="AP19988" s="61"/>
      <c r="AQ19988" s="61"/>
      <c r="AR19988" s="61"/>
      <c r="AS19988" s="61"/>
      <c r="AT19988" s="61"/>
      <c r="AU19988" s="61"/>
      <c r="AV19988" s="61"/>
      <c r="AW19988" s="61"/>
      <c r="AX19988" s="61"/>
      <c r="AY19988" s="61"/>
      <c r="AZ19988" s="61"/>
      <c r="BA19988" s="61"/>
    </row>
    <row r="19989" spans="39:53" x14ac:dyDescent="0.2">
      <c r="AM19989" s="61"/>
      <c r="AN19989" s="61"/>
      <c r="AO19989" s="171"/>
      <c r="AP19989" s="61"/>
      <c r="AQ19989" s="61"/>
      <c r="AR19989" s="61"/>
      <c r="AS19989" s="61"/>
      <c r="AT19989" s="61"/>
      <c r="AU19989" s="61"/>
      <c r="AV19989" s="61"/>
      <c r="AW19989" s="61"/>
      <c r="AX19989" s="61"/>
      <c r="AY19989" s="61"/>
      <c r="AZ19989" s="61"/>
      <c r="BA19989" s="61"/>
    </row>
    <row r="19990" spans="39:53" x14ac:dyDescent="0.2">
      <c r="AM19990" s="61"/>
      <c r="AN19990" s="61"/>
      <c r="AO19990" s="171"/>
      <c r="AP19990" s="61"/>
      <c r="AQ19990" s="61"/>
      <c r="AR19990" s="61"/>
      <c r="AS19990" s="61"/>
      <c r="AT19990" s="61"/>
      <c r="AU19990" s="61"/>
      <c r="AV19990" s="61"/>
      <c r="AW19990" s="61"/>
      <c r="AX19990" s="61"/>
      <c r="AY19990" s="61"/>
      <c r="AZ19990" s="61"/>
      <c r="BA19990" s="61"/>
    </row>
    <row r="19991" spans="39:53" x14ac:dyDescent="0.2">
      <c r="AM19991" s="61"/>
      <c r="AN19991" s="61"/>
      <c r="AO19991" s="171"/>
      <c r="AP19991" s="61"/>
      <c r="AQ19991" s="61"/>
      <c r="AR19991" s="61"/>
      <c r="AS19991" s="61"/>
      <c r="AT19991" s="61"/>
      <c r="AU19991" s="61"/>
      <c r="AV19991" s="61"/>
      <c r="AW19991" s="61"/>
      <c r="AX19991" s="61"/>
      <c r="AY19991" s="61"/>
      <c r="AZ19991" s="61"/>
      <c r="BA19991" s="61"/>
    </row>
    <row r="19992" spans="39:53" x14ac:dyDescent="0.2">
      <c r="AM19992" s="61"/>
      <c r="AN19992" s="61"/>
      <c r="AO19992" s="171"/>
      <c r="AP19992" s="61"/>
      <c r="AQ19992" s="61"/>
      <c r="AR19992" s="61"/>
      <c r="AS19992" s="61"/>
      <c r="AT19992" s="61"/>
      <c r="AU19992" s="61"/>
      <c r="AV19992" s="61"/>
      <c r="AW19992" s="61"/>
      <c r="AX19992" s="61"/>
      <c r="AY19992" s="61"/>
      <c r="AZ19992" s="61"/>
      <c r="BA19992" s="61"/>
    </row>
    <row r="19993" spans="39:53" x14ac:dyDescent="0.2">
      <c r="AM19993" s="61"/>
      <c r="AN19993" s="61"/>
      <c r="AO19993" s="171"/>
      <c r="AP19993" s="61"/>
      <c r="AQ19993" s="61"/>
      <c r="AR19993" s="61"/>
      <c r="AS19993" s="61"/>
      <c r="AT19993" s="61"/>
      <c r="AU19993" s="61"/>
      <c r="AV19993" s="61"/>
      <c r="AW19993" s="61"/>
      <c r="AX19993" s="61"/>
      <c r="AY19993" s="61"/>
      <c r="AZ19993" s="61"/>
      <c r="BA19993" s="61"/>
    </row>
    <row r="19994" spans="39:53" x14ac:dyDescent="0.2">
      <c r="AM19994" s="61"/>
      <c r="AN19994" s="61"/>
      <c r="AO19994" s="171"/>
      <c r="AP19994" s="61"/>
      <c r="AQ19994" s="61"/>
      <c r="AR19994" s="61"/>
      <c r="AS19994" s="61"/>
      <c r="AT19994" s="61"/>
      <c r="AU19994" s="61"/>
      <c r="AV19994" s="61"/>
      <c r="AW19994" s="61"/>
      <c r="AX19994" s="61"/>
      <c r="AY19994" s="61"/>
      <c r="AZ19994" s="61"/>
      <c r="BA19994" s="61"/>
    </row>
    <row r="19995" spans="39:53" x14ac:dyDescent="0.2">
      <c r="AM19995" s="61"/>
      <c r="AN19995" s="61"/>
      <c r="AO19995" s="171"/>
      <c r="AP19995" s="61"/>
      <c r="AQ19995" s="61"/>
      <c r="AR19995" s="61"/>
      <c r="AS19995" s="61"/>
      <c r="AT19995" s="61"/>
      <c r="AU19995" s="61"/>
      <c r="AV19995" s="61"/>
      <c r="AW19995" s="61"/>
      <c r="AX19995" s="61"/>
      <c r="AY19995" s="61"/>
      <c r="AZ19995" s="61"/>
      <c r="BA19995" s="61"/>
    </row>
    <row r="19996" spans="39:53" x14ac:dyDescent="0.2">
      <c r="AM19996" s="61"/>
      <c r="AN19996" s="61"/>
      <c r="AO19996" s="171"/>
      <c r="AP19996" s="61"/>
      <c r="AQ19996" s="61"/>
      <c r="AR19996" s="61"/>
      <c r="AS19996" s="61"/>
      <c r="AT19996" s="61"/>
      <c r="AU19996" s="61"/>
      <c r="AV19996" s="61"/>
      <c r="AW19996" s="61"/>
      <c r="AX19996" s="61"/>
      <c r="AY19996" s="61"/>
      <c r="AZ19996" s="61"/>
      <c r="BA19996" s="61"/>
    </row>
    <row r="19997" spans="39:53" x14ac:dyDescent="0.2">
      <c r="AM19997" s="61"/>
      <c r="AN19997" s="61"/>
      <c r="AO19997" s="171"/>
      <c r="AP19997" s="61"/>
      <c r="AQ19997" s="61"/>
      <c r="AR19997" s="61"/>
      <c r="AS19997" s="61"/>
      <c r="AT19997" s="61"/>
      <c r="AU19997" s="61"/>
      <c r="AV19997" s="61"/>
      <c r="AW19997" s="61"/>
      <c r="AX19997" s="61"/>
      <c r="AY19997" s="61"/>
      <c r="AZ19997" s="61"/>
      <c r="BA19997" s="61"/>
    </row>
    <row r="19998" spans="39:53" x14ac:dyDescent="0.2">
      <c r="AM19998" s="61"/>
      <c r="AN19998" s="61"/>
      <c r="AO19998" s="171"/>
      <c r="AP19998" s="61"/>
      <c r="AQ19998" s="61"/>
      <c r="AR19998" s="61"/>
      <c r="AS19998" s="61"/>
      <c r="AT19998" s="61"/>
      <c r="AU19998" s="61"/>
      <c r="AV19998" s="61"/>
      <c r="AW19998" s="61"/>
      <c r="AX19998" s="61"/>
      <c r="AY19998" s="61"/>
      <c r="AZ19998" s="61"/>
      <c r="BA19998" s="61"/>
    </row>
    <row r="19999" spans="39:53" x14ac:dyDescent="0.2">
      <c r="AM19999" s="61"/>
      <c r="AN19999" s="61"/>
      <c r="AO19999" s="171"/>
      <c r="AP19999" s="61"/>
      <c r="AQ19999" s="61"/>
      <c r="AR19999" s="61"/>
      <c r="AS19999" s="61"/>
      <c r="AT19999" s="61"/>
      <c r="AU19999" s="61"/>
      <c r="AV19999" s="61"/>
      <c r="AW19999" s="61"/>
      <c r="AX19999" s="61"/>
      <c r="AY19999" s="61"/>
      <c r="AZ19999" s="61"/>
      <c r="BA19999" s="61"/>
    </row>
    <row r="20000" spans="39:53" x14ac:dyDescent="0.2">
      <c r="AM20000" s="61"/>
      <c r="AN20000" s="61"/>
      <c r="AO20000" s="171"/>
      <c r="AP20000" s="61"/>
      <c r="AQ20000" s="61"/>
      <c r="AR20000" s="61"/>
      <c r="AS20000" s="61"/>
      <c r="AT20000" s="61"/>
      <c r="AU20000" s="61"/>
      <c r="AV20000" s="61"/>
      <c r="AW20000" s="61"/>
      <c r="AX20000" s="61"/>
      <c r="AY20000" s="61"/>
      <c r="AZ20000" s="61"/>
      <c r="BA20000" s="61"/>
    </row>
  </sheetData>
  <dataConsolidate>
    <dataRefs count="1">
      <dataRef ref="G5:AD319" r:id="rId1"/>
    </dataRefs>
  </dataConsolidate>
  <phoneticPr fontId="0" type="noConversion"/>
  <printOptions gridLines="1" gridLinesSet="0"/>
  <pageMargins left="0.75" right="0.75" top="1" bottom="1" header="0.5" footer="0.5"/>
  <pageSetup paperSize="9" orientation="portrait" r:id="rId2"/>
  <headerFooter alignWithMargins="0">
    <oddHeader>&amp;A</oddHeader>
    <oddFooter>Page &amp;P</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3074" r:id="rId5" name="Button 2">
              <controlPr defaultSize="0" print="0" autoFill="0" autoLine="0" autoPict="0" macro="[0]!Macros.Data_View">
                <anchor moveWithCells="1" sizeWithCells="1">
                  <from>
                    <xdr:col>0</xdr:col>
                    <xdr:colOff>476250</xdr:colOff>
                    <xdr:row>0</xdr:row>
                    <xdr:rowOff>38100</xdr:rowOff>
                  </from>
                  <to>
                    <xdr:col>0</xdr:col>
                    <xdr:colOff>771525</xdr:colOff>
                    <xdr:row>0</xdr:row>
                    <xdr:rowOff>57150</xdr:rowOff>
                  </to>
                </anchor>
              </controlPr>
            </control>
          </mc:Choice>
        </mc:AlternateContent>
        <mc:AlternateContent xmlns:mc="http://schemas.openxmlformats.org/markup-compatibility/2006">
          <mc:Choice Requires="x14">
            <control shapeId="3075" r:id="rId6" name="Button 3">
              <controlPr defaultSize="0" print="0" autoFill="0" autoLine="0" autoPict="0" macro="[0]!Macros.Source_View">
                <anchor moveWithCells="1" sizeWithCells="1">
                  <from>
                    <xdr:col>5</xdr:col>
                    <xdr:colOff>971550</xdr:colOff>
                    <xdr:row>0</xdr:row>
                    <xdr:rowOff>28575</xdr:rowOff>
                  </from>
                  <to>
                    <xdr:col>5</xdr:col>
                    <xdr:colOff>2000250</xdr:colOff>
                    <xdr:row>0</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F20000"/>
  <sheetViews>
    <sheetView tabSelected="1" zoomScale="110" zoomScaleNormal="110" workbookViewId="0">
      <pane xSplit="7" ySplit="1" topLeftCell="H2" activePane="bottomRight" state="frozen"/>
      <selection activeCell="AH15" sqref="AH15"/>
      <selection pane="topRight" activeCell="AH15" sqref="AH15"/>
      <selection pane="bottomLeft" activeCell="AH15" sqref="AH15"/>
      <selection pane="bottomRight" activeCell="J9" sqref="J9"/>
    </sheetView>
  </sheetViews>
  <sheetFormatPr defaultColWidth="8.85546875" defaultRowHeight="12.75" outlineLevelRow="1" x14ac:dyDescent="0.2"/>
  <cols>
    <col min="1" max="1" width="12.5703125" style="37" hidden="1" customWidth="1"/>
    <col min="2" max="2" width="30.42578125" style="37" hidden="1" customWidth="1"/>
    <col min="3" max="3" width="12.28515625" style="37" hidden="1" customWidth="1"/>
    <col min="4" max="4" width="11.28515625" style="37" hidden="1" customWidth="1"/>
    <col min="5" max="5" width="7.7109375" style="37" hidden="1" customWidth="1"/>
    <col min="6" max="6" width="36.7109375" style="60" customWidth="1"/>
    <col min="7" max="7" width="9.7109375" style="60" customWidth="1"/>
    <col min="8" max="38" width="9.7109375" style="61" customWidth="1"/>
    <col min="39" max="40" width="8.85546875" style="40" customWidth="1"/>
    <col min="41" max="41" width="8.85546875" style="172" customWidth="1"/>
    <col min="42" max="47" width="19.42578125" style="40" bestFit="1" customWidth="1"/>
    <col min="48" max="48" width="20.42578125" style="40" bestFit="1" customWidth="1"/>
    <col min="49" max="16384" width="8.85546875" style="40"/>
  </cols>
  <sheetData>
    <row r="1" spans="1:53" x14ac:dyDescent="0.2">
      <c r="A1" s="33" t="s">
        <v>1501</v>
      </c>
      <c r="B1" s="34" t="s">
        <v>1502</v>
      </c>
      <c r="C1" s="35" t="s">
        <v>1503</v>
      </c>
      <c r="D1" s="36" t="s">
        <v>1504</v>
      </c>
      <c r="E1" s="36" t="s">
        <v>1505</v>
      </c>
      <c r="F1" s="39" t="s">
        <v>1405</v>
      </c>
      <c r="G1" s="39" t="s">
        <v>1506</v>
      </c>
      <c r="H1" s="168" t="s">
        <v>1617</v>
      </c>
      <c r="I1" s="168" t="s">
        <v>1618</v>
      </c>
      <c r="J1" s="168" t="s">
        <v>1619</v>
      </c>
      <c r="K1" s="168" t="s">
        <v>1620</v>
      </c>
      <c r="L1" s="168" t="s">
        <v>1621</v>
      </c>
      <c r="M1" s="168" t="s">
        <v>1622</v>
      </c>
      <c r="N1" s="168" t="s">
        <v>1623</v>
      </c>
      <c r="O1" s="168" t="s">
        <v>1624</v>
      </c>
      <c r="P1" s="168" t="s">
        <v>1625</v>
      </c>
      <c r="Q1" s="168" t="s">
        <v>1626</v>
      </c>
      <c r="R1" s="168" t="s">
        <v>1627</v>
      </c>
      <c r="S1" s="168" t="s">
        <v>1628</v>
      </c>
      <c r="T1" s="168" t="s">
        <v>1629</v>
      </c>
      <c r="U1" s="168" t="s">
        <v>1630</v>
      </c>
      <c r="V1" s="168" t="s">
        <v>1631</v>
      </c>
      <c r="W1" s="168" t="s">
        <v>1632</v>
      </c>
      <c r="X1" s="168" t="s">
        <v>1633</v>
      </c>
      <c r="Y1" s="168" t="s">
        <v>1634</v>
      </c>
      <c r="Z1" s="168" t="s">
        <v>1635</v>
      </c>
      <c r="AA1" s="168" t="s">
        <v>1636</v>
      </c>
      <c r="AB1" s="168" t="s">
        <v>1637</v>
      </c>
      <c r="AC1" s="168" t="s">
        <v>1638</v>
      </c>
      <c r="AD1" s="168" t="s">
        <v>1639</v>
      </c>
      <c r="AE1" s="92" t="s">
        <v>1640</v>
      </c>
      <c r="AF1" s="168" t="s">
        <v>402</v>
      </c>
      <c r="AG1" s="168" t="s">
        <v>1741</v>
      </c>
      <c r="AH1" s="168" t="s">
        <v>403</v>
      </c>
      <c r="AI1" s="168" t="s">
        <v>1732</v>
      </c>
      <c r="AJ1" s="168" t="s">
        <v>1478</v>
      </c>
      <c r="AK1" s="168" t="s">
        <v>828</v>
      </c>
      <c r="AL1" s="168" t="s">
        <v>1452</v>
      </c>
      <c r="AM1" s="168" t="s">
        <v>1454</v>
      </c>
      <c r="AN1" s="168" t="s">
        <v>1010</v>
      </c>
      <c r="AO1" s="168" t="s">
        <v>67</v>
      </c>
      <c r="AP1" s="168">
        <v>2014</v>
      </c>
      <c r="AQ1" s="168">
        <v>2015</v>
      </c>
      <c r="AR1" s="168">
        <v>2016</v>
      </c>
      <c r="AS1" s="168">
        <v>2017</v>
      </c>
      <c r="AT1" s="168">
        <v>2018</v>
      </c>
      <c r="AU1" s="168">
        <v>2019</v>
      </c>
      <c r="AV1" s="168">
        <v>2020</v>
      </c>
      <c r="AW1" s="2">
        <v>2021</v>
      </c>
      <c r="AX1" s="2">
        <v>2022</v>
      </c>
      <c r="AY1" s="2">
        <v>2023</v>
      </c>
      <c r="AZ1" s="2">
        <v>2024</v>
      </c>
      <c r="BA1" s="2">
        <v>2025</v>
      </c>
    </row>
    <row r="2" spans="1:53" ht="15.75" x14ac:dyDescent="0.25">
      <c r="F2" s="4" t="s">
        <v>1641</v>
      </c>
      <c r="G2" s="13" t="s">
        <v>1642</v>
      </c>
      <c r="H2" s="17"/>
      <c r="I2" s="17"/>
      <c r="J2" s="17"/>
      <c r="K2" s="17"/>
      <c r="L2" s="17"/>
      <c r="M2" s="17"/>
      <c r="N2" s="17"/>
      <c r="O2" s="17"/>
      <c r="P2" s="17"/>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7"/>
      <c r="AV2" s="17"/>
      <c r="AW2" s="17"/>
      <c r="AX2" s="17"/>
      <c r="AY2" s="17"/>
      <c r="AZ2" s="17"/>
      <c r="BA2" s="17"/>
    </row>
    <row r="3" spans="1:53" s="41" customFormat="1" x14ac:dyDescent="0.2">
      <c r="A3" s="37"/>
      <c r="B3" s="37"/>
      <c r="C3" s="37"/>
      <c r="D3" s="37"/>
      <c r="E3" s="37"/>
      <c r="F3" s="39" t="s">
        <v>1644</v>
      </c>
      <c r="G3" s="5"/>
      <c r="H3" s="17"/>
      <c r="I3" s="17"/>
      <c r="J3" s="17"/>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row>
    <row r="4" spans="1:53" s="42" customFormat="1" x14ac:dyDescent="0.2">
      <c r="A4" s="37" t="s">
        <v>442</v>
      </c>
      <c r="B4" s="37" t="s">
        <v>1456</v>
      </c>
      <c r="C4" s="37"/>
      <c r="D4" s="38" t="s">
        <v>374</v>
      </c>
      <c r="E4" s="38" t="s">
        <v>1546</v>
      </c>
      <c r="F4" s="23" t="s">
        <v>1646</v>
      </c>
      <c r="G4" s="22" t="s">
        <v>1087</v>
      </c>
      <c r="H4" s="27">
        <f t="shared" ref="H4:BA4" si="0">H77</f>
        <v>2665.6564887883342</v>
      </c>
      <c r="I4" s="27">
        <f t="shared" si="0"/>
        <v>2400.0647906666677</v>
      </c>
      <c r="J4" s="27">
        <f t="shared" si="0"/>
        <v>2302.9266410797486</v>
      </c>
      <c r="K4" s="27">
        <f t="shared" si="0"/>
        <v>2253.1618728979129</v>
      </c>
      <c r="L4" s="27">
        <f t="shared" si="0"/>
        <v>2151.1317678933319</v>
      </c>
      <c r="M4" s="27">
        <f t="shared" si="0"/>
        <v>2237.5193362032533</v>
      </c>
      <c r="N4" s="27">
        <f t="shared" si="0"/>
        <v>3005.8514674183375</v>
      </c>
      <c r="O4" s="27">
        <f t="shared" si="0"/>
        <v>3704.6307298800025</v>
      </c>
      <c r="P4" s="27">
        <f t="shared" si="0"/>
        <v>4176.8111166183335</v>
      </c>
      <c r="Q4" s="27">
        <f t="shared" si="0"/>
        <v>4213.5243120841678</v>
      </c>
      <c r="R4" s="27">
        <f t="shared" si="0"/>
        <v>5184.2592261974969</v>
      </c>
      <c r="S4" s="27">
        <f t="shared" si="0"/>
        <v>5564.5835188316742</v>
      </c>
      <c r="T4" s="27">
        <f t="shared" si="0"/>
        <v>6045.9128010874992</v>
      </c>
      <c r="U4" s="27">
        <f t="shared" si="0"/>
        <v>5555.1555037266635</v>
      </c>
      <c r="V4" s="27">
        <f t="shared" si="0"/>
        <v>5900.3346270583352</v>
      </c>
      <c r="W4" s="27">
        <f t="shared" si="0"/>
        <v>6710.4584631166672</v>
      </c>
      <c r="X4" s="27">
        <f t="shared" si="0"/>
        <v>6774.536491466667</v>
      </c>
      <c r="Y4" s="27">
        <f t="shared" si="0"/>
        <v>6492.8276190350025</v>
      </c>
      <c r="Z4" s="27">
        <f t="shared" si="0"/>
        <v>6697.6350194483375</v>
      </c>
      <c r="AA4" s="27">
        <f>AA77</f>
        <v>6619.7261589669997</v>
      </c>
      <c r="AB4" s="27">
        <f>AB77</f>
        <v>6125.7886123784965</v>
      </c>
      <c r="AC4" s="27">
        <f>AC77</f>
        <v>6133.8060913932541</v>
      </c>
      <c r="AD4" s="27">
        <f>AD77</f>
        <v>6641.1546004328311</v>
      </c>
      <c r="AE4" s="27">
        <f t="shared" si="0"/>
        <v>7981.7112481961731</v>
      </c>
      <c r="AF4" s="27">
        <f t="shared" si="0"/>
        <v>9136.4330241343396</v>
      </c>
      <c r="AG4" s="27">
        <f t="shared" si="0"/>
        <v>9434.5926798087658</v>
      </c>
      <c r="AH4" s="27">
        <f t="shared" si="0"/>
        <v>9980.153435817092</v>
      </c>
      <c r="AI4" s="27">
        <f t="shared" si="0"/>
        <v>11400.506844640679</v>
      </c>
      <c r="AJ4" s="27">
        <f t="shared" si="0"/>
        <v>12018.684236421337</v>
      </c>
      <c r="AK4" s="27">
        <f t="shared" si="0"/>
        <v>10722.703766109002</v>
      </c>
      <c r="AL4" s="27">
        <f t="shared" si="0"/>
        <v>10659.132085993993</v>
      </c>
      <c r="AM4" s="27">
        <f t="shared" si="0"/>
        <v>11563.803862904182</v>
      </c>
      <c r="AN4" s="27">
        <f t="shared" si="0"/>
        <v>11018.726742577652</v>
      </c>
      <c r="AO4" s="27">
        <f t="shared" si="0"/>
        <v>11480.242430557764</v>
      </c>
      <c r="AP4" s="27">
        <f t="shared" si="0"/>
        <v>11987.127207993732</v>
      </c>
      <c r="AQ4" s="27">
        <f t="shared" si="0"/>
        <v>10563.669017975015</v>
      </c>
      <c r="AR4" s="27">
        <f t="shared" si="0"/>
        <v>10512.98671710682</v>
      </c>
      <c r="AS4" s="27">
        <f t="shared" si="0"/>
        <v>10920.29020354</v>
      </c>
      <c r="AT4" s="27">
        <f t="shared" si="0"/>
        <v>11731.767911472074</v>
      </c>
      <c r="AU4" s="27">
        <f t="shared" si="0"/>
        <v>11464.339145915726</v>
      </c>
      <c r="AV4" s="27">
        <f t="shared" si="0"/>
        <v>11055.314949960994</v>
      </c>
      <c r="AW4" s="28">
        <f t="shared" si="0"/>
        <v>12416.453355724097</v>
      </c>
      <c r="AX4" s="28">
        <f t="shared" si="0"/>
        <v>13076.611145944573</v>
      </c>
      <c r="AY4" s="28">
        <f t="shared" si="0"/>
        <v>13404.72353050375</v>
      </c>
      <c r="AZ4" s="28">
        <f t="shared" si="0"/>
        <v>14136.306775885929</v>
      </c>
      <c r="BA4" s="28">
        <f t="shared" si="0"/>
        <v>15007.873551563269</v>
      </c>
    </row>
    <row r="5" spans="1:53" s="139" customFormat="1" outlineLevel="1" x14ac:dyDescent="0.2">
      <c r="A5" s="96"/>
      <c r="B5" s="96"/>
      <c r="C5" s="96"/>
      <c r="D5" s="137"/>
      <c r="E5" s="137"/>
      <c r="F5" s="140" t="s">
        <v>444</v>
      </c>
      <c r="G5" s="140" t="s">
        <v>448</v>
      </c>
      <c r="H5" s="139">
        <v>750.6078467489408</v>
      </c>
      <c r="I5" s="139">
        <v>826.84602729120286</v>
      </c>
      <c r="J5" s="139">
        <v>873.42306936529769</v>
      </c>
      <c r="K5" s="139">
        <v>921.05472241533425</v>
      </c>
      <c r="L5" s="139">
        <v>982.08232445520594</v>
      </c>
      <c r="M5" s="139">
        <v>1039.523033020791</v>
      </c>
      <c r="N5" s="139">
        <v>1084.3544968204299</v>
      </c>
      <c r="O5" s="139">
        <v>1125.3880718954249</v>
      </c>
      <c r="P5" s="139">
        <v>1205.3025577043045</v>
      </c>
      <c r="Q5" s="139">
        <v>1303.0455786599452</v>
      </c>
      <c r="R5" s="139">
        <v>1426.1643835616439</v>
      </c>
      <c r="S5" s="139">
        <v>1681.0482933530593</v>
      </c>
      <c r="T5" s="139">
        <v>1745.1329159396487</v>
      </c>
      <c r="U5" s="139">
        <v>1768.8358450490541</v>
      </c>
      <c r="V5" s="139">
        <v>1851.0335054155278</v>
      </c>
      <c r="W5" s="139">
        <v>1920.5888314583967</v>
      </c>
      <c r="X5" s="139">
        <v>1968.6594982078852</v>
      </c>
      <c r="Y5" s="139">
        <v>2017.6366625565147</v>
      </c>
      <c r="Z5" s="139">
        <v>2077.4439971095285</v>
      </c>
      <c r="AA5" s="139">
        <v>2153.5352688397443</v>
      </c>
      <c r="AB5" s="139">
        <v>2237.0004242681375</v>
      </c>
      <c r="AC5" s="139">
        <v>2339.9515920826161</v>
      </c>
      <c r="AD5" s="139">
        <v>2410.5934523157775</v>
      </c>
      <c r="AE5" s="139">
        <v>2469.4692830861859</v>
      </c>
      <c r="AF5" s="139">
        <v>2574.8127426353049</v>
      </c>
      <c r="AG5" s="139">
        <v>2617.9763950956799</v>
      </c>
      <c r="AH5" s="139">
        <v>2810.8365735831267</v>
      </c>
      <c r="AI5" s="139">
        <v>2985.4849099367766</v>
      </c>
      <c r="AJ5" s="139">
        <v>3099.4527059970746</v>
      </c>
      <c r="AK5" s="139">
        <v>3014.8377544725477</v>
      </c>
      <c r="AL5" s="139">
        <v>3180.7384385877672</v>
      </c>
      <c r="AM5" s="139">
        <v>3409.9315329022443</v>
      </c>
      <c r="AN5" s="139">
        <v>3488.75</v>
      </c>
      <c r="AO5" s="139">
        <v>3634.2359318533813</v>
      </c>
      <c r="AP5" s="139">
        <v>3812.7870984523342</v>
      </c>
      <c r="AQ5" s="139">
        <v>3885.2294049608022</v>
      </c>
      <c r="AR5" s="139">
        <v>4157.4740898219507</v>
      </c>
      <c r="AS5" s="139">
        <v>4391.7790010741137</v>
      </c>
      <c r="AT5" s="139">
        <v>4577.6340437084291</v>
      </c>
      <c r="AU5" s="139">
        <v>4684.5455769489699</v>
      </c>
      <c r="AV5" s="139">
        <v>4507.3427230046946</v>
      </c>
      <c r="AW5" s="139">
        <v>4704.1886980814461</v>
      </c>
      <c r="AX5" s="139">
        <v>5005.981473511134</v>
      </c>
      <c r="AY5" s="139">
        <v>5233.6322100645048</v>
      </c>
      <c r="AZ5" s="139">
        <v>5437.2578322438103</v>
      </c>
      <c r="BA5" s="139">
        <v>5632.934830805887</v>
      </c>
    </row>
    <row r="6" spans="1:53" s="139" customFormat="1" outlineLevel="1" x14ac:dyDescent="0.2">
      <c r="A6" s="96"/>
      <c r="B6" s="96"/>
      <c r="C6" s="96"/>
      <c r="D6" s="137"/>
      <c r="E6" s="137"/>
      <c r="F6" s="140" t="s">
        <v>445</v>
      </c>
      <c r="G6" s="140" t="s">
        <v>449</v>
      </c>
      <c r="H6" s="139">
        <v>532.77456647398844</v>
      </c>
      <c r="I6" s="139">
        <v>589.25433526011557</v>
      </c>
      <c r="J6" s="139">
        <v>641.28996933858957</v>
      </c>
      <c r="K6" s="139">
        <v>674.3721461187215</v>
      </c>
      <c r="L6" s="139">
        <v>710.42984834789593</v>
      </c>
      <c r="M6" s="139">
        <v>744.93220672037728</v>
      </c>
      <c r="N6" s="139">
        <v>777.22953634802514</v>
      </c>
      <c r="O6" s="139">
        <v>816.87022900763361</v>
      </c>
      <c r="P6" s="139">
        <v>884.74439977024701</v>
      </c>
      <c r="Q6" s="139">
        <v>960.65780602908603</v>
      </c>
      <c r="R6" s="139">
        <v>1026.1115437025501</v>
      </c>
      <c r="S6" s="139">
        <v>1071.5278186635267</v>
      </c>
      <c r="T6" s="139">
        <v>1112.4557086614175</v>
      </c>
      <c r="U6" s="139">
        <v>1132.1861986912552</v>
      </c>
      <c r="V6" s="139">
        <v>1183.2741320489665</v>
      </c>
      <c r="W6" s="139">
        <v>1234.6945598217001</v>
      </c>
      <c r="X6" s="139">
        <v>1273.2726718178121</v>
      </c>
      <c r="Y6" s="139">
        <v>1333.3776815181518</v>
      </c>
      <c r="Z6" s="139">
        <v>1406.2385607321132</v>
      </c>
      <c r="AA6" s="139">
        <v>1469.2914873517373</v>
      </c>
      <c r="AB6" s="139">
        <v>1590.7913978494621</v>
      </c>
      <c r="AC6" s="139">
        <v>1688.5783238262397</v>
      </c>
      <c r="AD6" s="139">
        <v>1763.794826246253</v>
      </c>
      <c r="AE6" s="139">
        <v>1753.0261037705448</v>
      </c>
      <c r="AF6" s="139">
        <v>1817.8288278662251</v>
      </c>
      <c r="AG6" s="139">
        <v>1924.6557555919258</v>
      </c>
      <c r="AH6" s="139">
        <v>2064.3754883357515</v>
      </c>
      <c r="AI6" s="139">
        <v>2182.9183054275759</v>
      </c>
      <c r="AJ6" s="139">
        <v>2257.5360018142646</v>
      </c>
      <c r="AK6" s="139">
        <v>2246.1150411689669</v>
      </c>
      <c r="AL6" s="139">
        <v>2334.4098360655739</v>
      </c>
      <c r="AM6" s="139">
        <v>2445.2365105776089</v>
      </c>
      <c r="AN6" s="139">
        <v>2474.3171858344185</v>
      </c>
      <c r="AO6" s="139">
        <v>2609.9149827501233</v>
      </c>
      <c r="AP6" s="139">
        <v>2663.6602278355622</v>
      </c>
      <c r="AQ6" s="139">
        <v>2718.4172128106838</v>
      </c>
      <c r="AR6" s="139">
        <v>2862.2192307692308</v>
      </c>
      <c r="AS6" s="139">
        <v>2985.2577587326323</v>
      </c>
      <c r="AT6" s="139">
        <v>3129.7882197220383</v>
      </c>
      <c r="AU6" s="139">
        <v>3338.4791238877478</v>
      </c>
      <c r="AV6" s="139">
        <v>3145.0840738209158</v>
      </c>
      <c r="AW6" s="139">
        <v>3365.8084955625286</v>
      </c>
      <c r="AX6" s="139">
        <v>3576.5638325460272</v>
      </c>
      <c r="AY6" s="139">
        <v>3737.7326469074992</v>
      </c>
      <c r="AZ6" s="139">
        <v>3877.391263645316</v>
      </c>
      <c r="BA6" s="139">
        <v>4011.1514622495215</v>
      </c>
    </row>
    <row r="7" spans="1:53" s="139" customFormat="1" outlineLevel="1" x14ac:dyDescent="0.2">
      <c r="A7" s="96"/>
      <c r="B7" s="96"/>
      <c r="C7" s="96"/>
      <c r="D7" s="137"/>
      <c r="E7" s="137"/>
      <c r="F7" s="140" t="s">
        <v>446</v>
      </c>
      <c r="G7" s="140" t="s">
        <v>450</v>
      </c>
      <c r="H7" s="139">
        <v>564.0868655154369</v>
      </c>
      <c r="I7" s="139">
        <v>621.45612343297967</v>
      </c>
      <c r="J7" s="139">
        <v>662.16728381616201</v>
      </c>
      <c r="K7" s="139">
        <v>697.47295968534922</v>
      </c>
      <c r="L7" s="139">
        <v>745.70535221629575</v>
      </c>
      <c r="M7" s="139">
        <v>791.24456805145132</v>
      </c>
      <c r="N7" s="139">
        <v>831.09534806994395</v>
      </c>
      <c r="O7" s="139">
        <v>876.88088024238573</v>
      </c>
      <c r="P7" s="139">
        <v>946.7172264355363</v>
      </c>
      <c r="Q7" s="139">
        <v>1018.1051196607089</v>
      </c>
      <c r="R7" s="139">
        <v>1052.3546385802913</v>
      </c>
      <c r="S7" s="139">
        <v>1104.4059337307638</v>
      </c>
      <c r="T7" s="139">
        <v>1137.5366847826087</v>
      </c>
      <c r="U7" s="139">
        <v>1154.5012719239523</v>
      </c>
      <c r="V7" s="139">
        <v>1206.0261489698892</v>
      </c>
      <c r="W7" s="139">
        <v>1271.9455152916987</v>
      </c>
      <c r="X7" s="139">
        <v>1307.6788394197097</v>
      </c>
      <c r="Y7" s="139">
        <v>1359.0006215040398</v>
      </c>
      <c r="Z7" s="139">
        <v>1422.7403425428176</v>
      </c>
      <c r="AA7" s="139">
        <v>1455.5183531746031</v>
      </c>
      <c r="AB7" s="139">
        <v>1544.3440993788818</v>
      </c>
      <c r="AC7" s="139">
        <v>1597.2604753736828</v>
      </c>
      <c r="AD7" s="139">
        <v>1639.0248937462054</v>
      </c>
      <c r="AE7" s="139">
        <v>1672.4439650005991</v>
      </c>
      <c r="AF7" s="139">
        <v>1700.890218156228</v>
      </c>
      <c r="AG7" s="139">
        <v>1747.2669863173899</v>
      </c>
      <c r="AH7" s="139">
        <v>1886.7605291904358</v>
      </c>
      <c r="AI7" s="139">
        <v>1992.1976801579467</v>
      </c>
      <c r="AJ7" s="139">
        <v>2089.2178129386243</v>
      </c>
      <c r="AK7" s="139">
        <v>2044.806694343539</v>
      </c>
      <c r="AL7" s="139">
        <v>2083.5754045307444</v>
      </c>
      <c r="AM7" s="139">
        <v>2173.7643337287464</v>
      </c>
      <c r="AN7" s="139">
        <v>2172.4073826400963</v>
      </c>
      <c r="AO7" s="139">
        <v>2186.8221890682221</v>
      </c>
      <c r="AP7" s="139">
        <v>2201.4616008653325</v>
      </c>
      <c r="AQ7" s="139">
        <v>2239.3651008528495</v>
      </c>
      <c r="AR7" s="139">
        <v>2421.8358315488936</v>
      </c>
      <c r="AS7" s="139">
        <v>2520</v>
      </c>
      <c r="AT7" s="139">
        <v>2605.3346080305928</v>
      </c>
      <c r="AU7" s="139">
        <v>2678.6626776364997</v>
      </c>
      <c r="AV7" s="139">
        <v>2489.8506336753171</v>
      </c>
      <c r="AW7" s="139">
        <v>2697.2942078684423</v>
      </c>
      <c r="AX7" s="139">
        <v>2877.9957456037328</v>
      </c>
      <c r="AY7" s="139">
        <v>3009.0354643035025</v>
      </c>
      <c r="AZ7" s="139">
        <v>3127.0742103452271</v>
      </c>
      <c r="BA7" s="139">
        <v>3225.2423323268872</v>
      </c>
    </row>
    <row r="8" spans="1:53" s="139" customFormat="1" outlineLevel="1" x14ac:dyDescent="0.2">
      <c r="A8" s="96"/>
      <c r="B8" s="96"/>
      <c r="C8" s="96"/>
      <c r="D8" s="137"/>
      <c r="E8" s="137"/>
      <c r="F8" s="140" t="s">
        <v>447</v>
      </c>
      <c r="G8" s="140" t="s">
        <v>451</v>
      </c>
      <c r="H8" s="139">
        <v>511.75206937327556</v>
      </c>
      <c r="I8" s="139">
        <v>560.51053954747624</v>
      </c>
      <c r="J8" s="139">
        <v>610.2313133244121</v>
      </c>
      <c r="K8" s="139">
        <v>663.48705348705346</v>
      </c>
      <c r="L8" s="139">
        <v>704.03430275913502</v>
      </c>
      <c r="M8" s="139">
        <v>755.84169250410355</v>
      </c>
      <c r="N8" s="139">
        <v>796.42475035663347</v>
      </c>
      <c r="O8" s="139">
        <v>858.96814404432132</v>
      </c>
      <c r="P8" s="139">
        <v>938.52533783783781</v>
      </c>
      <c r="Q8" s="139">
        <v>999.38851845828594</v>
      </c>
      <c r="R8" s="139">
        <v>1046.1854863934941</v>
      </c>
      <c r="S8" s="139">
        <v>1071.9708251025681</v>
      </c>
      <c r="T8" s="139">
        <v>1098.6135338345864</v>
      </c>
      <c r="U8" s="139">
        <v>1152.9890571128765</v>
      </c>
      <c r="V8" s="139">
        <v>1222.7885196374621</v>
      </c>
      <c r="W8" s="139">
        <v>1190.396247549706</v>
      </c>
      <c r="X8" s="139">
        <v>1270.50133034589</v>
      </c>
      <c r="Y8" s="139">
        <v>1342.5730004231909</v>
      </c>
      <c r="Z8" s="139">
        <v>1383.7199944498404</v>
      </c>
      <c r="AA8" s="139">
        <v>1432.5599338660788</v>
      </c>
      <c r="AB8" s="139">
        <v>1556.0130626153627</v>
      </c>
      <c r="AC8" s="139">
        <v>1639.3649193548388</v>
      </c>
      <c r="AD8" s="139">
        <v>1721.5118133062765</v>
      </c>
      <c r="AE8" s="139">
        <v>1803.3132357163367</v>
      </c>
      <c r="AF8" s="139">
        <v>1913.520697167756</v>
      </c>
      <c r="AG8" s="139">
        <v>1968.6800452232899</v>
      </c>
      <c r="AH8" s="139">
        <v>2109.1624838663415</v>
      </c>
      <c r="AI8" s="139">
        <v>2177.5845070422538</v>
      </c>
      <c r="AJ8" s="139">
        <v>2264.8696023941857</v>
      </c>
      <c r="AK8" s="139">
        <v>2182.8488863828584</v>
      </c>
      <c r="AL8" s="139">
        <v>2288.4397264177828</v>
      </c>
      <c r="AM8" s="139">
        <v>2351.1414813765759</v>
      </c>
      <c r="AN8" s="139">
        <v>2439.8090079817562</v>
      </c>
      <c r="AO8" s="139">
        <v>2560.8975834292287</v>
      </c>
      <c r="AP8" s="139">
        <v>2667.5372279495991</v>
      </c>
      <c r="AQ8" s="139">
        <v>2772.445118428654</v>
      </c>
      <c r="AR8" s="139">
        <v>2896.3438362131551</v>
      </c>
      <c r="AS8" s="139">
        <v>3032.9233250256561</v>
      </c>
      <c r="AT8" s="139">
        <v>3117.1474312327168</v>
      </c>
      <c r="AU8" s="139">
        <v>3260.4923574368017</v>
      </c>
      <c r="AV8" s="139">
        <v>2975.0390656227701</v>
      </c>
      <c r="AW8" s="139">
        <v>3191.7003066055327</v>
      </c>
      <c r="AX8" s="139">
        <v>3445.1335885133672</v>
      </c>
      <c r="AY8" s="139">
        <v>3584.7932120192322</v>
      </c>
      <c r="AZ8" s="139">
        <v>3718.3239382063862</v>
      </c>
      <c r="BA8" s="139">
        <v>3853.7830329816211</v>
      </c>
    </row>
    <row r="9" spans="1:53" s="43" customFormat="1" x14ac:dyDescent="0.2">
      <c r="A9" s="37" t="s">
        <v>442</v>
      </c>
      <c r="B9" s="37" t="s">
        <v>1647</v>
      </c>
      <c r="C9" s="37"/>
      <c r="D9" s="38" t="s">
        <v>1648</v>
      </c>
      <c r="E9" s="38" t="s">
        <v>1546</v>
      </c>
      <c r="F9" s="12" t="s">
        <v>1649</v>
      </c>
      <c r="G9" s="13" t="s">
        <v>1088</v>
      </c>
      <c r="H9" s="27">
        <f>SUM(H5:H8)</f>
        <v>2359.2213481116414</v>
      </c>
      <c r="I9" s="27">
        <f>SUM(I5:I8)</f>
        <v>2598.0670255317746</v>
      </c>
      <c r="J9" s="27">
        <f t="shared" ref="J9:BA9" si="1">SUM(J5:J8)</f>
        <v>2787.1116358444615</v>
      </c>
      <c r="K9" s="27">
        <f t="shared" si="1"/>
        <v>2956.3868817064586</v>
      </c>
      <c r="L9" s="27">
        <f t="shared" si="1"/>
        <v>3142.251827778533</v>
      </c>
      <c r="M9" s="27">
        <f t="shared" si="1"/>
        <v>3331.5415002967229</v>
      </c>
      <c r="N9" s="27">
        <f t="shared" si="1"/>
        <v>3489.1041315950324</v>
      </c>
      <c r="O9" s="27">
        <f t="shared" si="1"/>
        <v>3678.1073251897656</v>
      </c>
      <c r="P9" s="27">
        <f t="shared" si="1"/>
        <v>3975.2895217479258</v>
      </c>
      <c r="Q9" s="27">
        <f t="shared" si="1"/>
        <v>4281.1970228080263</v>
      </c>
      <c r="R9" s="27">
        <f t="shared" si="1"/>
        <v>4550.8160522379794</v>
      </c>
      <c r="S9" s="27">
        <f t="shared" si="1"/>
        <v>4928.9528708499183</v>
      </c>
      <c r="T9" s="27">
        <f t="shared" si="1"/>
        <v>5093.7388432182615</v>
      </c>
      <c r="U9" s="27">
        <f t="shared" si="1"/>
        <v>5208.5123727771379</v>
      </c>
      <c r="V9" s="27">
        <f t="shared" si="1"/>
        <v>5463.1223060718448</v>
      </c>
      <c r="W9" s="27">
        <f t="shared" si="1"/>
        <v>5617.6251541215024</v>
      </c>
      <c r="X9" s="27">
        <f t="shared" si="1"/>
        <v>5820.112339791297</v>
      </c>
      <c r="Y9" s="27">
        <f t="shared" si="1"/>
        <v>6052.5879660018973</v>
      </c>
      <c r="Z9" s="27">
        <f t="shared" si="1"/>
        <v>6290.1428948343</v>
      </c>
      <c r="AA9" s="27">
        <f t="shared" si="1"/>
        <v>6510.9050432321637</v>
      </c>
      <c r="AB9" s="27">
        <f t="shared" si="1"/>
        <v>6928.1489841118437</v>
      </c>
      <c r="AC9" s="27">
        <f t="shared" si="1"/>
        <v>7265.1553106373776</v>
      </c>
      <c r="AD9" s="27">
        <f t="shared" si="1"/>
        <v>7534.9249856145125</v>
      </c>
      <c r="AE9" s="27">
        <f t="shared" si="1"/>
        <v>7698.2525875736665</v>
      </c>
      <c r="AF9" s="27">
        <f t="shared" si="1"/>
        <v>8007.0524858255139</v>
      </c>
      <c r="AG9" s="27">
        <f t="shared" si="1"/>
        <v>8258.5791822282845</v>
      </c>
      <c r="AH9" s="27">
        <f t="shared" si="1"/>
        <v>8871.1350749756548</v>
      </c>
      <c r="AI9" s="27">
        <f t="shared" si="1"/>
        <v>9338.1854025645534</v>
      </c>
      <c r="AJ9" s="27">
        <f t="shared" si="1"/>
        <v>9711.0761231441502</v>
      </c>
      <c r="AK9" s="27">
        <f t="shared" si="1"/>
        <v>9488.6083763679126</v>
      </c>
      <c r="AL9" s="27">
        <f t="shared" si="1"/>
        <v>9887.1634056018684</v>
      </c>
      <c r="AM9" s="27">
        <f t="shared" si="1"/>
        <v>10380.073858585176</v>
      </c>
      <c r="AN9" s="27">
        <f t="shared" si="1"/>
        <v>10575.283576456271</v>
      </c>
      <c r="AO9" s="27">
        <f t="shared" si="1"/>
        <v>10991.870687100954</v>
      </c>
      <c r="AP9" s="27">
        <f t="shared" si="1"/>
        <v>11345.446155102827</v>
      </c>
      <c r="AQ9" s="27">
        <f t="shared" si="1"/>
        <v>11615.456837052991</v>
      </c>
      <c r="AR9" s="27">
        <f t="shared" si="1"/>
        <v>12337.872988353229</v>
      </c>
      <c r="AS9" s="27">
        <f t="shared" si="1"/>
        <v>12929.960084832403</v>
      </c>
      <c r="AT9" s="27">
        <f t="shared" si="1"/>
        <v>13429.904302693778</v>
      </c>
      <c r="AU9" s="27">
        <f t="shared" si="1"/>
        <v>13962.17973591002</v>
      </c>
      <c r="AV9" s="27">
        <f t="shared" si="1"/>
        <v>13117.316496123696</v>
      </c>
      <c r="AW9" s="27">
        <f t="shared" si="1"/>
        <v>13958.99170811795</v>
      </c>
      <c r="AX9" s="27">
        <f t="shared" si="1"/>
        <v>14905.67464017426</v>
      </c>
      <c r="AY9" s="27">
        <f t="shared" si="1"/>
        <v>15565.19353329474</v>
      </c>
      <c r="AZ9" s="27">
        <f t="shared" si="1"/>
        <v>16160.047244440739</v>
      </c>
      <c r="BA9" s="27">
        <f t="shared" si="1"/>
        <v>16723.111658363916</v>
      </c>
    </row>
    <row r="10" spans="1:53" s="41" customFormat="1" x14ac:dyDescent="0.2">
      <c r="A10" s="37" t="s">
        <v>442</v>
      </c>
      <c r="B10" s="37" t="s">
        <v>1650</v>
      </c>
      <c r="C10" s="37"/>
      <c r="D10" s="38" t="s">
        <v>1651</v>
      </c>
      <c r="E10" s="38" t="s">
        <v>1546</v>
      </c>
      <c r="F10" s="39" t="s">
        <v>1652</v>
      </c>
      <c r="G10" s="13" t="s">
        <v>1089</v>
      </c>
      <c r="H10" s="27" t="s">
        <v>1536</v>
      </c>
      <c r="I10" s="27" t="s">
        <v>1536</v>
      </c>
      <c r="J10" s="27" t="s">
        <v>1536</v>
      </c>
      <c r="K10" s="27" t="s">
        <v>1536</v>
      </c>
      <c r="L10" s="27" t="s">
        <v>1536</v>
      </c>
      <c r="M10" s="27" t="s">
        <v>1536</v>
      </c>
      <c r="N10" s="27" t="s">
        <v>1536</v>
      </c>
      <c r="O10" s="27" t="s">
        <v>1536</v>
      </c>
      <c r="P10" s="27" t="s">
        <v>1536</v>
      </c>
      <c r="Q10" s="27" t="s">
        <v>1536</v>
      </c>
      <c r="R10" s="27" t="s">
        <v>1536</v>
      </c>
      <c r="S10" s="27" t="s">
        <v>1536</v>
      </c>
      <c r="T10" s="27" t="s">
        <v>1536</v>
      </c>
      <c r="U10" s="27" t="s">
        <v>1536</v>
      </c>
      <c r="V10" s="27" t="s">
        <v>1536</v>
      </c>
      <c r="W10" s="27" t="s">
        <v>1536</v>
      </c>
      <c r="X10" s="27" t="s">
        <v>1536</v>
      </c>
      <c r="Y10" s="27" t="s">
        <v>1536</v>
      </c>
      <c r="Z10" s="27" t="s">
        <v>1536</v>
      </c>
      <c r="AA10" s="27" t="s">
        <v>1536</v>
      </c>
      <c r="AB10" s="27" t="s">
        <v>1536</v>
      </c>
      <c r="AC10" s="27" t="s">
        <v>1536</v>
      </c>
      <c r="AD10" s="27" t="s">
        <v>1536</v>
      </c>
      <c r="AE10" s="27" t="s">
        <v>1536</v>
      </c>
      <c r="AF10" s="27" t="s">
        <v>1536</v>
      </c>
      <c r="AG10" s="27" t="s">
        <v>1536</v>
      </c>
      <c r="AH10" s="27" t="s">
        <v>1536</v>
      </c>
      <c r="AI10" s="27" t="s">
        <v>1536</v>
      </c>
      <c r="AJ10" s="27" t="s">
        <v>1536</v>
      </c>
      <c r="AK10" s="27" t="s">
        <v>1536</v>
      </c>
      <c r="AL10" s="27" t="s">
        <v>1536</v>
      </c>
      <c r="AM10" s="27" t="s">
        <v>1536</v>
      </c>
      <c r="AN10" s="27" t="s">
        <v>1536</v>
      </c>
      <c r="AO10" s="27" t="s">
        <v>1536</v>
      </c>
      <c r="AP10" s="27" t="s">
        <v>1536</v>
      </c>
      <c r="AQ10" s="27" t="s">
        <v>1536</v>
      </c>
      <c r="AR10" s="27" t="s">
        <v>1536</v>
      </c>
      <c r="AS10" s="27" t="s">
        <v>1536</v>
      </c>
      <c r="AT10" s="27" t="s">
        <v>1536</v>
      </c>
      <c r="AU10" s="27" t="s">
        <v>1536</v>
      </c>
      <c r="AV10" s="27" t="s">
        <v>1536</v>
      </c>
      <c r="AW10" s="28" t="s">
        <v>1536</v>
      </c>
      <c r="AX10" s="28" t="s">
        <v>1536</v>
      </c>
      <c r="AY10" s="28" t="s">
        <v>1536</v>
      </c>
      <c r="AZ10" s="28" t="s">
        <v>1536</v>
      </c>
      <c r="BA10" s="28" t="s">
        <v>1536</v>
      </c>
    </row>
    <row r="11" spans="1:53" s="43" customFormat="1" x14ac:dyDescent="0.2">
      <c r="A11" s="37" t="s">
        <v>442</v>
      </c>
      <c r="B11" s="37" t="s">
        <v>1653</v>
      </c>
      <c r="C11" s="37"/>
      <c r="D11" s="38" t="s">
        <v>1651</v>
      </c>
      <c r="E11" s="38" t="s">
        <v>1546</v>
      </c>
      <c r="F11" s="44" t="s">
        <v>1654</v>
      </c>
      <c r="G11" s="13" t="s">
        <v>1090</v>
      </c>
      <c r="H11" s="27" t="s">
        <v>1536</v>
      </c>
      <c r="I11" s="27" t="s">
        <v>1536</v>
      </c>
      <c r="J11" s="27" t="s">
        <v>1536</v>
      </c>
      <c r="K11" s="27" t="s">
        <v>1536</v>
      </c>
      <c r="L11" s="27" t="s">
        <v>1536</v>
      </c>
      <c r="M11" s="27" t="s">
        <v>1536</v>
      </c>
      <c r="N11" s="27" t="s">
        <v>1536</v>
      </c>
      <c r="O11" s="27" t="s">
        <v>1536</v>
      </c>
      <c r="P11" s="27" t="s">
        <v>1536</v>
      </c>
      <c r="Q11" s="27" t="s">
        <v>1536</v>
      </c>
      <c r="R11" s="27" t="s">
        <v>1536</v>
      </c>
      <c r="S11" s="27" t="s">
        <v>1536</v>
      </c>
      <c r="T11" s="27" t="s">
        <v>1536</v>
      </c>
      <c r="U11" s="27" t="s">
        <v>1536</v>
      </c>
      <c r="V11" s="27" t="s">
        <v>1536</v>
      </c>
      <c r="W11" s="27" t="s">
        <v>1536</v>
      </c>
      <c r="X11" s="27" t="s">
        <v>1536</v>
      </c>
      <c r="Y11" s="27" t="s">
        <v>1536</v>
      </c>
      <c r="Z11" s="27" t="s">
        <v>1536</v>
      </c>
      <c r="AA11" s="27" t="s">
        <v>1536</v>
      </c>
      <c r="AB11" s="27" t="s">
        <v>1536</v>
      </c>
      <c r="AC11" s="27" t="s">
        <v>1536</v>
      </c>
      <c r="AD11" s="27" t="s">
        <v>1536</v>
      </c>
      <c r="AE11" s="27" t="s">
        <v>1536</v>
      </c>
      <c r="AF11" s="27" t="s">
        <v>1536</v>
      </c>
      <c r="AG11" s="27" t="s">
        <v>1536</v>
      </c>
      <c r="AH11" s="27" t="s">
        <v>1536</v>
      </c>
      <c r="AI11" s="27" t="s">
        <v>1536</v>
      </c>
      <c r="AJ11" s="27" t="s">
        <v>1536</v>
      </c>
      <c r="AK11" s="27" t="s">
        <v>1536</v>
      </c>
      <c r="AL11" s="27" t="s">
        <v>1536</v>
      </c>
      <c r="AM11" s="27" t="s">
        <v>1536</v>
      </c>
      <c r="AN11" s="27" t="s">
        <v>1536</v>
      </c>
      <c r="AO11" s="27" t="s">
        <v>1536</v>
      </c>
      <c r="AP11" s="27" t="s">
        <v>1536</v>
      </c>
      <c r="AQ11" s="27" t="s">
        <v>1536</v>
      </c>
      <c r="AR11" s="27" t="s">
        <v>1536</v>
      </c>
      <c r="AS11" s="27" t="s">
        <v>1536</v>
      </c>
      <c r="AT11" s="27" t="s">
        <v>1536</v>
      </c>
      <c r="AU11" s="27" t="s">
        <v>1536</v>
      </c>
      <c r="AV11" s="27" t="s">
        <v>1536</v>
      </c>
      <c r="AW11" s="28" t="s">
        <v>1536</v>
      </c>
      <c r="AX11" s="28" t="s">
        <v>1536</v>
      </c>
      <c r="AY11" s="28" t="s">
        <v>1536</v>
      </c>
      <c r="AZ11" s="28" t="s">
        <v>1536</v>
      </c>
      <c r="BA11" s="28" t="s">
        <v>1536</v>
      </c>
    </row>
    <row r="12" spans="1:53" s="43" customFormat="1" x14ac:dyDescent="0.2">
      <c r="A12" s="37"/>
      <c r="B12" s="37"/>
      <c r="C12" s="37"/>
      <c r="D12" s="38"/>
      <c r="E12" s="38"/>
      <c r="F12" s="44" t="s">
        <v>1655</v>
      </c>
      <c r="G12" s="9"/>
      <c r="H12" s="27"/>
      <c r="I12" s="27"/>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8"/>
      <c r="AJ12" s="28"/>
      <c r="AK12" s="28"/>
      <c r="AL12" s="28"/>
      <c r="AM12" s="28"/>
      <c r="AN12" s="28"/>
      <c r="AO12" s="28"/>
      <c r="AP12" s="28"/>
      <c r="AQ12" s="28"/>
      <c r="AR12" s="28"/>
      <c r="AS12" s="28"/>
      <c r="AT12" s="28"/>
      <c r="AU12" s="28"/>
      <c r="AV12" s="28"/>
      <c r="AW12" s="28"/>
      <c r="AX12" s="28"/>
      <c r="AY12" s="28"/>
      <c r="AZ12" s="28"/>
      <c r="BA12" s="28"/>
    </row>
    <row r="13" spans="1:53" s="43" customFormat="1" x14ac:dyDescent="0.2">
      <c r="A13" s="37" t="s">
        <v>442</v>
      </c>
      <c r="B13" s="37" t="s">
        <v>1653</v>
      </c>
      <c r="C13" s="37"/>
      <c r="D13" s="38" t="s">
        <v>1651</v>
      </c>
      <c r="E13" s="38" t="s">
        <v>1546</v>
      </c>
      <c r="F13" s="39" t="s">
        <v>1654</v>
      </c>
      <c r="G13" s="13" t="s">
        <v>1090</v>
      </c>
      <c r="H13" s="27" t="s">
        <v>1536</v>
      </c>
      <c r="I13" s="27" t="s">
        <v>1536</v>
      </c>
      <c r="J13" s="27" t="s">
        <v>1536</v>
      </c>
      <c r="K13" s="27" t="s">
        <v>1536</v>
      </c>
      <c r="L13" s="27" t="s">
        <v>1536</v>
      </c>
      <c r="M13" s="27" t="s">
        <v>1536</v>
      </c>
      <c r="N13" s="27" t="s">
        <v>1536</v>
      </c>
      <c r="O13" s="27" t="s">
        <v>1536</v>
      </c>
      <c r="P13" s="27" t="s">
        <v>1536</v>
      </c>
      <c r="Q13" s="27" t="s">
        <v>1536</v>
      </c>
      <c r="R13" s="27" t="s">
        <v>1536</v>
      </c>
      <c r="S13" s="27" t="s">
        <v>1536</v>
      </c>
      <c r="T13" s="27" t="s">
        <v>1536</v>
      </c>
      <c r="U13" s="27" t="s">
        <v>1536</v>
      </c>
      <c r="V13" s="27" t="s">
        <v>1536</v>
      </c>
      <c r="W13" s="27" t="s">
        <v>1536</v>
      </c>
      <c r="X13" s="27" t="s">
        <v>1536</v>
      </c>
      <c r="Y13" s="27" t="s">
        <v>1536</v>
      </c>
      <c r="Z13" s="27" t="s">
        <v>1536</v>
      </c>
      <c r="AA13" s="27" t="s">
        <v>1536</v>
      </c>
      <c r="AB13" s="27" t="s">
        <v>1536</v>
      </c>
      <c r="AC13" s="27" t="s">
        <v>1536</v>
      </c>
      <c r="AD13" s="27" t="s">
        <v>1536</v>
      </c>
      <c r="AE13" s="27" t="s">
        <v>1536</v>
      </c>
      <c r="AF13" s="27" t="s">
        <v>1536</v>
      </c>
      <c r="AG13" s="27" t="s">
        <v>1536</v>
      </c>
      <c r="AH13" s="27" t="s">
        <v>1536</v>
      </c>
      <c r="AI13" s="27" t="s">
        <v>1536</v>
      </c>
      <c r="AJ13" s="27" t="s">
        <v>1536</v>
      </c>
      <c r="AK13" s="27" t="s">
        <v>1536</v>
      </c>
      <c r="AL13" s="27" t="s">
        <v>1536</v>
      </c>
      <c r="AM13" s="27" t="s">
        <v>1536</v>
      </c>
      <c r="AN13" s="27" t="s">
        <v>1536</v>
      </c>
      <c r="AO13" s="27" t="s">
        <v>1536</v>
      </c>
      <c r="AP13" s="27" t="s">
        <v>1536</v>
      </c>
      <c r="AQ13" s="27" t="s">
        <v>1536</v>
      </c>
      <c r="AR13" s="27" t="s">
        <v>1536</v>
      </c>
      <c r="AS13" s="27" t="s">
        <v>1536</v>
      </c>
      <c r="AT13" s="27" t="s">
        <v>1536</v>
      </c>
      <c r="AU13" s="27" t="s">
        <v>1536</v>
      </c>
      <c r="AV13" s="27" t="s">
        <v>1536</v>
      </c>
      <c r="AW13" s="28" t="s">
        <v>1536</v>
      </c>
      <c r="AX13" s="28" t="s">
        <v>1536</v>
      </c>
      <c r="AY13" s="28" t="s">
        <v>1536</v>
      </c>
      <c r="AZ13" s="28" t="s">
        <v>1536</v>
      </c>
      <c r="BA13" s="28" t="s">
        <v>1536</v>
      </c>
    </row>
    <row r="14" spans="1:53" s="43" customFormat="1" x14ac:dyDescent="0.2">
      <c r="A14" s="37" t="s">
        <v>442</v>
      </c>
      <c r="B14" s="37" t="s">
        <v>1656</v>
      </c>
      <c r="C14" s="37"/>
      <c r="D14" s="38" t="s">
        <v>1651</v>
      </c>
      <c r="E14" s="38" t="s">
        <v>1546</v>
      </c>
      <c r="F14" s="39" t="s">
        <v>1657</v>
      </c>
      <c r="G14" s="13" t="s">
        <v>1091</v>
      </c>
      <c r="H14" s="27" t="s">
        <v>1536</v>
      </c>
      <c r="I14" s="27" t="s">
        <v>1536</v>
      </c>
      <c r="J14" s="27" t="s">
        <v>1536</v>
      </c>
      <c r="K14" s="27" t="s">
        <v>1536</v>
      </c>
      <c r="L14" s="27" t="s">
        <v>1536</v>
      </c>
      <c r="M14" s="27" t="s">
        <v>1536</v>
      </c>
      <c r="N14" s="27" t="s">
        <v>1536</v>
      </c>
      <c r="O14" s="27" t="s">
        <v>1536</v>
      </c>
      <c r="P14" s="27" t="s">
        <v>1536</v>
      </c>
      <c r="Q14" s="27" t="s">
        <v>1536</v>
      </c>
      <c r="R14" s="27" t="s">
        <v>1536</v>
      </c>
      <c r="S14" s="27" t="s">
        <v>1536</v>
      </c>
      <c r="T14" s="27" t="s">
        <v>1536</v>
      </c>
      <c r="U14" s="27" t="s">
        <v>1536</v>
      </c>
      <c r="V14" s="27" t="s">
        <v>1536</v>
      </c>
      <c r="W14" s="27" t="s">
        <v>1536</v>
      </c>
      <c r="X14" s="27" t="s">
        <v>1536</v>
      </c>
      <c r="Y14" s="27" t="s">
        <v>1536</v>
      </c>
      <c r="Z14" s="27" t="s">
        <v>1536</v>
      </c>
      <c r="AA14" s="27" t="s">
        <v>1536</v>
      </c>
      <c r="AB14" s="27" t="s">
        <v>1536</v>
      </c>
      <c r="AC14" s="27" t="s">
        <v>1536</v>
      </c>
      <c r="AD14" s="27" t="s">
        <v>1536</v>
      </c>
      <c r="AE14" s="27" t="s">
        <v>1536</v>
      </c>
      <c r="AF14" s="27" t="s">
        <v>1536</v>
      </c>
      <c r="AG14" s="27" t="s">
        <v>1536</v>
      </c>
      <c r="AH14" s="27" t="s">
        <v>1536</v>
      </c>
      <c r="AI14" s="27" t="s">
        <v>1536</v>
      </c>
      <c r="AJ14" s="27" t="s">
        <v>1536</v>
      </c>
      <c r="AK14" s="27" t="s">
        <v>1536</v>
      </c>
      <c r="AL14" s="27" t="s">
        <v>1536</v>
      </c>
      <c r="AM14" s="27" t="s">
        <v>1536</v>
      </c>
      <c r="AN14" s="27" t="s">
        <v>1536</v>
      </c>
      <c r="AO14" s="27" t="s">
        <v>1536</v>
      </c>
      <c r="AP14" s="27" t="s">
        <v>1536</v>
      </c>
      <c r="AQ14" s="27" t="s">
        <v>1536</v>
      </c>
      <c r="AR14" s="27" t="s">
        <v>1536</v>
      </c>
      <c r="AS14" s="27" t="s">
        <v>1536</v>
      </c>
      <c r="AT14" s="27" t="s">
        <v>1536</v>
      </c>
      <c r="AU14" s="27" t="s">
        <v>1536</v>
      </c>
      <c r="AV14" s="27" t="s">
        <v>1536</v>
      </c>
      <c r="AW14" s="28" t="s">
        <v>1536</v>
      </c>
      <c r="AX14" s="28" t="s">
        <v>1536</v>
      </c>
      <c r="AY14" s="28" t="s">
        <v>1536</v>
      </c>
      <c r="AZ14" s="28" t="s">
        <v>1536</v>
      </c>
      <c r="BA14" s="28" t="s">
        <v>1536</v>
      </c>
    </row>
    <row r="15" spans="1:53" s="43" customFormat="1" x14ac:dyDescent="0.2">
      <c r="A15" s="37" t="s">
        <v>442</v>
      </c>
      <c r="B15" s="37" t="s">
        <v>1658</v>
      </c>
      <c r="C15" s="37"/>
      <c r="D15" s="38" t="s">
        <v>1651</v>
      </c>
      <c r="E15" s="38" t="s">
        <v>1546</v>
      </c>
      <c r="F15" s="39" t="s">
        <v>1659</v>
      </c>
      <c r="G15" s="13" t="s">
        <v>1092</v>
      </c>
      <c r="H15" s="27" t="s">
        <v>1536</v>
      </c>
      <c r="I15" s="27" t="s">
        <v>1536</v>
      </c>
      <c r="J15" s="27" t="s">
        <v>1536</v>
      </c>
      <c r="K15" s="27" t="s">
        <v>1536</v>
      </c>
      <c r="L15" s="27" t="s">
        <v>1536</v>
      </c>
      <c r="M15" s="27" t="s">
        <v>1536</v>
      </c>
      <c r="N15" s="27" t="s">
        <v>1536</v>
      </c>
      <c r="O15" s="27" t="s">
        <v>1536</v>
      </c>
      <c r="P15" s="27" t="s">
        <v>1536</v>
      </c>
      <c r="Q15" s="27" t="s">
        <v>1536</v>
      </c>
      <c r="R15" s="27" t="s">
        <v>1536</v>
      </c>
      <c r="S15" s="27" t="s">
        <v>1536</v>
      </c>
      <c r="T15" s="27" t="s">
        <v>1536</v>
      </c>
      <c r="U15" s="27" t="s">
        <v>1536</v>
      </c>
      <c r="V15" s="27" t="s">
        <v>1536</v>
      </c>
      <c r="W15" s="27" t="s">
        <v>1536</v>
      </c>
      <c r="X15" s="27" t="s">
        <v>1536</v>
      </c>
      <c r="Y15" s="27" t="s">
        <v>1536</v>
      </c>
      <c r="Z15" s="27" t="s">
        <v>1536</v>
      </c>
      <c r="AA15" s="27" t="s">
        <v>1536</v>
      </c>
      <c r="AB15" s="27" t="s">
        <v>1536</v>
      </c>
      <c r="AC15" s="27" t="s">
        <v>1536</v>
      </c>
      <c r="AD15" s="27" t="s">
        <v>1536</v>
      </c>
      <c r="AE15" s="27" t="s">
        <v>1536</v>
      </c>
      <c r="AF15" s="27" t="s">
        <v>1536</v>
      </c>
      <c r="AG15" s="27" t="s">
        <v>1536</v>
      </c>
      <c r="AH15" s="27" t="s">
        <v>1536</v>
      </c>
      <c r="AI15" s="27" t="s">
        <v>1536</v>
      </c>
      <c r="AJ15" s="27" t="s">
        <v>1536</v>
      </c>
      <c r="AK15" s="27" t="s">
        <v>1536</v>
      </c>
      <c r="AL15" s="27" t="s">
        <v>1536</v>
      </c>
      <c r="AM15" s="27" t="s">
        <v>1536</v>
      </c>
      <c r="AN15" s="27" t="s">
        <v>1536</v>
      </c>
      <c r="AO15" s="27" t="s">
        <v>1536</v>
      </c>
      <c r="AP15" s="27" t="s">
        <v>1536</v>
      </c>
      <c r="AQ15" s="27" t="s">
        <v>1536</v>
      </c>
      <c r="AR15" s="27" t="s">
        <v>1536</v>
      </c>
      <c r="AS15" s="27" t="s">
        <v>1536</v>
      </c>
      <c r="AT15" s="27" t="s">
        <v>1536</v>
      </c>
      <c r="AU15" s="27" t="s">
        <v>1536</v>
      </c>
      <c r="AV15" s="27" t="s">
        <v>1536</v>
      </c>
      <c r="AW15" s="28" t="s">
        <v>1536</v>
      </c>
      <c r="AX15" s="28" t="s">
        <v>1536</v>
      </c>
      <c r="AY15" s="28" t="s">
        <v>1536</v>
      </c>
      <c r="AZ15" s="28" t="s">
        <v>1536</v>
      </c>
      <c r="BA15" s="28" t="s">
        <v>1536</v>
      </c>
    </row>
    <row r="16" spans="1:53" s="43" customFormat="1" x14ac:dyDescent="0.2">
      <c r="A16" s="37" t="s">
        <v>442</v>
      </c>
      <c r="B16" s="37" t="s">
        <v>1660</v>
      </c>
      <c r="C16" s="37"/>
      <c r="D16" s="38" t="s">
        <v>1651</v>
      </c>
      <c r="E16" s="38" t="s">
        <v>1546</v>
      </c>
      <c r="F16" s="39" t="s">
        <v>1661</v>
      </c>
      <c r="G16" s="13" t="s">
        <v>1093</v>
      </c>
      <c r="H16" s="27" t="s">
        <v>1536</v>
      </c>
      <c r="I16" s="27" t="s">
        <v>1536</v>
      </c>
      <c r="J16" s="27" t="s">
        <v>1536</v>
      </c>
      <c r="K16" s="27" t="s">
        <v>1536</v>
      </c>
      <c r="L16" s="27" t="s">
        <v>1536</v>
      </c>
      <c r="M16" s="27" t="s">
        <v>1536</v>
      </c>
      <c r="N16" s="27" t="s">
        <v>1536</v>
      </c>
      <c r="O16" s="27" t="s">
        <v>1536</v>
      </c>
      <c r="P16" s="27" t="s">
        <v>1536</v>
      </c>
      <c r="Q16" s="27" t="s">
        <v>1536</v>
      </c>
      <c r="R16" s="27" t="s">
        <v>1536</v>
      </c>
      <c r="S16" s="27" t="s">
        <v>1536</v>
      </c>
      <c r="T16" s="27" t="s">
        <v>1536</v>
      </c>
      <c r="U16" s="27" t="s">
        <v>1536</v>
      </c>
      <c r="V16" s="27" t="s">
        <v>1536</v>
      </c>
      <c r="W16" s="27" t="s">
        <v>1536</v>
      </c>
      <c r="X16" s="27" t="s">
        <v>1536</v>
      </c>
      <c r="Y16" s="27" t="s">
        <v>1536</v>
      </c>
      <c r="Z16" s="27" t="s">
        <v>1536</v>
      </c>
      <c r="AA16" s="27" t="s">
        <v>1536</v>
      </c>
      <c r="AB16" s="27" t="s">
        <v>1536</v>
      </c>
      <c r="AC16" s="27" t="s">
        <v>1536</v>
      </c>
      <c r="AD16" s="27" t="s">
        <v>1536</v>
      </c>
      <c r="AE16" s="27" t="s">
        <v>1536</v>
      </c>
      <c r="AF16" s="27" t="s">
        <v>1536</v>
      </c>
      <c r="AG16" s="27" t="s">
        <v>1536</v>
      </c>
      <c r="AH16" s="27" t="s">
        <v>1536</v>
      </c>
      <c r="AI16" s="27" t="s">
        <v>1536</v>
      </c>
      <c r="AJ16" s="27" t="s">
        <v>1536</v>
      </c>
      <c r="AK16" s="27" t="s">
        <v>1536</v>
      </c>
      <c r="AL16" s="27" t="s">
        <v>1536</v>
      </c>
      <c r="AM16" s="27" t="s">
        <v>1536</v>
      </c>
      <c r="AN16" s="27" t="s">
        <v>1536</v>
      </c>
      <c r="AO16" s="27" t="s">
        <v>1536</v>
      </c>
      <c r="AP16" s="27" t="s">
        <v>1536</v>
      </c>
      <c r="AQ16" s="27" t="s">
        <v>1536</v>
      </c>
      <c r="AR16" s="27" t="s">
        <v>1536</v>
      </c>
      <c r="AS16" s="27" t="s">
        <v>1536</v>
      </c>
      <c r="AT16" s="27" t="s">
        <v>1536</v>
      </c>
      <c r="AU16" s="27" t="s">
        <v>1536</v>
      </c>
      <c r="AV16" s="27" t="s">
        <v>1536</v>
      </c>
      <c r="AW16" s="28" t="s">
        <v>1536</v>
      </c>
      <c r="AX16" s="28" t="s">
        <v>1536</v>
      </c>
      <c r="AY16" s="28" t="s">
        <v>1536</v>
      </c>
      <c r="AZ16" s="28" t="s">
        <v>1536</v>
      </c>
      <c r="BA16" s="28" t="s">
        <v>1536</v>
      </c>
    </row>
    <row r="17" spans="1:53" s="43" customFormat="1" x14ac:dyDescent="0.2">
      <c r="A17" s="37" t="s">
        <v>442</v>
      </c>
      <c r="B17" s="37" t="s">
        <v>1662</v>
      </c>
      <c r="C17" s="37"/>
      <c r="D17" s="38" t="s">
        <v>1651</v>
      </c>
      <c r="E17" s="38" t="s">
        <v>1546</v>
      </c>
      <c r="F17" s="39" t="s">
        <v>1663</v>
      </c>
      <c r="G17" s="13" t="s">
        <v>1094</v>
      </c>
      <c r="H17" s="27" t="s">
        <v>1536</v>
      </c>
      <c r="I17" s="27" t="s">
        <v>1536</v>
      </c>
      <c r="J17" s="27" t="s">
        <v>1536</v>
      </c>
      <c r="K17" s="27" t="s">
        <v>1536</v>
      </c>
      <c r="L17" s="27" t="s">
        <v>1536</v>
      </c>
      <c r="M17" s="27" t="s">
        <v>1536</v>
      </c>
      <c r="N17" s="27" t="s">
        <v>1536</v>
      </c>
      <c r="O17" s="27" t="s">
        <v>1536</v>
      </c>
      <c r="P17" s="27" t="s">
        <v>1536</v>
      </c>
      <c r="Q17" s="27" t="s">
        <v>1536</v>
      </c>
      <c r="R17" s="27" t="s">
        <v>1536</v>
      </c>
      <c r="S17" s="27" t="s">
        <v>1536</v>
      </c>
      <c r="T17" s="27" t="s">
        <v>1536</v>
      </c>
      <c r="U17" s="27" t="s">
        <v>1536</v>
      </c>
      <c r="V17" s="27" t="s">
        <v>1536</v>
      </c>
      <c r="W17" s="27" t="s">
        <v>1536</v>
      </c>
      <c r="X17" s="27" t="s">
        <v>1536</v>
      </c>
      <c r="Y17" s="27" t="s">
        <v>1536</v>
      </c>
      <c r="Z17" s="27" t="s">
        <v>1536</v>
      </c>
      <c r="AA17" s="27" t="s">
        <v>1536</v>
      </c>
      <c r="AB17" s="27" t="s">
        <v>1536</v>
      </c>
      <c r="AC17" s="27" t="s">
        <v>1536</v>
      </c>
      <c r="AD17" s="27" t="s">
        <v>1536</v>
      </c>
      <c r="AE17" s="27" t="s">
        <v>1536</v>
      </c>
      <c r="AF17" s="27" t="s">
        <v>1536</v>
      </c>
      <c r="AG17" s="27" t="s">
        <v>1536</v>
      </c>
      <c r="AH17" s="27" t="s">
        <v>1536</v>
      </c>
      <c r="AI17" s="27" t="s">
        <v>1536</v>
      </c>
      <c r="AJ17" s="27" t="s">
        <v>1536</v>
      </c>
      <c r="AK17" s="27" t="s">
        <v>1536</v>
      </c>
      <c r="AL17" s="27" t="s">
        <v>1536</v>
      </c>
      <c r="AM17" s="27" t="s">
        <v>1536</v>
      </c>
      <c r="AN17" s="27" t="s">
        <v>1536</v>
      </c>
      <c r="AO17" s="27" t="s">
        <v>1536</v>
      </c>
      <c r="AP17" s="27" t="s">
        <v>1536</v>
      </c>
      <c r="AQ17" s="27" t="s">
        <v>1536</v>
      </c>
      <c r="AR17" s="27" t="s">
        <v>1536</v>
      </c>
      <c r="AS17" s="27" t="s">
        <v>1536</v>
      </c>
      <c r="AT17" s="27" t="s">
        <v>1536</v>
      </c>
      <c r="AU17" s="27" t="s">
        <v>1536</v>
      </c>
      <c r="AV17" s="27" t="s">
        <v>1536</v>
      </c>
      <c r="AW17" s="28" t="s">
        <v>1536</v>
      </c>
      <c r="AX17" s="28" t="s">
        <v>1536</v>
      </c>
      <c r="AY17" s="28" t="s">
        <v>1536</v>
      </c>
      <c r="AZ17" s="28" t="s">
        <v>1536</v>
      </c>
      <c r="BA17" s="28" t="s">
        <v>1536</v>
      </c>
    </row>
    <row r="18" spans="1:53" s="43" customFormat="1" x14ac:dyDescent="0.2">
      <c r="A18" s="37" t="s">
        <v>442</v>
      </c>
      <c r="B18" s="37" t="s">
        <v>1664</v>
      </c>
      <c r="C18" s="37"/>
      <c r="D18" s="38" t="s">
        <v>1651</v>
      </c>
      <c r="E18" s="38" t="s">
        <v>1546</v>
      </c>
      <c r="F18" s="39" t="s">
        <v>1665</v>
      </c>
      <c r="G18" s="13" t="s">
        <v>1095</v>
      </c>
      <c r="H18" s="27" t="s">
        <v>1536</v>
      </c>
      <c r="I18" s="27" t="s">
        <v>1536</v>
      </c>
      <c r="J18" s="27" t="s">
        <v>1536</v>
      </c>
      <c r="K18" s="27" t="s">
        <v>1536</v>
      </c>
      <c r="L18" s="27" t="s">
        <v>1536</v>
      </c>
      <c r="M18" s="27" t="s">
        <v>1536</v>
      </c>
      <c r="N18" s="27" t="s">
        <v>1536</v>
      </c>
      <c r="O18" s="27" t="s">
        <v>1536</v>
      </c>
      <c r="P18" s="27" t="s">
        <v>1536</v>
      </c>
      <c r="Q18" s="27" t="s">
        <v>1536</v>
      </c>
      <c r="R18" s="27" t="s">
        <v>1536</v>
      </c>
      <c r="S18" s="27" t="s">
        <v>1536</v>
      </c>
      <c r="T18" s="27" t="s">
        <v>1536</v>
      </c>
      <c r="U18" s="27" t="s">
        <v>1536</v>
      </c>
      <c r="V18" s="27" t="s">
        <v>1536</v>
      </c>
      <c r="W18" s="27" t="s">
        <v>1536</v>
      </c>
      <c r="X18" s="27" t="s">
        <v>1536</v>
      </c>
      <c r="Y18" s="27" t="s">
        <v>1536</v>
      </c>
      <c r="Z18" s="27" t="s">
        <v>1536</v>
      </c>
      <c r="AA18" s="27" t="s">
        <v>1536</v>
      </c>
      <c r="AB18" s="27" t="s">
        <v>1536</v>
      </c>
      <c r="AC18" s="27" t="s">
        <v>1536</v>
      </c>
      <c r="AD18" s="27" t="s">
        <v>1536</v>
      </c>
      <c r="AE18" s="27" t="s">
        <v>1536</v>
      </c>
      <c r="AF18" s="27" t="s">
        <v>1536</v>
      </c>
      <c r="AG18" s="27" t="s">
        <v>1536</v>
      </c>
      <c r="AH18" s="27" t="s">
        <v>1536</v>
      </c>
      <c r="AI18" s="27" t="s">
        <v>1536</v>
      </c>
      <c r="AJ18" s="27" t="s">
        <v>1536</v>
      </c>
      <c r="AK18" s="27" t="s">
        <v>1536</v>
      </c>
      <c r="AL18" s="27" t="s">
        <v>1536</v>
      </c>
      <c r="AM18" s="27" t="s">
        <v>1536</v>
      </c>
      <c r="AN18" s="27" t="s">
        <v>1536</v>
      </c>
      <c r="AO18" s="27" t="s">
        <v>1536</v>
      </c>
      <c r="AP18" s="27" t="s">
        <v>1536</v>
      </c>
      <c r="AQ18" s="27" t="s">
        <v>1536</v>
      </c>
      <c r="AR18" s="27" t="s">
        <v>1536</v>
      </c>
      <c r="AS18" s="27" t="s">
        <v>1536</v>
      </c>
      <c r="AT18" s="27" t="s">
        <v>1536</v>
      </c>
      <c r="AU18" s="27" t="s">
        <v>1536</v>
      </c>
      <c r="AV18" s="27" t="s">
        <v>1536</v>
      </c>
      <c r="AW18" s="28" t="s">
        <v>1536</v>
      </c>
      <c r="AX18" s="28" t="s">
        <v>1536</v>
      </c>
      <c r="AY18" s="28" t="s">
        <v>1536</v>
      </c>
      <c r="AZ18" s="28" t="s">
        <v>1536</v>
      </c>
      <c r="BA18" s="28" t="s">
        <v>1536</v>
      </c>
    </row>
    <row r="19" spans="1:53" s="43" customFormat="1" x14ac:dyDescent="0.2">
      <c r="A19" s="37" t="s">
        <v>442</v>
      </c>
      <c r="B19" s="37" t="s">
        <v>1666</v>
      </c>
      <c r="C19" s="37"/>
      <c r="D19" s="38" t="s">
        <v>1651</v>
      </c>
      <c r="E19" s="38" t="s">
        <v>1546</v>
      </c>
      <c r="F19" s="39" t="s">
        <v>1667</v>
      </c>
      <c r="G19" s="13" t="s">
        <v>1096</v>
      </c>
      <c r="H19" s="27" t="s">
        <v>1536</v>
      </c>
      <c r="I19" s="27" t="s">
        <v>1536</v>
      </c>
      <c r="J19" s="27" t="s">
        <v>1536</v>
      </c>
      <c r="K19" s="27" t="s">
        <v>1536</v>
      </c>
      <c r="L19" s="27" t="s">
        <v>1536</v>
      </c>
      <c r="M19" s="27" t="s">
        <v>1536</v>
      </c>
      <c r="N19" s="27" t="s">
        <v>1536</v>
      </c>
      <c r="O19" s="27" t="s">
        <v>1536</v>
      </c>
      <c r="P19" s="27" t="s">
        <v>1536</v>
      </c>
      <c r="Q19" s="27" t="s">
        <v>1536</v>
      </c>
      <c r="R19" s="27" t="s">
        <v>1536</v>
      </c>
      <c r="S19" s="27" t="s">
        <v>1536</v>
      </c>
      <c r="T19" s="27" t="s">
        <v>1536</v>
      </c>
      <c r="U19" s="27" t="s">
        <v>1536</v>
      </c>
      <c r="V19" s="27" t="s">
        <v>1536</v>
      </c>
      <c r="W19" s="27" t="s">
        <v>1536</v>
      </c>
      <c r="X19" s="27" t="s">
        <v>1536</v>
      </c>
      <c r="Y19" s="27" t="s">
        <v>1536</v>
      </c>
      <c r="Z19" s="27" t="s">
        <v>1536</v>
      </c>
      <c r="AA19" s="27" t="s">
        <v>1536</v>
      </c>
      <c r="AB19" s="27" t="s">
        <v>1536</v>
      </c>
      <c r="AC19" s="27" t="s">
        <v>1536</v>
      </c>
      <c r="AD19" s="27" t="s">
        <v>1536</v>
      </c>
      <c r="AE19" s="27" t="s">
        <v>1536</v>
      </c>
      <c r="AF19" s="27" t="s">
        <v>1536</v>
      </c>
      <c r="AG19" s="27" t="s">
        <v>1536</v>
      </c>
      <c r="AH19" s="27" t="s">
        <v>1536</v>
      </c>
      <c r="AI19" s="27" t="s">
        <v>1536</v>
      </c>
      <c r="AJ19" s="27" t="s">
        <v>1536</v>
      </c>
      <c r="AK19" s="27" t="s">
        <v>1536</v>
      </c>
      <c r="AL19" s="27" t="s">
        <v>1536</v>
      </c>
      <c r="AM19" s="27" t="s">
        <v>1536</v>
      </c>
      <c r="AN19" s="27" t="s">
        <v>1536</v>
      </c>
      <c r="AO19" s="27" t="s">
        <v>1536</v>
      </c>
      <c r="AP19" s="27" t="s">
        <v>1536</v>
      </c>
      <c r="AQ19" s="27" t="s">
        <v>1536</v>
      </c>
      <c r="AR19" s="27" t="s">
        <v>1536</v>
      </c>
      <c r="AS19" s="27" t="s">
        <v>1536</v>
      </c>
      <c r="AT19" s="27" t="s">
        <v>1536</v>
      </c>
      <c r="AU19" s="27" t="s">
        <v>1536</v>
      </c>
      <c r="AV19" s="27" t="s">
        <v>1536</v>
      </c>
      <c r="AW19" s="28" t="s">
        <v>1536</v>
      </c>
      <c r="AX19" s="28" t="s">
        <v>1536</v>
      </c>
      <c r="AY19" s="28" t="s">
        <v>1536</v>
      </c>
      <c r="AZ19" s="28" t="s">
        <v>1536</v>
      </c>
      <c r="BA19" s="28" t="s">
        <v>1536</v>
      </c>
    </row>
    <row r="20" spans="1:53" s="43" customFormat="1" x14ac:dyDescent="0.2">
      <c r="A20" s="37" t="s">
        <v>442</v>
      </c>
      <c r="B20" s="37" t="s">
        <v>1668</v>
      </c>
      <c r="C20" s="37"/>
      <c r="D20" s="38" t="s">
        <v>1651</v>
      </c>
      <c r="E20" s="38" t="s">
        <v>1546</v>
      </c>
      <c r="F20" s="39" t="s">
        <v>1669</v>
      </c>
      <c r="G20" s="13" t="s">
        <v>1097</v>
      </c>
      <c r="H20" s="27" t="s">
        <v>1536</v>
      </c>
      <c r="I20" s="27" t="s">
        <v>1536</v>
      </c>
      <c r="J20" s="27" t="s">
        <v>1536</v>
      </c>
      <c r="K20" s="27" t="s">
        <v>1536</v>
      </c>
      <c r="L20" s="27" t="s">
        <v>1536</v>
      </c>
      <c r="M20" s="27" t="s">
        <v>1536</v>
      </c>
      <c r="N20" s="27" t="s">
        <v>1536</v>
      </c>
      <c r="O20" s="27" t="s">
        <v>1536</v>
      </c>
      <c r="P20" s="27" t="s">
        <v>1536</v>
      </c>
      <c r="Q20" s="27" t="s">
        <v>1536</v>
      </c>
      <c r="R20" s="27" t="s">
        <v>1536</v>
      </c>
      <c r="S20" s="27" t="s">
        <v>1536</v>
      </c>
      <c r="T20" s="27" t="s">
        <v>1536</v>
      </c>
      <c r="U20" s="27" t="s">
        <v>1536</v>
      </c>
      <c r="V20" s="27" t="s">
        <v>1536</v>
      </c>
      <c r="W20" s="27" t="s">
        <v>1536</v>
      </c>
      <c r="X20" s="27" t="s">
        <v>1536</v>
      </c>
      <c r="Y20" s="27" t="s">
        <v>1536</v>
      </c>
      <c r="Z20" s="27" t="s">
        <v>1536</v>
      </c>
      <c r="AA20" s="27" t="s">
        <v>1536</v>
      </c>
      <c r="AB20" s="27" t="s">
        <v>1536</v>
      </c>
      <c r="AC20" s="27" t="s">
        <v>1536</v>
      </c>
      <c r="AD20" s="27" t="s">
        <v>1536</v>
      </c>
      <c r="AE20" s="27" t="s">
        <v>1536</v>
      </c>
      <c r="AF20" s="27" t="s">
        <v>1536</v>
      </c>
      <c r="AG20" s="27" t="s">
        <v>1536</v>
      </c>
      <c r="AH20" s="27" t="s">
        <v>1536</v>
      </c>
      <c r="AI20" s="27" t="s">
        <v>1536</v>
      </c>
      <c r="AJ20" s="27" t="s">
        <v>1536</v>
      </c>
      <c r="AK20" s="27" t="s">
        <v>1536</v>
      </c>
      <c r="AL20" s="27" t="s">
        <v>1536</v>
      </c>
      <c r="AM20" s="27" t="s">
        <v>1536</v>
      </c>
      <c r="AN20" s="27" t="s">
        <v>1536</v>
      </c>
      <c r="AO20" s="27" t="s">
        <v>1536</v>
      </c>
      <c r="AP20" s="27" t="s">
        <v>1536</v>
      </c>
      <c r="AQ20" s="27" t="s">
        <v>1536</v>
      </c>
      <c r="AR20" s="27" t="s">
        <v>1536</v>
      </c>
      <c r="AS20" s="27" t="s">
        <v>1536</v>
      </c>
      <c r="AT20" s="27" t="s">
        <v>1536</v>
      </c>
      <c r="AU20" s="27" t="s">
        <v>1536</v>
      </c>
      <c r="AV20" s="27" t="s">
        <v>1536</v>
      </c>
      <c r="AW20" s="28" t="s">
        <v>1536</v>
      </c>
      <c r="AX20" s="28" t="s">
        <v>1536</v>
      </c>
      <c r="AY20" s="28" t="s">
        <v>1536</v>
      </c>
      <c r="AZ20" s="28" t="s">
        <v>1536</v>
      </c>
      <c r="BA20" s="28" t="s">
        <v>1536</v>
      </c>
    </row>
    <row r="21" spans="1:53" s="41" customFormat="1" x14ac:dyDescent="0.2">
      <c r="A21" s="37"/>
      <c r="B21" s="37"/>
      <c r="C21" s="37"/>
      <c r="D21" s="38"/>
      <c r="E21" s="38"/>
      <c r="F21" s="39" t="s">
        <v>1670</v>
      </c>
      <c r="G21" s="5"/>
      <c r="H21" s="27"/>
      <c r="I21" s="27"/>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8"/>
      <c r="AJ21" s="28"/>
      <c r="AK21" s="28"/>
      <c r="AL21" s="28"/>
      <c r="AM21" s="28"/>
      <c r="AN21" s="28"/>
      <c r="AO21" s="28"/>
      <c r="AP21" s="28"/>
      <c r="AQ21" s="28"/>
      <c r="AR21" s="28"/>
      <c r="AS21" s="28"/>
      <c r="AT21" s="28"/>
      <c r="AU21" s="28"/>
      <c r="AV21" s="28"/>
      <c r="AW21" s="28"/>
      <c r="AX21" s="28"/>
      <c r="AY21" s="28"/>
      <c r="AZ21" s="28"/>
      <c r="BA21" s="28"/>
    </row>
    <row r="22" spans="1:53" s="142" customFormat="1" outlineLevel="1" x14ac:dyDescent="0.2">
      <c r="A22" s="96"/>
      <c r="B22" s="96"/>
      <c r="C22" s="96"/>
      <c r="D22" s="137"/>
      <c r="E22" s="137"/>
      <c r="F22" s="143" t="s">
        <v>444</v>
      </c>
      <c r="G22" s="152" t="s">
        <v>452</v>
      </c>
      <c r="I22" s="142">
        <v>0.6347799529304865</v>
      </c>
      <c r="J22" s="142">
        <v>-0.50819116080620397</v>
      </c>
      <c r="K22" s="142">
        <v>1.4611855759511405</v>
      </c>
      <c r="L22" s="142">
        <v>2.925676153646628</v>
      </c>
      <c r="M22" s="142">
        <v>2.5922256141214906</v>
      </c>
      <c r="N22" s="142">
        <v>2.2782972784368472</v>
      </c>
      <c r="O22" s="142">
        <v>1.2685174066351612</v>
      </c>
      <c r="P22" s="142">
        <v>3.4344849889505813</v>
      </c>
      <c r="Q22" s="142">
        <v>4.0609269314545893</v>
      </c>
      <c r="R22" s="142">
        <v>5.4643331079896829</v>
      </c>
      <c r="S22" s="142">
        <v>5.6756945400675107</v>
      </c>
      <c r="T22" s="142">
        <v>1.4990851247982384</v>
      </c>
      <c r="U22" s="142">
        <v>-0.98798221028204569</v>
      </c>
      <c r="V22" s="142">
        <v>2.4624554512248986</v>
      </c>
      <c r="W22" s="142">
        <v>1.6142897704922055</v>
      </c>
      <c r="X22" s="142">
        <v>0.84792889762843604</v>
      </c>
      <c r="Y22" s="142">
        <v>1.8587699184715145</v>
      </c>
      <c r="Z22" s="142">
        <v>1.7963858581157011</v>
      </c>
      <c r="AA22" s="142">
        <v>1.7491540563939534</v>
      </c>
      <c r="AB22" s="142">
        <v>3.1389302166711985</v>
      </c>
      <c r="AC22" s="142">
        <v>1.8147903602552251</v>
      </c>
      <c r="AD22" s="142">
        <v>-0.16574078768056832</v>
      </c>
      <c r="AE22" s="142">
        <v>-0.71066589013157877</v>
      </c>
      <c r="AF22" s="142">
        <v>0.69814919913320228</v>
      </c>
      <c r="AG22" s="142">
        <v>0.90014214493301381</v>
      </c>
      <c r="AH22" s="142">
        <v>3.9986148916926201</v>
      </c>
      <c r="AI22" s="142">
        <v>3.0925577412577621</v>
      </c>
      <c r="AJ22" s="142">
        <v>0.68396731439155367</v>
      </c>
      <c r="AK22" s="142">
        <v>-5.6405442783572513</v>
      </c>
      <c r="AL22" s="142">
        <v>4.0418349339329307</v>
      </c>
      <c r="AM22" s="142">
        <v>3.9883441769155148</v>
      </c>
      <c r="AN22" s="142">
        <v>0.6182682505208259</v>
      </c>
      <c r="AO22" s="142">
        <v>0.55458266590089345</v>
      </c>
      <c r="AP22" s="142">
        <v>2.2035291061086149</v>
      </c>
      <c r="AQ22" s="142">
        <v>1.2388791500680174</v>
      </c>
      <c r="AR22" s="142">
        <v>2.1421437440595881</v>
      </c>
      <c r="AS22" s="142">
        <v>2.9890242089311903</v>
      </c>
      <c r="AT22" s="142">
        <v>1.1038129966531196</v>
      </c>
      <c r="AU22" s="142">
        <v>1.0870626036717512</v>
      </c>
      <c r="AV22" s="142">
        <v>-4.9276110618177604</v>
      </c>
      <c r="AW22" s="142">
        <v>2.9262612657007248</v>
      </c>
      <c r="AX22" s="142">
        <v>4.1246628110729322</v>
      </c>
      <c r="AY22" s="142">
        <v>2.0972407146434557</v>
      </c>
      <c r="AZ22" s="142">
        <v>1.8536404472843548</v>
      </c>
      <c r="BA22" s="142">
        <v>1.7670115166218636</v>
      </c>
    </row>
    <row r="23" spans="1:53" s="142" customFormat="1" outlineLevel="1" x14ac:dyDescent="0.2">
      <c r="A23" s="96"/>
      <c r="B23" s="96"/>
      <c r="C23" s="96"/>
      <c r="D23" s="137"/>
      <c r="E23" s="137"/>
      <c r="F23" s="143" t="s">
        <v>445</v>
      </c>
      <c r="G23" s="152" t="s">
        <v>453</v>
      </c>
      <c r="I23" s="142">
        <v>1.0982966428511043</v>
      </c>
      <c r="J23" s="142">
        <v>2.3950597248854288</v>
      </c>
      <c r="K23" s="142">
        <v>1.3060277304629553</v>
      </c>
      <c r="L23" s="142">
        <v>1.6764335112142481</v>
      </c>
      <c r="M23" s="142">
        <v>1.6088684958330601</v>
      </c>
      <c r="N23" s="142">
        <v>2.2502410915669735</v>
      </c>
      <c r="O23" s="142">
        <v>2.6275503841165282</v>
      </c>
      <c r="P23" s="142">
        <v>4.5661958266940417</v>
      </c>
      <c r="Q23" s="142">
        <v>4.4709556754008339</v>
      </c>
      <c r="R23" s="142">
        <v>3.0288598583078974</v>
      </c>
      <c r="S23" s="142">
        <v>0.94392652650829856</v>
      </c>
      <c r="T23" s="142">
        <v>1.4832710847038078</v>
      </c>
      <c r="U23" s="142">
        <v>-0.56209492177901055</v>
      </c>
      <c r="V23" s="142">
        <v>2.3362114766239728</v>
      </c>
      <c r="W23" s="142">
        <v>2.2344582225317877</v>
      </c>
      <c r="X23" s="142">
        <v>1.3883805835668728</v>
      </c>
      <c r="Y23" s="142">
        <v>2.2983308654681345</v>
      </c>
      <c r="Z23" s="142">
        <v>3.6177750265406816</v>
      </c>
      <c r="AA23" s="142">
        <v>3.2789493033690942</v>
      </c>
      <c r="AB23" s="142">
        <v>4.0893548420220416</v>
      </c>
      <c r="AC23" s="142">
        <v>2.0070139440364176</v>
      </c>
      <c r="AD23" s="142">
        <v>1.1203628486325501</v>
      </c>
      <c r="AE23" s="142">
        <v>0.84308959288037499</v>
      </c>
      <c r="AF23" s="142">
        <v>2.5850991020514913</v>
      </c>
      <c r="AG23" s="142">
        <v>1.7199282199092281</v>
      </c>
      <c r="AH23" s="142">
        <v>2.6280126793318592</v>
      </c>
      <c r="AI23" s="142">
        <v>2.4225189966520677</v>
      </c>
      <c r="AJ23" s="142">
        <v>0.11413008235521271</v>
      </c>
      <c r="AK23" s="142">
        <v>-2.7842190641926279</v>
      </c>
      <c r="AL23" s="142">
        <v>1.8379888874740624</v>
      </c>
      <c r="AM23" s="142">
        <v>2.2368656354029293</v>
      </c>
      <c r="AN23" s="142">
        <v>0.37362905110449596</v>
      </c>
      <c r="AO23" s="142">
        <v>0.6145567734187507</v>
      </c>
      <c r="AP23" s="142">
        <v>0.97475960748640844</v>
      </c>
      <c r="AQ23" s="142">
        <v>1.0419102276314041</v>
      </c>
      <c r="AR23" s="142">
        <v>1.0261057987583033</v>
      </c>
      <c r="AS23" s="142">
        <v>2.4420765597171767</v>
      </c>
      <c r="AT23" s="142">
        <v>1.8406942432963369</v>
      </c>
      <c r="AU23" s="142">
        <v>1.8376739528780828</v>
      </c>
      <c r="AV23" s="142">
        <v>-7.9885731185399544</v>
      </c>
      <c r="AW23" s="142">
        <v>5.5405098533451103</v>
      </c>
      <c r="AX23" s="142">
        <v>3.9742227248855455</v>
      </c>
      <c r="AY23" s="142">
        <v>2.0568822169520384</v>
      </c>
      <c r="AZ23" s="142">
        <v>1.7024047215132843</v>
      </c>
      <c r="BA23" s="142">
        <v>1.6205768693146494</v>
      </c>
    </row>
    <row r="24" spans="1:53" s="142" customFormat="1" outlineLevel="1" x14ac:dyDescent="0.2">
      <c r="A24" s="96"/>
      <c r="B24" s="96"/>
      <c r="C24" s="96"/>
      <c r="D24" s="137"/>
      <c r="E24" s="137"/>
      <c r="F24" s="143" t="s">
        <v>446</v>
      </c>
      <c r="G24" s="152" t="s">
        <v>454</v>
      </c>
      <c r="I24" s="164">
        <v>-3.6778365639199888E-2</v>
      </c>
      <c r="J24" s="142">
        <v>0.32547184077054148</v>
      </c>
      <c r="K24" s="142">
        <v>1.3660225929692293</v>
      </c>
      <c r="L24" s="142">
        <v>3.2101497445945038</v>
      </c>
      <c r="M24" s="142">
        <v>2.8394524996589121</v>
      </c>
      <c r="N24" s="142">
        <v>2.9706152357752869</v>
      </c>
      <c r="O24" s="142">
        <v>2.9576626166234687</v>
      </c>
      <c r="P24" s="142">
        <v>4.2998357547779253</v>
      </c>
      <c r="Q24" s="142">
        <v>3.475012818525447</v>
      </c>
      <c r="R24" s="142">
        <v>1.952052525287451</v>
      </c>
      <c r="S24" s="142">
        <v>0.56289512334171121</v>
      </c>
      <c r="T24" s="142">
        <v>0.69953993903786316</v>
      </c>
      <c r="U24" s="142">
        <v>-0.85813047406110288</v>
      </c>
      <c r="V24" s="142">
        <v>2.2813693563867421</v>
      </c>
      <c r="W24" s="142">
        <v>2.9611595048383732</v>
      </c>
      <c r="X24" s="142">
        <v>1.4270069603088187</v>
      </c>
      <c r="Y24" s="142">
        <v>1.944945473805415</v>
      </c>
      <c r="Z24" s="142">
        <v>1.6489715736893507</v>
      </c>
      <c r="AA24" s="142">
        <v>1.5740978545836448</v>
      </c>
      <c r="AB24" s="142">
        <v>4.0546029544576978</v>
      </c>
      <c r="AC24" s="142">
        <v>1.7779068949152821</v>
      </c>
      <c r="AD24" s="142">
        <v>0.24944862457538797</v>
      </c>
      <c r="AE24" s="142">
        <v>0.22312572913774087</v>
      </c>
      <c r="AF24" s="142">
        <v>1.2264298545177077</v>
      </c>
      <c r="AG24" s="142">
        <v>0.99756593447140052</v>
      </c>
      <c r="AH24" s="142">
        <v>1.880612625902045</v>
      </c>
      <c r="AI24" s="142">
        <v>1.3456852519559748</v>
      </c>
      <c r="AJ24" s="142">
        <v>-0.96279270620028834</v>
      </c>
      <c r="AK24" s="142">
        <v>-5.3234619634566442</v>
      </c>
      <c r="AL24" s="142">
        <v>1.6735431967515702</v>
      </c>
      <c r="AM24" s="142">
        <v>0.84386410035657278</v>
      </c>
      <c r="AN24" s="142">
        <v>-3.0122112442671933</v>
      </c>
      <c r="AO24" s="142">
        <v>-1.8632070538811552</v>
      </c>
      <c r="AP24" s="142">
        <v>6.9417972922103388E-2</v>
      </c>
      <c r="AQ24" s="142">
        <v>0.6604128356069161</v>
      </c>
      <c r="AR24" s="142">
        <v>1.4051343866803512</v>
      </c>
      <c r="AS24" s="142">
        <v>1.7416777598075361</v>
      </c>
      <c r="AT24" s="142">
        <v>0.81702534571528318</v>
      </c>
      <c r="AU24" s="142">
        <v>0.28414126743625534</v>
      </c>
      <c r="AV24" s="142">
        <v>-8.9296973883693624</v>
      </c>
      <c r="AW24" s="142">
        <v>5.999576338566337</v>
      </c>
      <c r="AX24" s="142">
        <v>4.4025081024789747</v>
      </c>
      <c r="AY24" s="142">
        <v>2.0030818288171437</v>
      </c>
      <c r="AZ24" s="142">
        <v>1.7853183786693316</v>
      </c>
      <c r="BA24" s="142">
        <v>1.2161886202168404</v>
      </c>
    </row>
    <row r="25" spans="1:53" s="142" customFormat="1" outlineLevel="1" x14ac:dyDescent="0.2">
      <c r="A25" s="96"/>
      <c r="B25" s="96"/>
      <c r="C25" s="96"/>
      <c r="D25" s="137"/>
      <c r="E25" s="137"/>
      <c r="F25" s="143" t="s">
        <v>447</v>
      </c>
      <c r="G25" s="152" t="s">
        <v>456</v>
      </c>
      <c r="I25" s="142">
        <v>-0.69231794824718973</v>
      </c>
      <c r="J25" s="142">
        <v>1.9713725106112356</v>
      </c>
      <c r="K25" s="142">
        <v>4.196753581021806</v>
      </c>
      <c r="L25" s="142">
        <v>2.243065574738301</v>
      </c>
      <c r="M25" s="142">
        <v>4.123622572090202</v>
      </c>
      <c r="N25" s="142">
        <v>3.1503892017788138</v>
      </c>
      <c r="O25" s="142">
        <v>5.3923820213061857</v>
      </c>
      <c r="P25" s="142">
        <v>5.7321814022916806</v>
      </c>
      <c r="Q25" s="142">
        <v>2.5777816147699362</v>
      </c>
      <c r="R25" s="142">
        <v>0.73386652936580088</v>
      </c>
      <c r="S25" s="142">
        <v>-1.1031010844252731</v>
      </c>
      <c r="T25" s="142">
        <v>0.40103895759686647</v>
      </c>
      <c r="U25" s="142">
        <v>2.4905007894697739</v>
      </c>
      <c r="V25" s="142">
        <v>3.8460362074572041</v>
      </c>
      <c r="W25" s="142">
        <v>2.5314316850607366</v>
      </c>
      <c r="X25" s="142">
        <v>2.4915352510774147</v>
      </c>
      <c r="Y25" s="142">
        <v>4.9753724374870023</v>
      </c>
      <c r="Z25" s="142">
        <v>3.707771065459875</v>
      </c>
      <c r="AA25" s="142">
        <v>3.2951338900086391</v>
      </c>
      <c r="AB25" s="142">
        <v>3.5062853275021011</v>
      </c>
      <c r="AC25" s="142">
        <v>2.7302722668287149</v>
      </c>
      <c r="AD25" s="142">
        <v>2.1788074078094688</v>
      </c>
      <c r="AE25" s="142">
        <v>3.3218816913175742</v>
      </c>
      <c r="AF25" s="142">
        <v>2.2862781826393341</v>
      </c>
      <c r="AG25" s="142">
        <v>2.9556917558219764</v>
      </c>
      <c r="AH25" s="142">
        <v>2.6938003312185987</v>
      </c>
      <c r="AI25" s="142">
        <v>2.3605218615561752</v>
      </c>
      <c r="AJ25" s="142">
        <v>-0.27872751205743063</v>
      </c>
      <c r="AK25" s="142">
        <v>-4.1139493416167401</v>
      </c>
      <c r="AL25" s="142">
        <v>2.0740509319567835</v>
      </c>
      <c r="AM25" s="142">
        <v>1.2757084370016436</v>
      </c>
      <c r="AN25" s="142">
        <v>1.4303426137231234</v>
      </c>
      <c r="AO25" s="142">
        <v>2.1861671718538256</v>
      </c>
      <c r="AP25" s="142">
        <v>2.8627286332106427</v>
      </c>
      <c r="AQ25" s="142">
        <v>2.363069526349415</v>
      </c>
      <c r="AR25" s="142">
        <v>1.7223858792147606</v>
      </c>
      <c r="AS25" s="142">
        <v>1.74030944926995</v>
      </c>
      <c r="AT25" s="142">
        <v>1.2525906539794018</v>
      </c>
      <c r="AU25" s="142">
        <v>1.4342662592819577</v>
      </c>
      <c r="AV25" s="142">
        <v>-9.846670511679811</v>
      </c>
      <c r="AW25" s="142">
        <v>5.8014153440400396</v>
      </c>
      <c r="AX25" s="142">
        <v>5.6168147471231444</v>
      </c>
      <c r="AY25" s="142">
        <v>1.6150616854069266</v>
      </c>
      <c r="AZ25" s="142">
        <v>1.6910993211559866</v>
      </c>
      <c r="BA25" s="142">
        <v>1.8104272016594702</v>
      </c>
    </row>
    <row r="26" spans="1:53" s="42" customFormat="1" x14ac:dyDescent="0.2">
      <c r="A26" s="37" t="s">
        <v>442</v>
      </c>
      <c r="B26" s="37" t="s">
        <v>1671</v>
      </c>
      <c r="C26" s="37"/>
      <c r="D26" s="38"/>
      <c r="E26" s="38"/>
      <c r="F26" s="12" t="s">
        <v>1672</v>
      </c>
      <c r="G26" s="13" t="s">
        <v>1098</v>
      </c>
      <c r="H26" s="45" t="s">
        <v>1536</v>
      </c>
      <c r="I26" s="46" t="str">
        <f t="shared" ref="I26:BA26" si="2">IF(AND(ISNUMBER(I829),ISNUMBER(H829)),((I829/H829)-1)*100,"–")</f>
        <v>–</v>
      </c>
      <c r="J26" s="46">
        <f t="shared" si="2"/>
        <v>0.90845379180557462</v>
      </c>
      <c r="K26" s="46">
        <f t="shared" si="2"/>
        <v>2.0735602470788761</v>
      </c>
      <c r="L26" s="46">
        <f t="shared" si="2"/>
        <v>2.4843098617948201</v>
      </c>
      <c r="M26" s="46">
        <f t="shared" si="2"/>
        <v>2.761140140919105</v>
      </c>
      <c r="N26" s="46">
        <f t="shared" si="2"/>
        <v>2.5745085033060056</v>
      </c>
      <c r="O26" s="46">
        <f t="shared" si="2"/>
        <v>2.8023970623457073</v>
      </c>
      <c r="P26" s="46">
        <f t="shared" si="2"/>
        <v>4.387949818119341</v>
      </c>
      <c r="Q26" s="46">
        <f t="shared" si="2"/>
        <v>3.7399606889136905</v>
      </c>
      <c r="R26" s="46">
        <f t="shared" si="2"/>
        <v>3.1715488842935624</v>
      </c>
      <c r="S26" s="46">
        <f t="shared" si="2"/>
        <v>2.0814357633800684</v>
      </c>
      <c r="T26" s="46">
        <f t="shared" si="2"/>
        <v>1.1153230869278108</v>
      </c>
      <c r="U26" s="46">
        <f t="shared" si="2"/>
        <v>-0.11985432642386273</v>
      </c>
      <c r="V26" s="46">
        <f t="shared" si="2"/>
        <v>2.7023578932203751</v>
      </c>
      <c r="W26" s="46">
        <f t="shared" si="2"/>
        <v>2.2054515668420427</v>
      </c>
      <c r="X26" s="46">
        <f t="shared" si="2"/>
        <v>1.4284532707128372</v>
      </c>
      <c r="Y26" s="46">
        <f t="shared" si="2"/>
        <v>2.6306080257993747</v>
      </c>
      <c r="Z26" s="46">
        <f t="shared" si="2"/>
        <v>2.602637730805335</v>
      </c>
      <c r="AA26" s="46">
        <f t="shared" si="2"/>
        <v>2.4110684602295374</v>
      </c>
      <c r="AB26" s="46">
        <f t="shared" si="2"/>
        <v>3.6207990571093696</v>
      </c>
      <c r="AC26" s="46">
        <f t="shared" si="2"/>
        <v>2.0990350074707065</v>
      </c>
      <c r="AD26" s="46">
        <f t="shared" si="2"/>
        <v>0.83835710214519299</v>
      </c>
      <c r="AE26" s="46">
        <f t="shared" si="2"/>
        <v>0.92521814079757903</v>
      </c>
      <c r="AF26" s="46">
        <f t="shared" si="2"/>
        <v>1.6570698585863131</v>
      </c>
      <c r="AG26" s="46">
        <f t="shared" si="2"/>
        <v>1.6554991073926661</v>
      </c>
      <c r="AH26" s="46">
        <f t="shared" si="2"/>
        <v>2.9115106802450663</v>
      </c>
      <c r="AI26" s="46">
        <f t="shared" si="2"/>
        <v>2.3998587471340649</v>
      </c>
      <c r="AJ26" s="46">
        <f t="shared" si="2"/>
        <v>-1.9511058839938311E-2</v>
      </c>
      <c r="AK26" s="46">
        <f t="shared" si="2"/>
        <v>-4.5190117996672825</v>
      </c>
      <c r="AL26" s="46">
        <f t="shared" si="2"/>
        <v>2.5518523997826836</v>
      </c>
      <c r="AM26" s="46">
        <f t="shared" si="2"/>
        <v>2.2916242087247074</v>
      </c>
      <c r="AN26" s="46">
        <f t="shared" si="2"/>
        <v>2.7865034396357125E-2</v>
      </c>
      <c r="AO26" s="46">
        <f t="shared" si="2"/>
        <v>0.48815939192903279</v>
      </c>
      <c r="AP26" s="46">
        <f t="shared" si="2"/>
        <v>1.6550038264423916</v>
      </c>
      <c r="AQ26" s="46">
        <f t="shared" si="2"/>
        <v>1.3542314944642975</v>
      </c>
      <c r="AR26" s="46">
        <f t="shared" si="2"/>
        <v>1.6299379922915858</v>
      </c>
      <c r="AS26" s="46">
        <f t="shared" si="2"/>
        <v>2.3234313509319815</v>
      </c>
      <c r="AT26" s="46">
        <f t="shared" si="2"/>
        <v>1.2687443235777751</v>
      </c>
      <c r="AU26" s="46">
        <f t="shared" si="2"/>
        <v>1.2114188938266768</v>
      </c>
      <c r="AV26" s="46">
        <f t="shared" si="2"/>
        <v>-7.596980201630199</v>
      </c>
      <c r="AW26" s="47">
        <f t="shared" si="2"/>
        <v>4.7952433136931871</v>
      </c>
      <c r="AX26" s="47">
        <f t="shared" si="2"/>
        <v>4.49307767375835</v>
      </c>
      <c r="AY26" s="47">
        <f t="shared" si="2"/>
        <v>1.9540637380724757</v>
      </c>
      <c r="AZ26" s="47">
        <f t="shared" si="2"/>
        <v>1.7648151660148326</v>
      </c>
      <c r="BA26" s="47">
        <f t="shared" si="2"/>
        <v>1.6428789070146665</v>
      </c>
    </row>
    <row r="27" spans="1:53" s="139" customFormat="1" outlineLevel="1" x14ac:dyDescent="0.2">
      <c r="A27" s="96"/>
      <c r="B27" s="96"/>
      <c r="C27" s="96"/>
      <c r="D27" s="137"/>
      <c r="E27" s="137"/>
      <c r="F27" s="143" t="s">
        <v>444</v>
      </c>
      <c r="G27" s="153" t="s">
        <v>457</v>
      </c>
      <c r="I27" s="139">
        <v>-0.21325007397431373</v>
      </c>
      <c r="J27" s="139">
        <v>-1.1186322828687811</v>
      </c>
      <c r="K27" s="139">
        <v>1.3753309066843133</v>
      </c>
      <c r="L27" s="139">
        <v>2.0329681539057898</v>
      </c>
      <c r="M27" s="139">
        <v>2.0024593359792897</v>
      </c>
      <c r="N27" s="139">
        <v>3.8263255905125915</v>
      </c>
      <c r="O27" s="139">
        <v>3.4304378197745899</v>
      </c>
      <c r="P27" s="139">
        <v>2.4286287967289599</v>
      </c>
      <c r="Q27" s="139">
        <v>3.3458375286244957</v>
      </c>
      <c r="R27" s="139">
        <v>4.3264588219064759</v>
      </c>
      <c r="S27" s="139">
        <v>4.1846333118460866</v>
      </c>
      <c r="T27" s="139">
        <v>2.6638773228105483</v>
      </c>
      <c r="U27" s="139">
        <v>0.17649778572275121</v>
      </c>
      <c r="V27" s="139">
        <v>1.3167232475512325</v>
      </c>
      <c r="W27" s="139">
        <v>1.6809543229177937</v>
      </c>
      <c r="X27" s="139">
        <v>1.5481472275420627</v>
      </c>
      <c r="Y27" s="139">
        <v>0.87159515058108372</v>
      </c>
      <c r="Z27" s="139">
        <v>1.3356414216582735</v>
      </c>
      <c r="AA27" s="139">
        <v>2.4713151881642803</v>
      </c>
      <c r="AB27" s="139">
        <v>1.7601251204062196</v>
      </c>
      <c r="AC27" s="139">
        <v>1.2723160771763498</v>
      </c>
      <c r="AD27" s="139">
        <v>-1.3439205022512279</v>
      </c>
      <c r="AE27" s="139">
        <v>0.4327988638328728</v>
      </c>
      <c r="AF27" s="139">
        <v>0.28452728152437157</v>
      </c>
      <c r="AG27" s="139">
        <v>0.90076088738459958</v>
      </c>
      <c r="AH27" s="139">
        <v>1.4823911593481176</v>
      </c>
      <c r="AI27" s="139">
        <v>-0.2178925502886897</v>
      </c>
      <c r="AJ27" s="139">
        <v>0.18331801366400224</v>
      </c>
      <c r="AK27" s="139">
        <v>1.3450552130733762E-2</v>
      </c>
      <c r="AL27" s="139">
        <v>0.58927383836733238</v>
      </c>
      <c r="AM27" s="139">
        <v>1.8617615810164967</v>
      </c>
      <c r="AN27" s="139">
        <v>1.5467358170558887</v>
      </c>
      <c r="AO27" s="139">
        <v>0.51721371976358732</v>
      </c>
      <c r="AP27" s="139">
        <v>1.0625334358898675</v>
      </c>
      <c r="AQ27" s="139">
        <v>1.8303570407641745</v>
      </c>
      <c r="AR27" s="139">
        <v>2.23495314124873</v>
      </c>
      <c r="AS27" s="139">
        <v>1.8046228556801491</v>
      </c>
      <c r="AT27" s="139">
        <v>1.5036169460234117</v>
      </c>
      <c r="AU27" s="139">
        <v>1.6091261583724314</v>
      </c>
      <c r="AV27" s="139">
        <v>-6.1692207798321075</v>
      </c>
      <c r="AW27" s="139">
        <v>1.2856287369615638</v>
      </c>
      <c r="AX27" s="139">
        <v>4.8382316151555527</v>
      </c>
      <c r="AY27" s="139">
        <v>2.2119012555850581</v>
      </c>
      <c r="AZ27" s="139">
        <v>1.8384826124780096</v>
      </c>
      <c r="BA27" s="139">
        <v>1.9238924533430346</v>
      </c>
    </row>
    <row r="28" spans="1:53" s="139" customFormat="1" outlineLevel="1" x14ac:dyDescent="0.2">
      <c r="A28" s="96"/>
      <c r="B28" s="96"/>
      <c r="C28" s="96"/>
      <c r="D28" s="137"/>
      <c r="E28" s="137"/>
      <c r="F28" s="143" t="s">
        <v>445</v>
      </c>
      <c r="G28" s="153" t="s">
        <v>458</v>
      </c>
      <c r="I28" s="139">
        <v>1.985604170486166</v>
      </c>
      <c r="J28" s="139">
        <v>3.284561995873192</v>
      </c>
      <c r="K28" s="139">
        <v>0.7574932045065097</v>
      </c>
      <c r="L28" s="139">
        <v>0.72145607049030058</v>
      </c>
      <c r="M28" s="139">
        <v>1.8758015927461624</v>
      </c>
      <c r="N28" s="139">
        <v>3.6235320984075781</v>
      </c>
      <c r="O28" s="139">
        <v>3.2792698104598061</v>
      </c>
      <c r="P28" s="139">
        <v>3.2068818357398055</v>
      </c>
      <c r="Q28" s="139">
        <v>3.4510270645661034</v>
      </c>
      <c r="R28" s="139">
        <v>2.5045864037470222</v>
      </c>
      <c r="S28" s="139">
        <v>0.66827642922668851</v>
      </c>
      <c r="T28" s="139">
        <v>1.0067476550812193</v>
      </c>
      <c r="U28" s="139">
        <v>0.13004348713208103</v>
      </c>
      <c r="V28" s="139">
        <v>1.5519891190132418</v>
      </c>
      <c r="W28" s="139">
        <v>1.9069837720226079</v>
      </c>
      <c r="X28" s="139">
        <v>1.8293080727025846</v>
      </c>
      <c r="Y28" s="139">
        <v>0.56367526992695538</v>
      </c>
      <c r="Z28" s="139">
        <v>4.0094427043757097</v>
      </c>
      <c r="AA28" s="139">
        <v>3.4481683345843672</v>
      </c>
      <c r="AB28" s="139">
        <v>3.7758050486172756</v>
      </c>
      <c r="AC28" s="139">
        <v>2.4809094973759382</v>
      </c>
      <c r="AD28" s="139">
        <v>2.0388186371568917</v>
      </c>
      <c r="AE28" s="139">
        <v>1.4544397564723477</v>
      </c>
      <c r="AF28" s="139">
        <v>1.8175809003420529</v>
      </c>
      <c r="AG28" s="139">
        <v>2.4419312644415436</v>
      </c>
      <c r="AH28" s="139">
        <v>2.3789412698874024</v>
      </c>
      <c r="AI28" s="139">
        <v>2.5597283688118644</v>
      </c>
      <c r="AJ28" s="139">
        <v>0.42579482742766128</v>
      </c>
      <c r="AK28" s="139">
        <v>0.36228920547087817</v>
      </c>
      <c r="AL28" s="139">
        <v>1.8693078989818979</v>
      </c>
      <c r="AM28" s="139">
        <v>0.54723214277949683</v>
      </c>
      <c r="AN28" s="139">
        <v>-0.49625430914447266</v>
      </c>
      <c r="AO28" s="139">
        <v>0.6928147522346384</v>
      </c>
      <c r="AP28" s="139">
        <v>0.85844133984178672</v>
      </c>
      <c r="AQ28" s="139">
        <v>1.4282290917804863</v>
      </c>
      <c r="AR28" s="139">
        <v>1.6382196690990281</v>
      </c>
      <c r="AS28" s="139">
        <v>1.6847053197768913</v>
      </c>
      <c r="AT28" s="139">
        <v>0.84795025619757158</v>
      </c>
      <c r="AU28" s="139">
        <v>1.8613658111659159</v>
      </c>
      <c r="AV28" s="139">
        <v>-7.1669048349485838</v>
      </c>
      <c r="AW28" s="139">
        <v>3.4089923571102743</v>
      </c>
      <c r="AX28" s="139">
        <v>5.982325084662854</v>
      </c>
      <c r="AY28" s="139">
        <v>2.0905442729428847</v>
      </c>
      <c r="AZ28" s="139">
        <v>1.8471810918478271</v>
      </c>
      <c r="BA28" s="139">
        <v>1.6254101775997398</v>
      </c>
    </row>
    <row r="29" spans="1:53" s="139" customFormat="1" outlineLevel="1" x14ac:dyDescent="0.2">
      <c r="A29" s="96"/>
      <c r="B29" s="96"/>
      <c r="C29" s="96"/>
      <c r="D29" s="137"/>
      <c r="E29" s="137"/>
      <c r="F29" s="143" t="s">
        <v>446</v>
      </c>
      <c r="G29" s="153" t="s">
        <v>459</v>
      </c>
      <c r="I29" s="167">
        <v>0.67140601551962209</v>
      </c>
      <c r="J29" s="139">
        <v>0.93149106441252627</v>
      </c>
      <c r="K29" s="139">
        <v>-0.20248087639100909</v>
      </c>
      <c r="L29" s="139">
        <v>2.9827324944148526</v>
      </c>
      <c r="M29" s="139">
        <v>2.9047754753083854</v>
      </c>
      <c r="N29" s="139">
        <v>4.0589649900670155</v>
      </c>
      <c r="O29" s="139">
        <v>3.6608465529438305</v>
      </c>
      <c r="P29" s="139">
        <v>4.0587873151435083</v>
      </c>
      <c r="Q29" s="139">
        <v>4.0010523453706925</v>
      </c>
      <c r="R29" s="139">
        <v>2.0763712462221529</v>
      </c>
      <c r="S29" s="139">
        <v>2.4110814412893422</v>
      </c>
      <c r="T29" s="139">
        <v>1.7381236323217752</v>
      </c>
      <c r="U29" s="139">
        <v>-3.0295822702121944</v>
      </c>
      <c r="V29" s="139">
        <v>1.5201606420046865</v>
      </c>
      <c r="W29" s="139">
        <v>1.5375118203446281</v>
      </c>
      <c r="X29" s="139">
        <v>1.1742685584299473</v>
      </c>
      <c r="Y29" s="139">
        <v>3.4814684779575167</v>
      </c>
      <c r="Z29" s="139">
        <v>3.3934835893543402</v>
      </c>
      <c r="AA29" s="139">
        <v>2.76295972200018</v>
      </c>
      <c r="AB29" s="139">
        <v>2.6022913591972729</v>
      </c>
      <c r="AC29" s="139">
        <v>0.66763891438101908</v>
      </c>
      <c r="AD29" s="139">
        <v>-3.5375220104227889E-2</v>
      </c>
      <c r="AE29" s="139">
        <v>0.65392972411442152</v>
      </c>
      <c r="AF29" s="139">
        <v>1.0169181058890864</v>
      </c>
      <c r="AG29" s="139">
        <v>1.3565723321637746</v>
      </c>
      <c r="AH29" s="139">
        <v>1.3154275139420246</v>
      </c>
      <c r="AI29" s="139">
        <v>1.2164186614363137</v>
      </c>
      <c r="AJ29" s="139">
        <v>-1.1308904648591023</v>
      </c>
      <c r="AK29" s="139">
        <v>-1.4854462694978032</v>
      </c>
      <c r="AL29" s="139">
        <v>1.0633298537416014</v>
      </c>
      <c r="AM29" s="139">
        <v>3.1253632758376781E-2</v>
      </c>
      <c r="AN29" s="139">
        <v>-3.7195443729603372</v>
      </c>
      <c r="AO29" s="139">
        <v>-2.4333223184976105</v>
      </c>
      <c r="AP29" s="139">
        <v>0.15352431595994087</v>
      </c>
      <c r="AQ29" s="139">
        <v>1.8685258439752994</v>
      </c>
      <c r="AR29" s="139">
        <v>1.2199194539086244</v>
      </c>
      <c r="AS29" s="139">
        <v>1.5100068145710299</v>
      </c>
      <c r="AT29" s="139">
        <v>0.9747684235778431</v>
      </c>
      <c r="AU29" s="139">
        <v>0.30253070092665091</v>
      </c>
      <c r="AV29" s="139">
        <v>-10.736003835651509</v>
      </c>
      <c r="AW29" s="139">
        <v>3.6262592221411705</v>
      </c>
      <c r="AX29" s="139">
        <v>5.6358498268840984</v>
      </c>
      <c r="AY29" s="139">
        <v>1.9859074640918184</v>
      </c>
      <c r="AZ29" s="139">
        <v>1.6466491651483617</v>
      </c>
      <c r="BA29" s="139">
        <v>1.1527317022424377</v>
      </c>
    </row>
    <row r="30" spans="1:53" s="139" customFormat="1" outlineLevel="1" x14ac:dyDescent="0.2">
      <c r="A30" s="96"/>
      <c r="B30" s="96"/>
      <c r="C30" s="96"/>
      <c r="D30" s="137"/>
      <c r="E30" s="137"/>
      <c r="F30" s="143" t="s">
        <v>447</v>
      </c>
      <c r="G30" s="153" t="s">
        <v>460</v>
      </c>
      <c r="I30" s="139">
        <v>0.3729669893454135</v>
      </c>
      <c r="J30" s="139">
        <v>1.2609377616439543</v>
      </c>
      <c r="K30" s="139">
        <v>4.4001123957831068</v>
      </c>
      <c r="L30" s="139">
        <v>2.5322157541122214</v>
      </c>
      <c r="M30" s="139">
        <v>5.1262009372454065</v>
      </c>
      <c r="N30" s="139">
        <v>5.9041117334554194</v>
      </c>
      <c r="O30" s="139">
        <v>5.1530685699280543</v>
      </c>
      <c r="P30" s="139">
        <v>7.3306243870659316</v>
      </c>
      <c r="Q30" s="139">
        <v>3.8393461939348894</v>
      </c>
      <c r="R30" s="139">
        <v>1.135001783067402</v>
      </c>
      <c r="S30" s="139">
        <v>-0.52474766980010745</v>
      </c>
      <c r="T30" s="139">
        <v>0.9506245953119441</v>
      </c>
      <c r="U30" s="139">
        <v>3.0216823405014859</v>
      </c>
      <c r="V30" s="139">
        <v>3.2802934513682436</v>
      </c>
      <c r="W30" s="139">
        <v>2.1881317888244434</v>
      </c>
      <c r="X30" s="139">
        <v>3.6937550103301797</v>
      </c>
      <c r="Y30" s="139">
        <v>5.0685176677667254</v>
      </c>
      <c r="Z30" s="139">
        <v>4.1612305042618036</v>
      </c>
      <c r="AA30" s="139">
        <v>4.4795590901878235</v>
      </c>
      <c r="AB30" s="139">
        <v>4.4267688445067233</v>
      </c>
      <c r="AC30" s="139">
        <v>3.5624202941199057</v>
      </c>
      <c r="AD30" s="139">
        <v>3.2975067916511724</v>
      </c>
      <c r="AE30" s="139">
        <v>3.3346791104428508</v>
      </c>
      <c r="AF30" s="139">
        <v>3.1850860312391038</v>
      </c>
      <c r="AG30" s="139">
        <v>2.4767023952621647</v>
      </c>
      <c r="AH30" s="139">
        <v>1.6044399751263816</v>
      </c>
      <c r="AI30" s="139">
        <v>2.3426086794594791</v>
      </c>
      <c r="AJ30" s="139">
        <v>-0.38143666774890228</v>
      </c>
      <c r="AK30" s="139">
        <v>-2.7258879091612176</v>
      </c>
      <c r="AL30" s="139">
        <v>1.1540621130912143</v>
      </c>
      <c r="AM30" s="139">
        <v>-0.10173267129118813</v>
      </c>
      <c r="AN30" s="139">
        <v>1.7168113229098392</v>
      </c>
      <c r="AO30" s="139">
        <v>2.632189450538891</v>
      </c>
      <c r="AP30" s="139">
        <v>2.3372766701799774</v>
      </c>
      <c r="AQ30" s="139">
        <v>3.0103632291900384</v>
      </c>
      <c r="AR30" s="139">
        <v>3.4026695615889002</v>
      </c>
      <c r="AS30" s="139">
        <v>1.1332275801352099</v>
      </c>
      <c r="AT30" s="139">
        <v>1.4262721364768138</v>
      </c>
      <c r="AU30" s="139">
        <v>1.1002414622079959</v>
      </c>
      <c r="AV30" s="139">
        <v>-10.963365561575799</v>
      </c>
      <c r="AW30" s="139">
        <v>5.3408873732582407</v>
      </c>
      <c r="AX30" s="139">
        <v>4.9765459258929834</v>
      </c>
      <c r="AY30" s="139">
        <v>1.1685014396878968</v>
      </c>
      <c r="AZ30" s="139">
        <v>1.3610028842527822</v>
      </c>
      <c r="BA30" s="139">
        <v>1.7193682730413995</v>
      </c>
    </row>
    <row r="31" spans="1:53" s="42" customFormat="1" x14ac:dyDescent="0.2">
      <c r="A31" s="37" t="s">
        <v>442</v>
      </c>
      <c r="B31" s="37" t="s">
        <v>1673</v>
      </c>
      <c r="C31" s="37"/>
      <c r="D31" s="38"/>
      <c r="E31" s="38"/>
      <c r="F31" s="12" t="s">
        <v>1674</v>
      </c>
      <c r="G31" s="13" t="s">
        <v>1099</v>
      </c>
      <c r="H31" s="45" t="s">
        <v>1536</v>
      </c>
      <c r="I31" s="46" t="str">
        <f t="shared" ref="I31:BA31" si="3">IF(AND(ISNUMBER(I834),ISNUMBER(H834)),((I834/H834)-1)*100,"–")</f>
        <v>–</v>
      </c>
      <c r="J31" s="46">
        <f t="shared" si="3"/>
        <v>0.80281803439536947</v>
      </c>
      <c r="K31" s="46">
        <f t="shared" si="3"/>
        <v>1.7836905222243127</v>
      </c>
      <c r="L31" s="46">
        <f t="shared" si="3"/>
        <v>1.9734810098594568</v>
      </c>
      <c r="M31" s="46">
        <f t="shared" si="3"/>
        <v>2.9130061949431019</v>
      </c>
      <c r="N31" s="46">
        <f t="shared" si="3"/>
        <v>4.2926481357858259</v>
      </c>
      <c r="O31" s="46">
        <f t="shared" si="3"/>
        <v>3.8344742122031539</v>
      </c>
      <c r="P31" s="46">
        <f t="shared" si="3"/>
        <v>4.0810255434400089</v>
      </c>
      <c r="Q31" s="46">
        <f t="shared" si="3"/>
        <v>3.6090281595679174</v>
      </c>
      <c r="R31" s="46">
        <f t="shared" si="3"/>
        <v>2.675309660573344</v>
      </c>
      <c r="S31" s="46">
        <f t="shared" si="3"/>
        <v>1.9006798762426058</v>
      </c>
      <c r="T31" s="46">
        <f t="shared" si="3"/>
        <v>1.7066305306127516</v>
      </c>
      <c r="U31" s="46">
        <f t="shared" si="3"/>
        <v>0.24038757085744766</v>
      </c>
      <c r="V31" s="46">
        <f t="shared" si="3"/>
        <v>1.8778560253465804</v>
      </c>
      <c r="W31" s="46">
        <f t="shared" si="3"/>
        <v>1.8306821101452986</v>
      </c>
      <c r="X31" s="46">
        <f t="shared" si="3"/>
        <v>2.0253430977332787</v>
      </c>
      <c r="Y31" s="46">
        <f t="shared" si="3"/>
        <v>2.289771024223719</v>
      </c>
      <c r="Z31" s="46">
        <f t="shared" si="3"/>
        <v>3.0031621837205869</v>
      </c>
      <c r="AA31" s="46">
        <f t="shared" si="3"/>
        <v>3.2285401571079619</v>
      </c>
      <c r="AB31" s="46">
        <f t="shared" si="3"/>
        <v>3.1289177801642865</v>
      </c>
      <c r="AC31" s="46">
        <f t="shared" si="3"/>
        <v>2.0981775513677414</v>
      </c>
      <c r="AD31" s="46">
        <f t="shared" si="3"/>
        <v>1.0228329170596684</v>
      </c>
      <c r="AE31" s="46">
        <f t="shared" si="3"/>
        <v>1.5993061567894262</v>
      </c>
      <c r="AF31" s="46">
        <f t="shared" si="3"/>
        <v>1.5996641188927407</v>
      </c>
      <c r="AG31" s="46">
        <f t="shared" si="3"/>
        <v>1.7852822574565108</v>
      </c>
      <c r="AH31" s="46">
        <f t="shared" si="3"/>
        <v>1.6782914249949599</v>
      </c>
      <c r="AI31" s="46">
        <f t="shared" si="3"/>
        <v>1.4263666835641287</v>
      </c>
      <c r="AJ31" s="46">
        <f t="shared" si="3"/>
        <v>-0.18664975013465979</v>
      </c>
      <c r="AK31" s="46">
        <f t="shared" si="3"/>
        <v>-0.9328244992904855</v>
      </c>
      <c r="AL31" s="46">
        <f t="shared" si="3"/>
        <v>1.1314415624256835</v>
      </c>
      <c r="AM31" s="46">
        <f t="shared" si="3"/>
        <v>0.66930979243722266</v>
      </c>
      <c r="AN31" s="46">
        <f t="shared" si="3"/>
        <v>1.828326477260056E-2</v>
      </c>
      <c r="AO31" s="46">
        <f t="shared" si="3"/>
        <v>0.51466539192979166</v>
      </c>
      <c r="AP31" s="46">
        <f t="shared" si="3"/>
        <v>1.1740963170217888</v>
      </c>
      <c r="AQ31" s="46">
        <f t="shared" si="3"/>
        <v>2.0577972509884912</v>
      </c>
      <c r="AR31" s="46">
        <f t="shared" si="3"/>
        <v>2.2159184115713826</v>
      </c>
      <c r="AS31" s="46">
        <f t="shared" si="3"/>
        <v>1.5386915207477703</v>
      </c>
      <c r="AT31" s="46">
        <f t="shared" si="3"/>
        <v>1.2309851452987131</v>
      </c>
      <c r="AU31" s="46">
        <f t="shared" si="3"/>
        <v>1.2823542953670053</v>
      </c>
      <c r="AV31" s="46">
        <f t="shared" si="3"/>
        <v>-8.5523640047273641</v>
      </c>
      <c r="AW31" s="47">
        <f t="shared" si="3"/>
        <v>3.2809591622662282</v>
      </c>
      <c r="AX31" s="47">
        <f t="shared" si="3"/>
        <v>5.2908319959225514</v>
      </c>
      <c r="AY31" s="47">
        <f t="shared" si="3"/>
        <v>1.8619758616352122</v>
      </c>
      <c r="AZ31" s="47">
        <f t="shared" si="3"/>
        <v>1.678145212966764</v>
      </c>
      <c r="BA31" s="47">
        <f t="shared" si="3"/>
        <v>1.6567357160581109</v>
      </c>
    </row>
    <row r="32" spans="1:53" s="139" customFormat="1" outlineLevel="1" x14ac:dyDescent="0.2">
      <c r="A32" s="96"/>
      <c r="B32" s="96"/>
      <c r="C32" s="96"/>
      <c r="D32" s="137"/>
      <c r="E32" s="137"/>
      <c r="F32" s="143" t="s">
        <v>444</v>
      </c>
      <c r="G32" s="153" t="s">
        <v>461</v>
      </c>
      <c r="I32" s="139">
        <v>4.5824325861872905</v>
      </c>
      <c r="J32" s="139">
        <v>-1.0253760165365833</v>
      </c>
      <c r="K32" s="139">
        <v>-0.47265732344049516</v>
      </c>
      <c r="L32" s="139">
        <v>1.2093434203986897</v>
      </c>
      <c r="M32" s="139">
        <v>0.80205150589263141</v>
      </c>
      <c r="N32" s="139">
        <v>1.4614343707713084</v>
      </c>
      <c r="O32" s="139">
        <v>0.60282742064552419</v>
      </c>
      <c r="P32" s="139">
        <v>1.4582670484674987</v>
      </c>
      <c r="Q32" s="139">
        <v>-2.1193749020017805</v>
      </c>
      <c r="R32" s="139">
        <v>2.0157522360165547</v>
      </c>
      <c r="S32" s="139">
        <v>2.4514263281863347</v>
      </c>
      <c r="T32" s="139">
        <v>5.5980467314094673</v>
      </c>
      <c r="U32" s="139">
        <v>0.75680715194250681</v>
      </c>
      <c r="V32" s="139">
        <v>3.3585996395283813</v>
      </c>
      <c r="W32" s="139">
        <v>2.2147796927656893</v>
      </c>
      <c r="X32" s="139">
        <v>2.667842941013121</v>
      </c>
      <c r="Y32" s="139">
        <v>0.89035904773373531</v>
      </c>
      <c r="Z32" s="139">
        <v>2.3794897357409583</v>
      </c>
      <c r="AA32" s="139">
        <v>1.2386615143810786</v>
      </c>
      <c r="AB32" s="139">
        <v>1.6114443708989068</v>
      </c>
      <c r="AC32" s="139">
        <v>0.55860661449393945</v>
      </c>
      <c r="AD32" s="139">
        <v>1.2067363944620046</v>
      </c>
      <c r="AE32" s="139">
        <v>0.73185364646477513</v>
      </c>
      <c r="AF32" s="139">
        <v>-0.59636382257262088</v>
      </c>
      <c r="AG32" s="139">
        <v>0.59996209991026728</v>
      </c>
      <c r="AH32" s="139">
        <v>1.1079709287936002</v>
      </c>
      <c r="AI32" s="139">
        <v>1.7006509458098451</v>
      </c>
      <c r="AJ32" s="139">
        <v>3.727149091101678</v>
      </c>
      <c r="AK32" s="139">
        <v>3.1589814793822724</v>
      </c>
      <c r="AL32" s="139">
        <v>1.416915633110416</v>
      </c>
      <c r="AM32" s="139">
        <v>0.95765391998203775</v>
      </c>
      <c r="AN32" s="139">
        <v>1.2817932081897077</v>
      </c>
      <c r="AO32" s="139">
        <v>1.4194243977793342</v>
      </c>
      <c r="AP32" s="139">
        <v>1.6925631212361347</v>
      </c>
      <c r="AQ32" s="139">
        <v>2.9017559970044182</v>
      </c>
      <c r="AR32" s="139">
        <v>4.0374014826414673</v>
      </c>
      <c r="AS32" s="139">
        <v>1.6484008344103795</v>
      </c>
      <c r="AT32" s="139">
        <v>1.2056283496177711</v>
      </c>
      <c r="AU32" s="139">
        <v>2.6978502992472286</v>
      </c>
      <c r="AV32" s="139">
        <v>3.6913787067716752</v>
      </c>
      <c r="AW32" s="139">
        <v>2.6000000000000023</v>
      </c>
      <c r="AX32" s="139">
        <v>1.2000000000000011</v>
      </c>
      <c r="AY32" s="139">
        <v>1.6000000000000014</v>
      </c>
      <c r="AZ32" s="139">
        <v>1.8000000000000016</v>
      </c>
      <c r="BA32" s="139">
        <v>1.6999999999999904</v>
      </c>
    </row>
    <row r="33" spans="1:53" s="139" customFormat="1" outlineLevel="1" x14ac:dyDescent="0.2">
      <c r="A33" s="96"/>
      <c r="B33" s="96"/>
      <c r="C33" s="96"/>
      <c r="D33" s="137"/>
      <c r="E33" s="137"/>
      <c r="F33" s="143" t="s">
        <v>445</v>
      </c>
      <c r="G33" s="153" t="s">
        <v>462</v>
      </c>
      <c r="I33" s="139">
        <v>2.8663761773947583</v>
      </c>
      <c r="J33" s="139">
        <v>4.3348443507154499</v>
      </c>
      <c r="K33" s="139">
        <v>2.6096076905979038</v>
      </c>
      <c r="L33" s="139">
        <v>2.1712641732949844</v>
      </c>
      <c r="M33" s="139">
        <v>3.0010103854371861</v>
      </c>
      <c r="N33" s="139">
        <v>2.5951679510105352</v>
      </c>
      <c r="O33" s="139">
        <v>2.7956726323148162</v>
      </c>
      <c r="P33" s="139">
        <v>3.392383909048502</v>
      </c>
      <c r="Q33" s="139">
        <v>1.5231465777869602</v>
      </c>
      <c r="R33" s="139">
        <v>3.1720022428885608</v>
      </c>
      <c r="S33" s="139">
        <v>3.5295409681879386</v>
      </c>
      <c r="T33" s="139">
        <v>3.1717579987542432</v>
      </c>
      <c r="U33" s="139">
        <v>3.5614480954992311</v>
      </c>
      <c r="V33" s="139">
        <v>0.34392254996551408</v>
      </c>
      <c r="W33" s="139">
        <v>5.37836274519643E-2</v>
      </c>
      <c r="X33" s="139">
        <v>2.2990283581484139</v>
      </c>
      <c r="Y33" s="139">
        <v>1.0112752230134525</v>
      </c>
      <c r="Z33" s="139">
        <v>-0.68338359535839999</v>
      </c>
      <c r="AA33" s="139">
        <v>1.5271305954845937</v>
      </c>
      <c r="AB33" s="139">
        <v>1.9073947440786165</v>
      </c>
      <c r="AC33" s="139">
        <v>1.0031879455064452</v>
      </c>
      <c r="AD33" s="139">
        <v>1.7878505600922967</v>
      </c>
      <c r="AE33" s="139">
        <v>1.9264716812843696</v>
      </c>
      <c r="AF33" s="139">
        <v>2.0997124118663058</v>
      </c>
      <c r="AG33" s="139">
        <v>1.2885125302431133</v>
      </c>
      <c r="AH33" s="139">
        <v>1.4283542195064447</v>
      </c>
      <c r="AI33" s="139">
        <v>1.8038588631974051</v>
      </c>
      <c r="AJ33" s="139">
        <v>1.0727836890783937</v>
      </c>
      <c r="AK33" s="139">
        <v>2.4563944588605668</v>
      </c>
      <c r="AL33" s="139">
        <v>1.224716901422962</v>
      </c>
      <c r="AM33" s="139">
        <v>1.0844913863655714</v>
      </c>
      <c r="AN33" s="139">
        <v>1.6148230199889202</v>
      </c>
      <c r="AO33" s="139">
        <v>1.4942234854115499</v>
      </c>
      <c r="AP33" s="139">
        <v>1.3031116110310492</v>
      </c>
      <c r="AQ33" s="139">
        <v>0.99314705400430636</v>
      </c>
      <c r="AR33" s="139">
        <v>1.38555125241695</v>
      </c>
      <c r="AS33" s="139">
        <v>1.4091639901650188</v>
      </c>
      <c r="AT33" s="139">
        <v>0.77452747697488444</v>
      </c>
      <c r="AU33" s="139">
        <v>1.0084318461082153</v>
      </c>
      <c r="AV33" s="139">
        <v>-3.2228883251230744</v>
      </c>
      <c r="AW33" s="139">
        <v>4.8999999999999932</v>
      </c>
      <c r="AX33" s="139">
        <v>0.80000000000000071</v>
      </c>
      <c r="AY33" s="139">
        <v>0.60000000000000053</v>
      </c>
      <c r="AZ33" s="139">
        <v>1.0000000000000009</v>
      </c>
      <c r="BA33" s="139">
        <v>1.0000000000000009</v>
      </c>
    </row>
    <row r="34" spans="1:53" s="139" customFormat="1" outlineLevel="1" x14ac:dyDescent="0.2">
      <c r="A34" s="96"/>
      <c r="B34" s="96"/>
      <c r="C34" s="96"/>
      <c r="D34" s="137"/>
      <c r="E34" s="137"/>
      <c r="F34" s="143" t="s">
        <v>446</v>
      </c>
      <c r="G34" s="153" t="s">
        <v>463</v>
      </c>
      <c r="I34" s="167">
        <v>3.8502327823456426</v>
      </c>
      <c r="J34" s="139">
        <v>2.9119707050841104</v>
      </c>
      <c r="K34" s="139">
        <v>3.6195397259807471</v>
      </c>
      <c r="L34" s="139">
        <v>1.6582392350000585</v>
      </c>
      <c r="M34" s="139">
        <v>2.8037723041117069</v>
      </c>
      <c r="N34" s="139">
        <v>2.4675054141266362</v>
      </c>
      <c r="O34" s="139">
        <v>4.6658100151512505</v>
      </c>
      <c r="P34" s="139">
        <v>3.8938098501478668</v>
      </c>
      <c r="Q34" s="139">
        <v>0.53581380911058574</v>
      </c>
      <c r="R34" s="139">
        <v>2.3504191036900046</v>
      </c>
      <c r="S34" s="139">
        <v>1.9436978938130789</v>
      </c>
      <c r="T34" s="139">
        <v>0.95399183541706734</v>
      </c>
      <c r="U34" s="139">
        <v>-1.5984997618405106</v>
      </c>
      <c r="V34" s="139">
        <v>-1.6840430573420995</v>
      </c>
      <c r="W34" s="139">
        <v>-3.1603229527104815</v>
      </c>
      <c r="X34" s="139">
        <v>0.44050827330710529</v>
      </c>
      <c r="Y34" s="139">
        <v>0.10973257110493684</v>
      </c>
      <c r="Z34" s="139">
        <v>1.7870339267719304</v>
      </c>
      <c r="AA34" s="139">
        <v>1.1362807388082707</v>
      </c>
      <c r="AB34" s="139">
        <v>3.3770694511231714</v>
      </c>
      <c r="AC34" s="139">
        <v>5.5058277846444348</v>
      </c>
      <c r="AD34" s="139">
        <v>1.3428102650664631</v>
      </c>
      <c r="AE34" s="139">
        <v>1.4002181431727712</v>
      </c>
      <c r="AF34" s="139">
        <v>0.63619898686231302</v>
      </c>
      <c r="AG34" s="139">
        <v>0.56487884795166643</v>
      </c>
      <c r="AH34" s="139">
        <v>-0.47146958006807349</v>
      </c>
      <c r="AI34" s="139">
        <v>0.50899487962712264</v>
      </c>
      <c r="AJ34" s="139">
        <v>1.3243128708076091</v>
      </c>
      <c r="AK34" s="139">
        <v>-8.5440721764973304E-2</v>
      </c>
      <c r="AL34" s="139">
        <v>0.68680127612879005</v>
      </c>
      <c r="AM34" s="139">
        <v>-2.0365498031157059</v>
      </c>
      <c r="AN34" s="139">
        <v>-1.8388058977592325</v>
      </c>
      <c r="AO34" s="139">
        <v>-1.1441470931561115</v>
      </c>
      <c r="AP34" s="139">
        <v>-0.62789542573495893</v>
      </c>
      <c r="AQ34" s="139">
        <v>-0.55390167459377082</v>
      </c>
      <c r="AR34" s="139">
        <v>0.66572887195941455</v>
      </c>
      <c r="AS34" s="139">
        <v>-5.3069389011195511E-2</v>
      </c>
      <c r="AT34" s="139">
        <v>0.13038751798719606</v>
      </c>
      <c r="AU34" s="139">
        <v>-0.83088325274477404</v>
      </c>
      <c r="AV34" s="139">
        <v>1.5605175146891748</v>
      </c>
      <c r="AW34" s="139">
        <v>2.4000000000000021</v>
      </c>
      <c r="AX34" s="139">
        <v>-0.99999999999998979</v>
      </c>
      <c r="AY34" s="139">
        <v>0.60000000000000053</v>
      </c>
      <c r="AZ34" s="139">
        <v>0.29999999999998916</v>
      </c>
      <c r="BA34" s="139">
        <v>0.29999999999998916</v>
      </c>
    </row>
    <row r="35" spans="1:53" s="139" customFormat="1" outlineLevel="1" x14ac:dyDescent="0.2">
      <c r="A35" s="96"/>
      <c r="B35" s="96"/>
      <c r="C35" s="96"/>
      <c r="D35" s="137"/>
      <c r="E35" s="137"/>
      <c r="F35" s="143" t="s">
        <v>447</v>
      </c>
      <c r="G35" s="153" t="s">
        <v>464</v>
      </c>
      <c r="I35" s="139">
        <v>-9.2700092700104264E-2</v>
      </c>
      <c r="J35" s="139">
        <v>0.62247765926779497</v>
      </c>
      <c r="K35" s="139">
        <v>1.5662629029803199</v>
      </c>
      <c r="L35" s="139">
        <v>1.2005447405651015</v>
      </c>
      <c r="M35" s="139">
        <v>-0.29570466115904637</v>
      </c>
      <c r="N35" s="139">
        <v>1.5370705244122984</v>
      </c>
      <c r="O35" s="139">
        <v>0.20476553056212321</v>
      </c>
      <c r="P35" s="139">
        <v>0.19275598123096316</v>
      </c>
      <c r="Q35" s="139">
        <v>0.88908503509208536</v>
      </c>
      <c r="R35" s="139">
        <v>2.4016716144074746</v>
      </c>
      <c r="S35" s="139">
        <v>2.9877735197995969</v>
      </c>
      <c r="T35" s="139">
        <v>0.97495167525774029</v>
      </c>
      <c r="U35" s="139">
        <v>-0.57150605604987526</v>
      </c>
      <c r="V35" s="139">
        <v>1.1323343013461384</v>
      </c>
      <c r="W35" s="139">
        <v>1.3723024935450301</v>
      </c>
      <c r="X35" s="139">
        <v>0.67373264316816783</v>
      </c>
      <c r="Y35" s="139">
        <v>-0.34277319840039233</v>
      </c>
      <c r="Z35" s="139">
        <v>3.773334737219769</v>
      </c>
      <c r="AA35" s="139">
        <v>3.8747571465613362</v>
      </c>
      <c r="AB35" s="139">
        <v>3.2255497109450193</v>
      </c>
      <c r="AC35" s="139">
        <v>4.333167445870445</v>
      </c>
      <c r="AD35" s="139">
        <v>4.3513896633501137</v>
      </c>
      <c r="AE35" s="139">
        <v>3.7340818665258846</v>
      </c>
      <c r="AF35" s="139">
        <v>3.8097513747005429</v>
      </c>
      <c r="AG35" s="139">
        <v>3.7667885295445291</v>
      </c>
      <c r="AH35" s="139">
        <v>1.6725722351856653</v>
      </c>
      <c r="AI35" s="139">
        <v>0.89222975270304428</v>
      </c>
      <c r="AJ35" s="139">
        <v>2.2615386775629354</v>
      </c>
      <c r="AK35" s="139">
        <v>1.0089581422427774</v>
      </c>
      <c r="AL35" s="139">
        <v>0.69464835296293437</v>
      </c>
      <c r="AM35" s="139">
        <v>0.96417877402683594</v>
      </c>
      <c r="AN35" s="139">
        <v>0.6875471334820249</v>
      </c>
      <c r="AO35" s="139">
        <v>-0.47860741708698473</v>
      </c>
      <c r="AP35" s="139">
        <v>2.0151745230273299</v>
      </c>
      <c r="AQ35" s="139">
        <v>1.7859665461546825</v>
      </c>
      <c r="AR35" s="139">
        <v>1.0110901216957791</v>
      </c>
      <c r="AS35" s="139">
        <v>0.73151679689786864</v>
      </c>
      <c r="AT35" s="139">
        <v>0.63830217179345894</v>
      </c>
      <c r="AU35" s="139">
        <v>4.0075698821096184</v>
      </c>
      <c r="AV35" s="139">
        <v>-6.459646514860462</v>
      </c>
      <c r="AW35" s="139">
        <v>11.000000000000011</v>
      </c>
      <c r="AX35" s="139">
        <v>2.200000000000002</v>
      </c>
      <c r="AY35" s="139">
        <v>1.4000000000000012</v>
      </c>
      <c r="AZ35" s="139">
        <v>1.4000000000000012</v>
      </c>
      <c r="BA35" s="139">
        <v>1.2999999999999901</v>
      </c>
    </row>
    <row r="36" spans="1:53" s="42" customFormat="1" x14ac:dyDescent="0.2">
      <c r="A36" s="37" t="s">
        <v>442</v>
      </c>
      <c r="B36" s="37" t="s">
        <v>1675</v>
      </c>
      <c r="C36" s="37"/>
      <c r="D36" s="38"/>
      <c r="E36" s="38"/>
      <c r="F36" s="12" t="s">
        <v>1676</v>
      </c>
      <c r="G36" s="13" t="s">
        <v>1100</v>
      </c>
      <c r="H36" s="45" t="s">
        <v>1536</v>
      </c>
      <c r="I36" s="46">
        <f t="shared" ref="I36:BA36" si="4">IF(AND(ISNUMBER(I839),ISNUMBER(H839)),((I839/H839)-1)*100,"–")</f>
        <v>2.9126998010865046</v>
      </c>
      <c r="J36" s="46">
        <f t="shared" si="4"/>
        <v>1.2512213629162439</v>
      </c>
      <c r="K36" s="46">
        <f t="shared" si="4"/>
        <v>1.3294419979101191</v>
      </c>
      <c r="L36" s="46">
        <f t="shared" si="4"/>
        <v>1.5307114769807173</v>
      </c>
      <c r="M36" s="46">
        <f t="shared" si="4"/>
        <v>1.4064425307186657</v>
      </c>
      <c r="N36" s="46">
        <f t="shared" si="4"/>
        <v>1.972622003464708</v>
      </c>
      <c r="O36" s="46">
        <f t="shared" si="4"/>
        <v>1.8238829650575106</v>
      </c>
      <c r="P36" s="46">
        <f t="shared" si="4"/>
        <v>2.1929224834035255</v>
      </c>
      <c r="Q36" s="46">
        <f t="shared" si="4"/>
        <v>9.514828676082665E-3</v>
      </c>
      <c r="R36" s="46">
        <f t="shared" si="4"/>
        <v>2.5051379857759848</v>
      </c>
      <c r="S36" s="46">
        <f t="shared" si="4"/>
        <v>2.7569174651596695</v>
      </c>
      <c r="T36" s="46">
        <f t="shared" si="4"/>
        <v>3.1724114243300017</v>
      </c>
      <c r="U36" s="46">
        <f t="shared" si="4"/>
        <v>0.84447315488682673</v>
      </c>
      <c r="V36" s="46">
        <f t="shared" si="4"/>
        <v>1.2120611774751655</v>
      </c>
      <c r="W36" s="46">
        <f t="shared" si="4"/>
        <v>0.54756925862924355</v>
      </c>
      <c r="X36" s="46">
        <f t="shared" si="4"/>
        <v>1.8053565182517994</v>
      </c>
      <c r="Y36" s="46">
        <f t="shared" si="4"/>
        <v>0.5661533370042493</v>
      </c>
      <c r="Z36" s="46">
        <f t="shared" si="4"/>
        <v>1.6556669935039681</v>
      </c>
      <c r="AA36" s="46">
        <f t="shared" si="4"/>
        <v>1.777060962464172</v>
      </c>
      <c r="AB36" s="46">
        <f t="shared" si="4"/>
        <v>2.3823887475752592</v>
      </c>
      <c r="AC36" s="46">
        <f t="shared" si="4"/>
        <v>2.4534821848142041</v>
      </c>
      <c r="AD36" s="46">
        <f t="shared" si="4"/>
        <v>2.153689609153786</v>
      </c>
      <c r="AE36" s="46">
        <f t="shared" si="4"/>
        <v>1.9131289489029646</v>
      </c>
      <c r="AF36" s="46">
        <f t="shared" si="4"/>
        <v>1.466077236369201</v>
      </c>
      <c r="AG36" s="46">
        <f t="shared" si="4"/>
        <v>1.5918694721718918</v>
      </c>
      <c r="AH36" s="46">
        <f t="shared" si="4"/>
        <v>1.0396486199970578</v>
      </c>
      <c r="AI36" s="46">
        <f t="shared" si="4"/>
        <v>1.2899148253050496</v>
      </c>
      <c r="AJ36" s="46">
        <f t="shared" si="4"/>
        <v>2.1577482556354832</v>
      </c>
      <c r="AK36" s="46">
        <f t="shared" si="4"/>
        <v>1.8112092612064368</v>
      </c>
      <c r="AL36" s="46">
        <f t="shared" si="4"/>
        <v>1.0509701010787298</v>
      </c>
      <c r="AM36" s="46">
        <f t="shared" si="4"/>
        <v>0.41683724726375715</v>
      </c>
      <c r="AN36" s="46">
        <f t="shared" si="4"/>
        <v>0.64682061197782748</v>
      </c>
      <c r="AO36" s="46">
        <f t="shared" si="4"/>
        <v>0.5193614206256747</v>
      </c>
      <c r="AP36" s="46">
        <f t="shared" si="4"/>
        <v>1.2380606723209731</v>
      </c>
      <c r="AQ36" s="46">
        <f t="shared" si="4"/>
        <v>1.4787947806207846</v>
      </c>
      <c r="AR36" s="46">
        <f t="shared" si="4"/>
        <v>1.9774870539005507</v>
      </c>
      <c r="AS36" s="46">
        <f t="shared" si="4"/>
        <v>1.0731930140437607</v>
      </c>
      <c r="AT36" s="46">
        <f t="shared" si="4"/>
        <v>0.76780315391578036</v>
      </c>
      <c r="AU36" s="46">
        <f t="shared" si="4"/>
        <v>1.9301708908788129</v>
      </c>
      <c r="AV36" s="46">
        <f t="shared" si="4"/>
        <v>-1.0309757272974451</v>
      </c>
      <c r="AW36" s="47">
        <f t="shared" si="4"/>
        <v>5.0972192296060426</v>
      </c>
      <c r="AX36" s="47">
        <f t="shared" si="4"/>
        <v>0.96816140069024836</v>
      </c>
      <c r="AY36" s="47">
        <f t="shared" si="4"/>
        <v>1.1166611562446915</v>
      </c>
      <c r="AZ36" s="47">
        <f t="shared" si="4"/>
        <v>1.2449849971238214</v>
      </c>
      <c r="BA36" s="47">
        <f t="shared" si="4"/>
        <v>1.1906693991484918</v>
      </c>
    </row>
    <row r="37" spans="1:53" s="139" customFormat="1" outlineLevel="1" x14ac:dyDescent="0.2">
      <c r="A37" s="96"/>
      <c r="B37" s="96"/>
      <c r="C37" s="96"/>
      <c r="D37" s="137"/>
      <c r="E37" s="137"/>
      <c r="F37" s="143" t="s">
        <v>444</v>
      </c>
      <c r="G37" s="153" t="s">
        <v>465</v>
      </c>
      <c r="I37" s="139">
        <v>-4.5125794286304588</v>
      </c>
      <c r="J37" s="139">
        <v>-4.8556820948413399</v>
      </c>
      <c r="K37" s="139">
        <v>2.7863072898896668</v>
      </c>
      <c r="L37" s="139">
        <v>0.35129453418898393</v>
      </c>
      <c r="M37" s="139">
        <v>1.3616692852614465</v>
      </c>
      <c r="N37" s="139">
        <v>3.2360699426209338</v>
      </c>
      <c r="O37" s="139">
        <v>1.6726812949450887</v>
      </c>
      <c r="P37" s="139">
        <v>4.5339136742836406</v>
      </c>
      <c r="Q37" s="139">
        <v>7.4154852780806912</v>
      </c>
      <c r="R37" s="139">
        <v>8.6179049377018924</v>
      </c>
      <c r="S37" s="139">
        <v>4.6619649495485804</v>
      </c>
      <c r="T37" s="139">
        <v>3.5413303370312343</v>
      </c>
      <c r="U37" s="139">
        <v>-4.6315531961355294</v>
      </c>
      <c r="V37" s="139">
        <v>3.7014975439686904</v>
      </c>
      <c r="W37" s="139">
        <v>7.508052128240017E-2</v>
      </c>
      <c r="X37" s="139">
        <v>-0.2549990711101735</v>
      </c>
      <c r="Y37" s="139">
        <v>0.48723601678499762</v>
      </c>
      <c r="Z37" s="139">
        <v>3.5345300977078109</v>
      </c>
      <c r="AA37" s="139">
        <v>3.9688921215526474</v>
      </c>
      <c r="AB37" s="139">
        <v>2.705246381568438</v>
      </c>
      <c r="AC37" s="139">
        <v>-2.3091407434813305</v>
      </c>
      <c r="AD37" s="139">
        <v>-6.0825500699727257</v>
      </c>
      <c r="AE37" s="139">
        <v>-1.6670345299963141</v>
      </c>
      <c r="AF37" s="139">
        <v>-1.4432588158427073</v>
      </c>
      <c r="AG37" s="139">
        <v>1.1386133737823378</v>
      </c>
      <c r="AH37" s="139">
        <v>8.1577798284277812</v>
      </c>
      <c r="AI37" s="139">
        <v>3.868632466868771</v>
      </c>
      <c r="AJ37" s="139">
        <v>0.93515184828669717</v>
      </c>
      <c r="AK37" s="139">
        <v>-9.416228040194131</v>
      </c>
      <c r="AL37" s="139">
        <v>4.92056535447849</v>
      </c>
      <c r="AM37" s="139">
        <v>7.5751920188610766</v>
      </c>
      <c r="AN37" s="139">
        <v>0.3894986233829556</v>
      </c>
      <c r="AO37" s="139">
        <v>-1.1871868521446838</v>
      </c>
      <c r="AP37" s="139">
        <v>3.2090751666856709</v>
      </c>
      <c r="AQ37" s="139">
        <v>1.1615484723112468</v>
      </c>
      <c r="AR37" s="139">
        <v>3.6276549327340923</v>
      </c>
      <c r="AS37" s="139">
        <v>3.203101577064138</v>
      </c>
      <c r="AT37" s="139">
        <v>3.6264474920559175</v>
      </c>
      <c r="AU37" s="139">
        <v>2.5788164615182518</v>
      </c>
      <c r="AV37" s="139">
        <v>-3.5306044983014817</v>
      </c>
      <c r="AW37" s="139">
        <v>3.2000000000000028</v>
      </c>
      <c r="AX37" s="139">
        <v>4.2000000000000037</v>
      </c>
      <c r="AY37" s="139">
        <v>2.4999999999999911</v>
      </c>
      <c r="AZ37" s="139">
        <v>2.0999999999999908</v>
      </c>
      <c r="BA37" s="139">
        <v>2.2999999999999909</v>
      </c>
    </row>
    <row r="38" spans="1:53" s="139" customFormat="1" outlineLevel="1" x14ac:dyDescent="0.2">
      <c r="A38" s="96"/>
      <c r="B38" s="96"/>
      <c r="C38" s="96"/>
      <c r="D38" s="137"/>
      <c r="E38" s="137"/>
      <c r="F38" s="143" t="s">
        <v>445</v>
      </c>
      <c r="G38" s="153" t="s">
        <v>466</v>
      </c>
      <c r="I38" s="139">
        <v>-0.96175010165898689</v>
      </c>
      <c r="J38" s="139">
        <v>-0.97447970618703694</v>
      </c>
      <c r="K38" s="139">
        <v>-2.9639998782751475</v>
      </c>
      <c r="L38" s="139">
        <v>-0.74207357230219317</v>
      </c>
      <c r="M38" s="139">
        <v>2.366875589941686</v>
      </c>
      <c r="N38" s="139">
        <v>4.066420778098423</v>
      </c>
      <c r="O38" s="139">
        <v>5.1858113118011584</v>
      </c>
      <c r="P38" s="139">
        <v>8.5896857509410793</v>
      </c>
      <c r="Q38" s="139">
        <v>7.4950907999156158</v>
      </c>
      <c r="R38" s="139">
        <v>4.6052532255191236</v>
      </c>
      <c r="S38" s="139">
        <v>-0.56806537370215349</v>
      </c>
      <c r="T38" s="139">
        <v>-1.5525254665849975</v>
      </c>
      <c r="U38" s="139">
        <v>-5.4623248791736305</v>
      </c>
      <c r="V38" s="139">
        <v>1.6141659830504862</v>
      </c>
      <c r="W38" s="139">
        <v>1.4101800634795936</v>
      </c>
      <c r="X38" s="139">
        <v>0.68741524602866644</v>
      </c>
      <c r="Y38" s="139">
        <v>0.78583689825906244</v>
      </c>
      <c r="Z38" s="139">
        <v>6.4187345079686153</v>
      </c>
      <c r="AA38" s="139">
        <v>7.7035193344769048</v>
      </c>
      <c r="AB38" s="139">
        <v>6.8696389906728994</v>
      </c>
      <c r="AC38" s="139">
        <v>2.2968296834553703</v>
      </c>
      <c r="AD38" s="139">
        <v>-0.92409869431187008</v>
      </c>
      <c r="AE38" s="139">
        <v>1.9067618445806511</v>
      </c>
      <c r="AF38" s="139">
        <v>3.1690082732311664</v>
      </c>
      <c r="AG38" s="139">
        <v>2.9804835687188724</v>
      </c>
      <c r="AH38" s="139">
        <v>3.9243534492323873</v>
      </c>
      <c r="AI38" s="139">
        <v>5.5068694400669749</v>
      </c>
      <c r="AJ38" s="139">
        <v>0.67881682672359389</v>
      </c>
      <c r="AK38" s="139">
        <v>-8.9840365545010741</v>
      </c>
      <c r="AL38" s="139">
        <v>1.8762782766952757</v>
      </c>
      <c r="AM38" s="139">
        <v>2.168657981628308</v>
      </c>
      <c r="AN38" s="139">
        <v>0.35458434481472345</v>
      </c>
      <c r="AO38" s="139">
        <v>-0.72231020855226813</v>
      </c>
      <c r="AP38" s="139">
        <v>-1.2566265753100048E-2</v>
      </c>
      <c r="AQ38" s="139">
        <v>0.92746436270374488</v>
      </c>
      <c r="AR38" s="139">
        <v>2.5487224729108693</v>
      </c>
      <c r="AS38" s="139">
        <v>5.0049188897715924</v>
      </c>
      <c r="AT38" s="139">
        <v>3.3018424147393199</v>
      </c>
      <c r="AU38" s="139">
        <v>4.1021087343419804</v>
      </c>
      <c r="AV38" s="139">
        <v>-8.9174470442856091</v>
      </c>
      <c r="AW38" s="139">
        <v>10.7</v>
      </c>
      <c r="AX38" s="139">
        <v>3.6000000000000032</v>
      </c>
      <c r="AY38" s="139">
        <v>2.200000000000002</v>
      </c>
      <c r="AZ38" s="139">
        <v>1.8000000000000016</v>
      </c>
      <c r="BA38" s="139">
        <v>1.4999999999999902</v>
      </c>
    </row>
    <row r="39" spans="1:53" s="139" customFormat="1" outlineLevel="1" x14ac:dyDescent="0.2">
      <c r="A39" s="96"/>
      <c r="B39" s="96"/>
      <c r="C39" s="96"/>
      <c r="D39" s="137"/>
      <c r="E39" s="137"/>
      <c r="F39" s="143" t="s">
        <v>446</v>
      </c>
      <c r="G39" s="153" t="s">
        <v>467</v>
      </c>
      <c r="I39" s="167">
        <v>0</v>
      </c>
      <c r="J39" s="139">
        <v>-3.4927817280758555</v>
      </c>
      <c r="K39" s="139">
        <v>-1.0605282547053951</v>
      </c>
      <c r="L39" s="139">
        <v>3.9648869431782252</v>
      </c>
      <c r="M39" s="139">
        <v>1.1660263506327206</v>
      </c>
      <c r="N39" s="139">
        <v>3.024360520251812</v>
      </c>
      <c r="O39" s="139">
        <v>4.3192316182748991</v>
      </c>
      <c r="P39" s="139">
        <v>7.439940269664902</v>
      </c>
      <c r="Q39" s="139">
        <v>4.6129033456834501</v>
      </c>
      <c r="R39" s="139">
        <v>4.0468053966878248</v>
      </c>
      <c r="S39" s="139">
        <v>1.7961884341989309</v>
      </c>
      <c r="T39" s="139">
        <v>-2.0076536344701967</v>
      </c>
      <c r="U39" s="139">
        <v>-11.214930879992336</v>
      </c>
      <c r="V39" s="139">
        <v>1.2659691757322511</v>
      </c>
      <c r="W39" s="139">
        <v>7.3851307624957174</v>
      </c>
      <c r="X39" s="139">
        <v>2.0922400652274353</v>
      </c>
      <c r="Y39" s="139">
        <v>2.0774882635628877</v>
      </c>
      <c r="Z39" s="139">
        <v>3.8656348328939494</v>
      </c>
      <c r="AA39" s="139">
        <v>4.301776058741269</v>
      </c>
      <c r="AB39" s="139">
        <v>7.1525462047137278</v>
      </c>
      <c r="AC39" s="139">
        <v>2.5854717760723123</v>
      </c>
      <c r="AD39" s="139">
        <v>3.8357385253487752</v>
      </c>
      <c r="AE39" s="139">
        <v>-0.51416215502443352</v>
      </c>
      <c r="AF39" s="139">
        <v>1.2642581608528047</v>
      </c>
      <c r="AG39" s="139">
        <v>1.90056443486879</v>
      </c>
      <c r="AH39" s="139">
        <v>2.6971838345834609</v>
      </c>
      <c r="AI39" s="139">
        <v>1.2739019706078603</v>
      </c>
      <c r="AJ39" s="139">
        <v>-3.2307517894226923</v>
      </c>
      <c r="AK39" s="139">
        <v>-9.7839313053318158</v>
      </c>
      <c r="AL39" s="139">
        <v>-0.25352021226046073</v>
      </c>
      <c r="AM39" s="139">
        <v>-1.1717016303222305</v>
      </c>
      <c r="AN39" s="139">
        <v>-9.8529984132211474</v>
      </c>
      <c r="AO39" s="139">
        <v>-6.44569910328795</v>
      </c>
      <c r="AP39" s="139">
        <v>-2.1090410803288773</v>
      </c>
      <c r="AQ39" s="139">
        <v>1.5557513844011606</v>
      </c>
      <c r="AR39" s="139">
        <v>4.1547487689302498</v>
      </c>
      <c r="AS39" s="139">
        <v>3.3866344848393348</v>
      </c>
      <c r="AT39" s="139">
        <v>2.908600118055138</v>
      </c>
      <c r="AU39" s="139">
        <v>1.1181825505518495</v>
      </c>
      <c r="AV39" s="139">
        <v>-9.2232189805446225</v>
      </c>
      <c r="AW39" s="139">
        <v>14.999999999999991</v>
      </c>
      <c r="AX39" s="139">
        <v>9.0000000000000071</v>
      </c>
      <c r="AY39" s="139">
        <v>4.4999999999999929</v>
      </c>
      <c r="AZ39" s="139">
        <v>2.6399999999999979</v>
      </c>
      <c r="BA39" s="139">
        <v>1.4999999999999902</v>
      </c>
    </row>
    <row r="40" spans="1:53" s="139" customFormat="1" outlineLevel="1" x14ac:dyDescent="0.2">
      <c r="A40" s="96"/>
      <c r="B40" s="96"/>
      <c r="C40" s="96"/>
      <c r="D40" s="137"/>
      <c r="E40" s="137"/>
      <c r="F40" s="143" t="s">
        <v>447</v>
      </c>
      <c r="G40" s="153" t="s">
        <v>468</v>
      </c>
      <c r="I40" s="139">
        <v>-6.6394002152005633</v>
      </c>
      <c r="J40" s="139">
        <v>5.1436007063853539</v>
      </c>
      <c r="K40" s="139">
        <v>7.2310031469891234</v>
      </c>
      <c r="L40" s="139">
        <v>6.4389192991712418</v>
      </c>
      <c r="M40" s="139">
        <v>2.0002891486637253</v>
      </c>
      <c r="N40" s="139">
        <v>-1.2771708867807985</v>
      </c>
      <c r="O40" s="139">
        <v>12.397512088317786</v>
      </c>
      <c r="P40" s="139">
        <v>15.475750566831348</v>
      </c>
      <c r="Q40" s="139">
        <v>4.8509821273368114</v>
      </c>
      <c r="R40" s="139">
        <v>-2.5595038488638089</v>
      </c>
      <c r="S40" s="139">
        <v>-7.9474884961911911</v>
      </c>
      <c r="T40" s="139">
        <v>-1.6180998668386071</v>
      </c>
      <c r="U40" s="139">
        <v>0.76087188574112119</v>
      </c>
      <c r="V40" s="139">
        <v>1.5954268667341953</v>
      </c>
      <c r="W40" s="139">
        <v>-0.47215455971170162</v>
      </c>
      <c r="X40" s="139">
        <v>4.6676724499203681</v>
      </c>
      <c r="Y40" s="139">
        <v>-1.5683181319517292</v>
      </c>
      <c r="Z40" s="139">
        <v>7.7977229184716945</v>
      </c>
      <c r="AA40" s="139">
        <v>1.8886008505307306</v>
      </c>
      <c r="AB40" s="139">
        <v>4.500474045982461</v>
      </c>
      <c r="AC40" s="139">
        <v>1.5476595503388202</v>
      </c>
      <c r="AD40" s="139">
        <v>2.604917374840765</v>
      </c>
      <c r="AE40" s="139">
        <v>2.6813016370804021</v>
      </c>
      <c r="AF40" s="139">
        <v>1.4035285310154411</v>
      </c>
      <c r="AG40" s="139">
        <v>4.2777481959630048</v>
      </c>
      <c r="AH40" s="139">
        <v>3.1994210780228904</v>
      </c>
      <c r="AI40" s="139">
        <v>3.9620310417785909</v>
      </c>
      <c r="AJ40" s="139">
        <v>-4.3947220121525632</v>
      </c>
      <c r="AK40" s="139">
        <v>-11.900020767924547</v>
      </c>
      <c r="AL40" s="139">
        <v>4.079191857562825</v>
      </c>
      <c r="AM40" s="139">
        <v>-1.0255436647115035</v>
      </c>
      <c r="AN40" s="139">
        <v>1.9057586689640305</v>
      </c>
      <c r="AO40" s="139">
        <v>3.717781483744198</v>
      </c>
      <c r="AP40" s="139">
        <v>6.9652596689304902</v>
      </c>
      <c r="AQ40" s="139">
        <v>5.3225340751125838</v>
      </c>
      <c r="AR40" s="139">
        <v>4.4481813300172535</v>
      </c>
      <c r="AS40" s="139">
        <v>2.7648422892612601</v>
      </c>
      <c r="AT40" s="139">
        <v>0.38495261817810267</v>
      </c>
      <c r="AU40" s="139">
        <v>1.5331187753935049</v>
      </c>
      <c r="AV40" s="139">
        <v>-8.7771962365730261</v>
      </c>
      <c r="AW40" s="139">
        <v>7.9109778153141574</v>
      </c>
      <c r="AX40" s="139">
        <v>12.99726834199031</v>
      </c>
      <c r="AY40" s="139">
        <v>4.7912539943428589</v>
      </c>
      <c r="AZ40" s="139">
        <v>3.3657358511198998</v>
      </c>
      <c r="BA40" s="139">
        <v>3.2084410319162204</v>
      </c>
    </row>
    <row r="41" spans="1:53" s="42" customFormat="1" x14ac:dyDescent="0.2">
      <c r="A41" s="37" t="s">
        <v>442</v>
      </c>
      <c r="B41" s="37" t="s">
        <v>1457</v>
      </c>
      <c r="C41" s="37" t="s">
        <v>1458</v>
      </c>
      <c r="D41" s="38"/>
      <c r="E41" s="38"/>
      <c r="F41" s="15" t="s">
        <v>1677</v>
      </c>
      <c r="G41" s="13" t="s">
        <v>1101</v>
      </c>
      <c r="H41" s="45" t="s">
        <v>1536</v>
      </c>
      <c r="I41" s="46" t="str">
        <f t="shared" ref="I41:BA41" si="5">IF(AND(ISNUMBER(I844),ISNUMBER(H844)),((I844/H844)-1)*100,"–")</f>
        <v>–</v>
      </c>
      <c r="J41" s="46">
        <f t="shared" si="5"/>
        <v>57.71484358635395</v>
      </c>
      <c r="K41" s="46">
        <f t="shared" si="5"/>
        <v>-41.852686536080427</v>
      </c>
      <c r="L41" s="46">
        <f t="shared" si="5"/>
        <v>-103.95075667775953</v>
      </c>
      <c r="M41" s="46">
        <f t="shared" si="5"/>
        <v>2690.0541091434147</v>
      </c>
      <c r="N41" s="46">
        <f t="shared" si="5"/>
        <v>13.138069153378385</v>
      </c>
      <c r="O41" s="46">
        <f t="shared" si="5"/>
        <v>10.829526518123878</v>
      </c>
      <c r="P41" s="46">
        <f t="shared" si="5"/>
        <v>23.059765374937236</v>
      </c>
      <c r="Q41" s="46">
        <f t="shared" si="5"/>
        <v>19.310396984911769</v>
      </c>
      <c r="R41" s="46">
        <f t="shared" si="5"/>
        <v>18.359048792436528</v>
      </c>
      <c r="S41" s="46">
        <f t="shared" si="5"/>
        <v>2.4895594059195281</v>
      </c>
      <c r="T41" s="46">
        <f t="shared" si="5"/>
        <v>-0.84735020301653918</v>
      </c>
      <c r="U41" s="46">
        <f t="shared" si="5"/>
        <v>-6.1223062939971822</v>
      </c>
      <c r="V41" s="46">
        <f t="shared" si="5"/>
        <v>5.3271256746116658</v>
      </c>
      <c r="W41" s="46">
        <f t="shared" si="5"/>
        <v>2.8517093457142151</v>
      </c>
      <c r="X41" s="46">
        <f t="shared" si="5"/>
        <v>-1.9131559061337455</v>
      </c>
      <c r="Y41" s="46">
        <f t="shared" si="5"/>
        <v>1.4437102639004218</v>
      </c>
      <c r="Z41" s="46">
        <f t="shared" si="5"/>
        <v>6.0301188817896589</v>
      </c>
      <c r="AA41" s="46">
        <f>IF(AND(ISNUMBER(AA844),ISNUMBER(Z844)),((AA844/Z844)-1)*100,"–")</f>
        <v>4.4114963063403012</v>
      </c>
      <c r="AB41" s="46">
        <f>IF(AND(ISNUMBER(AB844),ISNUMBER(AA844)),((AB844/AA844)-1)*100,"–")</f>
        <v>5.6551225532038618</v>
      </c>
      <c r="AC41" s="46">
        <f>IF(AND(ISNUMBER(AC844),ISNUMBER(AB844)),((AC844/AB844)-1)*100,"–")</f>
        <v>3.8407031464182673E-2</v>
      </c>
      <c r="AD41" s="46">
        <f>IF(AND(ISNUMBER(AD844),ISNUMBER(AC844)),((AD844/AC844)-1)*100,"–")</f>
        <v>-1.9671280623413057</v>
      </c>
      <c r="AE41" s="46">
        <f t="shared" si="5"/>
        <v>0.6211169137792405</v>
      </c>
      <c r="AF41" s="46">
        <f t="shared" si="5"/>
        <v>0.67930414136139206</v>
      </c>
      <c r="AG41" s="46">
        <f t="shared" si="5"/>
        <v>1.6253328710285508</v>
      </c>
      <c r="AH41" s="46">
        <f t="shared" si="5"/>
        <v>5.7192666225141187</v>
      </c>
      <c r="AI41" s="46">
        <f t="shared" si="5"/>
        <v>4.8374112830516403</v>
      </c>
      <c r="AJ41" s="46">
        <f t="shared" si="5"/>
        <v>-2.1552240341560225</v>
      </c>
      <c r="AK41" s="46">
        <f t="shared" si="5"/>
        <v>-15.76622499002699</v>
      </c>
      <c r="AL41" s="46">
        <f t="shared" si="5"/>
        <v>8.6210923693971431</v>
      </c>
      <c r="AM41" s="46">
        <f t="shared" si="5"/>
        <v>5.090747504723625</v>
      </c>
      <c r="AN41" s="46">
        <f t="shared" si="5"/>
        <v>-5.6186050583830971</v>
      </c>
      <c r="AO41" s="46">
        <f t="shared" si="5"/>
        <v>0.75291033416675646</v>
      </c>
      <c r="AP41" s="46">
        <f t="shared" si="5"/>
        <v>4.2675754599116988</v>
      </c>
      <c r="AQ41" s="46">
        <f t="shared" si="5"/>
        <v>0.9302742650615814</v>
      </c>
      <c r="AR41" s="46">
        <f t="shared" si="5"/>
        <v>3.4061831749756299</v>
      </c>
      <c r="AS41" s="46">
        <f t="shared" si="5"/>
        <v>5.4588152087269082</v>
      </c>
      <c r="AT41" s="46">
        <f t="shared" si="5"/>
        <v>1.6422188341214339</v>
      </c>
      <c r="AU41" s="46">
        <f t="shared" si="5"/>
        <v>0.83158314092366403</v>
      </c>
      <c r="AV41" s="46">
        <f t="shared" si="5"/>
        <v>-9.4547856141163571</v>
      </c>
      <c r="AW41" s="47">
        <f t="shared" si="5"/>
        <v>10.856788077221458</v>
      </c>
      <c r="AX41" s="47">
        <f t="shared" si="5"/>
        <v>7.3874357282122105</v>
      </c>
      <c r="AY41" s="47">
        <f t="shared" si="5"/>
        <v>3.235574900135596</v>
      </c>
      <c r="AZ41" s="47">
        <f t="shared" si="5"/>
        <v>2.4093639040926318</v>
      </c>
      <c r="BA41" s="47">
        <f t="shared" si="5"/>
        <v>2.1291144107824511</v>
      </c>
    </row>
    <row r="42" spans="1:53" s="43" customFormat="1" x14ac:dyDescent="0.2">
      <c r="A42" s="37" t="s">
        <v>442</v>
      </c>
      <c r="B42" s="37" t="s">
        <v>1678</v>
      </c>
      <c r="C42" s="37"/>
      <c r="D42" s="38"/>
      <c r="E42" s="38"/>
      <c r="F42" s="39" t="s">
        <v>274</v>
      </c>
      <c r="G42" s="13" t="s">
        <v>1102</v>
      </c>
      <c r="H42" s="45" t="s">
        <v>1536</v>
      </c>
      <c r="I42" s="45" t="s">
        <v>1536</v>
      </c>
      <c r="J42" s="45" t="s">
        <v>1536</v>
      </c>
      <c r="K42" s="45" t="s">
        <v>1536</v>
      </c>
      <c r="L42" s="45" t="s">
        <v>1536</v>
      </c>
      <c r="M42" s="45" t="s">
        <v>1536</v>
      </c>
      <c r="N42" s="45" t="s">
        <v>1536</v>
      </c>
      <c r="O42" s="45" t="s">
        <v>1536</v>
      </c>
      <c r="P42" s="45" t="s">
        <v>1536</v>
      </c>
      <c r="Q42" s="45" t="s">
        <v>1536</v>
      </c>
      <c r="R42" s="45" t="s">
        <v>1536</v>
      </c>
      <c r="S42" s="45" t="s">
        <v>1536</v>
      </c>
      <c r="T42" s="45" t="s">
        <v>1536</v>
      </c>
      <c r="U42" s="45" t="s">
        <v>1536</v>
      </c>
      <c r="V42" s="45" t="s">
        <v>1536</v>
      </c>
      <c r="W42" s="45" t="s">
        <v>1536</v>
      </c>
      <c r="X42" s="45" t="s">
        <v>1536</v>
      </c>
      <c r="Y42" s="45" t="s">
        <v>1536</v>
      </c>
      <c r="Z42" s="45" t="s">
        <v>1536</v>
      </c>
      <c r="AA42" s="45" t="s">
        <v>1536</v>
      </c>
      <c r="AB42" s="45" t="s">
        <v>1536</v>
      </c>
      <c r="AC42" s="45" t="s">
        <v>1536</v>
      </c>
      <c r="AD42" s="45" t="s">
        <v>1536</v>
      </c>
      <c r="AE42" s="45" t="s">
        <v>1536</v>
      </c>
      <c r="AF42" s="45" t="s">
        <v>1536</v>
      </c>
      <c r="AG42" s="45" t="s">
        <v>1536</v>
      </c>
      <c r="AH42" s="45" t="s">
        <v>1536</v>
      </c>
      <c r="AI42" s="45" t="s">
        <v>1536</v>
      </c>
      <c r="AJ42" s="45" t="s">
        <v>1536</v>
      </c>
      <c r="AK42" s="45" t="s">
        <v>1536</v>
      </c>
      <c r="AL42" s="45" t="s">
        <v>1536</v>
      </c>
      <c r="AM42" s="45" t="s">
        <v>1536</v>
      </c>
      <c r="AN42" s="45" t="s">
        <v>1536</v>
      </c>
      <c r="AO42" s="45" t="s">
        <v>1536</v>
      </c>
      <c r="AP42" s="45" t="s">
        <v>1536</v>
      </c>
      <c r="AQ42" s="45" t="s">
        <v>1536</v>
      </c>
      <c r="AR42" s="45" t="s">
        <v>1536</v>
      </c>
      <c r="AS42" s="45" t="s">
        <v>1536</v>
      </c>
      <c r="AT42" s="45" t="s">
        <v>1536</v>
      </c>
      <c r="AU42" s="45" t="s">
        <v>1536</v>
      </c>
      <c r="AV42" s="45" t="s">
        <v>1536</v>
      </c>
      <c r="AW42" s="48" t="s">
        <v>1536</v>
      </c>
      <c r="AX42" s="48" t="s">
        <v>1536</v>
      </c>
      <c r="AY42" s="48" t="s">
        <v>1536</v>
      </c>
      <c r="AZ42" s="48" t="s">
        <v>1536</v>
      </c>
      <c r="BA42" s="48" t="s">
        <v>1536</v>
      </c>
    </row>
    <row r="43" spans="1:53" s="145" customFormat="1" outlineLevel="1" x14ac:dyDescent="0.2">
      <c r="A43" s="96"/>
      <c r="B43" s="96"/>
      <c r="C43" s="96"/>
      <c r="D43" s="137"/>
      <c r="E43" s="137"/>
      <c r="F43" s="143" t="s">
        <v>444</v>
      </c>
      <c r="G43" s="153" t="s">
        <v>469</v>
      </c>
      <c r="I43" s="145">
        <v>7.1825607810914072</v>
      </c>
      <c r="J43" s="145">
        <v>3.3280721533258228</v>
      </c>
      <c r="K43" s="145">
        <v>-0.66774320254877617</v>
      </c>
      <c r="L43" s="145">
        <v>9.6792618629174108</v>
      </c>
      <c r="M43" s="145">
        <v>8.0398990505948795</v>
      </c>
      <c r="N43" s="145">
        <v>-1.4238042269187901</v>
      </c>
      <c r="O43" s="145">
        <v>0.35733092605130246</v>
      </c>
      <c r="P43" s="145">
        <v>4.9848206588958499</v>
      </c>
      <c r="Q43" s="145">
        <v>10.724358287815484</v>
      </c>
      <c r="R43" s="145">
        <v>12.397227148154144</v>
      </c>
      <c r="S43" s="145">
        <v>22.052495697074015</v>
      </c>
      <c r="T43" s="145">
        <v>-1.2431517715494556</v>
      </c>
      <c r="U43" s="145">
        <v>-6.0150309732101785</v>
      </c>
      <c r="V43" s="145">
        <v>7.999971639208181</v>
      </c>
      <c r="W43" s="145">
        <v>6.899744480828085</v>
      </c>
      <c r="X43" s="145">
        <v>6.0573081199188028</v>
      </c>
      <c r="Y43" s="145">
        <v>12.369684898596645</v>
      </c>
      <c r="Z43" s="145">
        <v>7.0948018873584484</v>
      </c>
      <c r="AA43" s="145">
        <v>4.9350323957305653</v>
      </c>
      <c r="AB43" s="145">
        <v>14.480863801967359</v>
      </c>
      <c r="AC43" s="145">
        <v>6.0681465400519885</v>
      </c>
      <c r="AD43" s="145">
        <v>4.236865706868076</v>
      </c>
      <c r="AE43" s="145">
        <v>1.7912115082826086</v>
      </c>
      <c r="AF43" s="145">
        <v>10.395706606956544</v>
      </c>
      <c r="AG43" s="145">
        <v>6.9971710528588416</v>
      </c>
      <c r="AH43" s="145">
        <v>12.834726274138109</v>
      </c>
      <c r="AI43" s="145">
        <v>9.2454059361693375</v>
      </c>
      <c r="AJ43" s="145">
        <v>1.2798238547538476</v>
      </c>
      <c r="AK43" s="145">
        <v>-14.276532131463181</v>
      </c>
      <c r="AL43" s="145">
        <v>14.034329719225314</v>
      </c>
      <c r="AM43" s="145">
        <v>8.526097543598766</v>
      </c>
      <c r="AN43" s="145">
        <v>3.564733503568096</v>
      </c>
      <c r="AO43" s="145">
        <v>1.1891171247614629</v>
      </c>
      <c r="AP43" s="145">
        <v>4.6812995103976629</v>
      </c>
      <c r="AQ43" s="145">
        <v>4.8741982904912051</v>
      </c>
      <c r="AR43" s="145">
        <v>2.29376117158544</v>
      </c>
      <c r="AS43" s="145">
        <v>5.4060593826569692</v>
      </c>
      <c r="AT43" s="145">
        <v>2.4504774581551425</v>
      </c>
      <c r="AU43" s="145">
        <v>0.97808557948355634</v>
      </c>
      <c r="AV43" s="145">
        <v>-10.157989134804524</v>
      </c>
      <c r="AW43" s="145">
        <v>8.815454842754388</v>
      </c>
      <c r="AX43" s="145">
        <v>4.200598835642344</v>
      </c>
      <c r="AY43" s="145">
        <v>2.8508437550674781</v>
      </c>
      <c r="AZ43" s="145">
        <v>3.2694258567308676</v>
      </c>
      <c r="BA43" s="145">
        <v>2.9170117390712624</v>
      </c>
    </row>
    <row r="44" spans="1:53" s="145" customFormat="1" outlineLevel="1" x14ac:dyDescent="0.2">
      <c r="A44" s="96"/>
      <c r="B44" s="96"/>
      <c r="C44" s="96"/>
      <c r="D44" s="137"/>
      <c r="E44" s="137"/>
      <c r="F44" s="143" t="s">
        <v>445</v>
      </c>
      <c r="G44" s="153" t="s">
        <v>470</v>
      </c>
      <c r="I44" s="145">
        <v>4.958096388260369</v>
      </c>
      <c r="J44" s="145">
        <v>-1.1797060218112887</v>
      </c>
      <c r="K44" s="145">
        <v>4.8519279120204262</v>
      </c>
      <c r="L44" s="145">
        <v>6.8715564423129649</v>
      </c>
      <c r="M44" s="145">
        <v>2.1934857697468058</v>
      </c>
      <c r="N44" s="145">
        <v>-1.0491795951887539</v>
      </c>
      <c r="O44" s="145">
        <v>2.8077168457364854</v>
      </c>
      <c r="P44" s="145">
        <v>8.2991015530610834</v>
      </c>
      <c r="Q44" s="145">
        <v>9.9359039370398037</v>
      </c>
      <c r="R44" s="145">
        <v>4.2652607496379114</v>
      </c>
      <c r="S44" s="145">
        <v>6.1390431108850008</v>
      </c>
      <c r="T44" s="145">
        <v>5.8123056660081218</v>
      </c>
      <c r="U44" s="145">
        <v>0.35648587646286423</v>
      </c>
      <c r="V44" s="145">
        <v>8.2344213649851561</v>
      </c>
      <c r="W44" s="145">
        <v>9.0356879938785273</v>
      </c>
      <c r="X44" s="145">
        <v>4.2482214542999497</v>
      </c>
      <c r="Y44" s="145">
        <v>12.938361408882093</v>
      </c>
      <c r="Z44" s="145">
        <v>8.8176635762188038</v>
      </c>
      <c r="AA44" s="145">
        <v>4.8280409544972924</v>
      </c>
      <c r="AB44" s="145">
        <v>13.284597058983771</v>
      </c>
      <c r="AC44" s="145">
        <v>3.2372936932998142</v>
      </c>
      <c r="AD44" s="145">
        <v>1.9364374209914326</v>
      </c>
      <c r="AE44" s="145">
        <v>-0.95699246371030444</v>
      </c>
      <c r="AF44" s="145">
        <v>4.8345522308236077</v>
      </c>
      <c r="AG44" s="145">
        <v>4.1088490901233898</v>
      </c>
      <c r="AH44" s="145">
        <v>6.2613137171253719</v>
      </c>
      <c r="AI44" s="145">
        <v>2.8831634323081445</v>
      </c>
      <c r="AJ44" s="145">
        <v>1.4237702843322708E-2</v>
      </c>
      <c r="AK44" s="145">
        <v>-10.600306154908768</v>
      </c>
      <c r="AL44" s="145">
        <v>8.3085960076905163</v>
      </c>
      <c r="AM44" s="145">
        <v>6.6075920877333827</v>
      </c>
      <c r="AN44" s="145">
        <v>3.1446540880503138</v>
      </c>
      <c r="AO44" s="145">
        <v>2.0699354259378966</v>
      </c>
      <c r="AP44" s="145">
        <v>3.2756211632134269</v>
      </c>
      <c r="AQ44" s="145">
        <v>4.4444896815119206</v>
      </c>
      <c r="AR44" s="145">
        <v>1.7428942389286828</v>
      </c>
      <c r="AS44" s="145">
        <v>4.6257178180982184</v>
      </c>
      <c r="AT44" s="145">
        <v>4.603878818608198</v>
      </c>
      <c r="AU44" s="145">
        <v>1.5006099383598759</v>
      </c>
      <c r="AV44" s="145">
        <v>-16.123781742352183</v>
      </c>
      <c r="AW44" s="145">
        <v>8.7026467571783108</v>
      </c>
      <c r="AX44" s="145">
        <v>5.8487154213903603</v>
      </c>
      <c r="AY44" s="145">
        <v>4.6957377882488105</v>
      </c>
      <c r="AZ44" s="145">
        <v>3.9714208704229259</v>
      </c>
      <c r="BA44" s="145">
        <v>3.7093593460922225</v>
      </c>
    </row>
    <row r="45" spans="1:53" s="145" customFormat="1" outlineLevel="1" x14ac:dyDescent="0.2">
      <c r="A45" s="96"/>
      <c r="B45" s="96"/>
      <c r="C45" s="96"/>
      <c r="D45" s="137"/>
      <c r="E45" s="137"/>
      <c r="F45" s="143" t="s">
        <v>446</v>
      </c>
      <c r="G45" s="153" t="s">
        <v>471</v>
      </c>
      <c r="I45" s="165">
        <v>2.0368035751703633</v>
      </c>
      <c r="J45" s="145">
        <v>-1.5796748940016037</v>
      </c>
      <c r="K45" s="145">
        <v>4.3539031850746257</v>
      </c>
      <c r="L45" s="145">
        <v>7.3907276197871408</v>
      </c>
      <c r="M45" s="145">
        <v>3.8308820428157198</v>
      </c>
      <c r="N45" s="145">
        <v>2.0977803568837938</v>
      </c>
      <c r="O45" s="145">
        <v>3.1954075252927261</v>
      </c>
      <c r="P45" s="145">
        <v>5.5094127625824774</v>
      </c>
      <c r="Q45" s="145">
        <v>9.0267011197243683</v>
      </c>
      <c r="R45" s="145">
        <v>6.4048607420388093</v>
      </c>
      <c r="S45" s="145">
        <v>-0.98814762817570623</v>
      </c>
      <c r="T45" s="145">
        <v>6.755196829638499</v>
      </c>
      <c r="U45" s="145">
        <v>8.7721688193374447</v>
      </c>
      <c r="V45" s="145">
        <v>10.25643032703476</v>
      </c>
      <c r="W45" s="145">
        <v>12.953207863293969</v>
      </c>
      <c r="X45" s="145">
        <v>1.336874027749424</v>
      </c>
      <c r="Y45" s="145">
        <v>5.2084140929544498</v>
      </c>
      <c r="Z45" s="145">
        <v>2.4421230110772463</v>
      </c>
      <c r="AA45" s="145">
        <v>-1.3100687980341807</v>
      </c>
      <c r="AB45" s="145">
        <v>12.894986967398081</v>
      </c>
      <c r="AC45" s="145">
        <v>2.2964045721487247</v>
      </c>
      <c r="AD45" s="145">
        <v>-2.4960490373788891</v>
      </c>
      <c r="AE45" s="145">
        <v>-1.5734596174709181</v>
      </c>
      <c r="AF45" s="145">
        <v>5.4132403154610653</v>
      </c>
      <c r="AG45" s="145">
        <v>4.0973747254940962</v>
      </c>
      <c r="AH45" s="145">
        <v>8.6378880900610966</v>
      </c>
      <c r="AI45" s="145">
        <v>5.5661108058547404</v>
      </c>
      <c r="AJ45" s="145">
        <v>-3.4371178628539112</v>
      </c>
      <c r="AK45" s="145">
        <v>-17.595551052923252</v>
      </c>
      <c r="AL45" s="145">
        <v>11.263853899319365</v>
      </c>
      <c r="AM45" s="145">
        <v>6.2883221932866773</v>
      </c>
      <c r="AN45" s="145">
        <v>1.7333028270851036</v>
      </c>
      <c r="AO45" s="145">
        <v>0.59936591671325701</v>
      </c>
      <c r="AP45" s="145">
        <v>2.3287008197877768</v>
      </c>
      <c r="AQ45" s="145">
        <v>4.1308027438287098</v>
      </c>
      <c r="AR45" s="145">
        <v>1.9275542691161496</v>
      </c>
      <c r="AS45" s="145">
        <v>6.0641971558525576</v>
      </c>
      <c r="AT45" s="145">
        <v>1.6103900019029949</v>
      </c>
      <c r="AU45" s="145">
        <v>1.8906409933097112</v>
      </c>
      <c r="AV45" s="145">
        <v>-14.505790887450775</v>
      </c>
      <c r="AW45" s="145">
        <v>11.197699066223699</v>
      </c>
      <c r="AX45" s="145">
        <v>6.5336290173435119</v>
      </c>
      <c r="AY45" s="145">
        <v>3.7461077130464204</v>
      </c>
      <c r="AZ45" s="145">
        <v>3.1492600038419916</v>
      </c>
      <c r="BA45" s="145">
        <v>2.5494317665217814</v>
      </c>
    </row>
    <row r="46" spans="1:53" s="145" customFormat="1" outlineLevel="1" x14ac:dyDescent="0.2">
      <c r="A46" s="96"/>
      <c r="B46" s="96"/>
      <c r="C46" s="96"/>
      <c r="D46" s="137"/>
      <c r="E46" s="137"/>
      <c r="F46" s="143" t="s">
        <v>447</v>
      </c>
      <c r="G46" s="153" t="s">
        <v>472</v>
      </c>
      <c r="I46" s="145">
        <v>-0.69826890031756683</v>
      </c>
      <c r="J46" s="145">
        <v>0.82119075717088652</v>
      </c>
      <c r="K46" s="145">
        <v>1.7230086241403209</v>
      </c>
      <c r="L46" s="145">
        <v>6.4229372730687295</v>
      </c>
      <c r="M46" s="145">
        <v>5.5893557422969309</v>
      </c>
      <c r="N46" s="145">
        <v>3.9490229577083591</v>
      </c>
      <c r="O46" s="145">
        <v>6.2275418538178862</v>
      </c>
      <c r="P46" s="145">
        <v>0.86199854892106131</v>
      </c>
      <c r="Q46" s="145">
        <v>4.6080556415692087</v>
      </c>
      <c r="R46" s="145">
        <v>5.2288831812303149</v>
      </c>
      <c r="S46" s="145">
        <v>-0.15925909897432922</v>
      </c>
      <c r="T46" s="145">
        <v>4.3228927360837943</v>
      </c>
      <c r="U46" s="145">
        <v>4.260101797029181</v>
      </c>
      <c r="V46" s="145">
        <v>8.8929892240005017</v>
      </c>
      <c r="W46" s="145">
        <v>9.0889794066087539</v>
      </c>
      <c r="X46" s="145">
        <v>7.097806614376112</v>
      </c>
      <c r="Y46" s="145">
        <v>12.295017776872829</v>
      </c>
      <c r="Z46" s="145">
        <v>2.6522727589717743</v>
      </c>
      <c r="AA46" s="145">
        <v>2.7995097732837371</v>
      </c>
      <c r="AB46" s="145">
        <v>8.9324468999061537</v>
      </c>
      <c r="AC46" s="145">
        <v>2.1881354862819835</v>
      </c>
      <c r="AD46" s="145">
        <v>1.0812081604738122</v>
      </c>
      <c r="AE46" s="145">
        <v>2.3286409682936382</v>
      </c>
      <c r="AF46" s="145">
        <v>4.6571373470962074</v>
      </c>
      <c r="AG46" s="145">
        <v>7.8939921422037429</v>
      </c>
      <c r="AH46" s="145">
        <v>12.721871835848386</v>
      </c>
      <c r="AI46" s="145">
        <v>-2.0125935906523895</v>
      </c>
      <c r="AJ46" s="145">
        <v>0.39189987685250838</v>
      </c>
      <c r="AK46" s="145">
        <v>-8.3877296563863784</v>
      </c>
      <c r="AL46" s="145">
        <v>5.8232509732104587</v>
      </c>
      <c r="AM46" s="145">
        <v>7.2242921718079112</v>
      </c>
      <c r="AN46" s="145">
        <v>0.64135241397922371</v>
      </c>
      <c r="AO46" s="145">
        <v>0.85529555894792164</v>
      </c>
      <c r="AP46" s="145">
        <v>0.2356445382079464</v>
      </c>
      <c r="AQ46" s="145">
        <v>2.7994153942707989</v>
      </c>
      <c r="AR46" s="145">
        <v>2.7408904014867952</v>
      </c>
      <c r="AS46" s="145">
        <v>5.4079297699598516</v>
      </c>
      <c r="AT46" s="145">
        <v>3.0301661779385647</v>
      </c>
      <c r="AU46" s="145">
        <v>2.6579464057641999</v>
      </c>
      <c r="AV46" s="145">
        <v>-16.412735244837208</v>
      </c>
      <c r="AW46" s="145">
        <v>5.4587781242106281</v>
      </c>
      <c r="AX46" s="145">
        <v>10.610645104180394</v>
      </c>
      <c r="AY46" s="145">
        <v>1.9603460042156629</v>
      </c>
      <c r="AZ46" s="145">
        <v>2.3234278852011681</v>
      </c>
      <c r="BA46" s="145">
        <v>2.7069514445944742</v>
      </c>
    </row>
    <row r="47" spans="1:53" s="42" customFormat="1" x14ac:dyDescent="0.2">
      <c r="A47" s="37" t="s">
        <v>442</v>
      </c>
      <c r="B47" s="37" t="s">
        <v>1679</v>
      </c>
      <c r="C47" s="37" t="s">
        <v>1459</v>
      </c>
      <c r="D47" s="38"/>
      <c r="E47" s="38"/>
      <c r="F47" s="12" t="s">
        <v>1680</v>
      </c>
      <c r="G47" s="162" t="s">
        <v>1103</v>
      </c>
      <c r="H47" s="45" t="s">
        <v>1536</v>
      </c>
      <c r="I47" s="46">
        <f t="shared" ref="I47:BA47" si="6">IF(AND(ISNUMBER(I849),ISNUMBER(H849)),((I849/H849)-1)*100,"–")</f>
        <v>4.0891850074515013</v>
      </c>
      <c r="J47" s="46">
        <f t="shared" si="6"/>
        <v>1.1313586119185759</v>
      </c>
      <c r="K47" s="46">
        <f t="shared" si="6"/>
        <v>1.6990391620487655</v>
      </c>
      <c r="L47" s="46">
        <f t="shared" si="6"/>
        <v>7.9901586435711325</v>
      </c>
      <c r="M47" s="46">
        <f t="shared" si="6"/>
        <v>5.649354422803432</v>
      </c>
      <c r="N47" s="46">
        <f t="shared" si="6"/>
        <v>0.23601073962029595</v>
      </c>
      <c r="O47" s="46">
        <f t="shared" si="6"/>
        <v>2.5641708976373634</v>
      </c>
      <c r="P47" s="46">
        <f t="shared" si="6"/>
        <v>4.9171202987655427</v>
      </c>
      <c r="Q47" s="46">
        <f t="shared" si="6"/>
        <v>9.0018393669620842</v>
      </c>
      <c r="R47" s="46">
        <f t="shared" si="6"/>
        <v>8.1412599519844253</v>
      </c>
      <c r="S47" s="46">
        <f t="shared" si="6"/>
        <v>9.2566201212820332</v>
      </c>
      <c r="T47" s="46">
        <f t="shared" si="6"/>
        <v>2.8025843611749979</v>
      </c>
      <c r="U47" s="46">
        <f t="shared" si="6"/>
        <v>2.1658866606966143E-2</v>
      </c>
      <c r="V47" s="46">
        <f t="shared" si="6"/>
        <v>8.6340645756172396</v>
      </c>
      <c r="W47" s="46">
        <f t="shared" si="6"/>
        <v>8.9427753402036458</v>
      </c>
      <c r="X47" s="46">
        <f t="shared" si="6"/>
        <v>4.9224162047742492</v>
      </c>
      <c r="Y47" s="46">
        <f t="shared" si="6"/>
        <v>11.082850727089145</v>
      </c>
      <c r="Z47" s="46">
        <f t="shared" si="6"/>
        <v>5.5993561011449922</v>
      </c>
      <c r="AA47" s="46">
        <f t="shared" si="6"/>
        <v>3.3056054019470205</v>
      </c>
      <c r="AB47" s="46">
        <f t="shared" si="6"/>
        <v>12.528616729163611</v>
      </c>
      <c r="AC47" s="46">
        <f t="shared" si="6"/>
        <v>3.8150197568022737</v>
      </c>
      <c r="AD47" s="46">
        <f t="shared" si="6"/>
        <v>1.8034168742640855</v>
      </c>
      <c r="AE47" s="46">
        <f t="shared" si="6"/>
        <v>0.74389071144564944</v>
      </c>
      <c r="AF47" s="46">
        <f t="shared" si="6"/>
        <v>6.9777577882903286</v>
      </c>
      <c r="AG47" s="46">
        <f t="shared" si="6"/>
        <v>6.0792233417511277</v>
      </c>
      <c r="AH47" s="46">
        <f t="shared" si="6"/>
        <v>10.704409266988568</v>
      </c>
      <c r="AI47" s="46">
        <f t="shared" si="6"/>
        <v>4.705051955553019</v>
      </c>
      <c r="AJ47" s="46">
        <f t="shared" si="6"/>
        <v>2.3871563795996309E-2</v>
      </c>
      <c r="AK47" s="46">
        <f t="shared" si="6"/>
        <v>-12.846738328896311</v>
      </c>
      <c r="AL47" s="46">
        <f t="shared" si="6"/>
        <v>10.596978723535354</v>
      </c>
      <c r="AM47" s="46">
        <f t="shared" si="6"/>
        <v>7.5019892157090595</v>
      </c>
      <c r="AN47" s="46">
        <f t="shared" si="6"/>
        <v>2.5870183802735536</v>
      </c>
      <c r="AO47" s="46">
        <f t="shared" si="6"/>
        <v>1.2137493011463274</v>
      </c>
      <c r="AP47" s="46">
        <f t="shared" si="6"/>
        <v>3.1247628557068863</v>
      </c>
      <c r="AQ47" s="46">
        <f t="shared" si="6"/>
        <v>4.2623377352846381</v>
      </c>
      <c r="AR47" s="46">
        <f t="shared" si="6"/>
        <v>2.2085199489531693</v>
      </c>
      <c r="AS47" s="46">
        <f t="shared" si="6"/>
        <v>5.3425721465703013</v>
      </c>
      <c r="AT47" s="46">
        <f t="shared" si="6"/>
        <v>2.8840406939862229</v>
      </c>
      <c r="AU47" s="46">
        <f t="shared" si="6"/>
        <v>1.5547723807528113</v>
      </c>
      <c r="AV47" s="46">
        <f t="shared" si="6"/>
        <v>-13.315663980735138</v>
      </c>
      <c r="AW47" s="47">
        <f t="shared" si="6"/>
        <v>8.5093032843445151</v>
      </c>
      <c r="AX47" s="47">
        <f t="shared" si="6"/>
        <v>6.0824210585246785</v>
      </c>
      <c r="AY47" s="47">
        <f t="shared" si="6"/>
        <v>3.1947839477941997</v>
      </c>
      <c r="AZ47" s="47">
        <f t="shared" si="6"/>
        <v>3.2164616721874095</v>
      </c>
      <c r="BA47" s="47">
        <f t="shared" si="6"/>
        <v>2.9864475762825027</v>
      </c>
    </row>
    <row r="48" spans="1:53" s="139" customFormat="1" outlineLevel="1" x14ac:dyDescent="0.2">
      <c r="A48" s="96"/>
      <c r="B48" s="96"/>
      <c r="C48" s="96"/>
      <c r="D48" s="137"/>
      <c r="E48" s="137"/>
      <c r="F48" s="143" t="s">
        <v>444</v>
      </c>
      <c r="G48" s="154" t="s">
        <v>473</v>
      </c>
      <c r="I48" s="139">
        <v>-2.9122573118906758</v>
      </c>
      <c r="J48" s="139">
        <v>-1.0942797064755649</v>
      </c>
      <c r="K48" s="139">
        <v>2.4861159319680803</v>
      </c>
      <c r="L48" s="139">
        <v>5.8930612590491371</v>
      </c>
      <c r="M48" s="139">
        <v>4.5336425058969398</v>
      </c>
      <c r="N48" s="139">
        <v>2.9907828814013104</v>
      </c>
      <c r="O48" s="139">
        <v>4.3076237513461235</v>
      </c>
      <c r="P48" s="139">
        <v>4.8132720993983469</v>
      </c>
      <c r="Q48" s="139">
        <v>9.0350191909241993</v>
      </c>
      <c r="R48" s="139">
        <v>11.794025108252093</v>
      </c>
      <c r="S48" s="139">
        <v>12.789923927884761</v>
      </c>
      <c r="T48" s="139">
        <v>2.2785577558766867</v>
      </c>
      <c r="U48" s="139">
        <v>-6.7193552727213834</v>
      </c>
      <c r="V48" s="139">
        <v>8.2588311760615873</v>
      </c>
      <c r="W48" s="139">
        <v>7.2160748969067434</v>
      </c>
      <c r="X48" s="139">
        <v>4.2479844885318307</v>
      </c>
      <c r="Y48" s="139">
        <v>9.2957904421166795</v>
      </c>
      <c r="Z48" s="139">
        <v>8.9188042940650405</v>
      </c>
      <c r="AA48" s="139">
        <v>8.6056471767532052</v>
      </c>
      <c r="AB48" s="139">
        <v>11.277466799992508</v>
      </c>
      <c r="AC48" s="139">
        <v>1.1595131621478405</v>
      </c>
      <c r="AD48" s="139">
        <v>-2.5767877211992585</v>
      </c>
      <c r="AE48" s="139">
        <v>5.604191891703425</v>
      </c>
      <c r="AF48" s="139">
        <v>6.918401065651314</v>
      </c>
      <c r="AG48" s="139">
        <v>6.2122253789309134</v>
      </c>
      <c r="AH48" s="139">
        <v>11.510520001671409</v>
      </c>
      <c r="AI48" s="139">
        <v>6.4842121278370746</v>
      </c>
      <c r="AJ48" s="139">
        <v>1.8637027640474368</v>
      </c>
      <c r="AK48" s="139">
        <v>-9.7269406697731213</v>
      </c>
      <c r="AL48" s="139">
        <v>12.647457713861666</v>
      </c>
      <c r="AM48" s="139">
        <v>7.4525111756919005</v>
      </c>
      <c r="AN48" s="139">
        <v>0.52130778804868605</v>
      </c>
      <c r="AO48" s="139">
        <v>2.7959423003376394</v>
      </c>
      <c r="AP48" s="139">
        <v>3.8687147542965761</v>
      </c>
      <c r="AQ48" s="139">
        <v>5.3638791559859955</v>
      </c>
      <c r="AR48" s="139">
        <v>4.3968448489475342</v>
      </c>
      <c r="AS48" s="139">
        <v>5.778736756349101</v>
      </c>
      <c r="AT48" s="139">
        <v>3.7751338926293787</v>
      </c>
      <c r="AU48" s="139">
        <v>2.5665643711056951</v>
      </c>
      <c r="AV48" s="139">
        <v>-9.0310336265083784</v>
      </c>
      <c r="AW48" s="139">
        <v>6.9181568426142315</v>
      </c>
      <c r="AX48" s="139">
        <v>5.147352025922447</v>
      </c>
      <c r="AY48" s="139">
        <v>3.3579601152519789</v>
      </c>
      <c r="AZ48" s="139">
        <v>3.4893084104373751</v>
      </c>
      <c r="BA48" s="139">
        <v>3.4633700859742822</v>
      </c>
    </row>
    <row r="49" spans="1:53" s="139" customFormat="1" outlineLevel="1" x14ac:dyDescent="0.2">
      <c r="A49" s="96"/>
      <c r="B49" s="96"/>
      <c r="C49" s="96"/>
      <c r="D49" s="137"/>
      <c r="E49" s="137"/>
      <c r="F49" s="143" t="s">
        <v>445</v>
      </c>
      <c r="G49" s="154" t="s">
        <v>474</v>
      </c>
      <c r="I49" s="139">
        <v>-1.2672847414625599</v>
      </c>
      <c r="J49" s="139">
        <v>3.4779885068492389</v>
      </c>
      <c r="K49" s="139">
        <v>-2.5642134394188387</v>
      </c>
      <c r="L49" s="139">
        <v>3.5693681013877931</v>
      </c>
      <c r="M49" s="139">
        <v>4.8114299006494887</v>
      </c>
      <c r="N49" s="139">
        <v>6.4752571238340995</v>
      </c>
      <c r="O49" s="139">
        <v>7.716062926476086</v>
      </c>
      <c r="P49" s="139">
        <v>8.3121578612348923</v>
      </c>
      <c r="Q49" s="139">
        <v>8.4956134989515597</v>
      </c>
      <c r="R49" s="139">
        <v>4.9972266518754749</v>
      </c>
      <c r="S49" s="139">
        <v>2.7024349979364537</v>
      </c>
      <c r="T49" s="139">
        <v>1.576464347714257</v>
      </c>
      <c r="U49" s="139">
        <v>-3.3433423929169037</v>
      </c>
      <c r="V49" s="139">
        <v>9.050425671250828</v>
      </c>
      <c r="W49" s="139">
        <v>7.7644577227960587</v>
      </c>
      <c r="X49" s="139">
        <v>2.3028779008007039</v>
      </c>
      <c r="Y49" s="139">
        <v>7.989963606156647</v>
      </c>
      <c r="Z49" s="139">
        <v>11.922761664564941</v>
      </c>
      <c r="AA49" s="139">
        <v>6.4379652919984487</v>
      </c>
      <c r="AB49" s="139">
        <v>16.116175984121739</v>
      </c>
      <c r="AC49" s="139">
        <v>2.3893849681156931</v>
      </c>
      <c r="AD49" s="139">
        <v>1.9216129707206209</v>
      </c>
      <c r="AE49" s="139">
        <v>0.90501888003913233</v>
      </c>
      <c r="AF49" s="139">
        <v>5.555206856623407</v>
      </c>
      <c r="AG49" s="139">
        <v>6.4978203903203191</v>
      </c>
      <c r="AH49" s="139">
        <v>6.0366736491898054</v>
      </c>
      <c r="AI49" s="139">
        <v>5.7089838146804572</v>
      </c>
      <c r="AJ49" s="139">
        <v>0.99126055500970978</v>
      </c>
      <c r="AK49" s="139">
        <v>-9.2059140178141661</v>
      </c>
      <c r="AL49" s="139">
        <v>8.5547513075274537</v>
      </c>
      <c r="AM49" s="139">
        <v>6.0619499568593582</v>
      </c>
      <c r="AN49" s="139">
        <v>0.34085602859612596</v>
      </c>
      <c r="AO49" s="139">
        <v>2.5176578177596332</v>
      </c>
      <c r="AP49" s="139">
        <v>4.9042231645343382</v>
      </c>
      <c r="AQ49" s="139">
        <v>5.7241676692930898</v>
      </c>
      <c r="AR49" s="139">
        <v>2.8919432306937498</v>
      </c>
      <c r="AS49" s="139">
        <v>4.6897933896324684</v>
      </c>
      <c r="AT49" s="139">
        <v>3.0557100113856039</v>
      </c>
      <c r="AU49" s="139">
        <v>2.3872685860222065</v>
      </c>
      <c r="AV49" s="139">
        <v>-12.165434552398736</v>
      </c>
      <c r="AW49" s="139">
        <v>8.3306940065609236</v>
      </c>
      <c r="AX49" s="139">
        <v>6.1954378785896047</v>
      </c>
      <c r="AY49" s="139">
        <v>3.5568796766344724</v>
      </c>
      <c r="AZ49" s="139">
        <v>3.5671035461174672</v>
      </c>
      <c r="BA49" s="139">
        <v>3.0253076817809976</v>
      </c>
    </row>
    <row r="50" spans="1:53" s="139" customFormat="1" outlineLevel="1" x14ac:dyDescent="0.2">
      <c r="A50" s="96"/>
      <c r="B50" s="96"/>
      <c r="C50" s="96"/>
      <c r="D50" s="137"/>
      <c r="E50" s="137"/>
      <c r="F50" s="143" t="s">
        <v>446</v>
      </c>
      <c r="G50" s="154" t="s">
        <v>475</v>
      </c>
      <c r="I50" s="167">
        <v>-3.7554727172937459</v>
      </c>
      <c r="J50" s="139">
        <v>-0.31530264002829211</v>
      </c>
      <c r="K50" s="139">
        <v>-2.5166473653734811</v>
      </c>
      <c r="L50" s="139">
        <v>12.565060178344712</v>
      </c>
      <c r="M50" s="139">
        <v>4.4543091962059744</v>
      </c>
      <c r="N50" s="139">
        <v>5.8518934825301905</v>
      </c>
      <c r="O50" s="139">
        <v>11.055564172622368</v>
      </c>
      <c r="P50" s="139">
        <v>6.3000247101924201</v>
      </c>
      <c r="Q50" s="139">
        <v>8.8970417310977101</v>
      </c>
      <c r="R50" s="139">
        <v>9.1878120765504168</v>
      </c>
      <c r="S50" s="139">
        <v>1.0816393317211626</v>
      </c>
      <c r="T50" s="139">
        <v>6.6133806488504643</v>
      </c>
      <c r="U50" s="139">
        <v>-11.326878709601084</v>
      </c>
      <c r="V50" s="139">
        <v>8.6953621177349625</v>
      </c>
      <c r="W50" s="139">
        <v>9.963788129871709</v>
      </c>
      <c r="X50" s="139">
        <v>-0.73787144738898247</v>
      </c>
      <c r="Y50" s="139">
        <v>10.520574442482644</v>
      </c>
      <c r="Z50" s="139">
        <v>8.7956367780536624</v>
      </c>
      <c r="AA50" s="139">
        <v>4.264870931537601</v>
      </c>
      <c r="AB50" s="139">
        <v>11.920822868077984</v>
      </c>
      <c r="AC50" s="139">
        <v>2.0616711371383989</v>
      </c>
      <c r="AD50" s="139">
        <v>0.75754204567763939</v>
      </c>
      <c r="AE50" s="139">
        <v>0.61779231474674567</v>
      </c>
      <c r="AF50" s="139">
        <v>4.0426339475906126</v>
      </c>
      <c r="AG50" s="139">
        <v>4.1458826565811568</v>
      </c>
      <c r="AH50" s="139">
        <v>8.3696325596911656</v>
      </c>
      <c r="AI50" s="139">
        <v>4.8682451449479247</v>
      </c>
      <c r="AJ50" s="139">
        <v>-4.2138789408794679</v>
      </c>
      <c r="AK50" s="139">
        <v>-13.000982866599387</v>
      </c>
      <c r="AL50" s="139">
        <v>11.827091222464059</v>
      </c>
      <c r="AM50" s="139">
        <v>1.1799117991180053</v>
      </c>
      <c r="AN50" s="139">
        <v>-8.2462351340052198</v>
      </c>
      <c r="AO50" s="139">
        <v>-2.6487995695609778</v>
      </c>
      <c r="AP50" s="139">
        <v>3.3512334660283472</v>
      </c>
      <c r="AQ50" s="139">
        <v>6.2861630220603537</v>
      </c>
      <c r="AR50" s="139">
        <v>4.1490832445663095</v>
      </c>
      <c r="AS50" s="139">
        <v>6.5794484448477464</v>
      </c>
      <c r="AT50" s="139">
        <v>2.8400970247380419</v>
      </c>
      <c r="AU50" s="139">
        <v>-0.47172620820280509</v>
      </c>
      <c r="AV50" s="139">
        <v>-13.141873426609685</v>
      </c>
      <c r="AW50" s="139">
        <v>12.678427710767615</v>
      </c>
      <c r="AX50" s="139">
        <v>8.0664239202903332</v>
      </c>
      <c r="AY50" s="139">
        <v>3.6496885297023329</v>
      </c>
      <c r="AZ50" s="139">
        <v>2.6434227185793135</v>
      </c>
      <c r="BA50" s="139">
        <v>2.1591658400298863</v>
      </c>
    </row>
    <row r="51" spans="1:53" s="139" customFormat="1" outlineLevel="1" x14ac:dyDescent="0.2">
      <c r="A51" s="96"/>
      <c r="B51" s="96"/>
      <c r="C51" s="96"/>
      <c r="D51" s="137"/>
      <c r="E51" s="137"/>
      <c r="F51" s="143" t="s">
        <v>447</v>
      </c>
      <c r="G51" s="154" t="s">
        <v>476</v>
      </c>
      <c r="I51" s="139">
        <v>-2.874913715871863</v>
      </c>
      <c r="J51" s="139">
        <v>4.5197825544559089</v>
      </c>
      <c r="K51" s="139">
        <v>6.1465122503453928</v>
      </c>
      <c r="L51" s="139">
        <v>9.4454060979432874</v>
      </c>
      <c r="M51" s="139">
        <v>2.3281734517241581</v>
      </c>
      <c r="N51" s="139">
        <v>6.6534012425686129</v>
      </c>
      <c r="O51" s="139">
        <v>7.7331674949078888</v>
      </c>
      <c r="P51" s="139">
        <v>12.355885078776652</v>
      </c>
      <c r="Q51" s="139">
        <v>7.110805256509356</v>
      </c>
      <c r="R51" s="139">
        <v>0.4013342603920167</v>
      </c>
      <c r="S51" s="139">
        <v>-4.5101115912935974</v>
      </c>
      <c r="T51" s="139">
        <v>6.5527117834979443</v>
      </c>
      <c r="U51" s="139">
        <v>3.0718531920392866</v>
      </c>
      <c r="V51" s="139">
        <v>5.7215458622231763</v>
      </c>
      <c r="W51" s="139">
        <v>5.2755167792663649</v>
      </c>
      <c r="X51" s="139">
        <v>9.1905552259430969</v>
      </c>
      <c r="Y51" s="139">
        <v>9.7258761748532319</v>
      </c>
      <c r="Z51" s="139">
        <v>7.5048109771768567</v>
      </c>
      <c r="AA51" s="139">
        <v>7.1876084161547782</v>
      </c>
      <c r="AB51" s="139">
        <v>9.4122030892588526</v>
      </c>
      <c r="AC51" s="139">
        <v>6.1561255487662336</v>
      </c>
      <c r="AD51" s="139">
        <v>5.2701215371285581</v>
      </c>
      <c r="AE51" s="139">
        <v>1.8661505778192922</v>
      </c>
      <c r="AF51" s="139">
        <v>6.2198094006865823</v>
      </c>
      <c r="AG51" s="139">
        <v>6.9100710106372087</v>
      </c>
      <c r="AH51" s="139">
        <v>10.326008572796663</v>
      </c>
      <c r="AI51" s="139">
        <v>-3.1240304402541996</v>
      </c>
      <c r="AJ51" s="139">
        <v>-2.3553817891977413</v>
      </c>
      <c r="AK51" s="139">
        <v>-8.0093974571586628</v>
      </c>
      <c r="AL51" s="139">
        <v>7.9213513529754698</v>
      </c>
      <c r="AM51" s="139">
        <v>1.6320235198476585</v>
      </c>
      <c r="AN51" s="139">
        <v>1.952985178204858</v>
      </c>
      <c r="AO51" s="139">
        <v>3.0770277967850479</v>
      </c>
      <c r="AP51" s="139">
        <v>3.3492398912839505</v>
      </c>
      <c r="AQ51" s="139">
        <v>5.4116495745035076</v>
      </c>
      <c r="AR51" s="139">
        <v>3.9467156696193051</v>
      </c>
      <c r="AS51" s="139">
        <v>2.6477687936492966</v>
      </c>
      <c r="AT51" s="139">
        <v>2.7195517396549684</v>
      </c>
      <c r="AU51" s="139">
        <v>2.7338565074633836</v>
      </c>
      <c r="AV51" s="139">
        <v>-17.813144592787356</v>
      </c>
      <c r="AW51" s="139">
        <v>11.575295679276687</v>
      </c>
      <c r="AX51" s="139">
        <v>10.631042020046122</v>
      </c>
      <c r="AY51" s="139">
        <v>2.9378625671591552</v>
      </c>
      <c r="AZ51" s="139">
        <v>2.6452639130069899</v>
      </c>
      <c r="BA51" s="139">
        <v>3.0290389853128374</v>
      </c>
    </row>
    <row r="52" spans="1:53" s="42" customFormat="1" x14ac:dyDescent="0.2">
      <c r="A52" s="37" t="s">
        <v>442</v>
      </c>
      <c r="B52" s="37" t="s">
        <v>1681</v>
      </c>
      <c r="C52" s="37" t="s">
        <v>1460</v>
      </c>
      <c r="D52" s="38"/>
      <c r="E52" s="38"/>
      <c r="F52" s="12" t="s">
        <v>1682</v>
      </c>
      <c r="G52" s="13" t="s">
        <v>1104</v>
      </c>
      <c r="H52" s="45" t="s">
        <v>1536</v>
      </c>
      <c r="I52" s="46">
        <f t="shared" ref="I52:BA52" si="7">IF(AND(ISNUMBER(I854),ISNUMBER(H854)),((I854/H854)-1)*100,"–")</f>
        <v>-2.6088571747838185</v>
      </c>
      <c r="J52" s="46">
        <f t="shared" si="7"/>
        <v>1.3566329483552853</v>
      </c>
      <c r="K52" s="46">
        <f t="shared" si="7"/>
        <v>1.4265369643663872</v>
      </c>
      <c r="L52" s="46">
        <f t="shared" si="7"/>
        <v>6.9473554146081362</v>
      </c>
      <c r="M52" s="46">
        <f t="shared" si="7"/>
        <v>4.0576453676905322</v>
      </c>
      <c r="N52" s="46">
        <f t="shared" si="7"/>
        <v>5.1200592189002414</v>
      </c>
      <c r="O52" s="46">
        <f t="shared" si="7"/>
        <v>6.9115624839171996</v>
      </c>
      <c r="P52" s="46">
        <f t="shared" si="7"/>
        <v>7.7408583288520738</v>
      </c>
      <c r="Q52" s="46">
        <f t="shared" si="7"/>
        <v>8.3932832535652082</v>
      </c>
      <c r="R52" s="46">
        <f t="shared" si="7"/>
        <v>6.8381523374520858</v>
      </c>
      <c r="S52" s="46">
        <f t="shared" si="7"/>
        <v>4.5034559196793333</v>
      </c>
      <c r="T52" s="46">
        <f t="shared" si="7"/>
        <v>3.6522184002765412</v>
      </c>
      <c r="U52" s="46">
        <f t="shared" si="7"/>
        <v>-4.4752436418446511</v>
      </c>
      <c r="V52" s="46">
        <f t="shared" si="7"/>
        <v>7.9127060874932376</v>
      </c>
      <c r="W52" s="46">
        <f t="shared" si="7"/>
        <v>7.2893898656541944</v>
      </c>
      <c r="X52" s="46">
        <f t="shared" si="7"/>
        <v>4.071755636028862</v>
      </c>
      <c r="Y52" s="46">
        <f t="shared" si="7"/>
        <v>9.3146650307480261</v>
      </c>
      <c r="Z52" s="46">
        <f t="shared" si="7"/>
        <v>9.2179701994540295</v>
      </c>
      <c r="AA52" s="46">
        <f t="shared" si="7"/>
        <v>7.0275628576756954</v>
      </c>
      <c r="AB52" s="46">
        <f t="shared" si="7"/>
        <v>11.904825804602769</v>
      </c>
      <c r="AC52" s="46">
        <f t="shared" si="7"/>
        <v>2.8936225460483911</v>
      </c>
      <c r="AD52" s="46">
        <f t="shared" si="7"/>
        <v>1.0857213244337416</v>
      </c>
      <c r="AE52" s="46">
        <f t="shared" si="7"/>
        <v>2.6905409550820769</v>
      </c>
      <c r="AF52" s="46">
        <f t="shared" si="7"/>
        <v>5.9266021967044002</v>
      </c>
      <c r="AG52" s="46">
        <f t="shared" si="7"/>
        <v>6.0938555165714003</v>
      </c>
      <c r="AH52" s="46">
        <f t="shared" si="7"/>
        <v>9.4573423882932097</v>
      </c>
      <c r="AI52" s="46">
        <f t="shared" si="7"/>
        <v>3.5260776218624112</v>
      </c>
      <c r="AJ52" s="46">
        <f t="shared" si="7"/>
        <v>-0.41805169609294701</v>
      </c>
      <c r="AK52" s="46">
        <f t="shared" si="7"/>
        <v>-9.7988929904672446</v>
      </c>
      <c r="AL52" s="46">
        <f t="shared" si="7"/>
        <v>10.490257149714278</v>
      </c>
      <c r="AM52" s="46">
        <f t="shared" si="7"/>
        <v>4.7511300770720188</v>
      </c>
      <c r="AN52" s="46">
        <f t="shared" si="7"/>
        <v>-0.66512923891706155</v>
      </c>
      <c r="AO52" s="46">
        <f t="shared" si="7"/>
        <v>1.9588971791511645</v>
      </c>
      <c r="AP52" s="46">
        <f t="shared" si="7"/>
        <v>3.9120510446507772</v>
      </c>
      <c r="AQ52" s="46">
        <f t="shared" si="7"/>
        <v>5.5925338838270999</v>
      </c>
      <c r="AR52" s="46">
        <f t="shared" si="7"/>
        <v>3.9107957106897073</v>
      </c>
      <c r="AS52" s="46">
        <f t="shared" si="7"/>
        <v>4.9417602356949031</v>
      </c>
      <c r="AT52" s="46">
        <f t="shared" si="7"/>
        <v>3.238246392710753</v>
      </c>
      <c r="AU52" s="46">
        <f t="shared" si="7"/>
        <v>2.1097473925500321</v>
      </c>
      <c r="AV52" s="46">
        <f t="shared" si="7"/>
        <v>-12.282315091086627</v>
      </c>
      <c r="AW52" s="47">
        <f t="shared" si="7"/>
        <v>9.0324760995784672</v>
      </c>
      <c r="AX52" s="47">
        <f t="shared" si="7"/>
        <v>6.9794305749064867</v>
      </c>
      <c r="AY52" s="47">
        <f t="shared" si="7"/>
        <v>3.3548183850291347</v>
      </c>
      <c r="AZ52" s="47">
        <f t="shared" si="7"/>
        <v>3.1957474914451334</v>
      </c>
      <c r="BA52" s="47">
        <f t="shared" si="7"/>
        <v>3.0744638946782477</v>
      </c>
    </row>
    <row r="53" spans="1:53" s="139" customFormat="1" outlineLevel="1" x14ac:dyDescent="0.2">
      <c r="A53" s="96"/>
      <c r="B53" s="96"/>
      <c r="C53" s="96"/>
      <c r="D53" s="137"/>
      <c r="E53" s="137"/>
      <c r="F53" s="143" t="s">
        <v>444</v>
      </c>
      <c r="G53" s="153" t="s">
        <v>477</v>
      </c>
      <c r="I53" s="139">
        <v>0.4674434954302864</v>
      </c>
      <c r="J53" s="139">
        <v>-3.0156851359701031</v>
      </c>
      <c r="K53" s="139">
        <v>3.3635247159963022</v>
      </c>
      <c r="L53" s="139">
        <v>5.2784007366591945</v>
      </c>
      <c r="M53" s="139">
        <v>4.8966636100726602</v>
      </c>
      <c r="N53" s="139">
        <v>6.3027865942223871</v>
      </c>
      <c r="O53" s="139">
        <v>4.1939462947148787</v>
      </c>
      <c r="P53" s="139">
        <v>6.5579941110402773</v>
      </c>
      <c r="Q53" s="139">
        <v>7.4539788168667354</v>
      </c>
      <c r="R53" s="139">
        <v>10.345705196182408</v>
      </c>
      <c r="S53" s="139">
        <v>6.2974744368416991</v>
      </c>
      <c r="T53" s="139">
        <v>2.3230183104614444</v>
      </c>
      <c r="U53" s="139">
        <v>-1.1498840789933351</v>
      </c>
      <c r="V53" s="139">
        <v>2.4882561818254656</v>
      </c>
      <c r="W53" s="139">
        <v>1.6698044744700047</v>
      </c>
      <c r="X53" s="139">
        <v>0.46149125535470681</v>
      </c>
      <c r="Y53" s="139">
        <v>1.0947729474848344</v>
      </c>
      <c r="Z53" s="139">
        <v>2.162059437250341</v>
      </c>
      <c r="AA53" s="139">
        <v>2.6277697954854906</v>
      </c>
      <c r="AB53" s="139">
        <v>2.2319571594020982</v>
      </c>
      <c r="AC53" s="139">
        <v>0.31132129404791709</v>
      </c>
      <c r="AD53" s="139">
        <v>-2.3556719793019987</v>
      </c>
      <c r="AE53" s="139">
        <v>0.30396074547995866</v>
      </c>
      <c r="AF53" s="139">
        <v>-0.76260594105241886</v>
      </c>
      <c r="AG53" s="139">
        <v>0.30411562948640114</v>
      </c>
      <c r="AH53" s="139">
        <v>3.1044797670919166</v>
      </c>
      <c r="AI53" s="139">
        <v>1.7341574196232834</v>
      </c>
      <c r="AJ53" s="139">
        <v>0.87498324859331955</v>
      </c>
      <c r="AK53" s="139">
        <v>-3.327317249065509</v>
      </c>
      <c r="AL53" s="139">
        <v>3.1010774356958537</v>
      </c>
      <c r="AM53" s="139">
        <v>3.363978732915851</v>
      </c>
      <c r="AN53" s="139">
        <v>-0.84570035025706147</v>
      </c>
      <c r="AO53" s="139">
        <v>1.2054646158763838</v>
      </c>
      <c r="AP53" s="139">
        <v>1.7220701008553219</v>
      </c>
      <c r="AQ53" s="139">
        <v>1.1746928352390551</v>
      </c>
      <c r="AR53" s="139">
        <v>3.0224049714469015</v>
      </c>
      <c r="AS53" s="139">
        <v>2.867763995753414</v>
      </c>
      <c r="AT53" s="139">
        <v>1.7790470693667348</v>
      </c>
      <c r="AU53" s="139">
        <v>1.2698436502226906</v>
      </c>
      <c r="AV53" s="139">
        <v>-4.3363104361687892</v>
      </c>
      <c r="AW53" s="139">
        <v>2.5336247929647504</v>
      </c>
      <c r="AX53" s="139">
        <v>4.5492360438164736</v>
      </c>
      <c r="AY53" s="139">
        <v>2.2847955817752341</v>
      </c>
      <c r="AZ53" s="139">
        <v>1.8755928102417663</v>
      </c>
      <c r="BA53" s="139">
        <v>1.9585645665988194</v>
      </c>
    </row>
    <row r="54" spans="1:53" s="139" customFormat="1" outlineLevel="1" x14ac:dyDescent="0.2">
      <c r="A54" s="96"/>
      <c r="B54" s="96"/>
      <c r="C54" s="96"/>
      <c r="D54" s="137"/>
      <c r="E54" s="137"/>
      <c r="F54" s="143" t="s">
        <v>445</v>
      </c>
      <c r="G54" s="153" t="s">
        <v>478</v>
      </c>
      <c r="I54" s="139">
        <v>0.27491220227497948</v>
      </c>
      <c r="J54" s="139">
        <v>3.0245570380612818</v>
      </c>
      <c r="K54" s="139">
        <v>0.31552789253279645</v>
      </c>
      <c r="L54" s="139">
        <v>1.2177381763567974</v>
      </c>
      <c r="M54" s="139">
        <v>1.9505595404905041</v>
      </c>
      <c r="N54" s="139">
        <v>3.3036015876543479</v>
      </c>
      <c r="O54" s="139">
        <v>3.3233090648693286</v>
      </c>
      <c r="P54" s="139">
        <v>4.6068234146239284</v>
      </c>
      <c r="Q54" s="139">
        <v>4.3060698453669444</v>
      </c>
      <c r="R54" s="139">
        <v>3.1538206636946287</v>
      </c>
      <c r="S54" s="139">
        <v>0.44766649747551845</v>
      </c>
      <c r="T54" s="139">
        <v>0.8149476437527392</v>
      </c>
      <c r="U54" s="139">
        <v>-1.1787400743925702</v>
      </c>
      <c r="V54" s="139">
        <v>2.4291130513939274</v>
      </c>
      <c r="W54" s="139">
        <v>1.9717814315173499</v>
      </c>
      <c r="X54" s="139">
        <v>1.0083906897336181</v>
      </c>
      <c r="Y54" s="139">
        <v>1.2415472688743101</v>
      </c>
      <c r="Z54" s="139">
        <v>4.108900034177343</v>
      </c>
      <c r="AA54" s="139">
        <v>3.5891009633071569</v>
      </c>
      <c r="AB54" s="139">
        <v>4.5712097388128647</v>
      </c>
      <c r="AC54" s="139">
        <v>1.789530195690392</v>
      </c>
      <c r="AD54" s="139">
        <v>1.1109036746908219</v>
      </c>
      <c r="AE54" s="139">
        <v>1.3384631037120176</v>
      </c>
      <c r="AF54" s="139">
        <v>2.7393112519037199</v>
      </c>
      <c r="AG54" s="139">
        <v>2.3012949275755812</v>
      </c>
      <c r="AH54" s="139">
        <v>2.5654075570834323</v>
      </c>
      <c r="AI54" s="139">
        <v>3.1889474132888784</v>
      </c>
      <c r="AJ54" s="139">
        <v>0.39129579364187705</v>
      </c>
      <c r="AK54" s="139">
        <v>-2.4469832970391181</v>
      </c>
      <c r="AL54" s="139">
        <v>1.9738446084980321</v>
      </c>
      <c r="AM54" s="139">
        <v>2.1461770190790652</v>
      </c>
      <c r="AN54" s="139">
        <v>-0.39935717117868252</v>
      </c>
      <c r="AO54" s="139">
        <v>0.75477568700146325</v>
      </c>
      <c r="AP54" s="139">
        <v>1.458545484909135</v>
      </c>
      <c r="AQ54" s="139">
        <v>1.4845667404451923</v>
      </c>
      <c r="AR54" s="139">
        <v>1.4013710167369853</v>
      </c>
      <c r="AS54" s="139">
        <v>2.5048264251748442</v>
      </c>
      <c r="AT54" s="139">
        <v>1.383756519525714</v>
      </c>
      <c r="AU54" s="139">
        <v>2.1254431947597574</v>
      </c>
      <c r="AV54" s="139">
        <v>-6.8091605495723577</v>
      </c>
      <c r="AW54" s="139">
        <v>5.5561351040980256</v>
      </c>
      <c r="AX54" s="139">
        <v>4.1437398301790385</v>
      </c>
      <c r="AY54" s="139">
        <v>1.7643829829161906</v>
      </c>
      <c r="AZ54" s="139">
        <v>1.6324958427038405</v>
      </c>
      <c r="BA54" s="139">
        <v>1.4454197747360231</v>
      </c>
    </row>
    <row r="55" spans="1:53" s="139" customFormat="1" outlineLevel="1" x14ac:dyDescent="0.2">
      <c r="A55" s="96"/>
      <c r="B55" s="96"/>
      <c r="C55" s="96"/>
      <c r="D55" s="137"/>
      <c r="E55" s="137"/>
      <c r="F55" s="143" t="s">
        <v>446</v>
      </c>
      <c r="G55" s="153" t="s">
        <v>479</v>
      </c>
      <c r="J55" s="139">
        <v>0.54675278975366837</v>
      </c>
      <c r="K55" s="139">
        <v>0.37916003136730936</v>
      </c>
      <c r="L55" s="139">
        <v>3.4456629875746936</v>
      </c>
      <c r="M55" s="139">
        <v>2.7022452000082131</v>
      </c>
      <c r="N55" s="139">
        <v>3.2278282230918443</v>
      </c>
      <c r="O55" s="139">
        <v>4.1690792946316613</v>
      </c>
      <c r="P55" s="139">
        <v>4.7898192114453231</v>
      </c>
      <c r="Q55" s="139">
        <v>3.2241697470794639</v>
      </c>
      <c r="R55" s="139">
        <v>2.4339711519767881</v>
      </c>
      <c r="S55" s="139">
        <v>2.2269054757093842</v>
      </c>
      <c r="T55" s="139">
        <v>0.76432135487747299</v>
      </c>
      <c r="U55" s="139">
        <v>-4.5150111565160689</v>
      </c>
      <c r="V55" s="139">
        <v>0.97055981921225776</v>
      </c>
      <c r="W55" s="139">
        <v>2.0289912767877061</v>
      </c>
      <c r="X55" s="139">
        <v>0.77297005672403163</v>
      </c>
      <c r="Y55" s="139">
        <v>2.7441366269636669</v>
      </c>
      <c r="Z55" s="139">
        <v>3.0197346546185333</v>
      </c>
      <c r="AA55" s="139">
        <v>2.8277967504915624</v>
      </c>
      <c r="AB55" s="139">
        <v>3.6769404956598306</v>
      </c>
      <c r="AC55" s="139">
        <v>1.7960195503611276</v>
      </c>
      <c r="AD55" s="139">
        <v>1.0732129457838635</v>
      </c>
      <c r="AE55" s="139">
        <v>0.71674295020951462</v>
      </c>
      <c r="AF55" s="139">
        <v>0.90976633191277578</v>
      </c>
      <c r="AG55" s="139">
        <v>1.0307735152823128</v>
      </c>
      <c r="AH55" s="139">
        <v>1.7803673752071703</v>
      </c>
      <c r="AI55" s="139">
        <v>1.2022041066890532</v>
      </c>
      <c r="AJ55" s="139">
        <v>-1.1646182194258947</v>
      </c>
      <c r="AK55" s="139">
        <v>-4.0444598380140366</v>
      </c>
      <c r="AL55" s="139">
        <v>1.8118242401155227</v>
      </c>
      <c r="AM55" s="139">
        <v>-0.3502576408825786</v>
      </c>
      <c r="AN55" s="139">
        <v>-5.697582920868105</v>
      </c>
      <c r="AO55" s="139">
        <v>-2.8007837918048173</v>
      </c>
      <c r="AP55" s="139">
        <v>0.28048708792198784</v>
      </c>
      <c r="AQ55" s="139">
        <v>1.146547246218943</v>
      </c>
      <c r="AR55" s="139">
        <v>2.0009772417352023</v>
      </c>
      <c r="AS55" s="139">
        <v>1.7465242432278316</v>
      </c>
      <c r="AT55" s="139">
        <v>1.1605771297965584</v>
      </c>
      <c r="AU55" s="139">
        <v>-0.46422389126474783</v>
      </c>
      <c r="AV55" s="139">
        <v>-8.3859362848240906</v>
      </c>
      <c r="AW55" s="139">
        <v>6.4229968529894821</v>
      </c>
      <c r="AX55" s="139">
        <v>4.8189581729922937</v>
      </c>
      <c r="AY55" s="139">
        <v>1.945541862155542</v>
      </c>
      <c r="AZ55" s="139">
        <v>1.6036494152701142</v>
      </c>
      <c r="BA55" s="139">
        <v>1.0679719204785387</v>
      </c>
    </row>
    <row r="56" spans="1:53" s="139" customFormat="1" outlineLevel="1" x14ac:dyDescent="0.2">
      <c r="A56" s="96"/>
      <c r="B56" s="96"/>
      <c r="C56" s="96"/>
      <c r="D56" s="137"/>
      <c r="E56" s="137"/>
      <c r="F56" s="143" t="s">
        <v>447</v>
      </c>
      <c r="G56" s="153" t="s">
        <v>480</v>
      </c>
      <c r="I56" s="139">
        <v>-1.0231376321359176</v>
      </c>
      <c r="J56" s="139">
        <v>2.6018554492611701</v>
      </c>
      <c r="K56" s="139">
        <v>5.2997374881590398</v>
      </c>
      <c r="L56" s="139">
        <v>2.8476321397372217</v>
      </c>
      <c r="M56" s="139">
        <v>3.1393793584821639</v>
      </c>
      <c r="N56" s="139">
        <v>3.5818614187578035</v>
      </c>
      <c r="O56" s="139">
        <v>5.5419120168865188</v>
      </c>
      <c r="P56" s="139">
        <v>8.3005800753950467</v>
      </c>
      <c r="Q56" s="139">
        <v>2.8573451692138319</v>
      </c>
      <c r="R56" s="139">
        <v>-0.69127448352471754</v>
      </c>
      <c r="S56" s="139">
        <v>-2.0263601043786217</v>
      </c>
      <c r="T56" s="139">
        <v>1.3358999283540562</v>
      </c>
      <c r="U56" s="139">
        <v>2.3069440460121271</v>
      </c>
      <c r="V56" s="139">
        <v>3.6157768456624328</v>
      </c>
      <c r="W56" s="139">
        <v>1.203995743842956</v>
      </c>
      <c r="X56" s="139">
        <v>2.6650819230012335</v>
      </c>
      <c r="Y56" s="139">
        <v>2.8404954189791054</v>
      </c>
      <c r="Z56" s="139">
        <v>4.8953754057094567</v>
      </c>
      <c r="AA56" s="139">
        <v>3.9644663691557946</v>
      </c>
      <c r="AB56" s="139">
        <v>4.0030376607938178</v>
      </c>
      <c r="AC56" s="139">
        <v>3.3518253438012069</v>
      </c>
      <c r="AD56" s="139">
        <v>3.2143687773559693</v>
      </c>
      <c r="AE56" s="139">
        <v>3.2351842381349583</v>
      </c>
      <c r="AF56" s="139">
        <v>2.8459585646090746</v>
      </c>
      <c r="AG56" s="139">
        <v>3.2471447784769847</v>
      </c>
      <c r="AH56" s="139">
        <v>1.9113292098317469</v>
      </c>
      <c r="AI56" s="139">
        <v>2.2406774406199759</v>
      </c>
      <c r="AJ56" s="139">
        <v>-1.128536317190032</v>
      </c>
      <c r="AK56" s="139">
        <v>-4.4764918705985979</v>
      </c>
      <c r="AL56" s="139">
        <v>2.9286074008927354</v>
      </c>
      <c r="AM56" s="139">
        <v>-5.0922301242994905E-2</v>
      </c>
      <c r="AN56" s="139">
        <v>2.0284254432009208</v>
      </c>
      <c r="AO56" s="139">
        <v>2.6417649271159194</v>
      </c>
      <c r="AP56" s="139">
        <v>3.0557976380972018</v>
      </c>
      <c r="AQ56" s="139">
        <v>2.984129646698408</v>
      </c>
      <c r="AR56" s="139">
        <v>3.018620360323121</v>
      </c>
      <c r="AS56" s="139">
        <v>1.5873387690213514</v>
      </c>
      <c r="AT56" s="139">
        <v>0.4643506036892564</v>
      </c>
      <c r="AU56" s="139">
        <v>1.6477926321807113</v>
      </c>
      <c r="AV56" s="139">
        <v>-10.524808674485985</v>
      </c>
      <c r="AW56" s="139">
        <v>7.717954693389828</v>
      </c>
      <c r="AX56" s="139">
        <v>5.6573007705660094</v>
      </c>
      <c r="AY56" s="139">
        <v>1.9696322766010077</v>
      </c>
      <c r="AZ56" s="139">
        <v>1.793640070707947</v>
      </c>
      <c r="BA56" s="139">
        <v>1.9478316095479453</v>
      </c>
    </row>
    <row r="57" spans="1:53" s="42" customFormat="1" x14ac:dyDescent="0.2">
      <c r="A57" s="37" t="s">
        <v>442</v>
      </c>
      <c r="B57" s="37" t="s">
        <v>1683</v>
      </c>
      <c r="C57" s="37"/>
      <c r="D57" s="38"/>
      <c r="E57" s="38"/>
      <c r="F57" s="12" t="s">
        <v>1684</v>
      </c>
      <c r="G57" s="13" t="s">
        <v>1105</v>
      </c>
      <c r="H57" s="45" t="s">
        <v>1536</v>
      </c>
      <c r="I57" s="46" t="str">
        <f t="shared" ref="I57:BA57" si="8">IF(AND(ISNUMBER(I859),ISNUMBER(H859)),((I859/H859)-1)*100,"–")</f>
        <v>–</v>
      </c>
      <c r="J57" s="46">
        <f t="shared" si="8"/>
        <v>-9.9544708484539228</v>
      </c>
      <c r="K57" s="46">
        <f t="shared" si="8"/>
        <v>16.261479910078535</v>
      </c>
      <c r="L57" s="46">
        <f t="shared" si="8"/>
        <v>19.614460312945692</v>
      </c>
      <c r="M57" s="46">
        <f t="shared" si="8"/>
        <v>17.388261409119465</v>
      </c>
      <c r="N57" s="46">
        <f t="shared" si="8"/>
        <v>4.8852694109585038</v>
      </c>
      <c r="O57" s="46">
        <f t="shared" si="8"/>
        <v>4.3460102673583023</v>
      </c>
      <c r="P57" s="46">
        <f t="shared" si="8"/>
        <v>6.5050315797871683</v>
      </c>
      <c r="Q57" s="46">
        <f t="shared" si="8"/>
        <v>5.5393610805894777</v>
      </c>
      <c r="R57" s="46">
        <f t="shared" si="8"/>
        <v>5.7336201782503649</v>
      </c>
      <c r="S57" s="46">
        <f t="shared" si="8"/>
        <v>2.2077925552392408</v>
      </c>
      <c r="T57" s="46">
        <f t="shared" si="8"/>
        <v>1.4456768128780828</v>
      </c>
      <c r="U57" s="46">
        <f t="shared" si="8"/>
        <v>-1.009269356015019</v>
      </c>
      <c r="V57" s="46">
        <f t="shared" si="8"/>
        <v>2.4425755080858647</v>
      </c>
      <c r="W57" s="46">
        <f t="shared" si="8"/>
        <v>1.7731600615548126</v>
      </c>
      <c r="X57" s="46">
        <f t="shared" si="8"/>
        <v>1.1389644275951127</v>
      </c>
      <c r="Y57" s="46">
        <f t="shared" si="8"/>
        <v>1.7499994471085634</v>
      </c>
      <c r="Z57" s="46">
        <f t="shared" si="8"/>
        <v>3.3456477355414016</v>
      </c>
      <c r="AA57" s="46">
        <f>IF(AND(ISNUMBER(AA859),ISNUMBER(Z859)),((AA859/Z859)-1)*100,"–")</f>
        <v>3.1802495493814087</v>
      </c>
      <c r="AB57" s="46">
        <f>IF(AND(ISNUMBER(AB859),ISNUMBER(AA859)),((AB859/AA859)-1)*100,"–")</f>
        <v>3.5183707298974021</v>
      </c>
      <c r="AC57" s="46">
        <f>IF(AND(ISNUMBER(AC859),ISNUMBER(AB859)),((AC859/AB859)-1)*100,"–")</f>
        <v>1.7193162294808939</v>
      </c>
      <c r="AD57" s="46">
        <f>IF(AND(ISNUMBER(AD859),ISNUMBER(AC859)),((AD859/AC859)-1)*100,"–")</f>
        <v>0.60876946111243502</v>
      </c>
      <c r="AE57" s="46">
        <f t="shared" si="8"/>
        <v>1.4588491952153504</v>
      </c>
      <c r="AF57" s="46">
        <f t="shared" si="8"/>
        <v>1.3809523182118921</v>
      </c>
      <c r="AG57" s="46">
        <f t="shared" si="8"/>
        <v>1.7123777293574616</v>
      </c>
      <c r="AH57" s="46">
        <f t="shared" si="8"/>
        <v>2.3794948229308721</v>
      </c>
      <c r="AI57" s="46">
        <f t="shared" si="8"/>
        <v>2.1245500166348297</v>
      </c>
      <c r="AJ57" s="46">
        <f t="shared" si="8"/>
        <v>-0.14375307682695793</v>
      </c>
      <c r="AK57" s="46">
        <f t="shared" si="8"/>
        <v>-3.5418873740065249</v>
      </c>
      <c r="AL57" s="46">
        <f t="shared" si="8"/>
        <v>2.5140472161531591</v>
      </c>
      <c r="AM57" s="46">
        <f t="shared" si="8"/>
        <v>1.4908893295151771</v>
      </c>
      <c r="AN57" s="46">
        <f t="shared" si="8"/>
        <v>-1.0043269941872768</v>
      </c>
      <c r="AO57" s="46">
        <f t="shared" si="8"/>
        <v>0.56226746359169244</v>
      </c>
      <c r="AP57" s="46">
        <f t="shared" si="8"/>
        <v>1.7939695117062504</v>
      </c>
      <c r="AQ57" s="46">
        <f t="shared" si="8"/>
        <v>1.7071927755073713</v>
      </c>
      <c r="AR57" s="46">
        <f t="shared" si="8"/>
        <v>2.4018657070497884</v>
      </c>
      <c r="AS57" s="46">
        <f t="shared" si="8"/>
        <v>2.2276914653376112</v>
      </c>
      <c r="AT57" s="46">
        <f t="shared" si="8"/>
        <v>1.2185823904949267</v>
      </c>
      <c r="AU57" s="46">
        <f t="shared" si="8"/>
        <v>1.3245059850233831</v>
      </c>
      <c r="AV57" s="46">
        <f t="shared" si="8"/>
        <v>-7.1503299768723156</v>
      </c>
      <c r="AW57" s="47">
        <f t="shared" si="8"/>
        <v>5.2215372626941647</v>
      </c>
      <c r="AX57" s="47">
        <f t="shared" si="8"/>
        <v>4.7650551922027162</v>
      </c>
      <c r="AY57" s="47">
        <f t="shared" si="8"/>
        <v>2.0002879418919761</v>
      </c>
      <c r="AZ57" s="47">
        <f t="shared" si="8"/>
        <v>1.7466295694352318</v>
      </c>
      <c r="BA57" s="47">
        <f t="shared" si="8"/>
        <v>1.6621274295446575</v>
      </c>
    </row>
    <row r="58" spans="1:53" s="42" customFormat="1" x14ac:dyDescent="0.2">
      <c r="A58" s="37"/>
      <c r="B58" s="37"/>
      <c r="C58" s="37"/>
      <c r="D58" s="38"/>
      <c r="E58" s="38"/>
      <c r="F58" s="39" t="s">
        <v>262</v>
      </c>
      <c r="G58" s="9"/>
      <c r="H58" s="45"/>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7"/>
      <c r="AJ58" s="47"/>
      <c r="AK58" s="47"/>
      <c r="AL58" s="47"/>
      <c r="AM58" s="47"/>
      <c r="AN58" s="47"/>
      <c r="AO58" s="47"/>
      <c r="AP58" s="47"/>
      <c r="AQ58" s="47"/>
      <c r="AR58" s="47"/>
      <c r="AS58" s="47"/>
      <c r="AT58" s="47"/>
      <c r="AU58" s="47"/>
      <c r="AV58" s="47"/>
      <c r="AW58" s="47"/>
      <c r="AX58" s="47"/>
      <c r="AY58" s="47"/>
      <c r="AZ58" s="47"/>
      <c r="BA58" s="47"/>
    </row>
    <row r="59" spans="1:53" s="42" customFormat="1" x14ac:dyDescent="0.2">
      <c r="A59" s="37" t="s">
        <v>442</v>
      </c>
      <c r="B59" s="37" t="s">
        <v>263</v>
      </c>
      <c r="C59" s="37"/>
      <c r="D59" s="38"/>
      <c r="E59" s="38"/>
      <c r="F59" s="39" t="s">
        <v>264</v>
      </c>
      <c r="G59" s="13" t="s">
        <v>1106</v>
      </c>
      <c r="H59" s="46" t="str">
        <f t="shared" ref="H59:BA59" si="9">IF(AND(ISNUMBER(H834),ISNUMBER(G834),ISNUMBER(G$829)),(H834-G834)/G$829*100,"–")</f>
        <v>–</v>
      </c>
      <c r="I59" s="46" t="str">
        <f t="shared" si="9"/>
        <v>–</v>
      </c>
      <c r="J59" s="46">
        <f t="shared" si="9"/>
        <v>0.45762231279425775</v>
      </c>
      <c r="K59" s="46">
        <f t="shared" si="9"/>
        <v>1.0156748491370355</v>
      </c>
      <c r="L59" s="46">
        <f t="shared" si="9"/>
        <v>1.120554737575457</v>
      </c>
      <c r="M59" s="46">
        <f t="shared" si="9"/>
        <v>1.6457785455998339</v>
      </c>
      <c r="N59" s="46">
        <f t="shared" si="9"/>
        <v>2.4288272680947163</v>
      </c>
      <c r="O59" s="46">
        <f t="shared" si="9"/>
        <v>2.2059283918664918</v>
      </c>
      <c r="P59" s="46">
        <f t="shared" si="9"/>
        <v>2.3713367337454749</v>
      </c>
      <c r="Q59" s="46">
        <f t="shared" si="9"/>
        <v>2.0909101998933517</v>
      </c>
      <c r="R59" s="46">
        <f t="shared" si="9"/>
        <v>1.5479990482472081</v>
      </c>
      <c r="S59" s="46">
        <f t="shared" si="9"/>
        <v>1.0944897000944027</v>
      </c>
      <c r="T59" s="46">
        <f t="shared" si="9"/>
        <v>0.98100794544057157</v>
      </c>
      <c r="U59" s="46">
        <f t="shared" si="9"/>
        <v>0.13898800330738764</v>
      </c>
      <c r="V59" s="46">
        <f t="shared" si="9"/>
        <v>1.0896604021159975</v>
      </c>
      <c r="W59" s="46">
        <f t="shared" si="9"/>
        <v>1.0537587576424263</v>
      </c>
      <c r="X59" s="46">
        <f t="shared" si="9"/>
        <v>1.16153273872148</v>
      </c>
      <c r="Y59" s="46">
        <f t="shared" si="9"/>
        <v>1.3209098157134902</v>
      </c>
      <c r="Z59" s="46">
        <f t="shared" si="9"/>
        <v>1.7266932979645961</v>
      </c>
      <c r="AA59" s="46">
        <f t="shared" si="9"/>
        <v>1.8635225017403643</v>
      </c>
      <c r="AB59" s="46">
        <f t="shared" si="9"/>
        <v>1.8204363055527983</v>
      </c>
      <c r="AC59" s="46">
        <f t="shared" si="9"/>
        <v>1.2149463386202588</v>
      </c>
      <c r="AD59" s="46">
        <f t="shared" si="9"/>
        <v>0.5922647825298587</v>
      </c>
      <c r="AE59" s="46">
        <f t="shared" si="9"/>
        <v>0.92776205010149726</v>
      </c>
      <c r="AF59" s="46">
        <f t="shared" si="9"/>
        <v>0.93416769260245347</v>
      </c>
      <c r="AG59" s="46">
        <f t="shared" si="9"/>
        <v>1.0419757544155377</v>
      </c>
      <c r="AH59" s="46">
        <f t="shared" si="9"/>
        <v>0.98078137174137281</v>
      </c>
      <c r="AI59" s="46">
        <f t="shared" si="9"/>
        <v>0.82356959667099827</v>
      </c>
      <c r="AJ59" s="46">
        <f t="shared" si="9"/>
        <v>-0.10674512326394379</v>
      </c>
      <c r="AK59" s="46">
        <f t="shared" si="9"/>
        <v>-0.53259115616799912</v>
      </c>
      <c r="AL59" s="46">
        <f t="shared" si="9"/>
        <v>0.67025337702838894</v>
      </c>
      <c r="AM59" s="46">
        <f t="shared" si="9"/>
        <v>0.39099999352375081</v>
      </c>
      <c r="AN59" s="46">
        <f t="shared" si="9"/>
        <v>1.0511394512826362E-2</v>
      </c>
      <c r="AO59" s="46">
        <f t="shared" si="9"/>
        <v>0.2958625184777301</v>
      </c>
      <c r="AP59" s="46">
        <f t="shared" si="9"/>
        <v>0.67512353780644041</v>
      </c>
      <c r="AQ59" s="46">
        <f t="shared" si="9"/>
        <v>1.1776674717384723</v>
      </c>
      <c r="AR59" s="46">
        <f t="shared" si="9"/>
        <v>1.2769625726105251</v>
      </c>
      <c r="AS59" s="46">
        <f t="shared" si="9"/>
        <v>0.89181102603886797</v>
      </c>
      <c r="AT59" s="46">
        <f t="shared" si="9"/>
        <v>0.70799559601696238</v>
      </c>
      <c r="AU59" s="46">
        <f t="shared" si="9"/>
        <v>0.73726533261254013</v>
      </c>
      <c r="AV59" s="46">
        <f t="shared" si="9"/>
        <v>-4.9204659849880841</v>
      </c>
      <c r="AW59" s="47">
        <f t="shared" si="9"/>
        <v>1.8681304537364909</v>
      </c>
      <c r="AX59" s="47">
        <f t="shared" si="9"/>
        <v>2.9689920785911825</v>
      </c>
      <c r="AY59" s="47">
        <f t="shared" si="9"/>
        <v>1.0528394529015894</v>
      </c>
      <c r="AZ59" s="47">
        <f t="shared" si="9"/>
        <v>0.94803680505471633</v>
      </c>
      <c r="BA59" s="47">
        <f t="shared" si="9"/>
        <v>0.9351447966723434</v>
      </c>
    </row>
    <row r="60" spans="1:53" s="42" customFormat="1" x14ac:dyDescent="0.2">
      <c r="A60" s="37" t="s">
        <v>442</v>
      </c>
      <c r="B60" s="37" t="s">
        <v>265</v>
      </c>
      <c r="C60" s="37"/>
      <c r="D60" s="38"/>
      <c r="E60" s="38"/>
      <c r="F60" s="39" t="s">
        <v>266</v>
      </c>
      <c r="G60" s="13" t="s">
        <v>1107</v>
      </c>
      <c r="H60" s="46" t="str">
        <f t="shared" ref="H60:BA60" si="10">IF(AND(ISNUMBER(H839),ISNUMBER(G839),ISNUMBER(G$829)),(H839-G839)/G$829*100,"–")</f>
        <v>–</v>
      </c>
      <c r="I60" s="46" t="str">
        <f t="shared" si="10"/>
        <v>–</v>
      </c>
      <c r="J60" s="46">
        <f t="shared" si="10"/>
        <v>0.28949804447185284</v>
      </c>
      <c r="K60" s="46">
        <f t="shared" si="10"/>
        <v>0.30864098554446606</v>
      </c>
      <c r="L60" s="46">
        <f t="shared" si="10"/>
        <v>0.35277672930801834</v>
      </c>
      <c r="M60" s="46">
        <f t="shared" si="10"/>
        <v>0.32112094305992972</v>
      </c>
      <c r="N60" s="46">
        <f t="shared" si="10"/>
        <v>0.44445433448186067</v>
      </c>
      <c r="O60" s="46">
        <f t="shared" si="10"/>
        <v>0.40853040221937575</v>
      </c>
      <c r="P60" s="46">
        <f t="shared" si="10"/>
        <v>0.48651597819807441</v>
      </c>
      <c r="Q60" s="46">
        <f t="shared" si="10"/>
        <v>2.0665468312302594E-3</v>
      </c>
      <c r="R60" s="46">
        <f t="shared" si="10"/>
        <v>0.52453101458341234</v>
      </c>
      <c r="S60" s="46">
        <f t="shared" si="10"/>
        <v>0.57352053010531001</v>
      </c>
      <c r="T60" s="46">
        <f t="shared" si="10"/>
        <v>0.66432256946186341</v>
      </c>
      <c r="U60" s="46">
        <f t="shared" si="10"/>
        <v>0.18043548770266846</v>
      </c>
      <c r="V60" s="46">
        <f t="shared" si="10"/>
        <v>0.26147705494593543</v>
      </c>
      <c r="W60" s="46">
        <f t="shared" si="10"/>
        <v>0.11641259139581329</v>
      </c>
      <c r="X60" s="46">
        <f t="shared" si="10"/>
        <v>0.37759078912432553</v>
      </c>
      <c r="Y60" s="46">
        <f t="shared" si="10"/>
        <v>0.1188511288846625</v>
      </c>
      <c r="Z60" s="46">
        <f t="shared" si="10"/>
        <v>0.34057845223247701</v>
      </c>
      <c r="AA60" s="46">
        <f t="shared" si="10"/>
        <v>0.36217591958821183</v>
      </c>
      <c r="AB60" s="46">
        <f t="shared" si="10"/>
        <v>0.48253951388032551</v>
      </c>
      <c r="AC60" s="46">
        <f t="shared" si="10"/>
        <v>0.490999989903524</v>
      </c>
      <c r="AD60" s="46">
        <f t="shared" si="10"/>
        <v>0.43250065896547985</v>
      </c>
      <c r="AE60" s="46">
        <f t="shared" si="10"/>
        <v>0.38920301863452411</v>
      </c>
      <c r="AF60" s="46">
        <f t="shared" si="10"/>
        <v>0.30117522671376085</v>
      </c>
      <c r="AG60" s="46">
        <f t="shared" si="10"/>
        <v>0.32640224153038627</v>
      </c>
      <c r="AH60" s="46">
        <f t="shared" si="10"/>
        <v>0.21303959851654916</v>
      </c>
      <c r="AI60" s="46">
        <f t="shared" si="10"/>
        <v>0.25951511735666566</v>
      </c>
      <c r="AJ60" s="46">
        <f t="shared" si="10"/>
        <v>0.42940712861095798</v>
      </c>
      <c r="AK60" s="46">
        <f t="shared" si="10"/>
        <v>0.36829274292864073</v>
      </c>
      <c r="AL60" s="46">
        <f t="shared" si="10"/>
        <v>0.22787337401978827</v>
      </c>
      <c r="AM60" s="46">
        <f t="shared" si="10"/>
        <v>8.9056724685561445E-2</v>
      </c>
      <c r="AN60" s="46">
        <f t="shared" si="10"/>
        <v>0.13565959448454476</v>
      </c>
      <c r="AO60" s="46">
        <f t="shared" si="10"/>
        <v>0.10960122557111475</v>
      </c>
      <c r="AP60" s="46">
        <f t="shared" si="10"/>
        <v>0.26134998655694619</v>
      </c>
      <c r="AQ60" s="46">
        <f t="shared" si="10"/>
        <v>0.31088768509507658</v>
      </c>
      <c r="AR60" s="46">
        <f t="shared" si="10"/>
        <v>0.41623890905273753</v>
      </c>
      <c r="AS60" s="46">
        <f t="shared" si="10"/>
        <v>0.22666763213577643</v>
      </c>
      <c r="AT60" s="46">
        <f t="shared" si="10"/>
        <v>0.16018522399395793</v>
      </c>
      <c r="AU60" s="46">
        <f t="shared" si="10"/>
        <v>0.40069570598756543</v>
      </c>
      <c r="AV60" s="46">
        <f t="shared" si="10"/>
        <v>-0.21554631689141829</v>
      </c>
      <c r="AW60" s="47">
        <f t="shared" si="10"/>
        <v>1.1414019302139136</v>
      </c>
      <c r="AX60" s="47">
        <f t="shared" si="10"/>
        <v>0.21742161058990436</v>
      </c>
      <c r="AY60" s="47">
        <f t="shared" si="10"/>
        <v>0.24231108429128798</v>
      </c>
      <c r="AZ60" s="47">
        <f t="shared" si="10"/>
        <v>0.26793791271648487</v>
      </c>
      <c r="BA60" s="47">
        <f t="shared" si="10"/>
        <v>0.25493949211284356</v>
      </c>
    </row>
    <row r="61" spans="1:53" s="42" customFormat="1" x14ac:dyDescent="0.2">
      <c r="A61" s="37" t="s">
        <v>442</v>
      </c>
      <c r="B61" s="37" t="s">
        <v>267</v>
      </c>
      <c r="C61" s="37"/>
      <c r="D61" s="38"/>
      <c r="E61" s="38"/>
      <c r="F61" s="39" t="s">
        <v>268</v>
      </c>
      <c r="G61" s="13" t="s">
        <v>1108</v>
      </c>
      <c r="H61" s="46" t="str">
        <f t="shared" ref="H61:BA61" si="11">IF(AND(ISNUMBER(H844),ISNUMBER(G844),ISNUMBER(G$829)),(H844-G844)/G$829*100,"–")</f>
        <v>–</v>
      </c>
      <c r="I61" s="46" t="str">
        <f t="shared" si="11"/>
        <v>–</v>
      </c>
      <c r="J61" s="46">
        <f t="shared" si="11"/>
        <v>-7.4411340870568488</v>
      </c>
      <c r="K61" s="46">
        <f t="shared" si="11"/>
        <v>8.4337352995313974</v>
      </c>
      <c r="L61" s="46">
        <f t="shared" si="11"/>
        <v>11.932753565777718</v>
      </c>
      <c r="M61" s="46">
        <f t="shared" si="11"/>
        <v>11.904110083946378</v>
      </c>
      <c r="N61" s="46">
        <f t="shared" si="11"/>
        <v>1.578523943901414</v>
      </c>
      <c r="O61" s="46">
        <f t="shared" si="11"/>
        <v>1.4351537082311441</v>
      </c>
      <c r="P61" s="46">
        <f t="shared" si="11"/>
        <v>3.2945497429316046</v>
      </c>
      <c r="Q61" s="46">
        <f t="shared" si="11"/>
        <v>3.2523561850005129</v>
      </c>
      <c r="R61" s="46">
        <f t="shared" si="11"/>
        <v>3.5562254634944312</v>
      </c>
      <c r="S61" s="46">
        <f t="shared" si="11"/>
        <v>0.55322668577618228</v>
      </c>
      <c r="T61" s="46">
        <f t="shared" si="11"/>
        <v>-0.18904988661157979</v>
      </c>
      <c r="U61" s="46">
        <f t="shared" si="11"/>
        <v>-1.3394172496077696</v>
      </c>
      <c r="V61" s="46">
        <f t="shared" si="11"/>
        <v>1.0954108080735721</v>
      </c>
      <c r="W61" s="46">
        <f t="shared" si="11"/>
        <v>0.60138024300400694</v>
      </c>
      <c r="X61" s="46">
        <f t="shared" si="11"/>
        <v>-0.40600530908046806</v>
      </c>
      <c r="Y61" s="46">
        <f t="shared" si="11"/>
        <v>0.29628683349711266</v>
      </c>
      <c r="Z61" s="46">
        <f t="shared" si="11"/>
        <v>1.2232251614793836</v>
      </c>
      <c r="AA61" s="46">
        <f t="shared" si="11"/>
        <v>0.92477732820978598</v>
      </c>
      <c r="AB61" s="46">
        <f t="shared" si="11"/>
        <v>1.2086336950295089</v>
      </c>
      <c r="AC61" s="46">
        <f t="shared" si="11"/>
        <v>8.3696450234012742E-3</v>
      </c>
      <c r="AD61" s="46">
        <f t="shared" si="11"/>
        <v>-0.42002395682270144</v>
      </c>
      <c r="AE61" s="46">
        <f t="shared" si="11"/>
        <v>0.12893200849637038</v>
      </c>
      <c r="AF61" s="46">
        <f t="shared" si="11"/>
        <v>0.14058568185727222</v>
      </c>
      <c r="AG61" s="46">
        <f t="shared" si="11"/>
        <v>0.33313615256956675</v>
      </c>
      <c r="AH61" s="46">
        <f t="shared" si="11"/>
        <v>1.1719009173921295</v>
      </c>
      <c r="AI61" s="46">
        <f t="shared" si="11"/>
        <v>1.0182484383818751</v>
      </c>
      <c r="AJ61" s="46">
        <f t="shared" si="11"/>
        <v>-0.4644618972761122</v>
      </c>
      <c r="AK61" s="46">
        <f t="shared" si="11"/>
        <v>-3.3251234759096291</v>
      </c>
      <c r="AL61" s="46">
        <f t="shared" si="11"/>
        <v>1.6040271496476706</v>
      </c>
      <c r="AM61" s="46">
        <f t="shared" si="11"/>
        <v>1.003232586362107</v>
      </c>
      <c r="AN61" s="46">
        <f t="shared" si="11"/>
        <v>-1.1375565243867167</v>
      </c>
      <c r="AO61" s="46">
        <f t="shared" si="11"/>
        <v>0.1438312087844264</v>
      </c>
      <c r="AP61" s="46">
        <f t="shared" si="11"/>
        <v>0.81739841232027521</v>
      </c>
      <c r="AQ61" s="46">
        <f t="shared" si="11"/>
        <v>0.18276124232594251</v>
      </c>
      <c r="AR61" s="46">
        <f t="shared" si="11"/>
        <v>0.66637801797422014</v>
      </c>
      <c r="AS61" s="46">
        <f t="shared" si="11"/>
        <v>1.0866155193824591</v>
      </c>
      <c r="AT61" s="46">
        <f t="shared" si="11"/>
        <v>0.33691188504661151</v>
      </c>
      <c r="AU61" s="46">
        <f t="shared" si="11"/>
        <v>0.17123387749522226</v>
      </c>
      <c r="AV61" s="46">
        <f t="shared" si="11"/>
        <v>-1.9395580104564973</v>
      </c>
      <c r="AW61" s="47">
        <f t="shared" si="11"/>
        <v>2.1823870963339953</v>
      </c>
      <c r="AX61" s="47">
        <f t="shared" si="11"/>
        <v>1.5708866940689892</v>
      </c>
      <c r="AY61" s="47">
        <f t="shared" si="11"/>
        <v>0.70708000229965096</v>
      </c>
      <c r="AZ61" s="47">
        <f t="shared" si="11"/>
        <v>0.53314376725710277</v>
      </c>
      <c r="BA61" s="47">
        <f t="shared" si="11"/>
        <v>0.47411419324073906</v>
      </c>
    </row>
    <row r="62" spans="1:53" s="42" customFormat="1" x14ac:dyDescent="0.2">
      <c r="A62" s="37" t="s">
        <v>442</v>
      </c>
      <c r="B62" s="37" t="s">
        <v>270</v>
      </c>
      <c r="C62" s="37"/>
      <c r="D62" s="38"/>
      <c r="E62" s="38"/>
      <c r="F62" s="39" t="s">
        <v>271</v>
      </c>
      <c r="G62" s="13" t="s">
        <v>1109</v>
      </c>
      <c r="H62" s="46" t="str">
        <f t="shared" ref="H62:W62" si="12">IF(AND(ISNUMBER(G849),ISNUMBER(H849),ISNUMBER(G854),ISNUMBER(H854),ISNUMBER(G$829)),((H849-H854)-(G849-G854))/G$829*100,"–")</f>
        <v>–</v>
      </c>
      <c r="I62" s="46" t="str">
        <f t="shared" si="12"/>
        <v>–</v>
      </c>
      <c r="J62" s="46">
        <f t="shared" si="12"/>
        <v>-2.7883664275485137E-2</v>
      </c>
      <c r="K62" s="46">
        <f t="shared" si="12"/>
        <v>4.3548046782582991E-2</v>
      </c>
      <c r="L62" s="46">
        <f t="shared" si="12"/>
        <v>0.17311457914347811</v>
      </c>
      <c r="M62" s="46">
        <f t="shared" si="12"/>
        <v>0.26094321358612071</v>
      </c>
      <c r="N62" s="46">
        <f t="shared" si="12"/>
        <v>-0.72159926594876744</v>
      </c>
      <c r="O62" s="46">
        <f t="shared" si="12"/>
        <v>-0.65941276722278275</v>
      </c>
      <c r="P62" s="46">
        <f t="shared" si="12"/>
        <v>-0.47645596783622024</v>
      </c>
      <c r="Q62" s="46">
        <f t="shared" si="12"/>
        <v>4.1418838317952306E-3</v>
      </c>
      <c r="R62" s="46">
        <f t="shared" si="12"/>
        <v>0.13932230017012381</v>
      </c>
      <c r="S62" s="46">
        <f t="shared" si="12"/>
        <v>0.75943692603569779</v>
      </c>
      <c r="T62" s="46">
        <f t="shared" si="12"/>
        <v>-0.15572793305003904</v>
      </c>
      <c r="U62" s="46">
        <f t="shared" si="12"/>
        <v>0.83179530859220863</v>
      </c>
      <c r="V62" s="46">
        <f t="shared" si="12"/>
        <v>0.17886676325426912</v>
      </c>
      <c r="W62" s="46">
        <f t="shared" si="12"/>
        <v>0.37460735004103984</v>
      </c>
      <c r="X62" s="46">
        <f>IF(AND(ISNUMBER(W849),ISNUMBER(X849),ISNUMBER(W854),ISNUMBER(X854),ISNUMBER(W$829)),((X849-X854)-(W849-W854))/W$829*100,"–")</f>
        <v>0.22025995690410299</v>
      </c>
      <c r="Y62" s="46">
        <f t="shared" ref="Y62:BA62" si="13">IF(AND(ISNUMBER(X849),ISNUMBER(Y849),ISNUMBER(X854),ISNUMBER(Y854),ISNUMBER(X$829)),((Y849-Y854)-(X849-X854))/X$829*100,"–")</f>
        <v>0.49855407314240291</v>
      </c>
      <c r="Z62" s="46">
        <f t="shared" si="13"/>
        <v>-0.67337268975081377</v>
      </c>
      <c r="AA62" s="46">
        <f t="shared" si="13"/>
        <v>-0.8100435378115054</v>
      </c>
      <c r="AB62" s="46">
        <f t="shared" si="13"/>
        <v>0.178023400228912</v>
      </c>
      <c r="AC62" s="46">
        <f t="shared" si="13"/>
        <v>0.25145397731876984</v>
      </c>
      <c r="AD62" s="46">
        <f t="shared" si="13"/>
        <v>0.1968766665224127</v>
      </c>
      <c r="AE62" s="46">
        <f t="shared" si="13"/>
        <v>-0.49769124283995037</v>
      </c>
      <c r="AF62" s="46">
        <f t="shared" si="13"/>
        <v>0.29988790869361853</v>
      </c>
      <c r="AG62" s="46">
        <f t="shared" si="13"/>
        <v>3.3669630526654802E-2</v>
      </c>
      <c r="AH62" s="46">
        <f t="shared" si="13"/>
        <v>0.42599614650038858</v>
      </c>
      <c r="AI62" s="46">
        <f t="shared" si="13"/>
        <v>0.40802076298225853</v>
      </c>
      <c r="AJ62" s="46">
        <f t="shared" si="13"/>
        <v>0.13644069749622142</v>
      </c>
      <c r="AK62" s="46">
        <f t="shared" si="13"/>
        <v>-1.1339984418616957</v>
      </c>
      <c r="AL62" s="46">
        <f t="shared" si="13"/>
        <v>7.7045759286473531E-2</v>
      </c>
      <c r="AM62" s="46">
        <f t="shared" si="13"/>
        <v>0.89635085532380221</v>
      </c>
      <c r="AN62" s="46">
        <f t="shared" si="13"/>
        <v>1.0751072115814588</v>
      </c>
      <c r="AO62" s="46">
        <f t="shared" si="13"/>
        <v>-0.2069911048138284</v>
      </c>
      <c r="AP62" s="46">
        <f t="shared" si="13"/>
        <v>-0.18422673200252057</v>
      </c>
      <c r="AQ62" s="46">
        <f t="shared" si="13"/>
        <v>-0.35264347146943475</v>
      </c>
      <c r="AR62" s="46">
        <f t="shared" si="13"/>
        <v>-0.54804578663153547</v>
      </c>
      <c r="AS62" s="46">
        <f t="shared" si="13"/>
        <v>0.19742761845124948</v>
      </c>
      <c r="AT62" s="46">
        <f t="shared" si="13"/>
        <v>-9.1883558001289542E-2</v>
      </c>
      <c r="AU62" s="46">
        <f t="shared" si="13"/>
        <v>-0.18602933265552477</v>
      </c>
      <c r="AV62" s="46">
        <f t="shared" si="13"/>
        <v>-0.50605931838605822</v>
      </c>
      <c r="AW62" s="47">
        <f t="shared" si="13"/>
        <v>-0.14481327286515142</v>
      </c>
      <c r="AX62" s="47">
        <f t="shared" si="13"/>
        <v>-0.30965152968098103</v>
      </c>
      <c r="AY62" s="47">
        <f t="shared" si="13"/>
        <v>-6.0213969532894179E-2</v>
      </c>
      <c r="AZ62" s="47">
        <f t="shared" si="13"/>
        <v>5.6239676659698501E-3</v>
      </c>
      <c r="BA62" s="47">
        <f t="shared" si="13"/>
        <v>-3.572509589930651E-2</v>
      </c>
    </row>
    <row r="63" spans="1:53" s="42" customFormat="1" x14ac:dyDescent="0.2">
      <c r="A63" s="37"/>
      <c r="B63" s="37"/>
      <c r="C63" s="37"/>
      <c r="D63" s="38"/>
      <c r="E63" s="38"/>
      <c r="F63" s="39" t="s">
        <v>1685</v>
      </c>
      <c r="G63" s="18"/>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8"/>
      <c r="AJ63" s="28"/>
      <c r="AK63" s="28"/>
      <c r="AL63" s="28"/>
      <c r="AM63" s="28"/>
      <c r="AN63" s="28"/>
      <c r="AO63" s="28"/>
      <c r="AP63" s="28"/>
      <c r="AQ63" s="28"/>
      <c r="AR63" s="28"/>
      <c r="AS63" s="28"/>
      <c r="AT63" s="28"/>
      <c r="AU63" s="28"/>
      <c r="AV63" s="28"/>
      <c r="AW63" s="28"/>
      <c r="AX63" s="28"/>
      <c r="AY63" s="28"/>
      <c r="AZ63" s="28"/>
      <c r="BA63" s="28"/>
    </row>
    <row r="64" spans="1:53" s="42" customFormat="1" x14ac:dyDescent="0.2">
      <c r="A64" s="37" t="s">
        <v>442</v>
      </c>
      <c r="B64" s="37" t="s">
        <v>1461</v>
      </c>
      <c r="C64" s="37"/>
      <c r="D64" s="38" t="s">
        <v>1651</v>
      </c>
      <c r="E64" s="38" t="s">
        <v>1546</v>
      </c>
      <c r="F64" s="39" t="s">
        <v>1652</v>
      </c>
      <c r="G64" s="13" t="s">
        <v>1089</v>
      </c>
      <c r="H64" s="27" t="s">
        <v>1536</v>
      </c>
      <c r="I64" s="27" t="s">
        <v>1536</v>
      </c>
      <c r="J64" s="27" t="s">
        <v>1536</v>
      </c>
      <c r="K64" s="27" t="s">
        <v>1536</v>
      </c>
      <c r="L64" s="27" t="s">
        <v>1536</v>
      </c>
      <c r="M64" s="27" t="s">
        <v>1536</v>
      </c>
      <c r="N64" s="27" t="s">
        <v>1536</v>
      </c>
      <c r="O64" s="27" t="s">
        <v>1536</v>
      </c>
      <c r="P64" s="27" t="s">
        <v>1536</v>
      </c>
      <c r="Q64" s="27" t="s">
        <v>1536</v>
      </c>
      <c r="R64" s="27" t="s">
        <v>1536</v>
      </c>
      <c r="S64" s="27" t="s">
        <v>1536</v>
      </c>
      <c r="T64" s="27" t="s">
        <v>1536</v>
      </c>
      <c r="U64" s="27" t="s">
        <v>1536</v>
      </c>
      <c r="V64" s="27" t="s">
        <v>1536</v>
      </c>
      <c r="W64" s="27" t="s">
        <v>1536</v>
      </c>
      <c r="X64" s="27" t="s">
        <v>1536</v>
      </c>
      <c r="Y64" s="27" t="s">
        <v>1536</v>
      </c>
      <c r="Z64" s="27" t="s">
        <v>1536</v>
      </c>
      <c r="AA64" s="27" t="s">
        <v>1536</v>
      </c>
      <c r="AB64" s="27" t="s">
        <v>1536</v>
      </c>
      <c r="AC64" s="27" t="s">
        <v>1536</v>
      </c>
      <c r="AD64" s="27" t="s">
        <v>1536</v>
      </c>
      <c r="AE64" s="27" t="s">
        <v>1536</v>
      </c>
      <c r="AF64" s="27" t="s">
        <v>1536</v>
      </c>
      <c r="AG64" s="27" t="s">
        <v>1536</v>
      </c>
      <c r="AH64" s="27" t="s">
        <v>1536</v>
      </c>
      <c r="AI64" s="27" t="s">
        <v>1536</v>
      </c>
      <c r="AJ64" s="27" t="s">
        <v>1536</v>
      </c>
      <c r="AK64" s="27" t="s">
        <v>1536</v>
      </c>
      <c r="AL64" s="27" t="s">
        <v>1536</v>
      </c>
      <c r="AM64" s="27" t="s">
        <v>1536</v>
      </c>
      <c r="AN64" s="27" t="s">
        <v>1536</v>
      </c>
      <c r="AO64" s="27" t="s">
        <v>1536</v>
      </c>
      <c r="AP64" s="27" t="s">
        <v>1536</v>
      </c>
      <c r="AQ64" s="27" t="s">
        <v>1536</v>
      </c>
      <c r="AR64" s="27" t="s">
        <v>1536</v>
      </c>
      <c r="AS64" s="27" t="s">
        <v>1536</v>
      </c>
      <c r="AT64" s="27" t="s">
        <v>1536</v>
      </c>
      <c r="AU64" s="27" t="s">
        <v>1536</v>
      </c>
      <c r="AV64" s="27" t="s">
        <v>1536</v>
      </c>
      <c r="AW64" s="28" t="s">
        <v>1536</v>
      </c>
      <c r="AX64" s="28" t="s">
        <v>1536</v>
      </c>
      <c r="AY64" s="28" t="s">
        <v>1536</v>
      </c>
      <c r="AZ64" s="28" t="s">
        <v>1536</v>
      </c>
      <c r="BA64" s="28" t="s">
        <v>1536</v>
      </c>
    </row>
    <row r="65" spans="1:55" s="42" customFormat="1" x14ac:dyDescent="0.2">
      <c r="A65" s="37" t="s">
        <v>442</v>
      </c>
      <c r="B65" s="37" t="s">
        <v>1686</v>
      </c>
      <c r="C65" s="37"/>
      <c r="D65" s="38" t="s">
        <v>1651</v>
      </c>
      <c r="E65" s="38" t="s">
        <v>1546</v>
      </c>
      <c r="F65" s="39" t="s">
        <v>1688</v>
      </c>
      <c r="G65" s="13" t="s">
        <v>1110</v>
      </c>
      <c r="H65" s="27" t="s">
        <v>1536</v>
      </c>
      <c r="I65" s="27" t="s">
        <v>1536</v>
      </c>
      <c r="J65" s="27" t="s">
        <v>1536</v>
      </c>
      <c r="K65" s="27" t="s">
        <v>1536</v>
      </c>
      <c r="L65" s="27" t="s">
        <v>1536</v>
      </c>
      <c r="M65" s="27" t="s">
        <v>1536</v>
      </c>
      <c r="N65" s="27" t="s">
        <v>1536</v>
      </c>
      <c r="O65" s="27" t="s">
        <v>1536</v>
      </c>
      <c r="P65" s="27" t="s">
        <v>1536</v>
      </c>
      <c r="Q65" s="27" t="s">
        <v>1536</v>
      </c>
      <c r="R65" s="27" t="s">
        <v>1536</v>
      </c>
      <c r="S65" s="27" t="s">
        <v>1536</v>
      </c>
      <c r="T65" s="27" t="s">
        <v>1536</v>
      </c>
      <c r="U65" s="27" t="s">
        <v>1536</v>
      </c>
      <c r="V65" s="27" t="s">
        <v>1536</v>
      </c>
      <c r="W65" s="27" t="s">
        <v>1536</v>
      </c>
      <c r="X65" s="27" t="s">
        <v>1536</v>
      </c>
      <c r="Y65" s="27" t="s">
        <v>1536</v>
      </c>
      <c r="Z65" s="27" t="s">
        <v>1536</v>
      </c>
      <c r="AA65" s="27" t="s">
        <v>1536</v>
      </c>
      <c r="AB65" s="27" t="s">
        <v>1536</v>
      </c>
      <c r="AC65" s="27" t="s">
        <v>1536</v>
      </c>
      <c r="AD65" s="27" t="s">
        <v>1536</v>
      </c>
      <c r="AE65" s="27" t="s">
        <v>1536</v>
      </c>
      <c r="AF65" s="27" t="s">
        <v>1536</v>
      </c>
      <c r="AG65" s="27" t="s">
        <v>1536</v>
      </c>
      <c r="AH65" s="27" t="s">
        <v>1536</v>
      </c>
      <c r="AI65" s="27" t="s">
        <v>1536</v>
      </c>
      <c r="AJ65" s="27" t="s">
        <v>1536</v>
      </c>
      <c r="AK65" s="27" t="s">
        <v>1536</v>
      </c>
      <c r="AL65" s="27" t="s">
        <v>1536</v>
      </c>
      <c r="AM65" s="27" t="s">
        <v>1536</v>
      </c>
      <c r="AN65" s="27" t="s">
        <v>1536</v>
      </c>
      <c r="AO65" s="27" t="s">
        <v>1536</v>
      </c>
      <c r="AP65" s="27" t="s">
        <v>1536</v>
      </c>
      <c r="AQ65" s="27" t="s">
        <v>1536</v>
      </c>
      <c r="AR65" s="27" t="s">
        <v>1536</v>
      </c>
      <c r="AS65" s="27" t="s">
        <v>1536</v>
      </c>
      <c r="AT65" s="27" t="s">
        <v>1536</v>
      </c>
      <c r="AU65" s="27" t="s">
        <v>1536</v>
      </c>
      <c r="AV65" s="27" t="s">
        <v>1536</v>
      </c>
      <c r="AW65" s="28" t="s">
        <v>1536</v>
      </c>
      <c r="AX65" s="28" t="s">
        <v>1536</v>
      </c>
      <c r="AY65" s="28" t="s">
        <v>1536</v>
      </c>
      <c r="AZ65" s="28" t="s">
        <v>1536</v>
      </c>
      <c r="BA65" s="28" t="s">
        <v>1536</v>
      </c>
    </row>
    <row r="66" spans="1:55" s="42" customFormat="1" x14ac:dyDescent="0.2">
      <c r="A66" s="37" t="s">
        <v>442</v>
      </c>
      <c r="B66" s="37" t="s">
        <v>1689</v>
      </c>
      <c r="C66" s="37"/>
      <c r="D66" s="38" t="s">
        <v>1651</v>
      </c>
      <c r="E66" s="38" t="s">
        <v>1546</v>
      </c>
      <c r="F66" s="39" t="s">
        <v>1690</v>
      </c>
      <c r="G66" s="12" t="s">
        <v>1111</v>
      </c>
      <c r="H66" s="27" t="s">
        <v>1536</v>
      </c>
      <c r="I66" s="27" t="s">
        <v>1536</v>
      </c>
      <c r="J66" s="27" t="s">
        <v>1536</v>
      </c>
      <c r="K66" s="27" t="s">
        <v>1536</v>
      </c>
      <c r="L66" s="27" t="s">
        <v>1536</v>
      </c>
      <c r="M66" s="27" t="s">
        <v>1536</v>
      </c>
      <c r="N66" s="27" t="s">
        <v>1536</v>
      </c>
      <c r="O66" s="27" t="s">
        <v>1536</v>
      </c>
      <c r="P66" s="27" t="s">
        <v>1536</v>
      </c>
      <c r="Q66" s="27" t="s">
        <v>1536</v>
      </c>
      <c r="R66" s="27" t="s">
        <v>1536</v>
      </c>
      <c r="S66" s="27" t="s">
        <v>1536</v>
      </c>
      <c r="T66" s="27" t="s">
        <v>1536</v>
      </c>
      <c r="U66" s="27" t="s">
        <v>1536</v>
      </c>
      <c r="V66" s="27" t="s">
        <v>1536</v>
      </c>
      <c r="W66" s="27" t="s">
        <v>1536</v>
      </c>
      <c r="X66" s="27" t="s">
        <v>1536</v>
      </c>
      <c r="Y66" s="27" t="s">
        <v>1536</v>
      </c>
      <c r="Z66" s="27" t="s">
        <v>1536</v>
      </c>
      <c r="AA66" s="27" t="s">
        <v>1536</v>
      </c>
      <c r="AB66" s="27" t="s">
        <v>1536</v>
      </c>
      <c r="AC66" s="27" t="s">
        <v>1536</v>
      </c>
      <c r="AD66" s="27" t="s">
        <v>1536</v>
      </c>
      <c r="AE66" s="27" t="s">
        <v>1536</v>
      </c>
      <c r="AF66" s="27" t="s">
        <v>1536</v>
      </c>
      <c r="AG66" s="27" t="s">
        <v>1536</v>
      </c>
      <c r="AH66" s="27" t="s">
        <v>1536</v>
      </c>
      <c r="AI66" s="27" t="s">
        <v>1536</v>
      </c>
      <c r="AJ66" s="27" t="s">
        <v>1536</v>
      </c>
      <c r="AK66" s="27" t="s">
        <v>1536</v>
      </c>
      <c r="AL66" s="27" t="s">
        <v>1536</v>
      </c>
      <c r="AM66" s="27" t="s">
        <v>1536</v>
      </c>
      <c r="AN66" s="27" t="s">
        <v>1536</v>
      </c>
      <c r="AO66" s="27" t="s">
        <v>1536</v>
      </c>
      <c r="AP66" s="27" t="s">
        <v>1536</v>
      </c>
      <c r="AQ66" s="27" t="s">
        <v>1536</v>
      </c>
      <c r="AR66" s="27" t="s">
        <v>1536</v>
      </c>
      <c r="AS66" s="27" t="s">
        <v>1536</v>
      </c>
      <c r="AT66" s="27" t="s">
        <v>1536</v>
      </c>
      <c r="AU66" s="27" t="s">
        <v>1536</v>
      </c>
      <c r="AV66" s="27" t="s">
        <v>1536</v>
      </c>
      <c r="AW66" s="28" t="s">
        <v>1536</v>
      </c>
      <c r="AX66" s="28" t="s">
        <v>1536</v>
      </c>
      <c r="AY66" s="28" t="s">
        <v>1536</v>
      </c>
      <c r="AZ66" s="28" t="s">
        <v>1536</v>
      </c>
      <c r="BA66" s="28" t="s">
        <v>1536</v>
      </c>
    </row>
    <row r="67" spans="1:55" s="42" customFormat="1" x14ac:dyDescent="0.2">
      <c r="A67" s="37" t="s">
        <v>442</v>
      </c>
      <c r="B67" s="37" t="s">
        <v>1691</v>
      </c>
      <c r="C67" s="37"/>
      <c r="D67" s="38" t="s">
        <v>1651</v>
      </c>
      <c r="E67" s="38" t="s">
        <v>1546</v>
      </c>
      <c r="F67" s="39" t="s">
        <v>1692</v>
      </c>
      <c r="G67" s="12" t="s">
        <v>1112</v>
      </c>
      <c r="H67" s="27" t="s">
        <v>1536</v>
      </c>
      <c r="I67" s="27" t="s">
        <v>1536</v>
      </c>
      <c r="J67" s="27" t="s">
        <v>1536</v>
      </c>
      <c r="K67" s="27" t="s">
        <v>1536</v>
      </c>
      <c r="L67" s="27" t="s">
        <v>1536</v>
      </c>
      <c r="M67" s="27" t="s">
        <v>1536</v>
      </c>
      <c r="N67" s="27" t="s">
        <v>1536</v>
      </c>
      <c r="O67" s="27" t="s">
        <v>1536</v>
      </c>
      <c r="P67" s="27" t="s">
        <v>1536</v>
      </c>
      <c r="Q67" s="27" t="s">
        <v>1536</v>
      </c>
      <c r="R67" s="27" t="s">
        <v>1536</v>
      </c>
      <c r="S67" s="27" t="s">
        <v>1536</v>
      </c>
      <c r="T67" s="27" t="s">
        <v>1536</v>
      </c>
      <c r="U67" s="27" t="s">
        <v>1536</v>
      </c>
      <c r="V67" s="27" t="s">
        <v>1536</v>
      </c>
      <c r="W67" s="27" t="s">
        <v>1536</v>
      </c>
      <c r="X67" s="27" t="s">
        <v>1536</v>
      </c>
      <c r="Y67" s="27" t="s">
        <v>1536</v>
      </c>
      <c r="Z67" s="27" t="s">
        <v>1536</v>
      </c>
      <c r="AA67" s="27" t="s">
        <v>1536</v>
      </c>
      <c r="AB67" s="27" t="s">
        <v>1536</v>
      </c>
      <c r="AC67" s="27" t="s">
        <v>1536</v>
      </c>
      <c r="AD67" s="27" t="s">
        <v>1536</v>
      </c>
      <c r="AE67" s="27" t="s">
        <v>1536</v>
      </c>
      <c r="AF67" s="27" t="s">
        <v>1536</v>
      </c>
      <c r="AG67" s="27" t="s">
        <v>1536</v>
      </c>
      <c r="AH67" s="27" t="s">
        <v>1536</v>
      </c>
      <c r="AI67" s="27" t="s">
        <v>1536</v>
      </c>
      <c r="AJ67" s="27" t="s">
        <v>1536</v>
      </c>
      <c r="AK67" s="27" t="s">
        <v>1536</v>
      </c>
      <c r="AL67" s="27" t="s">
        <v>1536</v>
      </c>
      <c r="AM67" s="27" t="s">
        <v>1536</v>
      </c>
      <c r="AN67" s="27" t="s">
        <v>1536</v>
      </c>
      <c r="AO67" s="27" t="s">
        <v>1536</v>
      </c>
      <c r="AP67" s="27" t="s">
        <v>1536</v>
      </c>
      <c r="AQ67" s="27" t="s">
        <v>1536</v>
      </c>
      <c r="AR67" s="27" t="s">
        <v>1536</v>
      </c>
      <c r="AS67" s="27" t="s">
        <v>1536</v>
      </c>
      <c r="AT67" s="27" t="s">
        <v>1536</v>
      </c>
      <c r="AU67" s="27" t="s">
        <v>1536</v>
      </c>
      <c r="AV67" s="27" t="s">
        <v>1536</v>
      </c>
      <c r="AW67" s="28" t="s">
        <v>1536</v>
      </c>
      <c r="AX67" s="28" t="s">
        <v>1536</v>
      </c>
      <c r="AY67" s="28" t="s">
        <v>1536</v>
      </c>
      <c r="AZ67" s="28" t="s">
        <v>1536</v>
      </c>
      <c r="BA67" s="28" t="s">
        <v>1536</v>
      </c>
    </row>
    <row r="68" spans="1:55" s="42" customFormat="1" x14ac:dyDescent="0.2">
      <c r="A68" s="37" t="s">
        <v>442</v>
      </c>
      <c r="B68" s="37" t="s">
        <v>1693</v>
      </c>
      <c r="C68" s="37"/>
      <c r="D68" s="38" t="s">
        <v>1651</v>
      </c>
      <c r="E68" s="38" t="s">
        <v>1546</v>
      </c>
      <c r="F68" s="39" t="s">
        <v>1694</v>
      </c>
      <c r="G68" s="12" t="s">
        <v>1113</v>
      </c>
      <c r="H68" s="27" t="s">
        <v>1536</v>
      </c>
      <c r="I68" s="27" t="s">
        <v>1536</v>
      </c>
      <c r="J68" s="27" t="s">
        <v>1536</v>
      </c>
      <c r="K68" s="27" t="s">
        <v>1536</v>
      </c>
      <c r="L68" s="27" t="s">
        <v>1536</v>
      </c>
      <c r="M68" s="27" t="s">
        <v>1536</v>
      </c>
      <c r="N68" s="27" t="s">
        <v>1536</v>
      </c>
      <c r="O68" s="27" t="s">
        <v>1536</v>
      </c>
      <c r="P68" s="27" t="s">
        <v>1536</v>
      </c>
      <c r="Q68" s="27" t="s">
        <v>1536</v>
      </c>
      <c r="R68" s="27" t="s">
        <v>1536</v>
      </c>
      <c r="S68" s="27" t="s">
        <v>1536</v>
      </c>
      <c r="T68" s="27" t="s">
        <v>1536</v>
      </c>
      <c r="U68" s="27" t="s">
        <v>1536</v>
      </c>
      <c r="V68" s="27" t="s">
        <v>1536</v>
      </c>
      <c r="W68" s="27" t="s">
        <v>1536</v>
      </c>
      <c r="X68" s="27" t="s">
        <v>1536</v>
      </c>
      <c r="Y68" s="27" t="s">
        <v>1536</v>
      </c>
      <c r="Z68" s="27" t="s">
        <v>1536</v>
      </c>
      <c r="AA68" s="27" t="s">
        <v>1536</v>
      </c>
      <c r="AB68" s="27" t="s">
        <v>1536</v>
      </c>
      <c r="AC68" s="27" t="s">
        <v>1536</v>
      </c>
      <c r="AD68" s="27" t="s">
        <v>1536</v>
      </c>
      <c r="AE68" s="27" t="s">
        <v>1536</v>
      </c>
      <c r="AF68" s="27" t="s">
        <v>1536</v>
      </c>
      <c r="AG68" s="27" t="s">
        <v>1536</v>
      </c>
      <c r="AH68" s="27" t="s">
        <v>1536</v>
      </c>
      <c r="AI68" s="27" t="s">
        <v>1536</v>
      </c>
      <c r="AJ68" s="27" t="s">
        <v>1536</v>
      </c>
      <c r="AK68" s="27" t="s">
        <v>1536</v>
      </c>
      <c r="AL68" s="27" t="s">
        <v>1536</v>
      </c>
      <c r="AM68" s="27" t="s">
        <v>1536</v>
      </c>
      <c r="AN68" s="27" t="s">
        <v>1536</v>
      </c>
      <c r="AO68" s="27" t="s">
        <v>1536</v>
      </c>
      <c r="AP68" s="27" t="s">
        <v>1536</v>
      </c>
      <c r="AQ68" s="27" t="s">
        <v>1536</v>
      </c>
      <c r="AR68" s="27" t="s">
        <v>1536</v>
      </c>
      <c r="AS68" s="27" t="s">
        <v>1536</v>
      </c>
      <c r="AT68" s="27" t="s">
        <v>1536</v>
      </c>
      <c r="AU68" s="27" t="s">
        <v>1536</v>
      </c>
      <c r="AV68" s="27" t="s">
        <v>1536</v>
      </c>
      <c r="AW68" s="28" t="s">
        <v>1536</v>
      </c>
      <c r="AX68" s="28" t="s">
        <v>1536</v>
      </c>
      <c r="AY68" s="28" t="s">
        <v>1536</v>
      </c>
      <c r="AZ68" s="28" t="s">
        <v>1536</v>
      </c>
      <c r="BA68" s="28" t="s">
        <v>1536</v>
      </c>
    </row>
    <row r="69" spans="1:55" s="42" customFormat="1" x14ac:dyDescent="0.2">
      <c r="A69" s="37" t="s">
        <v>442</v>
      </c>
      <c r="B69" s="37" t="s">
        <v>1695</v>
      </c>
      <c r="C69" s="37"/>
      <c r="D69" s="38" t="s">
        <v>1651</v>
      </c>
      <c r="E69" s="38" t="s">
        <v>1546</v>
      </c>
      <c r="F69" s="39" t="s">
        <v>1696</v>
      </c>
      <c r="G69" s="12" t="s">
        <v>1114</v>
      </c>
      <c r="H69" s="27" t="s">
        <v>1536</v>
      </c>
      <c r="I69" s="27" t="s">
        <v>1536</v>
      </c>
      <c r="J69" s="27" t="s">
        <v>1536</v>
      </c>
      <c r="K69" s="27" t="s">
        <v>1536</v>
      </c>
      <c r="L69" s="27" t="s">
        <v>1536</v>
      </c>
      <c r="M69" s="27" t="s">
        <v>1536</v>
      </c>
      <c r="N69" s="27" t="s">
        <v>1536</v>
      </c>
      <c r="O69" s="27" t="s">
        <v>1536</v>
      </c>
      <c r="P69" s="27" t="s">
        <v>1536</v>
      </c>
      <c r="Q69" s="27" t="s">
        <v>1536</v>
      </c>
      <c r="R69" s="27" t="s">
        <v>1536</v>
      </c>
      <c r="S69" s="27" t="s">
        <v>1536</v>
      </c>
      <c r="T69" s="27" t="s">
        <v>1536</v>
      </c>
      <c r="U69" s="27" t="s">
        <v>1536</v>
      </c>
      <c r="V69" s="27" t="s">
        <v>1536</v>
      </c>
      <c r="W69" s="27" t="s">
        <v>1536</v>
      </c>
      <c r="X69" s="27" t="s">
        <v>1536</v>
      </c>
      <c r="Y69" s="27" t="s">
        <v>1536</v>
      </c>
      <c r="Z69" s="27" t="s">
        <v>1536</v>
      </c>
      <c r="AA69" s="27" t="s">
        <v>1536</v>
      </c>
      <c r="AB69" s="27" t="s">
        <v>1536</v>
      </c>
      <c r="AC69" s="27" t="s">
        <v>1536</v>
      </c>
      <c r="AD69" s="27" t="s">
        <v>1536</v>
      </c>
      <c r="AE69" s="27" t="s">
        <v>1536</v>
      </c>
      <c r="AF69" s="27" t="s">
        <v>1536</v>
      </c>
      <c r="AG69" s="27" t="s">
        <v>1536</v>
      </c>
      <c r="AH69" s="27" t="s">
        <v>1536</v>
      </c>
      <c r="AI69" s="27" t="s">
        <v>1536</v>
      </c>
      <c r="AJ69" s="27" t="s">
        <v>1536</v>
      </c>
      <c r="AK69" s="27" t="s">
        <v>1536</v>
      </c>
      <c r="AL69" s="27" t="s">
        <v>1536</v>
      </c>
      <c r="AM69" s="27" t="s">
        <v>1536</v>
      </c>
      <c r="AN69" s="27" t="s">
        <v>1536</v>
      </c>
      <c r="AO69" s="27" t="s">
        <v>1536</v>
      </c>
      <c r="AP69" s="27" t="s">
        <v>1536</v>
      </c>
      <c r="AQ69" s="27" t="s">
        <v>1536</v>
      </c>
      <c r="AR69" s="27" t="s">
        <v>1536</v>
      </c>
      <c r="AS69" s="27" t="s">
        <v>1536</v>
      </c>
      <c r="AT69" s="27" t="s">
        <v>1536</v>
      </c>
      <c r="AU69" s="27" t="s">
        <v>1536</v>
      </c>
      <c r="AV69" s="27" t="s">
        <v>1536</v>
      </c>
      <c r="AW69" s="28" t="s">
        <v>1536</v>
      </c>
      <c r="AX69" s="28" t="s">
        <v>1536</v>
      </c>
      <c r="AY69" s="28" t="s">
        <v>1536</v>
      </c>
      <c r="AZ69" s="28" t="s">
        <v>1536</v>
      </c>
      <c r="BA69" s="28" t="s">
        <v>1536</v>
      </c>
    </row>
    <row r="70" spans="1:55" s="42" customFormat="1" x14ac:dyDescent="0.2">
      <c r="A70" s="37" t="s">
        <v>442</v>
      </c>
      <c r="B70" s="37" t="s">
        <v>1697</v>
      </c>
      <c r="C70" s="37"/>
      <c r="D70" s="38" t="s">
        <v>1651</v>
      </c>
      <c r="E70" s="38" t="s">
        <v>1546</v>
      </c>
      <c r="F70" s="39" t="s">
        <v>1698</v>
      </c>
      <c r="G70" s="12" t="s">
        <v>1115</v>
      </c>
      <c r="H70" s="27" t="s">
        <v>1536</v>
      </c>
      <c r="I70" s="27" t="s">
        <v>1536</v>
      </c>
      <c r="J70" s="27" t="s">
        <v>1536</v>
      </c>
      <c r="K70" s="27" t="s">
        <v>1536</v>
      </c>
      <c r="L70" s="27" t="s">
        <v>1536</v>
      </c>
      <c r="M70" s="27" t="s">
        <v>1536</v>
      </c>
      <c r="N70" s="27" t="s">
        <v>1536</v>
      </c>
      <c r="O70" s="27" t="s">
        <v>1536</v>
      </c>
      <c r="P70" s="27" t="s">
        <v>1536</v>
      </c>
      <c r="Q70" s="27" t="s">
        <v>1536</v>
      </c>
      <c r="R70" s="27" t="s">
        <v>1536</v>
      </c>
      <c r="S70" s="27" t="s">
        <v>1536</v>
      </c>
      <c r="T70" s="27" t="s">
        <v>1536</v>
      </c>
      <c r="U70" s="27" t="s">
        <v>1536</v>
      </c>
      <c r="V70" s="27" t="s">
        <v>1536</v>
      </c>
      <c r="W70" s="27" t="s">
        <v>1536</v>
      </c>
      <c r="X70" s="27" t="s">
        <v>1536</v>
      </c>
      <c r="Y70" s="27" t="s">
        <v>1536</v>
      </c>
      <c r="Z70" s="27" t="s">
        <v>1536</v>
      </c>
      <c r="AA70" s="27" t="s">
        <v>1536</v>
      </c>
      <c r="AB70" s="27" t="s">
        <v>1536</v>
      </c>
      <c r="AC70" s="27" t="s">
        <v>1536</v>
      </c>
      <c r="AD70" s="27" t="s">
        <v>1536</v>
      </c>
      <c r="AE70" s="27" t="s">
        <v>1536</v>
      </c>
      <c r="AF70" s="27" t="s">
        <v>1536</v>
      </c>
      <c r="AG70" s="27" t="s">
        <v>1536</v>
      </c>
      <c r="AH70" s="27" t="s">
        <v>1536</v>
      </c>
      <c r="AI70" s="27" t="s">
        <v>1536</v>
      </c>
      <c r="AJ70" s="27" t="s">
        <v>1536</v>
      </c>
      <c r="AK70" s="27" t="s">
        <v>1536</v>
      </c>
      <c r="AL70" s="27" t="s">
        <v>1536</v>
      </c>
      <c r="AM70" s="27" t="s">
        <v>1536</v>
      </c>
      <c r="AN70" s="27" t="s">
        <v>1536</v>
      </c>
      <c r="AO70" s="27" t="s">
        <v>1536</v>
      </c>
      <c r="AP70" s="27" t="s">
        <v>1536</v>
      </c>
      <c r="AQ70" s="27" t="s">
        <v>1536</v>
      </c>
      <c r="AR70" s="27" t="s">
        <v>1536</v>
      </c>
      <c r="AS70" s="27" t="s">
        <v>1536</v>
      </c>
      <c r="AT70" s="27" t="s">
        <v>1536</v>
      </c>
      <c r="AU70" s="27" t="s">
        <v>1536</v>
      </c>
      <c r="AV70" s="27" t="s">
        <v>1536</v>
      </c>
      <c r="AW70" s="28" t="s">
        <v>1536</v>
      </c>
      <c r="AX70" s="28" t="s">
        <v>1536</v>
      </c>
      <c r="AY70" s="28" t="s">
        <v>1536</v>
      </c>
      <c r="AZ70" s="28" t="s">
        <v>1536</v>
      </c>
      <c r="BA70" s="28" t="s">
        <v>1536</v>
      </c>
    </row>
    <row r="71" spans="1:55" s="42" customFormat="1" x14ac:dyDescent="0.2">
      <c r="A71" s="37" t="s">
        <v>442</v>
      </c>
      <c r="B71" s="37" t="s">
        <v>1699</v>
      </c>
      <c r="C71" s="37"/>
      <c r="D71" s="38" t="s">
        <v>1651</v>
      </c>
      <c r="E71" s="38" t="s">
        <v>1546</v>
      </c>
      <c r="F71" s="39" t="s">
        <v>1700</v>
      </c>
      <c r="G71" s="12" t="s">
        <v>1116</v>
      </c>
      <c r="H71" s="27" t="s">
        <v>1536</v>
      </c>
      <c r="I71" s="27" t="s">
        <v>1536</v>
      </c>
      <c r="J71" s="27" t="s">
        <v>1536</v>
      </c>
      <c r="K71" s="27" t="s">
        <v>1536</v>
      </c>
      <c r="L71" s="27" t="s">
        <v>1536</v>
      </c>
      <c r="M71" s="27" t="s">
        <v>1536</v>
      </c>
      <c r="N71" s="27" t="s">
        <v>1536</v>
      </c>
      <c r="O71" s="27" t="s">
        <v>1536</v>
      </c>
      <c r="P71" s="27" t="s">
        <v>1536</v>
      </c>
      <c r="Q71" s="27" t="s">
        <v>1536</v>
      </c>
      <c r="R71" s="27" t="s">
        <v>1536</v>
      </c>
      <c r="S71" s="27" t="s">
        <v>1536</v>
      </c>
      <c r="T71" s="27" t="s">
        <v>1536</v>
      </c>
      <c r="U71" s="27" t="s">
        <v>1536</v>
      </c>
      <c r="V71" s="27" t="s">
        <v>1536</v>
      </c>
      <c r="W71" s="27" t="s">
        <v>1536</v>
      </c>
      <c r="X71" s="27" t="s">
        <v>1536</v>
      </c>
      <c r="Y71" s="27" t="s">
        <v>1536</v>
      </c>
      <c r="Z71" s="27" t="s">
        <v>1536</v>
      </c>
      <c r="AA71" s="27" t="s">
        <v>1536</v>
      </c>
      <c r="AB71" s="27" t="s">
        <v>1536</v>
      </c>
      <c r="AC71" s="27" t="s">
        <v>1536</v>
      </c>
      <c r="AD71" s="27" t="s">
        <v>1536</v>
      </c>
      <c r="AE71" s="27" t="s">
        <v>1536</v>
      </c>
      <c r="AF71" s="27" t="s">
        <v>1536</v>
      </c>
      <c r="AG71" s="27" t="s">
        <v>1536</v>
      </c>
      <c r="AH71" s="27" t="s">
        <v>1536</v>
      </c>
      <c r="AI71" s="27" t="s">
        <v>1536</v>
      </c>
      <c r="AJ71" s="27" t="s">
        <v>1536</v>
      </c>
      <c r="AK71" s="27" t="s">
        <v>1536</v>
      </c>
      <c r="AL71" s="27" t="s">
        <v>1536</v>
      </c>
      <c r="AM71" s="27" t="s">
        <v>1536</v>
      </c>
      <c r="AN71" s="27" t="s">
        <v>1536</v>
      </c>
      <c r="AO71" s="27" t="s">
        <v>1536</v>
      </c>
      <c r="AP71" s="27" t="s">
        <v>1536</v>
      </c>
      <c r="AQ71" s="27" t="s">
        <v>1536</v>
      </c>
      <c r="AR71" s="27" t="s">
        <v>1536</v>
      </c>
      <c r="AS71" s="27" t="s">
        <v>1536</v>
      </c>
      <c r="AT71" s="27" t="s">
        <v>1536</v>
      </c>
      <c r="AU71" s="27" t="s">
        <v>1536</v>
      </c>
      <c r="AV71" s="27" t="s">
        <v>1536</v>
      </c>
      <c r="AW71" s="28" t="s">
        <v>1536</v>
      </c>
      <c r="AX71" s="28" t="s">
        <v>1536</v>
      </c>
      <c r="AY71" s="28" t="s">
        <v>1536</v>
      </c>
      <c r="AZ71" s="28" t="s">
        <v>1536</v>
      </c>
      <c r="BA71" s="28" t="s">
        <v>1536</v>
      </c>
    </row>
    <row r="72" spans="1:55" s="42" customFormat="1" x14ac:dyDescent="0.2">
      <c r="A72" s="37"/>
      <c r="B72" s="37"/>
      <c r="C72" s="37"/>
      <c r="D72" s="38"/>
      <c r="E72" s="38"/>
      <c r="F72" s="44" t="s">
        <v>1701</v>
      </c>
      <c r="G72" s="18"/>
      <c r="H72" s="27"/>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8"/>
      <c r="AJ72" s="28"/>
      <c r="AK72" s="28"/>
      <c r="AL72" s="28"/>
      <c r="AM72" s="28"/>
      <c r="AN72" s="28"/>
      <c r="AO72" s="28"/>
      <c r="AP72" s="28"/>
      <c r="AQ72" s="28"/>
      <c r="AR72" s="28"/>
      <c r="AS72" s="28"/>
      <c r="AT72" s="28"/>
      <c r="AU72" s="28"/>
      <c r="AV72" s="28"/>
      <c r="AW72" s="28"/>
      <c r="AX72" s="28"/>
      <c r="AY72" s="28"/>
      <c r="AZ72" s="28"/>
      <c r="BA72" s="28"/>
    </row>
    <row r="73" spans="1:55" s="139" customFormat="1" outlineLevel="1" x14ac:dyDescent="0.2">
      <c r="A73" s="96"/>
      <c r="B73" s="96"/>
      <c r="C73" s="96"/>
      <c r="D73" s="137"/>
      <c r="E73" s="137"/>
      <c r="F73" s="146" t="s">
        <v>444</v>
      </c>
      <c r="G73" s="140" t="s">
        <v>481</v>
      </c>
      <c r="H73" s="139">
        <v>1133.6884184500007</v>
      </c>
      <c r="I73" s="139">
        <v>954.87288758333329</v>
      </c>
      <c r="J73" s="139">
        <v>872.26973549916579</v>
      </c>
      <c r="K73" s="139">
        <v>826.56567784083177</v>
      </c>
      <c r="L73" s="139">
        <v>768.04448447999789</v>
      </c>
      <c r="M73" s="139">
        <v>777.41456127833499</v>
      </c>
      <c r="N73" s="139">
        <v>1056.7275289900022</v>
      </c>
      <c r="O73" s="139">
        <v>1272.0504100333337</v>
      </c>
      <c r="P73" s="139">
        <v>1372.4170004</v>
      </c>
      <c r="Q73" s="139">
        <v>1367.8107220999993</v>
      </c>
      <c r="R73" s="139">
        <v>1722.9062392749995</v>
      </c>
      <c r="S73" s="139">
        <v>1973.3722101133344</v>
      </c>
      <c r="T73" s="139">
        <v>2205.2457974624995</v>
      </c>
      <c r="U73" s="139">
        <v>2050.3552246933341</v>
      </c>
      <c r="V73" s="139">
        <v>2173.2835985099996</v>
      </c>
      <c r="W73" s="139">
        <v>2479.2526310083331</v>
      </c>
      <c r="X73" s="139">
        <v>2440.4496820666677</v>
      </c>
      <c r="Y73" s="139">
        <v>2227.2608273799997</v>
      </c>
      <c r="Z73" s="139">
        <v>2254.8361132000009</v>
      </c>
      <c r="AA73" s="139">
        <v>2192.0125588080004</v>
      </c>
      <c r="AB73" s="139">
        <v>1948.799891401997</v>
      </c>
      <c r="AC73" s="139">
        <v>1948.2039004792553</v>
      </c>
      <c r="AD73" s="139">
        <v>2080.2994077387489</v>
      </c>
      <c r="AE73" s="139">
        <v>2504.7425175035005</v>
      </c>
      <c r="AF73" s="139">
        <v>2803.7525484243338</v>
      </c>
      <c r="AG73" s="139">
        <v>2843.9540644316685</v>
      </c>
      <c r="AH73" s="139">
        <v>2995.4614243870847</v>
      </c>
      <c r="AI73" s="139">
        <v>3430.3437542359993</v>
      </c>
      <c r="AJ73" s="139">
        <v>3739.4142473502479</v>
      </c>
      <c r="AK73" s="139">
        <v>3404.4865829679984</v>
      </c>
      <c r="AL73" s="139">
        <v>3394.7301990760002</v>
      </c>
      <c r="AM73" s="139">
        <v>3742.8840868187513</v>
      </c>
      <c r="AN73" s="139">
        <v>3530.7062545359986</v>
      </c>
      <c r="AO73" s="139">
        <v>3739.7773066745021</v>
      </c>
      <c r="AP73" s="139">
        <v>3895.7054829403346</v>
      </c>
      <c r="AQ73" s="139">
        <v>3354.504512474502</v>
      </c>
      <c r="AR73" s="139">
        <v>3462.4497774554166</v>
      </c>
      <c r="AS73" s="139">
        <v>3693.8796696524992</v>
      </c>
      <c r="AT73" s="139">
        <v>3984.3898120985809</v>
      </c>
      <c r="AU73" s="139">
        <v>3895.3190867103312</v>
      </c>
      <c r="AV73" s="139">
        <v>3834.9626071306666</v>
      </c>
      <c r="AW73" s="139">
        <v>4231.0767199011625</v>
      </c>
      <c r="AX73" s="139">
        <v>4419.6910814979074</v>
      </c>
      <c r="AY73" s="139">
        <v>4496.4762978495382</v>
      </c>
      <c r="AZ73" s="139">
        <v>4752.0043668756116</v>
      </c>
      <c r="BA73" s="139">
        <v>5068.6625123129079</v>
      </c>
      <c r="BC73" s="175">
        <f>AV73/$AV$77</f>
        <v>0.3468885892883764</v>
      </c>
    </row>
    <row r="74" spans="1:55" s="139" customFormat="1" outlineLevel="1" x14ac:dyDescent="0.2">
      <c r="A74" s="96"/>
      <c r="B74" s="96"/>
      <c r="C74" s="96"/>
      <c r="D74" s="137"/>
      <c r="E74" s="137"/>
      <c r="F74" s="146" t="s">
        <v>445</v>
      </c>
      <c r="G74" s="140" t="s">
        <v>482</v>
      </c>
      <c r="H74" s="139">
        <v>628.22150299999998</v>
      </c>
      <c r="I74" s="139">
        <v>569.64630799999998</v>
      </c>
      <c r="J74" s="139">
        <v>573.91347999999994</v>
      </c>
      <c r="K74" s="139">
        <v>578.34424999999999</v>
      </c>
      <c r="L74" s="139">
        <v>558.82625000000007</v>
      </c>
      <c r="M74" s="139">
        <v>576.22591999999997</v>
      </c>
      <c r="N74" s="139">
        <v>798.39815999999996</v>
      </c>
      <c r="O74" s="139">
        <v>984.49199999999996</v>
      </c>
      <c r="P74" s="139">
        <v>1090.5607199999999</v>
      </c>
      <c r="Q74" s="139">
        <v>1097.1961000000001</v>
      </c>
      <c r="R74" s="139">
        <v>1338.8682900000001</v>
      </c>
      <c r="S74" s="139">
        <v>1354.6285669450035</v>
      </c>
      <c r="T74" s="139">
        <v>1465.9266068125</v>
      </c>
      <c r="U74" s="139">
        <v>1338.7943316099961</v>
      </c>
      <c r="V74" s="139">
        <v>1401.5073840974999</v>
      </c>
      <c r="W74" s="139">
        <v>1594.4905220383373</v>
      </c>
      <c r="X74" s="139">
        <v>1589.8895013166625</v>
      </c>
      <c r="Y74" s="139">
        <v>1466.465350685</v>
      </c>
      <c r="Z74" s="139">
        <v>1515.1297099399999</v>
      </c>
      <c r="AA74" s="139">
        <v>1493.3488820415</v>
      </c>
      <c r="AB74" s="139">
        <v>1367.0291924379999</v>
      </c>
      <c r="AC74" s="139">
        <v>1378.6592750609998</v>
      </c>
      <c r="AD74" s="139">
        <v>1501.1242549624994</v>
      </c>
      <c r="AE74" s="139">
        <v>1845.4694012660052</v>
      </c>
      <c r="AF74" s="139">
        <v>2115.2978323260058</v>
      </c>
      <c r="AG74" s="139">
        <v>2195.7222717704221</v>
      </c>
      <c r="AH74" s="139">
        <v>2322.3205408241729</v>
      </c>
      <c r="AI74" s="139">
        <v>2662.5758330336735</v>
      </c>
      <c r="AJ74" s="139">
        <v>2927.8373066244235</v>
      </c>
      <c r="AK74" s="139">
        <v>2698.5162940999999</v>
      </c>
      <c r="AL74" s="139">
        <v>2645.0885757426599</v>
      </c>
      <c r="AM74" s="139">
        <v>2863.3356288791738</v>
      </c>
      <c r="AN74" s="139">
        <v>2685.7081240873258</v>
      </c>
      <c r="AO74" s="139">
        <v>2813.2699729452565</v>
      </c>
      <c r="AP74" s="139">
        <v>2858.570033260326</v>
      </c>
      <c r="AQ74" s="139">
        <v>2439.3822123973409</v>
      </c>
      <c r="AR74" s="139">
        <v>2470.5134093167426</v>
      </c>
      <c r="AS74" s="139">
        <v>2596.1606155275003</v>
      </c>
      <c r="AT74" s="139">
        <v>2793.698283996242</v>
      </c>
      <c r="AU74" s="139">
        <v>2730.4299021119086</v>
      </c>
      <c r="AV74" s="139">
        <v>2625.6660829398261</v>
      </c>
      <c r="AW74" s="139">
        <v>2934.0587817360101</v>
      </c>
      <c r="AX74" s="139">
        <v>3027.0631342402344</v>
      </c>
      <c r="AY74" s="139">
        <v>3091.1514909283424</v>
      </c>
      <c r="AZ74" s="139">
        <v>3275.7832589371242</v>
      </c>
      <c r="BA74" s="139">
        <v>3504.7676078244044</v>
      </c>
      <c r="BC74" s="175">
        <f t="shared" ref="BC74:BC76" si="14">AV74/$AV$77</f>
        <v>0.23750260348296004</v>
      </c>
    </row>
    <row r="75" spans="1:55" s="139" customFormat="1" outlineLevel="1" x14ac:dyDescent="0.2">
      <c r="A75" s="96"/>
      <c r="B75" s="96"/>
      <c r="C75" s="96"/>
      <c r="D75" s="137"/>
      <c r="E75" s="137"/>
      <c r="F75" s="146" t="s">
        <v>446</v>
      </c>
      <c r="G75" s="140" t="s">
        <v>483</v>
      </c>
      <c r="H75" s="139">
        <v>299.89376926333352</v>
      </c>
      <c r="I75" s="139">
        <v>288.10029841666665</v>
      </c>
      <c r="J75" s="139">
        <v>298.29001188058299</v>
      </c>
      <c r="K75" s="139">
        <v>316.09958500708274</v>
      </c>
      <c r="L75" s="139">
        <v>319.89229514666579</v>
      </c>
      <c r="M75" s="139">
        <v>346.94939169158403</v>
      </c>
      <c r="N75" s="139">
        <v>495.58295063666765</v>
      </c>
      <c r="O75" s="139">
        <v>634.75774884666691</v>
      </c>
      <c r="P75" s="139">
        <v>724.14453729333331</v>
      </c>
      <c r="Q75" s="139">
        <v>740.97978681749964</v>
      </c>
      <c r="R75" s="139">
        <v>928.50418059749961</v>
      </c>
      <c r="S75" s="139">
        <v>988.19952624000052</v>
      </c>
      <c r="T75" s="139">
        <v>1085.8729536624996</v>
      </c>
      <c r="U75" s="139">
        <v>1010.9598771233336</v>
      </c>
      <c r="V75" s="139">
        <v>1085.3166524174999</v>
      </c>
      <c r="W75" s="139">
        <v>1294.9738255533332</v>
      </c>
      <c r="X75" s="139">
        <v>1327.3971630000005</v>
      </c>
      <c r="Y75" s="139">
        <v>1240.1428722199996</v>
      </c>
      <c r="Z75" s="139">
        <v>1275.1395029999999</v>
      </c>
      <c r="AA75" s="139">
        <v>1252.1759511174998</v>
      </c>
      <c r="AB75" s="139">
        <v>1148.7395135385</v>
      </c>
      <c r="AC75" s="139">
        <v>1167.6259971029999</v>
      </c>
      <c r="AD75" s="139">
        <v>1275.374027331583</v>
      </c>
      <c r="AE75" s="139">
        <v>1577.9355281933376</v>
      </c>
      <c r="AF75" s="139">
        <v>1803.0621741090051</v>
      </c>
      <c r="AG75" s="139">
        <v>1859.8077479566714</v>
      </c>
      <c r="AH75" s="139">
        <v>1951.9344015391721</v>
      </c>
      <c r="AI75" s="139">
        <v>2212.8662171210058</v>
      </c>
      <c r="AJ75" s="139">
        <v>2407.8336502966722</v>
      </c>
      <c r="AK75" s="139">
        <v>2195.9812457159996</v>
      </c>
      <c r="AL75" s="139">
        <v>2135.5657885586611</v>
      </c>
      <c r="AM75" s="139">
        <v>2295.2575290312557</v>
      </c>
      <c r="AN75" s="139">
        <v>2088.2154404543276</v>
      </c>
      <c r="AO75" s="139">
        <v>2141.4143949380054</v>
      </c>
      <c r="AP75" s="139">
        <v>2163.6236371264113</v>
      </c>
      <c r="AQ75" s="139">
        <v>1835.5630335781725</v>
      </c>
      <c r="AR75" s="139">
        <v>1877.338373734661</v>
      </c>
      <c r="AS75" s="139">
        <v>1963.3118318100001</v>
      </c>
      <c r="AT75" s="139">
        <v>2092.8525444439106</v>
      </c>
      <c r="AU75" s="139">
        <v>2004.8486134518273</v>
      </c>
      <c r="AV75" s="139">
        <v>1883.4265949404946</v>
      </c>
      <c r="AW75" s="139">
        <v>2113.655696992058</v>
      </c>
      <c r="AX75" s="139">
        <v>2189.3807684477952</v>
      </c>
      <c r="AY75" s="139">
        <v>2216.870430646989</v>
      </c>
      <c r="AZ75" s="139">
        <v>2342.8271466101951</v>
      </c>
      <c r="BA75" s="139">
        <v>2488.3802256212098</v>
      </c>
      <c r="BC75" s="175">
        <f t="shared" si="14"/>
        <v>0.17036390220136965</v>
      </c>
    </row>
    <row r="76" spans="1:55" s="139" customFormat="1" outlineLevel="1" x14ac:dyDescent="0.2">
      <c r="A76" s="96"/>
      <c r="B76" s="96"/>
      <c r="C76" s="96"/>
      <c r="D76" s="137"/>
      <c r="E76" s="137"/>
      <c r="F76" s="146" t="s">
        <v>447</v>
      </c>
      <c r="G76" s="140" t="s">
        <v>484</v>
      </c>
      <c r="H76" s="139">
        <v>603.85279807500001</v>
      </c>
      <c r="I76" s="139">
        <v>587.44529666666756</v>
      </c>
      <c r="J76" s="139">
        <v>558.45341369999994</v>
      </c>
      <c r="K76" s="139">
        <v>532.15236004999883</v>
      </c>
      <c r="L76" s="139">
        <v>504.36873826666789</v>
      </c>
      <c r="M76" s="139">
        <v>536.92946323333467</v>
      </c>
      <c r="N76" s="139">
        <v>655.14282779166808</v>
      </c>
      <c r="O76" s="139">
        <v>813.33057100000167</v>
      </c>
      <c r="P76" s="139">
        <v>989.68885892499986</v>
      </c>
      <c r="Q76" s="139">
        <v>1007.5377031666687</v>
      </c>
      <c r="R76" s="139">
        <v>1193.9805163249978</v>
      </c>
      <c r="S76" s="139">
        <v>1248.3832155333357</v>
      </c>
      <c r="T76" s="139">
        <v>1288.8674431500001</v>
      </c>
      <c r="U76" s="139">
        <v>1155.0460703000001</v>
      </c>
      <c r="V76" s="139">
        <v>1240.226992033336</v>
      </c>
      <c r="W76" s="139">
        <v>1341.7414845166638</v>
      </c>
      <c r="X76" s="139">
        <v>1416.8001450833362</v>
      </c>
      <c r="Y76" s="139">
        <v>1558.9585687500032</v>
      </c>
      <c r="Z76" s="139">
        <v>1652.5296933083366</v>
      </c>
      <c r="AA76" s="139">
        <v>1682.1887669999999</v>
      </c>
      <c r="AB76" s="139">
        <v>1661.2200150000001</v>
      </c>
      <c r="AC76" s="139">
        <v>1639.31691875</v>
      </c>
      <c r="AD76" s="139">
        <v>1784.3569104000001</v>
      </c>
      <c r="AE76" s="139">
        <v>2053.5638012333293</v>
      </c>
      <c r="AF76" s="139">
        <v>2414.3204692749955</v>
      </c>
      <c r="AG76" s="139">
        <v>2535.1085956500046</v>
      </c>
      <c r="AH76" s="139">
        <v>2710.4370690666619</v>
      </c>
      <c r="AI76" s="139">
        <v>3094.7210402500004</v>
      </c>
      <c r="AJ76" s="139">
        <v>2943.5990321499949</v>
      </c>
      <c r="AK76" s="139">
        <v>2423.7196433250051</v>
      </c>
      <c r="AL76" s="139">
        <v>2483.7475226166721</v>
      </c>
      <c r="AM76" s="139">
        <v>2662.326618175</v>
      </c>
      <c r="AN76" s="139">
        <v>2714.0969234999998</v>
      </c>
      <c r="AO76" s="139">
        <v>2785.7807560000001</v>
      </c>
      <c r="AP76" s="139">
        <v>3069.2280546666602</v>
      </c>
      <c r="AQ76" s="139">
        <v>2934.2192595249999</v>
      </c>
      <c r="AR76" s="139">
        <v>2702.6851566</v>
      </c>
      <c r="AS76" s="139">
        <v>2666.9380865500002</v>
      </c>
      <c r="AT76" s="139">
        <v>2860.8272709333405</v>
      </c>
      <c r="AU76" s="139">
        <v>2833.7415436416591</v>
      </c>
      <c r="AV76" s="139">
        <v>2711.2596649500074</v>
      </c>
      <c r="AW76" s="139">
        <v>3137.662157094866</v>
      </c>
      <c r="AX76" s="139">
        <v>3440.476161758635</v>
      </c>
      <c r="AY76" s="139">
        <v>3600.2253110788811</v>
      </c>
      <c r="AZ76" s="139">
        <v>3765.6920034629989</v>
      </c>
      <c r="BA76" s="139">
        <v>3946.0632058047468</v>
      </c>
      <c r="BC76" s="175">
        <f t="shared" si="14"/>
        <v>0.24524490502729401</v>
      </c>
    </row>
    <row r="77" spans="1:55" s="42" customFormat="1" x14ac:dyDescent="0.2">
      <c r="A77" s="37" t="s">
        <v>442</v>
      </c>
      <c r="B77" s="37" t="s">
        <v>1645</v>
      </c>
      <c r="C77" s="37"/>
      <c r="D77" s="38" t="s">
        <v>374</v>
      </c>
      <c r="E77" s="38" t="s">
        <v>1546</v>
      </c>
      <c r="F77" s="22" t="s">
        <v>1646</v>
      </c>
      <c r="G77" s="22" t="s">
        <v>1087</v>
      </c>
      <c r="H77" s="27">
        <f t="shared" ref="H77:I77" si="15">SUM(H73:H76)</f>
        <v>2665.6564887883342</v>
      </c>
      <c r="I77" s="27">
        <f t="shared" si="15"/>
        <v>2400.0647906666677</v>
      </c>
      <c r="J77" s="27">
        <f>SUM(J73:J76)</f>
        <v>2302.9266410797486</v>
      </c>
      <c r="K77" s="27">
        <f>SUM(K73:K76)</f>
        <v>2253.1618728979129</v>
      </c>
      <c r="L77" s="27">
        <f t="shared" ref="L77:BA77" si="16">SUM(L73:L76)</f>
        <v>2151.1317678933319</v>
      </c>
      <c r="M77" s="27">
        <f t="shared" si="16"/>
        <v>2237.5193362032533</v>
      </c>
      <c r="N77" s="27">
        <f t="shared" si="16"/>
        <v>3005.8514674183375</v>
      </c>
      <c r="O77" s="27">
        <f t="shared" si="16"/>
        <v>3704.6307298800025</v>
      </c>
      <c r="P77" s="27">
        <f t="shared" si="16"/>
        <v>4176.8111166183335</v>
      </c>
      <c r="Q77" s="27">
        <f t="shared" si="16"/>
        <v>4213.5243120841678</v>
      </c>
      <c r="R77" s="27">
        <f t="shared" si="16"/>
        <v>5184.2592261974969</v>
      </c>
      <c r="S77" s="27">
        <f t="shared" si="16"/>
        <v>5564.5835188316742</v>
      </c>
      <c r="T77" s="27">
        <f t="shared" si="16"/>
        <v>6045.9128010874992</v>
      </c>
      <c r="U77" s="27">
        <f t="shared" si="16"/>
        <v>5555.1555037266635</v>
      </c>
      <c r="V77" s="27">
        <f t="shared" si="16"/>
        <v>5900.3346270583352</v>
      </c>
      <c r="W77" s="27">
        <f t="shared" si="16"/>
        <v>6710.4584631166672</v>
      </c>
      <c r="X77" s="27">
        <f t="shared" si="16"/>
        <v>6774.536491466667</v>
      </c>
      <c r="Y77" s="27">
        <f t="shared" si="16"/>
        <v>6492.8276190350025</v>
      </c>
      <c r="Z77" s="27">
        <f t="shared" si="16"/>
        <v>6697.6350194483375</v>
      </c>
      <c r="AA77" s="27">
        <f t="shared" si="16"/>
        <v>6619.7261589669997</v>
      </c>
      <c r="AB77" s="27">
        <f t="shared" si="16"/>
        <v>6125.7886123784965</v>
      </c>
      <c r="AC77" s="27">
        <f t="shared" si="16"/>
        <v>6133.8060913932541</v>
      </c>
      <c r="AD77" s="27">
        <f t="shared" si="16"/>
        <v>6641.1546004328311</v>
      </c>
      <c r="AE77" s="27">
        <f t="shared" si="16"/>
        <v>7981.7112481961731</v>
      </c>
      <c r="AF77" s="27">
        <f t="shared" si="16"/>
        <v>9136.4330241343396</v>
      </c>
      <c r="AG77" s="27">
        <f t="shared" si="16"/>
        <v>9434.5926798087658</v>
      </c>
      <c r="AH77" s="27">
        <f t="shared" si="16"/>
        <v>9980.153435817092</v>
      </c>
      <c r="AI77" s="27">
        <f t="shared" si="16"/>
        <v>11400.506844640679</v>
      </c>
      <c r="AJ77" s="27">
        <f t="shared" si="16"/>
        <v>12018.684236421337</v>
      </c>
      <c r="AK77" s="27">
        <f t="shared" si="16"/>
        <v>10722.703766109002</v>
      </c>
      <c r="AL77" s="27">
        <f t="shared" si="16"/>
        <v>10659.132085993993</v>
      </c>
      <c r="AM77" s="27">
        <f t="shared" si="16"/>
        <v>11563.803862904182</v>
      </c>
      <c r="AN77" s="27">
        <f t="shared" si="16"/>
        <v>11018.726742577652</v>
      </c>
      <c r="AO77" s="27">
        <f t="shared" si="16"/>
        <v>11480.242430557764</v>
      </c>
      <c r="AP77" s="27">
        <f t="shared" si="16"/>
        <v>11987.127207993732</v>
      </c>
      <c r="AQ77" s="27">
        <f t="shared" si="16"/>
        <v>10563.669017975015</v>
      </c>
      <c r="AR77" s="27">
        <f t="shared" si="16"/>
        <v>10512.98671710682</v>
      </c>
      <c r="AS77" s="27">
        <f t="shared" si="16"/>
        <v>10920.29020354</v>
      </c>
      <c r="AT77" s="27">
        <f t="shared" si="16"/>
        <v>11731.767911472074</v>
      </c>
      <c r="AU77" s="27">
        <f t="shared" si="16"/>
        <v>11464.339145915726</v>
      </c>
      <c r="AV77" s="27">
        <f t="shared" si="16"/>
        <v>11055.314949960994</v>
      </c>
      <c r="AW77" s="27">
        <f t="shared" si="16"/>
        <v>12416.453355724097</v>
      </c>
      <c r="AX77" s="27">
        <f t="shared" si="16"/>
        <v>13076.611145944573</v>
      </c>
      <c r="AY77" s="27">
        <f t="shared" si="16"/>
        <v>13404.72353050375</v>
      </c>
      <c r="AZ77" s="27">
        <f t="shared" si="16"/>
        <v>14136.306775885929</v>
      </c>
      <c r="BA77" s="27">
        <f t="shared" si="16"/>
        <v>15007.873551563269</v>
      </c>
    </row>
    <row r="78" spans="1:55" s="139" customFormat="1" outlineLevel="1" x14ac:dyDescent="0.2">
      <c r="A78" s="96"/>
      <c r="B78" s="96"/>
      <c r="C78" s="96"/>
      <c r="D78" s="137"/>
      <c r="E78" s="137"/>
      <c r="F78" s="140" t="s">
        <v>444</v>
      </c>
      <c r="G78" s="140" t="s">
        <v>485</v>
      </c>
      <c r="H78" s="139">
        <v>634.3655500000001</v>
      </c>
      <c r="I78" s="139">
        <v>539.74491999999998</v>
      </c>
      <c r="J78" s="139">
        <v>491.74439999999998</v>
      </c>
      <c r="K78" s="139">
        <v>467.00970000000001</v>
      </c>
      <c r="L78" s="139">
        <v>433.56780000000009</v>
      </c>
      <c r="M78" s="139">
        <v>431.97639999999996</v>
      </c>
      <c r="N78" s="139">
        <v>572.10439999999994</v>
      </c>
      <c r="O78" s="139">
        <v>693.65699999999993</v>
      </c>
      <c r="P78" s="139">
        <v>742.63299999999992</v>
      </c>
      <c r="Q78" s="139">
        <v>743.14900000000011</v>
      </c>
      <c r="R78" s="139">
        <v>921.62630000000013</v>
      </c>
      <c r="S78" s="139">
        <v>1103.9638416733364</v>
      </c>
      <c r="T78" s="139">
        <v>1235.2573799374998</v>
      </c>
      <c r="U78" s="139">
        <v>1163.0346582966633</v>
      </c>
      <c r="V78" s="139">
        <v>1220.5541266649998</v>
      </c>
      <c r="W78" s="139">
        <v>1384.534863608337</v>
      </c>
      <c r="X78" s="139">
        <v>1373.2255113333297</v>
      </c>
      <c r="Y78" s="139">
        <v>1251.3531097050002</v>
      </c>
      <c r="Z78" s="139">
        <v>1256.1163331199998</v>
      </c>
      <c r="AA78" s="139">
        <v>1233.1606885335</v>
      </c>
      <c r="AB78" s="139">
        <v>1097.0100738869999</v>
      </c>
      <c r="AC78" s="139">
        <v>1099.3463100659999</v>
      </c>
      <c r="AD78" s="139">
        <v>1158.9559900314161</v>
      </c>
      <c r="AE78" s="139">
        <v>1413.6846667523373</v>
      </c>
      <c r="AF78" s="139">
        <v>1575.4816476023375</v>
      </c>
      <c r="AG78" s="139">
        <v>1608.795791505004</v>
      </c>
      <c r="AH78" s="139">
        <v>1668.1552730379212</v>
      </c>
      <c r="AI78" s="139">
        <v>1850.9309948220045</v>
      </c>
      <c r="AJ78" s="139">
        <v>2028.5555854830047</v>
      </c>
      <c r="AK78" s="139">
        <v>1923.3395971359998</v>
      </c>
      <c r="AL78" s="139">
        <v>1872.9258605253287</v>
      </c>
      <c r="AM78" s="139">
        <v>2036.5691802020883</v>
      </c>
      <c r="AN78" s="139">
        <v>1936.7367743246614</v>
      </c>
      <c r="AO78" s="139">
        <v>2039.0667974722548</v>
      </c>
      <c r="AP78" s="139">
        <v>2080.4500196974946</v>
      </c>
      <c r="AQ78" s="139">
        <v>1778.7846234250055</v>
      </c>
      <c r="AR78" s="139">
        <v>1826.3308647284946</v>
      </c>
      <c r="AS78" s="139">
        <v>1925.9901744675001</v>
      </c>
      <c r="AT78" s="139">
        <v>2075.1301931939106</v>
      </c>
      <c r="AU78" s="139">
        <v>2025.0282493058276</v>
      </c>
      <c r="AV78" s="139">
        <v>1950.9505346096614</v>
      </c>
      <c r="AW78" s="139">
        <v>2133.6745272731314</v>
      </c>
      <c r="AX78" s="139">
        <v>2201.8950924539049</v>
      </c>
      <c r="AY78" s="139">
        <v>2233.858765139596</v>
      </c>
      <c r="AZ78" s="139">
        <v>2359.742318161168</v>
      </c>
      <c r="BA78" s="139">
        <v>2509.4452410066133</v>
      </c>
    </row>
    <row r="79" spans="1:55" s="139" customFormat="1" outlineLevel="1" x14ac:dyDescent="0.2">
      <c r="A79" s="96"/>
      <c r="B79" s="96"/>
      <c r="C79" s="96"/>
      <c r="D79" s="137"/>
      <c r="E79" s="137"/>
      <c r="F79" s="140" t="s">
        <v>445</v>
      </c>
      <c r="G79" s="140" t="s">
        <v>486</v>
      </c>
      <c r="H79" s="139">
        <v>343.84407200000004</v>
      </c>
      <c r="I79" s="139">
        <v>320.14210799999995</v>
      </c>
      <c r="J79" s="139">
        <v>324.11147999999997</v>
      </c>
      <c r="K79" s="139">
        <v>324.82062999999994</v>
      </c>
      <c r="L79" s="139">
        <v>313.34323000000006</v>
      </c>
      <c r="M79" s="139">
        <v>326.00731999999999</v>
      </c>
      <c r="N79" s="139">
        <v>447.37587999999994</v>
      </c>
      <c r="O79" s="139">
        <v>557.8626999999999</v>
      </c>
      <c r="P79" s="139">
        <v>606.32529999999997</v>
      </c>
      <c r="Q79" s="139">
        <v>606.95249999999999</v>
      </c>
      <c r="R79" s="139">
        <v>738.70947000000001</v>
      </c>
      <c r="S79" s="139">
        <v>745.72216146833546</v>
      </c>
      <c r="T79" s="139">
        <v>807.40714343749994</v>
      </c>
      <c r="U79" s="139">
        <v>741.78896822666445</v>
      </c>
      <c r="V79" s="139">
        <v>770.70421221749996</v>
      </c>
      <c r="W79" s="139">
        <v>872.85412924000218</v>
      </c>
      <c r="X79" s="139">
        <v>876.04505866666443</v>
      </c>
      <c r="Y79" s="139">
        <v>793.71385189</v>
      </c>
      <c r="Z79" s="139">
        <v>817.39125644000001</v>
      </c>
      <c r="AA79" s="139">
        <v>801.25584050024997</v>
      </c>
      <c r="AB79" s="139">
        <v>736.54136065249998</v>
      </c>
      <c r="AC79" s="139">
        <v>746.05204084949992</v>
      </c>
      <c r="AD79" s="139">
        <v>809.90030830341641</v>
      </c>
      <c r="AE79" s="139">
        <v>1000.2653774253362</v>
      </c>
      <c r="AF79" s="139">
        <v>1143.696586060003</v>
      </c>
      <c r="AG79" s="139">
        <v>1194.527476948753</v>
      </c>
      <c r="AH79" s="139">
        <v>1260.3239353625036</v>
      </c>
      <c r="AI79" s="139">
        <v>1440.7972286446702</v>
      </c>
      <c r="AJ79" s="139">
        <v>1595.2214111015037</v>
      </c>
      <c r="AK79" s="139">
        <v>1494.3147617</v>
      </c>
      <c r="AL79" s="139">
        <v>1465.4419028706629</v>
      </c>
      <c r="AM79" s="139">
        <v>1573.9395869145874</v>
      </c>
      <c r="AN79" s="139">
        <v>1467.2849406823293</v>
      </c>
      <c r="AO79" s="139">
        <v>1536.9206185666706</v>
      </c>
      <c r="AP79" s="139">
        <v>1552.7079622101626</v>
      </c>
      <c r="AQ79" s="139">
        <v>1318.8050453356707</v>
      </c>
      <c r="AR79" s="139">
        <v>1339.9502421211625</v>
      </c>
      <c r="AS79" s="139">
        <v>1401.8054700300002</v>
      </c>
      <c r="AT79" s="139">
        <v>1503.8631970410793</v>
      </c>
      <c r="AU79" s="139">
        <v>1463.7838065135791</v>
      </c>
      <c r="AV79" s="139">
        <v>1395.6552934739962</v>
      </c>
      <c r="AW79" s="139">
        <v>1525.5188436800793</v>
      </c>
      <c r="AX79" s="139">
        <v>1558.4719749715985</v>
      </c>
      <c r="AY79" s="139">
        <v>1573.0021859154713</v>
      </c>
      <c r="AZ79" s="139">
        <v>1656.8803484080254</v>
      </c>
      <c r="BA79" s="139">
        <v>1763.7623043200385</v>
      </c>
    </row>
    <row r="80" spans="1:55" s="139" customFormat="1" outlineLevel="1" x14ac:dyDescent="0.2">
      <c r="A80" s="96"/>
      <c r="B80" s="96"/>
      <c r="C80" s="96"/>
      <c r="D80" s="137"/>
      <c r="E80" s="137"/>
      <c r="F80" s="140" t="s">
        <v>446</v>
      </c>
      <c r="G80" s="140" t="s">
        <v>487</v>
      </c>
      <c r="H80" s="139">
        <v>179.60731100000004</v>
      </c>
      <c r="I80" s="139">
        <v>173.00448</v>
      </c>
      <c r="J80" s="139">
        <v>179.51052000000001</v>
      </c>
      <c r="K80" s="139">
        <v>187.49095999999997</v>
      </c>
      <c r="L80" s="139">
        <v>190.60567</v>
      </c>
      <c r="M80" s="139">
        <v>205.68031999999999</v>
      </c>
      <c r="N80" s="139">
        <v>293.34046000000001</v>
      </c>
      <c r="O80" s="139">
        <v>375.16564999999997</v>
      </c>
      <c r="P80" s="139">
        <v>424.13683999999995</v>
      </c>
      <c r="Q80" s="139">
        <v>438.12889999999999</v>
      </c>
      <c r="R80" s="139">
        <v>536.93568000000005</v>
      </c>
      <c r="S80" s="139">
        <v>575.50817718250153</v>
      </c>
      <c r="T80" s="139">
        <v>643.97893651250001</v>
      </c>
      <c r="U80" s="139">
        <v>594.81414155333152</v>
      </c>
      <c r="V80" s="139">
        <v>643.41167663249996</v>
      </c>
      <c r="W80" s="139">
        <v>760.83643637666853</v>
      </c>
      <c r="X80" s="139">
        <v>776.67498126666453</v>
      </c>
      <c r="Y80" s="139">
        <v>732.27703180499998</v>
      </c>
      <c r="Z80" s="139">
        <v>761.99011173999997</v>
      </c>
      <c r="AA80" s="139">
        <v>757.94981749349995</v>
      </c>
      <c r="AB80" s="139">
        <v>694.43744254950002</v>
      </c>
      <c r="AC80" s="139">
        <v>694.88974426649986</v>
      </c>
      <c r="AD80" s="139">
        <v>754.40033396074966</v>
      </c>
      <c r="AE80" s="139">
        <v>936.55628136400264</v>
      </c>
      <c r="AF80" s="139">
        <v>1065.4819434630028</v>
      </c>
      <c r="AG80" s="139">
        <v>1102.8022818254194</v>
      </c>
      <c r="AH80" s="139">
        <v>1157.3756948462533</v>
      </c>
      <c r="AI80" s="139">
        <v>1307.34900941867</v>
      </c>
      <c r="AJ80" s="139">
        <v>1431.3074868254198</v>
      </c>
      <c r="AK80" s="139">
        <v>1328.29294682</v>
      </c>
      <c r="AL80" s="139">
        <v>1298.6274030886634</v>
      </c>
      <c r="AM80" s="139">
        <v>1402.3500428020868</v>
      </c>
      <c r="AN80" s="139">
        <v>1280.0061063763301</v>
      </c>
      <c r="AO80" s="139">
        <v>1304.5470398718367</v>
      </c>
      <c r="AP80" s="139">
        <v>1310.4346200999134</v>
      </c>
      <c r="AQ80" s="139">
        <v>1116.4293881886701</v>
      </c>
      <c r="AR80" s="139">
        <v>1128.1795560010798</v>
      </c>
      <c r="AS80" s="139">
        <v>1181.1899701124999</v>
      </c>
      <c r="AT80" s="139">
        <v>1259.7047268499964</v>
      </c>
      <c r="AU80" s="139">
        <v>1203.2242229717465</v>
      </c>
      <c r="AV80" s="139">
        <v>1092.2797565373303</v>
      </c>
      <c r="AW80" s="139">
        <v>1199.1315891532029</v>
      </c>
      <c r="AX80" s="139">
        <v>1247.3186188241441</v>
      </c>
      <c r="AY80" s="139">
        <v>1254.6202180515666</v>
      </c>
      <c r="AZ80" s="139">
        <v>1317.3712305331585</v>
      </c>
      <c r="BA80" s="139">
        <v>1396.2977835940505</v>
      </c>
    </row>
    <row r="81" spans="1:53" s="139" customFormat="1" outlineLevel="1" x14ac:dyDescent="0.2">
      <c r="A81" s="96"/>
      <c r="B81" s="96"/>
      <c r="C81" s="96"/>
      <c r="D81" s="137"/>
      <c r="E81" s="137"/>
      <c r="F81" s="140" t="s">
        <v>447</v>
      </c>
      <c r="G81" s="140" t="s">
        <v>488</v>
      </c>
      <c r="H81" s="139">
        <v>362.58190484999994</v>
      </c>
      <c r="I81" s="139">
        <v>356.43158250000062</v>
      </c>
      <c r="J81" s="139">
        <v>340.13992739999998</v>
      </c>
      <c r="K81" s="139">
        <v>325.61931941666592</v>
      </c>
      <c r="L81" s="139">
        <v>309.79937956666743</v>
      </c>
      <c r="M81" s="139">
        <v>329.11785549166751</v>
      </c>
      <c r="N81" s="139">
        <v>411.53416431666756</v>
      </c>
      <c r="O81" s="139">
        <v>505.35214883333435</v>
      </c>
      <c r="P81" s="139">
        <v>618.62968239999998</v>
      </c>
      <c r="Q81" s="139">
        <v>623.80297608333456</v>
      </c>
      <c r="R81" s="139">
        <v>738.13277707499856</v>
      </c>
      <c r="S81" s="139">
        <v>781.50830693333478</v>
      </c>
      <c r="T81" s="139">
        <v>817.53457257499997</v>
      </c>
      <c r="U81" s="139">
        <v>740.53932780000002</v>
      </c>
      <c r="V81" s="139">
        <v>793.1170457833349</v>
      </c>
      <c r="W81" s="139">
        <v>859.19772669999816</v>
      </c>
      <c r="X81" s="139">
        <v>911.94040806666862</v>
      </c>
      <c r="Y81" s="139">
        <v>1023.9773864833355</v>
      </c>
      <c r="Z81" s="139">
        <v>1094.4759040000022</v>
      </c>
      <c r="AA81" s="139">
        <v>1121.3006262500001</v>
      </c>
      <c r="AB81" s="139">
        <v>1104.6665923999999</v>
      </c>
      <c r="AC81" s="139">
        <v>1090.3784990500001</v>
      </c>
      <c r="AD81" s="139">
        <v>1180.1772672</v>
      </c>
      <c r="AE81" s="139">
        <v>1345.0448267416639</v>
      </c>
      <c r="AF81" s="139">
        <v>1581.6737672666638</v>
      </c>
      <c r="AG81" s="139">
        <v>1646.7492463833362</v>
      </c>
      <c r="AH81" s="139">
        <v>1739.2867626666634</v>
      </c>
      <c r="AI81" s="139">
        <v>1978.3628039</v>
      </c>
      <c r="AJ81" s="139">
        <v>1890.9384173999965</v>
      </c>
      <c r="AK81" s="139">
        <v>1561.6292904333368</v>
      </c>
      <c r="AL81" s="139">
        <v>1589.8980056833368</v>
      </c>
      <c r="AM81" s="139">
        <v>1708.8696653</v>
      </c>
      <c r="AN81" s="139">
        <v>1750.4329300500001</v>
      </c>
      <c r="AO81" s="139">
        <v>1805.3490895</v>
      </c>
      <c r="AP81" s="139">
        <v>1973.6254290833292</v>
      </c>
      <c r="AQ81" s="139">
        <v>1885.3530471499998</v>
      </c>
      <c r="AR81" s="139">
        <v>1751.8502787499999</v>
      </c>
      <c r="AS81" s="139">
        <v>1720.2366033999999</v>
      </c>
      <c r="AT81" s="139">
        <v>1850.8905635500046</v>
      </c>
      <c r="AU81" s="139">
        <v>1814.202661591662</v>
      </c>
      <c r="AV81" s="139">
        <v>1649.2126248500044</v>
      </c>
      <c r="AW81" s="139">
        <v>1913.4911257670792</v>
      </c>
      <c r="AX81" s="139">
        <v>2071.7619393664827</v>
      </c>
      <c r="AY81" s="139">
        <v>2154.0307806246406</v>
      </c>
      <c r="AZ81" s="139">
        <v>2242.943977879137</v>
      </c>
      <c r="BA81" s="139">
        <v>2348.0069501552912</v>
      </c>
    </row>
    <row r="82" spans="1:53" s="42" customFormat="1" x14ac:dyDescent="0.2">
      <c r="A82" s="37" t="s">
        <v>442</v>
      </c>
      <c r="B82" s="37" t="s">
        <v>1702</v>
      </c>
      <c r="C82" s="37"/>
      <c r="D82" s="38" t="s">
        <v>374</v>
      </c>
      <c r="E82" s="38" t="s">
        <v>1546</v>
      </c>
      <c r="F82" s="22" t="s">
        <v>1703</v>
      </c>
      <c r="G82" s="22" t="s">
        <v>1117</v>
      </c>
      <c r="H82" s="27">
        <f t="shared" ref="H82" si="17">SUM(H78:H81)</f>
        <v>1520.3988378500001</v>
      </c>
      <c r="I82" s="27">
        <f t="shared" ref="I82" si="18">SUM(I78:I81)</f>
        <v>1389.3230905000005</v>
      </c>
      <c r="J82" s="27">
        <f t="shared" ref="J82" si="19">SUM(J78:J81)</f>
        <v>1335.5063273999999</v>
      </c>
      <c r="K82" s="27">
        <f t="shared" ref="K82" si="20">SUM(K78:K81)</f>
        <v>1304.9406094166659</v>
      </c>
      <c r="L82" s="27">
        <f t="shared" ref="L82" si="21">SUM(L78:L81)</f>
        <v>1247.3160795666677</v>
      </c>
      <c r="M82" s="27">
        <f t="shared" ref="M82" si="22">SUM(M78:M81)</f>
        <v>1292.7818954916675</v>
      </c>
      <c r="N82" s="27">
        <f t="shared" ref="N82" si="23">SUM(N78:N81)</f>
        <v>1724.3549043166674</v>
      </c>
      <c r="O82" s="27">
        <f t="shared" ref="O82" si="24">SUM(O78:O81)</f>
        <v>2132.0374988333342</v>
      </c>
      <c r="P82" s="27">
        <f t="shared" ref="P82" si="25">SUM(P78:P81)</f>
        <v>2391.7248223999995</v>
      </c>
      <c r="Q82" s="27">
        <f t="shared" ref="Q82" si="26">SUM(Q78:Q81)</f>
        <v>2412.0333760833346</v>
      </c>
      <c r="R82" s="27">
        <f t="shared" ref="R82" si="27">SUM(R78:R81)</f>
        <v>2935.4042270749987</v>
      </c>
      <c r="S82" s="27">
        <f t="shared" ref="S82" si="28">SUM(S78:S81)</f>
        <v>3206.7024872575084</v>
      </c>
      <c r="T82" s="27">
        <f t="shared" ref="T82" si="29">SUM(T78:T81)</f>
        <v>3504.1780324624992</v>
      </c>
      <c r="U82" s="27">
        <f t="shared" ref="U82" si="30">SUM(U78:U81)</f>
        <v>3240.1770958766592</v>
      </c>
      <c r="V82" s="27">
        <f t="shared" ref="V82" si="31">SUM(V78:V81)</f>
        <v>3427.7870612983347</v>
      </c>
      <c r="W82" s="27">
        <f t="shared" ref="W82" si="32">SUM(W78:W81)</f>
        <v>3877.4231559250056</v>
      </c>
      <c r="X82" s="27">
        <f t="shared" ref="X82" si="33">SUM(X78:X81)</f>
        <v>3937.8859593333273</v>
      </c>
      <c r="Y82" s="27">
        <f t="shared" ref="Y82" si="34">SUM(Y78:Y81)</f>
        <v>3801.3213798833353</v>
      </c>
      <c r="Z82" s="27">
        <f t="shared" ref="Z82" si="35">SUM(Z78:Z81)</f>
        <v>3929.973605300002</v>
      </c>
      <c r="AA82" s="27">
        <f t="shared" ref="AA82" si="36">SUM(AA78:AA81)</f>
        <v>3913.6669727772505</v>
      </c>
      <c r="AB82" s="27">
        <f t="shared" ref="AB82" si="37">SUM(AB78:AB81)</f>
        <v>3632.6554694890001</v>
      </c>
      <c r="AC82" s="27">
        <f t="shared" ref="AC82" si="38">SUM(AC78:AC81)</f>
        <v>3630.6665942319996</v>
      </c>
      <c r="AD82" s="27">
        <f t="shared" ref="AD82" si="39">SUM(AD78:AD81)</f>
        <v>3903.4338994955824</v>
      </c>
      <c r="AE82" s="27">
        <f t="shared" ref="AE82" si="40">SUM(AE78:AE81)</f>
        <v>4695.5511522833403</v>
      </c>
      <c r="AF82" s="27">
        <f t="shared" ref="AF82" si="41">SUM(AF78:AF81)</f>
        <v>5366.3339443920077</v>
      </c>
      <c r="AG82" s="27">
        <f t="shared" ref="AG82" si="42">SUM(AG78:AG81)</f>
        <v>5552.8747966625124</v>
      </c>
      <c r="AH82" s="27">
        <f t="shared" ref="AH82" si="43">SUM(AH78:AH81)</f>
        <v>5825.1416659133411</v>
      </c>
      <c r="AI82" s="27">
        <f t="shared" ref="AI82" si="44">SUM(AI78:AI81)</f>
        <v>6577.440036785345</v>
      </c>
      <c r="AJ82" s="27">
        <f t="shared" ref="AJ82" si="45">SUM(AJ78:AJ81)</f>
        <v>6946.022900809925</v>
      </c>
      <c r="AK82" s="27">
        <f t="shared" ref="AK82" si="46">SUM(AK78:AK81)</f>
        <v>6307.5765960893368</v>
      </c>
      <c r="AL82" s="27">
        <f t="shared" ref="AL82" si="47">SUM(AL78:AL81)</f>
        <v>6226.8931721679919</v>
      </c>
      <c r="AM82" s="27">
        <f t="shared" ref="AM82" si="48">SUM(AM78:AM81)</f>
        <v>6721.7284752187625</v>
      </c>
      <c r="AN82" s="27">
        <f t="shared" ref="AN82" si="49">SUM(AN78:AN81)</f>
        <v>6434.4607514333211</v>
      </c>
      <c r="AO82" s="27">
        <f t="shared" ref="AO82" si="50">SUM(AO78:AO81)</f>
        <v>6685.8835454107611</v>
      </c>
      <c r="AP82" s="27">
        <f t="shared" ref="AP82" si="51">SUM(AP78:AP81)</f>
        <v>6917.2180310908998</v>
      </c>
      <c r="AQ82" s="27">
        <f t="shared" ref="AQ82" si="52">SUM(AQ78:AQ81)</f>
        <v>6099.372104099346</v>
      </c>
      <c r="AR82" s="27">
        <f t="shared" ref="AR82" si="53">SUM(AR78:AR81)</f>
        <v>6046.3109416007374</v>
      </c>
      <c r="AS82" s="27">
        <f t="shared" ref="AS82" si="54">SUM(AS78:AS81)</f>
        <v>6229.2222180099998</v>
      </c>
      <c r="AT82" s="27">
        <f t="shared" ref="AT82" si="55">SUM(AT78:AT81)</f>
        <v>6689.5886806349918</v>
      </c>
      <c r="AU82" s="27">
        <f t="shared" ref="AU82" si="56">SUM(AU78:AU81)</f>
        <v>6506.2389403828156</v>
      </c>
      <c r="AV82" s="27">
        <f t="shared" ref="AV82" si="57">SUM(AV78:AV81)</f>
        <v>6088.0982094709925</v>
      </c>
      <c r="AW82" s="27">
        <f t="shared" ref="AW82" si="58">SUM(AW78:AW81)</f>
        <v>6771.8160858734927</v>
      </c>
      <c r="AX82" s="27">
        <f t="shared" ref="AX82" si="59">SUM(AX78:AX81)</f>
        <v>7079.4476256161306</v>
      </c>
      <c r="AY82" s="27">
        <f t="shared" ref="AY82" si="60">SUM(AY78:AY81)</f>
        <v>7215.5119497312735</v>
      </c>
      <c r="AZ82" s="27">
        <f t="shared" ref="AZ82" si="61">SUM(AZ78:AZ81)</f>
        <v>7576.9378749814896</v>
      </c>
      <c r="BA82" s="27">
        <f t="shared" ref="BA82" si="62">SUM(BA78:BA81)</f>
        <v>8017.5122790759942</v>
      </c>
    </row>
    <row r="83" spans="1:53" s="139" customFormat="1" outlineLevel="1" x14ac:dyDescent="0.2">
      <c r="A83" s="96"/>
      <c r="B83" s="96"/>
      <c r="C83" s="96"/>
      <c r="D83" s="137"/>
      <c r="E83" s="137"/>
      <c r="F83" s="140" t="s">
        <v>444</v>
      </c>
      <c r="G83" s="140" t="s">
        <v>489</v>
      </c>
      <c r="H83" s="139">
        <v>221.36374000000001</v>
      </c>
      <c r="I83" s="139">
        <v>191.10959999999997</v>
      </c>
      <c r="J83" s="139">
        <v>172.01939999999999</v>
      </c>
      <c r="K83" s="139">
        <v>161.18790000000001</v>
      </c>
      <c r="L83" s="139">
        <v>148.59110000000001</v>
      </c>
      <c r="M83" s="139">
        <v>148.87639999999999</v>
      </c>
      <c r="N83" s="139">
        <v>201.08619999999999</v>
      </c>
      <c r="O83" s="139">
        <v>244.904</v>
      </c>
      <c r="P83" s="139">
        <v>261.85379999999998</v>
      </c>
      <c r="Q83" s="139">
        <v>248.62200000000001</v>
      </c>
      <c r="R83" s="139">
        <v>306.28590000000003</v>
      </c>
      <c r="S83" s="139">
        <v>367.41276447416766</v>
      </c>
      <c r="T83" s="139">
        <v>424.31594556249991</v>
      </c>
      <c r="U83" s="139">
        <v>397.24307662666547</v>
      </c>
      <c r="V83" s="139">
        <v>419.95864260000002</v>
      </c>
      <c r="W83" s="139">
        <v>481.46335271333453</v>
      </c>
      <c r="X83" s="139">
        <v>480.82062094999873</v>
      </c>
      <c r="Y83" s="139">
        <v>430.55456180499999</v>
      </c>
      <c r="Z83" s="139">
        <v>431.05888935999997</v>
      </c>
      <c r="AA83" s="139">
        <v>422.87409187449998</v>
      </c>
      <c r="AB83" s="139">
        <v>371.147618153</v>
      </c>
      <c r="AC83" s="139">
        <v>368.70905610974995</v>
      </c>
      <c r="AD83" s="139">
        <v>399.44277195924985</v>
      </c>
      <c r="AE83" s="139">
        <v>483.3369010333347</v>
      </c>
      <c r="AF83" s="139">
        <v>529.34603823266809</v>
      </c>
      <c r="AG83" s="139">
        <v>534.82007667375137</v>
      </c>
      <c r="AH83" s="139">
        <v>548.89027925291816</v>
      </c>
      <c r="AI83" s="139">
        <v>611.71237131433486</v>
      </c>
      <c r="AJ83" s="139">
        <v>683.64405004233481</v>
      </c>
      <c r="AK83" s="139">
        <v>681.2286357239999</v>
      </c>
      <c r="AL83" s="139">
        <v>665.62736274733163</v>
      </c>
      <c r="AM83" s="139">
        <v>714.86458091458508</v>
      </c>
      <c r="AN83" s="139">
        <v>680.35361082333156</v>
      </c>
      <c r="AO83" s="139">
        <v>732.98974329641851</v>
      </c>
      <c r="AP83" s="139">
        <v>762.03303919599807</v>
      </c>
      <c r="AQ83" s="139">
        <v>661.23451381800203</v>
      </c>
      <c r="AR83" s="139">
        <v>690.35200896008121</v>
      </c>
      <c r="AS83" s="139">
        <v>731.96365017750009</v>
      </c>
      <c r="AT83" s="139">
        <v>792.00833289224772</v>
      </c>
      <c r="AU83" s="139">
        <v>788.797155239331</v>
      </c>
      <c r="AV83" s="139">
        <v>860.96247199366417</v>
      </c>
      <c r="AW83" s="139">
        <v>957.21871969870392</v>
      </c>
      <c r="AX83" s="139">
        <v>972.0956837522275</v>
      </c>
      <c r="AY83" s="139">
        <v>993.68847129246058</v>
      </c>
      <c r="AZ83" s="139">
        <v>1063.601317976543</v>
      </c>
      <c r="BA83" s="139">
        <v>1148.5184642121815</v>
      </c>
    </row>
    <row r="84" spans="1:53" s="139" customFormat="1" outlineLevel="1" x14ac:dyDescent="0.2">
      <c r="A84" s="96"/>
      <c r="B84" s="96"/>
      <c r="C84" s="96"/>
      <c r="D84" s="137"/>
      <c r="E84" s="137"/>
      <c r="F84" s="140" t="s">
        <v>445</v>
      </c>
      <c r="G84" s="140" t="s">
        <v>490</v>
      </c>
      <c r="H84" s="139">
        <v>132.24793400000001</v>
      </c>
      <c r="I84" s="139">
        <v>123.93625199999998</v>
      </c>
      <c r="J84" s="139">
        <v>127.39999999999999</v>
      </c>
      <c r="K84" s="139">
        <v>129.33924999999999</v>
      </c>
      <c r="L84" s="139">
        <v>125.80434000000002</v>
      </c>
      <c r="M84" s="139">
        <v>130.14087999999998</v>
      </c>
      <c r="N84" s="139">
        <v>178.10226</v>
      </c>
      <c r="O84" s="139">
        <v>218.0446</v>
      </c>
      <c r="P84" s="139">
        <v>236.65843999999998</v>
      </c>
      <c r="Q84" s="139">
        <v>231.9735</v>
      </c>
      <c r="R84" s="139">
        <v>283.29001</v>
      </c>
      <c r="S84" s="139">
        <v>293.38413944416743</v>
      </c>
      <c r="T84" s="139">
        <v>326.329836925</v>
      </c>
      <c r="U84" s="139">
        <v>313.41741069666574</v>
      </c>
      <c r="V84" s="139">
        <v>325.07099819999996</v>
      </c>
      <c r="W84" s="139">
        <v>369.52938987666761</v>
      </c>
      <c r="X84" s="139">
        <v>373.12908029999903</v>
      </c>
      <c r="Y84" s="139">
        <v>343.13898333499998</v>
      </c>
      <c r="Z84" s="139">
        <v>342.54030843999999</v>
      </c>
      <c r="AA84" s="139">
        <v>338.08633328349998</v>
      </c>
      <c r="AB84" s="139">
        <v>305.20859125250001</v>
      </c>
      <c r="AC84" s="139">
        <v>305.1269785815</v>
      </c>
      <c r="AD84" s="139">
        <v>340.95406125649987</v>
      </c>
      <c r="AE84" s="139">
        <v>426.83262340083456</v>
      </c>
      <c r="AF84" s="139">
        <v>487.88072704933467</v>
      </c>
      <c r="AG84" s="139">
        <v>506.81381832666796</v>
      </c>
      <c r="AH84" s="139">
        <v>528.37396201000149</v>
      </c>
      <c r="AI84" s="139">
        <v>597.08216351233477</v>
      </c>
      <c r="AJ84" s="139">
        <v>660.82924826216822</v>
      </c>
      <c r="AK84" s="139">
        <v>649.75749814000005</v>
      </c>
      <c r="AL84" s="139">
        <v>634.76070305666508</v>
      </c>
      <c r="AM84" s="139">
        <v>680.09965470625161</v>
      </c>
      <c r="AN84" s="139">
        <v>643.17399134333164</v>
      </c>
      <c r="AO84" s="139">
        <v>678.16290259900165</v>
      </c>
      <c r="AP84" s="139">
        <v>689.35462443924837</v>
      </c>
      <c r="AQ84" s="139">
        <v>580.81886836450178</v>
      </c>
      <c r="AR84" s="139">
        <v>586.64500324283154</v>
      </c>
      <c r="AS84" s="139">
        <v>613.61597346000008</v>
      </c>
      <c r="AT84" s="139">
        <v>649.86916841683149</v>
      </c>
      <c r="AU84" s="139">
        <v>627.32760006291494</v>
      </c>
      <c r="AV84" s="139">
        <v>658.69309267199822</v>
      </c>
      <c r="AW84" s="139">
        <v>734.65239307060654</v>
      </c>
      <c r="AX84" s="139">
        <v>733.90465854482795</v>
      </c>
      <c r="AY84" s="139">
        <v>734.97150187443174</v>
      </c>
      <c r="AZ84" s="139">
        <v>772.27282677740607</v>
      </c>
      <c r="BA84" s="139">
        <v>820.25992133561886</v>
      </c>
    </row>
    <row r="85" spans="1:53" s="139" customFormat="1" outlineLevel="1" x14ac:dyDescent="0.2">
      <c r="A85" s="96"/>
      <c r="B85" s="96"/>
      <c r="C85" s="96"/>
      <c r="D85" s="137"/>
      <c r="E85" s="137"/>
      <c r="F85" s="140" t="s">
        <v>446</v>
      </c>
      <c r="G85" s="140" t="s">
        <v>491</v>
      </c>
      <c r="H85" s="139">
        <v>49.373545</v>
      </c>
      <c r="I85" s="139">
        <v>51.131317599999988</v>
      </c>
      <c r="J85" s="139">
        <v>53.126779999999997</v>
      </c>
      <c r="K85" s="139">
        <v>57.338249999999995</v>
      </c>
      <c r="L85" s="139">
        <v>57.595740000000013</v>
      </c>
      <c r="M85" s="139">
        <v>62.74255999999999</v>
      </c>
      <c r="N85" s="139">
        <v>87.896199999999993</v>
      </c>
      <c r="O85" s="139">
        <v>117.09759999999999</v>
      </c>
      <c r="P85" s="139">
        <v>136.21801999999997</v>
      </c>
      <c r="Q85" s="139">
        <v>137.96530000000001</v>
      </c>
      <c r="R85" s="139">
        <v>181.70779000000002</v>
      </c>
      <c r="S85" s="139">
        <v>194.91128128500054</v>
      </c>
      <c r="T85" s="139">
        <v>212.58792413749998</v>
      </c>
      <c r="U85" s="139">
        <v>196.32480018333277</v>
      </c>
      <c r="V85" s="139">
        <v>203.05528051500002</v>
      </c>
      <c r="W85" s="139">
        <v>225.41562288500057</v>
      </c>
      <c r="X85" s="139">
        <v>233.89722623333273</v>
      </c>
      <c r="Y85" s="139">
        <v>219.1004222</v>
      </c>
      <c r="Z85" s="139">
        <v>223.67070704</v>
      </c>
      <c r="AA85" s="139">
        <v>219.98879329324998</v>
      </c>
      <c r="AB85" s="139">
        <v>203.46469399750001</v>
      </c>
      <c r="AC85" s="139">
        <v>214.91675456999997</v>
      </c>
      <c r="AD85" s="139">
        <v>236.62231127274993</v>
      </c>
      <c r="AE85" s="139">
        <v>299.28551128116749</v>
      </c>
      <c r="AF85" s="139">
        <v>345.96492243833427</v>
      </c>
      <c r="AG85" s="139">
        <v>364.6813414679176</v>
      </c>
      <c r="AH85" s="139">
        <v>379.8664131808344</v>
      </c>
      <c r="AI85" s="139">
        <v>421.15096781800111</v>
      </c>
      <c r="AJ85" s="139">
        <v>471.0813918685011</v>
      </c>
      <c r="AK85" s="139">
        <v>454.42271780800002</v>
      </c>
      <c r="AL85" s="139">
        <v>439.39082802266557</v>
      </c>
      <c r="AM85" s="139">
        <v>454.69545220208443</v>
      </c>
      <c r="AN85" s="139">
        <v>413.64769315933228</v>
      </c>
      <c r="AO85" s="139">
        <v>424.26154451741769</v>
      </c>
      <c r="AP85" s="139">
        <v>422.54552363833233</v>
      </c>
      <c r="AQ85" s="139">
        <v>351.02326372400108</v>
      </c>
      <c r="AR85" s="139">
        <v>357.04371026249891</v>
      </c>
      <c r="AS85" s="139">
        <v>369.27763606500002</v>
      </c>
      <c r="AT85" s="139">
        <v>395.37029701641558</v>
      </c>
      <c r="AU85" s="139">
        <v>375.12021822274886</v>
      </c>
      <c r="AV85" s="139">
        <v>393.75364531833225</v>
      </c>
      <c r="AW85" s="139">
        <v>429.21700438442826</v>
      </c>
      <c r="AX85" s="139">
        <v>421.21011416467451</v>
      </c>
      <c r="AY85" s="139">
        <v>420.8066796475976</v>
      </c>
      <c r="AZ85" s="139">
        <v>438.15518071717628</v>
      </c>
      <c r="BA85" s="139">
        <v>461.4032856817887</v>
      </c>
    </row>
    <row r="86" spans="1:53" s="139" customFormat="1" outlineLevel="1" x14ac:dyDescent="0.2">
      <c r="A86" s="96"/>
      <c r="B86" s="96"/>
      <c r="C86" s="96"/>
      <c r="D86" s="137"/>
      <c r="E86" s="137"/>
      <c r="F86" s="140" t="s">
        <v>447</v>
      </c>
      <c r="G86" s="140" t="s">
        <v>492</v>
      </c>
      <c r="H86" s="139">
        <v>115.19022982499999</v>
      </c>
      <c r="I86" s="139">
        <v>113.32400245833352</v>
      </c>
      <c r="J86" s="139">
        <v>106.56752014999999</v>
      </c>
      <c r="K86" s="139">
        <v>99.998275849999771</v>
      </c>
      <c r="L86" s="139">
        <v>93.49100223333356</v>
      </c>
      <c r="M86" s="139">
        <v>94.823058491666899</v>
      </c>
      <c r="N86" s="139">
        <v>116.15772474166691</v>
      </c>
      <c r="O86" s="139">
        <v>140.38124343333362</v>
      </c>
      <c r="P86" s="139">
        <v>164.64859207500001</v>
      </c>
      <c r="Q86" s="139">
        <v>165.27071862500034</v>
      </c>
      <c r="R86" s="139">
        <v>199.58844983333296</v>
      </c>
      <c r="S86" s="139">
        <v>218.16587821666707</v>
      </c>
      <c r="T86" s="139">
        <v>233.11455615000003</v>
      </c>
      <c r="U86" s="139">
        <v>202.7730493</v>
      </c>
      <c r="V86" s="139">
        <v>215.12756540000046</v>
      </c>
      <c r="W86" s="139">
        <v>230.01548628333285</v>
      </c>
      <c r="X86" s="139">
        <v>236.7816887000005</v>
      </c>
      <c r="Y86" s="139">
        <v>251.95751615833385</v>
      </c>
      <c r="Z86" s="139">
        <v>267.03369371666719</v>
      </c>
      <c r="AA86" s="139">
        <v>279.43451637499999</v>
      </c>
      <c r="AB86" s="139">
        <v>279.23624434999999</v>
      </c>
      <c r="AC86" s="139">
        <v>286.36258279999998</v>
      </c>
      <c r="AD86" s="139">
        <v>326.06587200000001</v>
      </c>
      <c r="AE86" s="139">
        <v>389.23105489166591</v>
      </c>
      <c r="AF86" s="139">
        <v>472.5434918333325</v>
      </c>
      <c r="AG86" s="139">
        <v>501.69577050833419</v>
      </c>
      <c r="AH86" s="139">
        <v>539.90759226666569</v>
      </c>
      <c r="AI86" s="139">
        <v>610.9796427</v>
      </c>
      <c r="AJ86" s="139">
        <v>603.51541733333215</v>
      </c>
      <c r="AK86" s="139">
        <v>534.8760786333346</v>
      </c>
      <c r="AL86" s="139">
        <v>537.53053041666783</v>
      </c>
      <c r="AM86" s="139">
        <v>559.46607887499999</v>
      </c>
      <c r="AN86" s="139">
        <v>565.16612639999994</v>
      </c>
      <c r="AO86" s="139">
        <v>561.89703075</v>
      </c>
      <c r="AP86" s="139">
        <v>609.88742754166537</v>
      </c>
      <c r="AQ86" s="139">
        <v>572.66189124999994</v>
      </c>
      <c r="AR86" s="139">
        <v>517.56373597499999</v>
      </c>
      <c r="AS86" s="139">
        <v>499.26716859999999</v>
      </c>
      <c r="AT86" s="139">
        <v>532.17757005000135</v>
      </c>
      <c r="AU86" s="139">
        <v>540.48096743333201</v>
      </c>
      <c r="AV86" s="139">
        <v>618.46644823333497</v>
      </c>
      <c r="AW86" s="139">
        <v>719.82726369543593</v>
      </c>
      <c r="AX86" s="139">
        <v>787.15938797241267</v>
      </c>
      <c r="AY86" s="139">
        <v>832.99651540506932</v>
      </c>
      <c r="AZ86" s="139">
        <v>880.46355320822522</v>
      </c>
      <c r="BA86" s="139">
        <v>928.64150952790112</v>
      </c>
    </row>
    <row r="87" spans="1:53" s="42" customFormat="1" x14ac:dyDescent="0.2">
      <c r="A87" s="37" t="s">
        <v>442</v>
      </c>
      <c r="B87" s="37" t="s">
        <v>1704</v>
      </c>
      <c r="C87" s="37"/>
      <c r="D87" s="38" t="s">
        <v>374</v>
      </c>
      <c r="E87" s="38" t="s">
        <v>1546</v>
      </c>
      <c r="F87" s="22" t="s">
        <v>1705</v>
      </c>
      <c r="G87" s="22" t="s">
        <v>1118</v>
      </c>
      <c r="H87" s="27">
        <f>EIUSum(H83:H86,H$976:H$979)</f>
        <v>518.17544882499999</v>
      </c>
      <c r="I87" s="27">
        <f t="shared" ref="I87:BA87" si="63">EIUSum(I83:I86,I$976:I$979)</f>
        <v>479.50117205833351</v>
      </c>
      <c r="J87" s="27">
        <f t="shared" si="63"/>
        <v>459.11370015</v>
      </c>
      <c r="K87" s="27">
        <f t="shared" si="63"/>
        <v>447.86367584999982</v>
      </c>
      <c r="L87" s="27">
        <f t="shared" si="63"/>
        <v>425.48218223333362</v>
      </c>
      <c r="M87" s="27">
        <f t="shared" si="63"/>
        <v>436.58289849166681</v>
      </c>
      <c r="N87" s="27">
        <f t="shared" si="63"/>
        <v>583.24238474166691</v>
      </c>
      <c r="O87" s="27">
        <f t="shared" si="63"/>
        <v>720.42744343333356</v>
      </c>
      <c r="P87" s="27">
        <f t="shared" si="63"/>
        <v>799.37885207499994</v>
      </c>
      <c r="Q87" s="27">
        <f t="shared" si="63"/>
        <v>783.83151862500029</v>
      </c>
      <c r="R87" s="27">
        <f t="shared" si="63"/>
        <v>970.87214983333297</v>
      </c>
      <c r="S87" s="27">
        <f t="shared" si="63"/>
        <v>1073.8740634200028</v>
      </c>
      <c r="T87" s="27">
        <f t="shared" si="63"/>
        <v>1196.348262775</v>
      </c>
      <c r="U87" s="27">
        <f t="shared" si="63"/>
        <v>1109.7583368066639</v>
      </c>
      <c r="V87" s="27">
        <f t="shared" si="63"/>
        <v>1163.2124867150005</v>
      </c>
      <c r="W87" s="27">
        <f t="shared" si="63"/>
        <v>1306.4238517583356</v>
      </c>
      <c r="X87" s="27">
        <f t="shared" si="63"/>
        <v>1324.6286161833311</v>
      </c>
      <c r="Y87" s="27">
        <f t="shared" si="63"/>
        <v>1244.7514834983338</v>
      </c>
      <c r="Z87" s="27">
        <f t="shared" si="63"/>
        <v>1264.3035985566671</v>
      </c>
      <c r="AA87" s="27">
        <f t="shared" si="63"/>
        <v>1260.3837348262498</v>
      </c>
      <c r="AB87" s="27">
        <f t="shared" si="63"/>
        <v>1159.0571477530002</v>
      </c>
      <c r="AC87" s="27">
        <f t="shared" si="63"/>
        <v>1175.1153720612499</v>
      </c>
      <c r="AD87" s="27">
        <f t="shared" si="63"/>
        <v>1303.0850164884996</v>
      </c>
      <c r="AE87" s="27">
        <f t="shared" si="63"/>
        <v>1598.6860906070026</v>
      </c>
      <c r="AF87" s="27">
        <f t="shared" si="63"/>
        <v>1835.7351795536697</v>
      </c>
      <c r="AG87" s="27">
        <f t="shared" si="63"/>
        <v>1908.0110069766711</v>
      </c>
      <c r="AH87" s="27">
        <f t="shared" si="63"/>
        <v>1997.0382467104198</v>
      </c>
      <c r="AI87" s="27">
        <f t="shared" si="63"/>
        <v>2240.9251453446709</v>
      </c>
      <c r="AJ87" s="27">
        <f t="shared" si="63"/>
        <v>2419.0701075063362</v>
      </c>
      <c r="AK87" s="27">
        <f t="shared" si="63"/>
        <v>2320.2849303053345</v>
      </c>
      <c r="AL87" s="27">
        <f t="shared" si="63"/>
        <v>2277.3094242433299</v>
      </c>
      <c r="AM87" s="27">
        <f t="shared" si="63"/>
        <v>2409.1257666979209</v>
      </c>
      <c r="AN87" s="27">
        <f t="shared" si="63"/>
        <v>2302.3414217259951</v>
      </c>
      <c r="AO87" s="27">
        <f t="shared" si="63"/>
        <v>2397.3112211628377</v>
      </c>
      <c r="AP87" s="27">
        <f t="shared" si="63"/>
        <v>2483.820614815244</v>
      </c>
      <c r="AQ87" s="27">
        <f t="shared" si="63"/>
        <v>2165.7385371565047</v>
      </c>
      <c r="AR87" s="27">
        <f t="shared" si="63"/>
        <v>2151.6044584404117</v>
      </c>
      <c r="AS87" s="27">
        <f t="shared" si="63"/>
        <v>2214.1244283025003</v>
      </c>
      <c r="AT87" s="27">
        <f t="shared" si="63"/>
        <v>2369.425368375496</v>
      </c>
      <c r="AU87" s="27">
        <f t="shared" si="63"/>
        <v>2331.7259409583266</v>
      </c>
      <c r="AV87" s="27">
        <f t="shared" si="63"/>
        <v>2531.8756582173296</v>
      </c>
      <c r="AW87" s="28">
        <f t="shared" si="63"/>
        <v>2840.9153808491747</v>
      </c>
      <c r="AX87" s="28">
        <f t="shared" si="63"/>
        <v>2914.3698444341426</v>
      </c>
      <c r="AY87" s="28">
        <f t="shared" si="63"/>
        <v>2982.4631682195591</v>
      </c>
      <c r="AZ87" s="28">
        <f t="shared" si="63"/>
        <v>3154.4928786793507</v>
      </c>
      <c r="BA87" s="28">
        <f t="shared" si="63"/>
        <v>3358.8231807574903</v>
      </c>
    </row>
    <row r="88" spans="1:53" s="139" customFormat="1" outlineLevel="1" x14ac:dyDescent="0.2">
      <c r="A88" s="96"/>
      <c r="B88" s="96"/>
      <c r="C88" s="96"/>
      <c r="D88" s="137"/>
      <c r="E88" s="137"/>
      <c r="F88" s="140" t="s">
        <v>444</v>
      </c>
      <c r="G88" s="140" t="s">
        <v>493</v>
      </c>
      <c r="H88" s="139">
        <v>274.30520000000001</v>
      </c>
      <c r="I88" s="139">
        <v>220.74835199999998</v>
      </c>
      <c r="J88" s="139">
        <v>189.679</v>
      </c>
      <c r="K88" s="139">
        <v>181.23959999999997</v>
      </c>
      <c r="L88" s="139">
        <v>165.79730000000004</v>
      </c>
      <c r="M88" s="139">
        <v>164.084</v>
      </c>
      <c r="N88" s="139">
        <v>221.8426</v>
      </c>
      <c r="O88" s="139">
        <v>268.13399999999996</v>
      </c>
      <c r="P88" s="139">
        <v>291.9674</v>
      </c>
      <c r="Q88" s="139">
        <v>300.04699999999997</v>
      </c>
      <c r="R88" s="139">
        <v>392.22680000000003</v>
      </c>
      <c r="S88" s="139">
        <v>492.90143126500141</v>
      </c>
      <c r="T88" s="139">
        <v>554.9965150999999</v>
      </c>
      <c r="U88" s="139">
        <v>492.13154040999854</v>
      </c>
      <c r="V88" s="139">
        <v>523.75626533249999</v>
      </c>
      <c r="W88" s="139">
        <v>583.74612169500142</v>
      </c>
      <c r="X88" s="139">
        <v>562.95873158333177</v>
      </c>
      <c r="Y88" s="139">
        <v>504.89171892500002</v>
      </c>
      <c r="Z88" s="139">
        <v>513.22110069999997</v>
      </c>
      <c r="AA88" s="139">
        <v>503.2707586345</v>
      </c>
      <c r="AB88" s="139">
        <v>450.59212868149996</v>
      </c>
      <c r="AC88" s="139">
        <v>425.22188066324998</v>
      </c>
      <c r="AD88" s="139">
        <v>419.35382241124984</v>
      </c>
      <c r="AE88" s="139">
        <v>489.74332018250141</v>
      </c>
      <c r="AF88" s="139">
        <v>533.19541164866814</v>
      </c>
      <c r="AG88" s="139">
        <v>540.80870323083468</v>
      </c>
      <c r="AH88" s="139">
        <v>593.72255728958498</v>
      </c>
      <c r="AI88" s="139">
        <v>689.59211717433504</v>
      </c>
      <c r="AJ88" s="139">
        <v>758.15759854041835</v>
      </c>
      <c r="AK88" s="139">
        <v>654.97110699599989</v>
      </c>
      <c r="AL88" s="139">
        <v>661.13216660599835</v>
      </c>
      <c r="AM88" s="139">
        <v>760.55860902500183</v>
      </c>
      <c r="AN88" s="139">
        <v>718.78412137366468</v>
      </c>
      <c r="AO88" s="139">
        <v>745.4928289369185</v>
      </c>
      <c r="AP88" s="139">
        <v>781.84874725466477</v>
      </c>
      <c r="AQ88" s="139">
        <v>670.36229043900209</v>
      </c>
      <c r="AR88" s="139">
        <v>700.92665546641456</v>
      </c>
      <c r="AS88" s="139">
        <v>753.78816377250007</v>
      </c>
      <c r="AT88" s="139">
        <v>840.73652839916429</v>
      </c>
      <c r="AU88" s="139">
        <v>840.66477564591423</v>
      </c>
      <c r="AV88" s="139">
        <v>839.20050999566433</v>
      </c>
      <c r="AW88" s="139">
        <v>907.07114271697196</v>
      </c>
      <c r="AX88" s="139">
        <v>980.64536063944308</v>
      </c>
      <c r="AY88" s="139">
        <v>1006.5339266962087</v>
      </c>
      <c r="AZ88" s="139">
        <v>1052.2994235374938</v>
      </c>
      <c r="BA88" s="139">
        <v>1113.1491974372852</v>
      </c>
    </row>
    <row r="89" spans="1:53" s="139" customFormat="1" outlineLevel="1" x14ac:dyDescent="0.2">
      <c r="A89" s="96"/>
      <c r="B89" s="96"/>
      <c r="C89" s="96"/>
      <c r="D89" s="137"/>
      <c r="E89" s="137"/>
      <c r="F89" s="140" t="s">
        <v>445</v>
      </c>
      <c r="G89" s="140" t="s">
        <v>494</v>
      </c>
      <c r="H89" s="139">
        <v>153.471812</v>
      </c>
      <c r="I89" s="139">
        <v>136.26785039999999</v>
      </c>
      <c r="J89" s="139">
        <v>133.34664000000001</v>
      </c>
      <c r="K89" s="139">
        <v>126.96027999999998</v>
      </c>
      <c r="L89" s="139">
        <v>118.96926000000001</v>
      </c>
      <c r="M89" s="139">
        <v>122.08108</v>
      </c>
      <c r="N89" s="139">
        <v>169.44788</v>
      </c>
      <c r="O89" s="139">
        <v>215.11784999999998</v>
      </c>
      <c r="P89" s="139">
        <v>246.797</v>
      </c>
      <c r="Q89" s="139">
        <v>254.27270000000001</v>
      </c>
      <c r="R89" s="139">
        <v>312.94959</v>
      </c>
      <c r="S89" s="139">
        <v>314.01504739500086</v>
      </c>
      <c r="T89" s="139">
        <v>323.77606853749995</v>
      </c>
      <c r="U89" s="139">
        <v>277.00959758333249</v>
      </c>
      <c r="V89" s="139">
        <v>286.36244887499998</v>
      </c>
      <c r="W89" s="139">
        <v>320.13129070666747</v>
      </c>
      <c r="X89" s="139">
        <v>315.64687496666585</v>
      </c>
      <c r="Y89" s="139">
        <v>286.23594036500003</v>
      </c>
      <c r="Z89" s="139">
        <v>301.41942644</v>
      </c>
      <c r="AA89" s="139">
        <v>310.62814048799999</v>
      </c>
      <c r="AB89" s="139">
        <v>294.19057081049999</v>
      </c>
      <c r="AC89" s="139">
        <v>296.68202909474996</v>
      </c>
      <c r="AD89" s="139">
        <v>314.64788981649991</v>
      </c>
      <c r="AE89" s="139">
        <v>388.1939432473344</v>
      </c>
      <c r="AF89" s="139">
        <v>451.65608413100125</v>
      </c>
      <c r="AG89" s="139">
        <v>478.43163704875121</v>
      </c>
      <c r="AH89" s="139">
        <v>521.66619735416816</v>
      </c>
      <c r="AI89" s="139">
        <v>617.45809279700154</v>
      </c>
      <c r="AJ89" s="139">
        <v>690.8514332784182</v>
      </c>
      <c r="AK89" s="139">
        <v>595.48970953999992</v>
      </c>
      <c r="AL89" s="139">
        <v>584.15259608533188</v>
      </c>
      <c r="AM89" s="139">
        <v>641.84849390416821</v>
      </c>
      <c r="AN89" s="139">
        <v>603.33060382866506</v>
      </c>
      <c r="AO89" s="139">
        <v>620.5854893116682</v>
      </c>
      <c r="AP89" s="139">
        <v>623.81209703999843</v>
      </c>
      <c r="AQ89" s="139">
        <v>524.38222276266833</v>
      </c>
      <c r="AR89" s="139">
        <v>538.68395738358174</v>
      </c>
      <c r="AS89" s="139">
        <v>584.30883402000006</v>
      </c>
      <c r="AT89" s="139">
        <v>639.9706444986648</v>
      </c>
      <c r="AU89" s="139">
        <v>641.8331128305814</v>
      </c>
      <c r="AV89" s="139">
        <v>602.57055851783161</v>
      </c>
      <c r="AW89" s="139">
        <v>698.63677667685204</v>
      </c>
      <c r="AX89" s="139">
        <v>758.03981981396748</v>
      </c>
      <c r="AY89" s="139">
        <v>795.52975785184174</v>
      </c>
      <c r="AZ89" s="139">
        <v>854.13516989116761</v>
      </c>
      <c r="BA89" s="139">
        <v>927.83640379587371</v>
      </c>
    </row>
    <row r="90" spans="1:53" s="139" customFormat="1" outlineLevel="1" x14ac:dyDescent="0.2">
      <c r="A90" s="96"/>
      <c r="B90" s="96"/>
      <c r="C90" s="96"/>
      <c r="D90" s="137"/>
      <c r="E90" s="137"/>
      <c r="F90" s="140" t="s">
        <v>446</v>
      </c>
      <c r="G90" s="140" t="s">
        <v>495</v>
      </c>
      <c r="H90" s="139">
        <v>77.245012000000003</v>
      </c>
      <c r="I90" s="139">
        <v>74.537214399999996</v>
      </c>
      <c r="J90" s="139">
        <v>72.568020000000004</v>
      </c>
      <c r="K90" s="139">
        <v>72.774410000000003</v>
      </c>
      <c r="L90" s="139">
        <v>73.300150000000002</v>
      </c>
      <c r="M90" s="139">
        <v>77.791319999999999</v>
      </c>
      <c r="N90" s="139">
        <v>107.30804000000001</v>
      </c>
      <c r="O90" s="139">
        <v>137.08804999999998</v>
      </c>
      <c r="P90" s="139">
        <v>159.50531999999998</v>
      </c>
      <c r="Q90" s="139">
        <v>163.96600000000001</v>
      </c>
      <c r="R90" s="139">
        <v>206.68742000000003</v>
      </c>
      <c r="S90" s="139">
        <v>216.38697597833394</v>
      </c>
      <c r="T90" s="139">
        <v>230.81578646249997</v>
      </c>
      <c r="U90" s="139">
        <v>192.42773150333275</v>
      </c>
      <c r="V90" s="139">
        <v>204.25563774</v>
      </c>
      <c r="W90" s="139">
        <v>250.85123504833396</v>
      </c>
      <c r="X90" s="139">
        <v>254.64820079999933</v>
      </c>
      <c r="Y90" s="139">
        <v>237.502089985</v>
      </c>
      <c r="Z90" s="139">
        <v>248.25359943999999</v>
      </c>
      <c r="AA90" s="139">
        <v>248.69198224199997</v>
      </c>
      <c r="AB90" s="139">
        <v>238.05724945599999</v>
      </c>
      <c r="AC90" s="139">
        <v>242.06526542399996</v>
      </c>
      <c r="AD90" s="139">
        <v>272.55707060691657</v>
      </c>
      <c r="AE90" s="139">
        <v>329.60998250533424</v>
      </c>
      <c r="AF90" s="139">
        <v>377.64019283433436</v>
      </c>
      <c r="AG90" s="139">
        <v>396.0908226391677</v>
      </c>
      <c r="AH90" s="139">
        <v>421.83200707125116</v>
      </c>
      <c r="AI90" s="139">
        <v>479.49361586933452</v>
      </c>
      <c r="AJ90" s="139">
        <v>512.12421144325117</v>
      </c>
      <c r="AK90" s="139">
        <v>441.46811194399999</v>
      </c>
      <c r="AL90" s="139">
        <v>427.39788884866562</v>
      </c>
      <c r="AM90" s="139">
        <v>452.83056024375111</v>
      </c>
      <c r="AN90" s="139">
        <v>382.26871140733232</v>
      </c>
      <c r="AO90" s="139">
        <v>368.43992889491756</v>
      </c>
      <c r="AP90" s="139">
        <v>361.96090978299907</v>
      </c>
      <c r="AQ90" s="139">
        <v>310.73943167333431</v>
      </c>
      <c r="AR90" s="139">
        <v>322.37622117183236</v>
      </c>
      <c r="AS90" s="139">
        <v>343.54015860750002</v>
      </c>
      <c r="AT90" s="139">
        <v>373.6639612054156</v>
      </c>
      <c r="AU90" s="139">
        <v>360.16798581983232</v>
      </c>
      <c r="AV90" s="139">
        <v>334.46177151299906</v>
      </c>
      <c r="AW90" s="139">
        <v>405.64523455538034</v>
      </c>
      <c r="AX90" s="139">
        <v>452.7313866411335</v>
      </c>
      <c r="AY90" s="139">
        <v>475.60629292913819</v>
      </c>
      <c r="AZ90" s="139">
        <v>512.35770713146781</v>
      </c>
      <c r="BA90" s="139">
        <v>540.43540003752366</v>
      </c>
    </row>
    <row r="91" spans="1:53" s="139" customFormat="1" outlineLevel="1" x14ac:dyDescent="0.2">
      <c r="A91" s="96"/>
      <c r="B91" s="96"/>
      <c r="C91" s="96"/>
      <c r="D91" s="137"/>
      <c r="E91" s="137"/>
      <c r="F91" s="140" t="s">
        <v>447</v>
      </c>
      <c r="G91" s="140" t="s">
        <v>496</v>
      </c>
      <c r="H91" s="139">
        <v>121.02729757499999</v>
      </c>
      <c r="I91" s="139">
        <v>109.80751891666685</v>
      </c>
      <c r="J91" s="139">
        <v>103.95555397499999</v>
      </c>
      <c r="K91" s="139">
        <v>99.193341799999786</v>
      </c>
      <c r="L91" s="139">
        <v>99.172502833333567</v>
      </c>
      <c r="M91" s="139">
        <v>106.64921922500027</v>
      </c>
      <c r="N91" s="139">
        <v>129.59252756666694</v>
      </c>
      <c r="O91" s="139">
        <v>171.52498146666704</v>
      </c>
      <c r="P91" s="139">
        <v>225.49694607500001</v>
      </c>
      <c r="Q91" s="139">
        <v>244.10152150000047</v>
      </c>
      <c r="R91" s="139">
        <v>279.57376206666618</v>
      </c>
      <c r="S91" s="139">
        <v>262.21455398333381</v>
      </c>
      <c r="T91" s="139">
        <v>250.24469540000004</v>
      </c>
      <c r="U91" s="139">
        <v>215.3422783</v>
      </c>
      <c r="V91" s="139">
        <v>226.49587106666715</v>
      </c>
      <c r="W91" s="139">
        <v>241.94181773333281</v>
      </c>
      <c r="X91" s="139">
        <v>263.18081845000057</v>
      </c>
      <c r="Y91" s="139">
        <v>266.73547697500055</v>
      </c>
      <c r="Z91" s="139">
        <v>290.97535411666723</v>
      </c>
      <c r="AA91" s="139">
        <v>295.45956825000002</v>
      </c>
      <c r="AB91" s="139">
        <v>297.21877289999998</v>
      </c>
      <c r="AC91" s="139">
        <v>292.63400055000005</v>
      </c>
      <c r="AD91" s="139">
        <v>316.7164368</v>
      </c>
      <c r="AE91" s="139">
        <v>356.49011499166591</v>
      </c>
      <c r="AF91" s="139">
        <v>415.51427649999926</v>
      </c>
      <c r="AG91" s="139">
        <v>438.17419713333413</v>
      </c>
      <c r="AH91" s="139">
        <v>476.04442346666576</v>
      </c>
      <c r="AI91" s="139">
        <v>553.86055830000009</v>
      </c>
      <c r="AJ91" s="139">
        <v>514.22536319999904</v>
      </c>
      <c r="AK91" s="139">
        <v>389.48542471666752</v>
      </c>
      <c r="AL91" s="139">
        <v>396.84545576666756</v>
      </c>
      <c r="AM91" s="139">
        <v>415.19306117500003</v>
      </c>
      <c r="AN91" s="139">
        <v>426.48758119999997</v>
      </c>
      <c r="AO91" s="139">
        <v>444.51418000000001</v>
      </c>
      <c r="AP91" s="139">
        <v>510.36282216666564</v>
      </c>
      <c r="AQ91" s="139">
        <v>505.64676967499997</v>
      </c>
      <c r="AR91" s="139">
        <v>478.58389864999998</v>
      </c>
      <c r="AS91" s="139">
        <v>479.99308695000002</v>
      </c>
      <c r="AT91" s="139">
        <v>509.2406434500013</v>
      </c>
      <c r="AU91" s="139">
        <v>510.31487303333199</v>
      </c>
      <c r="AV91" s="139">
        <v>476.24091130000119</v>
      </c>
      <c r="AW91" s="139">
        <v>563.64802720920602</v>
      </c>
      <c r="AX91" s="139">
        <v>637.85116758533979</v>
      </c>
      <c r="AY91" s="139">
        <v>677.34189280025589</v>
      </c>
      <c r="AZ91" s="139">
        <v>710.03539542012322</v>
      </c>
      <c r="BA91" s="139">
        <v>743.02993224697605</v>
      </c>
    </row>
    <row r="92" spans="1:53" s="42" customFormat="1" x14ac:dyDescent="0.2">
      <c r="A92" s="37" t="s">
        <v>442</v>
      </c>
      <c r="B92" s="37" t="s">
        <v>1706</v>
      </c>
      <c r="C92" s="37"/>
      <c r="D92" s="38" t="s">
        <v>374</v>
      </c>
      <c r="E92" s="38" t="s">
        <v>1546</v>
      </c>
      <c r="F92" s="18" t="s">
        <v>1707</v>
      </c>
      <c r="G92" s="22" t="s">
        <v>1119</v>
      </c>
      <c r="H92" s="27">
        <f>EIUSum(H88:H91,H$981:H$984)</f>
        <v>626.04932157500002</v>
      </c>
      <c r="I92" s="27">
        <f t="shared" ref="I92:BA92" si="64">EIUSum(I88:I91,I$981:I$984)</f>
        <v>541.36093571666686</v>
      </c>
      <c r="J92" s="27">
        <f t="shared" si="64"/>
        <v>499.54921397499999</v>
      </c>
      <c r="K92" s="27">
        <f t="shared" si="64"/>
        <v>480.16763179999975</v>
      </c>
      <c r="L92" s="27">
        <f t="shared" si="64"/>
        <v>457.23921283333362</v>
      </c>
      <c r="M92" s="27">
        <f t="shared" si="64"/>
        <v>470.60561922500023</v>
      </c>
      <c r="N92" s="27">
        <f t="shared" si="64"/>
        <v>628.19104756666695</v>
      </c>
      <c r="O92" s="27">
        <f t="shared" si="64"/>
        <v>791.86488146666693</v>
      </c>
      <c r="P92" s="27">
        <f t="shared" si="64"/>
        <v>923.76666607499999</v>
      </c>
      <c r="Q92" s="27">
        <f t="shared" si="64"/>
        <v>962.38722150000046</v>
      </c>
      <c r="R92" s="27">
        <f t="shared" si="64"/>
        <v>1191.4375720666662</v>
      </c>
      <c r="S92" s="27">
        <f t="shared" si="64"/>
        <v>1285.5180086216699</v>
      </c>
      <c r="T92" s="27">
        <f t="shared" si="64"/>
        <v>1359.8330654999997</v>
      </c>
      <c r="U92" s="27">
        <f t="shared" si="64"/>
        <v>1176.911147796664</v>
      </c>
      <c r="V92" s="27">
        <f t="shared" si="64"/>
        <v>1240.8702230141671</v>
      </c>
      <c r="W92" s="27">
        <f t="shared" si="64"/>
        <v>1396.6704651833356</v>
      </c>
      <c r="X92" s="27">
        <f t="shared" si="64"/>
        <v>1396.4346257999975</v>
      </c>
      <c r="Y92" s="27">
        <f t="shared" si="64"/>
        <v>1295.3652262500004</v>
      </c>
      <c r="Z92" s="27">
        <f t="shared" si="64"/>
        <v>1353.8694806966671</v>
      </c>
      <c r="AA92" s="27">
        <f t="shared" si="64"/>
        <v>1358.0504496144999</v>
      </c>
      <c r="AB92" s="27">
        <f t="shared" si="64"/>
        <v>1280.058721848</v>
      </c>
      <c r="AC92" s="27">
        <f t="shared" si="64"/>
        <v>1256.603175732</v>
      </c>
      <c r="AD92" s="27">
        <f t="shared" si="64"/>
        <v>1323.2752196346664</v>
      </c>
      <c r="AE92" s="27">
        <f t="shared" si="64"/>
        <v>1564.0373609268361</v>
      </c>
      <c r="AF92" s="27">
        <f t="shared" si="64"/>
        <v>1778.0059651140032</v>
      </c>
      <c r="AG92" s="27">
        <f t="shared" si="64"/>
        <v>1853.5053600520878</v>
      </c>
      <c r="AH92" s="27">
        <f t="shared" si="64"/>
        <v>2013.2651851816699</v>
      </c>
      <c r="AI92" s="27">
        <f t="shared" si="64"/>
        <v>2340.404384140671</v>
      </c>
      <c r="AJ92" s="27">
        <f t="shared" si="64"/>
        <v>2475.3586064620868</v>
      </c>
      <c r="AK92" s="27">
        <f>EIUSum(AK88:AK91,AK$981:AK$984)</f>
        <v>2081.4143531966674</v>
      </c>
      <c r="AL92" s="27">
        <f t="shared" si="64"/>
        <v>2069.5281073066635</v>
      </c>
      <c r="AM92" s="27">
        <f t="shared" si="64"/>
        <v>2270.4307243479211</v>
      </c>
      <c r="AN92" s="27">
        <f t="shared" si="64"/>
        <v>2130.8710178096621</v>
      </c>
      <c r="AO92" s="27">
        <f t="shared" si="64"/>
        <v>2179.0324271435043</v>
      </c>
      <c r="AP92" s="27">
        <f t="shared" si="64"/>
        <v>2277.9845762443279</v>
      </c>
      <c r="AQ92" s="27">
        <f t="shared" si="64"/>
        <v>2011.130714550005</v>
      </c>
      <c r="AR92" s="27">
        <f t="shared" si="64"/>
        <v>2040.5707326718289</v>
      </c>
      <c r="AS92" s="27">
        <f t="shared" si="64"/>
        <v>2161.63024335</v>
      </c>
      <c r="AT92" s="27">
        <f t="shared" si="64"/>
        <v>2363.6117775532457</v>
      </c>
      <c r="AU92" s="27">
        <f t="shared" si="64"/>
        <v>2352.9807473296596</v>
      </c>
      <c r="AV92" s="27">
        <f t="shared" si="64"/>
        <v>2252.4737513264963</v>
      </c>
      <c r="AW92" s="28">
        <f t="shared" si="64"/>
        <v>2575.00118115841</v>
      </c>
      <c r="AX92" s="28">
        <f t="shared" si="64"/>
        <v>2829.2677346798837</v>
      </c>
      <c r="AY92" s="28">
        <f t="shared" si="64"/>
        <v>2955.0118702774444</v>
      </c>
      <c r="AZ92" s="28">
        <f t="shared" si="64"/>
        <v>3128.8276959802524</v>
      </c>
      <c r="BA92" s="28">
        <f t="shared" si="64"/>
        <v>3324.4509335176585</v>
      </c>
    </row>
    <row r="93" spans="1:53" s="139" customFormat="1" outlineLevel="1" x14ac:dyDescent="0.2">
      <c r="A93" s="96"/>
      <c r="B93" s="96"/>
      <c r="C93" s="96"/>
      <c r="D93" s="137"/>
      <c r="E93" s="137"/>
      <c r="F93" s="138" t="s">
        <v>444</v>
      </c>
      <c r="G93" s="155" t="s">
        <v>497</v>
      </c>
      <c r="H93" s="139">
        <v>10.849799999999778</v>
      </c>
      <c r="I93" s="139">
        <v>-0.94996000000002556</v>
      </c>
      <c r="J93" s="139">
        <v>0.96040000000001757</v>
      </c>
      <c r="K93" s="139">
        <v>4.0495000000000623</v>
      </c>
      <c r="L93" s="139">
        <v>5.4352000000000871</v>
      </c>
      <c r="M93" s="139">
        <v>5.9888000000000829</v>
      </c>
      <c r="N93" s="139">
        <v>10.221400000000097</v>
      </c>
      <c r="O93" s="139">
        <v>4.9219999999997119</v>
      </c>
      <c r="P93" s="139">
        <v>10.749799999999881</v>
      </c>
      <c r="Q93" s="139">
        <v>12.309000000000111</v>
      </c>
      <c r="R93" s="139">
        <v>11.671300000000064</v>
      </c>
      <c r="S93" s="139">
        <v>18.035762774166717</v>
      </c>
      <c r="T93" s="139">
        <v>1.7574180624999998</v>
      </c>
      <c r="U93" s="139">
        <v>-2.8993534433333248</v>
      </c>
      <c r="V93" s="139">
        <v>5.6440559024999999</v>
      </c>
      <c r="W93" s="139">
        <v>19.240898471666714</v>
      </c>
      <c r="X93" s="139">
        <v>5.8104252166666512</v>
      </c>
      <c r="Y93" s="139">
        <v>16.206806960000002</v>
      </c>
      <c r="Z93" s="139">
        <v>26.978435879999999</v>
      </c>
      <c r="AA93" s="139">
        <v>21.248147715750001</v>
      </c>
      <c r="AB93" s="139">
        <v>26.575753600500001</v>
      </c>
      <c r="AC93" s="139">
        <v>22.583455436249999</v>
      </c>
      <c r="AD93" s="139">
        <v>13.396871360499995</v>
      </c>
      <c r="AE93" s="139">
        <v>23.099297006333398</v>
      </c>
      <c r="AF93" s="139">
        <v>21.738515764000063</v>
      </c>
      <c r="AG93" s="139">
        <v>13.005439673333367</v>
      </c>
      <c r="AH93" s="139">
        <v>21.986701445833397</v>
      </c>
      <c r="AI93" s="139">
        <v>43.898847244000109</v>
      </c>
      <c r="AJ93" s="139">
        <v>43.75018389583343</v>
      </c>
      <c r="AK93" s="139">
        <v>-24.709607979999998</v>
      </c>
      <c r="AL93" s="139">
        <v>19.363309470666618</v>
      </c>
      <c r="AM93" s="139">
        <v>49.954053695833451</v>
      </c>
      <c r="AN93" s="139">
        <v>-21.893807736666609</v>
      </c>
      <c r="AO93" s="139">
        <v>4.3443374899166773</v>
      </c>
      <c r="AP93" s="139">
        <v>12.059250981249969</v>
      </c>
      <c r="AQ93" s="139">
        <v>-9.6592870758333635</v>
      </c>
      <c r="AR93" s="139">
        <v>-8.2917356919166423</v>
      </c>
      <c r="AS93" s="139">
        <v>14.741653755</v>
      </c>
      <c r="AT93" s="139">
        <v>16.86340795941662</v>
      </c>
      <c r="AU93" s="139">
        <v>-12.877617154499964</v>
      </c>
      <c r="AV93" s="139">
        <v>-69.981119456333133</v>
      </c>
      <c r="AW93" s="139">
        <v>-27.76267689416072</v>
      </c>
      <c r="AX93" s="139">
        <v>3.9779999999999998</v>
      </c>
      <c r="AY93" s="139">
        <v>2.8687499999999999</v>
      </c>
      <c r="AZ93" s="139">
        <v>-2.4675000000000002</v>
      </c>
      <c r="BA93" s="139">
        <v>-2.5515000000000003</v>
      </c>
    </row>
    <row r="94" spans="1:53" s="139" customFormat="1" outlineLevel="1" x14ac:dyDescent="0.2">
      <c r="A94" s="96"/>
      <c r="B94" s="96"/>
      <c r="C94" s="96"/>
      <c r="D94" s="137"/>
      <c r="E94" s="137"/>
      <c r="F94" s="138" t="s">
        <v>445</v>
      </c>
      <c r="G94" s="155" t="s">
        <v>498</v>
      </c>
      <c r="H94" s="139">
        <v>7.7589980000000009</v>
      </c>
      <c r="I94" s="139">
        <v>-2.8375863999999997</v>
      </c>
      <c r="J94" s="139">
        <v>2.6195400000000002</v>
      </c>
      <c r="K94" s="139">
        <v>-1.75953</v>
      </c>
      <c r="L94" s="139">
        <v>-0.38157000000000002</v>
      </c>
      <c r="M94" s="139">
        <v>-0.38379999999999997</v>
      </c>
      <c r="N94" s="139">
        <v>3.7083199999999996</v>
      </c>
      <c r="O94" s="139">
        <v>3.4350499999999999</v>
      </c>
      <c r="P94" s="139">
        <v>7.1496199999999996</v>
      </c>
      <c r="Q94" s="139">
        <v>11.178200000000002</v>
      </c>
      <c r="R94" s="139">
        <v>13.442950000000002</v>
      </c>
      <c r="S94" s="139">
        <v>4.5998079900000128</v>
      </c>
      <c r="T94" s="139">
        <v>-2.5446894749999998</v>
      </c>
      <c r="U94" s="139">
        <v>-16.951779796666617</v>
      </c>
      <c r="V94" s="139">
        <v>-2.3745680550000001</v>
      </c>
      <c r="W94" s="139">
        <v>5.6936418133333477</v>
      </c>
      <c r="X94" s="139">
        <v>-4.3022790166666551</v>
      </c>
      <c r="Y94" s="139">
        <v>-1.5369697250000001</v>
      </c>
      <c r="Z94" s="139">
        <v>11.381632679999999</v>
      </c>
      <c r="AA94" s="139">
        <v>6.1993767322499993</v>
      </c>
      <c r="AB94" s="139">
        <v>12.440087991499999</v>
      </c>
      <c r="AC94" s="139">
        <v>8.1171468022499997</v>
      </c>
      <c r="AD94" s="139">
        <v>4.9494154454999988</v>
      </c>
      <c r="AE94" s="139">
        <v>3.2399630825000094</v>
      </c>
      <c r="AF94" s="139">
        <v>9.3946594093333591</v>
      </c>
      <c r="AG94" s="139">
        <v>12.783869204166699</v>
      </c>
      <c r="AH94" s="139">
        <v>16.847262895416712</v>
      </c>
      <c r="AI94" s="139">
        <v>24.790759651000062</v>
      </c>
      <c r="AJ94" s="139">
        <v>14.494178570666699</v>
      </c>
      <c r="AK94" s="139">
        <v>-20.731827840000001</v>
      </c>
      <c r="AL94" s="139">
        <v>-6.0860285419999842</v>
      </c>
      <c r="AM94" s="139">
        <v>22.142112729166723</v>
      </c>
      <c r="AN94" s="139">
        <v>4.4931801549999886</v>
      </c>
      <c r="AO94" s="139">
        <v>5.8531015952500143</v>
      </c>
      <c r="AP94" s="139">
        <v>24.291251563333272</v>
      </c>
      <c r="AQ94" s="139">
        <v>28.723757064333423</v>
      </c>
      <c r="AR94" s="139">
        <v>19.637680713833273</v>
      </c>
      <c r="AS94" s="139">
        <v>23.277900172500001</v>
      </c>
      <c r="AT94" s="139">
        <v>26.466559356749926</v>
      </c>
      <c r="AU94" s="139">
        <v>23.168962736499932</v>
      </c>
      <c r="AV94" s="139">
        <v>21.371643610999939</v>
      </c>
      <c r="AW94" s="139">
        <v>21.515989499999996</v>
      </c>
      <c r="AX94" s="139">
        <v>21.293999999999997</v>
      </c>
      <c r="AY94" s="139">
        <v>21.113999999999997</v>
      </c>
      <c r="AZ94" s="139">
        <v>21.737500000000001</v>
      </c>
      <c r="BA94" s="139">
        <v>22.599000000000004</v>
      </c>
    </row>
    <row r="95" spans="1:53" s="139" customFormat="1" outlineLevel="1" x14ac:dyDescent="0.2">
      <c r="A95" s="96"/>
      <c r="B95" s="96"/>
      <c r="C95" s="96"/>
      <c r="D95" s="137"/>
      <c r="E95" s="137"/>
      <c r="F95" s="138" t="s">
        <v>446</v>
      </c>
      <c r="G95" s="155" t="s">
        <v>499</v>
      </c>
      <c r="H95" s="139">
        <v>5.0283952915717496</v>
      </c>
      <c r="I95" s="139">
        <v>-4.1057098086560364</v>
      </c>
      <c r="J95" s="139">
        <v>-2.225288678815486</v>
      </c>
      <c r="K95" s="139">
        <v>-2.4706775056947623</v>
      </c>
      <c r="L95" s="139">
        <v>2.7026016970387232</v>
      </c>
      <c r="M95" s="139">
        <v>4.1100938496583108</v>
      </c>
      <c r="N95" s="139">
        <v>2.0667273576309819</v>
      </c>
      <c r="O95" s="139">
        <v>4.9269484054669741</v>
      </c>
      <c r="P95" s="139">
        <v>6.9359163553530738</v>
      </c>
      <c r="Q95" s="139">
        <v>4.1580789293849634</v>
      </c>
      <c r="R95" s="139">
        <v>3.2060904100227767</v>
      </c>
      <c r="S95" s="139">
        <v>3.8643739672864532</v>
      </c>
      <c r="T95" s="139">
        <v>3.150610127334855</v>
      </c>
      <c r="U95" s="139">
        <v>0.10134211683371265</v>
      </c>
      <c r="V95" s="139">
        <v>2.9475931841856524</v>
      </c>
      <c r="W95" s="139">
        <v>10.183664493333358</v>
      </c>
      <c r="X95" s="139">
        <v>1.9461179499999948</v>
      </c>
      <c r="Y95" s="139">
        <v>4.9738835749999994</v>
      </c>
      <c r="Z95" s="139">
        <v>2.3305568000000001</v>
      </c>
      <c r="AA95" s="139">
        <v>3.332791759</v>
      </c>
      <c r="AB95" s="139">
        <v>3.2738046315</v>
      </c>
      <c r="AC95" s="139">
        <v>0.94847825924999984</v>
      </c>
      <c r="AD95" s="139">
        <v>1.6356315647499995</v>
      </c>
      <c r="AE95" s="139">
        <v>5.2608405793333484</v>
      </c>
      <c r="AF95" s="139">
        <v>3.9998172736666775</v>
      </c>
      <c r="AG95" s="139">
        <v>-2.1746270204166724</v>
      </c>
      <c r="AH95" s="139">
        <v>8.8788101612500245</v>
      </c>
      <c r="AI95" s="139">
        <v>12.349463396666698</v>
      </c>
      <c r="AJ95" s="139">
        <v>12.267698623833363</v>
      </c>
      <c r="AK95" s="139">
        <v>-14.860596488000001</v>
      </c>
      <c r="AL95" s="139">
        <v>10.181858083999975</v>
      </c>
      <c r="AM95" s="139">
        <v>16.836912620833374</v>
      </c>
      <c r="AN95" s="139">
        <v>-10.550938349666639</v>
      </c>
      <c r="AO95" s="139">
        <v>-8.0764036307500202</v>
      </c>
      <c r="AP95" s="139">
        <v>6.3691448984166508</v>
      </c>
      <c r="AQ95" s="139">
        <v>2.2170310830000068</v>
      </c>
      <c r="AR95" s="139">
        <v>8.9512678515833066</v>
      </c>
      <c r="AS95" s="139">
        <v>13.083867045</v>
      </c>
      <c r="AT95" s="139">
        <v>13.76317798074996</v>
      </c>
      <c r="AU95" s="139">
        <v>-0.16905931058333284</v>
      </c>
      <c r="AV95" s="139">
        <v>-4.9543044384999861</v>
      </c>
      <c r="AW95" s="139">
        <v>11.940827500000001</v>
      </c>
      <c r="AX95" s="139">
        <v>9.36</v>
      </c>
      <c r="AY95" s="139">
        <v>3.4424999999999999</v>
      </c>
      <c r="AZ95" s="139">
        <v>3.5249999999999999</v>
      </c>
      <c r="BA95" s="139">
        <v>3.6450000000000005</v>
      </c>
    </row>
    <row r="96" spans="1:53" s="139" customFormat="1" outlineLevel="1" x14ac:dyDescent="0.2">
      <c r="A96" s="96"/>
      <c r="B96" s="96"/>
      <c r="C96" s="96"/>
      <c r="D96" s="137"/>
      <c r="E96" s="137"/>
      <c r="F96" s="138" t="s">
        <v>447</v>
      </c>
      <c r="G96" s="155" t="s">
        <v>500</v>
      </c>
      <c r="H96" s="167">
        <v>0.96664865833333558</v>
      </c>
      <c r="I96" s="167">
        <v>0.96664865833333558</v>
      </c>
      <c r="J96" s="167">
        <v>0.96664865833333558</v>
      </c>
      <c r="K96" s="167">
        <v>0.96664865833333558</v>
      </c>
      <c r="L96" s="167">
        <v>0.96664865833333558</v>
      </c>
      <c r="M96" s="167">
        <v>0.96664865833333558</v>
      </c>
      <c r="N96" s="139">
        <v>0.96664865833333558</v>
      </c>
      <c r="O96" s="139">
        <v>1.7999697000000039</v>
      </c>
      <c r="P96" s="139">
        <v>7.7930781250000001</v>
      </c>
      <c r="Q96" s="139">
        <v>4.387413500000009</v>
      </c>
      <c r="R96" s="139">
        <v>-3.4395183583333271</v>
      </c>
      <c r="S96" s="139">
        <v>-8.8904285333333508</v>
      </c>
      <c r="T96" s="139">
        <v>-3.387216</v>
      </c>
      <c r="U96" s="139">
        <v>0.45050999999999997</v>
      </c>
      <c r="V96" s="139">
        <v>5.854217783333346</v>
      </c>
      <c r="W96" s="139">
        <v>6.9298030166666518</v>
      </c>
      <c r="X96" s="139">
        <v>2.5157644500000051</v>
      </c>
      <c r="Y96" s="139">
        <v>9.3152586083333535</v>
      </c>
      <c r="Z96" s="139">
        <v>11.223481858333356</v>
      </c>
      <c r="AA96" s="139">
        <v>10.11171875</v>
      </c>
      <c r="AB96" s="139">
        <v>9.7393362499999991</v>
      </c>
      <c r="AC96" s="139">
        <v>7.2592920500000009</v>
      </c>
      <c r="AD96" s="139">
        <v>9.3554448000000008</v>
      </c>
      <c r="AE96" s="139">
        <v>8.7541308749999835</v>
      </c>
      <c r="AF96" s="139">
        <v>6.5184099916666547</v>
      </c>
      <c r="AG96" s="139">
        <v>10.273006208333351</v>
      </c>
      <c r="AH96" s="139">
        <v>12.775213866666643</v>
      </c>
      <c r="AI96" s="139">
        <v>14.764170400000001</v>
      </c>
      <c r="AJ96" s="139">
        <v>-0.8316303166666652</v>
      </c>
      <c r="AK96" s="139">
        <v>-23.343268516666718</v>
      </c>
      <c r="AL96" s="139">
        <v>7.6057689666666839</v>
      </c>
      <c r="AM96" s="139">
        <v>4.1952138000000003</v>
      </c>
      <c r="AN96" s="139">
        <v>5.6080903500000003</v>
      </c>
      <c r="AO96" s="139">
        <v>13.148594250000002</v>
      </c>
      <c r="AP96" s="139">
        <v>23.018287833333286</v>
      </c>
      <c r="AQ96" s="139">
        <v>13.772010249999999</v>
      </c>
      <c r="AR96" s="139">
        <v>3.6176497499999996</v>
      </c>
      <c r="AS96" s="139">
        <v>5.9726319500000002</v>
      </c>
      <c r="AT96" s="139">
        <v>2.5619045666666729</v>
      </c>
      <c r="AU96" s="139">
        <v>8.7958894833333101</v>
      </c>
      <c r="AV96" s="139">
        <v>-16.308336533333375</v>
      </c>
      <c r="AW96" s="139">
        <v>3.036738193554124</v>
      </c>
      <c r="AX96" s="139">
        <v>-0.69817275853790606</v>
      </c>
      <c r="AY96" s="139">
        <v>0</v>
      </c>
      <c r="AZ96" s="139">
        <v>1.4350000000000001</v>
      </c>
      <c r="BA96" s="139">
        <v>1.4549999999999998</v>
      </c>
    </row>
    <row r="97" spans="1:53" s="42" customFormat="1" x14ac:dyDescent="0.2">
      <c r="A97" s="37" t="s">
        <v>442</v>
      </c>
      <c r="B97" s="37" t="s">
        <v>1708</v>
      </c>
      <c r="C97" s="37"/>
      <c r="D97" s="38" t="s">
        <v>374</v>
      </c>
      <c r="E97" s="38" t="s">
        <v>1546</v>
      </c>
      <c r="F97" s="22" t="s">
        <v>1709</v>
      </c>
      <c r="G97" s="22" t="s">
        <v>1120</v>
      </c>
      <c r="H97" s="27" t="str">
        <f>EIUSum(H93:H96,H$961:H$964)</f>
        <v>–</v>
      </c>
      <c r="I97" s="27" t="str">
        <f t="shared" ref="I97:BA97" si="65">EIUSum(I93:I96,I$961:I$964)</f>
        <v>–</v>
      </c>
      <c r="J97" s="27" t="str">
        <f t="shared" si="65"/>
        <v>–</v>
      </c>
      <c r="K97" s="27" t="str">
        <f t="shared" si="65"/>
        <v>–</v>
      </c>
      <c r="L97" s="27" t="str">
        <f t="shared" si="65"/>
        <v>–</v>
      </c>
      <c r="M97" s="27" t="str">
        <f t="shared" si="65"/>
        <v>–</v>
      </c>
      <c r="N97" s="27">
        <f t="shared" si="65"/>
        <v>16.96309601596441</v>
      </c>
      <c r="O97" s="27">
        <f t="shared" si="65"/>
        <v>15.08396810546669</v>
      </c>
      <c r="P97" s="27">
        <f t="shared" si="65"/>
        <v>32.628414480352959</v>
      </c>
      <c r="Q97" s="27">
        <f t="shared" si="65"/>
        <v>32.032692429385087</v>
      </c>
      <c r="R97" s="27">
        <f t="shared" si="65"/>
        <v>24.880822051689517</v>
      </c>
      <c r="S97" s="27">
        <f t="shared" si="65"/>
        <v>17.609516198119834</v>
      </c>
      <c r="T97" s="27">
        <f t="shared" si="65"/>
        <v>-1.023877285165145</v>
      </c>
      <c r="U97" s="27">
        <f t="shared" si="65"/>
        <v>-19.299281123166228</v>
      </c>
      <c r="V97" s="27">
        <f t="shared" si="65"/>
        <v>12.071298815018999</v>
      </c>
      <c r="W97" s="27">
        <f t="shared" si="65"/>
        <v>42.048007795000075</v>
      </c>
      <c r="X97" s="27">
        <f t="shared" si="65"/>
        <v>5.9700285999999956</v>
      </c>
      <c r="Y97" s="27">
        <f t="shared" si="65"/>
        <v>28.958979418333357</v>
      </c>
      <c r="Z97" s="27">
        <f t="shared" si="65"/>
        <v>51.914107218333356</v>
      </c>
      <c r="AA97" s="27">
        <f t="shared" si="65"/>
        <v>40.892034957</v>
      </c>
      <c r="AB97" s="27">
        <f t="shared" si="65"/>
        <v>52.028982473500001</v>
      </c>
      <c r="AC97" s="27">
        <f t="shared" si="65"/>
        <v>38.908372547749998</v>
      </c>
      <c r="AD97" s="27">
        <f t="shared" si="65"/>
        <v>29.337363170749995</v>
      </c>
      <c r="AE97" s="27">
        <f t="shared" si="65"/>
        <v>40.354231543166733</v>
      </c>
      <c r="AF97" s="27">
        <f t="shared" si="65"/>
        <v>41.65140243866675</v>
      </c>
      <c r="AG97" s="27">
        <f t="shared" si="65"/>
        <v>33.887688065416746</v>
      </c>
      <c r="AH97" s="27">
        <f t="shared" si="65"/>
        <v>60.487988369166771</v>
      </c>
      <c r="AI97" s="27">
        <f t="shared" si="65"/>
        <v>95.803240691666858</v>
      </c>
      <c r="AJ97" s="27">
        <f t="shared" si="65"/>
        <v>69.680430773666828</v>
      </c>
      <c r="AK97" s="27">
        <f t="shared" si="65"/>
        <v>-83.64530082466672</v>
      </c>
      <c r="AL97" s="27">
        <f t="shared" si="65"/>
        <v>31.064907979333295</v>
      </c>
      <c r="AM97" s="27">
        <f t="shared" si="65"/>
        <v>93.128292845833556</v>
      </c>
      <c r="AN97" s="27">
        <f t="shared" si="65"/>
        <v>-22.343475581333255</v>
      </c>
      <c r="AO97" s="27">
        <f t="shared" si="65"/>
        <v>15.269629704416674</v>
      </c>
      <c r="AP97" s="27">
        <f t="shared" si="65"/>
        <v>65.737935276333175</v>
      </c>
      <c r="AQ97" s="27">
        <f t="shared" si="65"/>
        <v>35.053511321500061</v>
      </c>
      <c r="AR97" s="27">
        <f t="shared" si="65"/>
        <v>23.914862623499936</v>
      </c>
      <c r="AS97" s="27">
        <f t="shared" si="65"/>
        <v>57.076052922499997</v>
      </c>
      <c r="AT97" s="27">
        <f t="shared" si="65"/>
        <v>59.655049863583173</v>
      </c>
      <c r="AU97" s="27">
        <f t="shared" si="65"/>
        <v>18.918175754749946</v>
      </c>
      <c r="AV97" s="27">
        <f t="shared" si="65"/>
        <v>-69.872116817166557</v>
      </c>
      <c r="AW97" s="28">
        <f t="shared" si="65"/>
        <v>8.7308782993934013</v>
      </c>
      <c r="AX97" s="28">
        <f t="shared" si="65"/>
        <v>33.93382724146209</v>
      </c>
      <c r="AY97" s="28">
        <f t="shared" si="65"/>
        <v>27.425249999999995</v>
      </c>
      <c r="AZ97" s="28">
        <f t="shared" si="65"/>
        <v>24.229999999999997</v>
      </c>
      <c r="BA97" s="28">
        <f t="shared" si="65"/>
        <v>25.147500000000001</v>
      </c>
    </row>
    <row r="98" spans="1:53" s="139" customFormat="1" outlineLevel="1" x14ac:dyDescent="0.2">
      <c r="A98" s="96"/>
      <c r="B98" s="96"/>
      <c r="C98" s="96"/>
      <c r="D98" s="137"/>
      <c r="E98" s="137"/>
      <c r="F98" s="140" t="s">
        <v>444</v>
      </c>
      <c r="G98" s="140" t="s">
        <v>501</v>
      </c>
      <c r="H98" s="139">
        <v>272.69164000000001</v>
      </c>
      <c r="I98" s="139">
        <v>248.01779199999996</v>
      </c>
      <c r="J98" s="139">
        <v>233.97499999999999</v>
      </c>
      <c r="K98" s="139">
        <v>215.37109999999998</v>
      </c>
      <c r="L98" s="139">
        <v>216.27040000000002</v>
      </c>
      <c r="M98" s="139">
        <v>230.75119999999998</v>
      </c>
      <c r="N98" s="139">
        <v>290.28579999999999</v>
      </c>
      <c r="O98" s="139">
        <v>338.55999999999995</v>
      </c>
      <c r="P98" s="139">
        <v>371.19259999999997</v>
      </c>
      <c r="Q98" s="139">
        <v>392.66700000000003</v>
      </c>
      <c r="R98" s="139">
        <v>510.09550000000002</v>
      </c>
      <c r="S98" s="139">
        <v>468.47456526416795</v>
      </c>
      <c r="T98" s="139">
        <v>488.63744664999996</v>
      </c>
      <c r="U98" s="139">
        <v>415.47746566999876</v>
      </c>
      <c r="V98" s="139">
        <v>457.72948712250002</v>
      </c>
      <c r="W98" s="139">
        <v>545.20414379500141</v>
      </c>
      <c r="X98" s="139">
        <v>558.5447380333319</v>
      </c>
      <c r="Y98" s="139">
        <v>565.72395977500003</v>
      </c>
      <c r="Z98" s="139">
        <v>594.50823277999996</v>
      </c>
      <c r="AA98" s="139">
        <v>588.80210104624996</v>
      </c>
      <c r="AB98" s="139">
        <v>601.19453389450007</v>
      </c>
      <c r="AC98" s="139">
        <v>621.97245531599992</v>
      </c>
      <c r="AD98" s="139">
        <v>679.58365477799975</v>
      </c>
      <c r="AE98" s="139">
        <v>823.01734470783572</v>
      </c>
      <c r="AF98" s="139">
        <v>997.30600918666937</v>
      </c>
      <c r="AG98" s="139">
        <v>1079.3568897650027</v>
      </c>
      <c r="AH98" s="139">
        <v>1241.3432969241701</v>
      </c>
      <c r="AI98" s="139">
        <v>1489.6687565993373</v>
      </c>
      <c r="AJ98" s="139">
        <v>1635.556874761837</v>
      </c>
      <c r="AK98" s="139">
        <v>1295.374203784</v>
      </c>
      <c r="AL98" s="139">
        <v>1439.5109366999966</v>
      </c>
      <c r="AM98" s="139">
        <v>1681.446433181254</v>
      </c>
      <c r="AN98" s="139">
        <v>1637.5783969603287</v>
      </c>
      <c r="AO98" s="139">
        <v>1702.280367628754</v>
      </c>
      <c r="AP98" s="139">
        <v>1779.3355058572456</v>
      </c>
      <c r="AQ98" s="139">
        <v>1571.2991423855051</v>
      </c>
      <c r="AR98" s="139">
        <v>1591.1312945740783</v>
      </c>
      <c r="AS98" s="139">
        <v>1740.9323926274999</v>
      </c>
      <c r="AT98" s="139">
        <v>1885.1808510063281</v>
      </c>
      <c r="AU98" s="139">
        <v>1817.5879968277447</v>
      </c>
      <c r="AV98" s="139">
        <v>1658.0599538758288</v>
      </c>
      <c r="AW98" s="139">
        <v>2045.4901208434485</v>
      </c>
      <c r="AX98" s="139">
        <v>2123.7044400149939</v>
      </c>
      <c r="AY98" s="139">
        <v>2182.0061930399561</v>
      </c>
      <c r="AZ98" s="139">
        <v>2294.32378156408</v>
      </c>
      <c r="BA98" s="139">
        <v>2456.2560440878642</v>
      </c>
    </row>
    <row r="99" spans="1:53" s="139" customFormat="1" outlineLevel="1" x14ac:dyDescent="0.2">
      <c r="A99" s="96"/>
      <c r="B99" s="96"/>
      <c r="C99" s="96"/>
      <c r="D99" s="137"/>
      <c r="E99" s="137"/>
      <c r="F99" s="140" t="s">
        <v>445</v>
      </c>
      <c r="G99" s="140" t="s">
        <v>502</v>
      </c>
      <c r="H99" s="139">
        <v>131.596946</v>
      </c>
      <c r="I99" s="139">
        <v>125.07173359999999</v>
      </c>
      <c r="J99" s="139">
        <v>122.66856</v>
      </c>
      <c r="K99" s="139">
        <v>129.80204999999998</v>
      </c>
      <c r="L99" s="139">
        <v>133.16082</v>
      </c>
      <c r="M99" s="139">
        <v>134.45692</v>
      </c>
      <c r="N99" s="139">
        <v>162.73390000000001</v>
      </c>
      <c r="O99" s="139">
        <v>192.95734999999996</v>
      </c>
      <c r="P99" s="139">
        <v>222.06655999999998</v>
      </c>
      <c r="Q99" s="139">
        <v>237.66050000000001</v>
      </c>
      <c r="R99" s="139">
        <v>281.09545000000003</v>
      </c>
      <c r="S99" s="139">
        <v>288.91706593500078</v>
      </c>
      <c r="T99" s="139">
        <v>312.31069903749994</v>
      </c>
      <c r="U99" s="139">
        <v>277.95924428333251</v>
      </c>
      <c r="V99" s="139">
        <v>303.44911800749998</v>
      </c>
      <c r="W99" s="139">
        <v>360.95752839666756</v>
      </c>
      <c r="X99" s="139">
        <v>366.61663079999897</v>
      </c>
      <c r="Y99" s="139">
        <v>374.12905703000001</v>
      </c>
      <c r="Z99" s="139">
        <v>395.68260577999996</v>
      </c>
      <c r="AA99" s="139">
        <v>388.47720586499997</v>
      </c>
      <c r="AB99" s="139">
        <v>391.05009570249996</v>
      </c>
      <c r="AC99" s="139">
        <v>390.27596496974996</v>
      </c>
      <c r="AD99" s="139">
        <v>413.67588476099985</v>
      </c>
      <c r="AE99" s="139">
        <v>482.40166561650136</v>
      </c>
      <c r="AF99" s="139">
        <v>558.56447339933482</v>
      </c>
      <c r="AG99" s="139">
        <v>592.80307681000158</v>
      </c>
      <c r="AH99" s="139">
        <v>648.70312322375173</v>
      </c>
      <c r="AI99" s="139">
        <v>742.11914112000193</v>
      </c>
      <c r="AJ99" s="139">
        <v>821.44462926166864</v>
      </c>
      <c r="AK99" s="139">
        <v>670.30123479999997</v>
      </c>
      <c r="AL99" s="139">
        <v>706.87490042199829</v>
      </c>
      <c r="AM99" s="139">
        <v>813.41437893958528</v>
      </c>
      <c r="AN99" s="139">
        <v>785.78714378233121</v>
      </c>
      <c r="AO99" s="139">
        <v>826.77085442466876</v>
      </c>
      <c r="AP99" s="139">
        <v>848.59786417358123</v>
      </c>
      <c r="AQ99" s="139">
        <v>745.82900764916894</v>
      </c>
      <c r="AR99" s="139">
        <v>747.11382539958106</v>
      </c>
      <c r="AS99" s="139">
        <v>803.97799520249998</v>
      </c>
      <c r="AT99" s="139">
        <v>887.40184222058087</v>
      </c>
      <c r="AU99" s="139">
        <v>863.02874736049739</v>
      </c>
      <c r="AV99" s="139">
        <v>730.5698812534979</v>
      </c>
      <c r="AW99" s="139">
        <v>908.21321606042761</v>
      </c>
      <c r="AX99" s="139">
        <v>954.55423358381506</v>
      </c>
      <c r="AY99" s="139">
        <v>1000.2817640673588</v>
      </c>
      <c r="AZ99" s="139">
        <v>1050.9050701717867</v>
      </c>
      <c r="BA99" s="139">
        <v>1128.0769540805377</v>
      </c>
    </row>
    <row r="100" spans="1:53" s="139" customFormat="1" outlineLevel="1" x14ac:dyDescent="0.2">
      <c r="A100" s="96"/>
      <c r="B100" s="96"/>
      <c r="C100" s="96"/>
      <c r="D100" s="137"/>
      <c r="E100" s="137"/>
      <c r="F100" s="140" t="s">
        <v>446</v>
      </c>
      <c r="G100" s="140" t="s">
        <v>503</v>
      </c>
      <c r="H100" s="139">
        <v>59.761533000000007</v>
      </c>
      <c r="I100" s="139">
        <v>61.339475999999991</v>
      </c>
      <c r="J100" s="139">
        <v>61.716479999999997</v>
      </c>
      <c r="K100" s="139">
        <v>63.165969999999994</v>
      </c>
      <c r="L100" s="139">
        <v>66.030570000000012</v>
      </c>
      <c r="M100" s="139">
        <v>71.83672</v>
      </c>
      <c r="N100" s="139">
        <v>91.093940000000003</v>
      </c>
      <c r="O100" s="139">
        <v>111.44994999999999</v>
      </c>
      <c r="P100" s="139">
        <v>124.58439999999999</v>
      </c>
      <c r="Q100" s="139">
        <v>134.94470000000001</v>
      </c>
      <c r="R100" s="139">
        <v>174.44085000000001</v>
      </c>
      <c r="S100" s="139">
        <v>173.45419422916714</v>
      </c>
      <c r="T100" s="139">
        <v>194.84643212499998</v>
      </c>
      <c r="U100" s="139">
        <v>211.31749400999936</v>
      </c>
      <c r="V100" s="139">
        <v>244.31548029749999</v>
      </c>
      <c r="W100" s="139">
        <v>321.08895288666747</v>
      </c>
      <c r="X100" s="139">
        <v>314.60335966666582</v>
      </c>
      <c r="Y100" s="139">
        <v>299.60133834999999</v>
      </c>
      <c r="Z100" s="139">
        <v>306.68222706</v>
      </c>
      <c r="AA100" s="139">
        <v>289.54855266274996</v>
      </c>
      <c r="AB100" s="139">
        <v>294.78841207400001</v>
      </c>
      <c r="AC100" s="139">
        <v>299.59015837499999</v>
      </c>
      <c r="AD100" s="139">
        <v>312.39806962258319</v>
      </c>
      <c r="AE100" s="139">
        <v>367.66852267233435</v>
      </c>
      <c r="AF100" s="139">
        <v>430.79909477266784</v>
      </c>
      <c r="AG100" s="139">
        <v>458.36332747625119</v>
      </c>
      <c r="AH100" s="139">
        <v>512.9242547233348</v>
      </c>
      <c r="AI100" s="139">
        <v>605.09903492266812</v>
      </c>
      <c r="AJ100" s="139">
        <v>644.6556508676681</v>
      </c>
      <c r="AK100" s="139">
        <v>491.82499726799995</v>
      </c>
      <c r="AL100" s="139">
        <v>533.21013568199874</v>
      </c>
      <c r="AM100" s="139">
        <v>618.39817338333489</v>
      </c>
      <c r="AN100" s="139">
        <v>592.61125157333174</v>
      </c>
      <c r="AO100" s="139">
        <v>614.66199643333482</v>
      </c>
      <c r="AP100" s="139">
        <v>629.12082515791508</v>
      </c>
      <c r="AQ100" s="139">
        <v>544.75161194716839</v>
      </c>
      <c r="AR100" s="139">
        <v>549.58836996974833</v>
      </c>
      <c r="AS100" s="139">
        <v>605.47158806999994</v>
      </c>
      <c r="AT100" s="139">
        <v>655.73644817066486</v>
      </c>
      <c r="AU100" s="139">
        <v>636.76245311116475</v>
      </c>
      <c r="AV100" s="139">
        <v>552.10079328416509</v>
      </c>
      <c r="AW100" s="139">
        <v>710.23933831516354</v>
      </c>
      <c r="AX100" s="139">
        <v>754.45235427880846</v>
      </c>
      <c r="AY100" s="139">
        <v>779.84678945470534</v>
      </c>
      <c r="AZ100" s="139">
        <v>806.42156524872928</v>
      </c>
      <c r="BA100" s="139">
        <v>853.16617544728626</v>
      </c>
    </row>
    <row r="101" spans="1:53" s="139" customFormat="1" outlineLevel="1" x14ac:dyDescent="0.2">
      <c r="A101" s="96"/>
      <c r="B101" s="96"/>
      <c r="C101" s="96"/>
      <c r="D101" s="137"/>
      <c r="E101" s="137"/>
      <c r="F101" s="140" t="s">
        <v>447</v>
      </c>
      <c r="G101" s="140" t="s">
        <v>504</v>
      </c>
      <c r="H101" s="139">
        <v>149.91729464999997</v>
      </c>
      <c r="I101" s="139">
        <v>141.22887012500024</v>
      </c>
      <c r="J101" s="139">
        <v>131.78095384999997</v>
      </c>
      <c r="K101" s="139">
        <v>125.72584778333304</v>
      </c>
      <c r="L101" s="139">
        <v>127.13793326666698</v>
      </c>
      <c r="M101" s="139">
        <v>137.18372362500037</v>
      </c>
      <c r="N101" s="139">
        <v>149.14699382500032</v>
      </c>
      <c r="O101" s="139">
        <v>182.85757758333372</v>
      </c>
      <c r="P101" s="139">
        <v>202.13552444999999</v>
      </c>
      <c r="Q101" s="139">
        <v>211.06311737500045</v>
      </c>
      <c r="R101" s="139">
        <v>253.43913424999954</v>
      </c>
      <c r="S101" s="139">
        <v>256.16785925833381</v>
      </c>
      <c r="T101" s="139">
        <v>269.0084607</v>
      </c>
      <c r="U101" s="139">
        <v>261.20569799999998</v>
      </c>
      <c r="V101" s="139">
        <v>294.72255835000061</v>
      </c>
      <c r="W101" s="139">
        <v>342.87611099999924</v>
      </c>
      <c r="X101" s="139">
        <v>370.49511578333414</v>
      </c>
      <c r="Y101" s="139">
        <v>398.53320045000083</v>
      </c>
      <c r="Z101" s="139">
        <v>399.08401445000078</v>
      </c>
      <c r="AA101" s="139">
        <v>402.63407975000001</v>
      </c>
      <c r="AB101" s="139">
        <v>418.57772390000002</v>
      </c>
      <c r="AC101" s="139">
        <v>413.00778005000001</v>
      </c>
      <c r="AD101" s="139">
        <v>432.27052800000001</v>
      </c>
      <c r="AE101" s="139">
        <v>491.31844329166569</v>
      </c>
      <c r="AF101" s="139">
        <v>574.47221889166565</v>
      </c>
      <c r="AG101" s="139">
        <v>635.31582504166784</v>
      </c>
      <c r="AH101" s="139">
        <v>739.31482186666528</v>
      </c>
      <c r="AI101" s="139">
        <v>784.86497985000005</v>
      </c>
      <c r="AJ101" s="139">
        <v>796.14063181666518</v>
      </c>
      <c r="AK101" s="139">
        <v>639.77365894166803</v>
      </c>
      <c r="AL101" s="139">
        <v>701.65925121666817</v>
      </c>
      <c r="AM101" s="139">
        <v>817.69784574999994</v>
      </c>
      <c r="AN101" s="139">
        <v>813.88976935000005</v>
      </c>
      <c r="AO101" s="139">
        <v>832.1184025</v>
      </c>
      <c r="AP101" s="139">
        <v>865.44940149999809</v>
      </c>
      <c r="AQ101" s="139">
        <v>799.97801514999992</v>
      </c>
      <c r="AR101" s="139">
        <v>763.15879640000003</v>
      </c>
      <c r="AS101" s="139">
        <v>802.97028220000004</v>
      </c>
      <c r="AT101" s="139">
        <v>883.71148238333558</v>
      </c>
      <c r="AU101" s="139">
        <v>880.44988784999771</v>
      </c>
      <c r="AV101" s="139">
        <v>736.21407576666854</v>
      </c>
      <c r="AW101" s="139">
        <v>891.23415120245738</v>
      </c>
      <c r="AX101" s="139">
        <v>1014.7079177408718</v>
      </c>
      <c r="AY101" s="139">
        <v>1059.4902488342293</v>
      </c>
      <c r="AZ101" s="139">
        <v>1099.2595942320097</v>
      </c>
      <c r="BA101" s="139">
        <v>1156.0684010263703</v>
      </c>
    </row>
    <row r="102" spans="1:53" s="42" customFormat="1" x14ac:dyDescent="0.2">
      <c r="A102" s="37" t="s">
        <v>442</v>
      </c>
      <c r="B102" s="37" t="s">
        <v>1710</v>
      </c>
      <c r="C102" s="37" t="s">
        <v>1462</v>
      </c>
      <c r="D102" s="38" t="s">
        <v>374</v>
      </c>
      <c r="E102" s="38" t="s">
        <v>1546</v>
      </c>
      <c r="F102" s="22" t="s">
        <v>1711</v>
      </c>
      <c r="G102" s="22" t="s">
        <v>1121</v>
      </c>
      <c r="H102" s="27">
        <f>EIUSum(H98:H101,H$986:H$989)</f>
        <v>613.96741365000003</v>
      </c>
      <c r="I102" s="27">
        <f t="shared" ref="I102:BA102" si="66">EIUSum(I98:I101,I$986:I$989)</f>
        <v>575.65787172500018</v>
      </c>
      <c r="J102" s="27">
        <f t="shared" si="66"/>
        <v>550.14099384999997</v>
      </c>
      <c r="K102" s="27">
        <f t="shared" si="66"/>
        <v>534.06496778333303</v>
      </c>
      <c r="L102" s="27">
        <f t="shared" si="66"/>
        <v>542.59972326666707</v>
      </c>
      <c r="M102" s="27">
        <f t="shared" si="66"/>
        <v>574.22856362500033</v>
      </c>
      <c r="N102" s="27">
        <f t="shared" si="66"/>
        <v>693.26063382500035</v>
      </c>
      <c r="O102" s="27">
        <f t="shared" si="66"/>
        <v>825.82487758333355</v>
      </c>
      <c r="P102" s="27">
        <f t="shared" si="66"/>
        <v>919.97908444999985</v>
      </c>
      <c r="Q102" s="27">
        <f t="shared" si="66"/>
        <v>976.33531737500061</v>
      </c>
      <c r="R102" s="27">
        <f t="shared" si="66"/>
        <v>1219.0709342499997</v>
      </c>
      <c r="S102" s="27">
        <f t="shared" si="66"/>
        <v>1187.0136846866696</v>
      </c>
      <c r="T102" s="27">
        <f t="shared" si="66"/>
        <v>1264.8030385124998</v>
      </c>
      <c r="U102" s="27">
        <f t="shared" si="66"/>
        <v>1165.9599019633306</v>
      </c>
      <c r="V102" s="27">
        <f t="shared" si="66"/>
        <v>1300.2166437775006</v>
      </c>
      <c r="W102" s="27">
        <f t="shared" si="66"/>
        <v>1570.1267360783354</v>
      </c>
      <c r="X102" s="27">
        <f t="shared" si="66"/>
        <v>1610.2598442833307</v>
      </c>
      <c r="Y102" s="27">
        <f t="shared" si="66"/>
        <v>1637.9875556050008</v>
      </c>
      <c r="Z102" s="27">
        <f t="shared" si="66"/>
        <v>1695.9570800700008</v>
      </c>
      <c r="AA102" s="27">
        <f t="shared" si="66"/>
        <v>1669.4619393239998</v>
      </c>
      <c r="AB102" s="27">
        <f t="shared" si="66"/>
        <v>1705.6107655710002</v>
      </c>
      <c r="AC102" s="27">
        <f t="shared" si="66"/>
        <v>1724.8463587107501</v>
      </c>
      <c r="AD102" s="27">
        <f t="shared" si="66"/>
        <v>1837.928137161583</v>
      </c>
      <c r="AE102" s="27">
        <f t="shared" si="66"/>
        <v>2164.4059762883371</v>
      </c>
      <c r="AF102" s="27">
        <f t="shared" si="66"/>
        <v>2561.1417962503374</v>
      </c>
      <c r="AG102" s="27">
        <f t="shared" si="66"/>
        <v>2765.8391190929233</v>
      </c>
      <c r="AH102" s="27">
        <f t="shared" si="66"/>
        <v>3142.2854967379217</v>
      </c>
      <c r="AI102" s="27">
        <f t="shared" si="66"/>
        <v>3621.7519124920072</v>
      </c>
      <c r="AJ102" s="27">
        <f t="shared" si="66"/>
        <v>3897.7977867078389</v>
      </c>
      <c r="AK102" s="27">
        <f t="shared" si="66"/>
        <v>3097.2740947936682</v>
      </c>
      <c r="AL102" s="27">
        <f t="shared" si="66"/>
        <v>3381.2552240206614</v>
      </c>
      <c r="AM102" s="27">
        <f t="shared" si="66"/>
        <v>3930.9568312541737</v>
      </c>
      <c r="AN102" s="27">
        <f t="shared" si="66"/>
        <v>3829.8665616659919</v>
      </c>
      <c r="AO102" s="27">
        <f t="shared" si="66"/>
        <v>3975.831620986758</v>
      </c>
      <c r="AP102" s="27">
        <f t="shared" si="66"/>
        <v>4122.5035966887399</v>
      </c>
      <c r="AQ102" s="27">
        <f t="shared" si="66"/>
        <v>3661.8577771318423</v>
      </c>
      <c r="AR102" s="27">
        <f t="shared" si="66"/>
        <v>3650.9922863434076</v>
      </c>
      <c r="AS102" s="27">
        <f t="shared" si="66"/>
        <v>3953.3522580999997</v>
      </c>
      <c r="AT102" s="27">
        <f t="shared" si="66"/>
        <v>4312.03062378091</v>
      </c>
      <c r="AU102" s="27">
        <f t="shared" si="66"/>
        <v>4197.8290851494048</v>
      </c>
      <c r="AV102" s="27">
        <f t="shared" si="66"/>
        <v>3676.9447041801604</v>
      </c>
      <c r="AW102" s="28">
        <f t="shared" si="66"/>
        <v>4555.176826421497</v>
      </c>
      <c r="AX102" s="28">
        <f t="shared" si="66"/>
        <v>4847.4189456184886</v>
      </c>
      <c r="AY102" s="28">
        <f t="shared" si="66"/>
        <v>5021.6249953962497</v>
      </c>
      <c r="AZ102" s="28">
        <f t="shared" si="66"/>
        <v>5250.9100112166052</v>
      </c>
      <c r="BA102" s="28">
        <f t="shared" si="66"/>
        <v>5593.5675746420584</v>
      </c>
    </row>
    <row r="103" spans="1:53" s="139" customFormat="1" outlineLevel="1" x14ac:dyDescent="0.2">
      <c r="A103" s="96"/>
      <c r="B103" s="96"/>
      <c r="C103" s="96"/>
      <c r="D103" s="137"/>
      <c r="E103" s="137"/>
      <c r="F103" s="140" t="s">
        <v>444</v>
      </c>
      <c r="G103" s="140" t="s">
        <v>505</v>
      </c>
      <c r="H103" s="139">
        <v>279.89702</v>
      </c>
      <c r="I103" s="139">
        <v>243.81561599999998</v>
      </c>
      <c r="J103" s="139">
        <v>217.1876</v>
      </c>
      <c r="K103" s="139">
        <v>203.46289999999999</v>
      </c>
      <c r="L103" s="139">
        <v>200.64420000000001</v>
      </c>
      <c r="M103" s="139">
        <v>206.49199999999999</v>
      </c>
      <c r="N103" s="139">
        <v>242.75579999999999</v>
      </c>
      <c r="O103" s="139">
        <v>282.89999999999998</v>
      </c>
      <c r="P103" s="139">
        <v>310.46979999999996</v>
      </c>
      <c r="Q103" s="139">
        <v>331.95799999999997</v>
      </c>
      <c r="R103" s="139">
        <v>423.04970000000003</v>
      </c>
      <c r="S103" s="139">
        <v>477.55385185500131</v>
      </c>
      <c r="T103" s="139">
        <v>499.93939572499994</v>
      </c>
      <c r="U103" s="139">
        <v>414.9123672633321</v>
      </c>
      <c r="V103" s="139">
        <v>454.50397275750004</v>
      </c>
      <c r="W103" s="139">
        <v>535.18139794666797</v>
      </c>
      <c r="X103" s="139">
        <v>541.06903046666525</v>
      </c>
      <c r="Y103" s="139">
        <v>541.54079037500003</v>
      </c>
      <c r="Z103" s="139">
        <v>567.18917706000002</v>
      </c>
      <c r="AA103" s="139">
        <v>577.54486076425007</v>
      </c>
      <c r="AB103" s="139">
        <v>597.83756741799994</v>
      </c>
      <c r="AC103" s="139">
        <v>589.7430028522499</v>
      </c>
      <c r="AD103" s="139">
        <v>590.61606957924982</v>
      </c>
      <c r="AE103" s="139">
        <v>728.36179498066872</v>
      </c>
      <c r="AF103" s="139">
        <v>853.5600115303356</v>
      </c>
      <c r="AG103" s="139">
        <v>933.08179199958568</v>
      </c>
      <c r="AH103" s="139">
        <v>1078.8036870637529</v>
      </c>
      <c r="AI103" s="139">
        <v>1255.6484811920031</v>
      </c>
      <c r="AJ103" s="139">
        <v>1410.4544579970866</v>
      </c>
      <c r="AK103" s="139">
        <v>1125.9138034800001</v>
      </c>
      <c r="AL103" s="139">
        <v>1264.0178424786636</v>
      </c>
      <c r="AM103" s="139">
        <v>1500.8038128083369</v>
      </c>
      <c r="AN103" s="139">
        <v>1421.0379679453295</v>
      </c>
      <c r="AO103" s="139">
        <v>1484.6876302440037</v>
      </c>
      <c r="AP103" s="139">
        <v>1520.2190776657462</v>
      </c>
      <c r="AQ103" s="139">
        <v>1317.7719843055042</v>
      </c>
      <c r="AR103" s="139">
        <v>1338.258254416246</v>
      </c>
      <c r="AS103" s="139">
        <v>1482.21941829</v>
      </c>
      <c r="AT103" s="139">
        <v>1639.1839822455786</v>
      </c>
      <c r="AU103" s="139">
        <v>1591.2858754397453</v>
      </c>
      <c r="AV103" s="139">
        <v>1440.1162098551624</v>
      </c>
      <c r="AW103" s="139">
        <v>1784.615113736932</v>
      </c>
      <c r="AX103" s="139">
        <v>1862.6274953626623</v>
      </c>
      <c r="AY103" s="139">
        <v>1922.4798083186813</v>
      </c>
      <c r="AZ103" s="139">
        <v>2015.4949743636744</v>
      </c>
      <c r="BA103" s="139">
        <v>2156.1549344310361</v>
      </c>
    </row>
    <row r="104" spans="1:53" s="139" customFormat="1" outlineLevel="1" x14ac:dyDescent="0.2">
      <c r="A104" s="96"/>
      <c r="B104" s="96"/>
      <c r="C104" s="96"/>
      <c r="D104" s="137"/>
      <c r="E104" s="137"/>
      <c r="F104" s="140" t="s">
        <v>445</v>
      </c>
      <c r="G104" s="140" t="s">
        <v>506</v>
      </c>
      <c r="H104" s="139">
        <v>141.18371800000003</v>
      </c>
      <c r="I104" s="139">
        <v>133.36320799999999</v>
      </c>
      <c r="J104" s="139">
        <v>136.61004</v>
      </c>
      <c r="K104" s="139">
        <v>131.27054999999999</v>
      </c>
      <c r="L104" s="139">
        <v>132.48695000000004</v>
      </c>
      <c r="M104" s="139">
        <v>136.50739999999999</v>
      </c>
      <c r="N104" s="139">
        <v>163.54926</v>
      </c>
      <c r="O104" s="139">
        <v>203.62244999999996</v>
      </c>
      <c r="P104" s="139">
        <v>229.20555999999996</v>
      </c>
      <c r="Q104" s="139">
        <v>245.67620000000002</v>
      </c>
      <c r="R104" s="139">
        <v>291.67328000000003</v>
      </c>
      <c r="S104" s="139">
        <v>292.9846954925008</v>
      </c>
      <c r="T104" s="139">
        <v>302.25385796249998</v>
      </c>
      <c r="U104" s="139">
        <v>255.22517124666589</v>
      </c>
      <c r="V104" s="139">
        <v>282.5129864475</v>
      </c>
      <c r="W104" s="139">
        <v>335.59910485166751</v>
      </c>
      <c r="X104" s="139">
        <v>338.12180789999911</v>
      </c>
      <c r="Y104" s="139">
        <v>330.10026230999995</v>
      </c>
      <c r="Z104" s="139">
        <v>354.27600647999998</v>
      </c>
      <c r="AA104" s="139">
        <v>352.35738173425</v>
      </c>
      <c r="AB104" s="139">
        <v>373.3551031275</v>
      </c>
      <c r="AC104" s="139">
        <v>368.51559878774992</v>
      </c>
      <c r="AD104" s="139">
        <v>383.90946907483317</v>
      </c>
      <c r="AE104" s="139">
        <v>456.27161780350127</v>
      </c>
      <c r="AF104" s="139">
        <v>536.9229379733348</v>
      </c>
      <c r="AG104" s="139">
        <v>590.83010381208487</v>
      </c>
      <c r="AH104" s="139">
        <v>654.87346308125177</v>
      </c>
      <c r="AI104" s="139">
        <v>761.10112986366858</v>
      </c>
      <c r="AJ104" s="139">
        <v>856.34918774125208</v>
      </c>
      <c r="AK104" s="139">
        <v>691.33400852800003</v>
      </c>
      <c r="AL104" s="139">
        <v>740.95904849599822</v>
      </c>
      <c r="AM104" s="139">
        <v>869.0535696875022</v>
      </c>
      <c r="AN104" s="139">
        <v>819.28351257733107</v>
      </c>
      <c r="AO104" s="139">
        <v>855.89690797216872</v>
      </c>
      <c r="AP104" s="139">
        <v>881.40301337183109</v>
      </c>
      <c r="AQ104" s="139">
        <v>759.86243713200236</v>
      </c>
      <c r="AR104" s="139">
        <v>762.22994838791431</v>
      </c>
      <c r="AS104" s="139">
        <v>831.56410811249998</v>
      </c>
      <c r="AT104" s="139">
        <v>914.70962251666413</v>
      </c>
      <c r="AU104" s="139">
        <v>889.61808224158074</v>
      </c>
      <c r="AV104" s="139">
        <v>784.06746719099783</v>
      </c>
      <c r="AW104" s="139">
        <v>954.47843725195503</v>
      </c>
      <c r="AX104" s="139">
        <v>999.20155267397422</v>
      </c>
      <c r="AY104" s="139">
        <v>1033.7477187807615</v>
      </c>
      <c r="AZ104" s="139">
        <v>1080.1476563112619</v>
      </c>
      <c r="BA104" s="139">
        <v>1157.7669757076637</v>
      </c>
    </row>
    <row r="105" spans="1:53" s="139" customFormat="1" outlineLevel="1" x14ac:dyDescent="0.2">
      <c r="A105" s="96"/>
      <c r="B105" s="96"/>
      <c r="C105" s="96"/>
      <c r="D105" s="137"/>
      <c r="E105" s="137"/>
      <c r="F105" s="140" t="s">
        <v>446</v>
      </c>
      <c r="G105" s="140" t="s">
        <v>507</v>
      </c>
      <c r="H105" s="139">
        <v>67.962869000000012</v>
      </c>
      <c r="I105" s="139">
        <v>67.397985599999984</v>
      </c>
      <c r="J105" s="139">
        <v>65.957920000000001</v>
      </c>
      <c r="K105" s="139">
        <v>62.210999999999999</v>
      </c>
      <c r="L105" s="139">
        <v>67.988980000000012</v>
      </c>
      <c r="M105" s="139">
        <v>73.852999999999994</v>
      </c>
      <c r="N105" s="139">
        <v>85.82938</v>
      </c>
      <c r="O105" s="139">
        <v>109.96529999999998</v>
      </c>
      <c r="P105" s="139">
        <v>125.45641999999999</v>
      </c>
      <c r="Q105" s="139">
        <v>136.18989999999999</v>
      </c>
      <c r="R105" s="139">
        <v>170.43146000000002</v>
      </c>
      <c r="S105" s="139">
        <v>169.37043805250045</v>
      </c>
      <c r="T105" s="139">
        <v>192.01770238749998</v>
      </c>
      <c r="U105" s="139">
        <v>177.77034502999948</v>
      </c>
      <c r="V105" s="139">
        <v>205.25633158499997</v>
      </c>
      <c r="W105" s="139">
        <v>273.39816129166735</v>
      </c>
      <c r="X105" s="139">
        <v>254.37272291666599</v>
      </c>
      <c r="Y105" s="139">
        <v>253.31302798999999</v>
      </c>
      <c r="Z105" s="139">
        <v>267.78657862</v>
      </c>
      <c r="AA105" s="139">
        <v>267.33491949824997</v>
      </c>
      <c r="AB105" s="139">
        <v>285.28024112899999</v>
      </c>
      <c r="AC105" s="139">
        <v>284.78350815599998</v>
      </c>
      <c r="AD105" s="139">
        <v>302.2393896961666</v>
      </c>
      <c r="AE105" s="139">
        <v>360.44334845450101</v>
      </c>
      <c r="AF105" s="139">
        <v>420.82255333533448</v>
      </c>
      <c r="AG105" s="139">
        <v>459.95290887583451</v>
      </c>
      <c r="AH105" s="139">
        <v>528.94152277833484</v>
      </c>
      <c r="AI105" s="139">
        <v>612.57587430433489</v>
      </c>
      <c r="AJ105" s="139">
        <v>663.60131873758485</v>
      </c>
      <c r="AK105" s="139">
        <v>505.16414509999998</v>
      </c>
      <c r="AL105" s="139">
        <v>573.24365196666531</v>
      </c>
      <c r="AM105" s="139">
        <v>649.85500393125164</v>
      </c>
      <c r="AN105" s="139">
        <v>569.76738371233182</v>
      </c>
      <c r="AO105" s="139">
        <v>562.41971114875139</v>
      </c>
      <c r="AP105" s="139">
        <v>566.80339992191523</v>
      </c>
      <c r="AQ105" s="139">
        <v>489.59880266316816</v>
      </c>
      <c r="AR105" s="139">
        <v>488.80407131483184</v>
      </c>
      <c r="AS105" s="139">
        <v>549.25251737250005</v>
      </c>
      <c r="AT105" s="139">
        <v>605.38370379916489</v>
      </c>
      <c r="AU105" s="139">
        <v>570.25832696116504</v>
      </c>
      <c r="AV105" s="139">
        <v>484.21164342833197</v>
      </c>
      <c r="AW105" s="139">
        <v>642.51829691611692</v>
      </c>
      <c r="AX105" s="139">
        <v>695.69170546096564</v>
      </c>
      <c r="AY105" s="139">
        <v>717.45204943601834</v>
      </c>
      <c r="AZ105" s="139">
        <v>735.00353702033647</v>
      </c>
      <c r="BA105" s="139">
        <v>766.56741913943915</v>
      </c>
    </row>
    <row r="106" spans="1:53" s="139" customFormat="1" outlineLevel="1" x14ac:dyDescent="0.2">
      <c r="A106" s="96"/>
      <c r="B106" s="96"/>
      <c r="C106" s="96"/>
      <c r="D106" s="137"/>
      <c r="E106" s="137"/>
      <c r="F106" s="140" t="s">
        <v>447</v>
      </c>
      <c r="G106" s="140" t="s">
        <v>508</v>
      </c>
      <c r="H106" s="139">
        <v>137.3641107</v>
      </c>
      <c r="I106" s="139">
        <v>125.84552137500022</v>
      </c>
      <c r="J106" s="139">
        <v>121.85093375</v>
      </c>
      <c r="K106" s="139">
        <v>120.74920279999974</v>
      </c>
      <c r="L106" s="139">
        <v>126.98567866666697</v>
      </c>
      <c r="M106" s="139">
        <v>131.40668038333368</v>
      </c>
      <c r="N106" s="139">
        <v>152.25523131666702</v>
      </c>
      <c r="O106" s="139">
        <v>188.58535001666706</v>
      </c>
      <c r="P106" s="139">
        <v>229.01496420000001</v>
      </c>
      <c r="Q106" s="139">
        <v>241.08804391666715</v>
      </c>
      <c r="R106" s="139">
        <v>273.31408854166614</v>
      </c>
      <c r="S106" s="139">
        <v>260.7829543250005</v>
      </c>
      <c r="T106" s="139">
        <v>277.64762567500003</v>
      </c>
      <c r="U106" s="139">
        <v>265.26479310000002</v>
      </c>
      <c r="V106" s="139">
        <v>295.09026635000066</v>
      </c>
      <c r="W106" s="139">
        <v>339.21946021666594</v>
      </c>
      <c r="X106" s="139">
        <v>368.11365036666746</v>
      </c>
      <c r="Y106" s="139">
        <v>391.5602699250008</v>
      </c>
      <c r="Z106" s="139">
        <v>410.26275483333416</v>
      </c>
      <c r="AA106" s="139">
        <v>426.75174237500005</v>
      </c>
      <c r="AB106" s="139">
        <v>448.21865479999997</v>
      </c>
      <c r="AC106" s="139">
        <v>450.32523574999999</v>
      </c>
      <c r="AD106" s="139">
        <v>480.22863840000002</v>
      </c>
      <c r="AE106" s="139">
        <v>537.2747695583322</v>
      </c>
      <c r="AF106" s="139">
        <v>636.40169520833217</v>
      </c>
      <c r="AG106" s="139">
        <v>697.09944962500128</v>
      </c>
      <c r="AH106" s="139">
        <v>796.89174506666518</v>
      </c>
      <c r="AI106" s="139">
        <v>848.11111490000008</v>
      </c>
      <c r="AJ106" s="139">
        <v>860.38916728333174</v>
      </c>
      <c r="AK106" s="139">
        <v>678.70154088333481</v>
      </c>
      <c r="AL106" s="139">
        <v>749.79148943333507</v>
      </c>
      <c r="AM106" s="139">
        <v>843.09524672499992</v>
      </c>
      <c r="AN106" s="139">
        <v>847.48757384999988</v>
      </c>
      <c r="AO106" s="139">
        <v>871.24654100000009</v>
      </c>
      <c r="AP106" s="139">
        <v>913.11531345833134</v>
      </c>
      <c r="AQ106" s="139">
        <v>843.19247395000002</v>
      </c>
      <c r="AR106" s="139">
        <v>812.089202925</v>
      </c>
      <c r="AS106" s="139">
        <v>841.50168654999993</v>
      </c>
      <c r="AT106" s="139">
        <v>917.75489306666896</v>
      </c>
      <c r="AU106" s="139">
        <v>915.53892126666437</v>
      </c>
      <c r="AV106" s="139">
        <v>751.67387558333519</v>
      </c>
      <c r="AW106" s="139">
        <v>956.33582005791538</v>
      </c>
      <c r="AX106" s="139">
        <v>1070.3060781479342</v>
      </c>
      <c r="AY106" s="139">
        <v>1123.6341265853134</v>
      </c>
      <c r="AZ106" s="139">
        <v>1168.445517276496</v>
      </c>
      <c r="BA106" s="139">
        <v>1231.1385871517921</v>
      </c>
    </row>
    <row r="107" spans="1:53" s="42" customFormat="1" x14ac:dyDescent="0.2">
      <c r="A107" s="37" t="s">
        <v>442</v>
      </c>
      <c r="B107" s="37" t="s">
        <v>1712</v>
      </c>
      <c r="C107" s="37" t="s">
        <v>1463</v>
      </c>
      <c r="D107" s="38" t="s">
        <v>374</v>
      </c>
      <c r="E107" s="38" t="s">
        <v>1546</v>
      </c>
      <c r="F107" s="22" t="s">
        <v>1713</v>
      </c>
      <c r="G107" s="22" t="s">
        <v>1122</v>
      </c>
      <c r="H107" s="156">
        <f>EIUSum(H103:H106,H$991:H$994)</f>
        <v>626.40771770000003</v>
      </c>
      <c r="I107" s="156">
        <f t="shared" ref="I107:BA107" si="67">EIUSum(I103:I106,I$991:I$994)</f>
        <v>570.42233097500014</v>
      </c>
      <c r="J107" s="156">
        <f t="shared" si="67"/>
        <v>541.60649375000003</v>
      </c>
      <c r="K107" s="156">
        <f t="shared" si="67"/>
        <v>517.69365279999965</v>
      </c>
      <c r="L107" s="156">
        <f t="shared" si="67"/>
        <v>528.10580866666703</v>
      </c>
      <c r="M107" s="156">
        <f t="shared" si="67"/>
        <v>548.25908038333364</v>
      </c>
      <c r="N107" s="156">
        <f t="shared" si="67"/>
        <v>644.38967131666709</v>
      </c>
      <c r="O107" s="156">
        <f t="shared" si="67"/>
        <v>785.07310001666701</v>
      </c>
      <c r="P107" s="156">
        <f t="shared" si="67"/>
        <v>894.14674419999994</v>
      </c>
      <c r="Q107" s="156">
        <f t="shared" si="67"/>
        <v>954.91214391666711</v>
      </c>
      <c r="R107" s="156">
        <f t="shared" si="67"/>
        <v>1158.4685285416663</v>
      </c>
      <c r="S107" s="156">
        <f t="shared" si="67"/>
        <v>1200.6919397250031</v>
      </c>
      <c r="T107" s="156">
        <f t="shared" si="67"/>
        <v>1271.85858175</v>
      </c>
      <c r="U107" s="156">
        <f t="shared" si="67"/>
        <v>1113.1726766399975</v>
      </c>
      <c r="V107" s="156">
        <f t="shared" si="67"/>
        <v>1237.3635571400007</v>
      </c>
      <c r="W107" s="156">
        <f t="shared" si="67"/>
        <v>1483.3981243066687</v>
      </c>
      <c r="X107" s="156">
        <f t="shared" si="67"/>
        <v>1501.6772116499978</v>
      </c>
      <c r="Y107" s="156">
        <f t="shared" si="67"/>
        <v>1516.5143506000006</v>
      </c>
      <c r="Z107" s="156">
        <f t="shared" si="67"/>
        <v>1599.5145169933342</v>
      </c>
      <c r="AA107" s="156">
        <f t="shared" si="67"/>
        <v>1623.9889043717501</v>
      </c>
      <c r="AB107" s="156">
        <f t="shared" si="67"/>
        <v>1704.6915664745</v>
      </c>
      <c r="AC107" s="156">
        <f t="shared" si="67"/>
        <v>1693.3673455459998</v>
      </c>
      <c r="AD107" s="156">
        <f t="shared" si="67"/>
        <v>1756.9935667502496</v>
      </c>
      <c r="AE107" s="156">
        <f t="shared" si="67"/>
        <v>2082.3515307970033</v>
      </c>
      <c r="AF107" s="156">
        <f t="shared" si="67"/>
        <v>2447.707198047337</v>
      </c>
      <c r="AG107" s="156">
        <f t="shared" si="67"/>
        <v>2680.9642543125065</v>
      </c>
      <c r="AH107" s="156">
        <f t="shared" si="67"/>
        <v>3059.5104179900045</v>
      </c>
      <c r="AI107" s="156">
        <f t="shared" si="67"/>
        <v>3477.4366002600063</v>
      </c>
      <c r="AJ107" s="156">
        <f t="shared" si="67"/>
        <v>3790.7941317592549</v>
      </c>
      <c r="AK107" s="156">
        <f t="shared" si="67"/>
        <v>3001.113497991335</v>
      </c>
      <c r="AL107" s="156">
        <f t="shared" si="67"/>
        <v>3328.0120323746623</v>
      </c>
      <c r="AM107" s="156">
        <f t="shared" si="67"/>
        <v>3862.8076331520911</v>
      </c>
      <c r="AN107" s="156">
        <f t="shared" si="67"/>
        <v>3657.5764380849928</v>
      </c>
      <c r="AO107" s="156">
        <f t="shared" si="67"/>
        <v>3774.2507903649239</v>
      </c>
      <c r="AP107" s="156">
        <f t="shared" si="67"/>
        <v>3881.5408044178239</v>
      </c>
      <c r="AQ107" s="156">
        <f t="shared" si="67"/>
        <v>3410.4256980506748</v>
      </c>
      <c r="AR107" s="156">
        <f t="shared" si="67"/>
        <v>3401.3814770439922</v>
      </c>
      <c r="AS107" s="156">
        <f t="shared" si="67"/>
        <v>3704.5377303249998</v>
      </c>
      <c r="AT107" s="156">
        <f t="shared" si="67"/>
        <v>4077.0322016280766</v>
      </c>
      <c r="AU107" s="156">
        <f t="shared" si="67"/>
        <v>3966.7012059091558</v>
      </c>
      <c r="AV107" s="156">
        <f t="shared" si="67"/>
        <v>3460.0691960578279</v>
      </c>
      <c r="AW107" s="160">
        <f t="shared" si="67"/>
        <v>4337.9476679629188</v>
      </c>
      <c r="AX107" s="160">
        <f t="shared" si="67"/>
        <v>4627.8268316455369</v>
      </c>
      <c r="AY107" s="160">
        <f t="shared" si="67"/>
        <v>4797.3137031207743</v>
      </c>
      <c r="AZ107" s="160">
        <f t="shared" si="67"/>
        <v>4999.0916849717687</v>
      </c>
      <c r="BA107" s="160">
        <f t="shared" si="67"/>
        <v>5311.6279164299312</v>
      </c>
    </row>
    <row r="108" spans="1:53" s="42" customFormat="1" x14ac:dyDescent="0.2">
      <c r="A108" s="37" t="s">
        <v>442</v>
      </c>
      <c r="B108" s="37" t="s">
        <v>1714</v>
      </c>
      <c r="C108" s="37"/>
      <c r="D108" s="38" t="s">
        <v>374</v>
      </c>
      <c r="E108" s="38" t="s">
        <v>1546</v>
      </c>
      <c r="F108" s="90" t="s">
        <v>1715</v>
      </c>
      <c r="G108" s="22" t="s">
        <v>1123</v>
      </c>
      <c r="H108" s="27" t="str">
        <f>IF(AND(ISNUMBER(H82),ISNUMBER(H87),ISNUMBER(H92),ISNUMBER(H97)),H82+H87+H92+H97,"–")</f>
        <v>–</v>
      </c>
      <c r="I108" s="27" t="str">
        <f t="shared" ref="I108:BA108" si="68">IF(AND(ISNUMBER(I82),ISNUMBER(I87),ISNUMBER(I92),ISNUMBER(I97)),I82+I87+I92+I97,"–")</f>
        <v>–</v>
      </c>
      <c r="J108" s="27" t="str">
        <f t="shared" si="68"/>
        <v>–</v>
      </c>
      <c r="K108" s="27" t="str">
        <f t="shared" si="68"/>
        <v>–</v>
      </c>
      <c r="L108" s="27" t="str">
        <f t="shared" si="68"/>
        <v>–</v>
      </c>
      <c r="M108" s="27" t="str">
        <f t="shared" si="68"/>
        <v>–</v>
      </c>
      <c r="N108" s="27">
        <f t="shared" si="68"/>
        <v>2952.7514326409655</v>
      </c>
      <c r="O108" s="27">
        <f t="shared" si="68"/>
        <v>3659.4137918388014</v>
      </c>
      <c r="P108" s="27">
        <f t="shared" si="68"/>
        <v>4147.4987550303522</v>
      </c>
      <c r="Q108" s="27">
        <f t="shared" si="68"/>
        <v>4190.2848086377198</v>
      </c>
      <c r="R108" s="27">
        <f t="shared" si="68"/>
        <v>5122.5947710266873</v>
      </c>
      <c r="S108" s="27">
        <f t="shared" si="68"/>
        <v>5583.7040754973013</v>
      </c>
      <c r="T108" s="27">
        <f t="shared" si="68"/>
        <v>6059.3354834523343</v>
      </c>
      <c r="U108" s="27">
        <f t="shared" si="68"/>
        <v>5507.547299356821</v>
      </c>
      <c r="V108" s="27">
        <f t="shared" si="68"/>
        <v>5843.9410698425208</v>
      </c>
      <c r="W108" s="27">
        <f t="shared" si="68"/>
        <v>6622.5654806616767</v>
      </c>
      <c r="X108" s="27">
        <f t="shared" si="68"/>
        <v>6664.9192299166561</v>
      </c>
      <c r="Y108" s="27">
        <f t="shared" si="68"/>
        <v>6370.3970690500018</v>
      </c>
      <c r="Z108" s="27">
        <f t="shared" si="68"/>
        <v>6600.0607917716698</v>
      </c>
      <c r="AA108" s="27">
        <f>IF(AND(ISNUMBER(AA82),ISNUMBER(AA87),ISNUMBER(AA92),ISNUMBER(AA97)),AA82+AA87+AA92+AA97,"–")</f>
        <v>6572.9931921749994</v>
      </c>
      <c r="AB108" s="27">
        <f>IF(AND(ISNUMBER(AB82),ISNUMBER(AB87),ISNUMBER(AB92),ISNUMBER(AB97)),AB82+AB87+AB92+AB97,"–")</f>
        <v>6123.8003215635008</v>
      </c>
      <c r="AC108" s="27">
        <f>IF(AND(ISNUMBER(AC82),ISNUMBER(AC87),ISNUMBER(AC92),ISNUMBER(AC97)),AC82+AC87+AC92+AC97,"–")</f>
        <v>6101.2935145729998</v>
      </c>
      <c r="AD108" s="27">
        <f>IF(AND(ISNUMBER(AD82),ISNUMBER(AD87),ISNUMBER(AD92),ISNUMBER(AD97)),AD82+AD87+AD92+AD97,"–")</f>
        <v>6559.1314987894984</v>
      </c>
      <c r="AE108" s="27">
        <f t="shared" si="68"/>
        <v>7898.6288353603459</v>
      </c>
      <c r="AF108" s="27">
        <f t="shared" si="68"/>
        <v>9021.726491498348</v>
      </c>
      <c r="AG108" s="27">
        <f t="shared" si="68"/>
        <v>9348.2788517566878</v>
      </c>
      <c r="AH108" s="27">
        <f t="shared" si="68"/>
        <v>9895.9330861745966</v>
      </c>
      <c r="AI108" s="27">
        <f t="shared" si="68"/>
        <v>11254.572806962353</v>
      </c>
      <c r="AJ108" s="27">
        <f t="shared" si="68"/>
        <v>11910.132045552014</v>
      </c>
      <c r="AK108" s="27">
        <f t="shared" si="68"/>
        <v>10625.630578766672</v>
      </c>
      <c r="AL108" s="27">
        <f t="shared" si="68"/>
        <v>10604.795611697318</v>
      </c>
      <c r="AM108" s="27">
        <f t="shared" si="68"/>
        <v>11494.413259110439</v>
      </c>
      <c r="AN108" s="27">
        <f t="shared" si="68"/>
        <v>10845.329715387645</v>
      </c>
      <c r="AO108" s="27">
        <f t="shared" si="68"/>
        <v>11277.496823421519</v>
      </c>
      <c r="AP108" s="27">
        <f t="shared" si="68"/>
        <v>11744.761157426805</v>
      </c>
      <c r="AQ108" s="27">
        <f t="shared" si="68"/>
        <v>10311.294867127355</v>
      </c>
      <c r="AR108" s="27">
        <f t="shared" si="68"/>
        <v>10262.400995336478</v>
      </c>
      <c r="AS108" s="27">
        <f t="shared" si="68"/>
        <v>10662.052942585002</v>
      </c>
      <c r="AT108" s="27">
        <f t="shared" si="68"/>
        <v>11482.280876427316</v>
      </c>
      <c r="AU108" s="27">
        <f t="shared" si="68"/>
        <v>11209.863804425551</v>
      </c>
      <c r="AV108" s="27">
        <f t="shared" si="68"/>
        <v>10802.575502197653</v>
      </c>
      <c r="AW108" s="28">
        <f t="shared" si="68"/>
        <v>12196.463526180471</v>
      </c>
      <c r="AX108" s="28">
        <f t="shared" si="68"/>
        <v>12857.019031971618</v>
      </c>
      <c r="AY108" s="28">
        <f t="shared" si="68"/>
        <v>13180.412238228277</v>
      </c>
      <c r="AZ108" s="28">
        <f t="shared" si="68"/>
        <v>13884.488449641092</v>
      </c>
      <c r="BA108" s="28">
        <f t="shared" si="68"/>
        <v>14725.933893351143</v>
      </c>
    </row>
    <row r="109" spans="1:53" s="42" customFormat="1" x14ac:dyDescent="0.2">
      <c r="A109" s="37"/>
      <c r="B109" s="37"/>
      <c r="C109" s="37"/>
      <c r="D109" s="38"/>
      <c r="E109" s="38"/>
      <c r="F109" s="44" t="s">
        <v>1716</v>
      </c>
      <c r="G109" s="18"/>
      <c r="H109" s="27"/>
      <c r="I109" s="27"/>
      <c r="J109" s="27"/>
      <c r="K109" s="27"/>
      <c r="L109" s="27"/>
      <c r="M109" s="27"/>
      <c r="N109" s="27"/>
      <c r="O109" s="27"/>
      <c r="P109" s="27"/>
      <c r="Q109" s="27"/>
      <c r="R109" s="27"/>
      <c r="S109" s="27"/>
      <c r="T109" s="27"/>
      <c r="U109" s="27"/>
      <c r="V109" s="27"/>
      <c r="W109" s="27"/>
      <c r="X109" s="27"/>
      <c r="Y109" s="27"/>
      <c r="Z109" s="27"/>
      <c r="AA109" s="27"/>
      <c r="AB109" s="27"/>
      <c r="AC109" s="27"/>
      <c r="AD109" s="27"/>
      <c r="AE109" s="27"/>
      <c r="AF109" s="27"/>
      <c r="AG109" s="27"/>
      <c r="AH109" s="27"/>
      <c r="AI109" s="28"/>
      <c r="AJ109" s="28"/>
      <c r="AK109" s="28"/>
      <c r="AL109" s="28"/>
      <c r="AM109" s="28"/>
      <c r="AN109" s="28"/>
      <c r="AO109" s="28"/>
      <c r="AP109" s="28"/>
      <c r="AQ109" s="28"/>
      <c r="AR109" s="28"/>
      <c r="AS109" s="28"/>
      <c r="AT109" s="28"/>
      <c r="AU109" s="28"/>
      <c r="AV109" s="28"/>
      <c r="AW109" s="28"/>
      <c r="AX109" s="28"/>
      <c r="AY109" s="28"/>
      <c r="AZ109" s="28"/>
      <c r="BA109" s="28"/>
    </row>
    <row r="110" spans="1:53" s="42" customFormat="1" x14ac:dyDescent="0.2">
      <c r="A110" s="37" t="s">
        <v>442</v>
      </c>
      <c r="B110" s="37" t="s">
        <v>1717</v>
      </c>
      <c r="C110" s="37"/>
      <c r="D110" s="38"/>
      <c r="E110" s="38"/>
      <c r="F110" s="39" t="s">
        <v>1718</v>
      </c>
      <c r="G110" s="12" t="s">
        <v>1124</v>
      </c>
      <c r="H110" s="46">
        <f t="shared" ref="H110:BA110" si="69">IF(AND(ISNUMBER(H82),ISNUMBER(H$77)),H82/H$77*100,"–")</f>
        <v>57.03656282213214</v>
      </c>
      <c r="I110" s="46">
        <f t="shared" si="69"/>
        <v>57.886899382999047</v>
      </c>
      <c r="J110" s="46">
        <f t="shared" si="69"/>
        <v>57.991700802672355</v>
      </c>
      <c r="K110" s="46">
        <f t="shared" si="69"/>
        <v>57.915972443573771</v>
      </c>
      <c r="L110" s="46">
        <f t="shared" si="69"/>
        <v>57.98417829086322</v>
      </c>
      <c r="M110" s="46">
        <f t="shared" si="69"/>
        <v>57.777462503869636</v>
      </c>
      <c r="N110" s="46">
        <f t="shared" si="69"/>
        <v>57.36660387273492</v>
      </c>
      <c r="O110" s="46">
        <f t="shared" si="69"/>
        <v>57.550607720149038</v>
      </c>
      <c r="P110" s="46">
        <f t="shared" si="69"/>
        <v>57.261981823501962</v>
      </c>
      <c r="Q110" s="46">
        <f t="shared" si="69"/>
        <v>57.245032837849038</v>
      </c>
      <c r="R110" s="46">
        <f t="shared" si="69"/>
        <v>56.621478575793219</v>
      </c>
      <c r="S110" s="46">
        <f t="shared" si="69"/>
        <v>57.626998973155487</v>
      </c>
      <c r="T110" s="46">
        <f t="shared" si="69"/>
        <v>57.959453729339103</v>
      </c>
      <c r="U110" s="46">
        <f t="shared" si="69"/>
        <v>58.327387841852385</v>
      </c>
      <c r="V110" s="46">
        <f t="shared" si="69"/>
        <v>58.094790854383952</v>
      </c>
      <c r="W110" s="46">
        <f t="shared" si="69"/>
        <v>57.781792067365537</v>
      </c>
      <c r="X110" s="46">
        <f t="shared" si="69"/>
        <v>58.127754781357545</v>
      </c>
      <c r="Y110" s="46">
        <f t="shared" si="69"/>
        <v>58.546470088609979</v>
      </c>
      <c r="Z110" s="46">
        <f t="shared" si="69"/>
        <v>58.677034414211789</v>
      </c>
      <c r="AA110" s="46">
        <f t="shared" si="69"/>
        <v>59.121282040886925</v>
      </c>
      <c r="AB110" s="46">
        <f t="shared" si="69"/>
        <v>59.3010255389555</v>
      </c>
      <c r="AC110" s="46">
        <f t="shared" si="69"/>
        <v>59.191088536796535</v>
      </c>
      <c r="AD110" s="46">
        <f t="shared" si="69"/>
        <v>58.776434736832961</v>
      </c>
      <c r="AE110" s="46">
        <f t="shared" si="69"/>
        <v>58.828877746542275</v>
      </c>
      <c r="AF110" s="46">
        <f t="shared" si="69"/>
        <v>58.735547343438853</v>
      </c>
      <c r="AG110" s="46">
        <f t="shared" si="69"/>
        <v>58.856539811690801</v>
      </c>
      <c r="AH110" s="46">
        <f t="shared" si="69"/>
        <v>58.367255607593037</v>
      </c>
      <c r="AI110" s="46">
        <f t="shared" si="69"/>
        <v>57.69427733712881</v>
      </c>
      <c r="AJ110" s="46">
        <f t="shared" si="69"/>
        <v>57.79353849534332</v>
      </c>
      <c r="AK110" s="46">
        <f t="shared" si="69"/>
        <v>58.824497381206655</v>
      </c>
      <c r="AL110" s="46">
        <f t="shared" si="69"/>
        <v>58.418388307150025</v>
      </c>
      <c r="AM110" s="46">
        <f t="shared" si="69"/>
        <v>58.12731307888717</v>
      </c>
      <c r="AN110" s="46">
        <f t="shared" si="69"/>
        <v>58.395683110733756</v>
      </c>
      <c r="AO110" s="46">
        <f t="shared" si="69"/>
        <v>58.238173852622467</v>
      </c>
      <c r="AP110" s="46">
        <f t="shared" si="69"/>
        <v>57.70538604510751</v>
      </c>
      <c r="AQ110" s="46">
        <f t="shared" si="69"/>
        <v>57.73914436092921</v>
      </c>
      <c r="AR110" s="46">
        <f t="shared" si="69"/>
        <v>57.512780186073378</v>
      </c>
      <c r="AS110" s="46">
        <f t="shared" si="69"/>
        <v>57.042643573617582</v>
      </c>
      <c r="AT110" s="46">
        <f t="shared" si="69"/>
        <v>57.021147461445118</v>
      </c>
      <c r="AU110" s="46">
        <f t="shared" si="69"/>
        <v>56.751975474318741</v>
      </c>
      <c r="AV110" s="46">
        <f t="shared" si="69"/>
        <v>55.069423503782431</v>
      </c>
      <c r="AW110" s="47">
        <f t="shared" si="69"/>
        <v>54.539053076308818</v>
      </c>
      <c r="AX110" s="47">
        <f t="shared" si="69"/>
        <v>54.138243820239829</v>
      </c>
      <c r="AY110" s="47">
        <f t="shared" si="69"/>
        <v>53.828129564266469</v>
      </c>
      <c r="AZ110" s="47">
        <f t="shared" si="69"/>
        <v>53.599133034566158</v>
      </c>
      <c r="BA110" s="47">
        <f t="shared" si="69"/>
        <v>53.422040447834561</v>
      </c>
    </row>
    <row r="111" spans="1:53" s="42" customFormat="1" x14ac:dyDescent="0.2">
      <c r="A111" s="37" t="s">
        <v>442</v>
      </c>
      <c r="B111" s="37" t="s">
        <v>1719</v>
      </c>
      <c r="C111" s="37"/>
      <c r="D111" s="38"/>
      <c r="E111" s="38"/>
      <c r="F111" s="39" t="s">
        <v>1720</v>
      </c>
      <c r="G111" s="12" t="s">
        <v>1125</v>
      </c>
      <c r="H111" s="46">
        <f t="shared" ref="H111:BA111" si="70">IF(AND(ISNUMBER(H87),ISNUMBER(H$77)),H87/H$77*100,"–")</f>
        <v>19.438943127309514</v>
      </c>
      <c r="I111" s="46">
        <f t="shared" si="70"/>
        <v>19.978676155869199</v>
      </c>
      <c r="J111" s="46">
        <f t="shared" si="70"/>
        <v>19.936097483971103</v>
      </c>
      <c r="K111" s="46">
        <f t="shared" si="70"/>
        <v>19.877119404385191</v>
      </c>
      <c r="L111" s="46">
        <f t="shared" si="70"/>
        <v>19.779456962323657</v>
      </c>
      <c r="M111" s="46">
        <f t="shared" si="70"/>
        <v>19.511916229179267</v>
      </c>
      <c r="N111" s="46">
        <f t="shared" si="70"/>
        <v>19.40356637923302</v>
      </c>
      <c r="O111" s="46">
        <f t="shared" si="70"/>
        <v>19.446673527341524</v>
      </c>
      <c r="P111" s="46">
        <f t="shared" si="70"/>
        <v>19.138496564867413</v>
      </c>
      <c r="Q111" s="46">
        <f t="shared" si="70"/>
        <v>18.602752958539064</v>
      </c>
      <c r="R111" s="46">
        <f t="shared" si="70"/>
        <v>18.727307171046682</v>
      </c>
      <c r="S111" s="46">
        <f t="shared" si="70"/>
        <v>19.29837264165047</v>
      </c>
      <c r="T111" s="46">
        <f t="shared" si="70"/>
        <v>19.787719441798906</v>
      </c>
      <c r="U111" s="46">
        <f t="shared" si="70"/>
        <v>19.977088599269361</v>
      </c>
      <c r="V111" s="46">
        <f t="shared" si="70"/>
        <v>19.714347748695918</v>
      </c>
      <c r="W111" s="46">
        <f t="shared" si="70"/>
        <v>19.46847385970657</v>
      </c>
      <c r="X111" s="46">
        <f t="shared" si="70"/>
        <v>19.553051605107715</v>
      </c>
      <c r="Y111" s="46">
        <f t="shared" si="70"/>
        <v>19.17117712857646</v>
      </c>
      <c r="Z111" s="46">
        <f t="shared" si="70"/>
        <v>18.876866160748239</v>
      </c>
      <c r="AA111" s="46">
        <f t="shared" si="70"/>
        <v>19.0398168226181</v>
      </c>
      <c r="AB111" s="46">
        <f t="shared" si="70"/>
        <v>18.920945874803312</v>
      </c>
      <c r="AC111" s="46">
        <f t="shared" si="70"/>
        <v>19.158013059951983</v>
      </c>
      <c r="AD111" s="46">
        <f t="shared" si="70"/>
        <v>19.621362472175729</v>
      </c>
      <c r="AE111" s="46">
        <f t="shared" si="70"/>
        <v>20.029365143574914</v>
      </c>
      <c r="AF111" s="46">
        <f t="shared" si="70"/>
        <v>20.092471259894147</v>
      </c>
      <c r="AG111" s="46">
        <f t="shared" si="70"/>
        <v>20.223565253220297</v>
      </c>
      <c r="AH111" s="46">
        <f t="shared" si="70"/>
        <v>20.010095631830524</v>
      </c>
      <c r="AI111" s="46">
        <f t="shared" si="70"/>
        <v>19.656364194001767</v>
      </c>
      <c r="AJ111" s="46">
        <f t="shared" si="70"/>
        <v>20.127578526238363</v>
      </c>
      <c r="AK111" s="46">
        <f t="shared" si="70"/>
        <v>21.638991255535796</v>
      </c>
      <c r="AL111" s="46">
        <f t="shared" si="70"/>
        <v>21.364867288169687</v>
      </c>
      <c r="AM111" s="46">
        <f t="shared" si="70"/>
        <v>20.833333004083684</v>
      </c>
      <c r="AN111" s="46">
        <f t="shared" si="70"/>
        <v>20.894804595067033</v>
      </c>
      <c r="AO111" s="46">
        <f t="shared" si="70"/>
        <v>20.88206094656805</v>
      </c>
      <c r="AP111" s="46">
        <f t="shared" si="70"/>
        <v>20.720732930563081</v>
      </c>
      <c r="AQ111" s="46">
        <f t="shared" si="70"/>
        <v>20.501764429303016</v>
      </c>
      <c r="AR111" s="46">
        <f t="shared" si="70"/>
        <v>20.466157870620183</v>
      </c>
      <c r="AS111" s="46">
        <f t="shared" si="70"/>
        <v>20.275325902829522</v>
      </c>
      <c r="AT111" s="46">
        <f t="shared" si="70"/>
        <v>20.196660778283213</v>
      </c>
      <c r="AU111" s="46">
        <f t="shared" si="70"/>
        <v>20.338947681855913</v>
      </c>
      <c r="AV111" s="46">
        <f t="shared" si="70"/>
        <v>22.901886284354685</v>
      </c>
      <c r="AW111" s="47">
        <f t="shared" si="70"/>
        <v>22.880248485284945</v>
      </c>
      <c r="AX111" s="47">
        <f t="shared" si="70"/>
        <v>22.286889255233159</v>
      </c>
      <c r="AY111" s="47">
        <f t="shared" si="70"/>
        <v>22.249344877816199</v>
      </c>
      <c r="AZ111" s="47">
        <f t="shared" si="70"/>
        <v>22.314830377481371</v>
      </c>
      <c r="BA111" s="47">
        <f t="shared" si="70"/>
        <v>22.380406985822614</v>
      </c>
    </row>
    <row r="112" spans="1:53" s="42" customFormat="1" x14ac:dyDescent="0.2">
      <c r="A112" s="37" t="s">
        <v>442</v>
      </c>
      <c r="B112" s="37" t="s">
        <v>1721</v>
      </c>
      <c r="C112" s="37"/>
      <c r="D112" s="38"/>
      <c r="E112" s="38"/>
      <c r="F112" s="44" t="s">
        <v>1722</v>
      </c>
      <c r="G112" s="12" t="s">
        <v>1130</v>
      </c>
      <c r="H112" s="46">
        <f t="shared" ref="H112:BA112" si="71">IF(AND(ISNUMBER(H92),ISNUMBER(H$77)),H92/H$77*100,"–")</f>
        <v>23.485746352095383</v>
      </c>
      <c r="I112" s="46">
        <f t="shared" si="71"/>
        <v>22.55609672796761</v>
      </c>
      <c r="J112" s="46">
        <f t="shared" si="71"/>
        <v>21.691929089881114</v>
      </c>
      <c r="K112" s="46">
        <f t="shared" si="71"/>
        <v>21.310836011193029</v>
      </c>
      <c r="L112" s="46">
        <f t="shared" si="71"/>
        <v>21.255751026406056</v>
      </c>
      <c r="M112" s="46">
        <f t="shared" si="71"/>
        <v>21.032471613119103</v>
      </c>
      <c r="N112" s="46">
        <f t="shared" si="71"/>
        <v>20.898938433115827</v>
      </c>
      <c r="O112" s="46">
        <f t="shared" si="71"/>
        <v>21.375001699354698</v>
      </c>
      <c r="P112" s="46">
        <f t="shared" si="71"/>
        <v>22.116553520928857</v>
      </c>
      <c r="Q112" s="46">
        <f t="shared" si="71"/>
        <v>22.840433571011427</v>
      </c>
      <c r="R112" s="46">
        <f t="shared" si="71"/>
        <v>22.981828648652488</v>
      </c>
      <c r="S112" s="46">
        <f t="shared" si="71"/>
        <v>23.101782986475399</v>
      </c>
      <c r="T112" s="46">
        <f t="shared" si="71"/>
        <v>22.49177436458233</v>
      </c>
      <c r="U112" s="46">
        <f t="shared" si="71"/>
        <v>21.185926244677322</v>
      </c>
      <c r="V112" s="46">
        <f t="shared" si="71"/>
        <v>21.03050591950603</v>
      </c>
      <c r="W112" s="46">
        <f t="shared" si="71"/>
        <v>20.813338952323281</v>
      </c>
      <c r="X112" s="46">
        <f t="shared" si="71"/>
        <v>20.612991421021537</v>
      </c>
      <c r="Y112" s="46">
        <f t="shared" si="71"/>
        <v>19.950710264544561</v>
      </c>
      <c r="Z112" s="46">
        <f t="shared" si="71"/>
        <v>20.21414240646665</v>
      </c>
      <c r="AA112" s="46">
        <f t="shared" si="71"/>
        <v>20.515205871090323</v>
      </c>
      <c r="AB112" s="46">
        <f t="shared" si="71"/>
        <v>20.896227454884116</v>
      </c>
      <c r="AC112" s="46">
        <f t="shared" si="71"/>
        <v>20.486516153407951</v>
      </c>
      <c r="AD112" s="46">
        <f t="shared" si="71"/>
        <v>19.925378932579331</v>
      </c>
      <c r="AE112" s="46">
        <f t="shared" si="71"/>
        <v>19.595263625708093</v>
      </c>
      <c r="AF112" s="46">
        <f t="shared" si="71"/>
        <v>19.460614010055263</v>
      </c>
      <c r="AG112" s="46">
        <f t="shared" si="71"/>
        <v>19.645844001499142</v>
      </c>
      <c r="AH112" s="46">
        <f t="shared" si="71"/>
        <v>20.172687705946483</v>
      </c>
      <c r="AI112" s="46">
        <f t="shared" si="71"/>
        <v>20.528950300493733</v>
      </c>
      <c r="AJ112" s="46">
        <f t="shared" si="71"/>
        <v>20.595920133759542</v>
      </c>
      <c r="AK112" s="46">
        <f t="shared" si="71"/>
        <v>19.411282812599421</v>
      </c>
      <c r="AL112" s="46">
        <f t="shared" si="71"/>
        <v>19.415540501895133</v>
      </c>
      <c r="AM112" s="46">
        <f t="shared" si="71"/>
        <v>19.633943564464051</v>
      </c>
      <c r="AN112" s="46">
        <f t="shared" si="71"/>
        <v>19.338632017942025</v>
      </c>
      <c r="AO112" s="46">
        <f t="shared" si="71"/>
        <v>18.980717875289997</v>
      </c>
      <c r="AP112" s="46">
        <f t="shared" si="71"/>
        <v>19.003590574439151</v>
      </c>
      <c r="AQ112" s="46">
        <f t="shared" si="71"/>
        <v>19.038183713706751</v>
      </c>
      <c r="AR112" s="46">
        <f t="shared" si="71"/>
        <v>19.41000010350432</v>
      </c>
      <c r="AS112" s="46">
        <f t="shared" si="71"/>
        <v>19.794622698298532</v>
      </c>
      <c r="AT112" s="46">
        <f t="shared" si="71"/>
        <v>20.147106517867226</v>
      </c>
      <c r="AU112" s="46">
        <f t="shared" si="71"/>
        <v>20.524346997950861</v>
      </c>
      <c r="AV112" s="46">
        <f t="shared" si="71"/>
        <v>20.374577852568944</v>
      </c>
      <c r="AW112" s="47">
        <f t="shared" si="71"/>
        <v>20.738620823403739</v>
      </c>
      <c r="AX112" s="47">
        <f t="shared" si="71"/>
        <v>21.636092892135281</v>
      </c>
      <c r="AY112" s="47">
        <f t="shared" si="71"/>
        <v>22.044556633734576</v>
      </c>
      <c r="AZ112" s="47">
        <f t="shared" si="71"/>
        <v>22.133275300147602</v>
      </c>
      <c r="BA112" s="47">
        <f t="shared" si="71"/>
        <v>22.151378888525969</v>
      </c>
    </row>
    <row r="113" spans="1:53" s="42" customFormat="1" x14ac:dyDescent="0.2">
      <c r="A113" s="37" t="s">
        <v>442</v>
      </c>
      <c r="B113" s="37" t="s">
        <v>1723</v>
      </c>
      <c r="C113" s="37"/>
      <c r="D113" s="38"/>
      <c r="E113" s="38"/>
      <c r="F113" s="39" t="s">
        <v>1724</v>
      </c>
      <c r="G113" s="12" t="s">
        <v>1131</v>
      </c>
      <c r="H113" s="46" t="str">
        <f t="shared" ref="H113:BA113" si="72">IF(AND(ISNUMBER(H97),ISNUMBER(H$77)),H97/H$77*100,"–")</f>
        <v>–</v>
      </c>
      <c r="I113" s="46" t="str">
        <f t="shared" si="72"/>
        <v>–</v>
      </c>
      <c r="J113" s="46" t="str">
        <f t="shared" si="72"/>
        <v>–</v>
      </c>
      <c r="K113" s="46" t="str">
        <f t="shared" si="72"/>
        <v>–</v>
      </c>
      <c r="L113" s="46" t="str">
        <f t="shared" si="72"/>
        <v>–</v>
      </c>
      <c r="M113" s="46" t="str">
        <f t="shared" si="72"/>
        <v>–</v>
      </c>
      <c r="N113" s="46">
        <f t="shared" si="72"/>
        <v>0.56433580301070752</v>
      </c>
      <c r="O113" s="46">
        <f t="shared" si="72"/>
        <v>0.40716522658535736</v>
      </c>
      <c r="P113" s="46">
        <f t="shared" si="72"/>
        <v>0.78118003350771248</v>
      </c>
      <c r="Q113" s="46">
        <f t="shared" si="72"/>
        <v>0.76023513944174947</v>
      </c>
      <c r="R113" s="46">
        <f t="shared" si="72"/>
        <v>0.4799301301516683</v>
      </c>
      <c r="S113" s="46">
        <f t="shared" si="72"/>
        <v>0.31645703831249322</v>
      </c>
      <c r="T113" s="46">
        <f t="shared" si="72"/>
        <v>-1.6935032291252639E-2</v>
      </c>
      <c r="U113" s="46">
        <f t="shared" si="72"/>
        <v>-0.34741207712762223</v>
      </c>
      <c r="V113" s="46">
        <f t="shared" si="72"/>
        <v>0.20458668156991044</v>
      </c>
      <c r="W113" s="46">
        <f t="shared" si="72"/>
        <v>0.62660409905094483</v>
      </c>
      <c r="X113" s="46">
        <f t="shared" si="72"/>
        <v>8.8124532320697599E-2</v>
      </c>
      <c r="Y113" s="46">
        <f t="shared" si="72"/>
        <v>0.446014912415577</v>
      </c>
      <c r="Z113" s="46">
        <f t="shared" si="72"/>
        <v>0.77511102154099398</v>
      </c>
      <c r="AA113" s="46">
        <f t="shared" si="72"/>
        <v>0.61773000838725256</v>
      </c>
      <c r="AB113" s="46">
        <f t="shared" si="72"/>
        <v>0.84934341952910453</v>
      </c>
      <c r="AC113" s="46">
        <f t="shared" si="72"/>
        <v>0.63432674538480904</v>
      </c>
      <c r="AD113" s="46">
        <f t="shared" si="72"/>
        <v>0.44175094446435503</v>
      </c>
      <c r="AE113" s="46">
        <f t="shared" si="72"/>
        <v>0.50558370615432358</v>
      </c>
      <c r="AF113" s="46">
        <f t="shared" si="72"/>
        <v>0.45588253455853622</v>
      </c>
      <c r="AG113" s="46">
        <f t="shared" si="72"/>
        <v>0.35918549126069566</v>
      </c>
      <c r="AH113" s="46">
        <f t="shared" si="72"/>
        <v>0.60608274971089682</v>
      </c>
      <c r="AI113" s="46">
        <f t="shared" si="72"/>
        <v>0.84034194266286932</v>
      </c>
      <c r="AJ113" s="46">
        <f t="shared" si="72"/>
        <v>0.57976754695416433</v>
      </c>
      <c r="AK113" s="46">
        <f t="shared" si="72"/>
        <v>-0.7800765800230578</v>
      </c>
      <c r="AL113" s="46">
        <f t="shared" si="72"/>
        <v>0.29143937544551413</v>
      </c>
      <c r="AM113" s="46">
        <f t="shared" si="72"/>
        <v>0.80534306833568969</v>
      </c>
      <c r="AN113" s="46">
        <f t="shared" si="72"/>
        <v>-0.20277729090962429</v>
      </c>
      <c r="AO113" s="46">
        <f t="shared" si="72"/>
        <v>0.13300790289735026</v>
      </c>
      <c r="AP113" s="46">
        <f t="shared" si="72"/>
        <v>0.54840441863747968</v>
      </c>
      <c r="AQ113" s="46">
        <f t="shared" si="72"/>
        <v>0.33183083701177513</v>
      </c>
      <c r="AR113" s="46">
        <f t="shared" si="72"/>
        <v>0.22747924321625435</v>
      </c>
      <c r="AS113" s="46">
        <f t="shared" si="72"/>
        <v>0.52266058738986454</v>
      </c>
      <c r="AT113" s="46">
        <f t="shared" si="72"/>
        <v>0.50849156166180753</v>
      </c>
      <c r="AU113" s="46">
        <f t="shared" si="72"/>
        <v>0.16501758639519762</v>
      </c>
      <c r="AV113" s="46">
        <f t="shared" si="72"/>
        <v>-0.6320228517543327</v>
      </c>
      <c r="AW113" s="47">
        <f t="shared" si="72"/>
        <v>7.03170063886914E-2</v>
      </c>
      <c r="AX113" s="47">
        <f t="shared" si="72"/>
        <v>0.25950016302186923</v>
      </c>
      <c r="AY113" s="47">
        <f t="shared" si="72"/>
        <v>0.2045939249518364</v>
      </c>
      <c r="AZ113" s="47">
        <f t="shared" si="72"/>
        <v>0.17140261869056314</v>
      </c>
      <c r="BA113" s="47">
        <f t="shared" si="72"/>
        <v>0.16756204610599584</v>
      </c>
    </row>
    <row r="114" spans="1:53" s="42" customFormat="1" x14ac:dyDescent="0.2">
      <c r="A114" s="37" t="s">
        <v>442</v>
      </c>
      <c r="B114" s="37" t="s">
        <v>1725</v>
      </c>
      <c r="C114" s="37" t="s">
        <v>1462</v>
      </c>
      <c r="D114" s="38"/>
      <c r="E114" s="38"/>
      <c r="F114" s="39" t="s">
        <v>1726</v>
      </c>
      <c r="G114" s="12" t="s">
        <v>1132</v>
      </c>
      <c r="H114" s="46">
        <f t="shared" ref="H114:BA114" si="73">IF(AND(ISNUMBER(H102),ISNUMBER(H$77)),H102/H$77*100,"–")</f>
        <v>23.032503108796174</v>
      </c>
      <c r="I114" s="46">
        <f t="shared" si="73"/>
        <v>23.985097150860636</v>
      </c>
      <c r="J114" s="46">
        <f t="shared" si="73"/>
        <v>23.888776309090819</v>
      </c>
      <c r="K114" s="46">
        <f t="shared" si="73"/>
        <v>23.702911637522224</v>
      </c>
      <c r="L114" s="46">
        <f t="shared" si="73"/>
        <v>25.223918467721358</v>
      </c>
      <c r="M114" s="46">
        <f t="shared" si="73"/>
        <v>25.663624637067191</v>
      </c>
      <c r="N114" s="46">
        <f t="shared" si="73"/>
        <v>23.063702293328131</v>
      </c>
      <c r="O114" s="46">
        <f t="shared" si="73"/>
        <v>22.291692149573112</v>
      </c>
      <c r="P114" s="46">
        <f t="shared" si="73"/>
        <v>22.025872340496004</v>
      </c>
      <c r="Q114" s="46">
        <f t="shared" si="73"/>
        <v>23.171465145577109</v>
      </c>
      <c r="R114" s="46">
        <f t="shared" si="73"/>
        <v>23.514852962785827</v>
      </c>
      <c r="S114" s="46">
        <f t="shared" si="73"/>
        <v>21.331581791693406</v>
      </c>
      <c r="T114" s="46">
        <f t="shared" si="73"/>
        <v>20.919968251692207</v>
      </c>
      <c r="U114" s="46">
        <f t="shared" si="73"/>
        <v>20.988789624001509</v>
      </c>
      <c r="V114" s="46">
        <f t="shared" si="73"/>
        <v>22.036320411639693</v>
      </c>
      <c r="W114" s="46">
        <f t="shared" si="73"/>
        <v>23.398203635539549</v>
      </c>
      <c r="X114" s="46">
        <f t="shared" si="73"/>
        <v>23.769299144105936</v>
      </c>
      <c r="Y114" s="46">
        <f t="shared" si="73"/>
        <v>25.227645822644636</v>
      </c>
      <c r="Z114" s="46">
        <f t="shared" si="73"/>
        <v>25.321730359228965</v>
      </c>
      <c r="AA114" s="46">
        <f t="shared" si="73"/>
        <v>25.219501520656816</v>
      </c>
      <c r="AB114" s="46">
        <f t="shared" si="73"/>
        <v>27.843121490095829</v>
      </c>
      <c r="AC114" s="46">
        <f t="shared" si="73"/>
        <v>28.120327460807658</v>
      </c>
      <c r="AD114" s="46">
        <f t="shared" si="73"/>
        <v>27.67482836556459</v>
      </c>
      <c r="AE114" s="46">
        <f t="shared" si="73"/>
        <v>27.117066866801053</v>
      </c>
      <c r="AF114" s="46">
        <f t="shared" si="73"/>
        <v>28.032184874391952</v>
      </c>
      <c r="AG114" s="46">
        <f t="shared" si="73"/>
        <v>29.315935652549925</v>
      </c>
      <c r="AH114" s="46">
        <f t="shared" si="73"/>
        <v>31.485342554562212</v>
      </c>
      <c r="AI114" s="46">
        <f t="shared" si="73"/>
        <v>31.768341196115983</v>
      </c>
      <c r="AJ114" s="46">
        <f t="shared" si="73"/>
        <v>32.431152279514755</v>
      </c>
      <c r="AK114" s="46">
        <f t="shared" si="73"/>
        <v>28.885196890201797</v>
      </c>
      <c r="AL114" s="46">
        <f t="shared" si="73"/>
        <v>31.721674867540116</v>
      </c>
      <c r="AM114" s="46">
        <f t="shared" si="73"/>
        <v>33.993631142987383</v>
      </c>
      <c r="AN114" s="46">
        <f t="shared" si="73"/>
        <v>34.757795988051313</v>
      </c>
      <c r="AO114" s="46">
        <f t="shared" si="73"/>
        <v>34.631948280151377</v>
      </c>
      <c r="AP114" s="46">
        <f t="shared" si="73"/>
        <v>34.391089083793226</v>
      </c>
      <c r="AQ114" s="46">
        <f t="shared" si="73"/>
        <v>34.664639443936274</v>
      </c>
      <c r="AR114" s="46">
        <f t="shared" si="73"/>
        <v>34.728401971653618</v>
      </c>
      <c r="AS114" s="46">
        <f t="shared" si="73"/>
        <v>36.201897425935186</v>
      </c>
      <c r="AT114" s="46">
        <f t="shared" si="73"/>
        <v>36.755164748565562</v>
      </c>
      <c r="AU114" s="46">
        <f t="shared" si="73"/>
        <v>36.616407031581218</v>
      </c>
      <c r="AV114" s="46">
        <f t="shared" si="73"/>
        <v>33.25952015680145</v>
      </c>
      <c r="AW114" s="47">
        <f t="shared" si="73"/>
        <v>36.686618118059613</v>
      </c>
      <c r="AX114" s="47">
        <f t="shared" si="73"/>
        <v>37.069382055623876</v>
      </c>
      <c r="AY114" s="47">
        <f t="shared" si="73"/>
        <v>37.461608096347938</v>
      </c>
      <c r="AZ114" s="47">
        <f t="shared" si="73"/>
        <v>37.144850451135802</v>
      </c>
      <c r="BA114" s="47">
        <f t="shared" si="73"/>
        <v>37.270886880969314</v>
      </c>
    </row>
    <row r="115" spans="1:53" s="42" customFormat="1" x14ac:dyDescent="0.2">
      <c r="A115" s="37" t="s">
        <v>442</v>
      </c>
      <c r="B115" s="37" t="s">
        <v>1727</v>
      </c>
      <c r="C115" s="37" t="s">
        <v>1463</v>
      </c>
      <c r="D115" s="38"/>
      <c r="E115" s="38"/>
      <c r="F115" s="39" t="s">
        <v>1728</v>
      </c>
      <c r="G115" s="12" t="s">
        <v>1133</v>
      </c>
      <c r="H115" s="46">
        <f>IF(AND(ISNUMBER(H107),ISNUMBER(H$77)),H107/H$77*100,"–")</f>
        <v>23.499191299953718</v>
      </c>
      <c r="I115" s="46">
        <f t="shared" ref="I115:BA116" si="74">IF(AND(ISNUMBER(I107),ISNUMBER(I$77)),I107/I$77*100,"–")</f>
        <v>23.766955508586644</v>
      </c>
      <c r="J115" s="46">
        <f t="shared" si="74"/>
        <v>23.518182650232522</v>
      </c>
      <c r="K115" s="46">
        <f t="shared" si="74"/>
        <v>22.976318702489227</v>
      </c>
      <c r="L115" s="46">
        <f t="shared" si="74"/>
        <v>24.550137585660636</v>
      </c>
      <c r="M115" s="46">
        <f t="shared" si="74"/>
        <v>24.502987371436529</v>
      </c>
      <c r="N115" s="46">
        <f t="shared" si="74"/>
        <v>21.437841433666041</v>
      </c>
      <c r="O115" s="46">
        <f t="shared" si="74"/>
        <v>21.191669487719668</v>
      </c>
      <c r="P115" s="46">
        <f t="shared" si="74"/>
        <v>21.40740194457074</v>
      </c>
      <c r="Q115" s="46">
        <f t="shared" si="74"/>
        <v>22.663026796309897</v>
      </c>
      <c r="R115" s="46">
        <f t="shared" si="74"/>
        <v>22.34588352927269</v>
      </c>
      <c r="S115" s="46">
        <f t="shared" si="74"/>
        <v>21.577390934319148</v>
      </c>
      <c r="T115" s="46">
        <f t="shared" si="74"/>
        <v>21.036667639685877</v>
      </c>
      <c r="U115" s="46">
        <f t="shared" si="74"/>
        <v>20.038551142145852</v>
      </c>
      <c r="V115" s="46">
        <f t="shared" si="74"/>
        <v>20.971074275441552</v>
      </c>
      <c r="W115" s="46">
        <f t="shared" si="74"/>
        <v>22.105764195695592</v>
      </c>
      <c r="X115" s="46">
        <f t="shared" si="74"/>
        <v>22.166493804285185</v>
      </c>
      <c r="Y115" s="46">
        <f t="shared" si="74"/>
        <v>23.356762870987676</v>
      </c>
      <c r="Z115" s="46">
        <f t="shared" si="74"/>
        <v>23.88178084277099</v>
      </c>
      <c r="AA115" s="46">
        <f t="shared" si="74"/>
        <v>24.532569253970042</v>
      </c>
      <c r="AB115" s="46">
        <f t="shared" si="74"/>
        <v>27.82811608989898</v>
      </c>
      <c r="AC115" s="46">
        <f t="shared" si="74"/>
        <v>27.607122238866904</v>
      </c>
      <c r="AD115" s="46">
        <f t="shared" si="74"/>
        <v>26.45614614416203</v>
      </c>
      <c r="AE115" s="46">
        <f t="shared" si="74"/>
        <v>26.089036123269988</v>
      </c>
      <c r="AF115" s="46">
        <f t="shared" si="74"/>
        <v>26.790621587019764</v>
      </c>
      <c r="AG115" s="46">
        <f t="shared" si="74"/>
        <v>28.416322201700478</v>
      </c>
      <c r="AH115" s="46">
        <f t="shared" si="74"/>
        <v>30.655945699290914</v>
      </c>
      <c r="AI115" s="46">
        <f t="shared" si="74"/>
        <v>30.502473685147883</v>
      </c>
      <c r="AJ115" s="46">
        <f t="shared" si="74"/>
        <v>31.540841386544283</v>
      </c>
      <c r="AK115" s="46">
        <f t="shared" si="74"/>
        <v>27.988402584401186</v>
      </c>
      <c r="AL115" s="46">
        <f t="shared" si="74"/>
        <v>31.222167110093714</v>
      </c>
      <c r="AM115" s="46">
        <f t="shared" si="74"/>
        <v>33.40429912983641</v>
      </c>
      <c r="AN115" s="46">
        <f t="shared" si="74"/>
        <v>33.194184078925275</v>
      </c>
      <c r="AO115" s="46">
        <f t="shared" si="74"/>
        <v>32.876054780156352</v>
      </c>
      <c r="AP115" s="46">
        <f t="shared" si="74"/>
        <v>32.380909429486834</v>
      </c>
      <c r="AQ115" s="46">
        <f t="shared" si="74"/>
        <v>32.284480820513537</v>
      </c>
      <c r="AR115" s="46">
        <f t="shared" si="74"/>
        <v>32.354092786108403</v>
      </c>
      <c r="AS115" s="46">
        <f t="shared" si="74"/>
        <v>33.92343666035643</v>
      </c>
      <c r="AT115" s="46">
        <f t="shared" si="74"/>
        <v>34.752070040878436</v>
      </c>
      <c r="AU115" s="46">
        <f t="shared" si="74"/>
        <v>34.600347699259473</v>
      </c>
      <c r="AV115" s="46">
        <f t="shared" si="74"/>
        <v>31.297789449861273</v>
      </c>
      <c r="AW115" s="47">
        <f t="shared" si="74"/>
        <v>34.937091484043513</v>
      </c>
      <c r="AX115" s="47">
        <f t="shared" si="74"/>
        <v>35.390108186254025</v>
      </c>
      <c r="AY115" s="47">
        <f t="shared" si="74"/>
        <v>35.788233097117008</v>
      </c>
      <c r="AZ115" s="47">
        <f t="shared" si="74"/>
        <v>35.363491782021498</v>
      </c>
      <c r="BA115" s="47">
        <f t="shared" si="74"/>
        <v>35.392275249258446</v>
      </c>
    </row>
    <row r="116" spans="1:53" s="42" customFormat="1" x14ac:dyDescent="0.2">
      <c r="A116" s="37" t="s">
        <v>442</v>
      </c>
      <c r="B116" s="37" t="s">
        <v>1729</v>
      </c>
      <c r="C116" s="37"/>
      <c r="D116" s="38"/>
      <c r="E116" s="38"/>
      <c r="F116" s="39" t="s">
        <v>1730</v>
      </c>
      <c r="G116" s="12" t="s">
        <v>1134</v>
      </c>
      <c r="H116" s="46" t="str">
        <f>IF(AND(ISNUMBER(H108),ISNUMBER(H$77)),H108/H$77*100,"–")</f>
        <v>–</v>
      </c>
      <c r="I116" s="46" t="str">
        <f t="shared" si="74"/>
        <v>–</v>
      </c>
      <c r="J116" s="46" t="str">
        <f t="shared" si="74"/>
        <v>–</v>
      </c>
      <c r="K116" s="46" t="str">
        <f t="shared" si="74"/>
        <v>–</v>
      </c>
      <c r="L116" s="46" t="str">
        <f t="shared" si="74"/>
        <v>–</v>
      </c>
      <c r="M116" s="46" t="str">
        <f t="shared" si="74"/>
        <v>–</v>
      </c>
      <c r="N116" s="46">
        <f t="shared" si="74"/>
        <v>98.233444488094463</v>
      </c>
      <c r="O116" s="46">
        <f t="shared" si="74"/>
        <v>98.779448173430623</v>
      </c>
      <c r="P116" s="46">
        <f t="shared" si="74"/>
        <v>99.298211942805935</v>
      </c>
      <c r="Q116" s="46">
        <f t="shared" si="74"/>
        <v>99.448454506841273</v>
      </c>
      <c r="R116" s="46">
        <f t="shared" si="74"/>
        <v>98.810544525644048</v>
      </c>
      <c r="S116" s="46">
        <f t="shared" si="74"/>
        <v>100.34361163959386</v>
      </c>
      <c r="T116" s="46">
        <f t="shared" si="74"/>
        <v>100.2220125034291</v>
      </c>
      <c r="U116" s="46">
        <f t="shared" si="74"/>
        <v>99.14299060867144</v>
      </c>
      <c r="V116" s="46">
        <f t="shared" si="74"/>
        <v>99.044231204155793</v>
      </c>
      <c r="W116" s="46">
        <f t="shared" si="74"/>
        <v>98.690208978446321</v>
      </c>
      <c r="X116" s="46">
        <f t="shared" si="74"/>
        <v>98.381922339807502</v>
      </c>
      <c r="Y116" s="46">
        <f t="shared" si="74"/>
        <v>98.114372394146571</v>
      </c>
      <c r="Z116" s="46">
        <f t="shared" si="74"/>
        <v>98.543154002967682</v>
      </c>
      <c r="AA116" s="46">
        <f t="shared" si="74"/>
        <v>99.294034742982589</v>
      </c>
      <c r="AB116" s="46">
        <f t="shared" si="74"/>
        <v>99.967542288172041</v>
      </c>
      <c r="AC116" s="46">
        <f t="shared" si="74"/>
        <v>99.469944495541284</v>
      </c>
      <c r="AD116" s="46">
        <f t="shared" si="74"/>
        <v>98.764927086052367</v>
      </c>
      <c r="AE116" s="46">
        <f t="shared" si="74"/>
        <v>98.959090221979608</v>
      </c>
      <c r="AF116" s="46">
        <f t="shared" si="74"/>
        <v>98.744515147946814</v>
      </c>
      <c r="AG116" s="46">
        <f t="shared" si="74"/>
        <v>99.085134557670941</v>
      </c>
      <c r="AH116" s="46">
        <f t="shared" si="74"/>
        <v>99.156121695080941</v>
      </c>
      <c r="AI116" s="46">
        <f t="shared" si="74"/>
        <v>98.719933774287156</v>
      </c>
      <c r="AJ116" s="46">
        <f t="shared" si="74"/>
        <v>99.096804702295387</v>
      </c>
      <c r="AK116" s="46">
        <f t="shared" si="74"/>
        <v>99.094694869318815</v>
      </c>
      <c r="AL116" s="46">
        <f t="shared" si="74"/>
        <v>99.490235472660359</v>
      </c>
      <c r="AM116" s="46">
        <f t="shared" si="74"/>
        <v>99.399932715770603</v>
      </c>
      <c r="AN116" s="46">
        <f t="shared" si="74"/>
        <v>98.426342432833181</v>
      </c>
      <c r="AO116" s="46">
        <f t="shared" si="74"/>
        <v>98.233960577377857</v>
      </c>
      <c r="AP116" s="46">
        <f t="shared" si="74"/>
        <v>97.978113968747209</v>
      </c>
      <c r="AQ116" s="46">
        <f t="shared" si="74"/>
        <v>97.610923340950734</v>
      </c>
      <c r="AR116" s="46">
        <f t="shared" si="74"/>
        <v>97.616417403414133</v>
      </c>
      <c r="AS116" s="46">
        <f t="shared" si="74"/>
        <v>97.635252762135522</v>
      </c>
      <c r="AT116" s="46">
        <f t="shared" si="74"/>
        <v>97.873406319257356</v>
      </c>
      <c r="AU116" s="46">
        <f t="shared" si="74"/>
        <v>97.780287740520706</v>
      </c>
      <c r="AV116" s="46">
        <f t="shared" si="74"/>
        <v>97.713864788951739</v>
      </c>
      <c r="AW116" s="47">
        <f t="shared" si="74"/>
        <v>98.228239391386197</v>
      </c>
      <c r="AX116" s="47">
        <f t="shared" si="74"/>
        <v>98.320726130630135</v>
      </c>
      <c r="AY116" s="47">
        <f t="shared" si="74"/>
        <v>98.326625000769084</v>
      </c>
      <c r="AZ116" s="47">
        <f t="shared" si="74"/>
        <v>98.218641330885703</v>
      </c>
      <c r="BA116" s="47">
        <f t="shared" si="74"/>
        <v>98.121388368289132</v>
      </c>
    </row>
    <row r="117" spans="1:53" s="42" customFormat="1" x14ac:dyDescent="0.2">
      <c r="A117" s="37"/>
      <c r="B117" s="37"/>
      <c r="C117" s="37"/>
      <c r="D117" s="38"/>
      <c r="E117" s="38"/>
      <c r="F117" s="39" t="s">
        <v>1731</v>
      </c>
      <c r="G117" s="18"/>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c r="AE117" s="27"/>
      <c r="AF117" s="27"/>
      <c r="AG117" s="27"/>
      <c r="AH117" s="27"/>
      <c r="AI117" s="28"/>
      <c r="AJ117" s="28"/>
      <c r="AK117" s="28"/>
      <c r="AL117" s="28"/>
      <c r="AM117" s="28"/>
      <c r="AN117" s="28"/>
      <c r="AO117" s="28"/>
      <c r="AP117" s="28"/>
      <c r="AQ117" s="28"/>
      <c r="AR117" s="28"/>
      <c r="AS117" s="28"/>
      <c r="AT117" s="28"/>
      <c r="AU117" s="28"/>
      <c r="AV117" s="28"/>
      <c r="AW117" s="28"/>
      <c r="AX117" s="28"/>
      <c r="AY117" s="28"/>
      <c r="AZ117" s="28"/>
      <c r="BA117" s="28"/>
    </row>
    <row r="118" spans="1:53" s="42" customFormat="1" x14ac:dyDescent="0.2">
      <c r="A118" s="37" t="s">
        <v>442</v>
      </c>
      <c r="B118" s="37" t="s">
        <v>1739</v>
      </c>
      <c r="C118" s="37"/>
      <c r="D118" s="38" t="s">
        <v>1651</v>
      </c>
      <c r="E118" s="38" t="s">
        <v>1546</v>
      </c>
      <c r="F118" s="39" t="s">
        <v>1740</v>
      </c>
      <c r="G118" s="12" t="s">
        <v>1135</v>
      </c>
      <c r="H118" s="27" t="s">
        <v>1536</v>
      </c>
      <c r="I118" s="27" t="s">
        <v>1536</v>
      </c>
      <c r="J118" s="27" t="s">
        <v>1536</v>
      </c>
      <c r="K118" s="27" t="s">
        <v>1536</v>
      </c>
      <c r="L118" s="27" t="s">
        <v>1536</v>
      </c>
      <c r="M118" s="27" t="s">
        <v>1536</v>
      </c>
      <c r="N118" s="27" t="s">
        <v>1536</v>
      </c>
      <c r="O118" s="27" t="s">
        <v>1536</v>
      </c>
      <c r="P118" s="27" t="s">
        <v>1536</v>
      </c>
      <c r="Q118" s="27" t="s">
        <v>1536</v>
      </c>
      <c r="R118" s="27" t="s">
        <v>1536</v>
      </c>
      <c r="S118" s="27" t="s">
        <v>1536</v>
      </c>
      <c r="T118" s="27" t="s">
        <v>1536</v>
      </c>
      <c r="U118" s="27" t="s">
        <v>1536</v>
      </c>
      <c r="V118" s="27" t="s">
        <v>1536</v>
      </c>
      <c r="W118" s="27" t="s">
        <v>1536</v>
      </c>
      <c r="X118" s="27" t="s">
        <v>1536</v>
      </c>
      <c r="Y118" s="27" t="s">
        <v>1536</v>
      </c>
      <c r="Z118" s="27" t="s">
        <v>1536</v>
      </c>
      <c r="AA118" s="27" t="s">
        <v>1536</v>
      </c>
      <c r="AB118" s="27" t="s">
        <v>1536</v>
      </c>
      <c r="AC118" s="27" t="s">
        <v>1536</v>
      </c>
      <c r="AD118" s="27" t="s">
        <v>1536</v>
      </c>
      <c r="AE118" s="27" t="s">
        <v>1536</v>
      </c>
      <c r="AF118" s="27" t="s">
        <v>1536</v>
      </c>
      <c r="AG118" s="27" t="s">
        <v>1536</v>
      </c>
      <c r="AH118" s="27" t="s">
        <v>1536</v>
      </c>
      <c r="AI118" s="27" t="s">
        <v>1536</v>
      </c>
      <c r="AJ118" s="27" t="s">
        <v>1536</v>
      </c>
      <c r="AK118" s="27" t="s">
        <v>1536</v>
      </c>
      <c r="AL118" s="27" t="s">
        <v>1536</v>
      </c>
      <c r="AM118" s="27" t="s">
        <v>1536</v>
      </c>
      <c r="AN118" s="27" t="s">
        <v>1536</v>
      </c>
      <c r="AO118" s="27" t="s">
        <v>1536</v>
      </c>
      <c r="AP118" s="27" t="s">
        <v>1536</v>
      </c>
      <c r="AQ118" s="27" t="s">
        <v>1536</v>
      </c>
      <c r="AR118" s="27" t="s">
        <v>1536</v>
      </c>
      <c r="AS118" s="27" t="s">
        <v>1536</v>
      </c>
      <c r="AT118" s="27" t="s">
        <v>1536</v>
      </c>
      <c r="AU118" s="27" t="s">
        <v>1536</v>
      </c>
      <c r="AV118" s="27" t="s">
        <v>1536</v>
      </c>
      <c r="AW118" s="28" t="s">
        <v>1536</v>
      </c>
      <c r="AX118" s="28" t="s">
        <v>1536</v>
      </c>
      <c r="AY118" s="28" t="s">
        <v>1536</v>
      </c>
      <c r="AZ118" s="28" t="s">
        <v>1536</v>
      </c>
      <c r="BA118" s="28" t="s">
        <v>1536</v>
      </c>
    </row>
    <row r="119" spans="1:53" s="42" customFormat="1" x14ac:dyDescent="0.2">
      <c r="A119" s="37" t="s">
        <v>442</v>
      </c>
      <c r="B119" s="37" t="s">
        <v>1748</v>
      </c>
      <c r="C119" s="37"/>
      <c r="D119" s="38" t="s">
        <v>1651</v>
      </c>
      <c r="E119" s="38" t="s">
        <v>1546</v>
      </c>
      <c r="F119" s="39" t="s">
        <v>1749</v>
      </c>
      <c r="G119" s="12" t="s">
        <v>1136</v>
      </c>
      <c r="H119" s="27" t="s">
        <v>1536</v>
      </c>
      <c r="I119" s="27" t="s">
        <v>1536</v>
      </c>
      <c r="J119" s="27" t="s">
        <v>1536</v>
      </c>
      <c r="K119" s="27" t="s">
        <v>1536</v>
      </c>
      <c r="L119" s="27" t="s">
        <v>1536</v>
      </c>
      <c r="M119" s="27" t="s">
        <v>1536</v>
      </c>
      <c r="N119" s="27" t="s">
        <v>1536</v>
      </c>
      <c r="O119" s="27" t="s">
        <v>1536</v>
      </c>
      <c r="P119" s="27" t="s">
        <v>1536</v>
      </c>
      <c r="Q119" s="27" t="s">
        <v>1536</v>
      </c>
      <c r="R119" s="27" t="s">
        <v>1536</v>
      </c>
      <c r="S119" s="27" t="s">
        <v>1536</v>
      </c>
      <c r="T119" s="27" t="s">
        <v>1536</v>
      </c>
      <c r="U119" s="27" t="s">
        <v>1536</v>
      </c>
      <c r="V119" s="27" t="s">
        <v>1536</v>
      </c>
      <c r="W119" s="27" t="s">
        <v>1536</v>
      </c>
      <c r="X119" s="27" t="s">
        <v>1536</v>
      </c>
      <c r="Y119" s="27" t="s">
        <v>1536</v>
      </c>
      <c r="Z119" s="27" t="s">
        <v>1536</v>
      </c>
      <c r="AA119" s="27" t="s">
        <v>1536</v>
      </c>
      <c r="AB119" s="27" t="s">
        <v>1536</v>
      </c>
      <c r="AC119" s="27" t="s">
        <v>1536</v>
      </c>
      <c r="AD119" s="27" t="s">
        <v>1536</v>
      </c>
      <c r="AE119" s="27" t="s">
        <v>1536</v>
      </c>
      <c r="AF119" s="27" t="s">
        <v>1536</v>
      </c>
      <c r="AG119" s="27" t="s">
        <v>1536</v>
      </c>
      <c r="AH119" s="27" t="s">
        <v>1536</v>
      </c>
      <c r="AI119" s="27" t="s">
        <v>1536</v>
      </c>
      <c r="AJ119" s="27" t="s">
        <v>1536</v>
      </c>
      <c r="AK119" s="27" t="s">
        <v>1536</v>
      </c>
      <c r="AL119" s="27" t="s">
        <v>1536</v>
      </c>
      <c r="AM119" s="27" t="s">
        <v>1536</v>
      </c>
      <c r="AN119" s="27" t="s">
        <v>1536</v>
      </c>
      <c r="AO119" s="27" t="s">
        <v>1536</v>
      </c>
      <c r="AP119" s="27" t="s">
        <v>1536</v>
      </c>
      <c r="AQ119" s="27" t="s">
        <v>1536</v>
      </c>
      <c r="AR119" s="27" t="s">
        <v>1536</v>
      </c>
      <c r="AS119" s="27" t="s">
        <v>1536</v>
      </c>
      <c r="AT119" s="27" t="s">
        <v>1536</v>
      </c>
      <c r="AU119" s="27" t="s">
        <v>1536</v>
      </c>
      <c r="AV119" s="27" t="s">
        <v>1536</v>
      </c>
      <c r="AW119" s="28" t="s">
        <v>1536</v>
      </c>
      <c r="AX119" s="28" t="s">
        <v>1536</v>
      </c>
      <c r="AY119" s="28" t="s">
        <v>1536</v>
      </c>
      <c r="AZ119" s="28" t="s">
        <v>1536</v>
      </c>
      <c r="BA119" s="28" t="s">
        <v>1536</v>
      </c>
    </row>
    <row r="120" spans="1:53" s="42" customFormat="1" x14ac:dyDescent="0.2">
      <c r="A120" s="37" t="s">
        <v>442</v>
      </c>
      <c r="B120" s="37" t="s">
        <v>1750</v>
      </c>
      <c r="C120" s="37"/>
      <c r="D120" s="38" t="s">
        <v>1651</v>
      </c>
      <c r="E120" s="38" t="s">
        <v>1546</v>
      </c>
      <c r="F120" s="39" t="s">
        <v>1751</v>
      </c>
      <c r="G120" s="12" t="s">
        <v>1137</v>
      </c>
      <c r="H120" s="27" t="s">
        <v>1536</v>
      </c>
      <c r="I120" s="27" t="s">
        <v>1536</v>
      </c>
      <c r="J120" s="27" t="s">
        <v>1536</v>
      </c>
      <c r="K120" s="27" t="s">
        <v>1536</v>
      </c>
      <c r="L120" s="27" t="s">
        <v>1536</v>
      </c>
      <c r="M120" s="27" t="s">
        <v>1536</v>
      </c>
      <c r="N120" s="27" t="s">
        <v>1536</v>
      </c>
      <c r="O120" s="27" t="s">
        <v>1536</v>
      </c>
      <c r="P120" s="27" t="s">
        <v>1536</v>
      </c>
      <c r="Q120" s="27" t="s">
        <v>1536</v>
      </c>
      <c r="R120" s="27" t="s">
        <v>1536</v>
      </c>
      <c r="S120" s="27" t="s">
        <v>1536</v>
      </c>
      <c r="T120" s="27" t="s">
        <v>1536</v>
      </c>
      <c r="U120" s="27" t="s">
        <v>1536</v>
      </c>
      <c r="V120" s="27" t="s">
        <v>1536</v>
      </c>
      <c r="W120" s="27" t="s">
        <v>1536</v>
      </c>
      <c r="X120" s="27" t="s">
        <v>1536</v>
      </c>
      <c r="Y120" s="27" t="s">
        <v>1536</v>
      </c>
      <c r="Z120" s="27" t="s">
        <v>1536</v>
      </c>
      <c r="AA120" s="27" t="s">
        <v>1536</v>
      </c>
      <c r="AB120" s="27" t="s">
        <v>1536</v>
      </c>
      <c r="AC120" s="27" t="s">
        <v>1536</v>
      </c>
      <c r="AD120" s="27" t="s">
        <v>1536</v>
      </c>
      <c r="AE120" s="27" t="s">
        <v>1536</v>
      </c>
      <c r="AF120" s="27" t="s">
        <v>1536</v>
      </c>
      <c r="AG120" s="27" t="s">
        <v>1536</v>
      </c>
      <c r="AH120" s="27" t="s">
        <v>1536</v>
      </c>
      <c r="AI120" s="27" t="s">
        <v>1536</v>
      </c>
      <c r="AJ120" s="27" t="s">
        <v>1536</v>
      </c>
      <c r="AK120" s="27" t="s">
        <v>1536</v>
      </c>
      <c r="AL120" s="27" t="s">
        <v>1536</v>
      </c>
      <c r="AM120" s="27" t="s">
        <v>1536</v>
      </c>
      <c r="AN120" s="27" t="s">
        <v>1536</v>
      </c>
      <c r="AO120" s="27" t="s">
        <v>1536</v>
      </c>
      <c r="AP120" s="27" t="s">
        <v>1536</v>
      </c>
      <c r="AQ120" s="27" t="s">
        <v>1536</v>
      </c>
      <c r="AR120" s="27" t="s">
        <v>1536</v>
      </c>
      <c r="AS120" s="27" t="s">
        <v>1536</v>
      </c>
      <c r="AT120" s="27" t="s">
        <v>1536</v>
      </c>
      <c r="AU120" s="27" t="s">
        <v>1536</v>
      </c>
      <c r="AV120" s="27" t="s">
        <v>1536</v>
      </c>
      <c r="AW120" s="28" t="s">
        <v>1536</v>
      </c>
      <c r="AX120" s="28" t="s">
        <v>1536</v>
      </c>
      <c r="AY120" s="28" t="s">
        <v>1536</v>
      </c>
      <c r="AZ120" s="28" t="s">
        <v>1536</v>
      </c>
      <c r="BA120" s="28" t="s">
        <v>1536</v>
      </c>
    </row>
    <row r="121" spans="1:53" s="42" customFormat="1" x14ac:dyDescent="0.2">
      <c r="A121" s="37" t="s">
        <v>442</v>
      </c>
      <c r="B121" s="37" t="s">
        <v>1752</v>
      </c>
      <c r="C121" s="37"/>
      <c r="D121" s="38" t="s">
        <v>1651</v>
      </c>
      <c r="E121" s="38" t="s">
        <v>1546</v>
      </c>
      <c r="F121" s="39" t="s">
        <v>1753</v>
      </c>
      <c r="G121" s="12" t="s">
        <v>1138</v>
      </c>
      <c r="H121" s="27" t="s">
        <v>1536</v>
      </c>
      <c r="I121" s="27" t="s">
        <v>1536</v>
      </c>
      <c r="J121" s="27" t="s">
        <v>1536</v>
      </c>
      <c r="K121" s="27" t="s">
        <v>1536</v>
      </c>
      <c r="L121" s="27" t="s">
        <v>1536</v>
      </c>
      <c r="M121" s="27" t="s">
        <v>1536</v>
      </c>
      <c r="N121" s="27" t="s">
        <v>1536</v>
      </c>
      <c r="O121" s="27" t="s">
        <v>1536</v>
      </c>
      <c r="P121" s="27" t="s">
        <v>1536</v>
      </c>
      <c r="Q121" s="27" t="s">
        <v>1536</v>
      </c>
      <c r="R121" s="27" t="s">
        <v>1536</v>
      </c>
      <c r="S121" s="27" t="s">
        <v>1536</v>
      </c>
      <c r="T121" s="27" t="s">
        <v>1536</v>
      </c>
      <c r="U121" s="27" t="s">
        <v>1536</v>
      </c>
      <c r="V121" s="27" t="s">
        <v>1536</v>
      </c>
      <c r="W121" s="27" t="s">
        <v>1536</v>
      </c>
      <c r="X121" s="27" t="s">
        <v>1536</v>
      </c>
      <c r="Y121" s="27" t="s">
        <v>1536</v>
      </c>
      <c r="Z121" s="27" t="s">
        <v>1536</v>
      </c>
      <c r="AA121" s="27" t="s">
        <v>1536</v>
      </c>
      <c r="AB121" s="27" t="s">
        <v>1536</v>
      </c>
      <c r="AC121" s="27" t="s">
        <v>1536</v>
      </c>
      <c r="AD121" s="27" t="s">
        <v>1536</v>
      </c>
      <c r="AE121" s="27" t="s">
        <v>1536</v>
      </c>
      <c r="AF121" s="27" t="s">
        <v>1536</v>
      </c>
      <c r="AG121" s="27" t="s">
        <v>1536</v>
      </c>
      <c r="AH121" s="27" t="s">
        <v>1536</v>
      </c>
      <c r="AI121" s="27" t="s">
        <v>1536</v>
      </c>
      <c r="AJ121" s="27" t="s">
        <v>1536</v>
      </c>
      <c r="AK121" s="27" t="s">
        <v>1536</v>
      </c>
      <c r="AL121" s="27" t="s">
        <v>1536</v>
      </c>
      <c r="AM121" s="27" t="s">
        <v>1536</v>
      </c>
      <c r="AN121" s="27" t="s">
        <v>1536</v>
      </c>
      <c r="AO121" s="27" t="s">
        <v>1536</v>
      </c>
      <c r="AP121" s="27" t="s">
        <v>1536</v>
      </c>
      <c r="AQ121" s="27" t="s">
        <v>1536</v>
      </c>
      <c r="AR121" s="27" t="s">
        <v>1536</v>
      </c>
      <c r="AS121" s="27" t="s">
        <v>1536</v>
      </c>
      <c r="AT121" s="27" t="s">
        <v>1536</v>
      </c>
      <c r="AU121" s="27" t="s">
        <v>1536</v>
      </c>
      <c r="AV121" s="27" t="s">
        <v>1536</v>
      </c>
      <c r="AW121" s="28" t="s">
        <v>1536</v>
      </c>
      <c r="AX121" s="28" t="s">
        <v>1536</v>
      </c>
      <c r="AY121" s="28" t="s">
        <v>1536</v>
      </c>
      <c r="AZ121" s="28" t="s">
        <v>1536</v>
      </c>
      <c r="BA121" s="28" t="s">
        <v>1536</v>
      </c>
    </row>
    <row r="122" spans="1:53" s="42" customFormat="1" x14ac:dyDescent="0.2">
      <c r="A122" s="37" t="s">
        <v>442</v>
      </c>
      <c r="B122" s="37" t="s">
        <v>1754</v>
      </c>
      <c r="C122" s="37"/>
      <c r="D122" s="38" t="s">
        <v>1651</v>
      </c>
      <c r="E122" s="38" t="s">
        <v>1546</v>
      </c>
      <c r="F122" s="39" t="s">
        <v>1755</v>
      </c>
      <c r="G122" s="12" t="s">
        <v>1139</v>
      </c>
      <c r="H122" s="27" t="s">
        <v>1536</v>
      </c>
      <c r="I122" s="27" t="s">
        <v>1536</v>
      </c>
      <c r="J122" s="27" t="s">
        <v>1536</v>
      </c>
      <c r="K122" s="27" t="s">
        <v>1536</v>
      </c>
      <c r="L122" s="27" t="s">
        <v>1536</v>
      </c>
      <c r="M122" s="27" t="s">
        <v>1536</v>
      </c>
      <c r="N122" s="27" t="s">
        <v>1536</v>
      </c>
      <c r="O122" s="27" t="s">
        <v>1536</v>
      </c>
      <c r="P122" s="27" t="s">
        <v>1536</v>
      </c>
      <c r="Q122" s="27" t="s">
        <v>1536</v>
      </c>
      <c r="R122" s="27" t="s">
        <v>1536</v>
      </c>
      <c r="S122" s="27" t="s">
        <v>1536</v>
      </c>
      <c r="T122" s="27" t="s">
        <v>1536</v>
      </c>
      <c r="U122" s="27" t="s">
        <v>1536</v>
      </c>
      <c r="V122" s="27" t="s">
        <v>1536</v>
      </c>
      <c r="W122" s="27" t="s">
        <v>1536</v>
      </c>
      <c r="X122" s="27" t="s">
        <v>1536</v>
      </c>
      <c r="Y122" s="27" t="s">
        <v>1536</v>
      </c>
      <c r="Z122" s="27" t="s">
        <v>1536</v>
      </c>
      <c r="AA122" s="27" t="s">
        <v>1536</v>
      </c>
      <c r="AB122" s="27" t="s">
        <v>1536</v>
      </c>
      <c r="AC122" s="27" t="s">
        <v>1536</v>
      </c>
      <c r="AD122" s="27" t="s">
        <v>1536</v>
      </c>
      <c r="AE122" s="27" t="s">
        <v>1536</v>
      </c>
      <c r="AF122" s="27" t="s">
        <v>1536</v>
      </c>
      <c r="AG122" s="27" t="s">
        <v>1536</v>
      </c>
      <c r="AH122" s="27" t="s">
        <v>1536</v>
      </c>
      <c r="AI122" s="27" t="s">
        <v>1536</v>
      </c>
      <c r="AJ122" s="27" t="s">
        <v>1536</v>
      </c>
      <c r="AK122" s="27" t="s">
        <v>1536</v>
      </c>
      <c r="AL122" s="27" t="s">
        <v>1536</v>
      </c>
      <c r="AM122" s="27" t="s">
        <v>1536</v>
      </c>
      <c r="AN122" s="27" t="s">
        <v>1536</v>
      </c>
      <c r="AO122" s="27" t="s">
        <v>1536</v>
      </c>
      <c r="AP122" s="27" t="s">
        <v>1536</v>
      </c>
      <c r="AQ122" s="27" t="s">
        <v>1536</v>
      </c>
      <c r="AR122" s="27" t="s">
        <v>1536</v>
      </c>
      <c r="AS122" s="27" t="s">
        <v>1536</v>
      </c>
      <c r="AT122" s="27" t="s">
        <v>1536</v>
      </c>
      <c r="AU122" s="27" t="s">
        <v>1536</v>
      </c>
      <c r="AV122" s="27" t="s">
        <v>1536</v>
      </c>
      <c r="AW122" s="28" t="s">
        <v>1536</v>
      </c>
      <c r="AX122" s="28" t="s">
        <v>1536</v>
      </c>
      <c r="AY122" s="28" t="s">
        <v>1536</v>
      </c>
      <c r="AZ122" s="28" t="s">
        <v>1536</v>
      </c>
      <c r="BA122" s="28" t="s">
        <v>1536</v>
      </c>
    </row>
    <row r="123" spans="1:53" s="42" customFormat="1" x14ac:dyDescent="0.2">
      <c r="A123" s="37"/>
      <c r="B123" s="37"/>
      <c r="C123" s="37"/>
      <c r="D123" s="38"/>
      <c r="E123" s="38"/>
      <c r="F123" s="39" t="s">
        <v>1756</v>
      </c>
      <c r="G123" s="18"/>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c r="AE123" s="27"/>
      <c r="AF123" s="27"/>
      <c r="AG123" s="27"/>
      <c r="AH123" s="27"/>
      <c r="AI123" s="28"/>
      <c r="AJ123" s="28"/>
      <c r="AK123" s="28"/>
      <c r="AL123" s="28"/>
      <c r="AM123" s="28"/>
      <c r="AN123" s="28"/>
      <c r="AO123" s="28"/>
      <c r="AP123" s="28"/>
      <c r="AQ123" s="28"/>
      <c r="AR123" s="28"/>
      <c r="AS123" s="28"/>
      <c r="AT123" s="28"/>
      <c r="AU123" s="28"/>
      <c r="AV123" s="28"/>
      <c r="AW123" s="28"/>
      <c r="AX123" s="28"/>
      <c r="AY123" s="28"/>
      <c r="AZ123" s="28"/>
      <c r="BA123" s="28"/>
    </row>
    <row r="124" spans="1:53" s="42" customFormat="1" x14ac:dyDescent="0.2">
      <c r="A124" s="37" t="s">
        <v>442</v>
      </c>
      <c r="B124" s="37" t="s">
        <v>1757</v>
      </c>
      <c r="C124" s="37"/>
      <c r="D124" s="38"/>
      <c r="E124" s="38"/>
      <c r="F124" s="39" t="s">
        <v>1758</v>
      </c>
      <c r="G124" s="12" t="s">
        <v>1140</v>
      </c>
      <c r="H124" s="27" t="s">
        <v>1536</v>
      </c>
      <c r="I124" s="27" t="s">
        <v>1536</v>
      </c>
      <c r="J124" s="27" t="s">
        <v>1536</v>
      </c>
      <c r="K124" s="27" t="s">
        <v>1536</v>
      </c>
      <c r="L124" s="27" t="s">
        <v>1536</v>
      </c>
      <c r="M124" s="27" t="s">
        <v>1536</v>
      </c>
      <c r="N124" s="27" t="s">
        <v>1536</v>
      </c>
      <c r="O124" s="27" t="s">
        <v>1536</v>
      </c>
      <c r="P124" s="27" t="s">
        <v>1536</v>
      </c>
      <c r="Q124" s="27" t="s">
        <v>1536</v>
      </c>
      <c r="R124" s="27" t="s">
        <v>1536</v>
      </c>
      <c r="S124" s="27" t="s">
        <v>1536</v>
      </c>
      <c r="T124" s="27" t="s">
        <v>1536</v>
      </c>
      <c r="U124" s="27" t="s">
        <v>1536</v>
      </c>
      <c r="V124" s="27" t="s">
        <v>1536</v>
      </c>
      <c r="W124" s="27" t="s">
        <v>1536</v>
      </c>
      <c r="X124" s="27" t="s">
        <v>1536</v>
      </c>
      <c r="Y124" s="27" t="s">
        <v>1536</v>
      </c>
      <c r="Z124" s="27" t="s">
        <v>1536</v>
      </c>
      <c r="AA124" s="27" t="s">
        <v>1536</v>
      </c>
      <c r="AB124" s="27" t="s">
        <v>1536</v>
      </c>
      <c r="AC124" s="27" t="s">
        <v>1536</v>
      </c>
      <c r="AD124" s="27" t="s">
        <v>1536</v>
      </c>
      <c r="AE124" s="27" t="s">
        <v>1536</v>
      </c>
      <c r="AF124" s="27" t="s">
        <v>1536</v>
      </c>
      <c r="AG124" s="27" t="s">
        <v>1536</v>
      </c>
      <c r="AH124" s="27" t="s">
        <v>1536</v>
      </c>
      <c r="AI124" s="27" t="s">
        <v>1536</v>
      </c>
      <c r="AJ124" s="27" t="s">
        <v>1536</v>
      </c>
      <c r="AK124" s="27" t="s">
        <v>1536</v>
      </c>
      <c r="AL124" s="27" t="s">
        <v>1536</v>
      </c>
      <c r="AM124" s="27" t="s">
        <v>1536</v>
      </c>
      <c r="AN124" s="27" t="s">
        <v>1536</v>
      </c>
      <c r="AO124" s="27" t="s">
        <v>1536</v>
      </c>
      <c r="AP124" s="27" t="s">
        <v>1536</v>
      </c>
      <c r="AQ124" s="27" t="s">
        <v>1536</v>
      </c>
      <c r="AR124" s="27" t="s">
        <v>1536</v>
      </c>
      <c r="AS124" s="27" t="s">
        <v>1536</v>
      </c>
      <c r="AT124" s="27" t="s">
        <v>1536</v>
      </c>
      <c r="AU124" s="27" t="s">
        <v>1536</v>
      </c>
      <c r="AV124" s="27" t="s">
        <v>1536</v>
      </c>
      <c r="AW124" s="28" t="s">
        <v>1536</v>
      </c>
      <c r="AX124" s="28" t="s">
        <v>1536</v>
      </c>
      <c r="AY124" s="28" t="s">
        <v>1536</v>
      </c>
      <c r="AZ124" s="28" t="s">
        <v>1536</v>
      </c>
      <c r="BA124" s="28" t="s">
        <v>1536</v>
      </c>
    </row>
    <row r="125" spans="1:53" s="42" customFormat="1" x14ac:dyDescent="0.2">
      <c r="A125" s="37" t="s">
        <v>442</v>
      </c>
      <c r="B125" s="37" t="s">
        <v>1759</v>
      </c>
      <c r="C125" s="37"/>
      <c r="D125" s="38"/>
      <c r="E125" s="38"/>
      <c r="F125" s="39" t="s">
        <v>1760</v>
      </c>
      <c r="G125" s="12" t="s">
        <v>1141</v>
      </c>
      <c r="H125" s="27" t="s">
        <v>1536</v>
      </c>
      <c r="I125" s="27" t="s">
        <v>1536</v>
      </c>
      <c r="J125" s="27" t="s">
        <v>1536</v>
      </c>
      <c r="K125" s="27" t="s">
        <v>1536</v>
      </c>
      <c r="L125" s="27" t="s">
        <v>1536</v>
      </c>
      <c r="M125" s="27" t="s">
        <v>1536</v>
      </c>
      <c r="N125" s="27" t="s">
        <v>1536</v>
      </c>
      <c r="O125" s="27" t="s">
        <v>1536</v>
      </c>
      <c r="P125" s="27" t="s">
        <v>1536</v>
      </c>
      <c r="Q125" s="27" t="s">
        <v>1536</v>
      </c>
      <c r="R125" s="27" t="s">
        <v>1536</v>
      </c>
      <c r="S125" s="27" t="s">
        <v>1536</v>
      </c>
      <c r="T125" s="27" t="s">
        <v>1536</v>
      </c>
      <c r="U125" s="27" t="s">
        <v>1536</v>
      </c>
      <c r="V125" s="27" t="s">
        <v>1536</v>
      </c>
      <c r="W125" s="27" t="s">
        <v>1536</v>
      </c>
      <c r="X125" s="27" t="s">
        <v>1536</v>
      </c>
      <c r="Y125" s="27" t="s">
        <v>1536</v>
      </c>
      <c r="Z125" s="27" t="s">
        <v>1536</v>
      </c>
      <c r="AA125" s="27" t="s">
        <v>1536</v>
      </c>
      <c r="AB125" s="27" t="s">
        <v>1536</v>
      </c>
      <c r="AC125" s="27" t="s">
        <v>1536</v>
      </c>
      <c r="AD125" s="27" t="s">
        <v>1536</v>
      </c>
      <c r="AE125" s="27" t="s">
        <v>1536</v>
      </c>
      <c r="AF125" s="27" t="s">
        <v>1536</v>
      </c>
      <c r="AG125" s="27" t="s">
        <v>1536</v>
      </c>
      <c r="AH125" s="27" t="s">
        <v>1536</v>
      </c>
      <c r="AI125" s="27" t="s">
        <v>1536</v>
      </c>
      <c r="AJ125" s="27" t="s">
        <v>1536</v>
      </c>
      <c r="AK125" s="27" t="s">
        <v>1536</v>
      </c>
      <c r="AL125" s="27" t="s">
        <v>1536</v>
      </c>
      <c r="AM125" s="27" t="s">
        <v>1536</v>
      </c>
      <c r="AN125" s="27" t="s">
        <v>1536</v>
      </c>
      <c r="AO125" s="27" t="s">
        <v>1536</v>
      </c>
      <c r="AP125" s="27" t="s">
        <v>1536</v>
      </c>
      <c r="AQ125" s="27" t="s">
        <v>1536</v>
      </c>
      <c r="AR125" s="27" t="s">
        <v>1536</v>
      </c>
      <c r="AS125" s="27" t="s">
        <v>1536</v>
      </c>
      <c r="AT125" s="27" t="s">
        <v>1536</v>
      </c>
      <c r="AU125" s="27" t="s">
        <v>1536</v>
      </c>
      <c r="AV125" s="27" t="s">
        <v>1536</v>
      </c>
      <c r="AW125" s="28" t="s">
        <v>1536</v>
      </c>
      <c r="AX125" s="28" t="s">
        <v>1536</v>
      </c>
      <c r="AY125" s="28" t="s">
        <v>1536</v>
      </c>
      <c r="AZ125" s="28" t="s">
        <v>1536</v>
      </c>
      <c r="BA125" s="28" t="s">
        <v>1536</v>
      </c>
    </row>
    <row r="126" spans="1:53" s="42" customFormat="1" x14ac:dyDescent="0.2">
      <c r="A126" s="37" t="s">
        <v>442</v>
      </c>
      <c r="B126" s="37" t="s">
        <v>0</v>
      </c>
      <c r="C126" s="37"/>
      <c r="D126" s="38"/>
      <c r="E126" s="38"/>
      <c r="F126" s="39" t="s">
        <v>1</v>
      </c>
      <c r="G126" s="12" t="s">
        <v>1142</v>
      </c>
      <c r="H126" s="27" t="s">
        <v>1536</v>
      </c>
      <c r="I126" s="27" t="s">
        <v>1536</v>
      </c>
      <c r="J126" s="27" t="s">
        <v>1536</v>
      </c>
      <c r="K126" s="27" t="s">
        <v>1536</v>
      </c>
      <c r="L126" s="27" t="s">
        <v>1536</v>
      </c>
      <c r="M126" s="27" t="s">
        <v>1536</v>
      </c>
      <c r="N126" s="27" t="s">
        <v>1536</v>
      </c>
      <c r="O126" s="27" t="s">
        <v>1536</v>
      </c>
      <c r="P126" s="27" t="s">
        <v>1536</v>
      </c>
      <c r="Q126" s="27" t="s">
        <v>1536</v>
      </c>
      <c r="R126" s="27" t="s">
        <v>1536</v>
      </c>
      <c r="S126" s="27" t="s">
        <v>1536</v>
      </c>
      <c r="T126" s="27" t="s">
        <v>1536</v>
      </c>
      <c r="U126" s="27" t="s">
        <v>1536</v>
      </c>
      <c r="V126" s="27" t="s">
        <v>1536</v>
      </c>
      <c r="W126" s="27" t="s">
        <v>1536</v>
      </c>
      <c r="X126" s="27" t="s">
        <v>1536</v>
      </c>
      <c r="Y126" s="27" t="s">
        <v>1536</v>
      </c>
      <c r="Z126" s="27" t="s">
        <v>1536</v>
      </c>
      <c r="AA126" s="27" t="s">
        <v>1536</v>
      </c>
      <c r="AB126" s="27" t="s">
        <v>1536</v>
      </c>
      <c r="AC126" s="27" t="s">
        <v>1536</v>
      </c>
      <c r="AD126" s="27" t="s">
        <v>1536</v>
      </c>
      <c r="AE126" s="27" t="s">
        <v>1536</v>
      </c>
      <c r="AF126" s="27" t="s">
        <v>1536</v>
      </c>
      <c r="AG126" s="27" t="s">
        <v>1536</v>
      </c>
      <c r="AH126" s="27" t="s">
        <v>1536</v>
      </c>
      <c r="AI126" s="27" t="s">
        <v>1536</v>
      </c>
      <c r="AJ126" s="27" t="s">
        <v>1536</v>
      </c>
      <c r="AK126" s="27" t="s">
        <v>1536</v>
      </c>
      <c r="AL126" s="27" t="s">
        <v>1536</v>
      </c>
      <c r="AM126" s="27" t="s">
        <v>1536</v>
      </c>
      <c r="AN126" s="27" t="s">
        <v>1536</v>
      </c>
      <c r="AO126" s="27" t="s">
        <v>1536</v>
      </c>
      <c r="AP126" s="27" t="s">
        <v>1536</v>
      </c>
      <c r="AQ126" s="27" t="s">
        <v>1536</v>
      </c>
      <c r="AR126" s="27" t="s">
        <v>1536</v>
      </c>
      <c r="AS126" s="27" t="s">
        <v>1536</v>
      </c>
      <c r="AT126" s="27" t="s">
        <v>1536</v>
      </c>
      <c r="AU126" s="27" t="s">
        <v>1536</v>
      </c>
      <c r="AV126" s="27" t="s">
        <v>1536</v>
      </c>
      <c r="AW126" s="28" t="s">
        <v>1536</v>
      </c>
      <c r="AX126" s="28" t="s">
        <v>1536</v>
      </c>
      <c r="AY126" s="28" t="s">
        <v>1536</v>
      </c>
      <c r="AZ126" s="28" t="s">
        <v>1536</v>
      </c>
      <c r="BA126" s="28" t="s">
        <v>1536</v>
      </c>
    </row>
    <row r="127" spans="1:53" s="42" customFormat="1" x14ac:dyDescent="0.2">
      <c r="A127" s="37" t="s">
        <v>442</v>
      </c>
      <c r="B127" s="37" t="s">
        <v>2</v>
      </c>
      <c r="C127" s="37"/>
      <c r="D127" s="38"/>
      <c r="E127" s="38"/>
      <c r="F127" s="39" t="s">
        <v>3</v>
      </c>
      <c r="G127" s="12" t="s">
        <v>1143</v>
      </c>
      <c r="H127" s="27" t="s">
        <v>1536</v>
      </c>
      <c r="I127" s="27" t="s">
        <v>1536</v>
      </c>
      <c r="J127" s="27" t="s">
        <v>1536</v>
      </c>
      <c r="K127" s="27" t="s">
        <v>1536</v>
      </c>
      <c r="L127" s="27" t="s">
        <v>1536</v>
      </c>
      <c r="M127" s="27" t="s">
        <v>1536</v>
      </c>
      <c r="N127" s="27" t="s">
        <v>1536</v>
      </c>
      <c r="O127" s="27" t="s">
        <v>1536</v>
      </c>
      <c r="P127" s="27" t="s">
        <v>1536</v>
      </c>
      <c r="Q127" s="27" t="s">
        <v>1536</v>
      </c>
      <c r="R127" s="27" t="s">
        <v>1536</v>
      </c>
      <c r="S127" s="27" t="s">
        <v>1536</v>
      </c>
      <c r="T127" s="27" t="s">
        <v>1536</v>
      </c>
      <c r="U127" s="27" t="s">
        <v>1536</v>
      </c>
      <c r="V127" s="27" t="s">
        <v>1536</v>
      </c>
      <c r="W127" s="27" t="s">
        <v>1536</v>
      </c>
      <c r="X127" s="27" t="s">
        <v>1536</v>
      </c>
      <c r="Y127" s="27" t="s">
        <v>1536</v>
      </c>
      <c r="Z127" s="27" t="s">
        <v>1536</v>
      </c>
      <c r="AA127" s="27" t="s">
        <v>1536</v>
      </c>
      <c r="AB127" s="27" t="s">
        <v>1536</v>
      </c>
      <c r="AC127" s="27" t="s">
        <v>1536</v>
      </c>
      <c r="AD127" s="27" t="s">
        <v>1536</v>
      </c>
      <c r="AE127" s="27" t="s">
        <v>1536</v>
      </c>
      <c r="AF127" s="27" t="s">
        <v>1536</v>
      </c>
      <c r="AG127" s="27" t="s">
        <v>1536</v>
      </c>
      <c r="AH127" s="27" t="s">
        <v>1536</v>
      </c>
      <c r="AI127" s="27" t="s">
        <v>1536</v>
      </c>
      <c r="AJ127" s="27" t="s">
        <v>1536</v>
      </c>
      <c r="AK127" s="27" t="s">
        <v>1536</v>
      </c>
      <c r="AL127" s="27" t="s">
        <v>1536</v>
      </c>
      <c r="AM127" s="27" t="s">
        <v>1536</v>
      </c>
      <c r="AN127" s="27" t="s">
        <v>1536</v>
      </c>
      <c r="AO127" s="27" t="s">
        <v>1536</v>
      </c>
      <c r="AP127" s="27" t="s">
        <v>1536</v>
      </c>
      <c r="AQ127" s="27" t="s">
        <v>1536</v>
      </c>
      <c r="AR127" s="27" t="s">
        <v>1536</v>
      </c>
      <c r="AS127" s="27" t="s">
        <v>1536</v>
      </c>
      <c r="AT127" s="27" t="s">
        <v>1536</v>
      </c>
      <c r="AU127" s="27" t="s">
        <v>1536</v>
      </c>
      <c r="AV127" s="27" t="s">
        <v>1536</v>
      </c>
      <c r="AW127" s="28" t="s">
        <v>1536</v>
      </c>
      <c r="AX127" s="28" t="s">
        <v>1536</v>
      </c>
      <c r="AY127" s="28" t="s">
        <v>1536</v>
      </c>
      <c r="AZ127" s="28" t="s">
        <v>1536</v>
      </c>
      <c r="BA127" s="28" t="s">
        <v>1536</v>
      </c>
    </row>
    <row r="128" spans="1:53" s="42" customFormat="1" x14ac:dyDescent="0.2">
      <c r="A128" s="37"/>
      <c r="B128" s="37"/>
      <c r="C128" s="37"/>
      <c r="D128" s="38"/>
      <c r="E128" s="38"/>
      <c r="F128" s="39" t="s">
        <v>4</v>
      </c>
      <c r="G128" s="18"/>
      <c r="H128" s="27"/>
      <c r="I128" s="27"/>
      <c r="J128" s="27"/>
      <c r="K128" s="27"/>
      <c r="L128" s="27"/>
      <c r="M128" s="27"/>
      <c r="N128" s="27"/>
      <c r="O128" s="27"/>
      <c r="P128" s="27"/>
      <c r="Q128" s="27"/>
      <c r="R128" s="27"/>
      <c r="S128" s="27"/>
      <c r="T128" s="27"/>
      <c r="U128" s="27"/>
      <c r="V128" s="27"/>
      <c r="W128" s="27"/>
      <c r="X128" s="27"/>
      <c r="Y128" s="27"/>
      <c r="Z128" s="27"/>
      <c r="AA128" s="27"/>
      <c r="AB128" s="27"/>
      <c r="AC128" s="27"/>
      <c r="AD128" s="27"/>
      <c r="AE128" s="27"/>
      <c r="AF128" s="27"/>
      <c r="AG128" s="27"/>
      <c r="AH128" s="27"/>
      <c r="AI128" s="28"/>
      <c r="AJ128" s="28"/>
      <c r="AK128" s="28"/>
      <c r="AL128" s="28"/>
      <c r="AM128" s="28"/>
      <c r="AN128" s="28"/>
      <c r="AO128" s="28"/>
      <c r="AP128" s="28"/>
      <c r="AQ128" s="28"/>
      <c r="AR128" s="28"/>
      <c r="AS128" s="28"/>
      <c r="AT128" s="28"/>
      <c r="AU128" s="28"/>
      <c r="AV128" s="28"/>
      <c r="AW128" s="28"/>
      <c r="AX128" s="28"/>
      <c r="AY128" s="28"/>
      <c r="AZ128" s="28"/>
      <c r="BA128" s="28"/>
    </row>
    <row r="129" spans="1:58" s="42" customFormat="1" x14ac:dyDescent="0.2">
      <c r="A129" s="37" t="s">
        <v>442</v>
      </c>
      <c r="B129" s="37" t="s">
        <v>5</v>
      </c>
      <c r="C129" s="37"/>
      <c r="D129" s="38"/>
      <c r="E129" s="38"/>
      <c r="F129" s="39" t="s">
        <v>6</v>
      </c>
      <c r="G129" s="12" t="s">
        <v>1130</v>
      </c>
      <c r="H129" s="45">
        <f t="shared" ref="H129:BA129" si="75">IF(AND(ISNUMBER(H92),ISNUMBER(H$77)),H92/H$77*100,"–")</f>
        <v>23.485746352095383</v>
      </c>
      <c r="I129" s="45">
        <f t="shared" si="75"/>
        <v>22.55609672796761</v>
      </c>
      <c r="J129" s="45">
        <f t="shared" si="75"/>
        <v>21.691929089881114</v>
      </c>
      <c r="K129" s="45">
        <f t="shared" si="75"/>
        <v>21.310836011193029</v>
      </c>
      <c r="L129" s="45">
        <f t="shared" si="75"/>
        <v>21.255751026406056</v>
      </c>
      <c r="M129" s="45">
        <f t="shared" si="75"/>
        <v>21.032471613119103</v>
      </c>
      <c r="N129" s="45">
        <f t="shared" si="75"/>
        <v>20.898938433115827</v>
      </c>
      <c r="O129" s="45">
        <f t="shared" si="75"/>
        <v>21.375001699354698</v>
      </c>
      <c r="P129" s="45">
        <f t="shared" si="75"/>
        <v>22.116553520928857</v>
      </c>
      <c r="Q129" s="45">
        <f t="shared" si="75"/>
        <v>22.840433571011427</v>
      </c>
      <c r="R129" s="45">
        <f t="shared" si="75"/>
        <v>22.981828648652488</v>
      </c>
      <c r="S129" s="45">
        <f t="shared" si="75"/>
        <v>23.101782986475399</v>
      </c>
      <c r="T129" s="45">
        <f t="shared" si="75"/>
        <v>22.49177436458233</v>
      </c>
      <c r="U129" s="45">
        <f t="shared" si="75"/>
        <v>21.185926244677322</v>
      </c>
      <c r="V129" s="45">
        <f t="shared" si="75"/>
        <v>21.03050591950603</v>
      </c>
      <c r="W129" s="45">
        <f t="shared" si="75"/>
        <v>20.813338952323281</v>
      </c>
      <c r="X129" s="45">
        <f t="shared" si="75"/>
        <v>20.612991421021537</v>
      </c>
      <c r="Y129" s="45">
        <f t="shared" si="75"/>
        <v>19.950710264544561</v>
      </c>
      <c r="Z129" s="45">
        <f t="shared" si="75"/>
        <v>20.21414240646665</v>
      </c>
      <c r="AA129" s="45">
        <f>IF(AND(ISNUMBER(AA92),ISNUMBER(AA$77)),AA92/AA$77*100,"–")</f>
        <v>20.515205871090323</v>
      </c>
      <c r="AB129" s="45">
        <f>IF(AND(ISNUMBER(AB92),ISNUMBER(AB$77)),AB92/AB$77*100,"–")</f>
        <v>20.896227454884116</v>
      </c>
      <c r="AC129" s="45">
        <f>IF(AND(ISNUMBER(AC92),ISNUMBER(AC$77)),AC92/AC$77*100,"–")</f>
        <v>20.486516153407951</v>
      </c>
      <c r="AD129" s="45">
        <f>IF(AND(ISNUMBER(AD92),ISNUMBER(AD$77)),AD92/AD$77*100,"–")</f>
        <v>19.925378932579331</v>
      </c>
      <c r="AE129" s="45">
        <f t="shared" si="75"/>
        <v>19.595263625708093</v>
      </c>
      <c r="AF129" s="45">
        <f t="shared" si="75"/>
        <v>19.460614010055263</v>
      </c>
      <c r="AG129" s="45">
        <f t="shared" si="75"/>
        <v>19.645844001499142</v>
      </c>
      <c r="AH129" s="45">
        <f t="shared" si="75"/>
        <v>20.172687705946483</v>
      </c>
      <c r="AI129" s="45">
        <f t="shared" si="75"/>
        <v>20.528950300493733</v>
      </c>
      <c r="AJ129" s="45">
        <f t="shared" si="75"/>
        <v>20.595920133759542</v>
      </c>
      <c r="AK129" s="45">
        <f t="shared" si="75"/>
        <v>19.411282812599421</v>
      </c>
      <c r="AL129" s="45">
        <f t="shared" si="75"/>
        <v>19.415540501895133</v>
      </c>
      <c r="AM129" s="45">
        <f t="shared" si="75"/>
        <v>19.633943564464051</v>
      </c>
      <c r="AN129" s="45">
        <f t="shared" si="75"/>
        <v>19.338632017942025</v>
      </c>
      <c r="AO129" s="45">
        <f t="shared" si="75"/>
        <v>18.980717875289997</v>
      </c>
      <c r="AP129" s="45">
        <f t="shared" si="75"/>
        <v>19.003590574439151</v>
      </c>
      <c r="AQ129" s="45">
        <f t="shared" si="75"/>
        <v>19.038183713706751</v>
      </c>
      <c r="AR129" s="45">
        <f t="shared" si="75"/>
        <v>19.41000010350432</v>
      </c>
      <c r="AS129" s="45">
        <f t="shared" si="75"/>
        <v>19.794622698298532</v>
      </c>
      <c r="AT129" s="45">
        <f t="shared" si="75"/>
        <v>20.147106517867226</v>
      </c>
      <c r="AU129" s="45">
        <f t="shared" si="75"/>
        <v>20.524346997950861</v>
      </c>
      <c r="AV129" s="45">
        <f t="shared" si="75"/>
        <v>20.374577852568944</v>
      </c>
      <c r="AW129" s="48">
        <f t="shared" si="75"/>
        <v>20.738620823403739</v>
      </c>
      <c r="AX129" s="48">
        <f t="shared" si="75"/>
        <v>21.636092892135281</v>
      </c>
      <c r="AY129" s="48">
        <f t="shared" si="75"/>
        <v>22.044556633734576</v>
      </c>
      <c r="AZ129" s="48">
        <f t="shared" si="75"/>
        <v>22.133275300147602</v>
      </c>
      <c r="BA129" s="48">
        <f t="shared" si="75"/>
        <v>22.151378888525969</v>
      </c>
    </row>
    <row r="130" spans="1:58" s="42" customFormat="1" x14ac:dyDescent="0.2">
      <c r="A130" s="37" t="s">
        <v>442</v>
      </c>
      <c r="B130" s="37" t="s">
        <v>7</v>
      </c>
      <c r="C130" s="37" t="s">
        <v>1462</v>
      </c>
      <c r="D130" s="38"/>
      <c r="E130" s="38"/>
      <c r="F130" s="44" t="s">
        <v>8</v>
      </c>
      <c r="G130" s="12" t="s">
        <v>1132</v>
      </c>
      <c r="H130" s="45">
        <f t="shared" ref="H130:BA130" si="76">IF(AND(ISNUMBER(H102),ISNUMBER(H$77)),H102/H$77*100,"–")</f>
        <v>23.032503108796174</v>
      </c>
      <c r="I130" s="45">
        <f t="shared" si="76"/>
        <v>23.985097150860636</v>
      </c>
      <c r="J130" s="45">
        <f t="shared" si="76"/>
        <v>23.888776309090819</v>
      </c>
      <c r="K130" s="45">
        <f t="shared" si="76"/>
        <v>23.702911637522224</v>
      </c>
      <c r="L130" s="45">
        <f t="shared" si="76"/>
        <v>25.223918467721358</v>
      </c>
      <c r="M130" s="45">
        <f t="shared" si="76"/>
        <v>25.663624637067191</v>
      </c>
      <c r="N130" s="45">
        <f t="shared" si="76"/>
        <v>23.063702293328131</v>
      </c>
      <c r="O130" s="45">
        <f t="shared" si="76"/>
        <v>22.291692149573112</v>
      </c>
      <c r="P130" s="45">
        <f t="shared" si="76"/>
        <v>22.025872340496004</v>
      </c>
      <c r="Q130" s="45">
        <f t="shared" si="76"/>
        <v>23.171465145577109</v>
      </c>
      <c r="R130" s="45">
        <f t="shared" si="76"/>
        <v>23.514852962785827</v>
      </c>
      <c r="S130" s="45">
        <f t="shared" si="76"/>
        <v>21.331581791693406</v>
      </c>
      <c r="T130" s="45">
        <f t="shared" si="76"/>
        <v>20.919968251692207</v>
      </c>
      <c r="U130" s="45">
        <f t="shared" si="76"/>
        <v>20.988789624001509</v>
      </c>
      <c r="V130" s="45">
        <f t="shared" si="76"/>
        <v>22.036320411639693</v>
      </c>
      <c r="W130" s="45">
        <f t="shared" si="76"/>
        <v>23.398203635539549</v>
      </c>
      <c r="X130" s="45">
        <f t="shared" si="76"/>
        <v>23.769299144105936</v>
      </c>
      <c r="Y130" s="45">
        <f t="shared" si="76"/>
        <v>25.227645822644636</v>
      </c>
      <c r="Z130" s="45">
        <f t="shared" si="76"/>
        <v>25.321730359228965</v>
      </c>
      <c r="AA130" s="45">
        <f>IF(AND(ISNUMBER(AA102),ISNUMBER(AA$77)),AA102/AA$77*100,"–")</f>
        <v>25.219501520656816</v>
      </c>
      <c r="AB130" s="45">
        <f>IF(AND(ISNUMBER(AB102),ISNUMBER(AB$77)),AB102/AB$77*100,"–")</f>
        <v>27.843121490095829</v>
      </c>
      <c r="AC130" s="45">
        <f>IF(AND(ISNUMBER(AC102),ISNUMBER(AC$77)),AC102/AC$77*100,"–")</f>
        <v>28.120327460807658</v>
      </c>
      <c r="AD130" s="45">
        <f>IF(AND(ISNUMBER(AD102),ISNUMBER(AD$77)),AD102/AD$77*100,"–")</f>
        <v>27.67482836556459</v>
      </c>
      <c r="AE130" s="45">
        <f t="shared" si="76"/>
        <v>27.117066866801053</v>
      </c>
      <c r="AF130" s="45">
        <f t="shared" si="76"/>
        <v>28.032184874391952</v>
      </c>
      <c r="AG130" s="45">
        <f t="shared" si="76"/>
        <v>29.315935652549925</v>
      </c>
      <c r="AH130" s="45">
        <f t="shared" si="76"/>
        <v>31.485342554562212</v>
      </c>
      <c r="AI130" s="45">
        <f t="shared" si="76"/>
        <v>31.768341196115983</v>
      </c>
      <c r="AJ130" s="45">
        <f t="shared" si="76"/>
        <v>32.431152279514755</v>
      </c>
      <c r="AK130" s="45">
        <f t="shared" si="76"/>
        <v>28.885196890201797</v>
      </c>
      <c r="AL130" s="45">
        <f t="shared" si="76"/>
        <v>31.721674867540116</v>
      </c>
      <c r="AM130" s="45">
        <f t="shared" si="76"/>
        <v>33.993631142987383</v>
      </c>
      <c r="AN130" s="45">
        <f t="shared" si="76"/>
        <v>34.757795988051313</v>
      </c>
      <c r="AO130" s="45">
        <f t="shared" si="76"/>
        <v>34.631948280151377</v>
      </c>
      <c r="AP130" s="45">
        <f t="shared" si="76"/>
        <v>34.391089083793226</v>
      </c>
      <c r="AQ130" s="45">
        <f t="shared" si="76"/>
        <v>34.664639443936274</v>
      </c>
      <c r="AR130" s="45">
        <f t="shared" si="76"/>
        <v>34.728401971653618</v>
      </c>
      <c r="AS130" s="45">
        <f t="shared" si="76"/>
        <v>36.201897425935186</v>
      </c>
      <c r="AT130" s="45">
        <f t="shared" si="76"/>
        <v>36.755164748565562</v>
      </c>
      <c r="AU130" s="45">
        <f t="shared" si="76"/>
        <v>36.616407031581218</v>
      </c>
      <c r="AV130" s="45">
        <f t="shared" si="76"/>
        <v>33.25952015680145</v>
      </c>
      <c r="AW130" s="48">
        <f t="shared" si="76"/>
        <v>36.686618118059613</v>
      </c>
      <c r="AX130" s="48">
        <f t="shared" si="76"/>
        <v>37.069382055623876</v>
      </c>
      <c r="AY130" s="48">
        <f t="shared" si="76"/>
        <v>37.461608096347938</v>
      </c>
      <c r="AZ130" s="48">
        <f t="shared" si="76"/>
        <v>37.144850451135802</v>
      </c>
      <c r="BA130" s="48">
        <f t="shared" si="76"/>
        <v>37.270886880969314</v>
      </c>
    </row>
    <row r="131" spans="1:58" s="42" customFormat="1" x14ac:dyDescent="0.2">
      <c r="A131" s="37" t="s">
        <v>442</v>
      </c>
      <c r="B131" s="37" t="s">
        <v>9</v>
      </c>
      <c r="C131" s="37" t="s">
        <v>1463</v>
      </c>
      <c r="D131" s="38"/>
      <c r="E131" s="38"/>
      <c r="F131" s="44" t="s">
        <v>10</v>
      </c>
      <c r="G131" s="12" t="s">
        <v>1133</v>
      </c>
      <c r="H131" s="45">
        <f t="shared" ref="H131:BA131" si="77">IF(AND(ISNUMBER(H107),ISNUMBER(H$77)),H107/H$77*100,"–")</f>
        <v>23.499191299953718</v>
      </c>
      <c r="I131" s="45">
        <f t="shared" si="77"/>
        <v>23.766955508586644</v>
      </c>
      <c r="J131" s="45">
        <f t="shared" si="77"/>
        <v>23.518182650232522</v>
      </c>
      <c r="K131" s="45">
        <f t="shared" si="77"/>
        <v>22.976318702489227</v>
      </c>
      <c r="L131" s="45">
        <f t="shared" si="77"/>
        <v>24.550137585660636</v>
      </c>
      <c r="M131" s="45">
        <f t="shared" si="77"/>
        <v>24.502987371436529</v>
      </c>
      <c r="N131" s="45">
        <f t="shared" si="77"/>
        <v>21.437841433666041</v>
      </c>
      <c r="O131" s="45">
        <f t="shared" si="77"/>
        <v>21.191669487719668</v>
      </c>
      <c r="P131" s="45">
        <f t="shared" si="77"/>
        <v>21.40740194457074</v>
      </c>
      <c r="Q131" s="45">
        <f t="shared" si="77"/>
        <v>22.663026796309897</v>
      </c>
      <c r="R131" s="45">
        <f t="shared" si="77"/>
        <v>22.34588352927269</v>
      </c>
      <c r="S131" s="45">
        <f t="shared" si="77"/>
        <v>21.577390934319148</v>
      </c>
      <c r="T131" s="45">
        <f t="shared" si="77"/>
        <v>21.036667639685877</v>
      </c>
      <c r="U131" s="45">
        <f t="shared" si="77"/>
        <v>20.038551142145852</v>
      </c>
      <c r="V131" s="45">
        <f t="shared" si="77"/>
        <v>20.971074275441552</v>
      </c>
      <c r="W131" s="45">
        <f t="shared" si="77"/>
        <v>22.105764195695592</v>
      </c>
      <c r="X131" s="45">
        <f t="shared" si="77"/>
        <v>22.166493804285185</v>
      </c>
      <c r="Y131" s="45">
        <f t="shared" si="77"/>
        <v>23.356762870987676</v>
      </c>
      <c r="Z131" s="45">
        <f t="shared" si="77"/>
        <v>23.88178084277099</v>
      </c>
      <c r="AA131" s="45">
        <f>IF(AND(ISNUMBER(AA107),ISNUMBER(AA$77)),AA107/AA$77*100,"–")</f>
        <v>24.532569253970042</v>
      </c>
      <c r="AB131" s="45">
        <f>IF(AND(ISNUMBER(AB107),ISNUMBER(AB$77)),AB107/AB$77*100,"–")</f>
        <v>27.82811608989898</v>
      </c>
      <c r="AC131" s="45">
        <f>IF(AND(ISNUMBER(AC107),ISNUMBER(AC$77)),AC107/AC$77*100,"–")</f>
        <v>27.607122238866904</v>
      </c>
      <c r="AD131" s="45">
        <f>IF(AND(ISNUMBER(AD107),ISNUMBER(AD$77)),AD107/AD$77*100,"–")</f>
        <v>26.45614614416203</v>
      </c>
      <c r="AE131" s="45">
        <f t="shared" si="77"/>
        <v>26.089036123269988</v>
      </c>
      <c r="AF131" s="45">
        <f t="shared" si="77"/>
        <v>26.790621587019764</v>
      </c>
      <c r="AG131" s="45">
        <f t="shared" si="77"/>
        <v>28.416322201700478</v>
      </c>
      <c r="AH131" s="45">
        <f t="shared" si="77"/>
        <v>30.655945699290914</v>
      </c>
      <c r="AI131" s="45">
        <f t="shared" si="77"/>
        <v>30.502473685147883</v>
      </c>
      <c r="AJ131" s="45">
        <f t="shared" si="77"/>
        <v>31.540841386544283</v>
      </c>
      <c r="AK131" s="45">
        <f t="shared" si="77"/>
        <v>27.988402584401186</v>
      </c>
      <c r="AL131" s="45">
        <f t="shared" si="77"/>
        <v>31.222167110093714</v>
      </c>
      <c r="AM131" s="45">
        <f t="shared" si="77"/>
        <v>33.40429912983641</v>
      </c>
      <c r="AN131" s="45">
        <f t="shared" si="77"/>
        <v>33.194184078925275</v>
      </c>
      <c r="AO131" s="45">
        <f t="shared" si="77"/>
        <v>32.876054780156352</v>
      </c>
      <c r="AP131" s="45">
        <f t="shared" si="77"/>
        <v>32.380909429486834</v>
      </c>
      <c r="AQ131" s="45">
        <f t="shared" si="77"/>
        <v>32.284480820513537</v>
      </c>
      <c r="AR131" s="45">
        <f t="shared" si="77"/>
        <v>32.354092786108403</v>
      </c>
      <c r="AS131" s="45">
        <f t="shared" si="77"/>
        <v>33.92343666035643</v>
      </c>
      <c r="AT131" s="45">
        <f t="shared" si="77"/>
        <v>34.752070040878436</v>
      </c>
      <c r="AU131" s="45">
        <f t="shared" si="77"/>
        <v>34.600347699259473</v>
      </c>
      <c r="AV131" s="45">
        <f t="shared" si="77"/>
        <v>31.297789449861273</v>
      </c>
      <c r="AW131" s="48">
        <f t="shared" si="77"/>
        <v>34.937091484043513</v>
      </c>
      <c r="AX131" s="48">
        <f t="shared" si="77"/>
        <v>35.390108186254025</v>
      </c>
      <c r="AY131" s="48">
        <f t="shared" si="77"/>
        <v>35.788233097117008</v>
      </c>
      <c r="AZ131" s="48">
        <f t="shared" si="77"/>
        <v>35.363491782021498</v>
      </c>
      <c r="BA131" s="48">
        <f t="shared" si="77"/>
        <v>35.392275249258446</v>
      </c>
    </row>
    <row r="132" spans="1:58" s="42" customFormat="1" x14ac:dyDescent="0.2">
      <c r="A132" s="37" t="s">
        <v>442</v>
      </c>
      <c r="B132" s="37" t="s">
        <v>11</v>
      </c>
      <c r="C132" s="37"/>
      <c r="D132" s="38"/>
      <c r="E132" s="38"/>
      <c r="F132" s="44" t="s">
        <v>12</v>
      </c>
      <c r="G132" s="12" t="s">
        <v>1144</v>
      </c>
      <c r="H132" s="45" t="str">
        <f>IF(AND(ISNUMBER(H92),ISNUMBER(H97),ISNUMBER(H328),ISNUMBER(H77)),(H92+H97+H328)/(H92+H97)*100,"–")</f>
        <v>–</v>
      </c>
      <c r="I132" s="45" t="str">
        <f t="shared" ref="I132:BA132" si="78">IF(AND(ISNUMBER(I92),ISNUMBER(I97),ISNUMBER(I328),ISNUMBER(I77)),(I92+I97+I328)/(I92+I97)*100,"–")</f>
        <v>–</v>
      </c>
      <c r="J132" s="45" t="str">
        <f t="shared" si="78"/>
        <v>–</v>
      </c>
      <c r="K132" s="45" t="str">
        <f t="shared" si="78"/>
        <v>–</v>
      </c>
      <c r="L132" s="45" t="str">
        <f t="shared" si="78"/>
        <v>–</v>
      </c>
      <c r="M132" s="45" t="str">
        <f t="shared" si="78"/>
        <v>–</v>
      </c>
      <c r="N132" s="45">
        <f t="shared" si="78"/>
        <v>106.54014244808081</v>
      </c>
      <c r="O132" s="45">
        <f t="shared" si="78"/>
        <v>103.05025529351097</v>
      </c>
      <c r="P132" s="45">
        <f t="shared" si="78"/>
        <v>100.72114549104489</v>
      </c>
      <c r="Q132" s="45">
        <f t="shared" si="78"/>
        <v>99.659902225143867</v>
      </c>
      <c r="R132" s="45">
        <f t="shared" si="78"/>
        <v>98.4773723648713</v>
      </c>
      <c r="S132" s="45">
        <f t="shared" si="78"/>
        <v>94.123061746348199</v>
      </c>
      <c r="T132" s="45">
        <f t="shared" si="78"/>
        <v>94.552951169160181</v>
      </c>
      <c r="U132" s="45">
        <f t="shared" si="78"/>
        <v>98.089515092519548</v>
      </c>
      <c r="V132" s="45">
        <f t="shared" si="78"/>
        <v>98.165676561947862</v>
      </c>
      <c r="W132" s="45">
        <f t="shared" si="78"/>
        <v>99.312860703071777</v>
      </c>
      <c r="X132" s="45">
        <f t="shared" si="78"/>
        <v>102.34361743572946</v>
      </c>
      <c r="Y132" s="45">
        <f t="shared" si="78"/>
        <v>104.32711263259593</v>
      </c>
      <c r="Z132" s="45">
        <f t="shared" si="78"/>
        <v>102.61761485312097</v>
      </c>
      <c r="AA132" s="45">
        <f>IF(AND(ISNUMBER(AA92),ISNUMBER(AA97),ISNUMBER(AA328),ISNUMBER(AA77)),(AA92+AA97+AA328)/(AA92+AA97)*100,"–")</f>
        <v>98.590578224805341</v>
      </c>
      <c r="AB132" s="45">
        <f>IF(AND(ISNUMBER(AB92),ISNUMBER(AB97),ISNUMBER(AB328),ISNUMBER(AB77)),(AB92+AB97+AB328)/(AB92+AB97)*100,"–")</f>
        <v>95.63752448044707</v>
      </c>
      <c r="AC132" s="45">
        <f>IF(AND(ISNUMBER(AC92),ISNUMBER(AC97),ISNUMBER(AC328),ISNUMBER(AC77)),(AC92+AC97+AC328)/(AC92+AC97)*100,"–")</f>
        <v>98.552463694754294</v>
      </c>
      <c r="AD132" s="45">
        <f>IF(AND(ISNUMBER(AD92),ISNUMBER(AD97),ISNUMBER(AD328),ISNUMBER(AD77)),(AD92+AD97+AD328)/(AD92+AD97)*100,"–")</f>
        <v>100.71129014488727</v>
      </c>
      <c r="AE132" s="45">
        <f t="shared" si="78"/>
        <v>99.524118673032575</v>
      </c>
      <c r="AF132" s="45">
        <f t="shared" si="78"/>
        <v>103.61952756460859</v>
      </c>
      <c r="AG132" s="45">
        <f t="shared" si="78"/>
        <v>103.51193409693397</v>
      </c>
      <c r="AH132" s="45">
        <f t="shared" si="78"/>
        <v>103.27786357928068</v>
      </c>
      <c r="AI132" s="45">
        <f t="shared" si="78"/>
        <v>103.76300029051546</v>
      </c>
      <c r="AJ132" s="45">
        <f t="shared" si="78"/>
        <v>100.1101633396966</v>
      </c>
      <c r="AK132" s="45">
        <f t="shared" si="78"/>
        <v>102.92773080704968</v>
      </c>
      <c r="AL132" s="45">
        <f t="shared" si="78"/>
        <v>101.23225678708998</v>
      </c>
      <c r="AM132" s="45">
        <f t="shared" si="78"/>
        <v>103.79894893027073</v>
      </c>
      <c r="AN132" s="45">
        <f t="shared" si="78"/>
        <v>105.63287875644637</v>
      </c>
      <c r="AO132" s="45">
        <f t="shared" si="78"/>
        <v>104.93863183793709</v>
      </c>
      <c r="AP132" s="45">
        <f t="shared" si="78"/>
        <v>105.6321343226914</v>
      </c>
      <c r="AQ132" s="45">
        <f t="shared" si="78"/>
        <v>107.70111498307955</v>
      </c>
      <c r="AR132" s="45">
        <f t="shared" si="78"/>
        <v>108.89398794636462</v>
      </c>
      <c r="AS132" s="45">
        <f t="shared" si="78"/>
        <v>109.98586880887405</v>
      </c>
      <c r="AT132" s="45">
        <f t="shared" si="78"/>
        <v>109.72552825522837</v>
      </c>
      <c r="AU132" s="45">
        <f t="shared" si="78"/>
        <v>110.86517631471722</v>
      </c>
      <c r="AV132" s="45">
        <f t="shared" si="78"/>
        <v>108.76647377949091</v>
      </c>
      <c r="AW132" s="48">
        <f t="shared" si="78"/>
        <v>107.60462066818337</v>
      </c>
      <c r="AX132" s="48">
        <f t="shared" si="78"/>
        <v>107.09590227029643</v>
      </c>
      <c r="AY132" s="48">
        <f t="shared" si="78"/>
        <v>106.37865495976683</v>
      </c>
      <c r="AZ132" s="48">
        <f t="shared" si="78"/>
        <v>106.1652197991519</v>
      </c>
      <c r="BA132" s="48">
        <f t="shared" si="78"/>
        <v>105.7040206670042</v>
      </c>
    </row>
    <row r="133" spans="1:58" s="42" customFormat="1" x14ac:dyDescent="0.2">
      <c r="A133" s="37"/>
      <c r="B133" s="37"/>
      <c r="C133" s="37"/>
      <c r="D133" s="38"/>
      <c r="E133" s="38"/>
      <c r="F133" s="39" t="s">
        <v>13</v>
      </c>
      <c r="G133" s="18"/>
      <c r="H133" s="27"/>
      <c r="I133" s="27"/>
      <c r="J133" s="27"/>
      <c r="K133" s="27"/>
      <c r="L133" s="27"/>
      <c r="M133" s="27"/>
      <c r="N133" s="27"/>
      <c r="O133" s="27"/>
      <c r="P133" s="27"/>
      <c r="Q133" s="27"/>
      <c r="R133" s="27"/>
      <c r="S133" s="27"/>
      <c r="T133" s="27"/>
      <c r="U133" s="27"/>
      <c r="V133" s="27"/>
      <c r="W133" s="27"/>
      <c r="X133" s="27"/>
      <c r="Y133" s="27"/>
      <c r="Z133" s="27"/>
      <c r="AA133" s="27"/>
      <c r="AB133" s="27"/>
      <c r="AC133" s="27"/>
      <c r="AD133" s="27"/>
      <c r="AE133" s="27"/>
      <c r="AF133" s="27"/>
      <c r="AG133" s="27"/>
      <c r="AH133" s="27"/>
      <c r="AI133" s="28"/>
      <c r="AJ133" s="28"/>
      <c r="AK133" s="28"/>
      <c r="AL133" s="28"/>
      <c r="AM133" s="28"/>
      <c r="AN133" s="28"/>
      <c r="AO133" s="28"/>
      <c r="AP133" s="28"/>
      <c r="AQ133" s="28"/>
      <c r="AR133" s="28"/>
      <c r="AS133" s="28"/>
      <c r="AT133" s="28"/>
      <c r="AU133" s="28"/>
      <c r="AV133" s="28"/>
      <c r="AW133" s="28"/>
      <c r="AX133" s="28"/>
      <c r="AY133" s="28"/>
      <c r="AZ133" s="28"/>
      <c r="BA133" s="28"/>
    </row>
    <row r="134" spans="1:58" s="139" customFormat="1" outlineLevel="1" x14ac:dyDescent="0.2">
      <c r="A134" s="96"/>
      <c r="B134" s="96"/>
      <c r="C134" s="96"/>
      <c r="D134" s="137"/>
      <c r="E134" s="137"/>
      <c r="F134" s="143" t="s">
        <v>444</v>
      </c>
      <c r="G134" s="140" t="s">
        <v>509</v>
      </c>
      <c r="H134" s="167">
        <v>1.2065750397126871</v>
      </c>
      <c r="I134" s="167">
        <v>1.2065750397126871</v>
      </c>
      <c r="J134" s="167">
        <v>1.2065750397126871</v>
      </c>
      <c r="K134" s="167">
        <v>1.2065750397126871</v>
      </c>
      <c r="L134" s="167">
        <v>1.2065750397126871</v>
      </c>
      <c r="M134" s="167">
        <v>1.2065750397126871</v>
      </c>
      <c r="N134" s="167">
        <v>1.2065750397126871</v>
      </c>
      <c r="O134" s="167">
        <v>1.2065750397126871</v>
      </c>
      <c r="P134" s="167">
        <v>1.2065750397126871</v>
      </c>
      <c r="Q134" s="167">
        <v>1.2065750397126871</v>
      </c>
      <c r="R134" s="167">
        <v>1.2065750397126871</v>
      </c>
      <c r="S134" s="139">
        <v>1.2065750397126871</v>
      </c>
      <c r="T134" s="139">
        <v>1.1071997100961601</v>
      </c>
      <c r="U134" s="139">
        <v>1.0623073188876351</v>
      </c>
      <c r="V134" s="139">
        <v>1.0814708002883924</v>
      </c>
      <c r="W134" s="139">
        <v>1.0991187246262006</v>
      </c>
      <c r="X134" s="139">
        <v>1.1494450756923644</v>
      </c>
      <c r="Y134" s="139">
        <v>1.1361914010968961</v>
      </c>
      <c r="Z134" s="139">
        <v>1.0780104511084425</v>
      </c>
      <c r="AA134" s="139">
        <v>1.0660704448980913</v>
      </c>
      <c r="AB134" s="139">
        <v>1.103235034285474</v>
      </c>
      <c r="AC134" s="139">
        <v>1.1983939993791759</v>
      </c>
      <c r="AD134" s="139">
        <v>0.99425752224393715</v>
      </c>
      <c r="AE134" s="139">
        <v>0.92067953250883927</v>
      </c>
      <c r="AF134" s="139">
        <v>1.053842951935555</v>
      </c>
      <c r="AG134" s="139">
        <v>0.80497214302655973</v>
      </c>
      <c r="AH134" s="139">
        <v>0.81582326301493058</v>
      </c>
      <c r="AI134" s="139">
        <v>0.86455459444570326</v>
      </c>
      <c r="AJ134" s="139">
        <v>0.93406016484958809</v>
      </c>
      <c r="AK134" s="139">
        <v>0.77654212775282139</v>
      </c>
      <c r="AL134" s="176">
        <v>0.89619995564658139</v>
      </c>
      <c r="AM134" s="139">
        <v>1.0158340859564665</v>
      </c>
      <c r="AN134" s="139">
        <v>0.94375572618111359</v>
      </c>
      <c r="AO134" s="139">
        <v>1.0465621420954938</v>
      </c>
      <c r="AP134" s="139">
        <v>1.0032507141720528</v>
      </c>
      <c r="AQ134" s="139">
        <v>0.76249958619776437</v>
      </c>
      <c r="AR134" s="139">
        <v>0.77758012803442655</v>
      </c>
      <c r="AS134" s="139">
        <v>0.91557463191655075</v>
      </c>
      <c r="AT134" s="139">
        <v>0.73661480757547748</v>
      </c>
      <c r="AU134" s="139">
        <v>0.80019538907492271</v>
      </c>
      <c r="AV134" s="139">
        <v>0.75985068436333469</v>
      </c>
      <c r="AW134" s="139">
        <v>0.7441536109633089</v>
      </c>
      <c r="AX134" s="139">
        <v>0.71824902845072536</v>
      </c>
      <c r="AY134" s="139">
        <v>0.70419853900719276</v>
      </c>
      <c r="AZ134" s="139">
        <v>0.6948397019432192</v>
      </c>
      <c r="BA134" s="139">
        <v>0.6861888641968007</v>
      </c>
      <c r="BB134" s="167"/>
      <c r="BC134" s="178"/>
      <c r="BD134" s="178"/>
      <c r="BE134" s="167"/>
      <c r="BF134" s="167"/>
    </row>
    <row r="135" spans="1:58" s="139" customFormat="1" outlineLevel="1" x14ac:dyDescent="0.2">
      <c r="A135" s="96"/>
      <c r="B135" s="96"/>
      <c r="C135" s="96"/>
      <c r="D135" s="137"/>
      <c r="E135" s="137"/>
      <c r="F135" s="143" t="s">
        <v>445</v>
      </c>
      <c r="G135" s="140" t="s">
        <v>510</v>
      </c>
      <c r="H135" s="167">
        <v>3.9542253289148612</v>
      </c>
      <c r="I135" s="139">
        <v>3.9542253289148612</v>
      </c>
      <c r="J135" s="139">
        <v>4.5434709377105396</v>
      </c>
      <c r="K135" s="139">
        <v>4.03494456242528</v>
      </c>
      <c r="L135" s="139">
        <v>3.7645876782058032</v>
      </c>
      <c r="M135" s="139">
        <v>3.7471801351165199</v>
      </c>
      <c r="N135" s="139">
        <v>3.6245666293978269</v>
      </c>
      <c r="O135" s="139">
        <v>3.4612936933822551</v>
      </c>
      <c r="P135" s="139">
        <v>3.1989792015967575</v>
      </c>
      <c r="Q135" s="139">
        <v>3.4981591884046268</v>
      </c>
      <c r="R135" s="139">
        <v>3.4997639157380336</v>
      </c>
      <c r="S135" s="139">
        <v>2.9142492664880724</v>
      </c>
      <c r="T135" s="139">
        <v>2.8761461408026125</v>
      </c>
      <c r="U135" s="139">
        <v>2.5458125859350123</v>
      </c>
      <c r="V135" s="139">
        <v>2.6809857002107731</v>
      </c>
      <c r="W135" s="139">
        <v>2.7302625248903358</v>
      </c>
      <c r="X135" s="139">
        <v>2.6954875270251519</v>
      </c>
      <c r="Y135" s="139">
        <v>2.6257350628556178</v>
      </c>
      <c r="Z135" s="139">
        <v>2.6451791934328188</v>
      </c>
      <c r="AA135" s="139">
        <v>2.5058219580819019</v>
      </c>
      <c r="AB135" s="139">
        <v>2.3376721231186544</v>
      </c>
      <c r="AC135" s="139">
        <v>2.3397228829127972</v>
      </c>
      <c r="AD135" s="139">
        <v>2.2324785655780097</v>
      </c>
      <c r="AE135" s="139">
        <v>2.0520109353535627</v>
      </c>
      <c r="AF135" s="139">
        <v>2.028830543435352</v>
      </c>
      <c r="AG135" s="139">
        <v>1.8727769098455083</v>
      </c>
      <c r="AH135" s="139">
        <v>1.695448566421023</v>
      </c>
      <c r="AI135" s="139">
        <v>1.7952341190827927</v>
      </c>
      <c r="AJ135" s="139">
        <v>1.6837571196264716</v>
      </c>
      <c r="AK135" s="139">
        <v>1.4638978322018679</v>
      </c>
      <c r="AL135" s="176">
        <v>1.7821400713435063</v>
      </c>
      <c r="AM135" s="139">
        <v>1.838559634388047</v>
      </c>
      <c r="AN135" s="139">
        <v>1.8168770103770511</v>
      </c>
      <c r="AO135" s="139">
        <v>1.6253246572193192</v>
      </c>
      <c r="AP135" s="139">
        <v>1.7356370769080005</v>
      </c>
      <c r="AQ135" s="139">
        <v>1.7944312856431266</v>
      </c>
      <c r="AR135" s="139">
        <v>1.6085136497867882</v>
      </c>
      <c r="AS135" s="139">
        <v>1.730327366490779</v>
      </c>
      <c r="AT135" s="139">
        <v>1.8527368322446491</v>
      </c>
      <c r="AU135" s="139">
        <v>1.7107717201800203</v>
      </c>
      <c r="AV135" s="139">
        <v>1.7914536478118586</v>
      </c>
      <c r="AW135" s="139">
        <v>1.612538131364091</v>
      </c>
      <c r="AX135" s="139">
        <v>1.5881234821884522</v>
      </c>
      <c r="AY135" s="139">
        <v>1.5763455168432325</v>
      </c>
      <c r="AZ135" s="139">
        <v>1.5685584499339804</v>
      </c>
      <c r="BA135" s="139">
        <v>1.5620666603522435</v>
      </c>
      <c r="BB135" s="167"/>
      <c r="BC135" s="178"/>
      <c r="BD135" s="178"/>
      <c r="BE135" s="167"/>
      <c r="BF135" s="167"/>
    </row>
    <row r="136" spans="1:58" s="139" customFormat="1" outlineLevel="1" x14ac:dyDescent="0.2">
      <c r="A136" s="96"/>
      <c r="B136" s="96"/>
      <c r="C136" s="96"/>
      <c r="D136" s="137"/>
      <c r="E136" s="137"/>
      <c r="F136" s="143" t="s">
        <v>446</v>
      </c>
      <c r="G136" s="140" t="s">
        <v>511</v>
      </c>
      <c r="H136" s="167">
        <v>5.6477279849150168</v>
      </c>
      <c r="I136" s="139">
        <v>5.6477279849150168</v>
      </c>
      <c r="J136" s="139">
        <v>5.4125919128341584</v>
      </c>
      <c r="K136" s="139">
        <v>5.4868834284920096</v>
      </c>
      <c r="L136" s="139">
        <v>4.9816322641644231</v>
      </c>
      <c r="M136" s="139">
        <v>4.6776727346186009</v>
      </c>
      <c r="N136" s="139">
        <v>4.4802327979482408</v>
      </c>
      <c r="O136" s="139">
        <v>4.3077074140389833</v>
      </c>
      <c r="P136" s="139">
        <v>3.8843702458152629</v>
      </c>
      <c r="Q136" s="139">
        <v>3.7727428919641639</v>
      </c>
      <c r="R136" s="139">
        <v>3.493679569235292</v>
      </c>
      <c r="S136" s="139">
        <v>3.5777841253840861</v>
      </c>
      <c r="T136" s="139">
        <v>3.4432061972714414</v>
      </c>
      <c r="U136" s="139">
        <v>3.2988691505737133</v>
      </c>
      <c r="V136" s="139">
        <v>3.288844779219164</v>
      </c>
      <c r="W136" s="139">
        <v>3.2893148406481378</v>
      </c>
      <c r="X136" s="139">
        <v>3.2835887059747382</v>
      </c>
      <c r="Y136" s="139">
        <v>3.17201660788428</v>
      </c>
      <c r="Z136" s="139">
        <v>3.0891608991031503</v>
      </c>
      <c r="AA136" s="139">
        <v>3.0451378312519042</v>
      </c>
      <c r="AB136" s="139">
        <v>2.8567274189465977</v>
      </c>
      <c r="AC136" s="139">
        <v>2.7632603561626348</v>
      </c>
      <c r="AD136" s="139">
        <v>2.6315400179819162</v>
      </c>
      <c r="AE136" s="139">
        <v>2.6056489797988123</v>
      </c>
      <c r="AF136" s="139">
        <v>2.6057269884272305</v>
      </c>
      <c r="AG136" s="139">
        <v>2.2557479800380231</v>
      </c>
      <c r="AH136" s="139">
        <v>2.1689128945974234</v>
      </c>
      <c r="AI136" s="139">
        <v>2.1128033592897251</v>
      </c>
      <c r="AJ136" s="139">
        <v>2.0787615047576358</v>
      </c>
      <c r="AK136" s="139">
        <v>1.9967163797595289</v>
      </c>
      <c r="AL136" s="176">
        <v>1.9761513504403152</v>
      </c>
      <c r="AM136" s="139">
        <v>2.0962607131863322</v>
      </c>
      <c r="AN136" s="139">
        <v>2.1956766870879507</v>
      </c>
      <c r="AO136" s="139">
        <v>2.3834250450518741</v>
      </c>
      <c r="AP136" s="139">
        <v>2.2215328733979756</v>
      </c>
      <c r="AQ136" s="139">
        <v>2.299193026088278</v>
      </c>
      <c r="AR136" s="139">
        <v>2.1464912505259401</v>
      </c>
      <c r="AS136" s="139">
        <v>2.1963135117807338</v>
      </c>
      <c r="AT136" s="139">
        <v>2.1680104279904984</v>
      </c>
      <c r="AU136" s="139">
        <v>2.1297204702951023</v>
      </c>
      <c r="AV136" s="139">
        <v>2.2076276563814594</v>
      </c>
      <c r="AW136" s="139">
        <v>2.0889239521846865</v>
      </c>
      <c r="AX136" s="139">
        <v>2.0068394544551085</v>
      </c>
      <c r="AY136" s="139">
        <v>1.9733325079299862</v>
      </c>
      <c r="AZ136" s="139">
        <v>1.9445363407818927</v>
      </c>
      <c r="BA136" s="139">
        <v>1.9269347881912566</v>
      </c>
      <c r="BB136" s="167"/>
      <c r="BC136" s="178"/>
      <c r="BD136" s="178"/>
      <c r="BE136" s="167"/>
      <c r="BF136" s="167"/>
    </row>
    <row r="137" spans="1:58" s="139" customFormat="1" outlineLevel="1" x14ac:dyDescent="0.2">
      <c r="A137" s="96"/>
      <c r="B137" s="96"/>
      <c r="C137" s="96"/>
      <c r="D137" s="137"/>
      <c r="E137" s="137"/>
      <c r="F137" s="143" t="s">
        <v>447</v>
      </c>
      <c r="G137" s="140" t="s">
        <v>512</v>
      </c>
      <c r="H137" s="167">
        <v>1.0773682076593136</v>
      </c>
      <c r="I137" s="167">
        <v>1.0773682076593136</v>
      </c>
      <c r="J137" s="167">
        <v>1.0773682076593136</v>
      </c>
      <c r="K137" s="167">
        <v>1.0773682076593136</v>
      </c>
      <c r="L137" s="167">
        <v>1.0773682076593136</v>
      </c>
      <c r="M137" s="167">
        <v>1.0773682076593136</v>
      </c>
      <c r="N137" s="167">
        <v>1.0773682076593136</v>
      </c>
      <c r="O137" s="167">
        <v>1.0773682076593136</v>
      </c>
      <c r="P137" s="167">
        <v>1.0773682076593136</v>
      </c>
      <c r="Q137" s="167">
        <v>1.0773682076593136</v>
      </c>
      <c r="R137" s="167">
        <v>1.0773682076593136</v>
      </c>
      <c r="S137" s="167">
        <v>1.0773682076593136</v>
      </c>
      <c r="T137" s="167">
        <v>1.0773682076593136</v>
      </c>
      <c r="U137" s="167">
        <v>1.0773682076593136</v>
      </c>
      <c r="V137" s="167">
        <v>1.0773682076593136</v>
      </c>
      <c r="W137" s="167">
        <v>1.0773682076593136</v>
      </c>
      <c r="X137" s="167">
        <v>1.0773682076593136</v>
      </c>
      <c r="Y137" s="139">
        <v>1.0773682076593136</v>
      </c>
      <c r="Z137" s="139">
        <v>1.0763351697094916</v>
      </c>
      <c r="AA137" s="139">
        <v>0.98196030256411726</v>
      </c>
      <c r="AB137" s="139">
        <v>0.95377497988255266</v>
      </c>
      <c r="AC137" s="139">
        <v>0.87570603504117317</v>
      </c>
      <c r="AD137" s="139">
        <v>1.0247623236899466</v>
      </c>
      <c r="AE137" s="139">
        <v>0.97684521829068949</v>
      </c>
      <c r="AF137" s="139">
        <v>0.85380598380863904</v>
      </c>
      <c r="AG137" s="139">
        <v>0.61151903642578964</v>
      </c>
      <c r="AH137" s="139">
        <v>0.66769447740582499</v>
      </c>
      <c r="AI137" s="139">
        <v>0.62951152038167635</v>
      </c>
      <c r="AJ137" s="139">
        <v>0.7544450061623772</v>
      </c>
      <c r="AK137" s="139">
        <v>0.75533969824174929</v>
      </c>
      <c r="AL137" s="176">
        <v>0.67409944494855512</v>
      </c>
      <c r="AM137" s="139">
        <v>0.78065865858521466</v>
      </c>
      <c r="AN137" s="139">
        <v>0.72096162263541996</v>
      </c>
      <c r="AO137" s="139">
        <v>0.72253185234648887</v>
      </c>
      <c r="AP137" s="139">
        <v>0.84650711021764091</v>
      </c>
      <c r="AQ137" s="139">
        <v>0.72570659677713567</v>
      </c>
      <c r="AR137" s="139">
        <v>0.64585679351097802</v>
      </c>
      <c r="AS137" s="139">
        <v>0.64358627869691709</v>
      </c>
      <c r="AT137" s="139">
        <v>0.63780604907343885</v>
      </c>
      <c r="AU137" s="139">
        <v>0.65865065607986062</v>
      </c>
      <c r="AV137" s="139">
        <v>0.66283356697825024</v>
      </c>
      <c r="AW137" s="139">
        <v>0.58889907184465029</v>
      </c>
      <c r="AX137" s="139">
        <v>0.5743082154600877</v>
      </c>
      <c r="AY137" s="139">
        <v>0.58778741475120089</v>
      </c>
      <c r="AZ137" s="139">
        <v>0.58379277327293644</v>
      </c>
      <c r="BA137" s="139">
        <v>0.5791456898985049</v>
      </c>
      <c r="BB137" s="167"/>
      <c r="BC137" s="178"/>
      <c r="BD137" s="178"/>
      <c r="BE137" s="167"/>
      <c r="BF137" s="167"/>
    </row>
    <row r="138" spans="1:58" s="42" customFormat="1" x14ac:dyDescent="0.2">
      <c r="A138" s="37" t="s">
        <v>442</v>
      </c>
      <c r="B138" s="37" t="s">
        <v>14</v>
      </c>
      <c r="C138" s="37"/>
      <c r="D138" s="38"/>
      <c r="E138" s="38"/>
      <c r="F138" s="15" t="s">
        <v>15</v>
      </c>
      <c r="G138" s="12" t="s">
        <v>1145</v>
      </c>
      <c r="H138" s="177">
        <f t="shared" ref="H138:AV138" si="79">SUMPRODUCT(H134:H137,H$1023:H$1026)</f>
        <v>2.3244929696787358</v>
      </c>
      <c r="I138" s="177">
        <f t="shared" si="79"/>
        <v>2.3602040570318228</v>
      </c>
      <c r="J138" s="177">
        <f t="shared" si="79"/>
        <v>2.5516228187357854</v>
      </c>
      <c r="K138" s="177">
        <f t="shared" si="79"/>
        <v>2.5025392889941527</v>
      </c>
      <c r="L138" s="177">
        <f t="shared" si="79"/>
        <v>2.4021914503810837</v>
      </c>
      <c r="M138" s="177">
        <f t="shared" si="79"/>
        <v>2.3680768623672606</v>
      </c>
      <c r="N138" s="177">
        <f t="shared" si="79"/>
        <v>2.3604045338088921</v>
      </c>
      <c r="O138" s="177">
        <f t="shared" si="79"/>
        <v>2.3087449219002498</v>
      </c>
      <c r="P138" s="177">
        <f t="shared" si="79"/>
        <v>2.1604304606037683</v>
      </c>
      <c r="Q138" s="177">
        <f t="shared" si="79"/>
        <v>2.2236843825434427</v>
      </c>
      <c r="R138" s="177">
        <f t="shared" si="79"/>
        <v>2.1786702468161492</v>
      </c>
      <c r="S138" s="177">
        <f t="shared" si="79"/>
        <v>2.0143969243194713</v>
      </c>
      <c r="T138" s="177">
        <f t="shared" si="79"/>
        <v>1.9493063064095379</v>
      </c>
      <c r="U138" s="177">
        <f t="shared" si="79"/>
        <v>1.8299867716962503</v>
      </c>
      <c r="V138" s="177">
        <f t="shared" si="79"/>
        <v>1.8665692442482442</v>
      </c>
      <c r="W138" s="177">
        <f t="shared" si="79"/>
        <v>1.9050109645498323</v>
      </c>
      <c r="X138" s="177">
        <f t="shared" si="79"/>
        <v>1.9153682280268036</v>
      </c>
      <c r="Y138" s="177">
        <f t="shared" si="79"/>
        <v>1.8473415558611008</v>
      </c>
      <c r="Z138" s="177">
        <f t="shared" si="79"/>
        <v>1.8150158027152743</v>
      </c>
      <c r="AA138" s="177">
        <f t="shared" si="79"/>
        <v>1.7438481437174294</v>
      </c>
      <c r="AB138" s="177">
        <f t="shared" si="79"/>
        <v>1.6670043234862937</v>
      </c>
      <c r="AC138" s="177">
        <f t="shared" si="79"/>
        <v>1.6665689643432702</v>
      </c>
      <c r="AD138" s="177">
        <f t="shared" si="79"/>
        <v>1.5967585790063239</v>
      </c>
      <c r="AE138" s="177">
        <f t="shared" si="79"/>
        <v>1.529815883029193</v>
      </c>
      <c r="AF138" s="177">
        <f t="shared" si="79"/>
        <v>1.5329773346122406</v>
      </c>
      <c r="AG138" s="177">
        <f t="shared" si="79"/>
        <v>1.2874881743728857</v>
      </c>
      <c r="AH138" s="177">
        <f t="shared" si="79"/>
        <v>1.2449169023672937</v>
      </c>
      <c r="AI138" s="177">
        <f t="shared" si="79"/>
        <v>1.2603983624212307</v>
      </c>
      <c r="AJ138" s="177">
        <f t="shared" si="79"/>
        <v>1.3020310695144794</v>
      </c>
      <c r="AK138" s="177">
        <f t="shared" si="79"/>
        <v>1.1946205989204679</v>
      </c>
      <c r="AL138" s="177">
        <f t="shared" si="79"/>
        <v>1.2806642539187139</v>
      </c>
      <c r="AM138" s="177">
        <f t="shared" si="79"/>
        <v>1.3798564246266196</v>
      </c>
      <c r="AN138" s="177">
        <f t="shared" si="79"/>
        <v>1.3389506445956783</v>
      </c>
      <c r="AO138" s="177">
        <f t="shared" si="79"/>
        <v>1.3591265627403388</v>
      </c>
      <c r="AP138" s="177">
        <f t="shared" si="79"/>
        <v>1.3576642317158216</v>
      </c>
      <c r="AQ138" s="177">
        <f t="shared" si="79"/>
        <v>1.2575941217391793</v>
      </c>
      <c r="AR138" s="177">
        <f t="shared" si="79"/>
        <v>1.1834338784523031</v>
      </c>
      <c r="AS138" s="177">
        <f t="shared" si="79"/>
        <v>1.2731056669092162</v>
      </c>
      <c r="AT138" s="177">
        <f t="shared" si="79"/>
        <v>1.2336527139176552</v>
      </c>
      <c r="AU138" s="177">
        <f t="shared" si="79"/>
        <v>1.2145812605674902</v>
      </c>
      <c r="AV138" s="177">
        <f t="shared" si="79"/>
        <v>1.2277150546742601</v>
      </c>
      <c r="AW138" s="177">
        <f>SUMPRODUCT(AW134:AW137,AW$1023:AW$1026)</f>
        <v>1.1390438657157931</v>
      </c>
      <c r="AX138" s="177">
        <f t="shared" ref="AX138:BA138" si="80">SUMPRODUCT(AX134:AX137,AX$1023:AX$1026)</f>
        <v>1.0974875785827531</v>
      </c>
      <c r="AY138" s="177">
        <f t="shared" si="80"/>
        <v>1.0839406285370505</v>
      </c>
      <c r="AZ138" s="177">
        <f t="shared" si="80"/>
        <v>1.0748376753917646</v>
      </c>
      <c r="BA138" s="177">
        <f t="shared" si="80"/>
        <v>1.0683080631247353</v>
      </c>
      <c r="BC138" s="178"/>
      <c r="BD138" s="178"/>
    </row>
    <row r="139" spans="1:58" s="139" customFormat="1" outlineLevel="1" x14ac:dyDescent="0.2">
      <c r="A139" s="96"/>
      <c r="B139" s="96"/>
      <c r="C139" s="96"/>
      <c r="D139" s="137"/>
      <c r="E139" s="137"/>
      <c r="F139" s="146" t="s">
        <v>444</v>
      </c>
      <c r="G139" s="143" t="s">
        <v>513</v>
      </c>
      <c r="S139" s="139">
        <v>36.956281511154089</v>
      </c>
      <c r="T139" s="139">
        <v>35.734530912291149</v>
      </c>
      <c r="U139" s="139">
        <v>33.693740267436652</v>
      </c>
      <c r="V139" s="139">
        <v>33.430473847794346</v>
      </c>
      <c r="W139" s="139">
        <v>32.854155624028003</v>
      </c>
      <c r="X139" s="139">
        <v>31.85621320111559</v>
      </c>
      <c r="Y139" s="139">
        <v>31.540538568196748</v>
      </c>
      <c r="Z139" s="139">
        <v>31.272172964199747</v>
      </c>
      <c r="AA139" s="139">
        <v>30.589309052417828</v>
      </c>
      <c r="AB139" s="139">
        <v>30.722834546295907</v>
      </c>
      <c r="AC139" s="139">
        <v>30.005648481270956</v>
      </c>
      <c r="AD139" s="139">
        <v>29.231372115573016</v>
      </c>
      <c r="AE139" s="139">
        <v>29.057666244917758</v>
      </c>
      <c r="AF139" s="139">
        <v>29.029651575622534</v>
      </c>
      <c r="AG139" s="139">
        <v>29.074838690940069</v>
      </c>
      <c r="AH139" s="139">
        <v>29.823439158589554</v>
      </c>
      <c r="AI139" s="139">
        <v>30.32694024977009</v>
      </c>
      <c r="AJ139" s="139">
        <v>29.798488003779994</v>
      </c>
      <c r="AK139" s="139">
        <v>27.54738687410978</v>
      </c>
      <c r="AL139" s="139">
        <v>29.77592826921655</v>
      </c>
      <c r="AM139" s="139">
        <v>30.091806212662298</v>
      </c>
      <c r="AN139" s="139">
        <v>30.387069573607278</v>
      </c>
      <c r="AO139" s="139">
        <v>29.841633426799891</v>
      </c>
      <c r="AP139" s="139">
        <v>30.054708989096085</v>
      </c>
      <c r="AQ139" s="139">
        <v>30.091330751207384</v>
      </c>
      <c r="AR139" s="139">
        <v>30.548247249177152</v>
      </c>
      <c r="AS139" s="139">
        <v>30.568016787802314</v>
      </c>
      <c r="AT139" s="139">
        <v>30.423413191051008</v>
      </c>
      <c r="AU139" s="139">
        <v>29.710065750994623</v>
      </c>
      <c r="AV139" s="139">
        <v>28.873994193280801</v>
      </c>
      <c r="AW139" s="139">
        <v>29.932644424632667</v>
      </c>
      <c r="AX139" s="139">
        <v>29.465603735895858</v>
      </c>
      <c r="AY139" s="139">
        <v>29.177796744038819</v>
      </c>
      <c r="AZ139" s="139">
        <v>28.933256172352095</v>
      </c>
      <c r="BA139" s="139">
        <v>28.71518805413934</v>
      </c>
      <c r="BB139" s="167"/>
      <c r="BC139" s="167"/>
      <c r="BD139" s="167"/>
      <c r="BE139" s="167"/>
      <c r="BF139" s="167"/>
    </row>
    <row r="140" spans="1:58" s="139" customFormat="1" outlineLevel="1" x14ac:dyDescent="0.2">
      <c r="A140" s="96"/>
      <c r="B140" s="96"/>
      <c r="C140" s="96"/>
      <c r="D140" s="137"/>
      <c r="E140" s="137"/>
      <c r="F140" s="146" t="s">
        <v>445</v>
      </c>
      <c r="G140" s="143" t="s">
        <v>514</v>
      </c>
      <c r="I140" s="139">
        <v>30.284763078085302</v>
      </c>
      <c r="J140" s="139">
        <v>29.649124150180679</v>
      </c>
      <c r="K140" s="139">
        <v>29.394076882867747</v>
      </c>
      <c r="L140" s="139">
        <v>28.897390223957707</v>
      </c>
      <c r="M140" s="139">
        <v>28.817500862808298</v>
      </c>
      <c r="N140" s="139">
        <v>28.528815964816012</v>
      </c>
      <c r="O140" s="139">
        <v>28.080044626371986</v>
      </c>
      <c r="P140" s="139">
        <v>28.028006395773058</v>
      </c>
      <c r="Q140" s="139">
        <v>27.294618501475004</v>
      </c>
      <c r="R140" s="139">
        <v>27.323947837023521</v>
      </c>
      <c r="S140" s="139">
        <v>27.082025768592931</v>
      </c>
      <c r="T140" s="139">
        <v>26.607148464485338</v>
      </c>
      <c r="U140" s="139">
        <v>25.549013058237719</v>
      </c>
      <c r="V140" s="139">
        <v>24.830468611730769</v>
      </c>
      <c r="W140" s="139">
        <v>24.926165160952159</v>
      </c>
      <c r="X140" s="139">
        <v>24.293406982001134</v>
      </c>
      <c r="Y140" s="139">
        <v>24.121671910050054</v>
      </c>
      <c r="Z140" s="139">
        <v>24.011215897748126</v>
      </c>
      <c r="AA140" s="139">
        <v>23.704069330700818</v>
      </c>
      <c r="AB140" s="139">
        <v>23.744419537739937</v>
      </c>
      <c r="AC140" s="139">
        <v>23.295087469817769</v>
      </c>
      <c r="AD140" s="139">
        <v>22.924558102868453</v>
      </c>
      <c r="AE140" s="139">
        <v>22.432436108428654</v>
      </c>
      <c r="AF140" s="139">
        <v>22.168382085743936</v>
      </c>
      <c r="AG140" s="139">
        <v>21.819754138458869</v>
      </c>
      <c r="AH140" s="139">
        <v>21.545235918168167</v>
      </c>
      <c r="AI140" s="139">
        <v>21.328899920171036</v>
      </c>
      <c r="AJ140" s="139">
        <v>20.901375553981321</v>
      </c>
      <c r="AK140" s="139">
        <v>20.256070725927891</v>
      </c>
      <c r="AL140" s="139">
        <v>19.796904290910469</v>
      </c>
      <c r="AM140" s="139">
        <v>20.024387841367535</v>
      </c>
      <c r="AN140" s="139">
        <v>19.915322238815598</v>
      </c>
      <c r="AO140" s="139">
        <v>20.023031789445884</v>
      </c>
      <c r="AP140" s="139">
        <v>19.801475555951921</v>
      </c>
      <c r="AQ140" s="139">
        <v>19.750536235272591</v>
      </c>
      <c r="AR140" s="139">
        <v>19.505953299826185</v>
      </c>
      <c r="AS140" s="139">
        <v>19.360943104597585</v>
      </c>
      <c r="AT140" s="139">
        <v>19.341349512148614</v>
      </c>
      <c r="AU140" s="139">
        <v>19.582164590881781</v>
      </c>
      <c r="AV140" s="139">
        <v>18.425879183956685</v>
      </c>
      <c r="AW140" s="139">
        <v>19.029857197412635</v>
      </c>
      <c r="AX140" s="139">
        <v>18.705130508372481</v>
      </c>
      <c r="AY140" s="139">
        <v>18.584736201493719</v>
      </c>
      <c r="AZ140" s="139">
        <v>18.529475836797335</v>
      </c>
      <c r="BA140" s="139">
        <v>18.471021914011192</v>
      </c>
      <c r="BB140" s="167"/>
      <c r="BC140" s="167"/>
      <c r="BD140" s="167"/>
      <c r="BE140" s="167"/>
      <c r="BF140" s="167"/>
    </row>
    <row r="141" spans="1:58" s="139" customFormat="1" outlineLevel="1" x14ac:dyDescent="0.2">
      <c r="A141" s="96"/>
      <c r="B141" s="96"/>
      <c r="C141" s="96"/>
      <c r="D141" s="137"/>
      <c r="E141" s="137"/>
      <c r="F141" s="146" t="s">
        <v>446</v>
      </c>
      <c r="G141" s="143" t="s">
        <v>515</v>
      </c>
      <c r="I141" s="139">
        <v>35.660621496786987</v>
      </c>
      <c r="J141" s="139">
        <v>34.713155497382303</v>
      </c>
      <c r="K141" s="139">
        <v>33.68784363885657</v>
      </c>
      <c r="L141" s="139">
        <v>33.475064956163195</v>
      </c>
      <c r="M141" s="139">
        <v>32.960092687784694</v>
      </c>
      <c r="N141" s="139">
        <v>32.062532713665348</v>
      </c>
      <c r="O141" s="139">
        <v>31.68844811381561</v>
      </c>
      <c r="P141" s="139">
        <v>31.409219256688331</v>
      </c>
      <c r="Q141" s="139">
        <v>31.759273109193909</v>
      </c>
      <c r="R141" s="139">
        <v>30.78418897038167</v>
      </c>
      <c r="S141" s="139">
        <v>29.838258465273871</v>
      </c>
      <c r="T141" s="139">
        <v>29.458296696574127</v>
      </c>
      <c r="U141" s="139">
        <v>28.998687649654464</v>
      </c>
      <c r="V141" s="139">
        <v>29.094522138512936</v>
      </c>
      <c r="W141" s="139">
        <v>29.285711092034195</v>
      </c>
      <c r="X141" s="139">
        <v>28.589386757353246</v>
      </c>
      <c r="Y141" s="139">
        <v>28.382963525157372</v>
      </c>
      <c r="Z141" s="139">
        <v>28.11651702839454</v>
      </c>
      <c r="AA141" s="139">
        <v>27.4869593359732</v>
      </c>
      <c r="AB141" s="139">
        <v>27.230640259500134</v>
      </c>
      <c r="AC141" s="139">
        <v>26.734835429033428</v>
      </c>
      <c r="AD141" s="139">
        <v>26.6242486303993</v>
      </c>
      <c r="AE141" s="139">
        <v>25.990251199584186</v>
      </c>
      <c r="AF141" s="139">
        <v>25.84468072257382</v>
      </c>
      <c r="AG141" s="139">
        <v>25.845116444866921</v>
      </c>
      <c r="AH141" s="139">
        <v>26.207715423237012</v>
      </c>
      <c r="AI141" s="139">
        <v>26.463859071006805</v>
      </c>
      <c r="AJ141" s="139">
        <v>26.145431376359362</v>
      </c>
      <c r="AK141" s="139">
        <v>24.164102362436957</v>
      </c>
      <c r="AL141" s="139">
        <v>24.223516677684046</v>
      </c>
      <c r="AM141" s="139">
        <v>24.238465941923323</v>
      </c>
      <c r="AN141" s="139">
        <v>23.777672302867852</v>
      </c>
      <c r="AO141" s="139">
        <v>23.504019350770619</v>
      </c>
      <c r="AP141" s="139">
        <v>23.177175326383512</v>
      </c>
      <c r="AQ141" s="139">
        <v>23.145469842552995</v>
      </c>
      <c r="AR141" s="139">
        <v>23.660502421128708</v>
      </c>
      <c r="AS141" s="139">
        <v>23.83401186087514</v>
      </c>
      <c r="AT141" s="139">
        <v>23.896366811611706</v>
      </c>
      <c r="AU141" s="139">
        <v>23.836922837343302</v>
      </c>
      <c r="AV141" s="139">
        <v>23.772989966366545</v>
      </c>
      <c r="AW141" s="139">
        <v>24.221633756034628</v>
      </c>
      <c r="AX141" s="139">
        <v>23.664246080088837</v>
      </c>
      <c r="AY141" s="139">
        <v>23.547533408450835</v>
      </c>
      <c r="AZ141" s="139">
        <v>23.481526403110767</v>
      </c>
      <c r="BA141" s="139">
        <v>23.547368878496666</v>
      </c>
      <c r="BB141" s="167"/>
      <c r="BC141" s="167"/>
      <c r="BD141" s="167"/>
      <c r="BE141" s="167"/>
      <c r="BF141" s="167"/>
    </row>
    <row r="142" spans="1:58" s="139" customFormat="1" outlineLevel="1" x14ac:dyDescent="0.2">
      <c r="A142" s="96"/>
      <c r="B142" s="96"/>
      <c r="C142" s="96"/>
      <c r="D142" s="137"/>
      <c r="E142" s="137"/>
      <c r="F142" s="146" t="s">
        <v>447</v>
      </c>
      <c r="G142" s="143" t="s">
        <v>516</v>
      </c>
      <c r="Y142" s="139">
        <v>26.54506260916963</v>
      </c>
      <c r="Z142" s="139">
        <v>25.967155894650094</v>
      </c>
      <c r="AA142" s="139">
        <v>25.738620511847866</v>
      </c>
      <c r="AB142" s="139">
        <v>25.815874479156719</v>
      </c>
      <c r="AC142" s="139">
        <v>24.527690016064781</v>
      </c>
      <c r="AD142" s="139">
        <v>24.130274380539962</v>
      </c>
      <c r="AE142" s="139">
        <v>23.464047595736368</v>
      </c>
      <c r="AF142" s="139">
        <v>22.620556549028237</v>
      </c>
      <c r="AG142" s="139">
        <v>22.553953168954088</v>
      </c>
      <c r="AH142" s="139">
        <v>22.583060439710842</v>
      </c>
      <c r="AI142" s="139">
        <v>21.953745005586402</v>
      </c>
      <c r="AJ142" s="139">
        <v>22.151630002773757</v>
      </c>
      <c r="AK142" s="139">
        <v>20.774201555275024</v>
      </c>
      <c r="AL142" s="139">
        <v>21.085042399252643</v>
      </c>
      <c r="AM142" s="139">
        <v>20.96766547183876</v>
      </c>
      <c r="AN142" s="139">
        <v>20.914535794634411</v>
      </c>
      <c r="AO142" s="139">
        <v>21.213045187850106</v>
      </c>
      <c r="AP142" s="139">
        <v>20.797038884084337</v>
      </c>
      <c r="AQ142" s="139">
        <v>20.652394931399616</v>
      </c>
      <c r="AR142" s="139">
        <v>20.032676158628103</v>
      </c>
      <c r="AS142" s="139">
        <v>20.381071686505482</v>
      </c>
      <c r="AT142" s="139">
        <v>20.321447765317011</v>
      </c>
      <c r="AU142" s="139">
        <v>19.963394174608347</v>
      </c>
      <c r="AV142" s="139">
        <v>19.941323694736106</v>
      </c>
      <c r="AW142" s="139">
        <v>20.072992091679325</v>
      </c>
      <c r="AX142" s="139">
        <v>19.765708543028303</v>
      </c>
      <c r="AY142" s="139">
        <v>19.743327257217903</v>
      </c>
      <c r="AZ142" s="139">
        <v>19.686810323087943</v>
      </c>
      <c r="BA142" s="139">
        <v>19.607447111552627</v>
      </c>
      <c r="BB142" s="167"/>
      <c r="BC142" s="167"/>
      <c r="BD142" s="167"/>
      <c r="BE142" s="167"/>
      <c r="BF142" s="167"/>
    </row>
    <row r="143" spans="1:58" s="42" customFormat="1" x14ac:dyDescent="0.2">
      <c r="A143" s="37" t="s">
        <v>442</v>
      </c>
      <c r="B143" s="37" t="s">
        <v>16</v>
      </c>
      <c r="C143" s="37"/>
      <c r="D143" s="38"/>
      <c r="E143" s="38"/>
      <c r="F143" s="15" t="s">
        <v>17</v>
      </c>
      <c r="G143" s="12" t="s">
        <v>1146</v>
      </c>
      <c r="H143" s="174">
        <f t="shared" ref="H143" si="81">SUMPRODUCT(H139:H142,H$1023:H$1026)</f>
        <v>0</v>
      </c>
      <c r="I143" s="174">
        <f t="shared" ref="I143" si="82">SUMPRODUCT(I139:I142,I$1023:I$1026)</f>
        <v>11.468623379699835</v>
      </c>
      <c r="J143" s="174">
        <f t="shared" ref="J143" si="83">SUMPRODUCT(J139:J142,J$1023:J$1026)</f>
        <v>11.885146099519677</v>
      </c>
      <c r="K143" s="174">
        <f t="shared" ref="K143" si="84">SUMPRODUCT(K139:K142,K$1023:K$1026)</f>
        <v>12.271026363378933</v>
      </c>
      <c r="L143" s="174">
        <f t="shared" ref="L143" si="85">SUMPRODUCT(L139:L142,L$1023:L$1026)</f>
        <v>12.485072264519442</v>
      </c>
      <c r="M143" s="174">
        <f t="shared" ref="M143" si="86">SUMPRODUCT(M139:M142,M$1023:M$1026)</f>
        <v>12.532126360292796</v>
      </c>
      <c r="N143" s="174">
        <f t="shared" ref="N143" si="87">SUMPRODUCT(N139:N142,N$1023:N$1026)</f>
        <v>12.863908665993051</v>
      </c>
      <c r="O143" s="174">
        <f t="shared" ref="O143" si="88">SUMPRODUCT(O139:O142,O$1023:O$1026)</f>
        <v>12.891721406474213</v>
      </c>
      <c r="P143" s="174">
        <f t="shared" ref="P143" si="89">SUMPRODUCT(P139:P142,P$1023:P$1026)</f>
        <v>12.763578694858595</v>
      </c>
      <c r="Q143" s="174">
        <f t="shared" ref="Q143" si="90">SUMPRODUCT(Q139:Q142,Q$1023:Q$1026)</f>
        <v>12.692588063478382</v>
      </c>
      <c r="R143" s="174">
        <f t="shared" ref="R143" si="91">SUMPRODUCT(R139:R142,R$1023:R$1026)</f>
        <v>12.570053430701105</v>
      </c>
      <c r="S143" s="174">
        <f t="shared" ref="S143" si="92">SUMPRODUCT(S139:S142,S$1023:S$1026)</f>
        <v>24.997510970691472</v>
      </c>
      <c r="T143" s="174">
        <f t="shared" ref="T143" si="93">SUMPRODUCT(T139:T142,T$1023:T$1026)</f>
        <v>24.776328001448221</v>
      </c>
      <c r="U143" s="174">
        <f t="shared" ref="U143" si="94">SUMPRODUCT(U139:U142,U$1023:U$1026)</f>
        <v>23.87071250687255</v>
      </c>
      <c r="V143" s="174">
        <f t="shared" ref="V143" si="95">SUMPRODUCT(V139:V142,V$1023:V$1026)</f>
        <v>23.563198322218469</v>
      </c>
      <c r="W143" s="174">
        <f t="shared" ref="W143" si="96">SUMPRODUCT(W139:W142,W$1023:W$1026)</f>
        <v>23.712614580930726</v>
      </c>
      <c r="X143" s="174">
        <f t="shared" ref="X143" si="97">SUMPRODUCT(X139:X142,X$1023:X$1026)</f>
        <v>22.778944236023797</v>
      </c>
      <c r="Y143" s="174">
        <f t="shared" ref="Y143" si="98">SUMPRODUCT(Y139:Y142,Y$1023:Y$1026)</f>
        <v>28.062378288112836</v>
      </c>
      <c r="Z143" s="174">
        <f t="shared" ref="Z143" si="99">SUMPRODUCT(Z139:Z142,Z$1023:Z$1026)</f>
        <v>27.719890482778517</v>
      </c>
      <c r="AA143" s="174">
        <f t="shared" ref="AA143" si="100">SUMPRODUCT(AA139:AA142,AA$1023:AA$1026)</f>
        <v>27.216582449094339</v>
      </c>
      <c r="AB143" s="174">
        <f t="shared" ref="AB143" si="101">SUMPRODUCT(AB139:AB142,AB$1023:AB$1026)</f>
        <v>27.179966803141799</v>
      </c>
      <c r="AC143" s="174">
        <f t="shared" ref="AC143" si="102">SUMPRODUCT(AC139:AC142,AC$1023:AC$1026)</f>
        <v>26.410690767507859</v>
      </c>
      <c r="AD143" s="174">
        <f t="shared" ref="AD143" si="103">SUMPRODUCT(AD139:AD142,AD$1023:AD$1026)</f>
        <v>25.934573685711136</v>
      </c>
      <c r="AE143" s="174">
        <f t="shared" ref="AE143" si="104">SUMPRODUCT(AE139:AE142,AE$1023:AE$1026)</f>
        <v>25.480276063670814</v>
      </c>
      <c r="AF143" s="174">
        <f t="shared" ref="AF143" si="105">SUMPRODUCT(AF139:AF142,AF$1023:AF$1026)</f>
        <v>25.118941764959082</v>
      </c>
      <c r="AG143" s="174">
        <f t="shared" ref="AG143" si="106">SUMPRODUCT(AG139:AG142,AG$1023:AG$1026)</f>
        <v>24.997506744981443</v>
      </c>
      <c r="AH143" s="174">
        <f t="shared" ref="AH143" si="107">SUMPRODUCT(AH139:AH142,AH$1023:AH$1026)</f>
        <v>25.223621316027902</v>
      </c>
      <c r="AI143" s="174">
        <f t="shared" ref="AI143" si="108">SUMPRODUCT(AI139:AI142,AI$1023:AI$1026)</f>
        <v>25.202681227506261</v>
      </c>
      <c r="AJ143" s="174">
        <f t="shared" ref="AJ143" si="109">SUMPRODUCT(AJ139:AJ142,AJ$1023:AJ$1026)</f>
        <v>25.026373759972884</v>
      </c>
      <c r="AK143" s="174">
        <f t="shared" ref="AK143" si="110">SUMPRODUCT(AK139:AK142,AK$1023:AK$1026)</f>
        <v>23.488553577739474</v>
      </c>
      <c r="AL143" s="174">
        <f t="shared" ref="AL143" si="111">SUMPRODUCT(AL139:AL142,AL$1023:AL$1026)</f>
        <v>24.162065120973203</v>
      </c>
      <c r="AM143" s="174">
        <f t="shared" ref="AM143" si="112">SUMPRODUCT(AM139:AM142,AM$1023:AM$1026)</f>
        <v>24.336540506753682</v>
      </c>
      <c r="AN143" s="174">
        <f t="shared" ref="AN143" si="113">SUMPRODUCT(AN139:AN142,AN$1023:AN$1026)</f>
        <v>24.248857900818987</v>
      </c>
      <c r="AO143" s="174">
        <f t="shared" ref="AO143" si="114">SUMPRODUCT(AO139:AO142,AO$1023:AO$1026)</f>
        <v>24.159593989328279</v>
      </c>
      <c r="AP143" s="174">
        <f t="shared" ref="AP143" si="115">SUMPRODUCT(AP139:AP142,AP$1023:AP$1026)</f>
        <v>23.997888219519151</v>
      </c>
      <c r="AQ143" s="174">
        <f t="shared" ref="AQ143" si="116">SUMPRODUCT(AQ139:AQ142,AQ$1023:AQ$1026)</f>
        <v>23.874681698242458</v>
      </c>
      <c r="AR143" s="174">
        <f t="shared" ref="AR143" si="117">SUMPRODUCT(AR139:AR142,AR$1023:AR$1026)</f>
        <v>24.020031938717523</v>
      </c>
      <c r="AS143" s="174">
        <f t="shared" ref="AS143" si="118">SUMPRODUCT(AS139:AS142,AS$1023:AS$1026)</f>
        <v>24.205157794011861</v>
      </c>
      <c r="AT143" s="174">
        <f t="shared" ref="AT143" si="119">SUMPRODUCT(AT139:AT142,AT$1023:AT$1026)</f>
        <v>24.156662379021</v>
      </c>
      <c r="AU143" s="174">
        <f t="shared" ref="AU143" si="120">SUMPRODUCT(AU139:AU142,AU$1023:AU$1026)</f>
        <v>23.861683746143711</v>
      </c>
      <c r="AV143" s="174">
        <f t="shared" ref="AV143" si="121">SUMPRODUCT(AV139:AV142,AV$1023:AV$1026)</f>
        <v>23.332820763778436</v>
      </c>
      <c r="AW143" s="174">
        <f t="shared" ref="AW143" si="122">SUMPRODUCT(AW139:AW142,AW$1023:AW$1026)</f>
        <v>23.892530979730587</v>
      </c>
      <c r="AX143" s="174">
        <f t="shared" ref="AX143" si="123">SUMPRODUCT(AX139:AX142,AX$1023:AX$1026)</f>
        <v>23.451333677591435</v>
      </c>
      <c r="AY143" s="174">
        <f t="shared" ref="AY143" si="124">SUMPRODUCT(AY139:AY142,AY$1023:AY$1026)</f>
        <v>23.26998858538138</v>
      </c>
      <c r="AZ143" s="174">
        <f t="shared" ref="AZ143" si="125">SUMPRODUCT(AZ139:AZ142,AZ$1023:AZ$1026)</f>
        <v>23.155774228724688</v>
      </c>
      <c r="BA143" s="174">
        <f t="shared" ref="BA143" si="126">SUMPRODUCT(BA139:BA142,BA$1023:BA$1026)</f>
        <v>23.071307737992356</v>
      </c>
    </row>
    <row r="144" spans="1:58" s="139" customFormat="1" outlineLevel="1" x14ac:dyDescent="0.2">
      <c r="A144" s="96"/>
      <c r="B144" s="96"/>
      <c r="C144" s="96"/>
      <c r="D144" s="137"/>
      <c r="E144" s="137"/>
      <c r="F144" s="146" t="s">
        <v>444</v>
      </c>
      <c r="G144" s="143" t="s">
        <v>517</v>
      </c>
      <c r="H144" s="167">
        <v>61.837143449133222</v>
      </c>
      <c r="I144" s="167">
        <v>61.837143449133222</v>
      </c>
      <c r="J144" s="167">
        <v>61.837143449133222</v>
      </c>
      <c r="K144" s="167">
        <v>61.837143449133222</v>
      </c>
      <c r="L144" s="167">
        <v>61.837143449133222</v>
      </c>
      <c r="M144" s="167">
        <v>61.837143449133222</v>
      </c>
      <c r="N144" s="167">
        <v>61.837143449133222</v>
      </c>
      <c r="O144" s="167">
        <v>61.837143449133222</v>
      </c>
      <c r="P144" s="167">
        <v>61.837143449133222</v>
      </c>
      <c r="Q144" s="167">
        <v>61.837143449133222</v>
      </c>
      <c r="R144" s="167">
        <v>61.837143449133222</v>
      </c>
      <c r="S144" s="139">
        <v>61.837143449133222</v>
      </c>
      <c r="T144" s="139">
        <v>63.158269377612697</v>
      </c>
      <c r="U144" s="139">
        <v>65.243952413675714</v>
      </c>
      <c r="V144" s="139">
        <v>65.488055351917268</v>
      </c>
      <c r="W144" s="139">
        <v>66.04672565134581</v>
      </c>
      <c r="X144" s="139">
        <v>66.994341723192051</v>
      </c>
      <c r="Y144" s="139">
        <v>67.323270030706354</v>
      </c>
      <c r="Z144" s="139">
        <v>67.64981658469182</v>
      </c>
      <c r="AA144" s="139">
        <v>68.344620502684066</v>
      </c>
      <c r="AB144" s="139">
        <v>68.17393041941861</v>
      </c>
      <c r="AC144" s="139">
        <v>68.795957519349855</v>
      </c>
      <c r="AD144" s="139">
        <v>69.774370362183035</v>
      </c>
      <c r="AE144" s="139">
        <v>70.021654222573403</v>
      </c>
      <c r="AF144" s="139">
        <v>69.916505472441912</v>
      </c>
      <c r="AG144" s="139">
        <v>70.12018916603337</v>
      </c>
      <c r="AH144" s="139">
        <v>69.360737578395515</v>
      </c>
      <c r="AI144" s="139">
        <v>68.808505155784204</v>
      </c>
      <c r="AJ144" s="139">
        <v>69.267451831370437</v>
      </c>
      <c r="AK144" s="139">
        <v>71.676070998137391</v>
      </c>
      <c r="AL144" s="139">
        <v>69.327871775136856</v>
      </c>
      <c r="AM144" s="139">
        <v>68.892359701381238</v>
      </c>
      <c r="AN144" s="139">
        <v>68.669174700211627</v>
      </c>
      <c r="AO144" s="139">
        <v>69.111804431104616</v>
      </c>
      <c r="AP144" s="139">
        <v>68.942040296731861</v>
      </c>
      <c r="AQ144" s="139">
        <v>69.146169662594843</v>
      </c>
      <c r="AR144" s="139">
        <v>68.674172622788433</v>
      </c>
      <c r="AS144" s="139">
        <v>68.516408580281123</v>
      </c>
      <c r="AT144" s="139">
        <v>68.839972001373511</v>
      </c>
      <c r="AU144" s="139">
        <v>69.489738859930455</v>
      </c>
      <c r="AV144" s="139">
        <v>70.366155122355863</v>
      </c>
      <c r="AW144" s="139">
        <v>69.323201964404021</v>
      </c>
      <c r="AX144" s="139">
        <v>69.816147235653432</v>
      </c>
      <c r="AY144" s="139">
        <v>70.11800471695399</v>
      </c>
      <c r="AZ144" s="139">
        <v>70.371904125704674</v>
      </c>
      <c r="BA144" s="139">
        <v>70.59862308166386</v>
      </c>
      <c r="BB144" s="167"/>
      <c r="BC144" s="167"/>
      <c r="BD144" s="167"/>
      <c r="BE144" s="167"/>
      <c r="BF144" s="167"/>
    </row>
    <row r="145" spans="1:58" s="139" customFormat="1" outlineLevel="1" x14ac:dyDescent="0.2">
      <c r="A145" s="96"/>
      <c r="B145" s="96"/>
      <c r="C145" s="96"/>
      <c r="D145" s="137"/>
      <c r="E145" s="137"/>
      <c r="F145" s="146" t="s">
        <v>445</v>
      </c>
      <c r="G145" s="143" t="s">
        <v>518</v>
      </c>
      <c r="H145" s="167">
        <v>65.761011592999836</v>
      </c>
      <c r="I145" s="139">
        <v>65.761011592999836</v>
      </c>
      <c r="J145" s="139">
        <v>65.807404912108765</v>
      </c>
      <c r="K145" s="139">
        <v>66.570978554706983</v>
      </c>
      <c r="L145" s="139">
        <v>67.3380220978365</v>
      </c>
      <c r="M145" s="139">
        <v>67.435319002075175</v>
      </c>
      <c r="N145" s="139">
        <v>67.846617405786162</v>
      </c>
      <c r="O145" s="139">
        <v>68.458661680245768</v>
      </c>
      <c r="P145" s="139">
        <v>68.773014402630182</v>
      </c>
      <c r="Q145" s="139">
        <v>69.207222310120372</v>
      </c>
      <c r="R145" s="139">
        <v>69.176288247238446</v>
      </c>
      <c r="S145" s="139">
        <v>70.003724964918987</v>
      </c>
      <c r="T145" s="139">
        <v>70.516705394712048</v>
      </c>
      <c r="U145" s="139">
        <v>71.90517435582727</v>
      </c>
      <c r="V145" s="139">
        <v>72.488545688058466</v>
      </c>
      <c r="W145" s="139">
        <v>72.343572314157498</v>
      </c>
      <c r="X145" s="139">
        <v>73.011105490973705</v>
      </c>
      <c r="Y145" s="139">
        <v>73.252593027094321</v>
      </c>
      <c r="Z145" s="139">
        <v>73.34360490881906</v>
      </c>
      <c r="AA145" s="139">
        <v>73.790108711217286</v>
      </c>
      <c r="AB145" s="139">
        <v>73.91790833914142</v>
      </c>
      <c r="AC145" s="139">
        <v>74.365189647269432</v>
      </c>
      <c r="AD145" s="139">
        <v>74.842963331553548</v>
      </c>
      <c r="AE145" s="139">
        <v>75.515552956217775</v>
      </c>
      <c r="AF145" s="139">
        <v>75.802787370820695</v>
      </c>
      <c r="AG145" s="139">
        <v>76.30746895169564</v>
      </c>
      <c r="AH145" s="139">
        <v>76.759315515410805</v>
      </c>
      <c r="AI145" s="139">
        <v>76.875865960746168</v>
      </c>
      <c r="AJ145" s="139">
        <v>77.414867326392184</v>
      </c>
      <c r="AK145" s="139">
        <v>78.28003144187025</v>
      </c>
      <c r="AL145" s="139">
        <v>78.420955637746033</v>
      </c>
      <c r="AM145" s="139">
        <v>78.13705252424441</v>
      </c>
      <c r="AN145" s="139">
        <v>78.267800750807353</v>
      </c>
      <c r="AO145" s="139">
        <v>78.351643553334796</v>
      </c>
      <c r="AP145" s="139">
        <v>78.462887367140084</v>
      </c>
      <c r="AQ145" s="139">
        <v>78.455032479084281</v>
      </c>
      <c r="AR145" s="139">
        <v>78.885533050387039</v>
      </c>
      <c r="AS145" s="139">
        <v>78.908729528911635</v>
      </c>
      <c r="AT145" s="139">
        <v>78.805913655606744</v>
      </c>
      <c r="AU145" s="139">
        <v>78.707063688938206</v>
      </c>
      <c r="AV145" s="139">
        <v>79.782667168231455</v>
      </c>
      <c r="AW145" s="139">
        <v>79.357604671223271</v>
      </c>
      <c r="AX145" s="139">
        <v>79.706746009439073</v>
      </c>
      <c r="AY145" s="139">
        <v>79.838918281663055</v>
      </c>
      <c r="AZ145" s="139">
        <v>79.90196571326868</v>
      </c>
      <c r="BA145" s="139">
        <v>79.966911425636567</v>
      </c>
      <c r="BB145" s="167"/>
      <c r="BC145" s="167"/>
      <c r="BD145" s="167"/>
      <c r="BE145" s="167"/>
      <c r="BF145" s="167"/>
    </row>
    <row r="146" spans="1:58" s="139" customFormat="1" outlineLevel="1" x14ac:dyDescent="0.2">
      <c r="A146" s="96"/>
      <c r="B146" s="96"/>
      <c r="C146" s="96"/>
      <c r="D146" s="137"/>
      <c r="E146" s="137"/>
      <c r="F146" s="146" t="s">
        <v>446</v>
      </c>
      <c r="G146" s="143" t="s">
        <v>519</v>
      </c>
      <c r="H146" s="167">
        <v>58.69165051829809</v>
      </c>
      <c r="I146" s="139">
        <v>58.69165051829809</v>
      </c>
      <c r="J146" s="139">
        <v>59.874252589783758</v>
      </c>
      <c r="K146" s="139">
        <v>60.82527293265143</v>
      </c>
      <c r="L146" s="139">
        <v>61.543302779672395</v>
      </c>
      <c r="M146" s="139">
        <v>62.362234577596695</v>
      </c>
      <c r="N146" s="139">
        <v>63.457234488386206</v>
      </c>
      <c r="O146" s="139">
        <v>64.003844472145417</v>
      </c>
      <c r="P146" s="139">
        <v>64.706410497496421</v>
      </c>
      <c r="Q146" s="139">
        <v>64.467983998842087</v>
      </c>
      <c r="R146" s="139">
        <v>65.722131460382883</v>
      </c>
      <c r="S146" s="139">
        <v>66.583957409342048</v>
      </c>
      <c r="T146" s="139">
        <v>67.098497106154426</v>
      </c>
      <c r="U146" s="139">
        <v>67.702443199771821</v>
      </c>
      <c r="V146" s="139">
        <v>67.61663308226791</v>
      </c>
      <c r="W146" s="139">
        <v>67.424974067317663</v>
      </c>
      <c r="X146" s="139">
        <v>68.127024536672025</v>
      </c>
      <c r="Y146" s="139">
        <v>68.445019866958347</v>
      </c>
      <c r="Z146" s="139">
        <v>68.794322072502325</v>
      </c>
      <c r="AA146" s="139">
        <v>69.467902832774911</v>
      </c>
      <c r="AB146" s="139">
        <v>69.912632321553275</v>
      </c>
      <c r="AC146" s="139">
        <v>70.501904214803929</v>
      </c>
      <c r="AD146" s="139">
        <v>70.744211351618773</v>
      </c>
      <c r="AE146" s="139">
        <v>71.404099820616992</v>
      </c>
      <c r="AF146" s="139">
        <v>71.549592288998952</v>
      </c>
      <c r="AG146" s="139">
        <v>71.899135575095059</v>
      </c>
      <c r="AH146" s="139">
        <v>71.623371682165569</v>
      </c>
      <c r="AI146" s="139">
        <v>71.423337569703463</v>
      </c>
      <c r="AJ146" s="139">
        <v>71.775807118883009</v>
      </c>
      <c r="AK146" s="139">
        <v>73.839181257803517</v>
      </c>
      <c r="AL146" s="139">
        <v>73.800331971875636</v>
      </c>
      <c r="AM146" s="139">
        <v>73.665273344890338</v>
      </c>
      <c r="AN146" s="139">
        <v>74.026651010044205</v>
      </c>
      <c r="AO146" s="139">
        <v>74.112555604177516</v>
      </c>
      <c r="AP146" s="139">
        <v>74.601291800218505</v>
      </c>
      <c r="AQ146" s="139">
        <v>74.555337131358741</v>
      </c>
      <c r="AR146" s="139">
        <v>74.193006328345362</v>
      </c>
      <c r="AS146" s="139">
        <v>73.969674627344133</v>
      </c>
      <c r="AT146" s="139">
        <v>73.935622760397806</v>
      </c>
      <c r="AU146" s="139">
        <v>74.033356692361593</v>
      </c>
      <c r="AV146" s="139">
        <v>74.019382377252001</v>
      </c>
      <c r="AW146" s="139">
        <v>73.689442291780693</v>
      </c>
      <c r="AX146" s="139">
        <v>74.328914465456052</v>
      </c>
      <c r="AY146" s="139">
        <v>74.479134083619186</v>
      </c>
      <c r="AZ146" s="139">
        <v>74.573937256107342</v>
      </c>
      <c r="BA146" s="139">
        <v>74.525696333312069</v>
      </c>
      <c r="BB146" s="167"/>
      <c r="BC146" s="167"/>
      <c r="BD146" s="167"/>
      <c r="BE146" s="167"/>
      <c r="BF146" s="167"/>
    </row>
    <row r="147" spans="1:58" s="139" customFormat="1" outlineLevel="1" x14ac:dyDescent="0.2">
      <c r="A147" s="96"/>
      <c r="B147" s="96"/>
      <c r="C147" s="96"/>
      <c r="D147" s="137"/>
      <c r="E147" s="137"/>
      <c r="F147" s="146" t="s">
        <v>447</v>
      </c>
      <c r="G147" s="143" t="s">
        <v>520</v>
      </c>
      <c r="H147" s="167">
        <v>72.377562038875581</v>
      </c>
      <c r="I147" s="167">
        <v>72.377562038875581</v>
      </c>
      <c r="J147" s="167">
        <v>72.377562038875581</v>
      </c>
      <c r="K147" s="167">
        <v>72.377562038875581</v>
      </c>
      <c r="L147" s="167">
        <v>72.377562038875581</v>
      </c>
      <c r="M147" s="167">
        <v>72.377562038875581</v>
      </c>
      <c r="N147" s="167">
        <v>72.377562038875581</v>
      </c>
      <c r="O147" s="167">
        <v>72.377562038875581</v>
      </c>
      <c r="P147" s="167">
        <v>72.377562038875581</v>
      </c>
      <c r="Q147" s="167">
        <v>72.377562038875581</v>
      </c>
      <c r="R147" s="167">
        <v>72.377562038875581</v>
      </c>
      <c r="S147" s="167">
        <v>72.377562038875581</v>
      </c>
      <c r="T147" s="167">
        <v>72.377562038875581</v>
      </c>
      <c r="U147" s="167">
        <v>72.377562038875581</v>
      </c>
      <c r="V147" s="167">
        <v>72.377562038875581</v>
      </c>
      <c r="W147" s="167">
        <v>72.377562038875581</v>
      </c>
      <c r="X147" s="167">
        <v>72.377562038875581</v>
      </c>
      <c r="Y147" s="139">
        <v>72.377562038875581</v>
      </c>
      <c r="Z147" s="139">
        <v>72.956508935640414</v>
      </c>
      <c r="AA147" s="139">
        <v>73.279404602146599</v>
      </c>
      <c r="AB147" s="139">
        <v>73.230354512582224</v>
      </c>
      <c r="AC147" s="139">
        <v>74.596596563582679</v>
      </c>
      <c r="AD147" s="139">
        <v>74.844959824013159</v>
      </c>
      <c r="AE147" s="139">
        <v>75.559109912041976</v>
      </c>
      <c r="AF147" s="139">
        <v>76.525637467163136</v>
      </c>
      <c r="AG147" s="139">
        <v>76.834530313186832</v>
      </c>
      <c r="AH147" s="139">
        <v>76.749240269437053</v>
      </c>
      <c r="AI147" s="139">
        <v>77.41673668303936</v>
      </c>
      <c r="AJ147" s="139">
        <v>77.093920687572421</v>
      </c>
      <c r="AK147" s="139">
        <v>78.4704595260377</v>
      </c>
      <c r="AL147" s="139">
        <v>78.240858155798804</v>
      </c>
      <c r="AM147" s="139">
        <v>78.251678544773682</v>
      </c>
      <c r="AN147" s="139">
        <v>78.364502582730168</v>
      </c>
      <c r="AO147" s="139">
        <v>78.064422959803409</v>
      </c>
      <c r="AP147" s="139">
        <v>78.356450516169332</v>
      </c>
      <c r="AQ147" s="139">
        <v>78.621896871551428</v>
      </c>
      <c r="AR147" s="139">
        <v>79.321467047860921</v>
      </c>
      <c r="AS147" s="139">
        <v>78.975340689201246</v>
      </c>
      <c r="AT147" s="139">
        <v>79.040746185609549</v>
      </c>
      <c r="AU147" s="139">
        <v>79.377955169311804</v>
      </c>
      <c r="AV147" s="139">
        <v>79.395842738285666</v>
      </c>
      <c r="AW147" s="139">
        <v>79.338108836476025</v>
      </c>
      <c r="AX147" s="139">
        <v>79.659983241511625</v>
      </c>
      <c r="AY147" s="139">
        <v>79.66888532803091</v>
      </c>
      <c r="AZ147" s="139">
        <v>79.729396903639127</v>
      </c>
      <c r="BA147" s="139">
        <v>79.813407198548873</v>
      </c>
      <c r="BB147" s="167"/>
      <c r="BC147" s="167"/>
      <c r="BD147" s="167"/>
      <c r="BE147" s="167"/>
      <c r="BF147" s="167"/>
    </row>
    <row r="148" spans="1:58" s="42" customFormat="1" x14ac:dyDescent="0.2">
      <c r="A148" s="37" t="s">
        <v>442</v>
      </c>
      <c r="B148" s="37" t="s">
        <v>18</v>
      </c>
      <c r="C148" s="37"/>
      <c r="D148" s="38"/>
      <c r="E148" s="38"/>
      <c r="F148" s="15" t="s">
        <v>19</v>
      </c>
      <c r="G148" s="12" t="s">
        <v>1147</v>
      </c>
      <c r="H148" s="174">
        <f t="shared" ref="H148" si="127">SUMPRODUCT(H144:H147,H$1023:H$1026)</f>
        <v>64.795741416711891</v>
      </c>
      <c r="I148" s="174">
        <f t="shared" ref="I148" si="128">SUMPRODUCT(I144:I147,I$1023:I$1026)</f>
        <v>64.970775051030216</v>
      </c>
      <c r="J148" s="174">
        <f t="shared" ref="J148" si="129">SUMPRODUCT(J144:J147,J$1023:J$1026)</f>
        <v>65.128350577939301</v>
      </c>
      <c r="K148" s="174">
        <f t="shared" ref="K148" si="130">SUMPRODUCT(K144:K147,K$1023:K$1026)</f>
        <v>65.399711761874201</v>
      </c>
      <c r="L148" s="174">
        <f t="shared" ref="L148" si="131">SUMPRODUCT(L144:L147,L$1023:L$1026)</f>
        <v>65.69385542258631</v>
      </c>
      <c r="M148" s="174">
        <f t="shared" ref="M148" si="132">SUMPRODUCT(M144:M147,M$1023:M$1026)</f>
        <v>65.889602373108261</v>
      </c>
      <c r="N148" s="174">
        <f t="shared" ref="N148" si="133">SUMPRODUCT(N144:N147,N$1023:N$1026)</f>
        <v>65.997802158868382</v>
      </c>
      <c r="O148" s="174">
        <f t="shared" ref="O148" si="134">SUMPRODUCT(O144:O147,O$1023:O$1026)</f>
        <v>66.28212268216005</v>
      </c>
      <c r="P148" s="174">
        <f t="shared" ref="P148" si="135">SUMPRODUCT(P144:P147,P$1023:P$1026)</f>
        <v>66.643079548754301</v>
      </c>
      <c r="Q148" s="174">
        <f t="shared" ref="Q148" si="136">SUMPRODUCT(Q144:Q147,Q$1023:Q$1026)</f>
        <v>66.739379453735467</v>
      </c>
      <c r="R148" s="174">
        <f t="shared" ref="R148" si="137">SUMPRODUCT(R144:R147,R$1023:R$1026)</f>
        <v>66.855879810637262</v>
      </c>
      <c r="S148" s="174">
        <f t="shared" ref="S148" si="138">SUMPRODUCT(S144:S147,S$1023:S$1026)</f>
        <v>67.032854049303424</v>
      </c>
      <c r="T148" s="174">
        <f t="shared" ref="T148" si="139">SUMPRODUCT(T144:T147,T$1023:T$1026)</f>
        <v>67.615488810022313</v>
      </c>
      <c r="U148" s="174">
        <f t="shared" ref="U148" si="140">SUMPRODUCT(U144:U147,U$1023:U$1026)</f>
        <v>68.779963146810559</v>
      </c>
      <c r="V148" s="174">
        <f t="shared" ref="V148" si="141">SUMPRODUCT(V144:V147,V$1023:V$1026)</f>
        <v>68.99056380547303</v>
      </c>
      <c r="W148" s="174">
        <f t="shared" ref="W148" si="142">SUMPRODUCT(W144:W147,W$1023:W$1026)</f>
        <v>69.074745848608885</v>
      </c>
      <c r="X148" s="174">
        <f t="shared" ref="X148" si="143">SUMPRODUCT(X144:X147,X$1023:X$1026)</f>
        <v>69.754155158002987</v>
      </c>
      <c r="Y148" s="174">
        <f t="shared" ref="Y148" si="144">SUMPRODUCT(Y144:Y147,Y$1023:Y$1026)</f>
        <v>70.090278440646983</v>
      </c>
      <c r="Z148" s="174">
        <f t="shared" ref="Z148" si="145">SUMPRODUCT(Z144:Z147,Z$1023:Z$1026)</f>
        <v>70.46509371450621</v>
      </c>
      <c r="AA148" s="174">
        <f t="shared" ref="AA148" si="146">SUMPRODUCT(AA144:AA147,AA$1023:AA$1026)</f>
        <v>71.039565701279457</v>
      </c>
      <c r="AB148" s="174">
        <f t="shared" ref="AB148" si="147">SUMPRODUCT(AB144:AB147,AB$1023:AB$1026)</f>
        <v>71.153029950414805</v>
      </c>
      <c r="AC148" s="174">
        <f t="shared" ref="AC148" si="148">SUMPRODUCT(AC144:AC147,AC$1023:AC$1026)</f>
        <v>71.922738294355497</v>
      </c>
      <c r="AD148" s="174">
        <f t="shared" ref="AD148" si="149">SUMPRODUCT(AD144:AD147,AD$1023:AD$1026)</f>
        <v>72.468666802484876</v>
      </c>
      <c r="AE148" s="174">
        <f t="shared" ref="AE148" si="150">SUMPRODUCT(AE144:AE147,AE$1023:AE$1026)</f>
        <v>72.989908754672967</v>
      </c>
      <c r="AF148" s="174">
        <f t="shared" ref="AF148" si="151">SUMPRODUCT(AF144:AF147,AF$1023:AF$1026)</f>
        <v>73.348080900428698</v>
      </c>
      <c r="AG148" s="174">
        <f t="shared" ref="AG148" si="152">SUMPRODUCT(AG144:AG147,AG$1023:AG$1026)</f>
        <v>73.715005757393527</v>
      </c>
      <c r="AH148" s="174">
        <f t="shared" ref="AH148" si="153">SUMPRODUCT(AH144:AH147,AH$1023:AH$1026)</f>
        <v>73.531460474356038</v>
      </c>
      <c r="AI148" s="174">
        <f t="shared" ref="AI148" si="154">SUMPRODUCT(AI144:AI147,AI$1023:AI$1026)</f>
        <v>73.536918566625729</v>
      </c>
      <c r="AJ148" s="174">
        <f t="shared" ref="AJ148" si="155">SUMPRODUCT(AJ144:AJ147,AJ$1023:AJ$1026)</f>
        <v>73.671594116507649</v>
      </c>
      <c r="AK148" s="174">
        <f t="shared" ref="AK148" si="156">SUMPRODUCT(AK144:AK147,AK$1023:AK$1026)</f>
        <v>75.316825999547646</v>
      </c>
      <c r="AL148" s="174">
        <f t="shared" ref="AL148" si="157">SUMPRODUCT(AL144:AL147,AL$1023:AL$1026)</f>
        <v>74.557270625108089</v>
      </c>
      <c r="AM148" s="174">
        <f t="shared" ref="AM148" si="158">SUMPRODUCT(AM144:AM147,AM$1023:AM$1026)</f>
        <v>74.2836036845286</v>
      </c>
      <c r="AN148" s="174">
        <f t="shared" ref="AN148" si="159">SUMPRODUCT(AN144:AN147,AN$1023:AN$1026)</f>
        <v>74.41219145458534</v>
      </c>
      <c r="AO148" s="174">
        <f t="shared" ref="AO148" si="160">SUMPRODUCT(AO144:AO147,AO$1023:AO$1026)</f>
        <v>74.481279447931399</v>
      </c>
      <c r="AP148" s="174">
        <f t="shared" ref="AP148" si="161">SUMPRODUCT(AP144:AP147,AP$1023:AP$1026)</f>
        <v>74.644446655293294</v>
      </c>
      <c r="AQ148" s="174">
        <f t="shared" ref="AQ148" si="162">SUMPRODUCT(AQ144:AQ147,AQ$1023:AQ$1026)</f>
        <v>74.867723735518609</v>
      </c>
      <c r="AR148" s="174">
        <f t="shared" ref="AR148" si="163">SUMPRODUCT(AR144:AR147,AR$1023:AR$1026)</f>
        <v>74.796534182830186</v>
      </c>
      <c r="AS148" s="174">
        <f t="shared" ref="AS148" si="164">SUMPRODUCT(AS144:AS147,AS$1023:AS$1026)</f>
        <v>74.521736210459238</v>
      </c>
      <c r="AT148" s="174">
        <f t="shared" ref="AT148" si="165">SUMPRODUCT(AT144:AT147,AT$1023:AT$1026)</f>
        <v>74.60968490706135</v>
      </c>
      <c r="AU148" s="174">
        <f t="shared" ref="AU148" si="166">SUMPRODUCT(AU144:AU147,AU$1023:AU$1026)</f>
        <v>74.923734993288804</v>
      </c>
      <c r="AV148" s="174">
        <f t="shared" ref="AV148" si="167">SUMPRODUCT(AV144:AV147,AV$1023:AV$1026)</f>
        <v>75.439464181547322</v>
      </c>
      <c r="AW148" s="174">
        <f t="shared" ref="AW148" si="168">SUMPRODUCT(AW144:AW147,AW$1023:AW$1026)</f>
        <v>74.968425154553614</v>
      </c>
      <c r="AX148" s="174">
        <f t="shared" ref="AX148" si="169">SUMPRODUCT(AX144:AX147,AX$1023:AX$1026)</f>
        <v>75.451178743825807</v>
      </c>
      <c r="AY148" s="174">
        <f t="shared" ref="AY148" si="170">SUMPRODUCT(AY144:AY147,AY$1023:AY$1026)</f>
        <v>75.64607078608158</v>
      </c>
      <c r="AZ148" s="174">
        <f t="shared" ref="AZ148" si="171">SUMPRODUCT(AZ144:AZ147,AZ$1023:AZ$1026)</f>
        <v>75.769388095883556</v>
      </c>
      <c r="BA148" s="174">
        <f t="shared" ref="BA148" si="172">SUMPRODUCT(BA144:BA147,BA$1023:BA$1026)</f>
        <v>75.860384198882912</v>
      </c>
    </row>
    <row r="149" spans="1:58" s="42" customFormat="1" x14ac:dyDescent="0.2">
      <c r="A149" s="37"/>
      <c r="B149" s="37"/>
      <c r="C149" s="37"/>
      <c r="D149" s="38"/>
      <c r="E149" s="38"/>
      <c r="F149" s="44" t="s">
        <v>272</v>
      </c>
      <c r="G149" s="15"/>
      <c r="H149" s="27"/>
      <c r="I149" s="27"/>
      <c r="J149" s="27"/>
      <c r="K149" s="27"/>
      <c r="L149" s="27"/>
      <c r="M149" s="27"/>
      <c r="N149" s="27"/>
      <c r="O149" s="27"/>
      <c r="P149" s="27"/>
      <c r="Q149" s="27"/>
      <c r="R149" s="27"/>
      <c r="S149" s="27"/>
      <c r="T149" s="27"/>
      <c r="U149" s="27"/>
      <c r="V149" s="27"/>
      <c r="W149" s="27"/>
      <c r="X149" s="27"/>
      <c r="Y149" s="27"/>
      <c r="Z149" s="27"/>
      <c r="AA149" s="27"/>
      <c r="AB149" s="27"/>
      <c r="AC149" s="27"/>
      <c r="AD149" s="27"/>
      <c r="AE149" s="27"/>
      <c r="AF149" s="27"/>
      <c r="AG149" s="27"/>
      <c r="AH149" s="27"/>
      <c r="AI149" s="28"/>
      <c r="AJ149" s="28"/>
      <c r="AK149" s="28"/>
      <c r="AL149" s="28"/>
      <c r="AM149" s="28"/>
      <c r="AN149" s="28"/>
      <c r="AO149" s="28"/>
      <c r="AP149" s="28"/>
      <c r="AQ149" s="28"/>
      <c r="AR149" s="28"/>
      <c r="AS149" s="28"/>
      <c r="AT149" s="28"/>
      <c r="AU149" s="28"/>
      <c r="AV149" s="28"/>
      <c r="AW149" s="28"/>
      <c r="AX149" s="28"/>
      <c r="AY149" s="28"/>
      <c r="AZ149" s="28"/>
      <c r="BA149" s="28"/>
    </row>
    <row r="150" spans="1:58" s="139" customFormat="1" outlineLevel="1" x14ac:dyDescent="0.2">
      <c r="A150" s="96"/>
      <c r="B150" s="96"/>
      <c r="C150" s="96"/>
      <c r="D150" s="137"/>
      <c r="E150" s="137"/>
      <c r="F150" s="146" t="s">
        <v>444</v>
      </c>
      <c r="G150" s="143" t="s">
        <v>521</v>
      </c>
      <c r="H150" s="139">
        <v>52.974139157988049</v>
      </c>
      <c r="I150" s="139">
        <v>55.182826653958791</v>
      </c>
      <c r="J150" s="139">
        <v>57.710209067585538</v>
      </c>
      <c r="K150" s="139">
        <v>59.338612107786538</v>
      </c>
      <c r="L150" s="139">
        <v>60.513332317587789</v>
      </c>
      <c r="M150" s="139">
        <v>61.804356043529076</v>
      </c>
      <c r="N150" s="139">
        <v>63.643988436346291</v>
      </c>
      <c r="O150" s="139">
        <v>64.46785211411283</v>
      </c>
      <c r="P150" s="139">
        <v>65.566950160925799</v>
      </c>
      <c r="Q150" s="139">
        <v>67.437929209514678</v>
      </c>
      <c r="R150" s="139">
        <v>69.750388352265247</v>
      </c>
      <c r="S150" s="139">
        <v>77.579102413286435</v>
      </c>
      <c r="T150" s="139">
        <v>81.6948736215015</v>
      </c>
      <c r="U150" s="139">
        <v>84.86678421871494</v>
      </c>
      <c r="V150" s="139">
        <v>86.606041262605018</v>
      </c>
      <c r="W150" s="139">
        <v>88.325410272516564</v>
      </c>
      <c r="X150" s="139">
        <v>88.846844253335703</v>
      </c>
      <c r="Y150" s="139">
        <v>89.093452037663695</v>
      </c>
      <c r="Z150" s="139">
        <v>89.698873927515535</v>
      </c>
      <c r="AA150" s="139">
        <v>90.008483275247087</v>
      </c>
      <c r="AB150" s="139">
        <v>89.577838096360054</v>
      </c>
      <c r="AC150" s="139">
        <v>90.741729645184193</v>
      </c>
      <c r="AD150" s="139">
        <v>91.994506844473946</v>
      </c>
      <c r="AE150" s="139">
        <v>93.211504918605883</v>
      </c>
      <c r="AF150" s="139">
        <v>94.243405168564422</v>
      </c>
      <c r="AG150" s="139">
        <v>94.632279875072484</v>
      </c>
      <c r="AH150" s="139">
        <v>95.0103337345287</v>
      </c>
      <c r="AI150" s="139">
        <v>96.686998298038546</v>
      </c>
      <c r="AJ150" s="139">
        <v>97.567252767237491</v>
      </c>
      <c r="AK150" s="139">
        <v>99.363057856477525</v>
      </c>
      <c r="AL150" s="139">
        <v>100</v>
      </c>
      <c r="AM150" s="139">
        <v>101.08176526259368</v>
      </c>
      <c r="AN150" s="139">
        <v>102.58725622403543</v>
      </c>
      <c r="AO150" s="139">
        <v>104.60184423124433</v>
      </c>
      <c r="AP150" s="139">
        <v>106.55728234867395</v>
      </c>
      <c r="AQ150" s="139">
        <v>108.53641518730001</v>
      </c>
      <c r="AR150" s="139">
        <v>109.97961315832389</v>
      </c>
      <c r="AS150" s="139">
        <v>111.63686316705119</v>
      </c>
      <c r="AT150" s="139">
        <v>113.83916053803114</v>
      </c>
      <c r="AU150" s="139">
        <v>116.1837152602867</v>
      </c>
      <c r="AV150" s="139">
        <v>118.02613621929122</v>
      </c>
      <c r="AW150" s="139">
        <v>120.79413402952821</v>
      </c>
      <c r="AX150" s="139">
        <v>123.80443662933685</v>
      </c>
      <c r="AY150" s="139">
        <v>125.78700141857134</v>
      </c>
      <c r="AZ150" s="139">
        <v>127.46136302292136</v>
      </c>
      <c r="BA150" s="139">
        <v>129.19617920036336</v>
      </c>
    </row>
    <row r="151" spans="1:58" s="139" customFormat="1" outlineLevel="1" x14ac:dyDescent="0.2">
      <c r="A151" s="96"/>
      <c r="B151" s="96"/>
      <c r="C151" s="96"/>
      <c r="D151" s="137"/>
      <c r="E151" s="137"/>
      <c r="F151" s="146" t="s">
        <v>445</v>
      </c>
      <c r="G151" s="143" t="s">
        <v>522</v>
      </c>
      <c r="H151" s="139">
        <v>40.365064264948074</v>
      </c>
      <c r="I151" s="139">
        <v>45.060399330229636</v>
      </c>
      <c r="J151" s="139">
        <v>50.561213470462697</v>
      </c>
      <c r="K151" s="139">
        <v>55.380677880876121</v>
      </c>
      <c r="L151" s="139">
        <v>59.291338511486224</v>
      </c>
      <c r="M151" s="139">
        <v>62.544500769954304</v>
      </c>
      <c r="N151" s="139">
        <v>65.726278644428177</v>
      </c>
      <c r="O151" s="139">
        <v>67.297042720409934</v>
      </c>
      <c r="P151" s="139">
        <v>69.479736781314998</v>
      </c>
      <c r="Q151" s="139">
        <v>71.777168681408114</v>
      </c>
      <c r="R151" s="139">
        <v>73.632575957776851</v>
      </c>
      <c r="S151" s="139">
        <v>75.557210782640695</v>
      </c>
      <c r="T151" s="139">
        <v>77.061533122678469</v>
      </c>
      <c r="U151" s="139">
        <v>78.297169490108445</v>
      </c>
      <c r="V151" s="139">
        <v>79.010745552141628</v>
      </c>
      <c r="W151" s="139">
        <v>79.873606303686529</v>
      </c>
      <c r="X151" s="139">
        <v>80.953262961810083</v>
      </c>
      <c r="Y151" s="139">
        <v>81.6905200962279</v>
      </c>
      <c r="Z151" s="139">
        <v>82.460329824258778</v>
      </c>
      <c r="AA151" s="139">
        <v>82.650203434018096</v>
      </c>
      <c r="AB151" s="139">
        <v>83.920809601417616</v>
      </c>
      <c r="AC151" s="139">
        <v>85.59905582243367</v>
      </c>
      <c r="AD151" s="139">
        <v>87.364109726391845</v>
      </c>
      <c r="AE151" s="139">
        <v>88.991822095259948</v>
      </c>
      <c r="AF151" s="139">
        <v>90.439225998409015</v>
      </c>
      <c r="AG151" s="139">
        <v>92.183647945257135</v>
      </c>
      <c r="AH151" s="139">
        <v>94.178261533729724</v>
      </c>
      <c r="AI151" s="139">
        <v>96.579660815787705</v>
      </c>
      <c r="AJ151" s="139">
        <v>98.870250795191225</v>
      </c>
      <c r="AK151" s="139">
        <v>98.938477109581413</v>
      </c>
      <c r="AL151" s="139">
        <v>100</v>
      </c>
      <c r="AM151" s="139">
        <v>100.94408547640309</v>
      </c>
      <c r="AN151" s="139">
        <v>102.11511546031502</v>
      </c>
      <c r="AO151" s="139">
        <v>102.90712671451094</v>
      </c>
      <c r="AP151" s="139">
        <v>103.49976458097515</v>
      </c>
      <c r="AQ151" s="139">
        <v>104.68060693957406</v>
      </c>
      <c r="AR151" s="139">
        <v>105.22684826991821</v>
      </c>
      <c r="AS151" s="139">
        <v>105.77417593855793</v>
      </c>
      <c r="AT151" s="139">
        <v>106.8264411489876</v>
      </c>
      <c r="AU151" s="139">
        <v>108.19065601181322</v>
      </c>
      <c r="AV151" s="139">
        <v>110.9240436969543</v>
      </c>
      <c r="AW151" s="139">
        <v>112.13466948077722</v>
      </c>
      <c r="AX151" s="139">
        <v>113.67627927053397</v>
      </c>
      <c r="AY151" s="139">
        <v>115.9737049601046</v>
      </c>
      <c r="AZ151" s="139">
        <v>118.01521638927862</v>
      </c>
      <c r="BA151" s="139">
        <v>120.16057751628668</v>
      </c>
    </row>
    <row r="152" spans="1:58" s="139" customFormat="1" outlineLevel="1" x14ac:dyDescent="0.2">
      <c r="A152" s="96"/>
      <c r="B152" s="96"/>
      <c r="C152" s="96"/>
      <c r="D152" s="137"/>
      <c r="E152" s="137"/>
      <c r="F152" s="146" t="s">
        <v>446</v>
      </c>
      <c r="G152" s="143" t="s">
        <v>523</v>
      </c>
      <c r="H152" s="167">
        <v>24.374013407823831</v>
      </c>
      <c r="I152" s="139">
        <v>24.374013407823831</v>
      </c>
      <c r="J152" s="139">
        <v>28.651121582042578</v>
      </c>
      <c r="K152" s="139">
        <v>32.975587504308557</v>
      </c>
      <c r="L152" s="139">
        <v>36.524005078506868</v>
      </c>
      <c r="M152" s="139">
        <v>39.874675429745771</v>
      </c>
      <c r="N152" s="139">
        <v>42.859344175683184</v>
      </c>
      <c r="O152" s="139">
        <v>45.435725261553628</v>
      </c>
      <c r="P152" s="139">
        <v>48.456992884352914</v>
      </c>
      <c r="Q152" s="139">
        <v>51.459918170937634</v>
      </c>
      <c r="R152" s="139">
        <v>54.772554345054331</v>
      </c>
      <c r="S152" s="139">
        <v>59.485603513439081</v>
      </c>
      <c r="T152" s="139">
        <v>62.084465672950628</v>
      </c>
      <c r="U152" s="139">
        <v>64.496996838042136</v>
      </c>
      <c r="V152" s="139">
        <v>66.781076222651535</v>
      </c>
      <c r="W152" s="139">
        <v>70.302763085623369</v>
      </c>
      <c r="X152" s="139">
        <v>73.220540604225874</v>
      </c>
      <c r="Y152" s="139">
        <v>75.099847538487367</v>
      </c>
      <c r="Z152" s="139">
        <v>76.90449162651106</v>
      </c>
      <c r="AA152" s="139">
        <v>78.086434651548302</v>
      </c>
      <c r="AB152" s="139">
        <v>79.485158718350178</v>
      </c>
      <c r="AC152" s="139">
        <v>81.896419079972631</v>
      </c>
      <c r="AD152" s="139">
        <v>84.578453080609009</v>
      </c>
      <c r="AE152" s="139">
        <v>87.240161427211248</v>
      </c>
      <c r="AF152" s="139">
        <v>89.571600211736012</v>
      </c>
      <c r="AG152" s="139">
        <v>91.372181033699903</v>
      </c>
      <c r="AH152" s="139">
        <v>93.312011445952393</v>
      </c>
      <c r="AI152" s="139">
        <v>95.625311960081021</v>
      </c>
      <c r="AJ152" s="139">
        <v>97.921077568314274</v>
      </c>
      <c r="AK152" s="139">
        <v>99.562137620979144</v>
      </c>
      <c r="AL152" s="139">
        <v>100</v>
      </c>
      <c r="AM152" s="139">
        <v>101.60740364481329</v>
      </c>
      <c r="AN152" s="139">
        <v>103.1797340289519</v>
      </c>
      <c r="AO152" s="139">
        <v>104.36421187386804</v>
      </c>
      <c r="AP152" s="139">
        <v>105.31749852401876</v>
      </c>
      <c r="AQ152" s="139">
        <v>106.29842155816303</v>
      </c>
      <c r="AR152" s="139">
        <v>107.50451543773983</v>
      </c>
      <c r="AS152" s="139">
        <v>108.28334338390594</v>
      </c>
      <c r="AT152" s="139">
        <v>109.43333670433242</v>
      </c>
      <c r="AU152" s="139">
        <v>110.31339991046178</v>
      </c>
      <c r="AV152" s="139">
        <v>111.63177912591303</v>
      </c>
      <c r="AW152" s="139">
        <v>112.96079563741695</v>
      </c>
      <c r="AX152" s="139">
        <v>114.38061511391415</v>
      </c>
      <c r="AY152" s="139">
        <v>115.76874190380551</v>
      </c>
      <c r="AZ152" s="139">
        <v>117.38725275205206</v>
      </c>
      <c r="BA152" s="139">
        <v>119.12668093886232</v>
      </c>
    </row>
    <row r="153" spans="1:58" s="139" customFormat="1" outlineLevel="1" x14ac:dyDescent="0.2">
      <c r="A153" s="96"/>
      <c r="B153" s="96"/>
      <c r="C153" s="96"/>
      <c r="D153" s="137"/>
      <c r="E153" s="137"/>
      <c r="F153" s="146" t="s">
        <v>447</v>
      </c>
      <c r="G153" s="143" t="s">
        <v>524</v>
      </c>
      <c r="H153" s="139">
        <v>32.674663413899161</v>
      </c>
      <c r="I153" s="139">
        <v>36.726245086661841</v>
      </c>
      <c r="J153" s="139">
        <v>39.666067944055577</v>
      </c>
      <c r="K153" s="139">
        <v>41.865469762876657</v>
      </c>
      <c r="L153" s="139">
        <v>44.048840472309884</v>
      </c>
      <c r="M153" s="139">
        <v>46.424978612894186</v>
      </c>
      <c r="N153" s="139">
        <v>48.50477612425442</v>
      </c>
      <c r="O153" s="139">
        <v>51.124229223439393</v>
      </c>
      <c r="P153" s="139">
        <v>54.14807819405938</v>
      </c>
      <c r="Q153" s="139">
        <v>58.384946264433481</v>
      </c>
      <c r="R153" s="139">
        <v>63.091064455584139</v>
      </c>
      <c r="S153" s="139">
        <v>67.278874062283819</v>
      </c>
      <c r="T153" s="139">
        <v>69.395648952817268</v>
      </c>
      <c r="U153" s="139">
        <v>71.285001365579816</v>
      </c>
      <c r="V153" s="139">
        <v>72.243945110178032</v>
      </c>
      <c r="W153" s="139">
        <v>74.002515972821556</v>
      </c>
      <c r="X153" s="139">
        <v>77.05152681277977</v>
      </c>
      <c r="Y153" s="139">
        <v>76.998551102135551</v>
      </c>
      <c r="Z153" s="139">
        <v>77.794896214526432</v>
      </c>
      <c r="AA153" s="139">
        <v>78.523250440012305</v>
      </c>
      <c r="AB153" s="139">
        <v>79.959985837885412</v>
      </c>
      <c r="AC153" s="139">
        <v>80.851613649626003</v>
      </c>
      <c r="AD153" s="139">
        <v>82.554103440371662</v>
      </c>
      <c r="AE153" s="139">
        <v>84.509366565553492</v>
      </c>
      <c r="AF153" s="139">
        <v>86.650273568200475</v>
      </c>
      <c r="AG153" s="139">
        <v>88.990865802581055</v>
      </c>
      <c r="AH153" s="139">
        <v>91.48880306083295</v>
      </c>
      <c r="AI153" s="139">
        <v>93.959158393412224</v>
      </c>
      <c r="AJ153" s="139">
        <v>96.852897819325349</v>
      </c>
      <c r="AK153" s="139">
        <v>98.418641050740234</v>
      </c>
      <c r="AL153" s="139">
        <v>100</v>
      </c>
      <c r="AM153" s="139">
        <v>102.06735096031741</v>
      </c>
      <c r="AN153" s="139">
        <v>103.75747306548689</v>
      </c>
      <c r="AO153" s="139">
        <v>105.60484402269199</v>
      </c>
      <c r="AP153" s="139">
        <v>107.43320818105516</v>
      </c>
      <c r="AQ153" s="139">
        <v>108.14353001635618</v>
      </c>
      <c r="AR153" s="139">
        <v>110.46995752827988</v>
      </c>
      <c r="AS153" s="139">
        <v>112.6108957648552</v>
      </c>
      <c r="AT153" s="139">
        <v>115.1442036777713</v>
      </c>
      <c r="AU153" s="139">
        <v>117.57841136947582</v>
      </c>
      <c r="AV153" s="139">
        <v>124.16530495207853</v>
      </c>
      <c r="AW153" s="139">
        <v>126.3072726545372</v>
      </c>
      <c r="AX153" s="139">
        <v>129.62818521187791</v>
      </c>
      <c r="AY153" s="139">
        <v>131.73128820654708</v>
      </c>
      <c r="AZ153" s="139">
        <v>133.60590422934382</v>
      </c>
      <c r="BA153" s="139">
        <v>135.62555854580393</v>
      </c>
    </row>
    <row r="154" spans="1:58" s="42" customFormat="1" x14ac:dyDescent="0.2">
      <c r="A154" s="37" t="s">
        <v>442</v>
      </c>
      <c r="B154" s="37" t="s">
        <v>1783</v>
      </c>
      <c r="C154" s="37" t="s">
        <v>1859</v>
      </c>
      <c r="D154" s="38"/>
      <c r="E154" s="38"/>
      <c r="F154" s="15" t="s">
        <v>1825</v>
      </c>
      <c r="G154" s="12" t="s">
        <v>1148</v>
      </c>
      <c r="H154" s="174">
        <f t="shared" ref="H154:AU154" si="173">EXP(SUMPRODUCT(H961:H964,LN(H150:H153)))</f>
        <v>37.872396628937253</v>
      </c>
      <c r="I154" s="174">
        <f t="shared" si="173"/>
        <v>40.519198663480218</v>
      </c>
      <c r="J154" s="174">
        <f t="shared" si="173"/>
        <v>44.476263070803974</v>
      </c>
      <c r="K154" s="174">
        <f t="shared" si="173"/>
        <v>47.805948272449371</v>
      </c>
      <c r="L154" s="174">
        <f t="shared" si="173"/>
        <v>50.534068554828011</v>
      </c>
      <c r="M154" s="174">
        <f t="shared" si="173"/>
        <v>53.114685578220374</v>
      </c>
      <c r="N154" s="174">
        <f t="shared" si="173"/>
        <v>55.633296674737075</v>
      </c>
      <c r="O154" s="174">
        <f t="shared" si="173"/>
        <v>57.552069953802928</v>
      </c>
      <c r="P154" s="174">
        <f t="shared" si="173"/>
        <v>59.876432389972628</v>
      </c>
      <c r="Q154" s="174">
        <f t="shared" si="173"/>
        <v>62.734856882370941</v>
      </c>
      <c r="R154" s="174">
        <f t="shared" si="173"/>
        <v>65.795456200749541</v>
      </c>
      <c r="S154" s="174">
        <f t="shared" si="173"/>
        <v>70.692920716126977</v>
      </c>
      <c r="T154" s="174">
        <f t="shared" si="173"/>
        <v>73.367896545287735</v>
      </c>
      <c r="U154" s="174">
        <f t="shared" si="173"/>
        <v>75.600467599433543</v>
      </c>
      <c r="V154" s="174">
        <f t="shared" si="173"/>
        <v>77.035078473374114</v>
      </c>
      <c r="W154" s="174">
        <f t="shared" si="173"/>
        <v>78.97390350247268</v>
      </c>
      <c r="X154" s="174">
        <f t="shared" si="173"/>
        <v>80.792105413142338</v>
      </c>
      <c r="Y154" s="174">
        <f t="shared" si="173"/>
        <v>81.445077833394436</v>
      </c>
      <c r="Z154" s="174">
        <f t="shared" si="173"/>
        <v>82.398589469442399</v>
      </c>
      <c r="AA154" s="174">
        <f t="shared" si="173"/>
        <v>82.968720565067017</v>
      </c>
      <c r="AB154" s="174">
        <f t="shared" si="173"/>
        <v>83.805958459835352</v>
      </c>
      <c r="AC154" s="174">
        <f t="shared" si="173"/>
        <v>85.293693109995715</v>
      </c>
      <c r="AD154" s="174">
        <f t="shared" si="173"/>
        <v>87.081465241995332</v>
      </c>
      <c r="AE154" s="174">
        <f t="shared" si="173"/>
        <v>88.878740763931191</v>
      </c>
      <c r="AF154" s="174">
        <f t="shared" si="173"/>
        <v>90.549480675027979</v>
      </c>
      <c r="AG154" s="174">
        <f t="shared" si="173"/>
        <v>92.032980236125141</v>
      </c>
      <c r="AH154" s="174">
        <f t="shared" si="173"/>
        <v>93.633512506082042</v>
      </c>
      <c r="AI154" s="174">
        <f t="shared" si="173"/>
        <v>95.805733050530463</v>
      </c>
      <c r="AJ154" s="174">
        <f t="shared" si="173"/>
        <v>97.792406527310789</v>
      </c>
      <c r="AK154" s="174">
        <f t="shared" si="173"/>
        <v>99.076614313816208</v>
      </c>
      <c r="AL154" s="174">
        <f t="shared" si="173"/>
        <v>100.00000000000004</v>
      </c>
      <c r="AM154" s="174">
        <f t="shared" si="173"/>
        <v>101.3816042118613</v>
      </c>
      <c r="AN154" s="174">
        <f t="shared" si="173"/>
        <v>102.85968163037678</v>
      </c>
      <c r="AO154" s="174">
        <f t="shared" si="173"/>
        <v>104.36306256566074</v>
      </c>
      <c r="AP154" s="174">
        <f t="shared" si="173"/>
        <v>105.7439958466811</v>
      </c>
      <c r="AQ154" s="174">
        <f t="shared" si="173"/>
        <v>107.02797246586969</v>
      </c>
      <c r="AR154" s="174">
        <f t="shared" si="173"/>
        <v>108.39789591044534</v>
      </c>
      <c r="AS154" s="174">
        <f t="shared" si="173"/>
        <v>109.70317511796006</v>
      </c>
      <c r="AT154" s="174">
        <f t="shared" si="173"/>
        <v>111.47014642566135</v>
      </c>
      <c r="AU154" s="174">
        <f t="shared" si="173"/>
        <v>113.28172312693313</v>
      </c>
      <c r="AV154" s="174">
        <f>EXP(SUMPRODUCT(AV961:AV964,LN(AV150:AV153)))</f>
        <v>116.2986846136376</v>
      </c>
      <c r="AW154" s="174">
        <f t="shared" ref="AW154:BA154" si="174">EXP(SUMPRODUCT(AW961:AW964,LN(AW150:AW153)))</f>
        <v>118.22563339781405</v>
      </c>
      <c r="AX154" s="174">
        <f t="shared" si="174"/>
        <v>120.58715180166368</v>
      </c>
      <c r="AY154" s="174">
        <f t="shared" si="174"/>
        <v>122.55557124058291</v>
      </c>
      <c r="AZ154" s="174">
        <f t="shared" si="174"/>
        <v>124.35997819331578</v>
      </c>
      <c r="BA154" s="174">
        <f t="shared" si="174"/>
        <v>126.26709410358755</v>
      </c>
    </row>
    <row r="155" spans="1:58" s="42" customFormat="1" x14ac:dyDescent="0.2">
      <c r="A155" s="37" t="s">
        <v>442</v>
      </c>
      <c r="B155" s="37" t="s">
        <v>1784</v>
      </c>
      <c r="C155" s="37" t="s">
        <v>1859</v>
      </c>
      <c r="D155" s="38"/>
      <c r="E155" s="38"/>
      <c r="F155" s="44" t="s">
        <v>273</v>
      </c>
      <c r="G155" s="12" t="s">
        <v>1149</v>
      </c>
      <c r="H155" s="27" t="str">
        <f>IF(AND(ISNUMBER(H154),ISNUMBER(G154)),((H154/G154)-1)*100,"–")</f>
        <v>–</v>
      </c>
      <c r="I155" s="27">
        <f t="shared" ref="I155:BA155" si="175">IF(AND(ISNUMBER(I154),ISNUMBER(H154)),((I154/H154)-1)*100,"–")</f>
        <v>6.9887365736992058</v>
      </c>
      <c r="J155" s="27">
        <f t="shared" si="175"/>
        <v>9.7658999630963592</v>
      </c>
      <c r="K155" s="27">
        <f t="shared" si="175"/>
        <v>7.4864320240769944</v>
      </c>
      <c r="L155" s="27">
        <f t="shared" si="175"/>
        <v>5.706654466575789</v>
      </c>
      <c r="M155" s="27">
        <f t="shared" si="175"/>
        <v>5.1066876212281898</v>
      </c>
      <c r="N155" s="27">
        <f t="shared" si="175"/>
        <v>4.7418356507215265</v>
      </c>
      <c r="O155" s="27">
        <f t="shared" si="175"/>
        <v>3.4489656262580715</v>
      </c>
      <c r="P155" s="27">
        <f t="shared" si="175"/>
        <v>4.0387121402157611</v>
      </c>
      <c r="Q155" s="27">
        <f t="shared" si="175"/>
        <v>4.7738724207573302</v>
      </c>
      <c r="R155" s="27">
        <f t="shared" si="175"/>
        <v>4.8786264454500738</v>
      </c>
      <c r="S155" s="27">
        <f t="shared" si="175"/>
        <v>7.4434691970745037</v>
      </c>
      <c r="T155" s="27">
        <f t="shared" si="175"/>
        <v>3.7839373477046356</v>
      </c>
      <c r="U155" s="27">
        <f t="shared" si="175"/>
        <v>3.0429808666624591</v>
      </c>
      <c r="V155" s="27">
        <f t="shared" si="175"/>
        <v>1.8976216940109536</v>
      </c>
      <c r="W155" s="27">
        <f t="shared" si="175"/>
        <v>2.5168080146354299</v>
      </c>
      <c r="X155" s="27">
        <f t="shared" si="175"/>
        <v>2.3022819311606213</v>
      </c>
      <c r="Y155" s="27">
        <f t="shared" si="175"/>
        <v>0.80821315017478579</v>
      </c>
      <c r="Z155" s="27">
        <f t="shared" si="175"/>
        <v>1.1707418808027725</v>
      </c>
      <c r="AA155" s="27">
        <f t="shared" si="175"/>
        <v>0.69191851377026214</v>
      </c>
      <c r="AB155" s="27">
        <f t="shared" si="175"/>
        <v>1.0091006454796991</v>
      </c>
      <c r="AC155" s="27">
        <f t="shared" si="175"/>
        <v>1.7752134543910447</v>
      </c>
      <c r="AD155" s="27">
        <f t="shared" si="175"/>
        <v>2.0960191390635208</v>
      </c>
      <c r="AE155" s="27">
        <f t="shared" si="175"/>
        <v>2.0639013330119305</v>
      </c>
      <c r="AF155" s="27">
        <f t="shared" si="175"/>
        <v>1.8797970096520622</v>
      </c>
      <c r="AG155" s="27">
        <f t="shared" si="175"/>
        <v>1.6383302809005462</v>
      </c>
      <c r="AH155" s="27">
        <f t="shared" si="175"/>
        <v>1.7390855602529509</v>
      </c>
      <c r="AI155" s="27">
        <f t="shared" si="175"/>
        <v>2.3199178224861727</v>
      </c>
      <c r="AJ155" s="27">
        <f t="shared" si="175"/>
        <v>2.0736478011524673</v>
      </c>
      <c r="AK155" s="27">
        <f t="shared" si="175"/>
        <v>1.313197856672832</v>
      </c>
      <c r="AL155" s="27">
        <f t="shared" si="175"/>
        <v>0.93199156287182561</v>
      </c>
      <c r="AM155" s="27">
        <f t="shared" si="175"/>
        <v>1.3816042118612648</v>
      </c>
      <c r="AN155" s="27">
        <f t="shared" si="175"/>
        <v>1.4579345335931748</v>
      </c>
      <c r="AO155" s="27">
        <f t="shared" si="175"/>
        <v>1.4615842781686927</v>
      </c>
      <c r="AP155" s="27">
        <f t="shared" si="175"/>
        <v>1.323201185430456</v>
      </c>
      <c r="AQ155" s="27">
        <f t="shared" si="175"/>
        <v>1.2142312278895062</v>
      </c>
      <c r="AR155" s="27">
        <f t="shared" si="175"/>
        <v>1.2799676692114348</v>
      </c>
      <c r="AS155" s="27">
        <f t="shared" si="175"/>
        <v>1.2041554834174129</v>
      </c>
      <c r="AT155" s="27">
        <f t="shared" si="175"/>
        <v>1.6106838346304331</v>
      </c>
      <c r="AU155" s="27">
        <f t="shared" si="175"/>
        <v>1.6251675981065583</v>
      </c>
      <c r="AV155" s="27">
        <f t="shared" si="175"/>
        <v>2.6632376374818634</v>
      </c>
      <c r="AW155" s="28">
        <f t="shared" si="175"/>
        <v>1.6568964563770106</v>
      </c>
      <c r="AX155" s="28">
        <f t="shared" si="175"/>
        <v>1.9974673308819746</v>
      </c>
      <c r="AY155" s="28">
        <f t="shared" si="175"/>
        <v>1.6323624942703674</v>
      </c>
      <c r="AZ155" s="28">
        <f t="shared" si="175"/>
        <v>1.4723173613957696</v>
      </c>
      <c r="BA155" s="28">
        <f t="shared" si="175"/>
        <v>1.5335447448432182</v>
      </c>
    </row>
    <row r="156" spans="1:58" s="139" customFormat="1" outlineLevel="1" x14ac:dyDescent="0.2">
      <c r="A156" s="96"/>
      <c r="B156" s="96"/>
      <c r="C156" s="96"/>
      <c r="D156" s="137"/>
      <c r="E156" s="137"/>
      <c r="F156" s="146" t="s">
        <v>444</v>
      </c>
      <c r="G156" s="143" t="s">
        <v>525</v>
      </c>
      <c r="H156" s="139">
        <v>49.384532189933324</v>
      </c>
      <c r="I156" s="139">
        <v>52.40922971187284</v>
      </c>
      <c r="J156" s="139">
        <v>55.068657429659588</v>
      </c>
      <c r="K156" s="139">
        <v>56.806070838472252</v>
      </c>
      <c r="L156" s="139">
        <v>58.230197817374503</v>
      </c>
      <c r="M156" s="139">
        <v>59.122681280573559</v>
      </c>
      <c r="N156" s="139">
        <v>58.485663422885345</v>
      </c>
      <c r="O156" s="139">
        <v>58.425007700746249</v>
      </c>
      <c r="P156" s="139">
        <v>59.514490914864965</v>
      </c>
      <c r="Q156" s="139">
        <v>61.818819840773692</v>
      </c>
      <c r="R156" s="139">
        <v>63.649378821395338</v>
      </c>
      <c r="S156" s="139">
        <v>74.919390366379446</v>
      </c>
      <c r="T156" s="139">
        <v>78.098621427773537</v>
      </c>
      <c r="U156" s="139">
        <v>81.20288682220226</v>
      </c>
      <c r="V156" s="139">
        <v>82.974114724625395</v>
      </c>
      <c r="W156" s="139">
        <v>84.088721235716321</v>
      </c>
      <c r="X156" s="139">
        <v>84.640449874658572</v>
      </c>
      <c r="Y156" s="139">
        <v>85.57522986333511</v>
      </c>
      <c r="Z156" s="139">
        <v>85.815453087424714</v>
      </c>
      <c r="AA156" s="139">
        <v>86.347983894934572</v>
      </c>
      <c r="AB156" s="139">
        <v>87.152743078579462</v>
      </c>
      <c r="AC156" s="139">
        <v>88.974265557255379</v>
      </c>
      <c r="AD156" s="139">
        <v>90.118921459073718</v>
      </c>
      <c r="AE156" s="139">
        <v>91.453220266383056</v>
      </c>
      <c r="AF156" s="139">
        <v>92.438356751118235</v>
      </c>
      <c r="AG156" s="139">
        <v>93.442094376172875</v>
      </c>
      <c r="AH156" s="139">
        <v>94.646675821755409</v>
      </c>
      <c r="AI156" s="139">
        <v>96.417770586842892</v>
      </c>
      <c r="AJ156" s="139">
        <v>98.307973146974888</v>
      </c>
      <c r="AK156" s="139">
        <v>98.36886074128148</v>
      </c>
      <c r="AL156" s="139">
        <v>100</v>
      </c>
      <c r="AM156" s="139">
        <v>101.77093516481055</v>
      </c>
      <c r="AN156" s="139">
        <v>103.17428195517759</v>
      </c>
      <c r="AO156" s="139">
        <v>104.60573793133949</v>
      </c>
      <c r="AP156" s="139">
        <v>105.55054306873025</v>
      </c>
      <c r="AQ156" s="139">
        <v>106.13208287020015</v>
      </c>
      <c r="AR156" s="139">
        <v>106.87840352654538</v>
      </c>
      <c r="AS156" s="139">
        <v>108.48862039146752</v>
      </c>
      <c r="AT156" s="139">
        <v>110.06936677187412</v>
      </c>
      <c r="AU156" s="139">
        <v>111.55458441624786</v>
      </c>
      <c r="AV156" s="139">
        <v>112.36382478386872</v>
      </c>
      <c r="AW156" s="139">
        <v>115.84163684664588</v>
      </c>
      <c r="AX156" s="139">
        <v>116.4974466116021</v>
      </c>
      <c r="AY156" s="139">
        <v>117.89820566306048</v>
      </c>
      <c r="AZ156" s="139">
        <v>119.43152362084348</v>
      </c>
      <c r="BA156" s="139">
        <v>120.50850613999637</v>
      </c>
    </row>
    <row r="157" spans="1:58" s="139" customFormat="1" outlineLevel="1" x14ac:dyDescent="0.2">
      <c r="A157" s="96"/>
      <c r="B157" s="96"/>
      <c r="C157" s="96"/>
      <c r="D157" s="137"/>
      <c r="E157" s="137"/>
      <c r="F157" s="146" t="s">
        <v>445</v>
      </c>
      <c r="G157" s="143" t="s">
        <v>526</v>
      </c>
      <c r="H157" s="139">
        <v>41.030435626558308</v>
      </c>
      <c r="I157" s="139">
        <v>46.62182294581779</v>
      </c>
      <c r="J157" s="139">
        <v>52.115363316159076</v>
      </c>
      <c r="K157" s="139">
        <v>57.078647688696321</v>
      </c>
      <c r="L157" s="139">
        <v>61.587320095599537</v>
      </c>
      <c r="M157" s="139">
        <v>65.379380696995696</v>
      </c>
      <c r="N157" s="139">
        <v>67.145226254383161</v>
      </c>
      <c r="O157" s="139">
        <v>69.0851932711725</v>
      </c>
      <c r="P157" s="139">
        <v>70.903964493287575</v>
      </c>
      <c r="Q157" s="139">
        <v>73.599361809047849</v>
      </c>
      <c r="R157" s="139">
        <v>75.690029944929279</v>
      </c>
      <c r="S157" s="139">
        <v>77.705752473597528</v>
      </c>
      <c r="T157" s="139">
        <v>79.667741963651636</v>
      </c>
      <c r="U157" s="139">
        <v>80.865752463248427</v>
      </c>
      <c r="V157" s="139">
        <v>81.615278589016285</v>
      </c>
      <c r="W157" s="139">
        <v>82.39660912880224</v>
      </c>
      <c r="X157" s="139">
        <v>83.694240441446468</v>
      </c>
      <c r="Y157" s="139">
        <v>84.390378840014165</v>
      </c>
      <c r="Z157" s="139">
        <v>84.589382754551664</v>
      </c>
      <c r="AA157" s="139">
        <v>84.184759283349095</v>
      </c>
      <c r="AB157" s="139">
        <v>86.095180712847466</v>
      </c>
      <c r="AC157" s="139">
        <v>87.792626057964227</v>
      </c>
      <c r="AD157" s="139">
        <v>88.531549374047032</v>
      </c>
      <c r="AE157" s="139">
        <v>90.049988143840636</v>
      </c>
      <c r="AF157" s="139">
        <v>91.977757818580798</v>
      </c>
      <c r="AG157" s="139">
        <v>93.667212513330995</v>
      </c>
      <c r="AH157" s="139">
        <v>95.69317054266574</v>
      </c>
      <c r="AI157" s="139">
        <v>97.71818665455018</v>
      </c>
      <c r="AJ157" s="139">
        <v>100.41038001003163</v>
      </c>
      <c r="AK157" s="139">
        <v>98.920754168293882</v>
      </c>
      <c r="AL157" s="139">
        <v>100</v>
      </c>
      <c r="AM157" s="139">
        <v>101.83702413888682</v>
      </c>
      <c r="AN157" s="139">
        <v>103.28443970044134</v>
      </c>
      <c r="AO157" s="139">
        <v>104.00088462365136</v>
      </c>
      <c r="AP157" s="139">
        <v>104.11958679588243</v>
      </c>
      <c r="AQ157" s="139">
        <v>104.41474087569809</v>
      </c>
      <c r="AR157" s="139">
        <v>104.66450361797293</v>
      </c>
      <c r="AS157" s="139">
        <v>105.51883358481479</v>
      </c>
      <c r="AT157" s="139">
        <v>107.28919939751344</v>
      </c>
      <c r="AU157" s="139">
        <v>108.18898614437545</v>
      </c>
      <c r="AV157" s="139">
        <v>109.00607222368447</v>
      </c>
      <c r="AW157" s="139">
        <v>110.01094113653116</v>
      </c>
      <c r="AX157" s="139">
        <v>108.33949685994777</v>
      </c>
      <c r="AY157" s="139">
        <v>109.21059967485276</v>
      </c>
      <c r="AZ157" s="139">
        <v>110.30429598337896</v>
      </c>
      <c r="BA157" s="139">
        <v>111.73792799176748</v>
      </c>
    </row>
    <row r="158" spans="1:58" s="139" customFormat="1" outlineLevel="1" x14ac:dyDescent="0.2">
      <c r="A158" s="96"/>
      <c r="B158" s="96"/>
      <c r="C158" s="96"/>
      <c r="D158" s="137"/>
      <c r="E158" s="137"/>
      <c r="F158" s="146" t="s">
        <v>446</v>
      </c>
      <c r="G158" s="143" t="s">
        <v>527</v>
      </c>
      <c r="H158" s="167">
        <v>25.034353639913483</v>
      </c>
      <c r="I158" s="139">
        <v>25.034353639913483</v>
      </c>
      <c r="J158" s="139">
        <v>29.349625676167761</v>
      </c>
      <c r="K158" s="139">
        <v>33.822781362585474</v>
      </c>
      <c r="L158" s="139">
        <v>37.615193944841131</v>
      </c>
      <c r="M158" s="139">
        <v>41.001353993466118</v>
      </c>
      <c r="N158" s="139">
        <v>43.579821066866899</v>
      </c>
      <c r="O158" s="139">
        <v>45.819466262860018</v>
      </c>
      <c r="P158" s="139">
        <v>48.514328797762595</v>
      </c>
      <c r="Q158" s="139">
        <v>51.691307846022916</v>
      </c>
      <c r="R158" s="139">
        <v>53.752866003643838</v>
      </c>
      <c r="S158" s="139">
        <v>57.595380312083826</v>
      </c>
      <c r="T158" s="139">
        <v>60.588231737009046</v>
      </c>
      <c r="U158" s="139">
        <v>63.843601771464471</v>
      </c>
      <c r="V158" s="139">
        <v>67.105890548041344</v>
      </c>
      <c r="W158" s="139">
        <v>70.99444581546021</v>
      </c>
      <c r="X158" s="139">
        <v>73.820429042934222</v>
      </c>
      <c r="Y158" s="139">
        <v>75.275052077806507</v>
      </c>
      <c r="Z158" s="139">
        <v>76.694016112669473</v>
      </c>
      <c r="AA158" s="139">
        <v>77.967785080411574</v>
      </c>
      <c r="AB158" s="139">
        <v>80.383397928726268</v>
      </c>
      <c r="AC158" s="139">
        <v>82.434581390070491</v>
      </c>
      <c r="AD158" s="139">
        <v>84.857859343035372</v>
      </c>
      <c r="AE158" s="139">
        <v>87.451311191808543</v>
      </c>
      <c r="AF158" s="139">
        <v>89.57994030667075</v>
      </c>
      <c r="AG158" s="139">
        <v>91.370842850692611</v>
      </c>
      <c r="AH158" s="139">
        <v>93.826754327408565</v>
      </c>
      <c r="AI158" s="139">
        <v>95.927593138634577</v>
      </c>
      <c r="AJ158" s="139">
        <v>99.004448657590714</v>
      </c>
      <c r="AK158" s="139">
        <v>98.440427053642352</v>
      </c>
      <c r="AL158" s="139">
        <v>100</v>
      </c>
      <c r="AM158" s="139">
        <v>102.91828113607748</v>
      </c>
      <c r="AN158" s="139">
        <v>105.62147370805374</v>
      </c>
      <c r="AO158" s="139">
        <v>106.79773651184267</v>
      </c>
      <c r="AP158" s="139">
        <v>107.05839742494346</v>
      </c>
      <c r="AQ158" s="139">
        <v>107.22449776095844</v>
      </c>
      <c r="AR158" s="139">
        <v>107.33999715318883</v>
      </c>
      <c r="AS158" s="139">
        <v>108.48791604488062</v>
      </c>
      <c r="AT158" s="139">
        <v>109.51914049163048</v>
      </c>
      <c r="AU158" s="139">
        <v>110.05857312256769</v>
      </c>
      <c r="AV158" s="139">
        <v>109.80044823471361</v>
      </c>
      <c r="AW158" s="139">
        <v>111.17975968517229</v>
      </c>
      <c r="AX158" s="139">
        <v>111.73095849675218</v>
      </c>
      <c r="AY158" s="139">
        <v>112.35732839687584</v>
      </c>
      <c r="AZ158" s="139">
        <v>113.34935632217605</v>
      </c>
      <c r="BA158" s="139">
        <v>114.86108251718757</v>
      </c>
    </row>
    <row r="159" spans="1:58" s="139" customFormat="1" outlineLevel="1" x14ac:dyDescent="0.2">
      <c r="A159" s="96"/>
      <c r="B159" s="96"/>
      <c r="C159" s="96"/>
      <c r="D159" s="137"/>
      <c r="E159" s="137"/>
      <c r="F159" s="146" t="s">
        <v>447</v>
      </c>
      <c r="G159" s="143" t="s">
        <v>528</v>
      </c>
      <c r="H159" s="139">
        <v>35.070232479264604</v>
      </c>
      <c r="I159" s="139">
        <v>39.409764359410488</v>
      </c>
      <c r="J159" s="139">
        <v>43.027359800493713</v>
      </c>
      <c r="K159" s="139">
        <v>45.534255934772403</v>
      </c>
      <c r="L159" s="139">
        <v>47.956611324725536</v>
      </c>
      <c r="M159" s="139">
        <v>49.958092045495938</v>
      </c>
      <c r="N159" s="139">
        <v>52.099359026569708</v>
      </c>
      <c r="O159" s="139">
        <v>54.440115127685296</v>
      </c>
      <c r="P159" s="139">
        <v>57.14311328483231</v>
      </c>
      <c r="Q159" s="139">
        <v>60.287483482904761</v>
      </c>
      <c r="R159" s="139">
        <v>64.791682657357498</v>
      </c>
      <c r="S159" s="139">
        <v>69.557853246681404</v>
      </c>
      <c r="T159" s="139">
        <v>72.300464846749364</v>
      </c>
      <c r="U159" s="139">
        <v>74.681483200353654</v>
      </c>
      <c r="V159" s="139">
        <v>75.905976482529752</v>
      </c>
      <c r="W159" s="139">
        <v>78.12062907621511</v>
      </c>
      <c r="X159" s="139">
        <v>80.810815193738065</v>
      </c>
      <c r="Y159" s="139">
        <v>82.334819208667241</v>
      </c>
      <c r="Z159" s="139">
        <v>83.513835133159517</v>
      </c>
      <c r="AA159" s="139">
        <v>83.877316185013498</v>
      </c>
      <c r="AB159" s="139">
        <v>84.456013340844635</v>
      </c>
      <c r="AC159" s="139">
        <v>84.733101098566863</v>
      </c>
      <c r="AD159" s="139">
        <v>85.09915037139703</v>
      </c>
      <c r="AE159" s="139">
        <v>86.258252885137566</v>
      </c>
      <c r="AF159" s="139">
        <v>87.691930750111808</v>
      </c>
      <c r="AG159" s="139">
        <v>89.715866417460333</v>
      </c>
      <c r="AH159" s="139">
        <v>92.09250080257479</v>
      </c>
      <c r="AI159" s="139">
        <v>94.23755602167617</v>
      </c>
      <c r="AJ159" s="139">
        <v>97.714577044307873</v>
      </c>
      <c r="AK159" s="139">
        <v>98.170066920533927</v>
      </c>
      <c r="AL159" s="139">
        <v>100</v>
      </c>
      <c r="AM159" s="139">
        <v>103.7576115622207</v>
      </c>
      <c r="AN159" s="139">
        <v>105.68179475577298</v>
      </c>
      <c r="AO159" s="139">
        <v>107.61363081262486</v>
      </c>
      <c r="AP159" s="139">
        <v>109.18613436674568</v>
      </c>
      <c r="AQ159" s="139">
        <v>109.13308198678422</v>
      </c>
      <c r="AR159" s="139">
        <v>110.6333997854213</v>
      </c>
      <c r="AS159" s="139">
        <v>112.90037694110319</v>
      </c>
      <c r="AT159" s="139">
        <v>115.59168462967759</v>
      </c>
      <c r="AU159" s="139">
        <v>117.18743761574139</v>
      </c>
      <c r="AV159" s="139">
        <v>119.05475335055894</v>
      </c>
      <c r="AW159" s="139">
        <v>121.95063829625877</v>
      </c>
      <c r="AX159" s="139">
        <v>124.33602315853207</v>
      </c>
      <c r="AY159" s="139">
        <v>126.09566760244942</v>
      </c>
      <c r="AZ159" s="139">
        <v>127.73218066335077</v>
      </c>
      <c r="BA159" s="139">
        <v>129.64821201598909</v>
      </c>
    </row>
    <row r="160" spans="1:58" s="42" customFormat="1" x14ac:dyDescent="0.2">
      <c r="A160" s="37" t="s">
        <v>442</v>
      </c>
      <c r="B160" s="37" t="s">
        <v>1785</v>
      </c>
      <c r="C160" s="37" t="s">
        <v>1859</v>
      </c>
      <c r="D160" s="38"/>
      <c r="E160" s="38"/>
      <c r="F160" s="15" t="s">
        <v>1826</v>
      </c>
      <c r="G160" s="12" t="s">
        <v>1150</v>
      </c>
      <c r="H160" s="27">
        <f t="array" ref="H160:BA160">EIUGeo($H$156:$BA$159,$H$971:$BA$974)</f>
        <v>37.597632194846696</v>
      </c>
      <c r="I160" s="27">
        <v>40.63678600986308</v>
      </c>
      <c r="J160" s="27">
        <v>44.762297649266579</v>
      </c>
      <c r="K160" s="27">
        <v>48.238676419403873</v>
      </c>
      <c r="L160" s="27">
        <v>51.259361118984422</v>
      </c>
      <c r="M160" s="27">
        <v>53.728920883487056</v>
      </c>
      <c r="N160" s="27">
        <v>55.168940361906955</v>
      </c>
      <c r="O160" s="27">
        <v>56.739121898917752</v>
      </c>
      <c r="P160" s="27">
        <v>58.816825907315078</v>
      </c>
      <c r="Q160" s="27">
        <v>61.654108710888437</v>
      </c>
      <c r="R160" s="27">
        <v>64.293723822895572</v>
      </c>
      <c r="S160" s="27">
        <v>70.189915772312105</v>
      </c>
      <c r="T160" s="27">
        <v>72.967353772012146</v>
      </c>
      <c r="U160" s="27">
        <v>75.52293494098366</v>
      </c>
      <c r="V160" s="27">
        <v>77.296105211062695</v>
      </c>
      <c r="W160" s="27">
        <v>79.280321959154776</v>
      </c>
      <c r="X160" s="27">
        <v>81.078637486013122</v>
      </c>
      <c r="Y160" s="27">
        <v>82.229360541305425</v>
      </c>
      <c r="Z160" s="27">
        <v>82.966330905632901</v>
      </c>
      <c r="AA160" s="27">
        <v>83.405254595347913</v>
      </c>
      <c r="AB160" s="27">
        <v>84.766580894081784</v>
      </c>
      <c r="AC160" s="27">
        <v>86.211973060473312</v>
      </c>
      <c r="AD160" s="27">
        <v>87.336576719089734</v>
      </c>
      <c r="AE160" s="27">
        <v>88.93669703542875</v>
      </c>
      <c r="AF160" s="27">
        <v>90.500632742113467</v>
      </c>
      <c r="AG160" s="27">
        <v>92.097063769123892</v>
      </c>
      <c r="AH160" s="27">
        <v>94.060575867882861</v>
      </c>
      <c r="AI160" s="27">
        <v>96.056895825193664</v>
      </c>
      <c r="AJ160" s="27">
        <v>98.791493270505597</v>
      </c>
      <c r="AK160" s="27">
        <v>98.462536265091657</v>
      </c>
      <c r="AL160" s="27">
        <v>100</v>
      </c>
      <c r="AM160" s="27">
        <v>102.52960513415161</v>
      </c>
      <c r="AN160" s="27">
        <v>104.34375882984494</v>
      </c>
      <c r="AO160" s="27">
        <v>105.67802099950941</v>
      </c>
      <c r="AP160" s="27">
        <v>106.44008289465491</v>
      </c>
      <c r="AQ160" s="27">
        <v>106.70844108428101</v>
      </c>
      <c r="AR160" s="27">
        <v>107.39149363698779</v>
      </c>
      <c r="AS160" s="27">
        <v>108.8846807036301</v>
      </c>
      <c r="AT160" s="27">
        <v>110.66903441864459</v>
      </c>
      <c r="AU160" s="27">
        <v>111.83967531278788</v>
      </c>
      <c r="AV160" s="27">
        <v>112.68066666153194</v>
      </c>
      <c r="AW160" s="28">
        <v>114.96474798531086</v>
      </c>
      <c r="AX160" s="28">
        <v>115.43388022174571</v>
      </c>
      <c r="AY160" s="28">
        <v>116.62126345977781</v>
      </c>
      <c r="AZ160" s="28">
        <v>117.95332171594799</v>
      </c>
      <c r="BA160" s="28">
        <v>119.41355981903585</v>
      </c>
    </row>
    <row r="161" spans="1:53" s="42" customFormat="1" x14ac:dyDescent="0.2">
      <c r="A161" s="37" t="s">
        <v>442</v>
      </c>
      <c r="B161" s="37" t="s">
        <v>1786</v>
      </c>
      <c r="C161" s="37" t="s">
        <v>1859</v>
      </c>
      <c r="D161" s="38"/>
      <c r="E161" s="38"/>
      <c r="F161" s="44" t="s">
        <v>277</v>
      </c>
      <c r="G161" s="12" t="s">
        <v>1151</v>
      </c>
      <c r="H161" s="27" t="str">
        <f t="shared" ref="H161:BA161" si="176">IF(AND(ISNUMBER(H160),ISNUMBER(G160)),((H160/G160)-1)*100,"–")</f>
        <v>–</v>
      </c>
      <c r="I161" s="27">
        <f t="shared" si="176"/>
        <v>8.0833649291163212</v>
      </c>
      <c r="J161" s="27">
        <f t="shared" si="176"/>
        <v>10.152160257954911</v>
      </c>
      <c r="K161" s="27">
        <f t="shared" si="176"/>
        <v>7.7663099364924104</v>
      </c>
      <c r="L161" s="27">
        <f t="shared" si="176"/>
        <v>6.261956014957093</v>
      </c>
      <c r="M161" s="27">
        <f t="shared" si="176"/>
        <v>4.8177732039426546</v>
      </c>
      <c r="N161" s="27">
        <f t="shared" si="176"/>
        <v>2.6801570825191634</v>
      </c>
      <c r="O161" s="27">
        <f t="shared" si="176"/>
        <v>2.8461332168253417</v>
      </c>
      <c r="P161" s="27">
        <f t="shared" si="176"/>
        <v>3.6618543587946473</v>
      </c>
      <c r="Q161" s="27">
        <f t="shared" si="176"/>
        <v>4.8239304991473331</v>
      </c>
      <c r="R161" s="27">
        <f t="shared" si="176"/>
        <v>4.2813287990017823</v>
      </c>
      <c r="S161" s="27">
        <f t="shared" si="176"/>
        <v>9.1707115389027205</v>
      </c>
      <c r="T161" s="27">
        <f t="shared" si="176"/>
        <v>3.9570328146705913</v>
      </c>
      <c r="U161" s="27">
        <f t="shared" si="176"/>
        <v>3.5023624084771887</v>
      </c>
      <c r="V161" s="27">
        <f t="shared" si="176"/>
        <v>2.3478566762065833</v>
      </c>
      <c r="W161" s="27">
        <f t="shared" si="176"/>
        <v>2.5670332841144283</v>
      </c>
      <c r="X161" s="27">
        <f t="shared" si="176"/>
        <v>2.268299979640398</v>
      </c>
      <c r="Y161" s="27">
        <f t="shared" si="176"/>
        <v>1.419267874957586</v>
      </c>
      <c r="Z161" s="27">
        <f t="shared" si="176"/>
        <v>0.89623749896154958</v>
      </c>
      <c r="AA161" s="27">
        <f t="shared" si="176"/>
        <v>0.52903832786610483</v>
      </c>
      <c r="AB161" s="27">
        <f t="shared" si="176"/>
        <v>1.6321828946372019</v>
      </c>
      <c r="AC161" s="27">
        <f t="shared" si="176"/>
        <v>1.7051438799891905</v>
      </c>
      <c r="AD161" s="27">
        <f t="shared" si="176"/>
        <v>1.3044634274030242</v>
      </c>
      <c r="AE161" s="27">
        <f t="shared" si="176"/>
        <v>1.8321307938203857</v>
      </c>
      <c r="AF161" s="27">
        <f t="shared" si="176"/>
        <v>1.7584818852241613</v>
      </c>
      <c r="AG161" s="27">
        <f t="shared" si="176"/>
        <v>1.7639998513154564</v>
      </c>
      <c r="AH161" s="27">
        <f t="shared" si="176"/>
        <v>2.1320029308222521</v>
      </c>
      <c r="AI161" s="27">
        <f t="shared" si="176"/>
        <v>2.1223769245415136</v>
      </c>
      <c r="AJ161" s="27">
        <f t="shared" si="176"/>
        <v>2.8468517765641854</v>
      </c>
      <c r="AK161" s="27">
        <f t="shared" si="176"/>
        <v>-0.33298110446939866</v>
      </c>
      <c r="AL161" s="27">
        <f t="shared" si="176"/>
        <v>1.5614707819114226</v>
      </c>
      <c r="AM161" s="27">
        <f t="shared" si="176"/>
        <v>2.5296051341516135</v>
      </c>
      <c r="AN161" s="27">
        <f t="shared" si="176"/>
        <v>1.7693949892030325</v>
      </c>
      <c r="AO161" s="27">
        <f t="shared" si="176"/>
        <v>1.278717754303127</v>
      </c>
      <c r="AP161" s="27">
        <f t="shared" si="176"/>
        <v>0.7211167354742809</v>
      </c>
      <c r="AQ161" s="27">
        <f t="shared" si="176"/>
        <v>0.25212136474159763</v>
      </c>
      <c r="AR161" s="27">
        <f t="shared" si="176"/>
        <v>0.64011107815480361</v>
      </c>
      <c r="AS161" s="27">
        <f t="shared" si="176"/>
        <v>1.3904146558289643</v>
      </c>
      <c r="AT161" s="27">
        <f t="shared" si="176"/>
        <v>1.6387555195861436</v>
      </c>
      <c r="AU161" s="27">
        <f t="shared" si="176"/>
        <v>1.0577854051883495</v>
      </c>
      <c r="AV161" s="27">
        <f t="shared" si="176"/>
        <v>0.75196154351488964</v>
      </c>
      <c r="AW161" s="28">
        <f t="shared" si="176"/>
        <v>2.0270392352574662</v>
      </c>
      <c r="AX161" s="28">
        <f t="shared" si="176"/>
        <v>0.40806616345976376</v>
      </c>
      <c r="AY161" s="28">
        <f t="shared" si="176"/>
        <v>1.0286262887041264</v>
      </c>
      <c r="AZ161" s="28">
        <f t="shared" si="176"/>
        <v>1.142208733340988</v>
      </c>
      <c r="BA161" s="28">
        <f t="shared" si="176"/>
        <v>1.2379796362194551</v>
      </c>
    </row>
    <row r="162" spans="1:53" s="139" customFormat="1" outlineLevel="1" x14ac:dyDescent="0.2">
      <c r="A162" s="96"/>
      <c r="B162" s="96"/>
      <c r="C162" s="96"/>
      <c r="D162" s="137"/>
      <c r="E162" s="137"/>
      <c r="F162" s="146" t="s">
        <v>444</v>
      </c>
      <c r="G162" s="143" t="s">
        <v>529</v>
      </c>
      <c r="H162" s="139">
        <v>49.549616525833436</v>
      </c>
      <c r="I162" s="139">
        <v>50.909439444201823</v>
      </c>
      <c r="J162" s="139">
        <v>52.799486284660389</v>
      </c>
      <c r="K162" s="139">
        <v>54.736669139952106</v>
      </c>
      <c r="L162" s="139">
        <v>56.16697497818474</v>
      </c>
      <c r="M162" s="139">
        <v>58.030755321195677</v>
      </c>
      <c r="N162" s="139">
        <v>59.910252622161565</v>
      </c>
      <c r="O162" s="139">
        <v>61.806309295134717</v>
      </c>
      <c r="P162" s="139">
        <v>63.478141936511967</v>
      </c>
      <c r="Q162" s="139">
        <v>66.05374857116864</v>
      </c>
      <c r="R162" s="139">
        <v>69.088640281553467</v>
      </c>
      <c r="S162" s="139">
        <v>82.817023111590601</v>
      </c>
      <c r="T162" s="139">
        <v>86.62894595071829</v>
      </c>
      <c r="U162" s="139">
        <v>89.04598934784859</v>
      </c>
      <c r="V162" s="139">
        <v>89.847467614228734</v>
      </c>
      <c r="W162" s="139">
        <v>91.545444534779037</v>
      </c>
      <c r="X162" s="139">
        <v>91.769085013543403</v>
      </c>
      <c r="Y162" s="139">
        <v>91.157588938593818</v>
      </c>
      <c r="Z162" s="139">
        <v>90.243917631166269</v>
      </c>
      <c r="AA162" s="139">
        <v>91.842822472161743</v>
      </c>
      <c r="AB162" s="139">
        <v>91.591198891281351</v>
      </c>
      <c r="AC162" s="139">
        <v>93.351609419417358</v>
      </c>
      <c r="AD162" s="139">
        <v>94.716612378842157</v>
      </c>
      <c r="AE162" s="139">
        <v>95.066542027030778</v>
      </c>
      <c r="AF162" s="139">
        <v>95.266779570008154</v>
      </c>
      <c r="AG162" s="139">
        <v>95.567212326840632</v>
      </c>
      <c r="AH162" s="139">
        <v>96.165501884768986</v>
      </c>
      <c r="AI162" s="139">
        <v>96.540141479569925</v>
      </c>
      <c r="AJ162" s="139">
        <v>96.945721553909308</v>
      </c>
      <c r="AK162" s="139">
        <v>98.842269619417792</v>
      </c>
      <c r="AL162" s="139">
        <v>100</v>
      </c>
      <c r="AM162" s="139">
        <v>101.41675958557715</v>
      </c>
      <c r="AN162" s="139">
        <v>103.16478756393241</v>
      </c>
      <c r="AO162" s="139">
        <v>106.08089872170056</v>
      </c>
      <c r="AP162" s="139">
        <v>108.39099727719963</v>
      </c>
      <c r="AQ162" s="139">
        <v>109.45851224015854</v>
      </c>
      <c r="AR162" s="139">
        <v>110.14421810181616</v>
      </c>
      <c r="AS162" s="139">
        <v>112.58154238024601</v>
      </c>
      <c r="AT162" s="139">
        <v>115.04699584303987</v>
      </c>
      <c r="AU162" s="139">
        <v>117.7382154578105</v>
      </c>
      <c r="AV162" s="139">
        <v>121.58022085220124</v>
      </c>
      <c r="AW162" s="139">
        <v>125.79014406579903</v>
      </c>
      <c r="AX162" s="139">
        <v>128.96352353595131</v>
      </c>
      <c r="AY162" s="139">
        <v>132.29626593158116</v>
      </c>
      <c r="AZ162" s="139">
        <v>135.84487284467323</v>
      </c>
      <c r="BA162" s="139">
        <v>139.48997681228218</v>
      </c>
    </row>
    <row r="163" spans="1:53" s="139" customFormat="1" outlineLevel="1" x14ac:dyDescent="0.2">
      <c r="A163" s="96"/>
      <c r="B163" s="96"/>
      <c r="C163" s="96"/>
      <c r="D163" s="137"/>
      <c r="E163" s="137"/>
      <c r="F163" s="146" t="s">
        <v>445</v>
      </c>
      <c r="G163" s="143" t="s">
        <v>530</v>
      </c>
      <c r="H163" s="139">
        <v>36.384835355468233</v>
      </c>
      <c r="I163" s="139">
        <v>41.256955111184993</v>
      </c>
      <c r="J163" s="139">
        <v>46.35527769831635</v>
      </c>
      <c r="K163" s="139">
        <v>50.501949034912499</v>
      </c>
      <c r="L163" s="139">
        <v>54.163606348541506</v>
      </c>
      <c r="M163" s="139">
        <v>56.545454936762106</v>
      </c>
      <c r="N163" s="139">
        <v>58.494361358264015</v>
      </c>
      <c r="O163" s="139">
        <v>59.366755087913852</v>
      </c>
      <c r="P163" s="139">
        <v>60.736149795653866</v>
      </c>
      <c r="Q163" s="139">
        <v>62.905394126401504</v>
      </c>
      <c r="R163" s="139">
        <v>64.492301792354837</v>
      </c>
      <c r="S163" s="139">
        <v>66.046940486079706</v>
      </c>
      <c r="T163" s="139">
        <v>68.104563386381898</v>
      </c>
      <c r="U163" s="139">
        <v>69.872000696347087</v>
      </c>
      <c r="V163" s="139">
        <v>71.245119429021941</v>
      </c>
      <c r="W163" s="139">
        <v>73.532654466112334</v>
      </c>
      <c r="X163" s="139">
        <v>74.798536373857644</v>
      </c>
      <c r="Y163" s="139">
        <v>76.21407697523324</v>
      </c>
      <c r="Z163" s="139">
        <v>77.550493171830198</v>
      </c>
      <c r="AA163" s="139">
        <v>79.180380825024812</v>
      </c>
      <c r="AB163" s="139">
        <v>80.983505743004301</v>
      </c>
      <c r="AC163" s="139">
        <v>82.698100052516523</v>
      </c>
      <c r="AD163" s="139">
        <v>86.051382680816971</v>
      </c>
      <c r="AE163" s="139">
        <v>88.309124637030038</v>
      </c>
      <c r="AF163" s="139">
        <v>89.921483330408975</v>
      </c>
      <c r="AG163" s="139">
        <v>92.116042145564478</v>
      </c>
      <c r="AH163" s="139">
        <v>93.861349321814828</v>
      </c>
      <c r="AI163" s="139">
        <v>95.447790627708528</v>
      </c>
      <c r="AJ163" s="139">
        <v>97.413062121195978</v>
      </c>
      <c r="AK163" s="139">
        <v>98.673019973376896</v>
      </c>
      <c r="AL163" s="139">
        <v>100</v>
      </c>
      <c r="AM163" s="139">
        <v>101.04954407979473</v>
      </c>
      <c r="AN163" s="139">
        <v>101.80648401105425</v>
      </c>
      <c r="AO163" s="139">
        <v>102.37721441017871</v>
      </c>
      <c r="AP163" s="139">
        <v>102.67353135430001</v>
      </c>
      <c r="AQ163" s="139">
        <v>102.57984039653653</v>
      </c>
      <c r="AR163" s="139">
        <v>102.47246713522775</v>
      </c>
      <c r="AS163" s="139">
        <v>103.57105257043142</v>
      </c>
      <c r="AT163" s="139">
        <v>104.03738164932894</v>
      </c>
      <c r="AU163" s="139">
        <v>104.92239158847434</v>
      </c>
      <c r="AV163" s="139">
        <v>111.67436222344278</v>
      </c>
      <c r="AW163" s="139">
        <v>113.36548928499414</v>
      </c>
      <c r="AX163" s="139">
        <v>114.78391630203633</v>
      </c>
      <c r="AY163" s="139">
        <v>116.50567504656684</v>
      </c>
      <c r="AZ163" s="139">
        <v>118.3697658473119</v>
      </c>
      <c r="BA163" s="139">
        <v>120.38205186671617</v>
      </c>
    </row>
    <row r="164" spans="1:53" s="139" customFormat="1" outlineLevel="1" x14ac:dyDescent="0.2">
      <c r="A164" s="96"/>
      <c r="B164" s="96"/>
      <c r="C164" s="96"/>
      <c r="D164" s="137"/>
      <c r="E164" s="137"/>
      <c r="F164" s="146" t="s">
        <v>446</v>
      </c>
      <c r="G164" s="143" t="s">
        <v>531</v>
      </c>
      <c r="H164" s="167">
        <v>20.377611828325904</v>
      </c>
      <c r="I164" s="139">
        <v>20.377611828325904</v>
      </c>
      <c r="J164" s="139">
        <v>23.462496337522225</v>
      </c>
      <c r="K164" s="139">
        <v>26.909124478100718</v>
      </c>
      <c r="L164" s="139">
        <v>29.954758903874783</v>
      </c>
      <c r="M164" s="139">
        <v>32.994545362562285</v>
      </c>
      <c r="N164" s="139">
        <v>34.982542207003455</v>
      </c>
      <c r="O164" s="139">
        <v>37.94483403061168</v>
      </c>
      <c r="P164" s="139">
        <v>41.406201144775075</v>
      </c>
      <c r="Q164" s="139">
        <v>44.747545493922935</v>
      </c>
      <c r="R164" s="139">
        <v>49.873774098047967</v>
      </c>
      <c r="S164" s="139">
        <v>53.725321609336035</v>
      </c>
      <c r="T164" s="139">
        <v>55.516404306046894</v>
      </c>
      <c r="U164" s="139">
        <v>57.638799799769785</v>
      </c>
      <c r="V164" s="139">
        <v>59.816080155858955</v>
      </c>
      <c r="W164" s="139">
        <v>62.290558267559071</v>
      </c>
      <c r="X164" s="139">
        <v>66.317574294301821</v>
      </c>
      <c r="Y164" s="139">
        <v>69.449873663216067</v>
      </c>
      <c r="Z164" s="139">
        <v>70.513871146039534</v>
      </c>
      <c r="AA164" s="139">
        <v>72.020847824174709</v>
      </c>
      <c r="AB164" s="139">
        <v>74.394026003082985</v>
      </c>
      <c r="AC164" s="139">
        <v>76.841000876297358</v>
      </c>
      <c r="AD164" s="139">
        <v>79.127691105804857</v>
      </c>
      <c r="AE164" s="139">
        <v>82.469352460999303</v>
      </c>
      <c r="AF164" s="139">
        <v>86.161069083445909</v>
      </c>
      <c r="AG164" s="139">
        <v>90.207663883871703</v>
      </c>
      <c r="AH164" s="139">
        <v>93.590364487589781</v>
      </c>
      <c r="AI164" s="139">
        <v>94.576612064443594</v>
      </c>
      <c r="AJ164" s="139">
        <v>97.31025605671519</v>
      </c>
      <c r="AK164" s="139">
        <v>99.163574633317012</v>
      </c>
      <c r="AL164" s="139">
        <v>100</v>
      </c>
      <c r="AM164" s="139">
        <v>100.70752386452156</v>
      </c>
      <c r="AN164" s="139">
        <v>101.03557262344698</v>
      </c>
      <c r="AO164" s="139">
        <v>101.47022462352999</v>
      </c>
      <c r="AP164" s="139">
        <v>101.64435921154339</v>
      </c>
      <c r="AQ164" s="139">
        <v>101.68463414429058</v>
      </c>
      <c r="AR164" s="139">
        <v>103.02574310732446</v>
      </c>
      <c r="AS164" s="139">
        <v>104.47082726940236</v>
      </c>
      <c r="AT164" s="139">
        <v>106.77084654333832</v>
      </c>
      <c r="AU164" s="139">
        <v>107.79797652427867</v>
      </c>
      <c r="AV164" s="139">
        <v>109.29720614324826</v>
      </c>
      <c r="AW164" s="139">
        <v>111.20387363908466</v>
      </c>
      <c r="AX164" s="139">
        <v>112.50068207455132</v>
      </c>
      <c r="AY164" s="139">
        <v>113.91323259015059</v>
      </c>
      <c r="AZ164" s="139">
        <v>115.48707903337623</v>
      </c>
      <c r="BA164" s="139">
        <v>117.25916153239092</v>
      </c>
    </row>
    <row r="165" spans="1:53" s="139" customFormat="1" outlineLevel="1" x14ac:dyDescent="0.2">
      <c r="A165" s="96"/>
      <c r="B165" s="96"/>
      <c r="C165" s="96"/>
      <c r="D165" s="137"/>
      <c r="E165" s="137"/>
      <c r="F165" s="146" t="s">
        <v>447</v>
      </c>
      <c r="G165" s="143" t="s">
        <v>532</v>
      </c>
      <c r="H165" s="139">
        <v>23.751515875374036</v>
      </c>
      <c r="I165" s="139">
        <v>26.835659535924762</v>
      </c>
      <c r="J165" s="139">
        <v>29.055047552791834</v>
      </c>
      <c r="K165" s="139">
        <v>30.980022765479379</v>
      </c>
      <c r="L165" s="139">
        <v>32.484515409098663</v>
      </c>
      <c r="M165" s="139">
        <v>34.064662714663974</v>
      </c>
      <c r="N165" s="139">
        <v>36.299321663010495</v>
      </c>
      <c r="O165" s="139">
        <v>39.17342145285064</v>
      </c>
      <c r="P165" s="139">
        <v>42.202288330625827</v>
      </c>
      <c r="Q165" s="139">
        <v>45.618208467475696</v>
      </c>
      <c r="R165" s="139">
        <v>49.41709480272506</v>
      </c>
      <c r="S165" s="139">
        <v>52.903671732663938</v>
      </c>
      <c r="T165" s="139">
        <v>56.154702132088566</v>
      </c>
      <c r="U165" s="139">
        <v>57.713124761245908</v>
      </c>
      <c r="V165" s="139">
        <v>59.341938806813623</v>
      </c>
      <c r="W165" s="139">
        <v>60.762805739676594</v>
      </c>
      <c r="X165" s="139">
        <v>62.790754583805828</v>
      </c>
      <c r="Y165" s="139">
        <v>63.918835870385813</v>
      </c>
      <c r="Z165" s="139">
        <v>64.527818518664319</v>
      </c>
      <c r="AA165" s="139">
        <v>66.58133792763293</v>
      </c>
      <c r="AB165" s="139">
        <v>68.793243741102771</v>
      </c>
      <c r="AC165" s="139">
        <v>71.178123552695013</v>
      </c>
      <c r="AD165" s="139">
        <v>74.443943140550545</v>
      </c>
      <c r="AE165" s="139">
        <v>78.730326822326575</v>
      </c>
      <c r="AF165" s="139">
        <v>82.136077411292391</v>
      </c>
      <c r="AG165" s="139">
        <v>84.624952799679662</v>
      </c>
      <c r="AH165" s="139">
        <v>88.449952169175504</v>
      </c>
      <c r="AI165" s="139">
        <v>91.341612063606789</v>
      </c>
      <c r="AJ165" s="139">
        <v>95.350318230103568</v>
      </c>
      <c r="AK165" s="139">
        <v>99.001894759274194</v>
      </c>
      <c r="AL165" s="139">
        <v>100</v>
      </c>
      <c r="AM165" s="139">
        <v>99.41262746606435</v>
      </c>
      <c r="AN165" s="139">
        <v>100.87988363824904</v>
      </c>
      <c r="AO165" s="139">
        <v>102.11833445995275</v>
      </c>
      <c r="AP165" s="139">
        <v>103.19589224774657</v>
      </c>
      <c r="AQ165" s="139">
        <v>102.60416751096481</v>
      </c>
      <c r="AR165" s="139">
        <v>103.56637823279492</v>
      </c>
      <c r="AS165" s="139">
        <v>104.2399963947551</v>
      </c>
      <c r="AT165" s="139">
        <v>106.55743364741424</v>
      </c>
      <c r="AU165" s="139">
        <v>108.80384459643743</v>
      </c>
      <c r="AV165" s="139">
        <v>132.44163682932756</v>
      </c>
      <c r="AW165" s="139">
        <v>129.1511320106724</v>
      </c>
      <c r="AX165" s="139">
        <v>136.6071669737243</v>
      </c>
      <c r="AY165" s="139">
        <v>140.68652103286075</v>
      </c>
      <c r="AZ165" s="139">
        <v>144.60631944727928</v>
      </c>
      <c r="BA165" s="139">
        <v>148.49213249927769</v>
      </c>
    </row>
    <row r="166" spans="1:53" s="42" customFormat="1" x14ac:dyDescent="0.2">
      <c r="A166" s="37" t="s">
        <v>442</v>
      </c>
      <c r="B166" s="37" t="s">
        <v>1787</v>
      </c>
      <c r="C166" s="37" t="s">
        <v>1859</v>
      </c>
      <c r="D166" s="38"/>
      <c r="E166" s="38"/>
      <c r="F166" s="15" t="s">
        <v>1827</v>
      </c>
      <c r="G166" s="12" t="s">
        <v>1152</v>
      </c>
      <c r="H166" s="27">
        <f t="array" ref="H166:BA166">EIUGeo($H$162:$BA$165,$H$976:$BA$979)</f>
        <v>32.197649220279423</v>
      </c>
      <c r="I166" s="27">
        <v>34.592993057816081</v>
      </c>
      <c r="J166" s="27">
        <v>37.816168455371496</v>
      </c>
      <c r="K166" s="27">
        <v>40.802221833720154</v>
      </c>
      <c r="L166" s="27">
        <v>43.279004949355638</v>
      </c>
      <c r="M166" s="27">
        <v>45.561558364045716</v>
      </c>
      <c r="N166" s="27">
        <v>47.660921773430395</v>
      </c>
      <c r="O166" s="27">
        <v>49.949592111072718</v>
      </c>
      <c r="P166" s="27">
        <v>52.436056303720655</v>
      </c>
      <c r="Q166" s="27">
        <v>55.387063560813239</v>
      </c>
      <c r="R166" s="27">
        <v>58.805019748041396</v>
      </c>
      <c r="S166" s="27">
        <v>64.346763888134959</v>
      </c>
      <c r="T166" s="27">
        <v>67.114149131082854</v>
      </c>
      <c r="U166" s="27">
        <v>69.080999592891388</v>
      </c>
      <c r="V166" s="27">
        <v>70.601163255246789</v>
      </c>
      <c r="W166" s="27">
        <v>72.583217392832978</v>
      </c>
      <c r="X166" s="27">
        <v>74.443507539963448</v>
      </c>
      <c r="Y166" s="27">
        <v>75.672844233172739</v>
      </c>
      <c r="Z166" s="27">
        <v>76.209944557425914</v>
      </c>
      <c r="AA166" s="27">
        <v>77.936722781662382</v>
      </c>
      <c r="AB166" s="27">
        <v>79.466916145331041</v>
      </c>
      <c r="AC166" s="27">
        <v>81.535083339205045</v>
      </c>
      <c r="AD166" s="27">
        <v>84.150106956256025</v>
      </c>
      <c r="AE166" s="27">
        <v>86.668771911232469</v>
      </c>
      <c r="AF166" s="27">
        <v>88.783169372766181</v>
      </c>
      <c r="AG166" s="27">
        <v>90.89815641794155</v>
      </c>
      <c r="AH166" s="27">
        <v>93.161359817871713</v>
      </c>
      <c r="AI166" s="27">
        <v>94.609423130205613</v>
      </c>
      <c r="AJ166" s="27">
        <v>96.766332248569242</v>
      </c>
      <c r="AK166" s="27">
        <v>98.894607751413673</v>
      </c>
      <c r="AL166" s="27">
        <v>100.00000000000001</v>
      </c>
      <c r="AM166" s="27">
        <v>100.70164224161343</v>
      </c>
      <c r="AN166" s="27">
        <v>101.83185431583009</v>
      </c>
      <c r="AO166" s="27">
        <v>103.20701564235098</v>
      </c>
      <c r="AP166" s="27">
        <v>104.23496440169153</v>
      </c>
      <c r="AQ166" s="27">
        <v>104.3736069081306</v>
      </c>
      <c r="AR166" s="27">
        <v>105.02952949642911</v>
      </c>
      <c r="AS166" s="27">
        <v>106.46635058074152</v>
      </c>
      <c r="AT166" s="27">
        <v>108.2891232520503</v>
      </c>
      <c r="AU166" s="27">
        <v>110.02370871990179</v>
      </c>
      <c r="AV166" s="27">
        <v>118.69221482205059</v>
      </c>
      <c r="AW166" s="28">
        <v>120.06954089508883</v>
      </c>
      <c r="AX166" s="28">
        <v>123.26099535494319</v>
      </c>
      <c r="AY166" s="28">
        <v>125.87184433199558</v>
      </c>
      <c r="AZ166" s="28">
        <v>128.58105205838353</v>
      </c>
      <c r="BA166" s="28">
        <v>131.39324675730191</v>
      </c>
    </row>
    <row r="167" spans="1:53" s="42" customFormat="1" x14ac:dyDescent="0.2">
      <c r="A167" s="37" t="s">
        <v>442</v>
      </c>
      <c r="B167" s="37" t="s">
        <v>1788</v>
      </c>
      <c r="C167" s="37" t="s">
        <v>1859</v>
      </c>
      <c r="D167" s="38"/>
      <c r="E167" s="38"/>
      <c r="F167" s="44" t="s">
        <v>278</v>
      </c>
      <c r="G167" s="12" t="s">
        <v>1153</v>
      </c>
      <c r="H167" s="27" t="str">
        <f t="shared" ref="H167:BA167" si="177">IF(AND(ISNUMBER(H166),ISNUMBER(G166)),((H166/G166)-1)*100,"–")</f>
        <v>–</v>
      </c>
      <c r="I167" s="27">
        <f t="shared" si="177"/>
        <v>7.4394991421546708</v>
      </c>
      <c r="J167" s="27">
        <f t="shared" si="177"/>
        <v>9.3174227282630575</v>
      </c>
      <c r="K167" s="27">
        <f t="shared" si="177"/>
        <v>7.8962346010083673</v>
      </c>
      <c r="L167" s="27">
        <f t="shared" si="177"/>
        <v>6.070216288046848</v>
      </c>
      <c r="M167" s="27">
        <f t="shared" si="177"/>
        <v>5.2740431933707477</v>
      </c>
      <c r="N167" s="27">
        <f t="shared" si="177"/>
        <v>4.607751544866745</v>
      </c>
      <c r="O167" s="27">
        <f t="shared" si="177"/>
        <v>4.8019850487201365</v>
      </c>
      <c r="P167" s="27">
        <f t="shared" si="177"/>
        <v>4.9779469412258637</v>
      </c>
      <c r="Q167" s="27">
        <f t="shared" si="177"/>
        <v>5.627820749904866</v>
      </c>
      <c r="R167" s="27">
        <f t="shared" si="177"/>
        <v>6.1710370030275241</v>
      </c>
      <c r="S167" s="27">
        <f t="shared" si="177"/>
        <v>9.42393041246814</v>
      </c>
      <c r="T167" s="27">
        <f t="shared" si="177"/>
        <v>4.3007372488209628</v>
      </c>
      <c r="U167" s="27">
        <f t="shared" si="177"/>
        <v>2.9306047789818601</v>
      </c>
      <c r="V167" s="27">
        <f t="shared" si="177"/>
        <v>2.2005524982470437</v>
      </c>
      <c r="W167" s="27">
        <f t="shared" si="177"/>
        <v>2.8073958645984387</v>
      </c>
      <c r="X167" s="27">
        <f t="shared" si="177"/>
        <v>2.5629755940168142</v>
      </c>
      <c r="Y167" s="27">
        <f t="shared" si="177"/>
        <v>1.6513685797909794</v>
      </c>
      <c r="Z167" s="27">
        <f t="shared" si="177"/>
        <v>0.70976627044463392</v>
      </c>
      <c r="AA167" s="27">
        <f t="shared" si="177"/>
        <v>2.2658174523868091</v>
      </c>
      <c r="AB167" s="27">
        <f t="shared" si="177"/>
        <v>1.96337914792164</v>
      </c>
      <c r="AC167" s="27">
        <f t="shared" si="177"/>
        <v>2.6025512177818566</v>
      </c>
      <c r="AD167" s="27">
        <f t="shared" si="177"/>
        <v>3.207237314239153</v>
      </c>
      <c r="AE167" s="27">
        <f t="shared" si="177"/>
        <v>2.9930620959112142</v>
      </c>
      <c r="AF167" s="27">
        <f t="shared" si="177"/>
        <v>2.4396301169460566</v>
      </c>
      <c r="AG167" s="27">
        <f t="shared" si="177"/>
        <v>2.382193674901778</v>
      </c>
      <c r="AH167" s="27">
        <f t="shared" si="177"/>
        <v>2.4898232143721</v>
      </c>
      <c r="AI167" s="27">
        <f t="shared" si="177"/>
        <v>1.5543604292217683</v>
      </c>
      <c r="AJ167" s="27">
        <f t="shared" si="177"/>
        <v>2.279803688682458</v>
      </c>
      <c r="AK167" s="27">
        <f t="shared" si="177"/>
        <v>2.1993966841456825</v>
      </c>
      <c r="AL167" s="27">
        <f t="shared" si="177"/>
        <v>1.1177477455241114</v>
      </c>
      <c r="AM167" s="27">
        <f t="shared" si="177"/>
        <v>0.70164224161342048</v>
      </c>
      <c r="AN167" s="27">
        <f t="shared" si="177"/>
        <v>1.1223372817544819</v>
      </c>
      <c r="AO167" s="27">
        <f t="shared" si="177"/>
        <v>1.3504235347181703</v>
      </c>
      <c r="AP167" s="27">
        <f t="shared" si="177"/>
        <v>0.99600666964614337</v>
      </c>
      <c r="AQ167" s="27">
        <f t="shared" si="177"/>
        <v>0.13300959734086071</v>
      </c>
      <c r="AR167" s="27">
        <f t="shared" si="177"/>
        <v>0.62843721485628112</v>
      </c>
      <c r="AS167" s="27">
        <f t="shared" si="177"/>
        <v>1.3680163009406554</v>
      </c>
      <c r="AT167" s="27">
        <f t="shared" si="177"/>
        <v>1.7120645737983109</v>
      </c>
      <c r="AU167" s="27">
        <f t="shared" si="177"/>
        <v>1.601809503817031</v>
      </c>
      <c r="AV167" s="27">
        <f t="shared" si="177"/>
        <v>7.8787619532232567</v>
      </c>
      <c r="AW167" s="28">
        <f t="shared" si="177"/>
        <v>1.160418208644276</v>
      </c>
      <c r="AX167" s="28">
        <f t="shared" si="177"/>
        <v>2.6580050494595442</v>
      </c>
      <c r="AY167" s="28">
        <f t="shared" si="177"/>
        <v>2.118146920308539</v>
      </c>
      <c r="AZ167" s="28">
        <f t="shared" si="177"/>
        <v>2.1523540397503371</v>
      </c>
      <c r="BA167" s="28">
        <f t="shared" si="177"/>
        <v>2.1870988406919256</v>
      </c>
    </row>
    <row r="168" spans="1:53" s="139" customFormat="1" outlineLevel="1" x14ac:dyDescent="0.2">
      <c r="A168" s="96"/>
      <c r="B168" s="96"/>
      <c r="C168" s="96"/>
      <c r="D168" s="137"/>
      <c r="E168" s="137"/>
      <c r="F168" s="146" t="s">
        <v>444</v>
      </c>
      <c r="G168" s="143" t="s">
        <v>533</v>
      </c>
      <c r="H168" s="139">
        <v>55.43015483968167</v>
      </c>
      <c r="I168" s="139">
        <v>58.143891646030042</v>
      </c>
      <c r="J168" s="139">
        <v>59.882970862142507</v>
      </c>
      <c r="K168" s="139">
        <v>61.29682599226836</v>
      </c>
      <c r="L168" s="139">
        <v>62.950949032400501</v>
      </c>
      <c r="M168" s="139">
        <v>63.889693908868779</v>
      </c>
      <c r="N168" s="139">
        <v>64.888176961469767</v>
      </c>
      <c r="O168" s="139">
        <v>65.734970404920517</v>
      </c>
      <c r="P168" s="139">
        <v>66.7325268476486</v>
      </c>
      <c r="Q168" s="139">
        <v>68.488069317373501</v>
      </c>
      <c r="R168" s="139">
        <v>71.392146857587505</v>
      </c>
      <c r="S168" s="139">
        <v>87.758282586568868</v>
      </c>
      <c r="T168" s="139">
        <v>91.27855139458768</v>
      </c>
      <c r="U168" s="139">
        <v>93.888784987634935</v>
      </c>
      <c r="V168" s="139">
        <v>95.052737704001217</v>
      </c>
      <c r="W168" s="139">
        <v>96.165953101855621</v>
      </c>
      <c r="X168" s="139">
        <v>95.82018496459456</v>
      </c>
      <c r="Y168" s="139">
        <v>95.712525983023625</v>
      </c>
      <c r="Z168" s="139">
        <v>95.130434012344793</v>
      </c>
      <c r="AA168" s="139">
        <v>94.235048649853908</v>
      </c>
      <c r="AB168" s="139">
        <v>94.845620208940701</v>
      </c>
      <c r="AC168" s="139">
        <v>94.524750638048047</v>
      </c>
      <c r="AD168" s="139">
        <v>94.082154796180092</v>
      </c>
      <c r="AE168" s="139">
        <v>93.361756540633721</v>
      </c>
      <c r="AF168" s="139">
        <v>93.80519835589547</v>
      </c>
      <c r="AG168" s="139">
        <v>93.964627265256993</v>
      </c>
      <c r="AH168" s="139">
        <v>94.550635159269802</v>
      </c>
      <c r="AI168" s="139">
        <v>96.858873279159695</v>
      </c>
      <c r="AJ168" s="139">
        <v>98.33192905912216</v>
      </c>
      <c r="AK168" s="139">
        <v>98.984013380623523</v>
      </c>
      <c r="AL168" s="139">
        <v>100</v>
      </c>
      <c r="AM168" s="139">
        <v>101.95032995566058</v>
      </c>
      <c r="AN168" s="139">
        <v>103.89828149013651</v>
      </c>
      <c r="AO168" s="139">
        <v>105.56105849162125</v>
      </c>
      <c r="AP168" s="139">
        <v>107.2097877041971</v>
      </c>
      <c r="AQ168" s="139">
        <v>108.81861678934477</v>
      </c>
      <c r="AR168" s="139">
        <v>110.09741228510636</v>
      </c>
      <c r="AS168" s="139">
        <v>112.42120062182768</v>
      </c>
      <c r="AT168" s="139">
        <v>115.65401916456204</v>
      </c>
      <c r="AU168" s="139">
        <v>118.96902814420618</v>
      </c>
      <c r="AV168" s="139">
        <v>120.76928280205118</v>
      </c>
      <c r="AW168" s="139">
        <v>120.76928280205121</v>
      </c>
      <c r="AX168" s="139">
        <v>128.01543977017425</v>
      </c>
      <c r="AY168" s="139">
        <v>130.70376400534795</v>
      </c>
      <c r="AZ168" s="139">
        <v>130.70376400534795</v>
      </c>
      <c r="BA168" s="139">
        <v>130.70376400534795</v>
      </c>
    </row>
    <row r="169" spans="1:53" s="139" customFormat="1" outlineLevel="1" x14ac:dyDescent="0.2">
      <c r="A169" s="96"/>
      <c r="B169" s="96"/>
      <c r="C169" s="96"/>
      <c r="D169" s="137"/>
      <c r="E169" s="137"/>
      <c r="F169" s="146" t="s">
        <v>445</v>
      </c>
      <c r="G169" s="143" t="s">
        <v>534</v>
      </c>
      <c r="H169" s="139">
        <v>43.122006029689686</v>
      </c>
      <c r="I169" s="139">
        <v>48.117329912942061</v>
      </c>
      <c r="J169" s="139">
        <v>54.225476409626175</v>
      </c>
      <c r="K169" s="139">
        <v>58.585798491051925</v>
      </c>
      <c r="L169" s="139">
        <v>62.309886377157511</v>
      </c>
      <c r="M169" s="139">
        <v>64.926891792702065</v>
      </c>
      <c r="N169" s="139">
        <v>67.156690892445994</v>
      </c>
      <c r="O169" s="139">
        <v>69.071783757400411</v>
      </c>
      <c r="P169" s="139">
        <v>71.119935804326246</v>
      </c>
      <c r="Q169" s="139">
        <v>73.122647234272435</v>
      </c>
      <c r="R169" s="139">
        <v>74.518143562139571</v>
      </c>
      <c r="S169" s="139">
        <v>76.986744177666694</v>
      </c>
      <c r="T169" s="139">
        <v>77.120501791166475</v>
      </c>
      <c r="U169" s="139">
        <v>77.210034373382172</v>
      </c>
      <c r="V169" s="139">
        <v>77.486964430505182</v>
      </c>
      <c r="W169" s="139">
        <v>77.597375579388924</v>
      </c>
      <c r="X169" s="139">
        <v>78.310403449605644</v>
      </c>
      <c r="Y169" s="139">
        <v>78.857610026194067</v>
      </c>
      <c r="Z169" s="139">
        <v>78.995482573566363</v>
      </c>
      <c r="AA169" s="139">
        <v>79.385488788113236</v>
      </c>
      <c r="AB169" s="139">
        <v>81.225104720925188</v>
      </c>
      <c r="AC169" s="139">
        <v>82.611552354555556</v>
      </c>
      <c r="AD169" s="139">
        <v>83.820324798810546</v>
      </c>
      <c r="AE169" s="139">
        <v>84.789729335971629</v>
      </c>
      <c r="AF169" s="139">
        <v>86.97199807110006</v>
      </c>
      <c r="AG169" s="139">
        <v>89.3580662599025</v>
      </c>
      <c r="AH169" s="139">
        <v>92.940965251861741</v>
      </c>
      <c r="AI169" s="139">
        <v>95.519462324431004</v>
      </c>
      <c r="AJ169" s="139">
        <v>98.937589563509874</v>
      </c>
      <c r="AK169" s="139">
        <v>98.898932289246062</v>
      </c>
      <c r="AL169" s="139">
        <v>100</v>
      </c>
      <c r="AM169" s="139">
        <v>102.52856837983086</v>
      </c>
      <c r="AN169" s="139">
        <v>103.9615465683305</v>
      </c>
      <c r="AO169" s="139">
        <v>104.26318088390687</v>
      </c>
      <c r="AP169" s="139">
        <v>104.76278518291694</v>
      </c>
      <c r="AQ169" s="139">
        <v>104.49349210897768</v>
      </c>
      <c r="AR169" s="139">
        <v>104.96189221261315</v>
      </c>
      <c r="AS169" s="139">
        <v>106.24721068335832</v>
      </c>
      <c r="AT169" s="139">
        <v>107.6712086640492</v>
      </c>
      <c r="AU169" s="139">
        <v>109.46368434696245</v>
      </c>
      <c r="AV169" s="139">
        <v>110.68528761447277</v>
      </c>
      <c r="AW169" s="139">
        <v>110.68528761447277</v>
      </c>
      <c r="AX169" s="139">
        <v>118.43325774748585</v>
      </c>
      <c r="AY169" s="139">
        <v>123.9996208616177</v>
      </c>
      <c r="AZ169" s="139">
        <v>127.71960948746623</v>
      </c>
      <c r="BA169" s="139">
        <v>132.18979581952755</v>
      </c>
    </row>
    <row r="170" spans="1:53" s="139" customFormat="1" outlineLevel="1" x14ac:dyDescent="0.2">
      <c r="A170" s="96"/>
      <c r="B170" s="96"/>
      <c r="C170" s="96"/>
      <c r="D170" s="137"/>
      <c r="E170" s="137"/>
      <c r="F170" s="146" t="s">
        <v>446</v>
      </c>
      <c r="G170" s="143" t="s">
        <v>535</v>
      </c>
      <c r="H170" s="167">
        <v>30.154783598699293</v>
      </c>
      <c r="I170" s="139">
        <v>30.154783598699293</v>
      </c>
      <c r="J170" s="139">
        <v>34.691961139150337</v>
      </c>
      <c r="K170" s="139">
        <v>38.719411926340918</v>
      </c>
      <c r="L170" s="139">
        <v>42.260161508518962</v>
      </c>
      <c r="M170" s="139">
        <v>46.082521788358946</v>
      </c>
      <c r="N170" s="139">
        <v>47.850331162828653</v>
      </c>
      <c r="O170" s="139">
        <v>49.936274656183492</v>
      </c>
      <c r="P170" s="139">
        <v>52.703782916906391</v>
      </c>
      <c r="Q170" s="139">
        <v>55.555170503562969</v>
      </c>
      <c r="R170" s="139">
        <v>58.296830124435402</v>
      </c>
      <c r="S170" s="139">
        <v>61.38103969771376</v>
      </c>
      <c r="T170" s="139">
        <v>63.905856828780699</v>
      </c>
      <c r="U170" s="139">
        <v>66.383725593205497</v>
      </c>
      <c r="V170" s="139">
        <v>68.642390352309931</v>
      </c>
      <c r="W170" s="139">
        <v>71.314578708663902</v>
      </c>
      <c r="X170" s="139">
        <v>73.07758864122917</v>
      </c>
      <c r="Y170" s="139">
        <v>74.727773495062294</v>
      </c>
      <c r="Z170" s="139">
        <v>76.132123227606129</v>
      </c>
      <c r="AA170" s="139">
        <v>76.796543156187226</v>
      </c>
      <c r="AB170" s="139">
        <v>79.208967217992253</v>
      </c>
      <c r="AC170" s="139">
        <v>81.00088074070176</v>
      </c>
      <c r="AD170" s="139">
        <v>83.255103914563392</v>
      </c>
      <c r="AE170" s="139">
        <v>84.560100119312821</v>
      </c>
      <c r="AF170" s="139">
        <v>87.018882590535867</v>
      </c>
      <c r="AG170" s="139">
        <v>89.464491453878239</v>
      </c>
      <c r="AH170" s="139">
        <v>91.971835582779605</v>
      </c>
      <c r="AI170" s="139">
        <v>94.569533745539445</v>
      </c>
      <c r="AJ170" s="139">
        <v>97.282952609678418</v>
      </c>
      <c r="AK170" s="139">
        <v>98.114936321958652</v>
      </c>
      <c r="AL170" s="139">
        <v>100</v>
      </c>
      <c r="AM170" s="139">
        <v>102.20647376193173</v>
      </c>
      <c r="AN170" s="139">
        <v>103.61016583439958</v>
      </c>
      <c r="AO170" s="139">
        <v>103.32375675617435</v>
      </c>
      <c r="AP170" s="139">
        <v>103.63868611841696</v>
      </c>
      <c r="AQ170" s="139">
        <v>104.9178718769319</v>
      </c>
      <c r="AR170" s="139">
        <v>104.79090983022401</v>
      </c>
      <c r="AS170" s="139">
        <v>105.84268388138382</v>
      </c>
      <c r="AT170" s="139">
        <v>106.92651007440774</v>
      </c>
      <c r="AU170" s="139">
        <v>107.55929954031284</v>
      </c>
      <c r="AV170" s="139">
        <v>107.94034639486561</v>
      </c>
      <c r="AW170" s="139">
        <v>108.80386916602453</v>
      </c>
      <c r="AX170" s="139">
        <v>113.70004327849563</v>
      </c>
      <c r="AY170" s="139">
        <v>116.542544360458</v>
      </c>
      <c r="AZ170" s="139">
        <v>119.45610796946946</v>
      </c>
      <c r="BA170" s="139">
        <v>120.05338850931678</v>
      </c>
    </row>
    <row r="171" spans="1:53" s="139" customFormat="1" outlineLevel="1" x14ac:dyDescent="0.2">
      <c r="A171" s="96"/>
      <c r="B171" s="96"/>
      <c r="C171" s="96"/>
      <c r="D171" s="137"/>
      <c r="E171" s="137"/>
      <c r="F171" s="146" t="s">
        <v>447</v>
      </c>
      <c r="G171" s="143" t="s">
        <v>536</v>
      </c>
      <c r="H171" s="139">
        <v>35.225041691920651</v>
      </c>
      <c r="I171" s="139">
        <v>39.27792424536463</v>
      </c>
      <c r="J171" s="139">
        <v>40.971576028042342</v>
      </c>
      <c r="K171" s="139">
        <v>42.076449752326234</v>
      </c>
      <c r="L171" s="139">
        <v>44.858793712933512</v>
      </c>
      <c r="M171" s="139">
        <v>48.753973842541775</v>
      </c>
      <c r="N171" s="139">
        <v>53.002897967339301</v>
      </c>
      <c r="O171" s="139">
        <v>55.848398206199604</v>
      </c>
      <c r="P171" s="139">
        <v>58.514714845472106</v>
      </c>
      <c r="Q171" s="139">
        <v>65.634310390330981</v>
      </c>
      <c r="R171" s="139">
        <v>70.86371315481486</v>
      </c>
      <c r="S171" s="139">
        <v>72.826845401595762</v>
      </c>
      <c r="T171" s="139">
        <v>70.862387444633356</v>
      </c>
      <c r="U171" s="139">
        <v>71.096262286646891</v>
      </c>
      <c r="V171" s="139">
        <v>72.143123180579479</v>
      </c>
      <c r="W171" s="139">
        <v>75.168411244008979</v>
      </c>
      <c r="X171" s="139">
        <v>78.94945123025245</v>
      </c>
      <c r="Y171" s="139">
        <v>77.500321961927796</v>
      </c>
      <c r="Z171" s="139">
        <v>77.523700866203825</v>
      </c>
      <c r="AA171" s="139">
        <v>79.132032594865919</v>
      </c>
      <c r="AB171" s="139">
        <v>81.301952357623279</v>
      </c>
      <c r="AC171" s="139">
        <v>82.977101575141631</v>
      </c>
      <c r="AD171" s="139">
        <v>83.893420253096096</v>
      </c>
      <c r="AE171" s="139">
        <v>84.517265900016341</v>
      </c>
      <c r="AF171" s="139">
        <v>86.661575906975074</v>
      </c>
      <c r="AG171" s="139">
        <v>88.251072275647772</v>
      </c>
      <c r="AH171" s="139">
        <v>91.741828427183663</v>
      </c>
      <c r="AI171" s="139">
        <v>94.529438319703388</v>
      </c>
      <c r="AJ171" s="139">
        <v>99.20702635050111</v>
      </c>
      <c r="AK171" s="139">
        <v>100.93011956158331</v>
      </c>
      <c r="AL171" s="139">
        <v>100</v>
      </c>
      <c r="AM171" s="139">
        <v>101.93980444636799</v>
      </c>
      <c r="AN171" s="139">
        <v>103.92924904975105</v>
      </c>
      <c r="AO171" s="139">
        <v>105.82755983239343</v>
      </c>
      <c r="AP171" s="139">
        <v>107.88969467333929</v>
      </c>
      <c r="AQ171" s="139">
        <v>109.38776885595983</v>
      </c>
      <c r="AR171" s="139">
        <v>111.82425621975142</v>
      </c>
      <c r="AS171" s="139">
        <v>114.70442194235366</v>
      </c>
      <c r="AT171" s="139">
        <v>117.0007716109522</v>
      </c>
      <c r="AU171" s="139">
        <v>120.75295474677542</v>
      </c>
      <c r="AV171" s="139">
        <v>122.92108659672039</v>
      </c>
      <c r="AW171" s="139">
        <v>125.37950832865481</v>
      </c>
      <c r="AX171" s="139">
        <v>124.12571324536826</v>
      </c>
      <c r="AY171" s="139">
        <v>124.12571324536827</v>
      </c>
      <c r="AZ171" s="139">
        <v>124.12571324536826</v>
      </c>
      <c r="BA171" s="139">
        <v>124.12571324536825</v>
      </c>
    </row>
    <row r="172" spans="1:53" s="42" customFormat="1" x14ac:dyDescent="0.2">
      <c r="A172" s="37" t="s">
        <v>442</v>
      </c>
      <c r="B172" s="37" t="s">
        <v>1789</v>
      </c>
      <c r="C172" s="37" t="s">
        <v>1859</v>
      </c>
      <c r="D172" s="38"/>
      <c r="E172" s="38"/>
      <c r="F172" s="15" t="s">
        <v>1828</v>
      </c>
      <c r="G172" s="12" t="s">
        <v>1154</v>
      </c>
      <c r="H172" s="27">
        <f t="array" ref="H172:BA172">EIUGeo($H$168:$BA$171,$H$981:$BA$984)</f>
        <v>41.745394658243974</v>
      </c>
      <c r="I172" s="27">
        <v>44.642233443187088</v>
      </c>
      <c r="J172" s="27">
        <v>48.369527956752201</v>
      </c>
      <c r="K172" s="27">
        <v>51.210308613405694</v>
      </c>
      <c r="L172" s="27">
        <v>54.173525529468691</v>
      </c>
      <c r="M172" s="27">
        <v>56.961932086061864</v>
      </c>
      <c r="N172" s="27">
        <v>59.184856690102286</v>
      </c>
      <c r="O172" s="27">
        <v>61.043346389068475</v>
      </c>
      <c r="P172" s="27">
        <v>63.100359626491965</v>
      </c>
      <c r="Q172" s="27">
        <v>66.271465871363588</v>
      </c>
      <c r="R172" s="27">
        <v>69.200663035054546</v>
      </c>
      <c r="S172" s="27">
        <v>75.795006044123184</v>
      </c>
      <c r="T172" s="27">
        <v>77.027914864676745</v>
      </c>
      <c r="U172" s="27">
        <v>78.413070690616451</v>
      </c>
      <c r="V172" s="27">
        <v>79.571024349635948</v>
      </c>
      <c r="W172" s="27">
        <v>81.169197082209067</v>
      </c>
      <c r="X172" s="27">
        <v>82.468890237798917</v>
      </c>
      <c r="Y172" s="27">
        <v>82.689008175690404</v>
      </c>
      <c r="Z172" s="27">
        <v>82.891612617514596</v>
      </c>
      <c r="AA172" s="27">
        <v>83.232259156708437</v>
      </c>
      <c r="AB172" s="27">
        <v>84.922542533800708</v>
      </c>
      <c r="AC172" s="27">
        <v>85.967137312714669</v>
      </c>
      <c r="AD172" s="27">
        <v>86.863744018660185</v>
      </c>
      <c r="AE172" s="27">
        <v>87.336071494201661</v>
      </c>
      <c r="AF172" s="27">
        <v>89.047857118582101</v>
      </c>
      <c r="AG172" s="27">
        <v>90.610059415640094</v>
      </c>
      <c r="AH172" s="27">
        <v>93.018187274874222</v>
      </c>
      <c r="AI172" s="27">
        <v>95.556390910677166</v>
      </c>
      <c r="AJ172" s="27">
        <v>98.451699003933541</v>
      </c>
      <c r="AK172" s="27">
        <v>99.149409256823034</v>
      </c>
      <c r="AL172" s="27">
        <v>100.00000000000003</v>
      </c>
      <c r="AM172" s="27">
        <v>102.16412229577173</v>
      </c>
      <c r="AN172" s="27">
        <v>103.86249284823182</v>
      </c>
      <c r="AO172" s="27">
        <v>104.77937845109841</v>
      </c>
      <c r="AP172" s="27">
        <v>105.89906175943221</v>
      </c>
      <c r="AQ172" s="27">
        <v>106.87884536407974</v>
      </c>
      <c r="AR172" s="27">
        <v>107.84174835167484</v>
      </c>
      <c r="AS172" s="27">
        <v>109.69587633700425</v>
      </c>
      <c r="AT172" s="27">
        <v>111.76870721098977</v>
      </c>
      <c r="AU172" s="27">
        <v>114.13609407824261</v>
      </c>
      <c r="AV172" s="27">
        <v>115.52244436501989</v>
      </c>
      <c r="AW172" s="28">
        <v>116.15293167492084</v>
      </c>
      <c r="AX172" s="28">
        <v>121.48405392979261</v>
      </c>
      <c r="AY172" s="28">
        <v>124.52242031365159</v>
      </c>
      <c r="AZ172" s="28">
        <v>126.20766235743784</v>
      </c>
      <c r="BA172" s="28">
        <v>127.57047560001608</v>
      </c>
    </row>
    <row r="173" spans="1:53" s="42" customFormat="1" x14ac:dyDescent="0.2">
      <c r="A173" s="37" t="s">
        <v>442</v>
      </c>
      <c r="B173" s="37" t="s">
        <v>1790</v>
      </c>
      <c r="C173" s="37" t="s">
        <v>1859</v>
      </c>
      <c r="D173" s="38"/>
      <c r="E173" s="38"/>
      <c r="F173" s="44" t="s">
        <v>279</v>
      </c>
      <c r="G173" s="12" t="s">
        <v>1155</v>
      </c>
      <c r="H173" s="27" t="str">
        <f t="shared" ref="H173:BA173" si="178">IF(AND(ISNUMBER(H172),ISNUMBER(G172)),((H172/G172)-1)*100,"–")</f>
        <v>–</v>
      </c>
      <c r="I173" s="27">
        <f t="shared" si="178"/>
        <v>6.9393014694401511</v>
      </c>
      <c r="J173" s="27">
        <f t="shared" si="178"/>
        <v>8.3492563567827851</v>
      </c>
      <c r="K173" s="27">
        <f t="shared" si="178"/>
        <v>5.8730791402253679</v>
      </c>
      <c r="L173" s="27">
        <f t="shared" si="178"/>
        <v>5.7863680112392402</v>
      </c>
      <c r="M173" s="27">
        <f t="shared" si="178"/>
        <v>5.1471757271480678</v>
      </c>
      <c r="N173" s="27">
        <f t="shared" si="178"/>
        <v>3.9024740254278489</v>
      </c>
      <c r="O173" s="27">
        <f t="shared" si="178"/>
        <v>3.1401439538789822</v>
      </c>
      <c r="P173" s="27">
        <f t="shared" si="178"/>
        <v>3.3697583096326644</v>
      </c>
      <c r="Q173" s="27">
        <f t="shared" si="178"/>
        <v>5.0254963103891326</v>
      </c>
      <c r="R173" s="27">
        <f t="shared" si="178"/>
        <v>4.4199975437040795</v>
      </c>
      <c r="S173" s="27">
        <f t="shared" si="178"/>
        <v>9.5293061075559127</v>
      </c>
      <c r="T173" s="27">
        <f t="shared" si="178"/>
        <v>1.6266359551918796</v>
      </c>
      <c r="U173" s="27">
        <f t="shared" si="178"/>
        <v>1.798251748568247</v>
      </c>
      <c r="V173" s="27">
        <f t="shared" si="178"/>
        <v>1.4767355095533397</v>
      </c>
      <c r="W173" s="27">
        <f t="shared" si="178"/>
        <v>2.0084858095463565</v>
      </c>
      <c r="X173" s="27">
        <f t="shared" si="178"/>
        <v>1.6012147493260409</v>
      </c>
      <c r="Y173" s="27">
        <f t="shared" si="178"/>
        <v>0.26691027035379289</v>
      </c>
      <c r="Z173" s="27">
        <f t="shared" si="178"/>
        <v>0.24501979923827744</v>
      </c>
      <c r="AA173" s="27">
        <f t="shared" si="178"/>
        <v>0.41095417067789075</v>
      </c>
      <c r="AB173" s="27">
        <f t="shared" si="178"/>
        <v>2.0308031936389304</v>
      </c>
      <c r="AC173" s="27">
        <f t="shared" si="178"/>
        <v>1.2300559400917566</v>
      </c>
      <c r="AD173" s="27">
        <f t="shared" si="178"/>
        <v>1.0429644791869919</v>
      </c>
      <c r="AE173" s="27">
        <f t="shared" si="178"/>
        <v>0.54375675476296959</v>
      </c>
      <c r="AF173" s="27">
        <f t="shared" si="178"/>
        <v>1.9599984234396128</v>
      </c>
      <c r="AG173" s="27">
        <f t="shared" si="178"/>
        <v>1.7543401353023791</v>
      </c>
      <c r="AH173" s="27">
        <f t="shared" si="178"/>
        <v>2.6576826842014567</v>
      </c>
      <c r="AI173" s="27">
        <f t="shared" si="178"/>
        <v>2.7287175875642555</v>
      </c>
      <c r="AJ173" s="27">
        <f t="shared" si="178"/>
        <v>3.0299470979003429</v>
      </c>
      <c r="AK173" s="27">
        <f t="shared" si="178"/>
        <v>0.70868279567386505</v>
      </c>
      <c r="AL173" s="27">
        <f t="shared" si="178"/>
        <v>0.85788785788298849</v>
      </c>
      <c r="AM173" s="27">
        <f t="shared" si="178"/>
        <v>2.1641222957716977</v>
      </c>
      <c r="AN173" s="27">
        <f t="shared" si="178"/>
        <v>1.6623943066267355</v>
      </c>
      <c r="AO173" s="27">
        <f t="shared" si="178"/>
        <v>0.88278798026384386</v>
      </c>
      <c r="AP173" s="27">
        <f t="shared" si="178"/>
        <v>1.0686103743747344</v>
      </c>
      <c r="AQ173" s="27">
        <f t="shared" si="178"/>
        <v>0.9252051796958094</v>
      </c>
      <c r="AR173" s="27">
        <f t="shared" si="178"/>
        <v>0.90092944428339372</v>
      </c>
      <c r="AS173" s="27">
        <f t="shared" si="178"/>
        <v>1.719304456455073</v>
      </c>
      <c r="AT173" s="27">
        <f t="shared" si="178"/>
        <v>1.8896160395468709</v>
      </c>
      <c r="AU173" s="27">
        <f t="shared" si="178"/>
        <v>2.1181124183389022</v>
      </c>
      <c r="AV173" s="27">
        <f t="shared" si="178"/>
        <v>1.2146466882132056</v>
      </c>
      <c r="AW173" s="28">
        <f t="shared" si="178"/>
        <v>0.54577040277019595</v>
      </c>
      <c r="AX173" s="28">
        <f t="shared" si="178"/>
        <v>4.5897440365879616</v>
      </c>
      <c r="AY173" s="28">
        <f t="shared" si="178"/>
        <v>2.5010413182415814</v>
      </c>
      <c r="AZ173" s="28">
        <f t="shared" si="178"/>
        <v>1.3533643496017822</v>
      </c>
      <c r="BA173" s="28">
        <f t="shared" si="178"/>
        <v>1.0798181482187363</v>
      </c>
    </row>
    <row r="174" spans="1:53" s="139" customFormat="1" outlineLevel="1" x14ac:dyDescent="0.2">
      <c r="A174" s="96"/>
      <c r="B174" s="96"/>
      <c r="C174" s="96"/>
      <c r="D174" s="137"/>
      <c r="E174" s="137"/>
      <c r="F174" s="146" t="s">
        <v>444</v>
      </c>
      <c r="G174" s="143" t="s">
        <v>537</v>
      </c>
      <c r="H174" s="139">
        <v>99.049510783304569</v>
      </c>
      <c r="I174" s="139">
        <v>104.61162681107973</v>
      </c>
      <c r="J174" s="139">
        <v>108.92023401949007</v>
      </c>
      <c r="K174" s="139">
        <v>111.14048878848986</v>
      </c>
      <c r="L174" s="139">
        <v>114.63582375255163</v>
      </c>
      <c r="M174" s="139">
        <v>117.67834991721007</v>
      </c>
      <c r="N174" s="139">
        <v>116.464577718676</v>
      </c>
      <c r="O174" s="139">
        <v>115.34076921971874</v>
      </c>
      <c r="P174" s="139">
        <v>117.3912776673791</v>
      </c>
      <c r="Q174" s="139">
        <v>120.31148141369989</v>
      </c>
      <c r="R174" s="139">
        <v>120.43910766078541</v>
      </c>
      <c r="S174" s="139">
        <v>92.781017868852771</v>
      </c>
      <c r="T174" s="139">
        <v>93.725297572722468</v>
      </c>
      <c r="U174" s="139">
        <v>93.803252914525061</v>
      </c>
      <c r="V174" s="139">
        <v>94.393824406157393</v>
      </c>
      <c r="W174" s="139">
        <v>95.544359570300301</v>
      </c>
      <c r="X174" s="139">
        <v>95.112483668365044</v>
      </c>
      <c r="Y174" s="139">
        <v>95.948005890252844</v>
      </c>
      <c r="Z174" s="139">
        <v>95.312645198478691</v>
      </c>
      <c r="AA174" s="139">
        <v>94.48017806006655</v>
      </c>
      <c r="AB174" s="139">
        <v>97.29018399822408</v>
      </c>
      <c r="AC174" s="139">
        <v>97.901728472564045</v>
      </c>
      <c r="AD174" s="139">
        <v>97.271092430415308</v>
      </c>
      <c r="AE174" s="139">
        <v>96.696900370907471</v>
      </c>
      <c r="AF174" s="139">
        <v>96.539748265133127</v>
      </c>
      <c r="AG174" s="139">
        <v>97.536622921125584</v>
      </c>
      <c r="AH174" s="139">
        <v>98.552968963267276</v>
      </c>
      <c r="AI174" s="139">
        <v>99.177914571919928</v>
      </c>
      <c r="AJ174" s="139">
        <v>100.20706908813902</v>
      </c>
      <c r="AK174" s="139">
        <v>97.720678044604</v>
      </c>
      <c r="AL174" s="139">
        <v>100</v>
      </c>
      <c r="AM174" s="139">
        <v>102.61013232224379</v>
      </c>
      <c r="AN174" s="139">
        <v>104.45750436109982</v>
      </c>
      <c r="AO174" s="139">
        <v>103.87199408211414</v>
      </c>
      <c r="AP174" s="139">
        <v>103.66339547872853</v>
      </c>
      <c r="AQ174" s="139">
        <v>104.53343139011041</v>
      </c>
      <c r="AR174" s="139">
        <v>103.76234647393322</v>
      </c>
      <c r="AS174" s="139">
        <v>105.54489072515818</v>
      </c>
      <c r="AT174" s="139">
        <v>106.62691862064399</v>
      </c>
      <c r="AU174" s="139">
        <v>107.43606341232356</v>
      </c>
      <c r="AV174" s="139">
        <v>107.01499836821549</v>
      </c>
      <c r="AW174" s="139">
        <v>115.83913593092969</v>
      </c>
      <c r="AX174" s="139">
        <v>117.91925862699797</v>
      </c>
      <c r="AY174" s="139">
        <v>120.108004784264</v>
      </c>
      <c r="AZ174" s="139">
        <v>119.43008615433689</v>
      </c>
      <c r="BA174" s="139">
        <v>120.14538575916286</v>
      </c>
    </row>
    <row r="175" spans="1:53" s="139" customFormat="1" outlineLevel="1" x14ac:dyDescent="0.2">
      <c r="A175" s="96"/>
      <c r="B175" s="96"/>
      <c r="C175" s="96"/>
      <c r="D175" s="137"/>
      <c r="E175" s="137"/>
      <c r="F175" s="146" t="s">
        <v>445</v>
      </c>
      <c r="G175" s="143" t="s">
        <v>538</v>
      </c>
      <c r="H175" s="139">
        <v>64.918032297108937</v>
      </c>
      <c r="I175" s="139">
        <v>73.165020415679294</v>
      </c>
      <c r="J175" s="139">
        <v>82.811713618652334</v>
      </c>
      <c r="K175" s="139">
        <v>92.023702904553161</v>
      </c>
      <c r="L175" s="139">
        <v>99.51656911700924</v>
      </c>
      <c r="M175" s="139">
        <v>102.20976244854121</v>
      </c>
      <c r="N175" s="139">
        <v>96.95168695532837</v>
      </c>
      <c r="O175" s="139">
        <v>95.288652275559883</v>
      </c>
      <c r="P175" s="139">
        <v>98.68564927093017</v>
      </c>
      <c r="Q175" s="139">
        <v>103.05702816778184</v>
      </c>
      <c r="R175" s="139">
        <v>101.25669654100503</v>
      </c>
      <c r="S175" s="139">
        <v>100.38566716874479</v>
      </c>
      <c r="T175" s="139">
        <v>98.087436799281591</v>
      </c>
      <c r="U175" s="139">
        <v>96.232317802341072</v>
      </c>
      <c r="V175" s="139">
        <v>95.752078754848966</v>
      </c>
      <c r="W175" s="139">
        <v>94.893758690560105</v>
      </c>
      <c r="X175" s="139">
        <v>95.279463825902781</v>
      </c>
      <c r="Y175" s="139">
        <v>96.353631015163074</v>
      </c>
      <c r="Z175" s="139">
        <v>94.803390366778274</v>
      </c>
      <c r="AA175" s="139">
        <v>93.253294768512674</v>
      </c>
      <c r="AB175" s="139">
        <v>95.669988756380292</v>
      </c>
      <c r="AC175" s="139">
        <v>95.417648034672695</v>
      </c>
      <c r="AD175" s="139">
        <v>94.043906168098673</v>
      </c>
      <c r="AE175" s="139">
        <v>92.518463978895227</v>
      </c>
      <c r="AF175" s="139">
        <v>92.942601622690148</v>
      </c>
      <c r="AG175" s="139">
        <v>94.637124214107018</v>
      </c>
      <c r="AH175" s="139">
        <v>96.61394937185716</v>
      </c>
      <c r="AI175" s="139">
        <v>98.417835053412986</v>
      </c>
      <c r="AJ175" s="139">
        <v>101.51892795185222</v>
      </c>
      <c r="AK175" s="139">
        <v>97.804979548845765</v>
      </c>
      <c r="AL175" s="139">
        <v>100</v>
      </c>
      <c r="AM175" s="139">
        <v>102.90524637291797</v>
      </c>
      <c r="AN175" s="139">
        <v>104.33405641790178</v>
      </c>
      <c r="AO175" s="139">
        <v>104.10513028768334</v>
      </c>
      <c r="AP175" s="139">
        <v>103.40949183584112</v>
      </c>
      <c r="AQ175" s="139">
        <v>104.2100513496034</v>
      </c>
      <c r="AR175" s="139">
        <v>102.88204912466354</v>
      </c>
      <c r="AS175" s="139">
        <v>103.69209843818551</v>
      </c>
      <c r="AT175" s="139">
        <v>104.57949865629575</v>
      </c>
      <c r="AU175" s="139">
        <v>105.74279226054411</v>
      </c>
      <c r="AV175" s="139">
        <v>104.69300770878345</v>
      </c>
      <c r="AW175" s="139">
        <v>114.31617834630042</v>
      </c>
      <c r="AX175" s="139">
        <v>115.96791610474703</v>
      </c>
      <c r="AY175" s="139">
        <v>118.34877368205211</v>
      </c>
      <c r="AZ175" s="139">
        <v>116.7900237332916</v>
      </c>
      <c r="BA175" s="139">
        <v>116.90272199769544</v>
      </c>
    </row>
    <row r="176" spans="1:53" s="139" customFormat="1" outlineLevel="1" x14ac:dyDescent="0.2">
      <c r="A176" s="96"/>
      <c r="B176" s="96"/>
      <c r="C176" s="96"/>
      <c r="D176" s="137"/>
      <c r="E176" s="137"/>
      <c r="F176" s="146" t="s">
        <v>446</v>
      </c>
      <c r="G176" s="143" t="s">
        <v>539</v>
      </c>
      <c r="H176" s="167">
        <v>35.695982247737184</v>
      </c>
      <c r="I176" s="139">
        <v>38.441529690570064</v>
      </c>
      <c r="J176" s="139">
        <v>44.816431160095142</v>
      </c>
      <c r="K176" s="139">
        <v>48.400144979427139</v>
      </c>
      <c r="L176" s="139">
        <v>53.076792443474851</v>
      </c>
      <c r="M176" s="139">
        <v>57.808682754722696</v>
      </c>
      <c r="N176" s="139">
        <v>55.681032729533335</v>
      </c>
      <c r="O176" s="139">
        <v>56.255571094224798</v>
      </c>
      <c r="P176" s="139">
        <v>58.086331905127103</v>
      </c>
      <c r="Q176" s="139">
        <v>61.904549837838687</v>
      </c>
      <c r="R176" s="139">
        <v>65.1392011786495</v>
      </c>
      <c r="S176" s="139">
        <v>66.972359145284614</v>
      </c>
      <c r="T176" s="139">
        <v>67.402873422074322</v>
      </c>
      <c r="U176" s="139">
        <v>74.346814129521306</v>
      </c>
      <c r="V176" s="139">
        <v>76.90629274063555</v>
      </c>
      <c r="W176" s="139">
        <v>81.28783694017838</v>
      </c>
      <c r="X176" s="139">
        <v>80.997256361424647</v>
      </c>
      <c r="Y176" s="139">
        <v>82.054275038746468</v>
      </c>
      <c r="Z176" s="139">
        <v>83.003644668811475</v>
      </c>
      <c r="AA176" s="139">
        <v>83.398129447835359</v>
      </c>
      <c r="AB176" s="139">
        <v>86.833280463041731</v>
      </c>
      <c r="AC176" s="139">
        <v>89.000646127501483</v>
      </c>
      <c r="AD176" s="139">
        <v>90.21832293282813</v>
      </c>
      <c r="AE176" s="139">
        <v>90.137107558877517</v>
      </c>
      <c r="AF176" s="139">
        <v>91.128271135957633</v>
      </c>
      <c r="AG176" s="139">
        <v>93.034847740137479</v>
      </c>
      <c r="AH176" s="139">
        <v>95.000447546571849</v>
      </c>
      <c r="AI176" s="139">
        <v>97.25792293976717</v>
      </c>
      <c r="AJ176" s="139">
        <v>100.01070478347616</v>
      </c>
      <c r="AK176" s="139">
        <v>97.732021713891655</v>
      </c>
      <c r="AL176" s="139">
        <v>100</v>
      </c>
      <c r="AM176" s="139">
        <v>104.0256928543948</v>
      </c>
      <c r="AN176" s="139">
        <v>106.07704020696742</v>
      </c>
      <c r="AO176" s="139">
        <v>105.86594033551056</v>
      </c>
      <c r="AP176" s="139">
        <v>105.8341460769737</v>
      </c>
      <c r="AQ176" s="139">
        <v>105.39219711503769</v>
      </c>
      <c r="AR176" s="139">
        <v>104.60259178848776</v>
      </c>
      <c r="AS176" s="139">
        <v>106.4674838318693</v>
      </c>
      <c r="AT176" s="139">
        <v>108.4643317418946</v>
      </c>
      <c r="AU176" s="139">
        <v>109.08592237735905</v>
      </c>
      <c r="AV176" s="139">
        <v>108.52809378787181</v>
      </c>
      <c r="AW176" s="139">
        <v>120.00275207005174</v>
      </c>
      <c r="AX176" s="139">
        <v>122.11812919402252</v>
      </c>
      <c r="AY176" s="139">
        <v>124.05634120078336</v>
      </c>
      <c r="AZ176" s="139">
        <v>121.45643341170961</v>
      </c>
      <c r="BA176" s="139">
        <v>121.17704293322193</v>
      </c>
    </row>
    <row r="177" spans="1:58" s="139" customFormat="1" outlineLevel="1" x14ac:dyDescent="0.2">
      <c r="A177" s="96"/>
      <c r="B177" s="96"/>
      <c r="C177" s="96"/>
      <c r="D177" s="137"/>
      <c r="E177" s="137"/>
      <c r="F177" s="146" t="s">
        <v>447</v>
      </c>
      <c r="G177" s="143" t="s">
        <v>540</v>
      </c>
      <c r="H177" s="139">
        <v>45.616071969804572</v>
      </c>
      <c r="I177" s="139">
        <v>49.652911173874621</v>
      </c>
      <c r="J177" s="139">
        <v>53.23820758904882</v>
      </c>
      <c r="K177" s="139">
        <v>57.625952577279563</v>
      </c>
      <c r="L177" s="139">
        <v>62.148930224476914</v>
      </c>
      <c r="M177" s="139">
        <v>65.469403254230272</v>
      </c>
      <c r="N177" s="139">
        <v>60.480419682399578</v>
      </c>
      <c r="O177" s="139">
        <v>62.459212719524665</v>
      </c>
      <c r="P177" s="139">
        <v>62.998542442277817</v>
      </c>
      <c r="Q177" s="139">
        <v>68.31932847264963</v>
      </c>
      <c r="R177" s="139">
        <v>71.610465486145628</v>
      </c>
      <c r="S177" s="139">
        <v>73.124433892051499</v>
      </c>
      <c r="T177" s="139">
        <v>73.833864023874781</v>
      </c>
      <c r="U177" s="139">
        <v>80.781635671119005</v>
      </c>
      <c r="V177" s="139">
        <v>82.04172788778925</v>
      </c>
      <c r="W177" s="139">
        <v>84.939979828878322</v>
      </c>
      <c r="X177" s="139">
        <v>86.60836768026698</v>
      </c>
      <c r="Y177" s="139">
        <v>79.094107988573157</v>
      </c>
      <c r="Z177" s="139">
        <v>76.267681326787482</v>
      </c>
      <c r="AA177" s="139">
        <v>76.665022632191523</v>
      </c>
      <c r="AB177" s="139">
        <v>78.08980271872602</v>
      </c>
      <c r="AC177" s="139">
        <v>79.369679715160956</v>
      </c>
      <c r="AD177" s="139">
        <v>78.772312295152176</v>
      </c>
      <c r="AE177" s="139">
        <v>80.411070407206168</v>
      </c>
      <c r="AF177" s="139">
        <v>80.1398837548861</v>
      </c>
      <c r="AG177" s="139">
        <v>82.717288767408405</v>
      </c>
      <c r="AH177" s="139">
        <v>84.324120066368224</v>
      </c>
      <c r="AI177" s="139">
        <v>84.11405656397811</v>
      </c>
      <c r="AJ177" s="139">
        <v>91.847832414387881</v>
      </c>
      <c r="AK177" s="139">
        <v>95.338491609160045</v>
      </c>
      <c r="AL177" s="139">
        <v>100</v>
      </c>
      <c r="AM177" s="139">
        <v>104.81215627638993</v>
      </c>
      <c r="AN177" s="139">
        <v>104.8441840980099</v>
      </c>
      <c r="AO177" s="139">
        <v>107.69614474156289</v>
      </c>
      <c r="AP177" s="139">
        <v>106.13656929814708</v>
      </c>
      <c r="AQ177" s="139">
        <v>102.86145516372238</v>
      </c>
      <c r="AR177" s="139">
        <v>107.74657932654479</v>
      </c>
      <c r="AS177" s="139">
        <v>113.03854758771602</v>
      </c>
      <c r="AT177" s="139">
        <v>116.53658891389304</v>
      </c>
      <c r="AU177" s="139">
        <v>118.26751550684894</v>
      </c>
      <c r="AV177" s="139">
        <v>117.72491877990372</v>
      </c>
      <c r="AW177" s="139">
        <v>125.67759940812037</v>
      </c>
      <c r="AX177" s="139">
        <v>127.87980236996943</v>
      </c>
      <c r="AY177" s="139">
        <v>129.22990523399565</v>
      </c>
      <c r="AZ177" s="139">
        <v>129.20989830257275</v>
      </c>
      <c r="BA177" s="139">
        <v>130.48726236659482</v>
      </c>
    </row>
    <row r="178" spans="1:58" s="42" customFormat="1" x14ac:dyDescent="0.2">
      <c r="A178" s="37" t="s">
        <v>442</v>
      </c>
      <c r="B178" s="37" t="s">
        <v>1791</v>
      </c>
      <c r="C178" s="37" t="s">
        <v>1859</v>
      </c>
      <c r="D178" s="38"/>
      <c r="E178" s="38"/>
      <c r="F178" s="15" t="s">
        <v>1829</v>
      </c>
      <c r="G178" s="12" t="s">
        <v>1156</v>
      </c>
      <c r="H178" s="27">
        <f t="array" ref="H178:BA178">EIUGeo($H$174:$BA$177,$H$986:$BA$989)</f>
        <v>65.723368579597008</v>
      </c>
      <c r="I178" s="27">
        <v>71.022578006143704</v>
      </c>
      <c r="J178" s="27">
        <v>77.071770771515418</v>
      </c>
      <c r="K178" s="27">
        <v>81.772774447674038</v>
      </c>
      <c r="L178" s="27">
        <v>86.809594342506031</v>
      </c>
      <c r="M178" s="27">
        <v>90.442983368103469</v>
      </c>
      <c r="N178" s="27">
        <v>87.086571321172556</v>
      </c>
      <c r="O178" s="27">
        <v>87.134870276627424</v>
      </c>
      <c r="P178" s="27">
        <v>89.042761190473556</v>
      </c>
      <c r="Q178" s="27">
        <v>93.270482097269479</v>
      </c>
      <c r="R178" s="27">
        <v>94.638640760185694</v>
      </c>
      <c r="S178" s="27">
        <v>85.276865488910303</v>
      </c>
      <c r="T178" s="27">
        <v>85.488888766871852</v>
      </c>
      <c r="U178" s="27">
        <v>88.135326013375973</v>
      </c>
      <c r="V178" s="27">
        <v>89.036729676726083</v>
      </c>
      <c r="W178" s="27">
        <v>90.764321353095667</v>
      </c>
      <c r="X178" s="27">
        <v>90.981600061876307</v>
      </c>
      <c r="Y178" s="27">
        <v>90.01132997348094</v>
      </c>
      <c r="Z178" s="27">
        <v>88.941506692386611</v>
      </c>
      <c r="AA178" s="27">
        <v>88.46648213052093</v>
      </c>
      <c r="AB178" s="27">
        <v>90.979692189420334</v>
      </c>
      <c r="AC178" s="27">
        <v>91.836809978796481</v>
      </c>
      <c r="AD178" s="27">
        <v>91.35978880495324</v>
      </c>
      <c r="AE178" s="27">
        <v>91.194703963029085</v>
      </c>
      <c r="AF178" s="27">
        <v>91.312174321062642</v>
      </c>
      <c r="AG178" s="27">
        <v>92.969271505204546</v>
      </c>
      <c r="AH178" s="27">
        <v>94.471067538912322</v>
      </c>
      <c r="AI178" s="27">
        <v>95.396124961744846</v>
      </c>
      <c r="AJ178" s="27">
        <v>98.649470597372257</v>
      </c>
      <c r="AK178" s="27">
        <v>97.24080196855472</v>
      </c>
      <c r="AL178" s="27">
        <v>99.999999999999915</v>
      </c>
      <c r="AM178" s="27">
        <v>103.34820122105805</v>
      </c>
      <c r="AN178" s="27">
        <v>104.76566314402049</v>
      </c>
      <c r="AO178" s="27">
        <v>105.01771550909048</v>
      </c>
      <c r="AP178" s="27">
        <v>104.45926604704019</v>
      </c>
      <c r="AQ178" s="27">
        <v>104.25121013828974</v>
      </c>
      <c r="AR178" s="27">
        <v>104.52358499086392</v>
      </c>
      <c r="AS178" s="27">
        <v>106.8087957329994</v>
      </c>
      <c r="AT178" s="27">
        <v>108.46403696055924</v>
      </c>
      <c r="AU178" s="27">
        <v>109.498460154431</v>
      </c>
      <c r="AV178" s="27">
        <v>108.89565468991663</v>
      </c>
      <c r="AW178" s="28">
        <v>118.14590760871273</v>
      </c>
      <c r="AX178" s="28">
        <v>120.1639127972243</v>
      </c>
      <c r="AY178" s="28">
        <v>122.19249689304732</v>
      </c>
      <c r="AZ178" s="28">
        <v>121.15176245162847</v>
      </c>
      <c r="BA178" s="28">
        <v>121.68869327413809</v>
      </c>
    </row>
    <row r="179" spans="1:58" s="42" customFormat="1" x14ac:dyDescent="0.2">
      <c r="A179" s="37" t="s">
        <v>442</v>
      </c>
      <c r="B179" s="37" t="s">
        <v>1792</v>
      </c>
      <c r="C179" s="37" t="s">
        <v>1859</v>
      </c>
      <c r="D179" s="38"/>
      <c r="E179" s="38"/>
      <c r="F179" s="44" t="s">
        <v>280</v>
      </c>
      <c r="G179" s="12" t="s">
        <v>1157</v>
      </c>
      <c r="H179" s="27" t="str">
        <f t="shared" ref="H179:BA179" si="179">IF(AND(ISNUMBER(H178),ISNUMBER(G178)),((H178/G178)-1)*100,"–")</f>
        <v>–</v>
      </c>
      <c r="I179" s="27">
        <f t="shared" si="179"/>
        <v>8.0628999107507315</v>
      </c>
      <c r="J179" s="27">
        <f t="shared" si="179"/>
        <v>8.5172813141877857</v>
      </c>
      <c r="K179" s="27">
        <f t="shared" si="179"/>
        <v>6.0995142957011694</v>
      </c>
      <c r="L179" s="27">
        <f t="shared" si="179"/>
        <v>6.1595316153238988</v>
      </c>
      <c r="M179" s="27">
        <f t="shared" si="179"/>
        <v>4.1854694208821597</v>
      </c>
      <c r="N179" s="27">
        <f t="shared" si="179"/>
        <v>-3.7110806410158959</v>
      </c>
      <c r="O179" s="27">
        <f t="shared" si="179"/>
        <v>5.5460853174182922E-2</v>
      </c>
      <c r="P179" s="27">
        <f t="shared" si="179"/>
        <v>2.1895836968473636</v>
      </c>
      <c r="Q179" s="27">
        <f t="shared" si="179"/>
        <v>4.7479669883016218</v>
      </c>
      <c r="R179" s="27">
        <f t="shared" si="179"/>
        <v>1.4668720823050929</v>
      </c>
      <c r="S179" s="27">
        <f t="shared" si="179"/>
        <v>-9.8921277779106411</v>
      </c>
      <c r="T179" s="27">
        <f t="shared" si="179"/>
        <v>0.24862930496563074</v>
      </c>
      <c r="U179" s="27">
        <f t="shared" si="179"/>
        <v>3.0956505397104372</v>
      </c>
      <c r="V179" s="27">
        <f t="shared" si="179"/>
        <v>1.0227495649284934</v>
      </c>
      <c r="W179" s="27">
        <f t="shared" si="179"/>
        <v>1.9403134893230201</v>
      </c>
      <c r="X179" s="27">
        <f t="shared" si="179"/>
        <v>0.23938779637360241</v>
      </c>
      <c r="Y179" s="27">
        <f t="shared" si="179"/>
        <v>-1.0664464987816147</v>
      </c>
      <c r="Z179" s="27">
        <f t="shared" si="179"/>
        <v>-1.1885429105530587</v>
      </c>
      <c r="AA179" s="27">
        <f t="shared" si="179"/>
        <v>-0.53408647945284438</v>
      </c>
      <c r="AB179" s="27">
        <f t="shared" si="179"/>
        <v>2.8408613051793763</v>
      </c>
      <c r="AC179" s="27">
        <f t="shared" si="179"/>
        <v>0.942097921799534</v>
      </c>
      <c r="AD179" s="27">
        <f t="shared" si="179"/>
        <v>-0.51942263015600787</v>
      </c>
      <c r="AE179" s="27">
        <f t="shared" si="179"/>
        <v>-0.18069748637072891</v>
      </c>
      <c r="AF179" s="27">
        <f t="shared" si="179"/>
        <v>0.1288126973702175</v>
      </c>
      <c r="AG179" s="27">
        <f t="shared" si="179"/>
        <v>1.814760404582394</v>
      </c>
      <c r="AH179" s="27">
        <f t="shared" si="179"/>
        <v>1.6153681849853996</v>
      </c>
      <c r="AI179" s="27">
        <f t="shared" si="179"/>
        <v>0.97919653808451468</v>
      </c>
      <c r="AJ179" s="27">
        <f t="shared" si="179"/>
        <v>3.4103540756315276</v>
      </c>
      <c r="AK179" s="27">
        <f t="shared" si="179"/>
        <v>-1.4279535615217553</v>
      </c>
      <c r="AL179" s="27">
        <f t="shared" si="179"/>
        <v>2.837489999658227</v>
      </c>
      <c r="AM179" s="27">
        <f t="shared" si="179"/>
        <v>3.3482012210581447</v>
      </c>
      <c r="AN179" s="27">
        <f t="shared" si="179"/>
        <v>1.3715400038076586</v>
      </c>
      <c r="AO179" s="27">
        <f t="shared" si="179"/>
        <v>0.24058680822121037</v>
      </c>
      <c r="AP179" s="27">
        <f t="shared" si="179"/>
        <v>-0.53176691127122533</v>
      </c>
      <c r="AQ179" s="27">
        <f t="shared" si="179"/>
        <v>-0.19917420122094187</v>
      </c>
      <c r="AR179" s="27">
        <f t="shared" si="179"/>
        <v>0.26126780899029534</v>
      </c>
      <c r="AS179" s="27">
        <f t="shared" si="179"/>
        <v>2.1863111013033176</v>
      </c>
      <c r="AT179" s="27">
        <f t="shared" si="179"/>
        <v>1.5497237059929114</v>
      </c>
      <c r="AU179" s="27">
        <f t="shared" si="179"/>
        <v>0.95370154279608155</v>
      </c>
      <c r="AV179" s="27">
        <f t="shared" si="179"/>
        <v>-0.55051501515565038</v>
      </c>
      <c r="AW179" s="28">
        <f t="shared" si="179"/>
        <v>8.4946024202126935</v>
      </c>
      <c r="AX179" s="28">
        <f t="shared" si="179"/>
        <v>1.7080618612664855</v>
      </c>
      <c r="AY179" s="28">
        <f t="shared" si="179"/>
        <v>1.688180792885996</v>
      </c>
      <c r="AZ179" s="28">
        <f t="shared" si="179"/>
        <v>-0.85171714129860243</v>
      </c>
      <c r="BA179" s="28">
        <f t="shared" si="179"/>
        <v>0.44318861867485015</v>
      </c>
    </row>
    <row r="180" spans="1:58" s="139" customFormat="1" outlineLevel="1" x14ac:dyDescent="0.2">
      <c r="A180" s="96"/>
      <c r="B180" s="96"/>
      <c r="C180" s="96"/>
      <c r="D180" s="137"/>
      <c r="E180" s="137"/>
      <c r="F180" s="146" t="s">
        <v>444</v>
      </c>
      <c r="G180" s="143" t="s">
        <v>541</v>
      </c>
      <c r="H180" s="139">
        <v>85.999032363356832</v>
      </c>
      <c r="I180" s="139">
        <v>96.035796179450713</v>
      </c>
      <c r="J180" s="139">
        <v>98.638295004239382</v>
      </c>
      <c r="K180" s="139">
        <v>99.281149183634923</v>
      </c>
      <c r="L180" s="139">
        <v>104.16062741300937</v>
      </c>
      <c r="M180" s="139">
        <v>106.59519367114426</v>
      </c>
      <c r="N180" s="139">
        <v>94.361136825855496</v>
      </c>
      <c r="O180" s="139">
        <v>89.839780145976491</v>
      </c>
      <c r="P180" s="139">
        <v>91.675787399954231</v>
      </c>
      <c r="Q180" s="139">
        <v>96.436567512719151</v>
      </c>
      <c r="R180" s="139">
        <v>95.218287676195928</v>
      </c>
      <c r="S180" s="139">
        <v>97.562914957889461</v>
      </c>
      <c r="T180" s="139">
        <v>95.512314258231186</v>
      </c>
      <c r="U180" s="139">
        <v>94.008169003020569</v>
      </c>
      <c r="V180" s="139">
        <v>93.836428823007594</v>
      </c>
      <c r="W180" s="139">
        <v>93.618736345916858</v>
      </c>
      <c r="X180" s="139">
        <v>93.566638383417541</v>
      </c>
      <c r="Y180" s="139">
        <v>95.895245427723722</v>
      </c>
      <c r="Z180" s="139">
        <v>93.351356124691364</v>
      </c>
      <c r="AA180" s="139">
        <v>91.923217146045019</v>
      </c>
      <c r="AB180" s="139">
        <v>98.725879307296296</v>
      </c>
      <c r="AC180" s="139">
        <v>99.323967821166249</v>
      </c>
      <c r="AD180" s="139">
        <v>96.778098082606746</v>
      </c>
      <c r="AE180" s="139">
        <v>94.430176956375519</v>
      </c>
      <c r="AF180" s="139">
        <v>94.139436835290951</v>
      </c>
      <c r="AG180" s="139">
        <v>96.778738636242906</v>
      </c>
      <c r="AH180" s="139">
        <v>99.472896829682981</v>
      </c>
      <c r="AI180" s="139">
        <v>99.608370183063485</v>
      </c>
      <c r="AJ180" s="139">
        <v>102.37590429798691</v>
      </c>
      <c r="AK180" s="139">
        <v>95.552909631071785</v>
      </c>
      <c r="AL180" s="139">
        <v>100</v>
      </c>
      <c r="AM180" s="139">
        <v>105.34417282101084</v>
      </c>
      <c r="AN180" s="139">
        <v>107.41782893953368</v>
      </c>
      <c r="AO180" s="139">
        <v>105.68015631577242</v>
      </c>
      <c r="AP180" s="139">
        <v>104.12357935544503</v>
      </c>
      <c r="AQ180" s="139">
        <v>102.58617367001736</v>
      </c>
      <c r="AR180" s="139">
        <v>100.06626718416561</v>
      </c>
      <c r="AS180" s="139">
        <v>102.6712880094946</v>
      </c>
      <c r="AT180" s="139">
        <v>104.57874558955402</v>
      </c>
      <c r="AU180" s="139">
        <v>104.45423690059313</v>
      </c>
      <c r="AV180" s="139">
        <v>101.94158304098137</v>
      </c>
      <c r="AW180" s="139">
        <v>112.8108895185762</v>
      </c>
      <c r="AX180" s="139">
        <v>114.40291309709018</v>
      </c>
      <c r="AY180" s="139">
        <v>116.4828797408054</v>
      </c>
      <c r="AZ180" s="139">
        <v>115.23950238255702</v>
      </c>
      <c r="BA180" s="139">
        <v>115.23239478000353</v>
      </c>
    </row>
    <row r="181" spans="1:58" s="139" customFormat="1" outlineLevel="1" x14ac:dyDescent="0.2">
      <c r="A181" s="96"/>
      <c r="B181" s="96"/>
      <c r="C181" s="96"/>
      <c r="D181" s="137"/>
      <c r="E181" s="137"/>
      <c r="F181" s="146" t="s">
        <v>445</v>
      </c>
      <c r="G181" s="143" t="s">
        <v>542</v>
      </c>
      <c r="H181" s="139">
        <v>66.471038046033684</v>
      </c>
      <c r="I181" s="139">
        <v>79.152299481452417</v>
      </c>
      <c r="J181" s="139">
        <v>89.35574096381751</v>
      </c>
      <c r="K181" s="139">
        <v>97.034175606175722</v>
      </c>
      <c r="L181" s="139">
        <v>106.52759115762775</v>
      </c>
      <c r="M181" s="139">
        <v>108.8554186562633</v>
      </c>
      <c r="N181" s="139">
        <v>94.990737615847948</v>
      </c>
      <c r="O181" s="139">
        <v>93.563422391190969</v>
      </c>
      <c r="P181" s="139">
        <v>94.764181058460778</v>
      </c>
      <c r="Q181" s="139">
        <v>100.42903592712941</v>
      </c>
      <c r="R181" s="139">
        <v>98.356709115583357</v>
      </c>
      <c r="S181" s="139">
        <v>98.486177436401746</v>
      </c>
      <c r="T181" s="139">
        <v>95.669453871020167</v>
      </c>
      <c r="U181" s="139">
        <v>92.459580489762502</v>
      </c>
      <c r="V181" s="139">
        <v>92.582173688603376</v>
      </c>
      <c r="W181" s="139">
        <v>92.709040101280706</v>
      </c>
      <c r="X181" s="139">
        <v>94.093770986134857</v>
      </c>
      <c r="Y181" s="139">
        <v>95.203113584597503</v>
      </c>
      <c r="Z181" s="139">
        <v>92.418361832509035</v>
      </c>
      <c r="AA181" s="139">
        <v>90.699008500640815</v>
      </c>
      <c r="AB181" s="139">
        <v>95.557346003850668</v>
      </c>
      <c r="AC181" s="139">
        <v>95.037086702616421</v>
      </c>
      <c r="AD181" s="139">
        <v>92.07522322984876</v>
      </c>
      <c r="AE181" s="139">
        <v>90.614484197976253</v>
      </c>
      <c r="AF181" s="139">
        <v>91.882501345274676</v>
      </c>
      <c r="AG181" s="139">
        <v>94.828736309343327</v>
      </c>
      <c r="AH181" s="139">
        <v>98.264485919475078</v>
      </c>
      <c r="AI181" s="139">
        <v>98.973812518606607</v>
      </c>
      <c r="AJ181" s="139">
        <v>102.77214329384944</v>
      </c>
      <c r="AK181" s="139">
        <v>96.452421282589668</v>
      </c>
      <c r="AL181" s="139">
        <v>100</v>
      </c>
      <c r="AM181" s="139">
        <v>105.42633308091575</v>
      </c>
      <c r="AN181" s="139">
        <v>107.22626848938013</v>
      </c>
      <c r="AO181" s="139">
        <v>105.76778260214856</v>
      </c>
      <c r="AP181" s="139">
        <v>103.77262740213479</v>
      </c>
      <c r="AQ181" s="139">
        <v>101.33661315046312</v>
      </c>
      <c r="AR181" s="139">
        <v>99.065544001865078</v>
      </c>
      <c r="AS181" s="139">
        <v>101.16147034290516</v>
      </c>
      <c r="AT181" s="139">
        <v>103.20556180283005</v>
      </c>
      <c r="AU181" s="139">
        <v>103.45355841420724</v>
      </c>
      <c r="AV181" s="139">
        <v>101.83546503167229</v>
      </c>
      <c r="AW181" s="139">
        <v>109.26078051025692</v>
      </c>
      <c r="AX181" s="139">
        <v>110.03944061926788</v>
      </c>
      <c r="AY181" s="139">
        <v>112.08927225206359</v>
      </c>
      <c r="AZ181" s="139">
        <v>110.4397996273424</v>
      </c>
      <c r="BA181" s="139">
        <v>111.11720489390132</v>
      </c>
    </row>
    <row r="182" spans="1:58" s="139" customFormat="1" outlineLevel="1" x14ac:dyDescent="0.2">
      <c r="A182" s="96"/>
      <c r="B182" s="96"/>
      <c r="C182" s="96"/>
      <c r="D182" s="137"/>
      <c r="E182" s="137"/>
      <c r="F182" s="146" t="s">
        <v>446</v>
      </c>
      <c r="G182" s="143" t="s">
        <v>543</v>
      </c>
      <c r="H182" s="167">
        <v>43.151257676004121</v>
      </c>
      <c r="I182" s="139">
        <v>44.759561476948278</v>
      </c>
      <c r="J182" s="139">
        <v>50.111532079292076</v>
      </c>
      <c r="K182" s="139">
        <v>53.387984249329712</v>
      </c>
      <c r="L182" s="139">
        <v>58.394799890322318</v>
      </c>
      <c r="M182" s="139">
        <v>63.1234792150616</v>
      </c>
      <c r="N182" s="139">
        <v>53.746185582105809</v>
      </c>
      <c r="O182" s="139">
        <v>52.839080083586047</v>
      </c>
      <c r="P182" s="139">
        <v>55.268151915802122</v>
      </c>
      <c r="Q182" s="139">
        <v>59.101729978505851</v>
      </c>
      <c r="R182" s="139">
        <v>58.670509188436093</v>
      </c>
      <c r="S182" s="139">
        <v>59.052619923657254</v>
      </c>
      <c r="T182" s="139">
        <v>60.061379203111045</v>
      </c>
      <c r="U182" s="139">
        <v>69.371342211840826</v>
      </c>
      <c r="V182" s="139">
        <v>72.693275555983917</v>
      </c>
      <c r="W182" s="139">
        <v>79.989218623965286</v>
      </c>
      <c r="X182" s="139">
        <v>77.267537570748345</v>
      </c>
      <c r="Y182" s="139">
        <v>77.918738313266331</v>
      </c>
      <c r="Z182" s="139">
        <v>76.646331673304744</v>
      </c>
      <c r="AA182" s="139">
        <v>77.076050306640113</v>
      </c>
      <c r="AB182" s="139">
        <v>84.847706333079842</v>
      </c>
      <c r="AC182" s="139">
        <v>85.619120087293339</v>
      </c>
      <c r="AD182" s="139">
        <v>85.481557989936221</v>
      </c>
      <c r="AE182" s="139">
        <v>84.655772415073258</v>
      </c>
      <c r="AF182" s="139">
        <v>86.403945561254773</v>
      </c>
      <c r="AG182" s="139">
        <v>90.573895754816149</v>
      </c>
      <c r="AH182" s="139">
        <v>95.281301405310444</v>
      </c>
      <c r="AI182" s="139">
        <v>96.397671588425752</v>
      </c>
      <c r="AJ182" s="139">
        <v>101.61122633026625</v>
      </c>
      <c r="AK182" s="139">
        <v>93.844942946383298</v>
      </c>
      <c r="AL182" s="139">
        <v>100</v>
      </c>
      <c r="AM182" s="139">
        <v>106.81673119784814</v>
      </c>
      <c r="AN182" s="139">
        <v>110.49400950336582</v>
      </c>
      <c r="AO182" s="139">
        <v>108.44861514845164</v>
      </c>
      <c r="AP182" s="139">
        <v>105.69381446714289</v>
      </c>
      <c r="AQ182" s="139">
        <v>102.86749050454408</v>
      </c>
      <c r="AR182" s="139">
        <v>98.878926293598695</v>
      </c>
      <c r="AS182" s="139">
        <v>102.15382535437703</v>
      </c>
      <c r="AT182" s="139">
        <v>104.64617142857277</v>
      </c>
      <c r="AU182" s="139">
        <v>104.51670655412509</v>
      </c>
      <c r="AV182" s="139">
        <v>100.23239159454945</v>
      </c>
      <c r="AW182" s="139">
        <v>112.81739453910583</v>
      </c>
      <c r="AX182" s="139">
        <v>115.36263681465914</v>
      </c>
      <c r="AY182" s="139">
        <v>117.03247654651064</v>
      </c>
      <c r="AZ182" s="139">
        <v>114.07399359813621</v>
      </c>
      <c r="BA182" s="139">
        <v>112.62422728187819</v>
      </c>
    </row>
    <row r="183" spans="1:58" s="139" customFormat="1" outlineLevel="1" x14ac:dyDescent="0.2">
      <c r="A183" s="96"/>
      <c r="B183" s="96"/>
      <c r="C183" s="96"/>
      <c r="D183" s="137"/>
      <c r="E183" s="137"/>
      <c r="F183" s="146" t="s">
        <v>447</v>
      </c>
      <c r="G183" s="143" t="s">
        <v>544</v>
      </c>
      <c r="H183" s="139">
        <v>48.202556530049563</v>
      </c>
      <c r="I183" s="139">
        <v>52.169304049813093</v>
      </c>
      <c r="J183" s="139">
        <v>55.989812356697854</v>
      </c>
      <c r="K183" s="139">
        <v>60.325462001633554</v>
      </c>
      <c r="L183" s="139">
        <v>65.792107540262776</v>
      </c>
      <c r="M183" s="139">
        <v>68.586509551906076</v>
      </c>
      <c r="N183" s="139">
        <v>65.811786323971091</v>
      </c>
      <c r="O183" s="139">
        <v>67.703381819434483</v>
      </c>
      <c r="P183" s="139">
        <v>67.344530179690722</v>
      </c>
      <c r="Q183" s="139">
        <v>71.910013486685244</v>
      </c>
      <c r="R183" s="139">
        <v>74.583502179057859</v>
      </c>
      <c r="S183" s="139">
        <v>75.170150795232843</v>
      </c>
      <c r="T183" s="139">
        <v>75.340253708882571</v>
      </c>
      <c r="U183" s="139">
        <v>82.041033976630715</v>
      </c>
      <c r="V183" s="139">
        <v>84.612443281551435</v>
      </c>
      <c r="W183" s="139">
        <v>89.694768370619542</v>
      </c>
      <c r="X183" s="139">
        <v>90.08784930448131</v>
      </c>
      <c r="Y183" s="139">
        <v>83.260038248664856</v>
      </c>
      <c r="Z183" s="139">
        <v>80.211628454982474</v>
      </c>
      <c r="AA183" s="139">
        <v>79.727387361950946</v>
      </c>
      <c r="AB183" s="139">
        <v>81.685529902887311</v>
      </c>
      <c r="AC183" s="139">
        <v>81.379512718447842</v>
      </c>
      <c r="AD183" s="139">
        <v>79.017580558996073</v>
      </c>
      <c r="AE183" s="139">
        <v>79.757997027190186</v>
      </c>
      <c r="AF183" s="139">
        <v>79.341307746498885</v>
      </c>
      <c r="AG183" s="139">
        <v>81.859361345044391</v>
      </c>
      <c r="AH183" s="139">
        <v>83.756594900994486</v>
      </c>
      <c r="AI183" s="139">
        <v>84.718422823395954</v>
      </c>
      <c r="AJ183" s="139">
        <v>95.120888492916109</v>
      </c>
      <c r="AK183" s="139">
        <v>96.523437720707889</v>
      </c>
      <c r="AL183" s="139">
        <v>100</v>
      </c>
      <c r="AM183" s="139">
        <v>106.69493602933238</v>
      </c>
      <c r="AN183" s="139">
        <v>106.39886036669868</v>
      </c>
      <c r="AO183" s="139">
        <v>107.52706667859682</v>
      </c>
      <c r="AP183" s="139">
        <v>103.5680004900026</v>
      </c>
      <c r="AQ183" s="139">
        <v>97.786740603765566</v>
      </c>
      <c r="AR183" s="139">
        <v>102.21238070170698</v>
      </c>
      <c r="AS183" s="139">
        <v>108.44687641971596</v>
      </c>
      <c r="AT183" s="139">
        <v>111.12832232594788</v>
      </c>
      <c r="AU183" s="139">
        <v>112.83994585022384</v>
      </c>
      <c r="AV183" s="139">
        <v>112.1648334632122</v>
      </c>
      <c r="AW183" s="139">
        <v>118.94717843613522</v>
      </c>
      <c r="AX183" s="139">
        <v>118.95055871578111</v>
      </c>
      <c r="AY183" s="139">
        <v>119.71394001925296</v>
      </c>
      <c r="AZ183" s="139">
        <v>119.58973221786337</v>
      </c>
      <c r="BA183" s="139">
        <v>120.62064014265283</v>
      </c>
    </row>
    <row r="184" spans="1:58" s="42" customFormat="1" x14ac:dyDescent="0.2">
      <c r="A184" s="37" t="s">
        <v>442</v>
      </c>
      <c r="B184" s="37" t="s">
        <v>1793</v>
      </c>
      <c r="C184" s="37" t="s">
        <v>1859</v>
      </c>
      <c r="D184" s="38"/>
      <c r="E184" s="38"/>
      <c r="F184" s="15" t="s">
        <v>1830</v>
      </c>
      <c r="G184" s="12" t="s">
        <v>1158</v>
      </c>
      <c r="H184" s="27">
        <f t="array" ref="H184:BA184">EIUGeo($H$180:$BA$183,$H$991:$BA$994)</f>
        <v>63.2929234573934</v>
      </c>
      <c r="I184" s="27">
        <v>70.294555242876882</v>
      </c>
      <c r="J184" s="27">
        <v>75.582406776697084</v>
      </c>
      <c r="K184" s="27">
        <v>79.341235013985823</v>
      </c>
      <c r="L184" s="27">
        <v>85.434201288734315</v>
      </c>
      <c r="M184" s="27">
        <v>88.59879400331549</v>
      </c>
      <c r="N184" s="27">
        <v>79.081387728091087</v>
      </c>
      <c r="O184" s="27">
        <v>77.626572856565332</v>
      </c>
      <c r="P184" s="27">
        <v>78.962826496811829</v>
      </c>
      <c r="Q184" s="27">
        <v>83.718689684657903</v>
      </c>
      <c r="R184" s="27">
        <v>83.508975660285643</v>
      </c>
      <c r="S184" s="27">
        <v>84.552229100588931</v>
      </c>
      <c r="T184" s="27">
        <v>83.618744991034319</v>
      </c>
      <c r="U184" s="27">
        <v>86.199043483116668</v>
      </c>
      <c r="V184" s="27">
        <v>87.467699513121502</v>
      </c>
      <c r="W184" s="27">
        <v>90.044901461935567</v>
      </c>
      <c r="X184" s="27">
        <v>89.875036655279388</v>
      </c>
      <c r="Y184" s="27">
        <v>89.483562876750625</v>
      </c>
      <c r="Z184" s="27">
        <v>87.007479884810522</v>
      </c>
      <c r="AA184" s="27">
        <v>86.104038438163172</v>
      </c>
      <c r="AB184" s="27">
        <v>91.496759546646373</v>
      </c>
      <c r="AC184" s="27">
        <v>91.660854663561409</v>
      </c>
      <c r="AD184" s="27">
        <v>89.502922203498414</v>
      </c>
      <c r="AE184" s="27">
        <v>88.394682795840708</v>
      </c>
      <c r="AF184" s="27">
        <v>88.772348381376958</v>
      </c>
      <c r="AG184" s="27">
        <v>91.721956868034979</v>
      </c>
      <c r="AH184" s="27">
        <v>94.727464907378348</v>
      </c>
      <c r="AI184" s="27">
        <v>95.364003907603447</v>
      </c>
      <c r="AJ184" s="27">
        <v>100.65109875344</v>
      </c>
      <c r="AK184" s="27">
        <v>95.673017549704355</v>
      </c>
      <c r="AL184" s="27">
        <v>99.999999999999957</v>
      </c>
      <c r="AM184" s="27">
        <v>105.91829430243497</v>
      </c>
      <c r="AN184" s="27">
        <v>107.66718470249883</v>
      </c>
      <c r="AO184" s="27">
        <v>106.58675624183488</v>
      </c>
      <c r="AP184" s="27">
        <v>104.1882758112848</v>
      </c>
      <c r="AQ184" s="27">
        <v>101.25593916157487</v>
      </c>
      <c r="AR184" s="27">
        <v>100.11501431209547</v>
      </c>
      <c r="AS184" s="27">
        <v>103.51265422406713</v>
      </c>
      <c r="AT184" s="27">
        <v>105.720019919648</v>
      </c>
      <c r="AU184" s="27">
        <v>106.07077543640634</v>
      </c>
      <c r="AV184" s="27">
        <v>103.83334251764934</v>
      </c>
      <c r="AW184" s="28">
        <v>113.3564116499621</v>
      </c>
      <c r="AX184" s="28">
        <v>114.58189623725679</v>
      </c>
      <c r="AY184" s="28">
        <v>116.29837327401076</v>
      </c>
      <c r="AZ184" s="28">
        <v>114.9087344906588</v>
      </c>
      <c r="BA184" s="28">
        <v>115.03160556841451</v>
      </c>
    </row>
    <row r="185" spans="1:58" s="42" customFormat="1" x14ac:dyDescent="0.2">
      <c r="A185" s="37" t="s">
        <v>442</v>
      </c>
      <c r="B185" s="37" t="s">
        <v>1794</v>
      </c>
      <c r="C185" s="37" t="s">
        <v>1859</v>
      </c>
      <c r="D185" s="38"/>
      <c r="E185" s="38"/>
      <c r="F185" s="44" t="s">
        <v>281</v>
      </c>
      <c r="G185" s="12" t="s">
        <v>1159</v>
      </c>
      <c r="H185" s="27" t="str">
        <f t="shared" ref="H185:BA185" si="180">IF(AND(ISNUMBER(H184),ISNUMBER(G184)),((H184/G184)-1)*100,"–")</f>
        <v>–</v>
      </c>
      <c r="I185" s="27">
        <f t="shared" si="180"/>
        <v>11.062266368840955</v>
      </c>
      <c r="J185" s="27">
        <f t="shared" si="180"/>
        <v>7.5224197884885768</v>
      </c>
      <c r="K185" s="27">
        <f t="shared" si="180"/>
        <v>4.9731523479980444</v>
      </c>
      <c r="L185" s="27">
        <f t="shared" si="180"/>
        <v>7.67944470951889</v>
      </c>
      <c r="M185" s="27">
        <f t="shared" si="180"/>
        <v>3.7041286356573888</v>
      </c>
      <c r="N185" s="27">
        <f t="shared" si="180"/>
        <v>-10.742139757419555</v>
      </c>
      <c r="O185" s="27">
        <f t="shared" si="180"/>
        <v>-1.8396425673862793</v>
      </c>
      <c r="P185" s="27">
        <f t="shared" si="180"/>
        <v>1.7213868796134513</v>
      </c>
      <c r="Q185" s="27">
        <f t="shared" si="180"/>
        <v>6.022914070886376</v>
      </c>
      <c r="R185" s="27">
        <f t="shared" si="180"/>
        <v>-0.25049845519822256</v>
      </c>
      <c r="S185" s="27">
        <f t="shared" si="180"/>
        <v>1.2492710299156773</v>
      </c>
      <c r="T185" s="27">
        <f t="shared" si="180"/>
        <v>-1.1040325246115978</v>
      </c>
      <c r="U185" s="27">
        <f t="shared" si="180"/>
        <v>3.0857895467804708</v>
      </c>
      <c r="V185" s="27">
        <f t="shared" si="180"/>
        <v>1.4717750670322882</v>
      </c>
      <c r="W185" s="27">
        <f t="shared" si="180"/>
        <v>2.9464613373390902</v>
      </c>
      <c r="X185" s="27">
        <f t="shared" si="180"/>
        <v>-0.18864455832403593</v>
      </c>
      <c r="Y185" s="27">
        <f t="shared" si="180"/>
        <v>-0.43557565381617813</v>
      </c>
      <c r="Z185" s="27">
        <f t="shared" si="180"/>
        <v>-2.7670813637030944</v>
      </c>
      <c r="AA185" s="27">
        <f t="shared" si="180"/>
        <v>-1.0383491716383642</v>
      </c>
      <c r="AB185" s="27">
        <f t="shared" si="180"/>
        <v>6.2630292449709746</v>
      </c>
      <c r="AC185" s="27">
        <f t="shared" si="180"/>
        <v>0.17934527706566783</v>
      </c>
      <c r="AD185" s="27">
        <f t="shared" si="180"/>
        <v>-2.3542574068108224</v>
      </c>
      <c r="AE185" s="27">
        <f t="shared" si="180"/>
        <v>-1.2382158932620735</v>
      </c>
      <c r="AF185" s="27">
        <f t="shared" si="180"/>
        <v>0.42724921182026865</v>
      </c>
      <c r="AG185" s="27">
        <f t="shared" si="180"/>
        <v>3.3226658305648638</v>
      </c>
      <c r="AH185" s="27">
        <f t="shared" si="180"/>
        <v>3.2767596134778865</v>
      </c>
      <c r="AI185" s="27">
        <f t="shared" si="180"/>
        <v>0.67196879051654168</v>
      </c>
      <c r="AJ185" s="27">
        <f t="shared" si="180"/>
        <v>5.5441200339691354</v>
      </c>
      <c r="AK185" s="27">
        <f t="shared" si="180"/>
        <v>-4.9458786495020775</v>
      </c>
      <c r="AL185" s="27">
        <f t="shared" si="180"/>
        <v>4.5226779306376974</v>
      </c>
      <c r="AM185" s="27">
        <f t="shared" si="180"/>
        <v>5.9182943024350232</v>
      </c>
      <c r="AN185" s="27">
        <f t="shared" si="180"/>
        <v>1.6511693391418669</v>
      </c>
      <c r="AO185" s="27">
        <f t="shared" si="180"/>
        <v>-1.0034890980472277</v>
      </c>
      <c r="AP185" s="27">
        <f t="shared" si="180"/>
        <v>-2.2502612098525332</v>
      </c>
      <c r="AQ185" s="27">
        <f t="shared" si="180"/>
        <v>-2.8144593303580878</v>
      </c>
      <c r="AR185" s="27">
        <f t="shared" si="180"/>
        <v>-1.1267732628096216</v>
      </c>
      <c r="AS185" s="27">
        <f t="shared" si="180"/>
        <v>3.3937366291333371</v>
      </c>
      <c r="AT185" s="27">
        <f t="shared" si="180"/>
        <v>2.1324597578212146</v>
      </c>
      <c r="AU185" s="27">
        <f t="shared" si="180"/>
        <v>0.33177776264603498</v>
      </c>
      <c r="AV185" s="27">
        <f t="shared" si="180"/>
        <v>-2.1093773563467755</v>
      </c>
      <c r="AW185" s="28">
        <f t="shared" si="180"/>
        <v>9.1714943402636315</v>
      </c>
      <c r="AX185" s="28">
        <f t="shared" si="180"/>
        <v>1.0810897852685297</v>
      </c>
      <c r="AY185" s="28">
        <f t="shared" si="180"/>
        <v>1.4980351112358736</v>
      </c>
      <c r="AZ185" s="28">
        <f t="shared" si="180"/>
        <v>-1.1948909896424942</v>
      </c>
      <c r="BA185" s="28">
        <f t="shared" si="180"/>
        <v>0.10692927591653412</v>
      </c>
    </row>
    <row r="186" spans="1:58" s="42" customFormat="1" x14ac:dyDescent="0.2">
      <c r="A186" s="37"/>
      <c r="B186" s="37"/>
      <c r="C186" s="37"/>
      <c r="D186" s="38"/>
      <c r="E186" s="38"/>
      <c r="F186" s="44" t="s">
        <v>282</v>
      </c>
      <c r="G186" s="15"/>
      <c r="H186" s="27"/>
      <c r="I186" s="27"/>
      <c r="J186" s="27"/>
      <c r="K186" s="27"/>
      <c r="L186" s="27"/>
      <c r="M186" s="27"/>
      <c r="N186" s="27"/>
      <c r="O186" s="27"/>
      <c r="P186" s="27"/>
      <c r="Q186" s="27"/>
      <c r="R186" s="27"/>
      <c r="S186" s="27"/>
      <c r="T186" s="27"/>
      <c r="U186" s="27"/>
      <c r="V186" s="27"/>
      <c r="W186" s="27"/>
      <c r="X186" s="27"/>
      <c r="Y186" s="27"/>
      <c r="Z186" s="27"/>
      <c r="AA186" s="27"/>
      <c r="AB186" s="27"/>
      <c r="AC186" s="27"/>
      <c r="AD186" s="27"/>
      <c r="AE186" s="27"/>
      <c r="AF186" s="27"/>
      <c r="AG186" s="27"/>
      <c r="AH186" s="27"/>
      <c r="AI186" s="28"/>
      <c r="AJ186" s="28"/>
      <c r="AK186" s="28"/>
      <c r="AL186" s="28"/>
      <c r="AM186" s="28"/>
      <c r="AN186" s="28"/>
      <c r="AO186" s="28"/>
      <c r="AP186" s="28"/>
      <c r="AQ186" s="28"/>
      <c r="AR186" s="28"/>
      <c r="AS186" s="28"/>
      <c r="AT186" s="28"/>
      <c r="AU186" s="28"/>
      <c r="AV186" s="28"/>
      <c r="AW186" s="28"/>
      <c r="AX186" s="28"/>
      <c r="AY186" s="28"/>
      <c r="AZ186" s="28"/>
      <c r="BA186" s="28"/>
    </row>
    <row r="187" spans="1:58" s="42" customFormat="1" x14ac:dyDescent="0.2">
      <c r="A187" s="37" t="s">
        <v>442</v>
      </c>
      <c r="B187" s="37" t="s">
        <v>283</v>
      </c>
      <c r="C187" s="37"/>
      <c r="D187" s="38"/>
      <c r="E187" s="38"/>
      <c r="F187" s="44" t="s">
        <v>284</v>
      </c>
      <c r="G187" s="12" t="s">
        <v>1160</v>
      </c>
      <c r="H187" s="27" t="s">
        <v>1536</v>
      </c>
      <c r="I187" s="27" t="s">
        <v>1536</v>
      </c>
      <c r="J187" s="27" t="s">
        <v>1536</v>
      </c>
      <c r="K187" s="27" t="s">
        <v>1536</v>
      </c>
      <c r="L187" s="27" t="s">
        <v>1536</v>
      </c>
      <c r="M187" s="27" t="s">
        <v>1536</v>
      </c>
      <c r="N187" s="27" t="s">
        <v>1536</v>
      </c>
      <c r="O187" s="27" t="s">
        <v>1536</v>
      </c>
      <c r="P187" s="27" t="s">
        <v>1536</v>
      </c>
      <c r="Q187" s="27" t="s">
        <v>1536</v>
      </c>
      <c r="R187" s="27" t="s">
        <v>1536</v>
      </c>
      <c r="S187" s="27" t="s">
        <v>1536</v>
      </c>
      <c r="T187" s="27" t="s">
        <v>1536</v>
      </c>
      <c r="U187" s="27" t="s">
        <v>1536</v>
      </c>
      <c r="V187" s="27" t="s">
        <v>1536</v>
      </c>
      <c r="W187" s="27" t="s">
        <v>1536</v>
      </c>
      <c r="X187" s="27" t="s">
        <v>1536</v>
      </c>
      <c r="Y187" s="27" t="s">
        <v>1536</v>
      </c>
      <c r="Z187" s="27" t="s">
        <v>1536</v>
      </c>
      <c r="AA187" s="27" t="s">
        <v>1536</v>
      </c>
      <c r="AB187" s="27" t="s">
        <v>1536</v>
      </c>
      <c r="AC187" s="27" t="s">
        <v>1536</v>
      </c>
      <c r="AD187" s="27" t="s">
        <v>1536</v>
      </c>
      <c r="AE187" s="27" t="s">
        <v>1536</v>
      </c>
      <c r="AF187" s="27" t="s">
        <v>1536</v>
      </c>
      <c r="AG187" s="27" t="s">
        <v>1536</v>
      </c>
      <c r="AH187" s="27" t="s">
        <v>1536</v>
      </c>
      <c r="AI187" s="27" t="s">
        <v>1536</v>
      </c>
      <c r="AJ187" s="27" t="s">
        <v>1536</v>
      </c>
      <c r="AK187" s="27" t="s">
        <v>1536</v>
      </c>
      <c r="AL187" s="27" t="s">
        <v>1536</v>
      </c>
      <c r="AM187" s="27" t="s">
        <v>1536</v>
      </c>
      <c r="AN187" s="27" t="s">
        <v>1536</v>
      </c>
      <c r="AO187" s="27" t="s">
        <v>1536</v>
      </c>
      <c r="AP187" s="27" t="s">
        <v>1536</v>
      </c>
      <c r="AQ187" s="27" t="s">
        <v>1536</v>
      </c>
      <c r="AR187" s="27" t="s">
        <v>1536</v>
      </c>
      <c r="AS187" s="27" t="s">
        <v>1536</v>
      </c>
      <c r="AT187" s="27" t="s">
        <v>1536</v>
      </c>
      <c r="AU187" s="27" t="s">
        <v>1536</v>
      </c>
      <c r="AV187" s="27" t="s">
        <v>1536</v>
      </c>
      <c r="AW187" s="28" t="s">
        <v>1536</v>
      </c>
      <c r="AX187" s="28" t="s">
        <v>1536</v>
      </c>
      <c r="AY187" s="28" t="s">
        <v>1536</v>
      </c>
      <c r="AZ187" s="28" t="s">
        <v>1536</v>
      </c>
      <c r="BA187" s="28" t="s">
        <v>1536</v>
      </c>
    </row>
    <row r="188" spans="1:58" s="42" customFormat="1" x14ac:dyDescent="0.2">
      <c r="A188" s="37" t="s">
        <v>442</v>
      </c>
      <c r="B188" s="37" t="s">
        <v>285</v>
      </c>
      <c r="C188" s="37"/>
      <c r="D188" s="38"/>
      <c r="E188" s="38"/>
      <c r="F188" s="44" t="s">
        <v>286</v>
      </c>
      <c r="G188" s="12" t="s">
        <v>1161</v>
      </c>
      <c r="H188" s="27" t="s">
        <v>1536</v>
      </c>
      <c r="I188" s="27" t="s">
        <v>1536</v>
      </c>
      <c r="J188" s="27" t="s">
        <v>1536</v>
      </c>
      <c r="K188" s="27" t="s">
        <v>1536</v>
      </c>
      <c r="L188" s="27" t="s">
        <v>1536</v>
      </c>
      <c r="M188" s="27" t="s">
        <v>1536</v>
      </c>
      <c r="N188" s="27" t="s">
        <v>1536</v>
      </c>
      <c r="O188" s="27" t="s">
        <v>1536</v>
      </c>
      <c r="P188" s="27" t="s">
        <v>1536</v>
      </c>
      <c r="Q188" s="27" t="s">
        <v>1536</v>
      </c>
      <c r="R188" s="27" t="s">
        <v>1536</v>
      </c>
      <c r="S188" s="27" t="s">
        <v>1536</v>
      </c>
      <c r="T188" s="27" t="s">
        <v>1536</v>
      </c>
      <c r="U188" s="27" t="s">
        <v>1536</v>
      </c>
      <c r="V188" s="27" t="s">
        <v>1536</v>
      </c>
      <c r="W188" s="27" t="s">
        <v>1536</v>
      </c>
      <c r="X188" s="27" t="s">
        <v>1536</v>
      </c>
      <c r="Y188" s="27" t="s">
        <v>1536</v>
      </c>
      <c r="Z188" s="27" t="s">
        <v>1536</v>
      </c>
      <c r="AA188" s="27" t="s">
        <v>1536</v>
      </c>
      <c r="AB188" s="27" t="s">
        <v>1536</v>
      </c>
      <c r="AC188" s="27" t="s">
        <v>1536</v>
      </c>
      <c r="AD188" s="27" t="s">
        <v>1536</v>
      </c>
      <c r="AE188" s="27" t="s">
        <v>1536</v>
      </c>
      <c r="AF188" s="27" t="s">
        <v>1536</v>
      </c>
      <c r="AG188" s="27" t="s">
        <v>1536</v>
      </c>
      <c r="AH188" s="27" t="s">
        <v>1536</v>
      </c>
      <c r="AI188" s="27" t="s">
        <v>1536</v>
      </c>
      <c r="AJ188" s="27" t="s">
        <v>1536</v>
      </c>
      <c r="AK188" s="27" t="s">
        <v>1536</v>
      </c>
      <c r="AL188" s="27" t="s">
        <v>1536</v>
      </c>
      <c r="AM188" s="27" t="s">
        <v>1536</v>
      </c>
      <c r="AN188" s="27" t="s">
        <v>1536</v>
      </c>
      <c r="AO188" s="27" t="s">
        <v>1536</v>
      </c>
      <c r="AP188" s="27" t="s">
        <v>1536</v>
      </c>
      <c r="AQ188" s="27" t="s">
        <v>1536</v>
      </c>
      <c r="AR188" s="27" t="s">
        <v>1536</v>
      </c>
      <c r="AS188" s="27" t="s">
        <v>1536</v>
      </c>
      <c r="AT188" s="27" t="s">
        <v>1536</v>
      </c>
      <c r="AU188" s="27" t="s">
        <v>1536</v>
      </c>
      <c r="AV188" s="27" t="s">
        <v>1536</v>
      </c>
      <c r="AW188" s="28" t="s">
        <v>1536</v>
      </c>
      <c r="AX188" s="28" t="s">
        <v>1536</v>
      </c>
      <c r="AY188" s="28" t="s">
        <v>1536</v>
      </c>
      <c r="AZ188" s="28" t="s">
        <v>1536</v>
      </c>
      <c r="BA188" s="28" t="s">
        <v>1536</v>
      </c>
    </row>
    <row r="189" spans="1:58" s="42" customFormat="1" x14ac:dyDescent="0.2">
      <c r="A189" s="37" t="s">
        <v>442</v>
      </c>
      <c r="B189" s="37" t="s">
        <v>287</v>
      </c>
      <c r="C189" s="37"/>
      <c r="D189" s="38"/>
      <c r="E189" s="38"/>
      <c r="F189" s="44" t="s">
        <v>288</v>
      </c>
      <c r="G189" s="12" t="s">
        <v>1162</v>
      </c>
      <c r="H189" s="27" t="s">
        <v>1536</v>
      </c>
      <c r="I189" s="27" t="s">
        <v>1536</v>
      </c>
      <c r="J189" s="27" t="s">
        <v>1536</v>
      </c>
      <c r="K189" s="27" t="s">
        <v>1536</v>
      </c>
      <c r="L189" s="27" t="s">
        <v>1536</v>
      </c>
      <c r="M189" s="27" t="s">
        <v>1536</v>
      </c>
      <c r="N189" s="27" t="s">
        <v>1536</v>
      </c>
      <c r="O189" s="27" t="s">
        <v>1536</v>
      </c>
      <c r="P189" s="27" t="s">
        <v>1536</v>
      </c>
      <c r="Q189" s="27" t="s">
        <v>1536</v>
      </c>
      <c r="R189" s="27" t="s">
        <v>1536</v>
      </c>
      <c r="S189" s="27" t="s">
        <v>1536</v>
      </c>
      <c r="T189" s="27" t="s">
        <v>1536</v>
      </c>
      <c r="U189" s="27" t="s">
        <v>1536</v>
      </c>
      <c r="V189" s="27" t="s">
        <v>1536</v>
      </c>
      <c r="W189" s="27" t="s">
        <v>1536</v>
      </c>
      <c r="X189" s="27" t="s">
        <v>1536</v>
      </c>
      <c r="Y189" s="27" t="s">
        <v>1536</v>
      </c>
      <c r="Z189" s="27" t="s">
        <v>1536</v>
      </c>
      <c r="AA189" s="27" t="s">
        <v>1536</v>
      </c>
      <c r="AB189" s="27" t="s">
        <v>1536</v>
      </c>
      <c r="AC189" s="27" t="s">
        <v>1536</v>
      </c>
      <c r="AD189" s="27" t="s">
        <v>1536</v>
      </c>
      <c r="AE189" s="27" t="s">
        <v>1536</v>
      </c>
      <c r="AF189" s="27" t="s">
        <v>1536</v>
      </c>
      <c r="AG189" s="27" t="s">
        <v>1536</v>
      </c>
      <c r="AH189" s="27" t="s">
        <v>1536</v>
      </c>
      <c r="AI189" s="27" t="s">
        <v>1536</v>
      </c>
      <c r="AJ189" s="27" t="s">
        <v>1536</v>
      </c>
      <c r="AK189" s="27" t="s">
        <v>1536</v>
      </c>
      <c r="AL189" s="27" t="s">
        <v>1536</v>
      </c>
      <c r="AM189" s="27" t="s">
        <v>1536</v>
      </c>
      <c r="AN189" s="27" t="s">
        <v>1536</v>
      </c>
      <c r="AO189" s="27" t="s">
        <v>1536</v>
      </c>
      <c r="AP189" s="27" t="s">
        <v>1536</v>
      </c>
      <c r="AQ189" s="27" t="s">
        <v>1536</v>
      </c>
      <c r="AR189" s="27" t="s">
        <v>1536</v>
      </c>
      <c r="AS189" s="27" t="s">
        <v>1536</v>
      </c>
      <c r="AT189" s="27" t="s">
        <v>1536</v>
      </c>
      <c r="AU189" s="27" t="s">
        <v>1536</v>
      </c>
      <c r="AV189" s="27" t="s">
        <v>1536</v>
      </c>
      <c r="AW189" s="28" t="s">
        <v>1536</v>
      </c>
      <c r="AX189" s="28" t="s">
        <v>1536</v>
      </c>
      <c r="AY189" s="28" t="s">
        <v>1536</v>
      </c>
      <c r="AZ189" s="28" t="s">
        <v>1536</v>
      </c>
      <c r="BA189" s="28" t="s">
        <v>1536</v>
      </c>
    </row>
    <row r="190" spans="1:58" s="41" customFormat="1" x14ac:dyDescent="0.2">
      <c r="A190" s="37" t="s">
        <v>442</v>
      </c>
      <c r="B190" s="37" t="s">
        <v>289</v>
      </c>
      <c r="C190" s="37"/>
      <c r="D190" s="38"/>
      <c r="E190" s="38"/>
      <c r="F190" s="39" t="s">
        <v>290</v>
      </c>
      <c r="G190" s="5" t="s">
        <v>1163</v>
      </c>
      <c r="H190" s="27" t="s">
        <v>1536</v>
      </c>
      <c r="I190" s="27" t="s">
        <v>1536</v>
      </c>
      <c r="J190" s="27" t="s">
        <v>1536</v>
      </c>
      <c r="K190" s="27" t="s">
        <v>1536</v>
      </c>
      <c r="L190" s="27" t="s">
        <v>1536</v>
      </c>
      <c r="M190" s="27" t="s">
        <v>1536</v>
      </c>
      <c r="N190" s="27" t="s">
        <v>1536</v>
      </c>
      <c r="O190" s="27" t="s">
        <v>1536</v>
      </c>
      <c r="P190" s="27" t="s">
        <v>1536</v>
      </c>
      <c r="Q190" s="27" t="s">
        <v>1536</v>
      </c>
      <c r="R190" s="27" t="s">
        <v>1536</v>
      </c>
      <c r="S190" s="27" t="s">
        <v>1536</v>
      </c>
      <c r="T190" s="27" t="s">
        <v>1536</v>
      </c>
      <c r="U190" s="27" t="s">
        <v>1536</v>
      </c>
      <c r="V190" s="27" t="s">
        <v>1536</v>
      </c>
      <c r="W190" s="27" t="s">
        <v>1536</v>
      </c>
      <c r="X190" s="27" t="s">
        <v>1536</v>
      </c>
      <c r="Y190" s="27" t="s">
        <v>1536</v>
      </c>
      <c r="Z190" s="27" t="s">
        <v>1536</v>
      </c>
      <c r="AA190" s="27" t="s">
        <v>1536</v>
      </c>
      <c r="AB190" s="27" t="s">
        <v>1536</v>
      </c>
      <c r="AC190" s="27" t="s">
        <v>1536</v>
      </c>
      <c r="AD190" s="27" t="s">
        <v>1536</v>
      </c>
      <c r="AE190" s="27" t="s">
        <v>1536</v>
      </c>
      <c r="AF190" s="27" t="s">
        <v>1536</v>
      </c>
      <c r="AG190" s="27" t="s">
        <v>1536</v>
      </c>
      <c r="AH190" s="27" t="s">
        <v>1536</v>
      </c>
      <c r="AI190" s="27" t="s">
        <v>1536</v>
      </c>
      <c r="AJ190" s="27" t="s">
        <v>1536</v>
      </c>
      <c r="AK190" s="27" t="s">
        <v>1536</v>
      </c>
      <c r="AL190" s="27" t="s">
        <v>1536</v>
      </c>
      <c r="AM190" s="27" t="s">
        <v>1536</v>
      </c>
      <c r="AN190" s="27" t="s">
        <v>1536</v>
      </c>
      <c r="AO190" s="27" t="s">
        <v>1536</v>
      </c>
      <c r="AP190" s="27" t="s">
        <v>1536</v>
      </c>
      <c r="AQ190" s="27" t="s">
        <v>1536</v>
      </c>
      <c r="AR190" s="27" t="s">
        <v>1536</v>
      </c>
      <c r="AS190" s="27" t="s">
        <v>1536</v>
      </c>
      <c r="AT190" s="27" t="s">
        <v>1536</v>
      </c>
      <c r="AU190" s="27" t="s">
        <v>1536</v>
      </c>
      <c r="AV190" s="27" t="s">
        <v>1536</v>
      </c>
      <c r="AW190" s="28" t="s">
        <v>1536</v>
      </c>
      <c r="AX190" s="28" t="s">
        <v>1536</v>
      </c>
      <c r="AY190" s="28" t="s">
        <v>1536</v>
      </c>
      <c r="AZ190" s="28" t="s">
        <v>1536</v>
      </c>
      <c r="BA190" s="28" t="s">
        <v>1536</v>
      </c>
    </row>
    <row r="191" spans="1:58" s="41" customFormat="1" x14ac:dyDescent="0.2">
      <c r="A191" s="37"/>
      <c r="B191" s="37"/>
      <c r="C191" s="37"/>
      <c r="D191" s="38"/>
      <c r="E191" s="38"/>
      <c r="F191" s="39" t="s">
        <v>1561</v>
      </c>
      <c r="G191" s="14"/>
      <c r="H191" s="27"/>
      <c r="I191" s="27"/>
      <c r="J191" s="27"/>
      <c r="K191" s="27"/>
      <c r="L191" s="27"/>
      <c r="M191" s="27"/>
      <c r="N191" s="27"/>
      <c r="O191" s="27"/>
      <c r="P191" s="27"/>
      <c r="Q191" s="27"/>
      <c r="R191" s="27"/>
      <c r="S191" s="27"/>
      <c r="T191" s="27"/>
      <c r="U191" s="27"/>
      <c r="V191" s="27"/>
      <c r="W191" s="27"/>
      <c r="X191" s="27"/>
      <c r="Y191" s="27"/>
      <c r="Z191" s="27"/>
      <c r="AA191" s="27"/>
      <c r="AB191" s="27"/>
      <c r="AC191" s="27"/>
      <c r="AD191" s="27"/>
      <c r="AE191" s="27"/>
      <c r="AF191" s="27"/>
      <c r="AG191" s="27"/>
      <c r="AH191" s="27"/>
      <c r="AI191" s="28"/>
      <c r="AJ191" s="28"/>
      <c r="AK191" s="28"/>
      <c r="AL191" s="28"/>
      <c r="AM191" s="28"/>
      <c r="AN191" s="28"/>
      <c r="AO191" s="28"/>
      <c r="AP191" s="28"/>
      <c r="AQ191" s="28"/>
      <c r="AR191" s="28"/>
      <c r="AS191" s="28"/>
      <c r="AT191" s="28"/>
      <c r="AU191" s="28"/>
      <c r="AV191" s="28"/>
      <c r="AW191" s="28"/>
      <c r="AX191" s="28"/>
      <c r="AY191" s="28"/>
      <c r="AZ191" s="28"/>
      <c r="BA191" s="28"/>
    </row>
    <row r="192" spans="1:58" s="142" customFormat="1" outlineLevel="1" x14ac:dyDescent="0.2">
      <c r="A192" s="96"/>
      <c r="B192" s="96"/>
      <c r="C192" s="96"/>
      <c r="D192" s="137"/>
      <c r="E192" s="137"/>
      <c r="F192" s="143" t="s">
        <v>444</v>
      </c>
      <c r="G192" s="141" t="s">
        <v>545</v>
      </c>
      <c r="BB192" s="164"/>
      <c r="BC192" s="164"/>
      <c r="BD192" s="164"/>
      <c r="BE192" s="164"/>
      <c r="BF192" s="164"/>
    </row>
    <row r="193" spans="1:58" s="142" customFormat="1" outlineLevel="1" x14ac:dyDescent="0.2">
      <c r="A193" s="96"/>
      <c r="B193" s="96"/>
      <c r="C193" s="96"/>
      <c r="D193" s="137"/>
      <c r="E193" s="137"/>
      <c r="F193" s="143" t="s">
        <v>445</v>
      </c>
      <c r="G193" s="141" t="s">
        <v>546</v>
      </c>
      <c r="BB193" s="164"/>
      <c r="BC193" s="164"/>
      <c r="BD193" s="164"/>
      <c r="BE193" s="164"/>
      <c r="BF193" s="164"/>
    </row>
    <row r="194" spans="1:58" s="142" customFormat="1" outlineLevel="1" x14ac:dyDescent="0.2">
      <c r="A194" s="96"/>
      <c r="B194" s="96"/>
      <c r="C194" s="96"/>
      <c r="D194" s="137"/>
      <c r="E194" s="137"/>
      <c r="F194" s="143" t="s">
        <v>446</v>
      </c>
      <c r="G194" s="141" t="s">
        <v>547</v>
      </c>
      <c r="BB194" s="164"/>
      <c r="BC194" s="164"/>
      <c r="BD194" s="164"/>
      <c r="BE194" s="164"/>
      <c r="BF194" s="164"/>
    </row>
    <row r="195" spans="1:58" s="142" customFormat="1" outlineLevel="1" x14ac:dyDescent="0.2">
      <c r="A195" s="96"/>
      <c r="B195" s="96"/>
      <c r="C195" s="96"/>
      <c r="D195" s="137"/>
      <c r="E195" s="137"/>
      <c r="F195" s="143" t="s">
        <v>447</v>
      </c>
      <c r="G195" s="141" t="s">
        <v>548</v>
      </c>
      <c r="H195" s="164">
        <v>2700</v>
      </c>
      <c r="I195" s="164">
        <v>2700</v>
      </c>
      <c r="J195" s="164">
        <v>2700</v>
      </c>
      <c r="K195" s="164">
        <v>2700</v>
      </c>
      <c r="L195" s="164">
        <v>2700</v>
      </c>
      <c r="M195" s="164">
        <v>2700</v>
      </c>
      <c r="N195" s="142">
        <v>2700</v>
      </c>
      <c r="O195" s="142">
        <v>2620</v>
      </c>
      <c r="P195" s="142">
        <v>2420</v>
      </c>
      <c r="Q195" s="142">
        <v>1950</v>
      </c>
      <c r="R195" s="142">
        <v>1940</v>
      </c>
      <c r="S195" s="142">
        <v>1940</v>
      </c>
      <c r="T195" s="142">
        <v>2000</v>
      </c>
      <c r="U195" s="142">
        <v>2140</v>
      </c>
      <c r="V195" s="142">
        <v>2700</v>
      </c>
      <c r="W195" s="142">
        <v>2790</v>
      </c>
      <c r="X195" s="142">
        <v>2770</v>
      </c>
      <c r="Y195" s="142">
        <v>2750</v>
      </c>
      <c r="Z195" s="142">
        <v>2840</v>
      </c>
      <c r="AA195" s="142">
        <v>2925.5</v>
      </c>
      <c r="AB195" s="142">
        <v>2690</v>
      </c>
      <c r="AC195" s="142">
        <v>2490</v>
      </c>
      <c r="AD195" s="142">
        <v>2480</v>
      </c>
      <c r="AE195" s="142">
        <v>2280</v>
      </c>
      <c r="AF195" s="142">
        <v>2050</v>
      </c>
      <c r="AG195" s="142">
        <v>1850</v>
      </c>
      <c r="AH195" s="142">
        <v>1670</v>
      </c>
      <c r="AI195" s="142">
        <v>1662.5</v>
      </c>
      <c r="AJ195" s="142">
        <v>1540</v>
      </c>
      <c r="AK195" s="142">
        <v>1470</v>
      </c>
      <c r="AL195" s="142">
        <v>1370</v>
      </c>
      <c r="AM195" s="142">
        <v>1120</v>
      </c>
      <c r="AN195" s="142">
        <v>950</v>
      </c>
      <c r="AO195" s="142">
        <v>890</v>
      </c>
      <c r="AP195" s="142">
        <v>870</v>
      </c>
      <c r="AQ195" s="142">
        <v>970</v>
      </c>
      <c r="AR195" s="142">
        <v>1030</v>
      </c>
      <c r="AS195" s="142">
        <v>1010</v>
      </c>
      <c r="AT195" s="142">
        <v>1110</v>
      </c>
      <c r="AU195" s="142">
        <v>1130</v>
      </c>
      <c r="AV195" s="142">
        <v>1060</v>
      </c>
      <c r="AW195" s="142">
        <v>932.8</v>
      </c>
      <c r="AX195" s="142">
        <v>914.14400000000001</v>
      </c>
      <c r="AY195" s="142">
        <v>908.65913599999999</v>
      </c>
      <c r="AZ195" s="164">
        <v>896.82401157973902</v>
      </c>
      <c r="BA195" s="164"/>
      <c r="BB195" s="164"/>
      <c r="BC195" s="164"/>
      <c r="BD195" s="164"/>
      <c r="BE195" s="164"/>
      <c r="BF195" s="164"/>
    </row>
    <row r="196" spans="1:58" s="43" customFormat="1" x14ac:dyDescent="0.2">
      <c r="A196" s="37" t="s">
        <v>442</v>
      </c>
      <c r="B196" s="37" t="s">
        <v>1562</v>
      </c>
      <c r="C196" s="37"/>
      <c r="D196" s="38"/>
      <c r="E196" s="38" t="s">
        <v>1563</v>
      </c>
      <c r="F196" s="15" t="s">
        <v>1564</v>
      </c>
      <c r="G196" s="12" t="s">
        <v>1164</v>
      </c>
      <c r="H196" s="27" t="str">
        <f>EIUSum(H192:H195,H$1016:H$1019)</f>
        <v>–</v>
      </c>
      <c r="I196" s="27" t="str">
        <f t="shared" ref="I196:BA196" si="181">EIUSum(I192:I195,I$1016:I$1019)</f>
        <v>–</v>
      </c>
      <c r="J196" s="27" t="str">
        <f t="shared" si="181"/>
        <v>–</v>
      </c>
      <c r="K196" s="27" t="str">
        <f t="shared" si="181"/>
        <v>–</v>
      </c>
      <c r="L196" s="27" t="str">
        <f t="shared" si="181"/>
        <v>–</v>
      </c>
      <c r="M196" s="27" t="str">
        <f t="shared" si="181"/>
        <v>–</v>
      </c>
      <c r="N196" s="27" t="str">
        <f t="shared" si="181"/>
        <v>–</v>
      </c>
      <c r="O196" s="27" t="str">
        <f t="shared" si="181"/>
        <v>–</v>
      </c>
      <c r="P196" s="27" t="str">
        <f t="shared" si="181"/>
        <v>–</v>
      </c>
      <c r="Q196" s="27" t="str">
        <f t="shared" si="181"/>
        <v>–</v>
      </c>
      <c r="R196" s="27" t="str">
        <f t="shared" si="181"/>
        <v>–</v>
      </c>
      <c r="S196" s="27" t="str">
        <f t="shared" si="181"/>
        <v>–</v>
      </c>
      <c r="T196" s="27" t="str">
        <f t="shared" si="181"/>
        <v>–</v>
      </c>
      <c r="U196" s="27" t="str">
        <f t="shared" si="181"/>
        <v>–</v>
      </c>
      <c r="V196" s="27" t="str">
        <f t="shared" si="181"/>
        <v>–</v>
      </c>
      <c r="W196" s="27" t="str">
        <f t="shared" si="181"/>
        <v>–</v>
      </c>
      <c r="X196" s="27" t="str">
        <f t="shared" si="181"/>
        <v>–</v>
      </c>
      <c r="Y196" s="27" t="str">
        <f t="shared" si="181"/>
        <v>–</v>
      </c>
      <c r="Z196" s="27" t="str">
        <f t="shared" si="181"/>
        <v>–</v>
      </c>
      <c r="AA196" s="27" t="str">
        <f t="shared" si="181"/>
        <v>–</v>
      </c>
      <c r="AB196" s="27" t="str">
        <f t="shared" si="181"/>
        <v>–</v>
      </c>
      <c r="AC196" s="27" t="str">
        <f t="shared" si="181"/>
        <v>–</v>
      </c>
      <c r="AD196" s="27" t="str">
        <f t="shared" si="181"/>
        <v>–</v>
      </c>
      <c r="AE196" s="27" t="str">
        <f t="shared" si="181"/>
        <v>–</v>
      </c>
      <c r="AF196" s="27" t="str">
        <f t="shared" si="181"/>
        <v>–</v>
      </c>
      <c r="AG196" s="27" t="str">
        <f t="shared" si="181"/>
        <v>–</v>
      </c>
      <c r="AH196" s="27" t="str">
        <f t="shared" si="181"/>
        <v>–</v>
      </c>
      <c r="AI196" s="27" t="str">
        <f t="shared" si="181"/>
        <v>–</v>
      </c>
      <c r="AJ196" s="27" t="str">
        <f t="shared" si="181"/>
        <v>–</v>
      </c>
      <c r="AK196" s="27" t="str">
        <f t="shared" si="181"/>
        <v>–</v>
      </c>
      <c r="AL196" s="27" t="str">
        <f t="shared" si="181"/>
        <v>–</v>
      </c>
      <c r="AM196" s="27" t="str">
        <f t="shared" si="181"/>
        <v>–</v>
      </c>
      <c r="AN196" s="27" t="str">
        <f t="shared" si="181"/>
        <v>–</v>
      </c>
      <c r="AO196" s="27" t="str">
        <f t="shared" si="181"/>
        <v>–</v>
      </c>
      <c r="AP196" s="27" t="str">
        <f t="shared" si="181"/>
        <v>–</v>
      </c>
      <c r="AQ196" s="27" t="str">
        <f t="shared" si="181"/>
        <v>–</v>
      </c>
      <c r="AR196" s="27" t="str">
        <f t="shared" si="181"/>
        <v>–</v>
      </c>
      <c r="AS196" s="27" t="str">
        <f t="shared" si="181"/>
        <v>–</v>
      </c>
      <c r="AT196" s="27" t="str">
        <f t="shared" si="181"/>
        <v>–</v>
      </c>
      <c r="AU196" s="27" t="str">
        <f t="shared" si="181"/>
        <v>–</v>
      </c>
      <c r="AV196" s="27" t="str">
        <f t="shared" si="181"/>
        <v>–</v>
      </c>
      <c r="AW196" s="28" t="str">
        <f t="shared" si="181"/>
        <v>–</v>
      </c>
      <c r="AX196" s="28" t="str">
        <f t="shared" si="181"/>
        <v>–</v>
      </c>
      <c r="AY196" s="28" t="str">
        <f t="shared" si="181"/>
        <v>–</v>
      </c>
      <c r="AZ196" s="28" t="str">
        <f t="shared" si="181"/>
        <v>–</v>
      </c>
      <c r="BA196" s="28" t="str">
        <f t="shared" si="181"/>
        <v>–</v>
      </c>
    </row>
    <row r="197" spans="1:58" s="145" customFormat="1" outlineLevel="1" x14ac:dyDescent="0.2">
      <c r="A197" s="96"/>
      <c r="B197" s="96"/>
      <c r="C197" s="96"/>
      <c r="D197" s="137"/>
      <c r="E197" s="137"/>
      <c r="F197" s="146" t="s">
        <v>444</v>
      </c>
      <c r="G197" s="143" t="s">
        <v>549</v>
      </c>
      <c r="BB197" s="165"/>
      <c r="BC197" s="165"/>
      <c r="BD197" s="165"/>
      <c r="BE197" s="165"/>
      <c r="BF197" s="165"/>
    </row>
    <row r="198" spans="1:58" s="145" customFormat="1" outlineLevel="1" x14ac:dyDescent="0.2">
      <c r="A198" s="96"/>
      <c r="B198" s="96"/>
      <c r="C198" s="96"/>
      <c r="D198" s="137"/>
      <c r="E198" s="137"/>
      <c r="F198" s="146" t="s">
        <v>445</v>
      </c>
      <c r="G198" s="143" t="s">
        <v>550</v>
      </c>
      <c r="BB198" s="165"/>
      <c r="BC198" s="165"/>
      <c r="BD198" s="165"/>
      <c r="BE198" s="165"/>
      <c r="BF198" s="165"/>
    </row>
    <row r="199" spans="1:58" s="145" customFormat="1" outlineLevel="1" x14ac:dyDescent="0.2">
      <c r="A199" s="96"/>
      <c r="B199" s="96"/>
      <c r="C199" s="96"/>
      <c r="D199" s="137"/>
      <c r="E199" s="137"/>
      <c r="F199" s="146" t="s">
        <v>446</v>
      </c>
      <c r="G199" s="143" t="s">
        <v>551</v>
      </c>
      <c r="BB199" s="165"/>
      <c r="BC199" s="165"/>
      <c r="BD199" s="165"/>
      <c r="BE199" s="165"/>
      <c r="BF199" s="165"/>
    </row>
    <row r="200" spans="1:58" s="145" customFormat="1" outlineLevel="1" x14ac:dyDescent="0.2">
      <c r="A200" s="96"/>
      <c r="B200" s="96"/>
      <c r="C200" s="96"/>
      <c r="D200" s="137"/>
      <c r="E200" s="137"/>
      <c r="F200" s="146" t="s">
        <v>447</v>
      </c>
      <c r="G200" s="143" t="s">
        <v>552</v>
      </c>
      <c r="H200" s="145">
        <v>8437.5</v>
      </c>
      <c r="I200" s="145">
        <v>7875</v>
      </c>
      <c r="J200" s="145">
        <v>7462.5</v>
      </c>
      <c r="K200" s="145">
        <v>6937.5</v>
      </c>
      <c r="L200" s="145">
        <v>6000</v>
      </c>
      <c r="M200" s="145">
        <v>5625</v>
      </c>
      <c r="N200" s="145">
        <v>5325</v>
      </c>
      <c r="O200" s="145">
        <v>5175</v>
      </c>
      <c r="P200" s="145">
        <v>4275</v>
      </c>
      <c r="Q200" s="145">
        <v>3825</v>
      </c>
      <c r="R200" s="145">
        <v>4012.5</v>
      </c>
      <c r="S200" s="145">
        <v>4162.5</v>
      </c>
      <c r="T200" s="145">
        <v>4575</v>
      </c>
      <c r="U200" s="145">
        <v>4537.5</v>
      </c>
      <c r="V200" s="145">
        <v>4312.5</v>
      </c>
      <c r="W200" s="145">
        <v>4537.5</v>
      </c>
      <c r="X200" s="145">
        <v>4987.5</v>
      </c>
      <c r="Y200" s="145">
        <v>5175</v>
      </c>
      <c r="Z200" s="145">
        <v>5137.5</v>
      </c>
      <c r="AA200" s="145">
        <v>4987.5</v>
      </c>
      <c r="AB200" s="145">
        <v>4725</v>
      </c>
      <c r="AC200" s="145">
        <v>4537.5</v>
      </c>
      <c r="AD200" s="145">
        <v>4462.5</v>
      </c>
      <c r="AE200" s="145">
        <v>4282.5</v>
      </c>
      <c r="AF200" s="145">
        <v>3997.5</v>
      </c>
      <c r="AG200" s="145">
        <v>3870</v>
      </c>
      <c r="AH200" s="145">
        <v>3593</v>
      </c>
      <c r="AI200" s="145">
        <v>3390</v>
      </c>
      <c r="AJ200" s="145">
        <v>3390</v>
      </c>
      <c r="AK200" s="165">
        <v>3292.8423501758489</v>
      </c>
      <c r="AL200" s="165">
        <v>3198.4692457556362</v>
      </c>
      <c r="AM200" s="165">
        <v>3106.8008814628802</v>
      </c>
      <c r="AN200" s="165">
        <v>3017.759739246203</v>
      </c>
      <c r="AO200" s="165">
        <v>2931.2705227272932</v>
      </c>
      <c r="AP200" s="165">
        <v>2847.2600935275896</v>
      </c>
      <c r="AQ200" s="165">
        <v>2765.6574094198509</v>
      </c>
      <c r="AR200" s="165">
        <v>2686.3934642523041</v>
      </c>
      <c r="AS200" s="165">
        <v>2609.4012295945713</v>
      </c>
      <c r="AT200" s="165">
        <v>2534.6155980560288</v>
      </c>
      <c r="AU200" s="165">
        <v>2461.9733282286661</v>
      </c>
      <c r="AV200" s="165">
        <v>2391.412991207887</v>
      </c>
      <c r="AW200" s="165">
        <v>2322.8749186460282</v>
      </c>
      <c r="AX200" s="165">
        <v>2256.3011522946667</v>
      </c>
      <c r="AY200" s="165">
        <v>2191.6353949930517</v>
      </c>
      <c r="AZ200" s="165">
        <v>2128.8229630612082</v>
      </c>
      <c r="BA200" s="165"/>
      <c r="BB200" s="165"/>
      <c r="BC200" s="165"/>
      <c r="BD200" s="165"/>
      <c r="BE200" s="165"/>
      <c r="BF200" s="165"/>
    </row>
    <row r="201" spans="1:58" s="43" customFormat="1" x14ac:dyDescent="0.2">
      <c r="A201" s="37" t="s">
        <v>442</v>
      </c>
      <c r="B201" s="37" t="s">
        <v>20</v>
      </c>
      <c r="C201" s="37"/>
      <c r="D201" s="38"/>
      <c r="E201" s="38" t="s">
        <v>21</v>
      </c>
      <c r="F201" s="15" t="s">
        <v>22</v>
      </c>
      <c r="G201" s="12" t="s">
        <v>1165</v>
      </c>
      <c r="H201" s="27" t="str">
        <f>EIUSum(H197:H200,H$1016:H$1019)</f>
        <v>–</v>
      </c>
      <c r="I201" s="27" t="str">
        <f t="shared" ref="I201:BA201" si="182">EIUSum(I197:I200,I$1016:I$1019)</f>
        <v>–</v>
      </c>
      <c r="J201" s="27" t="str">
        <f t="shared" si="182"/>
        <v>–</v>
      </c>
      <c r="K201" s="27" t="str">
        <f t="shared" si="182"/>
        <v>–</v>
      </c>
      <c r="L201" s="27" t="str">
        <f t="shared" si="182"/>
        <v>–</v>
      </c>
      <c r="M201" s="27" t="str">
        <f t="shared" si="182"/>
        <v>–</v>
      </c>
      <c r="N201" s="27" t="str">
        <f t="shared" si="182"/>
        <v>–</v>
      </c>
      <c r="O201" s="27" t="str">
        <f t="shared" si="182"/>
        <v>–</v>
      </c>
      <c r="P201" s="27" t="str">
        <f t="shared" si="182"/>
        <v>–</v>
      </c>
      <c r="Q201" s="27" t="str">
        <f t="shared" si="182"/>
        <v>–</v>
      </c>
      <c r="R201" s="27" t="str">
        <f t="shared" si="182"/>
        <v>–</v>
      </c>
      <c r="S201" s="27" t="str">
        <f t="shared" si="182"/>
        <v>–</v>
      </c>
      <c r="T201" s="27" t="str">
        <f t="shared" si="182"/>
        <v>–</v>
      </c>
      <c r="U201" s="27" t="str">
        <f t="shared" si="182"/>
        <v>–</v>
      </c>
      <c r="V201" s="27" t="str">
        <f t="shared" si="182"/>
        <v>–</v>
      </c>
      <c r="W201" s="27" t="str">
        <f t="shared" si="182"/>
        <v>–</v>
      </c>
      <c r="X201" s="27" t="str">
        <f t="shared" si="182"/>
        <v>–</v>
      </c>
      <c r="Y201" s="27" t="str">
        <f t="shared" si="182"/>
        <v>–</v>
      </c>
      <c r="Z201" s="27" t="str">
        <f t="shared" si="182"/>
        <v>–</v>
      </c>
      <c r="AA201" s="27" t="str">
        <f t="shared" si="182"/>
        <v>–</v>
      </c>
      <c r="AB201" s="27" t="str">
        <f t="shared" si="182"/>
        <v>–</v>
      </c>
      <c r="AC201" s="27" t="str">
        <f t="shared" si="182"/>
        <v>–</v>
      </c>
      <c r="AD201" s="27" t="str">
        <f t="shared" si="182"/>
        <v>–</v>
      </c>
      <c r="AE201" s="27" t="str">
        <f t="shared" si="182"/>
        <v>–</v>
      </c>
      <c r="AF201" s="27" t="str">
        <f t="shared" si="182"/>
        <v>–</v>
      </c>
      <c r="AG201" s="27" t="str">
        <f t="shared" si="182"/>
        <v>–</v>
      </c>
      <c r="AH201" s="27" t="str">
        <f t="shared" si="182"/>
        <v>–</v>
      </c>
      <c r="AI201" s="27" t="str">
        <f t="shared" si="182"/>
        <v>–</v>
      </c>
      <c r="AJ201" s="27" t="str">
        <f t="shared" si="182"/>
        <v>–</v>
      </c>
      <c r="AK201" s="27" t="str">
        <f t="shared" si="182"/>
        <v>–</v>
      </c>
      <c r="AL201" s="27" t="str">
        <f t="shared" si="182"/>
        <v>–</v>
      </c>
      <c r="AM201" s="27" t="str">
        <f t="shared" si="182"/>
        <v>–</v>
      </c>
      <c r="AN201" s="27" t="str">
        <f t="shared" si="182"/>
        <v>–</v>
      </c>
      <c r="AO201" s="27" t="str">
        <f t="shared" si="182"/>
        <v>–</v>
      </c>
      <c r="AP201" s="27" t="str">
        <f t="shared" si="182"/>
        <v>–</v>
      </c>
      <c r="AQ201" s="27" t="str">
        <f t="shared" si="182"/>
        <v>–</v>
      </c>
      <c r="AR201" s="27" t="str">
        <f t="shared" si="182"/>
        <v>–</v>
      </c>
      <c r="AS201" s="27" t="str">
        <f t="shared" si="182"/>
        <v>–</v>
      </c>
      <c r="AT201" s="27" t="str">
        <f t="shared" si="182"/>
        <v>–</v>
      </c>
      <c r="AU201" s="27" t="str">
        <f t="shared" si="182"/>
        <v>–</v>
      </c>
      <c r="AV201" s="27" t="str">
        <f t="shared" si="182"/>
        <v>–</v>
      </c>
      <c r="AW201" s="28" t="str">
        <f t="shared" si="182"/>
        <v>–</v>
      </c>
      <c r="AX201" s="28" t="str">
        <f t="shared" si="182"/>
        <v>–</v>
      </c>
      <c r="AY201" s="28" t="str">
        <f t="shared" si="182"/>
        <v>–</v>
      </c>
      <c r="AZ201" s="28" t="str">
        <f t="shared" si="182"/>
        <v>–</v>
      </c>
      <c r="BA201" s="28" t="str">
        <f t="shared" si="182"/>
        <v>–</v>
      </c>
    </row>
    <row r="202" spans="1:58" s="41" customFormat="1" x14ac:dyDescent="0.2">
      <c r="A202" s="37"/>
      <c r="B202" s="37"/>
      <c r="C202" s="37"/>
      <c r="D202" s="38"/>
      <c r="E202" s="38"/>
      <c r="F202" s="39" t="s">
        <v>23</v>
      </c>
      <c r="G202" s="14"/>
      <c r="H202" s="27"/>
      <c r="I202" s="27"/>
      <c r="J202" s="27"/>
      <c r="K202" s="27"/>
      <c r="L202" s="27"/>
      <c r="M202" s="27"/>
      <c r="N202" s="27"/>
      <c r="O202" s="27"/>
      <c r="P202" s="27"/>
      <c r="Q202" s="27"/>
      <c r="R202" s="27"/>
      <c r="S202" s="27"/>
      <c r="T202" s="27"/>
      <c r="U202" s="27"/>
      <c r="V202" s="27"/>
      <c r="W202" s="27"/>
      <c r="X202" s="27"/>
      <c r="Y202" s="27"/>
      <c r="Z202" s="27"/>
      <c r="AA202" s="27"/>
      <c r="AB202" s="27"/>
      <c r="AC202" s="27"/>
      <c r="AD202" s="27"/>
      <c r="AE202" s="27"/>
      <c r="AF202" s="27"/>
      <c r="AG202" s="27"/>
      <c r="AH202" s="27"/>
      <c r="AI202" s="28"/>
      <c r="AJ202" s="28"/>
      <c r="AK202" s="28"/>
      <c r="AL202" s="28"/>
      <c r="AM202" s="28"/>
      <c r="AN202" s="28"/>
      <c r="AO202" s="28"/>
      <c r="AP202" s="28"/>
      <c r="AQ202" s="28"/>
      <c r="AR202" s="28"/>
      <c r="AS202" s="28"/>
      <c r="AT202" s="28"/>
      <c r="AU202" s="28"/>
      <c r="AV202" s="28"/>
      <c r="AW202" s="28"/>
      <c r="AX202" s="28"/>
      <c r="AY202" s="28"/>
      <c r="AZ202" s="28"/>
      <c r="BA202" s="28"/>
    </row>
    <row r="203" spans="1:58" s="41" customFormat="1" x14ac:dyDescent="0.2">
      <c r="A203" s="37" t="s">
        <v>442</v>
      </c>
      <c r="B203" s="37" t="s">
        <v>24</v>
      </c>
      <c r="C203" s="37"/>
      <c r="D203" s="38" t="s">
        <v>1651</v>
      </c>
      <c r="E203" s="38" t="s">
        <v>1546</v>
      </c>
      <c r="F203" s="39" t="s">
        <v>25</v>
      </c>
      <c r="G203" s="12" t="s">
        <v>1166</v>
      </c>
      <c r="H203" s="27" t="s">
        <v>1536</v>
      </c>
      <c r="I203" s="27" t="s">
        <v>1536</v>
      </c>
      <c r="J203" s="27" t="s">
        <v>1536</v>
      </c>
      <c r="K203" s="27" t="s">
        <v>1536</v>
      </c>
      <c r="L203" s="27" t="s">
        <v>1536</v>
      </c>
      <c r="M203" s="27" t="s">
        <v>1536</v>
      </c>
      <c r="N203" s="27" t="s">
        <v>1536</v>
      </c>
      <c r="O203" s="27" t="s">
        <v>1536</v>
      </c>
      <c r="P203" s="27" t="s">
        <v>1536</v>
      </c>
      <c r="Q203" s="27" t="s">
        <v>1536</v>
      </c>
      <c r="R203" s="27" t="s">
        <v>1536</v>
      </c>
      <c r="S203" s="27" t="s">
        <v>1536</v>
      </c>
      <c r="T203" s="27" t="s">
        <v>1536</v>
      </c>
      <c r="U203" s="27" t="s">
        <v>1536</v>
      </c>
      <c r="V203" s="27" t="s">
        <v>1536</v>
      </c>
      <c r="W203" s="27" t="s">
        <v>1536</v>
      </c>
      <c r="X203" s="27" t="s">
        <v>1536</v>
      </c>
      <c r="Y203" s="27" t="s">
        <v>1536</v>
      </c>
      <c r="Z203" s="27" t="s">
        <v>1536</v>
      </c>
      <c r="AA203" s="27" t="s">
        <v>1536</v>
      </c>
      <c r="AB203" s="27" t="s">
        <v>1536</v>
      </c>
      <c r="AC203" s="27" t="s">
        <v>1536</v>
      </c>
      <c r="AD203" s="27" t="s">
        <v>1536</v>
      </c>
      <c r="AE203" s="27" t="s">
        <v>1536</v>
      </c>
      <c r="AF203" s="27" t="s">
        <v>1536</v>
      </c>
      <c r="AG203" s="27" t="s">
        <v>1536</v>
      </c>
      <c r="AH203" s="27" t="s">
        <v>1536</v>
      </c>
      <c r="AI203" s="27" t="s">
        <v>1536</v>
      </c>
      <c r="AJ203" s="27" t="s">
        <v>1536</v>
      </c>
      <c r="AK203" s="27" t="s">
        <v>1536</v>
      </c>
      <c r="AL203" s="27" t="s">
        <v>1536</v>
      </c>
      <c r="AM203" s="27" t="s">
        <v>1536</v>
      </c>
      <c r="AN203" s="27" t="s">
        <v>1536</v>
      </c>
      <c r="AO203" s="27" t="s">
        <v>1536</v>
      </c>
      <c r="AP203" s="27" t="s">
        <v>1536</v>
      </c>
      <c r="AQ203" s="27" t="s">
        <v>1536</v>
      </c>
      <c r="AR203" s="27" t="s">
        <v>1536</v>
      </c>
      <c r="AS203" s="27" t="s">
        <v>1536</v>
      </c>
      <c r="AT203" s="27" t="s">
        <v>1536</v>
      </c>
      <c r="AU203" s="27" t="s">
        <v>1536</v>
      </c>
      <c r="AV203" s="27" t="s">
        <v>1536</v>
      </c>
      <c r="AW203" s="28" t="s">
        <v>1536</v>
      </c>
      <c r="AX203" s="28" t="s">
        <v>1536</v>
      </c>
      <c r="AY203" s="28" t="s">
        <v>1536</v>
      </c>
      <c r="AZ203" s="28" t="s">
        <v>1536</v>
      </c>
      <c r="BA203" s="28" t="s">
        <v>1536</v>
      </c>
    </row>
    <row r="204" spans="1:58" s="41" customFormat="1" x14ac:dyDescent="0.2">
      <c r="A204" s="37" t="s">
        <v>442</v>
      </c>
      <c r="B204" s="37" t="s">
        <v>26</v>
      </c>
      <c r="C204" s="37"/>
      <c r="D204" s="38" t="s">
        <v>1651</v>
      </c>
      <c r="E204" s="38" t="s">
        <v>1546</v>
      </c>
      <c r="F204" s="39" t="s">
        <v>27</v>
      </c>
      <c r="G204" s="12" t="s">
        <v>1167</v>
      </c>
      <c r="H204" s="27" t="s">
        <v>1536</v>
      </c>
      <c r="I204" s="27" t="s">
        <v>1536</v>
      </c>
      <c r="J204" s="27" t="s">
        <v>1536</v>
      </c>
      <c r="K204" s="27" t="s">
        <v>1536</v>
      </c>
      <c r="L204" s="27" t="s">
        <v>1536</v>
      </c>
      <c r="M204" s="27" t="s">
        <v>1536</v>
      </c>
      <c r="N204" s="27" t="s">
        <v>1536</v>
      </c>
      <c r="O204" s="27" t="s">
        <v>1536</v>
      </c>
      <c r="P204" s="27" t="s">
        <v>1536</v>
      </c>
      <c r="Q204" s="27" t="s">
        <v>1536</v>
      </c>
      <c r="R204" s="27" t="s">
        <v>1536</v>
      </c>
      <c r="S204" s="27" t="s">
        <v>1536</v>
      </c>
      <c r="T204" s="27" t="s">
        <v>1536</v>
      </c>
      <c r="U204" s="27" t="s">
        <v>1536</v>
      </c>
      <c r="V204" s="27" t="s">
        <v>1536</v>
      </c>
      <c r="W204" s="27" t="s">
        <v>1536</v>
      </c>
      <c r="X204" s="27" t="s">
        <v>1536</v>
      </c>
      <c r="Y204" s="27" t="s">
        <v>1536</v>
      </c>
      <c r="Z204" s="27" t="s">
        <v>1536</v>
      </c>
      <c r="AA204" s="27" t="s">
        <v>1536</v>
      </c>
      <c r="AB204" s="27" t="s">
        <v>1536</v>
      </c>
      <c r="AC204" s="27" t="s">
        <v>1536</v>
      </c>
      <c r="AD204" s="27" t="s">
        <v>1536</v>
      </c>
      <c r="AE204" s="27" t="s">
        <v>1536</v>
      </c>
      <c r="AF204" s="27" t="s">
        <v>1536</v>
      </c>
      <c r="AG204" s="27" t="s">
        <v>1536</v>
      </c>
      <c r="AH204" s="27" t="s">
        <v>1536</v>
      </c>
      <c r="AI204" s="27" t="s">
        <v>1536</v>
      </c>
      <c r="AJ204" s="27" t="s">
        <v>1536</v>
      </c>
      <c r="AK204" s="27" t="s">
        <v>1536</v>
      </c>
      <c r="AL204" s="27" t="s">
        <v>1536</v>
      </c>
      <c r="AM204" s="27" t="s">
        <v>1536</v>
      </c>
      <c r="AN204" s="27" t="s">
        <v>1536</v>
      </c>
      <c r="AO204" s="27" t="s">
        <v>1536</v>
      </c>
      <c r="AP204" s="27" t="s">
        <v>1536</v>
      </c>
      <c r="AQ204" s="27" t="s">
        <v>1536</v>
      </c>
      <c r="AR204" s="27" t="s">
        <v>1536</v>
      </c>
      <c r="AS204" s="27" t="s">
        <v>1536</v>
      </c>
      <c r="AT204" s="27" t="s">
        <v>1536</v>
      </c>
      <c r="AU204" s="27" t="s">
        <v>1536</v>
      </c>
      <c r="AV204" s="27" t="s">
        <v>1536</v>
      </c>
      <c r="AW204" s="28" t="s">
        <v>1536</v>
      </c>
      <c r="AX204" s="28" t="s">
        <v>1536</v>
      </c>
      <c r="AY204" s="28" t="s">
        <v>1536</v>
      </c>
      <c r="AZ204" s="28" t="s">
        <v>1536</v>
      </c>
      <c r="BA204" s="28" t="s">
        <v>1536</v>
      </c>
    </row>
    <row r="205" spans="1:58" s="41" customFormat="1" x14ac:dyDescent="0.2">
      <c r="A205" s="37" t="s">
        <v>442</v>
      </c>
      <c r="B205" s="37" t="s">
        <v>291</v>
      </c>
      <c r="C205" s="37"/>
      <c r="D205" s="38" t="s">
        <v>1651</v>
      </c>
      <c r="E205" s="38" t="s">
        <v>1546</v>
      </c>
      <c r="F205" s="39" t="s">
        <v>292</v>
      </c>
      <c r="G205" s="12" t="s">
        <v>1168</v>
      </c>
      <c r="H205" s="27" t="s">
        <v>1536</v>
      </c>
      <c r="I205" s="27" t="s">
        <v>1536</v>
      </c>
      <c r="J205" s="27" t="s">
        <v>1536</v>
      </c>
      <c r="K205" s="27" t="s">
        <v>1536</v>
      </c>
      <c r="L205" s="27" t="s">
        <v>1536</v>
      </c>
      <c r="M205" s="27" t="s">
        <v>1536</v>
      </c>
      <c r="N205" s="27" t="s">
        <v>1536</v>
      </c>
      <c r="O205" s="27" t="s">
        <v>1536</v>
      </c>
      <c r="P205" s="27" t="s">
        <v>1536</v>
      </c>
      <c r="Q205" s="27" t="s">
        <v>1536</v>
      </c>
      <c r="R205" s="27" t="s">
        <v>1536</v>
      </c>
      <c r="S205" s="27" t="s">
        <v>1536</v>
      </c>
      <c r="T205" s="27" t="s">
        <v>1536</v>
      </c>
      <c r="U205" s="27" t="s">
        <v>1536</v>
      </c>
      <c r="V205" s="27" t="s">
        <v>1536</v>
      </c>
      <c r="W205" s="27" t="s">
        <v>1536</v>
      </c>
      <c r="X205" s="27" t="s">
        <v>1536</v>
      </c>
      <c r="Y205" s="27" t="s">
        <v>1536</v>
      </c>
      <c r="Z205" s="27" t="s">
        <v>1536</v>
      </c>
      <c r="AA205" s="27" t="s">
        <v>1536</v>
      </c>
      <c r="AB205" s="27" t="s">
        <v>1536</v>
      </c>
      <c r="AC205" s="27" t="s">
        <v>1536</v>
      </c>
      <c r="AD205" s="27" t="s">
        <v>1536</v>
      </c>
      <c r="AE205" s="27" t="s">
        <v>1536</v>
      </c>
      <c r="AF205" s="27" t="s">
        <v>1536</v>
      </c>
      <c r="AG205" s="27" t="s">
        <v>1536</v>
      </c>
      <c r="AH205" s="27" t="s">
        <v>1536</v>
      </c>
      <c r="AI205" s="27" t="s">
        <v>1536</v>
      </c>
      <c r="AJ205" s="27" t="s">
        <v>1536</v>
      </c>
      <c r="AK205" s="27" t="s">
        <v>1536</v>
      </c>
      <c r="AL205" s="27" t="s">
        <v>1536</v>
      </c>
      <c r="AM205" s="27" t="s">
        <v>1536</v>
      </c>
      <c r="AN205" s="27" t="s">
        <v>1536</v>
      </c>
      <c r="AO205" s="27" t="s">
        <v>1536</v>
      </c>
      <c r="AP205" s="27" t="s">
        <v>1536</v>
      </c>
      <c r="AQ205" s="27" t="s">
        <v>1536</v>
      </c>
      <c r="AR205" s="27" t="s">
        <v>1536</v>
      </c>
      <c r="AS205" s="27" t="s">
        <v>1536</v>
      </c>
      <c r="AT205" s="27" t="s">
        <v>1536</v>
      </c>
      <c r="AU205" s="27" t="s">
        <v>1536</v>
      </c>
      <c r="AV205" s="27" t="s">
        <v>1536</v>
      </c>
      <c r="AW205" s="28" t="s">
        <v>1536</v>
      </c>
      <c r="AX205" s="28" t="s">
        <v>1536</v>
      </c>
      <c r="AY205" s="28" t="s">
        <v>1536</v>
      </c>
      <c r="AZ205" s="28" t="s">
        <v>1536</v>
      </c>
      <c r="BA205" s="28" t="s">
        <v>1536</v>
      </c>
    </row>
    <row r="206" spans="1:58" s="41" customFormat="1" x14ac:dyDescent="0.2">
      <c r="A206" s="37" t="s">
        <v>442</v>
      </c>
      <c r="B206" s="37" t="s">
        <v>293</v>
      </c>
      <c r="C206" s="37"/>
      <c r="D206" s="38" t="s">
        <v>1651</v>
      </c>
      <c r="E206" s="38" t="s">
        <v>1546</v>
      </c>
      <c r="F206" s="39" t="s">
        <v>294</v>
      </c>
      <c r="G206" s="12" t="s">
        <v>1169</v>
      </c>
      <c r="H206" s="27" t="s">
        <v>1536</v>
      </c>
      <c r="I206" s="27" t="s">
        <v>1536</v>
      </c>
      <c r="J206" s="27" t="s">
        <v>1536</v>
      </c>
      <c r="K206" s="27" t="s">
        <v>1536</v>
      </c>
      <c r="L206" s="27" t="s">
        <v>1536</v>
      </c>
      <c r="M206" s="27" t="s">
        <v>1536</v>
      </c>
      <c r="N206" s="27" t="s">
        <v>1536</v>
      </c>
      <c r="O206" s="27" t="s">
        <v>1536</v>
      </c>
      <c r="P206" s="27" t="s">
        <v>1536</v>
      </c>
      <c r="Q206" s="27" t="s">
        <v>1536</v>
      </c>
      <c r="R206" s="27" t="s">
        <v>1536</v>
      </c>
      <c r="S206" s="27" t="s">
        <v>1536</v>
      </c>
      <c r="T206" s="27" t="s">
        <v>1536</v>
      </c>
      <c r="U206" s="27" t="s">
        <v>1536</v>
      </c>
      <c r="V206" s="27" t="s">
        <v>1536</v>
      </c>
      <c r="W206" s="27" t="s">
        <v>1536</v>
      </c>
      <c r="X206" s="27" t="s">
        <v>1536</v>
      </c>
      <c r="Y206" s="27" t="s">
        <v>1536</v>
      </c>
      <c r="Z206" s="27" t="s">
        <v>1536</v>
      </c>
      <c r="AA206" s="27" t="s">
        <v>1536</v>
      </c>
      <c r="AB206" s="27" t="s">
        <v>1536</v>
      </c>
      <c r="AC206" s="27" t="s">
        <v>1536</v>
      </c>
      <c r="AD206" s="27" t="s">
        <v>1536</v>
      </c>
      <c r="AE206" s="27" t="s">
        <v>1536</v>
      </c>
      <c r="AF206" s="27" t="s">
        <v>1536</v>
      </c>
      <c r="AG206" s="27" t="s">
        <v>1536</v>
      </c>
      <c r="AH206" s="27" t="s">
        <v>1536</v>
      </c>
      <c r="AI206" s="27" t="s">
        <v>1536</v>
      </c>
      <c r="AJ206" s="27" t="s">
        <v>1536</v>
      </c>
      <c r="AK206" s="27" t="s">
        <v>1536</v>
      </c>
      <c r="AL206" s="27" t="s">
        <v>1536</v>
      </c>
      <c r="AM206" s="27" t="s">
        <v>1536</v>
      </c>
      <c r="AN206" s="27" t="s">
        <v>1536</v>
      </c>
      <c r="AO206" s="27" t="s">
        <v>1536</v>
      </c>
      <c r="AP206" s="27" t="s">
        <v>1536</v>
      </c>
      <c r="AQ206" s="27" t="s">
        <v>1536</v>
      </c>
      <c r="AR206" s="27" t="s">
        <v>1536</v>
      </c>
      <c r="AS206" s="27" t="s">
        <v>1536</v>
      </c>
      <c r="AT206" s="27" t="s">
        <v>1536</v>
      </c>
      <c r="AU206" s="27" t="s">
        <v>1536</v>
      </c>
      <c r="AV206" s="27" t="s">
        <v>1536</v>
      </c>
      <c r="AW206" s="28" t="s">
        <v>1536</v>
      </c>
      <c r="AX206" s="28" t="s">
        <v>1536</v>
      </c>
      <c r="AY206" s="28" t="s">
        <v>1536</v>
      </c>
      <c r="AZ206" s="28" t="s">
        <v>1536</v>
      </c>
      <c r="BA206" s="28" t="s">
        <v>1536</v>
      </c>
    </row>
    <row r="207" spans="1:58" s="41" customFormat="1" x14ac:dyDescent="0.2">
      <c r="A207" s="37" t="s">
        <v>442</v>
      </c>
      <c r="B207" s="37" t="s">
        <v>295</v>
      </c>
      <c r="C207" s="37"/>
      <c r="D207" s="38" t="s">
        <v>1651</v>
      </c>
      <c r="E207" s="38" t="s">
        <v>1546</v>
      </c>
      <c r="F207" s="39" t="s">
        <v>296</v>
      </c>
      <c r="G207" s="12" t="s">
        <v>1170</v>
      </c>
      <c r="H207" s="27" t="s">
        <v>1536</v>
      </c>
      <c r="I207" s="27" t="s">
        <v>1536</v>
      </c>
      <c r="J207" s="27" t="s">
        <v>1536</v>
      </c>
      <c r="K207" s="27" t="s">
        <v>1536</v>
      </c>
      <c r="L207" s="27" t="s">
        <v>1536</v>
      </c>
      <c r="M207" s="27" t="s">
        <v>1536</v>
      </c>
      <c r="N207" s="27" t="s">
        <v>1536</v>
      </c>
      <c r="O207" s="27" t="s">
        <v>1536</v>
      </c>
      <c r="P207" s="27" t="s">
        <v>1536</v>
      </c>
      <c r="Q207" s="27" t="s">
        <v>1536</v>
      </c>
      <c r="R207" s="27" t="s">
        <v>1536</v>
      </c>
      <c r="S207" s="27" t="s">
        <v>1536</v>
      </c>
      <c r="T207" s="27" t="s">
        <v>1536</v>
      </c>
      <c r="U207" s="27" t="s">
        <v>1536</v>
      </c>
      <c r="V207" s="27" t="s">
        <v>1536</v>
      </c>
      <c r="W207" s="27" t="s">
        <v>1536</v>
      </c>
      <c r="X207" s="27" t="s">
        <v>1536</v>
      </c>
      <c r="Y207" s="27" t="s">
        <v>1536</v>
      </c>
      <c r="Z207" s="27" t="s">
        <v>1536</v>
      </c>
      <c r="AA207" s="27" t="s">
        <v>1536</v>
      </c>
      <c r="AB207" s="27" t="s">
        <v>1536</v>
      </c>
      <c r="AC207" s="27" t="s">
        <v>1536</v>
      </c>
      <c r="AD207" s="27" t="s">
        <v>1536</v>
      </c>
      <c r="AE207" s="27" t="s">
        <v>1536</v>
      </c>
      <c r="AF207" s="27" t="s">
        <v>1536</v>
      </c>
      <c r="AG207" s="27" t="s">
        <v>1536</v>
      </c>
      <c r="AH207" s="27" t="s">
        <v>1536</v>
      </c>
      <c r="AI207" s="27" t="s">
        <v>1536</v>
      </c>
      <c r="AJ207" s="27" t="s">
        <v>1536</v>
      </c>
      <c r="AK207" s="27" t="s">
        <v>1536</v>
      </c>
      <c r="AL207" s="27" t="s">
        <v>1536</v>
      </c>
      <c r="AM207" s="27" t="s">
        <v>1536</v>
      </c>
      <c r="AN207" s="27" t="s">
        <v>1536</v>
      </c>
      <c r="AO207" s="27" t="s">
        <v>1536</v>
      </c>
      <c r="AP207" s="27" t="s">
        <v>1536</v>
      </c>
      <c r="AQ207" s="27" t="s">
        <v>1536</v>
      </c>
      <c r="AR207" s="27" t="s">
        <v>1536</v>
      </c>
      <c r="AS207" s="27" t="s">
        <v>1536</v>
      </c>
      <c r="AT207" s="27" t="s">
        <v>1536</v>
      </c>
      <c r="AU207" s="27" t="s">
        <v>1536</v>
      </c>
      <c r="AV207" s="27" t="s">
        <v>1536</v>
      </c>
      <c r="AW207" s="28" t="s">
        <v>1536</v>
      </c>
      <c r="AX207" s="28" t="s">
        <v>1536</v>
      </c>
      <c r="AY207" s="28" t="s">
        <v>1536</v>
      </c>
      <c r="AZ207" s="28" t="s">
        <v>1536</v>
      </c>
      <c r="BA207" s="28" t="s">
        <v>1536</v>
      </c>
    </row>
    <row r="208" spans="1:58" s="41" customFormat="1" x14ac:dyDescent="0.2">
      <c r="A208" s="37" t="s">
        <v>442</v>
      </c>
      <c r="B208" s="37" t="s">
        <v>28</v>
      </c>
      <c r="C208" s="37"/>
      <c r="D208" s="38" t="s">
        <v>1651</v>
      </c>
      <c r="E208" s="38" t="s">
        <v>1546</v>
      </c>
      <c r="F208" s="39" t="s">
        <v>29</v>
      </c>
      <c r="G208" s="12" t="s">
        <v>1171</v>
      </c>
      <c r="H208" s="27" t="s">
        <v>1536</v>
      </c>
      <c r="I208" s="27" t="s">
        <v>1536</v>
      </c>
      <c r="J208" s="27" t="s">
        <v>1536</v>
      </c>
      <c r="K208" s="27" t="s">
        <v>1536</v>
      </c>
      <c r="L208" s="27" t="s">
        <v>1536</v>
      </c>
      <c r="M208" s="27" t="s">
        <v>1536</v>
      </c>
      <c r="N208" s="27" t="s">
        <v>1536</v>
      </c>
      <c r="O208" s="27" t="s">
        <v>1536</v>
      </c>
      <c r="P208" s="27" t="s">
        <v>1536</v>
      </c>
      <c r="Q208" s="27" t="s">
        <v>1536</v>
      </c>
      <c r="R208" s="27" t="s">
        <v>1536</v>
      </c>
      <c r="S208" s="27" t="s">
        <v>1536</v>
      </c>
      <c r="T208" s="27" t="s">
        <v>1536</v>
      </c>
      <c r="U208" s="27" t="s">
        <v>1536</v>
      </c>
      <c r="V208" s="27" t="s">
        <v>1536</v>
      </c>
      <c r="W208" s="27" t="s">
        <v>1536</v>
      </c>
      <c r="X208" s="27" t="s">
        <v>1536</v>
      </c>
      <c r="Y208" s="27" t="s">
        <v>1536</v>
      </c>
      <c r="Z208" s="27" t="s">
        <v>1536</v>
      </c>
      <c r="AA208" s="27" t="s">
        <v>1536</v>
      </c>
      <c r="AB208" s="27" t="s">
        <v>1536</v>
      </c>
      <c r="AC208" s="27" t="s">
        <v>1536</v>
      </c>
      <c r="AD208" s="27" t="s">
        <v>1536</v>
      </c>
      <c r="AE208" s="27" t="s">
        <v>1536</v>
      </c>
      <c r="AF208" s="27" t="s">
        <v>1536</v>
      </c>
      <c r="AG208" s="27" t="s">
        <v>1536</v>
      </c>
      <c r="AH208" s="27" t="s">
        <v>1536</v>
      </c>
      <c r="AI208" s="27" t="s">
        <v>1536</v>
      </c>
      <c r="AJ208" s="27" t="s">
        <v>1536</v>
      </c>
      <c r="AK208" s="27" t="s">
        <v>1536</v>
      </c>
      <c r="AL208" s="27" t="s">
        <v>1536</v>
      </c>
      <c r="AM208" s="27" t="s">
        <v>1536</v>
      </c>
      <c r="AN208" s="27" t="s">
        <v>1536</v>
      </c>
      <c r="AO208" s="27" t="s">
        <v>1536</v>
      </c>
      <c r="AP208" s="27" t="s">
        <v>1536</v>
      </c>
      <c r="AQ208" s="27" t="s">
        <v>1536</v>
      </c>
      <c r="AR208" s="27" t="s">
        <v>1536</v>
      </c>
      <c r="AS208" s="27" t="s">
        <v>1536</v>
      </c>
      <c r="AT208" s="27" t="s">
        <v>1536</v>
      </c>
      <c r="AU208" s="27" t="s">
        <v>1536</v>
      </c>
      <c r="AV208" s="27" t="s">
        <v>1536</v>
      </c>
      <c r="AW208" s="28" t="s">
        <v>1536</v>
      </c>
      <c r="AX208" s="28" t="s">
        <v>1536</v>
      </c>
      <c r="AY208" s="28" t="s">
        <v>1536</v>
      </c>
      <c r="AZ208" s="28" t="s">
        <v>1536</v>
      </c>
      <c r="BA208" s="28" t="s">
        <v>1536</v>
      </c>
    </row>
    <row r="209" spans="1:58" s="142" customFormat="1" outlineLevel="1" x14ac:dyDescent="0.2">
      <c r="A209" s="96"/>
      <c r="B209" s="96"/>
      <c r="C209" s="96"/>
      <c r="D209" s="137"/>
      <c r="E209" s="137"/>
      <c r="F209" s="143" t="s">
        <v>444</v>
      </c>
      <c r="G209" s="143" t="s">
        <v>553</v>
      </c>
      <c r="H209" s="164">
        <v>47.675105340506427</v>
      </c>
      <c r="I209" s="164">
        <v>47.675105340506427</v>
      </c>
      <c r="J209" s="164">
        <v>47.675105340506427</v>
      </c>
      <c r="K209" s="164">
        <v>47.675105340506427</v>
      </c>
      <c r="L209" s="164">
        <v>47.675105340506427</v>
      </c>
      <c r="M209" s="164">
        <v>47.675105340506427</v>
      </c>
      <c r="N209" s="164">
        <v>47.675105340506427</v>
      </c>
      <c r="O209" s="164">
        <v>47.675105340506427</v>
      </c>
      <c r="P209" s="164">
        <v>47.675105340506427</v>
      </c>
      <c r="Q209" s="164">
        <v>47.675105340506427</v>
      </c>
      <c r="R209" s="164">
        <v>47.675105340506427</v>
      </c>
      <c r="S209" s="164">
        <v>47.675105340506427</v>
      </c>
      <c r="T209" s="164">
        <v>47.675105340506427</v>
      </c>
      <c r="U209" s="164">
        <v>47.675105340506427</v>
      </c>
      <c r="V209" s="164">
        <v>47.675105340506427</v>
      </c>
      <c r="W209" s="142">
        <v>47.675105340506427</v>
      </c>
      <c r="X209" s="142">
        <v>46.935256835740404</v>
      </c>
      <c r="Y209" s="142">
        <v>45.371874815386718</v>
      </c>
      <c r="Z209" s="142">
        <v>45.315575277526563</v>
      </c>
      <c r="AA209" s="142">
        <v>46.601284477253962</v>
      </c>
      <c r="AB209" s="142">
        <v>50.858682891395347</v>
      </c>
      <c r="AC209" s="142">
        <v>44.336133511154507</v>
      </c>
      <c r="AD209" s="142">
        <v>43.92710739259492</v>
      </c>
      <c r="AE209" s="142">
        <v>44.533599534418997</v>
      </c>
      <c r="AF209" s="142">
        <v>43.60185559247563</v>
      </c>
      <c r="AG209" s="142">
        <v>43.569944167919928</v>
      </c>
      <c r="AH209" s="142">
        <v>43.573429601556377</v>
      </c>
      <c r="AI209" s="142">
        <v>43.603110520822845</v>
      </c>
      <c r="AJ209" s="142">
        <v>44.147277538735977</v>
      </c>
      <c r="AK209" s="142">
        <v>45.090455350178395</v>
      </c>
      <c r="AL209" s="142">
        <v>43.862430264216258</v>
      </c>
      <c r="AM209" s="142">
        <v>44.425419227169641</v>
      </c>
      <c r="AN209" s="142">
        <v>44.910397240840915</v>
      </c>
      <c r="AO209" s="142">
        <v>44.913179388068635</v>
      </c>
      <c r="AP209" s="142">
        <v>44.817938827664399</v>
      </c>
      <c r="AQ209" s="142">
        <v>45.147641640344318</v>
      </c>
      <c r="AR209" s="142">
        <v>45.598809811068698</v>
      </c>
      <c r="AS209" s="142">
        <v>45.403740816637864</v>
      </c>
      <c r="AT209" s="142">
        <v>46.076155361420831</v>
      </c>
      <c r="AU209" s="142">
        <v>46.290941741980653</v>
      </c>
      <c r="AV209" s="142">
        <v>46.51344672259944</v>
      </c>
      <c r="AW209" s="142">
        <v>46.028255403907913</v>
      </c>
      <c r="AX209" s="142">
        <v>45.230901680982313</v>
      </c>
      <c r="AY209" s="142">
        <v>45.061018917626768</v>
      </c>
      <c r="AZ209" s="142">
        <v>45.061256001722114</v>
      </c>
      <c r="BA209" s="142">
        <v>45.090481018675746</v>
      </c>
      <c r="BB209" s="164"/>
      <c r="BC209" s="164"/>
      <c r="BD209" s="164"/>
      <c r="BE209" s="164"/>
      <c r="BF209" s="164"/>
    </row>
    <row r="210" spans="1:58" s="142" customFormat="1" outlineLevel="1" x14ac:dyDescent="0.2">
      <c r="A210" s="96"/>
      <c r="B210" s="96"/>
      <c r="C210" s="96"/>
      <c r="D210" s="137"/>
      <c r="E210" s="137"/>
      <c r="F210" s="143" t="s">
        <v>445</v>
      </c>
      <c r="G210" s="143" t="s">
        <v>554</v>
      </c>
      <c r="H210" s="164">
        <v>50.582474176239202</v>
      </c>
      <c r="I210" s="142">
        <v>50.582474176239202</v>
      </c>
      <c r="J210" s="142">
        <v>48.37684802245802</v>
      </c>
      <c r="K210" s="142">
        <v>46.749247874427724</v>
      </c>
      <c r="L210" s="142">
        <v>46.692320197914825</v>
      </c>
      <c r="M210" s="142">
        <v>47.597983096629875</v>
      </c>
      <c r="N210" s="142">
        <v>46.9780849695345</v>
      </c>
      <c r="O210" s="142">
        <v>46.66976217175965</v>
      </c>
      <c r="P210" s="142">
        <v>44.869952954109706</v>
      </c>
      <c r="Q210" s="142">
        <v>44.523470325860622</v>
      </c>
      <c r="R210" s="142">
        <v>45.223220425961394</v>
      </c>
      <c r="S210" s="142">
        <v>45.524288594992285</v>
      </c>
      <c r="T210" s="142">
        <v>45.9957443231837</v>
      </c>
      <c r="U210" s="142">
        <v>48.308300997527851</v>
      </c>
      <c r="V210" s="142">
        <v>49.055782017568781</v>
      </c>
      <c r="W210" s="142">
        <v>49.942835669163991</v>
      </c>
      <c r="X210" s="142">
        <v>51.492616922350933</v>
      </c>
      <c r="Y210" s="142">
        <v>50.467187431111128</v>
      </c>
      <c r="Z210" s="142">
        <v>50.212846989326586</v>
      </c>
      <c r="AA210" s="142">
        <v>51.071086174108473</v>
      </c>
      <c r="AB210" s="142">
        <v>50.304913494061253</v>
      </c>
      <c r="AC210" s="142">
        <v>50.302863364576808</v>
      </c>
      <c r="AD210" s="142">
        <v>49.609353853901112</v>
      </c>
      <c r="AE210" s="142">
        <v>49.217962953430735</v>
      </c>
      <c r="AF210" s="142">
        <v>49.473051878968271</v>
      </c>
      <c r="AG210" s="142">
        <v>49.993905712586603</v>
      </c>
      <c r="AH210" s="142">
        <v>50.395950416172383</v>
      </c>
      <c r="AI210" s="142">
        <v>49.897893470484348</v>
      </c>
      <c r="AJ210" s="142">
        <v>50.069239311856172</v>
      </c>
      <c r="AK210" s="142">
        <v>49.966672260013169</v>
      </c>
      <c r="AL210" s="142">
        <v>50.037771132020396</v>
      </c>
      <c r="AM210" s="142">
        <v>51.159460723176878</v>
      </c>
      <c r="AN210" s="142">
        <v>52.119751123229243</v>
      </c>
      <c r="AO210" s="142">
        <v>53.118179667992791</v>
      </c>
      <c r="AP210" s="142">
        <v>53.274075713146139</v>
      </c>
      <c r="AQ210" s="142">
        <v>53.173558395621512</v>
      </c>
      <c r="AR210" s="142">
        <v>53.086564083544644</v>
      </c>
      <c r="AS210" s="142">
        <v>53.505322219259511</v>
      </c>
      <c r="AT210" s="142">
        <v>53.327412557542544</v>
      </c>
      <c r="AU210" s="142">
        <v>52.263056743204231</v>
      </c>
      <c r="AV210" s="142">
        <v>52.65725156033416</v>
      </c>
      <c r="AW210" s="142">
        <v>52.29740390187434</v>
      </c>
      <c r="AX210" s="142">
        <v>52.237624025386566</v>
      </c>
      <c r="AY210" s="142">
        <v>51.932792640787952</v>
      </c>
      <c r="AZ210" s="142">
        <v>51.753600951437498</v>
      </c>
      <c r="BA210" s="142">
        <v>51.611362454087917</v>
      </c>
      <c r="BB210" s="164"/>
      <c r="BC210" s="164"/>
      <c r="BD210" s="164"/>
      <c r="BE210" s="164"/>
      <c r="BF210" s="164"/>
    </row>
    <row r="211" spans="1:58" s="142" customFormat="1" outlineLevel="1" x14ac:dyDescent="0.2">
      <c r="A211" s="96"/>
      <c r="B211" s="96"/>
      <c r="C211" s="96"/>
      <c r="D211" s="137"/>
      <c r="E211" s="137"/>
      <c r="F211" s="143" t="s">
        <v>446</v>
      </c>
      <c r="G211" s="143" t="s">
        <v>555</v>
      </c>
      <c r="H211" s="164">
        <v>38.200000000000003</v>
      </c>
      <c r="I211" s="164">
        <v>38.200000000000003</v>
      </c>
      <c r="J211" s="164">
        <v>38.200000000000003</v>
      </c>
      <c r="K211" s="142">
        <v>38.200000000000003</v>
      </c>
      <c r="L211" s="142">
        <v>37.1</v>
      </c>
      <c r="M211" s="142">
        <v>36.900000000000006</v>
      </c>
      <c r="N211" s="142">
        <v>37.9</v>
      </c>
      <c r="O211" s="142">
        <v>37.699999999999996</v>
      </c>
      <c r="P211" s="142">
        <v>38.700000000000003</v>
      </c>
      <c r="Q211" s="142">
        <v>39.499999999999993</v>
      </c>
      <c r="R211" s="142">
        <v>40.800000000000004</v>
      </c>
      <c r="S211" s="142">
        <v>41.900000000000006</v>
      </c>
      <c r="T211" s="142">
        <v>44.300000000000004</v>
      </c>
      <c r="U211" s="142">
        <v>45.599999999999994</v>
      </c>
      <c r="V211" s="142">
        <v>43.8</v>
      </c>
      <c r="W211" s="142">
        <v>40.302072683334885</v>
      </c>
      <c r="X211" s="142">
        <v>44.365505633021563</v>
      </c>
      <c r="Y211" s="142">
        <v>46.637266810327475</v>
      </c>
      <c r="Z211" s="142">
        <v>45.022397961425241</v>
      </c>
      <c r="AA211" s="142">
        <v>45.495982892147261</v>
      </c>
      <c r="AB211" s="142">
        <v>44.052551606865201</v>
      </c>
      <c r="AC211" s="142">
        <v>44.164536804931252</v>
      </c>
      <c r="AD211" s="142">
        <v>43.847431018042776</v>
      </c>
      <c r="AE211" s="142">
        <v>43.9370896998538</v>
      </c>
      <c r="AF211" s="142">
        <v>43.464841236840414</v>
      </c>
      <c r="AG211" s="142">
        <v>43.146186837723086</v>
      </c>
      <c r="AH211" s="142">
        <v>44.125449822515513</v>
      </c>
      <c r="AI211" s="142">
        <v>45.453605099360345</v>
      </c>
      <c r="AJ211" s="142">
        <v>45.280214008257396</v>
      </c>
      <c r="AK211" s="142">
        <v>46.022522153848307</v>
      </c>
      <c r="AL211" s="142">
        <v>45.736790505740075</v>
      </c>
      <c r="AM211" s="142">
        <v>45.568157357805283</v>
      </c>
      <c r="AN211" s="142">
        <v>47.64610674446795</v>
      </c>
      <c r="AO211" s="142">
        <v>48.109398490644672</v>
      </c>
      <c r="AP211" s="142">
        <v>47.877688319808179</v>
      </c>
      <c r="AQ211" s="142">
        <v>47.79772206702981</v>
      </c>
      <c r="AR211" s="142">
        <v>46.654987692278674</v>
      </c>
      <c r="AS211" s="142">
        <v>46.29190565920527</v>
      </c>
      <c r="AT211" s="142">
        <v>46.208606121712783</v>
      </c>
      <c r="AU211" s="142">
        <v>47.082626434785332</v>
      </c>
      <c r="AV211" s="142">
        <v>47.832025367923983</v>
      </c>
      <c r="AW211" s="142">
        <v>46.947206519113891</v>
      </c>
      <c r="AX211" s="142">
        <v>46.478538570743524</v>
      </c>
      <c r="AY211" s="142">
        <v>46.502436493122126</v>
      </c>
      <c r="AZ211" s="142">
        <v>46.241498187481625</v>
      </c>
      <c r="BA211" s="142">
        <v>46.166364703173343</v>
      </c>
      <c r="BB211" s="164"/>
      <c r="BC211" s="164"/>
      <c r="BD211" s="164"/>
      <c r="BE211" s="164"/>
      <c r="BF211" s="164"/>
    </row>
    <row r="212" spans="1:58" s="142" customFormat="1" outlineLevel="1" x14ac:dyDescent="0.2">
      <c r="A212" s="96"/>
      <c r="B212" s="96"/>
      <c r="C212" s="96"/>
      <c r="D212" s="137"/>
      <c r="E212" s="137"/>
      <c r="F212" s="143" t="s">
        <v>447</v>
      </c>
      <c r="G212" s="143" t="s">
        <v>556</v>
      </c>
      <c r="H212" s="142">
        <v>38.08463277401863</v>
      </c>
      <c r="I212" s="142">
        <v>39.148599227159814</v>
      </c>
      <c r="J212" s="142">
        <v>39.769933461148078</v>
      </c>
      <c r="K212" s="142">
        <v>38.749469450307785</v>
      </c>
      <c r="L212" s="142">
        <v>38.664456472233113</v>
      </c>
      <c r="M212" s="142">
        <v>38.171648633779569</v>
      </c>
      <c r="N212" s="142">
        <v>37.076986801303079</v>
      </c>
      <c r="R212" s="142">
        <v>34.016961390636702</v>
      </c>
      <c r="S212" s="142">
        <v>33.733400995656758</v>
      </c>
      <c r="T212" s="142">
        <v>33.056976804666995</v>
      </c>
      <c r="U212" s="142">
        <v>31.799796921052735</v>
      </c>
      <c r="V212" s="142">
        <v>32.378076952535309</v>
      </c>
      <c r="W212" s="142">
        <v>33.235040538426517</v>
      </c>
      <c r="X212" s="142">
        <v>33.053848655023614</v>
      </c>
      <c r="Y212" s="142">
        <v>33.688573680063037</v>
      </c>
      <c r="Z212" s="142">
        <v>32.523336746061908</v>
      </c>
      <c r="AA212" s="142">
        <v>33.142518600589376</v>
      </c>
      <c r="AB212" s="142">
        <v>33.929008121178931</v>
      </c>
      <c r="AC212" s="142">
        <v>33.72087405292632</v>
      </c>
      <c r="AD212" s="142">
        <v>32.718825331257563</v>
      </c>
      <c r="AE212" s="142">
        <v>32.668995405146362</v>
      </c>
      <c r="AF212" s="142">
        <v>33.99506170590508</v>
      </c>
      <c r="AG212" s="142">
        <v>34.62145325540294</v>
      </c>
      <c r="AH212" s="142">
        <v>34.675352667640794</v>
      </c>
      <c r="AI212" s="142">
        <v>34.960820394738967</v>
      </c>
      <c r="AJ212" s="142">
        <v>35.75811117004843</v>
      </c>
      <c r="AK212" s="142">
        <v>33.537141761160548</v>
      </c>
      <c r="AL212" s="142">
        <v>34.517601509812721</v>
      </c>
      <c r="AM212" s="142">
        <v>34.97094523898874</v>
      </c>
      <c r="AN212" s="142">
        <v>33.477219486262754</v>
      </c>
      <c r="AO212" s="142">
        <v>35.20565780841369</v>
      </c>
      <c r="AP212" s="142">
        <v>34.392927996015047</v>
      </c>
      <c r="AQ212" s="142">
        <v>34.630537689078324</v>
      </c>
      <c r="AR212" s="142">
        <v>35.107424029133028</v>
      </c>
      <c r="AS212" s="142">
        <v>35.710429016070997</v>
      </c>
      <c r="AT212" s="142">
        <v>35.67129767969999</v>
      </c>
      <c r="AU212" s="142">
        <v>35.586824789863499</v>
      </c>
      <c r="AV212" s="142">
        <v>35.783288092691464</v>
      </c>
      <c r="AW212" s="142">
        <v>35.02796618099476</v>
      </c>
      <c r="AX212" s="142">
        <v>35.453203876173674</v>
      </c>
      <c r="AY212" s="142">
        <v>37.799119230300192</v>
      </c>
      <c r="AZ212" s="142">
        <v>38.374957938412386</v>
      </c>
      <c r="BA212" s="142">
        <v>38.443162179581783</v>
      </c>
      <c r="BB212" s="164"/>
      <c r="BC212" s="164"/>
      <c r="BD212" s="164"/>
      <c r="BE212" s="164"/>
      <c r="BF212" s="164"/>
    </row>
    <row r="213" spans="1:58" s="42" customFormat="1" x14ac:dyDescent="0.2">
      <c r="A213" s="37" t="s">
        <v>442</v>
      </c>
      <c r="B213" s="37" t="s">
        <v>34</v>
      </c>
      <c r="C213" s="37"/>
      <c r="D213" s="38"/>
      <c r="E213" s="38"/>
      <c r="F213" s="15" t="s">
        <v>35</v>
      </c>
      <c r="G213" s="12" t="s">
        <v>1172</v>
      </c>
      <c r="H213" s="156">
        <f t="shared" ref="H213:AU213" si="183">SUMPRODUCT(H209:H212,H1023:H1026)</f>
        <v>45.121780424961443</v>
      </c>
      <c r="I213" s="156">
        <f t="shared" si="183"/>
        <v>45.140813478970742</v>
      </c>
      <c r="J213" s="156">
        <f t="shared" si="183"/>
        <v>44.705727245756179</v>
      </c>
      <c r="K213" s="156">
        <f t="shared" si="183"/>
        <v>44.000118864224092</v>
      </c>
      <c r="L213" s="156">
        <f t="shared" si="183"/>
        <v>43.734486461757257</v>
      </c>
      <c r="M213" s="156">
        <f t="shared" si="183"/>
        <v>43.703947708987037</v>
      </c>
      <c r="N213" s="156">
        <f t="shared" si="183"/>
        <v>43.568396538708562</v>
      </c>
      <c r="O213" s="156">
        <f t="shared" si="183"/>
        <v>35.231989756917201</v>
      </c>
      <c r="P213" s="156">
        <f t="shared" si="183"/>
        <v>34.090104360214696</v>
      </c>
      <c r="Q213" s="156">
        <f t="shared" si="183"/>
        <v>34.016701750176054</v>
      </c>
      <c r="R213" s="156">
        <f t="shared" si="183"/>
        <v>42.664963747359323</v>
      </c>
      <c r="S213" s="156">
        <f t="shared" si="183"/>
        <v>42.998186793201683</v>
      </c>
      <c r="T213" s="156">
        <f t="shared" si="183"/>
        <v>43.5454418184177</v>
      </c>
      <c r="U213" s="156">
        <f t="shared" si="183"/>
        <v>44.14921986795995</v>
      </c>
      <c r="V213" s="156">
        <f t="shared" si="183"/>
        <v>44.074889989123534</v>
      </c>
      <c r="W213" s="156">
        <f t="shared" si="183"/>
        <v>43.903851272910352</v>
      </c>
      <c r="X213" s="156">
        <f t="shared" si="183"/>
        <v>44.598187333638421</v>
      </c>
      <c r="Y213" s="156">
        <f t="shared" si="183"/>
        <v>43.959175035039756</v>
      </c>
      <c r="Z213" s="156">
        <f t="shared" si="183"/>
        <v>43.211340859683268</v>
      </c>
      <c r="AA213" s="156">
        <f t="shared" si="183"/>
        <v>43.980444422025279</v>
      </c>
      <c r="AB213" s="156">
        <f t="shared" si="183"/>
        <v>44.867714581703815</v>
      </c>
      <c r="AC213" s="156">
        <f t="shared" si="183"/>
        <v>42.807547897574381</v>
      </c>
      <c r="AD213" s="156">
        <f t="shared" si="183"/>
        <v>42.184724412674576</v>
      </c>
      <c r="AE213" s="156">
        <f t="shared" si="183"/>
        <v>42.446186729767071</v>
      </c>
      <c r="AF213" s="156">
        <f t="shared" si="183"/>
        <v>42.395520940941879</v>
      </c>
      <c r="AG213" s="156">
        <f t="shared" si="183"/>
        <v>42.576974118476329</v>
      </c>
      <c r="AH213" s="156">
        <f t="shared" si="183"/>
        <v>42.852389577096659</v>
      </c>
      <c r="AI213" s="156">
        <f t="shared" si="183"/>
        <v>43.086445492185703</v>
      </c>
      <c r="AJ213" s="156">
        <f t="shared" si="183"/>
        <v>43.762220510057034</v>
      </c>
      <c r="AK213" s="156">
        <f t="shared" si="183"/>
        <v>43.897039830645575</v>
      </c>
      <c r="AL213" s="156">
        <f t="shared" si="183"/>
        <v>43.592891238255248</v>
      </c>
      <c r="AM213" s="156">
        <f t="shared" si="183"/>
        <v>44.142969043961841</v>
      </c>
      <c r="AN213" s="156">
        <f t="shared" si="183"/>
        <v>44.36988275207581</v>
      </c>
      <c r="AO213" s="156">
        <f t="shared" si="183"/>
        <v>45.164418307763867</v>
      </c>
      <c r="AP213" s="156">
        <f t="shared" si="183"/>
        <v>44.717486911960549</v>
      </c>
      <c r="AQ213" s="156">
        <f t="shared" si="183"/>
        <v>44.540199214888318</v>
      </c>
      <c r="AR213" s="156">
        <f t="shared" si="183"/>
        <v>44.849877824834557</v>
      </c>
      <c r="AS213" s="156">
        <f t="shared" si="183"/>
        <v>45.122181328433697</v>
      </c>
      <c r="AT213" s="156">
        <f t="shared" si="183"/>
        <v>45.289276863704472</v>
      </c>
      <c r="AU213" s="156">
        <f t="shared" si="183"/>
        <v>45.20592049478627</v>
      </c>
      <c r="AV213" s="156">
        <f>SUMPRODUCT(AV209:AV212,AV$1023:AV$1026)</f>
        <v>45.565737836109946</v>
      </c>
      <c r="AW213" s="156">
        <f t="shared" ref="AW213:BA213" si="184">SUMPRODUCT(AW209:AW212,AW1023:AW1026)</f>
        <v>44.88631943062785</v>
      </c>
      <c r="AX213" s="156">
        <f t="shared" si="184"/>
        <v>44.489226869899547</v>
      </c>
      <c r="AY213" s="156">
        <f t="shared" si="184"/>
        <v>44.933649974437358</v>
      </c>
      <c r="AZ213" s="156">
        <f t="shared" si="184"/>
        <v>45.026539425754009</v>
      </c>
      <c r="BA213" s="156">
        <f t="shared" si="184"/>
        <v>45.043881573995577</v>
      </c>
    </row>
    <row r="214" spans="1:58" s="139" customFormat="1" outlineLevel="1" x14ac:dyDescent="0.2">
      <c r="A214" s="96"/>
      <c r="B214" s="96"/>
      <c r="C214" s="96"/>
      <c r="D214" s="137"/>
      <c r="E214" s="137"/>
      <c r="F214" s="146" t="s">
        <v>444</v>
      </c>
      <c r="G214" s="143" t="s">
        <v>557</v>
      </c>
      <c r="H214" s="167">
        <v>57.518259460857138</v>
      </c>
      <c r="I214" s="167">
        <v>57.518259460857138</v>
      </c>
      <c r="J214" s="167">
        <v>57.518259460857138</v>
      </c>
      <c r="K214" s="167">
        <v>57.518259460857138</v>
      </c>
      <c r="L214" s="167">
        <v>57.518259460857138</v>
      </c>
      <c r="M214" s="167">
        <v>57.518259460857138</v>
      </c>
      <c r="N214" s="167">
        <v>57.518259460857138</v>
      </c>
      <c r="O214" s="167">
        <v>57.518259460857138</v>
      </c>
      <c r="P214" s="167">
        <v>57.518259460857138</v>
      </c>
      <c r="Q214" s="167">
        <v>57.518259460857138</v>
      </c>
      <c r="R214" s="167">
        <v>57.518259460857138</v>
      </c>
      <c r="S214" s="167">
        <v>57.518259460857138</v>
      </c>
      <c r="T214" s="167">
        <v>57.518259460857138</v>
      </c>
      <c r="U214" s="167">
        <v>57.518259460857138</v>
      </c>
      <c r="V214" s="167">
        <v>57.518259460857138</v>
      </c>
      <c r="W214" s="139">
        <v>57.518259460857138</v>
      </c>
      <c r="X214" s="139">
        <v>50.590279005990432</v>
      </c>
      <c r="Y214" s="139">
        <v>48.297570132677109</v>
      </c>
      <c r="Z214" s="139">
        <v>47.867666789238825</v>
      </c>
      <c r="AA214" s="139">
        <v>48.324514476163777</v>
      </c>
      <c r="AB214" s="139">
        <v>52.443381930391219</v>
      </c>
      <c r="AC214" s="139">
        <v>47.357852243843027</v>
      </c>
      <c r="AD214" s="139">
        <v>47.795984275036965</v>
      </c>
      <c r="AE214" s="139">
        <v>48.232286633915258</v>
      </c>
      <c r="AF214" s="139">
        <v>46.947101601271115</v>
      </c>
      <c r="AG214" s="139">
        <v>46.894614103859226</v>
      </c>
      <c r="AH214" s="139">
        <v>45.226251143862839</v>
      </c>
      <c r="AI214" s="139">
        <v>43.342555255616666</v>
      </c>
      <c r="AJ214" s="139">
        <v>44.263803041618445</v>
      </c>
      <c r="AK214" s="139">
        <v>48.243808332712646</v>
      </c>
      <c r="AL214" s="139">
        <v>48.251026152726553</v>
      </c>
      <c r="AM214" s="139">
        <v>45.308176914441923</v>
      </c>
      <c r="AN214" s="139">
        <v>44.901075757443351</v>
      </c>
      <c r="AO214" s="139">
        <v>44.873261865341583</v>
      </c>
      <c r="AP214" s="139">
        <v>44.23922075334999</v>
      </c>
      <c r="AQ214" s="139">
        <v>44.186111130406992</v>
      </c>
      <c r="AR214" s="139">
        <v>44.436298205608018</v>
      </c>
      <c r="AS214" s="139">
        <v>44.046478795303088</v>
      </c>
      <c r="AT214" s="139">
        <v>44.248197766360072</v>
      </c>
      <c r="AU214" s="139">
        <v>44.782841631955741</v>
      </c>
      <c r="AV214" s="139">
        <v>50.668407820431014</v>
      </c>
      <c r="AW214" s="139">
        <v>51.723288658289746</v>
      </c>
      <c r="AX214" s="139">
        <v>47.46274576001629</v>
      </c>
      <c r="AY214" s="139">
        <v>46.317355287172916</v>
      </c>
      <c r="AZ214" s="139">
        <v>46.265721919286101</v>
      </c>
      <c r="BA214" s="139">
        <v>46.254045559775996</v>
      </c>
      <c r="BB214" s="167"/>
      <c r="BC214" s="167"/>
      <c r="BD214" s="167"/>
      <c r="BE214" s="167"/>
      <c r="BF214" s="167"/>
    </row>
    <row r="215" spans="1:58" s="139" customFormat="1" outlineLevel="1" x14ac:dyDescent="0.2">
      <c r="A215" s="96"/>
      <c r="B215" s="96"/>
      <c r="C215" s="96"/>
      <c r="D215" s="137"/>
      <c r="E215" s="137"/>
      <c r="F215" s="146" t="s">
        <v>445</v>
      </c>
      <c r="G215" s="143" t="s">
        <v>558</v>
      </c>
      <c r="H215" s="167">
        <v>53.198556027506115</v>
      </c>
      <c r="I215" s="139">
        <v>53.198556027506115</v>
      </c>
      <c r="J215" s="139">
        <v>51.272194199028057</v>
      </c>
      <c r="K215" s="139">
        <v>49.213357442388336</v>
      </c>
      <c r="L215" s="139">
        <v>49.302746068209927</v>
      </c>
      <c r="M215" s="139">
        <v>50.465541709751619</v>
      </c>
      <c r="N215" s="139">
        <v>50.062183009038996</v>
      </c>
      <c r="O215" s="139">
        <v>48.576406410615824</v>
      </c>
      <c r="P215" s="139">
        <v>47.263147530198964</v>
      </c>
      <c r="Q215" s="139">
        <v>46.187331508013926</v>
      </c>
      <c r="R215" s="139">
        <v>47.530797446849675</v>
      </c>
      <c r="S215" s="139">
        <v>48.21674844367277</v>
      </c>
      <c r="T215" s="139">
        <v>50.405749145104416</v>
      </c>
      <c r="U215" s="139">
        <v>54.597131330221039</v>
      </c>
      <c r="V215" s="139">
        <v>54.462519005707868</v>
      </c>
      <c r="W215" s="139">
        <v>55.076400985586247</v>
      </c>
      <c r="X215" s="139">
        <v>55.438149906858158</v>
      </c>
      <c r="Y215" s="139">
        <v>54.090543089918874</v>
      </c>
      <c r="Z215" s="139">
        <v>52.575683736380917</v>
      </c>
      <c r="AA215" s="139">
        <v>52.675393665067858</v>
      </c>
      <c r="AB215" s="139">
        <v>51.622577793159017</v>
      </c>
      <c r="AC215" s="139">
        <v>51.681080069745619</v>
      </c>
      <c r="AD215" s="139">
        <v>52.767947628489594</v>
      </c>
      <c r="AE215" s="139">
        <v>53.230483389832173</v>
      </c>
      <c r="AF215" s="139">
        <v>53.069347900965489</v>
      </c>
      <c r="AG215" s="139">
        <v>53.353247007988337</v>
      </c>
      <c r="AH215" s="139">
        <v>52.837887961658289</v>
      </c>
      <c r="AI215" s="139">
        <v>52.53253535634844</v>
      </c>
      <c r="AJ215" s="139">
        <v>53.335365893473416</v>
      </c>
      <c r="AK215" s="139">
        <v>57.139958437132933</v>
      </c>
      <c r="AL215" s="139">
        <v>56.930375714917737</v>
      </c>
      <c r="AM215" s="139">
        <v>56.316594262139709</v>
      </c>
      <c r="AN215" s="139">
        <v>57.100110767204107</v>
      </c>
      <c r="AO215" s="139">
        <v>57.200311395439641</v>
      </c>
      <c r="AP215" s="139">
        <v>57.176181170078458</v>
      </c>
      <c r="AQ215" s="139">
        <v>56.798812218429539</v>
      </c>
      <c r="AR215" s="139">
        <v>56.726423955591208</v>
      </c>
      <c r="AS215" s="139">
        <v>56.461545220485718</v>
      </c>
      <c r="AT215" s="139">
        <v>55.615158031849546</v>
      </c>
      <c r="AU215" s="139">
        <v>55.326295054164845</v>
      </c>
      <c r="AV215" s="139">
        <v>61.849042153254608</v>
      </c>
      <c r="AW215" s="139">
        <v>61.035836615427108</v>
      </c>
      <c r="AX215" s="139">
        <v>58.433087551083332</v>
      </c>
      <c r="AY215" s="139">
        <v>56.994369988239654</v>
      </c>
      <c r="AZ215" s="139">
        <v>55.907207535294226</v>
      </c>
      <c r="BA215" s="139">
        <v>55.036008871501465</v>
      </c>
      <c r="BB215" s="167"/>
      <c r="BC215" s="167"/>
      <c r="BD215" s="167"/>
      <c r="BE215" s="167"/>
      <c r="BF215" s="167"/>
    </row>
    <row r="216" spans="1:58" s="139" customFormat="1" outlineLevel="1" x14ac:dyDescent="0.2">
      <c r="A216" s="96"/>
      <c r="B216" s="96"/>
      <c r="C216" s="96"/>
      <c r="D216" s="137"/>
      <c r="E216" s="137"/>
      <c r="F216" s="146" t="s">
        <v>446</v>
      </c>
      <c r="G216" s="143" t="s">
        <v>559</v>
      </c>
      <c r="H216" s="167">
        <v>47.9</v>
      </c>
      <c r="I216" s="167">
        <v>47.9</v>
      </c>
      <c r="J216" s="167">
        <v>47.9</v>
      </c>
      <c r="K216" s="139">
        <v>47.9</v>
      </c>
      <c r="L216" s="139">
        <v>48.199999999999996</v>
      </c>
      <c r="M216" s="139">
        <v>48.8</v>
      </c>
      <c r="N216" s="139">
        <v>49.4</v>
      </c>
      <c r="O216" s="139">
        <v>48.79999999999999</v>
      </c>
      <c r="P216" s="139">
        <v>49.400000000000006</v>
      </c>
      <c r="Q216" s="139">
        <v>50.5</v>
      </c>
      <c r="R216" s="139">
        <v>51.800000000000004</v>
      </c>
      <c r="S216" s="139">
        <v>52.800000000000004</v>
      </c>
      <c r="T216" s="139">
        <v>54.300000000000004</v>
      </c>
      <c r="U216" s="139">
        <v>55.2</v>
      </c>
      <c r="V216" s="139">
        <v>52.5</v>
      </c>
      <c r="W216" s="139">
        <v>46.84561358134949</v>
      </c>
      <c r="X216" s="139">
        <v>50.905147185401965</v>
      </c>
      <c r="Y216" s="139">
        <v>49.627033721266308</v>
      </c>
      <c r="Z216" s="139">
        <v>48.001423487544486</v>
      </c>
      <c r="AA216" s="139">
        <v>47.270922614229846</v>
      </c>
      <c r="AB216" s="139">
        <v>46.472602491801382</v>
      </c>
      <c r="AC216" s="139">
        <v>47.35595435703744</v>
      </c>
      <c r="AD216" s="139">
        <v>46.717842068491862</v>
      </c>
      <c r="AE216" s="139">
        <v>47.153269500903015</v>
      </c>
      <c r="AF216" s="139">
        <v>46.948824938162801</v>
      </c>
      <c r="AG216" s="139">
        <v>47.22747254512452</v>
      </c>
      <c r="AH216" s="139">
        <v>47.737796413256468</v>
      </c>
      <c r="AI216" s="139">
        <v>46.794163063332583</v>
      </c>
      <c r="AJ216" s="139">
        <v>47.844709647472698</v>
      </c>
      <c r="AK216" s="139">
        <v>51.147203574308577</v>
      </c>
      <c r="AL216" s="139">
        <v>49.981050745482314</v>
      </c>
      <c r="AM216" s="139">
        <v>49.160125755274414</v>
      </c>
      <c r="AN216" s="139">
        <v>50.591605414979547</v>
      </c>
      <c r="AO216" s="139">
        <v>50.964372367187153</v>
      </c>
      <c r="AP216" s="139">
        <v>50.830640688711036</v>
      </c>
      <c r="AQ216" s="139">
        <v>50.35167653134198</v>
      </c>
      <c r="AR216" s="139">
        <v>49.05788165725118</v>
      </c>
      <c r="AS216" s="139">
        <v>48.707714713657609</v>
      </c>
      <c r="AT216" s="139">
        <v>48.389294821457099</v>
      </c>
      <c r="AU216" s="139">
        <v>48.640744385112747</v>
      </c>
      <c r="AV216" s="139">
        <v>57.337119373582432</v>
      </c>
      <c r="AW216" s="139">
        <v>58.469621782821349</v>
      </c>
      <c r="AX216" s="139">
        <v>52.54480620672588</v>
      </c>
      <c r="AY216" s="139">
        <v>50.961114424618401</v>
      </c>
      <c r="AZ216" s="139">
        <v>49.624332369814148</v>
      </c>
      <c r="BA216" s="139">
        <v>49.198903357972654</v>
      </c>
      <c r="BB216" s="167"/>
      <c r="BC216" s="167"/>
      <c r="BD216" s="167"/>
      <c r="BE216" s="167"/>
      <c r="BF216" s="167"/>
    </row>
    <row r="217" spans="1:58" s="139" customFormat="1" outlineLevel="1" x14ac:dyDescent="0.2">
      <c r="A217" s="96"/>
      <c r="B217" s="96"/>
      <c r="C217" s="96"/>
      <c r="D217" s="137"/>
      <c r="E217" s="137"/>
      <c r="F217" s="146" t="s">
        <v>447</v>
      </c>
      <c r="G217" s="143" t="s">
        <v>560</v>
      </c>
      <c r="H217" s="139">
        <v>43.3</v>
      </c>
      <c r="I217" s="139">
        <v>45.900000000000006</v>
      </c>
      <c r="J217" s="139">
        <v>45.4</v>
      </c>
      <c r="K217" s="139">
        <v>45.100000000000009</v>
      </c>
      <c r="L217" s="139">
        <v>45.6</v>
      </c>
      <c r="M217" s="139">
        <v>44.4</v>
      </c>
      <c r="N217" s="139">
        <v>43.2</v>
      </c>
      <c r="O217" s="139">
        <v>30.16366348208167</v>
      </c>
      <c r="P217" s="139">
        <v>27.87545873252137</v>
      </c>
      <c r="Q217" s="139">
        <v>26.877062572006949</v>
      </c>
      <c r="R217" s="139">
        <v>28.763803740595069</v>
      </c>
      <c r="S217" s="139">
        <v>30.551807037637641</v>
      </c>
      <c r="T217" s="139">
        <v>33.064094456717832</v>
      </c>
      <c r="U217" s="139">
        <v>33.284405435027089</v>
      </c>
      <c r="V217" s="139">
        <v>33.021571713408264</v>
      </c>
      <c r="W217" s="139">
        <v>32.952041976943732</v>
      </c>
      <c r="X217" s="139">
        <v>31.742544901434528</v>
      </c>
      <c r="Y217" s="139">
        <v>30.928605200945626</v>
      </c>
      <c r="Z217" s="139">
        <v>32.453344056186687</v>
      </c>
      <c r="AA217" s="139">
        <v>32.22999330609607</v>
      </c>
      <c r="AB217" s="139">
        <v>32.20677069075645</v>
      </c>
      <c r="AC217" s="139">
        <v>33.125990995937194</v>
      </c>
      <c r="AD217" s="139">
        <v>34.36970339429017</v>
      </c>
      <c r="AE217" s="139">
        <v>35.726897566287846</v>
      </c>
      <c r="AF217" s="139">
        <v>36.699662000866816</v>
      </c>
      <c r="AG217" s="139">
        <v>37.341407772078</v>
      </c>
      <c r="AH217" s="139">
        <v>37.338267881219998</v>
      </c>
      <c r="AI217" s="139">
        <v>37.43500519052963</v>
      </c>
      <c r="AJ217" s="139">
        <v>40.568151572525309</v>
      </c>
      <c r="AK217" s="139">
        <v>43.059309156590878</v>
      </c>
      <c r="AL217" s="139">
        <v>43.582828931269525</v>
      </c>
      <c r="AM217" s="139">
        <v>42.232677826762902</v>
      </c>
      <c r="AN217" s="139">
        <v>42.801369342843955</v>
      </c>
      <c r="AO217" s="139">
        <v>40.583687573581614</v>
      </c>
      <c r="AP217" s="139">
        <v>40.026505522252187</v>
      </c>
      <c r="AQ217" s="139">
        <v>39.108822951791502</v>
      </c>
      <c r="AR217" s="139">
        <v>38.071260412530734</v>
      </c>
      <c r="AS217" s="139">
        <v>37.708778749751659</v>
      </c>
      <c r="AT217" s="139">
        <v>37.551732381108906</v>
      </c>
      <c r="AU217" s="139">
        <v>37.450973409681318</v>
      </c>
      <c r="AV217" s="139">
        <v>48.108960109164649</v>
      </c>
      <c r="AW217" s="139">
        <v>45.89762956639423</v>
      </c>
      <c r="AX217" s="139">
        <v>41.70181937449933</v>
      </c>
      <c r="AY217" s="139">
        <v>40.961359460490691</v>
      </c>
      <c r="AZ217" s="139">
        <v>41.284100135284362</v>
      </c>
      <c r="BA217" s="139">
        <v>41.3872012558923</v>
      </c>
      <c r="BB217" s="167"/>
      <c r="BC217" s="167"/>
      <c r="BD217" s="167"/>
      <c r="BE217" s="167"/>
      <c r="BF217" s="167"/>
    </row>
    <row r="218" spans="1:58" s="42" customFormat="1" x14ac:dyDescent="0.2">
      <c r="A218" s="37" t="s">
        <v>442</v>
      </c>
      <c r="B218" s="37" t="s">
        <v>36</v>
      </c>
      <c r="C218" s="37"/>
      <c r="D218" s="38"/>
      <c r="E218" s="38"/>
      <c r="F218" s="15" t="s">
        <v>37</v>
      </c>
      <c r="G218" s="12" t="s">
        <v>1173</v>
      </c>
      <c r="H218" s="156">
        <f t="shared" ref="H218:AU218" si="185">SUMPRODUCT(H214:H217,H$1023:H$1026)</f>
        <v>52.197272872474407</v>
      </c>
      <c r="I218" s="156">
        <f t="shared" si="185"/>
        <v>52.494720739733808</v>
      </c>
      <c r="J218" s="156">
        <f t="shared" si="185"/>
        <v>51.777210263826646</v>
      </c>
      <c r="K218" s="156">
        <f t="shared" si="185"/>
        <v>51.104239053844267</v>
      </c>
      <c r="L218" s="156">
        <f t="shared" si="185"/>
        <v>51.203871083499308</v>
      </c>
      <c r="M218" s="156">
        <f t="shared" si="185"/>
        <v>51.202187294062355</v>
      </c>
      <c r="N218" s="156">
        <f t="shared" si="185"/>
        <v>51.078588738716519</v>
      </c>
      <c r="O218" s="156">
        <f t="shared" si="185"/>
        <v>47.642647726013628</v>
      </c>
      <c r="P218" s="156">
        <f t="shared" si="185"/>
        <v>46.40936230837513</v>
      </c>
      <c r="Q218" s="156">
        <f t="shared" si="185"/>
        <v>46.006566184296013</v>
      </c>
      <c r="R218" s="156">
        <f t="shared" si="185"/>
        <v>47.29238502485061</v>
      </c>
      <c r="S218" s="156">
        <f t="shared" si="185"/>
        <v>48.366246427212161</v>
      </c>
      <c r="T218" s="156">
        <f t="shared" si="185"/>
        <v>50.002567846088326</v>
      </c>
      <c r="U218" s="156">
        <f t="shared" si="185"/>
        <v>51.353594057579869</v>
      </c>
      <c r="V218" s="156">
        <f t="shared" si="185"/>
        <v>50.720255743126827</v>
      </c>
      <c r="W218" s="156">
        <f t="shared" si="185"/>
        <v>49.966490732580226</v>
      </c>
      <c r="X218" s="156">
        <f t="shared" si="185"/>
        <v>47.847960286454402</v>
      </c>
      <c r="Y218" s="156">
        <f t="shared" si="185"/>
        <v>45.689526489491236</v>
      </c>
      <c r="Z218" s="156">
        <f t="shared" si="185"/>
        <v>45.154946379044468</v>
      </c>
      <c r="AA218" s="156">
        <f t="shared" si="185"/>
        <v>45.016836180131719</v>
      </c>
      <c r="AB218" s="156">
        <f t="shared" si="185"/>
        <v>45.6526812151236</v>
      </c>
      <c r="AC218" s="156">
        <f t="shared" si="185"/>
        <v>44.52559955249005</v>
      </c>
      <c r="AD218" s="156">
        <f t="shared" si="185"/>
        <v>45.105371282423825</v>
      </c>
      <c r="AE218" s="156">
        <f t="shared" si="185"/>
        <v>45.957183709228488</v>
      </c>
      <c r="AF218" s="156">
        <f t="shared" si="185"/>
        <v>45.656978689681118</v>
      </c>
      <c r="AG218" s="156">
        <f t="shared" si="185"/>
        <v>45.896372951694943</v>
      </c>
      <c r="AH218" s="156">
        <f t="shared" si="185"/>
        <v>45.346404598023589</v>
      </c>
      <c r="AI218" s="156">
        <f t="shared" si="185"/>
        <v>44.555198337223011</v>
      </c>
      <c r="AJ218" s="156">
        <f t="shared" si="185"/>
        <v>46.285968780024191</v>
      </c>
      <c r="AK218" s="156">
        <f t="shared" si="185"/>
        <v>49.905370137052216</v>
      </c>
      <c r="AL218" s="156">
        <f t="shared" si="185"/>
        <v>49.663674602912181</v>
      </c>
      <c r="AM218" s="156">
        <f t="shared" si="185"/>
        <v>48.090481550852232</v>
      </c>
      <c r="AN218" s="156">
        <f t="shared" si="185"/>
        <v>48.4357212311673</v>
      </c>
      <c r="AO218" s="156">
        <f t="shared" si="185"/>
        <v>47.989319449561847</v>
      </c>
      <c r="AP218" s="156">
        <f t="shared" si="185"/>
        <v>47.435380675967011</v>
      </c>
      <c r="AQ218" s="156">
        <f t="shared" si="185"/>
        <v>46.759706138860878</v>
      </c>
      <c r="AR218" s="156">
        <f t="shared" si="185"/>
        <v>46.513396165660488</v>
      </c>
      <c r="AS218" s="156">
        <f t="shared" si="185"/>
        <v>46.288242707495961</v>
      </c>
      <c r="AT218" s="156">
        <f t="shared" si="185"/>
        <v>46.060808812195567</v>
      </c>
      <c r="AU218" s="156">
        <f t="shared" si="185"/>
        <v>46.156322624330883</v>
      </c>
      <c r="AV218" s="156">
        <f>SUMPRODUCT(AV214:AV217,AV$1023:AV$1026)</f>
        <v>53.832253795045986</v>
      </c>
      <c r="AW218" s="156">
        <f t="shared" ref="AW218:BA218" si="186">SUMPRODUCT(AW214:AW217,AW$1023:AW$1026)</f>
        <v>53.600156215878521</v>
      </c>
      <c r="AX218" s="156">
        <f t="shared" si="186"/>
        <v>49.337402155259355</v>
      </c>
      <c r="AY218" s="156">
        <f t="shared" si="186"/>
        <v>48.108969298070704</v>
      </c>
      <c r="AZ218" s="156">
        <f t="shared" si="186"/>
        <v>47.729527701259812</v>
      </c>
      <c r="BA218" s="156">
        <f t="shared" si="186"/>
        <v>47.513503880733928</v>
      </c>
    </row>
    <row r="219" spans="1:58" s="42" customFormat="1" x14ac:dyDescent="0.2">
      <c r="A219" s="37" t="s">
        <v>442</v>
      </c>
      <c r="B219" s="37" t="s">
        <v>38</v>
      </c>
      <c r="C219" s="37"/>
      <c r="D219" s="38"/>
      <c r="E219" s="38"/>
      <c r="F219" s="44" t="s">
        <v>39</v>
      </c>
      <c r="G219" s="12" t="s">
        <v>1174</v>
      </c>
      <c r="H219" s="27">
        <f>IF(AND(ISNUMBER(H218),ISNUMBER(H213)),H213-H218,"–")</f>
        <v>-7.0754924475129641</v>
      </c>
      <c r="I219" s="27">
        <f t="shared" ref="I219:BA219" si="187">IF(AND(ISNUMBER(I218),ISNUMBER(I213)),I213-I218,"–")</f>
        <v>-7.3539072607630658</v>
      </c>
      <c r="J219" s="27">
        <f t="shared" si="187"/>
        <v>-7.0714830180704666</v>
      </c>
      <c r="K219" s="27">
        <f t="shared" si="187"/>
        <v>-7.1041201896201756</v>
      </c>
      <c r="L219" s="27">
        <f t="shared" si="187"/>
        <v>-7.4693846217420514</v>
      </c>
      <c r="M219" s="27">
        <f t="shared" si="187"/>
        <v>-7.4982395850753178</v>
      </c>
      <c r="N219" s="27">
        <f t="shared" si="187"/>
        <v>-7.5101922000079568</v>
      </c>
      <c r="O219" s="27">
        <f t="shared" si="187"/>
        <v>-12.410657969096427</v>
      </c>
      <c r="P219" s="27">
        <f t="shared" si="187"/>
        <v>-12.319257948160434</v>
      </c>
      <c r="Q219" s="27">
        <f t="shared" si="187"/>
        <v>-11.989864434119959</v>
      </c>
      <c r="R219" s="27">
        <f t="shared" si="187"/>
        <v>-4.6274212774912868</v>
      </c>
      <c r="S219" s="27">
        <f t="shared" si="187"/>
        <v>-5.3680596340104785</v>
      </c>
      <c r="T219" s="27">
        <f t="shared" si="187"/>
        <v>-6.4571260276706255</v>
      </c>
      <c r="U219" s="27">
        <f t="shared" si="187"/>
        <v>-7.2043741896199194</v>
      </c>
      <c r="V219" s="27">
        <f t="shared" si="187"/>
        <v>-6.6453657540032935</v>
      </c>
      <c r="W219" s="27">
        <f t="shared" si="187"/>
        <v>-6.0626394596698745</v>
      </c>
      <c r="X219" s="27">
        <f t="shared" si="187"/>
        <v>-3.2497729528159809</v>
      </c>
      <c r="Y219" s="27">
        <f t="shared" si="187"/>
        <v>-1.7303514544514798</v>
      </c>
      <c r="Z219" s="27">
        <f t="shared" si="187"/>
        <v>-1.9436055193611992</v>
      </c>
      <c r="AA219" s="27">
        <f>IF(AND(ISNUMBER(AA218),ISNUMBER(AA213)),AA213-AA218,"–")</f>
        <v>-1.0363917581064399</v>
      </c>
      <c r="AB219" s="27">
        <f>IF(AND(ISNUMBER(AB218),ISNUMBER(AB213)),AB213-AB218,"–")</f>
        <v>-0.7849666334197849</v>
      </c>
      <c r="AC219" s="27">
        <f>IF(AND(ISNUMBER(AC218),ISNUMBER(AC213)),AC213-AC218,"–")</f>
        <v>-1.7180516549156692</v>
      </c>
      <c r="AD219" s="27">
        <f>IF(AND(ISNUMBER(AD218),ISNUMBER(AD213)),AD213-AD218,"–")</f>
        <v>-2.9206468697492483</v>
      </c>
      <c r="AE219" s="27">
        <f t="shared" si="187"/>
        <v>-3.5109969794614173</v>
      </c>
      <c r="AF219" s="27">
        <f t="shared" si="187"/>
        <v>-3.2614577487392395</v>
      </c>
      <c r="AG219" s="27">
        <f t="shared" si="187"/>
        <v>-3.3193988332186137</v>
      </c>
      <c r="AH219" s="27">
        <f t="shared" si="187"/>
        <v>-2.4940150209269305</v>
      </c>
      <c r="AI219" s="27">
        <f t="shared" si="187"/>
        <v>-1.468752845037308</v>
      </c>
      <c r="AJ219" s="27">
        <f t="shared" si="187"/>
        <v>-2.5237482699671574</v>
      </c>
      <c r="AK219" s="27">
        <f t="shared" si="187"/>
        <v>-6.0083303064066413</v>
      </c>
      <c r="AL219" s="27">
        <f t="shared" si="187"/>
        <v>-6.0707833646569327</v>
      </c>
      <c r="AM219" s="27">
        <f t="shared" si="187"/>
        <v>-3.9475125068903907</v>
      </c>
      <c r="AN219" s="27">
        <f t="shared" si="187"/>
        <v>-4.0658384790914894</v>
      </c>
      <c r="AO219" s="27">
        <f t="shared" si="187"/>
        <v>-2.8249011417979801</v>
      </c>
      <c r="AP219" s="27">
        <f t="shared" si="187"/>
        <v>-2.7178937640064618</v>
      </c>
      <c r="AQ219" s="27">
        <f t="shared" si="187"/>
        <v>-2.2195069239725598</v>
      </c>
      <c r="AR219" s="27">
        <f t="shared" si="187"/>
        <v>-1.6635183408259309</v>
      </c>
      <c r="AS219" s="27">
        <f t="shared" si="187"/>
        <v>-1.1660613790622634</v>
      </c>
      <c r="AT219" s="27">
        <f t="shared" si="187"/>
        <v>-0.77153194849109497</v>
      </c>
      <c r="AU219" s="27">
        <f t="shared" si="187"/>
        <v>-0.95040212954461367</v>
      </c>
      <c r="AV219" s="27">
        <f t="shared" si="187"/>
        <v>-8.26651595893604</v>
      </c>
      <c r="AW219" s="28">
        <f t="shared" si="187"/>
        <v>-8.7138367852506704</v>
      </c>
      <c r="AX219" s="28">
        <f t="shared" si="187"/>
        <v>-4.8481752853598081</v>
      </c>
      <c r="AY219" s="28">
        <f t="shared" si="187"/>
        <v>-3.1753193236333459</v>
      </c>
      <c r="AZ219" s="28">
        <f t="shared" si="187"/>
        <v>-2.7029882755058026</v>
      </c>
      <c r="BA219" s="28">
        <f t="shared" si="187"/>
        <v>-2.4696223067383514</v>
      </c>
    </row>
    <row r="220" spans="1:58" s="139" customFormat="1" outlineLevel="1" x14ac:dyDescent="0.2">
      <c r="A220" s="96"/>
      <c r="B220" s="96"/>
      <c r="C220" s="96"/>
      <c r="D220" s="137"/>
      <c r="E220" s="137"/>
      <c r="F220" s="146" t="s">
        <v>444</v>
      </c>
      <c r="G220" s="143" t="s">
        <v>561</v>
      </c>
      <c r="W220" s="139">
        <v>3.6587943821914521</v>
      </c>
      <c r="X220" s="139">
        <v>3.5548555032365856</v>
      </c>
      <c r="Y220" s="139">
        <v>3.3818505533815038</v>
      </c>
      <c r="Z220" s="139">
        <v>3.3371960127607556</v>
      </c>
      <c r="AA220" s="139">
        <v>3.1085498138890189</v>
      </c>
      <c r="AB220" s="139">
        <v>3.1816311086919007</v>
      </c>
      <c r="AC220" s="139">
        <v>3.0207992850375067</v>
      </c>
      <c r="AD220" s="139">
        <v>2.9807934701886589</v>
      </c>
      <c r="AE220" s="139">
        <v>2.9167439850790138</v>
      </c>
      <c r="AF220" s="139">
        <v>2.8099073135017365</v>
      </c>
      <c r="AG220" s="139">
        <v>2.7577265891308649</v>
      </c>
      <c r="AH220" s="139">
        <v>2.7075018538647369</v>
      </c>
      <c r="AI220" s="139">
        <v>2.6737980734653175</v>
      </c>
      <c r="AJ220" s="139">
        <v>2.6651423573545765</v>
      </c>
      <c r="AK220" s="139">
        <v>2.6415515938852296</v>
      </c>
      <c r="AL220" s="139">
        <v>2.4646034958371539</v>
      </c>
      <c r="AM220" s="139">
        <v>2.4979428596500428</v>
      </c>
      <c r="AN220" s="139">
        <v>2.3113273501061773</v>
      </c>
      <c r="AO220" s="139">
        <v>1.8278603000348745</v>
      </c>
      <c r="AP220" s="139">
        <v>1.607933001597734</v>
      </c>
      <c r="AQ220" s="139">
        <v>1.396117954534704</v>
      </c>
      <c r="AR220" s="139">
        <v>1.1913714498476309</v>
      </c>
      <c r="AS220" s="139">
        <v>1.0309394964287648</v>
      </c>
      <c r="AT220" s="139">
        <v>0.92155513244056142</v>
      </c>
      <c r="AU220" s="139">
        <v>0.7894028877803364</v>
      </c>
      <c r="AV220" s="139">
        <v>0.64852819335853795</v>
      </c>
      <c r="AW220" s="139">
        <v>0.5224846591972514</v>
      </c>
      <c r="AX220" s="139">
        <v>0.56103707366492384</v>
      </c>
      <c r="AY220" s="139">
        <v>0.59399846443477289</v>
      </c>
      <c r="AZ220" s="139">
        <v>0.6320796203806206</v>
      </c>
      <c r="BA220" s="139">
        <v>0.66373355637259035</v>
      </c>
      <c r="BB220" s="167"/>
      <c r="BC220" s="167"/>
      <c r="BD220" s="167"/>
      <c r="BE220" s="167"/>
      <c r="BF220" s="167"/>
    </row>
    <row r="221" spans="1:58" s="139" customFormat="1" outlineLevel="1" x14ac:dyDescent="0.2">
      <c r="A221" s="96"/>
      <c r="B221" s="96"/>
      <c r="C221" s="96"/>
      <c r="D221" s="137"/>
      <c r="E221" s="137"/>
      <c r="F221" s="146" t="s">
        <v>445</v>
      </c>
      <c r="G221" s="143" t="s">
        <v>562</v>
      </c>
      <c r="W221" s="139">
        <v>3.466298316249127</v>
      </c>
      <c r="X221" s="139">
        <v>3.6002893664997595</v>
      </c>
      <c r="Y221" s="139">
        <v>3.4957686277452096</v>
      </c>
      <c r="Z221" s="139">
        <v>3.3402305361700115</v>
      </c>
      <c r="AA221" s="139">
        <v>3.0457338722697767</v>
      </c>
      <c r="AB221" s="139">
        <v>2.9242224739698104</v>
      </c>
      <c r="AC221" s="139">
        <v>3.0111907428532825</v>
      </c>
      <c r="AD221" s="139">
        <v>2.9829666698139929</v>
      </c>
      <c r="AE221" s="139">
        <v>2.8391829851485268</v>
      </c>
      <c r="AF221" s="139">
        <v>2.7797703646492753</v>
      </c>
      <c r="AG221" s="139">
        <v>2.7048375036211407</v>
      </c>
      <c r="AH221" s="139">
        <v>2.6000311439901291</v>
      </c>
      <c r="AI221" s="139">
        <v>2.6886834460786408</v>
      </c>
      <c r="AJ221" s="139">
        <v>2.8796622266780045</v>
      </c>
      <c r="AK221" s="139">
        <v>2.5428265331147624</v>
      </c>
      <c r="AL221" s="139">
        <v>2.5294820489309213</v>
      </c>
      <c r="AM221" s="139">
        <v>2.7074708056976156</v>
      </c>
      <c r="AN221" s="139">
        <v>2.6176291222967585</v>
      </c>
      <c r="AO221" s="139">
        <v>2.2000000000000002</v>
      </c>
      <c r="AP221" s="139">
        <v>2.1</v>
      </c>
      <c r="AQ221" s="139">
        <v>1.9</v>
      </c>
      <c r="AR221" s="139">
        <v>1.7000000000000002</v>
      </c>
      <c r="AS221" s="139">
        <v>1.6</v>
      </c>
      <c r="AT221" s="139">
        <v>1.6000000000000003</v>
      </c>
      <c r="AU221" s="139">
        <v>1.4000000000000001</v>
      </c>
      <c r="AV221" s="139">
        <v>1.2</v>
      </c>
      <c r="AW221" s="139">
        <v>0.94748232935204579</v>
      </c>
      <c r="AX221" s="139">
        <v>0.95826242577129428</v>
      </c>
      <c r="AY221" s="139">
        <v>0.82155122625027877</v>
      </c>
      <c r="AZ221" s="139">
        <v>0.69734658800466831</v>
      </c>
      <c r="BA221" s="139">
        <v>0.54984046338410852</v>
      </c>
      <c r="BB221" s="167"/>
      <c r="BC221" s="167"/>
      <c r="BD221" s="167"/>
      <c r="BE221" s="167"/>
      <c r="BF221" s="167"/>
    </row>
    <row r="222" spans="1:58" s="139" customFormat="1" outlineLevel="1" x14ac:dyDescent="0.2">
      <c r="A222" s="96"/>
      <c r="B222" s="96"/>
      <c r="C222" s="96"/>
      <c r="D222" s="137"/>
      <c r="E222" s="137"/>
      <c r="F222" s="146" t="s">
        <v>446</v>
      </c>
      <c r="G222" s="143" t="s">
        <v>563</v>
      </c>
      <c r="K222" s="139">
        <v>7.3700534307022112</v>
      </c>
      <c r="L222" s="139">
        <v>7.9118981846882406</v>
      </c>
      <c r="M222" s="139">
        <v>7.9483219574563435</v>
      </c>
      <c r="N222" s="139">
        <v>8.2745479446616788</v>
      </c>
      <c r="O222" s="139">
        <v>7.4625562837793602</v>
      </c>
      <c r="P222" s="139">
        <v>7.8252467817824538</v>
      </c>
      <c r="Q222" s="139">
        <v>8.6391044896028131</v>
      </c>
      <c r="R222" s="139">
        <v>9.6915629151602651</v>
      </c>
      <c r="S222" s="139">
        <v>10.904485016469833</v>
      </c>
      <c r="T222" s="139">
        <v>11.762759681663395</v>
      </c>
      <c r="U222" s="139">
        <v>12.174923489238626</v>
      </c>
      <c r="V222" s="139">
        <v>10.912141112107603</v>
      </c>
      <c r="W222" s="139">
        <v>11.086269533696763</v>
      </c>
      <c r="X222" s="139">
        <v>11.048277576939999</v>
      </c>
      <c r="Y222" s="139">
        <v>9.1296569335855331</v>
      </c>
      <c r="Z222" s="139">
        <v>7.8449101533324548</v>
      </c>
      <c r="AA222" s="139">
        <v>6.3782130472936709</v>
      </c>
      <c r="AB222" s="139">
        <v>6.104985774579573</v>
      </c>
      <c r="AC222" s="139">
        <v>6.0609012613486088</v>
      </c>
      <c r="AD222" s="139">
        <v>5.4351329184870822</v>
      </c>
      <c r="AE222" s="139">
        <v>4.9517673365249548</v>
      </c>
      <c r="AF222" s="139">
        <v>4.6029490152594956</v>
      </c>
      <c r="AG222" s="139">
        <v>4.4991325812134226</v>
      </c>
      <c r="AH222" s="139">
        <v>4.4310010537136648</v>
      </c>
      <c r="AI222" s="139">
        <v>4.748968241727817</v>
      </c>
      <c r="AJ222" s="139">
        <v>4.9126621552292775</v>
      </c>
      <c r="AK222" s="139">
        <v>4.4115454430674488</v>
      </c>
      <c r="AL222" s="139">
        <v>4.2822830061842909</v>
      </c>
      <c r="AM222" s="139">
        <v>4.6480337853610916</v>
      </c>
      <c r="AN222" s="139">
        <v>5.161210089952097</v>
      </c>
      <c r="AO222" s="139">
        <v>4.8306688895173737</v>
      </c>
      <c r="AP222" s="139">
        <v>4.5780588514563005</v>
      </c>
      <c r="AQ222" s="139">
        <v>4.116323171236699</v>
      </c>
      <c r="AR222" s="139">
        <v>3.9132423536512908</v>
      </c>
      <c r="AS222" s="139">
        <v>3.7650384113639657</v>
      </c>
      <c r="AT222" s="139">
        <v>3.646618684891386</v>
      </c>
      <c r="AU222" s="139">
        <v>3.3702726217773522</v>
      </c>
      <c r="AV222" s="139">
        <v>3.4726981535782264</v>
      </c>
      <c r="AW222" s="139">
        <v>3.2279338094058869</v>
      </c>
      <c r="AX222" s="139">
        <v>3.5183677165305167</v>
      </c>
      <c r="AY222" s="139">
        <v>3.6722429545810953</v>
      </c>
      <c r="AZ222" s="139">
        <v>3.8281607646624192</v>
      </c>
      <c r="BA222" s="139">
        <v>3.9738428111976312</v>
      </c>
      <c r="BB222" s="167"/>
      <c r="BC222" s="167"/>
      <c r="BD222" s="167"/>
      <c r="BE222" s="167"/>
      <c r="BF222" s="167"/>
    </row>
    <row r="223" spans="1:58" s="139" customFormat="1" outlineLevel="1" x14ac:dyDescent="0.2">
      <c r="A223" s="96"/>
      <c r="B223" s="96"/>
      <c r="C223" s="96"/>
      <c r="D223" s="137"/>
      <c r="E223" s="137"/>
      <c r="F223" s="146" t="s">
        <v>447</v>
      </c>
      <c r="G223" s="143" t="s">
        <v>564</v>
      </c>
      <c r="H223" s="139">
        <v>3.2747830842284031</v>
      </c>
      <c r="I223" s="139">
        <v>3.4934446591222752</v>
      </c>
      <c r="J223" s="139">
        <v>3.4284112126110546</v>
      </c>
      <c r="K223" s="139">
        <v>3.2853346095011835</v>
      </c>
      <c r="L223" s="139">
        <v>3.505523720752878</v>
      </c>
      <c r="M223" s="139">
        <v>3.4038481955852404</v>
      </c>
      <c r="N223" s="139">
        <v>3.2494766420007384</v>
      </c>
      <c r="O223" s="139">
        <v>3.0956181722900795</v>
      </c>
      <c r="P223" s="139">
        <v>2.7575426515504664</v>
      </c>
      <c r="Q223" s="139">
        <v>2.5926082626553235</v>
      </c>
      <c r="R223" s="139">
        <v>2.447711348405142</v>
      </c>
      <c r="S223" s="139">
        <v>2.0979950784164743</v>
      </c>
      <c r="T223" s="139">
        <v>2.0643791627998653</v>
      </c>
      <c r="U223" s="139">
        <v>2.149230523207815</v>
      </c>
      <c r="V223" s="139">
        <v>2.3749391589230693</v>
      </c>
      <c r="W223" s="139">
        <v>2.9990084464366995</v>
      </c>
      <c r="X223" s="139">
        <v>2.9748750365108321</v>
      </c>
      <c r="Y223" s="139">
        <v>3.0366167586025741</v>
      </c>
      <c r="Z223" s="139">
        <v>2.9689735842775162</v>
      </c>
      <c r="AA223" s="139">
        <v>2.4936715678354071</v>
      </c>
      <c r="AB223" s="139">
        <v>2.3679167807281685</v>
      </c>
      <c r="AC223" s="139">
        <v>2.0572307016580651</v>
      </c>
      <c r="AD223" s="139">
        <v>1.777933451267228</v>
      </c>
      <c r="AE223" s="139">
        <v>1.7569822351431472</v>
      </c>
      <c r="AF223" s="139">
        <v>1.7956536028825183</v>
      </c>
      <c r="AG223" s="139">
        <v>1.9011685251945749</v>
      </c>
      <c r="AH223" s="139">
        <v>1.8805767791128014</v>
      </c>
      <c r="AI223" s="139">
        <v>2.0542855017673669</v>
      </c>
      <c r="AJ223" s="139">
        <v>2.0830462498560647</v>
      </c>
      <c r="AK223" s="139">
        <v>1.8055386038089445</v>
      </c>
      <c r="AL223" s="139">
        <v>2.8018831563852915</v>
      </c>
      <c r="AM223" s="139">
        <v>3.0942552469940803</v>
      </c>
      <c r="AN223" s="139">
        <v>2.8063933822885088</v>
      </c>
      <c r="AO223" s="139">
        <v>2.7670057786844731</v>
      </c>
      <c r="AP223" s="139">
        <v>2.6051954688331982</v>
      </c>
      <c r="AQ223" s="139">
        <v>2.2596412558389822</v>
      </c>
      <c r="AR223" s="139">
        <v>2.3780375312325788</v>
      </c>
      <c r="AS223" s="139">
        <v>2.6485469293880333</v>
      </c>
      <c r="AT223" s="139">
        <v>2.42876058926357</v>
      </c>
      <c r="AU223" s="139">
        <v>2.1063459486602971</v>
      </c>
      <c r="AV223" s="139">
        <v>1.8879859699560471</v>
      </c>
      <c r="AW223" s="139">
        <v>1.1904287072890556</v>
      </c>
      <c r="AX223" s="139">
        <v>1.5653773508658506</v>
      </c>
      <c r="AY223" s="139">
        <v>1.8642400355441191</v>
      </c>
      <c r="AZ223" s="139">
        <v>1.9541491804259028</v>
      </c>
      <c r="BA223" s="139">
        <v>1.9955806235884315</v>
      </c>
      <c r="BB223" s="167"/>
      <c r="BC223" s="167"/>
      <c r="BD223" s="167"/>
      <c r="BE223" s="167"/>
      <c r="BF223" s="167"/>
    </row>
    <row r="224" spans="1:58" s="42" customFormat="1" x14ac:dyDescent="0.2">
      <c r="A224" s="37" t="s">
        <v>442</v>
      </c>
      <c r="B224" s="37" t="s">
        <v>275</v>
      </c>
      <c r="C224" s="37"/>
      <c r="D224" s="38"/>
      <c r="E224" s="38"/>
      <c r="F224" s="15" t="s">
        <v>297</v>
      </c>
      <c r="G224" s="12" t="s">
        <v>1175</v>
      </c>
      <c r="H224" s="156">
        <f t="shared" ref="H224" si="188">SUMPRODUCT(H220:H223,H$1023:H$1026)</f>
        <v>0.74183861904834569</v>
      </c>
      <c r="I224" s="156">
        <f t="shared" ref="I224" si="189">SUMPRODUCT(I220:I223,I$1023:I$1026)</f>
        <v>0.85506343084872605</v>
      </c>
      <c r="J224" s="156">
        <f t="shared" ref="J224" si="190">SUMPRODUCT(J220:J223,J$1023:J$1026)</f>
        <v>0.83138034494764357</v>
      </c>
      <c r="K224" s="156">
        <f t="shared" ref="K224" si="191">SUMPRODUCT(K220:K223,K$1023:K$1026)</f>
        <v>1.8098874501547</v>
      </c>
      <c r="L224" s="156">
        <f t="shared" ref="L224" si="192">SUMPRODUCT(L220:L223,L$1023:L$1026)</f>
        <v>1.998497678957545</v>
      </c>
      <c r="M224" s="156">
        <f t="shared" ref="M224" si="193">SUMPRODUCT(M220:M223,M$1023:M$1026)</f>
        <v>2.0492747385469547</v>
      </c>
      <c r="N224" s="156">
        <f t="shared" ref="N224" si="194">SUMPRODUCT(N220:N223,N$1023:N$1026)</f>
        <v>2.0724896985790902</v>
      </c>
      <c r="O224" s="156">
        <f t="shared" ref="O224" si="195">SUMPRODUCT(O220:O223,O$1023:O$1026)</f>
        <v>1.9582724573563626</v>
      </c>
      <c r="P224" s="156">
        <f t="shared" ref="P224" si="196">SUMPRODUCT(P220:P223,P$1023:P$1026)</f>
        <v>2.0100786738585912</v>
      </c>
      <c r="Q224" s="156">
        <f t="shared" ref="Q224" si="197">SUMPRODUCT(Q220:Q223,Q$1023:Q$1026)</f>
        <v>2.1391955307618069</v>
      </c>
      <c r="R224" s="156">
        <f t="shared" ref="R224" si="198">SUMPRODUCT(R220:R223,R$1023:R$1026)</f>
        <v>2.2994946476812581</v>
      </c>
      <c r="S224" s="156">
        <f t="shared" ref="S224" si="199">SUMPRODUCT(S220:S223,S$1023:S$1026)</f>
        <v>2.4071718438589822</v>
      </c>
      <c r="T224" s="156">
        <f t="shared" ref="T224" si="200">SUMPRODUCT(T220:T223,T$1023:T$1026)</f>
        <v>2.5527284629748386</v>
      </c>
      <c r="U224" s="156">
        <f t="shared" ref="U224" si="201">SUMPRODUCT(U220:U223,U$1023:U$1026)</f>
        <v>2.6625392241034986</v>
      </c>
      <c r="V224" s="156">
        <f t="shared" ref="V224" si="202">SUMPRODUCT(V220:V223,V$1023:V$1026)</f>
        <v>2.5063988818556759</v>
      </c>
      <c r="W224" s="156">
        <f t="shared" ref="W224" si="203">SUMPRODUCT(W220:W223,W$1023:W$1026)</f>
        <v>4.9144746973119959</v>
      </c>
      <c r="X224" s="156">
        <f t="shared" ref="X224" si="204">SUMPRODUCT(X220:X223,X$1023:X$1026)</f>
        <v>4.9124783643997612</v>
      </c>
      <c r="Y224" s="156">
        <f t="shared" ref="Y224" si="205">SUMPRODUCT(Y220:Y223,Y$1023:Y$1026)</f>
        <v>4.4225300902568963</v>
      </c>
      <c r="Z224" s="156">
        <f t="shared" ref="Z224" si="206">SUMPRODUCT(Z220:Z223,Z$1023:Z$1026)</f>
        <v>4.1052377997049145</v>
      </c>
      <c r="AA224" s="156">
        <f t="shared" ref="AA224" si="207">SUMPRODUCT(AA220:AA223,AA$1023:AA$1026)</f>
        <v>3.556611592143863</v>
      </c>
      <c r="AB224" s="156">
        <f t="shared" ref="AB224" si="208">SUMPRODUCT(AB220:AB223,AB$1023:AB$1026)</f>
        <v>3.4517235776505322</v>
      </c>
      <c r="AC224" s="156">
        <f t="shared" ref="AC224" si="209">SUMPRODUCT(AC220:AC223,AC$1023:AC$1026)</f>
        <v>3.3398281042267648</v>
      </c>
      <c r="AD224" s="156">
        <f t="shared" ref="AD224" si="210">SUMPRODUCT(AD220:AD223,AD$1023:AD$1026)</f>
        <v>3.1294319979249257</v>
      </c>
      <c r="AE224" s="156">
        <f t="shared" ref="AE224" si="211">SUMPRODUCT(AE220:AE223,AE$1023:AE$1026)</f>
        <v>3.0027348742230071</v>
      </c>
      <c r="AF224" s="156">
        <f t="shared" ref="AF224" si="212">SUMPRODUCT(AF220:AF223,AF$1023:AF$1026)</f>
        <v>2.8887656108229818</v>
      </c>
      <c r="AG224" s="156">
        <f t="shared" ref="AG224" si="213">SUMPRODUCT(AG220:AG223,AG$1023:AG$1026)</f>
        <v>2.8585346404316136</v>
      </c>
      <c r="AH224" s="156">
        <f t="shared" ref="AH224" si="214">SUMPRODUCT(AH220:AH223,AH$1023:AH$1026)</f>
        <v>2.7950002647658456</v>
      </c>
      <c r="AI224" s="156">
        <f t="shared" ref="AI224" si="215">SUMPRODUCT(AI220:AI223,AI$1023:AI$1026)</f>
        <v>2.9119005403266365</v>
      </c>
      <c r="AJ224" s="156">
        <f t="shared" ref="AJ224" si="216">SUMPRODUCT(AJ220:AJ223,AJ$1023:AJ$1026)</f>
        <v>3.0251048500612905</v>
      </c>
      <c r="AK224" s="156">
        <f t="shared" ref="AK224" si="217">SUMPRODUCT(AK220:AK223,AK$1023:AK$1026)</f>
        <v>2.7902268759188247</v>
      </c>
      <c r="AL224" s="156">
        <f t="shared" ref="AL224" si="218">SUMPRODUCT(AL220:AL223,AL$1023:AL$1026)</f>
        <v>2.9234683619741197</v>
      </c>
      <c r="AM224" s="156">
        <f t="shared" ref="AM224" si="219">SUMPRODUCT(AM220:AM223,AM$1023:AM$1026)</f>
        <v>3.1138768243315118</v>
      </c>
      <c r="AN224" s="156">
        <f t="shared" ref="AN224" si="220">SUMPRODUCT(AN220:AN223,AN$1023:AN$1026)</f>
        <v>3.0480244008038508</v>
      </c>
      <c r="AO224" s="156">
        <f t="shared" ref="AO224" si="221">SUMPRODUCT(AO220:AO223,AO$1023:AO$1026)</f>
        <v>2.7070612790189159</v>
      </c>
      <c r="AP224" s="156">
        <f t="shared" ref="AP224" si="222">SUMPRODUCT(AP220:AP223,AP$1023:AP$1026)</f>
        <v>2.5167135812368548</v>
      </c>
      <c r="AQ224" s="156">
        <f t="shared" ref="AQ224" si="223">SUMPRODUCT(AQ220:AQ223,AQ$1023:AQ$1026)</f>
        <v>2.2250000148506386</v>
      </c>
      <c r="AR224" s="156">
        <f t="shared" ref="AR224" si="224">SUMPRODUCT(AR220:AR223,AR$1023:AR$1026)</f>
        <v>2.1020195283805094</v>
      </c>
      <c r="AS224" s="156">
        <f t="shared" ref="AS224:AT224" si="225">SUMPRODUCT(AS220:AS223,AS$1023:AS$1026)</f>
        <v>2.0528280983161959</v>
      </c>
      <c r="AT224" s="156">
        <f t="shared" si="225"/>
        <v>1.9367798637393288</v>
      </c>
      <c r="AU224" s="156">
        <f t="shared" ref="AU224" si="226">SUMPRODUCT(AU220:AU223,AU$1023:AU$1026)</f>
        <v>1.7116821267929443</v>
      </c>
      <c r="AV224" s="156">
        <f t="shared" ref="AV224" si="227">SUMPRODUCT(AV220:AV223,AV$1023:AV$1026)</f>
        <v>1.5646115027932468</v>
      </c>
      <c r="AW224" s="156">
        <f t="shared" ref="AW224" si="228">SUMPRODUCT(AW220:AW223,AW$1023:AW$1026)</f>
        <v>1.2522533506869964</v>
      </c>
      <c r="AX224" s="156">
        <f t="shared" ref="AX224" si="229">SUMPRODUCT(AX220:AX223,AX$1023:AX$1026)</f>
        <v>1.4123706273306564</v>
      </c>
      <c r="AY224" s="156">
        <f t="shared" ref="AY224" si="230">SUMPRODUCT(AY220:AY223,AY$1023:AY$1026)</f>
        <v>1.4967119799664128</v>
      </c>
      <c r="AZ224" s="156">
        <f t="shared" ref="AZ224" si="231">SUMPRODUCT(AZ220:AZ223,AZ$1023:AZ$1026)</f>
        <v>1.529072949600905</v>
      </c>
      <c r="BA224" s="156">
        <f t="shared" ref="BA224" si="232">SUMPRODUCT(BA220:BA223,BA$1023:BA$1026)</f>
        <v>1.5361552391650197</v>
      </c>
    </row>
    <row r="225" spans="1:58" s="42" customFormat="1" x14ac:dyDescent="0.2">
      <c r="A225" s="37" t="s">
        <v>442</v>
      </c>
      <c r="B225" s="37" t="s">
        <v>276</v>
      </c>
      <c r="C225" s="37"/>
      <c r="D225" s="38"/>
      <c r="E225" s="38"/>
      <c r="F225" s="44" t="s">
        <v>298</v>
      </c>
      <c r="G225" s="12" t="s">
        <v>1176</v>
      </c>
      <c r="H225" s="27">
        <f>IF(AND(ISNUMBER(H224),ISNUMBER(H219)),H219+H224,"–")</f>
        <v>-6.3336538284646187</v>
      </c>
      <c r="I225" s="27">
        <f t="shared" ref="I225:BA225" si="233">IF(AND(ISNUMBER(I224),ISNUMBER(I219)),I219+I224,"–")</f>
        <v>-6.4988438299143398</v>
      </c>
      <c r="J225" s="27">
        <f t="shared" si="233"/>
        <v>-6.2401026731228235</v>
      </c>
      <c r="K225" s="27">
        <f t="shared" si="233"/>
        <v>-5.2942327394654756</v>
      </c>
      <c r="L225" s="27">
        <f t="shared" si="233"/>
        <v>-5.4708869427845066</v>
      </c>
      <c r="M225" s="27">
        <f t="shared" si="233"/>
        <v>-5.4489648465283631</v>
      </c>
      <c r="N225" s="27">
        <f t="shared" si="233"/>
        <v>-5.4377025014288662</v>
      </c>
      <c r="O225" s="27">
        <f t="shared" si="233"/>
        <v>-10.452385511740065</v>
      </c>
      <c r="P225" s="27">
        <f t="shared" si="233"/>
        <v>-10.309179274301844</v>
      </c>
      <c r="Q225" s="27">
        <f t="shared" si="233"/>
        <v>-9.8506689033581516</v>
      </c>
      <c r="R225" s="27">
        <f t="shared" si="233"/>
        <v>-2.3279266298100287</v>
      </c>
      <c r="S225" s="27">
        <f t="shared" si="233"/>
        <v>-2.9608877901514963</v>
      </c>
      <c r="T225" s="27">
        <f t="shared" si="233"/>
        <v>-3.9043975646957869</v>
      </c>
      <c r="U225" s="27">
        <f t="shared" si="233"/>
        <v>-4.5418349655164203</v>
      </c>
      <c r="V225" s="27">
        <f t="shared" si="233"/>
        <v>-4.138966872147618</v>
      </c>
      <c r="W225" s="27">
        <f t="shared" si="233"/>
        <v>-1.1481647623578786</v>
      </c>
      <c r="X225" s="27">
        <f t="shared" si="233"/>
        <v>1.6627054115837803</v>
      </c>
      <c r="Y225" s="27">
        <f t="shared" si="233"/>
        <v>2.6921786358054165</v>
      </c>
      <c r="Z225" s="27">
        <f t="shared" si="233"/>
        <v>2.1616322803437154</v>
      </c>
      <c r="AA225" s="27">
        <f t="shared" si="233"/>
        <v>2.5202198340374231</v>
      </c>
      <c r="AB225" s="27">
        <f t="shared" si="233"/>
        <v>2.6667569442307473</v>
      </c>
      <c r="AC225" s="27">
        <f t="shared" si="233"/>
        <v>1.6217764493110955</v>
      </c>
      <c r="AD225" s="27">
        <f t="shared" si="233"/>
        <v>0.2087851281756774</v>
      </c>
      <c r="AE225" s="27">
        <f t="shared" si="233"/>
        <v>-0.5082621052384102</v>
      </c>
      <c r="AF225" s="27">
        <f t="shared" si="233"/>
        <v>-0.37269213791625777</v>
      </c>
      <c r="AG225" s="27">
        <f t="shared" si="233"/>
        <v>-0.46086419278700008</v>
      </c>
      <c r="AH225" s="27">
        <f t="shared" si="233"/>
        <v>0.30098524383891512</v>
      </c>
      <c r="AI225" s="27">
        <f t="shared" si="233"/>
        <v>1.4431476952893285</v>
      </c>
      <c r="AJ225" s="27">
        <f t="shared" si="233"/>
        <v>0.50135658009413309</v>
      </c>
      <c r="AK225" s="27">
        <f t="shared" si="233"/>
        <v>-3.2181034304878167</v>
      </c>
      <c r="AL225" s="27">
        <f t="shared" si="233"/>
        <v>-3.1473150026828129</v>
      </c>
      <c r="AM225" s="27">
        <f t="shared" si="233"/>
        <v>-0.83363568255887888</v>
      </c>
      <c r="AN225" s="27">
        <f t="shared" si="233"/>
        <v>-1.0178140782876386</v>
      </c>
      <c r="AO225" s="27">
        <f t="shared" si="233"/>
        <v>-0.11783986277906422</v>
      </c>
      <c r="AP225" s="27">
        <f t="shared" si="233"/>
        <v>-0.20118018276960692</v>
      </c>
      <c r="AQ225" s="27">
        <f t="shared" si="233"/>
        <v>5.4930908780788101E-3</v>
      </c>
      <c r="AR225" s="27">
        <f t="shared" si="233"/>
        <v>0.43850118755457856</v>
      </c>
      <c r="AS225" s="27">
        <f t="shared" si="233"/>
        <v>0.88676671925393258</v>
      </c>
      <c r="AT225" s="27">
        <f t="shared" si="233"/>
        <v>1.1652479152482338</v>
      </c>
      <c r="AU225" s="27">
        <f t="shared" si="233"/>
        <v>0.76127999724833062</v>
      </c>
      <c r="AV225" s="27">
        <f t="shared" si="233"/>
        <v>-6.7019044561427936</v>
      </c>
      <c r="AW225" s="28">
        <f t="shared" si="233"/>
        <v>-7.461583434563674</v>
      </c>
      <c r="AX225" s="28">
        <f t="shared" si="233"/>
        <v>-3.4358046580291517</v>
      </c>
      <c r="AY225" s="28">
        <f t="shared" si="233"/>
        <v>-1.6786073436669331</v>
      </c>
      <c r="AZ225" s="28">
        <f t="shared" si="233"/>
        <v>-1.1739153259048976</v>
      </c>
      <c r="BA225" s="28">
        <f t="shared" si="233"/>
        <v>-0.93346706757333164</v>
      </c>
    </row>
    <row r="226" spans="1:58" s="139" customFormat="1" outlineLevel="1" x14ac:dyDescent="0.2">
      <c r="A226" s="96"/>
      <c r="B226" s="96"/>
      <c r="C226" s="96"/>
      <c r="D226" s="137"/>
      <c r="E226" s="137"/>
      <c r="F226" s="146" t="s">
        <v>444</v>
      </c>
      <c r="G226" s="143" t="s">
        <v>565</v>
      </c>
      <c r="H226" s="167">
        <v>56.983496434121619</v>
      </c>
      <c r="I226" s="167">
        <v>56.983496434121619</v>
      </c>
      <c r="J226" s="167">
        <v>56.983496434121619</v>
      </c>
      <c r="K226" s="167">
        <v>56.983496434121619</v>
      </c>
      <c r="L226" s="167">
        <v>56.983496434121619</v>
      </c>
      <c r="M226" s="167">
        <v>56.983496434121619</v>
      </c>
      <c r="N226" s="167">
        <v>56.983496434121619</v>
      </c>
      <c r="O226" s="167">
        <v>56.983496434121619</v>
      </c>
      <c r="P226" s="167">
        <v>56.983496434121619</v>
      </c>
      <c r="Q226" s="167">
        <v>56.983496434121619</v>
      </c>
      <c r="R226" s="167">
        <v>56.983496434121619</v>
      </c>
      <c r="S226" s="167">
        <v>56.983496434121619</v>
      </c>
      <c r="T226" s="167">
        <v>56.983496434121619</v>
      </c>
      <c r="U226" s="167">
        <v>56.983496434121619</v>
      </c>
      <c r="V226" s="167">
        <v>56.983496434121619</v>
      </c>
      <c r="W226" s="139">
        <v>56.983496434121619</v>
      </c>
      <c r="X226" s="139">
        <v>58.039368579626668</v>
      </c>
      <c r="Y226" s="139">
        <v>58.184647915728746</v>
      </c>
      <c r="Z226" s="139">
        <v>59.593877023682928</v>
      </c>
      <c r="AA226" s="139">
        <v>60.528235917083272</v>
      </c>
      <c r="AB226" s="139">
        <v>59.341128018192137</v>
      </c>
      <c r="AC226" s="139">
        <v>58.121361573248485</v>
      </c>
      <c r="AD226" s="139">
        <v>59.851135199707485</v>
      </c>
      <c r="AE226" s="139">
        <v>63.443746283636891</v>
      </c>
      <c r="AF226" s="139">
        <v>65.417714513523379</v>
      </c>
      <c r="AG226" s="139">
        <v>67.652824781109871</v>
      </c>
      <c r="AH226" s="139">
        <v>66.873753173787094</v>
      </c>
      <c r="AI226" s="139">
        <v>64.076740937503502</v>
      </c>
      <c r="AJ226" s="139">
        <v>65.777183417748446</v>
      </c>
      <c r="AK226" s="139">
        <v>73.222601273733119</v>
      </c>
      <c r="AL226" s="139">
        <v>82.658437121128642</v>
      </c>
      <c r="AM226" s="139">
        <v>79.998624235102596</v>
      </c>
      <c r="AN226" s="139">
        <v>81.167679649745267</v>
      </c>
      <c r="AO226" s="139">
        <v>78.640875827382999</v>
      </c>
      <c r="AP226" s="139">
        <v>75.595728961009016</v>
      </c>
      <c r="AQ226" s="139">
        <v>72.413121378506872</v>
      </c>
      <c r="AR226" s="139">
        <v>69.427625870309669</v>
      </c>
      <c r="AS226" s="139">
        <v>64.899570375637765</v>
      </c>
      <c r="AT226" s="139">
        <v>61.50401664362137</v>
      </c>
      <c r="AU226" s="139">
        <v>59.140601377553317</v>
      </c>
      <c r="AV226" s="139">
        <v>69.205585699048626</v>
      </c>
      <c r="AW226" s="139">
        <v>74.725948599770646</v>
      </c>
      <c r="AX226" s="139">
        <v>69.605464233377816</v>
      </c>
      <c r="AY226" s="139">
        <v>67.336657683825678</v>
      </c>
      <c r="AZ226" s="139">
        <v>66.447208015388654</v>
      </c>
      <c r="BA226" s="139">
        <v>65.580284083786367</v>
      </c>
      <c r="BB226" s="167"/>
      <c r="BC226" s="167"/>
      <c r="BD226" s="167"/>
      <c r="BE226" s="167"/>
      <c r="BF226" s="167"/>
    </row>
    <row r="227" spans="1:58" s="139" customFormat="1" outlineLevel="1" x14ac:dyDescent="0.2">
      <c r="A227" s="96"/>
      <c r="B227" s="96"/>
      <c r="C227" s="96"/>
      <c r="D227" s="137"/>
      <c r="E227" s="137"/>
      <c r="F227" s="146" t="s">
        <v>445</v>
      </c>
      <c r="G227" s="143" t="s">
        <v>566</v>
      </c>
      <c r="H227" s="167">
        <v>57.126308802256695</v>
      </c>
      <c r="I227" s="167">
        <v>57.126308802256695</v>
      </c>
      <c r="J227" s="167">
        <v>57.126308802256695</v>
      </c>
      <c r="K227" s="167">
        <v>57.126308802256695</v>
      </c>
      <c r="L227" s="167">
        <v>57.126308802256695</v>
      </c>
      <c r="M227" s="167">
        <v>57.126308802256695</v>
      </c>
      <c r="N227" s="167">
        <v>57.126308802256695</v>
      </c>
      <c r="O227" s="167">
        <v>57.126308802256695</v>
      </c>
      <c r="P227" s="167">
        <v>57.126308802256695</v>
      </c>
      <c r="Q227" s="167">
        <v>57.126308802256695</v>
      </c>
      <c r="R227" s="167">
        <v>57.126308802256695</v>
      </c>
      <c r="S227" s="167">
        <v>57.126308802256695</v>
      </c>
      <c r="T227" s="167">
        <v>57.126308802256695</v>
      </c>
      <c r="U227" s="167">
        <v>57.126308802256695</v>
      </c>
      <c r="V227" s="167">
        <v>57.126308802256695</v>
      </c>
      <c r="W227" s="139">
        <v>57.126308802256695</v>
      </c>
      <c r="X227" s="139">
        <v>59.970855747126897</v>
      </c>
      <c r="Y227" s="139">
        <v>60.933524024185459</v>
      </c>
      <c r="Z227" s="139">
        <v>61.331835570487172</v>
      </c>
      <c r="AA227" s="139">
        <v>60.548552144101194</v>
      </c>
      <c r="AB227" s="139">
        <v>58.848507133799643</v>
      </c>
      <c r="AC227" s="139">
        <v>58.301912287859224</v>
      </c>
      <c r="AD227" s="139">
        <v>60.226859283039062</v>
      </c>
      <c r="AE227" s="139">
        <v>64.364308422371082</v>
      </c>
      <c r="AF227" s="139">
        <v>66.044262466599193</v>
      </c>
      <c r="AG227" s="139">
        <v>67.45775241546373</v>
      </c>
      <c r="AH227" s="139">
        <v>64.564627564377759</v>
      </c>
      <c r="AI227" s="139">
        <v>64.495034693569735</v>
      </c>
      <c r="AJ227" s="139">
        <v>68.828748102009072</v>
      </c>
      <c r="AK227" s="139">
        <v>83.02159462006118</v>
      </c>
      <c r="AL227" s="139">
        <v>85.329752516319843</v>
      </c>
      <c r="AM227" s="139">
        <v>87.87487447883808</v>
      </c>
      <c r="AN227" s="139">
        <v>90.59263804973132</v>
      </c>
      <c r="AO227" s="139">
        <v>93.36830630811815</v>
      </c>
      <c r="AP227" s="139">
        <v>94.826634039491026</v>
      </c>
      <c r="AQ227" s="139">
        <v>95.58180008588127</v>
      </c>
      <c r="AR227" s="139">
        <v>98.026903097874126</v>
      </c>
      <c r="AS227" s="139">
        <v>98.245727282969114</v>
      </c>
      <c r="AT227" s="139">
        <v>97.900099595907051</v>
      </c>
      <c r="AU227" s="139">
        <v>97.570231416880489</v>
      </c>
      <c r="AV227" s="139">
        <v>115.19094125997718</v>
      </c>
      <c r="AW227" s="139">
        <v>117.11131305455891</v>
      </c>
      <c r="AX227" s="139">
        <v>117.30292493405949</v>
      </c>
      <c r="AY227" s="139">
        <v>117.72342342073317</v>
      </c>
      <c r="AZ227" s="139">
        <v>117.90407290894854</v>
      </c>
      <c r="BA227" s="139">
        <v>117.72363187425717</v>
      </c>
      <c r="BB227" s="167"/>
      <c r="BC227" s="167"/>
      <c r="BD227" s="167"/>
      <c r="BE227" s="167"/>
      <c r="BF227" s="167"/>
    </row>
    <row r="228" spans="1:58" s="139" customFormat="1" outlineLevel="1" x14ac:dyDescent="0.2">
      <c r="A228" s="96"/>
      <c r="B228" s="96"/>
      <c r="C228" s="96"/>
      <c r="D228" s="137"/>
      <c r="E228" s="137"/>
      <c r="F228" s="146" t="s">
        <v>446</v>
      </c>
      <c r="G228" s="143" t="s">
        <v>567</v>
      </c>
      <c r="H228" s="167">
        <v>110.79189515754253</v>
      </c>
      <c r="I228" s="167">
        <v>110.79189515754253</v>
      </c>
      <c r="J228" s="167">
        <v>110.79189515754253</v>
      </c>
      <c r="K228" s="167">
        <v>110.79189515754253</v>
      </c>
      <c r="L228" s="167">
        <v>110.79189515754253</v>
      </c>
      <c r="M228" s="167">
        <v>110.79189515754253</v>
      </c>
      <c r="N228" s="167">
        <v>110.79189515754253</v>
      </c>
      <c r="O228" s="167">
        <v>110.79189515754253</v>
      </c>
      <c r="P228" s="167">
        <v>110.79189515754253</v>
      </c>
      <c r="Q228" s="167">
        <v>110.79189515754253</v>
      </c>
      <c r="R228" s="167">
        <v>110.79189515754253</v>
      </c>
      <c r="S228" s="167">
        <v>110.79189515754253</v>
      </c>
      <c r="T228" s="167">
        <v>110.79189515754253</v>
      </c>
      <c r="U228" s="167">
        <v>110.79189515754253</v>
      </c>
      <c r="V228" s="167">
        <v>110.79189515754253</v>
      </c>
      <c r="W228" s="139">
        <v>110.79189515754253</v>
      </c>
      <c r="X228" s="139">
        <v>120.54190815018842</v>
      </c>
      <c r="Y228" s="139">
        <v>116.33359431308057</v>
      </c>
      <c r="Z228" s="139">
        <v>114.2077500988533</v>
      </c>
      <c r="AA228" s="139">
        <v>113.42647798045546</v>
      </c>
      <c r="AB228" s="139">
        <v>108.87810218332253</v>
      </c>
      <c r="AC228" s="139">
        <v>108.92423317306957</v>
      </c>
      <c r="AD228" s="139">
        <v>106.40160268259669</v>
      </c>
      <c r="AE228" s="139">
        <v>105.44718774188</v>
      </c>
      <c r="AF228" s="139">
        <v>105.25600632749475</v>
      </c>
      <c r="AG228" s="139">
        <v>106.52522475249116</v>
      </c>
      <c r="AH228" s="139">
        <v>106.61512175603505</v>
      </c>
      <c r="AI228" s="139">
        <v>103.9128956312168</v>
      </c>
      <c r="AJ228" s="139">
        <v>106.18858866928885</v>
      </c>
      <c r="AK228" s="139">
        <v>116.69243219339435</v>
      </c>
      <c r="AL228" s="139">
        <v>119.32533198472628</v>
      </c>
      <c r="AM228" s="139">
        <v>119.65748968461136</v>
      </c>
      <c r="AN228" s="139">
        <v>126.49704582071517</v>
      </c>
      <c r="AO228" s="139">
        <v>132.48882992711231</v>
      </c>
      <c r="AP228" s="139">
        <v>135.29941942057522</v>
      </c>
      <c r="AQ228" s="139">
        <v>135.37260785905613</v>
      </c>
      <c r="AR228" s="139">
        <v>134.72750893606587</v>
      </c>
      <c r="AS228" s="139">
        <v>133.98385319243414</v>
      </c>
      <c r="AT228" s="139">
        <v>134.41491797013268</v>
      </c>
      <c r="AU228" s="139">
        <v>134.5820261061962</v>
      </c>
      <c r="AV228" s="139">
        <v>155.93695709740146</v>
      </c>
      <c r="AW228" s="139">
        <v>159.78371720421453</v>
      </c>
      <c r="AX228" s="139">
        <v>156.6779552081621</v>
      </c>
      <c r="AY228" s="139">
        <v>155.70049647035856</v>
      </c>
      <c r="AZ228" s="139">
        <v>154.24322651623393</v>
      </c>
      <c r="BA228" s="139">
        <v>153.1972960660049</v>
      </c>
      <c r="BB228" s="167"/>
      <c r="BC228" s="167"/>
      <c r="BD228" s="167"/>
      <c r="BE228" s="167"/>
      <c r="BF228" s="167"/>
    </row>
    <row r="229" spans="1:58" s="139" customFormat="1" outlineLevel="1" x14ac:dyDescent="0.2">
      <c r="A229" s="96"/>
      <c r="B229" s="96"/>
      <c r="C229" s="96"/>
      <c r="D229" s="137"/>
      <c r="E229" s="137"/>
      <c r="F229" s="146" t="s">
        <v>447</v>
      </c>
      <c r="G229" s="143" t="s">
        <v>568</v>
      </c>
      <c r="H229" s="139">
        <v>43.86069636413351</v>
      </c>
      <c r="I229" s="139">
        <v>44.177822246756833</v>
      </c>
      <c r="J229" s="139">
        <v>42.699522574339312</v>
      </c>
      <c r="K229" s="139">
        <v>41.707615132843948</v>
      </c>
      <c r="L229" s="139">
        <v>41.555539079132728</v>
      </c>
      <c r="M229" s="139">
        <v>40.66255175808584</v>
      </c>
      <c r="N229" s="139">
        <v>41.045372619700657</v>
      </c>
      <c r="O229" s="139">
        <v>41.271213770306773</v>
      </c>
      <c r="P229" s="139">
        <v>36.008365625343096</v>
      </c>
      <c r="Q229" s="139">
        <v>30.77520161946482</v>
      </c>
      <c r="R229" s="139">
        <v>27.541405615825848</v>
      </c>
      <c r="S229" s="139">
        <v>27.834871800687207</v>
      </c>
      <c r="T229" s="139">
        <v>33.185505175354308</v>
      </c>
      <c r="U229" s="139">
        <v>41.446696976827937</v>
      </c>
      <c r="V229" s="139">
        <v>40.091737225844547</v>
      </c>
      <c r="W229" s="139">
        <v>44.18223884090564</v>
      </c>
      <c r="X229" s="139">
        <v>44.201749213294903</v>
      </c>
      <c r="Y229" s="139">
        <v>43.416338324139744</v>
      </c>
      <c r="Z229" s="139">
        <v>41.134342845854647</v>
      </c>
      <c r="AA229" s="139">
        <v>39.01507282505829</v>
      </c>
      <c r="AB229" s="139">
        <v>36.733826079021803</v>
      </c>
      <c r="AC229" s="139">
        <v>33.999253321620735</v>
      </c>
      <c r="AD229" s="139">
        <v>34.215199327086374</v>
      </c>
      <c r="AE229" s="139">
        <v>35.398125121399019</v>
      </c>
      <c r="AF229" s="139">
        <v>38.390948029502248</v>
      </c>
      <c r="AG229" s="139">
        <v>39.591813001511802</v>
      </c>
      <c r="AH229" s="139">
        <v>40.515693344547799</v>
      </c>
      <c r="AI229" s="139">
        <v>41.547392284382809</v>
      </c>
      <c r="AJ229" s="139">
        <v>49.326887562065089</v>
      </c>
      <c r="AK229" s="139">
        <v>63.193205352489777</v>
      </c>
      <c r="AL229" s="139">
        <v>74.272910729396216</v>
      </c>
      <c r="AM229" s="139">
        <v>79.974773227093351</v>
      </c>
      <c r="AN229" s="139">
        <v>83.161347610952404</v>
      </c>
      <c r="AO229" s="139">
        <v>84.15602448077216</v>
      </c>
      <c r="AP229" s="139">
        <v>86.060714715127361</v>
      </c>
      <c r="AQ229" s="139">
        <v>86.719548082167435</v>
      </c>
      <c r="AR229" s="139">
        <v>86.775333983051183</v>
      </c>
      <c r="AS229" s="139">
        <v>86.314342380472908</v>
      </c>
      <c r="AT229" s="139">
        <v>85.775182650789617</v>
      </c>
      <c r="AU229" s="139">
        <v>85.242776564963023</v>
      </c>
      <c r="AV229" s="139">
        <v>104.45181173264319</v>
      </c>
      <c r="AW229" s="139">
        <v>107.91985602844328</v>
      </c>
      <c r="AX229" s="139">
        <v>105.81143990537896</v>
      </c>
      <c r="AY229" s="139">
        <v>105.43296544952302</v>
      </c>
      <c r="AZ229" s="139">
        <v>105.32459549897591</v>
      </c>
      <c r="BA229" s="139">
        <v>105.03953798855051</v>
      </c>
      <c r="BB229" s="167"/>
      <c r="BC229" s="167"/>
      <c r="BD229" s="167"/>
      <c r="BE229" s="167"/>
      <c r="BF229" s="167"/>
    </row>
    <row r="230" spans="1:58" s="42" customFormat="1" x14ac:dyDescent="0.2">
      <c r="A230" s="37" t="s">
        <v>442</v>
      </c>
      <c r="B230" s="37" t="s">
        <v>40</v>
      </c>
      <c r="C230" s="37"/>
      <c r="D230" s="38"/>
      <c r="E230" s="38"/>
      <c r="F230" s="12" t="s">
        <v>41</v>
      </c>
      <c r="G230" s="12" t="s">
        <v>1177</v>
      </c>
      <c r="H230" s="156">
        <f t="shared" ref="H230" si="234">SUMPRODUCT(H226:H229,H$1023:H$1026)</f>
        <v>60.098031936286226</v>
      </c>
      <c r="I230" s="156">
        <f t="shared" ref="I230" si="235">SUMPRODUCT(I226:I229,I$1023:I$1026)</f>
        <v>60.34212876234853</v>
      </c>
      <c r="J230" s="156">
        <f t="shared" ref="J230" si="236">SUMPRODUCT(J226:J229,J$1023:J$1026)</f>
        <v>60.524875359959665</v>
      </c>
      <c r="K230" s="156">
        <f t="shared" ref="K230" si="237">SUMPRODUCT(K226:K229,K$1023:K$1026)</f>
        <v>60.96115602431491</v>
      </c>
      <c r="L230" s="156">
        <f t="shared" ref="L230" si="238">SUMPRODUCT(L226:L229,L$1023:L$1026)</f>
        <v>61.405038723038487</v>
      </c>
      <c r="M230" s="156">
        <f t="shared" ref="M230" si="239">SUMPRODUCT(M226:M229,M$1023:M$1026)</f>
        <v>61.447318117016337</v>
      </c>
      <c r="N230" s="156">
        <f t="shared" ref="N230" si="240">SUMPRODUCT(N226:N229,N$1023:N$1026)</f>
        <v>62.419160442127676</v>
      </c>
      <c r="O230" s="156">
        <f t="shared" ref="O230" si="241">SUMPRODUCT(O226:O229,O$1023:O$1026)</f>
        <v>62.791528979021322</v>
      </c>
      <c r="P230" s="156">
        <f t="shared" ref="P230" si="242">SUMPRODUCT(P226:P229,P$1023:P$1026)</f>
        <v>61.379661299246962</v>
      </c>
      <c r="Q230" s="156">
        <f t="shared" ref="Q230" si="243">SUMPRODUCT(Q226:Q229,Q$1023:Q$1026)</f>
        <v>60.216368210339979</v>
      </c>
      <c r="R230" s="156">
        <f t="shared" ref="R230" si="244">SUMPRODUCT(R226:R229,R$1023:R$1026)</f>
        <v>59.876725083714938</v>
      </c>
      <c r="S230" s="156">
        <f t="shared" ref="S230" si="245">SUMPRODUCT(S226:S229,S$1023:S$1026)</f>
        <v>60.034621111123521</v>
      </c>
      <c r="T230" s="156">
        <f t="shared" ref="T230" si="246">SUMPRODUCT(T226:T229,T$1023:T$1026)</f>
        <v>61.609097576277982</v>
      </c>
      <c r="U230" s="156">
        <f t="shared" ref="U230" si="247">SUMPRODUCT(U226:U229,U$1023:U$1026)</f>
        <v>63.579821121667713</v>
      </c>
      <c r="V230" s="156">
        <f t="shared" ref="V230" si="248">SUMPRODUCT(V226:V229,V$1023:V$1026)</f>
        <v>63.364437589092816</v>
      </c>
      <c r="W230" s="156">
        <f t="shared" ref="W230" si="249">SUMPRODUCT(W226:W229,W$1023:W$1026)</f>
        <v>64.841708035046352</v>
      </c>
      <c r="X230" s="156">
        <f t="shared" ref="X230" si="250">SUMPRODUCT(X226:X229,X$1023:X$1026)</f>
        <v>67.845412702888353</v>
      </c>
      <c r="Y230" s="156">
        <f t="shared" ref="Y230" si="251">SUMPRODUCT(Y226:Y229,Y$1023:Y$1026)</f>
        <v>66.36612959077911</v>
      </c>
      <c r="Z230" s="156">
        <f t="shared" ref="Z230" si="252">SUMPRODUCT(Z226:Z229,Z$1023:Z$1026)</f>
        <v>65.830199415706034</v>
      </c>
      <c r="AA230" s="156">
        <f t="shared" ref="AA230" si="253">SUMPRODUCT(AA226:AA229,AA$1023:AA$1026)</f>
        <v>65.072086185913989</v>
      </c>
      <c r="AB230" s="156">
        <f t="shared" ref="AB230" si="254">SUMPRODUCT(AB226:AB229,AB$1023:AB$1026)</f>
        <v>62.389870178608035</v>
      </c>
      <c r="AC230" s="156">
        <f t="shared" ref="AC230" si="255">SUMPRODUCT(AC226:AC229,AC$1023:AC$1026)</f>
        <v>61.385874838517545</v>
      </c>
      <c r="AD230" s="156">
        <f t="shared" ref="AD230" si="256">SUMPRODUCT(AD226:AD229,AD$1023:AD$1026)</f>
        <v>61.987752587394162</v>
      </c>
      <c r="AE230" s="156">
        <f t="shared" ref="AE230" si="257">SUMPRODUCT(AE226:AE229,AE$1023:AE$1026)</f>
        <v>64.744735397070471</v>
      </c>
      <c r="AF230" s="156">
        <f t="shared" ref="AF230" si="258">SUMPRODUCT(AF226:AF229,AF$1023:AF$1026)</f>
        <v>66.282929309747331</v>
      </c>
      <c r="AG230" s="156">
        <f t="shared" ref="AG230" si="259">SUMPRODUCT(AG226:AG229,AG$1023:AG$1026)</f>
        <v>67.730109913625967</v>
      </c>
      <c r="AH230" s="156">
        <f t="shared" ref="AH230" si="260">SUMPRODUCT(AH226:AH229,AH$1023:AH$1026)</f>
        <v>66.950721152381448</v>
      </c>
      <c r="AI230" s="156">
        <f t="shared" ref="AI230" si="261">SUMPRODUCT(AI226:AI229,AI$1023:AI$1026)</f>
        <v>65.79103055235359</v>
      </c>
      <c r="AJ230" s="156">
        <f t="shared" ref="AJ230" si="262">SUMPRODUCT(AJ226:AJ229,AJ$1023:AJ$1026)</f>
        <v>70.587639391957055</v>
      </c>
      <c r="AK230" s="156">
        <f t="shared" ref="AK230" si="263">SUMPRODUCT(AK226:AK229,AK$1023:AK$1026)</f>
        <v>82.324152047552388</v>
      </c>
      <c r="AL230" s="156">
        <f t="shared" ref="AL230" si="264">SUMPRODUCT(AL226:AL229,AL$1023:AL$1026)</f>
        <v>88.713611328127044</v>
      </c>
      <c r="AM230" s="156">
        <f t="shared" ref="AM230" si="265">SUMPRODUCT(AM226:AM229,AM$1023:AM$1026)</f>
        <v>89.815130951489976</v>
      </c>
      <c r="AN230" s="156">
        <f t="shared" ref="AN230" si="266">SUMPRODUCT(AN226:AN229,AN$1023:AN$1026)</f>
        <v>92.546596714977511</v>
      </c>
      <c r="AO230" s="156">
        <f t="shared" ref="AO230" si="267">SUMPRODUCT(AO226:AO229,AO$1023:AO$1026)</f>
        <v>93.632459674444789</v>
      </c>
      <c r="AP230" s="156">
        <f t="shared" ref="AP230" si="268">SUMPRODUCT(AP226:AP229,AP$1023:AP$1026)</f>
        <v>93.637468986577829</v>
      </c>
      <c r="AQ230" s="156">
        <f t="shared" ref="AQ230" si="269">SUMPRODUCT(AQ226:AQ229,AQ$1023:AQ$1026)</f>
        <v>92.677061977639426</v>
      </c>
      <c r="AR230" s="156">
        <f t="shared" ref="AR230" si="270">SUMPRODUCT(AR226:AR229,AR$1023:AR$1026)</f>
        <v>92.268924337260941</v>
      </c>
      <c r="AS230" s="156">
        <f t="shared" ref="AS230" si="271">SUMPRODUCT(AS226:AS229,AS$1023:AS$1026)</f>
        <v>90.477447424388018</v>
      </c>
      <c r="AT230" s="156">
        <f t="shared" ref="AT230" si="272">SUMPRODUCT(AT226:AT229,AT$1023:AT$1026)</f>
        <v>89.09636725098288</v>
      </c>
      <c r="AU230" s="156">
        <f t="shared" ref="AU230" si="273">SUMPRODUCT(AU226:AU229,AU$1023:AU$1026)</f>
        <v>87.938150085462865</v>
      </c>
      <c r="AV230" s="156">
        <f t="shared" ref="AV230" si="274">SUMPRODUCT(AV226:AV229,AV$1023:AV$1026)</f>
        <v>103.54707959773788</v>
      </c>
      <c r="AW230" s="156">
        <f t="shared" ref="AW230" si="275">SUMPRODUCT(AW226:AW229,AW$1023:AW$1026)</f>
        <v>107.60935285922419</v>
      </c>
      <c r="AX230" s="156">
        <f t="shared" ref="AX230" si="276">SUMPRODUCT(AX226:AX229,AX$1023:AX$1026)</f>
        <v>104.75095056530148</v>
      </c>
      <c r="AY230" s="156">
        <f t="shared" ref="AY230" si="277">SUMPRODUCT(AY226:AY229,AY$1023:AY$1026)</f>
        <v>103.80138578802153</v>
      </c>
      <c r="AZ230" s="156">
        <f t="shared" ref="AZ230" si="278">SUMPRODUCT(AZ226:AZ229,AZ$1023:AZ$1026)</f>
        <v>103.27809372695258</v>
      </c>
      <c r="BA230" s="156">
        <f t="shared" ref="BA230" si="279">SUMPRODUCT(BA226:BA229,BA$1023:BA$1026)</f>
        <v>102.65971871483477</v>
      </c>
    </row>
    <row r="231" spans="1:58" s="42" customFormat="1" x14ac:dyDescent="0.2">
      <c r="A231" s="37"/>
      <c r="B231" s="37"/>
      <c r="C231" s="37"/>
      <c r="D231" s="38"/>
      <c r="E231" s="38"/>
      <c r="F231" s="39" t="s">
        <v>42</v>
      </c>
      <c r="G231" s="18"/>
      <c r="H231" s="27"/>
      <c r="I231" s="27"/>
      <c r="J231" s="27"/>
      <c r="K231" s="27"/>
      <c r="L231" s="27"/>
      <c r="M231" s="27"/>
      <c r="N231" s="27"/>
      <c r="O231" s="27"/>
      <c r="P231" s="27"/>
      <c r="Q231" s="27"/>
      <c r="R231" s="27"/>
      <c r="S231" s="27"/>
      <c r="T231" s="27"/>
      <c r="U231" s="27"/>
      <c r="V231" s="27"/>
      <c r="W231" s="27"/>
      <c r="X231" s="27"/>
      <c r="Y231" s="27"/>
      <c r="Z231" s="27"/>
      <c r="AA231" s="27"/>
      <c r="AB231" s="27"/>
      <c r="AC231" s="27"/>
      <c r="AD231" s="27"/>
      <c r="AE231" s="27"/>
      <c r="AF231" s="27"/>
      <c r="AG231" s="27"/>
      <c r="AH231" s="27"/>
      <c r="AI231" s="28"/>
      <c r="AJ231" s="28"/>
      <c r="AK231" s="28"/>
      <c r="AL231" s="28"/>
      <c r="AM231" s="28"/>
      <c r="AN231" s="28"/>
      <c r="AO231" s="28"/>
      <c r="AP231" s="28"/>
      <c r="AQ231" s="28"/>
      <c r="AR231" s="28"/>
      <c r="AS231" s="28"/>
      <c r="AT231" s="28"/>
      <c r="AU231" s="28"/>
      <c r="AV231" s="28"/>
      <c r="AW231" s="28"/>
      <c r="AX231" s="28"/>
      <c r="AY231" s="28"/>
      <c r="AZ231" s="28"/>
      <c r="BA231" s="28"/>
    </row>
    <row r="232" spans="1:58" s="42" customFormat="1" x14ac:dyDescent="0.2">
      <c r="A232" s="37" t="s">
        <v>442</v>
      </c>
      <c r="B232" s="37" t="s">
        <v>43</v>
      </c>
      <c r="C232" s="37"/>
      <c r="D232" s="38" t="s">
        <v>1651</v>
      </c>
      <c r="E232" s="38" t="s">
        <v>1546</v>
      </c>
      <c r="F232" s="39" t="s">
        <v>44</v>
      </c>
      <c r="G232" s="12" t="s">
        <v>1178</v>
      </c>
      <c r="H232" s="27" t="s">
        <v>1536</v>
      </c>
      <c r="I232" s="27" t="s">
        <v>1536</v>
      </c>
      <c r="J232" s="27" t="s">
        <v>1536</v>
      </c>
      <c r="K232" s="27" t="s">
        <v>1536</v>
      </c>
      <c r="L232" s="27" t="s">
        <v>1536</v>
      </c>
      <c r="M232" s="27" t="s">
        <v>1536</v>
      </c>
      <c r="N232" s="27" t="s">
        <v>1536</v>
      </c>
      <c r="O232" s="27" t="s">
        <v>1536</v>
      </c>
      <c r="P232" s="27" t="s">
        <v>1536</v>
      </c>
      <c r="Q232" s="27" t="s">
        <v>1536</v>
      </c>
      <c r="R232" s="27" t="s">
        <v>1536</v>
      </c>
      <c r="S232" s="27" t="s">
        <v>1536</v>
      </c>
      <c r="T232" s="27" t="s">
        <v>1536</v>
      </c>
      <c r="U232" s="27" t="s">
        <v>1536</v>
      </c>
      <c r="V232" s="27" t="s">
        <v>1536</v>
      </c>
      <c r="W232" s="27" t="s">
        <v>1536</v>
      </c>
      <c r="X232" s="27" t="s">
        <v>1536</v>
      </c>
      <c r="Y232" s="27" t="s">
        <v>1536</v>
      </c>
      <c r="Z232" s="27" t="s">
        <v>1536</v>
      </c>
      <c r="AA232" s="27" t="s">
        <v>1536</v>
      </c>
      <c r="AB232" s="27" t="s">
        <v>1536</v>
      </c>
      <c r="AC232" s="27" t="s">
        <v>1536</v>
      </c>
      <c r="AD232" s="27" t="s">
        <v>1536</v>
      </c>
      <c r="AE232" s="27" t="s">
        <v>1536</v>
      </c>
      <c r="AF232" s="27" t="s">
        <v>1536</v>
      </c>
      <c r="AG232" s="27" t="s">
        <v>1536</v>
      </c>
      <c r="AH232" s="27" t="s">
        <v>1536</v>
      </c>
      <c r="AI232" s="27" t="s">
        <v>1536</v>
      </c>
      <c r="AJ232" s="27" t="s">
        <v>1536</v>
      </c>
      <c r="AK232" s="27" t="s">
        <v>1536</v>
      </c>
      <c r="AL232" s="27" t="s">
        <v>1536</v>
      </c>
      <c r="AM232" s="27" t="s">
        <v>1536</v>
      </c>
      <c r="AN232" s="27" t="s">
        <v>1536</v>
      </c>
      <c r="AO232" s="27" t="s">
        <v>1536</v>
      </c>
      <c r="AP232" s="27" t="s">
        <v>1536</v>
      </c>
      <c r="AQ232" s="27" t="s">
        <v>1536</v>
      </c>
      <c r="AR232" s="27" t="s">
        <v>1536</v>
      </c>
      <c r="AS232" s="27" t="s">
        <v>1536</v>
      </c>
      <c r="AT232" s="27" t="s">
        <v>1536</v>
      </c>
      <c r="AU232" s="27" t="s">
        <v>1536</v>
      </c>
      <c r="AV232" s="27" t="s">
        <v>1536</v>
      </c>
      <c r="AW232" s="28" t="s">
        <v>1536</v>
      </c>
      <c r="AX232" s="28" t="s">
        <v>1536</v>
      </c>
      <c r="AY232" s="28" t="s">
        <v>1536</v>
      </c>
      <c r="AZ232" s="28" t="s">
        <v>1536</v>
      </c>
      <c r="BA232" s="28" t="s">
        <v>1536</v>
      </c>
    </row>
    <row r="233" spans="1:58" s="42" customFormat="1" x14ac:dyDescent="0.2">
      <c r="A233" s="37" t="s">
        <v>442</v>
      </c>
      <c r="B233" s="37" t="s">
        <v>299</v>
      </c>
      <c r="C233" s="37"/>
      <c r="D233" s="38"/>
      <c r="E233" s="38"/>
      <c r="F233" s="39" t="s">
        <v>300</v>
      </c>
      <c r="G233" s="12" t="s">
        <v>1179</v>
      </c>
      <c r="H233" s="27" t="s">
        <v>1536</v>
      </c>
      <c r="I233" s="27" t="s">
        <v>1536</v>
      </c>
      <c r="J233" s="27" t="s">
        <v>1536</v>
      </c>
      <c r="K233" s="27" t="s">
        <v>1536</v>
      </c>
      <c r="L233" s="27" t="s">
        <v>1536</v>
      </c>
      <c r="M233" s="27" t="s">
        <v>1536</v>
      </c>
      <c r="N233" s="27" t="s">
        <v>1536</v>
      </c>
      <c r="O233" s="27" t="s">
        <v>1536</v>
      </c>
      <c r="P233" s="27" t="s">
        <v>1536</v>
      </c>
      <c r="Q233" s="27" t="s">
        <v>1536</v>
      </c>
      <c r="R233" s="27" t="s">
        <v>1536</v>
      </c>
      <c r="S233" s="27" t="s">
        <v>1536</v>
      </c>
      <c r="T233" s="27" t="s">
        <v>1536</v>
      </c>
      <c r="U233" s="27" t="s">
        <v>1536</v>
      </c>
      <c r="V233" s="27" t="s">
        <v>1536</v>
      </c>
      <c r="W233" s="27" t="s">
        <v>1536</v>
      </c>
      <c r="X233" s="27" t="s">
        <v>1536</v>
      </c>
      <c r="Y233" s="27" t="s">
        <v>1536</v>
      </c>
      <c r="Z233" s="27" t="s">
        <v>1536</v>
      </c>
      <c r="AA233" s="27" t="s">
        <v>1536</v>
      </c>
      <c r="AB233" s="27" t="s">
        <v>1536</v>
      </c>
      <c r="AC233" s="27" t="s">
        <v>1536</v>
      </c>
      <c r="AD233" s="27" t="s">
        <v>1536</v>
      </c>
      <c r="AE233" s="27" t="s">
        <v>1536</v>
      </c>
      <c r="AF233" s="27" t="s">
        <v>1536</v>
      </c>
      <c r="AG233" s="27" t="s">
        <v>1536</v>
      </c>
      <c r="AH233" s="27" t="s">
        <v>1536</v>
      </c>
      <c r="AI233" s="27" t="s">
        <v>1536</v>
      </c>
      <c r="AJ233" s="27" t="s">
        <v>1536</v>
      </c>
      <c r="AK233" s="27" t="s">
        <v>1536</v>
      </c>
      <c r="AL233" s="27" t="s">
        <v>1536</v>
      </c>
      <c r="AM233" s="27" t="s">
        <v>1536</v>
      </c>
      <c r="AN233" s="27" t="s">
        <v>1536</v>
      </c>
      <c r="AO233" s="27" t="s">
        <v>1536</v>
      </c>
      <c r="AP233" s="27" t="s">
        <v>1536</v>
      </c>
      <c r="AQ233" s="27" t="s">
        <v>1536</v>
      </c>
      <c r="AR233" s="27" t="s">
        <v>1536</v>
      </c>
      <c r="AS233" s="27" t="s">
        <v>1536</v>
      </c>
      <c r="AT233" s="27" t="s">
        <v>1536</v>
      </c>
      <c r="AU233" s="27" t="s">
        <v>1536</v>
      </c>
      <c r="AV233" s="27" t="s">
        <v>1536</v>
      </c>
      <c r="AW233" s="28" t="s">
        <v>1536</v>
      </c>
      <c r="AX233" s="28" t="s">
        <v>1536</v>
      </c>
      <c r="AY233" s="28" t="s">
        <v>1536</v>
      </c>
      <c r="AZ233" s="28" t="s">
        <v>1536</v>
      </c>
      <c r="BA233" s="28" t="s">
        <v>1536</v>
      </c>
    </row>
    <row r="234" spans="1:58" s="42" customFormat="1" x14ac:dyDescent="0.2">
      <c r="A234" s="37" t="s">
        <v>442</v>
      </c>
      <c r="B234" s="37" t="s">
        <v>45</v>
      </c>
      <c r="C234" s="37"/>
      <c r="D234" s="38" t="s">
        <v>1651</v>
      </c>
      <c r="E234" s="38" t="s">
        <v>1546</v>
      </c>
      <c r="F234" s="44" t="s">
        <v>46</v>
      </c>
      <c r="G234" s="12" t="s">
        <v>1180</v>
      </c>
      <c r="H234" s="27" t="s">
        <v>1536</v>
      </c>
      <c r="I234" s="27" t="s">
        <v>1536</v>
      </c>
      <c r="J234" s="27" t="s">
        <v>1536</v>
      </c>
      <c r="K234" s="27" t="s">
        <v>1536</v>
      </c>
      <c r="L234" s="27" t="s">
        <v>1536</v>
      </c>
      <c r="M234" s="27" t="s">
        <v>1536</v>
      </c>
      <c r="N234" s="27" t="s">
        <v>1536</v>
      </c>
      <c r="O234" s="27" t="s">
        <v>1536</v>
      </c>
      <c r="P234" s="27" t="s">
        <v>1536</v>
      </c>
      <c r="Q234" s="27" t="s">
        <v>1536</v>
      </c>
      <c r="R234" s="27" t="s">
        <v>1536</v>
      </c>
      <c r="S234" s="27" t="s">
        <v>1536</v>
      </c>
      <c r="T234" s="27" t="s">
        <v>1536</v>
      </c>
      <c r="U234" s="27" t="s">
        <v>1536</v>
      </c>
      <c r="V234" s="27" t="s">
        <v>1536</v>
      </c>
      <c r="W234" s="27" t="s">
        <v>1536</v>
      </c>
      <c r="X234" s="27" t="s">
        <v>1536</v>
      </c>
      <c r="Y234" s="27" t="s">
        <v>1536</v>
      </c>
      <c r="Z234" s="27" t="s">
        <v>1536</v>
      </c>
      <c r="AA234" s="27" t="s">
        <v>1536</v>
      </c>
      <c r="AB234" s="27" t="s">
        <v>1536</v>
      </c>
      <c r="AC234" s="27" t="s">
        <v>1536</v>
      </c>
      <c r="AD234" s="27" t="s">
        <v>1536</v>
      </c>
      <c r="AE234" s="27" t="s">
        <v>1536</v>
      </c>
      <c r="AF234" s="27" t="s">
        <v>1536</v>
      </c>
      <c r="AG234" s="27" t="s">
        <v>1536</v>
      </c>
      <c r="AH234" s="27" t="s">
        <v>1536</v>
      </c>
      <c r="AI234" s="27" t="s">
        <v>1536</v>
      </c>
      <c r="AJ234" s="27" t="s">
        <v>1536</v>
      </c>
      <c r="AK234" s="27" t="s">
        <v>1536</v>
      </c>
      <c r="AL234" s="27" t="s">
        <v>1536</v>
      </c>
      <c r="AM234" s="27" t="s">
        <v>1536</v>
      </c>
      <c r="AN234" s="27" t="s">
        <v>1536</v>
      </c>
      <c r="AO234" s="27" t="s">
        <v>1536</v>
      </c>
      <c r="AP234" s="27" t="s">
        <v>1536</v>
      </c>
      <c r="AQ234" s="27" t="s">
        <v>1536</v>
      </c>
      <c r="AR234" s="27" t="s">
        <v>1536</v>
      </c>
      <c r="AS234" s="27" t="s">
        <v>1536</v>
      </c>
      <c r="AT234" s="27" t="s">
        <v>1536</v>
      </c>
      <c r="AU234" s="27" t="s">
        <v>1536</v>
      </c>
      <c r="AV234" s="27" t="s">
        <v>1536</v>
      </c>
      <c r="AW234" s="28" t="s">
        <v>1536</v>
      </c>
      <c r="AX234" s="28" t="s">
        <v>1536</v>
      </c>
      <c r="AY234" s="28" t="s">
        <v>1536</v>
      </c>
      <c r="AZ234" s="28" t="s">
        <v>1536</v>
      </c>
      <c r="BA234" s="28" t="s">
        <v>1536</v>
      </c>
    </row>
    <row r="235" spans="1:58" s="42" customFormat="1" x14ac:dyDescent="0.2">
      <c r="A235" s="37" t="s">
        <v>442</v>
      </c>
      <c r="B235" s="37" t="s">
        <v>47</v>
      </c>
      <c r="C235" s="37"/>
      <c r="D235" s="38" t="s">
        <v>1651</v>
      </c>
      <c r="E235" s="38" t="s">
        <v>1546</v>
      </c>
      <c r="F235" s="44" t="s">
        <v>48</v>
      </c>
      <c r="G235" s="12" t="s">
        <v>1181</v>
      </c>
      <c r="H235" s="27" t="s">
        <v>1536</v>
      </c>
      <c r="I235" s="27" t="s">
        <v>1536</v>
      </c>
      <c r="J235" s="27" t="s">
        <v>1536</v>
      </c>
      <c r="K235" s="27" t="s">
        <v>1536</v>
      </c>
      <c r="L235" s="27" t="s">
        <v>1536</v>
      </c>
      <c r="M235" s="27" t="s">
        <v>1536</v>
      </c>
      <c r="N235" s="27" t="s">
        <v>1536</v>
      </c>
      <c r="O235" s="27" t="s">
        <v>1536</v>
      </c>
      <c r="P235" s="27" t="s">
        <v>1536</v>
      </c>
      <c r="Q235" s="27" t="s">
        <v>1536</v>
      </c>
      <c r="R235" s="27" t="s">
        <v>1536</v>
      </c>
      <c r="S235" s="27" t="s">
        <v>1536</v>
      </c>
      <c r="T235" s="27" t="s">
        <v>1536</v>
      </c>
      <c r="U235" s="27" t="s">
        <v>1536</v>
      </c>
      <c r="V235" s="27" t="s">
        <v>1536</v>
      </c>
      <c r="W235" s="27" t="s">
        <v>1536</v>
      </c>
      <c r="X235" s="27" t="s">
        <v>1536</v>
      </c>
      <c r="Y235" s="27" t="s">
        <v>1536</v>
      </c>
      <c r="Z235" s="27" t="s">
        <v>1536</v>
      </c>
      <c r="AA235" s="27" t="s">
        <v>1536</v>
      </c>
      <c r="AB235" s="27" t="s">
        <v>1536</v>
      </c>
      <c r="AC235" s="27" t="s">
        <v>1536</v>
      </c>
      <c r="AD235" s="27" t="s">
        <v>1536</v>
      </c>
      <c r="AE235" s="27" t="s">
        <v>1536</v>
      </c>
      <c r="AF235" s="27" t="s">
        <v>1536</v>
      </c>
      <c r="AG235" s="27" t="s">
        <v>1536</v>
      </c>
      <c r="AH235" s="27" t="s">
        <v>1536</v>
      </c>
      <c r="AI235" s="27" t="s">
        <v>1536</v>
      </c>
      <c r="AJ235" s="27" t="s">
        <v>1536</v>
      </c>
      <c r="AK235" s="27" t="s">
        <v>1536</v>
      </c>
      <c r="AL235" s="27" t="s">
        <v>1536</v>
      </c>
      <c r="AM235" s="27" t="s">
        <v>1536</v>
      </c>
      <c r="AN235" s="27" t="s">
        <v>1536</v>
      </c>
      <c r="AO235" s="27" t="s">
        <v>1536</v>
      </c>
      <c r="AP235" s="27" t="s">
        <v>1536</v>
      </c>
      <c r="AQ235" s="27" t="s">
        <v>1536</v>
      </c>
      <c r="AR235" s="27" t="s">
        <v>1536</v>
      </c>
      <c r="AS235" s="27" t="s">
        <v>1536</v>
      </c>
      <c r="AT235" s="27" t="s">
        <v>1536</v>
      </c>
      <c r="AU235" s="27" t="s">
        <v>1536</v>
      </c>
      <c r="AV235" s="27" t="s">
        <v>1536</v>
      </c>
      <c r="AW235" s="28" t="s">
        <v>1536</v>
      </c>
      <c r="AX235" s="28" t="s">
        <v>1536</v>
      </c>
      <c r="AY235" s="28" t="s">
        <v>1536</v>
      </c>
      <c r="AZ235" s="28" t="s">
        <v>1536</v>
      </c>
      <c r="BA235" s="28" t="s">
        <v>1536</v>
      </c>
    </row>
    <row r="236" spans="1:58" s="42" customFormat="1" x14ac:dyDescent="0.2">
      <c r="A236" s="37" t="s">
        <v>442</v>
      </c>
      <c r="B236" s="37" t="s">
        <v>49</v>
      </c>
      <c r="C236" s="37"/>
      <c r="D236" s="38" t="s">
        <v>1651</v>
      </c>
      <c r="E236" s="38" t="s">
        <v>1546</v>
      </c>
      <c r="F236" s="44" t="s">
        <v>50</v>
      </c>
      <c r="G236" s="12" t="s">
        <v>1182</v>
      </c>
      <c r="H236" s="27" t="s">
        <v>1536</v>
      </c>
      <c r="I236" s="27" t="s">
        <v>1536</v>
      </c>
      <c r="J236" s="27" t="s">
        <v>1536</v>
      </c>
      <c r="K236" s="27" t="s">
        <v>1536</v>
      </c>
      <c r="L236" s="27" t="s">
        <v>1536</v>
      </c>
      <c r="M236" s="27" t="s">
        <v>1536</v>
      </c>
      <c r="N236" s="27" t="s">
        <v>1536</v>
      </c>
      <c r="O236" s="27" t="s">
        <v>1536</v>
      </c>
      <c r="P236" s="27" t="s">
        <v>1536</v>
      </c>
      <c r="Q236" s="27" t="s">
        <v>1536</v>
      </c>
      <c r="R236" s="27" t="s">
        <v>1536</v>
      </c>
      <c r="S236" s="27" t="s">
        <v>1536</v>
      </c>
      <c r="T236" s="27" t="s">
        <v>1536</v>
      </c>
      <c r="U236" s="27" t="s">
        <v>1536</v>
      </c>
      <c r="V236" s="27" t="s">
        <v>1536</v>
      </c>
      <c r="W236" s="27" t="s">
        <v>1536</v>
      </c>
      <c r="X236" s="27" t="s">
        <v>1536</v>
      </c>
      <c r="Y236" s="27" t="s">
        <v>1536</v>
      </c>
      <c r="Z236" s="27" t="s">
        <v>1536</v>
      </c>
      <c r="AA236" s="27" t="s">
        <v>1536</v>
      </c>
      <c r="AB236" s="27" t="s">
        <v>1536</v>
      </c>
      <c r="AC236" s="27" t="s">
        <v>1536</v>
      </c>
      <c r="AD236" s="27" t="s">
        <v>1536</v>
      </c>
      <c r="AE236" s="27" t="s">
        <v>1536</v>
      </c>
      <c r="AF236" s="27" t="s">
        <v>1536</v>
      </c>
      <c r="AG236" s="27" t="s">
        <v>1536</v>
      </c>
      <c r="AH236" s="27" t="s">
        <v>1536</v>
      </c>
      <c r="AI236" s="27" t="s">
        <v>1536</v>
      </c>
      <c r="AJ236" s="27" t="s">
        <v>1536</v>
      </c>
      <c r="AK236" s="27" t="s">
        <v>1536</v>
      </c>
      <c r="AL236" s="27" t="s">
        <v>1536</v>
      </c>
      <c r="AM236" s="27" t="s">
        <v>1536</v>
      </c>
      <c r="AN236" s="27" t="s">
        <v>1536</v>
      </c>
      <c r="AO236" s="27" t="s">
        <v>1536</v>
      </c>
      <c r="AP236" s="27" t="s">
        <v>1536</v>
      </c>
      <c r="AQ236" s="27" t="s">
        <v>1536</v>
      </c>
      <c r="AR236" s="27" t="s">
        <v>1536</v>
      </c>
      <c r="AS236" s="27" t="s">
        <v>1536</v>
      </c>
      <c r="AT236" s="27" t="s">
        <v>1536</v>
      </c>
      <c r="AU236" s="27" t="s">
        <v>1536</v>
      </c>
      <c r="AV236" s="27" t="s">
        <v>1536</v>
      </c>
      <c r="AW236" s="28" t="s">
        <v>1536</v>
      </c>
      <c r="AX236" s="28" t="s">
        <v>1536</v>
      </c>
      <c r="AY236" s="28" t="s">
        <v>1536</v>
      </c>
      <c r="AZ236" s="28" t="s">
        <v>1536</v>
      </c>
      <c r="BA236" s="28" t="s">
        <v>1536</v>
      </c>
    </row>
    <row r="237" spans="1:58" s="42" customFormat="1" x14ac:dyDescent="0.2">
      <c r="A237" s="37" t="s">
        <v>442</v>
      </c>
      <c r="B237" s="37" t="s">
        <v>51</v>
      </c>
      <c r="C237" s="37"/>
      <c r="D237" s="38"/>
      <c r="E237" s="38"/>
      <c r="F237" s="39" t="s">
        <v>1549</v>
      </c>
      <c r="G237" s="12" t="s">
        <v>1183</v>
      </c>
      <c r="H237" s="27" t="s">
        <v>1536</v>
      </c>
      <c r="I237" s="27" t="s">
        <v>1536</v>
      </c>
      <c r="J237" s="27" t="s">
        <v>1536</v>
      </c>
      <c r="K237" s="27" t="s">
        <v>1536</v>
      </c>
      <c r="L237" s="27" t="s">
        <v>1536</v>
      </c>
      <c r="M237" s="27" t="s">
        <v>1536</v>
      </c>
      <c r="N237" s="27" t="s">
        <v>1536</v>
      </c>
      <c r="O237" s="27" t="s">
        <v>1536</v>
      </c>
      <c r="P237" s="27" t="s">
        <v>1536</v>
      </c>
      <c r="Q237" s="27" t="s">
        <v>1536</v>
      </c>
      <c r="R237" s="27" t="s">
        <v>1536</v>
      </c>
      <c r="S237" s="27" t="s">
        <v>1536</v>
      </c>
      <c r="T237" s="27" t="s">
        <v>1536</v>
      </c>
      <c r="U237" s="27" t="s">
        <v>1536</v>
      </c>
      <c r="V237" s="27" t="s">
        <v>1536</v>
      </c>
      <c r="W237" s="27" t="s">
        <v>1536</v>
      </c>
      <c r="X237" s="27" t="s">
        <v>1536</v>
      </c>
      <c r="Y237" s="27" t="s">
        <v>1536</v>
      </c>
      <c r="Z237" s="27" t="s">
        <v>1536</v>
      </c>
      <c r="AA237" s="27" t="s">
        <v>1536</v>
      </c>
      <c r="AB237" s="27" t="s">
        <v>1536</v>
      </c>
      <c r="AC237" s="27" t="s">
        <v>1536</v>
      </c>
      <c r="AD237" s="27" t="s">
        <v>1536</v>
      </c>
      <c r="AE237" s="27" t="s">
        <v>1536</v>
      </c>
      <c r="AF237" s="27" t="s">
        <v>1536</v>
      </c>
      <c r="AG237" s="27" t="s">
        <v>1536</v>
      </c>
      <c r="AH237" s="27" t="s">
        <v>1536</v>
      </c>
      <c r="AI237" s="27" t="s">
        <v>1536</v>
      </c>
      <c r="AJ237" s="27" t="s">
        <v>1536</v>
      </c>
      <c r="AK237" s="27" t="s">
        <v>1536</v>
      </c>
      <c r="AL237" s="27" t="s">
        <v>1536</v>
      </c>
      <c r="AM237" s="27" t="s">
        <v>1536</v>
      </c>
      <c r="AN237" s="27" t="s">
        <v>1536</v>
      </c>
      <c r="AO237" s="27" t="s">
        <v>1536</v>
      </c>
      <c r="AP237" s="27" t="s">
        <v>1536</v>
      </c>
      <c r="AQ237" s="27" t="s">
        <v>1536</v>
      </c>
      <c r="AR237" s="27" t="s">
        <v>1536</v>
      </c>
      <c r="AS237" s="27" t="s">
        <v>1536</v>
      </c>
      <c r="AT237" s="27" t="s">
        <v>1536</v>
      </c>
      <c r="AU237" s="27" t="s">
        <v>1536</v>
      </c>
      <c r="AV237" s="27" t="s">
        <v>1536</v>
      </c>
      <c r="AW237" s="28" t="s">
        <v>1536</v>
      </c>
      <c r="AX237" s="28" t="s">
        <v>1536</v>
      </c>
      <c r="AY237" s="28" t="s">
        <v>1536</v>
      </c>
      <c r="AZ237" s="28" t="s">
        <v>1536</v>
      </c>
      <c r="BA237" s="28" t="s">
        <v>1536</v>
      </c>
    </row>
    <row r="238" spans="1:58" s="42" customFormat="1" x14ac:dyDescent="0.2">
      <c r="A238" s="37" t="s">
        <v>442</v>
      </c>
      <c r="B238" s="37" t="s">
        <v>1547</v>
      </c>
      <c r="C238" s="37"/>
      <c r="D238" s="38"/>
      <c r="E238" s="38"/>
      <c r="F238" s="39" t="s">
        <v>1551</v>
      </c>
      <c r="G238" s="12" t="s">
        <v>1184</v>
      </c>
      <c r="H238" s="27" t="s">
        <v>1536</v>
      </c>
      <c r="I238" s="27" t="s">
        <v>1536</v>
      </c>
      <c r="J238" s="27" t="s">
        <v>1536</v>
      </c>
      <c r="K238" s="27" t="s">
        <v>1536</v>
      </c>
      <c r="L238" s="27" t="s">
        <v>1536</v>
      </c>
      <c r="M238" s="27" t="s">
        <v>1536</v>
      </c>
      <c r="N238" s="27" t="s">
        <v>1536</v>
      </c>
      <c r="O238" s="27" t="s">
        <v>1536</v>
      </c>
      <c r="P238" s="27" t="s">
        <v>1536</v>
      </c>
      <c r="Q238" s="27" t="s">
        <v>1536</v>
      </c>
      <c r="R238" s="27" t="s">
        <v>1536</v>
      </c>
      <c r="S238" s="27" t="s">
        <v>1536</v>
      </c>
      <c r="T238" s="27" t="s">
        <v>1536</v>
      </c>
      <c r="U238" s="27" t="s">
        <v>1536</v>
      </c>
      <c r="V238" s="27" t="s">
        <v>1536</v>
      </c>
      <c r="W238" s="27" t="s">
        <v>1536</v>
      </c>
      <c r="X238" s="27" t="s">
        <v>1536</v>
      </c>
      <c r="Y238" s="27" t="s">
        <v>1536</v>
      </c>
      <c r="Z238" s="27" t="s">
        <v>1536</v>
      </c>
      <c r="AA238" s="27" t="s">
        <v>1536</v>
      </c>
      <c r="AB238" s="27" t="s">
        <v>1536</v>
      </c>
      <c r="AC238" s="27" t="s">
        <v>1536</v>
      </c>
      <c r="AD238" s="27" t="s">
        <v>1536</v>
      </c>
      <c r="AE238" s="27" t="s">
        <v>1536</v>
      </c>
      <c r="AF238" s="27" t="s">
        <v>1536</v>
      </c>
      <c r="AG238" s="27" t="s">
        <v>1536</v>
      </c>
      <c r="AH238" s="27" t="s">
        <v>1536</v>
      </c>
      <c r="AI238" s="27" t="s">
        <v>1536</v>
      </c>
      <c r="AJ238" s="27" t="s">
        <v>1536</v>
      </c>
      <c r="AK238" s="27" t="s">
        <v>1536</v>
      </c>
      <c r="AL238" s="27" t="s">
        <v>1536</v>
      </c>
      <c r="AM238" s="27" t="s">
        <v>1536</v>
      </c>
      <c r="AN238" s="27" t="s">
        <v>1536</v>
      </c>
      <c r="AO238" s="27" t="s">
        <v>1536</v>
      </c>
      <c r="AP238" s="27" t="s">
        <v>1536</v>
      </c>
      <c r="AQ238" s="27" t="s">
        <v>1536</v>
      </c>
      <c r="AR238" s="27" t="s">
        <v>1536</v>
      </c>
      <c r="AS238" s="27" t="s">
        <v>1536</v>
      </c>
      <c r="AT238" s="27" t="s">
        <v>1536</v>
      </c>
      <c r="AU238" s="27" t="s">
        <v>1536</v>
      </c>
      <c r="AV238" s="27" t="s">
        <v>1536</v>
      </c>
      <c r="AW238" s="28" t="s">
        <v>1536</v>
      </c>
      <c r="AX238" s="28" t="s">
        <v>1536</v>
      </c>
      <c r="AY238" s="28" t="s">
        <v>1536</v>
      </c>
      <c r="AZ238" s="28" t="s">
        <v>1536</v>
      </c>
      <c r="BA238" s="28" t="s">
        <v>1536</v>
      </c>
    </row>
    <row r="239" spans="1:58" s="42" customFormat="1" x14ac:dyDescent="0.2">
      <c r="A239" s="37"/>
      <c r="B239" s="37"/>
      <c r="C239" s="37"/>
      <c r="D239" s="38"/>
      <c r="E239" s="38"/>
      <c r="F239" s="39" t="s">
        <v>52</v>
      </c>
      <c r="G239" s="18"/>
      <c r="H239" s="27"/>
      <c r="I239" s="27"/>
      <c r="J239" s="27"/>
      <c r="K239" s="27"/>
      <c r="L239" s="27"/>
      <c r="M239" s="27"/>
      <c r="N239" s="27"/>
      <c r="O239" s="27"/>
      <c r="P239" s="27"/>
      <c r="Q239" s="27"/>
      <c r="R239" s="27"/>
      <c r="S239" s="27"/>
      <c r="T239" s="27"/>
      <c r="U239" s="27"/>
      <c r="V239" s="27"/>
      <c r="W239" s="27"/>
      <c r="X239" s="27"/>
      <c r="Y239" s="27"/>
      <c r="Z239" s="27"/>
      <c r="AA239" s="27"/>
      <c r="AB239" s="27"/>
      <c r="AC239" s="27"/>
      <c r="AD239" s="27"/>
      <c r="AE239" s="27"/>
      <c r="AF239" s="27"/>
      <c r="AG239" s="27"/>
      <c r="AH239" s="27"/>
      <c r="AI239" s="28"/>
      <c r="AJ239" s="28"/>
      <c r="AK239" s="28"/>
      <c r="AL239" s="28"/>
      <c r="AM239" s="28"/>
      <c r="AN239" s="28"/>
      <c r="AO239" s="28"/>
      <c r="AP239" s="28"/>
      <c r="AQ239" s="28"/>
      <c r="AR239" s="28"/>
      <c r="AS239" s="28"/>
      <c r="AT239" s="28"/>
      <c r="AU239" s="28"/>
      <c r="AV239" s="28"/>
      <c r="AW239" s="28"/>
      <c r="AX239" s="28"/>
      <c r="AY239" s="28"/>
      <c r="AZ239" s="28"/>
      <c r="BA239" s="28"/>
    </row>
    <row r="240" spans="1:58" s="42" customFormat="1" x14ac:dyDescent="0.2">
      <c r="A240" s="37" t="s">
        <v>442</v>
      </c>
      <c r="B240" s="37" t="s">
        <v>53</v>
      </c>
      <c r="C240" s="37"/>
      <c r="D240" s="38"/>
      <c r="E240" s="38"/>
      <c r="F240" s="39" t="s">
        <v>54</v>
      </c>
      <c r="G240" s="12" t="s">
        <v>1185</v>
      </c>
      <c r="H240" s="27" t="s">
        <v>1536</v>
      </c>
      <c r="I240" s="27" t="s">
        <v>1536</v>
      </c>
      <c r="J240" s="27" t="s">
        <v>1536</v>
      </c>
      <c r="K240" s="27" t="s">
        <v>1536</v>
      </c>
      <c r="L240" s="27" t="s">
        <v>1536</v>
      </c>
      <c r="M240" s="27" t="s">
        <v>1536</v>
      </c>
      <c r="N240" s="27" t="s">
        <v>1536</v>
      </c>
      <c r="O240" s="27" t="s">
        <v>1536</v>
      </c>
      <c r="P240" s="27" t="s">
        <v>1536</v>
      </c>
      <c r="Q240" s="27" t="s">
        <v>1536</v>
      </c>
      <c r="R240" s="27" t="s">
        <v>1536</v>
      </c>
      <c r="S240" s="27" t="s">
        <v>1536</v>
      </c>
      <c r="T240" s="27" t="s">
        <v>1536</v>
      </c>
      <c r="U240" s="27" t="s">
        <v>1536</v>
      </c>
      <c r="V240" s="27" t="s">
        <v>1536</v>
      </c>
      <c r="W240" s="27" t="s">
        <v>1536</v>
      </c>
      <c r="X240" s="27" t="s">
        <v>1536</v>
      </c>
      <c r="Y240" s="27" t="s">
        <v>1536</v>
      </c>
      <c r="Z240" s="27" t="s">
        <v>1536</v>
      </c>
      <c r="AA240" s="27" t="s">
        <v>1536</v>
      </c>
      <c r="AB240" s="27" t="s">
        <v>1536</v>
      </c>
      <c r="AC240" s="27" t="s">
        <v>1536</v>
      </c>
      <c r="AD240" s="27" t="s">
        <v>1536</v>
      </c>
      <c r="AE240" s="27" t="s">
        <v>1536</v>
      </c>
      <c r="AF240" s="27" t="s">
        <v>1536</v>
      </c>
      <c r="AG240" s="27" t="s">
        <v>1536</v>
      </c>
      <c r="AH240" s="27" t="s">
        <v>1536</v>
      </c>
      <c r="AI240" s="27" t="s">
        <v>1536</v>
      </c>
      <c r="AJ240" s="27" t="s">
        <v>1536</v>
      </c>
      <c r="AK240" s="27" t="s">
        <v>1536</v>
      </c>
      <c r="AL240" s="27" t="s">
        <v>1536</v>
      </c>
      <c r="AM240" s="27" t="s">
        <v>1536</v>
      </c>
      <c r="AN240" s="27" t="s">
        <v>1536</v>
      </c>
      <c r="AO240" s="27" t="s">
        <v>1536</v>
      </c>
      <c r="AP240" s="27" t="s">
        <v>1536</v>
      </c>
      <c r="AQ240" s="27" t="s">
        <v>1536</v>
      </c>
      <c r="AR240" s="27" t="s">
        <v>1536</v>
      </c>
      <c r="AS240" s="27" t="s">
        <v>1536</v>
      </c>
      <c r="AT240" s="27" t="s">
        <v>1536</v>
      </c>
      <c r="AU240" s="27" t="s">
        <v>1536</v>
      </c>
      <c r="AV240" s="27" t="s">
        <v>1536</v>
      </c>
      <c r="AW240" s="28" t="s">
        <v>1536</v>
      </c>
      <c r="AX240" s="28" t="s">
        <v>1536</v>
      </c>
      <c r="AY240" s="28" t="s">
        <v>1536</v>
      </c>
      <c r="AZ240" s="28" t="s">
        <v>1536</v>
      </c>
      <c r="BA240" s="28" t="s">
        <v>1536</v>
      </c>
    </row>
    <row r="241" spans="1:58" s="42" customFormat="1" x14ac:dyDescent="0.2">
      <c r="A241" s="37" t="s">
        <v>442</v>
      </c>
      <c r="B241" s="37" t="s">
        <v>1558</v>
      </c>
      <c r="C241" s="37"/>
      <c r="D241" s="38"/>
      <c r="E241" s="38"/>
      <c r="F241" s="39" t="s">
        <v>55</v>
      </c>
      <c r="G241" s="12" t="s">
        <v>1186</v>
      </c>
      <c r="H241" s="27" t="s">
        <v>1536</v>
      </c>
      <c r="I241" s="27" t="s">
        <v>1536</v>
      </c>
      <c r="J241" s="27" t="s">
        <v>1536</v>
      </c>
      <c r="K241" s="27" t="s">
        <v>1536</v>
      </c>
      <c r="L241" s="27" t="s">
        <v>1536</v>
      </c>
      <c r="M241" s="27" t="s">
        <v>1536</v>
      </c>
      <c r="N241" s="27" t="s">
        <v>1536</v>
      </c>
      <c r="O241" s="27" t="s">
        <v>1536</v>
      </c>
      <c r="P241" s="27" t="s">
        <v>1536</v>
      </c>
      <c r="Q241" s="27" t="s">
        <v>1536</v>
      </c>
      <c r="R241" s="27" t="s">
        <v>1536</v>
      </c>
      <c r="S241" s="27" t="s">
        <v>1536</v>
      </c>
      <c r="T241" s="27" t="s">
        <v>1536</v>
      </c>
      <c r="U241" s="27" t="s">
        <v>1536</v>
      </c>
      <c r="V241" s="27" t="s">
        <v>1536</v>
      </c>
      <c r="W241" s="27" t="s">
        <v>1536</v>
      </c>
      <c r="X241" s="27" t="s">
        <v>1536</v>
      </c>
      <c r="Y241" s="27" t="s">
        <v>1536</v>
      </c>
      <c r="Z241" s="27" t="s">
        <v>1536</v>
      </c>
      <c r="AA241" s="27" t="s">
        <v>1536</v>
      </c>
      <c r="AB241" s="27" t="s">
        <v>1536</v>
      </c>
      <c r="AC241" s="27" t="s">
        <v>1536</v>
      </c>
      <c r="AD241" s="27" t="s">
        <v>1536</v>
      </c>
      <c r="AE241" s="27" t="s">
        <v>1536</v>
      </c>
      <c r="AF241" s="27" t="s">
        <v>1536</v>
      </c>
      <c r="AG241" s="27" t="s">
        <v>1536</v>
      </c>
      <c r="AH241" s="27" t="s">
        <v>1536</v>
      </c>
      <c r="AI241" s="27" t="s">
        <v>1536</v>
      </c>
      <c r="AJ241" s="27" t="s">
        <v>1536</v>
      </c>
      <c r="AK241" s="27" t="s">
        <v>1536</v>
      </c>
      <c r="AL241" s="27" t="s">
        <v>1536</v>
      </c>
      <c r="AM241" s="27" t="s">
        <v>1536</v>
      </c>
      <c r="AN241" s="27" t="s">
        <v>1536</v>
      </c>
      <c r="AO241" s="27" t="s">
        <v>1536</v>
      </c>
      <c r="AP241" s="27" t="s">
        <v>1536</v>
      </c>
      <c r="AQ241" s="27" t="s">
        <v>1536</v>
      </c>
      <c r="AR241" s="27" t="s">
        <v>1536</v>
      </c>
      <c r="AS241" s="27" t="s">
        <v>1536</v>
      </c>
      <c r="AT241" s="27" t="s">
        <v>1536</v>
      </c>
      <c r="AU241" s="27" t="s">
        <v>1536</v>
      </c>
      <c r="AV241" s="27" t="s">
        <v>1536</v>
      </c>
      <c r="AW241" s="28" t="s">
        <v>1536</v>
      </c>
      <c r="AX241" s="28" t="s">
        <v>1536</v>
      </c>
      <c r="AY241" s="28" t="s">
        <v>1536</v>
      </c>
      <c r="AZ241" s="28" t="s">
        <v>1536</v>
      </c>
      <c r="BA241" s="28" t="s">
        <v>1536</v>
      </c>
    </row>
    <row r="242" spans="1:58" s="42" customFormat="1" x14ac:dyDescent="0.2">
      <c r="A242" s="37" t="s">
        <v>442</v>
      </c>
      <c r="B242" s="37" t="s">
        <v>1559</v>
      </c>
      <c r="C242" s="37"/>
      <c r="D242" s="38"/>
      <c r="E242" s="38"/>
      <c r="F242" s="39" t="s">
        <v>56</v>
      </c>
      <c r="G242" s="12" t="s">
        <v>1187</v>
      </c>
      <c r="H242" s="27" t="s">
        <v>1536</v>
      </c>
      <c r="I242" s="27" t="s">
        <v>1536</v>
      </c>
      <c r="J242" s="27" t="s">
        <v>1536</v>
      </c>
      <c r="K242" s="27" t="s">
        <v>1536</v>
      </c>
      <c r="L242" s="27" t="s">
        <v>1536</v>
      </c>
      <c r="M242" s="27" t="s">
        <v>1536</v>
      </c>
      <c r="N242" s="27" t="s">
        <v>1536</v>
      </c>
      <c r="O242" s="27" t="s">
        <v>1536</v>
      </c>
      <c r="P242" s="27" t="s">
        <v>1536</v>
      </c>
      <c r="Q242" s="27" t="s">
        <v>1536</v>
      </c>
      <c r="R242" s="27" t="s">
        <v>1536</v>
      </c>
      <c r="S242" s="27" t="s">
        <v>1536</v>
      </c>
      <c r="T242" s="27" t="s">
        <v>1536</v>
      </c>
      <c r="U242" s="27" t="s">
        <v>1536</v>
      </c>
      <c r="V242" s="27" t="s">
        <v>1536</v>
      </c>
      <c r="W242" s="27" t="s">
        <v>1536</v>
      </c>
      <c r="X242" s="27" t="s">
        <v>1536</v>
      </c>
      <c r="Y242" s="27" t="s">
        <v>1536</v>
      </c>
      <c r="Z242" s="27" t="s">
        <v>1536</v>
      </c>
      <c r="AA242" s="27" t="s">
        <v>1536</v>
      </c>
      <c r="AB242" s="27" t="s">
        <v>1536</v>
      </c>
      <c r="AC242" s="27" t="s">
        <v>1536</v>
      </c>
      <c r="AD242" s="27" t="s">
        <v>1536</v>
      </c>
      <c r="AE242" s="27" t="s">
        <v>1536</v>
      </c>
      <c r="AF242" s="27" t="s">
        <v>1536</v>
      </c>
      <c r="AG242" s="27" t="s">
        <v>1536</v>
      </c>
      <c r="AH242" s="27" t="s">
        <v>1536</v>
      </c>
      <c r="AI242" s="27" t="s">
        <v>1536</v>
      </c>
      <c r="AJ242" s="27" t="s">
        <v>1536</v>
      </c>
      <c r="AK242" s="27" t="s">
        <v>1536</v>
      </c>
      <c r="AL242" s="27" t="s">
        <v>1536</v>
      </c>
      <c r="AM242" s="27" t="s">
        <v>1536</v>
      </c>
      <c r="AN242" s="27" t="s">
        <v>1536</v>
      </c>
      <c r="AO242" s="27" t="s">
        <v>1536</v>
      </c>
      <c r="AP242" s="27" t="s">
        <v>1536</v>
      </c>
      <c r="AQ242" s="27" t="s">
        <v>1536</v>
      </c>
      <c r="AR242" s="27" t="s">
        <v>1536</v>
      </c>
      <c r="AS242" s="27" t="s">
        <v>1536</v>
      </c>
      <c r="AT242" s="27" t="s">
        <v>1536</v>
      </c>
      <c r="AU242" s="27" t="s">
        <v>1536</v>
      </c>
      <c r="AV242" s="27" t="s">
        <v>1536</v>
      </c>
      <c r="AW242" s="28" t="s">
        <v>1536</v>
      </c>
      <c r="AX242" s="28" t="s">
        <v>1536</v>
      </c>
      <c r="AY242" s="28" t="s">
        <v>1536</v>
      </c>
      <c r="AZ242" s="28" t="s">
        <v>1536</v>
      </c>
      <c r="BA242" s="28" t="s">
        <v>1536</v>
      </c>
    </row>
    <row r="243" spans="1:58" s="42" customFormat="1" x14ac:dyDescent="0.2">
      <c r="A243" s="37" t="s">
        <v>442</v>
      </c>
      <c r="B243" s="37" t="s">
        <v>1560</v>
      </c>
      <c r="C243" s="37"/>
      <c r="D243" s="38"/>
      <c r="E243" s="38"/>
      <c r="F243" s="39" t="s">
        <v>57</v>
      </c>
      <c r="G243" s="12" t="s">
        <v>1188</v>
      </c>
      <c r="H243" s="27" t="s">
        <v>1536</v>
      </c>
      <c r="I243" s="27" t="s">
        <v>1536</v>
      </c>
      <c r="J243" s="27" t="s">
        <v>1536</v>
      </c>
      <c r="K243" s="27" t="s">
        <v>1536</v>
      </c>
      <c r="L243" s="27" t="s">
        <v>1536</v>
      </c>
      <c r="M243" s="27" t="s">
        <v>1536</v>
      </c>
      <c r="N243" s="27" t="s">
        <v>1536</v>
      </c>
      <c r="O243" s="27" t="s">
        <v>1536</v>
      </c>
      <c r="P243" s="27" t="s">
        <v>1536</v>
      </c>
      <c r="Q243" s="27" t="s">
        <v>1536</v>
      </c>
      <c r="R243" s="27" t="s">
        <v>1536</v>
      </c>
      <c r="S243" s="27" t="s">
        <v>1536</v>
      </c>
      <c r="T243" s="27" t="s">
        <v>1536</v>
      </c>
      <c r="U243" s="27" t="s">
        <v>1536</v>
      </c>
      <c r="V243" s="27" t="s">
        <v>1536</v>
      </c>
      <c r="W243" s="27" t="s">
        <v>1536</v>
      </c>
      <c r="X243" s="27" t="s">
        <v>1536</v>
      </c>
      <c r="Y243" s="27" t="s">
        <v>1536</v>
      </c>
      <c r="Z243" s="27" t="s">
        <v>1536</v>
      </c>
      <c r="AA243" s="27" t="s">
        <v>1536</v>
      </c>
      <c r="AB243" s="27" t="s">
        <v>1536</v>
      </c>
      <c r="AC243" s="27" t="s">
        <v>1536</v>
      </c>
      <c r="AD243" s="27" t="s">
        <v>1536</v>
      </c>
      <c r="AE243" s="27" t="s">
        <v>1536</v>
      </c>
      <c r="AF243" s="27" t="s">
        <v>1536</v>
      </c>
      <c r="AG243" s="27" t="s">
        <v>1536</v>
      </c>
      <c r="AH243" s="27" t="s">
        <v>1536</v>
      </c>
      <c r="AI243" s="27" t="s">
        <v>1536</v>
      </c>
      <c r="AJ243" s="27" t="s">
        <v>1536</v>
      </c>
      <c r="AK243" s="27" t="s">
        <v>1536</v>
      </c>
      <c r="AL243" s="27" t="s">
        <v>1536</v>
      </c>
      <c r="AM243" s="27" t="s">
        <v>1536</v>
      </c>
      <c r="AN243" s="27" t="s">
        <v>1536</v>
      </c>
      <c r="AO243" s="27" t="s">
        <v>1536</v>
      </c>
      <c r="AP243" s="27" t="s">
        <v>1536</v>
      </c>
      <c r="AQ243" s="27" t="s">
        <v>1536</v>
      </c>
      <c r="AR243" s="27" t="s">
        <v>1536</v>
      </c>
      <c r="AS243" s="27" t="s">
        <v>1536</v>
      </c>
      <c r="AT243" s="27" t="s">
        <v>1536</v>
      </c>
      <c r="AU243" s="27" t="s">
        <v>1536</v>
      </c>
      <c r="AV243" s="27" t="s">
        <v>1536</v>
      </c>
      <c r="AW243" s="28" t="s">
        <v>1536</v>
      </c>
      <c r="AX243" s="28" t="s">
        <v>1536</v>
      </c>
      <c r="AY243" s="28" t="s">
        <v>1536</v>
      </c>
      <c r="AZ243" s="28" t="s">
        <v>1536</v>
      </c>
      <c r="BA243" s="28" t="s">
        <v>1536</v>
      </c>
    </row>
    <row r="244" spans="1:58" s="42" customFormat="1" x14ac:dyDescent="0.2">
      <c r="A244" s="37" t="s">
        <v>442</v>
      </c>
      <c r="B244" s="37" t="s">
        <v>1795</v>
      </c>
      <c r="C244" s="37" t="s">
        <v>1859</v>
      </c>
      <c r="D244" s="38"/>
      <c r="E244" s="38"/>
      <c r="F244" s="44" t="s">
        <v>1542</v>
      </c>
      <c r="G244" s="12" t="s">
        <v>1189</v>
      </c>
      <c r="H244" s="27">
        <f>IF(ISNUMBER(H911),H911,"–")</f>
        <v>37.988886186236904</v>
      </c>
      <c r="I244" s="27">
        <f t="shared" ref="I244:BA244" si="280">IF(ISNUMBER(I911),I911,"–")</f>
        <v>42.825379050343656</v>
      </c>
      <c r="J244" s="27">
        <f t="shared" si="280"/>
        <v>47.28918358465301</v>
      </c>
      <c r="K244" s="27">
        <f t="shared" si="280"/>
        <v>51.007402652677335</v>
      </c>
      <c r="L244" s="27">
        <f t="shared" si="280"/>
        <v>54.101183663975554</v>
      </c>
      <c r="M244" s="27">
        <f t="shared" si="280"/>
        <v>56.890378185440767</v>
      </c>
      <c r="N244" s="27">
        <f t="shared" si="280"/>
        <v>58.332243044532873</v>
      </c>
      <c r="O244" s="27">
        <f t="shared" si="280"/>
        <v>59.83560252522944</v>
      </c>
      <c r="P244" s="27">
        <f t="shared" si="280"/>
        <v>61.716773597517118</v>
      </c>
      <c r="Q244" s="27">
        <f t="shared" si="280"/>
        <v>64.37386089008794</v>
      </c>
      <c r="R244" s="27">
        <f t="shared" si="280"/>
        <v>67.406493043817179</v>
      </c>
      <c r="S244" s="27">
        <f t="shared" si="280"/>
        <v>70.971618059215331</v>
      </c>
      <c r="T244" s="27">
        <f t="shared" si="280"/>
        <v>74.053530276126025</v>
      </c>
      <c r="U244" s="27">
        <f t="shared" si="280"/>
        <v>76.648397790532599</v>
      </c>
      <c r="V244" s="27">
        <f t="shared" si="280"/>
        <v>78.670765243408823</v>
      </c>
      <c r="W244" s="27">
        <f t="shared" si="280"/>
        <v>76.865619267967006</v>
      </c>
      <c r="X244" s="27">
        <f t="shared" si="280"/>
        <v>78.614369657318363</v>
      </c>
      <c r="Y244" s="27">
        <f t="shared" si="280"/>
        <v>79.871284923745506</v>
      </c>
      <c r="Z244" s="27">
        <f t="shared" si="280"/>
        <v>80.784068900501552</v>
      </c>
      <c r="AA244" s="27">
        <f>IF(ISNUMBER(AA911),AA911,"–")</f>
        <v>81.591423625628252</v>
      </c>
      <c r="AB244" s="27">
        <f>IF(ISNUMBER(AB911),AB911,"–")</f>
        <v>82.903793812548798</v>
      </c>
      <c r="AC244" s="27">
        <f>IF(ISNUMBER(AC911),AC911,"–")</f>
        <v>84.407035589794475</v>
      </c>
      <c r="AD244" s="27">
        <f>IF(ISNUMBER(AD911),AD911,"–")</f>
        <v>85.854785694044011</v>
      </c>
      <c r="AE244" s="27">
        <f t="shared" si="280"/>
        <v>87.36658270880416</v>
      </c>
      <c r="AF244" s="27">
        <f t="shared" si="280"/>
        <v>89.03627946988702</v>
      </c>
      <c r="AG244" s="27">
        <f t="shared" si="280"/>
        <v>90.816346661219058</v>
      </c>
      <c r="AH244" s="27">
        <f t="shared" si="280"/>
        <v>92.700758145180131</v>
      </c>
      <c r="AI244" s="27">
        <f t="shared" si="280"/>
        <v>94.638663260961053</v>
      </c>
      <c r="AJ244" s="27">
        <f t="shared" si="280"/>
        <v>97.644183852387755</v>
      </c>
      <c r="AK244" s="27">
        <f t="shared" si="280"/>
        <v>98.346597772949579</v>
      </c>
      <c r="AL244" s="27">
        <f t="shared" si="280"/>
        <v>100.00000000000001</v>
      </c>
      <c r="AM244" s="27">
        <f t="shared" si="280"/>
        <v>102.84818278208094</v>
      </c>
      <c r="AN244" s="27">
        <f t="shared" si="280"/>
        <v>105.42715149508818</v>
      </c>
      <c r="AO244" s="27">
        <f t="shared" si="280"/>
        <v>107.05431410430901</v>
      </c>
      <c r="AP244" s="27">
        <f t="shared" si="280"/>
        <v>107.87977107020262</v>
      </c>
      <c r="AQ244" s="27">
        <f t="shared" si="280"/>
        <v>108.25674259772754</v>
      </c>
      <c r="AR244" s="27">
        <f t="shared" si="280"/>
        <v>108.70594687423286</v>
      </c>
      <c r="AS244" s="27">
        <f t="shared" si="280"/>
        <v>110.5470922785231</v>
      </c>
      <c r="AT244" s="27">
        <f t="shared" si="280"/>
        <v>112.66278371961319</v>
      </c>
      <c r="AU244" s="27">
        <f t="shared" si="280"/>
        <v>114.10292889194235</v>
      </c>
      <c r="AV244" s="27">
        <f t="shared" si="280"/>
        <v>114.61539762984512</v>
      </c>
      <c r="AW244" s="28">
        <f t="shared" si="280"/>
        <v>117.04435942803688</v>
      </c>
      <c r="AX244" s="28">
        <f t="shared" si="280"/>
        <v>119.02196306163488</v>
      </c>
      <c r="AY244" s="28">
        <f t="shared" si="280"/>
        <v>120.9216444606195</v>
      </c>
      <c r="AZ244" s="28">
        <f t="shared" si="280"/>
        <v>122.89549092533375</v>
      </c>
      <c r="BA244" s="28">
        <f t="shared" si="280"/>
        <v>124.94180983120432</v>
      </c>
    </row>
    <row r="245" spans="1:58" s="42" customFormat="1" x14ac:dyDescent="0.2">
      <c r="A245" s="37" t="s">
        <v>442</v>
      </c>
      <c r="B245" s="37" t="s">
        <v>58</v>
      </c>
      <c r="C245" s="37"/>
      <c r="D245" s="38"/>
      <c r="E245" s="38"/>
      <c r="F245" s="44" t="s">
        <v>59</v>
      </c>
      <c r="G245" s="12" t="s">
        <v>1190</v>
      </c>
      <c r="H245" s="27" t="s">
        <v>1536</v>
      </c>
      <c r="I245" s="27" t="s">
        <v>1536</v>
      </c>
      <c r="J245" s="27" t="s">
        <v>1536</v>
      </c>
      <c r="K245" s="27" t="s">
        <v>1536</v>
      </c>
      <c r="L245" s="27" t="s">
        <v>1536</v>
      </c>
      <c r="M245" s="27" t="s">
        <v>1536</v>
      </c>
      <c r="N245" s="27" t="s">
        <v>1536</v>
      </c>
      <c r="O245" s="27" t="s">
        <v>1536</v>
      </c>
      <c r="P245" s="27" t="s">
        <v>1536</v>
      </c>
      <c r="Q245" s="27" t="s">
        <v>1536</v>
      </c>
      <c r="R245" s="27" t="s">
        <v>1536</v>
      </c>
      <c r="S245" s="27" t="s">
        <v>1536</v>
      </c>
      <c r="T245" s="27" t="s">
        <v>1536</v>
      </c>
      <c r="U245" s="27" t="s">
        <v>1536</v>
      </c>
      <c r="V245" s="27" t="s">
        <v>1536</v>
      </c>
      <c r="W245" s="27" t="s">
        <v>1536</v>
      </c>
      <c r="X245" s="27" t="s">
        <v>1536</v>
      </c>
      <c r="Y245" s="27" t="s">
        <v>1536</v>
      </c>
      <c r="Z245" s="27" t="s">
        <v>1536</v>
      </c>
      <c r="AA245" s="27" t="s">
        <v>1536</v>
      </c>
      <c r="AB245" s="27" t="s">
        <v>1536</v>
      </c>
      <c r="AC245" s="27" t="s">
        <v>1536</v>
      </c>
      <c r="AD245" s="27" t="s">
        <v>1536</v>
      </c>
      <c r="AE245" s="27" t="s">
        <v>1536</v>
      </c>
      <c r="AF245" s="27" t="s">
        <v>1536</v>
      </c>
      <c r="AG245" s="27" t="s">
        <v>1536</v>
      </c>
      <c r="AH245" s="27" t="s">
        <v>1536</v>
      </c>
      <c r="AI245" s="27" t="s">
        <v>1536</v>
      </c>
      <c r="AJ245" s="27" t="s">
        <v>1536</v>
      </c>
      <c r="AK245" s="27" t="s">
        <v>1536</v>
      </c>
      <c r="AL245" s="27" t="s">
        <v>1536</v>
      </c>
      <c r="AM245" s="27" t="s">
        <v>1536</v>
      </c>
      <c r="AN245" s="27" t="s">
        <v>1536</v>
      </c>
      <c r="AO245" s="27" t="s">
        <v>1536</v>
      </c>
      <c r="AP245" s="27" t="s">
        <v>1536</v>
      </c>
      <c r="AQ245" s="27" t="s">
        <v>1536</v>
      </c>
      <c r="AR245" s="27" t="s">
        <v>1536</v>
      </c>
      <c r="AS245" s="27" t="s">
        <v>1536</v>
      </c>
      <c r="AT245" s="27" t="s">
        <v>1536</v>
      </c>
      <c r="AU245" s="27" t="s">
        <v>1536</v>
      </c>
      <c r="AV245" s="27" t="s">
        <v>1536</v>
      </c>
      <c r="AW245" s="28" t="s">
        <v>1536</v>
      </c>
      <c r="AX245" s="28" t="s">
        <v>1536</v>
      </c>
      <c r="AY245" s="28" t="s">
        <v>1536</v>
      </c>
      <c r="AZ245" s="28" t="s">
        <v>1536</v>
      </c>
      <c r="BA245" s="28" t="s">
        <v>1536</v>
      </c>
    </row>
    <row r="246" spans="1:58" s="139" customFormat="1" outlineLevel="1" x14ac:dyDescent="0.2">
      <c r="A246" s="96"/>
      <c r="B246" s="96"/>
      <c r="C246" s="96"/>
      <c r="D246" s="137"/>
      <c r="E246" s="137"/>
      <c r="F246" s="146" t="s">
        <v>444</v>
      </c>
      <c r="G246" s="157" t="s">
        <v>569</v>
      </c>
      <c r="I246" s="139">
        <v>6.3553059414721114</v>
      </c>
      <c r="J246" s="139">
        <v>5.2390216787103983</v>
      </c>
      <c r="K246" s="139">
        <v>3.235177604648154</v>
      </c>
      <c r="L246" s="139">
        <v>2.5326170376055002</v>
      </c>
      <c r="M246" s="139">
        <v>1.8837325349301715</v>
      </c>
      <c r="N246" s="139">
        <v>-8.5710787314852155E-2</v>
      </c>
      <c r="O246" s="139">
        <v>0.15931372549018441</v>
      </c>
      <c r="P246" s="139">
        <v>1.4437782943839794</v>
      </c>
      <c r="Q246" s="139">
        <v>2.7861536605958248</v>
      </c>
      <c r="R246" s="139">
        <v>2.6402252992255626</v>
      </c>
      <c r="S246" s="139">
        <v>4.1957242483137369</v>
      </c>
      <c r="T246" s="139">
        <v>5.0910686855387022</v>
      </c>
      <c r="U246" s="139">
        <v>4.4268114428900107</v>
      </c>
      <c r="V246" s="139">
        <v>2.7694461107778512</v>
      </c>
      <c r="W246" s="139">
        <v>-13.027468172943879</v>
      </c>
      <c r="X246" s="139">
        <v>1.1239706209659861</v>
      </c>
      <c r="Y246" s="139">
        <v>1.5186530207989435</v>
      </c>
      <c r="Z246" s="139">
        <v>0.60704607046073722</v>
      </c>
      <c r="AA246" s="139">
        <v>0.63570735912070742</v>
      </c>
      <c r="AB246" s="139">
        <v>1.4239828693791035</v>
      </c>
      <c r="AC246" s="139">
        <v>1.8895809141770359</v>
      </c>
      <c r="AD246" s="139">
        <v>1.3261500207211396</v>
      </c>
      <c r="AE246" s="139">
        <v>1.0633946830266305</v>
      </c>
      <c r="AF246" s="139">
        <v>1.7604208822339151</v>
      </c>
      <c r="AG246" s="139">
        <v>1.928812885265363</v>
      </c>
      <c r="AH246" s="139">
        <v>1.8240343347640353</v>
      </c>
      <c r="AI246" s="139">
        <v>2.2607529456843745</v>
      </c>
      <c r="AJ246" s="139">
        <v>2.7447306791569481</v>
      </c>
      <c r="AK246" s="139">
        <v>0.24617067833696549</v>
      </c>
      <c r="AL246" s="139">
        <v>1.109595270577568</v>
      </c>
      <c r="AM246" s="139">
        <v>2.4826841773859964</v>
      </c>
      <c r="AN246" s="139">
        <v>2.1592205740366799</v>
      </c>
      <c r="AO246" s="139">
        <v>1.6066672394535297</v>
      </c>
      <c r="AP246" s="139">
        <v>0.75257906308139333</v>
      </c>
      <c r="AQ246" s="139">
        <v>0.67981535879144683</v>
      </c>
      <c r="AR246" s="139">
        <v>0.38346115371787892</v>
      </c>
      <c r="AS246" s="139">
        <v>1.6940707523667164</v>
      </c>
      <c r="AT246" s="139">
        <v>1.9434917524086215</v>
      </c>
      <c r="AU246" s="139">
        <v>1.3697532842037896</v>
      </c>
      <c r="AV246" s="139">
        <v>0.37139470565024091</v>
      </c>
      <c r="AW246" s="139">
        <v>2.4880122658340609</v>
      </c>
      <c r="AX246" s="139">
        <v>1.534614552825464</v>
      </c>
      <c r="AY246" s="139">
        <v>1.6000000000000014</v>
      </c>
      <c r="AZ246" s="139">
        <v>1.6999999999999904</v>
      </c>
      <c r="BA246" s="139">
        <v>1.6999999999999904</v>
      </c>
    </row>
    <row r="247" spans="1:58" s="139" customFormat="1" outlineLevel="1" x14ac:dyDescent="0.2">
      <c r="A247" s="96"/>
      <c r="B247" s="96"/>
      <c r="C247" s="96"/>
      <c r="D247" s="137"/>
      <c r="E247" s="137"/>
      <c r="F247" s="146" t="s">
        <v>445</v>
      </c>
      <c r="G247" s="157" t="s">
        <v>570</v>
      </c>
      <c r="I247" s="139">
        <v>13.33864541832661</v>
      </c>
      <c r="J247" s="139">
        <v>11.981761208420515</v>
      </c>
      <c r="K247" s="139">
        <v>9.4297655563328355</v>
      </c>
      <c r="L247" s="139">
        <v>7.6795725010653904</v>
      </c>
      <c r="M247" s="139">
        <v>5.8288045546574629</v>
      </c>
      <c r="N247" s="139">
        <v>2.5115074798619741</v>
      </c>
      <c r="O247" s="139">
        <v>3.3045210900007005</v>
      </c>
      <c r="P247" s="139">
        <v>2.7193327990654659</v>
      </c>
      <c r="Q247" s="139">
        <v>3.4870343678511162</v>
      </c>
      <c r="R247" s="139">
        <v>3.3887043189368082</v>
      </c>
      <c r="S247" s="139">
        <v>3.407499809068093</v>
      </c>
      <c r="T247" s="139">
        <v>2.4532552099360672</v>
      </c>
      <c r="U247" s="139">
        <v>2.2202998846597488</v>
      </c>
      <c r="V247" s="139">
        <v>1.684297132110979</v>
      </c>
      <c r="W247" s="139">
        <v>1.7893264596072322</v>
      </c>
      <c r="X247" s="139">
        <v>2.0962741735841783</v>
      </c>
      <c r="Y247" s="139">
        <v>1.2768749930484269</v>
      </c>
      <c r="Z247" s="139">
        <v>0.66992477074290235</v>
      </c>
      <c r="AA247" s="139">
        <v>0.58037418862155743</v>
      </c>
      <c r="AB247" s="139">
        <v>1.8026616918120908</v>
      </c>
      <c r="AC247" s="139">
        <v>1.812292907446289</v>
      </c>
      <c r="AD247" s="139">
        <v>1.9160736709921355</v>
      </c>
      <c r="AE247" s="139">
        <v>2.1747389389163096</v>
      </c>
      <c r="AF247" s="139">
        <v>2.341496749037697</v>
      </c>
      <c r="AG247" s="139">
        <v>1.8735454982865107</v>
      </c>
      <c r="AH247" s="139">
        <v>1.9027056204034887</v>
      </c>
      <c r="AI247" s="139">
        <v>1.6080059779987277</v>
      </c>
      <c r="AJ247" s="139">
        <v>3.1604621070368433</v>
      </c>
      <c r="AK247" s="139">
        <v>0.10106843777066832</v>
      </c>
      <c r="AL247" s="139">
        <v>1.7371628443674902</v>
      </c>
      <c r="AM247" s="139">
        <v>2.2896637277923571</v>
      </c>
      <c r="AN247" s="139">
        <v>2.2141563942861486</v>
      </c>
      <c r="AO247" s="139">
        <v>0.9890249586846922</v>
      </c>
      <c r="AP247" s="139">
        <v>0.61093301555859014</v>
      </c>
      <c r="AQ247" s="139">
        <v>8.8414379848256175E-2</v>
      </c>
      <c r="AR247" s="139">
        <v>0.30584352811757753</v>
      </c>
      <c r="AS247" s="139">
        <v>1.1656406038403899</v>
      </c>
      <c r="AT247" s="139">
        <v>2.0966443834896431</v>
      </c>
      <c r="AU247" s="139">
        <v>1.2974686089810783</v>
      </c>
      <c r="AV247" s="139">
        <v>0.52488644665438233</v>
      </c>
      <c r="AW247" s="139">
        <v>1.6096666680796234</v>
      </c>
      <c r="AX247" s="139">
        <v>1.2511982491217877</v>
      </c>
      <c r="AY247" s="139">
        <v>1.4999999999999902</v>
      </c>
      <c r="AZ247" s="139">
        <v>1.6000000000000014</v>
      </c>
      <c r="BA247" s="139">
        <v>1.6999999999999904</v>
      </c>
    </row>
    <row r="248" spans="1:58" s="139" customFormat="1" outlineLevel="1" x14ac:dyDescent="0.2">
      <c r="A248" s="96"/>
      <c r="B248" s="96"/>
      <c r="C248" s="96"/>
      <c r="D248" s="137"/>
      <c r="E248" s="137"/>
      <c r="F248" s="146" t="s">
        <v>446</v>
      </c>
      <c r="G248" s="157" t="s">
        <v>571</v>
      </c>
      <c r="I248" s="139">
        <v>24.078748107017045</v>
      </c>
      <c r="J248" s="139">
        <v>19.747042023663685</v>
      </c>
      <c r="K248" s="139">
        <v>17.129153819801225</v>
      </c>
      <c r="L248" s="139">
        <v>12.099542334096114</v>
      </c>
      <c r="M248" s="139">
        <v>10.091277890466621</v>
      </c>
      <c r="N248" s="139">
        <v>6.2780269058295479</v>
      </c>
      <c r="O248" s="139">
        <v>4.9550491323437029</v>
      </c>
      <c r="P248" s="139">
        <v>5.4352186121138457</v>
      </c>
      <c r="Q248" s="139">
        <v>6.6358024691359097</v>
      </c>
      <c r="R248" s="139">
        <v>6.8996905152011845</v>
      </c>
      <c r="S248" s="139">
        <v>6.690561529271144</v>
      </c>
      <c r="T248" s="139">
        <v>5.4109806410662875</v>
      </c>
      <c r="U248" s="139">
        <v>4.6448906203177209</v>
      </c>
      <c r="V248" s="139">
        <v>4.2893909064912306</v>
      </c>
      <c r="W248" s="139">
        <v>5.5601890464276105</v>
      </c>
      <c r="X248" s="139">
        <v>4.0614423327258065</v>
      </c>
      <c r="Y248" s="139">
        <v>1.8374300316379655</v>
      </c>
      <c r="Z248" s="139">
        <v>2.0432548691599939</v>
      </c>
      <c r="AA248" s="139">
        <v>1.6627634660421053</v>
      </c>
      <c r="AB248" s="139">
        <v>2.5685325961759542</v>
      </c>
      <c r="AC248" s="139">
        <v>2.3357664233577546</v>
      </c>
      <c r="AD248" s="139">
        <v>2.5897070119608401</v>
      </c>
      <c r="AE248" s="139">
        <v>2.8131350946625666</v>
      </c>
      <c r="AF248" s="139">
        <v>2.2888056595921302</v>
      </c>
      <c r="AG248" s="139">
        <v>2.1867371847030581</v>
      </c>
      <c r="AH248" s="139">
        <v>2.2295212501244555</v>
      </c>
      <c r="AI248" s="139">
        <v>2.0348554181675915</v>
      </c>
      <c r="AJ248" s="139">
        <v>3.4923664122137321</v>
      </c>
      <c r="AK248" s="139">
        <v>0.75603909275316905</v>
      </c>
      <c r="AL248" s="139">
        <v>1.6105417276719658</v>
      </c>
      <c r="AM248" s="139">
        <v>2.9538904899136131</v>
      </c>
      <c r="AN248" s="139">
        <v>3.3065080475857211</v>
      </c>
      <c r="AO248" s="139">
        <v>1.2447078746824713</v>
      </c>
      <c r="AP248" s="139">
        <v>0.23417245128374287</v>
      </c>
      <c r="AQ248" s="139">
        <v>0.10846891948266268</v>
      </c>
      <c r="AR248" s="139">
        <v>-4.1673612268644522E-2</v>
      </c>
      <c r="AS248" s="139">
        <v>1.3174351705157683</v>
      </c>
      <c r="AT248" s="139">
        <v>1.2591556250514557</v>
      </c>
      <c r="AU248" s="139">
        <v>0.60955786736021089</v>
      </c>
      <c r="AV248" s="139">
        <v>-0.12117295419662444</v>
      </c>
      <c r="AW248" s="139">
        <v>1.2561983786352204</v>
      </c>
      <c r="AX248" s="139">
        <v>1.1661540133714343</v>
      </c>
      <c r="AY248" s="139">
        <v>1.2555928457955501</v>
      </c>
      <c r="AZ248" s="139">
        <v>1.3816186297585187</v>
      </c>
      <c r="BA248" s="139">
        <v>1.5344422197244745</v>
      </c>
    </row>
    <row r="249" spans="1:58" s="139" customFormat="1" outlineLevel="1" x14ac:dyDescent="0.2">
      <c r="A249" s="96"/>
      <c r="B249" s="96"/>
      <c r="C249" s="96"/>
      <c r="D249" s="137"/>
      <c r="E249" s="137"/>
      <c r="F249" s="146" t="s">
        <v>447</v>
      </c>
      <c r="G249" s="157" t="s">
        <v>572</v>
      </c>
      <c r="I249" s="139">
        <v>11.399999999999743</v>
      </c>
      <c r="J249" s="139">
        <v>8.1000000000001737</v>
      </c>
      <c r="K249" s="139">
        <v>4.7999999999999154</v>
      </c>
      <c r="L249" s="139">
        <v>4.0999999999999259</v>
      </c>
      <c r="M249" s="139">
        <v>4.7000000000001929</v>
      </c>
      <c r="N249" s="139">
        <v>2.8999999999998805</v>
      </c>
      <c r="O249" s="139">
        <v>3.0999999999999917</v>
      </c>
      <c r="P249" s="139">
        <v>3.9000000000001256</v>
      </c>
      <c r="Q249" s="139">
        <v>5.1753656426152483</v>
      </c>
      <c r="R249" s="139">
        <v>7.0284094902777206</v>
      </c>
      <c r="S249" s="139">
        <v>7.5085263102904642</v>
      </c>
      <c r="T249" s="139">
        <v>4.2825746816217869</v>
      </c>
      <c r="U249" s="139">
        <v>2.5165815069933428</v>
      </c>
      <c r="V249" s="139">
        <v>1.9457405514772708</v>
      </c>
      <c r="W249" s="139">
        <v>2.6702368335234983</v>
      </c>
      <c r="X249" s="139">
        <v>2.4543850637603892</v>
      </c>
      <c r="Y249" s="139">
        <v>1.8225457997887995</v>
      </c>
      <c r="Z249" s="139">
        <v>1.5576498124445504</v>
      </c>
      <c r="AA249" s="139">
        <v>1.3326853375335457</v>
      </c>
      <c r="AB249" s="139">
        <v>0.80042066578451809</v>
      </c>
      <c r="AC249" s="139">
        <v>1.2352373996957544</v>
      </c>
      <c r="AD249" s="139">
        <v>1.2604827886906866</v>
      </c>
      <c r="AE249" s="139">
        <v>1.3599888158815521</v>
      </c>
      <c r="AF249" s="139">
        <v>1.3410792410775141</v>
      </c>
      <c r="AG249" s="139">
        <v>2.0550085525549378</v>
      </c>
      <c r="AH249" s="139">
        <v>2.4601656972656372</v>
      </c>
      <c r="AI249" s="139">
        <v>2.3985340015958423</v>
      </c>
      <c r="AJ249" s="139">
        <v>3.5045249525097688</v>
      </c>
      <c r="AK249" s="139">
        <v>1.9857680342278528</v>
      </c>
      <c r="AL249" s="139">
        <v>2.488391486458319</v>
      </c>
      <c r="AM249" s="139">
        <v>3.8369182603357865</v>
      </c>
      <c r="AN249" s="139">
        <v>2.5676392856378794</v>
      </c>
      <c r="AO249" s="139">
        <v>2.2976930175864885</v>
      </c>
      <c r="AP249" s="139">
        <v>1.4526651147357184</v>
      </c>
      <c r="AQ249" s="139">
        <v>0.37726884127435856</v>
      </c>
      <c r="AR249" s="139">
        <v>0.9883794577083993</v>
      </c>
      <c r="AS249" s="139">
        <v>2.5802852606520377</v>
      </c>
      <c r="AT249" s="139">
        <v>2.2849842969675294</v>
      </c>
      <c r="AU249" s="139">
        <v>1.7435641726626372</v>
      </c>
      <c r="AV249" s="139">
        <v>1.0022069423994973</v>
      </c>
      <c r="AW249" s="139">
        <v>2.9209111803034427</v>
      </c>
      <c r="AX249" s="139">
        <v>2.8376877432727543</v>
      </c>
      <c r="AY249" s="139">
        <v>2.0000000000000018</v>
      </c>
      <c r="AZ249" s="139">
        <v>1.8000000000000016</v>
      </c>
      <c r="BA249" s="139">
        <v>1.6999999999999904</v>
      </c>
    </row>
    <row r="250" spans="1:58" s="42" customFormat="1" x14ac:dyDescent="0.2">
      <c r="A250" s="37" t="s">
        <v>442</v>
      </c>
      <c r="B250" s="37" t="s">
        <v>1543</v>
      </c>
      <c r="C250" s="37" t="s">
        <v>1859</v>
      </c>
      <c r="D250" s="38"/>
      <c r="E250" s="38"/>
      <c r="F250" s="12" t="s">
        <v>1544</v>
      </c>
      <c r="G250" s="12" t="s">
        <v>1191</v>
      </c>
      <c r="H250" s="27" t="str">
        <f>IF(AND(ISNUMBER(H244),ISNUMBER(G244)),((H244/G244)-1)*100,"–")</f>
        <v>–</v>
      </c>
      <c r="I250" s="27">
        <f>IF(AND(ISNUMBER(I244),ISNUMBER(H244)),((I244/H244)-1)*100,"–")</f>
        <v>12.731336318723073</v>
      </c>
      <c r="J250" s="27">
        <f t="shared" ref="J250:BA250" si="281">IF(AND(ISNUMBER(J244),ISNUMBER(I244)),((J244/I244)-1)*100,"–")</f>
        <v>10.423269176583116</v>
      </c>
      <c r="K250" s="27">
        <f t="shared" si="281"/>
        <v>7.8627262857441593</v>
      </c>
      <c r="L250" s="27">
        <f t="shared" si="281"/>
        <v>6.0653568901843036</v>
      </c>
      <c r="M250" s="27">
        <f t="shared" si="281"/>
        <v>5.155514782798476</v>
      </c>
      <c r="N250" s="27">
        <f t="shared" si="281"/>
        <v>2.5344617228456157</v>
      </c>
      <c r="O250" s="27">
        <f t="shared" si="281"/>
        <v>2.5772358514464244</v>
      </c>
      <c r="P250" s="27">
        <f t="shared" si="281"/>
        <v>3.1438992721674275</v>
      </c>
      <c r="Q250" s="27">
        <f t="shared" si="281"/>
        <v>4.3052919614672058</v>
      </c>
      <c r="R250" s="27">
        <f t="shared" si="281"/>
        <v>4.7109682591621516</v>
      </c>
      <c r="S250" s="27">
        <f t="shared" si="281"/>
        <v>5.2889934699327235</v>
      </c>
      <c r="T250" s="27">
        <f t="shared" si="281"/>
        <v>4.3424573106664921</v>
      </c>
      <c r="U250" s="27">
        <f t="shared" si="281"/>
        <v>3.5040429601816303</v>
      </c>
      <c r="V250" s="27">
        <f t="shared" si="281"/>
        <v>2.6384993178892202</v>
      </c>
      <c r="W250" s="27">
        <f t="shared" si="281"/>
        <v>-2.2945575397120721</v>
      </c>
      <c r="X250" s="27">
        <f t="shared" si="281"/>
        <v>2.2750748722324188</v>
      </c>
      <c r="Y250" s="27">
        <f t="shared" si="281"/>
        <v>1.5988365382894498</v>
      </c>
      <c r="Z250" s="27">
        <f t="shared" si="281"/>
        <v>1.1428186958898801</v>
      </c>
      <c r="AA250" s="27">
        <f>IF(AND(ISNUMBER(AA244),ISNUMBER(Z244)),((AA244/Z244)-1)*100,"–")</f>
        <v>0.99939844094889541</v>
      </c>
      <c r="AB250" s="27">
        <f>IF(AND(ISNUMBER(AB244),ISNUMBER(AA244)),((AB244/AA244)-1)*100,"–")</f>
        <v>1.6084658516833716</v>
      </c>
      <c r="AC250" s="27">
        <f>IF(AND(ISNUMBER(AC244),ISNUMBER(AB244)),((AC244/AB244)-1)*100,"–")</f>
        <v>1.8132364130942102</v>
      </c>
      <c r="AD250" s="27">
        <f>IF(AND(ISNUMBER(AD244),ISNUMBER(AC244)),((AD244/AC244)-1)*100,"–")</f>
        <v>1.7152007461621821</v>
      </c>
      <c r="AE250" s="27">
        <f t="shared" si="281"/>
        <v>1.7608768137255204</v>
      </c>
      <c r="AF250" s="27">
        <f t="shared" si="281"/>
        <v>1.9111389152624003</v>
      </c>
      <c r="AG250" s="27">
        <f t="shared" si="281"/>
        <v>1.9992605283266185</v>
      </c>
      <c r="AH250" s="27">
        <f t="shared" si="281"/>
        <v>2.0749694886876169</v>
      </c>
      <c r="AI250" s="27">
        <f t="shared" si="281"/>
        <v>2.0904954334310055</v>
      </c>
      <c r="AJ250" s="27">
        <f t="shared" si="281"/>
        <v>3.175785126147801</v>
      </c>
      <c r="AK250" s="27">
        <f t="shared" si="281"/>
        <v>0.71936073696277081</v>
      </c>
      <c r="AL250" s="27">
        <f t="shared" si="281"/>
        <v>1.6811992122672148</v>
      </c>
      <c r="AM250" s="27">
        <f t="shared" si="281"/>
        <v>2.8481827820809213</v>
      </c>
      <c r="AN250" s="27">
        <f t="shared" si="281"/>
        <v>2.5075491304223263</v>
      </c>
      <c r="AO250" s="27">
        <f t="shared" si="281"/>
        <v>1.5433999554627542</v>
      </c>
      <c r="AP250" s="27">
        <f t="shared" si="281"/>
        <v>0.77106370985602357</v>
      </c>
      <c r="AQ250" s="27">
        <f t="shared" si="281"/>
        <v>0.34943671439533475</v>
      </c>
      <c r="AR250" s="27">
        <f t="shared" si="281"/>
        <v>0.41494346285158024</v>
      </c>
      <c r="AS250" s="27">
        <f t="shared" si="281"/>
        <v>1.693693360143711</v>
      </c>
      <c r="AT250" s="27">
        <f t="shared" si="281"/>
        <v>1.9138372592918174</v>
      </c>
      <c r="AU250" s="27">
        <f t="shared" si="281"/>
        <v>1.2782794147118581</v>
      </c>
      <c r="AV250" s="27">
        <f t="shared" si="281"/>
        <v>0.44912846925084793</v>
      </c>
      <c r="AW250" s="28">
        <f t="shared" si="281"/>
        <v>2.119228173893517</v>
      </c>
      <c r="AX250" s="28">
        <f t="shared" si="281"/>
        <v>1.6896189130872985</v>
      </c>
      <c r="AY250" s="28">
        <f t="shared" si="281"/>
        <v>1.5960763460109328</v>
      </c>
      <c r="AZ250" s="28">
        <f t="shared" si="281"/>
        <v>1.632335115453265</v>
      </c>
      <c r="BA250" s="28">
        <f t="shared" si="281"/>
        <v>1.6650886785698482</v>
      </c>
    </row>
    <row r="251" spans="1:58" s="42" customFormat="1" x14ac:dyDescent="0.2">
      <c r="A251" s="37" t="s">
        <v>442</v>
      </c>
      <c r="B251" s="37" t="s">
        <v>60</v>
      </c>
      <c r="C251" s="37"/>
      <c r="D251" s="38"/>
      <c r="E251" s="38"/>
      <c r="F251" s="39" t="s">
        <v>61</v>
      </c>
      <c r="G251" s="12" t="s">
        <v>1192</v>
      </c>
      <c r="H251" s="27" t="s">
        <v>1536</v>
      </c>
      <c r="I251" s="27" t="s">
        <v>1536</v>
      </c>
      <c r="J251" s="27" t="s">
        <v>1536</v>
      </c>
      <c r="K251" s="27" t="s">
        <v>1536</v>
      </c>
      <c r="L251" s="27" t="s">
        <v>1536</v>
      </c>
      <c r="M251" s="27" t="s">
        <v>1536</v>
      </c>
      <c r="N251" s="27" t="s">
        <v>1536</v>
      </c>
      <c r="O251" s="27" t="s">
        <v>1536</v>
      </c>
      <c r="P251" s="27" t="s">
        <v>1536</v>
      </c>
      <c r="Q251" s="27" t="s">
        <v>1536</v>
      </c>
      <c r="R251" s="27" t="s">
        <v>1536</v>
      </c>
      <c r="S251" s="27" t="s">
        <v>1536</v>
      </c>
      <c r="T251" s="27" t="s">
        <v>1536</v>
      </c>
      <c r="U251" s="27" t="s">
        <v>1536</v>
      </c>
      <c r="V251" s="27" t="s">
        <v>1536</v>
      </c>
      <c r="W251" s="27" t="s">
        <v>1536</v>
      </c>
      <c r="X251" s="27" t="s">
        <v>1536</v>
      </c>
      <c r="Y251" s="27" t="s">
        <v>1536</v>
      </c>
      <c r="Z251" s="27" t="s">
        <v>1536</v>
      </c>
      <c r="AA251" s="27" t="s">
        <v>1536</v>
      </c>
      <c r="AB251" s="27" t="s">
        <v>1536</v>
      </c>
      <c r="AC251" s="27" t="s">
        <v>1536</v>
      </c>
      <c r="AD251" s="27" t="s">
        <v>1536</v>
      </c>
      <c r="AE251" s="27" t="s">
        <v>1536</v>
      </c>
      <c r="AF251" s="27" t="s">
        <v>1536</v>
      </c>
      <c r="AG251" s="27" t="s">
        <v>1536</v>
      </c>
      <c r="AH251" s="27" t="s">
        <v>1536</v>
      </c>
      <c r="AI251" s="27" t="s">
        <v>1536</v>
      </c>
      <c r="AJ251" s="27" t="s">
        <v>1536</v>
      </c>
      <c r="AK251" s="27" t="s">
        <v>1536</v>
      </c>
      <c r="AL251" s="27" t="s">
        <v>1536</v>
      </c>
      <c r="AM251" s="27" t="s">
        <v>1536</v>
      </c>
      <c r="AN251" s="27" t="s">
        <v>1536</v>
      </c>
      <c r="AO251" s="27" t="s">
        <v>1536</v>
      </c>
      <c r="AP251" s="27" t="s">
        <v>1536</v>
      </c>
      <c r="AQ251" s="27" t="s">
        <v>1536</v>
      </c>
      <c r="AR251" s="27" t="s">
        <v>1536</v>
      </c>
      <c r="AS251" s="27" t="s">
        <v>1536</v>
      </c>
      <c r="AT251" s="27" t="s">
        <v>1536</v>
      </c>
      <c r="AU251" s="27" t="s">
        <v>1536</v>
      </c>
      <c r="AV251" s="27" t="s">
        <v>1536</v>
      </c>
      <c r="AW251" s="28" t="s">
        <v>1536</v>
      </c>
      <c r="AX251" s="28" t="s">
        <v>1536</v>
      </c>
      <c r="AY251" s="28" t="s">
        <v>1536</v>
      </c>
      <c r="AZ251" s="28" t="s">
        <v>1536</v>
      </c>
      <c r="BA251" s="28" t="s">
        <v>1536</v>
      </c>
    </row>
    <row r="252" spans="1:58" s="42" customFormat="1" x14ac:dyDescent="0.2">
      <c r="A252" s="37" t="s">
        <v>442</v>
      </c>
      <c r="B252" s="37" t="s">
        <v>1796</v>
      </c>
      <c r="C252" s="37" t="s">
        <v>1859</v>
      </c>
      <c r="D252" s="38"/>
      <c r="E252" s="38"/>
      <c r="F252" s="39" t="s">
        <v>301</v>
      </c>
      <c r="G252" s="12" t="s">
        <v>1193</v>
      </c>
      <c r="H252" s="27">
        <f>IF(ISNUMBER(H916),H916,"–")</f>
        <v>43.641590293787608</v>
      </c>
      <c r="I252" s="27">
        <f t="shared" ref="I252:BA252" si="282">IF(ISNUMBER(I916),I916,"–")</f>
        <v>49.483716541097927</v>
      </c>
      <c r="J252" s="27">
        <f t="shared" si="282"/>
        <v>54.235756377900657</v>
      </c>
      <c r="K252" s="27">
        <f t="shared" si="282"/>
        <v>57.688819377034996</v>
      </c>
      <c r="L252" s="27">
        <f t="shared" si="282"/>
        <v>61.290487225768338</v>
      </c>
      <c r="M252" s="27">
        <f t="shared" si="282"/>
        <v>64.405198228518913</v>
      </c>
      <c r="N252" s="27">
        <f t="shared" si="282"/>
        <v>63.727280445432399</v>
      </c>
      <c r="O252" s="27">
        <f t="shared" si="282"/>
        <v>64.067803789523154</v>
      </c>
      <c r="P252" s="27">
        <f t="shared" si="282"/>
        <v>65.685751613080143</v>
      </c>
      <c r="Q252" s="27">
        <f t="shared" si="282"/>
        <v>68.515655843183765</v>
      </c>
      <c r="R252" s="27">
        <f t="shared" si="282"/>
        <v>70.764470012963628</v>
      </c>
      <c r="S252" s="27">
        <f t="shared" si="282"/>
        <v>72.834987658236841</v>
      </c>
      <c r="T252" s="27">
        <f t="shared" si="282"/>
        <v>74.077453935060262</v>
      </c>
      <c r="U252" s="27">
        <f t="shared" si="282"/>
        <v>75.135648392483958</v>
      </c>
      <c r="V252" s="27">
        <f t="shared" si="282"/>
        <v>76.350100118576691</v>
      </c>
      <c r="W252" s="27">
        <f t="shared" si="282"/>
        <v>79.111450274193558</v>
      </c>
      <c r="X252" s="27">
        <f t="shared" si="282"/>
        <v>79.512208279614796</v>
      </c>
      <c r="Y252" s="27">
        <f t="shared" si="282"/>
        <v>79.874561772940893</v>
      </c>
      <c r="Z252" s="27">
        <f t="shared" si="282"/>
        <v>79.249574840529277</v>
      </c>
      <c r="AA252" s="27">
        <f t="shared" si="282"/>
        <v>78.913740657630214</v>
      </c>
      <c r="AB252" s="27">
        <f t="shared" si="282"/>
        <v>81.869949671936439</v>
      </c>
      <c r="AC252" s="27">
        <f t="shared" si="282"/>
        <v>83.216665097573326</v>
      </c>
      <c r="AD252" s="27">
        <f t="shared" si="282"/>
        <v>83.055968728055618</v>
      </c>
      <c r="AE252" s="27">
        <f t="shared" si="282"/>
        <v>84.290114218783216</v>
      </c>
      <c r="AF252" s="27">
        <f t="shared" si="282"/>
        <v>86.11814229215689</v>
      </c>
      <c r="AG252" s="27">
        <f t="shared" si="282"/>
        <v>89.436536821853224</v>
      </c>
      <c r="AH252" s="27">
        <f t="shared" si="282"/>
        <v>93.394255555330346</v>
      </c>
      <c r="AI252" s="27">
        <f t="shared" si="282"/>
        <v>95.709710699731133</v>
      </c>
      <c r="AJ252" s="27">
        <f t="shared" si="282"/>
        <v>101.87908606384012</v>
      </c>
      <c r="AK252" s="27">
        <f t="shared" si="282"/>
        <v>97.405993253434772</v>
      </c>
      <c r="AL252" s="27">
        <f t="shared" si="282"/>
        <v>100.00000000000001</v>
      </c>
      <c r="AM252" s="27">
        <f t="shared" si="282"/>
        <v>105.72392522187842</v>
      </c>
      <c r="AN252" s="27">
        <f t="shared" si="282"/>
        <v>108.39585389930224</v>
      </c>
      <c r="AO252" s="27">
        <f t="shared" si="282"/>
        <v>108.4771059419628</v>
      </c>
      <c r="AP252" s="27">
        <f t="shared" si="282"/>
        <v>107.13742365396618</v>
      </c>
      <c r="AQ252" s="27">
        <f t="shared" si="282"/>
        <v>104.45450327309759</v>
      </c>
      <c r="AR252" s="27">
        <f t="shared" si="282"/>
        <v>102.9216473379782</v>
      </c>
      <c r="AS252" s="27">
        <f t="shared" si="282"/>
        <v>105.80070478201232</v>
      </c>
      <c r="AT252" s="27">
        <f t="shared" si="282"/>
        <v>109.08000948178119</v>
      </c>
      <c r="AU252" s="27">
        <f t="shared" si="282"/>
        <v>110.0191497292695</v>
      </c>
      <c r="AV252" s="27">
        <f t="shared" si="282"/>
        <v>107.87234062518806</v>
      </c>
      <c r="AW252" s="28">
        <f t="shared" si="282"/>
        <v>113.63675108854875</v>
      </c>
      <c r="AX252" s="28">
        <f t="shared" si="282"/>
        <v>116.38157611563017</v>
      </c>
      <c r="AY252" s="28">
        <f t="shared" si="282"/>
        <v>118.81846311387666</v>
      </c>
      <c r="AZ252" s="28">
        <f t="shared" si="282"/>
        <v>121.14175810953724</v>
      </c>
      <c r="BA252" s="28">
        <f t="shared" si="282"/>
        <v>123.4145915607961</v>
      </c>
    </row>
    <row r="253" spans="1:58" s="139" customFormat="1" outlineLevel="1" x14ac:dyDescent="0.2">
      <c r="A253" s="96"/>
      <c r="B253" s="96"/>
      <c r="C253" s="96"/>
      <c r="D253" s="137"/>
      <c r="E253" s="137"/>
      <c r="F253" s="143" t="s">
        <v>444</v>
      </c>
      <c r="G253" s="157" t="s">
        <v>573</v>
      </c>
      <c r="I253" s="139">
        <v>7.8316529305944904</v>
      </c>
      <c r="J253" s="139">
        <v>5.8700290979631475</v>
      </c>
      <c r="K253" s="139">
        <v>1.4890550180787221</v>
      </c>
      <c r="L253" s="139">
        <v>2.8706233525510605</v>
      </c>
      <c r="M253" s="139">
        <v>2.3927083820845629</v>
      </c>
      <c r="N253" s="139">
        <v>-2.5024853450344331</v>
      </c>
      <c r="O253" s="139">
        <v>-2.3698182201751017</v>
      </c>
      <c r="P253" s="139">
        <v>1.1272373680988101</v>
      </c>
      <c r="Q253" s="139">
        <v>3.157644824311534</v>
      </c>
      <c r="R253" s="139">
        <v>1.782508630609847</v>
      </c>
      <c r="S253" s="139">
        <v>2.4013838483193828</v>
      </c>
      <c r="T253" s="139">
        <v>1.3977675466198436</v>
      </c>
      <c r="U253" s="139">
        <v>-3.375472293900561E-2</v>
      </c>
      <c r="V253" s="139">
        <v>0.58491634715926999</v>
      </c>
      <c r="W253" s="139">
        <v>1.7423791217715756</v>
      </c>
      <c r="X253" s="139">
        <v>-1.341081805990163</v>
      </c>
      <c r="Y253" s="139">
        <v>1.2999762659935188</v>
      </c>
      <c r="Z253" s="139">
        <v>-0.41959978274536125</v>
      </c>
      <c r="AA253" s="139">
        <v>-1.0288219881289029</v>
      </c>
      <c r="AB253" s="139">
        <v>2.8667754449282601</v>
      </c>
      <c r="AC253" s="139">
        <v>3.0326904491785101</v>
      </c>
      <c r="AD253" s="139">
        <v>-0.4954987102759878</v>
      </c>
      <c r="AE253" s="139">
        <v>1.6732071682532101</v>
      </c>
      <c r="AF253" s="139">
        <v>1.665826866874931</v>
      </c>
      <c r="AG253" s="139">
        <v>4.3852779953013954</v>
      </c>
      <c r="AH253" s="139">
        <v>5.3738118073823005</v>
      </c>
      <c r="AI253" s="139">
        <v>1.3238289205701914</v>
      </c>
      <c r="AJ253" s="139">
        <v>5.4378085115844632</v>
      </c>
      <c r="AK253" s="139">
        <v>-4.0244961998835542</v>
      </c>
      <c r="AL253" s="139">
        <v>1.3183568000843859</v>
      </c>
      <c r="AM253" s="139">
        <v>5.1319419143288414</v>
      </c>
      <c r="AN253" s="139">
        <v>1.7096555935115498</v>
      </c>
      <c r="AO253" s="139">
        <v>2.1903850210103215E-2</v>
      </c>
      <c r="AP253" s="139">
        <v>-0.97410234157722098</v>
      </c>
      <c r="AQ253" s="139">
        <v>-1.7232906332926068</v>
      </c>
      <c r="AR253" s="139">
        <v>-1.5618228489515884</v>
      </c>
      <c r="AS253" s="139">
        <v>2.4002235128770755</v>
      </c>
      <c r="AT253" s="139">
        <v>2.6300341466244603</v>
      </c>
      <c r="AU253" s="139">
        <v>1.2889712398288955</v>
      </c>
      <c r="AV253" s="139">
        <v>-0.80887616320688416</v>
      </c>
      <c r="AW253" s="139">
        <v>5.5722650304266708</v>
      </c>
      <c r="AX253" s="139">
        <v>2.7954942198323174</v>
      </c>
      <c r="AY253" s="139">
        <v>2.0999999999999908</v>
      </c>
      <c r="AZ253" s="139">
        <v>2.2999999999999909</v>
      </c>
      <c r="BA253" s="139">
        <v>2.200000000000002</v>
      </c>
      <c r="BB253" s="167"/>
      <c r="BC253" s="167"/>
      <c r="BD253" s="167"/>
      <c r="BE253" s="167"/>
      <c r="BF253" s="167"/>
    </row>
    <row r="254" spans="1:58" s="139" customFormat="1" outlineLevel="1" x14ac:dyDescent="0.2">
      <c r="A254" s="96"/>
      <c r="B254" s="96"/>
      <c r="C254" s="96"/>
      <c r="D254" s="137"/>
      <c r="E254" s="137"/>
      <c r="F254" s="143" t="s">
        <v>445</v>
      </c>
      <c r="G254" s="157" t="s">
        <v>574</v>
      </c>
      <c r="I254" s="139">
        <v>14.717595418737805</v>
      </c>
      <c r="J254" s="139">
        <v>12.857287654571326</v>
      </c>
      <c r="K254" s="139">
        <v>8.951906237370256</v>
      </c>
      <c r="L254" s="139">
        <v>7.7393096342092127</v>
      </c>
      <c r="M254" s="139">
        <v>5.401631583477573</v>
      </c>
      <c r="N254" s="139">
        <v>-2.5261094828916475</v>
      </c>
      <c r="O254" s="139">
        <v>-5.3060274610172709E-2</v>
      </c>
      <c r="P254" s="139">
        <v>2.3638327993443564</v>
      </c>
      <c r="Q254" s="139">
        <v>4.2008625552745205</v>
      </c>
      <c r="R254" s="139">
        <v>1.6546894510273136</v>
      </c>
      <c r="S254" s="139">
        <v>1.03592228005982</v>
      </c>
      <c r="T254" s="139">
        <v>0.59171597633125295</v>
      </c>
      <c r="U254" s="139">
        <v>-0.99814063556457056</v>
      </c>
      <c r="V254" s="139">
        <v>0.26378917354601406</v>
      </c>
      <c r="W254" s="139">
        <v>2.1558476942987292</v>
      </c>
      <c r="X254" s="139">
        <v>-0.28604725076809556</v>
      </c>
      <c r="Y254" s="139">
        <v>-0.32936676583080748</v>
      </c>
      <c r="Z254" s="139">
        <v>-0.65025050634256454</v>
      </c>
      <c r="AA254" s="139">
        <v>0.32188841201716833</v>
      </c>
      <c r="AB254" s="139">
        <v>4.7379679144384124</v>
      </c>
      <c r="AC254" s="139">
        <v>1.7359338302869842</v>
      </c>
      <c r="AD254" s="139">
        <v>2.0074274816850313E-2</v>
      </c>
      <c r="AE254" s="139">
        <v>0.99347717009534708</v>
      </c>
      <c r="AF254" s="139">
        <v>1.8581081081080697</v>
      </c>
      <c r="AG254" s="139">
        <v>2.838747439274214</v>
      </c>
      <c r="AH254" s="139">
        <v>3.6141149686966578</v>
      </c>
      <c r="AI254" s="139">
        <v>2.4901583813970785</v>
      </c>
      <c r="AJ254" s="139">
        <v>5.1183564091112244</v>
      </c>
      <c r="AK254" s="139">
        <v>-5.1835486063902758</v>
      </c>
      <c r="AL254" s="139">
        <v>2.652805162215488</v>
      </c>
      <c r="AM254" s="139">
        <v>5.3518421512132042</v>
      </c>
      <c r="AN254" s="139">
        <v>2.7264440208837337</v>
      </c>
      <c r="AO254" s="139">
        <v>0.31461761858664339</v>
      </c>
      <c r="AP254" s="139">
        <v>-1.3027744270205033</v>
      </c>
      <c r="AQ254" s="139">
        <v>-2.256986881772971</v>
      </c>
      <c r="AR254" s="139">
        <v>-2.300766922307429</v>
      </c>
      <c r="AS254" s="139">
        <v>2.4488054607504806</v>
      </c>
      <c r="AT254" s="139">
        <v>2.6817689681026158</v>
      </c>
      <c r="AU254" s="139">
        <v>0.42988076891814497</v>
      </c>
      <c r="AV254" s="139">
        <v>-2.2209659182678032</v>
      </c>
      <c r="AW254" s="139">
        <v>5.5812596391277669</v>
      </c>
      <c r="AX254" s="139">
        <v>1.8672989631517423</v>
      </c>
      <c r="AY254" s="139">
        <v>2.4000000000000021</v>
      </c>
      <c r="AZ254" s="139">
        <v>2.2999999999999909</v>
      </c>
      <c r="BA254" s="139">
        <v>2.0999999999999908</v>
      </c>
      <c r="BB254" s="167"/>
      <c r="BC254" s="167"/>
      <c r="BD254" s="167"/>
      <c r="BE254" s="167"/>
      <c r="BF254" s="167"/>
    </row>
    <row r="255" spans="1:58" s="139" customFormat="1" outlineLevel="1" x14ac:dyDescent="0.2">
      <c r="A255" s="96"/>
      <c r="B255" s="96"/>
      <c r="C255" s="96"/>
      <c r="D255" s="137"/>
      <c r="E255" s="137"/>
      <c r="F255" s="143" t="s">
        <v>446</v>
      </c>
      <c r="G255" s="157" t="s">
        <v>575</v>
      </c>
      <c r="I255" s="139">
        <v>24.078748107016821</v>
      </c>
      <c r="J255" s="139">
        <v>13.034875092752696</v>
      </c>
      <c r="K255" s="139">
        <v>11.072210065645605</v>
      </c>
      <c r="L255" s="139">
        <v>10.224586288416093</v>
      </c>
      <c r="M255" s="139">
        <v>7.7033065236819187</v>
      </c>
      <c r="N255" s="139">
        <v>0.21573182874206065</v>
      </c>
      <c r="O255" s="139">
        <v>2.5997681735385969</v>
      </c>
      <c r="P255" s="139">
        <v>3.5990961910911778</v>
      </c>
      <c r="Q255" s="139">
        <v>5.6862439632340278</v>
      </c>
      <c r="R255" s="139">
        <v>4.2158018867925584</v>
      </c>
      <c r="S255" s="139">
        <v>3.2107496463930962</v>
      </c>
      <c r="T255" s="139">
        <v>1.8911881595176094</v>
      </c>
      <c r="U255" s="139">
        <v>3.7121721587088041</v>
      </c>
      <c r="V255" s="139">
        <v>3.7867980806641111</v>
      </c>
      <c r="W255" s="139">
        <v>7.7970760964638064</v>
      </c>
      <c r="X255" s="139">
        <v>1.9125999768169644</v>
      </c>
      <c r="Y255" s="139">
        <v>1.3307552320291238</v>
      </c>
      <c r="Z255" s="139">
        <v>0.1346952519923672</v>
      </c>
      <c r="AA255" s="139">
        <v>-0.29144714718084552</v>
      </c>
      <c r="AB255" s="139">
        <v>5.7672849915683111</v>
      </c>
      <c r="AC255" s="139">
        <v>1.913265306122458</v>
      </c>
      <c r="AD255" s="139">
        <v>0.17730496453904898</v>
      </c>
      <c r="AE255" s="139">
        <v>1.582509109838659</v>
      </c>
      <c r="AF255" s="139">
        <v>2.7159987701137256</v>
      </c>
      <c r="AG255" s="139">
        <v>4.0411095589702573</v>
      </c>
      <c r="AH255" s="139">
        <v>5.1788625683322209</v>
      </c>
      <c r="AI255" s="139">
        <v>3.3464028448983107</v>
      </c>
      <c r="AJ255" s="139">
        <v>5.8320098817716159</v>
      </c>
      <c r="AK255" s="139">
        <v>-5.3855773238849158</v>
      </c>
      <c r="AL255" s="139">
        <v>3.083972156137138</v>
      </c>
      <c r="AM255" s="139">
        <v>5.1030002564324661</v>
      </c>
      <c r="AN255" s="139">
        <v>4.0988939492517806</v>
      </c>
      <c r="AO255" s="139">
        <v>-1.1875000000002967</v>
      </c>
      <c r="AP255" s="139">
        <v>-1.8184693232134896</v>
      </c>
      <c r="AQ255" s="139">
        <v>-3.3741343211463715</v>
      </c>
      <c r="AR255" s="139">
        <v>-2.1835152929411517</v>
      </c>
      <c r="AS255" s="139">
        <v>2.5900996847579849</v>
      </c>
      <c r="AT255" s="139">
        <v>3.9116352462420068</v>
      </c>
      <c r="AU255" s="139">
        <v>6.39386189251967E-2</v>
      </c>
      <c r="AV255" s="139">
        <v>-4.3849840255588362</v>
      </c>
      <c r="AW255" s="139">
        <v>6.3048477820823123</v>
      </c>
      <c r="AX255" s="139">
        <v>1.707948385086433</v>
      </c>
      <c r="AY255" s="139">
        <v>1.2999999999999901</v>
      </c>
      <c r="AZ255" s="139">
        <v>1.0000000000000009</v>
      </c>
      <c r="BA255" s="139">
        <v>1.0000000000000009</v>
      </c>
      <c r="BB255" s="167"/>
      <c r="BC255" s="167"/>
      <c r="BD255" s="167"/>
      <c r="BE255" s="167"/>
      <c r="BF255" s="167"/>
    </row>
    <row r="256" spans="1:58" s="139" customFormat="1" outlineLevel="1" x14ac:dyDescent="0.2">
      <c r="A256" s="96"/>
      <c r="B256" s="96"/>
      <c r="C256" s="96"/>
      <c r="D256" s="137"/>
      <c r="E256" s="137"/>
      <c r="F256" s="143" t="s">
        <v>447</v>
      </c>
      <c r="G256" s="157" t="s">
        <v>576</v>
      </c>
      <c r="I256" s="139">
        <v>10.683054689859084</v>
      </c>
      <c r="J256" s="139">
        <v>8.5400960052546715</v>
      </c>
      <c r="K256" s="139">
        <v>6.5091490033534649</v>
      </c>
      <c r="L256" s="139">
        <v>5.933346480486934</v>
      </c>
      <c r="M256" s="139">
        <v>6.1909384549672986</v>
      </c>
      <c r="N256" s="139">
        <v>1.3738418450804479</v>
      </c>
      <c r="O256" s="139">
        <v>3.4101962407478092</v>
      </c>
      <c r="P256" s="139">
        <v>3.6808739805125112</v>
      </c>
      <c r="Q256" s="139">
        <v>4.7806143963019299</v>
      </c>
      <c r="R256" s="139">
        <v>6.2509690856955347</v>
      </c>
      <c r="S256" s="139">
        <v>5.3724160725247661</v>
      </c>
      <c r="T256" s="139">
        <v>3.1186874978267554</v>
      </c>
      <c r="U256" s="139">
        <v>3.9559753765032069</v>
      </c>
      <c r="V256" s="139">
        <v>2.4946944058427789</v>
      </c>
      <c r="W256" s="139">
        <v>4.015876888783998</v>
      </c>
      <c r="X256" s="139">
        <v>2.6618046700446873</v>
      </c>
      <c r="Y256" s="139">
        <v>-0.69542026197912943</v>
      </c>
      <c r="Z256" s="139">
        <v>-2.241049767279879</v>
      </c>
      <c r="AA256" s="139">
        <v>-0.45841832434979635</v>
      </c>
      <c r="AB256" s="139">
        <v>2.1563828215052538</v>
      </c>
      <c r="AC256" s="139">
        <v>-0.58283390102039645</v>
      </c>
      <c r="AD256" s="139">
        <v>-0.32593682736821172</v>
      </c>
      <c r="AE256" s="139">
        <v>1.6416243035632938</v>
      </c>
      <c r="AF256" s="139">
        <v>2.6911936631066835</v>
      </c>
      <c r="AG256" s="139">
        <v>3.9850661268780119</v>
      </c>
      <c r="AH256" s="139">
        <v>3.2658941569662314</v>
      </c>
      <c r="AI256" s="139">
        <v>3.3001493699670315</v>
      </c>
      <c r="AJ256" s="139">
        <v>9.8297953682050085</v>
      </c>
      <c r="AK256" s="139">
        <v>-3.1677815811069654</v>
      </c>
      <c r="AL256" s="139">
        <v>4.1837163930947163</v>
      </c>
      <c r="AM256" s="139">
        <v>7.5112160524821503</v>
      </c>
      <c r="AN256" s="139">
        <v>2.0463192472862435</v>
      </c>
      <c r="AO256" s="139">
        <v>1.0661687929858221</v>
      </c>
      <c r="AP256" s="139">
        <v>-0.99484510516945068</v>
      </c>
      <c r="AQ256" s="139">
        <v>-3.039984964905007</v>
      </c>
      <c r="AR256" s="139">
        <v>0.18534788394499735</v>
      </c>
      <c r="AS256" s="139">
        <v>3.9012245413324598</v>
      </c>
      <c r="AT256" s="139">
        <v>3.4445861508380249</v>
      </c>
      <c r="AU256" s="139">
        <v>1.438219005027519</v>
      </c>
      <c r="AV256" s="139">
        <v>-1.0062469492701842</v>
      </c>
      <c r="AW256" s="139">
        <v>3.9229750396549079</v>
      </c>
      <c r="AX256" s="139">
        <v>3.0974707273226265</v>
      </c>
      <c r="AY256" s="139">
        <v>2.4999999999999911</v>
      </c>
      <c r="AZ256" s="139">
        <v>2.0000000000000018</v>
      </c>
      <c r="BA256" s="139">
        <v>2.0000000000000018</v>
      </c>
      <c r="BB256" s="167"/>
      <c r="BC256" s="167"/>
      <c r="BD256" s="167"/>
      <c r="BE256" s="167"/>
      <c r="BF256" s="167"/>
    </row>
    <row r="257" spans="1:53" s="42" customFormat="1" x14ac:dyDescent="0.2">
      <c r="A257" s="37" t="s">
        <v>442</v>
      </c>
      <c r="B257" s="37" t="s">
        <v>303</v>
      </c>
      <c r="C257" s="37" t="s">
        <v>1859</v>
      </c>
      <c r="D257" s="38"/>
      <c r="E257" s="38"/>
      <c r="F257" s="12" t="s">
        <v>302</v>
      </c>
      <c r="G257" s="12" t="s">
        <v>1194</v>
      </c>
      <c r="H257" s="27" t="str">
        <f>IF(AND(ISNUMBER(H252),ISNUMBER(G252)),((H252/G252)-1)*100,"–")</f>
        <v>–</v>
      </c>
      <c r="I257" s="27">
        <f t="shared" ref="I257:BA257" si="283">IF(AND(ISNUMBER(I252),ISNUMBER(H252)),((I252/H252)-1)*100,"–")</f>
        <v>13.386602568747241</v>
      </c>
      <c r="J257" s="27">
        <f t="shared" si="283"/>
        <v>9.6032395482178465</v>
      </c>
      <c r="K257" s="27">
        <f t="shared" si="283"/>
        <v>6.3667647134379335</v>
      </c>
      <c r="L257" s="27">
        <f t="shared" si="283"/>
        <v>6.2432684316072296</v>
      </c>
      <c r="M257" s="27">
        <f t="shared" si="283"/>
        <v>5.081883247684571</v>
      </c>
      <c r="N257" s="27">
        <f t="shared" si="283"/>
        <v>-1.0525824028693509</v>
      </c>
      <c r="O257" s="27">
        <f t="shared" si="283"/>
        <v>0.53434469776618698</v>
      </c>
      <c r="P257" s="27">
        <f t="shared" si="283"/>
        <v>2.5253680130386646</v>
      </c>
      <c r="Q257" s="27">
        <f t="shared" si="283"/>
        <v>4.3082467058808804</v>
      </c>
      <c r="R257" s="27">
        <f t="shared" si="283"/>
        <v>3.2821902412010218</v>
      </c>
      <c r="S257" s="27">
        <f t="shared" si="283"/>
        <v>2.9259282870258252</v>
      </c>
      <c r="T257" s="27">
        <f t="shared" si="283"/>
        <v>1.7058646081652862</v>
      </c>
      <c r="U257" s="27">
        <f t="shared" si="283"/>
        <v>1.4284973378692944</v>
      </c>
      <c r="V257" s="27">
        <f t="shared" si="283"/>
        <v>1.6163455724090392</v>
      </c>
      <c r="W257" s="27">
        <f t="shared" si="283"/>
        <v>3.6166948718185266</v>
      </c>
      <c r="X257" s="27">
        <f t="shared" si="283"/>
        <v>0.50657395867759192</v>
      </c>
      <c r="Y257" s="27">
        <f t="shared" si="283"/>
        <v>0.4557205757030891</v>
      </c>
      <c r="Z257" s="27">
        <f t="shared" si="283"/>
        <v>-0.78246054631042616</v>
      </c>
      <c r="AA257" s="27">
        <f t="shared" si="283"/>
        <v>-0.42376780389654645</v>
      </c>
      <c r="AB257" s="27">
        <f t="shared" si="283"/>
        <v>3.746127087210116</v>
      </c>
      <c r="AC257" s="27">
        <f t="shared" si="283"/>
        <v>1.6449447337311796</v>
      </c>
      <c r="AD257" s="27">
        <f t="shared" si="283"/>
        <v>-0.19310599545089291</v>
      </c>
      <c r="AE257" s="27">
        <f t="shared" si="283"/>
        <v>1.4859202892069989</v>
      </c>
      <c r="AF257" s="27">
        <f t="shared" si="283"/>
        <v>2.1687336531883705</v>
      </c>
      <c r="AG257" s="27">
        <f t="shared" si="283"/>
        <v>3.8533048221577326</v>
      </c>
      <c r="AH257" s="27">
        <f t="shared" si="283"/>
        <v>4.4251699295562164</v>
      </c>
      <c r="AI257" s="27">
        <f t="shared" si="283"/>
        <v>2.4792265119871537</v>
      </c>
      <c r="AJ257" s="27">
        <f t="shared" si="283"/>
        <v>6.4459241585883564</v>
      </c>
      <c r="AK257" s="27">
        <f t="shared" si="283"/>
        <v>-4.3905898484428825</v>
      </c>
      <c r="AL257" s="27">
        <f t="shared" si="283"/>
        <v>2.6630874137447025</v>
      </c>
      <c r="AM257" s="27">
        <f t="shared" si="283"/>
        <v>5.723925221878412</v>
      </c>
      <c r="AN257" s="27">
        <f t="shared" si="283"/>
        <v>2.5272696523670923</v>
      </c>
      <c r="AO257" s="27">
        <f t="shared" si="283"/>
        <v>7.4958625941579093E-2</v>
      </c>
      <c r="AP257" s="27">
        <f t="shared" si="283"/>
        <v>-1.2349908087641803</v>
      </c>
      <c r="AQ257" s="27">
        <f t="shared" si="283"/>
        <v>-2.5041860158350637</v>
      </c>
      <c r="AR257" s="27">
        <f t="shared" si="283"/>
        <v>-1.4674866923752639</v>
      </c>
      <c r="AS257" s="27">
        <f t="shared" si="283"/>
        <v>2.7973293456718062</v>
      </c>
      <c r="AT257" s="27">
        <f t="shared" si="283"/>
        <v>3.0995112050769658</v>
      </c>
      <c r="AU257" s="27">
        <f t="shared" si="283"/>
        <v>0.86096458182391977</v>
      </c>
      <c r="AV257" s="27">
        <f t="shared" si="283"/>
        <v>-1.9513049404255689</v>
      </c>
      <c r="AW257" s="28">
        <f t="shared" si="283"/>
        <v>5.3437335557495969</v>
      </c>
      <c r="AX257" s="28">
        <f t="shared" si="283"/>
        <v>2.4154377882051437</v>
      </c>
      <c r="AY257" s="28">
        <f t="shared" si="283"/>
        <v>2.0938769516451128</v>
      </c>
      <c r="AZ257" s="28">
        <f t="shared" si="283"/>
        <v>1.9553316334633086</v>
      </c>
      <c r="BA257" s="28">
        <f t="shared" si="283"/>
        <v>1.876176709606403</v>
      </c>
    </row>
    <row r="258" spans="1:53" s="49" customFormat="1" x14ac:dyDescent="0.2">
      <c r="A258" s="37" t="s">
        <v>442</v>
      </c>
      <c r="B258" s="37" t="s">
        <v>62</v>
      </c>
      <c r="C258" s="37"/>
      <c r="D258" s="38"/>
      <c r="E258" s="38"/>
      <c r="F258" s="39" t="s">
        <v>1535</v>
      </c>
      <c r="G258" s="12" t="s">
        <v>1195</v>
      </c>
      <c r="H258" s="27" t="s">
        <v>1536</v>
      </c>
      <c r="I258" s="27" t="s">
        <v>1536</v>
      </c>
      <c r="J258" s="27" t="s">
        <v>1536</v>
      </c>
      <c r="K258" s="27" t="s">
        <v>1536</v>
      </c>
      <c r="L258" s="27" t="s">
        <v>1536</v>
      </c>
      <c r="M258" s="27" t="s">
        <v>1536</v>
      </c>
      <c r="N258" s="27" t="s">
        <v>1536</v>
      </c>
      <c r="O258" s="27" t="s">
        <v>1536</v>
      </c>
      <c r="P258" s="27" t="s">
        <v>1536</v>
      </c>
      <c r="Q258" s="27" t="s">
        <v>1536</v>
      </c>
      <c r="R258" s="27" t="s">
        <v>1536</v>
      </c>
      <c r="S258" s="27" t="s">
        <v>1536</v>
      </c>
      <c r="T258" s="27" t="s">
        <v>1536</v>
      </c>
      <c r="U258" s="27" t="s">
        <v>1536</v>
      </c>
      <c r="V258" s="27" t="s">
        <v>1536</v>
      </c>
      <c r="W258" s="27" t="s">
        <v>1536</v>
      </c>
      <c r="X258" s="27" t="s">
        <v>1536</v>
      </c>
      <c r="Y258" s="27" t="s">
        <v>1536</v>
      </c>
      <c r="Z258" s="27" t="s">
        <v>1536</v>
      </c>
      <c r="AA258" s="27" t="s">
        <v>1536</v>
      </c>
      <c r="AB258" s="27" t="s">
        <v>1536</v>
      </c>
      <c r="AC258" s="27" t="s">
        <v>1536</v>
      </c>
      <c r="AD258" s="27" t="s">
        <v>1536</v>
      </c>
      <c r="AE258" s="27" t="s">
        <v>1536</v>
      </c>
      <c r="AF258" s="27" t="s">
        <v>1536</v>
      </c>
      <c r="AG258" s="27" t="s">
        <v>1536</v>
      </c>
      <c r="AH258" s="27" t="s">
        <v>1536</v>
      </c>
      <c r="AI258" s="27" t="s">
        <v>1536</v>
      </c>
      <c r="AJ258" s="27" t="s">
        <v>1536</v>
      </c>
      <c r="AK258" s="27" t="s">
        <v>1536</v>
      </c>
      <c r="AL258" s="27" t="s">
        <v>1536</v>
      </c>
      <c r="AM258" s="27" t="s">
        <v>1536</v>
      </c>
      <c r="AN258" s="27" t="s">
        <v>1536</v>
      </c>
      <c r="AO258" s="27" t="s">
        <v>1536</v>
      </c>
      <c r="AP258" s="27" t="s">
        <v>1536</v>
      </c>
      <c r="AQ258" s="27" t="s">
        <v>1536</v>
      </c>
      <c r="AR258" s="27" t="s">
        <v>1536</v>
      </c>
      <c r="AS258" s="27" t="s">
        <v>1536</v>
      </c>
      <c r="AT258" s="27" t="s">
        <v>1536</v>
      </c>
      <c r="AU258" s="27" t="s">
        <v>1536</v>
      </c>
      <c r="AV258" s="27" t="s">
        <v>1536</v>
      </c>
      <c r="AW258" s="28" t="s">
        <v>1536</v>
      </c>
      <c r="AX258" s="28" t="s">
        <v>1536</v>
      </c>
      <c r="AY258" s="28" t="s">
        <v>1536</v>
      </c>
      <c r="AZ258" s="28" t="s">
        <v>1536</v>
      </c>
      <c r="BA258" s="28" t="s">
        <v>1536</v>
      </c>
    </row>
    <row r="259" spans="1:53" s="49" customFormat="1" x14ac:dyDescent="0.2">
      <c r="A259" s="136" t="s">
        <v>442</v>
      </c>
      <c r="B259" s="37" t="s">
        <v>63</v>
      </c>
      <c r="C259" s="37"/>
      <c r="D259" s="38"/>
      <c r="E259" s="38"/>
      <c r="F259" s="39" t="s">
        <v>64</v>
      </c>
      <c r="G259" s="12" t="s">
        <v>1196</v>
      </c>
      <c r="H259" s="27" t="s">
        <v>1536</v>
      </c>
      <c r="I259" s="27" t="s">
        <v>1536</v>
      </c>
      <c r="J259" s="27" t="s">
        <v>1536</v>
      </c>
      <c r="K259" s="27" t="s">
        <v>1536</v>
      </c>
      <c r="L259" s="27" t="s">
        <v>1536</v>
      </c>
      <c r="M259" s="27" t="s">
        <v>1536</v>
      </c>
      <c r="N259" s="27" t="s">
        <v>1536</v>
      </c>
      <c r="O259" s="27" t="s">
        <v>1536</v>
      </c>
      <c r="P259" s="27" t="s">
        <v>1536</v>
      </c>
      <c r="Q259" s="27" t="s">
        <v>1536</v>
      </c>
      <c r="R259" s="27" t="s">
        <v>1536</v>
      </c>
      <c r="S259" s="27" t="s">
        <v>1536</v>
      </c>
      <c r="T259" s="27" t="s">
        <v>1536</v>
      </c>
      <c r="U259" s="27" t="s">
        <v>1536</v>
      </c>
      <c r="V259" s="27" t="s">
        <v>1536</v>
      </c>
      <c r="W259" s="27" t="s">
        <v>1536</v>
      </c>
      <c r="X259" s="27" t="s">
        <v>1536</v>
      </c>
      <c r="Y259" s="27" t="s">
        <v>1536</v>
      </c>
      <c r="Z259" s="27" t="s">
        <v>1536</v>
      </c>
      <c r="AA259" s="27" t="s">
        <v>1536</v>
      </c>
      <c r="AB259" s="27" t="s">
        <v>1536</v>
      </c>
      <c r="AC259" s="27" t="s">
        <v>1536</v>
      </c>
      <c r="AD259" s="27" t="s">
        <v>1536</v>
      </c>
      <c r="AE259" s="27" t="s">
        <v>1536</v>
      </c>
      <c r="AF259" s="27" t="s">
        <v>1536</v>
      </c>
      <c r="AG259" s="27" t="s">
        <v>1536</v>
      </c>
      <c r="AH259" s="27" t="s">
        <v>1536</v>
      </c>
      <c r="AI259" s="27" t="s">
        <v>1536</v>
      </c>
      <c r="AJ259" s="27" t="s">
        <v>1536</v>
      </c>
      <c r="AK259" s="27" t="s">
        <v>1536</v>
      </c>
      <c r="AL259" s="27" t="s">
        <v>1536</v>
      </c>
      <c r="AM259" s="27" t="s">
        <v>1536</v>
      </c>
      <c r="AN259" s="27" t="s">
        <v>1536</v>
      </c>
      <c r="AO259" s="27" t="s">
        <v>1536</v>
      </c>
      <c r="AP259" s="27" t="s">
        <v>1536</v>
      </c>
      <c r="AQ259" s="27" t="s">
        <v>1536</v>
      </c>
      <c r="AR259" s="27" t="s">
        <v>1536</v>
      </c>
      <c r="AS259" s="27" t="s">
        <v>1536</v>
      </c>
      <c r="AT259" s="27" t="s">
        <v>1536</v>
      </c>
      <c r="AU259" s="27" t="s">
        <v>1536</v>
      </c>
      <c r="AV259" s="27" t="s">
        <v>1536</v>
      </c>
      <c r="AW259" s="28" t="s">
        <v>1536</v>
      </c>
      <c r="AX259" s="28" t="s">
        <v>1536</v>
      </c>
      <c r="AY259" s="28" t="s">
        <v>1536</v>
      </c>
      <c r="AZ259" s="28" t="s">
        <v>1536</v>
      </c>
      <c r="BA259" s="28" t="s">
        <v>1536</v>
      </c>
    </row>
    <row r="260" spans="1:53" s="49" customFormat="1" x14ac:dyDescent="0.2">
      <c r="A260" s="37" t="s">
        <v>442</v>
      </c>
      <c r="B260" s="37" t="s">
        <v>65</v>
      </c>
      <c r="C260" s="37"/>
      <c r="D260" s="38"/>
      <c r="E260" s="38"/>
      <c r="F260" s="44" t="s">
        <v>66</v>
      </c>
      <c r="G260" s="12" t="s">
        <v>1197</v>
      </c>
      <c r="H260" s="27" t="s">
        <v>1536</v>
      </c>
      <c r="I260" s="27" t="s">
        <v>1536</v>
      </c>
      <c r="J260" s="27" t="s">
        <v>1536</v>
      </c>
      <c r="K260" s="27" t="s">
        <v>1536</v>
      </c>
      <c r="L260" s="27" t="s">
        <v>1536</v>
      </c>
      <c r="M260" s="27" t="s">
        <v>1536</v>
      </c>
      <c r="N260" s="27" t="s">
        <v>1536</v>
      </c>
      <c r="O260" s="27" t="s">
        <v>1536</v>
      </c>
      <c r="P260" s="27" t="s">
        <v>1536</v>
      </c>
      <c r="Q260" s="27" t="s">
        <v>1536</v>
      </c>
      <c r="R260" s="27" t="s">
        <v>1536</v>
      </c>
      <c r="S260" s="27" t="s">
        <v>1536</v>
      </c>
      <c r="T260" s="27" t="s">
        <v>1536</v>
      </c>
      <c r="U260" s="27" t="s">
        <v>1536</v>
      </c>
      <c r="V260" s="27" t="s">
        <v>1536</v>
      </c>
      <c r="W260" s="27" t="s">
        <v>1536</v>
      </c>
      <c r="X260" s="27" t="s">
        <v>1536</v>
      </c>
      <c r="Y260" s="27" t="s">
        <v>1536</v>
      </c>
      <c r="Z260" s="27" t="s">
        <v>1536</v>
      </c>
      <c r="AA260" s="27" t="s">
        <v>1536</v>
      </c>
      <c r="AB260" s="27" t="s">
        <v>1536</v>
      </c>
      <c r="AC260" s="27" t="s">
        <v>1536</v>
      </c>
      <c r="AD260" s="27" t="s">
        <v>1536</v>
      </c>
      <c r="AE260" s="27" t="s">
        <v>1536</v>
      </c>
      <c r="AF260" s="27" t="s">
        <v>1536</v>
      </c>
      <c r="AG260" s="27" t="s">
        <v>1536</v>
      </c>
      <c r="AH260" s="27" t="s">
        <v>1536</v>
      </c>
      <c r="AI260" s="27" t="s">
        <v>1536</v>
      </c>
      <c r="AJ260" s="27" t="s">
        <v>1536</v>
      </c>
      <c r="AK260" s="27" t="s">
        <v>1536</v>
      </c>
      <c r="AL260" s="27" t="s">
        <v>1536</v>
      </c>
      <c r="AM260" s="27" t="s">
        <v>1536</v>
      </c>
      <c r="AN260" s="27" t="s">
        <v>1536</v>
      </c>
      <c r="AO260" s="27" t="s">
        <v>1536</v>
      </c>
      <c r="AP260" s="27" t="s">
        <v>1536</v>
      </c>
      <c r="AQ260" s="27" t="s">
        <v>1536</v>
      </c>
      <c r="AR260" s="27" t="s">
        <v>1536</v>
      </c>
      <c r="AS260" s="27" t="s">
        <v>1536</v>
      </c>
      <c r="AT260" s="27" t="s">
        <v>1536</v>
      </c>
      <c r="AU260" s="27" t="s">
        <v>1536</v>
      </c>
      <c r="AV260" s="27" t="s">
        <v>1536</v>
      </c>
      <c r="AW260" s="28" t="s">
        <v>1536</v>
      </c>
      <c r="AX260" s="28" t="s">
        <v>1536</v>
      </c>
      <c r="AY260" s="28" t="s">
        <v>1536</v>
      </c>
      <c r="AZ260" s="28" t="s">
        <v>1536</v>
      </c>
      <c r="BA260" s="28" t="s">
        <v>1536</v>
      </c>
    </row>
    <row r="261" spans="1:53" s="49" customFormat="1" x14ac:dyDescent="0.2">
      <c r="A261" s="37" t="s">
        <v>442</v>
      </c>
      <c r="B261" s="37" t="s">
        <v>1538</v>
      </c>
      <c r="C261" s="37"/>
      <c r="D261" s="38"/>
      <c r="E261" s="38"/>
      <c r="F261" s="39" t="s">
        <v>1539</v>
      </c>
      <c r="G261" s="12" t="s">
        <v>1198</v>
      </c>
      <c r="H261" s="27" t="s">
        <v>1536</v>
      </c>
      <c r="I261" s="27" t="s">
        <v>1536</v>
      </c>
      <c r="J261" s="27" t="s">
        <v>1536</v>
      </c>
      <c r="K261" s="27" t="s">
        <v>1536</v>
      </c>
      <c r="L261" s="27" t="s">
        <v>1536</v>
      </c>
      <c r="M261" s="27" t="s">
        <v>1536</v>
      </c>
      <c r="N261" s="27" t="s">
        <v>1536</v>
      </c>
      <c r="O261" s="27" t="s">
        <v>1536</v>
      </c>
      <c r="P261" s="27" t="s">
        <v>1536</v>
      </c>
      <c r="Q261" s="27" t="s">
        <v>1536</v>
      </c>
      <c r="R261" s="27" t="s">
        <v>1536</v>
      </c>
      <c r="S261" s="27" t="s">
        <v>1536</v>
      </c>
      <c r="T261" s="27" t="s">
        <v>1536</v>
      </c>
      <c r="U261" s="27" t="s">
        <v>1536</v>
      </c>
      <c r="V261" s="27" t="s">
        <v>1536</v>
      </c>
      <c r="W261" s="27" t="s">
        <v>1536</v>
      </c>
      <c r="X261" s="27" t="s">
        <v>1536</v>
      </c>
      <c r="Y261" s="27" t="s">
        <v>1536</v>
      </c>
      <c r="Z261" s="27" t="s">
        <v>1536</v>
      </c>
      <c r="AA261" s="27" t="s">
        <v>1536</v>
      </c>
      <c r="AB261" s="27" t="s">
        <v>1536</v>
      </c>
      <c r="AC261" s="27" t="s">
        <v>1536</v>
      </c>
      <c r="AD261" s="27" t="s">
        <v>1536</v>
      </c>
      <c r="AE261" s="27" t="s">
        <v>1536</v>
      </c>
      <c r="AF261" s="27" t="s">
        <v>1536</v>
      </c>
      <c r="AG261" s="27" t="s">
        <v>1536</v>
      </c>
      <c r="AH261" s="27" t="s">
        <v>1536</v>
      </c>
      <c r="AI261" s="27" t="s">
        <v>1536</v>
      </c>
      <c r="AJ261" s="27" t="s">
        <v>1536</v>
      </c>
      <c r="AK261" s="27" t="s">
        <v>1536</v>
      </c>
      <c r="AL261" s="27" t="s">
        <v>1536</v>
      </c>
      <c r="AM261" s="27" t="s">
        <v>1536</v>
      </c>
      <c r="AN261" s="27" t="s">
        <v>1536</v>
      </c>
      <c r="AO261" s="27" t="s">
        <v>1536</v>
      </c>
      <c r="AP261" s="27" t="s">
        <v>1536</v>
      </c>
      <c r="AQ261" s="27" t="s">
        <v>1536</v>
      </c>
      <c r="AR261" s="27" t="s">
        <v>1536</v>
      </c>
      <c r="AS261" s="27" t="s">
        <v>1536</v>
      </c>
      <c r="AT261" s="27" t="s">
        <v>1536</v>
      </c>
      <c r="AU261" s="27" t="s">
        <v>1536</v>
      </c>
      <c r="AV261" s="27" t="s">
        <v>1536</v>
      </c>
      <c r="AW261" s="28" t="s">
        <v>1536</v>
      </c>
      <c r="AX261" s="28" t="s">
        <v>1536</v>
      </c>
      <c r="AY261" s="28" t="s">
        <v>1536</v>
      </c>
      <c r="AZ261" s="28" t="s">
        <v>1536</v>
      </c>
      <c r="BA261" s="28" t="s">
        <v>1536</v>
      </c>
    </row>
    <row r="262" spans="1:53" s="49" customFormat="1" x14ac:dyDescent="0.2">
      <c r="A262" s="37" t="s">
        <v>442</v>
      </c>
      <c r="B262" s="37" t="s">
        <v>304</v>
      </c>
      <c r="C262" s="37"/>
      <c r="D262" s="38"/>
      <c r="E262" s="38"/>
      <c r="F262" s="39" t="s">
        <v>305</v>
      </c>
      <c r="G262" s="12" t="s">
        <v>1199</v>
      </c>
      <c r="H262" s="27" t="s">
        <v>1536</v>
      </c>
      <c r="I262" s="27" t="s">
        <v>1536</v>
      </c>
      <c r="J262" s="27" t="s">
        <v>1536</v>
      </c>
      <c r="K262" s="27" t="s">
        <v>1536</v>
      </c>
      <c r="L262" s="27" t="s">
        <v>1536</v>
      </c>
      <c r="M262" s="27" t="s">
        <v>1536</v>
      </c>
      <c r="N262" s="27" t="s">
        <v>1536</v>
      </c>
      <c r="O262" s="27" t="s">
        <v>1536</v>
      </c>
      <c r="P262" s="27" t="s">
        <v>1536</v>
      </c>
      <c r="Q262" s="27" t="s">
        <v>1536</v>
      </c>
      <c r="R262" s="27" t="s">
        <v>1536</v>
      </c>
      <c r="S262" s="27" t="s">
        <v>1536</v>
      </c>
      <c r="T262" s="27" t="s">
        <v>1536</v>
      </c>
      <c r="U262" s="27" t="s">
        <v>1536</v>
      </c>
      <c r="V262" s="27" t="s">
        <v>1536</v>
      </c>
      <c r="W262" s="27" t="s">
        <v>1536</v>
      </c>
      <c r="X262" s="27" t="s">
        <v>1536</v>
      </c>
      <c r="Y262" s="27" t="s">
        <v>1536</v>
      </c>
      <c r="Z262" s="27" t="s">
        <v>1536</v>
      </c>
      <c r="AA262" s="27" t="s">
        <v>1536</v>
      </c>
      <c r="AB262" s="27" t="s">
        <v>1536</v>
      </c>
      <c r="AC262" s="27" t="s">
        <v>1536</v>
      </c>
      <c r="AD262" s="27" t="s">
        <v>1536</v>
      </c>
      <c r="AE262" s="27" t="s">
        <v>1536</v>
      </c>
      <c r="AF262" s="27" t="s">
        <v>1536</v>
      </c>
      <c r="AG262" s="27" t="s">
        <v>1536</v>
      </c>
      <c r="AH262" s="27" t="s">
        <v>1536</v>
      </c>
      <c r="AI262" s="27" t="s">
        <v>1536</v>
      </c>
      <c r="AJ262" s="27" t="s">
        <v>1536</v>
      </c>
      <c r="AK262" s="27" t="s">
        <v>1536</v>
      </c>
      <c r="AL262" s="27" t="s">
        <v>1536</v>
      </c>
      <c r="AM262" s="27" t="s">
        <v>1536</v>
      </c>
      <c r="AN262" s="27" t="s">
        <v>1536</v>
      </c>
      <c r="AO262" s="27" t="s">
        <v>1536</v>
      </c>
      <c r="AP262" s="27" t="s">
        <v>1536</v>
      </c>
      <c r="AQ262" s="27" t="s">
        <v>1536</v>
      </c>
      <c r="AR262" s="27" t="s">
        <v>1536</v>
      </c>
      <c r="AS262" s="27" t="s">
        <v>1536</v>
      </c>
      <c r="AT262" s="27" t="s">
        <v>1536</v>
      </c>
      <c r="AU262" s="27" t="s">
        <v>1536</v>
      </c>
      <c r="AV262" s="27" t="s">
        <v>1536</v>
      </c>
      <c r="AW262" s="28" t="s">
        <v>1536</v>
      </c>
      <c r="AX262" s="28" t="s">
        <v>1536</v>
      </c>
      <c r="AY262" s="28" t="s">
        <v>1536</v>
      </c>
      <c r="AZ262" s="28" t="s">
        <v>1536</v>
      </c>
      <c r="BA262" s="28" t="s">
        <v>1536</v>
      </c>
    </row>
    <row r="263" spans="1:53" s="49" customFormat="1" x14ac:dyDescent="0.2">
      <c r="A263" s="37" t="s">
        <v>442</v>
      </c>
      <c r="B263" s="37" t="s">
        <v>311</v>
      </c>
      <c r="C263" s="37"/>
      <c r="D263" s="38"/>
      <c r="E263" s="38"/>
      <c r="F263" s="39" t="s">
        <v>312</v>
      </c>
      <c r="G263" s="12" t="s">
        <v>1200</v>
      </c>
      <c r="H263" s="27" t="s">
        <v>1536</v>
      </c>
      <c r="I263" s="27" t="s">
        <v>1536</v>
      </c>
      <c r="J263" s="27" t="s">
        <v>1536</v>
      </c>
      <c r="K263" s="27" t="s">
        <v>1536</v>
      </c>
      <c r="L263" s="27" t="s">
        <v>1536</v>
      </c>
      <c r="M263" s="27" t="s">
        <v>1536</v>
      </c>
      <c r="N263" s="27" t="s">
        <v>1536</v>
      </c>
      <c r="O263" s="27" t="s">
        <v>1536</v>
      </c>
      <c r="P263" s="27" t="s">
        <v>1536</v>
      </c>
      <c r="Q263" s="27" t="s">
        <v>1536</v>
      </c>
      <c r="R263" s="27" t="s">
        <v>1536</v>
      </c>
      <c r="S263" s="27" t="s">
        <v>1536</v>
      </c>
      <c r="T263" s="27" t="s">
        <v>1536</v>
      </c>
      <c r="U263" s="27" t="s">
        <v>1536</v>
      </c>
      <c r="V263" s="27" t="s">
        <v>1536</v>
      </c>
      <c r="W263" s="27" t="s">
        <v>1536</v>
      </c>
      <c r="X263" s="27" t="s">
        <v>1536</v>
      </c>
      <c r="Y263" s="27" t="s">
        <v>1536</v>
      </c>
      <c r="Z263" s="27" t="s">
        <v>1536</v>
      </c>
      <c r="AA263" s="27" t="s">
        <v>1536</v>
      </c>
      <c r="AB263" s="27" t="s">
        <v>1536</v>
      </c>
      <c r="AC263" s="27" t="s">
        <v>1536</v>
      </c>
      <c r="AD263" s="27" t="s">
        <v>1536</v>
      </c>
      <c r="AE263" s="27" t="s">
        <v>1536</v>
      </c>
      <c r="AF263" s="27" t="s">
        <v>1536</v>
      </c>
      <c r="AG263" s="27" t="s">
        <v>1536</v>
      </c>
      <c r="AH263" s="27" t="s">
        <v>1536</v>
      </c>
      <c r="AI263" s="27" t="s">
        <v>1536</v>
      </c>
      <c r="AJ263" s="27" t="s">
        <v>1536</v>
      </c>
      <c r="AK263" s="27" t="s">
        <v>1536</v>
      </c>
      <c r="AL263" s="27" t="s">
        <v>1536</v>
      </c>
      <c r="AM263" s="27" t="s">
        <v>1536</v>
      </c>
      <c r="AN263" s="27" t="s">
        <v>1536</v>
      </c>
      <c r="AO263" s="27" t="s">
        <v>1536</v>
      </c>
      <c r="AP263" s="27" t="s">
        <v>1536</v>
      </c>
      <c r="AQ263" s="27" t="s">
        <v>1536</v>
      </c>
      <c r="AR263" s="27" t="s">
        <v>1536</v>
      </c>
      <c r="AS263" s="27" t="s">
        <v>1536</v>
      </c>
      <c r="AT263" s="27" t="s">
        <v>1536</v>
      </c>
      <c r="AU263" s="27" t="s">
        <v>1536</v>
      </c>
      <c r="AV263" s="27" t="s">
        <v>1536</v>
      </c>
      <c r="AW263" s="28" t="s">
        <v>1536</v>
      </c>
      <c r="AX263" s="28" t="s">
        <v>1536</v>
      </c>
      <c r="AY263" s="28" t="s">
        <v>1536</v>
      </c>
      <c r="AZ263" s="28" t="s">
        <v>1536</v>
      </c>
      <c r="BA263" s="28" t="s">
        <v>1536</v>
      </c>
    </row>
    <row r="264" spans="1:53" s="49" customFormat="1" x14ac:dyDescent="0.2">
      <c r="A264" s="37" t="s">
        <v>442</v>
      </c>
      <c r="B264" s="37" t="s">
        <v>68</v>
      </c>
      <c r="C264" s="37"/>
      <c r="D264" s="38"/>
      <c r="E264" s="38"/>
      <c r="F264" s="39" t="s">
        <v>1614</v>
      </c>
      <c r="G264" s="12" t="s">
        <v>1201</v>
      </c>
      <c r="H264" s="27" t="s">
        <v>1536</v>
      </c>
      <c r="I264" s="27" t="s">
        <v>1536</v>
      </c>
      <c r="J264" s="27" t="s">
        <v>1536</v>
      </c>
      <c r="K264" s="27" t="s">
        <v>1536</v>
      </c>
      <c r="L264" s="27" t="s">
        <v>1536</v>
      </c>
      <c r="M264" s="27" t="s">
        <v>1536</v>
      </c>
      <c r="N264" s="27" t="s">
        <v>1536</v>
      </c>
      <c r="O264" s="27" t="s">
        <v>1536</v>
      </c>
      <c r="P264" s="27" t="s">
        <v>1536</v>
      </c>
      <c r="Q264" s="27" t="s">
        <v>1536</v>
      </c>
      <c r="R264" s="27" t="s">
        <v>1536</v>
      </c>
      <c r="S264" s="27" t="s">
        <v>1536</v>
      </c>
      <c r="T264" s="27" t="s">
        <v>1536</v>
      </c>
      <c r="U264" s="27" t="s">
        <v>1536</v>
      </c>
      <c r="V264" s="27" t="s">
        <v>1536</v>
      </c>
      <c r="W264" s="27" t="s">
        <v>1536</v>
      </c>
      <c r="X264" s="27" t="s">
        <v>1536</v>
      </c>
      <c r="Y264" s="27" t="s">
        <v>1536</v>
      </c>
      <c r="Z264" s="27" t="s">
        <v>1536</v>
      </c>
      <c r="AA264" s="27" t="s">
        <v>1536</v>
      </c>
      <c r="AB264" s="27" t="s">
        <v>1536</v>
      </c>
      <c r="AC264" s="27" t="s">
        <v>1536</v>
      </c>
      <c r="AD264" s="27" t="s">
        <v>1536</v>
      </c>
      <c r="AE264" s="27" t="s">
        <v>1536</v>
      </c>
      <c r="AF264" s="27" t="s">
        <v>1536</v>
      </c>
      <c r="AG264" s="27" t="s">
        <v>1536</v>
      </c>
      <c r="AH264" s="27" t="s">
        <v>1536</v>
      </c>
      <c r="AI264" s="27" t="s">
        <v>1536</v>
      </c>
      <c r="AJ264" s="27" t="s">
        <v>1536</v>
      </c>
      <c r="AK264" s="27" t="s">
        <v>1536</v>
      </c>
      <c r="AL264" s="27" t="s">
        <v>1536</v>
      </c>
      <c r="AM264" s="27" t="s">
        <v>1536</v>
      </c>
      <c r="AN264" s="27" t="s">
        <v>1536</v>
      </c>
      <c r="AO264" s="27" t="s">
        <v>1536</v>
      </c>
      <c r="AP264" s="27" t="s">
        <v>1536</v>
      </c>
      <c r="AQ264" s="27" t="s">
        <v>1536</v>
      </c>
      <c r="AR264" s="27" t="s">
        <v>1536</v>
      </c>
      <c r="AS264" s="27" t="s">
        <v>1536</v>
      </c>
      <c r="AT264" s="27" t="s">
        <v>1536</v>
      </c>
      <c r="AU264" s="27" t="s">
        <v>1536</v>
      </c>
      <c r="AV264" s="27" t="s">
        <v>1536</v>
      </c>
      <c r="AW264" s="28" t="s">
        <v>1536</v>
      </c>
      <c r="AX264" s="28" t="s">
        <v>1536</v>
      </c>
      <c r="AY264" s="28" t="s">
        <v>1536</v>
      </c>
      <c r="AZ264" s="28" t="s">
        <v>1536</v>
      </c>
      <c r="BA264" s="28" t="s">
        <v>1536</v>
      </c>
    </row>
    <row r="265" spans="1:53" s="49" customFormat="1" x14ac:dyDescent="0.2">
      <c r="A265" s="37" t="s">
        <v>442</v>
      </c>
      <c r="B265" s="37" t="s">
        <v>69</v>
      </c>
      <c r="C265" s="37"/>
      <c r="D265" s="38"/>
      <c r="E265" s="38"/>
      <c r="F265" s="50" t="s">
        <v>1616</v>
      </c>
      <c r="G265" s="12" t="s">
        <v>1202</v>
      </c>
      <c r="H265" s="27" t="s">
        <v>1536</v>
      </c>
      <c r="I265" s="27" t="s">
        <v>1536</v>
      </c>
      <c r="J265" s="27" t="s">
        <v>1536</v>
      </c>
      <c r="K265" s="27" t="s">
        <v>1536</v>
      </c>
      <c r="L265" s="27" t="s">
        <v>1536</v>
      </c>
      <c r="M265" s="27" t="s">
        <v>1536</v>
      </c>
      <c r="N265" s="27" t="s">
        <v>1536</v>
      </c>
      <c r="O265" s="27" t="s">
        <v>1536</v>
      </c>
      <c r="P265" s="27" t="s">
        <v>1536</v>
      </c>
      <c r="Q265" s="27" t="s">
        <v>1536</v>
      </c>
      <c r="R265" s="27" t="s">
        <v>1536</v>
      </c>
      <c r="S265" s="27" t="s">
        <v>1536</v>
      </c>
      <c r="T265" s="27" t="s">
        <v>1536</v>
      </c>
      <c r="U265" s="27" t="s">
        <v>1536</v>
      </c>
      <c r="V265" s="27" t="s">
        <v>1536</v>
      </c>
      <c r="W265" s="27" t="s">
        <v>1536</v>
      </c>
      <c r="X265" s="27" t="s">
        <v>1536</v>
      </c>
      <c r="Y265" s="27" t="s">
        <v>1536</v>
      </c>
      <c r="Z265" s="27" t="s">
        <v>1536</v>
      </c>
      <c r="AA265" s="27" t="s">
        <v>1536</v>
      </c>
      <c r="AB265" s="27" t="s">
        <v>1536</v>
      </c>
      <c r="AC265" s="27" t="s">
        <v>1536</v>
      </c>
      <c r="AD265" s="27" t="s">
        <v>1536</v>
      </c>
      <c r="AE265" s="27" t="s">
        <v>1536</v>
      </c>
      <c r="AF265" s="27" t="s">
        <v>1536</v>
      </c>
      <c r="AG265" s="27" t="s">
        <v>1536</v>
      </c>
      <c r="AH265" s="27" t="s">
        <v>1536</v>
      </c>
      <c r="AI265" s="27" t="s">
        <v>1536</v>
      </c>
      <c r="AJ265" s="27" t="s">
        <v>1536</v>
      </c>
      <c r="AK265" s="27" t="s">
        <v>1536</v>
      </c>
      <c r="AL265" s="27" t="s">
        <v>1536</v>
      </c>
      <c r="AM265" s="27" t="s">
        <v>1536</v>
      </c>
      <c r="AN265" s="27" t="s">
        <v>1536</v>
      </c>
      <c r="AO265" s="27" t="s">
        <v>1536</v>
      </c>
      <c r="AP265" s="27" t="s">
        <v>1536</v>
      </c>
      <c r="AQ265" s="27" t="s">
        <v>1536</v>
      </c>
      <c r="AR265" s="27" t="s">
        <v>1536</v>
      </c>
      <c r="AS265" s="27" t="s">
        <v>1536</v>
      </c>
      <c r="AT265" s="27" t="s">
        <v>1536</v>
      </c>
      <c r="AU265" s="27" t="s">
        <v>1536</v>
      </c>
      <c r="AV265" s="27" t="s">
        <v>1536</v>
      </c>
      <c r="AW265" s="28" t="s">
        <v>1536</v>
      </c>
      <c r="AX265" s="28" t="s">
        <v>1536</v>
      </c>
      <c r="AY265" s="28" t="s">
        <v>1536</v>
      </c>
      <c r="AZ265" s="28" t="s">
        <v>1536</v>
      </c>
      <c r="BA265" s="28" t="s">
        <v>1536</v>
      </c>
    </row>
    <row r="266" spans="1:53" s="41" customFormat="1" x14ac:dyDescent="0.2">
      <c r="A266" s="37"/>
      <c r="B266" s="37"/>
      <c r="C266" s="37"/>
      <c r="D266" s="38"/>
      <c r="E266" s="38"/>
      <c r="F266" s="39" t="s">
        <v>70</v>
      </c>
      <c r="G266" s="5"/>
      <c r="H266" s="27"/>
      <c r="I266" s="27"/>
      <c r="J266" s="27"/>
      <c r="K266" s="27"/>
      <c r="L266" s="27"/>
      <c r="M266" s="27"/>
      <c r="N266" s="27"/>
      <c r="O266" s="27"/>
      <c r="P266" s="27"/>
      <c r="Q266" s="27"/>
      <c r="R266" s="27"/>
      <c r="S266" s="27"/>
      <c r="T266" s="27"/>
      <c r="U266" s="27"/>
      <c r="V266" s="27"/>
      <c r="W266" s="27"/>
      <c r="X266" s="27"/>
      <c r="Y266" s="27"/>
      <c r="Z266" s="27"/>
      <c r="AA266" s="27"/>
      <c r="AB266" s="27"/>
      <c r="AC266" s="27"/>
      <c r="AD266" s="27"/>
      <c r="AE266" s="27"/>
      <c r="AF266" s="27"/>
      <c r="AG266" s="27"/>
      <c r="AH266" s="27"/>
      <c r="AI266" s="28"/>
      <c r="AJ266" s="28"/>
      <c r="AK266" s="28"/>
      <c r="AL266" s="28"/>
      <c r="AM266" s="28"/>
      <c r="AN266" s="28"/>
      <c r="AO266" s="28"/>
      <c r="AP266" s="28"/>
      <c r="AQ266" s="28"/>
      <c r="AR266" s="28"/>
      <c r="AS266" s="28"/>
      <c r="AT266" s="28"/>
      <c r="AU266" s="28"/>
      <c r="AV266" s="28"/>
      <c r="AW266" s="28"/>
      <c r="AX266" s="28"/>
      <c r="AY266" s="28"/>
      <c r="AZ266" s="28"/>
      <c r="BA266" s="28"/>
    </row>
    <row r="267" spans="1:53" s="142" customFormat="1" outlineLevel="1" x14ac:dyDescent="0.2">
      <c r="A267" s="96"/>
      <c r="B267" s="96"/>
      <c r="C267" s="96"/>
      <c r="D267" s="137"/>
      <c r="E267" s="137"/>
      <c r="F267" s="143" t="s">
        <v>444</v>
      </c>
      <c r="G267" s="141" t="s">
        <v>577</v>
      </c>
      <c r="H267" s="142">
        <v>6.1657944999999999E-2</v>
      </c>
      <c r="I267" s="142">
        <v>6.1712689000000001E-2</v>
      </c>
      <c r="J267" s="142">
        <v>6.1546101000000006E-2</v>
      </c>
      <c r="K267" s="142">
        <v>6.1306669000000001E-2</v>
      </c>
      <c r="L267" s="142">
        <v>6.1049256000000003E-2</v>
      </c>
      <c r="M267" s="142">
        <v>6.1020473999999991E-2</v>
      </c>
      <c r="N267" s="142">
        <v>6.1140461000000007E-2</v>
      </c>
      <c r="O267" s="142">
        <v>6.1238078999999994E-2</v>
      </c>
      <c r="P267" s="142">
        <v>6.1715103E-2</v>
      </c>
      <c r="Q267" s="142">
        <v>6.2679035000000008E-2</v>
      </c>
      <c r="R267" s="142">
        <v>7.975322700000001E-2</v>
      </c>
      <c r="S267" s="142">
        <v>8.0274564000000007E-2</v>
      </c>
      <c r="T267" s="142">
        <v>8.0974631999999991E-2</v>
      </c>
      <c r="U267" s="142">
        <v>8.1338093E-2</v>
      </c>
      <c r="V267" s="142">
        <v>8.1538603000000001E-2</v>
      </c>
      <c r="W267" s="142">
        <v>8.1817498999999988E-2</v>
      </c>
      <c r="X267" s="142">
        <v>8.2012162E-2</v>
      </c>
      <c r="Y267" s="142">
        <v>8.2057379000000014E-2</v>
      </c>
      <c r="Z267" s="142">
        <v>8.2037011000000007E-2</v>
      </c>
      <c r="AA267" s="142">
        <v>8.2163475000000014E-2</v>
      </c>
      <c r="AB267" s="142">
        <v>8.2259540000000006E-2</v>
      </c>
      <c r="AC267" s="142">
        <v>8.2440309000000003E-2</v>
      </c>
      <c r="AD267" s="142">
        <v>8.2536680000000015E-2</v>
      </c>
      <c r="AE267" s="142">
        <v>8.2531670999999987E-2</v>
      </c>
      <c r="AF267" s="142">
        <v>8.2500848999999987E-2</v>
      </c>
      <c r="AG267" s="142">
        <v>8.2437995E-2</v>
      </c>
      <c r="AH267" s="142">
        <v>8.2314905999999993E-2</v>
      </c>
      <c r="AI267" s="142">
        <v>8.2217837000000002E-2</v>
      </c>
      <c r="AJ267" s="142">
        <v>8.2002355999999998E-2</v>
      </c>
      <c r="AK267" s="142">
        <v>8.1802256999999989E-2</v>
      </c>
      <c r="AL267" s="142">
        <v>8.1751602000000007E-2</v>
      </c>
      <c r="AM267" s="142">
        <v>8.0327900000000008E-2</v>
      </c>
      <c r="AN267" s="142">
        <v>8.0523746000000007E-2</v>
      </c>
      <c r="AO267" s="142">
        <v>8.0767463000000025E-2</v>
      </c>
      <c r="AP267" s="142">
        <v>8.1197537000000014E-2</v>
      </c>
      <c r="AQ267" s="142">
        <v>8.2175683999999985E-2</v>
      </c>
      <c r="AR267" s="142">
        <v>8.2586562420000009E-2</v>
      </c>
      <c r="AS267" s="142">
        <v>8.2751735544839999E-2</v>
      </c>
      <c r="AT267" s="142">
        <v>8.2834487280384866E-2</v>
      </c>
      <c r="AU267" s="142">
        <v>8.2834487280384866E-2</v>
      </c>
      <c r="AV267" s="142">
        <v>8.2834487280384853E-2</v>
      </c>
      <c r="AW267" s="142">
        <v>8.2885085890087015E-2</v>
      </c>
      <c r="AX267" s="142">
        <v>8.2885986085507443E-2</v>
      </c>
      <c r="AY267" s="142">
        <v>8.2850827282431122E-2</v>
      </c>
      <c r="AZ267" s="142">
        <v>8.280005405288153E-2</v>
      </c>
      <c r="BA267" s="142">
        <v>8.2748777035036455E-2</v>
      </c>
    </row>
    <row r="268" spans="1:53" s="142" customFormat="1" outlineLevel="1" x14ac:dyDescent="0.2">
      <c r="A268" s="96"/>
      <c r="B268" s="96"/>
      <c r="C268" s="96"/>
      <c r="D268" s="137"/>
      <c r="E268" s="137"/>
      <c r="F268" s="143" t="s">
        <v>445</v>
      </c>
      <c r="G268" s="141" t="s">
        <v>578</v>
      </c>
      <c r="H268" s="142">
        <v>5.3880000000000004E-2</v>
      </c>
      <c r="I268" s="142">
        <v>5.4181800000000002E-2</v>
      </c>
      <c r="J268" s="142">
        <v>5.4492499999999999E-2</v>
      </c>
      <c r="K268" s="142">
        <v>5.4772399999999999E-2</v>
      </c>
      <c r="L268" s="142">
        <v>5.5026100000000001E-2</v>
      </c>
      <c r="M268" s="142">
        <v>5.5284300000000001E-2</v>
      </c>
      <c r="N268" s="142">
        <v>5.5546500000000006E-2</v>
      </c>
      <c r="O268" s="142">
        <v>5.5823999999999999E-2</v>
      </c>
      <c r="P268" s="142">
        <v>5.6118000000000001E-2</v>
      </c>
      <c r="Q268" s="142">
        <v>5.6423400000000005E-2</v>
      </c>
      <c r="R268" s="142">
        <v>5.6666853999999996E-2</v>
      </c>
      <c r="S268" s="142">
        <v>5.6913577E-2</v>
      </c>
      <c r="T268" s="142">
        <v>5.7147220999999998E-2</v>
      </c>
      <c r="U268" s="142">
        <v>5.7370394000000005E-2</v>
      </c>
      <c r="V268" s="142">
        <v>5.7587142000000008E-2</v>
      </c>
      <c r="W268" s="142">
        <v>5.7801890000000002E-2</v>
      </c>
      <c r="X268" s="142">
        <v>5.8012077999999995E-2</v>
      </c>
      <c r="Y268" s="142">
        <v>5.8220686000000001E-2</v>
      </c>
      <c r="Z268" s="142">
        <v>5.8444264000000003E-2</v>
      </c>
      <c r="AA268" s="142">
        <v>5.8704398000000005E-2</v>
      </c>
      <c r="AB268" s="142">
        <v>5.9015090999999999E-2</v>
      </c>
      <c r="AC268" s="142">
        <v>5.9384280000000005E-2</v>
      </c>
      <c r="AD268" s="142">
        <v>5.9803703000000007E-2</v>
      </c>
      <c r="AE268" s="142">
        <v>6.0251893000000001E-2</v>
      </c>
      <c r="AF268" s="142">
        <v>6.0698199000000001E-2</v>
      </c>
      <c r="AG268" s="142">
        <v>6.1120129000000002E-2</v>
      </c>
      <c r="AH268" s="142">
        <v>6.1509152000000004E-2</v>
      </c>
      <c r="AI268" s="142">
        <v>6.1869524000000016E-2</v>
      </c>
      <c r="AJ268" s="142">
        <v>6.2209460000000001E-2</v>
      </c>
      <c r="AK268" s="142">
        <v>6.2543035000000011E-2</v>
      </c>
      <c r="AL268" s="142">
        <v>6.2879530000000003E-2</v>
      </c>
      <c r="AM268" s="142">
        <v>6.3222353999999995E-2</v>
      </c>
      <c r="AN268" s="142">
        <v>6.3564365999999997E-2</v>
      </c>
      <c r="AO268" s="142">
        <v>6.3893604000000007E-2</v>
      </c>
      <c r="AP268" s="142">
        <v>6.4193558999999997E-2</v>
      </c>
      <c r="AQ268" s="142">
        <v>6.4453193999999991E-2</v>
      </c>
      <c r="AR268" s="142">
        <v>6.4667648999999994E-2</v>
      </c>
      <c r="AS268" s="142">
        <v>6.4842626E-2</v>
      </c>
      <c r="AT268" s="142">
        <v>6.4990684000000007E-2</v>
      </c>
      <c r="AU268" s="142">
        <v>6.5129876999999989E-2</v>
      </c>
      <c r="AV268" s="142">
        <v>6.5273512999999991E-2</v>
      </c>
      <c r="AW268" s="142">
        <v>6.542645200000001E-2</v>
      </c>
      <c r="AX268" s="142">
        <v>6.5584877000000014E-2</v>
      </c>
      <c r="AY268" s="142">
        <v>6.5745477999999996E-2</v>
      </c>
      <c r="AZ268" s="142">
        <v>6.5902169999999996E-2</v>
      </c>
      <c r="BA268" s="142">
        <v>6.6050607999999997E-2</v>
      </c>
    </row>
    <row r="269" spans="1:53" s="142" customFormat="1" outlineLevel="1" x14ac:dyDescent="0.2">
      <c r="A269" s="96"/>
      <c r="B269" s="96"/>
      <c r="C269" s="96"/>
      <c r="D269" s="137"/>
      <c r="E269" s="137"/>
      <c r="F269" s="143" t="s">
        <v>446</v>
      </c>
      <c r="G269" s="141" t="s">
        <v>579</v>
      </c>
      <c r="H269" s="142">
        <v>5.5091867000000003E-2</v>
      </c>
      <c r="I269" s="142">
        <v>5.5179221000000001E-2</v>
      </c>
      <c r="J269" s="142">
        <v>5.5264207999999995E-2</v>
      </c>
      <c r="K269" s="142">
        <v>5.5343469000000006E-2</v>
      </c>
      <c r="L269" s="142">
        <v>5.5410438999999999E-2</v>
      </c>
      <c r="M269" s="142">
        <v>5.5460931999999998E-2</v>
      </c>
      <c r="N269" s="142">
        <v>5.5411742000000007E-2</v>
      </c>
      <c r="O269" s="142">
        <v>5.5350136000000001E-2</v>
      </c>
      <c r="P269" s="142">
        <v>5.5283572000000003E-2</v>
      </c>
      <c r="Q269" s="142">
        <v>5.5220253999999996E-2</v>
      </c>
      <c r="R269" s="142">
        <v>5.7048237000000002E-2</v>
      </c>
      <c r="S269" s="142">
        <v>5.7088125000000003E-2</v>
      </c>
      <c r="T269" s="142">
        <v>5.7145307999999999E-2</v>
      </c>
      <c r="U269" s="142">
        <v>5.7197609999999996E-2</v>
      </c>
      <c r="V269" s="142">
        <v>5.7213538000000008E-2</v>
      </c>
      <c r="W269" s="142">
        <v>5.7174412000000001E-2</v>
      </c>
      <c r="X269" s="142">
        <v>5.7065231000000001E-2</v>
      </c>
      <c r="Y269" s="142">
        <v>5.6903633000000002E-2</v>
      </c>
      <c r="Z269" s="142">
        <v>5.6742754999999999E-2</v>
      </c>
      <c r="AA269" s="142">
        <v>5.6655628999999999E-2</v>
      </c>
      <c r="AB269" s="142">
        <v>5.6692178000000003E-2</v>
      </c>
      <c r="AC269" s="142">
        <v>5.6875148000000007E-2</v>
      </c>
      <c r="AD269" s="142">
        <v>5.7182520999999993E-2</v>
      </c>
      <c r="AE269" s="142">
        <v>5.7564588999999999E-2</v>
      </c>
      <c r="AF269" s="142">
        <v>5.7948421E-2</v>
      </c>
      <c r="AG269" s="142">
        <v>5.8281209000000007E-2</v>
      </c>
      <c r="AH269" s="142">
        <v>5.8542618999999997E-2</v>
      </c>
      <c r="AI269" s="142">
        <v>5.8747861999999998E-2</v>
      </c>
      <c r="AJ269" s="142">
        <v>5.8922115999999997E-2</v>
      </c>
      <c r="AK269" s="142">
        <v>5.9105622000000003E-2</v>
      </c>
      <c r="AL269" s="142">
        <v>5.9325232000000006E-2</v>
      </c>
      <c r="AM269" s="142">
        <v>5.9589070000000001E-2</v>
      </c>
      <c r="AN269" s="142">
        <v>5.9879469000000005E-2</v>
      </c>
      <c r="AO269" s="142">
        <v>6.0166828000000006E-2</v>
      </c>
      <c r="AP269" s="142">
        <v>6.040962200000001E-2</v>
      </c>
      <c r="AQ269" s="142">
        <v>6.0578488999999999E-2</v>
      </c>
      <c r="AR269" s="142">
        <v>6.0663067999999994E-2</v>
      </c>
      <c r="AS269" s="142">
        <v>6.0673694E-2</v>
      </c>
      <c r="AT269" s="142">
        <v>6.0627291000000007E-2</v>
      </c>
      <c r="AU269" s="142">
        <v>6.0550092E-2</v>
      </c>
      <c r="AV269" s="142">
        <v>6.0461827999999995E-2</v>
      </c>
      <c r="AW269" s="142">
        <v>6.0367470999999999E-2</v>
      </c>
      <c r="AX269" s="142">
        <v>6.0262778999999995E-2</v>
      </c>
      <c r="AY269" s="142">
        <v>6.0147514999999999E-2</v>
      </c>
      <c r="AZ269" s="142">
        <v>6.0019209999999996E-2</v>
      </c>
      <c r="BA269" s="142">
        <v>5.9876552999999999E-2</v>
      </c>
    </row>
    <row r="270" spans="1:53" s="142" customFormat="1" outlineLevel="1" x14ac:dyDescent="0.2">
      <c r="A270" s="96"/>
      <c r="B270" s="96"/>
      <c r="C270" s="96"/>
      <c r="D270" s="137"/>
      <c r="E270" s="137"/>
      <c r="F270" s="143" t="s">
        <v>447</v>
      </c>
      <c r="G270" s="141" t="s">
        <v>580</v>
      </c>
      <c r="H270" s="142">
        <v>5.6265707000000005E-2</v>
      </c>
      <c r="I270" s="142">
        <v>5.6276047000000003E-2</v>
      </c>
      <c r="J270" s="142">
        <v>5.6296026000000006E-2</v>
      </c>
      <c r="K270" s="142">
        <v>5.6330516999999997E-2</v>
      </c>
      <c r="L270" s="142">
        <v>5.6386362999999995E-2</v>
      </c>
      <c r="M270" s="142">
        <v>5.6466236000000003E-2</v>
      </c>
      <c r="N270" s="142">
        <v>5.6574592999999999E-2</v>
      </c>
      <c r="O270" s="142">
        <v>5.6708734999999996E-2</v>
      </c>
      <c r="P270" s="142">
        <v>5.6863177000000008E-2</v>
      </c>
      <c r="Q270" s="142">
        <v>5.7024108999999996E-2</v>
      </c>
      <c r="R270" s="142">
        <v>5.7183351E-2</v>
      </c>
      <c r="S270" s="142">
        <v>5.7338989000000007E-2</v>
      </c>
      <c r="T270" s="142">
        <v>5.749427599999999E-2</v>
      </c>
      <c r="U270" s="142">
        <v>5.7650932000000002E-2</v>
      </c>
      <c r="V270" s="142">
        <v>5.7811098000000005E-2</v>
      </c>
      <c r="W270" s="142">
        <v>5.7978267E-2</v>
      </c>
      <c r="X270" s="142">
        <v>5.8156985000000001E-2</v>
      </c>
      <c r="Y270" s="142">
        <v>5.8347030000000001E-2</v>
      </c>
      <c r="Z270" s="142">
        <v>5.8545005000000004E-2</v>
      </c>
      <c r="AA270" s="142">
        <v>5.8746750000000007E-2</v>
      </c>
      <c r="AB270" s="142">
        <v>5.8951287999999998E-2</v>
      </c>
      <c r="AC270" s="142">
        <v>5.9149776000000001E-2</v>
      </c>
      <c r="AD270" s="142">
        <v>5.9349051999999999E-2</v>
      </c>
      <c r="AE270" s="142">
        <v>5.9580630000000002E-2</v>
      </c>
      <c r="AF270" s="142">
        <v>5.9883860999999997E-2</v>
      </c>
      <c r="AG270" s="142">
        <v>6.0287185E-2</v>
      </c>
      <c r="AH270" s="142">
        <v>6.0803099999999999E-2</v>
      </c>
      <c r="AI270" s="142">
        <v>6.1414284E-2</v>
      </c>
      <c r="AJ270" s="142">
        <v>6.2076577000000001E-2</v>
      </c>
      <c r="AK270" s="142">
        <v>6.2722627000000003E-2</v>
      </c>
      <c r="AL270" s="142">
        <v>6.3306454999999998E-2</v>
      </c>
      <c r="AM270" s="142">
        <v>6.3811500000000007E-2</v>
      </c>
      <c r="AN270" s="142">
        <v>6.4250003E-2</v>
      </c>
      <c r="AO270" s="142">
        <v>6.4640628000000006E-2</v>
      </c>
      <c r="AP270" s="142">
        <v>6.5015234999999991E-2</v>
      </c>
      <c r="AQ270" s="142">
        <v>6.5396805000000002E-2</v>
      </c>
      <c r="AR270" s="142">
        <v>6.5788631E-2</v>
      </c>
      <c r="AS270" s="142">
        <v>6.6727552000000009E-2</v>
      </c>
      <c r="AT270" s="142">
        <v>6.7141749000000001E-2</v>
      </c>
      <c r="AU270" s="142">
        <v>6.7530196000000001E-2</v>
      </c>
      <c r="AV270" s="142">
        <v>6.7886008999999997E-2</v>
      </c>
      <c r="AW270" s="142">
        <v>6.8207214000000002E-2</v>
      </c>
      <c r="AX270" s="142">
        <v>6.8498033000000014E-2</v>
      </c>
      <c r="AY270" s="142">
        <v>6.8766024999999995E-2</v>
      </c>
      <c r="AZ270" s="142">
        <v>6.9021883000000006E-2</v>
      </c>
      <c r="BA270" s="142">
        <v>6.9273641999999996E-2</v>
      </c>
    </row>
    <row r="271" spans="1:53" s="51" customFormat="1" x14ac:dyDescent="0.2">
      <c r="A271" s="37" t="s">
        <v>442</v>
      </c>
      <c r="B271" s="37" t="s">
        <v>71</v>
      </c>
      <c r="C271" s="37"/>
      <c r="D271" s="38"/>
      <c r="E271" s="38" t="s">
        <v>1546</v>
      </c>
      <c r="F271" s="15" t="s">
        <v>72</v>
      </c>
      <c r="G271" s="12" t="s">
        <v>1203</v>
      </c>
      <c r="H271" s="27">
        <f>EIUSum(H267:H270,H$1006:H$1009)</f>
        <v>0.22689551899999999</v>
      </c>
      <c r="I271" s="27">
        <f t="shared" ref="I271:BA271" si="284">EIUSum(I267:I270,I$1006:I$1009)</f>
        <v>0.22734975699999999</v>
      </c>
      <c r="J271" s="27">
        <f t="shared" si="284"/>
        <v>0.227598835</v>
      </c>
      <c r="K271" s="27">
        <f t="shared" si="284"/>
        <v>0.22775305500000001</v>
      </c>
      <c r="L271" s="27">
        <f t="shared" si="284"/>
        <v>0.22787215799999999</v>
      </c>
      <c r="M271" s="27">
        <f t="shared" si="284"/>
        <v>0.22823194199999999</v>
      </c>
      <c r="N271" s="27">
        <f t="shared" si="284"/>
        <v>0.22867329600000003</v>
      </c>
      <c r="O271" s="27">
        <f t="shared" si="284"/>
        <v>0.22912094999999999</v>
      </c>
      <c r="P271" s="27">
        <f t="shared" si="284"/>
        <v>0.22997985200000001</v>
      </c>
      <c r="Q271" s="27">
        <f t="shared" si="284"/>
        <v>0.23134679799999999</v>
      </c>
      <c r="R271" s="27">
        <f t="shared" si="284"/>
        <v>0.25065166900000002</v>
      </c>
      <c r="S271" s="27">
        <f t="shared" si="284"/>
        <v>0.25161525500000004</v>
      </c>
      <c r="T271" s="27">
        <f t="shared" si="284"/>
        <v>0.25276143699999998</v>
      </c>
      <c r="U271" s="27">
        <f t="shared" si="284"/>
        <v>0.25355702899999999</v>
      </c>
      <c r="V271" s="27">
        <f t="shared" si="284"/>
        <v>0.25415038100000004</v>
      </c>
      <c r="W271" s="27">
        <f t="shared" si="284"/>
        <v>0.25477206799999996</v>
      </c>
      <c r="X271" s="27">
        <f t="shared" si="284"/>
        <v>0.25524645600000001</v>
      </c>
      <c r="Y271" s="27">
        <f t="shared" si="284"/>
        <v>0.25552872800000004</v>
      </c>
      <c r="Z271" s="27">
        <f t="shared" si="284"/>
        <v>0.25576903500000003</v>
      </c>
      <c r="AA271" s="27">
        <f t="shared" si="284"/>
        <v>0.25627025200000003</v>
      </c>
      <c r="AB271" s="27">
        <f t="shared" si="284"/>
        <v>0.25691809700000001</v>
      </c>
      <c r="AC271" s="27">
        <f t="shared" si="284"/>
        <v>0.25784951300000003</v>
      </c>
      <c r="AD271" s="27">
        <f t="shared" si="284"/>
        <v>0.25887195600000001</v>
      </c>
      <c r="AE271" s="27">
        <f t="shared" si="284"/>
        <v>0.259928783</v>
      </c>
      <c r="AF271" s="27">
        <f t="shared" si="284"/>
        <v>0.26103133000000001</v>
      </c>
      <c r="AG271" s="27">
        <f t="shared" si="284"/>
        <v>0.26212651800000003</v>
      </c>
      <c r="AH271" s="27">
        <f t="shared" si="284"/>
        <v>0.26316977699999999</v>
      </c>
      <c r="AI271" s="27">
        <f t="shared" si="284"/>
        <v>0.26424950699999999</v>
      </c>
      <c r="AJ271" s="27">
        <f t="shared" si="284"/>
        <v>0.26521050899999998</v>
      </c>
      <c r="AK271" s="27">
        <f t="shared" si="284"/>
        <v>0.26617354100000001</v>
      </c>
      <c r="AL271" s="27">
        <f t="shared" si="284"/>
        <v>0.26726281899999998</v>
      </c>
      <c r="AM271" s="27">
        <f t="shared" si="284"/>
        <v>0.26695082399999998</v>
      </c>
      <c r="AN271" s="27">
        <f t="shared" si="284"/>
        <v>0.26821758400000001</v>
      </c>
      <c r="AO271" s="27">
        <f t="shared" si="284"/>
        <v>0.26946852300000002</v>
      </c>
      <c r="AP271" s="27">
        <f t="shared" si="284"/>
        <v>0.270815953</v>
      </c>
      <c r="AQ271" s="27">
        <f t="shared" si="284"/>
        <v>0.27260417199999998</v>
      </c>
      <c r="AR271" s="27">
        <f t="shared" si="284"/>
        <v>0.27370591041999998</v>
      </c>
      <c r="AS271" s="181">
        <f t="shared" si="284"/>
        <v>0.27499560754484004</v>
      </c>
      <c r="AT271" s="27">
        <f t="shared" si="284"/>
        <v>0.27559421128038486</v>
      </c>
      <c r="AU271" s="27">
        <f t="shared" si="284"/>
        <v>0.27604465228038483</v>
      </c>
      <c r="AV271" s="27">
        <f t="shared" si="284"/>
        <v>0.27645583728038481</v>
      </c>
      <c r="AW271" s="28">
        <f t="shared" si="284"/>
        <v>0.27688622289008702</v>
      </c>
      <c r="AX271" s="28">
        <f t="shared" si="284"/>
        <v>0.27723167508550745</v>
      </c>
      <c r="AY271" s="28">
        <f t="shared" si="284"/>
        <v>0.27750984528243111</v>
      </c>
      <c r="AZ271" s="28">
        <f t="shared" si="284"/>
        <v>0.27774331705288152</v>
      </c>
      <c r="BA271" s="28">
        <f t="shared" si="284"/>
        <v>0.27794958003503645</v>
      </c>
    </row>
    <row r="272" spans="1:53" s="51" customFormat="1" x14ac:dyDescent="0.2">
      <c r="A272" s="37" t="s">
        <v>442</v>
      </c>
      <c r="B272" s="37" t="s">
        <v>73</v>
      </c>
      <c r="C272" s="37"/>
      <c r="D272" s="38"/>
      <c r="E272" s="38"/>
      <c r="F272" s="39" t="s">
        <v>74</v>
      </c>
      <c r="G272" s="12" t="s">
        <v>1204</v>
      </c>
      <c r="H272" s="45" t="str">
        <f t="shared" ref="H272:BA272" si="285">IF(AND(ISNUMBER(H271),ISNUMBER(G271)),((H271/G271)-1)*100,"–")</f>
        <v>–</v>
      </c>
      <c r="I272" s="45">
        <f t="shared" si="285"/>
        <v>0.20019699022790771</v>
      </c>
      <c r="J272" s="45">
        <f t="shared" si="285"/>
        <v>0.1095571876947421</v>
      </c>
      <c r="K272" s="45">
        <f t="shared" si="285"/>
        <v>6.775957354967499E-2</v>
      </c>
      <c r="L272" s="45">
        <f t="shared" si="285"/>
        <v>5.2294797977570084E-2</v>
      </c>
      <c r="M272" s="45">
        <f t="shared" si="285"/>
        <v>0.15788852976061918</v>
      </c>
      <c r="N272" s="45">
        <f t="shared" si="285"/>
        <v>0.19337959276535255</v>
      </c>
      <c r="O272" s="45">
        <f t="shared" si="285"/>
        <v>0.19576138002574961</v>
      </c>
      <c r="P272" s="45">
        <f t="shared" si="285"/>
        <v>0.37486838283449231</v>
      </c>
      <c r="Q272" s="45">
        <f t="shared" si="285"/>
        <v>0.59437641520005968</v>
      </c>
      <c r="R272" s="45">
        <f t="shared" si="285"/>
        <v>8.3445594090306052</v>
      </c>
      <c r="S272" s="45">
        <f t="shared" si="285"/>
        <v>0.38443230952514007</v>
      </c>
      <c r="T272" s="45">
        <f t="shared" si="285"/>
        <v>0.4555296140529963</v>
      </c>
      <c r="U272" s="45">
        <f t="shared" si="285"/>
        <v>0.31476003991859347</v>
      </c>
      <c r="V272" s="45">
        <f t="shared" si="285"/>
        <v>0.23401126063835598</v>
      </c>
      <c r="W272" s="45">
        <f t="shared" si="285"/>
        <v>0.2446138375058915</v>
      </c>
      <c r="X272" s="45">
        <f t="shared" si="285"/>
        <v>0.18620094570180878</v>
      </c>
      <c r="Y272" s="45">
        <f t="shared" si="285"/>
        <v>0.11058801929066941</v>
      </c>
      <c r="Z272" s="45">
        <f t="shared" si="285"/>
        <v>9.4043046306713229E-2</v>
      </c>
      <c r="AA272" s="45">
        <f>IF(AND(ISNUMBER(AA271),ISNUMBER(Z271)),((AA271/Z271)-1)*100,"–")</f>
        <v>0.19596469134741668</v>
      </c>
      <c r="AB272" s="45">
        <f>IF(AND(ISNUMBER(AB271),ISNUMBER(AA271)),((AB271/AA271)-1)*100,"–")</f>
        <v>0.25279758182779055</v>
      </c>
      <c r="AC272" s="45">
        <f>IF(AND(ISNUMBER(AC271),ISNUMBER(AB271)),((AC271/AB271)-1)*100,"–")</f>
        <v>0.36253421260550311</v>
      </c>
      <c r="AD272" s="45">
        <f>IF(AND(ISNUMBER(AD271),ISNUMBER(AC271)),((AD271/AC271)-1)*100,"–")</f>
        <v>0.39652702388466299</v>
      </c>
      <c r="AE272" s="45">
        <f t="shared" si="285"/>
        <v>0.40824313932250611</v>
      </c>
      <c r="AF272" s="45">
        <f t="shared" si="285"/>
        <v>0.42417272426502617</v>
      </c>
      <c r="AG272" s="45">
        <f t="shared" si="285"/>
        <v>0.41956189703360458</v>
      </c>
      <c r="AH272" s="45">
        <f t="shared" si="285"/>
        <v>0.39799826738626809</v>
      </c>
      <c r="AI272" s="45">
        <f t="shared" si="285"/>
        <v>0.41027887484208492</v>
      </c>
      <c r="AJ272" s="45">
        <f t="shared" si="285"/>
        <v>0.3636722016665761</v>
      </c>
      <c r="AK272" s="45">
        <f t="shared" si="285"/>
        <v>0.36311984907053674</v>
      </c>
      <c r="AL272" s="45">
        <f t="shared" si="285"/>
        <v>0.40923601794062847</v>
      </c>
      <c r="AM272" s="45">
        <f t="shared" si="285"/>
        <v>-0.11673715078190927</v>
      </c>
      <c r="AN272" s="45">
        <f t="shared" si="285"/>
        <v>0.47452934627392196</v>
      </c>
      <c r="AO272" s="45">
        <f t="shared" si="285"/>
        <v>0.46638963089011831</v>
      </c>
      <c r="AP272" s="45">
        <f t="shared" si="285"/>
        <v>0.50003242864844477</v>
      </c>
      <c r="AQ272" s="45">
        <f t="shared" si="285"/>
        <v>0.66030785121435898</v>
      </c>
      <c r="AR272" s="45">
        <f t="shared" si="285"/>
        <v>0.40415317634976411</v>
      </c>
      <c r="AS272" s="45">
        <f t="shared" si="285"/>
        <v>0.47119812753075863</v>
      </c>
      <c r="AT272" s="45">
        <f t="shared" si="285"/>
        <v>0.21767756252151216</v>
      </c>
      <c r="AU272" s="45">
        <f t="shared" si="285"/>
        <v>0.16344356360289414</v>
      </c>
      <c r="AV272" s="45">
        <f t="shared" si="285"/>
        <v>0.14895597382640346</v>
      </c>
      <c r="AW272" s="48">
        <f t="shared" si="285"/>
        <v>0.15567969695851058</v>
      </c>
      <c r="AX272" s="48">
        <f t="shared" si="285"/>
        <v>0.12476323011476609</v>
      </c>
      <c r="AY272" s="48">
        <f t="shared" si="285"/>
        <v>0.1003385334081619</v>
      </c>
      <c r="AZ272" s="48">
        <f t="shared" si="285"/>
        <v>8.4130986492669813E-2</v>
      </c>
      <c r="BA272" s="48">
        <f t="shared" si="285"/>
        <v>7.4263886650305366E-2</v>
      </c>
    </row>
    <row r="273" spans="1:58" s="147" customFormat="1" outlineLevel="1" x14ac:dyDescent="0.2">
      <c r="A273" s="96"/>
      <c r="B273" s="96"/>
      <c r="C273" s="96"/>
      <c r="D273" s="137"/>
      <c r="E273" s="137"/>
      <c r="F273" s="143" t="s">
        <v>444</v>
      </c>
      <c r="G273" s="143" t="s">
        <v>581</v>
      </c>
      <c r="H273" s="173">
        <v>3.9818757071959546E-2</v>
      </c>
      <c r="I273" s="173">
        <v>3.976671310078099E-2</v>
      </c>
      <c r="J273" s="173">
        <v>3.9714737152191162E-2</v>
      </c>
      <c r="K273" s="173">
        <v>3.9662829137283077E-2</v>
      </c>
      <c r="L273" s="173">
        <v>3.9610988967265955E-2</v>
      </c>
      <c r="M273" s="173">
        <v>3.9559216553465067E-2</v>
      </c>
      <c r="N273" s="173">
        <v>3.950751180732158E-2</v>
      </c>
      <c r="O273" s="173">
        <v>3.9455874640392408E-2</v>
      </c>
      <c r="P273" s="173">
        <v>3.9404304964350073E-2</v>
      </c>
      <c r="Q273" s="173">
        <v>3.9352802690982534E-2</v>
      </c>
      <c r="R273" s="173">
        <v>3.9301367732193046E-2</v>
      </c>
      <c r="S273" s="147">
        <v>3.925E-2</v>
      </c>
      <c r="T273" s="147">
        <v>3.9138333333333303E-2</v>
      </c>
      <c r="U273" s="147">
        <v>3.9223333333333305E-2</v>
      </c>
      <c r="V273" s="147">
        <v>3.9210833333333299E-2</v>
      </c>
      <c r="W273" s="147">
        <v>3.8969999999999998E-2</v>
      </c>
      <c r="X273" s="147">
        <v>3.8994166666666698E-2</v>
      </c>
      <c r="Y273" s="147">
        <v>3.9066666666666701E-2</v>
      </c>
      <c r="Z273" s="147">
        <v>3.9230833333333305E-2</v>
      </c>
      <c r="AA273" s="147">
        <v>3.9296666666666702E-2</v>
      </c>
      <c r="AB273" s="147">
        <v>3.9178333333333301E-2</v>
      </c>
      <c r="AC273" s="147">
        <v>3.9246666666666701E-2</v>
      </c>
      <c r="AD273" s="147">
        <v>3.9251666666666699E-2</v>
      </c>
      <c r="AE273" s="147">
        <v>3.9317500000000005E-2</v>
      </c>
      <c r="AF273" s="147">
        <v>3.9509999999999997E-2</v>
      </c>
      <c r="AG273" s="147">
        <v>4.0091666666666699E-2</v>
      </c>
      <c r="AH273" s="147">
        <v>4.0438333333333298E-2</v>
      </c>
      <c r="AI273" s="147">
        <v>4.0659166666666698E-2</v>
      </c>
      <c r="AJ273" s="147">
        <v>4.0655833333333301E-2</v>
      </c>
      <c r="AK273" s="147">
        <v>4.0590833333333298E-2</v>
      </c>
      <c r="AL273" s="147">
        <v>4.0576666666666705E-2</v>
      </c>
      <c r="AM273" s="147">
        <v>4.10566666666667E-2</v>
      </c>
      <c r="AN273" s="147">
        <v>4.1259166666666701E-2</v>
      </c>
      <c r="AO273" s="147">
        <v>4.15841666666667E-2</v>
      </c>
      <c r="AP273" s="147">
        <v>4.1862499999999997E-2</v>
      </c>
      <c r="AQ273" s="147">
        <v>4.2022500000000004E-2</v>
      </c>
      <c r="AR273" s="147">
        <v>4.2849166666666695E-2</v>
      </c>
      <c r="AS273" s="147">
        <v>4.3104999999999997E-2</v>
      </c>
      <c r="AT273" s="147">
        <v>4.3231666666666696E-2</v>
      </c>
      <c r="AU273" s="147">
        <v>4.3565833333333304E-2</v>
      </c>
      <c r="AV273" s="147">
        <v>4.3418333333333302E-2</v>
      </c>
      <c r="AW273" s="147">
        <v>4.3479257733530507E-2</v>
      </c>
      <c r="AX273" s="147">
        <v>4.3632086700315043E-2</v>
      </c>
      <c r="AY273" s="147">
        <v>4.3685501696160638E-2</v>
      </c>
      <c r="AZ273" s="147">
        <v>4.3591181619033505E-2</v>
      </c>
      <c r="BA273" s="147">
        <v>4.35664990198536E-2</v>
      </c>
    </row>
    <row r="274" spans="1:58" s="147" customFormat="1" outlineLevel="1" x14ac:dyDescent="0.2">
      <c r="A274" s="96"/>
      <c r="B274" s="96"/>
      <c r="C274" s="96"/>
      <c r="D274" s="137"/>
      <c r="E274" s="137"/>
      <c r="F274" s="143" t="s">
        <v>445</v>
      </c>
      <c r="G274" s="143" t="s">
        <v>582</v>
      </c>
      <c r="H274" s="147">
        <v>2.4152100000000003E-2</v>
      </c>
      <c r="I274" s="147">
        <v>2.4414149999999999E-2</v>
      </c>
      <c r="J274" s="147">
        <v>2.4619325000000001E-2</v>
      </c>
      <c r="K274" s="147">
        <v>2.4695675E-2</v>
      </c>
      <c r="L274" s="147">
        <v>2.4928325000000001E-2</v>
      </c>
      <c r="M274" s="147">
        <v>2.4772675000000001E-2</v>
      </c>
      <c r="N274" s="147">
        <v>2.4900249999999999E-2</v>
      </c>
      <c r="O274" s="147">
        <v>2.5131049999999999E-2</v>
      </c>
      <c r="P274" s="147">
        <v>2.5267325E-2</v>
      </c>
      <c r="Q274" s="147">
        <v>2.5523225E-2</v>
      </c>
      <c r="R274" s="147">
        <v>2.5680875000000002E-2</v>
      </c>
      <c r="S274" s="147">
        <v>2.5778949999999998E-2</v>
      </c>
      <c r="T274" s="147">
        <v>2.5859699999999999E-2</v>
      </c>
      <c r="U274" s="147">
        <v>2.5884899999999999E-2</v>
      </c>
      <c r="V274" s="147">
        <v>2.6164175000000001E-2</v>
      </c>
      <c r="W274" s="147">
        <v>2.6245174999999999E-2</v>
      </c>
      <c r="X274" s="147">
        <v>2.6542574999999999E-2</v>
      </c>
      <c r="Y274" s="147">
        <v>2.6764600000000003E-2</v>
      </c>
      <c r="Z274" s="147">
        <v>2.708955E-2</v>
      </c>
      <c r="AA274" s="147">
        <v>2.7622125000000001E-2</v>
      </c>
      <c r="AB274" s="147">
        <v>2.7909349999999999E-2</v>
      </c>
      <c r="AC274" s="147">
        <v>2.8084975000000002E-2</v>
      </c>
      <c r="AD274" s="147">
        <v>2.8271750000000002E-2</v>
      </c>
      <c r="AE274" s="147">
        <v>2.8468274999999998E-2</v>
      </c>
      <c r="AF274" s="147">
        <v>2.8626000000000002E-2</v>
      </c>
      <c r="AG274" s="147">
        <v>2.8824950000000002E-2</v>
      </c>
      <c r="AH274" s="147">
        <v>2.9122849999999999E-2</v>
      </c>
      <c r="AI274" s="147">
        <v>2.9288575000000001E-2</v>
      </c>
      <c r="AJ274" s="147">
        <v>2.9268249999999999E-2</v>
      </c>
      <c r="AK274" s="147">
        <v>2.9471374999999998E-2</v>
      </c>
      <c r="AL274" s="147">
        <v>2.9552525E-2</v>
      </c>
      <c r="AM274" s="147">
        <v>2.97357E-2</v>
      </c>
      <c r="AN274" s="147">
        <v>3.0015450000000003E-2</v>
      </c>
      <c r="AO274" s="147">
        <v>3.0238800000000003E-2</v>
      </c>
      <c r="AP274" s="147">
        <v>3.0375025E-2</v>
      </c>
      <c r="AQ274" s="147">
        <v>3.0462599999999999E-2</v>
      </c>
      <c r="AR274" s="147">
        <v>3.0555974999999999E-2</v>
      </c>
      <c r="AS274" s="147">
        <v>3.0688675000000002E-2</v>
      </c>
      <c r="AT274" s="147">
        <v>3.0859425000000003E-2</v>
      </c>
      <c r="AU274" s="147">
        <v>3.1013750000000003E-2</v>
      </c>
      <c r="AV274" s="147">
        <v>3.0607500000000003E-2</v>
      </c>
      <c r="AW274" s="147">
        <v>3.0741722370000002E-2</v>
      </c>
      <c r="AX274" s="147">
        <v>3.092798632E-2</v>
      </c>
      <c r="AY274" s="147">
        <v>3.0911325829999999E-2</v>
      </c>
      <c r="AZ274" s="147">
        <v>3.0891971880000001E-2</v>
      </c>
      <c r="BA274" s="147">
        <v>3.0867515909999997E-2</v>
      </c>
    </row>
    <row r="275" spans="1:58" s="147" customFormat="1" outlineLevel="1" x14ac:dyDescent="0.2">
      <c r="A275" s="96"/>
      <c r="B275" s="96"/>
      <c r="C275" s="96"/>
      <c r="D275" s="137"/>
      <c r="E275" s="137"/>
      <c r="F275" s="143" t="s">
        <v>446</v>
      </c>
      <c r="G275" s="143" t="s">
        <v>583</v>
      </c>
      <c r="H275" s="147">
        <v>2.1669000000000001E-2</v>
      </c>
      <c r="I275" s="147">
        <v>2.187625E-2</v>
      </c>
      <c r="J275" s="147">
        <v>2.1929749999999998E-2</v>
      </c>
      <c r="K275" s="147">
        <v>2.2138000000000001E-2</v>
      </c>
      <c r="L275" s="147">
        <v>2.22375E-2</v>
      </c>
      <c r="M275" s="147">
        <v>2.2352500000000001E-2</v>
      </c>
      <c r="N275" s="147">
        <v>2.2673249999999999E-2</v>
      </c>
      <c r="O275" s="147">
        <v>2.280975E-2</v>
      </c>
      <c r="P275" s="147">
        <v>2.299375E-2</v>
      </c>
      <c r="Q275" s="147">
        <v>2.30005E-2</v>
      </c>
      <c r="R275" s="147">
        <v>2.3152000000000002E-2</v>
      </c>
      <c r="S275" s="147">
        <v>2.3438250000000001E-2</v>
      </c>
      <c r="T275" s="147">
        <v>2.3625E-2</v>
      </c>
      <c r="U275" s="147">
        <v>2.357275E-2</v>
      </c>
      <c r="V275" s="147">
        <v>2.338525E-2</v>
      </c>
      <c r="W275" s="147">
        <v>2.3351500000000001E-2</v>
      </c>
      <c r="X275" s="147">
        <v>2.342325E-2</v>
      </c>
      <c r="Y275" s="147">
        <v>2.3473000000000001E-2</v>
      </c>
      <c r="Z275" s="147">
        <v>2.3695250000000001E-2</v>
      </c>
      <c r="AA275" s="147">
        <v>2.3824500000000002E-2</v>
      </c>
      <c r="AB275" s="147">
        <v>2.3969500000000001E-2</v>
      </c>
      <c r="AC275" s="147">
        <v>2.4130749999999999E-2</v>
      </c>
      <c r="AD275" s="147">
        <v>2.4244000000000002E-2</v>
      </c>
      <c r="AE275" s="147">
        <v>2.4250250000000001E-2</v>
      </c>
      <c r="AF275" s="147">
        <v>2.4271000000000001E-2</v>
      </c>
      <c r="AG275" s="147">
        <v>2.4249E-2</v>
      </c>
      <c r="AH275" s="147">
        <v>2.4330999999999998E-2</v>
      </c>
      <c r="AI275" s="147">
        <v>2.4343500000000001E-2</v>
      </c>
      <c r="AJ275" s="147">
        <v>2.46935E-2</v>
      </c>
      <c r="AK275" s="147">
        <v>2.4454E-2</v>
      </c>
      <c r="AL275" s="147">
        <v>2.4406250000000001E-2</v>
      </c>
      <c r="AM275" s="147">
        <v>2.4523E-2</v>
      </c>
      <c r="AN275" s="147">
        <v>2.5041000000000001E-2</v>
      </c>
      <c r="AO275" s="147">
        <v>2.50785E-2</v>
      </c>
      <c r="AP275" s="147">
        <v>2.5349750000000001E-2</v>
      </c>
      <c r="AQ275" s="147">
        <v>2.5414750000000003E-2</v>
      </c>
      <c r="AR275" s="147">
        <v>2.5703750000000001E-2</v>
      </c>
      <c r="AS275" s="147">
        <v>2.5902249999999998E-2</v>
      </c>
      <c r="AT275" s="147">
        <v>2.59425E-2</v>
      </c>
      <c r="AU275" s="147">
        <v>2.5882750000000003E-2</v>
      </c>
      <c r="AV275" s="147">
        <v>2.4993749999999999E-2</v>
      </c>
      <c r="AW275" s="147">
        <v>2.5207443886768786E-2</v>
      </c>
      <c r="AX275" s="147">
        <v>2.5472199211788376E-2</v>
      </c>
      <c r="AY275" s="147">
        <v>2.5509623044812565E-2</v>
      </c>
      <c r="AZ275" s="147">
        <v>2.5353961830028551E-2</v>
      </c>
      <c r="BA275" s="147">
        <v>2.523198181351206E-2</v>
      </c>
    </row>
    <row r="276" spans="1:58" s="147" customFormat="1" outlineLevel="1" x14ac:dyDescent="0.2">
      <c r="A276" s="96"/>
      <c r="B276" s="96"/>
      <c r="C276" s="96"/>
      <c r="D276" s="137"/>
      <c r="E276" s="137"/>
      <c r="F276" s="143" t="s">
        <v>447</v>
      </c>
      <c r="G276" s="143" t="s">
        <v>584</v>
      </c>
      <c r="H276" s="147">
        <v>2.6919083333333302E-2</v>
      </c>
      <c r="I276" s="147">
        <v>2.7039583333333301E-2</v>
      </c>
      <c r="J276" s="147">
        <v>2.6825333333333302E-2</v>
      </c>
      <c r="K276" s="147">
        <v>2.6859083333333301E-2</v>
      </c>
      <c r="L276" s="147">
        <v>2.7525250000000001E-2</v>
      </c>
      <c r="M276" s="147">
        <v>2.774275E-2</v>
      </c>
      <c r="N276" s="147">
        <v>2.7908083333333299E-2</v>
      </c>
      <c r="O276" s="147">
        <v>2.8179666666666704E-2</v>
      </c>
      <c r="P276" s="147">
        <v>2.8517583333333301E-2</v>
      </c>
      <c r="Q276" s="147">
        <v>2.8828916666666701E-2</v>
      </c>
      <c r="R276" s="147">
        <v>2.8923916666666698E-2</v>
      </c>
      <c r="S276" s="147">
        <v>2.8694916666666702E-2</v>
      </c>
      <c r="T276" s="147">
        <v>2.8361500000000001E-2</v>
      </c>
      <c r="U276" s="147">
        <v>2.8232E-2</v>
      </c>
      <c r="V276" s="147">
        <v>2.818E-2</v>
      </c>
      <c r="W276" s="147">
        <v>2.8254000000000001E-2</v>
      </c>
      <c r="X276" s="147">
        <v>2.8355750000000002E-2</v>
      </c>
      <c r="Y276" s="147">
        <v>2.8513500000000001E-2</v>
      </c>
      <c r="Z276" s="147">
        <v>2.8583500000000001E-2</v>
      </c>
      <c r="AA276" s="147">
        <v>2.8895000000000001E-2</v>
      </c>
      <c r="AB276" s="147">
        <v>2.9070749999999999E-2</v>
      </c>
      <c r="AC276" s="147">
        <v>2.9201000000000001E-2</v>
      </c>
      <c r="AD276" s="147">
        <v>2.9472999999999999E-2</v>
      </c>
      <c r="AE276" s="147">
        <v>2.9710500000000001E-2</v>
      </c>
      <c r="AF276" s="147">
        <v>2.9953750000000001E-2</v>
      </c>
      <c r="AG276" s="147">
        <v>3.0314000000000001E-2</v>
      </c>
      <c r="AH276" s="147">
        <v>3.0808499999999999E-2</v>
      </c>
      <c r="AI276" s="147">
        <v>3.1033000000000002E-2</v>
      </c>
      <c r="AJ276" s="147">
        <v>3.1414750000000005E-2</v>
      </c>
      <c r="AK276" s="147">
        <v>3.1558750000000003E-2</v>
      </c>
      <c r="AL276" s="147">
        <v>3.1725249999999997E-2</v>
      </c>
      <c r="AM276" s="147">
        <v>3.197125E-2</v>
      </c>
      <c r="AN276" s="147">
        <v>3.2268500000000006E-2</v>
      </c>
      <c r="AO276" s="147">
        <v>3.2517000000000004E-2</v>
      </c>
      <c r="AP276" s="147">
        <v>3.2779499999999996E-2</v>
      </c>
      <c r="AQ276" s="147">
        <v>3.3065499999999998E-2</v>
      </c>
      <c r="AR276" s="147">
        <v>3.3376750000000004E-2</v>
      </c>
      <c r="AS276" s="147">
        <v>3.3533E-2</v>
      </c>
      <c r="AT276" s="147">
        <v>3.3819000000000002E-2</v>
      </c>
      <c r="AU276" s="147">
        <v>3.4104500000000003E-2</v>
      </c>
      <c r="AV276" s="147">
        <v>3.4078999999999998E-2</v>
      </c>
      <c r="AW276" s="147">
        <v>3.4210426466632603E-2</v>
      </c>
      <c r="AX276" s="147">
        <v>3.4360703086004293E-2</v>
      </c>
      <c r="AY276" s="147">
        <v>3.4539852841698353E-2</v>
      </c>
      <c r="AZ276" s="147">
        <v>3.4668854209673576E-2</v>
      </c>
      <c r="BA276" s="147">
        <v>3.479277712611771E-2</v>
      </c>
    </row>
    <row r="277" spans="1:58" s="51" customFormat="1" x14ac:dyDescent="0.2">
      <c r="A277" s="37" t="s">
        <v>442</v>
      </c>
      <c r="B277" s="37" t="s">
        <v>75</v>
      </c>
      <c r="C277" s="37"/>
      <c r="D277" s="38"/>
      <c r="E277" s="38" t="s">
        <v>1546</v>
      </c>
      <c r="F277" s="12" t="s">
        <v>76</v>
      </c>
      <c r="G277" s="12" t="s">
        <v>1205</v>
      </c>
      <c r="H277" s="27" t="str">
        <f>EIUSum(H273:H276,H$1011:H$1014)</f>
        <v>–</v>
      </c>
      <c r="I277" s="27" t="str">
        <f t="shared" ref="I277:BA277" si="286">EIUSum(I273:I276,I$1011:I$1014)</f>
        <v>–</v>
      </c>
      <c r="J277" s="27" t="str">
        <f t="shared" si="286"/>
        <v>–</v>
      </c>
      <c r="K277" s="27" t="str">
        <f t="shared" si="286"/>
        <v>–</v>
      </c>
      <c r="L277" s="27" t="str">
        <f t="shared" si="286"/>
        <v>–</v>
      </c>
      <c r="M277" s="27" t="str">
        <f t="shared" si="286"/>
        <v>–</v>
      </c>
      <c r="N277" s="27" t="str">
        <f t="shared" si="286"/>
        <v>–</v>
      </c>
      <c r="O277" s="27" t="str">
        <f t="shared" si="286"/>
        <v>–</v>
      </c>
      <c r="P277" s="27" t="str">
        <f t="shared" si="286"/>
        <v>–</v>
      </c>
      <c r="Q277" s="27" t="str">
        <f t="shared" si="286"/>
        <v>–</v>
      </c>
      <c r="R277" s="27" t="str">
        <f t="shared" si="286"/>
        <v>–</v>
      </c>
      <c r="S277" s="27">
        <f t="shared" si="286"/>
        <v>0.1171621166666667</v>
      </c>
      <c r="T277" s="27">
        <f t="shared" si="286"/>
        <v>0.11698453333333329</v>
      </c>
      <c r="U277" s="27">
        <f t="shared" si="286"/>
        <v>0.1169129833333333</v>
      </c>
      <c r="V277" s="27">
        <f t="shared" si="286"/>
        <v>0.1169402583333333</v>
      </c>
      <c r="W277" s="27">
        <f t="shared" si="286"/>
        <v>0.116820675</v>
      </c>
      <c r="X277" s="27">
        <f t="shared" si="286"/>
        <v>0.11731574166666671</v>
      </c>
      <c r="Y277" s="27">
        <f t="shared" si="286"/>
        <v>0.11781776666666671</v>
      </c>
      <c r="Z277" s="27">
        <f t="shared" si="286"/>
        <v>0.1185991333333333</v>
      </c>
      <c r="AA277" s="27">
        <f t="shared" si="286"/>
        <v>0.1196382916666667</v>
      </c>
      <c r="AB277" s="27">
        <f t="shared" si="286"/>
        <v>0.1201279333333333</v>
      </c>
      <c r="AC277" s="27">
        <f t="shared" si="286"/>
        <v>0.1206633916666667</v>
      </c>
      <c r="AD277" s="27">
        <f t="shared" si="286"/>
        <v>0.1212404166666667</v>
      </c>
      <c r="AE277" s="27">
        <f t="shared" si="286"/>
        <v>0.12174652500000001</v>
      </c>
      <c r="AF277" s="27">
        <f t="shared" si="286"/>
        <v>0.12236075</v>
      </c>
      <c r="AG277" s="27">
        <f t="shared" si="286"/>
        <v>0.12347961666666671</v>
      </c>
      <c r="AH277" s="27">
        <f t="shared" si="286"/>
        <v>0.1247006833333333</v>
      </c>
      <c r="AI277" s="27">
        <f t="shared" si="286"/>
        <v>0.1253242416666667</v>
      </c>
      <c r="AJ277" s="27">
        <f t="shared" si="286"/>
        <v>0.1260323333333333</v>
      </c>
      <c r="AK277" s="27">
        <f t="shared" si="286"/>
        <v>0.12607495833333329</v>
      </c>
      <c r="AL277" s="27">
        <f t="shared" si="286"/>
        <v>0.1262606916666667</v>
      </c>
      <c r="AM277" s="27">
        <f t="shared" si="286"/>
        <v>0.12728661666666671</v>
      </c>
      <c r="AN277" s="27">
        <f t="shared" si="286"/>
        <v>0.12858411666666672</v>
      </c>
      <c r="AO277" s="27">
        <f t="shared" si="286"/>
        <v>0.12941846666666673</v>
      </c>
      <c r="AP277" s="27">
        <f t="shared" si="286"/>
        <v>0.13036677499999999</v>
      </c>
      <c r="AQ277" s="27">
        <f t="shared" si="286"/>
        <v>0.13096534999999998</v>
      </c>
      <c r="AR277" s="27">
        <f t="shared" si="286"/>
        <v>0.13248564166666671</v>
      </c>
      <c r="AS277" s="27">
        <f t="shared" si="286"/>
        <v>0.133228925</v>
      </c>
      <c r="AT277" s="27">
        <f t="shared" si="286"/>
        <v>0.13385259166666669</v>
      </c>
      <c r="AU277" s="27">
        <f t="shared" si="286"/>
        <v>0.13456683333333333</v>
      </c>
      <c r="AV277" s="27">
        <f t="shared" si="286"/>
        <v>0.1330985833333333</v>
      </c>
      <c r="AW277" s="28">
        <f t="shared" si="286"/>
        <v>0.13363885045693191</v>
      </c>
      <c r="AX277" s="28">
        <f t="shared" si="286"/>
        <v>0.13439297531810773</v>
      </c>
      <c r="AY277" s="28">
        <f t="shared" si="286"/>
        <v>0.13464630341267156</v>
      </c>
      <c r="AZ277" s="28">
        <f t="shared" si="286"/>
        <v>0.13450596953873564</v>
      </c>
      <c r="BA277" s="28">
        <f t="shared" si="286"/>
        <v>0.13445877386948338</v>
      </c>
    </row>
    <row r="278" spans="1:58" s="43" customFormat="1" x14ac:dyDescent="0.2">
      <c r="A278" s="37" t="s">
        <v>442</v>
      </c>
      <c r="B278" s="37" t="s">
        <v>77</v>
      </c>
      <c r="C278" s="37"/>
      <c r="D278" s="38" t="s">
        <v>374</v>
      </c>
      <c r="E278" s="38"/>
      <c r="F278" s="39" t="s">
        <v>78</v>
      </c>
      <c r="G278" s="12" t="s">
        <v>1206</v>
      </c>
      <c r="H278" s="45">
        <f t="shared" ref="H278:BA278" si="287">IF(AND(ISNUMBER(H77),ISNUMBER(H$271)),H77/H$271,"–")</f>
        <v>11748.387542145927</v>
      </c>
      <c r="I278" s="45">
        <f t="shared" si="287"/>
        <v>10556.707085755397</v>
      </c>
      <c r="J278" s="45">
        <f t="shared" si="287"/>
        <v>10118.358650999899</v>
      </c>
      <c r="K278" s="45">
        <f t="shared" si="287"/>
        <v>9893.0039506952508</v>
      </c>
      <c r="L278" s="45">
        <f t="shared" si="287"/>
        <v>9440.0816087998428</v>
      </c>
      <c r="M278" s="45">
        <f t="shared" si="287"/>
        <v>9803.7080900939509</v>
      </c>
      <c r="N278" s="45">
        <f t="shared" si="287"/>
        <v>13144.741952809116</v>
      </c>
      <c r="O278" s="45">
        <f t="shared" si="287"/>
        <v>16168.886912698305</v>
      </c>
      <c r="P278" s="45">
        <f t="shared" si="287"/>
        <v>18161.639292725231</v>
      </c>
      <c r="Q278" s="45">
        <f t="shared" si="287"/>
        <v>18213.021958852303</v>
      </c>
      <c r="R278" s="45">
        <f t="shared" si="287"/>
        <v>20683.122705229209</v>
      </c>
      <c r="S278" s="45">
        <f t="shared" si="287"/>
        <v>22115.445738103888</v>
      </c>
      <c r="T278" s="45">
        <f t="shared" si="287"/>
        <v>23919.443063965093</v>
      </c>
      <c r="U278" s="45">
        <f t="shared" si="287"/>
        <v>21908.89964926456</v>
      </c>
      <c r="V278" s="45">
        <f t="shared" si="287"/>
        <v>23215.918873866784</v>
      </c>
      <c r="W278" s="45">
        <f t="shared" si="287"/>
        <v>26339.066585261098</v>
      </c>
      <c r="X278" s="45">
        <f t="shared" si="287"/>
        <v>26541.157897474066</v>
      </c>
      <c r="Y278" s="45">
        <f t="shared" si="287"/>
        <v>25409.384181002933</v>
      </c>
      <c r="Z278" s="45">
        <f t="shared" si="287"/>
        <v>26186.262224621274</v>
      </c>
      <c r="AA278" s="45">
        <f>IF(AND(ISNUMBER(AA77),ISNUMBER(AA$271)),AA77/AA$271,"–")</f>
        <v>25831.0362100358</v>
      </c>
      <c r="AB278" s="45">
        <f>IF(AND(ISNUMBER(AB77),ISNUMBER(AB$271)),AB77/AB$271,"–")</f>
        <v>23843.35196277939</v>
      </c>
      <c r="AC278" s="45">
        <f>IF(AND(ISNUMBER(AC77),ISNUMBER(AC$271)),AC77/AC$271,"–")</f>
        <v>23788.317534628244</v>
      </c>
      <c r="AD278" s="45">
        <f>IF(AND(ISNUMBER(AD77),ISNUMBER(AD$271)),AD77/AD$271,"–")</f>
        <v>25654.206438772497</v>
      </c>
      <c r="AE278" s="45">
        <f t="shared" si="287"/>
        <v>30707.300500061101</v>
      </c>
      <c r="AF278" s="45">
        <f t="shared" si="287"/>
        <v>35001.289018196934</v>
      </c>
      <c r="AG278" s="45">
        <f t="shared" si="287"/>
        <v>35992.515186154364</v>
      </c>
      <c r="AH278" s="45">
        <f t="shared" si="287"/>
        <v>37922.870739891579</v>
      </c>
      <c r="AI278" s="45">
        <f t="shared" si="287"/>
        <v>43142.963534992246</v>
      </c>
      <c r="AJ278" s="45">
        <f t="shared" si="287"/>
        <v>45317.526374572655</v>
      </c>
      <c r="AK278" s="45">
        <f t="shared" si="287"/>
        <v>40284.634324750565</v>
      </c>
      <c r="AL278" s="45">
        <f t="shared" si="287"/>
        <v>39882.584962160392</v>
      </c>
      <c r="AM278" s="45">
        <f t="shared" si="287"/>
        <v>43318.105146227921</v>
      </c>
      <c r="AN278" s="45">
        <f t="shared" si="287"/>
        <v>41081.298915054169</v>
      </c>
      <c r="AO278" s="45">
        <f t="shared" si="287"/>
        <v>42603.278122238284</v>
      </c>
      <c r="AP278" s="45">
        <f t="shared" si="287"/>
        <v>44263.002512240229</v>
      </c>
      <c r="AQ278" s="45">
        <f t="shared" si="287"/>
        <v>38750.944053691943</v>
      </c>
      <c r="AR278" s="45">
        <f t="shared" si="287"/>
        <v>38409.790643449051</v>
      </c>
      <c r="AS278" s="45">
        <f t="shared" si="287"/>
        <v>39710.780477682238</v>
      </c>
      <c r="AT278" s="45">
        <f t="shared" si="287"/>
        <v>42568.992494317572</v>
      </c>
      <c r="AU278" s="45">
        <f t="shared" si="287"/>
        <v>41530.741679687155</v>
      </c>
      <c r="AV278" s="45">
        <f t="shared" si="287"/>
        <v>39989.443010923154</v>
      </c>
      <c r="AW278" s="48">
        <f t="shared" si="287"/>
        <v>44843.160580990494</v>
      </c>
      <c r="AX278" s="48">
        <f t="shared" si="287"/>
        <v>47168.532029795344</v>
      </c>
      <c r="AY278" s="48">
        <f t="shared" si="287"/>
        <v>48303.596280922255</v>
      </c>
      <c r="AZ278" s="48">
        <f t="shared" si="287"/>
        <v>50897.018606551806</v>
      </c>
      <c r="BA278" s="48">
        <f t="shared" si="287"/>
        <v>53994.949550459758</v>
      </c>
    </row>
    <row r="279" spans="1:58" s="52" customFormat="1" x14ac:dyDescent="0.2">
      <c r="A279" s="37" t="s">
        <v>442</v>
      </c>
      <c r="B279" s="37" t="s">
        <v>80</v>
      </c>
      <c r="C279" s="37"/>
      <c r="D279" s="38" t="s">
        <v>374</v>
      </c>
      <c r="E279" s="38"/>
      <c r="F279" s="39" t="s">
        <v>81</v>
      </c>
      <c r="G279" s="12" t="s">
        <v>1207</v>
      </c>
      <c r="H279" s="45">
        <f t="shared" ref="H279:BA279" si="288">IF(AND(ISNUMBER(H82),ISNUMBER(H$271)),H82/H$271,"–")</f>
        <v>6700.8764410636077</v>
      </c>
      <c r="I279" s="45">
        <f t="shared" si="288"/>
        <v>6110.9504088891572</v>
      </c>
      <c r="J279" s="45">
        <f t="shared" si="288"/>
        <v>5867.8082750291751</v>
      </c>
      <c r="K279" s="45">
        <f t="shared" si="288"/>
        <v>5729.6294419263259</v>
      </c>
      <c r="L279" s="45">
        <f t="shared" si="288"/>
        <v>5473.7537508494906</v>
      </c>
      <c r="M279" s="45">
        <f t="shared" si="288"/>
        <v>5664.3337657428665</v>
      </c>
      <c r="N279" s="45">
        <f t="shared" si="288"/>
        <v>7540.6920461612062</v>
      </c>
      <c r="O279" s="45">
        <f t="shared" si="288"/>
        <v>9305.2926798415174</v>
      </c>
      <c r="P279" s="45">
        <f t="shared" si="288"/>
        <v>10399.714590650312</v>
      </c>
      <c r="Q279" s="45">
        <f t="shared" si="288"/>
        <v>10426.050401109656</v>
      </c>
      <c r="R279" s="45">
        <f t="shared" si="288"/>
        <v>11711.089891346379</v>
      </c>
      <c r="S279" s="45">
        <f t="shared" si="288"/>
        <v>12744.467688405888</v>
      </c>
      <c r="T279" s="45">
        <f t="shared" si="288"/>
        <v>13863.578534974462</v>
      </c>
      <c r="U279" s="45">
        <f t="shared" si="288"/>
        <v>12778.888870308776</v>
      </c>
      <c r="V279" s="45">
        <f t="shared" si="288"/>
        <v>13487.239514696357</v>
      </c>
      <c r="W279" s="45">
        <f t="shared" si="288"/>
        <v>15219.184686780523</v>
      </c>
      <c r="X279" s="45">
        <f t="shared" si="288"/>
        <v>15427.779178776638</v>
      </c>
      <c r="Y279" s="45">
        <f t="shared" si="288"/>
        <v>14876.297509230879</v>
      </c>
      <c r="Z279" s="45">
        <f t="shared" si="288"/>
        <v>15365.32209733677</v>
      </c>
      <c r="AA279" s="45">
        <f>IF(AND(ISNUMBER(AA82),ISNUMBER(AA$271)),AA82/AA$271,"–")</f>
        <v>15271.639771818893</v>
      </c>
      <c r="AB279" s="45">
        <f>IF(AND(ISNUMBER(AB82),ISNUMBER(AB$271)),AB82/AB$271,"–")</f>
        <v>14139.352236790855</v>
      </c>
      <c r="AC279" s="45">
        <f>IF(AND(ISNUMBER(AC82),ISNUMBER(AC$271)),AC82/AC$271,"–")</f>
        <v>14080.564093336097</v>
      </c>
      <c r="AD279" s="45">
        <f>IF(AND(ISNUMBER(AD82),ISNUMBER(AD$271)),AD82/AD$271,"–")</f>
        <v>15078.627904737516</v>
      </c>
      <c r="AE279" s="45">
        <f t="shared" si="288"/>
        <v>18064.760270444309</v>
      </c>
      <c r="AF279" s="45">
        <f t="shared" si="288"/>
        <v>20558.198682096925</v>
      </c>
      <c r="AG279" s="45">
        <f t="shared" si="288"/>
        <v>21183.949029767798</v>
      </c>
      <c r="AH279" s="45">
        <f t="shared" si="288"/>
        <v>22134.538898489627</v>
      </c>
      <c r="AI279" s="45">
        <f t="shared" si="288"/>
        <v>24891.021033334775</v>
      </c>
      <c r="AJ279" s="45">
        <f t="shared" si="288"/>
        <v>26190.602050426009</v>
      </c>
      <c r="AK279" s="45">
        <f t="shared" si="288"/>
        <v>23697.233663391569</v>
      </c>
      <c r="AL279" s="45">
        <f t="shared" si="288"/>
        <v>23298.763350123882</v>
      </c>
      <c r="AM279" s="45">
        <f t="shared" si="288"/>
        <v>25179.650598189437</v>
      </c>
      <c r="AN279" s="45">
        <f t="shared" si="288"/>
        <v>23989.705132208339</v>
      </c>
      <c r="AO279" s="45">
        <f t="shared" si="288"/>
        <v>24811.371179745402</v>
      </c>
      <c r="AP279" s="45">
        <f t="shared" si="288"/>
        <v>25542.136474843857</v>
      </c>
      <c r="AQ279" s="45">
        <f t="shared" si="288"/>
        <v>22374.463528384102</v>
      </c>
      <c r="AR279" s="45">
        <f t="shared" si="288"/>
        <v>22090.538462697834</v>
      </c>
      <c r="AS279" s="45">
        <f t="shared" si="288"/>
        <v>22652.07896818599</v>
      </c>
      <c r="AT279" s="45">
        <f t="shared" si="288"/>
        <v>24273.327983036328</v>
      </c>
      <c r="AU279" s="45">
        <f t="shared" si="288"/>
        <v>23569.516332358726</v>
      </c>
      <c r="AV279" s="45">
        <f t="shared" si="288"/>
        <v>22021.955728489</v>
      </c>
      <c r="AW279" s="48">
        <f t="shared" si="288"/>
        <v>24457.035150360796</v>
      </c>
      <c r="AX279" s="48">
        <f t="shared" si="288"/>
        <v>25536.214876718521</v>
      </c>
      <c r="AY279" s="48">
        <f t="shared" si="288"/>
        <v>26000.922390295033</v>
      </c>
      <c r="AZ279" s="48">
        <f t="shared" si="288"/>
        <v>27280.360713553597</v>
      </c>
      <c r="BA279" s="48">
        <f t="shared" si="288"/>
        <v>28845.203788634473</v>
      </c>
    </row>
    <row r="280" spans="1:58" s="52" customFormat="1" x14ac:dyDescent="0.2">
      <c r="A280" s="37" t="s">
        <v>442</v>
      </c>
      <c r="B280" s="37" t="s">
        <v>82</v>
      </c>
      <c r="C280" s="37"/>
      <c r="D280" s="38" t="s">
        <v>1648</v>
      </c>
      <c r="E280" s="38"/>
      <c r="F280" s="39" t="s">
        <v>83</v>
      </c>
      <c r="G280" s="12" t="s">
        <v>1208</v>
      </c>
      <c r="H280" s="45">
        <f t="shared" ref="H280:BA280" si="289">IF(AND(ISNUMBER(H9),ISNUMBER(H$271)),H9/H$271,"–")</f>
        <v>10397.83138296196</v>
      </c>
      <c r="I280" s="45">
        <f t="shared" si="289"/>
        <v>11427.62173936159</v>
      </c>
      <c r="J280" s="45">
        <f t="shared" si="289"/>
        <v>12245.720132286537</v>
      </c>
      <c r="K280" s="45">
        <f t="shared" si="289"/>
        <v>12980.668389745457</v>
      </c>
      <c r="L280" s="45">
        <f t="shared" si="289"/>
        <v>13789.538201409112</v>
      </c>
      <c r="M280" s="45">
        <f t="shared" si="289"/>
        <v>14597.174572070737</v>
      </c>
      <c r="N280" s="45">
        <f t="shared" si="289"/>
        <v>15258.030529262289</v>
      </c>
      <c r="O280" s="45">
        <f t="shared" si="289"/>
        <v>16053.1253261204</v>
      </c>
      <c r="P280" s="45">
        <f t="shared" si="289"/>
        <v>17285.381685296179</v>
      </c>
      <c r="Q280" s="45">
        <f t="shared" si="289"/>
        <v>18505.538264713854</v>
      </c>
      <c r="R280" s="45">
        <f t="shared" si="289"/>
        <v>18155.9375622509</v>
      </c>
      <c r="S280" s="45">
        <f t="shared" si="289"/>
        <v>19589.244979800282</v>
      </c>
      <c r="T280" s="45">
        <f t="shared" si="289"/>
        <v>20152.357510209367</v>
      </c>
      <c r="U280" s="45">
        <f t="shared" si="289"/>
        <v>20541.778681186308</v>
      </c>
      <c r="V280" s="45">
        <f t="shared" si="289"/>
        <v>21495.62902316422</v>
      </c>
      <c r="W280" s="45">
        <f t="shared" si="289"/>
        <v>22049.611632157037</v>
      </c>
      <c r="X280" s="45">
        <f t="shared" si="289"/>
        <v>22801.93202679099</v>
      </c>
      <c r="Y280" s="45">
        <f t="shared" si="289"/>
        <v>23686.526416716231</v>
      </c>
      <c r="Z280" s="45">
        <f t="shared" si="289"/>
        <v>24593.058713437687</v>
      </c>
      <c r="AA280" s="45">
        <f t="shared" si="289"/>
        <v>25406.402001088143</v>
      </c>
      <c r="AB280" s="45">
        <f t="shared" si="289"/>
        <v>26966.372026770241</v>
      </c>
      <c r="AC280" s="45">
        <f t="shared" si="289"/>
        <v>28175.951259746522</v>
      </c>
      <c r="AD280" s="45">
        <f t="shared" si="289"/>
        <v>29106.764216725398</v>
      </c>
      <c r="AE280" s="45">
        <f t="shared" si="289"/>
        <v>29616.776175086645</v>
      </c>
      <c r="AF280" s="45">
        <f t="shared" si="289"/>
        <v>30674.679877796712</v>
      </c>
      <c r="AG280" s="45">
        <f t="shared" si="289"/>
        <v>31506.080518829018</v>
      </c>
      <c r="AH280" s="45">
        <f t="shared" si="289"/>
        <v>33708.791245339904</v>
      </c>
      <c r="AI280" s="45">
        <f t="shared" si="289"/>
        <v>35338.515891969306</v>
      </c>
      <c r="AJ280" s="45">
        <f t="shared" si="289"/>
        <v>36616.483109061679</v>
      </c>
      <c r="AK280" s="45">
        <f t="shared" si="289"/>
        <v>35648.202825569024</v>
      </c>
      <c r="AL280" s="45">
        <f t="shared" si="289"/>
        <v>36994.159691183493</v>
      </c>
      <c r="AM280" s="45">
        <f t="shared" si="289"/>
        <v>38883.842735713661</v>
      </c>
      <c r="AN280" s="45">
        <f t="shared" si="289"/>
        <v>39428.002514765292</v>
      </c>
      <c r="AO280" s="45">
        <f t="shared" si="289"/>
        <v>40790.926393658803</v>
      </c>
      <c r="AP280" s="45">
        <f t="shared" si="289"/>
        <v>41893.566569554445</v>
      </c>
      <c r="AQ280" s="45">
        <f t="shared" si="289"/>
        <v>42609.240907189756</v>
      </c>
      <c r="AR280" s="45">
        <f t="shared" si="289"/>
        <v>45077.115687494072</v>
      </c>
      <c r="AS280" s="45">
        <f t="shared" si="289"/>
        <v>47018.787682723545</v>
      </c>
      <c r="AT280" s="45">
        <f t="shared" si="289"/>
        <v>48730.719851841961</v>
      </c>
      <c r="AU280" s="45">
        <f t="shared" si="289"/>
        <v>50579.424816128361</v>
      </c>
      <c r="AV280" s="45">
        <f t="shared" si="289"/>
        <v>47448.144431184344</v>
      </c>
      <c r="AW280" s="48">
        <f t="shared" si="289"/>
        <v>50414.179378145236</v>
      </c>
      <c r="AX280" s="48">
        <f t="shared" si="289"/>
        <v>53766.131289207326</v>
      </c>
      <c r="AY280" s="48">
        <f t="shared" si="289"/>
        <v>56088.797561230735</v>
      </c>
      <c r="AZ280" s="48">
        <f t="shared" si="289"/>
        <v>58183.388230233861</v>
      </c>
      <c r="BA280" s="48">
        <f t="shared" si="289"/>
        <v>60165.990019685989</v>
      </c>
    </row>
    <row r="281" spans="1:58" s="43" customFormat="1" x14ac:dyDescent="0.2">
      <c r="A281" s="37" t="s">
        <v>442</v>
      </c>
      <c r="B281" s="37" t="s">
        <v>84</v>
      </c>
      <c r="C281" s="37"/>
      <c r="D281" s="38"/>
      <c r="E281" s="38"/>
      <c r="F281" s="44" t="s">
        <v>85</v>
      </c>
      <c r="G281" s="12" t="s">
        <v>1209</v>
      </c>
      <c r="H281" s="45" t="str">
        <f t="shared" ref="H281:BA281" si="290">IF(AND(ISNUMBER(H26),ISNUMBER(H272)),(((1+H26/100)/(1+H272/100))-1)*100,"–")</f>
        <v>–</v>
      </c>
      <c r="I281" s="45" t="str">
        <f t="shared" si="290"/>
        <v>–</v>
      </c>
      <c r="J281" s="45">
        <f t="shared" si="290"/>
        <v>0.79802231330718953</v>
      </c>
      <c r="K281" s="45">
        <f t="shared" si="290"/>
        <v>2.0044424718582254</v>
      </c>
      <c r="L281" s="45">
        <f t="shared" si="290"/>
        <v>2.4307439111995288</v>
      </c>
      <c r="M281" s="45">
        <f t="shared" si="290"/>
        <v>2.599147854824202</v>
      </c>
      <c r="N281" s="45">
        <f t="shared" si="290"/>
        <v>2.3765331803545564</v>
      </c>
      <c r="O281" s="45">
        <f t="shared" si="290"/>
        <v>2.6015428661033013</v>
      </c>
      <c r="P281" s="45">
        <f t="shared" si="290"/>
        <v>3.9980938455418613</v>
      </c>
      <c r="Q281" s="45">
        <f t="shared" si="290"/>
        <v>3.1269981342996189</v>
      </c>
      <c r="R281" s="45">
        <f t="shared" si="290"/>
        <v>-4.7745918696364793</v>
      </c>
      <c r="S281" s="45">
        <f t="shared" si="290"/>
        <v>1.6905046079479735</v>
      </c>
      <c r="T281" s="45">
        <f t="shared" si="290"/>
        <v>0.65680154732121743</v>
      </c>
      <c r="U281" s="45">
        <f t="shared" si="290"/>
        <v>-0.43325066637203147</v>
      </c>
      <c r="V281" s="45">
        <f t="shared" si="290"/>
        <v>2.4625839089324586</v>
      </c>
      <c r="W281" s="45">
        <f t="shared" si="290"/>
        <v>1.9560529531438275</v>
      </c>
      <c r="X281" s="45">
        <f t="shared" si="290"/>
        <v>1.2399435384163215</v>
      </c>
      <c r="Y281" s="45">
        <f t="shared" si="290"/>
        <v>2.5172362448047103</v>
      </c>
      <c r="Z281" s="45">
        <f t="shared" si="290"/>
        <v>2.5062377421781967</v>
      </c>
      <c r="AA281" s="45">
        <f t="shared" si="290"/>
        <v>2.2107714374583143</v>
      </c>
      <c r="AB281" s="45">
        <f t="shared" si="290"/>
        <v>3.3595087184799644</v>
      </c>
      <c r="AC281" s="45">
        <f t="shared" si="290"/>
        <v>1.7302281259524932</v>
      </c>
      <c r="AD281" s="45">
        <f t="shared" si="290"/>
        <v>0.44008502221937196</v>
      </c>
      <c r="AE281" s="45">
        <f t="shared" si="290"/>
        <v>0.51487306750077622</v>
      </c>
      <c r="AF281" s="45">
        <f t="shared" si="290"/>
        <v>1.2276896098576406</v>
      </c>
      <c r="AG281" s="45">
        <f t="shared" si="290"/>
        <v>1.2307733543254651</v>
      </c>
      <c r="AH281" s="45">
        <f t="shared" si="290"/>
        <v>2.5035483338668341</v>
      </c>
      <c r="AI281" s="45">
        <f t="shared" si="290"/>
        <v>1.9814503998857758</v>
      </c>
      <c r="AJ281" s="45">
        <f t="shared" si="290"/>
        <v>-0.38179477902777759</v>
      </c>
      <c r="AK281" s="45">
        <f t="shared" si="290"/>
        <v>-4.8644678006021902</v>
      </c>
      <c r="AL281" s="45">
        <f t="shared" si="290"/>
        <v>2.1338837609114147</v>
      </c>
      <c r="AM281" s="45">
        <f t="shared" si="290"/>
        <v>2.4111760977834962</v>
      </c>
      <c r="AN281" s="45">
        <f t="shared" si="290"/>
        <v>-0.444554769038219</v>
      </c>
      <c r="AO281" s="45">
        <f t="shared" si="290"/>
        <v>2.1668700466781488E-2</v>
      </c>
      <c r="AP281" s="45">
        <f t="shared" si="290"/>
        <v>1.1492249006127775</v>
      </c>
      <c r="AQ281" s="45">
        <f t="shared" si="290"/>
        <v>0.68937166800207006</v>
      </c>
      <c r="AR281" s="45">
        <f t="shared" si="290"/>
        <v>1.2208507090228249</v>
      </c>
      <c r="AS281" s="45">
        <f t="shared" si="290"/>
        <v>1.8435464669687152</v>
      </c>
      <c r="AT281" s="45">
        <f t="shared" si="290"/>
        <v>1.0487837940572398</v>
      </c>
      <c r="AU281" s="45">
        <f t="shared" si="290"/>
        <v>1.0462652769703595</v>
      </c>
      <c r="AV281" s="45">
        <f t="shared" si="290"/>
        <v>-7.7344153018239936</v>
      </c>
      <c r="AW281" s="48">
        <f t="shared" si="290"/>
        <v>4.6323519852020656</v>
      </c>
      <c r="AX281" s="48">
        <f t="shared" si="290"/>
        <v>4.3628711846279034</v>
      </c>
      <c r="AY281" s="48">
        <f t="shared" si="290"/>
        <v>1.8518670684072092</v>
      </c>
      <c r="AZ281" s="48">
        <f t="shared" si="290"/>
        <v>1.679271391934245</v>
      </c>
      <c r="BA281" s="48">
        <f t="shared" si="290"/>
        <v>1.5674509703524464</v>
      </c>
    </row>
    <row r="282" spans="1:58" s="43" customFormat="1" x14ac:dyDescent="0.2">
      <c r="A282" s="37" t="s">
        <v>442</v>
      </c>
      <c r="B282" s="37" t="s">
        <v>313</v>
      </c>
      <c r="C282" s="37"/>
      <c r="D282" s="38" t="s">
        <v>1651</v>
      </c>
      <c r="E282" s="38" t="s">
        <v>1546</v>
      </c>
      <c r="F282" s="44" t="s">
        <v>314</v>
      </c>
      <c r="G282" s="12" t="s">
        <v>1210</v>
      </c>
      <c r="H282" s="45" t="s">
        <v>1536</v>
      </c>
      <c r="I282" s="45" t="s">
        <v>1536</v>
      </c>
      <c r="J282" s="45" t="s">
        <v>1536</v>
      </c>
      <c r="K282" s="45" t="s">
        <v>1536</v>
      </c>
      <c r="L282" s="45" t="s">
        <v>1536</v>
      </c>
      <c r="M282" s="45" t="s">
        <v>1536</v>
      </c>
      <c r="N282" s="45" t="s">
        <v>1536</v>
      </c>
      <c r="O282" s="45" t="s">
        <v>1536</v>
      </c>
      <c r="P282" s="45" t="s">
        <v>1536</v>
      </c>
      <c r="Q282" s="45" t="s">
        <v>1536</v>
      </c>
      <c r="R282" s="45" t="s">
        <v>1536</v>
      </c>
      <c r="S282" s="45" t="s">
        <v>1536</v>
      </c>
      <c r="T282" s="45" t="s">
        <v>1536</v>
      </c>
      <c r="U282" s="45" t="s">
        <v>1536</v>
      </c>
      <c r="V282" s="45" t="s">
        <v>1536</v>
      </c>
      <c r="W282" s="45" t="s">
        <v>1536</v>
      </c>
      <c r="X282" s="45" t="s">
        <v>1536</v>
      </c>
      <c r="Y282" s="45" t="s">
        <v>1536</v>
      </c>
      <c r="Z282" s="45" t="s">
        <v>1536</v>
      </c>
      <c r="AA282" s="45" t="s">
        <v>1536</v>
      </c>
      <c r="AB282" s="45" t="s">
        <v>1536</v>
      </c>
      <c r="AC282" s="45" t="s">
        <v>1536</v>
      </c>
      <c r="AD282" s="45" t="s">
        <v>1536</v>
      </c>
      <c r="AE282" s="45" t="s">
        <v>1536</v>
      </c>
      <c r="AF282" s="45" t="s">
        <v>1536</v>
      </c>
      <c r="AG282" s="45" t="s">
        <v>1536</v>
      </c>
      <c r="AH282" s="45" t="s">
        <v>1536</v>
      </c>
      <c r="AI282" s="45" t="s">
        <v>1536</v>
      </c>
      <c r="AJ282" s="45" t="s">
        <v>1536</v>
      </c>
      <c r="AK282" s="45" t="s">
        <v>1536</v>
      </c>
      <c r="AL282" s="45" t="s">
        <v>1536</v>
      </c>
      <c r="AM282" s="45" t="s">
        <v>1536</v>
      </c>
      <c r="AN282" s="45" t="s">
        <v>1536</v>
      </c>
      <c r="AO282" s="45" t="s">
        <v>1536</v>
      </c>
      <c r="AP282" s="45" t="s">
        <v>1536</v>
      </c>
      <c r="AQ282" s="45" t="s">
        <v>1536</v>
      </c>
      <c r="AR282" s="45" t="s">
        <v>1536</v>
      </c>
      <c r="AS282" s="45" t="s">
        <v>1536</v>
      </c>
      <c r="AT282" s="45" t="s">
        <v>1536</v>
      </c>
      <c r="AU282" s="45" t="s">
        <v>1536</v>
      </c>
      <c r="AV282" s="45" t="s">
        <v>1536</v>
      </c>
      <c r="AW282" s="48" t="s">
        <v>1536</v>
      </c>
      <c r="AX282" s="48" t="s">
        <v>1536</v>
      </c>
      <c r="AY282" s="48" t="s">
        <v>1536</v>
      </c>
      <c r="AZ282" s="48" t="s">
        <v>1536</v>
      </c>
      <c r="BA282" s="48" t="s">
        <v>1536</v>
      </c>
    </row>
    <row r="283" spans="1:58" s="145" customFormat="1" outlineLevel="1" x14ac:dyDescent="0.2">
      <c r="A283" s="96"/>
      <c r="B283" s="96"/>
      <c r="C283" s="96"/>
      <c r="D283" s="137"/>
      <c r="E283" s="137"/>
      <c r="F283" s="146" t="s">
        <v>444</v>
      </c>
      <c r="G283" s="143" t="s">
        <v>585</v>
      </c>
      <c r="H283" s="165">
        <v>803.54443924573627</v>
      </c>
      <c r="I283" s="165">
        <v>836.27449731357103</v>
      </c>
      <c r="J283" s="165">
        <v>870.337719608302</v>
      </c>
      <c r="K283" s="165">
        <v>905.78840871784996</v>
      </c>
      <c r="L283" s="165">
        <v>942.68307908895622</v>
      </c>
      <c r="M283" s="165">
        <v>981.08054712085323</v>
      </c>
      <c r="N283" s="165">
        <v>1021.0420249286395</v>
      </c>
      <c r="O283" s="165">
        <v>1062.6312179258348</v>
      </c>
      <c r="P283" s="165">
        <v>1105.9144263816777</v>
      </c>
      <c r="Q283" s="165">
        <v>1150.9606511150666</v>
      </c>
      <c r="R283" s="165">
        <v>1197.8417034936379</v>
      </c>
      <c r="S283" s="145">
        <v>1246.6323199133369</v>
      </c>
      <c r="T283" s="145">
        <v>1396.1901829124999</v>
      </c>
      <c r="U283" s="145">
        <v>1309.6753500199961</v>
      </c>
      <c r="V283" s="145">
        <v>1364.7907146825</v>
      </c>
      <c r="W283" s="145">
        <v>1537.2636653750039</v>
      </c>
      <c r="X283" s="145">
        <v>1522.0648152666624</v>
      </c>
      <c r="Y283" s="145">
        <v>1378.1604849349999</v>
      </c>
      <c r="Z283" s="145">
        <v>1379.79494884</v>
      </c>
      <c r="AA283" s="145">
        <v>1347.9425061207501</v>
      </c>
      <c r="AB283" s="145">
        <v>1181.6161629285</v>
      </c>
      <c r="AC283" s="145">
        <v>1198.6015595167498</v>
      </c>
      <c r="AD283" s="145">
        <v>1264.0644524046663</v>
      </c>
      <c r="AE283" s="145">
        <v>1548.5632555435043</v>
      </c>
      <c r="AF283" s="145">
        <v>1734.5617287016714</v>
      </c>
      <c r="AG283" s="145">
        <v>1763.4706506520879</v>
      </c>
      <c r="AH283" s="145">
        <v>1819.6663735437551</v>
      </c>
      <c r="AI283" s="145">
        <v>2016.8990107793384</v>
      </c>
      <c r="AJ283" s="145">
        <v>2212.6372415892552</v>
      </c>
      <c r="AK283" s="145">
        <v>2077.259486168</v>
      </c>
      <c r="AL283" s="145">
        <v>2024.1199517559951</v>
      </c>
      <c r="AM283" s="145">
        <v>2195.604104645839</v>
      </c>
      <c r="AN283" s="145">
        <v>2074.8978858833279</v>
      </c>
      <c r="AO283" s="145">
        <v>2174.1118099989221</v>
      </c>
      <c r="AP283" s="145">
        <v>2229.847861027411</v>
      </c>
      <c r="AQ283" s="145">
        <v>1913.5852175471725</v>
      </c>
      <c r="AR283" s="145">
        <v>1975.1483209303274</v>
      </c>
      <c r="AS283" s="145">
        <v>2084.6995370175</v>
      </c>
      <c r="AT283" s="145">
        <v>2258.5269913793272</v>
      </c>
      <c r="AU283" s="145">
        <v>2205.4010985212435</v>
      </c>
      <c r="AV283" s="145">
        <v>2263.2120919006607</v>
      </c>
      <c r="AW283" s="145">
        <v>2425.7759608593965</v>
      </c>
      <c r="AX283" s="145">
        <v>2445.7880126432678</v>
      </c>
      <c r="AY283" s="145">
        <v>2453.0956400730915</v>
      </c>
      <c r="AZ283" s="145">
        <v>2576.6934381095634</v>
      </c>
      <c r="BA283" s="145">
        <v>2733.9813311237845</v>
      </c>
      <c r="BB283" s="165"/>
      <c r="BC283" s="165"/>
      <c r="BD283" s="165"/>
      <c r="BE283" s="165"/>
      <c r="BF283" s="165"/>
    </row>
    <row r="284" spans="1:58" s="145" customFormat="1" outlineLevel="1" x14ac:dyDescent="0.2">
      <c r="A284" s="96"/>
      <c r="B284" s="96"/>
      <c r="C284" s="96"/>
      <c r="D284" s="137"/>
      <c r="E284" s="137"/>
      <c r="F284" s="146" t="s">
        <v>445</v>
      </c>
      <c r="G284" s="143" t="s">
        <v>586</v>
      </c>
      <c r="H284" s="145">
        <v>414.46653300000008</v>
      </c>
      <c r="I284" s="145">
        <v>384.28452479999999</v>
      </c>
      <c r="J284" s="145">
        <v>385.61627999999996</v>
      </c>
      <c r="K284" s="145">
        <v>383.31854999999996</v>
      </c>
      <c r="L284" s="145">
        <v>363.94668000000007</v>
      </c>
      <c r="M284" s="145">
        <v>374.70128</v>
      </c>
      <c r="N284" s="145">
        <v>509.77639999999997</v>
      </c>
      <c r="O284" s="145">
        <v>625.37919999999997</v>
      </c>
      <c r="P284" s="145">
        <v>680.37619999999993</v>
      </c>
      <c r="Q284" s="145">
        <v>682.01430000000005</v>
      </c>
      <c r="R284" s="145">
        <v>842.69834000000014</v>
      </c>
      <c r="S284" s="145">
        <v>855.14127251416903</v>
      </c>
      <c r="T284" s="145">
        <v>938.47810621249994</v>
      </c>
      <c r="U284" s="145">
        <v>866.26771973999735</v>
      </c>
      <c r="V284" s="145">
        <v>891.84402567000006</v>
      </c>
      <c r="W284" s="145">
        <v>1013.1084653150025</v>
      </c>
      <c r="X284" s="145">
        <v>1009.9184235833307</v>
      </c>
      <c r="Y284" s="145">
        <v>924.93136607999998</v>
      </c>
      <c r="Z284" s="145">
        <v>946.30914311999993</v>
      </c>
      <c r="AA284" s="145">
        <v>924.88065133024986</v>
      </c>
      <c r="AB284" s="145">
        <v>848.46149567399993</v>
      </c>
      <c r="AC284" s="145">
        <v>866.03767536974988</v>
      </c>
      <c r="AD284" s="145">
        <v>951.27046734266628</v>
      </c>
      <c r="AE284" s="145">
        <v>1166.4081963661702</v>
      </c>
      <c r="AF284" s="145">
        <v>1337.327777578337</v>
      </c>
      <c r="AG284" s="145">
        <v>1381.1445822154201</v>
      </c>
      <c r="AH284" s="145">
        <v>1465.3841432275042</v>
      </c>
      <c r="AI284" s="145">
        <v>1684.9547550266709</v>
      </c>
      <c r="AJ284" s="145">
        <v>1868.060793225671</v>
      </c>
      <c r="AK284" s="145">
        <v>1774.092728976</v>
      </c>
      <c r="AL284" s="145">
        <v>1736.7909417279957</v>
      </c>
      <c r="AM284" s="145">
        <v>1857.6133128541712</v>
      </c>
      <c r="AN284" s="145">
        <v>1734.4112503093288</v>
      </c>
      <c r="AO284" s="145">
        <v>1784.4349638115043</v>
      </c>
      <c r="AP284" s="145">
        <v>1809.5055592212454</v>
      </c>
      <c r="AQ284" s="145">
        <v>1528.3544291851715</v>
      </c>
      <c r="AR284" s="145">
        <v>1551.6412532152453</v>
      </c>
      <c r="AS284" s="145">
        <v>1624.7314819425001</v>
      </c>
      <c r="AT284" s="145">
        <v>1750.0845489176618</v>
      </c>
      <c r="AU284" s="145">
        <v>1708.9186872613284</v>
      </c>
      <c r="AV284" s="145">
        <v>1753.4277464328284</v>
      </c>
      <c r="AW284" s="145">
        <v>1860.3888337561943</v>
      </c>
      <c r="AX284" s="145">
        <v>1864.2009269995197</v>
      </c>
      <c r="AY284" s="145">
        <v>1868.1736174768064</v>
      </c>
      <c r="AZ284" s="145">
        <v>1956.1751457001471</v>
      </c>
      <c r="BA284" s="145">
        <v>2070.1435496714062</v>
      </c>
      <c r="BB284" s="165"/>
      <c r="BC284" s="165"/>
      <c r="BD284" s="165"/>
      <c r="BE284" s="165"/>
      <c r="BF284" s="165"/>
    </row>
    <row r="285" spans="1:58" s="145" customFormat="1" outlineLevel="1" x14ac:dyDescent="0.2">
      <c r="A285" s="96"/>
      <c r="B285" s="96"/>
      <c r="C285" s="96"/>
      <c r="D285" s="137"/>
      <c r="E285" s="137"/>
      <c r="F285" s="146" t="s">
        <v>446</v>
      </c>
      <c r="G285" s="143" t="s">
        <v>587</v>
      </c>
      <c r="H285" s="145">
        <v>218.32162300000002</v>
      </c>
      <c r="I285" s="145">
        <v>217.89735439999998</v>
      </c>
      <c r="J285" s="145">
        <v>225.53817999999998</v>
      </c>
      <c r="K285" s="145">
        <v>241.33595999999997</v>
      </c>
      <c r="L285" s="145">
        <v>243.90144000000001</v>
      </c>
      <c r="M285" s="145">
        <v>263.13707999999997</v>
      </c>
      <c r="N285" s="145">
        <v>364.87752</v>
      </c>
      <c r="O285" s="145">
        <v>465.80289999999997</v>
      </c>
      <c r="P285" s="145">
        <v>521.6886199999999</v>
      </c>
      <c r="Q285" s="145">
        <v>534.9905</v>
      </c>
      <c r="R285" s="145">
        <v>671.6217200000001</v>
      </c>
      <c r="S285" s="145">
        <v>720.03369764500189</v>
      </c>
      <c r="T285" s="145">
        <v>795.7511167749999</v>
      </c>
      <c r="U285" s="145">
        <v>726.64855157999784</v>
      </c>
      <c r="V285" s="145">
        <v>772.54396764749993</v>
      </c>
      <c r="W285" s="145">
        <v>904.71863751333558</v>
      </c>
      <c r="X285" s="145">
        <v>925.56379504999757</v>
      </c>
      <c r="Y285" s="145">
        <v>844.81270734500004</v>
      </c>
      <c r="Z285" s="145">
        <v>840.48729841999989</v>
      </c>
      <c r="AA285" s="145">
        <v>823.26677506224996</v>
      </c>
      <c r="AB285" s="145">
        <v>742.45416783200005</v>
      </c>
      <c r="AC285" s="145">
        <v>754.53639830924988</v>
      </c>
      <c r="AD285" s="145">
        <v>826.35583903716633</v>
      </c>
      <c r="AE285" s="145">
        <v>1022.6375204135029</v>
      </c>
      <c r="AF285" s="145">
        <v>1166.2320812683365</v>
      </c>
      <c r="AG285" s="145">
        <v>1196.8178683154197</v>
      </c>
      <c r="AH285" s="145">
        <v>1251.2693320429203</v>
      </c>
      <c r="AI285" s="145">
        <v>1414.2657566170035</v>
      </c>
      <c r="AJ285" s="145">
        <v>1539.4079412057533</v>
      </c>
      <c r="AK285" s="145">
        <v>1418.929210024</v>
      </c>
      <c r="AL285" s="145">
        <v>1346.5553754066632</v>
      </c>
      <c r="AM285" s="145">
        <v>1447.779645933337</v>
      </c>
      <c r="AN285" s="145">
        <v>1295.2520644473298</v>
      </c>
      <c r="AO285" s="145">
        <v>1344.7231967260034</v>
      </c>
      <c r="AP285" s="145">
        <v>1354.6345987377465</v>
      </c>
      <c r="AQ285" s="145">
        <v>1145.0765811165036</v>
      </c>
      <c r="AR285" s="145">
        <v>1157.1392147569131</v>
      </c>
      <c r="AS285" s="145">
        <v>1205.67168543</v>
      </c>
      <c r="AT285" s="145">
        <v>1283.8213024309964</v>
      </c>
      <c r="AU285" s="145">
        <v>1226.210691220663</v>
      </c>
      <c r="AV285" s="145">
        <v>1211.00502309533</v>
      </c>
      <c r="AW285" s="145">
        <v>1293.7256339708845</v>
      </c>
      <c r="AX285" s="145">
        <v>1291.0442915733829</v>
      </c>
      <c r="AY285" s="145">
        <v>1291.8733467246691</v>
      </c>
      <c r="AZ285" s="145">
        <v>1348.1056057753892</v>
      </c>
      <c r="BA285" s="145">
        <v>1423.0114763593294</v>
      </c>
      <c r="BB285" s="165"/>
      <c r="BC285" s="165"/>
      <c r="BD285" s="165"/>
      <c r="BE285" s="165"/>
      <c r="BF285" s="165"/>
    </row>
    <row r="286" spans="1:58" s="145" customFormat="1" outlineLevel="1" x14ac:dyDescent="0.2">
      <c r="A286" s="96"/>
      <c r="B286" s="96"/>
      <c r="C286" s="96"/>
      <c r="D286" s="137"/>
      <c r="E286" s="137"/>
      <c r="F286" s="146" t="s">
        <v>447</v>
      </c>
      <c r="G286" s="143" t="s">
        <v>588</v>
      </c>
      <c r="H286" s="145">
        <v>396.20667082499995</v>
      </c>
      <c r="I286" s="145">
        <v>386.44836708333395</v>
      </c>
      <c r="J286" s="145">
        <v>364.7515416999999</v>
      </c>
      <c r="K286" s="145">
        <v>342.99589006666588</v>
      </c>
      <c r="L286" s="145">
        <v>329.88897336666741</v>
      </c>
      <c r="M286" s="145">
        <v>348.18766923333419</v>
      </c>
      <c r="N286" s="145">
        <v>428.56272922500091</v>
      </c>
      <c r="O286" s="145">
        <v>511.07172468333442</v>
      </c>
      <c r="P286" s="145">
        <v>615.01369414999999</v>
      </c>
      <c r="Q286" s="145">
        <v>628.96261370833463</v>
      </c>
      <c r="R286" s="145">
        <v>765.8274147749986</v>
      </c>
      <c r="S286" s="145">
        <v>831.58775110000158</v>
      </c>
      <c r="T286" s="145">
        <v>885.99161927500006</v>
      </c>
      <c r="U286" s="145">
        <v>800.43763569999999</v>
      </c>
      <c r="V286" s="145">
        <v>846.59251380000171</v>
      </c>
      <c r="W286" s="145">
        <v>924.08157808333135</v>
      </c>
      <c r="X286" s="145">
        <v>971.43956468333533</v>
      </c>
      <c r="Y286" s="145">
        <v>1066.0328225250023</v>
      </c>
      <c r="Z286" s="145">
        <v>1104.9835222583356</v>
      </c>
      <c r="AA286" s="145">
        <v>1135.2078797500001</v>
      </c>
      <c r="AB286" s="145">
        <v>1136.6980187499998</v>
      </c>
      <c r="AC286" s="145">
        <v>1121.9227943000001</v>
      </c>
      <c r="AD286" s="145">
        <v>1214.1901008</v>
      </c>
      <c r="AE286" s="145">
        <v>1363.4783617083303</v>
      </c>
      <c r="AF286" s="145">
        <v>1598.3298899583301</v>
      </c>
      <c r="AG286" s="145">
        <v>1663.4462936750033</v>
      </c>
      <c r="AH286" s="145">
        <v>1762.7159741333301</v>
      </c>
      <c r="AI286" s="145">
        <v>2021.3522409500001</v>
      </c>
      <c r="AJ286" s="145">
        <v>1938.4524764499963</v>
      </c>
      <c r="AK286" s="145">
        <v>1675.0477741750035</v>
      </c>
      <c r="AL286" s="145">
        <v>1691.1113354500039</v>
      </c>
      <c r="AM286" s="145">
        <v>1786.8323254249999</v>
      </c>
      <c r="AN286" s="145">
        <v>1842.8086585999999</v>
      </c>
      <c r="AO286" s="145">
        <v>1887.3951910000001</v>
      </c>
      <c r="AP286" s="145">
        <v>2055.6968608749958</v>
      </c>
      <c r="AQ286" s="145">
        <v>2020.9057011999998</v>
      </c>
      <c r="AR286" s="145">
        <v>1825.9199637249999</v>
      </c>
      <c r="AS286" s="145">
        <v>1774.18366345</v>
      </c>
      <c r="AT286" s="145">
        <v>1924.9934527833384</v>
      </c>
      <c r="AU286" s="145">
        <v>1899.0741813333284</v>
      </c>
      <c r="AV286" s="145">
        <v>1925.8086364333383</v>
      </c>
      <c r="AW286" s="145">
        <v>2125.1988562825268</v>
      </c>
      <c r="AX286" s="145">
        <v>2240.1618034780063</v>
      </c>
      <c r="AY286" s="145">
        <v>2309.7529011117126</v>
      </c>
      <c r="AZ286" s="145">
        <v>2405.1359077788406</v>
      </c>
      <c r="BA286" s="145">
        <v>2517.8478053945219</v>
      </c>
      <c r="BB286" s="165"/>
      <c r="BC286" s="165"/>
      <c r="BD286" s="165"/>
      <c r="BE286" s="165"/>
      <c r="BF286" s="165"/>
    </row>
    <row r="287" spans="1:58" s="43" customFormat="1" x14ac:dyDescent="0.2">
      <c r="A287" s="37" t="s">
        <v>442</v>
      </c>
      <c r="B287" s="37" t="s">
        <v>315</v>
      </c>
      <c r="C287" s="37"/>
      <c r="D287" s="38" t="s">
        <v>374</v>
      </c>
      <c r="E287" s="38" t="s">
        <v>1546</v>
      </c>
      <c r="F287" s="15" t="s">
        <v>316</v>
      </c>
      <c r="G287" s="12" t="s">
        <v>1211</v>
      </c>
      <c r="H287" s="45" t="str">
        <f>EIUSum(H283:H286,H$971:H$974)</f>
        <v>–</v>
      </c>
      <c r="I287" s="45" t="str">
        <f t="shared" ref="I287:BA287" si="291">EIUSum(I283:I286,I$971:I$974)</f>
        <v>–</v>
      </c>
      <c r="J287" s="45" t="str">
        <f t="shared" si="291"/>
        <v>–</v>
      </c>
      <c r="K287" s="45" t="str">
        <f t="shared" si="291"/>
        <v>–</v>
      </c>
      <c r="L287" s="45" t="str">
        <f t="shared" si="291"/>
        <v>–</v>
      </c>
      <c r="M287" s="45" t="str">
        <f t="shared" si="291"/>
        <v>–</v>
      </c>
      <c r="N287" s="45" t="str">
        <f t="shared" si="291"/>
        <v>–</v>
      </c>
      <c r="O287" s="45" t="str">
        <f t="shared" si="291"/>
        <v>–</v>
      </c>
      <c r="P287" s="45" t="str">
        <f t="shared" si="291"/>
        <v>–</v>
      </c>
      <c r="Q287" s="45" t="str">
        <f t="shared" si="291"/>
        <v>–</v>
      </c>
      <c r="R287" s="45" t="str">
        <f t="shared" si="291"/>
        <v>–</v>
      </c>
      <c r="S287" s="45">
        <f t="shared" si="291"/>
        <v>3653.3950411725091</v>
      </c>
      <c r="T287" s="45">
        <f t="shared" si="291"/>
        <v>4016.4110251749998</v>
      </c>
      <c r="U287" s="45">
        <f t="shared" si="291"/>
        <v>3703.0292570399915</v>
      </c>
      <c r="V287" s="45">
        <f t="shared" si="291"/>
        <v>3875.7712218000015</v>
      </c>
      <c r="W287" s="45">
        <f t="shared" si="291"/>
        <v>4379.1723462866739</v>
      </c>
      <c r="X287" s="45">
        <f t="shared" si="291"/>
        <v>4428.9865985833258</v>
      </c>
      <c r="Y287" s="45">
        <f t="shared" si="291"/>
        <v>4213.9373808850023</v>
      </c>
      <c r="Z287" s="45">
        <f t="shared" si="291"/>
        <v>4271.5749126383362</v>
      </c>
      <c r="AA287" s="45">
        <f t="shared" si="291"/>
        <v>4231.2978122632503</v>
      </c>
      <c r="AB287" s="45">
        <f t="shared" si="291"/>
        <v>3909.2298451844999</v>
      </c>
      <c r="AC287" s="45">
        <f t="shared" si="291"/>
        <v>3941.0984274957495</v>
      </c>
      <c r="AD287" s="45">
        <f t="shared" si="291"/>
        <v>4255.8808595844985</v>
      </c>
      <c r="AE287" s="45">
        <f t="shared" si="291"/>
        <v>5101.0873340315075</v>
      </c>
      <c r="AF287" s="45">
        <f t="shared" si="291"/>
        <v>5836.4514775066746</v>
      </c>
      <c r="AG287" s="45">
        <f t="shared" si="291"/>
        <v>6004.8793948579305</v>
      </c>
      <c r="AH287" s="45">
        <f t="shared" si="291"/>
        <v>6299.0358229475087</v>
      </c>
      <c r="AI287" s="45">
        <f t="shared" si="291"/>
        <v>7137.4717633730133</v>
      </c>
      <c r="AJ287" s="45">
        <f t="shared" si="291"/>
        <v>7558.5584524706765</v>
      </c>
      <c r="AK287" s="45">
        <f t="shared" si="291"/>
        <v>6945.3291993430039</v>
      </c>
      <c r="AL287" s="45">
        <f t="shared" si="291"/>
        <v>6798.5776043406577</v>
      </c>
      <c r="AM287" s="45">
        <f t="shared" si="291"/>
        <v>7287.8293888583466</v>
      </c>
      <c r="AN287" s="45">
        <f t="shared" si="291"/>
        <v>6947.369859239986</v>
      </c>
      <c r="AO287" s="45">
        <f t="shared" si="291"/>
        <v>7190.6651615364299</v>
      </c>
      <c r="AP287" s="45">
        <f t="shared" si="291"/>
        <v>7449.6848798613983</v>
      </c>
      <c r="AQ287" s="45">
        <f t="shared" si="291"/>
        <v>6607.9219290488472</v>
      </c>
      <c r="AR287" s="45">
        <f t="shared" si="291"/>
        <v>6509.8487526274857</v>
      </c>
      <c r="AS287" s="45">
        <f t="shared" si="291"/>
        <v>6689.2863678400008</v>
      </c>
      <c r="AT287" s="45">
        <f t="shared" si="291"/>
        <v>7217.4262955113236</v>
      </c>
      <c r="AU287" s="45">
        <f t="shared" si="291"/>
        <v>7039.6046583365624</v>
      </c>
      <c r="AV287" s="45">
        <f t="shared" si="291"/>
        <v>7153.4534978621577</v>
      </c>
      <c r="AW287" s="48">
        <f t="shared" si="291"/>
        <v>7705.0892848690019</v>
      </c>
      <c r="AX287" s="48">
        <f t="shared" si="291"/>
        <v>7841.1950346941776</v>
      </c>
      <c r="AY287" s="48">
        <f t="shared" si="291"/>
        <v>7922.8955053862792</v>
      </c>
      <c r="AZ287" s="48">
        <f t="shared" si="291"/>
        <v>8286.1100973639404</v>
      </c>
      <c r="BA287" s="48">
        <f t="shared" si="291"/>
        <v>8744.9841625490408</v>
      </c>
    </row>
    <row r="288" spans="1:58" s="145" customFormat="1" outlineLevel="1" x14ac:dyDescent="0.2">
      <c r="A288" s="96"/>
      <c r="B288" s="96"/>
      <c r="C288" s="96"/>
      <c r="D288" s="137"/>
      <c r="E288" s="137"/>
      <c r="F288" s="146" t="s">
        <v>444</v>
      </c>
      <c r="G288" s="143" t="s">
        <v>589</v>
      </c>
      <c r="H288" s="165">
        <v>1578.5000164370242</v>
      </c>
      <c r="I288" s="165">
        <v>1595.8107740902644</v>
      </c>
      <c r="J288" s="165">
        <v>1613.3113716721766</v>
      </c>
      <c r="K288" s="165">
        <v>1631.0038910788419</v>
      </c>
      <c r="L288" s="165">
        <v>1648.8904370376356</v>
      </c>
      <c r="M288" s="165">
        <v>1666.9731373576089</v>
      </c>
      <c r="N288" s="165">
        <v>1685.254143182616</v>
      </c>
      <c r="O288" s="165">
        <v>1703.7356292472168</v>
      </c>
      <c r="P288" s="165">
        <v>1722.4197941353873</v>
      </c>
      <c r="Q288" s="165">
        <v>1741.3088605420655</v>
      </c>
      <c r="R288" s="165">
        <v>1760.4050755375667</v>
      </c>
      <c r="S288" s="145">
        <v>1779.710710834898</v>
      </c>
      <c r="T288" s="145">
        <v>1828.8187522783458</v>
      </c>
      <c r="U288" s="145">
        <v>1825.2417100899811</v>
      </c>
      <c r="V288" s="145">
        <v>1836.2826853715994</v>
      </c>
      <c r="W288" s="145">
        <v>1854.0208053346021</v>
      </c>
      <c r="X288" s="145">
        <v>1879.4614610938463</v>
      </c>
      <c r="Y288" s="145">
        <v>1883.7833155448523</v>
      </c>
      <c r="Z288" s="145">
        <v>1903.9605192856473</v>
      </c>
      <c r="AA288" s="145">
        <v>1941.4546833061677</v>
      </c>
      <c r="AB288" s="145">
        <v>1946.7895227947317</v>
      </c>
      <c r="AC288" s="145">
        <v>1995.6494227851147</v>
      </c>
      <c r="AD288" s="145">
        <v>1969.5638405534307</v>
      </c>
      <c r="AE288" s="145">
        <v>1986.6426588477868</v>
      </c>
      <c r="AF288" s="145">
        <v>2002.4131897183872</v>
      </c>
      <c r="AG288" s="145">
        <v>2011.5880258094533</v>
      </c>
      <c r="AH288" s="145">
        <v>2031.5041592279917</v>
      </c>
      <c r="AI288" s="145">
        <v>2024.9253438609205</v>
      </c>
      <c r="AJ288" s="145">
        <v>2030.6440715215012</v>
      </c>
      <c r="AK288" s="145">
        <v>2010.9612004677554</v>
      </c>
      <c r="AL288" s="145">
        <v>2024.1199517559951</v>
      </c>
      <c r="AM288" s="145">
        <v>2056.774293030599</v>
      </c>
      <c r="AN288" s="145">
        <v>2075.5053909302896</v>
      </c>
      <c r="AO288" s="145">
        <v>2076.2928115061154</v>
      </c>
      <c r="AP288" s="145">
        <v>2109.3386241119642</v>
      </c>
      <c r="AQ288" s="145">
        <v>2155.9072175278907</v>
      </c>
      <c r="AR288" s="145">
        <v>2215.7730871130966</v>
      </c>
      <c r="AS288" s="145">
        <v>2257.6776307683258</v>
      </c>
      <c r="AT288" s="145">
        <v>2304.2732647512821</v>
      </c>
      <c r="AU288" s="145">
        <v>2342.8434093196538</v>
      </c>
      <c r="AV288" s="145">
        <v>2341.5912214020577</v>
      </c>
      <c r="AW288" s="145">
        <v>2324.354837771245</v>
      </c>
      <c r="AX288" s="145">
        <v>2380.7938300271117</v>
      </c>
      <c r="AY288" s="145">
        <v>2405.8017450253919</v>
      </c>
      <c r="AZ288" s="145">
        <v>2436.1900031441482</v>
      </c>
      <c r="BA288" s="145">
        <v>2477.4608970754298</v>
      </c>
      <c r="BB288" s="165"/>
      <c r="BC288" s="165"/>
      <c r="BD288" s="165"/>
      <c r="BE288" s="165"/>
      <c r="BF288" s="165"/>
    </row>
    <row r="289" spans="1:58" s="145" customFormat="1" outlineLevel="1" x14ac:dyDescent="0.2">
      <c r="A289" s="96"/>
      <c r="B289" s="96"/>
      <c r="C289" s="96"/>
      <c r="D289" s="137"/>
      <c r="E289" s="137"/>
      <c r="F289" s="146" t="s">
        <v>445</v>
      </c>
      <c r="G289" s="143" t="s">
        <v>590</v>
      </c>
      <c r="H289" s="145">
        <v>963.52159980993247</v>
      </c>
      <c r="I289" s="145">
        <v>978.54881757454734</v>
      </c>
      <c r="J289" s="145">
        <v>1001.7717027295897</v>
      </c>
      <c r="K289" s="145">
        <v>1001.1551815078584</v>
      </c>
      <c r="L289" s="145">
        <v>992.48650131745626</v>
      </c>
      <c r="M289" s="145">
        <v>1000.5436190140059</v>
      </c>
      <c r="N289" s="145">
        <v>1027.8831656603106</v>
      </c>
      <c r="O289" s="145">
        <v>1044.3975875253218</v>
      </c>
      <c r="P289" s="145">
        <v>1078.9512731394427</v>
      </c>
      <c r="Q289" s="145">
        <v>1117.7173481372072</v>
      </c>
      <c r="R289" s="145">
        <v>1163.1480181461395</v>
      </c>
      <c r="S289" s="145">
        <v>1177.0365911405308</v>
      </c>
      <c r="T289" s="145">
        <v>1205.06671627439</v>
      </c>
      <c r="U289" s="145">
        <v>1212.3156158814484</v>
      </c>
      <c r="V289" s="145">
        <v>1219.9261688966706</v>
      </c>
      <c r="W289" s="145">
        <v>1246.954462579755</v>
      </c>
      <c r="X289" s="145">
        <v>1261.1564452655284</v>
      </c>
      <c r="Y289" s="145">
        <v>1282.0229443868861</v>
      </c>
      <c r="Z289" s="145">
        <v>1324.7260235998117</v>
      </c>
      <c r="AA289" s="145">
        <v>1366.3448075786951</v>
      </c>
      <c r="AB289" s="145">
        <v>1415.0667762826322</v>
      </c>
      <c r="AC289" s="145">
        <v>1461.3443672565468</v>
      </c>
      <c r="AD289" s="145">
        <v>1508.7690920206958</v>
      </c>
      <c r="AE289" s="145">
        <v>1519.6959708660816</v>
      </c>
      <c r="AF289" s="145">
        <v>1551.5693824060247</v>
      </c>
      <c r="AG289" s="145">
        <v>1571.6828627624727</v>
      </c>
      <c r="AH289" s="145">
        <v>1618.0869497866906</v>
      </c>
      <c r="AI289" s="145">
        <v>1669.1477935621106</v>
      </c>
      <c r="AJ289" s="145">
        <v>1678.5130678530913</v>
      </c>
      <c r="AK289" s="145">
        <v>1707.8883626763745</v>
      </c>
      <c r="AL289" s="145">
        <v>1736.7909417279959</v>
      </c>
      <c r="AM289" s="145">
        <v>1739.0256256290947</v>
      </c>
      <c r="AN289" s="145">
        <v>1733.0686916527661</v>
      </c>
      <c r="AO289" s="145">
        <v>1714.0596181877065</v>
      </c>
      <c r="AP289" s="145">
        <v>1735.2379218829603</v>
      </c>
      <c r="AQ289" s="145">
        <v>1750.2142333857616</v>
      </c>
      <c r="AR289" s="145">
        <v>1777.4910665114244</v>
      </c>
      <c r="AS289" s="145">
        <v>1809.0653707927634</v>
      </c>
      <c r="AT289" s="145">
        <v>1831.8005699874859</v>
      </c>
      <c r="AU289" s="145">
        <v>1871.8948360591635</v>
      </c>
      <c r="AV289" s="145">
        <v>1870.0340905526364</v>
      </c>
      <c r="AW289" s="145">
        <v>1877.0864304567035</v>
      </c>
      <c r="AX289" s="145">
        <v>1951.3055874812298</v>
      </c>
      <c r="AY289" s="145">
        <v>1977.9030184787548</v>
      </c>
      <c r="AZ289" s="145">
        <v>2002.5468606152249</v>
      </c>
      <c r="BA289" s="145">
        <v>2023.1534067496968</v>
      </c>
      <c r="BB289" s="165"/>
      <c r="BC289" s="165"/>
      <c r="BD289" s="165"/>
      <c r="BE289" s="165"/>
      <c r="BF289" s="165"/>
    </row>
    <row r="290" spans="1:58" s="145" customFormat="1" outlineLevel="1" x14ac:dyDescent="0.2">
      <c r="A290" s="96"/>
      <c r="B290" s="96"/>
      <c r="C290" s="96"/>
      <c r="D290" s="137"/>
      <c r="E290" s="137"/>
      <c r="F290" s="146" t="s">
        <v>446</v>
      </c>
      <c r="G290" s="143" t="s">
        <v>591</v>
      </c>
      <c r="H290" s="165">
        <v>1014.3624043216546</v>
      </c>
      <c r="I290" s="145">
        <v>1033.3190260931372</v>
      </c>
      <c r="J290" s="145">
        <v>1040.3912088753289</v>
      </c>
      <c r="K290" s="145">
        <v>1063.7215507710589</v>
      </c>
      <c r="L290" s="145">
        <v>1089.0033415132214</v>
      </c>
      <c r="M290" s="145">
        <v>1120.4062032956392</v>
      </c>
      <c r="N290" s="145">
        <v>1133.5503976164302</v>
      </c>
      <c r="O290" s="145">
        <v>1172.8961653247045</v>
      </c>
      <c r="P290" s="145">
        <v>1209.1065485125657</v>
      </c>
      <c r="Q290" s="145">
        <v>1248.3636353050413</v>
      </c>
      <c r="R290" s="145">
        <v>1305.3429601225362</v>
      </c>
      <c r="S290" s="145">
        <v>1337.1201649699374</v>
      </c>
      <c r="T290" s="145">
        <v>1343.5642302751414</v>
      </c>
      <c r="U290" s="145">
        <v>1288.0574453610354</v>
      </c>
      <c r="V290" s="145">
        <v>1285.2235331391053</v>
      </c>
      <c r="W290" s="145">
        <v>1292.3887017353948</v>
      </c>
      <c r="X290" s="145">
        <v>1310.4125214165067</v>
      </c>
      <c r="Y290" s="145">
        <v>1312.7698686295741</v>
      </c>
      <c r="Z290" s="145">
        <v>1297.7127212287392</v>
      </c>
      <c r="AA290" s="145">
        <v>1313.2078887239898</v>
      </c>
      <c r="AB290" s="145">
        <v>1326.2546732298317</v>
      </c>
      <c r="AC290" s="145">
        <v>1355.9528303679881</v>
      </c>
      <c r="AD290" s="145">
        <v>1367.388294210956</v>
      </c>
      <c r="AE290" s="145">
        <v>1371.971869135773</v>
      </c>
      <c r="AF290" s="145">
        <v>1389.2818731695315</v>
      </c>
      <c r="AG290" s="145">
        <v>1396.1555371705319</v>
      </c>
      <c r="AH290" s="145">
        <v>1409.1441384124523</v>
      </c>
      <c r="AI290" s="145">
        <v>1427.1493576780081</v>
      </c>
      <c r="AJ290" s="145">
        <v>1402.8503500297104</v>
      </c>
      <c r="AK290" s="145">
        <v>1372.643703301231</v>
      </c>
      <c r="AL290" s="145">
        <v>1346.5553754066632</v>
      </c>
      <c r="AM290" s="145">
        <v>1341.1158927632173</v>
      </c>
      <c r="AN290" s="145">
        <v>1265.6122303540637</v>
      </c>
      <c r="AO290" s="145">
        <v>1257.8622424821076</v>
      </c>
      <c r="AP290" s="145">
        <v>1263.3770111702295</v>
      </c>
      <c r="AQ290" s="145">
        <v>1276.9369629377111</v>
      </c>
      <c r="AR290" s="145">
        <v>1292.526808347737</v>
      </c>
      <c r="AS290" s="145">
        <v>1305.7208572900545</v>
      </c>
      <c r="AT290" s="145">
        <v>1316.4055805406665</v>
      </c>
      <c r="AU290" s="145">
        <v>1320.3355557157352</v>
      </c>
      <c r="AV290" s="145">
        <v>1282.1952740992851</v>
      </c>
      <c r="AW290" s="145">
        <v>1292.9664995529054</v>
      </c>
      <c r="AX290" s="145">
        <v>1310.3490561948297</v>
      </c>
      <c r="AY290" s="145">
        <v>1329.4471718872139</v>
      </c>
      <c r="AZ290" s="145">
        <v>1342.9883162220769</v>
      </c>
      <c r="BA290" s="145">
        <v>1352.8961606357577</v>
      </c>
      <c r="BB290" s="165"/>
      <c r="BC290" s="165"/>
      <c r="BD290" s="165"/>
      <c r="BE290" s="165"/>
      <c r="BF290" s="165"/>
    </row>
    <row r="291" spans="1:58" s="145" customFormat="1" outlineLevel="1" x14ac:dyDescent="0.2">
      <c r="A291" s="96"/>
      <c r="B291" s="96"/>
      <c r="C291" s="96"/>
      <c r="D291" s="137"/>
      <c r="E291" s="137"/>
      <c r="F291" s="146" t="s">
        <v>447</v>
      </c>
      <c r="G291" s="143" t="s">
        <v>592</v>
      </c>
      <c r="H291" s="145">
        <v>751.30578106599933</v>
      </c>
      <c r="I291" s="145">
        <v>748.22658198138231</v>
      </c>
      <c r="J291" s="145">
        <v>749.37517514836634</v>
      </c>
      <c r="K291" s="145">
        <v>768.4922613748281</v>
      </c>
      <c r="L291" s="145">
        <v>796.54138535789036</v>
      </c>
      <c r="M291" s="145">
        <v>831.94382354481002</v>
      </c>
      <c r="N291" s="145">
        <v>867.26812650338104</v>
      </c>
      <c r="O291" s="145">
        <v>885.63458830406501</v>
      </c>
      <c r="P291" s="145">
        <v>934.42515246201253</v>
      </c>
      <c r="Q291" s="145">
        <v>984.07867754434562</v>
      </c>
      <c r="R291" s="145">
        <v>1024.1187977152379</v>
      </c>
      <c r="S291" s="145">
        <v>1044.8247556212145</v>
      </c>
      <c r="T291" s="145">
        <v>1074.2403611967766</v>
      </c>
      <c r="U291" s="145">
        <v>1103.7888173322083</v>
      </c>
      <c r="V291" s="145">
        <v>1125.7999369742413</v>
      </c>
      <c r="W291" s="145">
        <v>1159.1555868466157</v>
      </c>
      <c r="X291" s="145">
        <v>1190.491965805443</v>
      </c>
      <c r="Y291" s="145">
        <v>1222.4467693299439</v>
      </c>
      <c r="Z291" s="145">
        <v>1234.8250904045408</v>
      </c>
      <c r="AA291" s="145">
        <v>1293.7206539128867</v>
      </c>
      <c r="AB291" s="145">
        <v>1373.1339422054132</v>
      </c>
      <c r="AC291" s="145">
        <v>1421.9584414420167</v>
      </c>
      <c r="AD291" s="145">
        <v>1468.6912025505867</v>
      </c>
      <c r="AE291" s="145">
        <v>1495.3699098615969</v>
      </c>
      <c r="AF291" s="145">
        <v>1538.1673403455654</v>
      </c>
      <c r="AG291" s="145">
        <v>1575.6528106993671</v>
      </c>
      <c r="AH291" s="145">
        <v>1606.2126913979009</v>
      </c>
      <c r="AI291" s="145">
        <v>1657.2363462582207</v>
      </c>
      <c r="AJ291" s="145">
        <v>1656.4046249886399</v>
      </c>
      <c r="AK291" s="145">
        <v>1685.9131137088179</v>
      </c>
      <c r="AL291" s="145">
        <v>1691.1113354500039</v>
      </c>
      <c r="AM291" s="145">
        <v>1660.7416610105874</v>
      </c>
      <c r="AN291" s="145">
        <v>1700.8057944327099</v>
      </c>
      <c r="AO291" s="145">
        <v>1733.4255922604073</v>
      </c>
      <c r="AP291" s="145">
        <v>1767.387371429588</v>
      </c>
      <c r="AQ291" s="145">
        <v>1873.577608405011</v>
      </c>
      <c r="AR291" s="145">
        <v>1883.8001497066637</v>
      </c>
      <c r="AS291" s="145">
        <v>1885.1865640746737</v>
      </c>
      <c r="AT291" s="145">
        <v>1928.159352572588</v>
      </c>
      <c r="AU291" s="145">
        <v>1962.0168385334023</v>
      </c>
      <c r="AV291" s="145">
        <v>1948.7306476557803</v>
      </c>
      <c r="AW291" s="145">
        <v>1952.4747654463854</v>
      </c>
      <c r="AX291" s="145">
        <v>1995.4650471969403</v>
      </c>
      <c r="AY291" s="145">
        <v>2001.9974537861297</v>
      </c>
      <c r="AZ291" s="145">
        <v>2029.2801129624679</v>
      </c>
      <c r="BA291" s="145">
        <v>2064.2132179950822</v>
      </c>
      <c r="BB291" s="165"/>
      <c r="BC291" s="165"/>
      <c r="BD291" s="165"/>
      <c r="BE291" s="165"/>
      <c r="BF291" s="165"/>
    </row>
    <row r="292" spans="1:58" s="43" customFormat="1" x14ac:dyDescent="0.2">
      <c r="A292" s="37" t="s">
        <v>442</v>
      </c>
      <c r="B292" s="37" t="s">
        <v>1797</v>
      </c>
      <c r="C292" s="37"/>
      <c r="D292" s="38" t="s">
        <v>374</v>
      </c>
      <c r="E292" s="38" t="s">
        <v>1546</v>
      </c>
      <c r="F292" s="15" t="s">
        <v>1831</v>
      </c>
      <c r="G292" s="12" t="s">
        <v>1212</v>
      </c>
      <c r="H292" s="45" t="str">
        <f>EIUSum(H288:H291,H$971:H$974)</f>
        <v>–</v>
      </c>
      <c r="I292" s="45" t="str">
        <f t="shared" ref="I292:BA292" si="292">EIUSum(I288:I291,I$971:I$974)</f>
        <v>–</v>
      </c>
      <c r="J292" s="45" t="str">
        <f t="shared" si="292"/>
        <v>–</v>
      </c>
      <c r="K292" s="45" t="str">
        <f t="shared" si="292"/>
        <v>–</v>
      </c>
      <c r="L292" s="45" t="str">
        <f t="shared" si="292"/>
        <v>–</v>
      </c>
      <c r="M292" s="45" t="str">
        <f t="shared" si="292"/>
        <v>–</v>
      </c>
      <c r="N292" s="45" t="str">
        <f t="shared" si="292"/>
        <v>–</v>
      </c>
      <c r="O292" s="45" t="str">
        <f t="shared" si="292"/>
        <v>–</v>
      </c>
      <c r="P292" s="45" t="str">
        <f t="shared" si="292"/>
        <v>–</v>
      </c>
      <c r="Q292" s="45" t="str">
        <f t="shared" si="292"/>
        <v>–</v>
      </c>
      <c r="R292" s="45" t="str">
        <f t="shared" si="292"/>
        <v>–</v>
      </c>
      <c r="S292" s="45">
        <f t="shared" si="292"/>
        <v>5338.6922225665812</v>
      </c>
      <c r="T292" s="45">
        <f t="shared" si="292"/>
        <v>5451.6900600246536</v>
      </c>
      <c r="U292" s="45">
        <f t="shared" si="292"/>
        <v>5429.4035886646725</v>
      </c>
      <c r="V292" s="45">
        <f t="shared" si="292"/>
        <v>5467.2323243816163</v>
      </c>
      <c r="W292" s="45">
        <f t="shared" si="292"/>
        <v>5552.5195564963678</v>
      </c>
      <c r="X292" s="45">
        <f t="shared" si="292"/>
        <v>5641.5223935813246</v>
      </c>
      <c r="Y292" s="45">
        <f t="shared" si="292"/>
        <v>5701.0228978912564</v>
      </c>
      <c r="Z292" s="45">
        <f t="shared" si="292"/>
        <v>5761.2243545187384</v>
      </c>
      <c r="AA292" s="45">
        <f t="shared" si="292"/>
        <v>5914.7280335217392</v>
      </c>
      <c r="AB292" s="45">
        <f t="shared" si="292"/>
        <v>6061.2449145126093</v>
      </c>
      <c r="AC292" s="45">
        <f t="shared" si="292"/>
        <v>6234.9050618516667</v>
      </c>
      <c r="AD292" s="45">
        <f t="shared" si="292"/>
        <v>6314.412429335669</v>
      </c>
      <c r="AE292" s="45">
        <f t="shared" si="292"/>
        <v>6373.6804087112387</v>
      </c>
      <c r="AF292" s="45">
        <f t="shared" si="292"/>
        <v>6481.4317856395091</v>
      </c>
      <c r="AG292" s="45">
        <f t="shared" si="292"/>
        <v>6555.0792364418248</v>
      </c>
      <c r="AH292" s="45">
        <f t="shared" si="292"/>
        <v>6664.9479388250356</v>
      </c>
      <c r="AI292" s="45">
        <f t="shared" si="292"/>
        <v>6778.4588413592601</v>
      </c>
      <c r="AJ292" s="45">
        <f t="shared" si="292"/>
        <v>6768.4121143929424</v>
      </c>
      <c r="AK292" s="45">
        <f t="shared" si="292"/>
        <v>6777.4063801541788</v>
      </c>
      <c r="AL292" s="45">
        <f t="shared" si="292"/>
        <v>6798.5776043406577</v>
      </c>
      <c r="AM292" s="45">
        <f t="shared" si="292"/>
        <v>6797.6574724334978</v>
      </c>
      <c r="AN292" s="45">
        <f t="shared" si="292"/>
        <v>6774.9921073698297</v>
      </c>
      <c r="AO292" s="45">
        <f t="shared" si="292"/>
        <v>6781.640264436337</v>
      </c>
      <c r="AP292" s="45">
        <f t="shared" si="292"/>
        <v>6875.3409285947419</v>
      </c>
      <c r="AQ292" s="45">
        <f t="shared" si="292"/>
        <v>7056.6360222563753</v>
      </c>
      <c r="AR292" s="45">
        <f t="shared" si="292"/>
        <v>7169.5911116789212</v>
      </c>
      <c r="AS292" s="45">
        <f t="shared" si="292"/>
        <v>7257.6504229258171</v>
      </c>
      <c r="AT292" s="45">
        <f t="shared" si="292"/>
        <v>7380.6387678520223</v>
      </c>
      <c r="AU292" s="45">
        <f t="shared" si="292"/>
        <v>7497.0906396279552</v>
      </c>
      <c r="AV292" s="45">
        <f t="shared" si="292"/>
        <v>7442.5512337097607</v>
      </c>
      <c r="AW292" s="48">
        <f t="shared" si="292"/>
        <v>7446.8825332272399</v>
      </c>
      <c r="AX292" s="48">
        <f t="shared" si="292"/>
        <v>7637.9135209001106</v>
      </c>
      <c r="AY292" s="48">
        <f t="shared" si="292"/>
        <v>7715.1493891774908</v>
      </c>
      <c r="AZ292" s="48">
        <f t="shared" si="292"/>
        <v>7811.005292943918</v>
      </c>
      <c r="BA292" s="48">
        <f t="shared" si="292"/>
        <v>7917.7236824559668</v>
      </c>
    </row>
    <row r="293" spans="1:58" s="43" customFormat="1" x14ac:dyDescent="0.2">
      <c r="A293" s="37" t="s">
        <v>442</v>
      </c>
      <c r="B293" s="37" t="s">
        <v>317</v>
      </c>
      <c r="C293" s="37"/>
      <c r="D293" s="38"/>
      <c r="E293" s="38"/>
      <c r="F293" s="44" t="s">
        <v>318</v>
      </c>
      <c r="G293" s="12" t="s">
        <v>1213</v>
      </c>
      <c r="H293" s="45" t="str">
        <f>IF(AND(ISNUMBER(H292), ISNUMBER(G292)), (H292/G292-1)*100, "–")</f>
        <v>–</v>
      </c>
      <c r="I293" s="45" t="str">
        <f>IF(AND(ISNUMBER(I292), ISNUMBER(H292)), (I292/H292-1)*100, "–")</f>
        <v>–</v>
      </c>
      <c r="J293" s="45" t="str">
        <f t="shared" ref="J293:BA293" si="293">IF(AND(ISNUMBER(J292), ISNUMBER(I292)), (J292/I292-1)*100, "–")</f>
        <v>–</v>
      </c>
      <c r="K293" s="45" t="str">
        <f t="shared" si="293"/>
        <v>–</v>
      </c>
      <c r="L293" s="45" t="str">
        <f t="shared" si="293"/>
        <v>–</v>
      </c>
      <c r="M293" s="45" t="str">
        <f t="shared" si="293"/>
        <v>–</v>
      </c>
      <c r="N293" s="45" t="str">
        <f t="shared" si="293"/>
        <v>–</v>
      </c>
      <c r="O293" s="45" t="str">
        <f t="shared" si="293"/>
        <v>–</v>
      </c>
      <c r="P293" s="45" t="str">
        <f t="shared" si="293"/>
        <v>–</v>
      </c>
      <c r="Q293" s="45" t="str">
        <f t="shared" si="293"/>
        <v>–</v>
      </c>
      <c r="R293" s="45" t="str">
        <f t="shared" si="293"/>
        <v>–</v>
      </c>
      <c r="S293" s="45" t="str">
        <f t="shared" si="293"/>
        <v>–</v>
      </c>
      <c r="T293" s="45">
        <f t="shared" si="293"/>
        <v>2.1165827275157811</v>
      </c>
      <c r="U293" s="45">
        <f t="shared" si="293"/>
        <v>-0.40879931020657567</v>
      </c>
      <c r="V293" s="45">
        <f t="shared" si="293"/>
        <v>0.69673832676431235</v>
      </c>
      <c r="W293" s="45">
        <f t="shared" si="293"/>
        <v>1.5599708783986532</v>
      </c>
      <c r="X293" s="45">
        <f t="shared" si="293"/>
        <v>1.6029270348237645</v>
      </c>
      <c r="Y293" s="45">
        <f t="shared" si="293"/>
        <v>1.0546887906999869</v>
      </c>
      <c r="Z293" s="45">
        <f t="shared" si="293"/>
        <v>1.0559764046860654</v>
      </c>
      <c r="AA293" s="45">
        <f t="shared" si="293"/>
        <v>2.6644280721788371</v>
      </c>
      <c r="AB293" s="45">
        <f t="shared" si="293"/>
        <v>2.4771533054518402</v>
      </c>
      <c r="AC293" s="45">
        <f t="shared" si="293"/>
        <v>2.8650904193502802</v>
      </c>
      <c r="AD293" s="45">
        <f t="shared" si="293"/>
        <v>1.2751977246689528</v>
      </c>
      <c r="AE293" s="45">
        <f t="shared" si="293"/>
        <v>0.93861432142476886</v>
      </c>
      <c r="AF293" s="45">
        <f t="shared" si="293"/>
        <v>1.6905676158629035</v>
      </c>
      <c r="AG293" s="45">
        <f t="shared" si="293"/>
        <v>1.1362836675299359</v>
      </c>
      <c r="AH293" s="45">
        <f t="shared" si="293"/>
        <v>1.6760850391009052</v>
      </c>
      <c r="AI293" s="45">
        <f t="shared" si="293"/>
        <v>1.7031026134952221</v>
      </c>
      <c r="AJ293" s="45">
        <f t="shared" si="293"/>
        <v>-0.14821550445975884</v>
      </c>
      <c r="AK293" s="45">
        <f t="shared" si="293"/>
        <v>0.13288590601789885</v>
      </c>
      <c r="AL293" s="45">
        <f t="shared" si="293"/>
        <v>0.31237944132247453</v>
      </c>
      <c r="AM293" s="45">
        <f t="shared" si="293"/>
        <v>-1.3534182599794775E-2</v>
      </c>
      <c r="AN293" s="45">
        <f t="shared" si="293"/>
        <v>-0.33342905487049324</v>
      </c>
      <c r="AO293" s="45">
        <f t="shared" si="293"/>
        <v>9.8127893894894846E-2</v>
      </c>
      <c r="AP293" s="45">
        <f t="shared" si="293"/>
        <v>1.3816814296355506</v>
      </c>
      <c r="AQ293" s="45">
        <f t="shared" si="293"/>
        <v>2.636888781872937</v>
      </c>
      <c r="AR293" s="45">
        <f t="shared" si="293"/>
        <v>1.6006931499129351</v>
      </c>
      <c r="AS293" s="45">
        <f t="shared" si="293"/>
        <v>1.2282333800522016</v>
      </c>
      <c r="AT293" s="45">
        <f t="shared" si="293"/>
        <v>1.6946027675527553</v>
      </c>
      <c r="AU293" s="45">
        <f t="shared" si="293"/>
        <v>1.577802077012147</v>
      </c>
      <c r="AV293" s="45">
        <f t="shared" si="293"/>
        <v>-0.72747427688697464</v>
      </c>
      <c r="AW293" s="48">
        <f t="shared" si="293"/>
        <v>5.8196435354873621E-2</v>
      </c>
      <c r="AX293" s="48">
        <f t="shared" si="293"/>
        <v>2.5652477640208504</v>
      </c>
      <c r="AY293" s="48">
        <f t="shared" si="293"/>
        <v>1.0112168469312399</v>
      </c>
      <c r="AZ293" s="48">
        <f t="shared" si="293"/>
        <v>1.2424374296742702</v>
      </c>
      <c r="BA293" s="48">
        <f t="shared" si="293"/>
        <v>1.3662567814216375</v>
      </c>
    </row>
    <row r="294" spans="1:58" s="145" customFormat="1" outlineLevel="1" x14ac:dyDescent="0.2">
      <c r="A294" s="96"/>
      <c r="B294" s="96"/>
      <c r="C294" s="96"/>
      <c r="D294" s="137"/>
      <c r="E294" s="137"/>
      <c r="F294" s="146" t="s">
        <v>444</v>
      </c>
      <c r="G294" s="143" t="s">
        <v>593</v>
      </c>
      <c r="H294" s="165">
        <v>5.5166666666666702</v>
      </c>
      <c r="I294" s="165">
        <v>5.5166666666666702</v>
      </c>
      <c r="J294" s="165">
        <v>5.5166666666666702</v>
      </c>
      <c r="K294" s="165">
        <v>5.5166666666666702</v>
      </c>
      <c r="L294" s="165">
        <v>5.5166666666666702</v>
      </c>
      <c r="M294" s="165">
        <v>5.5166666666666702</v>
      </c>
      <c r="N294" s="165">
        <v>5.5166666666666702</v>
      </c>
      <c r="O294" s="165">
        <v>5.5166666666666702</v>
      </c>
      <c r="P294" s="165">
        <v>5.5166666666666702</v>
      </c>
      <c r="Q294" s="165">
        <v>5.5166666666666702</v>
      </c>
      <c r="R294" s="165">
        <v>5.5166666666666702</v>
      </c>
      <c r="S294" s="145">
        <v>5.5166666666666702</v>
      </c>
      <c r="T294" s="145">
        <v>6.5916666666666703</v>
      </c>
      <c r="U294" s="145">
        <v>7.7750000000000004</v>
      </c>
      <c r="V294" s="145">
        <v>8.4250000000000007</v>
      </c>
      <c r="W294" s="145">
        <v>8.2333333333333307</v>
      </c>
      <c r="X294" s="145">
        <v>8.9083333333333297</v>
      </c>
      <c r="Y294" s="145">
        <v>9.6583333333333403</v>
      </c>
      <c r="Z294" s="145">
        <v>9.3833333333333293</v>
      </c>
      <c r="AA294" s="145">
        <v>8.5583333333333407</v>
      </c>
      <c r="AB294" s="145">
        <v>7.95</v>
      </c>
      <c r="AC294" s="145">
        <v>7.8</v>
      </c>
      <c r="AD294" s="145">
        <v>8.6</v>
      </c>
      <c r="AE294" s="145">
        <v>9.7083333333333304</v>
      </c>
      <c r="AF294" s="145">
        <v>10.3333333333333</v>
      </c>
      <c r="AG294" s="145">
        <v>11.008333333333301</v>
      </c>
      <c r="AH294" s="145">
        <v>10.0416666666667</v>
      </c>
      <c r="AI294" s="145">
        <v>8.56666666666667</v>
      </c>
      <c r="AJ294" s="145">
        <v>7.3833333333333302</v>
      </c>
      <c r="AK294" s="145">
        <v>7.6666666666666696</v>
      </c>
      <c r="AL294" s="145">
        <v>6.93333333333333</v>
      </c>
      <c r="AM294" s="145">
        <v>5.8583333333333298</v>
      </c>
      <c r="AN294" s="145">
        <v>5.3666666666666698</v>
      </c>
      <c r="AO294" s="145">
        <v>5.2416666666666698</v>
      </c>
      <c r="AP294" s="145">
        <v>5.0083333333333302</v>
      </c>
      <c r="AQ294" s="145">
        <v>4.6333333333333302</v>
      </c>
      <c r="AR294" s="145">
        <v>4.1583333333333297</v>
      </c>
      <c r="AS294" s="145">
        <v>3.7583333333333302</v>
      </c>
      <c r="AT294" s="145">
        <v>3.4</v>
      </c>
      <c r="AU294" s="145">
        <v>3.15</v>
      </c>
      <c r="AV294" s="145">
        <v>3.8583333333333298</v>
      </c>
      <c r="AW294" s="145">
        <v>3.9003641934057378</v>
      </c>
      <c r="AX294" s="145">
        <v>3.6623916888444628</v>
      </c>
      <c r="AY294" s="145">
        <v>3.5877456694023055</v>
      </c>
      <c r="AZ294" s="145">
        <v>3.2825135451429768</v>
      </c>
      <c r="BA294" s="145">
        <v>3.1309459733113894</v>
      </c>
      <c r="BB294" s="165"/>
      <c r="BC294" s="165"/>
      <c r="BD294" s="165"/>
      <c r="BE294" s="165"/>
      <c r="BF294" s="165"/>
    </row>
    <row r="295" spans="1:58" s="145" customFormat="1" outlineLevel="1" x14ac:dyDescent="0.2">
      <c r="A295" s="96"/>
      <c r="B295" s="96"/>
      <c r="C295" s="96"/>
      <c r="D295" s="137"/>
      <c r="E295" s="137"/>
      <c r="F295" s="146" t="s">
        <v>445</v>
      </c>
      <c r="G295" s="143" t="s">
        <v>594</v>
      </c>
      <c r="H295" s="145">
        <v>6.4</v>
      </c>
      <c r="I295" s="145">
        <v>7.6</v>
      </c>
      <c r="J295" s="145">
        <v>8.15</v>
      </c>
      <c r="K295" s="145">
        <v>8.5250000000000004</v>
      </c>
      <c r="L295" s="145">
        <v>9.9499999999999993</v>
      </c>
      <c r="M295" s="145">
        <v>8.8000000000000007</v>
      </c>
      <c r="N295" s="145">
        <v>8.8000000000000007</v>
      </c>
      <c r="O295" s="145">
        <v>8.9</v>
      </c>
      <c r="P295" s="145">
        <v>8.5250000000000004</v>
      </c>
      <c r="Q295" s="145">
        <v>7.9</v>
      </c>
      <c r="R295" s="145">
        <v>7.65</v>
      </c>
      <c r="S295" s="145">
        <v>7.875</v>
      </c>
      <c r="T295" s="145">
        <v>8.6999999999999993</v>
      </c>
      <c r="U295" s="145">
        <v>9.65</v>
      </c>
      <c r="V295" s="145">
        <v>10.275</v>
      </c>
      <c r="W295" s="145">
        <v>9.625</v>
      </c>
      <c r="X295" s="145">
        <v>10.1</v>
      </c>
      <c r="Y295" s="145">
        <v>10.25</v>
      </c>
      <c r="Z295" s="145">
        <v>9.8000000000000007</v>
      </c>
      <c r="AA295" s="145">
        <v>9.5500000000000007</v>
      </c>
      <c r="AB295" s="145">
        <v>8.1750000000000007</v>
      </c>
      <c r="AC295" s="145">
        <v>7.35</v>
      </c>
      <c r="AD295" s="145">
        <v>7.5250000000000004</v>
      </c>
      <c r="AE295" s="145">
        <v>8.125</v>
      </c>
      <c r="AF295" s="145">
        <v>8.5</v>
      </c>
      <c r="AG295" s="145">
        <v>8.5250000000000004</v>
      </c>
      <c r="AH295" s="145">
        <v>8.4749999999999996</v>
      </c>
      <c r="AI295" s="145">
        <v>7.7</v>
      </c>
      <c r="AJ295" s="145">
        <v>7.1</v>
      </c>
      <c r="AK295" s="145">
        <v>8.8000000000000007</v>
      </c>
      <c r="AL295" s="145">
        <v>8.9</v>
      </c>
      <c r="AM295" s="145">
        <v>8.8249999999999993</v>
      </c>
      <c r="AN295" s="145">
        <v>9.4250000000000007</v>
      </c>
      <c r="AO295" s="145">
        <v>9.9499999999999993</v>
      </c>
      <c r="AP295" s="145">
        <v>9.9</v>
      </c>
      <c r="AQ295" s="145">
        <v>10.050000000000001</v>
      </c>
      <c r="AR295" s="145">
        <v>9.75</v>
      </c>
      <c r="AS295" s="145">
        <v>9.125</v>
      </c>
      <c r="AT295" s="145">
        <v>8.6999999999999993</v>
      </c>
      <c r="AU295" s="145">
        <v>8.1750000000000007</v>
      </c>
      <c r="AV295" s="145">
        <v>7.85</v>
      </c>
      <c r="AW295" s="145">
        <v>8.3957064227432845</v>
      </c>
      <c r="AX295" s="145">
        <v>8.1840019450706922</v>
      </c>
      <c r="AY295" s="145">
        <v>7.7751878209877452</v>
      </c>
      <c r="AZ295" s="145">
        <v>7.3554326684731288</v>
      </c>
      <c r="BA295" s="145">
        <v>7.2172823742337817</v>
      </c>
      <c r="BB295" s="165"/>
      <c r="BC295" s="165"/>
      <c r="BD295" s="165"/>
      <c r="BE295" s="165"/>
      <c r="BF295" s="165"/>
    </row>
    <row r="296" spans="1:58" s="145" customFormat="1" outlineLevel="1" x14ac:dyDescent="0.2">
      <c r="A296" s="96"/>
      <c r="B296" s="96"/>
      <c r="C296" s="96"/>
      <c r="D296" s="137"/>
      <c r="E296" s="137"/>
      <c r="F296" s="146" t="s">
        <v>446</v>
      </c>
      <c r="G296" s="143" t="s">
        <v>595</v>
      </c>
      <c r="H296" s="165">
        <v>7.36666666666666</v>
      </c>
      <c r="I296" s="165">
        <v>7.36666666666666</v>
      </c>
      <c r="J296" s="165">
        <v>7.36666666666666</v>
      </c>
      <c r="K296" s="145">
        <v>7.36666666666666</v>
      </c>
      <c r="L296" s="145">
        <v>7.8333333333333304</v>
      </c>
      <c r="M296" s="145">
        <v>8.1666666666666696</v>
      </c>
      <c r="N296" s="145">
        <v>8.8666666666666707</v>
      </c>
      <c r="O296" s="145">
        <v>9.6166666666666707</v>
      </c>
      <c r="P296" s="145">
        <v>9.68333333333333</v>
      </c>
      <c r="Q296" s="145">
        <v>9.6666666666666696</v>
      </c>
      <c r="R296" s="145">
        <v>8.8583333333333307</v>
      </c>
      <c r="S296" s="145">
        <v>8.5333333333333297</v>
      </c>
      <c r="T296" s="145">
        <v>8.8083333333333407</v>
      </c>
      <c r="U296" s="145">
        <v>9.8333333333333304</v>
      </c>
      <c r="V296" s="145">
        <v>10.633333333333301</v>
      </c>
      <c r="W296" s="145">
        <v>11.15</v>
      </c>
      <c r="X296" s="145">
        <v>11.15</v>
      </c>
      <c r="Y296" s="145">
        <v>11.241666666666699</v>
      </c>
      <c r="Z296" s="145">
        <v>11.3333333333333</v>
      </c>
      <c r="AA296" s="145">
        <v>10.9416666666667</v>
      </c>
      <c r="AB296" s="145">
        <v>10.1</v>
      </c>
      <c r="AC296" s="145">
        <v>9.1</v>
      </c>
      <c r="AD296" s="145">
        <v>8.6083333333333307</v>
      </c>
      <c r="AE296" s="145">
        <v>8.4499999999999993</v>
      </c>
      <c r="AF296" s="145">
        <v>8.0333333333333297</v>
      </c>
      <c r="AG296" s="145">
        <v>7.75</v>
      </c>
      <c r="AH296" s="145">
        <v>6.8666666666666698</v>
      </c>
      <c r="AI296" s="145">
        <v>6.2083333333333304</v>
      </c>
      <c r="AJ296" s="145">
        <v>6.8</v>
      </c>
      <c r="AK296" s="145">
        <v>7.8666666666666698</v>
      </c>
      <c r="AL296" s="145">
        <v>8.5</v>
      </c>
      <c r="AM296" s="145">
        <v>8.5916666666666703</v>
      </c>
      <c r="AN296" s="145">
        <v>10.9166666666667</v>
      </c>
      <c r="AO296" s="145">
        <v>12.35</v>
      </c>
      <c r="AP296" s="145">
        <v>12.8083333333333</v>
      </c>
      <c r="AQ296" s="145">
        <v>12.0416666666667</v>
      </c>
      <c r="AR296" s="145">
        <v>11.725</v>
      </c>
      <c r="AS296" s="145">
        <v>11.341666666666701</v>
      </c>
      <c r="AT296" s="145">
        <v>10.6833333333333</v>
      </c>
      <c r="AU296" s="145">
        <v>10</v>
      </c>
      <c r="AV296" s="145">
        <v>9.3249999999999993</v>
      </c>
      <c r="AW296" s="145">
        <v>10.336049535496022</v>
      </c>
      <c r="AX296" s="145">
        <v>10.025759183786924</v>
      </c>
      <c r="AY296" s="145">
        <v>9.710122019304336</v>
      </c>
      <c r="AZ296" s="145">
        <v>9.2162618050813911</v>
      </c>
      <c r="BA296" s="145">
        <v>8.9115788155152984</v>
      </c>
      <c r="BB296" s="165"/>
      <c r="BC296" s="165"/>
      <c r="BD296" s="165"/>
      <c r="BE296" s="165"/>
      <c r="BF296" s="165"/>
    </row>
    <row r="297" spans="1:58" s="145" customFormat="1" outlineLevel="1" x14ac:dyDescent="0.2">
      <c r="A297" s="96"/>
      <c r="B297" s="96"/>
      <c r="C297" s="96"/>
      <c r="D297" s="137"/>
      <c r="E297" s="137"/>
      <c r="F297" s="146" t="s">
        <v>447</v>
      </c>
      <c r="G297" s="143" t="s">
        <v>596</v>
      </c>
      <c r="H297" s="145">
        <v>6.8</v>
      </c>
      <c r="I297" s="145">
        <v>9.65</v>
      </c>
      <c r="J297" s="145">
        <v>10.725</v>
      </c>
      <c r="K297" s="145">
        <v>11.475</v>
      </c>
      <c r="L297" s="145">
        <v>11.75</v>
      </c>
      <c r="M297" s="145">
        <v>11.375</v>
      </c>
      <c r="N297" s="145">
        <v>11.324999999999999</v>
      </c>
      <c r="O297" s="145">
        <v>10.425000000000001</v>
      </c>
      <c r="P297" s="145">
        <v>8.5749999999999993</v>
      </c>
      <c r="Q297" s="145">
        <v>7.2249999999999996</v>
      </c>
      <c r="R297" s="145">
        <v>7.1</v>
      </c>
      <c r="S297" s="145">
        <v>8.85</v>
      </c>
      <c r="T297" s="145">
        <v>9.9499999999999993</v>
      </c>
      <c r="U297" s="145">
        <v>10.375</v>
      </c>
      <c r="V297" s="145">
        <v>9.5</v>
      </c>
      <c r="W297" s="145">
        <v>8.625</v>
      </c>
      <c r="X297" s="145">
        <v>8.1</v>
      </c>
      <c r="Y297" s="145">
        <v>6.95</v>
      </c>
      <c r="Z297" s="145">
        <v>6.25</v>
      </c>
      <c r="AA297" s="145">
        <v>5.9749999999999996</v>
      </c>
      <c r="AB297" s="145">
        <v>5.45</v>
      </c>
      <c r="AC297" s="145">
        <v>5.0999999999999996</v>
      </c>
      <c r="AD297" s="145">
        <v>5.2</v>
      </c>
      <c r="AE297" s="145">
        <v>5</v>
      </c>
      <c r="AF297" s="145">
        <v>4.75</v>
      </c>
      <c r="AG297" s="145">
        <v>4.8250000000000002</v>
      </c>
      <c r="AH297" s="145">
        <v>5.4249999999999998</v>
      </c>
      <c r="AI297" s="145">
        <v>5.35</v>
      </c>
      <c r="AJ297" s="145">
        <v>5.7249999999999996</v>
      </c>
      <c r="AK297" s="145">
        <v>7.625</v>
      </c>
      <c r="AL297" s="145">
        <v>7.9</v>
      </c>
      <c r="AM297" s="145">
        <v>8.1</v>
      </c>
      <c r="AN297" s="145">
        <v>7.9749999999999996</v>
      </c>
      <c r="AO297" s="145">
        <v>7.5750000000000002</v>
      </c>
      <c r="AP297" s="145">
        <v>6.2</v>
      </c>
      <c r="AQ297" s="145">
        <v>5.375</v>
      </c>
      <c r="AR297" s="145">
        <v>4.875</v>
      </c>
      <c r="AS297" s="145">
        <v>4.4249999999999998</v>
      </c>
      <c r="AT297" s="145">
        <v>4.0750000000000002</v>
      </c>
      <c r="AU297" s="145">
        <v>3.8250000000000002</v>
      </c>
      <c r="AV297" s="145">
        <v>4.5250000000000004</v>
      </c>
      <c r="AW297" s="145">
        <v>5.6756336215990011</v>
      </c>
      <c r="AX297" s="145">
        <v>5.0551312458789495</v>
      </c>
      <c r="AY297" s="145">
        <v>4.7919677182763891</v>
      </c>
      <c r="AZ297" s="145">
        <v>4.482256485854383</v>
      </c>
      <c r="BA297" s="145">
        <v>4.2514008985460592</v>
      </c>
      <c r="BB297" s="165"/>
      <c r="BC297" s="165"/>
      <c r="BD297" s="165"/>
      <c r="BE297" s="165"/>
      <c r="BF297" s="165"/>
    </row>
    <row r="298" spans="1:58" s="42" customFormat="1" x14ac:dyDescent="0.2">
      <c r="A298" s="37" t="s">
        <v>442</v>
      </c>
      <c r="B298" s="37" t="s">
        <v>86</v>
      </c>
      <c r="C298" s="37"/>
      <c r="D298" s="38"/>
      <c r="E298" s="38"/>
      <c r="F298" s="15" t="s">
        <v>87</v>
      </c>
      <c r="G298" s="12" t="s">
        <v>1214</v>
      </c>
      <c r="H298" s="27" t="str">
        <f>EIURatio(H294:H297,H$273:H$276,H$1011:H$1014)</f>
        <v>–</v>
      </c>
      <c r="I298" s="27" t="str">
        <f t="shared" ref="I298:BA298" si="294">EIURatio(I294:I297,I$273:I$276,I$1011:I$1014)</f>
        <v>–</v>
      </c>
      <c r="J298" s="27" t="str">
        <f t="shared" si="294"/>
        <v>–</v>
      </c>
      <c r="K298" s="27" t="str">
        <f t="shared" si="294"/>
        <v>–</v>
      </c>
      <c r="L298" s="27" t="str">
        <f t="shared" si="294"/>
        <v>–</v>
      </c>
      <c r="M298" s="27" t="str">
        <f t="shared" si="294"/>
        <v>–</v>
      </c>
      <c r="N298" s="27" t="str">
        <f t="shared" si="294"/>
        <v>–</v>
      </c>
      <c r="O298" s="27" t="str">
        <f t="shared" si="294"/>
        <v>–</v>
      </c>
      <c r="P298" s="27" t="str">
        <f t="shared" si="294"/>
        <v>–</v>
      </c>
      <c r="Q298" s="27" t="str">
        <f t="shared" si="294"/>
        <v>–</v>
      </c>
      <c r="R298" s="27" t="str">
        <f t="shared" si="294"/>
        <v>–</v>
      </c>
      <c r="S298" s="27">
        <f t="shared" si="294"/>
        <v>7.4554372630686814</v>
      </c>
      <c r="T298" s="27">
        <f t="shared" si="294"/>
        <v>8.3195616505049905</v>
      </c>
      <c r="U298" s="27">
        <f t="shared" si="294"/>
        <v>9.2329900343261002</v>
      </c>
      <c r="V298" s="27">
        <f t="shared" si="294"/>
        <v>9.5395832298557508</v>
      </c>
      <c r="W298" s="27">
        <f t="shared" si="294"/>
        <v>9.2237335931760374</v>
      </c>
      <c r="X298" s="27">
        <f t="shared" si="294"/>
        <v>9.4301398857930074</v>
      </c>
      <c r="Y298" s="27">
        <f t="shared" si="294"/>
        <v>9.452738216524418</v>
      </c>
      <c r="Z298" s="27">
        <f t="shared" si="294"/>
        <v>9.1129385805892102</v>
      </c>
      <c r="AA298" s="27">
        <f t="shared" si="294"/>
        <v>8.6379754681849548</v>
      </c>
      <c r="AB298" s="27">
        <f t="shared" si="294"/>
        <v>7.8262748526709585</v>
      </c>
      <c r="AC298" s="27">
        <f t="shared" si="294"/>
        <v>7.3018293210582303</v>
      </c>
      <c r="AD298" s="27">
        <f t="shared" si="294"/>
        <v>7.5244651123628339</v>
      </c>
      <c r="AE298" s="27">
        <f t="shared" si="294"/>
        <v>7.9384544463041813</v>
      </c>
      <c r="AF298" s="27">
        <f t="shared" si="294"/>
        <v>8.0814178225724511</v>
      </c>
      <c r="AG298" s="27">
        <f t="shared" si="294"/>
        <v>8.2707572057214396</v>
      </c>
      <c r="AH298" s="27">
        <f t="shared" si="294"/>
        <v>7.9157015857482484</v>
      </c>
      <c r="AI298" s="27">
        <f t="shared" si="294"/>
        <v>7.109515732380145</v>
      </c>
      <c r="AJ298" s="27">
        <f t="shared" si="294"/>
        <v>6.7898876864490667</v>
      </c>
      <c r="AK298" s="27">
        <f t="shared" si="294"/>
        <v>7.9599584054768151</v>
      </c>
      <c r="AL298" s="27">
        <f t="shared" si="294"/>
        <v>7.9393801413825251</v>
      </c>
      <c r="AM298" s="27">
        <f t="shared" si="294"/>
        <v>7.6410370824968004</v>
      </c>
      <c r="AN298" s="27">
        <f t="shared" si="294"/>
        <v>8.0494027958179277</v>
      </c>
      <c r="AO298" s="27">
        <f t="shared" si="294"/>
        <v>8.3054774018167734</v>
      </c>
      <c r="AP298" s="27">
        <f t="shared" si="294"/>
        <v>7.9644146262215383</v>
      </c>
      <c r="AQ298" s="27">
        <f t="shared" si="294"/>
        <v>7.5181442298796419</v>
      </c>
      <c r="AR298" s="27">
        <f t="shared" si="294"/>
        <v>7.096542594940737</v>
      </c>
      <c r="AS298" s="27">
        <f t="shared" si="294"/>
        <v>6.6366618819824641</v>
      </c>
      <c r="AT298" s="27">
        <f t="shared" si="294"/>
        <v>6.2040596586630592</v>
      </c>
      <c r="AU298" s="27">
        <f t="shared" si="294"/>
        <v>5.7967254963766459</v>
      </c>
      <c r="AV298" s="27">
        <f t="shared" si="294"/>
        <v>5.9735081442347759</v>
      </c>
      <c r="AW298" s="28">
        <f t="shared" si="294"/>
        <v>6.6028303018981145</v>
      </c>
      <c r="AX298" s="28">
        <f t="shared" si="294"/>
        <v>6.2651227780652796</v>
      </c>
      <c r="AY298" s="28">
        <f t="shared" si="294"/>
        <v>6.0179093324951562</v>
      </c>
      <c r="AZ298" s="28">
        <f t="shared" si="294"/>
        <v>5.6456669732737392</v>
      </c>
      <c r="BA298" s="28">
        <f t="shared" si="294"/>
        <v>5.4437412350737242</v>
      </c>
    </row>
    <row r="299" spans="1:58" s="139" customFormat="1" outlineLevel="1" x14ac:dyDescent="0.2">
      <c r="A299" s="96"/>
      <c r="B299" s="96"/>
      <c r="C299" s="96"/>
      <c r="D299" s="137"/>
      <c r="E299" s="137"/>
      <c r="F299" s="146" t="s">
        <v>444</v>
      </c>
      <c r="G299" s="157" t="s">
        <v>597</v>
      </c>
      <c r="I299" s="167">
        <v>1.8321847528883846</v>
      </c>
      <c r="J299" s="167">
        <v>1.8321847528883783</v>
      </c>
      <c r="K299" s="167">
        <v>1.8321847528883759</v>
      </c>
      <c r="L299" s="167">
        <v>1.8321847528883786</v>
      </c>
      <c r="M299" s="167">
        <v>1.8321847528883746</v>
      </c>
      <c r="N299" s="139">
        <v>4.2136812411846192</v>
      </c>
      <c r="O299" s="139">
        <v>4.0094738622906467</v>
      </c>
      <c r="P299" s="139">
        <v>3.3994795055303229</v>
      </c>
      <c r="Q299" s="139">
        <v>3.8854805725970776</v>
      </c>
      <c r="R299" s="139">
        <v>-5.950938824954588</v>
      </c>
      <c r="S299" s="139">
        <v>2.3506681693769904</v>
      </c>
      <c r="T299" s="139">
        <v>11.137328928739976</v>
      </c>
      <c r="U299" s="139">
        <v>7.2186836518046693</v>
      </c>
      <c r="V299" s="139">
        <v>2.7722772277227747</v>
      </c>
      <c r="W299" s="139">
        <v>4.8041104688504088</v>
      </c>
      <c r="X299" s="139">
        <v>2.5738448339257314</v>
      </c>
      <c r="Y299" s="139">
        <v>0.92006213406610193</v>
      </c>
      <c r="Z299" s="139">
        <v>1.9772673454890421</v>
      </c>
      <c r="AA299" s="139">
        <v>2.565888772785363</v>
      </c>
      <c r="AB299" s="139">
        <v>2.003622368123148</v>
      </c>
      <c r="AC299" s="139">
        <v>1.9642658972367277</v>
      </c>
      <c r="AD299" s="139">
        <v>2.5468001741401736</v>
      </c>
      <c r="AE299" s="139">
        <v>1.9634897049457756</v>
      </c>
      <c r="AF299" s="139">
        <v>0.96804413448527971</v>
      </c>
      <c r="AG299" s="139">
        <v>1.0412371134020937</v>
      </c>
      <c r="AH299" s="139">
        <v>0.78563411896750424</v>
      </c>
      <c r="AI299" s="139">
        <v>1.2249443207126509</v>
      </c>
      <c r="AJ299" s="139">
        <v>2.6902690269027252</v>
      </c>
      <c r="AK299" s="139">
        <v>1.9964939618231092</v>
      </c>
      <c r="AL299" s="139">
        <v>1.6232216174926428</v>
      </c>
      <c r="AM299" s="139">
        <v>1.6442732312317521</v>
      </c>
      <c r="AN299" s="139">
        <v>2.5790349417637248</v>
      </c>
      <c r="AO299" s="139">
        <v>2.4781472470037258</v>
      </c>
      <c r="AP299" s="139">
        <v>3.0689412592331822</v>
      </c>
      <c r="AQ299" s="139">
        <v>2.3376844979096978</v>
      </c>
      <c r="AR299" s="139">
        <v>2.0842017507298305</v>
      </c>
      <c r="AS299" s="139">
        <v>2.0743160473656097</v>
      </c>
      <c r="AT299" s="139">
        <v>2.7682214577172681</v>
      </c>
      <c r="AU299" s="139">
        <v>2.8493577267419079</v>
      </c>
      <c r="AV299" s="139">
        <v>2.1875709635906349</v>
      </c>
      <c r="AW299" s="139">
        <v>2.8979643148973944</v>
      </c>
      <c r="AX299" s="139">
        <v>2.1438222401424234</v>
      </c>
      <c r="AY299" s="139">
        <v>2.0064000000000082</v>
      </c>
      <c r="AZ299" s="139">
        <v>2.5135999999999825</v>
      </c>
      <c r="BA299" s="139">
        <v>2.5135999999999825</v>
      </c>
      <c r="BB299" s="167"/>
      <c r="BC299" s="167"/>
      <c r="BD299" s="167"/>
      <c r="BE299" s="167"/>
      <c r="BF299" s="167"/>
    </row>
    <row r="300" spans="1:58" s="139" customFormat="1" outlineLevel="1" x14ac:dyDescent="0.2">
      <c r="A300" s="96"/>
      <c r="B300" s="96"/>
      <c r="C300" s="96"/>
      <c r="D300" s="137"/>
      <c r="E300" s="137"/>
      <c r="F300" s="146" t="s">
        <v>445</v>
      </c>
      <c r="G300" s="157" t="s">
        <v>598</v>
      </c>
      <c r="I300" s="139">
        <v>14.506769825918763</v>
      </c>
      <c r="J300" s="139">
        <v>14.864864864864868</v>
      </c>
      <c r="K300" s="139">
        <v>10.882352941176476</v>
      </c>
      <c r="L300" s="139">
        <v>7.1618037135278367</v>
      </c>
      <c r="M300" s="139">
        <v>5.6930693069306981</v>
      </c>
      <c r="N300" s="139">
        <v>4.0398126463700113</v>
      </c>
      <c r="O300" s="139">
        <v>3.151378728193599</v>
      </c>
      <c r="P300" s="139">
        <v>3.1642116748499705</v>
      </c>
      <c r="Q300" s="139">
        <v>4.124801692226332</v>
      </c>
      <c r="R300" s="139">
        <v>4.6216353478923278</v>
      </c>
      <c r="S300" s="139">
        <v>4.0291262135922379</v>
      </c>
      <c r="T300" s="139">
        <v>3.5930937937470819</v>
      </c>
      <c r="U300" s="139">
        <v>2.0720720720720731</v>
      </c>
      <c r="V300" s="139">
        <v>1.8093556928508336</v>
      </c>
      <c r="W300" s="139">
        <v>2.514087559601208</v>
      </c>
      <c r="X300" s="139">
        <v>2.7061310782241055</v>
      </c>
      <c r="Y300" s="139">
        <v>2.7171675586661115</v>
      </c>
      <c r="Z300" s="139">
        <v>2.0841683366733532</v>
      </c>
      <c r="AA300" s="139">
        <v>2.3949744797801431</v>
      </c>
      <c r="AB300" s="139">
        <v>4.9463190184048988</v>
      </c>
      <c r="AC300" s="139">
        <v>4.3843624406284309</v>
      </c>
      <c r="AD300" s="139">
        <v>3.2901645082254127</v>
      </c>
      <c r="AE300" s="139">
        <v>2.7109454422229673</v>
      </c>
      <c r="AF300" s="139">
        <v>2.7053777631144804</v>
      </c>
      <c r="AG300" s="139">
        <v>2.8268551236749095</v>
      </c>
      <c r="AH300" s="139">
        <v>2.8428616057482037</v>
      </c>
      <c r="AI300" s="139">
        <v>2.7946537059538201</v>
      </c>
      <c r="AJ300" s="139">
        <v>3.1619385342789741</v>
      </c>
      <c r="AK300" s="139">
        <v>2.1483815525637384</v>
      </c>
      <c r="AL300" s="139">
        <v>1.7947279865395238</v>
      </c>
      <c r="AM300" s="139">
        <v>2.4242424242424176</v>
      </c>
      <c r="AN300" s="139">
        <v>2.5551371705217818</v>
      </c>
      <c r="AO300" s="139">
        <v>1.940729084710191</v>
      </c>
      <c r="AP300" s="139">
        <v>1.6465140210959683</v>
      </c>
      <c r="AQ300" s="139">
        <v>1.2401923563654771</v>
      </c>
      <c r="AR300" s="139">
        <v>1.2499999999999956</v>
      </c>
      <c r="AS300" s="139">
        <v>1.3827160493827151</v>
      </c>
      <c r="AT300" s="139">
        <v>1.631758402338046</v>
      </c>
      <c r="AU300" s="139">
        <v>1.9650131799664461</v>
      </c>
      <c r="AV300" s="139">
        <v>1.6842929886411229</v>
      </c>
      <c r="AW300" s="139">
        <v>2.5241536680923327</v>
      </c>
      <c r="AX300" s="139">
        <v>2.0612078351147645</v>
      </c>
      <c r="AY300" s="139">
        <v>2.3119999999999807</v>
      </c>
      <c r="AZ300" s="139">
        <v>2.4127999999999927</v>
      </c>
      <c r="BA300" s="139">
        <v>2.5135999999999825</v>
      </c>
      <c r="BB300" s="167"/>
      <c r="BC300" s="167"/>
      <c r="BD300" s="167"/>
      <c r="BE300" s="167"/>
      <c r="BF300" s="167"/>
    </row>
    <row r="301" spans="1:58" s="139" customFormat="1" outlineLevel="1" x14ac:dyDescent="0.2">
      <c r="A301" s="96"/>
      <c r="B301" s="96"/>
      <c r="C301" s="96"/>
      <c r="D301" s="137"/>
      <c r="E301" s="137"/>
      <c r="F301" s="146" t="s">
        <v>446</v>
      </c>
      <c r="G301" s="157" t="s">
        <v>599</v>
      </c>
      <c r="I301" s="139">
        <v>22.996333158722315</v>
      </c>
      <c r="J301" s="139">
        <v>17.078364565587378</v>
      </c>
      <c r="K301" s="139">
        <v>18.952346307748446</v>
      </c>
      <c r="L301" s="139">
        <v>11.651376146788994</v>
      </c>
      <c r="M301" s="139">
        <v>11.257189811010694</v>
      </c>
      <c r="N301" s="139">
        <v>4.8252092565237659</v>
      </c>
      <c r="O301" s="139">
        <v>6.4114607797087775</v>
      </c>
      <c r="P301" s="139">
        <v>6.1575811079232157</v>
      </c>
      <c r="Q301" s="139">
        <v>6.0083160083161946</v>
      </c>
      <c r="R301" s="139">
        <v>7.2563247695625721</v>
      </c>
      <c r="S301" s="139">
        <v>9.7092704333516124</v>
      </c>
      <c r="T301" s="139">
        <v>5.4833333333333956</v>
      </c>
      <c r="U301" s="139">
        <v>4.1396745141411673</v>
      </c>
      <c r="V301" s="139">
        <v>3.1254741313913703</v>
      </c>
      <c r="W301" s="139">
        <v>3.663380903339708</v>
      </c>
      <c r="X301" s="139">
        <v>3.0655691172296384</v>
      </c>
      <c r="Y301" s="139">
        <v>3.8419168273202908</v>
      </c>
      <c r="Z301" s="139">
        <v>2.6654289881978377</v>
      </c>
      <c r="AA301" s="139">
        <v>2.1441487987599706</v>
      </c>
      <c r="AB301" s="139">
        <v>2.0864946889226132</v>
      </c>
      <c r="AC301" s="139">
        <v>1.9447541186671025</v>
      </c>
      <c r="AD301" s="139">
        <v>2.6731470230863641</v>
      </c>
      <c r="AE301" s="139">
        <v>2.6153846153845084</v>
      </c>
      <c r="AF301" s="139">
        <v>2.8716411025256683</v>
      </c>
      <c r="AG301" s="139">
        <v>2.7130044843049816</v>
      </c>
      <c r="AH301" s="139">
        <v>3.4599432438332745</v>
      </c>
      <c r="AI301" s="139">
        <v>2.8062031859899861</v>
      </c>
      <c r="AJ301" s="139">
        <v>3.3350436121088567</v>
      </c>
      <c r="AK301" s="139">
        <v>3.2274081429989554</v>
      </c>
      <c r="AL301" s="139">
        <v>2.7320827320827634</v>
      </c>
      <c r="AM301" s="139">
        <v>2.4534132409401277</v>
      </c>
      <c r="AN301" s="139">
        <v>2.3855223471346276</v>
      </c>
      <c r="AO301" s="139">
        <v>2.0085698982324596</v>
      </c>
      <c r="AP301" s="139">
        <v>2.4328345147458075</v>
      </c>
      <c r="AQ301" s="139">
        <v>2.5032037590772438</v>
      </c>
      <c r="AR301" s="139">
        <v>0.51675279213205805</v>
      </c>
      <c r="AS301" s="139">
        <v>0.6550580431174069</v>
      </c>
      <c r="AT301" s="139">
        <v>0.91440810610430301</v>
      </c>
      <c r="AU301" s="139">
        <v>0.99591836734727046</v>
      </c>
      <c r="AV301" s="139">
        <v>0.72744907856450158</v>
      </c>
      <c r="AW301" s="139">
        <v>0.9000000000000119</v>
      </c>
      <c r="AX301" s="139">
        <v>0.80195585892328669</v>
      </c>
      <c r="AY301" s="139">
        <v>0.89939659729971755</v>
      </c>
      <c r="AZ301" s="139">
        <v>1.02497904860126</v>
      </c>
      <c r="BA301" s="139">
        <v>1.1772650367627202</v>
      </c>
      <c r="BB301" s="167"/>
      <c r="BC301" s="167"/>
      <c r="BD301" s="167"/>
      <c r="BE301" s="167"/>
      <c r="BF301" s="167"/>
    </row>
    <row r="302" spans="1:58" s="139" customFormat="1" outlineLevel="1" x14ac:dyDescent="0.2">
      <c r="A302" s="96"/>
      <c r="B302" s="96"/>
      <c r="C302" s="96"/>
      <c r="D302" s="137"/>
      <c r="E302" s="137"/>
      <c r="F302" s="146" t="s">
        <v>447</v>
      </c>
      <c r="G302" s="157" t="s">
        <v>600</v>
      </c>
      <c r="I302" s="139">
        <v>12.818955042527458</v>
      </c>
      <c r="J302" s="139">
        <v>9.3699515347334561</v>
      </c>
      <c r="K302" s="139">
        <v>8.3210241260463835</v>
      </c>
      <c r="L302" s="139">
        <v>6.0000000000000053</v>
      </c>
      <c r="M302" s="139">
        <v>8.3833619210976771</v>
      </c>
      <c r="N302" s="139">
        <v>7.9920870425322255</v>
      </c>
      <c r="O302" s="139">
        <v>7.7669902912620437</v>
      </c>
      <c r="P302" s="139">
        <v>8.7370389257181102</v>
      </c>
      <c r="Q302" s="139">
        <v>9.1292793496952296</v>
      </c>
      <c r="R302" s="139">
        <v>9.783698610514314</v>
      </c>
      <c r="S302" s="139">
        <v>7.815762004175264</v>
      </c>
      <c r="T302" s="139">
        <v>5.9663560450200492</v>
      </c>
      <c r="U302" s="139">
        <v>3.1178620374600285</v>
      </c>
      <c r="V302" s="139">
        <v>3.5995126813600065</v>
      </c>
      <c r="W302" s="139">
        <v>3.1430404105195597</v>
      </c>
      <c r="X302" s="139">
        <v>3.5447761194029814</v>
      </c>
      <c r="Y302" s="139">
        <v>4.2942942942942874</v>
      </c>
      <c r="Z302" s="139">
        <v>5.1060562434014356</v>
      </c>
      <c r="AA302" s="139">
        <v>4.8214774906401248</v>
      </c>
      <c r="AB302" s="139">
        <v>4.5474344455088689</v>
      </c>
      <c r="AC302" s="139">
        <v>5.2141527001861032</v>
      </c>
      <c r="AD302" s="139">
        <v>3.1605562579015034</v>
      </c>
      <c r="AE302" s="139">
        <v>3.2352941176470695</v>
      </c>
      <c r="AF302" s="139">
        <v>4.2972459639125216</v>
      </c>
      <c r="AG302" s="139">
        <v>4.6209879353517946</v>
      </c>
      <c r="AH302" s="139">
        <v>4.6562228024368046</v>
      </c>
      <c r="AI302" s="139">
        <v>4.9272349272349247</v>
      </c>
      <c r="AJ302" s="139">
        <v>3.5466613829998828</v>
      </c>
      <c r="AK302" s="139">
        <v>-0.11481056257175437</v>
      </c>
      <c r="AL302" s="139">
        <v>2.1647509578544888</v>
      </c>
      <c r="AM302" s="139">
        <v>2.2876429776859331</v>
      </c>
      <c r="AN302" s="139">
        <v>1.3015582034831219</v>
      </c>
      <c r="AO302" s="139">
        <v>1.1038726022438494</v>
      </c>
      <c r="AP302" s="139">
        <v>1.109718990513775</v>
      </c>
      <c r="AQ302" s="139">
        <v>2.4075057532305877</v>
      </c>
      <c r="AR302" s="139">
        <v>2.3854796888504781</v>
      </c>
      <c r="AS302" s="139">
        <v>2.2961337160224415</v>
      </c>
      <c r="AT302" s="139">
        <v>2.9542828849643765</v>
      </c>
      <c r="AU302" s="139">
        <v>3.3985251683232409</v>
      </c>
      <c r="AV302" s="139">
        <v>1.7984496124031635</v>
      </c>
      <c r="AW302" s="139">
        <v>3.4869761917951214</v>
      </c>
      <c r="AX302" s="139">
        <v>4.8944414981382023</v>
      </c>
      <c r="AY302" s="139">
        <v>3.1220000000000026</v>
      </c>
      <c r="AZ302" s="139">
        <v>3.1233999999999984</v>
      </c>
      <c r="BA302" s="139">
        <v>2.9204000000000008</v>
      </c>
      <c r="BB302" s="167"/>
      <c r="BC302" s="167"/>
      <c r="BD302" s="167"/>
      <c r="BE302" s="167"/>
      <c r="BF302" s="167"/>
    </row>
    <row r="303" spans="1:58" s="42" customFormat="1" x14ac:dyDescent="0.2">
      <c r="A303" s="37" t="s">
        <v>442</v>
      </c>
      <c r="B303" s="37" t="s">
        <v>88</v>
      </c>
      <c r="C303" s="37" t="s">
        <v>1859</v>
      </c>
      <c r="D303" s="38"/>
      <c r="E303" s="38"/>
      <c r="F303" s="15" t="s">
        <v>319</v>
      </c>
      <c r="G303" s="12" t="s">
        <v>1215</v>
      </c>
      <c r="H303" s="27" t="str">
        <f>IF(AND(ISNUMBER(H946),ISNUMBER(G946)),((H946/G946)-1)*100,"–")</f>
        <v>–</v>
      </c>
      <c r="I303" s="27">
        <f t="shared" ref="I303:BA304" si="295">IF(AND(ISNUMBER(I946),ISNUMBER(H946)),((I946/H946)-1)*100,"–")</f>
        <v>11.388963628444415</v>
      </c>
      <c r="J303" s="27">
        <f t="shared" si="295"/>
        <v>9.5549033036668405</v>
      </c>
      <c r="K303" s="27">
        <f t="shared" si="295"/>
        <v>8.7242345521469922</v>
      </c>
      <c r="L303" s="27">
        <f t="shared" si="295"/>
        <v>5.9682814066134071</v>
      </c>
      <c r="M303" s="27">
        <f t="shared" si="295"/>
        <v>6.1457418551972065</v>
      </c>
      <c r="N303" s="27">
        <f t="shared" si="295"/>
        <v>5.2283083075011172</v>
      </c>
      <c r="O303" s="27">
        <f t="shared" si="295"/>
        <v>5.2010832284388187</v>
      </c>
      <c r="P303" s="27">
        <f t="shared" si="295"/>
        <v>5.1935810876991395</v>
      </c>
      <c r="Q303" s="27">
        <f t="shared" si="295"/>
        <v>5.6478443959339542</v>
      </c>
      <c r="R303" s="27">
        <f t="shared" si="295"/>
        <v>2.8243780481824299</v>
      </c>
      <c r="S303" s="27">
        <f t="shared" si="295"/>
        <v>5.4992076773424881</v>
      </c>
      <c r="T303" s="27">
        <f t="shared" si="295"/>
        <v>6.9379339698366627</v>
      </c>
      <c r="U303" s="27">
        <f t="shared" si="295"/>
        <v>4.368259492488491</v>
      </c>
      <c r="V303" s="27">
        <f t="shared" si="295"/>
        <v>2.8210269304597801</v>
      </c>
      <c r="W303" s="27">
        <f t="shared" si="295"/>
        <v>3.626404309372111</v>
      </c>
      <c r="X303" s="27">
        <f t="shared" si="295"/>
        <v>2.9430905815959418</v>
      </c>
      <c r="Y303" s="27">
        <f t="shared" si="295"/>
        <v>2.7440221133137044</v>
      </c>
      <c r="Z303" s="27">
        <f t="shared" si="295"/>
        <v>2.9134667352935129</v>
      </c>
      <c r="AA303" s="27">
        <f t="shared" si="295"/>
        <v>3.0057158532927675</v>
      </c>
      <c r="AB303" s="27">
        <f t="shared" si="295"/>
        <v>3.3386525787184818</v>
      </c>
      <c r="AC303" s="27">
        <f t="shared" si="295"/>
        <v>3.3332805391052656</v>
      </c>
      <c r="AD303" s="27">
        <f t="shared" si="295"/>
        <v>2.8989326846049934</v>
      </c>
      <c r="AE303" s="27">
        <f t="shared" si="295"/>
        <v>2.5828718551527574</v>
      </c>
      <c r="AF303" s="27">
        <f t="shared" si="295"/>
        <v>2.571388391885554</v>
      </c>
      <c r="AG303" s="27">
        <f t="shared" si="295"/>
        <v>2.6729821276635146</v>
      </c>
      <c r="AH303" s="27">
        <f t="shared" si="295"/>
        <v>2.7456645952733671</v>
      </c>
      <c r="AI303" s="27">
        <f t="shared" si="295"/>
        <v>2.8189031953097521</v>
      </c>
      <c r="AJ303" s="27">
        <f t="shared" si="295"/>
        <v>3.139933783130977</v>
      </c>
      <c r="AK303" s="27">
        <f t="shared" si="295"/>
        <v>1.7328011948397615</v>
      </c>
      <c r="AL303" s="27">
        <f t="shared" si="295"/>
        <v>2.0129660010265837</v>
      </c>
      <c r="AM303" s="27">
        <f t="shared" si="295"/>
        <v>2.1442980384527077</v>
      </c>
      <c r="AN303" s="27">
        <f t="shared" si="295"/>
        <v>2.2136474037668386</v>
      </c>
      <c r="AO303" s="27">
        <f t="shared" si="295"/>
        <v>1.9149562316280955</v>
      </c>
      <c r="AP303" s="27">
        <f t="shared" si="295"/>
        <v>2.1177369148487779</v>
      </c>
      <c r="AQ303" s="27">
        <f t="shared" si="295"/>
        <v>2.1291383403872599</v>
      </c>
      <c r="AR303" s="27">
        <f t="shared" si="295"/>
        <v>1.659284645864445</v>
      </c>
      <c r="AS303" s="27">
        <f t="shared" si="295"/>
        <v>1.6920140976451448</v>
      </c>
      <c r="AT303" s="27">
        <f t="shared" si="295"/>
        <v>2.1874813195164045</v>
      </c>
      <c r="AU303" s="27">
        <f t="shared" si="295"/>
        <v>2.4184613902900942</v>
      </c>
      <c r="AV303" s="27">
        <f t="shared" si="295"/>
        <v>1.6884673499068636</v>
      </c>
      <c r="AW303" s="28">
        <f t="shared" si="295"/>
        <v>2.5684114908262723</v>
      </c>
      <c r="AX303" s="28">
        <f t="shared" si="295"/>
        <v>2.5461658866222425</v>
      </c>
      <c r="AY303" s="28">
        <f t="shared" si="295"/>
        <v>2.1415499176669961</v>
      </c>
      <c r="AZ303" s="28">
        <f t="shared" si="295"/>
        <v>2.3530294594030332</v>
      </c>
      <c r="BA303" s="28">
        <f t="shared" si="295"/>
        <v>2.3557225819758498</v>
      </c>
    </row>
    <row r="304" spans="1:58" s="42" customFormat="1" x14ac:dyDescent="0.2">
      <c r="A304" s="37" t="s">
        <v>442</v>
      </c>
      <c r="B304" s="37" t="s">
        <v>89</v>
      </c>
      <c r="C304" s="37" t="s">
        <v>1859</v>
      </c>
      <c r="D304" s="38"/>
      <c r="E304" s="38"/>
      <c r="F304" s="44" t="s">
        <v>320</v>
      </c>
      <c r="G304" s="12" t="s">
        <v>1216</v>
      </c>
      <c r="H304" s="27" t="str">
        <f t="shared" ref="H304:W304" si="296">IF(AND(ISNUMBER(H947),ISNUMBER(G947)),((H947/G947)-1)*100,"–")</f>
        <v>–</v>
      </c>
      <c r="I304" s="27">
        <f t="shared" si="296"/>
        <v>-1.1907715583920675</v>
      </c>
      <c r="J304" s="27">
        <f t="shared" si="296"/>
        <v>-0.78639754047458155</v>
      </c>
      <c r="K304" s="27">
        <f t="shared" si="296"/>
        <v>0.79870803943944413</v>
      </c>
      <c r="L304" s="27">
        <f t="shared" si="296"/>
        <v>-9.1524213387994546E-2</v>
      </c>
      <c r="M304" s="27">
        <f t="shared" si="296"/>
        <v>0.94167868841124047</v>
      </c>
      <c r="N304" s="27">
        <f t="shared" si="296"/>
        <v>2.6272596933673675</v>
      </c>
      <c r="O304" s="27">
        <f t="shared" si="296"/>
        <v>2.5579236515909543</v>
      </c>
      <c r="P304" s="27">
        <f t="shared" si="296"/>
        <v>1.9872060587152962</v>
      </c>
      <c r="Q304" s="27">
        <f t="shared" si="296"/>
        <v>1.2871374109788336</v>
      </c>
      <c r="R304" s="27">
        <f t="shared" si="296"/>
        <v>-1.8017121246652779</v>
      </c>
      <c r="S304" s="27">
        <f t="shared" si="296"/>
        <v>0.19965449424661497</v>
      </c>
      <c r="T304" s="27">
        <f t="shared" si="296"/>
        <v>2.4874597800993659</v>
      </c>
      <c r="U304" s="27">
        <f t="shared" si="296"/>
        <v>0.83495920312919303</v>
      </c>
      <c r="V304" s="27">
        <f t="shared" si="296"/>
        <v>0.17783542606681912</v>
      </c>
      <c r="W304" s="27">
        <f t="shared" si="296"/>
        <v>6.0600123186492105</v>
      </c>
      <c r="X304" s="27">
        <f t="shared" si="295"/>
        <v>0.65315592308099468</v>
      </c>
      <c r="Y304" s="27">
        <f t="shared" si="295"/>
        <v>1.1271640641206115</v>
      </c>
      <c r="Z304" s="27">
        <f t="shared" si="295"/>
        <v>1.7506413823877187</v>
      </c>
      <c r="AA304" s="27">
        <f t="shared" si="295"/>
        <v>1.9864647149526293</v>
      </c>
      <c r="AB304" s="27">
        <f t="shared" si="295"/>
        <v>1.7027978058055337</v>
      </c>
      <c r="AC304" s="27">
        <f t="shared" si="295"/>
        <v>1.4929729960097227</v>
      </c>
      <c r="AD304" s="27">
        <f t="shared" si="295"/>
        <v>1.1637709307548816</v>
      </c>
      <c r="AE304" s="27">
        <f t="shared" si="295"/>
        <v>0.80777118590666941</v>
      </c>
      <c r="AF304" s="27">
        <f t="shared" si="295"/>
        <v>0.64786782254697695</v>
      </c>
      <c r="AG304" s="27">
        <f t="shared" si="295"/>
        <v>0.66051616045763595</v>
      </c>
      <c r="AH304" s="27">
        <f t="shared" si="295"/>
        <v>0.65706128539186892</v>
      </c>
      <c r="AI304" s="27">
        <f t="shared" si="295"/>
        <v>0.71349223920036398</v>
      </c>
      <c r="AJ304" s="27">
        <f t="shared" si="295"/>
        <v>-3.4747826704673024E-2</v>
      </c>
      <c r="AK304" s="27">
        <f t="shared" si="295"/>
        <v>1.0062022340706411</v>
      </c>
      <c r="AL304" s="27">
        <f t="shared" si="295"/>
        <v>0.32628134928538444</v>
      </c>
      <c r="AM304" s="27">
        <f t="shared" si="295"/>
        <v>-0.6843920082862498</v>
      </c>
      <c r="AN304" s="27">
        <f t="shared" si="295"/>
        <v>-0.28671227548476841</v>
      </c>
      <c r="AO304" s="27">
        <f t="shared" si="295"/>
        <v>0.36590883930252005</v>
      </c>
      <c r="AP304" s="27">
        <f t="shared" si="295"/>
        <v>1.3363689489972463</v>
      </c>
      <c r="AQ304" s="27">
        <f t="shared" si="295"/>
        <v>1.7735043506593051</v>
      </c>
      <c r="AR304" s="27">
        <f t="shared" si="295"/>
        <v>1.2391992069120672</v>
      </c>
      <c r="AS304" s="27">
        <f t="shared" si="295"/>
        <v>-1.6512946310331955E-3</v>
      </c>
      <c r="AT304" s="27">
        <f t="shared" si="295"/>
        <v>0.26850530564204167</v>
      </c>
      <c r="AU304" s="27">
        <f t="shared" si="295"/>
        <v>1.1257912181835694</v>
      </c>
      <c r="AV304" s="27">
        <f t="shared" si="295"/>
        <v>1.2337975446301552</v>
      </c>
      <c r="AW304" s="28">
        <f t="shared" si="295"/>
        <v>0.43986164502523017</v>
      </c>
      <c r="AX304" s="28">
        <f t="shared" si="295"/>
        <v>0.84231505899043935</v>
      </c>
      <c r="AY304" s="28">
        <f t="shared" si="295"/>
        <v>0.53690417117913114</v>
      </c>
      <c r="AZ304" s="28">
        <f t="shared" si="295"/>
        <v>0.70911914316547087</v>
      </c>
      <c r="BA304" s="28">
        <f t="shared" si="295"/>
        <v>0.67932258003489121</v>
      </c>
    </row>
    <row r="305" spans="1:58" s="139" customFormat="1" outlineLevel="1" x14ac:dyDescent="0.2">
      <c r="A305" s="96"/>
      <c r="B305" s="96"/>
      <c r="C305" s="96"/>
      <c r="D305" s="137"/>
      <c r="E305" s="137"/>
      <c r="F305" s="146" t="s">
        <v>444</v>
      </c>
      <c r="G305" s="157" t="s">
        <v>601</v>
      </c>
      <c r="I305" s="139">
        <v>-16.232154503869889</v>
      </c>
      <c r="J305" s="139">
        <v>-8.9114352527232104</v>
      </c>
      <c r="K305" s="139">
        <v>-8.5104837186190441</v>
      </c>
      <c r="L305" s="139">
        <v>-10.66168015033414</v>
      </c>
      <c r="M305" s="139">
        <v>-2.023942671786827</v>
      </c>
      <c r="N305" s="139">
        <v>32.831264821229958</v>
      </c>
      <c r="O305" s="139">
        <v>21.215177262687224</v>
      </c>
      <c r="P305" s="139">
        <v>3.3111012229217751</v>
      </c>
      <c r="Q305" s="139">
        <v>-6.4416272189364072</v>
      </c>
      <c r="R305" s="139">
        <v>18.067970141522551</v>
      </c>
      <c r="S305" s="139">
        <v>13.810466071703464</v>
      </c>
      <c r="T305" s="139">
        <v>11.656212136747236</v>
      </c>
      <c r="U305" s="139">
        <v>-6.5505794890413522</v>
      </c>
      <c r="V305" s="139">
        <v>1.5377120448646808</v>
      </c>
      <c r="W305" s="139">
        <v>12.224586853257247</v>
      </c>
      <c r="X305" s="139">
        <v>-2.88727810846513</v>
      </c>
      <c r="Y305" s="139">
        <v>-11.946112401158937</v>
      </c>
      <c r="Z305" s="139">
        <v>-0.9233055535693202</v>
      </c>
      <c r="AA305" s="139">
        <v>-3.7243294574063723</v>
      </c>
      <c r="AB305" s="139">
        <v>-12.66456094188333</v>
      </c>
      <c r="AC305" s="139">
        <v>-3.304564039409541</v>
      </c>
      <c r="AD305" s="139">
        <v>6.3755760570997966</v>
      </c>
      <c r="AE305" s="139">
        <v>20.919255197755881</v>
      </c>
      <c r="AF305" s="139">
        <v>9.5693983128527051</v>
      </c>
      <c r="AG305" s="139">
        <v>-0.85974489964429912</v>
      </c>
      <c r="AH305" s="139">
        <v>-1.2447868559737452</v>
      </c>
      <c r="AI305" s="139">
        <v>9.0378238902674148</v>
      </c>
      <c r="AJ305" s="139">
        <v>10.677369692977678</v>
      </c>
      <c r="AK305" s="139">
        <v>0.96136560938067106</v>
      </c>
      <c r="AL305" s="139">
        <v>-5.7602198583827757</v>
      </c>
      <c r="AM305" s="139">
        <v>5.2856521430143522</v>
      </c>
      <c r="AN305" s="139">
        <v>-4.5182607671991892</v>
      </c>
      <c r="AO305" s="139">
        <v>5.6983610117266936</v>
      </c>
      <c r="AP305" s="139">
        <v>1.7497466325424371</v>
      </c>
      <c r="AQ305" s="139">
        <v>-14.176295249050375</v>
      </c>
      <c r="AR305" s="139">
        <v>1.3900208574174844</v>
      </c>
      <c r="AS305" s="139">
        <v>3.3617823917382106</v>
      </c>
      <c r="AT305" s="139">
        <v>8.1715606239221916</v>
      </c>
      <c r="AU305" s="139">
        <v>-2.3304439003470456</v>
      </c>
      <c r="AV305" s="139">
        <v>7.1696365242492455</v>
      </c>
      <c r="AW305" s="139">
        <v>6.3829357180178681</v>
      </c>
      <c r="AX305" s="139">
        <v>-0.95823302011188716</v>
      </c>
      <c r="AY305" s="139">
        <v>-0.83359202249846387</v>
      </c>
      <c r="AZ305" s="139">
        <v>3.1630512495041341</v>
      </c>
      <c r="BA305" s="139">
        <v>5.3010604445450138</v>
      </c>
      <c r="BB305" s="167"/>
      <c r="BC305" s="167"/>
      <c r="BD305" s="167"/>
      <c r="BE305" s="167"/>
      <c r="BF305" s="167"/>
    </row>
    <row r="306" spans="1:58" s="139" customFormat="1" outlineLevel="1" x14ac:dyDescent="0.2">
      <c r="A306" s="96"/>
      <c r="B306" s="96"/>
      <c r="C306" s="96"/>
      <c r="D306" s="137"/>
      <c r="E306" s="137"/>
      <c r="F306" s="146" t="s">
        <v>445</v>
      </c>
      <c r="G306" s="157" t="s">
        <v>602</v>
      </c>
      <c r="I306" s="139">
        <v>-9.7632923503719873</v>
      </c>
      <c r="J306" s="139">
        <v>-1.7500362872160835</v>
      </c>
      <c r="K306" s="139">
        <v>-1.4927316634310461</v>
      </c>
      <c r="L306" s="139">
        <v>-6.2518776662861093</v>
      </c>
      <c r="M306" s="139">
        <v>0.18052662500664951</v>
      </c>
      <c r="N306" s="139">
        <v>32.333020557877681</v>
      </c>
      <c r="O306" s="139">
        <v>19.366966622403847</v>
      </c>
      <c r="P306" s="139">
        <v>3.5645288673781472</v>
      </c>
      <c r="Q306" s="139">
        <v>-5.0015773323008883</v>
      </c>
      <c r="R306" s="139">
        <v>19.671903945111513</v>
      </c>
      <c r="S306" s="139">
        <v>0.99213611295556614</v>
      </c>
      <c r="T306" s="139">
        <v>6.9678580507900545</v>
      </c>
      <c r="U306" s="139">
        <v>-7.5648152468534402</v>
      </c>
      <c r="V306" s="139">
        <v>1.0840286366373464</v>
      </c>
      <c r="W306" s="139">
        <v>11.522526385815457</v>
      </c>
      <c r="X306" s="139">
        <v>-1.6336993327850102</v>
      </c>
      <c r="Y306" s="139">
        <v>-10.402419458506252</v>
      </c>
      <c r="Z306" s="139">
        <v>-1.0513542628564743</v>
      </c>
      <c r="AA306" s="139">
        <v>-3.5772924691738095</v>
      </c>
      <c r="AB306" s="139">
        <v>-12.22262975881806</v>
      </c>
      <c r="AC306" s="139">
        <v>-0.68636974089930636</v>
      </c>
      <c r="AD306" s="139">
        <v>8.6523480326198943</v>
      </c>
      <c r="AE306" s="139">
        <v>22.154675638709985</v>
      </c>
      <c r="AF306" s="139">
        <v>10.894803695353605</v>
      </c>
      <c r="AG306" s="139">
        <v>2.0431759743915645</v>
      </c>
      <c r="AH306" s="139">
        <v>2.5243374022770659</v>
      </c>
      <c r="AI306" s="139">
        <v>10.875731197607031</v>
      </c>
      <c r="AJ306" s="139">
        <v>10.46441949902308</v>
      </c>
      <c r="AK306" s="139">
        <v>-2.2708656066353416</v>
      </c>
      <c r="AL306" s="139">
        <v>-3.9804590441213983</v>
      </c>
      <c r="AM306" s="139">
        <v>5.4386770029049458</v>
      </c>
      <c r="AN306" s="139">
        <v>-5.9584861206055439</v>
      </c>
      <c r="AO306" s="139">
        <v>4.2971711286038605</v>
      </c>
      <c r="AP306" s="139">
        <v>0.61811898330677018</v>
      </c>
      <c r="AQ306" s="139">
        <v>-16.270831399216267</v>
      </c>
      <c r="AR306" s="139">
        <v>0.60475155048542728</v>
      </c>
      <c r="AS306" s="139">
        <v>2.7682041600075813</v>
      </c>
      <c r="AT306" s="139">
        <v>5.5602445669633349</v>
      </c>
      <c r="AU306" s="139">
        <v>-5.8393964755003687</v>
      </c>
      <c r="AV306" s="139">
        <v>7.2312495294152956</v>
      </c>
      <c r="AW306" s="139">
        <v>8.1255287704731227</v>
      </c>
      <c r="AX306" s="139">
        <v>-1.5782726700328209</v>
      </c>
      <c r="AY306" s="139">
        <v>-1.1862976258911528</v>
      </c>
      <c r="AZ306" s="139">
        <v>2.6033514688108994</v>
      </c>
      <c r="BA306" s="139">
        <v>3.8004753036187999</v>
      </c>
      <c r="BB306" s="167"/>
      <c r="BC306" s="167"/>
      <c r="BD306" s="167"/>
      <c r="BE306" s="167"/>
      <c r="BF306" s="167"/>
    </row>
    <row r="307" spans="1:58" s="139" customFormat="1" outlineLevel="1" x14ac:dyDescent="0.2">
      <c r="A307" s="96"/>
      <c r="B307" s="96"/>
      <c r="C307" s="96"/>
      <c r="D307" s="137"/>
      <c r="E307" s="137"/>
      <c r="F307" s="146" t="s">
        <v>446</v>
      </c>
      <c r="G307" s="157" t="s">
        <v>603</v>
      </c>
      <c r="I307" s="139">
        <v>-3.4629191183739971</v>
      </c>
      <c r="J307" s="139">
        <v>2.3486745213116444</v>
      </c>
      <c r="K307" s="139">
        <v>2.219445705900891</v>
      </c>
      <c r="L307" s="139">
        <v>-5.1596221913801532</v>
      </c>
      <c r="M307" s="139">
        <v>2.8065701518458441</v>
      </c>
      <c r="N307" s="139">
        <v>36.083056616488918</v>
      </c>
      <c r="O307" s="139">
        <v>20.580530015942177</v>
      </c>
      <c r="P307" s="139">
        <v>5.9710343035279667</v>
      </c>
      <c r="Q307" s="139">
        <v>-0.70294316486891883</v>
      </c>
      <c r="R307" s="139">
        <v>24.71272685752124</v>
      </c>
      <c r="S307" s="139">
        <v>5.4206307525719755</v>
      </c>
      <c r="T307" s="139">
        <v>7.1266503806775017</v>
      </c>
      <c r="U307" s="139">
        <v>-7.4281647338630519</v>
      </c>
      <c r="V307" s="139">
        <v>-1.4185140668011686</v>
      </c>
      <c r="W307" s="139">
        <v>11.266247768684433</v>
      </c>
      <c r="X307" s="139">
        <v>2.2150299367577286</v>
      </c>
      <c r="Y307" s="139">
        <v>-8.9823156534592599</v>
      </c>
      <c r="Z307" s="139">
        <v>-1.5935631279778595</v>
      </c>
      <c r="AA307" s="139">
        <v>-3.3780224036618289</v>
      </c>
      <c r="AB307" s="139">
        <v>-15.00305528190432</v>
      </c>
      <c r="AC307" s="139">
        <v>1.7218842171740079E-2</v>
      </c>
      <c r="AD307" s="139">
        <v>9.7737132768834556</v>
      </c>
      <c r="AE307" s="139">
        <v>26.564182964584205</v>
      </c>
      <c r="AF307" s="139">
        <v>11.825728251896406</v>
      </c>
      <c r="AG307" s="139">
        <v>1.764421018383544</v>
      </c>
      <c r="AH307" s="139">
        <v>1.6286920516611847</v>
      </c>
      <c r="AI307" s="139">
        <v>11.827182407229241</v>
      </c>
      <c r="AJ307" s="139">
        <v>15.502255871926863</v>
      </c>
      <c r="AK307" s="139">
        <v>-0.87963696820949622</v>
      </c>
      <c r="AL307" s="139">
        <v>-5.6042503672073529</v>
      </c>
      <c r="AM307" s="139">
        <v>10.668198742850144</v>
      </c>
      <c r="AN307" s="139">
        <v>-4.3234528538699912</v>
      </c>
      <c r="AO307" s="139">
        <v>5.8202834437470763</v>
      </c>
      <c r="AP307" s="139">
        <v>2.9937337373401762</v>
      </c>
      <c r="AQ307" s="139">
        <v>-13.991450187524457</v>
      </c>
      <c r="AR307" s="139">
        <v>0.30427398033878728</v>
      </c>
      <c r="AS307" s="139">
        <v>2.2079196772481824</v>
      </c>
      <c r="AT307" s="139">
        <v>5.6574317845415445</v>
      </c>
      <c r="AU307" s="139">
        <v>-4.0440376859080089</v>
      </c>
      <c r="AV307" s="139">
        <v>9.6682550380634105</v>
      </c>
      <c r="AW307" s="139">
        <v>-0.70583792612608498</v>
      </c>
      <c r="AX307" s="139">
        <v>-4.0715518094906038</v>
      </c>
      <c r="AY307" s="139">
        <v>-1.5290448692856673</v>
      </c>
      <c r="AZ307" s="139">
        <v>2.4446620540764519</v>
      </c>
      <c r="BA307" s="139">
        <v>3.9846772370017769</v>
      </c>
      <c r="BB307" s="167"/>
      <c r="BC307" s="167"/>
      <c r="BD307" s="167"/>
      <c r="BE307" s="167"/>
      <c r="BF307" s="167"/>
    </row>
    <row r="308" spans="1:58" s="139" customFormat="1" outlineLevel="1" x14ac:dyDescent="0.2">
      <c r="A308" s="96"/>
      <c r="B308" s="96"/>
      <c r="C308" s="96"/>
      <c r="D308" s="137"/>
      <c r="E308" s="137"/>
      <c r="F308" s="146" t="s">
        <v>447</v>
      </c>
      <c r="G308" s="157" t="s">
        <v>604</v>
      </c>
      <c r="I308" s="139">
        <v>-4.7079568637369178</v>
      </c>
      <c r="J308" s="139">
        <v>-10.187043976837307</v>
      </c>
      <c r="K308" s="139">
        <v>-10.943303037055275</v>
      </c>
      <c r="L308" s="139">
        <v>-7.9007051855670252</v>
      </c>
      <c r="M308" s="139">
        <v>0.61655828876974184</v>
      </c>
      <c r="N308" s="139">
        <v>17.736931483666218</v>
      </c>
      <c r="O308" s="139">
        <v>14.413695604530275</v>
      </c>
      <c r="P308" s="139">
        <v>14.576351124360688</v>
      </c>
      <c r="Q308" s="139">
        <v>0.14684604692718484</v>
      </c>
      <c r="R308" s="139">
        <v>19.327289429670923</v>
      </c>
      <c r="S308" s="139">
        <v>6.8128393335359361</v>
      </c>
      <c r="T308" s="139">
        <v>2.6990066679604574</v>
      </c>
      <c r="U308" s="139">
        <v>-14.360848763736367</v>
      </c>
      <c r="V308" s="139">
        <v>1.7498253339302217</v>
      </c>
      <c r="W308" s="139">
        <v>5.02582973662975</v>
      </c>
      <c r="X308" s="139">
        <v>1.146415232192366</v>
      </c>
      <c r="Y308" s="139">
        <v>8.7720439810555781</v>
      </c>
      <c r="Z308" s="139">
        <v>2.9859175357379364</v>
      </c>
      <c r="AA308" s="139">
        <v>2.2011312318351184</v>
      </c>
      <c r="AB308" s="139">
        <v>-3.0650055381676311</v>
      </c>
      <c r="AC308" s="139">
        <v>-1.925748180336273</v>
      </c>
      <c r="AD308" s="139">
        <v>5.1947323427268266</v>
      </c>
      <c r="AE308" s="139">
        <v>10.850937998110698</v>
      </c>
      <c r="AF308" s="139">
        <v>16.765164689019318</v>
      </c>
      <c r="AG308" s="139">
        <v>1.7228907472763177</v>
      </c>
      <c r="AH308" s="139">
        <v>5.1592363631332683</v>
      </c>
      <c r="AI308" s="139">
        <v>12.741540710260036</v>
      </c>
      <c r="AJ308" s="139">
        <v>-5.8740537302149125</v>
      </c>
      <c r="AK308" s="139">
        <v>-12.734418226717914</v>
      </c>
      <c r="AL308" s="139">
        <v>-0.49172836917777962</v>
      </c>
      <c r="AM308" s="139">
        <v>4.4376237518529038</v>
      </c>
      <c r="AN308" s="139">
        <v>-0.71300151515537591</v>
      </c>
      <c r="AO308" s="139">
        <v>0.92347898013689367</v>
      </c>
      <c r="AP308" s="139">
        <v>4.9902718824784476</v>
      </c>
      <c r="AQ308" s="139">
        <v>-6.7529661255515734</v>
      </c>
      <c r="AR308" s="139">
        <v>-9.3806233133249322</v>
      </c>
      <c r="AS308" s="139">
        <v>-2.5929106063481533</v>
      </c>
      <c r="AT308" s="139">
        <v>6.522765522593077</v>
      </c>
      <c r="AU308" s="139">
        <v>-1.1961801945384432</v>
      </c>
      <c r="AV308" s="139">
        <v>14.356104794335689</v>
      </c>
      <c r="AW308" s="139">
        <v>4.8705575001128043</v>
      </c>
      <c r="AX308" s="139">
        <v>2.5847177465674331</v>
      </c>
      <c r="AY308" s="139">
        <v>4.6748189861854916</v>
      </c>
      <c r="AZ308" s="139">
        <v>4.5758442809526567</v>
      </c>
      <c r="BA308" s="139">
        <v>4.1280902540602016</v>
      </c>
      <c r="BB308" s="167"/>
      <c r="BC308" s="167"/>
      <c r="BD308" s="167"/>
      <c r="BE308" s="167"/>
      <c r="BF308" s="167"/>
    </row>
    <row r="309" spans="1:58" s="42" customFormat="1" x14ac:dyDescent="0.2">
      <c r="A309" s="37" t="s">
        <v>442</v>
      </c>
      <c r="B309" s="37" t="s">
        <v>90</v>
      </c>
      <c r="C309" s="37" t="s">
        <v>1859</v>
      </c>
      <c r="D309" s="38"/>
      <c r="E309" s="38"/>
      <c r="F309" s="15" t="s">
        <v>91</v>
      </c>
      <c r="G309" s="12" t="s">
        <v>1217</v>
      </c>
      <c r="H309" s="27" t="str">
        <f t="shared" ref="H309:BA309" si="297">IF(AND(ISNUMBER(H952),ISNUMBER(G952)),((H952/G952)-1)*100,"–")</f>
        <v>–</v>
      </c>
      <c r="I309" s="27">
        <f t="shared" si="297"/>
        <v>-9.5069544354453583</v>
      </c>
      <c r="J309" s="27">
        <f t="shared" si="297"/>
        <v>-5.5063496401989598</v>
      </c>
      <c r="K309" s="27">
        <f t="shared" si="297"/>
        <v>-5.5389701921157002</v>
      </c>
      <c r="L309" s="27">
        <f t="shared" si="297"/>
        <v>-7.8969464138565542</v>
      </c>
      <c r="M309" s="27">
        <f t="shared" si="297"/>
        <v>7.4615986432569059E-2</v>
      </c>
      <c r="N309" s="27">
        <f t="shared" si="297"/>
        <v>29.355638914524128</v>
      </c>
      <c r="O309" s="27">
        <f t="shared" si="297"/>
        <v>18.919459465890643</v>
      </c>
      <c r="P309" s="27">
        <f t="shared" si="297"/>
        <v>6.6164206429763395</v>
      </c>
      <c r="Q309" s="27">
        <f t="shared" si="297"/>
        <v>-3.3817852391027525</v>
      </c>
      <c r="R309" s="27">
        <f t="shared" si="297"/>
        <v>20.021182473993939</v>
      </c>
      <c r="S309" s="27">
        <f t="shared" si="297"/>
        <v>7.3204841752498639</v>
      </c>
      <c r="T309" s="27">
        <f t="shared" si="297"/>
        <v>7.3793255114133816</v>
      </c>
      <c r="U309" s="27">
        <f t="shared" si="297"/>
        <v>-8.9770055412552239</v>
      </c>
      <c r="V309" s="27">
        <f t="shared" si="297"/>
        <v>0.90657293861333699</v>
      </c>
      <c r="W309" s="27">
        <f t="shared" si="297"/>
        <v>10.026086825734781</v>
      </c>
      <c r="X309" s="27">
        <f t="shared" si="297"/>
        <v>-0.61527813569254297</v>
      </c>
      <c r="Y309" s="27">
        <f t="shared" si="297"/>
        <v>-6.1676005930853872</v>
      </c>
      <c r="Z309" s="27">
        <f t="shared" si="297"/>
        <v>-0.11665245794456602</v>
      </c>
      <c r="AA309" s="27">
        <f>IF(AND(ISNUMBER(AA952),ISNUMBER(Z952)),((AA952/Z952)-1)*100,"–")</f>
        <v>-2.165781352676921</v>
      </c>
      <c r="AB309" s="27">
        <f>IF(AND(ISNUMBER(AB952),ISNUMBER(AA952)),((AB952/AA952)-1)*100,"–")</f>
        <v>-10.70954197090439</v>
      </c>
      <c r="AC309" s="27">
        <f>IF(AND(ISNUMBER(AC952),ISNUMBER(AB952)),((AC952/AB952)-1)*100,"–")</f>
        <v>-1.7115967522360886</v>
      </c>
      <c r="AD309" s="27">
        <f>IF(AND(ISNUMBER(AD952),ISNUMBER(AC952)),((AD952/AC952)-1)*100,"–")</f>
        <v>7.2546871910203148</v>
      </c>
      <c r="AE309" s="27">
        <f t="shared" si="297"/>
        <v>19.63883537210387</v>
      </c>
      <c r="AF309" s="27">
        <f t="shared" si="297"/>
        <v>12.089189494173347</v>
      </c>
      <c r="AG309" s="27">
        <f t="shared" si="297"/>
        <v>0.96787574145171806</v>
      </c>
      <c r="AH309" s="27">
        <f t="shared" si="297"/>
        <v>1.7727987274544166</v>
      </c>
      <c r="AI309" s="27">
        <f t="shared" si="297"/>
        <v>10.928189561061274</v>
      </c>
      <c r="AJ309" s="27">
        <f t="shared" si="297"/>
        <v>7.0948711872687031</v>
      </c>
      <c r="AK309" s="27">
        <f t="shared" si="297"/>
        <v>-3.7513970976160604</v>
      </c>
      <c r="AL309" s="27">
        <f t="shared" si="297"/>
        <v>-4.0132938941809249</v>
      </c>
      <c r="AM309" s="27">
        <f t="shared" si="297"/>
        <v>6.1255566725122668</v>
      </c>
      <c r="AN309" s="27">
        <f t="shared" si="297"/>
        <v>-3.8806115416565645</v>
      </c>
      <c r="AO309" s="27">
        <f t="shared" si="297"/>
        <v>4.1751236279537807</v>
      </c>
      <c r="AP309" s="27">
        <f t="shared" si="297"/>
        <v>2.5268951613084401</v>
      </c>
      <c r="AQ309" s="27">
        <f t="shared" si="297"/>
        <v>-12.837652345471195</v>
      </c>
      <c r="AR309" s="27">
        <f t="shared" si="297"/>
        <v>-1.8148841549646355</v>
      </c>
      <c r="AS309" s="27">
        <f t="shared" si="297"/>
        <v>1.4745426598854916</v>
      </c>
      <c r="AT309" s="27">
        <f t="shared" si="297"/>
        <v>6.6544008264005861</v>
      </c>
      <c r="AU309" s="27">
        <f t="shared" si="297"/>
        <v>-3.2136636613846248</v>
      </c>
      <c r="AV309" s="27">
        <f t="shared" si="297"/>
        <v>9.432821188663354</v>
      </c>
      <c r="AW309" s="28">
        <f t="shared" si="297"/>
        <v>4.9958334375112656</v>
      </c>
      <c r="AX309" s="28">
        <f t="shared" si="297"/>
        <v>-0.8405366210845866</v>
      </c>
      <c r="AY309" s="28">
        <f t="shared" si="297"/>
        <v>0.30226981632073269</v>
      </c>
      <c r="AZ309" s="28">
        <f t="shared" si="297"/>
        <v>3.2449539212769052</v>
      </c>
      <c r="BA309" s="28">
        <f t="shared" si="297"/>
        <v>4.3987507620858901</v>
      </c>
    </row>
    <row r="310" spans="1:58" s="139" customFormat="1" outlineLevel="1" x14ac:dyDescent="0.2">
      <c r="A310" s="96"/>
      <c r="B310" s="96"/>
      <c r="C310" s="96"/>
      <c r="D310" s="137"/>
      <c r="E310" s="137"/>
      <c r="F310" s="146" t="s">
        <v>444</v>
      </c>
      <c r="G310" s="143" t="s">
        <v>605</v>
      </c>
      <c r="H310" s="167">
        <v>79.312853220632505</v>
      </c>
      <c r="I310" s="167">
        <v>75.114205329200885</v>
      </c>
      <c r="J310" s="167">
        <v>71.137824616421682</v>
      </c>
      <c r="K310" s="167">
        <v>67.371944747040416</v>
      </c>
      <c r="L310" s="167">
        <v>63.805422269694681</v>
      </c>
      <c r="M310" s="167">
        <v>60.427703642811807</v>
      </c>
      <c r="N310" s="167">
        <v>57.2287940060829</v>
      </c>
      <c r="O310" s="167">
        <v>54.19922760510633</v>
      </c>
      <c r="P310" s="167">
        <v>51.3300397816855</v>
      </c>
      <c r="Q310" s="167">
        <v>48.612740446898606</v>
      </c>
      <c r="R310" s="167">
        <v>46.039288958445702</v>
      </c>
      <c r="S310" s="167">
        <v>43.602070327933703</v>
      </c>
      <c r="T310" s="167">
        <v>41.293872687695384</v>
      </c>
      <c r="U310" s="167">
        <v>39.107865950465367</v>
      </c>
      <c r="V310" s="167">
        <v>37.037581598765904</v>
      </c>
      <c r="W310" s="167">
        <v>35.076893544198086</v>
      </c>
      <c r="X310" s="139">
        <v>33.220000000000049</v>
      </c>
      <c r="Y310" s="139">
        <v>29.160000000000036</v>
      </c>
      <c r="Z310" s="139">
        <v>28.92</v>
      </c>
      <c r="AA310" s="139">
        <v>27.570000000000057</v>
      </c>
      <c r="AB310" s="139">
        <v>25.409999999999989</v>
      </c>
      <c r="AC310" s="139">
        <v>25.310000000000034</v>
      </c>
      <c r="AD310" s="139">
        <v>27.629999999999939</v>
      </c>
      <c r="AE310" s="139">
        <v>34.000000000000036</v>
      </c>
      <c r="AF310" s="139">
        <v>37.72</v>
      </c>
      <c r="AG310" s="139">
        <v>38.030000000000051</v>
      </c>
      <c r="AH310" s="139">
        <v>39.369999999999983</v>
      </c>
      <c r="AI310" s="139">
        <v>43.500000000000014</v>
      </c>
      <c r="AJ310" s="139">
        <v>47.530000000000015</v>
      </c>
      <c r="AK310" s="139">
        <v>45.760000000000055</v>
      </c>
      <c r="AL310" s="139">
        <v>43.839999999999989</v>
      </c>
      <c r="AM310" s="139">
        <v>47.420000000000059</v>
      </c>
      <c r="AN310" s="139">
        <v>45.790000000000013</v>
      </c>
      <c r="AO310" s="139">
        <v>48.47728271733093</v>
      </c>
      <c r="AP310" s="139">
        <v>49.991569489637968</v>
      </c>
      <c r="AQ310" s="139">
        <v>42.720365128625467</v>
      </c>
      <c r="AR310" s="139">
        <v>43.491752949463979</v>
      </c>
      <c r="AS310" s="139">
        <v>45.303971111177496</v>
      </c>
      <c r="AT310" s="139">
        <v>48.710500829176496</v>
      </c>
      <c r="AU310" s="139">
        <v>47.474045793876613</v>
      </c>
      <c r="AV310" s="139">
        <v>49.452138661841552</v>
      </c>
      <c r="AW310" s="139">
        <v>53.295160634582679</v>
      </c>
      <c r="AX310" s="139">
        <v>53.284012794921075</v>
      </c>
      <c r="AY310" s="139">
        <v>53.307851242491488</v>
      </c>
      <c r="AZ310" s="139">
        <v>55.957439594600636</v>
      </c>
      <c r="BA310" s="139">
        <v>59.316802333995213</v>
      </c>
      <c r="BB310" s="167"/>
      <c r="BC310" s="167"/>
      <c r="BD310" s="167"/>
      <c r="BE310" s="167"/>
      <c r="BF310" s="167"/>
    </row>
    <row r="311" spans="1:58" s="139" customFormat="1" outlineLevel="1" x14ac:dyDescent="0.2">
      <c r="A311" s="96"/>
      <c r="B311" s="96"/>
      <c r="C311" s="96"/>
      <c r="D311" s="137"/>
      <c r="E311" s="137"/>
      <c r="F311" s="146" t="s">
        <v>445</v>
      </c>
      <c r="G311" s="143" t="s">
        <v>606</v>
      </c>
      <c r="H311" s="167">
        <v>65.287928415639882</v>
      </c>
      <c r="I311" s="167">
        <v>61.898219036286896</v>
      </c>
      <c r="J311" s="167">
        <v>58.684501298196054</v>
      </c>
      <c r="K311" s="167">
        <v>55.6376378228113</v>
      </c>
      <c r="L311" s="167">
        <v>52.748965638692049</v>
      </c>
      <c r="M311" s="167">
        <v>50.010271550585408</v>
      </c>
      <c r="N311" s="167">
        <v>47.413768787321132</v>
      </c>
      <c r="O311" s="167">
        <v>44.952074862133642</v>
      </c>
      <c r="P311" s="167">
        <v>42.618190582462574</v>
      </c>
      <c r="Q311" s="167">
        <v>40.405480149551671</v>
      </c>
      <c r="R311" s="167">
        <v>38.307652291264375</v>
      </c>
      <c r="S311" s="167">
        <v>36.31874237447208</v>
      </c>
      <c r="T311" s="167">
        <v>34.433095446156287</v>
      </c>
      <c r="U311" s="167">
        <v>32.645350155006376</v>
      </c>
      <c r="V311" s="167">
        <v>30.950423507798206</v>
      </c>
      <c r="W311" s="167">
        <v>29.343496417212215</v>
      </c>
      <c r="X311" s="139">
        <v>27.82</v>
      </c>
      <c r="Y311" s="139">
        <v>24.86</v>
      </c>
      <c r="Z311" s="139">
        <v>24.97</v>
      </c>
      <c r="AA311" s="139">
        <v>24.28</v>
      </c>
      <c r="AB311" s="139">
        <v>21.37</v>
      </c>
      <c r="AC311" s="139">
        <v>21.31</v>
      </c>
      <c r="AD311" s="139">
        <v>23.13</v>
      </c>
      <c r="AE311" s="139">
        <v>28.46</v>
      </c>
      <c r="AF311" s="139">
        <v>32.14</v>
      </c>
      <c r="AG311" s="139">
        <v>32.659999999999997</v>
      </c>
      <c r="AH311" s="139">
        <v>33.85</v>
      </c>
      <c r="AI311" s="139">
        <v>37.96</v>
      </c>
      <c r="AJ311" s="139">
        <v>41.76</v>
      </c>
      <c r="AK311" s="139">
        <v>40.369999999999997</v>
      </c>
      <c r="AL311" s="139">
        <v>39.119999999999997</v>
      </c>
      <c r="AM311" s="139">
        <v>42.12</v>
      </c>
      <c r="AN311" s="139">
        <v>39.81</v>
      </c>
      <c r="AO311" s="139">
        <v>41.925309071757077</v>
      </c>
      <c r="AP311" s="139">
        <v>42.638257714942533</v>
      </c>
      <c r="AQ311" s="139">
        <v>36.045828308900376</v>
      </c>
      <c r="AR311" s="139">
        <v>36.396821683846952</v>
      </c>
      <c r="AS311" s="139">
        <v>37.65652701903781</v>
      </c>
      <c r="AT311" s="139">
        <v>40.040287376429809</v>
      </c>
      <c r="AU311" s="139">
        <v>38.688369861015495</v>
      </c>
      <c r="AV311" s="139">
        <v>40.101910407348917</v>
      </c>
      <c r="AW311" s="139">
        <v>43.061303242300447</v>
      </c>
      <c r="AX311" s="139">
        <v>43.017475136024615</v>
      </c>
      <c r="AY311" s="139">
        <v>43.165653792685468</v>
      </c>
      <c r="AZ311" s="139">
        <v>45.266585409751258</v>
      </c>
      <c r="BA311" s="139">
        <v>47.984130770418787</v>
      </c>
      <c r="BB311" s="167"/>
      <c r="BC311" s="167"/>
      <c r="BD311" s="167"/>
      <c r="BE311" s="167"/>
      <c r="BF311" s="167"/>
    </row>
    <row r="312" spans="1:58" s="139" customFormat="1" outlineLevel="1" x14ac:dyDescent="0.2">
      <c r="A312" s="96"/>
      <c r="B312" s="96"/>
      <c r="C312" s="96"/>
      <c r="D312" s="137"/>
      <c r="E312" s="137"/>
      <c r="F312" s="146" t="s">
        <v>446</v>
      </c>
      <c r="G312" s="143" t="s">
        <v>607</v>
      </c>
      <c r="H312" s="167">
        <v>42.643404186521089</v>
      </c>
      <c r="I312" s="167">
        <v>40.796680845934603</v>
      </c>
      <c r="J312" s="167">
        <v>39.029932056201275</v>
      </c>
      <c r="K312" s="167">
        <v>37.339694424270512</v>
      </c>
      <c r="L312" s="167">
        <v>35.722654543447312</v>
      </c>
      <c r="M312" s="167">
        <v>34.175642498054742</v>
      </c>
      <c r="N312" s="167">
        <v>32.695625649384716</v>
      </c>
      <c r="O312" s="167">
        <v>31.279702690755581</v>
      </c>
      <c r="P312" s="167">
        <v>29.925097960022502</v>
      </c>
      <c r="Q312" s="167">
        <v>28.62915599839134</v>
      </c>
      <c r="R312" s="167">
        <v>27.38933634486958</v>
      </c>
      <c r="S312" s="167">
        <v>26.203208556149743</v>
      </c>
      <c r="T312" s="167">
        <v>25.068447442162679</v>
      </c>
      <c r="U312" s="167">
        <v>23.982828507960882</v>
      </c>
      <c r="V312" s="167">
        <v>22.94422359299648</v>
      </c>
      <c r="W312" s="167">
        <v>21.95059669924547</v>
      </c>
      <c r="X312" s="139">
        <v>21</v>
      </c>
      <c r="Y312" s="139">
        <v>19.760000000000002</v>
      </c>
      <c r="Z312" s="139">
        <v>19.2</v>
      </c>
      <c r="AA312" s="139">
        <v>18.73</v>
      </c>
      <c r="AB312" s="139">
        <v>16.64</v>
      </c>
      <c r="AC312" s="139">
        <v>16.829999999999998</v>
      </c>
      <c r="AD312" s="139">
        <v>18.61</v>
      </c>
      <c r="AE312" s="139">
        <v>23.42</v>
      </c>
      <c r="AF312" s="139">
        <v>27.11</v>
      </c>
      <c r="AG312" s="139">
        <v>27.71</v>
      </c>
      <c r="AH312" s="139">
        <v>28.53</v>
      </c>
      <c r="AI312" s="139">
        <v>31.82</v>
      </c>
      <c r="AJ312" s="139">
        <v>35.11</v>
      </c>
      <c r="AK312" s="139">
        <v>34.32</v>
      </c>
      <c r="AL312" s="139">
        <v>33.57</v>
      </c>
      <c r="AM312" s="139">
        <v>36.15</v>
      </c>
      <c r="AN312" s="139">
        <v>34.18</v>
      </c>
      <c r="AO312" s="139">
        <v>35.984802665458311</v>
      </c>
      <c r="AP312" s="139">
        <v>36.843834051727832</v>
      </c>
      <c r="AQ312" s="139">
        <v>31.505107040292039</v>
      </c>
      <c r="AR312" s="139">
        <v>31.550086346198288</v>
      </c>
      <c r="AS312" s="139">
        <v>32.375564825131939</v>
      </c>
      <c r="AT312" s="139">
        <v>34.14817050387154</v>
      </c>
      <c r="AU312" s="139">
        <v>32.649242111133603</v>
      </c>
      <c r="AV312" s="139">
        <v>33.490399318407285</v>
      </c>
      <c r="AW312" s="139">
        <v>35.320136888468653</v>
      </c>
      <c r="AX312" s="139">
        <v>34.850717281295843</v>
      </c>
      <c r="AY312" s="139">
        <v>34.453749023042896</v>
      </c>
      <c r="AZ312" s="139">
        <v>35.605765407392035</v>
      </c>
      <c r="BA312" s="139">
        <v>37.214502681766056</v>
      </c>
      <c r="BB312" s="167"/>
      <c r="BC312" s="167"/>
      <c r="BD312" s="167"/>
      <c r="BE312" s="167"/>
      <c r="BF312" s="167"/>
    </row>
    <row r="313" spans="1:58" s="139" customFormat="1" outlineLevel="1" x14ac:dyDescent="0.2">
      <c r="A313" s="96"/>
      <c r="B313" s="96"/>
      <c r="C313" s="96"/>
      <c r="D313" s="137"/>
      <c r="E313" s="137"/>
      <c r="F313" s="146" t="s">
        <v>447</v>
      </c>
      <c r="G313" s="143" t="s">
        <v>608</v>
      </c>
      <c r="H313" s="167">
        <v>10.946614087984988</v>
      </c>
      <c r="I313" s="167">
        <v>11.283544721573481</v>
      </c>
      <c r="J313" s="167">
        <v>11.630845890830619</v>
      </c>
      <c r="K313" s="167">
        <v>11.988836795019791</v>
      </c>
      <c r="L313" s="167">
        <v>12.35784645817844</v>
      </c>
      <c r="M313" s="167">
        <v>12.738214031519085</v>
      </c>
      <c r="N313" s="167">
        <v>13.130289105138091</v>
      </c>
      <c r="O313" s="167">
        <v>13.534432029318642</v>
      </c>
      <c r="P313" s="167">
        <v>13.951014245723252</v>
      </c>
      <c r="Q313" s="167">
        <v>14.380418628780195</v>
      </c>
      <c r="R313" s="167">
        <v>14.823039837577605</v>
      </c>
      <c r="S313" s="167">
        <v>15.279284678588697</v>
      </c>
      <c r="T313" s="167">
        <v>15.749572479561452</v>
      </c>
      <c r="U313" s="167">
        <v>16.234335474916424</v>
      </c>
      <c r="V313" s="167">
        <v>16.73401920300687</v>
      </c>
      <c r="W313" s="167">
        <v>17.24908291560633</v>
      </c>
      <c r="X313" s="139">
        <v>17.78</v>
      </c>
      <c r="Y313" s="139">
        <v>19.309999999999999</v>
      </c>
      <c r="Z313" s="139">
        <v>20.68</v>
      </c>
      <c r="AA313" s="139">
        <v>21.29</v>
      </c>
      <c r="AB313" s="139">
        <v>20.67</v>
      </c>
      <c r="AC313" s="139">
        <v>20.69</v>
      </c>
      <c r="AD313" s="139">
        <v>22.09</v>
      </c>
      <c r="AE313" s="139">
        <v>25.15</v>
      </c>
      <c r="AF313" s="139">
        <v>28.5</v>
      </c>
      <c r="AG313" s="139">
        <v>29.72</v>
      </c>
      <c r="AH313" s="139">
        <v>31.23</v>
      </c>
      <c r="AI313" s="139">
        <v>35.229999999999997</v>
      </c>
      <c r="AJ313" s="139">
        <v>34.200000000000003</v>
      </c>
      <c r="AK313" s="139">
        <v>29.47</v>
      </c>
      <c r="AL313" s="139">
        <v>29.11</v>
      </c>
      <c r="AM313" s="139">
        <v>30.77</v>
      </c>
      <c r="AN313" s="139">
        <v>31.23</v>
      </c>
      <c r="AO313" s="139">
        <v>31.40041979123723</v>
      </c>
      <c r="AP313" s="139">
        <v>33.327853037812289</v>
      </c>
      <c r="AQ313" s="139">
        <v>31.728137211592593</v>
      </c>
      <c r="AR313" s="139">
        <v>28.879942290443463</v>
      </c>
      <c r="AS313" s="139">
        <v>28.383672324882543</v>
      </c>
      <c r="AT313" s="139">
        <v>30.307179563173378</v>
      </c>
      <c r="AU313" s="139">
        <v>29.997018016162396</v>
      </c>
      <c r="AV313" s="139">
        <v>30.688501442489226</v>
      </c>
      <c r="AW313" s="139">
        <v>34.148911913503277</v>
      </c>
      <c r="AX313" s="139">
        <v>36.235776264096266</v>
      </c>
      <c r="AY313" s="139">
        <v>37.866262533215902</v>
      </c>
      <c r="AZ313" s="139">
        <v>39.600906386043086</v>
      </c>
      <c r="BA313" s="139">
        <v>41.325458799780677</v>
      </c>
      <c r="BB313" s="167"/>
      <c r="BC313" s="167"/>
      <c r="BD313" s="167"/>
      <c r="BE313" s="167"/>
      <c r="BF313" s="167"/>
    </row>
    <row r="314" spans="1:58" s="42" customFormat="1" x14ac:dyDescent="0.2">
      <c r="A314" s="37" t="s">
        <v>442</v>
      </c>
      <c r="B314" s="37" t="s">
        <v>92</v>
      </c>
      <c r="C314" s="37" t="s">
        <v>1859</v>
      </c>
      <c r="D314" s="38" t="s">
        <v>374</v>
      </c>
      <c r="E314" s="38"/>
      <c r="F314" s="12" t="s">
        <v>93</v>
      </c>
      <c r="G314" s="12" t="s">
        <v>1218</v>
      </c>
      <c r="H314" s="27" t="str">
        <f>EIUArith(H310:H313,H$1011:H$1014)</f>
        <v>–</v>
      </c>
      <c r="I314" s="27" t="str">
        <f t="shared" ref="I314:AK314" si="298">EIUArith(I310:I313,I$1011:I$1014)</f>
        <v>–</v>
      </c>
      <c r="J314" s="27" t="str">
        <f t="shared" si="298"/>
        <v>–</v>
      </c>
      <c r="K314" s="27" t="str">
        <f t="shared" si="298"/>
        <v>–</v>
      </c>
      <c r="L314" s="27" t="str">
        <f t="shared" si="298"/>
        <v>–</v>
      </c>
      <c r="M314" s="27" t="str">
        <f t="shared" si="298"/>
        <v>–</v>
      </c>
      <c r="N314" s="27" t="str">
        <f t="shared" si="298"/>
        <v>–</v>
      </c>
      <c r="O314" s="27" t="str">
        <f t="shared" si="298"/>
        <v>–</v>
      </c>
      <c r="P314" s="27" t="str">
        <f t="shared" si="298"/>
        <v>–</v>
      </c>
      <c r="Q314" s="27" t="str">
        <f t="shared" si="298"/>
        <v>–</v>
      </c>
      <c r="R314" s="27" t="str">
        <f t="shared" si="298"/>
        <v>–</v>
      </c>
      <c r="S314" s="27" t="str">
        <f t="shared" si="298"/>
        <v>–</v>
      </c>
      <c r="T314" s="27" t="str">
        <f t="shared" si="298"/>
        <v>–</v>
      </c>
      <c r="U314" s="27" t="str">
        <f t="shared" si="298"/>
        <v>–</v>
      </c>
      <c r="V314" s="27" t="str">
        <f t="shared" si="298"/>
        <v>–</v>
      </c>
      <c r="W314" s="27" t="str">
        <f t="shared" si="298"/>
        <v>–</v>
      </c>
      <c r="X314" s="27">
        <f t="shared" si="298"/>
        <v>25.714371308357205</v>
      </c>
      <c r="Y314" s="27">
        <f t="shared" si="298"/>
        <v>23.861531322462938</v>
      </c>
      <c r="Z314" s="27">
        <f t="shared" si="298"/>
        <v>24.046137235374722</v>
      </c>
      <c r="AA314" s="27">
        <f t="shared" si="298"/>
        <v>23.513205913981032</v>
      </c>
      <c r="AB314" s="27">
        <f t="shared" si="298"/>
        <v>21.578144716193339</v>
      </c>
      <c r="AC314" s="27">
        <f t="shared" si="298"/>
        <v>21.573716373062275</v>
      </c>
      <c r="AD314" s="27">
        <f t="shared" si="298"/>
        <v>23.441137928055312</v>
      </c>
      <c r="AE314" s="27">
        <f t="shared" si="298"/>
        <v>28.43447072304043</v>
      </c>
      <c r="AF314" s="27">
        <f t="shared" si="298"/>
        <v>32.046340228744988</v>
      </c>
      <c r="AG314" s="27">
        <f t="shared" si="298"/>
        <v>32.690203600579586</v>
      </c>
      <c r="AH314" s="27">
        <f t="shared" si="298"/>
        <v>33.937293953917958</v>
      </c>
      <c r="AI314" s="27">
        <f t="shared" si="298"/>
        <v>37.86757555647268</v>
      </c>
      <c r="AJ314" s="27">
        <f t="shared" si="298"/>
        <v>40.429284290973911</v>
      </c>
      <c r="AK314" s="27">
        <f t="shared" si="298"/>
        <v>38.193908608927721</v>
      </c>
      <c r="AL314" s="181">
        <f>SUMPRODUCT(AL310:AL313,AL1011:AL1014)</f>
        <v>37.048867885313733</v>
      </c>
      <c r="AM314" s="181">
        <f t="shared" ref="AM314:BA314" si="299">SUMPRODUCT(AM310:AM313,AM1011:AM1014)</f>
        <v>39.817378631235407</v>
      </c>
      <c r="AN314" s="181">
        <f t="shared" si="299"/>
        <v>38.487645721487752</v>
      </c>
      <c r="AO314" s="181">
        <f t="shared" si="299"/>
        <v>40.238062037955601</v>
      </c>
      <c r="AP314" s="181">
        <f t="shared" si="299"/>
        <v>41.541937190253762</v>
      </c>
      <c r="AQ314" s="181">
        <f t="shared" si="299"/>
        <v>36.228217993588146</v>
      </c>
      <c r="AR314" s="181">
        <f t="shared" si="299"/>
        <v>35.851308663024561</v>
      </c>
      <c r="AS314" s="181">
        <f t="shared" si="299"/>
        <v>36.763419863805794</v>
      </c>
      <c r="AT314" s="181">
        <f t="shared" si="299"/>
        <v>39.242086499006263</v>
      </c>
      <c r="AU314" s="181">
        <f t="shared" si="299"/>
        <v>38.160617897099939</v>
      </c>
      <c r="AV314" s="181">
        <f t="shared" si="299"/>
        <v>39.463518132816652</v>
      </c>
      <c r="AW314" s="181">
        <f t="shared" si="299"/>
        <v>42.614411470510902</v>
      </c>
      <c r="AX314" s="181">
        <f t="shared" si="299"/>
        <v>43.034193327168197</v>
      </c>
      <c r="AY314" s="181">
        <f t="shared" si="299"/>
        <v>43.409491573417725</v>
      </c>
      <c r="AZ314" s="181">
        <f t="shared" si="299"/>
        <v>45.411284086512246</v>
      </c>
      <c r="BA314" s="181">
        <f t="shared" si="299"/>
        <v>47.871251363463365</v>
      </c>
    </row>
    <row r="315" spans="1:58" s="42" customFormat="1" x14ac:dyDescent="0.2">
      <c r="A315" s="37"/>
      <c r="B315" s="37"/>
      <c r="C315" s="37"/>
      <c r="D315" s="38"/>
      <c r="E315" s="38"/>
      <c r="F315" s="39" t="s">
        <v>94</v>
      </c>
      <c r="G315" s="18"/>
      <c r="H315" s="27"/>
      <c r="I315" s="27"/>
      <c r="J315" s="27"/>
      <c r="K315" s="27"/>
      <c r="L315" s="27"/>
      <c r="M315" s="27"/>
      <c r="N315" s="27"/>
      <c r="O315" s="27"/>
      <c r="P315" s="27"/>
      <c r="Q315" s="27"/>
      <c r="R315" s="27"/>
      <c r="S315" s="27"/>
      <c r="T315" s="27"/>
      <c r="U315" s="27"/>
      <c r="V315" s="27"/>
      <c r="W315" s="27"/>
      <c r="X315" s="27"/>
      <c r="Y315" s="27"/>
      <c r="Z315" s="27"/>
      <c r="AA315" s="27"/>
      <c r="AB315" s="27"/>
      <c r="AC315" s="27"/>
      <c r="AD315" s="27"/>
      <c r="AE315" s="27"/>
      <c r="AF315" s="27"/>
      <c r="AG315" s="27"/>
      <c r="AH315" s="27"/>
      <c r="AI315" s="28"/>
      <c r="AJ315" s="28"/>
      <c r="AK315" s="28"/>
      <c r="AL315" s="28"/>
      <c r="AM315" s="28"/>
      <c r="AN315" s="28"/>
      <c r="AO315" s="28"/>
      <c r="AP315" s="28"/>
      <c r="AQ315" s="28"/>
      <c r="AR315" s="28"/>
      <c r="AS315" s="28"/>
      <c r="AT315" s="28"/>
      <c r="AU315" s="28"/>
      <c r="AV315" s="28"/>
      <c r="AW315" s="28"/>
      <c r="AX315" s="28"/>
      <c r="AY315" s="28"/>
      <c r="AZ315" s="28"/>
      <c r="BA315" s="28"/>
    </row>
    <row r="316" spans="1:58" s="139" customFormat="1" outlineLevel="1" x14ac:dyDescent="0.2">
      <c r="A316" s="96"/>
      <c r="B316" s="96"/>
      <c r="C316" s="96"/>
      <c r="D316" s="137"/>
      <c r="E316" s="137"/>
      <c r="F316" s="143" t="s">
        <v>444</v>
      </c>
      <c r="G316" s="158" t="s">
        <v>609</v>
      </c>
      <c r="I316" s="139">
        <v>-2.3510764760270475</v>
      </c>
      <c r="J316" s="139">
        <v>-3.2463140808873248</v>
      </c>
      <c r="K316" s="139">
        <v>0.44736474206632515</v>
      </c>
      <c r="L316" s="139">
        <v>2.8253305497564885</v>
      </c>
      <c r="M316" s="139">
        <v>4.0741743367622707</v>
      </c>
      <c r="N316" s="139">
        <v>2.2109507088048375</v>
      </c>
      <c r="O316" s="139">
        <v>0.38172795521058678</v>
      </c>
      <c r="P316" s="139">
        <v>3.6379769299022868</v>
      </c>
      <c r="Q316" s="139">
        <v>4.7700587084148705</v>
      </c>
      <c r="R316" s="139">
        <v>5.2299789866916857</v>
      </c>
      <c r="S316" s="139">
        <v>4.5373862879964033</v>
      </c>
      <c r="T316" s="139">
        <v>-1.2947044465669633</v>
      </c>
      <c r="U316" s="139">
        <v>-6.6336953015803886</v>
      </c>
      <c r="V316" s="139">
        <v>3.6158452326116031</v>
      </c>
      <c r="W316" s="139">
        <v>0.81129139808853168</v>
      </c>
      <c r="X316" s="139">
        <v>-0.66144857237350196</v>
      </c>
      <c r="Y316" s="139">
        <v>2.4081677949172819</v>
      </c>
      <c r="Z316" s="139">
        <v>2.9908972691807589</v>
      </c>
      <c r="AA316" s="139">
        <v>1.0627104377104679</v>
      </c>
      <c r="AB316" s="139">
        <v>4.7267048412284796</v>
      </c>
      <c r="AC316" s="139">
        <v>-0.20876826722338038</v>
      </c>
      <c r="AD316" s="139">
        <v>-1.3050408447898509</v>
      </c>
      <c r="AE316" s="139">
        <v>0.15140809528615407</v>
      </c>
      <c r="AF316" s="139">
        <v>2.4793388429752206</v>
      </c>
      <c r="AG316" s="139">
        <v>2.9307631785995936</v>
      </c>
      <c r="AH316" s="139">
        <v>5.7519587234855063</v>
      </c>
      <c r="AI316" s="139">
        <v>5.8727864112757766</v>
      </c>
      <c r="AJ316" s="139">
        <v>-3.4135518006450649E-2</v>
      </c>
      <c r="AK316" s="139">
        <v>-15.460133173979873</v>
      </c>
      <c r="AL316" s="139">
        <v>10.138341916590953</v>
      </c>
      <c r="AM316" s="139">
        <v>7.2705601907031792</v>
      </c>
      <c r="AN316" s="139">
        <v>-0.29059829059825404</v>
      </c>
      <c r="AO316" s="139">
        <v>0.10286302074404841</v>
      </c>
      <c r="AP316" s="139">
        <v>1.5499229320088626</v>
      </c>
      <c r="AQ316" s="139">
        <v>0.91070073362002901</v>
      </c>
      <c r="AR316" s="139">
        <v>1.8383889028157352</v>
      </c>
      <c r="AS316" s="139">
        <v>3.3232132600311992</v>
      </c>
      <c r="AT316" s="139">
        <v>0.92916137229988038</v>
      </c>
      <c r="AU316" s="139">
        <v>-3.210323392871206</v>
      </c>
      <c r="AV316" s="139">
        <v>-8.1538086334441253</v>
      </c>
      <c r="AW316" s="139">
        <v>5.699999999999994</v>
      </c>
      <c r="AX316" s="139">
        <v>4.0000000000000036</v>
      </c>
      <c r="AY316" s="139">
        <v>2.8999999999999915</v>
      </c>
      <c r="AZ316" s="139">
        <v>1.6000000000000014</v>
      </c>
      <c r="BA316" s="139">
        <v>1.6000000000000014</v>
      </c>
      <c r="BB316" s="167"/>
      <c r="BC316" s="167"/>
      <c r="BD316" s="167"/>
      <c r="BE316" s="167"/>
      <c r="BF316" s="167"/>
    </row>
    <row r="317" spans="1:58" s="139" customFormat="1" outlineLevel="1" x14ac:dyDescent="0.2">
      <c r="A317" s="96"/>
      <c r="B317" s="96"/>
      <c r="C317" s="96"/>
      <c r="D317" s="137"/>
      <c r="E317" s="137"/>
      <c r="F317" s="143" t="s">
        <v>445</v>
      </c>
      <c r="G317" s="158" t="s">
        <v>610</v>
      </c>
      <c r="I317" s="139">
        <v>-1.1279214793124437</v>
      </c>
      <c r="J317" s="139">
        <v>-0.83694400263255586</v>
      </c>
      <c r="K317" s="139">
        <v>8.8493617397888968E-2</v>
      </c>
      <c r="L317" s="139">
        <v>1.7086271302579004</v>
      </c>
      <c r="M317" s="139">
        <v>0.65306211153124405</v>
      </c>
      <c r="N317" s="139">
        <v>1.2091245722182897</v>
      </c>
      <c r="O317" s="139">
        <v>1.9584208898228317</v>
      </c>
      <c r="P317" s="139">
        <v>4.0529371763351474</v>
      </c>
      <c r="Q317" s="139">
        <v>3.6859409404880417</v>
      </c>
      <c r="R317" s="139">
        <v>6.7277575757576091</v>
      </c>
      <c r="S317" s="139">
        <v>-0.22805120703599524</v>
      </c>
      <c r="T317" s="139">
        <v>-1.3550431646814687</v>
      </c>
      <c r="U317" s="139">
        <v>-3.8791034304494265</v>
      </c>
      <c r="V317" s="139">
        <v>3.9107969497321315</v>
      </c>
      <c r="W317" s="139">
        <v>3.3606299794812999</v>
      </c>
      <c r="X317" s="139">
        <v>0.7028525440400557</v>
      </c>
      <c r="Y317" s="139">
        <v>4.4176671165730985</v>
      </c>
      <c r="Z317" s="139">
        <v>4.1278669285914615</v>
      </c>
      <c r="AA317" s="139">
        <v>2.3038915431415008</v>
      </c>
      <c r="AB317" s="139">
        <v>4.6101895167084628</v>
      </c>
      <c r="AC317" s="139">
        <v>1.19428270541313</v>
      </c>
      <c r="AD317" s="139">
        <v>-1.0964813055219236</v>
      </c>
      <c r="AE317" s="139">
        <v>-0.95309259485115705</v>
      </c>
      <c r="AF317" s="139">
        <v>1.4364674908777353</v>
      </c>
      <c r="AG317" s="139">
        <v>0.16012992532299375</v>
      </c>
      <c r="AH317" s="139">
        <v>1.1145712575482358</v>
      </c>
      <c r="AI317" s="139">
        <v>1.2244286249534664</v>
      </c>
      <c r="AJ317" s="139">
        <v>-3.0610583044621165</v>
      </c>
      <c r="AK317" s="139">
        <v>-12.683563830193723</v>
      </c>
      <c r="AL317" s="139">
        <v>4.409655413678526</v>
      </c>
      <c r="AM317" s="139">
        <v>2.8597275971251834</v>
      </c>
      <c r="AN317" s="139">
        <v>-2.4846086191732675</v>
      </c>
      <c r="AO317" s="139">
        <v>-9.770762871100791E-2</v>
      </c>
      <c r="AP317" s="139">
        <v>-1.1368575918680901</v>
      </c>
      <c r="AQ317" s="139">
        <v>1.463624987316936</v>
      </c>
      <c r="AR317" s="139">
        <v>0.43250360419699874</v>
      </c>
      <c r="AS317" s="139">
        <v>2.2992416070621857</v>
      </c>
      <c r="AT317" s="139">
        <v>0.5734493750459535</v>
      </c>
      <c r="AU317" s="139">
        <v>0.52985580180004987</v>
      </c>
      <c r="AV317" s="139">
        <v>-10.781128412473052</v>
      </c>
      <c r="AW317" s="139">
        <v>8.2999999999999972</v>
      </c>
      <c r="AX317" s="139">
        <v>2.4999999999999911</v>
      </c>
      <c r="AY317" s="139">
        <v>1.6000000000000014</v>
      </c>
      <c r="AZ317" s="139">
        <v>1.4999999999999902</v>
      </c>
      <c r="BA317" s="139">
        <v>1.4000000000000012</v>
      </c>
      <c r="BB317" s="167"/>
      <c r="BC317" s="167"/>
      <c r="BD317" s="167"/>
      <c r="BE317" s="167"/>
      <c r="BF317" s="167"/>
    </row>
    <row r="318" spans="1:58" s="139" customFormat="1" outlineLevel="1" x14ac:dyDescent="0.2">
      <c r="A318" s="96"/>
      <c r="B318" s="96"/>
      <c r="C318" s="96"/>
      <c r="D318" s="137"/>
      <c r="E318" s="137"/>
      <c r="F318" s="143" t="s">
        <v>446</v>
      </c>
      <c r="G318" s="158" t="s">
        <v>611</v>
      </c>
      <c r="I318" s="139">
        <v>-1.0930395243092361</v>
      </c>
      <c r="J318" s="139">
        <v>-3.3330386349570418</v>
      </c>
      <c r="K318" s="139">
        <v>-2.5150905432595905</v>
      </c>
      <c r="L318" s="139">
        <v>3.2929918378834744</v>
      </c>
      <c r="M318" s="139">
        <v>1.416893732970026</v>
      </c>
      <c r="N318" s="139">
        <v>4.0300913487372414</v>
      </c>
      <c r="O318" s="139">
        <v>3.0044765840220089</v>
      </c>
      <c r="P318" s="139">
        <v>6.3602173004597029</v>
      </c>
      <c r="Q318" s="139">
        <v>3.5832154644035885</v>
      </c>
      <c r="R318" s="139">
        <v>0.62206038537369057</v>
      </c>
      <c r="S318" s="139">
        <v>-0.9574788902289022</v>
      </c>
      <c r="T318" s="139">
        <v>-1.0504681434117313</v>
      </c>
      <c r="U318" s="139">
        <v>-2.4540349257632155</v>
      </c>
      <c r="V318" s="139">
        <v>6.0962145110403654</v>
      </c>
      <c r="W318" s="139">
        <v>5.9317624321712836</v>
      </c>
      <c r="X318" s="139">
        <v>-1.6770752929613386</v>
      </c>
      <c r="Y318" s="139">
        <v>3.8681130459600199</v>
      </c>
      <c r="Z318" s="139">
        <v>1.2436443589396662</v>
      </c>
      <c r="AA318" s="139">
        <v>-0.25110281642403143</v>
      </c>
      <c r="AB318" s="139">
        <v>4.2386719281537699</v>
      </c>
      <c r="AC318" s="139">
        <v>-1.7949220024805146</v>
      </c>
      <c r="AD318" s="139">
        <v>-1.5020603482650552</v>
      </c>
      <c r="AE318" s="139">
        <v>-0.63427800269878487</v>
      </c>
      <c r="AF318" s="139">
        <v>-0.18334917832404374</v>
      </c>
      <c r="AG318" s="139">
        <v>-0.63269610177563163</v>
      </c>
      <c r="AH318" s="139">
        <v>3.6286457620150481</v>
      </c>
      <c r="AI318" s="139">
        <v>2.3454016913324605</v>
      </c>
      <c r="AJ318" s="139">
        <v>-4.1378865147507549</v>
      </c>
      <c r="AK318" s="139">
        <v>-18.579124579124851</v>
      </c>
      <c r="AL318" s="139">
        <v>6.9886692581262233</v>
      </c>
      <c r="AM318" s="139">
        <v>0.79622758194155541</v>
      </c>
      <c r="AN318" s="139">
        <v>-5.7519748446966945</v>
      </c>
      <c r="AO318" s="139">
        <v>-3.0677841972492348</v>
      </c>
      <c r="AP318" s="139">
        <v>-0.62961719274681194</v>
      </c>
      <c r="AQ318" s="139">
        <v>0.99687420799186022</v>
      </c>
      <c r="AR318" s="139">
        <v>2.0828105395232166</v>
      </c>
      <c r="AS318" s="139">
        <v>3.7528679121602737</v>
      </c>
      <c r="AT318" s="139">
        <v>0.87663876164902899</v>
      </c>
      <c r="AU318" s="139">
        <v>-1.1900101777189365</v>
      </c>
      <c r="AV318" s="139">
        <v>-10.997543776245966</v>
      </c>
      <c r="AW318" s="139">
        <v>11.000000000000011</v>
      </c>
      <c r="AX318" s="139">
        <v>4.0000000000000036</v>
      </c>
      <c r="AY318" s="139">
        <v>1.6000000000000014</v>
      </c>
      <c r="AZ318" s="139">
        <v>1.4999999999999902</v>
      </c>
      <c r="BA318" s="139">
        <v>1.4999999999999902</v>
      </c>
      <c r="BB318" s="167"/>
      <c r="BC318" s="167"/>
      <c r="BD318" s="167"/>
      <c r="BE318" s="167"/>
      <c r="BF318" s="167"/>
    </row>
    <row r="319" spans="1:58" s="139" customFormat="1" outlineLevel="1" x14ac:dyDescent="0.2">
      <c r="A319" s="96"/>
      <c r="B319" s="96"/>
      <c r="C319" s="96"/>
      <c r="D319" s="137"/>
      <c r="E319" s="137"/>
      <c r="F319" s="143" t="s">
        <v>447</v>
      </c>
      <c r="G319" s="158" t="s">
        <v>612</v>
      </c>
      <c r="I319" s="139">
        <v>-3.1770209988032594</v>
      </c>
      <c r="J319" s="139">
        <v>1.9665130913586681</v>
      </c>
      <c r="K319" s="139">
        <v>3.6037028873705079</v>
      </c>
      <c r="L319" s="139">
        <v>4.2548665035591071E-2</v>
      </c>
      <c r="M319" s="139">
        <v>5.518341307814989</v>
      </c>
      <c r="N319" s="139">
        <v>2.4083031035873059</v>
      </c>
      <c r="O319" s="139">
        <v>4.0637607005804544</v>
      </c>
      <c r="P319" s="139">
        <v>4.8033282904690777</v>
      </c>
      <c r="Q319" s="139">
        <v>2.0660411403824908</v>
      </c>
      <c r="R319" s="139">
        <v>-0.2563422611155719</v>
      </c>
      <c r="S319" s="139">
        <v>-3.3853243530662658</v>
      </c>
      <c r="T319" s="139">
        <v>0.35773252614199613</v>
      </c>
      <c r="U319" s="139">
        <v>2.1753039027510912</v>
      </c>
      <c r="V319" s="139">
        <v>5.4029877448788621</v>
      </c>
      <c r="W319" s="139">
        <v>1.7567682254094885</v>
      </c>
      <c r="X319" s="139">
        <v>1.3761467889911172</v>
      </c>
      <c r="Y319" s="139">
        <v>1.3656931303986708</v>
      </c>
      <c r="Z319" s="139">
        <v>0.78727376024640972</v>
      </c>
      <c r="AA319" s="139">
        <v>1.1112900628120537</v>
      </c>
      <c r="AB319" s="139">
        <v>1.6884358075823558</v>
      </c>
      <c r="AC319" s="139">
        <v>-1.4959273182960642</v>
      </c>
      <c r="AD319" s="139">
        <v>-1.431183907132072</v>
      </c>
      <c r="AE319" s="139">
        <v>-0.29039283697668283</v>
      </c>
      <c r="AF319" s="139">
        <v>0.88989563951169526</v>
      </c>
      <c r="AG319" s="139">
        <v>-0.60941384010873012</v>
      </c>
      <c r="AH319" s="139">
        <v>1.1052843888658348</v>
      </c>
      <c r="AI319" s="139">
        <v>0.75007979572359051</v>
      </c>
      <c r="AJ319" s="139">
        <v>-2.3760494218279637</v>
      </c>
      <c r="AK319" s="139">
        <v>-7.7721888690575947</v>
      </c>
      <c r="AL319" s="139">
        <v>3.527445460943035</v>
      </c>
      <c r="AM319" s="139">
        <v>-0.11895658084802863</v>
      </c>
      <c r="AN319" s="139">
        <v>-2.4159931943853019</v>
      </c>
      <c r="AO319" s="139">
        <v>-1.0373986574841232</v>
      </c>
      <c r="AP319" s="139">
        <v>1.4711064129669271</v>
      </c>
      <c r="AQ319" s="139">
        <v>0.32988974737382382</v>
      </c>
      <c r="AR319" s="139">
        <v>1.0729428052263401</v>
      </c>
      <c r="AS319" s="139">
        <v>1.7806694632308551</v>
      </c>
      <c r="AT319" s="139">
        <v>0.92522499789724488</v>
      </c>
      <c r="AU319" s="139">
        <v>-1.2001000083340263</v>
      </c>
      <c r="AV319" s="139">
        <v>-7.9966258962463126</v>
      </c>
      <c r="AW319" s="139">
        <v>6.6999999999999948</v>
      </c>
      <c r="AX319" s="139">
        <v>4.2000000000000037</v>
      </c>
      <c r="AY319" s="139">
        <v>1.6999999999999904</v>
      </c>
      <c r="AZ319" s="139">
        <v>1.6000000000000014</v>
      </c>
      <c r="BA319" s="139">
        <v>1.6000000000000014</v>
      </c>
      <c r="BB319" s="167"/>
      <c r="BC319" s="167"/>
      <c r="BD319" s="167"/>
      <c r="BE319" s="167"/>
      <c r="BF319" s="167"/>
    </row>
    <row r="320" spans="1:58" s="42" customFormat="1" x14ac:dyDescent="0.2">
      <c r="A320" s="37" t="s">
        <v>442</v>
      </c>
      <c r="B320" s="37" t="s">
        <v>95</v>
      </c>
      <c r="C320" s="37" t="s">
        <v>1859</v>
      </c>
      <c r="D320" s="38"/>
      <c r="E320" s="38"/>
      <c r="F320" s="12" t="s">
        <v>96</v>
      </c>
      <c r="G320" s="12" t="s">
        <v>1219</v>
      </c>
      <c r="H320" s="27" t="str">
        <f>IF(AND(ISNUMBER(H921),ISNUMBER(G921)),((H921/G921)-1)*100,"–")</f>
        <v>–</v>
      </c>
      <c r="I320" s="27">
        <f t="shared" ref="I320:BA320" si="300">IF(AND(ISNUMBER(I921),ISNUMBER(H921)),((I921/H921)-1)*100,"–")</f>
        <v>-2.0209589053092891</v>
      </c>
      <c r="J320" s="27">
        <f t="shared" si="300"/>
        <v>-1.7357811476671814</v>
      </c>
      <c r="K320" s="27">
        <f t="shared" si="300"/>
        <v>0.4022244942243125</v>
      </c>
      <c r="L320" s="27">
        <f t="shared" si="300"/>
        <v>2.1195417800432326</v>
      </c>
      <c r="M320" s="27">
        <f t="shared" si="300"/>
        <v>3.1222478959733735</v>
      </c>
      <c r="N320" s="27">
        <f t="shared" si="300"/>
        <v>2.408715924656013</v>
      </c>
      <c r="O320" s="27">
        <f t="shared" si="300"/>
        <v>1.96755384779288</v>
      </c>
      <c r="P320" s="27">
        <f t="shared" si="300"/>
        <v>4.5011272720942186</v>
      </c>
      <c r="Q320" s="27">
        <f t="shared" si="300"/>
        <v>3.7566109614774135</v>
      </c>
      <c r="R320" s="27">
        <f t="shared" si="300"/>
        <v>3.4553410887834035</v>
      </c>
      <c r="S320" s="27">
        <f t="shared" si="300"/>
        <v>0.80485863701764693</v>
      </c>
      <c r="T320" s="27">
        <f t="shared" si="300"/>
        <v>-0.92405790447845915</v>
      </c>
      <c r="U320" s="27">
        <f t="shared" si="300"/>
        <v>-3.4972219564797125</v>
      </c>
      <c r="V320" s="27">
        <f t="shared" si="300"/>
        <v>4.5324000571398404</v>
      </c>
      <c r="W320" s="27">
        <f t="shared" si="300"/>
        <v>2.5322947081043656</v>
      </c>
      <c r="X320" s="27">
        <f t="shared" si="300"/>
        <v>-0.17969455460875583</v>
      </c>
      <c r="Y320" s="27">
        <f t="shared" si="300"/>
        <v>2.8920330581999609</v>
      </c>
      <c r="Z320" s="27">
        <f t="shared" si="300"/>
        <v>2.415497142595413</v>
      </c>
      <c r="AA320" s="27">
        <f>IF(AND(ISNUMBER(AA921),ISNUMBER(Z921)),((AA921/Z921)-1)*100,"–")</f>
        <v>1.0577838607860324</v>
      </c>
      <c r="AB320" s="27">
        <f>IF(AND(ISNUMBER(AB921),ISNUMBER(AA921)),((AB921/AA921)-1)*100,"–")</f>
        <v>3.9804723368388251</v>
      </c>
      <c r="AC320" s="27">
        <f>IF(AND(ISNUMBER(AC921),ISNUMBER(AB921)),((AC921/AB921)-1)*100,"–")</f>
        <v>-0.50962141805823702</v>
      </c>
      <c r="AD320" s="27">
        <f>IF(AND(ISNUMBER(AD921),ISNUMBER(AC921)),((AD921/AC921)-1)*100,"–")</f>
        <v>-1.3279579394225416</v>
      </c>
      <c r="AE320" s="27">
        <f t="shared" si="300"/>
        <v>-0.32175665752438576</v>
      </c>
      <c r="AF320" s="27">
        <f t="shared" si="300"/>
        <v>1.4042623524625597</v>
      </c>
      <c r="AG320" s="27">
        <f t="shared" si="300"/>
        <v>0.91866515611873645</v>
      </c>
      <c r="AH320" s="27">
        <f t="shared" si="300"/>
        <v>3.4168716444060276</v>
      </c>
      <c r="AI320" s="27">
        <f t="shared" si="300"/>
        <v>3.1535471528339354</v>
      </c>
      <c r="AJ320" s="27">
        <f t="shared" si="300"/>
        <v>-1.9637674634464197</v>
      </c>
      <c r="AK320" s="27">
        <f t="shared" si="300"/>
        <v>-14.034889464375421</v>
      </c>
      <c r="AL320" s="27">
        <f t="shared" si="300"/>
        <v>6.9607645311356325</v>
      </c>
      <c r="AM320" s="27">
        <f t="shared" si="300"/>
        <v>3.523601000079335</v>
      </c>
      <c r="AN320" s="27">
        <f t="shared" si="300"/>
        <v>-2.2864357516515943</v>
      </c>
      <c r="AO320" s="27">
        <f t="shared" si="300"/>
        <v>-0.81408716764505007</v>
      </c>
      <c r="AP320" s="27">
        <f t="shared" si="300"/>
        <v>0.54273367817023743</v>
      </c>
      <c r="AQ320" s="27">
        <f t="shared" si="300"/>
        <v>0.92167268165286309</v>
      </c>
      <c r="AR320" s="27">
        <f t="shared" si="300"/>
        <v>1.4441180432781975</v>
      </c>
      <c r="AS320" s="27">
        <f t="shared" si="300"/>
        <v>2.8850055186075751</v>
      </c>
      <c r="AT320" s="27">
        <f t="shared" si="300"/>
        <v>0.84539189213750365</v>
      </c>
      <c r="AU320" s="27">
        <f t="shared" si="300"/>
        <v>-1.6454788344203108</v>
      </c>
      <c r="AV320" s="27">
        <f t="shared" si="300"/>
        <v>-9.2376296699556484</v>
      </c>
      <c r="AW320" s="28">
        <f t="shared" si="300"/>
        <v>7.4781436627656239</v>
      </c>
      <c r="AX320" s="28">
        <f t="shared" si="300"/>
        <v>3.7337687732968305</v>
      </c>
      <c r="AY320" s="28">
        <f t="shared" si="300"/>
        <v>2.1286789182744625</v>
      </c>
      <c r="AZ320" s="28">
        <f t="shared" si="300"/>
        <v>1.5595700351310082</v>
      </c>
      <c r="BA320" s="28">
        <f t="shared" si="300"/>
        <v>1.5392180429365299</v>
      </c>
    </row>
    <row r="321" spans="1:58" s="42" customFormat="1" x14ac:dyDescent="0.2">
      <c r="A321" s="37" t="s">
        <v>442</v>
      </c>
      <c r="B321" s="37" t="s">
        <v>97</v>
      </c>
      <c r="C321" s="37"/>
      <c r="D321" s="38"/>
      <c r="E321" s="38"/>
      <c r="F321" s="39" t="s">
        <v>98</v>
      </c>
      <c r="G321" s="12" t="s">
        <v>1220</v>
      </c>
      <c r="H321" s="45" t="str">
        <f>IF(AND(ISNUMBER(H92),ISNUMBER(H97),ISNUMBER(H328),ISNUMBER(H77)),(H92+H97+H328)/H77*100,"–")</f>
        <v>–</v>
      </c>
      <c r="I321" s="45" t="str">
        <f t="shared" ref="I321:BA321" si="301">IF(AND(ISNUMBER(I92),ISNUMBER(I97),ISNUMBER(I328),ISNUMBER(I77)),(I92+I97+I328)/I77*100,"–")</f>
        <v>–</v>
      </c>
      <c r="J321" s="45" t="str">
        <f t="shared" si="301"/>
        <v>–</v>
      </c>
      <c r="K321" s="45" t="str">
        <f t="shared" si="301"/>
        <v>–</v>
      </c>
      <c r="L321" s="45" t="str">
        <f t="shared" si="301"/>
        <v>–</v>
      </c>
      <c r="M321" s="45" t="str">
        <f t="shared" si="301"/>
        <v>–</v>
      </c>
      <c r="N321" s="45">
        <f t="shared" si="301"/>
        <v>22.867002945191437</v>
      </c>
      <c r="O321" s="45">
        <f t="shared" si="301"/>
        <v>22.44657862563994</v>
      </c>
      <c r="P321" s="45">
        <f t="shared" si="301"/>
        <v>23.062859527515865</v>
      </c>
      <c r="Q321" s="45">
        <f t="shared" si="301"/>
        <v>23.520403361317758</v>
      </c>
      <c r="R321" s="45">
        <f t="shared" si="301"/>
        <v>23.104523555950855</v>
      </c>
      <c r="S321" s="45">
        <f t="shared" si="301"/>
        <v>22.041964518439137</v>
      </c>
      <c r="T321" s="45">
        <f t="shared" si="301"/>
        <v>21.250623859208392</v>
      </c>
      <c r="U321" s="45">
        <f t="shared" si="301"/>
        <v>20.440397499435484</v>
      </c>
      <c r="V321" s="45">
        <f t="shared" si="301"/>
        <v>20.845572320402326</v>
      </c>
      <c r="W321" s="45">
        <f t="shared" si="301"/>
        <v>21.292620777429203</v>
      </c>
      <c r="X321" s="45">
        <f t="shared" si="301"/>
        <v>21.186270916215339</v>
      </c>
      <c r="Y321" s="45">
        <f t="shared" si="301"/>
        <v>21.279314448728258</v>
      </c>
      <c r="Z321" s="45">
        <f t="shared" si="301"/>
        <v>21.538671243298374</v>
      </c>
      <c r="AA321" s="45">
        <f>IF(AND(ISNUMBER(AA92),ISNUMBER(AA97),ISNUMBER(AA328),ISNUMBER(AA77)),(AA92+AA97+AA328)/AA77*100,"–")</f>
        <v>20.835083679454296</v>
      </c>
      <c r="AB321" s="45">
        <f>IF(AND(ISNUMBER(AB92),ISNUMBER(AB97),ISNUMBER(AB328),ISNUMBER(AB77)),(AB92+AB97+AB328)/AB77*100,"–")</f>
        <v>20.79692566842991</v>
      </c>
      <c r="AC321" s="45">
        <f>IF(AND(ISNUMBER(AC92),ISNUMBER(AC97),ISNUMBER(AC328),ISNUMBER(AC77)),(AC92+AC97+AC328)/AC77*100,"–")</f>
        <v>20.81511102985883</v>
      </c>
      <c r="AD321" s="45">
        <f>IF(AND(ISNUMBER(AD92),ISNUMBER(AD97),ISNUMBER(AD328),ISNUMBER(AD77)),(AD92+AD97+AD328)/AD77*100,"–")</f>
        <v>20.51199926465549</v>
      </c>
      <c r="AE321" s="45">
        <f t="shared" si="301"/>
        <v>20.00519115284785</v>
      </c>
      <c r="AF321" s="45">
        <f t="shared" si="301"/>
        <v>20.637379626950416</v>
      </c>
      <c r="AG321" s="45">
        <f t="shared" si="301"/>
        <v>20.707592944617769</v>
      </c>
      <c r="AH321" s="45">
        <f t="shared" si="301"/>
        <v>21.459870204645711</v>
      </c>
      <c r="AI321" s="45">
        <f t="shared" si="301"/>
        <v>22.173418772347681</v>
      </c>
      <c r="AJ321" s="45">
        <f t="shared" si="301"/>
        <v>21.199015525466507</v>
      </c>
      <c r="AK321" s="45">
        <f t="shared" si="301"/>
        <v>19.176677797172463</v>
      </c>
      <c r="AL321" s="45">
        <f t="shared" si="301"/>
        <v>19.949820474409634</v>
      </c>
      <c r="AM321" s="45">
        <f t="shared" si="301"/>
        <v>21.215764693691455</v>
      </c>
      <c r="AN321" s="45">
        <f t="shared" si="301"/>
        <v>20.213754222815851</v>
      </c>
      <c r="AO321" s="45">
        <f t="shared" si="301"/>
        <v>20.057682324884897</v>
      </c>
      <c r="AP321" s="45">
        <f t="shared" si="301"/>
        <v>20.653189613852604</v>
      </c>
      <c r="AQ321" s="45">
        <f t="shared" si="301"/>
        <v>20.861721643508595</v>
      </c>
      <c r="AR321" s="45">
        <f t="shared" si="301"/>
        <v>21.384034392787743</v>
      </c>
      <c r="AS321" s="45">
        <f t="shared" si="301"/>
        <v>22.346140540124534</v>
      </c>
      <c r="AT321" s="45">
        <f t="shared" si="301"/>
        <v>22.66446410704004</v>
      </c>
      <c r="AU321" s="45">
        <f t="shared" si="301"/>
        <v>22.937300524829919</v>
      </c>
      <c r="AV321" s="45">
        <f t="shared" si="301"/>
        <v>21.4732809083626</v>
      </c>
      <c r="AW321" s="48">
        <f t="shared" si="301"/>
        <v>22.391378616826255</v>
      </c>
      <c r="AX321" s="48">
        <f t="shared" si="301"/>
        <v>23.449282939852917</v>
      </c>
      <c r="AY321" s="48">
        <f t="shared" si="301"/>
        <v>23.668347104304051</v>
      </c>
      <c r="AZ321" s="48">
        <f t="shared" si="301"/>
        <v>23.679810338027437</v>
      </c>
      <c r="BA321" s="48">
        <f t="shared" si="301"/>
        <v>23.592017938199831</v>
      </c>
    </row>
    <row r="322" spans="1:58" ht="15.75" x14ac:dyDescent="0.25">
      <c r="A322" s="37" t="s">
        <v>443</v>
      </c>
      <c r="D322" s="38"/>
      <c r="E322" s="38"/>
      <c r="F322" s="4" t="s">
        <v>99</v>
      </c>
      <c r="G322" s="12" t="s">
        <v>1642</v>
      </c>
      <c r="H322" s="27"/>
      <c r="I322" s="27"/>
      <c r="J322" s="27"/>
      <c r="K322" s="27"/>
      <c r="L322" s="27"/>
      <c r="M322" s="27"/>
      <c r="N322" s="27"/>
      <c r="O322" s="27"/>
      <c r="P322" s="27"/>
      <c r="Q322" s="27"/>
      <c r="R322" s="27"/>
      <c r="S322" s="27"/>
      <c r="T322" s="27"/>
      <c r="U322" s="27"/>
      <c r="V322" s="27"/>
      <c r="W322" s="27"/>
      <c r="X322" s="27"/>
      <c r="Y322" s="27"/>
      <c r="Z322" s="27"/>
      <c r="AA322" s="27"/>
      <c r="AB322" s="27"/>
      <c r="AC322" s="27"/>
      <c r="AD322" s="27"/>
      <c r="AE322" s="27"/>
      <c r="AF322" s="27"/>
      <c r="AG322" s="27"/>
      <c r="AH322" s="27"/>
      <c r="AI322" s="28"/>
      <c r="AJ322" s="28"/>
      <c r="AK322" s="28"/>
      <c r="AL322" s="28"/>
      <c r="AM322" s="28"/>
      <c r="AN322" s="28"/>
      <c r="AO322" s="28"/>
      <c r="AP322" s="28"/>
      <c r="AQ322" s="28"/>
      <c r="AR322" s="28"/>
      <c r="AS322" s="28"/>
      <c r="AT322" s="28"/>
      <c r="AU322" s="28"/>
      <c r="AV322" s="28"/>
      <c r="AW322" s="28"/>
      <c r="AX322" s="28"/>
      <c r="AY322" s="28"/>
      <c r="AZ322" s="28"/>
      <c r="BA322" s="28"/>
    </row>
    <row r="323" spans="1:58" s="41" customFormat="1" x14ac:dyDescent="0.2">
      <c r="A323" s="37"/>
      <c r="B323" s="37"/>
      <c r="C323" s="37"/>
      <c r="D323" s="38"/>
      <c r="E323" s="38"/>
      <c r="F323" s="23" t="s">
        <v>1577</v>
      </c>
      <c r="G323" s="22"/>
      <c r="H323" s="27"/>
      <c r="I323" s="27"/>
      <c r="J323" s="27"/>
      <c r="K323" s="27"/>
      <c r="L323" s="27"/>
      <c r="M323" s="27"/>
      <c r="N323" s="27"/>
      <c r="O323" s="27"/>
      <c r="P323" s="27"/>
      <c r="Q323" s="27"/>
      <c r="R323" s="27"/>
      <c r="S323" s="27"/>
      <c r="T323" s="27"/>
      <c r="U323" s="27"/>
      <c r="V323" s="27"/>
      <c r="W323" s="27"/>
      <c r="X323" s="27"/>
      <c r="Y323" s="27"/>
      <c r="Z323" s="27"/>
      <c r="AA323" s="27"/>
      <c r="AB323" s="27"/>
      <c r="AC323" s="27"/>
      <c r="AD323" s="27"/>
      <c r="AE323" s="27"/>
      <c r="AF323" s="27"/>
      <c r="AG323" s="27"/>
      <c r="AH323" s="27"/>
      <c r="AI323" s="28"/>
      <c r="AJ323" s="28"/>
      <c r="AK323" s="28"/>
      <c r="AL323" s="28"/>
      <c r="AM323" s="28"/>
      <c r="AN323" s="28"/>
      <c r="AO323" s="28"/>
      <c r="AP323" s="28"/>
      <c r="AQ323" s="28"/>
      <c r="AR323" s="28"/>
      <c r="AS323" s="28"/>
      <c r="AT323" s="28"/>
      <c r="AU323" s="28"/>
      <c r="AV323" s="28"/>
      <c r="AW323" s="28"/>
      <c r="AX323" s="28"/>
      <c r="AY323" s="28"/>
      <c r="AZ323" s="28"/>
      <c r="BA323" s="28"/>
    </row>
    <row r="324" spans="1:58" s="142" customFormat="1" outlineLevel="1" x14ac:dyDescent="0.2">
      <c r="A324" s="96"/>
      <c r="B324" s="96"/>
      <c r="C324" s="96"/>
      <c r="D324" s="137"/>
      <c r="E324" s="137"/>
      <c r="F324" s="140" t="s">
        <v>444</v>
      </c>
      <c r="G324" s="159" t="s">
        <v>613</v>
      </c>
      <c r="H324" s="142">
        <v>-15.7</v>
      </c>
      <c r="I324" s="142">
        <v>-5.3</v>
      </c>
      <c r="J324" s="142">
        <v>5.5</v>
      </c>
      <c r="K324" s="142">
        <v>4.3</v>
      </c>
      <c r="L324" s="142">
        <v>9.1999999999999993</v>
      </c>
      <c r="M324" s="142">
        <v>18</v>
      </c>
      <c r="N324" s="142">
        <v>38.700000000000003</v>
      </c>
      <c r="O324" s="142">
        <v>44.2</v>
      </c>
      <c r="P324" s="142">
        <v>54</v>
      </c>
      <c r="Q324" s="142">
        <v>57.1</v>
      </c>
      <c r="R324" s="142">
        <v>46.5</v>
      </c>
      <c r="S324" s="142">
        <v>-26.6</v>
      </c>
      <c r="T324" s="142">
        <v>-25.3</v>
      </c>
      <c r="U324" s="142">
        <v>-21.4</v>
      </c>
      <c r="V324" s="142">
        <v>-33.4</v>
      </c>
      <c r="W324" s="142">
        <v>-32.200000000000003</v>
      </c>
      <c r="X324" s="142">
        <v>-17</v>
      </c>
      <c r="Y324" s="142">
        <v>-11.5</v>
      </c>
      <c r="Z324" s="142">
        <v>-15.6</v>
      </c>
      <c r="AA324" s="142">
        <v>-31.4</v>
      </c>
      <c r="AB324" s="142">
        <v>-33.9</v>
      </c>
      <c r="AC324" s="142">
        <v>-7.1</v>
      </c>
      <c r="AD324" s="142">
        <v>39.700000000000003</v>
      </c>
      <c r="AE324" s="142">
        <v>36</v>
      </c>
      <c r="AF324" s="142">
        <v>127.5</v>
      </c>
      <c r="AG324" s="142">
        <v>133.1</v>
      </c>
      <c r="AH324" s="142">
        <v>173.5</v>
      </c>
      <c r="AI324" s="142">
        <v>235.8</v>
      </c>
      <c r="AJ324" s="142">
        <v>213.3</v>
      </c>
      <c r="AK324" s="142">
        <v>201.1</v>
      </c>
      <c r="AL324" s="142">
        <v>196.2</v>
      </c>
      <c r="AM324" s="142">
        <v>232</v>
      </c>
      <c r="AN324" s="142">
        <v>251.5</v>
      </c>
      <c r="AO324" s="142">
        <v>245.4</v>
      </c>
      <c r="AP324" s="142">
        <v>278.7</v>
      </c>
      <c r="AQ324" s="142">
        <v>288.60000000000002</v>
      </c>
      <c r="AR324" s="142">
        <v>295.10000000000002</v>
      </c>
      <c r="AS324" s="142">
        <v>288.5</v>
      </c>
      <c r="AT324" s="142">
        <v>312.7</v>
      </c>
      <c r="AU324" s="142">
        <v>289.60000000000002</v>
      </c>
      <c r="AV324" s="142">
        <v>266.3</v>
      </c>
      <c r="AW324" s="142">
        <v>299.42203082693749</v>
      </c>
      <c r="AX324" s="142">
        <v>302.59321120815093</v>
      </c>
      <c r="AY324" s="142">
        <v>302.68797589173812</v>
      </c>
      <c r="AZ324" s="142">
        <v>314.25458402849773</v>
      </c>
      <c r="BA324" s="142">
        <v>327.46864378171</v>
      </c>
      <c r="BB324" s="164"/>
      <c r="BC324" s="164"/>
      <c r="BD324" s="164"/>
      <c r="BE324" s="164"/>
      <c r="BF324" s="164"/>
    </row>
    <row r="325" spans="1:58" s="142" customFormat="1" outlineLevel="1" x14ac:dyDescent="0.2">
      <c r="A325" s="96"/>
      <c r="B325" s="96"/>
      <c r="C325" s="96"/>
      <c r="D325" s="137"/>
      <c r="E325" s="137"/>
      <c r="F325" s="140" t="s">
        <v>445</v>
      </c>
      <c r="G325" s="159" t="s">
        <v>614</v>
      </c>
      <c r="H325" s="142">
        <v>-4.21</v>
      </c>
      <c r="I325" s="142">
        <v>-4.8099999999999996</v>
      </c>
      <c r="J325" s="142">
        <v>-12.08</v>
      </c>
      <c r="K325" s="142">
        <v>-5.17</v>
      </c>
      <c r="L325" s="142">
        <v>-0.88</v>
      </c>
      <c r="M325" s="142">
        <v>-0.03</v>
      </c>
      <c r="N325" s="142">
        <v>2.4300000000000002</v>
      </c>
      <c r="O325" s="142">
        <v>-4.45</v>
      </c>
      <c r="P325" s="142">
        <v>-4.62</v>
      </c>
      <c r="Q325" s="142">
        <v>-4.67</v>
      </c>
      <c r="R325" s="142">
        <v>-9.94</v>
      </c>
      <c r="S325" s="142">
        <v>-6.52</v>
      </c>
      <c r="T325" s="142">
        <v>3.89</v>
      </c>
      <c r="U325" s="142">
        <v>8.99</v>
      </c>
      <c r="V325" s="142">
        <v>7.42</v>
      </c>
      <c r="W325" s="142">
        <v>10.84</v>
      </c>
      <c r="X325" s="142">
        <v>20.56</v>
      </c>
      <c r="Y325" s="142">
        <v>37.799999999999997</v>
      </c>
      <c r="Z325" s="142">
        <v>37.700000000000003</v>
      </c>
      <c r="AA325" s="142">
        <v>45.86</v>
      </c>
      <c r="AB325" s="142">
        <v>19.670000000000002</v>
      </c>
      <c r="AC325" s="142">
        <v>23.6</v>
      </c>
      <c r="AD325" s="142">
        <v>18.010000000000002</v>
      </c>
      <c r="AE325" s="142">
        <v>12.86</v>
      </c>
      <c r="AF325" s="142">
        <v>11.03</v>
      </c>
      <c r="AG325" s="142">
        <v>-0.1</v>
      </c>
      <c r="AH325" s="142">
        <v>0.5</v>
      </c>
      <c r="AI325" s="142">
        <v>-8.6999999999999993</v>
      </c>
      <c r="AJ325" s="142">
        <v>-28.2</v>
      </c>
      <c r="AK325" s="142">
        <v>-22.1</v>
      </c>
      <c r="AL325" s="142">
        <v>-22</v>
      </c>
      <c r="AM325" s="142">
        <v>-29.5</v>
      </c>
      <c r="AN325" s="142">
        <v>-32.9</v>
      </c>
      <c r="AO325" s="142">
        <v>-24.4</v>
      </c>
      <c r="AP325" s="142">
        <v>-37.4</v>
      </c>
      <c r="AQ325" s="142">
        <v>-9.1</v>
      </c>
      <c r="AR325" s="142">
        <v>-12.2</v>
      </c>
      <c r="AS325" s="142">
        <v>-18</v>
      </c>
      <c r="AT325" s="142">
        <v>-24.4</v>
      </c>
      <c r="AU325" s="142">
        <v>-8.1999999999999993</v>
      </c>
      <c r="AV325" s="142">
        <v>-49.1</v>
      </c>
      <c r="AW325" s="142">
        <v>-41.826238071866214</v>
      </c>
      <c r="AX325" s="142">
        <v>-43.136713859612179</v>
      </c>
      <c r="AY325" s="142">
        <v>-37.70417031724508</v>
      </c>
      <c r="AZ325" s="142">
        <v>-32.307022818026795</v>
      </c>
      <c r="BA325" s="142">
        <v>-34.128153424485248</v>
      </c>
      <c r="BB325" s="164"/>
      <c r="BC325" s="164"/>
      <c r="BD325" s="164"/>
      <c r="BE325" s="164"/>
      <c r="BF325" s="164"/>
    </row>
    <row r="326" spans="1:58" s="142" customFormat="1" outlineLevel="1" x14ac:dyDescent="0.2">
      <c r="A326" s="96"/>
      <c r="B326" s="96"/>
      <c r="C326" s="96"/>
      <c r="D326" s="137"/>
      <c r="E326" s="137"/>
      <c r="F326" s="140" t="s">
        <v>446</v>
      </c>
      <c r="G326" s="159" t="s">
        <v>615</v>
      </c>
      <c r="H326" s="142">
        <v>-10.587999999999999</v>
      </c>
      <c r="I326" s="142">
        <v>-10.465999999999999</v>
      </c>
      <c r="J326" s="142">
        <v>-7.3789999999999996</v>
      </c>
      <c r="K326" s="142">
        <v>0.69899999999999995</v>
      </c>
      <c r="L326" s="142">
        <v>-3.19</v>
      </c>
      <c r="M326" s="142">
        <v>-4.0830000000000002</v>
      </c>
      <c r="N326" s="142">
        <v>2.4630000000000001</v>
      </c>
      <c r="O326" s="142">
        <v>-2.6349999999999998</v>
      </c>
      <c r="P326" s="142">
        <v>-7.181</v>
      </c>
      <c r="Q326" s="142">
        <v>-12.811999999999999</v>
      </c>
      <c r="R326" s="142">
        <v>-16.478999999999999</v>
      </c>
      <c r="S326" s="142">
        <v>-24.462</v>
      </c>
      <c r="T326" s="142">
        <v>-29.216999999999999</v>
      </c>
      <c r="U326" s="142">
        <v>7.8019999999999996</v>
      </c>
      <c r="V326" s="142">
        <v>13.209</v>
      </c>
      <c r="W326" s="142">
        <v>25.077000000000002</v>
      </c>
      <c r="X326" s="142">
        <v>39.999000000000002</v>
      </c>
      <c r="Y326" s="142">
        <v>32.402000000000001</v>
      </c>
      <c r="Z326" s="142">
        <v>19.998000000000001</v>
      </c>
      <c r="AA326" s="142">
        <v>8.11</v>
      </c>
      <c r="AB326" s="142">
        <v>-5.782</v>
      </c>
      <c r="AC326" s="142">
        <v>-0.65200000000000002</v>
      </c>
      <c r="AD326" s="142">
        <v>-9.3689999999999998</v>
      </c>
      <c r="AE326" s="142">
        <v>-19.407</v>
      </c>
      <c r="AF326" s="142">
        <v>-16.454999999999998</v>
      </c>
      <c r="AG326" s="142">
        <v>-16.715900000000001</v>
      </c>
      <c r="AH326" s="142">
        <v>-28.325399999999998</v>
      </c>
      <c r="AI326" s="142">
        <v>-30.125699999999998</v>
      </c>
      <c r="AJ326" s="142">
        <v>-66.396299999999997</v>
      </c>
      <c r="AK326" s="142">
        <v>-40.410699999999999</v>
      </c>
      <c r="AL326" s="142">
        <v>-70.815299999999993</v>
      </c>
      <c r="AM326" s="142">
        <v>-64.809600000000003</v>
      </c>
      <c r="AN326" s="142">
        <v>-5.1292</v>
      </c>
      <c r="AO326" s="142">
        <v>23.968499999999999</v>
      </c>
      <c r="AP326" s="142">
        <v>40.101700000000001</v>
      </c>
      <c r="AQ326" s="142">
        <v>25.379200000000001</v>
      </c>
      <c r="AR326" s="142">
        <v>48.414999999999999</v>
      </c>
      <c r="AS326" s="142">
        <v>51.457299999999996</v>
      </c>
      <c r="AT326" s="142">
        <v>52.075499999999998</v>
      </c>
      <c r="AU326" s="142">
        <v>64.011099999999999</v>
      </c>
      <c r="AV326" s="142">
        <v>69.737300000000005</v>
      </c>
      <c r="AW326" s="142">
        <v>80.473617052143354</v>
      </c>
      <c r="AX326" s="142">
        <v>76.501799596355383</v>
      </c>
      <c r="AY326" s="142">
        <v>74.63010625596543</v>
      </c>
      <c r="AZ326" s="142">
        <v>72.484825324548282</v>
      </c>
      <c r="BA326" s="142">
        <v>73.252418335408393</v>
      </c>
      <c r="BB326" s="164"/>
      <c r="BC326" s="164"/>
      <c r="BD326" s="164"/>
      <c r="BE326" s="164"/>
      <c r="BF326" s="164"/>
    </row>
    <row r="327" spans="1:58" s="142" customFormat="1" outlineLevel="1" x14ac:dyDescent="0.2">
      <c r="A327" s="96"/>
      <c r="B327" s="96"/>
      <c r="C327" s="96"/>
      <c r="D327" s="137"/>
      <c r="E327" s="137"/>
      <c r="F327" s="140" t="s">
        <v>447</v>
      </c>
      <c r="G327" s="159" t="s">
        <v>616</v>
      </c>
      <c r="H327" s="142">
        <v>6.9</v>
      </c>
      <c r="I327" s="142">
        <v>14.1</v>
      </c>
      <c r="J327" s="142">
        <v>8</v>
      </c>
      <c r="K327" s="142">
        <v>5.3</v>
      </c>
      <c r="L327" s="142">
        <v>1.8</v>
      </c>
      <c r="M327" s="142">
        <v>3.3</v>
      </c>
      <c r="N327" s="142">
        <v>-1.3</v>
      </c>
      <c r="O327" s="142">
        <v>-12.5</v>
      </c>
      <c r="P327" s="142">
        <v>-35.299999999999997</v>
      </c>
      <c r="Q327" s="142">
        <v>-43.2</v>
      </c>
      <c r="R327" s="142">
        <v>-38.700000000000003</v>
      </c>
      <c r="S327" s="142">
        <v>-19.100000000000001</v>
      </c>
      <c r="T327" s="142">
        <v>-23.2</v>
      </c>
      <c r="U327" s="142">
        <v>-17.7</v>
      </c>
      <c r="V327" s="142">
        <v>-10.1</v>
      </c>
      <c r="W327" s="142">
        <v>-13.5</v>
      </c>
      <c r="X327" s="142">
        <v>-10.3</v>
      </c>
      <c r="Y327" s="142">
        <v>-1.4</v>
      </c>
      <c r="Z327" s="142">
        <v>-5.3</v>
      </c>
      <c r="AA327" s="142">
        <v>-42.4</v>
      </c>
      <c r="AB327" s="142">
        <v>-38.1</v>
      </c>
      <c r="AC327" s="142">
        <v>-35</v>
      </c>
      <c r="AD327" s="142">
        <v>-38.6</v>
      </c>
      <c r="AE327" s="142">
        <v>-37.1</v>
      </c>
      <c r="AF327" s="142">
        <v>-56.3</v>
      </c>
      <c r="AG327" s="142">
        <v>-49.8</v>
      </c>
      <c r="AH327" s="142">
        <v>-77.599999999999994</v>
      </c>
      <c r="AI327" s="142">
        <v>-105</v>
      </c>
      <c r="AJ327" s="142">
        <v>-115.7</v>
      </c>
      <c r="AK327" s="142">
        <v>-79.8</v>
      </c>
      <c r="AL327" s="142">
        <v>-77.5</v>
      </c>
      <c r="AM327" s="142">
        <v>-48.1</v>
      </c>
      <c r="AN327" s="142">
        <v>-94.7</v>
      </c>
      <c r="AO327" s="142">
        <v>-136.5</v>
      </c>
      <c r="AP327" s="142">
        <v>-149.4</v>
      </c>
      <c r="AQ327" s="142">
        <v>-147.30000000000001</v>
      </c>
      <c r="AR327" s="142">
        <v>-147.69999999999999</v>
      </c>
      <c r="AS327" s="142">
        <v>-100.5</v>
      </c>
      <c r="AT327" s="142">
        <v>-104.8</v>
      </c>
      <c r="AU327" s="142">
        <v>-87.6</v>
      </c>
      <c r="AV327" s="142">
        <v>-95.4</v>
      </c>
      <c r="AW327" s="142">
        <v>-141.58638760320679</v>
      </c>
      <c r="AX327" s="142">
        <v>-132.78831230935447</v>
      </c>
      <c r="AY327" s="142">
        <v>-149.37453853595406</v>
      </c>
      <c r="AZ327" s="142">
        <v>-160.03944918376229</v>
      </c>
      <c r="BA327" s="142">
        <v>-175.53112178313759</v>
      </c>
      <c r="BB327" s="164"/>
      <c r="BC327" s="164"/>
      <c r="BD327" s="164"/>
      <c r="BE327" s="164"/>
      <c r="BF327" s="164"/>
    </row>
    <row r="328" spans="1:58" s="43" customFormat="1" x14ac:dyDescent="0.2">
      <c r="A328" s="37" t="s">
        <v>442</v>
      </c>
      <c r="B328" s="37" t="s">
        <v>100</v>
      </c>
      <c r="C328" s="37"/>
      <c r="D328" s="38" t="s">
        <v>374</v>
      </c>
      <c r="E328" s="38" t="s">
        <v>1546</v>
      </c>
      <c r="F328" s="87" t="s">
        <v>101</v>
      </c>
      <c r="G328" s="22" t="s">
        <v>1221</v>
      </c>
      <c r="H328" s="27">
        <f>EIUTotal(EIUSum(H324:H327,H$986:H$989),H343,H358,H373,H388)</f>
        <v>-23.498999999999988</v>
      </c>
      <c r="I328" s="27">
        <f t="shared" ref="I328:BA328" si="302">EIUTotal(EIUSum(I324:I327,I$986:I$989),I343,I358,I373,I388)</f>
        <v>-6.5679999999999801</v>
      </c>
      <c r="J328" s="27">
        <f t="shared" si="302"/>
        <v>-5.9570000000000221</v>
      </c>
      <c r="K328" s="27">
        <f t="shared" si="302"/>
        <v>5.1349999999999234</v>
      </c>
      <c r="L328" s="27">
        <f t="shared" si="302"/>
        <v>7.0189999999999664</v>
      </c>
      <c r="M328" s="27">
        <f t="shared" si="302"/>
        <v>17.175999999999952</v>
      </c>
      <c r="N328" s="27">
        <f t="shared" si="302"/>
        <v>42.193999999999875</v>
      </c>
      <c r="O328" s="27">
        <f t="shared" si="302"/>
        <v>24.613999999999947</v>
      </c>
      <c r="P328" s="27">
        <f t="shared" si="302"/>
        <v>6.8970000000001477</v>
      </c>
      <c r="Q328" s="27">
        <f t="shared" si="302"/>
        <v>-3.3820000000000761</v>
      </c>
      <c r="R328" s="27">
        <f t="shared" si="302"/>
        <v>-18.519999999999811</v>
      </c>
      <c r="S328" s="27">
        <f t="shared" si="302"/>
        <v>-76.583999999999946</v>
      </c>
      <c r="T328" s="27">
        <f t="shared" si="302"/>
        <v>-74.015000000000128</v>
      </c>
      <c r="U328" s="27">
        <f t="shared" si="302"/>
        <v>-22.116000000000085</v>
      </c>
      <c r="V328" s="27">
        <f t="shared" si="302"/>
        <v>-22.982999999999905</v>
      </c>
      <c r="W328" s="27">
        <f t="shared" si="302"/>
        <v>-9.8859999999999388</v>
      </c>
      <c r="X328" s="27">
        <f t="shared" si="302"/>
        <v>32.866999999999962</v>
      </c>
      <c r="Y328" s="27">
        <f t="shared" si="302"/>
        <v>57.305000000000177</v>
      </c>
      <c r="Z328" s="27">
        <f t="shared" si="302"/>
        <v>36.798000000000087</v>
      </c>
      <c r="AA328" s="27">
        <f t="shared" si="302"/>
        <v>-19.716999999999942</v>
      </c>
      <c r="AB328" s="27">
        <f t="shared" si="302"/>
        <v>-58.112000000000165</v>
      </c>
      <c r="AC328" s="27">
        <f t="shared" si="302"/>
        <v>-18.753000000000185</v>
      </c>
      <c r="AD328" s="27">
        <f t="shared" si="302"/>
        <v>9.6210000000000804</v>
      </c>
      <c r="AE328" s="27">
        <f t="shared" si="302"/>
        <v>-7.6350000000001899</v>
      </c>
      <c r="AF328" s="27">
        <f t="shared" si="302"/>
        <v>65.862999999999971</v>
      </c>
      <c r="AG328" s="27">
        <f t="shared" si="302"/>
        <v>66.284000000000177</v>
      </c>
      <c r="AH328" s="27">
        <f t="shared" si="302"/>
        <v>67.974800000000641</v>
      </c>
      <c r="AI328" s="27">
        <f t="shared" si="302"/>
        <v>91.674500000000421</v>
      </c>
      <c r="AJ328" s="27">
        <f t="shared" si="302"/>
        <v>2.8037000000006458</v>
      </c>
      <c r="AK328" s="27">
        <f t="shared" si="302"/>
        <v>58.489299999999787</v>
      </c>
      <c r="AL328" s="27">
        <f t="shared" si="302"/>
        <v>25.884699999999697</v>
      </c>
      <c r="AM328" s="27">
        <f t="shared" si="302"/>
        <v>89.790399999999437</v>
      </c>
      <c r="AN328" s="27">
        <f t="shared" si="302"/>
        <v>118.77080000000046</v>
      </c>
      <c r="AO328" s="27">
        <f t="shared" si="302"/>
        <v>108.36849999999981</v>
      </c>
      <c r="AP328" s="27">
        <f t="shared" si="302"/>
        <v>132.00159999999991</v>
      </c>
      <c r="AQ328" s="27">
        <f t="shared" si="302"/>
        <v>157.57900000000049</v>
      </c>
      <c r="AR328" s="27">
        <f t="shared" si="302"/>
        <v>183.61510000000021</v>
      </c>
      <c r="AS328" s="27">
        <f t="shared" si="302"/>
        <v>221.55709999999993</v>
      </c>
      <c r="AT328" s="27">
        <f t="shared" si="302"/>
        <v>235.67549999999997</v>
      </c>
      <c r="AU328" s="27">
        <f t="shared" si="302"/>
        <v>257.71100000000013</v>
      </c>
      <c r="AV328" s="27">
        <f t="shared" si="302"/>
        <v>191.33720000000022</v>
      </c>
      <c r="AW328" s="28">
        <f t="shared" si="302"/>
        <v>196.48302220400822</v>
      </c>
      <c r="AX328" s="28">
        <f t="shared" si="302"/>
        <v>203.16998463553983</v>
      </c>
      <c r="AY328" s="28">
        <f t="shared" si="302"/>
        <v>190.23937329450439</v>
      </c>
      <c r="AZ328" s="28">
        <f t="shared" si="302"/>
        <v>194.3929373512569</v>
      </c>
      <c r="BA328" s="28">
        <f t="shared" si="302"/>
        <v>191.06178690949571</v>
      </c>
    </row>
    <row r="329" spans="1:58" s="145" customFormat="1" outlineLevel="1" x14ac:dyDescent="0.2">
      <c r="A329" s="96"/>
      <c r="B329" s="96"/>
      <c r="C329" s="96"/>
      <c r="D329" s="137"/>
      <c r="E329" s="137"/>
      <c r="F329" s="140" t="s">
        <v>444</v>
      </c>
      <c r="G329" s="140" t="s">
        <v>617</v>
      </c>
      <c r="H329" s="145">
        <v>185.9</v>
      </c>
      <c r="I329" s="145">
        <v>170.2</v>
      </c>
      <c r="J329" s="145">
        <v>170.7</v>
      </c>
      <c r="K329" s="145">
        <v>162.9</v>
      </c>
      <c r="L329" s="145">
        <v>164.8</v>
      </c>
      <c r="M329" s="145">
        <v>177.2</v>
      </c>
      <c r="N329" s="145">
        <v>233.5</v>
      </c>
      <c r="O329" s="145">
        <v>280</v>
      </c>
      <c r="P329" s="145">
        <v>310.89999999999998</v>
      </c>
      <c r="Q329" s="145">
        <v>328.4</v>
      </c>
      <c r="R329" s="145">
        <v>396</v>
      </c>
      <c r="S329" s="145">
        <v>383.6</v>
      </c>
      <c r="T329" s="145">
        <v>408.9</v>
      </c>
      <c r="U329" s="145">
        <v>360.1</v>
      </c>
      <c r="V329" s="145">
        <v>405.1</v>
      </c>
      <c r="W329" s="145">
        <v>494.7</v>
      </c>
      <c r="X329" s="145">
        <v>495.7</v>
      </c>
      <c r="Y329" s="145">
        <v>483.8</v>
      </c>
      <c r="Z329" s="145">
        <v>510.5</v>
      </c>
      <c r="AA329" s="145">
        <v>510.8</v>
      </c>
      <c r="AB329" s="145">
        <v>517.79999999999995</v>
      </c>
      <c r="AC329" s="145">
        <v>536.6</v>
      </c>
      <c r="AD329" s="145">
        <v>578.70000000000005</v>
      </c>
      <c r="AE329" s="145">
        <v>701.4</v>
      </c>
      <c r="AF329" s="145">
        <v>853.2</v>
      </c>
      <c r="AG329" s="145">
        <v>919.5</v>
      </c>
      <c r="AH329" s="145">
        <v>1057.7</v>
      </c>
      <c r="AI329" s="145">
        <v>1270.7</v>
      </c>
      <c r="AJ329" s="145">
        <v>1398.5</v>
      </c>
      <c r="AK329" s="145">
        <v>1074.5999999999999</v>
      </c>
      <c r="AL329" s="145">
        <v>1212.4000000000001</v>
      </c>
      <c r="AM329" s="145">
        <v>1430.3</v>
      </c>
      <c r="AN329" s="145">
        <v>1373.5</v>
      </c>
      <c r="AO329" s="145">
        <v>1423</v>
      </c>
      <c r="AP329" s="145">
        <v>1470.3</v>
      </c>
      <c r="AQ329" s="145">
        <v>1294.4000000000001</v>
      </c>
      <c r="AR329" s="145">
        <v>1305.0999999999999</v>
      </c>
      <c r="AS329" s="145">
        <v>1419.9</v>
      </c>
      <c r="AT329" s="145">
        <v>1527.7</v>
      </c>
      <c r="AU329" s="145">
        <v>1460.9</v>
      </c>
      <c r="AV329" s="145">
        <v>1361.2</v>
      </c>
      <c r="AW329" s="145">
        <v>1707.079045989841</v>
      </c>
      <c r="AX329" s="145">
        <v>1757.5208939595477</v>
      </c>
      <c r="AY329" s="145">
        <v>1810.3074410948905</v>
      </c>
      <c r="AZ329" s="145">
        <v>1894.4978870136495</v>
      </c>
      <c r="BA329" s="145">
        <v>2016.4956865375191</v>
      </c>
      <c r="BB329" s="165"/>
      <c r="BC329" s="165"/>
      <c r="BD329" s="165"/>
      <c r="BE329" s="165"/>
      <c r="BF329" s="165"/>
    </row>
    <row r="330" spans="1:58" s="145" customFormat="1" outlineLevel="1" x14ac:dyDescent="0.2">
      <c r="A330" s="96"/>
      <c r="B330" s="96"/>
      <c r="C330" s="96"/>
      <c r="D330" s="137"/>
      <c r="E330" s="137"/>
      <c r="F330" s="140" t="s">
        <v>445</v>
      </c>
      <c r="G330" s="140" t="s">
        <v>618</v>
      </c>
      <c r="H330" s="145">
        <v>109.69</v>
      </c>
      <c r="I330" s="145">
        <v>102.58</v>
      </c>
      <c r="J330" s="145">
        <v>93.38</v>
      </c>
      <c r="K330" s="145">
        <v>91.32</v>
      </c>
      <c r="L330" s="145">
        <v>93.37</v>
      </c>
      <c r="M330" s="145">
        <v>97.1</v>
      </c>
      <c r="N330" s="145">
        <v>120.53</v>
      </c>
      <c r="O330" s="145">
        <v>143</v>
      </c>
      <c r="P330" s="145">
        <v>161.59</v>
      </c>
      <c r="Q330" s="145">
        <v>172.19</v>
      </c>
      <c r="R330" s="145">
        <v>208.93</v>
      </c>
      <c r="S330" s="145">
        <v>209.17</v>
      </c>
      <c r="T330" s="145">
        <v>227.44</v>
      </c>
      <c r="U330" s="145">
        <v>199.04</v>
      </c>
      <c r="V330" s="145">
        <v>230.81</v>
      </c>
      <c r="W330" s="145">
        <v>278.63</v>
      </c>
      <c r="X330" s="145">
        <v>281.85000000000002</v>
      </c>
      <c r="Y330" s="145">
        <v>286.07</v>
      </c>
      <c r="Z330" s="145">
        <v>303.02</v>
      </c>
      <c r="AA330" s="145">
        <v>299.88</v>
      </c>
      <c r="AB330" s="145">
        <v>297.56</v>
      </c>
      <c r="AC330" s="145">
        <v>294.18</v>
      </c>
      <c r="AD330" s="145">
        <v>307.2</v>
      </c>
      <c r="AE330" s="145">
        <v>361.93</v>
      </c>
      <c r="AF330" s="145">
        <v>421.11</v>
      </c>
      <c r="AG330" s="145">
        <v>439.7</v>
      </c>
      <c r="AH330" s="145">
        <v>485.1</v>
      </c>
      <c r="AI330" s="145">
        <v>544.29999999999995</v>
      </c>
      <c r="AJ330" s="145">
        <v>603</v>
      </c>
      <c r="AK330" s="145">
        <v>471</v>
      </c>
      <c r="AL330" s="145">
        <v>507.7</v>
      </c>
      <c r="AM330" s="145">
        <v>586.9</v>
      </c>
      <c r="AN330" s="145">
        <v>560.9</v>
      </c>
      <c r="AO330" s="145">
        <v>582.4</v>
      </c>
      <c r="AP330" s="145">
        <v>580.5</v>
      </c>
      <c r="AQ330" s="145">
        <v>522</v>
      </c>
      <c r="AR330" s="145">
        <v>521.20000000000005</v>
      </c>
      <c r="AS330" s="145">
        <v>559.70000000000005</v>
      </c>
      <c r="AT330" s="145">
        <v>613.29999999999995</v>
      </c>
      <c r="AU330" s="145">
        <v>597.4</v>
      </c>
      <c r="AV330" s="145">
        <v>504.7</v>
      </c>
      <c r="AW330" s="145">
        <v>643.42482662376233</v>
      </c>
      <c r="AX330" s="145">
        <v>673.83207606695805</v>
      </c>
      <c r="AY330" s="145">
        <v>708.755810210959</v>
      </c>
      <c r="AZ330" s="145">
        <v>738.32959056277286</v>
      </c>
      <c r="BA330" s="145">
        <v>793.1583276508984</v>
      </c>
      <c r="BB330" s="165"/>
      <c r="BC330" s="165"/>
      <c r="BD330" s="165"/>
      <c r="BE330" s="165"/>
      <c r="BF330" s="165"/>
    </row>
    <row r="331" spans="1:58" s="145" customFormat="1" outlineLevel="1" x14ac:dyDescent="0.2">
      <c r="A331" s="96"/>
      <c r="B331" s="96"/>
      <c r="C331" s="96"/>
      <c r="D331" s="137"/>
      <c r="E331" s="137"/>
      <c r="F331" s="140" t="s">
        <v>446</v>
      </c>
      <c r="G331" s="140" t="s">
        <v>619</v>
      </c>
      <c r="H331" s="145">
        <v>78.105999999999995</v>
      </c>
      <c r="I331" s="145">
        <v>77.070999999999998</v>
      </c>
      <c r="J331" s="145">
        <v>73.790999999999997</v>
      </c>
      <c r="K331" s="145">
        <v>72.876999999999995</v>
      </c>
      <c r="L331" s="145">
        <v>74.563999999999993</v>
      </c>
      <c r="M331" s="145">
        <v>76.718999999999994</v>
      </c>
      <c r="N331" s="145">
        <v>97.206999999999994</v>
      </c>
      <c r="O331" s="145">
        <v>116.712</v>
      </c>
      <c r="P331" s="145">
        <v>127.85899999999999</v>
      </c>
      <c r="Q331" s="145">
        <v>140.55600000000001</v>
      </c>
      <c r="R331" s="145">
        <v>170.30500000000001</v>
      </c>
      <c r="S331" s="145">
        <v>169.465</v>
      </c>
      <c r="T331" s="145">
        <v>178.155</v>
      </c>
      <c r="U331" s="145">
        <v>169.15199999999999</v>
      </c>
      <c r="V331" s="145">
        <v>191.42099999999999</v>
      </c>
      <c r="W331" s="145">
        <v>233.99799999999999</v>
      </c>
      <c r="X331" s="145">
        <v>252.03899999999999</v>
      </c>
      <c r="Y331" s="145">
        <v>240.405</v>
      </c>
      <c r="Z331" s="145">
        <v>242.57300000000001</v>
      </c>
      <c r="AA331" s="145">
        <v>235.85599999999999</v>
      </c>
      <c r="AB331" s="145">
        <v>240.47399999999999</v>
      </c>
      <c r="AC331" s="145">
        <v>244.93199999999999</v>
      </c>
      <c r="AD331" s="145">
        <v>252.61799999999999</v>
      </c>
      <c r="AE331" s="145">
        <v>298.11799999999999</v>
      </c>
      <c r="AF331" s="145">
        <v>352.17200000000003</v>
      </c>
      <c r="AG331" s="145">
        <v>364.6859</v>
      </c>
      <c r="AH331" s="145">
        <v>408.46050000000002</v>
      </c>
      <c r="AI331" s="145">
        <v>489.3913</v>
      </c>
      <c r="AJ331" s="145">
        <v>532.73239999999998</v>
      </c>
      <c r="AK331" s="145">
        <v>397.12670000000003</v>
      </c>
      <c r="AL331" s="145">
        <v>434.88249999999999</v>
      </c>
      <c r="AM331" s="145">
        <v>506.93340000000001</v>
      </c>
      <c r="AN331" s="145">
        <v>483.79570000000001</v>
      </c>
      <c r="AO331" s="145">
        <v>501.12849999999997</v>
      </c>
      <c r="AP331" s="145">
        <v>514.67240000000004</v>
      </c>
      <c r="AQ331" s="145">
        <v>449.08679999999998</v>
      </c>
      <c r="AR331" s="145">
        <v>450.75810000000001</v>
      </c>
      <c r="AS331" s="145">
        <v>491.1771</v>
      </c>
      <c r="AT331" s="145">
        <v>532.94820000000004</v>
      </c>
      <c r="AU331" s="145">
        <v>513.8433</v>
      </c>
      <c r="AV331" s="145">
        <v>470.63400000000001</v>
      </c>
      <c r="AW331" s="145">
        <v>599.19462948118519</v>
      </c>
      <c r="AX331" s="145">
        <v>635.13732086083564</v>
      </c>
      <c r="AY331" s="145">
        <v>653.40578415226059</v>
      </c>
      <c r="AZ331" s="145">
        <v>670.04670340488246</v>
      </c>
      <c r="BA331" s="145">
        <v>703.08571994555723</v>
      </c>
      <c r="BB331" s="165"/>
      <c r="BC331" s="165"/>
      <c r="BD331" s="165"/>
      <c r="BE331" s="165"/>
      <c r="BF331" s="165"/>
    </row>
    <row r="332" spans="1:58" s="145" customFormat="1" outlineLevel="1" x14ac:dyDescent="0.2">
      <c r="A332" s="96"/>
      <c r="B332" s="96"/>
      <c r="C332" s="96"/>
      <c r="D332" s="137"/>
      <c r="E332" s="137"/>
      <c r="F332" s="140" t="s">
        <v>447</v>
      </c>
      <c r="G332" s="140" t="s">
        <v>620</v>
      </c>
      <c r="H332" s="145">
        <v>109.7</v>
      </c>
      <c r="I332" s="145">
        <v>102.2</v>
      </c>
      <c r="J332" s="145">
        <v>96.7</v>
      </c>
      <c r="K332" s="145">
        <v>91.9</v>
      </c>
      <c r="L332" s="145">
        <v>93.4</v>
      </c>
      <c r="M332" s="145">
        <v>100.9</v>
      </c>
      <c r="N332" s="145">
        <v>106.4</v>
      </c>
      <c r="O332" s="145">
        <v>130.5</v>
      </c>
      <c r="P332" s="145">
        <v>143.80000000000001</v>
      </c>
      <c r="Q332" s="145">
        <v>151.4</v>
      </c>
      <c r="R332" s="145">
        <v>182.8</v>
      </c>
      <c r="S332" s="145">
        <v>183.5</v>
      </c>
      <c r="T332" s="145">
        <v>189.3</v>
      </c>
      <c r="U332" s="145">
        <v>183.4</v>
      </c>
      <c r="V332" s="145">
        <v>207.2</v>
      </c>
      <c r="W332" s="145">
        <v>242.3</v>
      </c>
      <c r="X332" s="145">
        <v>261.2</v>
      </c>
      <c r="Y332" s="145">
        <v>281.5</v>
      </c>
      <c r="Z332" s="145">
        <v>271.8</v>
      </c>
      <c r="AA332" s="145">
        <v>269.8</v>
      </c>
      <c r="AB332" s="145">
        <v>283.7</v>
      </c>
      <c r="AC332" s="145">
        <v>275.2</v>
      </c>
      <c r="AD332" s="145">
        <v>281.7</v>
      </c>
      <c r="AE332" s="145">
        <v>308.2</v>
      </c>
      <c r="AF332" s="145">
        <v>351.1</v>
      </c>
      <c r="AG332" s="145">
        <v>387.3</v>
      </c>
      <c r="AH332" s="145">
        <v>452.8</v>
      </c>
      <c r="AI332" s="145">
        <v>447.9</v>
      </c>
      <c r="AJ332" s="145">
        <v>469.8</v>
      </c>
      <c r="AK332" s="145">
        <v>356.4</v>
      </c>
      <c r="AL332" s="145">
        <v>411.7</v>
      </c>
      <c r="AM332" s="145">
        <v>483.5</v>
      </c>
      <c r="AN332" s="145">
        <v>471.3</v>
      </c>
      <c r="AO332" s="145">
        <v>469.1</v>
      </c>
      <c r="AP332" s="145">
        <v>475.7</v>
      </c>
      <c r="AQ332" s="145">
        <v>430.3</v>
      </c>
      <c r="AR332" s="145">
        <v>402</v>
      </c>
      <c r="AS332" s="145">
        <v>433.1</v>
      </c>
      <c r="AT332" s="145">
        <v>468.6</v>
      </c>
      <c r="AU332" s="145">
        <v>476.3</v>
      </c>
      <c r="AV332" s="145">
        <v>399.1</v>
      </c>
      <c r="AW332" s="145">
        <v>488.43445517081091</v>
      </c>
      <c r="AX332" s="145">
        <v>566.72429631605257</v>
      </c>
      <c r="AY332" s="145">
        <v>586.80868209449454</v>
      </c>
      <c r="AZ332" s="145">
        <v>594.71462883507297</v>
      </c>
      <c r="BA332" s="145">
        <v>616.07784417365031</v>
      </c>
      <c r="BB332" s="165"/>
      <c r="BC332" s="165"/>
      <c r="BD332" s="165"/>
      <c r="BE332" s="165"/>
      <c r="BF332" s="165"/>
    </row>
    <row r="333" spans="1:58" s="43" customFormat="1" x14ac:dyDescent="0.2">
      <c r="A333" s="37" t="s">
        <v>442</v>
      </c>
      <c r="B333" s="37" t="s">
        <v>102</v>
      </c>
      <c r="C333" s="37" t="s">
        <v>1464</v>
      </c>
      <c r="D333" s="38" t="s">
        <v>374</v>
      </c>
      <c r="E333" s="38" t="s">
        <v>1546</v>
      </c>
      <c r="F333" s="22" t="s">
        <v>1867</v>
      </c>
      <c r="G333" s="22" t="s">
        <v>1222</v>
      </c>
      <c r="H333" s="27">
        <f>EIUSum(H329:H332,H$986:H$989)</f>
        <v>483.39600000000002</v>
      </c>
      <c r="I333" s="27">
        <f t="shared" ref="I333:BA333" si="303">EIUSum(I329:I332,I$986:I$989)</f>
        <v>452.05099999999999</v>
      </c>
      <c r="J333" s="27">
        <f t="shared" si="303"/>
        <v>434.57099999999997</v>
      </c>
      <c r="K333" s="27">
        <f t="shared" si="303"/>
        <v>418.99699999999996</v>
      </c>
      <c r="L333" s="27">
        <f t="shared" si="303"/>
        <v>426.13400000000001</v>
      </c>
      <c r="M333" s="27">
        <f t="shared" si="303"/>
        <v>451.91899999999998</v>
      </c>
      <c r="N333" s="27">
        <f t="shared" si="303"/>
        <v>557.63699999999994</v>
      </c>
      <c r="O333" s="27">
        <f t="shared" si="303"/>
        <v>670.21199999999999</v>
      </c>
      <c r="P333" s="27">
        <f t="shared" si="303"/>
        <v>744.14900000000011</v>
      </c>
      <c r="Q333" s="27">
        <f t="shared" si="303"/>
        <v>792.54599999999994</v>
      </c>
      <c r="R333" s="27">
        <f t="shared" si="303"/>
        <v>958.03500000000008</v>
      </c>
      <c r="S333" s="27">
        <f t="shared" si="303"/>
        <v>945.73500000000001</v>
      </c>
      <c r="T333" s="27">
        <f t="shared" si="303"/>
        <v>1003.7949999999998</v>
      </c>
      <c r="U333" s="27">
        <f t="shared" si="303"/>
        <v>911.69199999999989</v>
      </c>
      <c r="V333" s="27">
        <f t="shared" si="303"/>
        <v>1034.5310000000002</v>
      </c>
      <c r="W333" s="27">
        <f t="shared" si="303"/>
        <v>1249.6279999999999</v>
      </c>
      <c r="X333" s="27">
        <f t="shared" si="303"/>
        <v>1290.789</v>
      </c>
      <c r="Y333" s="27">
        <f t="shared" si="303"/>
        <v>1291.7750000000001</v>
      </c>
      <c r="Z333" s="27">
        <f t="shared" si="303"/>
        <v>1327.893</v>
      </c>
      <c r="AA333" s="27">
        <f t="shared" si="303"/>
        <v>1316.336</v>
      </c>
      <c r="AB333" s="27">
        <f t="shared" si="303"/>
        <v>1339.5339999999999</v>
      </c>
      <c r="AC333" s="27">
        <f t="shared" si="303"/>
        <v>1350.912</v>
      </c>
      <c r="AD333" s="27">
        <f t="shared" si="303"/>
        <v>1420.2180000000001</v>
      </c>
      <c r="AE333" s="27">
        <f t="shared" si="303"/>
        <v>1669.6479999999999</v>
      </c>
      <c r="AF333" s="27">
        <f t="shared" si="303"/>
        <v>1977.5819999999999</v>
      </c>
      <c r="AG333" s="27">
        <f t="shared" si="303"/>
        <v>2111.1858999999999</v>
      </c>
      <c r="AH333" s="27">
        <f t="shared" si="303"/>
        <v>2404.0605000000005</v>
      </c>
      <c r="AI333" s="27">
        <f t="shared" si="303"/>
        <v>2752.2913000000003</v>
      </c>
      <c r="AJ333" s="27">
        <f t="shared" si="303"/>
        <v>3004.0324000000001</v>
      </c>
      <c r="AK333" s="27">
        <f t="shared" si="303"/>
        <v>2299.1266999999998</v>
      </c>
      <c r="AL333" s="27">
        <f t="shared" si="303"/>
        <v>2566.6824999999999</v>
      </c>
      <c r="AM333" s="27">
        <f t="shared" si="303"/>
        <v>3007.6333999999997</v>
      </c>
      <c r="AN333" s="27">
        <f t="shared" si="303"/>
        <v>2889.4957000000004</v>
      </c>
      <c r="AO333" s="27">
        <f t="shared" si="303"/>
        <v>2975.6284999999998</v>
      </c>
      <c r="AP333" s="27">
        <f t="shared" si="303"/>
        <v>3041.1723999999999</v>
      </c>
      <c r="AQ333" s="27">
        <f t="shared" si="303"/>
        <v>2695.7868000000003</v>
      </c>
      <c r="AR333" s="27">
        <f t="shared" si="303"/>
        <v>2679.0581000000002</v>
      </c>
      <c r="AS333" s="27">
        <f t="shared" si="303"/>
        <v>2903.8771000000002</v>
      </c>
      <c r="AT333" s="27">
        <f t="shared" si="303"/>
        <v>3142.5481999999997</v>
      </c>
      <c r="AU333" s="27">
        <f t="shared" si="303"/>
        <v>3048.4433000000004</v>
      </c>
      <c r="AV333" s="27">
        <f t="shared" si="303"/>
        <v>2735.634</v>
      </c>
      <c r="AW333" s="28">
        <f t="shared" si="303"/>
        <v>3438.1329572655995</v>
      </c>
      <c r="AX333" s="28">
        <f t="shared" si="303"/>
        <v>3633.2145872033939</v>
      </c>
      <c r="AY333" s="28">
        <f t="shared" si="303"/>
        <v>3759.2777175526044</v>
      </c>
      <c r="AZ333" s="28">
        <f t="shared" si="303"/>
        <v>3897.5888098163778</v>
      </c>
      <c r="BA333" s="28">
        <f t="shared" si="303"/>
        <v>4128.8175783076249</v>
      </c>
    </row>
    <row r="334" spans="1:58" s="145" customFormat="1" outlineLevel="1" x14ac:dyDescent="0.2">
      <c r="A334" s="96"/>
      <c r="B334" s="96"/>
      <c r="C334" s="96"/>
      <c r="D334" s="137"/>
      <c r="E334" s="137"/>
      <c r="F334" s="140" t="s">
        <v>444</v>
      </c>
      <c r="G334" s="140" t="s">
        <v>621</v>
      </c>
      <c r="H334" s="145">
        <v>-176.2</v>
      </c>
      <c r="I334" s="145">
        <v>-153</v>
      </c>
      <c r="J334" s="145">
        <v>-144.5</v>
      </c>
      <c r="K334" s="145">
        <v>-141.5</v>
      </c>
      <c r="L334" s="145">
        <v>-142</v>
      </c>
      <c r="M334" s="145">
        <v>-147.30000000000001</v>
      </c>
      <c r="N334" s="145">
        <v>-176.6</v>
      </c>
      <c r="O334" s="145">
        <v>-210.1</v>
      </c>
      <c r="P334" s="145">
        <v>-232.2</v>
      </c>
      <c r="Q334" s="145">
        <v>-251.4</v>
      </c>
      <c r="R334" s="145">
        <v>-324.10000000000002</v>
      </c>
      <c r="S334" s="145">
        <v>-361.9</v>
      </c>
      <c r="T334" s="145">
        <v>-378.3</v>
      </c>
      <c r="U334" s="145">
        <v>-317.3</v>
      </c>
      <c r="V334" s="145">
        <v>-351.8</v>
      </c>
      <c r="W334" s="145">
        <v>-425.3</v>
      </c>
      <c r="X334" s="145">
        <v>-419.3</v>
      </c>
      <c r="Y334" s="145">
        <v>-408.3</v>
      </c>
      <c r="Z334" s="145">
        <v>-430.6</v>
      </c>
      <c r="AA334" s="145">
        <v>-438.6</v>
      </c>
      <c r="AB334" s="145">
        <v>-458.5</v>
      </c>
      <c r="AC334" s="145">
        <v>-446</v>
      </c>
      <c r="AD334" s="145">
        <v>-444.5</v>
      </c>
      <c r="AE334" s="145">
        <v>-554.4</v>
      </c>
      <c r="AF334" s="145">
        <v>-663.6</v>
      </c>
      <c r="AG334" s="145">
        <v>-724.1</v>
      </c>
      <c r="AH334" s="145">
        <v>-855.4</v>
      </c>
      <c r="AI334" s="145">
        <v>-994.2</v>
      </c>
      <c r="AJ334" s="145">
        <v>-1125.2</v>
      </c>
      <c r="AK334" s="145">
        <v>-877.2</v>
      </c>
      <c r="AL334" s="145">
        <v>-999.1</v>
      </c>
      <c r="AM334" s="145">
        <v>-1203.4000000000001</v>
      </c>
      <c r="AN334" s="145">
        <v>-1117.3</v>
      </c>
      <c r="AO334" s="145">
        <v>-1152.4000000000001</v>
      </c>
      <c r="AP334" s="145">
        <v>-1178.8</v>
      </c>
      <c r="AQ334" s="145">
        <v>-1018.8</v>
      </c>
      <c r="AR334" s="145">
        <v>-1025.3</v>
      </c>
      <c r="AS334" s="145">
        <v>-1131.9000000000001</v>
      </c>
      <c r="AT334" s="145">
        <v>-1261.3</v>
      </c>
      <c r="AU334" s="145">
        <v>-1218.4000000000001</v>
      </c>
      <c r="AV334" s="145">
        <v>-1143.7</v>
      </c>
      <c r="AW334" s="145">
        <v>-1427.359103651303</v>
      </c>
      <c r="AX334" s="145">
        <v>-1474.7097088653879</v>
      </c>
      <c r="AY334" s="145">
        <v>-1527.106470156858</v>
      </c>
      <c r="AZ334" s="145">
        <v>-1588.0685922108032</v>
      </c>
      <c r="BA334" s="145">
        <v>-1690.7118205811632</v>
      </c>
      <c r="BB334" s="165"/>
      <c r="BC334" s="165"/>
      <c r="BD334" s="165"/>
      <c r="BE334" s="165"/>
      <c r="BF334" s="165"/>
    </row>
    <row r="335" spans="1:58" s="145" customFormat="1" outlineLevel="1" x14ac:dyDescent="0.2">
      <c r="A335" s="96"/>
      <c r="B335" s="96"/>
      <c r="C335" s="96"/>
      <c r="D335" s="137"/>
      <c r="E335" s="137"/>
      <c r="F335" s="140" t="s">
        <v>445</v>
      </c>
      <c r="G335" s="140" t="s">
        <v>622</v>
      </c>
      <c r="H335" s="145">
        <v>-123.77</v>
      </c>
      <c r="I335" s="145">
        <v>-112.72</v>
      </c>
      <c r="J335" s="145">
        <v>-108.83</v>
      </c>
      <c r="K335" s="145">
        <v>-99.73</v>
      </c>
      <c r="L335" s="145">
        <v>-97.87</v>
      </c>
      <c r="M335" s="145">
        <v>-101.92</v>
      </c>
      <c r="N335" s="145">
        <v>-121.88</v>
      </c>
      <c r="O335" s="145">
        <v>-150.78</v>
      </c>
      <c r="P335" s="145">
        <v>-169.24</v>
      </c>
      <c r="Q335" s="145">
        <v>-182.49</v>
      </c>
      <c r="R335" s="145">
        <v>-222.19</v>
      </c>
      <c r="S335" s="145">
        <v>-218.89</v>
      </c>
      <c r="T335" s="145">
        <v>-225.07</v>
      </c>
      <c r="U335" s="145">
        <v>-191.53</v>
      </c>
      <c r="V335" s="145">
        <v>-223.56</v>
      </c>
      <c r="W335" s="145">
        <v>-267.63</v>
      </c>
      <c r="X335" s="145">
        <v>-266.91000000000003</v>
      </c>
      <c r="Y335" s="145">
        <v>-259.17</v>
      </c>
      <c r="Z335" s="145">
        <v>-278.08</v>
      </c>
      <c r="AA335" s="145">
        <v>-282.27999999999997</v>
      </c>
      <c r="AB335" s="145">
        <v>-300.73</v>
      </c>
      <c r="AC335" s="145">
        <v>-290.67</v>
      </c>
      <c r="AD335" s="145">
        <v>-299.58</v>
      </c>
      <c r="AE335" s="145">
        <v>-358.5</v>
      </c>
      <c r="AF335" s="145">
        <v>-425.95</v>
      </c>
      <c r="AG335" s="145">
        <v>-458.9</v>
      </c>
      <c r="AH335" s="145">
        <v>-512.4</v>
      </c>
      <c r="AI335" s="145">
        <v>-590.20000000000005</v>
      </c>
      <c r="AJ335" s="145">
        <v>-674.4</v>
      </c>
      <c r="AK335" s="145">
        <v>-521.70000000000005</v>
      </c>
      <c r="AL335" s="145">
        <v>-571.20000000000005</v>
      </c>
      <c r="AM335" s="145">
        <v>-677.2</v>
      </c>
      <c r="AN335" s="145">
        <v>-630.6</v>
      </c>
      <c r="AO335" s="145">
        <v>-639</v>
      </c>
      <c r="AP335" s="145">
        <v>-637</v>
      </c>
      <c r="AQ335" s="145">
        <v>-554</v>
      </c>
      <c r="AR335" s="145">
        <v>-556.9</v>
      </c>
      <c r="AS335" s="145">
        <v>-611.20000000000005</v>
      </c>
      <c r="AT335" s="145">
        <v>-674</v>
      </c>
      <c r="AU335" s="145">
        <v>-649.70000000000005</v>
      </c>
      <c r="AV335" s="145">
        <v>-572.4</v>
      </c>
      <c r="AW335" s="145">
        <v>-712.94507938281549</v>
      </c>
      <c r="AX335" s="145">
        <v>-748.60261212938201</v>
      </c>
      <c r="AY335" s="145">
        <v>-778.26091008360038</v>
      </c>
      <c r="AZ335" s="145">
        <v>-807.04462924168627</v>
      </c>
      <c r="BA335" s="145">
        <v>-861.82621484423805</v>
      </c>
      <c r="BB335" s="165"/>
      <c r="BC335" s="165"/>
      <c r="BD335" s="165"/>
      <c r="BE335" s="165"/>
      <c r="BF335" s="165"/>
    </row>
    <row r="336" spans="1:58" s="145" customFormat="1" outlineLevel="1" x14ac:dyDescent="0.2">
      <c r="A336" s="96"/>
      <c r="B336" s="96"/>
      <c r="C336" s="96"/>
      <c r="D336" s="137"/>
      <c r="E336" s="137"/>
      <c r="F336" s="140" t="s">
        <v>446</v>
      </c>
      <c r="G336" s="140" t="s">
        <v>623</v>
      </c>
      <c r="H336" s="145">
        <v>-94.016000000000005</v>
      </c>
      <c r="I336" s="145">
        <v>-88.385999999999996</v>
      </c>
      <c r="J336" s="145">
        <v>-81.772000000000006</v>
      </c>
      <c r="K336" s="145">
        <v>-74.588999999999999</v>
      </c>
      <c r="L336" s="145">
        <v>-79.695999999999998</v>
      </c>
      <c r="M336" s="145">
        <v>-82.085999999999999</v>
      </c>
      <c r="N336" s="145">
        <v>-92.158000000000001</v>
      </c>
      <c r="O336" s="145">
        <v>-116.629</v>
      </c>
      <c r="P336" s="145">
        <v>-128.78399999999999</v>
      </c>
      <c r="Q336" s="145">
        <v>-142.22</v>
      </c>
      <c r="R336" s="145">
        <v>-171.77799999999999</v>
      </c>
      <c r="S336" s="145">
        <v>-172.04900000000001</v>
      </c>
      <c r="T336" s="145">
        <v>-178.35499999999999</v>
      </c>
      <c r="U336" s="145">
        <v>-140.26400000000001</v>
      </c>
      <c r="V336" s="145">
        <v>-159.85400000000001</v>
      </c>
      <c r="W336" s="145">
        <v>-195.27</v>
      </c>
      <c r="X336" s="145">
        <v>-197.92099999999999</v>
      </c>
      <c r="Y336" s="145">
        <v>-200.52699999999999</v>
      </c>
      <c r="Z336" s="145">
        <v>-206.94200000000001</v>
      </c>
      <c r="AA336" s="145">
        <v>-212.41900000000001</v>
      </c>
      <c r="AB336" s="145">
        <v>-230.92500000000001</v>
      </c>
      <c r="AC336" s="145">
        <v>-229.392</v>
      </c>
      <c r="AD336" s="145">
        <v>-239.20699999999999</v>
      </c>
      <c r="AE336" s="145">
        <v>-286.64100000000002</v>
      </c>
      <c r="AF336" s="145">
        <v>-341.279</v>
      </c>
      <c r="AG336" s="145">
        <v>-365.20519999999999</v>
      </c>
      <c r="AH336" s="145">
        <v>-421.83100000000002</v>
      </c>
      <c r="AI336" s="145">
        <v>-486.3313</v>
      </c>
      <c r="AJ336" s="145">
        <v>-535.63819999999998</v>
      </c>
      <c r="AK336" s="145">
        <v>-396.26190000000003</v>
      </c>
      <c r="AL336" s="145">
        <v>-461.51249999999999</v>
      </c>
      <c r="AM336" s="145">
        <v>-529.15409999999997</v>
      </c>
      <c r="AN336" s="145">
        <v>-459.86919999999998</v>
      </c>
      <c r="AO336" s="145">
        <v>-450.49439999999998</v>
      </c>
      <c r="AP336" s="145">
        <v>-449.54480000000001</v>
      </c>
      <c r="AQ336" s="145">
        <v>-390.61270000000002</v>
      </c>
      <c r="AR336" s="145">
        <v>-384.9991</v>
      </c>
      <c r="AS336" s="145">
        <v>-429.37920000000003</v>
      </c>
      <c r="AT336" s="145">
        <v>-478.79950000000002</v>
      </c>
      <c r="AU336" s="145">
        <v>-446.53769999999997</v>
      </c>
      <c r="AV336" s="145">
        <v>-393.31900000000002</v>
      </c>
      <c r="AW336" s="145">
        <v>-513.23411976001364</v>
      </c>
      <c r="AX336" s="145">
        <v>-555.19665413666132</v>
      </c>
      <c r="AY336" s="145">
        <v>-571.5718034779577</v>
      </c>
      <c r="AZ336" s="145">
        <v>-587.4101728240247</v>
      </c>
      <c r="BA336" s="145">
        <v>-619.42187322261259</v>
      </c>
      <c r="BB336" s="165"/>
      <c r="BC336" s="165"/>
      <c r="BD336" s="165"/>
      <c r="BE336" s="165"/>
      <c r="BF336" s="165"/>
    </row>
    <row r="337" spans="1:58" s="145" customFormat="1" outlineLevel="1" x14ac:dyDescent="0.2">
      <c r="A337" s="96"/>
      <c r="B337" s="96"/>
      <c r="C337" s="96"/>
      <c r="D337" s="137"/>
      <c r="E337" s="137"/>
      <c r="F337" s="140" t="s">
        <v>447</v>
      </c>
      <c r="G337" s="140" t="s">
        <v>624</v>
      </c>
      <c r="H337" s="145">
        <v>-106.3</v>
      </c>
      <c r="I337" s="145">
        <v>-95.2</v>
      </c>
      <c r="J337" s="145">
        <v>-93.5</v>
      </c>
      <c r="K337" s="145">
        <v>-94.4</v>
      </c>
      <c r="L337" s="145">
        <v>-100.6</v>
      </c>
      <c r="M337" s="145">
        <v>-104.8</v>
      </c>
      <c r="N337" s="145">
        <v>-120.6</v>
      </c>
      <c r="O337" s="145">
        <v>-149.69999999999999</v>
      </c>
      <c r="P337" s="145">
        <v>-182</v>
      </c>
      <c r="Q337" s="145">
        <v>-192</v>
      </c>
      <c r="R337" s="145">
        <v>-215.3</v>
      </c>
      <c r="S337" s="145">
        <v>-201.7</v>
      </c>
      <c r="T337" s="145">
        <v>-212.7</v>
      </c>
      <c r="U337" s="145">
        <v>-203</v>
      </c>
      <c r="V337" s="145">
        <v>-224.1</v>
      </c>
      <c r="W337" s="145">
        <v>-261.39999999999998</v>
      </c>
      <c r="X337" s="145">
        <v>-282.39999999999998</v>
      </c>
      <c r="Y337" s="145">
        <v>-301.8</v>
      </c>
      <c r="Z337" s="145">
        <v>-307.89999999999998</v>
      </c>
      <c r="AA337" s="145">
        <v>-320.3</v>
      </c>
      <c r="AB337" s="145">
        <v>-341.1</v>
      </c>
      <c r="AC337" s="145">
        <v>-342.1</v>
      </c>
      <c r="AD337" s="145">
        <v>-359.8</v>
      </c>
      <c r="AE337" s="145">
        <v>-396.1</v>
      </c>
      <c r="AF337" s="145">
        <v>-467.5</v>
      </c>
      <c r="AG337" s="145">
        <v>-514.6</v>
      </c>
      <c r="AH337" s="145">
        <v>-597.9</v>
      </c>
      <c r="AI337" s="145">
        <v>-626.5</v>
      </c>
      <c r="AJ337" s="145">
        <v>-638.6</v>
      </c>
      <c r="AK337" s="145">
        <v>-489.2</v>
      </c>
      <c r="AL337" s="145">
        <v>-559.29999999999995</v>
      </c>
      <c r="AM337" s="145">
        <v>-639.4</v>
      </c>
      <c r="AN337" s="145">
        <v>-639.6</v>
      </c>
      <c r="AO337" s="145">
        <v>-655.5</v>
      </c>
      <c r="AP337" s="145">
        <v>-674.6</v>
      </c>
      <c r="AQ337" s="145">
        <v>-607.79999999999995</v>
      </c>
      <c r="AR337" s="145">
        <v>-581.4</v>
      </c>
      <c r="AS337" s="145">
        <v>-607.5</v>
      </c>
      <c r="AT337" s="145">
        <v>-651.1</v>
      </c>
      <c r="AU337" s="145">
        <v>-643.6</v>
      </c>
      <c r="AV337" s="145">
        <v>-548</v>
      </c>
      <c r="AW337" s="145">
        <v>-701.06076031430575</v>
      </c>
      <c r="AX337" s="145">
        <v>-767.80642495278937</v>
      </c>
      <c r="AY337" s="145">
        <v>-800.29583926126077</v>
      </c>
      <c r="AZ337" s="145">
        <v>-827.0696774405211</v>
      </c>
      <c r="BA337" s="145">
        <v>-869.11095854523455</v>
      </c>
      <c r="BB337" s="165"/>
      <c r="BC337" s="165"/>
      <c r="BD337" s="165"/>
      <c r="BE337" s="165"/>
      <c r="BF337" s="165"/>
    </row>
    <row r="338" spans="1:58" s="43" customFormat="1" x14ac:dyDescent="0.2">
      <c r="A338" s="37" t="s">
        <v>442</v>
      </c>
      <c r="B338" s="37" t="s">
        <v>104</v>
      </c>
      <c r="C338" s="37" t="s">
        <v>1464</v>
      </c>
      <c r="D338" s="38" t="s">
        <v>374</v>
      </c>
      <c r="E338" s="38" t="s">
        <v>1546</v>
      </c>
      <c r="F338" s="18" t="s">
        <v>1866</v>
      </c>
      <c r="G338" s="22" t="s">
        <v>1223</v>
      </c>
      <c r="H338" s="27">
        <f>EIUSum(H334:H337,H$986:H$989)</f>
        <v>-500.286</v>
      </c>
      <c r="I338" s="27">
        <f t="shared" ref="I338:BA338" si="304">EIUSum(I334:I337,I$986:I$989)</f>
        <v>-449.30599999999998</v>
      </c>
      <c r="J338" s="27">
        <f t="shared" si="304"/>
        <v>-428.60199999999998</v>
      </c>
      <c r="K338" s="27">
        <f t="shared" si="304"/>
        <v>-410.21900000000005</v>
      </c>
      <c r="L338" s="27">
        <f t="shared" si="304"/>
        <v>-420.16600000000005</v>
      </c>
      <c r="M338" s="27">
        <f t="shared" si="304"/>
        <v>-436.10600000000005</v>
      </c>
      <c r="N338" s="27">
        <f t="shared" si="304"/>
        <v>-511.23800000000006</v>
      </c>
      <c r="O338" s="27">
        <f t="shared" si="304"/>
        <v>-627.20900000000006</v>
      </c>
      <c r="P338" s="27">
        <f t="shared" si="304"/>
        <v>-712.22399999999993</v>
      </c>
      <c r="Q338" s="27">
        <f t="shared" si="304"/>
        <v>-768.11</v>
      </c>
      <c r="R338" s="27">
        <f t="shared" si="304"/>
        <v>-933.36799999999994</v>
      </c>
      <c r="S338" s="27">
        <f t="shared" si="304"/>
        <v>-954.53899999999999</v>
      </c>
      <c r="T338" s="27">
        <f t="shared" si="304"/>
        <v>-994.42499999999995</v>
      </c>
      <c r="U338" s="27">
        <f t="shared" si="304"/>
        <v>-852.09400000000005</v>
      </c>
      <c r="V338" s="27">
        <f t="shared" si="304"/>
        <v>-959.31400000000008</v>
      </c>
      <c r="W338" s="27">
        <f t="shared" si="304"/>
        <v>-1149.5999999999999</v>
      </c>
      <c r="X338" s="27">
        <f t="shared" si="304"/>
        <v>-1166.5309999999999</v>
      </c>
      <c r="Y338" s="27">
        <f t="shared" si="304"/>
        <v>-1169.797</v>
      </c>
      <c r="Z338" s="27">
        <f t="shared" si="304"/>
        <v>-1223.5219999999999</v>
      </c>
      <c r="AA338" s="27">
        <f t="shared" si="304"/>
        <v>-1253.5989999999999</v>
      </c>
      <c r="AB338" s="27">
        <f t="shared" si="304"/>
        <v>-1331.2550000000001</v>
      </c>
      <c r="AC338" s="27">
        <f t="shared" si="304"/>
        <v>-1308.1620000000003</v>
      </c>
      <c r="AD338" s="27">
        <f t="shared" si="304"/>
        <v>-1343.087</v>
      </c>
      <c r="AE338" s="27">
        <f t="shared" si="304"/>
        <v>-1595.6410000000001</v>
      </c>
      <c r="AF338" s="27">
        <f t="shared" si="304"/>
        <v>-1898.329</v>
      </c>
      <c r="AG338" s="27">
        <f t="shared" si="304"/>
        <v>-2062.8051999999998</v>
      </c>
      <c r="AH338" s="27">
        <f t="shared" si="304"/>
        <v>-2387.5309999999999</v>
      </c>
      <c r="AI338" s="27">
        <f t="shared" si="304"/>
        <v>-2697.2312999999999</v>
      </c>
      <c r="AJ338" s="27">
        <f t="shared" si="304"/>
        <v>-2973.8381999999997</v>
      </c>
      <c r="AK338" s="27">
        <f t="shared" si="304"/>
        <v>-2284.3618999999999</v>
      </c>
      <c r="AL338" s="27">
        <f t="shared" si="304"/>
        <v>-2591.1125000000002</v>
      </c>
      <c r="AM338" s="27">
        <f t="shared" si="304"/>
        <v>-3049.1541000000002</v>
      </c>
      <c r="AN338" s="27">
        <f t="shared" si="304"/>
        <v>-2847.3692000000001</v>
      </c>
      <c r="AO338" s="27">
        <f t="shared" si="304"/>
        <v>-2897.3944000000001</v>
      </c>
      <c r="AP338" s="27">
        <f t="shared" si="304"/>
        <v>-2939.9447999999998</v>
      </c>
      <c r="AQ338" s="27">
        <f t="shared" si="304"/>
        <v>-2571.2127</v>
      </c>
      <c r="AR338" s="27">
        <f t="shared" si="304"/>
        <v>-2548.5990999999999</v>
      </c>
      <c r="AS338" s="27">
        <f t="shared" si="304"/>
        <v>-2779.9792000000002</v>
      </c>
      <c r="AT338" s="27">
        <f t="shared" si="304"/>
        <v>-3065.1994999999997</v>
      </c>
      <c r="AU338" s="27">
        <f t="shared" si="304"/>
        <v>-2958.2377000000001</v>
      </c>
      <c r="AV338" s="27">
        <f t="shared" si="304"/>
        <v>-2657.4189999999999</v>
      </c>
      <c r="AW338" s="28">
        <f t="shared" si="304"/>
        <v>-3354.5990631084378</v>
      </c>
      <c r="AX338" s="28">
        <f t="shared" si="304"/>
        <v>-3546.3154000842205</v>
      </c>
      <c r="AY338" s="28">
        <f t="shared" si="304"/>
        <v>-3677.2350229796766</v>
      </c>
      <c r="AZ338" s="28">
        <f t="shared" si="304"/>
        <v>-3809.5930717170354</v>
      </c>
      <c r="BA338" s="28">
        <f t="shared" si="304"/>
        <v>-4041.0708671932484</v>
      </c>
    </row>
    <row r="339" spans="1:58" s="145" customFormat="1" outlineLevel="1" x14ac:dyDescent="0.2">
      <c r="A339" s="96"/>
      <c r="B339" s="96"/>
      <c r="C339" s="96"/>
      <c r="D339" s="137"/>
      <c r="E339" s="137"/>
      <c r="F339" s="138" t="s">
        <v>444</v>
      </c>
      <c r="G339" s="159" t="s">
        <v>625</v>
      </c>
      <c r="H339" s="145">
        <v>9.6999999999999993</v>
      </c>
      <c r="I339" s="145">
        <v>17.2</v>
      </c>
      <c r="J339" s="145">
        <v>26.2</v>
      </c>
      <c r="K339" s="145">
        <v>21.4</v>
      </c>
      <c r="L339" s="145">
        <v>22.8</v>
      </c>
      <c r="M339" s="145">
        <v>29.9</v>
      </c>
      <c r="N339" s="145">
        <v>57</v>
      </c>
      <c r="O339" s="145">
        <v>69.900000000000006</v>
      </c>
      <c r="P339" s="145">
        <v>78.599999999999994</v>
      </c>
      <c r="Q339" s="145">
        <v>77</v>
      </c>
      <c r="R339" s="145">
        <v>71.900000000000006</v>
      </c>
      <c r="S339" s="145">
        <v>21.6</v>
      </c>
      <c r="T339" s="145">
        <v>30.7</v>
      </c>
      <c r="U339" s="145">
        <v>42.8</v>
      </c>
      <c r="V339" s="145">
        <v>53.3</v>
      </c>
      <c r="W339" s="145">
        <v>69.3</v>
      </c>
      <c r="X339" s="145">
        <v>76.400000000000006</v>
      </c>
      <c r="Y339" s="145">
        <v>75.5</v>
      </c>
      <c r="Z339" s="145">
        <v>79.8</v>
      </c>
      <c r="AA339" s="145">
        <v>72.2</v>
      </c>
      <c r="AB339" s="145">
        <v>59.4</v>
      </c>
      <c r="AC339" s="145">
        <v>90.6</v>
      </c>
      <c r="AD339" s="145">
        <v>134.19999999999999</v>
      </c>
      <c r="AE339" s="145">
        <v>147</v>
      </c>
      <c r="AF339" s="145">
        <v>189.6</v>
      </c>
      <c r="AG339" s="145">
        <v>195.4</v>
      </c>
      <c r="AH339" s="145">
        <v>202.4</v>
      </c>
      <c r="AI339" s="145">
        <v>276.5</v>
      </c>
      <c r="AJ339" s="145">
        <v>273.3</v>
      </c>
      <c r="AK339" s="145">
        <v>197.4</v>
      </c>
      <c r="AL339" s="145">
        <v>213.3</v>
      </c>
      <c r="AM339" s="145">
        <v>226.8</v>
      </c>
      <c r="AN339" s="145">
        <v>256.2</v>
      </c>
      <c r="AO339" s="145">
        <v>270.60000000000002</v>
      </c>
      <c r="AP339" s="145">
        <v>291.5</v>
      </c>
      <c r="AQ339" s="145">
        <v>275.60000000000002</v>
      </c>
      <c r="AR339" s="145">
        <v>279.8</v>
      </c>
      <c r="AS339" s="145">
        <v>288.10000000000002</v>
      </c>
      <c r="AT339" s="145">
        <v>266.39999999999998</v>
      </c>
      <c r="AU339" s="145">
        <v>242.5</v>
      </c>
      <c r="AV339" s="145">
        <v>217.5</v>
      </c>
      <c r="AW339" s="145">
        <v>279.71994233853798</v>
      </c>
      <c r="AX339" s="145">
        <v>282.81118509415978</v>
      </c>
      <c r="AY339" s="145">
        <v>283.20097093803247</v>
      </c>
      <c r="AZ339" s="145">
        <v>306.42929480284624</v>
      </c>
      <c r="BA339" s="145">
        <v>325.78386595635584</v>
      </c>
      <c r="BB339" s="165"/>
      <c r="BC339" s="165"/>
      <c r="BD339" s="165"/>
      <c r="BE339" s="165"/>
      <c r="BF339" s="165"/>
    </row>
    <row r="340" spans="1:58" s="145" customFormat="1" outlineLevel="1" x14ac:dyDescent="0.2">
      <c r="A340" s="96"/>
      <c r="B340" s="96"/>
      <c r="C340" s="96"/>
      <c r="D340" s="137"/>
      <c r="E340" s="137"/>
      <c r="F340" s="138" t="s">
        <v>445</v>
      </c>
      <c r="G340" s="159" t="s">
        <v>626</v>
      </c>
      <c r="H340" s="145">
        <v>-14.08</v>
      </c>
      <c r="I340" s="145">
        <v>-10.14</v>
      </c>
      <c r="J340" s="145">
        <v>-15.45</v>
      </c>
      <c r="K340" s="145">
        <v>-8.41</v>
      </c>
      <c r="L340" s="145">
        <v>-4.49</v>
      </c>
      <c r="M340" s="145">
        <v>-4.8099999999999996</v>
      </c>
      <c r="N340" s="145">
        <v>-1.35</v>
      </c>
      <c r="O340" s="145">
        <v>-7.78</v>
      </c>
      <c r="P340" s="145">
        <v>-7.66</v>
      </c>
      <c r="Q340" s="145">
        <v>-10.31</v>
      </c>
      <c r="R340" s="145">
        <v>-13.25</v>
      </c>
      <c r="S340" s="145">
        <v>-9.7100000000000009</v>
      </c>
      <c r="T340" s="145">
        <v>2.37</v>
      </c>
      <c r="U340" s="145">
        <v>7.52</v>
      </c>
      <c r="V340" s="145">
        <v>7.25</v>
      </c>
      <c r="W340" s="145">
        <v>11</v>
      </c>
      <c r="X340" s="145">
        <v>14.94</v>
      </c>
      <c r="Y340" s="145">
        <v>26.9</v>
      </c>
      <c r="Z340" s="145">
        <v>24.94</v>
      </c>
      <c r="AA340" s="145">
        <v>17.600000000000001</v>
      </c>
      <c r="AB340" s="145">
        <v>-3.17</v>
      </c>
      <c r="AC340" s="145">
        <v>3.51</v>
      </c>
      <c r="AD340" s="145">
        <v>7.62</v>
      </c>
      <c r="AE340" s="145">
        <v>3.43</v>
      </c>
      <c r="AF340" s="145">
        <v>-4.8499999999999996</v>
      </c>
      <c r="AG340" s="145">
        <v>-19.2</v>
      </c>
      <c r="AH340" s="145">
        <v>-27.3</v>
      </c>
      <c r="AI340" s="145">
        <v>-45.9</v>
      </c>
      <c r="AJ340" s="145">
        <v>-71.400000000000006</v>
      </c>
      <c r="AK340" s="145">
        <v>-50.7</v>
      </c>
      <c r="AL340" s="145">
        <v>-63.5</v>
      </c>
      <c r="AM340" s="145">
        <v>-90.4</v>
      </c>
      <c r="AN340" s="145">
        <v>-69.599999999999994</v>
      </c>
      <c r="AO340" s="145">
        <v>-56.6</v>
      </c>
      <c r="AP340" s="145">
        <v>-56.5</v>
      </c>
      <c r="AQ340" s="145">
        <v>-32.1</v>
      </c>
      <c r="AR340" s="145">
        <v>-35.700000000000003</v>
      </c>
      <c r="AS340" s="145">
        <v>-51.5</v>
      </c>
      <c r="AT340" s="145">
        <v>-60.7</v>
      </c>
      <c r="AU340" s="145">
        <v>-52.4</v>
      </c>
      <c r="AV340" s="145">
        <v>-67.7</v>
      </c>
      <c r="AW340" s="145">
        <v>-69.520252759053164</v>
      </c>
      <c r="AX340" s="145">
        <v>-74.770536062423957</v>
      </c>
      <c r="AY340" s="145">
        <v>-69.505099872641381</v>
      </c>
      <c r="AZ340" s="145">
        <v>-68.715038678913402</v>
      </c>
      <c r="BA340" s="145">
        <v>-68.667887193339652</v>
      </c>
      <c r="BB340" s="165"/>
      <c r="BC340" s="165"/>
      <c r="BD340" s="165"/>
      <c r="BE340" s="165"/>
      <c r="BF340" s="165"/>
    </row>
    <row r="341" spans="1:58" s="145" customFormat="1" outlineLevel="1" x14ac:dyDescent="0.2">
      <c r="A341" s="96"/>
      <c r="B341" s="96"/>
      <c r="C341" s="96"/>
      <c r="D341" s="137"/>
      <c r="E341" s="137"/>
      <c r="F341" s="138" t="s">
        <v>446</v>
      </c>
      <c r="G341" s="159" t="s">
        <v>627</v>
      </c>
      <c r="H341" s="145">
        <v>-15.91</v>
      </c>
      <c r="I341" s="145">
        <v>-11.315</v>
      </c>
      <c r="J341" s="145">
        <v>-7.9809999999999999</v>
      </c>
      <c r="K341" s="145">
        <v>-1.71</v>
      </c>
      <c r="L341" s="145">
        <v>-5.1319999999999997</v>
      </c>
      <c r="M341" s="145">
        <v>-5.367</v>
      </c>
      <c r="N341" s="145">
        <v>5.0469999999999997</v>
      </c>
      <c r="O341" s="145">
        <v>8.4000000000000005E-2</v>
      </c>
      <c r="P341" s="145">
        <v>-0.92400000000000004</v>
      </c>
      <c r="Q341" s="145">
        <v>-1.6639999999999999</v>
      </c>
      <c r="R341" s="145">
        <v>-1.474</v>
      </c>
      <c r="S341" s="145">
        <v>-2.5840000000000001</v>
      </c>
      <c r="T341" s="145">
        <v>-0.2</v>
      </c>
      <c r="U341" s="145">
        <v>28.888000000000002</v>
      </c>
      <c r="V341" s="145">
        <v>31.568000000000001</v>
      </c>
      <c r="W341" s="145">
        <v>38.728999999999999</v>
      </c>
      <c r="X341" s="145">
        <v>54.119</v>
      </c>
      <c r="Y341" s="145">
        <v>39.878</v>
      </c>
      <c r="Z341" s="145">
        <v>35.631</v>
      </c>
      <c r="AA341" s="145">
        <v>23.437000000000001</v>
      </c>
      <c r="AB341" s="145">
        <v>9.5489999999999995</v>
      </c>
      <c r="AC341" s="145">
        <v>15.539</v>
      </c>
      <c r="AD341" s="145">
        <v>13.411</v>
      </c>
      <c r="AE341" s="145">
        <v>11.477</v>
      </c>
      <c r="AF341" s="145">
        <v>10.894</v>
      </c>
      <c r="AG341" s="145">
        <v>-0.52029999999999998</v>
      </c>
      <c r="AH341" s="145">
        <v>-13.3691</v>
      </c>
      <c r="AI341" s="145">
        <v>3.0571999999999999</v>
      </c>
      <c r="AJ341" s="145">
        <v>-2.9060000000000001</v>
      </c>
      <c r="AK341" s="145">
        <v>0.86629999999999996</v>
      </c>
      <c r="AL341" s="145">
        <v>-26.631399999999999</v>
      </c>
      <c r="AM341" s="145">
        <v>-22.220600000000001</v>
      </c>
      <c r="AN341" s="145">
        <v>23.926500000000001</v>
      </c>
      <c r="AO341" s="145">
        <v>50.6355</v>
      </c>
      <c r="AP341" s="145">
        <v>65.127600000000001</v>
      </c>
      <c r="AQ341" s="145">
        <v>58.475299999999997</v>
      </c>
      <c r="AR341" s="145">
        <v>65.759</v>
      </c>
      <c r="AS341" s="145">
        <v>61.798099999999998</v>
      </c>
      <c r="AT341" s="145">
        <v>54.147599999999997</v>
      </c>
      <c r="AU341" s="145">
        <v>67.305599999999998</v>
      </c>
      <c r="AV341" s="145">
        <v>77.314899999999994</v>
      </c>
      <c r="AW341" s="145">
        <v>85.960509721171547</v>
      </c>
      <c r="AX341" s="145">
        <v>79.940666724174321</v>
      </c>
      <c r="AY341" s="145">
        <v>81.833980674302893</v>
      </c>
      <c r="AZ341" s="145">
        <v>82.636530580857766</v>
      </c>
      <c r="BA341" s="145">
        <v>83.663846722944641</v>
      </c>
      <c r="BB341" s="165"/>
      <c r="BC341" s="165"/>
      <c r="BD341" s="165"/>
      <c r="BE341" s="165"/>
      <c r="BF341" s="165"/>
    </row>
    <row r="342" spans="1:58" s="145" customFormat="1" outlineLevel="1" x14ac:dyDescent="0.2">
      <c r="A342" s="96"/>
      <c r="B342" s="96"/>
      <c r="C342" s="96"/>
      <c r="D342" s="137"/>
      <c r="E342" s="137"/>
      <c r="F342" s="138" t="s">
        <v>447</v>
      </c>
      <c r="G342" s="159" t="s">
        <v>628</v>
      </c>
      <c r="H342" s="145">
        <v>3.4</v>
      </c>
      <c r="I342" s="145">
        <v>7</v>
      </c>
      <c r="J342" s="145">
        <v>3.1</v>
      </c>
      <c r="K342" s="145">
        <v>-2.2999999999999998</v>
      </c>
      <c r="L342" s="145">
        <v>-7</v>
      </c>
      <c r="M342" s="145">
        <v>-3.9</v>
      </c>
      <c r="N342" s="145">
        <v>-14.1</v>
      </c>
      <c r="O342" s="145">
        <v>-19.2</v>
      </c>
      <c r="P342" s="145">
        <v>-38.299999999999997</v>
      </c>
      <c r="Q342" s="145">
        <v>-40.6</v>
      </c>
      <c r="R342" s="145">
        <v>-32.6</v>
      </c>
      <c r="S342" s="145">
        <v>-18.100000000000001</v>
      </c>
      <c r="T342" s="145">
        <v>-23.3</v>
      </c>
      <c r="U342" s="145">
        <v>-19.600000000000001</v>
      </c>
      <c r="V342" s="145">
        <v>-16.899999999999999</v>
      </c>
      <c r="W342" s="145">
        <v>-19.100000000000001</v>
      </c>
      <c r="X342" s="145">
        <v>-21.2</v>
      </c>
      <c r="Y342" s="145">
        <v>-20.2</v>
      </c>
      <c r="Z342" s="145">
        <v>-36.1</v>
      </c>
      <c r="AA342" s="145">
        <v>-50.4</v>
      </c>
      <c r="AB342" s="145">
        <v>-57.3</v>
      </c>
      <c r="AC342" s="145">
        <v>-66.900000000000006</v>
      </c>
      <c r="AD342" s="145">
        <v>-78</v>
      </c>
      <c r="AE342" s="145">
        <v>-87.8</v>
      </c>
      <c r="AF342" s="145">
        <v>-116.3</v>
      </c>
      <c r="AG342" s="145">
        <v>-127.4</v>
      </c>
      <c r="AH342" s="145">
        <v>-145.1</v>
      </c>
      <c r="AI342" s="145">
        <v>-178.4</v>
      </c>
      <c r="AJ342" s="145">
        <v>-168.7</v>
      </c>
      <c r="AK342" s="145">
        <v>-132.80000000000001</v>
      </c>
      <c r="AL342" s="145">
        <v>-147.6</v>
      </c>
      <c r="AM342" s="145">
        <v>-155.80000000000001</v>
      </c>
      <c r="AN342" s="145">
        <v>-168.1</v>
      </c>
      <c r="AO342" s="145">
        <v>-186.6</v>
      </c>
      <c r="AP342" s="145">
        <v>-198.9</v>
      </c>
      <c r="AQ342" s="145">
        <v>-177.3</v>
      </c>
      <c r="AR342" s="145">
        <v>-179.4</v>
      </c>
      <c r="AS342" s="145">
        <v>-174.5</v>
      </c>
      <c r="AT342" s="145">
        <v>-182.4</v>
      </c>
      <c r="AU342" s="145">
        <v>-167.3</v>
      </c>
      <c r="AV342" s="145">
        <v>-148.80000000000001</v>
      </c>
      <c r="AW342" s="145">
        <v>-212.62630514349485</v>
      </c>
      <c r="AX342" s="145">
        <v>-201.0821286367368</v>
      </c>
      <c r="AY342" s="145">
        <v>-213.48715716676622</v>
      </c>
      <c r="AZ342" s="145">
        <v>-232.35504860544813</v>
      </c>
      <c r="BA342" s="145">
        <v>-253.03311437158425</v>
      </c>
      <c r="BB342" s="165"/>
      <c r="BC342" s="165"/>
      <c r="BD342" s="165"/>
      <c r="BE342" s="165"/>
      <c r="BF342" s="165"/>
    </row>
    <row r="343" spans="1:58" s="43" customFormat="1" x14ac:dyDescent="0.2">
      <c r="A343" s="37" t="s">
        <v>442</v>
      </c>
      <c r="B343" s="37" t="s">
        <v>105</v>
      </c>
      <c r="C343" s="37" t="s">
        <v>1464</v>
      </c>
      <c r="D343" s="38" t="s">
        <v>374</v>
      </c>
      <c r="E343" s="38" t="s">
        <v>1546</v>
      </c>
      <c r="F343" s="87" t="s">
        <v>106</v>
      </c>
      <c r="G343" s="22" t="s">
        <v>1224</v>
      </c>
      <c r="H343" s="27">
        <f>EIUTotal(EIUSum(H339:H342,H$986:H$989),H333,H338)</f>
        <v>-16.889999999999986</v>
      </c>
      <c r="I343" s="27">
        <f t="shared" ref="I343:BA343" si="305">EIUTotal(EIUSum(I339:I342,I$986:I$989),I333,I338)</f>
        <v>2.7450000000000045</v>
      </c>
      <c r="J343" s="27">
        <f t="shared" si="305"/>
        <v>5.9689999999999941</v>
      </c>
      <c r="K343" s="27">
        <f t="shared" si="305"/>
        <v>8.7779999999999063</v>
      </c>
      <c r="L343" s="27">
        <f t="shared" si="305"/>
        <v>5.9679999999999609</v>
      </c>
      <c r="M343" s="27">
        <f t="shared" si="305"/>
        <v>15.812999999999931</v>
      </c>
      <c r="N343" s="27">
        <f t="shared" si="305"/>
        <v>46.398999999999887</v>
      </c>
      <c r="O343" s="27">
        <f t="shared" si="305"/>
        <v>43.002999999999929</v>
      </c>
      <c r="P343" s="27">
        <f t="shared" si="305"/>
        <v>31.925000000000182</v>
      </c>
      <c r="Q343" s="27">
        <f t="shared" si="305"/>
        <v>24.435999999999922</v>
      </c>
      <c r="R343" s="27">
        <f t="shared" si="305"/>
        <v>24.667000000000144</v>
      </c>
      <c r="S343" s="27">
        <f t="shared" si="305"/>
        <v>-8.8039999999999736</v>
      </c>
      <c r="T343" s="27">
        <f t="shared" si="305"/>
        <v>9.3699999999998909</v>
      </c>
      <c r="U343" s="27">
        <f t="shared" si="305"/>
        <v>59.597999999999843</v>
      </c>
      <c r="V343" s="27">
        <f t="shared" si="305"/>
        <v>75.217000000000098</v>
      </c>
      <c r="W343" s="27">
        <f t="shared" si="305"/>
        <v>100.02800000000002</v>
      </c>
      <c r="X343" s="27">
        <f t="shared" si="305"/>
        <v>124.25800000000004</v>
      </c>
      <c r="Y343" s="27">
        <f t="shared" si="305"/>
        <v>121.97800000000007</v>
      </c>
      <c r="Z343" s="27">
        <f t="shared" si="305"/>
        <v>104.37100000000009</v>
      </c>
      <c r="AA343" s="27">
        <f t="shared" si="305"/>
        <v>62.73700000000008</v>
      </c>
      <c r="AB343" s="27">
        <f t="shared" si="305"/>
        <v>8.278999999999769</v>
      </c>
      <c r="AC343" s="27">
        <f t="shared" si="305"/>
        <v>42.749999999999773</v>
      </c>
      <c r="AD343" s="27">
        <f t="shared" si="305"/>
        <v>77.131000000000085</v>
      </c>
      <c r="AE343" s="27">
        <f t="shared" si="305"/>
        <v>74.006999999999834</v>
      </c>
      <c r="AF343" s="27">
        <f t="shared" si="305"/>
        <v>79.252999999999929</v>
      </c>
      <c r="AG343" s="27">
        <f t="shared" si="305"/>
        <v>48.380700000000161</v>
      </c>
      <c r="AH343" s="27">
        <f t="shared" si="305"/>
        <v>16.529500000000553</v>
      </c>
      <c r="AI343" s="27">
        <f t="shared" si="305"/>
        <v>55.0600000000004</v>
      </c>
      <c r="AJ343" s="27">
        <f t="shared" si="305"/>
        <v>30.194200000000365</v>
      </c>
      <c r="AK343" s="27">
        <f t="shared" si="305"/>
        <v>14.764799999999923</v>
      </c>
      <c r="AL343" s="27">
        <f t="shared" si="305"/>
        <v>-24.430000000000291</v>
      </c>
      <c r="AM343" s="27">
        <f t="shared" si="305"/>
        <v>-41.520700000000488</v>
      </c>
      <c r="AN343" s="27">
        <f t="shared" si="305"/>
        <v>42.126500000000306</v>
      </c>
      <c r="AO343" s="27">
        <f t="shared" si="305"/>
        <v>78.234099999999671</v>
      </c>
      <c r="AP343" s="27">
        <f t="shared" si="305"/>
        <v>101.22760000000017</v>
      </c>
      <c r="AQ343" s="27">
        <f t="shared" si="305"/>
        <v>124.57410000000027</v>
      </c>
      <c r="AR343" s="27">
        <f t="shared" si="305"/>
        <v>130.45900000000029</v>
      </c>
      <c r="AS343" s="27">
        <f t="shared" si="305"/>
        <v>123.89789999999994</v>
      </c>
      <c r="AT343" s="27">
        <f t="shared" si="305"/>
        <v>77.348700000000008</v>
      </c>
      <c r="AU343" s="27">
        <f t="shared" si="305"/>
        <v>90.205600000000231</v>
      </c>
      <c r="AV343" s="27">
        <f t="shared" si="305"/>
        <v>78.215000000000146</v>
      </c>
      <c r="AW343" s="28">
        <f t="shared" si="305"/>
        <v>83.53389415716174</v>
      </c>
      <c r="AX343" s="28">
        <f t="shared" si="305"/>
        <v>86.899187119173348</v>
      </c>
      <c r="AY343" s="28">
        <f t="shared" si="305"/>
        <v>82.042694572927758</v>
      </c>
      <c r="AZ343" s="28">
        <f t="shared" si="305"/>
        <v>87.995738099342361</v>
      </c>
      <c r="BA343" s="28">
        <f t="shared" si="305"/>
        <v>87.746711114376467</v>
      </c>
    </row>
    <row r="344" spans="1:58" s="145" customFormat="1" outlineLevel="1" x14ac:dyDescent="0.2">
      <c r="A344" s="96"/>
      <c r="B344" s="96"/>
      <c r="C344" s="96"/>
      <c r="D344" s="137"/>
      <c r="E344" s="137"/>
      <c r="F344" s="140" t="s">
        <v>444</v>
      </c>
      <c r="G344" s="140" t="s">
        <v>629</v>
      </c>
      <c r="H344" s="145">
        <v>31.5</v>
      </c>
      <c r="I344" s="145">
        <v>29.5</v>
      </c>
      <c r="J344" s="145">
        <v>30.7</v>
      </c>
      <c r="K344" s="145">
        <v>29.3</v>
      </c>
      <c r="L344" s="145">
        <v>28.3</v>
      </c>
      <c r="M344" s="145">
        <v>30</v>
      </c>
      <c r="N344" s="145">
        <v>38.4</v>
      </c>
      <c r="O344" s="145">
        <v>46.1</v>
      </c>
      <c r="P344" s="145">
        <v>47.3</v>
      </c>
      <c r="Q344" s="145">
        <v>50.1</v>
      </c>
      <c r="R344" s="145">
        <v>61.3</v>
      </c>
      <c r="S344" s="145">
        <v>60</v>
      </c>
      <c r="T344" s="145">
        <v>64.900000000000006</v>
      </c>
      <c r="U344" s="145">
        <v>60.7</v>
      </c>
      <c r="V344" s="145">
        <v>61.9</v>
      </c>
      <c r="W344" s="145">
        <v>74.400000000000006</v>
      </c>
      <c r="X344" s="145">
        <v>75</v>
      </c>
      <c r="Y344" s="145">
        <v>76.900000000000006</v>
      </c>
      <c r="Z344" s="145">
        <v>81.7</v>
      </c>
      <c r="AA344" s="145">
        <v>80.2</v>
      </c>
      <c r="AB344" s="145">
        <v>81.3</v>
      </c>
      <c r="AC344" s="145">
        <v>82.9</v>
      </c>
      <c r="AD344" s="145">
        <v>99.2</v>
      </c>
      <c r="AE344" s="145">
        <v>120.2</v>
      </c>
      <c r="AF344" s="145">
        <v>151.9</v>
      </c>
      <c r="AG344" s="145">
        <v>162.69999999999999</v>
      </c>
      <c r="AH344" s="145">
        <v>184.6</v>
      </c>
      <c r="AI344" s="145">
        <v>214.4</v>
      </c>
      <c r="AJ344" s="145">
        <v>244.3</v>
      </c>
      <c r="AK344" s="145">
        <v>226.7</v>
      </c>
      <c r="AL344" s="145">
        <v>230.9</v>
      </c>
      <c r="AM344" s="145">
        <v>255.8</v>
      </c>
      <c r="AN344" s="145">
        <v>255.9</v>
      </c>
      <c r="AO344" s="145">
        <v>276.8</v>
      </c>
      <c r="AP344" s="145">
        <v>303.3</v>
      </c>
      <c r="AQ344" s="145">
        <v>280.89999999999998</v>
      </c>
      <c r="AR344" s="145">
        <v>293.2</v>
      </c>
      <c r="AS344" s="145">
        <v>321.60000000000002</v>
      </c>
      <c r="AT344" s="145">
        <v>353.8</v>
      </c>
      <c r="AU344" s="145">
        <v>352.3</v>
      </c>
      <c r="AV344" s="145">
        <v>310.60000000000002</v>
      </c>
      <c r="AW344" s="145">
        <v>365.09858290531048</v>
      </c>
      <c r="AX344" s="145">
        <v>387.78927250189361</v>
      </c>
      <c r="AY344" s="145">
        <v>395.66304724091566</v>
      </c>
      <c r="AZ344" s="145">
        <v>421.54211469207297</v>
      </c>
      <c r="BA344" s="145">
        <v>458.55396198728016</v>
      </c>
      <c r="BB344" s="165"/>
      <c r="BC344" s="165"/>
      <c r="BD344" s="165"/>
      <c r="BE344" s="165"/>
      <c r="BF344" s="165"/>
    </row>
    <row r="345" spans="1:58" s="145" customFormat="1" outlineLevel="1" x14ac:dyDescent="0.2">
      <c r="A345" s="96"/>
      <c r="B345" s="96"/>
      <c r="C345" s="96"/>
      <c r="D345" s="137"/>
      <c r="E345" s="137"/>
      <c r="F345" s="140" t="s">
        <v>445</v>
      </c>
      <c r="G345" s="140" t="s">
        <v>630</v>
      </c>
      <c r="H345" s="145">
        <v>43.51</v>
      </c>
      <c r="I345" s="145">
        <v>41.24</v>
      </c>
      <c r="J345" s="145">
        <v>35.840000000000003</v>
      </c>
      <c r="K345" s="145">
        <v>34.25</v>
      </c>
      <c r="L345" s="145">
        <v>34.33</v>
      </c>
      <c r="M345" s="145">
        <v>35.56</v>
      </c>
      <c r="N345" s="145">
        <v>43.08</v>
      </c>
      <c r="O345" s="145">
        <v>50.49</v>
      </c>
      <c r="P345" s="145">
        <v>54.52</v>
      </c>
      <c r="Q345" s="145">
        <v>59.94</v>
      </c>
      <c r="R345" s="145">
        <v>76.459999999999994</v>
      </c>
      <c r="S345" s="145">
        <v>80.099999999999994</v>
      </c>
      <c r="T345" s="145">
        <v>91.77</v>
      </c>
      <c r="U345" s="145">
        <v>86.38</v>
      </c>
      <c r="V345" s="145">
        <v>75.52</v>
      </c>
      <c r="W345" s="145">
        <v>84.09</v>
      </c>
      <c r="X345" s="145">
        <v>83.53</v>
      </c>
      <c r="Y345" s="145">
        <v>80.790000000000006</v>
      </c>
      <c r="Z345" s="145">
        <v>84.96</v>
      </c>
      <c r="AA345" s="145">
        <v>81.64</v>
      </c>
      <c r="AB345" s="145">
        <v>82.7</v>
      </c>
      <c r="AC345" s="145">
        <v>82.23</v>
      </c>
      <c r="AD345" s="145">
        <v>88.73</v>
      </c>
      <c r="AE345" s="145">
        <v>101.59</v>
      </c>
      <c r="AF345" s="145">
        <v>114.63</v>
      </c>
      <c r="AG345" s="145">
        <v>153.19999999999999</v>
      </c>
      <c r="AH345" s="145">
        <v>165.5</v>
      </c>
      <c r="AI345" s="145">
        <v>196.8</v>
      </c>
      <c r="AJ345" s="145">
        <v>224.3</v>
      </c>
      <c r="AK345" s="145">
        <v>194.2</v>
      </c>
      <c r="AL345" s="145">
        <v>201.7</v>
      </c>
      <c r="AM345" s="145">
        <v>236.8</v>
      </c>
      <c r="AN345" s="145">
        <v>234.3</v>
      </c>
      <c r="AO345" s="145">
        <v>254.2</v>
      </c>
      <c r="AP345" s="145">
        <v>273</v>
      </c>
      <c r="AQ345" s="145">
        <v>255.6</v>
      </c>
      <c r="AR345" s="145">
        <v>259.2</v>
      </c>
      <c r="AS345" s="145">
        <v>275</v>
      </c>
      <c r="AT345" s="145">
        <v>302.39999999999998</v>
      </c>
      <c r="AU345" s="145">
        <v>296.2</v>
      </c>
      <c r="AV345" s="145">
        <v>254.9</v>
      </c>
      <c r="AW345" s="145">
        <v>283.85341807625997</v>
      </c>
      <c r="AX345" s="145">
        <v>300.90128292068704</v>
      </c>
      <c r="AY345" s="145">
        <v>312.46872551797526</v>
      </c>
      <c r="AZ345" s="145">
        <v>335.05804330604292</v>
      </c>
      <c r="BA345" s="145">
        <v>358.96921827688209</v>
      </c>
      <c r="BB345" s="165"/>
      <c r="BC345" s="165"/>
      <c r="BD345" s="165"/>
      <c r="BE345" s="165"/>
      <c r="BF345" s="165"/>
    </row>
    <row r="346" spans="1:58" s="145" customFormat="1" outlineLevel="1" x14ac:dyDescent="0.2">
      <c r="A346" s="96"/>
      <c r="B346" s="96"/>
      <c r="C346" s="96"/>
      <c r="D346" s="137"/>
      <c r="E346" s="137"/>
      <c r="F346" s="140" t="s">
        <v>446</v>
      </c>
      <c r="G346" s="140" t="s">
        <v>631</v>
      </c>
      <c r="H346" s="145">
        <v>19.192</v>
      </c>
      <c r="I346" s="145">
        <v>16.359000000000002</v>
      </c>
      <c r="J346" s="145">
        <v>16.891999999999999</v>
      </c>
      <c r="K346" s="145">
        <v>17.722000000000001</v>
      </c>
      <c r="L346" s="145">
        <v>18.009</v>
      </c>
      <c r="M346" s="145">
        <v>19.818000000000001</v>
      </c>
      <c r="N346" s="145">
        <v>23.645</v>
      </c>
      <c r="O346" s="145">
        <v>29.715</v>
      </c>
      <c r="P346" s="145">
        <v>30.187999999999999</v>
      </c>
      <c r="Q346" s="145">
        <v>31.79</v>
      </c>
      <c r="R346" s="145">
        <v>49.665999999999997</v>
      </c>
      <c r="S346" s="145">
        <v>46.911000000000001</v>
      </c>
      <c r="T346" s="145">
        <v>58.545999999999999</v>
      </c>
      <c r="U346" s="145">
        <v>52.284999999999997</v>
      </c>
      <c r="V346" s="145">
        <v>53.68</v>
      </c>
      <c r="W346" s="145">
        <v>61.619</v>
      </c>
      <c r="X346" s="145">
        <v>65.659000000000006</v>
      </c>
      <c r="Y346" s="145">
        <v>66.992000000000004</v>
      </c>
      <c r="Z346" s="145">
        <v>67.549000000000007</v>
      </c>
      <c r="AA346" s="145">
        <v>58.789000000000001</v>
      </c>
      <c r="AB346" s="145">
        <v>56.557000000000002</v>
      </c>
      <c r="AC346" s="145">
        <v>57.676000000000002</v>
      </c>
      <c r="AD346" s="145">
        <v>60.44</v>
      </c>
      <c r="AE346" s="145">
        <v>71.766999999999996</v>
      </c>
      <c r="AF346" s="145">
        <v>84.524000000000001</v>
      </c>
      <c r="AG346" s="145">
        <v>92.015900000000002</v>
      </c>
      <c r="AH346" s="145">
        <v>102.474</v>
      </c>
      <c r="AI346" s="145">
        <v>116.67659999999999</v>
      </c>
      <c r="AJ346" s="145">
        <v>116.25149999999999</v>
      </c>
      <c r="AK346" s="145">
        <v>97.271900000000002</v>
      </c>
      <c r="AL346" s="145">
        <v>100.9648</v>
      </c>
      <c r="AM346" s="145">
        <v>111.49930000000001</v>
      </c>
      <c r="AN346" s="145">
        <v>109.2283</v>
      </c>
      <c r="AO346" s="145">
        <v>112.2891</v>
      </c>
      <c r="AP346" s="145">
        <v>114.3015</v>
      </c>
      <c r="AQ346" s="145">
        <v>98.203800000000001</v>
      </c>
      <c r="AR346" s="145">
        <v>100.8439</v>
      </c>
      <c r="AS346" s="145">
        <v>112.7099</v>
      </c>
      <c r="AT346" s="145">
        <v>123.10850000000001</v>
      </c>
      <c r="AU346" s="145">
        <v>122.1677</v>
      </c>
      <c r="AV346" s="145">
        <v>87.626000000000005</v>
      </c>
      <c r="AW346" s="145">
        <v>113.44116945447225</v>
      </c>
      <c r="AX346" s="145">
        <v>127.00916191436694</v>
      </c>
      <c r="AY346" s="145">
        <v>132.93409180697145</v>
      </c>
      <c r="AZ346" s="145">
        <v>144.22706071707216</v>
      </c>
      <c r="BA346" s="145">
        <v>157.91396959470993</v>
      </c>
      <c r="BB346" s="165"/>
      <c r="BC346" s="165"/>
      <c r="BD346" s="165"/>
      <c r="BE346" s="165"/>
      <c r="BF346" s="165"/>
    </row>
    <row r="347" spans="1:58" s="145" customFormat="1" outlineLevel="1" x14ac:dyDescent="0.2">
      <c r="A347" s="96"/>
      <c r="B347" s="96"/>
      <c r="C347" s="96"/>
      <c r="D347" s="137"/>
      <c r="E347" s="137"/>
      <c r="F347" s="140" t="s">
        <v>447</v>
      </c>
      <c r="G347" s="140" t="s">
        <v>632</v>
      </c>
      <c r="H347" s="145">
        <v>36.5</v>
      </c>
      <c r="I347" s="145">
        <v>34</v>
      </c>
      <c r="J347" s="145">
        <v>30.8</v>
      </c>
      <c r="K347" s="145">
        <v>29.1</v>
      </c>
      <c r="L347" s="145">
        <v>28.4</v>
      </c>
      <c r="M347" s="145">
        <v>31.3</v>
      </c>
      <c r="N347" s="145">
        <v>37</v>
      </c>
      <c r="O347" s="145">
        <v>44.2</v>
      </c>
      <c r="P347" s="145">
        <v>47.7</v>
      </c>
      <c r="Q347" s="145">
        <v>47.3</v>
      </c>
      <c r="R347" s="145">
        <v>56.5</v>
      </c>
      <c r="S347" s="145">
        <v>56.2</v>
      </c>
      <c r="T347" s="145">
        <v>64.2</v>
      </c>
      <c r="U347" s="145">
        <v>62.5</v>
      </c>
      <c r="V347" s="145">
        <v>69.900000000000006</v>
      </c>
      <c r="W347" s="145">
        <v>79.8</v>
      </c>
      <c r="X347" s="145">
        <v>90.5</v>
      </c>
      <c r="Y347" s="145">
        <v>101.6</v>
      </c>
      <c r="Z347" s="145">
        <v>112.5</v>
      </c>
      <c r="AA347" s="145">
        <v>132.9</v>
      </c>
      <c r="AB347" s="145">
        <v>134.1</v>
      </c>
      <c r="AC347" s="145">
        <v>137.9</v>
      </c>
      <c r="AD347" s="145">
        <v>150.4</v>
      </c>
      <c r="AE347" s="145">
        <v>182.9</v>
      </c>
      <c r="AF347" s="145">
        <v>223.1</v>
      </c>
      <c r="AG347" s="145">
        <v>246.8</v>
      </c>
      <c r="AH347" s="145">
        <v>285.3</v>
      </c>
      <c r="AI347" s="145">
        <v>337.3</v>
      </c>
      <c r="AJ347" s="145">
        <v>327.10000000000002</v>
      </c>
      <c r="AK347" s="145">
        <v>283</v>
      </c>
      <c r="AL347" s="145">
        <v>289.7</v>
      </c>
      <c r="AM347" s="145">
        <v>333.6</v>
      </c>
      <c r="AN347" s="145">
        <v>339.6</v>
      </c>
      <c r="AO347" s="145">
        <v>362.6</v>
      </c>
      <c r="AP347" s="145">
        <v>388.9</v>
      </c>
      <c r="AQ347" s="145">
        <v>369.3</v>
      </c>
      <c r="AR347" s="145">
        <v>358.7</v>
      </c>
      <c r="AS347" s="145">
        <v>369.5</v>
      </c>
      <c r="AT347" s="145">
        <v>414.1</v>
      </c>
      <c r="AU347" s="145">
        <v>403.6</v>
      </c>
      <c r="AV347" s="145">
        <v>342.8</v>
      </c>
      <c r="AW347" s="145">
        <v>409.56374329518849</v>
      </c>
      <c r="AX347" s="145">
        <v>455.00631622564327</v>
      </c>
      <c r="AY347" s="145">
        <v>480.09542051306806</v>
      </c>
      <c r="AZ347" s="145">
        <v>512.4716998964916</v>
      </c>
      <c r="BA347" s="145">
        <v>548.79064642816707</v>
      </c>
      <c r="BB347" s="165"/>
      <c r="BC347" s="165"/>
      <c r="BD347" s="165"/>
      <c r="BE347" s="165"/>
      <c r="BF347" s="165"/>
    </row>
    <row r="348" spans="1:58" s="43" customFormat="1" x14ac:dyDescent="0.2">
      <c r="A348" s="37" t="s">
        <v>442</v>
      </c>
      <c r="B348" s="37" t="s">
        <v>107</v>
      </c>
      <c r="C348" s="37" t="s">
        <v>1465</v>
      </c>
      <c r="D348" s="38" t="s">
        <v>374</v>
      </c>
      <c r="E348" s="38" t="s">
        <v>1546</v>
      </c>
      <c r="F348" s="22" t="s">
        <v>108</v>
      </c>
      <c r="G348" s="22" t="s">
        <v>1225</v>
      </c>
      <c r="H348" s="27">
        <f>EIUSum(H344:H347,H$986:H$989)</f>
        <v>130.702</v>
      </c>
      <c r="I348" s="27">
        <f t="shared" ref="I348:BA348" si="306">EIUSum(I344:I347,I$986:I$989)</f>
        <v>121.09900000000002</v>
      </c>
      <c r="J348" s="27">
        <f t="shared" si="306"/>
        <v>114.232</v>
      </c>
      <c r="K348" s="27">
        <f t="shared" si="306"/>
        <v>110.37199999999999</v>
      </c>
      <c r="L348" s="27">
        <f t="shared" si="306"/>
        <v>109.03899999999999</v>
      </c>
      <c r="M348" s="27">
        <f t="shared" si="306"/>
        <v>116.678</v>
      </c>
      <c r="N348" s="27">
        <f t="shared" si="306"/>
        <v>142.125</v>
      </c>
      <c r="O348" s="27">
        <f t="shared" si="306"/>
        <v>170.505</v>
      </c>
      <c r="P348" s="27">
        <f t="shared" si="306"/>
        <v>179.70799999999997</v>
      </c>
      <c r="Q348" s="27">
        <f t="shared" si="306"/>
        <v>189.13</v>
      </c>
      <c r="R348" s="27">
        <f t="shared" si="306"/>
        <v>243.92599999999999</v>
      </c>
      <c r="S348" s="27">
        <f t="shared" si="306"/>
        <v>243.21100000000001</v>
      </c>
      <c r="T348" s="27">
        <f t="shared" si="306"/>
        <v>279.416</v>
      </c>
      <c r="U348" s="27">
        <f t="shared" si="306"/>
        <v>261.86500000000001</v>
      </c>
      <c r="V348" s="27">
        <f t="shared" si="306"/>
        <v>261</v>
      </c>
      <c r="W348" s="27">
        <f t="shared" si="306"/>
        <v>299.90899999999999</v>
      </c>
      <c r="X348" s="27">
        <f t="shared" si="306"/>
        <v>314.68900000000002</v>
      </c>
      <c r="Y348" s="27">
        <f t="shared" si="306"/>
        <v>326.28200000000004</v>
      </c>
      <c r="Z348" s="27">
        <f t="shared" si="306"/>
        <v>346.709</v>
      </c>
      <c r="AA348" s="27">
        <f t="shared" si="306"/>
        <v>353.529</v>
      </c>
      <c r="AB348" s="27">
        <f t="shared" si="306"/>
        <v>354.65700000000004</v>
      </c>
      <c r="AC348" s="27">
        <f t="shared" si="306"/>
        <v>360.70600000000002</v>
      </c>
      <c r="AD348" s="27">
        <f t="shared" si="306"/>
        <v>398.77</v>
      </c>
      <c r="AE348" s="27">
        <f t="shared" si="306"/>
        <v>476.45699999999999</v>
      </c>
      <c r="AF348" s="27">
        <f t="shared" si="306"/>
        <v>574.154</v>
      </c>
      <c r="AG348" s="27">
        <f t="shared" si="306"/>
        <v>654.71589999999992</v>
      </c>
      <c r="AH348" s="27">
        <f t="shared" si="306"/>
        <v>737.87400000000002</v>
      </c>
      <c r="AI348" s="27">
        <f t="shared" si="306"/>
        <v>865.17660000000001</v>
      </c>
      <c r="AJ348" s="27">
        <f t="shared" si="306"/>
        <v>911.95150000000001</v>
      </c>
      <c r="AK348" s="27">
        <f t="shared" si="306"/>
        <v>801.17189999999994</v>
      </c>
      <c r="AL348" s="27">
        <f t="shared" si="306"/>
        <v>823.26479999999992</v>
      </c>
      <c r="AM348" s="27">
        <f t="shared" si="306"/>
        <v>937.69930000000011</v>
      </c>
      <c r="AN348" s="27">
        <f t="shared" si="306"/>
        <v>939.02830000000006</v>
      </c>
      <c r="AO348" s="27">
        <f t="shared" si="306"/>
        <v>1005.8891</v>
      </c>
      <c r="AP348" s="27">
        <f t="shared" si="306"/>
        <v>1079.5014999999999</v>
      </c>
      <c r="AQ348" s="27">
        <f t="shared" si="306"/>
        <v>1004.0038</v>
      </c>
      <c r="AR348" s="27">
        <f t="shared" si="306"/>
        <v>1011.9439</v>
      </c>
      <c r="AS348" s="27">
        <f t="shared" si="306"/>
        <v>1078.8099</v>
      </c>
      <c r="AT348" s="27">
        <f t="shared" si="306"/>
        <v>1193.4085</v>
      </c>
      <c r="AU348" s="27">
        <f t="shared" si="306"/>
        <v>1174.2676999999999</v>
      </c>
      <c r="AV348" s="27">
        <f t="shared" si="306"/>
        <v>995.92599999999993</v>
      </c>
      <c r="AW348" s="28">
        <f t="shared" si="306"/>
        <v>1171.9569137312312</v>
      </c>
      <c r="AX348" s="28">
        <f t="shared" si="306"/>
        <v>1270.7060335625908</v>
      </c>
      <c r="AY348" s="28">
        <f t="shared" si="306"/>
        <v>1321.1612850789304</v>
      </c>
      <c r="AZ348" s="28">
        <f t="shared" si="306"/>
        <v>1413.2989186116797</v>
      </c>
      <c r="BA348" s="28">
        <f t="shared" si="306"/>
        <v>1524.2277962870392</v>
      </c>
    </row>
    <row r="349" spans="1:58" s="145" customFormat="1" outlineLevel="1" x14ac:dyDescent="0.2">
      <c r="A349" s="96"/>
      <c r="B349" s="96"/>
      <c r="C349" s="96"/>
      <c r="D349" s="137"/>
      <c r="E349" s="137"/>
      <c r="F349" s="140" t="s">
        <v>444</v>
      </c>
      <c r="G349" s="140" t="s">
        <v>633</v>
      </c>
      <c r="H349" s="145">
        <v>-46.1</v>
      </c>
      <c r="I349" s="145">
        <v>-41.5</v>
      </c>
      <c r="J349" s="145">
        <v>-41.4</v>
      </c>
      <c r="K349" s="145">
        <v>-39.299999999999997</v>
      </c>
      <c r="L349" s="145">
        <v>-36.1</v>
      </c>
      <c r="M349" s="145">
        <v>-37</v>
      </c>
      <c r="N349" s="145">
        <v>-49.2</v>
      </c>
      <c r="O349" s="145">
        <v>-60.8</v>
      </c>
      <c r="P349" s="145">
        <v>-65.900000000000006</v>
      </c>
      <c r="Q349" s="145">
        <v>-67.5</v>
      </c>
      <c r="R349" s="145">
        <v>-87.4</v>
      </c>
      <c r="S349" s="145">
        <v>-90.3</v>
      </c>
      <c r="T349" s="145">
        <v>-106.3</v>
      </c>
      <c r="U349" s="145">
        <v>-102.4</v>
      </c>
      <c r="V349" s="145">
        <v>-111.9</v>
      </c>
      <c r="W349" s="145">
        <v>-133.19999999999999</v>
      </c>
      <c r="X349" s="145">
        <v>-133.6</v>
      </c>
      <c r="Y349" s="145">
        <v>-128.6</v>
      </c>
      <c r="Z349" s="145">
        <v>-133.9</v>
      </c>
      <c r="AA349" s="145">
        <v>-140.4</v>
      </c>
      <c r="AB349" s="145">
        <v>-136.80000000000001</v>
      </c>
      <c r="AC349" s="145">
        <v>-141.80000000000001</v>
      </c>
      <c r="AD349" s="145">
        <v>-145</v>
      </c>
      <c r="AE349" s="145">
        <v>-172.5</v>
      </c>
      <c r="AF349" s="145">
        <v>-195.4</v>
      </c>
      <c r="AG349" s="145">
        <v>-209.4</v>
      </c>
      <c r="AH349" s="145">
        <v>-224.5</v>
      </c>
      <c r="AI349" s="145">
        <v>-258.8</v>
      </c>
      <c r="AJ349" s="145">
        <v>-288.2</v>
      </c>
      <c r="AK349" s="145">
        <v>-251.4</v>
      </c>
      <c r="AL349" s="145">
        <v>-264</v>
      </c>
      <c r="AM349" s="145">
        <v>-297.89999999999998</v>
      </c>
      <c r="AN349" s="145">
        <v>-295.10000000000002</v>
      </c>
      <c r="AO349" s="145">
        <v>-328.9</v>
      </c>
      <c r="AP349" s="145">
        <v>-337.1</v>
      </c>
      <c r="AQ349" s="145">
        <v>-301.39999999999998</v>
      </c>
      <c r="AR349" s="145">
        <v>-316.5</v>
      </c>
      <c r="AS349" s="145">
        <v>-349</v>
      </c>
      <c r="AT349" s="145">
        <v>-374.2</v>
      </c>
      <c r="AU349" s="145">
        <v>-375.3</v>
      </c>
      <c r="AV349" s="145">
        <v>-308.8</v>
      </c>
      <c r="AW349" s="145">
        <v>-371.76370849162237</v>
      </c>
      <c r="AX349" s="145">
        <v>-405.83725057712536</v>
      </c>
      <c r="AY349" s="145">
        <v>-419.49366161969482</v>
      </c>
      <c r="AZ349" s="145">
        <v>-449.94141254761422</v>
      </c>
      <c r="BA349" s="145">
        <v>-484.95529731632786</v>
      </c>
      <c r="BB349" s="165"/>
      <c r="BC349" s="165"/>
      <c r="BD349" s="165"/>
      <c r="BE349" s="165"/>
      <c r="BF349" s="165"/>
    </row>
    <row r="350" spans="1:58" s="145" customFormat="1" outlineLevel="1" x14ac:dyDescent="0.2">
      <c r="A350" s="96"/>
      <c r="B350" s="96"/>
      <c r="C350" s="96"/>
      <c r="D350" s="137"/>
      <c r="E350" s="137"/>
      <c r="F350" s="140" t="s">
        <v>445</v>
      </c>
      <c r="G350" s="140" t="s">
        <v>634</v>
      </c>
      <c r="H350" s="145">
        <v>-32.15</v>
      </c>
      <c r="I350" s="145">
        <v>-33.28</v>
      </c>
      <c r="J350" s="145">
        <v>-28.04</v>
      </c>
      <c r="K350" s="145">
        <v>-25.66</v>
      </c>
      <c r="L350" s="145">
        <v>-25.43</v>
      </c>
      <c r="M350" s="145">
        <v>-25.89</v>
      </c>
      <c r="N350" s="145">
        <v>-33.03</v>
      </c>
      <c r="O350" s="145">
        <v>-40.11</v>
      </c>
      <c r="P350" s="145">
        <v>-43.84</v>
      </c>
      <c r="Q350" s="145">
        <v>-46.34</v>
      </c>
      <c r="R350" s="145">
        <v>-61.05</v>
      </c>
      <c r="S350" s="145">
        <v>-63.69</v>
      </c>
      <c r="T350" s="145">
        <v>-72.650000000000006</v>
      </c>
      <c r="U350" s="145">
        <v>-69.540000000000006</v>
      </c>
      <c r="V350" s="145">
        <v>-57.67</v>
      </c>
      <c r="W350" s="145">
        <v>-66.12</v>
      </c>
      <c r="X350" s="145">
        <v>-67.28</v>
      </c>
      <c r="Y350" s="145">
        <v>-64.16</v>
      </c>
      <c r="Z350" s="145">
        <v>-67.73</v>
      </c>
      <c r="AA350" s="145">
        <v>-63.16</v>
      </c>
      <c r="AB350" s="145">
        <v>-65.510000000000005</v>
      </c>
      <c r="AC350" s="145">
        <v>-67.05</v>
      </c>
      <c r="AD350" s="145">
        <v>-73.209999999999994</v>
      </c>
      <c r="AE350" s="145">
        <v>-87.56</v>
      </c>
      <c r="AF350" s="145">
        <v>-99.69</v>
      </c>
      <c r="AG350" s="145">
        <v>-134.30000000000001</v>
      </c>
      <c r="AH350" s="145">
        <v>-146.30000000000001</v>
      </c>
      <c r="AI350" s="145">
        <v>-169.4</v>
      </c>
      <c r="AJ350" s="145">
        <v>-194.9</v>
      </c>
      <c r="AK350" s="145">
        <v>-176.3</v>
      </c>
      <c r="AL350" s="145">
        <v>-181.7</v>
      </c>
      <c r="AM350" s="145">
        <v>-203.1</v>
      </c>
      <c r="AN350" s="145">
        <v>-202.5</v>
      </c>
      <c r="AO350" s="145">
        <v>-228.2</v>
      </c>
      <c r="AP350" s="145">
        <v>-252.7</v>
      </c>
      <c r="AQ350" s="145">
        <v>-233.4</v>
      </c>
      <c r="AR350" s="145">
        <v>-236.7</v>
      </c>
      <c r="AS350" s="145">
        <v>-246.9</v>
      </c>
      <c r="AT350" s="145">
        <v>-273.8</v>
      </c>
      <c r="AU350" s="145">
        <v>-269.39999999999998</v>
      </c>
      <c r="AV350" s="145">
        <v>-235.7</v>
      </c>
      <c r="AW350" s="145">
        <v>-260.73062938776417</v>
      </c>
      <c r="AX350" s="145">
        <v>-274.13965616898514</v>
      </c>
      <c r="AY350" s="145">
        <v>-282.30827636270499</v>
      </c>
      <c r="AZ350" s="145">
        <v>-301.26600062644411</v>
      </c>
      <c r="BA350" s="145">
        <v>-324.83048720986426</v>
      </c>
      <c r="BB350" s="165"/>
      <c r="BC350" s="165"/>
      <c r="BD350" s="165"/>
      <c r="BE350" s="165"/>
      <c r="BF350" s="165"/>
    </row>
    <row r="351" spans="1:58" s="145" customFormat="1" outlineLevel="1" x14ac:dyDescent="0.2">
      <c r="A351" s="96"/>
      <c r="B351" s="96"/>
      <c r="C351" s="96"/>
      <c r="D351" s="137"/>
      <c r="E351" s="137"/>
      <c r="F351" s="140" t="s">
        <v>446</v>
      </c>
      <c r="G351" s="140" t="s">
        <v>635</v>
      </c>
      <c r="H351" s="145">
        <v>-16.25</v>
      </c>
      <c r="I351" s="145">
        <v>-14.488</v>
      </c>
      <c r="J351" s="145">
        <v>-14.599</v>
      </c>
      <c r="K351" s="145">
        <v>-14.09</v>
      </c>
      <c r="L351" s="145">
        <v>-14.726000000000001</v>
      </c>
      <c r="M351" s="145">
        <v>-16.405999999999999</v>
      </c>
      <c r="N351" s="145">
        <v>-20.189</v>
      </c>
      <c r="O351" s="145">
        <v>-26.251999999999999</v>
      </c>
      <c r="P351" s="145">
        <v>-29.06</v>
      </c>
      <c r="Q351" s="145">
        <v>-32.122</v>
      </c>
      <c r="R351" s="145">
        <v>-46.795999999999999</v>
      </c>
      <c r="S351" s="145">
        <v>-44.38</v>
      </c>
      <c r="T351" s="145">
        <v>-58.134</v>
      </c>
      <c r="U351" s="145">
        <v>-48.939</v>
      </c>
      <c r="V351" s="145">
        <v>-48.238</v>
      </c>
      <c r="W351" s="145">
        <v>-55.051000000000002</v>
      </c>
      <c r="X351" s="145">
        <v>-57.606000000000002</v>
      </c>
      <c r="Y351" s="145">
        <v>-59.226999999999997</v>
      </c>
      <c r="Z351" s="145">
        <v>-63.378999999999998</v>
      </c>
      <c r="AA351" s="145">
        <v>-57.707000000000001</v>
      </c>
      <c r="AB351" s="145">
        <v>-55.600999999999999</v>
      </c>
      <c r="AC351" s="145">
        <v>-57.752000000000002</v>
      </c>
      <c r="AD351" s="145">
        <v>-63.167000000000002</v>
      </c>
      <c r="AE351" s="145">
        <v>-74.331999999999994</v>
      </c>
      <c r="AF351" s="145">
        <v>-83.245999999999995</v>
      </c>
      <c r="AG351" s="145">
        <v>-94.738799999999998</v>
      </c>
      <c r="AH351" s="145">
        <v>-106.3732</v>
      </c>
      <c r="AI351" s="145">
        <v>-127.86669999999999</v>
      </c>
      <c r="AJ351" s="145">
        <v>-132.4718</v>
      </c>
      <c r="AK351" s="145">
        <v>-110.0431</v>
      </c>
      <c r="AL351" s="145">
        <v>-113.6142</v>
      </c>
      <c r="AM351" s="145">
        <v>-119.9319</v>
      </c>
      <c r="AN351" s="145">
        <v>-109.46210000000001</v>
      </c>
      <c r="AO351" s="145">
        <v>-111.3908</v>
      </c>
      <c r="AP351" s="145">
        <v>-117.3309</v>
      </c>
      <c r="AQ351" s="145">
        <v>-102.3745</v>
      </c>
      <c r="AR351" s="145">
        <v>-105.17449999999999</v>
      </c>
      <c r="AS351" s="145">
        <v>-116.8976</v>
      </c>
      <c r="AT351" s="145">
        <v>-126.636</v>
      </c>
      <c r="AU351" s="145">
        <v>-123.16549999999999</v>
      </c>
      <c r="AV351" s="145">
        <v>-93.0291</v>
      </c>
      <c r="AW351" s="145">
        <v>-118.50699219271456</v>
      </c>
      <c r="AX351" s="145">
        <v>-130.9496976954338</v>
      </c>
      <c r="AY351" s="145">
        <v>-138.07219939067971</v>
      </c>
      <c r="AZ351" s="145">
        <v>-149.14864821885473</v>
      </c>
      <c r="BA351" s="145">
        <v>-160.31894071496205</v>
      </c>
      <c r="BB351" s="165"/>
      <c r="BC351" s="165"/>
      <c r="BD351" s="165"/>
      <c r="BE351" s="165"/>
      <c r="BF351" s="165"/>
    </row>
    <row r="352" spans="1:58" s="145" customFormat="1" outlineLevel="1" x14ac:dyDescent="0.2">
      <c r="A352" s="96"/>
      <c r="B352" s="96"/>
      <c r="C352" s="96"/>
      <c r="D352" s="137"/>
      <c r="E352" s="137"/>
      <c r="F352" s="140" t="s">
        <v>447</v>
      </c>
      <c r="G352" s="140" t="s">
        <v>636</v>
      </c>
      <c r="H352" s="145">
        <v>-27.9</v>
      </c>
      <c r="I352" s="145">
        <v>-26.4</v>
      </c>
      <c r="J352" s="145">
        <v>-25.5</v>
      </c>
      <c r="K352" s="145">
        <v>-23.3</v>
      </c>
      <c r="L352" s="145">
        <v>-22.8</v>
      </c>
      <c r="M352" s="145">
        <v>-23</v>
      </c>
      <c r="N352" s="145">
        <v>-28</v>
      </c>
      <c r="O352" s="145">
        <v>-33</v>
      </c>
      <c r="P352" s="145">
        <v>-39.799999999999997</v>
      </c>
      <c r="Q352" s="145">
        <v>-41.4</v>
      </c>
      <c r="R352" s="145">
        <v>-48.7</v>
      </c>
      <c r="S352" s="145">
        <v>-49.1</v>
      </c>
      <c r="T352" s="145">
        <v>-54.5</v>
      </c>
      <c r="U352" s="145">
        <v>-52.3</v>
      </c>
      <c r="V352" s="145">
        <v>-60</v>
      </c>
      <c r="W352" s="145">
        <v>-65.7</v>
      </c>
      <c r="X352" s="145">
        <v>-73.099999999999994</v>
      </c>
      <c r="Y352" s="145">
        <v>-78.599999999999994</v>
      </c>
      <c r="Z352" s="145">
        <v>-88.3</v>
      </c>
      <c r="AA352" s="145">
        <v>-106.4</v>
      </c>
      <c r="AB352" s="145">
        <v>-106.1</v>
      </c>
      <c r="AC352" s="145">
        <v>-108.1</v>
      </c>
      <c r="AD352" s="145">
        <v>-120.4</v>
      </c>
      <c r="AE352" s="145">
        <v>-140.9</v>
      </c>
      <c r="AF352" s="145">
        <v>-168.4</v>
      </c>
      <c r="AG352" s="145">
        <v>-181.2</v>
      </c>
      <c r="AH352" s="145">
        <v>-197.5</v>
      </c>
      <c r="AI352" s="145">
        <v>-222.1</v>
      </c>
      <c r="AJ352" s="145">
        <v>-224.4</v>
      </c>
      <c r="AK352" s="145">
        <v>-189.3</v>
      </c>
      <c r="AL352" s="145">
        <v>-190.4</v>
      </c>
      <c r="AM352" s="145">
        <v>-203.1</v>
      </c>
      <c r="AN352" s="145">
        <v>-204.9</v>
      </c>
      <c r="AO352" s="145">
        <v>-215.6</v>
      </c>
      <c r="AP352" s="145">
        <v>-237.5</v>
      </c>
      <c r="AQ352" s="145">
        <v>-235.2</v>
      </c>
      <c r="AR352" s="145">
        <v>-228.1</v>
      </c>
      <c r="AS352" s="145">
        <v>-233.6</v>
      </c>
      <c r="AT352" s="145">
        <v>-265.5</v>
      </c>
      <c r="AU352" s="145">
        <v>-271.3</v>
      </c>
      <c r="AV352" s="145">
        <v>-205</v>
      </c>
      <c r="AW352" s="145">
        <v>-247.59663262481845</v>
      </c>
      <c r="AX352" s="145">
        <v>-282.55094664041042</v>
      </c>
      <c r="AY352" s="145">
        <v>-294.15031774282147</v>
      </c>
      <c r="AZ352" s="145">
        <v>-310.94749947526594</v>
      </c>
      <c r="BA352" s="145">
        <v>-332.77080773401974</v>
      </c>
      <c r="BB352" s="165"/>
      <c r="BC352" s="165"/>
      <c r="BD352" s="165"/>
      <c r="BE352" s="165"/>
      <c r="BF352" s="165"/>
    </row>
    <row r="353" spans="1:58" s="43" customFormat="1" x14ac:dyDescent="0.2">
      <c r="A353" s="37" t="s">
        <v>442</v>
      </c>
      <c r="B353" s="37" t="s">
        <v>109</v>
      </c>
      <c r="C353" s="37" t="s">
        <v>1465</v>
      </c>
      <c r="D353" s="38" t="s">
        <v>374</v>
      </c>
      <c r="E353" s="38" t="s">
        <v>1546</v>
      </c>
      <c r="F353" s="22" t="s">
        <v>110</v>
      </c>
      <c r="G353" s="22" t="s">
        <v>1226</v>
      </c>
      <c r="H353" s="27">
        <f>EIUSum(H349:H352,H$986:H$989)</f>
        <v>-122.4</v>
      </c>
      <c r="I353" s="27">
        <f t="shared" ref="I353:BA353" si="307">EIUSum(I349:I352,I$986:I$989)</f>
        <v>-115.66800000000001</v>
      </c>
      <c r="J353" s="27">
        <f t="shared" si="307"/>
        <v>-109.539</v>
      </c>
      <c r="K353" s="27">
        <f t="shared" si="307"/>
        <v>-102.35</v>
      </c>
      <c r="L353" s="27">
        <f t="shared" si="307"/>
        <v>-99.055999999999997</v>
      </c>
      <c r="M353" s="27">
        <f t="shared" si="307"/>
        <v>-102.29599999999999</v>
      </c>
      <c r="N353" s="27">
        <f t="shared" si="307"/>
        <v>-130.41900000000001</v>
      </c>
      <c r="O353" s="27">
        <f t="shared" si="307"/>
        <v>-160.16199999999998</v>
      </c>
      <c r="P353" s="27">
        <f t="shared" si="307"/>
        <v>-178.60000000000002</v>
      </c>
      <c r="Q353" s="27">
        <f t="shared" si="307"/>
        <v>-187.36199999999999</v>
      </c>
      <c r="R353" s="27">
        <f t="shared" si="307"/>
        <v>-243.94599999999997</v>
      </c>
      <c r="S353" s="27">
        <f t="shared" si="307"/>
        <v>-247.47</v>
      </c>
      <c r="T353" s="27">
        <f t="shared" si="307"/>
        <v>-291.584</v>
      </c>
      <c r="U353" s="27">
        <f t="shared" si="307"/>
        <v>-273.17899999999997</v>
      </c>
      <c r="V353" s="27">
        <f t="shared" si="307"/>
        <v>-277.80799999999999</v>
      </c>
      <c r="W353" s="27">
        <f t="shared" si="307"/>
        <v>-320.07099999999997</v>
      </c>
      <c r="X353" s="27">
        <f t="shared" si="307"/>
        <v>-331.58600000000001</v>
      </c>
      <c r="Y353" s="27">
        <f t="shared" si="307"/>
        <v>-330.58699999999999</v>
      </c>
      <c r="Z353" s="27">
        <f t="shared" si="307"/>
        <v>-353.30900000000003</v>
      </c>
      <c r="AA353" s="27">
        <f t="shared" si="307"/>
        <v>-367.66700000000003</v>
      </c>
      <c r="AB353" s="27">
        <f t="shared" si="307"/>
        <v>-364.01099999999997</v>
      </c>
      <c r="AC353" s="27">
        <f t="shared" si="307"/>
        <v>-374.702</v>
      </c>
      <c r="AD353" s="27">
        <f t="shared" si="307"/>
        <v>-401.77699999999993</v>
      </c>
      <c r="AE353" s="27">
        <f t="shared" si="307"/>
        <v>-475.29200000000003</v>
      </c>
      <c r="AF353" s="27">
        <f t="shared" si="307"/>
        <v>-546.73599999999999</v>
      </c>
      <c r="AG353" s="27">
        <f t="shared" si="307"/>
        <v>-619.63879999999995</v>
      </c>
      <c r="AH353" s="27">
        <f t="shared" si="307"/>
        <v>-674.67319999999995</v>
      </c>
      <c r="AI353" s="27">
        <f t="shared" si="307"/>
        <v>-778.16670000000011</v>
      </c>
      <c r="AJ353" s="27">
        <f t="shared" si="307"/>
        <v>-839.97180000000003</v>
      </c>
      <c r="AK353" s="27">
        <f t="shared" si="307"/>
        <v>-727.04310000000009</v>
      </c>
      <c r="AL353" s="27">
        <f t="shared" si="307"/>
        <v>-749.71420000000001</v>
      </c>
      <c r="AM353" s="27">
        <f t="shared" si="307"/>
        <v>-824.03190000000006</v>
      </c>
      <c r="AN353" s="27">
        <f t="shared" si="307"/>
        <v>-811.96209999999996</v>
      </c>
      <c r="AO353" s="27">
        <f t="shared" si="307"/>
        <v>-884.09079999999994</v>
      </c>
      <c r="AP353" s="27">
        <f t="shared" si="307"/>
        <v>-944.6309</v>
      </c>
      <c r="AQ353" s="27">
        <f t="shared" si="307"/>
        <v>-872.3744999999999</v>
      </c>
      <c r="AR353" s="27">
        <f t="shared" si="307"/>
        <v>-886.47450000000003</v>
      </c>
      <c r="AS353" s="27">
        <f t="shared" si="307"/>
        <v>-946.39760000000001</v>
      </c>
      <c r="AT353" s="27">
        <f t="shared" si="307"/>
        <v>-1040.136</v>
      </c>
      <c r="AU353" s="27">
        <f t="shared" si="307"/>
        <v>-1039.1655000000001</v>
      </c>
      <c r="AV353" s="27">
        <f t="shared" si="307"/>
        <v>-842.52909999999997</v>
      </c>
      <c r="AW353" s="28">
        <f t="shared" si="307"/>
        <v>-998.59796269691958</v>
      </c>
      <c r="AX353" s="28">
        <f t="shared" si="307"/>
        <v>-1093.4775510819545</v>
      </c>
      <c r="AY353" s="28">
        <f t="shared" si="307"/>
        <v>-1134.024455115901</v>
      </c>
      <c r="AZ353" s="28">
        <f t="shared" si="307"/>
        <v>-1211.3035608681789</v>
      </c>
      <c r="BA353" s="28">
        <f t="shared" si="307"/>
        <v>-1302.8755329751739</v>
      </c>
    </row>
    <row r="354" spans="1:58" s="145" customFormat="1" outlineLevel="1" x14ac:dyDescent="0.2">
      <c r="A354" s="96"/>
      <c r="B354" s="96"/>
      <c r="C354" s="96"/>
      <c r="D354" s="137"/>
      <c r="E354" s="137"/>
      <c r="F354" s="140" t="s">
        <v>444</v>
      </c>
      <c r="G354" s="159" t="s">
        <v>637</v>
      </c>
      <c r="H354" s="145">
        <v>-14.6</v>
      </c>
      <c r="I354" s="145">
        <v>-12</v>
      </c>
      <c r="J354" s="145">
        <v>-10.7</v>
      </c>
      <c r="K354" s="145">
        <v>-10</v>
      </c>
      <c r="L354" s="145">
        <v>-7.8</v>
      </c>
      <c r="M354" s="145">
        <v>-7</v>
      </c>
      <c r="N354" s="145">
        <v>-10.8</v>
      </c>
      <c r="O354" s="145">
        <v>-14.7</v>
      </c>
      <c r="P354" s="145">
        <v>-18.600000000000001</v>
      </c>
      <c r="Q354" s="145">
        <v>-17.399999999999999</v>
      </c>
      <c r="R354" s="145">
        <v>-26.1</v>
      </c>
      <c r="S354" s="145">
        <v>-30.3</v>
      </c>
      <c r="T354" s="145">
        <v>-41.4</v>
      </c>
      <c r="U354" s="145">
        <v>-41.7</v>
      </c>
      <c r="V354" s="145">
        <v>-50</v>
      </c>
      <c r="W354" s="145">
        <v>-58.8</v>
      </c>
      <c r="X354" s="145">
        <v>-58.6</v>
      </c>
      <c r="Y354" s="145">
        <v>-51.7</v>
      </c>
      <c r="Z354" s="145">
        <v>-52.2</v>
      </c>
      <c r="AA354" s="145">
        <v>-60.2</v>
      </c>
      <c r="AB354" s="145">
        <v>-55.5</v>
      </c>
      <c r="AC354" s="145">
        <v>-58.9</v>
      </c>
      <c r="AD354" s="145">
        <v>-45.8</v>
      </c>
      <c r="AE354" s="145">
        <v>-52.3</v>
      </c>
      <c r="AF354" s="145">
        <v>-43.5</v>
      </c>
      <c r="AG354" s="145">
        <v>-46.7</v>
      </c>
      <c r="AH354" s="145">
        <v>-39.9</v>
      </c>
      <c r="AI354" s="145">
        <v>-44.4</v>
      </c>
      <c r="AJ354" s="145">
        <v>-43.9</v>
      </c>
      <c r="AK354" s="145">
        <v>-24.7</v>
      </c>
      <c r="AL354" s="145">
        <v>-33.1</v>
      </c>
      <c r="AM354" s="145">
        <v>-42.1</v>
      </c>
      <c r="AN354" s="145">
        <v>-39.200000000000003</v>
      </c>
      <c r="AO354" s="145">
        <v>-52.1</v>
      </c>
      <c r="AP354" s="145">
        <v>-33.799999999999997</v>
      </c>
      <c r="AQ354" s="145">
        <v>-20.5</v>
      </c>
      <c r="AR354" s="145">
        <v>-23.3</v>
      </c>
      <c r="AS354" s="145">
        <v>-27.4</v>
      </c>
      <c r="AT354" s="145">
        <v>-20.399999999999999</v>
      </c>
      <c r="AU354" s="145">
        <v>-23</v>
      </c>
      <c r="AV354" s="145">
        <v>1.80000000000001</v>
      </c>
      <c r="AW354" s="145">
        <v>-6.6651255863118877</v>
      </c>
      <c r="AX354" s="145">
        <v>-18.047978075231754</v>
      </c>
      <c r="AY354" s="145">
        <v>-23.83061437877916</v>
      </c>
      <c r="AZ354" s="145">
        <v>-28.399297855541249</v>
      </c>
      <c r="BA354" s="145">
        <v>-26.401335329047697</v>
      </c>
      <c r="BB354" s="165"/>
      <c r="BC354" s="165"/>
      <c r="BD354" s="165"/>
      <c r="BE354" s="165"/>
      <c r="BF354" s="165"/>
    </row>
    <row r="355" spans="1:58" s="145" customFormat="1" outlineLevel="1" x14ac:dyDescent="0.2">
      <c r="A355" s="96"/>
      <c r="B355" s="96"/>
      <c r="C355" s="96"/>
      <c r="D355" s="137"/>
      <c r="E355" s="137"/>
      <c r="F355" s="140" t="s">
        <v>445</v>
      </c>
      <c r="G355" s="159" t="s">
        <v>638</v>
      </c>
      <c r="H355" s="145">
        <v>11.36</v>
      </c>
      <c r="I355" s="145">
        <v>7.96</v>
      </c>
      <c r="J355" s="145">
        <v>7.8</v>
      </c>
      <c r="K355" s="145">
        <v>8.59</v>
      </c>
      <c r="L355" s="145">
        <v>8.9</v>
      </c>
      <c r="M355" s="145">
        <v>9.67</v>
      </c>
      <c r="N355" s="145">
        <v>10.050000000000001</v>
      </c>
      <c r="O355" s="145">
        <v>10.38</v>
      </c>
      <c r="P355" s="145">
        <v>10.68</v>
      </c>
      <c r="Q355" s="145">
        <v>13.6</v>
      </c>
      <c r="R355" s="145">
        <v>15.41</v>
      </c>
      <c r="S355" s="145">
        <v>16.41</v>
      </c>
      <c r="T355" s="145">
        <v>19.12</v>
      </c>
      <c r="U355" s="145">
        <v>16.84</v>
      </c>
      <c r="V355" s="145">
        <v>17.850000000000001</v>
      </c>
      <c r="W355" s="145">
        <v>17.97</v>
      </c>
      <c r="X355" s="145">
        <v>16.25</v>
      </c>
      <c r="Y355" s="145">
        <v>16.63</v>
      </c>
      <c r="Z355" s="145">
        <v>17.23</v>
      </c>
      <c r="AA355" s="145">
        <v>18.48</v>
      </c>
      <c r="AB355" s="145">
        <v>17.190000000000001</v>
      </c>
      <c r="AC355" s="145">
        <v>15.18</v>
      </c>
      <c r="AD355" s="145">
        <v>15.52</v>
      </c>
      <c r="AE355" s="145">
        <v>14.03</v>
      </c>
      <c r="AF355" s="145">
        <v>14.94</v>
      </c>
      <c r="AG355" s="145">
        <v>18.899999999999999</v>
      </c>
      <c r="AH355" s="145">
        <v>19.2</v>
      </c>
      <c r="AI355" s="145">
        <v>27.4</v>
      </c>
      <c r="AJ355" s="145">
        <v>29.4</v>
      </c>
      <c r="AK355" s="145">
        <v>17.899999999999999</v>
      </c>
      <c r="AL355" s="145">
        <v>20</v>
      </c>
      <c r="AM355" s="145">
        <v>33.700000000000003</v>
      </c>
      <c r="AN355" s="145">
        <v>31.8</v>
      </c>
      <c r="AO355" s="145">
        <v>26</v>
      </c>
      <c r="AP355" s="145">
        <v>20.3</v>
      </c>
      <c r="AQ355" s="145">
        <v>22.2</v>
      </c>
      <c r="AR355" s="145">
        <v>22.5</v>
      </c>
      <c r="AS355" s="145">
        <v>28.1</v>
      </c>
      <c r="AT355" s="145">
        <v>28.6</v>
      </c>
      <c r="AU355" s="145">
        <v>26.8</v>
      </c>
      <c r="AV355" s="145">
        <v>19.2</v>
      </c>
      <c r="AW355" s="145">
        <v>23.122788688495802</v>
      </c>
      <c r="AX355" s="145">
        <v>26.761626751701897</v>
      </c>
      <c r="AY355" s="145">
        <v>30.160449155270271</v>
      </c>
      <c r="AZ355" s="145">
        <v>33.792042679598808</v>
      </c>
      <c r="BA355" s="145">
        <v>34.138731067017829</v>
      </c>
      <c r="BB355" s="165"/>
      <c r="BC355" s="165"/>
      <c r="BD355" s="165"/>
      <c r="BE355" s="165"/>
      <c r="BF355" s="165"/>
    </row>
    <row r="356" spans="1:58" s="145" customFormat="1" outlineLevel="1" x14ac:dyDescent="0.2">
      <c r="A356" s="96"/>
      <c r="B356" s="96"/>
      <c r="C356" s="96"/>
      <c r="D356" s="137"/>
      <c r="E356" s="137"/>
      <c r="F356" s="140" t="s">
        <v>446</v>
      </c>
      <c r="G356" s="159" t="s">
        <v>639</v>
      </c>
      <c r="H356" s="145">
        <v>2.9420000000000002</v>
      </c>
      <c r="I356" s="145">
        <v>1.871</v>
      </c>
      <c r="J356" s="145">
        <v>2.2930000000000001</v>
      </c>
      <c r="K356" s="145">
        <v>3.6320000000000001</v>
      </c>
      <c r="L356" s="145">
        <v>3.2829999999999999</v>
      </c>
      <c r="M356" s="145">
        <v>3.4119999999999999</v>
      </c>
      <c r="N356" s="145">
        <v>3.456</v>
      </c>
      <c r="O356" s="145">
        <v>3.4630000000000001</v>
      </c>
      <c r="P356" s="145">
        <v>1.1279999999999999</v>
      </c>
      <c r="Q356" s="145">
        <v>-0.33200000000000102</v>
      </c>
      <c r="R356" s="145">
        <v>2.87</v>
      </c>
      <c r="S356" s="145">
        <v>2.5310000000000001</v>
      </c>
      <c r="T356" s="145">
        <v>0.41199999999999898</v>
      </c>
      <c r="U356" s="145">
        <v>3.3460000000000001</v>
      </c>
      <c r="V356" s="145">
        <v>5.4420000000000002</v>
      </c>
      <c r="W356" s="145">
        <v>6.5679999999999996</v>
      </c>
      <c r="X356" s="145">
        <v>8.0530000000000008</v>
      </c>
      <c r="Y356" s="145">
        <v>7.7650000000000103</v>
      </c>
      <c r="Z356" s="145">
        <v>4.1700000000000097</v>
      </c>
      <c r="AA356" s="145">
        <v>1.0820000000000001</v>
      </c>
      <c r="AB356" s="145">
        <v>0.95600000000000296</v>
      </c>
      <c r="AC356" s="145">
        <v>-7.6000000000000498E-2</v>
      </c>
      <c r="AD356" s="145">
        <v>-2.7269999999999999</v>
      </c>
      <c r="AE356" s="145">
        <v>-2.5649999999999999</v>
      </c>
      <c r="AF356" s="145">
        <v>1.27800000000001</v>
      </c>
      <c r="AG356" s="145">
        <v>-2.7229000000000001</v>
      </c>
      <c r="AH356" s="145">
        <v>-3.8992000000000102</v>
      </c>
      <c r="AI356" s="145">
        <v>-11.190099999999999</v>
      </c>
      <c r="AJ356" s="145">
        <v>-16.220300000000002</v>
      </c>
      <c r="AK356" s="145">
        <v>-12.7712</v>
      </c>
      <c r="AL356" s="145">
        <v>-12.6494</v>
      </c>
      <c r="AM356" s="145">
        <v>-8.4325999999999901</v>
      </c>
      <c r="AN356" s="145">
        <v>-0.23379999999998799</v>
      </c>
      <c r="AO356" s="145">
        <v>0.89830000000001997</v>
      </c>
      <c r="AP356" s="145">
        <v>-3.0293999999999999</v>
      </c>
      <c r="AQ356" s="145">
        <v>-4.1707000000000098</v>
      </c>
      <c r="AR356" s="145">
        <v>-4.3305999999999996</v>
      </c>
      <c r="AS356" s="145">
        <v>-4.1876999999999898</v>
      </c>
      <c r="AT356" s="145">
        <v>-3.5274999999999901</v>
      </c>
      <c r="AU356" s="145">
        <v>-0.99779999999999802</v>
      </c>
      <c r="AV356" s="145">
        <v>-5.4030999999999896</v>
      </c>
      <c r="AW356" s="145">
        <v>-5.0658227382423178</v>
      </c>
      <c r="AX356" s="145">
        <v>-3.9405357810668562</v>
      </c>
      <c r="AY356" s="145">
        <v>-5.1381075837082619</v>
      </c>
      <c r="AZ356" s="145">
        <v>-4.9215875017825681</v>
      </c>
      <c r="BA356" s="145">
        <v>-2.404971120252128</v>
      </c>
      <c r="BB356" s="165"/>
      <c r="BC356" s="165"/>
      <c r="BD356" s="165"/>
      <c r="BE356" s="165"/>
      <c r="BF356" s="165"/>
    </row>
    <row r="357" spans="1:58" s="145" customFormat="1" outlineLevel="1" x14ac:dyDescent="0.2">
      <c r="A357" s="96"/>
      <c r="B357" s="96"/>
      <c r="C357" s="96"/>
      <c r="D357" s="137"/>
      <c r="E357" s="137"/>
      <c r="F357" s="140" t="s">
        <v>447</v>
      </c>
      <c r="G357" s="159" t="s">
        <v>641</v>
      </c>
      <c r="H357" s="145">
        <v>8.6</v>
      </c>
      <c r="I357" s="145">
        <v>7.6</v>
      </c>
      <c r="J357" s="145">
        <v>5.3</v>
      </c>
      <c r="K357" s="145">
        <v>5.8</v>
      </c>
      <c r="L357" s="145">
        <v>5.6</v>
      </c>
      <c r="M357" s="145">
        <v>8.3000000000000007</v>
      </c>
      <c r="N357" s="145">
        <v>9</v>
      </c>
      <c r="O357" s="145">
        <v>11.2</v>
      </c>
      <c r="P357" s="145">
        <v>7.9000000000000101</v>
      </c>
      <c r="Q357" s="145">
        <v>5.9</v>
      </c>
      <c r="R357" s="145">
        <v>7.8</v>
      </c>
      <c r="S357" s="145">
        <v>7.1</v>
      </c>
      <c r="T357" s="145">
        <v>9.6999999999999993</v>
      </c>
      <c r="U357" s="145">
        <v>10.199999999999999</v>
      </c>
      <c r="V357" s="145">
        <v>9.9000000000000092</v>
      </c>
      <c r="W357" s="145">
        <v>14.1</v>
      </c>
      <c r="X357" s="145">
        <v>17.399999999999999</v>
      </c>
      <c r="Y357" s="145">
        <v>23</v>
      </c>
      <c r="Z357" s="145">
        <v>24.2</v>
      </c>
      <c r="AA357" s="145">
        <v>26.5</v>
      </c>
      <c r="AB357" s="145">
        <v>28</v>
      </c>
      <c r="AC357" s="145">
        <v>29.8</v>
      </c>
      <c r="AD357" s="145">
        <v>30</v>
      </c>
      <c r="AE357" s="145">
        <v>42</v>
      </c>
      <c r="AF357" s="145">
        <v>54.7</v>
      </c>
      <c r="AG357" s="145">
        <v>65.599999999999994</v>
      </c>
      <c r="AH357" s="145">
        <v>87.8</v>
      </c>
      <c r="AI357" s="145">
        <v>115.2</v>
      </c>
      <c r="AJ357" s="145">
        <v>102.7</v>
      </c>
      <c r="AK357" s="145">
        <v>93.7</v>
      </c>
      <c r="AL357" s="145">
        <v>99.3</v>
      </c>
      <c r="AM357" s="145">
        <v>130.5</v>
      </c>
      <c r="AN357" s="145">
        <v>134.69999999999999</v>
      </c>
      <c r="AO357" s="145">
        <v>147</v>
      </c>
      <c r="AP357" s="145">
        <v>151.4</v>
      </c>
      <c r="AQ357" s="145">
        <v>134.1</v>
      </c>
      <c r="AR357" s="145">
        <v>130.6</v>
      </c>
      <c r="AS357" s="145">
        <v>135.9</v>
      </c>
      <c r="AT357" s="145">
        <v>148.6</v>
      </c>
      <c r="AU357" s="145">
        <v>132.30000000000001</v>
      </c>
      <c r="AV357" s="145">
        <v>137.80000000000001</v>
      </c>
      <c r="AW357" s="145">
        <v>161.96711067037003</v>
      </c>
      <c r="AX357" s="145">
        <v>172.45536958523286</v>
      </c>
      <c r="AY357" s="145">
        <v>185.94510277024659</v>
      </c>
      <c r="AZ357" s="145">
        <v>201.52420042122566</v>
      </c>
      <c r="BA357" s="145">
        <v>216.01983869414732</v>
      </c>
      <c r="BB357" s="165"/>
      <c r="BC357" s="165"/>
      <c r="BD357" s="165"/>
      <c r="BE357" s="165"/>
      <c r="BF357" s="165"/>
    </row>
    <row r="358" spans="1:58" s="43" customFormat="1" x14ac:dyDescent="0.2">
      <c r="A358" s="37" t="s">
        <v>442</v>
      </c>
      <c r="B358" s="37" t="s">
        <v>111</v>
      </c>
      <c r="C358" s="37" t="s">
        <v>1465</v>
      </c>
      <c r="D358" s="38" t="s">
        <v>374</v>
      </c>
      <c r="E358" s="38" t="s">
        <v>1546</v>
      </c>
      <c r="F358" s="87" t="s">
        <v>112</v>
      </c>
      <c r="G358" s="22" t="s">
        <v>1227</v>
      </c>
      <c r="H358" s="27">
        <f>EIUTotal(EIUSum(H354:H357,H$986:H$989),H348,H353)</f>
        <v>8.3019999999999925</v>
      </c>
      <c r="I358" s="27">
        <f t="shared" ref="I358:BA358" si="308">EIUTotal(EIUSum(I354:I357,I$986:I$989),I348,I353)</f>
        <v>5.4310000000000116</v>
      </c>
      <c r="J358" s="27">
        <f t="shared" si="308"/>
        <v>4.6929999999999978</v>
      </c>
      <c r="K358" s="27">
        <f t="shared" si="308"/>
        <v>8.0219999999999914</v>
      </c>
      <c r="L358" s="27">
        <f t="shared" si="308"/>
        <v>9.9829999999999899</v>
      </c>
      <c r="M358" s="27">
        <f t="shared" si="308"/>
        <v>14.382000000000005</v>
      </c>
      <c r="N358" s="27">
        <f t="shared" si="308"/>
        <v>11.705999999999989</v>
      </c>
      <c r="O358" s="27">
        <f t="shared" si="308"/>
        <v>10.343000000000018</v>
      </c>
      <c r="P358" s="27">
        <f t="shared" si="308"/>
        <v>1.1079999999999472</v>
      </c>
      <c r="Q358" s="27">
        <f t="shared" si="308"/>
        <v>1.7680000000000007</v>
      </c>
      <c r="R358" s="27">
        <f t="shared" si="308"/>
        <v>-1.999999999998181E-2</v>
      </c>
      <c r="S358" s="27">
        <f t="shared" si="308"/>
        <v>-4.2589999999999861</v>
      </c>
      <c r="T358" s="27">
        <f t="shared" si="308"/>
        <v>-12.168000000000006</v>
      </c>
      <c r="U358" s="27">
        <f t="shared" si="308"/>
        <v>-11.313999999999965</v>
      </c>
      <c r="V358" s="27">
        <f t="shared" si="308"/>
        <v>-16.807999999999993</v>
      </c>
      <c r="W358" s="27">
        <f t="shared" si="308"/>
        <v>-20.161999999999978</v>
      </c>
      <c r="X358" s="27">
        <f t="shared" si="308"/>
        <v>-16.896999999999991</v>
      </c>
      <c r="Y358" s="27">
        <f t="shared" si="308"/>
        <v>-4.30499999999995</v>
      </c>
      <c r="Z358" s="27">
        <f t="shared" si="308"/>
        <v>-6.6000000000000227</v>
      </c>
      <c r="AA358" s="27">
        <f t="shared" si="308"/>
        <v>-14.138000000000034</v>
      </c>
      <c r="AB358" s="27">
        <f t="shared" si="308"/>
        <v>-9.3539999999999281</v>
      </c>
      <c r="AC358" s="27">
        <f t="shared" si="308"/>
        <v>-13.995999999999981</v>
      </c>
      <c r="AD358" s="27">
        <f t="shared" si="308"/>
        <v>-3.0069999999999482</v>
      </c>
      <c r="AE358" s="27">
        <f t="shared" si="308"/>
        <v>1.1649999999999636</v>
      </c>
      <c r="AF358" s="27">
        <f t="shared" si="308"/>
        <v>27.418000000000006</v>
      </c>
      <c r="AG358" s="27">
        <f t="shared" si="308"/>
        <v>35.077099999999973</v>
      </c>
      <c r="AH358" s="27">
        <f t="shared" si="308"/>
        <v>63.200800000000072</v>
      </c>
      <c r="AI358" s="27">
        <f t="shared" si="308"/>
        <v>87.009899999999902</v>
      </c>
      <c r="AJ358" s="27">
        <f t="shared" si="308"/>
        <v>71.97969999999998</v>
      </c>
      <c r="AK358" s="27">
        <f t="shared" si="308"/>
        <v>74.128799999999842</v>
      </c>
      <c r="AL358" s="27">
        <f t="shared" si="308"/>
        <v>73.550599999999918</v>
      </c>
      <c r="AM358" s="27">
        <f t="shared" si="308"/>
        <v>113.66740000000004</v>
      </c>
      <c r="AN358" s="27">
        <f t="shared" si="308"/>
        <v>127.06620000000009</v>
      </c>
      <c r="AO358" s="27">
        <f t="shared" si="308"/>
        <v>121.79830000000004</v>
      </c>
      <c r="AP358" s="27">
        <f t="shared" si="308"/>
        <v>134.87059999999985</v>
      </c>
      <c r="AQ358" s="27">
        <f t="shared" si="308"/>
        <v>131.62930000000006</v>
      </c>
      <c r="AR358" s="27">
        <f t="shared" si="308"/>
        <v>125.46939999999995</v>
      </c>
      <c r="AS358" s="27">
        <f t="shared" si="308"/>
        <v>132.41229999999996</v>
      </c>
      <c r="AT358" s="27">
        <f t="shared" si="308"/>
        <v>153.27250000000004</v>
      </c>
      <c r="AU358" s="27">
        <f t="shared" si="308"/>
        <v>135.10219999999981</v>
      </c>
      <c r="AV358" s="27">
        <f t="shared" si="308"/>
        <v>153.39689999999996</v>
      </c>
      <c r="AW358" s="28">
        <f t="shared" si="308"/>
        <v>173.35895103431164</v>
      </c>
      <c r="AX358" s="28">
        <f t="shared" si="308"/>
        <v>177.22848248063633</v>
      </c>
      <c r="AY358" s="28">
        <f t="shared" si="308"/>
        <v>187.13682996302941</v>
      </c>
      <c r="AZ358" s="28">
        <f t="shared" si="308"/>
        <v>201.99535774350079</v>
      </c>
      <c r="BA358" s="28">
        <f t="shared" si="308"/>
        <v>221.35226331186527</v>
      </c>
    </row>
    <row r="359" spans="1:58" s="145" customFormat="1" outlineLevel="1" x14ac:dyDescent="0.2">
      <c r="A359" s="96"/>
      <c r="B359" s="96"/>
      <c r="C359" s="96"/>
      <c r="D359" s="137"/>
      <c r="E359" s="137"/>
      <c r="F359" s="140" t="s">
        <v>444</v>
      </c>
      <c r="G359" s="140" t="s">
        <v>642</v>
      </c>
      <c r="H359" s="145">
        <v>16.7</v>
      </c>
      <c r="I359" s="145">
        <v>15.7</v>
      </c>
      <c r="J359" s="145">
        <v>15.3</v>
      </c>
      <c r="K359" s="145">
        <v>15.6</v>
      </c>
      <c r="L359" s="145">
        <v>16.899999999999999</v>
      </c>
      <c r="M359" s="145">
        <v>17.8</v>
      </c>
      <c r="N359" s="145">
        <v>25.2</v>
      </c>
      <c r="O359" s="145">
        <v>32.4</v>
      </c>
      <c r="P359" s="145">
        <v>42.7</v>
      </c>
      <c r="Q359" s="145">
        <v>49.7</v>
      </c>
      <c r="R359" s="145">
        <v>71.8</v>
      </c>
      <c r="S359" s="145">
        <v>82.8</v>
      </c>
      <c r="T359" s="145">
        <v>89.1</v>
      </c>
      <c r="U359" s="145">
        <v>83.7</v>
      </c>
      <c r="V359" s="145">
        <v>79.8</v>
      </c>
      <c r="W359" s="145">
        <v>92.4</v>
      </c>
      <c r="X359" s="145">
        <v>93.1</v>
      </c>
      <c r="Y359" s="145">
        <v>90.3</v>
      </c>
      <c r="Z359" s="145">
        <v>91.9</v>
      </c>
      <c r="AA359" s="145">
        <v>98.2</v>
      </c>
      <c r="AB359" s="145">
        <v>111.6</v>
      </c>
      <c r="AC359" s="145">
        <v>96</v>
      </c>
      <c r="AD359" s="145">
        <v>102.7</v>
      </c>
      <c r="AE359" s="145">
        <v>126.5</v>
      </c>
      <c r="AF359" s="145">
        <v>177.1</v>
      </c>
      <c r="AG359" s="145">
        <v>207.5</v>
      </c>
      <c r="AH359" s="145">
        <v>262.3</v>
      </c>
      <c r="AI359" s="145">
        <v>336</v>
      </c>
      <c r="AJ359" s="145">
        <v>290.39999999999998</v>
      </c>
      <c r="AK359" s="145">
        <v>256.10000000000002</v>
      </c>
      <c r="AL359" s="145">
        <v>266.3</v>
      </c>
      <c r="AM359" s="145">
        <v>306.60000000000002</v>
      </c>
      <c r="AN359" s="145">
        <v>263.3</v>
      </c>
      <c r="AO359" s="145">
        <v>255.5</v>
      </c>
      <c r="AP359" s="145">
        <v>254</v>
      </c>
      <c r="AQ359" s="145">
        <v>225.5</v>
      </c>
      <c r="AR359" s="145">
        <v>235.6</v>
      </c>
      <c r="AS359" s="145">
        <v>234.7</v>
      </c>
      <c r="AT359" s="145">
        <v>274.5</v>
      </c>
      <c r="AU359" s="145">
        <v>260.10000000000002</v>
      </c>
      <c r="AV359" s="145">
        <v>224.4</v>
      </c>
      <c r="AW359" s="145">
        <v>247.49659518072011</v>
      </c>
      <c r="AX359" s="145">
        <v>264.32880742901682</v>
      </c>
      <c r="AY359" s="145">
        <v>290.35633595756195</v>
      </c>
      <c r="AZ359" s="145">
        <v>309.27596957560019</v>
      </c>
      <c r="BA359" s="145">
        <v>308.74298332020561</v>
      </c>
      <c r="BB359" s="165"/>
      <c r="BC359" s="165"/>
      <c r="BD359" s="165"/>
      <c r="BE359" s="165"/>
      <c r="BF359" s="165"/>
    </row>
    <row r="360" spans="1:58" s="145" customFormat="1" outlineLevel="1" x14ac:dyDescent="0.2">
      <c r="A360" s="96"/>
      <c r="B360" s="96"/>
      <c r="C360" s="96"/>
      <c r="D360" s="137"/>
      <c r="E360" s="137"/>
      <c r="F360" s="140" t="s">
        <v>445</v>
      </c>
      <c r="G360" s="140" t="s">
        <v>643</v>
      </c>
      <c r="H360" s="145">
        <v>20.92</v>
      </c>
      <c r="I360" s="145">
        <v>26.16</v>
      </c>
      <c r="J360" s="145">
        <v>25.44</v>
      </c>
      <c r="K360" s="145">
        <v>20.22</v>
      </c>
      <c r="L360" s="145">
        <v>20.420000000000002</v>
      </c>
      <c r="M360" s="145">
        <v>21.79</v>
      </c>
      <c r="N360" s="145">
        <v>24.24</v>
      </c>
      <c r="O360" s="145">
        <v>27.56</v>
      </c>
      <c r="P360" s="145">
        <v>34.020000000000003</v>
      </c>
      <c r="Q360" s="145">
        <v>41.29</v>
      </c>
      <c r="R360" s="145">
        <v>55.74</v>
      </c>
      <c r="S360" s="145">
        <v>69.77</v>
      </c>
      <c r="T360" s="145">
        <v>87.6</v>
      </c>
      <c r="U360" s="145">
        <v>98.99</v>
      </c>
      <c r="V360" s="145">
        <v>41.56</v>
      </c>
      <c r="W360" s="145">
        <v>45.18</v>
      </c>
      <c r="X360" s="145">
        <v>47.55</v>
      </c>
      <c r="Y360" s="145">
        <v>57.13</v>
      </c>
      <c r="Z360" s="145">
        <v>66.67</v>
      </c>
      <c r="AA360" s="145">
        <v>72.739999999999995</v>
      </c>
      <c r="AB360" s="145">
        <v>73.989999999999995</v>
      </c>
      <c r="AC360" s="145">
        <v>75.92</v>
      </c>
      <c r="AD360" s="145">
        <v>66.88</v>
      </c>
      <c r="AE360" s="145">
        <v>89.36</v>
      </c>
      <c r="AF360" s="145">
        <v>119.72</v>
      </c>
      <c r="AG360" s="145">
        <v>175.2</v>
      </c>
      <c r="AH360" s="145">
        <v>220</v>
      </c>
      <c r="AI360" s="145">
        <v>276.10000000000002</v>
      </c>
      <c r="AJ360" s="145">
        <v>285</v>
      </c>
      <c r="AK360" s="145">
        <v>212.5</v>
      </c>
      <c r="AL360" s="145">
        <v>222</v>
      </c>
      <c r="AM360" s="145">
        <v>237.9</v>
      </c>
      <c r="AN360" s="145">
        <v>213.6</v>
      </c>
      <c r="AO360" s="145">
        <v>210.8</v>
      </c>
      <c r="AP360" s="145">
        <v>209.9</v>
      </c>
      <c r="AQ360" s="145">
        <v>178.2</v>
      </c>
      <c r="AR360" s="145">
        <v>177.6</v>
      </c>
      <c r="AS360" s="145">
        <v>187.5</v>
      </c>
      <c r="AT360" s="145">
        <v>217</v>
      </c>
      <c r="AU360" s="145">
        <v>221.1</v>
      </c>
      <c r="AV360" s="145">
        <v>165.7</v>
      </c>
      <c r="AW360" s="145">
        <v>185.06510380954722</v>
      </c>
      <c r="AX360" s="145">
        <v>198.33975253962981</v>
      </c>
      <c r="AY360" s="145">
        <v>203.66116297534936</v>
      </c>
      <c r="AZ360" s="145">
        <v>229.434900206462</v>
      </c>
      <c r="BA360" s="145">
        <v>265.89212333801225</v>
      </c>
      <c r="BB360" s="165"/>
      <c r="BC360" s="165"/>
      <c r="BD360" s="165"/>
      <c r="BE360" s="165"/>
      <c r="BF360" s="165"/>
    </row>
    <row r="361" spans="1:58" s="145" customFormat="1" outlineLevel="1" x14ac:dyDescent="0.2">
      <c r="A361" s="96"/>
      <c r="B361" s="96"/>
      <c r="C361" s="96"/>
      <c r="D361" s="137"/>
      <c r="E361" s="137"/>
      <c r="F361" s="140" t="s">
        <v>446</v>
      </c>
      <c r="G361" s="140" t="s">
        <v>644</v>
      </c>
      <c r="H361" s="145">
        <v>7.68</v>
      </c>
      <c r="I361" s="145">
        <v>7.8419999999999996</v>
      </c>
      <c r="J361" s="145">
        <v>7.6950000000000003</v>
      </c>
      <c r="K361" s="145">
        <v>6.069</v>
      </c>
      <c r="L361" s="145">
        <v>6.6479999999999997</v>
      </c>
      <c r="M361" s="145">
        <v>6.96</v>
      </c>
      <c r="N361" s="145">
        <v>8.1579999999999995</v>
      </c>
      <c r="O361" s="145">
        <v>9.1920000000000002</v>
      </c>
      <c r="P361" s="145">
        <v>11.025</v>
      </c>
      <c r="Q361" s="145">
        <v>14.586</v>
      </c>
      <c r="R361" s="145">
        <v>18.997</v>
      </c>
      <c r="S361" s="145">
        <v>21.93</v>
      </c>
      <c r="T361" s="145">
        <v>28.757000000000001</v>
      </c>
      <c r="U361" s="145">
        <v>31.844999999999999</v>
      </c>
      <c r="V361" s="145">
        <v>28.599</v>
      </c>
      <c r="W361" s="145">
        <v>34.167999999999999</v>
      </c>
      <c r="X361" s="145">
        <v>40.142000000000003</v>
      </c>
      <c r="Y361" s="145">
        <v>45.734999999999999</v>
      </c>
      <c r="Z361" s="145">
        <v>51.317999999999998</v>
      </c>
      <c r="AA361" s="145">
        <v>46.36</v>
      </c>
      <c r="AB361" s="145">
        <v>38.67</v>
      </c>
      <c r="AC361" s="145">
        <v>38.575000000000003</v>
      </c>
      <c r="AD361" s="145">
        <v>43.304000000000002</v>
      </c>
      <c r="AE361" s="145">
        <v>48.78</v>
      </c>
      <c r="AF361" s="145">
        <v>53.116999999999997</v>
      </c>
      <c r="AG361" s="145">
        <v>84.945599999999999</v>
      </c>
      <c r="AH361" s="145">
        <v>103.1553</v>
      </c>
      <c r="AI361" s="145">
        <v>122.30629999999999</v>
      </c>
      <c r="AJ361" s="145">
        <v>111.98569999999999</v>
      </c>
      <c r="AK361" s="145">
        <v>91.722399999999993</v>
      </c>
      <c r="AL361" s="145">
        <v>80.501999999999995</v>
      </c>
      <c r="AM361" s="145">
        <v>91.730699999999999</v>
      </c>
      <c r="AN361" s="145">
        <v>76.036100000000005</v>
      </c>
      <c r="AO361" s="145">
        <v>77.565200000000004</v>
      </c>
      <c r="AP361" s="145">
        <v>83.413600000000002</v>
      </c>
      <c r="AQ361" s="145">
        <v>59.635100000000001</v>
      </c>
      <c r="AR361" s="145">
        <v>70.778400000000005</v>
      </c>
      <c r="AS361" s="145">
        <v>82.027699999999996</v>
      </c>
      <c r="AT361" s="145">
        <v>93.041899999999998</v>
      </c>
      <c r="AU361" s="145">
        <v>86.219700000000003</v>
      </c>
      <c r="AV361" s="145">
        <v>79.262900000000002</v>
      </c>
      <c r="AW361" s="145">
        <v>83.67162874512141</v>
      </c>
      <c r="AX361" s="145">
        <v>84.560406014032623</v>
      </c>
      <c r="AY361" s="145">
        <v>88.088272401504469</v>
      </c>
      <c r="AZ361" s="145">
        <v>92.516486361605075</v>
      </c>
      <c r="BA361" s="145">
        <v>96.259375748765123</v>
      </c>
      <c r="BB361" s="165"/>
      <c r="BC361" s="165"/>
      <c r="BD361" s="165"/>
      <c r="BE361" s="165"/>
      <c r="BF361" s="165"/>
    </row>
    <row r="362" spans="1:58" s="145" customFormat="1" outlineLevel="1" x14ac:dyDescent="0.2">
      <c r="A362" s="96"/>
      <c r="B362" s="96"/>
      <c r="C362" s="96"/>
      <c r="D362" s="137"/>
      <c r="E362" s="137"/>
      <c r="F362" s="140" t="s">
        <v>447</v>
      </c>
      <c r="G362" s="140" t="s">
        <v>645</v>
      </c>
      <c r="H362" s="145">
        <v>55</v>
      </c>
      <c r="I362" s="145">
        <v>74.900000000000006</v>
      </c>
      <c r="J362" s="145">
        <v>77.599999999999994</v>
      </c>
      <c r="K362" s="145">
        <v>64.400000000000006</v>
      </c>
      <c r="L362" s="145">
        <v>68.5</v>
      </c>
      <c r="M362" s="145">
        <v>66.900000000000006</v>
      </c>
      <c r="N362" s="145">
        <v>69.5</v>
      </c>
      <c r="O362" s="145">
        <v>77.8</v>
      </c>
      <c r="P362" s="145">
        <v>99.4</v>
      </c>
      <c r="Q362" s="145">
        <v>119.4</v>
      </c>
      <c r="R362" s="145">
        <v>139.9</v>
      </c>
      <c r="S362" s="145">
        <v>133.80000000000001</v>
      </c>
      <c r="T362" s="145">
        <v>117.2</v>
      </c>
      <c r="U362" s="145">
        <v>109.4</v>
      </c>
      <c r="V362" s="145">
        <v>113.9</v>
      </c>
      <c r="W362" s="145">
        <v>139</v>
      </c>
      <c r="X362" s="145">
        <v>144.1</v>
      </c>
      <c r="Y362" s="145">
        <v>157.9</v>
      </c>
      <c r="Z362" s="145">
        <v>172.6</v>
      </c>
      <c r="AA362" s="145">
        <v>173.2</v>
      </c>
      <c r="AB362" s="145">
        <v>208.6</v>
      </c>
      <c r="AC362" s="145">
        <v>206.9</v>
      </c>
      <c r="AD362" s="145">
        <v>192.7</v>
      </c>
      <c r="AE362" s="145">
        <v>211</v>
      </c>
      <c r="AF362" s="145">
        <v>265.8</v>
      </c>
      <c r="AG362" s="145">
        <v>356</v>
      </c>
      <c r="AH362" s="145">
        <v>463.8</v>
      </c>
      <c r="AI362" s="145">
        <v>620.5</v>
      </c>
      <c r="AJ362" s="145">
        <v>546.70000000000005</v>
      </c>
      <c r="AK362" s="145">
        <v>281.3</v>
      </c>
      <c r="AL362" s="145">
        <v>276.3</v>
      </c>
      <c r="AM362" s="145">
        <v>328.6</v>
      </c>
      <c r="AN362" s="145">
        <v>276.3</v>
      </c>
      <c r="AO362" s="145">
        <v>252.1</v>
      </c>
      <c r="AP362" s="145">
        <v>240</v>
      </c>
      <c r="AQ362" s="145">
        <v>207.2</v>
      </c>
      <c r="AR362" s="145">
        <v>186.5</v>
      </c>
      <c r="AS362" s="145">
        <v>241.8</v>
      </c>
      <c r="AT362" s="145">
        <v>291.5</v>
      </c>
      <c r="AU362" s="145">
        <v>277.8</v>
      </c>
      <c r="AV362" s="145">
        <v>166.5</v>
      </c>
      <c r="AW362" s="145">
        <v>265.20955686897793</v>
      </c>
      <c r="AX362" s="145">
        <v>315.44662801784301</v>
      </c>
      <c r="AY362" s="145">
        <v>335.86330149800176</v>
      </c>
      <c r="AZ362" s="145">
        <v>367.84515503612943</v>
      </c>
      <c r="BA362" s="145">
        <v>402.07227159012501</v>
      </c>
      <c r="BB362" s="165"/>
      <c r="BC362" s="165"/>
      <c r="BD362" s="165"/>
      <c r="BE362" s="165"/>
      <c r="BF362" s="165"/>
    </row>
    <row r="363" spans="1:58" s="43" customFormat="1" x14ac:dyDescent="0.2">
      <c r="A363" s="37" t="s">
        <v>442</v>
      </c>
      <c r="B363" s="37" t="s">
        <v>113</v>
      </c>
      <c r="C363" s="37" t="s">
        <v>1466</v>
      </c>
      <c r="D363" s="38" t="s">
        <v>374</v>
      </c>
      <c r="E363" s="38" t="s">
        <v>1546</v>
      </c>
      <c r="F363" s="22" t="s">
        <v>114</v>
      </c>
      <c r="G363" s="22" t="s">
        <v>1228</v>
      </c>
      <c r="H363" s="27">
        <f>EIUSum(H359:H362,H$986:H$989)</f>
        <v>100.30000000000001</v>
      </c>
      <c r="I363" s="27">
        <f t="shared" ref="I363:BA363" si="309">EIUSum(I359:I362,I$986:I$989)</f>
        <v>124.602</v>
      </c>
      <c r="J363" s="27">
        <f t="shared" si="309"/>
        <v>126.035</v>
      </c>
      <c r="K363" s="27">
        <f t="shared" si="309"/>
        <v>106.28900000000002</v>
      </c>
      <c r="L363" s="27">
        <f t="shared" si="309"/>
        <v>112.468</v>
      </c>
      <c r="M363" s="27">
        <f t="shared" si="309"/>
        <v>113.45000000000002</v>
      </c>
      <c r="N363" s="27">
        <f t="shared" si="309"/>
        <v>127.098</v>
      </c>
      <c r="O363" s="27">
        <f t="shared" si="309"/>
        <v>146.952</v>
      </c>
      <c r="P363" s="27">
        <f t="shared" si="309"/>
        <v>187.14500000000001</v>
      </c>
      <c r="Q363" s="27">
        <f t="shared" si="309"/>
        <v>224.976</v>
      </c>
      <c r="R363" s="27">
        <f t="shared" si="309"/>
        <v>286.43700000000001</v>
      </c>
      <c r="S363" s="27">
        <f t="shared" si="309"/>
        <v>308.3</v>
      </c>
      <c r="T363" s="27">
        <f t="shared" si="309"/>
        <v>322.65699999999998</v>
      </c>
      <c r="U363" s="27">
        <f t="shared" si="309"/>
        <v>323.935</v>
      </c>
      <c r="V363" s="27">
        <f t="shared" si="309"/>
        <v>263.85900000000004</v>
      </c>
      <c r="W363" s="27">
        <f t="shared" si="309"/>
        <v>310.74800000000005</v>
      </c>
      <c r="X363" s="27">
        <f t="shared" si="309"/>
        <v>324.89199999999994</v>
      </c>
      <c r="Y363" s="27">
        <f t="shared" si="309"/>
        <v>351.06500000000005</v>
      </c>
      <c r="Z363" s="27">
        <f t="shared" si="309"/>
        <v>382.48799999999994</v>
      </c>
      <c r="AA363" s="27">
        <f t="shared" si="309"/>
        <v>390.5</v>
      </c>
      <c r="AB363" s="27">
        <f t="shared" si="309"/>
        <v>432.86</v>
      </c>
      <c r="AC363" s="27">
        <f t="shared" si="309"/>
        <v>417.39499999999998</v>
      </c>
      <c r="AD363" s="27">
        <f t="shared" si="309"/>
        <v>405.58399999999995</v>
      </c>
      <c r="AE363" s="27">
        <f t="shared" si="309"/>
        <v>475.64</v>
      </c>
      <c r="AF363" s="27">
        <f t="shared" si="309"/>
        <v>615.73700000000008</v>
      </c>
      <c r="AG363" s="27">
        <f t="shared" si="309"/>
        <v>823.64560000000006</v>
      </c>
      <c r="AH363" s="27">
        <f t="shared" si="309"/>
        <v>1049.2553</v>
      </c>
      <c r="AI363" s="27">
        <f t="shared" si="309"/>
        <v>1354.9063000000001</v>
      </c>
      <c r="AJ363" s="27">
        <f t="shared" si="309"/>
        <v>1234.0857000000001</v>
      </c>
      <c r="AK363" s="27">
        <f t="shared" si="309"/>
        <v>841.62239999999997</v>
      </c>
      <c r="AL363" s="27">
        <f t="shared" si="309"/>
        <v>845.10200000000009</v>
      </c>
      <c r="AM363" s="27">
        <f t="shared" si="309"/>
        <v>964.83069999999998</v>
      </c>
      <c r="AN363" s="27">
        <f t="shared" si="309"/>
        <v>829.23610000000008</v>
      </c>
      <c r="AO363" s="27">
        <f t="shared" si="309"/>
        <v>795.96519999999998</v>
      </c>
      <c r="AP363" s="27">
        <f t="shared" si="309"/>
        <v>787.31359999999995</v>
      </c>
      <c r="AQ363" s="27">
        <f t="shared" si="309"/>
        <v>670.53510000000006</v>
      </c>
      <c r="AR363" s="27">
        <f t="shared" si="309"/>
        <v>670.47839999999997</v>
      </c>
      <c r="AS363" s="27">
        <f t="shared" si="309"/>
        <v>746.02769999999998</v>
      </c>
      <c r="AT363" s="27">
        <f t="shared" si="309"/>
        <v>876.04189999999994</v>
      </c>
      <c r="AU363" s="27">
        <f t="shared" si="309"/>
        <v>845.2197000000001</v>
      </c>
      <c r="AV363" s="27">
        <f t="shared" si="309"/>
        <v>635.86290000000008</v>
      </c>
      <c r="AW363" s="28">
        <f t="shared" si="309"/>
        <v>781.44288460436678</v>
      </c>
      <c r="AX363" s="28">
        <f t="shared" si="309"/>
        <v>862.67559400052232</v>
      </c>
      <c r="AY363" s="28">
        <f t="shared" si="309"/>
        <v>917.96907283241751</v>
      </c>
      <c r="AZ363" s="28">
        <f t="shared" si="309"/>
        <v>999.07251117979672</v>
      </c>
      <c r="BA363" s="28">
        <f t="shared" si="309"/>
        <v>1072.9667539971081</v>
      </c>
    </row>
    <row r="364" spans="1:58" s="145" customFormat="1" outlineLevel="1" x14ac:dyDescent="0.2">
      <c r="A364" s="96"/>
      <c r="B364" s="96"/>
      <c r="C364" s="96"/>
      <c r="D364" s="137"/>
      <c r="E364" s="137"/>
      <c r="F364" s="140" t="s">
        <v>444</v>
      </c>
      <c r="G364" s="140" t="s">
        <v>646</v>
      </c>
      <c r="H364" s="145">
        <v>-14.9</v>
      </c>
      <c r="I364" s="145">
        <v>-15</v>
      </c>
      <c r="J364" s="145">
        <v>-14.2</v>
      </c>
      <c r="K364" s="145">
        <v>-12.5</v>
      </c>
      <c r="L364" s="145">
        <v>-11.9</v>
      </c>
      <c r="M364" s="145">
        <v>-12.6</v>
      </c>
      <c r="N364" s="145">
        <v>-19.899999999999999</v>
      </c>
      <c r="O364" s="145">
        <v>-26.9</v>
      </c>
      <c r="P364" s="145">
        <v>-30.1</v>
      </c>
      <c r="Q364" s="145">
        <v>-33.6</v>
      </c>
      <c r="R364" s="145">
        <v>-49.2</v>
      </c>
      <c r="S364" s="145">
        <v>-64.5</v>
      </c>
      <c r="T364" s="145">
        <v>-70.599999999999994</v>
      </c>
      <c r="U364" s="145">
        <v>-72</v>
      </c>
      <c r="V364" s="145">
        <v>-78.7</v>
      </c>
      <c r="W364" s="145">
        <v>-94.8</v>
      </c>
      <c r="X364" s="145">
        <v>-91.2</v>
      </c>
      <c r="Y364" s="145">
        <v>-92.9</v>
      </c>
      <c r="Z364" s="145">
        <v>-102.7</v>
      </c>
      <c r="AA364" s="145">
        <v>-113.1</v>
      </c>
      <c r="AB364" s="145">
        <v>-121.6</v>
      </c>
      <c r="AC364" s="145">
        <v>-108.6</v>
      </c>
      <c r="AD364" s="145">
        <v>-123.9</v>
      </c>
      <c r="AE364" s="145">
        <v>-150.19999999999999</v>
      </c>
      <c r="AF364" s="145">
        <v>-158.5</v>
      </c>
      <c r="AG364" s="145">
        <v>-183.9</v>
      </c>
      <c r="AH364" s="145">
        <v>-211.2</v>
      </c>
      <c r="AI364" s="145">
        <v>-286.60000000000002</v>
      </c>
      <c r="AJ364" s="145">
        <v>-257.2</v>
      </c>
      <c r="AK364" s="145">
        <v>-179.1</v>
      </c>
      <c r="AL364" s="145">
        <v>-197.4</v>
      </c>
      <c r="AM364" s="145">
        <v>-211.3</v>
      </c>
      <c r="AN364" s="145">
        <v>-178.8</v>
      </c>
      <c r="AO364" s="145">
        <v>-171</v>
      </c>
      <c r="AP364" s="145">
        <v>-178.3</v>
      </c>
      <c r="AQ364" s="145">
        <v>-148.69999999999999</v>
      </c>
      <c r="AR364" s="145">
        <v>-151.80000000000001</v>
      </c>
      <c r="AS364" s="145">
        <v>-149.5</v>
      </c>
      <c r="AT364" s="145">
        <v>-150.30000000000001</v>
      </c>
      <c r="AU364" s="145">
        <v>-135.69999999999999</v>
      </c>
      <c r="AV364" s="145">
        <v>-118.3</v>
      </c>
      <c r="AW364" s="145">
        <v>-155.92492939083238</v>
      </c>
      <c r="AX364" s="145">
        <v>-182.88344596727103</v>
      </c>
      <c r="AY364" s="145">
        <v>-199.51329679379089</v>
      </c>
      <c r="AZ364" s="145">
        <v>-223.65802747221261</v>
      </c>
      <c r="BA364" s="145">
        <v>-228.86046546808532</v>
      </c>
      <c r="BB364" s="165"/>
      <c r="BC364" s="165"/>
      <c r="BD364" s="165"/>
      <c r="BE364" s="165"/>
      <c r="BF364" s="165"/>
    </row>
    <row r="365" spans="1:58" s="145" customFormat="1" outlineLevel="1" x14ac:dyDescent="0.2">
      <c r="A365" s="96"/>
      <c r="B365" s="96"/>
      <c r="C365" s="96"/>
      <c r="D365" s="137"/>
      <c r="E365" s="137"/>
      <c r="F365" s="140" t="s">
        <v>445</v>
      </c>
      <c r="G365" s="140" t="s">
        <v>647</v>
      </c>
      <c r="H365" s="145">
        <v>-18.239999999999998</v>
      </c>
      <c r="I365" s="145">
        <v>-24.55</v>
      </c>
      <c r="J365" s="145">
        <v>-25.25</v>
      </c>
      <c r="K365" s="145">
        <v>-21.74</v>
      </c>
      <c r="L365" s="145">
        <v>-22.81</v>
      </c>
      <c r="M365" s="145">
        <v>-24.05</v>
      </c>
      <c r="N365" s="145">
        <v>-25.92</v>
      </c>
      <c r="O365" s="145">
        <v>-29.2</v>
      </c>
      <c r="P365" s="145">
        <v>-34.97</v>
      </c>
      <c r="Q365" s="145">
        <v>-41.57</v>
      </c>
      <c r="R365" s="145">
        <v>-59.63</v>
      </c>
      <c r="S365" s="145">
        <v>-75.5</v>
      </c>
      <c r="T365" s="145">
        <v>-96.21</v>
      </c>
      <c r="U365" s="145">
        <v>-108.16</v>
      </c>
      <c r="V365" s="145">
        <v>-48.32</v>
      </c>
      <c r="W365" s="145">
        <v>-54.15</v>
      </c>
      <c r="X365" s="145">
        <v>-50.25</v>
      </c>
      <c r="Y365" s="145">
        <v>-50.04</v>
      </c>
      <c r="Z365" s="145">
        <v>-58</v>
      </c>
      <c r="AA365" s="145">
        <v>-49.94</v>
      </c>
      <c r="AB365" s="145">
        <v>-54.57</v>
      </c>
      <c r="AC365" s="145">
        <v>-56.36</v>
      </c>
      <c r="AD365" s="145">
        <v>-57.54</v>
      </c>
      <c r="AE365" s="145">
        <v>-74.489999999999995</v>
      </c>
      <c r="AF365" s="145">
        <v>-97.1</v>
      </c>
      <c r="AG365" s="145">
        <v>-135.80000000000001</v>
      </c>
      <c r="AH365" s="145">
        <v>-172</v>
      </c>
      <c r="AI365" s="145">
        <v>-221.4</v>
      </c>
      <c r="AJ365" s="145">
        <v>-221.1</v>
      </c>
      <c r="AK365" s="145">
        <v>-151.30000000000001</v>
      </c>
      <c r="AL365" s="145">
        <v>-150.69999999999999</v>
      </c>
      <c r="AM365" s="145">
        <v>-158.69999999999999</v>
      </c>
      <c r="AN365" s="145">
        <v>-153.4</v>
      </c>
      <c r="AO365" s="145">
        <v>-145.4</v>
      </c>
      <c r="AP365" s="145">
        <v>-147</v>
      </c>
      <c r="AQ365" s="145">
        <v>-127.5</v>
      </c>
      <c r="AR365" s="145">
        <v>-124.3</v>
      </c>
      <c r="AS365" s="145">
        <v>-133.19999999999999</v>
      </c>
      <c r="AT365" s="145">
        <v>-153.1</v>
      </c>
      <c r="AU365" s="145">
        <v>-152.1</v>
      </c>
      <c r="AV365" s="145">
        <v>-116.3</v>
      </c>
      <c r="AW365" s="145">
        <v>-127.65779836123693</v>
      </c>
      <c r="AX365" s="145">
        <v>-141.9742131478678</v>
      </c>
      <c r="AY365" s="145">
        <v>-149.43713217134854</v>
      </c>
      <c r="AZ365" s="145">
        <v>-171.09460726472199</v>
      </c>
      <c r="BA365" s="145">
        <v>-205.87155016195254</v>
      </c>
      <c r="BB365" s="165"/>
      <c r="BC365" s="165"/>
      <c r="BD365" s="165"/>
      <c r="BE365" s="165"/>
      <c r="BF365" s="165"/>
    </row>
    <row r="366" spans="1:58" s="145" customFormat="1" outlineLevel="1" x14ac:dyDescent="0.2">
      <c r="A366" s="96"/>
      <c r="B366" s="96"/>
      <c r="C366" s="96"/>
      <c r="D366" s="137"/>
      <c r="E366" s="137"/>
      <c r="F366" s="140" t="s">
        <v>446</v>
      </c>
      <c r="G366" s="140" t="s">
        <v>648</v>
      </c>
      <c r="H366" s="145">
        <v>-6.4029999999999996</v>
      </c>
      <c r="I366" s="145">
        <v>-9.4700000000000006</v>
      </c>
      <c r="J366" s="145">
        <v>-10.147</v>
      </c>
      <c r="K366" s="145">
        <v>-8.58</v>
      </c>
      <c r="L366" s="145">
        <v>-9.1959999999999997</v>
      </c>
      <c r="M366" s="145">
        <v>-9.6920000000000002</v>
      </c>
      <c r="N366" s="145">
        <v>-12.397</v>
      </c>
      <c r="O366" s="145">
        <v>-14.108000000000001</v>
      </c>
      <c r="P366" s="145">
        <v>-16.536000000000001</v>
      </c>
      <c r="Q366" s="145">
        <v>-21.905999999999999</v>
      </c>
      <c r="R366" s="145">
        <v>-33.709000000000003</v>
      </c>
      <c r="S366" s="145">
        <v>-39.476999999999997</v>
      </c>
      <c r="T366" s="145">
        <v>-50.643999999999998</v>
      </c>
      <c r="U366" s="145">
        <v>-49.061999999999998</v>
      </c>
      <c r="V366" s="145">
        <v>-45.289000000000001</v>
      </c>
      <c r="W366" s="145">
        <v>-49.811</v>
      </c>
      <c r="X366" s="145">
        <v>-55.101999999999997</v>
      </c>
      <c r="Y366" s="145">
        <v>-56.936999999999998</v>
      </c>
      <c r="Z366" s="145">
        <v>-63.636000000000003</v>
      </c>
      <c r="AA366" s="145">
        <v>-57.411000000000001</v>
      </c>
      <c r="AB366" s="145">
        <v>-50.680999999999997</v>
      </c>
      <c r="AC366" s="145">
        <v>-48.911999999999999</v>
      </c>
      <c r="AD366" s="145">
        <v>-57.853000000000002</v>
      </c>
      <c r="AE366" s="145">
        <v>-69.003</v>
      </c>
      <c r="AF366" s="145">
        <v>-71.456999999999994</v>
      </c>
      <c r="AG366" s="145">
        <v>-80.800600000000003</v>
      </c>
      <c r="AH366" s="145">
        <v>-93.836699999999993</v>
      </c>
      <c r="AI366" s="145">
        <v>-119.768</v>
      </c>
      <c r="AJ366" s="145">
        <v>-132.64179999999999</v>
      </c>
      <c r="AK366" s="145">
        <v>-93.891199999999998</v>
      </c>
      <c r="AL366" s="145">
        <v>-85.609499999999997</v>
      </c>
      <c r="AM366" s="145">
        <v>-99.029600000000002</v>
      </c>
      <c r="AN366" s="145">
        <v>-79.391000000000005</v>
      </c>
      <c r="AO366" s="145">
        <v>-81.183400000000006</v>
      </c>
      <c r="AP366" s="145">
        <v>-83.450800000000001</v>
      </c>
      <c r="AQ366" s="145">
        <v>-71.7</v>
      </c>
      <c r="AR366" s="145">
        <v>-65.379000000000005</v>
      </c>
      <c r="AS366" s="145">
        <v>-71.212800000000001</v>
      </c>
      <c r="AT366" s="145">
        <v>-71.032899999999998</v>
      </c>
      <c r="AU366" s="145">
        <v>-69.290199999999999</v>
      </c>
      <c r="AV366" s="145">
        <v>-59.448799999999999</v>
      </c>
      <c r="AW366" s="145">
        <v>-63.220579283758262</v>
      </c>
      <c r="AX366" s="145">
        <v>-67.693354994456783</v>
      </c>
      <c r="AY366" s="145">
        <v>-73.583174644194514</v>
      </c>
      <c r="AZ366" s="145">
        <v>-77.891399668577591</v>
      </c>
      <c r="BA366" s="145">
        <v>-83.177082104806175</v>
      </c>
      <c r="BB366" s="165"/>
      <c r="BC366" s="165"/>
      <c r="BD366" s="165"/>
      <c r="BE366" s="165"/>
      <c r="BF366" s="165"/>
    </row>
    <row r="367" spans="1:58" s="145" customFormat="1" outlineLevel="1" x14ac:dyDescent="0.2">
      <c r="A367" s="96"/>
      <c r="B367" s="96"/>
      <c r="C367" s="96"/>
      <c r="D367" s="137"/>
      <c r="E367" s="137"/>
      <c r="F367" s="140" t="s">
        <v>447</v>
      </c>
      <c r="G367" s="140" t="s">
        <v>649</v>
      </c>
      <c r="H367" s="145">
        <v>-55.5</v>
      </c>
      <c r="I367" s="145">
        <v>-72.400000000000006</v>
      </c>
      <c r="J367" s="145">
        <v>-75</v>
      </c>
      <c r="K367" s="145">
        <v>-60.1</v>
      </c>
      <c r="L367" s="145">
        <v>-62.8</v>
      </c>
      <c r="M367" s="145">
        <v>-64</v>
      </c>
      <c r="N367" s="145">
        <v>-62.6</v>
      </c>
      <c r="O367" s="145">
        <v>-76.400000000000006</v>
      </c>
      <c r="P367" s="145">
        <v>-98.1</v>
      </c>
      <c r="Q367" s="145">
        <v>-120.6</v>
      </c>
      <c r="R367" s="145">
        <v>-145</v>
      </c>
      <c r="S367" s="145">
        <v>-139.6</v>
      </c>
      <c r="T367" s="145">
        <v>-117</v>
      </c>
      <c r="U367" s="145">
        <v>-109.7</v>
      </c>
      <c r="V367" s="145">
        <v>-108.8</v>
      </c>
      <c r="W367" s="145">
        <v>-135.69999999999999</v>
      </c>
      <c r="X367" s="145">
        <v>-143.4</v>
      </c>
      <c r="Y367" s="145">
        <v>-152.5</v>
      </c>
      <c r="Z367" s="145">
        <v>-152.19999999999999</v>
      </c>
      <c r="AA367" s="145">
        <v>-178.8</v>
      </c>
      <c r="AB367" s="145">
        <v>-202.3</v>
      </c>
      <c r="AC367" s="145">
        <v>-195</v>
      </c>
      <c r="AD367" s="145">
        <v>-169.5</v>
      </c>
      <c r="AE367" s="145">
        <v>-185</v>
      </c>
      <c r="AF367" s="145">
        <v>-240.6</v>
      </c>
      <c r="AG367" s="145">
        <v>-321.3</v>
      </c>
      <c r="AH367" s="145">
        <v>-461.5</v>
      </c>
      <c r="AI367" s="145">
        <v>-635.29999999999995</v>
      </c>
      <c r="AJ367" s="145">
        <v>-570.79999999999995</v>
      </c>
      <c r="AK367" s="145">
        <v>-298.7</v>
      </c>
      <c r="AL367" s="145">
        <v>-274.5</v>
      </c>
      <c r="AM367" s="145">
        <v>-318</v>
      </c>
      <c r="AN367" s="145">
        <v>-304.39999999999998</v>
      </c>
      <c r="AO367" s="145">
        <v>-308.89999999999998</v>
      </c>
      <c r="AP367" s="145">
        <v>-302.7</v>
      </c>
      <c r="AQ367" s="145">
        <v>-274.7</v>
      </c>
      <c r="AR367" s="145">
        <v>-253.3</v>
      </c>
      <c r="AS367" s="145">
        <v>-274.89999999999998</v>
      </c>
      <c r="AT367" s="145">
        <v>-328.5</v>
      </c>
      <c r="AU367" s="145">
        <v>-296.60000000000002</v>
      </c>
      <c r="AV367" s="145">
        <v>-215</v>
      </c>
      <c r="AW367" s="145">
        <v>-314.3592672535209</v>
      </c>
      <c r="AX367" s="145">
        <v>-373.79877723922073</v>
      </c>
      <c r="AY367" s="145">
        <v>-409.75934656812842</v>
      </c>
      <c r="AZ367" s="145">
        <v>-446.91415373847616</v>
      </c>
      <c r="BA367" s="145">
        <v>-488.04890094291892</v>
      </c>
      <c r="BB367" s="165"/>
      <c r="BC367" s="165"/>
      <c r="BD367" s="165"/>
      <c r="BE367" s="165"/>
      <c r="BF367" s="165"/>
    </row>
    <row r="368" spans="1:58" s="43" customFormat="1" x14ac:dyDescent="0.2">
      <c r="A368" s="37" t="s">
        <v>442</v>
      </c>
      <c r="B368" s="37" t="s">
        <v>115</v>
      </c>
      <c r="C368" s="37" t="s">
        <v>1466</v>
      </c>
      <c r="D368" s="38" t="s">
        <v>374</v>
      </c>
      <c r="E368" s="38" t="s">
        <v>1546</v>
      </c>
      <c r="F368" s="22" t="s">
        <v>116</v>
      </c>
      <c r="G368" s="22" t="s">
        <v>1229</v>
      </c>
      <c r="H368" s="27">
        <f>EIUSum(H364:H367,H$986:H$989)</f>
        <v>-95.043000000000006</v>
      </c>
      <c r="I368" s="27">
        <f t="shared" ref="I368:BA368" si="310">EIUSum(I364:I367,I$986:I$989)</f>
        <v>-121.42</v>
      </c>
      <c r="J368" s="27">
        <f t="shared" si="310"/>
        <v>-124.59700000000001</v>
      </c>
      <c r="K368" s="27">
        <f t="shared" si="310"/>
        <v>-102.91999999999999</v>
      </c>
      <c r="L368" s="27">
        <f t="shared" si="310"/>
        <v>-106.70599999999999</v>
      </c>
      <c r="M368" s="27">
        <f t="shared" si="310"/>
        <v>-110.342</v>
      </c>
      <c r="N368" s="27">
        <f t="shared" si="310"/>
        <v>-120.81700000000001</v>
      </c>
      <c r="O368" s="27">
        <f t="shared" si="310"/>
        <v>-146.608</v>
      </c>
      <c r="P368" s="27">
        <f t="shared" si="310"/>
        <v>-179.70599999999999</v>
      </c>
      <c r="Q368" s="27">
        <f t="shared" si="310"/>
        <v>-217.67599999999999</v>
      </c>
      <c r="R368" s="27">
        <f t="shared" si="310"/>
        <v>-287.53899999999999</v>
      </c>
      <c r="S368" s="27">
        <f t="shared" si="310"/>
        <v>-319.077</v>
      </c>
      <c r="T368" s="27">
        <f t="shared" si="310"/>
        <v>-334.45400000000001</v>
      </c>
      <c r="U368" s="27">
        <f t="shared" si="310"/>
        <v>-338.92199999999997</v>
      </c>
      <c r="V368" s="27">
        <f t="shared" si="310"/>
        <v>-281.10900000000004</v>
      </c>
      <c r="W368" s="27">
        <f t="shared" si="310"/>
        <v>-334.46100000000001</v>
      </c>
      <c r="X368" s="27">
        <f t="shared" si="310"/>
        <v>-339.952</v>
      </c>
      <c r="Y368" s="27">
        <f t="shared" si="310"/>
        <v>-352.37700000000001</v>
      </c>
      <c r="Z368" s="27">
        <f t="shared" si="310"/>
        <v>-376.53599999999994</v>
      </c>
      <c r="AA368" s="27">
        <f t="shared" si="310"/>
        <v>-399.25099999999998</v>
      </c>
      <c r="AB368" s="27">
        <f t="shared" si="310"/>
        <v>-429.15100000000001</v>
      </c>
      <c r="AC368" s="27">
        <f t="shared" si="310"/>
        <v>-408.87199999999996</v>
      </c>
      <c r="AD368" s="27">
        <f t="shared" si="310"/>
        <v>-408.79300000000001</v>
      </c>
      <c r="AE368" s="27">
        <f t="shared" si="310"/>
        <v>-478.69299999999998</v>
      </c>
      <c r="AF368" s="27">
        <f t="shared" si="310"/>
        <v>-567.65700000000004</v>
      </c>
      <c r="AG368" s="27">
        <f t="shared" si="310"/>
        <v>-721.80060000000003</v>
      </c>
      <c r="AH368" s="27">
        <f t="shared" si="310"/>
        <v>-938.5367</v>
      </c>
      <c r="AI368" s="27">
        <f t="shared" si="310"/>
        <v>-1263.068</v>
      </c>
      <c r="AJ368" s="27">
        <f t="shared" si="310"/>
        <v>-1181.7417999999998</v>
      </c>
      <c r="AK368" s="27">
        <f t="shared" si="310"/>
        <v>-722.99119999999994</v>
      </c>
      <c r="AL368" s="27">
        <f t="shared" si="310"/>
        <v>-708.20950000000005</v>
      </c>
      <c r="AM368" s="27">
        <f t="shared" si="310"/>
        <v>-787.02960000000007</v>
      </c>
      <c r="AN368" s="27">
        <f t="shared" si="310"/>
        <v>-715.99099999999999</v>
      </c>
      <c r="AO368" s="27">
        <f t="shared" si="310"/>
        <v>-706.48339999999996</v>
      </c>
      <c r="AP368" s="27">
        <f t="shared" si="310"/>
        <v>-711.45080000000007</v>
      </c>
      <c r="AQ368" s="27">
        <f t="shared" si="310"/>
        <v>-622.59999999999991</v>
      </c>
      <c r="AR368" s="27">
        <f t="shared" si="310"/>
        <v>-594.779</v>
      </c>
      <c r="AS368" s="27">
        <f t="shared" si="310"/>
        <v>-628.81279999999992</v>
      </c>
      <c r="AT368" s="27">
        <f t="shared" si="310"/>
        <v>-702.93290000000002</v>
      </c>
      <c r="AU368" s="27">
        <f t="shared" si="310"/>
        <v>-653.6902</v>
      </c>
      <c r="AV368" s="27">
        <f t="shared" si="310"/>
        <v>-509.04879999999997</v>
      </c>
      <c r="AW368" s="28">
        <f t="shared" si="310"/>
        <v>-661.16257428934841</v>
      </c>
      <c r="AX368" s="28">
        <f t="shared" si="310"/>
        <v>-766.34979134881632</v>
      </c>
      <c r="AY368" s="28">
        <f t="shared" si="310"/>
        <v>-832.29295017746233</v>
      </c>
      <c r="AZ368" s="28">
        <f t="shared" si="310"/>
        <v>-919.55818814398845</v>
      </c>
      <c r="BA368" s="28">
        <f t="shared" si="310"/>
        <v>-1005.9579986777628</v>
      </c>
    </row>
    <row r="369" spans="1:58" s="145" customFormat="1" outlineLevel="1" x14ac:dyDescent="0.2">
      <c r="A369" s="96"/>
      <c r="B369" s="96"/>
      <c r="C369" s="96"/>
      <c r="D369" s="137"/>
      <c r="E369" s="137"/>
      <c r="F369" s="140" t="s">
        <v>444</v>
      </c>
      <c r="G369" s="159" t="s">
        <v>650</v>
      </c>
      <c r="H369" s="145">
        <v>1.7999999999999989</v>
      </c>
      <c r="I369" s="145">
        <v>0.69999999999999929</v>
      </c>
      <c r="J369" s="145">
        <v>1.1000000000000014</v>
      </c>
      <c r="K369" s="145">
        <v>3.0999999999999996</v>
      </c>
      <c r="L369" s="145">
        <v>4.9999999999999982</v>
      </c>
      <c r="M369" s="145">
        <v>5.2000000000000011</v>
      </c>
      <c r="N369" s="145">
        <v>5.3000000000000007</v>
      </c>
      <c r="O369" s="145">
        <v>5.5</v>
      </c>
      <c r="P369" s="145">
        <v>12.600000000000001</v>
      </c>
      <c r="Q369" s="145">
        <v>16.100000000000001</v>
      </c>
      <c r="R369" s="145">
        <v>22.599999999999994</v>
      </c>
      <c r="S369" s="145">
        <v>18.299999999999997</v>
      </c>
      <c r="T369" s="145">
        <v>18.5</v>
      </c>
      <c r="U369" s="145">
        <v>11.700000000000003</v>
      </c>
      <c r="V369" s="145">
        <v>1.0999999999999943</v>
      </c>
      <c r="W369" s="145">
        <v>-2.3999999999999915</v>
      </c>
      <c r="X369" s="145">
        <v>1.8999999999999915</v>
      </c>
      <c r="Y369" s="145">
        <v>-2.6000000000000085</v>
      </c>
      <c r="Z369" s="145">
        <v>-10.799999999999997</v>
      </c>
      <c r="AA369" s="145">
        <v>-14.899999999999991</v>
      </c>
      <c r="AB369" s="145">
        <v>-10</v>
      </c>
      <c r="AC369" s="145">
        <v>-12.599999999999994</v>
      </c>
      <c r="AD369" s="145">
        <v>-21.200000000000003</v>
      </c>
      <c r="AE369" s="145">
        <v>-23.699999999999989</v>
      </c>
      <c r="AF369" s="145">
        <v>18.599999999999994</v>
      </c>
      <c r="AG369" s="145">
        <v>23.599999999999994</v>
      </c>
      <c r="AH369" s="145">
        <v>51.100000000000023</v>
      </c>
      <c r="AI369" s="145">
        <v>49.399999999999977</v>
      </c>
      <c r="AJ369" s="145">
        <v>33.199999999999989</v>
      </c>
      <c r="AK369" s="145">
        <v>77.000000000000028</v>
      </c>
      <c r="AL369" s="145">
        <v>68.900000000000006</v>
      </c>
      <c r="AM369" s="145">
        <v>95.300000000000011</v>
      </c>
      <c r="AN369" s="145">
        <v>84.5</v>
      </c>
      <c r="AO369" s="145">
        <v>84.5</v>
      </c>
      <c r="AP369" s="145">
        <v>75.699999999999989</v>
      </c>
      <c r="AQ369" s="145">
        <v>76.800000000000011</v>
      </c>
      <c r="AR369" s="145">
        <v>83.799999999999983</v>
      </c>
      <c r="AS369" s="145">
        <v>85.199999999999989</v>
      </c>
      <c r="AT369" s="145">
        <v>124.19999999999999</v>
      </c>
      <c r="AU369" s="145">
        <v>124.40000000000003</v>
      </c>
      <c r="AV369" s="145">
        <v>106.10000000000001</v>
      </c>
      <c r="AW369" s="145">
        <v>91.571665789887732</v>
      </c>
      <c r="AX369" s="145">
        <v>81.44536146174579</v>
      </c>
      <c r="AY369" s="145">
        <v>90.843039163771067</v>
      </c>
      <c r="AZ369" s="145">
        <v>85.617942103387577</v>
      </c>
      <c r="BA369" s="145">
        <v>79.882517852120287</v>
      </c>
      <c r="BB369" s="165"/>
      <c r="BC369" s="165"/>
      <c r="BD369" s="165"/>
      <c r="BE369" s="165"/>
      <c r="BF369" s="165"/>
    </row>
    <row r="370" spans="1:58" s="145" customFormat="1" outlineLevel="1" x14ac:dyDescent="0.2">
      <c r="A370" s="96"/>
      <c r="B370" s="96"/>
      <c r="C370" s="96"/>
      <c r="D370" s="137"/>
      <c r="E370" s="137"/>
      <c r="F370" s="140" t="s">
        <v>445</v>
      </c>
      <c r="G370" s="159" t="s">
        <v>651</v>
      </c>
      <c r="H370" s="145">
        <v>2.6800000000000033</v>
      </c>
      <c r="I370" s="145">
        <v>1.6099999999999994</v>
      </c>
      <c r="J370" s="145">
        <v>0.19000000000000128</v>
      </c>
      <c r="K370" s="145">
        <v>-1.5199999999999996</v>
      </c>
      <c r="L370" s="145">
        <v>-2.389999999999997</v>
      </c>
      <c r="M370" s="145">
        <v>-2.2600000000000016</v>
      </c>
      <c r="N370" s="145">
        <v>-1.6800000000000033</v>
      </c>
      <c r="O370" s="145">
        <v>-1.6400000000000006</v>
      </c>
      <c r="P370" s="145">
        <v>-0.94999999999999574</v>
      </c>
      <c r="Q370" s="145">
        <v>-0.28000000000000114</v>
      </c>
      <c r="R370" s="145">
        <v>-3.8900000000000006</v>
      </c>
      <c r="S370" s="145">
        <v>-5.730000000000004</v>
      </c>
      <c r="T370" s="145">
        <v>-8.61</v>
      </c>
      <c r="U370" s="145">
        <v>-9.1700000000000017</v>
      </c>
      <c r="V370" s="145">
        <v>-6.759999999999998</v>
      </c>
      <c r="W370" s="145">
        <v>-8.9699999999999989</v>
      </c>
      <c r="X370" s="145">
        <v>-2.7000000000000028</v>
      </c>
      <c r="Y370" s="145">
        <v>7.0900000000000034</v>
      </c>
      <c r="Z370" s="145">
        <v>8.6700000000000017</v>
      </c>
      <c r="AA370" s="145">
        <v>22.799999999999997</v>
      </c>
      <c r="AB370" s="145">
        <v>19.419999999999995</v>
      </c>
      <c r="AC370" s="145">
        <v>19.560000000000002</v>
      </c>
      <c r="AD370" s="145">
        <v>9.3399999999999963</v>
      </c>
      <c r="AE370" s="145">
        <v>14.870000000000005</v>
      </c>
      <c r="AF370" s="145">
        <v>22.620000000000005</v>
      </c>
      <c r="AG370" s="145">
        <v>39.399999999999977</v>
      </c>
      <c r="AH370" s="145">
        <v>48</v>
      </c>
      <c r="AI370" s="145">
        <v>54.700000000000017</v>
      </c>
      <c r="AJ370" s="145">
        <v>63.900000000000006</v>
      </c>
      <c r="AK370" s="145">
        <v>61.199999999999989</v>
      </c>
      <c r="AL370" s="145">
        <v>71.300000000000011</v>
      </c>
      <c r="AM370" s="145">
        <v>79.200000000000017</v>
      </c>
      <c r="AN370" s="145">
        <v>60.199999999999989</v>
      </c>
      <c r="AO370" s="145">
        <v>65.400000000000006</v>
      </c>
      <c r="AP370" s="145">
        <v>62.900000000000006</v>
      </c>
      <c r="AQ370" s="145">
        <v>50.699999999999989</v>
      </c>
      <c r="AR370" s="145">
        <v>53.3</v>
      </c>
      <c r="AS370" s="145">
        <v>54.300000000000011</v>
      </c>
      <c r="AT370" s="145">
        <v>63.900000000000006</v>
      </c>
      <c r="AU370" s="145">
        <v>69</v>
      </c>
      <c r="AV370" s="145">
        <v>49.399999999999991</v>
      </c>
      <c r="AW370" s="145">
        <v>57.407305448310296</v>
      </c>
      <c r="AX370" s="145">
        <v>56.365539391762013</v>
      </c>
      <c r="AY370" s="145">
        <v>54.224030804000819</v>
      </c>
      <c r="AZ370" s="145">
        <v>58.340292941740017</v>
      </c>
      <c r="BA370" s="145">
        <v>60.020573176059713</v>
      </c>
      <c r="BB370" s="165"/>
      <c r="BC370" s="165"/>
      <c r="BD370" s="165"/>
      <c r="BE370" s="165"/>
      <c r="BF370" s="165"/>
    </row>
    <row r="371" spans="1:58" s="145" customFormat="1" outlineLevel="1" x14ac:dyDescent="0.2">
      <c r="A371" s="96"/>
      <c r="B371" s="96"/>
      <c r="C371" s="96"/>
      <c r="D371" s="137"/>
      <c r="E371" s="137"/>
      <c r="F371" s="140" t="s">
        <v>446</v>
      </c>
      <c r="G371" s="159" t="s">
        <v>652</v>
      </c>
      <c r="H371" s="145">
        <v>1.2770000000000001</v>
      </c>
      <c r="I371" s="145">
        <v>-1.628000000000001</v>
      </c>
      <c r="J371" s="145">
        <v>-2.452</v>
      </c>
      <c r="K371" s="145">
        <v>-2.5110000000000001</v>
      </c>
      <c r="L371" s="145">
        <v>-2.548</v>
      </c>
      <c r="M371" s="145">
        <v>-2.7320000000000002</v>
      </c>
      <c r="N371" s="145">
        <v>-4.2390000000000008</v>
      </c>
      <c r="O371" s="145">
        <v>-4.9160000000000004</v>
      </c>
      <c r="P371" s="145">
        <v>-5.511000000000001</v>
      </c>
      <c r="Q371" s="145">
        <v>-7.3199999999999985</v>
      </c>
      <c r="R371" s="145">
        <v>-14.712000000000003</v>
      </c>
      <c r="S371" s="145">
        <v>-17.546999999999997</v>
      </c>
      <c r="T371" s="145">
        <v>-21.886999999999997</v>
      </c>
      <c r="U371" s="145">
        <v>-17.216999999999999</v>
      </c>
      <c r="V371" s="145">
        <v>-16.690000000000001</v>
      </c>
      <c r="W371" s="145">
        <v>-15.643000000000001</v>
      </c>
      <c r="X371" s="145">
        <v>-14.959999999999994</v>
      </c>
      <c r="Y371" s="145">
        <v>-11.201999999999998</v>
      </c>
      <c r="Z371" s="145">
        <v>-12.318000000000005</v>
      </c>
      <c r="AA371" s="145">
        <v>-11.051000000000002</v>
      </c>
      <c r="AB371" s="145">
        <v>-12.010999999999996</v>
      </c>
      <c r="AC371" s="145">
        <v>-10.336999999999996</v>
      </c>
      <c r="AD371" s="145">
        <v>-14.548999999999999</v>
      </c>
      <c r="AE371" s="145">
        <v>-20.222999999999999</v>
      </c>
      <c r="AF371" s="145">
        <v>-18.339999999999996</v>
      </c>
      <c r="AG371" s="145">
        <v>4.144999999999996</v>
      </c>
      <c r="AH371" s="145">
        <v>9.3186000000000035</v>
      </c>
      <c r="AI371" s="145">
        <v>2.5382999999999925</v>
      </c>
      <c r="AJ371" s="145">
        <v>-20.656099999999995</v>
      </c>
      <c r="AK371" s="145">
        <v>-2.1688000000000045</v>
      </c>
      <c r="AL371" s="145">
        <v>-5.1075000000000017</v>
      </c>
      <c r="AM371" s="145">
        <v>-7.2989000000000033</v>
      </c>
      <c r="AN371" s="145">
        <v>-3.3549000000000007</v>
      </c>
      <c r="AO371" s="145">
        <v>-3.6182000000000016</v>
      </c>
      <c r="AP371" s="145">
        <v>-3.7199999999998568E-2</v>
      </c>
      <c r="AQ371" s="145">
        <v>-12.064900000000002</v>
      </c>
      <c r="AR371" s="145">
        <v>5.3994</v>
      </c>
      <c r="AS371" s="145">
        <v>10.814899999999994</v>
      </c>
      <c r="AT371" s="145">
        <v>22.009</v>
      </c>
      <c r="AU371" s="145">
        <v>16.929500000000004</v>
      </c>
      <c r="AV371" s="145">
        <v>19.814100000000003</v>
      </c>
      <c r="AW371" s="145">
        <v>20.451049461363148</v>
      </c>
      <c r="AX371" s="145">
        <v>16.86705101957584</v>
      </c>
      <c r="AY371" s="145">
        <v>14.505097757309954</v>
      </c>
      <c r="AZ371" s="145">
        <v>14.625086693027484</v>
      </c>
      <c r="BA371" s="145">
        <v>13.082293643958948</v>
      </c>
      <c r="BB371" s="165"/>
      <c r="BC371" s="165"/>
      <c r="BD371" s="165"/>
      <c r="BE371" s="165"/>
      <c r="BF371" s="165"/>
    </row>
    <row r="372" spans="1:58" s="145" customFormat="1" outlineLevel="1" x14ac:dyDescent="0.2">
      <c r="A372" s="96"/>
      <c r="B372" s="96"/>
      <c r="C372" s="96"/>
      <c r="D372" s="137"/>
      <c r="E372" s="137"/>
      <c r="F372" s="140" t="s">
        <v>447</v>
      </c>
      <c r="G372" s="159" t="s">
        <v>653</v>
      </c>
      <c r="H372" s="145">
        <v>-0.5</v>
      </c>
      <c r="I372" s="145">
        <v>2.5</v>
      </c>
      <c r="J372" s="145">
        <v>2.5999999999999943</v>
      </c>
      <c r="K372" s="145">
        <v>4.3000000000000043</v>
      </c>
      <c r="L372" s="145">
        <v>5.7000000000000028</v>
      </c>
      <c r="M372" s="145">
        <v>2.9000000000000057</v>
      </c>
      <c r="N372" s="145">
        <v>6.8999999999999986</v>
      </c>
      <c r="O372" s="145">
        <v>1.3999999999999915</v>
      </c>
      <c r="P372" s="145">
        <v>1.3000000000000114</v>
      </c>
      <c r="Q372" s="145">
        <v>-1.1999999999999886</v>
      </c>
      <c r="R372" s="145">
        <v>-5.0999999999999943</v>
      </c>
      <c r="S372" s="145">
        <v>-5.7999999999999829</v>
      </c>
      <c r="T372" s="145">
        <v>0.20000000000000284</v>
      </c>
      <c r="U372" s="145">
        <v>-0.29999999999999716</v>
      </c>
      <c r="V372" s="145">
        <v>5.1000000000000085</v>
      </c>
      <c r="W372" s="145">
        <v>3.3000000000000114</v>
      </c>
      <c r="X372" s="145">
        <v>0.69999999999998863</v>
      </c>
      <c r="Y372" s="145">
        <v>5.4000000000000057</v>
      </c>
      <c r="Z372" s="145">
        <v>20.400000000000006</v>
      </c>
      <c r="AA372" s="145">
        <v>-5.6000000000000227</v>
      </c>
      <c r="AB372" s="145">
        <v>6.2999999999999829</v>
      </c>
      <c r="AC372" s="145">
        <v>11.900000000000006</v>
      </c>
      <c r="AD372" s="145">
        <v>23.199999999999989</v>
      </c>
      <c r="AE372" s="145">
        <v>26</v>
      </c>
      <c r="AF372" s="145">
        <v>25.200000000000017</v>
      </c>
      <c r="AG372" s="145">
        <v>34.699999999999989</v>
      </c>
      <c r="AH372" s="145">
        <v>2.3000000000000114</v>
      </c>
      <c r="AI372" s="145">
        <v>-14.799999999999955</v>
      </c>
      <c r="AJ372" s="145">
        <v>-24.099999999999909</v>
      </c>
      <c r="AK372" s="145">
        <v>-17.399999999999977</v>
      </c>
      <c r="AL372" s="145">
        <v>1.8000000000000114</v>
      </c>
      <c r="AM372" s="145">
        <v>10.600000000000023</v>
      </c>
      <c r="AN372" s="145">
        <v>-28.099999999999966</v>
      </c>
      <c r="AO372" s="145">
        <v>-56.799999999999983</v>
      </c>
      <c r="AP372" s="145">
        <v>-62.699999999999989</v>
      </c>
      <c r="AQ372" s="145">
        <v>-67.5</v>
      </c>
      <c r="AR372" s="145">
        <v>-66.800000000000011</v>
      </c>
      <c r="AS372" s="145">
        <v>-33.099999999999966</v>
      </c>
      <c r="AT372" s="145">
        <v>-37</v>
      </c>
      <c r="AU372" s="145">
        <v>-18.800000000000011</v>
      </c>
      <c r="AV372" s="145">
        <v>-48.5</v>
      </c>
      <c r="AW372" s="145">
        <v>-49.149710384542971</v>
      </c>
      <c r="AX372" s="145">
        <v>-58.352149221377715</v>
      </c>
      <c r="AY372" s="145">
        <v>-73.896045070126661</v>
      </c>
      <c r="AZ372" s="145">
        <v>-79.068998702346732</v>
      </c>
      <c r="BA372" s="145">
        <v>-85.976629352793907</v>
      </c>
      <c r="BB372" s="165"/>
      <c r="BC372" s="165"/>
      <c r="BD372" s="165"/>
      <c r="BE372" s="165"/>
      <c r="BF372" s="165"/>
    </row>
    <row r="373" spans="1:58" s="43" customFormat="1" x14ac:dyDescent="0.2">
      <c r="A373" s="37" t="s">
        <v>442</v>
      </c>
      <c r="B373" s="37" t="s">
        <v>117</v>
      </c>
      <c r="C373" s="37" t="s">
        <v>1466</v>
      </c>
      <c r="D373" s="38" t="s">
        <v>374</v>
      </c>
      <c r="E373" s="38" t="s">
        <v>1546</v>
      </c>
      <c r="F373" s="87" t="s">
        <v>118</v>
      </c>
      <c r="G373" s="22" t="s">
        <v>1230</v>
      </c>
      <c r="H373" s="27">
        <f>EIUTotal(EIUSum(H369:H372,H$986:H$989),H363,H368)</f>
        <v>5.257000000000005</v>
      </c>
      <c r="I373" s="27">
        <f t="shared" ref="I373:BA373" si="311">EIUTotal(EIUSum(I369:I372,I$986:I$989),I363,I368)</f>
        <v>3.1820000000000022</v>
      </c>
      <c r="J373" s="27">
        <f t="shared" si="311"/>
        <v>1.4379999999999882</v>
      </c>
      <c r="K373" s="27">
        <f t="shared" si="311"/>
        <v>3.3690000000000282</v>
      </c>
      <c r="L373" s="27">
        <f t="shared" si="311"/>
        <v>5.7620000000000147</v>
      </c>
      <c r="M373" s="27">
        <f t="shared" si="311"/>
        <v>3.1080000000000183</v>
      </c>
      <c r="N373" s="27">
        <f t="shared" si="311"/>
        <v>6.2809999999999917</v>
      </c>
      <c r="O373" s="27">
        <f t="shared" si="311"/>
        <v>0.34399999999999409</v>
      </c>
      <c r="P373" s="27">
        <f t="shared" si="311"/>
        <v>7.4390000000000214</v>
      </c>
      <c r="Q373" s="27">
        <f t="shared" si="311"/>
        <v>7.3000000000000114</v>
      </c>
      <c r="R373" s="27">
        <f t="shared" si="311"/>
        <v>-1.1019999999999754</v>
      </c>
      <c r="S373" s="27">
        <f t="shared" si="311"/>
        <v>-10.776999999999987</v>
      </c>
      <c r="T373" s="27">
        <f t="shared" si="311"/>
        <v>-11.797000000000025</v>
      </c>
      <c r="U373" s="27">
        <f t="shared" si="311"/>
        <v>-14.986999999999966</v>
      </c>
      <c r="V373" s="27">
        <f t="shared" si="311"/>
        <v>-17.25</v>
      </c>
      <c r="W373" s="27">
        <f t="shared" si="311"/>
        <v>-23.712999999999965</v>
      </c>
      <c r="X373" s="27">
        <f t="shared" si="311"/>
        <v>-15.060000000000059</v>
      </c>
      <c r="Y373" s="27">
        <f t="shared" si="311"/>
        <v>-1.311999999999955</v>
      </c>
      <c r="Z373" s="27">
        <f t="shared" si="311"/>
        <v>5.9519999999999982</v>
      </c>
      <c r="AA373" s="27">
        <f t="shared" si="311"/>
        <v>-8.7509999999999764</v>
      </c>
      <c r="AB373" s="27">
        <f t="shared" si="311"/>
        <v>3.7090000000000032</v>
      </c>
      <c r="AC373" s="27">
        <f t="shared" si="311"/>
        <v>8.5230000000000246</v>
      </c>
      <c r="AD373" s="27">
        <f t="shared" si="311"/>
        <v>-3.20900000000006</v>
      </c>
      <c r="AE373" s="27">
        <f t="shared" si="311"/>
        <v>-3.0529999999999973</v>
      </c>
      <c r="AF373" s="27">
        <f t="shared" si="311"/>
        <v>48.080000000000041</v>
      </c>
      <c r="AG373" s="27">
        <f t="shared" si="311"/>
        <v>101.84500000000003</v>
      </c>
      <c r="AH373" s="27">
        <f t="shared" si="311"/>
        <v>110.71860000000004</v>
      </c>
      <c r="AI373" s="27">
        <f t="shared" si="311"/>
        <v>91.838300000000118</v>
      </c>
      <c r="AJ373" s="27">
        <f t="shared" si="311"/>
        <v>52.343900000000303</v>
      </c>
      <c r="AK373" s="27">
        <f t="shared" si="311"/>
        <v>118.63120000000004</v>
      </c>
      <c r="AL373" s="27">
        <f t="shared" si="311"/>
        <v>136.89250000000004</v>
      </c>
      <c r="AM373" s="27">
        <f t="shared" si="311"/>
        <v>177.80109999999991</v>
      </c>
      <c r="AN373" s="27">
        <f t="shared" si="311"/>
        <v>113.24510000000009</v>
      </c>
      <c r="AO373" s="27">
        <f t="shared" si="311"/>
        <v>89.481800000000021</v>
      </c>
      <c r="AP373" s="27">
        <f t="shared" si="311"/>
        <v>75.862799999999879</v>
      </c>
      <c r="AQ373" s="27">
        <f t="shared" si="311"/>
        <v>47.935100000000148</v>
      </c>
      <c r="AR373" s="27">
        <f t="shared" si="311"/>
        <v>75.699399999999969</v>
      </c>
      <c r="AS373" s="27">
        <f t="shared" si="311"/>
        <v>117.21490000000006</v>
      </c>
      <c r="AT373" s="27">
        <f t="shared" si="311"/>
        <v>173.10899999999992</v>
      </c>
      <c r="AU373" s="27">
        <f t="shared" si="311"/>
        <v>191.5295000000001</v>
      </c>
      <c r="AV373" s="27">
        <f t="shared" si="311"/>
        <v>126.81410000000011</v>
      </c>
      <c r="AW373" s="28">
        <f t="shared" si="311"/>
        <v>120.28031031501837</v>
      </c>
      <c r="AX373" s="28">
        <f t="shared" si="311"/>
        <v>96.325802651705999</v>
      </c>
      <c r="AY373" s="28">
        <f t="shared" si="311"/>
        <v>85.676122654955179</v>
      </c>
      <c r="AZ373" s="28">
        <f t="shared" si="311"/>
        <v>79.514323035808275</v>
      </c>
      <c r="BA373" s="28">
        <f t="shared" si="311"/>
        <v>67.008755319345255</v>
      </c>
    </row>
    <row r="374" spans="1:58" s="145" customFormat="1" outlineLevel="1" x14ac:dyDescent="0.2">
      <c r="A374" s="96"/>
      <c r="B374" s="96"/>
      <c r="C374" s="96"/>
      <c r="D374" s="137"/>
      <c r="E374" s="137"/>
      <c r="F374" s="140" t="s">
        <v>444</v>
      </c>
      <c r="G374" s="140" t="s">
        <v>654</v>
      </c>
      <c r="H374" s="145">
        <v>7.1</v>
      </c>
      <c r="I374" s="145">
        <v>5.0999999999999996</v>
      </c>
      <c r="J374" s="145">
        <v>4.9000000000000004</v>
      </c>
      <c r="K374" s="145">
        <v>5.7</v>
      </c>
      <c r="L374" s="145">
        <v>5.3</v>
      </c>
      <c r="M374" s="145">
        <v>5.3</v>
      </c>
      <c r="N374" s="145">
        <v>8</v>
      </c>
      <c r="O374" s="145">
        <v>8.6999999999999993</v>
      </c>
      <c r="P374" s="145">
        <v>10.9</v>
      </c>
      <c r="Q374" s="145">
        <v>9.8000000000000007</v>
      </c>
      <c r="R374" s="145">
        <v>12.1</v>
      </c>
      <c r="S374" s="145">
        <v>15.8</v>
      </c>
      <c r="T374" s="145">
        <v>19.3</v>
      </c>
      <c r="U374" s="145">
        <v>20.7</v>
      </c>
      <c r="V374" s="145">
        <v>21.7</v>
      </c>
      <c r="W374" s="145">
        <v>25.3</v>
      </c>
      <c r="X374" s="145">
        <v>25.8</v>
      </c>
      <c r="Y374" s="145">
        <v>24.6</v>
      </c>
      <c r="Z374" s="145">
        <v>24.6</v>
      </c>
      <c r="AA374" s="145">
        <v>31.7</v>
      </c>
      <c r="AB374" s="145">
        <v>29</v>
      </c>
      <c r="AC374" s="145">
        <v>36.6</v>
      </c>
      <c r="AD374" s="145">
        <v>39.299999999999997</v>
      </c>
      <c r="AE374" s="145">
        <v>56.7</v>
      </c>
      <c r="AF374" s="145">
        <v>48.2</v>
      </c>
      <c r="AG374" s="145">
        <v>52.8</v>
      </c>
      <c r="AH374" s="145">
        <v>49.8</v>
      </c>
      <c r="AI374" s="145">
        <v>57.9</v>
      </c>
      <c r="AJ374" s="145">
        <v>66.3</v>
      </c>
      <c r="AK374" s="145">
        <v>56.9</v>
      </c>
      <c r="AL374" s="145">
        <v>56.5</v>
      </c>
      <c r="AM374" s="145">
        <v>71.099999999999994</v>
      </c>
      <c r="AN374" s="145">
        <v>68.099999999999994</v>
      </c>
      <c r="AO374" s="145">
        <v>80</v>
      </c>
      <c r="AP374" s="145">
        <v>83.3</v>
      </c>
      <c r="AQ374" s="145">
        <v>79.599999999999994</v>
      </c>
      <c r="AR374" s="145">
        <v>72.5</v>
      </c>
      <c r="AS374" s="145">
        <v>75.2</v>
      </c>
      <c r="AT374" s="145">
        <v>83</v>
      </c>
      <c r="AU374" s="145">
        <v>82.6</v>
      </c>
      <c r="AV374" s="145">
        <v>82</v>
      </c>
      <c r="AW374" s="145">
        <v>90.469797642038387</v>
      </c>
      <c r="AX374" s="145">
        <v>111.25238442542212</v>
      </c>
      <c r="AY374" s="145">
        <v>113.18522051061873</v>
      </c>
      <c r="AZ374" s="145">
        <v>119.61736846905471</v>
      </c>
      <c r="BA374" s="145">
        <v>127.5882816116293</v>
      </c>
      <c r="BB374" s="165"/>
      <c r="BC374" s="165"/>
      <c r="BD374" s="165"/>
      <c r="BE374" s="165"/>
      <c r="BF374" s="165"/>
    </row>
    <row r="375" spans="1:58" s="145" customFormat="1" outlineLevel="1" x14ac:dyDescent="0.2">
      <c r="A375" s="96"/>
      <c r="B375" s="96"/>
      <c r="C375" s="96"/>
      <c r="D375" s="137"/>
      <c r="E375" s="137"/>
      <c r="F375" s="140" t="s">
        <v>445</v>
      </c>
      <c r="G375" s="140" t="s">
        <v>655</v>
      </c>
      <c r="H375" s="145">
        <v>6.16</v>
      </c>
      <c r="I375" s="145">
        <v>5.33</v>
      </c>
      <c r="J375" s="145">
        <v>4.93</v>
      </c>
      <c r="K375" s="145">
        <v>5.05</v>
      </c>
      <c r="L375" s="145">
        <v>5.01</v>
      </c>
      <c r="M375" s="145">
        <v>5.89</v>
      </c>
      <c r="N375" s="145">
        <v>9.49</v>
      </c>
      <c r="O375" s="145">
        <v>10.87</v>
      </c>
      <c r="P375" s="145">
        <v>13.01</v>
      </c>
      <c r="Q375" s="145">
        <v>11.52</v>
      </c>
      <c r="R375" s="145">
        <v>14.79</v>
      </c>
      <c r="S375" s="145">
        <v>18.760000000000002</v>
      </c>
      <c r="T375" s="145">
        <v>20.73</v>
      </c>
      <c r="U375" s="145">
        <v>16.739999999999998</v>
      </c>
      <c r="V375" s="145">
        <v>18.22</v>
      </c>
      <c r="W375" s="145">
        <v>22.01</v>
      </c>
      <c r="X375" s="145">
        <v>22.76</v>
      </c>
      <c r="Y375" s="145">
        <v>19.61</v>
      </c>
      <c r="Z375" s="145">
        <v>19.649999999999999</v>
      </c>
      <c r="AA375" s="145">
        <v>18.760000000000002</v>
      </c>
      <c r="AB375" s="145">
        <v>17.34</v>
      </c>
      <c r="AC375" s="145">
        <v>17.18</v>
      </c>
      <c r="AD375" s="145">
        <v>19.77</v>
      </c>
      <c r="AE375" s="145">
        <v>24.05</v>
      </c>
      <c r="AF375" s="145">
        <v>25.44</v>
      </c>
      <c r="AG375" s="145">
        <v>11.2</v>
      </c>
      <c r="AH375" s="145">
        <v>12.7</v>
      </c>
      <c r="AI375" s="145">
        <v>14.9</v>
      </c>
      <c r="AJ375" s="145">
        <v>15.9</v>
      </c>
      <c r="AK375" s="145">
        <v>15.7</v>
      </c>
      <c r="AL375" s="145">
        <v>15.3</v>
      </c>
      <c r="AM375" s="145">
        <v>17.100000000000001</v>
      </c>
      <c r="AN375" s="145">
        <v>14.7</v>
      </c>
      <c r="AO375" s="145">
        <v>15.9</v>
      </c>
      <c r="AP375" s="145">
        <v>31.2</v>
      </c>
      <c r="AQ375" s="145">
        <v>29.6</v>
      </c>
      <c r="AR375" s="145">
        <v>28.1</v>
      </c>
      <c r="AS375" s="145">
        <v>30.9</v>
      </c>
      <c r="AT375" s="145">
        <v>35</v>
      </c>
      <c r="AU375" s="145">
        <v>33.799999999999997</v>
      </c>
      <c r="AV375" s="145">
        <v>42.8</v>
      </c>
      <c r="AW375" s="145">
        <v>50.751825666783816</v>
      </c>
      <c r="AX375" s="145">
        <v>55.378110265697778</v>
      </c>
      <c r="AY375" s="145">
        <v>56.550564200759901</v>
      </c>
      <c r="AZ375" s="145">
        <v>59.928279812861703</v>
      </c>
      <c r="BA375" s="145">
        <v>64.117396444874572</v>
      </c>
      <c r="BB375" s="165"/>
      <c r="BC375" s="165"/>
      <c r="BD375" s="165"/>
      <c r="BE375" s="165"/>
      <c r="BF375" s="165"/>
    </row>
    <row r="376" spans="1:58" s="145" customFormat="1" outlineLevel="1" x14ac:dyDescent="0.2">
      <c r="A376" s="96"/>
      <c r="B376" s="96"/>
      <c r="C376" s="96"/>
      <c r="D376" s="137"/>
      <c r="E376" s="137"/>
      <c r="F376" s="140" t="s">
        <v>446</v>
      </c>
      <c r="G376" s="140" t="s">
        <v>656</v>
      </c>
      <c r="H376" s="145">
        <v>5.4580000000000002</v>
      </c>
      <c r="I376" s="145">
        <v>4.8380000000000001</v>
      </c>
      <c r="J376" s="145">
        <v>5.0789999999999997</v>
      </c>
      <c r="K376" s="145">
        <v>5.6550000000000002</v>
      </c>
      <c r="L376" s="145">
        <v>5.7750000000000004</v>
      </c>
      <c r="M376" s="145">
        <v>5.3979999999999997</v>
      </c>
      <c r="N376" s="145">
        <v>6.7389999999999999</v>
      </c>
      <c r="O376" s="145">
        <v>8.8719999999999999</v>
      </c>
      <c r="P376" s="145">
        <v>10.393000000000001</v>
      </c>
      <c r="Q376" s="145">
        <v>11.214</v>
      </c>
      <c r="R376" s="145">
        <v>12.561</v>
      </c>
      <c r="S376" s="145">
        <v>13.744</v>
      </c>
      <c r="T376" s="145">
        <v>14.199</v>
      </c>
      <c r="U376" s="145">
        <v>12.927</v>
      </c>
      <c r="V376" s="145">
        <v>12.255000000000001</v>
      </c>
      <c r="W376" s="145">
        <v>14.288</v>
      </c>
      <c r="X376" s="145">
        <v>14.321</v>
      </c>
      <c r="Y376" s="145">
        <v>15.552</v>
      </c>
      <c r="Z376" s="145">
        <v>14.401999999999999</v>
      </c>
      <c r="AA376" s="145">
        <v>16.777000000000001</v>
      </c>
      <c r="AB376" s="145">
        <v>15.797000000000001</v>
      </c>
      <c r="AC376" s="145">
        <v>16.135999999999999</v>
      </c>
      <c r="AD376" s="145">
        <v>20.87</v>
      </c>
      <c r="AE376" s="145">
        <v>20.65</v>
      </c>
      <c r="AF376" s="145">
        <v>21.832999999999998</v>
      </c>
      <c r="AG376" s="145">
        <v>19.671500000000002</v>
      </c>
      <c r="AH376" s="145">
        <v>19.246500000000001</v>
      </c>
      <c r="AI376" s="145">
        <v>21.651499999999999</v>
      </c>
      <c r="AJ376" s="145">
        <v>21.0123</v>
      </c>
      <c r="AK376" s="145">
        <v>19.323599999999999</v>
      </c>
      <c r="AL376" s="145">
        <v>16.302700000000002</v>
      </c>
      <c r="AM376" s="145">
        <v>19.288699999999999</v>
      </c>
      <c r="AN376" s="145">
        <v>17.555900000000001</v>
      </c>
      <c r="AO376" s="145">
        <v>19.7818</v>
      </c>
      <c r="AP376" s="145">
        <v>20.564</v>
      </c>
      <c r="AQ376" s="145">
        <v>17.063700000000001</v>
      </c>
      <c r="AR376" s="145">
        <v>17.5352</v>
      </c>
      <c r="AS376" s="145">
        <v>18.582999999999998</v>
      </c>
      <c r="AT376" s="145">
        <v>20.120899999999999</v>
      </c>
      <c r="AU376" s="145">
        <v>18.123200000000001</v>
      </c>
      <c r="AV376" s="145">
        <v>18.889700000000001</v>
      </c>
      <c r="AW376" s="145">
        <v>25.003347505046221</v>
      </c>
      <c r="AX376" s="145">
        <v>31.153645974577909</v>
      </c>
      <c r="AY376" s="145">
        <v>31.544808268709861</v>
      </c>
      <c r="AZ376" s="145">
        <v>30.994273716329477</v>
      </c>
      <c r="BA376" s="145">
        <v>32.919858357795349</v>
      </c>
      <c r="BB376" s="165"/>
      <c r="BC376" s="165"/>
      <c r="BD376" s="165"/>
      <c r="BE376" s="165"/>
      <c r="BF376" s="165"/>
    </row>
    <row r="377" spans="1:58" s="145" customFormat="1" outlineLevel="1" x14ac:dyDescent="0.2">
      <c r="A377" s="96"/>
      <c r="B377" s="96"/>
      <c r="C377" s="96"/>
      <c r="D377" s="137"/>
      <c r="E377" s="137"/>
      <c r="F377" s="140" t="s">
        <v>447</v>
      </c>
      <c r="G377" s="140" t="s">
        <v>657</v>
      </c>
      <c r="H377" s="145">
        <v>4.4000000000000004</v>
      </c>
      <c r="I377" s="145">
        <v>5.8</v>
      </c>
      <c r="J377" s="145">
        <v>5.9</v>
      </c>
      <c r="K377" s="145">
        <v>5.7</v>
      </c>
      <c r="L377" s="145">
        <v>5.3</v>
      </c>
      <c r="M377" s="145">
        <v>4.5</v>
      </c>
      <c r="N377" s="145">
        <v>5.7</v>
      </c>
      <c r="O377" s="145">
        <v>9.6</v>
      </c>
      <c r="P377" s="145">
        <v>12</v>
      </c>
      <c r="Q377" s="145">
        <v>12.2</v>
      </c>
      <c r="R377" s="145">
        <v>16.899999999999999</v>
      </c>
      <c r="S377" s="145">
        <v>25.1</v>
      </c>
      <c r="T377" s="145">
        <v>22.2</v>
      </c>
      <c r="U377" s="145">
        <v>18.600000000000001</v>
      </c>
      <c r="V377" s="145">
        <v>17.8</v>
      </c>
      <c r="W377" s="145">
        <v>19.8</v>
      </c>
      <c r="X377" s="145">
        <v>31.1</v>
      </c>
      <c r="Y377" s="145">
        <v>21.5</v>
      </c>
      <c r="Z377" s="145">
        <v>20.399999999999999</v>
      </c>
      <c r="AA377" s="145">
        <v>10.7</v>
      </c>
      <c r="AB377" s="145">
        <v>10.4</v>
      </c>
      <c r="AC377" s="145">
        <v>9.6</v>
      </c>
      <c r="AD377" s="145">
        <v>12.8</v>
      </c>
      <c r="AE377" s="145">
        <v>14.4</v>
      </c>
      <c r="AF377" s="145">
        <v>17.600000000000001</v>
      </c>
      <c r="AG377" s="145">
        <v>21.3</v>
      </c>
      <c r="AH377" s="145">
        <v>31.6</v>
      </c>
      <c r="AI377" s="145">
        <v>21.7</v>
      </c>
      <c r="AJ377" s="145">
        <v>29.5</v>
      </c>
      <c r="AK377" s="145">
        <v>18.899999999999999</v>
      </c>
      <c r="AL377" s="145">
        <v>20.5</v>
      </c>
      <c r="AM377" s="145">
        <v>19.100000000000001</v>
      </c>
      <c r="AN377" s="145">
        <v>22.8</v>
      </c>
      <c r="AO377" s="145">
        <v>27.3</v>
      </c>
      <c r="AP377" s="145">
        <v>26.8</v>
      </c>
      <c r="AQ377" s="145">
        <v>24.9</v>
      </c>
      <c r="AR377" s="145">
        <v>23</v>
      </c>
      <c r="AS377" s="145">
        <v>22.7</v>
      </c>
      <c r="AT377" s="145">
        <v>24.9</v>
      </c>
      <c r="AU377" s="145">
        <v>24.4</v>
      </c>
      <c r="AV377" s="145">
        <v>22.4</v>
      </c>
      <c r="AW377" s="145">
        <v>25.922870180057412</v>
      </c>
      <c r="AX377" s="145">
        <v>28.424671756703336</v>
      </c>
      <c r="AY377" s="145">
        <v>29.744494048545491</v>
      </c>
      <c r="AZ377" s="145">
        <v>31.11155377997574</v>
      </c>
      <c r="BA377" s="145">
        <v>32.601752223410216</v>
      </c>
      <c r="BB377" s="165"/>
      <c r="BC377" s="165"/>
      <c r="BD377" s="165"/>
      <c r="BE377" s="165"/>
      <c r="BF377" s="165"/>
    </row>
    <row r="378" spans="1:58" s="43" customFormat="1" x14ac:dyDescent="0.2">
      <c r="A378" s="37" t="s">
        <v>442</v>
      </c>
      <c r="B378" s="37" t="s">
        <v>119</v>
      </c>
      <c r="C378" s="37" t="s">
        <v>1467</v>
      </c>
      <c r="D378" s="38" t="s">
        <v>374</v>
      </c>
      <c r="E378" s="38" t="s">
        <v>1546</v>
      </c>
      <c r="F378" s="22" t="s">
        <v>120</v>
      </c>
      <c r="G378" s="22" t="s">
        <v>1231</v>
      </c>
      <c r="H378" s="27">
        <f>EIUSum(H374:H377,H$986:H$989)</f>
        <v>23.118000000000002</v>
      </c>
      <c r="I378" s="27">
        <f t="shared" ref="I378:BA378" si="312">EIUSum(I374:I377,I$986:I$989)</f>
        <v>21.068000000000001</v>
      </c>
      <c r="J378" s="27">
        <f t="shared" si="312"/>
        <v>20.808999999999997</v>
      </c>
      <c r="K378" s="27">
        <f t="shared" si="312"/>
        <v>22.105</v>
      </c>
      <c r="L378" s="27">
        <f t="shared" si="312"/>
        <v>21.385000000000002</v>
      </c>
      <c r="M378" s="27">
        <f t="shared" si="312"/>
        <v>21.088000000000001</v>
      </c>
      <c r="N378" s="27">
        <f t="shared" si="312"/>
        <v>29.929000000000002</v>
      </c>
      <c r="O378" s="27">
        <f t="shared" si="312"/>
        <v>38.042000000000002</v>
      </c>
      <c r="P378" s="27">
        <f t="shared" si="312"/>
        <v>46.302999999999997</v>
      </c>
      <c r="Q378" s="27">
        <f t="shared" si="312"/>
        <v>44.733999999999995</v>
      </c>
      <c r="R378" s="27">
        <f t="shared" si="312"/>
        <v>56.350999999999999</v>
      </c>
      <c r="S378" s="27">
        <f t="shared" si="312"/>
        <v>73.403999999999996</v>
      </c>
      <c r="T378" s="27">
        <f t="shared" si="312"/>
        <v>76.429000000000002</v>
      </c>
      <c r="U378" s="27">
        <f t="shared" si="312"/>
        <v>68.966999999999999</v>
      </c>
      <c r="V378" s="27">
        <f t="shared" si="312"/>
        <v>69.975000000000009</v>
      </c>
      <c r="W378" s="27">
        <f t="shared" si="312"/>
        <v>81.397999999999996</v>
      </c>
      <c r="X378" s="27">
        <f t="shared" si="312"/>
        <v>93.980999999999995</v>
      </c>
      <c r="Y378" s="27">
        <f t="shared" si="312"/>
        <v>81.262</v>
      </c>
      <c r="Z378" s="27">
        <f t="shared" si="312"/>
        <v>79.051999999999992</v>
      </c>
      <c r="AA378" s="27">
        <f t="shared" si="312"/>
        <v>77.936999999999998</v>
      </c>
      <c r="AB378" s="27">
        <f t="shared" si="312"/>
        <v>72.537000000000006</v>
      </c>
      <c r="AC378" s="27">
        <f t="shared" si="312"/>
        <v>79.515999999999991</v>
      </c>
      <c r="AD378" s="27">
        <f t="shared" si="312"/>
        <v>92.74</v>
      </c>
      <c r="AE378" s="27">
        <f t="shared" si="312"/>
        <v>115.80000000000001</v>
      </c>
      <c r="AF378" s="27">
        <f t="shared" si="312"/>
        <v>113.07300000000001</v>
      </c>
      <c r="AG378" s="27">
        <f t="shared" si="312"/>
        <v>104.97150000000001</v>
      </c>
      <c r="AH378" s="27">
        <f t="shared" si="312"/>
        <v>113.34649999999999</v>
      </c>
      <c r="AI378" s="27">
        <f t="shared" si="312"/>
        <v>116.1515</v>
      </c>
      <c r="AJ378" s="27">
        <f t="shared" si="312"/>
        <v>132.7123</v>
      </c>
      <c r="AK378" s="27">
        <f t="shared" si="312"/>
        <v>110.8236</v>
      </c>
      <c r="AL378" s="27">
        <f t="shared" si="312"/>
        <v>108.6027</v>
      </c>
      <c r="AM378" s="27">
        <f t="shared" si="312"/>
        <v>126.58869999999999</v>
      </c>
      <c r="AN378" s="27">
        <f t="shared" si="312"/>
        <v>123.15589999999999</v>
      </c>
      <c r="AO378" s="27">
        <f t="shared" si="312"/>
        <v>142.98180000000002</v>
      </c>
      <c r="AP378" s="27">
        <f t="shared" si="312"/>
        <v>161.864</v>
      </c>
      <c r="AQ378" s="27">
        <f t="shared" si="312"/>
        <v>151.16369999999998</v>
      </c>
      <c r="AR378" s="27">
        <f t="shared" si="312"/>
        <v>141.1352</v>
      </c>
      <c r="AS378" s="27">
        <f t="shared" si="312"/>
        <v>147.38299999999998</v>
      </c>
      <c r="AT378" s="27">
        <f t="shared" si="312"/>
        <v>163.02090000000001</v>
      </c>
      <c r="AU378" s="27">
        <f t="shared" si="312"/>
        <v>158.92320000000001</v>
      </c>
      <c r="AV378" s="27">
        <f t="shared" si="312"/>
        <v>166.08969999999999</v>
      </c>
      <c r="AW378" s="28">
        <f t="shared" si="312"/>
        <v>192.14784099392583</v>
      </c>
      <c r="AX378" s="28">
        <f t="shared" si="312"/>
        <v>226.20881242240114</v>
      </c>
      <c r="AY378" s="28">
        <f t="shared" si="312"/>
        <v>231.025087028634</v>
      </c>
      <c r="AZ378" s="28">
        <f t="shared" si="312"/>
        <v>241.65147577822162</v>
      </c>
      <c r="BA378" s="28">
        <f t="shared" si="312"/>
        <v>257.22728863770942</v>
      </c>
    </row>
    <row r="379" spans="1:58" s="145" customFormat="1" outlineLevel="1" x14ac:dyDescent="0.2">
      <c r="A379" s="96"/>
      <c r="B379" s="96"/>
      <c r="C379" s="96"/>
      <c r="D379" s="137"/>
      <c r="E379" s="137"/>
      <c r="F379" s="140" t="s">
        <v>444</v>
      </c>
      <c r="G379" s="140" t="s">
        <v>658</v>
      </c>
      <c r="H379" s="145">
        <v>-19.600000000000001</v>
      </c>
      <c r="I379" s="145">
        <v>-16.399999999999999</v>
      </c>
      <c r="J379" s="145">
        <v>-15.9</v>
      </c>
      <c r="K379" s="145">
        <v>-15.8</v>
      </c>
      <c r="L379" s="145">
        <v>-16</v>
      </c>
      <c r="M379" s="145">
        <v>-15.4</v>
      </c>
      <c r="N379" s="145">
        <v>-20.7</v>
      </c>
      <c r="O379" s="145">
        <v>-25.2</v>
      </c>
      <c r="P379" s="145">
        <v>-29.6</v>
      </c>
      <c r="Q379" s="145">
        <v>-28.3</v>
      </c>
      <c r="R379" s="145">
        <v>-34</v>
      </c>
      <c r="S379" s="145">
        <v>-52</v>
      </c>
      <c r="T379" s="145">
        <v>-52.3</v>
      </c>
      <c r="U379" s="145">
        <v>-54.8</v>
      </c>
      <c r="V379" s="145">
        <v>-59.6</v>
      </c>
      <c r="W379" s="145">
        <v>-65.599999999999994</v>
      </c>
      <c r="X379" s="145">
        <v>-62.5</v>
      </c>
      <c r="Y379" s="145">
        <v>-57.2</v>
      </c>
      <c r="Z379" s="145">
        <v>-57</v>
      </c>
      <c r="AA379" s="145">
        <v>-60.2</v>
      </c>
      <c r="AB379" s="145">
        <v>-56.8</v>
      </c>
      <c r="AC379" s="145">
        <v>-62.7</v>
      </c>
      <c r="AD379" s="145">
        <v>-66.900000000000006</v>
      </c>
      <c r="AE379" s="145">
        <v>-91.7</v>
      </c>
      <c r="AF379" s="145">
        <v>-85.5</v>
      </c>
      <c r="AG379" s="145">
        <v>-92.1</v>
      </c>
      <c r="AH379" s="145">
        <v>-89.9</v>
      </c>
      <c r="AI379" s="145">
        <v>-103.6</v>
      </c>
      <c r="AJ379" s="145">
        <v>-115.8</v>
      </c>
      <c r="AK379" s="145">
        <v>-105.5</v>
      </c>
      <c r="AL379" s="145">
        <v>-109.5</v>
      </c>
      <c r="AM379" s="145">
        <v>-119.2</v>
      </c>
      <c r="AN379" s="145">
        <v>-118</v>
      </c>
      <c r="AO379" s="145">
        <v>-137.69999999999999</v>
      </c>
      <c r="AP379" s="145">
        <v>-138.1</v>
      </c>
      <c r="AQ379" s="145">
        <v>-122.8</v>
      </c>
      <c r="AR379" s="145">
        <v>-117.6</v>
      </c>
      <c r="AS379" s="145">
        <v>-132.4</v>
      </c>
      <c r="AT379" s="145">
        <v>-140.4</v>
      </c>
      <c r="AU379" s="145">
        <v>-136.9</v>
      </c>
      <c r="AV379" s="145">
        <v>-141.1</v>
      </c>
      <c r="AW379" s="145">
        <v>-155.67424935721479</v>
      </c>
      <c r="AX379" s="145">
        <v>-154.86774169794509</v>
      </c>
      <c r="AY379" s="145">
        <v>-160.71064034190505</v>
      </c>
      <c r="AZ379" s="145">
        <v>-169.01072349124956</v>
      </c>
      <c r="BA379" s="145">
        <v>-179.3846863093477</v>
      </c>
      <c r="BB379" s="165"/>
      <c r="BC379" s="165"/>
      <c r="BD379" s="165"/>
      <c r="BE379" s="165"/>
      <c r="BF379" s="165"/>
    </row>
    <row r="380" spans="1:58" s="145" customFormat="1" outlineLevel="1" x14ac:dyDescent="0.2">
      <c r="A380" s="96"/>
      <c r="B380" s="96"/>
      <c r="C380" s="96"/>
      <c r="D380" s="137"/>
      <c r="E380" s="137"/>
      <c r="F380" s="140" t="s">
        <v>445</v>
      </c>
      <c r="G380" s="140" t="s">
        <v>659</v>
      </c>
      <c r="H380" s="145">
        <v>-10.33</v>
      </c>
      <c r="I380" s="145">
        <v>-9.56</v>
      </c>
      <c r="J380" s="145">
        <v>-9.5500000000000007</v>
      </c>
      <c r="K380" s="145">
        <v>-8.8699999999999992</v>
      </c>
      <c r="L380" s="145">
        <v>-7.91</v>
      </c>
      <c r="M380" s="145">
        <v>-8.52</v>
      </c>
      <c r="N380" s="145">
        <v>-14.08</v>
      </c>
      <c r="O380" s="145">
        <v>-16.28</v>
      </c>
      <c r="P380" s="145">
        <v>-19.71</v>
      </c>
      <c r="Q380" s="145">
        <v>-19.21</v>
      </c>
      <c r="R380" s="145">
        <v>-22.99</v>
      </c>
      <c r="S380" s="145">
        <v>-26.24</v>
      </c>
      <c r="T380" s="145">
        <v>-29.71</v>
      </c>
      <c r="U380" s="145">
        <v>-22.94</v>
      </c>
      <c r="V380" s="145">
        <v>-29.15</v>
      </c>
      <c r="W380" s="145">
        <v>-31.17</v>
      </c>
      <c r="X380" s="145">
        <v>-30.68</v>
      </c>
      <c r="Y380" s="145">
        <v>-32.43</v>
      </c>
      <c r="Z380" s="145">
        <v>-32.79</v>
      </c>
      <c r="AA380" s="145">
        <v>-31.77</v>
      </c>
      <c r="AB380" s="145">
        <v>-31.11</v>
      </c>
      <c r="AC380" s="145">
        <v>-31.83</v>
      </c>
      <c r="AD380" s="145">
        <v>-34.26</v>
      </c>
      <c r="AE380" s="145">
        <v>-43.51</v>
      </c>
      <c r="AF380" s="145">
        <v>-47.14</v>
      </c>
      <c r="AG380" s="145">
        <v>-50.4</v>
      </c>
      <c r="AH380" s="145">
        <v>-52.1</v>
      </c>
      <c r="AI380" s="145">
        <v>-59.9</v>
      </c>
      <c r="AJ380" s="145">
        <v>-65.900000000000006</v>
      </c>
      <c r="AK380" s="145">
        <v>-66.2</v>
      </c>
      <c r="AL380" s="145">
        <v>-65.099999999999994</v>
      </c>
      <c r="AM380" s="145">
        <v>-69.099999999999994</v>
      </c>
      <c r="AN380" s="145">
        <v>-70</v>
      </c>
      <c r="AO380" s="145">
        <v>-75.099999999999994</v>
      </c>
      <c r="AP380" s="145">
        <v>-95.3</v>
      </c>
      <c r="AQ380" s="145">
        <v>-79.599999999999994</v>
      </c>
      <c r="AR380" s="145">
        <v>-80.400000000000006</v>
      </c>
      <c r="AS380" s="145">
        <v>-79.7</v>
      </c>
      <c r="AT380" s="145">
        <v>-91.1</v>
      </c>
      <c r="AU380" s="145">
        <v>-85.5</v>
      </c>
      <c r="AV380" s="145">
        <v>-92.7</v>
      </c>
      <c r="AW380" s="145">
        <v>-103.58790511640296</v>
      </c>
      <c r="AX380" s="145">
        <v>-106.87145420634991</v>
      </c>
      <c r="AY380" s="145">
        <v>-109.13411460463472</v>
      </c>
      <c r="AZ380" s="145">
        <v>-115.65259957331392</v>
      </c>
      <c r="BA380" s="145">
        <v>-123.73696691909777</v>
      </c>
      <c r="BB380" s="165"/>
      <c r="BC380" s="165"/>
      <c r="BD380" s="165"/>
      <c r="BE380" s="165"/>
      <c r="BF380" s="165"/>
    </row>
    <row r="381" spans="1:58" s="145" customFormat="1" outlineLevel="1" x14ac:dyDescent="0.2">
      <c r="A381" s="96"/>
      <c r="B381" s="96"/>
      <c r="C381" s="96"/>
      <c r="D381" s="137"/>
      <c r="E381" s="137"/>
      <c r="F381" s="140" t="s">
        <v>446</v>
      </c>
      <c r="G381" s="140" t="s">
        <v>660</v>
      </c>
      <c r="H381" s="145">
        <v>-4.3559999999999999</v>
      </c>
      <c r="I381" s="145">
        <v>-4.234</v>
      </c>
      <c r="J381" s="145">
        <v>-4.3159999999999998</v>
      </c>
      <c r="K381" s="145">
        <v>-4.3689999999999998</v>
      </c>
      <c r="L381" s="145">
        <v>-4.569</v>
      </c>
      <c r="M381" s="145">
        <v>-4.7949999999999999</v>
      </c>
      <c r="N381" s="145">
        <v>-8.5410000000000004</v>
      </c>
      <c r="O381" s="145">
        <v>-10.138</v>
      </c>
      <c r="P381" s="145">
        <v>-12.268000000000001</v>
      </c>
      <c r="Q381" s="145">
        <v>-14.71</v>
      </c>
      <c r="R381" s="145">
        <v>-15.726000000000001</v>
      </c>
      <c r="S381" s="145">
        <v>-20.608000000000001</v>
      </c>
      <c r="T381" s="145">
        <v>-21.739000000000001</v>
      </c>
      <c r="U381" s="145">
        <v>-20.14</v>
      </c>
      <c r="V381" s="145">
        <v>-19.367000000000001</v>
      </c>
      <c r="W381" s="145">
        <v>-18.867000000000001</v>
      </c>
      <c r="X381" s="145">
        <v>-21.535</v>
      </c>
      <c r="Y381" s="145">
        <v>-19.588000000000001</v>
      </c>
      <c r="Z381" s="145">
        <v>-21.887</v>
      </c>
      <c r="AA381" s="145">
        <v>-22.132000000000001</v>
      </c>
      <c r="AB381" s="145">
        <v>-20.073</v>
      </c>
      <c r="AC381" s="145">
        <v>-21.916</v>
      </c>
      <c r="AD381" s="145">
        <v>-26.373999999999999</v>
      </c>
      <c r="AE381" s="145">
        <v>-28.744</v>
      </c>
      <c r="AF381" s="145">
        <v>-32.121000000000002</v>
      </c>
      <c r="AG381" s="145">
        <v>-37.290300000000002</v>
      </c>
      <c r="AH381" s="145">
        <v>-39.620600000000003</v>
      </c>
      <c r="AI381" s="145">
        <v>-46.185200000000002</v>
      </c>
      <c r="AJ381" s="145">
        <v>-47.626399999999997</v>
      </c>
      <c r="AK381" s="145">
        <v>-45.659100000000002</v>
      </c>
      <c r="AL381" s="145">
        <v>-42.731099999999998</v>
      </c>
      <c r="AM381" s="145">
        <v>-46.146099999999997</v>
      </c>
      <c r="AN381" s="145">
        <v>-43.0229</v>
      </c>
      <c r="AO381" s="145">
        <v>-43.727499999999999</v>
      </c>
      <c r="AP381" s="145">
        <v>-42.523400000000002</v>
      </c>
      <c r="AQ381" s="145">
        <v>-33.923200000000001</v>
      </c>
      <c r="AR381" s="145">
        <v>-35.947899999999997</v>
      </c>
      <c r="AS381" s="145">
        <v>-35.551000000000002</v>
      </c>
      <c r="AT381" s="145">
        <v>-40.675600000000003</v>
      </c>
      <c r="AU381" s="145">
        <v>-37.349499999999999</v>
      </c>
      <c r="AV381" s="145">
        <v>-40.878500000000003</v>
      </c>
      <c r="AW381" s="145">
        <v>-45.875466897195253</v>
      </c>
      <c r="AX381" s="145">
        <v>-47.519028340905862</v>
      </c>
      <c r="AY381" s="145">
        <v>-48.11567286064902</v>
      </c>
      <c r="AZ381" s="145">
        <v>-50.849478163883894</v>
      </c>
      <c r="BA381" s="145">
        <v>-54.008609269038402</v>
      </c>
      <c r="BB381" s="165"/>
      <c r="BC381" s="165"/>
      <c r="BD381" s="165"/>
      <c r="BE381" s="165"/>
      <c r="BF381" s="165"/>
    </row>
    <row r="382" spans="1:58" s="145" customFormat="1" outlineLevel="1" x14ac:dyDescent="0.2">
      <c r="A382" s="96"/>
      <c r="B382" s="96"/>
      <c r="C382" s="96"/>
      <c r="D382" s="137"/>
      <c r="E382" s="137"/>
      <c r="F382" s="140" t="s">
        <v>447</v>
      </c>
      <c r="G382" s="140" t="s">
        <v>661</v>
      </c>
      <c r="H382" s="145">
        <v>-9</v>
      </c>
      <c r="I382" s="145">
        <v>-8.8000000000000007</v>
      </c>
      <c r="J382" s="145">
        <v>-9.1</v>
      </c>
      <c r="K382" s="145">
        <v>-8.1</v>
      </c>
      <c r="L382" s="145">
        <v>-7.6</v>
      </c>
      <c r="M382" s="145">
        <v>-8.5</v>
      </c>
      <c r="N382" s="145">
        <v>-8.8000000000000007</v>
      </c>
      <c r="O382" s="145">
        <v>-15.5</v>
      </c>
      <c r="P382" s="145">
        <v>-18.3</v>
      </c>
      <c r="Q382" s="145">
        <v>-19.399999999999999</v>
      </c>
      <c r="R382" s="145">
        <v>-25.7</v>
      </c>
      <c r="S382" s="145">
        <v>-27.3</v>
      </c>
      <c r="T382" s="145">
        <v>-32.1</v>
      </c>
      <c r="U382" s="145">
        <v>-26.5</v>
      </c>
      <c r="V382" s="145">
        <v>-26</v>
      </c>
      <c r="W382" s="145">
        <v>-31.8</v>
      </c>
      <c r="X382" s="145">
        <v>-38.700000000000003</v>
      </c>
      <c r="Y382" s="145">
        <v>-31.1</v>
      </c>
      <c r="Z382" s="145">
        <v>-34.299999999999997</v>
      </c>
      <c r="AA382" s="145">
        <v>-23.4</v>
      </c>
      <c r="AB382" s="145">
        <v>-25.3</v>
      </c>
      <c r="AC382" s="145">
        <v>-19.100000000000001</v>
      </c>
      <c r="AD382" s="145">
        <v>-26.5</v>
      </c>
      <c r="AE382" s="145">
        <v>-31.6</v>
      </c>
      <c r="AF382" s="145">
        <v>-37.200000000000003</v>
      </c>
      <c r="AG382" s="145">
        <v>-44.2</v>
      </c>
      <c r="AH382" s="145">
        <v>-54.2</v>
      </c>
      <c r="AI382" s="145">
        <v>-48.7</v>
      </c>
      <c r="AJ382" s="145">
        <v>-55.1</v>
      </c>
      <c r="AK382" s="145">
        <v>-42.5</v>
      </c>
      <c r="AL382" s="145">
        <v>-51.4</v>
      </c>
      <c r="AM382" s="145">
        <v>-52.3</v>
      </c>
      <c r="AN382" s="145">
        <v>-55.8</v>
      </c>
      <c r="AO382" s="145">
        <v>-67.599999999999994</v>
      </c>
      <c r="AP382" s="145">
        <v>-65.900000000000006</v>
      </c>
      <c r="AQ382" s="145">
        <v>-61.4</v>
      </c>
      <c r="AR382" s="145">
        <v>-55.2</v>
      </c>
      <c r="AS382" s="145">
        <v>-51.7</v>
      </c>
      <c r="AT382" s="145">
        <v>-58.9</v>
      </c>
      <c r="AU382" s="145">
        <v>-58.3</v>
      </c>
      <c r="AV382" s="145">
        <v>-58.5</v>
      </c>
      <c r="AW382" s="145">
        <v>-67.700352925596377</v>
      </c>
      <c r="AX382" s="145">
        <v>-74.234075793176146</v>
      </c>
      <c r="AY382" s="145">
        <v>-77.680933117853215</v>
      </c>
      <c r="AZ382" s="145">
        <v>-81.251156077168815</v>
      </c>
      <c r="BA382" s="145">
        <v>-85.142968976316865</v>
      </c>
      <c r="BB382" s="165"/>
      <c r="BC382" s="165"/>
      <c r="BD382" s="165"/>
      <c r="BE382" s="165"/>
      <c r="BF382" s="165"/>
    </row>
    <row r="383" spans="1:58" s="43" customFormat="1" x14ac:dyDescent="0.2">
      <c r="A383" s="37" t="s">
        <v>442</v>
      </c>
      <c r="B383" s="37" t="s">
        <v>121</v>
      </c>
      <c r="C383" s="37" t="s">
        <v>1467</v>
      </c>
      <c r="D383" s="38" t="s">
        <v>374</v>
      </c>
      <c r="E383" s="38" t="s">
        <v>1546</v>
      </c>
      <c r="F383" s="18" t="s">
        <v>122</v>
      </c>
      <c r="G383" s="22" t="s">
        <v>1232</v>
      </c>
      <c r="H383" s="27">
        <f>EIUSum(H379:H382,H$986:H$989)</f>
        <v>-43.286000000000001</v>
      </c>
      <c r="I383" s="27">
        <f t="shared" ref="I383:BA383" si="313">EIUSum(I379:I382,I$986:I$989)</f>
        <v>-38.994</v>
      </c>
      <c r="J383" s="27">
        <f t="shared" si="313"/>
        <v>-38.866</v>
      </c>
      <c r="K383" s="27">
        <f t="shared" si="313"/>
        <v>-37.139000000000003</v>
      </c>
      <c r="L383" s="27">
        <f t="shared" si="313"/>
        <v>-36.079000000000001</v>
      </c>
      <c r="M383" s="27">
        <f t="shared" si="313"/>
        <v>-37.215000000000003</v>
      </c>
      <c r="N383" s="27">
        <f t="shared" si="313"/>
        <v>-52.120999999999995</v>
      </c>
      <c r="O383" s="27">
        <f t="shared" si="313"/>
        <v>-67.117999999999995</v>
      </c>
      <c r="P383" s="27">
        <f t="shared" si="313"/>
        <v>-79.878</v>
      </c>
      <c r="Q383" s="27">
        <f t="shared" si="313"/>
        <v>-81.62</v>
      </c>
      <c r="R383" s="27">
        <f t="shared" si="313"/>
        <v>-98.415999999999997</v>
      </c>
      <c r="S383" s="27">
        <f t="shared" si="313"/>
        <v>-126.148</v>
      </c>
      <c r="T383" s="27">
        <f t="shared" si="313"/>
        <v>-135.84899999999999</v>
      </c>
      <c r="U383" s="27">
        <f t="shared" si="313"/>
        <v>-124.38</v>
      </c>
      <c r="V383" s="27">
        <f t="shared" si="313"/>
        <v>-134.11700000000002</v>
      </c>
      <c r="W383" s="27">
        <f t="shared" si="313"/>
        <v>-147.43700000000001</v>
      </c>
      <c r="X383" s="27">
        <f t="shared" si="313"/>
        <v>-153.41500000000002</v>
      </c>
      <c r="Y383" s="27">
        <f t="shared" si="313"/>
        <v>-140.31799999999998</v>
      </c>
      <c r="Z383" s="27">
        <f t="shared" si="313"/>
        <v>-145.97699999999998</v>
      </c>
      <c r="AA383" s="27">
        <f t="shared" si="313"/>
        <v>-137.50200000000001</v>
      </c>
      <c r="AB383" s="27">
        <f t="shared" si="313"/>
        <v>-133.28300000000002</v>
      </c>
      <c r="AC383" s="27">
        <f t="shared" si="313"/>
        <v>-135.54599999999999</v>
      </c>
      <c r="AD383" s="27">
        <f t="shared" si="313"/>
        <v>-154.03399999999999</v>
      </c>
      <c r="AE383" s="27">
        <f t="shared" si="313"/>
        <v>-195.554</v>
      </c>
      <c r="AF383" s="27">
        <f t="shared" si="313"/>
        <v>-201.96100000000001</v>
      </c>
      <c r="AG383" s="27">
        <f t="shared" si="313"/>
        <v>-223.99029999999999</v>
      </c>
      <c r="AH383" s="27">
        <f t="shared" si="313"/>
        <v>-235.82060000000001</v>
      </c>
      <c r="AI383" s="27">
        <f t="shared" si="313"/>
        <v>-258.3852</v>
      </c>
      <c r="AJ383" s="27">
        <f t="shared" si="313"/>
        <v>-284.4264</v>
      </c>
      <c r="AK383" s="27">
        <f t="shared" si="313"/>
        <v>-259.85910000000001</v>
      </c>
      <c r="AL383" s="27">
        <f t="shared" si="313"/>
        <v>-268.73109999999997</v>
      </c>
      <c r="AM383" s="27">
        <f t="shared" si="313"/>
        <v>-286.74610000000001</v>
      </c>
      <c r="AN383" s="27">
        <f t="shared" si="313"/>
        <v>-286.8229</v>
      </c>
      <c r="AO383" s="27">
        <f t="shared" si="313"/>
        <v>-324.12749999999994</v>
      </c>
      <c r="AP383" s="27">
        <f t="shared" si="313"/>
        <v>-341.82339999999999</v>
      </c>
      <c r="AQ383" s="27">
        <f t="shared" si="313"/>
        <v>-297.72319999999996</v>
      </c>
      <c r="AR383" s="27">
        <f t="shared" si="313"/>
        <v>-289.14789999999999</v>
      </c>
      <c r="AS383" s="27">
        <f t="shared" si="313"/>
        <v>-299.351</v>
      </c>
      <c r="AT383" s="27">
        <f t="shared" si="313"/>
        <v>-331.07560000000001</v>
      </c>
      <c r="AU383" s="27">
        <f t="shared" si="313"/>
        <v>-318.04950000000002</v>
      </c>
      <c r="AV383" s="27">
        <f t="shared" si="313"/>
        <v>-333.17849999999999</v>
      </c>
      <c r="AW383" s="28">
        <f t="shared" si="313"/>
        <v>-372.83797429640936</v>
      </c>
      <c r="AX383" s="28">
        <f t="shared" si="313"/>
        <v>-383.49230003837698</v>
      </c>
      <c r="AY383" s="28">
        <f t="shared" si="313"/>
        <v>-395.64136092504197</v>
      </c>
      <c r="AZ383" s="28">
        <f t="shared" si="313"/>
        <v>-416.76395730561615</v>
      </c>
      <c r="BA383" s="28">
        <f t="shared" si="313"/>
        <v>-442.27323147380071</v>
      </c>
    </row>
    <row r="384" spans="1:58" s="145" customFormat="1" outlineLevel="1" x14ac:dyDescent="0.2">
      <c r="A384" s="96"/>
      <c r="B384" s="96"/>
      <c r="C384" s="96"/>
      <c r="D384" s="137"/>
      <c r="E384" s="137"/>
      <c r="F384" s="138" t="s">
        <v>444</v>
      </c>
      <c r="G384" s="159" t="s">
        <v>662</v>
      </c>
      <c r="H384" s="145">
        <v>-12.5</v>
      </c>
      <c r="I384" s="145">
        <v>-11.3</v>
      </c>
      <c r="J384" s="145">
        <v>-11</v>
      </c>
      <c r="K384" s="145">
        <v>-10.1</v>
      </c>
      <c r="L384" s="145">
        <v>-10.7</v>
      </c>
      <c r="M384" s="145">
        <v>-10.1</v>
      </c>
      <c r="N384" s="145">
        <v>-12.7</v>
      </c>
      <c r="O384" s="145">
        <v>-16.5</v>
      </c>
      <c r="P384" s="145">
        <v>-18.7</v>
      </c>
      <c r="Q384" s="145">
        <v>-18.5</v>
      </c>
      <c r="R384" s="145">
        <v>-21.9</v>
      </c>
      <c r="S384" s="145">
        <v>-36.200000000000003</v>
      </c>
      <c r="T384" s="145">
        <v>-33</v>
      </c>
      <c r="U384" s="145">
        <v>-34.1</v>
      </c>
      <c r="V384" s="145">
        <v>-37.9</v>
      </c>
      <c r="W384" s="145">
        <v>-40.299999999999997</v>
      </c>
      <c r="X384" s="145">
        <v>-36.700000000000003</v>
      </c>
      <c r="Y384" s="145">
        <v>-32.6</v>
      </c>
      <c r="Z384" s="145">
        <v>-32.4</v>
      </c>
      <c r="AA384" s="145">
        <v>-28.5</v>
      </c>
      <c r="AB384" s="145">
        <v>-27.8</v>
      </c>
      <c r="AC384" s="145">
        <v>-26.1</v>
      </c>
      <c r="AD384" s="145">
        <v>-27.6</v>
      </c>
      <c r="AE384" s="145">
        <v>-35</v>
      </c>
      <c r="AF384" s="145">
        <v>-37.299999999999997</v>
      </c>
      <c r="AG384" s="145">
        <v>-39.299999999999997</v>
      </c>
      <c r="AH384" s="145">
        <v>-40.1</v>
      </c>
      <c r="AI384" s="145">
        <v>-45.7</v>
      </c>
      <c r="AJ384" s="145">
        <v>-49.5</v>
      </c>
      <c r="AK384" s="145">
        <v>-48.6</v>
      </c>
      <c r="AL384" s="145">
        <v>-53</v>
      </c>
      <c r="AM384" s="145">
        <v>-48.1</v>
      </c>
      <c r="AN384" s="145">
        <v>-49.9</v>
      </c>
      <c r="AO384" s="145">
        <v>-57.7</v>
      </c>
      <c r="AP384" s="145">
        <v>-54.8</v>
      </c>
      <c r="AQ384" s="145">
        <v>-43.2</v>
      </c>
      <c r="AR384" s="145">
        <v>-45.1</v>
      </c>
      <c r="AS384" s="145">
        <v>-57.2</v>
      </c>
      <c r="AT384" s="145">
        <v>-57.4</v>
      </c>
      <c r="AU384" s="145">
        <v>-54.3</v>
      </c>
      <c r="AV384" s="145">
        <v>-59.1</v>
      </c>
      <c r="AW384" s="145">
        <v>-65.204451715176404</v>
      </c>
      <c r="AX384" s="145">
        <v>-43.615357272522971</v>
      </c>
      <c r="AY384" s="145">
        <v>-47.525419831286314</v>
      </c>
      <c r="AZ384" s="145">
        <v>-49.393355022194854</v>
      </c>
      <c r="BA384" s="145">
        <v>-51.796404697718401</v>
      </c>
      <c r="BB384" s="165"/>
      <c r="BC384" s="165"/>
      <c r="BD384" s="165"/>
      <c r="BE384" s="165"/>
      <c r="BF384" s="165"/>
    </row>
    <row r="385" spans="1:58" s="145" customFormat="1" outlineLevel="1" x14ac:dyDescent="0.2">
      <c r="A385" s="96"/>
      <c r="B385" s="96"/>
      <c r="C385" s="96"/>
      <c r="D385" s="137"/>
      <c r="E385" s="137"/>
      <c r="F385" s="138" t="s">
        <v>445</v>
      </c>
      <c r="G385" s="159" t="s">
        <v>663</v>
      </c>
      <c r="H385" s="145">
        <v>-4.17</v>
      </c>
      <c r="I385" s="145">
        <v>-4.2300000000000004</v>
      </c>
      <c r="J385" s="145">
        <v>-4.62</v>
      </c>
      <c r="K385" s="145">
        <v>-3.82</v>
      </c>
      <c r="L385" s="145">
        <v>-2.9</v>
      </c>
      <c r="M385" s="145">
        <v>-2.63</v>
      </c>
      <c r="N385" s="145">
        <v>-4.59</v>
      </c>
      <c r="O385" s="145">
        <v>-5.41</v>
      </c>
      <c r="P385" s="145">
        <v>-6.7</v>
      </c>
      <c r="Q385" s="145">
        <v>-7.69</v>
      </c>
      <c r="R385" s="145">
        <v>-8.1999999999999993</v>
      </c>
      <c r="S385" s="145">
        <v>-7.48</v>
      </c>
      <c r="T385" s="145">
        <v>-8.98</v>
      </c>
      <c r="U385" s="145">
        <v>-6.2</v>
      </c>
      <c r="V385" s="145">
        <v>-10.93</v>
      </c>
      <c r="W385" s="145">
        <v>-9.16</v>
      </c>
      <c r="X385" s="145">
        <v>-7.92</v>
      </c>
      <c r="Y385" s="145">
        <v>-12.82</v>
      </c>
      <c r="Z385" s="145">
        <v>-13.14</v>
      </c>
      <c r="AA385" s="145">
        <v>-13.01</v>
      </c>
      <c r="AB385" s="145">
        <v>-13.77</v>
      </c>
      <c r="AC385" s="145">
        <v>-14.65</v>
      </c>
      <c r="AD385" s="145">
        <v>-14.49</v>
      </c>
      <c r="AE385" s="145">
        <v>-19.46</v>
      </c>
      <c r="AF385" s="145">
        <v>-21.7</v>
      </c>
      <c r="AG385" s="145">
        <v>-39.200000000000003</v>
      </c>
      <c r="AH385" s="145">
        <v>-39.4</v>
      </c>
      <c r="AI385" s="145">
        <v>-45</v>
      </c>
      <c r="AJ385" s="145">
        <v>-50</v>
      </c>
      <c r="AK385" s="145">
        <v>-50.5</v>
      </c>
      <c r="AL385" s="145">
        <v>-49.8</v>
      </c>
      <c r="AM385" s="145">
        <v>-52</v>
      </c>
      <c r="AN385" s="145">
        <v>-55.3</v>
      </c>
      <c r="AO385" s="145">
        <v>-59.2</v>
      </c>
      <c r="AP385" s="145">
        <v>-64.099999999999994</v>
      </c>
      <c r="AQ385" s="145">
        <v>-50</v>
      </c>
      <c r="AR385" s="145">
        <v>-52.3</v>
      </c>
      <c r="AS385" s="145">
        <v>-48.8</v>
      </c>
      <c r="AT385" s="145">
        <v>-56.1</v>
      </c>
      <c r="AU385" s="145">
        <v>-51.7</v>
      </c>
      <c r="AV385" s="145">
        <v>-49.9</v>
      </c>
      <c r="AW385" s="145">
        <v>-52.836079449619149</v>
      </c>
      <c r="AX385" s="145">
        <v>-51.493343940652132</v>
      </c>
      <c r="AY385" s="145">
        <v>-52.583550403874817</v>
      </c>
      <c r="AZ385" s="145">
        <v>-55.724319760452218</v>
      </c>
      <c r="BA385" s="145">
        <v>-59.619570474223195</v>
      </c>
      <c r="BB385" s="165"/>
      <c r="BC385" s="165"/>
      <c r="BD385" s="165"/>
      <c r="BE385" s="165"/>
      <c r="BF385" s="165"/>
    </row>
    <row r="386" spans="1:58" s="145" customFormat="1" outlineLevel="1" x14ac:dyDescent="0.2">
      <c r="A386" s="96"/>
      <c r="B386" s="96"/>
      <c r="C386" s="96"/>
      <c r="D386" s="137"/>
      <c r="E386" s="137"/>
      <c r="F386" s="138" t="s">
        <v>446</v>
      </c>
      <c r="G386" s="159" t="s">
        <v>664</v>
      </c>
      <c r="H386" s="145">
        <v>1.1020000000000001</v>
      </c>
      <c r="I386" s="145">
        <v>0.60399999999999998</v>
      </c>
      <c r="J386" s="145">
        <v>0.76300000000000001</v>
      </c>
      <c r="K386" s="145">
        <v>1.286</v>
      </c>
      <c r="L386" s="145">
        <v>1.206</v>
      </c>
      <c r="M386" s="145">
        <v>0.60299999999999998</v>
      </c>
      <c r="N386" s="145">
        <v>-1.802</v>
      </c>
      <c r="O386" s="145">
        <v>-1.266</v>
      </c>
      <c r="P386" s="145">
        <v>-1.875</v>
      </c>
      <c r="Q386" s="145">
        <v>-3.496</v>
      </c>
      <c r="R386" s="145">
        <v>-3.165</v>
      </c>
      <c r="S386" s="145">
        <v>-6.8639999999999999</v>
      </c>
      <c r="T386" s="145">
        <v>-7.54</v>
      </c>
      <c r="U386" s="145">
        <v>-7.2130000000000001</v>
      </c>
      <c r="V386" s="145">
        <v>-7.1120000000000001</v>
      </c>
      <c r="W386" s="145">
        <v>-4.5789999999999997</v>
      </c>
      <c r="X386" s="145">
        <v>-7.2140000000000004</v>
      </c>
      <c r="Y386" s="145">
        <v>-4.0359999999999996</v>
      </c>
      <c r="Z386" s="145">
        <v>-7.4850000000000003</v>
      </c>
      <c r="AA386" s="145">
        <v>-5.3550000000000004</v>
      </c>
      <c r="AB386" s="145">
        <v>-4.2759999999999998</v>
      </c>
      <c r="AC386" s="145">
        <v>-5.78</v>
      </c>
      <c r="AD386" s="145">
        <v>-5.5039999999999996</v>
      </c>
      <c r="AE386" s="145">
        <v>-8.0939999999999994</v>
      </c>
      <c r="AF386" s="145">
        <v>-10.288</v>
      </c>
      <c r="AG386" s="145">
        <v>-17.6188</v>
      </c>
      <c r="AH386" s="145">
        <v>-20.374099999999999</v>
      </c>
      <c r="AI386" s="145">
        <v>-24.5337</v>
      </c>
      <c r="AJ386" s="145">
        <v>-26.614100000000001</v>
      </c>
      <c r="AK386" s="145">
        <v>-26.3355</v>
      </c>
      <c r="AL386" s="145">
        <v>-26.4284</v>
      </c>
      <c r="AM386" s="145">
        <v>-26.857399999999998</v>
      </c>
      <c r="AN386" s="145">
        <v>-25.466999999999999</v>
      </c>
      <c r="AO386" s="145">
        <v>-23.945699999999999</v>
      </c>
      <c r="AP386" s="145">
        <v>-21.959399999999999</v>
      </c>
      <c r="AQ386" s="145">
        <v>-16.859500000000001</v>
      </c>
      <c r="AR386" s="145">
        <v>-18.412700000000001</v>
      </c>
      <c r="AS386" s="145">
        <v>-16.968</v>
      </c>
      <c r="AT386" s="145">
        <v>-20.5547</v>
      </c>
      <c r="AU386" s="145">
        <v>-19.226299999999998</v>
      </c>
      <c r="AV386" s="145">
        <v>-21.988800000000001</v>
      </c>
      <c r="AW386" s="145">
        <v>-20.872119392149031</v>
      </c>
      <c r="AX386" s="145">
        <v>-16.365382366327953</v>
      </c>
      <c r="AY386" s="145">
        <v>-16.570864591939159</v>
      </c>
      <c r="AZ386" s="145">
        <v>-19.855204447554417</v>
      </c>
      <c r="BA386" s="145">
        <v>-21.088750911243054</v>
      </c>
      <c r="BB386" s="165"/>
      <c r="BC386" s="165"/>
      <c r="BD386" s="165"/>
      <c r="BE386" s="165"/>
      <c r="BF386" s="165"/>
    </row>
    <row r="387" spans="1:58" s="145" customFormat="1" outlineLevel="1" x14ac:dyDescent="0.2">
      <c r="A387" s="96"/>
      <c r="B387" s="96"/>
      <c r="C387" s="96"/>
      <c r="D387" s="137"/>
      <c r="E387" s="137"/>
      <c r="F387" s="138" t="s">
        <v>447</v>
      </c>
      <c r="G387" s="159" t="s">
        <v>665</v>
      </c>
      <c r="H387" s="145">
        <v>-4.5999999999999996</v>
      </c>
      <c r="I387" s="145">
        <v>-3</v>
      </c>
      <c r="J387" s="145">
        <v>-3.2</v>
      </c>
      <c r="K387" s="145">
        <v>-2.4</v>
      </c>
      <c r="L387" s="145">
        <v>-2.2999999999999998</v>
      </c>
      <c r="M387" s="145">
        <v>-4</v>
      </c>
      <c r="N387" s="145">
        <v>-3.1</v>
      </c>
      <c r="O387" s="145">
        <v>-5.9</v>
      </c>
      <c r="P387" s="145">
        <v>-6.3</v>
      </c>
      <c r="Q387" s="145">
        <v>-7.2</v>
      </c>
      <c r="R387" s="145">
        <v>-8.8000000000000007</v>
      </c>
      <c r="S387" s="145">
        <v>-2.2000000000000002</v>
      </c>
      <c r="T387" s="145">
        <v>-9.9</v>
      </c>
      <c r="U387" s="145">
        <v>-7.9</v>
      </c>
      <c r="V387" s="145">
        <v>-8.1999999999999993</v>
      </c>
      <c r="W387" s="145">
        <v>-12</v>
      </c>
      <c r="X387" s="145">
        <v>-7.6000000000000103</v>
      </c>
      <c r="Y387" s="145">
        <v>-9.6</v>
      </c>
      <c r="Z387" s="145">
        <v>-13.9</v>
      </c>
      <c r="AA387" s="145">
        <v>-12.7</v>
      </c>
      <c r="AB387" s="145">
        <v>-14.9</v>
      </c>
      <c r="AC387" s="145">
        <v>-9.5</v>
      </c>
      <c r="AD387" s="145">
        <v>-13.7</v>
      </c>
      <c r="AE387" s="145">
        <v>-17.2</v>
      </c>
      <c r="AF387" s="145">
        <v>-19.600000000000001</v>
      </c>
      <c r="AG387" s="145">
        <v>-22.9</v>
      </c>
      <c r="AH387" s="145">
        <v>-22.6</v>
      </c>
      <c r="AI387" s="145">
        <v>-27</v>
      </c>
      <c r="AJ387" s="145">
        <v>-25.6</v>
      </c>
      <c r="AK387" s="145">
        <v>-23.6</v>
      </c>
      <c r="AL387" s="145">
        <v>-30.9</v>
      </c>
      <c r="AM387" s="145">
        <v>-33.200000000000003</v>
      </c>
      <c r="AN387" s="145">
        <v>-33</v>
      </c>
      <c r="AO387" s="145">
        <v>-40.299999999999997</v>
      </c>
      <c r="AP387" s="145">
        <v>-39.1</v>
      </c>
      <c r="AQ387" s="145">
        <v>-36.5</v>
      </c>
      <c r="AR387" s="145">
        <v>-32.200000000000003</v>
      </c>
      <c r="AS387" s="145">
        <v>-29</v>
      </c>
      <c r="AT387" s="145">
        <v>-34</v>
      </c>
      <c r="AU387" s="145">
        <v>-33.9</v>
      </c>
      <c r="AV387" s="145">
        <v>-36.1</v>
      </c>
      <c r="AW387" s="145">
        <v>-41.777482745538961</v>
      </c>
      <c r="AX387" s="145">
        <v>-45.809404036472813</v>
      </c>
      <c r="AY387" s="145">
        <v>-47.936439069307724</v>
      </c>
      <c r="AZ387" s="145">
        <v>-50.139602297193079</v>
      </c>
      <c r="BA387" s="145">
        <v>-52.541216752906649</v>
      </c>
      <c r="BB387" s="165"/>
      <c r="BC387" s="165"/>
      <c r="BD387" s="165"/>
      <c r="BE387" s="165"/>
      <c r="BF387" s="165"/>
    </row>
    <row r="388" spans="1:58" s="43" customFormat="1" x14ac:dyDescent="0.2">
      <c r="A388" s="37" t="s">
        <v>442</v>
      </c>
      <c r="B388" s="37" t="s">
        <v>123</v>
      </c>
      <c r="C388" s="37" t="s">
        <v>1467</v>
      </c>
      <c r="D388" s="38" t="s">
        <v>374</v>
      </c>
      <c r="E388" s="38" t="s">
        <v>1546</v>
      </c>
      <c r="F388" s="88" t="s">
        <v>124</v>
      </c>
      <c r="G388" s="22" t="s">
        <v>1233</v>
      </c>
      <c r="H388" s="156">
        <f>EIUTotal(EIUSum(H384:H387,H$986:H$989),H378,H383)</f>
        <v>-20.167999999999999</v>
      </c>
      <c r="I388" s="156">
        <f t="shared" ref="I388:BA388" si="314">EIUTotal(EIUSum(I384:I387,I$986:I$989),I378,I383)</f>
        <v>-17.925999999999998</v>
      </c>
      <c r="J388" s="156">
        <f t="shared" si="314"/>
        <v>-18.057000000000002</v>
      </c>
      <c r="K388" s="156">
        <f t="shared" si="314"/>
        <v>-15.034000000000002</v>
      </c>
      <c r="L388" s="156">
        <f t="shared" si="314"/>
        <v>-14.693999999999999</v>
      </c>
      <c r="M388" s="156">
        <f t="shared" si="314"/>
        <v>-16.127000000000002</v>
      </c>
      <c r="N388" s="156">
        <f t="shared" si="314"/>
        <v>-22.191999999999993</v>
      </c>
      <c r="O388" s="156">
        <f t="shared" si="314"/>
        <v>-29.075999999999993</v>
      </c>
      <c r="P388" s="156">
        <f t="shared" si="314"/>
        <v>-33.575000000000003</v>
      </c>
      <c r="Q388" s="156">
        <f t="shared" si="314"/>
        <v>-36.88600000000001</v>
      </c>
      <c r="R388" s="156">
        <f t="shared" si="314"/>
        <v>-42.064999999999998</v>
      </c>
      <c r="S388" s="156">
        <f t="shared" si="314"/>
        <v>-52.744</v>
      </c>
      <c r="T388" s="156">
        <f t="shared" si="314"/>
        <v>-59.419999999999987</v>
      </c>
      <c r="U388" s="156">
        <f t="shared" si="314"/>
        <v>-55.412999999999997</v>
      </c>
      <c r="V388" s="156">
        <f t="shared" si="314"/>
        <v>-64.14200000000001</v>
      </c>
      <c r="W388" s="156">
        <f t="shared" si="314"/>
        <v>-66.039000000000016</v>
      </c>
      <c r="X388" s="156">
        <f t="shared" si="314"/>
        <v>-59.434000000000026</v>
      </c>
      <c r="Y388" s="156">
        <f t="shared" si="314"/>
        <v>-59.055999999999983</v>
      </c>
      <c r="Z388" s="156">
        <f t="shared" si="314"/>
        <v>-66.924999999999983</v>
      </c>
      <c r="AA388" s="156">
        <f t="shared" si="314"/>
        <v>-59.565000000000012</v>
      </c>
      <c r="AB388" s="156">
        <f t="shared" si="314"/>
        <v>-60.746000000000009</v>
      </c>
      <c r="AC388" s="156">
        <f t="shared" si="314"/>
        <v>-56.03</v>
      </c>
      <c r="AD388" s="156">
        <f t="shared" si="314"/>
        <v>-61.293999999999997</v>
      </c>
      <c r="AE388" s="156">
        <f t="shared" si="314"/>
        <v>-79.753999999999991</v>
      </c>
      <c r="AF388" s="156">
        <f t="shared" si="314"/>
        <v>-88.888000000000005</v>
      </c>
      <c r="AG388" s="156">
        <f t="shared" si="314"/>
        <v>-119.01879999999998</v>
      </c>
      <c r="AH388" s="156">
        <f t="shared" si="314"/>
        <v>-122.47410000000002</v>
      </c>
      <c r="AI388" s="156">
        <f t="shared" si="314"/>
        <v>-142.2337</v>
      </c>
      <c r="AJ388" s="156">
        <f t="shared" si="314"/>
        <v>-151.7141</v>
      </c>
      <c r="AK388" s="156">
        <f t="shared" si="314"/>
        <v>-149.03550000000001</v>
      </c>
      <c r="AL388" s="156">
        <f t="shared" si="314"/>
        <v>-160.12839999999997</v>
      </c>
      <c r="AM388" s="156">
        <f t="shared" si="314"/>
        <v>-160.15740000000002</v>
      </c>
      <c r="AN388" s="156">
        <f t="shared" si="314"/>
        <v>-163.66700000000003</v>
      </c>
      <c r="AO388" s="156">
        <f t="shared" si="314"/>
        <v>-181.14569999999992</v>
      </c>
      <c r="AP388" s="156">
        <f t="shared" si="314"/>
        <v>-179.95939999999999</v>
      </c>
      <c r="AQ388" s="156">
        <f t="shared" si="314"/>
        <v>-146.55949999999999</v>
      </c>
      <c r="AR388" s="156">
        <f t="shared" si="314"/>
        <v>-148.0127</v>
      </c>
      <c r="AS388" s="156">
        <f t="shared" si="314"/>
        <v>-151.96800000000002</v>
      </c>
      <c r="AT388" s="156">
        <f t="shared" si="314"/>
        <v>-168.0547</v>
      </c>
      <c r="AU388" s="156">
        <f t="shared" si="314"/>
        <v>-159.12630000000001</v>
      </c>
      <c r="AV388" s="156">
        <f t="shared" si="314"/>
        <v>-167.08879999999999</v>
      </c>
      <c r="AW388" s="160">
        <f t="shared" si="314"/>
        <v>-180.69013330248353</v>
      </c>
      <c r="AX388" s="160">
        <f t="shared" si="314"/>
        <v>-157.28348761597584</v>
      </c>
      <c r="AY388" s="160">
        <f t="shared" si="314"/>
        <v>-164.61627389640796</v>
      </c>
      <c r="AZ388" s="160">
        <f t="shared" si="314"/>
        <v>-175.11248152739452</v>
      </c>
      <c r="BA388" s="160">
        <f t="shared" si="314"/>
        <v>-185.04594283609129</v>
      </c>
    </row>
    <row r="389" spans="1:58" s="43" customFormat="1" x14ac:dyDescent="0.2">
      <c r="A389" s="37"/>
      <c r="B389" s="37"/>
      <c r="C389" s="37"/>
      <c r="D389" s="38"/>
      <c r="E389" s="38"/>
      <c r="F389" s="65" t="s">
        <v>125</v>
      </c>
      <c r="G389" s="22"/>
      <c r="H389" s="156"/>
      <c r="I389" s="156"/>
      <c r="J389" s="156"/>
      <c r="K389" s="156"/>
      <c r="L389" s="156"/>
      <c r="M389" s="156"/>
      <c r="N389" s="156"/>
      <c r="O389" s="156"/>
      <c r="P389" s="156"/>
      <c r="Q389" s="156"/>
      <c r="R389" s="156"/>
      <c r="S389" s="156"/>
      <c r="T389" s="156"/>
      <c r="U389" s="156"/>
      <c r="V389" s="156"/>
      <c r="W389" s="156"/>
      <c r="X389" s="156"/>
      <c r="Y389" s="156"/>
      <c r="Z389" s="156"/>
      <c r="AA389" s="156"/>
      <c r="AB389" s="156"/>
      <c r="AC389" s="156"/>
      <c r="AD389" s="156"/>
      <c r="AE389" s="156"/>
      <c r="AF389" s="156"/>
      <c r="AG389" s="156"/>
      <c r="AH389" s="156"/>
      <c r="AI389" s="160"/>
      <c r="AJ389" s="160"/>
      <c r="AK389" s="160"/>
      <c r="AL389" s="160"/>
      <c r="AM389" s="160"/>
      <c r="AN389" s="160"/>
      <c r="AO389" s="160"/>
      <c r="AP389" s="160"/>
      <c r="AQ389" s="160"/>
      <c r="AR389" s="160"/>
      <c r="AS389" s="160"/>
      <c r="AT389" s="160"/>
      <c r="AU389" s="160"/>
      <c r="AV389" s="160"/>
      <c r="AW389" s="160"/>
      <c r="AX389" s="160"/>
      <c r="AY389" s="160"/>
      <c r="AZ389" s="160"/>
      <c r="BA389" s="160"/>
    </row>
    <row r="390" spans="1:58" s="43" customFormat="1" x14ac:dyDescent="0.2">
      <c r="A390" s="37" t="s">
        <v>442</v>
      </c>
      <c r="B390" s="37" t="s">
        <v>126</v>
      </c>
      <c r="C390" s="37"/>
      <c r="D390" s="38" t="s">
        <v>374</v>
      </c>
      <c r="E390" s="38" t="s">
        <v>1546</v>
      </c>
      <c r="F390" s="65" t="s">
        <v>127</v>
      </c>
      <c r="G390" s="22" t="s">
        <v>1234</v>
      </c>
      <c r="H390" s="156" t="str">
        <f>IF(AND(ISNUMBER(H328),ISNUMBER(H391)),H328+H391,"–")</f>
        <v>–</v>
      </c>
      <c r="I390" s="156" t="str">
        <f t="shared" ref="I390:BA390" si="315">IF(AND(ISNUMBER(I328),ISNUMBER(I391)),I328+I391,"–")</f>
        <v>–</v>
      </c>
      <c r="J390" s="156" t="str">
        <f t="shared" si="315"/>
        <v>–</v>
      </c>
      <c r="K390" s="156" t="str">
        <f t="shared" si="315"/>
        <v>–</v>
      </c>
      <c r="L390" s="156" t="str">
        <f t="shared" si="315"/>
        <v>–</v>
      </c>
      <c r="M390" s="156" t="str">
        <f t="shared" si="315"/>
        <v>–</v>
      </c>
      <c r="N390" s="156" t="str">
        <f t="shared" si="315"/>
        <v>–</v>
      </c>
      <c r="O390" s="156" t="str">
        <f t="shared" si="315"/>
        <v>–</v>
      </c>
      <c r="P390" s="156" t="str">
        <f t="shared" si="315"/>
        <v>–</v>
      </c>
      <c r="Q390" s="156" t="str">
        <f t="shared" si="315"/>
        <v>–</v>
      </c>
      <c r="R390" s="156" t="str">
        <f t="shared" si="315"/>
        <v>–</v>
      </c>
      <c r="S390" s="156" t="str">
        <f t="shared" si="315"/>
        <v>–</v>
      </c>
      <c r="T390" s="156" t="str">
        <f t="shared" si="315"/>
        <v>–</v>
      </c>
      <c r="U390" s="156" t="str">
        <f t="shared" si="315"/>
        <v>–</v>
      </c>
      <c r="V390" s="156" t="str">
        <f t="shared" si="315"/>
        <v>–</v>
      </c>
      <c r="W390" s="156" t="str">
        <f t="shared" si="315"/>
        <v>–</v>
      </c>
      <c r="X390" s="156" t="str">
        <f t="shared" si="315"/>
        <v>–</v>
      </c>
      <c r="Y390" s="156" t="str">
        <f t="shared" si="315"/>
        <v>–</v>
      </c>
      <c r="Z390" s="156" t="str">
        <f t="shared" si="315"/>
        <v>–</v>
      </c>
      <c r="AA390" s="156" t="str">
        <f>IF(AND(ISNUMBER(AA328),ISNUMBER(AA391)),AA328+AA391,"–")</f>
        <v>–</v>
      </c>
      <c r="AB390" s="156" t="str">
        <f>IF(AND(ISNUMBER(AB328),ISNUMBER(AB391)),AB328+AB391,"–")</f>
        <v>–</v>
      </c>
      <c r="AC390" s="156" t="str">
        <f>IF(AND(ISNUMBER(AC328),ISNUMBER(AC391)),AC328+AC391,"–")</f>
        <v>–</v>
      </c>
      <c r="AD390" s="156" t="str">
        <f>IF(AND(ISNUMBER(AD328),ISNUMBER(AD391)),AD328+AD391,"–")</f>
        <v>–</v>
      </c>
      <c r="AE390" s="156" t="str">
        <f t="shared" si="315"/>
        <v>–</v>
      </c>
      <c r="AF390" s="156" t="str">
        <f t="shared" si="315"/>
        <v>–</v>
      </c>
      <c r="AG390" s="156" t="str">
        <f t="shared" si="315"/>
        <v>–</v>
      </c>
      <c r="AH390" s="156" t="str">
        <f t="shared" si="315"/>
        <v>–</v>
      </c>
      <c r="AI390" s="156" t="str">
        <f t="shared" si="315"/>
        <v>–</v>
      </c>
      <c r="AJ390" s="156" t="str">
        <f t="shared" si="315"/>
        <v>–</v>
      </c>
      <c r="AK390" s="156" t="str">
        <f t="shared" si="315"/>
        <v>–</v>
      </c>
      <c r="AL390" s="156" t="str">
        <f t="shared" si="315"/>
        <v>–</v>
      </c>
      <c r="AM390" s="156" t="str">
        <f t="shared" si="315"/>
        <v>–</v>
      </c>
      <c r="AN390" s="156" t="str">
        <f t="shared" si="315"/>
        <v>–</v>
      </c>
      <c r="AO390" s="156" t="str">
        <f t="shared" si="315"/>
        <v>–</v>
      </c>
      <c r="AP390" s="156" t="str">
        <f t="shared" si="315"/>
        <v>–</v>
      </c>
      <c r="AQ390" s="156" t="str">
        <f t="shared" si="315"/>
        <v>–</v>
      </c>
      <c r="AR390" s="156" t="str">
        <f t="shared" si="315"/>
        <v>–</v>
      </c>
      <c r="AS390" s="156" t="str">
        <f t="shared" si="315"/>
        <v>–</v>
      </c>
      <c r="AT390" s="156" t="str">
        <f t="shared" si="315"/>
        <v>–</v>
      </c>
      <c r="AU390" s="156" t="str">
        <f t="shared" si="315"/>
        <v>–</v>
      </c>
      <c r="AV390" s="156" t="str">
        <f t="shared" si="315"/>
        <v>–</v>
      </c>
      <c r="AW390" s="160" t="str">
        <f t="shared" si="315"/>
        <v>–</v>
      </c>
      <c r="AX390" s="160" t="str">
        <f t="shared" si="315"/>
        <v>–</v>
      </c>
      <c r="AY390" s="160" t="str">
        <f t="shared" si="315"/>
        <v>–</v>
      </c>
      <c r="AZ390" s="160" t="str">
        <f t="shared" si="315"/>
        <v>–</v>
      </c>
      <c r="BA390" s="160" t="str">
        <f t="shared" si="315"/>
        <v>–</v>
      </c>
    </row>
    <row r="391" spans="1:58" s="43" customFormat="1" x14ac:dyDescent="0.2">
      <c r="A391" s="37" t="s">
        <v>442</v>
      </c>
      <c r="B391" s="37" t="s">
        <v>128</v>
      </c>
      <c r="C391" s="37"/>
      <c r="D391" s="38" t="s">
        <v>374</v>
      </c>
      <c r="E391" s="38" t="s">
        <v>1546</v>
      </c>
      <c r="F391" s="23" t="s">
        <v>129</v>
      </c>
      <c r="G391" s="22" t="s">
        <v>1235</v>
      </c>
      <c r="H391" s="27" t="str">
        <f>IF(ISNUMBER(H706),-H706,"–")</f>
        <v>–</v>
      </c>
      <c r="I391" s="27" t="str">
        <f t="shared" ref="I391:BA391" si="316">IF(ISNUMBER(I706),-I706,"–")</f>
        <v>–</v>
      </c>
      <c r="J391" s="27" t="str">
        <f t="shared" si="316"/>
        <v>–</v>
      </c>
      <c r="K391" s="27" t="str">
        <f t="shared" si="316"/>
        <v>–</v>
      </c>
      <c r="L391" s="27" t="str">
        <f t="shared" si="316"/>
        <v>–</v>
      </c>
      <c r="M391" s="27" t="str">
        <f t="shared" si="316"/>
        <v>–</v>
      </c>
      <c r="N391" s="27" t="str">
        <f t="shared" si="316"/>
        <v>–</v>
      </c>
      <c r="O391" s="27" t="str">
        <f t="shared" si="316"/>
        <v>–</v>
      </c>
      <c r="P391" s="27" t="str">
        <f t="shared" si="316"/>
        <v>–</v>
      </c>
      <c r="Q391" s="27" t="str">
        <f t="shared" si="316"/>
        <v>–</v>
      </c>
      <c r="R391" s="27" t="str">
        <f t="shared" si="316"/>
        <v>–</v>
      </c>
      <c r="S391" s="27" t="str">
        <f t="shared" si="316"/>
        <v>–</v>
      </c>
      <c r="T391" s="27" t="str">
        <f t="shared" si="316"/>
        <v>–</v>
      </c>
      <c r="U391" s="27" t="str">
        <f t="shared" si="316"/>
        <v>–</v>
      </c>
      <c r="V391" s="27" t="str">
        <f t="shared" si="316"/>
        <v>–</v>
      </c>
      <c r="W391" s="27" t="str">
        <f t="shared" si="316"/>
        <v>–</v>
      </c>
      <c r="X391" s="27" t="str">
        <f t="shared" si="316"/>
        <v>–</v>
      </c>
      <c r="Y391" s="27" t="str">
        <f t="shared" si="316"/>
        <v>–</v>
      </c>
      <c r="Z391" s="27" t="str">
        <f t="shared" si="316"/>
        <v>–</v>
      </c>
      <c r="AA391" s="27" t="str">
        <f>IF(ISNUMBER(AA706),-AA706,"–")</f>
        <v>–</v>
      </c>
      <c r="AB391" s="27" t="str">
        <f>IF(ISNUMBER(AB706),-AB706,"–")</f>
        <v>–</v>
      </c>
      <c r="AC391" s="27" t="str">
        <f>IF(ISNUMBER(AC706),-AC706,"–")</f>
        <v>–</v>
      </c>
      <c r="AD391" s="27" t="str">
        <f>IF(ISNUMBER(AD706),-AD706,"–")</f>
        <v>–</v>
      </c>
      <c r="AE391" s="27" t="str">
        <f t="shared" si="316"/>
        <v>–</v>
      </c>
      <c r="AF391" s="27" t="str">
        <f t="shared" si="316"/>
        <v>–</v>
      </c>
      <c r="AG391" s="27" t="str">
        <f t="shared" si="316"/>
        <v>–</v>
      </c>
      <c r="AH391" s="27" t="str">
        <f t="shared" si="316"/>
        <v>–</v>
      </c>
      <c r="AI391" s="27" t="str">
        <f t="shared" si="316"/>
        <v>–</v>
      </c>
      <c r="AJ391" s="27" t="str">
        <f t="shared" si="316"/>
        <v>–</v>
      </c>
      <c r="AK391" s="27" t="str">
        <f t="shared" si="316"/>
        <v>–</v>
      </c>
      <c r="AL391" s="27" t="str">
        <f t="shared" si="316"/>
        <v>–</v>
      </c>
      <c r="AM391" s="27" t="str">
        <f t="shared" si="316"/>
        <v>–</v>
      </c>
      <c r="AN391" s="27" t="str">
        <f t="shared" si="316"/>
        <v>–</v>
      </c>
      <c r="AO391" s="27" t="str">
        <f t="shared" si="316"/>
        <v>–</v>
      </c>
      <c r="AP391" s="27" t="str">
        <f t="shared" si="316"/>
        <v>–</v>
      </c>
      <c r="AQ391" s="27" t="str">
        <f t="shared" si="316"/>
        <v>–</v>
      </c>
      <c r="AR391" s="27" t="str">
        <f t="shared" si="316"/>
        <v>–</v>
      </c>
      <c r="AS391" s="27" t="str">
        <f t="shared" si="316"/>
        <v>–</v>
      </c>
      <c r="AT391" s="27" t="str">
        <f t="shared" si="316"/>
        <v>–</v>
      </c>
      <c r="AU391" s="27" t="str">
        <f t="shared" si="316"/>
        <v>–</v>
      </c>
      <c r="AV391" s="27" t="str">
        <f t="shared" si="316"/>
        <v>–</v>
      </c>
      <c r="AW391" s="28" t="str">
        <f t="shared" si="316"/>
        <v>–</v>
      </c>
      <c r="AX391" s="28" t="str">
        <f t="shared" si="316"/>
        <v>–</v>
      </c>
      <c r="AY391" s="28" t="str">
        <f t="shared" si="316"/>
        <v>–</v>
      </c>
      <c r="AZ391" s="28" t="str">
        <f t="shared" si="316"/>
        <v>–</v>
      </c>
      <c r="BA391" s="28" t="str">
        <f t="shared" si="316"/>
        <v>–</v>
      </c>
    </row>
    <row r="392" spans="1:58" s="145" customFormat="1" outlineLevel="1" x14ac:dyDescent="0.2">
      <c r="A392" s="96"/>
      <c r="B392" s="96"/>
      <c r="C392" s="96"/>
      <c r="D392" s="137"/>
      <c r="E392" s="137"/>
      <c r="F392" s="140" t="s">
        <v>444</v>
      </c>
      <c r="G392" s="140" t="s">
        <v>666</v>
      </c>
      <c r="BB392" s="165"/>
      <c r="BC392" s="165"/>
      <c r="BD392" s="165"/>
      <c r="BE392" s="165"/>
      <c r="BF392" s="165"/>
    </row>
    <row r="393" spans="1:58" s="145" customFormat="1" outlineLevel="1" x14ac:dyDescent="0.2">
      <c r="A393" s="96"/>
      <c r="B393" s="96"/>
      <c r="C393" s="96"/>
      <c r="D393" s="137"/>
      <c r="E393" s="137"/>
      <c r="F393" s="140" t="s">
        <v>445</v>
      </c>
      <c r="G393" s="140" t="s">
        <v>667</v>
      </c>
      <c r="BB393" s="165"/>
      <c r="BC393" s="165"/>
      <c r="BD393" s="165"/>
      <c r="BE393" s="165"/>
      <c r="BF393" s="165"/>
    </row>
    <row r="394" spans="1:58" s="145" customFormat="1" outlineLevel="1" x14ac:dyDescent="0.2">
      <c r="A394" s="96"/>
      <c r="B394" s="96"/>
      <c r="C394" s="96"/>
      <c r="D394" s="137"/>
      <c r="E394" s="137"/>
      <c r="F394" s="140" t="s">
        <v>446</v>
      </c>
      <c r="G394" s="140" t="s">
        <v>668</v>
      </c>
      <c r="P394" s="145">
        <v>10.838947917833906</v>
      </c>
      <c r="Q394" s="145">
        <v>87.107221670270349</v>
      </c>
      <c r="R394" s="145">
        <v>108.9785899332505</v>
      </c>
      <c r="S394" s="145">
        <v>92.320457977259906</v>
      </c>
      <c r="T394" s="145">
        <v>43.871528002662309</v>
      </c>
      <c r="U394" s="145">
        <v>68.720230979837339</v>
      </c>
      <c r="V394" s="145">
        <v>83.84592095013403</v>
      </c>
      <c r="W394" s="145">
        <v>59.226783448774398</v>
      </c>
      <c r="X394" s="145">
        <v>78.97630932092008</v>
      </c>
      <c r="Y394" s="145">
        <v>48.524682151223736</v>
      </c>
      <c r="Z394" s="145">
        <v>91.52407484705347</v>
      </c>
      <c r="AA394" s="145">
        <v>121.67240446266081</v>
      </c>
      <c r="AB394" s="145">
        <v>76.861925472262584</v>
      </c>
      <c r="AC394" s="145">
        <v>14.918424930168001</v>
      </c>
      <c r="AD394" s="145">
        <v>82.610825078664817</v>
      </c>
      <c r="BB394" s="165"/>
      <c r="BC394" s="165"/>
      <c r="BD394" s="165"/>
      <c r="BE394" s="165"/>
      <c r="BF394" s="165"/>
    </row>
    <row r="395" spans="1:58" s="145" customFormat="1" outlineLevel="1" x14ac:dyDescent="0.2">
      <c r="A395" s="96"/>
      <c r="B395" s="96"/>
      <c r="C395" s="96"/>
      <c r="D395" s="137"/>
      <c r="E395" s="137"/>
      <c r="F395" s="140" t="s">
        <v>447</v>
      </c>
      <c r="G395" s="140" t="s">
        <v>669</v>
      </c>
      <c r="BB395" s="165"/>
      <c r="BC395" s="165"/>
      <c r="BD395" s="165"/>
      <c r="BE395" s="165"/>
      <c r="BF395" s="165"/>
    </row>
    <row r="396" spans="1:58" s="43" customFormat="1" x14ac:dyDescent="0.2">
      <c r="A396" s="37" t="s">
        <v>442</v>
      </c>
      <c r="B396" s="37" t="s">
        <v>130</v>
      </c>
      <c r="C396" s="37" t="s">
        <v>376</v>
      </c>
      <c r="D396" s="38" t="s">
        <v>374</v>
      </c>
      <c r="E396" s="38" t="s">
        <v>1546</v>
      </c>
      <c r="F396" s="18" t="s">
        <v>131</v>
      </c>
      <c r="G396" s="22" t="s">
        <v>1236</v>
      </c>
      <c r="H396" s="27" t="str">
        <f>EIUTotal(EIUSum(H392:H395,H$996:H$999),H401,H406,H411)</f>
        <v>–</v>
      </c>
      <c r="I396" s="27" t="str">
        <f t="shared" ref="I396:BA396" si="317">EIUTotal(EIUSum(I392:I395,I$996:I$999),I401,I406,I411)</f>
        <v>–</v>
      </c>
      <c r="J396" s="27" t="str">
        <f t="shared" si="317"/>
        <v>–</v>
      </c>
      <c r="K396" s="27" t="str">
        <f t="shared" si="317"/>
        <v>–</v>
      </c>
      <c r="L396" s="27" t="str">
        <f t="shared" si="317"/>
        <v>–</v>
      </c>
      <c r="M396" s="27" t="str">
        <f t="shared" si="317"/>
        <v>–</v>
      </c>
      <c r="N396" s="27" t="str">
        <f t="shared" si="317"/>
        <v>–</v>
      </c>
      <c r="O396" s="27" t="str">
        <f t="shared" si="317"/>
        <v>–</v>
      </c>
      <c r="P396" s="27" t="str">
        <f t="shared" si="317"/>
        <v>–</v>
      </c>
      <c r="Q396" s="27" t="str">
        <f t="shared" si="317"/>
        <v>–</v>
      </c>
      <c r="R396" s="27" t="str">
        <f t="shared" si="317"/>
        <v>–</v>
      </c>
      <c r="S396" s="27" t="str">
        <f t="shared" si="317"/>
        <v>–</v>
      </c>
      <c r="T396" s="27" t="str">
        <f t="shared" si="317"/>
        <v>–</v>
      </c>
      <c r="U396" s="27" t="str">
        <f t="shared" si="317"/>
        <v>–</v>
      </c>
      <c r="V396" s="27" t="str">
        <f t="shared" si="317"/>
        <v>–</v>
      </c>
      <c r="W396" s="27" t="str">
        <f t="shared" si="317"/>
        <v>–</v>
      </c>
      <c r="X396" s="27" t="str">
        <f t="shared" si="317"/>
        <v>–</v>
      </c>
      <c r="Y396" s="27" t="str">
        <f t="shared" si="317"/>
        <v>–</v>
      </c>
      <c r="Z396" s="27" t="str">
        <f t="shared" si="317"/>
        <v>–</v>
      </c>
      <c r="AA396" s="27" t="str">
        <f t="shared" si="317"/>
        <v>–</v>
      </c>
      <c r="AB396" s="27" t="str">
        <f t="shared" si="317"/>
        <v>–</v>
      </c>
      <c r="AC396" s="27" t="str">
        <f t="shared" si="317"/>
        <v>–</v>
      </c>
      <c r="AD396" s="27" t="str">
        <f t="shared" si="317"/>
        <v>–</v>
      </c>
      <c r="AE396" s="27" t="str">
        <f t="shared" si="317"/>
        <v>–</v>
      </c>
      <c r="AF396" s="27" t="str">
        <f t="shared" si="317"/>
        <v>–</v>
      </c>
      <c r="AG396" s="27" t="str">
        <f t="shared" si="317"/>
        <v>–</v>
      </c>
      <c r="AH396" s="27" t="str">
        <f t="shared" si="317"/>
        <v>–</v>
      </c>
      <c r="AI396" s="27" t="str">
        <f t="shared" si="317"/>
        <v>–</v>
      </c>
      <c r="AJ396" s="27" t="str">
        <f t="shared" si="317"/>
        <v>–</v>
      </c>
      <c r="AK396" s="27" t="str">
        <f t="shared" si="317"/>
        <v>–</v>
      </c>
      <c r="AL396" s="27" t="str">
        <f t="shared" si="317"/>
        <v>–</v>
      </c>
      <c r="AM396" s="27" t="str">
        <f t="shared" si="317"/>
        <v>–</v>
      </c>
      <c r="AN396" s="27" t="str">
        <f t="shared" si="317"/>
        <v>–</v>
      </c>
      <c r="AO396" s="27" t="str">
        <f t="shared" si="317"/>
        <v>–</v>
      </c>
      <c r="AP396" s="27" t="str">
        <f t="shared" si="317"/>
        <v>–</v>
      </c>
      <c r="AQ396" s="27" t="str">
        <f t="shared" si="317"/>
        <v>–</v>
      </c>
      <c r="AR396" s="27" t="str">
        <f t="shared" si="317"/>
        <v>–</v>
      </c>
      <c r="AS396" s="27" t="str">
        <f t="shared" si="317"/>
        <v>–</v>
      </c>
      <c r="AT396" s="27" t="str">
        <f t="shared" si="317"/>
        <v>–</v>
      </c>
      <c r="AU396" s="27" t="str">
        <f t="shared" si="317"/>
        <v>–</v>
      </c>
      <c r="AV396" s="27" t="str">
        <f t="shared" si="317"/>
        <v>–</v>
      </c>
      <c r="AW396" s="28" t="str">
        <f t="shared" si="317"/>
        <v>–</v>
      </c>
      <c r="AX396" s="28" t="str">
        <f t="shared" si="317"/>
        <v>–</v>
      </c>
      <c r="AY396" s="28" t="str">
        <f t="shared" si="317"/>
        <v>–</v>
      </c>
      <c r="AZ396" s="28" t="str">
        <f t="shared" si="317"/>
        <v>–</v>
      </c>
      <c r="BA396" s="28" t="str">
        <f t="shared" si="317"/>
        <v>–</v>
      </c>
    </row>
    <row r="397" spans="1:58" s="145" customFormat="1" outlineLevel="1" x14ac:dyDescent="0.2">
      <c r="A397" s="96"/>
      <c r="B397" s="96"/>
      <c r="C397" s="96"/>
      <c r="D397" s="137"/>
      <c r="E397" s="137"/>
      <c r="F397" s="138" t="s">
        <v>444</v>
      </c>
      <c r="G397" s="140" t="s">
        <v>670</v>
      </c>
      <c r="BB397" s="165"/>
      <c r="BC397" s="165"/>
      <c r="BD397" s="165"/>
      <c r="BE397" s="165"/>
      <c r="BF397" s="165"/>
    </row>
    <row r="398" spans="1:58" s="145" customFormat="1" outlineLevel="1" x14ac:dyDescent="0.2">
      <c r="A398" s="96"/>
      <c r="B398" s="96"/>
      <c r="C398" s="96"/>
      <c r="D398" s="137"/>
      <c r="E398" s="137"/>
      <c r="F398" s="138" t="s">
        <v>445</v>
      </c>
      <c r="G398" s="140" t="s">
        <v>671</v>
      </c>
      <c r="BB398" s="165"/>
      <c r="BC398" s="165"/>
      <c r="BD398" s="165"/>
      <c r="BE398" s="165"/>
      <c r="BF398" s="165"/>
    </row>
    <row r="399" spans="1:58" s="145" customFormat="1" outlineLevel="1" x14ac:dyDescent="0.2">
      <c r="A399" s="96"/>
      <c r="B399" s="96"/>
      <c r="C399" s="96"/>
      <c r="D399" s="137"/>
      <c r="E399" s="137"/>
      <c r="F399" s="138" t="s">
        <v>446</v>
      </c>
      <c r="G399" s="140" t="s">
        <v>672</v>
      </c>
      <c r="BB399" s="165"/>
      <c r="BC399" s="165"/>
      <c r="BD399" s="165"/>
      <c r="BE399" s="165"/>
      <c r="BF399" s="165"/>
    </row>
    <row r="400" spans="1:58" s="145" customFormat="1" outlineLevel="1" x14ac:dyDescent="0.2">
      <c r="A400" s="96"/>
      <c r="B400" s="96"/>
      <c r="C400" s="96"/>
      <c r="D400" s="137"/>
      <c r="E400" s="137"/>
      <c r="F400" s="138" t="s">
        <v>447</v>
      </c>
      <c r="G400" s="140" t="s">
        <v>673</v>
      </c>
      <c r="BB400" s="165"/>
      <c r="BC400" s="165"/>
      <c r="BD400" s="165"/>
      <c r="BE400" s="165"/>
      <c r="BF400" s="165"/>
    </row>
    <row r="401" spans="1:58" s="43" customFormat="1" x14ac:dyDescent="0.2">
      <c r="A401" s="37" t="s">
        <v>442</v>
      </c>
      <c r="B401" s="37" t="s">
        <v>132</v>
      </c>
      <c r="C401" s="37" t="s">
        <v>376</v>
      </c>
      <c r="D401" s="38" t="s">
        <v>374</v>
      </c>
      <c r="E401" s="38" t="s">
        <v>1546</v>
      </c>
      <c r="F401" s="22" t="s">
        <v>133</v>
      </c>
      <c r="G401" s="22" t="s">
        <v>1237</v>
      </c>
      <c r="H401" s="27" t="str">
        <f>EIUSum(H397:H400,H$996:H$999)</f>
        <v>–</v>
      </c>
      <c r="I401" s="27" t="str">
        <f t="shared" ref="I401:BA401" si="318">EIUSum(I397:I400,I$996:I$999)</f>
        <v>–</v>
      </c>
      <c r="J401" s="27" t="str">
        <f t="shared" si="318"/>
        <v>–</v>
      </c>
      <c r="K401" s="27" t="str">
        <f t="shared" si="318"/>
        <v>–</v>
      </c>
      <c r="L401" s="27" t="str">
        <f t="shared" si="318"/>
        <v>–</v>
      </c>
      <c r="M401" s="27" t="str">
        <f t="shared" si="318"/>
        <v>–</v>
      </c>
      <c r="N401" s="27" t="str">
        <f t="shared" si="318"/>
        <v>–</v>
      </c>
      <c r="O401" s="27" t="str">
        <f t="shared" si="318"/>
        <v>–</v>
      </c>
      <c r="P401" s="27" t="str">
        <f t="shared" si="318"/>
        <v>–</v>
      </c>
      <c r="Q401" s="27" t="str">
        <f t="shared" si="318"/>
        <v>–</v>
      </c>
      <c r="R401" s="27" t="str">
        <f t="shared" si="318"/>
        <v>–</v>
      </c>
      <c r="S401" s="27" t="str">
        <f t="shared" si="318"/>
        <v>–</v>
      </c>
      <c r="T401" s="27" t="str">
        <f t="shared" si="318"/>
        <v>–</v>
      </c>
      <c r="U401" s="27" t="str">
        <f t="shared" si="318"/>
        <v>–</v>
      </c>
      <c r="V401" s="27" t="str">
        <f t="shared" si="318"/>
        <v>–</v>
      </c>
      <c r="W401" s="27" t="str">
        <f t="shared" si="318"/>
        <v>–</v>
      </c>
      <c r="X401" s="27" t="str">
        <f t="shared" si="318"/>
        <v>–</v>
      </c>
      <c r="Y401" s="27" t="str">
        <f t="shared" si="318"/>
        <v>–</v>
      </c>
      <c r="Z401" s="27" t="str">
        <f t="shared" si="318"/>
        <v>–</v>
      </c>
      <c r="AA401" s="27" t="str">
        <f t="shared" si="318"/>
        <v>–</v>
      </c>
      <c r="AB401" s="27" t="str">
        <f t="shared" si="318"/>
        <v>–</v>
      </c>
      <c r="AC401" s="27" t="str">
        <f t="shared" si="318"/>
        <v>–</v>
      </c>
      <c r="AD401" s="27" t="str">
        <f t="shared" si="318"/>
        <v>–</v>
      </c>
      <c r="AE401" s="27" t="str">
        <f t="shared" si="318"/>
        <v>–</v>
      </c>
      <c r="AF401" s="27" t="str">
        <f t="shared" si="318"/>
        <v>–</v>
      </c>
      <c r="AG401" s="27" t="str">
        <f t="shared" si="318"/>
        <v>–</v>
      </c>
      <c r="AH401" s="27" t="str">
        <f t="shared" si="318"/>
        <v>–</v>
      </c>
      <c r="AI401" s="27" t="str">
        <f t="shared" si="318"/>
        <v>–</v>
      </c>
      <c r="AJ401" s="27" t="str">
        <f t="shared" si="318"/>
        <v>–</v>
      </c>
      <c r="AK401" s="27" t="str">
        <f t="shared" si="318"/>
        <v>–</v>
      </c>
      <c r="AL401" s="27" t="str">
        <f t="shared" si="318"/>
        <v>–</v>
      </c>
      <c r="AM401" s="27" t="str">
        <f t="shared" si="318"/>
        <v>–</v>
      </c>
      <c r="AN401" s="27" t="str">
        <f t="shared" si="318"/>
        <v>–</v>
      </c>
      <c r="AO401" s="27" t="str">
        <f t="shared" si="318"/>
        <v>–</v>
      </c>
      <c r="AP401" s="27" t="str">
        <f t="shared" si="318"/>
        <v>–</v>
      </c>
      <c r="AQ401" s="27" t="str">
        <f t="shared" si="318"/>
        <v>–</v>
      </c>
      <c r="AR401" s="27" t="str">
        <f t="shared" si="318"/>
        <v>–</v>
      </c>
      <c r="AS401" s="27" t="str">
        <f t="shared" si="318"/>
        <v>–</v>
      </c>
      <c r="AT401" s="27" t="str">
        <f t="shared" si="318"/>
        <v>–</v>
      </c>
      <c r="AU401" s="27" t="str">
        <f t="shared" si="318"/>
        <v>–</v>
      </c>
      <c r="AV401" s="27" t="str">
        <f t="shared" si="318"/>
        <v>–</v>
      </c>
      <c r="AW401" s="28" t="str">
        <f t="shared" si="318"/>
        <v>–</v>
      </c>
      <c r="AX401" s="28" t="str">
        <f t="shared" si="318"/>
        <v>–</v>
      </c>
      <c r="AY401" s="28" t="str">
        <f t="shared" si="318"/>
        <v>–</v>
      </c>
      <c r="AZ401" s="28" t="str">
        <f t="shared" si="318"/>
        <v>–</v>
      </c>
      <c r="BA401" s="28" t="str">
        <f t="shared" si="318"/>
        <v>–</v>
      </c>
    </row>
    <row r="402" spans="1:58" s="145" customFormat="1" outlineLevel="1" x14ac:dyDescent="0.2">
      <c r="A402" s="96"/>
      <c r="B402" s="96"/>
      <c r="C402" s="96"/>
      <c r="D402" s="137"/>
      <c r="E402" s="137"/>
      <c r="F402" s="140" t="s">
        <v>444</v>
      </c>
      <c r="G402" s="140" t="s">
        <v>674</v>
      </c>
      <c r="BB402" s="165"/>
      <c r="BC402" s="165"/>
      <c r="BD402" s="165"/>
      <c r="BE402" s="165"/>
      <c r="BF402" s="165"/>
    </row>
    <row r="403" spans="1:58" s="145" customFormat="1" outlineLevel="1" x14ac:dyDescent="0.2">
      <c r="A403" s="96"/>
      <c r="B403" s="96"/>
      <c r="C403" s="96"/>
      <c r="D403" s="137"/>
      <c r="E403" s="137"/>
      <c r="F403" s="140" t="s">
        <v>445</v>
      </c>
      <c r="G403" s="140" t="s">
        <v>675</v>
      </c>
      <c r="BB403" s="165"/>
      <c r="BC403" s="165"/>
      <c r="BD403" s="165"/>
      <c r="BE403" s="165"/>
      <c r="BF403" s="165"/>
    </row>
    <row r="404" spans="1:58" s="145" customFormat="1" outlineLevel="1" x14ac:dyDescent="0.2">
      <c r="A404" s="96"/>
      <c r="B404" s="96"/>
      <c r="C404" s="96"/>
      <c r="D404" s="137"/>
      <c r="E404" s="137"/>
      <c r="F404" s="140" t="s">
        <v>446</v>
      </c>
      <c r="G404" s="140" t="s">
        <v>676</v>
      </c>
      <c r="BB404" s="165"/>
      <c r="BC404" s="165"/>
      <c r="BD404" s="165"/>
      <c r="BE404" s="165"/>
      <c r="BF404" s="165"/>
    </row>
    <row r="405" spans="1:58" s="145" customFormat="1" outlineLevel="1" x14ac:dyDescent="0.2">
      <c r="A405" s="96"/>
      <c r="B405" s="96"/>
      <c r="C405" s="96"/>
      <c r="D405" s="137"/>
      <c r="E405" s="137"/>
      <c r="F405" s="140" t="s">
        <v>447</v>
      </c>
      <c r="G405" s="140" t="s">
        <v>677</v>
      </c>
      <c r="BB405" s="165"/>
      <c r="BC405" s="165"/>
      <c r="BD405" s="165"/>
      <c r="BE405" s="165"/>
      <c r="BF405" s="165"/>
    </row>
    <row r="406" spans="1:58" s="43" customFormat="1" x14ac:dyDescent="0.2">
      <c r="A406" s="37" t="s">
        <v>442</v>
      </c>
      <c r="B406" s="37" t="s">
        <v>134</v>
      </c>
      <c r="C406" s="37" t="s">
        <v>376</v>
      </c>
      <c r="D406" s="38" t="s">
        <v>374</v>
      </c>
      <c r="E406" s="38" t="s">
        <v>1546</v>
      </c>
      <c r="F406" s="22" t="s">
        <v>135</v>
      </c>
      <c r="G406" s="22" t="s">
        <v>1238</v>
      </c>
      <c r="H406" s="27" t="str">
        <f>EIUSum(H402:H405,H$996:H$999)</f>
        <v>–</v>
      </c>
      <c r="I406" s="27" t="str">
        <f t="shared" ref="I406:BA406" si="319">EIUSum(I402:I405,I$996:I$999)</f>
        <v>–</v>
      </c>
      <c r="J406" s="27" t="str">
        <f t="shared" si="319"/>
        <v>–</v>
      </c>
      <c r="K406" s="27" t="str">
        <f t="shared" si="319"/>
        <v>–</v>
      </c>
      <c r="L406" s="27" t="str">
        <f t="shared" si="319"/>
        <v>–</v>
      </c>
      <c r="M406" s="27" t="str">
        <f t="shared" si="319"/>
        <v>–</v>
      </c>
      <c r="N406" s="27" t="str">
        <f t="shared" si="319"/>
        <v>–</v>
      </c>
      <c r="O406" s="27" t="str">
        <f t="shared" si="319"/>
        <v>–</v>
      </c>
      <c r="P406" s="27" t="str">
        <f t="shared" si="319"/>
        <v>–</v>
      </c>
      <c r="Q406" s="27" t="str">
        <f t="shared" si="319"/>
        <v>–</v>
      </c>
      <c r="R406" s="27" t="str">
        <f t="shared" si="319"/>
        <v>–</v>
      </c>
      <c r="S406" s="27" t="str">
        <f t="shared" si="319"/>
        <v>–</v>
      </c>
      <c r="T406" s="27" t="str">
        <f t="shared" si="319"/>
        <v>–</v>
      </c>
      <c r="U406" s="27" t="str">
        <f t="shared" si="319"/>
        <v>–</v>
      </c>
      <c r="V406" s="27" t="str">
        <f t="shared" si="319"/>
        <v>–</v>
      </c>
      <c r="W406" s="27" t="str">
        <f t="shared" si="319"/>
        <v>–</v>
      </c>
      <c r="X406" s="27" t="str">
        <f t="shared" si="319"/>
        <v>–</v>
      </c>
      <c r="Y406" s="27" t="str">
        <f t="shared" si="319"/>
        <v>–</v>
      </c>
      <c r="Z406" s="27" t="str">
        <f t="shared" si="319"/>
        <v>–</v>
      </c>
      <c r="AA406" s="27" t="str">
        <f t="shared" si="319"/>
        <v>–</v>
      </c>
      <c r="AB406" s="27" t="str">
        <f t="shared" si="319"/>
        <v>–</v>
      </c>
      <c r="AC406" s="27" t="str">
        <f t="shared" si="319"/>
        <v>–</v>
      </c>
      <c r="AD406" s="27" t="str">
        <f t="shared" si="319"/>
        <v>–</v>
      </c>
      <c r="AE406" s="27" t="str">
        <f t="shared" si="319"/>
        <v>–</v>
      </c>
      <c r="AF406" s="27" t="str">
        <f t="shared" si="319"/>
        <v>–</v>
      </c>
      <c r="AG406" s="27" t="str">
        <f t="shared" si="319"/>
        <v>–</v>
      </c>
      <c r="AH406" s="27" t="str">
        <f t="shared" si="319"/>
        <v>–</v>
      </c>
      <c r="AI406" s="27" t="str">
        <f t="shared" si="319"/>
        <v>–</v>
      </c>
      <c r="AJ406" s="27" t="str">
        <f t="shared" si="319"/>
        <v>–</v>
      </c>
      <c r="AK406" s="27" t="str">
        <f t="shared" si="319"/>
        <v>–</v>
      </c>
      <c r="AL406" s="27" t="str">
        <f t="shared" si="319"/>
        <v>–</v>
      </c>
      <c r="AM406" s="27" t="str">
        <f t="shared" si="319"/>
        <v>–</v>
      </c>
      <c r="AN406" s="27" t="str">
        <f t="shared" si="319"/>
        <v>–</v>
      </c>
      <c r="AO406" s="27" t="str">
        <f t="shared" si="319"/>
        <v>–</v>
      </c>
      <c r="AP406" s="27" t="str">
        <f t="shared" si="319"/>
        <v>–</v>
      </c>
      <c r="AQ406" s="27" t="str">
        <f t="shared" si="319"/>
        <v>–</v>
      </c>
      <c r="AR406" s="27" t="str">
        <f t="shared" si="319"/>
        <v>–</v>
      </c>
      <c r="AS406" s="27" t="str">
        <f t="shared" si="319"/>
        <v>–</v>
      </c>
      <c r="AT406" s="27" t="str">
        <f t="shared" si="319"/>
        <v>–</v>
      </c>
      <c r="AU406" s="27" t="str">
        <f t="shared" si="319"/>
        <v>–</v>
      </c>
      <c r="AV406" s="27" t="str">
        <f t="shared" si="319"/>
        <v>–</v>
      </c>
      <c r="AW406" s="28" t="str">
        <f t="shared" si="319"/>
        <v>–</v>
      </c>
      <c r="AX406" s="28" t="str">
        <f t="shared" si="319"/>
        <v>–</v>
      </c>
      <c r="AY406" s="28" t="str">
        <f t="shared" si="319"/>
        <v>–</v>
      </c>
      <c r="AZ406" s="28" t="str">
        <f t="shared" si="319"/>
        <v>–</v>
      </c>
      <c r="BA406" s="28" t="str">
        <f t="shared" si="319"/>
        <v>–</v>
      </c>
    </row>
    <row r="407" spans="1:58" s="145" customFormat="1" outlineLevel="1" x14ac:dyDescent="0.2">
      <c r="A407" s="96"/>
      <c r="B407" s="96"/>
      <c r="C407" s="96"/>
      <c r="D407" s="137"/>
      <c r="E407" s="137"/>
      <c r="F407" s="140" t="s">
        <v>444</v>
      </c>
      <c r="G407" s="140" t="s">
        <v>678</v>
      </c>
      <c r="BB407" s="165"/>
      <c r="BC407" s="165"/>
      <c r="BD407" s="165"/>
      <c r="BE407" s="165"/>
      <c r="BF407" s="165"/>
    </row>
    <row r="408" spans="1:58" s="145" customFormat="1" outlineLevel="1" x14ac:dyDescent="0.2">
      <c r="A408" s="96"/>
      <c r="B408" s="96"/>
      <c r="C408" s="96"/>
      <c r="D408" s="137"/>
      <c r="E408" s="137"/>
      <c r="F408" s="140" t="s">
        <v>445</v>
      </c>
      <c r="G408" s="140" t="s">
        <v>679</v>
      </c>
      <c r="BB408" s="165"/>
      <c r="BC408" s="165"/>
      <c r="BD408" s="165"/>
      <c r="BE408" s="165"/>
      <c r="BF408" s="165"/>
    </row>
    <row r="409" spans="1:58" s="145" customFormat="1" outlineLevel="1" x14ac:dyDescent="0.2">
      <c r="A409" s="96"/>
      <c r="B409" s="96"/>
      <c r="C409" s="96"/>
      <c r="D409" s="137"/>
      <c r="E409" s="137"/>
      <c r="F409" s="140" t="s">
        <v>446</v>
      </c>
      <c r="G409" s="140" t="s">
        <v>680</v>
      </c>
      <c r="BB409" s="165"/>
      <c r="BC409" s="165"/>
      <c r="BD409" s="165"/>
      <c r="BE409" s="165"/>
      <c r="BF409" s="165"/>
    </row>
    <row r="410" spans="1:58" s="145" customFormat="1" outlineLevel="1" x14ac:dyDescent="0.2">
      <c r="A410" s="96"/>
      <c r="B410" s="96"/>
      <c r="C410" s="96"/>
      <c r="D410" s="137"/>
      <c r="E410" s="137"/>
      <c r="F410" s="140" t="s">
        <v>447</v>
      </c>
      <c r="G410" s="140" t="s">
        <v>681</v>
      </c>
      <c r="BB410" s="165"/>
      <c r="BC410" s="165"/>
      <c r="BD410" s="165"/>
      <c r="BE410" s="165"/>
      <c r="BF410" s="165"/>
    </row>
    <row r="411" spans="1:58" s="43" customFormat="1" x14ac:dyDescent="0.2">
      <c r="A411" s="37" t="s">
        <v>442</v>
      </c>
      <c r="B411" s="37" t="s">
        <v>1604</v>
      </c>
      <c r="C411" s="37" t="s">
        <v>376</v>
      </c>
      <c r="D411" s="38" t="s">
        <v>374</v>
      </c>
      <c r="E411" s="38" t="s">
        <v>1546</v>
      </c>
      <c r="F411" s="22" t="s">
        <v>136</v>
      </c>
      <c r="G411" s="22" t="s">
        <v>1239</v>
      </c>
      <c r="H411" s="27" t="str">
        <f>EIUSum(H407:H410,H$996:H$999)</f>
        <v>–</v>
      </c>
      <c r="I411" s="27" t="str">
        <f t="shared" ref="I411:BA411" si="320">EIUSum(I407:I410,I$996:I$999)</f>
        <v>–</v>
      </c>
      <c r="J411" s="27" t="str">
        <f t="shared" si="320"/>
        <v>–</v>
      </c>
      <c r="K411" s="27" t="str">
        <f t="shared" si="320"/>
        <v>–</v>
      </c>
      <c r="L411" s="27" t="str">
        <f t="shared" si="320"/>
        <v>–</v>
      </c>
      <c r="M411" s="27" t="str">
        <f t="shared" si="320"/>
        <v>–</v>
      </c>
      <c r="N411" s="27" t="str">
        <f t="shared" si="320"/>
        <v>–</v>
      </c>
      <c r="O411" s="27" t="str">
        <f t="shared" si="320"/>
        <v>–</v>
      </c>
      <c r="P411" s="27" t="str">
        <f t="shared" si="320"/>
        <v>–</v>
      </c>
      <c r="Q411" s="27" t="str">
        <f t="shared" si="320"/>
        <v>–</v>
      </c>
      <c r="R411" s="27" t="str">
        <f t="shared" si="320"/>
        <v>–</v>
      </c>
      <c r="S411" s="27" t="str">
        <f t="shared" si="320"/>
        <v>–</v>
      </c>
      <c r="T411" s="27" t="str">
        <f t="shared" si="320"/>
        <v>–</v>
      </c>
      <c r="U411" s="27" t="str">
        <f t="shared" si="320"/>
        <v>–</v>
      </c>
      <c r="V411" s="27" t="str">
        <f t="shared" si="320"/>
        <v>–</v>
      </c>
      <c r="W411" s="27" t="str">
        <f t="shared" si="320"/>
        <v>–</v>
      </c>
      <c r="X411" s="27" t="str">
        <f t="shared" si="320"/>
        <v>–</v>
      </c>
      <c r="Y411" s="27" t="str">
        <f t="shared" si="320"/>
        <v>–</v>
      </c>
      <c r="Z411" s="27" t="str">
        <f t="shared" si="320"/>
        <v>–</v>
      </c>
      <c r="AA411" s="27" t="str">
        <f t="shared" si="320"/>
        <v>–</v>
      </c>
      <c r="AB411" s="27" t="str">
        <f t="shared" si="320"/>
        <v>–</v>
      </c>
      <c r="AC411" s="27" t="str">
        <f t="shared" si="320"/>
        <v>–</v>
      </c>
      <c r="AD411" s="27" t="str">
        <f t="shared" si="320"/>
        <v>–</v>
      </c>
      <c r="AE411" s="27" t="str">
        <f t="shared" si="320"/>
        <v>–</v>
      </c>
      <c r="AF411" s="27" t="str">
        <f t="shared" si="320"/>
        <v>–</v>
      </c>
      <c r="AG411" s="27" t="str">
        <f t="shared" si="320"/>
        <v>–</v>
      </c>
      <c r="AH411" s="27" t="str">
        <f t="shared" si="320"/>
        <v>–</v>
      </c>
      <c r="AI411" s="27" t="str">
        <f t="shared" si="320"/>
        <v>–</v>
      </c>
      <c r="AJ411" s="27" t="str">
        <f t="shared" si="320"/>
        <v>–</v>
      </c>
      <c r="AK411" s="27" t="str">
        <f t="shared" si="320"/>
        <v>–</v>
      </c>
      <c r="AL411" s="27" t="str">
        <f t="shared" si="320"/>
        <v>–</v>
      </c>
      <c r="AM411" s="27" t="str">
        <f t="shared" si="320"/>
        <v>–</v>
      </c>
      <c r="AN411" s="27" t="str">
        <f t="shared" si="320"/>
        <v>–</v>
      </c>
      <c r="AO411" s="27" t="str">
        <f t="shared" si="320"/>
        <v>–</v>
      </c>
      <c r="AP411" s="27" t="str">
        <f t="shared" si="320"/>
        <v>–</v>
      </c>
      <c r="AQ411" s="27" t="str">
        <f t="shared" si="320"/>
        <v>–</v>
      </c>
      <c r="AR411" s="27" t="str">
        <f t="shared" si="320"/>
        <v>–</v>
      </c>
      <c r="AS411" s="27" t="str">
        <f t="shared" si="320"/>
        <v>–</v>
      </c>
      <c r="AT411" s="27" t="str">
        <f t="shared" si="320"/>
        <v>–</v>
      </c>
      <c r="AU411" s="27" t="str">
        <f t="shared" si="320"/>
        <v>–</v>
      </c>
      <c r="AV411" s="27" t="str">
        <f t="shared" si="320"/>
        <v>–</v>
      </c>
      <c r="AW411" s="28" t="str">
        <f t="shared" si="320"/>
        <v>–</v>
      </c>
      <c r="AX411" s="28" t="str">
        <f t="shared" si="320"/>
        <v>–</v>
      </c>
      <c r="AY411" s="28" t="str">
        <f t="shared" si="320"/>
        <v>–</v>
      </c>
      <c r="AZ411" s="28" t="str">
        <f t="shared" si="320"/>
        <v>–</v>
      </c>
      <c r="BA411" s="28" t="str">
        <f t="shared" si="320"/>
        <v>–</v>
      </c>
    </row>
    <row r="412" spans="1:58" s="145" customFormat="1" outlineLevel="1" x14ac:dyDescent="0.2">
      <c r="A412" s="96"/>
      <c r="B412" s="96"/>
      <c r="C412" s="96"/>
      <c r="D412" s="137"/>
      <c r="E412" s="137"/>
      <c r="F412" s="140" t="s">
        <v>444</v>
      </c>
      <c r="G412" s="140" t="s">
        <v>682</v>
      </c>
      <c r="H412" s="145">
        <v>-0.2</v>
      </c>
      <c r="I412" s="145">
        <v>-0.4</v>
      </c>
      <c r="J412" s="145">
        <v>0.5</v>
      </c>
      <c r="K412" s="145">
        <v>1</v>
      </c>
      <c r="L412" s="145">
        <v>0.6</v>
      </c>
      <c r="M412" s="145">
        <v>0.5</v>
      </c>
      <c r="N412" s="145">
        <v>1.2</v>
      </c>
      <c r="O412" s="145">
        <v>1.6</v>
      </c>
      <c r="P412" s="145">
        <v>-1.5</v>
      </c>
      <c r="Q412" s="145">
        <v>5.2</v>
      </c>
      <c r="R412" s="145">
        <v>2.6</v>
      </c>
      <c r="S412" s="145">
        <v>4.7</v>
      </c>
      <c r="T412" s="145">
        <v>-2.1</v>
      </c>
      <c r="U412" s="145">
        <v>0.5</v>
      </c>
      <c r="V412" s="145">
        <v>7.5</v>
      </c>
      <c r="W412" s="145">
        <v>12</v>
      </c>
      <c r="X412" s="145">
        <v>15.6</v>
      </c>
      <c r="Y412" s="145">
        <v>18.600000000000001</v>
      </c>
      <c r="Z412" s="145">
        <v>29.5</v>
      </c>
      <c r="AA412" s="145">
        <v>86</v>
      </c>
      <c r="AB412" s="145">
        <v>248</v>
      </c>
      <c r="AC412" s="145">
        <v>56.9</v>
      </c>
      <c r="AD412" s="145">
        <v>51.3</v>
      </c>
      <c r="AE412" s="145">
        <v>65.400000000000006</v>
      </c>
      <c r="AF412" s="145">
        <v>-20.399999999999999</v>
      </c>
      <c r="AG412" s="145">
        <v>59.8</v>
      </c>
      <c r="AH412" s="145">
        <v>87.4</v>
      </c>
      <c r="AI412" s="145">
        <v>50.8</v>
      </c>
      <c r="AJ412" s="145">
        <v>31</v>
      </c>
      <c r="AK412" s="145">
        <v>56.7</v>
      </c>
      <c r="AL412" s="145">
        <v>86</v>
      </c>
      <c r="AM412" s="145">
        <v>97.5</v>
      </c>
      <c r="AN412" s="145">
        <v>65.400000000000006</v>
      </c>
      <c r="AO412" s="145">
        <v>67.2</v>
      </c>
      <c r="AP412" s="145">
        <v>19.5</v>
      </c>
      <c r="AQ412" s="145">
        <v>62.4</v>
      </c>
      <c r="AR412" s="145">
        <v>64.7</v>
      </c>
      <c r="AS412" s="145">
        <v>109.5</v>
      </c>
      <c r="AT412" s="145">
        <v>158.5</v>
      </c>
      <c r="AU412" s="145">
        <v>67.599999999999994</v>
      </c>
      <c r="AV412" s="145">
        <v>112.6</v>
      </c>
      <c r="AW412" s="145">
        <v>98.610310760971572</v>
      </c>
      <c r="AX412" s="145">
        <v>104.15017619574131</v>
      </c>
      <c r="AY412" s="145">
        <v>108.54403428858251</v>
      </c>
      <c r="AZ412" s="145">
        <v>112.63740538429954</v>
      </c>
      <c r="BA412" s="145">
        <v>123.91883691843438</v>
      </c>
      <c r="BB412" s="165"/>
      <c r="BC412" s="165"/>
      <c r="BD412" s="165"/>
      <c r="BE412" s="165"/>
      <c r="BF412" s="165"/>
    </row>
    <row r="413" spans="1:58" s="145" customFormat="1" outlineLevel="1" x14ac:dyDescent="0.2">
      <c r="A413" s="96"/>
      <c r="B413" s="96"/>
      <c r="C413" s="96"/>
      <c r="D413" s="137"/>
      <c r="E413" s="137"/>
      <c r="F413" s="140" t="s">
        <v>445</v>
      </c>
      <c r="G413" s="140" t="s">
        <v>683</v>
      </c>
      <c r="H413" s="145">
        <v>3.28</v>
      </c>
      <c r="I413" s="145">
        <v>2.4700000000000002</v>
      </c>
      <c r="J413" s="145">
        <v>1.59</v>
      </c>
      <c r="K413" s="145">
        <v>1.73</v>
      </c>
      <c r="L413" s="145">
        <v>2.4</v>
      </c>
      <c r="M413" s="145">
        <v>2.6</v>
      </c>
      <c r="N413" s="145">
        <v>3.26</v>
      </c>
      <c r="O413" s="145">
        <v>5.14</v>
      </c>
      <c r="P413" s="145">
        <v>8.49</v>
      </c>
      <c r="Q413" s="145">
        <v>10.3</v>
      </c>
      <c r="R413" s="145">
        <v>13.18</v>
      </c>
      <c r="S413" s="145">
        <v>15.15</v>
      </c>
      <c r="T413" s="145">
        <v>21.84</v>
      </c>
      <c r="U413" s="145">
        <v>20.75</v>
      </c>
      <c r="V413" s="145">
        <v>15.8</v>
      </c>
      <c r="W413" s="145">
        <v>23.74</v>
      </c>
      <c r="X413" s="145">
        <v>21.97</v>
      </c>
      <c r="Y413" s="145">
        <v>23.05</v>
      </c>
      <c r="Z413" s="145">
        <v>29.52</v>
      </c>
      <c r="AA413" s="145">
        <v>45.99</v>
      </c>
      <c r="AB413" s="145">
        <v>42.38</v>
      </c>
      <c r="AC413" s="145">
        <v>50.34</v>
      </c>
      <c r="AD413" s="145">
        <v>49.57</v>
      </c>
      <c r="AE413" s="145">
        <v>43.06</v>
      </c>
      <c r="AF413" s="145">
        <v>32.83</v>
      </c>
      <c r="AG413" s="145">
        <v>85.1</v>
      </c>
      <c r="AH413" s="145">
        <v>79</v>
      </c>
      <c r="AI413" s="145">
        <v>83.8</v>
      </c>
      <c r="AJ413" s="145">
        <v>68</v>
      </c>
      <c r="AK413" s="145">
        <v>18.399999999999999</v>
      </c>
      <c r="AL413" s="145">
        <v>38.9</v>
      </c>
      <c r="AM413" s="145">
        <v>44.2</v>
      </c>
      <c r="AN413" s="145">
        <v>32.9</v>
      </c>
      <c r="AO413" s="145">
        <v>31.6</v>
      </c>
      <c r="AP413" s="145">
        <v>5.8</v>
      </c>
      <c r="AQ413" s="145">
        <v>42.8</v>
      </c>
      <c r="AR413" s="145">
        <v>32.799999999999997</v>
      </c>
      <c r="AS413" s="145">
        <v>35.9</v>
      </c>
      <c r="AT413" s="145">
        <v>77.5</v>
      </c>
      <c r="AU413" s="145">
        <v>57.5</v>
      </c>
      <c r="AV413" s="145">
        <v>13.2</v>
      </c>
      <c r="AW413" s="145">
        <v>31.114082964913393</v>
      </c>
      <c r="AX413" s="145">
        <v>40.35995935092626</v>
      </c>
      <c r="AY413" s="145">
        <v>46.767269984037327</v>
      </c>
      <c r="AZ413" s="145">
        <v>48.886428389956166</v>
      </c>
      <c r="BA413" s="145">
        <v>50.140178019513058</v>
      </c>
      <c r="BB413" s="165"/>
      <c r="BC413" s="165"/>
      <c r="BD413" s="165"/>
      <c r="BE413" s="165"/>
      <c r="BF413" s="165"/>
    </row>
    <row r="414" spans="1:58" s="145" customFormat="1" outlineLevel="1" x14ac:dyDescent="0.2">
      <c r="A414" s="96"/>
      <c r="B414" s="96"/>
      <c r="C414" s="96"/>
      <c r="D414" s="137"/>
      <c r="E414" s="137"/>
      <c r="F414" s="140" t="s">
        <v>446</v>
      </c>
      <c r="G414" s="140" t="s">
        <v>684</v>
      </c>
      <c r="H414" s="145">
        <v>0.57809999999999995</v>
      </c>
      <c r="I414" s="145">
        <v>1.1244000000000001</v>
      </c>
      <c r="J414" s="145">
        <v>0.61519999999999997</v>
      </c>
      <c r="K414" s="145">
        <v>1.1949000000000001</v>
      </c>
      <c r="L414" s="145">
        <v>1.3131999999999999</v>
      </c>
      <c r="M414" s="145">
        <v>1.0668</v>
      </c>
      <c r="N414" s="145">
        <v>-0.15290000000000001</v>
      </c>
      <c r="O414" s="145">
        <v>4.1881000000000004</v>
      </c>
      <c r="P414" s="145">
        <v>6.7895000000000003</v>
      </c>
      <c r="Q414" s="145">
        <v>2.1913999999999998</v>
      </c>
      <c r="R414" s="145">
        <v>6.4406999999999996</v>
      </c>
      <c r="S414" s="145">
        <v>2.4034</v>
      </c>
      <c r="T414" s="145">
        <v>3.1185999999999998</v>
      </c>
      <c r="U414" s="145">
        <v>3.7389999999999999</v>
      </c>
      <c r="V414" s="145">
        <v>2.2084999999999999</v>
      </c>
      <c r="W414" s="145">
        <v>4.8440000000000003</v>
      </c>
      <c r="X414" s="145">
        <v>3.5489999999999999</v>
      </c>
      <c r="Y414" s="145">
        <v>3.6871999999999998</v>
      </c>
      <c r="Z414" s="145">
        <v>2.6400999999999999</v>
      </c>
      <c r="AA414" s="145">
        <v>6.9417</v>
      </c>
      <c r="AB414" s="145">
        <v>13.173</v>
      </c>
      <c r="AC414" s="145">
        <v>14.8781</v>
      </c>
      <c r="AD414" s="145">
        <v>17.2394</v>
      </c>
      <c r="AE414" s="145">
        <v>19.572900000000001</v>
      </c>
      <c r="AF414" s="145">
        <v>20.1008</v>
      </c>
      <c r="AG414" s="145">
        <v>36.762</v>
      </c>
      <c r="AH414" s="145">
        <v>56.995399999999997</v>
      </c>
      <c r="AI414" s="145">
        <v>65.975499999999997</v>
      </c>
      <c r="AJ414" s="145">
        <v>-9.5015999999999998</v>
      </c>
      <c r="AK414" s="145">
        <v>16.607199999999999</v>
      </c>
      <c r="AL414" s="145">
        <v>9.9305000000000003</v>
      </c>
      <c r="AM414" s="145">
        <v>34.465499999999999</v>
      </c>
      <c r="AN414" s="145">
        <v>3.4800000000000199E-2</v>
      </c>
      <c r="AO414" s="145">
        <v>19.531400000000001</v>
      </c>
      <c r="AP414" s="145">
        <v>17.032800000000002</v>
      </c>
      <c r="AQ414" s="145">
        <v>13.3035</v>
      </c>
      <c r="AR414" s="145">
        <v>25.656700000000001</v>
      </c>
      <c r="AS414" s="145">
        <v>11.138500000000001</v>
      </c>
      <c r="AT414" s="145">
        <v>44.249699999999997</v>
      </c>
      <c r="AU414" s="145">
        <v>31.185199999999998</v>
      </c>
      <c r="AV414" s="145">
        <v>-6.4474</v>
      </c>
      <c r="AW414" s="145">
        <v>9.0263599999999986</v>
      </c>
      <c r="AX414" s="145">
        <v>16.247447999999999</v>
      </c>
      <c r="AY414" s="145">
        <v>15.435075599999998</v>
      </c>
      <c r="AZ414" s="145">
        <v>16.206829379999999</v>
      </c>
      <c r="BA414" s="145">
        <v>16.693034261399998</v>
      </c>
      <c r="BB414" s="165"/>
      <c r="BC414" s="165"/>
      <c r="BD414" s="165"/>
      <c r="BE414" s="165"/>
      <c r="BF414" s="165"/>
    </row>
    <row r="415" spans="1:58" s="145" customFormat="1" outlineLevel="1" x14ac:dyDescent="0.2">
      <c r="A415" s="96"/>
      <c r="B415" s="96"/>
      <c r="C415" s="96"/>
      <c r="D415" s="137"/>
      <c r="E415" s="137"/>
      <c r="F415" s="140" t="s">
        <v>447</v>
      </c>
      <c r="G415" s="140" t="s">
        <v>685</v>
      </c>
      <c r="H415" s="145">
        <v>10.1</v>
      </c>
      <c r="I415" s="145">
        <v>5.9</v>
      </c>
      <c r="J415" s="145">
        <v>5.4</v>
      </c>
      <c r="K415" s="145">
        <v>5.2</v>
      </c>
      <c r="L415" s="145">
        <v>-0.3</v>
      </c>
      <c r="M415" s="145">
        <v>5.4</v>
      </c>
      <c r="N415" s="145">
        <v>8.5</v>
      </c>
      <c r="O415" s="145">
        <v>13</v>
      </c>
      <c r="P415" s="145">
        <v>26.4</v>
      </c>
      <c r="Q415" s="145">
        <v>27.1</v>
      </c>
      <c r="R415" s="145">
        <v>41.3</v>
      </c>
      <c r="S415" s="145">
        <v>23.3</v>
      </c>
      <c r="T415" s="145">
        <v>23.1</v>
      </c>
      <c r="U415" s="145">
        <v>19.7</v>
      </c>
      <c r="V415" s="145">
        <v>19.5</v>
      </c>
      <c r="W415" s="145">
        <v>29.1</v>
      </c>
      <c r="X415" s="145">
        <v>32.4</v>
      </c>
      <c r="Y415" s="145">
        <v>51.3</v>
      </c>
      <c r="Z415" s="145">
        <v>109.8</v>
      </c>
      <c r="AA415" s="145">
        <v>129.9</v>
      </c>
      <c r="AB415" s="145">
        <v>164.1</v>
      </c>
      <c r="AC415" s="145">
        <v>56.1</v>
      </c>
      <c r="AD415" s="145">
        <v>89.8</v>
      </c>
      <c r="AE415" s="145">
        <v>36.1</v>
      </c>
      <c r="AF415" s="145">
        <v>87.1</v>
      </c>
      <c r="AG415" s="145">
        <v>252.6</v>
      </c>
      <c r="AH415" s="145">
        <v>203.6</v>
      </c>
      <c r="AI415" s="145">
        <v>209.6</v>
      </c>
      <c r="AJ415" s="145">
        <v>253.4</v>
      </c>
      <c r="AK415" s="145">
        <v>14.6</v>
      </c>
      <c r="AL415" s="145">
        <v>66.8</v>
      </c>
      <c r="AM415" s="145">
        <v>27</v>
      </c>
      <c r="AN415" s="145">
        <v>46.8</v>
      </c>
      <c r="AO415" s="145">
        <v>54.5</v>
      </c>
      <c r="AP415" s="145">
        <v>58.8</v>
      </c>
      <c r="AQ415" s="145">
        <v>45.3</v>
      </c>
      <c r="AR415" s="145">
        <v>324.8</v>
      </c>
      <c r="AS415" s="145">
        <v>125.4</v>
      </c>
      <c r="AT415" s="145">
        <v>81.2</v>
      </c>
      <c r="AU415" s="145">
        <v>2.2999999999999998</v>
      </c>
      <c r="AV415" s="145">
        <v>18.2</v>
      </c>
      <c r="AW415" s="145">
        <v>50.604728846251717</v>
      </c>
      <c r="AX415" s="145">
        <v>104.69747462081619</v>
      </c>
      <c r="AY415" s="145">
        <v>80.770172441911598</v>
      </c>
      <c r="AZ415" s="145">
        <v>66.389829540004541</v>
      </c>
      <c r="BA415" s="145">
        <v>77.413399864700295</v>
      </c>
      <c r="BB415" s="165"/>
      <c r="BC415" s="165"/>
      <c r="BD415" s="165"/>
      <c r="BE415" s="165"/>
      <c r="BF415" s="165"/>
    </row>
    <row r="416" spans="1:58" s="43" customFormat="1" x14ac:dyDescent="0.2">
      <c r="A416" s="37" t="s">
        <v>442</v>
      </c>
      <c r="B416" s="37" t="s">
        <v>137</v>
      </c>
      <c r="C416" s="37" t="s">
        <v>1468</v>
      </c>
      <c r="D416" s="38" t="s">
        <v>374</v>
      </c>
      <c r="E416" s="38" t="s">
        <v>1546</v>
      </c>
      <c r="F416" s="22" t="s">
        <v>138</v>
      </c>
      <c r="G416" s="22" t="s">
        <v>1240</v>
      </c>
      <c r="H416" s="27">
        <f>EIUSum(H412:H415,H$961:H$964)</f>
        <v>13.758099999999999</v>
      </c>
      <c r="I416" s="27">
        <f t="shared" ref="I416:BA416" si="321">EIUSum(I412:I415,I$961:I$964)</f>
        <v>9.0944000000000003</v>
      </c>
      <c r="J416" s="27">
        <f t="shared" si="321"/>
        <v>8.1052</v>
      </c>
      <c r="K416" s="27">
        <f t="shared" si="321"/>
        <v>9.1249000000000002</v>
      </c>
      <c r="L416" s="27">
        <f t="shared" si="321"/>
        <v>4.0132000000000003</v>
      </c>
      <c r="M416" s="27">
        <f t="shared" si="321"/>
        <v>9.5668000000000006</v>
      </c>
      <c r="N416" s="27">
        <f t="shared" si="321"/>
        <v>12.8071</v>
      </c>
      <c r="O416" s="27">
        <f t="shared" si="321"/>
        <v>23.928100000000001</v>
      </c>
      <c r="P416" s="27">
        <f t="shared" si="321"/>
        <v>40.179499999999997</v>
      </c>
      <c r="Q416" s="27">
        <f t="shared" si="321"/>
        <v>44.791400000000003</v>
      </c>
      <c r="R416" s="27">
        <f t="shared" si="321"/>
        <v>63.520699999999998</v>
      </c>
      <c r="S416" s="27">
        <f t="shared" si="321"/>
        <v>45.553400000000003</v>
      </c>
      <c r="T416" s="27">
        <f t="shared" si="321"/>
        <v>45.958600000000004</v>
      </c>
      <c r="U416" s="27">
        <f t="shared" si="321"/>
        <v>44.689</v>
      </c>
      <c r="V416" s="27">
        <f t="shared" si="321"/>
        <v>45.008499999999998</v>
      </c>
      <c r="W416" s="27">
        <f t="shared" si="321"/>
        <v>69.683999999999997</v>
      </c>
      <c r="X416" s="27">
        <f t="shared" si="321"/>
        <v>73.519000000000005</v>
      </c>
      <c r="Y416" s="27">
        <f t="shared" si="321"/>
        <v>96.637200000000007</v>
      </c>
      <c r="Z416" s="27">
        <f t="shared" si="321"/>
        <v>171.46009999999998</v>
      </c>
      <c r="AA416" s="27">
        <f t="shared" si="321"/>
        <v>268.83170000000001</v>
      </c>
      <c r="AB416" s="27">
        <f t="shared" si="321"/>
        <v>467.65300000000002</v>
      </c>
      <c r="AC416" s="27">
        <f t="shared" si="321"/>
        <v>178.21810000000002</v>
      </c>
      <c r="AD416" s="27">
        <f t="shared" si="321"/>
        <v>207.90940000000001</v>
      </c>
      <c r="AE416" s="27">
        <f t="shared" si="321"/>
        <v>164.13290000000001</v>
      </c>
      <c r="AF416" s="27">
        <f t="shared" si="321"/>
        <v>119.63079999999999</v>
      </c>
      <c r="AG416" s="27">
        <f t="shared" si="321"/>
        <v>434.26199999999994</v>
      </c>
      <c r="AH416" s="27">
        <f t="shared" si="321"/>
        <v>426.99540000000002</v>
      </c>
      <c r="AI416" s="27">
        <f t="shared" si="321"/>
        <v>410.17549999999994</v>
      </c>
      <c r="AJ416" s="27">
        <f t="shared" si="321"/>
        <v>342.89840000000004</v>
      </c>
      <c r="AK416" s="27">
        <f t="shared" si="321"/>
        <v>106.30719999999999</v>
      </c>
      <c r="AL416" s="27">
        <f t="shared" si="321"/>
        <v>201.63049999999998</v>
      </c>
      <c r="AM416" s="27">
        <f t="shared" si="321"/>
        <v>203.16549999999998</v>
      </c>
      <c r="AN416" s="27">
        <f t="shared" si="321"/>
        <v>145.13480000000001</v>
      </c>
      <c r="AO416" s="27">
        <f t="shared" si="321"/>
        <v>172.83140000000003</v>
      </c>
      <c r="AP416" s="27">
        <f t="shared" si="321"/>
        <v>101.1328</v>
      </c>
      <c r="AQ416" s="27">
        <f t="shared" si="321"/>
        <v>163.80349999999999</v>
      </c>
      <c r="AR416" s="27">
        <f t="shared" si="321"/>
        <v>447.95670000000001</v>
      </c>
      <c r="AS416" s="27">
        <f t="shared" si="321"/>
        <v>281.93849999999998</v>
      </c>
      <c r="AT416" s="27">
        <f t="shared" si="321"/>
        <v>361.44970000000001</v>
      </c>
      <c r="AU416" s="27">
        <f t="shared" si="321"/>
        <v>158.58520000000001</v>
      </c>
      <c r="AV416" s="27">
        <f t="shared" si="321"/>
        <v>137.55259999999998</v>
      </c>
      <c r="AW416" s="28">
        <f t="shared" si="321"/>
        <v>189.35548257213668</v>
      </c>
      <c r="AX416" s="28">
        <f t="shared" si="321"/>
        <v>265.4550581674838</v>
      </c>
      <c r="AY416" s="28">
        <f t="shared" si="321"/>
        <v>251.51655231453145</v>
      </c>
      <c r="AZ416" s="28">
        <f t="shared" si="321"/>
        <v>244.12049269426024</v>
      </c>
      <c r="BA416" s="28">
        <f t="shared" si="321"/>
        <v>268.16544906404772</v>
      </c>
    </row>
    <row r="417" spans="1:58" s="145" customFormat="1" outlineLevel="1" x14ac:dyDescent="0.2">
      <c r="A417" s="96"/>
      <c r="B417" s="96"/>
      <c r="C417" s="96"/>
      <c r="D417" s="137"/>
      <c r="E417" s="137"/>
      <c r="F417" s="140" t="s">
        <v>444</v>
      </c>
      <c r="G417" s="140" t="s">
        <v>686</v>
      </c>
      <c r="H417" s="145">
        <v>-4.2</v>
      </c>
      <c r="I417" s="145">
        <v>-3.8</v>
      </c>
      <c r="J417" s="145">
        <v>-2.7</v>
      </c>
      <c r="K417" s="145">
        <v>-2.9</v>
      </c>
      <c r="L417" s="145">
        <v>-4.7</v>
      </c>
      <c r="M417" s="145">
        <v>-5.5</v>
      </c>
      <c r="N417" s="145">
        <v>-9.4</v>
      </c>
      <c r="O417" s="145">
        <v>-8.3000000000000007</v>
      </c>
      <c r="P417" s="145">
        <v>-12</v>
      </c>
      <c r="Q417" s="145">
        <v>-13.3</v>
      </c>
      <c r="R417" s="145">
        <v>-24</v>
      </c>
      <c r="S417" s="145">
        <v>-23.3</v>
      </c>
      <c r="T417" s="145">
        <v>-19.100000000000001</v>
      </c>
      <c r="U417" s="145">
        <v>-17.600000000000001</v>
      </c>
      <c r="V417" s="145">
        <v>-19.899999999999999</v>
      </c>
      <c r="W417" s="145">
        <v>-39.799999999999997</v>
      </c>
      <c r="X417" s="145">
        <v>-60.6</v>
      </c>
      <c r="Y417" s="145">
        <v>-49.5</v>
      </c>
      <c r="Z417" s="145">
        <v>-97</v>
      </c>
      <c r="AA417" s="145">
        <v>-139.4</v>
      </c>
      <c r="AB417" s="145">
        <v>-98.2</v>
      </c>
      <c r="AC417" s="145">
        <v>-70.2</v>
      </c>
      <c r="AD417" s="145">
        <v>-17.2</v>
      </c>
      <c r="AE417" s="145">
        <v>-39.299999999999997</v>
      </c>
      <c r="AF417" s="145">
        <v>-9.1</v>
      </c>
      <c r="AG417" s="145">
        <v>-88.9</v>
      </c>
      <c r="AH417" s="145">
        <v>-148</v>
      </c>
      <c r="AI417" s="145">
        <v>-140.69999999999999</v>
      </c>
      <c r="AJ417" s="145">
        <v>-98</v>
      </c>
      <c r="AK417" s="145">
        <v>-99.7</v>
      </c>
      <c r="AL417" s="145">
        <v>-146.6</v>
      </c>
      <c r="AM417" s="145">
        <v>-107.9</v>
      </c>
      <c r="AN417" s="145">
        <v>-99.1</v>
      </c>
      <c r="AO417" s="145">
        <v>-93.3</v>
      </c>
      <c r="AP417" s="145">
        <v>-107.5</v>
      </c>
      <c r="AQ417" s="145">
        <v>-130.9</v>
      </c>
      <c r="AR417" s="145">
        <v>-111.8</v>
      </c>
      <c r="AS417" s="145">
        <v>-145.80000000000001</v>
      </c>
      <c r="AT417" s="145">
        <v>-186.7</v>
      </c>
      <c r="AU417" s="145">
        <v>-153.1</v>
      </c>
      <c r="AV417" s="145">
        <v>-111.5</v>
      </c>
      <c r="AW417" s="145">
        <v>-116.96427478788149</v>
      </c>
      <c r="AX417" s="145">
        <v>-133.74471895033278</v>
      </c>
      <c r="AY417" s="145">
        <v>-143.86640680233171</v>
      </c>
      <c r="AZ417" s="145">
        <v>-134.89176005811035</v>
      </c>
      <c r="BA417" s="145">
        <v>-145.70166225566672</v>
      </c>
      <c r="BB417" s="165"/>
      <c r="BC417" s="165"/>
      <c r="BD417" s="165"/>
      <c r="BE417" s="165"/>
      <c r="BF417" s="165"/>
    </row>
    <row r="418" spans="1:58" s="145" customFormat="1" outlineLevel="1" x14ac:dyDescent="0.2">
      <c r="A418" s="96"/>
      <c r="B418" s="96"/>
      <c r="C418" s="96"/>
      <c r="D418" s="137"/>
      <c r="E418" s="137"/>
      <c r="F418" s="140" t="s">
        <v>445</v>
      </c>
      <c r="G418" s="140" t="s">
        <v>687</v>
      </c>
      <c r="H418" s="145">
        <v>-3.1</v>
      </c>
      <c r="I418" s="145">
        <v>-4.55</v>
      </c>
      <c r="J418" s="145">
        <v>-2.85</v>
      </c>
      <c r="K418" s="145">
        <v>-1.71</v>
      </c>
      <c r="L418" s="145">
        <v>-2.12</v>
      </c>
      <c r="M418" s="145">
        <v>-2.2400000000000002</v>
      </c>
      <c r="N418" s="145">
        <v>-5.4</v>
      </c>
      <c r="O418" s="145">
        <v>-9.2100000000000009</v>
      </c>
      <c r="P418" s="145">
        <v>-14.5</v>
      </c>
      <c r="Q418" s="145">
        <v>-19.5</v>
      </c>
      <c r="R418" s="145">
        <v>-34.82</v>
      </c>
      <c r="S418" s="145">
        <v>-23.93</v>
      </c>
      <c r="T418" s="145">
        <v>-31.27</v>
      </c>
      <c r="U418" s="145">
        <v>-20.6</v>
      </c>
      <c r="V418" s="145">
        <v>-24.44</v>
      </c>
      <c r="W418" s="145">
        <v>-15.82</v>
      </c>
      <c r="X418" s="145">
        <v>-30.36</v>
      </c>
      <c r="Y418" s="145">
        <v>-35.49</v>
      </c>
      <c r="Z418" s="145">
        <v>-45.7</v>
      </c>
      <c r="AA418" s="145">
        <v>-125.42</v>
      </c>
      <c r="AB418" s="145">
        <v>-174.31</v>
      </c>
      <c r="AC418" s="145">
        <v>-86.97</v>
      </c>
      <c r="AD418" s="145">
        <v>-50.61</v>
      </c>
      <c r="AE418" s="145">
        <v>-53.38</v>
      </c>
      <c r="AF418" s="145">
        <v>-56.9</v>
      </c>
      <c r="AG418" s="145">
        <v>-118.8</v>
      </c>
      <c r="AH418" s="145">
        <v>-130.4</v>
      </c>
      <c r="AI418" s="145">
        <v>-132.19999999999999</v>
      </c>
      <c r="AJ418" s="145">
        <v>-136</v>
      </c>
      <c r="AK418" s="145">
        <v>-88.7</v>
      </c>
      <c r="AL418" s="145">
        <v>-72.599999999999994</v>
      </c>
      <c r="AM418" s="145">
        <v>-64.5</v>
      </c>
      <c r="AN418" s="145">
        <v>-52</v>
      </c>
      <c r="AO418" s="145">
        <v>-17.600000000000001</v>
      </c>
      <c r="AP418" s="145">
        <v>-53.1</v>
      </c>
      <c r="AQ418" s="145">
        <v>-51.2</v>
      </c>
      <c r="AR418" s="145">
        <v>-74.599999999999994</v>
      </c>
      <c r="AS418" s="145">
        <v>-48.6</v>
      </c>
      <c r="AT418" s="145">
        <v>-139.19999999999999</v>
      </c>
      <c r="AU418" s="145">
        <v>-63</v>
      </c>
      <c r="AV418" s="145">
        <v>-53.6</v>
      </c>
      <c r="AW418" s="145">
        <v>-44.770721436335975</v>
      </c>
      <c r="AX418" s="145">
        <v>-60.89896541392207</v>
      </c>
      <c r="AY418" s="145">
        <v>-72.303214536769389</v>
      </c>
      <c r="AZ418" s="145">
        <v>-73.788838515611943</v>
      </c>
      <c r="BA418" s="145">
        <v>-75.082058282998702</v>
      </c>
      <c r="BB418" s="165"/>
      <c r="BC418" s="165"/>
      <c r="BD418" s="165"/>
      <c r="BE418" s="165"/>
      <c r="BF418" s="165"/>
    </row>
    <row r="419" spans="1:58" s="145" customFormat="1" outlineLevel="1" x14ac:dyDescent="0.2">
      <c r="A419" s="96"/>
      <c r="B419" s="96"/>
      <c r="C419" s="96"/>
      <c r="D419" s="137"/>
      <c r="E419" s="137"/>
      <c r="F419" s="140" t="s">
        <v>446</v>
      </c>
      <c r="G419" s="140" t="s">
        <v>688</v>
      </c>
      <c r="H419" s="145">
        <v>-0.73929999999999996</v>
      </c>
      <c r="I419" s="145">
        <v>-1.3976999999999999</v>
      </c>
      <c r="J419" s="145">
        <v>-0.96089999999999998</v>
      </c>
      <c r="K419" s="145">
        <v>-2.0234999999999999</v>
      </c>
      <c r="L419" s="145">
        <v>-1.8809</v>
      </c>
      <c r="M419" s="145">
        <v>-1.7405999999999999</v>
      </c>
      <c r="N419" s="145">
        <v>-2.4529999999999998</v>
      </c>
      <c r="O419" s="145">
        <v>-2.0870000000000002</v>
      </c>
      <c r="P419" s="145">
        <v>-4.6919000000000004</v>
      </c>
      <c r="Q419" s="145">
        <v>-2.1408</v>
      </c>
      <c r="R419" s="145">
        <v>-7.4458000000000002</v>
      </c>
      <c r="S419" s="145">
        <v>-7.6125999999999996</v>
      </c>
      <c r="T419" s="145">
        <v>-4.2887000000000004</v>
      </c>
      <c r="U419" s="145">
        <v>-7.2267999999999999</v>
      </c>
      <c r="V419" s="145">
        <v>-5.2466999999999997</v>
      </c>
      <c r="W419" s="145">
        <v>-7.0014000000000003</v>
      </c>
      <c r="X419" s="145">
        <v>-8.7070000000000007</v>
      </c>
      <c r="Y419" s="145">
        <v>-10.401899999999999</v>
      </c>
      <c r="Z419" s="145">
        <v>-12.4549</v>
      </c>
      <c r="AA419" s="145">
        <v>-0.26250000000000001</v>
      </c>
      <c r="AB419" s="145">
        <v>-6.492</v>
      </c>
      <c r="AC419" s="145">
        <v>-16.369599999999998</v>
      </c>
      <c r="AD419" s="145">
        <v>-11.5046</v>
      </c>
      <c r="AE419" s="145">
        <v>-2.1444000000000001</v>
      </c>
      <c r="AF419" s="145">
        <v>-14.313000000000001</v>
      </c>
      <c r="AG419" s="145">
        <v>-52.296799999999998</v>
      </c>
      <c r="AH419" s="145">
        <v>-58.960999999999999</v>
      </c>
      <c r="AI419" s="145">
        <v>-119.9933</v>
      </c>
      <c r="AJ419" s="145">
        <v>-67.703699999999998</v>
      </c>
      <c r="AK419" s="145">
        <v>-18.369199999999999</v>
      </c>
      <c r="AL419" s="145">
        <v>-30.728000000000002</v>
      </c>
      <c r="AM419" s="145">
        <v>-51.872700000000002</v>
      </c>
      <c r="AN419" s="145">
        <v>-6.7967000000000004</v>
      </c>
      <c r="AO419" s="145">
        <v>-20.275700000000001</v>
      </c>
      <c r="AP419" s="145">
        <v>-20.476299999999998</v>
      </c>
      <c r="AQ419" s="145">
        <v>-15.7402</v>
      </c>
      <c r="AR419" s="145">
        <v>-14.0639</v>
      </c>
      <c r="AS419" s="145">
        <v>-11.8142</v>
      </c>
      <c r="AT419" s="145">
        <v>-39.959000000000003</v>
      </c>
      <c r="AU419" s="145">
        <v>-32.869</v>
      </c>
      <c r="AV419" s="145">
        <v>-4.7652000000000001</v>
      </c>
      <c r="AW419" s="145">
        <v>-4.1933759999999998</v>
      </c>
      <c r="AX419" s="145">
        <v>-4.4030448</v>
      </c>
      <c r="AY419" s="145">
        <v>-4.62319704</v>
      </c>
      <c r="AZ419" s="145">
        <v>-4.8543568920000002</v>
      </c>
      <c r="BA419" s="145">
        <v>-5.0970747366000007</v>
      </c>
      <c r="BB419" s="165"/>
      <c r="BC419" s="165"/>
      <c r="BD419" s="165"/>
      <c r="BE419" s="165"/>
      <c r="BF419" s="165"/>
    </row>
    <row r="420" spans="1:58" s="145" customFormat="1" outlineLevel="1" x14ac:dyDescent="0.2">
      <c r="A420" s="96"/>
      <c r="B420" s="96"/>
      <c r="C420" s="96"/>
      <c r="D420" s="137"/>
      <c r="E420" s="137"/>
      <c r="F420" s="140" t="s">
        <v>447</v>
      </c>
      <c r="G420" s="140" t="s">
        <v>689</v>
      </c>
      <c r="H420" s="145">
        <v>-11.2</v>
      </c>
      <c r="I420" s="145">
        <v>-12.2</v>
      </c>
      <c r="J420" s="145">
        <v>-7.1</v>
      </c>
      <c r="K420" s="145">
        <v>-8.1999999999999993</v>
      </c>
      <c r="L420" s="145">
        <v>-8</v>
      </c>
      <c r="M420" s="145">
        <v>-10.6</v>
      </c>
      <c r="N420" s="145">
        <v>-17.100000000000001</v>
      </c>
      <c r="O420" s="145">
        <v>-28.9</v>
      </c>
      <c r="P420" s="145">
        <v>-41.6</v>
      </c>
      <c r="Q420" s="145">
        <v>-31.4</v>
      </c>
      <c r="R420" s="145">
        <v>-28</v>
      </c>
      <c r="S420" s="145">
        <v>-23.5</v>
      </c>
      <c r="T420" s="145">
        <v>-26.2</v>
      </c>
      <c r="U420" s="145">
        <v>-30.4</v>
      </c>
      <c r="V420" s="145">
        <v>-43.8</v>
      </c>
      <c r="W420" s="145">
        <v>-56.6</v>
      </c>
      <c r="X420" s="145">
        <v>-41.7</v>
      </c>
      <c r="Y420" s="145">
        <v>-74.599999999999994</v>
      </c>
      <c r="Z420" s="145">
        <v>-157.80000000000001</v>
      </c>
      <c r="AA420" s="145">
        <v>-242.3</v>
      </c>
      <c r="AB420" s="145">
        <v>-292</v>
      </c>
      <c r="AC420" s="145">
        <v>-77.3</v>
      </c>
      <c r="AD420" s="145">
        <v>-120.9</v>
      </c>
      <c r="AE420" s="145">
        <v>-82.1</v>
      </c>
      <c r="AF420" s="145">
        <v>-128.69999999999999</v>
      </c>
      <c r="AG420" s="145">
        <v>-159.9</v>
      </c>
      <c r="AH420" s="145">
        <v>-142.30000000000001</v>
      </c>
      <c r="AI420" s="145">
        <v>-370.4</v>
      </c>
      <c r="AJ420" s="145">
        <v>-356.7</v>
      </c>
      <c r="AK420" s="145">
        <v>48.4</v>
      </c>
      <c r="AL420" s="145">
        <v>-54.4</v>
      </c>
      <c r="AM420" s="145">
        <v>-80.8</v>
      </c>
      <c r="AN420" s="145">
        <v>-12</v>
      </c>
      <c r="AO420" s="145">
        <v>-46.2</v>
      </c>
      <c r="AP420" s="145">
        <v>113.9</v>
      </c>
      <c r="AQ420" s="145">
        <v>60.2</v>
      </c>
      <c r="AR420" s="145">
        <v>-33</v>
      </c>
      <c r="AS420" s="145">
        <v>-172</v>
      </c>
      <c r="AT420" s="145">
        <v>-56.4</v>
      </c>
      <c r="AU420" s="145">
        <v>48.2</v>
      </c>
      <c r="AV420" s="145">
        <v>35.299999999999997</v>
      </c>
      <c r="AW420" s="145">
        <v>11.915952819423095</v>
      </c>
      <c r="AX420" s="145">
        <v>57.428745399362668</v>
      </c>
      <c r="AY420" s="145">
        <v>26.73754794450328</v>
      </c>
      <c r="AZ420" s="145">
        <v>26.861442634626847</v>
      </c>
      <c r="BA420" s="145">
        <v>27.163882814796786</v>
      </c>
      <c r="BB420" s="165"/>
      <c r="BC420" s="165"/>
      <c r="BD420" s="165"/>
      <c r="BE420" s="165"/>
      <c r="BF420" s="165"/>
    </row>
    <row r="421" spans="1:58" s="43" customFormat="1" x14ac:dyDescent="0.2">
      <c r="A421" s="37" t="s">
        <v>442</v>
      </c>
      <c r="B421" s="37" t="s">
        <v>139</v>
      </c>
      <c r="C421" s="37" t="s">
        <v>1468</v>
      </c>
      <c r="D421" s="38" t="s">
        <v>374</v>
      </c>
      <c r="E421" s="38" t="s">
        <v>1546</v>
      </c>
      <c r="F421" s="22" t="s">
        <v>140</v>
      </c>
      <c r="G421" s="22" t="s">
        <v>1241</v>
      </c>
      <c r="H421" s="27">
        <f>EIUSum(H417:H420,H$961:H$964)</f>
        <v>-19.2393</v>
      </c>
      <c r="I421" s="27">
        <f t="shared" ref="I421:BA421" si="322">EIUSum(I417:I420,I$961:I$964)</f>
        <v>-21.947699999999998</v>
      </c>
      <c r="J421" s="27">
        <f t="shared" si="322"/>
        <v>-13.610900000000001</v>
      </c>
      <c r="K421" s="27">
        <f t="shared" si="322"/>
        <v>-14.833499999999999</v>
      </c>
      <c r="L421" s="27">
        <f t="shared" si="322"/>
        <v>-16.700900000000001</v>
      </c>
      <c r="M421" s="27">
        <f t="shared" si="322"/>
        <v>-20.0806</v>
      </c>
      <c r="N421" s="27">
        <f t="shared" si="322"/>
        <v>-34.353000000000002</v>
      </c>
      <c r="O421" s="27">
        <f t="shared" si="322"/>
        <v>-48.497</v>
      </c>
      <c r="P421" s="27">
        <f t="shared" si="322"/>
        <v>-72.791899999999998</v>
      </c>
      <c r="Q421" s="27">
        <f t="shared" si="322"/>
        <v>-66.340800000000002</v>
      </c>
      <c r="R421" s="27">
        <f t="shared" si="322"/>
        <v>-94.265799999999999</v>
      </c>
      <c r="S421" s="27">
        <f t="shared" si="322"/>
        <v>-78.342600000000004</v>
      </c>
      <c r="T421" s="27">
        <f t="shared" si="322"/>
        <v>-80.858699999999999</v>
      </c>
      <c r="U421" s="27">
        <f t="shared" si="322"/>
        <v>-75.826799999999992</v>
      </c>
      <c r="V421" s="27">
        <f t="shared" si="322"/>
        <v>-93.38669999999999</v>
      </c>
      <c r="W421" s="27">
        <f t="shared" si="322"/>
        <v>-119.22139999999999</v>
      </c>
      <c r="X421" s="27">
        <f t="shared" si="322"/>
        <v>-141.36700000000002</v>
      </c>
      <c r="Y421" s="27">
        <f t="shared" si="322"/>
        <v>-169.99189999999999</v>
      </c>
      <c r="Z421" s="27">
        <f t="shared" si="322"/>
        <v>-312.95490000000001</v>
      </c>
      <c r="AA421" s="27">
        <f t="shared" si="322"/>
        <v>-507.38249999999999</v>
      </c>
      <c r="AB421" s="27">
        <f t="shared" si="322"/>
        <v>-571.00199999999995</v>
      </c>
      <c r="AC421" s="27">
        <f t="shared" si="322"/>
        <v>-250.83960000000002</v>
      </c>
      <c r="AD421" s="27">
        <f t="shared" si="322"/>
        <v>-200.21460000000002</v>
      </c>
      <c r="AE421" s="27">
        <f t="shared" si="322"/>
        <v>-176.92439999999999</v>
      </c>
      <c r="AF421" s="27">
        <f t="shared" si="322"/>
        <v>-209.01299999999998</v>
      </c>
      <c r="AG421" s="27">
        <f t="shared" si="322"/>
        <v>-419.89679999999998</v>
      </c>
      <c r="AH421" s="27">
        <f t="shared" si="322"/>
        <v>-479.661</v>
      </c>
      <c r="AI421" s="27">
        <f t="shared" si="322"/>
        <v>-763.29329999999993</v>
      </c>
      <c r="AJ421" s="27">
        <f t="shared" si="322"/>
        <v>-658.40370000000007</v>
      </c>
      <c r="AK421" s="27">
        <f t="shared" si="322"/>
        <v>-158.36920000000001</v>
      </c>
      <c r="AL421" s="27">
        <f t="shared" si="322"/>
        <v>-304.32799999999997</v>
      </c>
      <c r="AM421" s="27">
        <f t="shared" si="322"/>
        <v>-305.0727</v>
      </c>
      <c r="AN421" s="27">
        <f t="shared" si="322"/>
        <v>-169.89669999999998</v>
      </c>
      <c r="AO421" s="27">
        <f t="shared" si="322"/>
        <v>-177.37569999999999</v>
      </c>
      <c r="AP421" s="27">
        <f t="shared" si="322"/>
        <v>-67.176299999999998</v>
      </c>
      <c r="AQ421" s="27">
        <f t="shared" si="322"/>
        <v>-137.64019999999999</v>
      </c>
      <c r="AR421" s="27">
        <f t="shared" si="322"/>
        <v>-233.46389999999997</v>
      </c>
      <c r="AS421" s="27">
        <f t="shared" si="322"/>
        <v>-378.21420000000001</v>
      </c>
      <c r="AT421" s="27">
        <f t="shared" si="322"/>
        <v>-422.25899999999996</v>
      </c>
      <c r="AU421" s="27">
        <f t="shared" si="322"/>
        <v>-200.76900000000001</v>
      </c>
      <c r="AV421" s="27">
        <f t="shared" si="322"/>
        <v>-134.5652</v>
      </c>
      <c r="AW421" s="28">
        <f t="shared" si="322"/>
        <v>-154.01241940479437</v>
      </c>
      <c r="AX421" s="28">
        <f t="shared" si="322"/>
        <v>-141.61798376489219</v>
      </c>
      <c r="AY421" s="28">
        <f t="shared" si="322"/>
        <v>-194.05527043459782</v>
      </c>
      <c r="AZ421" s="28">
        <f t="shared" si="322"/>
        <v>-186.67351283109545</v>
      </c>
      <c r="BA421" s="28">
        <f t="shared" si="322"/>
        <v>-198.71691246046865</v>
      </c>
    </row>
    <row r="422" spans="1:58" s="145" customFormat="1" outlineLevel="1" x14ac:dyDescent="0.2">
      <c r="A422" s="96"/>
      <c r="B422" s="96"/>
      <c r="C422" s="96"/>
      <c r="D422" s="137"/>
      <c r="E422" s="137"/>
      <c r="F422" s="140" t="s">
        <v>444</v>
      </c>
      <c r="G422" s="159" t="s">
        <v>690</v>
      </c>
      <c r="H422" s="145">
        <v>-4.4000000000000004</v>
      </c>
      <c r="I422" s="145">
        <v>-4.2</v>
      </c>
      <c r="J422" s="145">
        <v>-2.2000000000000002</v>
      </c>
      <c r="K422" s="145">
        <v>-1.9</v>
      </c>
      <c r="L422" s="145">
        <v>-4.1000000000000005</v>
      </c>
      <c r="M422" s="145">
        <v>-5</v>
      </c>
      <c r="N422" s="145">
        <v>-8.2000000000000011</v>
      </c>
      <c r="O422" s="145">
        <v>-6.7000000000000011</v>
      </c>
      <c r="P422" s="145">
        <v>-13.5</v>
      </c>
      <c r="Q422" s="145">
        <v>-8.1000000000000014</v>
      </c>
      <c r="R422" s="145">
        <v>-21.4</v>
      </c>
      <c r="S422" s="145">
        <v>-18.600000000000001</v>
      </c>
      <c r="T422" s="145">
        <v>-21.200000000000003</v>
      </c>
      <c r="U422" s="145">
        <v>-17.100000000000001</v>
      </c>
      <c r="V422" s="145">
        <v>-12.399999999999999</v>
      </c>
      <c r="W422" s="145">
        <v>-27.799999999999997</v>
      </c>
      <c r="X422" s="145">
        <v>-45</v>
      </c>
      <c r="Y422" s="145">
        <v>-30.9</v>
      </c>
      <c r="Z422" s="145">
        <v>-67.5</v>
      </c>
      <c r="AA422" s="145">
        <v>-53.400000000000006</v>
      </c>
      <c r="AB422" s="145">
        <v>149.80000000000001</v>
      </c>
      <c r="AC422" s="145">
        <v>-13.300000000000004</v>
      </c>
      <c r="AD422" s="145">
        <v>34.099999999999994</v>
      </c>
      <c r="AE422" s="145">
        <v>26.100000000000009</v>
      </c>
      <c r="AF422" s="145">
        <v>-29.5</v>
      </c>
      <c r="AG422" s="145">
        <v>-29.100000000000009</v>
      </c>
      <c r="AH422" s="145">
        <v>-60.599999999999994</v>
      </c>
      <c r="AI422" s="145">
        <v>-89.899999999999991</v>
      </c>
      <c r="AJ422" s="145">
        <v>-67</v>
      </c>
      <c r="AK422" s="145">
        <v>-43</v>
      </c>
      <c r="AL422" s="145">
        <v>-60.599999999999994</v>
      </c>
      <c r="AM422" s="145">
        <v>-10.400000000000006</v>
      </c>
      <c r="AN422" s="145">
        <v>-33.699999999999989</v>
      </c>
      <c r="AO422" s="145">
        <v>-26.099999999999994</v>
      </c>
      <c r="AP422" s="145">
        <v>-88</v>
      </c>
      <c r="AQ422" s="145">
        <v>-68.5</v>
      </c>
      <c r="AR422" s="145">
        <v>-47.099999999999994</v>
      </c>
      <c r="AS422" s="145">
        <v>-36.300000000000011</v>
      </c>
      <c r="AT422" s="145">
        <v>-28.199999999999989</v>
      </c>
      <c r="AU422" s="145">
        <v>-85.5</v>
      </c>
      <c r="AV422" s="145">
        <v>1.0999999999999943</v>
      </c>
      <c r="AW422" s="145">
        <v>-18.353964026909921</v>
      </c>
      <c r="AX422" s="145">
        <v>-29.594542754591473</v>
      </c>
      <c r="AY422" s="145">
        <v>-35.322372513749201</v>
      </c>
      <c r="AZ422" s="145">
        <v>-22.254354673810809</v>
      </c>
      <c r="BA422" s="145">
        <v>-21.782825337232339</v>
      </c>
      <c r="BB422" s="165"/>
      <c r="BC422" s="165"/>
      <c r="BD422" s="165"/>
      <c r="BE422" s="165"/>
      <c r="BF422" s="165"/>
    </row>
    <row r="423" spans="1:58" s="145" customFormat="1" outlineLevel="1" x14ac:dyDescent="0.2">
      <c r="A423" s="96"/>
      <c r="B423" s="96"/>
      <c r="C423" s="96"/>
      <c r="D423" s="137"/>
      <c r="E423" s="137"/>
      <c r="F423" s="140" t="s">
        <v>445</v>
      </c>
      <c r="G423" s="159" t="s">
        <v>691</v>
      </c>
      <c r="H423" s="145">
        <v>0.17999999999999972</v>
      </c>
      <c r="I423" s="145">
        <v>-2.0799999999999996</v>
      </c>
      <c r="J423" s="145">
        <v>-1.26</v>
      </c>
      <c r="K423" s="145">
        <v>2.0000000000000018E-2</v>
      </c>
      <c r="L423" s="145">
        <v>0.2799999999999998</v>
      </c>
      <c r="M423" s="145">
        <v>0.35999999999999988</v>
      </c>
      <c r="N423" s="145">
        <v>-2.1400000000000006</v>
      </c>
      <c r="O423" s="145">
        <v>-4.0700000000000012</v>
      </c>
      <c r="P423" s="145">
        <v>-6.01</v>
      </c>
      <c r="Q423" s="145">
        <v>-9.1999999999999993</v>
      </c>
      <c r="R423" s="145">
        <v>-21.64</v>
      </c>
      <c r="S423" s="145">
        <v>-8.7799999999999994</v>
      </c>
      <c r="T423" s="145">
        <v>-9.43</v>
      </c>
      <c r="U423" s="145">
        <v>0.14999999999999858</v>
      </c>
      <c r="V423" s="145">
        <v>-8.64</v>
      </c>
      <c r="W423" s="145">
        <v>7.9199999999999982</v>
      </c>
      <c r="X423" s="145">
        <v>-8.39</v>
      </c>
      <c r="Y423" s="145">
        <v>-12.440000000000001</v>
      </c>
      <c r="Z423" s="145">
        <v>-16.180000000000003</v>
      </c>
      <c r="AA423" s="145">
        <v>-79.430000000000007</v>
      </c>
      <c r="AB423" s="145">
        <v>-131.93</v>
      </c>
      <c r="AC423" s="145">
        <v>-36.629999999999995</v>
      </c>
      <c r="AD423" s="145">
        <v>-1.0399999999999991</v>
      </c>
      <c r="AE423" s="145">
        <v>-10.32</v>
      </c>
      <c r="AF423" s="145">
        <v>-24.07</v>
      </c>
      <c r="AG423" s="145">
        <v>-33.700000000000003</v>
      </c>
      <c r="AH423" s="145">
        <v>-51.400000000000006</v>
      </c>
      <c r="AI423" s="145">
        <v>-48.399999999999991</v>
      </c>
      <c r="AJ423" s="145">
        <v>-68</v>
      </c>
      <c r="AK423" s="145">
        <v>-70.300000000000011</v>
      </c>
      <c r="AL423" s="145">
        <v>-33.699999999999996</v>
      </c>
      <c r="AM423" s="145">
        <v>-20.299999999999997</v>
      </c>
      <c r="AN423" s="145">
        <v>-19.100000000000001</v>
      </c>
      <c r="AO423" s="145">
        <v>14</v>
      </c>
      <c r="AP423" s="145">
        <v>-47.300000000000004</v>
      </c>
      <c r="AQ423" s="145">
        <v>-8.4000000000000057</v>
      </c>
      <c r="AR423" s="145">
        <v>-41.8</v>
      </c>
      <c r="AS423" s="145">
        <v>-12.700000000000003</v>
      </c>
      <c r="AT423" s="145">
        <v>-61.699999999999989</v>
      </c>
      <c r="AU423" s="145">
        <v>-5.5</v>
      </c>
      <c r="AV423" s="145">
        <v>-40.400000000000006</v>
      </c>
      <c r="AW423" s="145">
        <v>-13.656638471422582</v>
      </c>
      <c r="AX423" s="145">
        <v>-20.53900606299581</v>
      </c>
      <c r="AY423" s="145">
        <v>-25.535944552732062</v>
      </c>
      <c r="AZ423" s="145">
        <v>-24.902410125655777</v>
      </c>
      <c r="BA423" s="145">
        <v>-24.941880263485643</v>
      </c>
      <c r="BB423" s="165"/>
      <c r="BC423" s="165"/>
      <c r="BD423" s="165"/>
      <c r="BE423" s="165"/>
      <c r="BF423" s="165"/>
    </row>
    <row r="424" spans="1:58" s="145" customFormat="1" outlineLevel="1" x14ac:dyDescent="0.2">
      <c r="A424" s="96"/>
      <c r="B424" s="96"/>
      <c r="C424" s="96"/>
      <c r="D424" s="137"/>
      <c r="E424" s="137"/>
      <c r="F424" s="140" t="s">
        <v>446</v>
      </c>
      <c r="G424" s="159" t="s">
        <v>692</v>
      </c>
      <c r="H424" s="145">
        <v>-0.16120000000000001</v>
      </c>
      <c r="I424" s="145">
        <v>-0.27329999999999988</v>
      </c>
      <c r="J424" s="145">
        <v>-0.34570000000000001</v>
      </c>
      <c r="K424" s="145">
        <v>-0.82859999999999978</v>
      </c>
      <c r="L424" s="145">
        <v>-0.56770000000000009</v>
      </c>
      <c r="M424" s="145">
        <v>-0.67379999999999995</v>
      </c>
      <c r="N424" s="145">
        <v>-2.6058999999999997</v>
      </c>
      <c r="O424" s="145">
        <v>2.1011000000000002</v>
      </c>
      <c r="P424" s="145">
        <v>2.0975999999999999</v>
      </c>
      <c r="Q424" s="145">
        <v>5.0599999999999756E-2</v>
      </c>
      <c r="R424" s="145">
        <v>-1.0051000000000005</v>
      </c>
      <c r="S424" s="145">
        <v>-5.2091999999999992</v>
      </c>
      <c r="T424" s="145">
        <v>-1.1701000000000006</v>
      </c>
      <c r="U424" s="145">
        <v>-3.4878</v>
      </c>
      <c r="V424" s="145">
        <v>-3.0381999999999998</v>
      </c>
      <c r="W424" s="145">
        <v>-2.1574</v>
      </c>
      <c r="X424" s="145">
        <v>-5.1580000000000013</v>
      </c>
      <c r="Y424" s="145">
        <v>-6.7146999999999997</v>
      </c>
      <c r="Z424" s="145">
        <v>-9.8148</v>
      </c>
      <c r="AA424" s="145">
        <v>6.6791999999999998</v>
      </c>
      <c r="AB424" s="145">
        <v>6.681</v>
      </c>
      <c r="AC424" s="145">
        <v>-1.4914999999999985</v>
      </c>
      <c r="AD424" s="145">
        <v>5.7347999999999999</v>
      </c>
      <c r="AE424" s="145">
        <v>17.4285</v>
      </c>
      <c r="AF424" s="145">
        <v>5.7877999999999989</v>
      </c>
      <c r="AG424" s="145">
        <v>-15.534799999999997</v>
      </c>
      <c r="AH424" s="145">
        <v>-1.965600000000002</v>
      </c>
      <c r="AI424" s="145">
        <v>-54.017800000000008</v>
      </c>
      <c r="AJ424" s="145">
        <v>-77.205299999999994</v>
      </c>
      <c r="AK424" s="145">
        <v>-1.7620000000000005</v>
      </c>
      <c r="AL424" s="145">
        <v>-20.797499999999999</v>
      </c>
      <c r="AM424" s="145">
        <v>-17.407200000000003</v>
      </c>
      <c r="AN424" s="145">
        <v>-6.7618999999999998</v>
      </c>
      <c r="AO424" s="145">
        <v>-0.74429999999999907</v>
      </c>
      <c r="AP424" s="145">
        <v>-3.4434999999999967</v>
      </c>
      <c r="AQ424" s="145">
        <v>-2.4367000000000001</v>
      </c>
      <c r="AR424" s="145">
        <v>11.5928</v>
      </c>
      <c r="AS424" s="145">
        <v>-0.67569999999999908</v>
      </c>
      <c r="AT424" s="145">
        <v>4.290699999999994</v>
      </c>
      <c r="AU424" s="145">
        <v>-1.6838000000000015</v>
      </c>
      <c r="AV424" s="145">
        <v>-11.2126</v>
      </c>
      <c r="AW424" s="145">
        <v>4.8329839999999988</v>
      </c>
      <c r="AX424" s="145">
        <v>11.844403199999999</v>
      </c>
      <c r="AY424" s="145">
        <v>10.811878559999997</v>
      </c>
      <c r="AZ424" s="145">
        <v>11.352472487999998</v>
      </c>
      <c r="BA424" s="145">
        <v>11.595959524799998</v>
      </c>
      <c r="BB424" s="165"/>
      <c r="BC424" s="165"/>
      <c r="BD424" s="165"/>
      <c r="BE424" s="165"/>
      <c r="BF424" s="165"/>
    </row>
    <row r="425" spans="1:58" s="145" customFormat="1" outlineLevel="1" x14ac:dyDescent="0.2">
      <c r="A425" s="96"/>
      <c r="B425" s="96"/>
      <c r="C425" s="96"/>
      <c r="D425" s="137"/>
      <c r="E425" s="137"/>
      <c r="F425" s="140" t="s">
        <v>447</v>
      </c>
      <c r="G425" s="159" t="s">
        <v>693</v>
      </c>
      <c r="H425" s="145">
        <v>-1.0999999999999996</v>
      </c>
      <c r="I425" s="145">
        <v>-6.2999999999999989</v>
      </c>
      <c r="J425" s="145">
        <v>-1.6999999999999993</v>
      </c>
      <c r="K425" s="145">
        <v>-2.9999999999999991</v>
      </c>
      <c r="L425" s="145">
        <v>-8.3000000000000007</v>
      </c>
      <c r="M425" s="145">
        <v>-5.1999999999999993</v>
      </c>
      <c r="N425" s="145">
        <v>-8.6000000000000014</v>
      </c>
      <c r="O425" s="145">
        <v>-15.899999999999999</v>
      </c>
      <c r="P425" s="145">
        <v>-15.200000000000003</v>
      </c>
      <c r="Q425" s="145">
        <v>-4.2999999999999972</v>
      </c>
      <c r="R425" s="145">
        <v>13.299999999999997</v>
      </c>
      <c r="S425" s="145">
        <v>-0.19999999999999929</v>
      </c>
      <c r="T425" s="145">
        <v>-3.0999999999999979</v>
      </c>
      <c r="U425" s="145">
        <v>-10.7</v>
      </c>
      <c r="V425" s="145">
        <v>-24.299999999999997</v>
      </c>
      <c r="W425" s="145">
        <v>-27.5</v>
      </c>
      <c r="X425" s="145">
        <v>-9.3000000000000043</v>
      </c>
      <c r="Y425" s="145">
        <v>-23.299999999999997</v>
      </c>
      <c r="Z425" s="145">
        <v>-48.000000000000014</v>
      </c>
      <c r="AA425" s="145">
        <v>-112.4</v>
      </c>
      <c r="AB425" s="145">
        <v>-127.9</v>
      </c>
      <c r="AC425" s="145">
        <v>-21.199999999999996</v>
      </c>
      <c r="AD425" s="145">
        <v>-31.100000000000009</v>
      </c>
      <c r="AE425" s="145">
        <v>-45.999999999999993</v>
      </c>
      <c r="AF425" s="145">
        <v>-41.599999999999994</v>
      </c>
      <c r="AG425" s="145">
        <v>92.699999999999989</v>
      </c>
      <c r="AH425" s="145">
        <v>61.299999999999983</v>
      </c>
      <c r="AI425" s="145">
        <v>-160.79999999999998</v>
      </c>
      <c r="AJ425" s="145">
        <v>-103.29999999999998</v>
      </c>
      <c r="AK425" s="145">
        <v>63</v>
      </c>
      <c r="AL425" s="145">
        <v>12.399999999999999</v>
      </c>
      <c r="AM425" s="145">
        <v>-53.8</v>
      </c>
      <c r="AN425" s="145">
        <v>34.799999999999997</v>
      </c>
      <c r="AO425" s="145">
        <v>8.2999999999999972</v>
      </c>
      <c r="AP425" s="145">
        <v>172.7</v>
      </c>
      <c r="AQ425" s="145">
        <v>105.5</v>
      </c>
      <c r="AR425" s="145">
        <v>291.8</v>
      </c>
      <c r="AS425" s="145">
        <v>-46.599999999999994</v>
      </c>
      <c r="AT425" s="145">
        <v>24.800000000000004</v>
      </c>
      <c r="AU425" s="145">
        <v>50.5</v>
      </c>
      <c r="AV425" s="145">
        <v>53.5</v>
      </c>
      <c r="AW425" s="145">
        <v>62.520681665674815</v>
      </c>
      <c r="AX425" s="145">
        <v>162.12622002017886</v>
      </c>
      <c r="AY425" s="145">
        <v>107.50772038641487</v>
      </c>
      <c r="AZ425" s="145">
        <v>93.251272174631396</v>
      </c>
      <c r="BA425" s="145">
        <v>104.57728267949707</v>
      </c>
      <c r="BB425" s="165"/>
      <c r="BC425" s="165"/>
      <c r="BD425" s="165"/>
      <c r="BE425" s="165"/>
      <c r="BF425" s="165"/>
    </row>
    <row r="426" spans="1:58" s="43" customFormat="1" x14ac:dyDescent="0.2">
      <c r="A426" s="37" t="s">
        <v>442</v>
      </c>
      <c r="B426" s="37" t="s">
        <v>141</v>
      </c>
      <c r="C426" s="37"/>
      <c r="D426" s="38" t="s">
        <v>374</v>
      </c>
      <c r="E426" s="38" t="s">
        <v>1546</v>
      </c>
      <c r="F426" s="87" t="s">
        <v>142</v>
      </c>
      <c r="G426" s="22" t="s">
        <v>1242</v>
      </c>
      <c r="H426" s="27">
        <f>EIUTotal(EIUSum(H422:H425,H$961:H$964),H416,H421)</f>
        <v>-5.4812000000000012</v>
      </c>
      <c r="I426" s="27">
        <f t="shared" ref="I426:BA426" si="323">EIUTotal(EIUSum(I422:I425,I$961:I$964),I416,I421)</f>
        <v>-12.853299999999997</v>
      </c>
      <c r="J426" s="27">
        <f t="shared" si="323"/>
        <v>-5.5057000000000009</v>
      </c>
      <c r="K426" s="27">
        <f t="shared" si="323"/>
        <v>-5.7085999999999988</v>
      </c>
      <c r="L426" s="27">
        <f t="shared" si="323"/>
        <v>-12.6877</v>
      </c>
      <c r="M426" s="27">
        <f t="shared" si="323"/>
        <v>-10.5138</v>
      </c>
      <c r="N426" s="27">
        <f t="shared" si="323"/>
        <v>-21.545900000000003</v>
      </c>
      <c r="O426" s="27">
        <f t="shared" si="323"/>
        <v>-24.568899999999999</v>
      </c>
      <c r="P426" s="27">
        <f t="shared" si="323"/>
        <v>-32.612400000000001</v>
      </c>
      <c r="Q426" s="27">
        <f t="shared" si="323"/>
        <v>-21.549399999999999</v>
      </c>
      <c r="R426" s="27">
        <f t="shared" si="323"/>
        <v>-30.745100000000001</v>
      </c>
      <c r="S426" s="27">
        <f t="shared" si="323"/>
        <v>-32.789200000000001</v>
      </c>
      <c r="T426" s="27">
        <f t="shared" si="323"/>
        <v>-34.900099999999995</v>
      </c>
      <c r="U426" s="27">
        <f t="shared" si="323"/>
        <v>-31.137799999999991</v>
      </c>
      <c r="V426" s="27">
        <f t="shared" si="323"/>
        <v>-48.378199999999993</v>
      </c>
      <c r="W426" s="27">
        <f t="shared" si="323"/>
        <v>-49.537399999999991</v>
      </c>
      <c r="X426" s="27">
        <f t="shared" si="323"/>
        <v>-67.848000000000013</v>
      </c>
      <c r="Y426" s="27">
        <f t="shared" si="323"/>
        <v>-73.35469999999998</v>
      </c>
      <c r="Z426" s="27">
        <f t="shared" si="323"/>
        <v>-141.49480000000003</v>
      </c>
      <c r="AA426" s="27">
        <f t="shared" si="323"/>
        <v>-238.55079999999998</v>
      </c>
      <c r="AB426" s="27">
        <f t="shared" si="323"/>
        <v>-103.34899999999993</v>
      </c>
      <c r="AC426" s="27">
        <f t="shared" si="323"/>
        <v>-72.621499999999997</v>
      </c>
      <c r="AD426" s="27">
        <f t="shared" si="323"/>
        <v>7.6947999999999865</v>
      </c>
      <c r="AE426" s="27">
        <f t="shared" si="323"/>
        <v>-12.791499999999985</v>
      </c>
      <c r="AF426" s="27">
        <f t="shared" si="323"/>
        <v>-89.382199999999983</v>
      </c>
      <c r="AG426" s="27">
        <f t="shared" si="323"/>
        <v>14.365199999999959</v>
      </c>
      <c r="AH426" s="27">
        <f t="shared" si="323"/>
        <v>-52.665599999999984</v>
      </c>
      <c r="AI426" s="27">
        <f t="shared" si="323"/>
        <v>-353.11779999999999</v>
      </c>
      <c r="AJ426" s="27">
        <f t="shared" si="323"/>
        <v>-315.50530000000003</v>
      </c>
      <c r="AK426" s="27">
        <f t="shared" si="323"/>
        <v>-52.062000000000012</v>
      </c>
      <c r="AL426" s="27">
        <f t="shared" si="323"/>
        <v>-102.69749999999999</v>
      </c>
      <c r="AM426" s="27">
        <f t="shared" si="323"/>
        <v>-101.90720000000002</v>
      </c>
      <c r="AN426" s="27">
        <f t="shared" si="323"/>
        <v>-24.761899999999969</v>
      </c>
      <c r="AO426" s="27">
        <f t="shared" si="323"/>
        <v>-4.5442999999999643</v>
      </c>
      <c r="AP426" s="27">
        <f t="shared" si="323"/>
        <v>33.956500000000005</v>
      </c>
      <c r="AQ426" s="27">
        <f t="shared" si="323"/>
        <v>26.163299999999992</v>
      </c>
      <c r="AR426" s="27">
        <f t="shared" si="323"/>
        <v>214.49280000000005</v>
      </c>
      <c r="AS426" s="27">
        <f t="shared" si="323"/>
        <v>-96.275700000000029</v>
      </c>
      <c r="AT426" s="27">
        <f t="shared" si="323"/>
        <v>-60.809299999999951</v>
      </c>
      <c r="AU426" s="27">
        <f t="shared" si="323"/>
        <v>-42.183799999999991</v>
      </c>
      <c r="AV426" s="27">
        <f t="shared" si="323"/>
        <v>2.9873999999999796</v>
      </c>
      <c r="AW426" s="28">
        <f t="shared" si="323"/>
        <v>35.343063167342308</v>
      </c>
      <c r="AX426" s="28">
        <f t="shared" si="323"/>
        <v>123.83707440259161</v>
      </c>
      <c r="AY426" s="28">
        <f t="shared" si="323"/>
        <v>57.461281879933637</v>
      </c>
      <c r="AZ426" s="28">
        <f t="shared" si="323"/>
        <v>57.446979863164785</v>
      </c>
      <c r="BA426" s="28">
        <f t="shared" si="323"/>
        <v>69.448536603579072</v>
      </c>
    </row>
    <row r="427" spans="1:58" s="145" customFormat="1" outlineLevel="1" x14ac:dyDescent="0.2">
      <c r="A427" s="96"/>
      <c r="B427" s="96"/>
      <c r="C427" s="96"/>
      <c r="D427" s="137"/>
      <c r="E427" s="137"/>
      <c r="F427" s="140" t="s">
        <v>444</v>
      </c>
      <c r="G427" s="140" t="s">
        <v>694</v>
      </c>
      <c r="H427" s="145">
        <v>0.9</v>
      </c>
      <c r="I427" s="145">
        <v>0.5</v>
      </c>
      <c r="J427" s="145">
        <v>1.4</v>
      </c>
      <c r="K427" s="145">
        <v>5.5</v>
      </c>
      <c r="L427" s="145">
        <v>5.7</v>
      </c>
      <c r="M427" s="145">
        <v>12.9</v>
      </c>
      <c r="N427" s="145">
        <v>33.200000000000003</v>
      </c>
      <c r="O427" s="145">
        <v>17.600000000000001</v>
      </c>
      <c r="P427" s="145">
        <v>4.2</v>
      </c>
      <c r="Q427" s="145">
        <v>23.8</v>
      </c>
      <c r="R427" s="145">
        <v>12.3</v>
      </c>
      <c r="S427" s="145">
        <v>41.2</v>
      </c>
      <c r="T427" s="145">
        <v>76.900000000000006</v>
      </c>
      <c r="U427" s="145">
        <v>145.69999999999999</v>
      </c>
      <c r="V427" s="145">
        <v>10.6</v>
      </c>
      <c r="W427" s="145">
        <v>53.1</v>
      </c>
      <c r="X427" s="145">
        <v>93.9</v>
      </c>
      <c r="Y427" s="145">
        <v>91</v>
      </c>
      <c r="Z427" s="145">
        <v>150.9</v>
      </c>
      <c r="AA427" s="145">
        <v>177.9</v>
      </c>
      <c r="AB427" s="145">
        <v>40.9</v>
      </c>
      <c r="AC427" s="145">
        <v>138.4</v>
      </c>
      <c r="AD427" s="145">
        <v>121.4</v>
      </c>
      <c r="AE427" s="145">
        <v>113.2</v>
      </c>
      <c r="AF427" s="145">
        <v>147.9</v>
      </c>
      <c r="AG427" s="145">
        <v>221.5</v>
      </c>
      <c r="AH427" s="145">
        <v>181</v>
      </c>
      <c r="AI427" s="145">
        <v>414.2</v>
      </c>
      <c r="AJ427" s="145">
        <v>30</v>
      </c>
      <c r="AK427" s="145">
        <v>-9</v>
      </c>
      <c r="AL427" s="145">
        <v>76.099999999999994</v>
      </c>
      <c r="AM427" s="145">
        <v>77</v>
      </c>
      <c r="AN427" s="145">
        <v>69.3</v>
      </c>
      <c r="AO427" s="145">
        <v>-28</v>
      </c>
      <c r="AP427" s="145">
        <v>23.8</v>
      </c>
      <c r="AQ427" s="145">
        <v>-71.3</v>
      </c>
      <c r="AR427" s="145">
        <v>-110</v>
      </c>
      <c r="AS427" s="145">
        <v>-100</v>
      </c>
      <c r="AT427" s="145">
        <v>-80.7</v>
      </c>
      <c r="AU427" s="145">
        <v>72.099999999999994</v>
      </c>
      <c r="AV427" s="145">
        <v>157.9</v>
      </c>
      <c r="AW427" s="165">
        <v>157.9</v>
      </c>
      <c r="AX427" s="165">
        <v>157.9</v>
      </c>
      <c r="AY427" s="165">
        <v>157.9</v>
      </c>
      <c r="AZ427" s="165">
        <v>157.9</v>
      </c>
      <c r="BA427" s="165"/>
      <c r="BB427" s="165"/>
      <c r="BC427" s="165"/>
      <c r="BD427" s="165"/>
      <c r="BE427" s="165"/>
      <c r="BF427" s="165"/>
    </row>
    <row r="428" spans="1:58" s="145" customFormat="1" outlineLevel="1" x14ac:dyDescent="0.2">
      <c r="A428" s="96"/>
      <c r="B428" s="96"/>
      <c r="C428" s="96"/>
      <c r="D428" s="137"/>
      <c r="E428" s="137"/>
      <c r="F428" s="140" t="s">
        <v>445</v>
      </c>
      <c r="G428" s="140" t="s">
        <v>695</v>
      </c>
      <c r="H428" s="145">
        <v>2.0699999999999998</v>
      </c>
      <c r="I428" s="145">
        <v>2.17</v>
      </c>
      <c r="J428" s="145">
        <v>-0.19</v>
      </c>
      <c r="K428" s="145">
        <v>1.63</v>
      </c>
      <c r="L428" s="145">
        <v>0.47</v>
      </c>
      <c r="M428" s="145">
        <v>2.4700000000000002</v>
      </c>
      <c r="N428" s="145">
        <v>5.96</v>
      </c>
      <c r="O428" s="145">
        <v>3.27</v>
      </c>
      <c r="P428" s="145">
        <v>4.1500000000000004</v>
      </c>
      <c r="Q428" s="145">
        <v>6.65</v>
      </c>
      <c r="R428" s="145">
        <v>8.41</v>
      </c>
      <c r="S428" s="145">
        <v>15.33</v>
      </c>
      <c r="T428" s="145">
        <v>19.510000000000002</v>
      </c>
      <c r="U428" s="145">
        <v>31.16</v>
      </c>
      <c r="V428" s="145">
        <v>21.96</v>
      </c>
      <c r="W428" s="145">
        <v>7.42</v>
      </c>
      <c r="X428" s="145">
        <v>46.63</v>
      </c>
      <c r="Y428" s="145">
        <v>60.79</v>
      </c>
      <c r="Z428" s="145">
        <v>105.22</v>
      </c>
      <c r="AA428" s="145">
        <v>126.89</v>
      </c>
      <c r="AB428" s="145">
        <v>97.43</v>
      </c>
      <c r="AC428" s="145">
        <v>85.46</v>
      </c>
      <c r="AD428" s="145">
        <v>84.64</v>
      </c>
      <c r="AE428" s="145">
        <v>192.71</v>
      </c>
      <c r="AF428" s="145">
        <v>232.48</v>
      </c>
      <c r="AG428" s="145">
        <v>243.5</v>
      </c>
      <c r="AH428" s="145">
        <v>325.5</v>
      </c>
      <c r="AI428" s="145">
        <v>281.8</v>
      </c>
      <c r="AJ428" s="145">
        <v>157.80000000000001</v>
      </c>
      <c r="AK428" s="145">
        <v>106.9</v>
      </c>
      <c r="AL428" s="145">
        <v>-37.799999999999997</v>
      </c>
      <c r="AM428" s="145">
        <v>-230</v>
      </c>
      <c r="AN428" s="145">
        <v>-23.7</v>
      </c>
      <c r="AO428" s="145">
        <v>56.3</v>
      </c>
      <c r="AP428" s="145">
        <v>97</v>
      </c>
      <c r="AQ428" s="145">
        <v>49.7</v>
      </c>
      <c r="AR428" s="145">
        <v>41.3</v>
      </c>
      <c r="AS428" s="145">
        <v>53.2</v>
      </c>
      <c r="AT428" s="145">
        <v>39.1</v>
      </c>
      <c r="AU428" s="145">
        <v>71.599999999999994</v>
      </c>
      <c r="AV428" s="145">
        <v>162.69999999999999</v>
      </c>
      <c r="AW428" s="165">
        <v>162.69999999999999</v>
      </c>
      <c r="AX428" s="165">
        <v>162.69999999999999</v>
      </c>
      <c r="AY428" s="165">
        <v>162.69999999999999</v>
      </c>
      <c r="AZ428" s="165">
        <v>162.69999999999999</v>
      </c>
      <c r="BB428" s="165"/>
      <c r="BC428" s="165"/>
      <c r="BD428" s="165"/>
      <c r="BE428" s="165"/>
      <c r="BF428" s="165"/>
    </row>
    <row r="429" spans="1:58" s="145" customFormat="1" outlineLevel="1" x14ac:dyDescent="0.2">
      <c r="A429" s="96"/>
      <c r="B429" s="96"/>
      <c r="C429" s="96"/>
      <c r="D429" s="137"/>
      <c r="E429" s="137"/>
      <c r="F429" s="140" t="s">
        <v>446</v>
      </c>
      <c r="G429" s="140" t="s">
        <v>696</v>
      </c>
      <c r="H429" s="145">
        <v>-0.52359999999999995</v>
      </c>
      <c r="I429" s="145">
        <v>0.16259999999999999</v>
      </c>
      <c r="J429" s="145">
        <v>-0.4491</v>
      </c>
      <c r="K429" s="145">
        <v>0.40660000000000002</v>
      </c>
      <c r="L429" s="145">
        <v>0.3085</v>
      </c>
      <c r="M429" s="145">
        <v>1.0470999999999999</v>
      </c>
      <c r="N429" s="145">
        <v>1.1372</v>
      </c>
      <c r="O429" s="145">
        <v>-3.7159</v>
      </c>
      <c r="P429" s="145">
        <v>5.8727999999999998</v>
      </c>
      <c r="Q429" s="145">
        <v>12.3573</v>
      </c>
      <c r="R429" s="145">
        <v>19.227</v>
      </c>
      <c r="S429" s="145">
        <v>19.032599999999999</v>
      </c>
      <c r="T429" s="145">
        <v>25.831800000000001</v>
      </c>
      <c r="U429" s="145">
        <v>62.637500000000003</v>
      </c>
      <c r="V429" s="145">
        <v>30.292000000000002</v>
      </c>
      <c r="W429" s="145">
        <v>45.348999999999997</v>
      </c>
      <c r="X429" s="145">
        <v>74.706100000000006</v>
      </c>
      <c r="Y429" s="145">
        <v>86.386663244000005</v>
      </c>
      <c r="Z429" s="145">
        <v>131.91073146799999</v>
      </c>
      <c r="AA429" s="145">
        <v>95.578277911699999</v>
      </c>
      <c r="AB429" s="145">
        <v>56.672191424099999</v>
      </c>
      <c r="AC429" s="145">
        <v>34.2048955144</v>
      </c>
      <c r="AD429" s="145">
        <v>36.694289676499999</v>
      </c>
      <c r="AE429" s="145">
        <v>61.013537561199961</v>
      </c>
      <c r="AF429" s="145">
        <v>64.065753544049983</v>
      </c>
      <c r="AG429" s="145">
        <v>170.24434407403751</v>
      </c>
      <c r="AH429" s="145">
        <v>120.74815621394686</v>
      </c>
      <c r="AI429" s="145">
        <v>30.290797848308578</v>
      </c>
      <c r="AJ429" s="145">
        <v>1.6112129200857304</v>
      </c>
      <c r="AK429" s="145">
        <v>96.347527764094664</v>
      </c>
      <c r="AL429" s="145">
        <v>-23.874276313391043</v>
      </c>
      <c r="AM429" s="145">
        <v>-71.745834445225512</v>
      </c>
      <c r="AN429" s="145">
        <v>-57.120517518609041</v>
      </c>
      <c r="AO429" s="145">
        <v>47.168500000000002</v>
      </c>
      <c r="AP429" s="145">
        <v>136.76779999999999</v>
      </c>
      <c r="AQ429" s="145">
        <v>27.747399999999999</v>
      </c>
      <c r="AR429" s="145">
        <v>-81.373900000000006</v>
      </c>
      <c r="AS429" s="145">
        <v>34.827500000000001</v>
      </c>
      <c r="AT429" s="145">
        <v>-85.872500000000002</v>
      </c>
      <c r="AU429" s="145">
        <v>136.32060000000001</v>
      </c>
      <c r="AV429" s="145">
        <v>-16.999199999999998</v>
      </c>
      <c r="AW429" s="145">
        <v>25.498799999999996</v>
      </c>
      <c r="AX429" s="145">
        <v>31.873499999999993</v>
      </c>
      <c r="AY429" s="145">
        <v>30.279824999999992</v>
      </c>
      <c r="AZ429" s="145">
        <v>28.765833749999992</v>
      </c>
      <c r="BA429" s="145">
        <v>27.32754206249999</v>
      </c>
      <c r="BB429" s="165"/>
      <c r="BC429" s="165"/>
      <c r="BD429" s="165"/>
      <c r="BE429" s="165"/>
      <c r="BF429" s="165"/>
    </row>
    <row r="430" spans="1:58" s="145" customFormat="1" outlineLevel="1" x14ac:dyDescent="0.2">
      <c r="A430" s="96"/>
      <c r="B430" s="96"/>
      <c r="C430" s="96"/>
      <c r="D430" s="137"/>
      <c r="E430" s="137"/>
      <c r="F430" s="140" t="s">
        <v>447</v>
      </c>
      <c r="G430" s="140" t="s">
        <v>697</v>
      </c>
      <c r="H430" s="145">
        <v>3</v>
      </c>
      <c r="I430" s="145">
        <v>0.2</v>
      </c>
      <c r="J430" s="145">
        <v>0</v>
      </c>
      <c r="K430" s="145">
        <v>2.5</v>
      </c>
      <c r="L430" s="145">
        <v>0.6</v>
      </c>
      <c r="M430" s="145">
        <v>2.8</v>
      </c>
      <c r="N430" s="145">
        <v>37.200000000000003</v>
      </c>
      <c r="O430" s="145">
        <v>59.1</v>
      </c>
      <c r="P430" s="145">
        <v>53.7</v>
      </c>
      <c r="Q430" s="145">
        <v>29.8</v>
      </c>
      <c r="R430" s="145">
        <v>23.8</v>
      </c>
      <c r="S430" s="145">
        <v>18.2</v>
      </c>
      <c r="T430" s="145">
        <v>16.100000000000001</v>
      </c>
      <c r="U430" s="145">
        <v>43.7</v>
      </c>
      <c r="V430" s="145">
        <v>47</v>
      </c>
      <c r="W430" s="145">
        <v>58.9</v>
      </c>
      <c r="X430" s="145">
        <v>68.099999999999994</v>
      </c>
      <c r="Y430" s="145">
        <v>43.6</v>
      </c>
      <c r="Z430" s="145">
        <v>35.200000000000003</v>
      </c>
      <c r="AA430" s="145">
        <v>182.2</v>
      </c>
      <c r="AB430" s="145">
        <v>248.5</v>
      </c>
      <c r="AC430" s="145">
        <v>18.100000000000001</v>
      </c>
      <c r="AD430" s="145">
        <v>74.3</v>
      </c>
      <c r="AE430" s="145">
        <v>205</v>
      </c>
      <c r="AF430" s="145">
        <v>269.60000000000002</v>
      </c>
      <c r="AG430" s="145">
        <v>359.4</v>
      </c>
      <c r="AH430" s="145">
        <v>335.8</v>
      </c>
      <c r="AI430" s="145">
        <v>425.8</v>
      </c>
      <c r="AJ430" s="145">
        <v>290.7</v>
      </c>
      <c r="AK430" s="145">
        <v>308.3</v>
      </c>
      <c r="AL430" s="145">
        <v>184.8</v>
      </c>
      <c r="AM430" s="145">
        <v>64.900000000000006</v>
      </c>
      <c r="AN430" s="145">
        <v>-113.4</v>
      </c>
      <c r="AO430" s="145">
        <v>177.8</v>
      </c>
      <c r="AP430" s="145">
        <v>108.9</v>
      </c>
      <c r="AQ430" s="145">
        <v>176.8</v>
      </c>
      <c r="AR430" s="145">
        <v>-25.4</v>
      </c>
      <c r="AS430" s="145">
        <v>221.3</v>
      </c>
      <c r="AT430" s="145">
        <v>179.9</v>
      </c>
      <c r="AU430" s="145">
        <v>87.8</v>
      </c>
      <c r="AV430" s="145">
        <v>74.900000000000006</v>
      </c>
      <c r="AW430" s="165">
        <v>74.900000000000006</v>
      </c>
      <c r="AX430" s="165">
        <v>74.900000000000006</v>
      </c>
      <c r="AY430" s="165">
        <v>74.900000000000006</v>
      </c>
      <c r="AZ430" s="165">
        <v>74.900000000000006</v>
      </c>
      <c r="BA430" s="165"/>
      <c r="BB430" s="165"/>
      <c r="BC430" s="165"/>
      <c r="BD430" s="165"/>
      <c r="BE430" s="165"/>
      <c r="BF430" s="165"/>
    </row>
    <row r="431" spans="1:58" s="43" customFormat="1" x14ac:dyDescent="0.2">
      <c r="A431" s="37" t="s">
        <v>442</v>
      </c>
      <c r="B431" s="37" t="s">
        <v>143</v>
      </c>
      <c r="C431" s="37" t="s">
        <v>1469</v>
      </c>
      <c r="D431" s="38" t="s">
        <v>374</v>
      </c>
      <c r="E431" s="38" t="s">
        <v>1546</v>
      </c>
      <c r="F431" s="18" t="s">
        <v>145</v>
      </c>
      <c r="G431" s="22" t="s">
        <v>1243</v>
      </c>
      <c r="H431" s="27">
        <f>EIUSum(H427:H430,H$961:H$964)</f>
        <v>5.4463999999999997</v>
      </c>
      <c r="I431" s="27">
        <f t="shared" ref="I431:BA431" si="324">EIUSum(I427:I430,I$961:I$964)</f>
        <v>3.0326</v>
      </c>
      <c r="J431" s="27">
        <f t="shared" si="324"/>
        <v>0.76089999999999991</v>
      </c>
      <c r="K431" s="27">
        <f t="shared" si="324"/>
        <v>10.0366</v>
      </c>
      <c r="L431" s="27">
        <f t="shared" si="324"/>
        <v>7.0785</v>
      </c>
      <c r="M431" s="27">
        <f t="shared" si="324"/>
        <v>19.217100000000002</v>
      </c>
      <c r="N431" s="27">
        <f t="shared" si="324"/>
        <v>77.497200000000007</v>
      </c>
      <c r="O431" s="27">
        <f t="shared" si="324"/>
        <v>76.254099999999994</v>
      </c>
      <c r="P431" s="27">
        <f t="shared" si="324"/>
        <v>67.922800000000009</v>
      </c>
      <c r="Q431" s="27">
        <f t="shared" si="324"/>
        <v>72.607300000000009</v>
      </c>
      <c r="R431" s="27">
        <f t="shared" si="324"/>
        <v>63.736999999999995</v>
      </c>
      <c r="S431" s="27">
        <f t="shared" si="324"/>
        <v>93.762600000000006</v>
      </c>
      <c r="T431" s="27">
        <f t="shared" si="324"/>
        <v>138.34180000000001</v>
      </c>
      <c r="U431" s="27">
        <f t="shared" si="324"/>
        <v>283.19749999999999</v>
      </c>
      <c r="V431" s="27">
        <f t="shared" si="324"/>
        <v>109.852</v>
      </c>
      <c r="W431" s="27">
        <f t="shared" si="324"/>
        <v>164.76900000000001</v>
      </c>
      <c r="X431" s="27">
        <f t="shared" si="324"/>
        <v>283.33609999999999</v>
      </c>
      <c r="Y431" s="27">
        <f t="shared" si="324"/>
        <v>281.77666324400002</v>
      </c>
      <c r="Z431" s="27">
        <f t="shared" si="324"/>
        <v>423.23073146799999</v>
      </c>
      <c r="AA431" s="27">
        <f t="shared" si="324"/>
        <v>582.56827791170008</v>
      </c>
      <c r="AB431" s="27">
        <f t="shared" si="324"/>
        <v>443.50219142410003</v>
      </c>
      <c r="AC431" s="27">
        <f t="shared" si="324"/>
        <v>276.16489551440003</v>
      </c>
      <c r="AD431" s="27">
        <f t="shared" si="324"/>
        <v>317.03428967650001</v>
      </c>
      <c r="AE431" s="27">
        <f t="shared" si="324"/>
        <v>571.92353756119996</v>
      </c>
      <c r="AF431" s="27">
        <f t="shared" si="324"/>
        <v>714.04575354405006</v>
      </c>
      <c r="AG431" s="27">
        <f t="shared" si="324"/>
        <v>994.64434407403746</v>
      </c>
      <c r="AH431" s="27">
        <f t="shared" si="324"/>
        <v>963.04815621394687</v>
      </c>
      <c r="AI431" s="27">
        <f t="shared" si="324"/>
        <v>1152.0907978483085</v>
      </c>
      <c r="AJ431" s="27">
        <f t="shared" si="324"/>
        <v>480.11121292008573</v>
      </c>
      <c r="AK431" s="27">
        <f t="shared" si="324"/>
        <v>502.5475277640947</v>
      </c>
      <c r="AL431" s="27">
        <f t="shared" si="324"/>
        <v>199.22572368660897</v>
      </c>
      <c r="AM431" s="27">
        <f t="shared" si="324"/>
        <v>-159.84583444522551</v>
      </c>
      <c r="AN431" s="27">
        <f t="shared" si="324"/>
        <v>-124.92051751860905</v>
      </c>
      <c r="AO431" s="27">
        <f t="shared" si="324"/>
        <v>253.26850000000002</v>
      </c>
      <c r="AP431" s="27">
        <f t="shared" si="324"/>
        <v>366.46780000000001</v>
      </c>
      <c r="AQ431" s="27">
        <f t="shared" si="324"/>
        <v>182.94740000000002</v>
      </c>
      <c r="AR431" s="27">
        <f t="shared" si="324"/>
        <v>-175.47390000000001</v>
      </c>
      <c r="AS431" s="27">
        <f t="shared" si="324"/>
        <v>209.32750000000001</v>
      </c>
      <c r="AT431" s="27">
        <f t="shared" si="324"/>
        <v>52.427500000000009</v>
      </c>
      <c r="AU431" s="27">
        <f t="shared" si="324"/>
        <v>367.82060000000001</v>
      </c>
      <c r="AV431" s="27">
        <f t="shared" si="324"/>
        <v>378.50080000000003</v>
      </c>
      <c r="AW431" s="28" t="str">
        <f t="shared" si="324"/>
        <v>–</v>
      </c>
      <c r="AX431" s="28" t="str">
        <f t="shared" si="324"/>
        <v>–</v>
      </c>
      <c r="AY431" s="28" t="str">
        <f t="shared" si="324"/>
        <v>–</v>
      </c>
      <c r="AZ431" s="28" t="str">
        <f t="shared" si="324"/>
        <v>–</v>
      </c>
      <c r="BA431" s="28" t="str">
        <f t="shared" si="324"/>
        <v>–</v>
      </c>
    </row>
    <row r="432" spans="1:58" s="145" customFormat="1" outlineLevel="1" x14ac:dyDescent="0.2">
      <c r="A432" s="96"/>
      <c r="B432" s="96"/>
      <c r="C432" s="96"/>
      <c r="D432" s="137"/>
      <c r="E432" s="137"/>
      <c r="F432" s="138" t="s">
        <v>444</v>
      </c>
      <c r="G432" s="140" t="s">
        <v>698</v>
      </c>
      <c r="H432" s="145">
        <v>-4.0999999999999996</v>
      </c>
      <c r="I432" s="145">
        <v>-2.7</v>
      </c>
      <c r="J432" s="145">
        <v>-4.5999999999999996</v>
      </c>
      <c r="K432" s="145">
        <v>-4.2</v>
      </c>
      <c r="L432" s="145">
        <v>-5.4</v>
      </c>
      <c r="M432" s="145">
        <v>-11</v>
      </c>
      <c r="N432" s="145">
        <v>-9.6999999999999993</v>
      </c>
      <c r="O432" s="145">
        <v>-13.5</v>
      </c>
      <c r="P432" s="145">
        <v>-40.5</v>
      </c>
      <c r="Q432" s="145">
        <v>-26.2</v>
      </c>
      <c r="R432" s="145">
        <v>-14</v>
      </c>
      <c r="S432" s="145">
        <v>-17.3</v>
      </c>
      <c r="T432" s="145">
        <v>-44.7</v>
      </c>
      <c r="U432" s="145">
        <v>-25.3</v>
      </c>
      <c r="V432" s="145">
        <v>-41.5</v>
      </c>
      <c r="W432" s="145">
        <v>-17.399999999999999</v>
      </c>
      <c r="X432" s="145">
        <v>-30.9</v>
      </c>
      <c r="Y432" s="145">
        <v>-90</v>
      </c>
      <c r="Z432" s="145">
        <v>-145.6</v>
      </c>
      <c r="AA432" s="145">
        <v>-190.2</v>
      </c>
      <c r="AB432" s="145">
        <v>-191.9</v>
      </c>
      <c r="AC432" s="145">
        <v>-111.7</v>
      </c>
      <c r="AD432" s="145">
        <v>-57.9</v>
      </c>
      <c r="AE432" s="145">
        <v>-52.6</v>
      </c>
      <c r="AF432" s="145">
        <v>-128.69999999999999</v>
      </c>
      <c r="AG432" s="145">
        <v>-257.10000000000002</v>
      </c>
      <c r="AH432" s="145">
        <v>-203.4</v>
      </c>
      <c r="AI432" s="145">
        <v>-199</v>
      </c>
      <c r="AJ432" s="145">
        <v>14.6</v>
      </c>
      <c r="AK432" s="145">
        <v>-110.3</v>
      </c>
      <c r="AL432" s="145">
        <v>-230.2</v>
      </c>
      <c r="AM432" s="145">
        <v>-25.6</v>
      </c>
      <c r="AN432" s="145">
        <v>-136.1</v>
      </c>
      <c r="AO432" s="145">
        <v>-181.6</v>
      </c>
      <c r="AP432" s="145">
        <v>-201.5</v>
      </c>
      <c r="AQ432" s="145">
        <v>-138.69999999999999</v>
      </c>
      <c r="AR432" s="145">
        <v>-110.1</v>
      </c>
      <c r="AS432" s="145">
        <v>-132.1</v>
      </c>
      <c r="AT432" s="145">
        <v>-99.7</v>
      </c>
      <c r="AU432" s="145">
        <v>-153.30000000000001</v>
      </c>
      <c r="AV432" s="145">
        <v>-214.7</v>
      </c>
      <c r="AW432" s="165">
        <v>-214.7</v>
      </c>
      <c r="AX432" s="165">
        <v>-214.7</v>
      </c>
      <c r="AY432" s="165">
        <v>-214.7</v>
      </c>
      <c r="AZ432" s="165">
        <v>-214.7</v>
      </c>
      <c r="BA432" s="165"/>
      <c r="BB432" s="165"/>
      <c r="BC432" s="165"/>
      <c r="BD432" s="165"/>
      <c r="BE432" s="165"/>
      <c r="BF432" s="165"/>
    </row>
    <row r="433" spans="1:58" s="145" customFormat="1" outlineLevel="1" x14ac:dyDescent="0.2">
      <c r="A433" s="96"/>
      <c r="B433" s="96"/>
      <c r="C433" s="96"/>
      <c r="D433" s="137"/>
      <c r="E433" s="137"/>
      <c r="F433" s="138" t="s">
        <v>445</v>
      </c>
      <c r="G433" s="140" t="s">
        <v>699</v>
      </c>
      <c r="H433" s="145">
        <v>-2.37</v>
      </c>
      <c r="I433" s="145">
        <v>-1.84</v>
      </c>
      <c r="J433" s="145">
        <v>-7</v>
      </c>
      <c r="K433" s="145">
        <v>-7.4</v>
      </c>
      <c r="L433" s="145">
        <v>-7.46</v>
      </c>
      <c r="M433" s="145">
        <v>-8.9499999999999993</v>
      </c>
      <c r="N433" s="145">
        <v>-7.83</v>
      </c>
      <c r="O433" s="145">
        <v>-8.7100000000000009</v>
      </c>
      <c r="P433" s="145">
        <v>-11.95</v>
      </c>
      <c r="Q433" s="145">
        <v>-32.04</v>
      </c>
      <c r="R433" s="145">
        <v>-43.22</v>
      </c>
      <c r="S433" s="145">
        <v>-29.54</v>
      </c>
      <c r="T433" s="145">
        <v>-52.5</v>
      </c>
      <c r="U433" s="145">
        <v>-34.520000000000003</v>
      </c>
      <c r="V433" s="145">
        <v>27.9</v>
      </c>
      <c r="W433" s="145">
        <v>-13.08</v>
      </c>
      <c r="X433" s="145">
        <v>15.36</v>
      </c>
      <c r="Y433" s="145">
        <v>-35.32</v>
      </c>
      <c r="Z433" s="145">
        <v>-59.75</v>
      </c>
      <c r="AA433" s="145">
        <v>-117.57</v>
      </c>
      <c r="AB433" s="145">
        <v>-132.32</v>
      </c>
      <c r="AC433" s="145">
        <v>-106.91</v>
      </c>
      <c r="AD433" s="145">
        <v>-76.77</v>
      </c>
      <c r="AE433" s="145">
        <v>-198.84</v>
      </c>
      <c r="AF433" s="145">
        <v>-166.34</v>
      </c>
      <c r="AG433" s="145">
        <v>-225.1</v>
      </c>
      <c r="AH433" s="145">
        <v>-191.2</v>
      </c>
      <c r="AI433" s="145">
        <v>-113.4</v>
      </c>
      <c r="AJ433" s="145">
        <v>-184.9</v>
      </c>
      <c r="AK433" s="145">
        <v>-434.3</v>
      </c>
      <c r="AL433" s="145">
        <v>-115.8</v>
      </c>
      <c r="AM433" s="145">
        <v>-105.1</v>
      </c>
      <c r="AN433" s="145">
        <v>-28.9</v>
      </c>
      <c r="AO433" s="145">
        <v>-136.1</v>
      </c>
      <c r="AP433" s="145">
        <v>-123.7</v>
      </c>
      <c r="AQ433" s="145">
        <v>-7.1</v>
      </c>
      <c r="AR433" s="145">
        <v>-41.5</v>
      </c>
      <c r="AS433" s="145">
        <v>-28</v>
      </c>
      <c r="AT433" s="145">
        <v>-20.3</v>
      </c>
      <c r="AU433" s="145">
        <v>-147.4</v>
      </c>
      <c r="AV433" s="145">
        <v>-201.5</v>
      </c>
      <c r="AW433" s="165">
        <v>-201.5</v>
      </c>
      <c r="AX433" s="165">
        <v>-201.5</v>
      </c>
      <c r="AY433" s="165">
        <v>-201.5</v>
      </c>
      <c r="AZ433" s="165">
        <v>-201.5</v>
      </c>
      <c r="BB433" s="165"/>
      <c r="BC433" s="165"/>
      <c r="BD433" s="165"/>
      <c r="BE433" s="165"/>
      <c r="BF433" s="165"/>
    </row>
    <row r="434" spans="1:58" s="145" customFormat="1" outlineLevel="1" x14ac:dyDescent="0.2">
      <c r="A434" s="96"/>
      <c r="B434" s="96"/>
      <c r="C434" s="96"/>
      <c r="D434" s="137"/>
      <c r="E434" s="137"/>
      <c r="F434" s="138" t="s">
        <v>446</v>
      </c>
      <c r="G434" s="140" t="s">
        <v>700</v>
      </c>
      <c r="H434" s="145">
        <v>-0.40849999999999997</v>
      </c>
      <c r="I434" s="145">
        <v>-0.56110000000000004</v>
      </c>
      <c r="J434" s="145">
        <v>5.8500000000000003E-2</v>
      </c>
      <c r="K434" s="145">
        <v>-0.1618</v>
      </c>
      <c r="L434" s="145">
        <v>-0.22220000000000001</v>
      </c>
      <c r="M434" s="145">
        <v>-0.77500000000000002</v>
      </c>
      <c r="N434" s="145">
        <v>-2.2185000000000001</v>
      </c>
      <c r="O434" s="145">
        <v>-3.6301999999999999</v>
      </c>
      <c r="P434" s="145">
        <v>-5.4776999999999996</v>
      </c>
      <c r="Q434" s="145">
        <v>-9.1137999999999995</v>
      </c>
      <c r="R434" s="145">
        <v>-19.306100000000001</v>
      </c>
      <c r="S434" s="145">
        <v>-23.647200000000002</v>
      </c>
      <c r="T434" s="145">
        <v>-17.832699999999999</v>
      </c>
      <c r="U434" s="145">
        <v>11.4938</v>
      </c>
      <c r="V434" s="145">
        <v>-37.927100000000003</v>
      </c>
      <c r="W434" s="145">
        <v>-4.8304999999999998</v>
      </c>
      <c r="X434" s="145">
        <v>-25.6203</v>
      </c>
      <c r="Y434" s="145">
        <v>-62.221499999999999</v>
      </c>
      <c r="Z434" s="145">
        <v>-109.3845</v>
      </c>
      <c r="AA434" s="145">
        <v>-137.39750000000001</v>
      </c>
      <c r="AB434" s="145">
        <v>-87.628100000000003</v>
      </c>
      <c r="AC434" s="145">
        <v>-35.753</v>
      </c>
      <c r="AD434" s="145">
        <v>-13.3339</v>
      </c>
      <c r="AE434" s="145">
        <v>-72.604600000000005</v>
      </c>
      <c r="AF434" s="145">
        <v>-35.690100000000001</v>
      </c>
      <c r="AG434" s="145">
        <v>-151.50219999999999</v>
      </c>
      <c r="AH434" s="145">
        <v>-86.499799999999993</v>
      </c>
      <c r="AI434" s="145">
        <v>-36.144799999999996</v>
      </c>
      <c r="AJ434" s="145">
        <v>94.213300000000004</v>
      </c>
      <c r="AK434" s="145">
        <v>-58.411200000000001</v>
      </c>
      <c r="AL434" s="145">
        <v>-49.342700000000001</v>
      </c>
      <c r="AM434" s="145">
        <v>35.666200000000003</v>
      </c>
      <c r="AN434" s="145">
        <v>68.096800000000002</v>
      </c>
      <c r="AO434" s="145">
        <v>-41.173699999999997</v>
      </c>
      <c r="AP434" s="145">
        <v>-127.55929999999999</v>
      </c>
      <c r="AQ434" s="145">
        <v>-134.19450000000001</v>
      </c>
      <c r="AR434" s="145">
        <v>-79.764099999999999</v>
      </c>
      <c r="AS434" s="145">
        <v>-128.41040000000001</v>
      </c>
      <c r="AT434" s="145">
        <v>-55.668799999999997</v>
      </c>
      <c r="AU434" s="145">
        <v>-76.584299999999999</v>
      </c>
      <c r="AV434" s="145">
        <v>-106.1623</v>
      </c>
      <c r="AW434" s="145">
        <v>-118.90177600000001</v>
      </c>
      <c r="AX434" s="145">
        <v>-130.79195360000003</v>
      </c>
      <c r="AY434" s="145">
        <v>-124.25235592000001</v>
      </c>
      <c r="AZ434" s="145">
        <v>-118.03973812400001</v>
      </c>
      <c r="BA434" s="145">
        <v>-112.1377512178</v>
      </c>
      <c r="BB434" s="165"/>
      <c r="BC434" s="165"/>
      <c r="BD434" s="165"/>
      <c r="BE434" s="165"/>
      <c r="BF434" s="165"/>
    </row>
    <row r="435" spans="1:58" s="145" customFormat="1" outlineLevel="1" x14ac:dyDescent="0.2">
      <c r="A435" s="96"/>
      <c r="B435" s="96"/>
      <c r="C435" s="96"/>
      <c r="D435" s="137"/>
      <c r="E435" s="137"/>
      <c r="F435" s="138" t="s">
        <v>447</v>
      </c>
      <c r="G435" s="140" t="s">
        <v>701</v>
      </c>
      <c r="H435" s="145">
        <v>-7.7</v>
      </c>
      <c r="I435" s="145">
        <v>-9.1</v>
      </c>
      <c r="J435" s="145">
        <v>-13.2</v>
      </c>
      <c r="K435" s="145">
        <v>-11.2</v>
      </c>
      <c r="L435" s="145">
        <v>-14.7</v>
      </c>
      <c r="M435" s="145">
        <v>-20.399999999999999</v>
      </c>
      <c r="N435" s="145">
        <v>-33.9</v>
      </c>
      <c r="O435" s="145">
        <v>9.1999999999999993</v>
      </c>
      <c r="P435" s="145">
        <v>-21.1</v>
      </c>
      <c r="Q435" s="145">
        <v>-62.9</v>
      </c>
      <c r="R435" s="145">
        <v>-30</v>
      </c>
      <c r="S435" s="145">
        <v>-56.9</v>
      </c>
      <c r="T435" s="145">
        <v>-49.2</v>
      </c>
      <c r="U435" s="145">
        <v>-133.5</v>
      </c>
      <c r="V435" s="145">
        <v>31.4</v>
      </c>
      <c r="W435" s="145">
        <v>-61.7</v>
      </c>
      <c r="X435" s="145">
        <v>-93.4</v>
      </c>
      <c r="Y435" s="145">
        <v>-85</v>
      </c>
      <c r="Z435" s="145">
        <v>-53.2</v>
      </c>
      <c r="AA435" s="145">
        <v>-28.3</v>
      </c>
      <c r="AB435" s="145">
        <v>-88.6</v>
      </c>
      <c r="AC435" s="145">
        <v>-200.8</v>
      </c>
      <c r="AD435" s="145">
        <v>-10.6</v>
      </c>
      <c r="AE435" s="145">
        <v>-58.6</v>
      </c>
      <c r="AF435" s="145">
        <v>-267.60000000000002</v>
      </c>
      <c r="AG435" s="145">
        <v>-284.7</v>
      </c>
      <c r="AH435" s="145">
        <v>-464.1</v>
      </c>
      <c r="AI435" s="145">
        <v>-272.39999999999998</v>
      </c>
      <c r="AJ435" s="145">
        <v>472.3</v>
      </c>
      <c r="AK435" s="145">
        <v>-103.6</v>
      </c>
      <c r="AL435" s="145">
        <v>12</v>
      </c>
      <c r="AM435" s="145">
        <v>155.30000000000001</v>
      </c>
      <c r="AN435" s="145">
        <v>-167.3</v>
      </c>
      <c r="AO435" s="145">
        <v>107.3</v>
      </c>
      <c r="AP435" s="145">
        <v>-124.9</v>
      </c>
      <c r="AQ435" s="145">
        <v>54</v>
      </c>
      <c r="AR435" s="145">
        <v>236.8</v>
      </c>
      <c r="AS435" s="145">
        <v>-90.8</v>
      </c>
      <c r="AT435" s="145">
        <v>180.5</v>
      </c>
      <c r="AU435" s="145">
        <v>-136</v>
      </c>
      <c r="AV435" s="145">
        <v>-90.3</v>
      </c>
      <c r="AW435" s="165">
        <v>-90.3</v>
      </c>
      <c r="AX435" s="165">
        <v>-90.3</v>
      </c>
      <c r="AY435" s="165">
        <v>-90.3</v>
      </c>
      <c r="AZ435" s="165">
        <v>-90.3</v>
      </c>
      <c r="BA435" s="165"/>
      <c r="BB435" s="165"/>
      <c r="BC435" s="165"/>
      <c r="BD435" s="165"/>
      <c r="BE435" s="165"/>
      <c r="BF435" s="165"/>
    </row>
    <row r="436" spans="1:58" s="43" customFormat="1" x14ac:dyDescent="0.2">
      <c r="A436" s="37" t="s">
        <v>442</v>
      </c>
      <c r="B436" s="37" t="s">
        <v>147</v>
      </c>
      <c r="C436" s="37" t="s">
        <v>1469</v>
      </c>
      <c r="D436" s="38" t="s">
        <v>374</v>
      </c>
      <c r="E436" s="38" t="s">
        <v>1546</v>
      </c>
      <c r="F436" s="22" t="s">
        <v>148</v>
      </c>
      <c r="G436" s="22" t="s">
        <v>1244</v>
      </c>
      <c r="H436" s="27">
        <f>EIUSum(H432:H435,H$961:H$964)</f>
        <v>-14.5785</v>
      </c>
      <c r="I436" s="27">
        <f t="shared" ref="I436:BA436" si="325">EIUSum(I432:I435,I$961:I$964)</f>
        <v>-14.2011</v>
      </c>
      <c r="J436" s="27">
        <f t="shared" si="325"/>
        <v>-24.741499999999998</v>
      </c>
      <c r="K436" s="27">
        <f t="shared" si="325"/>
        <v>-22.9618</v>
      </c>
      <c r="L436" s="27">
        <f t="shared" si="325"/>
        <v>-27.7822</v>
      </c>
      <c r="M436" s="27">
        <f t="shared" si="325"/>
        <v>-41.125</v>
      </c>
      <c r="N436" s="27">
        <f t="shared" si="325"/>
        <v>-53.648499999999999</v>
      </c>
      <c r="O436" s="27">
        <f t="shared" si="325"/>
        <v>-16.6402</v>
      </c>
      <c r="P436" s="27">
        <f t="shared" si="325"/>
        <v>-79.02770000000001</v>
      </c>
      <c r="Q436" s="27">
        <f t="shared" si="325"/>
        <v>-130.25379999999998</v>
      </c>
      <c r="R436" s="27">
        <f t="shared" si="325"/>
        <v>-106.5261</v>
      </c>
      <c r="S436" s="27">
        <f t="shared" si="325"/>
        <v>-127.38720000000001</v>
      </c>
      <c r="T436" s="27">
        <f t="shared" si="325"/>
        <v>-164.23270000000002</v>
      </c>
      <c r="U436" s="27">
        <f t="shared" si="325"/>
        <v>-181.8262</v>
      </c>
      <c r="V436" s="27">
        <f t="shared" si="325"/>
        <v>-20.127100000000006</v>
      </c>
      <c r="W436" s="27">
        <f t="shared" si="325"/>
        <v>-97.010500000000008</v>
      </c>
      <c r="X436" s="27">
        <f t="shared" si="325"/>
        <v>-134.56030000000001</v>
      </c>
      <c r="Y436" s="27">
        <f t="shared" si="325"/>
        <v>-272.54149999999998</v>
      </c>
      <c r="Z436" s="27">
        <f t="shared" si="325"/>
        <v>-367.93450000000001</v>
      </c>
      <c r="AA436" s="27">
        <f t="shared" si="325"/>
        <v>-473.46750000000003</v>
      </c>
      <c r="AB436" s="27">
        <f t="shared" si="325"/>
        <v>-500.44810000000007</v>
      </c>
      <c r="AC436" s="27">
        <f t="shared" si="325"/>
        <v>-455.16300000000001</v>
      </c>
      <c r="AD436" s="27">
        <f t="shared" si="325"/>
        <v>-158.60389999999998</v>
      </c>
      <c r="AE436" s="27">
        <f t="shared" si="325"/>
        <v>-382.64460000000003</v>
      </c>
      <c r="AF436" s="27">
        <f t="shared" si="325"/>
        <v>-598.33010000000002</v>
      </c>
      <c r="AG436" s="27">
        <f t="shared" si="325"/>
        <v>-918.40219999999999</v>
      </c>
      <c r="AH436" s="27">
        <f t="shared" si="325"/>
        <v>-945.1998000000001</v>
      </c>
      <c r="AI436" s="27">
        <f t="shared" si="325"/>
        <v>-620.94479999999999</v>
      </c>
      <c r="AJ436" s="27">
        <f t="shared" si="325"/>
        <v>396.2133</v>
      </c>
      <c r="AK436" s="27">
        <f t="shared" si="325"/>
        <v>-706.61120000000005</v>
      </c>
      <c r="AL436" s="27">
        <f t="shared" si="325"/>
        <v>-383.34269999999998</v>
      </c>
      <c r="AM436" s="27">
        <f t="shared" si="325"/>
        <v>60.266200000000026</v>
      </c>
      <c r="AN436" s="27">
        <f t="shared" si="325"/>
        <v>-264.20320000000004</v>
      </c>
      <c r="AO436" s="27">
        <f t="shared" si="325"/>
        <v>-251.57369999999997</v>
      </c>
      <c r="AP436" s="27">
        <f t="shared" si="325"/>
        <v>-577.65930000000003</v>
      </c>
      <c r="AQ436" s="27">
        <f t="shared" si="325"/>
        <v>-225.99450000000002</v>
      </c>
      <c r="AR436" s="27">
        <f t="shared" si="325"/>
        <v>5.4359000000000037</v>
      </c>
      <c r="AS436" s="27">
        <f t="shared" si="325"/>
        <v>-379.31040000000002</v>
      </c>
      <c r="AT436" s="27">
        <f t="shared" si="325"/>
        <v>4.8311999999999955</v>
      </c>
      <c r="AU436" s="27">
        <f t="shared" si="325"/>
        <v>-513.28430000000003</v>
      </c>
      <c r="AV436" s="27">
        <f t="shared" si="325"/>
        <v>-612.66229999999996</v>
      </c>
      <c r="AW436" s="28" t="str">
        <f t="shared" si="325"/>
        <v>–</v>
      </c>
      <c r="AX436" s="28" t="str">
        <f t="shared" si="325"/>
        <v>–</v>
      </c>
      <c r="AY436" s="28" t="str">
        <f t="shared" si="325"/>
        <v>–</v>
      </c>
      <c r="AZ436" s="28" t="str">
        <f t="shared" si="325"/>
        <v>–</v>
      </c>
      <c r="BA436" s="28" t="str">
        <f t="shared" si="325"/>
        <v>–</v>
      </c>
    </row>
    <row r="437" spans="1:58" s="145" customFormat="1" outlineLevel="1" x14ac:dyDescent="0.2">
      <c r="A437" s="96"/>
      <c r="B437" s="96"/>
      <c r="C437" s="96"/>
      <c r="D437" s="137"/>
      <c r="E437" s="137"/>
      <c r="F437" s="140" t="s">
        <v>444</v>
      </c>
      <c r="G437" s="159" t="s">
        <v>702</v>
      </c>
      <c r="H437" s="145">
        <v>-3.1999999999999997</v>
      </c>
      <c r="I437" s="145">
        <v>-2.2000000000000002</v>
      </c>
      <c r="J437" s="145">
        <v>-3.1999999999999997</v>
      </c>
      <c r="K437" s="145">
        <v>1.2999999999999998</v>
      </c>
      <c r="L437" s="145">
        <v>0.29999999999999982</v>
      </c>
      <c r="M437" s="145">
        <v>1.9000000000000004</v>
      </c>
      <c r="N437" s="145">
        <v>23.500000000000004</v>
      </c>
      <c r="O437" s="145">
        <v>4.1000000000000014</v>
      </c>
      <c r="P437" s="145">
        <v>-36.299999999999997</v>
      </c>
      <c r="Q437" s="145">
        <v>-2.3999999999999986</v>
      </c>
      <c r="R437" s="145">
        <v>-1.6999999999999993</v>
      </c>
      <c r="S437" s="145">
        <v>23.900000000000002</v>
      </c>
      <c r="T437" s="145">
        <v>32.200000000000003</v>
      </c>
      <c r="U437" s="145">
        <v>120.39999999999999</v>
      </c>
      <c r="V437" s="145">
        <v>-30.9</v>
      </c>
      <c r="W437" s="145">
        <v>35.700000000000003</v>
      </c>
      <c r="X437" s="145">
        <v>63.000000000000007</v>
      </c>
      <c r="Y437" s="145">
        <v>1</v>
      </c>
      <c r="Z437" s="145">
        <v>5.3000000000000114</v>
      </c>
      <c r="AA437" s="145">
        <v>-12.299999999999983</v>
      </c>
      <c r="AB437" s="145">
        <v>-151</v>
      </c>
      <c r="AC437" s="145">
        <v>26.700000000000003</v>
      </c>
      <c r="AD437" s="145">
        <v>63.500000000000007</v>
      </c>
      <c r="AE437" s="145">
        <v>60.6</v>
      </c>
      <c r="AF437" s="145">
        <v>19.200000000000017</v>
      </c>
      <c r="AG437" s="145">
        <v>-35.600000000000023</v>
      </c>
      <c r="AH437" s="145">
        <v>-22.400000000000006</v>
      </c>
      <c r="AI437" s="145">
        <v>215.2</v>
      </c>
      <c r="AJ437" s="145">
        <v>44.6</v>
      </c>
      <c r="AK437" s="145">
        <v>-119.3</v>
      </c>
      <c r="AL437" s="145">
        <v>-154.1</v>
      </c>
      <c r="AM437" s="145">
        <v>51.4</v>
      </c>
      <c r="AN437" s="145">
        <v>-66.8</v>
      </c>
      <c r="AO437" s="145">
        <v>-209.6</v>
      </c>
      <c r="AP437" s="145">
        <v>-177.7</v>
      </c>
      <c r="AQ437" s="145">
        <v>-210</v>
      </c>
      <c r="AR437" s="145">
        <v>-220.1</v>
      </c>
      <c r="AS437" s="145">
        <v>-232.1</v>
      </c>
      <c r="AT437" s="145">
        <v>-180.4</v>
      </c>
      <c r="AU437" s="145">
        <v>-81.200000000000017</v>
      </c>
      <c r="AV437" s="145">
        <v>-56.799999999999983</v>
      </c>
      <c r="AW437" s="165">
        <v>-56.799999999999983</v>
      </c>
      <c r="AX437" s="165">
        <v>-56.799999999999983</v>
      </c>
      <c r="AY437" s="165">
        <v>-56.799999999999983</v>
      </c>
      <c r="AZ437" s="165">
        <v>-56.799999999999983</v>
      </c>
      <c r="BA437" s="165"/>
      <c r="BB437" s="165"/>
      <c r="BC437" s="165"/>
      <c r="BD437" s="165"/>
      <c r="BE437" s="165"/>
      <c r="BF437" s="165"/>
    </row>
    <row r="438" spans="1:58" s="145" customFormat="1" outlineLevel="1" x14ac:dyDescent="0.2">
      <c r="A438" s="96"/>
      <c r="B438" s="96"/>
      <c r="C438" s="96"/>
      <c r="D438" s="137"/>
      <c r="E438" s="137"/>
      <c r="F438" s="140" t="s">
        <v>445</v>
      </c>
      <c r="G438" s="159" t="s">
        <v>703</v>
      </c>
      <c r="H438" s="145">
        <v>-0.30000000000000027</v>
      </c>
      <c r="I438" s="145">
        <v>0.32999999999999985</v>
      </c>
      <c r="J438" s="145">
        <v>-7.19</v>
      </c>
      <c r="K438" s="145">
        <v>-5.7700000000000005</v>
      </c>
      <c r="L438" s="145">
        <v>-6.99</v>
      </c>
      <c r="M438" s="145">
        <v>-6.4799999999999986</v>
      </c>
      <c r="N438" s="145">
        <v>-1.87</v>
      </c>
      <c r="O438" s="145">
        <v>-5.4400000000000013</v>
      </c>
      <c r="P438" s="145">
        <v>-7.7999999999999989</v>
      </c>
      <c r="Q438" s="145">
        <v>-25.39</v>
      </c>
      <c r="R438" s="145">
        <v>-34.81</v>
      </c>
      <c r="S438" s="145">
        <v>-14.209999999999999</v>
      </c>
      <c r="T438" s="145">
        <v>-32.989999999999995</v>
      </c>
      <c r="U438" s="145">
        <v>-3.360000000000003</v>
      </c>
      <c r="V438" s="145">
        <v>49.86</v>
      </c>
      <c r="W438" s="145">
        <v>-5.66</v>
      </c>
      <c r="X438" s="145">
        <v>61.99</v>
      </c>
      <c r="Y438" s="145">
        <v>25.47</v>
      </c>
      <c r="Z438" s="145">
        <v>45.47</v>
      </c>
      <c r="AA438" s="145">
        <v>9.3200000000000074</v>
      </c>
      <c r="AB438" s="145">
        <v>-34.889999999999986</v>
      </c>
      <c r="AC438" s="145">
        <v>-21.450000000000003</v>
      </c>
      <c r="AD438" s="145">
        <v>7.8700000000000045</v>
      </c>
      <c r="AE438" s="145">
        <v>-6.1299999999999955</v>
      </c>
      <c r="AF438" s="145">
        <v>66.139999999999986</v>
      </c>
      <c r="AG438" s="145">
        <v>18.400000000000006</v>
      </c>
      <c r="AH438" s="145">
        <v>134.30000000000001</v>
      </c>
      <c r="AI438" s="145">
        <v>168.4</v>
      </c>
      <c r="AJ438" s="145">
        <v>-27.099999999999994</v>
      </c>
      <c r="AK438" s="145">
        <v>-327.39999999999998</v>
      </c>
      <c r="AL438" s="145">
        <v>-153.6</v>
      </c>
      <c r="AM438" s="145">
        <v>-335.1</v>
      </c>
      <c r="AN438" s="145">
        <v>-52.599999999999994</v>
      </c>
      <c r="AO438" s="145">
        <v>-79.8</v>
      </c>
      <c r="AP438" s="145">
        <v>-26.700000000000003</v>
      </c>
      <c r="AQ438" s="145">
        <v>42.6</v>
      </c>
      <c r="AR438" s="145">
        <v>-0.20000000000000284</v>
      </c>
      <c r="AS438" s="145">
        <v>25.200000000000003</v>
      </c>
      <c r="AT438" s="145">
        <v>18.8</v>
      </c>
      <c r="AU438" s="145">
        <v>-75.800000000000011</v>
      </c>
      <c r="AV438" s="145">
        <v>-38.800000000000011</v>
      </c>
      <c r="AW438" s="165">
        <v>-38.800000000000011</v>
      </c>
      <c r="AX438" s="165">
        <v>-38.800000000000011</v>
      </c>
      <c r="AY438" s="165">
        <v>-38.800000000000011</v>
      </c>
      <c r="AZ438" s="165">
        <v>-38.800000000000011</v>
      </c>
      <c r="BB438" s="165"/>
      <c r="BC438" s="165"/>
      <c r="BD438" s="165"/>
      <c r="BE438" s="165"/>
      <c r="BF438" s="165"/>
    </row>
    <row r="439" spans="1:58" s="145" customFormat="1" outlineLevel="1" x14ac:dyDescent="0.2">
      <c r="A439" s="96"/>
      <c r="B439" s="96"/>
      <c r="C439" s="96"/>
      <c r="D439" s="137"/>
      <c r="E439" s="137"/>
      <c r="F439" s="140" t="s">
        <v>446</v>
      </c>
      <c r="G439" s="159" t="s">
        <v>704</v>
      </c>
      <c r="H439" s="145">
        <v>-0.93209999999999993</v>
      </c>
      <c r="I439" s="145">
        <v>-0.39850000000000008</v>
      </c>
      <c r="J439" s="145">
        <v>-0.3906</v>
      </c>
      <c r="K439" s="145">
        <v>0.24480000000000002</v>
      </c>
      <c r="L439" s="145">
        <v>8.6299999999999988E-2</v>
      </c>
      <c r="M439" s="145">
        <v>0.2720999999999999</v>
      </c>
      <c r="N439" s="145">
        <v>-1.0813000000000001</v>
      </c>
      <c r="O439" s="145">
        <v>-7.3460999999999999</v>
      </c>
      <c r="P439" s="145">
        <v>0.39510000000000023</v>
      </c>
      <c r="Q439" s="145">
        <v>3.2435000000000009</v>
      </c>
      <c r="R439" s="145">
        <v>-7.9100000000000392E-2</v>
      </c>
      <c r="S439" s="145">
        <v>-4.6146000000000029</v>
      </c>
      <c r="T439" s="145">
        <v>7.9991000000000021</v>
      </c>
      <c r="U439" s="145">
        <v>74.13130000000001</v>
      </c>
      <c r="V439" s="145">
        <v>-7.6351000000000013</v>
      </c>
      <c r="W439" s="145">
        <v>40.518499999999996</v>
      </c>
      <c r="X439" s="145">
        <v>49.085800000000006</v>
      </c>
      <c r="Y439" s="145">
        <v>24.165163244000006</v>
      </c>
      <c r="Z439" s="145">
        <v>22.526231467999992</v>
      </c>
      <c r="AA439" s="145">
        <v>-41.819222088300009</v>
      </c>
      <c r="AB439" s="145">
        <v>-30.955908575900004</v>
      </c>
      <c r="AC439" s="145">
        <v>-1.5481044855999997</v>
      </c>
      <c r="AD439" s="145">
        <v>23.360389676499999</v>
      </c>
      <c r="AE439" s="145">
        <v>-11.591062438800044</v>
      </c>
      <c r="AF439" s="145">
        <v>28.375653544049982</v>
      </c>
      <c r="AG439" s="145">
        <v>18.742144074037526</v>
      </c>
      <c r="AH439" s="145">
        <v>34.248356213946863</v>
      </c>
      <c r="AI439" s="145">
        <v>-5.854002151691418</v>
      </c>
      <c r="AJ439" s="145">
        <v>95.824512920085738</v>
      </c>
      <c r="AK439" s="145">
        <v>37.936327764094663</v>
      </c>
      <c r="AL439" s="145">
        <v>-73.216976313391044</v>
      </c>
      <c r="AM439" s="145">
        <v>-36.079634445225508</v>
      </c>
      <c r="AN439" s="145">
        <v>10.97628248139096</v>
      </c>
      <c r="AO439" s="145">
        <v>5.994800000000005</v>
      </c>
      <c r="AP439" s="145">
        <v>9.2085000000000008</v>
      </c>
      <c r="AQ439" s="145">
        <v>-106.44710000000001</v>
      </c>
      <c r="AR439" s="145">
        <v>-161.13800000000001</v>
      </c>
      <c r="AS439" s="145">
        <v>-93.582900000000009</v>
      </c>
      <c r="AT439" s="145">
        <v>-141.54130000000001</v>
      </c>
      <c r="AU439" s="145">
        <v>59.736300000000014</v>
      </c>
      <c r="AV439" s="145">
        <v>-123.1615</v>
      </c>
      <c r="AW439" s="145">
        <v>-93.402976000000024</v>
      </c>
      <c r="AX439" s="145">
        <v>-98.918453600000035</v>
      </c>
      <c r="AY439" s="145">
        <v>-93.972530920000025</v>
      </c>
      <c r="AZ439" s="145">
        <v>-89.273904374000011</v>
      </c>
      <c r="BA439" s="145">
        <v>-84.810209155300015</v>
      </c>
      <c r="BB439" s="165"/>
      <c r="BC439" s="165"/>
      <c r="BD439" s="165"/>
      <c r="BE439" s="165"/>
      <c r="BF439" s="165"/>
    </row>
    <row r="440" spans="1:58" s="145" customFormat="1" outlineLevel="1" x14ac:dyDescent="0.2">
      <c r="A440" s="96"/>
      <c r="B440" s="96"/>
      <c r="C440" s="96"/>
      <c r="D440" s="137"/>
      <c r="E440" s="137"/>
      <c r="F440" s="140" t="s">
        <v>447</v>
      </c>
      <c r="G440" s="159" t="s">
        <v>705</v>
      </c>
      <c r="H440" s="145">
        <v>-4.7</v>
      </c>
      <c r="I440" s="145">
        <v>-8.9</v>
      </c>
      <c r="J440" s="145">
        <v>-13.2</v>
      </c>
      <c r="K440" s="145">
        <v>-8.6999999999999993</v>
      </c>
      <c r="L440" s="145">
        <v>-14.1</v>
      </c>
      <c r="M440" s="145">
        <v>-17.599999999999998</v>
      </c>
      <c r="N440" s="145">
        <v>3.3000000000000043</v>
      </c>
      <c r="O440" s="145">
        <v>68.3</v>
      </c>
      <c r="P440" s="145">
        <v>32.6</v>
      </c>
      <c r="Q440" s="145">
        <v>-33.099999999999994</v>
      </c>
      <c r="R440" s="145">
        <v>-6.1999999999999993</v>
      </c>
      <c r="S440" s="145">
        <v>-38.700000000000003</v>
      </c>
      <c r="T440" s="145">
        <v>-33.1</v>
      </c>
      <c r="U440" s="145">
        <v>-89.8</v>
      </c>
      <c r="V440" s="145">
        <v>78.400000000000006</v>
      </c>
      <c r="W440" s="145">
        <v>-2.8000000000000043</v>
      </c>
      <c r="X440" s="145">
        <v>-25.300000000000011</v>
      </c>
      <c r="Y440" s="145">
        <v>-41.4</v>
      </c>
      <c r="Z440" s="145">
        <v>-18</v>
      </c>
      <c r="AA440" s="145">
        <v>153.89999999999998</v>
      </c>
      <c r="AB440" s="145">
        <v>159.9</v>
      </c>
      <c r="AC440" s="145">
        <v>-182.70000000000002</v>
      </c>
      <c r="AD440" s="145">
        <v>63.699999999999996</v>
      </c>
      <c r="AE440" s="145">
        <v>146.4</v>
      </c>
      <c r="AF440" s="145">
        <v>2</v>
      </c>
      <c r="AG440" s="145">
        <v>74.699999999999989</v>
      </c>
      <c r="AH440" s="145">
        <v>-128.30000000000001</v>
      </c>
      <c r="AI440" s="145">
        <v>153.40000000000003</v>
      </c>
      <c r="AJ440" s="145">
        <v>763</v>
      </c>
      <c r="AK440" s="145">
        <v>204.70000000000002</v>
      </c>
      <c r="AL440" s="145">
        <v>196.8</v>
      </c>
      <c r="AM440" s="145">
        <v>220.20000000000002</v>
      </c>
      <c r="AN440" s="145">
        <v>-280.70000000000005</v>
      </c>
      <c r="AO440" s="145">
        <v>285.10000000000002</v>
      </c>
      <c r="AP440" s="145">
        <v>-16</v>
      </c>
      <c r="AQ440" s="145">
        <v>230.8</v>
      </c>
      <c r="AR440" s="145">
        <v>211.4</v>
      </c>
      <c r="AS440" s="145">
        <v>130.5</v>
      </c>
      <c r="AT440" s="145">
        <v>360.4</v>
      </c>
      <c r="AU440" s="145">
        <v>-48.2</v>
      </c>
      <c r="AV440" s="145">
        <v>-15.399999999999991</v>
      </c>
      <c r="AW440" s="165">
        <v>-15.399999999999991</v>
      </c>
      <c r="AX440" s="165">
        <v>-15.399999999999991</v>
      </c>
      <c r="AY440" s="165">
        <v>-15.399999999999991</v>
      </c>
      <c r="AZ440" s="165">
        <v>-15.399999999999991</v>
      </c>
      <c r="BA440" s="165"/>
      <c r="BB440" s="165"/>
      <c r="BC440" s="165"/>
      <c r="BD440" s="165"/>
      <c r="BE440" s="165"/>
      <c r="BF440" s="165"/>
    </row>
    <row r="441" spans="1:58" s="43" customFormat="1" x14ac:dyDescent="0.2">
      <c r="A441" s="37" t="s">
        <v>442</v>
      </c>
      <c r="B441" s="37" t="s">
        <v>149</v>
      </c>
      <c r="C441" s="37"/>
      <c r="D441" s="38" t="s">
        <v>374</v>
      </c>
      <c r="E441" s="38" t="s">
        <v>1546</v>
      </c>
      <c r="F441" s="88" t="s">
        <v>150</v>
      </c>
      <c r="G441" s="22" t="s">
        <v>1245</v>
      </c>
      <c r="H441" s="27">
        <f>EIUTotal(EIUSum(H437:H440,H$961:H$964),H431,H436)</f>
        <v>-9.1321000000000012</v>
      </c>
      <c r="I441" s="27">
        <f t="shared" ref="I441:BA441" si="326">EIUTotal(EIUSum(I437:I440,I$961:I$964),I431,I436)</f>
        <v>-11.1685</v>
      </c>
      <c r="J441" s="27">
        <f t="shared" si="326"/>
        <v>-23.980599999999999</v>
      </c>
      <c r="K441" s="27">
        <f t="shared" si="326"/>
        <v>-12.9252</v>
      </c>
      <c r="L441" s="27">
        <f t="shared" si="326"/>
        <v>-20.703699999999998</v>
      </c>
      <c r="M441" s="27">
        <f t="shared" si="326"/>
        <v>-21.907899999999998</v>
      </c>
      <c r="N441" s="27">
        <f t="shared" si="326"/>
        <v>23.848700000000008</v>
      </c>
      <c r="O441" s="27">
        <f t="shared" si="326"/>
        <v>59.613899999999994</v>
      </c>
      <c r="P441" s="27">
        <f t="shared" si="326"/>
        <v>-11.104900000000001</v>
      </c>
      <c r="Q441" s="27">
        <f t="shared" si="326"/>
        <v>-57.646499999999975</v>
      </c>
      <c r="R441" s="27">
        <f t="shared" si="326"/>
        <v>-42.789100000000005</v>
      </c>
      <c r="S441" s="27">
        <f t="shared" si="326"/>
        <v>-33.624600000000001</v>
      </c>
      <c r="T441" s="27">
        <f t="shared" si="326"/>
        <v>-25.890900000000016</v>
      </c>
      <c r="U441" s="27">
        <f t="shared" si="326"/>
        <v>101.37129999999999</v>
      </c>
      <c r="V441" s="27">
        <f t="shared" si="326"/>
        <v>89.724899999999991</v>
      </c>
      <c r="W441" s="27">
        <f t="shared" si="326"/>
        <v>67.758499999999998</v>
      </c>
      <c r="X441" s="27">
        <f t="shared" si="326"/>
        <v>148.77579999999998</v>
      </c>
      <c r="Y441" s="27">
        <f t="shared" si="326"/>
        <v>9.2351632440000344</v>
      </c>
      <c r="Z441" s="27">
        <f t="shared" si="326"/>
        <v>55.296231467999974</v>
      </c>
      <c r="AA441" s="27">
        <f t="shared" si="326"/>
        <v>109.10077791170005</v>
      </c>
      <c r="AB441" s="27">
        <f t="shared" si="326"/>
        <v>-56.945908575900035</v>
      </c>
      <c r="AC441" s="27">
        <f t="shared" si="326"/>
        <v>-178.99810448559998</v>
      </c>
      <c r="AD441" s="27">
        <f t="shared" si="326"/>
        <v>158.43038967650003</v>
      </c>
      <c r="AE441" s="27">
        <f t="shared" si="326"/>
        <v>189.27893756119994</v>
      </c>
      <c r="AF441" s="27">
        <f t="shared" si="326"/>
        <v>115.71565354405004</v>
      </c>
      <c r="AG441" s="27">
        <f t="shared" si="326"/>
        <v>76.242144074037469</v>
      </c>
      <c r="AH441" s="27">
        <f t="shared" si="326"/>
        <v>17.848356213946772</v>
      </c>
      <c r="AI441" s="27">
        <f t="shared" si="326"/>
        <v>531.14599784830853</v>
      </c>
      <c r="AJ441" s="27">
        <f t="shared" si="326"/>
        <v>876.32451292008568</v>
      </c>
      <c r="AK441" s="27">
        <f t="shared" si="326"/>
        <v>-204.06367223590536</v>
      </c>
      <c r="AL441" s="27">
        <f t="shared" si="326"/>
        <v>-184.11697631339101</v>
      </c>
      <c r="AM441" s="27">
        <f t="shared" si="326"/>
        <v>-99.57963444522548</v>
      </c>
      <c r="AN441" s="27">
        <f t="shared" si="326"/>
        <v>-389.12371751860906</v>
      </c>
      <c r="AO441" s="27">
        <f t="shared" si="326"/>
        <v>1.6948000000000434</v>
      </c>
      <c r="AP441" s="27">
        <f t="shared" si="326"/>
        <v>-211.19150000000002</v>
      </c>
      <c r="AQ441" s="27">
        <f t="shared" si="326"/>
        <v>-43.0471</v>
      </c>
      <c r="AR441" s="27">
        <f t="shared" si="326"/>
        <v>-170.03800000000001</v>
      </c>
      <c r="AS441" s="27">
        <f t="shared" si="326"/>
        <v>-169.9829</v>
      </c>
      <c r="AT441" s="27">
        <f t="shared" si="326"/>
        <v>57.258700000000005</v>
      </c>
      <c r="AU441" s="27">
        <f t="shared" si="326"/>
        <v>-145.46370000000002</v>
      </c>
      <c r="AV441" s="27">
        <f t="shared" si="326"/>
        <v>-234.16149999999993</v>
      </c>
      <c r="AW441" s="28" t="str">
        <f t="shared" si="326"/>
        <v>–</v>
      </c>
      <c r="AX441" s="28" t="str">
        <f t="shared" si="326"/>
        <v>–</v>
      </c>
      <c r="AY441" s="28" t="str">
        <f t="shared" si="326"/>
        <v>–</v>
      </c>
      <c r="AZ441" s="28" t="str">
        <f t="shared" si="326"/>
        <v>–</v>
      </c>
      <c r="BA441" s="28" t="str">
        <f t="shared" si="326"/>
        <v>–</v>
      </c>
    </row>
    <row r="442" spans="1:58" s="145" customFormat="1" outlineLevel="1" x14ac:dyDescent="0.2">
      <c r="A442" s="96"/>
      <c r="B442" s="96"/>
      <c r="C442" s="96"/>
      <c r="D442" s="137"/>
      <c r="E442" s="137"/>
      <c r="F442" s="138" t="s">
        <v>444</v>
      </c>
      <c r="G442" s="140" t="s">
        <v>706</v>
      </c>
      <c r="BB442" s="165"/>
      <c r="BC442" s="165"/>
      <c r="BD442" s="165"/>
      <c r="BE442" s="165"/>
      <c r="BF442" s="165"/>
    </row>
    <row r="443" spans="1:58" s="145" customFormat="1" outlineLevel="1" x14ac:dyDescent="0.2">
      <c r="A443" s="96"/>
      <c r="B443" s="96"/>
      <c r="C443" s="96"/>
      <c r="D443" s="137"/>
      <c r="E443" s="137"/>
      <c r="F443" s="138" t="s">
        <v>445</v>
      </c>
      <c r="G443" s="140" t="s">
        <v>707</v>
      </c>
      <c r="BB443" s="165"/>
      <c r="BC443" s="165"/>
      <c r="BD443" s="165"/>
      <c r="BE443" s="165"/>
      <c r="BF443" s="165"/>
    </row>
    <row r="444" spans="1:58" s="145" customFormat="1" outlineLevel="1" x14ac:dyDescent="0.2">
      <c r="A444" s="96"/>
      <c r="B444" s="96"/>
      <c r="C444" s="96"/>
      <c r="D444" s="137"/>
      <c r="E444" s="137"/>
      <c r="F444" s="138" t="s">
        <v>446</v>
      </c>
      <c r="G444" s="140" t="s">
        <v>708</v>
      </c>
      <c r="BB444" s="165"/>
      <c r="BC444" s="165"/>
      <c r="BD444" s="165"/>
      <c r="BE444" s="165"/>
      <c r="BF444" s="165"/>
    </row>
    <row r="445" spans="1:58" s="145" customFormat="1" outlineLevel="1" x14ac:dyDescent="0.2">
      <c r="A445" s="96"/>
      <c r="B445" s="96"/>
      <c r="C445" s="96"/>
      <c r="D445" s="137"/>
      <c r="E445" s="137"/>
      <c r="F445" s="138" t="s">
        <v>447</v>
      </c>
      <c r="G445" s="140" t="s">
        <v>709</v>
      </c>
      <c r="BB445" s="165"/>
      <c r="BC445" s="165"/>
      <c r="BD445" s="165"/>
      <c r="BE445" s="165"/>
      <c r="BF445" s="165"/>
    </row>
    <row r="446" spans="1:58" s="43" customFormat="1" x14ac:dyDescent="0.2">
      <c r="A446" s="37" t="s">
        <v>442</v>
      </c>
      <c r="B446" s="37" t="s">
        <v>151</v>
      </c>
      <c r="C446" s="37"/>
      <c r="D446" s="38" t="s">
        <v>374</v>
      </c>
      <c r="E446" s="38" t="s">
        <v>1546</v>
      </c>
      <c r="F446" s="18" t="s">
        <v>152</v>
      </c>
      <c r="G446" s="22" t="s">
        <v>1246</v>
      </c>
      <c r="H446" s="156" t="str">
        <f>EIUSum(H442:H445,H$961:H$964)</f>
        <v>–</v>
      </c>
      <c r="I446" s="156" t="str">
        <f t="shared" ref="I446:BA446" si="327">EIUSum(I442:I445,I$961:I$964)</f>
        <v>–</v>
      </c>
      <c r="J446" s="156" t="str">
        <f t="shared" si="327"/>
        <v>–</v>
      </c>
      <c r="K446" s="156" t="str">
        <f t="shared" si="327"/>
        <v>–</v>
      </c>
      <c r="L446" s="156" t="str">
        <f t="shared" si="327"/>
        <v>–</v>
      </c>
      <c r="M446" s="156" t="str">
        <f t="shared" si="327"/>
        <v>–</v>
      </c>
      <c r="N446" s="156" t="str">
        <f t="shared" si="327"/>
        <v>–</v>
      </c>
      <c r="O446" s="156" t="str">
        <f t="shared" si="327"/>
        <v>–</v>
      </c>
      <c r="P446" s="156" t="str">
        <f t="shared" si="327"/>
        <v>–</v>
      </c>
      <c r="Q446" s="156" t="str">
        <f t="shared" si="327"/>
        <v>–</v>
      </c>
      <c r="R446" s="156" t="str">
        <f t="shared" si="327"/>
        <v>–</v>
      </c>
      <c r="S446" s="156" t="str">
        <f t="shared" si="327"/>
        <v>–</v>
      </c>
      <c r="T446" s="156" t="str">
        <f t="shared" si="327"/>
        <v>–</v>
      </c>
      <c r="U446" s="156" t="str">
        <f t="shared" si="327"/>
        <v>–</v>
      </c>
      <c r="V446" s="156" t="str">
        <f t="shared" si="327"/>
        <v>–</v>
      </c>
      <c r="W446" s="156" t="str">
        <f t="shared" si="327"/>
        <v>–</v>
      </c>
      <c r="X446" s="156" t="str">
        <f t="shared" si="327"/>
        <v>–</v>
      </c>
      <c r="Y446" s="156" t="str">
        <f t="shared" si="327"/>
        <v>–</v>
      </c>
      <c r="Z446" s="156" t="str">
        <f t="shared" si="327"/>
        <v>–</v>
      </c>
      <c r="AA446" s="156" t="str">
        <f t="shared" si="327"/>
        <v>–</v>
      </c>
      <c r="AB446" s="156" t="str">
        <f t="shared" si="327"/>
        <v>–</v>
      </c>
      <c r="AC446" s="156" t="str">
        <f t="shared" si="327"/>
        <v>–</v>
      </c>
      <c r="AD446" s="156" t="str">
        <f t="shared" si="327"/>
        <v>–</v>
      </c>
      <c r="AE446" s="156" t="str">
        <f t="shared" si="327"/>
        <v>–</v>
      </c>
      <c r="AF446" s="156" t="str">
        <f t="shared" si="327"/>
        <v>–</v>
      </c>
      <c r="AG446" s="156" t="str">
        <f t="shared" si="327"/>
        <v>–</v>
      </c>
      <c r="AH446" s="156" t="str">
        <f t="shared" si="327"/>
        <v>–</v>
      </c>
      <c r="AI446" s="156" t="str">
        <f t="shared" si="327"/>
        <v>–</v>
      </c>
      <c r="AJ446" s="156" t="str">
        <f t="shared" si="327"/>
        <v>–</v>
      </c>
      <c r="AK446" s="156" t="str">
        <f t="shared" si="327"/>
        <v>–</v>
      </c>
      <c r="AL446" s="156" t="str">
        <f t="shared" si="327"/>
        <v>–</v>
      </c>
      <c r="AM446" s="156" t="str">
        <f t="shared" si="327"/>
        <v>–</v>
      </c>
      <c r="AN446" s="156" t="str">
        <f t="shared" si="327"/>
        <v>–</v>
      </c>
      <c r="AO446" s="156" t="str">
        <f t="shared" si="327"/>
        <v>–</v>
      </c>
      <c r="AP446" s="156" t="str">
        <f t="shared" si="327"/>
        <v>–</v>
      </c>
      <c r="AQ446" s="156" t="str">
        <f t="shared" si="327"/>
        <v>–</v>
      </c>
      <c r="AR446" s="156" t="str">
        <f t="shared" si="327"/>
        <v>–</v>
      </c>
      <c r="AS446" s="156" t="str">
        <f t="shared" si="327"/>
        <v>–</v>
      </c>
      <c r="AT446" s="156" t="str">
        <f t="shared" si="327"/>
        <v>–</v>
      </c>
      <c r="AU446" s="156" t="str">
        <f t="shared" si="327"/>
        <v>–</v>
      </c>
      <c r="AV446" s="156" t="str">
        <f t="shared" si="327"/>
        <v>–</v>
      </c>
      <c r="AW446" s="160" t="str">
        <f t="shared" si="327"/>
        <v>–</v>
      </c>
      <c r="AX446" s="160" t="str">
        <f t="shared" si="327"/>
        <v>–</v>
      </c>
      <c r="AY446" s="160" t="str">
        <f t="shared" si="327"/>
        <v>–</v>
      </c>
      <c r="AZ446" s="160" t="str">
        <f t="shared" si="327"/>
        <v>–</v>
      </c>
      <c r="BA446" s="160" t="str">
        <f t="shared" si="327"/>
        <v>–</v>
      </c>
    </row>
    <row r="447" spans="1:58" s="43" customFormat="1" x14ac:dyDescent="0.2">
      <c r="A447" s="37" t="s">
        <v>442</v>
      </c>
      <c r="B447" s="37" t="s">
        <v>153</v>
      </c>
      <c r="C447" s="37" t="s">
        <v>375</v>
      </c>
      <c r="D447" s="38" t="s">
        <v>374</v>
      </c>
      <c r="E447" s="38" t="s">
        <v>1546</v>
      </c>
      <c r="F447" s="65" t="s">
        <v>154</v>
      </c>
      <c r="G447" s="22" t="s">
        <v>1247</v>
      </c>
      <c r="H447" s="156" t="str">
        <f>IF(AND(ISNUMBER(H547),ISNUMBER(G547)),IF(H547&gt;G547,H547-G547,0),"–")</f>
        <v>–</v>
      </c>
      <c r="I447" s="156" t="str">
        <f t="shared" ref="I447:BA447" si="328">IF(AND(ISNUMBER(I547),ISNUMBER(H547)),IF(I547&gt;H547,I547-H547,0),"–")</f>
        <v>–</v>
      </c>
      <c r="J447" s="156" t="str">
        <f t="shared" si="328"/>
        <v>–</v>
      </c>
      <c r="K447" s="156" t="str">
        <f t="shared" si="328"/>
        <v>–</v>
      </c>
      <c r="L447" s="156" t="str">
        <f t="shared" si="328"/>
        <v>–</v>
      </c>
      <c r="M447" s="156" t="str">
        <f t="shared" si="328"/>
        <v>–</v>
      </c>
      <c r="N447" s="156" t="str">
        <f t="shared" si="328"/>
        <v>–</v>
      </c>
      <c r="O447" s="156" t="str">
        <f t="shared" si="328"/>
        <v>–</v>
      </c>
      <c r="P447" s="156" t="str">
        <f t="shared" si="328"/>
        <v>–</v>
      </c>
      <c r="Q447" s="156" t="str">
        <f t="shared" si="328"/>
        <v>–</v>
      </c>
      <c r="R447" s="156" t="str">
        <f t="shared" si="328"/>
        <v>–</v>
      </c>
      <c r="S447" s="156" t="str">
        <f t="shared" si="328"/>
        <v>–</v>
      </c>
      <c r="T447" s="156" t="str">
        <f t="shared" si="328"/>
        <v>–</v>
      </c>
      <c r="U447" s="156" t="str">
        <f t="shared" si="328"/>
        <v>–</v>
      </c>
      <c r="V447" s="156" t="str">
        <f t="shared" si="328"/>
        <v>–</v>
      </c>
      <c r="W447" s="156" t="str">
        <f t="shared" si="328"/>
        <v>–</v>
      </c>
      <c r="X447" s="156" t="str">
        <f t="shared" si="328"/>
        <v>–</v>
      </c>
      <c r="Y447" s="156" t="str">
        <f t="shared" si="328"/>
        <v>–</v>
      </c>
      <c r="Z447" s="156" t="str">
        <f t="shared" si="328"/>
        <v>–</v>
      </c>
      <c r="AA447" s="156" t="str">
        <f>IF(AND(ISNUMBER(AA547),ISNUMBER(Z547)),IF(AA547&gt;Z547,AA547-Z547,0),"–")</f>
        <v>–</v>
      </c>
      <c r="AB447" s="156" t="str">
        <f>IF(AND(ISNUMBER(AB547),ISNUMBER(AA547)),IF(AB547&gt;AA547,AB547-AA547,0),"–")</f>
        <v>–</v>
      </c>
      <c r="AC447" s="156" t="str">
        <f>IF(AND(ISNUMBER(AC547),ISNUMBER(AB547)),IF(AC547&gt;AB547,AC547-AB547,0),"–")</f>
        <v>–</v>
      </c>
      <c r="AD447" s="156" t="str">
        <f>IF(AND(ISNUMBER(AD547),ISNUMBER(AC547)),IF(AD547&gt;AC547,AD547-AC547,0),"–")</f>
        <v>–</v>
      </c>
      <c r="AE447" s="156" t="str">
        <f t="shared" si="328"/>
        <v>–</v>
      </c>
      <c r="AF447" s="156" t="str">
        <f t="shared" si="328"/>
        <v>–</v>
      </c>
      <c r="AG447" s="156" t="str">
        <f t="shared" si="328"/>
        <v>–</v>
      </c>
      <c r="AH447" s="156" t="str">
        <f t="shared" si="328"/>
        <v>–</v>
      </c>
      <c r="AI447" s="156" t="str">
        <f t="shared" si="328"/>
        <v>–</v>
      </c>
      <c r="AJ447" s="156" t="str">
        <f t="shared" si="328"/>
        <v>–</v>
      </c>
      <c r="AK447" s="156" t="str">
        <f t="shared" si="328"/>
        <v>–</v>
      </c>
      <c r="AL447" s="156" t="str">
        <f t="shared" si="328"/>
        <v>–</v>
      </c>
      <c r="AM447" s="156" t="str">
        <f t="shared" si="328"/>
        <v>–</v>
      </c>
      <c r="AN447" s="156" t="str">
        <f t="shared" si="328"/>
        <v>–</v>
      </c>
      <c r="AO447" s="156" t="str">
        <f t="shared" si="328"/>
        <v>–</v>
      </c>
      <c r="AP447" s="156" t="str">
        <f t="shared" si="328"/>
        <v>–</v>
      </c>
      <c r="AQ447" s="156" t="str">
        <f t="shared" si="328"/>
        <v>–</v>
      </c>
      <c r="AR447" s="156" t="str">
        <f t="shared" si="328"/>
        <v>–</v>
      </c>
      <c r="AS447" s="156" t="str">
        <f t="shared" si="328"/>
        <v>–</v>
      </c>
      <c r="AT447" s="156" t="str">
        <f t="shared" si="328"/>
        <v>–</v>
      </c>
      <c r="AU447" s="156" t="str">
        <f t="shared" si="328"/>
        <v>–</v>
      </c>
      <c r="AV447" s="156" t="str">
        <f t="shared" si="328"/>
        <v>–</v>
      </c>
      <c r="AW447" s="160" t="str">
        <f t="shared" si="328"/>
        <v>–</v>
      </c>
      <c r="AX447" s="160" t="str">
        <f t="shared" si="328"/>
        <v>–</v>
      </c>
      <c r="AY447" s="160" t="str">
        <f t="shared" si="328"/>
        <v>–</v>
      </c>
      <c r="AZ447" s="160" t="str">
        <f t="shared" si="328"/>
        <v>–</v>
      </c>
      <c r="BA447" s="160" t="str">
        <f t="shared" si="328"/>
        <v>–</v>
      </c>
    </row>
    <row r="448" spans="1:58" s="43" customFormat="1" x14ac:dyDescent="0.2">
      <c r="A448" s="37" t="s">
        <v>442</v>
      </c>
      <c r="B448" s="37" t="s">
        <v>155</v>
      </c>
      <c r="C448" s="37" t="s">
        <v>375</v>
      </c>
      <c r="D448" s="38" t="s">
        <v>374</v>
      </c>
      <c r="E448" s="38" t="s">
        <v>1546</v>
      </c>
      <c r="F448" s="65" t="s">
        <v>156</v>
      </c>
      <c r="G448" s="22" t="s">
        <v>1248</v>
      </c>
      <c r="H448" s="156" t="str">
        <f>IF(AND(ISNUMBER(H604),ISNUMBER(G604)),IF(H604&gt;G604,H604-G604,0),"–")</f>
        <v>–</v>
      </c>
      <c r="I448" s="156" t="str">
        <f t="shared" ref="I448:BA448" si="329">IF(AND(ISNUMBER(I604),ISNUMBER(H604)),IF(I604&gt;H604,I604-H604,0),"–")</f>
        <v>–</v>
      </c>
      <c r="J448" s="156" t="str">
        <f t="shared" si="329"/>
        <v>–</v>
      </c>
      <c r="K448" s="156" t="str">
        <f t="shared" si="329"/>
        <v>–</v>
      </c>
      <c r="L448" s="156" t="str">
        <f t="shared" si="329"/>
        <v>–</v>
      </c>
      <c r="M448" s="156" t="str">
        <f t="shared" si="329"/>
        <v>–</v>
      </c>
      <c r="N448" s="156" t="str">
        <f t="shared" si="329"/>
        <v>–</v>
      </c>
      <c r="O448" s="156" t="str">
        <f t="shared" si="329"/>
        <v>–</v>
      </c>
      <c r="P448" s="156" t="str">
        <f t="shared" si="329"/>
        <v>–</v>
      </c>
      <c r="Q448" s="156" t="str">
        <f t="shared" si="329"/>
        <v>–</v>
      </c>
      <c r="R448" s="156" t="str">
        <f t="shared" si="329"/>
        <v>–</v>
      </c>
      <c r="S448" s="156" t="str">
        <f t="shared" si="329"/>
        <v>–</v>
      </c>
      <c r="T448" s="156" t="str">
        <f t="shared" si="329"/>
        <v>–</v>
      </c>
      <c r="U448" s="156" t="str">
        <f t="shared" si="329"/>
        <v>–</v>
      </c>
      <c r="V448" s="156" t="str">
        <f t="shared" si="329"/>
        <v>–</v>
      </c>
      <c r="W448" s="156" t="str">
        <f t="shared" si="329"/>
        <v>–</v>
      </c>
      <c r="X448" s="156" t="str">
        <f t="shared" si="329"/>
        <v>–</v>
      </c>
      <c r="Y448" s="156" t="str">
        <f t="shared" si="329"/>
        <v>–</v>
      </c>
      <c r="Z448" s="156" t="str">
        <f t="shared" si="329"/>
        <v>–</v>
      </c>
      <c r="AA448" s="156" t="str">
        <f>IF(AND(ISNUMBER(AA604),ISNUMBER(Z604)),IF(AA604&gt;Z604,AA604-Z604,0),"–")</f>
        <v>–</v>
      </c>
      <c r="AB448" s="156" t="str">
        <f>IF(AND(ISNUMBER(AB604),ISNUMBER(AA604)),IF(AB604&gt;AA604,AB604-AA604,0),"–")</f>
        <v>–</v>
      </c>
      <c r="AC448" s="156" t="str">
        <f>IF(AND(ISNUMBER(AC604),ISNUMBER(AB604)),IF(AC604&gt;AB604,AC604-AB604,0),"–")</f>
        <v>–</v>
      </c>
      <c r="AD448" s="156" t="str">
        <f>IF(AND(ISNUMBER(AD604),ISNUMBER(AC604)),IF(AD604&gt;AC604,AD604-AC604,0),"–")</f>
        <v>–</v>
      </c>
      <c r="AE448" s="156" t="str">
        <f t="shared" si="329"/>
        <v>–</v>
      </c>
      <c r="AF448" s="156" t="str">
        <f t="shared" si="329"/>
        <v>–</v>
      </c>
      <c r="AG448" s="156" t="str">
        <f t="shared" si="329"/>
        <v>–</v>
      </c>
      <c r="AH448" s="156" t="str">
        <f t="shared" si="329"/>
        <v>–</v>
      </c>
      <c r="AI448" s="156" t="str">
        <f t="shared" si="329"/>
        <v>–</v>
      </c>
      <c r="AJ448" s="156" t="str">
        <f t="shared" si="329"/>
        <v>–</v>
      </c>
      <c r="AK448" s="156" t="str">
        <f t="shared" si="329"/>
        <v>–</v>
      </c>
      <c r="AL448" s="156" t="str">
        <f t="shared" si="329"/>
        <v>–</v>
      </c>
      <c r="AM448" s="156" t="str">
        <f t="shared" si="329"/>
        <v>–</v>
      </c>
      <c r="AN448" s="156" t="str">
        <f t="shared" si="329"/>
        <v>–</v>
      </c>
      <c r="AO448" s="156" t="str">
        <f t="shared" si="329"/>
        <v>–</v>
      </c>
      <c r="AP448" s="156" t="str">
        <f t="shared" si="329"/>
        <v>–</v>
      </c>
      <c r="AQ448" s="156" t="str">
        <f t="shared" si="329"/>
        <v>–</v>
      </c>
      <c r="AR448" s="156" t="str">
        <f t="shared" si="329"/>
        <v>–</v>
      </c>
      <c r="AS448" s="156" t="str">
        <f t="shared" si="329"/>
        <v>–</v>
      </c>
      <c r="AT448" s="156" t="str">
        <f t="shared" si="329"/>
        <v>–</v>
      </c>
      <c r="AU448" s="156" t="str">
        <f t="shared" si="329"/>
        <v>–</v>
      </c>
      <c r="AV448" s="156" t="str">
        <f t="shared" si="329"/>
        <v>–</v>
      </c>
      <c r="AW448" s="160" t="str">
        <f t="shared" si="329"/>
        <v>–</v>
      </c>
      <c r="AX448" s="160" t="str">
        <f t="shared" si="329"/>
        <v>–</v>
      </c>
      <c r="AY448" s="160" t="str">
        <f t="shared" si="329"/>
        <v>–</v>
      </c>
      <c r="AZ448" s="160" t="str">
        <f t="shared" si="329"/>
        <v>–</v>
      </c>
      <c r="BA448" s="160" t="str">
        <f t="shared" si="329"/>
        <v>–</v>
      </c>
    </row>
    <row r="449" spans="1:58" s="43" customFormat="1" x14ac:dyDescent="0.2">
      <c r="A449" s="37" t="s">
        <v>442</v>
      </c>
      <c r="B449" s="37" t="s">
        <v>157</v>
      </c>
      <c r="C449" s="37" t="s">
        <v>376</v>
      </c>
      <c r="D449" s="38" t="s">
        <v>374</v>
      </c>
      <c r="E449" s="38" t="s">
        <v>1546</v>
      </c>
      <c r="F449" s="65" t="s">
        <v>158</v>
      </c>
      <c r="G449" s="22" t="s">
        <v>1249</v>
      </c>
      <c r="H449" s="156" t="str">
        <f>IF(AND(ISNUMBER(H390),ISNUMBER(H396),ISNUMBER(H446),ISNUMBER(H450),ISNUMBER(H447),ISNUMBER(H448),ISNUMBER(H441),ISNUMBER(H426)),-(H390+H396+H446+H450+H447+H448+H441+H426),"–")</f>
        <v>–</v>
      </c>
      <c r="I449" s="156" t="str">
        <f t="shared" ref="I449:BA449" si="330">IF(AND(ISNUMBER(I390),ISNUMBER(I396),ISNUMBER(I446),ISNUMBER(I450),ISNUMBER(I447),ISNUMBER(I448),ISNUMBER(I441),ISNUMBER(I426)),-(I390+I396+I446+I450+I447+I448+I441+I426),"–")</f>
        <v>–</v>
      </c>
      <c r="J449" s="156" t="str">
        <f t="shared" si="330"/>
        <v>–</v>
      </c>
      <c r="K449" s="156" t="str">
        <f t="shared" si="330"/>
        <v>–</v>
      </c>
      <c r="L449" s="156" t="str">
        <f t="shared" si="330"/>
        <v>–</v>
      </c>
      <c r="M449" s="156" t="str">
        <f t="shared" si="330"/>
        <v>–</v>
      </c>
      <c r="N449" s="156" t="str">
        <f t="shared" si="330"/>
        <v>–</v>
      </c>
      <c r="O449" s="156" t="str">
        <f t="shared" si="330"/>
        <v>–</v>
      </c>
      <c r="P449" s="156" t="str">
        <f t="shared" si="330"/>
        <v>–</v>
      </c>
      <c r="Q449" s="156" t="str">
        <f t="shared" si="330"/>
        <v>–</v>
      </c>
      <c r="R449" s="156" t="str">
        <f t="shared" si="330"/>
        <v>–</v>
      </c>
      <c r="S449" s="156" t="str">
        <f t="shared" si="330"/>
        <v>–</v>
      </c>
      <c r="T449" s="156" t="str">
        <f t="shared" si="330"/>
        <v>–</v>
      </c>
      <c r="U449" s="156" t="str">
        <f t="shared" si="330"/>
        <v>–</v>
      </c>
      <c r="V449" s="156" t="str">
        <f t="shared" si="330"/>
        <v>–</v>
      </c>
      <c r="W449" s="156" t="str">
        <f t="shared" si="330"/>
        <v>–</v>
      </c>
      <c r="X449" s="156" t="str">
        <f t="shared" si="330"/>
        <v>–</v>
      </c>
      <c r="Y449" s="156" t="str">
        <f t="shared" si="330"/>
        <v>–</v>
      </c>
      <c r="Z449" s="156" t="str">
        <f t="shared" si="330"/>
        <v>–</v>
      </c>
      <c r="AA449" s="156" t="str">
        <f>IF(AND(ISNUMBER(AA390),ISNUMBER(AA396),ISNUMBER(AA446),ISNUMBER(AA450),ISNUMBER(AA447),ISNUMBER(AA448),ISNUMBER(AA441),ISNUMBER(AA426)),-(AA390+AA396+AA446+AA450+AA447+AA448+AA441+AA426),"–")</f>
        <v>–</v>
      </c>
      <c r="AB449" s="156" t="str">
        <f>IF(AND(ISNUMBER(AB390),ISNUMBER(AB396),ISNUMBER(AB446),ISNUMBER(AB450),ISNUMBER(AB447),ISNUMBER(AB448),ISNUMBER(AB441),ISNUMBER(AB426)),-(AB390+AB396+AB446+AB450+AB447+AB448+AB441+AB426),"–")</f>
        <v>–</v>
      </c>
      <c r="AC449" s="156" t="str">
        <f>IF(AND(ISNUMBER(AC390),ISNUMBER(AC396),ISNUMBER(AC446),ISNUMBER(AC450),ISNUMBER(AC447),ISNUMBER(AC448),ISNUMBER(AC441),ISNUMBER(AC426)),-(AC390+AC396+AC446+AC450+AC447+AC448+AC441+AC426),"–")</f>
        <v>–</v>
      </c>
      <c r="AD449" s="156" t="str">
        <f>IF(AND(ISNUMBER(AD390),ISNUMBER(AD396),ISNUMBER(AD446),ISNUMBER(AD450),ISNUMBER(AD447),ISNUMBER(AD448),ISNUMBER(AD441),ISNUMBER(AD426)),-(AD390+AD396+AD446+AD450+AD447+AD448+AD441+AD426),"–")</f>
        <v>–</v>
      </c>
      <c r="AE449" s="156" t="str">
        <f t="shared" si="330"/>
        <v>–</v>
      </c>
      <c r="AF449" s="156" t="str">
        <f t="shared" si="330"/>
        <v>–</v>
      </c>
      <c r="AG449" s="156" t="str">
        <f t="shared" si="330"/>
        <v>–</v>
      </c>
      <c r="AH449" s="156" t="str">
        <f t="shared" si="330"/>
        <v>–</v>
      </c>
      <c r="AI449" s="156" t="str">
        <f t="shared" si="330"/>
        <v>–</v>
      </c>
      <c r="AJ449" s="156" t="str">
        <f t="shared" si="330"/>
        <v>–</v>
      </c>
      <c r="AK449" s="156" t="str">
        <f t="shared" si="330"/>
        <v>–</v>
      </c>
      <c r="AL449" s="156" t="str">
        <f t="shared" si="330"/>
        <v>–</v>
      </c>
      <c r="AM449" s="156" t="str">
        <f t="shared" si="330"/>
        <v>–</v>
      </c>
      <c r="AN449" s="156" t="str">
        <f t="shared" si="330"/>
        <v>–</v>
      </c>
      <c r="AO449" s="156" t="str">
        <f t="shared" si="330"/>
        <v>–</v>
      </c>
      <c r="AP449" s="156" t="str">
        <f t="shared" si="330"/>
        <v>–</v>
      </c>
      <c r="AQ449" s="156" t="str">
        <f t="shared" si="330"/>
        <v>–</v>
      </c>
      <c r="AR449" s="156" t="str">
        <f t="shared" si="330"/>
        <v>–</v>
      </c>
      <c r="AS449" s="156" t="str">
        <f t="shared" si="330"/>
        <v>–</v>
      </c>
      <c r="AT449" s="156" t="str">
        <f t="shared" si="330"/>
        <v>–</v>
      </c>
      <c r="AU449" s="156" t="str">
        <f t="shared" si="330"/>
        <v>–</v>
      </c>
      <c r="AV449" s="156" t="str">
        <f t="shared" si="330"/>
        <v>–</v>
      </c>
      <c r="AW449" s="160" t="str">
        <f t="shared" si="330"/>
        <v>–</v>
      </c>
      <c r="AX449" s="160" t="str">
        <f t="shared" si="330"/>
        <v>–</v>
      </c>
      <c r="AY449" s="160" t="str">
        <f t="shared" si="330"/>
        <v>–</v>
      </c>
      <c r="AZ449" s="160" t="str">
        <f t="shared" si="330"/>
        <v>–</v>
      </c>
      <c r="BA449" s="160" t="str">
        <f t="shared" si="330"/>
        <v>–</v>
      </c>
    </row>
    <row r="450" spans="1:58" s="43" customFormat="1" x14ac:dyDescent="0.2">
      <c r="A450" s="37" t="s">
        <v>442</v>
      </c>
      <c r="B450" s="37" t="s">
        <v>159</v>
      </c>
      <c r="C450" s="37"/>
      <c r="D450" s="38" t="s">
        <v>374</v>
      </c>
      <c r="E450" s="38" t="s">
        <v>1546</v>
      </c>
      <c r="F450" s="65" t="s">
        <v>160</v>
      </c>
      <c r="G450" s="22" t="s">
        <v>1250</v>
      </c>
      <c r="H450" s="27" t="str">
        <f>IF(AND(ISNUMBER(G466),ISNUMBER(H466)),G466-H466,"–")</f>
        <v>–</v>
      </c>
      <c r="I450" s="27" t="str">
        <f t="shared" ref="I450:BA450" si="331">IF(AND(ISNUMBER(H466),ISNUMBER(I466)),H466-I466,"–")</f>
        <v>–</v>
      </c>
      <c r="J450" s="27" t="str">
        <f t="shared" si="331"/>
        <v>–</v>
      </c>
      <c r="K450" s="27" t="str">
        <f t="shared" si="331"/>
        <v>–</v>
      </c>
      <c r="L450" s="27" t="str">
        <f t="shared" si="331"/>
        <v>–</v>
      </c>
      <c r="M450" s="27" t="str">
        <f t="shared" si="331"/>
        <v>–</v>
      </c>
      <c r="N450" s="27" t="str">
        <f t="shared" si="331"/>
        <v>–</v>
      </c>
      <c r="O450" s="27" t="str">
        <f t="shared" si="331"/>
        <v>–</v>
      </c>
      <c r="P450" s="27" t="str">
        <f t="shared" si="331"/>
        <v>–</v>
      </c>
      <c r="Q450" s="27" t="str">
        <f t="shared" si="331"/>
        <v>–</v>
      </c>
      <c r="R450" s="27" t="str">
        <f t="shared" si="331"/>
        <v>–</v>
      </c>
      <c r="S450" s="27" t="str">
        <f t="shared" si="331"/>
        <v>–</v>
      </c>
      <c r="T450" s="27" t="str">
        <f t="shared" si="331"/>
        <v>–</v>
      </c>
      <c r="U450" s="27" t="str">
        <f t="shared" si="331"/>
        <v>–</v>
      </c>
      <c r="V450" s="27" t="str">
        <f t="shared" si="331"/>
        <v>–</v>
      </c>
      <c r="W450" s="27" t="str">
        <f t="shared" si="331"/>
        <v>–</v>
      </c>
      <c r="X450" s="27" t="str">
        <f t="shared" si="331"/>
        <v>–</v>
      </c>
      <c r="Y450" s="27" t="str">
        <f t="shared" si="331"/>
        <v>–</v>
      </c>
      <c r="Z450" s="27" t="str">
        <f t="shared" si="331"/>
        <v>–</v>
      </c>
      <c r="AA450" s="27" t="str">
        <f>IF(AND(ISNUMBER(Z466),ISNUMBER(AA466)),Z466-AA466,"–")</f>
        <v>–</v>
      </c>
      <c r="AB450" s="27" t="str">
        <f>IF(AND(ISNUMBER(AA466),ISNUMBER(AB466)),AA466-AB466,"–")</f>
        <v>–</v>
      </c>
      <c r="AC450" s="27" t="str">
        <f>IF(AND(ISNUMBER(AB466),ISNUMBER(AC466)),AB466-AC466,"–")</f>
        <v>–</v>
      </c>
      <c r="AD450" s="27" t="str">
        <f>IF(AND(ISNUMBER(AC466),ISNUMBER(AD466)),AC466-AD466,"–")</f>
        <v>–</v>
      </c>
      <c r="AE450" s="27" t="str">
        <f t="shared" si="331"/>
        <v>–</v>
      </c>
      <c r="AF450" s="27" t="str">
        <f t="shared" si="331"/>
        <v>–</v>
      </c>
      <c r="AG450" s="27" t="str">
        <f t="shared" si="331"/>
        <v>–</v>
      </c>
      <c r="AH450" s="27" t="str">
        <f t="shared" si="331"/>
        <v>–</v>
      </c>
      <c r="AI450" s="27" t="str">
        <f t="shared" si="331"/>
        <v>–</v>
      </c>
      <c r="AJ450" s="27" t="str">
        <f t="shared" si="331"/>
        <v>–</v>
      </c>
      <c r="AK450" s="27" t="str">
        <f t="shared" si="331"/>
        <v>–</v>
      </c>
      <c r="AL450" s="27" t="str">
        <f t="shared" si="331"/>
        <v>–</v>
      </c>
      <c r="AM450" s="27" t="str">
        <f t="shared" si="331"/>
        <v>–</v>
      </c>
      <c r="AN450" s="27" t="str">
        <f t="shared" si="331"/>
        <v>–</v>
      </c>
      <c r="AO450" s="27" t="str">
        <f t="shared" si="331"/>
        <v>–</v>
      </c>
      <c r="AP450" s="27" t="str">
        <f t="shared" si="331"/>
        <v>–</v>
      </c>
      <c r="AQ450" s="27" t="str">
        <f t="shared" si="331"/>
        <v>–</v>
      </c>
      <c r="AR450" s="27" t="str">
        <f t="shared" si="331"/>
        <v>–</v>
      </c>
      <c r="AS450" s="27" t="str">
        <f t="shared" si="331"/>
        <v>–</v>
      </c>
      <c r="AT450" s="27" t="str">
        <f t="shared" si="331"/>
        <v>–</v>
      </c>
      <c r="AU450" s="27" t="str">
        <f t="shared" si="331"/>
        <v>–</v>
      </c>
      <c r="AV450" s="27" t="str">
        <f t="shared" si="331"/>
        <v>–</v>
      </c>
      <c r="AW450" s="28" t="str">
        <f t="shared" si="331"/>
        <v>–</v>
      </c>
      <c r="AX450" s="28" t="str">
        <f t="shared" si="331"/>
        <v>–</v>
      </c>
      <c r="AY450" s="28" t="str">
        <f t="shared" si="331"/>
        <v>–</v>
      </c>
      <c r="AZ450" s="28" t="str">
        <f t="shared" si="331"/>
        <v>–</v>
      </c>
      <c r="BA450" s="28" t="str">
        <f t="shared" si="331"/>
        <v>–</v>
      </c>
    </row>
    <row r="451" spans="1:58" s="145" customFormat="1" outlineLevel="1" x14ac:dyDescent="0.2">
      <c r="A451" s="96"/>
      <c r="B451" s="96"/>
      <c r="C451" s="96"/>
      <c r="D451" s="137"/>
      <c r="E451" s="137"/>
      <c r="F451" s="138" t="s">
        <v>444</v>
      </c>
      <c r="G451" s="140" t="s">
        <v>710</v>
      </c>
      <c r="H451" s="145">
        <v>25.34</v>
      </c>
      <c r="I451" s="145">
        <v>21.61</v>
      </c>
      <c r="J451" s="145">
        <v>20.73</v>
      </c>
      <c r="K451" s="145">
        <v>19.440000000000001</v>
      </c>
      <c r="L451" s="145">
        <v>17.43</v>
      </c>
      <c r="M451" s="145">
        <v>22.84</v>
      </c>
      <c r="N451" s="145">
        <v>32.35</v>
      </c>
      <c r="O451" s="145">
        <v>40.369999999999997</v>
      </c>
      <c r="P451" s="145">
        <v>39.81</v>
      </c>
      <c r="Q451" s="145">
        <v>44.1</v>
      </c>
      <c r="R451" s="145">
        <v>75.45</v>
      </c>
      <c r="S451" s="145">
        <v>79.08</v>
      </c>
      <c r="T451" s="145">
        <v>75.48</v>
      </c>
      <c r="U451" s="145">
        <v>71.17</v>
      </c>
      <c r="V451" s="145">
        <v>85.72</v>
      </c>
      <c r="W451" s="145">
        <v>101.48</v>
      </c>
      <c r="X451" s="145">
        <v>101.73</v>
      </c>
      <c r="Y451" s="145">
        <v>190.74</v>
      </c>
      <c r="Z451" s="145">
        <v>252.41</v>
      </c>
      <c r="AA451" s="145">
        <v>290.45</v>
      </c>
      <c r="AB451" s="145">
        <v>462.57</v>
      </c>
      <c r="AC451" s="145">
        <v>416.83</v>
      </c>
      <c r="AD451" s="145">
        <v>529.34</v>
      </c>
      <c r="AE451" s="145">
        <v>666.19</v>
      </c>
      <c r="AF451" s="145">
        <v>719.26</v>
      </c>
      <c r="AG451" s="145">
        <v>813.2</v>
      </c>
      <c r="AH451" s="145">
        <v>1029.9000000000001</v>
      </c>
      <c r="AI451" s="145">
        <v>1246.9000000000001</v>
      </c>
      <c r="AJ451" s="145">
        <v>1137.2</v>
      </c>
      <c r="AK451" s="145">
        <v>1212.4000000000001</v>
      </c>
      <c r="AL451" s="145">
        <v>1210.5</v>
      </c>
      <c r="AM451" s="145">
        <v>1252</v>
      </c>
      <c r="AN451" s="145">
        <v>1448</v>
      </c>
      <c r="AO451" s="145">
        <v>1599.4</v>
      </c>
      <c r="AP451" s="145">
        <v>1469.3</v>
      </c>
      <c r="AQ451" s="145">
        <v>1391.4</v>
      </c>
      <c r="AR451" s="145">
        <v>1417.6</v>
      </c>
      <c r="AS451" s="145">
        <v>1716</v>
      </c>
      <c r="AT451" s="145">
        <v>1752.8</v>
      </c>
      <c r="AU451" s="145">
        <v>1813.5</v>
      </c>
      <c r="AV451" s="145">
        <v>2116.1999999999998</v>
      </c>
      <c r="AW451" s="145">
        <v>2214.8103107609713</v>
      </c>
      <c r="AX451" s="145">
        <v>2318.9604869567124</v>
      </c>
      <c r="AY451" s="145">
        <v>2427.5045212452951</v>
      </c>
      <c r="AZ451" s="145">
        <v>2540.1419266295948</v>
      </c>
      <c r="BA451" s="145">
        <v>2664.0607635480292</v>
      </c>
      <c r="BB451" s="165"/>
      <c r="BC451" s="165"/>
      <c r="BD451" s="165"/>
      <c r="BE451" s="165"/>
      <c r="BF451" s="165"/>
    </row>
    <row r="452" spans="1:58" s="145" customFormat="1" outlineLevel="1" x14ac:dyDescent="0.2">
      <c r="A452" s="96"/>
      <c r="B452" s="96"/>
      <c r="C452" s="96"/>
      <c r="D452" s="137"/>
      <c r="E452" s="137"/>
      <c r="F452" s="138" t="s">
        <v>445</v>
      </c>
      <c r="G452" s="140" t="s">
        <v>711</v>
      </c>
      <c r="H452" s="145">
        <v>31.687689591773399</v>
      </c>
      <c r="I452" s="145">
        <v>34.113758012506395</v>
      </c>
      <c r="J452" s="145">
        <v>35.676772364083504</v>
      </c>
      <c r="K452" s="145">
        <v>37.3077803889717</v>
      </c>
      <c r="L452" s="145">
        <v>39.506288305118701</v>
      </c>
      <c r="M452" s="145">
        <v>41.716119382154105</v>
      </c>
      <c r="N452" s="145">
        <v>44.464549180207499</v>
      </c>
      <c r="O452" s="145">
        <v>49.084079952778495</v>
      </c>
      <c r="P452" s="145">
        <v>56.286796006658498</v>
      </c>
      <c r="Q452" s="145">
        <v>69.348073232550107</v>
      </c>
      <c r="R452" s="145">
        <v>104.26791060000001</v>
      </c>
      <c r="S452" s="145">
        <v>116.66493279000001</v>
      </c>
      <c r="T452" s="145">
        <v>129.9937477</v>
      </c>
      <c r="U452" s="145">
        <v>135.44568500999998</v>
      </c>
      <c r="V452" s="145">
        <v>163.85116832</v>
      </c>
      <c r="W452" s="145">
        <v>233.12646239999998</v>
      </c>
      <c r="X452" s="145">
        <v>314.64708983000003</v>
      </c>
      <c r="Y452" s="145">
        <v>328.95078425999998</v>
      </c>
      <c r="Z452" s="145">
        <v>454.04659624999999</v>
      </c>
      <c r="AA452" s="145">
        <v>597.28295866773954</v>
      </c>
      <c r="AB452" s="145">
        <v>184.2149829253087</v>
      </c>
      <c r="AC452" s="145">
        <v>195.51331200592227</v>
      </c>
      <c r="AD452" s="145">
        <v>251.7287811385101</v>
      </c>
      <c r="AE452" s="145">
        <v>345.57684972580279</v>
      </c>
      <c r="AF452" s="145">
        <v>403.44066688460282</v>
      </c>
      <c r="AG452" s="145">
        <v>379.3845032223511</v>
      </c>
      <c r="AH452" s="145">
        <v>493.76334286402886</v>
      </c>
      <c r="AI452" s="145">
        <v>623.62542727682239</v>
      </c>
      <c r="AJ452" s="145">
        <v>563.00501290105285</v>
      </c>
      <c r="AK452" s="145">
        <v>648.01233153978581</v>
      </c>
      <c r="AL452" s="145">
        <v>630.71041741549539</v>
      </c>
      <c r="AM452" s="145">
        <v>698.87111298624097</v>
      </c>
      <c r="AN452" s="145">
        <v>717.32840006957531</v>
      </c>
      <c r="AO452" s="145">
        <v>796.48818893328655</v>
      </c>
      <c r="AP452" s="145">
        <v>729.14717897569346</v>
      </c>
      <c r="AQ452" s="145">
        <v>772.03</v>
      </c>
      <c r="AR452" s="145">
        <v>804.82999999999993</v>
      </c>
      <c r="AS452" s="145">
        <v>840.7299999999999</v>
      </c>
      <c r="AT452" s="145">
        <v>918.2299999999999</v>
      </c>
      <c r="AU452" s="145">
        <v>975.7299999999999</v>
      </c>
      <c r="AV452" s="145">
        <v>988.93</v>
      </c>
      <c r="AW452" s="145">
        <v>1020.0440829649133</v>
      </c>
      <c r="AX452" s="145">
        <v>1060.4040423158394</v>
      </c>
      <c r="AY452" s="145">
        <v>1107.1713122998767</v>
      </c>
      <c r="AZ452" s="145">
        <v>1156.0577406898328</v>
      </c>
      <c r="BA452" s="145">
        <v>1206.1979187093459</v>
      </c>
      <c r="BB452" s="165"/>
      <c r="BC452" s="165"/>
      <c r="BD452" s="165"/>
      <c r="BE452" s="165"/>
      <c r="BF452" s="165"/>
    </row>
    <row r="453" spans="1:58" s="145" customFormat="1" outlineLevel="1" x14ac:dyDescent="0.2">
      <c r="A453" s="96"/>
      <c r="B453" s="96"/>
      <c r="C453" s="96"/>
      <c r="D453" s="137"/>
      <c r="E453" s="137"/>
      <c r="F453" s="138" t="s">
        <v>446</v>
      </c>
      <c r="G453" s="140" t="s">
        <v>712</v>
      </c>
      <c r="H453" s="145">
        <v>9.7110000000000003</v>
      </c>
      <c r="I453" s="145">
        <v>8.4559999999999995</v>
      </c>
      <c r="J453" s="145">
        <v>8.1210000000000004</v>
      </c>
      <c r="K453" s="145">
        <v>8.0510000000000002</v>
      </c>
      <c r="L453" s="145">
        <v>12.291</v>
      </c>
      <c r="M453" s="145">
        <v>19.949000000000002</v>
      </c>
      <c r="N453" s="145">
        <v>26.93</v>
      </c>
      <c r="O453" s="145">
        <v>32.951999999999998</v>
      </c>
      <c r="P453" s="145">
        <v>38.529000000000003</v>
      </c>
      <c r="Q453" s="145">
        <v>50.936999999999998</v>
      </c>
      <c r="R453" s="145">
        <v>59.997</v>
      </c>
      <c r="S453" s="145">
        <v>61.576000000000001</v>
      </c>
      <c r="T453" s="145">
        <v>50.73</v>
      </c>
      <c r="U453" s="145">
        <v>54.537999999999997</v>
      </c>
      <c r="V453" s="145">
        <v>60.954999999999998</v>
      </c>
      <c r="W453" s="145">
        <v>65.98</v>
      </c>
      <c r="X453" s="145">
        <v>74.64</v>
      </c>
      <c r="Y453" s="145">
        <v>85.468000000000004</v>
      </c>
      <c r="Z453" s="145">
        <v>108.822</v>
      </c>
      <c r="AA453" s="145">
        <v>137.62700000000001</v>
      </c>
      <c r="AB453" s="145">
        <v>152.62200000000001</v>
      </c>
      <c r="AC453" s="145">
        <v>149.054</v>
      </c>
      <c r="AD453" s="145">
        <v>177.91300000000001</v>
      </c>
      <c r="AE453" s="145">
        <v>242.571</v>
      </c>
      <c r="AF453" s="145">
        <v>294.19600000000003</v>
      </c>
      <c r="AG453" s="145">
        <v>304.47199999999998</v>
      </c>
      <c r="AH453" s="145">
        <v>401.64400000000001</v>
      </c>
      <c r="AI453" s="145">
        <v>505.88299999999998</v>
      </c>
      <c r="AJ453" s="145">
        <v>425.95100000000002</v>
      </c>
      <c r="AK453" s="145">
        <v>500.774</v>
      </c>
      <c r="AL453" s="145">
        <v>434.77300000000002</v>
      </c>
      <c r="AM453" s="145">
        <v>456.20600000000002</v>
      </c>
      <c r="AN453" s="145">
        <v>493.34899999999999</v>
      </c>
      <c r="AO453" s="145">
        <v>526.18299999999999</v>
      </c>
      <c r="AP453" s="145">
        <v>493.93700000000001</v>
      </c>
      <c r="AQ453" s="145">
        <v>460.43700000000001</v>
      </c>
      <c r="AR453" s="145">
        <v>469.27699999999999</v>
      </c>
      <c r="AS453" s="145">
        <v>546.47699999999998</v>
      </c>
      <c r="AT453" s="145">
        <v>559.12900000000002</v>
      </c>
      <c r="AU453" s="145">
        <v>583.18799999999999</v>
      </c>
      <c r="AV453" s="145">
        <v>642.58900000000006</v>
      </c>
      <c r="AW453" s="145">
        <v>651.61536000000001</v>
      </c>
      <c r="AX453" s="145">
        <v>667.86280799999997</v>
      </c>
      <c r="AY453" s="145">
        <v>683.29788359999998</v>
      </c>
      <c r="AZ453" s="145">
        <v>699.50471298000002</v>
      </c>
      <c r="BA453" s="145">
        <v>716.19774724140007</v>
      </c>
      <c r="BB453" s="165"/>
      <c r="BC453" s="165"/>
      <c r="BD453" s="165"/>
      <c r="BE453" s="165"/>
      <c r="BF453" s="165"/>
    </row>
    <row r="454" spans="1:58" s="145" customFormat="1" outlineLevel="1" x14ac:dyDescent="0.2">
      <c r="A454" s="96"/>
      <c r="B454" s="96"/>
      <c r="C454" s="96"/>
      <c r="D454" s="137"/>
      <c r="E454" s="137"/>
      <c r="F454" s="138" t="s">
        <v>447</v>
      </c>
      <c r="G454" s="140" t="s">
        <v>713</v>
      </c>
      <c r="H454" s="145">
        <v>79.2</v>
      </c>
      <c r="I454" s="145">
        <v>85.7</v>
      </c>
      <c r="J454" s="145">
        <v>84</v>
      </c>
      <c r="K454" s="145">
        <v>83.9</v>
      </c>
      <c r="L454" s="145">
        <v>86.9</v>
      </c>
      <c r="M454" s="145">
        <v>100.3</v>
      </c>
      <c r="N454" s="145">
        <v>118.9</v>
      </c>
      <c r="O454" s="145">
        <v>162.80000000000001</v>
      </c>
      <c r="P454" s="145">
        <v>191.3</v>
      </c>
      <c r="Q454" s="145">
        <v>200.6</v>
      </c>
      <c r="R454" s="145">
        <v>236.1</v>
      </c>
      <c r="S454" s="145">
        <v>239.6</v>
      </c>
      <c r="T454" s="145">
        <v>229.4</v>
      </c>
      <c r="U454" s="145">
        <v>255.6</v>
      </c>
      <c r="V454" s="145">
        <v>285.3</v>
      </c>
      <c r="W454" s="145">
        <v>330.7</v>
      </c>
      <c r="X454" s="145">
        <v>359.4</v>
      </c>
      <c r="Y454" s="145">
        <v>384.3</v>
      </c>
      <c r="Z454" s="145">
        <v>515.4</v>
      </c>
      <c r="AA454" s="145">
        <v>906.5</v>
      </c>
      <c r="AB454" s="145">
        <v>1141</v>
      </c>
      <c r="AC454" s="145">
        <v>1121.7</v>
      </c>
      <c r="AD454" s="145">
        <v>1336.2</v>
      </c>
      <c r="AE454" s="145">
        <v>1556.3</v>
      </c>
      <c r="AF454" s="145">
        <v>1688.2</v>
      </c>
      <c r="AG454" s="145">
        <v>1642.7</v>
      </c>
      <c r="AH454" s="145">
        <v>1947.8</v>
      </c>
      <c r="AI454" s="145">
        <v>2301.1</v>
      </c>
      <c r="AJ454" s="145">
        <v>2097.1999999999998</v>
      </c>
      <c r="AK454" s="145">
        <v>2043.7</v>
      </c>
      <c r="AL454" s="145">
        <v>2102.4</v>
      </c>
      <c r="AM454" s="145">
        <v>2108.1</v>
      </c>
      <c r="AN454" s="145">
        <v>2227.4</v>
      </c>
      <c r="AO454" s="145">
        <v>2367.1999999999998</v>
      </c>
      <c r="AP454" s="145">
        <v>2166</v>
      </c>
      <c r="AQ454" s="145">
        <v>2080</v>
      </c>
      <c r="AR454" s="145">
        <v>2009</v>
      </c>
      <c r="AS454" s="145">
        <v>2292</v>
      </c>
      <c r="AT454" s="145">
        <v>2291</v>
      </c>
      <c r="AU454" s="145">
        <v>2372</v>
      </c>
      <c r="AV454" s="145">
        <v>2390.1999999999998</v>
      </c>
      <c r="AW454" s="145">
        <v>2440.8047288462517</v>
      </c>
      <c r="AX454" s="145">
        <v>2545.5022034670678</v>
      </c>
      <c r="AY454" s="145">
        <v>2626.2723759089795</v>
      </c>
      <c r="AZ454" s="145">
        <v>2692.662205448984</v>
      </c>
      <c r="BA454" s="145">
        <v>2770.0756053136843</v>
      </c>
      <c r="BB454" s="165"/>
      <c r="BC454" s="165"/>
      <c r="BD454" s="165"/>
      <c r="BE454" s="165"/>
      <c r="BF454" s="165"/>
    </row>
    <row r="455" spans="1:58" s="43" customFormat="1" x14ac:dyDescent="0.2">
      <c r="A455" s="37" t="s">
        <v>442</v>
      </c>
      <c r="B455" s="37" t="s">
        <v>321</v>
      </c>
      <c r="C455" s="37"/>
      <c r="D455" s="38" t="s">
        <v>374</v>
      </c>
      <c r="E455" s="38" t="s">
        <v>1546</v>
      </c>
      <c r="F455" s="18" t="s">
        <v>322</v>
      </c>
      <c r="G455" s="22" t="s">
        <v>1251</v>
      </c>
      <c r="H455" s="27">
        <f>EIUSum(H451:H454,H$961:H$964)</f>
        <v>145.9386895917734</v>
      </c>
      <c r="I455" s="27">
        <f t="shared" ref="I455:BA455" si="332">EIUSum(I451:I454,I$961:I$964)</f>
        <v>149.87975801250639</v>
      </c>
      <c r="J455" s="27">
        <f t="shared" si="332"/>
        <v>148.52777236408349</v>
      </c>
      <c r="K455" s="27">
        <f t="shared" si="332"/>
        <v>148.69878038897173</v>
      </c>
      <c r="L455" s="27">
        <f t="shared" si="332"/>
        <v>156.12728830511873</v>
      </c>
      <c r="M455" s="27">
        <f t="shared" si="332"/>
        <v>184.80511938215409</v>
      </c>
      <c r="N455" s="27">
        <f t="shared" si="332"/>
        <v>222.64454918020752</v>
      </c>
      <c r="O455" s="27">
        <f t="shared" si="332"/>
        <v>285.20607995277851</v>
      </c>
      <c r="P455" s="27">
        <f t="shared" si="332"/>
        <v>325.92579600665852</v>
      </c>
      <c r="Q455" s="27">
        <f t="shared" si="332"/>
        <v>364.98507323255012</v>
      </c>
      <c r="R455" s="27">
        <f t="shared" si="332"/>
        <v>475.81491059999996</v>
      </c>
      <c r="S455" s="27">
        <f t="shared" si="332"/>
        <v>496.92093279000005</v>
      </c>
      <c r="T455" s="27">
        <f t="shared" si="332"/>
        <v>485.60374769999999</v>
      </c>
      <c r="U455" s="27">
        <f t="shared" si="332"/>
        <v>516.75368501000003</v>
      </c>
      <c r="V455" s="27">
        <f t="shared" si="332"/>
        <v>595.82616832000008</v>
      </c>
      <c r="W455" s="27">
        <f t="shared" si="332"/>
        <v>731.2864624</v>
      </c>
      <c r="X455" s="27">
        <f t="shared" si="332"/>
        <v>850.41708983000001</v>
      </c>
      <c r="Y455" s="27">
        <f t="shared" si="332"/>
        <v>989.4587842599999</v>
      </c>
      <c r="Z455" s="27">
        <f t="shared" si="332"/>
        <v>1330.6785962499998</v>
      </c>
      <c r="AA455" s="27">
        <f t="shared" si="332"/>
        <v>1931.8599586677394</v>
      </c>
      <c r="AB455" s="27">
        <f t="shared" si="332"/>
        <v>1940.4069829253087</v>
      </c>
      <c r="AC455" s="27">
        <f t="shared" si="332"/>
        <v>1883.0973120059223</v>
      </c>
      <c r="AD455" s="27">
        <f t="shared" si="332"/>
        <v>2295.1817811385099</v>
      </c>
      <c r="AE455" s="27">
        <f t="shared" si="332"/>
        <v>2810.6378497258029</v>
      </c>
      <c r="AF455" s="27">
        <f t="shared" si="332"/>
        <v>3105.0966668846031</v>
      </c>
      <c r="AG455" s="27">
        <f t="shared" si="332"/>
        <v>3139.7565032223511</v>
      </c>
      <c r="AH455" s="27">
        <f t="shared" si="332"/>
        <v>3873.1073428640289</v>
      </c>
      <c r="AI455" s="27">
        <f t="shared" si="332"/>
        <v>4677.5084272768217</v>
      </c>
      <c r="AJ455" s="27">
        <f t="shared" si="332"/>
        <v>4223.356012901053</v>
      </c>
      <c r="AK455" s="27">
        <f t="shared" si="332"/>
        <v>4404.8863315397857</v>
      </c>
      <c r="AL455" s="27">
        <f t="shared" si="332"/>
        <v>4378.3834174154954</v>
      </c>
      <c r="AM455" s="27">
        <f t="shared" si="332"/>
        <v>4515.1771129862409</v>
      </c>
      <c r="AN455" s="27">
        <f t="shared" si="332"/>
        <v>4886.0774000695756</v>
      </c>
      <c r="AO455" s="27">
        <f t="shared" si="332"/>
        <v>5289.2711889332859</v>
      </c>
      <c r="AP455" s="27">
        <f t="shared" si="332"/>
        <v>4858.3841789756934</v>
      </c>
      <c r="AQ455" s="27">
        <f t="shared" si="332"/>
        <v>4703.8670000000002</v>
      </c>
      <c r="AR455" s="27">
        <f t="shared" si="332"/>
        <v>4700.7070000000003</v>
      </c>
      <c r="AS455" s="27">
        <f t="shared" si="332"/>
        <v>5395.2070000000003</v>
      </c>
      <c r="AT455" s="27">
        <f t="shared" si="332"/>
        <v>5521.1589999999997</v>
      </c>
      <c r="AU455" s="27">
        <f t="shared" si="332"/>
        <v>5744.4179999999997</v>
      </c>
      <c r="AV455" s="27">
        <f t="shared" si="332"/>
        <v>6137.9189999999999</v>
      </c>
      <c r="AW455" s="28">
        <f t="shared" si="332"/>
        <v>6327.2744825721365</v>
      </c>
      <c r="AX455" s="28">
        <f t="shared" si="332"/>
        <v>6592.7295407396196</v>
      </c>
      <c r="AY455" s="28">
        <f t="shared" si="332"/>
        <v>6844.2460930541511</v>
      </c>
      <c r="AZ455" s="28">
        <f t="shared" si="332"/>
        <v>7088.366585748412</v>
      </c>
      <c r="BA455" s="28">
        <f t="shared" si="332"/>
        <v>7356.5320348124587</v>
      </c>
    </row>
    <row r="456" spans="1:58" s="145" customFormat="1" outlineLevel="1" x14ac:dyDescent="0.2">
      <c r="A456" s="96"/>
      <c r="B456" s="96"/>
      <c r="C456" s="96"/>
      <c r="D456" s="137"/>
      <c r="E456" s="137"/>
      <c r="F456" s="138" t="s">
        <v>444</v>
      </c>
      <c r="G456" s="140" t="s">
        <v>714</v>
      </c>
      <c r="H456" s="145">
        <v>31.35</v>
      </c>
      <c r="I456" s="145">
        <v>32.200000000000003</v>
      </c>
      <c r="J456" s="145">
        <v>32.61</v>
      </c>
      <c r="K456" s="145">
        <v>31.48</v>
      </c>
      <c r="L456" s="145">
        <v>32.090000000000003</v>
      </c>
      <c r="M456" s="145">
        <v>42.6</v>
      </c>
      <c r="N456" s="145">
        <v>58.12</v>
      </c>
      <c r="O456" s="145">
        <v>75.489999999999995</v>
      </c>
      <c r="P456" s="145">
        <v>80.2</v>
      </c>
      <c r="Q456" s="145">
        <v>94.99</v>
      </c>
      <c r="R456" s="145">
        <v>124.96</v>
      </c>
      <c r="S456" s="145">
        <v>143.57</v>
      </c>
      <c r="T456" s="145">
        <v>148.46</v>
      </c>
      <c r="U456" s="145">
        <v>156.69999999999999</v>
      </c>
      <c r="V456" s="145">
        <v>188.32</v>
      </c>
      <c r="W456" s="145">
        <v>234.14</v>
      </c>
      <c r="X456" s="145">
        <v>250.14</v>
      </c>
      <c r="Y456" s="145">
        <v>296.27999999999997</v>
      </c>
      <c r="Z456" s="145">
        <v>365.22</v>
      </c>
      <c r="AA456" s="145">
        <v>412.87</v>
      </c>
      <c r="AB456" s="145">
        <v>486.75</v>
      </c>
      <c r="AC456" s="145">
        <v>551.09</v>
      </c>
      <c r="AD456" s="145">
        <v>602.79999999999995</v>
      </c>
      <c r="AE456" s="145">
        <v>720.52</v>
      </c>
      <c r="AF456" s="145">
        <v>814.67</v>
      </c>
      <c r="AG456" s="145">
        <v>996.7</v>
      </c>
      <c r="AH456" s="145">
        <v>1236</v>
      </c>
      <c r="AI456" s="145">
        <v>1545.3</v>
      </c>
      <c r="AJ456" s="145">
        <v>1459.6</v>
      </c>
      <c r="AK456" s="145">
        <v>1605.3</v>
      </c>
      <c r="AL456" s="145">
        <v>1634.9</v>
      </c>
      <c r="AM456" s="145">
        <v>1696.2</v>
      </c>
      <c r="AN456" s="145">
        <v>1928.8</v>
      </c>
      <c r="AO456" s="145">
        <v>2092.6</v>
      </c>
      <c r="AP456" s="145">
        <v>1995.9</v>
      </c>
      <c r="AQ456" s="145">
        <v>1958.4</v>
      </c>
      <c r="AR456" s="145">
        <v>1992.2</v>
      </c>
      <c r="AS456" s="145">
        <v>2390.5</v>
      </c>
      <c r="AT456" s="145">
        <v>2417.9</v>
      </c>
      <c r="AU456" s="145">
        <v>2559.1999999999998</v>
      </c>
      <c r="AV456" s="145">
        <v>2879.8</v>
      </c>
      <c r="AW456" s="145">
        <v>2996.7642747878817</v>
      </c>
      <c r="AX456" s="145">
        <v>3130.5089937382145</v>
      </c>
      <c r="AY456" s="145">
        <v>3274.3754005405463</v>
      </c>
      <c r="AZ456" s="145">
        <v>3409.2671605986566</v>
      </c>
      <c r="BA456" s="145">
        <v>3554.9688228543232</v>
      </c>
      <c r="BB456" s="165"/>
      <c r="BC456" s="165"/>
      <c r="BD456" s="165"/>
      <c r="BE456" s="165"/>
      <c r="BF456" s="165"/>
    </row>
    <row r="457" spans="1:58" s="145" customFormat="1" outlineLevel="1" x14ac:dyDescent="0.2">
      <c r="A457" s="96"/>
      <c r="B457" s="96"/>
      <c r="C457" s="96"/>
      <c r="D457" s="137"/>
      <c r="E457" s="137"/>
      <c r="F457" s="138" t="s">
        <v>445</v>
      </c>
      <c r="G457" s="140" t="s">
        <v>715</v>
      </c>
      <c r="H457" s="145">
        <v>24.909770525091602</v>
      </c>
      <c r="I457" s="145">
        <v>29.524128521341602</v>
      </c>
      <c r="J457" s="145">
        <v>32.587277336788695</v>
      </c>
      <c r="K457" s="145">
        <v>34.428293782823395</v>
      </c>
      <c r="L457" s="145">
        <v>36.554744082053304</v>
      </c>
      <c r="M457" s="145">
        <v>38.780636039067197</v>
      </c>
      <c r="N457" s="145">
        <v>44.011365802902198</v>
      </c>
      <c r="O457" s="145">
        <v>52.712409707865199</v>
      </c>
      <c r="P457" s="145">
        <v>52.533938644990897</v>
      </c>
      <c r="Q457" s="145">
        <v>76.889085461299203</v>
      </c>
      <c r="R457" s="145">
        <v>119.8599727</v>
      </c>
      <c r="S457" s="145">
        <v>140.38196170000001</v>
      </c>
      <c r="T457" s="145">
        <v>158.90882879999998</v>
      </c>
      <c r="U457" s="145">
        <v>159.18267993000001</v>
      </c>
      <c r="V457" s="145">
        <v>182.77779380000001</v>
      </c>
      <c r="W457" s="145">
        <v>373.06016640000001</v>
      </c>
      <c r="X457" s="145">
        <v>442.58112779999999</v>
      </c>
      <c r="Y457" s="145">
        <v>511.73176977000003</v>
      </c>
      <c r="Z457" s="145">
        <v>648.45981525000002</v>
      </c>
      <c r="AA457" s="145">
        <v>806.63558434069603</v>
      </c>
      <c r="AB457" s="145">
        <v>365.8710884068895</v>
      </c>
      <c r="AC457" s="145">
        <v>403.60979650829739</v>
      </c>
      <c r="AD457" s="145">
        <v>444.53323433609984</v>
      </c>
      <c r="AE457" s="145">
        <v>541.68655890755599</v>
      </c>
      <c r="AF457" s="145">
        <v>613.51612727470854</v>
      </c>
      <c r="AG457" s="145">
        <v>633.52259656730837</v>
      </c>
      <c r="AH457" s="145">
        <v>823.51531210942687</v>
      </c>
      <c r="AI457" s="145">
        <v>1010.033828841958</v>
      </c>
      <c r="AJ457" s="145">
        <v>934.2213302975731</v>
      </c>
      <c r="AK457" s="145">
        <v>1120.4817367878932</v>
      </c>
      <c r="AL457" s="145">
        <v>1172.993796023736</v>
      </c>
      <c r="AM457" s="145">
        <v>1247.991772243699</v>
      </c>
      <c r="AN457" s="145">
        <v>1307.7433270454439</v>
      </c>
      <c r="AO457" s="145">
        <v>1360.298493734831</v>
      </c>
      <c r="AP457" s="145">
        <v>1279.0893477978859</v>
      </c>
      <c r="AQ457" s="145">
        <v>1314.1579999999999</v>
      </c>
      <c r="AR457" s="145">
        <v>1388.7579999999998</v>
      </c>
      <c r="AS457" s="145">
        <v>1437.3579999999997</v>
      </c>
      <c r="AT457" s="145">
        <v>1576.5579999999998</v>
      </c>
      <c r="AU457" s="145">
        <v>1639.5579999999998</v>
      </c>
      <c r="AV457" s="145">
        <v>1693.1579999999997</v>
      </c>
      <c r="AW457" s="145">
        <v>1737.9287214363358</v>
      </c>
      <c r="AX457" s="145">
        <v>1798.8276868502578</v>
      </c>
      <c r="AY457" s="145">
        <v>1871.1309013870273</v>
      </c>
      <c r="AZ457" s="145">
        <v>1944.9197399026393</v>
      </c>
      <c r="BA457" s="145">
        <v>2020.0017981856381</v>
      </c>
      <c r="BB457" s="165"/>
      <c r="BC457" s="165"/>
      <c r="BD457" s="165"/>
      <c r="BE457" s="165"/>
      <c r="BF457" s="165"/>
    </row>
    <row r="458" spans="1:58" s="145" customFormat="1" outlineLevel="1" x14ac:dyDescent="0.2">
      <c r="A458" s="96"/>
      <c r="B458" s="96"/>
      <c r="C458" s="96"/>
      <c r="D458" s="137"/>
      <c r="E458" s="137"/>
      <c r="F458" s="138" t="s">
        <v>446</v>
      </c>
      <c r="G458" s="140" t="s">
        <v>716</v>
      </c>
      <c r="H458" s="145">
        <v>7.319</v>
      </c>
      <c r="I458" s="145">
        <v>7.718</v>
      </c>
      <c r="J458" s="145">
        <v>8.4239999999999995</v>
      </c>
      <c r="K458" s="145">
        <v>8.7430000000000003</v>
      </c>
      <c r="L458" s="145">
        <v>13.099</v>
      </c>
      <c r="M458" s="145">
        <v>16.600000000000001</v>
      </c>
      <c r="N458" s="145">
        <v>26.08</v>
      </c>
      <c r="O458" s="145">
        <v>32.332000000000001</v>
      </c>
      <c r="P458" s="145">
        <v>37.432000000000002</v>
      </c>
      <c r="Q458" s="145">
        <v>43.462000000000003</v>
      </c>
      <c r="R458" s="145">
        <v>57.261000000000003</v>
      </c>
      <c r="S458" s="145">
        <v>67.233000000000004</v>
      </c>
      <c r="T458" s="145">
        <v>71.004000000000005</v>
      </c>
      <c r="U458" s="145">
        <v>81.891999999999996</v>
      </c>
      <c r="V458" s="145">
        <v>91.096999999999994</v>
      </c>
      <c r="W458" s="145">
        <v>109.176</v>
      </c>
      <c r="X458" s="145">
        <v>113.251</v>
      </c>
      <c r="Y458" s="145">
        <v>139.54599999999999</v>
      </c>
      <c r="Z458" s="145">
        <v>176.96299999999999</v>
      </c>
      <c r="AA458" s="145">
        <v>197.221</v>
      </c>
      <c r="AB458" s="145">
        <v>200.15299999999999</v>
      </c>
      <c r="AC458" s="145">
        <v>201.625</v>
      </c>
      <c r="AD458" s="145">
        <v>213.482</v>
      </c>
      <c r="AE458" s="145">
        <v>256.79899999999998</v>
      </c>
      <c r="AF458" s="145">
        <v>295.46800000000002</v>
      </c>
      <c r="AG458" s="145">
        <v>312.26299999999998</v>
      </c>
      <c r="AH458" s="145">
        <v>403.40499999999997</v>
      </c>
      <c r="AI458" s="145">
        <v>554.72400000000005</v>
      </c>
      <c r="AJ458" s="145">
        <v>542.23699999999997</v>
      </c>
      <c r="AK458" s="145">
        <v>625.36400000000003</v>
      </c>
      <c r="AL458" s="145">
        <v>594.61800000000005</v>
      </c>
      <c r="AM458" s="145">
        <v>618.76599999999996</v>
      </c>
      <c r="AN458" s="145">
        <v>648.13199999999995</v>
      </c>
      <c r="AO458" s="145">
        <v>695.12199999999996</v>
      </c>
      <c r="AP458" s="145">
        <v>618.91800000000001</v>
      </c>
      <c r="AQ458" s="145">
        <v>588.32299999999998</v>
      </c>
      <c r="AR458" s="145">
        <v>585.18700000000001</v>
      </c>
      <c r="AS458" s="145">
        <v>669.30799999999999</v>
      </c>
      <c r="AT458" s="145">
        <v>680.64400000000001</v>
      </c>
      <c r="AU458" s="145">
        <v>695.71</v>
      </c>
      <c r="AV458" s="145">
        <v>752.904</v>
      </c>
      <c r="AW458" s="145">
        <v>757.09737599999994</v>
      </c>
      <c r="AX458" s="145">
        <v>761.50042079999992</v>
      </c>
      <c r="AY458" s="145">
        <v>766.12361783999995</v>
      </c>
      <c r="AZ458" s="145">
        <v>770.97797473200001</v>
      </c>
      <c r="BA458" s="145">
        <v>776.07504946860001</v>
      </c>
      <c r="BB458" s="165"/>
      <c r="BC458" s="165"/>
      <c r="BD458" s="165"/>
      <c r="BE458" s="165"/>
      <c r="BF458" s="165"/>
    </row>
    <row r="459" spans="1:58" s="145" customFormat="1" outlineLevel="1" x14ac:dyDescent="0.2">
      <c r="A459" s="96"/>
      <c r="B459" s="96"/>
      <c r="C459" s="96"/>
      <c r="D459" s="137"/>
      <c r="E459" s="137"/>
      <c r="F459" s="138" t="s">
        <v>447</v>
      </c>
      <c r="G459" s="140" t="s">
        <v>717</v>
      </c>
      <c r="H459" s="145">
        <v>63</v>
      </c>
      <c r="I459" s="145">
        <v>57.3</v>
      </c>
      <c r="J459" s="145">
        <v>52.1</v>
      </c>
      <c r="K459" s="145">
        <v>54</v>
      </c>
      <c r="L459" s="145">
        <v>46.4</v>
      </c>
      <c r="M459" s="145">
        <v>64</v>
      </c>
      <c r="N459" s="145">
        <v>76.3</v>
      </c>
      <c r="O459" s="145">
        <v>124.8</v>
      </c>
      <c r="P459" s="145">
        <v>147.9</v>
      </c>
      <c r="Q459" s="145">
        <v>171.1</v>
      </c>
      <c r="R459" s="145">
        <v>233.3</v>
      </c>
      <c r="S459" s="145">
        <v>240.6</v>
      </c>
      <c r="T459" s="145">
        <v>197.8</v>
      </c>
      <c r="U459" s="145">
        <v>201.3</v>
      </c>
      <c r="V459" s="145">
        <v>203</v>
      </c>
      <c r="W459" s="145">
        <v>226.6</v>
      </c>
      <c r="X459" s="145">
        <v>259.2</v>
      </c>
      <c r="Y459" s="145">
        <v>287.3</v>
      </c>
      <c r="Z459" s="145">
        <v>355.4</v>
      </c>
      <c r="AA459" s="145">
        <v>562.5</v>
      </c>
      <c r="AB459" s="145">
        <v>640.29999999999995</v>
      </c>
      <c r="AC459" s="145">
        <v>697</v>
      </c>
      <c r="AD459" s="145">
        <v>786.3</v>
      </c>
      <c r="AE459" s="145">
        <v>883.5</v>
      </c>
      <c r="AF459" s="145">
        <v>1017.8</v>
      </c>
      <c r="AG459" s="145">
        <v>1191.5999999999999</v>
      </c>
      <c r="AH459" s="145">
        <v>1520.1</v>
      </c>
      <c r="AI459" s="145">
        <v>1578.9</v>
      </c>
      <c r="AJ459" s="145">
        <v>1376.7</v>
      </c>
      <c r="AK459" s="145">
        <v>1427.1</v>
      </c>
      <c r="AL459" s="145">
        <v>1484.4</v>
      </c>
      <c r="AM459" s="145">
        <v>1537</v>
      </c>
      <c r="AN459" s="145">
        <v>1973.9</v>
      </c>
      <c r="AO459" s="145">
        <v>2083.6999999999998</v>
      </c>
      <c r="AP459" s="145">
        <v>2066.1</v>
      </c>
      <c r="AQ459" s="145">
        <v>2005</v>
      </c>
      <c r="AR459" s="145">
        <v>1902</v>
      </c>
      <c r="AS459" s="145">
        <v>2324</v>
      </c>
      <c r="AT459" s="145">
        <v>2434</v>
      </c>
      <c r="AU459" s="145">
        <v>2498</v>
      </c>
      <c r="AV459" s="145">
        <v>2462.6999999999998</v>
      </c>
      <c r="AW459" s="145">
        <v>2450.7840471805766</v>
      </c>
      <c r="AX459" s="145">
        <v>2393.3553017812142</v>
      </c>
      <c r="AY459" s="145">
        <v>2366.617753836711</v>
      </c>
      <c r="AZ459" s="145">
        <v>2339.7563112020844</v>
      </c>
      <c r="BA459" s="145">
        <v>2312.5924283872878</v>
      </c>
      <c r="BB459" s="165"/>
      <c r="BC459" s="165"/>
      <c r="BD459" s="165"/>
      <c r="BE459" s="165"/>
      <c r="BF459" s="165"/>
    </row>
    <row r="460" spans="1:58" s="43" customFormat="1" x14ac:dyDescent="0.2">
      <c r="A460" s="37" t="s">
        <v>442</v>
      </c>
      <c r="B460" s="37" t="s">
        <v>323</v>
      </c>
      <c r="C460" s="37"/>
      <c r="D460" s="38" t="s">
        <v>374</v>
      </c>
      <c r="E460" s="38" t="s">
        <v>1546</v>
      </c>
      <c r="F460" s="18" t="s">
        <v>324</v>
      </c>
      <c r="G460" s="22" t="s">
        <v>1252</v>
      </c>
      <c r="H460" s="27">
        <f>EIUSum(H456:H459,H$961:H$964)</f>
        <v>126.57877052509161</v>
      </c>
      <c r="I460" s="27">
        <f t="shared" ref="I460:BA460" si="333">EIUSum(I456:I459,I$961:I$964)</f>
        <v>126.7421285213416</v>
      </c>
      <c r="J460" s="27">
        <f t="shared" si="333"/>
        <v>125.72127733678869</v>
      </c>
      <c r="K460" s="27">
        <f t="shared" si="333"/>
        <v>128.65129378282339</v>
      </c>
      <c r="L460" s="27">
        <f t="shared" si="333"/>
        <v>128.1437440820533</v>
      </c>
      <c r="M460" s="27">
        <f t="shared" si="333"/>
        <v>161.98063603906721</v>
      </c>
      <c r="N460" s="27">
        <f t="shared" si="333"/>
        <v>204.51136580290222</v>
      </c>
      <c r="O460" s="27">
        <f t="shared" si="333"/>
        <v>285.33440970786518</v>
      </c>
      <c r="P460" s="27">
        <f t="shared" si="333"/>
        <v>318.06593864499087</v>
      </c>
      <c r="Q460" s="27">
        <f t="shared" si="333"/>
        <v>386.44108546129917</v>
      </c>
      <c r="R460" s="27">
        <f t="shared" si="333"/>
        <v>535.38097270000003</v>
      </c>
      <c r="S460" s="27">
        <f t="shared" si="333"/>
        <v>591.78496169999994</v>
      </c>
      <c r="T460" s="27">
        <f t="shared" si="333"/>
        <v>576.17282879999993</v>
      </c>
      <c r="U460" s="27">
        <f t="shared" si="333"/>
        <v>599.07467993</v>
      </c>
      <c r="V460" s="27">
        <f t="shared" si="333"/>
        <v>665.19479379999996</v>
      </c>
      <c r="W460" s="27">
        <f t="shared" si="333"/>
        <v>942.97616640000001</v>
      </c>
      <c r="X460" s="27">
        <f t="shared" si="333"/>
        <v>1065.1721278</v>
      </c>
      <c r="Y460" s="27">
        <f t="shared" si="333"/>
        <v>1234.85776977</v>
      </c>
      <c r="Z460" s="27">
        <f t="shared" si="333"/>
        <v>1546.0428152499999</v>
      </c>
      <c r="AA460" s="27">
        <f t="shared" si="333"/>
        <v>1979.226584340696</v>
      </c>
      <c r="AB460" s="27">
        <f t="shared" si="333"/>
        <v>1693.0740884068894</v>
      </c>
      <c r="AC460" s="27">
        <f t="shared" si="333"/>
        <v>1853.3247965082974</v>
      </c>
      <c r="AD460" s="27">
        <f t="shared" si="333"/>
        <v>2047.1152343360998</v>
      </c>
      <c r="AE460" s="27">
        <f t="shared" si="333"/>
        <v>2402.505558907556</v>
      </c>
      <c r="AF460" s="27">
        <f t="shared" si="333"/>
        <v>2741.4541272747083</v>
      </c>
      <c r="AG460" s="27">
        <f t="shared" si="333"/>
        <v>3134.0855965673081</v>
      </c>
      <c r="AH460" s="27">
        <f t="shared" si="333"/>
        <v>3983.0203121094269</v>
      </c>
      <c r="AI460" s="27">
        <f t="shared" si="333"/>
        <v>4688.957828841958</v>
      </c>
      <c r="AJ460" s="27">
        <f t="shared" si="333"/>
        <v>4312.7583302975727</v>
      </c>
      <c r="AK460" s="27">
        <f t="shared" si="333"/>
        <v>4778.2457367878933</v>
      </c>
      <c r="AL460" s="27">
        <f t="shared" si="333"/>
        <v>4886.9117960237363</v>
      </c>
      <c r="AM460" s="27">
        <f t="shared" si="333"/>
        <v>5099.9577722436989</v>
      </c>
      <c r="AN460" s="27">
        <f t="shared" si="333"/>
        <v>5858.5753270454443</v>
      </c>
      <c r="AO460" s="27">
        <f t="shared" si="333"/>
        <v>6231.7204937348306</v>
      </c>
      <c r="AP460" s="27">
        <f t="shared" si="333"/>
        <v>5960.0073477978858</v>
      </c>
      <c r="AQ460" s="27">
        <f t="shared" si="333"/>
        <v>5865.8809999999994</v>
      </c>
      <c r="AR460" s="27">
        <f t="shared" si="333"/>
        <v>5868.1449999999995</v>
      </c>
      <c r="AS460" s="27">
        <f t="shared" si="333"/>
        <v>6821.1659999999993</v>
      </c>
      <c r="AT460" s="27">
        <f t="shared" si="333"/>
        <v>7109.1019999999999</v>
      </c>
      <c r="AU460" s="27">
        <f t="shared" si="333"/>
        <v>7392.4679999999998</v>
      </c>
      <c r="AV460" s="27">
        <f t="shared" si="333"/>
        <v>7788.561999999999</v>
      </c>
      <c r="AW460" s="28">
        <f t="shared" si="333"/>
        <v>7942.5744194047938</v>
      </c>
      <c r="AX460" s="28">
        <f t="shared" si="333"/>
        <v>8084.1924031696872</v>
      </c>
      <c r="AY460" s="28">
        <f t="shared" si="333"/>
        <v>8278.2476736042845</v>
      </c>
      <c r="AZ460" s="28">
        <f t="shared" si="333"/>
        <v>8464.9211864353802</v>
      </c>
      <c r="BA460" s="28">
        <f t="shared" si="333"/>
        <v>8663.6380988958499</v>
      </c>
    </row>
    <row r="461" spans="1:58" s="43" customFormat="1" x14ac:dyDescent="0.2">
      <c r="A461" s="37"/>
      <c r="B461" s="37"/>
      <c r="C461" s="37"/>
      <c r="D461" s="38"/>
      <c r="E461" s="38"/>
      <c r="F461" s="23" t="s">
        <v>1579</v>
      </c>
      <c r="G461" s="18"/>
      <c r="H461" s="27"/>
      <c r="I461" s="27"/>
      <c r="J461" s="27"/>
      <c r="K461" s="27"/>
      <c r="L461" s="27"/>
      <c r="M461" s="27"/>
      <c r="N461" s="27"/>
      <c r="O461" s="27"/>
      <c r="P461" s="27"/>
      <c r="Q461" s="27"/>
      <c r="R461" s="27"/>
      <c r="S461" s="27"/>
      <c r="T461" s="27"/>
      <c r="U461" s="27"/>
      <c r="V461" s="27"/>
      <c r="W461" s="27"/>
      <c r="X461" s="27"/>
      <c r="Y461" s="27"/>
      <c r="Z461" s="27"/>
      <c r="AA461" s="27"/>
      <c r="AB461" s="27"/>
      <c r="AC461" s="27"/>
      <c r="AD461" s="27"/>
      <c r="AE461" s="27"/>
      <c r="AF461" s="27"/>
      <c r="AG461" s="27"/>
      <c r="AH461" s="27"/>
      <c r="AI461" s="28"/>
      <c r="AJ461" s="28"/>
      <c r="AK461" s="28"/>
      <c r="AL461" s="28"/>
      <c r="AM461" s="28"/>
      <c r="AN461" s="28"/>
      <c r="AO461" s="28"/>
      <c r="AP461" s="28"/>
      <c r="AQ461" s="28"/>
      <c r="AR461" s="28"/>
      <c r="AS461" s="28"/>
      <c r="AT461" s="28"/>
      <c r="AU461" s="28"/>
      <c r="AV461" s="28"/>
      <c r="AW461" s="28"/>
      <c r="AX461" s="28"/>
      <c r="AY461" s="28"/>
      <c r="AZ461" s="28"/>
      <c r="BA461" s="28"/>
    </row>
    <row r="462" spans="1:58" s="145" customFormat="1" outlineLevel="1" x14ac:dyDescent="0.2">
      <c r="A462" s="96"/>
      <c r="B462" s="96"/>
      <c r="C462" s="96"/>
      <c r="D462" s="137"/>
      <c r="E462" s="137"/>
      <c r="F462" s="140" t="s">
        <v>444</v>
      </c>
      <c r="G462" s="140" t="s">
        <v>718</v>
      </c>
      <c r="H462" s="165">
        <v>48.163523768332496</v>
      </c>
      <c r="I462" s="145">
        <v>49.790489999999998</v>
      </c>
      <c r="J462" s="145">
        <v>50.522570000000002</v>
      </c>
      <c r="K462" s="145">
        <v>47.700069999999997</v>
      </c>
      <c r="L462" s="145">
        <v>44.489789999999999</v>
      </c>
      <c r="M462" s="145">
        <v>49.942099999999996</v>
      </c>
      <c r="N462" s="145">
        <v>58.787790000000001</v>
      </c>
      <c r="O462" s="145">
        <v>87.41234</v>
      </c>
      <c r="P462" s="145">
        <v>66.21772</v>
      </c>
      <c r="Q462" s="145">
        <v>68.771199999999993</v>
      </c>
      <c r="R462" s="145">
        <v>77.063980000000001</v>
      </c>
      <c r="S462" s="145">
        <v>72.030020000000007</v>
      </c>
      <c r="T462" s="145">
        <v>99.447789999999998</v>
      </c>
      <c r="U462" s="145">
        <v>85.569100000000006</v>
      </c>
      <c r="V462" s="145">
        <v>86.200810000000004</v>
      </c>
      <c r="W462" s="145">
        <v>94.553660000000008</v>
      </c>
      <c r="X462" s="145">
        <v>91.981700000000004</v>
      </c>
      <c r="Y462" s="145">
        <v>85.224969999999999</v>
      </c>
      <c r="Z462" s="145">
        <v>84.250539999999987</v>
      </c>
      <c r="AA462" s="145">
        <v>93.407389999999992</v>
      </c>
      <c r="AB462" s="145">
        <v>87.496390000000005</v>
      </c>
      <c r="AC462" s="145">
        <v>82.132000000000005</v>
      </c>
      <c r="AD462" s="145">
        <v>89.142899999999997</v>
      </c>
      <c r="AE462" s="145">
        <v>96.835179999999994</v>
      </c>
      <c r="AF462" s="145">
        <v>97.170320000000004</v>
      </c>
      <c r="AG462" s="145">
        <v>101.67619000000001</v>
      </c>
      <c r="AH462" s="145">
        <v>111.63752000000001</v>
      </c>
      <c r="AI462" s="145">
        <v>136.23492999999999</v>
      </c>
      <c r="AJ462" s="145">
        <v>138.04307</v>
      </c>
      <c r="AK462" s="145">
        <v>180.84723000000002</v>
      </c>
      <c r="AL462" s="145">
        <v>216.49737999999999</v>
      </c>
      <c r="AM462" s="145">
        <v>238.85395</v>
      </c>
      <c r="AN462" s="145">
        <v>248.85623000000001</v>
      </c>
      <c r="AO462" s="145">
        <v>198.20835</v>
      </c>
      <c r="AP462" s="145">
        <v>192.75039999999998</v>
      </c>
      <c r="AQ462" s="145">
        <v>173.68221</v>
      </c>
      <c r="AR462" s="145">
        <v>185.28573</v>
      </c>
      <c r="AS462" s="145">
        <v>200.09162000000001</v>
      </c>
      <c r="AT462" s="145">
        <v>198.22743</v>
      </c>
      <c r="AU462" s="145">
        <v>223.83365000000001</v>
      </c>
      <c r="AV462" s="145">
        <v>268.77582000000001</v>
      </c>
      <c r="AW462" s="165">
        <v>312.97051033779934</v>
      </c>
      <c r="AX462" s="165">
        <v>364.43211424711706</v>
      </c>
      <c r="AY462" s="165">
        <v>424.3555271430422</v>
      </c>
      <c r="AZ462" s="165">
        <v>494.13212057030938</v>
      </c>
      <c r="BA462" s="165"/>
      <c r="BB462" s="165"/>
      <c r="BC462" s="165"/>
      <c r="BD462" s="165"/>
      <c r="BE462" s="165"/>
      <c r="BF462" s="165"/>
    </row>
    <row r="463" spans="1:58" s="145" customFormat="1" outlineLevel="1" x14ac:dyDescent="0.2">
      <c r="A463" s="96"/>
      <c r="B463" s="96"/>
      <c r="C463" s="96"/>
      <c r="D463" s="137"/>
      <c r="E463" s="137"/>
      <c r="F463" s="140" t="s">
        <v>445</v>
      </c>
      <c r="G463" s="140" t="s">
        <v>719</v>
      </c>
      <c r="H463" s="165">
        <v>54.452971107913186</v>
      </c>
      <c r="I463" s="145">
        <v>56.139099999999999</v>
      </c>
      <c r="J463" s="145">
        <v>53.379199999999997</v>
      </c>
      <c r="K463" s="145">
        <v>50.636600000000001</v>
      </c>
      <c r="L463" s="145">
        <v>47.771500000000003</v>
      </c>
      <c r="M463" s="145">
        <v>54.168900000000001</v>
      </c>
      <c r="N463" s="145">
        <v>65.385999999999996</v>
      </c>
      <c r="O463" s="145">
        <v>74.545500000000004</v>
      </c>
      <c r="P463" s="145">
        <v>59.049800000000005</v>
      </c>
      <c r="Q463" s="145">
        <v>58.592699999999994</v>
      </c>
      <c r="R463" s="145">
        <v>68.099199999999996</v>
      </c>
      <c r="S463" s="145">
        <v>62.988099999999996</v>
      </c>
      <c r="T463" s="145">
        <v>53.341099999999997</v>
      </c>
      <c r="U463" s="145">
        <v>53.3782</v>
      </c>
      <c r="V463" s="145">
        <v>56.987300000000005</v>
      </c>
      <c r="W463" s="145">
        <v>58.511300000000006</v>
      </c>
      <c r="X463" s="145">
        <v>57.163599999999995</v>
      </c>
      <c r="Y463" s="145">
        <v>55.9285</v>
      </c>
      <c r="Z463" s="145">
        <v>74.182899999999989</v>
      </c>
      <c r="AA463" s="145">
        <v>67.926400000000001</v>
      </c>
      <c r="AB463" s="145">
        <v>63.727899999999998</v>
      </c>
      <c r="AC463" s="145">
        <v>58.6372</v>
      </c>
      <c r="AD463" s="145">
        <v>61.696400000000004</v>
      </c>
      <c r="AE463" s="145">
        <v>70.761899999999997</v>
      </c>
      <c r="AF463" s="145">
        <v>77.353200000000001</v>
      </c>
      <c r="AG463" s="145">
        <v>74.360100000000003</v>
      </c>
      <c r="AH463" s="145">
        <v>98.239500000000007</v>
      </c>
      <c r="AI463" s="145">
        <v>115.7175</v>
      </c>
      <c r="AJ463" s="145">
        <v>102.9251</v>
      </c>
      <c r="AK463" s="145">
        <v>133.07729999999998</v>
      </c>
      <c r="AL463" s="145">
        <v>166.22399999999999</v>
      </c>
      <c r="AM463" s="145">
        <v>171.89589999999998</v>
      </c>
      <c r="AN463" s="145">
        <v>184.5222</v>
      </c>
      <c r="AO463" s="145">
        <v>144.9265</v>
      </c>
      <c r="AP463" s="145">
        <v>143.44829999999999</v>
      </c>
      <c r="AQ463" s="145">
        <v>138.16420000000002</v>
      </c>
      <c r="AR463" s="145">
        <v>146.77070000000001</v>
      </c>
      <c r="AS463" s="145">
        <v>156.40120000000002</v>
      </c>
      <c r="AT463" s="145">
        <v>166.62799999999999</v>
      </c>
      <c r="AU463" s="145">
        <v>188.86539999999999</v>
      </c>
      <c r="AV463" s="145">
        <v>224.5026</v>
      </c>
      <c r="AW463" s="165">
        <v>260.59019550055064</v>
      </c>
      <c r="AX463" s="165">
        <v>302.47867949420277</v>
      </c>
      <c r="AY463" s="165">
        <v>351.10051386550845</v>
      </c>
      <c r="AZ463" s="165">
        <v>407.53804877340679</v>
      </c>
      <c r="BA463" s="165"/>
      <c r="BB463" s="165"/>
      <c r="BC463" s="165"/>
      <c r="BD463" s="165"/>
      <c r="BE463" s="165"/>
      <c r="BF463" s="165"/>
    </row>
    <row r="464" spans="1:58" s="145" customFormat="1" outlineLevel="1" x14ac:dyDescent="0.2">
      <c r="A464" s="96"/>
      <c r="B464" s="96"/>
      <c r="C464" s="96"/>
      <c r="D464" s="137"/>
      <c r="E464" s="137"/>
      <c r="F464" s="140" t="s">
        <v>446</v>
      </c>
      <c r="G464" s="140" t="s">
        <v>720</v>
      </c>
      <c r="H464" s="165">
        <v>49.768452085244249</v>
      </c>
      <c r="I464" s="145">
        <v>49.127110000000002</v>
      </c>
      <c r="J464" s="145">
        <v>37.77637</v>
      </c>
      <c r="K464" s="145">
        <v>46.25705</v>
      </c>
      <c r="L464" s="145">
        <v>42.431609999999999</v>
      </c>
      <c r="M464" s="145">
        <v>39.153149999999997</v>
      </c>
      <c r="N464" s="145">
        <v>46.042259999999999</v>
      </c>
      <c r="O464" s="145">
        <v>64.263530000000003</v>
      </c>
      <c r="P464" s="145">
        <v>63.236269999999998</v>
      </c>
      <c r="Q464" s="145">
        <v>73.215699999999998</v>
      </c>
      <c r="R464" s="145">
        <v>87.840109999999996</v>
      </c>
      <c r="S464" s="145">
        <v>71.909440000000004</v>
      </c>
      <c r="T464" s="145">
        <v>50.818480000000001</v>
      </c>
      <c r="U464" s="145">
        <v>51.137779999999999</v>
      </c>
      <c r="V464" s="145">
        <v>58.607469999999999</v>
      </c>
      <c r="W464" s="145">
        <v>60.475099999999998</v>
      </c>
      <c r="X464" s="145">
        <v>71.317170000000004</v>
      </c>
      <c r="Y464" s="145">
        <v>77.544560000000004</v>
      </c>
      <c r="Z464" s="145">
        <v>54.59883</v>
      </c>
      <c r="AA464" s="145">
        <v>45.30189</v>
      </c>
      <c r="AB464" s="145">
        <v>47.201149999999998</v>
      </c>
      <c r="AC464" s="145">
        <v>46.215580000000003</v>
      </c>
      <c r="AD464" s="145">
        <v>55.621729999999999</v>
      </c>
      <c r="AE464" s="145">
        <v>63.263649999999998</v>
      </c>
      <c r="AF464" s="145">
        <v>62.386139999999997</v>
      </c>
      <c r="AG464" s="145">
        <v>65.954009999999997</v>
      </c>
      <c r="AH464" s="145">
        <v>75.773330000000001</v>
      </c>
      <c r="AI464" s="145">
        <v>94.324969999999993</v>
      </c>
      <c r="AJ464" s="145">
        <v>105.27467</v>
      </c>
      <c r="AK464" s="145">
        <v>132.79759999999999</v>
      </c>
      <c r="AL464" s="145">
        <v>158.85273000000001</v>
      </c>
      <c r="AM464" s="145">
        <v>173.30142000000001</v>
      </c>
      <c r="AN464" s="145">
        <v>181.67031</v>
      </c>
      <c r="AO464" s="145">
        <v>145.48802000000001</v>
      </c>
      <c r="AP464" s="145">
        <v>142.2244</v>
      </c>
      <c r="AQ464" s="145">
        <v>130.55696</v>
      </c>
      <c r="AR464" s="145">
        <v>136.04378</v>
      </c>
      <c r="AS464" s="145">
        <v>151.19926000000001</v>
      </c>
      <c r="AT464" s="145">
        <v>152.5078</v>
      </c>
      <c r="AU464" s="145">
        <v>175.2561</v>
      </c>
      <c r="AV464" s="145">
        <v>210.95535000000001</v>
      </c>
      <c r="AW464" s="165">
        <v>248.10744006618546</v>
      </c>
      <c r="AX464" s="165">
        <v>291.80251563279057</v>
      </c>
      <c r="AY464" s="165">
        <v>343.19288493287672</v>
      </c>
      <c r="AZ464" s="165">
        <v>403.6337932630056</v>
      </c>
      <c r="BA464" s="165"/>
      <c r="BB464" s="165"/>
      <c r="BC464" s="165"/>
      <c r="BD464" s="165"/>
      <c r="BE464" s="165"/>
      <c r="BF464" s="165"/>
    </row>
    <row r="465" spans="1:58" s="145" customFormat="1" outlineLevel="1" x14ac:dyDescent="0.2">
      <c r="A465" s="96"/>
      <c r="B465" s="96"/>
      <c r="C465" s="96"/>
      <c r="D465" s="137"/>
      <c r="E465" s="137"/>
      <c r="F465" s="140" t="s">
        <v>447</v>
      </c>
      <c r="G465" s="140" t="s">
        <v>721</v>
      </c>
      <c r="H465" s="145">
        <v>27.638000000000002</v>
      </c>
      <c r="I465" s="145">
        <v>22.571000000000002</v>
      </c>
      <c r="J465" s="145">
        <v>16.959</v>
      </c>
      <c r="K465" s="145">
        <v>17.254000000000001</v>
      </c>
      <c r="L465" s="145">
        <v>14.916</v>
      </c>
      <c r="M465" s="145">
        <v>17.169</v>
      </c>
      <c r="N465" s="145">
        <v>23.32</v>
      </c>
      <c r="O465" s="145">
        <v>47.506999999999998</v>
      </c>
      <c r="P465" s="145">
        <v>50.569000000000003</v>
      </c>
      <c r="Q465" s="145">
        <v>40.225000000000001</v>
      </c>
      <c r="R465" s="145">
        <v>41.088000000000001</v>
      </c>
      <c r="S465" s="145">
        <v>46.930999999999997</v>
      </c>
      <c r="T465" s="145">
        <v>41.411000000000001</v>
      </c>
      <c r="U465" s="145">
        <v>41.335000000000001</v>
      </c>
      <c r="V465" s="145">
        <v>46.326999999999998</v>
      </c>
      <c r="W465" s="145">
        <v>47.258000000000003</v>
      </c>
      <c r="X465" s="145">
        <v>45.372999999999998</v>
      </c>
      <c r="Y465" s="145">
        <v>37.125999999999998</v>
      </c>
      <c r="Z465" s="145">
        <v>37.29</v>
      </c>
      <c r="AA465" s="145">
        <v>46.188000000000002</v>
      </c>
      <c r="AB465" s="145">
        <v>50.911000000000001</v>
      </c>
      <c r="AC465" s="145">
        <v>47.417000000000002</v>
      </c>
      <c r="AD465" s="145">
        <v>54.959000000000003</v>
      </c>
      <c r="AE465" s="145">
        <v>56.35</v>
      </c>
      <c r="AF465" s="145">
        <v>62.137999999999998</v>
      </c>
      <c r="AG465" s="145">
        <v>59.134999999999998</v>
      </c>
      <c r="AH465" s="145">
        <v>63.823999999999998</v>
      </c>
      <c r="AI465" s="145">
        <v>77.742999999999995</v>
      </c>
      <c r="AJ465" s="145">
        <v>64.738</v>
      </c>
      <c r="AK465" s="145">
        <v>79.617999999999995</v>
      </c>
      <c r="AL465" s="145">
        <v>98.072999999999993</v>
      </c>
      <c r="AM465" s="145">
        <v>109.73399999999999</v>
      </c>
      <c r="AN465" s="145">
        <v>117.093</v>
      </c>
      <c r="AO465" s="145">
        <v>118.75</v>
      </c>
      <c r="AP465" s="145">
        <v>124.488</v>
      </c>
      <c r="AQ465" s="145">
        <v>148.12899999999999</v>
      </c>
      <c r="AR465" s="145">
        <v>135.04400000000001</v>
      </c>
      <c r="AS465" s="145">
        <v>150.803</v>
      </c>
      <c r="AT465" s="145">
        <v>172.68100000000001</v>
      </c>
      <c r="AU465" s="145">
        <v>173.56899999999999</v>
      </c>
      <c r="AV465" s="145">
        <v>180.12899999999999</v>
      </c>
      <c r="AW465" s="165">
        <v>183.97261416028158</v>
      </c>
      <c r="AX465" s="165">
        <v>187.89824381952846</v>
      </c>
      <c r="AY465" s="165">
        <v>191.90763903427336</v>
      </c>
      <c r="AZ465" s="165">
        <v>196.00258720396477</v>
      </c>
      <c r="BA465" s="165"/>
      <c r="BB465" s="165"/>
      <c r="BC465" s="165"/>
      <c r="BD465" s="165"/>
      <c r="BE465" s="165"/>
      <c r="BF465" s="165"/>
    </row>
    <row r="466" spans="1:58" s="43" customFormat="1" x14ac:dyDescent="0.2">
      <c r="A466" s="37" t="s">
        <v>442</v>
      </c>
      <c r="B466" s="37" t="s">
        <v>161</v>
      </c>
      <c r="C466" s="37"/>
      <c r="D466" s="38" t="s">
        <v>374</v>
      </c>
      <c r="E466" s="38" t="s">
        <v>1546</v>
      </c>
      <c r="F466" s="89" t="s">
        <v>1579</v>
      </c>
      <c r="G466" s="22" t="s">
        <v>1253</v>
      </c>
      <c r="H466" s="27" t="str">
        <f>EIUTotal(EIUSum(H462:H465,H$996:H$999),H471,H476)</f>
        <v>–</v>
      </c>
      <c r="I466" s="27" t="str">
        <f t="shared" ref="I466:BA466" si="334">EIUTotal(EIUSum(I462:I465,I$996:I$999),I471,I476)</f>
        <v>–</v>
      </c>
      <c r="J466" s="27" t="str">
        <f t="shared" si="334"/>
        <v>–</v>
      </c>
      <c r="K466" s="27" t="str">
        <f t="shared" si="334"/>
        <v>–</v>
      </c>
      <c r="L466" s="27" t="str">
        <f t="shared" si="334"/>
        <v>–</v>
      </c>
      <c r="M466" s="27" t="str">
        <f t="shared" si="334"/>
        <v>–</v>
      </c>
      <c r="N466" s="27" t="str">
        <f t="shared" si="334"/>
        <v>–</v>
      </c>
      <c r="O466" s="27" t="str">
        <f t="shared" si="334"/>
        <v>–</v>
      </c>
      <c r="P466" s="27" t="str">
        <f t="shared" si="334"/>
        <v>–</v>
      </c>
      <c r="Q466" s="27" t="str">
        <f t="shared" si="334"/>
        <v>–</v>
      </c>
      <c r="R466" s="27" t="str">
        <f t="shared" si="334"/>
        <v>–</v>
      </c>
      <c r="S466" s="27" t="str">
        <f t="shared" si="334"/>
        <v>–</v>
      </c>
      <c r="T466" s="27" t="str">
        <f t="shared" si="334"/>
        <v>–</v>
      </c>
      <c r="U466" s="27" t="str">
        <f t="shared" si="334"/>
        <v>–</v>
      </c>
      <c r="V466" s="27" t="str">
        <f t="shared" si="334"/>
        <v>–</v>
      </c>
      <c r="W466" s="27" t="str">
        <f t="shared" si="334"/>
        <v>–</v>
      </c>
      <c r="X466" s="27" t="str">
        <f t="shared" si="334"/>
        <v>–</v>
      </c>
      <c r="Y466" s="27" t="str">
        <f t="shared" si="334"/>
        <v>–</v>
      </c>
      <c r="Z466" s="27" t="str">
        <f t="shared" si="334"/>
        <v>–</v>
      </c>
      <c r="AA466" s="27" t="str">
        <f t="shared" si="334"/>
        <v>–</v>
      </c>
      <c r="AB466" s="27" t="str">
        <f t="shared" si="334"/>
        <v>–</v>
      </c>
      <c r="AC466" s="27" t="str">
        <f t="shared" si="334"/>
        <v>–</v>
      </c>
      <c r="AD466" s="27" t="str">
        <f t="shared" si="334"/>
        <v>–</v>
      </c>
      <c r="AE466" s="27" t="str">
        <f t="shared" si="334"/>
        <v>–</v>
      </c>
      <c r="AF466" s="27" t="str">
        <f t="shared" si="334"/>
        <v>–</v>
      </c>
      <c r="AG466" s="27" t="str">
        <f t="shared" si="334"/>
        <v>–</v>
      </c>
      <c r="AH466" s="27" t="str">
        <f t="shared" si="334"/>
        <v>–</v>
      </c>
      <c r="AI466" s="27" t="str">
        <f t="shared" si="334"/>
        <v>–</v>
      </c>
      <c r="AJ466" s="27" t="str">
        <f t="shared" si="334"/>
        <v>–</v>
      </c>
      <c r="AK466" s="27" t="str">
        <f t="shared" si="334"/>
        <v>–</v>
      </c>
      <c r="AL466" s="27" t="str">
        <f t="shared" si="334"/>
        <v>–</v>
      </c>
      <c r="AM466" s="27" t="str">
        <f t="shared" si="334"/>
        <v>–</v>
      </c>
      <c r="AN466" s="27" t="str">
        <f t="shared" si="334"/>
        <v>–</v>
      </c>
      <c r="AO466" s="27" t="str">
        <f t="shared" si="334"/>
        <v>–</v>
      </c>
      <c r="AP466" s="27" t="str">
        <f t="shared" si="334"/>
        <v>–</v>
      </c>
      <c r="AQ466" s="27" t="str">
        <f t="shared" si="334"/>
        <v>–</v>
      </c>
      <c r="AR466" s="27" t="str">
        <f t="shared" si="334"/>
        <v>–</v>
      </c>
      <c r="AS466" s="27" t="str">
        <f t="shared" si="334"/>
        <v>–</v>
      </c>
      <c r="AT466" s="27" t="str">
        <f t="shared" si="334"/>
        <v>–</v>
      </c>
      <c r="AU466" s="27" t="str">
        <f t="shared" si="334"/>
        <v>–</v>
      </c>
      <c r="AV466" s="27" t="str">
        <f t="shared" si="334"/>
        <v>–</v>
      </c>
      <c r="AW466" s="28" t="str">
        <f t="shared" si="334"/>
        <v>–</v>
      </c>
      <c r="AX466" s="28" t="str">
        <f t="shared" si="334"/>
        <v>–</v>
      </c>
      <c r="AY466" s="28" t="str">
        <f t="shared" si="334"/>
        <v>–</v>
      </c>
      <c r="AZ466" s="28" t="str">
        <f t="shared" si="334"/>
        <v>–</v>
      </c>
      <c r="BA466" s="28" t="str">
        <f t="shared" si="334"/>
        <v>–</v>
      </c>
    </row>
    <row r="467" spans="1:58" s="145" customFormat="1" outlineLevel="1" x14ac:dyDescent="0.2">
      <c r="A467" s="96"/>
      <c r="B467" s="96"/>
      <c r="C467" s="96"/>
      <c r="D467" s="137"/>
      <c r="E467" s="137"/>
      <c r="F467" s="148" t="s">
        <v>444</v>
      </c>
      <c r="G467" s="140" t="s">
        <v>722</v>
      </c>
      <c r="H467" s="165">
        <v>42.271635566394977</v>
      </c>
      <c r="I467" s="145">
        <v>43.719000000000001</v>
      </c>
      <c r="J467" s="145">
        <v>44.762</v>
      </c>
      <c r="K467" s="145">
        <v>42.673999999999999</v>
      </c>
      <c r="L467" s="145">
        <v>40.140999999999998</v>
      </c>
      <c r="M467" s="145">
        <v>44.38</v>
      </c>
      <c r="N467" s="145">
        <v>51.734000000000002</v>
      </c>
      <c r="O467" s="145">
        <v>78.756</v>
      </c>
      <c r="P467" s="145">
        <v>58.527999999999999</v>
      </c>
      <c r="Q467" s="145">
        <v>60.709000000000003</v>
      </c>
      <c r="R467" s="145">
        <v>67.902000000000001</v>
      </c>
      <c r="S467" s="145">
        <v>63.000999999999998</v>
      </c>
      <c r="T467" s="145">
        <v>90.966999999999999</v>
      </c>
      <c r="U467" s="145">
        <v>77.64</v>
      </c>
      <c r="V467" s="145">
        <v>77.363</v>
      </c>
      <c r="W467" s="145">
        <v>85.004999999999995</v>
      </c>
      <c r="X467" s="145">
        <v>83.177999999999997</v>
      </c>
      <c r="Y467" s="145">
        <v>77.587000000000003</v>
      </c>
      <c r="Z467" s="145">
        <v>74.024000000000001</v>
      </c>
      <c r="AA467" s="145">
        <v>61.039000000000001</v>
      </c>
      <c r="AB467" s="145">
        <v>56.89</v>
      </c>
      <c r="AC467" s="145">
        <v>51.404000000000003</v>
      </c>
      <c r="AD467" s="145">
        <v>51.170999999999999</v>
      </c>
      <c r="AE467" s="145">
        <v>50.694000000000003</v>
      </c>
      <c r="AF467" s="145">
        <v>48.823</v>
      </c>
      <c r="AG467" s="145">
        <v>45.14</v>
      </c>
      <c r="AH467" s="145">
        <v>41.686999999999998</v>
      </c>
      <c r="AI467" s="145">
        <v>44.326999999999998</v>
      </c>
      <c r="AJ467" s="145">
        <v>43.137</v>
      </c>
      <c r="AK467" s="145">
        <v>59.924999999999997</v>
      </c>
      <c r="AL467" s="145">
        <v>62.295000000000002</v>
      </c>
      <c r="AM467" s="145">
        <v>66.927999999999997</v>
      </c>
      <c r="AN467" s="145">
        <v>67.421999999999997</v>
      </c>
      <c r="AO467" s="145">
        <v>67.364999999999995</v>
      </c>
      <c r="AP467" s="145">
        <v>62.265999999999998</v>
      </c>
      <c r="AQ467" s="145">
        <v>58.506999999999998</v>
      </c>
      <c r="AR467" s="145">
        <v>59.582000000000001</v>
      </c>
      <c r="AS467" s="145">
        <v>59.356999999999999</v>
      </c>
      <c r="AT467" s="145">
        <v>59.173000000000002</v>
      </c>
      <c r="AU467" s="145">
        <v>59.185000000000002</v>
      </c>
      <c r="AV467" s="145">
        <v>63.969000000000001</v>
      </c>
      <c r="AW467" s="165">
        <v>66.510857707572526</v>
      </c>
      <c r="AX467" s="165">
        <v>69.153718097781109</v>
      </c>
      <c r="AY467" s="165">
        <v>71.901594590365676</v>
      </c>
      <c r="AZ467" s="165">
        <v>74.758660081404699</v>
      </c>
      <c r="BA467" s="165"/>
      <c r="BB467" s="165"/>
      <c r="BC467" s="165"/>
      <c r="BD467" s="165"/>
      <c r="BE467" s="165"/>
      <c r="BF467" s="165"/>
    </row>
    <row r="468" spans="1:58" s="145" customFormat="1" outlineLevel="1" x14ac:dyDescent="0.2">
      <c r="A468" s="96"/>
      <c r="B468" s="96"/>
      <c r="C468" s="96"/>
      <c r="D468" s="137"/>
      <c r="E468" s="137"/>
      <c r="F468" s="148" t="s">
        <v>445</v>
      </c>
      <c r="G468" s="140" t="s">
        <v>723</v>
      </c>
      <c r="H468" s="165">
        <v>20.775038515431913</v>
      </c>
      <c r="I468" s="145">
        <v>22.262</v>
      </c>
      <c r="J468" s="145">
        <v>16.530999999999999</v>
      </c>
      <c r="K468" s="145">
        <v>19.850999999999999</v>
      </c>
      <c r="L468" s="145">
        <v>20.94</v>
      </c>
      <c r="M468" s="145">
        <v>26.588999999999999</v>
      </c>
      <c r="N468" s="145">
        <v>31.454000000000001</v>
      </c>
      <c r="O468" s="145">
        <v>33.048999999999999</v>
      </c>
      <c r="P468" s="145">
        <v>25.364000000000001</v>
      </c>
      <c r="Q468" s="145">
        <v>24.611000000000001</v>
      </c>
      <c r="R468" s="145">
        <v>36.777999999999999</v>
      </c>
      <c r="S468" s="145">
        <v>31.283999999999999</v>
      </c>
      <c r="T468" s="145">
        <v>27.027999999999999</v>
      </c>
      <c r="U468" s="145">
        <v>22.649000000000001</v>
      </c>
      <c r="V468" s="145">
        <v>26.257000000000001</v>
      </c>
      <c r="W468" s="145">
        <v>26.853000000000002</v>
      </c>
      <c r="X468" s="145">
        <v>26.795999999999999</v>
      </c>
      <c r="Y468" s="145">
        <v>30.927</v>
      </c>
      <c r="Z468" s="145">
        <v>44.311999999999998</v>
      </c>
      <c r="AA468" s="145">
        <v>39.701000000000001</v>
      </c>
      <c r="AB468" s="145">
        <v>37.039000000000001</v>
      </c>
      <c r="AC468" s="145">
        <v>31.748999999999999</v>
      </c>
      <c r="AD468" s="145">
        <v>28.364999999999998</v>
      </c>
      <c r="AE468" s="145">
        <v>30.186</v>
      </c>
      <c r="AF468" s="145">
        <v>35.314</v>
      </c>
      <c r="AG468" s="145">
        <v>27.753</v>
      </c>
      <c r="AH468" s="145">
        <v>42.652000000000001</v>
      </c>
      <c r="AI468" s="145">
        <v>45.71</v>
      </c>
      <c r="AJ468" s="145">
        <v>33.616999999999997</v>
      </c>
      <c r="AK468" s="145">
        <v>46.633000000000003</v>
      </c>
      <c r="AL468" s="145">
        <v>55.8</v>
      </c>
      <c r="AM468" s="145">
        <v>48.610999999999997</v>
      </c>
      <c r="AN468" s="145">
        <v>54.231000000000002</v>
      </c>
      <c r="AO468" s="145">
        <v>50.848999999999997</v>
      </c>
      <c r="AP468" s="145">
        <v>49.546999999999997</v>
      </c>
      <c r="AQ468" s="145">
        <v>55.192999999999998</v>
      </c>
      <c r="AR468" s="145">
        <v>56.125</v>
      </c>
      <c r="AS468" s="145">
        <v>54.780999999999999</v>
      </c>
      <c r="AT468" s="145">
        <v>66.102999999999994</v>
      </c>
      <c r="AU468" s="145">
        <v>69.724999999999994</v>
      </c>
      <c r="AV468" s="145">
        <v>76.114000000000004</v>
      </c>
      <c r="AW468" s="165">
        <v>81.674452887513993</v>
      </c>
      <c r="AX468" s="165">
        <v>87.641120614798112</v>
      </c>
      <c r="AY468" s="165">
        <v>94.043678911399482</v>
      </c>
      <c r="AZ468" s="165">
        <v>100.91397144569449</v>
      </c>
      <c r="BA468" s="165"/>
      <c r="BB468" s="165"/>
      <c r="BC468" s="165"/>
      <c r="BD468" s="165"/>
      <c r="BE468" s="165"/>
      <c r="BF468" s="165"/>
    </row>
    <row r="469" spans="1:58" s="145" customFormat="1" outlineLevel="1" x14ac:dyDescent="0.2">
      <c r="A469" s="96"/>
      <c r="B469" s="96"/>
      <c r="C469" s="96"/>
      <c r="D469" s="137"/>
      <c r="E469" s="137"/>
      <c r="F469" s="148" t="s">
        <v>446</v>
      </c>
      <c r="G469" s="140" t="s">
        <v>724</v>
      </c>
      <c r="H469" s="165">
        <v>20.16352948471609</v>
      </c>
      <c r="I469" s="145">
        <v>20.134</v>
      </c>
      <c r="J469" s="145">
        <v>14.090999999999999</v>
      </c>
      <c r="K469" s="145">
        <v>20.105</v>
      </c>
      <c r="L469" s="145">
        <v>20.795000000000002</v>
      </c>
      <c r="M469" s="145">
        <v>15.595000000000001</v>
      </c>
      <c r="N469" s="145">
        <v>19.986999999999998</v>
      </c>
      <c r="O469" s="145">
        <v>30.213999999999999</v>
      </c>
      <c r="P469" s="145">
        <v>34.715000000000003</v>
      </c>
      <c r="Q469" s="145">
        <v>46.72</v>
      </c>
      <c r="R469" s="145">
        <v>62.927</v>
      </c>
      <c r="S469" s="145">
        <v>48.679000000000002</v>
      </c>
      <c r="T469" s="145">
        <v>27.643000000000001</v>
      </c>
      <c r="U469" s="145">
        <v>27.545000000000002</v>
      </c>
      <c r="V469" s="145">
        <v>32.265000000000001</v>
      </c>
      <c r="W469" s="145">
        <v>34.905000000000001</v>
      </c>
      <c r="X469" s="145">
        <v>45.948</v>
      </c>
      <c r="Y469" s="145">
        <v>55.738999999999997</v>
      </c>
      <c r="Z469" s="145">
        <v>29.888000000000002</v>
      </c>
      <c r="AA469" s="145">
        <v>22.422000000000001</v>
      </c>
      <c r="AB469" s="145">
        <v>25.567</v>
      </c>
      <c r="AC469" s="145">
        <v>24.419</v>
      </c>
      <c r="AD469" s="145">
        <v>28.603000000000002</v>
      </c>
      <c r="AE469" s="145">
        <v>30.372</v>
      </c>
      <c r="AF469" s="145">
        <v>27.859000000000002</v>
      </c>
      <c r="AG469" s="145">
        <v>25.515000000000001</v>
      </c>
      <c r="AH469" s="145">
        <v>25.661999999999999</v>
      </c>
      <c r="AI469" s="145">
        <v>28.385000000000002</v>
      </c>
      <c r="AJ469" s="145">
        <v>37.088000000000001</v>
      </c>
      <c r="AK469" s="145">
        <v>45.77</v>
      </c>
      <c r="AL469" s="145">
        <v>47.683999999999997</v>
      </c>
      <c r="AM469" s="145">
        <v>49.185000000000002</v>
      </c>
      <c r="AN469" s="145">
        <v>50.499000000000002</v>
      </c>
      <c r="AO469" s="145">
        <v>50.774999999999999</v>
      </c>
      <c r="AP469" s="145">
        <v>47.689</v>
      </c>
      <c r="AQ469" s="145">
        <v>47.033999999999999</v>
      </c>
      <c r="AR469" s="145">
        <v>44.802999999999997</v>
      </c>
      <c r="AS469" s="145">
        <v>48.918999999999997</v>
      </c>
      <c r="AT469" s="145">
        <v>51.331000000000003</v>
      </c>
      <c r="AU469" s="145">
        <v>55.341000000000001</v>
      </c>
      <c r="AV469" s="145">
        <v>61.613999999999997</v>
      </c>
      <c r="AW469" s="165">
        <v>67.503958937386571</v>
      </c>
      <c r="AX469" s="165">
        <v>73.956965498431728</v>
      </c>
      <c r="AY469" s="165">
        <v>81.026843933843779</v>
      </c>
      <c r="AZ469" s="165">
        <v>88.772563796153804</v>
      </c>
      <c r="BA469" s="165"/>
      <c r="BB469" s="165"/>
      <c r="BC469" s="165"/>
      <c r="BD469" s="165"/>
      <c r="BE469" s="165"/>
      <c r="BF469" s="165"/>
    </row>
    <row r="470" spans="1:58" s="145" customFormat="1" outlineLevel="1" x14ac:dyDescent="0.2">
      <c r="A470" s="96"/>
      <c r="B470" s="96"/>
      <c r="C470" s="96"/>
      <c r="D470" s="137"/>
      <c r="E470" s="137"/>
      <c r="F470" s="148" t="s">
        <v>447</v>
      </c>
      <c r="G470" s="140" t="s">
        <v>725</v>
      </c>
      <c r="H470" s="145">
        <v>20.651</v>
      </c>
      <c r="I470" s="145">
        <v>15.237</v>
      </c>
      <c r="J470" s="145">
        <v>12.397</v>
      </c>
      <c r="K470" s="145">
        <v>11.34</v>
      </c>
      <c r="L470" s="145">
        <v>9.44</v>
      </c>
      <c r="M470" s="145">
        <v>12.859</v>
      </c>
      <c r="N470" s="145">
        <v>18.422999999999998</v>
      </c>
      <c r="O470" s="145">
        <v>41.715000000000003</v>
      </c>
      <c r="P470" s="145">
        <v>44.103000000000002</v>
      </c>
      <c r="Q470" s="145">
        <v>34.768000000000001</v>
      </c>
      <c r="R470" s="145">
        <v>35.853000000000002</v>
      </c>
      <c r="S470" s="145">
        <v>41.892000000000003</v>
      </c>
      <c r="T470" s="145">
        <v>36.640999999999998</v>
      </c>
      <c r="U470" s="145">
        <v>36.777000000000001</v>
      </c>
      <c r="V470" s="145">
        <v>41.012999999999998</v>
      </c>
      <c r="W470" s="145">
        <v>42.015999999999998</v>
      </c>
      <c r="X470" s="145">
        <v>39.896000000000001</v>
      </c>
      <c r="Y470" s="145">
        <v>32.317</v>
      </c>
      <c r="Z470" s="145">
        <v>32.212000000000003</v>
      </c>
      <c r="AA470" s="145">
        <v>40.223999999999997</v>
      </c>
      <c r="AB470" s="145">
        <v>46.637999999999998</v>
      </c>
      <c r="AC470" s="145">
        <v>44.259</v>
      </c>
      <c r="AD470" s="145">
        <v>51.5</v>
      </c>
      <c r="AE470" s="145">
        <v>52.148000000000003</v>
      </c>
      <c r="AF470" s="145">
        <v>57.741</v>
      </c>
      <c r="AG470" s="145">
        <v>54.009</v>
      </c>
      <c r="AH470" s="145">
        <v>57.482999999999997</v>
      </c>
      <c r="AI470" s="145">
        <v>69.399000000000001</v>
      </c>
      <c r="AJ470" s="145">
        <v>56.11</v>
      </c>
      <c r="AK470" s="145">
        <v>68.605999999999995</v>
      </c>
      <c r="AL470" s="145">
        <v>84.006</v>
      </c>
      <c r="AM470" s="145">
        <v>94.462000000000003</v>
      </c>
      <c r="AN470" s="145">
        <v>100.559</v>
      </c>
      <c r="AO470" s="145">
        <v>106.735</v>
      </c>
      <c r="AP470" s="145">
        <v>112.458</v>
      </c>
      <c r="AQ470" s="145">
        <v>137.535</v>
      </c>
      <c r="AR470" s="145">
        <v>123.5</v>
      </c>
      <c r="AS470" s="145">
        <v>137.92400000000001</v>
      </c>
      <c r="AT470" s="145">
        <v>159.87200000000001</v>
      </c>
      <c r="AU470" s="145">
        <v>158.376</v>
      </c>
      <c r="AV470" s="145">
        <v>161.18799999999999</v>
      </c>
      <c r="AW470" s="165">
        <v>161.85005673128546</v>
      </c>
      <c r="AX470" s="165">
        <v>162.51483276621292</v>
      </c>
      <c r="AY470" s="165">
        <v>163.18233927393436</v>
      </c>
      <c r="AZ470" s="165">
        <v>163.85258746947758</v>
      </c>
      <c r="BA470" s="165"/>
      <c r="BB470" s="165"/>
      <c r="BC470" s="165"/>
      <c r="BD470" s="165"/>
      <c r="BE470" s="165"/>
      <c r="BF470" s="165"/>
    </row>
    <row r="471" spans="1:58" s="43" customFormat="1" x14ac:dyDescent="0.2">
      <c r="A471" s="37" t="s">
        <v>442</v>
      </c>
      <c r="B471" s="37" t="s">
        <v>162</v>
      </c>
      <c r="C471" s="37"/>
      <c r="D471" s="38" t="s">
        <v>374</v>
      </c>
      <c r="E471" s="38" t="s">
        <v>1546</v>
      </c>
      <c r="F471" s="22" t="s">
        <v>1582</v>
      </c>
      <c r="G471" s="22" t="s">
        <v>1254</v>
      </c>
      <c r="H471" s="27" t="str">
        <f>EIUSum(H467:H470,H$996:H$999)</f>
        <v>–</v>
      </c>
      <c r="I471" s="27" t="str">
        <f t="shared" ref="I471:BA471" si="335">EIUSum(I467:I470,I$996:I$999)</f>
        <v>–</v>
      </c>
      <c r="J471" s="27" t="str">
        <f t="shared" si="335"/>
        <v>–</v>
      </c>
      <c r="K471" s="27" t="str">
        <f t="shared" si="335"/>
        <v>–</v>
      </c>
      <c r="L471" s="27" t="str">
        <f t="shared" si="335"/>
        <v>–</v>
      </c>
      <c r="M471" s="27" t="str">
        <f t="shared" si="335"/>
        <v>–</v>
      </c>
      <c r="N471" s="27" t="str">
        <f t="shared" si="335"/>
        <v>–</v>
      </c>
      <c r="O471" s="27" t="str">
        <f t="shared" si="335"/>
        <v>–</v>
      </c>
      <c r="P471" s="27" t="str">
        <f t="shared" si="335"/>
        <v>–</v>
      </c>
      <c r="Q471" s="27" t="str">
        <f t="shared" si="335"/>
        <v>–</v>
      </c>
      <c r="R471" s="27" t="str">
        <f t="shared" si="335"/>
        <v>–</v>
      </c>
      <c r="S471" s="27" t="str">
        <f t="shared" si="335"/>
        <v>–</v>
      </c>
      <c r="T471" s="27" t="str">
        <f t="shared" si="335"/>
        <v>–</v>
      </c>
      <c r="U471" s="27" t="str">
        <f t="shared" si="335"/>
        <v>–</v>
      </c>
      <c r="V471" s="27" t="str">
        <f t="shared" si="335"/>
        <v>–</v>
      </c>
      <c r="W471" s="27" t="str">
        <f t="shared" si="335"/>
        <v>–</v>
      </c>
      <c r="X471" s="27" t="str">
        <f t="shared" si="335"/>
        <v>–</v>
      </c>
      <c r="Y471" s="27" t="str">
        <f t="shared" si="335"/>
        <v>–</v>
      </c>
      <c r="Z471" s="27" t="str">
        <f t="shared" si="335"/>
        <v>–</v>
      </c>
      <c r="AA471" s="27" t="str">
        <f t="shared" si="335"/>
        <v>–</v>
      </c>
      <c r="AB471" s="27" t="str">
        <f t="shared" si="335"/>
        <v>–</v>
      </c>
      <c r="AC471" s="27" t="str">
        <f t="shared" si="335"/>
        <v>–</v>
      </c>
      <c r="AD471" s="27" t="str">
        <f t="shared" si="335"/>
        <v>–</v>
      </c>
      <c r="AE471" s="27" t="str">
        <f t="shared" si="335"/>
        <v>–</v>
      </c>
      <c r="AF471" s="27" t="str">
        <f t="shared" si="335"/>
        <v>–</v>
      </c>
      <c r="AG471" s="27" t="str">
        <f t="shared" si="335"/>
        <v>–</v>
      </c>
      <c r="AH471" s="27" t="str">
        <f t="shared" si="335"/>
        <v>–</v>
      </c>
      <c r="AI471" s="27" t="str">
        <f t="shared" si="335"/>
        <v>–</v>
      </c>
      <c r="AJ471" s="27" t="str">
        <f t="shared" si="335"/>
        <v>–</v>
      </c>
      <c r="AK471" s="27" t="str">
        <f t="shared" si="335"/>
        <v>–</v>
      </c>
      <c r="AL471" s="27" t="str">
        <f t="shared" si="335"/>
        <v>–</v>
      </c>
      <c r="AM471" s="27" t="str">
        <f t="shared" si="335"/>
        <v>–</v>
      </c>
      <c r="AN471" s="27" t="str">
        <f t="shared" si="335"/>
        <v>–</v>
      </c>
      <c r="AO471" s="27" t="str">
        <f t="shared" si="335"/>
        <v>–</v>
      </c>
      <c r="AP471" s="27" t="str">
        <f t="shared" si="335"/>
        <v>–</v>
      </c>
      <c r="AQ471" s="27" t="str">
        <f t="shared" si="335"/>
        <v>–</v>
      </c>
      <c r="AR471" s="27" t="str">
        <f t="shared" si="335"/>
        <v>–</v>
      </c>
      <c r="AS471" s="27" t="str">
        <f t="shared" si="335"/>
        <v>–</v>
      </c>
      <c r="AT471" s="27" t="str">
        <f t="shared" si="335"/>
        <v>–</v>
      </c>
      <c r="AU471" s="27" t="str">
        <f t="shared" si="335"/>
        <v>–</v>
      </c>
      <c r="AV471" s="27" t="str">
        <f t="shared" si="335"/>
        <v>–</v>
      </c>
      <c r="AW471" s="28" t="str">
        <f t="shared" si="335"/>
        <v>–</v>
      </c>
      <c r="AX471" s="28" t="str">
        <f t="shared" si="335"/>
        <v>–</v>
      </c>
      <c r="AY471" s="28" t="str">
        <f t="shared" si="335"/>
        <v>–</v>
      </c>
      <c r="AZ471" s="28" t="str">
        <f t="shared" si="335"/>
        <v>–</v>
      </c>
      <c r="BA471" s="28" t="str">
        <f t="shared" si="335"/>
        <v>–</v>
      </c>
    </row>
    <row r="472" spans="1:58" s="145" customFormat="1" outlineLevel="1" x14ac:dyDescent="0.2">
      <c r="A472" s="96"/>
      <c r="B472" s="96"/>
      <c r="C472" s="96"/>
      <c r="D472" s="137"/>
      <c r="E472" s="137"/>
      <c r="F472" s="140" t="s">
        <v>444</v>
      </c>
      <c r="G472" s="140" t="s">
        <v>726</v>
      </c>
      <c r="H472" s="165">
        <v>5.892096291145668</v>
      </c>
      <c r="I472" s="145">
        <v>6.0714899999999998</v>
      </c>
      <c r="J472" s="145">
        <v>5.7605699999999995</v>
      </c>
      <c r="K472" s="145">
        <v>5.0260699999999998</v>
      </c>
      <c r="L472" s="145">
        <v>4.3487900000000002</v>
      </c>
      <c r="M472" s="145">
        <v>5.5621</v>
      </c>
      <c r="N472" s="145">
        <v>7.0537900000000002</v>
      </c>
      <c r="O472" s="145">
        <v>8.6563400000000001</v>
      </c>
      <c r="P472" s="145">
        <v>7.6897200000000003</v>
      </c>
      <c r="Q472" s="145">
        <v>8.0622000000000007</v>
      </c>
      <c r="R472" s="145">
        <v>9.1619799999999998</v>
      </c>
      <c r="S472" s="145">
        <v>9.0290200000000009</v>
      </c>
      <c r="T472" s="145">
        <v>8.4807900000000007</v>
      </c>
      <c r="U472" s="145">
        <v>7.9291</v>
      </c>
      <c r="V472" s="145">
        <v>8.8378099999999993</v>
      </c>
      <c r="W472" s="145">
        <v>9.5486599999999999</v>
      </c>
      <c r="X472" s="145">
        <v>8.803700000000001</v>
      </c>
      <c r="Y472" s="145">
        <v>7.6379700000000001</v>
      </c>
      <c r="Z472" s="145">
        <v>10.226540000000002</v>
      </c>
      <c r="AA472" s="145">
        <v>32.368389999999998</v>
      </c>
      <c r="AB472" s="145">
        <v>30.606390000000001</v>
      </c>
      <c r="AC472" s="145">
        <v>30.728000000000002</v>
      </c>
      <c r="AD472" s="145">
        <v>37.971899999999998</v>
      </c>
      <c r="AE472" s="145">
        <v>46.141179999999999</v>
      </c>
      <c r="AF472" s="145">
        <v>48.347319999999996</v>
      </c>
      <c r="AG472" s="145">
        <v>56.536190000000005</v>
      </c>
      <c r="AH472" s="145">
        <v>69.950519999999997</v>
      </c>
      <c r="AI472" s="145">
        <v>91.907929999999993</v>
      </c>
      <c r="AJ472" s="145">
        <v>94.906070000000014</v>
      </c>
      <c r="AK472" s="145">
        <v>120.92223</v>
      </c>
      <c r="AL472" s="145">
        <v>154.20238000000001</v>
      </c>
      <c r="AM472" s="145">
        <v>171.92595</v>
      </c>
      <c r="AN472" s="145">
        <v>181.43423000000001</v>
      </c>
      <c r="AO472" s="145">
        <v>130.84335000000002</v>
      </c>
      <c r="AP472" s="145">
        <v>130.48439999999999</v>
      </c>
      <c r="AQ472" s="145">
        <v>115.17521000000001</v>
      </c>
      <c r="AR472" s="145">
        <v>125.70372999999999</v>
      </c>
      <c r="AS472" s="145">
        <v>140.73462000000001</v>
      </c>
      <c r="AT472" s="145">
        <v>139.05443</v>
      </c>
      <c r="AU472" s="145">
        <v>164.64865</v>
      </c>
      <c r="AV472" s="145">
        <v>204.80682000000002</v>
      </c>
      <c r="AW472" s="165">
        <v>248.55597470168141</v>
      </c>
      <c r="AX472" s="165">
        <v>301.65046535024021</v>
      </c>
      <c r="AY472" s="165">
        <v>366.08656603498224</v>
      </c>
      <c r="AZ472" s="165">
        <v>444.2869785587045</v>
      </c>
      <c r="BA472" s="165"/>
      <c r="BB472" s="165"/>
      <c r="BC472" s="165"/>
      <c r="BD472" s="165"/>
      <c r="BE472" s="165"/>
      <c r="BF472" s="165"/>
    </row>
    <row r="473" spans="1:58" s="145" customFormat="1" outlineLevel="1" x14ac:dyDescent="0.2">
      <c r="A473" s="96"/>
      <c r="B473" s="96"/>
      <c r="C473" s="96"/>
      <c r="D473" s="137"/>
      <c r="E473" s="137"/>
      <c r="F473" s="140" t="s">
        <v>445</v>
      </c>
      <c r="G473" s="140" t="s">
        <v>727</v>
      </c>
      <c r="H473" s="165">
        <v>33.866130663602547</v>
      </c>
      <c r="I473" s="145">
        <v>33.877099999999999</v>
      </c>
      <c r="J473" s="145">
        <v>36.848199999999999</v>
      </c>
      <c r="K473" s="145">
        <v>30.785599999999999</v>
      </c>
      <c r="L473" s="145">
        <v>26.831499999999998</v>
      </c>
      <c r="M473" s="145">
        <v>27.579900000000002</v>
      </c>
      <c r="N473" s="145">
        <v>33.932000000000002</v>
      </c>
      <c r="O473" s="145">
        <v>41.496499999999997</v>
      </c>
      <c r="P473" s="145">
        <v>33.6858</v>
      </c>
      <c r="Q473" s="145">
        <v>33.981699999999996</v>
      </c>
      <c r="R473" s="145">
        <v>31.321200000000001</v>
      </c>
      <c r="S473" s="145">
        <v>31.704099999999997</v>
      </c>
      <c r="T473" s="145">
        <v>26.313099999999999</v>
      </c>
      <c r="U473" s="145">
        <v>30.729200000000002</v>
      </c>
      <c r="V473" s="145">
        <v>30.7303</v>
      </c>
      <c r="W473" s="145">
        <v>31.658300000000001</v>
      </c>
      <c r="X473" s="145">
        <v>30.367599999999999</v>
      </c>
      <c r="Y473" s="145">
        <v>25.0015</v>
      </c>
      <c r="Z473" s="145">
        <v>29.870900000000002</v>
      </c>
      <c r="AA473" s="145">
        <v>28.2254</v>
      </c>
      <c r="AB473" s="145">
        <v>26.6889</v>
      </c>
      <c r="AC473" s="145">
        <v>26.888200000000001</v>
      </c>
      <c r="AD473" s="145">
        <v>33.331400000000002</v>
      </c>
      <c r="AE473" s="145">
        <v>40.575900000000004</v>
      </c>
      <c r="AF473" s="145">
        <v>42.039199999999994</v>
      </c>
      <c r="AG473" s="145">
        <v>46.607099999999996</v>
      </c>
      <c r="AH473" s="145">
        <v>55.587499999999999</v>
      </c>
      <c r="AI473" s="145">
        <v>70.007499999999993</v>
      </c>
      <c r="AJ473" s="145">
        <v>69.30810000000001</v>
      </c>
      <c r="AK473" s="145">
        <v>86.444299999999998</v>
      </c>
      <c r="AL473" s="145">
        <v>110.42400000000001</v>
      </c>
      <c r="AM473" s="145">
        <v>123.28489999999999</v>
      </c>
      <c r="AN473" s="145">
        <v>130.2912</v>
      </c>
      <c r="AO473" s="145">
        <v>94.077500000000001</v>
      </c>
      <c r="AP473" s="145">
        <v>93.901300000000006</v>
      </c>
      <c r="AQ473" s="145">
        <v>82.971199999999996</v>
      </c>
      <c r="AR473" s="145">
        <v>90.645699999999991</v>
      </c>
      <c r="AS473" s="145">
        <v>101.6202</v>
      </c>
      <c r="AT473" s="145">
        <v>100.52500000000001</v>
      </c>
      <c r="AU473" s="145">
        <v>119.1404</v>
      </c>
      <c r="AV473" s="145">
        <v>148.3886</v>
      </c>
      <c r="AW473" s="165">
        <v>180.28673148325501</v>
      </c>
      <c r="AX473" s="165">
        <v>219.04179666709771</v>
      </c>
      <c r="AY473" s="165">
        <v>266.12778595748455</v>
      </c>
      <c r="AZ473" s="165">
        <v>323.33554388376319</v>
      </c>
      <c r="BA473" s="165"/>
      <c r="BB473" s="165"/>
      <c r="BC473" s="165"/>
      <c r="BD473" s="165"/>
      <c r="BE473" s="165"/>
      <c r="BF473" s="165"/>
    </row>
    <row r="474" spans="1:58" s="145" customFormat="1" outlineLevel="1" x14ac:dyDescent="0.2">
      <c r="A474" s="96"/>
      <c r="B474" s="96"/>
      <c r="C474" s="96"/>
      <c r="D474" s="137"/>
      <c r="E474" s="137"/>
      <c r="F474" s="140" t="s">
        <v>446</v>
      </c>
      <c r="G474" s="140" t="s">
        <v>728</v>
      </c>
      <c r="H474" s="165">
        <v>29.619216837869953</v>
      </c>
      <c r="I474" s="145">
        <v>28.992999999999999</v>
      </c>
      <c r="J474" s="145">
        <v>23.684999999999999</v>
      </c>
      <c r="K474" s="145">
        <v>26.152000000000001</v>
      </c>
      <c r="L474" s="145">
        <v>21.637</v>
      </c>
      <c r="M474" s="145">
        <v>23.558</v>
      </c>
      <c r="N474" s="145">
        <v>26.055</v>
      </c>
      <c r="O474" s="145">
        <v>34.049999999999997</v>
      </c>
      <c r="P474" s="145">
        <v>28.521000000000001</v>
      </c>
      <c r="Q474" s="145">
        <v>26.495999999999999</v>
      </c>
      <c r="R474" s="145">
        <v>24.913</v>
      </c>
      <c r="S474" s="145">
        <v>23.23</v>
      </c>
      <c r="T474" s="145">
        <v>23.175000000000001</v>
      </c>
      <c r="U474" s="145">
        <v>23.593</v>
      </c>
      <c r="V474" s="145">
        <v>26.341999999999999</v>
      </c>
      <c r="W474" s="145">
        <v>25.57</v>
      </c>
      <c r="X474" s="145">
        <v>25.369</v>
      </c>
      <c r="Y474" s="145">
        <v>21.806000000000001</v>
      </c>
      <c r="Z474" s="145">
        <v>24.710999999999999</v>
      </c>
      <c r="AA474" s="145">
        <v>22.880099999999999</v>
      </c>
      <c r="AB474" s="145">
        <v>21.634599999999999</v>
      </c>
      <c r="AC474" s="145">
        <v>21.796199999999999</v>
      </c>
      <c r="AD474" s="145">
        <v>27.018599999999999</v>
      </c>
      <c r="AE474" s="145">
        <v>32.891399999999997</v>
      </c>
      <c r="AF474" s="145">
        <v>34.527099999999997</v>
      </c>
      <c r="AG474" s="145">
        <v>40.439300000000003</v>
      </c>
      <c r="AH474" s="145">
        <v>50.111600000000003</v>
      </c>
      <c r="AI474" s="145">
        <v>65.94</v>
      </c>
      <c r="AJ474" s="145">
        <v>68.187100000000001</v>
      </c>
      <c r="AK474" s="145">
        <v>87.027199999999993</v>
      </c>
      <c r="AL474" s="145">
        <v>111.1686</v>
      </c>
      <c r="AM474" s="145">
        <v>124.1163</v>
      </c>
      <c r="AN474" s="145">
        <v>131.17150000000001</v>
      </c>
      <c r="AO474" s="145">
        <v>94.712999999999994</v>
      </c>
      <c r="AP474" s="145">
        <v>94.535700000000006</v>
      </c>
      <c r="AQ474" s="145">
        <v>83.523300000000006</v>
      </c>
      <c r="AR474" s="145">
        <v>91.240600000000001</v>
      </c>
      <c r="AS474" s="145">
        <v>102.28060000000001</v>
      </c>
      <c r="AT474" s="145">
        <v>101.17700000000001</v>
      </c>
      <c r="AU474" s="145">
        <v>119.9147</v>
      </c>
      <c r="AV474" s="145">
        <v>149.3415</v>
      </c>
      <c r="AW474" s="165">
        <v>181.43867457477282</v>
      </c>
      <c r="AX474" s="165">
        <v>220.43432422635578</v>
      </c>
      <c r="AY474" s="165">
        <v>267.81110152513349</v>
      </c>
      <c r="AZ474" s="165">
        <v>325.3703176754629</v>
      </c>
      <c r="BA474" s="165"/>
      <c r="BB474" s="165"/>
      <c r="BC474" s="165"/>
      <c r="BD474" s="165"/>
      <c r="BE474" s="165"/>
      <c r="BF474" s="165"/>
    </row>
    <row r="475" spans="1:58" s="145" customFormat="1" outlineLevel="1" x14ac:dyDescent="0.2">
      <c r="A475" s="96"/>
      <c r="B475" s="96"/>
      <c r="C475" s="96"/>
      <c r="D475" s="137"/>
      <c r="E475" s="137"/>
      <c r="F475" s="140" t="s">
        <v>447</v>
      </c>
      <c r="G475" s="140" t="s">
        <v>729</v>
      </c>
      <c r="H475" s="145">
        <v>6.9870000000000001</v>
      </c>
      <c r="I475" s="145">
        <v>7.3339999999999996</v>
      </c>
      <c r="J475" s="145">
        <v>4.5620000000000003</v>
      </c>
      <c r="K475" s="145">
        <v>5.9139999999999997</v>
      </c>
      <c r="L475" s="145">
        <v>5.476</v>
      </c>
      <c r="M475" s="145">
        <v>4.3099999999999996</v>
      </c>
      <c r="N475" s="145">
        <v>4.8970000000000002</v>
      </c>
      <c r="O475" s="145">
        <v>5.7919999999999998</v>
      </c>
      <c r="P475" s="145">
        <v>6.4660000000000002</v>
      </c>
      <c r="Q475" s="145">
        <v>5.4569999999999999</v>
      </c>
      <c r="R475" s="145">
        <v>5.2350000000000003</v>
      </c>
      <c r="S475" s="145">
        <v>5.0389999999999997</v>
      </c>
      <c r="T475" s="145">
        <v>4.7699999999999996</v>
      </c>
      <c r="U475" s="145">
        <v>4.5579999999999998</v>
      </c>
      <c r="V475" s="145">
        <v>5.3140000000000001</v>
      </c>
      <c r="W475" s="145">
        <v>5.242</v>
      </c>
      <c r="X475" s="145">
        <v>5.4770000000000003</v>
      </c>
      <c r="Y475" s="145">
        <v>4.8090000000000002</v>
      </c>
      <c r="Z475" s="145">
        <v>5.0780000000000003</v>
      </c>
      <c r="AA475" s="145">
        <v>5.9640000000000004</v>
      </c>
      <c r="AB475" s="145">
        <v>4.2729999999999997</v>
      </c>
      <c r="AC475" s="145">
        <v>3.1579999999999999</v>
      </c>
      <c r="AD475" s="145">
        <v>3.4590000000000001</v>
      </c>
      <c r="AE475" s="145">
        <v>4.202</v>
      </c>
      <c r="AF475" s="145">
        <v>4.3970000000000002</v>
      </c>
      <c r="AG475" s="145">
        <v>5.1260000000000003</v>
      </c>
      <c r="AH475" s="145">
        <v>6.3410000000000002</v>
      </c>
      <c r="AI475" s="145">
        <v>8.3439999999999994</v>
      </c>
      <c r="AJ475" s="145">
        <v>8.6280000000000001</v>
      </c>
      <c r="AK475" s="145">
        <v>11.012</v>
      </c>
      <c r="AL475" s="145">
        <v>14.067</v>
      </c>
      <c r="AM475" s="145">
        <v>15.272</v>
      </c>
      <c r="AN475" s="145">
        <v>16.533999999999999</v>
      </c>
      <c r="AO475" s="145">
        <v>12.015000000000001</v>
      </c>
      <c r="AP475" s="145">
        <v>12.03</v>
      </c>
      <c r="AQ475" s="145">
        <v>10.593999999999999</v>
      </c>
      <c r="AR475" s="145">
        <v>11.544</v>
      </c>
      <c r="AS475" s="145">
        <v>12.879</v>
      </c>
      <c r="AT475" s="145">
        <v>12.808999999999999</v>
      </c>
      <c r="AU475" s="145">
        <v>15.193</v>
      </c>
      <c r="AV475" s="145">
        <v>18.940999999999999</v>
      </c>
      <c r="AW475" s="165">
        <v>23.032800359266002</v>
      </c>
      <c r="AX475" s="165">
        <v>28.008547193379655</v>
      </c>
      <c r="AY475" s="165">
        <v>34.059198345292948</v>
      </c>
      <c r="AZ475" s="165">
        <v>41.416964040112745</v>
      </c>
      <c r="BA475" s="165"/>
      <c r="BB475" s="165"/>
      <c r="BC475" s="165"/>
      <c r="BD475" s="165"/>
      <c r="BE475" s="165"/>
      <c r="BF475" s="165"/>
    </row>
    <row r="476" spans="1:58" s="43" customFormat="1" x14ac:dyDescent="0.2">
      <c r="A476" s="37" t="s">
        <v>442</v>
      </c>
      <c r="B476" s="37" t="s">
        <v>1583</v>
      </c>
      <c r="C476" s="37"/>
      <c r="D476" s="38" t="s">
        <v>374</v>
      </c>
      <c r="E476" s="38" t="s">
        <v>1546</v>
      </c>
      <c r="F476" s="22" t="s">
        <v>1584</v>
      </c>
      <c r="G476" s="22" t="s">
        <v>1255</v>
      </c>
      <c r="H476" s="27" t="str">
        <f>EIUSum(H472:H475,H$996:H$999)</f>
        <v>–</v>
      </c>
      <c r="I476" s="27" t="str">
        <f t="shared" ref="I476:BA476" si="336">EIUSum(I472:I475,I$996:I$999)</f>
        <v>–</v>
      </c>
      <c r="J476" s="27" t="str">
        <f t="shared" si="336"/>
        <v>–</v>
      </c>
      <c r="K476" s="27" t="str">
        <f t="shared" si="336"/>
        <v>–</v>
      </c>
      <c r="L476" s="27" t="str">
        <f t="shared" si="336"/>
        <v>–</v>
      </c>
      <c r="M476" s="27" t="str">
        <f t="shared" si="336"/>
        <v>–</v>
      </c>
      <c r="N476" s="27" t="str">
        <f t="shared" si="336"/>
        <v>–</v>
      </c>
      <c r="O476" s="27" t="str">
        <f t="shared" si="336"/>
        <v>–</v>
      </c>
      <c r="P476" s="27" t="str">
        <f t="shared" si="336"/>
        <v>–</v>
      </c>
      <c r="Q476" s="27" t="str">
        <f t="shared" si="336"/>
        <v>–</v>
      </c>
      <c r="R476" s="27" t="str">
        <f t="shared" si="336"/>
        <v>–</v>
      </c>
      <c r="S476" s="27" t="str">
        <f t="shared" si="336"/>
        <v>–</v>
      </c>
      <c r="T476" s="27" t="str">
        <f t="shared" si="336"/>
        <v>–</v>
      </c>
      <c r="U476" s="27" t="str">
        <f t="shared" si="336"/>
        <v>–</v>
      </c>
      <c r="V476" s="27" t="str">
        <f t="shared" si="336"/>
        <v>–</v>
      </c>
      <c r="W476" s="27" t="str">
        <f t="shared" si="336"/>
        <v>–</v>
      </c>
      <c r="X476" s="27" t="str">
        <f t="shared" si="336"/>
        <v>–</v>
      </c>
      <c r="Y476" s="27" t="str">
        <f t="shared" si="336"/>
        <v>–</v>
      </c>
      <c r="Z476" s="27" t="str">
        <f t="shared" si="336"/>
        <v>–</v>
      </c>
      <c r="AA476" s="27" t="str">
        <f t="shared" si="336"/>
        <v>–</v>
      </c>
      <c r="AB476" s="27" t="str">
        <f t="shared" si="336"/>
        <v>–</v>
      </c>
      <c r="AC476" s="27" t="str">
        <f t="shared" si="336"/>
        <v>–</v>
      </c>
      <c r="AD476" s="27" t="str">
        <f t="shared" si="336"/>
        <v>–</v>
      </c>
      <c r="AE476" s="27" t="str">
        <f t="shared" si="336"/>
        <v>–</v>
      </c>
      <c r="AF476" s="27" t="str">
        <f t="shared" si="336"/>
        <v>–</v>
      </c>
      <c r="AG476" s="27" t="str">
        <f t="shared" si="336"/>
        <v>–</v>
      </c>
      <c r="AH476" s="27" t="str">
        <f t="shared" si="336"/>
        <v>–</v>
      </c>
      <c r="AI476" s="27" t="str">
        <f t="shared" si="336"/>
        <v>–</v>
      </c>
      <c r="AJ476" s="27" t="str">
        <f t="shared" si="336"/>
        <v>–</v>
      </c>
      <c r="AK476" s="27" t="str">
        <f t="shared" si="336"/>
        <v>–</v>
      </c>
      <c r="AL476" s="27" t="str">
        <f t="shared" si="336"/>
        <v>–</v>
      </c>
      <c r="AM476" s="27" t="str">
        <f t="shared" si="336"/>
        <v>–</v>
      </c>
      <c r="AN476" s="27" t="str">
        <f t="shared" si="336"/>
        <v>–</v>
      </c>
      <c r="AO476" s="27" t="str">
        <f t="shared" si="336"/>
        <v>–</v>
      </c>
      <c r="AP476" s="27" t="str">
        <f t="shared" si="336"/>
        <v>–</v>
      </c>
      <c r="AQ476" s="27" t="str">
        <f t="shared" si="336"/>
        <v>–</v>
      </c>
      <c r="AR476" s="27" t="str">
        <f t="shared" si="336"/>
        <v>–</v>
      </c>
      <c r="AS476" s="27" t="str">
        <f t="shared" si="336"/>
        <v>–</v>
      </c>
      <c r="AT476" s="27" t="str">
        <f t="shared" si="336"/>
        <v>–</v>
      </c>
      <c r="AU476" s="27" t="str">
        <f t="shared" si="336"/>
        <v>–</v>
      </c>
      <c r="AV476" s="27" t="str">
        <f t="shared" si="336"/>
        <v>–</v>
      </c>
      <c r="AW476" s="28" t="str">
        <f t="shared" si="336"/>
        <v>–</v>
      </c>
      <c r="AX476" s="28" t="str">
        <f t="shared" si="336"/>
        <v>–</v>
      </c>
      <c r="AY476" s="28" t="str">
        <f t="shared" si="336"/>
        <v>–</v>
      </c>
      <c r="AZ476" s="28" t="str">
        <f t="shared" si="336"/>
        <v>–</v>
      </c>
      <c r="BA476" s="28" t="str">
        <f t="shared" si="336"/>
        <v>–</v>
      </c>
    </row>
    <row r="477" spans="1:58" s="145" customFormat="1" outlineLevel="1" x14ac:dyDescent="0.2">
      <c r="A477" s="96"/>
      <c r="B477" s="96"/>
      <c r="C477" s="96"/>
      <c r="D477" s="137"/>
      <c r="E477" s="137"/>
      <c r="F477" s="140" t="s">
        <v>444</v>
      </c>
      <c r="G477" s="140" t="s">
        <v>730</v>
      </c>
      <c r="H477" s="165">
        <v>1116.36048064085</v>
      </c>
      <c r="I477" s="165">
        <v>1116.36048064085</v>
      </c>
      <c r="J477" s="165">
        <v>1116.36048064085</v>
      </c>
      <c r="K477" s="165">
        <v>1116.36048064085</v>
      </c>
      <c r="L477" s="165">
        <v>1116.36048064085</v>
      </c>
      <c r="M477" s="165">
        <v>1116.36048064085</v>
      </c>
      <c r="N477" s="165">
        <v>1116.36048064085</v>
      </c>
      <c r="O477" s="165">
        <v>1116.36048064085</v>
      </c>
      <c r="P477" s="165">
        <v>1116.36048064085</v>
      </c>
      <c r="Q477" s="165">
        <v>1116.36048064085</v>
      </c>
      <c r="R477" s="165">
        <v>1116.36048064085</v>
      </c>
      <c r="S477" s="165">
        <v>1116.36048064085</v>
      </c>
      <c r="T477" s="165">
        <v>1116.36048064085</v>
      </c>
      <c r="U477" s="165">
        <v>1116.36048064085</v>
      </c>
      <c r="V477" s="165">
        <v>1116.36048064085</v>
      </c>
      <c r="W477" s="165">
        <v>1116.36048064085</v>
      </c>
      <c r="X477" s="165">
        <v>1116.36048064085</v>
      </c>
      <c r="Y477" s="165">
        <v>1116.36048064085</v>
      </c>
      <c r="Z477" s="165">
        <v>1116.36048064085</v>
      </c>
      <c r="AA477" s="165">
        <v>1116.36048064085</v>
      </c>
      <c r="AB477" s="165">
        <v>1116.36048064085</v>
      </c>
      <c r="AC477" s="145">
        <v>1116.36048064085</v>
      </c>
      <c r="AD477" s="145">
        <v>1403.2725175631701</v>
      </c>
      <c r="AE477" s="145">
        <v>1810.0453514739199</v>
      </c>
      <c r="AF477" s="145">
        <v>2163.6713144713699</v>
      </c>
      <c r="AG477" s="145">
        <v>2168.30669034932</v>
      </c>
      <c r="AH477" s="145">
        <v>2832.2871849016797</v>
      </c>
      <c r="AI477" s="145">
        <v>3564.6685163551401</v>
      </c>
      <c r="AJ477" s="145">
        <v>3405.9757795100199</v>
      </c>
      <c r="AK477" s="145">
        <v>3126.2419377956103</v>
      </c>
      <c r="AL477" s="145">
        <v>2702.05035489487</v>
      </c>
      <c r="AM477" s="145">
        <v>2528.70913336793</v>
      </c>
      <c r="AN477" s="145">
        <v>2461.2842827004197</v>
      </c>
      <c r="AO477" s="145">
        <v>2485.9859446052101</v>
      </c>
      <c r="AP477" s="145">
        <v>2368.8661665053201</v>
      </c>
      <c r="AQ477" s="145">
        <v>2078.5514170919801</v>
      </c>
      <c r="AR477" s="145">
        <v>2012.6696211881399</v>
      </c>
      <c r="AS477" s="145">
        <v>2150.0925703294101</v>
      </c>
      <c r="AT477" s="145">
        <v>2130.0916485279004</v>
      </c>
      <c r="AU477" s="145">
        <v>2180.3087459301701</v>
      </c>
      <c r="AV477" s="145">
        <v>2346.3862052097302</v>
      </c>
      <c r="AW477" s="165">
        <v>2462.6352986381958</v>
      </c>
      <c r="AX477" s="165">
        <v>2584.6438240361022</v>
      </c>
      <c r="AY477" s="165">
        <v>2712.6971260511568</v>
      </c>
      <c r="AZ477" s="165">
        <v>2847.0946864140997</v>
      </c>
      <c r="BA477" s="165"/>
      <c r="BB477" s="165"/>
      <c r="BC477" s="165"/>
      <c r="BD477" s="165"/>
      <c r="BE477" s="165"/>
      <c r="BF477" s="165"/>
    </row>
    <row r="478" spans="1:58" s="145" customFormat="1" outlineLevel="1" x14ac:dyDescent="0.2">
      <c r="A478" s="96"/>
      <c r="B478" s="96"/>
      <c r="C478" s="96"/>
      <c r="D478" s="137"/>
      <c r="E478" s="137"/>
      <c r="F478" s="140" t="s">
        <v>445</v>
      </c>
      <c r="G478" s="140" t="s">
        <v>731</v>
      </c>
      <c r="H478" s="165">
        <v>762.23599999999999</v>
      </c>
      <c r="I478" s="165">
        <v>762.23599999999999</v>
      </c>
      <c r="J478" s="165">
        <v>762.23599999999999</v>
      </c>
      <c r="K478" s="165">
        <v>762.23599999999999</v>
      </c>
      <c r="L478" s="165">
        <v>762.23599999999999</v>
      </c>
      <c r="M478" s="165">
        <v>762.23599999999999</v>
      </c>
      <c r="N478" s="165">
        <v>762.23599999999999</v>
      </c>
      <c r="O478" s="165">
        <v>762.23599999999999</v>
      </c>
      <c r="P478" s="165">
        <v>762.23599999999999</v>
      </c>
      <c r="Q478" s="165">
        <v>762.23599999999999</v>
      </c>
      <c r="R478" s="165">
        <v>762.23599999999999</v>
      </c>
      <c r="S478" s="165">
        <v>762.23599999999999</v>
      </c>
      <c r="T478" s="165">
        <v>762.23599999999999</v>
      </c>
      <c r="U478" s="165">
        <v>762.23599999999999</v>
      </c>
      <c r="V478" s="165">
        <v>762.23599999999999</v>
      </c>
      <c r="W478" s="165">
        <v>762.23599999999999</v>
      </c>
      <c r="X478" s="165">
        <v>762.23599999999999</v>
      </c>
      <c r="Y478" s="165">
        <v>762.23599999999999</v>
      </c>
      <c r="Z478" s="145">
        <v>762.23599999999999</v>
      </c>
      <c r="AC478" s="145">
        <v>762.45749888740602</v>
      </c>
      <c r="AD478" s="145">
        <v>966.82919156967603</v>
      </c>
      <c r="AE478" s="145">
        <v>1222.6706979087901</v>
      </c>
      <c r="AF478" s="145">
        <v>1575.85894138351</v>
      </c>
      <c r="AG478" s="145">
        <v>1867.7039668442901</v>
      </c>
      <c r="AH478" s="145">
        <v>2392.04302494391</v>
      </c>
      <c r="AI478" s="145">
        <v>2943.8215537383198</v>
      </c>
      <c r="AJ478" s="145">
        <v>2689.9805122494399</v>
      </c>
      <c r="AK478" s="145">
        <v>2698.2800630643496</v>
      </c>
      <c r="AL478" s="145">
        <v>2656.0158028659403</v>
      </c>
      <c r="AM478" s="145">
        <v>2323.1681370005199</v>
      </c>
      <c r="AN478" s="145">
        <v>2203.9583333333303</v>
      </c>
      <c r="AO478" s="145">
        <v>2267.3887281245702</v>
      </c>
      <c r="AP478" s="145">
        <v>2161.9651500483997</v>
      </c>
      <c r="AQ478" s="145">
        <v>1910.5092843957</v>
      </c>
      <c r="AR478" s="145">
        <v>1891.2134641764299</v>
      </c>
      <c r="AS478" s="145">
        <v>2131.3164222168803</v>
      </c>
      <c r="AT478" s="145">
        <v>2495.0761828388099</v>
      </c>
      <c r="AU478" s="145">
        <v>2684.2988660604001</v>
      </c>
      <c r="AV478" s="145">
        <v>3026.6589213647999</v>
      </c>
      <c r="AW478" s="165">
        <v>3333.5219439542366</v>
      </c>
      <c r="AX478" s="165">
        <v>3671.4968020954188</v>
      </c>
      <c r="AY478" s="165">
        <v>4043.7378227686095</v>
      </c>
      <c r="AZ478" s="165">
        <v>4453.719139822485</v>
      </c>
      <c r="BA478" s="165"/>
      <c r="BB478" s="165"/>
      <c r="BC478" s="165"/>
      <c r="BD478" s="165"/>
      <c r="BE478" s="165"/>
      <c r="BF478" s="165"/>
    </row>
    <row r="479" spans="1:58" s="145" customFormat="1" outlineLevel="1" x14ac:dyDescent="0.2">
      <c r="A479" s="96"/>
      <c r="B479" s="96"/>
      <c r="C479" s="96"/>
      <c r="D479" s="137"/>
      <c r="E479" s="137"/>
      <c r="F479" s="140" t="s">
        <v>446</v>
      </c>
      <c r="G479" s="140" t="s">
        <v>732</v>
      </c>
      <c r="H479" s="165">
        <v>159.383105</v>
      </c>
      <c r="I479" s="165">
        <v>159.383105</v>
      </c>
      <c r="J479" s="165">
        <v>159.383105</v>
      </c>
      <c r="K479" s="165">
        <v>159.383105</v>
      </c>
      <c r="L479" s="165">
        <v>159.383105</v>
      </c>
      <c r="M479" s="165">
        <v>159.383105</v>
      </c>
      <c r="N479" s="165">
        <v>159.383105</v>
      </c>
      <c r="O479" s="165">
        <v>159.383105</v>
      </c>
      <c r="P479" s="165">
        <v>159.383105</v>
      </c>
      <c r="Q479" s="165">
        <v>159.383105</v>
      </c>
      <c r="R479" s="165">
        <v>159.383105</v>
      </c>
      <c r="S479" s="165">
        <v>159.383105</v>
      </c>
      <c r="T479" s="165">
        <v>159.383105</v>
      </c>
      <c r="U479" s="165">
        <v>159.383105</v>
      </c>
      <c r="V479" s="165">
        <v>159.383105</v>
      </c>
      <c r="W479" s="165">
        <v>159.383105</v>
      </c>
      <c r="X479" s="165">
        <v>159.383105</v>
      </c>
      <c r="Y479" s="165">
        <v>159.383105</v>
      </c>
      <c r="Z479" s="165">
        <v>159.383105</v>
      </c>
      <c r="AA479" s="165">
        <v>159.383105</v>
      </c>
      <c r="AB479" s="165">
        <v>159.383105</v>
      </c>
      <c r="AC479" s="145">
        <v>159.383105</v>
      </c>
      <c r="AD479" s="145">
        <v>222.9630583</v>
      </c>
      <c r="AE479" s="145">
        <v>298.078104</v>
      </c>
      <c r="AF479" s="145">
        <v>353.46358789999999</v>
      </c>
      <c r="AG479" s="145">
        <v>345.7276008</v>
      </c>
      <c r="AH479" s="145">
        <v>455.05642499999999</v>
      </c>
      <c r="AI479" s="145">
        <v>574.40753159999997</v>
      </c>
      <c r="AJ479" s="145">
        <v>519.71783970000001</v>
      </c>
      <c r="AK479" s="145">
        <v>485.6507502</v>
      </c>
      <c r="AL479" s="145">
        <v>445.31002919999997</v>
      </c>
      <c r="AM479" s="145">
        <v>475.87312980000002</v>
      </c>
      <c r="AN479" s="145">
        <v>455.28931619999997</v>
      </c>
      <c r="AO479" s="145">
        <v>420.92338560000002</v>
      </c>
      <c r="AP479" s="145">
        <v>378.5976594</v>
      </c>
      <c r="AQ479" s="145">
        <v>365.61267750000002</v>
      </c>
      <c r="AR479" s="145">
        <v>365.40903550000002</v>
      </c>
      <c r="AS479" s="145">
        <v>442.08356739999999</v>
      </c>
      <c r="AT479" s="145">
        <v>449.78118999999998</v>
      </c>
      <c r="AU479" s="145">
        <v>486.63104179999999</v>
      </c>
      <c r="AV479" s="145">
        <v>561.43874430000005</v>
      </c>
      <c r="AW479" s="145">
        <v>567.05313174300011</v>
      </c>
      <c r="AX479" s="145">
        <v>572.72366306043011</v>
      </c>
      <c r="AY479" s="145">
        <v>578.45089969103446</v>
      </c>
      <c r="AZ479" s="145">
        <v>584.23540868794487</v>
      </c>
      <c r="BA479" s="145">
        <v>590.07776277482435</v>
      </c>
      <c r="BB479" s="165"/>
      <c r="BC479" s="165"/>
      <c r="BD479" s="165"/>
      <c r="BE479" s="165"/>
      <c r="BF479" s="165"/>
    </row>
    <row r="480" spans="1:58" s="145" customFormat="1" outlineLevel="1" x14ac:dyDescent="0.2">
      <c r="A480" s="96"/>
      <c r="B480" s="96"/>
      <c r="C480" s="96"/>
      <c r="D480" s="137"/>
      <c r="E480" s="137"/>
      <c r="F480" s="140" t="s">
        <v>447</v>
      </c>
      <c r="G480" s="140" t="s">
        <v>733</v>
      </c>
      <c r="H480" s="145">
        <v>356.32</v>
      </c>
      <c r="I480" s="145">
        <v>432.71</v>
      </c>
      <c r="J480" s="145">
        <v>462.82</v>
      </c>
      <c r="K480" s="145">
        <v>485.21</v>
      </c>
      <c r="L480" s="145">
        <v>489.71</v>
      </c>
      <c r="M480" s="145">
        <v>590.07000000000005</v>
      </c>
      <c r="N480" s="145">
        <v>715.54</v>
      </c>
      <c r="O480" s="145">
        <v>875.31</v>
      </c>
      <c r="P480" s="145">
        <v>883.08</v>
      </c>
      <c r="Q480" s="145">
        <v>922.94</v>
      </c>
      <c r="R480" s="145">
        <v>1068.96</v>
      </c>
      <c r="S480" s="145">
        <v>992.21</v>
      </c>
      <c r="T480" s="145">
        <v>1019.46</v>
      </c>
      <c r="U480" s="145">
        <v>1053.6300000000001</v>
      </c>
      <c r="V480" s="145">
        <v>1200.67</v>
      </c>
      <c r="W480" s="145">
        <v>1350.86</v>
      </c>
      <c r="X480" s="145">
        <v>1460.35</v>
      </c>
      <c r="Y480" s="145">
        <v>1685.14</v>
      </c>
      <c r="Z480" s="145">
        <v>1868.89</v>
      </c>
      <c r="AA480" s="145">
        <v>1802.43</v>
      </c>
      <c r="AB480" s="145">
        <v>2059.96</v>
      </c>
      <c r="AC480" s="145">
        <v>2168.52</v>
      </c>
      <c r="AD480" s="145">
        <v>2477.29</v>
      </c>
      <c r="AE480" s="145">
        <v>3023.6</v>
      </c>
      <c r="AF480" s="145">
        <v>3643.33</v>
      </c>
      <c r="AG480" s="145">
        <v>3937.75</v>
      </c>
      <c r="AH480" s="145">
        <v>4914.1499999999996</v>
      </c>
      <c r="AI480" s="165">
        <v>5707.2034989115609</v>
      </c>
      <c r="AJ480" s="165">
        <v>6628.2412579974898</v>
      </c>
      <c r="AK480" s="165">
        <v>7697.917584785414</v>
      </c>
      <c r="AL480" s="165">
        <v>8940.2200124579322</v>
      </c>
      <c r="AM480" s="165">
        <v>10383.007221216094</v>
      </c>
      <c r="AN480" s="165">
        <v>12058.633770265153</v>
      </c>
      <c r="AO480" s="165">
        <v>14004.675650061636</v>
      </c>
      <c r="AP480" s="165">
        <v>16264.772925359077</v>
      </c>
      <c r="AQ480" s="165">
        <v>18889.608365355423</v>
      </c>
      <c r="AR480" s="165">
        <v>21938.044006761203</v>
      </c>
      <c r="AS480" s="165">
        <v>25478.441137259415</v>
      </c>
      <c r="AT480" s="165">
        <v>29590.193300037481</v>
      </c>
      <c r="AU480" s="165">
        <v>34365.506697077493</v>
      </c>
      <c r="AV480" s="165">
        <v>39911.46791681763</v>
      </c>
      <c r="AW480" s="165">
        <v>46352.445355057964</v>
      </c>
      <c r="AX480" s="165">
        <v>53832.878181067681</v>
      </c>
      <c r="AY480" s="165">
        <v>62520.515391567067</v>
      </c>
      <c r="AZ480" s="165">
        <v>72610.177588495601</v>
      </c>
      <c r="BA480" s="165"/>
      <c r="BB480" s="165"/>
      <c r="BC480" s="165"/>
      <c r="BD480" s="165"/>
      <c r="BE480" s="165"/>
      <c r="BF480" s="165"/>
    </row>
    <row r="481" spans="1:58" s="43" customFormat="1" x14ac:dyDescent="0.2">
      <c r="A481" s="37" t="s">
        <v>442</v>
      </c>
      <c r="B481" s="37" t="s">
        <v>163</v>
      </c>
      <c r="C481" s="37" t="s">
        <v>377</v>
      </c>
      <c r="D481" s="38" t="s">
        <v>374</v>
      </c>
      <c r="E481" s="38" t="s">
        <v>1546</v>
      </c>
      <c r="F481" s="22" t="s">
        <v>1590</v>
      </c>
      <c r="G481" s="22" t="s">
        <v>1256</v>
      </c>
      <c r="H481" s="27" t="str">
        <f>EIUSum(H477:H480,H$996:H$999)</f>
        <v>–</v>
      </c>
      <c r="I481" s="27" t="str">
        <f t="shared" ref="I481:BA481" si="337">EIUSum(I477:I480,I$996:I$999)</f>
        <v>–</v>
      </c>
      <c r="J481" s="27" t="str">
        <f t="shared" si="337"/>
        <v>–</v>
      </c>
      <c r="K481" s="27" t="str">
        <f t="shared" si="337"/>
        <v>–</v>
      </c>
      <c r="L481" s="27" t="str">
        <f t="shared" si="337"/>
        <v>–</v>
      </c>
      <c r="M481" s="27" t="str">
        <f t="shared" si="337"/>
        <v>–</v>
      </c>
      <c r="N481" s="27" t="str">
        <f t="shared" si="337"/>
        <v>–</v>
      </c>
      <c r="O481" s="27" t="str">
        <f t="shared" si="337"/>
        <v>–</v>
      </c>
      <c r="P481" s="27" t="str">
        <f t="shared" si="337"/>
        <v>–</v>
      </c>
      <c r="Q481" s="27" t="str">
        <f t="shared" si="337"/>
        <v>–</v>
      </c>
      <c r="R481" s="27" t="str">
        <f t="shared" si="337"/>
        <v>–</v>
      </c>
      <c r="S481" s="27" t="str">
        <f t="shared" si="337"/>
        <v>–</v>
      </c>
      <c r="T481" s="27" t="str">
        <f t="shared" si="337"/>
        <v>–</v>
      </c>
      <c r="U481" s="27" t="str">
        <f t="shared" si="337"/>
        <v>–</v>
      </c>
      <c r="V481" s="27" t="str">
        <f t="shared" si="337"/>
        <v>–</v>
      </c>
      <c r="W481" s="27" t="str">
        <f t="shared" si="337"/>
        <v>–</v>
      </c>
      <c r="X481" s="27" t="str">
        <f t="shared" si="337"/>
        <v>–</v>
      </c>
      <c r="Y481" s="27" t="str">
        <f t="shared" si="337"/>
        <v>–</v>
      </c>
      <c r="Z481" s="27" t="str">
        <f t="shared" si="337"/>
        <v>–</v>
      </c>
      <c r="AA481" s="27" t="str">
        <f t="shared" si="337"/>
        <v>–</v>
      </c>
      <c r="AB481" s="27" t="str">
        <f t="shared" si="337"/>
        <v>–</v>
      </c>
      <c r="AC481" s="27" t="str">
        <f t="shared" si="337"/>
        <v>–</v>
      </c>
      <c r="AD481" s="27" t="str">
        <f t="shared" si="337"/>
        <v>–</v>
      </c>
      <c r="AE481" s="27" t="str">
        <f t="shared" si="337"/>
        <v>–</v>
      </c>
      <c r="AF481" s="27" t="str">
        <f t="shared" si="337"/>
        <v>–</v>
      </c>
      <c r="AG481" s="27" t="str">
        <f t="shared" si="337"/>
        <v>–</v>
      </c>
      <c r="AH481" s="27" t="str">
        <f t="shared" si="337"/>
        <v>–</v>
      </c>
      <c r="AI481" s="27" t="str">
        <f t="shared" si="337"/>
        <v>–</v>
      </c>
      <c r="AJ481" s="27" t="str">
        <f t="shared" si="337"/>
        <v>–</v>
      </c>
      <c r="AK481" s="27" t="str">
        <f t="shared" si="337"/>
        <v>–</v>
      </c>
      <c r="AL481" s="27" t="str">
        <f t="shared" si="337"/>
        <v>–</v>
      </c>
      <c r="AM481" s="27" t="str">
        <f t="shared" si="337"/>
        <v>–</v>
      </c>
      <c r="AN481" s="27" t="str">
        <f t="shared" si="337"/>
        <v>–</v>
      </c>
      <c r="AO481" s="27" t="str">
        <f t="shared" si="337"/>
        <v>–</v>
      </c>
      <c r="AP481" s="27" t="str">
        <f t="shared" si="337"/>
        <v>–</v>
      </c>
      <c r="AQ481" s="27" t="str">
        <f t="shared" si="337"/>
        <v>–</v>
      </c>
      <c r="AR481" s="27" t="str">
        <f t="shared" si="337"/>
        <v>–</v>
      </c>
      <c r="AS481" s="27" t="str">
        <f t="shared" si="337"/>
        <v>–</v>
      </c>
      <c r="AT481" s="27" t="str">
        <f t="shared" si="337"/>
        <v>–</v>
      </c>
      <c r="AU481" s="27" t="str">
        <f t="shared" si="337"/>
        <v>–</v>
      </c>
      <c r="AV481" s="27" t="str">
        <f t="shared" si="337"/>
        <v>–</v>
      </c>
      <c r="AW481" s="28" t="str">
        <f t="shared" si="337"/>
        <v>–</v>
      </c>
      <c r="AX481" s="28" t="str">
        <f t="shared" si="337"/>
        <v>–</v>
      </c>
      <c r="AY481" s="28" t="str">
        <f t="shared" si="337"/>
        <v>–</v>
      </c>
      <c r="AZ481" s="28" t="str">
        <f t="shared" si="337"/>
        <v>–</v>
      </c>
      <c r="BA481" s="28" t="str">
        <f t="shared" si="337"/>
        <v>–</v>
      </c>
    </row>
    <row r="482" spans="1:58" s="145" customFormat="1" outlineLevel="1" x14ac:dyDescent="0.2">
      <c r="A482" s="96"/>
      <c r="B482" s="96"/>
      <c r="C482" s="96"/>
      <c r="D482" s="137"/>
      <c r="E482" s="137"/>
      <c r="F482" s="140" t="s">
        <v>444</v>
      </c>
      <c r="G482" s="140" t="s">
        <v>734</v>
      </c>
      <c r="H482" s="165">
        <v>937.10725411660007</v>
      </c>
      <c r="I482" s="165">
        <v>937.10725411660007</v>
      </c>
      <c r="J482" s="165">
        <v>937.10725411660007</v>
      </c>
      <c r="K482" s="165">
        <v>937.10725411660007</v>
      </c>
      <c r="L482" s="165">
        <v>937.10725411660007</v>
      </c>
      <c r="M482" s="165">
        <v>937.10725411660007</v>
      </c>
      <c r="N482" s="165">
        <v>937.10725411660007</v>
      </c>
      <c r="O482" s="165">
        <v>937.10725411660007</v>
      </c>
      <c r="P482" s="165">
        <v>937.10725411660007</v>
      </c>
      <c r="Q482" s="165">
        <v>937.10725411660007</v>
      </c>
      <c r="R482" s="165">
        <v>937.10725411660007</v>
      </c>
      <c r="S482" s="165">
        <v>937.10725411660007</v>
      </c>
      <c r="T482" s="165">
        <v>937.10725411660007</v>
      </c>
      <c r="U482" s="165">
        <v>937.10725411660007</v>
      </c>
      <c r="V482" s="165">
        <v>937.10725411660007</v>
      </c>
      <c r="W482" s="165">
        <v>937.10725411660007</v>
      </c>
      <c r="X482" s="165">
        <v>937.10725411660007</v>
      </c>
      <c r="Y482" s="165">
        <v>937.10725411660007</v>
      </c>
      <c r="Z482" s="165">
        <v>937.10725411660007</v>
      </c>
      <c r="AA482" s="165">
        <v>937.10725411660007</v>
      </c>
      <c r="AB482" s="165">
        <v>937.10725411660007</v>
      </c>
      <c r="AC482" s="145">
        <v>937.10725411660007</v>
      </c>
      <c r="AD482" s="145">
        <v>1074.34098773199</v>
      </c>
      <c r="AE482" s="145">
        <v>1249.6674225245699</v>
      </c>
      <c r="AF482" s="145">
        <v>1348.0438608366001</v>
      </c>
      <c r="AG482" s="145">
        <v>1238.2794552989901</v>
      </c>
      <c r="AH482" s="145">
        <v>1432.95763494787</v>
      </c>
      <c r="AI482" s="145">
        <v>1683.6550817757</v>
      </c>
      <c r="AJ482" s="145">
        <v>1531.2221603563501</v>
      </c>
      <c r="AK482" s="145">
        <v>1387.9059767808499</v>
      </c>
      <c r="AL482" s="145">
        <v>1417.01352618187</v>
      </c>
      <c r="AM482" s="145">
        <v>1267.7101712506499</v>
      </c>
      <c r="AN482" s="145">
        <v>1342.0437763713101</v>
      </c>
      <c r="AO482" s="145">
        <v>1170.9067107620199</v>
      </c>
      <c r="AP482" s="145">
        <v>1111.04428848015</v>
      </c>
      <c r="AQ482" s="145">
        <v>1004.10359430991</v>
      </c>
      <c r="AR482" s="145">
        <v>1082.74876015617</v>
      </c>
      <c r="AS482" s="145">
        <v>1226.86463092089</v>
      </c>
      <c r="AT482" s="145">
        <v>1132.0781303700298</v>
      </c>
      <c r="AU482" s="145">
        <v>1166.36016616145</v>
      </c>
      <c r="AV482" s="145">
        <v>1380.58701235172</v>
      </c>
      <c r="AW482" s="165">
        <v>1524.6054746018053</v>
      </c>
      <c r="AX482" s="165">
        <v>1683.6474864603633</v>
      </c>
      <c r="AY482" s="165">
        <v>1859.2802570151173</v>
      </c>
      <c r="AZ482" s="165">
        <v>2053.2344816395648</v>
      </c>
      <c r="BA482" s="165"/>
      <c r="BB482" s="165"/>
      <c r="BC482" s="165"/>
      <c r="BD482" s="165"/>
      <c r="BE482" s="165"/>
      <c r="BF482" s="165"/>
    </row>
    <row r="483" spans="1:58" s="145" customFormat="1" outlineLevel="1" x14ac:dyDescent="0.2">
      <c r="A483" s="96"/>
      <c r="B483" s="96"/>
      <c r="C483" s="96"/>
      <c r="D483" s="137"/>
      <c r="E483" s="137"/>
      <c r="F483" s="140" t="s">
        <v>445</v>
      </c>
      <c r="G483" s="140" t="s">
        <v>735</v>
      </c>
      <c r="H483" s="165">
        <v>723.55899999999997</v>
      </c>
      <c r="I483" s="165">
        <v>723.55899999999997</v>
      </c>
      <c r="J483" s="165">
        <v>723.55899999999997</v>
      </c>
      <c r="K483" s="165">
        <v>723.55899999999997</v>
      </c>
      <c r="L483" s="165">
        <v>723.55899999999997</v>
      </c>
      <c r="M483" s="165">
        <v>723.55899999999997</v>
      </c>
      <c r="N483" s="165">
        <v>723.55899999999997</v>
      </c>
      <c r="O483" s="165">
        <v>723.55899999999997</v>
      </c>
      <c r="P483" s="165">
        <v>723.55899999999997</v>
      </c>
      <c r="Q483" s="165">
        <v>723.55899999999997</v>
      </c>
      <c r="R483" s="165">
        <v>723.55899999999997</v>
      </c>
      <c r="S483" s="165">
        <v>723.55899999999997</v>
      </c>
      <c r="T483" s="165">
        <v>723.55899999999997</v>
      </c>
      <c r="U483" s="165">
        <v>723.55899999999997</v>
      </c>
      <c r="V483" s="165">
        <v>723.55899999999997</v>
      </c>
      <c r="W483" s="165">
        <v>723.55899999999997</v>
      </c>
      <c r="X483" s="165">
        <v>723.55899999999997</v>
      </c>
      <c r="Y483" s="165">
        <v>723.55899999999997</v>
      </c>
      <c r="Z483" s="145">
        <v>723.55899999999997</v>
      </c>
      <c r="AC483" s="145">
        <v>605.19626168224295</v>
      </c>
      <c r="AD483" s="145">
        <v>708.72496592219807</v>
      </c>
      <c r="AE483" s="145">
        <v>866.73847316704507</v>
      </c>
      <c r="AF483" s="145">
        <v>1098.14132936239</v>
      </c>
      <c r="AG483" s="145">
        <v>1314.04736530491</v>
      </c>
      <c r="AH483" s="145">
        <v>1804.1929523558099</v>
      </c>
      <c r="AI483" s="145">
        <v>2344.2172897196301</v>
      </c>
      <c r="AJ483" s="145">
        <v>2060.7878619153698</v>
      </c>
      <c r="AK483" s="145">
        <v>1930.07883044288</v>
      </c>
      <c r="AL483" s="145">
        <v>1959.2098567028299</v>
      </c>
      <c r="AM483" s="145">
        <v>1619.6769590036301</v>
      </c>
      <c r="AN483" s="145">
        <v>1557.0437763713101</v>
      </c>
      <c r="AO483" s="145">
        <v>1657.07041477194</v>
      </c>
      <c r="AP483" s="145">
        <v>1624.29574056147</v>
      </c>
      <c r="AQ483" s="145">
        <v>1473.0231295471799</v>
      </c>
      <c r="AR483" s="145">
        <v>1534.51092117759</v>
      </c>
      <c r="AS483" s="145">
        <v>1821.1264727097901</v>
      </c>
      <c r="AT483" s="145">
        <v>2244.3051895978897</v>
      </c>
      <c r="AU483" s="145">
        <v>2441.26978780734</v>
      </c>
      <c r="AV483" s="145">
        <v>2771.9444784150701</v>
      </c>
      <c r="AW483" s="165">
        <v>3080.6037086777692</v>
      </c>
      <c r="AX483" s="165">
        <v>3423.6325019559713</v>
      </c>
      <c r="AY483" s="165">
        <v>3804.8579489246295</v>
      </c>
      <c r="AZ483" s="165">
        <v>4228.533291240823</v>
      </c>
      <c r="BA483" s="165"/>
      <c r="BB483" s="165"/>
      <c r="BC483" s="165"/>
      <c r="BD483" s="165"/>
      <c r="BE483" s="165"/>
      <c r="BF483" s="165"/>
    </row>
    <row r="484" spans="1:58" s="145" customFormat="1" outlineLevel="1" x14ac:dyDescent="0.2">
      <c r="A484" s="96"/>
      <c r="B484" s="96"/>
      <c r="C484" s="96"/>
      <c r="D484" s="137"/>
      <c r="E484" s="137"/>
      <c r="F484" s="140" t="s">
        <v>446</v>
      </c>
      <c r="G484" s="140" t="s">
        <v>736</v>
      </c>
      <c r="H484" s="165">
        <v>253.1463746</v>
      </c>
      <c r="I484" s="165">
        <v>253.1463746</v>
      </c>
      <c r="J484" s="165">
        <v>253.1463746</v>
      </c>
      <c r="K484" s="165">
        <v>253.1463746</v>
      </c>
      <c r="L484" s="165">
        <v>253.1463746</v>
      </c>
      <c r="M484" s="165">
        <v>253.1463746</v>
      </c>
      <c r="N484" s="165">
        <v>253.1463746</v>
      </c>
      <c r="O484" s="165">
        <v>253.1463746</v>
      </c>
      <c r="P484" s="165">
        <v>253.1463746</v>
      </c>
      <c r="Q484" s="165">
        <v>253.1463746</v>
      </c>
      <c r="R484" s="165">
        <v>253.1463746</v>
      </c>
      <c r="S484" s="165">
        <v>253.1463746</v>
      </c>
      <c r="T484" s="165">
        <v>253.1463746</v>
      </c>
      <c r="U484" s="165">
        <v>253.1463746</v>
      </c>
      <c r="V484" s="165">
        <v>253.1463746</v>
      </c>
      <c r="W484" s="165">
        <v>253.1463746</v>
      </c>
      <c r="X484" s="165">
        <v>253.1463746</v>
      </c>
      <c r="Y484" s="165">
        <v>253.1463746</v>
      </c>
      <c r="Z484" s="165">
        <v>253.1463746</v>
      </c>
      <c r="AA484" s="165">
        <v>253.1463746</v>
      </c>
      <c r="AB484" s="165">
        <v>253.1463746</v>
      </c>
      <c r="AC484" s="145">
        <v>253.1463746</v>
      </c>
      <c r="AD484" s="145">
        <v>280.75901270000003</v>
      </c>
      <c r="AE484" s="145">
        <v>364.14310799999998</v>
      </c>
      <c r="AF484" s="145">
        <v>405.45630699999998</v>
      </c>
      <c r="AG484" s="145">
        <v>403.7676611</v>
      </c>
      <c r="AH484" s="145">
        <v>557.29118400000004</v>
      </c>
      <c r="AI484" s="145">
        <v>755.98223399999995</v>
      </c>
      <c r="AJ484" s="145">
        <v>664.08166410000001</v>
      </c>
      <c r="AK484" s="145">
        <v>620.36557800000003</v>
      </c>
      <c r="AL484" s="145">
        <v>575.31694440000001</v>
      </c>
      <c r="AM484" s="145">
        <v>515.41730159999997</v>
      </c>
      <c r="AN484" s="145">
        <v>465.28113239999999</v>
      </c>
      <c r="AO484" s="145">
        <v>444.79560659999999</v>
      </c>
      <c r="AP484" s="145">
        <v>374.16983670000002</v>
      </c>
      <c r="AQ484" s="145">
        <v>351.62397120000003</v>
      </c>
      <c r="AR484" s="145">
        <v>322.30688650000002</v>
      </c>
      <c r="AS484" s="145">
        <v>353.76111889999999</v>
      </c>
      <c r="AT484" s="145">
        <v>364.8657</v>
      </c>
      <c r="AU484" s="145">
        <v>364.07147200000003</v>
      </c>
      <c r="AV484" s="145">
        <v>373.61881829999999</v>
      </c>
      <c r="AW484" s="145">
        <v>392.29975921499999</v>
      </c>
      <c r="AX484" s="145">
        <v>419.76074236005002</v>
      </c>
      <c r="AY484" s="145">
        <v>449.14399432525352</v>
      </c>
      <c r="AZ484" s="145">
        <v>480.58407392802127</v>
      </c>
      <c r="BA484" s="145">
        <v>514.22495910298278</v>
      </c>
      <c r="BB484" s="165"/>
      <c r="BC484" s="165"/>
      <c r="BD484" s="165"/>
      <c r="BE484" s="165"/>
      <c r="BF484" s="165"/>
    </row>
    <row r="485" spans="1:58" s="145" customFormat="1" outlineLevel="1" x14ac:dyDescent="0.2">
      <c r="A485" s="96"/>
      <c r="B485" s="96"/>
      <c r="C485" s="96"/>
      <c r="D485" s="137"/>
      <c r="E485" s="137"/>
      <c r="F485" s="140" t="s">
        <v>447</v>
      </c>
      <c r="G485" s="140" t="s">
        <v>737</v>
      </c>
      <c r="H485" s="145">
        <v>377.71</v>
      </c>
      <c r="I485" s="145">
        <v>451.4</v>
      </c>
      <c r="J485" s="145">
        <v>489.64</v>
      </c>
      <c r="K485" s="145">
        <v>519.63</v>
      </c>
      <c r="L485" s="145">
        <v>538.22</v>
      </c>
      <c r="M485" s="145">
        <v>625.74</v>
      </c>
      <c r="N485" s="145">
        <v>758.98</v>
      </c>
      <c r="O485" s="145">
        <v>926.53</v>
      </c>
      <c r="P485" s="145">
        <v>960.09</v>
      </c>
      <c r="Q485" s="145">
        <v>1024.56</v>
      </c>
      <c r="R485" s="145">
        <v>1201.03</v>
      </c>
      <c r="S485" s="145">
        <v>1122.6300000000001</v>
      </c>
      <c r="T485" s="145">
        <v>1115.27</v>
      </c>
      <c r="U485" s="145">
        <v>1129.07</v>
      </c>
      <c r="V485" s="145">
        <v>1274.82</v>
      </c>
      <c r="W485" s="145">
        <v>1429.2</v>
      </c>
      <c r="X485" s="145">
        <v>1533.44</v>
      </c>
      <c r="Y485" s="145">
        <v>1748.76</v>
      </c>
      <c r="Z485" s="145">
        <v>1893.68</v>
      </c>
      <c r="AA485" s="145">
        <v>1871.71</v>
      </c>
      <c r="AB485" s="145">
        <v>2160.04</v>
      </c>
      <c r="AC485" s="145">
        <v>2305.83</v>
      </c>
      <c r="AD485" s="145">
        <v>2684.13</v>
      </c>
      <c r="AE485" s="145">
        <v>3276.43</v>
      </c>
      <c r="AF485" s="145">
        <v>4033.35</v>
      </c>
      <c r="AG485" s="145">
        <v>4251.3999999999996</v>
      </c>
      <c r="AH485" s="145">
        <v>5254.85</v>
      </c>
      <c r="AI485" s="165">
        <v>5998.0147617641605</v>
      </c>
      <c r="AJ485" s="165">
        <v>6846.2812606146272</v>
      </c>
      <c r="AK485" s="165">
        <v>7814.5134617269523</v>
      </c>
      <c r="AL485" s="165">
        <v>8919.6774597644089</v>
      </c>
      <c r="AM485" s="165">
        <v>10181.138771580914</v>
      </c>
      <c r="AN485" s="165">
        <v>11621.001673408708</v>
      </c>
      <c r="AO485" s="165">
        <v>13264.49652865285</v>
      </c>
      <c r="AP485" s="165">
        <v>15140.421893342196</v>
      </c>
      <c r="AQ485" s="165">
        <v>17281.649146141899</v>
      </c>
      <c r="AR485" s="165">
        <v>19725.698485434998</v>
      </c>
      <c r="AS485" s="165">
        <v>22515.396386528264</v>
      </c>
      <c r="AT485" s="165">
        <v>25699.62603944317</v>
      </c>
      <c r="AU485" s="165">
        <v>29334.183917028786</v>
      </c>
      <c r="AV485" s="165">
        <v>33482.7574828289</v>
      </c>
      <c r="AW485" s="165">
        <v>38218.041170837823</v>
      </c>
      <c r="AX485" s="165">
        <v>43623.010192183538</v>
      </c>
      <c r="AY485" s="165">
        <v>49792.374489339418</v>
      </c>
      <c r="AZ485" s="165">
        <v>56834.238315146387</v>
      </c>
      <c r="BA485" s="165"/>
      <c r="BB485" s="165"/>
      <c r="BC485" s="165"/>
      <c r="BD485" s="165"/>
      <c r="BE485" s="165"/>
      <c r="BF485" s="165"/>
    </row>
    <row r="486" spans="1:58" s="43" customFormat="1" x14ac:dyDescent="0.2">
      <c r="A486" s="37" t="s">
        <v>442</v>
      </c>
      <c r="B486" s="37" t="s">
        <v>1591</v>
      </c>
      <c r="C486" s="37" t="s">
        <v>378</v>
      </c>
      <c r="D486" s="38" t="s">
        <v>374</v>
      </c>
      <c r="E486" s="38" t="s">
        <v>1546</v>
      </c>
      <c r="F486" s="18" t="s">
        <v>1592</v>
      </c>
      <c r="G486" s="22" t="s">
        <v>1257</v>
      </c>
      <c r="H486" s="27" t="str">
        <f>EIUSum(H482:H485,H$996:H$999)</f>
        <v>–</v>
      </c>
      <c r="I486" s="27" t="str">
        <f t="shared" ref="I486:BA486" si="338">EIUSum(I482:I485,I$996:I$999)</f>
        <v>–</v>
      </c>
      <c r="J486" s="27" t="str">
        <f t="shared" si="338"/>
        <v>–</v>
      </c>
      <c r="K486" s="27" t="str">
        <f t="shared" si="338"/>
        <v>–</v>
      </c>
      <c r="L486" s="27" t="str">
        <f t="shared" si="338"/>
        <v>–</v>
      </c>
      <c r="M486" s="27" t="str">
        <f t="shared" si="338"/>
        <v>–</v>
      </c>
      <c r="N486" s="27" t="str">
        <f t="shared" si="338"/>
        <v>–</v>
      </c>
      <c r="O486" s="27" t="str">
        <f t="shared" si="338"/>
        <v>–</v>
      </c>
      <c r="P486" s="27" t="str">
        <f t="shared" si="338"/>
        <v>–</v>
      </c>
      <c r="Q486" s="27" t="str">
        <f t="shared" si="338"/>
        <v>–</v>
      </c>
      <c r="R486" s="27" t="str">
        <f t="shared" si="338"/>
        <v>–</v>
      </c>
      <c r="S486" s="27" t="str">
        <f t="shared" si="338"/>
        <v>–</v>
      </c>
      <c r="T486" s="27" t="str">
        <f t="shared" si="338"/>
        <v>–</v>
      </c>
      <c r="U486" s="27" t="str">
        <f t="shared" si="338"/>
        <v>–</v>
      </c>
      <c r="V486" s="27" t="str">
        <f t="shared" si="338"/>
        <v>–</v>
      </c>
      <c r="W486" s="27" t="str">
        <f t="shared" si="338"/>
        <v>–</v>
      </c>
      <c r="X486" s="27" t="str">
        <f t="shared" si="338"/>
        <v>–</v>
      </c>
      <c r="Y486" s="27" t="str">
        <f t="shared" si="338"/>
        <v>–</v>
      </c>
      <c r="Z486" s="27" t="str">
        <f t="shared" si="338"/>
        <v>–</v>
      </c>
      <c r="AA486" s="27" t="str">
        <f t="shared" si="338"/>
        <v>–</v>
      </c>
      <c r="AB486" s="27" t="str">
        <f t="shared" si="338"/>
        <v>–</v>
      </c>
      <c r="AC486" s="27" t="str">
        <f t="shared" si="338"/>
        <v>–</v>
      </c>
      <c r="AD486" s="27" t="str">
        <f t="shared" si="338"/>
        <v>–</v>
      </c>
      <c r="AE486" s="27" t="str">
        <f t="shared" si="338"/>
        <v>–</v>
      </c>
      <c r="AF486" s="27" t="str">
        <f t="shared" si="338"/>
        <v>–</v>
      </c>
      <c r="AG486" s="27" t="str">
        <f t="shared" si="338"/>
        <v>–</v>
      </c>
      <c r="AH486" s="27" t="str">
        <f t="shared" si="338"/>
        <v>–</v>
      </c>
      <c r="AI486" s="27" t="str">
        <f t="shared" si="338"/>
        <v>–</v>
      </c>
      <c r="AJ486" s="27" t="str">
        <f t="shared" si="338"/>
        <v>–</v>
      </c>
      <c r="AK486" s="27" t="str">
        <f t="shared" si="338"/>
        <v>–</v>
      </c>
      <c r="AL486" s="27" t="str">
        <f t="shared" si="338"/>
        <v>–</v>
      </c>
      <c r="AM486" s="27" t="str">
        <f t="shared" si="338"/>
        <v>–</v>
      </c>
      <c r="AN486" s="27" t="str">
        <f t="shared" si="338"/>
        <v>–</v>
      </c>
      <c r="AO486" s="27" t="str">
        <f t="shared" si="338"/>
        <v>–</v>
      </c>
      <c r="AP486" s="27" t="str">
        <f t="shared" si="338"/>
        <v>–</v>
      </c>
      <c r="AQ486" s="27" t="str">
        <f t="shared" si="338"/>
        <v>–</v>
      </c>
      <c r="AR486" s="27" t="str">
        <f t="shared" si="338"/>
        <v>–</v>
      </c>
      <c r="AS486" s="27" t="str">
        <f t="shared" si="338"/>
        <v>–</v>
      </c>
      <c r="AT486" s="27" t="str">
        <f t="shared" si="338"/>
        <v>–</v>
      </c>
      <c r="AU486" s="27" t="str">
        <f t="shared" si="338"/>
        <v>–</v>
      </c>
      <c r="AV486" s="27" t="str">
        <f t="shared" si="338"/>
        <v>–</v>
      </c>
      <c r="AW486" s="28" t="str">
        <f t="shared" si="338"/>
        <v>–</v>
      </c>
      <c r="AX486" s="28" t="str">
        <f t="shared" si="338"/>
        <v>–</v>
      </c>
      <c r="AY486" s="28" t="str">
        <f t="shared" si="338"/>
        <v>–</v>
      </c>
      <c r="AZ486" s="28" t="str">
        <f t="shared" si="338"/>
        <v>–</v>
      </c>
      <c r="BA486" s="28" t="str">
        <f t="shared" si="338"/>
        <v>–</v>
      </c>
    </row>
    <row r="487" spans="1:58" s="145" customFormat="1" outlineLevel="1" x14ac:dyDescent="0.2">
      <c r="A487" s="96"/>
      <c r="B487" s="96"/>
      <c r="C487" s="96"/>
      <c r="D487" s="137"/>
      <c r="E487" s="137"/>
      <c r="F487" s="138" t="s">
        <v>444</v>
      </c>
      <c r="G487" s="159" t="s">
        <v>738</v>
      </c>
      <c r="H487" s="165">
        <v>179.25322652424995</v>
      </c>
      <c r="I487" s="165">
        <v>179.25322652424995</v>
      </c>
      <c r="J487" s="165">
        <v>179.25322652424995</v>
      </c>
      <c r="K487" s="165">
        <v>179.25322652424995</v>
      </c>
      <c r="L487" s="165">
        <v>179.25322652424995</v>
      </c>
      <c r="M487" s="165">
        <v>179.25322652424995</v>
      </c>
      <c r="N487" s="165">
        <v>179.25322652424995</v>
      </c>
      <c r="O487" s="165">
        <v>179.25322652424995</v>
      </c>
      <c r="P487" s="165">
        <v>179.25322652424995</v>
      </c>
      <c r="Q487" s="165">
        <v>179.25322652424995</v>
      </c>
      <c r="R487" s="165">
        <v>179.25322652424995</v>
      </c>
      <c r="S487" s="165">
        <v>179.25322652424995</v>
      </c>
      <c r="T487" s="165">
        <v>179.25322652424995</v>
      </c>
      <c r="U487" s="165">
        <v>179.25322652424995</v>
      </c>
      <c r="V487" s="165">
        <v>179.25322652424995</v>
      </c>
      <c r="W487" s="165">
        <v>179.25322652424995</v>
      </c>
      <c r="X487" s="165">
        <v>179.25322652424995</v>
      </c>
      <c r="Y487" s="165">
        <v>179.25322652424995</v>
      </c>
      <c r="Z487" s="165">
        <v>179.25322652424995</v>
      </c>
      <c r="AA487" s="165">
        <v>179.25322652424995</v>
      </c>
      <c r="AB487" s="165">
        <v>179.25322652424995</v>
      </c>
      <c r="AC487" s="145">
        <v>179.25322652425501</v>
      </c>
      <c r="AD487" s="145">
        <v>328.93152983118404</v>
      </c>
      <c r="AE487" s="145">
        <v>560.37792894935808</v>
      </c>
      <c r="AF487" s="145">
        <v>815.62745363476392</v>
      </c>
      <c r="AG487" s="145">
        <v>930.027235050326</v>
      </c>
      <c r="AH487" s="145">
        <v>1399.3295499538099</v>
      </c>
      <c r="AI487" s="145">
        <v>1881.0134345794399</v>
      </c>
      <c r="AJ487" s="145">
        <v>1874.7536191536701</v>
      </c>
      <c r="AK487" s="145">
        <v>1738.33596101476</v>
      </c>
      <c r="AL487" s="145">
        <v>1285.036828713</v>
      </c>
      <c r="AM487" s="145">
        <v>1260.9989621172801</v>
      </c>
      <c r="AN487" s="145">
        <v>1119.2405063291098</v>
      </c>
      <c r="AO487" s="145">
        <v>1315.07923384319</v>
      </c>
      <c r="AP487" s="145">
        <v>1257.82187802517</v>
      </c>
      <c r="AQ487" s="145">
        <v>1074.4478227820598</v>
      </c>
      <c r="AR487" s="145">
        <v>929.92086103197198</v>
      </c>
      <c r="AS487" s="145">
        <v>923.22793940851193</v>
      </c>
      <c r="AT487" s="145">
        <v>998.01351815786506</v>
      </c>
      <c r="AU487" s="145">
        <v>1013.9485797687199</v>
      </c>
      <c r="AV487" s="145">
        <v>965.79919285801702</v>
      </c>
      <c r="AW487" s="165">
        <v>938.02982403639044</v>
      </c>
      <c r="AX487" s="165">
        <v>900.99633757573883</v>
      </c>
      <c r="AY487" s="165">
        <v>853.41686903603954</v>
      </c>
      <c r="AZ487" s="165">
        <v>793.86020477453485</v>
      </c>
      <c r="BA487" s="165"/>
      <c r="BB487" s="165"/>
      <c r="BC487" s="165"/>
      <c r="BD487" s="165"/>
      <c r="BE487" s="165"/>
      <c r="BF487" s="165"/>
    </row>
    <row r="488" spans="1:58" s="145" customFormat="1" outlineLevel="1" x14ac:dyDescent="0.2">
      <c r="A488" s="96"/>
      <c r="B488" s="96"/>
      <c r="C488" s="96"/>
      <c r="D488" s="137"/>
      <c r="E488" s="137"/>
      <c r="F488" s="138" t="s">
        <v>445</v>
      </c>
      <c r="G488" s="159" t="s">
        <v>739</v>
      </c>
      <c r="H488" s="165">
        <v>38.677000000000021</v>
      </c>
      <c r="I488" s="165">
        <v>38.677000000000021</v>
      </c>
      <c r="J488" s="165">
        <v>38.677000000000021</v>
      </c>
      <c r="K488" s="165">
        <v>38.677000000000021</v>
      </c>
      <c r="L488" s="165">
        <v>38.677000000000021</v>
      </c>
      <c r="M488" s="165">
        <v>38.677000000000021</v>
      </c>
      <c r="N488" s="165">
        <v>38.677000000000021</v>
      </c>
      <c r="O488" s="165">
        <v>38.677000000000021</v>
      </c>
      <c r="P488" s="165">
        <v>38.677000000000021</v>
      </c>
      <c r="Q488" s="165">
        <v>38.677000000000021</v>
      </c>
      <c r="R488" s="165">
        <v>38.677000000000021</v>
      </c>
      <c r="S488" s="165">
        <v>38.677000000000021</v>
      </c>
      <c r="T488" s="165">
        <v>38.677000000000021</v>
      </c>
      <c r="U488" s="165">
        <v>38.677000000000021</v>
      </c>
      <c r="V488" s="165">
        <v>38.677000000000021</v>
      </c>
      <c r="W488" s="165">
        <v>38.677000000000021</v>
      </c>
      <c r="X488" s="165">
        <v>38.677000000000021</v>
      </c>
      <c r="Y488" s="165">
        <v>38.677000000000021</v>
      </c>
      <c r="Z488" s="145">
        <v>38.677</v>
      </c>
      <c r="AC488" s="145">
        <v>157.26123720516298</v>
      </c>
      <c r="AD488" s="145">
        <v>258.10422564747796</v>
      </c>
      <c r="AE488" s="145">
        <v>355.93222474174803</v>
      </c>
      <c r="AF488" s="145">
        <v>477.71761202111799</v>
      </c>
      <c r="AG488" s="145">
        <v>553.65660153937199</v>
      </c>
      <c r="AH488" s="145">
        <v>587.85007258809605</v>
      </c>
      <c r="AI488" s="145">
        <v>599.60426401869199</v>
      </c>
      <c r="AJ488" s="145">
        <v>629.19265033407601</v>
      </c>
      <c r="AK488" s="145">
        <v>768.20123262147104</v>
      </c>
      <c r="AL488" s="145">
        <v>696.80594616311805</v>
      </c>
      <c r="AM488" s="145">
        <v>703.49117799688599</v>
      </c>
      <c r="AN488" s="145">
        <v>646.91455696202502</v>
      </c>
      <c r="AO488" s="145">
        <v>610.31831335262495</v>
      </c>
      <c r="AP488" s="145">
        <v>537.66940948693104</v>
      </c>
      <c r="AQ488" s="145">
        <v>437.48615484851803</v>
      </c>
      <c r="AR488" s="145">
        <v>356.70254299883902</v>
      </c>
      <c r="AS488" s="145">
        <v>310.18994950709299</v>
      </c>
      <c r="AT488" s="145">
        <v>250.770993240921</v>
      </c>
      <c r="AU488" s="145">
        <v>243.029078253059</v>
      </c>
      <c r="AV488" s="145">
        <v>254.71444294973699</v>
      </c>
      <c r="AW488" s="165">
        <v>252.91823527646739</v>
      </c>
      <c r="AX488" s="165">
        <v>247.86430013944755</v>
      </c>
      <c r="AY488" s="165">
        <v>238.87987384398002</v>
      </c>
      <c r="AZ488" s="165">
        <v>225.18584858166196</v>
      </c>
      <c r="BA488" s="165"/>
      <c r="BB488" s="165"/>
      <c r="BC488" s="165"/>
      <c r="BD488" s="165"/>
      <c r="BE488" s="165"/>
      <c r="BF488" s="165"/>
    </row>
    <row r="489" spans="1:58" s="145" customFormat="1" outlineLevel="1" x14ac:dyDescent="0.2">
      <c r="A489" s="96"/>
      <c r="B489" s="96"/>
      <c r="C489" s="96"/>
      <c r="D489" s="137"/>
      <c r="E489" s="137"/>
      <c r="F489" s="138" t="s">
        <v>446</v>
      </c>
      <c r="G489" s="159" t="s">
        <v>740</v>
      </c>
      <c r="H489" s="165">
        <v>-93.763269600000001</v>
      </c>
      <c r="I489" s="165">
        <v>-93.763269600000001</v>
      </c>
      <c r="J489" s="165">
        <v>-93.763269600000001</v>
      </c>
      <c r="K489" s="165">
        <v>-93.763269600000001</v>
      </c>
      <c r="L489" s="165">
        <v>-93.763269600000001</v>
      </c>
      <c r="M489" s="165">
        <v>-93.763269600000001</v>
      </c>
      <c r="N489" s="165">
        <v>-93.763269600000001</v>
      </c>
      <c r="O489" s="165">
        <v>-93.763269600000001</v>
      </c>
      <c r="P489" s="165">
        <v>-93.763269600000001</v>
      </c>
      <c r="Q489" s="165">
        <v>-93.763269600000001</v>
      </c>
      <c r="R489" s="165">
        <v>-93.763269600000001</v>
      </c>
      <c r="S489" s="165">
        <v>-93.763269600000001</v>
      </c>
      <c r="T489" s="165">
        <v>-93.763269600000001</v>
      </c>
      <c r="U489" s="165">
        <v>-93.763269600000001</v>
      </c>
      <c r="V489" s="165">
        <v>-93.763269600000001</v>
      </c>
      <c r="W489" s="165">
        <v>-93.763269600000001</v>
      </c>
      <c r="X489" s="165">
        <v>-93.763269600000001</v>
      </c>
      <c r="Y489" s="165">
        <v>-93.763269600000001</v>
      </c>
      <c r="Z489" s="165">
        <v>-93.763269600000001</v>
      </c>
      <c r="AA489" s="165">
        <v>-93.763269600000001</v>
      </c>
      <c r="AB489" s="165">
        <v>-93.763269600000001</v>
      </c>
      <c r="AC489" s="145">
        <v>-93.763269600000001</v>
      </c>
      <c r="AD489" s="145">
        <v>-57.795954399999999</v>
      </c>
      <c r="AE489" s="145">
        <v>-66.065004000000002</v>
      </c>
      <c r="AF489" s="145">
        <v>-51.992719100000002</v>
      </c>
      <c r="AG489" s="145">
        <v>-58.0400603</v>
      </c>
      <c r="AH489" s="145">
        <v>-102.234759</v>
      </c>
      <c r="AI489" s="145">
        <v>-181.57470240000001</v>
      </c>
      <c r="AJ489" s="145">
        <v>-144.3638244</v>
      </c>
      <c r="AK489" s="145">
        <v>-134.71482779999999</v>
      </c>
      <c r="AL489" s="145">
        <v>-130.00691520000001</v>
      </c>
      <c r="AM489" s="145">
        <v>-39.544171800000001</v>
      </c>
      <c r="AN489" s="145">
        <v>-9.9918162000000201</v>
      </c>
      <c r="AO489" s="145">
        <v>-23.872221</v>
      </c>
      <c r="AP489" s="145">
        <v>4.4278227000000401</v>
      </c>
      <c r="AQ489" s="145">
        <v>13.9887063</v>
      </c>
      <c r="AR489" s="145">
        <v>43.102148999999997</v>
      </c>
      <c r="AS489" s="145">
        <v>88.322448499999993</v>
      </c>
      <c r="AT489" s="145">
        <v>84.915490000000005</v>
      </c>
      <c r="AU489" s="145">
        <v>122.55956980000001</v>
      </c>
      <c r="AV489" s="145">
        <v>187.81992600000001</v>
      </c>
      <c r="AW489" s="145">
        <v>174.75337252800011</v>
      </c>
      <c r="AX489" s="145">
        <v>152.9629207003801</v>
      </c>
      <c r="AY489" s="145">
        <v>129.30690536578095</v>
      </c>
      <c r="AZ489" s="145">
        <v>103.6513347599236</v>
      </c>
      <c r="BA489" s="145">
        <v>75.852803671841571</v>
      </c>
      <c r="BB489" s="165"/>
      <c r="BC489" s="165"/>
      <c r="BD489" s="165"/>
      <c r="BE489" s="165"/>
      <c r="BF489" s="165"/>
    </row>
    <row r="490" spans="1:58" s="145" customFormat="1" outlineLevel="1" x14ac:dyDescent="0.2">
      <c r="A490" s="96"/>
      <c r="B490" s="96"/>
      <c r="C490" s="96"/>
      <c r="D490" s="137"/>
      <c r="E490" s="137"/>
      <c r="F490" s="138" t="s">
        <v>447</v>
      </c>
      <c r="G490" s="159" t="s">
        <v>741</v>
      </c>
      <c r="H490" s="145">
        <v>-21.39</v>
      </c>
      <c r="I490" s="145">
        <v>-18.690000000000001</v>
      </c>
      <c r="J490" s="145">
        <v>-26.82</v>
      </c>
      <c r="K490" s="145">
        <v>-34.42</v>
      </c>
      <c r="L490" s="145">
        <v>-48.51</v>
      </c>
      <c r="M490" s="145">
        <v>-35.67</v>
      </c>
      <c r="N490" s="145">
        <v>-43.440000000000097</v>
      </c>
      <c r="O490" s="145">
        <v>-51.22</v>
      </c>
      <c r="P490" s="145">
        <v>-77.010000000000005</v>
      </c>
      <c r="Q490" s="145">
        <v>-101.62</v>
      </c>
      <c r="R490" s="145">
        <v>-132.07</v>
      </c>
      <c r="S490" s="145">
        <v>-130.41999999999999</v>
      </c>
      <c r="T490" s="145">
        <v>-95.809999999999903</v>
      </c>
      <c r="U490" s="145">
        <v>-75.439999999999799</v>
      </c>
      <c r="V490" s="145">
        <v>-74.149999999999906</v>
      </c>
      <c r="W490" s="145">
        <v>-78.340000000000103</v>
      </c>
      <c r="X490" s="145">
        <v>-73.090000000000103</v>
      </c>
      <c r="Y490" s="145">
        <v>-63.619999999999898</v>
      </c>
      <c r="Z490" s="145">
        <v>-24.79</v>
      </c>
      <c r="AA490" s="145">
        <v>-69.28</v>
      </c>
      <c r="AB490" s="145">
        <v>-100.08</v>
      </c>
      <c r="AC490" s="145">
        <v>-137.31</v>
      </c>
      <c r="AD490" s="145">
        <v>-206.84</v>
      </c>
      <c r="AE490" s="145">
        <v>-252.83</v>
      </c>
      <c r="AF490" s="145">
        <v>-390.02</v>
      </c>
      <c r="AG490" s="145">
        <v>-313.64999999999998</v>
      </c>
      <c r="AH490" s="145">
        <v>-340.70000000000101</v>
      </c>
      <c r="AI490" s="165">
        <v>-290.81126285259961</v>
      </c>
      <c r="AJ490" s="165">
        <v>-218.04000261713736</v>
      </c>
      <c r="AK490" s="165">
        <v>-116.59587694153834</v>
      </c>
      <c r="AL490" s="165">
        <v>20.542552693523248</v>
      </c>
      <c r="AM490" s="165">
        <v>201.86844963517979</v>
      </c>
      <c r="AN490" s="165">
        <v>437.63209685644506</v>
      </c>
      <c r="AO490" s="165">
        <v>740.17912140878616</v>
      </c>
      <c r="AP490" s="165">
        <v>1124.3510320168807</v>
      </c>
      <c r="AQ490" s="165">
        <v>1607.9592192135242</v>
      </c>
      <c r="AR490" s="165">
        <v>2212.3455213262059</v>
      </c>
      <c r="AS490" s="165">
        <v>2963.044750731151</v>
      </c>
      <c r="AT490" s="165">
        <v>3890.5672605943109</v>
      </c>
      <c r="AU490" s="165">
        <v>5031.3227800487075</v>
      </c>
      <c r="AV490" s="165">
        <v>6428.7104339887301</v>
      </c>
      <c r="AW490" s="165">
        <v>8134.4041842201405</v>
      </c>
      <c r="AX490" s="165">
        <v>10209.867988884143</v>
      </c>
      <c r="AY490" s="165">
        <v>12728.140902227649</v>
      </c>
      <c r="AZ490" s="165">
        <v>15775.939273349213</v>
      </c>
      <c r="BA490" s="165"/>
      <c r="BB490" s="165"/>
      <c r="BC490" s="165"/>
      <c r="BD490" s="165"/>
      <c r="BE490" s="165"/>
      <c r="BF490" s="165"/>
    </row>
    <row r="491" spans="1:58" s="43" customFormat="1" x14ac:dyDescent="0.2">
      <c r="A491" s="37" t="s">
        <v>442</v>
      </c>
      <c r="B491" s="37" t="s">
        <v>164</v>
      </c>
      <c r="C491" s="37"/>
      <c r="D491" s="38" t="s">
        <v>374</v>
      </c>
      <c r="E491" s="38" t="s">
        <v>1546</v>
      </c>
      <c r="F491" s="88" t="s">
        <v>1594</v>
      </c>
      <c r="G491" s="22" t="s">
        <v>1258</v>
      </c>
      <c r="H491" s="156" t="str">
        <f>IF(AND(ISNUMBER(H481),ISNUMBER(H486)),H481-H486,"–")</f>
        <v>–</v>
      </c>
      <c r="I491" s="156" t="str">
        <f t="shared" ref="I491:BA491" si="339">IF(AND(ISNUMBER(I481),ISNUMBER(I486)),I481-I486,"–")</f>
        <v>–</v>
      </c>
      <c r="J491" s="156" t="str">
        <f t="shared" si="339"/>
        <v>–</v>
      </c>
      <c r="K491" s="156" t="str">
        <f t="shared" si="339"/>
        <v>–</v>
      </c>
      <c r="L491" s="156" t="str">
        <f t="shared" si="339"/>
        <v>–</v>
      </c>
      <c r="M491" s="156" t="str">
        <f t="shared" si="339"/>
        <v>–</v>
      </c>
      <c r="N491" s="156" t="str">
        <f t="shared" si="339"/>
        <v>–</v>
      </c>
      <c r="O491" s="156" t="str">
        <f t="shared" si="339"/>
        <v>–</v>
      </c>
      <c r="P491" s="156" t="str">
        <f t="shared" si="339"/>
        <v>–</v>
      </c>
      <c r="Q491" s="156" t="str">
        <f t="shared" si="339"/>
        <v>–</v>
      </c>
      <c r="R491" s="156" t="str">
        <f t="shared" si="339"/>
        <v>–</v>
      </c>
      <c r="S491" s="156" t="str">
        <f t="shared" si="339"/>
        <v>–</v>
      </c>
      <c r="T491" s="156" t="str">
        <f t="shared" si="339"/>
        <v>–</v>
      </c>
      <c r="U491" s="156" t="str">
        <f t="shared" si="339"/>
        <v>–</v>
      </c>
      <c r="V491" s="156" t="str">
        <f t="shared" si="339"/>
        <v>–</v>
      </c>
      <c r="W491" s="156" t="str">
        <f t="shared" si="339"/>
        <v>–</v>
      </c>
      <c r="X491" s="156" t="str">
        <f t="shared" si="339"/>
        <v>–</v>
      </c>
      <c r="Y491" s="156" t="str">
        <f t="shared" si="339"/>
        <v>–</v>
      </c>
      <c r="Z491" s="156" t="str">
        <f t="shared" si="339"/>
        <v>–</v>
      </c>
      <c r="AA491" s="156" t="str">
        <f t="shared" si="339"/>
        <v>–</v>
      </c>
      <c r="AB491" s="156" t="str">
        <f t="shared" si="339"/>
        <v>–</v>
      </c>
      <c r="AC491" s="156" t="str">
        <f t="shared" si="339"/>
        <v>–</v>
      </c>
      <c r="AD491" s="156" t="str">
        <f t="shared" si="339"/>
        <v>–</v>
      </c>
      <c r="AE491" s="156" t="str">
        <f t="shared" si="339"/>
        <v>–</v>
      </c>
      <c r="AF491" s="156" t="str">
        <f t="shared" si="339"/>
        <v>–</v>
      </c>
      <c r="AG491" s="156" t="str">
        <f t="shared" si="339"/>
        <v>–</v>
      </c>
      <c r="AH491" s="156" t="str">
        <f t="shared" si="339"/>
        <v>–</v>
      </c>
      <c r="AI491" s="156" t="str">
        <f t="shared" si="339"/>
        <v>–</v>
      </c>
      <c r="AJ491" s="156" t="str">
        <f t="shared" si="339"/>
        <v>–</v>
      </c>
      <c r="AK491" s="156" t="str">
        <f t="shared" si="339"/>
        <v>–</v>
      </c>
      <c r="AL491" s="156" t="str">
        <f t="shared" si="339"/>
        <v>–</v>
      </c>
      <c r="AM491" s="156" t="str">
        <f t="shared" si="339"/>
        <v>–</v>
      </c>
      <c r="AN491" s="156" t="str">
        <f t="shared" si="339"/>
        <v>–</v>
      </c>
      <c r="AO491" s="156" t="str">
        <f t="shared" si="339"/>
        <v>–</v>
      </c>
      <c r="AP491" s="156" t="str">
        <f t="shared" si="339"/>
        <v>–</v>
      </c>
      <c r="AQ491" s="156" t="str">
        <f t="shared" si="339"/>
        <v>–</v>
      </c>
      <c r="AR491" s="156" t="str">
        <f t="shared" si="339"/>
        <v>–</v>
      </c>
      <c r="AS491" s="156" t="str">
        <f t="shared" si="339"/>
        <v>–</v>
      </c>
      <c r="AT491" s="156" t="str">
        <f t="shared" si="339"/>
        <v>–</v>
      </c>
      <c r="AU491" s="156" t="str">
        <f t="shared" si="339"/>
        <v>–</v>
      </c>
      <c r="AV491" s="156" t="str">
        <f t="shared" si="339"/>
        <v>–</v>
      </c>
      <c r="AW491" s="160" t="str">
        <f t="shared" si="339"/>
        <v>–</v>
      </c>
      <c r="AX491" s="160" t="str">
        <f t="shared" si="339"/>
        <v>–</v>
      </c>
      <c r="AY491" s="160" t="str">
        <f t="shared" si="339"/>
        <v>–</v>
      </c>
      <c r="AZ491" s="160" t="str">
        <f t="shared" si="339"/>
        <v>–</v>
      </c>
      <c r="BA491" s="160" t="str">
        <f t="shared" si="339"/>
        <v>–</v>
      </c>
    </row>
    <row r="492" spans="1:58" s="42" customFormat="1" x14ac:dyDescent="0.2">
      <c r="A492" s="37" t="s">
        <v>442</v>
      </c>
      <c r="B492" s="37" t="s">
        <v>165</v>
      </c>
      <c r="C492" s="37"/>
      <c r="D492" s="38"/>
      <c r="E492" s="38"/>
      <c r="F492" s="23" t="s">
        <v>166</v>
      </c>
      <c r="G492" s="22" t="s">
        <v>1259</v>
      </c>
      <c r="H492" s="27" t="str">
        <f>IF(AND(ISNUMBER(H466),ISNUMBER(H338),ISNUMBER(H353)),H466/((-H338-H353)/12),"–")</f>
        <v>–</v>
      </c>
      <c r="I492" s="27" t="str">
        <f t="shared" ref="I492:BA492" si="340">IF(AND(ISNUMBER(I466),ISNUMBER(I338),ISNUMBER(I353)),I466/((-I338-I353)/12),"–")</f>
        <v>–</v>
      </c>
      <c r="J492" s="27" t="str">
        <f t="shared" si="340"/>
        <v>–</v>
      </c>
      <c r="K492" s="27" t="str">
        <f t="shared" si="340"/>
        <v>–</v>
      </c>
      <c r="L492" s="27" t="str">
        <f t="shared" si="340"/>
        <v>–</v>
      </c>
      <c r="M492" s="27" t="str">
        <f t="shared" si="340"/>
        <v>–</v>
      </c>
      <c r="N492" s="27" t="str">
        <f t="shared" si="340"/>
        <v>–</v>
      </c>
      <c r="O492" s="27" t="str">
        <f t="shared" si="340"/>
        <v>–</v>
      </c>
      <c r="P492" s="27" t="str">
        <f t="shared" si="340"/>
        <v>–</v>
      </c>
      <c r="Q492" s="27" t="str">
        <f t="shared" si="340"/>
        <v>–</v>
      </c>
      <c r="R492" s="27" t="str">
        <f t="shared" si="340"/>
        <v>–</v>
      </c>
      <c r="S492" s="27" t="str">
        <f t="shared" si="340"/>
        <v>–</v>
      </c>
      <c r="T492" s="27" t="str">
        <f t="shared" si="340"/>
        <v>–</v>
      </c>
      <c r="U492" s="27" t="str">
        <f t="shared" si="340"/>
        <v>–</v>
      </c>
      <c r="V492" s="27" t="str">
        <f t="shared" si="340"/>
        <v>–</v>
      </c>
      <c r="W492" s="27" t="str">
        <f t="shared" si="340"/>
        <v>–</v>
      </c>
      <c r="X492" s="27" t="str">
        <f t="shared" si="340"/>
        <v>–</v>
      </c>
      <c r="Y492" s="27" t="str">
        <f t="shared" si="340"/>
        <v>–</v>
      </c>
      <c r="Z492" s="27" t="str">
        <f t="shared" si="340"/>
        <v>–</v>
      </c>
      <c r="AA492" s="27" t="str">
        <f>IF(AND(ISNUMBER(AA466),ISNUMBER(AA338),ISNUMBER(AA353)),AA466/((-AA338-AA353)/12),"–")</f>
        <v>–</v>
      </c>
      <c r="AB492" s="27" t="str">
        <f>IF(AND(ISNUMBER(AB466),ISNUMBER(AB338),ISNUMBER(AB353)),AB466/((-AB338-AB353)/12),"–")</f>
        <v>–</v>
      </c>
      <c r="AC492" s="27" t="str">
        <f>IF(AND(ISNUMBER(AC466),ISNUMBER(AC338),ISNUMBER(AC353)),AC466/((-AC338-AC353)/12),"–")</f>
        <v>–</v>
      </c>
      <c r="AD492" s="27" t="str">
        <f>IF(AND(ISNUMBER(AD466),ISNUMBER(AD338),ISNUMBER(AD353)),AD466/((-AD338-AD353)/12),"–")</f>
        <v>–</v>
      </c>
      <c r="AE492" s="27" t="str">
        <f t="shared" si="340"/>
        <v>–</v>
      </c>
      <c r="AF492" s="27" t="str">
        <f t="shared" si="340"/>
        <v>–</v>
      </c>
      <c r="AG492" s="27" t="str">
        <f t="shared" si="340"/>
        <v>–</v>
      </c>
      <c r="AH492" s="27" t="str">
        <f t="shared" si="340"/>
        <v>–</v>
      </c>
      <c r="AI492" s="27" t="str">
        <f t="shared" si="340"/>
        <v>–</v>
      </c>
      <c r="AJ492" s="27" t="str">
        <f t="shared" si="340"/>
        <v>–</v>
      </c>
      <c r="AK492" s="27" t="str">
        <f t="shared" si="340"/>
        <v>–</v>
      </c>
      <c r="AL492" s="27" t="str">
        <f t="shared" si="340"/>
        <v>–</v>
      </c>
      <c r="AM492" s="27" t="str">
        <f t="shared" si="340"/>
        <v>–</v>
      </c>
      <c r="AN492" s="27" t="str">
        <f t="shared" si="340"/>
        <v>–</v>
      </c>
      <c r="AO492" s="27" t="str">
        <f t="shared" si="340"/>
        <v>–</v>
      </c>
      <c r="AP492" s="27" t="str">
        <f t="shared" si="340"/>
        <v>–</v>
      </c>
      <c r="AQ492" s="27" t="str">
        <f t="shared" si="340"/>
        <v>–</v>
      </c>
      <c r="AR492" s="27" t="str">
        <f t="shared" si="340"/>
        <v>–</v>
      </c>
      <c r="AS492" s="27" t="str">
        <f t="shared" si="340"/>
        <v>–</v>
      </c>
      <c r="AT492" s="27" t="str">
        <f t="shared" si="340"/>
        <v>–</v>
      </c>
      <c r="AU492" s="27" t="str">
        <f t="shared" si="340"/>
        <v>–</v>
      </c>
      <c r="AV492" s="27" t="str">
        <f t="shared" si="340"/>
        <v>–</v>
      </c>
      <c r="AW492" s="28" t="str">
        <f t="shared" si="340"/>
        <v>–</v>
      </c>
      <c r="AX492" s="28" t="str">
        <f t="shared" si="340"/>
        <v>–</v>
      </c>
      <c r="AY492" s="28" t="str">
        <f t="shared" si="340"/>
        <v>–</v>
      </c>
      <c r="AZ492" s="28" t="str">
        <f t="shared" si="340"/>
        <v>–</v>
      </c>
      <c r="BA492" s="28" t="str">
        <f t="shared" si="340"/>
        <v>–</v>
      </c>
    </row>
    <row r="493" spans="1:58" s="41" customFormat="1" x14ac:dyDescent="0.2">
      <c r="A493" s="37"/>
      <c r="B493" s="37"/>
      <c r="C493" s="37"/>
      <c r="D493" s="38"/>
      <c r="E493" s="38"/>
      <c r="F493" s="23" t="s">
        <v>167</v>
      </c>
      <c r="G493" s="18"/>
      <c r="H493" s="27"/>
      <c r="I493" s="27"/>
      <c r="J493" s="27"/>
      <c r="K493" s="27"/>
      <c r="L493" s="27"/>
      <c r="M493" s="27"/>
      <c r="N493" s="27"/>
      <c r="O493" s="27"/>
      <c r="P493" s="27"/>
      <c r="Q493" s="27"/>
      <c r="R493" s="27"/>
      <c r="S493" s="27"/>
      <c r="T493" s="27"/>
      <c r="U493" s="27"/>
      <c r="V493" s="27"/>
      <c r="W493" s="27"/>
      <c r="X493" s="27"/>
      <c r="Y493" s="27"/>
      <c r="Z493" s="27"/>
      <c r="AA493" s="27"/>
      <c r="AB493" s="27"/>
      <c r="AC493" s="27"/>
      <c r="AD493" s="27"/>
      <c r="AE493" s="27"/>
      <c r="AF493" s="27"/>
      <c r="AG493" s="27"/>
      <c r="AH493" s="27"/>
      <c r="AI493" s="28"/>
      <c r="AJ493" s="28"/>
      <c r="AK493" s="28"/>
      <c r="AL493" s="28"/>
      <c r="AM493" s="28"/>
      <c r="AN493" s="28"/>
      <c r="AO493" s="28"/>
      <c r="AP493" s="28"/>
      <c r="AQ493" s="28"/>
      <c r="AR493" s="28"/>
      <c r="AS493" s="28"/>
      <c r="AT493" s="28"/>
      <c r="AU493" s="28"/>
      <c r="AV493" s="28"/>
      <c r="AW493" s="28"/>
      <c r="AX493" s="28"/>
      <c r="AY493" s="28"/>
      <c r="AZ493" s="28"/>
      <c r="BA493" s="28"/>
    </row>
    <row r="494" spans="1:58" s="42" customFormat="1" x14ac:dyDescent="0.2">
      <c r="A494" s="37" t="s">
        <v>442</v>
      </c>
      <c r="B494" s="37" t="s">
        <v>168</v>
      </c>
      <c r="C494" s="37" t="s">
        <v>376</v>
      </c>
      <c r="D494" s="38"/>
      <c r="E494" s="38"/>
      <c r="F494" s="23" t="s">
        <v>169</v>
      </c>
      <c r="G494" s="22" t="s">
        <v>1260</v>
      </c>
      <c r="H494" s="45">
        <f t="shared" ref="H494:BA494" si="341">IF(AND(ISNUMBER(H328),ISNUMBER(H77)),H328/H77*100,"–")</f>
        <v>-0.88154644451886532</v>
      </c>
      <c r="I494" s="45">
        <f t="shared" si="341"/>
        <v>-0.27365927893036512</v>
      </c>
      <c r="J494" s="45">
        <f t="shared" si="341"/>
        <v>-0.25867085358858966</v>
      </c>
      <c r="K494" s="45">
        <f t="shared" si="341"/>
        <v>0.22790195687962372</v>
      </c>
      <c r="L494" s="45">
        <f t="shared" si="341"/>
        <v>0.32629335425945966</v>
      </c>
      <c r="M494" s="45">
        <f t="shared" si="341"/>
        <v>0.76763582428499322</v>
      </c>
      <c r="N494" s="45">
        <f t="shared" si="341"/>
        <v>1.4037287090649031</v>
      </c>
      <c r="O494" s="45">
        <f t="shared" si="341"/>
        <v>0.66441169969988412</v>
      </c>
      <c r="P494" s="45">
        <f t="shared" si="341"/>
        <v>0.16512597307929397</v>
      </c>
      <c r="Q494" s="45">
        <f t="shared" si="341"/>
        <v>-8.0265349135417982E-2</v>
      </c>
      <c r="R494" s="45">
        <f t="shared" si="341"/>
        <v>-0.35723522285330805</v>
      </c>
      <c r="S494" s="45">
        <f t="shared" si="341"/>
        <v>-1.3762755063487542</v>
      </c>
      <c r="T494" s="45">
        <f t="shared" si="341"/>
        <v>-1.2242154730826882</v>
      </c>
      <c r="U494" s="45">
        <f t="shared" si="341"/>
        <v>-0.39811666811421603</v>
      </c>
      <c r="V494" s="45">
        <f t="shared" si="341"/>
        <v>-0.38952028067361133</v>
      </c>
      <c r="W494" s="45">
        <f t="shared" si="341"/>
        <v>-0.14732227394502631</v>
      </c>
      <c r="X494" s="45">
        <f t="shared" si="341"/>
        <v>0.48515496287310361</v>
      </c>
      <c r="Y494" s="45">
        <f t="shared" si="341"/>
        <v>0.88258927176811663</v>
      </c>
      <c r="Z494" s="45">
        <f t="shared" si="341"/>
        <v>0.54941781529073253</v>
      </c>
      <c r="AA494" s="45">
        <f>IF(AND(ISNUMBER(AA328),ISNUMBER(AA77)),AA328/AA77*100,"–")</f>
        <v>-0.29785220002328244</v>
      </c>
      <c r="AB494" s="45">
        <f>IF(AND(ISNUMBER(AB328),ISNUMBER(AB77)),AB328/AB77*100,"–")</f>
        <v>-0.94864520598331048</v>
      </c>
      <c r="AC494" s="45">
        <f>IF(AND(ISNUMBER(AC328),ISNUMBER(AC77)),AC328/AC77*100,"–")</f>
        <v>-0.30573186893393567</v>
      </c>
      <c r="AD494" s="45">
        <f>IF(AND(ISNUMBER(AD328),ISNUMBER(AD77)),AD328/AD77*100,"–")</f>
        <v>0.14486938761180232</v>
      </c>
      <c r="AE494" s="45">
        <f t="shared" si="341"/>
        <v>-9.5656179014564857E-2</v>
      </c>
      <c r="AF494" s="27">
        <f t="shared" si="341"/>
        <v>0.72088308233661424</v>
      </c>
      <c r="AG494" s="27">
        <f t="shared" si="341"/>
        <v>0.70256345185793145</v>
      </c>
      <c r="AH494" s="27">
        <f t="shared" si="341"/>
        <v>0.68109974898833237</v>
      </c>
      <c r="AI494" s="27">
        <f t="shared" si="341"/>
        <v>0.80412652919107841</v>
      </c>
      <c r="AJ494" s="27">
        <f t="shared" si="341"/>
        <v>2.332784475279193E-2</v>
      </c>
      <c r="AK494" s="27">
        <f t="shared" si="341"/>
        <v>0.5454715645961008</v>
      </c>
      <c r="AL494" s="27">
        <f t="shared" si="341"/>
        <v>0.2428405970689862</v>
      </c>
      <c r="AM494" s="27">
        <f t="shared" si="341"/>
        <v>0.77647806089171334</v>
      </c>
      <c r="AN494" s="27">
        <f t="shared" si="341"/>
        <v>1.077899495783448</v>
      </c>
      <c r="AO494" s="27">
        <f t="shared" si="341"/>
        <v>0.9439565466975488</v>
      </c>
      <c r="AP494" s="27">
        <f t="shared" si="341"/>
        <v>1.1011946207759717</v>
      </c>
      <c r="AQ494" s="27">
        <f t="shared" si="341"/>
        <v>1.4917070927900706</v>
      </c>
      <c r="AR494" s="27">
        <f t="shared" si="341"/>
        <v>1.7465550460671675</v>
      </c>
      <c r="AS494" s="27">
        <f t="shared" si="341"/>
        <v>2.0288572544361356</v>
      </c>
      <c r="AT494" s="27">
        <f t="shared" si="341"/>
        <v>2.0088660275110062</v>
      </c>
      <c r="AU494" s="27">
        <f t="shared" si="341"/>
        <v>2.247935940483861</v>
      </c>
      <c r="AV494" s="27">
        <f t="shared" si="341"/>
        <v>1.7307259075479828</v>
      </c>
      <c r="AW494" s="28">
        <f t="shared" si="341"/>
        <v>1.5824407870338251</v>
      </c>
      <c r="AX494" s="28">
        <f t="shared" si="341"/>
        <v>1.5536898846957654</v>
      </c>
      <c r="AY494" s="28">
        <f t="shared" si="341"/>
        <v>1.4191965456176414</v>
      </c>
      <c r="AZ494" s="28">
        <f t="shared" si="341"/>
        <v>1.3751324191892702</v>
      </c>
      <c r="BA494" s="28">
        <f t="shared" si="341"/>
        <v>1.2730770035678645</v>
      </c>
    </row>
    <row r="495" spans="1:58" s="42" customFormat="1" x14ac:dyDescent="0.2">
      <c r="A495" s="37" t="s">
        <v>442</v>
      </c>
      <c r="B495" s="37" t="s">
        <v>170</v>
      </c>
      <c r="C495" s="37" t="s">
        <v>376</v>
      </c>
      <c r="D495" s="38"/>
      <c r="E495" s="38"/>
      <c r="F495" s="23" t="s">
        <v>171</v>
      </c>
      <c r="G495" s="22" t="s">
        <v>1261</v>
      </c>
      <c r="H495" s="45">
        <f t="shared" ref="H495:BA495" si="342">IF(AND(ISNUMBER(H343),ISNUMBER(H77)),H343/H77*100,"–")</f>
        <v>-0.63361502395521652</v>
      </c>
      <c r="I495" s="45">
        <f t="shared" si="342"/>
        <v>0.11437191240314493</v>
      </c>
      <c r="J495" s="45">
        <f t="shared" si="342"/>
        <v>0.25919192967438048</v>
      </c>
      <c r="K495" s="45">
        <f t="shared" si="342"/>
        <v>0.38958585734943435</v>
      </c>
      <c r="L495" s="45">
        <f t="shared" si="342"/>
        <v>0.27743535236079947</v>
      </c>
      <c r="M495" s="45">
        <f t="shared" si="342"/>
        <v>0.70672014959353624</v>
      </c>
      <c r="N495" s="45">
        <f t="shared" si="342"/>
        <v>1.5436225143836202</v>
      </c>
      <c r="O495" s="45">
        <f t="shared" si="342"/>
        <v>1.1607904575523738</v>
      </c>
      <c r="P495" s="45">
        <f t="shared" si="342"/>
        <v>0.76433908808994888</v>
      </c>
      <c r="Q495" s="45">
        <f t="shared" si="342"/>
        <v>0.57994206725991226</v>
      </c>
      <c r="R495" s="45">
        <f t="shared" si="342"/>
        <v>0.47580568262001571</v>
      </c>
      <c r="S495" s="45">
        <f t="shared" si="342"/>
        <v>-0.15821489551204435</v>
      </c>
      <c r="T495" s="45">
        <f t="shared" si="342"/>
        <v>0.15498073340248106</v>
      </c>
      <c r="U495" s="45">
        <f t="shared" si="342"/>
        <v>1.072841254579078</v>
      </c>
      <c r="V495" s="45">
        <f t="shared" si="342"/>
        <v>1.274792105096253</v>
      </c>
      <c r="W495" s="45">
        <f t="shared" si="342"/>
        <v>1.4906284056416332</v>
      </c>
      <c r="X495" s="45">
        <f t="shared" si="342"/>
        <v>1.8341919060664555</v>
      </c>
      <c r="Y495" s="45">
        <f t="shared" si="342"/>
        <v>1.8786576073943122</v>
      </c>
      <c r="Z495" s="45">
        <f t="shared" si="342"/>
        <v>1.5583261807627851</v>
      </c>
      <c r="AA495" s="45">
        <f>IF(AND(ISNUMBER(AA343),ISNUMBER(AA77)),AA343/AA77*100,"–")</f>
        <v>0.94772802519961208</v>
      </c>
      <c r="AB495" s="45">
        <f>IF(AND(ISNUMBER(AB343),ISNUMBER(AB77)),AB343/AB77*100,"–")</f>
        <v>0.13514994597218452</v>
      </c>
      <c r="AC495" s="45">
        <f>IF(AND(ISNUMBER(AC343),ISNUMBER(AC77)),AC343/AC77*100,"–")</f>
        <v>0.69695714802567854</v>
      </c>
      <c r="AD495" s="45">
        <f>IF(AND(ISNUMBER(AD343),ISNUMBER(AD77)),AD343/AD77*100,"–")</f>
        <v>1.1614094933879893</v>
      </c>
      <c r="AE495" s="45">
        <f t="shared" si="342"/>
        <v>0.9272071827545133</v>
      </c>
      <c r="AF495" s="27">
        <f t="shared" si="342"/>
        <v>0.86743918322007307</v>
      </c>
      <c r="AG495" s="27">
        <f t="shared" si="342"/>
        <v>0.5128011525451549</v>
      </c>
      <c r="AH495" s="27">
        <f t="shared" si="342"/>
        <v>0.16562370615144009</v>
      </c>
      <c r="AI495" s="27">
        <f t="shared" si="342"/>
        <v>0.48296098366787815</v>
      </c>
      <c r="AJ495" s="27">
        <f t="shared" si="342"/>
        <v>0.25122716768363107</v>
      </c>
      <c r="AK495" s="27">
        <f t="shared" si="342"/>
        <v>0.13769661385840648</v>
      </c>
      <c r="AL495" s="27">
        <f t="shared" si="342"/>
        <v>-0.22919314445967978</v>
      </c>
      <c r="AM495" s="27">
        <f t="shared" si="342"/>
        <v>-0.35905745628560676</v>
      </c>
      <c r="AN495" s="27">
        <f t="shared" si="342"/>
        <v>0.38231731291800319</v>
      </c>
      <c r="AO495" s="27">
        <f t="shared" si="342"/>
        <v>0.6814673163326106</v>
      </c>
      <c r="AP495" s="27">
        <f t="shared" si="342"/>
        <v>0.84446922305534189</v>
      </c>
      <c r="AQ495" s="27">
        <f t="shared" si="342"/>
        <v>1.1792692462062799</v>
      </c>
      <c r="AR495" s="27">
        <f t="shared" si="342"/>
        <v>1.2409318446842164</v>
      </c>
      <c r="AS495" s="27">
        <f t="shared" si="342"/>
        <v>1.1345660022829458</v>
      </c>
      <c r="AT495" s="27">
        <f t="shared" si="342"/>
        <v>0.65930983790059039</v>
      </c>
      <c r="AU495" s="27">
        <f t="shared" si="342"/>
        <v>0.78683645739961194</v>
      </c>
      <c r="AV495" s="27">
        <f t="shared" si="342"/>
        <v>0.70748775909162231</v>
      </c>
      <c r="AW495" s="28">
        <f t="shared" si="342"/>
        <v>0.67276775230385621</v>
      </c>
      <c r="AX495" s="28">
        <f t="shared" si="342"/>
        <v>0.66453904722955115</v>
      </c>
      <c r="AY495" s="28">
        <f t="shared" si="342"/>
        <v>0.61204316811332682</v>
      </c>
      <c r="AZ495" s="28">
        <f t="shared" si="342"/>
        <v>0.62248039388511101</v>
      </c>
      <c r="BA495" s="28">
        <f t="shared" si="342"/>
        <v>0.58467117818457692</v>
      </c>
    </row>
    <row r="496" spans="1:58" s="42" customFormat="1" x14ac:dyDescent="0.2">
      <c r="A496" s="37" t="s">
        <v>442</v>
      </c>
      <c r="B496" s="37" t="s">
        <v>172</v>
      </c>
      <c r="C496" s="37" t="s">
        <v>376</v>
      </c>
      <c r="D496" s="38"/>
      <c r="E496" s="38"/>
      <c r="F496" s="65" t="s">
        <v>173</v>
      </c>
      <c r="G496" s="22" t="s">
        <v>1262</v>
      </c>
      <c r="H496" s="45">
        <f>IF(AND(ISNUMBER(H333),ISNUMBER(H348),ISNUMBER(H338),ISNUMBER(H353)),-(H333+H348)/(H338+H353)*100,"–")</f>
        <v>98.620813700645257</v>
      </c>
      <c r="I496" s="45">
        <f t="shared" ref="I496:BA496" si="343">IF(AND(ISNUMBER(I333),ISNUMBER(I348),ISNUMBER(I338),ISNUMBER(I353)),-(I333+I348)/(I338+I353)*100,"–")</f>
        <v>101.44714624035798</v>
      </c>
      <c r="J496" s="45">
        <f t="shared" si="343"/>
        <v>101.98126513311567</v>
      </c>
      <c r="K496" s="45">
        <f t="shared" si="343"/>
        <v>103.27760750259962</v>
      </c>
      <c r="L496" s="45">
        <f t="shared" si="343"/>
        <v>103.07209632873797</v>
      </c>
      <c r="M496" s="45">
        <f t="shared" si="343"/>
        <v>105.60826297079133</v>
      </c>
      <c r="N496" s="45">
        <f t="shared" si="343"/>
        <v>109.05546109525804</v>
      </c>
      <c r="O496" s="45">
        <f t="shared" si="343"/>
        <v>106.7752050812133</v>
      </c>
      <c r="P496" s="45">
        <f t="shared" si="343"/>
        <v>103.70813987948237</v>
      </c>
      <c r="Q496" s="45">
        <f t="shared" si="343"/>
        <v>102.74251888072072</v>
      </c>
      <c r="R496" s="45">
        <f t="shared" si="343"/>
        <v>102.09349417402665</v>
      </c>
      <c r="S496" s="45">
        <f t="shared" si="343"/>
        <v>98.913236090578351</v>
      </c>
      <c r="T496" s="45">
        <f t="shared" si="343"/>
        <v>99.782427650195274</v>
      </c>
      <c r="U496" s="45">
        <f t="shared" si="343"/>
        <v>104.29086986002505</v>
      </c>
      <c r="V496" s="45">
        <f t="shared" si="343"/>
        <v>104.72136135320527</v>
      </c>
      <c r="W496" s="45">
        <f t="shared" si="343"/>
        <v>105.43427746754206</v>
      </c>
      <c r="X496" s="45">
        <f t="shared" si="343"/>
        <v>107.16639621604989</v>
      </c>
      <c r="Y496" s="45">
        <f t="shared" si="343"/>
        <v>107.84285889478961</v>
      </c>
      <c r="Z496" s="45">
        <f t="shared" si="343"/>
        <v>106.20047424232528</v>
      </c>
      <c r="AA496" s="45">
        <f>IF(AND(ISNUMBER(AA333),ISNUMBER(AA348),ISNUMBER(AA338),ISNUMBER(AA353)),-(AA333+AA348)/(AA338+AA353)*100,"–")</f>
        <v>102.99759570607168</v>
      </c>
      <c r="AB496" s="45">
        <f>IF(AND(ISNUMBER(AB333),ISNUMBER(AB348),ISNUMBER(AB338),ISNUMBER(AB353)),-(AB333+AB348)/(AB338+AB353)*100,"–")</f>
        <v>99.936588122453927</v>
      </c>
      <c r="AC496" s="45">
        <f>IF(AND(ISNUMBER(AC333),ISNUMBER(AC348),ISNUMBER(AC338),ISNUMBER(AC353)),-(AC333+AC348)/(AC338+AC353)*100,"–")</f>
        <v>101.70863480352538</v>
      </c>
      <c r="AD496" s="45">
        <f>IF(AND(ISNUMBER(AD333),ISNUMBER(AD348),ISNUMBER(AD338),ISNUMBER(AD353)),-(AD333+AD348)/(AD338+AD353)*100,"–")</f>
        <v>104.24812478221799</v>
      </c>
      <c r="AE496" s="45">
        <f t="shared" si="343"/>
        <v>103.6298615165242</v>
      </c>
      <c r="AF496" s="27">
        <f t="shared" si="343"/>
        <v>104.36270610392771</v>
      </c>
      <c r="AG496" s="27">
        <f t="shared" si="343"/>
        <v>103.11125973179682</v>
      </c>
      <c r="AH496" s="27">
        <f t="shared" si="343"/>
        <v>102.6036898519047</v>
      </c>
      <c r="AI496" s="27">
        <f t="shared" si="343"/>
        <v>104.08787425210006</v>
      </c>
      <c r="AJ496" s="27">
        <f t="shared" si="343"/>
        <v>102.67905060818447</v>
      </c>
      <c r="AK496" s="27">
        <f t="shared" si="343"/>
        <v>102.95189786827079</v>
      </c>
      <c r="AL496" s="27">
        <f t="shared" si="343"/>
        <v>101.47031272229714</v>
      </c>
      <c r="AM496" s="27">
        <f t="shared" si="343"/>
        <v>101.86272231697626</v>
      </c>
      <c r="AN496" s="27">
        <f t="shared" si="343"/>
        <v>104.62359611987033</v>
      </c>
      <c r="AO496" s="27">
        <f t="shared" si="343"/>
        <v>105.28978402454146</v>
      </c>
      <c r="AP496" s="27">
        <f t="shared" si="343"/>
        <v>106.07783753576999</v>
      </c>
      <c r="AQ496" s="27">
        <f t="shared" si="343"/>
        <v>107.44001487750914</v>
      </c>
      <c r="AR496" s="27">
        <f t="shared" si="343"/>
        <v>107.45044880552197</v>
      </c>
      <c r="AS496" s="27">
        <f t="shared" si="343"/>
        <v>106.87826845637296</v>
      </c>
      <c r="AT496" s="27">
        <f t="shared" si="343"/>
        <v>105.61759690529557</v>
      </c>
      <c r="AU496" s="27">
        <f t="shared" si="343"/>
        <v>105.63635412109542</v>
      </c>
      <c r="AV496" s="27">
        <f t="shared" si="343"/>
        <v>106.61758098641521</v>
      </c>
      <c r="AW496" s="28">
        <f t="shared" si="343"/>
        <v>105.90124553675462</v>
      </c>
      <c r="AX496" s="28">
        <f t="shared" si="343"/>
        <v>105.69266069369374</v>
      </c>
      <c r="AY496" s="28">
        <f t="shared" si="343"/>
        <v>105.59478294117086</v>
      </c>
      <c r="AZ496" s="28">
        <f t="shared" si="343"/>
        <v>105.77568344986081</v>
      </c>
      <c r="BA496" s="28">
        <f t="shared" si="343"/>
        <v>105.78409570905313</v>
      </c>
    </row>
    <row r="497" spans="1:58" s="42" customFormat="1" x14ac:dyDescent="0.2">
      <c r="A497" s="37" t="s">
        <v>442</v>
      </c>
      <c r="B497" s="37" t="s">
        <v>174</v>
      </c>
      <c r="C497" s="37" t="s">
        <v>376</v>
      </c>
      <c r="D497" s="38"/>
      <c r="E497" s="38"/>
      <c r="F497" s="65" t="s">
        <v>175</v>
      </c>
      <c r="G497" s="22" t="s">
        <v>1263</v>
      </c>
      <c r="H497" s="45">
        <f t="shared" ref="H497:BA497" si="344">IF(AND(ISNUMBER(H333),ISNUMBER(H348)),H333/(H333+H348)*100,"–")</f>
        <v>78.716426368429808</v>
      </c>
      <c r="I497" s="45">
        <f t="shared" si="344"/>
        <v>78.871325133036734</v>
      </c>
      <c r="J497" s="45">
        <f t="shared" si="344"/>
        <v>79.185244978617092</v>
      </c>
      <c r="K497" s="45">
        <f t="shared" si="344"/>
        <v>79.150271360808816</v>
      </c>
      <c r="L497" s="45">
        <f t="shared" si="344"/>
        <v>79.625466905094243</v>
      </c>
      <c r="M497" s="45">
        <f t="shared" si="344"/>
        <v>79.479666618008892</v>
      </c>
      <c r="N497" s="45">
        <f t="shared" si="344"/>
        <v>79.689523009251715</v>
      </c>
      <c r="O497" s="45">
        <f t="shared" si="344"/>
        <v>79.719096913705798</v>
      </c>
      <c r="P497" s="45">
        <f t="shared" si="344"/>
        <v>80.54807183362793</v>
      </c>
      <c r="Q497" s="45">
        <f t="shared" si="344"/>
        <v>80.733969252584359</v>
      </c>
      <c r="R497" s="45">
        <f t="shared" si="344"/>
        <v>79.705997116378995</v>
      </c>
      <c r="S497" s="45">
        <f t="shared" si="344"/>
        <v>79.543982653543566</v>
      </c>
      <c r="T497" s="45">
        <f t="shared" si="344"/>
        <v>78.225249004255744</v>
      </c>
      <c r="U497" s="45">
        <f t="shared" si="344"/>
        <v>77.686213792768484</v>
      </c>
      <c r="V497" s="45">
        <f t="shared" si="344"/>
        <v>79.853820556976245</v>
      </c>
      <c r="W497" s="45">
        <f t="shared" si="344"/>
        <v>80.645250807176609</v>
      </c>
      <c r="X497" s="45">
        <f t="shared" si="344"/>
        <v>80.399046265349</v>
      </c>
      <c r="Y497" s="45">
        <f t="shared" si="344"/>
        <v>79.83495019025905</v>
      </c>
      <c r="Z497" s="45">
        <f t="shared" si="344"/>
        <v>79.296035714754908</v>
      </c>
      <c r="AA497" s="45">
        <f t="shared" si="344"/>
        <v>78.828887365146286</v>
      </c>
      <c r="AB497" s="45">
        <f t="shared" si="344"/>
        <v>79.066291817156383</v>
      </c>
      <c r="AC497" s="45">
        <f t="shared" si="344"/>
        <v>78.926022044638472</v>
      </c>
      <c r="AD497" s="45">
        <f t="shared" si="344"/>
        <v>78.077370493922999</v>
      </c>
      <c r="AE497" s="45">
        <f t="shared" si="344"/>
        <v>77.79898933183604</v>
      </c>
      <c r="AF497" s="27">
        <f t="shared" si="344"/>
        <v>77.49947486730602</v>
      </c>
      <c r="AG497" s="27">
        <f t="shared" si="344"/>
        <v>76.329025853340141</v>
      </c>
      <c r="AH497" s="27">
        <f t="shared" si="344"/>
        <v>76.515296547397796</v>
      </c>
      <c r="AI497" s="27">
        <f t="shared" si="344"/>
        <v>76.08336483096366</v>
      </c>
      <c r="AJ497" s="27">
        <f t="shared" si="344"/>
        <v>76.71207228405612</v>
      </c>
      <c r="AK497" s="27">
        <f t="shared" si="344"/>
        <v>74.158234306850318</v>
      </c>
      <c r="AL497" s="27">
        <f t="shared" si="344"/>
        <v>75.714525119608794</v>
      </c>
      <c r="AM497" s="27">
        <f t="shared" si="344"/>
        <v>76.232693886627104</v>
      </c>
      <c r="AN497" s="27">
        <f t="shared" si="344"/>
        <v>75.472837573958003</v>
      </c>
      <c r="AO497" s="27">
        <f t="shared" si="344"/>
        <v>74.736037836426988</v>
      </c>
      <c r="AP497" s="27">
        <f t="shared" si="344"/>
        <v>73.802792305404225</v>
      </c>
      <c r="AQ497" s="27">
        <f t="shared" si="344"/>
        <v>72.863226367459816</v>
      </c>
      <c r="AR497" s="27">
        <f t="shared" si="344"/>
        <v>72.583490878628623</v>
      </c>
      <c r="AS497" s="27">
        <f t="shared" si="344"/>
        <v>72.912511076064973</v>
      </c>
      <c r="AT497" s="27">
        <f t="shared" si="344"/>
        <v>72.476466381686876</v>
      </c>
      <c r="AU497" s="27">
        <f t="shared" si="344"/>
        <v>72.191615765322325</v>
      </c>
      <c r="AV497" s="27">
        <f t="shared" si="344"/>
        <v>73.310733312609202</v>
      </c>
      <c r="AW497" s="28">
        <f t="shared" si="344"/>
        <v>74.57843672193269</v>
      </c>
      <c r="AX497" s="28">
        <f t="shared" si="344"/>
        <v>74.0879567221847</v>
      </c>
      <c r="AY497" s="28">
        <f t="shared" si="344"/>
        <v>73.99513537325015</v>
      </c>
      <c r="AZ497" s="28">
        <f t="shared" si="344"/>
        <v>73.388650054743394</v>
      </c>
      <c r="BA497" s="28">
        <f t="shared" si="344"/>
        <v>73.037050027281452</v>
      </c>
    </row>
    <row r="498" spans="1:58" s="42" customFormat="1" x14ac:dyDescent="0.2">
      <c r="A498" s="37" t="s">
        <v>442</v>
      </c>
      <c r="B498" s="37" t="s">
        <v>176</v>
      </c>
      <c r="C498" s="37" t="s">
        <v>376</v>
      </c>
      <c r="D498" s="38"/>
      <c r="E498" s="38"/>
      <c r="F498" s="65" t="s">
        <v>177</v>
      </c>
      <c r="G498" s="22" t="s">
        <v>1264</v>
      </c>
      <c r="H498" s="45">
        <f>IF(AND(ISNUMBER(H338),ISNUMBER(H353)),H338/(H338+H353)*100,"–")</f>
        <v>80.343222747901834</v>
      </c>
      <c r="I498" s="45">
        <f t="shared" ref="I498:BA498" si="345">IF(AND(ISNUMBER(I338),ISNUMBER(I353)),I338/(I338+I353)*100,"–")</f>
        <v>79.526845483154986</v>
      </c>
      <c r="J498" s="45">
        <f t="shared" si="345"/>
        <v>79.644925772241848</v>
      </c>
      <c r="K498" s="45">
        <f t="shared" si="345"/>
        <v>80.031956673150333</v>
      </c>
      <c r="L498" s="45">
        <f t="shared" si="345"/>
        <v>80.9222259457419</v>
      </c>
      <c r="M498" s="45">
        <f t="shared" si="345"/>
        <v>81.000070579232613</v>
      </c>
      <c r="N498" s="45">
        <f t="shared" si="345"/>
        <v>79.674654838956016</v>
      </c>
      <c r="O498" s="45">
        <f t="shared" si="345"/>
        <v>79.658636144841495</v>
      </c>
      <c r="P498" s="45">
        <f t="shared" si="345"/>
        <v>79.951146354386495</v>
      </c>
      <c r="Q498" s="45">
        <f t="shared" si="345"/>
        <v>80.390634157777512</v>
      </c>
      <c r="R498" s="45">
        <f t="shared" si="345"/>
        <v>79.279444566190506</v>
      </c>
      <c r="S498" s="45">
        <f t="shared" si="345"/>
        <v>79.411967797246106</v>
      </c>
      <c r="T498" s="45">
        <f t="shared" si="345"/>
        <v>77.326441727857258</v>
      </c>
      <c r="U498" s="45">
        <f t="shared" si="345"/>
        <v>75.72331336484568</v>
      </c>
      <c r="V498" s="45">
        <f t="shared" si="345"/>
        <v>77.544009402467978</v>
      </c>
      <c r="W498" s="45">
        <f t="shared" si="345"/>
        <v>78.221588369097574</v>
      </c>
      <c r="X498" s="45">
        <f t="shared" si="345"/>
        <v>77.866481723390095</v>
      </c>
      <c r="Y498" s="45">
        <f t="shared" si="345"/>
        <v>77.966507240813016</v>
      </c>
      <c r="Z498" s="45">
        <f t="shared" si="345"/>
        <v>77.593730716861856</v>
      </c>
      <c r="AA498" s="45">
        <f t="shared" si="345"/>
        <v>77.322228431361665</v>
      </c>
      <c r="AB498" s="45">
        <f t="shared" si="345"/>
        <v>78.527794458214814</v>
      </c>
      <c r="AC498" s="45">
        <f t="shared" si="345"/>
        <v>77.73426729670372</v>
      </c>
      <c r="AD498" s="45">
        <f t="shared" si="345"/>
        <v>76.97373548884039</v>
      </c>
      <c r="AE498" s="45">
        <f t="shared" si="345"/>
        <v>77.049378227108264</v>
      </c>
      <c r="AF498" s="27">
        <f t="shared" si="345"/>
        <v>77.639203865745898</v>
      </c>
      <c r="AG498" s="27">
        <f t="shared" si="345"/>
        <v>76.900214878670354</v>
      </c>
      <c r="AH498" s="27">
        <f t="shared" si="345"/>
        <v>77.967726646054487</v>
      </c>
      <c r="AI498" s="27">
        <f t="shared" si="345"/>
        <v>77.60927813159816</v>
      </c>
      <c r="AJ498" s="27">
        <f t="shared" si="345"/>
        <v>77.975520542449686</v>
      </c>
      <c r="AK498" s="27">
        <f t="shared" si="345"/>
        <v>75.857013586681305</v>
      </c>
      <c r="AL498" s="27">
        <f t="shared" si="345"/>
        <v>77.559021543978929</v>
      </c>
      <c r="AM498" s="27">
        <f t="shared" si="345"/>
        <v>78.724701060057527</v>
      </c>
      <c r="AN498" s="27">
        <f t="shared" si="345"/>
        <v>77.811189164533971</v>
      </c>
      <c r="AO498" s="27">
        <f t="shared" si="345"/>
        <v>76.620540522015006</v>
      </c>
      <c r="AP498" s="27">
        <f t="shared" si="345"/>
        <v>75.682520487372656</v>
      </c>
      <c r="AQ498" s="27">
        <f t="shared" si="345"/>
        <v>74.666693499151108</v>
      </c>
      <c r="AR498" s="27">
        <f t="shared" si="345"/>
        <v>74.193435040227385</v>
      </c>
      <c r="AS498" s="27">
        <f t="shared" si="345"/>
        <v>74.602740120108095</v>
      </c>
      <c r="AT498" s="27">
        <f t="shared" si="345"/>
        <v>74.663800315467526</v>
      </c>
      <c r="AU498" s="27">
        <f t="shared" si="345"/>
        <v>74.003985887638251</v>
      </c>
      <c r="AV498" s="27">
        <f t="shared" si="345"/>
        <v>75.927383037479899</v>
      </c>
      <c r="AW498" s="28">
        <f t="shared" si="345"/>
        <v>77.06058428375006</v>
      </c>
      <c r="AX498" s="28">
        <f t="shared" si="345"/>
        <v>76.432621830525477</v>
      </c>
      <c r="AY498" s="28">
        <f t="shared" si="345"/>
        <v>76.429779763930384</v>
      </c>
      <c r="AZ498" s="28">
        <f t="shared" si="345"/>
        <v>75.874756054388442</v>
      </c>
      <c r="BA498" s="28">
        <f t="shared" si="345"/>
        <v>75.619599535389952</v>
      </c>
    </row>
    <row r="499" spans="1:58" s="42" customFormat="1" x14ac:dyDescent="0.2">
      <c r="A499" s="37" t="s">
        <v>442</v>
      </c>
      <c r="B499" s="37" t="s">
        <v>178</v>
      </c>
      <c r="C499" s="37" t="s">
        <v>376</v>
      </c>
      <c r="D499" s="38"/>
      <c r="E499" s="38"/>
      <c r="F499" s="65" t="s">
        <v>179</v>
      </c>
      <c r="G499" s="22" t="s">
        <v>1265</v>
      </c>
      <c r="H499" s="45">
        <f t="shared" ref="H499:BA499" si="346">IF(AND(ISNUMBER(H358),ISNUMBER(H77)),H358/H77*100,"–")</f>
        <v>0.3114429798032094</v>
      </c>
      <c r="I499" s="45">
        <f t="shared" si="346"/>
        <v>0.22628555783660484</v>
      </c>
      <c r="J499" s="45">
        <f t="shared" si="346"/>
        <v>0.20378417255182915</v>
      </c>
      <c r="K499" s="45">
        <f t="shared" si="346"/>
        <v>0.35603300839111329</v>
      </c>
      <c r="L499" s="45">
        <f t="shared" si="346"/>
        <v>0.464081287301923</v>
      </c>
      <c r="M499" s="45">
        <f t="shared" si="346"/>
        <v>0.64276539502019137</v>
      </c>
      <c r="N499" s="45">
        <f t="shared" si="346"/>
        <v>0.38944040072791841</v>
      </c>
      <c r="O499" s="45">
        <f t="shared" si="346"/>
        <v>0.27919111928154416</v>
      </c>
      <c r="P499" s="45">
        <f t="shared" si="346"/>
        <v>2.6527414552971595E-2</v>
      </c>
      <c r="Q499" s="45">
        <f t="shared" si="346"/>
        <v>4.1960123380075653E-2</v>
      </c>
      <c r="R499" s="45">
        <f t="shared" si="346"/>
        <v>-3.8578317802698351E-4</v>
      </c>
      <c r="S499" s="45">
        <f t="shared" si="346"/>
        <v>-7.653762380574701E-2</v>
      </c>
      <c r="T499" s="45">
        <f t="shared" si="346"/>
        <v>-0.20125993212821899</v>
      </c>
      <c r="U499" s="45">
        <f t="shared" si="346"/>
        <v>-0.20366666589999136</v>
      </c>
      <c r="V499" s="45">
        <f t="shared" si="346"/>
        <v>-0.28486519938920435</v>
      </c>
      <c r="W499" s="45">
        <f t="shared" si="346"/>
        <v>-0.30045637136148445</v>
      </c>
      <c r="X499" s="45">
        <f t="shared" si="346"/>
        <v>-0.24941927792822091</v>
      </c>
      <c r="Y499" s="45">
        <f t="shared" si="346"/>
        <v>-6.6303931855190401E-2</v>
      </c>
      <c r="Z499" s="45">
        <f t="shared" si="346"/>
        <v>-9.8542246342704476E-2</v>
      </c>
      <c r="AA499" s="45">
        <f>IF(AND(ISNUMBER(AA358),ISNUMBER(AA77)),AA358/AA77*100,"–")</f>
        <v>-0.21357378931527057</v>
      </c>
      <c r="AB499" s="45">
        <f>IF(AND(ISNUMBER(AB358),ISNUMBER(AB77)),AB358/AB77*100,"–")</f>
        <v>-0.15269870692400525</v>
      </c>
      <c r="AC499" s="45">
        <f>IF(AND(ISNUMBER(AC358),ISNUMBER(AC77)),AC358/AC77*100,"–")</f>
        <v>-0.2281780641816944</v>
      </c>
      <c r="AD499" s="45">
        <f>IF(AND(ISNUMBER(AD358),ISNUMBER(AD77)),AD358/AD77*100,"–")</f>
        <v>-4.5278271338600816E-2</v>
      </c>
      <c r="AE499" s="45">
        <f t="shared" si="346"/>
        <v>1.4595867524814905E-2</v>
      </c>
      <c r="AF499" s="27">
        <f t="shared" si="346"/>
        <v>0.30009523331013321</v>
      </c>
      <c r="AG499" s="27">
        <f t="shared" si="346"/>
        <v>0.37179241532143142</v>
      </c>
      <c r="AH499" s="27">
        <f t="shared" si="346"/>
        <v>0.63326481307574922</v>
      </c>
      <c r="AI499" s="27">
        <f t="shared" si="346"/>
        <v>0.76321080444684641</v>
      </c>
      <c r="AJ499" s="27">
        <f t="shared" si="346"/>
        <v>0.59889833682353677</v>
      </c>
      <c r="AK499" s="27">
        <f t="shared" si="346"/>
        <v>0.69132563593052898</v>
      </c>
      <c r="AL499" s="27">
        <f t="shared" si="346"/>
        <v>0.69002428534162519</v>
      </c>
      <c r="AM499" s="27">
        <f t="shared" si="346"/>
        <v>0.98295856058780595</v>
      </c>
      <c r="AN499" s="27">
        <f t="shared" si="346"/>
        <v>1.1531840562757709</v>
      </c>
      <c r="AO499" s="27">
        <f t="shared" si="346"/>
        <v>1.0609383968739283</v>
      </c>
      <c r="AP499" s="27">
        <f t="shared" si="346"/>
        <v>1.1251286289016778</v>
      </c>
      <c r="AQ499" s="27">
        <f t="shared" si="346"/>
        <v>1.2460566473260493</v>
      </c>
      <c r="AR499" s="27">
        <f t="shared" si="346"/>
        <v>1.1934705462514765</v>
      </c>
      <c r="AS499" s="27">
        <f t="shared" si="346"/>
        <v>1.2125346262050456</v>
      </c>
      <c r="AT499" s="27">
        <f t="shared" si="346"/>
        <v>1.3064740212779045</v>
      </c>
      <c r="AU499" s="27">
        <f t="shared" si="346"/>
        <v>1.1784560651987619</v>
      </c>
      <c r="AV499" s="27">
        <f t="shared" si="346"/>
        <v>1.387539845715035</v>
      </c>
      <c r="AW499" s="28">
        <f t="shared" si="346"/>
        <v>1.3962034573616113</v>
      </c>
      <c r="AX499" s="28">
        <f t="shared" si="346"/>
        <v>1.3553089596580983</v>
      </c>
      <c r="AY499" s="28">
        <f t="shared" si="346"/>
        <v>1.3960513958917644</v>
      </c>
      <c r="AZ499" s="28">
        <f t="shared" si="346"/>
        <v>1.4289118151288964</v>
      </c>
      <c r="BA499" s="28">
        <f t="shared" si="346"/>
        <v>1.4749075713581588</v>
      </c>
    </row>
    <row r="500" spans="1:58" s="42" customFormat="1" x14ac:dyDescent="0.2">
      <c r="A500" s="37" t="s">
        <v>442</v>
      </c>
      <c r="B500" s="37" t="s">
        <v>180</v>
      </c>
      <c r="C500" s="37" t="s">
        <v>376</v>
      </c>
      <c r="D500" s="38"/>
      <c r="E500" s="38"/>
      <c r="F500" s="23" t="s">
        <v>181</v>
      </c>
      <c r="G500" s="22" t="s">
        <v>1266</v>
      </c>
      <c r="H500" s="45">
        <f t="shared" ref="H500:BA500" si="347">IF(AND(ISNUMBER(H373),ISNUMBER(H77)),H373/H77*100,"–")</f>
        <v>0.19721220727842384</v>
      </c>
      <c r="I500" s="45">
        <f t="shared" si="347"/>
        <v>0.13257975419555801</v>
      </c>
      <c r="J500" s="45">
        <f t="shared" si="347"/>
        <v>6.2442284280743235E-2</v>
      </c>
      <c r="K500" s="45">
        <f t="shared" si="347"/>
        <v>0.149523211826187</v>
      </c>
      <c r="L500" s="45">
        <f t="shared" si="347"/>
        <v>0.26785899804003704</v>
      </c>
      <c r="M500" s="45">
        <f t="shared" si="347"/>
        <v>0.13890382754295411</v>
      </c>
      <c r="N500" s="45">
        <f t="shared" si="347"/>
        <v>0.20895909422279638</v>
      </c>
      <c r="O500" s="45">
        <f t="shared" si="347"/>
        <v>9.2856758225707617E-3</v>
      </c>
      <c r="P500" s="45">
        <f t="shared" si="347"/>
        <v>0.17810237983715313</v>
      </c>
      <c r="Q500" s="45">
        <f t="shared" si="347"/>
        <v>0.17325164065302751</v>
      </c>
      <c r="R500" s="45">
        <f t="shared" si="347"/>
        <v>-2.1256653109305655E-2</v>
      </c>
      <c r="S500" s="45">
        <f t="shared" si="347"/>
        <v>-0.1936712777070996</v>
      </c>
      <c r="T500" s="45">
        <f t="shared" si="347"/>
        <v>-0.19512355517066104</v>
      </c>
      <c r="U500" s="45">
        <f t="shared" si="347"/>
        <v>-0.26978542706763065</v>
      </c>
      <c r="V500" s="45">
        <f t="shared" si="347"/>
        <v>-0.29235629994429896</v>
      </c>
      <c r="W500" s="45">
        <f t="shared" si="347"/>
        <v>-0.35337376917443108</v>
      </c>
      <c r="X500" s="45">
        <f t="shared" si="347"/>
        <v>-0.22230303163869466</v>
      </c>
      <c r="Y500" s="45">
        <f t="shared" si="347"/>
        <v>-2.0206912565390905E-2</v>
      </c>
      <c r="Z500" s="45">
        <f t="shared" si="347"/>
        <v>8.8867189429056789E-2</v>
      </c>
      <c r="AA500" s="45">
        <f>IF(AND(ISNUMBER(AA373),ISNUMBER(AA77)),AA373/AA77*100,"–")</f>
        <v>-0.13219580070009362</v>
      </c>
      <c r="AB500" s="45">
        <f>IF(AND(ISNUMBER(AB373),ISNUMBER(AB77)),AB373/AB77*100,"–")</f>
        <v>6.0547306390970744E-2</v>
      </c>
      <c r="AC500" s="45">
        <f>IF(AND(ISNUMBER(AC373),ISNUMBER(AC77)),AC373/AC77*100,"–")</f>
        <v>0.1389512461432259</v>
      </c>
      <c r="AD500" s="45">
        <f>IF(AND(ISNUMBER(AD373),ISNUMBER(AD77)),AD373/AD77*100,"–")</f>
        <v>-4.8319911115921266E-2</v>
      </c>
      <c r="AE500" s="45">
        <f t="shared" si="347"/>
        <v>-3.8249942964172751E-2</v>
      </c>
      <c r="AF500" s="27">
        <f t="shared" si="347"/>
        <v>0.52624475955763417</v>
      </c>
      <c r="AG500" s="27">
        <f t="shared" si="347"/>
        <v>1.0794848644389423</v>
      </c>
      <c r="AH500" s="27">
        <f t="shared" si="347"/>
        <v>1.1093877535254077</v>
      </c>
      <c r="AI500" s="27">
        <f t="shared" si="347"/>
        <v>0.80556330741709836</v>
      </c>
      <c r="AJ500" s="27">
        <f t="shared" si="347"/>
        <v>0.43552105180846429</v>
      </c>
      <c r="AK500" s="27">
        <f t="shared" si="347"/>
        <v>1.1063552867603681</v>
      </c>
      <c r="AL500" s="27">
        <f t="shared" si="347"/>
        <v>1.2842743564447952</v>
      </c>
      <c r="AM500" s="27">
        <f t="shared" si="347"/>
        <v>1.5375658572900266</v>
      </c>
      <c r="AN500" s="27">
        <f t="shared" si="347"/>
        <v>1.0277512333835066</v>
      </c>
      <c r="AO500" s="27">
        <f t="shared" si="347"/>
        <v>0.77944172818006052</v>
      </c>
      <c r="AP500" s="27">
        <f t="shared" si="347"/>
        <v>0.63286889914215672</v>
      </c>
      <c r="AQ500" s="27">
        <f t="shared" si="347"/>
        <v>0.45377321003180188</v>
      </c>
      <c r="AR500" s="27">
        <f t="shared" si="347"/>
        <v>0.72005607956130369</v>
      </c>
      <c r="AS500" s="27">
        <f t="shared" si="347"/>
        <v>1.0733679949458013</v>
      </c>
      <c r="AT500" s="27">
        <f t="shared" si="347"/>
        <v>1.4755576593935416</v>
      </c>
      <c r="AU500" s="27">
        <f t="shared" si="347"/>
        <v>1.6706545188715407</v>
      </c>
      <c r="AV500" s="27">
        <f t="shared" si="347"/>
        <v>1.1470871754806728</v>
      </c>
      <c r="AW500" s="28">
        <f t="shared" si="347"/>
        <v>0.96871712774218299</v>
      </c>
      <c r="AX500" s="28">
        <f t="shared" si="347"/>
        <v>0.73662665025853702</v>
      </c>
      <c r="AY500" s="28">
        <f t="shared" si="347"/>
        <v>0.63914874827511992</v>
      </c>
      <c r="AZ500" s="28">
        <f t="shared" si="347"/>
        <v>0.56248300419912944</v>
      </c>
      <c r="BA500" s="28">
        <f t="shared" si="347"/>
        <v>0.44649067097427275</v>
      </c>
    </row>
    <row r="501" spans="1:58" s="42" customFormat="1" x14ac:dyDescent="0.2">
      <c r="A501" s="37" t="s">
        <v>442</v>
      </c>
      <c r="B501" s="37" t="s">
        <v>182</v>
      </c>
      <c r="C501" s="37" t="s">
        <v>376</v>
      </c>
      <c r="D501" s="38"/>
      <c r="E501" s="38"/>
      <c r="F501" s="23" t="s">
        <v>183</v>
      </c>
      <c r="G501" s="22" t="s">
        <v>1267</v>
      </c>
      <c r="H501" s="45">
        <f t="shared" ref="H501:BA501" si="348">IF(AND(ISNUMBER(H388),ISNUMBER(H77)),H388/H77*100,"–")</f>
        <v>-0.75658660764528218</v>
      </c>
      <c r="I501" s="45">
        <f t="shared" si="348"/>
        <v>-0.74689650336567293</v>
      </c>
      <c r="J501" s="45">
        <f t="shared" si="348"/>
        <v>-0.78408924009554259</v>
      </c>
      <c r="K501" s="45">
        <f t="shared" si="348"/>
        <v>-0.66724012068711092</v>
      </c>
      <c r="L501" s="45">
        <f t="shared" si="348"/>
        <v>-0.68308228344329991</v>
      </c>
      <c r="M501" s="45">
        <f t="shared" si="348"/>
        <v>-0.72075354787168855</v>
      </c>
      <c r="N501" s="45">
        <f t="shared" si="348"/>
        <v>-0.73829330026943196</v>
      </c>
      <c r="O501" s="45">
        <f t="shared" si="348"/>
        <v>-0.7848555529566047</v>
      </c>
      <c r="P501" s="45">
        <f t="shared" si="348"/>
        <v>-0.80384290940077963</v>
      </c>
      <c r="Q501" s="45">
        <f t="shared" si="348"/>
        <v>-0.87541918042843347</v>
      </c>
      <c r="R501" s="45">
        <f t="shared" si="348"/>
        <v>-0.81139846918599112</v>
      </c>
      <c r="S501" s="45">
        <f t="shared" si="348"/>
        <v>-0.94785170932386331</v>
      </c>
      <c r="T501" s="45">
        <f t="shared" si="348"/>
        <v>-0.9828127191862891</v>
      </c>
      <c r="U501" s="45">
        <f t="shared" si="348"/>
        <v>-0.99750582972567214</v>
      </c>
      <c r="V501" s="45">
        <f t="shared" si="348"/>
        <v>-1.0870908864363611</v>
      </c>
      <c r="W501" s="45">
        <f t="shared" si="348"/>
        <v>-0.98412053905074393</v>
      </c>
      <c r="X501" s="45">
        <f t="shared" si="348"/>
        <v>-0.87731463362643647</v>
      </c>
      <c r="Y501" s="45">
        <f t="shared" si="348"/>
        <v>-0.90955749120561424</v>
      </c>
      <c r="Z501" s="45">
        <f t="shared" si="348"/>
        <v>-0.99923330855840475</v>
      </c>
      <c r="AA501" s="45">
        <f>IF(AND(ISNUMBER(AA388),ISNUMBER(AA77)),AA388/AA77*100,"–")</f>
        <v>-0.89981063520753035</v>
      </c>
      <c r="AB501" s="45">
        <f>IF(AND(ISNUMBER(AB388),ISNUMBER(AB77)),AB388/AB77*100,"–")</f>
        <v>-0.99164375142246042</v>
      </c>
      <c r="AC501" s="45">
        <f>IF(AND(ISNUMBER(AC388),ISNUMBER(AC77)),AC388/AC77*100,"–")</f>
        <v>-0.91346219892114577</v>
      </c>
      <c r="AD501" s="45">
        <f>IF(AND(ISNUMBER(AD388),ISNUMBER(AD77)),AD388/AD77*100,"–")</f>
        <v>-0.9229419233216648</v>
      </c>
      <c r="AE501" s="45">
        <f t="shared" si="348"/>
        <v>-0.99920928632972017</v>
      </c>
      <c r="AF501" s="27">
        <f t="shared" si="348"/>
        <v>-0.9728960937512261</v>
      </c>
      <c r="AG501" s="27">
        <f t="shared" si="348"/>
        <v>-1.2615149804475971</v>
      </c>
      <c r="AH501" s="27">
        <f t="shared" si="348"/>
        <v>-1.2271765237642647</v>
      </c>
      <c r="AI501" s="27">
        <f t="shared" si="348"/>
        <v>-1.2476085663407444</v>
      </c>
      <c r="AJ501" s="27">
        <f t="shared" si="348"/>
        <v>-1.2623187115628403</v>
      </c>
      <c r="AK501" s="27">
        <f t="shared" si="348"/>
        <v>-1.389905971953203</v>
      </c>
      <c r="AL501" s="27">
        <f t="shared" si="348"/>
        <v>-1.5022649002577544</v>
      </c>
      <c r="AM501" s="27">
        <f t="shared" si="348"/>
        <v>-1.3849889007005125</v>
      </c>
      <c r="AN501" s="27">
        <f t="shared" si="348"/>
        <v>-1.4853531067938326</v>
      </c>
      <c r="AO501" s="27">
        <f t="shared" si="348"/>
        <v>-1.5778908946890504</v>
      </c>
      <c r="AP501" s="27">
        <f t="shared" si="348"/>
        <v>-1.5012721303232046</v>
      </c>
      <c r="AQ501" s="27">
        <f t="shared" si="348"/>
        <v>-1.3873920107740603</v>
      </c>
      <c r="AR501" s="27">
        <f t="shared" si="348"/>
        <v>-1.4079034244298292</v>
      </c>
      <c r="AS501" s="27">
        <f t="shared" si="348"/>
        <v>-1.391611368997657</v>
      </c>
      <c r="AT501" s="27">
        <f t="shared" si="348"/>
        <v>-1.4324754910610304</v>
      </c>
      <c r="AU501" s="27">
        <f t="shared" si="348"/>
        <v>-1.3880111009860536</v>
      </c>
      <c r="AV501" s="27">
        <f t="shared" si="348"/>
        <v>-1.5113888727393472</v>
      </c>
      <c r="AW501" s="28">
        <f t="shared" si="348"/>
        <v>-1.4552475503738251</v>
      </c>
      <c r="AX501" s="28">
        <f t="shared" si="348"/>
        <v>-1.202784772450421</v>
      </c>
      <c r="AY501" s="28">
        <f t="shared" si="348"/>
        <v>-1.2280467666625696</v>
      </c>
      <c r="AZ501" s="28">
        <f t="shared" si="348"/>
        <v>-1.2387427940238667</v>
      </c>
      <c r="BA501" s="28">
        <f t="shared" si="348"/>
        <v>-1.232992416949144</v>
      </c>
    </row>
    <row r="502" spans="1:58" s="42" customFormat="1" x14ac:dyDescent="0.2">
      <c r="A502" s="37" t="s">
        <v>442</v>
      </c>
      <c r="B502" s="37" t="s">
        <v>325</v>
      </c>
      <c r="C502" s="37"/>
      <c r="D502" s="38"/>
      <c r="E502" s="38"/>
      <c r="F502" s="23" t="s">
        <v>326</v>
      </c>
      <c r="G502" s="22" t="s">
        <v>1268</v>
      </c>
      <c r="H502" s="45">
        <f>IF(AND(ISNUMBER(H416), ISNUMBER(H$77)), H416/H$77*100, "–")</f>
        <v>0.51612426649368082</v>
      </c>
      <c r="I502" s="45">
        <f t="shared" ref="I502:BA502" si="349">IF(AND(ISNUMBER(I416), ISNUMBER(I$77)), I416/I$77*100, "–")</f>
        <v>0.37892310388311817</v>
      </c>
      <c r="J502" s="45">
        <f t="shared" si="349"/>
        <v>0.35195215754679021</v>
      </c>
      <c r="K502" s="45">
        <f t="shared" si="349"/>
        <v>0.40498199928547407</v>
      </c>
      <c r="L502" s="45">
        <f t="shared" si="349"/>
        <v>0.18656225805870774</v>
      </c>
      <c r="M502" s="45">
        <f t="shared" si="349"/>
        <v>0.42756278550126309</v>
      </c>
      <c r="N502" s="45">
        <f t="shared" si="349"/>
        <v>0.4260722839708293</v>
      </c>
      <c r="O502" s="45">
        <f t="shared" si="349"/>
        <v>0.64589703386645125</v>
      </c>
      <c r="P502" s="45">
        <f t="shared" si="349"/>
        <v>0.96196593233860372</v>
      </c>
      <c r="Q502" s="45">
        <f t="shared" si="349"/>
        <v>1.063038840704932</v>
      </c>
      <c r="R502" s="45">
        <f t="shared" si="349"/>
        <v>1.225260875826045</v>
      </c>
      <c r="S502" s="45">
        <f t="shared" si="349"/>
        <v>0.81863089745778994</v>
      </c>
      <c r="T502" s="45">
        <f t="shared" si="349"/>
        <v>0.76015982221465839</v>
      </c>
      <c r="U502" s="45">
        <f t="shared" si="349"/>
        <v>0.80445992861982862</v>
      </c>
      <c r="V502" s="45">
        <f t="shared" si="349"/>
        <v>0.76281266817640458</v>
      </c>
      <c r="W502" s="45">
        <f t="shared" si="349"/>
        <v>1.0384387353414199</v>
      </c>
      <c r="X502" s="45">
        <f t="shared" si="349"/>
        <v>1.0852255367227841</v>
      </c>
      <c r="Y502" s="45">
        <f t="shared" si="349"/>
        <v>1.4883684839666624</v>
      </c>
      <c r="Z502" s="45">
        <f t="shared" si="349"/>
        <v>2.5600096079007093</v>
      </c>
      <c r="AA502" s="45">
        <f t="shared" si="349"/>
        <v>4.0610698017446527</v>
      </c>
      <c r="AB502" s="45">
        <f t="shared" si="349"/>
        <v>7.6341680980470796</v>
      </c>
      <c r="AC502" s="45">
        <f t="shared" si="349"/>
        <v>2.9055059345627106</v>
      </c>
      <c r="AD502" s="45">
        <f t="shared" si="349"/>
        <v>3.1306212926657322</v>
      </c>
      <c r="AE502" s="45">
        <f t="shared" si="349"/>
        <v>2.05636228743671</v>
      </c>
      <c r="AF502" s="27">
        <f t="shared" si="349"/>
        <v>1.309381896457724</v>
      </c>
      <c r="AG502" s="27">
        <f t="shared" si="349"/>
        <v>4.6028696175657497</v>
      </c>
      <c r="AH502" s="27">
        <f t="shared" si="349"/>
        <v>4.2784452438134402</v>
      </c>
      <c r="AI502" s="27">
        <f t="shared" si="349"/>
        <v>3.5978707402190753</v>
      </c>
      <c r="AJ502" s="27">
        <f t="shared" si="349"/>
        <v>2.8530444202942205</v>
      </c>
      <c r="AK502" s="27">
        <f t="shared" si="349"/>
        <v>0.99142158842439232</v>
      </c>
      <c r="AL502" s="27">
        <f t="shared" si="349"/>
        <v>1.8916221168226321</v>
      </c>
      <c r="AM502" s="27">
        <f t="shared" si="349"/>
        <v>1.7569089065211467</v>
      </c>
      <c r="AN502" s="27">
        <f t="shared" si="349"/>
        <v>1.317164890197178</v>
      </c>
      <c r="AO502" s="27">
        <f t="shared" si="349"/>
        <v>1.5054682080577202</v>
      </c>
      <c r="AP502" s="27">
        <f t="shared" si="349"/>
        <v>0.84367837468646045</v>
      </c>
      <c r="AQ502" s="27">
        <f t="shared" si="349"/>
        <v>1.5506307488550983</v>
      </c>
      <c r="AR502" s="27">
        <f t="shared" si="349"/>
        <v>4.2609841718061068</v>
      </c>
      <c r="AS502" s="27">
        <f t="shared" si="349"/>
        <v>2.5817857835738169</v>
      </c>
      <c r="AT502" s="27">
        <f t="shared" si="349"/>
        <v>3.0809482656620859</v>
      </c>
      <c r="AU502" s="27">
        <f t="shared" si="349"/>
        <v>1.3832912475944801</v>
      </c>
      <c r="AV502" s="27">
        <f t="shared" si="349"/>
        <v>1.2442214502490072</v>
      </c>
      <c r="AW502" s="28">
        <f t="shared" si="349"/>
        <v>1.5250367971208307</v>
      </c>
      <c r="AX502" s="28">
        <f t="shared" si="349"/>
        <v>2.029998867480348</v>
      </c>
      <c r="AY502" s="28">
        <f t="shared" si="349"/>
        <v>1.8763277865610666</v>
      </c>
      <c r="AZ502" s="28">
        <f t="shared" si="349"/>
        <v>1.7269043220729134</v>
      </c>
      <c r="BA502" s="28">
        <f t="shared" si="349"/>
        <v>1.7868317463010257</v>
      </c>
    </row>
    <row r="503" spans="1:58" s="42" customFormat="1" x14ac:dyDescent="0.2">
      <c r="A503" s="37" t="s">
        <v>442</v>
      </c>
      <c r="B503" s="37" t="s">
        <v>327</v>
      </c>
      <c r="C503" s="37"/>
      <c r="D503" s="38"/>
      <c r="E503" s="38"/>
      <c r="F503" s="23" t="s">
        <v>328</v>
      </c>
      <c r="G503" s="22" t="s">
        <v>1269</v>
      </c>
      <c r="H503" s="45">
        <f>IF(AND(ISNUMBER(H416), ISNUMBER(H$92)), H416/H$92*100, "–")</f>
        <v>2.1976064066945553</v>
      </c>
      <c r="I503" s="45">
        <f t="shared" ref="I503:BA503" si="350">IF(AND(ISNUMBER(I416), ISNUMBER(I$92)), I416/I$92*100, "–")</f>
        <v>1.6799143417987135</v>
      </c>
      <c r="J503" s="45">
        <f t="shared" si="350"/>
        <v>1.6225028031783921</v>
      </c>
      <c r="K503" s="45">
        <f t="shared" si="350"/>
        <v>1.9003571660575238</v>
      </c>
      <c r="L503" s="45">
        <f t="shared" si="350"/>
        <v>0.87770249955854829</v>
      </c>
      <c r="M503" s="45">
        <f t="shared" si="350"/>
        <v>2.0328699040514513</v>
      </c>
      <c r="N503" s="45">
        <f t="shared" si="350"/>
        <v>2.0387269206731005</v>
      </c>
      <c r="O503" s="45">
        <f t="shared" si="350"/>
        <v>3.021740269082414</v>
      </c>
      <c r="P503" s="45">
        <f t="shared" si="350"/>
        <v>4.3495291046513955</v>
      </c>
      <c r="Q503" s="45">
        <f t="shared" si="350"/>
        <v>4.6541972918330128</v>
      </c>
      <c r="R503" s="45">
        <f t="shared" si="350"/>
        <v>5.3314333448304021</v>
      </c>
      <c r="S503" s="45">
        <f t="shared" si="350"/>
        <v>3.543583185492849</v>
      </c>
      <c r="T503" s="45">
        <f t="shared" si="350"/>
        <v>3.3797236709420204</v>
      </c>
      <c r="U503" s="45">
        <f t="shared" si="350"/>
        <v>3.7971430624702487</v>
      </c>
      <c r="V503" s="45">
        <f t="shared" si="350"/>
        <v>3.6271722187571696</v>
      </c>
      <c r="W503" s="45">
        <f t="shared" si="350"/>
        <v>4.9892943065029192</v>
      </c>
      <c r="X503" s="45">
        <f t="shared" si="350"/>
        <v>5.2647648978112391</v>
      </c>
      <c r="Y503" s="45">
        <f t="shared" si="350"/>
        <v>7.4602280531922665</v>
      </c>
      <c r="Z503" s="45">
        <f t="shared" si="350"/>
        <v>12.664448268068718</v>
      </c>
      <c r="AA503" s="45">
        <f t="shared" si="350"/>
        <v>19.795413349799436</v>
      </c>
      <c r="AB503" s="45">
        <f t="shared" si="350"/>
        <v>36.533714588097723</v>
      </c>
      <c r="AC503" s="45">
        <f t="shared" si="350"/>
        <v>14.182528219076316</v>
      </c>
      <c r="AD503" s="45">
        <f t="shared" si="350"/>
        <v>15.711727758145447</v>
      </c>
      <c r="AE503" s="45">
        <f t="shared" si="350"/>
        <v>10.49418026067716</v>
      </c>
      <c r="AF503" s="27">
        <f t="shared" si="350"/>
        <v>6.728368877678621</v>
      </c>
      <c r="AG503" s="27">
        <f t="shared" si="350"/>
        <v>23.429228172709259</v>
      </c>
      <c r="AH503" s="27">
        <f t="shared" si="350"/>
        <v>21.209098689175885</v>
      </c>
      <c r="AI503" s="27">
        <f t="shared" si="350"/>
        <v>17.525838815696996</v>
      </c>
      <c r="AJ503" s="27">
        <f t="shared" si="350"/>
        <v>13.852473702389673</v>
      </c>
      <c r="AK503" s="27">
        <f t="shared" si="350"/>
        <v>5.1074501257633687</v>
      </c>
      <c r="AL503" s="27">
        <f t="shared" si="350"/>
        <v>9.7428249120233996</v>
      </c>
      <c r="AM503" s="27">
        <f t="shared" si="350"/>
        <v>8.9483241140665104</v>
      </c>
      <c r="AN503" s="27">
        <f t="shared" si="350"/>
        <v>6.8110551406900797</v>
      </c>
      <c r="AO503" s="27">
        <f t="shared" si="350"/>
        <v>7.9315662239393516</v>
      </c>
      <c r="AP503" s="27">
        <f t="shared" si="350"/>
        <v>4.4395735183921143</v>
      </c>
      <c r="AQ503" s="27">
        <f t="shared" si="350"/>
        <v>8.1448460219380312</v>
      </c>
      <c r="AR503" s="27">
        <f t="shared" si="350"/>
        <v>21.952520088018034</v>
      </c>
      <c r="AS503" s="27">
        <f t="shared" si="350"/>
        <v>13.042864332017487</v>
      </c>
      <c r="AT503" s="27">
        <f t="shared" si="350"/>
        <v>15.292261759423287</v>
      </c>
      <c r="AU503" s="27">
        <f t="shared" si="350"/>
        <v>6.7397576533498826</v>
      </c>
      <c r="AV503" s="27">
        <f t="shared" si="350"/>
        <v>6.1067348695626027</v>
      </c>
      <c r="AW503" s="28">
        <f t="shared" si="350"/>
        <v>7.3536076005585276</v>
      </c>
      <c r="AX503" s="28">
        <f t="shared" si="350"/>
        <v>9.3824651132749235</v>
      </c>
      <c r="AY503" s="28">
        <f t="shared" si="350"/>
        <v>8.511524263045235</v>
      </c>
      <c r="AZ503" s="28">
        <f t="shared" si="350"/>
        <v>7.8022990210644378</v>
      </c>
      <c r="BA503" s="28">
        <f t="shared" si="350"/>
        <v>8.0664583243013084</v>
      </c>
    </row>
    <row r="504" spans="1:58" s="42" customFormat="1" x14ac:dyDescent="0.2">
      <c r="A504" s="37" t="s">
        <v>442</v>
      </c>
      <c r="B504" s="37" t="s">
        <v>329</v>
      </c>
      <c r="C504" s="37"/>
      <c r="D504" s="38" t="s">
        <v>374</v>
      </c>
      <c r="E504" s="38"/>
      <c r="F504" s="23" t="s">
        <v>330</v>
      </c>
      <c r="G504" s="22" t="s">
        <v>1270</v>
      </c>
      <c r="H504" s="45">
        <f>IF(AND(ISNUMBER(H455), ISNUMBER(H$271)), H455/H$271, "–")</f>
        <v>643.19776007464213</v>
      </c>
      <c r="I504" s="45">
        <f t="shared" ref="I504:BA504" si="351">IF(AND(ISNUMBER(I455), ISNUMBER(I$271)), I455/I$271, "–")</f>
        <v>659.2474959738197</v>
      </c>
      <c r="J504" s="45">
        <f t="shared" si="351"/>
        <v>652.58581997611498</v>
      </c>
      <c r="K504" s="45">
        <f t="shared" si="351"/>
        <v>652.8947784650868</v>
      </c>
      <c r="L504" s="45">
        <f t="shared" si="351"/>
        <v>685.15298084427991</v>
      </c>
      <c r="M504" s="45">
        <f t="shared" si="351"/>
        <v>809.72504445567085</v>
      </c>
      <c r="N504" s="45">
        <f t="shared" si="351"/>
        <v>973.63598231516937</v>
      </c>
      <c r="O504" s="45">
        <f t="shared" si="351"/>
        <v>1244.7839446928731</v>
      </c>
      <c r="P504" s="45">
        <f t="shared" si="351"/>
        <v>1417.1928243812354</v>
      </c>
      <c r="Q504" s="45">
        <f t="shared" si="351"/>
        <v>1577.6534466344769</v>
      </c>
      <c r="R504" s="45">
        <f t="shared" si="351"/>
        <v>1898.3113597380432</v>
      </c>
      <c r="S504" s="45">
        <f t="shared" si="351"/>
        <v>1974.9237095739684</v>
      </c>
      <c r="T504" s="45">
        <f t="shared" si="351"/>
        <v>1921.193966388156</v>
      </c>
      <c r="U504" s="45">
        <f t="shared" si="351"/>
        <v>2038.0175893684259</v>
      </c>
      <c r="V504" s="45">
        <f t="shared" si="351"/>
        <v>2344.3843207144355</v>
      </c>
      <c r="W504" s="45">
        <f t="shared" si="351"/>
        <v>2870.3557189008652</v>
      </c>
      <c r="X504" s="45">
        <f t="shared" si="351"/>
        <v>3331.7488640469114</v>
      </c>
      <c r="Y504" s="45">
        <f t="shared" si="351"/>
        <v>3872.2017363934115</v>
      </c>
      <c r="Z504" s="45">
        <f t="shared" si="351"/>
        <v>5202.6571404548622</v>
      </c>
      <c r="AA504" s="45">
        <f t="shared" si="351"/>
        <v>7538.3699184396137</v>
      </c>
      <c r="AB504" s="45">
        <f t="shared" si="351"/>
        <v>7552.6286609748186</v>
      </c>
      <c r="AC504" s="45">
        <f t="shared" si="351"/>
        <v>7303.0865565603071</v>
      </c>
      <c r="AD504" s="45">
        <f t="shared" si="351"/>
        <v>8866.0889213449973</v>
      </c>
      <c r="AE504" s="45">
        <f t="shared" si="351"/>
        <v>10813.107410754903</v>
      </c>
      <c r="AF504" s="27">
        <f t="shared" si="351"/>
        <v>11895.494180275613</v>
      </c>
      <c r="AG504" s="27">
        <f t="shared" si="351"/>
        <v>11978.019344163991</v>
      </c>
      <c r="AH504" s="27">
        <f t="shared" si="351"/>
        <v>14717.143385594878</v>
      </c>
      <c r="AI504" s="27">
        <f t="shared" si="351"/>
        <v>17701.105596676938</v>
      </c>
      <c r="AJ504" s="27">
        <f t="shared" si="351"/>
        <v>15924.542465627006</v>
      </c>
      <c r="AK504" s="27">
        <f t="shared" si="351"/>
        <v>16548.92636958151</v>
      </c>
      <c r="AL504" s="27">
        <f t="shared" si="351"/>
        <v>16382.313985154424</v>
      </c>
      <c r="AM504" s="27">
        <f t="shared" si="351"/>
        <v>16913.890900693536</v>
      </c>
      <c r="AN504" s="27">
        <f t="shared" si="351"/>
        <v>18216.842189099636</v>
      </c>
      <c r="AO504" s="27">
        <f t="shared" si="351"/>
        <v>19628.530746551372</v>
      </c>
      <c r="AP504" s="27">
        <f t="shared" si="351"/>
        <v>17939.800536697679</v>
      </c>
      <c r="AQ504" s="27">
        <f t="shared" si="351"/>
        <v>17255.300846973099</v>
      </c>
      <c r="AR504" s="27">
        <f t="shared" si="351"/>
        <v>17174.298475275144</v>
      </c>
      <c r="AS504" s="27">
        <f t="shared" si="351"/>
        <v>19619.24791515178</v>
      </c>
      <c r="AT504" s="27">
        <f t="shared" si="351"/>
        <v>20033.653734413409</v>
      </c>
      <c r="AU504" s="27">
        <f t="shared" si="351"/>
        <v>20809.74202016152</v>
      </c>
      <c r="AV504" s="27">
        <f t="shared" si="351"/>
        <v>22202.16820299891</v>
      </c>
      <c r="AW504" s="28">
        <f t="shared" si="351"/>
        <v>22851.532360581972</v>
      </c>
      <c r="AX504" s="28">
        <f t="shared" si="351"/>
        <v>23780.578242750231</v>
      </c>
      <c r="AY504" s="28">
        <f t="shared" si="351"/>
        <v>24663.074876095048</v>
      </c>
      <c r="AZ504" s="28">
        <f t="shared" si="351"/>
        <v>25521.285843931964</v>
      </c>
      <c r="BA504" s="28">
        <f t="shared" si="351"/>
        <v>26467.145709970649</v>
      </c>
    </row>
    <row r="505" spans="1:58" s="42" customFormat="1" x14ac:dyDescent="0.2">
      <c r="A505" s="37" t="s">
        <v>442</v>
      </c>
      <c r="B505" s="37" t="s">
        <v>331</v>
      </c>
      <c r="C505" s="37"/>
      <c r="D505" s="38"/>
      <c r="E505" s="38"/>
      <c r="F505" s="23" t="s">
        <v>332</v>
      </c>
      <c r="G505" s="22" t="s">
        <v>1271</v>
      </c>
      <c r="H505" s="161">
        <f>IF(AND(ISNUMBER(H455), ISNUMBER(H$77)), H455/H$77*100, "–")</f>
        <v>5.4747747958368551</v>
      </c>
      <c r="I505" s="161">
        <f t="shared" ref="I505:BA505" si="352">IF(AND(ISNUMBER(I455), ISNUMBER(I$77)), I455/I$77*100, "–")</f>
        <v>6.2448213312972349</v>
      </c>
      <c r="J505" s="161">
        <f t="shared" si="352"/>
        <v>6.449522521240401</v>
      </c>
      <c r="K505" s="161">
        <f t="shared" si="352"/>
        <v>6.5995604744421756</v>
      </c>
      <c r="L505" s="161">
        <f t="shared" si="352"/>
        <v>7.2579137473302664</v>
      </c>
      <c r="M505" s="161">
        <f t="shared" si="352"/>
        <v>8.2593752997791583</v>
      </c>
      <c r="N505" s="161">
        <f t="shared" si="352"/>
        <v>7.407037626228159</v>
      </c>
      <c r="O505" s="161">
        <f t="shared" si="352"/>
        <v>7.6986372124062328</v>
      </c>
      <c r="P505" s="161">
        <f t="shared" si="352"/>
        <v>7.8032208521446726</v>
      </c>
      <c r="Q505" s="161">
        <f t="shared" si="352"/>
        <v>8.6622277741650144</v>
      </c>
      <c r="R505" s="161">
        <f t="shared" si="352"/>
        <v>9.178069418203</v>
      </c>
      <c r="S505" s="161">
        <f t="shared" si="352"/>
        <v>8.9300651362014669</v>
      </c>
      <c r="T505" s="161">
        <f t="shared" si="352"/>
        <v>8.0319343608900997</v>
      </c>
      <c r="U505" s="161">
        <f t="shared" si="352"/>
        <v>9.3022361779672416</v>
      </c>
      <c r="V505" s="161">
        <f t="shared" si="352"/>
        <v>10.098175882899959</v>
      </c>
      <c r="W505" s="161">
        <f t="shared" si="352"/>
        <v>10.89771237568103</v>
      </c>
      <c r="X505" s="161">
        <f t="shared" si="352"/>
        <v>12.553140586093253</v>
      </c>
      <c r="Y505" s="161">
        <f t="shared" si="352"/>
        <v>15.239258491311347</v>
      </c>
      <c r="Z505" s="161">
        <f t="shared" si="352"/>
        <v>19.86788758100473</v>
      </c>
      <c r="AA505" s="161">
        <f t="shared" si="352"/>
        <v>29.183381793684404</v>
      </c>
      <c r="AB505" s="161">
        <f t="shared" si="352"/>
        <v>31.676035621018521</v>
      </c>
      <c r="AC505" s="161">
        <f t="shared" si="352"/>
        <v>30.700307181999442</v>
      </c>
      <c r="AD505" s="161">
        <f t="shared" si="352"/>
        <v>34.559981196476343</v>
      </c>
      <c r="AE505" s="161">
        <f t="shared" si="352"/>
        <v>35.213474433330234</v>
      </c>
      <c r="AF505" s="156">
        <f t="shared" si="352"/>
        <v>33.985874560480404</v>
      </c>
      <c r="AG505" s="156">
        <f t="shared" si="352"/>
        <v>33.279195083236942</v>
      </c>
      <c r="AH505" s="156">
        <f t="shared" si="352"/>
        <v>38.808094161800142</v>
      </c>
      <c r="AI505" s="156">
        <f t="shared" si="352"/>
        <v>41.028951528376084</v>
      </c>
      <c r="AJ505" s="156">
        <f t="shared" si="352"/>
        <v>35.139919893249413</v>
      </c>
      <c r="AK505" s="156">
        <f t="shared" si="352"/>
        <v>41.079996497359247</v>
      </c>
      <c r="AL505" s="156">
        <f t="shared" si="352"/>
        <v>41.0763595205716</v>
      </c>
      <c r="AM505" s="156">
        <f t="shared" si="352"/>
        <v>39.045777380145566</v>
      </c>
      <c r="AN505" s="156">
        <f t="shared" si="352"/>
        <v>44.343393880430845</v>
      </c>
      <c r="AO505" s="156">
        <f t="shared" si="352"/>
        <v>46.072817894981583</v>
      </c>
      <c r="AP505" s="156">
        <f t="shared" si="352"/>
        <v>40.530012693415259</v>
      </c>
      <c r="AQ505" s="156">
        <f t="shared" si="352"/>
        <v>44.528723798482851</v>
      </c>
      <c r="AR505" s="156">
        <f t="shared" si="352"/>
        <v>44.713335291777462</v>
      </c>
      <c r="AS505" s="156">
        <f t="shared" si="352"/>
        <v>49.405344541585997</v>
      </c>
      <c r="AT505" s="156">
        <f t="shared" si="352"/>
        <v>47.061611188208531</v>
      </c>
      <c r="AU505" s="156">
        <f t="shared" si="352"/>
        <v>50.106839364103251</v>
      </c>
      <c r="AV505" s="156">
        <f t="shared" si="352"/>
        <v>55.52007362776812</v>
      </c>
      <c r="AW505" s="160">
        <f t="shared" si="352"/>
        <v>50.95879073757569</v>
      </c>
      <c r="AX505" s="160">
        <f t="shared" si="352"/>
        <v>50.416193210610317</v>
      </c>
      <c r="AY505" s="160">
        <f t="shared" si="352"/>
        <v>51.058465155804257</v>
      </c>
      <c r="AZ505" s="160">
        <f t="shared" si="352"/>
        <v>50.142987826494604</v>
      </c>
      <c r="BA505" s="160">
        <f t="shared" si="352"/>
        <v>49.017817277959267</v>
      </c>
    </row>
    <row r="506" spans="1:58" s="42" customFormat="1" x14ac:dyDescent="0.2">
      <c r="A506" s="37" t="s">
        <v>442</v>
      </c>
      <c r="B506" s="37" t="s">
        <v>333</v>
      </c>
      <c r="C506" s="37"/>
      <c r="D506" s="38"/>
      <c r="E506" s="38"/>
      <c r="F506" s="23" t="s">
        <v>334</v>
      </c>
      <c r="G506" s="22" t="s">
        <v>1272</v>
      </c>
      <c r="H506" s="161">
        <f>IF(AND(ISNUMBER(H460), ISNUMBER(H$77)), H460/H$77*100, "–")</f>
        <v>4.748502706837054</v>
      </c>
      <c r="I506" s="161">
        <f t="shared" ref="I506:BA506" si="353">IF(AND(ISNUMBER(I460), ISNUMBER(I$77)), I460/I$77*100, "–")</f>
        <v>5.2807794612134762</v>
      </c>
      <c r="J506" s="161">
        <f t="shared" si="353"/>
        <v>5.4591959246189061</v>
      </c>
      <c r="K506" s="161">
        <f t="shared" si="353"/>
        <v>5.7098114134763884</v>
      </c>
      <c r="L506" s="161">
        <f t="shared" si="353"/>
        <v>5.9570383365008048</v>
      </c>
      <c r="M506" s="161">
        <f t="shared" si="353"/>
        <v>7.2392954741533053</v>
      </c>
      <c r="N506" s="161">
        <f t="shared" si="353"/>
        <v>6.8037748378349754</v>
      </c>
      <c r="O506" s="161">
        <f t="shared" si="353"/>
        <v>7.702101248755433</v>
      </c>
      <c r="P506" s="161">
        <f t="shared" si="353"/>
        <v>7.6150424274513568</v>
      </c>
      <c r="Q506" s="161">
        <f t="shared" si="353"/>
        <v>9.1714454893023003</v>
      </c>
      <c r="R506" s="161">
        <f t="shared" si="353"/>
        <v>10.327048655178579</v>
      </c>
      <c r="S506" s="161">
        <f t="shared" si="353"/>
        <v>10.634847328596653</v>
      </c>
      <c r="T506" s="161">
        <f t="shared" si="353"/>
        <v>9.5299559844191215</v>
      </c>
      <c r="U506" s="161">
        <f t="shared" si="353"/>
        <v>10.784120796044542</v>
      </c>
      <c r="V506" s="161">
        <f t="shared" si="353"/>
        <v>11.273848617830661</v>
      </c>
      <c r="W506" s="161">
        <f t="shared" si="353"/>
        <v>14.052335940725508</v>
      </c>
      <c r="X506" s="161">
        <f t="shared" si="353"/>
        <v>15.723173521047688</v>
      </c>
      <c r="Y506" s="161">
        <f t="shared" si="353"/>
        <v>19.018798006430533</v>
      </c>
      <c r="Z506" s="161">
        <f t="shared" si="353"/>
        <v>23.083413932838376</v>
      </c>
      <c r="AA506" s="161">
        <f t="shared" si="353"/>
        <v>29.898919333085406</v>
      </c>
      <c r="AB506" s="161">
        <f t="shared" si="353"/>
        <v>27.638467396437132</v>
      </c>
      <c r="AC506" s="161">
        <f t="shared" si="353"/>
        <v>30.214923147127511</v>
      </c>
      <c r="AD506" s="161">
        <f t="shared" si="353"/>
        <v>30.824688740157942</v>
      </c>
      <c r="AE506" s="161">
        <f t="shared" si="353"/>
        <v>30.100131214976116</v>
      </c>
      <c r="AF506" s="156">
        <f t="shared" si="353"/>
        <v>30.005737688143956</v>
      </c>
      <c r="AG506" s="156">
        <f t="shared" si="353"/>
        <v>33.219087489326931</v>
      </c>
      <c r="AH506" s="156">
        <f t="shared" si="353"/>
        <v>39.909409586981262</v>
      </c>
      <c r="AI506" s="156">
        <f t="shared" si="353"/>
        <v>41.129380410364945</v>
      </c>
      <c r="AJ506" s="156">
        <f t="shared" si="353"/>
        <v>35.883780998490835</v>
      </c>
      <c r="AK506" s="156">
        <f t="shared" si="353"/>
        <v>44.561948562734543</v>
      </c>
      <c r="AL506" s="156">
        <f t="shared" si="353"/>
        <v>45.847183022012608</v>
      </c>
      <c r="AM506" s="156">
        <f t="shared" si="353"/>
        <v>44.102769579169205</v>
      </c>
      <c r="AN506" s="156">
        <f t="shared" si="353"/>
        <v>53.16925869853204</v>
      </c>
      <c r="AO506" s="156">
        <f t="shared" si="353"/>
        <v>54.282133251362573</v>
      </c>
      <c r="AP506" s="156">
        <f t="shared" si="353"/>
        <v>49.7200642354358</v>
      </c>
      <c r="AQ506" s="156">
        <f t="shared" si="353"/>
        <v>55.528822325071772</v>
      </c>
      <c r="AR506" s="156">
        <f t="shared" si="353"/>
        <v>55.818057778493191</v>
      </c>
      <c r="AS506" s="156">
        <f t="shared" si="353"/>
        <v>62.463230123580423</v>
      </c>
      <c r="AT506" s="156">
        <f t="shared" si="353"/>
        <v>60.597022150841099</v>
      </c>
      <c r="AU506" s="156">
        <f t="shared" si="353"/>
        <v>64.48228638310681</v>
      </c>
      <c r="AV506" s="156">
        <f t="shared" si="353"/>
        <v>70.450837766747469</v>
      </c>
      <c r="AW506" s="160">
        <f t="shared" si="353"/>
        <v>63.968141238521994</v>
      </c>
      <c r="AX506" s="160">
        <f t="shared" si="353"/>
        <v>61.821769516154987</v>
      </c>
      <c r="AY506" s="160">
        <f t="shared" si="353"/>
        <v>61.756198512907247</v>
      </c>
      <c r="AZ506" s="160">
        <f t="shared" si="353"/>
        <v>59.88071227256512</v>
      </c>
      <c r="BA506" s="160">
        <f t="shared" si="353"/>
        <v>57.727286075071028</v>
      </c>
    </row>
    <row r="507" spans="1:58" s="41" customFormat="1" x14ac:dyDescent="0.2">
      <c r="A507" s="37"/>
      <c r="B507" s="37"/>
      <c r="C507" s="37"/>
      <c r="D507" s="38"/>
      <c r="E507" s="38"/>
      <c r="F507" s="23" t="s">
        <v>94</v>
      </c>
      <c r="G507" s="22"/>
      <c r="H507" s="156"/>
      <c r="I507" s="156"/>
      <c r="J507" s="156"/>
      <c r="K507" s="156"/>
      <c r="L507" s="156"/>
      <c r="M507" s="156"/>
      <c r="N507" s="156"/>
      <c r="O507" s="156"/>
      <c r="P507" s="156"/>
      <c r="Q507" s="156"/>
      <c r="R507" s="156"/>
      <c r="S507" s="156"/>
      <c r="T507" s="156"/>
      <c r="U507" s="156"/>
      <c r="V507" s="156"/>
      <c r="W507" s="156"/>
      <c r="X507" s="156"/>
      <c r="Y507" s="156"/>
      <c r="Z507" s="156"/>
      <c r="AA507" s="156"/>
      <c r="AB507" s="156"/>
      <c r="AC507" s="156"/>
      <c r="AD507" s="156"/>
      <c r="AE507" s="156"/>
      <c r="AF507" s="156"/>
      <c r="AG507" s="156"/>
      <c r="AH507" s="156"/>
      <c r="AI507" s="160"/>
      <c r="AJ507" s="160"/>
      <c r="AK507" s="160"/>
      <c r="AL507" s="160"/>
      <c r="AM507" s="160"/>
      <c r="AN507" s="160"/>
      <c r="AO507" s="160"/>
      <c r="AP507" s="160"/>
      <c r="AQ507" s="160"/>
      <c r="AR507" s="160"/>
      <c r="AS507" s="160"/>
      <c r="AT507" s="160"/>
      <c r="AU507" s="160"/>
      <c r="AV507" s="160"/>
      <c r="AW507" s="160"/>
      <c r="AX507" s="160"/>
      <c r="AY507" s="160"/>
      <c r="AZ507" s="160"/>
      <c r="BA507" s="160"/>
    </row>
    <row r="508" spans="1:58" s="41" customFormat="1" x14ac:dyDescent="0.2">
      <c r="A508" s="37" t="s">
        <v>442</v>
      </c>
      <c r="B508" s="37" t="s">
        <v>335</v>
      </c>
      <c r="C508" s="37"/>
      <c r="D508" s="38"/>
      <c r="E508" s="38"/>
      <c r="F508" s="23" t="s">
        <v>336</v>
      </c>
      <c r="G508" s="22" t="s">
        <v>1273</v>
      </c>
      <c r="H508" s="161" t="s">
        <v>1536</v>
      </c>
      <c r="I508" s="161" t="s">
        <v>1536</v>
      </c>
      <c r="J508" s="161" t="s">
        <v>1536</v>
      </c>
      <c r="K508" s="161" t="s">
        <v>1536</v>
      </c>
      <c r="L508" s="161" t="s">
        <v>1536</v>
      </c>
      <c r="M508" s="161" t="s">
        <v>1536</v>
      </c>
      <c r="N508" s="161" t="s">
        <v>1536</v>
      </c>
      <c r="O508" s="161" t="s">
        <v>1536</v>
      </c>
      <c r="P508" s="161" t="s">
        <v>1536</v>
      </c>
      <c r="Q508" s="161" t="s">
        <v>1536</v>
      </c>
      <c r="R508" s="161" t="s">
        <v>1536</v>
      </c>
      <c r="S508" s="161" t="s">
        <v>1536</v>
      </c>
      <c r="T508" s="161" t="s">
        <v>1536</v>
      </c>
      <c r="U508" s="161" t="s">
        <v>1536</v>
      </c>
      <c r="V508" s="161" t="s">
        <v>1536</v>
      </c>
      <c r="W508" s="161" t="s">
        <v>1536</v>
      </c>
      <c r="X508" s="161" t="s">
        <v>1536</v>
      </c>
      <c r="Y508" s="161" t="s">
        <v>1536</v>
      </c>
      <c r="Z508" s="161" t="s">
        <v>1536</v>
      </c>
      <c r="AA508" s="161" t="s">
        <v>1536</v>
      </c>
      <c r="AB508" s="161" t="s">
        <v>1536</v>
      </c>
      <c r="AC508" s="161" t="s">
        <v>1536</v>
      </c>
      <c r="AD508" s="161" t="s">
        <v>1536</v>
      </c>
      <c r="AE508" s="161" t="s">
        <v>1536</v>
      </c>
      <c r="AF508" s="156" t="s">
        <v>1536</v>
      </c>
      <c r="AG508" s="156" t="s">
        <v>1536</v>
      </c>
      <c r="AH508" s="156" t="s">
        <v>1536</v>
      </c>
      <c r="AI508" s="156" t="s">
        <v>1536</v>
      </c>
      <c r="AJ508" s="156" t="s">
        <v>1536</v>
      </c>
      <c r="AK508" s="156" t="s">
        <v>1536</v>
      </c>
      <c r="AL508" s="156" t="s">
        <v>1536</v>
      </c>
      <c r="AM508" s="156" t="s">
        <v>1536</v>
      </c>
      <c r="AN508" s="156" t="s">
        <v>1536</v>
      </c>
      <c r="AO508" s="156" t="s">
        <v>1536</v>
      </c>
      <c r="AP508" s="156" t="s">
        <v>1536</v>
      </c>
      <c r="AQ508" s="156" t="s">
        <v>1536</v>
      </c>
      <c r="AR508" s="156" t="s">
        <v>1536</v>
      </c>
      <c r="AS508" s="156" t="s">
        <v>1536</v>
      </c>
      <c r="AT508" s="156" t="s">
        <v>1536</v>
      </c>
      <c r="AU508" s="156" t="s">
        <v>1536</v>
      </c>
      <c r="AV508" s="156" t="s">
        <v>1536</v>
      </c>
      <c r="AW508" s="160" t="s">
        <v>1536</v>
      </c>
      <c r="AX508" s="160" t="s">
        <v>1536</v>
      </c>
      <c r="AY508" s="160" t="s">
        <v>1536</v>
      </c>
      <c r="AZ508" s="160" t="s">
        <v>1536</v>
      </c>
      <c r="BA508" s="160" t="s">
        <v>1536</v>
      </c>
    </row>
    <row r="509" spans="1:58" s="43" customFormat="1" x14ac:dyDescent="0.2">
      <c r="A509" s="37" t="s">
        <v>442</v>
      </c>
      <c r="B509" s="37" t="s">
        <v>184</v>
      </c>
      <c r="C509" s="37"/>
      <c r="D509" s="38" t="s">
        <v>374</v>
      </c>
      <c r="E509" s="38" t="s">
        <v>1546</v>
      </c>
      <c r="F509" s="65" t="s">
        <v>185</v>
      </c>
      <c r="G509" s="22" t="s">
        <v>1274</v>
      </c>
      <c r="H509" s="156" t="str">
        <f>IF(AND(ISNUMBER(H599),ISNUMBER(G599)),H599-G599,"–")</f>
        <v>–</v>
      </c>
      <c r="I509" s="156" t="str">
        <f t="shared" ref="I509:BA509" si="354">IF(AND(ISNUMBER(I599),ISNUMBER(H599)),I599-H599,"–")</f>
        <v>–</v>
      </c>
      <c r="J509" s="156" t="str">
        <f t="shared" si="354"/>
        <v>–</v>
      </c>
      <c r="K509" s="156" t="str">
        <f t="shared" si="354"/>
        <v>–</v>
      </c>
      <c r="L509" s="156" t="str">
        <f t="shared" si="354"/>
        <v>–</v>
      </c>
      <c r="M509" s="156" t="str">
        <f t="shared" si="354"/>
        <v>–</v>
      </c>
      <c r="N509" s="156" t="str">
        <f t="shared" si="354"/>
        <v>–</v>
      </c>
      <c r="O509" s="156" t="str">
        <f t="shared" si="354"/>
        <v>–</v>
      </c>
      <c r="P509" s="156" t="str">
        <f t="shared" si="354"/>
        <v>–</v>
      </c>
      <c r="Q509" s="156" t="str">
        <f t="shared" si="354"/>
        <v>–</v>
      </c>
      <c r="R509" s="156" t="str">
        <f t="shared" si="354"/>
        <v>–</v>
      </c>
      <c r="S509" s="156" t="str">
        <f t="shared" si="354"/>
        <v>–</v>
      </c>
      <c r="T509" s="156" t="str">
        <f t="shared" si="354"/>
        <v>–</v>
      </c>
      <c r="U509" s="156" t="str">
        <f t="shared" si="354"/>
        <v>–</v>
      </c>
      <c r="V509" s="156" t="str">
        <f t="shared" si="354"/>
        <v>–</v>
      </c>
      <c r="W509" s="156" t="str">
        <f t="shared" si="354"/>
        <v>–</v>
      </c>
      <c r="X509" s="156" t="str">
        <f t="shared" si="354"/>
        <v>–</v>
      </c>
      <c r="Y509" s="156" t="str">
        <f t="shared" si="354"/>
        <v>–</v>
      </c>
      <c r="Z509" s="156" t="str">
        <f t="shared" si="354"/>
        <v>–</v>
      </c>
      <c r="AA509" s="156" t="str">
        <f>IF(AND(ISNUMBER(AA599),ISNUMBER(Z599)),AA599-Z599,"–")</f>
        <v>–</v>
      </c>
      <c r="AB509" s="156" t="str">
        <f>IF(AND(ISNUMBER(AB599),ISNUMBER(AA599)),AB599-AA599,"–")</f>
        <v>–</v>
      </c>
      <c r="AC509" s="156" t="str">
        <f>IF(AND(ISNUMBER(AC599),ISNUMBER(AB599)),AC599-AB599,"–")</f>
        <v>–</v>
      </c>
      <c r="AD509" s="156" t="str">
        <f>IF(AND(ISNUMBER(AD599),ISNUMBER(AC599)),AD599-AC599,"–")</f>
        <v>–</v>
      </c>
      <c r="AE509" s="156" t="str">
        <f t="shared" si="354"/>
        <v>–</v>
      </c>
      <c r="AF509" s="156" t="str">
        <f t="shared" si="354"/>
        <v>–</v>
      </c>
      <c r="AG509" s="156" t="str">
        <f t="shared" si="354"/>
        <v>–</v>
      </c>
      <c r="AH509" s="156" t="str">
        <f t="shared" si="354"/>
        <v>–</v>
      </c>
      <c r="AI509" s="156" t="str">
        <f t="shared" si="354"/>
        <v>–</v>
      </c>
      <c r="AJ509" s="156" t="str">
        <f t="shared" si="354"/>
        <v>–</v>
      </c>
      <c r="AK509" s="156" t="str">
        <f t="shared" si="354"/>
        <v>–</v>
      </c>
      <c r="AL509" s="156" t="str">
        <f t="shared" si="354"/>
        <v>–</v>
      </c>
      <c r="AM509" s="156" t="str">
        <f t="shared" si="354"/>
        <v>–</v>
      </c>
      <c r="AN509" s="156" t="str">
        <f t="shared" si="354"/>
        <v>–</v>
      </c>
      <c r="AO509" s="156" t="str">
        <f t="shared" si="354"/>
        <v>–</v>
      </c>
      <c r="AP509" s="156" t="str">
        <f t="shared" si="354"/>
        <v>–</v>
      </c>
      <c r="AQ509" s="156" t="str">
        <f t="shared" si="354"/>
        <v>–</v>
      </c>
      <c r="AR509" s="156" t="str">
        <f t="shared" si="354"/>
        <v>–</v>
      </c>
      <c r="AS509" s="156" t="str">
        <f t="shared" si="354"/>
        <v>–</v>
      </c>
      <c r="AT509" s="156" t="str">
        <f t="shared" si="354"/>
        <v>–</v>
      </c>
      <c r="AU509" s="156" t="str">
        <f t="shared" si="354"/>
        <v>–</v>
      </c>
      <c r="AV509" s="156" t="str">
        <f t="shared" si="354"/>
        <v>–</v>
      </c>
      <c r="AW509" s="160" t="str">
        <f t="shared" si="354"/>
        <v>–</v>
      </c>
      <c r="AX509" s="160" t="str">
        <f t="shared" si="354"/>
        <v>–</v>
      </c>
      <c r="AY509" s="160" t="str">
        <f t="shared" si="354"/>
        <v>–</v>
      </c>
      <c r="AZ509" s="160" t="str">
        <f t="shared" si="354"/>
        <v>–</v>
      </c>
      <c r="BA509" s="160" t="str">
        <f t="shared" si="354"/>
        <v>–</v>
      </c>
    </row>
    <row r="510" spans="1:58" s="43" customFormat="1" x14ac:dyDescent="0.2">
      <c r="A510" s="37" t="s">
        <v>442</v>
      </c>
      <c r="B510" s="37" t="s">
        <v>186</v>
      </c>
      <c r="C510" s="37"/>
      <c r="D510" s="38" t="s">
        <v>374</v>
      </c>
      <c r="E510" s="38" t="s">
        <v>1546</v>
      </c>
      <c r="F510" s="65" t="s">
        <v>187</v>
      </c>
      <c r="G510" s="22" t="s">
        <v>1275</v>
      </c>
      <c r="H510" s="27" t="str">
        <f t="shared" ref="H510:BA510" si="355">IF(AND(ISNUMBER(H328),ISNUMBER(H450),ISNUMBER(H396),ISNUMBER(H690),ISNUMBER(H436),ISNUMBER(H426),ISNUMBER(H542),ISNUMBER(G542),ISNUMBER(H446),ISNUMBER(H705)),(H328+H450)-(H396-H690+H436+H426+H542-G542)-(H446-H705),"–")</f>
        <v>–</v>
      </c>
      <c r="I510" s="27" t="str">
        <f t="shared" si="355"/>
        <v>–</v>
      </c>
      <c r="J510" s="27" t="str">
        <f t="shared" si="355"/>
        <v>–</v>
      </c>
      <c r="K510" s="27" t="str">
        <f t="shared" si="355"/>
        <v>–</v>
      </c>
      <c r="L510" s="27" t="str">
        <f t="shared" si="355"/>
        <v>–</v>
      </c>
      <c r="M510" s="27" t="str">
        <f t="shared" si="355"/>
        <v>–</v>
      </c>
      <c r="N510" s="27" t="str">
        <f t="shared" si="355"/>
        <v>–</v>
      </c>
      <c r="O510" s="27" t="str">
        <f t="shared" si="355"/>
        <v>–</v>
      </c>
      <c r="P510" s="27" t="str">
        <f t="shared" si="355"/>
        <v>–</v>
      </c>
      <c r="Q510" s="27" t="str">
        <f t="shared" si="355"/>
        <v>–</v>
      </c>
      <c r="R510" s="27" t="str">
        <f t="shared" si="355"/>
        <v>–</v>
      </c>
      <c r="S510" s="27" t="str">
        <f t="shared" si="355"/>
        <v>–</v>
      </c>
      <c r="T510" s="27" t="str">
        <f t="shared" si="355"/>
        <v>–</v>
      </c>
      <c r="U510" s="27" t="str">
        <f t="shared" si="355"/>
        <v>–</v>
      </c>
      <c r="V510" s="27" t="str">
        <f t="shared" si="355"/>
        <v>–</v>
      </c>
      <c r="W510" s="27" t="str">
        <f t="shared" si="355"/>
        <v>–</v>
      </c>
      <c r="X510" s="27" t="str">
        <f t="shared" si="355"/>
        <v>–</v>
      </c>
      <c r="Y510" s="27" t="str">
        <f t="shared" si="355"/>
        <v>–</v>
      </c>
      <c r="Z510" s="27" t="str">
        <f t="shared" si="355"/>
        <v>–</v>
      </c>
      <c r="AA510" s="27" t="str">
        <f t="shared" si="355"/>
        <v>–</v>
      </c>
      <c r="AB510" s="27" t="str">
        <f t="shared" si="355"/>
        <v>–</v>
      </c>
      <c r="AC510" s="27" t="str">
        <f t="shared" si="355"/>
        <v>–</v>
      </c>
      <c r="AD510" s="27" t="str">
        <f t="shared" si="355"/>
        <v>–</v>
      </c>
      <c r="AE510" s="27" t="str">
        <f t="shared" si="355"/>
        <v>–</v>
      </c>
      <c r="AF510" s="27" t="str">
        <f t="shared" si="355"/>
        <v>–</v>
      </c>
      <c r="AG510" s="27" t="str">
        <f t="shared" si="355"/>
        <v>–</v>
      </c>
      <c r="AH510" s="27" t="str">
        <f t="shared" si="355"/>
        <v>–</v>
      </c>
      <c r="AI510" s="27" t="str">
        <f t="shared" si="355"/>
        <v>–</v>
      </c>
      <c r="AJ510" s="27" t="str">
        <f t="shared" si="355"/>
        <v>–</v>
      </c>
      <c r="AK510" s="27" t="str">
        <f t="shared" si="355"/>
        <v>–</v>
      </c>
      <c r="AL510" s="27" t="str">
        <f t="shared" si="355"/>
        <v>–</v>
      </c>
      <c r="AM510" s="27" t="str">
        <f t="shared" si="355"/>
        <v>–</v>
      </c>
      <c r="AN510" s="27" t="str">
        <f t="shared" si="355"/>
        <v>–</v>
      </c>
      <c r="AO510" s="27" t="str">
        <f t="shared" si="355"/>
        <v>–</v>
      </c>
      <c r="AP510" s="27" t="str">
        <f t="shared" si="355"/>
        <v>–</v>
      </c>
      <c r="AQ510" s="27" t="str">
        <f t="shared" si="355"/>
        <v>–</v>
      </c>
      <c r="AR510" s="27" t="str">
        <f t="shared" si="355"/>
        <v>–</v>
      </c>
      <c r="AS510" s="27" t="str">
        <f t="shared" si="355"/>
        <v>–</v>
      </c>
      <c r="AT510" s="27" t="str">
        <f t="shared" si="355"/>
        <v>–</v>
      </c>
      <c r="AU510" s="27" t="str">
        <f t="shared" si="355"/>
        <v>–</v>
      </c>
      <c r="AV510" s="27" t="str">
        <f t="shared" si="355"/>
        <v>–</v>
      </c>
      <c r="AW510" s="28" t="str">
        <f t="shared" si="355"/>
        <v>–</v>
      </c>
      <c r="AX510" s="28" t="str">
        <f t="shared" si="355"/>
        <v>–</v>
      </c>
      <c r="AY510" s="28" t="str">
        <f t="shared" si="355"/>
        <v>–</v>
      </c>
      <c r="AZ510" s="28" t="str">
        <f t="shared" si="355"/>
        <v>–</v>
      </c>
      <c r="BA510" s="28" t="str">
        <f t="shared" si="355"/>
        <v>–</v>
      </c>
    </row>
    <row r="511" spans="1:58" s="145" customFormat="1" outlineLevel="1" x14ac:dyDescent="0.2">
      <c r="A511" s="96"/>
      <c r="B511" s="96"/>
      <c r="C511" s="96"/>
      <c r="D511" s="137"/>
      <c r="E511" s="137"/>
      <c r="F511" s="138" t="s">
        <v>444</v>
      </c>
      <c r="G511" s="140" t="s">
        <v>742</v>
      </c>
      <c r="BB511" s="165"/>
      <c r="BC511" s="165"/>
      <c r="BD511" s="165"/>
      <c r="BE511" s="165"/>
      <c r="BF511" s="165"/>
    </row>
    <row r="512" spans="1:58" s="145" customFormat="1" outlineLevel="1" x14ac:dyDescent="0.2">
      <c r="A512" s="96"/>
      <c r="B512" s="96"/>
      <c r="C512" s="96"/>
      <c r="D512" s="137"/>
      <c r="E512" s="137"/>
      <c r="F512" s="138" t="s">
        <v>445</v>
      </c>
      <c r="G512" s="140" t="s">
        <v>743</v>
      </c>
      <c r="BB512" s="165"/>
      <c r="BC512" s="165"/>
      <c r="BD512" s="165"/>
      <c r="BE512" s="165"/>
      <c r="BF512" s="165"/>
    </row>
    <row r="513" spans="1:58" s="145" customFormat="1" outlineLevel="1" x14ac:dyDescent="0.2">
      <c r="A513" s="96"/>
      <c r="B513" s="96"/>
      <c r="C513" s="96"/>
      <c r="D513" s="137"/>
      <c r="E513" s="137"/>
      <c r="F513" s="138" t="s">
        <v>446</v>
      </c>
      <c r="G513" s="140" t="s">
        <v>744</v>
      </c>
      <c r="H513" s="165">
        <v>1.48</v>
      </c>
      <c r="I513" s="165">
        <v>1.48</v>
      </c>
      <c r="J513" s="165">
        <v>1.48</v>
      </c>
      <c r="K513" s="165">
        <v>1.48</v>
      </c>
      <c r="L513" s="165">
        <v>1.48</v>
      </c>
      <c r="M513" s="165">
        <v>1.48</v>
      </c>
      <c r="N513" s="165">
        <v>1.48</v>
      </c>
      <c r="O513" s="165">
        <v>1.48</v>
      </c>
      <c r="P513" s="145">
        <v>1.48</v>
      </c>
      <c r="Q513" s="145">
        <v>1.46</v>
      </c>
      <c r="R513" s="145">
        <v>1.236</v>
      </c>
      <c r="S513" s="145">
        <v>0.81399999999999995</v>
      </c>
      <c r="T513" s="145">
        <v>0.53100000000000003</v>
      </c>
      <c r="U513" s="145">
        <v>0.433</v>
      </c>
      <c r="V513" s="145">
        <v>0.46100000000000002</v>
      </c>
      <c r="W513" s="145">
        <v>0.34599999999999997</v>
      </c>
      <c r="X513" s="145">
        <v>0.33700000000000002</v>
      </c>
      <c r="Y513" s="145">
        <v>0.36399999999999999</v>
      </c>
      <c r="Z513" s="145">
        <v>0.309</v>
      </c>
      <c r="AA513" s="145">
        <v>0.34</v>
      </c>
      <c r="AB513" s="145">
        <v>0.35899999999999999</v>
      </c>
      <c r="AC513" s="145">
        <v>0.3</v>
      </c>
      <c r="AD513" s="145">
        <v>0.3</v>
      </c>
      <c r="AE513" s="145">
        <v>0.25</v>
      </c>
      <c r="AF513" s="145">
        <v>0.25</v>
      </c>
      <c r="AG513" s="145">
        <v>0.2</v>
      </c>
      <c r="AH513" s="145">
        <v>0.3</v>
      </c>
      <c r="AI513" s="145">
        <v>0.3</v>
      </c>
      <c r="AJ513" s="145">
        <v>0.3</v>
      </c>
      <c r="AK513" s="145">
        <v>0.3</v>
      </c>
      <c r="AL513" s="145">
        <v>0.3</v>
      </c>
      <c r="AM513" s="145">
        <v>0.3</v>
      </c>
      <c r="AN513" s="145">
        <v>0.3</v>
      </c>
      <c r="AO513" s="145">
        <v>0.3</v>
      </c>
      <c r="AP513" s="145">
        <v>0.3</v>
      </c>
      <c r="AQ513" s="145">
        <v>0.3</v>
      </c>
      <c r="AR513" s="145">
        <v>0.3</v>
      </c>
      <c r="AS513" s="145">
        <v>0.3</v>
      </c>
      <c r="AT513" s="145">
        <v>0.3</v>
      </c>
      <c r="AU513" s="145">
        <v>0.3</v>
      </c>
      <c r="AV513" s="145">
        <v>0.3</v>
      </c>
      <c r="AW513" s="145">
        <v>0.3</v>
      </c>
      <c r="AX513" s="145">
        <v>0.3</v>
      </c>
      <c r="AY513" s="145">
        <v>0.3</v>
      </c>
      <c r="AZ513" s="145">
        <v>0.3</v>
      </c>
      <c r="BA513" s="145">
        <v>0.3</v>
      </c>
      <c r="BB513" s="165"/>
      <c r="BC513" s="165"/>
      <c r="BD513" s="165"/>
      <c r="BE513" s="165"/>
      <c r="BF513" s="165"/>
    </row>
    <row r="514" spans="1:58" s="145" customFormat="1" outlineLevel="1" x14ac:dyDescent="0.2">
      <c r="A514" s="96"/>
      <c r="B514" s="96"/>
      <c r="C514" s="96"/>
      <c r="D514" s="137"/>
      <c r="E514" s="137"/>
      <c r="F514" s="138" t="s">
        <v>447</v>
      </c>
      <c r="G514" s="140" t="s">
        <v>745</v>
      </c>
      <c r="BB514" s="165"/>
      <c r="BC514" s="165"/>
      <c r="BD514" s="165"/>
      <c r="BE514" s="165"/>
      <c r="BF514" s="165"/>
    </row>
    <row r="515" spans="1:58" s="43" customFormat="1" x14ac:dyDescent="0.2">
      <c r="A515" s="37" t="s">
        <v>442</v>
      </c>
      <c r="B515" s="37" t="s">
        <v>188</v>
      </c>
      <c r="C515" s="37"/>
      <c r="D515" s="38" t="s">
        <v>374</v>
      </c>
      <c r="E515" s="38" t="s">
        <v>1546</v>
      </c>
      <c r="F515" s="22" t="s">
        <v>189</v>
      </c>
      <c r="G515" s="22" t="s">
        <v>1276</v>
      </c>
      <c r="H515" s="27" t="str">
        <f>EIUSum(H511:H514,H$996:H$999)</f>
        <v>–</v>
      </c>
      <c r="I515" s="27" t="str">
        <f t="shared" ref="I515:BA515" si="356">EIUSum(I511:I514,I$996:I$999)</f>
        <v>–</v>
      </c>
      <c r="J515" s="27" t="str">
        <f t="shared" si="356"/>
        <v>–</v>
      </c>
      <c r="K515" s="27" t="str">
        <f t="shared" si="356"/>
        <v>–</v>
      </c>
      <c r="L515" s="27" t="str">
        <f t="shared" si="356"/>
        <v>–</v>
      </c>
      <c r="M515" s="27" t="str">
        <f t="shared" si="356"/>
        <v>–</v>
      </c>
      <c r="N515" s="27" t="str">
        <f t="shared" si="356"/>
        <v>–</v>
      </c>
      <c r="O515" s="27" t="str">
        <f t="shared" si="356"/>
        <v>–</v>
      </c>
      <c r="P515" s="27" t="str">
        <f t="shared" si="356"/>
        <v>–</v>
      </c>
      <c r="Q515" s="27" t="str">
        <f t="shared" si="356"/>
        <v>–</v>
      </c>
      <c r="R515" s="27" t="str">
        <f t="shared" si="356"/>
        <v>–</v>
      </c>
      <c r="S515" s="27" t="str">
        <f t="shared" si="356"/>
        <v>–</v>
      </c>
      <c r="T515" s="27" t="str">
        <f t="shared" si="356"/>
        <v>–</v>
      </c>
      <c r="U515" s="27" t="str">
        <f t="shared" si="356"/>
        <v>–</v>
      </c>
      <c r="V515" s="27" t="str">
        <f t="shared" si="356"/>
        <v>–</v>
      </c>
      <c r="W515" s="27" t="str">
        <f t="shared" si="356"/>
        <v>–</v>
      </c>
      <c r="X515" s="27" t="str">
        <f t="shared" si="356"/>
        <v>–</v>
      </c>
      <c r="Y515" s="27" t="str">
        <f t="shared" si="356"/>
        <v>–</v>
      </c>
      <c r="Z515" s="27" t="str">
        <f t="shared" si="356"/>
        <v>–</v>
      </c>
      <c r="AA515" s="27" t="str">
        <f t="shared" si="356"/>
        <v>–</v>
      </c>
      <c r="AB515" s="27" t="str">
        <f t="shared" si="356"/>
        <v>–</v>
      </c>
      <c r="AC515" s="27" t="str">
        <f t="shared" si="356"/>
        <v>–</v>
      </c>
      <c r="AD515" s="27" t="str">
        <f t="shared" si="356"/>
        <v>–</v>
      </c>
      <c r="AE515" s="27" t="str">
        <f t="shared" si="356"/>
        <v>–</v>
      </c>
      <c r="AF515" s="27" t="str">
        <f t="shared" si="356"/>
        <v>–</v>
      </c>
      <c r="AG515" s="27" t="str">
        <f t="shared" si="356"/>
        <v>–</v>
      </c>
      <c r="AH515" s="27" t="str">
        <f t="shared" si="356"/>
        <v>–</v>
      </c>
      <c r="AI515" s="27" t="str">
        <f t="shared" si="356"/>
        <v>–</v>
      </c>
      <c r="AJ515" s="27" t="str">
        <f t="shared" si="356"/>
        <v>–</v>
      </c>
      <c r="AK515" s="27" t="str">
        <f t="shared" si="356"/>
        <v>–</v>
      </c>
      <c r="AL515" s="27" t="str">
        <f t="shared" si="356"/>
        <v>–</v>
      </c>
      <c r="AM515" s="27" t="str">
        <f t="shared" si="356"/>
        <v>–</v>
      </c>
      <c r="AN515" s="27" t="str">
        <f t="shared" si="356"/>
        <v>–</v>
      </c>
      <c r="AO515" s="27" t="str">
        <f t="shared" si="356"/>
        <v>–</v>
      </c>
      <c r="AP515" s="27" t="str">
        <f t="shared" si="356"/>
        <v>–</v>
      </c>
      <c r="AQ515" s="27" t="str">
        <f t="shared" si="356"/>
        <v>–</v>
      </c>
      <c r="AR515" s="27" t="str">
        <f t="shared" si="356"/>
        <v>–</v>
      </c>
      <c r="AS515" s="27" t="str">
        <f t="shared" si="356"/>
        <v>–</v>
      </c>
      <c r="AT515" s="27" t="str">
        <f t="shared" si="356"/>
        <v>–</v>
      </c>
      <c r="AU515" s="27" t="str">
        <f t="shared" si="356"/>
        <v>–</v>
      </c>
      <c r="AV515" s="27" t="str">
        <f t="shared" si="356"/>
        <v>–</v>
      </c>
      <c r="AW515" s="28" t="str">
        <f t="shared" si="356"/>
        <v>–</v>
      </c>
      <c r="AX515" s="28" t="str">
        <f t="shared" si="356"/>
        <v>–</v>
      </c>
      <c r="AY515" s="28" t="str">
        <f t="shared" si="356"/>
        <v>–</v>
      </c>
      <c r="AZ515" s="28" t="str">
        <f t="shared" si="356"/>
        <v>–</v>
      </c>
      <c r="BA515" s="28" t="str">
        <f t="shared" si="356"/>
        <v>–</v>
      </c>
    </row>
    <row r="516" spans="1:58" ht="15.75" x14ac:dyDescent="0.25">
      <c r="A516" s="37" t="s">
        <v>443</v>
      </c>
      <c r="D516" s="38"/>
      <c r="E516" s="38"/>
      <c r="F516" s="66" t="s">
        <v>190</v>
      </c>
      <c r="G516" s="22" t="s">
        <v>1642</v>
      </c>
      <c r="H516" s="27"/>
      <c r="I516" s="27"/>
      <c r="J516" s="27"/>
      <c r="K516" s="27"/>
      <c r="L516" s="27"/>
      <c r="M516" s="27"/>
      <c r="N516" s="27"/>
      <c r="O516" s="27"/>
      <c r="P516" s="27"/>
      <c r="Q516" s="27"/>
      <c r="R516" s="27"/>
      <c r="S516" s="27"/>
      <c r="T516" s="27"/>
      <c r="U516" s="27"/>
      <c r="V516" s="27"/>
      <c r="W516" s="27"/>
      <c r="X516" s="27"/>
      <c r="Y516" s="27"/>
      <c r="Z516" s="27"/>
      <c r="AA516" s="27"/>
      <c r="AB516" s="27"/>
      <c r="AC516" s="27"/>
      <c r="AD516" s="27"/>
      <c r="AE516" s="27"/>
      <c r="AF516" s="27"/>
      <c r="AG516" s="27"/>
      <c r="AH516" s="27"/>
      <c r="AI516" s="28"/>
      <c r="AJ516" s="28"/>
      <c r="AK516" s="28"/>
      <c r="AL516" s="28"/>
      <c r="AM516" s="28"/>
      <c r="AN516" s="28"/>
      <c r="AO516" s="28"/>
      <c r="AP516" s="28"/>
      <c r="AQ516" s="28"/>
      <c r="AR516" s="28"/>
      <c r="AS516" s="28"/>
      <c r="AT516" s="28"/>
      <c r="AU516" s="28"/>
      <c r="AV516" s="28"/>
      <c r="AW516" s="28"/>
      <c r="AX516" s="28"/>
      <c r="AY516" s="28"/>
      <c r="AZ516" s="28"/>
      <c r="BA516" s="28"/>
    </row>
    <row r="517" spans="1:58" s="43" customFormat="1" x14ac:dyDescent="0.2">
      <c r="A517" s="37"/>
      <c r="B517" s="37"/>
      <c r="C517" s="37"/>
      <c r="D517" s="38"/>
      <c r="E517" s="38"/>
      <c r="F517" s="23" t="s">
        <v>191</v>
      </c>
      <c r="G517" s="22"/>
      <c r="H517" s="27"/>
      <c r="I517" s="27"/>
      <c r="J517" s="27"/>
      <c r="K517" s="27"/>
      <c r="L517" s="27"/>
      <c r="M517" s="27"/>
      <c r="N517" s="27"/>
      <c r="O517" s="27"/>
      <c r="P517" s="27"/>
      <c r="Q517" s="27"/>
      <c r="R517" s="27"/>
      <c r="S517" s="27"/>
      <c r="T517" s="27"/>
      <c r="U517" s="27"/>
      <c r="V517" s="27"/>
      <c r="W517" s="27"/>
      <c r="X517" s="27"/>
      <c r="Y517" s="27"/>
      <c r="Z517" s="27"/>
      <c r="AA517" s="27"/>
      <c r="AB517" s="27"/>
      <c r="AC517" s="27"/>
      <c r="AD517" s="27"/>
      <c r="AE517" s="27"/>
      <c r="AF517" s="27"/>
      <c r="AG517" s="27"/>
      <c r="AH517" s="27"/>
      <c r="AI517" s="28"/>
      <c r="AJ517" s="28"/>
      <c r="AK517" s="28"/>
      <c r="AL517" s="28"/>
      <c r="AM517" s="28"/>
      <c r="AN517" s="28"/>
      <c r="AO517" s="28"/>
      <c r="AP517" s="28"/>
      <c r="AQ517" s="28"/>
      <c r="AR517" s="28"/>
      <c r="AS517" s="28"/>
      <c r="AT517" s="28"/>
      <c r="AU517" s="28"/>
      <c r="AV517" s="28"/>
      <c r="AW517" s="28"/>
      <c r="AX517" s="28"/>
      <c r="AY517" s="28"/>
      <c r="AZ517" s="28"/>
      <c r="BA517" s="28"/>
    </row>
    <row r="518" spans="1:58" s="145" customFormat="1" outlineLevel="1" x14ac:dyDescent="0.2">
      <c r="A518" s="96"/>
      <c r="B518" s="96"/>
      <c r="C518" s="96"/>
      <c r="D518" s="137"/>
      <c r="E518" s="137"/>
      <c r="F518" s="140" t="s">
        <v>444</v>
      </c>
      <c r="G518" s="140" t="s">
        <v>746</v>
      </c>
      <c r="BB518" s="165"/>
      <c r="BC518" s="165"/>
      <c r="BD518" s="165"/>
      <c r="BE518" s="165"/>
      <c r="BF518" s="165"/>
    </row>
    <row r="519" spans="1:58" s="145" customFormat="1" outlineLevel="1" x14ac:dyDescent="0.2">
      <c r="A519" s="96"/>
      <c r="B519" s="96"/>
      <c r="C519" s="96"/>
      <c r="D519" s="137"/>
      <c r="E519" s="137"/>
      <c r="F519" s="140" t="s">
        <v>445</v>
      </c>
      <c r="G519" s="140" t="s">
        <v>747</v>
      </c>
      <c r="BB519" s="165"/>
      <c r="BC519" s="165"/>
      <c r="BD519" s="165"/>
      <c r="BE519" s="165"/>
      <c r="BF519" s="165"/>
    </row>
    <row r="520" spans="1:58" s="145" customFormat="1" outlineLevel="1" x14ac:dyDescent="0.2">
      <c r="A520" s="96"/>
      <c r="B520" s="96"/>
      <c r="C520" s="96"/>
      <c r="D520" s="137"/>
      <c r="E520" s="137"/>
      <c r="F520" s="140" t="s">
        <v>446</v>
      </c>
      <c r="G520" s="140" t="s">
        <v>748</v>
      </c>
      <c r="H520" s="165">
        <v>67.547400937984435</v>
      </c>
      <c r="I520" s="165">
        <v>78.942570432896005</v>
      </c>
      <c r="J520" s="165">
        <v>92.260092024477856</v>
      </c>
      <c r="K520" s="165">
        <v>107.82426431883874</v>
      </c>
      <c r="L520" s="165">
        <v>126.0140947270489</v>
      </c>
      <c r="M520" s="165">
        <v>147.27252877813723</v>
      </c>
      <c r="N520" s="165">
        <v>172.11723640666426</v>
      </c>
      <c r="O520" s="145">
        <v>201.15321787470603</v>
      </c>
      <c r="P520" s="145">
        <v>214.13510802055492</v>
      </c>
      <c r="Q520" s="145">
        <v>281.42227469500199</v>
      </c>
      <c r="R520" s="145">
        <v>388.82590806530101</v>
      </c>
      <c r="S520" s="145">
        <v>443.36350841832746</v>
      </c>
      <c r="T520" s="145">
        <v>438.57117604666666</v>
      </c>
      <c r="U520" s="145">
        <v>407.4846388140636</v>
      </c>
      <c r="V520" s="145">
        <v>447.9325536588658</v>
      </c>
      <c r="W520" s="145">
        <v>479.76525821596243</v>
      </c>
      <c r="X520" s="145">
        <v>511.18929549122225</v>
      </c>
      <c r="Y520" s="145">
        <v>509.19730103058794</v>
      </c>
      <c r="Z520" s="145">
        <v>593.97768779664</v>
      </c>
      <c r="AA520" s="145">
        <v>664.80563423489491</v>
      </c>
      <c r="AB520" s="145">
        <v>679.3496992729539</v>
      </c>
      <c r="AC520" s="145">
        <v>644.85915368207941</v>
      </c>
      <c r="AD520" s="145">
        <v>749.25178415200355</v>
      </c>
      <c r="AE520" s="165">
        <v>786.85550019451296</v>
      </c>
      <c r="AF520" s="165">
        <v>826.34648496312366</v>
      </c>
      <c r="AG520" s="165">
        <v>867.81945737445801</v>
      </c>
      <c r="AH520" s="165">
        <v>911.37389013194252</v>
      </c>
      <c r="AI520" s="165">
        <v>957.11424831055717</v>
      </c>
      <c r="AJ520" s="165">
        <v>1005.1502399157615</v>
      </c>
      <c r="AK520" s="165">
        <v>1055.5970790175613</v>
      </c>
      <c r="AL520" s="165">
        <v>1108.5757620908416</v>
      </c>
      <c r="AM520" s="165">
        <v>1164.2133582247675</v>
      </c>
      <c r="AN520" s="165">
        <v>1222.6433138973173</v>
      </c>
      <c r="AO520" s="165">
        <v>1284.0057730459498</v>
      </c>
      <c r="AP520" s="165">
        <v>1348.4479132020915</v>
      </c>
      <c r="AQ520" s="165">
        <v>1416.1242984956616</v>
      </c>
      <c r="AR520" s="165">
        <v>1487.1972503763145</v>
      </c>
      <c r="AS520" s="165">
        <v>1561.8372369405722</v>
      </c>
      <c r="AT520" s="165">
        <v>1640.223281798646</v>
      </c>
      <c r="AU520" s="165">
        <v>1722.5433934616117</v>
      </c>
      <c r="AV520" s="165">
        <v>1808.9950162788223</v>
      </c>
      <c r="AW520" s="165">
        <v>1899.7855040071279</v>
      </c>
      <c r="AX520" s="165">
        <v>1995.1326171477574</v>
      </c>
      <c r="AY520" s="165">
        <v>2095.265045243721</v>
      </c>
      <c r="AZ520" s="165">
        <v>2200.4229553904602</v>
      </c>
      <c r="BA520" s="165"/>
      <c r="BB520" s="165"/>
      <c r="BC520" s="165"/>
      <c r="BD520" s="165"/>
      <c r="BE520" s="165"/>
      <c r="BF520" s="165"/>
    </row>
    <row r="521" spans="1:58" s="145" customFormat="1" outlineLevel="1" x14ac:dyDescent="0.2">
      <c r="A521" s="96"/>
      <c r="B521" s="96"/>
      <c r="C521" s="96"/>
      <c r="D521" s="137"/>
      <c r="E521" s="137"/>
      <c r="F521" s="140" t="s">
        <v>447</v>
      </c>
      <c r="G521" s="140" t="s">
        <v>749</v>
      </c>
      <c r="BB521" s="165"/>
      <c r="BC521" s="165"/>
      <c r="BD521" s="165"/>
      <c r="BE521" s="165"/>
      <c r="BF521" s="165"/>
    </row>
    <row r="522" spans="1:58" s="43" customFormat="1" x14ac:dyDescent="0.2">
      <c r="A522" s="37" t="s">
        <v>442</v>
      </c>
      <c r="B522" s="37" t="s">
        <v>192</v>
      </c>
      <c r="C522" s="37" t="s">
        <v>379</v>
      </c>
      <c r="D522" s="38" t="s">
        <v>374</v>
      </c>
      <c r="E522" s="38" t="s">
        <v>1546</v>
      </c>
      <c r="F522" s="18" t="s">
        <v>193</v>
      </c>
      <c r="G522" s="22" t="s">
        <v>1277</v>
      </c>
      <c r="H522" s="27" t="str">
        <f>EIUTotal(EIUSum(H518:H521,H$996:H$999),H527,H532,H537,H542)</f>
        <v>–</v>
      </c>
      <c r="I522" s="27" t="str">
        <f t="shared" ref="I522:BA522" si="357">EIUTotal(EIUSum(I518:I521,I$996:I$999),I527,I532,I537,I542)</f>
        <v>–</v>
      </c>
      <c r="J522" s="27" t="str">
        <f t="shared" si="357"/>
        <v>–</v>
      </c>
      <c r="K522" s="27" t="str">
        <f t="shared" si="357"/>
        <v>–</v>
      </c>
      <c r="L522" s="27" t="str">
        <f t="shared" si="357"/>
        <v>–</v>
      </c>
      <c r="M522" s="27" t="str">
        <f t="shared" si="357"/>
        <v>–</v>
      </c>
      <c r="N522" s="27" t="str">
        <f t="shared" si="357"/>
        <v>–</v>
      </c>
      <c r="O522" s="27" t="str">
        <f t="shared" si="357"/>
        <v>–</v>
      </c>
      <c r="P522" s="27" t="str">
        <f t="shared" si="357"/>
        <v>–</v>
      </c>
      <c r="Q522" s="27" t="str">
        <f t="shared" si="357"/>
        <v>–</v>
      </c>
      <c r="R522" s="27" t="str">
        <f t="shared" si="357"/>
        <v>–</v>
      </c>
      <c r="S522" s="27" t="str">
        <f t="shared" si="357"/>
        <v>–</v>
      </c>
      <c r="T522" s="27" t="str">
        <f t="shared" si="357"/>
        <v>–</v>
      </c>
      <c r="U522" s="27" t="str">
        <f t="shared" si="357"/>
        <v>–</v>
      </c>
      <c r="V522" s="27" t="str">
        <f t="shared" si="357"/>
        <v>–</v>
      </c>
      <c r="W522" s="27" t="str">
        <f t="shared" si="357"/>
        <v>–</v>
      </c>
      <c r="X522" s="27" t="str">
        <f t="shared" si="357"/>
        <v>–</v>
      </c>
      <c r="Y522" s="27" t="str">
        <f t="shared" si="357"/>
        <v>–</v>
      </c>
      <c r="Z522" s="27" t="str">
        <f t="shared" si="357"/>
        <v>–</v>
      </c>
      <c r="AA522" s="27" t="str">
        <f t="shared" si="357"/>
        <v>–</v>
      </c>
      <c r="AB522" s="27" t="str">
        <f t="shared" si="357"/>
        <v>–</v>
      </c>
      <c r="AC522" s="27" t="str">
        <f t="shared" si="357"/>
        <v>–</v>
      </c>
      <c r="AD522" s="27" t="str">
        <f t="shared" si="357"/>
        <v>–</v>
      </c>
      <c r="AE522" s="27" t="str">
        <f t="shared" si="357"/>
        <v>–</v>
      </c>
      <c r="AF522" s="27" t="str">
        <f t="shared" si="357"/>
        <v>–</v>
      </c>
      <c r="AG522" s="27" t="str">
        <f t="shared" si="357"/>
        <v>–</v>
      </c>
      <c r="AH522" s="27" t="str">
        <f t="shared" si="357"/>
        <v>–</v>
      </c>
      <c r="AI522" s="27" t="str">
        <f t="shared" si="357"/>
        <v>–</v>
      </c>
      <c r="AJ522" s="27" t="str">
        <f t="shared" si="357"/>
        <v>–</v>
      </c>
      <c r="AK522" s="27" t="str">
        <f t="shared" si="357"/>
        <v>–</v>
      </c>
      <c r="AL522" s="27" t="str">
        <f t="shared" si="357"/>
        <v>–</v>
      </c>
      <c r="AM522" s="27" t="str">
        <f t="shared" si="357"/>
        <v>–</v>
      </c>
      <c r="AN522" s="27" t="str">
        <f t="shared" si="357"/>
        <v>–</v>
      </c>
      <c r="AO522" s="27" t="str">
        <f t="shared" si="357"/>
        <v>–</v>
      </c>
      <c r="AP522" s="27" t="str">
        <f t="shared" si="357"/>
        <v>–</v>
      </c>
      <c r="AQ522" s="27" t="str">
        <f t="shared" si="357"/>
        <v>–</v>
      </c>
      <c r="AR522" s="27" t="str">
        <f t="shared" si="357"/>
        <v>–</v>
      </c>
      <c r="AS522" s="27" t="str">
        <f t="shared" si="357"/>
        <v>–</v>
      </c>
      <c r="AT522" s="27" t="str">
        <f t="shared" si="357"/>
        <v>–</v>
      </c>
      <c r="AU522" s="27" t="str">
        <f t="shared" si="357"/>
        <v>–</v>
      </c>
      <c r="AV522" s="27" t="str">
        <f t="shared" si="357"/>
        <v>–</v>
      </c>
      <c r="AW522" s="28" t="str">
        <f t="shared" si="357"/>
        <v>–</v>
      </c>
      <c r="AX522" s="28" t="str">
        <f t="shared" si="357"/>
        <v>–</v>
      </c>
      <c r="AY522" s="28" t="str">
        <f t="shared" si="357"/>
        <v>–</v>
      </c>
      <c r="AZ522" s="28" t="str">
        <f t="shared" si="357"/>
        <v>–</v>
      </c>
      <c r="BA522" s="28" t="str">
        <f t="shared" si="357"/>
        <v>–</v>
      </c>
    </row>
    <row r="523" spans="1:58" s="145" customFormat="1" outlineLevel="1" x14ac:dyDescent="0.2">
      <c r="A523" s="96"/>
      <c r="B523" s="96"/>
      <c r="C523" s="96"/>
      <c r="D523" s="137"/>
      <c r="E523" s="137"/>
      <c r="F523" s="138" t="s">
        <v>444</v>
      </c>
      <c r="G523" s="140" t="s">
        <v>750</v>
      </c>
      <c r="BB523" s="165"/>
      <c r="BC523" s="165"/>
      <c r="BD523" s="165"/>
      <c r="BE523" s="165"/>
      <c r="BF523" s="165"/>
    </row>
    <row r="524" spans="1:58" s="145" customFormat="1" outlineLevel="1" x14ac:dyDescent="0.2">
      <c r="A524" s="96"/>
      <c r="B524" s="96"/>
      <c r="C524" s="96"/>
      <c r="D524" s="137"/>
      <c r="E524" s="137"/>
      <c r="F524" s="138" t="s">
        <v>445</v>
      </c>
      <c r="G524" s="140" t="s">
        <v>751</v>
      </c>
      <c r="BB524" s="165"/>
      <c r="BC524" s="165"/>
      <c r="BD524" s="165"/>
      <c r="BE524" s="165"/>
      <c r="BF524" s="165"/>
    </row>
    <row r="525" spans="1:58" s="145" customFormat="1" outlineLevel="1" x14ac:dyDescent="0.2">
      <c r="A525" s="96"/>
      <c r="B525" s="96"/>
      <c r="C525" s="96"/>
      <c r="D525" s="137"/>
      <c r="E525" s="137"/>
      <c r="F525" s="138" t="s">
        <v>446</v>
      </c>
      <c r="G525" s="140" t="s">
        <v>752</v>
      </c>
      <c r="H525" s="165">
        <v>48.353970201815478</v>
      </c>
      <c r="I525" s="165">
        <v>48.995904690437492</v>
      </c>
      <c r="J525" s="165">
        <v>49.646361331138486</v>
      </c>
      <c r="K525" s="165">
        <v>50.305453261750046</v>
      </c>
      <c r="L525" s="165">
        <v>50.973295122091592</v>
      </c>
      <c r="M525" s="165">
        <v>51.650003073910419</v>
      </c>
      <c r="N525" s="165">
        <v>52.335694821086364</v>
      </c>
      <c r="O525" s="145">
        <v>53.030489630104768</v>
      </c>
      <c r="P525" s="145">
        <v>38.536036208520642</v>
      </c>
      <c r="Q525" s="145">
        <v>48.112357339630066</v>
      </c>
      <c r="R525" s="145">
        <v>68.471309118258631</v>
      </c>
      <c r="S525" s="145">
        <v>65.640583462200055</v>
      </c>
      <c r="T525" s="145">
        <v>56.645295949308576</v>
      </c>
      <c r="U525" s="145">
        <v>69.654600726538618</v>
      </c>
      <c r="V525" s="145">
        <v>86.298182532183048</v>
      </c>
      <c r="W525" s="145">
        <v>106.12937932253017</v>
      </c>
      <c r="X525" s="145">
        <v>107.16791783453223</v>
      </c>
      <c r="Y525" s="145">
        <v>100.31594085914539</v>
      </c>
      <c r="Z525" s="145">
        <v>106.91106798767734</v>
      </c>
      <c r="AA525" s="145">
        <v>150.71568221374085</v>
      </c>
      <c r="AB525" s="145">
        <v>140.49228893161035</v>
      </c>
      <c r="AC525" s="145">
        <v>128.42746719207548</v>
      </c>
      <c r="AD525" s="145">
        <v>132.6631740924561</v>
      </c>
      <c r="AE525" s="165">
        <v>128.91377672333888</v>
      </c>
      <c r="AF525" s="165">
        <v>125.27034682204167</v>
      </c>
      <c r="AG525" s="165">
        <v>121.72988947948157</v>
      </c>
      <c r="AH525" s="165">
        <v>118.28949443029322</v>
      </c>
      <c r="AI525" s="165">
        <v>114.94633366058291</v>
      </c>
      <c r="AJ525" s="165">
        <v>111.69765908329366</v>
      </c>
      <c r="AK525" s="165">
        <v>108.5408002792703</v>
      </c>
      <c r="AL525" s="165">
        <v>105.47316230216784</v>
      </c>
      <c r="AM525" s="165">
        <v>102.49222354539864</v>
      </c>
      <c r="AN525" s="165">
        <v>99.595533669365111</v>
      </c>
      <c r="AO525" s="165">
        <v>96.780711587273998</v>
      </c>
      <c r="AP525" s="165">
        <v>94.045443507876726</v>
      </c>
      <c r="AQ525" s="165">
        <v>91.387481033526839</v>
      </c>
      <c r="AR525" s="165">
        <v>88.804639311991096</v>
      </c>
      <c r="AS525" s="165">
        <v>86.294795240495162</v>
      </c>
      <c r="AT525" s="165">
        <v>83.855885720527468</v>
      </c>
      <c r="AU525" s="165">
        <v>81.485905961966736</v>
      </c>
      <c r="AV525" s="165">
        <v>79.182907835139133</v>
      </c>
      <c r="AW525" s="165">
        <v>76.944998269450508</v>
      </c>
      <c r="AX525" s="165">
        <v>74.770337697277355</v>
      </c>
      <c r="AY525" s="165">
        <v>72.657138541837284</v>
      </c>
      <c r="AZ525" s="165">
        <v>70.603663747796148</v>
      </c>
      <c r="BA525" s="165"/>
      <c r="BB525" s="165"/>
      <c r="BC525" s="165"/>
      <c r="BD525" s="165"/>
      <c r="BE525" s="165"/>
      <c r="BF525" s="165"/>
    </row>
    <row r="526" spans="1:58" s="145" customFormat="1" outlineLevel="1" x14ac:dyDescent="0.2">
      <c r="A526" s="96"/>
      <c r="B526" s="96"/>
      <c r="C526" s="96"/>
      <c r="D526" s="137"/>
      <c r="E526" s="137"/>
      <c r="F526" s="138" t="s">
        <v>447</v>
      </c>
      <c r="G526" s="140" t="s">
        <v>753</v>
      </c>
      <c r="BB526" s="165"/>
      <c r="BC526" s="165"/>
      <c r="BD526" s="165"/>
      <c r="BE526" s="165"/>
      <c r="BF526" s="165"/>
    </row>
    <row r="527" spans="1:58" s="43" customFormat="1" x14ac:dyDescent="0.2">
      <c r="A527" s="37" t="s">
        <v>442</v>
      </c>
      <c r="B527" s="37" t="s">
        <v>194</v>
      </c>
      <c r="C527" s="37" t="s">
        <v>379</v>
      </c>
      <c r="D527" s="38" t="s">
        <v>374</v>
      </c>
      <c r="E527" s="38" t="s">
        <v>1546</v>
      </c>
      <c r="F527" s="18" t="s">
        <v>195</v>
      </c>
      <c r="G527" s="22" t="s">
        <v>1278</v>
      </c>
      <c r="H527" s="27" t="str">
        <f>EIUSum(H523:H526,H$996:H$999)</f>
        <v>–</v>
      </c>
      <c r="I527" s="27" t="str">
        <f t="shared" ref="I527:BA527" si="358">EIUSum(I523:I526,I$996:I$999)</f>
        <v>–</v>
      </c>
      <c r="J527" s="27" t="str">
        <f t="shared" si="358"/>
        <v>–</v>
      </c>
      <c r="K527" s="27" t="str">
        <f t="shared" si="358"/>
        <v>–</v>
      </c>
      <c r="L527" s="27" t="str">
        <f t="shared" si="358"/>
        <v>–</v>
      </c>
      <c r="M527" s="27" t="str">
        <f t="shared" si="358"/>
        <v>–</v>
      </c>
      <c r="N527" s="27" t="str">
        <f t="shared" si="358"/>
        <v>–</v>
      </c>
      <c r="O527" s="27" t="str">
        <f t="shared" si="358"/>
        <v>–</v>
      </c>
      <c r="P527" s="27" t="str">
        <f t="shared" si="358"/>
        <v>–</v>
      </c>
      <c r="Q527" s="27" t="str">
        <f t="shared" si="358"/>
        <v>–</v>
      </c>
      <c r="R527" s="27" t="str">
        <f t="shared" si="358"/>
        <v>–</v>
      </c>
      <c r="S527" s="27" t="str">
        <f t="shared" si="358"/>
        <v>–</v>
      </c>
      <c r="T527" s="27" t="str">
        <f t="shared" si="358"/>
        <v>–</v>
      </c>
      <c r="U527" s="27" t="str">
        <f t="shared" si="358"/>
        <v>–</v>
      </c>
      <c r="V527" s="27" t="str">
        <f t="shared" si="358"/>
        <v>–</v>
      </c>
      <c r="W527" s="27" t="str">
        <f t="shared" si="358"/>
        <v>–</v>
      </c>
      <c r="X527" s="27" t="str">
        <f t="shared" si="358"/>
        <v>–</v>
      </c>
      <c r="Y527" s="27" t="str">
        <f t="shared" si="358"/>
        <v>–</v>
      </c>
      <c r="Z527" s="27" t="str">
        <f t="shared" si="358"/>
        <v>–</v>
      </c>
      <c r="AA527" s="27" t="str">
        <f t="shared" si="358"/>
        <v>–</v>
      </c>
      <c r="AB527" s="27" t="str">
        <f t="shared" si="358"/>
        <v>–</v>
      </c>
      <c r="AC527" s="27" t="str">
        <f t="shared" si="358"/>
        <v>–</v>
      </c>
      <c r="AD527" s="27" t="str">
        <f t="shared" si="358"/>
        <v>–</v>
      </c>
      <c r="AE527" s="27" t="str">
        <f t="shared" si="358"/>
        <v>–</v>
      </c>
      <c r="AF527" s="27" t="str">
        <f t="shared" si="358"/>
        <v>–</v>
      </c>
      <c r="AG527" s="27" t="str">
        <f t="shared" si="358"/>
        <v>–</v>
      </c>
      <c r="AH527" s="27" t="str">
        <f t="shared" si="358"/>
        <v>–</v>
      </c>
      <c r="AI527" s="27" t="str">
        <f t="shared" si="358"/>
        <v>–</v>
      </c>
      <c r="AJ527" s="27" t="str">
        <f t="shared" si="358"/>
        <v>–</v>
      </c>
      <c r="AK527" s="27" t="str">
        <f t="shared" si="358"/>
        <v>–</v>
      </c>
      <c r="AL527" s="27" t="str">
        <f t="shared" si="358"/>
        <v>–</v>
      </c>
      <c r="AM527" s="27" t="str">
        <f t="shared" si="358"/>
        <v>–</v>
      </c>
      <c r="AN527" s="27" t="str">
        <f t="shared" si="358"/>
        <v>–</v>
      </c>
      <c r="AO527" s="27" t="str">
        <f t="shared" si="358"/>
        <v>–</v>
      </c>
      <c r="AP527" s="27" t="str">
        <f t="shared" si="358"/>
        <v>–</v>
      </c>
      <c r="AQ527" s="27" t="str">
        <f t="shared" si="358"/>
        <v>–</v>
      </c>
      <c r="AR527" s="27" t="str">
        <f t="shared" si="358"/>
        <v>–</v>
      </c>
      <c r="AS527" s="27" t="str">
        <f t="shared" si="358"/>
        <v>–</v>
      </c>
      <c r="AT527" s="27" t="str">
        <f t="shared" si="358"/>
        <v>–</v>
      </c>
      <c r="AU527" s="27" t="str">
        <f t="shared" si="358"/>
        <v>–</v>
      </c>
      <c r="AV527" s="27" t="str">
        <f t="shared" si="358"/>
        <v>–</v>
      </c>
      <c r="AW527" s="28" t="str">
        <f t="shared" si="358"/>
        <v>–</v>
      </c>
      <c r="AX527" s="28" t="str">
        <f t="shared" si="358"/>
        <v>–</v>
      </c>
      <c r="AY527" s="28" t="str">
        <f t="shared" si="358"/>
        <v>–</v>
      </c>
      <c r="AZ527" s="28" t="str">
        <f t="shared" si="358"/>
        <v>–</v>
      </c>
      <c r="BA527" s="28" t="str">
        <f t="shared" si="358"/>
        <v>–</v>
      </c>
    </row>
    <row r="528" spans="1:58" s="145" customFormat="1" outlineLevel="1" x14ac:dyDescent="0.2">
      <c r="A528" s="96"/>
      <c r="B528" s="96"/>
      <c r="C528" s="96"/>
      <c r="D528" s="137"/>
      <c r="E528" s="137"/>
      <c r="F528" s="138" t="s">
        <v>444</v>
      </c>
      <c r="G528" s="140" t="s">
        <v>754</v>
      </c>
      <c r="BB528" s="165"/>
      <c r="BC528" s="165"/>
      <c r="BD528" s="165"/>
      <c r="BE528" s="165"/>
      <c r="BF528" s="165"/>
    </row>
    <row r="529" spans="1:58" s="145" customFormat="1" outlineLevel="1" x14ac:dyDescent="0.2">
      <c r="A529" s="96"/>
      <c r="B529" s="96"/>
      <c r="C529" s="96"/>
      <c r="D529" s="137"/>
      <c r="E529" s="137"/>
      <c r="F529" s="138" t="s">
        <v>445</v>
      </c>
      <c r="G529" s="140" t="s">
        <v>755</v>
      </c>
      <c r="BB529" s="165"/>
      <c r="BC529" s="165"/>
      <c r="BD529" s="165"/>
      <c r="BE529" s="165"/>
      <c r="BF529" s="165"/>
    </row>
    <row r="530" spans="1:58" s="145" customFormat="1" outlineLevel="1" x14ac:dyDescent="0.2">
      <c r="A530" s="96"/>
      <c r="B530" s="96"/>
      <c r="C530" s="96"/>
      <c r="D530" s="137"/>
      <c r="E530" s="137"/>
      <c r="F530" s="138" t="s">
        <v>446</v>
      </c>
      <c r="G530" s="140" t="s">
        <v>756</v>
      </c>
      <c r="H530" s="165">
        <v>11.666501909209474</v>
      </c>
      <c r="I530" s="165">
        <v>14.492096437112348</v>
      </c>
      <c r="J530" s="165">
        <v>18.002042152564606</v>
      </c>
      <c r="K530" s="165">
        <v>22.362087022330556</v>
      </c>
      <c r="L530" s="165">
        <v>27.778122712763711</v>
      </c>
      <c r="M530" s="165">
        <v>34.505907282930394</v>
      </c>
      <c r="N530" s="165">
        <v>42.863142687144084</v>
      </c>
      <c r="O530" s="145">
        <v>53.244477415243495</v>
      </c>
      <c r="P530" s="145">
        <v>52.90362287807794</v>
      </c>
      <c r="Q530" s="145">
        <v>83.505394797200907</v>
      </c>
      <c r="R530" s="145">
        <v>130.85673009390342</v>
      </c>
      <c r="S530" s="145">
        <v>159.22508454163992</v>
      </c>
      <c r="T530" s="145">
        <v>157.48070975483736</v>
      </c>
      <c r="U530" s="145">
        <v>149.11018034355061</v>
      </c>
      <c r="V530" s="145">
        <v>152.92269196313521</v>
      </c>
      <c r="W530" s="145">
        <v>158.72997438033215</v>
      </c>
      <c r="X530" s="145">
        <v>172.56276158555309</v>
      </c>
      <c r="Y530" s="145">
        <v>183.61358125046186</v>
      </c>
      <c r="Z530" s="145">
        <v>240.92026581907484</v>
      </c>
      <c r="AA530" s="145">
        <v>285.14852442789487</v>
      </c>
      <c r="AB530" s="145">
        <v>290.83234970025148</v>
      </c>
      <c r="AC530" s="145">
        <v>284.87581570080619</v>
      </c>
      <c r="AD530" s="145">
        <v>342.67799158536775</v>
      </c>
      <c r="AE530" s="165">
        <v>371.9700415714766</v>
      </c>
      <c r="AF530" s="165">
        <v>403.76597045689596</v>
      </c>
      <c r="AG530" s="165">
        <v>438.27980933693613</v>
      </c>
      <c r="AH530" s="165">
        <v>475.74388464450243</v>
      </c>
      <c r="AI530" s="165">
        <v>516.41038203209655</v>
      </c>
      <c r="AJ530" s="165">
        <v>560.55304393415622</v>
      </c>
      <c r="AK530" s="165">
        <v>608.46901223670272</v>
      </c>
      <c r="AL530" s="165">
        <v>660.48082845804197</v>
      </c>
      <c r="AM530" s="165">
        <v>716.93860490453392</v>
      </c>
      <c r="AN530" s="165">
        <v>778.22238141634739</v>
      </c>
      <c r="AO530" s="165">
        <v>844.74468356739601</v>
      </c>
      <c r="AP530" s="165">
        <v>916.95329953972225</v>
      </c>
      <c r="AQ530" s="165">
        <v>995.33429436457891</v>
      </c>
      <c r="AR530" s="165">
        <v>1080.4152818202688</v>
      </c>
      <c r="AS530" s="165">
        <v>1172.7689760111932</v>
      </c>
      <c r="AT530" s="165">
        <v>1273.0170465352078</v>
      </c>
      <c r="AU530" s="165">
        <v>1381.8343031899542</v>
      </c>
      <c r="AV530" s="165">
        <v>1499.9532383870999</v>
      </c>
      <c r="AW530" s="165">
        <v>1628.1689578512876</v>
      </c>
      <c r="AX530" s="165">
        <v>1767.3445327943011</v>
      </c>
      <c r="AY530" s="165">
        <v>1918.4168095920661</v>
      </c>
      <c r="AZ530" s="165">
        <v>2082.4027160717451</v>
      </c>
      <c r="BA530" s="165"/>
      <c r="BB530" s="165"/>
      <c r="BC530" s="165"/>
      <c r="BD530" s="165"/>
      <c r="BE530" s="165"/>
      <c r="BF530" s="165"/>
    </row>
    <row r="531" spans="1:58" s="145" customFormat="1" outlineLevel="1" x14ac:dyDescent="0.2">
      <c r="A531" s="96"/>
      <c r="B531" s="96"/>
      <c r="C531" s="96"/>
      <c r="D531" s="137"/>
      <c r="E531" s="137"/>
      <c r="F531" s="138" t="s">
        <v>447</v>
      </c>
      <c r="G531" s="140" t="s">
        <v>757</v>
      </c>
      <c r="BB531" s="165"/>
      <c r="BC531" s="165"/>
      <c r="BD531" s="165"/>
      <c r="BE531" s="165"/>
      <c r="BF531" s="165"/>
    </row>
    <row r="532" spans="1:58" s="43" customFormat="1" x14ac:dyDescent="0.2">
      <c r="A532" s="37" t="s">
        <v>442</v>
      </c>
      <c r="B532" s="37" t="s">
        <v>196</v>
      </c>
      <c r="C532" s="37" t="s">
        <v>379</v>
      </c>
      <c r="D532" s="38" t="s">
        <v>374</v>
      </c>
      <c r="E532" s="38" t="s">
        <v>1546</v>
      </c>
      <c r="F532" s="18" t="s">
        <v>197</v>
      </c>
      <c r="G532" s="22" t="s">
        <v>1279</v>
      </c>
      <c r="H532" s="27" t="str">
        <f>EIUSum(H528:H531,H$996:H$999)</f>
        <v>–</v>
      </c>
      <c r="I532" s="27" t="str">
        <f t="shared" ref="I532:BA532" si="359">EIUSum(I528:I531,I$996:I$999)</f>
        <v>–</v>
      </c>
      <c r="J532" s="27" t="str">
        <f t="shared" si="359"/>
        <v>–</v>
      </c>
      <c r="K532" s="27" t="str">
        <f t="shared" si="359"/>
        <v>–</v>
      </c>
      <c r="L532" s="27" t="str">
        <f t="shared" si="359"/>
        <v>–</v>
      </c>
      <c r="M532" s="27" t="str">
        <f t="shared" si="359"/>
        <v>–</v>
      </c>
      <c r="N532" s="27" t="str">
        <f t="shared" si="359"/>
        <v>–</v>
      </c>
      <c r="O532" s="27" t="str">
        <f t="shared" si="359"/>
        <v>–</v>
      </c>
      <c r="P532" s="27" t="str">
        <f t="shared" si="359"/>
        <v>–</v>
      </c>
      <c r="Q532" s="27" t="str">
        <f t="shared" si="359"/>
        <v>–</v>
      </c>
      <c r="R532" s="27" t="str">
        <f t="shared" si="359"/>
        <v>–</v>
      </c>
      <c r="S532" s="27" t="str">
        <f t="shared" si="359"/>
        <v>–</v>
      </c>
      <c r="T532" s="27" t="str">
        <f t="shared" si="359"/>
        <v>–</v>
      </c>
      <c r="U532" s="27" t="str">
        <f t="shared" si="359"/>
        <v>–</v>
      </c>
      <c r="V532" s="27" t="str">
        <f t="shared" si="359"/>
        <v>–</v>
      </c>
      <c r="W532" s="27" t="str">
        <f t="shared" si="359"/>
        <v>–</v>
      </c>
      <c r="X532" s="27" t="str">
        <f t="shared" si="359"/>
        <v>–</v>
      </c>
      <c r="Y532" s="27" t="str">
        <f t="shared" si="359"/>
        <v>–</v>
      </c>
      <c r="Z532" s="27" t="str">
        <f t="shared" si="359"/>
        <v>–</v>
      </c>
      <c r="AA532" s="27" t="str">
        <f t="shared" si="359"/>
        <v>–</v>
      </c>
      <c r="AB532" s="27" t="str">
        <f t="shared" si="359"/>
        <v>–</v>
      </c>
      <c r="AC532" s="27" t="str">
        <f t="shared" si="359"/>
        <v>–</v>
      </c>
      <c r="AD532" s="27" t="str">
        <f t="shared" si="359"/>
        <v>–</v>
      </c>
      <c r="AE532" s="27" t="str">
        <f t="shared" si="359"/>
        <v>–</v>
      </c>
      <c r="AF532" s="27" t="str">
        <f t="shared" si="359"/>
        <v>–</v>
      </c>
      <c r="AG532" s="27" t="str">
        <f t="shared" si="359"/>
        <v>–</v>
      </c>
      <c r="AH532" s="27" t="str">
        <f t="shared" si="359"/>
        <v>–</v>
      </c>
      <c r="AI532" s="27" t="str">
        <f t="shared" si="359"/>
        <v>–</v>
      </c>
      <c r="AJ532" s="27" t="str">
        <f t="shared" si="359"/>
        <v>–</v>
      </c>
      <c r="AK532" s="27" t="str">
        <f t="shared" si="359"/>
        <v>–</v>
      </c>
      <c r="AL532" s="27" t="str">
        <f t="shared" si="359"/>
        <v>–</v>
      </c>
      <c r="AM532" s="27" t="str">
        <f t="shared" si="359"/>
        <v>–</v>
      </c>
      <c r="AN532" s="27" t="str">
        <f t="shared" si="359"/>
        <v>–</v>
      </c>
      <c r="AO532" s="27" t="str">
        <f t="shared" si="359"/>
        <v>–</v>
      </c>
      <c r="AP532" s="27" t="str">
        <f t="shared" si="359"/>
        <v>–</v>
      </c>
      <c r="AQ532" s="27" t="str">
        <f t="shared" si="359"/>
        <v>–</v>
      </c>
      <c r="AR532" s="27" t="str">
        <f t="shared" si="359"/>
        <v>–</v>
      </c>
      <c r="AS532" s="27" t="str">
        <f t="shared" si="359"/>
        <v>–</v>
      </c>
      <c r="AT532" s="27" t="str">
        <f t="shared" si="359"/>
        <v>–</v>
      </c>
      <c r="AU532" s="27" t="str">
        <f t="shared" si="359"/>
        <v>–</v>
      </c>
      <c r="AV532" s="27" t="str">
        <f t="shared" si="359"/>
        <v>–</v>
      </c>
      <c r="AW532" s="28" t="str">
        <f t="shared" si="359"/>
        <v>–</v>
      </c>
      <c r="AX532" s="28" t="str">
        <f t="shared" si="359"/>
        <v>–</v>
      </c>
      <c r="AY532" s="28" t="str">
        <f t="shared" si="359"/>
        <v>–</v>
      </c>
      <c r="AZ532" s="28" t="str">
        <f t="shared" si="359"/>
        <v>–</v>
      </c>
      <c r="BA532" s="28" t="str">
        <f t="shared" si="359"/>
        <v>–</v>
      </c>
    </row>
    <row r="533" spans="1:58" s="145" customFormat="1" outlineLevel="1" x14ac:dyDescent="0.2">
      <c r="A533" s="96"/>
      <c r="B533" s="96"/>
      <c r="C533" s="96"/>
      <c r="D533" s="137"/>
      <c r="E533" s="137"/>
      <c r="F533" s="138" t="s">
        <v>444</v>
      </c>
      <c r="G533" s="140" t="s">
        <v>758</v>
      </c>
      <c r="BB533" s="165"/>
      <c r="BC533" s="165"/>
      <c r="BD533" s="165"/>
      <c r="BE533" s="165"/>
      <c r="BF533" s="165"/>
    </row>
    <row r="534" spans="1:58" s="145" customFormat="1" outlineLevel="1" x14ac:dyDescent="0.2">
      <c r="A534" s="96"/>
      <c r="B534" s="96"/>
      <c r="C534" s="96"/>
      <c r="D534" s="137"/>
      <c r="E534" s="137"/>
      <c r="F534" s="138" t="s">
        <v>445</v>
      </c>
      <c r="G534" s="140" t="s">
        <v>759</v>
      </c>
      <c r="BB534" s="165"/>
      <c r="BC534" s="165"/>
      <c r="BD534" s="165"/>
      <c r="BE534" s="165"/>
      <c r="BF534" s="165"/>
    </row>
    <row r="535" spans="1:58" s="145" customFormat="1" outlineLevel="1" x14ac:dyDescent="0.2">
      <c r="A535" s="96"/>
      <c r="B535" s="96"/>
      <c r="C535" s="96"/>
      <c r="D535" s="137"/>
      <c r="E535" s="137"/>
      <c r="F535" s="138" t="s">
        <v>446</v>
      </c>
      <c r="G535" s="140" t="s">
        <v>760</v>
      </c>
      <c r="H535" s="165">
        <v>0</v>
      </c>
      <c r="I535" s="165">
        <v>0</v>
      </c>
      <c r="J535" s="165">
        <v>0</v>
      </c>
      <c r="K535" s="165">
        <v>0</v>
      </c>
      <c r="L535" s="165">
        <v>0</v>
      </c>
      <c r="M535" s="165">
        <v>0</v>
      </c>
      <c r="N535" s="165">
        <v>0</v>
      </c>
      <c r="O535" s="145">
        <v>0</v>
      </c>
      <c r="P535" s="145">
        <v>0</v>
      </c>
      <c r="Q535" s="145">
        <v>0</v>
      </c>
      <c r="R535" s="145">
        <v>0</v>
      </c>
      <c r="S535" s="145">
        <v>0</v>
      </c>
      <c r="T535" s="145">
        <v>0</v>
      </c>
      <c r="U535" s="145">
        <v>0</v>
      </c>
      <c r="V535" s="145">
        <v>0</v>
      </c>
      <c r="W535" s="145">
        <v>0</v>
      </c>
      <c r="X535" s="145">
        <v>0</v>
      </c>
      <c r="Y535" s="145">
        <v>0</v>
      </c>
      <c r="Z535" s="145">
        <v>0</v>
      </c>
      <c r="AA535" s="145">
        <v>0</v>
      </c>
      <c r="AB535" s="145">
        <v>0</v>
      </c>
      <c r="AC535" s="145">
        <v>0</v>
      </c>
      <c r="AD535" s="145">
        <v>0</v>
      </c>
      <c r="AE535" s="165">
        <v>0</v>
      </c>
      <c r="AF535" s="165">
        <v>0</v>
      </c>
      <c r="AG535" s="165">
        <v>0</v>
      </c>
      <c r="AH535" s="165">
        <v>0</v>
      </c>
      <c r="AI535" s="165">
        <v>0</v>
      </c>
      <c r="AJ535" s="165">
        <v>0</v>
      </c>
      <c r="AK535" s="165">
        <v>0</v>
      </c>
      <c r="AL535" s="165">
        <v>0</v>
      </c>
      <c r="AM535" s="165">
        <v>0</v>
      </c>
      <c r="AN535" s="165">
        <v>0</v>
      </c>
      <c r="AO535" s="165">
        <v>0</v>
      </c>
      <c r="AP535" s="165">
        <v>0</v>
      </c>
      <c r="AQ535" s="165">
        <v>0</v>
      </c>
      <c r="AR535" s="165">
        <v>0</v>
      </c>
      <c r="AS535" s="165">
        <v>0</v>
      </c>
      <c r="AT535" s="165">
        <v>0</v>
      </c>
      <c r="AU535" s="165">
        <v>0</v>
      </c>
      <c r="AV535" s="165">
        <v>0</v>
      </c>
      <c r="AW535" s="165">
        <v>0</v>
      </c>
      <c r="AX535" s="165">
        <v>0</v>
      </c>
      <c r="AY535" s="165">
        <v>0</v>
      </c>
      <c r="AZ535" s="165">
        <v>0</v>
      </c>
      <c r="BA535" s="165"/>
      <c r="BB535" s="165"/>
      <c r="BC535" s="165"/>
      <c r="BD535" s="165"/>
      <c r="BE535" s="165"/>
      <c r="BF535" s="165"/>
    </row>
    <row r="536" spans="1:58" s="145" customFormat="1" outlineLevel="1" x14ac:dyDescent="0.2">
      <c r="A536" s="96"/>
      <c r="B536" s="96"/>
      <c r="C536" s="96"/>
      <c r="D536" s="137"/>
      <c r="E536" s="137"/>
      <c r="F536" s="138" t="s">
        <v>447</v>
      </c>
      <c r="G536" s="140" t="s">
        <v>761</v>
      </c>
      <c r="BB536" s="165"/>
      <c r="BC536" s="165"/>
      <c r="BD536" s="165"/>
      <c r="BE536" s="165"/>
      <c r="BF536" s="165"/>
    </row>
    <row r="537" spans="1:58" s="43" customFormat="1" x14ac:dyDescent="0.2">
      <c r="A537" s="37" t="s">
        <v>442</v>
      </c>
      <c r="B537" s="37" t="s">
        <v>198</v>
      </c>
      <c r="C537" s="37"/>
      <c r="D537" s="38" t="s">
        <v>374</v>
      </c>
      <c r="E537" s="38" t="s">
        <v>1546</v>
      </c>
      <c r="F537" s="18" t="s">
        <v>199</v>
      </c>
      <c r="G537" s="22" t="s">
        <v>1280</v>
      </c>
      <c r="H537" s="27" t="str">
        <f>EIUSum(H533:H536,H$996:H$999)</f>
        <v>–</v>
      </c>
      <c r="I537" s="27" t="str">
        <f t="shared" ref="I537:BA537" si="360">EIUSum(I533:I536,I$996:I$999)</f>
        <v>–</v>
      </c>
      <c r="J537" s="27" t="str">
        <f t="shared" si="360"/>
        <v>–</v>
      </c>
      <c r="K537" s="27" t="str">
        <f t="shared" si="360"/>
        <v>–</v>
      </c>
      <c r="L537" s="27" t="str">
        <f t="shared" si="360"/>
        <v>–</v>
      </c>
      <c r="M537" s="27" t="str">
        <f t="shared" si="360"/>
        <v>–</v>
      </c>
      <c r="N537" s="27" t="str">
        <f t="shared" si="360"/>
        <v>–</v>
      </c>
      <c r="O537" s="27" t="str">
        <f t="shared" si="360"/>
        <v>–</v>
      </c>
      <c r="P537" s="27" t="str">
        <f t="shared" si="360"/>
        <v>–</v>
      </c>
      <c r="Q537" s="27" t="str">
        <f t="shared" si="360"/>
        <v>–</v>
      </c>
      <c r="R537" s="27" t="str">
        <f t="shared" si="360"/>
        <v>–</v>
      </c>
      <c r="S537" s="27" t="str">
        <f t="shared" si="360"/>
        <v>–</v>
      </c>
      <c r="T537" s="27" t="str">
        <f t="shared" si="360"/>
        <v>–</v>
      </c>
      <c r="U537" s="27" t="str">
        <f t="shared" si="360"/>
        <v>–</v>
      </c>
      <c r="V537" s="27" t="str">
        <f t="shared" si="360"/>
        <v>–</v>
      </c>
      <c r="W537" s="27" t="str">
        <f t="shared" si="360"/>
        <v>–</v>
      </c>
      <c r="X537" s="27" t="str">
        <f t="shared" si="360"/>
        <v>–</v>
      </c>
      <c r="Y537" s="27" t="str">
        <f t="shared" si="360"/>
        <v>–</v>
      </c>
      <c r="Z537" s="27" t="str">
        <f t="shared" si="360"/>
        <v>–</v>
      </c>
      <c r="AA537" s="27" t="str">
        <f t="shared" si="360"/>
        <v>–</v>
      </c>
      <c r="AB537" s="27" t="str">
        <f t="shared" si="360"/>
        <v>–</v>
      </c>
      <c r="AC537" s="27" t="str">
        <f t="shared" si="360"/>
        <v>–</v>
      </c>
      <c r="AD537" s="27" t="str">
        <f t="shared" si="360"/>
        <v>–</v>
      </c>
      <c r="AE537" s="27" t="str">
        <f t="shared" si="360"/>
        <v>–</v>
      </c>
      <c r="AF537" s="27" t="str">
        <f t="shared" si="360"/>
        <v>–</v>
      </c>
      <c r="AG537" s="27" t="str">
        <f t="shared" si="360"/>
        <v>–</v>
      </c>
      <c r="AH537" s="27" t="str">
        <f t="shared" si="360"/>
        <v>–</v>
      </c>
      <c r="AI537" s="27" t="str">
        <f t="shared" si="360"/>
        <v>–</v>
      </c>
      <c r="AJ537" s="27" t="str">
        <f t="shared" si="360"/>
        <v>–</v>
      </c>
      <c r="AK537" s="27" t="str">
        <f t="shared" si="360"/>
        <v>–</v>
      </c>
      <c r="AL537" s="27" t="str">
        <f t="shared" si="360"/>
        <v>–</v>
      </c>
      <c r="AM537" s="27" t="str">
        <f t="shared" si="360"/>
        <v>–</v>
      </c>
      <c r="AN537" s="27" t="str">
        <f t="shared" si="360"/>
        <v>–</v>
      </c>
      <c r="AO537" s="27" t="str">
        <f t="shared" si="360"/>
        <v>–</v>
      </c>
      <c r="AP537" s="27" t="str">
        <f t="shared" si="360"/>
        <v>–</v>
      </c>
      <c r="AQ537" s="27" t="str">
        <f t="shared" si="360"/>
        <v>–</v>
      </c>
      <c r="AR537" s="27" t="str">
        <f t="shared" si="360"/>
        <v>–</v>
      </c>
      <c r="AS537" s="27" t="str">
        <f t="shared" si="360"/>
        <v>–</v>
      </c>
      <c r="AT537" s="27" t="str">
        <f t="shared" si="360"/>
        <v>–</v>
      </c>
      <c r="AU537" s="27" t="str">
        <f t="shared" si="360"/>
        <v>–</v>
      </c>
      <c r="AV537" s="27" t="str">
        <f t="shared" si="360"/>
        <v>–</v>
      </c>
      <c r="AW537" s="28" t="str">
        <f t="shared" si="360"/>
        <v>–</v>
      </c>
      <c r="AX537" s="28" t="str">
        <f t="shared" si="360"/>
        <v>–</v>
      </c>
      <c r="AY537" s="28" t="str">
        <f t="shared" si="360"/>
        <v>–</v>
      </c>
      <c r="AZ537" s="28" t="str">
        <f t="shared" si="360"/>
        <v>–</v>
      </c>
      <c r="BA537" s="28" t="str">
        <f t="shared" si="360"/>
        <v>–</v>
      </c>
    </row>
    <row r="538" spans="1:58" s="145" customFormat="1" outlineLevel="1" x14ac:dyDescent="0.2">
      <c r="A538" s="96"/>
      <c r="B538" s="96"/>
      <c r="C538" s="96"/>
      <c r="D538" s="137"/>
      <c r="E538" s="137"/>
      <c r="F538" s="138" t="s">
        <v>444</v>
      </c>
      <c r="G538" s="140" t="s">
        <v>762</v>
      </c>
      <c r="BB538" s="165"/>
      <c r="BC538" s="165"/>
      <c r="BD538" s="165"/>
      <c r="BE538" s="165"/>
      <c r="BF538" s="165"/>
    </row>
    <row r="539" spans="1:58" s="145" customFormat="1" outlineLevel="1" x14ac:dyDescent="0.2">
      <c r="A539" s="96"/>
      <c r="B539" s="96"/>
      <c r="C539" s="96"/>
      <c r="D539" s="137"/>
      <c r="E539" s="137"/>
      <c r="F539" s="138" t="s">
        <v>445</v>
      </c>
      <c r="G539" s="140" t="s">
        <v>763</v>
      </c>
      <c r="BB539" s="165"/>
      <c r="BC539" s="165"/>
      <c r="BD539" s="165"/>
      <c r="BE539" s="165"/>
      <c r="BF539" s="165"/>
    </row>
    <row r="540" spans="1:58" s="145" customFormat="1" outlineLevel="1" x14ac:dyDescent="0.2">
      <c r="A540" s="96"/>
      <c r="B540" s="96"/>
      <c r="C540" s="96"/>
      <c r="D540" s="137"/>
      <c r="E540" s="137"/>
      <c r="F540" s="138" t="s">
        <v>446</v>
      </c>
      <c r="G540" s="140" t="s">
        <v>764</v>
      </c>
      <c r="H540" s="165">
        <v>28.421411085308751</v>
      </c>
      <c r="I540" s="165">
        <v>33.762481194668752</v>
      </c>
      <c r="J540" s="165">
        <v>40.107267475174268</v>
      </c>
      <c r="K540" s="165">
        <v>47.644392455942359</v>
      </c>
      <c r="L540" s="165">
        <v>56.597925398456582</v>
      </c>
      <c r="M540" s="165">
        <v>67.234043594352258</v>
      </c>
      <c r="N540" s="165">
        <v>79.868945482064106</v>
      </c>
      <c r="O540" s="145">
        <v>94.878250829357768</v>
      </c>
      <c r="P540" s="145">
        <v>122.69544893395636</v>
      </c>
      <c r="Q540" s="145">
        <v>149.80452255817099</v>
      </c>
      <c r="R540" s="145">
        <v>189.49786885313895</v>
      </c>
      <c r="S540" s="145">
        <v>218.49784041448751</v>
      </c>
      <c r="T540" s="145">
        <v>224.44517034252073</v>
      </c>
      <c r="U540" s="145">
        <v>188.71985774397439</v>
      </c>
      <c r="V540" s="145">
        <v>208.71167916354756</v>
      </c>
      <c r="W540" s="145">
        <v>214.9059045131001</v>
      </c>
      <c r="X540" s="145">
        <v>231.4586160711369</v>
      </c>
      <c r="Y540" s="145">
        <v>225.26777892098067</v>
      </c>
      <c r="Z540" s="145">
        <v>246.14635398988776</v>
      </c>
      <c r="AA540" s="145">
        <v>228.94142759325919</v>
      </c>
      <c r="AB540" s="145">
        <v>248.02506064109213</v>
      </c>
      <c r="AC540" s="145">
        <v>231.55587078919777</v>
      </c>
      <c r="AD540" s="145">
        <v>273.91061847417973</v>
      </c>
      <c r="AE540" s="165">
        <v>287.84952726287764</v>
      </c>
      <c r="AF540" s="165">
        <v>302.49776663285036</v>
      </c>
      <c r="AG540" s="165">
        <v>317.89143337482659</v>
      </c>
      <c r="AH540" s="165">
        <v>334.06846119216124</v>
      </c>
      <c r="AI540" s="165">
        <v>351.06871417861913</v>
      </c>
      <c r="AJ540" s="165">
        <v>368.93408505310572</v>
      </c>
      <c r="AK540" s="165">
        <v>387.70859839341898</v>
      </c>
      <c r="AL540" s="165">
        <v>407.43851912341506</v>
      </c>
      <c r="AM540" s="165">
        <v>428.17246652092632</v>
      </c>
      <c r="AN540" s="165">
        <v>449.96153402737491</v>
      </c>
      <c r="AO540" s="165">
        <v>472.85941515432143</v>
      </c>
      <c r="AP540" s="165">
        <v>496.92253579721256</v>
      </c>
      <c r="AQ540" s="165">
        <v>522.2101932823814</v>
      </c>
      <c r="AR540" s="165">
        <v>548.78470248994461</v>
      </c>
      <c r="AS540" s="165">
        <v>576.71154941267946</v>
      </c>
      <c r="AT540" s="165">
        <v>606.05955252928641</v>
      </c>
      <c r="AU540" s="165">
        <v>636.90103238969982</v>
      </c>
      <c r="AV540" s="165">
        <v>669.3119898303454</v>
      </c>
      <c r="AW540" s="165">
        <v>703.37229325851104</v>
      </c>
      <c r="AX540" s="165">
        <v>739.16587546734331</v>
      </c>
      <c r="AY540" s="165">
        <v>776.78094046647027</v>
      </c>
      <c r="AZ540" s="165">
        <v>816.31018083793015</v>
      </c>
      <c r="BA540" s="165"/>
      <c r="BB540" s="165"/>
      <c r="BC540" s="165"/>
      <c r="BD540" s="165"/>
      <c r="BE540" s="165"/>
      <c r="BF540" s="165"/>
    </row>
    <row r="541" spans="1:58" s="145" customFormat="1" outlineLevel="1" x14ac:dyDescent="0.2">
      <c r="A541" s="96"/>
      <c r="B541" s="96"/>
      <c r="C541" s="96"/>
      <c r="D541" s="137"/>
      <c r="E541" s="137"/>
      <c r="F541" s="138" t="s">
        <v>447</v>
      </c>
      <c r="G541" s="140" t="s">
        <v>765</v>
      </c>
      <c r="BB541" s="165"/>
      <c r="BC541" s="165"/>
      <c r="BD541" s="165"/>
      <c r="BE541" s="165"/>
      <c r="BF541" s="165"/>
    </row>
    <row r="542" spans="1:58" s="43" customFormat="1" x14ac:dyDescent="0.2">
      <c r="A542" s="37" t="s">
        <v>442</v>
      </c>
      <c r="B542" s="37" t="s">
        <v>200</v>
      </c>
      <c r="C542" s="37" t="s">
        <v>379</v>
      </c>
      <c r="D542" s="38" t="s">
        <v>374</v>
      </c>
      <c r="E542" s="38" t="s">
        <v>1546</v>
      </c>
      <c r="F542" s="18" t="s">
        <v>201</v>
      </c>
      <c r="G542" s="22" t="s">
        <v>1281</v>
      </c>
      <c r="H542" s="27" t="str">
        <f>EIUSum(H538:H541,H$996:H$999)</f>
        <v>–</v>
      </c>
      <c r="I542" s="27" t="str">
        <f t="shared" ref="I542:BA542" si="361">EIUSum(I538:I541,I$996:I$999)</f>
        <v>–</v>
      </c>
      <c r="J542" s="27" t="str">
        <f t="shared" si="361"/>
        <v>–</v>
      </c>
      <c r="K542" s="27" t="str">
        <f t="shared" si="361"/>
        <v>–</v>
      </c>
      <c r="L542" s="27" t="str">
        <f t="shared" si="361"/>
        <v>–</v>
      </c>
      <c r="M542" s="27" t="str">
        <f t="shared" si="361"/>
        <v>–</v>
      </c>
      <c r="N542" s="27" t="str">
        <f t="shared" si="361"/>
        <v>–</v>
      </c>
      <c r="O542" s="27" t="str">
        <f t="shared" si="361"/>
        <v>–</v>
      </c>
      <c r="P542" s="27" t="str">
        <f t="shared" si="361"/>
        <v>–</v>
      </c>
      <c r="Q542" s="27" t="str">
        <f t="shared" si="361"/>
        <v>–</v>
      </c>
      <c r="R542" s="27" t="str">
        <f t="shared" si="361"/>
        <v>–</v>
      </c>
      <c r="S542" s="27" t="str">
        <f t="shared" si="361"/>
        <v>–</v>
      </c>
      <c r="T542" s="27" t="str">
        <f t="shared" si="361"/>
        <v>–</v>
      </c>
      <c r="U542" s="27" t="str">
        <f t="shared" si="361"/>
        <v>–</v>
      </c>
      <c r="V542" s="27" t="str">
        <f t="shared" si="361"/>
        <v>–</v>
      </c>
      <c r="W542" s="27" t="str">
        <f t="shared" si="361"/>
        <v>–</v>
      </c>
      <c r="X542" s="27" t="str">
        <f t="shared" si="361"/>
        <v>–</v>
      </c>
      <c r="Y542" s="27" t="str">
        <f t="shared" si="361"/>
        <v>–</v>
      </c>
      <c r="Z542" s="27" t="str">
        <f t="shared" si="361"/>
        <v>–</v>
      </c>
      <c r="AA542" s="27" t="str">
        <f t="shared" si="361"/>
        <v>–</v>
      </c>
      <c r="AB542" s="27" t="str">
        <f t="shared" si="361"/>
        <v>–</v>
      </c>
      <c r="AC542" s="27" t="str">
        <f t="shared" si="361"/>
        <v>–</v>
      </c>
      <c r="AD542" s="27" t="str">
        <f t="shared" si="361"/>
        <v>–</v>
      </c>
      <c r="AE542" s="27" t="str">
        <f t="shared" si="361"/>
        <v>–</v>
      </c>
      <c r="AF542" s="27" t="str">
        <f t="shared" si="361"/>
        <v>–</v>
      </c>
      <c r="AG542" s="27" t="str">
        <f t="shared" si="361"/>
        <v>–</v>
      </c>
      <c r="AH542" s="27" t="str">
        <f t="shared" si="361"/>
        <v>–</v>
      </c>
      <c r="AI542" s="27" t="str">
        <f t="shared" si="361"/>
        <v>–</v>
      </c>
      <c r="AJ542" s="27" t="str">
        <f t="shared" si="361"/>
        <v>–</v>
      </c>
      <c r="AK542" s="27" t="str">
        <f t="shared" si="361"/>
        <v>–</v>
      </c>
      <c r="AL542" s="27" t="str">
        <f t="shared" si="361"/>
        <v>–</v>
      </c>
      <c r="AM542" s="27" t="str">
        <f t="shared" si="361"/>
        <v>–</v>
      </c>
      <c r="AN542" s="27" t="str">
        <f t="shared" si="361"/>
        <v>–</v>
      </c>
      <c r="AO542" s="27" t="str">
        <f t="shared" si="361"/>
        <v>–</v>
      </c>
      <c r="AP542" s="27" t="str">
        <f t="shared" si="361"/>
        <v>–</v>
      </c>
      <c r="AQ542" s="27" t="str">
        <f t="shared" si="361"/>
        <v>–</v>
      </c>
      <c r="AR542" s="27" t="str">
        <f t="shared" si="361"/>
        <v>–</v>
      </c>
      <c r="AS542" s="27" t="str">
        <f t="shared" si="361"/>
        <v>–</v>
      </c>
      <c r="AT542" s="27" t="str">
        <f t="shared" si="361"/>
        <v>–</v>
      </c>
      <c r="AU542" s="27" t="str">
        <f t="shared" si="361"/>
        <v>–</v>
      </c>
      <c r="AV542" s="27" t="str">
        <f t="shared" si="361"/>
        <v>–</v>
      </c>
      <c r="AW542" s="28" t="str">
        <f t="shared" si="361"/>
        <v>–</v>
      </c>
      <c r="AX542" s="28" t="str">
        <f t="shared" si="361"/>
        <v>–</v>
      </c>
      <c r="AY542" s="28" t="str">
        <f t="shared" si="361"/>
        <v>–</v>
      </c>
      <c r="AZ542" s="28" t="str">
        <f t="shared" si="361"/>
        <v>–</v>
      </c>
      <c r="BA542" s="28" t="str">
        <f t="shared" si="361"/>
        <v>–</v>
      </c>
    </row>
    <row r="543" spans="1:58" s="145" customFormat="1" outlineLevel="1" x14ac:dyDescent="0.2">
      <c r="A543" s="96"/>
      <c r="B543" s="96"/>
      <c r="C543" s="96"/>
      <c r="D543" s="137"/>
      <c r="E543" s="137"/>
      <c r="F543" s="138" t="s">
        <v>444</v>
      </c>
      <c r="G543" s="140" t="s">
        <v>766</v>
      </c>
      <c r="BB543" s="165"/>
      <c r="BC543" s="165"/>
      <c r="BD543" s="165"/>
      <c r="BE543" s="165"/>
      <c r="BF543" s="165"/>
    </row>
    <row r="544" spans="1:58" s="145" customFormat="1" outlineLevel="1" x14ac:dyDescent="0.2">
      <c r="A544" s="96"/>
      <c r="B544" s="96"/>
      <c r="C544" s="96"/>
      <c r="D544" s="137"/>
      <c r="E544" s="137"/>
      <c r="F544" s="138" t="s">
        <v>445</v>
      </c>
      <c r="G544" s="140" t="s">
        <v>767</v>
      </c>
      <c r="BB544" s="165"/>
      <c r="BC544" s="165"/>
      <c r="BD544" s="165"/>
      <c r="BE544" s="165"/>
      <c r="BF544" s="165"/>
    </row>
    <row r="545" spans="1:58" s="145" customFormat="1" outlineLevel="1" x14ac:dyDescent="0.2">
      <c r="A545" s="96"/>
      <c r="B545" s="96"/>
      <c r="C545" s="96"/>
      <c r="D545" s="137"/>
      <c r="E545" s="137"/>
      <c r="F545" s="138" t="s">
        <v>446</v>
      </c>
      <c r="G545" s="140" t="s">
        <v>768</v>
      </c>
      <c r="H545" s="165">
        <v>0</v>
      </c>
      <c r="I545" s="165">
        <v>0</v>
      </c>
      <c r="J545" s="165">
        <v>0</v>
      </c>
      <c r="K545" s="165">
        <v>0</v>
      </c>
      <c r="L545" s="165">
        <v>0</v>
      </c>
      <c r="M545" s="165">
        <v>0</v>
      </c>
      <c r="N545" s="165">
        <v>0</v>
      </c>
      <c r="O545" s="145">
        <v>0</v>
      </c>
      <c r="P545" s="145">
        <v>0</v>
      </c>
      <c r="Q545" s="145">
        <v>0</v>
      </c>
      <c r="R545" s="145">
        <v>0</v>
      </c>
      <c r="S545" s="145">
        <v>0</v>
      </c>
      <c r="T545" s="145">
        <v>0</v>
      </c>
      <c r="U545" s="145">
        <v>0</v>
      </c>
      <c r="V545" s="145">
        <v>0</v>
      </c>
      <c r="W545" s="145">
        <v>0</v>
      </c>
      <c r="X545" s="145">
        <v>0</v>
      </c>
      <c r="Y545" s="145">
        <v>0</v>
      </c>
      <c r="Z545" s="145">
        <v>0</v>
      </c>
      <c r="AA545" s="145">
        <v>0</v>
      </c>
      <c r="AB545" s="145">
        <v>0</v>
      </c>
      <c r="AC545" s="145">
        <v>0</v>
      </c>
      <c r="AD545" s="145">
        <v>0</v>
      </c>
      <c r="AE545" s="165">
        <v>0</v>
      </c>
      <c r="AF545" s="165">
        <v>0</v>
      </c>
      <c r="AG545" s="165">
        <v>0</v>
      </c>
      <c r="AH545" s="165">
        <v>0</v>
      </c>
      <c r="AI545" s="165">
        <v>0</v>
      </c>
      <c r="AJ545" s="165">
        <v>0</v>
      </c>
      <c r="AK545" s="165">
        <v>0</v>
      </c>
      <c r="AL545" s="165">
        <v>0</v>
      </c>
      <c r="AM545" s="165">
        <v>0</v>
      </c>
      <c r="AN545" s="165">
        <v>0</v>
      </c>
      <c r="AO545" s="165">
        <v>0</v>
      </c>
      <c r="AP545" s="165">
        <v>0</v>
      </c>
      <c r="AQ545" s="165">
        <v>0</v>
      </c>
      <c r="AR545" s="165">
        <v>0</v>
      </c>
      <c r="AS545" s="165">
        <v>0</v>
      </c>
      <c r="AT545" s="165">
        <v>0</v>
      </c>
      <c r="AU545" s="165">
        <v>0</v>
      </c>
      <c r="AV545" s="165">
        <v>0</v>
      </c>
      <c r="AW545" s="165">
        <v>0</v>
      </c>
      <c r="AX545" s="165">
        <v>0</v>
      </c>
      <c r="AY545" s="165">
        <v>0</v>
      </c>
      <c r="AZ545" s="165">
        <v>0</v>
      </c>
      <c r="BA545" s="165"/>
      <c r="BB545" s="165"/>
      <c r="BC545" s="165"/>
      <c r="BD545" s="165"/>
      <c r="BE545" s="165"/>
      <c r="BF545" s="165"/>
    </row>
    <row r="546" spans="1:58" s="145" customFormat="1" outlineLevel="1" x14ac:dyDescent="0.2">
      <c r="A546" s="96"/>
      <c r="B546" s="96"/>
      <c r="C546" s="96"/>
      <c r="D546" s="137"/>
      <c r="E546" s="137"/>
      <c r="F546" s="138" t="s">
        <v>447</v>
      </c>
      <c r="G546" s="140" t="s">
        <v>769</v>
      </c>
      <c r="BB546" s="165"/>
      <c r="BC546" s="165"/>
      <c r="BD546" s="165"/>
      <c r="BE546" s="165"/>
      <c r="BF546" s="165"/>
    </row>
    <row r="547" spans="1:58" s="43" customFormat="1" x14ac:dyDescent="0.2">
      <c r="A547" s="37" t="s">
        <v>442</v>
      </c>
      <c r="B547" s="37" t="s">
        <v>202</v>
      </c>
      <c r="C547" s="37" t="s">
        <v>375</v>
      </c>
      <c r="D547" s="38" t="s">
        <v>374</v>
      </c>
      <c r="E547" s="38" t="s">
        <v>1546</v>
      </c>
      <c r="F547" s="87" t="s">
        <v>203</v>
      </c>
      <c r="G547" s="22" t="s">
        <v>1282</v>
      </c>
      <c r="H547" s="27" t="str">
        <f>EIUTotal(EIUSum(H543:H546,H$996:H$999),H552,H557)</f>
        <v>–</v>
      </c>
      <c r="I547" s="27" t="str">
        <f t="shared" ref="I547:BA547" si="362">EIUTotal(EIUSum(I543:I546,I$996:I$999),I552,I557)</f>
        <v>–</v>
      </c>
      <c r="J547" s="27" t="str">
        <f t="shared" si="362"/>
        <v>–</v>
      </c>
      <c r="K547" s="27" t="str">
        <f t="shared" si="362"/>
        <v>–</v>
      </c>
      <c r="L547" s="27" t="str">
        <f t="shared" si="362"/>
        <v>–</v>
      </c>
      <c r="M547" s="27" t="str">
        <f t="shared" si="362"/>
        <v>–</v>
      </c>
      <c r="N547" s="27" t="str">
        <f t="shared" si="362"/>
        <v>–</v>
      </c>
      <c r="O547" s="27" t="str">
        <f t="shared" si="362"/>
        <v>–</v>
      </c>
      <c r="P547" s="27" t="str">
        <f t="shared" si="362"/>
        <v>–</v>
      </c>
      <c r="Q547" s="27" t="str">
        <f t="shared" si="362"/>
        <v>–</v>
      </c>
      <c r="R547" s="27" t="str">
        <f t="shared" si="362"/>
        <v>–</v>
      </c>
      <c r="S547" s="27" t="str">
        <f t="shared" si="362"/>
        <v>–</v>
      </c>
      <c r="T547" s="27" t="str">
        <f t="shared" si="362"/>
        <v>–</v>
      </c>
      <c r="U547" s="27" t="str">
        <f t="shared" si="362"/>
        <v>–</v>
      </c>
      <c r="V547" s="27" t="str">
        <f t="shared" si="362"/>
        <v>–</v>
      </c>
      <c r="W547" s="27" t="str">
        <f t="shared" si="362"/>
        <v>–</v>
      </c>
      <c r="X547" s="27" t="str">
        <f t="shared" si="362"/>
        <v>–</v>
      </c>
      <c r="Y547" s="27" t="str">
        <f t="shared" si="362"/>
        <v>–</v>
      </c>
      <c r="Z547" s="27" t="str">
        <f t="shared" si="362"/>
        <v>–</v>
      </c>
      <c r="AA547" s="27" t="str">
        <f t="shared" si="362"/>
        <v>–</v>
      </c>
      <c r="AB547" s="27" t="str">
        <f t="shared" si="362"/>
        <v>–</v>
      </c>
      <c r="AC547" s="27" t="str">
        <f t="shared" si="362"/>
        <v>–</v>
      </c>
      <c r="AD547" s="27" t="str">
        <f t="shared" si="362"/>
        <v>–</v>
      </c>
      <c r="AE547" s="27" t="str">
        <f t="shared" si="362"/>
        <v>–</v>
      </c>
      <c r="AF547" s="27" t="str">
        <f t="shared" si="362"/>
        <v>–</v>
      </c>
      <c r="AG547" s="27" t="str">
        <f t="shared" si="362"/>
        <v>–</v>
      </c>
      <c r="AH547" s="27" t="str">
        <f t="shared" si="362"/>
        <v>–</v>
      </c>
      <c r="AI547" s="27" t="str">
        <f t="shared" si="362"/>
        <v>–</v>
      </c>
      <c r="AJ547" s="27" t="str">
        <f t="shared" si="362"/>
        <v>–</v>
      </c>
      <c r="AK547" s="27" t="str">
        <f t="shared" si="362"/>
        <v>–</v>
      </c>
      <c r="AL547" s="27" t="str">
        <f t="shared" si="362"/>
        <v>–</v>
      </c>
      <c r="AM547" s="27" t="str">
        <f t="shared" si="362"/>
        <v>–</v>
      </c>
      <c r="AN547" s="27" t="str">
        <f t="shared" si="362"/>
        <v>–</v>
      </c>
      <c r="AO547" s="27" t="str">
        <f t="shared" si="362"/>
        <v>–</v>
      </c>
      <c r="AP547" s="27" t="str">
        <f t="shared" si="362"/>
        <v>–</v>
      </c>
      <c r="AQ547" s="27" t="str">
        <f t="shared" si="362"/>
        <v>–</v>
      </c>
      <c r="AR547" s="27" t="str">
        <f t="shared" si="362"/>
        <v>–</v>
      </c>
      <c r="AS547" s="27" t="str">
        <f t="shared" si="362"/>
        <v>–</v>
      </c>
      <c r="AT547" s="27" t="str">
        <f t="shared" si="362"/>
        <v>–</v>
      </c>
      <c r="AU547" s="27" t="str">
        <f t="shared" si="362"/>
        <v>–</v>
      </c>
      <c r="AV547" s="27" t="str">
        <f t="shared" si="362"/>
        <v>–</v>
      </c>
      <c r="AW547" s="28" t="str">
        <f t="shared" si="362"/>
        <v>–</v>
      </c>
      <c r="AX547" s="28" t="str">
        <f t="shared" si="362"/>
        <v>–</v>
      </c>
      <c r="AY547" s="28" t="str">
        <f t="shared" si="362"/>
        <v>–</v>
      </c>
      <c r="AZ547" s="28" t="str">
        <f t="shared" si="362"/>
        <v>–</v>
      </c>
      <c r="BA547" s="28" t="str">
        <f t="shared" si="362"/>
        <v>–</v>
      </c>
    </row>
    <row r="548" spans="1:58" s="145" customFormat="1" outlineLevel="1" x14ac:dyDescent="0.2">
      <c r="A548" s="96"/>
      <c r="B548" s="96"/>
      <c r="C548" s="96"/>
      <c r="D548" s="137"/>
      <c r="E548" s="137"/>
      <c r="F548" s="140" t="s">
        <v>444</v>
      </c>
      <c r="G548" s="140" t="s">
        <v>770</v>
      </c>
      <c r="BB548" s="165"/>
      <c r="BC548" s="165"/>
      <c r="BD548" s="165"/>
      <c r="BE548" s="165"/>
      <c r="BF548" s="165"/>
    </row>
    <row r="549" spans="1:58" s="145" customFormat="1" outlineLevel="1" x14ac:dyDescent="0.2">
      <c r="A549" s="96"/>
      <c r="B549" s="96"/>
      <c r="C549" s="96"/>
      <c r="D549" s="137"/>
      <c r="E549" s="137"/>
      <c r="F549" s="140" t="s">
        <v>445</v>
      </c>
      <c r="G549" s="140" t="s">
        <v>771</v>
      </c>
      <c r="BB549" s="165"/>
      <c r="BC549" s="165"/>
      <c r="BD549" s="165"/>
      <c r="BE549" s="165"/>
      <c r="BF549" s="165"/>
    </row>
    <row r="550" spans="1:58" s="145" customFormat="1" outlineLevel="1" x14ac:dyDescent="0.2">
      <c r="A550" s="96"/>
      <c r="B550" s="96"/>
      <c r="C550" s="96"/>
      <c r="D550" s="137"/>
      <c r="E550" s="137"/>
      <c r="F550" s="140" t="s">
        <v>446</v>
      </c>
      <c r="G550" s="140" t="s">
        <v>772</v>
      </c>
      <c r="H550" s="165">
        <v>0</v>
      </c>
      <c r="I550" s="165">
        <v>0</v>
      </c>
      <c r="J550" s="165">
        <v>0</v>
      </c>
      <c r="K550" s="165">
        <v>0</v>
      </c>
      <c r="L550" s="165">
        <v>0</v>
      </c>
      <c r="M550" s="165">
        <v>0</v>
      </c>
      <c r="N550" s="165">
        <v>0</v>
      </c>
      <c r="O550" s="145">
        <v>0</v>
      </c>
      <c r="P550" s="145">
        <v>0</v>
      </c>
      <c r="Q550" s="145">
        <v>0</v>
      </c>
      <c r="R550" s="145">
        <v>0</v>
      </c>
      <c r="S550" s="145">
        <v>0</v>
      </c>
      <c r="T550" s="145">
        <v>0</v>
      </c>
      <c r="U550" s="145">
        <v>0</v>
      </c>
      <c r="V550" s="145">
        <v>0</v>
      </c>
      <c r="W550" s="145">
        <v>0</v>
      </c>
      <c r="X550" s="145">
        <v>0</v>
      </c>
      <c r="Y550" s="145">
        <v>0</v>
      </c>
      <c r="Z550" s="145">
        <v>0</v>
      </c>
      <c r="AA550" s="145">
        <v>0</v>
      </c>
      <c r="AB550" s="145">
        <v>0</v>
      </c>
      <c r="AC550" s="145">
        <v>0</v>
      </c>
      <c r="AD550" s="145">
        <v>0</v>
      </c>
      <c r="AE550" s="165">
        <v>0</v>
      </c>
      <c r="AF550" s="165">
        <v>0</v>
      </c>
      <c r="AG550" s="165">
        <v>0</v>
      </c>
      <c r="AH550" s="165">
        <v>0</v>
      </c>
      <c r="AI550" s="165">
        <v>0</v>
      </c>
      <c r="AJ550" s="165">
        <v>0</v>
      </c>
      <c r="AK550" s="165">
        <v>0</v>
      </c>
      <c r="AL550" s="165">
        <v>0</v>
      </c>
      <c r="AM550" s="165">
        <v>0</v>
      </c>
      <c r="AN550" s="165">
        <v>0</v>
      </c>
      <c r="AO550" s="165">
        <v>0</v>
      </c>
      <c r="AP550" s="165">
        <v>0</v>
      </c>
      <c r="AQ550" s="165">
        <v>0</v>
      </c>
      <c r="AR550" s="165">
        <v>0</v>
      </c>
      <c r="AS550" s="165">
        <v>0</v>
      </c>
      <c r="AT550" s="165">
        <v>0</v>
      </c>
      <c r="AU550" s="165">
        <v>0</v>
      </c>
      <c r="AV550" s="165">
        <v>0</v>
      </c>
      <c r="AW550" s="165">
        <v>0</v>
      </c>
      <c r="AX550" s="165">
        <v>0</v>
      </c>
      <c r="AY550" s="165">
        <v>0</v>
      </c>
      <c r="AZ550" s="165">
        <v>0</v>
      </c>
      <c r="BA550" s="165"/>
      <c r="BB550" s="165"/>
      <c r="BC550" s="165"/>
      <c r="BD550" s="165"/>
      <c r="BE550" s="165"/>
      <c r="BF550" s="165"/>
    </row>
    <row r="551" spans="1:58" s="145" customFormat="1" outlineLevel="1" x14ac:dyDescent="0.2">
      <c r="A551" s="96"/>
      <c r="B551" s="96"/>
      <c r="C551" s="96"/>
      <c r="D551" s="137"/>
      <c r="E551" s="137"/>
      <c r="F551" s="140" t="s">
        <v>447</v>
      </c>
      <c r="G551" s="140" t="s">
        <v>773</v>
      </c>
      <c r="BB551" s="165"/>
      <c r="BC551" s="165"/>
      <c r="BD551" s="165"/>
      <c r="BE551" s="165"/>
      <c r="BF551" s="165"/>
    </row>
    <row r="552" spans="1:58" s="43" customFormat="1" x14ac:dyDescent="0.2">
      <c r="A552" s="37" t="s">
        <v>442</v>
      </c>
      <c r="B552" s="37" t="s">
        <v>204</v>
      </c>
      <c r="C552" s="37" t="s">
        <v>375</v>
      </c>
      <c r="D552" s="38" t="s">
        <v>374</v>
      </c>
      <c r="E552" s="38" t="s">
        <v>1546</v>
      </c>
      <c r="F552" s="31" t="s">
        <v>205</v>
      </c>
      <c r="G552" s="22" t="s">
        <v>1283</v>
      </c>
      <c r="H552" s="27" t="str">
        <f>EIUSum(H548:H551,H$996:H$999)</f>
        <v>–</v>
      </c>
      <c r="I552" s="27" t="str">
        <f t="shared" ref="I552:BA552" si="363">EIUSum(I548:I551,I$996:I$999)</f>
        <v>–</v>
      </c>
      <c r="J552" s="27" t="str">
        <f t="shared" si="363"/>
        <v>–</v>
      </c>
      <c r="K552" s="27" t="str">
        <f t="shared" si="363"/>
        <v>–</v>
      </c>
      <c r="L552" s="27" t="str">
        <f t="shared" si="363"/>
        <v>–</v>
      </c>
      <c r="M552" s="27" t="str">
        <f t="shared" si="363"/>
        <v>–</v>
      </c>
      <c r="N552" s="27" t="str">
        <f t="shared" si="363"/>
        <v>–</v>
      </c>
      <c r="O552" s="27" t="str">
        <f t="shared" si="363"/>
        <v>–</v>
      </c>
      <c r="P552" s="27" t="str">
        <f t="shared" si="363"/>
        <v>–</v>
      </c>
      <c r="Q552" s="27" t="str">
        <f t="shared" si="363"/>
        <v>–</v>
      </c>
      <c r="R552" s="27" t="str">
        <f t="shared" si="363"/>
        <v>–</v>
      </c>
      <c r="S552" s="27" t="str">
        <f t="shared" si="363"/>
        <v>–</v>
      </c>
      <c r="T552" s="27" t="str">
        <f t="shared" si="363"/>
        <v>–</v>
      </c>
      <c r="U552" s="27" t="str">
        <f t="shared" si="363"/>
        <v>–</v>
      </c>
      <c r="V552" s="27" t="str">
        <f t="shared" si="363"/>
        <v>–</v>
      </c>
      <c r="W552" s="27" t="str">
        <f t="shared" si="363"/>
        <v>–</v>
      </c>
      <c r="X552" s="27" t="str">
        <f t="shared" si="363"/>
        <v>–</v>
      </c>
      <c r="Y552" s="27" t="str">
        <f t="shared" si="363"/>
        <v>–</v>
      </c>
      <c r="Z552" s="27" t="str">
        <f t="shared" si="363"/>
        <v>–</v>
      </c>
      <c r="AA552" s="27" t="str">
        <f t="shared" si="363"/>
        <v>–</v>
      </c>
      <c r="AB552" s="27" t="str">
        <f t="shared" si="363"/>
        <v>–</v>
      </c>
      <c r="AC552" s="27" t="str">
        <f t="shared" si="363"/>
        <v>–</v>
      </c>
      <c r="AD552" s="27" t="str">
        <f t="shared" si="363"/>
        <v>–</v>
      </c>
      <c r="AE552" s="27" t="str">
        <f t="shared" si="363"/>
        <v>–</v>
      </c>
      <c r="AF552" s="27" t="str">
        <f t="shared" si="363"/>
        <v>–</v>
      </c>
      <c r="AG552" s="27" t="str">
        <f t="shared" si="363"/>
        <v>–</v>
      </c>
      <c r="AH552" s="27" t="str">
        <f t="shared" si="363"/>
        <v>–</v>
      </c>
      <c r="AI552" s="27" t="str">
        <f t="shared" si="363"/>
        <v>–</v>
      </c>
      <c r="AJ552" s="27" t="str">
        <f t="shared" si="363"/>
        <v>–</v>
      </c>
      <c r="AK552" s="27" t="str">
        <f t="shared" si="363"/>
        <v>–</v>
      </c>
      <c r="AL552" s="27" t="str">
        <f t="shared" si="363"/>
        <v>–</v>
      </c>
      <c r="AM552" s="27" t="str">
        <f t="shared" si="363"/>
        <v>–</v>
      </c>
      <c r="AN552" s="27" t="str">
        <f t="shared" si="363"/>
        <v>–</v>
      </c>
      <c r="AO552" s="27" t="str">
        <f t="shared" si="363"/>
        <v>–</v>
      </c>
      <c r="AP552" s="27" t="str">
        <f t="shared" si="363"/>
        <v>–</v>
      </c>
      <c r="AQ552" s="27" t="str">
        <f t="shared" si="363"/>
        <v>–</v>
      </c>
      <c r="AR552" s="27" t="str">
        <f t="shared" si="363"/>
        <v>–</v>
      </c>
      <c r="AS552" s="27" t="str">
        <f t="shared" si="363"/>
        <v>–</v>
      </c>
      <c r="AT552" s="27" t="str">
        <f t="shared" si="363"/>
        <v>–</v>
      </c>
      <c r="AU552" s="27" t="str">
        <f t="shared" si="363"/>
        <v>–</v>
      </c>
      <c r="AV552" s="27" t="str">
        <f t="shared" si="363"/>
        <v>–</v>
      </c>
      <c r="AW552" s="28" t="str">
        <f t="shared" si="363"/>
        <v>–</v>
      </c>
      <c r="AX552" s="28" t="str">
        <f t="shared" si="363"/>
        <v>–</v>
      </c>
      <c r="AY552" s="28" t="str">
        <f t="shared" si="363"/>
        <v>–</v>
      </c>
      <c r="AZ552" s="28" t="str">
        <f t="shared" si="363"/>
        <v>–</v>
      </c>
      <c r="BA552" s="28" t="str">
        <f t="shared" si="363"/>
        <v>–</v>
      </c>
    </row>
    <row r="553" spans="1:58" s="145" customFormat="1" outlineLevel="1" x14ac:dyDescent="0.2">
      <c r="A553" s="96"/>
      <c r="B553" s="96"/>
      <c r="C553" s="96"/>
      <c r="D553" s="137"/>
      <c r="E553" s="137"/>
      <c r="F553" s="148" t="s">
        <v>444</v>
      </c>
      <c r="G553" s="140" t="s">
        <v>774</v>
      </c>
      <c r="BB553" s="165"/>
      <c r="BC553" s="165"/>
      <c r="BD553" s="165"/>
      <c r="BE553" s="165"/>
      <c r="BF553" s="165"/>
    </row>
    <row r="554" spans="1:58" s="145" customFormat="1" outlineLevel="1" x14ac:dyDescent="0.2">
      <c r="A554" s="96"/>
      <c r="B554" s="96"/>
      <c r="C554" s="96"/>
      <c r="D554" s="137"/>
      <c r="E554" s="137"/>
      <c r="F554" s="148" t="s">
        <v>445</v>
      </c>
      <c r="G554" s="140" t="s">
        <v>775</v>
      </c>
      <c r="BB554" s="165"/>
      <c r="BC554" s="165"/>
      <c r="BD554" s="165"/>
      <c r="BE554" s="165"/>
      <c r="BF554" s="165"/>
    </row>
    <row r="555" spans="1:58" s="145" customFormat="1" outlineLevel="1" x14ac:dyDescent="0.2">
      <c r="A555" s="96"/>
      <c r="B555" s="96"/>
      <c r="C555" s="96"/>
      <c r="D555" s="137"/>
      <c r="E555" s="137"/>
      <c r="F555" s="148" t="s">
        <v>446</v>
      </c>
      <c r="G555" s="140" t="s">
        <v>776</v>
      </c>
      <c r="H555" s="165">
        <v>0</v>
      </c>
      <c r="I555" s="165">
        <v>0</v>
      </c>
      <c r="J555" s="165">
        <v>0</v>
      </c>
      <c r="K555" s="165">
        <v>0</v>
      </c>
      <c r="L555" s="165">
        <v>0</v>
      </c>
      <c r="M555" s="165">
        <v>0</v>
      </c>
      <c r="N555" s="165">
        <v>0</v>
      </c>
      <c r="O555" s="145">
        <v>0</v>
      </c>
      <c r="P555" s="145">
        <v>0</v>
      </c>
      <c r="Q555" s="145">
        <v>0</v>
      </c>
      <c r="R555" s="145">
        <v>0</v>
      </c>
      <c r="S555" s="145">
        <v>0</v>
      </c>
      <c r="T555" s="145">
        <v>0</v>
      </c>
      <c r="U555" s="145">
        <v>0</v>
      </c>
      <c r="V555" s="145">
        <v>0</v>
      </c>
      <c r="W555" s="145">
        <v>0</v>
      </c>
      <c r="X555" s="145">
        <v>0</v>
      </c>
      <c r="Y555" s="145">
        <v>0</v>
      </c>
      <c r="Z555" s="145">
        <v>0</v>
      </c>
      <c r="AA555" s="145">
        <v>0</v>
      </c>
      <c r="AB555" s="145">
        <v>0</v>
      </c>
      <c r="AC555" s="145">
        <v>0</v>
      </c>
      <c r="AD555" s="145">
        <v>0</v>
      </c>
      <c r="AE555" s="165">
        <v>0</v>
      </c>
      <c r="AF555" s="165">
        <v>0</v>
      </c>
      <c r="AG555" s="165">
        <v>0</v>
      </c>
      <c r="AH555" s="165">
        <v>0</v>
      </c>
      <c r="AI555" s="165">
        <v>0</v>
      </c>
      <c r="AJ555" s="165">
        <v>0</v>
      </c>
      <c r="AK555" s="165">
        <v>0</v>
      </c>
      <c r="AL555" s="165">
        <v>0</v>
      </c>
      <c r="AM555" s="165">
        <v>0</v>
      </c>
      <c r="AN555" s="165">
        <v>0</v>
      </c>
      <c r="AO555" s="165">
        <v>0</v>
      </c>
      <c r="AP555" s="165">
        <v>0</v>
      </c>
      <c r="AQ555" s="165">
        <v>0</v>
      </c>
      <c r="AR555" s="165">
        <v>0</v>
      </c>
      <c r="AS555" s="165">
        <v>0</v>
      </c>
      <c r="AT555" s="165">
        <v>0</v>
      </c>
      <c r="AU555" s="165">
        <v>0</v>
      </c>
      <c r="AV555" s="165">
        <v>0</v>
      </c>
      <c r="AW555" s="165">
        <v>0</v>
      </c>
      <c r="AX555" s="165">
        <v>0</v>
      </c>
      <c r="AY555" s="165">
        <v>0</v>
      </c>
      <c r="AZ555" s="165">
        <v>0</v>
      </c>
      <c r="BA555" s="165"/>
      <c r="BB555" s="165"/>
      <c r="BC555" s="165"/>
      <c r="BD555" s="165"/>
      <c r="BE555" s="165"/>
      <c r="BF555" s="165"/>
    </row>
    <row r="556" spans="1:58" s="145" customFormat="1" outlineLevel="1" x14ac:dyDescent="0.2">
      <c r="A556" s="96"/>
      <c r="B556" s="96"/>
      <c r="C556" s="96"/>
      <c r="D556" s="137"/>
      <c r="E556" s="137"/>
      <c r="F556" s="148" t="s">
        <v>447</v>
      </c>
      <c r="G556" s="140" t="s">
        <v>777</v>
      </c>
      <c r="BB556" s="165"/>
      <c r="BC556" s="165"/>
      <c r="BD556" s="165"/>
      <c r="BE556" s="165"/>
      <c r="BF556" s="165"/>
    </row>
    <row r="557" spans="1:58" s="43" customFormat="1" x14ac:dyDescent="0.2">
      <c r="A557" s="37" t="s">
        <v>442</v>
      </c>
      <c r="B557" s="37" t="s">
        <v>206</v>
      </c>
      <c r="C557" s="37" t="s">
        <v>375</v>
      </c>
      <c r="D557" s="38" t="s">
        <v>374</v>
      </c>
      <c r="E557" s="38" t="s">
        <v>1546</v>
      </c>
      <c r="F557" s="31" t="s">
        <v>207</v>
      </c>
      <c r="G557" s="22" t="s">
        <v>1284</v>
      </c>
      <c r="H557" s="27" t="str">
        <f>EIUSum(H553:H556,H$996:H$999)</f>
        <v>–</v>
      </c>
      <c r="I557" s="27" t="str">
        <f t="shared" ref="I557:BA557" si="364">EIUSum(I553:I556,I$996:I$999)</f>
        <v>–</v>
      </c>
      <c r="J557" s="27" t="str">
        <f t="shared" si="364"/>
        <v>–</v>
      </c>
      <c r="K557" s="27" t="str">
        <f t="shared" si="364"/>
        <v>–</v>
      </c>
      <c r="L557" s="27" t="str">
        <f t="shared" si="364"/>
        <v>–</v>
      </c>
      <c r="M557" s="27" t="str">
        <f t="shared" si="364"/>
        <v>–</v>
      </c>
      <c r="N557" s="27" t="str">
        <f t="shared" si="364"/>
        <v>–</v>
      </c>
      <c r="O557" s="27" t="str">
        <f t="shared" si="364"/>
        <v>–</v>
      </c>
      <c r="P557" s="27" t="str">
        <f t="shared" si="364"/>
        <v>–</v>
      </c>
      <c r="Q557" s="27" t="str">
        <f t="shared" si="364"/>
        <v>–</v>
      </c>
      <c r="R557" s="27" t="str">
        <f t="shared" si="364"/>
        <v>–</v>
      </c>
      <c r="S557" s="27" t="str">
        <f t="shared" si="364"/>
        <v>–</v>
      </c>
      <c r="T557" s="27" t="str">
        <f t="shared" si="364"/>
        <v>–</v>
      </c>
      <c r="U557" s="27" t="str">
        <f t="shared" si="364"/>
        <v>–</v>
      </c>
      <c r="V557" s="27" t="str">
        <f t="shared" si="364"/>
        <v>–</v>
      </c>
      <c r="W557" s="27" t="str">
        <f t="shared" si="364"/>
        <v>–</v>
      </c>
      <c r="X557" s="27" t="str">
        <f t="shared" si="364"/>
        <v>–</v>
      </c>
      <c r="Y557" s="27" t="str">
        <f t="shared" si="364"/>
        <v>–</v>
      </c>
      <c r="Z557" s="27" t="str">
        <f t="shared" si="364"/>
        <v>–</v>
      </c>
      <c r="AA557" s="27" t="str">
        <f t="shared" si="364"/>
        <v>–</v>
      </c>
      <c r="AB557" s="27" t="str">
        <f t="shared" si="364"/>
        <v>–</v>
      </c>
      <c r="AC557" s="27" t="str">
        <f t="shared" si="364"/>
        <v>–</v>
      </c>
      <c r="AD557" s="27" t="str">
        <f t="shared" si="364"/>
        <v>–</v>
      </c>
      <c r="AE557" s="27" t="str">
        <f t="shared" si="364"/>
        <v>–</v>
      </c>
      <c r="AF557" s="27" t="str">
        <f t="shared" si="364"/>
        <v>–</v>
      </c>
      <c r="AG557" s="27" t="str">
        <f t="shared" si="364"/>
        <v>–</v>
      </c>
      <c r="AH557" s="27" t="str">
        <f t="shared" si="364"/>
        <v>–</v>
      </c>
      <c r="AI557" s="27" t="str">
        <f t="shared" si="364"/>
        <v>–</v>
      </c>
      <c r="AJ557" s="27" t="str">
        <f t="shared" si="364"/>
        <v>–</v>
      </c>
      <c r="AK557" s="27" t="str">
        <f t="shared" si="364"/>
        <v>–</v>
      </c>
      <c r="AL557" s="27" t="str">
        <f t="shared" si="364"/>
        <v>–</v>
      </c>
      <c r="AM557" s="27" t="str">
        <f t="shared" si="364"/>
        <v>–</v>
      </c>
      <c r="AN557" s="27" t="str">
        <f t="shared" si="364"/>
        <v>–</v>
      </c>
      <c r="AO557" s="27" t="str">
        <f t="shared" si="364"/>
        <v>–</v>
      </c>
      <c r="AP557" s="27" t="str">
        <f t="shared" si="364"/>
        <v>–</v>
      </c>
      <c r="AQ557" s="27" t="str">
        <f t="shared" si="364"/>
        <v>–</v>
      </c>
      <c r="AR557" s="27" t="str">
        <f t="shared" si="364"/>
        <v>–</v>
      </c>
      <c r="AS557" s="27" t="str">
        <f t="shared" si="364"/>
        <v>–</v>
      </c>
      <c r="AT557" s="27" t="str">
        <f t="shared" si="364"/>
        <v>–</v>
      </c>
      <c r="AU557" s="27" t="str">
        <f t="shared" si="364"/>
        <v>–</v>
      </c>
      <c r="AV557" s="27" t="str">
        <f t="shared" si="364"/>
        <v>–</v>
      </c>
      <c r="AW557" s="28" t="str">
        <f t="shared" si="364"/>
        <v>–</v>
      </c>
      <c r="AX557" s="28" t="str">
        <f t="shared" si="364"/>
        <v>–</v>
      </c>
      <c r="AY557" s="28" t="str">
        <f t="shared" si="364"/>
        <v>–</v>
      </c>
      <c r="AZ557" s="28" t="str">
        <f t="shared" si="364"/>
        <v>–</v>
      </c>
      <c r="BA557" s="28" t="str">
        <f t="shared" si="364"/>
        <v>–</v>
      </c>
    </row>
    <row r="558" spans="1:58" s="41" customFormat="1" x14ac:dyDescent="0.2">
      <c r="A558" s="37"/>
      <c r="B558" s="37"/>
      <c r="C558" s="37"/>
      <c r="D558" s="38"/>
      <c r="E558" s="38"/>
      <c r="F558" s="30" t="s">
        <v>208</v>
      </c>
      <c r="G558" s="31"/>
      <c r="H558" s="27"/>
      <c r="I558" s="27"/>
      <c r="J558" s="27"/>
      <c r="K558" s="27"/>
      <c r="L558" s="27"/>
      <c r="M558" s="27"/>
      <c r="N558" s="27"/>
      <c r="O558" s="27"/>
      <c r="P558" s="27"/>
      <c r="Q558" s="27"/>
      <c r="R558" s="27"/>
      <c r="S558" s="27"/>
      <c r="T558" s="27"/>
      <c r="U558" s="27"/>
      <c r="V558" s="27"/>
      <c r="W558" s="27"/>
      <c r="X558" s="27"/>
      <c r="Y558" s="27"/>
      <c r="Z558" s="27"/>
      <c r="AA558" s="27"/>
      <c r="AB558" s="27"/>
      <c r="AC558" s="27"/>
      <c r="AD558" s="27"/>
      <c r="AE558" s="27"/>
      <c r="AF558" s="27"/>
      <c r="AG558" s="27"/>
      <c r="AH558" s="27"/>
      <c r="AI558" s="28"/>
      <c r="AJ558" s="28"/>
      <c r="AK558" s="28"/>
      <c r="AL558" s="28"/>
      <c r="AM558" s="28"/>
      <c r="AN558" s="28"/>
      <c r="AO558" s="28"/>
      <c r="AP558" s="28"/>
      <c r="AQ558" s="28"/>
      <c r="AR558" s="28"/>
      <c r="AS558" s="28"/>
      <c r="AT558" s="28"/>
      <c r="AU558" s="28"/>
      <c r="AV558" s="28"/>
      <c r="AW558" s="28"/>
      <c r="AX558" s="28"/>
      <c r="AY558" s="28"/>
      <c r="AZ558" s="28"/>
      <c r="BA558" s="28"/>
    </row>
    <row r="559" spans="1:58" s="42" customFormat="1" x14ac:dyDescent="0.2">
      <c r="A559" s="37" t="s">
        <v>442</v>
      </c>
      <c r="B559" s="37" t="s">
        <v>209</v>
      </c>
      <c r="C559" s="37" t="s">
        <v>380</v>
      </c>
      <c r="D559" s="38"/>
      <c r="E559" s="38"/>
      <c r="F559" s="65" t="s">
        <v>210</v>
      </c>
      <c r="G559" s="22" t="s">
        <v>1285</v>
      </c>
      <c r="H559" s="45" t="str">
        <f>IF(AND(ISNUMBER(H522),ISNUMBER(H333),ISNUMBER(H348),ISNUMBER(H363)),H522/(H333+H348+H363+SUM(H511:H514))*100,"–")</f>
        <v>–</v>
      </c>
      <c r="I559" s="45" t="str">
        <f t="shared" ref="I559:BA559" si="365">IF(AND(ISNUMBER(I522),ISNUMBER(I333),ISNUMBER(I348),ISNUMBER(I363)),I522/(I333+I348+I363+SUM(I511:I514))*100,"–")</f>
        <v>–</v>
      </c>
      <c r="J559" s="45" t="str">
        <f t="shared" si="365"/>
        <v>–</v>
      </c>
      <c r="K559" s="45" t="str">
        <f t="shared" si="365"/>
        <v>–</v>
      </c>
      <c r="L559" s="45" t="str">
        <f t="shared" si="365"/>
        <v>–</v>
      </c>
      <c r="M559" s="45" t="str">
        <f t="shared" si="365"/>
        <v>–</v>
      </c>
      <c r="N559" s="45" t="str">
        <f t="shared" si="365"/>
        <v>–</v>
      </c>
      <c r="O559" s="45" t="str">
        <f t="shared" si="365"/>
        <v>–</v>
      </c>
      <c r="P559" s="45" t="str">
        <f t="shared" si="365"/>
        <v>–</v>
      </c>
      <c r="Q559" s="45" t="str">
        <f t="shared" si="365"/>
        <v>–</v>
      </c>
      <c r="R559" s="45" t="str">
        <f t="shared" si="365"/>
        <v>–</v>
      </c>
      <c r="S559" s="45" t="str">
        <f t="shared" si="365"/>
        <v>–</v>
      </c>
      <c r="T559" s="45" t="str">
        <f t="shared" si="365"/>
        <v>–</v>
      </c>
      <c r="U559" s="45" t="str">
        <f t="shared" si="365"/>
        <v>–</v>
      </c>
      <c r="V559" s="45" t="str">
        <f t="shared" si="365"/>
        <v>–</v>
      </c>
      <c r="W559" s="45" t="str">
        <f t="shared" si="365"/>
        <v>–</v>
      </c>
      <c r="X559" s="45" t="str">
        <f t="shared" si="365"/>
        <v>–</v>
      </c>
      <c r="Y559" s="45" t="str">
        <f t="shared" si="365"/>
        <v>–</v>
      </c>
      <c r="Z559" s="45" t="str">
        <f t="shared" si="365"/>
        <v>–</v>
      </c>
      <c r="AA559" s="45" t="str">
        <f t="shared" si="365"/>
        <v>–</v>
      </c>
      <c r="AB559" s="45" t="str">
        <f t="shared" si="365"/>
        <v>–</v>
      </c>
      <c r="AC559" s="45" t="str">
        <f t="shared" si="365"/>
        <v>–</v>
      </c>
      <c r="AD559" s="45" t="str">
        <f t="shared" si="365"/>
        <v>–</v>
      </c>
      <c r="AE559" s="45" t="str">
        <f t="shared" si="365"/>
        <v>–</v>
      </c>
      <c r="AF559" s="45" t="str">
        <f t="shared" si="365"/>
        <v>–</v>
      </c>
      <c r="AG559" s="45" t="str">
        <f t="shared" si="365"/>
        <v>–</v>
      </c>
      <c r="AH559" s="45" t="str">
        <f t="shared" si="365"/>
        <v>–</v>
      </c>
      <c r="AI559" s="45" t="str">
        <f t="shared" si="365"/>
        <v>–</v>
      </c>
      <c r="AJ559" s="45" t="str">
        <f t="shared" si="365"/>
        <v>–</v>
      </c>
      <c r="AK559" s="45" t="str">
        <f t="shared" si="365"/>
        <v>–</v>
      </c>
      <c r="AL559" s="45" t="str">
        <f t="shared" si="365"/>
        <v>–</v>
      </c>
      <c r="AM559" s="45" t="str">
        <f t="shared" si="365"/>
        <v>–</v>
      </c>
      <c r="AN559" s="45" t="str">
        <f t="shared" si="365"/>
        <v>–</v>
      </c>
      <c r="AO559" s="45" t="str">
        <f t="shared" si="365"/>
        <v>–</v>
      </c>
      <c r="AP559" s="45" t="str">
        <f t="shared" si="365"/>
        <v>–</v>
      </c>
      <c r="AQ559" s="45" t="str">
        <f t="shared" si="365"/>
        <v>–</v>
      </c>
      <c r="AR559" s="45" t="str">
        <f t="shared" si="365"/>
        <v>–</v>
      </c>
      <c r="AS559" s="45" t="str">
        <f t="shared" si="365"/>
        <v>–</v>
      </c>
      <c r="AT559" s="45" t="str">
        <f t="shared" si="365"/>
        <v>–</v>
      </c>
      <c r="AU559" s="45" t="str">
        <f t="shared" si="365"/>
        <v>–</v>
      </c>
      <c r="AV559" s="45" t="str">
        <f t="shared" si="365"/>
        <v>–</v>
      </c>
      <c r="AW559" s="48" t="str">
        <f t="shared" si="365"/>
        <v>–</v>
      </c>
      <c r="AX559" s="48" t="str">
        <f t="shared" si="365"/>
        <v>–</v>
      </c>
      <c r="AY559" s="48" t="str">
        <f t="shared" si="365"/>
        <v>–</v>
      </c>
      <c r="AZ559" s="48" t="str">
        <f t="shared" si="365"/>
        <v>–</v>
      </c>
      <c r="BA559" s="48" t="str">
        <f t="shared" si="365"/>
        <v>–</v>
      </c>
    </row>
    <row r="560" spans="1:58" s="42" customFormat="1" x14ac:dyDescent="0.2">
      <c r="A560" s="37" t="s">
        <v>442</v>
      </c>
      <c r="B560" s="37" t="s">
        <v>211</v>
      </c>
      <c r="C560" s="37" t="s">
        <v>379</v>
      </c>
      <c r="D560" s="38"/>
      <c r="E560" s="38"/>
      <c r="F560" s="23" t="s">
        <v>212</v>
      </c>
      <c r="G560" s="22" t="s">
        <v>1286</v>
      </c>
      <c r="H560" s="45" t="str">
        <f t="shared" ref="H560:BA560" si="366">IF(AND(ISNUMBER(H522),ISNUMBER(H77)),H522/H77*100,"–")</f>
        <v>–</v>
      </c>
      <c r="I560" s="45" t="str">
        <f t="shared" si="366"/>
        <v>–</v>
      </c>
      <c r="J560" s="45" t="str">
        <f t="shared" si="366"/>
        <v>–</v>
      </c>
      <c r="K560" s="45" t="str">
        <f t="shared" si="366"/>
        <v>–</v>
      </c>
      <c r="L560" s="45" t="str">
        <f t="shared" si="366"/>
        <v>–</v>
      </c>
      <c r="M560" s="45" t="str">
        <f t="shared" si="366"/>
        <v>–</v>
      </c>
      <c r="N560" s="45" t="str">
        <f t="shared" si="366"/>
        <v>–</v>
      </c>
      <c r="O560" s="45" t="str">
        <f t="shared" si="366"/>
        <v>–</v>
      </c>
      <c r="P560" s="45" t="str">
        <f t="shared" si="366"/>
        <v>–</v>
      </c>
      <c r="Q560" s="45" t="str">
        <f t="shared" si="366"/>
        <v>–</v>
      </c>
      <c r="R560" s="45" t="str">
        <f t="shared" si="366"/>
        <v>–</v>
      </c>
      <c r="S560" s="45" t="str">
        <f t="shared" si="366"/>
        <v>–</v>
      </c>
      <c r="T560" s="45" t="str">
        <f t="shared" si="366"/>
        <v>–</v>
      </c>
      <c r="U560" s="45" t="str">
        <f t="shared" si="366"/>
        <v>–</v>
      </c>
      <c r="V560" s="45" t="str">
        <f t="shared" si="366"/>
        <v>–</v>
      </c>
      <c r="W560" s="45" t="str">
        <f t="shared" si="366"/>
        <v>–</v>
      </c>
      <c r="X560" s="45" t="str">
        <f t="shared" si="366"/>
        <v>–</v>
      </c>
      <c r="Y560" s="45" t="str">
        <f t="shared" si="366"/>
        <v>–</v>
      </c>
      <c r="Z560" s="45" t="str">
        <f t="shared" si="366"/>
        <v>–</v>
      </c>
      <c r="AA560" s="45" t="str">
        <f t="shared" si="366"/>
        <v>–</v>
      </c>
      <c r="AB560" s="45" t="str">
        <f t="shared" si="366"/>
        <v>–</v>
      </c>
      <c r="AC560" s="45" t="str">
        <f t="shared" si="366"/>
        <v>–</v>
      </c>
      <c r="AD560" s="45" t="str">
        <f t="shared" si="366"/>
        <v>–</v>
      </c>
      <c r="AE560" s="45" t="str">
        <f t="shared" si="366"/>
        <v>–</v>
      </c>
      <c r="AF560" s="27" t="str">
        <f t="shared" si="366"/>
        <v>–</v>
      </c>
      <c r="AG560" s="27" t="str">
        <f t="shared" si="366"/>
        <v>–</v>
      </c>
      <c r="AH560" s="27" t="str">
        <f t="shared" si="366"/>
        <v>–</v>
      </c>
      <c r="AI560" s="27" t="str">
        <f t="shared" si="366"/>
        <v>–</v>
      </c>
      <c r="AJ560" s="27" t="str">
        <f t="shared" si="366"/>
        <v>–</v>
      </c>
      <c r="AK560" s="27" t="str">
        <f t="shared" si="366"/>
        <v>–</v>
      </c>
      <c r="AL560" s="27" t="str">
        <f t="shared" si="366"/>
        <v>–</v>
      </c>
      <c r="AM560" s="27" t="str">
        <f t="shared" si="366"/>
        <v>–</v>
      </c>
      <c r="AN560" s="27" t="str">
        <f t="shared" si="366"/>
        <v>–</v>
      </c>
      <c r="AO560" s="27" t="str">
        <f t="shared" si="366"/>
        <v>–</v>
      </c>
      <c r="AP560" s="27" t="str">
        <f t="shared" si="366"/>
        <v>–</v>
      </c>
      <c r="AQ560" s="27" t="str">
        <f t="shared" si="366"/>
        <v>–</v>
      </c>
      <c r="AR560" s="27" t="str">
        <f t="shared" si="366"/>
        <v>–</v>
      </c>
      <c r="AS560" s="27" t="str">
        <f t="shared" si="366"/>
        <v>–</v>
      </c>
      <c r="AT560" s="27" t="str">
        <f t="shared" si="366"/>
        <v>–</v>
      </c>
      <c r="AU560" s="27" t="str">
        <f t="shared" si="366"/>
        <v>–</v>
      </c>
      <c r="AV560" s="27" t="str">
        <f t="shared" si="366"/>
        <v>–</v>
      </c>
      <c r="AW560" s="28" t="str">
        <f t="shared" si="366"/>
        <v>–</v>
      </c>
      <c r="AX560" s="28" t="str">
        <f t="shared" si="366"/>
        <v>–</v>
      </c>
      <c r="AY560" s="28" t="str">
        <f t="shared" si="366"/>
        <v>–</v>
      </c>
      <c r="AZ560" s="28" t="str">
        <f t="shared" si="366"/>
        <v>–</v>
      </c>
      <c r="BA560" s="28" t="str">
        <f t="shared" si="366"/>
        <v>–</v>
      </c>
    </row>
    <row r="561" spans="1:58" s="42" customFormat="1" x14ac:dyDescent="0.2">
      <c r="A561" s="37" t="s">
        <v>442</v>
      </c>
      <c r="B561" s="37" t="s">
        <v>213</v>
      </c>
      <c r="C561" s="37" t="s">
        <v>379</v>
      </c>
      <c r="D561" s="38"/>
      <c r="E561" s="38"/>
      <c r="F561" s="30" t="s">
        <v>214</v>
      </c>
      <c r="G561" s="22" t="s">
        <v>1287</v>
      </c>
      <c r="H561" s="45" t="str">
        <f t="shared" ref="H561:BA561" si="367">IF(AND(ISNUMBER(H466),ISNUMBER(H522)),H466/H522*100,"–")</f>
        <v>–</v>
      </c>
      <c r="I561" s="45" t="str">
        <f t="shared" si="367"/>
        <v>–</v>
      </c>
      <c r="J561" s="45" t="str">
        <f t="shared" si="367"/>
        <v>–</v>
      </c>
      <c r="K561" s="45" t="str">
        <f t="shared" si="367"/>
        <v>–</v>
      </c>
      <c r="L561" s="45" t="str">
        <f t="shared" si="367"/>
        <v>–</v>
      </c>
      <c r="M561" s="45" t="str">
        <f t="shared" si="367"/>
        <v>–</v>
      </c>
      <c r="N561" s="45" t="str">
        <f t="shared" si="367"/>
        <v>–</v>
      </c>
      <c r="O561" s="45" t="str">
        <f t="shared" si="367"/>
        <v>–</v>
      </c>
      <c r="P561" s="45" t="str">
        <f t="shared" si="367"/>
        <v>–</v>
      </c>
      <c r="Q561" s="45" t="str">
        <f t="shared" si="367"/>
        <v>–</v>
      </c>
      <c r="R561" s="45" t="str">
        <f t="shared" si="367"/>
        <v>–</v>
      </c>
      <c r="S561" s="45" t="str">
        <f t="shared" si="367"/>
        <v>–</v>
      </c>
      <c r="T561" s="45" t="str">
        <f t="shared" si="367"/>
        <v>–</v>
      </c>
      <c r="U561" s="45" t="str">
        <f t="shared" si="367"/>
        <v>–</v>
      </c>
      <c r="V561" s="45" t="str">
        <f t="shared" si="367"/>
        <v>–</v>
      </c>
      <c r="W561" s="45" t="str">
        <f t="shared" si="367"/>
        <v>–</v>
      </c>
      <c r="X561" s="45" t="str">
        <f t="shared" si="367"/>
        <v>–</v>
      </c>
      <c r="Y561" s="45" t="str">
        <f t="shared" si="367"/>
        <v>–</v>
      </c>
      <c r="Z561" s="45" t="str">
        <f t="shared" si="367"/>
        <v>–</v>
      </c>
      <c r="AA561" s="45" t="str">
        <f t="shared" si="367"/>
        <v>–</v>
      </c>
      <c r="AB561" s="45" t="str">
        <f t="shared" si="367"/>
        <v>–</v>
      </c>
      <c r="AC561" s="45" t="str">
        <f t="shared" si="367"/>
        <v>–</v>
      </c>
      <c r="AD561" s="45" t="str">
        <f t="shared" si="367"/>
        <v>–</v>
      </c>
      <c r="AE561" s="45" t="str">
        <f t="shared" si="367"/>
        <v>–</v>
      </c>
      <c r="AF561" s="27" t="str">
        <f t="shared" si="367"/>
        <v>–</v>
      </c>
      <c r="AG561" s="27" t="str">
        <f t="shared" si="367"/>
        <v>–</v>
      </c>
      <c r="AH561" s="27" t="str">
        <f t="shared" si="367"/>
        <v>–</v>
      </c>
      <c r="AI561" s="27" t="str">
        <f t="shared" si="367"/>
        <v>–</v>
      </c>
      <c r="AJ561" s="27" t="str">
        <f t="shared" si="367"/>
        <v>–</v>
      </c>
      <c r="AK561" s="27" t="str">
        <f t="shared" si="367"/>
        <v>–</v>
      </c>
      <c r="AL561" s="27" t="str">
        <f t="shared" si="367"/>
        <v>–</v>
      </c>
      <c r="AM561" s="27" t="str">
        <f t="shared" si="367"/>
        <v>–</v>
      </c>
      <c r="AN561" s="27" t="str">
        <f t="shared" si="367"/>
        <v>–</v>
      </c>
      <c r="AO561" s="27" t="str">
        <f t="shared" si="367"/>
        <v>–</v>
      </c>
      <c r="AP561" s="27" t="str">
        <f t="shared" si="367"/>
        <v>–</v>
      </c>
      <c r="AQ561" s="27" t="str">
        <f t="shared" si="367"/>
        <v>–</v>
      </c>
      <c r="AR561" s="27" t="str">
        <f t="shared" si="367"/>
        <v>–</v>
      </c>
      <c r="AS561" s="27" t="str">
        <f t="shared" si="367"/>
        <v>–</v>
      </c>
      <c r="AT561" s="27" t="str">
        <f t="shared" si="367"/>
        <v>–</v>
      </c>
      <c r="AU561" s="27" t="str">
        <f t="shared" si="367"/>
        <v>–</v>
      </c>
      <c r="AV561" s="27" t="str">
        <f t="shared" si="367"/>
        <v>–</v>
      </c>
      <c r="AW561" s="28" t="str">
        <f t="shared" si="367"/>
        <v>–</v>
      </c>
      <c r="AX561" s="28" t="str">
        <f t="shared" si="367"/>
        <v>–</v>
      </c>
      <c r="AY561" s="28" t="str">
        <f t="shared" si="367"/>
        <v>–</v>
      </c>
      <c r="AZ561" s="28" t="str">
        <f t="shared" si="367"/>
        <v>–</v>
      </c>
      <c r="BA561" s="28" t="str">
        <f t="shared" si="367"/>
        <v>–</v>
      </c>
    </row>
    <row r="562" spans="1:58" s="43" customFormat="1" x14ac:dyDescent="0.2">
      <c r="A562" s="37" t="s">
        <v>442</v>
      </c>
      <c r="B562" s="37" t="s">
        <v>215</v>
      </c>
      <c r="C562" s="37" t="s">
        <v>379</v>
      </c>
      <c r="D562" s="38" t="s">
        <v>374</v>
      </c>
      <c r="E562" s="38"/>
      <c r="F562" s="23" t="s">
        <v>216</v>
      </c>
      <c r="G562" s="22" t="s">
        <v>1288</v>
      </c>
      <c r="H562" s="45" t="str">
        <f t="shared" ref="H562:BA562" si="368">IF(AND(ISNUMBER(H522),ISNUMBER(H271)),H522/H271,"–")</f>
        <v>–</v>
      </c>
      <c r="I562" s="45" t="str">
        <f t="shared" si="368"/>
        <v>–</v>
      </c>
      <c r="J562" s="45" t="str">
        <f t="shared" si="368"/>
        <v>–</v>
      </c>
      <c r="K562" s="45" t="str">
        <f t="shared" si="368"/>
        <v>–</v>
      </c>
      <c r="L562" s="45" t="str">
        <f t="shared" si="368"/>
        <v>–</v>
      </c>
      <c r="M562" s="45" t="str">
        <f t="shared" si="368"/>
        <v>–</v>
      </c>
      <c r="N562" s="45" t="str">
        <f t="shared" si="368"/>
        <v>–</v>
      </c>
      <c r="O562" s="45" t="str">
        <f t="shared" si="368"/>
        <v>–</v>
      </c>
      <c r="P562" s="45" t="str">
        <f t="shared" si="368"/>
        <v>–</v>
      </c>
      <c r="Q562" s="45" t="str">
        <f t="shared" si="368"/>
        <v>–</v>
      </c>
      <c r="R562" s="45" t="str">
        <f t="shared" si="368"/>
        <v>–</v>
      </c>
      <c r="S562" s="45" t="str">
        <f t="shared" si="368"/>
        <v>–</v>
      </c>
      <c r="T562" s="45" t="str">
        <f t="shared" si="368"/>
        <v>–</v>
      </c>
      <c r="U562" s="45" t="str">
        <f t="shared" si="368"/>
        <v>–</v>
      </c>
      <c r="V562" s="45" t="str">
        <f t="shared" si="368"/>
        <v>–</v>
      </c>
      <c r="W562" s="45" t="str">
        <f t="shared" si="368"/>
        <v>–</v>
      </c>
      <c r="X562" s="45" t="str">
        <f t="shared" si="368"/>
        <v>–</v>
      </c>
      <c r="Y562" s="45" t="str">
        <f t="shared" si="368"/>
        <v>–</v>
      </c>
      <c r="Z562" s="45" t="str">
        <f t="shared" si="368"/>
        <v>–</v>
      </c>
      <c r="AA562" s="45" t="str">
        <f t="shared" si="368"/>
        <v>–</v>
      </c>
      <c r="AB562" s="45" t="str">
        <f t="shared" si="368"/>
        <v>–</v>
      </c>
      <c r="AC562" s="45" t="str">
        <f t="shared" si="368"/>
        <v>–</v>
      </c>
      <c r="AD562" s="45" t="str">
        <f t="shared" si="368"/>
        <v>–</v>
      </c>
      <c r="AE562" s="45" t="str">
        <f t="shared" si="368"/>
        <v>–</v>
      </c>
      <c r="AF562" s="27" t="str">
        <f t="shared" si="368"/>
        <v>–</v>
      </c>
      <c r="AG562" s="27" t="str">
        <f t="shared" si="368"/>
        <v>–</v>
      </c>
      <c r="AH562" s="27" t="str">
        <f t="shared" si="368"/>
        <v>–</v>
      </c>
      <c r="AI562" s="27" t="str">
        <f t="shared" si="368"/>
        <v>–</v>
      </c>
      <c r="AJ562" s="27" t="str">
        <f t="shared" si="368"/>
        <v>–</v>
      </c>
      <c r="AK562" s="27" t="str">
        <f t="shared" si="368"/>
        <v>–</v>
      </c>
      <c r="AL562" s="27" t="str">
        <f t="shared" si="368"/>
        <v>–</v>
      </c>
      <c r="AM562" s="27" t="str">
        <f t="shared" si="368"/>
        <v>–</v>
      </c>
      <c r="AN562" s="27" t="str">
        <f t="shared" si="368"/>
        <v>–</v>
      </c>
      <c r="AO562" s="27" t="str">
        <f t="shared" si="368"/>
        <v>–</v>
      </c>
      <c r="AP562" s="27" t="str">
        <f t="shared" si="368"/>
        <v>–</v>
      </c>
      <c r="AQ562" s="27" t="str">
        <f t="shared" si="368"/>
        <v>–</v>
      </c>
      <c r="AR562" s="27" t="str">
        <f t="shared" si="368"/>
        <v>–</v>
      </c>
      <c r="AS562" s="27" t="str">
        <f t="shared" si="368"/>
        <v>–</v>
      </c>
      <c r="AT562" s="27" t="str">
        <f t="shared" si="368"/>
        <v>–</v>
      </c>
      <c r="AU562" s="27" t="str">
        <f t="shared" si="368"/>
        <v>–</v>
      </c>
      <c r="AV562" s="27" t="str">
        <f t="shared" si="368"/>
        <v>–</v>
      </c>
      <c r="AW562" s="28" t="str">
        <f t="shared" si="368"/>
        <v>–</v>
      </c>
      <c r="AX562" s="28" t="str">
        <f t="shared" si="368"/>
        <v>–</v>
      </c>
      <c r="AY562" s="28" t="str">
        <f t="shared" si="368"/>
        <v>–</v>
      </c>
      <c r="AZ562" s="28" t="str">
        <f t="shared" si="368"/>
        <v>–</v>
      </c>
      <c r="BA562" s="28" t="str">
        <f t="shared" si="368"/>
        <v>–</v>
      </c>
    </row>
    <row r="563" spans="1:58" s="41" customFormat="1" x14ac:dyDescent="0.2">
      <c r="A563" s="37"/>
      <c r="B563" s="37"/>
      <c r="C563" s="37"/>
      <c r="D563" s="38"/>
      <c r="E563" s="38"/>
      <c r="F563" s="30" t="s">
        <v>217</v>
      </c>
      <c r="G563" s="31"/>
      <c r="H563" s="27"/>
      <c r="I563" s="27"/>
      <c r="J563" s="27"/>
      <c r="K563" s="27"/>
      <c r="L563" s="27"/>
      <c r="M563" s="27"/>
      <c r="N563" s="27"/>
      <c r="O563" s="27"/>
      <c r="P563" s="27"/>
      <c r="Q563" s="27"/>
      <c r="R563" s="27"/>
      <c r="S563" s="27"/>
      <c r="T563" s="27"/>
      <c r="U563" s="27"/>
      <c r="V563" s="27"/>
      <c r="W563" s="27"/>
      <c r="X563" s="27"/>
      <c r="Y563" s="27"/>
      <c r="Z563" s="27"/>
      <c r="AA563" s="27"/>
      <c r="AB563" s="27"/>
      <c r="AC563" s="27"/>
      <c r="AD563" s="27"/>
      <c r="AE563" s="27"/>
      <c r="AF563" s="27"/>
      <c r="AG563" s="27"/>
      <c r="AH563" s="27"/>
      <c r="AI563" s="28"/>
      <c r="AJ563" s="28"/>
      <c r="AK563" s="28"/>
      <c r="AL563" s="28"/>
      <c r="AM563" s="28"/>
      <c r="AN563" s="28"/>
      <c r="AO563" s="28"/>
      <c r="AP563" s="28"/>
      <c r="AQ563" s="28"/>
      <c r="AR563" s="28"/>
      <c r="AS563" s="28"/>
      <c r="AT563" s="28"/>
      <c r="AU563" s="28"/>
      <c r="AV563" s="28"/>
      <c r="AW563" s="28"/>
      <c r="AX563" s="28"/>
      <c r="AY563" s="28"/>
      <c r="AZ563" s="28"/>
      <c r="BA563" s="28"/>
    </row>
    <row r="564" spans="1:58" s="43" customFormat="1" x14ac:dyDescent="0.2">
      <c r="A564" s="37" t="s">
        <v>442</v>
      </c>
      <c r="B564" s="37" t="s">
        <v>218</v>
      </c>
      <c r="C564" s="37" t="s">
        <v>379</v>
      </c>
      <c r="D564" s="38" t="s">
        <v>374</v>
      </c>
      <c r="E564" s="38" t="s">
        <v>1546</v>
      </c>
      <c r="F564" s="91" t="s">
        <v>217</v>
      </c>
      <c r="G564" s="22" t="s">
        <v>1289</v>
      </c>
      <c r="H564" s="27" t="str">
        <f t="shared" ref="H564:BA564" si="369">IF(AND(ISNUMBER(H522),ISNUMBER(H466)),H522-H466,"–")</f>
        <v>–</v>
      </c>
      <c r="I564" s="27" t="str">
        <f t="shared" si="369"/>
        <v>–</v>
      </c>
      <c r="J564" s="27" t="str">
        <f t="shared" si="369"/>
        <v>–</v>
      </c>
      <c r="K564" s="27" t="str">
        <f t="shared" si="369"/>
        <v>–</v>
      </c>
      <c r="L564" s="27" t="str">
        <f t="shared" si="369"/>
        <v>–</v>
      </c>
      <c r="M564" s="27" t="str">
        <f t="shared" si="369"/>
        <v>–</v>
      </c>
      <c r="N564" s="27" t="str">
        <f t="shared" si="369"/>
        <v>–</v>
      </c>
      <c r="O564" s="27" t="str">
        <f t="shared" si="369"/>
        <v>–</v>
      </c>
      <c r="P564" s="27" t="str">
        <f t="shared" si="369"/>
        <v>–</v>
      </c>
      <c r="Q564" s="27" t="str">
        <f t="shared" si="369"/>
        <v>–</v>
      </c>
      <c r="R564" s="27" t="str">
        <f t="shared" si="369"/>
        <v>–</v>
      </c>
      <c r="S564" s="27" t="str">
        <f t="shared" si="369"/>
        <v>–</v>
      </c>
      <c r="T564" s="27" t="str">
        <f t="shared" si="369"/>
        <v>–</v>
      </c>
      <c r="U564" s="27" t="str">
        <f t="shared" si="369"/>
        <v>–</v>
      </c>
      <c r="V564" s="27" t="str">
        <f t="shared" si="369"/>
        <v>–</v>
      </c>
      <c r="W564" s="27" t="str">
        <f t="shared" si="369"/>
        <v>–</v>
      </c>
      <c r="X564" s="27" t="str">
        <f t="shared" si="369"/>
        <v>–</v>
      </c>
      <c r="Y564" s="27" t="str">
        <f t="shared" si="369"/>
        <v>–</v>
      </c>
      <c r="Z564" s="27" t="str">
        <f t="shared" si="369"/>
        <v>–</v>
      </c>
      <c r="AA564" s="27" t="str">
        <f t="shared" si="369"/>
        <v>–</v>
      </c>
      <c r="AB564" s="27" t="str">
        <f t="shared" si="369"/>
        <v>–</v>
      </c>
      <c r="AC564" s="27" t="str">
        <f t="shared" si="369"/>
        <v>–</v>
      </c>
      <c r="AD564" s="27" t="str">
        <f t="shared" si="369"/>
        <v>–</v>
      </c>
      <c r="AE564" s="27" t="str">
        <f t="shared" si="369"/>
        <v>–</v>
      </c>
      <c r="AF564" s="27" t="str">
        <f t="shared" si="369"/>
        <v>–</v>
      </c>
      <c r="AG564" s="27" t="str">
        <f t="shared" si="369"/>
        <v>–</v>
      </c>
      <c r="AH564" s="27" t="str">
        <f t="shared" si="369"/>
        <v>–</v>
      </c>
      <c r="AI564" s="27" t="str">
        <f t="shared" si="369"/>
        <v>–</v>
      </c>
      <c r="AJ564" s="27" t="str">
        <f t="shared" si="369"/>
        <v>–</v>
      </c>
      <c r="AK564" s="27" t="str">
        <f t="shared" si="369"/>
        <v>–</v>
      </c>
      <c r="AL564" s="27" t="str">
        <f t="shared" si="369"/>
        <v>–</v>
      </c>
      <c r="AM564" s="27" t="str">
        <f t="shared" si="369"/>
        <v>–</v>
      </c>
      <c r="AN564" s="27" t="str">
        <f t="shared" si="369"/>
        <v>–</v>
      </c>
      <c r="AO564" s="27" t="str">
        <f t="shared" si="369"/>
        <v>–</v>
      </c>
      <c r="AP564" s="27" t="str">
        <f t="shared" si="369"/>
        <v>–</v>
      </c>
      <c r="AQ564" s="27" t="str">
        <f t="shared" si="369"/>
        <v>–</v>
      </c>
      <c r="AR564" s="27" t="str">
        <f t="shared" si="369"/>
        <v>–</v>
      </c>
      <c r="AS564" s="27" t="str">
        <f t="shared" si="369"/>
        <v>–</v>
      </c>
      <c r="AT564" s="27" t="str">
        <f t="shared" si="369"/>
        <v>–</v>
      </c>
      <c r="AU564" s="27" t="str">
        <f t="shared" si="369"/>
        <v>–</v>
      </c>
      <c r="AV564" s="27" t="str">
        <f t="shared" si="369"/>
        <v>–</v>
      </c>
      <c r="AW564" s="28" t="str">
        <f t="shared" si="369"/>
        <v>–</v>
      </c>
      <c r="AX564" s="28" t="str">
        <f t="shared" si="369"/>
        <v>–</v>
      </c>
      <c r="AY564" s="28" t="str">
        <f t="shared" si="369"/>
        <v>–</v>
      </c>
      <c r="AZ564" s="28" t="str">
        <f t="shared" si="369"/>
        <v>–</v>
      </c>
      <c r="BA564" s="28" t="str">
        <f t="shared" si="369"/>
        <v>–</v>
      </c>
    </row>
    <row r="565" spans="1:58" s="41" customFormat="1" x14ac:dyDescent="0.2">
      <c r="A565" s="37"/>
      <c r="B565" s="37"/>
      <c r="C565" s="37"/>
      <c r="D565" s="38"/>
      <c r="E565" s="38"/>
      <c r="F565" s="30" t="s">
        <v>219</v>
      </c>
      <c r="G565" s="31"/>
      <c r="H565" s="27"/>
      <c r="I565" s="27"/>
      <c r="J565" s="27"/>
      <c r="K565" s="27"/>
      <c r="L565" s="27"/>
      <c r="M565" s="27"/>
      <c r="N565" s="27"/>
      <c r="O565" s="27"/>
      <c r="P565" s="27"/>
      <c r="Q565" s="27"/>
      <c r="R565" s="27"/>
      <c r="S565" s="27"/>
      <c r="T565" s="27"/>
      <c r="U565" s="27"/>
      <c r="V565" s="27"/>
      <c r="W565" s="27"/>
      <c r="X565" s="27"/>
      <c r="Y565" s="27"/>
      <c r="Z565" s="27"/>
      <c r="AA565" s="27"/>
      <c r="AB565" s="27"/>
      <c r="AC565" s="27"/>
      <c r="AD565" s="27"/>
      <c r="AE565" s="27"/>
      <c r="AF565" s="27"/>
      <c r="AG565" s="27"/>
      <c r="AH565" s="27"/>
      <c r="AI565" s="28"/>
      <c r="AJ565" s="28"/>
      <c r="AK565" s="28"/>
      <c r="AL565" s="28"/>
      <c r="AM565" s="28"/>
      <c r="AN565" s="28"/>
      <c r="AO565" s="28"/>
      <c r="AP565" s="28"/>
      <c r="AQ565" s="28"/>
      <c r="AR565" s="28"/>
      <c r="AS565" s="28"/>
      <c r="AT565" s="28"/>
      <c r="AU565" s="28"/>
      <c r="AV565" s="28"/>
      <c r="AW565" s="28"/>
      <c r="AX565" s="28"/>
      <c r="AY565" s="28"/>
      <c r="AZ565" s="28"/>
      <c r="BA565" s="28"/>
    </row>
    <row r="566" spans="1:58" s="42" customFormat="1" x14ac:dyDescent="0.2">
      <c r="A566" s="37" t="s">
        <v>442</v>
      </c>
      <c r="B566" s="37" t="s">
        <v>220</v>
      </c>
      <c r="C566" s="37" t="s">
        <v>380</v>
      </c>
      <c r="D566" s="38"/>
      <c r="E566" s="38"/>
      <c r="F566" s="30" t="s">
        <v>221</v>
      </c>
      <c r="G566" s="22" t="s">
        <v>1290</v>
      </c>
      <c r="H566" s="45" t="str">
        <f>IF(AND(ISNUMBER(H564),ISNUMBER(H333),ISNUMBER(H348),ISNUMBER(H363)),H564/(H333+H348+H363+SUM(H511:H514))*100,"–")</f>
        <v>–</v>
      </c>
      <c r="I566" s="45" t="str">
        <f t="shared" ref="I566:BA566" si="370">IF(AND(ISNUMBER(I564),ISNUMBER(I333),ISNUMBER(I348),ISNUMBER(I363)),I564/(I333+I348+I363+SUM(I511:I514))*100,"–")</f>
        <v>–</v>
      </c>
      <c r="J566" s="45" t="str">
        <f t="shared" si="370"/>
        <v>–</v>
      </c>
      <c r="K566" s="45" t="str">
        <f t="shared" si="370"/>
        <v>–</v>
      </c>
      <c r="L566" s="45" t="str">
        <f t="shared" si="370"/>
        <v>–</v>
      </c>
      <c r="M566" s="45" t="str">
        <f t="shared" si="370"/>
        <v>–</v>
      </c>
      <c r="N566" s="45" t="str">
        <f t="shared" si="370"/>
        <v>–</v>
      </c>
      <c r="O566" s="45" t="str">
        <f t="shared" si="370"/>
        <v>–</v>
      </c>
      <c r="P566" s="45" t="str">
        <f t="shared" si="370"/>
        <v>–</v>
      </c>
      <c r="Q566" s="45" t="str">
        <f t="shared" si="370"/>
        <v>–</v>
      </c>
      <c r="R566" s="45" t="str">
        <f t="shared" si="370"/>
        <v>–</v>
      </c>
      <c r="S566" s="45" t="str">
        <f t="shared" si="370"/>
        <v>–</v>
      </c>
      <c r="T566" s="45" t="str">
        <f t="shared" si="370"/>
        <v>–</v>
      </c>
      <c r="U566" s="45" t="str">
        <f t="shared" si="370"/>
        <v>–</v>
      </c>
      <c r="V566" s="45" t="str">
        <f t="shared" si="370"/>
        <v>–</v>
      </c>
      <c r="W566" s="45" t="str">
        <f t="shared" si="370"/>
        <v>–</v>
      </c>
      <c r="X566" s="45" t="str">
        <f t="shared" si="370"/>
        <v>–</v>
      </c>
      <c r="Y566" s="45" t="str">
        <f t="shared" si="370"/>
        <v>–</v>
      </c>
      <c r="Z566" s="45" t="str">
        <f t="shared" si="370"/>
        <v>–</v>
      </c>
      <c r="AA566" s="45" t="str">
        <f t="shared" si="370"/>
        <v>–</v>
      </c>
      <c r="AB566" s="45" t="str">
        <f t="shared" si="370"/>
        <v>–</v>
      </c>
      <c r="AC566" s="45" t="str">
        <f t="shared" si="370"/>
        <v>–</v>
      </c>
      <c r="AD566" s="45" t="str">
        <f t="shared" si="370"/>
        <v>–</v>
      </c>
      <c r="AE566" s="45" t="str">
        <f t="shared" si="370"/>
        <v>–</v>
      </c>
      <c r="AF566" s="45" t="str">
        <f t="shared" si="370"/>
        <v>–</v>
      </c>
      <c r="AG566" s="45" t="str">
        <f t="shared" si="370"/>
        <v>–</v>
      </c>
      <c r="AH566" s="45" t="str">
        <f t="shared" si="370"/>
        <v>–</v>
      </c>
      <c r="AI566" s="45" t="str">
        <f t="shared" si="370"/>
        <v>–</v>
      </c>
      <c r="AJ566" s="45" t="str">
        <f t="shared" si="370"/>
        <v>–</v>
      </c>
      <c r="AK566" s="45" t="str">
        <f t="shared" si="370"/>
        <v>–</v>
      </c>
      <c r="AL566" s="45" t="str">
        <f t="shared" si="370"/>
        <v>–</v>
      </c>
      <c r="AM566" s="45" t="str">
        <f t="shared" si="370"/>
        <v>–</v>
      </c>
      <c r="AN566" s="45" t="str">
        <f t="shared" si="370"/>
        <v>–</v>
      </c>
      <c r="AO566" s="45" t="str">
        <f t="shared" si="370"/>
        <v>–</v>
      </c>
      <c r="AP566" s="45" t="str">
        <f t="shared" si="370"/>
        <v>–</v>
      </c>
      <c r="AQ566" s="45" t="str">
        <f t="shared" si="370"/>
        <v>–</v>
      </c>
      <c r="AR566" s="45" t="str">
        <f t="shared" si="370"/>
        <v>–</v>
      </c>
      <c r="AS566" s="45" t="str">
        <f t="shared" si="370"/>
        <v>–</v>
      </c>
      <c r="AT566" s="45" t="str">
        <f t="shared" si="370"/>
        <v>–</v>
      </c>
      <c r="AU566" s="45" t="str">
        <f t="shared" si="370"/>
        <v>–</v>
      </c>
      <c r="AV566" s="45" t="str">
        <f t="shared" si="370"/>
        <v>–</v>
      </c>
      <c r="AW566" s="48" t="str">
        <f t="shared" si="370"/>
        <v>–</v>
      </c>
      <c r="AX566" s="48" t="str">
        <f t="shared" si="370"/>
        <v>–</v>
      </c>
      <c r="AY566" s="48" t="str">
        <f t="shared" si="370"/>
        <v>–</v>
      </c>
      <c r="AZ566" s="48" t="str">
        <f t="shared" si="370"/>
        <v>–</v>
      </c>
      <c r="BA566" s="48" t="str">
        <f t="shared" si="370"/>
        <v>–</v>
      </c>
    </row>
    <row r="567" spans="1:58" s="42" customFormat="1" x14ac:dyDescent="0.2">
      <c r="A567" s="37" t="s">
        <v>442</v>
      </c>
      <c r="B567" s="37" t="s">
        <v>222</v>
      </c>
      <c r="C567" s="37" t="s">
        <v>379</v>
      </c>
      <c r="D567" s="38"/>
      <c r="E567" s="38"/>
      <c r="F567" s="65" t="s">
        <v>223</v>
      </c>
      <c r="G567" s="22" t="s">
        <v>1291</v>
      </c>
      <c r="H567" s="45" t="str">
        <f t="shared" ref="H567:BA567" si="371">IF(AND(ISNUMBER(H564),ISNUMBER(H77)),H564/H77*100,"–")</f>
        <v>–</v>
      </c>
      <c r="I567" s="45" t="str">
        <f t="shared" si="371"/>
        <v>–</v>
      </c>
      <c r="J567" s="45" t="str">
        <f t="shared" si="371"/>
        <v>–</v>
      </c>
      <c r="K567" s="45" t="str">
        <f t="shared" si="371"/>
        <v>–</v>
      </c>
      <c r="L567" s="45" t="str">
        <f t="shared" si="371"/>
        <v>–</v>
      </c>
      <c r="M567" s="45" t="str">
        <f t="shared" si="371"/>
        <v>–</v>
      </c>
      <c r="N567" s="45" t="str">
        <f t="shared" si="371"/>
        <v>–</v>
      </c>
      <c r="O567" s="45" t="str">
        <f t="shared" si="371"/>
        <v>–</v>
      </c>
      <c r="P567" s="45" t="str">
        <f t="shared" si="371"/>
        <v>–</v>
      </c>
      <c r="Q567" s="45" t="str">
        <f t="shared" si="371"/>
        <v>–</v>
      </c>
      <c r="R567" s="45" t="str">
        <f t="shared" si="371"/>
        <v>–</v>
      </c>
      <c r="S567" s="45" t="str">
        <f t="shared" si="371"/>
        <v>–</v>
      </c>
      <c r="T567" s="45" t="str">
        <f t="shared" si="371"/>
        <v>–</v>
      </c>
      <c r="U567" s="45" t="str">
        <f t="shared" si="371"/>
        <v>–</v>
      </c>
      <c r="V567" s="45" t="str">
        <f t="shared" si="371"/>
        <v>–</v>
      </c>
      <c r="W567" s="45" t="str">
        <f t="shared" si="371"/>
        <v>–</v>
      </c>
      <c r="X567" s="45" t="str">
        <f t="shared" si="371"/>
        <v>–</v>
      </c>
      <c r="Y567" s="45" t="str">
        <f t="shared" si="371"/>
        <v>–</v>
      </c>
      <c r="Z567" s="45" t="str">
        <f t="shared" si="371"/>
        <v>–</v>
      </c>
      <c r="AA567" s="45" t="str">
        <f t="shared" si="371"/>
        <v>–</v>
      </c>
      <c r="AB567" s="45" t="str">
        <f t="shared" si="371"/>
        <v>–</v>
      </c>
      <c r="AC567" s="45" t="str">
        <f t="shared" si="371"/>
        <v>–</v>
      </c>
      <c r="AD567" s="45" t="str">
        <f t="shared" si="371"/>
        <v>–</v>
      </c>
      <c r="AE567" s="45" t="str">
        <f t="shared" si="371"/>
        <v>–</v>
      </c>
      <c r="AF567" s="27" t="str">
        <f t="shared" si="371"/>
        <v>–</v>
      </c>
      <c r="AG567" s="27" t="str">
        <f t="shared" si="371"/>
        <v>–</v>
      </c>
      <c r="AH567" s="27" t="str">
        <f t="shared" si="371"/>
        <v>–</v>
      </c>
      <c r="AI567" s="27" t="str">
        <f t="shared" si="371"/>
        <v>–</v>
      </c>
      <c r="AJ567" s="27" t="str">
        <f t="shared" si="371"/>
        <v>–</v>
      </c>
      <c r="AK567" s="27" t="str">
        <f t="shared" si="371"/>
        <v>–</v>
      </c>
      <c r="AL567" s="27" t="str">
        <f t="shared" si="371"/>
        <v>–</v>
      </c>
      <c r="AM567" s="27" t="str">
        <f t="shared" si="371"/>
        <v>–</v>
      </c>
      <c r="AN567" s="27" t="str">
        <f t="shared" si="371"/>
        <v>–</v>
      </c>
      <c r="AO567" s="27" t="str">
        <f t="shared" si="371"/>
        <v>–</v>
      </c>
      <c r="AP567" s="27" t="str">
        <f t="shared" si="371"/>
        <v>–</v>
      </c>
      <c r="AQ567" s="27" t="str">
        <f t="shared" si="371"/>
        <v>–</v>
      </c>
      <c r="AR567" s="27" t="str">
        <f t="shared" si="371"/>
        <v>–</v>
      </c>
      <c r="AS567" s="27" t="str">
        <f t="shared" si="371"/>
        <v>–</v>
      </c>
      <c r="AT567" s="27" t="str">
        <f t="shared" si="371"/>
        <v>–</v>
      </c>
      <c r="AU567" s="27" t="str">
        <f t="shared" si="371"/>
        <v>–</v>
      </c>
      <c r="AV567" s="27" t="str">
        <f t="shared" si="371"/>
        <v>–</v>
      </c>
      <c r="AW567" s="28" t="str">
        <f t="shared" si="371"/>
        <v>–</v>
      </c>
      <c r="AX567" s="28" t="str">
        <f t="shared" si="371"/>
        <v>–</v>
      </c>
      <c r="AY567" s="28" t="str">
        <f t="shared" si="371"/>
        <v>–</v>
      </c>
      <c r="AZ567" s="28" t="str">
        <f t="shared" si="371"/>
        <v>–</v>
      </c>
      <c r="BA567" s="28" t="str">
        <f t="shared" si="371"/>
        <v>–</v>
      </c>
    </row>
    <row r="568" spans="1:58" s="41" customFormat="1" x14ac:dyDescent="0.2">
      <c r="A568" s="37"/>
      <c r="B568" s="37"/>
      <c r="C568" s="37"/>
      <c r="D568" s="38"/>
      <c r="E568" s="38"/>
      <c r="F568" s="23" t="s">
        <v>224</v>
      </c>
      <c r="G568" s="18"/>
      <c r="H568" s="27"/>
      <c r="I568" s="27"/>
      <c r="J568" s="27"/>
      <c r="K568" s="27"/>
      <c r="L568" s="27"/>
      <c r="M568" s="27"/>
      <c r="N568" s="27"/>
      <c r="O568" s="27"/>
      <c r="P568" s="27"/>
      <c r="Q568" s="27"/>
      <c r="R568" s="27"/>
      <c r="S568" s="27"/>
      <c r="T568" s="27"/>
      <c r="U568" s="27"/>
      <c r="V568" s="27"/>
      <c r="W568" s="27"/>
      <c r="X568" s="27"/>
      <c r="Y568" s="27"/>
      <c r="Z568" s="27"/>
      <c r="AA568" s="27"/>
      <c r="AB568" s="27"/>
      <c r="AC568" s="27"/>
      <c r="AD568" s="27"/>
      <c r="AE568" s="27"/>
      <c r="AF568" s="27"/>
      <c r="AG568" s="27"/>
      <c r="AH568" s="27"/>
      <c r="AI568" s="28"/>
      <c r="AJ568" s="28"/>
      <c r="AK568" s="28"/>
      <c r="AL568" s="28"/>
      <c r="AM568" s="28"/>
      <c r="AN568" s="28"/>
      <c r="AO568" s="28"/>
      <c r="AP568" s="28"/>
      <c r="AQ568" s="28"/>
      <c r="AR568" s="28"/>
      <c r="AS568" s="28"/>
      <c r="AT568" s="28"/>
      <c r="AU568" s="28"/>
      <c r="AV568" s="28"/>
      <c r="AW568" s="28"/>
      <c r="AX568" s="28"/>
      <c r="AY568" s="28"/>
      <c r="AZ568" s="28"/>
      <c r="BA568" s="28"/>
    </row>
    <row r="569" spans="1:58" s="142" customFormat="1" outlineLevel="1" x14ac:dyDescent="0.2">
      <c r="A569" s="96"/>
      <c r="B569" s="96"/>
      <c r="C569" s="96"/>
      <c r="D569" s="137"/>
      <c r="E569" s="137"/>
      <c r="F569" s="140" t="s">
        <v>444</v>
      </c>
      <c r="G569" s="140" t="s">
        <v>778</v>
      </c>
      <c r="BB569" s="164"/>
      <c r="BC569" s="164"/>
      <c r="BD569" s="164"/>
      <c r="BE569" s="164"/>
      <c r="BF569" s="164"/>
    </row>
    <row r="570" spans="1:58" s="142" customFormat="1" outlineLevel="1" x14ac:dyDescent="0.2">
      <c r="A570" s="96"/>
      <c r="B570" s="96"/>
      <c r="C570" s="96"/>
      <c r="D570" s="137"/>
      <c r="E570" s="137"/>
      <c r="F570" s="140" t="s">
        <v>445</v>
      </c>
      <c r="G570" s="140" t="s">
        <v>779</v>
      </c>
      <c r="BB570" s="164"/>
      <c r="BC570" s="164"/>
      <c r="BD570" s="164"/>
      <c r="BE570" s="164"/>
      <c r="BF570" s="164"/>
    </row>
    <row r="571" spans="1:58" s="142" customFormat="1" outlineLevel="1" x14ac:dyDescent="0.2">
      <c r="A571" s="96"/>
      <c r="B571" s="96"/>
      <c r="C571" s="96"/>
      <c r="D571" s="137"/>
      <c r="E571" s="137"/>
      <c r="F571" s="140" t="s">
        <v>446</v>
      </c>
      <c r="G571" s="140" t="s">
        <v>780</v>
      </c>
      <c r="H571" s="164">
        <v>39.856317280401839</v>
      </c>
      <c r="I571" s="164">
        <v>45.85058222126623</v>
      </c>
      <c r="J571" s="164">
        <v>52.746365782842332</v>
      </c>
      <c r="K571" s="164">
        <v>60.679253534254606</v>
      </c>
      <c r="L571" s="164">
        <v>69.80522268838557</v>
      </c>
      <c r="M571" s="164">
        <v>80.303708941052278</v>
      </c>
      <c r="N571" s="164">
        <v>92.381134553162795</v>
      </c>
      <c r="O571" s="142">
        <v>106.27496704534826</v>
      </c>
      <c r="P571" s="142">
        <v>91.439659086598581</v>
      </c>
      <c r="Q571" s="142">
        <v>131.61775213683097</v>
      </c>
      <c r="R571" s="142">
        <v>199.32803921216208</v>
      </c>
      <c r="S571" s="142">
        <v>224.86566800383997</v>
      </c>
      <c r="T571" s="142">
        <v>214.12600570414594</v>
      </c>
      <c r="U571" s="142">
        <v>218.76478107008924</v>
      </c>
      <c r="V571" s="142">
        <v>239.22087449531827</v>
      </c>
      <c r="W571" s="142">
        <v>264.85935370286234</v>
      </c>
      <c r="X571" s="142">
        <v>279.73067942008532</v>
      </c>
      <c r="Y571" s="142">
        <v>283.92952210960726</v>
      </c>
      <c r="Z571" s="142">
        <v>347.83133380675213</v>
      </c>
      <c r="AA571" s="142">
        <v>435.86420664163575</v>
      </c>
      <c r="AB571" s="142">
        <v>431.32463863186183</v>
      </c>
      <c r="AC571" s="142">
        <v>413.30328289288167</v>
      </c>
      <c r="AD571" s="142">
        <v>475.34116567782388</v>
      </c>
      <c r="AE571" s="164">
        <v>499.00627478959075</v>
      </c>
      <c r="AF571" s="164">
        <v>523.84956376396906</v>
      </c>
      <c r="AG571" s="164">
        <v>549.92968890303223</v>
      </c>
      <c r="AH571" s="164">
        <v>577.30822674360081</v>
      </c>
      <c r="AI571" s="164">
        <v>606.0498194426599</v>
      </c>
      <c r="AJ571" s="164">
        <v>636.22232740086611</v>
      </c>
      <c r="AK571" s="164">
        <v>667.89698948449598</v>
      </c>
      <c r="AL571" s="164">
        <v>701.14859122412759</v>
      </c>
      <c r="AM571" s="164">
        <v>736.05564138718216</v>
      </c>
      <c r="AN571" s="164">
        <v>772.70055734122207</v>
      </c>
      <c r="AO571" s="164">
        <v>811.16985964565788</v>
      </c>
      <c r="AP571" s="164">
        <v>851.55437633130521</v>
      </c>
      <c r="AQ571" s="164">
        <v>893.94945735010685</v>
      </c>
      <c r="AR571" s="164">
        <v>938.45519970134637</v>
      </c>
      <c r="AS571" s="164">
        <v>985.17668376588858</v>
      </c>
      <c r="AT571" s="164">
        <v>1034.2242214064438</v>
      </c>
      <c r="AU571" s="164">
        <v>1085.7136164196338</v>
      </c>
      <c r="AV571" s="164">
        <v>1139.7664379548007</v>
      </c>
      <c r="AW571" s="164">
        <v>1196.5103075451148</v>
      </c>
      <c r="AX571" s="164">
        <v>1256.079200428675</v>
      </c>
      <c r="AY571" s="164">
        <v>1318.6137618710404</v>
      </c>
      <c r="AZ571" s="164">
        <v>1384.2616392360439</v>
      </c>
      <c r="BA571" s="164"/>
      <c r="BB571" s="164"/>
      <c r="BC571" s="164"/>
      <c r="BD571" s="164"/>
      <c r="BE571" s="164"/>
      <c r="BF571" s="164"/>
    </row>
    <row r="572" spans="1:58" s="142" customFormat="1" outlineLevel="1" x14ac:dyDescent="0.2">
      <c r="A572" s="96"/>
      <c r="B572" s="96"/>
      <c r="C572" s="96"/>
      <c r="D572" s="137"/>
      <c r="E572" s="137"/>
      <c r="F572" s="140" t="s">
        <v>447</v>
      </c>
      <c r="G572" s="140" t="s">
        <v>781</v>
      </c>
      <c r="BB572" s="164"/>
      <c r="BC572" s="164"/>
      <c r="BD572" s="164"/>
      <c r="BE572" s="164"/>
      <c r="BF572" s="164"/>
    </row>
    <row r="573" spans="1:58" s="43" customFormat="1" x14ac:dyDescent="0.2">
      <c r="A573" s="37" t="s">
        <v>442</v>
      </c>
      <c r="B573" s="37" t="s">
        <v>225</v>
      </c>
      <c r="C573" s="37" t="s">
        <v>379</v>
      </c>
      <c r="D573" s="38" t="s">
        <v>374</v>
      </c>
      <c r="E573" s="38" t="s">
        <v>1546</v>
      </c>
      <c r="F573" s="88" t="s">
        <v>226</v>
      </c>
      <c r="G573" s="22" t="s">
        <v>1292</v>
      </c>
      <c r="H573" s="27" t="str">
        <f>EIUTotal(EIUSum(H569:H572,H$996:H$999),H578,H593)</f>
        <v>–</v>
      </c>
      <c r="I573" s="27" t="str">
        <f t="shared" ref="I573:BA573" si="372">EIUTotal(EIUSum(I569:I572,I$996:I$999),I578,I593)</f>
        <v>–</v>
      </c>
      <c r="J573" s="27" t="str">
        <f t="shared" si="372"/>
        <v>–</v>
      </c>
      <c r="K573" s="27" t="str">
        <f t="shared" si="372"/>
        <v>–</v>
      </c>
      <c r="L573" s="27" t="str">
        <f t="shared" si="372"/>
        <v>–</v>
      </c>
      <c r="M573" s="27" t="str">
        <f t="shared" si="372"/>
        <v>–</v>
      </c>
      <c r="N573" s="27" t="str">
        <f t="shared" si="372"/>
        <v>–</v>
      </c>
      <c r="O573" s="27" t="str">
        <f t="shared" si="372"/>
        <v>–</v>
      </c>
      <c r="P573" s="27" t="str">
        <f t="shared" si="372"/>
        <v>–</v>
      </c>
      <c r="Q573" s="27" t="str">
        <f t="shared" si="372"/>
        <v>–</v>
      </c>
      <c r="R573" s="27" t="str">
        <f t="shared" si="372"/>
        <v>–</v>
      </c>
      <c r="S573" s="27" t="str">
        <f t="shared" si="372"/>
        <v>–</v>
      </c>
      <c r="T573" s="27" t="str">
        <f t="shared" si="372"/>
        <v>–</v>
      </c>
      <c r="U573" s="27" t="str">
        <f t="shared" si="372"/>
        <v>–</v>
      </c>
      <c r="V573" s="27" t="str">
        <f t="shared" si="372"/>
        <v>–</v>
      </c>
      <c r="W573" s="27" t="str">
        <f t="shared" si="372"/>
        <v>–</v>
      </c>
      <c r="X573" s="27" t="str">
        <f t="shared" si="372"/>
        <v>–</v>
      </c>
      <c r="Y573" s="27" t="str">
        <f t="shared" si="372"/>
        <v>–</v>
      </c>
      <c r="Z573" s="27" t="str">
        <f t="shared" si="372"/>
        <v>–</v>
      </c>
      <c r="AA573" s="27" t="str">
        <f t="shared" si="372"/>
        <v>–</v>
      </c>
      <c r="AB573" s="27" t="str">
        <f t="shared" si="372"/>
        <v>–</v>
      </c>
      <c r="AC573" s="27" t="str">
        <f t="shared" si="372"/>
        <v>–</v>
      </c>
      <c r="AD573" s="27" t="str">
        <f t="shared" si="372"/>
        <v>–</v>
      </c>
      <c r="AE573" s="27" t="str">
        <f t="shared" si="372"/>
        <v>–</v>
      </c>
      <c r="AF573" s="27" t="str">
        <f t="shared" si="372"/>
        <v>–</v>
      </c>
      <c r="AG573" s="27" t="str">
        <f t="shared" si="372"/>
        <v>–</v>
      </c>
      <c r="AH573" s="27" t="str">
        <f t="shared" si="372"/>
        <v>–</v>
      </c>
      <c r="AI573" s="27" t="str">
        <f t="shared" si="372"/>
        <v>–</v>
      </c>
      <c r="AJ573" s="27" t="str">
        <f t="shared" si="372"/>
        <v>–</v>
      </c>
      <c r="AK573" s="27" t="str">
        <f t="shared" si="372"/>
        <v>–</v>
      </c>
      <c r="AL573" s="27" t="str">
        <f t="shared" si="372"/>
        <v>–</v>
      </c>
      <c r="AM573" s="27" t="str">
        <f t="shared" si="372"/>
        <v>–</v>
      </c>
      <c r="AN573" s="27" t="str">
        <f t="shared" si="372"/>
        <v>–</v>
      </c>
      <c r="AO573" s="27" t="str">
        <f t="shared" si="372"/>
        <v>–</v>
      </c>
      <c r="AP573" s="27" t="str">
        <f t="shared" si="372"/>
        <v>–</v>
      </c>
      <c r="AQ573" s="27" t="str">
        <f t="shared" si="372"/>
        <v>–</v>
      </c>
      <c r="AR573" s="27" t="str">
        <f t="shared" si="372"/>
        <v>–</v>
      </c>
      <c r="AS573" s="27" t="str">
        <f t="shared" si="372"/>
        <v>–</v>
      </c>
      <c r="AT573" s="27" t="str">
        <f t="shared" si="372"/>
        <v>–</v>
      </c>
      <c r="AU573" s="27" t="str">
        <f t="shared" si="372"/>
        <v>–</v>
      </c>
      <c r="AV573" s="27" t="str">
        <f t="shared" si="372"/>
        <v>–</v>
      </c>
      <c r="AW573" s="28" t="str">
        <f t="shared" si="372"/>
        <v>–</v>
      </c>
      <c r="AX573" s="28" t="str">
        <f t="shared" si="372"/>
        <v>–</v>
      </c>
      <c r="AY573" s="28" t="str">
        <f t="shared" si="372"/>
        <v>–</v>
      </c>
      <c r="AZ573" s="28" t="str">
        <f t="shared" si="372"/>
        <v>–</v>
      </c>
      <c r="BA573" s="28" t="str">
        <f t="shared" si="372"/>
        <v>–</v>
      </c>
    </row>
    <row r="574" spans="1:58" s="145" customFormat="1" outlineLevel="1" x14ac:dyDescent="0.2">
      <c r="A574" s="96"/>
      <c r="B574" s="96"/>
      <c r="C574" s="96"/>
      <c r="D574" s="137"/>
      <c r="E574" s="137"/>
      <c r="F574" s="138" t="s">
        <v>444</v>
      </c>
      <c r="G574" s="140" t="s">
        <v>782</v>
      </c>
      <c r="BB574" s="165"/>
      <c r="BC574" s="165"/>
      <c r="BD574" s="165"/>
      <c r="BE574" s="165"/>
      <c r="BF574" s="165"/>
    </row>
    <row r="575" spans="1:58" s="145" customFormat="1" outlineLevel="1" x14ac:dyDescent="0.2">
      <c r="A575" s="96"/>
      <c r="B575" s="96"/>
      <c r="C575" s="96"/>
      <c r="D575" s="137"/>
      <c r="E575" s="137"/>
      <c r="F575" s="138" t="s">
        <v>445</v>
      </c>
      <c r="G575" s="140" t="s">
        <v>783</v>
      </c>
      <c r="BB575" s="165"/>
      <c r="BC575" s="165"/>
      <c r="BD575" s="165"/>
      <c r="BE575" s="165"/>
      <c r="BF575" s="165"/>
    </row>
    <row r="576" spans="1:58" s="145" customFormat="1" outlineLevel="1" x14ac:dyDescent="0.2">
      <c r="A576" s="96"/>
      <c r="B576" s="96"/>
      <c r="C576" s="96"/>
      <c r="D576" s="137"/>
      <c r="E576" s="137"/>
      <c r="F576" s="138" t="s">
        <v>446</v>
      </c>
      <c r="G576" s="140" t="s">
        <v>784</v>
      </c>
      <c r="BB576" s="165"/>
      <c r="BC576" s="165"/>
      <c r="BD576" s="165"/>
      <c r="BE576" s="165"/>
      <c r="BF576" s="165"/>
    </row>
    <row r="577" spans="1:58" s="145" customFormat="1" outlineLevel="1" x14ac:dyDescent="0.2">
      <c r="A577" s="96"/>
      <c r="B577" s="96"/>
      <c r="C577" s="96"/>
      <c r="D577" s="137"/>
      <c r="E577" s="137"/>
      <c r="F577" s="138" t="s">
        <v>447</v>
      </c>
      <c r="G577" s="140" t="s">
        <v>785</v>
      </c>
      <c r="BB577" s="165"/>
      <c r="BC577" s="165"/>
      <c r="BD577" s="165"/>
      <c r="BE577" s="165"/>
      <c r="BF577" s="165"/>
    </row>
    <row r="578" spans="1:58" s="43" customFormat="1" x14ac:dyDescent="0.2">
      <c r="A578" s="37" t="s">
        <v>442</v>
      </c>
      <c r="B578" s="37" t="s">
        <v>227</v>
      </c>
      <c r="C578" s="37" t="s">
        <v>379</v>
      </c>
      <c r="D578" s="38" t="s">
        <v>374</v>
      </c>
      <c r="E578" s="38" t="s">
        <v>1546</v>
      </c>
      <c r="F578" s="87" t="s">
        <v>228</v>
      </c>
      <c r="G578" s="22" t="s">
        <v>1293</v>
      </c>
      <c r="H578" s="27" t="str">
        <f>EIUTotal(EIUSum(H574:H577,H$996:H$999),H583,H588)</f>
        <v>–</v>
      </c>
      <c r="I578" s="27" t="str">
        <f t="shared" ref="I578:BA578" si="373">EIUTotal(EIUSum(I574:I577,I$996:I$999),I583,I588)</f>
        <v>–</v>
      </c>
      <c r="J578" s="27" t="str">
        <f t="shared" si="373"/>
        <v>–</v>
      </c>
      <c r="K578" s="27" t="str">
        <f t="shared" si="373"/>
        <v>–</v>
      </c>
      <c r="L578" s="27" t="str">
        <f t="shared" si="373"/>
        <v>–</v>
      </c>
      <c r="M578" s="27" t="str">
        <f t="shared" si="373"/>
        <v>–</v>
      </c>
      <c r="N578" s="27" t="str">
        <f t="shared" si="373"/>
        <v>–</v>
      </c>
      <c r="O578" s="27" t="str">
        <f t="shared" si="373"/>
        <v>–</v>
      </c>
      <c r="P578" s="27" t="str">
        <f t="shared" si="373"/>
        <v>–</v>
      </c>
      <c r="Q578" s="27" t="str">
        <f t="shared" si="373"/>
        <v>–</v>
      </c>
      <c r="R578" s="27" t="str">
        <f t="shared" si="373"/>
        <v>–</v>
      </c>
      <c r="S578" s="27" t="str">
        <f t="shared" si="373"/>
        <v>–</v>
      </c>
      <c r="T578" s="27" t="str">
        <f t="shared" si="373"/>
        <v>–</v>
      </c>
      <c r="U578" s="27" t="str">
        <f t="shared" si="373"/>
        <v>–</v>
      </c>
      <c r="V578" s="27" t="str">
        <f t="shared" si="373"/>
        <v>–</v>
      </c>
      <c r="W578" s="27" t="str">
        <f t="shared" si="373"/>
        <v>–</v>
      </c>
      <c r="X578" s="27" t="str">
        <f t="shared" si="373"/>
        <v>–</v>
      </c>
      <c r="Y578" s="27" t="str">
        <f t="shared" si="373"/>
        <v>–</v>
      </c>
      <c r="Z578" s="27" t="str">
        <f t="shared" si="373"/>
        <v>–</v>
      </c>
      <c r="AA578" s="27" t="str">
        <f t="shared" si="373"/>
        <v>–</v>
      </c>
      <c r="AB578" s="27" t="str">
        <f t="shared" si="373"/>
        <v>–</v>
      </c>
      <c r="AC578" s="27" t="str">
        <f t="shared" si="373"/>
        <v>–</v>
      </c>
      <c r="AD578" s="27" t="str">
        <f t="shared" si="373"/>
        <v>–</v>
      </c>
      <c r="AE578" s="27" t="str">
        <f t="shared" si="373"/>
        <v>–</v>
      </c>
      <c r="AF578" s="27" t="str">
        <f t="shared" si="373"/>
        <v>–</v>
      </c>
      <c r="AG578" s="27" t="str">
        <f t="shared" si="373"/>
        <v>–</v>
      </c>
      <c r="AH578" s="27" t="str">
        <f t="shared" si="373"/>
        <v>–</v>
      </c>
      <c r="AI578" s="27" t="str">
        <f t="shared" si="373"/>
        <v>–</v>
      </c>
      <c r="AJ578" s="27" t="str">
        <f t="shared" si="373"/>
        <v>–</v>
      </c>
      <c r="AK578" s="27" t="str">
        <f t="shared" si="373"/>
        <v>–</v>
      </c>
      <c r="AL578" s="27" t="str">
        <f t="shared" si="373"/>
        <v>–</v>
      </c>
      <c r="AM578" s="27" t="str">
        <f t="shared" si="373"/>
        <v>–</v>
      </c>
      <c r="AN578" s="27" t="str">
        <f t="shared" si="373"/>
        <v>–</v>
      </c>
      <c r="AO578" s="27" t="str">
        <f t="shared" si="373"/>
        <v>–</v>
      </c>
      <c r="AP578" s="27" t="str">
        <f t="shared" si="373"/>
        <v>–</v>
      </c>
      <c r="AQ578" s="27" t="str">
        <f t="shared" si="373"/>
        <v>–</v>
      </c>
      <c r="AR578" s="27" t="str">
        <f t="shared" si="373"/>
        <v>–</v>
      </c>
      <c r="AS578" s="27" t="str">
        <f t="shared" si="373"/>
        <v>–</v>
      </c>
      <c r="AT578" s="27" t="str">
        <f t="shared" si="373"/>
        <v>–</v>
      </c>
      <c r="AU578" s="27" t="str">
        <f t="shared" si="373"/>
        <v>–</v>
      </c>
      <c r="AV578" s="27" t="str">
        <f t="shared" si="373"/>
        <v>–</v>
      </c>
      <c r="AW578" s="28" t="str">
        <f t="shared" si="373"/>
        <v>–</v>
      </c>
      <c r="AX578" s="28" t="str">
        <f t="shared" si="373"/>
        <v>–</v>
      </c>
      <c r="AY578" s="28" t="str">
        <f t="shared" si="373"/>
        <v>–</v>
      </c>
      <c r="AZ578" s="28" t="str">
        <f t="shared" si="373"/>
        <v>–</v>
      </c>
      <c r="BA578" s="28" t="str">
        <f t="shared" si="373"/>
        <v>–</v>
      </c>
    </row>
    <row r="579" spans="1:58" s="145" customFormat="1" outlineLevel="1" x14ac:dyDescent="0.2">
      <c r="A579" s="96"/>
      <c r="B579" s="96"/>
      <c r="C579" s="96"/>
      <c r="D579" s="137"/>
      <c r="E579" s="137"/>
      <c r="F579" s="140" t="s">
        <v>444</v>
      </c>
      <c r="G579" s="140" t="s">
        <v>786</v>
      </c>
      <c r="BB579" s="165"/>
      <c r="BC579" s="165"/>
      <c r="BD579" s="165"/>
      <c r="BE579" s="165"/>
      <c r="BF579" s="165"/>
    </row>
    <row r="580" spans="1:58" s="145" customFormat="1" outlineLevel="1" x14ac:dyDescent="0.2">
      <c r="A580" s="96"/>
      <c r="B580" s="96"/>
      <c r="C580" s="96"/>
      <c r="D580" s="137"/>
      <c r="E580" s="137"/>
      <c r="F580" s="140" t="s">
        <v>445</v>
      </c>
      <c r="G580" s="140" t="s">
        <v>787</v>
      </c>
      <c r="BB580" s="165"/>
      <c r="BC580" s="165"/>
      <c r="BD580" s="165"/>
      <c r="BE580" s="165"/>
      <c r="BF580" s="165"/>
    </row>
    <row r="581" spans="1:58" s="145" customFormat="1" outlineLevel="1" x14ac:dyDescent="0.2">
      <c r="A581" s="96"/>
      <c r="B581" s="96"/>
      <c r="C581" s="96"/>
      <c r="D581" s="137"/>
      <c r="E581" s="137"/>
      <c r="F581" s="140" t="s">
        <v>446</v>
      </c>
      <c r="G581" s="140" t="s">
        <v>788</v>
      </c>
      <c r="BB581" s="165"/>
      <c r="BC581" s="165"/>
      <c r="BD581" s="165"/>
      <c r="BE581" s="165"/>
      <c r="BF581" s="165"/>
    </row>
    <row r="582" spans="1:58" s="145" customFormat="1" outlineLevel="1" x14ac:dyDescent="0.2">
      <c r="A582" s="96"/>
      <c r="B582" s="96"/>
      <c r="C582" s="96"/>
      <c r="D582" s="137"/>
      <c r="E582" s="137"/>
      <c r="F582" s="140" t="s">
        <v>447</v>
      </c>
      <c r="G582" s="140" t="s">
        <v>789</v>
      </c>
      <c r="BB582" s="165"/>
      <c r="BC582" s="165"/>
      <c r="BD582" s="165"/>
      <c r="BE582" s="165"/>
      <c r="BF582" s="165"/>
    </row>
    <row r="583" spans="1:58" s="43" customFormat="1" x14ac:dyDescent="0.2">
      <c r="A583" s="37" t="s">
        <v>442</v>
      </c>
      <c r="B583" s="37" t="s">
        <v>229</v>
      </c>
      <c r="C583" s="37" t="s">
        <v>379</v>
      </c>
      <c r="D583" s="38" t="s">
        <v>374</v>
      </c>
      <c r="E583" s="38" t="s">
        <v>1546</v>
      </c>
      <c r="F583" s="22" t="s">
        <v>230</v>
      </c>
      <c r="G583" s="22" t="s">
        <v>1294</v>
      </c>
      <c r="H583" s="27" t="str">
        <f>EIUSum(H579:H582,H$996:H$999)</f>
        <v>–</v>
      </c>
      <c r="I583" s="27" t="str">
        <f t="shared" ref="I583:BA583" si="374">EIUSum(I579:I582,I$996:I$999)</f>
        <v>–</v>
      </c>
      <c r="J583" s="27" t="str">
        <f t="shared" si="374"/>
        <v>–</v>
      </c>
      <c r="K583" s="27" t="str">
        <f t="shared" si="374"/>
        <v>–</v>
      </c>
      <c r="L583" s="27" t="str">
        <f t="shared" si="374"/>
        <v>–</v>
      </c>
      <c r="M583" s="27" t="str">
        <f t="shared" si="374"/>
        <v>–</v>
      </c>
      <c r="N583" s="27" t="str">
        <f t="shared" si="374"/>
        <v>–</v>
      </c>
      <c r="O583" s="27" t="str">
        <f t="shared" si="374"/>
        <v>–</v>
      </c>
      <c r="P583" s="27" t="str">
        <f t="shared" si="374"/>
        <v>–</v>
      </c>
      <c r="Q583" s="27" t="str">
        <f t="shared" si="374"/>
        <v>–</v>
      </c>
      <c r="R583" s="27" t="str">
        <f t="shared" si="374"/>
        <v>–</v>
      </c>
      <c r="S583" s="27" t="str">
        <f t="shared" si="374"/>
        <v>–</v>
      </c>
      <c r="T583" s="27" t="str">
        <f t="shared" si="374"/>
        <v>–</v>
      </c>
      <c r="U583" s="27" t="str">
        <f t="shared" si="374"/>
        <v>–</v>
      </c>
      <c r="V583" s="27" t="str">
        <f t="shared" si="374"/>
        <v>–</v>
      </c>
      <c r="W583" s="27" t="str">
        <f t="shared" si="374"/>
        <v>–</v>
      </c>
      <c r="X583" s="27" t="str">
        <f t="shared" si="374"/>
        <v>–</v>
      </c>
      <c r="Y583" s="27" t="str">
        <f t="shared" si="374"/>
        <v>–</v>
      </c>
      <c r="Z583" s="27" t="str">
        <f t="shared" si="374"/>
        <v>–</v>
      </c>
      <c r="AA583" s="27" t="str">
        <f t="shared" si="374"/>
        <v>–</v>
      </c>
      <c r="AB583" s="27" t="str">
        <f t="shared" si="374"/>
        <v>–</v>
      </c>
      <c r="AC583" s="27" t="str">
        <f t="shared" si="374"/>
        <v>–</v>
      </c>
      <c r="AD583" s="27" t="str">
        <f t="shared" si="374"/>
        <v>–</v>
      </c>
      <c r="AE583" s="27" t="str">
        <f t="shared" si="374"/>
        <v>–</v>
      </c>
      <c r="AF583" s="27" t="str">
        <f t="shared" si="374"/>
        <v>–</v>
      </c>
      <c r="AG583" s="27" t="str">
        <f t="shared" si="374"/>
        <v>–</v>
      </c>
      <c r="AH583" s="27" t="str">
        <f t="shared" si="374"/>
        <v>–</v>
      </c>
      <c r="AI583" s="27" t="str">
        <f t="shared" si="374"/>
        <v>–</v>
      </c>
      <c r="AJ583" s="27" t="str">
        <f t="shared" si="374"/>
        <v>–</v>
      </c>
      <c r="AK583" s="27" t="str">
        <f t="shared" si="374"/>
        <v>–</v>
      </c>
      <c r="AL583" s="27" t="str">
        <f t="shared" si="374"/>
        <v>–</v>
      </c>
      <c r="AM583" s="27" t="str">
        <f t="shared" si="374"/>
        <v>–</v>
      </c>
      <c r="AN583" s="27" t="str">
        <f t="shared" si="374"/>
        <v>–</v>
      </c>
      <c r="AO583" s="27" t="str">
        <f t="shared" si="374"/>
        <v>–</v>
      </c>
      <c r="AP583" s="27" t="str">
        <f t="shared" si="374"/>
        <v>–</v>
      </c>
      <c r="AQ583" s="27" t="str">
        <f t="shared" si="374"/>
        <v>–</v>
      </c>
      <c r="AR583" s="27" t="str">
        <f t="shared" si="374"/>
        <v>–</v>
      </c>
      <c r="AS583" s="27" t="str">
        <f t="shared" si="374"/>
        <v>–</v>
      </c>
      <c r="AT583" s="27" t="str">
        <f t="shared" si="374"/>
        <v>–</v>
      </c>
      <c r="AU583" s="27" t="str">
        <f t="shared" si="374"/>
        <v>–</v>
      </c>
      <c r="AV583" s="27" t="str">
        <f t="shared" si="374"/>
        <v>–</v>
      </c>
      <c r="AW583" s="28" t="str">
        <f t="shared" si="374"/>
        <v>–</v>
      </c>
      <c r="AX583" s="28" t="str">
        <f t="shared" si="374"/>
        <v>–</v>
      </c>
      <c r="AY583" s="28" t="str">
        <f t="shared" si="374"/>
        <v>–</v>
      </c>
      <c r="AZ583" s="28" t="str">
        <f t="shared" si="374"/>
        <v>–</v>
      </c>
      <c r="BA583" s="28" t="str">
        <f t="shared" si="374"/>
        <v>–</v>
      </c>
    </row>
    <row r="584" spans="1:58" s="145" customFormat="1" outlineLevel="1" x14ac:dyDescent="0.2">
      <c r="A584" s="96"/>
      <c r="B584" s="96"/>
      <c r="C584" s="96"/>
      <c r="D584" s="137"/>
      <c r="E584" s="137"/>
      <c r="F584" s="140" t="s">
        <v>444</v>
      </c>
      <c r="G584" s="140" t="s">
        <v>790</v>
      </c>
      <c r="BB584" s="165"/>
      <c r="BC584" s="165"/>
      <c r="BD584" s="165"/>
      <c r="BE584" s="165"/>
      <c r="BF584" s="165"/>
    </row>
    <row r="585" spans="1:58" s="145" customFormat="1" outlineLevel="1" x14ac:dyDescent="0.2">
      <c r="A585" s="96"/>
      <c r="B585" s="96"/>
      <c r="C585" s="96"/>
      <c r="D585" s="137"/>
      <c r="E585" s="137"/>
      <c r="F585" s="140" t="s">
        <v>445</v>
      </c>
      <c r="G585" s="140" t="s">
        <v>791</v>
      </c>
      <c r="BB585" s="165"/>
      <c r="BC585" s="165"/>
      <c r="BD585" s="165"/>
      <c r="BE585" s="165"/>
      <c r="BF585" s="165"/>
    </row>
    <row r="586" spans="1:58" s="145" customFormat="1" outlineLevel="1" x14ac:dyDescent="0.2">
      <c r="A586" s="96"/>
      <c r="B586" s="96"/>
      <c r="C586" s="96"/>
      <c r="D586" s="137"/>
      <c r="E586" s="137"/>
      <c r="F586" s="140" t="s">
        <v>446</v>
      </c>
      <c r="G586" s="140" t="s">
        <v>792</v>
      </c>
      <c r="BB586" s="165"/>
      <c r="BC586" s="165"/>
      <c r="BD586" s="165"/>
      <c r="BE586" s="165"/>
      <c r="BF586" s="165"/>
    </row>
    <row r="587" spans="1:58" s="145" customFormat="1" outlineLevel="1" x14ac:dyDescent="0.2">
      <c r="A587" s="96"/>
      <c r="B587" s="96"/>
      <c r="C587" s="96"/>
      <c r="D587" s="137"/>
      <c r="E587" s="137"/>
      <c r="F587" s="140" t="s">
        <v>447</v>
      </c>
      <c r="G587" s="140" t="s">
        <v>793</v>
      </c>
      <c r="BB587" s="165"/>
      <c r="BC587" s="165"/>
      <c r="BD587" s="165"/>
      <c r="BE587" s="165"/>
      <c r="BF587" s="165"/>
    </row>
    <row r="588" spans="1:58" s="43" customFormat="1" x14ac:dyDescent="0.2">
      <c r="A588" s="37" t="s">
        <v>442</v>
      </c>
      <c r="B588" s="37" t="s">
        <v>231</v>
      </c>
      <c r="C588" s="37" t="s">
        <v>379</v>
      </c>
      <c r="D588" s="38" t="s">
        <v>374</v>
      </c>
      <c r="E588" s="38" t="s">
        <v>1546</v>
      </c>
      <c r="F588" s="22" t="s">
        <v>232</v>
      </c>
      <c r="G588" s="22" t="s">
        <v>1295</v>
      </c>
      <c r="H588" s="27" t="str">
        <f>EIUSum(H584:H587,H$996:H$999)</f>
        <v>–</v>
      </c>
      <c r="I588" s="27" t="str">
        <f t="shared" ref="I588:BA588" si="375">EIUSum(I584:I587,I$996:I$999)</f>
        <v>–</v>
      </c>
      <c r="J588" s="27" t="str">
        <f t="shared" si="375"/>
        <v>–</v>
      </c>
      <c r="K588" s="27" t="str">
        <f t="shared" si="375"/>
        <v>–</v>
      </c>
      <c r="L588" s="27" t="str">
        <f t="shared" si="375"/>
        <v>–</v>
      </c>
      <c r="M588" s="27" t="str">
        <f t="shared" si="375"/>
        <v>–</v>
      </c>
      <c r="N588" s="27" t="str">
        <f t="shared" si="375"/>
        <v>–</v>
      </c>
      <c r="O588" s="27" t="str">
        <f t="shared" si="375"/>
        <v>–</v>
      </c>
      <c r="P588" s="27" t="str">
        <f t="shared" si="375"/>
        <v>–</v>
      </c>
      <c r="Q588" s="27" t="str">
        <f t="shared" si="375"/>
        <v>–</v>
      </c>
      <c r="R588" s="27" t="str">
        <f t="shared" si="375"/>
        <v>–</v>
      </c>
      <c r="S588" s="27" t="str">
        <f t="shared" si="375"/>
        <v>–</v>
      </c>
      <c r="T588" s="27" t="str">
        <f t="shared" si="375"/>
        <v>–</v>
      </c>
      <c r="U588" s="27" t="str">
        <f t="shared" si="375"/>
        <v>–</v>
      </c>
      <c r="V588" s="27" t="str">
        <f t="shared" si="375"/>
        <v>–</v>
      </c>
      <c r="W588" s="27" t="str">
        <f t="shared" si="375"/>
        <v>–</v>
      </c>
      <c r="X588" s="27" t="str">
        <f t="shared" si="375"/>
        <v>–</v>
      </c>
      <c r="Y588" s="27" t="str">
        <f t="shared" si="375"/>
        <v>–</v>
      </c>
      <c r="Z588" s="27" t="str">
        <f t="shared" si="375"/>
        <v>–</v>
      </c>
      <c r="AA588" s="27" t="str">
        <f t="shared" si="375"/>
        <v>–</v>
      </c>
      <c r="AB588" s="27" t="str">
        <f t="shared" si="375"/>
        <v>–</v>
      </c>
      <c r="AC588" s="27" t="str">
        <f t="shared" si="375"/>
        <v>–</v>
      </c>
      <c r="AD588" s="27" t="str">
        <f t="shared" si="375"/>
        <v>–</v>
      </c>
      <c r="AE588" s="27" t="str">
        <f t="shared" si="375"/>
        <v>–</v>
      </c>
      <c r="AF588" s="27" t="str">
        <f t="shared" si="375"/>
        <v>–</v>
      </c>
      <c r="AG588" s="27" t="str">
        <f t="shared" si="375"/>
        <v>–</v>
      </c>
      <c r="AH588" s="27" t="str">
        <f t="shared" si="375"/>
        <v>–</v>
      </c>
      <c r="AI588" s="27" t="str">
        <f t="shared" si="375"/>
        <v>–</v>
      </c>
      <c r="AJ588" s="27" t="str">
        <f t="shared" si="375"/>
        <v>–</v>
      </c>
      <c r="AK588" s="27" t="str">
        <f t="shared" si="375"/>
        <v>–</v>
      </c>
      <c r="AL588" s="27" t="str">
        <f t="shared" si="375"/>
        <v>–</v>
      </c>
      <c r="AM588" s="27" t="str">
        <f t="shared" si="375"/>
        <v>–</v>
      </c>
      <c r="AN588" s="27" t="str">
        <f t="shared" si="375"/>
        <v>–</v>
      </c>
      <c r="AO588" s="27" t="str">
        <f t="shared" si="375"/>
        <v>–</v>
      </c>
      <c r="AP588" s="27" t="str">
        <f t="shared" si="375"/>
        <v>–</v>
      </c>
      <c r="AQ588" s="27" t="str">
        <f t="shared" si="375"/>
        <v>–</v>
      </c>
      <c r="AR588" s="27" t="str">
        <f t="shared" si="375"/>
        <v>–</v>
      </c>
      <c r="AS588" s="27" t="str">
        <f t="shared" si="375"/>
        <v>–</v>
      </c>
      <c r="AT588" s="27" t="str">
        <f t="shared" si="375"/>
        <v>–</v>
      </c>
      <c r="AU588" s="27" t="str">
        <f t="shared" si="375"/>
        <v>–</v>
      </c>
      <c r="AV588" s="27" t="str">
        <f t="shared" si="375"/>
        <v>–</v>
      </c>
      <c r="AW588" s="28" t="str">
        <f t="shared" si="375"/>
        <v>–</v>
      </c>
      <c r="AX588" s="28" t="str">
        <f t="shared" si="375"/>
        <v>–</v>
      </c>
      <c r="AY588" s="28" t="str">
        <f t="shared" si="375"/>
        <v>–</v>
      </c>
      <c r="AZ588" s="28" t="str">
        <f t="shared" si="375"/>
        <v>–</v>
      </c>
      <c r="BA588" s="28" t="str">
        <f t="shared" si="375"/>
        <v>–</v>
      </c>
    </row>
    <row r="589" spans="1:58" s="145" customFormat="1" outlineLevel="1" x14ac:dyDescent="0.2">
      <c r="A589" s="96"/>
      <c r="B589" s="96"/>
      <c r="C589" s="96"/>
      <c r="D589" s="137"/>
      <c r="E589" s="137"/>
      <c r="F589" s="140" t="s">
        <v>444</v>
      </c>
      <c r="G589" s="140" t="s">
        <v>794</v>
      </c>
      <c r="BB589" s="165"/>
      <c r="BC589" s="165"/>
      <c r="BD589" s="165"/>
      <c r="BE589" s="165"/>
      <c r="BF589" s="165"/>
    </row>
    <row r="590" spans="1:58" s="145" customFormat="1" outlineLevel="1" x14ac:dyDescent="0.2">
      <c r="A590" s="96"/>
      <c r="B590" s="96"/>
      <c r="C590" s="96"/>
      <c r="D590" s="137"/>
      <c r="E590" s="137"/>
      <c r="F590" s="140" t="s">
        <v>445</v>
      </c>
      <c r="G590" s="140" t="s">
        <v>795</v>
      </c>
      <c r="BB590" s="165"/>
      <c r="BC590" s="165"/>
      <c r="BD590" s="165"/>
      <c r="BE590" s="165"/>
      <c r="BF590" s="165"/>
    </row>
    <row r="591" spans="1:58" s="145" customFormat="1" outlineLevel="1" x14ac:dyDescent="0.2">
      <c r="A591" s="96"/>
      <c r="B591" s="96"/>
      <c r="C591" s="96"/>
      <c r="D591" s="137"/>
      <c r="E591" s="137"/>
      <c r="F591" s="140" t="s">
        <v>446</v>
      </c>
      <c r="G591" s="140" t="s">
        <v>796</v>
      </c>
      <c r="BB591" s="165"/>
      <c r="BC591" s="165"/>
      <c r="BD591" s="165"/>
      <c r="BE591" s="165"/>
      <c r="BF591" s="165"/>
    </row>
    <row r="592" spans="1:58" s="145" customFormat="1" outlineLevel="1" x14ac:dyDescent="0.2">
      <c r="A592" s="96"/>
      <c r="B592" s="96"/>
      <c r="C592" s="96"/>
      <c r="D592" s="137"/>
      <c r="E592" s="137"/>
      <c r="F592" s="140" t="s">
        <v>447</v>
      </c>
      <c r="G592" s="140" t="s">
        <v>797</v>
      </c>
      <c r="BB592" s="165"/>
      <c r="BC592" s="165"/>
      <c r="BD592" s="165"/>
      <c r="BE592" s="165"/>
      <c r="BF592" s="165"/>
    </row>
    <row r="593" spans="1:58" s="43" customFormat="1" x14ac:dyDescent="0.2">
      <c r="A593" s="37" t="s">
        <v>442</v>
      </c>
      <c r="B593" s="37" t="s">
        <v>233</v>
      </c>
      <c r="C593" s="37" t="s">
        <v>379</v>
      </c>
      <c r="D593" s="38" t="s">
        <v>374</v>
      </c>
      <c r="E593" s="38" t="s">
        <v>1546</v>
      </c>
      <c r="F593" s="22" t="s">
        <v>234</v>
      </c>
      <c r="G593" s="22" t="s">
        <v>1296</v>
      </c>
      <c r="H593" s="27" t="str">
        <f>EIUSum(H589:H592,H$996:H$999)</f>
        <v>–</v>
      </c>
      <c r="I593" s="27" t="str">
        <f t="shared" ref="I593:BA593" si="376">EIUSum(I589:I592,I$996:I$999)</f>
        <v>–</v>
      </c>
      <c r="J593" s="27" t="str">
        <f t="shared" si="376"/>
        <v>–</v>
      </c>
      <c r="K593" s="27" t="str">
        <f t="shared" si="376"/>
        <v>–</v>
      </c>
      <c r="L593" s="27" t="str">
        <f t="shared" si="376"/>
        <v>–</v>
      </c>
      <c r="M593" s="27" t="str">
        <f t="shared" si="376"/>
        <v>–</v>
      </c>
      <c r="N593" s="27" t="str">
        <f t="shared" si="376"/>
        <v>–</v>
      </c>
      <c r="O593" s="27" t="str">
        <f t="shared" si="376"/>
        <v>–</v>
      </c>
      <c r="P593" s="27" t="str">
        <f t="shared" si="376"/>
        <v>–</v>
      </c>
      <c r="Q593" s="27" t="str">
        <f t="shared" si="376"/>
        <v>–</v>
      </c>
      <c r="R593" s="27" t="str">
        <f t="shared" si="376"/>
        <v>–</v>
      </c>
      <c r="S593" s="27" t="str">
        <f t="shared" si="376"/>
        <v>–</v>
      </c>
      <c r="T593" s="27" t="str">
        <f t="shared" si="376"/>
        <v>–</v>
      </c>
      <c r="U593" s="27" t="str">
        <f t="shared" si="376"/>
        <v>–</v>
      </c>
      <c r="V593" s="27" t="str">
        <f t="shared" si="376"/>
        <v>–</v>
      </c>
      <c r="W593" s="27" t="str">
        <f t="shared" si="376"/>
        <v>–</v>
      </c>
      <c r="X593" s="27" t="str">
        <f t="shared" si="376"/>
        <v>–</v>
      </c>
      <c r="Y593" s="27" t="str">
        <f t="shared" si="376"/>
        <v>–</v>
      </c>
      <c r="Z593" s="27" t="str">
        <f t="shared" si="376"/>
        <v>–</v>
      </c>
      <c r="AA593" s="27" t="str">
        <f t="shared" si="376"/>
        <v>–</v>
      </c>
      <c r="AB593" s="27" t="str">
        <f t="shared" si="376"/>
        <v>–</v>
      </c>
      <c r="AC593" s="27" t="str">
        <f t="shared" si="376"/>
        <v>–</v>
      </c>
      <c r="AD593" s="27" t="str">
        <f t="shared" si="376"/>
        <v>–</v>
      </c>
      <c r="AE593" s="27" t="str">
        <f t="shared" si="376"/>
        <v>–</v>
      </c>
      <c r="AF593" s="27" t="str">
        <f t="shared" si="376"/>
        <v>–</v>
      </c>
      <c r="AG593" s="27" t="str">
        <f t="shared" si="376"/>
        <v>–</v>
      </c>
      <c r="AH593" s="27" t="str">
        <f t="shared" si="376"/>
        <v>–</v>
      </c>
      <c r="AI593" s="27" t="str">
        <f t="shared" si="376"/>
        <v>–</v>
      </c>
      <c r="AJ593" s="27" t="str">
        <f t="shared" si="376"/>
        <v>–</v>
      </c>
      <c r="AK593" s="27" t="str">
        <f t="shared" si="376"/>
        <v>–</v>
      </c>
      <c r="AL593" s="27" t="str">
        <f t="shared" si="376"/>
        <v>–</v>
      </c>
      <c r="AM593" s="27" t="str">
        <f t="shared" si="376"/>
        <v>–</v>
      </c>
      <c r="AN593" s="27" t="str">
        <f t="shared" si="376"/>
        <v>–</v>
      </c>
      <c r="AO593" s="27" t="str">
        <f t="shared" si="376"/>
        <v>–</v>
      </c>
      <c r="AP593" s="27" t="str">
        <f t="shared" si="376"/>
        <v>–</v>
      </c>
      <c r="AQ593" s="27" t="str">
        <f t="shared" si="376"/>
        <v>–</v>
      </c>
      <c r="AR593" s="27" t="str">
        <f t="shared" si="376"/>
        <v>–</v>
      </c>
      <c r="AS593" s="27" t="str">
        <f t="shared" si="376"/>
        <v>–</v>
      </c>
      <c r="AT593" s="27" t="str">
        <f t="shared" si="376"/>
        <v>–</v>
      </c>
      <c r="AU593" s="27" t="str">
        <f t="shared" si="376"/>
        <v>–</v>
      </c>
      <c r="AV593" s="27" t="str">
        <f t="shared" si="376"/>
        <v>–</v>
      </c>
      <c r="AW593" s="28" t="str">
        <f t="shared" si="376"/>
        <v>–</v>
      </c>
      <c r="AX593" s="28" t="str">
        <f t="shared" si="376"/>
        <v>–</v>
      </c>
      <c r="AY593" s="28" t="str">
        <f t="shared" si="376"/>
        <v>–</v>
      </c>
      <c r="AZ593" s="28" t="str">
        <f t="shared" si="376"/>
        <v>–</v>
      </c>
      <c r="BA593" s="28" t="str">
        <f t="shared" si="376"/>
        <v>–</v>
      </c>
    </row>
    <row r="594" spans="1:58" s="43" customFormat="1" x14ac:dyDescent="0.2">
      <c r="A594" s="37"/>
      <c r="B594" s="37"/>
      <c r="C594" s="37"/>
      <c r="D594" s="38"/>
      <c r="E594" s="38"/>
      <c r="F594" s="23" t="s">
        <v>94</v>
      </c>
      <c r="G594" s="18"/>
      <c r="H594" s="27"/>
      <c r="I594" s="27"/>
      <c r="J594" s="27"/>
      <c r="K594" s="27"/>
      <c r="L594" s="27"/>
      <c r="M594" s="27"/>
      <c r="N594" s="27"/>
      <c r="O594" s="27"/>
      <c r="P594" s="27"/>
      <c r="Q594" s="27"/>
      <c r="R594" s="27"/>
      <c r="S594" s="27"/>
      <c r="T594" s="27"/>
      <c r="U594" s="27"/>
      <c r="V594" s="27"/>
      <c r="W594" s="27"/>
      <c r="X594" s="27"/>
      <c r="Y594" s="27"/>
      <c r="Z594" s="27"/>
      <c r="AA594" s="27"/>
      <c r="AB594" s="27"/>
      <c r="AC594" s="27"/>
      <c r="AD594" s="27"/>
      <c r="AE594" s="27"/>
      <c r="AF594" s="27"/>
      <c r="AG594" s="27"/>
      <c r="AH594" s="27"/>
      <c r="AI594" s="28"/>
      <c r="AJ594" s="28"/>
      <c r="AK594" s="28"/>
      <c r="AL594" s="28"/>
      <c r="AM594" s="28"/>
      <c r="AN594" s="28"/>
      <c r="AO594" s="28"/>
      <c r="AP594" s="28"/>
      <c r="AQ594" s="28"/>
      <c r="AR594" s="28"/>
      <c r="AS594" s="28"/>
      <c r="AT594" s="28"/>
      <c r="AU594" s="28"/>
      <c r="AV594" s="28"/>
      <c r="AW594" s="28"/>
      <c r="AX594" s="28"/>
      <c r="AY594" s="28"/>
      <c r="AZ594" s="28"/>
      <c r="BA594" s="28"/>
    </row>
    <row r="595" spans="1:58" s="145" customFormat="1" outlineLevel="1" x14ac:dyDescent="0.2">
      <c r="A595" s="96"/>
      <c r="B595" s="96"/>
      <c r="C595" s="96"/>
      <c r="D595" s="137"/>
      <c r="E595" s="137"/>
      <c r="F595" s="140" t="s">
        <v>444</v>
      </c>
      <c r="G595" s="140" t="s">
        <v>798</v>
      </c>
      <c r="BB595" s="165"/>
      <c r="BC595" s="165"/>
      <c r="BD595" s="165"/>
      <c r="BE595" s="165"/>
      <c r="BF595" s="165"/>
    </row>
    <row r="596" spans="1:58" s="145" customFormat="1" outlineLevel="1" x14ac:dyDescent="0.2">
      <c r="A596" s="96"/>
      <c r="B596" s="96"/>
      <c r="C596" s="96"/>
      <c r="D596" s="137"/>
      <c r="E596" s="137"/>
      <c r="F596" s="140" t="s">
        <v>445</v>
      </c>
      <c r="G596" s="140" t="s">
        <v>799</v>
      </c>
      <c r="BB596" s="165"/>
      <c r="BC596" s="165"/>
      <c r="BD596" s="165"/>
      <c r="BE596" s="165"/>
      <c r="BF596" s="165"/>
    </row>
    <row r="597" spans="1:58" s="145" customFormat="1" outlineLevel="1" x14ac:dyDescent="0.2">
      <c r="A597" s="96"/>
      <c r="B597" s="96"/>
      <c r="C597" s="96"/>
      <c r="D597" s="137"/>
      <c r="E597" s="137"/>
      <c r="F597" s="140" t="s">
        <v>446</v>
      </c>
      <c r="G597" s="140" t="s">
        <v>800</v>
      </c>
      <c r="H597" s="165">
        <v>13.398841357002613</v>
      </c>
      <c r="I597" s="165">
        <v>14.063624874070813</v>
      </c>
      <c r="J597" s="165">
        <v>14.761391625494168</v>
      </c>
      <c r="K597" s="165">
        <v>15.493778074452941</v>
      </c>
      <c r="L597" s="165">
        <v>16.262501877248464</v>
      </c>
      <c r="M597" s="165">
        <v>17.069365911699865</v>
      </c>
      <c r="N597" s="165">
        <v>17.916262505409691</v>
      </c>
      <c r="O597" s="165">
        <v>18.805177873814934</v>
      </c>
      <c r="P597" s="165">
        <v>19.738196778431952</v>
      </c>
      <c r="Q597" s="165">
        <v>20.717507416220229</v>
      </c>
      <c r="R597" s="165">
        <v>21.745406551531911</v>
      </c>
      <c r="S597" s="165">
        <v>22.824304902683007</v>
      </c>
      <c r="T597" s="145">
        <v>23.956732795779345</v>
      </c>
      <c r="U597" s="145">
        <v>20.35775277733763</v>
      </c>
      <c r="V597" s="145">
        <v>25.596107354547353</v>
      </c>
      <c r="W597" s="145">
        <v>30.236887273461555</v>
      </c>
      <c r="X597" s="145">
        <v>28.469785766087146</v>
      </c>
      <c r="Y597" s="145">
        <v>30.519522341106139</v>
      </c>
      <c r="Z597" s="145">
        <v>20</v>
      </c>
      <c r="AA597" s="145">
        <v>20</v>
      </c>
      <c r="AB597" s="145">
        <v>30</v>
      </c>
      <c r="AC597" s="145">
        <v>35</v>
      </c>
      <c r="AD597" s="145">
        <v>44.165749287015011</v>
      </c>
      <c r="AE597" s="145">
        <v>35</v>
      </c>
      <c r="AF597" s="145">
        <v>32</v>
      </c>
      <c r="AG597" s="145">
        <v>30</v>
      </c>
      <c r="AH597" s="145">
        <v>35</v>
      </c>
      <c r="AI597" s="165">
        <v>36.603876160865809</v>
      </c>
      <c r="AJ597" s="165">
        <v>38.281250000000007</v>
      </c>
      <c r="AK597" s="165">
        <v>40.035489550946984</v>
      </c>
      <c r="AL597" s="165">
        <v>41.870117187500014</v>
      </c>
      <c r="AM597" s="165">
        <v>43.78881669634827</v>
      </c>
      <c r="AN597" s="165">
        <v>45.795440673828146</v>
      </c>
      <c r="AO597" s="165">
        <v>47.894018261630926</v>
      </c>
      <c r="AP597" s="165">
        <v>50.08876323699954</v>
      </c>
      <c r="AQ597" s="165">
        <v>52.384082473658829</v>
      </c>
      <c r="AR597" s="165">
        <v>54.784584790468251</v>
      </c>
      <c r="AS597" s="165">
        <v>57.29509020556435</v>
      </c>
      <c r="AT597" s="165">
        <v>59.920639614574654</v>
      </c>
      <c r="AU597" s="165">
        <v>62.666504912336009</v>
      </c>
      <c r="AV597" s="165">
        <v>65.538199578441024</v>
      </c>
      <c r="AW597" s="165">
        <v>68.541489747867502</v>
      </c>
      <c r="AX597" s="165">
        <v>71.682405788919866</v>
      </c>
      <c r="AY597" s="165">
        <v>74.967254411730082</v>
      </c>
      <c r="AZ597" s="165">
        <v>78.402631331631099</v>
      </c>
      <c r="BA597" s="165"/>
      <c r="BB597" s="165"/>
      <c r="BC597" s="165"/>
      <c r="BD597" s="165"/>
      <c r="BE597" s="165"/>
      <c r="BF597" s="165"/>
    </row>
    <row r="598" spans="1:58" s="145" customFormat="1" outlineLevel="1" x14ac:dyDescent="0.2">
      <c r="A598" s="96"/>
      <c r="B598" s="96"/>
      <c r="C598" s="96"/>
      <c r="D598" s="137"/>
      <c r="E598" s="137"/>
      <c r="F598" s="140" t="s">
        <v>447</v>
      </c>
      <c r="G598" s="140" t="s">
        <v>801</v>
      </c>
      <c r="BB598" s="165"/>
      <c r="BC598" s="165"/>
      <c r="BD598" s="165"/>
      <c r="BE598" s="165"/>
      <c r="BF598" s="165"/>
    </row>
    <row r="599" spans="1:58" s="43" customFormat="1" x14ac:dyDescent="0.2">
      <c r="A599" s="37" t="s">
        <v>442</v>
      </c>
      <c r="B599" s="37" t="s">
        <v>235</v>
      </c>
      <c r="C599" s="37" t="s">
        <v>381</v>
      </c>
      <c r="D599" s="38" t="s">
        <v>374</v>
      </c>
      <c r="E599" s="38" t="s">
        <v>1546</v>
      </c>
      <c r="F599" s="22" t="s">
        <v>236</v>
      </c>
      <c r="G599" s="22" t="s">
        <v>1297</v>
      </c>
      <c r="H599" s="27" t="str">
        <f>EIUSum(H595:H598,H$996:H$999)</f>
        <v>–</v>
      </c>
      <c r="I599" s="27" t="str">
        <f t="shared" ref="I599:BA599" si="377">EIUSum(I595:I598,I$996:I$999)</f>
        <v>–</v>
      </c>
      <c r="J599" s="27" t="str">
        <f t="shared" si="377"/>
        <v>–</v>
      </c>
      <c r="K599" s="27" t="str">
        <f t="shared" si="377"/>
        <v>–</v>
      </c>
      <c r="L599" s="27" t="str">
        <f t="shared" si="377"/>
        <v>–</v>
      </c>
      <c r="M599" s="27" t="str">
        <f t="shared" si="377"/>
        <v>–</v>
      </c>
      <c r="N599" s="27" t="str">
        <f t="shared" si="377"/>
        <v>–</v>
      </c>
      <c r="O599" s="27" t="str">
        <f t="shared" si="377"/>
        <v>–</v>
      </c>
      <c r="P599" s="27" t="str">
        <f t="shared" si="377"/>
        <v>–</v>
      </c>
      <c r="Q599" s="27" t="str">
        <f t="shared" si="377"/>
        <v>–</v>
      </c>
      <c r="R599" s="27" t="str">
        <f t="shared" si="377"/>
        <v>–</v>
      </c>
      <c r="S599" s="27" t="str">
        <f t="shared" si="377"/>
        <v>–</v>
      </c>
      <c r="T599" s="27" t="str">
        <f t="shared" si="377"/>
        <v>–</v>
      </c>
      <c r="U599" s="27" t="str">
        <f t="shared" si="377"/>
        <v>–</v>
      </c>
      <c r="V599" s="27" t="str">
        <f t="shared" si="377"/>
        <v>–</v>
      </c>
      <c r="W599" s="27" t="str">
        <f t="shared" si="377"/>
        <v>–</v>
      </c>
      <c r="X599" s="27" t="str">
        <f t="shared" si="377"/>
        <v>–</v>
      </c>
      <c r="Y599" s="27" t="str">
        <f t="shared" si="377"/>
        <v>–</v>
      </c>
      <c r="Z599" s="27" t="str">
        <f t="shared" si="377"/>
        <v>–</v>
      </c>
      <c r="AA599" s="27" t="str">
        <f t="shared" si="377"/>
        <v>–</v>
      </c>
      <c r="AB599" s="27" t="str">
        <f t="shared" si="377"/>
        <v>–</v>
      </c>
      <c r="AC599" s="27" t="str">
        <f t="shared" si="377"/>
        <v>–</v>
      </c>
      <c r="AD599" s="27" t="str">
        <f t="shared" si="377"/>
        <v>–</v>
      </c>
      <c r="AE599" s="27" t="str">
        <f t="shared" si="377"/>
        <v>–</v>
      </c>
      <c r="AF599" s="27" t="str">
        <f t="shared" si="377"/>
        <v>–</v>
      </c>
      <c r="AG599" s="27" t="str">
        <f t="shared" si="377"/>
        <v>–</v>
      </c>
      <c r="AH599" s="27" t="str">
        <f t="shared" si="377"/>
        <v>–</v>
      </c>
      <c r="AI599" s="27" t="str">
        <f t="shared" si="377"/>
        <v>–</v>
      </c>
      <c r="AJ599" s="27" t="str">
        <f t="shared" si="377"/>
        <v>–</v>
      </c>
      <c r="AK599" s="27" t="str">
        <f t="shared" si="377"/>
        <v>–</v>
      </c>
      <c r="AL599" s="27" t="str">
        <f t="shared" si="377"/>
        <v>–</v>
      </c>
      <c r="AM599" s="27" t="str">
        <f t="shared" si="377"/>
        <v>–</v>
      </c>
      <c r="AN599" s="27" t="str">
        <f t="shared" si="377"/>
        <v>–</v>
      </c>
      <c r="AO599" s="27" t="str">
        <f t="shared" si="377"/>
        <v>–</v>
      </c>
      <c r="AP599" s="27" t="str">
        <f t="shared" si="377"/>
        <v>–</v>
      </c>
      <c r="AQ599" s="27" t="str">
        <f t="shared" si="377"/>
        <v>–</v>
      </c>
      <c r="AR599" s="27" t="str">
        <f t="shared" si="377"/>
        <v>–</v>
      </c>
      <c r="AS599" s="27" t="str">
        <f t="shared" si="377"/>
        <v>–</v>
      </c>
      <c r="AT599" s="27" t="str">
        <f t="shared" si="377"/>
        <v>–</v>
      </c>
      <c r="AU599" s="27" t="str">
        <f t="shared" si="377"/>
        <v>–</v>
      </c>
      <c r="AV599" s="27" t="str">
        <f t="shared" si="377"/>
        <v>–</v>
      </c>
      <c r="AW599" s="28" t="str">
        <f t="shared" si="377"/>
        <v>–</v>
      </c>
      <c r="AX599" s="28" t="str">
        <f t="shared" si="377"/>
        <v>–</v>
      </c>
      <c r="AY599" s="28" t="str">
        <f t="shared" si="377"/>
        <v>–</v>
      </c>
      <c r="AZ599" s="28" t="str">
        <f t="shared" si="377"/>
        <v>–</v>
      </c>
      <c r="BA599" s="28" t="str">
        <f t="shared" si="377"/>
        <v>–</v>
      </c>
    </row>
    <row r="600" spans="1:58" s="145" customFormat="1" outlineLevel="1" x14ac:dyDescent="0.2">
      <c r="A600" s="96"/>
      <c r="B600" s="96"/>
      <c r="C600" s="96"/>
      <c r="D600" s="137"/>
      <c r="E600" s="137"/>
      <c r="F600" s="140" t="s">
        <v>444</v>
      </c>
      <c r="G600" s="140" t="s">
        <v>802</v>
      </c>
      <c r="BB600" s="165"/>
      <c r="BC600" s="165"/>
      <c r="BD600" s="165"/>
      <c r="BE600" s="165"/>
      <c r="BF600" s="165"/>
    </row>
    <row r="601" spans="1:58" s="145" customFormat="1" outlineLevel="1" x14ac:dyDescent="0.2">
      <c r="A601" s="96"/>
      <c r="B601" s="96"/>
      <c r="C601" s="96"/>
      <c r="D601" s="137"/>
      <c r="E601" s="137"/>
      <c r="F601" s="140" t="s">
        <v>445</v>
      </c>
      <c r="G601" s="140" t="s">
        <v>803</v>
      </c>
      <c r="BB601" s="165"/>
      <c r="BC601" s="165"/>
      <c r="BD601" s="165"/>
      <c r="BE601" s="165"/>
      <c r="BF601" s="165"/>
    </row>
    <row r="602" spans="1:58" s="145" customFormat="1" outlineLevel="1" x14ac:dyDescent="0.2">
      <c r="A602" s="96"/>
      <c r="B602" s="96"/>
      <c r="C602" s="96"/>
      <c r="D602" s="137"/>
      <c r="E602" s="137"/>
      <c r="F602" s="140" t="s">
        <v>446</v>
      </c>
      <c r="G602" s="140" t="s">
        <v>804</v>
      </c>
      <c r="H602" s="165">
        <v>0</v>
      </c>
      <c r="I602" s="165">
        <v>0</v>
      </c>
      <c r="J602" s="165">
        <v>0</v>
      </c>
      <c r="K602" s="165">
        <v>0</v>
      </c>
      <c r="L602" s="165">
        <v>0</v>
      </c>
      <c r="M602" s="165">
        <v>0</v>
      </c>
      <c r="N602" s="165">
        <v>0</v>
      </c>
      <c r="O602" s="165">
        <v>0</v>
      </c>
      <c r="P602" s="145">
        <v>0</v>
      </c>
      <c r="Q602" s="145">
        <v>0</v>
      </c>
      <c r="R602" s="145">
        <v>0</v>
      </c>
      <c r="S602" s="145">
        <v>0</v>
      </c>
      <c r="T602" s="145">
        <v>0</v>
      </c>
      <c r="U602" s="145">
        <v>0</v>
      </c>
      <c r="V602" s="145">
        <v>0</v>
      </c>
      <c r="W602" s="145">
        <v>0</v>
      </c>
      <c r="X602" s="145">
        <v>0</v>
      </c>
      <c r="Y602" s="145">
        <v>0</v>
      </c>
      <c r="Z602" s="145">
        <v>0</v>
      </c>
      <c r="AA602" s="145">
        <v>0</v>
      </c>
      <c r="AB602" s="145">
        <v>0</v>
      </c>
      <c r="AC602" s="145">
        <v>0</v>
      </c>
      <c r="AD602" s="145">
        <v>2.0973783356659972E-2</v>
      </c>
      <c r="AE602" s="165">
        <v>2.0973783356659972E-2</v>
      </c>
      <c r="AF602" s="165">
        <v>2.0973783356659972E-2</v>
      </c>
      <c r="AG602" s="165">
        <v>2.0973783356659972E-2</v>
      </c>
      <c r="AH602" s="165">
        <v>2.0973783356659972E-2</v>
      </c>
      <c r="AI602" s="165">
        <v>2.0973783356659972E-2</v>
      </c>
      <c r="AJ602" s="165">
        <v>2.0973783356659972E-2</v>
      </c>
      <c r="AK602" s="165">
        <v>2.0973783356659972E-2</v>
      </c>
      <c r="AL602" s="165">
        <v>2.0973783356659972E-2</v>
      </c>
      <c r="AM602" s="165">
        <v>2.0973783356659972E-2</v>
      </c>
      <c r="AN602" s="165">
        <v>2.0973783356659972E-2</v>
      </c>
      <c r="AO602" s="165">
        <v>2.0973783356659972E-2</v>
      </c>
      <c r="AP602" s="165">
        <v>2.0973783356659972E-2</v>
      </c>
      <c r="AQ602" s="165">
        <v>2.0973783356659972E-2</v>
      </c>
      <c r="AR602" s="165">
        <v>2.0973783356659972E-2</v>
      </c>
      <c r="AS602" s="165">
        <v>2.0973783356659972E-2</v>
      </c>
      <c r="AT602" s="165">
        <v>2.0973783356659972E-2</v>
      </c>
      <c r="AU602" s="165">
        <v>2.0973783356659972E-2</v>
      </c>
      <c r="AV602" s="165">
        <v>2.0973783356659972E-2</v>
      </c>
      <c r="AW602" s="165">
        <v>2.0973783356659972E-2</v>
      </c>
      <c r="AX602" s="165">
        <v>2.0973783356659972E-2</v>
      </c>
      <c r="AY602" s="165">
        <v>2.0973783356659972E-2</v>
      </c>
      <c r="AZ602" s="165">
        <v>2.0973783356659972E-2</v>
      </c>
      <c r="BA602" s="165"/>
      <c r="BB602" s="165"/>
      <c r="BC602" s="165"/>
      <c r="BD602" s="165"/>
      <c r="BE602" s="165"/>
      <c r="BF602" s="165"/>
    </row>
    <row r="603" spans="1:58" s="145" customFormat="1" outlineLevel="1" x14ac:dyDescent="0.2">
      <c r="A603" s="96"/>
      <c r="B603" s="96"/>
      <c r="C603" s="96"/>
      <c r="D603" s="137"/>
      <c r="E603" s="137"/>
      <c r="F603" s="140" t="s">
        <v>447</v>
      </c>
      <c r="G603" s="140" t="s">
        <v>805</v>
      </c>
      <c r="BB603" s="165"/>
      <c r="BC603" s="165"/>
      <c r="BD603" s="165"/>
      <c r="BE603" s="165"/>
      <c r="BF603" s="165"/>
    </row>
    <row r="604" spans="1:58" s="43" customFormat="1" x14ac:dyDescent="0.2">
      <c r="A604" s="37" t="s">
        <v>442</v>
      </c>
      <c r="B604" s="37" t="s">
        <v>237</v>
      </c>
      <c r="C604" s="37" t="s">
        <v>375</v>
      </c>
      <c r="D604" s="38" t="s">
        <v>374</v>
      </c>
      <c r="E604" s="38" t="s">
        <v>1546</v>
      </c>
      <c r="F604" s="88" t="s">
        <v>238</v>
      </c>
      <c r="G604" s="22" t="s">
        <v>1298</v>
      </c>
      <c r="H604" s="27" t="str">
        <f>EIUTotal(EIUSum(H600:H603,H$996:H$999),H609,H614)</f>
        <v>–</v>
      </c>
      <c r="I604" s="27" t="str">
        <f t="shared" ref="I604:BA604" si="378">EIUTotal(EIUSum(I600:I603,I$996:I$999),I609,I614)</f>
        <v>–</v>
      </c>
      <c r="J604" s="27" t="str">
        <f t="shared" si="378"/>
        <v>–</v>
      </c>
      <c r="K604" s="27" t="str">
        <f t="shared" si="378"/>
        <v>–</v>
      </c>
      <c r="L604" s="27" t="str">
        <f t="shared" si="378"/>
        <v>–</v>
      </c>
      <c r="M604" s="27" t="str">
        <f t="shared" si="378"/>
        <v>–</v>
      </c>
      <c r="N604" s="27" t="str">
        <f t="shared" si="378"/>
        <v>–</v>
      </c>
      <c r="O604" s="27" t="str">
        <f t="shared" si="378"/>
        <v>–</v>
      </c>
      <c r="P604" s="27" t="str">
        <f t="shared" si="378"/>
        <v>–</v>
      </c>
      <c r="Q604" s="27" t="str">
        <f t="shared" si="378"/>
        <v>–</v>
      </c>
      <c r="R604" s="27" t="str">
        <f t="shared" si="378"/>
        <v>–</v>
      </c>
      <c r="S604" s="27" t="str">
        <f t="shared" si="378"/>
        <v>–</v>
      </c>
      <c r="T604" s="27" t="str">
        <f t="shared" si="378"/>
        <v>–</v>
      </c>
      <c r="U604" s="27" t="str">
        <f t="shared" si="378"/>
        <v>–</v>
      </c>
      <c r="V604" s="27" t="str">
        <f t="shared" si="378"/>
        <v>–</v>
      </c>
      <c r="W604" s="27" t="str">
        <f t="shared" si="378"/>
        <v>–</v>
      </c>
      <c r="X604" s="27" t="str">
        <f t="shared" si="378"/>
        <v>–</v>
      </c>
      <c r="Y604" s="27" t="str">
        <f t="shared" si="378"/>
        <v>–</v>
      </c>
      <c r="Z604" s="27" t="str">
        <f t="shared" si="378"/>
        <v>–</v>
      </c>
      <c r="AA604" s="27" t="str">
        <f t="shared" si="378"/>
        <v>–</v>
      </c>
      <c r="AB604" s="27" t="str">
        <f t="shared" si="378"/>
        <v>–</v>
      </c>
      <c r="AC604" s="27" t="str">
        <f t="shared" si="378"/>
        <v>–</v>
      </c>
      <c r="AD604" s="27" t="str">
        <f t="shared" si="378"/>
        <v>–</v>
      </c>
      <c r="AE604" s="27" t="str">
        <f t="shared" si="378"/>
        <v>–</v>
      </c>
      <c r="AF604" s="27" t="str">
        <f t="shared" si="378"/>
        <v>–</v>
      </c>
      <c r="AG604" s="27" t="str">
        <f t="shared" si="378"/>
        <v>–</v>
      </c>
      <c r="AH604" s="27" t="str">
        <f t="shared" si="378"/>
        <v>–</v>
      </c>
      <c r="AI604" s="27" t="str">
        <f t="shared" si="378"/>
        <v>–</v>
      </c>
      <c r="AJ604" s="27" t="str">
        <f t="shared" si="378"/>
        <v>–</v>
      </c>
      <c r="AK604" s="27" t="str">
        <f t="shared" si="378"/>
        <v>–</v>
      </c>
      <c r="AL604" s="27" t="str">
        <f t="shared" si="378"/>
        <v>–</v>
      </c>
      <c r="AM604" s="27" t="str">
        <f t="shared" si="378"/>
        <v>–</v>
      </c>
      <c r="AN604" s="27" t="str">
        <f t="shared" si="378"/>
        <v>–</v>
      </c>
      <c r="AO604" s="27" t="str">
        <f t="shared" si="378"/>
        <v>–</v>
      </c>
      <c r="AP604" s="27" t="str">
        <f t="shared" si="378"/>
        <v>–</v>
      </c>
      <c r="AQ604" s="27" t="str">
        <f t="shared" si="378"/>
        <v>–</v>
      </c>
      <c r="AR604" s="27" t="str">
        <f t="shared" si="378"/>
        <v>–</v>
      </c>
      <c r="AS604" s="27" t="str">
        <f t="shared" si="378"/>
        <v>–</v>
      </c>
      <c r="AT604" s="27" t="str">
        <f t="shared" si="378"/>
        <v>–</v>
      </c>
      <c r="AU604" s="27" t="str">
        <f t="shared" si="378"/>
        <v>–</v>
      </c>
      <c r="AV604" s="27" t="str">
        <f t="shared" si="378"/>
        <v>–</v>
      </c>
      <c r="AW604" s="28" t="str">
        <f t="shared" si="378"/>
        <v>–</v>
      </c>
      <c r="AX604" s="28" t="str">
        <f t="shared" si="378"/>
        <v>–</v>
      </c>
      <c r="AY604" s="28" t="str">
        <f t="shared" si="378"/>
        <v>–</v>
      </c>
      <c r="AZ604" s="28" t="str">
        <f t="shared" si="378"/>
        <v>–</v>
      </c>
      <c r="BA604" s="28" t="str">
        <f t="shared" si="378"/>
        <v>–</v>
      </c>
    </row>
    <row r="605" spans="1:58" s="145" customFormat="1" outlineLevel="1" x14ac:dyDescent="0.2">
      <c r="A605" s="96"/>
      <c r="B605" s="96"/>
      <c r="C605" s="96"/>
      <c r="D605" s="137"/>
      <c r="E605" s="137"/>
      <c r="F605" s="138" t="s">
        <v>444</v>
      </c>
      <c r="G605" s="140" t="s">
        <v>806</v>
      </c>
      <c r="BB605" s="165"/>
      <c r="BC605" s="165"/>
      <c r="BD605" s="165"/>
      <c r="BE605" s="165"/>
      <c r="BF605" s="165"/>
    </row>
    <row r="606" spans="1:58" s="145" customFormat="1" outlineLevel="1" x14ac:dyDescent="0.2">
      <c r="A606" s="96"/>
      <c r="B606" s="96"/>
      <c r="C606" s="96"/>
      <c r="D606" s="137"/>
      <c r="E606" s="137"/>
      <c r="F606" s="138" t="s">
        <v>445</v>
      </c>
      <c r="G606" s="140" t="s">
        <v>807</v>
      </c>
      <c r="BB606" s="165"/>
      <c r="BC606" s="165"/>
      <c r="BD606" s="165"/>
      <c r="BE606" s="165"/>
      <c r="BF606" s="165"/>
    </row>
    <row r="607" spans="1:58" s="145" customFormat="1" outlineLevel="1" x14ac:dyDescent="0.2">
      <c r="A607" s="96"/>
      <c r="B607" s="96"/>
      <c r="C607" s="96"/>
      <c r="D607" s="137"/>
      <c r="E607" s="137"/>
      <c r="F607" s="138" t="s">
        <v>446</v>
      </c>
      <c r="G607" s="140" t="s">
        <v>808</v>
      </c>
      <c r="H607" s="165">
        <v>0</v>
      </c>
      <c r="I607" s="165">
        <v>0</v>
      </c>
      <c r="J607" s="165">
        <v>0</v>
      </c>
      <c r="K607" s="165">
        <v>0</v>
      </c>
      <c r="L607" s="165">
        <v>0</v>
      </c>
      <c r="M607" s="165">
        <v>0</v>
      </c>
      <c r="N607" s="165">
        <v>0</v>
      </c>
      <c r="O607" s="165">
        <v>0</v>
      </c>
      <c r="P607" s="165">
        <v>0</v>
      </c>
      <c r="Q607" s="165">
        <v>0</v>
      </c>
      <c r="R607" s="165">
        <v>0</v>
      </c>
      <c r="S607" s="165">
        <v>0</v>
      </c>
      <c r="T607" s="145">
        <v>0</v>
      </c>
      <c r="U607" s="145">
        <v>0</v>
      </c>
      <c r="V607" s="145">
        <v>0</v>
      </c>
      <c r="W607" s="145">
        <v>0</v>
      </c>
      <c r="X607" s="145">
        <v>0</v>
      </c>
      <c r="Y607" s="145">
        <v>0</v>
      </c>
      <c r="Z607" s="145">
        <v>0</v>
      </c>
      <c r="AA607" s="145">
        <v>0</v>
      </c>
      <c r="AB607" s="145">
        <v>0</v>
      </c>
      <c r="AC607" s="145">
        <v>0</v>
      </c>
      <c r="AD607" s="145">
        <v>0</v>
      </c>
      <c r="AE607" s="145">
        <v>0</v>
      </c>
      <c r="AF607" s="145">
        <v>0</v>
      </c>
      <c r="AG607" s="145">
        <v>0</v>
      </c>
      <c r="AH607" s="145">
        <v>0</v>
      </c>
      <c r="AI607" s="165">
        <v>0</v>
      </c>
      <c r="AJ607" s="165">
        <v>0</v>
      </c>
      <c r="AK607" s="165">
        <v>0</v>
      </c>
      <c r="AL607" s="165">
        <v>0</v>
      </c>
      <c r="AM607" s="165">
        <v>0</v>
      </c>
      <c r="AN607" s="165">
        <v>0</v>
      </c>
      <c r="AO607" s="165">
        <v>0</v>
      </c>
      <c r="AP607" s="165">
        <v>0</v>
      </c>
      <c r="AQ607" s="165">
        <v>0</v>
      </c>
      <c r="AR607" s="165">
        <v>0</v>
      </c>
      <c r="AS607" s="165">
        <v>0</v>
      </c>
      <c r="AT607" s="165">
        <v>0</v>
      </c>
      <c r="AU607" s="165">
        <v>0</v>
      </c>
      <c r="AV607" s="165">
        <v>0</v>
      </c>
      <c r="AW607" s="165">
        <v>0</v>
      </c>
      <c r="AX607" s="165">
        <v>0</v>
      </c>
      <c r="AY607" s="165">
        <v>0</v>
      </c>
      <c r="AZ607" s="165">
        <v>0</v>
      </c>
      <c r="BA607" s="165"/>
      <c r="BB607" s="165"/>
      <c r="BC607" s="165"/>
      <c r="BD607" s="165"/>
      <c r="BE607" s="165"/>
      <c r="BF607" s="165"/>
    </row>
    <row r="608" spans="1:58" s="145" customFormat="1" outlineLevel="1" x14ac:dyDescent="0.2">
      <c r="A608" s="96"/>
      <c r="B608" s="96"/>
      <c r="C608" s="96"/>
      <c r="D608" s="137"/>
      <c r="E608" s="137"/>
      <c r="F608" s="138" t="s">
        <v>447</v>
      </c>
      <c r="G608" s="140" t="s">
        <v>809</v>
      </c>
      <c r="BB608" s="165"/>
      <c r="BC608" s="165"/>
      <c r="BD608" s="165"/>
      <c r="BE608" s="165"/>
      <c r="BF608" s="165"/>
    </row>
    <row r="609" spans="1:58" s="43" customFormat="1" x14ac:dyDescent="0.2">
      <c r="A609" s="37" t="s">
        <v>442</v>
      </c>
      <c r="B609" s="37" t="s">
        <v>239</v>
      </c>
      <c r="C609" s="37" t="s">
        <v>375</v>
      </c>
      <c r="D609" s="38" t="s">
        <v>374</v>
      </c>
      <c r="E609" s="38" t="s">
        <v>1546</v>
      </c>
      <c r="F609" s="22" t="s">
        <v>240</v>
      </c>
      <c r="G609" s="22" t="s">
        <v>1299</v>
      </c>
      <c r="H609" s="27" t="str">
        <f>EIUSum(H605:H608,H$996:H$999)</f>
        <v>–</v>
      </c>
      <c r="I609" s="27" t="str">
        <f t="shared" ref="I609:BA609" si="379">EIUSum(I605:I608,I$996:I$999)</f>
        <v>–</v>
      </c>
      <c r="J609" s="27" t="str">
        <f t="shared" si="379"/>
        <v>–</v>
      </c>
      <c r="K609" s="27" t="str">
        <f t="shared" si="379"/>
        <v>–</v>
      </c>
      <c r="L609" s="27" t="str">
        <f t="shared" si="379"/>
        <v>–</v>
      </c>
      <c r="M609" s="27" t="str">
        <f t="shared" si="379"/>
        <v>–</v>
      </c>
      <c r="N609" s="27" t="str">
        <f t="shared" si="379"/>
        <v>–</v>
      </c>
      <c r="O609" s="27" t="str">
        <f t="shared" si="379"/>
        <v>–</v>
      </c>
      <c r="P609" s="27" t="str">
        <f t="shared" si="379"/>
        <v>–</v>
      </c>
      <c r="Q609" s="27" t="str">
        <f t="shared" si="379"/>
        <v>–</v>
      </c>
      <c r="R609" s="27" t="str">
        <f t="shared" si="379"/>
        <v>–</v>
      </c>
      <c r="S609" s="27" t="str">
        <f t="shared" si="379"/>
        <v>–</v>
      </c>
      <c r="T609" s="27" t="str">
        <f t="shared" si="379"/>
        <v>–</v>
      </c>
      <c r="U609" s="27" t="str">
        <f t="shared" si="379"/>
        <v>–</v>
      </c>
      <c r="V609" s="27" t="str">
        <f t="shared" si="379"/>
        <v>–</v>
      </c>
      <c r="W609" s="27" t="str">
        <f t="shared" si="379"/>
        <v>–</v>
      </c>
      <c r="X609" s="27" t="str">
        <f t="shared" si="379"/>
        <v>–</v>
      </c>
      <c r="Y609" s="27" t="str">
        <f t="shared" si="379"/>
        <v>–</v>
      </c>
      <c r="Z609" s="27" t="str">
        <f t="shared" si="379"/>
        <v>–</v>
      </c>
      <c r="AA609" s="27" t="str">
        <f t="shared" si="379"/>
        <v>–</v>
      </c>
      <c r="AB609" s="27" t="str">
        <f t="shared" si="379"/>
        <v>–</v>
      </c>
      <c r="AC609" s="27" t="str">
        <f t="shared" si="379"/>
        <v>–</v>
      </c>
      <c r="AD609" s="27" t="str">
        <f t="shared" si="379"/>
        <v>–</v>
      </c>
      <c r="AE609" s="27" t="str">
        <f t="shared" si="379"/>
        <v>–</v>
      </c>
      <c r="AF609" s="27" t="str">
        <f t="shared" si="379"/>
        <v>–</v>
      </c>
      <c r="AG609" s="27" t="str">
        <f t="shared" si="379"/>
        <v>–</v>
      </c>
      <c r="AH609" s="27" t="str">
        <f t="shared" si="379"/>
        <v>–</v>
      </c>
      <c r="AI609" s="27" t="str">
        <f t="shared" si="379"/>
        <v>–</v>
      </c>
      <c r="AJ609" s="27" t="str">
        <f t="shared" si="379"/>
        <v>–</v>
      </c>
      <c r="AK609" s="27" t="str">
        <f t="shared" si="379"/>
        <v>–</v>
      </c>
      <c r="AL609" s="27" t="str">
        <f t="shared" si="379"/>
        <v>–</v>
      </c>
      <c r="AM609" s="27" t="str">
        <f t="shared" si="379"/>
        <v>–</v>
      </c>
      <c r="AN609" s="27" t="str">
        <f t="shared" si="379"/>
        <v>–</v>
      </c>
      <c r="AO609" s="27" t="str">
        <f t="shared" si="379"/>
        <v>–</v>
      </c>
      <c r="AP609" s="27" t="str">
        <f t="shared" si="379"/>
        <v>–</v>
      </c>
      <c r="AQ609" s="27" t="str">
        <f t="shared" si="379"/>
        <v>–</v>
      </c>
      <c r="AR609" s="27" t="str">
        <f t="shared" si="379"/>
        <v>–</v>
      </c>
      <c r="AS609" s="27" t="str">
        <f t="shared" si="379"/>
        <v>–</v>
      </c>
      <c r="AT609" s="27" t="str">
        <f t="shared" si="379"/>
        <v>–</v>
      </c>
      <c r="AU609" s="27" t="str">
        <f t="shared" si="379"/>
        <v>–</v>
      </c>
      <c r="AV609" s="27" t="str">
        <f t="shared" si="379"/>
        <v>–</v>
      </c>
      <c r="AW609" s="28" t="str">
        <f t="shared" si="379"/>
        <v>–</v>
      </c>
      <c r="AX609" s="28" t="str">
        <f t="shared" si="379"/>
        <v>–</v>
      </c>
      <c r="AY609" s="28" t="str">
        <f t="shared" si="379"/>
        <v>–</v>
      </c>
      <c r="AZ609" s="28" t="str">
        <f t="shared" si="379"/>
        <v>–</v>
      </c>
      <c r="BA609" s="28" t="str">
        <f t="shared" si="379"/>
        <v>–</v>
      </c>
    </row>
    <row r="610" spans="1:58" s="145" customFormat="1" outlineLevel="1" x14ac:dyDescent="0.2">
      <c r="A610" s="96"/>
      <c r="B610" s="96"/>
      <c r="C610" s="96"/>
      <c r="D610" s="137"/>
      <c r="E610" s="137"/>
      <c r="F610" s="140" t="s">
        <v>444</v>
      </c>
      <c r="G610" s="140" t="s">
        <v>810</v>
      </c>
      <c r="BB610" s="165"/>
      <c r="BC610" s="165"/>
      <c r="BD610" s="165"/>
      <c r="BE610" s="165"/>
      <c r="BF610" s="165"/>
    </row>
    <row r="611" spans="1:58" s="145" customFormat="1" outlineLevel="1" x14ac:dyDescent="0.2">
      <c r="A611" s="96"/>
      <c r="B611" s="96"/>
      <c r="C611" s="96"/>
      <c r="D611" s="137"/>
      <c r="E611" s="137"/>
      <c r="F611" s="140" t="s">
        <v>445</v>
      </c>
      <c r="G611" s="140" t="s">
        <v>811</v>
      </c>
      <c r="BB611" s="165"/>
      <c r="BC611" s="165"/>
      <c r="BD611" s="165"/>
      <c r="BE611" s="165"/>
      <c r="BF611" s="165"/>
    </row>
    <row r="612" spans="1:58" s="145" customFormat="1" outlineLevel="1" x14ac:dyDescent="0.2">
      <c r="A612" s="96"/>
      <c r="B612" s="96"/>
      <c r="C612" s="96"/>
      <c r="D612" s="137"/>
      <c r="E612" s="137"/>
      <c r="F612" s="140" t="s">
        <v>446</v>
      </c>
      <c r="G612" s="140" t="s">
        <v>812</v>
      </c>
      <c r="H612" s="165">
        <v>0</v>
      </c>
      <c r="I612" s="165">
        <v>0</v>
      </c>
      <c r="J612" s="165">
        <v>0</v>
      </c>
      <c r="K612" s="165">
        <v>0</v>
      </c>
      <c r="L612" s="165">
        <v>0</v>
      </c>
      <c r="M612" s="165">
        <v>0</v>
      </c>
      <c r="N612" s="165">
        <v>0</v>
      </c>
      <c r="O612" s="165">
        <v>0</v>
      </c>
      <c r="P612" s="165">
        <v>0</v>
      </c>
      <c r="Q612" s="165">
        <v>0</v>
      </c>
      <c r="R612" s="165">
        <v>0</v>
      </c>
      <c r="S612" s="165">
        <v>0</v>
      </c>
      <c r="T612" s="145">
        <v>0</v>
      </c>
      <c r="U612" s="145">
        <v>0</v>
      </c>
      <c r="V612" s="145">
        <v>0</v>
      </c>
      <c r="W612" s="145">
        <v>0</v>
      </c>
      <c r="X612" s="145">
        <v>0</v>
      </c>
      <c r="Y612" s="145">
        <v>0</v>
      </c>
      <c r="Z612" s="145">
        <v>0</v>
      </c>
      <c r="AA612" s="145">
        <v>0</v>
      </c>
      <c r="AB612" s="145">
        <v>0</v>
      </c>
      <c r="AC612" s="145">
        <v>0</v>
      </c>
      <c r="AD612" s="145">
        <v>2.0973783356659972E-2</v>
      </c>
      <c r="AE612" s="165">
        <v>2.0973783356659972E-2</v>
      </c>
      <c r="AF612" s="165">
        <v>2.0973783356659972E-2</v>
      </c>
      <c r="AG612" s="165">
        <v>2.0973783356659972E-2</v>
      </c>
      <c r="AH612" s="165">
        <v>2.0973783356659972E-2</v>
      </c>
      <c r="AI612" s="165">
        <v>2.0973783356659972E-2</v>
      </c>
      <c r="AJ612" s="165">
        <v>2.0973783356659972E-2</v>
      </c>
      <c r="AK612" s="165">
        <v>2.0973783356659972E-2</v>
      </c>
      <c r="AL612" s="165">
        <v>2.0973783356659972E-2</v>
      </c>
      <c r="AM612" s="165">
        <v>2.0973783356659972E-2</v>
      </c>
      <c r="AN612" s="165">
        <v>2.0973783356659972E-2</v>
      </c>
      <c r="AO612" s="165">
        <v>2.0973783356659972E-2</v>
      </c>
      <c r="AP612" s="165">
        <v>2.0973783356659972E-2</v>
      </c>
      <c r="AQ612" s="165">
        <v>2.0973783356659972E-2</v>
      </c>
      <c r="AR612" s="165">
        <v>2.0973783356659972E-2</v>
      </c>
      <c r="AS612" s="165">
        <v>2.0973783356659972E-2</v>
      </c>
      <c r="AT612" s="165">
        <v>2.0973783356659972E-2</v>
      </c>
      <c r="AU612" s="165">
        <v>2.0973783356659972E-2</v>
      </c>
      <c r="AV612" s="165">
        <v>2.0973783356659972E-2</v>
      </c>
      <c r="AW612" s="165">
        <v>2.0973783356659972E-2</v>
      </c>
      <c r="AX612" s="165">
        <v>2.0973783356659972E-2</v>
      </c>
      <c r="AY612" s="165">
        <v>2.0973783356659972E-2</v>
      </c>
      <c r="AZ612" s="165">
        <v>2.0973783356659972E-2</v>
      </c>
      <c r="BA612" s="165"/>
      <c r="BB612" s="165"/>
      <c r="BC612" s="165"/>
      <c r="BD612" s="165"/>
      <c r="BE612" s="165"/>
      <c r="BF612" s="165"/>
    </row>
    <row r="613" spans="1:58" s="145" customFormat="1" outlineLevel="1" x14ac:dyDescent="0.2">
      <c r="A613" s="96"/>
      <c r="B613" s="96"/>
      <c r="C613" s="96"/>
      <c r="D613" s="137"/>
      <c r="E613" s="137"/>
      <c r="F613" s="140" t="s">
        <v>447</v>
      </c>
      <c r="G613" s="140" t="s">
        <v>813</v>
      </c>
      <c r="BB613" s="165"/>
      <c r="BC613" s="165"/>
      <c r="BD613" s="165"/>
      <c r="BE613" s="165"/>
      <c r="BF613" s="165"/>
    </row>
    <row r="614" spans="1:58" s="43" customFormat="1" x14ac:dyDescent="0.2">
      <c r="A614" s="37" t="s">
        <v>442</v>
      </c>
      <c r="B614" s="37" t="s">
        <v>241</v>
      </c>
      <c r="C614" s="37" t="s">
        <v>375</v>
      </c>
      <c r="D614" s="38" t="s">
        <v>374</v>
      </c>
      <c r="E614" s="38" t="s">
        <v>1546</v>
      </c>
      <c r="F614" s="22" t="s">
        <v>242</v>
      </c>
      <c r="G614" s="22" t="s">
        <v>1300</v>
      </c>
      <c r="H614" s="27" t="str">
        <f>EIUSum(H610:H613,H$996:H$999)</f>
        <v>–</v>
      </c>
      <c r="I614" s="27" t="str">
        <f t="shared" ref="I614:BA614" si="380">EIUSum(I610:I613,I$996:I$999)</f>
        <v>–</v>
      </c>
      <c r="J614" s="27" t="str">
        <f t="shared" si="380"/>
        <v>–</v>
      </c>
      <c r="K614" s="27" t="str">
        <f t="shared" si="380"/>
        <v>–</v>
      </c>
      <c r="L614" s="27" t="str">
        <f t="shared" si="380"/>
        <v>–</v>
      </c>
      <c r="M614" s="27" t="str">
        <f t="shared" si="380"/>
        <v>–</v>
      </c>
      <c r="N614" s="27" t="str">
        <f t="shared" si="380"/>
        <v>–</v>
      </c>
      <c r="O614" s="27" t="str">
        <f t="shared" si="380"/>
        <v>–</v>
      </c>
      <c r="P614" s="27" t="str">
        <f t="shared" si="380"/>
        <v>–</v>
      </c>
      <c r="Q614" s="27" t="str">
        <f t="shared" si="380"/>
        <v>–</v>
      </c>
      <c r="R614" s="27" t="str">
        <f t="shared" si="380"/>
        <v>–</v>
      </c>
      <c r="S614" s="27" t="str">
        <f t="shared" si="380"/>
        <v>–</v>
      </c>
      <c r="T614" s="27" t="str">
        <f t="shared" si="380"/>
        <v>–</v>
      </c>
      <c r="U614" s="27" t="str">
        <f t="shared" si="380"/>
        <v>–</v>
      </c>
      <c r="V614" s="27" t="str">
        <f t="shared" si="380"/>
        <v>–</v>
      </c>
      <c r="W614" s="27" t="str">
        <f t="shared" si="380"/>
        <v>–</v>
      </c>
      <c r="X614" s="27" t="str">
        <f t="shared" si="380"/>
        <v>–</v>
      </c>
      <c r="Y614" s="27" t="str">
        <f t="shared" si="380"/>
        <v>–</v>
      </c>
      <c r="Z614" s="27" t="str">
        <f t="shared" si="380"/>
        <v>–</v>
      </c>
      <c r="AA614" s="27" t="str">
        <f t="shared" si="380"/>
        <v>–</v>
      </c>
      <c r="AB614" s="27" t="str">
        <f t="shared" si="380"/>
        <v>–</v>
      </c>
      <c r="AC614" s="27" t="str">
        <f t="shared" si="380"/>
        <v>–</v>
      </c>
      <c r="AD614" s="27" t="str">
        <f t="shared" si="380"/>
        <v>–</v>
      </c>
      <c r="AE614" s="27" t="str">
        <f t="shared" si="380"/>
        <v>–</v>
      </c>
      <c r="AF614" s="27" t="str">
        <f t="shared" si="380"/>
        <v>–</v>
      </c>
      <c r="AG614" s="27" t="str">
        <f t="shared" si="380"/>
        <v>–</v>
      </c>
      <c r="AH614" s="27" t="str">
        <f t="shared" si="380"/>
        <v>–</v>
      </c>
      <c r="AI614" s="27" t="str">
        <f t="shared" si="380"/>
        <v>–</v>
      </c>
      <c r="AJ614" s="27" t="str">
        <f t="shared" si="380"/>
        <v>–</v>
      </c>
      <c r="AK614" s="27" t="str">
        <f t="shared" si="380"/>
        <v>–</v>
      </c>
      <c r="AL614" s="27" t="str">
        <f t="shared" si="380"/>
        <v>–</v>
      </c>
      <c r="AM614" s="27" t="str">
        <f t="shared" si="380"/>
        <v>–</v>
      </c>
      <c r="AN614" s="27" t="str">
        <f t="shared" si="380"/>
        <v>–</v>
      </c>
      <c r="AO614" s="27" t="str">
        <f t="shared" si="380"/>
        <v>–</v>
      </c>
      <c r="AP614" s="27" t="str">
        <f t="shared" si="380"/>
        <v>–</v>
      </c>
      <c r="AQ614" s="27" t="str">
        <f t="shared" si="380"/>
        <v>–</v>
      </c>
      <c r="AR614" s="27" t="str">
        <f t="shared" si="380"/>
        <v>–</v>
      </c>
      <c r="AS614" s="27" t="str">
        <f t="shared" si="380"/>
        <v>–</v>
      </c>
      <c r="AT614" s="27" t="str">
        <f t="shared" si="380"/>
        <v>–</v>
      </c>
      <c r="AU614" s="27" t="str">
        <f t="shared" si="380"/>
        <v>–</v>
      </c>
      <c r="AV614" s="27" t="str">
        <f t="shared" si="380"/>
        <v>–</v>
      </c>
      <c r="AW614" s="28" t="str">
        <f t="shared" si="380"/>
        <v>–</v>
      </c>
      <c r="AX614" s="28" t="str">
        <f t="shared" si="380"/>
        <v>–</v>
      </c>
      <c r="AY614" s="28" t="str">
        <f t="shared" si="380"/>
        <v>–</v>
      </c>
      <c r="AZ614" s="28" t="str">
        <f t="shared" si="380"/>
        <v>–</v>
      </c>
      <c r="BA614" s="28" t="str">
        <f t="shared" si="380"/>
        <v>–</v>
      </c>
    </row>
    <row r="615" spans="1:58" s="43" customFormat="1" x14ac:dyDescent="0.2">
      <c r="A615" s="37"/>
      <c r="B615" s="37"/>
      <c r="C615" s="37"/>
      <c r="D615" s="38"/>
      <c r="E615" s="38"/>
      <c r="F615" s="23" t="s">
        <v>243</v>
      </c>
      <c r="G615" s="18"/>
      <c r="H615" s="27"/>
      <c r="I615" s="27"/>
      <c r="J615" s="27"/>
      <c r="K615" s="27"/>
      <c r="L615" s="27"/>
      <c r="M615" s="27"/>
      <c r="N615" s="27"/>
      <c r="O615" s="27"/>
      <c r="P615" s="27"/>
      <c r="Q615" s="27"/>
      <c r="R615" s="27"/>
      <c r="S615" s="27"/>
      <c r="T615" s="27"/>
      <c r="U615" s="27"/>
      <c r="V615" s="27"/>
      <c r="W615" s="27"/>
      <c r="X615" s="27"/>
      <c r="Y615" s="27"/>
      <c r="Z615" s="27"/>
      <c r="AA615" s="27"/>
      <c r="AB615" s="27"/>
      <c r="AC615" s="27"/>
      <c r="AD615" s="27"/>
      <c r="AE615" s="27"/>
      <c r="AF615" s="27"/>
      <c r="AG615" s="27"/>
      <c r="AH615" s="27"/>
      <c r="AI615" s="28"/>
      <c r="AJ615" s="28"/>
      <c r="AK615" s="28"/>
      <c r="AL615" s="28"/>
      <c r="AM615" s="28"/>
      <c r="AN615" s="28"/>
      <c r="AO615" s="28"/>
      <c r="AP615" s="28"/>
      <c r="AQ615" s="28"/>
      <c r="AR615" s="28"/>
      <c r="AS615" s="28"/>
      <c r="AT615" s="28"/>
      <c r="AU615" s="28"/>
      <c r="AV615" s="28"/>
      <c r="AW615" s="28"/>
      <c r="AX615" s="28"/>
      <c r="AY615" s="28"/>
      <c r="AZ615" s="28"/>
      <c r="BA615" s="28"/>
    </row>
    <row r="616" spans="1:58" s="43" customFormat="1" x14ac:dyDescent="0.2">
      <c r="A616" s="37" t="s">
        <v>442</v>
      </c>
      <c r="B616" s="37" t="s">
        <v>244</v>
      </c>
      <c r="C616" s="37"/>
      <c r="D616" s="38" t="s">
        <v>374</v>
      </c>
      <c r="E616" s="38" t="s">
        <v>1546</v>
      </c>
      <c r="F616" s="30" t="s">
        <v>245</v>
      </c>
      <c r="G616" s="22" t="s">
        <v>1301</v>
      </c>
      <c r="H616" s="27" t="str">
        <f>IF(AND(ISNUMBER(H621),ISNUMBER(H626),ISNUMBER(H631)),H621+H626+H631,"–")</f>
        <v>–</v>
      </c>
      <c r="I616" s="27" t="str">
        <f t="shared" ref="I616:BA616" si="381">IF(AND(ISNUMBER(I621),ISNUMBER(I626),ISNUMBER(I631)),I621+I626+I631,"–")</f>
        <v>–</v>
      </c>
      <c r="J616" s="27" t="str">
        <f t="shared" si="381"/>
        <v>–</v>
      </c>
      <c r="K616" s="27" t="str">
        <f t="shared" si="381"/>
        <v>–</v>
      </c>
      <c r="L616" s="27" t="str">
        <f t="shared" si="381"/>
        <v>–</v>
      </c>
      <c r="M616" s="27" t="str">
        <f t="shared" si="381"/>
        <v>–</v>
      </c>
      <c r="N616" s="27" t="str">
        <f t="shared" si="381"/>
        <v>–</v>
      </c>
      <c r="O616" s="27" t="str">
        <f t="shared" si="381"/>
        <v>–</v>
      </c>
      <c r="P616" s="27" t="str">
        <f t="shared" si="381"/>
        <v>–</v>
      </c>
      <c r="Q616" s="27" t="str">
        <f t="shared" si="381"/>
        <v>–</v>
      </c>
      <c r="R616" s="27" t="str">
        <f t="shared" si="381"/>
        <v>–</v>
      </c>
      <c r="S616" s="27" t="str">
        <f t="shared" si="381"/>
        <v>–</v>
      </c>
      <c r="T616" s="27" t="str">
        <f t="shared" si="381"/>
        <v>–</v>
      </c>
      <c r="U616" s="27" t="str">
        <f t="shared" si="381"/>
        <v>–</v>
      </c>
      <c r="V616" s="27" t="str">
        <f t="shared" si="381"/>
        <v>–</v>
      </c>
      <c r="W616" s="27" t="str">
        <f t="shared" si="381"/>
        <v>–</v>
      </c>
      <c r="X616" s="27" t="str">
        <f t="shared" si="381"/>
        <v>–</v>
      </c>
      <c r="Y616" s="27" t="str">
        <f t="shared" si="381"/>
        <v>–</v>
      </c>
      <c r="Z616" s="27" t="str">
        <f t="shared" si="381"/>
        <v>–</v>
      </c>
      <c r="AA616" s="27" t="str">
        <f>IF(AND(ISNUMBER(AA621),ISNUMBER(AA626),ISNUMBER(AA631)),AA621+AA626+AA631,"–")</f>
        <v>–</v>
      </c>
      <c r="AB616" s="27" t="str">
        <f>IF(AND(ISNUMBER(AB621),ISNUMBER(AB626),ISNUMBER(AB631)),AB621+AB626+AB631,"–")</f>
        <v>–</v>
      </c>
      <c r="AC616" s="27" t="str">
        <f>IF(AND(ISNUMBER(AC621),ISNUMBER(AC626),ISNUMBER(AC631)),AC621+AC626+AC631,"–")</f>
        <v>–</v>
      </c>
      <c r="AD616" s="27" t="str">
        <f>IF(AND(ISNUMBER(AD621),ISNUMBER(AD626),ISNUMBER(AD631)),AD621+AD626+AD631,"–")</f>
        <v>–</v>
      </c>
      <c r="AE616" s="27" t="str">
        <f t="shared" si="381"/>
        <v>–</v>
      </c>
      <c r="AF616" s="27" t="str">
        <f t="shared" si="381"/>
        <v>–</v>
      </c>
      <c r="AG616" s="27" t="str">
        <f t="shared" si="381"/>
        <v>–</v>
      </c>
      <c r="AH616" s="27" t="str">
        <f t="shared" si="381"/>
        <v>–</v>
      </c>
      <c r="AI616" s="27" t="str">
        <f t="shared" si="381"/>
        <v>–</v>
      </c>
      <c r="AJ616" s="27" t="str">
        <f t="shared" si="381"/>
        <v>–</v>
      </c>
      <c r="AK616" s="27" t="str">
        <f t="shared" si="381"/>
        <v>–</v>
      </c>
      <c r="AL616" s="27" t="str">
        <f t="shared" si="381"/>
        <v>–</v>
      </c>
      <c r="AM616" s="27" t="str">
        <f t="shared" si="381"/>
        <v>–</v>
      </c>
      <c r="AN616" s="27" t="str">
        <f t="shared" si="381"/>
        <v>–</v>
      </c>
      <c r="AO616" s="27" t="str">
        <f t="shared" si="381"/>
        <v>–</v>
      </c>
      <c r="AP616" s="27" t="str">
        <f t="shared" si="381"/>
        <v>–</v>
      </c>
      <c r="AQ616" s="27" t="str">
        <f t="shared" si="381"/>
        <v>–</v>
      </c>
      <c r="AR616" s="27" t="str">
        <f t="shared" si="381"/>
        <v>–</v>
      </c>
      <c r="AS616" s="27" t="str">
        <f t="shared" si="381"/>
        <v>–</v>
      </c>
      <c r="AT616" s="27" t="str">
        <f t="shared" si="381"/>
        <v>–</v>
      </c>
      <c r="AU616" s="27" t="str">
        <f t="shared" si="381"/>
        <v>–</v>
      </c>
      <c r="AV616" s="27" t="str">
        <f t="shared" si="381"/>
        <v>–</v>
      </c>
      <c r="AW616" s="28" t="str">
        <f t="shared" si="381"/>
        <v>–</v>
      </c>
      <c r="AX616" s="28" t="str">
        <f t="shared" si="381"/>
        <v>–</v>
      </c>
      <c r="AY616" s="28" t="str">
        <f t="shared" si="381"/>
        <v>–</v>
      </c>
      <c r="AZ616" s="28" t="str">
        <f t="shared" si="381"/>
        <v>–</v>
      </c>
      <c r="BA616" s="28" t="str">
        <f t="shared" si="381"/>
        <v>–</v>
      </c>
    </row>
    <row r="617" spans="1:58" s="145" customFormat="1" outlineLevel="1" x14ac:dyDescent="0.2">
      <c r="A617" s="96"/>
      <c r="B617" s="96"/>
      <c r="C617" s="96"/>
      <c r="D617" s="137"/>
      <c r="E617" s="137"/>
      <c r="F617" s="148" t="s">
        <v>444</v>
      </c>
      <c r="G617" s="140" t="s">
        <v>814</v>
      </c>
      <c r="BB617" s="165"/>
      <c r="BC617" s="165"/>
      <c r="BD617" s="165"/>
      <c r="BE617" s="165"/>
      <c r="BF617" s="165"/>
    </row>
    <row r="618" spans="1:58" s="145" customFormat="1" outlineLevel="1" x14ac:dyDescent="0.2">
      <c r="A618" s="96"/>
      <c r="B618" s="96"/>
      <c r="C618" s="96"/>
      <c r="D618" s="137"/>
      <c r="E618" s="137"/>
      <c r="F618" s="148" t="s">
        <v>445</v>
      </c>
      <c r="G618" s="140" t="s">
        <v>815</v>
      </c>
      <c r="BB618" s="165"/>
      <c r="BC618" s="165"/>
      <c r="BD618" s="165"/>
      <c r="BE618" s="165"/>
      <c r="BF618" s="165"/>
    </row>
    <row r="619" spans="1:58" s="145" customFormat="1" outlineLevel="1" x14ac:dyDescent="0.2">
      <c r="A619" s="96"/>
      <c r="B619" s="96"/>
      <c r="C619" s="96"/>
      <c r="D619" s="137"/>
      <c r="E619" s="137"/>
      <c r="F619" s="148" t="s">
        <v>446</v>
      </c>
      <c r="G619" s="140" t="s">
        <v>816</v>
      </c>
      <c r="BB619" s="165"/>
      <c r="BC619" s="165"/>
      <c r="BD619" s="165"/>
      <c r="BE619" s="165"/>
      <c r="BF619" s="165"/>
    </row>
    <row r="620" spans="1:58" s="145" customFormat="1" outlineLevel="1" x14ac:dyDescent="0.2">
      <c r="A620" s="96"/>
      <c r="B620" s="96"/>
      <c r="C620" s="96"/>
      <c r="D620" s="137"/>
      <c r="E620" s="137"/>
      <c r="F620" s="148" t="s">
        <v>447</v>
      </c>
      <c r="G620" s="140" t="s">
        <v>817</v>
      </c>
      <c r="BB620" s="165"/>
      <c r="BC620" s="165"/>
      <c r="BD620" s="165"/>
      <c r="BE620" s="165"/>
      <c r="BF620" s="165"/>
    </row>
    <row r="621" spans="1:58" s="43" customFormat="1" x14ac:dyDescent="0.2">
      <c r="A621" s="37" t="s">
        <v>442</v>
      </c>
      <c r="B621" s="37" t="s">
        <v>246</v>
      </c>
      <c r="C621" s="37"/>
      <c r="D621" s="38" t="s">
        <v>374</v>
      </c>
      <c r="E621" s="38" t="s">
        <v>1546</v>
      </c>
      <c r="F621" s="22" t="s">
        <v>247</v>
      </c>
      <c r="G621" s="22" t="s">
        <v>1302</v>
      </c>
      <c r="H621" s="27" t="str">
        <f>EIUSum(H617:H620,H$996:H$999)</f>
        <v>–</v>
      </c>
      <c r="I621" s="27" t="str">
        <f t="shared" ref="I621:BA621" si="382">EIUSum(I617:I620,I$996:I$999)</f>
        <v>–</v>
      </c>
      <c r="J621" s="27" t="str">
        <f t="shared" si="382"/>
        <v>–</v>
      </c>
      <c r="K621" s="27" t="str">
        <f t="shared" si="382"/>
        <v>–</v>
      </c>
      <c r="L621" s="27" t="str">
        <f t="shared" si="382"/>
        <v>–</v>
      </c>
      <c r="M621" s="27" t="str">
        <f t="shared" si="382"/>
        <v>–</v>
      </c>
      <c r="N621" s="27" t="str">
        <f t="shared" si="382"/>
        <v>–</v>
      </c>
      <c r="O621" s="27" t="str">
        <f t="shared" si="382"/>
        <v>–</v>
      </c>
      <c r="P621" s="27" t="str">
        <f t="shared" si="382"/>
        <v>–</v>
      </c>
      <c r="Q621" s="27" t="str">
        <f t="shared" si="382"/>
        <v>–</v>
      </c>
      <c r="R621" s="27" t="str">
        <f t="shared" si="382"/>
        <v>–</v>
      </c>
      <c r="S621" s="27" t="str">
        <f t="shared" si="382"/>
        <v>–</v>
      </c>
      <c r="T621" s="27" t="str">
        <f t="shared" si="382"/>
        <v>–</v>
      </c>
      <c r="U621" s="27" t="str">
        <f t="shared" si="382"/>
        <v>–</v>
      </c>
      <c r="V621" s="27" t="str">
        <f t="shared" si="382"/>
        <v>–</v>
      </c>
      <c r="W621" s="27" t="str">
        <f t="shared" si="382"/>
        <v>–</v>
      </c>
      <c r="X621" s="27" t="str">
        <f t="shared" si="382"/>
        <v>–</v>
      </c>
      <c r="Y621" s="27" t="str">
        <f t="shared" si="382"/>
        <v>–</v>
      </c>
      <c r="Z621" s="27" t="str">
        <f t="shared" si="382"/>
        <v>–</v>
      </c>
      <c r="AA621" s="27" t="str">
        <f t="shared" si="382"/>
        <v>–</v>
      </c>
      <c r="AB621" s="27" t="str">
        <f t="shared" si="382"/>
        <v>–</v>
      </c>
      <c r="AC621" s="27" t="str">
        <f t="shared" si="382"/>
        <v>–</v>
      </c>
      <c r="AD621" s="27" t="str">
        <f t="shared" si="382"/>
        <v>–</v>
      </c>
      <c r="AE621" s="27" t="str">
        <f t="shared" si="382"/>
        <v>–</v>
      </c>
      <c r="AF621" s="27" t="str">
        <f t="shared" si="382"/>
        <v>–</v>
      </c>
      <c r="AG621" s="27" t="str">
        <f t="shared" si="382"/>
        <v>–</v>
      </c>
      <c r="AH621" s="27" t="str">
        <f t="shared" si="382"/>
        <v>–</v>
      </c>
      <c r="AI621" s="27" t="str">
        <f t="shared" si="382"/>
        <v>–</v>
      </c>
      <c r="AJ621" s="27" t="str">
        <f t="shared" si="382"/>
        <v>–</v>
      </c>
      <c r="AK621" s="27" t="str">
        <f t="shared" si="382"/>
        <v>–</v>
      </c>
      <c r="AL621" s="27" t="str">
        <f t="shared" si="382"/>
        <v>–</v>
      </c>
      <c r="AM621" s="27" t="str">
        <f t="shared" si="382"/>
        <v>–</v>
      </c>
      <c r="AN621" s="27" t="str">
        <f t="shared" si="382"/>
        <v>–</v>
      </c>
      <c r="AO621" s="27" t="str">
        <f t="shared" si="382"/>
        <v>–</v>
      </c>
      <c r="AP621" s="27" t="str">
        <f t="shared" si="382"/>
        <v>–</v>
      </c>
      <c r="AQ621" s="27" t="str">
        <f t="shared" si="382"/>
        <v>–</v>
      </c>
      <c r="AR621" s="27" t="str">
        <f t="shared" si="382"/>
        <v>–</v>
      </c>
      <c r="AS621" s="27" t="str">
        <f t="shared" si="382"/>
        <v>–</v>
      </c>
      <c r="AT621" s="27" t="str">
        <f t="shared" si="382"/>
        <v>–</v>
      </c>
      <c r="AU621" s="27" t="str">
        <f t="shared" si="382"/>
        <v>–</v>
      </c>
      <c r="AV621" s="27" t="str">
        <f t="shared" si="382"/>
        <v>–</v>
      </c>
      <c r="AW621" s="28" t="str">
        <f t="shared" si="382"/>
        <v>–</v>
      </c>
      <c r="AX621" s="28" t="str">
        <f t="shared" si="382"/>
        <v>–</v>
      </c>
      <c r="AY621" s="28" t="str">
        <f t="shared" si="382"/>
        <v>–</v>
      </c>
      <c r="AZ621" s="28" t="str">
        <f t="shared" si="382"/>
        <v>–</v>
      </c>
      <c r="BA621" s="28" t="str">
        <f t="shared" si="382"/>
        <v>–</v>
      </c>
    </row>
    <row r="622" spans="1:58" s="145" customFormat="1" outlineLevel="1" x14ac:dyDescent="0.2">
      <c r="A622" s="96"/>
      <c r="B622" s="96"/>
      <c r="C622" s="96"/>
      <c r="D622" s="137"/>
      <c r="E622" s="137"/>
      <c r="F622" s="140" t="s">
        <v>444</v>
      </c>
      <c r="G622" s="140" t="s">
        <v>818</v>
      </c>
      <c r="BB622" s="165"/>
      <c r="BC622" s="165"/>
      <c r="BD622" s="165"/>
      <c r="BE622" s="165"/>
      <c r="BF622" s="165"/>
    </row>
    <row r="623" spans="1:58" s="145" customFormat="1" outlineLevel="1" x14ac:dyDescent="0.2">
      <c r="A623" s="96"/>
      <c r="B623" s="96"/>
      <c r="C623" s="96"/>
      <c r="D623" s="137"/>
      <c r="E623" s="137"/>
      <c r="F623" s="140" t="s">
        <v>445</v>
      </c>
      <c r="G623" s="140" t="s">
        <v>819</v>
      </c>
      <c r="BB623" s="165"/>
      <c r="BC623" s="165"/>
      <c r="BD623" s="165"/>
      <c r="BE623" s="165"/>
      <c r="BF623" s="165"/>
    </row>
    <row r="624" spans="1:58" s="145" customFormat="1" outlineLevel="1" x14ac:dyDescent="0.2">
      <c r="A624" s="96"/>
      <c r="B624" s="96"/>
      <c r="C624" s="96"/>
      <c r="D624" s="137"/>
      <c r="E624" s="137"/>
      <c r="F624" s="140" t="s">
        <v>446</v>
      </c>
      <c r="G624" s="140" t="s">
        <v>820</v>
      </c>
      <c r="BB624" s="165"/>
      <c r="BC624" s="165"/>
      <c r="BD624" s="165"/>
      <c r="BE624" s="165"/>
      <c r="BF624" s="165"/>
    </row>
    <row r="625" spans="1:58" s="145" customFormat="1" outlineLevel="1" x14ac:dyDescent="0.2">
      <c r="A625" s="96"/>
      <c r="B625" s="96"/>
      <c r="C625" s="96"/>
      <c r="D625" s="137"/>
      <c r="E625" s="137"/>
      <c r="F625" s="140" t="s">
        <v>447</v>
      </c>
      <c r="G625" s="140" t="s">
        <v>821</v>
      </c>
      <c r="BB625" s="165"/>
      <c r="BC625" s="165"/>
      <c r="BD625" s="165"/>
      <c r="BE625" s="165"/>
      <c r="BF625" s="165"/>
    </row>
    <row r="626" spans="1:58" s="43" customFormat="1" x14ac:dyDescent="0.2">
      <c r="A626" s="37" t="s">
        <v>442</v>
      </c>
      <c r="B626" s="37" t="s">
        <v>248</v>
      </c>
      <c r="C626" s="37"/>
      <c r="D626" s="38" t="s">
        <v>374</v>
      </c>
      <c r="E626" s="38" t="s">
        <v>1546</v>
      </c>
      <c r="F626" s="22" t="s">
        <v>249</v>
      </c>
      <c r="G626" s="22" t="s">
        <v>1303</v>
      </c>
      <c r="H626" s="27" t="str">
        <f>EIUSum(H622:H625,H$996:H$999)</f>
        <v>–</v>
      </c>
      <c r="I626" s="27" t="str">
        <f t="shared" ref="I626:BA626" si="383">EIUSum(I622:I625,I$996:I$999)</f>
        <v>–</v>
      </c>
      <c r="J626" s="27" t="str">
        <f t="shared" si="383"/>
        <v>–</v>
      </c>
      <c r="K626" s="27" t="str">
        <f t="shared" si="383"/>
        <v>–</v>
      </c>
      <c r="L626" s="27" t="str">
        <f t="shared" si="383"/>
        <v>–</v>
      </c>
      <c r="M626" s="27" t="str">
        <f t="shared" si="383"/>
        <v>–</v>
      </c>
      <c r="N626" s="27" t="str">
        <f t="shared" si="383"/>
        <v>–</v>
      </c>
      <c r="O626" s="27" t="str">
        <f t="shared" si="383"/>
        <v>–</v>
      </c>
      <c r="P626" s="27" t="str">
        <f t="shared" si="383"/>
        <v>–</v>
      </c>
      <c r="Q626" s="27" t="str">
        <f t="shared" si="383"/>
        <v>–</v>
      </c>
      <c r="R626" s="27" t="str">
        <f t="shared" si="383"/>
        <v>–</v>
      </c>
      <c r="S626" s="27" t="str">
        <f t="shared" si="383"/>
        <v>–</v>
      </c>
      <c r="T626" s="27" t="str">
        <f t="shared" si="383"/>
        <v>–</v>
      </c>
      <c r="U626" s="27" t="str">
        <f t="shared" si="383"/>
        <v>–</v>
      </c>
      <c r="V626" s="27" t="str">
        <f t="shared" si="383"/>
        <v>–</v>
      </c>
      <c r="W626" s="27" t="str">
        <f t="shared" si="383"/>
        <v>–</v>
      </c>
      <c r="X626" s="27" t="str">
        <f t="shared" si="383"/>
        <v>–</v>
      </c>
      <c r="Y626" s="27" t="str">
        <f t="shared" si="383"/>
        <v>–</v>
      </c>
      <c r="Z626" s="27" t="str">
        <f t="shared" si="383"/>
        <v>–</v>
      </c>
      <c r="AA626" s="27" t="str">
        <f t="shared" si="383"/>
        <v>–</v>
      </c>
      <c r="AB626" s="27" t="str">
        <f t="shared" si="383"/>
        <v>–</v>
      </c>
      <c r="AC626" s="27" t="str">
        <f t="shared" si="383"/>
        <v>–</v>
      </c>
      <c r="AD626" s="27" t="str">
        <f t="shared" si="383"/>
        <v>–</v>
      </c>
      <c r="AE626" s="27" t="str">
        <f t="shared" si="383"/>
        <v>–</v>
      </c>
      <c r="AF626" s="27" t="str">
        <f t="shared" si="383"/>
        <v>–</v>
      </c>
      <c r="AG626" s="27" t="str">
        <f t="shared" si="383"/>
        <v>–</v>
      </c>
      <c r="AH626" s="27" t="str">
        <f t="shared" si="383"/>
        <v>–</v>
      </c>
      <c r="AI626" s="27" t="str">
        <f t="shared" si="383"/>
        <v>–</v>
      </c>
      <c r="AJ626" s="27" t="str">
        <f t="shared" si="383"/>
        <v>–</v>
      </c>
      <c r="AK626" s="27" t="str">
        <f t="shared" si="383"/>
        <v>–</v>
      </c>
      <c r="AL626" s="27" t="str">
        <f t="shared" si="383"/>
        <v>–</v>
      </c>
      <c r="AM626" s="27" t="str">
        <f t="shared" si="383"/>
        <v>–</v>
      </c>
      <c r="AN626" s="27" t="str">
        <f t="shared" si="383"/>
        <v>–</v>
      </c>
      <c r="AO626" s="27" t="str">
        <f t="shared" si="383"/>
        <v>–</v>
      </c>
      <c r="AP626" s="27" t="str">
        <f t="shared" si="383"/>
        <v>–</v>
      </c>
      <c r="AQ626" s="27" t="str">
        <f t="shared" si="383"/>
        <v>–</v>
      </c>
      <c r="AR626" s="27" t="str">
        <f t="shared" si="383"/>
        <v>–</v>
      </c>
      <c r="AS626" s="27" t="str">
        <f t="shared" si="383"/>
        <v>–</v>
      </c>
      <c r="AT626" s="27" t="str">
        <f t="shared" si="383"/>
        <v>–</v>
      </c>
      <c r="AU626" s="27" t="str">
        <f t="shared" si="383"/>
        <v>–</v>
      </c>
      <c r="AV626" s="27" t="str">
        <f t="shared" si="383"/>
        <v>–</v>
      </c>
      <c r="AW626" s="28" t="str">
        <f t="shared" si="383"/>
        <v>–</v>
      </c>
      <c r="AX626" s="28" t="str">
        <f t="shared" si="383"/>
        <v>–</v>
      </c>
      <c r="AY626" s="28" t="str">
        <f t="shared" si="383"/>
        <v>–</v>
      </c>
      <c r="AZ626" s="28" t="str">
        <f t="shared" si="383"/>
        <v>–</v>
      </c>
      <c r="BA626" s="28" t="str">
        <f t="shared" si="383"/>
        <v>–</v>
      </c>
    </row>
    <row r="627" spans="1:58" s="145" customFormat="1" outlineLevel="1" x14ac:dyDescent="0.2">
      <c r="A627" s="96"/>
      <c r="B627" s="96"/>
      <c r="C627" s="96"/>
      <c r="D627" s="137"/>
      <c r="E627" s="137"/>
      <c r="F627" s="140" t="s">
        <v>444</v>
      </c>
      <c r="G627" s="140" t="s">
        <v>822</v>
      </c>
      <c r="BB627" s="165"/>
      <c r="BC627" s="165"/>
      <c r="BD627" s="165"/>
      <c r="BE627" s="165"/>
      <c r="BF627" s="165"/>
    </row>
    <row r="628" spans="1:58" s="145" customFormat="1" outlineLevel="1" x14ac:dyDescent="0.2">
      <c r="A628" s="96"/>
      <c r="B628" s="96"/>
      <c r="C628" s="96"/>
      <c r="D628" s="137"/>
      <c r="E628" s="137"/>
      <c r="F628" s="140" t="s">
        <v>445</v>
      </c>
      <c r="G628" s="140" t="s">
        <v>823</v>
      </c>
      <c r="BB628" s="165"/>
      <c r="BC628" s="165"/>
      <c r="BD628" s="165"/>
      <c r="BE628" s="165"/>
      <c r="BF628" s="165"/>
    </row>
    <row r="629" spans="1:58" s="145" customFormat="1" outlineLevel="1" x14ac:dyDescent="0.2">
      <c r="A629" s="96"/>
      <c r="B629" s="96"/>
      <c r="C629" s="96"/>
      <c r="D629" s="137"/>
      <c r="E629" s="137"/>
      <c r="F629" s="140" t="s">
        <v>446</v>
      </c>
      <c r="G629" s="140" t="s">
        <v>824</v>
      </c>
      <c r="BB629" s="165"/>
      <c r="BC629" s="165"/>
      <c r="BD629" s="165"/>
      <c r="BE629" s="165"/>
      <c r="BF629" s="165"/>
    </row>
    <row r="630" spans="1:58" s="145" customFormat="1" outlineLevel="1" x14ac:dyDescent="0.2">
      <c r="A630" s="96"/>
      <c r="B630" s="96"/>
      <c r="C630" s="96"/>
      <c r="D630" s="137"/>
      <c r="E630" s="137"/>
      <c r="F630" s="140" t="s">
        <v>447</v>
      </c>
      <c r="G630" s="140" t="s">
        <v>825</v>
      </c>
      <c r="BB630" s="165"/>
      <c r="BC630" s="165"/>
      <c r="BD630" s="165"/>
      <c r="BE630" s="165"/>
      <c r="BF630" s="165"/>
    </row>
    <row r="631" spans="1:58" s="43" customFormat="1" x14ac:dyDescent="0.2">
      <c r="A631" s="37" t="s">
        <v>442</v>
      </c>
      <c r="B631" s="37" t="s">
        <v>250</v>
      </c>
      <c r="C631" s="37"/>
      <c r="D631" s="38" t="s">
        <v>374</v>
      </c>
      <c r="E631" s="38" t="s">
        <v>1546</v>
      </c>
      <c r="F631" s="22" t="s">
        <v>251</v>
      </c>
      <c r="G631" s="22" t="s">
        <v>1304</v>
      </c>
      <c r="H631" s="27" t="str">
        <f>EIUSum(H627:H630,H$996:H$999)</f>
        <v>–</v>
      </c>
      <c r="I631" s="27" t="str">
        <f t="shared" ref="I631:BA631" si="384">EIUSum(I627:I630,I$996:I$999)</f>
        <v>–</v>
      </c>
      <c r="J631" s="27" t="str">
        <f t="shared" si="384"/>
        <v>–</v>
      </c>
      <c r="K631" s="27" t="str">
        <f t="shared" si="384"/>
        <v>–</v>
      </c>
      <c r="L631" s="27" t="str">
        <f t="shared" si="384"/>
        <v>–</v>
      </c>
      <c r="M631" s="27" t="str">
        <f t="shared" si="384"/>
        <v>–</v>
      </c>
      <c r="N631" s="27" t="str">
        <f t="shared" si="384"/>
        <v>–</v>
      </c>
      <c r="O631" s="27" t="str">
        <f t="shared" si="384"/>
        <v>–</v>
      </c>
      <c r="P631" s="27" t="str">
        <f t="shared" si="384"/>
        <v>–</v>
      </c>
      <c r="Q631" s="27" t="str">
        <f t="shared" si="384"/>
        <v>–</v>
      </c>
      <c r="R631" s="27" t="str">
        <f t="shared" si="384"/>
        <v>–</v>
      </c>
      <c r="S631" s="27" t="str">
        <f t="shared" si="384"/>
        <v>–</v>
      </c>
      <c r="T631" s="27" t="str">
        <f t="shared" si="384"/>
        <v>–</v>
      </c>
      <c r="U631" s="27" t="str">
        <f t="shared" si="384"/>
        <v>–</v>
      </c>
      <c r="V631" s="27" t="str">
        <f t="shared" si="384"/>
        <v>–</v>
      </c>
      <c r="W631" s="27" t="str">
        <f t="shared" si="384"/>
        <v>–</v>
      </c>
      <c r="X631" s="27" t="str">
        <f t="shared" si="384"/>
        <v>–</v>
      </c>
      <c r="Y631" s="27" t="str">
        <f t="shared" si="384"/>
        <v>–</v>
      </c>
      <c r="Z631" s="27" t="str">
        <f t="shared" si="384"/>
        <v>–</v>
      </c>
      <c r="AA631" s="27" t="str">
        <f t="shared" si="384"/>
        <v>–</v>
      </c>
      <c r="AB631" s="27" t="str">
        <f t="shared" si="384"/>
        <v>–</v>
      </c>
      <c r="AC631" s="27" t="str">
        <f t="shared" si="384"/>
        <v>–</v>
      </c>
      <c r="AD631" s="27" t="str">
        <f t="shared" si="384"/>
        <v>–</v>
      </c>
      <c r="AE631" s="27" t="str">
        <f t="shared" si="384"/>
        <v>–</v>
      </c>
      <c r="AF631" s="27" t="str">
        <f t="shared" si="384"/>
        <v>–</v>
      </c>
      <c r="AG631" s="27" t="str">
        <f t="shared" si="384"/>
        <v>–</v>
      </c>
      <c r="AH631" s="27" t="str">
        <f t="shared" si="384"/>
        <v>–</v>
      </c>
      <c r="AI631" s="27" t="str">
        <f t="shared" si="384"/>
        <v>–</v>
      </c>
      <c r="AJ631" s="27" t="str">
        <f t="shared" si="384"/>
        <v>–</v>
      </c>
      <c r="AK631" s="27" t="str">
        <f t="shared" si="384"/>
        <v>–</v>
      </c>
      <c r="AL631" s="27" t="str">
        <f t="shared" si="384"/>
        <v>–</v>
      </c>
      <c r="AM631" s="27" t="str">
        <f t="shared" si="384"/>
        <v>–</v>
      </c>
      <c r="AN631" s="27" t="str">
        <f t="shared" si="384"/>
        <v>–</v>
      </c>
      <c r="AO631" s="27" t="str">
        <f t="shared" si="384"/>
        <v>–</v>
      </c>
      <c r="AP631" s="27" t="str">
        <f t="shared" si="384"/>
        <v>–</v>
      </c>
      <c r="AQ631" s="27" t="str">
        <f t="shared" si="384"/>
        <v>–</v>
      </c>
      <c r="AR631" s="27" t="str">
        <f t="shared" si="384"/>
        <v>–</v>
      </c>
      <c r="AS631" s="27" t="str">
        <f t="shared" si="384"/>
        <v>–</v>
      </c>
      <c r="AT631" s="27" t="str">
        <f t="shared" si="384"/>
        <v>–</v>
      </c>
      <c r="AU631" s="27" t="str">
        <f t="shared" si="384"/>
        <v>–</v>
      </c>
      <c r="AV631" s="27" t="str">
        <f t="shared" si="384"/>
        <v>–</v>
      </c>
      <c r="AW631" s="28" t="str">
        <f t="shared" si="384"/>
        <v>–</v>
      </c>
      <c r="AX631" s="28" t="str">
        <f t="shared" si="384"/>
        <v>–</v>
      </c>
      <c r="AY631" s="28" t="str">
        <f t="shared" si="384"/>
        <v>–</v>
      </c>
      <c r="AZ631" s="28" t="str">
        <f t="shared" si="384"/>
        <v>–</v>
      </c>
      <c r="BA631" s="28" t="str">
        <f t="shared" si="384"/>
        <v>–</v>
      </c>
    </row>
    <row r="632" spans="1:58" s="43" customFormat="1" x14ac:dyDescent="0.2">
      <c r="A632" s="37"/>
      <c r="B632" s="37"/>
      <c r="C632" s="37"/>
      <c r="D632" s="38"/>
      <c r="E632" s="38"/>
      <c r="F632" s="30" t="s">
        <v>94</v>
      </c>
      <c r="G632" s="31"/>
      <c r="H632" s="27"/>
      <c r="I632" s="27"/>
      <c r="J632" s="27"/>
      <c r="K632" s="27"/>
      <c r="L632" s="27"/>
      <c r="M632" s="27"/>
      <c r="N632" s="27"/>
      <c r="O632" s="27"/>
      <c r="P632" s="27"/>
      <c r="Q632" s="27"/>
      <c r="R632" s="27"/>
      <c r="S632" s="27"/>
      <c r="T632" s="27"/>
      <c r="U632" s="27"/>
      <c r="V632" s="27"/>
      <c r="W632" s="27"/>
      <c r="X632" s="27"/>
      <c r="Y632" s="27"/>
      <c r="Z632" s="27"/>
      <c r="AA632" s="27"/>
      <c r="AB632" s="27"/>
      <c r="AC632" s="27"/>
      <c r="AD632" s="27"/>
      <c r="AE632" s="27"/>
      <c r="AF632" s="27"/>
      <c r="AG632" s="27"/>
      <c r="AH632" s="27"/>
      <c r="AI632" s="28"/>
      <c r="AJ632" s="28"/>
      <c r="AK632" s="28"/>
      <c r="AL632" s="28"/>
      <c r="AM632" s="28"/>
      <c r="AN632" s="28"/>
      <c r="AO632" s="28"/>
      <c r="AP632" s="28"/>
      <c r="AQ632" s="28"/>
      <c r="AR632" s="28"/>
      <c r="AS632" s="28"/>
      <c r="AT632" s="28"/>
      <c r="AU632" s="28"/>
      <c r="AV632" s="28"/>
      <c r="AW632" s="28"/>
      <c r="AX632" s="28"/>
      <c r="AY632" s="28"/>
      <c r="AZ632" s="28"/>
      <c r="BA632" s="28"/>
    </row>
    <row r="633" spans="1:58" s="145" customFormat="1" outlineLevel="1" x14ac:dyDescent="0.2">
      <c r="A633" s="96"/>
      <c r="B633" s="96"/>
      <c r="C633" s="96"/>
      <c r="D633" s="137"/>
      <c r="E633" s="137"/>
      <c r="F633" s="148" t="s">
        <v>444</v>
      </c>
      <c r="G633" s="148" t="s">
        <v>827</v>
      </c>
      <c r="BB633" s="165"/>
      <c r="BC633" s="165"/>
      <c r="BD633" s="165"/>
      <c r="BE633" s="165"/>
      <c r="BF633" s="165"/>
    </row>
    <row r="634" spans="1:58" s="145" customFormat="1" outlineLevel="1" x14ac:dyDescent="0.2">
      <c r="A634" s="96"/>
      <c r="B634" s="96"/>
      <c r="C634" s="96"/>
      <c r="D634" s="137"/>
      <c r="E634" s="137"/>
      <c r="F634" s="148" t="s">
        <v>445</v>
      </c>
      <c r="G634" s="148" t="s">
        <v>830</v>
      </c>
      <c r="BB634" s="165"/>
      <c r="BC634" s="165"/>
      <c r="BD634" s="165"/>
      <c r="BE634" s="165"/>
      <c r="BF634" s="165"/>
    </row>
    <row r="635" spans="1:58" s="145" customFormat="1" outlineLevel="1" x14ac:dyDescent="0.2">
      <c r="A635" s="96"/>
      <c r="B635" s="96"/>
      <c r="C635" s="96"/>
      <c r="D635" s="137"/>
      <c r="E635" s="137"/>
      <c r="F635" s="148" t="s">
        <v>446</v>
      </c>
      <c r="G635" s="148" t="s">
        <v>831</v>
      </c>
      <c r="BB635" s="165"/>
      <c r="BC635" s="165"/>
      <c r="BD635" s="165"/>
      <c r="BE635" s="165"/>
      <c r="BF635" s="165"/>
    </row>
    <row r="636" spans="1:58" s="145" customFormat="1" outlineLevel="1" x14ac:dyDescent="0.2">
      <c r="A636" s="96"/>
      <c r="B636" s="96"/>
      <c r="C636" s="96"/>
      <c r="D636" s="137"/>
      <c r="E636" s="137"/>
      <c r="F636" s="148" t="s">
        <v>447</v>
      </c>
      <c r="G636" s="148" t="s">
        <v>832</v>
      </c>
      <c r="BB636" s="165"/>
      <c r="BC636" s="165"/>
      <c r="BD636" s="165"/>
      <c r="BE636" s="165"/>
      <c r="BF636" s="165"/>
    </row>
    <row r="637" spans="1:58" s="43" customFormat="1" x14ac:dyDescent="0.2">
      <c r="A637" s="37" t="s">
        <v>442</v>
      </c>
      <c r="B637" s="37" t="s">
        <v>252</v>
      </c>
      <c r="C637" s="37"/>
      <c r="D637" s="38" t="s">
        <v>374</v>
      </c>
      <c r="E637" s="38" t="s">
        <v>1546</v>
      </c>
      <c r="F637" s="31" t="s">
        <v>253</v>
      </c>
      <c r="G637" s="22" t="s">
        <v>1305</v>
      </c>
      <c r="H637" s="27" t="str">
        <f>EIUSum(H633:H636,H$996:H$999)</f>
        <v>–</v>
      </c>
      <c r="I637" s="27" t="str">
        <f t="shared" ref="I637:BA637" si="385">EIUSum(I633:I636,I$996:I$999)</f>
        <v>–</v>
      </c>
      <c r="J637" s="27" t="str">
        <f t="shared" si="385"/>
        <v>–</v>
      </c>
      <c r="K637" s="27" t="str">
        <f t="shared" si="385"/>
        <v>–</v>
      </c>
      <c r="L637" s="27" t="str">
        <f t="shared" si="385"/>
        <v>–</v>
      </c>
      <c r="M637" s="27" t="str">
        <f t="shared" si="385"/>
        <v>–</v>
      </c>
      <c r="N637" s="27" t="str">
        <f t="shared" si="385"/>
        <v>–</v>
      </c>
      <c r="O637" s="27" t="str">
        <f t="shared" si="385"/>
        <v>–</v>
      </c>
      <c r="P637" s="27" t="str">
        <f t="shared" si="385"/>
        <v>–</v>
      </c>
      <c r="Q637" s="27" t="str">
        <f t="shared" si="385"/>
        <v>–</v>
      </c>
      <c r="R637" s="27" t="str">
        <f t="shared" si="385"/>
        <v>–</v>
      </c>
      <c r="S637" s="27" t="str">
        <f t="shared" si="385"/>
        <v>–</v>
      </c>
      <c r="T637" s="27" t="str">
        <f t="shared" si="385"/>
        <v>–</v>
      </c>
      <c r="U637" s="27" t="str">
        <f t="shared" si="385"/>
        <v>–</v>
      </c>
      <c r="V637" s="27" t="str">
        <f t="shared" si="385"/>
        <v>–</v>
      </c>
      <c r="W637" s="27" t="str">
        <f t="shared" si="385"/>
        <v>–</v>
      </c>
      <c r="X637" s="27" t="str">
        <f t="shared" si="385"/>
        <v>–</v>
      </c>
      <c r="Y637" s="27" t="str">
        <f t="shared" si="385"/>
        <v>–</v>
      </c>
      <c r="Z637" s="27" t="str">
        <f t="shared" si="385"/>
        <v>–</v>
      </c>
      <c r="AA637" s="27" t="str">
        <f t="shared" si="385"/>
        <v>–</v>
      </c>
      <c r="AB637" s="27" t="str">
        <f t="shared" si="385"/>
        <v>–</v>
      </c>
      <c r="AC637" s="27" t="str">
        <f t="shared" si="385"/>
        <v>–</v>
      </c>
      <c r="AD637" s="27" t="str">
        <f t="shared" si="385"/>
        <v>–</v>
      </c>
      <c r="AE637" s="27" t="str">
        <f t="shared" si="385"/>
        <v>–</v>
      </c>
      <c r="AF637" s="27" t="str">
        <f t="shared" si="385"/>
        <v>–</v>
      </c>
      <c r="AG637" s="27" t="str">
        <f t="shared" si="385"/>
        <v>–</v>
      </c>
      <c r="AH637" s="27" t="str">
        <f t="shared" si="385"/>
        <v>–</v>
      </c>
      <c r="AI637" s="27" t="str">
        <f t="shared" si="385"/>
        <v>–</v>
      </c>
      <c r="AJ637" s="27" t="str">
        <f t="shared" si="385"/>
        <v>–</v>
      </c>
      <c r="AK637" s="27" t="str">
        <f t="shared" si="385"/>
        <v>–</v>
      </c>
      <c r="AL637" s="27" t="str">
        <f t="shared" si="385"/>
        <v>–</v>
      </c>
      <c r="AM637" s="27" t="str">
        <f t="shared" si="385"/>
        <v>–</v>
      </c>
      <c r="AN637" s="27" t="str">
        <f t="shared" si="385"/>
        <v>–</v>
      </c>
      <c r="AO637" s="27" t="str">
        <f t="shared" si="385"/>
        <v>–</v>
      </c>
      <c r="AP637" s="27" t="str">
        <f t="shared" si="385"/>
        <v>–</v>
      </c>
      <c r="AQ637" s="27" t="str">
        <f t="shared" si="385"/>
        <v>–</v>
      </c>
      <c r="AR637" s="27" t="str">
        <f t="shared" si="385"/>
        <v>–</v>
      </c>
      <c r="AS637" s="27" t="str">
        <f t="shared" si="385"/>
        <v>–</v>
      </c>
      <c r="AT637" s="27" t="str">
        <f t="shared" si="385"/>
        <v>–</v>
      </c>
      <c r="AU637" s="27" t="str">
        <f t="shared" si="385"/>
        <v>–</v>
      </c>
      <c r="AV637" s="27" t="str">
        <f t="shared" si="385"/>
        <v>–</v>
      </c>
      <c r="AW637" s="28" t="str">
        <f t="shared" si="385"/>
        <v>–</v>
      </c>
      <c r="AX637" s="28" t="str">
        <f t="shared" si="385"/>
        <v>–</v>
      </c>
      <c r="AY637" s="28" t="str">
        <f t="shared" si="385"/>
        <v>–</v>
      </c>
      <c r="AZ637" s="28" t="str">
        <f t="shared" si="385"/>
        <v>–</v>
      </c>
      <c r="BA637" s="28" t="str">
        <f t="shared" si="385"/>
        <v>–</v>
      </c>
    </row>
    <row r="638" spans="1:58" s="145" customFormat="1" outlineLevel="1" x14ac:dyDescent="0.2">
      <c r="A638" s="96"/>
      <c r="B638" s="96"/>
      <c r="C638" s="96"/>
      <c r="D638" s="137"/>
      <c r="E638" s="137"/>
      <c r="F638" s="148" t="s">
        <v>444</v>
      </c>
      <c r="G638" s="140" t="s">
        <v>833</v>
      </c>
      <c r="BB638" s="165"/>
      <c r="BC638" s="165"/>
      <c r="BD638" s="165"/>
      <c r="BE638" s="165"/>
      <c r="BF638" s="165"/>
    </row>
    <row r="639" spans="1:58" s="145" customFormat="1" outlineLevel="1" x14ac:dyDescent="0.2">
      <c r="A639" s="96"/>
      <c r="B639" s="96"/>
      <c r="C639" s="96"/>
      <c r="D639" s="137"/>
      <c r="E639" s="137"/>
      <c r="F639" s="148" t="s">
        <v>445</v>
      </c>
      <c r="G639" s="140" t="s">
        <v>834</v>
      </c>
      <c r="BB639" s="165"/>
      <c r="BC639" s="165"/>
      <c r="BD639" s="165"/>
      <c r="BE639" s="165"/>
      <c r="BF639" s="165"/>
    </row>
    <row r="640" spans="1:58" s="145" customFormat="1" outlineLevel="1" x14ac:dyDescent="0.2">
      <c r="A640" s="96"/>
      <c r="B640" s="96"/>
      <c r="C640" s="96"/>
      <c r="D640" s="137"/>
      <c r="E640" s="137"/>
      <c r="F640" s="148" t="s">
        <v>446</v>
      </c>
      <c r="G640" s="140" t="s">
        <v>835</v>
      </c>
      <c r="BB640" s="165"/>
      <c r="BC640" s="165"/>
      <c r="BD640" s="165"/>
      <c r="BE640" s="165"/>
      <c r="BF640" s="165"/>
    </row>
    <row r="641" spans="1:58" s="145" customFormat="1" outlineLevel="1" x14ac:dyDescent="0.2">
      <c r="A641" s="96"/>
      <c r="B641" s="96"/>
      <c r="C641" s="96"/>
      <c r="D641" s="137"/>
      <c r="E641" s="137"/>
      <c r="F641" s="148" t="s">
        <v>447</v>
      </c>
      <c r="G641" s="140" t="s">
        <v>836</v>
      </c>
      <c r="BB641" s="165"/>
      <c r="BC641" s="165"/>
      <c r="BD641" s="165"/>
      <c r="BE641" s="165"/>
      <c r="BF641" s="165"/>
    </row>
    <row r="642" spans="1:58" s="43" customFormat="1" x14ac:dyDescent="0.2">
      <c r="A642" s="37" t="s">
        <v>442</v>
      </c>
      <c r="B642" s="37" t="s">
        <v>254</v>
      </c>
      <c r="C642" s="37"/>
      <c r="D642" s="38" t="s">
        <v>374</v>
      </c>
      <c r="E642" s="38" t="s">
        <v>1546</v>
      </c>
      <c r="F642" s="31" t="s">
        <v>255</v>
      </c>
      <c r="G642" s="22" t="s">
        <v>1306</v>
      </c>
      <c r="H642" s="27" t="str">
        <f>EIUSum(H638:H641,H$996:H$999)</f>
        <v>–</v>
      </c>
      <c r="I642" s="27" t="str">
        <f t="shared" ref="I642:BA642" si="386">EIUSum(I638:I641,I$996:I$999)</f>
        <v>–</v>
      </c>
      <c r="J642" s="27" t="str">
        <f t="shared" si="386"/>
        <v>–</v>
      </c>
      <c r="K642" s="27" t="str">
        <f t="shared" si="386"/>
        <v>–</v>
      </c>
      <c r="L642" s="27" t="str">
        <f t="shared" si="386"/>
        <v>–</v>
      </c>
      <c r="M642" s="27" t="str">
        <f t="shared" si="386"/>
        <v>–</v>
      </c>
      <c r="N642" s="27" t="str">
        <f t="shared" si="386"/>
        <v>–</v>
      </c>
      <c r="O642" s="27" t="str">
        <f t="shared" si="386"/>
        <v>–</v>
      </c>
      <c r="P642" s="27" t="str">
        <f t="shared" si="386"/>
        <v>–</v>
      </c>
      <c r="Q642" s="27" t="str">
        <f t="shared" si="386"/>
        <v>–</v>
      </c>
      <c r="R642" s="27" t="str">
        <f t="shared" si="386"/>
        <v>–</v>
      </c>
      <c r="S642" s="27" t="str">
        <f t="shared" si="386"/>
        <v>–</v>
      </c>
      <c r="T642" s="27" t="str">
        <f t="shared" si="386"/>
        <v>–</v>
      </c>
      <c r="U642" s="27" t="str">
        <f t="shared" si="386"/>
        <v>–</v>
      </c>
      <c r="V642" s="27" t="str">
        <f t="shared" si="386"/>
        <v>–</v>
      </c>
      <c r="W642" s="27" t="str">
        <f t="shared" si="386"/>
        <v>–</v>
      </c>
      <c r="X642" s="27" t="str">
        <f t="shared" si="386"/>
        <v>–</v>
      </c>
      <c r="Y642" s="27" t="str">
        <f t="shared" si="386"/>
        <v>–</v>
      </c>
      <c r="Z642" s="27" t="str">
        <f t="shared" si="386"/>
        <v>–</v>
      </c>
      <c r="AA642" s="27" t="str">
        <f t="shared" si="386"/>
        <v>–</v>
      </c>
      <c r="AB642" s="27" t="str">
        <f t="shared" si="386"/>
        <v>–</v>
      </c>
      <c r="AC642" s="27" t="str">
        <f t="shared" si="386"/>
        <v>–</v>
      </c>
      <c r="AD642" s="27" t="str">
        <f t="shared" si="386"/>
        <v>–</v>
      </c>
      <c r="AE642" s="27" t="str">
        <f t="shared" si="386"/>
        <v>–</v>
      </c>
      <c r="AF642" s="27" t="str">
        <f t="shared" si="386"/>
        <v>–</v>
      </c>
      <c r="AG642" s="27" t="str">
        <f t="shared" si="386"/>
        <v>–</v>
      </c>
      <c r="AH642" s="27" t="str">
        <f t="shared" si="386"/>
        <v>–</v>
      </c>
      <c r="AI642" s="27" t="str">
        <f t="shared" si="386"/>
        <v>–</v>
      </c>
      <c r="AJ642" s="27" t="str">
        <f t="shared" si="386"/>
        <v>–</v>
      </c>
      <c r="AK642" s="27" t="str">
        <f t="shared" si="386"/>
        <v>–</v>
      </c>
      <c r="AL642" s="27" t="str">
        <f t="shared" si="386"/>
        <v>–</v>
      </c>
      <c r="AM642" s="27" t="str">
        <f t="shared" si="386"/>
        <v>–</v>
      </c>
      <c r="AN642" s="27" t="str">
        <f t="shared" si="386"/>
        <v>–</v>
      </c>
      <c r="AO642" s="27" t="str">
        <f t="shared" si="386"/>
        <v>–</v>
      </c>
      <c r="AP642" s="27" t="str">
        <f t="shared" si="386"/>
        <v>–</v>
      </c>
      <c r="AQ642" s="27" t="str">
        <f t="shared" si="386"/>
        <v>–</v>
      </c>
      <c r="AR642" s="27" t="str">
        <f t="shared" si="386"/>
        <v>–</v>
      </c>
      <c r="AS642" s="27" t="str">
        <f t="shared" si="386"/>
        <v>–</v>
      </c>
      <c r="AT642" s="27" t="str">
        <f t="shared" si="386"/>
        <v>–</v>
      </c>
      <c r="AU642" s="27" t="str">
        <f t="shared" si="386"/>
        <v>–</v>
      </c>
      <c r="AV642" s="27" t="str">
        <f t="shared" si="386"/>
        <v>–</v>
      </c>
      <c r="AW642" s="28" t="str">
        <f t="shared" si="386"/>
        <v>–</v>
      </c>
      <c r="AX642" s="28" t="str">
        <f t="shared" si="386"/>
        <v>–</v>
      </c>
      <c r="AY642" s="28" t="str">
        <f t="shared" si="386"/>
        <v>–</v>
      </c>
      <c r="AZ642" s="28" t="str">
        <f t="shared" si="386"/>
        <v>–</v>
      </c>
      <c r="BA642" s="28" t="str">
        <f t="shared" si="386"/>
        <v>–</v>
      </c>
    </row>
    <row r="643" spans="1:58" ht="15.75" x14ac:dyDescent="0.25">
      <c r="D643" s="38"/>
      <c r="E643" s="38"/>
      <c r="F643" s="66" t="s">
        <v>256</v>
      </c>
      <c r="G643" s="22"/>
      <c r="H643" s="27"/>
      <c r="I643" s="27"/>
      <c r="J643" s="27"/>
      <c r="K643" s="27"/>
      <c r="L643" s="27"/>
      <c r="M643" s="27"/>
      <c r="N643" s="27"/>
      <c r="O643" s="27"/>
      <c r="P643" s="27"/>
      <c r="Q643" s="27"/>
      <c r="R643" s="27"/>
      <c r="S643" s="27"/>
      <c r="T643" s="27"/>
      <c r="U643" s="27"/>
      <c r="V643" s="27"/>
      <c r="W643" s="27"/>
      <c r="X643" s="27"/>
      <c r="Y643" s="27"/>
      <c r="Z643" s="27"/>
      <c r="AA643" s="27"/>
      <c r="AB643" s="27"/>
      <c r="AC643" s="27"/>
      <c r="AD643" s="27"/>
      <c r="AE643" s="27"/>
      <c r="AF643" s="27"/>
      <c r="AG643" s="27"/>
      <c r="AH643" s="27"/>
      <c r="AI643" s="28"/>
      <c r="AJ643" s="28"/>
      <c r="AK643" s="28"/>
      <c r="AL643" s="28"/>
      <c r="AM643" s="28"/>
      <c r="AN643" s="28"/>
      <c r="AO643" s="28"/>
      <c r="AP643" s="28"/>
      <c r="AQ643" s="28"/>
      <c r="AR643" s="28"/>
      <c r="AS643" s="28"/>
      <c r="AT643" s="28"/>
      <c r="AU643" s="28"/>
      <c r="AV643" s="28"/>
      <c r="AW643" s="28"/>
      <c r="AX643" s="28"/>
      <c r="AY643" s="28"/>
      <c r="AZ643" s="28"/>
      <c r="BA643" s="28"/>
    </row>
    <row r="644" spans="1:58" s="43" customFormat="1" x14ac:dyDescent="0.2">
      <c r="A644" s="37"/>
      <c r="B644" s="37"/>
      <c r="C644" s="37"/>
      <c r="D644" s="38"/>
      <c r="E644" s="38"/>
      <c r="F644" s="30" t="s">
        <v>257</v>
      </c>
      <c r="G644" s="31"/>
      <c r="H644" s="27"/>
      <c r="I644" s="27"/>
      <c r="J644" s="27"/>
      <c r="K644" s="27"/>
      <c r="L644" s="27"/>
      <c r="M644" s="27"/>
      <c r="N644" s="27"/>
      <c r="O644" s="27"/>
      <c r="P644" s="27"/>
      <c r="Q644" s="27"/>
      <c r="R644" s="27"/>
      <c r="S644" s="27"/>
      <c r="T644" s="27"/>
      <c r="U644" s="27"/>
      <c r="V644" s="27"/>
      <c r="W644" s="27"/>
      <c r="X644" s="27"/>
      <c r="Y644" s="27"/>
      <c r="Z644" s="27"/>
      <c r="AA644" s="27"/>
      <c r="AB644" s="27"/>
      <c r="AC644" s="27"/>
      <c r="AD644" s="27"/>
      <c r="AE644" s="27"/>
      <c r="AF644" s="27"/>
      <c r="AG644" s="27"/>
      <c r="AH644" s="27"/>
      <c r="AI644" s="28"/>
      <c r="AJ644" s="28"/>
      <c r="AK644" s="28"/>
      <c r="AL644" s="28"/>
      <c r="AM644" s="28"/>
      <c r="AN644" s="28"/>
      <c r="AO644" s="28"/>
      <c r="AP644" s="28"/>
      <c r="AQ644" s="28"/>
      <c r="AR644" s="28"/>
      <c r="AS644" s="28"/>
      <c r="AT644" s="28"/>
      <c r="AU644" s="28"/>
      <c r="AV644" s="28"/>
      <c r="AW644" s="28"/>
      <c r="AX644" s="28"/>
      <c r="AY644" s="28"/>
      <c r="AZ644" s="28"/>
      <c r="BA644" s="28"/>
    </row>
    <row r="645" spans="1:58" s="145" customFormat="1" outlineLevel="1" x14ac:dyDescent="0.2">
      <c r="A645" s="96"/>
      <c r="B645" s="96"/>
      <c r="C645" s="96"/>
      <c r="D645" s="137"/>
      <c r="E645" s="137"/>
      <c r="F645" s="148" t="s">
        <v>444</v>
      </c>
      <c r="G645" s="148" t="s">
        <v>837</v>
      </c>
      <c r="BB645" s="165"/>
      <c r="BC645" s="165"/>
      <c r="BD645" s="165"/>
      <c r="BE645" s="165"/>
      <c r="BF645" s="165"/>
    </row>
    <row r="646" spans="1:58" s="145" customFormat="1" outlineLevel="1" x14ac:dyDescent="0.2">
      <c r="A646" s="96"/>
      <c r="B646" s="96"/>
      <c r="C646" s="96"/>
      <c r="D646" s="137"/>
      <c r="E646" s="137"/>
      <c r="F646" s="148" t="s">
        <v>445</v>
      </c>
      <c r="G646" s="148" t="s">
        <v>838</v>
      </c>
      <c r="BB646" s="165"/>
      <c r="BC646" s="165"/>
      <c r="BD646" s="165"/>
      <c r="BE646" s="165"/>
      <c r="BF646" s="165"/>
    </row>
    <row r="647" spans="1:58" s="145" customFormat="1" outlineLevel="1" x14ac:dyDescent="0.2">
      <c r="A647" s="96"/>
      <c r="B647" s="96"/>
      <c r="C647" s="96"/>
      <c r="D647" s="137"/>
      <c r="E647" s="137"/>
      <c r="F647" s="148" t="s">
        <v>446</v>
      </c>
      <c r="G647" s="148" t="s">
        <v>839</v>
      </c>
      <c r="H647" s="165">
        <v>50.898679461733913</v>
      </c>
      <c r="I647" s="165">
        <v>50.898679461733913</v>
      </c>
      <c r="J647" s="165">
        <v>50.898679461733913</v>
      </c>
      <c r="K647" s="165">
        <v>50.898679461733913</v>
      </c>
      <c r="L647" s="165">
        <v>50.898679461733913</v>
      </c>
      <c r="M647" s="165">
        <v>50.898679461733913</v>
      </c>
      <c r="N647" s="165">
        <v>50.898679461733913</v>
      </c>
      <c r="O647" s="165">
        <v>50.898679461733913</v>
      </c>
      <c r="P647" s="145">
        <v>50.898679461733913</v>
      </c>
      <c r="Q647" s="145">
        <v>60.093970148959023</v>
      </c>
      <c r="R647" s="145">
        <v>92.711486123927997</v>
      </c>
      <c r="S647" s="145">
        <v>107.66922150619116</v>
      </c>
      <c r="T647" s="145">
        <v>90.855199471059066</v>
      </c>
      <c r="U647" s="145">
        <v>85.388680762977259</v>
      </c>
      <c r="V647" s="145">
        <v>100.31108617520542</v>
      </c>
      <c r="W647" s="145">
        <v>79.974863599896537</v>
      </c>
      <c r="X647" s="145">
        <v>74.982994919227394</v>
      </c>
      <c r="Y647" s="145">
        <v>64.988142268708188</v>
      </c>
      <c r="Z647" s="145">
        <v>69.70710179242792</v>
      </c>
      <c r="AA647" s="145">
        <v>68.605061885296777</v>
      </c>
      <c r="AB647" s="145">
        <v>84.9160836975026</v>
      </c>
      <c r="AC647" s="145">
        <v>76.486938292392352</v>
      </c>
      <c r="AD647" s="145">
        <v>78.42827949707663</v>
      </c>
      <c r="AE647" s="165">
        <v>75.372696659947636</v>
      </c>
      <c r="AF647" s="165">
        <v>72.436159995123177</v>
      </c>
      <c r="AG647" s="165">
        <v>69.614031437822902</v>
      </c>
      <c r="AH647" s="165">
        <v>66.901853623279635</v>
      </c>
      <c r="AI647" s="165">
        <v>64.295342846627591</v>
      </c>
      <c r="AJ647" s="165">
        <v>61.790382297074771</v>
      </c>
      <c r="AK647" s="165">
        <v>59.383015555673559</v>
      </c>
      <c r="AL647" s="165">
        <v>57.069440346419562</v>
      </c>
      <c r="AM647" s="165">
        <v>54.846002530808981</v>
      </c>
      <c r="AN647" s="165">
        <v>52.709190336369346</v>
      </c>
      <c r="AO647" s="165">
        <v>50.655628810047979</v>
      </c>
      <c r="AP647" s="165">
        <v>48.682074487697598</v>
      </c>
      <c r="AQ647" s="165">
        <v>46.785410271239954</v>
      </c>
      <c r="AR647" s="165">
        <v>44.962640505416289</v>
      </c>
      <c r="AS647" s="165">
        <v>43.210886246348657</v>
      </c>
      <c r="AT647" s="165">
        <v>41.527380714439118</v>
      </c>
      <c r="AU647" s="165">
        <v>39.909464924424988</v>
      </c>
      <c r="AV647" s="165">
        <v>38.354583485688089</v>
      </c>
      <c r="AW647" s="165">
        <v>36.860280566184827</v>
      </c>
      <c r="AX647" s="165">
        <v>35.424196013622485</v>
      </c>
      <c r="AY647" s="165">
        <v>34.044061627755298</v>
      </c>
      <c r="AZ647" s="165">
        <v>32.717697577912688</v>
      </c>
      <c r="BA647" s="165"/>
      <c r="BB647" s="165"/>
      <c r="BC647" s="165"/>
      <c r="BD647" s="165"/>
      <c r="BE647" s="165"/>
      <c r="BF647" s="165"/>
    </row>
    <row r="648" spans="1:58" s="145" customFormat="1" outlineLevel="1" x14ac:dyDescent="0.2">
      <c r="A648" s="96"/>
      <c r="B648" s="96"/>
      <c r="C648" s="96"/>
      <c r="D648" s="137"/>
      <c r="E648" s="137"/>
      <c r="F648" s="148" t="s">
        <v>447</v>
      </c>
      <c r="G648" s="148" t="s">
        <v>840</v>
      </c>
      <c r="BB648" s="165"/>
      <c r="BC648" s="165"/>
      <c r="BD648" s="165"/>
      <c r="BE648" s="165"/>
      <c r="BF648" s="165"/>
    </row>
    <row r="649" spans="1:58" s="43" customFormat="1" x14ac:dyDescent="0.2">
      <c r="A649" s="37" t="s">
        <v>442</v>
      </c>
      <c r="B649" s="37" t="s">
        <v>258</v>
      </c>
      <c r="C649" s="37" t="s">
        <v>382</v>
      </c>
      <c r="D649" s="38" t="s">
        <v>374</v>
      </c>
      <c r="E649" s="38" t="s">
        <v>1546</v>
      </c>
      <c r="F649" s="88" t="s">
        <v>259</v>
      </c>
      <c r="G649" s="22" t="s">
        <v>1307</v>
      </c>
      <c r="H649" s="27" t="str">
        <f>EIUTotal(EIUSum(H645:H648,H$996:H$999),H654,H669,H674)</f>
        <v>–</v>
      </c>
      <c r="I649" s="27" t="str">
        <f t="shared" ref="I649:BA649" si="387">EIUTotal(EIUSum(I645:I648,I$996:I$999),I654,I669,I674)</f>
        <v>–</v>
      </c>
      <c r="J649" s="27" t="str">
        <f t="shared" si="387"/>
        <v>–</v>
      </c>
      <c r="K649" s="27" t="str">
        <f t="shared" si="387"/>
        <v>–</v>
      </c>
      <c r="L649" s="27" t="str">
        <f t="shared" si="387"/>
        <v>–</v>
      </c>
      <c r="M649" s="27" t="str">
        <f t="shared" si="387"/>
        <v>–</v>
      </c>
      <c r="N649" s="27" t="str">
        <f t="shared" si="387"/>
        <v>–</v>
      </c>
      <c r="O649" s="27" t="str">
        <f t="shared" si="387"/>
        <v>–</v>
      </c>
      <c r="P649" s="27" t="str">
        <f t="shared" si="387"/>
        <v>–</v>
      </c>
      <c r="Q649" s="27" t="str">
        <f t="shared" si="387"/>
        <v>–</v>
      </c>
      <c r="R649" s="27" t="str">
        <f t="shared" si="387"/>
        <v>–</v>
      </c>
      <c r="S649" s="27" t="str">
        <f t="shared" si="387"/>
        <v>–</v>
      </c>
      <c r="T649" s="27" t="str">
        <f t="shared" si="387"/>
        <v>–</v>
      </c>
      <c r="U649" s="27" t="str">
        <f t="shared" si="387"/>
        <v>–</v>
      </c>
      <c r="V649" s="27" t="str">
        <f t="shared" si="387"/>
        <v>–</v>
      </c>
      <c r="W649" s="27" t="str">
        <f t="shared" si="387"/>
        <v>–</v>
      </c>
      <c r="X649" s="27" t="str">
        <f t="shared" si="387"/>
        <v>–</v>
      </c>
      <c r="Y649" s="27" t="str">
        <f t="shared" si="387"/>
        <v>–</v>
      </c>
      <c r="Z649" s="27" t="str">
        <f t="shared" si="387"/>
        <v>–</v>
      </c>
      <c r="AA649" s="27" t="str">
        <f t="shared" si="387"/>
        <v>–</v>
      </c>
      <c r="AB649" s="27" t="str">
        <f t="shared" si="387"/>
        <v>–</v>
      </c>
      <c r="AC649" s="27" t="str">
        <f t="shared" si="387"/>
        <v>–</v>
      </c>
      <c r="AD649" s="27" t="str">
        <f t="shared" si="387"/>
        <v>–</v>
      </c>
      <c r="AE649" s="27" t="str">
        <f t="shared" si="387"/>
        <v>–</v>
      </c>
      <c r="AF649" s="27" t="str">
        <f t="shared" si="387"/>
        <v>–</v>
      </c>
      <c r="AG649" s="27" t="str">
        <f t="shared" si="387"/>
        <v>–</v>
      </c>
      <c r="AH649" s="27" t="str">
        <f t="shared" si="387"/>
        <v>–</v>
      </c>
      <c r="AI649" s="27" t="str">
        <f t="shared" si="387"/>
        <v>–</v>
      </c>
      <c r="AJ649" s="27" t="str">
        <f t="shared" si="387"/>
        <v>–</v>
      </c>
      <c r="AK649" s="27" t="str">
        <f t="shared" si="387"/>
        <v>–</v>
      </c>
      <c r="AL649" s="27" t="str">
        <f t="shared" si="387"/>
        <v>–</v>
      </c>
      <c r="AM649" s="27" t="str">
        <f t="shared" si="387"/>
        <v>–</v>
      </c>
      <c r="AN649" s="27" t="str">
        <f t="shared" si="387"/>
        <v>–</v>
      </c>
      <c r="AO649" s="27" t="str">
        <f t="shared" si="387"/>
        <v>–</v>
      </c>
      <c r="AP649" s="27" t="str">
        <f t="shared" si="387"/>
        <v>–</v>
      </c>
      <c r="AQ649" s="27" t="str">
        <f t="shared" si="387"/>
        <v>–</v>
      </c>
      <c r="AR649" s="27" t="str">
        <f t="shared" si="387"/>
        <v>–</v>
      </c>
      <c r="AS649" s="27" t="str">
        <f t="shared" si="387"/>
        <v>–</v>
      </c>
      <c r="AT649" s="27" t="str">
        <f t="shared" si="387"/>
        <v>–</v>
      </c>
      <c r="AU649" s="27" t="str">
        <f t="shared" si="387"/>
        <v>–</v>
      </c>
      <c r="AV649" s="27" t="str">
        <f t="shared" si="387"/>
        <v>–</v>
      </c>
      <c r="AW649" s="28" t="str">
        <f t="shared" si="387"/>
        <v>–</v>
      </c>
      <c r="AX649" s="28" t="str">
        <f t="shared" si="387"/>
        <v>–</v>
      </c>
      <c r="AY649" s="28" t="str">
        <f t="shared" si="387"/>
        <v>–</v>
      </c>
      <c r="AZ649" s="28" t="str">
        <f t="shared" si="387"/>
        <v>–</v>
      </c>
      <c r="BA649" s="28" t="str">
        <f t="shared" si="387"/>
        <v>–</v>
      </c>
    </row>
    <row r="650" spans="1:58" s="145" customFormat="1" outlineLevel="1" x14ac:dyDescent="0.2">
      <c r="A650" s="96"/>
      <c r="B650" s="96"/>
      <c r="C650" s="96"/>
      <c r="D650" s="137"/>
      <c r="E650" s="137"/>
      <c r="F650" s="138" t="s">
        <v>444</v>
      </c>
      <c r="G650" s="140" t="s">
        <v>841</v>
      </c>
      <c r="BB650" s="165"/>
      <c r="BC650" s="165"/>
      <c r="BD650" s="165"/>
      <c r="BE650" s="165"/>
      <c r="BF650" s="165"/>
    </row>
    <row r="651" spans="1:58" s="145" customFormat="1" outlineLevel="1" x14ac:dyDescent="0.2">
      <c r="A651" s="96"/>
      <c r="B651" s="96"/>
      <c r="C651" s="96"/>
      <c r="D651" s="137"/>
      <c r="E651" s="137"/>
      <c r="F651" s="138" t="s">
        <v>445</v>
      </c>
      <c r="G651" s="140" t="s">
        <v>842</v>
      </c>
      <c r="BB651" s="165"/>
      <c r="BC651" s="165"/>
      <c r="BD651" s="165"/>
      <c r="BE651" s="165"/>
      <c r="BF651" s="165"/>
    </row>
    <row r="652" spans="1:58" s="145" customFormat="1" outlineLevel="1" x14ac:dyDescent="0.2">
      <c r="A652" s="96"/>
      <c r="B652" s="96"/>
      <c r="C652" s="96"/>
      <c r="D652" s="137"/>
      <c r="E652" s="137"/>
      <c r="F652" s="138" t="s">
        <v>446</v>
      </c>
      <c r="G652" s="140" t="s">
        <v>843</v>
      </c>
      <c r="H652" s="165">
        <v>43.297433268939002</v>
      </c>
      <c r="I652" s="165">
        <v>43.297433268939002</v>
      </c>
      <c r="J652" s="165">
        <v>43.297433268939002</v>
      </c>
      <c r="K652" s="165">
        <v>43.297433268939002</v>
      </c>
      <c r="L652" s="165">
        <v>43.297433268939002</v>
      </c>
      <c r="M652" s="165">
        <v>43.297433268939002</v>
      </c>
      <c r="N652" s="165">
        <v>43.297433268939002</v>
      </c>
      <c r="O652" s="165">
        <v>43.297433268939002</v>
      </c>
      <c r="P652" s="145">
        <v>43.297433268939002</v>
      </c>
      <c r="Q652" s="145">
        <v>46.493286023800614</v>
      </c>
      <c r="R652" s="145">
        <v>73.98364056498545</v>
      </c>
      <c r="S652" s="145">
        <v>88.583115843680446</v>
      </c>
      <c r="T652" s="145">
        <v>75.706169518216427</v>
      </c>
      <c r="U652" s="145">
        <v>71.638465212644022</v>
      </c>
      <c r="V652" s="145">
        <v>87.424213032534809</v>
      </c>
      <c r="W652" s="145">
        <v>66.617722854198874</v>
      </c>
      <c r="X652" s="145">
        <v>63.984956394607892</v>
      </c>
      <c r="Y652" s="145">
        <v>54.848097544880851</v>
      </c>
      <c r="Z652" s="145">
        <v>58.144190646788225</v>
      </c>
      <c r="AA652" s="145">
        <v>59.8790192977918</v>
      </c>
      <c r="AB652" s="145">
        <v>73.762242410700054</v>
      </c>
      <c r="AC652" s="145">
        <v>65.955290981599489</v>
      </c>
      <c r="AD652" s="145">
        <v>68.986144523098872</v>
      </c>
      <c r="AE652" s="165">
        <v>66.715347940965998</v>
      </c>
      <c r="AF652" s="165">
        <v>64.519298500495751</v>
      </c>
      <c r="AG652" s="165">
        <v>62.3955357720615</v>
      </c>
      <c r="AH652" s="165">
        <v>60.341680315273294</v>
      </c>
      <c r="AI652" s="165">
        <v>58.355431013079048</v>
      </c>
      <c r="AJ652" s="165">
        <v>56.434562493618301</v>
      </c>
      <c r="AK652" s="165">
        <v>54.576922636940083</v>
      </c>
      <c r="AL652" s="165">
        <v>52.780430163791415</v>
      </c>
      <c r="AM652" s="165">
        <v>51.043072303774913</v>
      </c>
      <c r="AN652" s="165">
        <v>49.362902540263015</v>
      </c>
      <c r="AO652" s="165">
        <v>47.738038429542136</v>
      </c>
      <c r="AP652" s="165">
        <v>46.166659491743481</v>
      </c>
      <c r="AQ652" s="165">
        <v>44.647005171197407</v>
      </c>
      <c r="AR652" s="165">
        <v>43.177372863926244</v>
      </c>
      <c r="AS652" s="165">
        <v>41.756116010065526</v>
      </c>
      <c r="AT652" s="165">
        <v>40.381642249076442</v>
      </c>
      <c r="AU652" s="165">
        <v>39.052411635682603</v>
      </c>
      <c r="AV652" s="165">
        <v>37.7669349145323</v>
      </c>
      <c r="AW652" s="165">
        <v>36.523771851653223</v>
      </c>
      <c r="AX652" s="165">
        <v>35.321529620830127</v>
      </c>
      <c r="AY652" s="165">
        <v>34.158861243097704</v>
      </c>
      <c r="AZ652" s="165">
        <v>33.034464077600148</v>
      </c>
      <c r="BA652" s="165"/>
      <c r="BB652" s="165"/>
      <c r="BC652" s="165"/>
      <c r="BD652" s="165"/>
      <c r="BE652" s="165"/>
      <c r="BF652" s="165"/>
    </row>
    <row r="653" spans="1:58" s="145" customFormat="1" outlineLevel="1" x14ac:dyDescent="0.2">
      <c r="A653" s="96"/>
      <c r="B653" s="96"/>
      <c r="C653" s="96"/>
      <c r="D653" s="137"/>
      <c r="E653" s="137"/>
      <c r="F653" s="138" t="s">
        <v>447</v>
      </c>
      <c r="G653" s="140" t="s">
        <v>844</v>
      </c>
      <c r="BB653" s="165"/>
      <c r="BC653" s="165"/>
      <c r="BD653" s="165"/>
      <c r="BE653" s="165"/>
      <c r="BF653" s="165"/>
    </row>
    <row r="654" spans="1:58" s="43" customFormat="1" x14ac:dyDescent="0.2">
      <c r="A654" s="37" t="s">
        <v>442</v>
      </c>
      <c r="B654" s="37" t="s">
        <v>260</v>
      </c>
      <c r="C654" s="37" t="s">
        <v>382</v>
      </c>
      <c r="D654" s="38" t="s">
        <v>374</v>
      </c>
      <c r="E654" s="38" t="s">
        <v>1546</v>
      </c>
      <c r="F654" s="87" t="s">
        <v>261</v>
      </c>
      <c r="G654" s="22" t="s">
        <v>1308</v>
      </c>
      <c r="H654" s="27" t="str">
        <f>EIUTotal(EIUSum(H650:H653,H$996:H$999),H659,H664)</f>
        <v>–</v>
      </c>
      <c r="I654" s="27" t="str">
        <f t="shared" ref="I654:BA654" si="388">EIUTotal(EIUSum(I650:I653,I$996:I$999),I659,I664)</f>
        <v>–</v>
      </c>
      <c r="J654" s="27" t="str">
        <f t="shared" si="388"/>
        <v>–</v>
      </c>
      <c r="K654" s="27" t="str">
        <f t="shared" si="388"/>
        <v>–</v>
      </c>
      <c r="L654" s="27" t="str">
        <f t="shared" si="388"/>
        <v>–</v>
      </c>
      <c r="M654" s="27" t="str">
        <f t="shared" si="388"/>
        <v>–</v>
      </c>
      <c r="N654" s="27" t="str">
        <f t="shared" si="388"/>
        <v>–</v>
      </c>
      <c r="O654" s="27" t="str">
        <f t="shared" si="388"/>
        <v>–</v>
      </c>
      <c r="P654" s="27" t="str">
        <f t="shared" si="388"/>
        <v>–</v>
      </c>
      <c r="Q654" s="27" t="str">
        <f t="shared" si="388"/>
        <v>–</v>
      </c>
      <c r="R654" s="27" t="str">
        <f t="shared" si="388"/>
        <v>–</v>
      </c>
      <c r="S654" s="27" t="str">
        <f t="shared" si="388"/>
        <v>–</v>
      </c>
      <c r="T654" s="27" t="str">
        <f t="shared" si="388"/>
        <v>–</v>
      </c>
      <c r="U654" s="27" t="str">
        <f t="shared" si="388"/>
        <v>–</v>
      </c>
      <c r="V654" s="27" t="str">
        <f t="shared" si="388"/>
        <v>–</v>
      </c>
      <c r="W654" s="27" t="str">
        <f t="shared" si="388"/>
        <v>–</v>
      </c>
      <c r="X654" s="27" t="str">
        <f t="shared" si="388"/>
        <v>–</v>
      </c>
      <c r="Y654" s="27" t="str">
        <f t="shared" si="388"/>
        <v>–</v>
      </c>
      <c r="Z654" s="27" t="str">
        <f t="shared" si="388"/>
        <v>–</v>
      </c>
      <c r="AA654" s="27" t="str">
        <f t="shared" si="388"/>
        <v>–</v>
      </c>
      <c r="AB654" s="27" t="str">
        <f t="shared" si="388"/>
        <v>–</v>
      </c>
      <c r="AC654" s="27" t="str">
        <f t="shared" si="388"/>
        <v>–</v>
      </c>
      <c r="AD654" s="27" t="str">
        <f t="shared" si="388"/>
        <v>–</v>
      </c>
      <c r="AE654" s="27" t="str">
        <f t="shared" si="388"/>
        <v>–</v>
      </c>
      <c r="AF654" s="27" t="str">
        <f t="shared" si="388"/>
        <v>–</v>
      </c>
      <c r="AG654" s="27" t="str">
        <f t="shared" si="388"/>
        <v>–</v>
      </c>
      <c r="AH654" s="27" t="str">
        <f t="shared" si="388"/>
        <v>–</v>
      </c>
      <c r="AI654" s="27" t="str">
        <f t="shared" si="388"/>
        <v>–</v>
      </c>
      <c r="AJ654" s="27" t="str">
        <f t="shared" si="388"/>
        <v>–</v>
      </c>
      <c r="AK654" s="27" t="str">
        <f t="shared" si="388"/>
        <v>–</v>
      </c>
      <c r="AL654" s="27" t="str">
        <f t="shared" si="388"/>
        <v>–</v>
      </c>
      <c r="AM654" s="27" t="str">
        <f t="shared" si="388"/>
        <v>–</v>
      </c>
      <c r="AN654" s="27" t="str">
        <f t="shared" si="388"/>
        <v>–</v>
      </c>
      <c r="AO654" s="27" t="str">
        <f t="shared" si="388"/>
        <v>–</v>
      </c>
      <c r="AP654" s="27" t="str">
        <f t="shared" si="388"/>
        <v>–</v>
      </c>
      <c r="AQ654" s="27" t="str">
        <f t="shared" si="388"/>
        <v>–</v>
      </c>
      <c r="AR654" s="27" t="str">
        <f t="shared" si="388"/>
        <v>–</v>
      </c>
      <c r="AS654" s="27" t="str">
        <f t="shared" si="388"/>
        <v>–</v>
      </c>
      <c r="AT654" s="27" t="str">
        <f t="shared" si="388"/>
        <v>–</v>
      </c>
      <c r="AU654" s="27" t="str">
        <f t="shared" si="388"/>
        <v>–</v>
      </c>
      <c r="AV654" s="27" t="str">
        <f t="shared" si="388"/>
        <v>–</v>
      </c>
      <c r="AW654" s="28" t="str">
        <f t="shared" si="388"/>
        <v>–</v>
      </c>
      <c r="AX654" s="28" t="str">
        <f t="shared" si="388"/>
        <v>–</v>
      </c>
      <c r="AY654" s="28" t="str">
        <f t="shared" si="388"/>
        <v>–</v>
      </c>
      <c r="AZ654" s="28" t="str">
        <f t="shared" si="388"/>
        <v>–</v>
      </c>
      <c r="BA654" s="28" t="str">
        <f t="shared" si="388"/>
        <v>–</v>
      </c>
    </row>
    <row r="655" spans="1:58" s="145" customFormat="1" outlineLevel="1" x14ac:dyDescent="0.2">
      <c r="A655" s="96"/>
      <c r="B655" s="96"/>
      <c r="C655" s="96"/>
      <c r="D655" s="137"/>
      <c r="E655" s="137"/>
      <c r="F655" s="140" t="s">
        <v>444</v>
      </c>
      <c r="G655" s="140" t="s">
        <v>845</v>
      </c>
      <c r="BB655" s="165"/>
      <c r="BC655" s="165"/>
      <c r="BD655" s="165"/>
      <c r="BE655" s="165"/>
      <c r="BF655" s="165"/>
    </row>
    <row r="656" spans="1:58" s="145" customFormat="1" outlineLevel="1" x14ac:dyDescent="0.2">
      <c r="A656" s="96"/>
      <c r="B656" s="96"/>
      <c r="C656" s="96"/>
      <c r="D656" s="137"/>
      <c r="E656" s="137"/>
      <c r="F656" s="140" t="s">
        <v>445</v>
      </c>
      <c r="G656" s="140" t="s">
        <v>846</v>
      </c>
      <c r="BB656" s="165"/>
      <c r="BC656" s="165"/>
      <c r="BD656" s="165"/>
      <c r="BE656" s="165"/>
      <c r="BF656" s="165"/>
    </row>
    <row r="657" spans="1:58" s="145" customFormat="1" outlineLevel="1" x14ac:dyDescent="0.2">
      <c r="A657" s="96"/>
      <c r="B657" s="96"/>
      <c r="C657" s="96"/>
      <c r="D657" s="137"/>
      <c r="E657" s="137"/>
      <c r="F657" s="140" t="s">
        <v>446</v>
      </c>
      <c r="G657" s="140" t="s">
        <v>847</v>
      </c>
      <c r="BB657" s="165"/>
      <c r="BC657" s="165"/>
      <c r="BD657" s="165"/>
      <c r="BE657" s="165"/>
      <c r="BF657" s="165"/>
    </row>
    <row r="658" spans="1:58" s="145" customFormat="1" outlineLevel="1" x14ac:dyDescent="0.2">
      <c r="A658" s="96"/>
      <c r="B658" s="96"/>
      <c r="C658" s="96"/>
      <c r="D658" s="137"/>
      <c r="E658" s="137"/>
      <c r="F658" s="140" t="s">
        <v>447</v>
      </c>
      <c r="G658" s="140" t="s">
        <v>848</v>
      </c>
      <c r="BB658" s="165"/>
      <c r="BC658" s="165"/>
      <c r="BD658" s="165"/>
      <c r="BE658" s="165"/>
      <c r="BF658" s="165"/>
    </row>
    <row r="659" spans="1:58" s="43" customFormat="1" x14ac:dyDescent="0.2">
      <c r="A659" s="37" t="s">
        <v>442</v>
      </c>
      <c r="B659" s="37" t="s">
        <v>337</v>
      </c>
      <c r="C659" s="37" t="s">
        <v>382</v>
      </c>
      <c r="D659" s="38" t="s">
        <v>374</v>
      </c>
      <c r="E659" s="38" t="s">
        <v>1546</v>
      </c>
      <c r="F659" s="31" t="s">
        <v>338</v>
      </c>
      <c r="G659" s="22" t="s">
        <v>1309</v>
      </c>
      <c r="H659" s="27" t="str">
        <f>EIUTotal(EIUSum(H655:H658,H$996:H$999),H695,H722)</f>
        <v>–</v>
      </c>
      <c r="I659" s="27" t="str">
        <f t="shared" ref="I659:BA659" si="389">EIUTotal(EIUSum(I655:I658,I$996:I$999),I695,I722)</f>
        <v>–</v>
      </c>
      <c r="J659" s="27" t="str">
        <f t="shared" si="389"/>
        <v>–</v>
      </c>
      <c r="K659" s="27" t="str">
        <f t="shared" si="389"/>
        <v>–</v>
      </c>
      <c r="L659" s="27" t="str">
        <f t="shared" si="389"/>
        <v>–</v>
      </c>
      <c r="M659" s="27" t="str">
        <f t="shared" si="389"/>
        <v>–</v>
      </c>
      <c r="N659" s="27" t="str">
        <f t="shared" si="389"/>
        <v>–</v>
      </c>
      <c r="O659" s="27" t="str">
        <f t="shared" si="389"/>
        <v>–</v>
      </c>
      <c r="P659" s="27" t="str">
        <f t="shared" si="389"/>
        <v>–</v>
      </c>
      <c r="Q659" s="27" t="str">
        <f t="shared" si="389"/>
        <v>–</v>
      </c>
      <c r="R659" s="27" t="str">
        <f t="shared" si="389"/>
        <v>–</v>
      </c>
      <c r="S659" s="27" t="str">
        <f t="shared" si="389"/>
        <v>–</v>
      </c>
      <c r="T659" s="27" t="str">
        <f t="shared" si="389"/>
        <v>–</v>
      </c>
      <c r="U659" s="27" t="str">
        <f t="shared" si="389"/>
        <v>–</v>
      </c>
      <c r="V659" s="27" t="str">
        <f t="shared" si="389"/>
        <v>–</v>
      </c>
      <c r="W659" s="27" t="str">
        <f t="shared" si="389"/>
        <v>–</v>
      </c>
      <c r="X659" s="27" t="str">
        <f t="shared" si="389"/>
        <v>–</v>
      </c>
      <c r="Y659" s="27" t="str">
        <f t="shared" si="389"/>
        <v>–</v>
      </c>
      <c r="Z659" s="27" t="str">
        <f t="shared" si="389"/>
        <v>–</v>
      </c>
      <c r="AA659" s="27" t="str">
        <f t="shared" si="389"/>
        <v>–</v>
      </c>
      <c r="AB659" s="27" t="str">
        <f t="shared" si="389"/>
        <v>–</v>
      </c>
      <c r="AC659" s="27" t="str">
        <f t="shared" si="389"/>
        <v>–</v>
      </c>
      <c r="AD659" s="27" t="str">
        <f t="shared" si="389"/>
        <v>–</v>
      </c>
      <c r="AE659" s="27" t="str">
        <f t="shared" si="389"/>
        <v>–</v>
      </c>
      <c r="AF659" s="27" t="str">
        <f t="shared" si="389"/>
        <v>–</v>
      </c>
      <c r="AG659" s="27" t="str">
        <f t="shared" si="389"/>
        <v>–</v>
      </c>
      <c r="AH659" s="27" t="str">
        <f t="shared" si="389"/>
        <v>–</v>
      </c>
      <c r="AI659" s="27" t="str">
        <f t="shared" si="389"/>
        <v>–</v>
      </c>
      <c r="AJ659" s="27" t="str">
        <f t="shared" si="389"/>
        <v>–</v>
      </c>
      <c r="AK659" s="27" t="str">
        <f t="shared" si="389"/>
        <v>–</v>
      </c>
      <c r="AL659" s="27" t="str">
        <f t="shared" si="389"/>
        <v>–</v>
      </c>
      <c r="AM659" s="27" t="str">
        <f t="shared" si="389"/>
        <v>–</v>
      </c>
      <c r="AN659" s="27" t="str">
        <f t="shared" si="389"/>
        <v>–</v>
      </c>
      <c r="AO659" s="27" t="str">
        <f t="shared" si="389"/>
        <v>–</v>
      </c>
      <c r="AP659" s="27" t="str">
        <f t="shared" si="389"/>
        <v>–</v>
      </c>
      <c r="AQ659" s="27" t="str">
        <f t="shared" si="389"/>
        <v>–</v>
      </c>
      <c r="AR659" s="27" t="str">
        <f t="shared" si="389"/>
        <v>–</v>
      </c>
      <c r="AS659" s="27" t="str">
        <f t="shared" si="389"/>
        <v>–</v>
      </c>
      <c r="AT659" s="27" t="str">
        <f t="shared" si="389"/>
        <v>–</v>
      </c>
      <c r="AU659" s="27" t="str">
        <f t="shared" si="389"/>
        <v>–</v>
      </c>
      <c r="AV659" s="27" t="str">
        <f t="shared" si="389"/>
        <v>–</v>
      </c>
      <c r="AW659" s="28" t="str">
        <f t="shared" si="389"/>
        <v>–</v>
      </c>
      <c r="AX659" s="28" t="str">
        <f t="shared" si="389"/>
        <v>–</v>
      </c>
      <c r="AY659" s="28" t="str">
        <f t="shared" si="389"/>
        <v>–</v>
      </c>
      <c r="AZ659" s="28" t="str">
        <f t="shared" si="389"/>
        <v>–</v>
      </c>
      <c r="BA659" s="28" t="str">
        <f t="shared" si="389"/>
        <v>–</v>
      </c>
    </row>
    <row r="660" spans="1:58" s="145" customFormat="1" outlineLevel="1" x14ac:dyDescent="0.2">
      <c r="A660" s="96"/>
      <c r="B660" s="96"/>
      <c r="C660" s="96"/>
      <c r="D660" s="137"/>
      <c r="E660" s="137"/>
      <c r="F660" s="148" t="s">
        <v>444</v>
      </c>
      <c r="G660" s="140" t="s">
        <v>849</v>
      </c>
      <c r="BB660" s="165"/>
      <c r="BC660" s="165"/>
      <c r="BD660" s="165"/>
      <c r="BE660" s="165"/>
      <c r="BF660" s="165"/>
    </row>
    <row r="661" spans="1:58" s="145" customFormat="1" outlineLevel="1" x14ac:dyDescent="0.2">
      <c r="A661" s="96"/>
      <c r="B661" s="96"/>
      <c r="C661" s="96"/>
      <c r="D661" s="137"/>
      <c r="E661" s="137"/>
      <c r="F661" s="148" t="s">
        <v>445</v>
      </c>
      <c r="G661" s="140" t="s">
        <v>850</v>
      </c>
      <c r="BB661" s="165"/>
      <c r="BC661" s="165"/>
      <c r="BD661" s="165"/>
      <c r="BE661" s="165"/>
      <c r="BF661" s="165"/>
    </row>
    <row r="662" spans="1:58" s="145" customFormat="1" outlineLevel="1" x14ac:dyDescent="0.2">
      <c r="A662" s="96"/>
      <c r="B662" s="96"/>
      <c r="C662" s="96"/>
      <c r="D662" s="137"/>
      <c r="E662" s="137"/>
      <c r="F662" s="148" t="s">
        <v>446</v>
      </c>
      <c r="G662" s="140" t="s">
        <v>851</v>
      </c>
      <c r="BB662" s="165"/>
      <c r="BC662" s="165"/>
      <c r="BD662" s="165"/>
      <c r="BE662" s="165"/>
      <c r="BF662" s="165"/>
    </row>
    <row r="663" spans="1:58" s="145" customFormat="1" outlineLevel="1" x14ac:dyDescent="0.2">
      <c r="A663" s="96"/>
      <c r="B663" s="96"/>
      <c r="C663" s="96"/>
      <c r="D663" s="137"/>
      <c r="E663" s="137"/>
      <c r="F663" s="148" t="s">
        <v>447</v>
      </c>
      <c r="G663" s="140" t="s">
        <v>852</v>
      </c>
      <c r="BB663" s="165"/>
      <c r="BC663" s="165"/>
      <c r="BD663" s="165"/>
      <c r="BE663" s="165"/>
      <c r="BF663" s="165"/>
    </row>
    <row r="664" spans="1:58" s="43" customFormat="1" x14ac:dyDescent="0.2">
      <c r="A664" s="37" t="s">
        <v>442</v>
      </c>
      <c r="B664" s="37" t="s">
        <v>339</v>
      </c>
      <c r="C664" s="37" t="s">
        <v>382</v>
      </c>
      <c r="D664" s="38" t="s">
        <v>374</v>
      </c>
      <c r="E664" s="38" t="s">
        <v>1546</v>
      </c>
      <c r="F664" s="31" t="s">
        <v>340</v>
      </c>
      <c r="G664" s="22" t="s">
        <v>1310</v>
      </c>
      <c r="H664" s="27" t="str">
        <f>EIUTotal(EIUSum(H660:H663,H$996:H$999),H700,H727)</f>
        <v>–</v>
      </c>
      <c r="I664" s="27" t="str">
        <f t="shared" ref="I664:BA664" si="390">EIUTotal(EIUSum(I660:I663,I$996:I$999),I700,I727)</f>
        <v>–</v>
      </c>
      <c r="J664" s="27" t="str">
        <f t="shared" si="390"/>
        <v>–</v>
      </c>
      <c r="K664" s="27" t="str">
        <f t="shared" si="390"/>
        <v>–</v>
      </c>
      <c r="L664" s="27" t="str">
        <f t="shared" si="390"/>
        <v>–</v>
      </c>
      <c r="M664" s="27" t="str">
        <f t="shared" si="390"/>
        <v>–</v>
      </c>
      <c r="N664" s="27" t="str">
        <f t="shared" si="390"/>
        <v>–</v>
      </c>
      <c r="O664" s="27" t="str">
        <f t="shared" si="390"/>
        <v>–</v>
      </c>
      <c r="P664" s="27" t="str">
        <f t="shared" si="390"/>
        <v>–</v>
      </c>
      <c r="Q664" s="27" t="str">
        <f t="shared" si="390"/>
        <v>–</v>
      </c>
      <c r="R664" s="27" t="str">
        <f t="shared" si="390"/>
        <v>–</v>
      </c>
      <c r="S664" s="27" t="str">
        <f t="shared" si="390"/>
        <v>–</v>
      </c>
      <c r="T664" s="27" t="str">
        <f t="shared" si="390"/>
        <v>–</v>
      </c>
      <c r="U664" s="27" t="str">
        <f t="shared" si="390"/>
        <v>–</v>
      </c>
      <c r="V664" s="27" t="str">
        <f t="shared" si="390"/>
        <v>–</v>
      </c>
      <c r="W664" s="27" t="str">
        <f t="shared" si="390"/>
        <v>–</v>
      </c>
      <c r="X664" s="27" t="str">
        <f t="shared" si="390"/>
        <v>–</v>
      </c>
      <c r="Y664" s="27" t="str">
        <f t="shared" si="390"/>
        <v>–</v>
      </c>
      <c r="Z664" s="27" t="str">
        <f t="shared" si="390"/>
        <v>–</v>
      </c>
      <c r="AA664" s="27" t="str">
        <f t="shared" si="390"/>
        <v>–</v>
      </c>
      <c r="AB664" s="27" t="str">
        <f t="shared" si="390"/>
        <v>–</v>
      </c>
      <c r="AC664" s="27" t="str">
        <f t="shared" si="390"/>
        <v>–</v>
      </c>
      <c r="AD664" s="27" t="str">
        <f t="shared" si="390"/>
        <v>–</v>
      </c>
      <c r="AE664" s="27" t="str">
        <f t="shared" si="390"/>
        <v>–</v>
      </c>
      <c r="AF664" s="27" t="str">
        <f t="shared" si="390"/>
        <v>–</v>
      </c>
      <c r="AG664" s="27" t="str">
        <f t="shared" si="390"/>
        <v>–</v>
      </c>
      <c r="AH664" s="27" t="str">
        <f t="shared" si="390"/>
        <v>–</v>
      </c>
      <c r="AI664" s="27" t="str">
        <f t="shared" si="390"/>
        <v>–</v>
      </c>
      <c r="AJ664" s="27" t="str">
        <f t="shared" si="390"/>
        <v>–</v>
      </c>
      <c r="AK664" s="27" t="str">
        <f t="shared" si="390"/>
        <v>–</v>
      </c>
      <c r="AL664" s="27" t="str">
        <f t="shared" si="390"/>
        <v>–</v>
      </c>
      <c r="AM664" s="27" t="str">
        <f t="shared" si="390"/>
        <v>–</v>
      </c>
      <c r="AN664" s="27" t="str">
        <f t="shared" si="390"/>
        <v>–</v>
      </c>
      <c r="AO664" s="27" t="str">
        <f t="shared" si="390"/>
        <v>–</v>
      </c>
      <c r="AP664" s="27" t="str">
        <f t="shared" si="390"/>
        <v>–</v>
      </c>
      <c r="AQ664" s="27" t="str">
        <f t="shared" si="390"/>
        <v>–</v>
      </c>
      <c r="AR664" s="27" t="str">
        <f t="shared" si="390"/>
        <v>–</v>
      </c>
      <c r="AS664" s="27" t="str">
        <f t="shared" si="390"/>
        <v>–</v>
      </c>
      <c r="AT664" s="27" t="str">
        <f t="shared" si="390"/>
        <v>–</v>
      </c>
      <c r="AU664" s="27" t="str">
        <f t="shared" si="390"/>
        <v>–</v>
      </c>
      <c r="AV664" s="27" t="str">
        <f t="shared" si="390"/>
        <v>–</v>
      </c>
      <c r="AW664" s="28" t="str">
        <f t="shared" si="390"/>
        <v>–</v>
      </c>
      <c r="AX664" s="28" t="str">
        <f t="shared" si="390"/>
        <v>–</v>
      </c>
      <c r="AY664" s="28" t="str">
        <f t="shared" si="390"/>
        <v>–</v>
      </c>
      <c r="AZ664" s="28" t="str">
        <f t="shared" si="390"/>
        <v>–</v>
      </c>
      <c r="BA664" s="28" t="str">
        <f t="shared" si="390"/>
        <v>–</v>
      </c>
    </row>
    <row r="665" spans="1:58" s="145" customFormat="1" outlineLevel="1" x14ac:dyDescent="0.2">
      <c r="A665" s="96"/>
      <c r="B665" s="96"/>
      <c r="C665" s="96"/>
      <c r="D665" s="137"/>
      <c r="E665" s="137"/>
      <c r="F665" s="148" t="s">
        <v>444</v>
      </c>
      <c r="G665" s="140" t="s">
        <v>853</v>
      </c>
      <c r="BB665" s="165"/>
      <c r="BC665" s="165"/>
      <c r="BD665" s="165"/>
      <c r="BE665" s="165"/>
      <c r="BF665" s="165"/>
    </row>
    <row r="666" spans="1:58" s="145" customFormat="1" outlineLevel="1" x14ac:dyDescent="0.2">
      <c r="A666" s="96"/>
      <c r="B666" s="96"/>
      <c r="C666" s="96"/>
      <c r="D666" s="137"/>
      <c r="E666" s="137"/>
      <c r="F666" s="148" t="s">
        <v>445</v>
      </c>
      <c r="G666" s="140" t="s">
        <v>854</v>
      </c>
      <c r="BB666" s="165"/>
      <c r="BC666" s="165"/>
      <c r="BD666" s="165"/>
      <c r="BE666" s="165"/>
      <c r="BF666" s="165"/>
    </row>
    <row r="667" spans="1:58" s="145" customFormat="1" outlineLevel="1" x14ac:dyDescent="0.2">
      <c r="A667" s="96"/>
      <c r="B667" s="96"/>
      <c r="C667" s="96"/>
      <c r="D667" s="137"/>
      <c r="E667" s="137"/>
      <c r="F667" s="148" t="s">
        <v>446</v>
      </c>
      <c r="G667" s="140" t="s">
        <v>855</v>
      </c>
      <c r="H667" s="165">
        <v>0</v>
      </c>
      <c r="I667" s="165">
        <v>0</v>
      </c>
      <c r="J667" s="165">
        <v>0</v>
      </c>
      <c r="K667" s="165">
        <v>0</v>
      </c>
      <c r="L667" s="165">
        <v>0</v>
      </c>
      <c r="M667" s="165">
        <v>0</v>
      </c>
      <c r="N667" s="165">
        <v>0</v>
      </c>
      <c r="O667" s="165">
        <v>0</v>
      </c>
      <c r="P667" s="145">
        <v>0</v>
      </c>
      <c r="Q667" s="145">
        <v>0</v>
      </c>
      <c r="R667" s="145">
        <v>0</v>
      </c>
      <c r="S667" s="145">
        <v>0</v>
      </c>
      <c r="T667" s="145">
        <v>0</v>
      </c>
      <c r="U667" s="145">
        <v>0</v>
      </c>
      <c r="V667" s="145">
        <v>0</v>
      </c>
      <c r="W667" s="145">
        <v>0</v>
      </c>
      <c r="X667" s="145">
        <v>0</v>
      </c>
      <c r="Y667" s="145">
        <v>0</v>
      </c>
      <c r="Z667" s="145">
        <v>0</v>
      </c>
      <c r="AA667" s="145">
        <v>0</v>
      </c>
      <c r="AB667" s="145">
        <v>0</v>
      </c>
      <c r="AC667" s="145">
        <v>0</v>
      </c>
      <c r="AD667" s="145">
        <v>0</v>
      </c>
      <c r="AE667" s="165">
        <v>0</v>
      </c>
      <c r="AF667" s="165">
        <v>0</v>
      </c>
      <c r="AG667" s="165">
        <v>0</v>
      </c>
      <c r="AH667" s="165">
        <v>0</v>
      </c>
      <c r="AI667" s="165">
        <v>0</v>
      </c>
      <c r="AJ667" s="165">
        <v>0</v>
      </c>
      <c r="AK667" s="165">
        <v>0</v>
      </c>
      <c r="AL667" s="165">
        <v>0</v>
      </c>
      <c r="AM667" s="165">
        <v>0</v>
      </c>
      <c r="AN667" s="165">
        <v>0</v>
      </c>
      <c r="AO667" s="165">
        <v>0</v>
      </c>
      <c r="AP667" s="165">
        <v>0</v>
      </c>
      <c r="AQ667" s="165">
        <v>0</v>
      </c>
      <c r="AR667" s="165">
        <v>0</v>
      </c>
      <c r="AS667" s="165">
        <v>0</v>
      </c>
      <c r="AT667" s="165">
        <v>0</v>
      </c>
      <c r="AU667" s="165">
        <v>0</v>
      </c>
      <c r="AV667" s="165">
        <v>0</v>
      </c>
      <c r="AW667" s="165">
        <v>0</v>
      </c>
      <c r="AX667" s="165">
        <v>0</v>
      </c>
      <c r="AY667" s="165">
        <v>0</v>
      </c>
      <c r="AZ667" s="165">
        <v>0</v>
      </c>
      <c r="BA667" s="165"/>
      <c r="BB667" s="165"/>
      <c r="BC667" s="165"/>
      <c r="BD667" s="165"/>
      <c r="BE667" s="165"/>
      <c r="BF667" s="165"/>
    </row>
    <row r="668" spans="1:58" s="145" customFormat="1" outlineLevel="1" x14ac:dyDescent="0.2">
      <c r="A668" s="96"/>
      <c r="B668" s="96"/>
      <c r="C668" s="96"/>
      <c r="D668" s="137"/>
      <c r="E668" s="137"/>
      <c r="F668" s="148" t="s">
        <v>447</v>
      </c>
      <c r="G668" s="140" t="s">
        <v>856</v>
      </c>
      <c r="BB668" s="165"/>
      <c r="BC668" s="165"/>
      <c r="BD668" s="165"/>
      <c r="BE668" s="165"/>
      <c r="BF668" s="165"/>
    </row>
    <row r="669" spans="1:58" s="43" customFormat="1" x14ac:dyDescent="0.2">
      <c r="A669" s="37" t="s">
        <v>442</v>
      </c>
      <c r="B669" s="37" t="s">
        <v>341</v>
      </c>
      <c r="C669" s="37"/>
      <c r="D669" s="38" t="s">
        <v>374</v>
      </c>
      <c r="E669" s="38" t="s">
        <v>1546</v>
      </c>
      <c r="F669" s="31" t="s">
        <v>342</v>
      </c>
      <c r="G669" s="22" t="s">
        <v>1311</v>
      </c>
      <c r="H669" s="27" t="str">
        <f>EIUTotal(EIUSum(H665:H668,H$996:H$999),H705,H732)</f>
        <v>–</v>
      </c>
      <c r="I669" s="27" t="str">
        <f t="shared" ref="I669:BA669" si="391">EIUTotal(EIUSum(I665:I668,I$996:I$999),I705,I732)</f>
        <v>–</v>
      </c>
      <c r="J669" s="27" t="str">
        <f t="shared" si="391"/>
        <v>–</v>
      </c>
      <c r="K669" s="27" t="str">
        <f t="shared" si="391"/>
        <v>–</v>
      </c>
      <c r="L669" s="27" t="str">
        <f t="shared" si="391"/>
        <v>–</v>
      </c>
      <c r="M669" s="27" t="str">
        <f t="shared" si="391"/>
        <v>–</v>
      </c>
      <c r="N669" s="27" t="str">
        <f t="shared" si="391"/>
        <v>–</v>
      </c>
      <c r="O669" s="27" t="str">
        <f t="shared" si="391"/>
        <v>–</v>
      </c>
      <c r="P669" s="27" t="str">
        <f t="shared" si="391"/>
        <v>–</v>
      </c>
      <c r="Q669" s="27" t="str">
        <f t="shared" si="391"/>
        <v>–</v>
      </c>
      <c r="R669" s="27" t="str">
        <f t="shared" si="391"/>
        <v>–</v>
      </c>
      <c r="S669" s="27" t="str">
        <f t="shared" si="391"/>
        <v>–</v>
      </c>
      <c r="T669" s="27" t="str">
        <f t="shared" si="391"/>
        <v>–</v>
      </c>
      <c r="U669" s="27" t="str">
        <f t="shared" si="391"/>
        <v>–</v>
      </c>
      <c r="V669" s="27" t="str">
        <f t="shared" si="391"/>
        <v>–</v>
      </c>
      <c r="W669" s="27" t="str">
        <f t="shared" si="391"/>
        <v>–</v>
      </c>
      <c r="X669" s="27" t="str">
        <f t="shared" si="391"/>
        <v>–</v>
      </c>
      <c r="Y669" s="27" t="str">
        <f t="shared" si="391"/>
        <v>–</v>
      </c>
      <c r="Z669" s="27" t="str">
        <f t="shared" si="391"/>
        <v>–</v>
      </c>
      <c r="AA669" s="27" t="str">
        <f t="shared" si="391"/>
        <v>–</v>
      </c>
      <c r="AB669" s="27" t="str">
        <f t="shared" si="391"/>
        <v>–</v>
      </c>
      <c r="AC669" s="27" t="str">
        <f t="shared" si="391"/>
        <v>–</v>
      </c>
      <c r="AD669" s="27" t="str">
        <f t="shared" si="391"/>
        <v>–</v>
      </c>
      <c r="AE669" s="27" t="str">
        <f t="shared" si="391"/>
        <v>–</v>
      </c>
      <c r="AF669" s="27" t="str">
        <f t="shared" si="391"/>
        <v>–</v>
      </c>
      <c r="AG669" s="27" t="str">
        <f t="shared" si="391"/>
        <v>–</v>
      </c>
      <c r="AH669" s="27" t="str">
        <f t="shared" si="391"/>
        <v>–</v>
      </c>
      <c r="AI669" s="27" t="str">
        <f t="shared" si="391"/>
        <v>–</v>
      </c>
      <c r="AJ669" s="27" t="str">
        <f t="shared" si="391"/>
        <v>–</v>
      </c>
      <c r="AK669" s="27" t="str">
        <f t="shared" si="391"/>
        <v>–</v>
      </c>
      <c r="AL669" s="27" t="str">
        <f t="shared" si="391"/>
        <v>–</v>
      </c>
      <c r="AM669" s="27" t="str">
        <f t="shared" si="391"/>
        <v>–</v>
      </c>
      <c r="AN669" s="27" t="str">
        <f t="shared" si="391"/>
        <v>–</v>
      </c>
      <c r="AO669" s="27" t="str">
        <f t="shared" si="391"/>
        <v>–</v>
      </c>
      <c r="AP669" s="27" t="str">
        <f t="shared" si="391"/>
        <v>–</v>
      </c>
      <c r="AQ669" s="27" t="str">
        <f t="shared" si="391"/>
        <v>–</v>
      </c>
      <c r="AR669" s="27" t="str">
        <f t="shared" si="391"/>
        <v>–</v>
      </c>
      <c r="AS669" s="27" t="str">
        <f t="shared" si="391"/>
        <v>–</v>
      </c>
      <c r="AT669" s="27" t="str">
        <f t="shared" si="391"/>
        <v>–</v>
      </c>
      <c r="AU669" s="27" t="str">
        <f t="shared" si="391"/>
        <v>–</v>
      </c>
      <c r="AV669" s="27" t="str">
        <f t="shared" si="391"/>
        <v>–</v>
      </c>
      <c r="AW669" s="28" t="str">
        <f t="shared" si="391"/>
        <v>–</v>
      </c>
      <c r="AX669" s="28" t="str">
        <f t="shared" si="391"/>
        <v>–</v>
      </c>
      <c r="AY669" s="28" t="str">
        <f t="shared" si="391"/>
        <v>–</v>
      </c>
      <c r="AZ669" s="28" t="str">
        <f t="shared" si="391"/>
        <v>–</v>
      </c>
      <c r="BA669" s="28" t="str">
        <f t="shared" si="391"/>
        <v>–</v>
      </c>
    </row>
    <row r="670" spans="1:58" s="145" customFormat="1" outlineLevel="1" x14ac:dyDescent="0.2">
      <c r="A670" s="96"/>
      <c r="B670" s="96"/>
      <c r="C670" s="96"/>
      <c r="D670" s="137"/>
      <c r="E670" s="137"/>
      <c r="F670" s="148" t="s">
        <v>444</v>
      </c>
      <c r="G670" s="140" t="s">
        <v>857</v>
      </c>
      <c r="BB670" s="165"/>
      <c r="BC670" s="165"/>
      <c r="BD670" s="165"/>
      <c r="BE670" s="165"/>
      <c r="BF670" s="165"/>
    </row>
    <row r="671" spans="1:58" s="145" customFormat="1" outlineLevel="1" x14ac:dyDescent="0.2">
      <c r="A671" s="96"/>
      <c r="B671" s="96"/>
      <c r="C671" s="96"/>
      <c r="D671" s="137"/>
      <c r="E671" s="137"/>
      <c r="F671" s="148" t="s">
        <v>445</v>
      </c>
      <c r="G671" s="140" t="s">
        <v>858</v>
      </c>
      <c r="BB671" s="165"/>
      <c r="BC671" s="165"/>
      <c r="BD671" s="165"/>
      <c r="BE671" s="165"/>
      <c r="BF671" s="165"/>
    </row>
    <row r="672" spans="1:58" s="145" customFormat="1" outlineLevel="1" x14ac:dyDescent="0.2">
      <c r="A672" s="96"/>
      <c r="B672" s="96"/>
      <c r="C672" s="96"/>
      <c r="D672" s="137"/>
      <c r="E672" s="137"/>
      <c r="F672" s="148" t="s">
        <v>446</v>
      </c>
      <c r="G672" s="140" t="s">
        <v>859</v>
      </c>
      <c r="H672" s="165">
        <v>2.9444573436849888</v>
      </c>
      <c r="I672" s="165">
        <v>3.3150509573812936</v>
      </c>
      <c r="J672" s="165">
        <v>3.7322880134786369</v>
      </c>
      <c r="K672" s="165">
        <v>4.2020391223669806</v>
      </c>
      <c r="L672" s="165">
        <v>4.7309137778586212</v>
      </c>
      <c r="M672" s="165">
        <v>5.3263533541127899</v>
      </c>
      <c r="N672" s="165">
        <v>5.99673580728623</v>
      </c>
      <c r="O672" s="165">
        <v>6.751493555083302</v>
      </c>
      <c r="P672" s="145">
        <v>7.6012461927949095</v>
      </c>
      <c r="Q672" s="145">
        <v>13.600684125158407</v>
      </c>
      <c r="R672" s="145">
        <v>18.727845558942551</v>
      </c>
      <c r="S672" s="145">
        <v>19.086105662510715</v>
      </c>
      <c r="T672" s="145">
        <v>15.149029952842641</v>
      </c>
      <c r="U672" s="145">
        <v>13.750215550333241</v>
      </c>
      <c r="V672" s="145">
        <v>12.886873142670611</v>
      </c>
      <c r="W672" s="145">
        <v>13.357140745697661</v>
      </c>
      <c r="X672" s="145">
        <v>10.998038524619504</v>
      </c>
      <c r="Y672" s="145">
        <v>10.140044723827343</v>
      </c>
      <c r="Z672" s="145">
        <v>11.56291114563969</v>
      </c>
      <c r="AA672" s="145">
        <v>8.7260425875049847</v>
      </c>
      <c r="AB672" s="145">
        <v>11.153841286802546</v>
      </c>
      <c r="AC672" s="145">
        <v>10.531647310792868</v>
      </c>
      <c r="AD672" s="145">
        <v>9.4421349739777511</v>
      </c>
      <c r="AE672" s="165">
        <v>8.687465166962518</v>
      </c>
      <c r="AF672" s="165">
        <v>7.9931129172783342</v>
      </c>
      <c r="AG672" s="165">
        <v>7.3542572983576271</v>
      </c>
      <c r="AH672" s="165">
        <v>6.7664626998491695</v>
      </c>
      <c r="AI672" s="165">
        <v>6.2256480309269229</v>
      </c>
      <c r="AJ672" s="165">
        <v>5.7280583850478086</v>
      </c>
      <c r="AK672" s="165">
        <v>5.270238969425229</v>
      </c>
      <c r="AL672" s="165">
        <v>4.8490111182092068</v>
      </c>
      <c r="AM672" s="165">
        <v>4.4614502228313215</v>
      </c>
      <c r="AN672" s="165">
        <v>4.1048654262835784</v>
      </c>
      <c r="AO672" s="165">
        <v>3.7767809403474604</v>
      </c>
      <c r="AP672" s="165">
        <v>3.4749188560576298</v>
      </c>
      <c r="AQ672" s="165">
        <v>3.1971833280523736</v>
      </c>
      <c r="AR672" s="165">
        <v>2.9416460230018462</v>
      </c>
      <c r="AS672" s="165">
        <v>2.706532731081734</v>
      </c>
      <c r="AT672" s="165">
        <v>2.4902110475350527</v>
      </c>
      <c r="AU672" s="165">
        <v>2.2911790387944722</v>
      </c>
      <c r="AV672" s="165">
        <v>2.1080548144734181</v>
      </c>
      <c r="AW672" s="165">
        <v>1.9395669328237042</v>
      </c>
      <c r="AX672" s="165">
        <v>1.7845455730442479</v>
      </c>
      <c r="AY672" s="165">
        <v>1.6419144131497139</v>
      </c>
      <c r="AZ672" s="165">
        <v>1.5106831570066745</v>
      </c>
      <c r="BA672" s="165"/>
      <c r="BB672" s="165"/>
      <c r="BC672" s="165"/>
      <c r="BD672" s="165"/>
      <c r="BE672" s="165"/>
      <c r="BF672" s="165"/>
    </row>
    <row r="673" spans="1:58" s="145" customFormat="1" outlineLevel="1" x14ac:dyDescent="0.2">
      <c r="A673" s="96"/>
      <c r="B673" s="96"/>
      <c r="C673" s="96"/>
      <c r="D673" s="137"/>
      <c r="E673" s="137"/>
      <c r="F673" s="148" t="s">
        <v>447</v>
      </c>
      <c r="G673" s="140" t="s">
        <v>860</v>
      </c>
      <c r="BB673" s="165"/>
      <c r="BC673" s="165"/>
      <c r="BD673" s="165"/>
      <c r="BE673" s="165"/>
      <c r="BF673" s="165"/>
    </row>
    <row r="674" spans="1:58" s="43" customFormat="1" x14ac:dyDescent="0.2">
      <c r="A674" s="37" t="s">
        <v>442</v>
      </c>
      <c r="B674" s="37" t="s">
        <v>343</v>
      </c>
      <c r="C674" s="37" t="s">
        <v>383</v>
      </c>
      <c r="D674" s="38" t="s">
        <v>374</v>
      </c>
      <c r="E674" s="38" t="s">
        <v>1546</v>
      </c>
      <c r="F674" s="31" t="s">
        <v>344</v>
      </c>
      <c r="G674" s="22" t="s">
        <v>1312</v>
      </c>
      <c r="H674" s="156" t="str">
        <f>EIUTotal(EIUSum(H670:H673,H$996:H$999),H737)</f>
        <v>–</v>
      </c>
      <c r="I674" s="156" t="str">
        <f t="shared" ref="I674:BA674" si="392">EIUTotal(EIUSum(I670:I673,I$996:I$999),I737)</f>
        <v>–</v>
      </c>
      <c r="J674" s="156" t="str">
        <f t="shared" si="392"/>
        <v>–</v>
      </c>
      <c r="K674" s="156" t="str">
        <f t="shared" si="392"/>
        <v>–</v>
      </c>
      <c r="L674" s="156" t="str">
        <f t="shared" si="392"/>
        <v>–</v>
      </c>
      <c r="M674" s="156" t="str">
        <f t="shared" si="392"/>
        <v>–</v>
      </c>
      <c r="N674" s="156" t="str">
        <f t="shared" si="392"/>
        <v>–</v>
      </c>
      <c r="O674" s="156" t="str">
        <f t="shared" si="392"/>
        <v>–</v>
      </c>
      <c r="P674" s="156" t="str">
        <f t="shared" si="392"/>
        <v>–</v>
      </c>
      <c r="Q674" s="156" t="str">
        <f t="shared" si="392"/>
        <v>–</v>
      </c>
      <c r="R674" s="156" t="str">
        <f t="shared" si="392"/>
        <v>–</v>
      </c>
      <c r="S674" s="156" t="str">
        <f t="shared" si="392"/>
        <v>–</v>
      </c>
      <c r="T674" s="156" t="str">
        <f t="shared" si="392"/>
        <v>–</v>
      </c>
      <c r="U674" s="156" t="str">
        <f t="shared" si="392"/>
        <v>–</v>
      </c>
      <c r="V674" s="156" t="str">
        <f t="shared" si="392"/>
        <v>–</v>
      </c>
      <c r="W674" s="156" t="str">
        <f t="shared" si="392"/>
        <v>–</v>
      </c>
      <c r="X674" s="156" t="str">
        <f t="shared" si="392"/>
        <v>–</v>
      </c>
      <c r="Y674" s="156" t="str">
        <f t="shared" si="392"/>
        <v>–</v>
      </c>
      <c r="Z674" s="156" t="str">
        <f t="shared" si="392"/>
        <v>–</v>
      </c>
      <c r="AA674" s="156" t="str">
        <f t="shared" si="392"/>
        <v>–</v>
      </c>
      <c r="AB674" s="156" t="str">
        <f t="shared" si="392"/>
        <v>–</v>
      </c>
      <c r="AC674" s="156" t="str">
        <f t="shared" si="392"/>
        <v>–</v>
      </c>
      <c r="AD674" s="156" t="str">
        <f t="shared" si="392"/>
        <v>–</v>
      </c>
      <c r="AE674" s="156" t="str">
        <f t="shared" si="392"/>
        <v>–</v>
      </c>
      <c r="AF674" s="156" t="str">
        <f t="shared" si="392"/>
        <v>–</v>
      </c>
      <c r="AG674" s="156" t="str">
        <f t="shared" si="392"/>
        <v>–</v>
      </c>
      <c r="AH674" s="156" t="str">
        <f t="shared" si="392"/>
        <v>–</v>
      </c>
      <c r="AI674" s="156" t="str">
        <f t="shared" si="392"/>
        <v>–</v>
      </c>
      <c r="AJ674" s="156" t="str">
        <f t="shared" si="392"/>
        <v>–</v>
      </c>
      <c r="AK674" s="156" t="str">
        <f t="shared" si="392"/>
        <v>–</v>
      </c>
      <c r="AL674" s="156" t="str">
        <f t="shared" si="392"/>
        <v>–</v>
      </c>
      <c r="AM674" s="156" t="str">
        <f t="shared" si="392"/>
        <v>–</v>
      </c>
      <c r="AN674" s="156" t="str">
        <f t="shared" si="392"/>
        <v>–</v>
      </c>
      <c r="AO674" s="156" t="str">
        <f t="shared" si="392"/>
        <v>–</v>
      </c>
      <c r="AP674" s="156" t="str">
        <f t="shared" si="392"/>
        <v>–</v>
      </c>
      <c r="AQ674" s="156" t="str">
        <f t="shared" si="392"/>
        <v>–</v>
      </c>
      <c r="AR674" s="156" t="str">
        <f t="shared" si="392"/>
        <v>–</v>
      </c>
      <c r="AS674" s="156" t="str">
        <f t="shared" si="392"/>
        <v>–</v>
      </c>
      <c r="AT674" s="156" t="str">
        <f t="shared" si="392"/>
        <v>–</v>
      </c>
      <c r="AU674" s="156" t="str">
        <f t="shared" si="392"/>
        <v>–</v>
      </c>
      <c r="AV674" s="156" t="str">
        <f t="shared" si="392"/>
        <v>–</v>
      </c>
      <c r="AW674" s="160" t="str">
        <f t="shared" si="392"/>
        <v>–</v>
      </c>
      <c r="AX674" s="160" t="str">
        <f t="shared" si="392"/>
        <v>–</v>
      </c>
      <c r="AY674" s="160" t="str">
        <f t="shared" si="392"/>
        <v>–</v>
      </c>
      <c r="AZ674" s="160" t="str">
        <f t="shared" si="392"/>
        <v>–</v>
      </c>
      <c r="BA674" s="160" t="str">
        <f t="shared" si="392"/>
        <v>–</v>
      </c>
    </row>
    <row r="675" spans="1:58" s="43" customFormat="1" x14ac:dyDescent="0.2">
      <c r="A675" s="37" t="s">
        <v>442</v>
      </c>
      <c r="B675" s="37" t="s">
        <v>345</v>
      </c>
      <c r="C675" s="37"/>
      <c r="D675" s="38" t="s">
        <v>374</v>
      </c>
      <c r="E675" s="38" t="s">
        <v>1546</v>
      </c>
      <c r="F675" s="65" t="s">
        <v>346</v>
      </c>
      <c r="G675" s="22" t="s">
        <v>1313</v>
      </c>
      <c r="H675" s="27" t="str">
        <f t="shared" ref="H675:BA675" si="393">IF(AND(ISNUMBER(H649),ISNUMBER(H447),ISNUMBER(H448)),H649+H447+H448,"–")</f>
        <v>–</v>
      </c>
      <c r="I675" s="27" t="str">
        <f t="shared" si="393"/>
        <v>–</v>
      </c>
      <c r="J675" s="27" t="str">
        <f t="shared" si="393"/>
        <v>–</v>
      </c>
      <c r="K675" s="27" t="str">
        <f t="shared" si="393"/>
        <v>–</v>
      </c>
      <c r="L675" s="27" t="str">
        <f t="shared" si="393"/>
        <v>–</v>
      </c>
      <c r="M675" s="27" t="str">
        <f t="shared" si="393"/>
        <v>–</v>
      </c>
      <c r="N675" s="27" t="str">
        <f t="shared" si="393"/>
        <v>–</v>
      </c>
      <c r="O675" s="27" t="str">
        <f t="shared" si="393"/>
        <v>–</v>
      </c>
      <c r="P675" s="27" t="str">
        <f t="shared" si="393"/>
        <v>–</v>
      </c>
      <c r="Q675" s="27" t="str">
        <f t="shared" si="393"/>
        <v>–</v>
      </c>
      <c r="R675" s="27" t="str">
        <f t="shared" si="393"/>
        <v>–</v>
      </c>
      <c r="S675" s="27" t="str">
        <f t="shared" si="393"/>
        <v>–</v>
      </c>
      <c r="T675" s="27" t="str">
        <f t="shared" si="393"/>
        <v>–</v>
      </c>
      <c r="U675" s="27" t="str">
        <f t="shared" si="393"/>
        <v>–</v>
      </c>
      <c r="V675" s="27" t="str">
        <f t="shared" si="393"/>
        <v>–</v>
      </c>
      <c r="W675" s="27" t="str">
        <f t="shared" si="393"/>
        <v>–</v>
      </c>
      <c r="X675" s="27" t="str">
        <f t="shared" si="393"/>
        <v>–</v>
      </c>
      <c r="Y675" s="27" t="str">
        <f t="shared" si="393"/>
        <v>–</v>
      </c>
      <c r="Z675" s="27" t="str">
        <f t="shared" si="393"/>
        <v>–</v>
      </c>
      <c r="AA675" s="27" t="str">
        <f t="shared" si="393"/>
        <v>–</v>
      </c>
      <c r="AB675" s="27" t="str">
        <f t="shared" si="393"/>
        <v>–</v>
      </c>
      <c r="AC675" s="27" t="str">
        <f t="shared" si="393"/>
        <v>–</v>
      </c>
      <c r="AD675" s="27" t="str">
        <f t="shared" si="393"/>
        <v>–</v>
      </c>
      <c r="AE675" s="27" t="str">
        <f t="shared" si="393"/>
        <v>–</v>
      </c>
      <c r="AF675" s="27" t="str">
        <f t="shared" si="393"/>
        <v>–</v>
      </c>
      <c r="AG675" s="27" t="str">
        <f t="shared" si="393"/>
        <v>–</v>
      </c>
      <c r="AH675" s="27" t="str">
        <f t="shared" si="393"/>
        <v>–</v>
      </c>
      <c r="AI675" s="27" t="str">
        <f t="shared" si="393"/>
        <v>–</v>
      </c>
      <c r="AJ675" s="27" t="str">
        <f t="shared" si="393"/>
        <v>–</v>
      </c>
      <c r="AK675" s="27" t="str">
        <f t="shared" si="393"/>
        <v>–</v>
      </c>
      <c r="AL675" s="27" t="str">
        <f t="shared" si="393"/>
        <v>–</v>
      </c>
      <c r="AM675" s="27" t="str">
        <f t="shared" si="393"/>
        <v>–</v>
      </c>
      <c r="AN675" s="27" t="str">
        <f t="shared" si="393"/>
        <v>–</v>
      </c>
      <c r="AO675" s="27" t="str">
        <f t="shared" si="393"/>
        <v>–</v>
      </c>
      <c r="AP675" s="27" t="str">
        <f t="shared" si="393"/>
        <v>–</v>
      </c>
      <c r="AQ675" s="27" t="str">
        <f t="shared" si="393"/>
        <v>–</v>
      </c>
      <c r="AR675" s="27" t="str">
        <f t="shared" si="393"/>
        <v>–</v>
      </c>
      <c r="AS675" s="27" t="str">
        <f t="shared" si="393"/>
        <v>–</v>
      </c>
      <c r="AT675" s="27" t="str">
        <f t="shared" si="393"/>
        <v>–</v>
      </c>
      <c r="AU675" s="27" t="str">
        <f t="shared" si="393"/>
        <v>–</v>
      </c>
      <c r="AV675" s="27" t="str">
        <f t="shared" si="393"/>
        <v>–</v>
      </c>
      <c r="AW675" s="28" t="str">
        <f t="shared" si="393"/>
        <v>–</v>
      </c>
      <c r="AX675" s="28" t="str">
        <f t="shared" si="393"/>
        <v>–</v>
      </c>
      <c r="AY675" s="28" t="str">
        <f t="shared" si="393"/>
        <v>–</v>
      </c>
      <c r="AZ675" s="28" t="str">
        <f t="shared" si="393"/>
        <v>–</v>
      </c>
      <c r="BA675" s="28" t="str">
        <f t="shared" si="393"/>
        <v>–</v>
      </c>
    </row>
    <row r="676" spans="1:58" s="41" customFormat="1" x14ac:dyDescent="0.2">
      <c r="A676" s="37"/>
      <c r="B676" s="37"/>
      <c r="C676" s="37"/>
      <c r="D676" s="38"/>
      <c r="E676" s="38"/>
      <c r="F676" s="30" t="s">
        <v>347</v>
      </c>
      <c r="G676" s="31"/>
      <c r="H676" s="27"/>
      <c r="I676" s="27"/>
      <c r="J676" s="27"/>
      <c r="K676" s="27"/>
      <c r="L676" s="27"/>
      <c r="M676" s="27"/>
      <c r="N676" s="27"/>
      <c r="O676" s="27"/>
      <c r="P676" s="27"/>
      <c r="Q676" s="27"/>
      <c r="R676" s="27"/>
      <c r="S676" s="27"/>
      <c r="T676" s="27"/>
      <c r="U676" s="27"/>
      <c r="V676" s="27"/>
      <c r="W676" s="27"/>
      <c r="X676" s="27"/>
      <c r="Y676" s="27"/>
      <c r="Z676" s="27"/>
      <c r="AA676" s="27"/>
      <c r="AB676" s="27"/>
      <c r="AC676" s="27"/>
      <c r="AD676" s="27"/>
      <c r="AE676" s="27"/>
      <c r="AF676" s="27"/>
      <c r="AG676" s="27"/>
      <c r="AH676" s="27"/>
      <c r="AI676" s="28"/>
      <c r="AJ676" s="28"/>
      <c r="AK676" s="28"/>
      <c r="AL676" s="28"/>
      <c r="AM676" s="28"/>
      <c r="AN676" s="28"/>
      <c r="AO676" s="28"/>
      <c r="AP676" s="28"/>
      <c r="AQ676" s="28"/>
      <c r="AR676" s="28"/>
      <c r="AS676" s="28"/>
      <c r="AT676" s="28"/>
      <c r="AU676" s="28"/>
      <c r="AV676" s="28"/>
      <c r="AW676" s="28"/>
      <c r="AX676" s="28"/>
      <c r="AY676" s="28"/>
      <c r="AZ676" s="28"/>
      <c r="BA676" s="28"/>
    </row>
    <row r="677" spans="1:58" s="42" customFormat="1" x14ac:dyDescent="0.2">
      <c r="A677" s="37" t="s">
        <v>442</v>
      </c>
      <c r="B677" s="37" t="s">
        <v>348</v>
      </c>
      <c r="C677" s="37" t="s">
        <v>388</v>
      </c>
      <c r="D677" s="38"/>
      <c r="E677" s="38"/>
      <c r="F677" s="30" t="s">
        <v>349</v>
      </c>
      <c r="G677" s="22" t="s">
        <v>1314</v>
      </c>
      <c r="H677" s="53" t="str">
        <f>IF(AND(ISNUMBER(H649),ISNUMBER(H333),ISNUMBER(H348),ISNUMBER(H363)),H649/(H333+H348+H363+SUM(H511:H514))*100,"–")</f>
        <v>–</v>
      </c>
      <c r="I677" s="53" t="str">
        <f t="shared" ref="I677:BA677" si="394">IF(AND(ISNUMBER(I649),ISNUMBER(I333),ISNUMBER(I348),ISNUMBER(I363)),I649/(I333+I348+I363+SUM(I511:I514))*100,"–")</f>
        <v>–</v>
      </c>
      <c r="J677" s="53" t="str">
        <f t="shared" si="394"/>
        <v>–</v>
      </c>
      <c r="K677" s="53" t="str">
        <f t="shared" si="394"/>
        <v>–</v>
      </c>
      <c r="L677" s="53" t="str">
        <f t="shared" si="394"/>
        <v>–</v>
      </c>
      <c r="M677" s="53" t="str">
        <f t="shared" si="394"/>
        <v>–</v>
      </c>
      <c r="N677" s="53" t="str">
        <f t="shared" si="394"/>
        <v>–</v>
      </c>
      <c r="O677" s="53" t="str">
        <f t="shared" si="394"/>
        <v>–</v>
      </c>
      <c r="P677" s="53" t="str">
        <f t="shared" si="394"/>
        <v>–</v>
      </c>
      <c r="Q677" s="53" t="str">
        <f t="shared" si="394"/>
        <v>–</v>
      </c>
      <c r="R677" s="53" t="str">
        <f t="shared" si="394"/>
        <v>–</v>
      </c>
      <c r="S677" s="53" t="str">
        <f t="shared" si="394"/>
        <v>–</v>
      </c>
      <c r="T677" s="53" t="str">
        <f t="shared" si="394"/>
        <v>–</v>
      </c>
      <c r="U677" s="53" t="str">
        <f t="shared" si="394"/>
        <v>–</v>
      </c>
      <c r="V677" s="53" t="str">
        <f t="shared" si="394"/>
        <v>–</v>
      </c>
      <c r="W677" s="53" t="str">
        <f t="shared" si="394"/>
        <v>–</v>
      </c>
      <c r="X677" s="53" t="str">
        <f t="shared" si="394"/>
        <v>–</v>
      </c>
      <c r="Y677" s="53" t="str">
        <f t="shared" si="394"/>
        <v>–</v>
      </c>
      <c r="Z677" s="53" t="str">
        <f t="shared" si="394"/>
        <v>–</v>
      </c>
      <c r="AA677" s="53" t="str">
        <f t="shared" si="394"/>
        <v>–</v>
      </c>
      <c r="AB677" s="53" t="str">
        <f t="shared" si="394"/>
        <v>–</v>
      </c>
      <c r="AC677" s="53" t="str">
        <f t="shared" si="394"/>
        <v>–</v>
      </c>
      <c r="AD677" s="53" t="str">
        <f t="shared" si="394"/>
        <v>–</v>
      </c>
      <c r="AE677" s="53" t="str">
        <f t="shared" si="394"/>
        <v>–</v>
      </c>
      <c r="AF677" s="53" t="str">
        <f t="shared" si="394"/>
        <v>–</v>
      </c>
      <c r="AG677" s="53" t="str">
        <f t="shared" si="394"/>
        <v>–</v>
      </c>
      <c r="AH677" s="53" t="str">
        <f t="shared" si="394"/>
        <v>–</v>
      </c>
      <c r="AI677" s="53" t="str">
        <f t="shared" si="394"/>
        <v>–</v>
      </c>
      <c r="AJ677" s="53" t="str">
        <f t="shared" si="394"/>
        <v>–</v>
      </c>
      <c r="AK677" s="53" t="str">
        <f t="shared" si="394"/>
        <v>–</v>
      </c>
      <c r="AL677" s="53" t="str">
        <f t="shared" si="394"/>
        <v>–</v>
      </c>
      <c r="AM677" s="53" t="str">
        <f t="shared" si="394"/>
        <v>–</v>
      </c>
      <c r="AN677" s="53" t="str">
        <f t="shared" si="394"/>
        <v>–</v>
      </c>
      <c r="AO677" s="53" t="str">
        <f t="shared" si="394"/>
        <v>–</v>
      </c>
      <c r="AP677" s="53" t="str">
        <f t="shared" si="394"/>
        <v>–</v>
      </c>
      <c r="AQ677" s="53" t="str">
        <f t="shared" si="394"/>
        <v>–</v>
      </c>
      <c r="AR677" s="53" t="str">
        <f t="shared" si="394"/>
        <v>–</v>
      </c>
      <c r="AS677" s="53" t="str">
        <f t="shared" si="394"/>
        <v>–</v>
      </c>
      <c r="AT677" s="53" t="str">
        <f t="shared" si="394"/>
        <v>–</v>
      </c>
      <c r="AU677" s="53" t="str">
        <f t="shared" si="394"/>
        <v>–</v>
      </c>
      <c r="AV677" s="53" t="str">
        <f t="shared" si="394"/>
        <v>–</v>
      </c>
      <c r="AW677" s="163" t="str">
        <f t="shared" si="394"/>
        <v>–</v>
      </c>
      <c r="AX677" s="163" t="str">
        <f t="shared" si="394"/>
        <v>–</v>
      </c>
      <c r="AY677" s="163" t="str">
        <f t="shared" si="394"/>
        <v>–</v>
      </c>
      <c r="AZ677" s="163" t="str">
        <f t="shared" si="394"/>
        <v>–</v>
      </c>
      <c r="BA677" s="163" t="str">
        <f t="shared" si="394"/>
        <v>–</v>
      </c>
    </row>
    <row r="678" spans="1:58" s="42" customFormat="1" x14ac:dyDescent="0.2">
      <c r="A678" s="37" t="s">
        <v>442</v>
      </c>
      <c r="B678" s="37" t="s">
        <v>350</v>
      </c>
      <c r="C678" s="37" t="s">
        <v>388</v>
      </c>
      <c r="D678" s="38"/>
      <c r="E678" s="38"/>
      <c r="F678" s="65" t="s">
        <v>351</v>
      </c>
      <c r="G678" s="22" t="s">
        <v>1315</v>
      </c>
      <c r="H678" s="45" t="str">
        <f>IF(AND(ISNUMBER(H675),ISNUMBER(H333),ISNUMBER(H348),ISNUMBER(H363)),H675/(H333+H348+H363+SUM(H511:H514))*100,"–")</f>
        <v>–</v>
      </c>
      <c r="I678" s="45" t="str">
        <f t="shared" ref="I678:BA678" si="395">IF(AND(ISNUMBER(I675),ISNUMBER(I333),ISNUMBER(I348),ISNUMBER(I363)),I675/(I333+I348+I363+SUM(I511:I514))*100,"–")</f>
        <v>–</v>
      </c>
      <c r="J678" s="45" t="str">
        <f t="shared" si="395"/>
        <v>–</v>
      </c>
      <c r="K678" s="45" t="str">
        <f t="shared" si="395"/>
        <v>–</v>
      </c>
      <c r="L678" s="45" t="str">
        <f t="shared" si="395"/>
        <v>–</v>
      </c>
      <c r="M678" s="45" t="str">
        <f t="shared" si="395"/>
        <v>–</v>
      </c>
      <c r="N678" s="45" t="str">
        <f t="shared" si="395"/>
        <v>–</v>
      </c>
      <c r="O678" s="45" t="str">
        <f t="shared" si="395"/>
        <v>–</v>
      </c>
      <c r="P678" s="45" t="str">
        <f t="shared" si="395"/>
        <v>–</v>
      </c>
      <c r="Q678" s="45" t="str">
        <f t="shared" si="395"/>
        <v>–</v>
      </c>
      <c r="R678" s="45" t="str">
        <f t="shared" si="395"/>
        <v>–</v>
      </c>
      <c r="S678" s="45" t="str">
        <f t="shared" si="395"/>
        <v>–</v>
      </c>
      <c r="T678" s="45" t="str">
        <f t="shared" si="395"/>
        <v>–</v>
      </c>
      <c r="U678" s="45" t="str">
        <f t="shared" si="395"/>
        <v>–</v>
      </c>
      <c r="V678" s="45" t="str">
        <f t="shared" si="395"/>
        <v>–</v>
      </c>
      <c r="W678" s="45" t="str">
        <f t="shared" si="395"/>
        <v>–</v>
      </c>
      <c r="X678" s="45" t="str">
        <f t="shared" si="395"/>
        <v>–</v>
      </c>
      <c r="Y678" s="45" t="str">
        <f t="shared" si="395"/>
        <v>–</v>
      </c>
      <c r="Z678" s="45" t="str">
        <f t="shared" si="395"/>
        <v>–</v>
      </c>
      <c r="AA678" s="45" t="str">
        <f t="shared" si="395"/>
        <v>–</v>
      </c>
      <c r="AB678" s="45" t="str">
        <f t="shared" si="395"/>
        <v>–</v>
      </c>
      <c r="AC678" s="45" t="str">
        <f t="shared" si="395"/>
        <v>–</v>
      </c>
      <c r="AD678" s="45" t="str">
        <f t="shared" si="395"/>
        <v>–</v>
      </c>
      <c r="AE678" s="45" t="str">
        <f t="shared" si="395"/>
        <v>–</v>
      </c>
      <c r="AF678" s="45" t="str">
        <f t="shared" si="395"/>
        <v>–</v>
      </c>
      <c r="AG678" s="45" t="str">
        <f t="shared" si="395"/>
        <v>–</v>
      </c>
      <c r="AH678" s="45" t="str">
        <f t="shared" si="395"/>
        <v>–</v>
      </c>
      <c r="AI678" s="45" t="str">
        <f t="shared" si="395"/>
        <v>–</v>
      </c>
      <c r="AJ678" s="45" t="str">
        <f t="shared" si="395"/>
        <v>–</v>
      </c>
      <c r="AK678" s="45" t="str">
        <f t="shared" si="395"/>
        <v>–</v>
      </c>
      <c r="AL678" s="45" t="str">
        <f t="shared" si="395"/>
        <v>–</v>
      </c>
      <c r="AM678" s="45" t="str">
        <f t="shared" si="395"/>
        <v>–</v>
      </c>
      <c r="AN678" s="45" t="str">
        <f t="shared" si="395"/>
        <v>–</v>
      </c>
      <c r="AO678" s="45" t="str">
        <f t="shared" si="395"/>
        <v>–</v>
      </c>
      <c r="AP678" s="45" t="str">
        <f t="shared" si="395"/>
        <v>–</v>
      </c>
      <c r="AQ678" s="45" t="str">
        <f t="shared" si="395"/>
        <v>–</v>
      </c>
      <c r="AR678" s="45" t="str">
        <f t="shared" si="395"/>
        <v>–</v>
      </c>
      <c r="AS678" s="45" t="str">
        <f t="shared" si="395"/>
        <v>–</v>
      </c>
      <c r="AT678" s="45" t="str">
        <f t="shared" si="395"/>
        <v>–</v>
      </c>
      <c r="AU678" s="45" t="str">
        <f t="shared" si="395"/>
        <v>–</v>
      </c>
      <c r="AV678" s="45" t="str">
        <f t="shared" si="395"/>
        <v>–</v>
      </c>
      <c r="AW678" s="48" t="str">
        <f t="shared" si="395"/>
        <v>–</v>
      </c>
      <c r="AX678" s="48" t="str">
        <f t="shared" si="395"/>
        <v>–</v>
      </c>
      <c r="AY678" s="48" t="str">
        <f t="shared" si="395"/>
        <v>–</v>
      </c>
      <c r="AZ678" s="48" t="str">
        <f t="shared" si="395"/>
        <v>–</v>
      </c>
      <c r="BA678" s="48" t="str">
        <f t="shared" si="395"/>
        <v>–</v>
      </c>
    </row>
    <row r="679" spans="1:58" s="42" customFormat="1" x14ac:dyDescent="0.2">
      <c r="A679" s="37" t="s">
        <v>442</v>
      </c>
      <c r="B679" s="37" t="s">
        <v>352</v>
      </c>
      <c r="C679" s="37" t="s">
        <v>389</v>
      </c>
      <c r="D679" s="38"/>
      <c r="E679" s="38"/>
      <c r="F679" s="65" t="s">
        <v>353</v>
      </c>
      <c r="G679" s="22" t="s">
        <v>1316</v>
      </c>
      <c r="H679" s="45" t="str">
        <f t="shared" ref="H679:BA679" si="396">IF(AND(ISNUMBER(H649),ISNUMBER(H77)),H649/H77*100,"–")</f>
        <v>–</v>
      </c>
      <c r="I679" s="45" t="str">
        <f t="shared" si="396"/>
        <v>–</v>
      </c>
      <c r="J679" s="45" t="str">
        <f t="shared" si="396"/>
        <v>–</v>
      </c>
      <c r="K679" s="45" t="str">
        <f t="shared" si="396"/>
        <v>–</v>
      </c>
      <c r="L679" s="45" t="str">
        <f t="shared" si="396"/>
        <v>–</v>
      </c>
      <c r="M679" s="45" t="str">
        <f t="shared" si="396"/>
        <v>–</v>
      </c>
      <c r="N679" s="45" t="str">
        <f t="shared" si="396"/>
        <v>–</v>
      </c>
      <c r="O679" s="45" t="str">
        <f t="shared" si="396"/>
        <v>–</v>
      </c>
      <c r="P679" s="45" t="str">
        <f t="shared" si="396"/>
        <v>–</v>
      </c>
      <c r="Q679" s="45" t="str">
        <f t="shared" si="396"/>
        <v>–</v>
      </c>
      <c r="R679" s="45" t="str">
        <f t="shared" si="396"/>
        <v>–</v>
      </c>
      <c r="S679" s="45" t="str">
        <f t="shared" si="396"/>
        <v>–</v>
      </c>
      <c r="T679" s="45" t="str">
        <f t="shared" si="396"/>
        <v>–</v>
      </c>
      <c r="U679" s="45" t="str">
        <f t="shared" si="396"/>
        <v>–</v>
      </c>
      <c r="V679" s="45" t="str">
        <f t="shared" si="396"/>
        <v>–</v>
      </c>
      <c r="W679" s="45" t="str">
        <f t="shared" si="396"/>
        <v>–</v>
      </c>
      <c r="X679" s="45" t="str">
        <f t="shared" si="396"/>
        <v>–</v>
      </c>
      <c r="Y679" s="45" t="str">
        <f t="shared" si="396"/>
        <v>–</v>
      </c>
      <c r="Z679" s="45" t="str">
        <f t="shared" si="396"/>
        <v>–</v>
      </c>
      <c r="AA679" s="45" t="str">
        <f t="shared" si="396"/>
        <v>–</v>
      </c>
      <c r="AB679" s="45" t="str">
        <f t="shared" si="396"/>
        <v>–</v>
      </c>
      <c r="AC679" s="45" t="str">
        <f t="shared" si="396"/>
        <v>–</v>
      </c>
      <c r="AD679" s="45" t="str">
        <f t="shared" si="396"/>
        <v>–</v>
      </c>
      <c r="AE679" s="45" t="str">
        <f t="shared" si="396"/>
        <v>–</v>
      </c>
      <c r="AF679" s="27" t="str">
        <f t="shared" si="396"/>
        <v>–</v>
      </c>
      <c r="AG679" s="27" t="str">
        <f t="shared" si="396"/>
        <v>–</v>
      </c>
      <c r="AH679" s="27" t="str">
        <f t="shared" si="396"/>
        <v>–</v>
      </c>
      <c r="AI679" s="27" t="str">
        <f t="shared" si="396"/>
        <v>–</v>
      </c>
      <c r="AJ679" s="27" t="str">
        <f t="shared" si="396"/>
        <v>–</v>
      </c>
      <c r="AK679" s="27" t="str">
        <f t="shared" si="396"/>
        <v>–</v>
      </c>
      <c r="AL679" s="27" t="str">
        <f t="shared" si="396"/>
        <v>–</v>
      </c>
      <c r="AM679" s="27" t="str">
        <f t="shared" si="396"/>
        <v>–</v>
      </c>
      <c r="AN679" s="27" t="str">
        <f t="shared" si="396"/>
        <v>–</v>
      </c>
      <c r="AO679" s="27" t="str">
        <f t="shared" si="396"/>
        <v>–</v>
      </c>
      <c r="AP679" s="27" t="str">
        <f t="shared" si="396"/>
        <v>–</v>
      </c>
      <c r="AQ679" s="27" t="str">
        <f t="shared" si="396"/>
        <v>–</v>
      </c>
      <c r="AR679" s="27" t="str">
        <f t="shared" si="396"/>
        <v>–</v>
      </c>
      <c r="AS679" s="27" t="str">
        <f t="shared" si="396"/>
        <v>–</v>
      </c>
      <c r="AT679" s="27" t="str">
        <f t="shared" si="396"/>
        <v>–</v>
      </c>
      <c r="AU679" s="27" t="str">
        <f t="shared" si="396"/>
        <v>–</v>
      </c>
      <c r="AV679" s="27" t="str">
        <f t="shared" si="396"/>
        <v>–</v>
      </c>
      <c r="AW679" s="28" t="str">
        <f t="shared" si="396"/>
        <v>–</v>
      </c>
      <c r="AX679" s="28" t="str">
        <f t="shared" si="396"/>
        <v>–</v>
      </c>
      <c r="AY679" s="28" t="str">
        <f t="shared" si="396"/>
        <v>–</v>
      </c>
      <c r="AZ679" s="28" t="str">
        <f t="shared" si="396"/>
        <v>–</v>
      </c>
      <c r="BA679" s="28" t="str">
        <f t="shared" si="396"/>
        <v>–</v>
      </c>
    </row>
    <row r="680" spans="1:58" s="41" customFormat="1" x14ac:dyDescent="0.2">
      <c r="A680" s="37"/>
      <c r="B680" s="37"/>
      <c r="C680" s="37"/>
      <c r="D680" s="38"/>
      <c r="E680" s="38"/>
      <c r="F680" s="23" t="s">
        <v>354</v>
      </c>
      <c r="G680" s="31"/>
      <c r="H680" s="27"/>
      <c r="I680" s="27"/>
      <c r="J680" s="27"/>
      <c r="K680" s="27"/>
      <c r="L680" s="27"/>
      <c r="M680" s="27"/>
      <c r="N680" s="27"/>
      <c r="O680" s="27"/>
      <c r="P680" s="27"/>
      <c r="Q680" s="27"/>
      <c r="R680" s="27"/>
      <c r="S680" s="27"/>
      <c r="T680" s="27"/>
      <c r="U680" s="27"/>
      <c r="V680" s="27"/>
      <c r="W680" s="27"/>
      <c r="X680" s="27"/>
      <c r="Y680" s="27"/>
      <c r="Z680" s="27"/>
      <c r="AA680" s="27"/>
      <c r="AB680" s="27"/>
      <c r="AC680" s="27"/>
      <c r="AD680" s="27"/>
      <c r="AE680" s="27"/>
      <c r="AF680" s="27"/>
      <c r="AG680" s="27"/>
      <c r="AH680" s="27"/>
      <c r="AI680" s="28"/>
      <c r="AJ680" s="28"/>
      <c r="AK680" s="28"/>
      <c r="AL680" s="28"/>
      <c r="AM680" s="28"/>
      <c r="AN680" s="28"/>
      <c r="AO680" s="28"/>
      <c r="AP680" s="28"/>
      <c r="AQ680" s="28"/>
      <c r="AR680" s="28"/>
      <c r="AS680" s="28"/>
      <c r="AT680" s="28"/>
      <c r="AU680" s="28"/>
      <c r="AV680" s="28"/>
      <c r="AW680" s="28"/>
      <c r="AX680" s="28"/>
      <c r="AY680" s="28"/>
      <c r="AZ680" s="28"/>
      <c r="BA680" s="28"/>
    </row>
    <row r="681" spans="1:58" s="142" customFormat="1" outlineLevel="1" x14ac:dyDescent="0.2">
      <c r="A681" s="96"/>
      <c r="B681" s="96"/>
      <c r="C681" s="96"/>
      <c r="D681" s="137"/>
      <c r="E681" s="137"/>
      <c r="F681" s="140" t="s">
        <v>444</v>
      </c>
      <c r="G681" s="148" t="s">
        <v>861</v>
      </c>
      <c r="BB681" s="164"/>
      <c r="BC681" s="164"/>
      <c r="BD681" s="164"/>
      <c r="BE681" s="164"/>
      <c r="BF681" s="164"/>
    </row>
    <row r="682" spans="1:58" s="142" customFormat="1" outlineLevel="1" x14ac:dyDescent="0.2">
      <c r="A682" s="96"/>
      <c r="B682" s="96"/>
      <c r="C682" s="96"/>
      <c r="D682" s="137"/>
      <c r="E682" s="137"/>
      <c r="F682" s="140" t="s">
        <v>445</v>
      </c>
      <c r="G682" s="148" t="s">
        <v>862</v>
      </c>
      <c r="BB682" s="164"/>
      <c r="BC682" s="164"/>
      <c r="BD682" s="164"/>
      <c r="BE682" s="164"/>
      <c r="BF682" s="164"/>
    </row>
    <row r="683" spans="1:58" s="142" customFormat="1" outlineLevel="1" x14ac:dyDescent="0.2">
      <c r="A683" s="96"/>
      <c r="B683" s="96"/>
      <c r="C683" s="96"/>
      <c r="D683" s="137"/>
      <c r="E683" s="137"/>
      <c r="F683" s="140" t="s">
        <v>446</v>
      </c>
      <c r="G683" s="148" t="s">
        <v>863</v>
      </c>
      <c r="H683" s="164">
        <v>32.815095550114961</v>
      </c>
      <c r="I683" s="164">
        <v>32.815095550114961</v>
      </c>
      <c r="J683" s="164">
        <v>32.815095550114961</v>
      </c>
      <c r="K683" s="164">
        <v>32.815095550114961</v>
      </c>
      <c r="L683" s="164">
        <v>32.815095550114961</v>
      </c>
      <c r="M683" s="164">
        <v>32.815095550114961</v>
      </c>
      <c r="N683" s="164">
        <v>32.815095550114961</v>
      </c>
      <c r="O683" s="164">
        <v>32.815095550114961</v>
      </c>
      <c r="P683" s="142">
        <v>32.815095550114961</v>
      </c>
      <c r="Q683" s="142">
        <v>32.406238012595594</v>
      </c>
      <c r="R683" s="142">
        <v>51.02171487454175</v>
      </c>
      <c r="S683" s="142">
        <v>67.485197606651326</v>
      </c>
      <c r="T683" s="142">
        <v>60.680867400704365</v>
      </c>
      <c r="U683" s="142">
        <v>57.760218920740982</v>
      </c>
      <c r="V683" s="142">
        <v>67.273203448547179</v>
      </c>
      <c r="W683" s="142">
        <v>43.160851482535406</v>
      </c>
      <c r="X683" s="142">
        <v>40.929821872038893</v>
      </c>
      <c r="Y683" s="142">
        <v>35.790819003264538</v>
      </c>
      <c r="Z683" s="142">
        <v>40.130440658103815</v>
      </c>
      <c r="AA683" s="142">
        <v>38.396307729916344</v>
      </c>
      <c r="AB683" s="142">
        <v>50.464367858019649</v>
      </c>
      <c r="AC683" s="142">
        <v>48.060946487409538</v>
      </c>
      <c r="AD683" s="142">
        <v>49.180886505136165</v>
      </c>
      <c r="AE683" s="164">
        <v>48.551439463494134</v>
      </c>
      <c r="AF683" s="164">
        <v>47.930048469768003</v>
      </c>
      <c r="AG683" s="164">
        <v>47.316610417733216</v>
      </c>
      <c r="AH683" s="164">
        <v>46.711023520781687</v>
      </c>
      <c r="AI683" s="164">
        <v>46.113187295032546</v>
      </c>
      <c r="AJ683" s="164">
        <v>45.523002542659043</v>
      </c>
      <c r="AK683" s="164">
        <v>44.940371335428836</v>
      </c>
      <c r="AL683" s="164">
        <v>44.365196998454941</v>
      </c>
      <c r="AM683" s="164">
        <v>43.797384094154673</v>
      </c>
      <c r="AN683" s="164">
        <v>43.236838406413838</v>
      </c>
      <c r="AO683" s="164">
        <v>42.68346692495367</v>
      </c>
      <c r="AP683" s="164">
        <v>42.137177829897773</v>
      </c>
      <c r="AQ683" s="164">
        <v>41.597880476536659</v>
      </c>
      <c r="AR683" s="164">
        <v>41.065485380287221</v>
      </c>
      <c r="AS683" s="164">
        <v>40.539904201844728</v>
      </c>
      <c r="AT683" s="164">
        <v>40.021049732524872</v>
      </c>
      <c r="AU683" s="164">
        <v>39.508835879793374</v>
      </c>
      <c r="AV683" s="164">
        <v>39.003177652980824</v>
      </c>
      <c r="AW683" s="164">
        <v>38.503991149180337</v>
      </c>
      <c r="AX683" s="164">
        <v>38.011193539325717</v>
      </c>
      <c r="AY683" s="164">
        <v>37.524703054447762</v>
      </c>
      <c r="AZ683" s="164">
        <v>37.044438972106526</v>
      </c>
      <c r="BA683" s="164"/>
      <c r="BB683" s="164"/>
      <c r="BC683" s="164"/>
      <c r="BD683" s="164"/>
      <c r="BE683" s="164"/>
      <c r="BF683" s="164"/>
    </row>
    <row r="684" spans="1:58" s="142" customFormat="1" outlineLevel="1" x14ac:dyDescent="0.2">
      <c r="A684" s="96"/>
      <c r="B684" s="96"/>
      <c r="C684" s="96"/>
      <c r="D684" s="137"/>
      <c r="E684" s="137"/>
      <c r="F684" s="140" t="s">
        <v>447</v>
      </c>
      <c r="G684" s="148" t="s">
        <v>864</v>
      </c>
      <c r="BB684" s="164"/>
      <c r="BC684" s="164"/>
      <c r="BD684" s="164"/>
      <c r="BE684" s="164"/>
      <c r="BF684" s="164"/>
    </row>
    <row r="685" spans="1:58" s="43" customFormat="1" x14ac:dyDescent="0.2">
      <c r="A685" s="37" t="s">
        <v>442</v>
      </c>
      <c r="B685" s="37" t="s">
        <v>355</v>
      </c>
      <c r="C685" s="37" t="s">
        <v>390</v>
      </c>
      <c r="D685" s="38" t="s">
        <v>374</v>
      </c>
      <c r="E685" s="38" t="s">
        <v>1546</v>
      </c>
      <c r="F685" s="89" t="s">
        <v>356</v>
      </c>
      <c r="G685" s="22" t="s">
        <v>1317</v>
      </c>
      <c r="H685" s="27" t="str">
        <f>EIUTotal(EIUSum(H681:H684,H$996:H$999),H690,H705)</f>
        <v>–</v>
      </c>
      <c r="I685" s="27" t="str">
        <f t="shared" ref="I685:BA685" si="397">EIUTotal(EIUSum(I681:I684,I$996:I$999),I690,I705)</f>
        <v>–</v>
      </c>
      <c r="J685" s="27" t="str">
        <f t="shared" si="397"/>
        <v>–</v>
      </c>
      <c r="K685" s="27" t="str">
        <f t="shared" si="397"/>
        <v>–</v>
      </c>
      <c r="L685" s="27" t="str">
        <f t="shared" si="397"/>
        <v>–</v>
      </c>
      <c r="M685" s="27" t="str">
        <f t="shared" si="397"/>
        <v>–</v>
      </c>
      <c r="N685" s="27" t="str">
        <f t="shared" si="397"/>
        <v>–</v>
      </c>
      <c r="O685" s="27" t="str">
        <f t="shared" si="397"/>
        <v>–</v>
      </c>
      <c r="P685" s="27" t="str">
        <f t="shared" si="397"/>
        <v>–</v>
      </c>
      <c r="Q685" s="27" t="str">
        <f t="shared" si="397"/>
        <v>–</v>
      </c>
      <c r="R685" s="27" t="str">
        <f t="shared" si="397"/>
        <v>–</v>
      </c>
      <c r="S685" s="27" t="str">
        <f t="shared" si="397"/>
        <v>–</v>
      </c>
      <c r="T685" s="27" t="str">
        <f t="shared" si="397"/>
        <v>–</v>
      </c>
      <c r="U685" s="27" t="str">
        <f t="shared" si="397"/>
        <v>–</v>
      </c>
      <c r="V685" s="27" t="str">
        <f t="shared" si="397"/>
        <v>–</v>
      </c>
      <c r="W685" s="27" t="str">
        <f t="shared" si="397"/>
        <v>–</v>
      </c>
      <c r="X685" s="27" t="str">
        <f t="shared" si="397"/>
        <v>–</v>
      </c>
      <c r="Y685" s="27" t="str">
        <f t="shared" si="397"/>
        <v>–</v>
      </c>
      <c r="Z685" s="27" t="str">
        <f t="shared" si="397"/>
        <v>–</v>
      </c>
      <c r="AA685" s="27" t="str">
        <f t="shared" si="397"/>
        <v>–</v>
      </c>
      <c r="AB685" s="27" t="str">
        <f t="shared" si="397"/>
        <v>–</v>
      </c>
      <c r="AC685" s="27" t="str">
        <f t="shared" si="397"/>
        <v>–</v>
      </c>
      <c r="AD685" s="27" t="str">
        <f t="shared" si="397"/>
        <v>–</v>
      </c>
      <c r="AE685" s="27" t="str">
        <f t="shared" si="397"/>
        <v>–</v>
      </c>
      <c r="AF685" s="27" t="str">
        <f t="shared" si="397"/>
        <v>–</v>
      </c>
      <c r="AG685" s="27" t="str">
        <f t="shared" si="397"/>
        <v>–</v>
      </c>
      <c r="AH685" s="27" t="str">
        <f t="shared" si="397"/>
        <v>–</v>
      </c>
      <c r="AI685" s="27" t="str">
        <f t="shared" si="397"/>
        <v>–</v>
      </c>
      <c r="AJ685" s="27" t="str">
        <f t="shared" si="397"/>
        <v>–</v>
      </c>
      <c r="AK685" s="27" t="str">
        <f t="shared" si="397"/>
        <v>–</v>
      </c>
      <c r="AL685" s="27" t="str">
        <f t="shared" si="397"/>
        <v>–</v>
      </c>
      <c r="AM685" s="27" t="str">
        <f t="shared" si="397"/>
        <v>–</v>
      </c>
      <c r="AN685" s="27" t="str">
        <f t="shared" si="397"/>
        <v>–</v>
      </c>
      <c r="AO685" s="27" t="str">
        <f t="shared" si="397"/>
        <v>–</v>
      </c>
      <c r="AP685" s="27" t="str">
        <f t="shared" si="397"/>
        <v>–</v>
      </c>
      <c r="AQ685" s="27" t="str">
        <f t="shared" si="397"/>
        <v>–</v>
      </c>
      <c r="AR685" s="27" t="str">
        <f t="shared" si="397"/>
        <v>–</v>
      </c>
      <c r="AS685" s="27" t="str">
        <f t="shared" si="397"/>
        <v>–</v>
      </c>
      <c r="AT685" s="27" t="str">
        <f t="shared" si="397"/>
        <v>–</v>
      </c>
      <c r="AU685" s="27" t="str">
        <f t="shared" si="397"/>
        <v>–</v>
      </c>
      <c r="AV685" s="27" t="str">
        <f t="shared" si="397"/>
        <v>–</v>
      </c>
      <c r="AW685" s="28" t="str">
        <f t="shared" si="397"/>
        <v>–</v>
      </c>
      <c r="AX685" s="28" t="str">
        <f t="shared" si="397"/>
        <v>–</v>
      </c>
      <c r="AY685" s="28" t="str">
        <f t="shared" si="397"/>
        <v>–</v>
      </c>
      <c r="AZ685" s="28" t="str">
        <f t="shared" si="397"/>
        <v>–</v>
      </c>
      <c r="BA685" s="28" t="str">
        <f t="shared" si="397"/>
        <v>–</v>
      </c>
    </row>
    <row r="686" spans="1:58" s="145" customFormat="1" outlineLevel="1" x14ac:dyDescent="0.2">
      <c r="A686" s="96"/>
      <c r="B686" s="96"/>
      <c r="C686" s="96"/>
      <c r="D686" s="137"/>
      <c r="E686" s="137"/>
      <c r="F686" s="148" t="s">
        <v>444</v>
      </c>
      <c r="G686" s="140" t="s">
        <v>865</v>
      </c>
      <c r="BB686" s="165"/>
      <c r="BC686" s="165"/>
      <c r="BD686" s="165"/>
      <c r="BE686" s="165"/>
      <c r="BF686" s="165"/>
    </row>
    <row r="687" spans="1:58" s="145" customFormat="1" outlineLevel="1" x14ac:dyDescent="0.2">
      <c r="A687" s="96"/>
      <c r="B687" s="96"/>
      <c r="C687" s="96"/>
      <c r="D687" s="137"/>
      <c r="E687" s="137"/>
      <c r="F687" s="148" t="s">
        <v>445</v>
      </c>
      <c r="G687" s="140" t="s">
        <v>866</v>
      </c>
      <c r="BB687" s="165"/>
      <c r="BC687" s="165"/>
      <c r="BD687" s="165"/>
      <c r="BE687" s="165"/>
      <c r="BF687" s="165"/>
    </row>
    <row r="688" spans="1:58" s="145" customFormat="1" outlineLevel="1" x14ac:dyDescent="0.2">
      <c r="A688" s="96"/>
      <c r="B688" s="96"/>
      <c r="C688" s="96"/>
      <c r="D688" s="137"/>
      <c r="E688" s="137"/>
      <c r="F688" s="148" t="s">
        <v>446</v>
      </c>
      <c r="G688" s="140" t="s">
        <v>867</v>
      </c>
      <c r="H688" s="165">
        <v>32.815095550114961</v>
      </c>
      <c r="I688" s="165">
        <v>32.815095550114961</v>
      </c>
      <c r="J688" s="165">
        <v>32.815095550114961</v>
      </c>
      <c r="K688" s="165">
        <v>32.815095550114961</v>
      </c>
      <c r="L688" s="165">
        <v>32.815095550114961</v>
      </c>
      <c r="M688" s="165">
        <v>32.815095550114961</v>
      </c>
      <c r="N688" s="165">
        <v>32.815095550114961</v>
      </c>
      <c r="O688" s="165">
        <v>32.815095550114961</v>
      </c>
      <c r="P688" s="145">
        <v>32.815095550114961</v>
      </c>
      <c r="Q688" s="145">
        <v>32.406238012595594</v>
      </c>
      <c r="R688" s="145">
        <v>51.02171487454175</v>
      </c>
      <c r="S688" s="145">
        <v>67.485197606651326</v>
      </c>
      <c r="T688" s="145">
        <v>60.680867400704365</v>
      </c>
      <c r="U688" s="145">
        <v>57.760218920740982</v>
      </c>
      <c r="V688" s="145">
        <v>67.273203448547179</v>
      </c>
      <c r="W688" s="145">
        <v>43.160851482535406</v>
      </c>
      <c r="X688" s="145">
        <v>40.929821872038893</v>
      </c>
      <c r="Y688" s="145">
        <v>35.790819003264538</v>
      </c>
      <c r="Z688" s="145">
        <v>40.130440658103815</v>
      </c>
      <c r="AA688" s="145">
        <v>38.396307729916344</v>
      </c>
      <c r="AB688" s="145">
        <v>50.464367858019649</v>
      </c>
      <c r="AC688" s="145">
        <v>48.060946487409538</v>
      </c>
      <c r="AD688" s="145">
        <v>49.180886505136165</v>
      </c>
      <c r="AE688" s="165">
        <v>48.551439463494134</v>
      </c>
      <c r="AF688" s="165">
        <v>47.930048469768003</v>
      </c>
      <c r="AG688" s="165">
        <v>47.316610417733216</v>
      </c>
      <c r="AH688" s="165">
        <v>46.711023520781687</v>
      </c>
      <c r="AI688" s="165">
        <v>46.113187295032546</v>
      </c>
      <c r="AJ688" s="165">
        <v>45.523002542659043</v>
      </c>
      <c r="AK688" s="165">
        <v>44.940371335428836</v>
      </c>
      <c r="AL688" s="165">
        <v>44.365196998454941</v>
      </c>
      <c r="AM688" s="165">
        <v>43.797384094154673</v>
      </c>
      <c r="AN688" s="165">
        <v>43.236838406413838</v>
      </c>
      <c r="AO688" s="165">
        <v>42.68346692495367</v>
      </c>
      <c r="AP688" s="165">
        <v>42.137177829897773</v>
      </c>
      <c r="AQ688" s="165">
        <v>41.597880476536659</v>
      </c>
      <c r="AR688" s="165">
        <v>41.065485380287221</v>
      </c>
      <c r="AS688" s="165">
        <v>40.539904201844728</v>
      </c>
      <c r="AT688" s="165">
        <v>40.021049732524872</v>
      </c>
      <c r="AU688" s="165">
        <v>39.508835879793374</v>
      </c>
      <c r="AV688" s="165">
        <v>39.003177652980824</v>
      </c>
      <c r="AW688" s="165">
        <v>38.503991149180337</v>
      </c>
      <c r="AX688" s="165">
        <v>38.011193539325717</v>
      </c>
      <c r="AY688" s="165">
        <v>37.524703054447762</v>
      </c>
      <c r="AZ688" s="165">
        <v>37.044438972106526</v>
      </c>
      <c r="BA688" s="165"/>
      <c r="BB688" s="165"/>
      <c r="BC688" s="165"/>
      <c r="BD688" s="165"/>
      <c r="BE688" s="165"/>
      <c r="BF688" s="165"/>
    </row>
    <row r="689" spans="1:58" s="145" customFormat="1" outlineLevel="1" x14ac:dyDescent="0.2">
      <c r="A689" s="96"/>
      <c r="B689" s="96"/>
      <c r="C689" s="96"/>
      <c r="D689" s="137"/>
      <c r="E689" s="137"/>
      <c r="F689" s="148" t="s">
        <v>447</v>
      </c>
      <c r="G689" s="140" t="s">
        <v>868</v>
      </c>
      <c r="BB689" s="165"/>
      <c r="BC689" s="165"/>
      <c r="BD689" s="165"/>
      <c r="BE689" s="165"/>
      <c r="BF689" s="165"/>
    </row>
    <row r="690" spans="1:58" s="43" customFormat="1" x14ac:dyDescent="0.2">
      <c r="A690" s="37" t="s">
        <v>442</v>
      </c>
      <c r="B690" s="37" t="s">
        <v>357</v>
      </c>
      <c r="C690" s="37" t="s">
        <v>390</v>
      </c>
      <c r="D690" s="38" t="s">
        <v>374</v>
      </c>
      <c r="E690" s="38" t="s">
        <v>1546</v>
      </c>
      <c r="F690" s="89" t="s">
        <v>358</v>
      </c>
      <c r="G690" s="22" t="s">
        <v>1318</v>
      </c>
      <c r="H690" s="27" t="str">
        <f>EIUTotal(EIUSum(H686:H689,H$996:H$999),H695,H700)</f>
        <v>–</v>
      </c>
      <c r="I690" s="27" t="str">
        <f t="shared" ref="I690:BA690" si="398">EIUTotal(EIUSum(I686:I689,I$996:I$999),I695,I700)</f>
        <v>–</v>
      </c>
      <c r="J690" s="27" t="str">
        <f t="shared" si="398"/>
        <v>–</v>
      </c>
      <c r="K690" s="27" t="str">
        <f t="shared" si="398"/>
        <v>–</v>
      </c>
      <c r="L690" s="27" t="str">
        <f t="shared" si="398"/>
        <v>–</v>
      </c>
      <c r="M690" s="27" t="str">
        <f t="shared" si="398"/>
        <v>–</v>
      </c>
      <c r="N690" s="27" t="str">
        <f t="shared" si="398"/>
        <v>–</v>
      </c>
      <c r="O690" s="27" t="str">
        <f t="shared" si="398"/>
        <v>–</v>
      </c>
      <c r="P690" s="27" t="str">
        <f t="shared" si="398"/>
        <v>–</v>
      </c>
      <c r="Q690" s="27" t="str">
        <f t="shared" si="398"/>
        <v>–</v>
      </c>
      <c r="R690" s="27" t="str">
        <f t="shared" si="398"/>
        <v>–</v>
      </c>
      <c r="S690" s="27" t="str">
        <f t="shared" si="398"/>
        <v>–</v>
      </c>
      <c r="T690" s="27" t="str">
        <f t="shared" si="398"/>
        <v>–</v>
      </c>
      <c r="U690" s="27" t="str">
        <f t="shared" si="398"/>
        <v>–</v>
      </c>
      <c r="V690" s="27" t="str">
        <f t="shared" si="398"/>
        <v>–</v>
      </c>
      <c r="W690" s="27" t="str">
        <f t="shared" si="398"/>
        <v>–</v>
      </c>
      <c r="X690" s="27" t="str">
        <f t="shared" si="398"/>
        <v>–</v>
      </c>
      <c r="Y690" s="27" t="str">
        <f t="shared" si="398"/>
        <v>–</v>
      </c>
      <c r="Z690" s="27" t="str">
        <f t="shared" si="398"/>
        <v>–</v>
      </c>
      <c r="AA690" s="27" t="str">
        <f t="shared" si="398"/>
        <v>–</v>
      </c>
      <c r="AB690" s="27" t="str">
        <f t="shared" si="398"/>
        <v>–</v>
      </c>
      <c r="AC690" s="27" t="str">
        <f t="shared" si="398"/>
        <v>–</v>
      </c>
      <c r="AD690" s="27" t="str">
        <f t="shared" si="398"/>
        <v>–</v>
      </c>
      <c r="AE690" s="27" t="str">
        <f t="shared" si="398"/>
        <v>–</v>
      </c>
      <c r="AF690" s="27" t="str">
        <f t="shared" si="398"/>
        <v>–</v>
      </c>
      <c r="AG690" s="27" t="str">
        <f t="shared" si="398"/>
        <v>–</v>
      </c>
      <c r="AH690" s="27" t="str">
        <f t="shared" si="398"/>
        <v>–</v>
      </c>
      <c r="AI690" s="27" t="str">
        <f t="shared" si="398"/>
        <v>–</v>
      </c>
      <c r="AJ690" s="27" t="str">
        <f t="shared" si="398"/>
        <v>–</v>
      </c>
      <c r="AK690" s="27" t="str">
        <f t="shared" si="398"/>
        <v>–</v>
      </c>
      <c r="AL690" s="27" t="str">
        <f t="shared" si="398"/>
        <v>–</v>
      </c>
      <c r="AM690" s="27" t="str">
        <f t="shared" si="398"/>
        <v>–</v>
      </c>
      <c r="AN690" s="27" t="str">
        <f t="shared" si="398"/>
        <v>–</v>
      </c>
      <c r="AO690" s="27" t="str">
        <f t="shared" si="398"/>
        <v>–</v>
      </c>
      <c r="AP690" s="27" t="str">
        <f t="shared" si="398"/>
        <v>–</v>
      </c>
      <c r="AQ690" s="27" t="str">
        <f t="shared" si="398"/>
        <v>–</v>
      </c>
      <c r="AR690" s="27" t="str">
        <f t="shared" si="398"/>
        <v>–</v>
      </c>
      <c r="AS690" s="27" t="str">
        <f t="shared" si="398"/>
        <v>–</v>
      </c>
      <c r="AT690" s="27" t="str">
        <f t="shared" si="398"/>
        <v>–</v>
      </c>
      <c r="AU690" s="27" t="str">
        <f t="shared" si="398"/>
        <v>–</v>
      </c>
      <c r="AV690" s="27" t="str">
        <f t="shared" si="398"/>
        <v>–</v>
      </c>
      <c r="AW690" s="28" t="str">
        <f t="shared" si="398"/>
        <v>–</v>
      </c>
      <c r="AX690" s="28" t="str">
        <f t="shared" si="398"/>
        <v>–</v>
      </c>
      <c r="AY690" s="28" t="str">
        <f t="shared" si="398"/>
        <v>–</v>
      </c>
      <c r="AZ690" s="28" t="str">
        <f t="shared" si="398"/>
        <v>–</v>
      </c>
      <c r="BA690" s="28" t="str">
        <f t="shared" si="398"/>
        <v>–</v>
      </c>
    </row>
    <row r="691" spans="1:58" s="145" customFormat="1" outlineLevel="1" x14ac:dyDescent="0.2">
      <c r="A691" s="96"/>
      <c r="B691" s="96"/>
      <c r="C691" s="96"/>
      <c r="D691" s="137"/>
      <c r="E691" s="137"/>
      <c r="F691" s="148" t="s">
        <v>444</v>
      </c>
      <c r="G691" s="140" t="s">
        <v>869</v>
      </c>
      <c r="BB691" s="165"/>
      <c r="BC691" s="165"/>
      <c r="BD691" s="165"/>
      <c r="BE691" s="165"/>
      <c r="BF691" s="165"/>
    </row>
    <row r="692" spans="1:58" s="145" customFormat="1" outlineLevel="1" x14ac:dyDescent="0.2">
      <c r="A692" s="96"/>
      <c r="B692" s="96"/>
      <c r="C692" s="96"/>
      <c r="D692" s="137"/>
      <c r="E692" s="137"/>
      <c r="F692" s="148" t="s">
        <v>445</v>
      </c>
      <c r="G692" s="140" t="s">
        <v>870</v>
      </c>
      <c r="BB692" s="165"/>
      <c r="BC692" s="165"/>
      <c r="BD692" s="165"/>
      <c r="BE692" s="165"/>
      <c r="BF692" s="165"/>
    </row>
    <row r="693" spans="1:58" s="145" customFormat="1" outlineLevel="1" x14ac:dyDescent="0.2">
      <c r="A693" s="96"/>
      <c r="B693" s="96"/>
      <c r="C693" s="96"/>
      <c r="D693" s="137"/>
      <c r="E693" s="137"/>
      <c r="F693" s="148" t="s">
        <v>446</v>
      </c>
      <c r="G693" s="140" t="s">
        <v>871</v>
      </c>
      <c r="BB693" s="165"/>
      <c r="BC693" s="165"/>
      <c r="BD693" s="165"/>
      <c r="BE693" s="165"/>
      <c r="BF693" s="165"/>
    </row>
    <row r="694" spans="1:58" s="145" customFormat="1" outlineLevel="1" x14ac:dyDescent="0.2">
      <c r="A694" s="96"/>
      <c r="B694" s="96"/>
      <c r="C694" s="96"/>
      <c r="D694" s="137"/>
      <c r="E694" s="137"/>
      <c r="F694" s="148" t="s">
        <v>447</v>
      </c>
      <c r="G694" s="140" t="s">
        <v>872</v>
      </c>
      <c r="BB694" s="165"/>
      <c r="BC694" s="165"/>
      <c r="BD694" s="165"/>
      <c r="BE694" s="165"/>
      <c r="BF694" s="165"/>
    </row>
    <row r="695" spans="1:58" s="43" customFormat="1" x14ac:dyDescent="0.2">
      <c r="A695" s="37" t="s">
        <v>442</v>
      </c>
      <c r="B695" s="37" t="s">
        <v>359</v>
      </c>
      <c r="C695" s="37" t="s">
        <v>390</v>
      </c>
      <c r="D695" s="38" t="s">
        <v>374</v>
      </c>
      <c r="E695" s="38" t="s">
        <v>1546</v>
      </c>
      <c r="F695" s="22" t="s">
        <v>360</v>
      </c>
      <c r="G695" s="22" t="s">
        <v>1319</v>
      </c>
      <c r="H695" s="27" t="str">
        <f>EIUSum(H691:H694,H$996:H$999)</f>
        <v>–</v>
      </c>
      <c r="I695" s="27" t="str">
        <f t="shared" ref="I695:BA695" si="399">EIUSum(I691:I694,I$996:I$999)</f>
        <v>–</v>
      </c>
      <c r="J695" s="27" t="str">
        <f t="shared" si="399"/>
        <v>–</v>
      </c>
      <c r="K695" s="27" t="str">
        <f t="shared" si="399"/>
        <v>–</v>
      </c>
      <c r="L695" s="27" t="str">
        <f t="shared" si="399"/>
        <v>–</v>
      </c>
      <c r="M695" s="27" t="str">
        <f t="shared" si="399"/>
        <v>–</v>
      </c>
      <c r="N695" s="27" t="str">
        <f t="shared" si="399"/>
        <v>–</v>
      </c>
      <c r="O695" s="27" t="str">
        <f t="shared" si="399"/>
        <v>–</v>
      </c>
      <c r="P695" s="27" t="str">
        <f t="shared" si="399"/>
        <v>–</v>
      </c>
      <c r="Q695" s="27" t="str">
        <f t="shared" si="399"/>
        <v>–</v>
      </c>
      <c r="R695" s="27" t="str">
        <f t="shared" si="399"/>
        <v>–</v>
      </c>
      <c r="S695" s="27" t="str">
        <f t="shared" si="399"/>
        <v>–</v>
      </c>
      <c r="T695" s="27" t="str">
        <f t="shared" si="399"/>
        <v>–</v>
      </c>
      <c r="U695" s="27" t="str">
        <f t="shared" si="399"/>
        <v>–</v>
      </c>
      <c r="V695" s="27" t="str">
        <f t="shared" si="399"/>
        <v>–</v>
      </c>
      <c r="W695" s="27" t="str">
        <f t="shared" si="399"/>
        <v>–</v>
      </c>
      <c r="X695" s="27" t="str">
        <f t="shared" si="399"/>
        <v>–</v>
      </c>
      <c r="Y695" s="27" t="str">
        <f t="shared" si="399"/>
        <v>–</v>
      </c>
      <c r="Z695" s="27" t="str">
        <f t="shared" si="399"/>
        <v>–</v>
      </c>
      <c r="AA695" s="27" t="str">
        <f t="shared" si="399"/>
        <v>–</v>
      </c>
      <c r="AB695" s="27" t="str">
        <f t="shared" si="399"/>
        <v>–</v>
      </c>
      <c r="AC695" s="27" t="str">
        <f t="shared" si="399"/>
        <v>–</v>
      </c>
      <c r="AD695" s="27" t="str">
        <f t="shared" si="399"/>
        <v>–</v>
      </c>
      <c r="AE695" s="27" t="str">
        <f t="shared" si="399"/>
        <v>–</v>
      </c>
      <c r="AF695" s="27" t="str">
        <f t="shared" si="399"/>
        <v>–</v>
      </c>
      <c r="AG695" s="27" t="str">
        <f t="shared" si="399"/>
        <v>–</v>
      </c>
      <c r="AH695" s="27" t="str">
        <f t="shared" si="399"/>
        <v>–</v>
      </c>
      <c r="AI695" s="27" t="str">
        <f t="shared" si="399"/>
        <v>–</v>
      </c>
      <c r="AJ695" s="27" t="str">
        <f t="shared" si="399"/>
        <v>–</v>
      </c>
      <c r="AK695" s="27" t="str">
        <f t="shared" si="399"/>
        <v>–</v>
      </c>
      <c r="AL695" s="27" t="str">
        <f t="shared" si="399"/>
        <v>–</v>
      </c>
      <c r="AM695" s="27" t="str">
        <f t="shared" si="399"/>
        <v>–</v>
      </c>
      <c r="AN695" s="27" t="str">
        <f t="shared" si="399"/>
        <v>–</v>
      </c>
      <c r="AO695" s="27" t="str">
        <f t="shared" si="399"/>
        <v>–</v>
      </c>
      <c r="AP695" s="27" t="str">
        <f t="shared" si="399"/>
        <v>–</v>
      </c>
      <c r="AQ695" s="27" t="str">
        <f t="shared" si="399"/>
        <v>–</v>
      </c>
      <c r="AR695" s="27" t="str">
        <f t="shared" si="399"/>
        <v>–</v>
      </c>
      <c r="AS695" s="27" t="str">
        <f t="shared" si="399"/>
        <v>–</v>
      </c>
      <c r="AT695" s="27" t="str">
        <f t="shared" si="399"/>
        <v>–</v>
      </c>
      <c r="AU695" s="27" t="str">
        <f t="shared" si="399"/>
        <v>–</v>
      </c>
      <c r="AV695" s="27" t="str">
        <f t="shared" si="399"/>
        <v>–</v>
      </c>
      <c r="AW695" s="28" t="str">
        <f t="shared" si="399"/>
        <v>–</v>
      </c>
      <c r="AX695" s="28" t="str">
        <f t="shared" si="399"/>
        <v>–</v>
      </c>
      <c r="AY695" s="28" t="str">
        <f t="shared" si="399"/>
        <v>–</v>
      </c>
      <c r="AZ695" s="28" t="str">
        <f t="shared" si="399"/>
        <v>–</v>
      </c>
      <c r="BA695" s="28" t="str">
        <f t="shared" si="399"/>
        <v>–</v>
      </c>
    </row>
    <row r="696" spans="1:58" s="145" customFormat="1" outlineLevel="1" x14ac:dyDescent="0.2">
      <c r="A696" s="96"/>
      <c r="B696" s="96"/>
      <c r="C696" s="96"/>
      <c r="D696" s="137"/>
      <c r="E696" s="137"/>
      <c r="F696" s="140" t="s">
        <v>444</v>
      </c>
      <c r="G696" s="140" t="s">
        <v>873</v>
      </c>
      <c r="BB696" s="165"/>
      <c r="BC696" s="165"/>
      <c r="BD696" s="165"/>
      <c r="BE696" s="165"/>
      <c r="BF696" s="165"/>
    </row>
    <row r="697" spans="1:58" s="145" customFormat="1" outlineLevel="1" x14ac:dyDescent="0.2">
      <c r="A697" s="96"/>
      <c r="B697" s="96"/>
      <c r="C697" s="96"/>
      <c r="D697" s="137"/>
      <c r="E697" s="137"/>
      <c r="F697" s="140" t="s">
        <v>445</v>
      </c>
      <c r="G697" s="140" t="s">
        <v>874</v>
      </c>
      <c r="BB697" s="165"/>
      <c r="BC697" s="165"/>
      <c r="BD697" s="165"/>
      <c r="BE697" s="165"/>
      <c r="BF697" s="165"/>
    </row>
    <row r="698" spans="1:58" s="145" customFormat="1" outlineLevel="1" x14ac:dyDescent="0.2">
      <c r="A698" s="96"/>
      <c r="B698" s="96"/>
      <c r="C698" s="96"/>
      <c r="D698" s="137"/>
      <c r="E698" s="137"/>
      <c r="F698" s="140" t="s">
        <v>446</v>
      </c>
      <c r="G698" s="140" t="s">
        <v>875</v>
      </c>
      <c r="BB698" s="165"/>
      <c r="BC698" s="165"/>
      <c r="BD698" s="165"/>
      <c r="BE698" s="165"/>
      <c r="BF698" s="165"/>
    </row>
    <row r="699" spans="1:58" s="145" customFormat="1" outlineLevel="1" x14ac:dyDescent="0.2">
      <c r="A699" s="96"/>
      <c r="B699" s="96"/>
      <c r="C699" s="96"/>
      <c r="D699" s="137"/>
      <c r="E699" s="137"/>
      <c r="F699" s="140" t="s">
        <v>447</v>
      </c>
      <c r="G699" s="140" t="s">
        <v>876</v>
      </c>
      <c r="BB699" s="165"/>
      <c r="BC699" s="165"/>
      <c r="BD699" s="165"/>
      <c r="BE699" s="165"/>
      <c r="BF699" s="165"/>
    </row>
    <row r="700" spans="1:58" s="43" customFormat="1" x14ac:dyDescent="0.2">
      <c r="A700" s="37" t="s">
        <v>442</v>
      </c>
      <c r="B700" s="37" t="s">
        <v>361</v>
      </c>
      <c r="C700" s="37" t="s">
        <v>390</v>
      </c>
      <c r="D700" s="38" t="s">
        <v>374</v>
      </c>
      <c r="E700" s="38" t="s">
        <v>1546</v>
      </c>
      <c r="F700" s="22" t="s">
        <v>362</v>
      </c>
      <c r="G700" s="22" t="s">
        <v>1320</v>
      </c>
      <c r="H700" s="27" t="str">
        <f>EIUSum(H696:H699,H$996:H$999)</f>
        <v>–</v>
      </c>
      <c r="I700" s="27" t="str">
        <f t="shared" ref="I700:BA700" si="400">EIUSum(I696:I699,I$996:I$999)</f>
        <v>–</v>
      </c>
      <c r="J700" s="27" t="str">
        <f t="shared" si="400"/>
        <v>–</v>
      </c>
      <c r="K700" s="27" t="str">
        <f t="shared" si="400"/>
        <v>–</v>
      </c>
      <c r="L700" s="27" t="str">
        <f t="shared" si="400"/>
        <v>–</v>
      </c>
      <c r="M700" s="27" t="str">
        <f t="shared" si="400"/>
        <v>–</v>
      </c>
      <c r="N700" s="27" t="str">
        <f t="shared" si="400"/>
        <v>–</v>
      </c>
      <c r="O700" s="27" t="str">
        <f t="shared" si="400"/>
        <v>–</v>
      </c>
      <c r="P700" s="27" t="str">
        <f t="shared" si="400"/>
        <v>–</v>
      </c>
      <c r="Q700" s="27" t="str">
        <f t="shared" si="400"/>
        <v>–</v>
      </c>
      <c r="R700" s="27" t="str">
        <f t="shared" si="400"/>
        <v>–</v>
      </c>
      <c r="S700" s="27" t="str">
        <f t="shared" si="400"/>
        <v>–</v>
      </c>
      <c r="T700" s="27" t="str">
        <f t="shared" si="400"/>
        <v>–</v>
      </c>
      <c r="U700" s="27" t="str">
        <f t="shared" si="400"/>
        <v>–</v>
      </c>
      <c r="V700" s="27" t="str">
        <f t="shared" si="400"/>
        <v>–</v>
      </c>
      <c r="W700" s="27" t="str">
        <f t="shared" si="400"/>
        <v>–</v>
      </c>
      <c r="X700" s="27" t="str">
        <f t="shared" si="400"/>
        <v>–</v>
      </c>
      <c r="Y700" s="27" t="str">
        <f t="shared" si="400"/>
        <v>–</v>
      </c>
      <c r="Z700" s="27" t="str">
        <f t="shared" si="400"/>
        <v>–</v>
      </c>
      <c r="AA700" s="27" t="str">
        <f t="shared" si="400"/>
        <v>–</v>
      </c>
      <c r="AB700" s="27" t="str">
        <f t="shared" si="400"/>
        <v>–</v>
      </c>
      <c r="AC700" s="27" t="str">
        <f t="shared" si="400"/>
        <v>–</v>
      </c>
      <c r="AD700" s="27" t="str">
        <f t="shared" si="400"/>
        <v>–</v>
      </c>
      <c r="AE700" s="27" t="str">
        <f t="shared" si="400"/>
        <v>–</v>
      </c>
      <c r="AF700" s="27" t="str">
        <f t="shared" si="400"/>
        <v>–</v>
      </c>
      <c r="AG700" s="27" t="str">
        <f t="shared" si="400"/>
        <v>–</v>
      </c>
      <c r="AH700" s="27" t="str">
        <f t="shared" si="400"/>
        <v>–</v>
      </c>
      <c r="AI700" s="27" t="str">
        <f t="shared" si="400"/>
        <v>–</v>
      </c>
      <c r="AJ700" s="27" t="str">
        <f t="shared" si="400"/>
        <v>–</v>
      </c>
      <c r="AK700" s="27" t="str">
        <f t="shared" si="400"/>
        <v>–</v>
      </c>
      <c r="AL700" s="27" t="str">
        <f t="shared" si="400"/>
        <v>–</v>
      </c>
      <c r="AM700" s="27" t="str">
        <f t="shared" si="400"/>
        <v>–</v>
      </c>
      <c r="AN700" s="27" t="str">
        <f t="shared" si="400"/>
        <v>–</v>
      </c>
      <c r="AO700" s="27" t="str">
        <f t="shared" si="400"/>
        <v>–</v>
      </c>
      <c r="AP700" s="27" t="str">
        <f t="shared" si="400"/>
        <v>–</v>
      </c>
      <c r="AQ700" s="27" t="str">
        <f t="shared" si="400"/>
        <v>–</v>
      </c>
      <c r="AR700" s="27" t="str">
        <f t="shared" si="400"/>
        <v>–</v>
      </c>
      <c r="AS700" s="27" t="str">
        <f t="shared" si="400"/>
        <v>–</v>
      </c>
      <c r="AT700" s="27" t="str">
        <f t="shared" si="400"/>
        <v>–</v>
      </c>
      <c r="AU700" s="27" t="str">
        <f t="shared" si="400"/>
        <v>–</v>
      </c>
      <c r="AV700" s="27" t="str">
        <f t="shared" si="400"/>
        <v>–</v>
      </c>
      <c r="AW700" s="28" t="str">
        <f t="shared" si="400"/>
        <v>–</v>
      </c>
      <c r="AX700" s="28" t="str">
        <f t="shared" si="400"/>
        <v>–</v>
      </c>
      <c r="AY700" s="28" t="str">
        <f t="shared" si="400"/>
        <v>–</v>
      </c>
      <c r="AZ700" s="28" t="str">
        <f t="shared" si="400"/>
        <v>–</v>
      </c>
      <c r="BA700" s="28" t="str">
        <f t="shared" si="400"/>
        <v>–</v>
      </c>
    </row>
    <row r="701" spans="1:58" s="145" customFormat="1" outlineLevel="1" x14ac:dyDescent="0.2">
      <c r="A701" s="96"/>
      <c r="B701" s="96"/>
      <c r="C701" s="96"/>
      <c r="D701" s="137"/>
      <c r="E701" s="137"/>
      <c r="F701" s="140" t="s">
        <v>444</v>
      </c>
      <c r="G701" s="140" t="s">
        <v>877</v>
      </c>
      <c r="BB701" s="165"/>
      <c r="BC701" s="165"/>
      <c r="BD701" s="165"/>
      <c r="BE701" s="165"/>
      <c r="BF701" s="165"/>
    </row>
    <row r="702" spans="1:58" s="145" customFormat="1" outlineLevel="1" x14ac:dyDescent="0.2">
      <c r="A702" s="96"/>
      <c r="B702" s="96"/>
      <c r="C702" s="96"/>
      <c r="D702" s="137"/>
      <c r="E702" s="137"/>
      <c r="F702" s="140" t="s">
        <v>445</v>
      </c>
      <c r="G702" s="140" t="s">
        <v>878</v>
      </c>
      <c r="BB702" s="165"/>
      <c r="BC702" s="165"/>
      <c r="BD702" s="165"/>
      <c r="BE702" s="165"/>
      <c r="BF702" s="165"/>
    </row>
    <row r="703" spans="1:58" s="145" customFormat="1" outlineLevel="1" x14ac:dyDescent="0.2">
      <c r="A703" s="96"/>
      <c r="B703" s="96"/>
      <c r="C703" s="96"/>
      <c r="D703" s="137"/>
      <c r="E703" s="137"/>
      <c r="F703" s="140" t="s">
        <v>446</v>
      </c>
      <c r="G703" s="140" t="s">
        <v>879</v>
      </c>
      <c r="H703" s="165">
        <v>0</v>
      </c>
      <c r="I703" s="165">
        <v>0</v>
      </c>
      <c r="J703" s="165">
        <v>0</v>
      </c>
      <c r="K703" s="165">
        <v>0</v>
      </c>
      <c r="L703" s="165">
        <v>0</v>
      </c>
      <c r="M703" s="165">
        <v>0</v>
      </c>
      <c r="N703" s="165">
        <v>0</v>
      </c>
      <c r="O703" s="145">
        <v>0</v>
      </c>
      <c r="P703" s="145">
        <v>0</v>
      </c>
      <c r="Q703" s="145">
        <v>0</v>
      </c>
      <c r="R703" s="145">
        <v>0</v>
      </c>
      <c r="S703" s="145">
        <v>0</v>
      </c>
      <c r="T703" s="145">
        <v>0</v>
      </c>
      <c r="U703" s="145">
        <v>0</v>
      </c>
      <c r="V703" s="145">
        <v>0</v>
      </c>
      <c r="W703" s="145">
        <v>0</v>
      </c>
      <c r="X703" s="145">
        <v>0</v>
      </c>
      <c r="Y703" s="145">
        <v>0</v>
      </c>
      <c r="Z703" s="145">
        <v>0</v>
      </c>
      <c r="AA703" s="145">
        <v>0</v>
      </c>
      <c r="AB703" s="145">
        <v>0</v>
      </c>
      <c r="AC703" s="145">
        <v>0</v>
      </c>
      <c r="AD703" s="145">
        <v>0</v>
      </c>
      <c r="AE703" s="165">
        <v>0</v>
      </c>
      <c r="AF703" s="165">
        <v>0</v>
      </c>
      <c r="AG703" s="165">
        <v>0</v>
      </c>
      <c r="AH703" s="165">
        <v>0</v>
      </c>
      <c r="AI703" s="165">
        <v>0</v>
      </c>
      <c r="AJ703" s="165">
        <v>0</v>
      </c>
      <c r="AK703" s="165">
        <v>0</v>
      </c>
      <c r="AL703" s="165">
        <v>0</v>
      </c>
      <c r="AM703" s="165">
        <v>0</v>
      </c>
      <c r="AN703" s="165">
        <v>0</v>
      </c>
      <c r="AO703" s="165">
        <v>0</v>
      </c>
      <c r="AP703" s="165">
        <v>0</v>
      </c>
      <c r="AQ703" s="165">
        <v>0</v>
      </c>
      <c r="AR703" s="165">
        <v>0</v>
      </c>
      <c r="AS703" s="165">
        <v>0</v>
      </c>
      <c r="AT703" s="165">
        <v>0</v>
      </c>
      <c r="AU703" s="165">
        <v>0</v>
      </c>
      <c r="AV703" s="165">
        <v>0</v>
      </c>
      <c r="AW703" s="165">
        <v>0</v>
      </c>
      <c r="AX703" s="165">
        <v>0</v>
      </c>
      <c r="AY703" s="165">
        <v>0</v>
      </c>
      <c r="AZ703" s="165">
        <v>0</v>
      </c>
      <c r="BA703" s="165"/>
      <c r="BB703" s="165"/>
      <c r="BC703" s="165"/>
      <c r="BD703" s="165"/>
      <c r="BE703" s="165"/>
      <c r="BF703" s="165"/>
    </row>
    <row r="704" spans="1:58" s="145" customFormat="1" outlineLevel="1" x14ac:dyDescent="0.2">
      <c r="A704" s="96"/>
      <c r="B704" s="96"/>
      <c r="C704" s="96"/>
      <c r="D704" s="137"/>
      <c r="E704" s="137"/>
      <c r="F704" s="140" t="s">
        <v>447</v>
      </c>
      <c r="G704" s="140" t="s">
        <v>880</v>
      </c>
      <c r="BB704" s="165"/>
      <c r="BC704" s="165"/>
      <c r="BD704" s="165"/>
      <c r="BE704" s="165"/>
      <c r="BF704" s="165"/>
    </row>
    <row r="705" spans="1:58" s="43" customFormat="1" x14ac:dyDescent="0.2">
      <c r="A705" s="37" t="s">
        <v>442</v>
      </c>
      <c r="B705" s="37" t="s">
        <v>363</v>
      </c>
      <c r="C705" s="37"/>
      <c r="D705" s="38" t="s">
        <v>374</v>
      </c>
      <c r="E705" s="38" t="s">
        <v>1546</v>
      </c>
      <c r="F705" s="31" t="s">
        <v>364</v>
      </c>
      <c r="G705" s="22" t="s">
        <v>1321</v>
      </c>
      <c r="H705" s="156" t="str">
        <f>EIUSum(H701:H704,H$996:H$999)</f>
        <v>–</v>
      </c>
      <c r="I705" s="156" t="str">
        <f t="shared" ref="I705:BA705" si="401">EIUSum(I701:I704,I$996:I$999)</f>
        <v>–</v>
      </c>
      <c r="J705" s="156" t="str">
        <f t="shared" si="401"/>
        <v>–</v>
      </c>
      <c r="K705" s="156" t="str">
        <f t="shared" si="401"/>
        <v>–</v>
      </c>
      <c r="L705" s="156" t="str">
        <f t="shared" si="401"/>
        <v>–</v>
      </c>
      <c r="M705" s="156" t="str">
        <f t="shared" si="401"/>
        <v>–</v>
      </c>
      <c r="N705" s="156" t="str">
        <f t="shared" si="401"/>
        <v>–</v>
      </c>
      <c r="O705" s="156" t="str">
        <f t="shared" si="401"/>
        <v>–</v>
      </c>
      <c r="P705" s="156" t="str">
        <f t="shared" si="401"/>
        <v>–</v>
      </c>
      <c r="Q705" s="156" t="str">
        <f t="shared" si="401"/>
        <v>–</v>
      </c>
      <c r="R705" s="156" t="str">
        <f t="shared" si="401"/>
        <v>–</v>
      </c>
      <c r="S705" s="156" t="str">
        <f t="shared" si="401"/>
        <v>–</v>
      </c>
      <c r="T705" s="156" t="str">
        <f t="shared" si="401"/>
        <v>–</v>
      </c>
      <c r="U705" s="156" t="str">
        <f t="shared" si="401"/>
        <v>–</v>
      </c>
      <c r="V705" s="156" t="str">
        <f t="shared" si="401"/>
        <v>–</v>
      </c>
      <c r="W705" s="156" t="str">
        <f t="shared" si="401"/>
        <v>–</v>
      </c>
      <c r="X705" s="156" t="str">
        <f t="shared" si="401"/>
        <v>–</v>
      </c>
      <c r="Y705" s="156" t="str">
        <f t="shared" si="401"/>
        <v>–</v>
      </c>
      <c r="Z705" s="156" t="str">
        <f t="shared" si="401"/>
        <v>–</v>
      </c>
      <c r="AA705" s="156" t="str">
        <f t="shared" si="401"/>
        <v>–</v>
      </c>
      <c r="AB705" s="156" t="str">
        <f t="shared" si="401"/>
        <v>–</v>
      </c>
      <c r="AC705" s="156" t="str">
        <f t="shared" si="401"/>
        <v>–</v>
      </c>
      <c r="AD705" s="156" t="str">
        <f t="shared" si="401"/>
        <v>–</v>
      </c>
      <c r="AE705" s="156" t="str">
        <f t="shared" si="401"/>
        <v>–</v>
      </c>
      <c r="AF705" s="156" t="str">
        <f t="shared" si="401"/>
        <v>–</v>
      </c>
      <c r="AG705" s="156" t="str">
        <f t="shared" si="401"/>
        <v>–</v>
      </c>
      <c r="AH705" s="156" t="str">
        <f t="shared" si="401"/>
        <v>–</v>
      </c>
      <c r="AI705" s="156" t="str">
        <f t="shared" si="401"/>
        <v>–</v>
      </c>
      <c r="AJ705" s="156" t="str">
        <f t="shared" si="401"/>
        <v>–</v>
      </c>
      <c r="AK705" s="156" t="str">
        <f t="shared" si="401"/>
        <v>–</v>
      </c>
      <c r="AL705" s="156" t="str">
        <f t="shared" si="401"/>
        <v>–</v>
      </c>
      <c r="AM705" s="156" t="str">
        <f t="shared" si="401"/>
        <v>–</v>
      </c>
      <c r="AN705" s="156" t="str">
        <f t="shared" si="401"/>
        <v>–</v>
      </c>
      <c r="AO705" s="156" t="str">
        <f t="shared" si="401"/>
        <v>–</v>
      </c>
      <c r="AP705" s="156" t="str">
        <f t="shared" si="401"/>
        <v>–</v>
      </c>
      <c r="AQ705" s="156" t="str">
        <f t="shared" si="401"/>
        <v>–</v>
      </c>
      <c r="AR705" s="156" t="str">
        <f t="shared" si="401"/>
        <v>–</v>
      </c>
      <c r="AS705" s="156" t="str">
        <f t="shared" si="401"/>
        <v>–</v>
      </c>
      <c r="AT705" s="156" t="str">
        <f t="shared" si="401"/>
        <v>–</v>
      </c>
      <c r="AU705" s="156" t="str">
        <f t="shared" si="401"/>
        <v>–</v>
      </c>
      <c r="AV705" s="156" t="str">
        <f t="shared" si="401"/>
        <v>–</v>
      </c>
      <c r="AW705" s="160" t="str">
        <f t="shared" si="401"/>
        <v>–</v>
      </c>
      <c r="AX705" s="160" t="str">
        <f t="shared" si="401"/>
        <v>–</v>
      </c>
      <c r="AY705" s="160" t="str">
        <f t="shared" si="401"/>
        <v>–</v>
      </c>
      <c r="AZ705" s="160" t="str">
        <f t="shared" si="401"/>
        <v>–</v>
      </c>
      <c r="BA705" s="160" t="str">
        <f t="shared" si="401"/>
        <v>–</v>
      </c>
    </row>
    <row r="706" spans="1:58" s="43" customFormat="1" x14ac:dyDescent="0.2">
      <c r="A706" s="37" t="s">
        <v>442</v>
      </c>
      <c r="B706" s="37" t="s">
        <v>365</v>
      </c>
      <c r="C706" s="37"/>
      <c r="D706" s="38" t="s">
        <v>374</v>
      </c>
      <c r="E706" s="38" t="s">
        <v>1546</v>
      </c>
      <c r="F706" s="30" t="s">
        <v>366</v>
      </c>
      <c r="G706" s="22" t="s">
        <v>1322</v>
      </c>
      <c r="H706" s="27" t="str">
        <f t="shared" ref="H706:BA706" si="402">IF(AND(ISNUMBER(H685),ISNUMBER(H448)),H685+H448,"–")</f>
        <v>–</v>
      </c>
      <c r="I706" s="27" t="str">
        <f t="shared" si="402"/>
        <v>–</v>
      </c>
      <c r="J706" s="27" t="str">
        <f t="shared" si="402"/>
        <v>–</v>
      </c>
      <c r="K706" s="27" t="str">
        <f t="shared" si="402"/>
        <v>–</v>
      </c>
      <c r="L706" s="27" t="str">
        <f t="shared" si="402"/>
        <v>–</v>
      </c>
      <c r="M706" s="27" t="str">
        <f t="shared" si="402"/>
        <v>–</v>
      </c>
      <c r="N706" s="27" t="str">
        <f t="shared" si="402"/>
        <v>–</v>
      </c>
      <c r="O706" s="27" t="str">
        <f t="shared" si="402"/>
        <v>–</v>
      </c>
      <c r="P706" s="27" t="str">
        <f t="shared" si="402"/>
        <v>–</v>
      </c>
      <c r="Q706" s="27" t="str">
        <f t="shared" si="402"/>
        <v>–</v>
      </c>
      <c r="R706" s="27" t="str">
        <f t="shared" si="402"/>
        <v>–</v>
      </c>
      <c r="S706" s="27" t="str">
        <f t="shared" si="402"/>
        <v>–</v>
      </c>
      <c r="T706" s="27" t="str">
        <f t="shared" si="402"/>
        <v>–</v>
      </c>
      <c r="U706" s="27" t="str">
        <f t="shared" si="402"/>
        <v>–</v>
      </c>
      <c r="V706" s="27" t="str">
        <f t="shared" si="402"/>
        <v>–</v>
      </c>
      <c r="W706" s="27" t="str">
        <f t="shared" si="402"/>
        <v>–</v>
      </c>
      <c r="X706" s="27" t="str">
        <f t="shared" si="402"/>
        <v>–</v>
      </c>
      <c r="Y706" s="27" t="str">
        <f t="shared" si="402"/>
        <v>–</v>
      </c>
      <c r="Z706" s="27" t="str">
        <f t="shared" si="402"/>
        <v>–</v>
      </c>
      <c r="AA706" s="27" t="str">
        <f t="shared" si="402"/>
        <v>–</v>
      </c>
      <c r="AB706" s="27" t="str">
        <f t="shared" si="402"/>
        <v>–</v>
      </c>
      <c r="AC706" s="27" t="str">
        <f t="shared" si="402"/>
        <v>–</v>
      </c>
      <c r="AD706" s="27" t="str">
        <f t="shared" si="402"/>
        <v>–</v>
      </c>
      <c r="AE706" s="27" t="str">
        <f t="shared" si="402"/>
        <v>–</v>
      </c>
      <c r="AF706" s="27" t="str">
        <f t="shared" si="402"/>
        <v>–</v>
      </c>
      <c r="AG706" s="27" t="str">
        <f t="shared" si="402"/>
        <v>–</v>
      </c>
      <c r="AH706" s="27" t="str">
        <f t="shared" si="402"/>
        <v>–</v>
      </c>
      <c r="AI706" s="27" t="str">
        <f t="shared" si="402"/>
        <v>–</v>
      </c>
      <c r="AJ706" s="27" t="str">
        <f t="shared" si="402"/>
        <v>–</v>
      </c>
      <c r="AK706" s="27" t="str">
        <f t="shared" si="402"/>
        <v>–</v>
      </c>
      <c r="AL706" s="27" t="str">
        <f t="shared" si="402"/>
        <v>–</v>
      </c>
      <c r="AM706" s="27" t="str">
        <f t="shared" si="402"/>
        <v>–</v>
      </c>
      <c r="AN706" s="27" t="str">
        <f t="shared" si="402"/>
        <v>–</v>
      </c>
      <c r="AO706" s="27" t="str">
        <f t="shared" si="402"/>
        <v>–</v>
      </c>
      <c r="AP706" s="27" t="str">
        <f t="shared" si="402"/>
        <v>–</v>
      </c>
      <c r="AQ706" s="27" t="str">
        <f t="shared" si="402"/>
        <v>–</v>
      </c>
      <c r="AR706" s="27" t="str">
        <f t="shared" si="402"/>
        <v>–</v>
      </c>
      <c r="AS706" s="27" t="str">
        <f t="shared" si="402"/>
        <v>–</v>
      </c>
      <c r="AT706" s="27" t="str">
        <f t="shared" si="402"/>
        <v>–</v>
      </c>
      <c r="AU706" s="27" t="str">
        <f t="shared" si="402"/>
        <v>–</v>
      </c>
      <c r="AV706" s="27" t="str">
        <f t="shared" si="402"/>
        <v>–</v>
      </c>
      <c r="AW706" s="28" t="str">
        <f t="shared" si="402"/>
        <v>–</v>
      </c>
      <c r="AX706" s="28" t="str">
        <f t="shared" si="402"/>
        <v>–</v>
      </c>
      <c r="AY706" s="28" t="str">
        <f t="shared" si="402"/>
        <v>–</v>
      </c>
      <c r="AZ706" s="28" t="str">
        <f t="shared" si="402"/>
        <v>–</v>
      </c>
      <c r="BA706" s="28" t="str">
        <f t="shared" si="402"/>
        <v>–</v>
      </c>
    </row>
    <row r="707" spans="1:58" s="43" customFormat="1" x14ac:dyDescent="0.2">
      <c r="A707" s="37"/>
      <c r="B707" s="37"/>
      <c r="C707" s="37"/>
      <c r="D707" s="38"/>
      <c r="E707" s="38"/>
      <c r="F707" s="90" t="s">
        <v>367</v>
      </c>
      <c r="G707" s="31"/>
      <c r="H707" s="27"/>
      <c r="I707" s="27"/>
      <c r="J707" s="27"/>
      <c r="K707" s="27"/>
      <c r="L707" s="27"/>
      <c r="M707" s="27"/>
      <c r="N707" s="27"/>
      <c r="O707" s="27"/>
      <c r="P707" s="27"/>
      <c r="Q707" s="27"/>
      <c r="R707" s="27"/>
      <c r="S707" s="27"/>
      <c r="T707" s="27"/>
      <c r="U707" s="27"/>
      <c r="V707" s="27"/>
      <c r="W707" s="27"/>
      <c r="X707" s="27"/>
      <c r="Y707" s="27"/>
      <c r="Z707" s="27"/>
      <c r="AA707" s="27"/>
      <c r="AB707" s="27"/>
      <c r="AC707" s="27"/>
      <c r="AD707" s="27"/>
      <c r="AE707" s="27"/>
      <c r="AF707" s="27"/>
      <c r="AG707" s="27"/>
      <c r="AH707" s="27"/>
      <c r="AI707" s="28"/>
      <c r="AJ707" s="28"/>
      <c r="AK707" s="28"/>
      <c r="AL707" s="28"/>
      <c r="AM707" s="28"/>
      <c r="AN707" s="28"/>
      <c r="AO707" s="28"/>
      <c r="AP707" s="28"/>
      <c r="AQ707" s="28"/>
      <c r="AR707" s="28"/>
      <c r="AS707" s="28"/>
      <c r="AT707" s="28"/>
      <c r="AU707" s="28"/>
      <c r="AV707" s="28"/>
      <c r="AW707" s="28"/>
      <c r="AX707" s="28"/>
      <c r="AY707" s="28"/>
      <c r="AZ707" s="28"/>
      <c r="BA707" s="28"/>
    </row>
    <row r="708" spans="1:58" s="145" customFormat="1" outlineLevel="1" x14ac:dyDescent="0.2">
      <c r="A708" s="96"/>
      <c r="B708" s="96"/>
      <c r="C708" s="96"/>
      <c r="D708" s="137"/>
      <c r="E708" s="137"/>
      <c r="F708" s="140" t="s">
        <v>444</v>
      </c>
      <c r="G708" s="148" t="s">
        <v>881</v>
      </c>
      <c r="BB708" s="165"/>
      <c r="BC708" s="165"/>
      <c r="BD708" s="165"/>
      <c r="BE708" s="165"/>
      <c r="BF708" s="165"/>
    </row>
    <row r="709" spans="1:58" s="145" customFormat="1" outlineLevel="1" x14ac:dyDescent="0.2">
      <c r="A709" s="96"/>
      <c r="B709" s="96"/>
      <c r="C709" s="96"/>
      <c r="D709" s="137"/>
      <c r="E709" s="137"/>
      <c r="F709" s="140" t="s">
        <v>445</v>
      </c>
      <c r="G709" s="148" t="s">
        <v>882</v>
      </c>
      <c r="BB709" s="165"/>
      <c r="BC709" s="165"/>
      <c r="BD709" s="165"/>
      <c r="BE709" s="165"/>
      <c r="BF709" s="165"/>
    </row>
    <row r="710" spans="1:58" s="145" customFormat="1" outlineLevel="1" x14ac:dyDescent="0.2">
      <c r="A710" s="96"/>
      <c r="B710" s="96"/>
      <c r="C710" s="96"/>
      <c r="D710" s="137"/>
      <c r="E710" s="137"/>
      <c r="F710" s="140" t="s">
        <v>446</v>
      </c>
      <c r="G710" s="148" t="s">
        <v>883</v>
      </c>
      <c r="H710" s="165">
        <v>18.083583911618952</v>
      </c>
      <c r="I710" s="165">
        <v>18.083583911618952</v>
      </c>
      <c r="J710" s="165">
        <v>18.083583911618952</v>
      </c>
      <c r="K710" s="165">
        <v>18.083583911618952</v>
      </c>
      <c r="L710" s="165">
        <v>18.083583911618952</v>
      </c>
      <c r="M710" s="165">
        <v>18.083583911618952</v>
      </c>
      <c r="N710" s="165">
        <v>18.083583911618952</v>
      </c>
      <c r="O710" s="165">
        <v>18.083583911618952</v>
      </c>
      <c r="P710" s="145">
        <v>18.083583911618952</v>
      </c>
      <c r="Q710" s="145">
        <v>27.687732136363429</v>
      </c>
      <c r="R710" s="145">
        <v>41.689771249386254</v>
      </c>
      <c r="S710" s="145">
        <v>40.184023899539838</v>
      </c>
      <c r="T710" s="145">
        <v>30.174332070354698</v>
      </c>
      <c r="U710" s="145">
        <v>27.62846184223628</v>
      </c>
      <c r="V710" s="145">
        <v>33.037882726658239</v>
      </c>
      <c r="W710" s="145">
        <v>36.814012117361123</v>
      </c>
      <c r="X710" s="145">
        <v>34.053173047188501</v>
      </c>
      <c r="Y710" s="145">
        <v>29.197323265443657</v>
      </c>
      <c r="Z710" s="145">
        <v>29.576661134324102</v>
      </c>
      <c r="AA710" s="145">
        <v>30.20875415538044</v>
      </c>
      <c r="AB710" s="145">
        <v>34.451715839482944</v>
      </c>
      <c r="AC710" s="145">
        <v>28.425991804982811</v>
      </c>
      <c r="AD710" s="145">
        <v>29.247392991940451</v>
      </c>
      <c r="AE710" s="165">
        <v>26.94792393395457</v>
      </c>
      <c r="AF710" s="165">
        <v>24.829242201187437</v>
      </c>
      <c r="AG710" s="165">
        <v>22.877134052929545</v>
      </c>
      <c r="AH710" s="165">
        <v>21.078503251729494</v>
      </c>
      <c r="AI710" s="165">
        <v>19.421283203796907</v>
      </c>
      <c r="AJ710" s="165">
        <v>17.894356007044081</v>
      </c>
      <c r="AK710" s="165">
        <v>16.487477863678603</v>
      </c>
      <c r="AL710" s="165">
        <v>15.191210356957459</v>
      </c>
      <c r="AM710" s="165">
        <v>13.996857131054409</v>
      </c>
      <c r="AN710" s="165">
        <v>12.896405549240679</v>
      </c>
      <c r="AO710" s="165">
        <v>11.882472938977324</v>
      </c>
      <c r="AP710" s="165">
        <v>10.948257063290137</v>
      </c>
      <c r="AQ710" s="165">
        <v>10.087490486151161</v>
      </c>
      <c r="AR710" s="165">
        <v>9.2943985257147723</v>
      </c>
      <c r="AS710" s="165">
        <v>8.5636605133264503</v>
      </c>
      <c r="AT710" s="165">
        <v>7.8903740983999624</v>
      </c>
      <c r="AU710" s="165">
        <v>7.2700223596927307</v>
      </c>
      <c r="AV710" s="165">
        <v>6.6984435023366027</v>
      </c>
      <c r="AW710" s="165">
        <v>6.1718029373284979</v>
      </c>
      <c r="AX710" s="165">
        <v>5.6865675561687468</v>
      </c>
      <c r="AY710" s="165">
        <v>5.2394820280616869</v>
      </c>
      <c r="AZ710" s="165">
        <v>4.8275469606619712</v>
      </c>
      <c r="BA710" s="165"/>
      <c r="BB710" s="165"/>
      <c r="BC710" s="165"/>
      <c r="BD710" s="165"/>
      <c r="BE710" s="165"/>
      <c r="BF710" s="165"/>
    </row>
    <row r="711" spans="1:58" s="145" customFormat="1" outlineLevel="1" x14ac:dyDescent="0.2">
      <c r="A711" s="96"/>
      <c r="B711" s="96"/>
      <c r="C711" s="96"/>
      <c r="D711" s="137"/>
      <c r="E711" s="137"/>
      <c r="F711" s="140" t="s">
        <v>447</v>
      </c>
      <c r="G711" s="148" t="s">
        <v>884</v>
      </c>
      <c r="BB711" s="165"/>
      <c r="BC711" s="165"/>
      <c r="BD711" s="165"/>
      <c r="BE711" s="165"/>
      <c r="BF711" s="165"/>
    </row>
    <row r="712" spans="1:58" s="43" customFormat="1" x14ac:dyDescent="0.2">
      <c r="A712" s="37" t="s">
        <v>442</v>
      </c>
      <c r="B712" s="37" t="s">
        <v>368</v>
      </c>
      <c r="C712" s="37" t="s">
        <v>391</v>
      </c>
      <c r="D712" s="38" t="s">
        <v>374</v>
      </c>
      <c r="E712" s="38" t="s">
        <v>1546</v>
      </c>
      <c r="F712" s="89" t="s">
        <v>369</v>
      </c>
      <c r="G712" s="22" t="s">
        <v>1323</v>
      </c>
      <c r="H712" s="27" t="str">
        <f>EIUTotal(EIUSum(H708:H711,H$996:H$999),H717,H732,H737)</f>
        <v>–</v>
      </c>
      <c r="I712" s="27" t="str">
        <f t="shared" ref="I712:BA712" si="403">EIUTotal(EIUSum(I708:I711,I$996:I$999),I717,I732,I737)</f>
        <v>–</v>
      </c>
      <c r="J712" s="27" t="str">
        <f t="shared" si="403"/>
        <v>–</v>
      </c>
      <c r="K712" s="27" t="str">
        <f t="shared" si="403"/>
        <v>–</v>
      </c>
      <c r="L712" s="27" t="str">
        <f t="shared" si="403"/>
        <v>–</v>
      </c>
      <c r="M712" s="27" t="str">
        <f t="shared" si="403"/>
        <v>–</v>
      </c>
      <c r="N712" s="27" t="str">
        <f t="shared" si="403"/>
        <v>–</v>
      </c>
      <c r="O712" s="27" t="str">
        <f t="shared" si="403"/>
        <v>–</v>
      </c>
      <c r="P712" s="27" t="str">
        <f t="shared" si="403"/>
        <v>–</v>
      </c>
      <c r="Q712" s="27" t="str">
        <f t="shared" si="403"/>
        <v>–</v>
      </c>
      <c r="R712" s="27" t="str">
        <f t="shared" si="403"/>
        <v>–</v>
      </c>
      <c r="S712" s="27" t="str">
        <f t="shared" si="403"/>
        <v>–</v>
      </c>
      <c r="T712" s="27" t="str">
        <f t="shared" si="403"/>
        <v>–</v>
      </c>
      <c r="U712" s="27" t="str">
        <f t="shared" si="403"/>
        <v>–</v>
      </c>
      <c r="V712" s="27" t="str">
        <f t="shared" si="403"/>
        <v>–</v>
      </c>
      <c r="W712" s="27" t="str">
        <f t="shared" si="403"/>
        <v>–</v>
      </c>
      <c r="X712" s="27" t="str">
        <f t="shared" si="403"/>
        <v>–</v>
      </c>
      <c r="Y712" s="27" t="str">
        <f t="shared" si="403"/>
        <v>–</v>
      </c>
      <c r="Z712" s="27" t="str">
        <f t="shared" si="403"/>
        <v>–</v>
      </c>
      <c r="AA712" s="27" t="str">
        <f t="shared" si="403"/>
        <v>–</v>
      </c>
      <c r="AB712" s="27" t="str">
        <f t="shared" si="403"/>
        <v>–</v>
      </c>
      <c r="AC712" s="27" t="str">
        <f t="shared" si="403"/>
        <v>–</v>
      </c>
      <c r="AD712" s="27" t="str">
        <f t="shared" si="403"/>
        <v>–</v>
      </c>
      <c r="AE712" s="27" t="str">
        <f t="shared" si="403"/>
        <v>–</v>
      </c>
      <c r="AF712" s="27" t="str">
        <f t="shared" si="403"/>
        <v>–</v>
      </c>
      <c r="AG712" s="27" t="str">
        <f t="shared" si="403"/>
        <v>–</v>
      </c>
      <c r="AH712" s="27" t="str">
        <f t="shared" si="403"/>
        <v>–</v>
      </c>
      <c r="AI712" s="27" t="str">
        <f t="shared" si="403"/>
        <v>–</v>
      </c>
      <c r="AJ712" s="27" t="str">
        <f t="shared" si="403"/>
        <v>–</v>
      </c>
      <c r="AK712" s="27" t="str">
        <f t="shared" si="403"/>
        <v>–</v>
      </c>
      <c r="AL712" s="27" t="str">
        <f t="shared" si="403"/>
        <v>–</v>
      </c>
      <c r="AM712" s="27" t="str">
        <f t="shared" si="403"/>
        <v>–</v>
      </c>
      <c r="AN712" s="27" t="str">
        <f t="shared" si="403"/>
        <v>–</v>
      </c>
      <c r="AO712" s="27" t="str">
        <f t="shared" si="403"/>
        <v>–</v>
      </c>
      <c r="AP712" s="27" t="str">
        <f t="shared" si="403"/>
        <v>–</v>
      </c>
      <c r="AQ712" s="27" t="str">
        <f t="shared" si="403"/>
        <v>–</v>
      </c>
      <c r="AR712" s="27" t="str">
        <f t="shared" si="403"/>
        <v>–</v>
      </c>
      <c r="AS712" s="27" t="str">
        <f t="shared" si="403"/>
        <v>–</v>
      </c>
      <c r="AT712" s="27" t="str">
        <f t="shared" si="403"/>
        <v>–</v>
      </c>
      <c r="AU712" s="27" t="str">
        <f t="shared" si="403"/>
        <v>–</v>
      </c>
      <c r="AV712" s="27" t="str">
        <f t="shared" si="403"/>
        <v>–</v>
      </c>
      <c r="AW712" s="28" t="str">
        <f t="shared" si="403"/>
        <v>–</v>
      </c>
      <c r="AX712" s="28" t="str">
        <f t="shared" si="403"/>
        <v>–</v>
      </c>
      <c r="AY712" s="28" t="str">
        <f t="shared" si="403"/>
        <v>–</v>
      </c>
      <c r="AZ712" s="28" t="str">
        <f t="shared" si="403"/>
        <v>–</v>
      </c>
      <c r="BA712" s="28" t="str">
        <f t="shared" si="403"/>
        <v>–</v>
      </c>
    </row>
    <row r="713" spans="1:58" s="145" customFormat="1" outlineLevel="1" x14ac:dyDescent="0.2">
      <c r="A713" s="96"/>
      <c r="B713" s="96"/>
      <c r="C713" s="96"/>
      <c r="D713" s="137"/>
      <c r="E713" s="137"/>
      <c r="F713" s="148" t="s">
        <v>444</v>
      </c>
      <c r="G713" s="140" t="s">
        <v>885</v>
      </c>
      <c r="BB713" s="165"/>
      <c r="BC713" s="165"/>
      <c r="BD713" s="165"/>
      <c r="BE713" s="165"/>
      <c r="BF713" s="165"/>
    </row>
    <row r="714" spans="1:58" s="145" customFormat="1" outlineLevel="1" x14ac:dyDescent="0.2">
      <c r="A714" s="96"/>
      <c r="B714" s="96"/>
      <c r="C714" s="96"/>
      <c r="D714" s="137"/>
      <c r="E714" s="137"/>
      <c r="F714" s="148" t="s">
        <v>445</v>
      </c>
      <c r="G714" s="140" t="s">
        <v>886</v>
      </c>
      <c r="BB714" s="165"/>
      <c r="BC714" s="165"/>
      <c r="BD714" s="165"/>
      <c r="BE714" s="165"/>
      <c r="BF714" s="165"/>
    </row>
    <row r="715" spans="1:58" s="145" customFormat="1" outlineLevel="1" x14ac:dyDescent="0.2">
      <c r="A715" s="96"/>
      <c r="B715" s="96"/>
      <c r="C715" s="96"/>
      <c r="D715" s="137"/>
      <c r="E715" s="137"/>
      <c r="F715" s="148" t="s">
        <v>446</v>
      </c>
      <c r="G715" s="140" t="s">
        <v>887</v>
      </c>
      <c r="H715" s="165">
        <v>6.6904578519412947</v>
      </c>
      <c r="I715" s="165">
        <v>7.0767055820748501</v>
      </c>
      <c r="J715" s="165">
        <v>7.4852518323298698</v>
      </c>
      <c r="K715" s="165">
        <v>7.9173839215973558</v>
      </c>
      <c r="L715" s="165">
        <v>8.3744634871498924</v>
      </c>
      <c r="M715" s="165">
        <v>8.8579307751262188</v>
      </c>
      <c r="N715" s="165">
        <v>9.3693091787103508</v>
      </c>
      <c r="O715" s="165">
        <v>9.9102100383049319</v>
      </c>
      <c r="P715" s="145">
        <v>10.482337718824043</v>
      </c>
      <c r="Q715" s="145">
        <v>14.087048011205022</v>
      </c>
      <c r="R715" s="145">
        <v>22.961925690443703</v>
      </c>
      <c r="S715" s="145">
        <v>21.097918237029123</v>
      </c>
      <c r="T715" s="145">
        <v>15.025302117512057</v>
      </c>
      <c r="U715" s="145">
        <v>13.878246291903038</v>
      </c>
      <c r="V715" s="145">
        <v>20.15100958398763</v>
      </c>
      <c r="W715" s="145">
        <v>23.456871371663464</v>
      </c>
      <c r="X715" s="145">
        <v>23.055134522568995</v>
      </c>
      <c r="Y715" s="145">
        <v>19.057278541616313</v>
      </c>
      <c r="Z715" s="145">
        <v>18.01374998868441</v>
      </c>
      <c r="AA715" s="145">
        <v>21.482711567875452</v>
      </c>
      <c r="AB715" s="145">
        <v>23.297874552680398</v>
      </c>
      <c r="AC715" s="145">
        <v>17.894344494189944</v>
      </c>
      <c r="AD715" s="145">
        <v>19.805258017962704</v>
      </c>
      <c r="AE715" s="165">
        <v>18.260497508682647</v>
      </c>
      <c r="AF715" s="165">
        <v>16.836224449193292</v>
      </c>
      <c r="AG715" s="165">
        <v>15.523041120256055</v>
      </c>
      <c r="AH715" s="165">
        <v>14.3122828011898</v>
      </c>
      <c r="AI715" s="165">
        <v>13.195960597819667</v>
      </c>
      <c r="AJ715" s="165">
        <v>12.166708729702659</v>
      </c>
      <c r="AK715" s="165">
        <v>11.217735928817588</v>
      </c>
      <c r="AL715" s="165">
        <v>10.342780629035435</v>
      </c>
      <c r="AM715" s="165">
        <v>9.5360696506987743</v>
      </c>
      <c r="AN715" s="165">
        <v>8.7922801077004937</v>
      </c>
      <c r="AO715" s="165">
        <v>8.1065042857149407</v>
      </c>
      <c r="AP715" s="165">
        <v>7.4742172598390653</v>
      </c>
      <c r="AQ715" s="165">
        <v>6.8912470379764139</v>
      </c>
      <c r="AR715" s="165">
        <v>6.3537470329623833</v>
      </c>
      <c r="AS715" s="165">
        <v>5.8581706817947428</v>
      </c>
      <c r="AT715" s="165">
        <v>5.401248044500587</v>
      </c>
      <c r="AU715" s="165">
        <v>4.9799642282330465</v>
      </c>
      <c r="AV715" s="165">
        <v>4.5915394942343992</v>
      </c>
      <c r="AW715" s="165">
        <v>4.2334109164062257</v>
      </c>
      <c r="AX715" s="165">
        <v>3.9032154704651414</v>
      </c>
      <c r="AY715" s="165">
        <v>3.5987744421020196</v>
      </c>
      <c r="AZ715" s="165">
        <v>3.3180790512657317</v>
      </c>
      <c r="BA715" s="165"/>
      <c r="BB715" s="165"/>
      <c r="BC715" s="165"/>
      <c r="BD715" s="165"/>
      <c r="BE715" s="165"/>
      <c r="BF715" s="165"/>
    </row>
    <row r="716" spans="1:58" s="145" customFormat="1" outlineLevel="1" x14ac:dyDescent="0.2">
      <c r="A716" s="96"/>
      <c r="B716" s="96"/>
      <c r="C716" s="96"/>
      <c r="D716" s="137"/>
      <c r="E716" s="137"/>
      <c r="F716" s="148" t="s">
        <v>447</v>
      </c>
      <c r="G716" s="140" t="s">
        <v>888</v>
      </c>
      <c r="BB716" s="165"/>
      <c r="BC716" s="165"/>
      <c r="BD716" s="165"/>
      <c r="BE716" s="165"/>
      <c r="BF716" s="165"/>
    </row>
    <row r="717" spans="1:58" s="43" customFormat="1" x14ac:dyDescent="0.2">
      <c r="A717" s="37" t="s">
        <v>442</v>
      </c>
      <c r="B717" s="37" t="s">
        <v>370</v>
      </c>
      <c r="C717" s="37" t="s">
        <v>391</v>
      </c>
      <c r="D717" s="38" t="s">
        <v>374</v>
      </c>
      <c r="E717" s="38" t="s">
        <v>1546</v>
      </c>
      <c r="F717" s="87" t="s">
        <v>371</v>
      </c>
      <c r="G717" s="22" t="s">
        <v>1324</v>
      </c>
      <c r="H717" s="27" t="str">
        <f>EIUTotal(EIUSum(H713:H716,H$996:H$999),H722,H727)</f>
        <v>–</v>
      </c>
      <c r="I717" s="27" t="str">
        <f t="shared" ref="I717:BA717" si="404">EIUTotal(EIUSum(I713:I716,I$996:I$999),I722,I727)</f>
        <v>–</v>
      </c>
      <c r="J717" s="27" t="str">
        <f t="shared" si="404"/>
        <v>–</v>
      </c>
      <c r="K717" s="27" t="str">
        <f t="shared" si="404"/>
        <v>–</v>
      </c>
      <c r="L717" s="27" t="str">
        <f t="shared" si="404"/>
        <v>–</v>
      </c>
      <c r="M717" s="27" t="str">
        <f t="shared" si="404"/>
        <v>–</v>
      </c>
      <c r="N717" s="27" t="str">
        <f t="shared" si="404"/>
        <v>–</v>
      </c>
      <c r="O717" s="27" t="str">
        <f t="shared" si="404"/>
        <v>–</v>
      </c>
      <c r="P717" s="27" t="str">
        <f t="shared" si="404"/>
        <v>–</v>
      </c>
      <c r="Q717" s="27" t="str">
        <f t="shared" si="404"/>
        <v>–</v>
      </c>
      <c r="R717" s="27" t="str">
        <f t="shared" si="404"/>
        <v>–</v>
      </c>
      <c r="S717" s="27" t="str">
        <f t="shared" si="404"/>
        <v>–</v>
      </c>
      <c r="T717" s="27" t="str">
        <f t="shared" si="404"/>
        <v>–</v>
      </c>
      <c r="U717" s="27" t="str">
        <f t="shared" si="404"/>
        <v>–</v>
      </c>
      <c r="V717" s="27" t="str">
        <f t="shared" si="404"/>
        <v>–</v>
      </c>
      <c r="W717" s="27" t="str">
        <f t="shared" si="404"/>
        <v>–</v>
      </c>
      <c r="X717" s="27" t="str">
        <f t="shared" si="404"/>
        <v>–</v>
      </c>
      <c r="Y717" s="27" t="str">
        <f t="shared" si="404"/>
        <v>–</v>
      </c>
      <c r="Z717" s="27" t="str">
        <f t="shared" si="404"/>
        <v>–</v>
      </c>
      <c r="AA717" s="27" t="str">
        <f t="shared" si="404"/>
        <v>–</v>
      </c>
      <c r="AB717" s="27" t="str">
        <f t="shared" si="404"/>
        <v>–</v>
      </c>
      <c r="AC717" s="27" t="str">
        <f t="shared" si="404"/>
        <v>–</v>
      </c>
      <c r="AD717" s="27" t="str">
        <f t="shared" si="404"/>
        <v>–</v>
      </c>
      <c r="AE717" s="27" t="str">
        <f t="shared" si="404"/>
        <v>–</v>
      </c>
      <c r="AF717" s="27" t="str">
        <f t="shared" si="404"/>
        <v>–</v>
      </c>
      <c r="AG717" s="27" t="str">
        <f t="shared" si="404"/>
        <v>–</v>
      </c>
      <c r="AH717" s="27" t="str">
        <f t="shared" si="404"/>
        <v>–</v>
      </c>
      <c r="AI717" s="27" t="str">
        <f t="shared" si="404"/>
        <v>–</v>
      </c>
      <c r="AJ717" s="27" t="str">
        <f t="shared" si="404"/>
        <v>–</v>
      </c>
      <c r="AK717" s="27" t="str">
        <f t="shared" si="404"/>
        <v>–</v>
      </c>
      <c r="AL717" s="27" t="str">
        <f t="shared" si="404"/>
        <v>–</v>
      </c>
      <c r="AM717" s="27" t="str">
        <f t="shared" si="404"/>
        <v>–</v>
      </c>
      <c r="AN717" s="27" t="str">
        <f t="shared" si="404"/>
        <v>–</v>
      </c>
      <c r="AO717" s="27" t="str">
        <f t="shared" si="404"/>
        <v>–</v>
      </c>
      <c r="AP717" s="27" t="str">
        <f t="shared" si="404"/>
        <v>–</v>
      </c>
      <c r="AQ717" s="27" t="str">
        <f t="shared" si="404"/>
        <v>–</v>
      </c>
      <c r="AR717" s="27" t="str">
        <f t="shared" si="404"/>
        <v>–</v>
      </c>
      <c r="AS717" s="27" t="str">
        <f t="shared" si="404"/>
        <v>–</v>
      </c>
      <c r="AT717" s="27" t="str">
        <f t="shared" si="404"/>
        <v>–</v>
      </c>
      <c r="AU717" s="27" t="str">
        <f t="shared" si="404"/>
        <v>–</v>
      </c>
      <c r="AV717" s="27" t="str">
        <f t="shared" si="404"/>
        <v>–</v>
      </c>
      <c r="AW717" s="28" t="str">
        <f t="shared" si="404"/>
        <v>–</v>
      </c>
      <c r="AX717" s="28" t="str">
        <f t="shared" si="404"/>
        <v>–</v>
      </c>
      <c r="AY717" s="28" t="str">
        <f t="shared" si="404"/>
        <v>–</v>
      </c>
      <c r="AZ717" s="28" t="str">
        <f t="shared" si="404"/>
        <v>–</v>
      </c>
      <c r="BA717" s="28" t="str">
        <f t="shared" si="404"/>
        <v>–</v>
      </c>
    </row>
    <row r="718" spans="1:58" s="145" customFormat="1" outlineLevel="1" x14ac:dyDescent="0.2">
      <c r="A718" s="96"/>
      <c r="B718" s="96"/>
      <c r="C718" s="96"/>
      <c r="D718" s="137"/>
      <c r="E718" s="137"/>
      <c r="F718" s="140" t="s">
        <v>444</v>
      </c>
      <c r="G718" s="140" t="s">
        <v>889</v>
      </c>
      <c r="BB718" s="165"/>
      <c r="BC718" s="165"/>
      <c r="BD718" s="165"/>
      <c r="BE718" s="165"/>
      <c r="BF718" s="165"/>
    </row>
    <row r="719" spans="1:58" s="145" customFormat="1" outlineLevel="1" x14ac:dyDescent="0.2">
      <c r="A719" s="96"/>
      <c r="B719" s="96"/>
      <c r="C719" s="96"/>
      <c r="D719" s="137"/>
      <c r="E719" s="137"/>
      <c r="F719" s="140" t="s">
        <v>445</v>
      </c>
      <c r="G719" s="140" t="s">
        <v>890</v>
      </c>
      <c r="BB719" s="165"/>
      <c r="BC719" s="165"/>
      <c r="BD719" s="165"/>
      <c r="BE719" s="165"/>
      <c r="BF719" s="165"/>
    </row>
    <row r="720" spans="1:58" s="145" customFormat="1" outlineLevel="1" x14ac:dyDescent="0.2">
      <c r="A720" s="96"/>
      <c r="B720" s="96"/>
      <c r="C720" s="96"/>
      <c r="D720" s="137"/>
      <c r="E720" s="137"/>
      <c r="F720" s="140" t="s">
        <v>446</v>
      </c>
      <c r="G720" s="140" t="s">
        <v>891</v>
      </c>
      <c r="BB720" s="165"/>
      <c r="BC720" s="165"/>
      <c r="BD720" s="165"/>
      <c r="BE720" s="165"/>
      <c r="BF720" s="165"/>
    </row>
    <row r="721" spans="1:58" s="145" customFormat="1" outlineLevel="1" x14ac:dyDescent="0.2">
      <c r="A721" s="96"/>
      <c r="B721" s="96"/>
      <c r="C721" s="96"/>
      <c r="D721" s="137"/>
      <c r="E721" s="137"/>
      <c r="F721" s="140" t="s">
        <v>447</v>
      </c>
      <c r="G721" s="140" t="s">
        <v>892</v>
      </c>
      <c r="BB721" s="165"/>
      <c r="BC721" s="165"/>
      <c r="BD721" s="165"/>
      <c r="BE721" s="165"/>
      <c r="BF721" s="165"/>
    </row>
    <row r="722" spans="1:58" s="43" customFormat="1" x14ac:dyDescent="0.2">
      <c r="A722" s="37" t="s">
        <v>442</v>
      </c>
      <c r="B722" s="37" t="s">
        <v>372</v>
      </c>
      <c r="C722" s="37" t="s">
        <v>391</v>
      </c>
      <c r="D722" s="38" t="s">
        <v>374</v>
      </c>
      <c r="E722" s="38" t="s">
        <v>1546</v>
      </c>
      <c r="F722" s="22" t="s">
        <v>373</v>
      </c>
      <c r="G722" s="22" t="s">
        <v>1325</v>
      </c>
      <c r="H722" s="27" t="str">
        <f>EIUSum(H718:H721,H$996:H$999)</f>
        <v>–</v>
      </c>
      <c r="I722" s="27" t="str">
        <f t="shared" ref="I722:BA722" si="405">EIUSum(I718:I721,I$996:I$999)</f>
        <v>–</v>
      </c>
      <c r="J722" s="27" t="str">
        <f t="shared" si="405"/>
        <v>–</v>
      </c>
      <c r="K722" s="27" t="str">
        <f t="shared" si="405"/>
        <v>–</v>
      </c>
      <c r="L722" s="27" t="str">
        <f t="shared" si="405"/>
        <v>–</v>
      </c>
      <c r="M722" s="27" t="str">
        <f t="shared" si="405"/>
        <v>–</v>
      </c>
      <c r="N722" s="27" t="str">
        <f t="shared" si="405"/>
        <v>–</v>
      </c>
      <c r="O722" s="27" t="str">
        <f t="shared" si="405"/>
        <v>–</v>
      </c>
      <c r="P722" s="27" t="str">
        <f t="shared" si="405"/>
        <v>–</v>
      </c>
      <c r="Q722" s="27" t="str">
        <f t="shared" si="405"/>
        <v>–</v>
      </c>
      <c r="R722" s="27" t="str">
        <f t="shared" si="405"/>
        <v>–</v>
      </c>
      <c r="S722" s="27" t="str">
        <f t="shared" si="405"/>
        <v>–</v>
      </c>
      <c r="T722" s="27" t="str">
        <f t="shared" si="405"/>
        <v>–</v>
      </c>
      <c r="U722" s="27" t="str">
        <f t="shared" si="405"/>
        <v>–</v>
      </c>
      <c r="V722" s="27" t="str">
        <f t="shared" si="405"/>
        <v>–</v>
      </c>
      <c r="W722" s="27" t="str">
        <f t="shared" si="405"/>
        <v>–</v>
      </c>
      <c r="X722" s="27" t="str">
        <f t="shared" si="405"/>
        <v>–</v>
      </c>
      <c r="Y722" s="27" t="str">
        <f t="shared" si="405"/>
        <v>–</v>
      </c>
      <c r="Z722" s="27" t="str">
        <f t="shared" si="405"/>
        <v>–</v>
      </c>
      <c r="AA722" s="27" t="str">
        <f t="shared" si="405"/>
        <v>–</v>
      </c>
      <c r="AB722" s="27" t="str">
        <f t="shared" si="405"/>
        <v>–</v>
      </c>
      <c r="AC722" s="27" t="str">
        <f t="shared" si="405"/>
        <v>–</v>
      </c>
      <c r="AD722" s="27" t="str">
        <f t="shared" si="405"/>
        <v>–</v>
      </c>
      <c r="AE722" s="27" t="str">
        <f t="shared" si="405"/>
        <v>–</v>
      </c>
      <c r="AF722" s="27" t="str">
        <f t="shared" si="405"/>
        <v>–</v>
      </c>
      <c r="AG722" s="27" t="str">
        <f t="shared" si="405"/>
        <v>–</v>
      </c>
      <c r="AH722" s="27" t="str">
        <f t="shared" si="405"/>
        <v>–</v>
      </c>
      <c r="AI722" s="27" t="str">
        <f t="shared" si="405"/>
        <v>–</v>
      </c>
      <c r="AJ722" s="27" t="str">
        <f t="shared" si="405"/>
        <v>–</v>
      </c>
      <c r="AK722" s="27" t="str">
        <f t="shared" si="405"/>
        <v>–</v>
      </c>
      <c r="AL722" s="27" t="str">
        <f t="shared" si="405"/>
        <v>–</v>
      </c>
      <c r="AM722" s="27" t="str">
        <f t="shared" si="405"/>
        <v>–</v>
      </c>
      <c r="AN722" s="27" t="str">
        <f t="shared" si="405"/>
        <v>–</v>
      </c>
      <c r="AO722" s="27" t="str">
        <f t="shared" si="405"/>
        <v>–</v>
      </c>
      <c r="AP722" s="27" t="str">
        <f t="shared" si="405"/>
        <v>–</v>
      </c>
      <c r="AQ722" s="27" t="str">
        <f t="shared" si="405"/>
        <v>–</v>
      </c>
      <c r="AR722" s="27" t="str">
        <f t="shared" si="405"/>
        <v>–</v>
      </c>
      <c r="AS722" s="27" t="str">
        <f t="shared" si="405"/>
        <v>–</v>
      </c>
      <c r="AT722" s="27" t="str">
        <f t="shared" si="405"/>
        <v>–</v>
      </c>
      <c r="AU722" s="27" t="str">
        <f t="shared" si="405"/>
        <v>–</v>
      </c>
      <c r="AV722" s="27" t="str">
        <f t="shared" si="405"/>
        <v>–</v>
      </c>
      <c r="AW722" s="28" t="str">
        <f t="shared" si="405"/>
        <v>–</v>
      </c>
      <c r="AX722" s="28" t="str">
        <f t="shared" si="405"/>
        <v>–</v>
      </c>
      <c r="AY722" s="28" t="str">
        <f t="shared" si="405"/>
        <v>–</v>
      </c>
      <c r="AZ722" s="28" t="str">
        <f t="shared" si="405"/>
        <v>–</v>
      </c>
      <c r="BA722" s="28" t="str">
        <f t="shared" si="405"/>
        <v>–</v>
      </c>
    </row>
    <row r="723" spans="1:58" s="145" customFormat="1" outlineLevel="1" x14ac:dyDescent="0.2">
      <c r="A723" s="96"/>
      <c r="B723" s="96"/>
      <c r="C723" s="96"/>
      <c r="D723" s="137"/>
      <c r="E723" s="137"/>
      <c r="F723" s="140" t="s">
        <v>444</v>
      </c>
      <c r="G723" s="140" t="s">
        <v>893</v>
      </c>
      <c r="BB723" s="165"/>
      <c r="BC723" s="165"/>
      <c r="BD723" s="165"/>
      <c r="BE723" s="165"/>
      <c r="BF723" s="165"/>
    </row>
    <row r="724" spans="1:58" s="145" customFormat="1" outlineLevel="1" x14ac:dyDescent="0.2">
      <c r="A724" s="96"/>
      <c r="B724" s="96"/>
      <c r="C724" s="96"/>
      <c r="D724" s="137"/>
      <c r="E724" s="137"/>
      <c r="F724" s="140" t="s">
        <v>445</v>
      </c>
      <c r="G724" s="140" t="s">
        <v>894</v>
      </c>
      <c r="BB724" s="165"/>
      <c r="BC724" s="165"/>
      <c r="BD724" s="165"/>
      <c r="BE724" s="165"/>
      <c r="BF724" s="165"/>
    </row>
    <row r="725" spans="1:58" s="145" customFormat="1" outlineLevel="1" x14ac:dyDescent="0.2">
      <c r="A725" s="96"/>
      <c r="B725" s="96"/>
      <c r="C725" s="96"/>
      <c r="D725" s="137"/>
      <c r="E725" s="137"/>
      <c r="F725" s="140" t="s">
        <v>446</v>
      </c>
      <c r="G725" s="140" t="s">
        <v>895</v>
      </c>
      <c r="BB725" s="165"/>
      <c r="BC725" s="165"/>
      <c r="BD725" s="165"/>
      <c r="BE725" s="165"/>
      <c r="BF725" s="165"/>
    </row>
    <row r="726" spans="1:58" s="145" customFormat="1" outlineLevel="1" x14ac:dyDescent="0.2">
      <c r="A726" s="96"/>
      <c r="B726" s="96"/>
      <c r="C726" s="96"/>
      <c r="D726" s="137"/>
      <c r="E726" s="137"/>
      <c r="F726" s="140" t="s">
        <v>447</v>
      </c>
      <c r="G726" s="140" t="s">
        <v>896</v>
      </c>
      <c r="BB726" s="165"/>
      <c r="BC726" s="165"/>
      <c r="BD726" s="165"/>
      <c r="BE726" s="165"/>
      <c r="BF726" s="165"/>
    </row>
    <row r="727" spans="1:58" s="43" customFormat="1" x14ac:dyDescent="0.2">
      <c r="A727" s="37" t="s">
        <v>442</v>
      </c>
      <c r="B727" s="37" t="s">
        <v>394</v>
      </c>
      <c r="C727" s="37" t="s">
        <v>391</v>
      </c>
      <c r="D727" s="38" t="s">
        <v>374</v>
      </c>
      <c r="E727" s="38" t="s">
        <v>1546</v>
      </c>
      <c r="F727" s="22" t="s">
        <v>395</v>
      </c>
      <c r="G727" s="22" t="s">
        <v>1326</v>
      </c>
      <c r="H727" s="27" t="str">
        <f>EIUSum(H723:H726,H$996:H$999)</f>
        <v>–</v>
      </c>
      <c r="I727" s="27" t="str">
        <f t="shared" ref="I727:BA727" si="406">EIUSum(I723:I726,I$996:I$999)</f>
        <v>–</v>
      </c>
      <c r="J727" s="27" t="str">
        <f t="shared" si="406"/>
        <v>–</v>
      </c>
      <c r="K727" s="27" t="str">
        <f t="shared" si="406"/>
        <v>–</v>
      </c>
      <c r="L727" s="27" t="str">
        <f t="shared" si="406"/>
        <v>–</v>
      </c>
      <c r="M727" s="27" t="str">
        <f t="shared" si="406"/>
        <v>–</v>
      </c>
      <c r="N727" s="27" t="str">
        <f t="shared" si="406"/>
        <v>–</v>
      </c>
      <c r="O727" s="27" t="str">
        <f t="shared" si="406"/>
        <v>–</v>
      </c>
      <c r="P727" s="27" t="str">
        <f t="shared" si="406"/>
        <v>–</v>
      </c>
      <c r="Q727" s="27" t="str">
        <f t="shared" si="406"/>
        <v>–</v>
      </c>
      <c r="R727" s="27" t="str">
        <f t="shared" si="406"/>
        <v>–</v>
      </c>
      <c r="S727" s="27" t="str">
        <f t="shared" si="406"/>
        <v>–</v>
      </c>
      <c r="T727" s="27" t="str">
        <f t="shared" si="406"/>
        <v>–</v>
      </c>
      <c r="U727" s="27" t="str">
        <f t="shared" si="406"/>
        <v>–</v>
      </c>
      <c r="V727" s="27" t="str">
        <f t="shared" si="406"/>
        <v>–</v>
      </c>
      <c r="W727" s="27" t="str">
        <f t="shared" si="406"/>
        <v>–</v>
      </c>
      <c r="X727" s="27" t="str">
        <f t="shared" si="406"/>
        <v>–</v>
      </c>
      <c r="Y727" s="27" t="str">
        <f t="shared" si="406"/>
        <v>–</v>
      </c>
      <c r="Z727" s="27" t="str">
        <f t="shared" si="406"/>
        <v>–</v>
      </c>
      <c r="AA727" s="27" t="str">
        <f t="shared" si="406"/>
        <v>–</v>
      </c>
      <c r="AB727" s="27" t="str">
        <f t="shared" si="406"/>
        <v>–</v>
      </c>
      <c r="AC727" s="27" t="str">
        <f t="shared" si="406"/>
        <v>–</v>
      </c>
      <c r="AD727" s="27" t="str">
        <f t="shared" si="406"/>
        <v>–</v>
      </c>
      <c r="AE727" s="27" t="str">
        <f t="shared" si="406"/>
        <v>–</v>
      </c>
      <c r="AF727" s="27" t="str">
        <f t="shared" si="406"/>
        <v>–</v>
      </c>
      <c r="AG727" s="27" t="str">
        <f t="shared" si="406"/>
        <v>–</v>
      </c>
      <c r="AH727" s="27" t="str">
        <f t="shared" si="406"/>
        <v>–</v>
      </c>
      <c r="AI727" s="27" t="str">
        <f t="shared" si="406"/>
        <v>–</v>
      </c>
      <c r="AJ727" s="27" t="str">
        <f t="shared" si="406"/>
        <v>–</v>
      </c>
      <c r="AK727" s="27" t="str">
        <f t="shared" si="406"/>
        <v>–</v>
      </c>
      <c r="AL727" s="27" t="str">
        <f t="shared" si="406"/>
        <v>–</v>
      </c>
      <c r="AM727" s="27" t="str">
        <f t="shared" si="406"/>
        <v>–</v>
      </c>
      <c r="AN727" s="27" t="str">
        <f t="shared" si="406"/>
        <v>–</v>
      </c>
      <c r="AO727" s="27" t="str">
        <f t="shared" si="406"/>
        <v>–</v>
      </c>
      <c r="AP727" s="27" t="str">
        <f t="shared" si="406"/>
        <v>–</v>
      </c>
      <c r="AQ727" s="27" t="str">
        <f t="shared" si="406"/>
        <v>–</v>
      </c>
      <c r="AR727" s="27" t="str">
        <f t="shared" si="406"/>
        <v>–</v>
      </c>
      <c r="AS727" s="27" t="str">
        <f t="shared" si="406"/>
        <v>–</v>
      </c>
      <c r="AT727" s="27" t="str">
        <f t="shared" si="406"/>
        <v>–</v>
      </c>
      <c r="AU727" s="27" t="str">
        <f t="shared" si="406"/>
        <v>–</v>
      </c>
      <c r="AV727" s="27" t="str">
        <f t="shared" si="406"/>
        <v>–</v>
      </c>
      <c r="AW727" s="28" t="str">
        <f t="shared" si="406"/>
        <v>–</v>
      </c>
      <c r="AX727" s="28" t="str">
        <f t="shared" si="406"/>
        <v>–</v>
      </c>
      <c r="AY727" s="28" t="str">
        <f t="shared" si="406"/>
        <v>–</v>
      </c>
      <c r="AZ727" s="28" t="str">
        <f t="shared" si="406"/>
        <v>–</v>
      </c>
      <c r="BA727" s="28" t="str">
        <f t="shared" si="406"/>
        <v>–</v>
      </c>
    </row>
    <row r="728" spans="1:58" s="145" customFormat="1" outlineLevel="1" x14ac:dyDescent="0.2">
      <c r="A728" s="96"/>
      <c r="B728" s="96"/>
      <c r="C728" s="96"/>
      <c r="D728" s="137"/>
      <c r="E728" s="137"/>
      <c r="F728" s="140" t="s">
        <v>444</v>
      </c>
      <c r="G728" s="140" t="s">
        <v>897</v>
      </c>
      <c r="BB728" s="165"/>
      <c r="BC728" s="165"/>
      <c r="BD728" s="165"/>
      <c r="BE728" s="165"/>
      <c r="BF728" s="165"/>
    </row>
    <row r="729" spans="1:58" s="145" customFormat="1" outlineLevel="1" x14ac:dyDescent="0.2">
      <c r="A729" s="96"/>
      <c r="B729" s="96"/>
      <c r="C729" s="96"/>
      <c r="D729" s="137"/>
      <c r="E729" s="137"/>
      <c r="F729" s="140" t="s">
        <v>445</v>
      </c>
      <c r="G729" s="140" t="s">
        <v>898</v>
      </c>
      <c r="BB729" s="165"/>
      <c r="BC729" s="165"/>
      <c r="BD729" s="165"/>
      <c r="BE729" s="165"/>
      <c r="BF729" s="165"/>
    </row>
    <row r="730" spans="1:58" s="145" customFormat="1" outlineLevel="1" x14ac:dyDescent="0.2">
      <c r="A730" s="96"/>
      <c r="B730" s="96"/>
      <c r="C730" s="96"/>
      <c r="D730" s="137"/>
      <c r="E730" s="137"/>
      <c r="F730" s="140" t="s">
        <v>446</v>
      </c>
      <c r="G730" s="140" t="s">
        <v>899</v>
      </c>
      <c r="H730" s="165">
        <v>0</v>
      </c>
      <c r="I730" s="165">
        <v>0</v>
      </c>
      <c r="J730" s="165">
        <v>0</v>
      </c>
      <c r="K730" s="165">
        <v>0</v>
      </c>
      <c r="L730" s="165">
        <v>0</v>
      </c>
      <c r="M730" s="165">
        <v>0</v>
      </c>
      <c r="N730" s="165">
        <v>0</v>
      </c>
      <c r="O730" s="165">
        <v>0</v>
      </c>
      <c r="P730" s="145">
        <v>0</v>
      </c>
      <c r="Q730" s="145">
        <v>0</v>
      </c>
      <c r="R730" s="145">
        <v>0</v>
      </c>
      <c r="S730" s="145">
        <v>0</v>
      </c>
      <c r="T730" s="145">
        <v>0</v>
      </c>
      <c r="U730" s="145">
        <v>0</v>
      </c>
      <c r="V730" s="145">
        <v>0</v>
      </c>
      <c r="W730" s="145">
        <v>0</v>
      </c>
      <c r="X730" s="145">
        <v>0</v>
      </c>
      <c r="Y730" s="145">
        <v>0</v>
      </c>
      <c r="Z730" s="145">
        <v>0</v>
      </c>
      <c r="AA730" s="145">
        <v>0</v>
      </c>
      <c r="AB730" s="145">
        <v>0</v>
      </c>
      <c r="AC730" s="145">
        <v>0</v>
      </c>
      <c r="AD730" s="145">
        <v>0</v>
      </c>
      <c r="AE730" s="165">
        <v>0</v>
      </c>
      <c r="AF730" s="165">
        <v>0</v>
      </c>
      <c r="AG730" s="165">
        <v>0</v>
      </c>
      <c r="AH730" s="165">
        <v>0</v>
      </c>
      <c r="AI730" s="165">
        <v>0</v>
      </c>
      <c r="AJ730" s="165">
        <v>0</v>
      </c>
      <c r="AK730" s="165">
        <v>0</v>
      </c>
      <c r="AL730" s="165">
        <v>0</v>
      </c>
      <c r="AM730" s="165">
        <v>0</v>
      </c>
      <c r="AN730" s="165">
        <v>0</v>
      </c>
      <c r="AO730" s="165">
        <v>0</v>
      </c>
      <c r="AP730" s="165">
        <v>0</v>
      </c>
      <c r="AQ730" s="165">
        <v>0</v>
      </c>
      <c r="AR730" s="165">
        <v>0</v>
      </c>
      <c r="AS730" s="165">
        <v>0</v>
      </c>
      <c r="AT730" s="165">
        <v>0</v>
      </c>
      <c r="AU730" s="165">
        <v>0</v>
      </c>
      <c r="AV730" s="165">
        <v>0</v>
      </c>
      <c r="AW730" s="165">
        <v>0</v>
      </c>
      <c r="AX730" s="165">
        <v>0</v>
      </c>
      <c r="AY730" s="165">
        <v>0</v>
      </c>
      <c r="AZ730" s="165">
        <v>0</v>
      </c>
      <c r="BA730" s="165"/>
      <c r="BB730" s="165"/>
      <c r="BC730" s="165"/>
      <c r="BD730" s="165"/>
      <c r="BE730" s="165"/>
      <c r="BF730" s="165"/>
    </row>
    <row r="731" spans="1:58" s="145" customFormat="1" outlineLevel="1" x14ac:dyDescent="0.2">
      <c r="A731" s="96"/>
      <c r="B731" s="96"/>
      <c r="C731" s="96"/>
      <c r="D731" s="137"/>
      <c r="E731" s="137"/>
      <c r="F731" s="140" t="s">
        <v>447</v>
      </c>
      <c r="G731" s="140" t="s">
        <v>900</v>
      </c>
      <c r="BB731" s="165"/>
      <c r="BC731" s="165"/>
      <c r="BD731" s="165"/>
      <c r="BE731" s="165"/>
      <c r="BF731" s="165"/>
    </row>
    <row r="732" spans="1:58" s="43" customFormat="1" x14ac:dyDescent="0.2">
      <c r="A732" s="37" t="s">
        <v>442</v>
      </c>
      <c r="B732" s="37" t="s">
        <v>396</v>
      </c>
      <c r="C732" s="37" t="s">
        <v>391</v>
      </c>
      <c r="D732" s="38" t="s">
        <v>374</v>
      </c>
      <c r="E732" s="38" t="s">
        <v>1546</v>
      </c>
      <c r="F732" s="22" t="s">
        <v>397</v>
      </c>
      <c r="G732" s="22" t="s">
        <v>1327</v>
      </c>
      <c r="H732" s="27" t="str">
        <f>EIUSum(H728:H731,H$996:H$999)</f>
        <v>–</v>
      </c>
      <c r="I732" s="27" t="str">
        <f t="shared" ref="I732:BA732" si="407">EIUSum(I728:I731,I$996:I$999)</f>
        <v>–</v>
      </c>
      <c r="J732" s="27" t="str">
        <f t="shared" si="407"/>
        <v>–</v>
      </c>
      <c r="K732" s="27" t="str">
        <f t="shared" si="407"/>
        <v>–</v>
      </c>
      <c r="L732" s="27" t="str">
        <f t="shared" si="407"/>
        <v>–</v>
      </c>
      <c r="M732" s="27" t="str">
        <f t="shared" si="407"/>
        <v>–</v>
      </c>
      <c r="N732" s="27" t="str">
        <f t="shared" si="407"/>
        <v>–</v>
      </c>
      <c r="O732" s="27" t="str">
        <f t="shared" si="407"/>
        <v>–</v>
      </c>
      <c r="P732" s="27" t="str">
        <f t="shared" si="407"/>
        <v>–</v>
      </c>
      <c r="Q732" s="27" t="str">
        <f t="shared" si="407"/>
        <v>–</v>
      </c>
      <c r="R732" s="27" t="str">
        <f t="shared" si="407"/>
        <v>–</v>
      </c>
      <c r="S732" s="27" t="str">
        <f t="shared" si="407"/>
        <v>–</v>
      </c>
      <c r="T732" s="27" t="str">
        <f t="shared" si="407"/>
        <v>–</v>
      </c>
      <c r="U732" s="27" t="str">
        <f t="shared" si="407"/>
        <v>–</v>
      </c>
      <c r="V732" s="27" t="str">
        <f t="shared" si="407"/>
        <v>–</v>
      </c>
      <c r="W732" s="27" t="str">
        <f t="shared" si="407"/>
        <v>–</v>
      </c>
      <c r="X732" s="27" t="str">
        <f t="shared" si="407"/>
        <v>–</v>
      </c>
      <c r="Y732" s="27" t="str">
        <f t="shared" si="407"/>
        <v>–</v>
      </c>
      <c r="Z732" s="27" t="str">
        <f t="shared" si="407"/>
        <v>–</v>
      </c>
      <c r="AA732" s="27" t="str">
        <f t="shared" si="407"/>
        <v>–</v>
      </c>
      <c r="AB732" s="27" t="str">
        <f t="shared" si="407"/>
        <v>–</v>
      </c>
      <c r="AC732" s="27" t="str">
        <f t="shared" si="407"/>
        <v>–</v>
      </c>
      <c r="AD732" s="27" t="str">
        <f t="shared" si="407"/>
        <v>–</v>
      </c>
      <c r="AE732" s="27" t="str">
        <f t="shared" si="407"/>
        <v>–</v>
      </c>
      <c r="AF732" s="27" t="str">
        <f t="shared" si="407"/>
        <v>–</v>
      </c>
      <c r="AG732" s="27" t="str">
        <f t="shared" si="407"/>
        <v>–</v>
      </c>
      <c r="AH732" s="27" t="str">
        <f t="shared" si="407"/>
        <v>–</v>
      </c>
      <c r="AI732" s="27" t="str">
        <f t="shared" si="407"/>
        <v>–</v>
      </c>
      <c r="AJ732" s="27" t="str">
        <f t="shared" si="407"/>
        <v>–</v>
      </c>
      <c r="AK732" s="27" t="str">
        <f t="shared" si="407"/>
        <v>–</v>
      </c>
      <c r="AL732" s="27" t="str">
        <f t="shared" si="407"/>
        <v>–</v>
      </c>
      <c r="AM732" s="27" t="str">
        <f t="shared" si="407"/>
        <v>–</v>
      </c>
      <c r="AN732" s="27" t="str">
        <f t="shared" si="407"/>
        <v>–</v>
      </c>
      <c r="AO732" s="27" t="str">
        <f t="shared" si="407"/>
        <v>–</v>
      </c>
      <c r="AP732" s="27" t="str">
        <f t="shared" si="407"/>
        <v>–</v>
      </c>
      <c r="AQ732" s="27" t="str">
        <f t="shared" si="407"/>
        <v>–</v>
      </c>
      <c r="AR732" s="27" t="str">
        <f t="shared" si="407"/>
        <v>–</v>
      </c>
      <c r="AS732" s="27" t="str">
        <f t="shared" si="407"/>
        <v>–</v>
      </c>
      <c r="AT732" s="27" t="str">
        <f t="shared" si="407"/>
        <v>–</v>
      </c>
      <c r="AU732" s="27" t="str">
        <f t="shared" si="407"/>
        <v>–</v>
      </c>
      <c r="AV732" s="27" t="str">
        <f t="shared" si="407"/>
        <v>–</v>
      </c>
      <c r="AW732" s="28" t="str">
        <f t="shared" si="407"/>
        <v>–</v>
      </c>
      <c r="AX732" s="28" t="str">
        <f t="shared" si="407"/>
        <v>–</v>
      </c>
      <c r="AY732" s="28" t="str">
        <f t="shared" si="407"/>
        <v>–</v>
      </c>
      <c r="AZ732" s="28" t="str">
        <f t="shared" si="407"/>
        <v>–</v>
      </c>
      <c r="BA732" s="28" t="str">
        <f t="shared" si="407"/>
        <v>–</v>
      </c>
    </row>
    <row r="733" spans="1:58" s="145" customFormat="1" outlineLevel="1" x14ac:dyDescent="0.2">
      <c r="A733" s="96"/>
      <c r="B733" s="96"/>
      <c r="C733" s="96"/>
      <c r="D733" s="137"/>
      <c r="E733" s="137"/>
      <c r="F733" s="140" t="s">
        <v>444</v>
      </c>
      <c r="G733" s="140" t="s">
        <v>901</v>
      </c>
      <c r="BB733" s="165"/>
      <c r="BC733" s="165"/>
      <c r="BD733" s="165"/>
      <c r="BE733" s="165"/>
      <c r="BF733" s="165"/>
    </row>
    <row r="734" spans="1:58" s="145" customFormat="1" outlineLevel="1" x14ac:dyDescent="0.2">
      <c r="A734" s="96"/>
      <c r="B734" s="96"/>
      <c r="C734" s="96"/>
      <c r="D734" s="137"/>
      <c r="E734" s="137"/>
      <c r="F734" s="140" t="s">
        <v>445</v>
      </c>
      <c r="G734" s="140" t="s">
        <v>902</v>
      </c>
      <c r="BB734" s="165"/>
      <c r="BC734" s="165"/>
      <c r="BD734" s="165"/>
      <c r="BE734" s="165"/>
      <c r="BF734" s="165"/>
    </row>
    <row r="735" spans="1:58" s="145" customFormat="1" outlineLevel="1" x14ac:dyDescent="0.2">
      <c r="A735" s="96"/>
      <c r="B735" s="96"/>
      <c r="C735" s="96"/>
      <c r="D735" s="137"/>
      <c r="E735" s="137"/>
      <c r="F735" s="140" t="s">
        <v>446</v>
      </c>
      <c r="G735" s="140" t="s">
        <v>903</v>
      </c>
      <c r="H735" s="165">
        <v>7.6012461927949095</v>
      </c>
      <c r="I735" s="165">
        <v>7.6012461927949095</v>
      </c>
      <c r="J735" s="165">
        <v>7.6012461927949095</v>
      </c>
      <c r="K735" s="165">
        <v>7.6012461927949095</v>
      </c>
      <c r="L735" s="165">
        <v>7.6012461927949095</v>
      </c>
      <c r="M735" s="165">
        <v>7.6012461927949095</v>
      </c>
      <c r="N735" s="165">
        <v>7.6012461927949095</v>
      </c>
      <c r="O735" s="165">
        <v>7.6012461927949095</v>
      </c>
      <c r="P735" s="145">
        <v>7.6012461927949095</v>
      </c>
      <c r="Q735" s="145">
        <v>13.600684125158407</v>
      </c>
      <c r="R735" s="145">
        <v>18.727845558942551</v>
      </c>
      <c r="S735" s="145">
        <v>19.086105662510715</v>
      </c>
      <c r="T735" s="145">
        <v>15.149029952842641</v>
      </c>
      <c r="U735" s="145">
        <v>13.750215550333241</v>
      </c>
      <c r="V735" s="145">
        <v>12.886873142670611</v>
      </c>
      <c r="W735" s="145">
        <v>13.357140745697661</v>
      </c>
      <c r="X735" s="145">
        <v>10.998038524619504</v>
      </c>
      <c r="Y735" s="145">
        <v>10.140044723827343</v>
      </c>
      <c r="Z735" s="145">
        <v>11.56291114563969</v>
      </c>
      <c r="AA735" s="145">
        <v>8.7260425875049847</v>
      </c>
      <c r="AB735" s="145">
        <v>11.153841286802546</v>
      </c>
      <c r="AC735" s="145">
        <v>10.531647310792868</v>
      </c>
      <c r="AD735" s="145">
        <v>9.4421349739777511</v>
      </c>
      <c r="AE735" s="165">
        <v>8.687465166962518</v>
      </c>
      <c r="AF735" s="165">
        <v>7.9931129172783342</v>
      </c>
      <c r="AG735" s="165">
        <v>7.3542572983576271</v>
      </c>
      <c r="AH735" s="165">
        <v>6.7664626998491695</v>
      </c>
      <c r="AI735" s="165">
        <v>6.2256480309269229</v>
      </c>
      <c r="AJ735" s="165">
        <v>5.7280583850478086</v>
      </c>
      <c r="AK735" s="165">
        <v>5.270238969425229</v>
      </c>
      <c r="AL735" s="165">
        <v>4.8490111182092068</v>
      </c>
      <c r="AM735" s="165">
        <v>4.4614502228313215</v>
      </c>
      <c r="AN735" s="165">
        <v>4.1048654262835784</v>
      </c>
      <c r="AO735" s="165">
        <v>3.7767809403474604</v>
      </c>
      <c r="AP735" s="165">
        <v>3.4749188560576298</v>
      </c>
      <c r="AQ735" s="165">
        <v>3.1971833280523736</v>
      </c>
      <c r="AR735" s="165">
        <v>2.9416460230018462</v>
      </c>
      <c r="AS735" s="165">
        <v>2.706532731081734</v>
      </c>
      <c r="AT735" s="165">
        <v>2.4902110475350527</v>
      </c>
      <c r="AU735" s="165">
        <v>2.2911790387944722</v>
      </c>
      <c r="AV735" s="165">
        <v>2.1080548144734181</v>
      </c>
      <c r="AW735" s="165">
        <v>1.9395669328237042</v>
      </c>
      <c r="AX735" s="165">
        <v>1.7845455730442479</v>
      </c>
      <c r="AY735" s="165">
        <v>1.6419144131497139</v>
      </c>
      <c r="AZ735" s="165">
        <v>1.5106831570066745</v>
      </c>
      <c r="BA735" s="165"/>
      <c r="BB735" s="165"/>
      <c r="BC735" s="165"/>
      <c r="BD735" s="165"/>
      <c r="BE735" s="165"/>
      <c r="BF735" s="165"/>
    </row>
    <row r="736" spans="1:58" s="145" customFormat="1" outlineLevel="1" x14ac:dyDescent="0.2">
      <c r="A736" s="96"/>
      <c r="B736" s="96"/>
      <c r="C736" s="96"/>
      <c r="D736" s="137"/>
      <c r="E736" s="137"/>
      <c r="F736" s="140" t="s">
        <v>447</v>
      </c>
      <c r="G736" s="140" t="s">
        <v>904</v>
      </c>
      <c r="BB736" s="165"/>
      <c r="BC736" s="165"/>
      <c r="BD736" s="165"/>
      <c r="BE736" s="165"/>
      <c r="BF736" s="165"/>
    </row>
    <row r="737" spans="1:58" s="43" customFormat="1" x14ac:dyDescent="0.2">
      <c r="A737" s="37" t="s">
        <v>442</v>
      </c>
      <c r="B737" s="37" t="s">
        <v>398</v>
      </c>
      <c r="C737" s="37" t="s">
        <v>392</v>
      </c>
      <c r="D737" s="38" t="s">
        <v>374</v>
      </c>
      <c r="E737" s="38" t="s">
        <v>1546</v>
      </c>
      <c r="F737" s="22" t="s">
        <v>399</v>
      </c>
      <c r="G737" s="22" t="s">
        <v>1328</v>
      </c>
      <c r="H737" s="156" t="str">
        <f>EIUSum(H733:H736,H$996:H$999)</f>
        <v>–</v>
      </c>
      <c r="I737" s="156" t="str">
        <f t="shared" ref="I737:BA737" si="408">EIUSum(I733:I736,I$996:I$999)</f>
        <v>–</v>
      </c>
      <c r="J737" s="156" t="str">
        <f t="shared" si="408"/>
        <v>–</v>
      </c>
      <c r="K737" s="156" t="str">
        <f t="shared" si="408"/>
        <v>–</v>
      </c>
      <c r="L737" s="156" t="str">
        <f t="shared" si="408"/>
        <v>–</v>
      </c>
      <c r="M737" s="156" t="str">
        <f t="shared" si="408"/>
        <v>–</v>
      </c>
      <c r="N737" s="156" t="str">
        <f t="shared" si="408"/>
        <v>–</v>
      </c>
      <c r="O737" s="156" t="str">
        <f t="shared" si="408"/>
        <v>–</v>
      </c>
      <c r="P737" s="156" t="str">
        <f t="shared" si="408"/>
        <v>–</v>
      </c>
      <c r="Q737" s="156" t="str">
        <f t="shared" si="408"/>
        <v>–</v>
      </c>
      <c r="R737" s="156" t="str">
        <f t="shared" si="408"/>
        <v>–</v>
      </c>
      <c r="S737" s="156" t="str">
        <f t="shared" si="408"/>
        <v>–</v>
      </c>
      <c r="T737" s="156" t="str">
        <f t="shared" si="408"/>
        <v>–</v>
      </c>
      <c r="U737" s="156" t="str">
        <f t="shared" si="408"/>
        <v>–</v>
      </c>
      <c r="V737" s="156" t="str">
        <f t="shared" si="408"/>
        <v>–</v>
      </c>
      <c r="W737" s="156" t="str">
        <f t="shared" si="408"/>
        <v>–</v>
      </c>
      <c r="X737" s="156" t="str">
        <f t="shared" si="408"/>
        <v>–</v>
      </c>
      <c r="Y737" s="156" t="str">
        <f t="shared" si="408"/>
        <v>–</v>
      </c>
      <c r="Z737" s="156" t="str">
        <f t="shared" si="408"/>
        <v>–</v>
      </c>
      <c r="AA737" s="156" t="str">
        <f t="shared" si="408"/>
        <v>–</v>
      </c>
      <c r="AB737" s="156" t="str">
        <f t="shared" si="408"/>
        <v>–</v>
      </c>
      <c r="AC737" s="156" t="str">
        <f t="shared" si="408"/>
        <v>–</v>
      </c>
      <c r="AD737" s="156" t="str">
        <f t="shared" si="408"/>
        <v>–</v>
      </c>
      <c r="AE737" s="156" t="str">
        <f t="shared" si="408"/>
        <v>–</v>
      </c>
      <c r="AF737" s="156" t="str">
        <f t="shared" si="408"/>
        <v>–</v>
      </c>
      <c r="AG737" s="156" t="str">
        <f t="shared" si="408"/>
        <v>–</v>
      </c>
      <c r="AH737" s="156" t="str">
        <f t="shared" si="408"/>
        <v>–</v>
      </c>
      <c r="AI737" s="156" t="str">
        <f t="shared" si="408"/>
        <v>–</v>
      </c>
      <c r="AJ737" s="156" t="str">
        <f t="shared" si="408"/>
        <v>–</v>
      </c>
      <c r="AK737" s="156" t="str">
        <f t="shared" si="408"/>
        <v>–</v>
      </c>
      <c r="AL737" s="156" t="str">
        <f t="shared" si="408"/>
        <v>–</v>
      </c>
      <c r="AM737" s="156" t="str">
        <f t="shared" si="408"/>
        <v>–</v>
      </c>
      <c r="AN737" s="156" t="str">
        <f t="shared" si="408"/>
        <v>–</v>
      </c>
      <c r="AO737" s="156" t="str">
        <f t="shared" si="408"/>
        <v>–</v>
      </c>
      <c r="AP737" s="156" t="str">
        <f t="shared" si="408"/>
        <v>–</v>
      </c>
      <c r="AQ737" s="156" t="str">
        <f t="shared" si="408"/>
        <v>–</v>
      </c>
      <c r="AR737" s="156" t="str">
        <f t="shared" si="408"/>
        <v>–</v>
      </c>
      <c r="AS737" s="156" t="str">
        <f t="shared" si="408"/>
        <v>–</v>
      </c>
      <c r="AT737" s="156" t="str">
        <f t="shared" si="408"/>
        <v>–</v>
      </c>
      <c r="AU737" s="156" t="str">
        <f t="shared" si="408"/>
        <v>–</v>
      </c>
      <c r="AV737" s="156" t="str">
        <f t="shared" si="408"/>
        <v>–</v>
      </c>
      <c r="AW737" s="160" t="str">
        <f t="shared" si="408"/>
        <v>–</v>
      </c>
      <c r="AX737" s="160" t="str">
        <f t="shared" si="408"/>
        <v>–</v>
      </c>
      <c r="AY737" s="160" t="str">
        <f t="shared" si="408"/>
        <v>–</v>
      </c>
      <c r="AZ737" s="160" t="str">
        <f t="shared" si="408"/>
        <v>–</v>
      </c>
      <c r="BA737" s="160" t="str">
        <f t="shared" si="408"/>
        <v>–</v>
      </c>
    </row>
    <row r="738" spans="1:58" s="43" customFormat="1" x14ac:dyDescent="0.2">
      <c r="A738" s="37" t="s">
        <v>442</v>
      </c>
      <c r="B738" s="37" t="s">
        <v>400</v>
      </c>
      <c r="C738" s="37"/>
      <c r="D738" s="38" t="s">
        <v>374</v>
      </c>
      <c r="E738" s="38" t="s">
        <v>1546</v>
      </c>
      <c r="F738" s="30" t="s">
        <v>401</v>
      </c>
      <c r="G738" s="22" t="s">
        <v>1329</v>
      </c>
      <c r="H738" s="27" t="str">
        <f t="shared" ref="H738:BA738" si="409">IF(AND(ISNUMBER(H712),ISNUMBER(H447)),H712+H447,"–")</f>
        <v>–</v>
      </c>
      <c r="I738" s="27" t="str">
        <f t="shared" si="409"/>
        <v>–</v>
      </c>
      <c r="J738" s="27" t="str">
        <f t="shared" si="409"/>
        <v>–</v>
      </c>
      <c r="K738" s="27" t="str">
        <f t="shared" si="409"/>
        <v>–</v>
      </c>
      <c r="L738" s="27" t="str">
        <f t="shared" si="409"/>
        <v>–</v>
      </c>
      <c r="M738" s="27" t="str">
        <f t="shared" si="409"/>
        <v>–</v>
      </c>
      <c r="N738" s="27" t="str">
        <f t="shared" si="409"/>
        <v>–</v>
      </c>
      <c r="O738" s="27" t="str">
        <f t="shared" si="409"/>
        <v>–</v>
      </c>
      <c r="P738" s="27" t="str">
        <f t="shared" si="409"/>
        <v>–</v>
      </c>
      <c r="Q738" s="27" t="str">
        <f t="shared" si="409"/>
        <v>–</v>
      </c>
      <c r="R738" s="27" t="str">
        <f t="shared" si="409"/>
        <v>–</v>
      </c>
      <c r="S738" s="27" t="str">
        <f t="shared" si="409"/>
        <v>–</v>
      </c>
      <c r="T738" s="27" t="str">
        <f t="shared" si="409"/>
        <v>–</v>
      </c>
      <c r="U738" s="27" t="str">
        <f t="shared" si="409"/>
        <v>–</v>
      </c>
      <c r="V738" s="27" t="str">
        <f t="shared" si="409"/>
        <v>–</v>
      </c>
      <c r="W738" s="27" t="str">
        <f t="shared" si="409"/>
        <v>–</v>
      </c>
      <c r="X738" s="27" t="str">
        <f t="shared" si="409"/>
        <v>–</v>
      </c>
      <c r="Y738" s="27" t="str">
        <f t="shared" si="409"/>
        <v>–</v>
      </c>
      <c r="Z738" s="27" t="str">
        <f t="shared" si="409"/>
        <v>–</v>
      </c>
      <c r="AA738" s="27" t="str">
        <f t="shared" si="409"/>
        <v>–</v>
      </c>
      <c r="AB738" s="27" t="str">
        <f t="shared" si="409"/>
        <v>–</v>
      </c>
      <c r="AC738" s="27" t="str">
        <f t="shared" si="409"/>
        <v>–</v>
      </c>
      <c r="AD738" s="27" t="str">
        <f t="shared" si="409"/>
        <v>–</v>
      </c>
      <c r="AE738" s="27" t="str">
        <f t="shared" si="409"/>
        <v>–</v>
      </c>
      <c r="AF738" s="27" t="str">
        <f t="shared" si="409"/>
        <v>–</v>
      </c>
      <c r="AG738" s="27" t="str">
        <f t="shared" si="409"/>
        <v>–</v>
      </c>
      <c r="AH738" s="27" t="str">
        <f t="shared" si="409"/>
        <v>–</v>
      </c>
      <c r="AI738" s="27" t="str">
        <f t="shared" si="409"/>
        <v>–</v>
      </c>
      <c r="AJ738" s="27" t="str">
        <f t="shared" si="409"/>
        <v>–</v>
      </c>
      <c r="AK738" s="27" t="str">
        <f t="shared" si="409"/>
        <v>–</v>
      </c>
      <c r="AL738" s="27" t="str">
        <f t="shared" si="409"/>
        <v>–</v>
      </c>
      <c r="AM738" s="27" t="str">
        <f t="shared" si="409"/>
        <v>–</v>
      </c>
      <c r="AN738" s="27" t="str">
        <f t="shared" si="409"/>
        <v>–</v>
      </c>
      <c r="AO738" s="27" t="str">
        <f t="shared" si="409"/>
        <v>–</v>
      </c>
      <c r="AP738" s="27" t="str">
        <f t="shared" si="409"/>
        <v>–</v>
      </c>
      <c r="AQ738" s="27" t="str">
        <f t="shared" si="409"/>
        <v>–</v>
      </c>
      <c r="AR738" s="27" t="str">
        <f t="shared" si="409"/>
        <v>–</v>
      </c>
      <c r="AS738" s="27" t="str">
        <f t="shared" si="409"/>
        <v>–</v>
      </c>
      <c r="AT738" s="27" t="str">
        <f t="shared" si="409"/>
        <v>–</v>
      </c>
      <c r="AU738" s="27" t="str">
        <f t="shared" si="409"/>
        <v>–</v>
      </c>
      <c r="AV738" s="27" t="str">
        <f t="shared" si="409"/>
        <v>–</v>
      </c>
      <c r="AW738" s="28" t="str">
        <f t="shared" si="409"/>
        <v>–</v>
      </c>
      <c r="AX738" s="28" t="str">
        <f t="shared" si="409"/>
        <v>–</v>
      </c>
      <c r="AY738" s="28" t="str">
        <f t="shared" si="409"/>
        <v>–</v>
      </c>
      <c r="AZ738" s="28" t="str">
        <f t="shared" si="409"/>
        <v>–</v>
      </c>
      <c r="BA738" s="28" t="str">
        <f t="shared" si="409"/>
        <v>–</v>
      </c>
    </row>
    <row r="739" spans="1:58" s="41" customFormat="1" x14ac:dyDescent="0.2">
      <c r="A739" s="37"/>
      <c r="B739" s="37"/>
      <c r="C739" s="37"/>
      <c r="D739" s="38"/>
      <c r="E739" s="38"/>
      <c r="F739" s="30" t="s">
        <v>406</v>
      </c>
      <c r="G739" s="31"/>
      <c r="H739" s="27"/>
      <c r="I739" s="27"/>
      <c r="J739" s="27"/>
      <c r="K739" s="27"/>
      <c r="L739" s="27"/>
      <c r="M739" s="27"/>
      <c r="N739" s="27"/>
      <c r="O739" s="27"/>
      <c r="P739" s="27"/>
      <c r="Q739" s="27"/>
      <c r="R739" s="27"/>
      <c r="S739" s="27"/>
      <c r="T739" s="27"/>
      <c r="U739" s="27"/>
      <c r="V739" s="27"/>
      <c r="W739" s="27"/>
      <c r="X739" s="27"/>
      <c r="Y739" s="27"/>
      <c r="Z739" s="27"/>
      <c r="AA739" s="27"/>
      <c r="AB739" s="27"/>
      <c r="AC739" s="27"/>
      <c r="AD739" s="27"/>
      <c r="AE739" s="27"/>
      <c r="AF739" s="27"/>
      <c r="AG739" s="27"/>
      <c r="AH739" s="27"/>
      <c r="AI739" s="28"/>
      <c r="AJ739" s="28"/>
      <c r="AK739" s="28"/>
      <c r="AL739" s="28"/>
      <c r="AM739" s="28"/>
      <c r="AN739" s="28"/>
      <c r="AO739" s="28"/>
      <c r="AP739" s="28"/>
      <c r="AQ739" s="28"/>
      <c r="AR739" s="28"/>
      <c r="AS739" s="28"/>
      <c r="AT739" s="28"/>
      <c r="AU739" s="28"/>
      <c r="AV739" s="28"/>
      <c r="AW739" s="28"/>
      <c r="AX739" s="28"/>
      <c r="AY739" s="28"/>
      <c r="AZ739" s="28"/>
      <c r="BA739" s="28"/>
    </row>
    <row r="740" spans="1:58" s="42" customFormat="1" x14ac:dyDescent="0.2">
      <c r="A740" s="37" t="s">
        <v>442</v>
      </c>
      <c r="B740" s="37" t="s">
        <v>407</v>
      </c>
      <c r="C740" s="37" t="s">
        <v>389</v>
      </c>
      <c r="D740" s="38"/>
      <c r="E740" s="38"/>
      <c r="F740" s="23" t="s">
        <v>408</v>
      </c>
      <c r="G740" s="22" t="s">
        <v>1330</v>
      </c>
      <c r="H740" s="45" t="str">
        <f t="shared" ref="H740:BA740" si="410">IF(AND(ISNUMBER(H712),ISNUMBER(H649)),H712/H649*100,"–")</f>
        <v>–</v>
      </c>
      <c r="I740" s="45" t="str">
        <f t="shared" si="410"/>
        <v>–</v>
      </c>
      <c r="J740" s="45" t="str">
        <f t="shared" si="410"/>
        <v>–</v>
      </c>
      <c r="K740" s="45" t="str">
        <f t="shared" si="410"/>
        <v>–</v>
      </c>
      <c r="L740" s="45" t="str">
        <f t="shared" si="410"/>
        <v>–</v>
      </c>
      <c r="M740" s="45" t="str">
        <f t="shared" si="410"/>
        <v>–</v>
      </c>
      <c r="N740" s="45" t="str">
        <f t="shared" si="410"/>
        <v>–</v>
      </c>
      <c r="O740" s="45" t="str">
        <f t="shared" si="410"/>
        <v>–</v>
      </c>
      <c r="P740" s="45" t="str">
        <f t="shared" si="410"/>
        <v>–</v>
      </c>
      <c r="Q740" s="45" t="str">
        <f t="shared" si="410"/>
        <v>–</v>
      </c>
      <c r="R740" s="45" t="str">
        <f t="shared" si="410"/>
        <v>–</v>
      </c>
      <c r="S740" s="45" t="str">
        <f t="shared" si="410"/>
        <v>–</v>
      </c>
      <c r="T740" s="45" t="str">
        <f t="shared" si="410"/>
        <v>–</v>
      </c>
      <c r="U740" s="45" t="str">
        <f t="shared" si="410"/>
        <v>–</v>
      </c>
      <c r="V740" s="45" t="str">
        <f t="shared" si="410"/>
        <v>–</v>
      </c>
      <c r="W740" s="45" t="str">
        <f t="shared" si="410"/>
        <v>–</v>
      </c>
      <c r="X740" s="45" t="str">
        <f t="shared" si="410"/>
        <v>–</v>
      </c>
      <c r="Y740" s="45" t="str">
        <f t="shared" si="410"/>
        <v>–</v>
      </c>
      <c r="Z740" s="45" t="str">
        <f t="shared" si="410"/>
        <v>–</v>
      </c>
      <c r="AA740" s="45" t="str">
        <f>IF(AND(ISNUMBER(AA712),ISNUMBER(AA649)),AA712/AA649*100,"–")</f>
        <v>–</v>
      </c>
      <c r="AB740" s="45" t="str">
        <f>IF(AND(ISNUMBER(AB712),ISNUMBER(AB649)),AB712/AB649*100,"–")</f>
        <v>–</v>
      </c>
      <c r="AC740" s="45" t="str">
        <f>IF(AND(ISNUMBER(AC712),ISNUMBER(AC649)),AC712/AC649*100,"–")</f>
        <v>–</v>
      </c>
      <c r="AD740" s="45" t="str">
        <f>IF(AND(ISNUMBER(AD712),ISNUMBER(AD649)),AD712/AD649*100,"–")</f>
        <v>–</v>
      </c>
      <c r="AE740" s="45" t="str">
        <f t="shared" si="410"/>
        <v>–</v>
      </c>
      <c r="AF740" s="27" t="str">
        <f t="shared" si="410"/>
        <v>–</v>
      </c>
      <c r="AG740" s="27" t="str">
        <f t="shared" si="410"/>
        <v>–</v>
      </c>
      <c r="AH740" s="27" t="str">
        <f t="shared" si="410"/>
        <v>–</v>
      </c>
      <c r="AI740" s="27" t="str">
        <f t="shared" si="410"/>
        <v>–</v>
      </c>
      <c r="AJ740" s="27" t="str">
        <f t="shared" si="410"/>
        <v>–</v>
      </c>
      <c r="AK740" s="27" t="str">
        <f t="shared" si="410"/>
        <v>–</v>
      </c>
      <c r="AL740" s="27" t="str">
        <f t="shared" si="410"/>
        <v>–</v>
      </c>
      <c r="AM740" s="27" t="str">
        <f t="shared" si="410"/>
        <v>–</v>
      </c>
      <c r="AN740" s="27" t="str">
        <f t="shared" si="410"/>
        <v>–</v>
      </c>
      <c r="AO740" s="27" t="str">
        <f t="shared" si="410"/>
        <v>–</v>
      </c>
      <c r="AP740" s="27" t="str">
        <f t="shared" si="410"/>
        <v>–</v>
      </c>
      <c r="AQ740" s="27" t="str">
        <f t="shared" si="410"/>
        <v>–</v>
      </c>
      <c r="AR740" s="27" t="str">
        <f t="shared" si="410"/>
        <v>–</v>
      </c>
      <c r="AS740" s="27" t="str">
        <f t="shared" si="410"/>
        <v>–</v>
      </c>
      <c r="AT740" s="27" t="str">
        <f t="shared" si="410"/>
        <v>–</v>
      </c>
      <c r="AU740" s="27" t="str">
        <f t="shared" si="410"/>
        <v>–</v>
      </c>
      <c r="AV740" s="27" t="str">
        <f t="shared" si="410"/>
        <v>–</v>
      </c>
      <c r="AW740" s="28" t="str">
        <f t="shared" si="410"/>
        <v>–</v>
      </c>
      <c r="AX740" s="28" t="str">
        <f t="shared" si="410"/>
        <v>–</v>
      </c>
      <c r="AY740" s="28" t="str">
        <f t="shared" si="410"/>
        <v>–</v>
      </c>
      <c r="AZ740" s="28" t="str">
        <f t="shared" si="410"/>
        <v>–</v>
      </c>
      <c r="BA740" s="28" t="str">
        <f t="shared" si="410"/>
        <v>–</v>
      </c>
    </row>
    <row r="741" spans="1:58" s="42" customFormat="1" x14ac:dyDescent="0.2">
      <c r="A741" s="37" t="s">
        <v>442</v>
      </c>
      <c r="B741" s="37" t="s">
        <v>409</v>
      </c>
      <c r="C741" s="37" t="s">
        <v>393</v>
      </c>
      <c r="D741" s="38"/>
      <c r="E741" s="38"/>
      <c r="F741" s="65" t="s">
        <v>410</v>
      </c>
      <c r="G741" s="22" t="s">
        <v>1331</v>
      </c>
      <c r="H741" s="45" t="str">
        <f>IF(AND(ISNUMBER(H712),ISNUMBER(H333),ISNUMBER(H348),ISNUMBER(H363)),H712/(H333+H348+H363+SUM(H511:H514))*100,"–")</f>
        <v>–</v>
      </c>
      <c r="I741" s="45" t="str">
        <f t="shared" ref="I741:BA741" si="411">IF(AND(ISNUMBER(I712),ISNUMBER(I333),ISNUMBER(I348),ISNUMBER(I363)),I712/(I333+I348+I363+SUM(I511:I514))*100,"–")</f>
        <v>–</v>
      </c>
      <c r="J741" s="45" t="str">
        <f t="shared" si="411"/>
        <v>–</v>
      </c>
      <c r="K741" s="45" t="str">
        <f t="shared" si="411"/>
        <v>–</v>
      </c>
      <c r="L741" s="45" t="str">
        <f t="shared" si="411"/>
        <v>–</v>
      </c>
      <c r="M741" s="45" t="str">
        <f t="shared" si="411"/>
        <v>–</v>
      </c>
      <c r="N741" s="45" t="str">
        <f t="shared" si="411"/>
        <v>–</v>
      </c>
      <c r="O741" s="45" t="str">
        <f t="shared" si="411"/>
        <v>–</v>
      </c>
      <c r="P741" s="45" t="str">
        <f t="shared" si="411"/>
        <v>–</v>
      </c>
      <c r="Q741" s="45" t="str">
        <f t="shared" si="411"/>
        <v>–</v>
      </c>
      <c r="R741" s="45" t="str">
        <f t="shared" si="411"/>
        <v>–</v>
      </c>
      <c r="S741" s="45" t="str">
        <f t="shared" si="411"/>
        <v>–</v>
      </c>
      <c r="T741" s="45" t="str">
        <f t="shared" si="411"/>
        <v>–</v>
      </c>
      <c r="U741" s="45" t="str">
        <f t="shared" si="411"/>
        <v>–</v>
      </c>
      <c r="V741" s="45" t="str">
        <f t="shared" si="411"/>
        <v>–</v>
      </c>
      <c r="W741" s="45" t="str">
        <f t="shared" si="411"/>
        <v>–</v>
      </c>
      <c r="X741" s="45" t="str">
        <f t="shared" si="411"/>
        <v>–</v>
      </c>
      <c r="Y741" s="45" t="str">
        <f t="shared" si="411"/>
        <v>–</v>
      </c>
      <c r="Z741" s="45" t="str">
        <f t="shared" si="411"/>
        <v>–</v>
      </c>
      <c r="AA741" s="45" t="str">
        <f t="shared" si="411"/>
        <v>–</v>
      </c>
      <c r="AB741" s="45" t="str">
        <f t="shared" si="411"/>
        <v>–</v>
      </c>
      <c r="AC741" s="45" t="str">
        <f t="shared" si="411"/>
        <v>–</v>
      </c>
      <c r="AD741" s="45" t="str">
        <f t="shared" si="411"/>
        <v>–</v>
      </c>
      <c r="AE741" s="45" t="str">
        <f t="shared" si="411"/>
        <v>–</v>
      </c>
      <c r="AF741" s="45" t="str">
        <f t="shared" si="411"/>
        <v>–</v>
      </c>
      <c r="AG741" s="45" t="str">
        <f t="shared" si="411"/>
        <v>–</v>
      </c>
      <c r="AH741" s="45" t="str">
        <f t="shared" si="411"/>
        <v>–</v>
      </c>
      <c r="AI741" s="45" t="str">
        <f t="shared" si="411"/>
        <v>–</v>
      </c>
      <c r="AJ741" s="45" t="str">
        <f t="shared" si="411"/>
        <v>–</v>
      </c>
      <c r="AK741" s="45" t="str">
        <f t="shared" si="411"/>
        <v>–</v>
      </c>
      <c r="AL741" s="45" t="str">
        <f t="shared" si="411"/>
        <v>–</v>
      </c>
      <c r="AM741" s="45" t="str">
        <f t="shared" si="411"/>
        <v>–</v>
      </c>
      <c r="AN741" s="45" t="str">
        <f t="shared" si="411"/>
        <v>–</v>
      </c>
      <c r="AO741" s="45" t="str">
        <f t="shared" si="411"/>
        <v>–</v>
      </c>
      <c r="AP741" s="45" t="str">
        <f t="shared" si="411"/>
        <v>–</v>
      </c>
      <c r="AQ741" s="45" t="str">
        <f t="shared" si="411"/>
        <v>–</v>
      </c>
      <c r="AR741" s="45" t="str">
        <f t="shared" si="411"/>
        <v>–</v>
      </c>
      <c r="AS741" s="45" t="str">
        <f t="shared" si="411"/>
        <v>–</v>
      </c>
      <c r="AT741" s="45" t="str">
        <f t="shared" si="411"/>
        <v>–</v>
      </c>
      <c r="AU741" s="45" t="str">
        <f t="shared" si="411"/>
        <v>–</v>
      </c>
      <c r="AV741" s="45" t="str">
        <f t="shared" si="411"/>
        <v>–</v>
      </c>
      <c r="AW741" s="48" t="str">
        <f t="shared" si="411"/>
        <v>–</v>
      </c>
      <c r="AX741" s="48" t="str">
        <f t="shared" si="411"/>
        <v>–</v>
      </c>
      <c r="AY741" s="48" t="str">
        <f t="shared" si="411"/>
        <v>–</v>
      </c>
      <c r="AZ741" s="48" t="str">
        <f t="shared" si="411"/>
        <v>–</v>
      </c>
      <c r="BA741" s="48" t="str">
        <f t="shared" si="411"/>
        <v>–</v>
      </c>
    </row>
    <row r="742" spans="1:58" s="42" customFormat="1" x14ac:dyDescent="0.2">
      <c r="A742" s="37" t="s">
        <v>442</v>
      </c>
      <c r="B742" s="37" t="s">
        <v>411</v>
      </c>
      <c r="C742" s="37" t="s">
        <v>393</v>
      </c>
      <c r="D742" s="38"/>
      <c r="E742" s="38"/>
      <c r="F742" s="65" t="s">
        <v>412</v>
      </c>
      <c r="G742" s="22" t="s">
        <v>1332</v>
      </c>
      <c r="H742" s="45" t="str">
        <f>IF(AND(ISNUMBER(H738),ISNUMBER(H333),ISNUMBER(H348),ISNUMBER(H363)),H738/(H333+H348+H363+SUM(H511:H514))*100,"–")</f>
        <v>–</v>
      </c>
      <c r="I742" s="45" t="str">
        <f t="shared" ref="I742:BA742" si="412">IF(AND(ISNUMBER(I738),ISNUMBER(I333),ISNUMBER(I348),ISNUMBER(I363)),I738/(I333+I348+I363+SUM(I511:I514))*100,"–")</f>
        <v>–</v>
      </c>
      <c r="J742" s="45" t="str">
        <f t="shared" si="412"/>
        <v>–</v>
      </c>
      <c r="K742" s="45" t="str">
        <f t="shared" si="412"/>
        <v>–</v>
      </c>
      <c r="L742" s="45" t="str">
        <f t="shared" si="412"/>
        <v>–</v>
      </c>
      <c r="M742" s="45" t="str">
        <f t="shared" si="412"/>
        <v>–</v>
      </c>
      <c r="N742" s="45" t="str">
        <f t="shared" si="412"/>
        <v>–</v>
      </c>
      <c r="O742" s="45" t="str">
        <f t="shared" si="412"/>
        <v>–</v>
      </c>
      <c r="P742" s="45" t="str">
        <f t="shared" si="412"/>
        <v>–</v>
      </c>
      <c r="Q742" s="45" t="str">
        <f t="shared" si="412"/>
        <v>–</v>
      </c>
      <c r="R742" s="45" t="str">
        <f t="shared" si="412"/>
        <v>–</v>
      </c>
      <c r="S742" s="45" t="str">
        <f t="shared" si="412"/>
        <v>–</v>
      </c>
      <c r="T742" s="45" t="str">
        <f t="shared" si="412"/>
        <v>–</v>
      </c>
      <c r="U742" s="45" t="str">
        <f t="shared" si="412"/>
        <v>–</v>
      </c>
      <c r="V742" s="45" t="str">
        <f t="shared" si="412"/>
        <v>–</v>
      </c>
      <c r="W742" s="45" t="str">
        <f t="shared" si="412"/>
        <v>–</v>
      </c>
      <c r="X742" s="45" t="str">
        <f t="shared" si="412"/>
        <v>–</v>
      </c>
      <c r="Y742" s="45" t="str">
        <f t="shared" si="412"/>
        <v>–</v>
      </c>
      <c r="Z742" s="45" t="str">
        <f t="shared" si="412"/>
        <v>–</v>
      </c>
      <c r="AA742" s="45" t="str">
        <f t="shared" si="412"/>
        <v>–</v>
      </c>
      <c r="AB742" s="45" t="str">
        <f t="shared" si="412"/>
        <v>–</v>
      </c>
      <c r="AC742" s="45" t="str">
        <f t="shared" si="412"/>
        <v>–</v>
      </c>
      <c r="AD742" s="45" t="str">
        <f t="shared" si="412"/>
        <v>–</v>
      </c>
      <c r="AE742" s="45" t="str">
        <f t="shared" si="412"/>
        <v>–</v>
      </c>
      <c r="AF742" s="45" t="str">
        <f t="shared" si="412"/>
        <v>–</v>
      </c>
      <c r="AG742" s="45" t="str">
        <f t="shared" si="412"/>
        <v>–</v>
      </c>
      <c r="AH742" s="45" t="str">
        <f t="shared" si="412"/>
        <v>–</v>
      </c>
      <c r="AI742" s="45" t="str">
        <f t="shared" si="412"/>
        <v>–</v>
      </c>
      <c r="AJ742" s="45" t="str">
        <f t="shared" si="412"/>
        <v>–</v>
      </c>
      <c r="AK742" s="45" t="str">
        <f t="shared" si="412"/>
        <v>–</v>
      </c>
      <c r="AL742" s="45" t="str">
        <f t="shared" si="412"/>
        <v>–</v>
      </c>
      <c r="AM742" s="45" t="str">
        <f t="shared" si="412"/>
        <v>–</v>
      </c>
      <c r="AN742" s="45" t="str">
        <f t="shared" si="412"/>
        <v>–</v>
      </c>
      <c r="AO742" s="45" t="str">
        <f t="shared" si="412"/>
        <v>–</v>
      </c>
      <c r="AP742" s="45" t="str">
        <f t="shared" si="412"/>
        <v>–</v>
      </c>
      <c r="AQ742" s="45" t="str">
        <f t="shared" si="412"/>
        <v>–</v>
      </c>
      <c r="AR742" s="45" t="str">
        <f t="shared" si="412"/>
        <v>–</v>
      </c>
      <c r="AS742" s="45" t="str">
        <f t="shared" si="412"/>
        <v>–</v>
      </c>
      <c r="AT742" s="45" t="str">
        <f t="shared" si="412"/>
        <v>–</v>
      </c>
      <c r="AU742" s="45" t="str">
        <f t="shared" si="412"/>
        <v>–</v>
      </c>
      <c r="AV742" s="45" t="str">
        <f t="shared" si="412"/>
        <v>–</v>
      </c>
      <c r="AW742" s="48" t="str">
        <f t="shared" si="412"/>
        <v>–</v>
      </c>
      <c r="AX742" s="48" t="str">
        <f t="shared" si="412"/>
        <v>–</v>
      </c>
      <c r="AY742" s="48" t="str">
        <f t="shared" si="412"/>
        <v>–</v>
      </c>
      <c r="AZ742" s="48" t="str">
        <f t="shared" si="412"/>
        <v>–</v>
      </c>
      <c r="BA742" s="48" t="str">
        <f t="shared" si="412"/>
        <v>–</v>
      </c>
    </row>
    <row r="743" spans="1:58" s="42" customFormat="1" x14ac:dyDescent="0.2">
      <c r="A743" s="37" t="s">
        <v>442</v>
      </c>
      <c r="B743" s="37" t="s">
        <v>413</v>
      </c>
      <c r="C743" s="37" t="s">
        <v>391</v>
      </c>
      <c r="D743" s="38"/>
      <c r="E743" s="38"/>
      <c r="F743" s="65" t="s">
        <v>414</v>
      </c>
      <c r="G743" s="22" t="s">
        <v>1333</v>
      </c>
      <c r="H743" s="45" t="str">
        <f t="shared" ref="H743:BA743" si="413">IF(AND(ISNUMBER(H712),ISNUMBER(H77)),H712/H77*100,"–")</f>
        <v>–</v>
      </c>
      <c r="I743" s="45" t="str">
        <f t="shared" si="413"/>
        <v>–</v>
      </c>
      <c r="J743" s="45" t="str">
        <f t="shared" si="413"/>
        <v>–</v>
      </c>
      <c r="K743" s="45" t="str">
        <f t="shared" si="413"/>
        <v>–</v>
      </c>
      <c r="L743" s="45" t="str">
        <f t="shared" si="413"/>
        <v>–</v>
      </c>
      <c r="M743" s="45" t="str">
        <f t="shared" si="413"/>
        <v>–</v>
      </c>
      <c r="N743" s="45" t="str">
        <f t="shared" si="413"/>
        <v>–</v>
      </c>
      <c r="O743" s="45" t="str">
        <f t="shared" si="413"/>
        <v>–</v>
      </c>
      <c r="P743" s="45" t="str">
        <f t="shared" si="413"/>
        <v>–</v>
      </c>
      <c r="Q743" s="45" t="str">
        <f t="shared" si="413"/>
        <v>–</v>
      </c>
      <c r="R743" s="45" t="str">
        <f t="shared" si="413"/>
        <v>–</v>
      </c>
      <c r="S743" s="45" t="str">
        <f t="shared" si="413"/>
        <v>–</v>
      </c>
      <c r="T743" s="45" t="str">
        <f t="shared" si="413"/>
        <v>–</v>
      </c>
      <c r="U743" s="45" t="str">
        <f t="shared" si="413"/>
        <v>–</v>
      </c>
      <c r="V743" s="45" t="str">
        <f t="shared" si="413"/>
        <v>–</v>
      </c>
      <c r="W743" s="45" t="str">
        <f t="shared" si="413"/>
        <v>–</v>
      </c>
      <c r="X743" s="45" t="str">
        <f t="shared" si="413"/>
        <v>–</v>
      </c>
      <c r="Y743" s="45" t="str">
        <f t="shared" si="413"/>
        <v>–</v>
      </c>
      <c r="Z743" s="45" t="str">
        <f t="shared" si="413"/>
        <v>–</v>
      </c>
      <c r="AA743" s="45" t="str">
        <f t="shared" si="413"/>
        <v>–</v>
      </c>
      <c r="AB743" s="45" t="str">
        <f t="shared" si="413"/>
        <v>–</v>
      </c>
      <c r="AC743" s="45" t="str">
        <f t="shared" si="413"/>
        <v>–</v>
      </c>
      <c r="AD743" s="45" t="str">
        <f t="shared" si="413"/>
        <v>–</v>
      </c>
      <c r="AE743" s="45" t="str">
        <f t="shared" si="413"/>
        <v>–</v>
      </c>
      <c r="AF743" s="27" t="str">
        <f t="shared" si="413"/>
        <v>–</v>
      </c>
      <c r="AG743" s="27" t="str">
        <f t="shared" si="413"/>
        <v>–</v>
      </c>
      <c r="AH743" s="27" t="str">
        <f t="shared" si="413"/>
        <v>–</v>
      </c>
      <c r="AI743" s="27" t="str">
        <f t="shared" si="413"/>
        <v>–</v>
      </c>
      <c r="AJ743" s="27" t="str">
        <f t="shared" si="413"/>
        <v>–</v>
      </c>
      <c r="AK743" s="27" t="str">
        <f t="shared" si="413"/>
        <v>–</v>
      </c>
      <c r="AL743" s="27" t="str">
        <f t="shared" si="413"/>
        <v>–</v>
      </c>
      <c r="AM743" s="27" t="str">
        <f t="shared" si="413"/>
        <v>–</v>
      </c>
      <c r="AN743" s="27" t="str">
        <f t="shared" si="413"/>
        <v>–</v>
      </c>
      <c r="AO743" s="27" t="str">
        <f t="shared" si="413"/>
        <v>–</v>
      </c>
      <c r="AP743" s="27" t="str">
        <f t="shared" si="413"/>
        <v>–</v>
      </c>
      <c r="AQ743" s="27" t="str">
        <f t="shared" si="413"/>
        <v>–</v>
      </c>
      <c r="AR743" s="27" t="str">
        <f t="shared" si="413"/>
        <v>–</v>
      </c>
      <c r="AS743" s="27" t="str">
        <f t="shared" si="413"/>
        <v>–</v>
      </c>
      <c r="AT743" s="27" t="str">
        <f t="shared" si="413"/>
        <v>–</v>
      </c>
      <c r="AU743" s="27" t="str">
        <f t="shared" si="413"/>
        <v>–</v>
      </c>
      <c r="AV743" s="27" t="str">
        <f t="shared" si="413"/>
        <v>–</v>
      </c>
      <c r="AW743" s="28" t="str">
        <f t="shared" si="413"/>
        <v>–</v>
      </c>
      <c r="AX743" s="28" t="str">
        <f t="shared" si="413"/>
        <v>–</v>
      </c>
      <c r="AY743" s="28" t="str">
        <f t="shared" si="413"/>
        <v>–</v>
      </c>
      <c r="AZ743" s="28" t="str">
        <f t="shared" si="413"/>
        <v>–</v>
      </c>
      <c r="BA743" s="28" t="str">
        <f t="shared" si="413"/>
        <v>–</v>
      </c>
    </row>
    <row r="744" spans="1:58" s="42" customFormat="1" x14ac:dyDescent="0.2">
      <c r="A744" s="37"/>
      <c r="B744" s="37"/>
      <c r="C744" s="37"/>
      <c r="D744" s="38"/>
      <c r="E744" s="38"/>
      <c r="F744" s="30" t="s">
        <v>94</v>
      </c>
      <c r="G744" s="31"/>
      <c r="H744" s="27"/>
      <c r="I744" s="27"/>
      <c r="J744" s="27"/>
      <c r="K744" s="27"/>
      <c r="L744" s="27"/>
      <c r="M744" s="27"/>
      <c r="N744" s="27"/>
      <c r="O744" s="27"/>
      <c r="P744" s="27"/>
      <c r="Q744" s="27"/>
      <c r="R744" s="27"/>
      <c r="S744" s="27"/>
      <c r="T744" s="27"/>
      <c r="U744" s="27"/>
      <c r="V744" s="27"/>
      <c r="W744" s="27"/>
      <c r="X744" s="27"/>
      <c r="Y744" s="27"/>
      <c r="Z744" s="27"/>
      <c r="AA744" s="27"/>
      <c r="AB744" s="27"/>
      <c r="AC744" s="27"/>
      <c r="AD744" s="27"/>
      <c r="AE744" s="27"/>
      <c r="AF744" s="27"/>
      <c r="AG744" s="27"/>
      <c r="AH744" s="27"/>
      <c r="AI744" s="28"/>
      <c r="AJ744" s="28"/>
      <c r="AK744" s="28"/>
      <c r="AL744" s="28"/>
      <c r="AM744" s="28"/>
      <c r="AN744" s="28"/>
      <c r="AO744" s="28"/>
      <c r="AP744" s="28"/>
      <c r="AQ744" s="28"/>
      <c r="AR744" s="28"/>
      <c r="AS744" s="28"/>
      <c r="AT744" s="28"/>
      <c r="AU744" s="28"/>
      <c r="AV744" s="28"/>
      <c r="AW744" s="28"/>
      <c r="AX744" s="28"/>
      <c r="AY744" s="28"/>
      <c r="AZ744" s="28"/>
      <c r="BA744" s="28"/>
    </row>
    <row r="745" spans="1:58" s="42" customFormat="1" x14ac:dyDescent="0.2">
      <c r="A745" s="37" t="s">
        <v>442</v>
      </c>
      <c r="B745" s="37" t="s">
        <v>415</v>
      </c>
      <c r="C745" s="37"/>
      <c r="D745" s="38"/>
      <c r="E745" s="38"/>
      <c r="F745" s="23" t="s">
        <v>416</v>
      </c>
      <c r="G745" s="22" t="s">
        <v>1334</v>
      </c>
      <c r="H745" s="45" t="str">
        <f>IF(AND(ISNUMBER(H717),ISNUMBER(G573)),H717/G573*100,"–")</f>
        <v>–</v>
      </c>
      <c r="I745" s="45" t="str">
        <f t="shared" ref="I745:BA745" si="414">IF(AND(ISNUMBER(I717),ISNUMBER(H573)),I717/H573*100,"–")</f>
        <v>–</v>
      </c>
      <c r="J745" s="45" t="str">
        <f t="shared" si="414"/>
        <v>–</v>
      </c>
      <c r="K745" s="45" t="str">
        <f t="shared" si="414"/>
        <v>–</v>
      </c>
      <c r="L745" s="45" t="str">
        <f t="shared" si="414"/>
        <v>–</v>
      </c>
      <c r="M745" s="45" t="str">
        <f t="shared" si="414"/>
        <v>–</v>
      </c>
      <c r="N745" s="45" t="str">
        <f t="shared" si="414"/>
        <v>–</v>
      </c>
      <c r="O745" s="45" t="str">
        <f t="shared" si="414"/>
        <v>–</v>
      </c>
      <c r="P745" s="45" t="str">
        <f t="shared" si="414"/>
        <v>–</v>
      </c>
      <c r="Q745" s="45" t="str">
        <f t="shared" si="414"/>
        <v>–</v>
      </c>
      <c r="R745" s="45" t="str">
        <f t="shared" si="414"/>
        <v>–</v>
      </c>
      <c r="S745" s="45" t="str">
        <f t="shared" si="414"/>
        <v>–</v>
      </c>
      <c r="T745" s="45" t="str">
        <f t="shared" si="414"/>
        <v>–</v>
      </c>
      <c r="U745" s="45" t="str">
        <f t="shared" si="414"/>
        <v>–</v>
      </c>
      <c r="V745" s="45" t="str">
        <f t="shared" si="414"/>
        <v>–</v>
      </c>
      <c r="W745" s="45" t="str">
        <f t="shared" si="414"/>
        <v>–</v>
      </c>
      <c r="X745" s="45" t="str">
        <f t="shared" si="414"/>
        <v>–</v>
      </c>
      <c r="Y745" s="45" t="str">
        <f t="shared" si="414"/>
        <v>–</v>
      </c>
      <c r="Z745" s="45" t="str">
        <f t="shared" si="414"/>
        <v>–</v>
      </c>
      <c r="AA745" s="45" t="str">
        <f>IF(AND(ISNUMBER(AA717),ISNUMBER(Z573)),AA717/Z573*100,"–")</f>
        <v>–</v>
      </c>
      <c r="AB745" s="45" t="str">
        <f>IF(AND(ISNUMBER(AB717),ISNUMBER(AA573)),AB717/AA573*100,"–")</f>
        <v>–</v>
      </c>
      <c r="AC745" s="45" t="str">
        <f>IF(AND(ISNUMBER(AC717),ISNUMBER(AB573)),AC717/AB573*100,"–")</f>
        <v>–</v>
      </c>
      <c r="AD745" s="45" t="str">
        <f>IF(AND(ISNUMBER(AD717),ISNUMBER(AC573)),AD717/AC573*100,"–")</f>
        <v>–</v>
      </c>
      <c r="AE745" s="45" t="str">
        <f t="shared" si="414"/>
        <v>–</v>
      </c>
      <c r="AF745" s="45" t="str">
        <f t="shared" si="414"/>
        <v>–</v>
      </c>
      <c r="AG745" s="45" t="str">
        <f t="shared" si="414"/>
        <v>–</v>
      </c>
      <c r="AH745" s="45" t="str">
        <f t="shared" si="414"/>
        <v>–</v>
      </c>
      <c r="AI745" s="45" t="str">
        <f t="shared" si="414"/>
        <v>–</v>
      </c>
      <c r="AJ745" s="45" t="str">
        <f t="shared" si="414"/>
        <v>–</v>
      </c>
      <c r="AK745" s="45" t="str">
        <f t="shared" si="414"/>
        <v>–</v>
      </c>
      <c r="AL745" s="45" t="str">
        <f t="shared" si="414"/>
        <v>–</v>
      </c>
      <c r="AM745" s="45" t="str">
        <f t="shared" si="414"/>
        <v>–</v>
      </c>
      <c r="AN745" s="45" t="str">
        <f t="shared" si="414"/>
        <v>–</v>
      </c>
      <c r="AO745" s="45" t="str">
        <f t="shared" si="414"/>
        <v>–</v>
      </c>
      <c r="AP745" s="45" t="str">
        <f t="shared" si="414"/>
        <v>–</v>
      </c>
      <c r="AQ745" s="45" t="str">
        <f t="shared" si="414"/>
        <v>–</v>
      </c>
      <c r="AR745" s="45" t="str">
        <f t="shared" si="414"/>
        <v>–</v>
      </c>
      <c r="AS745" s="45" t="str">
        <f t="shared" si="414"/>
        <v>–</v>
      </c>
      <c r="AT745" s="45" t="str">
        <f t="shared" si="414"/>
        <v>–</v>
      </c>
      <c r="AU745" s="45" t="str">
        <f t="shared" si="414"/>
        <v>–</v>
      </c>
      <c r="AV745" s="45" t="str">
        <f t="shared" si="414"/>
        <v>–</v>
      </c>
      <c r="AW745" s="48" t="str">
        <f t="shared" si="414"/>
        <v>–</v>
      </c>
      <c r="AX745" s="48" t="str">
        <f t="shared" si="414"/>
        <v>–</v>
      </c>
      <c r="AY745" s="48" t="str">
        <f t="shared" si="414"/>
        <v>–</v>
      </c>
      <c r="AZ745" s="48" t="str">
        <f t="shared" si="414"/>
        <v>–</v>
      </c>
      <c r="BA745" s="48" t="str">
        <f t="shared" si="414"/>
        <v>–</v>
      </c>
    </row>
    <row r="746" spans="1:58" s="42" customFormat="1" x14ac:dyDescent="0.2">
      <c r="A746" s="37" t="s">
        <v>442</v>
      </c>
      <c r="B746" s="37" t="s">
        <v>417</v>
      </c>
      <c r="C746" s="37"/>
      <c r="D746" s="38"/>
      <c r="E746" s="38"/>
      <c r="F746" s="23" t="s">
        <v>418</v>
      </c>
      <c r="G746" s="22" t="s">
        <v>1335</v>
      </c>
      <c r="H746" s="45" t="str">
        <f>IF(AND(ISNUMBER(G573),ISNUMBER(H690)),G573/H690,"–")</f>
        <v>–</v>
      </c>
      <c r="I746" s="45" t="str">
        <f t="shared" ref="I746:BA746" si="415">IF(AND(ISNUMBER(H573),ISNUMBER(I690)),H573/I690,"–")</f>
        <v>–</v>
      </c>
      <c r="J746" s="45" t="str">
        <f t="shared" si="415"/>
        <v>–</v>
      </c>
      <c r="K746" s="45" t="str">
        <f t="shared" si="415"/>
        <v>–</v>
      </c>
      <c r="L746" s="45" t="str">
        <f t="shared" si="415"/>
        <v>–</v>
      </c>
      <c r="M746" s="45" t="str">
        <f t="shared" si="415"/>
        <v>–</v>
      </c>
      <c r="N746" s="45" t="str">
        <f t="shared" si="415"/>
        <v>–</v>
      </c>
      <c r="O746" s="45" t="str">
        <f t="shared" si="415"/>
        <v>–</v>
      </c>
      <c r="P746" s="45" t="str">
        <f t="shared" si="415"/>
        <v>–</v>
      </c>
      <c r="Q746" s="45" t="str">
        <f t="shared" si="415"/>
        <v>–</v>
      </c>
      <c r="R746" s="45" t="str">
        <f t="shared" si="415"/>
        <v>–</v>
      </c>
      <c r="S746" s="45" t="str">
        <f t="shared" si="415"/>
        <v>–</v>
      </c>
      <c r="T746" s="45" t="str">
        <f t="shared" si="415"/>
        <v>–</v>
      </c>
      <c r="U746" s="45" t="str">
        <f t="shared" si="415"/>
        <v>–</v>
      </c>
      <c r="V746" s="45" t="str">
        <f t="shared" si="415"/>
        <v>–</v>
      </c>
      <c r="W746" s="45" t="str">
        <f t="shared" si="415"/>
        <v>–</v>
      </c>
      <c r="X746" s="45" t="str">
        <f t="shared" si="415"/>
        <v>–</v>
      </c>
      <c r="Y746" s="45" t="str">
        <f t="shared" si="415"/>
        <v>–</v>
      </c>
      <c r="Z746" s="45" t="str">
        <f t="shared" si="415"/>
        <v>–</v>
      </c>
      <c r="AA746" s="45" t="str">
        <f>IF(AND(ISNUMBER(Z573),ISNUMBER(AA690)),Z573/AA690,"–")</f>
        <v>–</v>
      </c>
      <c r="AB746" s="45" t="str">
        <f>IF(AND(ISNUMBER(AA573),ISNUMBER(AB690)),AA573/AB690,"–")</f>
        <v>–</v>
      </c>
      <c r="AC746" s="45" t="str">
        <f>IF(AND(ISNUMBER(AB573),ISNUMBER(AC690)),AB573/AC690,"–")</f>
        <v>–</v>
      </c>
      <c r="AD746" s="45" t="str">
        <f>IF(AND(ISNUMBER(AC573),ISNUMBER(AD690)),AC573/AD690,"–")</f>
        <v>–</v>
      </c>
      <c r="AE746" s="45" t="str">
        <f t="shared" si="415"/>
        <v>–</v>
      </c>
      <c r="AF746" s="45" t="str">
        <f t="shared" si="415"/>
        <v>–</v>
      </c>
      <c r="AG746" s="45" t="str">
        <f t="shared" si="415"/>
        <v>–</v>
      </c>
      <c r="AH746" s="45" t="str">
        <f t="shared" si="415"/>
        <v>–</v>
      </c>
      <c r="AI746" s="45" t="str">
        <f t="shared" si="415"/>
        <v>–</v>
      </c>
      <c r="AJ746" s="45" t="str">
        <f t="shared" si="415"/>
        <v>–</v>
      </c>
      <c r="AK746" s="45" t="str">
        <f t="shared" si="415"/>
        <v>–</v>
      </c>
      <c r="AL746" s="45" t="str">
        <f t="shared" si="415"/>
        <v>–</v>
      </c>
      <c r="AM746" s="45" t="str">
        <f t="shared" si="415"/>
        <v>–</v>
      </c>
      <c r="AN746" s="45" t="str">
        <f t="shared" si="415"/>
        <v>–</v>
      </c>
      <c r="AO746" s="45" t="str">
        <f t="shared" si="415"/>
        <v>–</v>
      </c>
      <c r="AP746" s="45" t="str">
        <f t="shared" si="415"/>
        <v>–</v>
      </c>
      <c r="AQ746" s="45" t="str">
        <f t="shared" si="415"/>
        <v>–</v>
      </c>
      <c r="AR746" s="45" t="str">
        <f t="shared" si="415"/>
        <v>–</v>
      </c>
      <c r="AS746" s="45" t="str">
        <f t="shared" si="415"/>
        <v>–</v>
      </c>
      <c r="AT746" s="45" t="str">
        <f t="shared" si="415"/>
        <v>–</v>
      </c>
      <c r="AU746" s="45" t="str">
        <f t="shared" si="415"/>
        <v>–</v>
      </c>
      <c r="AV746" s="45" t="str">
        <f t="shared" si="415"/>
        <v>–</v>
      </c>
      <c r="AW746" s="48" t="str">
        <f t="shared" si="415"/>
        <v>–</v>
      </c>
      <c r="AX746" s="48" t="str">
        <f t="shared" si="415"/>
        <v>–</v>
      </c>
      <c r="AY746" s="48" t="str">
        <f t="shared" si="415"/>
        <v>–</v>
      </c>
      <c r="AZ746" s="48" t="str">
        <f t="shared" si="415"/>
        <v>–</v>
      </c>
      <c r="BA746" s="48" t="str">
        <f t="shared" si="415"/>
        <v>–</v>
      </c>
    </row>
    <row r="747" spans="1:58" ht="15.75" x14ac:dyDescent="0.25">
      <c r="D747" s="38"/>
      <c r="E747" s="38"/>
      <c r="F747" s="66" t="s">
        <v>1565</v>
      </c>
      <c r="G747" s="22"/>
      <c r="H747" s="27"/>
      <c r="I747" s="27"/>
      <c r="J747" s="27"/>
      <c r="K747" s="27"/>
      <c r="L747" s="27"/>
      <c r="M747" s="27"/>
      <c r="N747" s="27"/>
      <c r="O747" s="27"/>
      <c r="P747" s="27"/>
      <c r="Q747" s="27"/>
      <c r="R747" s="27"/>
      <c r="S747" s="27"/>
      <c r="T747" s="27"/>
      <c r="U747" s="27"/>
      <c r="V747" s="27"/>
      <c r="W747" s="27"/>
      <c r="X747" s="27"/>
      <c r="Y747" s="27"/>
      <c r="Z747" s="27"/>
      <c r="AA747" s="27"/>
      <c r="AB747" s="27"/>
      <c r="AC747" s="27"/>
      <c r="AD747" s="27"/>
      <c r="AE747" s="27"/>
      <c r="AF747" s="27"/>
      <c r="AG747" s="27"/>
      <c r="AH747" s="27"/>
      <c r="AI747" s="28"/>
      <c r="AJ747" s="28"/>
      <c r="AK747" s="28"/>
      <c r="AL747" s="28"/>
      <c r="AM747" s="28"/>
      <c r="AN747" s="28"/>
      <c r="AO747" s="28"/>
      <c r="AP747" s="28"/>
      <c r="AQ747" s="28"/>
      <c r="AR747" s="28"/>
      <c r="AS747" s="28"/>
      <c r="AT747" s="28"/>
      <c r="AU747" s="28"/>
      <c r="AV747" s="28"/>
      <c r="AW747" s="28"/>
      <c r="AX747" s="28"/>
      <c r="AY747" s="28"/>
      <c r="AZ747" s="28"/>
      <c r="BA747" s="28"/>
    </row>
    <row r="748" spans="1:58" s="41" customFormat="1" x14ac:dyDescent="0.2">
      <c r="A748" s="37"/>
      <c r="B748" s="37"/>
      <c r="C748" s="37"/>
      <c r="D748" s="38"/>
      <c r="E748" s="38"/>
      <c r="F748" s="23" t="s">
        <v>103</v>
      </c>
      <c r="G748" s="22"/>
      <c r="H748" s="27"/>
      <c r="I748" s="27"/>
      <c r="J748" s="27"/>
      <c r="K748" s="27"/>
      <c r="L748" s="27"/>
      <c r="M748" s="27"/>
      <c r="N748" s="27"/>
      <c r="O748" s="27"/>
      <c r="P748" s="27"/>
      <c r="Q748" s="27"/>
      <c r="R748" s="27"/>
      <c r="S748" s="27"/>
      <c r="T748" s="27"/>
      <c r="U748" s="27"/>
      <c r="V748" s="27"/>
      <c r="W748" s="27"/>
      <c r="X748" s="27"/>
      <c r="Y748" s="27"/>
      <c r="Z748" s="27"/>
      <c r="AA748" s="27"/>
      <c r="AB748" s="27"/>
      <c r="AC748" s="27"/>
      <c r="AD748" s="27"/>
      <c r="AE748" s="27"/>
      <c r="AF748" s="27"/>
      <c r="AG748" s="27"/>
      <c r="AH748" s="27"/>
      <c r="AI748" s="28"/>
      <c r="AJ748" s="28"/>
      <c r="AK748" s="28"/>
      <c r="AL748" s="28"/>
      <c r="AM748" s="28"/>
      <c r="AN748" s="28"/>
      <c r="AO748" s="28"/>
      <c r="AP748" s="28"/>
      <c r="AQ748" s="28"/>
      <c r="AR748" s="28"/>
      <c r="AS748" s="28"/>
      <c r="AT748" s="28"/>
      <c r="AU748" s="28"/>
      <c r="AV748" s="28"/>
      <c r="AW748" s="28"/>
      <c r="AX748" s="28"/>
      <c r="AY748" s="28"/>
      <c r="AZ748" s="28"/>
      <c r="BA748" s="28"/>
    </row>
    <row r="749" spans="1:58" s="142" customFormat="1" outlineLevel="1" x14ac:dyDescent="0.2">
      <c r="A749" s="96"/>
      <c r="B749" s="96"/>
      <c r="C749" s="96"/>
      <c r="D749" s="137"/>
      <c r="E749" s="137"/>
      <c r="F749" s="140" t="s">
        <v>444</v>
      </c>
      <c r="G749" s="140" t="s">
        <v>905</v>
      </c>
      <c r="H749" s="142">
        <v>249.42230194999999</v>
      </c>
      <c r="I749" s="142">
        <v>226.80997191666702</v>
      </c>
      <c r="J749" s="142">
        <v>214.01256736416698</v>
      </c>
      <c r="K749" s="142">
        <v>195.91730443166699</v>
      </c>
      <c r="L749" s="142">
        <v>197.32898336666699</v>
      </c>
      <c r="M749" s="142">
        <v>210.98835158833299</v>
      </c>
      <c r="N749" s="142">
        <v>266.40743637666702</v>
      </c>
      <c r="O749" s="142">
        <v>311.65800668333304</v>
      </c>
      <c r="P749" s="142">
        <v>341.618489066667</v>
      </c>
      <c r="Q749" s="142">
        <v>361.21156485</v>
      </c>
      <c r="R749" s="142">
        <v>434.8033183</v>
      </c>
      <c r="S749" s="142">
        <v>426.896419525</v>
      </c>
      <c r="T749" s="142">
        <v>443.50487562500001</v>
      </c>
      <c r="U749" s="142">
        <v>377.37318493333299</v>
      </c>
      <c r="V749" s="142">
        <v>420.88565115</v>
      </c>
      <c r="W749" s="142">
        <v>501.30736903333298</v>
      </c>
      <c r="X749" s="142">
        <v>512.96013049999999</v>
      </c>
      <c r="Y749" s="142">
        <v>517.03434690000006</v>
      </c>
      <c r="Z749" s="142">
        <v>545.92172579999999</v>
      </c>
      <c r="AA749" s="142">
        <v>540.4264793074999</v>
      </c>
      <c r="AB749" s="142">
        <v>551.56631686000003</v>
      </c>
      <c r="AC749" s="142">
        <v>574.25477382749989</v>
      </c>
      <c r="AD749" s="142">
        <v>618.37456090083299</v>
      </c>
      <c r="AE749" s="142">
        <v>754.29507016666696</v>
      </c>
      <c r="AF749" s="142">
        <v>903.53348236666704</v>
      </c>
      <c r="AG749" s="142">
        <v>974.1009586875</v>
      </c>
      <c r="AH749" s="142">
        <v>1121.4096703166701</v>
      </c>
      <c r="AI749" s="142">
        <v>1328.2869009666699</v>
      </c>
      <c r="AJ749" s="142">
        <v>1442.1825325366701</v>
      </c>
      <c r="AK749" s="142">
        <v>1116.1609274800001</v>
      </c>
      <c r="AL749" s="142">
        <v>1253.9182459533301</v>
      </c>
      <c r="AM749" s="142">
        <v>1468.92251058333</v>
      </c>
      <c r="AN749" s="142">
        <v>1407.7216989766698</v>
      </c>
      <c r="AO749" s="142">
        <v>1451.30888068833</v>
      </c>
      <c r="AP749" s="142">
        <v>1498.4034607666702</v>
      </c>
      <c r="AQ749" s="142">
        <v>1319.9768095116699</v>
      </c>
      <c r="AR749" s="142">
        <v>1325.2723317758298</v>
      </c>
      <c r="AS749" s="142">
        <v>1447.7740434749999</v>
      </c>
      <c r="AT749" s="142">
        <v>1563.12319515083</v>
      </c>
      <c r="AU749" s="142">
        <v>1492.8608883358302</v>
      </c>
      <c r="AV749" s="142">
        <v>1369.1501641766699</v>
      </c>
      <c r="AW749" s="142">
        <v>1717.0493359385423</v>
      </c>
      <c r="AX749" s="142">
        <v>1767.7857923219528</v>
      </c>
      <c r="AY749" s="142">
        <v>1820.880642216659</v>
      </c>
      <c r="AZ749" s="142">
        <v>1905.562807109236</v>
      </c>
      <c r="BA749" s="142">
        <v>2028.2731415547978</v>
      </c>
      <c r="BB749" s="164"/>
      <c r="BC749" s="164"/>
      <c r="BD749" s="164"/>
      <c r="BE749" s="164"/>
      <c r="BF749" s="164"/>
    </row>
    <row r="750" spans="1:58" s="142" customFormat="1" outlineLevel="1" x14ac:dyDescent="0.2">
      <c r="A750" s="96"/>
      <c r="B750" s="96"/>
      <c r="C750" s="96"/>
      <c r="D750" s="137"/>
      <c r="E750" s="137"/>
      <c r="F750" s="140" t="s">
        <v>445</v>
      </c>
      <c r="G750" s="140" t="s">
        <v>906</v>
      </c>
      <c r="H750" s="164">
        <v>109.53246735865466</v>
      </c>
      <c r="I750" s="164">
        <v>116.33579316869735</v>
      </c>
      <c r="J750" s="164">
        <v>123.56168995877682</v>
      </c>
      <c r="K750" s="164">
        <v>131.23640463197475</v>
      </c>
      <c r="L750" s="164">
        <v>139.38781434984753</v>
      </c>
      <c r="M750" s="164">
        <v>148.04552779171337</v>
      </c>
      <c r="N750" s="164">
        <v>157.24099270339804</v>
      </c>
      <c r="O750" s="164">
        <v>167.00761012609263</v>
      </c>
      <c r="P750" s="164">
        <v>177.38085572024127</v>
      </c>
      <c r="Q750" s="164">
        <v>188.39840862514828</v>
      </c>
      <c r="R750" s="164">
        <v>200.10028832236634</v>
      </c>
      <c r="S750" s="142">
        <v>212.529</v>
      </c>
      <c r="T750" s="142">
        <v>231.08799999999999</v>
      </c>
      <c r="U750" s="142">
        <v>206.28800000000001</v>
      </c>
      <c r="V750" s="142">
        <v>233.036</v>
      </c>
      <c r="W750" s="142">
        <v>282.57900000000001</v>
      </c>
      <c r="X750" s="142">
        <v>287.25700000000001</v>
      </c>
      <c r="Y750" s="142">
        <v>290.53800000000001</v>
      </c>
      <c r="Z750" s="142">
        <v>306.91800000000001</v>
      </c>
      <c r="AA750" s="142">
        <v>302.45699999999999</v>
      </c>
      <c r="AB750" s="142">
        <v>300.81799999999998</v>
      </c>
      <c r="AC750" s="142">
        <v>300.10899999999998</v>
      </c>
      <c r="AD750" s="142">
        <v>315.10500000000002</v>
      </c>
      <c r="AE750" s="142">
        <v>371.10199999999998</v>
      </c>
      <c r="AF750" s="142">
        <v>429.56299999999999</v>
      </c>
      <c r="AG750" s="142">
        <v>448.024</v>
      </c>
      <c r="AH750" s="142">
        <v>495.49799999999999</v>
      </c>
      <c r="AI750" s="142">
        <v>557.48800000000006</v>
      </c>
      <c r="AJ750" s="142">
        <v>615.31399999999996</v>
      </c>
      <c r="AK750" s="142">
        <v>483.08800000000002</v>
      </c>
      <c r="AL750" s="142">
        <v>523.91499999999996</v>
      </c>
      <c r="AM750" s="142">
        <v>597.077</v>
      </c>
      <c r="AN750" s="142">
        <v>568.98699999999997</v>
      </c>
      <c r="AO750" s="142">
        <v>579.53</v>
      </c>
      <c r="AP750" s="142">
        <v>580.16800000000001</v>
      </c>
      <c r="AQ750" s="142">
        <v>505.71100000000001</v>
      </c>
      <c r="AR750" s="142">
        <v>501.32900000000001</v>
      </c>
      <c r="AS750" s="142">
        <v>535.28499999999997</v>
      </c>
      <c r="AT750" s="142">
        <v>580.89700000000005</v>
      </c>
      <c r="AU750" s="142">
        <v>569.404</v>
      </c>
      <c r="AV750" s="142">
        <v>489.38499999999999</v>
      </c>
      <c r="AW750" s="142">
        <v>623.90025515607283</v>
      </c>
      <c r="AX750" s="142">
        <v>653.384803935067</v>
      </c>
      <c r="AY750" s="142">
        <v>687.24878577390564</v>
      </c>
      <c r="AZ750" s="142">
        <v>715.92515688044898</v>
      </c>
      <c r="BA750" s="142">
        <v>769.09012914094501</v>
      </c>
      <c r="BB750" s="164"/>
      <c r="BC750" s="164"/>
      <c r="BD750" s="164"/>
      <c r="BE750" s="164"/>
      <c r="BF750" s="164"/>
    </row>
    <row r="751" spans="1:58" s="142" customFormat="1" outlineLevel="1" x14ac:dyDescent="0.2">
      <c r="A751" s="96"/>
      <c r="B751" s="96"/>
      <c r="C751" s="96"/>
      <c r="D751" s="137"/>
      <c r="E751" s="137"/>
      <c r="F751" s="140" t="s">
        <v>446</v>
      </c>
      <c r="G751" s="140" t="s">
        <v>907</v>
      </c>
      <c r="H751" s="164">
        <v>73.789000000000001</v>
      </c>
      <c r="I751" s="164">
        <v>73.789000000000001</v>
      </c>
      <c r="J751" s="142">
        <v>73.789000000000001</v>
      </c>
      <c r="K751" s="142">
        <v>72.878</v>
      </c>
      <c r="L751" s="142">
        <v>74.563999999999993</v>
      </c>
      <c r="M751" s="142">
        <v>76.715999999999994</v>
      </c>
      <c r="N751" s="142">
        <v>97.203999999999994</v>
      </c>
      <c r="O751" s="142">
        <v>116.711</v>
      </c>
      <c r="P751" s="142">
        <v>127.858</v>
      </c>
      <c r="Q751" s="142">
        <v>140.554</v>
      </c>
      <c r="R751" s="142">
        <v>170.48599999999999</v>
      </c>
      <c r="S751" s="142">
        <v>169.47300000000001</v>
      </c>
      <c r="T751" s="142">
        <v>178.15600000000001</v>
      </c>
      <c r="U751" s="142">
        <v>169.15299999999999</v>
      </c>
      <c r="V751" s="142">
        <v>191.42099999999999</v>
      </c>
      <c r="W751" s="142">
        <v>233.99799999999999</v>
      </c>
      <c r="X751" s="142">
        <v>252.03800000000001</v>
      </c>
      <c r="Y751" s="142">
        <v>240.40299999999999</v>
      </c>
      <c r="Z751" s="142">
        <v>245.70099999999999</v>
      </c>
      <c r="AA751" s="142">
        <v>235.07900000000001</v>
      </c>
      <c r="AB751" s="142">
        <v>240.262</v>
      </c>
      <c r="AC751" s="142">
        <v>244.346</v>
      </c>
      <c r="AD751" s="142">
        <v>254.61099999999999</v>
      </c>
      <c r="AE751" s="142">
        <v>297.048</v>
      </c>
      <c r="AF751" s="142">
        <v>354.255</v>
      </c>
      <c r="AG751" s="142">
        <v>373.63499999999999</v>
      </c>
      <c r="AH751" s="142">
        <v>420.34199999999998</v>
      </c>
      <c r="AI751" s="142">
        <v>499.94400000000002</v>
      </c>
      <c r="AJ751" s="142">
        <v>542.11300000000006</v>
      </c>
      <c r="AK751" s="142">
        <v>405.07</v>
      </c>
      <c r="AL751" s="142">
        <v>443.97199999999998</v>
      </c>
      <c r="AM751" s="142">
        <v>525.077</v>
      </c>
      <c r="AN751" s="142">
        <v>502.40800000000002</v>
      </c>
      <c r="AO751" s="142">
        <v>520.55100000000004</v>
      </c>
      <c r="AP751" s="142">
        <v>530.32100000000003</v>
      </c>
      <c r="AQ751" s="142">
        <v>456.08300000000003</v>
      </c>
      <c r="AR751" s="142">
        <v>462.38799999999998</v>
      </c>
      <c r="AS751" s="142">
        <v>511.75299999999999</v>
      </c>
      <c r="AT751" s="142">
        <v>550.27</v>
      </c>
      <c r="AU751" s="142">
        <v>539.70600000000002</v>
      </c>
      <c r="AV751" s="142">
        <v>495.09199999999998</v>
      </c>
      <c r="AW751" s="142">
        <v>630.33369348389385</v>
      </c>
      <c r="AX751" s="142">
        <v>668.1442616972696</v>
      </c>
      <c r="AY751" s="142">
        <v>687.36210407133979</v>
      </c>
      <c r="AZ751" s="142">
        <v>704.86782187884853</v>
      </c>
      <c r="BA751" s="142">
        <v>739.62381650982672</v>
      </c>
      <c r="BB751" s="164"/>
      <c r="BC751" s="164"/>
      <c r="BD751" s="164"/>
      <c r="BE751" s="164"/>
      <c r="BF751" s="164"/>
    </row>
    <row r="752" spans="1:58" s="142" customFormat="1" outlineLevel="1" x14ac:dyDescent="0.2">
      <c r="A752" s="96"/>
      <c r="B752" s="96"/>
      <c r="C752" s="96"/>
      <c r="D752" s="137"/>
      <c r="E752" s="137"/>
      <c r="F752" s="140" t="s">
        <v>447</v>
      </c>
      <c r="G752" s="140" t="s">
        <v>908</v>
      </c>
      <c r="H752" s="142">
        <v>110.9866486945</v>
      </c>
      <c r="I752" s="142">
        <v>103.13251042919799</v>
      </c>
      <c r="J752" s="142">
        <v>97.775018990118795</v>
      </c>
      <c r="K752" s="142">
        <v>92.953941006948014</v>
      </c>
      <c r="L752" s="142">
        <v>94.387298152893905</v>
      </c>
      <c r="M752" s="142">
        <v>101.02843004648099</v>
      </c>
      <c r="N752" s="142">
        <v>107.59936518856699</v>
      </c>
      <c r="O752" s="142">
        <v>130.692166461168</v>
      </c>
      <c r="P752" s="142">
        <v>144.376213489332</v>
      </c>
      <c r="Q752" s="142">
        <v>152.37426734094402</v>
      </c>
      <c r="R752" s="142">
        <v>182.688514537906</v>
      </c>
      <c r="S752" s="142">
        <v>184.34422114393101</v>
      </c>
      <c r="T752" s="142">
        <v>190.37016127734799</v>
      </c>
      <c r="U752" s="142">
        <v>184.34463651715001</v>
      </c>
      <c r="V752" s="142">
        <v>207.98204950084298</v>
      </c>
      <c r="W752" s="142">
        <v>243.71746621325698</v>
      </c>
      <c r="X752" s="142">
        <v>262.31346291360603</v>
      </c>
      <c r="Y752" s="142">
        <v>278.72121739135201</v>
      </c>
      <c r="Z752" s="142">
        <v>271.97347790462499</v>
      </c>
      <c r="AA752" s="142">
        <v>269.77612498740996</v>
      </c>
      <c r="AB752" s="142">
        <v>283.662057426584</v>
      </c>
      <c r="AC752" s="142">
        <v>275.05020477791101</v>
      </c>
      <c r="AD752" s="142">
        <v>281.506941703677</v>
      </c>
      <c r="AE752" s="142">
        <v>307.876680177477</v>
      </c>
      <c r="AF752" s="142">
        <v>350.94657438939504</v>
      </c>
      <c r="AG752" s="142">
        <v>387.71390216334004</v>
      </c>
      <c r="AH752" s="142">
        <v>453.48858604320304</v>
      </c>
      <c r="AI752" s="142">
        <v>447.58039504707097</v>
      </c>
      <c r="AJ752" s="142">
        <v>464.93141807970602</v>
      </c>
      <c r="AK752" s="142">
        <v>354.67540573633897</v>
      </c>
      <c r="AL752" s="142">
        <v>411.42851845141797</v>
      </c>
      <c r="AM752" s="142">
        <v>483.539906191044</v>
      </c>
      <c r="AN752" s="142">
        <v>471.37422542273401</v>
      </c>
      <c r="AO752" s="142">
        <v>468.85802848307401</v>
      </c>
      <c r="AP752" s="142">
        <v>475.62753016451796</v>
      </c>
      <c r="AQ752" s="142">
        <v>430.358164558461</v>
      </c>
      <c r="AR752" s="142">
        <v>401.75687197936401</v>
      </c>
      <c r="AS752" s="142">
        <v>432.713076678292</v>
      </c>
      <c r="AT752" s="142">
        <v>468.46853257256197</v>
      </c>
      <c r="AU752" s="142">
        <v>476.043526551848</v>
      </c>
      <c r="AV752" s="142">
        <v>392.82076462869497</v>
      </c>
      <c r="AW752" s="142">
        <v>480.74967715158596</v>
      </c>
      <c r="AX752" s="142">
        <v>557.80774595973662</v>
      </c>
      <c r="AY752" s="142">
        <v>577.5761342799201</v>
      </c>
      <c r="AZ752" s="142">
        <v>585.3576928961761</v>
      </c>
      <c r="BA752" s="142">
        <v>606.38479032596172</v>
      </c>
      <c r="BB752" s="164"/>
      <c r="BC752" s="164"/>
      <c r="BD752" s="164"/>
      <c r="BE752" s="164"/>
      <c r="BF752" s="164"/>
    </row>
    <row r="753" spans="1:58" s="43" customFormat="1" x14ac:dyDescent="0.2">
      <c r="A753" s="37" t="s">
        <v>442</v>
      </c>
      <c r="B753" s="37" t="s">
        <v>1566</v>
      </c>
      <c r="C753" s="37" t="s">
        <v>1462</v>
      </c>
      <c r="D753" s="38" t="s">
        <v>374</v>
      </c>
      <c r="E753" s="38" t="s">
        <v>1546</v>
      </c>
      <c r="F753" s="22" t="s">
        <v>1867</v>
      </c>
      <c r="G753" s="22" t="s">
        <v>1336</v>
      </c>
      <c r="H753" s="27" t="str">
        <f>EIUSum(H749:H752,H$986:H$989)</f>
        <v>–</v>
      </c>
      <c r="I753" s="27" t="str">
        <f t="shared" ref="I753:BA753" si="416">EIUSum(I749:I752,I$986:I$989)</f>
        <v>–</v>
      </c>
      <c r="J753" s="27" t="str">
        <f t="shared" si="416"/>
        <v>–</v>
      </c>
      <c r="K753" s="27" t="str">
        <f t="shared" si="416"/>
        <v>–</v>
      </c>
      <c r="L753" s="27" t="str">
        <f t="shared" si="416"/>
        <v>–</v>
      </c>
      <c r="M753" s="27" t="str">
        <f t="shared" si="416"/>
        <v>–</v>
      </c>
      <c r="N753" s="27" t="str">
        <f t="shared" si="416"/>
        <v>–</v>
      </c>
      <c r="O753" s="27" t="str">
        <f t="shared" si="416"/>
        <v>–</v>
      </c>
      <c r="P753" s="27" t="str">
        <f t="shared" si="416"/>
        <v>–</v>
      </c>
      <c r="Q753" s="27" t="str">
        <f t="shared" si="416"/>
        <v>–</v>
      </c>
      <c r="R753" s="27" t="str">
        <f t="shared" si="416"/>
        <v>–</v>
      </c>
      <c r="S753" s="27">
        <f t="shared" si="416"/>
        <v>993.24264066893102</v>
      </c>
      <c r="T753" s="27">
        <f t="shared" si="416"/>
        <v>1043.1190369023479</v>
      </c>
      <c r="U753" s="27">
        <f t="shared" si="416"/>
        <v>937.15882145048306</v>
      </c>
      <c r="V753" s="27">
        <f t="shared" si="416"/>
        <v>1053.3247006508429</v>
      </c>
      <c r="W753" s="27">
        <f t="shared" si="416"/>
        <v>1261.6018352465901</v>
      </c>
      <c r="X753" s="27">
        <f t="shared" si="416"/>
        <v>1314.5685934136059</v>
      </c>
      <c r="Y753" s="27">
        <f t="shared" si="416"/>
        <v>1326.6965642913519</v>
      </c>
      <c r="Z753" s="27">
        <f t="shared" si="416"/>
        <v>1370.5142037046251</v>
      </c>
      <c r="AA753" s="27">
        <f t="shared" si="416"/>
        <v>1347.7386042949099</v>
      </c>
      <c r="AB753" s="27">
        <f t="shared" si="416"/>
        <v>1376.308374286584</v>
      </c>
      <c r="AC753" s="27">
        <f t="shared" si="416"/>
        <v>1393.7599786054109</v>
      </c>
      <c r="AD753" s="27">
        <f t="shared" si="416"/>
        <v>1469.5975026045101</v>
      </c>
      <c r="AE753" s="27">
        <f t="shared" si="416"/>
        <v>1730.321750344144</v>
      </c>
      <c r="AF753" s="27">
        <f t="shared" si="416"/>
        <v>2038.2980567560619</v>
      </c>
      <c r="AG753" s="27">
        <f t="shared" si="416"/>
        <v>2183.4738608508401</v>
      </c>
      <c r="AH753" s="27">
        <f t="shared" si="416"/>
        <v>2490.7382563598735</v>
      </c>
      <c r="AI753" s="27">
        <f t="shared" si="416"/>
        <v>2833.2992960137408</v>
      </c>
      <c r="AJ753" s="27">
        <f t="shared" si="416"/>
        <v>3064.5409506163764</v>
      </c>
      <c r="AK753" s="27">
        <f t="shared" si="416"/>
        <v>2358.9943332163389</v>
      </c>
      <c r="AL753" s="27">
        <f t="shared" si="416"/>
        <v>2633.2337644047479</v>
      </c>
      <c r="AM753" s="27">
        <f t="shared" si="416"/>
        <v>3074.6164167743736</v>
      </c>
      <c r="AN753" s="27">
        <f t="shared" si="416"/>
        <v>2950.4909243994039</v>
      </c>
      <c r="AO753" s="27">
        <f t="shared" si="416"/>
        <v>3020.247909171404</v>
      </c>
      <c r="AP753" s="27">
        <f t="shared" si="416"/>
        <v>3084.5199909311877</v>
      </c>
      <c r="AQ753" s="27">
        <f t="shared" si="416"/>
        <v>2712.1289740701309</v>
      </c>
      <c r="AR753" s="27">
        <f t="shared" si="416"/>
        <v>2690.7462037551936</v>
      </c>
      <c r="AS753" s="27">
        <f t="shared" si="416"/>
        <v>2927.5251201532919</v>
      </c>
      <c r="AT753" s="27">
        <f t="shared" si="416"/>
        <v>3162.758727723392</v>
      </c>
      <c r="AU753" s="27">
        <f t="shared" si="416"/>
        <v>3078.0144148876784</v>
      </c>
      <c r="AV753" s="27">
        <f t="shared" si="416"/>
        <v>2746.4479288053649</v>
      </c>
      <c r="AW753" s="28">
        <f t="shared" si="416"/>
        <v>3452.0329617300949</v>
      </c>
      <c r="AX753" s="28">
        <f t="shared" si="416"/>
        <v>3647.1226039140261</v>
      </c>
      <c r="AY753" s="28">
        <f t="shared" si="416"/>
        <v>3773.0676663418244</v>
      </c>
      <c r="AZ753" s="28">
        <f t="shared" si="416"/>
        <v>3911.7134787647096</v>
      </c>
      <c r="BA753" s="28">
        <f t="shared" si="416"/>
        <v>4143.371877531531</v>
      </c>
    </row>
    <row r="754" spans="1:58" s="43" customFormat="1" x14ac:dyDescent="0.2">
      <c r="A754" s="37"/>
      <c r="B754" s="37"/>
      <c r="C754" s="37"/>
      <c r="D754" s="38"/>
      <c r="E754" s="38"/>
      <c r="F754" s="65" t="s">
        <v>419</v>
      </c>
      <c r="G754" s="18"/>
      <c r="H754" s="27"/>
      <c r="I754" s="27"/>
      <c r="J754" s="27"/>
      <c r="K754" s="27"/>
      <c r="L754" s="27"/>
      <c r="M754" s="27"/>
      <c r="N754" s="27"/>
      <c r="O754" s="27"/>
      <c r="P754" s="27"/>
      <c r="Q754" s="27"/>
      <c r="R754" s="27"/>
      <c r="S754" s="27"/>
      <c r="T754" s="27"/>
      <c r="U754" s="27"/>
      <c r="V754" s="27"/>
      <c r="W754" s="27"/>
      <c r="X754" s="27"/>
      <c r="Y754" s="27"/>
      <c r="Z754" s="27"/>
      <c r="AA754" s="27"/>
      <c r="AB754" s="27"/>
      <c r="AC754" s="27"/>
      <c r="AD754" s="27"/>
      <c r="AE754" s="27"/>
      <c r="AF754" s="27"/>
      <c r="AG754" s="27"/>
      <c r="AH754" s="27"/>
      <c r="AI754" s="28"/>
      <c r="AJ754" s="28"/>
      <c r="AK754" s="28"/>
      <c r="AL754" s="28"/>
      <c r="AM754" s="28"/>
      <c r="AN754" s="28"/>
      <c r="AO754" s="28"/>
      <c r="AP754" s="28"/>
      <c r="AQ754" s="28"/>
      <c r="AR754" s="28"/>
      <c r="AS754" s="28"/>
      <c r="AT754" s="28"/>
      <c r="AU754" s="28"/>
      <c r="AV754" s="28"/>
      <c r="AW754" s="28"/>
      <c r="AX754" s="28"/>
      <c r="AY754" s="28"/>
      <c r="AZ754" s="28"/>
      <c r="BA754" s="28"/>
    </row>
    <row r="755" spans="1:58" s="43" customFormat="1" x14ac:dyDescent="0.2">
      <c r="A755" s="37" t="s">
        <v>442</v>
      </c>
      <c r="B755" s="37" t="s">
        <v>1567</v>
      </c>
      <c r="C755" s="37"/>
      <c r="D755" s="38" t="s">
        <v>374</v>
      </c>
      <c r="E755" s="38" t="s">
        <v>1546</v>
      </c>
      <c r="F755" s="23" t="s">
        <v>1568</v>
      </c>
      <c r="G755" s="22" t="s">
        <v>1337</v>
      </c>
      <c r="H755" s="27" t="s">
        <v>1536</v>
      </c>
      <c r="I755" s="27" t="s">
        <v>1536</v>
      </c>
      <c r="J755" s="27" t="s">
        <v>1536</v>
      </c>
      <c r="K755" s="27" t="s">
        <v>1536</v>
      </c>
      <c r="L755" s="27" t="s">
        <v>1536</v>
      </c>
      <c r="M755" s="27" t="s">
        <v>1536</v>
      </c>
      <c r="N755" s="27" t="s">
        <v>1536</v>
      </c>
      <c r="O755" s="27" t="s">
        <v>1536</v>
      </c>
      <c r="P755" s="27" t="s">
        <v>1536</v>
      </c>
      <c r="Q755" s="27" t="s">
        <v>1536</v>
      </c>
      <c r="R755" s="27" t="s">
        <v>1536</v>
      </c>
      <c r="S755" s="27" t="s">
        <v>1536</v>
      </c>
      <c r="T755" s="27" t="s">
        <v>1536</v>
      </c>
      <c r="U755" s="27" t="s">
        <v>1536</v>
      </c>
      <c r="V755" s="27" t="s">
        <v>1536</v>
      </c>
      <c r="W755" s="27" t="s">
        <v>1536</v>
      </c>
      <c r="X755" s="27" t="s">
        <v>1536</v>
      </c>
      <c r="Y755" s="27" t="s">
        <v>1536</v>
      </c>
      <c r="Z755" s="27" t="s">
        <v>1536</v>
      </c>
      <c r="AA755" s="27" t="s">
        <v>1536</v>
      </c>
      <c r="AB755" s="27" t="s">
        <v>1536</v>
      </c>
      <c r="AC755" s="27" t="s">
        <v>1536</v>
      </c>
      <c r="AD755" s="27" t="s">
        <v>1536</v>
      </c>
      <c r="AE755" s="27" t="s">
        <v>1536</v>
      </c>
      <c r="AF755" s="27" t="s">
        <v>1536</v>
      </c>
      <c r="AG755" s="27" t="s">
        <v>1536</v>
      </c>
      <c r="AH755" s="27" t="s">
        <v>1536</v>
      </c>
      <c r="AI755" s="27" t="s">
        <v>1536</v>
      </c>
      <c r="AJ755" s="27" t="s">
        <v>1536</v>
      </c>
      <c r="AK755" s="27" t="s">
        <v>1536</v>
      </c>
      <c r="AL755" s="27" t="s">
        <v>1536</v>
      </c>
      <c r="AM755" s="27" t="s">
        <v>1536</v>
      </c>
      <c r="AN755" s="27" t="s">
        <v>1536</v>
      </c>
      <c r="AO755" s="27" t="s">
        <v>1536</v>
      </c>
      <c r="AP755" s="27" t="s">
        <v>1536</v>
      </c>
      <c r="AQ755" s="27" t="s">
        <v>1536</v>
      </c>
      <c r="AR755" s="27" t="s">
        <v>1536</v>
      </c>
      <c r="AS755" s="27" t="s">
        <v>1536</v>
      </c>
      <c r="AT755" s="27" t="s">
        <v>1536</v>
      </c>
      <c r="AU755" s="27" t="s">
        <v>1536</v>
      </c>
      <c r="AV755" s="27" t="s">
        <v>1536</v>
      </c>
      <c r="AW755" s="28" t="s">
        <v>1536</v>
      </c>
      <c r="AX755" s="28" t="s">
        <v>1536</v>
      </c>
      <c r="AY755" s="28" t="s">
        <v>1536</v>
      </c>
      <c r="AZ755" s="28" t="s">
        <v>1536</v>
      </c>
      <c r="BA755" s="28" t="s">
        <v>1536</v>
      </c>
    </row>
    <row r="756" spans="1:58" s="43" customFormat="1" x14ac:dyDescent="0.2">
      <c r="A756" s="37" t="s">
        <v>442</v>
      </c>
      <c r="B756" s="37" t="s">
        <v>1569</v>
      </c>
      <c r="C756" s="37"/>
      <c r="D756" s="38" t="s">
        <v>374</v>
      </c>
      <c r="E756" s="38" t="s">
        <v>1546</v>
      </c>
      <c r="F756" s="23" t="s">
        <v>1570</v>
      </c>
      <c r="G756" s="22" t="s">
        <v>1338</v>
      </c>
      <c r="H756" s="27" t="s">
        <v>1536</v>
      </c>
      <c r="I756" s="27" t="s">
        <v>1536</v>
      </c>
      <c r="J756" s="27" t="s">
        <v>1536</v>
      </c>
      <c r="K756" s="27" t="s">
        <v>1536</v>
      </c>
      <c r="L756" s="27" t="s">
        <v>1536</v>
      </c>
      <c r="M756" s="27" t="s">
        <v>1536</v>
      </c>
      <c r="N756" s="27" t="s">
        <v>1536</v>
      </c>
      <c r="O756" s="27" t="s">
        <v>1536</v>
      </c>
      <c r="P756" s="27" t="s">
        <v>1536</v>
      </c>
      <c r="Q756" s="27" t="s">
        <v>1536</v>
      </c>
      <c r="R756" s="27" t="s">
        <v>1536</v>
      </c>
      <c r="S756" s="27" t="s">
        <v>1536</v>
      </c>
      <c r="T756" s="27" t="s">
        <v>1536</v>
      </c>
      <c r="U756" s="27" t="s">
        <v>1536</v>
      </c>
      <c r="V756" s="27" t="s">
        <v>1536</v>
      </c>
      <c r="W756" s="27" t="s">
        <v>1536</v>
      </c>
      <c r="X756" s="27" t="s">
        <v>1536</v>
      </c>
      <c r="Y756" s="27" t="s">
        <v>1536</v>
      </c>
      <c r="Z756" s="27" t="s">
        <v>1536</v>
      </c>
      <c r="AA756" s="27" t="s">
        <v>1536</v>
      </c>
      <c r="AB756" s="27" t="s">
        <v>1536</v>
      </c>
      <c r="AC756" s="27" t="s">
        <v>1536</v>
      </c>
      <c r="AD756" s="27" t="s">
        <v>1536</v>
      </c>
      <c r="AE756" s="27" t="s">
        <v>1536</v>
      </c>
      <c r="AF756" s="27" t="s">
        <v>1536</v>
      </c>
      <c r="AG756" s="27" t="s">
        <v>1536</v>
      </c>
      <c r="AH756" s="27" t="s">
        <v>1536</v>
      </c>
      <c r="AI756" s="27" t="s">
        <v>1536</v>
      </c>
      <c r="AJ756" s="27" t="s">
        <v>1536</v>
      </c>
      <c r="AK756" s="27" t="s">
        <v>1536</v>
      </c>
      <c r="AL756" s="27" t="s">
        <v>1536</v>
      </c>
      <c r="AM756" s="27" t="s">
        <v>1536</v>
      </c>
      <c r="AN756" s="27" t="s">
        <v>1536</v>
      </c>
      <c r="AO756" s="27" t="s">
        <v>1536</v>
      </c>
      <c r="AP756" s="27" t="s">
        <v>1536</v>
      </c>
      <c r="AQ756" s="27" t="s">
        <v>1536</v>
      </c>
      <c r="AR756" s="27" t="s">
        <v>1536</v>
      </c>
      <c r="AS756" s="27" t="s">
        <v>1536</v>
      </c>
      <c r="AT756" s="27" t="s">
        <v>1536</v>
      </c>
      <c r="AU756" s="27" t="s">
        <v>1536</v>
      </c>
      <c r="AV756" s="27" t="s">
        <v>1536</v>
      </c>
      <c r="AW756" s="28" t="s">
        <v>1536</v>
      </c>
      <c r="AX756" s="28" t="s">
        <v>1536</v>
      </c>
      <c r="AY756" s="28" t="s">
        <v>1536</v>
      </c>
      <c r="AZ756" s="28" t="s">
        <v>1536</v>
      </c>
      <c r="BA756" s="28" t="s">
        <v>1536</v>
      </c>
    </row>
    <row r="757" spans="1:58" s="43" customFormat="1" x14ac:dyDescent="0.2">
      <c r="A757" s="37" t="s">
        <v>442</v>
      </c>
      <c r="B757" s="37" t="s">
        <v>420</v>
      </c>
      <c r="C757" s="37"/>
      <c r="D757" s="38" t="s">
        <v>374</v>
      </c>
      <c r="E757" s="38" t="s">
        <v>1546</v>
      </c>
      <c r="F757" s="23" t="s">
        <v>421</v>
      </c>
      <c r="G757" s="22" t="s">
        <v>1339</v>
      </c>
      <c r="H757" s="27" t="s">
        <v>1536</v>
      </c>
      <c r="I757" s="27" t="s">
        <v>1536</v>
      </c>
      <c r="J757" s="27" t="s">
        <v>1536</v>
      </c>
      <c r="K757" s="27" t="s">
        <v>1536</v>
      </c>
      <c r="L757" s="27" t="s">
        <v>1536</v>
      </c>
      <c r="M757" s="27" t="s">
        <v>1536</v>
      </c>
      <c r="N757" s="27" t="s">
        <v>1536</v>
      </c>
      <c r="O757" s="27" t="s">
        <v>1536</v>
      </c>
      <c r="P757" s="27" t="s">
        <v>1536</v>
      </c>
      <c r="Q757" s="27" t="s">
        <v>1536</v>
      </c>
      <c r="R757" s="27" t="s">
        <v>1536</v>
      </c>
      <c r="S757" s="27" t="s">
        <v>1536</v>
      </c>
      <c r="T757" s="27" t="s">
        <v>1536</v>
      </c>
      <c r="U757" s="27" t="s">
        <v>1536</v>
      </c>
      <c r="V757" s="27" t="s">
        <v>1536</v>
      </c>
      <c r="W757" s="27" t="s">
        <v>1536</v>
      </c>
      <c r="X757" s="27" t="s">
        <v>1536</v>
      </c>
      <c r="Y757" s="27" t="s">
        <v>1536</v>
      </c>
      <c r="Z757" s="27" t="s">
        <v>1536</v>
      </c>
      <c r="AA757" s="27" t="s">
        <v>1536</v>
      </c>
      <c r="AB757" s="27" t="s">
        <v>1536</v>
      </c>
      <c r="AC757" s="27" t="s">
        <v>1536</v>
      </c>
      <c r="AD757" s="27" t="s">
        <v>1536</v>
      </c>
      <c r="AE757" s="27" t="s">
        <v>1536</v>
      </c>
      <c r="AF757" s="27" t="s">
        <v>1536</v>
      </c>
      <c r="AG757" s="27" t="s">
        <v>1536</v>
      </c>
      <c r="AH757" s="27" t="s">
        <v>1536</v>
      </c>
      <c r="AI757" s="27" t="s">
        <v>1536</v>
      </c>
      <c r="AJ757" s="27" t="s">
        <v>1536</v>
      </c>
      <c r="AK757" s="27" t="s">
        <v>1536</v>
      </c>
      <c r="AL757" s="27" t="s">
        <v>1536</v>
      </c>
      <c r="AM757" s="27" t="s">
        <v>1536</v>
      </c>
      <c r="AN757" s="27" t="s">
        <v>1536</v>
      </c>
      <c r="AO757" s="27" t="s">
        <v>1536</v>
      </c>
      <c r="AP757" s="27" t="s">
        <v>1536</v>
      </c>
      <c r="AQ757" s="27" t="s">
        <v>1536</v>
      </c>
      <c r="AR757" s="27" t="s">
        <v>1536</v>
      </c>
      <c r="AS757" s="27" t="s">
        <v>1536</v>
      </c>
      <c r="AT757" s="27" t="s">
        <v>1536</v>
      </c>
      <c r="AU757" s="27" t="s">
        <v>1536</v>
      </c>
      <c r="AV757" s="27" t="s">
        <v>1536</v>
      </c>
      <c r="AW757" s="28" t="s">
        <v>1536</v>
      </c>
      <c r="AX757" s="28" t="s">
        <v>1536</v>
      </c>
      <c r="AY757" s="28" t="s">
        <v>1536</v>
      </c>
      <c r="AZ757" s="28" t="s">
        <v>1536</v>
      </c>
      <c r="BA757" s="28" t="s">
        <v>1536</v>
      </c>
    </row>
    <row r="758" spans="1:58" s="43" customFormat="1" x14ac:dyDescent="0.2">
      <c r="A758" s="37" t="s">
        <v>442</v>
      </c>
      <c r="B758" s="37" t="s">
        <v>422</v>
      </c>
      <c r="C758" s="37"/>
      <c r="D758" s="38" t="s">
        <v>374</v>
      </c>
      <c r="E758" s="38" t="s">
        <v>1546</v>
      </c>
      <c r="F758" s="23" t="s">
        <v>423</v>
      </c>
      <c r="G758" s="22" t="s">
        <v>1340</v>
      </c>
      <c r="H758" s="27" t="s">
        <v>1536</v>
      </c>
      <c r="I758" s="27" t="s">
        <v>1536</v>
      </c>
      <c r="J758" s="27" t="s">
        <v>1536</v>
      </c>
      <c r="K758" s="27" t="s">
        <v>1536</v>
      </c>
      <c r="L758" s="27" t="s">
        <v>1536</v>
      </c>
      <c r="M758" s="27" t="s">
        <v>1536</v>
      </c>
      <c r="N758" s="27" t="s">
        <v>1536</v>
      </c>
      <c r="O758" s="27" t="s">
        <v>1536</v>
      </c>
      <c r="P758" s="27" t="s">
        <v>1536</v>
      </c>
      <c r="Q758" s="27" t="s">
        <v>1536</v>
      </c>
      <c r="R758" s="27" t="s">
        <v>1536</v>
      </c>
      <c r="S758" s="27" t="s">
        <v>1536</v>
      </c>
      <c r="T758" s="27" t="s">
        <v>1536</v>
      </c>
      <c r="U758" s="27" t="s">
        <v>1536</v>
      </c>
      <c r="V758" s="27" t="s">
        <v>1536</v>
      </c>
      <c r="W758" s="27" t="s">
        <v>1536</v>
      </c>
      <c r="X758" s="27" t="s">
        <v>1536</v>
      </c>
      <c r="Y758" s="27" t="s">
        <v>1536</v>
      </c>
      <c r="Z758" s="27" t="s">
        <v>1536</v>
      </c>
      <c r="AA758" s="27" t="s">
        <v>1536</v>
      </c>
      <c r="AB758" s="27" t="s">
        <v>1536</v>
      </c>
      <c r="AC758" s="27" t="s">
        <v>1536</v>
      </c>
      <c r="AD758" s="27" t="s">
        <v>1536</v>
      </c>
      <c r="AE758" s="27" t="s">
        <v>1536</v>
      </c>
      <c r="AF758" s="27" t="s">
        <v>1536</v>
      </c>
      <c r="AG758" s="27" t="s">
        <v>1536</v>
      </c>
      <c r="AH758" s="27" t="s">
        <v>1536</v>
      </c>
      <c r="AI758" s="27" t="s">
        <v>1536</v>
      </c>
      <c r="AJ758" s="27" t="s">
        <v>1536</v>
      </c>
      <c r="AK758" s="27" t="s">
        <v>1536</v>
      </c>
      <c r="AL758" s="27" t="s">
        <v>1536</v>
      </c>
      <c r="AM758" s="27" t="s">
        <v>1536</v>
      </c>
      <c r="AN758" s="27" t="s">
        <v>1536</v>
      </c>
      <c r="AO758" s="27" t="s">
        <v>1536</v>
      </c>
      <c r="AP758" s="27" t="s">
        <v>1536</v>
      </c>
      <c r="AQ758" s="27" t="s">
        <v>1536</v>
      </c>
      <c r="AR758" s="27" t="s">
        <v>1536</v>
      </c>
      <c r="AS758" s="27" t="s">
        <v>1536</v>
      </c>
      <c r="AT758" s="27" t="s">
        <v>1536</v>
      </c>
      <c r="AU758" s="27" t="s">
        <v>1536</v>
      </c>
      <c r="AV758" s="27" t="s">
        <v>1536</v>
      </c>
      <c r="AW758" s="28" t="s">
        <v>1536</v>
      </c>
      <c r="AX758" s="28" t="s">
        <v>1536</v>
      </c>
      <c r="AY758" s="28" t="s">
        <v>1536</v>
      </c>
      <c r="AZ758" s="28" t="s">
        <v>1536</v>
      </c>
      <c r="BA758" s="28" t="s">
        <v>1536</v>
      </c>
    </row>
    <row r="759" spans="1:58" s="43" customFormat="1" x14ac:dyDescent="0.2">
      <c r="A759" s="37"/>
      <c r="B759" s="37"/>
      <c r="C759" s="37"/>
      <c r="D759" s="38"/>
      <c r="E759" s="38"/>
      <c r="F759" s="23" t="s">
        <v>424</v>
      </c>
      <c r="G759" s="18"/>
      <c r="H759" s="27"/>
      <c r="I759" s="27"/>
      <c r="J759" s="27"/>
      <c r="K759" s="27"/>
      <c r="L759" s="27"/>
      <c r="M759" s="27"/>
      <c r="N759" s="27"/>
      <c r="O759" s="27"/>
      <c r="P759" s="27"/>
      <c r="Q759" s="27"/>
      <c r="R759" s="27"/>
      <c r="S759" s="27"/>
      <c r="T759" s="27"/>
      <c r="U759" s="27"/>
      <c r="V759" s="27"/>
      <c r="W759" s="27"/>
      <c r="X759" s="27"/>
      <c r="Y759" s="27"/>
      <c r="Z759" s="27"/>
      <c r="AA759" s="27"/>
      <c r="AB759" s="27"/>
      <c r="AC759" s="27"/>
      <c r="AD759" s="27"/>
      <c r="AE759" s="27"/>
      <c r="AF759" s="27"/>
      <c r="AG759" s="27"/>
      <c r="AH759" s="27"/>
      <c r="AI759" s="28"/>
      <c r="AJ759" s="28"/>
      <c r="AK759" s="28"/>
      <c r="AL759" s="28"/>
      <c r="AM759" s="28"/>
      <c r="AN759" s="28"/>
      <c r="AO759" s="28"/>
      <c r="AP759" s="28"/>
      <c r="AQ759" s="28"/>
      <c r="AR759" s="28"/>
      <c r="AS759" s="28"/>
      <c r="AT759" s="28"/>
      <c r="AU759" s="28"/>
      <c r="AV759" s="28"/>
      <c r="AW759" s="28"/>
      <c r="AX759" s="28"/>
      <c r="AY759" s="28"/>
      <c r="AZ759" s="28"/>
      <c r="BA759" s="28"/>
    </row>
    <row r="760" spans="1:58" s="145" customFormat="1" outlineLevel="1" x14ac:dyDescent="0.2">
      <c r="A760" s="96"/>
      <c r="B760" s="96"/>
      <c r="C760" s="96"/>
      <c r="D760" s="137"/>
      <c r="E760" s="137"/>
      <c r="F760" s="140" t="s">
        <v>444</v>
      </c>
      <c r="G760" s="140" t="s">
        <v>909</v>
      </c>
      <c r="BB760" s="165"/>
      <c r="BC760" s="165"/>
      <c r="BD760" s="165"/>
      <c r="BE760" s="165"/>
      <c r="BF760" s="165"/>
    </row>
    <row r="761" spans="1:58" s="145" customFormat="1" outlineLevel="1" x14ac:dyDescent="0.2">
      <c r="A761" s="96"/>
      <c r="B761" s="96"/>
      <c r="C761" s="96"/>
      <c r="D761" s="137"/>
      <c r="E761" s="137"/>
      <c r="F761" s="140" t="s">
        <v>445</v>
      </c>
      <c r="G761" s="140" t="s">
        <v>910</v>
      </c>
      <c r="BB761" s="165"/>
      <c r="BC761" s="165"/>
      <c r="BD761" s="165"/>
      <c r="BE761" s="165"/>
      <c r="BF761" s="165"/>
    </row>
    <row r="762" spans="1:58" s="145" customFormat="1" outlineLevel="1" x14ac:dyDescent="0.2">
      <c r="A762" s="96"/>
      <c r="B762" s="96"/>
      <c r="C762" s="96"/>
      <c r="D762" s="137"/>
      <c r="E762" s="137"/>
      <c r="F762" s="140" t="s">
        <v>446</v>
      </c>
      <c r="G762" s="140" t="s">
        <v>911</v>
      </c>
      <c r="BB762" s="165"/>
      <c r="BC762" s="165"/>
      <c r="BD762" s="165"/>
      <c r="BE762" s="165"/>
      <c r="BF762" s="165"/>
    </row>
    <row r="763" spans="1:58" s="145" customFormat="1" outlineLevel="1" x14ac:dyDescent="0.2">
      <c r="A763" s="96"/>
      <c r="B763" s="96"/>
      <c r="C763" s="96"/>
      <c r="D763" s="137"/>
      <c r="E763" s="137"/>
      <c r="F763" s="140" t="s">
        <v>447</v>
      </c>
      <c r="G763" s="140" t="s">
        <v>912</v>
      </c>
      <c r="BB763" s="165"/>
      <c r="BC763" s="165"/>
      <c r="BD763" s="165"/>
      <c r="BE763" s="165"/>
      <c r="BF763" s="165"/>
    </row>
    <row r="764" spans="1:58" s="43" customFormat="1" x14ac:dyDescent="0.2">
      <c r="A764" s="37" t="s">
        <v>442</v>
      </c>
      <c r="B764" s="37" t="s">
        <v>425</v>
      </c>
      <c r="C764" s="37" t="s">
        <v>1451</v>
      </c>
      <c r="D764" s="38" t="s">
        <v>374</v>
      </c>
      <c r="E764" s="38" t="s">
        <v>1546</v>
      </c>
      <c r="F764" s="22" t="s">
        <v>426</v>
      </c>
      <c r="G764" s="22" t="s">
        <v>1341</v>
      </c>
      <c r="H764" s="27" t="str">
        <f>EIUSum(H760:H763,H$986:H$989)</f>
        <v>–</v>
      </c>
      <c r="I764" s="27" t="str">
        <f t="shared" ref="I764:BA764" si="417">EIUSum(I760:I763,I$986:I$989)</f>
        <v>–</v>
      </c>
      <c r="J764" s="27" t="str">
        <f t="shared" si="417"/>
        <v>–</v>
      </c>
      <c r="K764" s="27" t="str">
        <f t="shared" si="417"/>
        <v>–</v>
      </c>
      <c r="L764" s="27" t="str">
        <f t="shared" si="417"/>
        <v>–</v>
      </c>
      <c r="M764" s="27" t="str">
        <f t="shared" si="417"/>
        <v>–</v>
      </c>
      <c r="N764" s="27" t="str">
        <f t="shared" si="417"/>
        <v>–</v>
      </c>
      <c r="O764" s="27" t="str">
        <f t="shared" si="417"/>
        <v>–</v>
      </c>
      <c r="P764" s="27" t="str">
        <f t="shared" si="417"/>
        <v>–</v>
      </c>
      <c r="Q764" s="27" t="str">
        <f t="shared" si="417"/>
        <v>–</v>
      </c>
      <c r="R764" s="27" t="str">
        <f t="shared" si="417"/>
        <v>–</v>
      </c>
      <c r="S764" s="27" t="str">
        <f t="shared" si="417"/>
        <v>–</v>
      </c>
      <c r="T764" s="27" t="str">
        <f t="shared" si="417"/>
        <v>–</v>
      </c>
      <c r="U764" s="27" t="str">
        <f t="shared" si="417"/>
        <v>–</v>
      </c>
      <c r="V764" s="27" t="str">
        <f t="shared" si="417"/>
        <v>–</v>
      </c>
      <c r="W764" s="27" t="str">
        <f t="shared" si="417"/>
        <v>–</v>
      </c>
      <c r="X764" s="27" t="str">
        <f t="shared" si="417"/>
        <v>–</v>
      </c>
      <c r="Y764" s="27" t="str">
        <f t="shared" si="417"/>
        <v>–</v>
      </c>
      <c r="Z764" s="27" t="str">
        <f t="shared" si="417"/>
        <v>–</v>
      </c>
      <c r="AA764" s="27" t="str">
        <f t="shared" si="417"/>
        <v>–</v>
      </c>
      <c r="AB764" s="27" t="str">
        <f t="shared" si="417"/>
        <v>–</v>
      </c>
      <c r="AC764" s="27" t="str">
        <f t="shared" si="417"/>
        <v>–</v>
      </c>
      <c r="AD764" s="27" t="str">
        <f t="shared" si="417"/>
        <v>–</v>
      </c>
      <c r="AE764" s="27" t="str">
        <f t="shared" si="417"/>
        <v>–</v>
      </c>
      <c r="AF764" s="27" t="str">
        <f t="shared" si="417"/>
        <v>–</v>
      </c>
      <c r="AG764" s="27" t="str">
        <f t="shared" si="417"/>
        <v>–</v>
      </c>
      <c r="AH764" s="27" t="str">
        <f t="shared" si="417"/>
        <v>–</v>
      </c>
      <c r="AI764" s="27" t="str">
        <f t="shared" si="417"/>
        <v>–</v>
      </c>
      <c r="AJ764" s="27" t="str">
        <f t="shared" si="417"/>
        <v>–</v>
      </c>
      <c r="AK764" s="27" t="str">
        <f t="shared" si="417"/>
        <v>–</v>
      </c>
      <c r="AL764" s="27" t="str">
        <f t="shared" si="417"/>
        <v>–</v>
      </c>
      <c r="AM764" s="27" t="str">
        <f t="shared" si="417"/>
        <v>–</v>
      </c>
      <c r="AN764" s="27" t="str">
        <f t="shared" si="417"/>
        <v>–</v>
      </c>
      <c r="AO764" s="27" t="str">
        <f t="shared" si="417"/>
        <v>–</v>
      </c>
      <c r="AP764" s="27" t="str">
        <f t="shared" si="417"/>
        <v>–</v>
      </c>
      <c r="AQ764" s="27" t="str">
        <f t="shared" si="417"/>
        <v>–</v>
      </c>
      <c r="AR764" s="27" t="str">
        <f t="shared" si="417"/>
        <v>–</v>
      </c>
      <c r="AS764" s="27" t="str">
        <f t="shared" si="417"/>
        <v>–</v>
      </c>
      <c r="AT764" s="27" t="str">
        <f t="shared" si="417"/>
        <v>–</v>
      </c>
      <c r="AU764" s="27" t="str">
        <f t="shared" si="417"/>
        <v>–</v>
      </c>
      <c r="AV764" s="27" t="str">
        <f t="shared" si="417"/>
        <v>–</v>
      </c>
      <c r="AW764" s="28" t="str">
        <f t="shared" si="417"/>
        <v>–</v>
      </c>
      <c r="AX764" s="28" t="str">
        <f t="shared" si="417"/>
        <v>–</v>
      </c>
      <c r="AY764" s="28" t="str">
        <f t="shared" si="417"/>
        <v>–</v>
      </c>
      <c r="AZ764" s="28" t="str">
        <f t="shared" si="417"/>
        <v>–</v>
      </c>
      <c r="BA764" s="28" t="str">
        <f t="shared" si="417"/>
        <v>–</v>
      </c>
    </row>
    <row r="765" spans="1:58" s="43" customFormat="1" x14ac:dyDescent="0.2">
      <c r="A765" s="37"/>
      <c r="B765" s="37"/>
      <c r="C765" s="37"/>
      <c r="D765" s="38"/>
      <c r="E765" s="38"/>
      <c r="F765" s="23" t="s">
        <v>427</v>
      </c>
      <c r="G765" s="18"/>
      <c r="H765" s="27"/>
      <c r="I765" s="27"/>
      <c r="J765" s="27"/>
      <c r="K765" s="27"/>
      <c r="L765" s="27"/>
      <c r="M765" s="27"/>
      <c r="N765" s="27"/>
      <c r="O765" s="27"/>
      <c r="P765" s="27"/>
      <c r="Q765" s="27"/>
      <c r="R765" s="27"/>
      <c r="S765" s="27"/>
      <c r="T765" s="27"/>
      <c r="U765" s="27"/>
      <c r="V765" s="27"/>
      <c r="W765" s="27"/>
      <c r="X765" s="27"/>
      <c r="Y765" s="27"/>
      <c r="Z765" s="27"/>
      <c r="AA765" s="27"/>
      <c r="AB765" s="27"/>
      <c r="AC765" s="27"/>
      <c r="AD765" s="27"/>
      <c r="AE765" s="27"/>
      <c r="AF765" s="27"/>
      <c r="AG765" s="27"/>
      <c r="AH765" s="27"/>
      <c r="AI765" s="28"/>
      <c r="AJ765" s="28"/>
      <c r="AK765" s="28"/>
      <c r="AL765" s="28"/>
      <c r="AM765" s="28"/>
      <c r="AN765" s="28"/>
      <c r="AO765" s="28"/>
      <c r="AP765" s="28"/>
      <c r="AQ765" s="28"/>
      <c r="AR765" s="28"/>
      <c r="AS765" s="28"/>
      <c r="AT765" s="28"/>
      <c r="AU765" s="28"/>
      <c r="AV765" s="28"/>
      <c r="AW765" s="28"/>
      <c r="AX765" s="28"/>
      <c r="AY765" s="28"/>
      <c r="AZ765" s="28"/>
      <c r="BA765" s="28"/>
    </row>
    <row r="766" spans="1:58" s="145" customFormat="1" outlineLevel="1" x14ac:dyDescent="0.2">
      <c r="A766" s="96"/>
      <c r="B766" s="96"/>
      <c r="C766" s="96"/>
      <c r="D766" s="137"/>
      <c r="E766" s="137"/>
      <c r="F766" s="140" t="s">
        <v>444</v>
      </c>
      <c r="G766" s="140" t="s">
        <v>913</v>
      </c>
      <c r="H766" s="145">
        <v>243.093198866667</v>
      </c>
      <c r="I766" s="145">
        <v>211.33092337500003</v>
      </c>
      <c r="J766" s="145">
        <v>188.52062980916699</v>
      </c>
      <c r="K766" s="145">
        <v>176.96015282916699</v>
      </c>
      <c r="L766" s="145">
        <v>175.59991418666701</v>
      </c>
      <c r="M766" s="145">
        <v>182.38350788083301</v>
      </c>
      <c r="N766" s="145">
        <v>209.31521022999999</v>
      </c>
      <c r="O766" s="145">
        <v>242.294216833333</v>
      </c>
      <c r="P766" s="145">
        <v>264.52465759999995</v>
      </c>
      <c r="Q766" s="145">
        <v>285.21228120000001</v>
      </c>
      <c r="R766" s="145">
        <v>365.41249712500002</v>
      </c>
      <c r="S766" s="145">
        <v>412.23360117499999</v>
      </c>
      <c r="T766" s="145">
        <v>420.95026299999995</v>
      </c>
      <c r="U766" s="145">
        <v>341.94315620000003</v>
      </c>
      <c r="V766" s="145">
        <v>377.35190347499997</v>
      </c>
      <c r="W766" s="145">
        <v>444.07004611666696</v>
      </c>
      <c r="X766" s="145">
        <v>448.78774800000002</v>
      </c>
      <c r="Y766" s="145">
        <v>448.7497879</v>
      </c>
      <c r="Z766" s="145">
        <v>473.55121439999999</v>
      </c>
      <c r="AA766" s="145">
        <v>471.73298975500001</v>
      </c>
      <c r="AB766" s="145">
        <v>496.86430326000004</v>
      </c>
      <c r="AC766" s="145">
        <v>487.87070574000001</v>
      </c>
      <c r="AD766" s="145">
        <v>491.60602784083301</v>
      </c>
      <c r="AE766" s="145">
        <v>606.04838238833293</v>
      </c>
      <c r="AF766" s="145">
        <v>711.98488143999998</v>
      </c>
      <c r="AG766" s="145">
        <v>778.78285578333293</v>
      </c>
      <c r="AH766" s="145">
        <v>921.85932230000003</v>
      </c>
      <c r="AI766" s="145">
        <v>1058.6957849300002</v>
      </c>
      <c r="AJ766" s="145">
        <v>1182.975560655</v>
      </c>
      <c r="AK766" s="145">
        <v>924.60051016</v>
      </c>
      <c r="AL766" s="145">
        <v>1053.1204348466699</v>
      </c>
      <c r="AM766" s="145">
        <v>1252.2749500208299</v>
      </c>
      <c r="AN766" s="145">
        <v>1158.2377101700001</v>
      </c>
      <c r="AO766" s="145">
        <v>1186.0665572058299</v>
      </c>
      <c r="AP766" s="145">
        <v>1212.4497176641701</v>
      </c>
      <c r="AQ766" s="145">
        <v>1051.26997915167</v>
      </c>
      <c r="AR766" s="145">
        <v>1053.58049311583</v>
      </c>
      <c r="AS766" s="145">
        <v>1166.469772725</v>
      </c>
      <c r="AT766" s="145">
        <v>1290.0808368925</v>
      </c>
      <c r="AU766" s="145">
        <v>1239.4846460966701</v>
      </c>
      <c r="AV766" s="145">
        <v>1166.401446485</v>
      </c>
      <c r="AW766" s="145">
        <v>1455.6909356932874</v>
      </c>
      <c r="AX766" s="145">
        <v>1503.9814090811064</v>
      </c>
      <c r="AY766" s="145">
        <v>1557.4182003388662</v>
      </c>
      <c r="AZ766" s="145">
        <v>1619.5903672921902</v>
      </c>
      <c r="BA766" s="145">
        <v>1724.270974132339</v>
      </c>
      <c r="BB766" s="165"/>
      <c r="BC766" s="165"/>
      <c r="BD766" s="165"/>
      <c r="BE766" s="165"/>
      <c r="BF766" s="165"/>
    </row>
    <row r="767" spans="1:58" s="145" customFormat="1" outlineLevel="1" x14ac:dyDescent="0.2">
      <c r="A767" s="96"/>
      <c r="B767" s="96"/>
      <c r="C767" s="96"/>
      <c r="D767" s="137"/>
      <c r="E767" s="137"/>
      <c r="F767" s="140" t="s">
        <v>445</v>
      </c>
      <c r="G767" s="140" t="s">
        <v>914</v>
      </c>
      <c r="H767" s="165">
        <v>145.95023618738708</v>
      </c>
      <c r="I767" s="165">
        <v>151.76103390588781</v>
      </c>
      <c r="J767" s="165">
        <v>157.80318013746654</v>
      </c>
      <c r="K767" s="165">
        <v>164.08588568881387</v>
      </c>
      <c r="L767" s="165">
        <v>170.61872808157685</v>
      </c>
      <c r="M767" s="165">
        <v>177.41166615258493</v>
      </c>
      <c r="N767" s="165">
        <v>184.4750552353629</v>
      </c>
      <c r="O767" s="165">
        <v>191.81966294607369</v>
      </c>
      <c r="P767" s="165">
        <v>199.45668559795584</v>
      </c>
      <c r="Q767" s="165">
        <v>207.39776526927795</v>
      </c>
      <c r="R767" s="165">
        <v>215.65500755082911</v>
      </c>
      <c r="S767" s="145">
        <v>224.24100000000001</v>
      </c>
      <c r="T767" s="145">
        <v>231.54</v>
      </c>
      <c r="U767" s="145">
        <v>196.72200000000001</v>
      </c>
      <c r="V767" s="145">
        <v>225.40199999999999</v>
      </c>
      <c r="W767" s="145">
        <v>270.495</v>
      </c>
      <c r="X767" s="145">
        <v>272.57900000000001</v>
      </c>
      <c r="Y767" s="145">
        <v>263.858</v>
      </c>
      <c r="Z767" s="145">
        <v>283.83100000000002</v>
      </c>
      <c r="AA767" s="145">
        <v>287.23500000000001</v>
      </c>
      <c r="AB767" s="145">
        <v>304.673</v>
      </c>
      <c r="AC767" s="145">
        <v>301.55500000000001</v>
      </c>
      <c r="AD767" s="145">
        <v>311.541</v>
      </c>
      <c r="AE767" s="145">
        <v>371.08600000000001</v>
      </c>
      <c r="AF767" s="145">
        <v>436.80700000000002</v>
      </c>
      <c r="AG767" s="145">
        <v>478.15199999999999</v>
      </c>
      <c r="AH767" s="145">
        <v>533.149</v>
      </c>
      <c r="AI767" s="145">
        <v>616.08900000000006</v>
      </c>
      <c r="AJ767" s="145">
        <v>697.89099999999996</v>
      </c>
      <c r="AK767" s="145">
        <v>546.45100000000002</v>
      </c>
      <c r="AL767" s="145">
        <v>593.44600000000003</v>
      </c>
      <c r="AM767" s="145">
        <v>701.548</v>
      </c>
      <c r="AN767" s="145">
        <v>656.40099999999995</v>
      </c>
      <c r="AO767" s="145">
        <v>661.97799999999995</v>
      </c>
      <c r="AP767" s="145">
        <v>655.27800000000002</v>
      </c>
      <c r="AQ767" s="145">
        <v>553.18200000000002</v>
      </c>
      <c r="AR767" s="145">
        <v>550.81700000000001</v>
      </c>
      <c r="AS767" s="145">
        <v>600.89</v>
      </c>
      <c r="AT767" s="145">
        <v>655.39499999999998</v>
      </c>
      <c r="AU767" s="145">
        <v>634.57100000000003</v>
      </c>
      <c r="AV767" s="145">
        <v>563.35199999999998</v>
      </c>
      <c r="AW767" s="145">
        <v>701.67546533974121</v>
      </c>
      <c r="AX767" s="145">
        <v>736.76935490620474</v>
      </c>
      <c r="AY767" s="145">
        <v>765.95884035188055</v>
      </c>
      <c r="AZ767" s="145">
        <v>794.28757158029782</v>
      </c>
      <c r="BA767" s="145">
        <v>848.20321765361848</v>
      </c>
      <c r="BB767" s="165"/>
      <c r="BC767" s="165"/>
      <c r="BD767" s="165"/>
      <c r="BE767" s="165"/>
      <c r="BF767" s="165"/>
    </row>
    <row r="768" spans="1:58" s="145" customFormat="1" outlineLevel="1" x14ac:dyDescent="0.2">
      <c r="A768" s="96"/>
      <c r="B768" s="96"/>
      <c r="C768" s="96"/>
      <c r="D768" s="137"/>
      <c r="E768" s="137"/>
      <c r="F768" s="140" t="s">
        <v>446</v>
      </c>
      <c r="G768" s="140" t="s">
        <v>915</v>
      </c>
      <c r="H768" s="145">
        <v>100.74299999999999</v>
      </c>
      <c r="I768" s="145">
        <v>94.26</v>
      </c>
      <c r="J768" s="145">
        <v>87.332999999999998</v>
      </c>
      <c r="K768" s="145">
        <v>79.808999999999997</v>
      </c>
      <c r="L768" s="145">
        <v>85.162999999999997</v>
      </c>
      <c r="M768" s="145">
        <v>87.691999999999993</v>
      </c>
      <c r="N768" s="145">
        <v>100.673</v>
      </c>
      <c r="O768" s="145">
        <v>125.661</v>
      </c>
      <c r="P768" s="145">
        <v>138.55199999999999</v>
      </c>
      <c r="Q768" s="145">
        <v>153.011</v>
      </c>
      <c r="R768" s="145">
        <v>181.96799999999999</v>
      </c>
      <c r="S768" s="145">
        <v>182.68299999999999</v>
      </c>
      <c r="T768" s="145">
        <v>188.51900000000001</v>
      </c>
      <c r="U768" s="145">
        <v>148.27099999999999</v>
      </c>
      <c r="V768" s="145">
        <v>169.172</v>
      </c>
      <c r="W768" s="145">
        <v>206.04</v>
      </c>
      <c r="X768" s="145">
        <v>208.09299999999999</v>
      </c>
      <c r="Y768" s="145">
        <v>210.268</v>
      </c>
      <c r="Z768" s="145">
        <v>218.44499999999999</v>
      </c>
      <c r="AA768" s="145">
        <v>220.202</v>
      </c>
      <c r="AB768" s="145">
        <v>239.023</v>
      </c>
      <c r="AC768" s="145">
        <v>235.71199999999999</v>
      </c>
      <c r="AD768" s="145">
        <v>246.459</v>
      </c>
      <c r="AE768" s="145">
        <v>295.00599999999997</v>
      </c>
      <c r="AF768" s="145">
        <v>355.87599999999998</v>
      </c>
      <c r="AG768" s="145">
        <v>385.28500000000003</v>
      </c>
      <c r="AH768" s="145">
        <v>446.11500000000001</v>
      </c>
      <c r="AI768" s="145">
        <v>512.77300000000002</v>
      </c>
      <c r="AJ768" s="145">
        <v>561.12800000000004</v>
      </c>
      <c r="AK768" s="145">
        <v>413.90600000000001</v>
      </c>
      <c r="AL768" s="145">
        <v>485.06400000000002</v>
      </c>
      <c r="AM768" s="145">
        <v>561.06299999999999</v>
      </c>
      <c r="AN768" s="145">
        <v>490.64600000000002</v>
      </c>
      <c r="AO768" s="145">
        <v>480.92599999999999</v>
      </c>
      <c r="AP768" s="145">
        <v>474.25299999999999</v>
      </c>
      <c r="AQ768" s="145">
        <v>410.09</v>
      </c>
      <c r="AR768" s="145">
        <v>408.24200000000002</v>
      </c>
      <c r="AS768" s="145">
        <v>457.387</v>
      </c>
      <c r="AT768" s="145">
        <v>503.93099999999998</v>
      </c>
      <c r="AU768" s="145">
        <v>475.97699999999998</v>
      </c>
      <c r="AV768" s="145">
        <v>421.82799999999997</v>
      </c>
      <c r="AW768" s="145">
        <v>550.43494535002628</v>
      </c>
      <c r="AX768" s="145">
        <v>595.43905639229104</v>
      </c>
      <c r="AY768" s="145">
        <v>613.00112813644876</v>
      </c>
      <c r="AZ768" s="145">
        <v>629.98751238056798</v>
      </c>
      <c r="BA768" s="145">
        <v>664.31952165480982</v>
      </c>
      <c r="BB768" s="165"/>
      <c r="BC768" s="165"/>
      <c r="BD768" s="165"/>
      <c r="BE768" s="165"/>
      <c r="BF768" s="165"/>
    </row>
    <row r="769" spans="1:58" s="145" customFormat="1" outlineLevel="1" x14ac:dyDescent="0.2">
      <c r="A769" s="96"/>
      <c r="B769" s="96"/>
      <c r="C769" s="96"/>
      <c r="D769" s="137"/>
      <c r="E769" s="137"/>
      <c r="F769" s="140" t="s">
        <v>447</v>
      </c>
      <c r="G769" s="140" t="s">
        <v>916</v>
      </c>
      <c r="H769" s="145">
        <v>107.093970415645</v>
      </c>
      <c r="I769" s="145">
        <v>95.874270893896792</v>
      </c>
      <c r="J769" s="145">
        <v>93.774647485457905</v>
      </c>
      <c r="K769" s="145">
        <v>94.725892559963498</v>
      </c>
      <c r="L769" s="145">
        <v>100.88231903592201</v>
      </c>
      <c r="M769" s="145">
        <v>104.669128875862</v>
      </c>
      <c r="N769" s="145">
        <v>120.890240946901</v>
      </c>
      <c r="O769" s="145">
        <v>148.82669732394299</v>
      </c>
      <c r="P769" s="145">
        <v>181.59626044427199</v>
      </c>
      <c r="Q769" s="145">
        <v>191.64957861750202</v>
      </c>
      <c r="R769" s="145">
        <v>214.50798638557501</v>
      </c>
      <c r="S769" s="145">
        <v>200.98398279646798</v>
      </c>
      <c r="T769" s="145">
        <v>211.84007113929599</v>
      </c>
      <c r="U769" s="145">
        <v>202.558179965477</v>
      </c>
      <c r="V769" s="145">
        <v>223.45586133815902</v>
      </c>
      <c r="W769" s="145">
        <v>260.87313312514499</v>
      </c>
      <c r="X769" s="145">
        <v>281.76870571410001</v>
      </c>
      <c r="Y769" s="145">
        <v>301.247715904183</v>
      </c>
      <c r="Z769" s="145">
        <v>311.87586109243</v>
      </c>
      <c r="AA769" s="145">
        <v>320.24720484885199</v>
      </c>
      <c r="AB769" s="145">
        <v>341.055355010673</v>
      </c>
      <c r="AC769" s="145">
        <v>342.01438123960799</v>
      </c>
      <c r="AD769" s="145">
        <v>359.173590052306</v>
      </c>
      <c r="AE769" s="145">
        <v>395.61286425104799</v>
      </c>
      <c r="AF769" s="145">
        <v>467.265370390714</v>
      </c>
      <c r="AG769" s="145">
        <v>515.00883336010099</v>
      </c>
      <c r="AH769" s="145">
        <v>598.41394453099099</v>
      </c>
      <c r="AI769" s="145">
        <v>625.91583489793697</v>
      </c>
      <c r="AJ769" s="145">
        <v>631.68808726644295</v>
      </c>
      <c r="AK769" s="145">
        <v>487.18426718206501</v>
      </c>
      <c r="AL769" s="145">
        <v>558.80499876966098</v>
      </c>
      <c r="AM769" s="145">
        <v>639.37012079271608</v>
      </c>
      <c r="AN769" s="145">
        <v>639.48972713054604</v>
      </c>
      <c r="AO769" s="145">
        <v>654.88793731363</v>
      </c>
      <c r="AP769" s="145">
        <v>674.65020430544996</v>
      </c>
      <c r="AQ769" s="145">
        <v>607.76676334953004</v>
      </c>
      <c r="AR769" s="145">
        <v>581.10579509866204</v>
      </c>
      <c r="AS769" s="145">
        <v>606.958959840175</v>
      </c>
      <c r="AT769" s="145">
        <v>651.03987156424296</v>
      </c>
      <c r="AU769" s="145">
        <v>643.00224372222601</v>
      </c>
      <c r="AV769" s="145">
        <v>545.95163202027697</v>
      </c>
      <c r="AW769" s="145">
        <v>698.44026685943697</v>
      </c>
      <c r="AX769" s="145">
        <v>764.93644302669657</v>
      </c>
      <c r="AY769" s="145">
        <v>797.30441522577121</v>
      </c>
      <c r="AZ769" s="145">
        <v>823.97817553492087</v>
      </c>
      <c r="BA769" s="145">
        <v>865.86231062860975</v>
      </c>
      <c r="BB769" s="165"/>
      <c r="BC769" s="165"/>
      <c r="BD769" s="165"/>
      <c r="BE769" s="165"/>
      <c r="BF769" s="165"/>
    </row>
    <row r="770" spans="1:58" s="43" customFormat="1" x14ac:dyDescent="0.2">
      <c r="A770" s="37" t="s">
        <v>442</v>
      </c>
      <c r="B770" s="37" t="s">
        <v>1571</v>
      </c>
      <c r="C770" s="37" t="s">
        <v>1463</v>
      </c>
      <c r="D770" s="38" t="s">
        <v>374</v>
      </c>
      <c r="E770" s="38" t="s">
        <v>1546</v>
      </c>
      <c r="F770" s="18" t="s">
        <v>1866</v>
      </c>
      <c r="G770" s="22" t="s">
        <v>1342</v>
      </c>
      <c r="H770" s="27" t="str">
        <f>EIUSum(H766:H769,H$991:H$994)</f>
        <v>–</v>
      </c>
      <c r="I770" s="27" t="str">
        <f t="shared" ref="I770:BA770" si="418">EIUSum(I766:I769,I$991:I$994)</f>
        <v>–</v>
      </c>
      <c r="J770" s="27" t="str">
        <f t="shared" si="418"/>
        <v>–</v>
      </c>
      <c r="K770" s="27" t="str">
        <f t="shared" si="418"/>
        <v>–</v>
      </c>
      <c r="L770" s="27" t="str">
        <f t="shared" si="418"/>
        <v>–</v>
      </c>
      <c r="M770" s="27" t="str">
        <f t="shared" si="418"/>
        <v>–</v>
      </c>
      <c r="N770" s="27" t="str">
        <f t="shared" si="418"/>
        <v>–</v>
      </c>
      <c r="O770" s="27" t="str">
        <f t="shared" si="418"/>
        <v>–</v>
      </c>
      <c r="P770" s="27" t="str">
        <f t="shared" si="418"/>
        <v>–</v>
      </c>
      <c r="Q770" s="27" t="str">
        <f t="shared" si="418"/>
        <v>–</v>
      </c>
      <c r="R770" s="27" t="str">
        <f t="shared" si="418"/>
        <v>–</v>
      </c>
      <c r="S770" s="27">
        <f t="shared" si="418"/>
        <v>1020.141583971468</v>
      </c>
      <c r="T770" s="27">
        <f t="shared" si="418"/>
        <v>1052.8493341392959</v>
      </c>
      <c r="U770" s="27">
        <f t="shared" si="418"/>
        <v>889.49433616547708</v>
      </c>
      <c r="V770" s="27">
        <f t="shared" si="418"/>
        <v>995.38176481315907</v>
      </c>
      <c r="W770" s="27">
        <f t="shared" si="418"/>
        <v>1181.4781792418119</v>
      </c>
      <c r="X770" s="27">
        <f t="shared" si="418"/>
        <v>1211.2284537140999</v>
      </c>
      <c r="Y770" s="27">
        <f t="shared" si="418"/>
        <v>1224.123503804183</v>
      </c>
      <c r="Z770" s="27">
        <f t="shared" si="418"/>
        <v>1287.7030754924299</v>
      </c>
      <c r="AA770" s="27">
        <f t="shared" si="418"/>
        <v>1299.4171946038518</v>
      </c>
      <c r="AB770" s="27">
        <f t="shared" si="418"/>
        <v>1381.6156582706731</v>
      </c>
      <c r="AC770" s="27">
        <f t="shared" si="418"/>
        <v>1367.1520869796079</v>
      </c>
      <c r="AD770" s="27">
        <f t="shared" si="418"/>
        <v>1408.7796178931392</v>
      </c>
      <c r="AE770" s="27">
        <f t="shared" si="418"/>
        <v>1667.7532466393809</v>
      </c>
      <c r="AF770" s="27">
        <f t="shared" si="418"/>
        <v>1971.933251830714</v>
      </c>
      <c r="AG770" s="27">
        <f t="shared" si="418"/>
        <v>2157.2286891434342</v>
      </c>
      <c r="AH770" s="27">
        <f t="shared" si="418"/>
        <v>2499.537266830991</v>
      </c>
      <c r="AI770" s="27">
        <f t="shared" si="418"/>
        <v>2813.473619827937</v>
      </c>
      <c r="AJ770" s="27">
        <f t="shared" si="418"/>
        <v>3073.6826479214428</v>
      </c>
      <c r="AK770" s="27">
        <f t="shared" si="418"/>
        <v>2372.1417773420649</v>
      </c>
      <c r="AL770" s="27">
        <f t="shared" si="418"/>
        <v>2690.4354336163306</v>
      </c>
      <c r="AM770" s="27">
        <f t="shared" si="418"/>
        <v>3154.2560708135461</v>
      </c>
      <c r="AN770" s="27">
        <f t="shared" si="418"/>
        <v>2944.7744373005462</v>
      </c>
      <c r="AO770" s="27">
        <f t="shared" si="418"/>
        <v>2983.8584945194598</v>
      </c>
      <c r="AP770" s="27">
        <f t="shared" si="418"/>
        <v>3016.6309219696204</v>
      </c>
      <c r="AQ770" s="27">
        <f t="shared" si="418"/>
        <v>2622.3087425012</v>
      </c>
      <c r="AR770" s="27">
        <f t="shared" si="418"/>
        <v>2593.7452882144921</v>
      </c>
      <c r="AS770" s="27">
        <f t="shared" si="418"/>
        <v>2831.7057325651749</v>
      </c>
      <c r="AT770" s="27">
        <f t="shared" si="418"/>
        <v>3100.4467084567432</v>
      </c>
      <c r="AU770" s="27">
        <f t="shared" si="418"/>
        <v>2993.0348898188959</v>
      </c>
      <c r="AV770" s="27">
        <f t="shared" si="418"/>
        <v>2697.533078505277</v>
      </c>
      <c r="AW770" s="28">
        <f t="shared" si="418"/>
        <v>3406.2416132424919</v>
      </c>
      <c r="AX770" s="28">
        <f t="shared" si="418"/>
        <v>3601.1262634062987</v>
      </c>
      <c r="AY770" s="28">
        <f t="shared" si="418"/>
        <v>3733.6825840529668</v>
      </c>
      <c r="AZ770" s="28">
        <f t="shared" si="418"/>
        <v>3867.8436267879765</v>
      </c>
      <c r="BA770" s="28">
        <f t="shared" si="418"/>
        <v>4102.6560240693771</v>
      </c>
    </row>
    <row r="771" spans="1:58" s="43" customFormat="1" x14ac:dyDescent="0.2">
      <c r="A771" s="37"/>
      <c r="B771" s="37"/>
      <c r="C771" s="37"/>
      <c r="D771" s="38"/>
      <c r="E771" s="38"/>
      <c r="F771" s="23" t="s">
        <v>419</v>
      </c>
      <c r="G771" s="18"/>
      <c r="H771" s="27"/>
      <c r="I771" s="27"/>
      <c r="J771" s="27"/>
      <c r="K771" s="27"/>
      <c r="L771" s="27"/>
      <c r="M771" s="27"/>
      <c r="N771" s="27"/>
      <c r="O771" s="27"/>
      <c r="P771" s="27"/>
      <c r="Q771" s="27"/>
      <c r="R771" s="27"/>
      <c r="S771" s="27"/>
      <c r="T771" s="27"/>
      <c r="U771" s="27"/>
      <c r="V771" s="27"/>
      <c r="W771" s="27"/>
      <c r="X771" s="27"/>
      <c r="Y771" s="27"/>
      <c r="Z771" s="27"/>
      <c r="AA771" s="27"/>
      <c r="AB771" s="27"/>
      <c r="AC771" s="27"/>
      <c r="AD771" s="27"/>
      <c r="AE771" s="27"/>
      <c r="AF771" s="27"/>
      <c r="AG771" s="27"/>
      <c r="AH771" s="27"/>
      <c r="AI771" s="28"/>
      <c r="AJ771" s="28"/>
      <c r="AK771" s="28"/>
      <c r="AL771" s="28"/>
      <c r="AM771" s="28"/>
      <c r="AN771" s="28"/>
      <c r="AO771" s="28"/>
      <c r="AP771" s="28"/>
      <c r="AQ771" s="28"/>
      <c r="AR771" s="28"/>
      <c r="AS771" s="28"/>
      <c r="AT771" s="28"/>
      <c r="AU771" s="28"/>
      <c r="AV771" s="28"/>
      <c r="AW771" s="28"/>
      <c r="AX771" s="28"/>
      <c r="AY771" s="28"/>
      <c r="AZ771" s="28"/>
      <c r="BA771" s="28"/>
    </row>
    <row r="772" spans="1:58" s="43" customFormat="1" x14ac:dyDescent="0.2">
      <c r="A772" s="37" t="s">
        <v>442</v>
      </c>
      <c r="B772" s="37" t="s">
        <v>1572</v>
      </c>
      <c r="C772" s="37"/>
      <c r="D772" s="38" t="s">
        <v>374</v>
      </c>
      <c r="E772" s="38" t="s">
        <v>1546</v>
      </c>
      <c r="F772" s="23" t="s">
        <v>1573</v>
      </c>
      <c r="G772" s="22" t="s">
        <v>1343</v>
      </c>
      <c r="H772" s="27" t="s">
        <v>1536</v>
      </c>
      <c r="I772" s="27" t="s">
        <v>1536</v>
      </c>
      <c r="J772" s="27" t="s">
        <v>1536</v>
      </c>
      <c r="K772" s="27" t="s">
        <v>1536</v>
      </c>
      <c r="L772" s="27" t="s">
        <v>1536</v>
      </c>
      <c r="M772" s="27" t="s">
        <v>1536</v>
      </c>
      <c r="N772" s="27" t="s">
        <v>1536</v>
      </c>
      <c r="O772" s="27" t="s">
        <v>1536</v>
      </c>
      <c r="P772" s="27" t="s">
        <v>1536</v>
      </c>
      <c r="Q772" s="27" t="s">
        <v>1536</v>
      </c>
      <c r="R772" s="27" t="s">
        <v>1536</v>
      </c>
      <c r="S772" s="27" t="s">
        <v>1536</v>
      </c>
      <c r="T772" s="27" t="s">
        <v>1536</v>
      </c>
      <c r="U772" s="27" t="s">
        <v>1536</v>
      </c>
      <c r="V772" s="27" t="s">
        <v>1536</v>
      </c>
      <c r="W772" s="27" t="s">
        <v>1536</v>
      </c>
      <c r="X772" s="27" t="s">
        <v>1536</v>
      </c>
      <c r="Y772" s="27" t="s">
        <v>1536</v>
      </c>
      <c r="Z772" s="27" t="s">
        <v>1536</v>
      </c>
      <c r="AA772" s="27" t="s">
        <v>1536</v>
      </c>
      <c r="AB772" s="27" t="s">
        <v>1536</v>
      </c>
      <c r="AC772" s="27" t="s">
        <v>1536</v>
      </c>
      <c r="AD772" s="27" t="s">
        <v>1536</v>
      </c>
      <c r="AE772" s="27" t="s">
        <v>1536</v>
      </c>
      <c r="AF772" s="27" t="s">
        <v>1536</v>
      </c>
      <c r="AG772" s="27" t="s">
        <v>1536</v>
      </c>
      <c r="AH772" s="27" t="s">
        <v>1536</v>
      </c>
      <c r="AI772" s="27" t="s">
        <v>1536</v>
      </c>
      <c r="AJ772" s="27" t="s">
        <v>1536</v>
      </c>
      <c r="AK772" s="27" t="s">
        <v>1536</v>
      </c>
      <c r="AL772" s="27" t="s">
        <v>1536</v>
      </c>
      <c r="AM772" s="27" t="s">
        <v>1536</v>
      </c>
      <c r="AN772" s="27" t="s">
        <v>1536</v>
      </c>
      <c r="AO772" s="27" t="s">
        <v>1536</v>
      </c>
      <c r="AP772" s="27" t="s">
        <v>1536</v>
      </c>
      <c r="AQ772" s="27" t="s">
        <v>1536</v>
      </c>
      <c r="AR772" s="27" t="s">
        <v>1536</v>
      </c>
      <c r="AS772" s="27" t="s">
        <v>1536</v>
      </c>
      <c r="AT772" s="27" t="s">
        <v>1536</v>
      </c>
      <c r="AU772" s="27" t="s">
        <v>1536</v>
      </c>
      <c r="AV772" s="27" t="s">
        <v>1536</v>
      </c>
      <c r="AW772" s="28" t="s">
        <v>1536</v>
      </c>
      <c r="AX772" s="28" t="s">
        <v>1536</v>
      </c>
      <c r="AY772" s="28" t="s">
        <v>1536</v>
      </c>
      <c r="AZ772" s="28" t="s">
        <v>1536</v>
      </c>
      <c r="BA772" s="28" t="s">
        <v>1536</v>
      </c>
    </row>
    <row r="773" spans="1:58" s="43" customFormat="1" x14ac:dyDescent="0.2">
      <c r="A773" s="37" t="s">
        <v>442</v>
      </c>
      <c r="B773" s="37" t="s">
        <v>1574</v>
      </c>
      <c r="C773" s="37"/>
      <c r="D773" s="38" t="s">
        <v>374</v>
      </c>
      <c r="E773" s="38" t="s">
        <v>1546</v>
      </c>
      <c r="F773" s="23" t="s">
        <v>1575</v>
      </c>
      <c r="G773" s="22" t="s">
        <v>1344</v>
      </c>
      <c r="H773" s="27" t="s">
        <v>1536</v>
      </c>
      <c r="I773" s="27" t="s">
        <v>1536</v>
      </c>
      <c r="J773" s="27" t="s">
        <v>1536</v>
      </c>
      <c r="K773" s="27" t="s">
        <v>1536</v>
      </c>
      <c r="L773" s="27" t="s">
        <v>1536</v>
      </c>
      <c r="M773" s="27" t="s">
        <v>1536</v>
      </c>
      <c r="N773" s="27" t="s">
        <v>1536</v>
      </c>
      <c r="O773" s="27" t="s">
        <v>1536</v>
      </c>
      <c r="P773" s="27" t="s">
        <v>1536</v>
      </c>
      <c r="Q773" s="27" t="s">
        <v>1536</v>
      </c>
      <c r="R773" s="27" t="s">
        <v>1536</v>
      </c>
      <c r="S773" s="27" t="s">
        <v>1536</v>
      </c>
      <c r="T773" s="27" t="s">
        <v>1536</v>
      </c>
      <c r="U773" s="27" t="s">
        <v>1536</v>
      </c>
      <c r="V773" s="27" t="s">
        <v>1536</v>
      </c>
      <c r="W773" s="27" t="s">
        <v>1536</v>
      </c>
      <c r="X773" s="27" t="s">
        <v>1536</v>
      </c>
      <c r="Y773" s="27" t="s">
        <v>1536</v>
      </c>
      <c r="Z773" s="27" t="s">
        <v>1536</v>
      </c>
      <c r="AA773" s="27" t="s">
        <v>1536</v>
      </c>
      <c r="AB773" s="27" t="s">
        <v>1536</v>
      </c>
      <c r="AC773" s="27" t="s">
        <v>1536</v>
      </c>
      <c r="AD773" s="27" t="s">
        <v>1536</v>
      </c>
      <c r="AE773" s="27" t="s">
        <v>1536</v>
      </c>
      <c r="AF773" s="27" t="s">
        <v>1536</v>
      </c>
      <c r="AG773" s="27" t="s">
        <v>1536</v>
      </c>
      <c r="AH773" s="27" t="s">
        <v>1536</v>
      </c>
      <c r="AI773" s="27" t="s">
        <v>1536</v>
      </c>
      <c r="AJ773" s="27" t="s">
        <v>1536</v>
      </c>
      <c r="AK773" s="27" t="s">
        <v>1536</v>
      </c>
      <c r="AL773" s="27" t="s">
        <v>1536</v>
      </c>
      <c r="AM773" s="27" t="s">
        <v>1536</v>
      </c>
      <c r="AN773" s="27" t="s">
        <v>1536</v>
      </c>
      <c r="AO773" s="27" t="s">
        <v>1536</v>
      </c>
      <c r="AP773" s="27" t="s">
        <v>1536</v>
      </c>
      <c r="AQ773" s="27" t="s">
        <v>1536</v>
      </c>
      <c r="AR773" s="27" t="s">
        <v>1536</v>
      </c>
      <c r="AS773" s="27" t="s">
        <v>1536</v>
      </c>
      <c r="AT773" s="27" t="s">
        <v>1536</v>
      </c>
      <c r="AU773" s="27" t="s">
        <v>1536</v>
      </c>
      <c r="AV773" s="27" t="s">
        <v>1536</v>
      </c>
      <c r="AW773" s="28" t="s">
        <v>1536</v>
      </c>
      <c r="AX773" s="28" t="s">
        <v>1536</v>
      </c>
      <c r="AY773" s="28" t="s">
        <v>1536</v>
      </c>
      <c r="AZ773" s="28" t="s">
        <v>1536</v>
      </c>
      <c r="BA773" s="28" t="s">
        <v>1536</v>
      </c>
    </row>
    <row r="774" spans="1:58" s="43" customFormat="1" x14ac:dyDescent="0.2">
      <c r="A774" s="37" t="s">
        <v>442</v>
      </c>
      <c r="B774" s="37" t="s">
        <v>428</v>
      </c>
      <c r="C774" s="37"/>
      <c r="D774" s="38" t="s">
        <v>374</v>
      </c>
      <c r="E774" s="38" t="s">
        <v>1546</v>
      </c>
      <c r="F774" s="23" t="s">
        <v>429</v>
      </c>
      <c r="G774" s="22" t="s">
        <v>1345</v>
      </c>
      <c r="H774" s="27" t="s">
        <v>1536</v>
      </c>
      <c r="I774" s="27" t="s">
        <v>1536</v>
      </c>
      <c r="J774" s="27" t="s">
        <v>1536</v>
      </c>
      <c r="K774" s="27" t="s">
        <v>1536</v>
      </c>
      <c r="L774" s="27" t="s">
        <v>1536</v>
      </c>
      <c r="M774" s="27" t="s">
        <v>1536</v>
      </c>
      <c r="N774" s="27" t="s">
        <v>1536</v>
      </c>
      <c r="O774" s="27" t="s">
        <v>1536</v>
      </c>
      <c r="P774" s="27" t="s">
        <v>1536</v>
      </c>
      <c r="Q774" s="27" t="s">
        <v>1536</v>
      </c>
      <c r="R774" s="27" t="s">
        <v>1536</v>
      </c>
      <c r="S774" s="27" t="s">
        <v>1536</v>
      </c>
      <c r="T774" s="27" t="s">
        <v>1536</v>
      </c>
      <c r="U774" s="27" t="s">
        <v>1536</v>
      </c>
      <c r="V774" s="27" t="s">
        <v>1536</v>
      </c>
      <c r="W774" s="27" t="s">
        <v>1536</v>
      </c>
      <c r="X774" s="27" t="s">
        <v>1536</v>
      </c>
      <c r="Y774" s="27" t="s">
        <v>1536</v>
      </c>
      <c r="Z774" s="27" t="s">
        <v>1536</v>
      </c>
      <c r="AA774" s="27" t="s">
        <v>1536</v>
      </c>
      <c r="AB774" s="27" t="s">
        <v>1536</v>
      </c>
      <c r="AC774" s="27" t="s">
        <v>1536</v>
      </c>
      <c r="AD774" s="27" t="s">
        <v>1536</v>
      </c>
      <c r="AE774" s="27" t="s">
        <v>1536</v>
      </c>
      <c r="AF774" s="27" t="s">
        <v>1536</v>
      </c>
      <c r="AG774" s="27" t="s">
        <v>1536</v>
      </c>
      <c r="AH774" s="27" t="s">
        <v>1536</v>
      </c>
      <c r="AI774" s="27" t="s">
        <v>1536</v>
      </c>
      <c r="AJ774" s="27" t="s">
        <v>1536</v>
      </c>
      <c r="AK774" s="27" t="s">
        <v>1536</v>
      </c>
      <c r="AL774" s="27" t="s">
        <v>1536</v>
      </c>
      <c r="AM774" s="27" t="s">
        <v>1536</v>
      </c>
      <c r="AN774" s="27" t="s">
        <v>1536</v>
      </c>
      <c r="AO774" s="27" t="s">
        <v>1536</v>
      </c>
      <c r="AP774" s="27" t="s">
        <v>1536</v>
      </c>
      <c r="AQ774" s="27" t="s">
        <v>1536</v>
      </c>
      <c r="AR774" s="27" t="s">
        <v>1536</v>
      </c>
      <c r="AS774" s="27" t="s">
        <v>1536</v>
      </c>
      <c r="AT774" s="27" t="s">
        <v>1536</v>
      </c>
      <c r="AU774" s="27" t="s">
        <v>1536</v>
      </c>
      <c r="AV774" s="27" t="s">
        <v>1536</v>
      </c>
      <c r="AW774" s="28" t="s">
        <v>1536</v>
      </c>
      <c r="AX774" s="28" t="s">
        <v>1536</v>
      </c>
      <c r="AY774" s="28" t="s">
        <v>1536</v>
      </c>
      <c r="AZ774" s="28" t="s">
        <v>1536</v>
      </c>
      <c r="BA774" s="28" t="s">
        <v>1536</v>
      </c>
    </row>
    <row r="775" spans="1:58" s="43" customFormat="1" x14ac:dyDescent="0.2">
      <c r="A775" s="37" t="s">
        <v>442</v>
      </c>
      <c r="B775" s="37" t="s">
        <v>430</v>
      </c>
      <c r="C775" s="37"/>
      <c r="D775" s="38" t="s">
        <v>374</v>
      </c>
      <c r="E775" s="38" t="s">
        <v>1546</v>
      </c>
      <c r="F775" s="23" t="s">
        <v>431</v>
      </c>
      <c r="G775" s="22" t="s">
        <v>1346</v>
      </c>
      <c r="H775" s="27" t="s">
        <v>1536</v>
      </c>
      <c r="I775" s="27" t="s">
        <v>1536</v>
      </c>
      <c r="J775" s="27" t="s">
        <v>1536</v>
      </c>
      <c r="K775" s="27" t="s">
        <v>1536</v>
      </c>
      <c r="L775" s="27" t="s">
        <v>1536</v>
      </c>
      <c r="M775" s="27" t="s">
        <v>1536</v>
      </c>
      <c r="N775" s="27" t="s">
        <v>1536</v>
      </c>
      <c r="O775" s="27" t="s">
        <v>1536</v>
      </c>
      <c r="P775" s="27" t="s">
        <v>1536</v>
      </c>
      <c r="Q775" s="27" t="s">
        <v>1536</v>
      </c>
      <c r="R775" s="27" t="s">
        <v>1536</v>
      </c>
      <c r="S775" s="27" t="s">
        <v>1536</v>
      </c>
      <c r="T775" s="27" t="s">
        <v>1536</v>
      </c>
      <c r="U775" s="27" t="s">
        <v>1536</v>
      </c>
      <c r="V775" s="27" t="s">
        <v>1536</v>
      </c>
      <c r="W775" s="27" t="s">
        <v>1536</v>
      </c>
      <c r="X775" s="27" t="s">
        <v>1536</v>
      </c>
      <c r="Y775" s="27" t="s">
        <v>1536</v>
      </c>
      <c r="Z775" s="27" t="s">
        <v>1536</v>
      </c>
      <c r="AA775" s="27" t="s">
        <v>1536</v>
      </c>
      <c r="AB775" s="27" t="s">
        <v>1536</v>
      </c>
      <c r="AC775" s="27" t="s">
        <v>1536</v>
      </c>
      <c r="AD775" s="27" t="s">
        <v>1536</v>
      </c>
      <c r="AE775" s="27" t="s">
        <v>1536</v>
      </c>
      <c r="AF775" s="27" t="s">
        <v>1536</v>
      </c>
      <c r="AG775" s="27" t="s">
        <v>1536</v>
      </c>
      <c r="AH775" s="27" t="s">
        <v>1536</v>
      </c>
      <c r="AI775" s="27" t="s">
        <v>1536</v>
      </c>
      <c r="AJ775" s="27" t="s">
        <v>1536</v>
      </c>
      <c r="AK775" s="27" t="s">
        <v>1536</v>
      </c>
      <c r="AL775" s="27" t="s">
        <v>1536</v>
      </c>
      <c r="AM775" s="27" t="s">
        <v>1536</v>
      </c>
      <c r="AN775" s="27" t="s">
        <v>1536</v>
      </c>
      <c r="AO775" s="27" t="s">
        <v>1536</v>
      </c>
      <c r="AP775" s="27" t="s">
        <v>1536</v>
      </c>
      <c r="AQ775" s="27" t="s">
        <v>1536</v>
      </c>
      <c r="AR775" s="27" t="s">
        <v>1536</v>
      </c>
      <c r="AS775" s="27" t="s">
        <v>1536</v>
      </c>
      <c r="AT775" s="27" t="s">
        <v>1536</v>
      </c>
      <c r="AU775" s="27" t="s">
        <v>1536</v>
      </c>
      <c r="AV775" s="27" t="s">
        <v>1536</v>
      </c>
      <c r="AW775" s="28" t="s">
        <v>1536</v>
      </c>
      <c r="AX775" s="28" t="s">
        <v>1536</v>
      </c>
      <c r="AY775" s="28" t="s">
        <v>1536</v>
      </c>
      <c r="AZ775" s="28" t="s">
        <v>1536</v>
      </c>
      <c r="BA775" s="28" t="s">
        <v>1536</v>
      </c>
    </row>
    <row r="776" spans="1:58" s="41" customFormat="1" x14ac:dyDescent="0.2">
      <c r="A776" s="37"/>
      <c r="B776" s="37"/>
      <c r="C776" s="37"/>
      <c r="D776" s="38"/>
      <c r="E776" s="38"/>
      <c r="F776" s="23" t="s">
        <v>432</v>
      </c>
      <c r="G776" s="18"/>
      <c r="H776" s="27"/>
      <c r="I776" s="27"/>
      <c r="J776" s="27"/>
      <c r="K776" s="27"/>
      <c r="L776" s="27"/>
      <c r="M776" s="27"/>
      <c r="N776" s="27"/>
      <c r="O776" s="27"/>
      <c r="P776" s="27"/>
      <c r="Q776" s="27"/>
      <c r="R776" s="27"/>
      <c r="S776" s="27"/>
      <c r="T776" s="27"/>
      <c r="U776" s="27"/>
      <c r="V776" s="27"/>
      <c r="W776" s="27"/>
      <c r="X776" s="27"/>
      <c r="Y776" s="27"/>
      <c r="Z776" s="27"/>
      <c r="AA776" s="27"/>
      <c r="AB776" s="27"/>
      <c r="AC776" s="27"/>
      <c r="AD776" s="27"/>
      <c r="AE776" s="27"/>
      <c r="AF776" s="27"/>
      <c r="AG776" s="27"/>
      <c r="AH776" s="27"/>
      <c r="AI776" s="28"/>
      <c r="AJ776" s="28"/>
      <c r="AK776" s="28"/>
      <c r="AL776" s="28"/>
      <c r="AM776" s="28"/>
      <c r="AN776" s="28"/>
      <c r="AO776" s="28"/>
      <c r="AP776" s="28"/>
      <c r="AQ776" s="28"/>
      <c r="AR776" s="28"/>
      <c r="AS776" s="28"/>
      <c r="AT776" s="28"/>
      <c r="AU776" s="28"/>
      <c r="AV776" s="28"/>
      <c r="AW776" s="28"/>
      <c r="AX776" s="28"/>
      <c r="AY776" s="28"/>
      <c r="AZ776" s="28"/>
      <c r="BA776" s="28"/>
    </row>
    <row r="777" spans="1:58" s="142" customFormat="1" outlineLevel="1" x14ac:dyDescent="0.2">
      <c r="A777" s="96"/>
      <c r="B777" s="96"/>
      <c r="C777" s="96"/>
      <c r="D777" s="137"/>
      <c r="E777" s="137"/>
      <c r="F777" s="140" t="s">
        <v>444</v>
      </c>
      <c r="G777" s="158" t="s">
        <v>917</v>
      </c>
      <c r="I777" s="142">
        <v>7.2590962696183592</v>
      </c>
      <c r="J777" s="142">
        <v>3.7333807841606115</v>
      </c>
      <c r="K777" s="142">
        <v>-0.47658271723174384</v>
      </c>
      <c r="L777" s="142">
        <v>9.1479508648268038</v>
      </c>
      <c r="M777" s="142">
        <v>7.6248097784512581</v>
      </c>
      <c r="N777" s="142">
        <v>-0.80123253475549161</v>
      </c>
      <c r="O777" s="142">
        <v>1.091111373551179</v>
      </c>
      <c r="P777" s="142">
        <v>6.4339804350277419</v>
      </c>
      <c r="Q777" s="142">
        <v>10.377981344717835</v>
      </c>
      <c r="R777" s="142">
        <v>7.5169997280471357</v>
      </c>
      <c r="S777" s="142">
        <v>10.975473906781041</v>
      </c>
      <c r="T777" s="142">
        <v>-1.0782541788951328</v>
      </c>
      <c r="U777" s="142">
        <v>-6.5726958107079732</v>
      </c>
      <c r="V777" s="142">
        <v>9.4737411986922417</v>
      </c>
      <c r="W777" s="142">
        <v>6.9951359590655793</v>
      </c>
      <c r="X777" s="142">
        <v>6.0286120072031935</v>
      </c>
      <c r="Y777" s="142">
        <v>11.767198914257548</v>
      </c>
      <c r="Z777" s="142">
        <v>7.1031422899293206</v>
      </c>
      <c r="AA777" s="142">
        <v>5.5050775311029865</v>
      </c>
      <c r="AB777" s="142">
        <v>14.383975495128155</v>
      </c>
      <c r="AC777" s="142">
        <v>6.5125005825569682</v>
      </c>
      <c r="AD777" s="142">
        <v>3.0984528668818401</v>
      </c>
      <c r="AE777" s="142">
        <v>2.2439935149196399</v>
      </c>
      <c r="AF777" s="142">
        <v>9.6803526019233477</v>
      </c>
      <c r="AG777" s="142">
        <v>7.4046141548085531</v>
      </c>
      <c r="AH777" s="142">
        <v>12.845648257949517</v>
      </c>
      <c r="AI777" s="142">
        <v>9.8175173340393052</v>
      </c>
      <c r="AJ777" s="142">
        <v>0.66818618594355339</v>
      </c>
      <c r="AK777" s="142">
        <v>-16.732847043117406</v>
      </c>
      <c r="AL777" s="142">
        <v>15.90691208106978</v>
      </c>
      <c r="AM777" s="142">
        <v>9.0878514412942035</v>
      </c>
      <c r="AN777" s="142">
        <v>3.2028201539099133</v>
      </c>
      <c r="AO777" s="142">
        <v>0.58087144087553</v>
      </c>
      <c r="AP777" s="142">
        <v>4.0561814779246808</v>
      </c>
      <c r="AQ777" s="142">
        <v>3.9241299555181408</v>
      </c>
      <c r="AR777" s="142">
        <v>1.9255853995052918</v>
      </c>
      <c r="AS777" s="142">
        <v>5.8275054539504323</v>
      </c>
      <c r="AT777" s="142">
        <v>2.2919026294654143</v>
      </c>
      <c r="AU777" s="142">
        <v>0.57945871788085412</v>
      </c>
      <c r="AV777" s="142">
        <v>-9.0483994225704976</v>
      </c>
      <c r="AW777" s="142">
        <v>8.5749212052306234</v>
      </c>
      <c r="AX777" s="142">
        <v>3.2618060385958048</v>
      </c>
      <c r="AY777" s="142">
        <v>3.017303359781609</v>
      </c>
      <c r="AZ777" s="142">
        <v>3.6166776269143552</v>
      </c>
      <c r="BA777" s="142">
        <v>2.7303773133698694</v>
      </c>
      <c r="BB777" s="164"/>
      <c r="BC777" s="164"/>
      <c r="BD777" s="164"/>
      <c r="BE777" s="164"/>
      <c r="BF777" s="164"/>
    </row>
    <row r="778" spans="1:58" s="142" customFormat="1" outlineLevel="1" x14ac:dyDescent="0.2">
      <c r="A778" s="96"/>
      <c r="B778" s="96"/>
      <c r="C778" s="96"/>
      <c r="D778" s="137"/>
      <c r="E778" s="137"/>
      <c r="F778" s="140" t="s">
        <v>445</v>
      </c>
      <c r="G778" s="158" t="s">
        <v>918</v>
      </c>
      <c r="I778" s="142">
        <v>4.8475775721284808</v>
      </c>
      <c r="J778" s="142">
        <v>-2.3476372195252893</v>
      </c>
      <c r="K778" s="142">
        <v>4.4793974302171025</v>
      </c>
      <c r="L778" s="142">
        <v>6.7613756838132311</v>
      </c>
      <c r="M778" s="142">
        <v>2.7121714054195722</v>
      </c>
      <c r="N778" s="142">
        <v>-5.8008678098231403E-2</v>
      </c>
      <c r="O778" s="142">
        <v>4.2486998514115637</v>
      </c>
      <c r="P778" s="142">
        <v>9.1302540347126371</v>
      </c>
      <c r="Q778" s="142">
        <v>9.7588517397367411</v>
      </c>
      <c r="R778" s="142">
        <v>5.2618205031267351</v>
      </c>
      <c r="S778" s="142">
        <v>5.8036634263811449</v>
      </c>
      <c r="T778" s="142">
        <v>4.942180769958493</v>
      </c>
      <c r="U778" s="142">
        <v>0.47884441003505085</v>
      </c>
      <c r="V778" s="142">
        <v>9.8051529960629491</v>
      </c>
      <c r="W778" s="142">
        <v>9.669279682400834</v>
      </c>
      <c r="X778" s="142">
        <v>3.0199974581359257</v>
      </c>
      <c r="Y778" s="142">
        <v>13.135661717786196</v>
      </c>
      <c r="Z778" s="142">
        <v>8.7434385669379111</v>
      </c>
      <c r="AA778" s="142">
        <v>4.6120172475198729</v>
      </c>
      <c r="AB778" s="142">
        <v>12.773559772459109</v>
      </c>
      <c r="AC778" s="142">
        <v>3.206774057400108</v>
      </c>
      <c r="AD778" s="142">
        <v>1.7178558750443607</v>
      </c>
      <c r="AE778" s="142">
        <v>-0.20995382132704687</v>
      </c>
      <c r="AF778" s="142">
        <v>4.9994124592218636</v>
      </c>
      <c r="AG778" s="142">
        <v>3.7885267698932301</v>
      </c>
      <c r="AH778" s="142">
        <v>6.8719849862262539</v>
      </c>
      <c r="AI778" s="142">
        <v>1.4922791609413011</v>
      </c>
      <c r="AJ778" s="142">
        <v>-0.76238851754369952</v>
      </c>
      <c r="AK778" s="142">
        <v>-12.328420791524264</v>
      </c>
      <c r="AL778" s="142">
        <v>9.8452573331374573</v>
      </c>
      <c r="AM778" s="142">
        <v>5.7793232235422876</v>
      </c>
      <c r="AN778" s="142">
        <v>1.5907207177676685</v>
      </c>
      <c r="AO778" s="142">
        <v>1.3037686450209307</v>
      </c>
      <c r="AP778" s="142">
        <v>1.6457628545363034</v>
      </c>
      <c r="AQ778" s="142">
        <v>4.392025730381599</v>
      </c>
      <c r="AR778" s="142">
        <v>1.7064385411976524</v>
      </c>
      <c r="AS778" s="142">
        <v>5.4238367178293556</v>
      </c>
      <c r="AT778" s="142">
        <v>3.9726213662122367</v>
      </c>
      <c r="AU778" s="142">
        <v>1.7608877520602251</v>
      </c>
      <c r="AV778" s="142">
        <v>-14.996947768090852</v>
      </c>
      <c r="AW778" s="142">
        <v>8.3544914878050278</v>
      </c>
      <c r="AX778" s="142">
        <v>5.3911402211473058</v>
      </c>
      <c r="AY778" s="142">
        <v>4.8541598394115981</v>
      </c>
      <c r="AZ778" s="142">
        <v>4.3450181988128334</v>
      </c>
      <c r="BA778" s="142">
        <v>4.4598151287283061</v>
      </c>
      <c r="BB778" s="164"/>
      <c r="BC778" s="164"/>
      <c r="BD778" s="164"/>
      <c r="BE778" s="164"/>
      <c r="BF778" s="164"/>
    </row>
    <row r="779" spans="1:58" s="142" customFormat="1" outlineLevel="1" x14ac:dyDescent="0.2">
      <c r="A779" s="96"/>
      <c r="B779" s="96"/>
      <c r="C779" s="96"/>
      <c r="D779" s="137"/>
      <c r="E779" s="137"/>
      <c r="F779" s="140" t="s">
        <v>446</v>
      </c>
      <c r="G779" s="158" t="s">
        <v>919</v>
      </c>
      <c r="I779" s="164">
        <v>3.6828369568352946</v>
      </c>
      <c r="J779" s="142">
        <v>-2.8311338354176763</v>
      </c>
      <c r="K779" s="142">
        <v>5.1552806072564961</v>
      </c>
      <c r="L779" s="142">
        <v>7.5710445793112813</v>
      </c>
      <c r="M779" s="142">
        <v>3.0260169884412491</v>
      </c>
      <c r="N779" s="142">
        <v>5.8117363515719278</v>
      </c>
      <c r="O779" s="142">
        <v>3.2205515590987055</v>
      </c>
      <c r="P779" s="142">
        <v>7.7226575047834478</v>
      </c>
      <c r="Q779" s="142">
        <v>9.3802062737827541</v>
      </c>
      <c r="R779" s="142">
        <v>3.0237478590181999</v>
      </c>
      <c r="S779" s="142">
        <v>0.37794895100471404</v>
      </c>
      <c r="T779" s="142">
        <v>1.6161384606567575</v>
      </c>
      <c r="U779" s="142">
        <v>8.252777621115559</v>
      </c>
      <c r="V779" s="142">
        <v>13.171097669620657</v>
      </c>
      <c r="W779" s="142">
        <v>14.243822045446187</v>
      </c>
      <c r="X779" s="142">
        <v>2.2142526141881502</v>
      </c>
      <c r="Y779" s="142">
        <v>3.9864385397776481</v>
      </c>
      <c r="Z779" s="142">
        <v>2.2246485601201016</v>
      </c>
      <c r="AA779" s="142">
        <v>-0.40980566681499964</v>
      </c>
      <c r="AB779" s="142">
        <v>13.43921648947064</v>
      </c>
      <c r="AC779" s="142">
        <v>2.4137953674037371</v>
      </c>
      <c r="AD779" s="142">
        <v>-2.1754808848088114</v>
      </c>
      <c r="AE779" s="142">
        <v>-1.0554081064255039</v>
      </c>
      <c r="AF779" s="142">
        <v>5.5300378515675597</v>
      </c>
      <c r="AG779" s="142">
        <v>4.4205881983757411</v>
      </c>
      <c r="AH779" s="142">
        <v>8.7370587970128089</v>
      </c>
      <c r="AI779" s="142">
        <v>6.3331196037896609</v>
      </c>
      <c r="AJ779" s="142">
        <v>-1.9244014835877454</v>
      </c>
      <c r="AK779" s="142">
        <v>-18.633907441319341</v>
      </c>
      <c r="AL779" s="142">
        <v>11.806166253020912</v>
      </c>
      <c r="AM779" s="142">
        <v>7.4564342187290578</v>
      </c>
      <c r="AN779" s="142">
        <v>1.0017079187789824</v>
      </c>
      <c r="AO779" s="142">
        <v>0.93003905358794992</v>
      </c>
      <c r="AP779" s="142">
        <v>2.512565486796281</v>
      </c>
      <c r="AQ779" s="142">
        <v>4.3636731538505336</v>
      </c>
      <c r="AR779" s="142">
        <v>1.5806651271815353</v>
      </c>
      <c r="AS779" s="142">
        <v>5.6878857137263816</v>
      </c>
      <c r="AT779" s="142">
        <v>1.1965677399039532</v>
      </c>
      <c r="AU779" s="142">
        <v>1.4729905964719681</v>
      </c>
      <c r="AV779" s="142">
        <v>-10.70916420898833</v>
      </c>
      <c r="AW779" s="142">
        <v>9.0609974781868949</v>
      </c>
      <c r="AX779" s="142">
        <v>5.4405591773461603</v>
      </c>
      <c r="AY779" s="142">
        <v>3.3809326030984188</v>
      </c>
      <c r="AZ779" s="142">
        <v>2.8413853468170602</v>
      </c>
      <c r="BA779" s="142">
        <v>2.1509365417194504</v>
      </c>
      <c r="BB779" s="164"/>
      <c r="BC779" s="164"/>
      <c r="BD779" s="164"/>
      <c r="BE779" s="164"/>
      <c r="BF779" s="164"/>
    </row>
    <row r="780" spans="1:58" s="142" customFormat="1" outlineLevel="1" x14ac:dyDescent="0.2">
      <c r="A780" s="96"/>
      <c r="B780" s="96"/>
      <c r="C780" s="96"/>
      <c r="D780" s="137"/>
      <c r="E780" s="137"/>
      <c r="F780" s="140" t="s">
        <v>447</v>
      </c>
      <c r="G780" s="158" t="s">
        <v>920</v>
      </c>
      <c r="I780" s="164">
        <v>6.7772489298327603</v>
      </c>
      <c r="J780" s="164">
        <v>6.7772489298327629</v>
      </c>
      <c r="K780" s="164">
        <v>6.7772489298327647</v>
      </c>
      <c r="L780" s="164">
        <v>6.7772489298327594</v>
      </c>
      <c r="M780" s="164">
        <v>6.7772489298327692</v>
      </c>
      <c r="N780" s="164">
        <v>6.777248929832755</v>
      </c>
      <c r="O780" s="164">
        <v>6.7772489298327718</v>
      </c>
      <c r="P780" s="164">
        <v>6.7772489298327718</v>
      </c>
      <c r="Q780" s="164">
        <v>6.7772489298327558</v>
      </c>
      <c r="R780" s="164">
        <v>6.7772489298327701</v>
      </c>
      <c r="S780" s="164">
        <v>6.7772489298327629</v>
      </c>
      <c r="T780" s="164">
        <v>6.7772489298327629</v>
      </c>
      <c r="U780" s="164">
        <v>6.7772489298327603</v>
      </c>
      <c r="V780" s="164">
        <v>6.7772489298327576</v>
      </c>
      <c r="W780" s="164">
        <v>6.7772489298327674</v>
      </c>
      <c r="X780" s="142">
        <v>7.6425758059200932</v>
      </c>
      <c r="Y780" s="142">
        <v>13.935565382185722</v>
      </c>
      <c r="Z780" s="142">
        <v>0.74338502482216295</v>
      </c>
      <c r="AA780" s="142">
        <v>2.3936226509349678</v>
      </c>
      <c r="AB780" s="142">
        <v>9.7136832530543735</v>
      </c>
      <c r="AC780" s="142">
        <v>2.0779396967881336</v>
      </c>
      <c r="AD780" s="142">
        <v>0.39464989127746541</v>
      </c>
      <c r="AE780" s="142">
        <v>-1.2690205999808857</v>
      </c>
      <c r="AF780" s="142">
        <v>1.2354231612977662</v>
      </c>
      <c r="AG780" s="142">
        <v>8.1829821050153129</v>
      </c>
      <c r="AH780" s="142">
        <v>14.468627784390421</v>
      </c>
      <c r="AI780" s="142">
        <v>-9.4683521739776353</v>
      </c>
      <c r="AJ780" s="142">
        <v>0.21199442119943512</v>
      </c>
      <c r="AK780" s="142">
        <v>-10.821590786289459</v>
      </c>
      <c r="AL780" s="142">
        <v>10.397502983567431</v>
      </c>
      <c r="AM780" s="142">
        <v>6.5600053219797783</v>
      </c>
      <c r="AN780" s="142">
        <v>-0.65862992489746919</v>
      </c>
      <c r="AO780" s="142">
        <v>-0.60738031497052924</v>
      </c>
      <c r="AP780" s="142">
        <v>0.40591934091849247</v>
      </c>
      <c r="AQ780" s="142">
        <v>3.585293589796068</v>
      </c>
      <c r="AR780" s="142">
        <v>-8.8452536551264505E-2</v>
      </c>
      <c r="AS780" s="142">
        <v>6.4225933148564396</v>
      </c>
      <c r="AT780" s="142">
        <v>0.37791944198279914</v>
      </c>
      <c r="AU780" s="142">
        <v>4.6182062586149986</v>
      </c>
      <c r="AV780" s="142">
        <v>-13.755621372649374</v>
      </c>
      <c r="AW780" s="142">
        <v>3.4457493263326811</v>
      </c>
      <c r="AX780" s="142">
        <v>13.819167419119239</v>
      </c>
      <c r="AY780" s="142">
        <v>1.8649705864104416</v>
      </c>
      <c r="AZ780" s="142">
        <v>1.4771323715778717</v>
      </c>
      <c r="BA780" s="142">
        <v>1.7873864449198917</v>
      </c>
      <c r="BB780" s="164"/>
      <c r="BC780" s="164"/>
      <c r="BD780" s="164"/>
      <c r="BE780" s="164"/>
      <c r="BF780" s="164"/>
    </row>
    <row r="781" spans="1:58" s="42" customFormat="1" x14ac:dyDescent="0.2">
      <c r="A781" s="37" t="s">
        <v>442</v>
      </c>
      <c r="B781" s="37" t="s">
        <v>433</v>
      </c>
      <c r="C781" s="37" t="s">
        <v>1859</v>
      </c>
      <c r="D781" s="38"/>
      <c r="E781" s="38"/>
      <c r="F781" s="18" t="s">
        <v>434</v>
      </c>
      <c r="G781" s="22" t="s">
        <v>1347</v>
      </c>
      <c r="H781" s="27" t="str">
        <f t="shared" ref="H781:BA781" si="419">IF(AND(ISNUMBER(H926),ISNUMBER(G926)),((H926/G926)-1)*100,"–")</f>
        <v>–</v>
      </c>
      <c r="I781" s="27">
        <f t="shared" si="419"/>
        <v>6.081912034268111</v>
      </c>
      <c r="J781" s="27">
        <f t="shared" si="419"/>
        <v>1.9912642660186775</v>
      </c>
      <c r="K781" s="27">
        <f t="shared" si="419"/>
        <v>2.9076439706394508</v>
      </c>
      <c r="L781" s="27">
        <f t="shared" si="419"/>
        <v>7.9027805574751531</v>
      </c>
      <c r="M781" s="27">
        <f t="shared" si="419"/>
        <v>5.6737730268233255</v>
      </c>
      <c r="N781" s="27">
        <f t="shared" si="419"/>
        <v>1.915105451452126</v>
      </c>
      <c r="O781" s="27">
        <f t="shared" si="419"/>
        <v>3.2440129981762711</v>
      </c>
      <c r="P781" s="27">
        <f t="shared" si="419"/>
        <v>7.2669939046946297</v>
      </c>
      <c r="Q781" s="27">
        <f t="shared" si="419"/>
        <v>9.3354148257879022</v>
      </c>
      <c r="R781" s="27">
        <f t="shared" si="419"/>
        <v>6.1711793454791719</v>
      </c>
      <c r="S781" s="27">
        <f t="shared" si="419"/>
        <v>7.2864220808999569</v>
      </c>
      <c r="T781" s="27">
        <f t="shared" si="419"/>
        <v>2.184035143327212</v>
      </c>
      <c r="U781" s="27">
        <f t="shared" si="419"/>
        <v>-0.18309520634476328</v>
      </c>
      <c r="V781" s="27">
        <f t="shared" si="419"/>
        <v>9.5498073125056102</v>
      </c>
      <c r="W781" s="27">
        <f t="shared" si="419"/>
        <v>8.6203023039931104</v>
      </c>
      <c r="X781" s="27">
        <f t="shared" si="419"/>
        <v>5.1143110409643588</v>
      </c>
      <c r="Y781" s="27">
        <f t="shared" si="419"/>
        <v>11.226722529744993</v>
      </c>
      <c r="Z781" s="27">
        <f t="shared" si="419"/>
        <v>5.3106882814898837</v>
      </c>
      <c r="AA781" s="27">
        <f t="shared" si="419"/>
        <v>3.7175941622479947</v>
      </c>
      <c r="AB781" s="27">
        <f t="shared" si="419"/>
        <v>12.915327185333169</v>
      </c>
      <c r="AC781" s="27">
        <f t="shared" si="419"/>
        <v>4.2360877514723949</v>
      </c>
      <c r="AD781" s="27">
        <f t="shared" si="419"/>
        <v>1.3997585647629318</v>
      </c>
      <c r="AE781" s="27">
        <f t="shared" si="419"/>
        <v>0.46959762693075113</v>
      </c>
      <c r="AF781" s="27">
        <f t="shared" si="419"/>
        <v>6.2444632250559629</v>
      </c>
      <c r="AG781" s="27">
        <f t="shared" si="419"/>
        <v>6.3248025178025191</v>
      </c>
      <c r="AH781" s="27">
        <f t="shared" si="419"/>
        <v>11.248351244502297</v>
      </c>
      <c r="AI781" s="27">
        <f t="shared" si="419"/>
        <v>3.2526224833433481</v>
      </c>
      <c r="AJ781" s="27">
        <f t="shared" si="419"/>
        <v>-0.13885716821431249</v>
      </c>
      <c r="AK781" s="27">
        <f t="shared" si="419"/>
        <v>-14.934634004883096</v>
      </c>
      <c r="AL781" s="27">
        <f t="shared" si="419"/>
        <v>12.817526454087425</v>
      </c>
      <c r="AM781" s="27">
        <f t="shared" si="419"/>
        <v>7.6056870831292533</v>
      </c>
      <c r="AN781" s="27">
        <f t="shared" si="419"/>
        <v>1.7065486119843154</v>
      </c>
      <c r="AO781" s="27">
        <f t="shared" si="419"/>
        <v>0.53838605822029706</v>
      </c>
      <c r="AP781" s="27">
        <f t="shared" si="419"/>
        <v>2.54114323801089</v>
      </c>
      <c r="AQ781" s="27">
        <f t="shared" si="419"/>
        <v>4.0205116305361832</v>
      </c>
      <c r="AR781" s="27">
        <f t="shared" si="419"/>
        <v>1.4044475801779033</v>
      </c>
      <c r="AS781" s="27">
        <f t="shared" si="419"/>
        <v>5.844067050008217</v>
      </c>
      <c r="AT781" s="27">
        <f t="shared" si="419"/>
        <v>2.0660596620788896</v>
      </c>
      <c r="AU781" s="27">
        <f t="shared" si="419"/>
        <v>1.7942761858715572</v>
      </c>
      <c r="AV781" s="27">
        <f t="shared" si="419"/>
        <v>-11.566324902442515</v>
      </c>
      <c r="AW781" s="28">
        <f t="shared" si="419"/>
        <v>7.5200913865533403</v>
      </c>
      <c r="AX781" s="28">
        <f t="shared" si="419"/>
        <v>6.1684990180117749</v>
      </c>
      <c r="AY781" s="28">
        <f t="shared" si="419"/>
        <v>3.2148855636644269</v>
      </c>
      <c r="AZ781" s="28">
        <f t="shared" si="419"/>
        <v>3.1979035841144254</v>
      </c>
      <c r="BA781" s="28">
        <f t="shared" si="419"/>
        <v>2.8007208228060021</v>
      </c>
    </row>
    <row r="782" spans="1:58" s="139" customFormat="1" outlineLevel="1" x14ac:dyDescent="0.2">
      <c r="A782" s="96"/>
      <c r="B782" s="96"/>
      <c r="C782" s="96"/>
      <c r="D782" s="137"/>
      <c r="E782" s="137"/>
      <c r="F782" s="138" t="s">
        <v>444</v>
      </c>
      <c r="G782" s="158" t="s">
        <v>921</v>
      </c>
      <c r="I782" s="139">
        <v>-4.4389621161295745</v>
      </c>
      <c r="J782" s="139">
        <v>-0.46083656607267542</v>
      </c>
      <c r="K782" s="139">
        <v>3.7407490295127799</v>
      </c>
      <c r="L782" s="139">
        <v>6.2656117853868487</v>
      </c>
      <c r="M782" s="139">
        <v>4.5523302911576247</v>
      </c>
      <c r="N782" s="139">
        <v>4.2095110543160619</v>
      </c>
      <c r="O782" s="139">
        <v>5.2266442360820342</v>
      </c>
      <c r="P782" s="139">
        <v>5.9194120983975917</v>
      </c>
      <c r="Q782" s="139">
        <v>9.3097257983912662</v>
      </c>
      <c r="R782" s="139">
        <v>11.364210070447589</v>
      </c>
      <c r="S782" s="139">
        <v>13.636362265566792</v>
      </c>
      <c r="T782" s="139">
        <v>1.143096276255795</v>
      </c>
      <c r="U782" s="139">
        <v>-9.1759451536513446</v>
      </c>
      <c r="V782" s="139">
        <v>8.6279096399317865</v>
      </c>
      <c r="W782" s="139">
        <v>7.2826691509545238</v>
      </c>
      <c r="X782" s="139">
        <v>4.1790075596344511</v>
      </c>
      <c r="Y782" s="139">
        <v>9.5839869189248361</v>
      </c>
      <c r="Z782" s="139">
        <v>10.436646039490416</v>
      </c>
      <c r="AA782" s="139">
        <v>8.4744880656980381</v>
      </c>
      <c r="AB782" s="139">
        <v>11.68502088288086</v>
      </c>
      <c r="AC782" s="139">
        <v>0.28701950651683905</v>
      </c>
      <c r="AD782" s="139">
        <v>-2.1049795084439715</v>
      </c>
      <c r="AE782" s="139">
        <v>7.3136276464101924</v>
      </c>
      <c r="AF782" s="139">
        <v>7.5402090181750481</v>
      </c>
      <c r="AG782" s="139">
        <v>6.8153718817027364</v>
      </c>
      <c r="AH782" s="139">
        <v>13.441975183558696</v>
      </c>
      <c r="AI782" s="139">
        <v>7.0373697812998737</v>
      </c>
      <c r="AJ782" s="139">
        <v>2.0539997675203869</v>
      </c>
      <c r="AK782" s="139">
        <v>-10.146632834561231</v>
      </c>
      <c r="AL782" s="139">
        <v>13.432743790887214</v>
      </c>
      <c r="AM782" s="139">
        <v>8.1591800869205144</v>
      </c>
      <c r="AN782" s="139">
        <v>-0.91286001333049649</v>
      </c>
      <c r="AO782" s="139">
        <v>2.4275143489076223</v>
      </c>
      <c r="AP782" s="139">
        <v>4.5137301785807216</v>
      </c>
      <c r="AQ782" s="139">
        <v>5.395835848958952</v>
      </c>
      <c r="AR782" s="139">
        <v>4.15529850833396</v>
      </c>
      <c r="AS782" s="139">
        <v>5.6560245053259628</v>
      </c>
      <c r="AT782" s="139">
        <v>4.4769634605267283</v>
      </c>
      <c r="AU782" s="139">
        <v>2.4682469981818445</v>
      </c>
      <c r="AV782" s="139">
        <v>-5.3724874495192925</v>
      </c>
      <c r="AW782" s="139">
        <v>5.3358563998578523</v>
      </c>
      <c r="AX782" s="139">
        <v>4.1665606853560799</v>
      </c>
      <c r="AY782" s="139">
        <v>3.634708096263739</v>
      </c>
      <c r="AZ782" s="139">
        <v>3.5294761767957761</v>
      </c>
      <c r="BA782" s="139">
        <v>3.4980528177078529</v>
      </c>
      <c r="BB782" s="167"/>
      <c r="BC782" s="167"/>
      <c r="BD782" s="167"/>
      <c r="BE782" s="167"/>
      <c r="BF782" s="167"/>
    </row>
    <row r="783" spans="1:58" s="139" customFormat="1" outlineLevel="1" x14ac:dyDescent="0.2">
      <c r="A783" s="96"/>
      <c r="B783" s="96"/>
      <c r="C783" s="96"/>
      <c r="D783" s="137"/>
      <c r="E783" s="137"/>
      <c r="F783" s="138" t="s">
        <v>445</v>
      </c>
      <c r="G783" s="158" t="s">
        <v>922</v>
      </c>
      <c r="I783" s="139">
        <v>-4.0437471767608368</v>
      </c>
      <c r="J783" s="139">
        <v>4.6161088528983152</v>
      </c>
      <c r="K783" s="139">
        <v>-2.8080650744202185</v>
      </c>
      <c r="L783" s="139">
        <v>2.9372746293905516</v>
      </c>
      <c r="M783" s="139">
        <v>6.0996073139931051</v>
      </c>
      <c r="N783" s="139">
        <v>7.7168897657052593</v>
      </c>
      <c r="O783" s="139">
        <v>9.0394454030817464</v>
      </c>
      <c r="P783" s="139">
        <v>10.672145256670085</v>
      </c>
      <c r="Q783" s="139">
        <v>9.2711286155081183</v>
      </c>
      <c r="R783" s="139">
        <v>5.1918386087755009</v>
      </c>
      <c r="S783" s="139">
        <v>3.2758441955248907</v>
      </c>
      <c r="T783" s="139">
        <v>0.92928652560952951</v>
      </c>
      <c r="U783" s="139">
        <v>-4.3508301752475891</v>
      </c>
      <c r="V783" s="139">
        <v>11.054440382636855</v>
      </c>
      <c r="W783" s="139">
        <v>8.3116511935032555</v>
      </c>
      <c r="X783" s="139">
        <v>0.7911773938916955</v>
      </c>
      <c r="Y783" s="139">
        <v>8.0527945544330848</v>
      </c>
      <c r="Z783" s="139">
        <v>12.615194378764972</v>
      </c>
      <c r="AA783" s="139">
        <v>7.4862005519779062</v>
      </c>
      <c r="AB783" s="139">
        <v>17.248936177555674</v>
      </c>
      <c r="AC783" s="139">
        <v>1.4505337952592789</v>
      </c>
      <c r="AD783" s="139">
        <v>2.2444982809394665</v>
      </c>
      <c r="AE783" s="139">
        <v>0.9693502572353685</v>
      </c>
      <c r="AF783" s="139">
        <v>6.7624649749731036</v>
      </c>
      <c r="AG783" s="139">
        <v>6.9301014270333416</v>
      </c>
      <c r="AH783" s="139">
        <v>6.2891889563151615</v>
      </c>
      <c r="AI783" s="139">
        <v>5.5307213400285216</v>
      </c>
      <c r="AJ783" s="139">
        <v>0.8831708114680481</v>
      </c>
      <c r="AK783" s="139">
        <v>-10.718038528896667</v>
      </c>
      <c r="AL783" s="139">
        <v>8.805791578234313</v>
      </c>
      <c r="AM783" s="139">
        <v>6.0894413999601493</v>
      </c>
      <c r="AN783" s="139">
        <v>-0.56447084552413429</v>
      </c>
      <c r="AO783" s="139">
        <v>0.47723779519535103</v>
      </c>
      <c r="AP783" s="139">
        <v>2.8043998208294285</v>
      </c>
      <c r="AQ783" s="139">
        <v>5.1553235436169853</v>
      </c>
      <c r="AR783" s="139">
        <v>3.1502064892142911</v>
      </c>
      <c r="AS783" s="139">
        <v>5.8088133589254243</v>
      </c>
      <c r="AT783" s="139">
        <v>2.4259344154262674</v>
      </c>
      <c r="AU783" s="139">
        <v>2.0973091293090107</v>
      </c>
      <c r="AV783" s="139">
        <v>-10.425589117193256</v>
      </c>
      <c r="AW783" s="139">
        <v>8.9855190549199335</v>
      </c>
      <c r="AX783" s="139">
        <v>6.7078019944804002</v>
      </c>
      <c r="AY783" s="139">
        <v>3.951106400185056</v>
      </c>
      <c r="AZ783" s="139">
        <v>3.8036400616424659</v>
      </c>
      <c r="BA783" s="139">
        <v>2.9965857835449139</v>
      </c>
      <c r="BB783" s="167"/>
      <c r="BC783" s="167"/>
      <c r="BD783" s="167"/>
      <c r="BE783" s="167"/>
      <c r="BF783" s="167"/>
    </row>
    <row r="784" spans="1:58" s="139" customFormat="1" outlineLevel="1" x14ac:dyDescent="0.2">
      <c r="A784" s="96"/>
      <c r="B784" s="96"/>
      <c r="C784" s="96"/>
      <c r="D784" s="137"/>
      <c r="E784" s="137"/>
      <c r="F784" s="138" t="s">
        <v>446</v>
      </c>
      <c r="G784" s="158" t="s">
        <v>923</v>
      </c>
      <c r="I784" s="167">
        <v>3.8507512626222056</v>
      </c>
      <c r="J784" s="139">
        <v>-1.1794645915920499</v>
      </c>
      <c r="K784" s="139">
        <v>-2.7654516640253424</v>
      </c>
      <c r="L784" s="139">
        <v>12.606959498003413</v>
      </c>
      <c r="M784" s="139">
        <v>4.0327833260964008</v>
      </c>
      <c r="N784" s="139">
        <v>7.311177196918317</v>
      </c>
      <c r="O784" s="139">
        <v>11.648974961510428</v>
      </c>
      <c r="P784" s="139">
        <v>7.9122697516438523</v>
      </c>
      <c r="Q784" s="139">
        <v>9.3995480469170278</v>
      </c>
      <c r="R784" s="139">
        <v>5.7732503811537939</v>
      </c>
      <c r="S784" s="139">
        <v>4.8141582633460134</v>
      </c>
      <c r="T784" s="139">
        <v>1.2260311193425855</v>
      </c>
      <c r="U784" s="139">
        <v>-10.820656371713898</v>
      </c>
      <c r="V784" s="139">
        <v>13.04024668910786</v>
      </c>
      <c r="W784" s="139">
        <v>12.105963863605474</v>
      </c>
      <c r="X784" s="139">
        <v>-1.5045830647154812</v>
      </c>
      <c r="Y784" s="139">
        <v>11.16442502177668</v>
      </c>
      <c r="Z784" s="139">
        <v>8.3551364632445733</v>
      </c>
      <c r="AA784" s="139">
        <v>5.4547757376673944</v>
      </c>
      <c r="AB784" s="139">
        <v>13.453618432522706</v>
      </c>
      <c r="AC784" s="139">
        <v>1.2293654425374223</v>
      </c>
      <c r="AD784" s="139">
        <v>0.70133655383659566</v>
      </c>
      <c r="AE784" s="139">
        <v>1.1017945617108893</v>
      </c>
      <c r="AF784" s="139">
        <v>5.0715369679458666</v>
      </c>
      <c r="AG784" s="139">
        <v>3.7167148100962555</v>
      </c>
      <c r="AH784" s="139">
        <v>8.2512906894014471</v>
      </c>
      <c r="AI784" s="139">
        <v>3.4589587452813264</v>
      </c>
      <c r="AJ784" s="139">
        <v>-4.0814775198386277</v>
      </c>
      <c r="AK784" s="139">
        <v>-13.365769162187636</v>
      </c>
      <c r="AL784" s="139">
        <v>13.940997745761052</v>
      </c>
      <c r="AM784" s="139">
        <v>1.5669711723180768</v>
      </c>
      <c r="AN784" s="139">
        <v>-8.9891510246254533</v>
      </c>
      <c r="AO784" s="139">
        <v>-2.8338787474603278</v>
      </c>
      <c r="AP784" s="139">
        <v>3.1687251994419796</v>
      </c>
      <c r="AQ784" s="139">
        <v>7.7837085170573195</v>
      </c>
      <c r="AR784" s="139">
        <v>4.1816668102087284</v>
      </c>
      <c r="AS784" s="139">
        <v>6.2477955116617467</v>
      </c>
      <c r="AT784" s="139">
        <v>2.5323612634833292</v>
      </c>
      <c r="AU784" s="139">
        <v>-0.55269861104435547</v>
      </c>
      <c r="AV784" s="139">
        <v>-9.6057973078840675</v>
      </c>
      <c r="AW784" s="139">
        <v>11.123459819535707</v>
      </c>
      <c r="AX784" s="139">
        <v>7.6854472465024193</v>
      </c>
      <c r="AY784" s="139">
        <v>3.4234974380655814</v>
      </c>
      <c r="AZ784" s="139">
        <v>2.4738192922374003</v>
      </c>
      <c r="BA784" s="139">
        <v>1.912850867249527</v>
      </c>
      <c r="BB784" s="167"/>
      <c r="BC784" s="167"/>
      <c r="BD784" s="167"/>
      <c r="BE784" s="167"/>
      <c r="BF784" s="167"/>
    </row>
    <row r="785" spans="1:58" s="139" customFormat="1" outlineLevel="1" x14ac:dyDescent="0.2">
      <c r="A785" s="96"/>
      <c r="B785" s="96"/>
      <c r="C785" s="96"/>
      <c r="D785" s="137"/>
      <c r="E785" s="137"/>
      <c r="F785" s="138" t="s">
        <v>447</v>
      </c>
      <c r="G785" s="158" t="s">
        <v>924</v>
      </c>
      <c r="I785" s="167">
        <v>8.4849498319652827</v>
      </c>
      <c r="J785" s="167">
        <v>8.4849498319652827</v>
      </c>
      <c r="K785" s="167">
        <v>8.4849498319652863</v>
      </c>
      <c r="L785" s="167">
        <v>8.4849498319652916</v>
      </c>
      <c r="M785" s="167">
        <v>8.4849498319652898</v>
      </c>
      <c r="N785" s="167">
        <v>8.4849498319652845</v>
      </c>
      <c r="O785" s="167">
        <v>8.4849498319652845</v>
      </c>
      <c r="P785" s="167">
        <v>8.4849498319652792</v>
      </c>
      <c r="Q785" s="167">
        <v>8.4849498319652863</v>
      </c>
      <c r="R785" s="167">
        <v>8.4849498319652792</v>
      </c>
      <c r="S785" s="167">
        <v>8.4849498319652827</v>
      </c>
      <c r="T785" s="167">
        <v>8.4849498319652845</v>
      </c>
      <c r="U785" s="167">
        <v>8.4849498319652792</v>
      </c>
      <c r="V785" s="167">
        <v>8.4849498319652863</v>
      </c>
      <c r="W785" s="167">
        <v>8.4849498319652739</v>
      </c>
      <c r="X785" s="139">
        <v>9.4702273620163258</v>
      </c>
      <c r="Y785" s="139">
        <v>9.2495628968436669</v>
      </c>
      <c r="Z785" s="139">
        <v>7.2434226319579853</v>
      </c>
      <c r="AA785" s="139">
        <v>5.8030489864201451</v>
      </c>
      <c r="AB785" s="139">
        <v>10.72938434186157</v>
      </c>
      <c r="AC785" s="139">
        <v>6.9387180467005871</v>
      </c>
      <c r="AD785" s="139">
        <v>4.9334536996984424</v>
      </c>
      <c r="AE785" s="139">
        <v>0.87972159574627451</v>
      </c>
      <c r="AF785" s="139">
        <v>5.6924580261170865</v>
      </c>
      <c r="AG785" s="139">
        <v>7.4828959975793641</v>
      </c>
      <c r="AH785" s="139">
        <v>12.33672972007831</v>
      </c>
      <c r="AI785" s="139">
        <v>-4.6376562746535672</v>
      </c>
      <c r="AJ785" s="139">
        <v>-2.9957297711595388</v>
      </c>
      <c r="AK785" s="139">
        <v>-8.9617305410700006</v>
      </c>
      <c r="AL785" s="139">
        <v>10.899723098541102</v>
      </c>
      <c r="AM785" s="139">
        <v>1.8369958137165909</v>
      </c>
      <c r="AN785" s="139">
        <v>1.5596524997621319</v>
      </c>
      <c r="AO785" s="139">
        <v>3.1131993888904974</v>
      </c>
      <c r="AP785" s="139">
        <v>2.2804785999832156</v>
      </c>
      <c r="AQ785" s="139">
        <v>3.952478242350943</v>
      </c>
      <c r="AR785" s="139">
        <v>4.2713094387743844</v>
      </c>
      <c r="AS785" s="139">
        <v>2.2761658205292079</v>
      </c>
      <c r="AT785" s="139">
        <v>0.25784845496383824</v>
      </c>
      <c r="AU785" s="139">
        <v>2.1494953634919822</v>
      </c>
      <c r="AV785" s="139">
        <v>-14.827951466906331</v>
      </c>
      <c r="AW785" s="139">
        <v>10.956022801149778</v>
      </c>
      <c r="AX785" s="139">
        <v>9.548706897316972</v>
      </c>
      <c r="AY785" s="139">
        <v>2.7474205849294719</v>
      </c>
      <c r="AZ785" s="139">
        <v>2.7692349235700631</v>
      </c>
      <c r="BA785" s="139">
        <v>3.0845499978138902</v>
      </c>
      <c r="BB785" s="167"/>
      <c r="BC785" s="167"/>
      <c r="BD785" s="167"/>
      <c r="BE785" s="167"/>
      <c r="BF785" s="167"/>
    </row>
    <row r="786" spans="1:58" s="42" customFormat="1" x14ac:dyDescent="0.2">
      <c r="A786" s="37" t="s">
        <v>442</v>
      </c>
      <c r="B786" s="37" t="s">
        <v>435</v>
      </c>
      <c r="C786" s="37" t="s">
        <v>1859</v>
      </c>
      <c r="D786" s="38"/>
      <c r="E786" s="38"/>
      <c r="F786" s="18" t="s">
        <v>436</v>
      </c>
      <c r="G786" s="22" t="s">
        <v>1348</v>
      </c>
      <c r="H786" s="27" t="str">
        <f t="shared" ref="H786:BA786" si="420">IF(AND(ISNUMBER(H931),ISNUMBER(G931)),((H931/G931)-1)*100,"–")</f>
        <v>–</v>
      </c>
      <c r="I786" s="27">
        <f t="shared" si="420"/>
        <v>-0.15775173088702354</v>
      </c>
      <c r="J786" s="27">
        <f t="shared" si="420"/>
        <v>2.4902761086267322</v>
      </c>
      <c r="K786" s="27">
        <f t="shared" si="420"/>
        <v>2.1349738916301098</v>
      </c>
      <c r="L786" s="27">
        <f t="shared" si="420"/>
        <v>7.0715642427228165</v>
      </c>
      <c r="M786" s="27">
        <f t="shared" si="420"/>
        <v>5.6803757538761657</v>
      </c>
      <c r="N786" s="27">
        <f t="shared" si="420"/>
        <v>6.4722351004568024</v>
      </c>
      <c r="O786" s="27">
        <f t="shared" si="420"/>
        <v>7.8904181941976903</v>
      </c>
      <c r="P786" s="27">
        <f t="shared" si="420"/>
        <v>7.883709842805553</v>
      </c>
      <c r="Q786" s="27">
        <f t="shared" si="420"/>
        <v>9.1302195702209978</v>
      </c>
      <c r="R786" s="27">
        <f t="shared" si="420"/>
        <v>8.346785207201135</v>
      </c>
      <c r="S786" s="27">
        <f t="shared" si="420"/>
        <v>8.5647397522290234</v>
      </c>
      <c r="T786" s="27">
        <f t="shared" si="420"/>
        <v>2.7186879220257421</v>
      </c>
      <c r="U786" s="27">
        <f t="shared" si="420"/>
        <v>-4.671058094326785</v>
      </c>
      <c r="V786" s="27">
        <f t="shared" si="420"/>
        <v>9.8821571301538356</v>
      </c>
      <c r="W786" s="27">
        <f t="shared" si="420"/>
        <v>8.6007370348878389</v>
      </c>
      <c r="X786" s="27">
        <f t="shared" si="420"/>
        <v>3.5700858654141632</v>
      </c>
      <c r="Y786" s="27">
        <f t="shared" si="420"/>
        <v>9.4355969216615385</v>
      </c>
      <c r="Z786" s="27">
        <f t="shared" si="420"/>
        <v>9.8266658111056948</v>
      </c>
      <c r="AA786" s="27">
        <f t="shared" si="420"/>
        <v>7.1249894355023935</v>
      </c>
      <c r="AB786" s="27">
        <f t="shared" si="420"/>
        <v>12.98747810295322</v>
      </c>
      <c r="AC786" s="27">
        <f t="shared" si="420"/>
        <v>2.1746851675884527</v>
      </c>
      <c r="AD786" s="27">
        <f t="shared" si="420"/>
        <v>0.89547902014701641</v>
      </c>
      <c r="AE786" s="27">
        <f t="shared" si="420"/>
        <v>3.33621838707161</v>
      </c>
      <c r="AF786" s="27">
        <f t="shared" si="420"/>
        <v>6.5211876502589528</v>
      </c>
      <c r="AG786" s="27">
        <f t="shared" si="420"/>
        <v>6.4498196587565948</v>
      </c>
      <c r="AH786" s="27">
        <f t="shared" si="420"/>
        <v>10.666144175146686</v>
      </c>
      <c r="AI786" s="27">
        <f t="shared" si="420"/>
        <v>3.3523866874110686</v>
      </c>
      <c r="AJ786" s="27">
        <f t="shared" si="420"/>
        <v>-0.43407888684301454</v>
      </c>
      <c r="AK786" s="27">
        <f t="shared" si="420"/>
        <v>-10.572701601620349</v>
      </c>
      <c r="AL786" s="27">
        <f t="shared" si="420"/>
        <v>11.901612298434848</v>
      </c>
      <c r="AM786" s="27">
        <f t="shared" si="420"/>
        <v>5.0987649285676673</v>
      </c>
      <c r="AN786" s="27">
        <f t="shared" si="420"/>
        <v>-1.7329048435231975</v>
      </c>
      <c r="AO786" s="27">
        <f t="shared" si="420"/>
        <v>1.2198851545725864</v>
      </c>
      <c r="AP786" s="27">
        <f t="shared" si="420"/>
        <v>3.394274748396553</v>
      </c>
      <c r="AQ786" s="27">
        <f t="shared" si="420"/>
        <v>5.4215142273907446</v>
      </c>
      <c r="AR786" s="27">
        <f t="shared" si="420"/>
        <v>3.9612795811936552</v>
      </c>
      <c r="AS786" s="27">
        <f t="shared" si="420"/>
        <v>5.0196704179559015</v>
      </c>
      <c r="AT786" s="27">
        <f t="shared" si="420"/>
        <v>2.7222850172077928</v>
      </c>
      <c r="AU786" s="27">
        <f t="shared" si="420"/>
        <v>1.7876780969691808</v>
      </c>
      <c r="AV786" s="27">
        <f t="shared" si="420"/>
        <v>-9.4295219231753222</v>
      </c>
      <c r="AW786" s="28">
        <f t="shared" si="420"/>
        <v>8.3819444191192805</v>
      </c>
      <c r="AX786" s="28">
        <f t="shared" si="420"/>
        <v>6.5303843408216045</v>
      </c>
      <c r="AY786" s="28">
        <f t="shared" si="420"/>
        <v>3.4679971933921694</v>
      </c>
      <c r="AZ786" s="28">
        <f t="shared" si="420"/>
        <v>3.2361720675789574</v>
      </c>
      <c r="BA786" s="28">
        <f t="shared" si="420"/>
        <v>3.0187383922289035</v>
      </c>
    </row>
    <row r="787" spans="1:58" s="139" customFormat="1" outlineLevel="1" x14ac:dyDescent="0.2">
      <c r="A787" s="96"/>
      <c r="B787" s="96"/>
      <c r="C787" s="96"/>
      <c r="D787" s="137"/>
      <c r="E787" s="137"/>
      <c r="F787" s="138" t="s">
        <v>444</v>
      </c>
      <c r="G787" s="158" t="s">
        <v>925</v>
      </c>
      <c r="I787" s="139">
        <v>-14.960905354851805</v>
      </c>
      <c r="J787" s="139">
        <v>-8.4262086150761242</v>
      </c>
      <c r="K787" s="139">
        <v>-7.5756156715198086</v>
      </c>
      <c r="L787" s="139">
        <v>-8.3852675679829005</v>
      </c>
      <c r="M787" s="139">
        <v>-0.79522673520305842</v>
      </c>
      <c r="N787" s="139">
        <v>26.670844344970625</v>
      </c>
      <c r="O787" s="139">
        <v>16.261949123030096</v>
      </c>
      <c r="P787" s="139">
        <v>4.7645380032767415</v>
      </c>
      <c r="Q787" s="139">
        <v>-4.2947171786270166</v>
      </c>
      <c r="R787" s="139">
        <v>15.522209647687912</v>
      </c>
      <c r="S787" s="139">
        <v>-1.5242788377557992</v>
      </c>
      <c r="T787" s="139">
        <v>5.2412398343619993</v>
      </c>
      <c r="U787" s="139">
        <v>-9.5692697227884427</v>
      </c>
      <c r="V787" s="139">
        <v>2.2679734546972918</v>
      </c>
      <c r="W787" s="139">
        <v>11.584685196317235</v>
      </c>
      <c r="X787" s="139">
        <v>-2.9465048324203047</v>
      </c>
      <c r="Y787" s="139">
        <v>-9.3309636097518975</v>
      </c>
      <c r="Z787" s="139">
        <v>-1.2675682915523456</v>
      </c>
      <c r="AA787" s="139">
        <v>-5.2937864339940184</v>
      </c>
      <c r="AB787" s="139">
        <v>-10.701698116219816</v>
      </c>
      <c r="AC787" s="139">
        <v>-2.0637339991341541</v>
      </c>
      <c r="AD787" s="139">
        <v>5.2246623392369518</v>
      </c>
      <c r="AE787" s="139">
        <v>19.434455227314107</v>
      </c>
      <c r="AF787" s="139">
        <v>10.575095330138652</v>
      </c>
      <c r="AG787" s="139">
        <v>1.0049656163394038</v>
      </c>
      <c r="AH787" s="139">
        <v>2.6319218923093857</v>
      </c>
      <c r="AI787" s="139">
        <v>10.488585950552398</v>
      </c>
      <c r="AJ787" s="139">
        <v>9.1750572008646003</v>
      </c>
      <c r="AK787" s="139">
        <v>-7.3860744653770354</v>
      </c>
      <c r="AL787" s="139">
        <v>-1.8246669015026251</v>
      </c>
      <c r="AM787" s="139">
        <v>8.297601531053278</v>
      </c>
      <c r="AN787" s="139">
        <v>-6.1405668459480474</v>
      </c>
      <c r="AO787" s="139">
        <v>2.7469248758309917</v>
      </c>
      <c r="AP787" s="139">
        <v>-0.20770783448633701</v>
      </c>
      <c r="AQ787" s="139">
        <v>-15.828030467648901</v>
      </c>
      <c r="AR787" s="139">
        <v>-1.0820095675277752</v>
      </c>
      <c r="AS787" s="139">
        <v>3.908866233978503</v>
      </c>
      <c r="AT787" s="139">
        <v>5.9401790520967612</v>
      </c>
      <c r="AU787" s="139">
        <v>-4.7656696531175324</v>
      </c>
      <c r="AV787" s="139">
        <v>1.231557882433032</v>
      </c>
      <c r="AW787" s="139">
        <v>15.505368030209787</v>
      </c>
      <c r="AX787" s="139">
        <v>-0.29724735606623254</v>
      </c>
      <c r="AY787" s="139">
        <v>-1.3431816973619171E-2</v>
      </c>
      <c r="AZ787" s="139">
        <v>0.99784929333439631</v>
      </c>
      <c r="BA787" s="139">
        <v>3.6106239125525352</v>
      </c>
      <c r="BB787" s="167"/>
      <c r="BC787" s="167"/>
      <c r="BD787" s="167"/>
      <c r="BE787" s="167"/>
      <c r="BF787" s="167"/>
    </row>
    <row r="788" spans="1:58" s="139" customFormat="1" outlineLevel="1" x14ac:dyDescent="0.2">
      <c r="A788" s="96"/>
      <c r="B788" s="96"/>
      <c r="C788" s="96"/>
      <c r="D788" s="137"/>
      <c r="E788" s="137"/>
      <c r="F788" s="138" t="s">
        <v>445</v>
      </c>
      <c r="G788" s="158" t="s">
        <v>926</v>
      </c>
      <c r="I788" s="139">
        <v>-9.2465800069171049</v>
      </c>
      <c r="J788" s="139">
        <v>-1.5611534560434404</v>
      </c>
      <c r="K788" s="139">
        <v>-0.982167699737857</v>
      </c>
      <c r="L788" s="139">
        <v>-3.460922394324184</v>
      </c>
      <c r="M788" s="139">
        <v>-0.21046463527404358</v>
      </c>
      <c r="N788" s="139">
        <v>23.127088250619977</v>
      </c>
      <c r="O788" s="139">
        <v>15.781239302675253</v>
      </c>
      <c r="P788" s="139">
        <v>4.7980802505008802</v>
      </c>
      <c r="Q788" s="139">
        <v>-3.3175212627812978</v>
      </c>
      <c r="R788" s="139">
        <v>13.302616919118693</v>
      </c>
      <c r="S788" s="139">
        <v>-3.8251288532950678</v>
      </c>
      <c r="T788" s="139">
        <v>3.0847753290891289</v>
      </c>
      <c r="U788" s="139">
        <v>-11.063152657333642</v>
      </c>
      <c r="V788" s="139">
        <v>1.9609132057259115</v>
      </c>
      <c r="W788" s="139">
        <v>9.2524395587906927</v>
      </c>
      <c r="X788" s="139">
        <v>-5.9655751798271091</v>
      </c>
      <c r="Y788" s="139">
        <v>-12.646781681587949</v>
      </c>
      <c r="Z788" s="139">
        <v>-4.2433210902217855</v>
      </c>
      <c r="AA788" s="139">
        <v>-8.1121430590964998</v>
      </c>
      <c r="AB788" s="139">
        <v>-6.3543043499457159</v>
      </c>
      <c r="AC788" s="139">
        <v>-0.49039716653007659</v>
      </c>
      <c r="AD788" s="139">
        <v>5.2229240755723882</v>
      </c>
      <c r="AE788" s="139">
        <v>19.589640480754245</v>
      </c>
      <c r="AF788" s="139">
        <v>10.742120635487629</v>
      </c>
      <c r="AG788" s="139">
        <v>1.7021500223056707</v>
      </c>
      <c r="AH788" s="139">
        <v>2.237711311278856</v>
      </c>
      <c r="AI788" s="139">
        <v>11.303455775533934</v>
      </c>
      <c r="AJ788" s="139">
        <v>10.678469512845323</v>
      </c>
      <c r="AK788" s="139">
        <v>-9.8614661336930318</v>
      </c>
      <c r="AL788" s="139">
        <v>-2.6170790662293664</v>
      </c>
      <c r="AM788" s="139">
        <v>9.4051635514307286</v>
      </c>
      <c r="AN788" s="139">
        <v>-6.4348758984175021</v>
      </c>
      <c r="AO788" s="139">
        <v>2.8681917418051928</v>
      </c>
      <c r="AP788" s="139">
        <v>9.2086705483179543</v>
      </c>
      <c r="AQ788" s="139">
        <v>-16.590474156226154</v>
      </c>
      <c r="AR788" s="139">
        <v>-3.873989139262668</v>
      </c>
      <c r="AS788" s="139">
        <v>2.9407821138328183</v>
      </c>
      <c r="AT788" s="139">
        <v>5.1662977082494344</v>
      </c>
      <c r="AU788" s="139">
        <v>-4.6266225262138967</v>
      </c>
      <c r="AV788" s="139">
        <v>4.9521941698753125</v>
      </c>
      <c r="AW788" s="139">
        <v>17.656951378209484</v>
      </c>
      <c r="AX788" s="139">
        <v>-0.63126450679200641</v>
      </c>
      <c r="AY788" s="139">
        <v>0.31347766673543997</v>
      </c>
      <c r="AZ788" s="139">
        <v>-0.16520672145866611</v>
      </c>
      <c r="BA788" s="139">
        <v>2.8395958430889046</v>
      </c>
      <c r="BB788" s="167"/>
      <c r="BC788" s="167"/>
      <c r="BD788" s="167"/>
      <c r="BE788" s="167"/>
      <c r="BF788" s="167"/>
    </row>
    <row r="789" spans="1:58" s="139" customFormat="1" outlineLevel="1" x14ac:dyDescent="0.2">
      <c r="A789" s="96"/>
      <c r="B789" s="96"/>
      <c r="C789" s="96"/>
      <c r="D789" s="137"/>
      <c r="E789" s="137"/>
      <c r="F789" s="138" t="s">
        <v>446</v>
      </c>
      <c r="G789" s="158" t="s">
        <v>927</v>
      </c>
      <c r="I789" s="139">
        <v>-1.1799982049996327</v>
      </c>
      <c r="J789" s="139">
        <v>1.2189861366956212</v>
      </c>
      <c r="K789" s="139">
        <v>-2.3921834892677407</v>
      </c>
      <c r="L789" s="139">
        <v>-3.0845756365389665</v>
      </c>
      <c r="M789" s="139">
        <v>4.3754041328309068</v>
      </c>
      <c r="N789" s="139">
        <v>23.008912105253309</v>
      </c>
      <c r="O789" s="139">
        <v>18.738854590218846</v>
      </c>
      <c r="P789" s="139">
        <v>7.6729433890946774</v>
      </c>
      <c r="Q789" s="139">
        <v>-1.0079855926841574</v>
      </c>
      <c r="R789" s="139">
        <v>17.917842286498864</v>
      </c>
      <c r="S789" s="139">
        <v>0.27518479837858045</v>
      </c>
      <c r="T789" s="139">
        <v>5.4086488666121646</v>
      </c>
      <c r="U789" s="139">
        <v>0.62923484499726179</v>
      </c>
      <c r="V789" s="139">
        <v>5.0752527099707567</v>
      </c>
      <c r="W789" s="139">
        <v>20.261812297699457</v>
      </c>
      <c r="X789" s="139">
        <v>-2.1785907033673335</v>
      </c>
      <c r="Y789" s="139">
        <v>-10.169549944521039</v>
      </c>
      <c r="Z789" s="139">
        <v>-0.29471633367259553</v>
      </c>
      <c r="AA789" s="139">
        <v>-4.9228288619900589</v>
      </c>
      <c r="AB789" s="139">
        <v>-8.4704415217824227</v>
      </c>
      <c r="AC789" s="139">
        <v>0.77400222337216107</v>
      </c>
      <c r="AD789" s="139">
        <v>3.0625849352782675</v>
      </c>
      <c r="AE789" s="139">
        <v>19.0767272517826</v>
      </c>
      <c r="AF789" s="139">
        <v>11.616685917172799</v>
      </c>
      <c r="AG789" s="139">
        <v>5.7737892035425675</v>
      </c>
      <c r="AH789" s="139">
        <v>16.96757737809309</v>
      </c>
      <c r="AI789" s="139">
        <v>10.48911694276371</v>
      </c>
      <c r="AJ789" s="139">
        <v>9.1223609735185072</v>
      </c>
      <c r="AK789" s="139">
        <v>-14.577663778141325</v>
      </c>
      <c r="AL789" s="139">
        <v>9.8892919235060504</v>
      </c>
      <c r="AM789" s="139">
        <v>13.509032525156739</v>
      </c>
      <c r="AN789" s="139">
        <v>-7.4334656056676218</v>
      </c>
      <c r="AO789" s="139">
        <v>-0.83951231178815977</v>
      </c>
      <c r="AP789" s="139">
        <v>-2.354049830266991</v>
      </c>
      <c r="AQ789" s="139">
        <v>-17.036345513776119</v>
      </c>
      <c r="AR789" s="139">
        <v>-0.98033502297663055</v>
      </c>
      <c r="AS789" s="139">
        <v>4.6552545764624309</v>
      </c>
      <c r="AT789" s="139">
        <v>7.9137449474575572</v>
      </c>
      <c r="AU789" s="139">
        <v>-5.5610020975601522</v>
      </c>
      <c r="AV789" s="139">
        <v>-2.235722789323813</v>
      </c>
      <c r="AW789" s="139">
        <v>17.698118281003318</v>
      </c>
      <c r="AX789" s="139">
        <v>-0.21426687799073196</v>
      </c>
      <c r="AY789" s="139">
        <v>-0.29838908000119346</v>
      </c>
      <c r="AZ789" s="139">
        <v>-0.58515142967319189</v>
      </c>
      <c r="BA789" s="139">
        <v>2.7213810642808811</v>
      </c>
      <c r="BB789" s="167"/>
      <c r="BC789" s="167"/>
      <c r="BD789" s="167"/>
      <c r="BE789" s="167"/>
      <c r="BF789" s="167"/>
    </row>
    <row r="790" spans="1:58" s="139" customFormat="1" outlineLevel="1" x14ac:dyDescent="0.2">
      <c r="A790" s="96"/>
      <c r="B790" s="96"/>
      <c r="C790" s="96"/>
      <c r="D790" s="137"/>
      <c r="E790" s="137"/>
      <c r="F790" s="138" t="s">
        <v>447</v>
      </c>
      <c r="G790" s="158" t="s">
        <v>928</v>
      </c>
      <c r="I790" s="139">
        <v>-5.0213892381077985</v>
      </c>
      <c r="J790" s="139">
        <v>-7.7264840902974026</v>
      </c>
      <c r="K790" s="139">
        <v>-7.1742799065019565</v>
      </c>
      <c r="L790" s="139">
        <v>-4.979074629138025</v>
      </c>
      <c r="M790" s="139">
        <v>2.0839286320534223</v>
      </c>
      <c r="N790" s="139">
        <v>2.1265782481578288</v>
      </c>
      <c r="O790" s="139">
        <v>15.684626443633265</v>
      </c>
      <c r="P790" s="139">
        <v>9.7902131389702838</v>
      </c>
      <c r="Q790" s="139">
        <v>-3.9510463378102711</v>
      </c>
      <c r="R790" s="139">
        <v>12.767170868000189</v>
      </c>
      <c r="S790" s="139">
        <v>0.52494063195021035</v>
      </c>
      <c r="T790" s="139">
        <v>1.7234656979692176</v>
      </c>
      <c r="U790" s="139">
        <v>-4.3241329159637303</v>
      </c>
      <c r="V790" s="139">
        <v>4.1350503803787353</v>
      </c>
      <c r="W790" s="139">
        <v>6.5994194868187694</v>
      </c>
      <c r="X790" s="139">
        <v>-0.4101624106545132</v>
      </c>
      <c r="Y790" s="139">
        <v>-0.56547946420689721</v>
      </c>
      <c r="Z790" s="139">
        <v>0.17398590074400033</v>
      </c>
      <c r="AA790" s="139">
        <v>-3.1927876654306186</v>
      </c>
      <c r="AB790" s="139">
        <v>-4.4304567037663727</v>
      </c>
      <c r="AC790" s="139">
        <v>-5.5990868407990053</v>
      </c>
      <c r="AD790" s="139">
        <v>2.8330891432867045</v>
      </c>
      <c r="AE790" s="139">
        <v>10.795038339649965</v>
      </c>
      <c r="AF790" s="139">
        <v>12.703395211843516</v>
      </c>
      <c r="AG790" s="139">
        <v>2.9276164851561592</v>
      </c>
      <c r="AH790" s="139">
        <v>2.9095579639064173</v>
      </c>
      <c r="AI790" s="139">
        <v>8.0597668936983169</v>
      </c>
      <c r="AJ790" s="139">
        <v>5.2319842421781226</v>
      </c>
      <c r="AK790" s="139">
        <v>-14.676606912258672</v>
      </c>
      <c r="AL790" s="139">
        <v>5.4983128060162478</v>
      </c>
      <c r="AM790" s="139">
        <v>11.911126695786422</v>
      </c>
      <c r="AN790" s="139">
        <v>-1.3138664771818909</v>
      </c>
      <c r="AO790" s="139">
        <v>-9.238705407204062E-2</v>
      </c>
      <c r="AP790" s="139">
        <v>0.4085156590194039</v>
      </c>
      <c r="AQ790" s="139">
        <v>-14.158089093221459</v>
      </c>
      <c r="AR790" s="139">
        <v>-6.4672350250510764</v>
      </c>
      <c r="AS790" s="139">
        <v>1.1042914056894393</v>
      </c>
      <c r="AT790" s="139">
        <v>7.2979036022589483</v>
      </c>
      <c r="AU790" s="139">
        <v>-4.3293591907283657</v>
      </c>
      <c r="AV790" s="139">
        <v>-2.8149561828797576</v>
      </c>
      <c r="AW790" s="139">
        <v>18.307401260681932</v>
      </c>
      <c r="AX790" s="139">
        <v>1.941292363997893</v>
      </c>
      <c r="AY790" s="139">
        <v>1.6482333031507368</v>
      </c>
      <c r="AZ790" s="139">
        <v>-0.12796375748650446</v>
      </c>
      <c r="BA790" s="139">
        <v>1.7731006188752785</v>
      </c>
      <c r="BB790" s="167"/>
      <c r="BC790" s="167"/>
      <c r="BD790" s="167"/>
      <c r="BE790" s="167"/>
      <c r="BF790" s="167"/>
    </row>
    <row r="791" spans="1:58" s="42" customFormat="1" x14ac:dyDescent="0.2">
      <c r="A791" s="37" t="s">
        <v>442</v>
      </c>
      <c r="B791" s="37" t="s">
        <v>437</v>
      </c>
      <c r="C791" s="37" t="s">
        <v>1859</v>
      </c>
      <c r="D791" s="38"/>
      <c r="E791" s="38"/>
      <c r="F791" s="22" t="s">
        <v>438</v>
      </c>
      <c r="G791" s="22" t="s">
        <v>1349</v>
      </c>
      <c r="H791" s="27" t="str">
        <f t="shared" ref="H791:BA791" si="421">IF(AND(ISNUMBER(H936),ISNUMBER(G936)),((H936/G936)-1)*100,"–")</f>
        <v>–</v>
      </c>
      <c r="I791" s="27">
        <f t="shared" si="421"/>
        <v>-9.6826048108686003</v>
      </c>
      <c r="J791" s="27">
        <f t="shared" si="421"/>
        <v>-5.402656340446077</v>
      </c>
      <c r="K791" s="27">
        <f t="shared" si="421"/>
        <v>-5.3391157301607812</v>
      </c>
      <c r="L791" s="27">
        <f t="shared" si="421"/>
        <v>-5.8412098689262448</v>
      </c>
      <c r="M791" s="27">
        <f t="shared" si="421"/>
        <v>0.7219567219984846</v>
      </c>
      <c r="N791" s="27">
        <f t="shared" si="421"/>
        <v>19.861835600444522</v>
      </c>
      <c r="O791" s="27">
        <f t="shared" si="421"/>
        <v>16.427757243310026</v>
      </c>
      <c r="P791" s="27">
        <f t="shared" si="421"/>
        <v>6.2530754908032504</v>
      </c>
      <c r="Q791" s="27">
        <f t="shared" si="421"/>
        <v>-3.5074512723835105</v>
      </c>
      <c r="R791" s="27">
        <f t="shared" si="421"/>
        <v>14.850910524210303</v>
      </c>
      <c r="S791" s="27">
        <f t="shared" si="421"/>
        <v>-1.3086751520337447</v>
      </c>
      <c r="T791" s="27">
        <f t="shared" si="421"/>
        <v>4.0761410138987486</v>
      </c>
      <c r="U791" s="27">
        <f t="shared" si="421"/>
        <v>-7.2736204119047905</v>
      </c>
      <c r="V791" s="27">
        <f t="shared" si="421"/>
        <v>3.0271684107999297</v>
      </c>
      <c r="W791" s="27">
        <f t="shared" si="421"/>
        <v>11.351603969168123</v>
      </c>
      <c r="X791" s="27">
        <f t="shared" si="421"/>
        <v>-2.9474995643476554</v>
      </c>
      <c r="Y791" s="27">
        <f t="shared" si="421"/>
        <v>-8.4292288799255548</v>
      </c>
      <c r="Z791" s="27">
        <f t="shared" si="421"/>
        <v>-1.449425713048802</v>
      </c>
      <c r="AA791" s="27">
        <f t="shared" si="421"/>
        <v>-5.4022600648589991</v>
      </c>
      <c r="AB791" s="27">
        <f t="shared" si="421"/>
        <v>-8.1739141816901455</v>
      </c>
      <c r="AC791" s="27">
        <f t="shared" si="421"/>
        <v>-2.0434960769674548</v>
      </c>
      <c r="AD791" s="27">
        <f t="shared" si="421"/>
        <v>4.3811827225256561</v>
      </c>
      <c r="AE791" s="27">
        <f t="shared" si="421"/>
        <v>17.564224650532022</v>
      </c>
      <c r="AF791" s="27">
        <f t="shared" si="421"/>
        <v>11.21276051089044</v>
      </c>
      <c r="AG791" s="27">
        <f t="shared" si="421"/>
        <v>2.2883398154243784</v>
      </c>
      <c r="AH791" s="27">
        <f t="shared" si="421"/>
        <v>4.7444389139297716</v>
      </c>
      <c r="AI791" s="27">
        <f t="shared" si="421"/>
        <v>10.149283504653962</v>
      </c>
      <c r="AJ791" s="27">
        <f t="shared" si="421"/>
        <v>8.6467952944271573</v>
      </c>
      <c r="AK791" s="27">
        <f t="shared" si="421"/>
        <v>-10.609478981160404</v>
      </c>
      <c r="AL791" s="27">
        <f t="shared" si="421"/>
        <v>1.2674039342561505</v>
      </c>
      <c r="AM791" s="27">
        <f t="shared" si="421"/>
        <v>10.082803266453766</v>
      </c>
      <c r="AN791" s="27">
        <f t="shared" si="421"/>
        <v>-5.4280960689194524</v>
      </c>
      <c r="AO791" s="27">
        <f t="shared" si="421"/>
        <v>1.6054838428285922</v>
      </c>
      <c r="AP791" s="27">
        <f t="shared" si="421"/>
        <v>1.4727449604704734</v>
      </c>
      <c r="AQ791" s="27">
        <f t="shared" si="421"/>
        <v>-15.836933550792409</v>
      </c>
      <c r="AR791" s="27">
        <f t="shared" si="421"/>
        <v>-2.7921889356484653</v>
      </c>
      <c r="AS791" s="27">
        <f t="shared" si="421"/>
        <v>3.2350207874854986</v>
      </c>
      <c r="AT791" s="27">
        <f t="shared" si="421"/>
        <v>6.3669745478564854</v>
      </c>
      <c r="AU791" s="27">
        <f t="shared" si="421"/>
        <v>-4.7722352399270367</v>
      </c>
      <c r="AV791" s="27">
        <f t="shared" si="421"/>
        <v>0.58419518103802748</v>
      </c>
      <c r="AW791" s="28">
        <f t="shared" si="421"/>
        <v>16.876171935962468</v>
      </c>
      <c r="AX791" s="28">
        <f t="shared" si="421"/>
        <v>0.10609191453241351</v>
      </c>
      <c r="AY791" s="28">
        <f t="shared" si="421"/>
        <v>0.35245205279732517</v>
      </c>
      <c r="AZ791" s="28">
        <f t="shared" si="421"/>
        <v>0.26938923089718791</v>
      </c>
      <c r="BA791" s="28">
        <f t="shared" si="421"/>
        <v>2.9255377844340291</v>
      </c>
    </row>
    <row r="792" spans="1:58" s="139" customFormat="1" outlineLevel="1" x14ac:dyDescent="0.2">
      <c r="A792" s="96"/>
      <c r="B792" s="96"/>
      <c r="C792" s="96"/>
      <c r="D792" s="137"/>
      <c r="E792" s="137"/>
      <c r="F792" s="140" t="s">
        <v>444</v>
      </c>
      <c r="G792" s="158" t="s">
        <v>929</v>
      </c>
      <c r="I792" s="139">
        <v>-8.6586276182970661</v>
      </c>
      <c r="J792" s="139">
        <v>-10.233779163487199</v>
      </c>
      <c r="K792" s="139">
        <v>-9.4285869810910246</v>
      </c>
      <c r="L792" s="139">
        <v>-6.2436701837973558</v>
      </c>
      <c r="M792" s="139">
        <v>-2.0193990976458243</v>
      </c>
      <c r="N792" s="139">
        <v>8.8355174975935036</v>
      </c>
      <c r="O792" s="139">
        <v>10.952682190848551</v>
      </c>
      <c r="P792" s="139">
        <v>3.8359583221447169</v>
      </c>
      <c r="Q792" s="139">
        <v>-2.6964361017859484</v>
      </c>
      <c r="R792" s="139">
        <v>12.913254079653335</v>
      </c>
      <c r="S792" s="139">
        <v>-1.7635314712567518</v>
      </c>
      <c r="T792" s="139">
        <v>1.9543592812832022</v>
      </c>
      <c r="U792" s="139">
        <v>-11.029689599759784</v>
      </c>
      <c r="V792" s="139">
        <v>2.2697147486652414</v>
      </c>
      <c r="W792" s="139">
        <v>10.336784189488647</v>
      </c>
      <c r="X792" s="139">
        <v>-2.5058088489576469</v>
      </c>
      <c r="Y792" s="139">
        <v>-7.5021662553679587</v>
      </c>
      <c r="Z792" s="139">
        <v>-4.264396987951125</v>
      </c>
      <c r="AA792" s="139">
        <v>-5.2906877223609978</v>
      </c>
      <c r="AB792" s="139">
        <v>-4.5651654452926627</v>
      </c>
      <c r="AC792" s="139">
        <v>-2.488129959499108</v>
      </c>
      <c r="AD792" s="139">
        <v>3.1949098022110434</v>
      </c>
      <c r="AE792" s="139">
        <v>16.940277764052027</v>
      </c>
      <c r="AF792" s="139">
        <v>11.175765718032316</v>
      </c>
      <c r="AG792" s="139">
        <v>3.5266350492637821</v>
      </c>
      <c r="AH792" s="139">
        <v>5.2417995896218317</v>
      </c>
      <c r="AI792" s="139">
        <v>9.8971274188428104</v>
      </c>
      <c r="AJ792" s="139">
        <v>12.178346359401848</v>
      </c>
      <c r="AK792" s="139">
        <v>-13.322974276232802</v>
      </c>
      <c r="AL792" s="139">
        <v>1.9908360532324254</v>
      </c>
      <c r="AM792" s="139">
        <v>11.589630189071309</v>
      </c>
      <c r="AN792" s="139">
        <v>-5.632206335043688</v>
      </c>
      <c r="AO792" s="139">
        <v>0.67073608290795228</v>
      </c>
      <c r="AP792" s="139">
        <v>-2.106345391657416</v>
      </c>
      <c r="AQ792" s="139">
        <v>-18.658396756057762</v>
      </c>
      <c r="AR792" s="139">
        <v>-3.4479159262175818</v>
      </c>
      <c r="AS792" s="139">
        <v>5.8638518437353238</v>
      </c>
      <c r="AT792" s="139">
        <v>7.2345176722441007</v>
      </c>
      <c r="AU792" s="139">
        <v>-6.084623471269845</v>
      </c>
      <c r="AV792" s="139">
        <v>-2.4800416681963311</v>
      </c>
      <c r="AW792" s="139">
        <v>18.479959672139334</v>
      </c>
      <c r="AX792" s="139">
        <v>-0.81523582434782638</v>
      </c>
      <c r="AY792" s="139">
        <v>-7.8821117731298074E-2</v>
      </c>
      <c r="AZ792" s="139">
        <v>0.44675769682300803</v>
      </c>
      <c r="BA792" s="139">
        <v>2.8651238253273759</v>
      </c>
      <c r="BB792" s="167"/>
      <c r="BC792" s="167"/>
      <c r="BD792" s="167"/>
      <c r="BE792" s="167"/>
      <c r="BF792" s="167"/>
    </row>
    <row r="793" spans="1:58" s="139" customFormat="1" outlineLevel="1" x14ac:dyDescent="0.2">
      <c r="A793" s="96"/>
      <c r="B793" s="96"/>
      <c r="C793" s="96"/>
      <c r="D793" s="137"/>
      <c r="E793" s="137"/>
      <c r="F793" s="140" t="s">
        <v>445</v>
      </c>
      <c r="G793" s="158" t="s">
        <v>930</v>
      </c>
      <c r="I793" s="139">
        <v>-5.9059757516972899</v>
      </c>
      <c r="J793" s="139">
        <v>-3.619466649972003</v>
      </c>
      <c r="K793" s="139">
        <v>-2.3815840170790414</v>
      </c>
      <c r="L793" s="139">
        <v>-1.1931327382672441</v>
      </c>
      <c r="M793" s="139">
        <v>-2.9894946224787944</v>
      </c>
      <c r="N793" s="139">
        <v>9.7617067703531291</v>
      </c>
      <c r="O793" s="139">
        <v>14.629530759077358</v>
      </c>
      <c r="P793" s="139">
        <v>3.3773038188556814</v>
      </c>
      <c r="Q793" s="139">
        <v>-1.1359172630429071</v>
      </c>
      <c r="R793" s="139">
        <v>13.012804686494395</v>
      </c>
      <c r="S793" s="139">
        <v>-2.9811678193287672</v>
      </c>
      <c r="T793" s="139">
        <v>2.8499072951165605</v>
      </c>
      <c r="U793" s="139">
        <v>-10.304621194925501</v>
      </c>
      <c r="V793" s="139">
        <v>2.8131268324979697</v>
      </c>
      <c r="W793" s="139">
        <v>10.338350474342972</v>
      </c>
      <c r="X793" s="139">
        <v>-4.8574504114196841</v>
      </c>
      <c r="Y793" s="139">
        <v>-11.119830483752002</v>
      </c>
      <c r="Z793" s="139">
        <v>-5.2363945708452491</v>
      </c>
      <c r="AA793" s="139">
        <v>-8.5674316214325081</v>
      </c>
      <c r="AB793" s="139">
        <v>-5.2106966743918459</v>
      </c>
      <c r="AC793" s="139">
        <v>-1.4065005852165524</v>
      </c>
      <c r="AD793" s="139">
        <v>1.801992932715657</v>
      </c>
      <c r="AE793" s="139">
        <v>20.54913965057521</v>
      </c>
      <c r="AF793" s="139">
        <v>11.488566464915163</v>
      </c>
      <c r="AG793" s="139">
        <v>4.0501047032294624</v>
      </c>
      <c r="AH793" s="139">
        <v>5.6045973967136842</v>
      </c>
      <c r="AI793" s="139">
        <v>10.945320362277133</v>
      </c>
      <c r="AJ793" s="139">
        <v>13.003186970714232</v>
      </c>
      <c r="AK793" s="139">
        <v>-13.805779499234827</v>
      </c>
      <c r="AL793" s="139">
        <v>1.7791319104985659</v>
      </c>
      <c r="AM793" s="139">
        <v>13.422221432649483</v>
      </c>
      <c r="AN793" s="139">
        <v>-5.1235938076448111</v>
      </c>
      <c r="AO793" s="139">
        <v>1.0975086930629097</v>
      </c>
      <c r="AP793" s="139">
        <v>-5.4420505168296547</v>
      </c>
      <c r="AQ793" s="139">
        <v>-20.740714217577139</v>
      </c>
      <c r="AR793" s="139">
        <v>-6.2614801062720211</v>
      </c>
      <c r="AS793" s="139">
        <v>2.7734266699210419</v>
      </c>
      <c r="AT793" s="139">
        <v>5.9660632859040552</v>
      </c>
      <c r="AU793" s="139">
        <v>-5.4476734034662915</v>
      </c>
      <c r="AV793" s="139">
        <v>2.3627683680641054</v>
      </c>
      <c r="AW793" s="139">
        <v>14.284584567747128</v>
      </c>
      <c r="AX793" s="139">
        <v>-1.5990960621164674</v>
      </c>
      <c r="AY793" s="139">
        <v>1.0307661786490563E-2</v>
      </c>
      <c r="AZ793" s="139">
        <v>-0.10131970966404946</v>
      </c>
      <c r="BA793" s="139">
        <v>3.6810340533759422</v>
      </c>
      <c r="BB793" s="167"/>
      <c r="BC793" s="167"/>
      <c r="BD793" s="167"/>
      <c r="BE793" s="167"/>
      <c r="BF793" s="167"/>
    </row>
    <row r="794" spans="1:58" s="139" customFormat="1" outlineLevel="1" x14ac:dyDescent="0.2">
      <c r="A794" s="96"/>
      <c r="B794" s="96"/>
      <c r="C794" s="96"/>
      <c r="D794" s="137"/>
      <c r="E794" s="137"/>
      <c r="F794" s="140" t="s">
        <v>446</v>
      </c>
      <c r="G794" s="158" t="s">
        <v>931</v>
      </c>
      <c r="I794" s="139">
        <v>3.7738180255890263</v>
      </c>
      <c r="J794" s="139">
        <v>-1.2453122501412506</v>
      </c>
      <c r="K794" s="139">
        <v>-4.8246255326395477</v>
      </c>
      <c r="L794" s="139">
        <v>-1.446819492912077</v>
      </c>
      <c r="M794" s="139">
        <v>3.7473774775641067</v>
      </c>
      <c r="N794" s="139">
        <v>6.344644443242764</v>
      </c>
      <c r="O794" s="139">
        <v>15.576938759205582</v>
      </c>
      <c r="P794" s="139">
        <v>6.6697930813196527</v>
      </c>
      <c r="Q794" s="139">
        <v>0.26380907384229157</v>
      </c>
      <c r="R794" s="139">
        <v>14.680545621600483</v>
      </c>
      <c r="S794" s="139">
        <v>-3.329609984215065</v>
      </c>
      <c r="T794" s="139">
        <v>3.9992000852854925</v>
      </c>
      <c r="U794" s="139">
        <v>0.94086110949340718</v>
      </c>
      <c r="V794" s="139">
        <v>5.5221414419450054</v>
      </c>
      <c r="W794" s="139">
        <v>23.546820262439638</v>
      </c>
      <c r="X794" s="139">
        <v>-4.1990624603033044</v>
      </c>
      <c r="Y794" s="139">
        <v>-9.4407330043450024</v>
      </c>
      <c r="Z794" s="139">
        <v>-3.8617137345081431</v>
      </c>
      <c r="AA794" s="139">
        <v>-5.6875415057959238</v>
      </c>
      <c r="AB794" s="139">
        <v>-1.1184658496052213</v>
      </c>
      <c r="AC794" s="139">
        <v>-1.1670253425687727</v>
      </c>
      <c r="AD794" s="139">
        <v>2.5487734534422213</v>
      </c>
      <c r="AE794" s="139">
        <v>18.895224590689597</v>
      </c>
      <c r="AF794" s="139">
        <v>11.666413413326504</v>
      </c>
      <c r="AG794" s="139">
        <v>8.1714833563625753</v>
      </c>
      <c r="AH794" s="139">
        <v>16.304800350057569</v>
      </c>
      <c r="AI794" s="139">
        <v>9.6048834879649334</v>
      </c>
      <c r="AJ794" s="139">
        <v>11.310653955981165</v>
      </c>
      <c r="AK794" s="139">
        <v>-15.715507248600469</v>
      </c>
      <c r="AL794" s="139">
        <v>10.765550490689147</v>
      </c>
      <c r="AM794" s="139">
        <v>14.710107986005848</v>
      </c>
      <c r="AN794" s="139">
        <v>-5.6057916488495234</v>
      </c>
      <c r="AO794" s="139">
        <v>-1.3643440314589528</v>
      </c>
      <c r="AP794" s="139">
        <v>-2.2664351868247334</v>
      </c>
      <c r="AQ794" s="139">
        <v>-19.161958546974343</v>
      </c>
      <c r="AR794" s="139">
        <v>-5.7008613454323402</v>
      </c>
      <c r="AS794" s="139">
        <v>5.5044800277962214</v>
      </c>
      <c r="AT794" s="139">
        <v>7.0467370931648565</v>
      </c>
      <c r="AU794" s="139">
        <v>-4.8648526514293522</v>
      </c>
      <c r="AV794" s="139">
        <v>-3.1145995836581619</v>
      </c>
      <c r="AW794" s="139">
        <v>20.721521883071436</v>
      </c>
      <c r="AX794" s="139">
        <v>0.45563506560581946</v>
      </c>
      <c r="AY794" s="139">
        <v>-0.45837277659356301</v>
      </c>
      <c r="AZ794" s="139">
        <v>-1.2088423664639247</v>
      </c>
      <c r="BA794" s="139">
        <v>1.3396672368657381</v>
      </c>
      <c r="BB794" s="167"/>
      <c r="BC794" s="167"/>
      <c r="BD794" s="167"/>
      <c r="BE794" s="167"/>
      <c r="BF794" s="167"/>
    </row>
    <row r="795" spans="1:58" s="139" customFormat="1" outlineLevel="1" x14ac:dyDescent="0.2">
      <c r="A795" s="96"/>
      <c r="B795" s="96"/>
      <c r="C795" s="96"/>
      <c r="D795" s="137"/>
      <c r="E795" s="137"/>
      <c r="F795" s="140" t="s">
        <v>447</v>
      </c>
      <c r="G795" s="158" t="s">
        <v>932</v>
      </c>
      <c r="I795" s="139">
        <v>-5.3029402429731087</v>
      </c>
      <c r="J795" s="139">
        <v>-6.4531169634740593</v>
      </c>
      <c r="K795" s="139">
        <v>-5.4830440995964675</v>
      </c>
      <c r="L795" s="139">
        <v>-3.8898978437840515</v>
      </c>
      <c r="M795" s="139">
        <v>1.7290926702176801</v>
      </c>
      <c r="N795" s="139">
        <v>8.0548249137229355</v>
      </c>
      <c r="O795" s="139">
        <v>15.104311689538052</v>
      </c>
      <c r="P795" s="139">
        <v>7.6024033989603668</v>
      </c>
      <c r="Q795" s="139">
        <v>-4.1079305115930502</v>
      </c>
      <c r="R795" s="139">
        <v>11.445535082898562</v>
      </c>
      <c r="S795" s="139">
        <v>0.35595248934727763</v>
      </c>
      <c r="T795" s="139">
        <v>0.53482828314763697</v>
      </c>
      <c r="U795" s="139">
        <v>-6.3059068406072676</v>
      </c>
      <c r="V795" s="139">
        <v>5.5042033032275839</v>
      </c>
      <c r="W795" s="139">
        <v>9.5305597990136484</v>
      </c>
      <c r="X795" s="139">
        <v>-1.2116929700111023</v>
      </c>
      <c r="Y795" s="139">
        <v>-2.0166057981704677</v>
      </c>
      <c r="Z795" s="139">
        <v>-1.2737372785003864</v>
      </c>
      <c r="AA795" s="139">
        <v>-2.5627507603352639</v>
      </c>
      <c r="AB795" s="139">
        <v>-3.2882112069879899</v>
      </c>
      <c r="AC795" s="139">
        <v>-5.20527711740284</v>
      </c>
      <c r="AD795" s="139">
        <v>1.4963558058914694</v>
      </c>
      <c r="AE795" s="139">
        <v>8.5796783985046652</v>
      </c>
      <c r="AF795" s="139">
        <v>11.089955051061029</v>
      </c>
      <c r="AG795" s="139">
        <v>3.5854058716473736</v>
      </c>
      <c r="AH795" s="139">
        <v>4.4351579514729567</v>
      </c>
      <c r="AI795" s="139">
        <v>8.806512142598244</v>
      </c>
      <c r="AJ795" s="139">
        <v>5.827879040870676</v>
      </c>
      <c r="AK795" s="139">
        <v>-14.050430691281724</v>
      </c>
      <c r="AL795" s="139">
        <v>3.3666531185231108</v>
      </c>
      <c r="AM795" s="139">
        <v>12.734668341522571</v>
      </c>
      <c r="AN795" s="139">
        <v>-1.308186593389149</v>
      </c>
      <c r="AO795" s="139">
        <v>-0.8965995561492357</v>
      </c>
      <c r="AP795" s="139">
        <v>0.74815542834907323</v>
      </c>
      <c r="AQ795" s="139">
        <v>-12.943186765117353</v>
      </c>
      <c r="AR795" s="139">
        <v>-8.4616945530273995</v>
      </c>
      <c r="AS795" s="139">
        <v>1.2034114052012823</v>
      </c>
      <c r="AT795" s="139">
        <v>6.4611640685207083</v>
      </c>
      <c r="AU795" s="139">
        <v>-5.9308858654021694</v>
      </c>
      <c r="AV795" s="139">
        <v>-3.8388962649198777</v>
      </c>
      <c r="AW795" s="139">
        <v>15.298649364049965</v>
      </c>
      <c r="AX795" s="139">
        <v>-2.5595282397872232E-2</v>
      </c>
      <c r="AY795" s="139">
        <v>1.4443559142593765</v>
      </c>
      <c r="AZ795" s="139">
        <v>0.56072976429895061</v>
      </c>
      <c r="BA795" s="139">
        <v>1.9388072591221439</v>
      </c>
      <c r="BB795" s="167"/>
      <c r="BC795" s="167"/>
      <c r="BD795" s="167"/>
      <c r="BE795" s="167"/>
      <c r="BF795" s="167"/>
    </row>
    <row r="796" spans="1:58" s="42" customFormat="1" x14ac:dyDescent="0.2">
      <c r="A796" s="37" t="s">
        <v>442</v>
      </c>
      <c r="B796" s="37" t="s">
        <v>439</v>
      </c>
      <c r="C796" s="37" t="s">
        <v>1859</v>
      </c>
      <c r="D796" s="38"/>
      <c r="E796" s="38"/>
      <c r="F796" s="18" t="s">
        <v>440</v>
      </c>
      <c r="G796" s="22" t="s">
        <v>1350</v>
      </c>
      <c r="H796" s="27" t="str">
        <f>IF(AND(ISNUMBER(H941),ISNUMBER(G941)),((H941/G941)-1)*100,"–")</f>
        <v>–</v>
      </c>
      <c r="I796" s="27">
        <f t="shared" ref="I796:BA796" si="422">IF(AND(ISNUMBER(I941),ISNUMBER(H941)),((I941/H941)-1)*100,"–")</f>
        <v>-5.2422778973623014</v>
      </c>
      <c r="J796" s="27">
        <f t="shared" si="422"/>
        <v>-6.4243939802397172</v>
      </c>
      <c r="K796" s="27">
        <f t="shared" si="422"/>
        <v>-6.2184587122295909</v>
      </c>
      <c r="L796" s="27">
        <f t="shared" si="422"/>
        <v>-3.7872594610579235</v>
      </c>
      <c r="M796" s="27">
        <f t="shared" si="422"/>
        <v>-0.42974949557788023</v>
      </c>
      <c r="N796" s="27">
        <f t="shared" si="422"/>
        <v>8.4310524632866581</v>
      </c>
      <c r="O796" s="27">
        <f t="shared" si="422"/>
        <v>13.485147833676514</v>
      </c>
      <c r="P796" s="27">
        <f t="shared" si="422"/>
        <v>5.0558479560535829</v>
      </c>
      <c r="Q796" s="27">
        <f t="shared" si="422"/>
        <v>-2.1683667194953626</v>
      </c>
      <c r="R796" s="27">
        <f t="shared" si="422"/>
        <v>12.904622932886634</v>
      </c>
      <c r="S796" s="27">
        <f t="shared" si="422"/>
        <v>-1.8357894660511853</v>
      </c>
      <c r="T796" s="27">
        <f t="shared" si="422"/>
        <v>2.1797959042081594</v>
      </c>
      <c r="U796" s="27">
        <f t="shared" si="422"/>
        <v>-7.8416575379172349</v>
      </c>
      <c r="V796" s="27">
        <f t="shared" si="422"/>
        <v>3.668800092967861</v>
      </c>
      <c r="W796" s="27">
        <f t="shared" si="422"/>
        <v>12.321640583868799</v>
      </c>
      <c r="X796" s="27">
        <f t="shared" si="422"/>
        <v>-3.0389204306981221</v>
      </c>
      <c r="Y796" s="27">
        <f t="shared" si="422"/>
        <v>-7.4606207038067858</v>
      </c>
      <c r="Z796" s="27">
        <f t="shared" si="422"/>
        <v>-3.7478300532501119</v>
      </c>
      <c r="AA796" s="27">
        <f>IF(AND(ISNUMBER(AA941),ISNUMBER(Z941)),((AA941/Z941)-1)*100,"–")</f>
        <v>-5.4955190931162745</v>
      </c>
      <c r="AB796" s="27">
        <f>IF(AND(ISNUMBER(AB941),ISNUMBER(AA941)),((AB941/AA941)-1)*100,"–")</f>
        <v>-3.8376132520665407</v>
      </c>
      <c r="AC796" s="27">
        <f>IF(AND(ISNUMBER(AC941),ISNUMBER(AB941)),((AC941/AB941)-1)*100,"–")</f>
        <v>-2.6433408942623471</v>
      </c>
      <c r="AD796" s="27">
        <f>IF(AND(ISNUMBER(AD941),ISNUMBER(AC941)),((AD941/AC941)-1)*100,"–")</f>
        <v>2.3883337056623155</v>
      </c>
      <c r="AE796" s="27">
        <f t="shared" si="422"/>
        <v>16.114156212203156</v>
      </c>
      <c r="AF796" s="27">
        <f t="shared" si="422"/>
        <v>11.310379116059298</v>
      </c>
      <c r="AG796" s="27">
        <f t="shared" si="422"/>
        <v>4.4427930490642753</v>
      </c>
      <c r="AH796" s="27">
        <f t="shared" si="422"/>
        <v>6.9659028811736246</v>
      </c>
      <c r="AI796" s="27">
        <f t="shared" si="422"/>
        <v>9.8320684091492527</v>
      </c>
      <c r="AJ796" s="27">
        <f t="shared" si="422"/>
        <v>10.74764620902906</v>
      </c>
      <c r="AK796" s="27">
        <f t="shared" si="422"/>
        <v>-14.010515887929131</v>
      </c>
      <c r="AL796" s="27">
        <f t="shared" si="422"/>
        <v>3.7158885673580722</v>
      </c>
      <c r="AM796" s="27">
        <f t="shared" si="422"/>
        <v>12.787491044083254</v>
      </c>
      <c r="AN796" s="27">
        <f t="shared" si="422"/>
        <v>-4.5561035596623505</v>
      </c>
      <c r="AO796" s="27">
        <f t="shared" si="422"/>
        <v>5.7405113757647008E-2</v>
      </c>
      <c r="AP796" s="27">
        <f t="shared" si="422"/>
        <v>-2.2555365060920374</v>
      </c>
      <c r="AQ796" s="27">
        <f t="shared" si="422"/>
        <v>-17.967741260588333</v>
      </c>
      <c r="AR796" s="27">
        <f t="shared" si="422"/>
        <v>-5.6116714338506508</v>
      </c>
      <c r="AS796" s="27">
        <f t="shared" si="422"/>
        <v>4.0455403137419355</v>
      </c>
      <c r="AT796" s="27">
        <f t="shared" si="422"/>
        <v>6.7443064810378761</v>
      </c>
      <c r="AU796" s="27">
        <f t="shared" si="422"/>
        <v>-5.6991419026737544</v>
      </c>
      <c r="AV796" s="27">
        <f t="shared" si="422"/>
        <v>-1.8436305570395661</v>
      </c>
      <c r="AW796" s="28">
        <f t="shared" si="422"/>
        <v>17.191960818099528</v>
      </c>
      <c r="AX796" s="28">
        <f t="shared" si="422"/>
        <v>-0.59549336202747716</v>
      </c>
      <c r="AY796" s="28">
        <f t="shared" si="422"/>
        <v>0.2165261378099359</v>
      </c>
      <c r="AZ796" s="28">
        <f t="shared" si="422"/>
        <v>6.3244691054320512E-2</v>
      </c>
      <c r="BA796" s="28">
        <f t="shared" si="422"/>
        <v>2.5721155679919283</v>
      </c>
    </row>
    <row r="797" spans="1:58" s="139" customFormat="1" outlineLevel="1" x14ac:dyDescent="0.2">
      <c r="A797" s="96"/>
      <c r="B797" s="96"/>
      <c r="C797" s="96"/>
      <c r="D797" s="137"/>
      <c r="E797" s="137"/>
      <c r="F797" s="138" t="s">
        <v>444</v>
      </c>
      <c r="G797" s="140" t="s">
        <v>933</v>
      </c>
      <c r="I797" s="139">
        <v>75.55911966497375</v>
      </c>
      <c r="J797" s="139">
        <v>77.080610021786455</v>
      </c>
      <c r="K797" s="139">
        <v>78.657577346617728</v>
      </c>
      <c r="L797" s="139">
        <v>76.860868130054754</v>
      </c>
      <c r="M797" s="139">
        <v>77.821169961760603</v>
      </c>
      <c r="N797" s="139">
        <v>90.574047274481401</v>
      </c>
      <c r="O797" s="139">
        <v>94.908163265306172</v>
      </c>
      <c r="P797" s="139">
        <v>95.75690385003027</v>
      </c>
      <c r="Q797" s="139">
        <v>94.184027777777771</v>
      </c>
      <c r="R797" s="139">
        <v>96.360228841980671</v>
      </c>
      <c r="S797" s="139">
        <v>96.594911937377674</v>
      </c>
      <c r="T797" s="139">
        <v>99.709010636162915</v>
      </c>
      <c r="U797" s="139">
        <v>101.34570292588438</v>
      </c>
      <c r="V797" s="139">
        <v>101.34397736459174</v>
      </c>
      <c r="W797" s="139">
        <v>102.49017038007871</v>
      </c>
      <c r="X797" s="139">
        <v>102.02689143086492</v>
      </c>
      <c r="Y797" s="139">
        <v>100.0096927401376</v>
      </c>
      <c r="Z797" s="139">
        <v>103.14031403140318</v>
      </c>
      <c r="AA797" s="139">
        <v>103.13693947315505</v>
      </c>
      <c r="AB797" s="139">
        <v>96.505155579888637</v>
      </c>
      <c r="AC797" s="139">
        <v>96.925170068027214</v>
      </c>
      <c r="AD797" s="139">
        <v>98.831602373887236</v>
      </c>
      <c r="AE797" s="139">
        <v>100.93954636044415</v>
      </c>
      <c r="AF797" s="139">
        <v>100.39418113561706</v>
      </c>
      <c r="AG797" s="139">
        <v>97.948811036485665</v>
      </c>
      <c r="AH797" s="139">
        <v>95.519791213571082</v>
      </c>
      <c r="AI797" s="139">
        <v>96.033871943316342</v>
      </c>
      <c r="AJ797" s="139">
        <v>93.462809917355713</v>
      </c>
      <c r="AK797" s="139">
        <v>99.864498644986455</v>
      </c>
      <c r="AL797" s="139">
        <v>96.128542510121449</v>
      </c>
      <c r="AM797" s="139">
        <v>93.292634583366635</v>
      </c>
      <c r="AN797" s="139">
        <v>92.790065968180031</v>
      </c>
      <c r="AO797" s="139">
        <v>94.703727301688772</v>
      </c>
      <c r="AP797" s="139">
        <v>96.540496540496505</v>
      </c>
      <c r="AQ797" s="139">
        <v>99.899724241664572</v>
      </c>
      <c r="AR797" s="139">
        <v>102.34766097013642</v>
      </c>
      <c r="AS797" s="139">
        <v>100.45760878608935</v>
      </c>
      <c r="AT797" s="139">
        <v>99.245068593229959</v>
      </c>
      <c r="AU797" s="139">
        <v>100.6388729625686</v>
      </c>
      <c r="AV797" s="139">
        <v>104.46917808219148</v>
      </c>
      <c r="AW797" s="139">
        <v>101.84634511683205</v>
      </c>
      <c r="AX797" s="139">
        <v>102.37823358524363</v>
      </c>
      <c r="AY797" s="139">
        <v>102.44523080426997</v>
      </c>
      <c r="AZ797" s="139">
        <v>103.00728683368712</v>
      </c>
      <c r="BA797" s="139">
        <v>103.75381722672626</v>
      </c>
      <c r="BB797" s="167"/>
      <c r="BC797" s="167"/>
      <c r="BD797" s="167"/>
      <c r="BE797" s="167"/>
      <c r="BF797" s="167"/>
    </row>
    <row r="798" spans="1:58" s="139" customFormat="1" outlineLevel="1" x14ac:dyDescent="0.2">
      <c r="A798" s="96"/>
      <c r="B798" s="96"/>
      <c r="C798" s="96"/>
      <c r="D798" s="137"/>
      <c r="E798" s="137"/>
      <c r="F798" s="138" t="s">
        <v>445</v>
      </c>
      <c r="G798" s="140" t="s">
        <v>934</v>
      </c>
      <c r="I798" s="139">
        <v>85.283461024501364</v>
      </c>
      <c r="J798" s="139">
        <v>87.104783930166477</v>
      </c>
      <c r="K798" s="139">
        <v>88.353481265838042</v>
      </c>
      <c r="L798" s="139">
        <v>86.325615020868142</v>
      </c>
      <c r="M798" s="139">
        <v>88.798558253905611</v>
      </c>
      <c r="N798" s="139">
        <v>99.611314732303512</v>
      </c>
      <c r="O798" s="139">
        <v>100.61213189919336</v>
      </c>
      <c r="P798" s="139">
        <v>101.99490491086362</v>
      </c>
      <c r="Q798" s="139">
        <v>99.74421399919548</v>
      </c>
      <c r="R798" s="139">
        <v>100</v>
      </c>
      <c r="S798" s="139">
        <v>99.130105965000027</v>
      </c>
      <c r="T798" s="139">
        <v>99.356479461173251</v>
      </c>
      <c r="U798" s="139">
        <v>98.516246478499866</v>
      </c>
      <c r="V798" s="139">
        <v>97.699649509863789</v>
      </c>
      <c r="W798" s="139">
        <v>96.738124207081029</v>
      </c>
      <c r="X798" s="139">
        <v>95.611415789588634</v>
      </c>
      <c r="Y798" s="139">
        <v>93.968822546784196</v>
      </c>
      <c r="Z798" s="139">
        <v>94.953567114638219</v>
      </c>
      <c r="AA798" s="139">
        <v>95.426388493572986</v>
      </c>
      <c r="AB798" s="139">
        <v>94.275094555302701</v>
      </c>
      <c r="AC798" s="139">
        <v>95.151072555188506</v>
      </c>
      <c r="AD798" s="139">
        <v>98.348507674119858</v>
      </c>
      <c r="AE798" s="139">
        <v>97.565712278483034</v>
      </c>
      <c r="AF798" s="139">
        <v>96.91248368890993</v>
      </c>
      <c r="AG798" s="139">
        <v>94.725593821126267</v>
      </c>
      <c r="AH798" s="139">
        <v>91.705552159750368</v>
      </c>
      <c r="AI798" s="139">
        <v>92.001580921607385</v>
      </c>
      <c r="AJ798" s="139">
        <v>90.108911457555649</v>
      </c>
      <c r="AK798" s="139">
        <v>94.232364071333919</v>
      </c>
      <c r="AL798" s="139">
        <v>90.162125452500803</v>
      </c>
      <c r="AM798" s="139">
        <v>86.968866917607158</v>
      </c>
      <c r="AN798" s="139">
        <v>85.766874533824804</v>
      </c>
      <c r="AO798" s="139">
        <v>87.269047563050705</v>
      </c>
      <c r="AP798" s="139">
        <v>100.79043291939152</v>
      </c>
      <c r="AQ798" s="139">
        <v>106.06810465682388</v>
      </c>
      <c r="AR798" s="139">
        <v>108.76962631561545</v>
      </c>
      <c r="AS798" s="139">
        <v>108.94674592411725</v>
      </c>
      <c r="AT798" s="139">
        <v>108.12448401793979</v>
      </c>
      <c r="AU798" s="139">
        <v>109.06338954941556</v>
      </c>
      <c r="AV798" s="139">
        <v>111.82231800977904</v>
      </c>
      <c r="AW798" s="139">
        <v>115.12202702435398</v>
      </c>
      <c r="AX798" s="139">
        <v>116.25432079410859</v>
      </c>
      <c r="AY798" s="139">
        <v>116.60673269878625</v>
      </c>
      <c r="AZ798" s="139">
        <v>116.53216058546492</v>
      </c>
      <c r="BA798" s="139">
        <v>115.58642722604031</v>
      </c>
      <c r="BB798" s="167"/>
      <c r="BC798" s="167"/>
      <c r="BD798" s="167"/>
      <c r="BE798" s="167"/>
      <c r="BF798" s="167"/>
    </row>
    <row r="799" spans="1:58" s="139" customFormat="1" outlineLevel="1" x14ac:dyDescent="0.2">
      <c r="A799" s="96"/>
      <c r="B799" s="96"/>
      <c r="C799" s="96"/>
      <c r="D799" s="137"/>
      <c r="E799" s="137"/>
      <c r="F799" s="138" t="s">
        <v>446</v>
      </c>
      <c r="G799" s="140" t="s">
        <v>935</v>
      </c>
      <c r="I799" s="139">
        <v>78.965782611722062</v>
      </c>
      <c r="J799" s="139">
        <v>80.936273888027628</v>
      </c>
      <c r="K799" s="139">
        <v>83.00480050576752</v>
      </c>
      <c r="L799" s="139">
        <v>81.625427244758797</v>
      </c>
      <c r="M799" s="139">
        <v>82.119540400229468</v>
      </c>
      <c r="N799" s="139">
        <v>94.987720163067223</v>
      </c>
      <c r="O799" s="139">
        <v>97.586362931770424</v>
      </c>
      <c r="P799" s="139">
        <v>98.504090314395256</v>
      </c>
      <c r="Q799" s="139">
        <v>97.254616772046347</v>
      </c>
      <c r="R799" s="139">
        <v>100</v>
      </c>
      <c r="S799" s="139">
        <v>103.72895442131251</v>
      </c>
      <c r="T799" s="139">
        <v>105.13474069925999</v>
      </c>
      <c r="U799" s="139">
        <v>104.81016702163559</v>
      </c>
      <c r="V799" s="139">
        <v>104.36629351794939</v>
      </c>
      <c r="W799" s="139">
        <v>101.59127992610945</v>
      </c>
      <c r="X799" s="139">
        <v>103.73387181626319</v>
      </c>
      <c r="Y799" s="139">
        <v>102.89902624432001</v>
      </c>
      <c r="Z799" s="139">
        <v>106.71686587325195</v>
      </c>
      <c r="AA799" s="139">
        <v>107.58215703354574</v>
      </c>
      <c r="AB799" s="139">
        <v>99.583278293780381</v>
      </c>
      <c r="AC799" s="139">
        <v>101.5390414279467</v>
      </c>
      <c r="AD799" s="139">
        <v>102.04779373753905</v>
      </c>
      <c r="AE799" s="139">
        <v>102.20357750585943</v>
      </c>
      <c r="AF799" s="139">
        <v>102.15806401749737</v>
      </c>
      <c r="AG799" s="139">
        <v>99.893661374970804</v>
      </c>
      <c r="AH799" s="139">
        <v>100.46291753470295</v>
      </c>
      <c r="AI799" s="139">
        <v>101.27339850803139</v>
      </c>
      <c r="AJ799" s="139">
        <v>99.28243125207662</v>
      </c>
      <c r="AK799" s="139">
        <v>100.62274739379779</v>
      </c>
      <c r="AL799" s="139">
        <v>99.826727836573397</v>
      </c>
      <c r="AM799" s="139">
        <v>98.781489232526383</v>
      </c>
      <c r="AN799" s="139">
        <v>96.868868125367158</v>
      </c>
      <c r="AO799" s="139">
        <v>97.38429892107267</v>
      </c>
      <c r="AP799" s="139">
        <v>97.296997382004136</v>
      </c>
      <c r="AQ799" s="139">
        <v>99.855393924137388</v>
      </c>
      <c r="AR799" s="139">
        <v>104.8540611673746</v>
      </c>
      <c r="AS799" s="139">
        <v>104.01007106007691</v>
      </c>
      <c r="AT799" s="139">
        <v>104.85248392555404</v>
      </c>
      <c r="AU799" s="139">
        <v>104.08522807275371</v>
      </c>
      <c r="AV799" s="139">
        <v>105.02941668314327</v>
      </c>
      <c r="AW799" s="139">
        <v>102.39901315799142</v>
      </c>
      <c r="AX799" s="139">
        <v>101.71615153562341</v>
      </c>
      <c r="AY799" s="139">
        <v>101.87963013628259</v>
      </c>
      <c r="AZ799" s="139">
        <v>102.52281929897362</v>
      </c>
      <c r="BA799" s="139">
        <v>103.9206647913993</v>
      </c>
      <c r="BB799" s="167"/>
      <c r="BC799" s="167"/>
      <c r="BD799" s="167"/>
      <c r="BE799" s="167"/>
      <c r="BF799" s="167"/>
    </row>
    <row r="800" spans="1:58" s="139" customFormat="1" outlineLevel="1" x14ac:dyDescent="0.2">
      <c r="A800" s="96"/>
      <c r="B800" s="96"/>
      <c r="C800" s="96"/>
      <c r="D800" s="137"/>
      <c r="E800" s="137"/>
      <c r="F800" s="138" t="s">
        <v>447</v>
      </c>
      <c r="G800" s="140" t="s">
        <v>936</v>
      </c>
      <c r="I800" s="139">
        <v>103.88231252147295</v>
      </c>
      <c r="J800" s="139">
        <v>102.46825876009234</v>
      </c>
      <c r="K800" s="139">
        <v>100.63474659674105</v>
      </c>
      <c r="L800" s="139">
        <v>99.494293852085832</v>
      </c>
      <c r="M800" s="139">
        <v>99.841334728294413</v>
      </c>
      <c r="N800" s="139">
        <v>94.363707420479386</v>
      </c>
      <c r="O800" s="139">
        <v>94.839455469040132</v>
      </c>
      <c r="P800" s="139">
        <v>96.767764483134215</v>
      </c>
      <c r="Q800" s="139">
        <v>96.926081337288437</v>
      </c>
      <c r="R800" s="139">
        <v>98.075530505527823</v>
      </c>
      <c r="S800" s="139">
        <v>98.240678673860771</v>
      </c>
      <c r="T800" s="139">
        <v>99.402192035184072</v>
      </c>
      <c r="U800" s="139">
        <v>101.504701015047</v>
      </c>
      <c r="V800" s="139">
        <v>100.18745057642491</v>
      </c>
      <c r="W800" s="139">
        <v>97.506340613146548</v>
      </c>
      <c r="X800" s="139">
        <v>98.297469787055221</v>
      </c>
      <c r="Y800" s="139">
        <v>99.75324755564489</v>
      </c>
      <c r="Z800" s="139">
        <v>101.21603045363219</v>
      </c>
      <c r="AA800" s="139">
        <v>100.56155965246877</v>
      </c>
      <c r="AB800" s="139">
        <v>99.373845206323182</v>
      </c>
      <c r="AC800" s="139">
        <v>98.961012241539024</v>
      </c>
      <c r="AD800" s="139">
        <v>100.26435444644176</v>
      </c>
      <c r="AE800" s="139">
        <v>102.31005616191578</v>
      </c>
      <c r="AF800" s="139">
        <v>103.79597946963226</v>
      </c>
      <c r="AG800" s="139">
        <v>103.13685289595078</v>
      </c>
      <c r="AH800" s="139">
        <v>101.63021868787281</v>
      </c>
      <c r="AI800" s="139">
        <v>100.93272474697368</v>
      </c>
      <c r="AJ800" s="139">
        <v>100.36439354502863</v>
      </c>
      <c r="AK800" s="139">
        <v>99.633199692911305</v>
      </c>
      <c r="AL800" s="139">
        <v>101.68786692759295</v>
      </c>
      <c r="AM800" s="139">
        <v>100.94502362559066</v>
      </c>
      <c r="AN800" s="139">
        <v>100.93921406567014</v>
      </c>
      <c r="AO800" s="139">
        <v>101.7583239805459</v>
      </c>
      <c r="AP800" s="139">
        <v>101.41527875517993</v>
      </c>
      <c r="AQ800" s="139">
        <v>100</v>
      </c>
      <c r="AR800" s="139">
        <v>102.17882504841833</v>
      </c>
      <c r="AS800" s="139">
        <v>102.07874971549928</v>
      </c>
      <c r="AT800" s="139">
        <v>102.88104533370756</v>
      </c>
      <c r="AU800" s="139">
        <v>104.63259513765813</v>
      </c>
      <c r="AV800" s="139">
        <v>105.74674112691886</v>
      </c>
      <c r="AW800" s="139">
        <v>108.50623319107717</v>
      </c>
      <c r="AX800" s="139">
        <v>110.64097528054813</v>
      </c>
      <c r="AY800" s="139">
        <v>110.8633355384579</v>
      </c>
      <c r="AZ800" s="139">
        <v>110.10408427638157</v>
      </c>
      <c r="BA800" s="139">
        <v>109.92510456910954</v>
      </c>
      <c r="BB800" s="167"/>
      <c r="BC800" s="167"/>
      <c r="BD800" s="167"/>
      <c r="BE800" s="167"/>
      <c r="BF800" s="167"/>
    </row>
    <row r="801" spans="1:53" s="42" customFormat="1" x14ac:dyDescent="0.2">
      <c r="A801" s="37" t="s">
        <v>442</v>
      </c>
      <c r="B801" s="37" t="s">
        <v>1798</v>
      </c>
      <c r="C801" s="37" t="s">
        <v>1859</v>
      </c>
      <c r="D801" s="38"/>
      <c r="E801" s="38"/>
      <c r="F801" s="22" t="s">
        <v>1832</v>
      </c>
      <c r="G801" s="22" t="s">
        <v>1351</v>
      </c>
      <c r="H801" s="27">
        <f t="shared" ref="H801:BA801" si="423">IF(AND(ISNUMBER(H936),ISNUMBER(H941)),H936/H941*100,"–")</f>
        <v>92.292390892787353</v>
      </c>
      <c r="I801" s="27">
        <f t="shared" si="423"/>
        <v>87.967588880881664</v>
      </c>
      <c r="J801" s="27">
        <f t="shared" si="423"/>
        <v>88.928093444672669</v>
      </c>
      <c r="K801" s="27">
        <f t="shared" si="423"/>
        <v>89.761928054400187</v>
      </c>
      <c r="L801" s="27">
        <f t="shared" si="423"/>
        <v>87.845689646621338</v>
      </c>
      <c r="M801" s="27">
        <f t="shared" si="423"/>
        <v>88.861780561736637</v>
      </c>
      <c r="N801" s="27">
        <f t="shared" si="423"/>
        <v>98.22957437824364</v>
      </c>
      <c r="O801" s="27">
        <f t="shared" si="423"/>
        <v>100.7766148975312</v>
      </c>
      <c r="P801" s="27">
        <f t="shared" si="423"/>
        <v>101.92507584055895</v>
      </c>
      <c r="Q801" s="27">
        <f t="shared" si="423"/>
        <v>100.52996170381843</v>
      </c>
      <c r="R801" s="27">
        <f t="shared" si="423"/>
        <v>102.26293075271815</v>
      </c>
      <c r="S801" s="27">
        <f t="shared" si="423"/>
        <v>102.81205404622733</v>
      </c>
      <c r="T801" s="27">
        <f t="shared" si="423"/>
        <v>104.72013317461573</v>
      </c>
      <c r="U801" s="27">
        <f t="shared" si="423"/>
        <v>105.36559751235188</v>
      </c>
      <c r="V801" s="27">
        <f t="shared" si="423"/>
        <v>104.71346393393821</v>
      </c>
      <c r="W801" s="27">
        <f t="shared" si="423"/>
        <v>103.80913335667769</v>
      </c>
      <c r="X801" s="27">
        <f t="shared" si="423"/>
        <v>103.90701098911241</v>
      </c>
      <c r="Y801" s="27">
        <f t="shared" si="423"/>
        <v>102.81941799718217</v>
      </c>
      <c r="Z801" s="27">
        <f t="shared" si="423"/>
        <v>105.27464156993315</v>
      </c>
      <c r="AA801" s="27">
        <f>IF(AND(ISNUMBER(AA936),ISNUMBER(AA941)),AA936/AA941*100,"–")</f>
        <v>105.37852882140241</v>
      </c>
      <c r="AB801" s="27">
        <f>IF(AND(ISNUMBER(AB936),ISNUMBER(AB941)),AB936/AB941*100,"–")</f>
        <v>100.62663956465583</v>
      </c>
      <c r="AC801" s="27">
        <f>IF(AND(ISNUMBER(AC936),ISNUMBER(AC941)),AC936/AC941*100,"–")</f>
        <v>101.24663175398416</v>
      </c>
      <c r="AD801" s="27">
        <f>IF(AND(ISNUMBER(AD936),ISNUMBER(AD941)),AD936/AD941*100,"–")</f>
        <v>103.21725910232722</v>
      </c>
      <c r="AE801" s="27">
        <f t="shared" si="423"/>
        <v>104.50626721811255</v>
      </c>
      <c r="AF801" s="27">
        <f t="shared" si="423"/>
        <v>104.41461578256586</v>
      </c>
      <c r="AG801" s="27">
        <f t="shared" si="423"/>
        <v>102.26074379154835</v>
      </c>
      <c r="AH801" s="27">
        <f t="shared" si="423"/>
        <v>100.13699639655988</v>
      </c>
      <c r="AI801" s="27">
        <f t="shared" si="423"/>
        <v>100.42621035142376</v>
      </c>
      <c r="AJ801" s="27">
        <f t="shared" si="423"/>
        <v>98.521154098863946</v>
      </c>
      <c r="AK801" s="27">
        <f t="shared" si="423"/>
        <v>102.41784082338228</v>
      </c>
      <c r="AL801" s="27">
        <f t="shared" si="423"/>
        <v>99.999999999999957</v>
      </c>
      <c r="AM801" s="27">
        <f t="shared" si="423"/>
        <v>97.601961216982474</v>
      </c>
      <c r="AN801" s="27">
        <f t="shared" si="423"/>
        <v>96.710252241928075</v>
      </c>
      <c r="AO801" s="27">
        <f t="shared" si="423"/>
        <v>98.206544137651321</v>
      </c>
      <c r="AP801" s="27">
        <f t="shared" si="423"/>
        <v>101.95245081426201</v>
      </c>
      <c r="AQ801" s="27">
        <f t="shared" si="423"/>
        <v>104.60069031864674</v>
      </c>
      <c r="AR801" s="27">
        <f t="shared" si="423"/>
        <v>107.72522721990782</v>
      </c>
      <c r="AS801" s="27">
        <f t="shared" si="423"/>
        <v>106.88604276405458</v>
      </c>
      <c r="AT801" s="27">
        <f t="shared" si="423"/>
        <v>106.50820980531562</v>
      </c>
      <c r="AU801" s="27">
        <f t="shared" si="423"/>
        <v>107.55510557379189</v>
      </c>
      <c r="AV801" s="27">
        <f t="shared" si="423"/>
        <v>110.21540215011795</v>
      </c>
      <c r="AW801" s="28">
        <f t="shared" si="423"/>
        <v>109.91841250683265</v>
      </c>
      <c r="AX801" s="28">
        <f t="shared" si="423"/>
        <v>110.69420369020915</v>
      </c>
      <c r="AY801" s="28">
        <f t="shared" si="423"/>
        <v>110.84434071351509</v>
      </c>
      <c r="AZ801" s="28">
        <f t="shared" si="423"/>
        <v>111.07269584712209</v>
      </c>
      <c r="BA801" s="28">
        <f t="shared" si="423"/>
        <v>111.4554076410157</v>
      </c>
    </row>
    <row r="802" spans="1:53" ht="15.75" x14ac:dyDescent="0.25">
      <c r="D802" s="38"/>
      <c r="E802" s="38"/>
      <c r="F802" s="66" t="s">
        <v>441</v>
      </c>
      <c r="G802" s="22"/>
      <c r="H802" s="27"/>
      <c r="I802" s="27"/>
      <c r="J802" s="27"/>
      <c r="K802" s="27"/>
      <c r="L802" s="27"/>
      <c r="M802" s="27"/>
      <c r="N802" s="27"/>
      <c r="O802" s="27"/>
      <c r="P802" s="27"/>
      <c r="Q802" s="27"/>
      <c r="R802" s="27"/>
      <c r="S802" s="27"/>
      <c r="T802" s="27"/>
      <c r="U802" s="27"/>
      <c r="V802" s="27"/>
      <c r="W802" s="27"/>
      <c r="X802" s="27"/>
      <c r="Y802" s="27"/>
      <c r="Z802" s="27"/>
      <c r="AA802" s="27"/>
      <c r="AB802" s="27"/>
      <c r="AC802" s="27"/>
      <c r="AD802" s="27"/>
      <c r="AE802" s="27"/>
      <c r="AF802" s="27"/>
      <c r="AG802" s="27"/>
      <c r="AH802" s="27"/>
      <c r="AI802" s="28"/>
      <c r="AJ802" s="28"/>
      <c r="AK802" s="28"/>
      <c r="AL802" s="28"/>
      <c r="AM802" s="28"/>
      <c r="AN802" s="28"/>
      <c r="AO802" s="28"/>
      <c r="AP802" s="28"/>
      <c r="AQ802" s="28"/>
      <c r="AR802" s="28"/>
      <c r="AS802" s="28"/>
      <c r="AT802" s="28"/>
      <c r="AU802" s="28"/>
      <c r="AV802" s="28"/>
      <c r="AW802" s="28"/>
      <c r="AX802" s="28"/>
      <c r="AY802" s="28"/>
      <c r="AZ802" s="28"/>
      <c r="BA802" s="28"/>
    </row>
    <row r="803" spans="1:53" s="42" customFormat="1" x14ac:dyDescent="0.2">
      <c r="A803" s="37"/>
      <c r="B803" s="37"/>
      <c r="C803" s="37"/>
      <c r="D803" s="38"/>
      <c r="E803" s="38"/>
      <c r="F803" s="23" t="s">
        <v>1406</v>
      </c>
      <c r="G803" s="18"/>
      <c r="H803" s="27"/>
      <c r="I803" s="27"/>
      <c r="J803" s="27"/>
      <c r="K803" s="27"/>
      <c r="L803" s="27"/>
      <c r="M803" s="27"/>
      <c r="N803" s="27"/>
      <c r="O803" s="27"/>
      <c r="P803" s="27"/>
      <c r="Q803" s="27"/>
      <c r="R803" s="27"/>
      <c r="S803" s="27"/>
      <c r="T803" s="27"/>
      <c r="U803" s="27"/>
      <c r="V803" s="27"/>
      <c r="W803" s="27"/>
      <c r="X803" s="27"/>
      <c r="Y803" s="27"/>
      <c r="Z803" s="27"/>
      <c r="AA803" s="27"/>
      <c r="AB803" s="27"/>
      <c r="AC803" s="27"/>
      <c r="AD803" s="27"/>
      <c r="AE803" s="27"/>
      <c r="AF803" s="27"/>
      <c r="AG803" s="27"/>
      <c r="AH803" s="27"/>
      <c r="AI803" s="28"/>
      <c r="AJ803" s="28"/>
      <c r="AK803" s="28"/>
      <c r="AL803" s="28"/>
      <c r="AM803" s="28"/>
      <c r="AN803" s="28"/>
      <c r="AO803" s="28"/>
      <c r="AP803" s="28"/>
      <c r="AQ803" s="28"/>
      <c r="AR803" s="28"/>
      <c r="AS803" s="28"/>
      <c r="AT803" s="28"/>
      <c r="AU803" s="28"/>
      <c r="AV803" s="28"/>
      <c r="AW803" s="28"/>
      <c r="AX803" s="28"/>
      <c r="AY803" s="28"/>
      <c r="AZ803" s="28"/>
      <c r="BA803" s="28"/>
    </row>
    <row r="804" spans="1:53" s="42" customFormat="1" x14ac:dyDescent="0.2">
      <c r="A804" s="37" t="s">
        <v>442</v>
      </c>
      <c r="B804" s="37" t="s">
        <v>1407</v>
      </c>
      <c r="C804" s="37"/>
      <c r="D804" s="38"/>
      <c r="E804" s="38"/>
      <c r="F804" s="23" t="s">
        <v>1408</v>
      </c>
      <c r="G804" s="22" t="s">
        <v>1352</v>
      </c>
      <c r="H804" s="27" t="s">
        <v>1536</v>
      </c>
      <c r="I804" s="27" t="s">
        <v>1536</v>
      </c>
      <c r="J804" s="27" t="s">
        <v>1536</v>
      </c>
      <c r="K804" s="27" t="s">
        <v>1536</v>
      </c>
      <c r="L804" s="27" t="s">
        <v>1536</v>
      </c>
      <c r="M804" s="27" t="s">
        <v>1536</v>
      </c>
      <c r="N804" s="27" t="s">
        <v>1536</v>
      </c>
      <c r="O804" s="27" t="s">
        <v>1536</v>
      </c>
      <c r="P804" s="27" t="s">
        <v>1536</v>
      </c>
      <c r="Q804" s="27" t="s">
        <v>1536</v>
      </c>
      <c r="R804" s="27" t="s">
        <v>1536</v>
      </c>
      <c r="S804" s="27" t="s">
        <v>1536</v>
      </c>
      <c r="T804" s="27" t="s">
        <v>1536</v>
      </c>
      <c r="U804" s="27" t="s">
        <v>1536</v>
      </c>
      <c r="V804" s="27" t="s">
        <v>1536</v>
      </c>
      <c r="W804" s="27" t="s">
        <v>1536</v>
      </c>
      <c r="X804" s="27" t="s">
        <v>1536</v>
      </c>
      <c r="Y804" s="27" t="s">
        <v>1536</v>
      </c>
      <c r="Z804" s="27" t="s">
        <v>1536</v>
      </c>
      <c r="AA804" s="27" t="s">
        <v>1536</v>
      </c>
      <c r="AB804" s="27" t="s">
        <v>1536</v>
      </c>
      <c r="AC804" s="27" t="s">
        <v>1536</v>
      </c>
      <c r="AD804" s="27" t="s">
        <v>1536</v>
      </c>
      <c r="AE804" s="27" t="s">
        <v>1536</v>
      </c>
      <c r="AF804" s="27" t="s">
        <v>1536</v>
      </c>
      <c r="AG804" s="27" t="s">
        <v>1536</v>
      </c>
      <c r="AH804" s="27" t="s">
        <v>1536</v>
      </c>
      <c r="AI804" s="27" t="s">
        <v>1536</v>
      </c>
      <c r="AJ804" s="27" t="s">
        <v>1536</v>
      </c>
      <c r="AK804" s="27" t="s">
        <v>1536</v>
      </c>
      <c r="AL804" s="27" t="s">
        <v>1536</v>
      </c>
      <c r="AM804" s="27" t="s">
        <v>1536</v>
      </c>
      <c r="AN804" s="27" t="s">
        <v>1536</v>
      </c>
      <c r="AO804" s="27" t="s">
        <v>1536</v>
      </c>
      <c r="AP804" s="27" t="s">
        <v>1536</v>
      </c>
      <c r="AQ804" s="27" t="s">
        <v>1536</v>
      </c>
      <c r="AR804" s="27" t="s">
        <v>1536</v>
      </c>
      <c r="AS804" s="27" t="s">
        <v>1536</v>
      </c>
      <c r="AT804" s="27" t="s">
        <v>1536</v>
      </c>
      <c r="AU804" s="27" t="s">
        <v>1536</v>
      </c>
      <c r="AV804" s="27" t="s">
        <v>1536</v>
      </c>
      <c r="AW804" s="28" t="s">
        <v>1536</v>
      </c>
      <c r="AX804" s="28" t="s">
        <v>1536</v>
      </c>
      <c r="AY804" s="28" t="s">
        <v>1536</v>
      </c>
      <c r="AZ804" s="28" t="s">
        <v>1536</v>
      </c>
      <c r="BA804" s="28" t="s">
        <v>1536</v>
      </c>
    </row>
    <row r="805" spans="1:53" s="42" customFormat="1" x14ac:dyDescent="0.2">
      <c r="A805" s="37" t="s">
        <v>442</v>
      </c>
      <c r="B805" s="37" t="s">
        <v>1409</v>
      </c>
      <c r="C805" s="37"/>
      <c r="D805" s="38"/>
      <c r="E805" s="38"/>
      <c r="F805" s="23" t="s">
        <v>1410</v>
      </c>
      <c r="G805" s="22" t="s">
        <v>1353</v>
      </c>
      <c r="H805" s="27" t="s">
        <v>1536</v>
      </c>
      <c r="I805" s="27" t="s">
        <v>1536</v>
      </c>
      <c r="J805" s="27" t="s">
        <v>1536</v>
      </c>
      <c r="K805" s="27" t="s">
        <v>1536</v>
      </c>
      <c r="L805" s="27" t="s">
        <v>1536</v>
      </c>
      <c r="M805" s="27" t="s">
        <v>1536</v>
      </c>
      <c r="N805" s="27" t="s">
        <v>1536</v>
      </c>
      <c r="O805" s="27" t="s">
        <v>1536</v>
      </c>
      <c r="P805" s="27" t="s">
        <v>1536</v>
      </c>
      <c r="Q805" s="27" t="s">
        <v>1536</v>
      </c>
      <c r="R805" s="27" t="s">
        <v>1536</v>
      </c>
      <c r="S805" s="27" t="s">
        <v>1536</v>
      </c>
      <c r="T805" s="27" t="s">
        <v>1536</v>
      </c>
      <c r="U805" s="27" t="s">
        <v>1536</v>
      </c>
      <c r="V805" s="27" t="s">
        <v>1536</v>
      </c>
      <c r="W805" s="27" t="s">
        <v>1536</v>
      </c>
      <c r="X805" s="27" t="s">
        <v>1536</v>
      </c>
      <c r="Y805" s="27" t="s">
        <v>1536</v>
      </c>
      <c r="Z805" s="27" t="s">
        <v>1536</v>
      </c>
      <c r="AA805" s="27" t="s">
        <v>1536</v>
      </c>
      <c r="AB805" s="27" t="s">
        <v>1536</v>
      </c>
      <c r="AC805" s="27" t="s">
        <v>1536</v>
      </c>
      <c r="AD805" s="27" t="s">
        <v>1536</v>
      </c>
      <c r="AE805" s="27" t="s">
        <v>1536</v>
      </c>
      <c r="AF805" s="27" t="s">
        <v>1536</v>
      </c>
      <c r="AG805" s="27" t="s">
        <v>1536</v>
      </c>
      <c r="AH805" s="27" t="s">
        <v>1536</v>
      </c>
      <c r="AI805" s="27" t="s">
        <v>1536</v>
      </c>
      <c r="AJ805" s="27" t="s">
        <v>1536</v>
      </c>
      <c r="AK805" s="27" t="s">
        <v>1536</v>
      </c>
      <c r="AL805" s="27" t="s">
        <v>1536</v>
      </c>
      <c r="AM805" s="27" t="s">
        <v>1536</v>
      </c>
      <c r="AN805" s="27" t="s">
        <v>1536</v>
      </c>
      <c r="AO805" s="27" t="s">
        <v>1536</v>
      </c>
      <c r="AP805" s="27" t="s">
        <v>1536</v>
      </c>
      <c r="AQ805" s="27" t="s">
        <v>1536</v>
      </c>
      <c r="AR805" s="27" t="s">
        <v>1536</v>
      </c>
      <c r="AS805" s="27" t="s">
        <v>1536</v>
      </c>
      <c r="AT805" s="27" t="s">
        <v>1536</v>
      </c>
      <c r="AU805" s="27" t="s">
        <v>1536</v>
      </c>
      <c r="AV805" s="27" t="s">
        <v>1536</v>
      </c>
      <c r="AW805" s="28" t="s">
        <v>1536</v>
      </c>
      <c r="AX805" s="28" t="s">
        <v>1536</v>
      </c>
      <c r="AY805" s="28" t="s">
        <v>1536</v>
      </c>
      <c r="AZ805" s="28" t="s">
        <v>1536</v>
      </c>
      <c r="BA805" s="28" t="s">
        <v>1536</v>
      </c>
    </row>
    <row r="806" spans="1:53" s="42" customFormat="1" x14ac:dyDescent="0.2">
      <c r="A806" s="37" t="s">
        <v>442</v>
      </c>
      <c r="B806" s="37" t="s">
        <v>1411</v>
      </c>
      <c r="C806" s="37"/>
      <c r="D806" s="38"/>
      <c r="E806" s="38"/>
      <c r="F806" s="23" t="s">
        <v>1412</v>
      </c>
      <c r="G806" s="22" t="s">
        <v>1354</v>
      </c>
      <c r="H806" s="27" t="s">
        <v>1536</v>
      </c>
      <c r="I806" s="27" t="s">
        <v>1536</v>
      </c>
      <c r="J806" s="27" t="s">
        <v>1536</v>
      </c>
      <c r="K806" s="27" t="s">
        <v>1536</v>
      </c>
      <c r="L806" s="27" t="s">
        <v>1536</v>
      </c>
      <c r="M806" s="27" t="s">
        <v>1536</v>
      </c>
      <c r="N806" s="27" t="s">
        <v>1536</v>
      </c>
      <c r="O806" s="27" t="s">
        <v>1536</v>
      </c>
      <c r="P806" s="27" t="s">
        <v>1536</v>
      </c>
      <c r="Q806" s="27" t="s">
        <v>1536</v>
      </c>
      <c r="R806" s="27" t="s">
        <v>1536</v>
      </c>
      <c r="S806" s="27" t="s">
        <v>1536</v>
      </c>
      <c r="T806" s="27" t="s">
        <v>1536</v>
      </c>
      <c r="U806" s="27" t="s">
        <v>1536</v>
      </c>
      <c r="V806" s="27" t="s">
        <v>1536</v>
      </c>
      <c r="W806" s="27" t="s">
        <v>1536</v>
      </c>
      <c r="X806" s="27" t="s">
        <v>1536</v>
      </c>
      <c r="Y806" s="27" t="s">
        <v>1536</v>
      </c>
      <c r="Z806" s="27" t="s">
        <v>1536</v>
      </c>
      <c r="AA806" s="27" t="s">
        <v>1536</v>
      </c>
      <c r="AB806" s="27" t="s">
        <v>1536</v>
      </c>
      <c r="AC806" s="27" t="s">
        <v>1536</v>
      </c>
      <c r="AD806" s="27" t="s">
        <v>1536</v>
      </c>
      <c r="AE806" s="27" t="s">
        <v>1536</v>
      </c>
      <c r="AF806" s="27" t="s">
        <v>1536</v>
      </c>
      <c r="AG806" s="27" t="s">
        <v>1536</v>
      </c>
      <c r="AH806" s="27" t="s">
        <v>1536</v>
      </c>
      <c r="AI806" s="27" t="s">
        <v>1536</v>
      </c>
      <c r="AJ806" s="27" t="s">
        <v>1536</v>
      </c>
      <c r="AK806" s="27" t="s">
        <v>1536</v>
      </c>
      <c r="AL806" s="27" t="s">
        <v>1536</v>
      </c>
      <c r="AM806" s="27" t="s">
        <v>1536</v>
      </c>
      <c r="AN806" s="27" t="s">
        <v>1536</v>
      </c>
      <c r="AO806" s="27" t="s">
        <v>1536</v>
      </c>
      <c r="AP806" s="27" t="s">
        <v>1536</v>
      </c>
      <c r="AQ806" s="27" t="s">
        <v>1536</v>
      </c>
      <c r="AR806" s="27" t="s">
        <v>1536</v>
      </c>
      <c r="AS806" s="27" t="s">
        <v>1536</v>
      </c>
      <c r="AT806" s="27" t="s">
        <v>1536</v>
      </c>
      <c r="AU806" s="27" t="s">
        <v>1536</v>
      </c>
      <c r="AV806" s="27" t="s">
        <v>1536</v>
      </c>
      <c r="AW806" s="28" t="s">
        <v>1536</v>
      </c>
      <c r="AX806" s="28" t="s">
        <v>1536</v>
      </c>
      <c r="AY806" s="28" t="s">
        <v>1536</v>
      </c>
      <c r="AZ806" s="28" t="s">
        <v>1536</v>
      </c>
      <c r="BA806" s="28" t="s">
        <v>1536</v>
      </c>
    </row>
    <row r="807" spans="1:53" s="42" customFormat="1" x14ac:dyDescent="0.2">
      <c r="A807" s="37" t="s">
        <v>442</v>
      </c>
      <c r="B807" s="37" t="s">
        <v>1413</v>
      </c>
      <c r="C807" s="37"/>
      <c r="D807" s="38"/>
      <c r="E807" s="38"/>
      <c r="F807" s="23" t="s">
        <v>1414</v>
      </c>
      <c r="G807" s="22" t="s">
        <v>1355</v>
      </c>
      <c r="H807" s="27" t="s">
        <v>1536</v>
      </c>
      <c r="I807" s="27" t="s">
        <v>1536</v>
      </c>
      <c r="J807" s="27" t="s">
        <v>1536</v>
      </c>
      <c r="K807" s="27" t="s">
        <v>1536</v>
      </c>
      <c r="L807" s="27" t="s">
        <v>1536</v>
      </c>
      <c r="M807" s="27" t="s">
        <v>1536</v>
      </c>
      <c r="N807" s="27" t="s">
        <v>1536</v>
      </c>
      <c r="O807" s="27" t="s">
        <v>1536</v>
      </c>
      <c r="P807" s="27" t="s">
        <v>1536</v>
      </c>
      <c r="Q807" s="27" t="s">
        <v>1536</v>
      </c>
      <c r="R807" s="27" t="s">
        <v>1536</v>
      </c>
      <c r="S807" s="27" t="s">
        <v>1536</v>
      </c>
      <c r="T807" s="27" t="s">
        <v>1536</v>
      </c>
      <c r="U807" s="27" t="s">
        <v>1536</v>
      </c>
      <c r="V807" s="27" t="s">
        <v>1536</v>
      </c>
      <c r="W807" s="27" t="s">
        <v>1536</v>
      </c>
      <c r="X807" s="27" t="s">
        <v>1536</v>
      </c>
      <c r="Y807" s="27" t="s">
        <v>1536</v>
      </c>
      <c r="Z807" s="27" t="s">
        <v>1536</v>
      </c>
      <c r="AA807" s="27" t="s">
        <v>1536</v>
      </c>
      <c r="AB807" s="27" t="s">
        <v>1536</v>
      </c>
      <c r="AC807" s="27" t="s">
        <v>1536</v>
      </c>
      <c r="AD807" s="27" t="s">
        <v>1536</v>
      </c>
      <c r="AE807" s="27" t="s">
        <v>1536</v>
      </c>
      <c r="AF807" s="27" t="s">
        <v>1536</v>
      </c>
      <c r="AG807" s="27" t="s">
        <v>1536</v>
      </c>
      <c r="AH807" s="27" t="s">
        <v>1536</v>
      </c>
      <c r="AI807" s="27" t="s">
        <v>1536</v>
      </c>
      <c r="AJ807" s="27" t="s">
        <v>1536</v>
      </c>
      <c r="AK807" s="27" t="s">
        <v>1536</v>
      </c>
      <c r="AL807" s="27" t="s">
        <v>1536</v>
      </c>
      <c r="AM807" s="27" t="s">
        <v>1536</v>
      </c>
      <c r="AN807" s="27" t="s">
        <v>1536</v>
      </c>
      <c r="AO807" s="27" t="s">
        <v>1536</v>
      </c>
      <c r="AP807" s="27" t="s">
        <v>1536</v>
      </c>
      <c r="AQ807" s="27" t="s">
        <v>1536</v>
      </c>
      <c r="AR807" s="27" t="s">
        <v>1536</v>
      </c>
      <c r="AS807" s="27" t="s">
        <v>1536</v>
      </c>
      <c r="AT807" s="27" t="s">
        <v>1536</v>
      </c>
      <c r="AU807" s="27" t="s">
        <v>1536</v>
      </c>
      <c r="AV807" s="27" t="s">
        <v>1536</v>
      </c>
      <c r="AW807" s="28" t="s">
        <v>1536</v>
      </c>
      <c r="AX807" s="28" t="s">
        <v>1536</v>
      </c>
      <c r="AY807" s="28" t="s">
        <v>1536</v>
      </c>
      <c r="AZ807" s="28" t="s">
        <v>1536</v>
      </c>
      <c r="BA807" s="28" t="s">
        <v>1536</v>
      </c>
    </row>
    <row r="808" spans="1:53" s="42" customFormat="1" x14ac:dyDescent="0.2">
      <c r="A808" s="37"/>
      <c r="B808" s="37"/>
      <c r="C808" s="37"/>
      <c r="D808" s="38"/>
      <c r="E808" s="38"/>
      <c r="F808" s="23" t="s">
        <v>1415</v>
      </c>
      <c r="G808" s="18"/>
      <c r="H808" s="27"/>
      <c r="I808" s="27"/>
      <c r="J808" s="27"/>
      <c r="K808" s="27"/>
      <c r="L808" s="27"/>
      <c r="M808" s="27"/>
      <c r="N808" s="27"/>
      <c r="O808" s="27"/>
      <c r="P808" s="27"/>
      <c r="Q808" s="27"/>
      <c r="R808" s="27"/>
      <c r="S808" s="27"/>
      <c r="T808" s="27"/>
      <c r="U808" s="27"/>
      <c r="V808" s="27"/>
      <c r="W808" s="27"/>
      <c r="X808" s="27"/>
      <c r="Y808" s="27"/>
      <c r="Z808" s="27"/>
      <c r="AA808" s="27"/>
      <c r="AB808" s="27"/>
      <c r="AC808" s="27"/>
      <c r="AD808" s="27"/>
      <c r="AE808" s="27"/>
      <c r="AF808" s="27"/>
      <c r="AG808" s="27"/>
      <c r="AH808" s="27"/>
      <c r="AI808" s="28"/>
      <c r="AJ808" s="28"/>
      <c r="AK808" s="28"/>
      <c r="AL808" s="28"/>
      <c r="AM808" s="28"/>
      <c r="AN808" s="28"/>
      <c r="AO808" s="28"/>
      <c r="AP808" s="28"/>
      <c r="AQ808" s="28"/>
      <c r="AR808" s="28"/>
      <c r="AS808" s="28"/>
      <c r="AT808" s="28"/>
      <c r="AU808" s="28"/>
      <c r="AV808" s="28"/>
      <c r="AW808" s="28"/>
      <c r="AX808" s="28"/>
      <c r="AY808" s="28"/>
      <c r="AZ808" s="28"/>
      <c r="BA808" s="28"/>
    </row>
    <row r="809" spans="1:53" s="42" customFormat="1" x14ac:dyDescent="0.2">
      <c r="A809" s="37" t="s">
        <v>442</v>
      </c>
      <c r="B809" s="37" t="s">
        <v>1416</v>
      </c>
      <c r="C809" s="37"/>
      <c r="D809" s="38"/>
      <c r="E809" s="38"/>
      <c r="F809" s="23" t="s">
        <v>1417</v>
      </c>
      <c r="G809" s="22" t="s">
        <v>1356</v>
      </c>
      <c r="H809" s="27" t="s">
        <v>1536</v>
      </c>
      <c r="I809" s="27" t="s">
        <v>1536</v>
      </c>
      <c r="J809" s="27" t="s">
        <v>1536</v>
      </c>
      <c r="K809" s="27" t="s">
        <v>1536</v>
      </c>
      <c r="L809" s="27" t="s">
        <v>1536</v>
      </c>
      <c r="M809" s="27" t="s">
        <v>1536</v>
      </c>
      <c r="N809" s="27" t="s">
        <v>1536</v>
      </c>
      <c r="O809" s="27" t="s">
        <v>1536</v>
      </c>
      <c r="P809" s="27" t="s">
        <v>1536</v>
      </c>
      <c r="Q809" s="27" t="s">
        <v>1536</v>
      </c>
      <c r="R809" s="27" t="s">
        <v>1536</v>
      </c>
      <c r="S809" s="27" t="s">
        <v>1536</v>
      </c>
      <c r="T809" s="27" t="s">
        <v>1536</v>
      </c>
      <c r="U809" s="27" t="s">
        <v>1536</v>
      </c>
      <c r="V809" s="27" t="s">
        <v>1536</v>
      </c>
      <c r="W809" s="27" t="s">
        <v>1536</v>
      </c>
      <c r="X809" s="27" t="s">
        <v>1536</v>
      </c>
      <c r="Y809" s="27" t="s">
        <v>1536</v>
      </c>
      <c r="Z809" s="27" t="s">
        <v>1536</v>
      </c>
      <c r="AA809" s="27" t="s">
        <v>1536</v>
      </c>
      <c r="AB809" s="27" t="s">
        <v>1536</v>
      </c>
      <c r="AC809" s="27" t="s">
        <v>1536</v>
      </c>
      <c r="AD809" s="27" t="s">
        <v>1536</v>
      </c>
      <c r="AE809" s="27" t="s">
        <v>1536</v>
      </c>
      <c r="AF809" s="27" t="s">
        <v>1536</v>
      </c>
      <c r="AG809" s="27" t="s">
        <v>1536</v>
      </c>
      <c r="AH809" s="27" t="s">
        <v>1536</v>
      </c>
      <c r="AI809" s="27" t="s">
        <v>1536</v>
      </c>
      <c r="AJ809" s="27" t="s">
        <v>1536</v>
      </c>
      <c r="AK809" s="27" t="s">
        <v>1536</v>
      </c>
      <c r="AL809" s="27" t="s">
        <v>1536</v>
      </c>
      <c r="AM809" s="27" t="s">
        <v>1536</v>
      </c>
      <c r="AN809" s="27" t="s">
        <v>1536</v>
      </c>
      <c r="AO809" s="27" t="s">
        <v>1536</v>
      </c>
      <c r="AP809" s="27" t="s">
        <v>1536</v>
      </c>
      <c r="AQ809" s="27" t="s">
        <v>1536</v>
      </c>
      <c r="AR809" s="27" t="s">
        <v>1536</v>
      </c>
      <c r="AS809" s="27" t="s">
        <v>1536</v>
      </c>
      <c r="AT809" s="27" t="s">
        <v>1536</v>
      </c>
      <c r="AU809" s="27" t="s">
        <v>1536</v>
      </c>
      <c r="AV809" s="27" t="s">
        <v>1536</v>
      </c>
      <c r="AW809" s="28" t="s">
        <v>1536</v>
      </c>
      <c r="AX809" s="28" t="s">
        <v>1536</v>
      </c>
      <c r="AY809" s="28" t="s">
        <v>1536</v>
      </c>
      <c r="AZ809" s="28" t="s">
        <v>1536</v>
      </c>
      <c r="BA809" s="28" t="s">
        <v>1536</v>
      </c>
    </row>
    <row r="810" spans="1:53" s="42" customFormat="1" x14ac:dyDescent="0.2">
      <c r="A810" s="37" t="s">
        <v>442</v>
      </c>
      <c r="B810" s="37" t="s">
        <v>1418</v>
      </c>
      <c r="C810" s="37"/>
      <c r="D810" s="38"/>
      <c r="E810" s="38"/>
      <c r="F810" s="23" t="s">
        <v>1419</v>
      </c>
      <c r="G810" s="22" t="s">
        <v>1357</v>
      </c>
      <c r="H810" s="27" t="s">
        <v>1536</v>
      </c>
      <c r="I810" s="27" t="s">
        <v>1536</v>
      </c>
      <c r="J810" s="27" t="s">
        <v>1536</v>
      </c>
      <c r="K810" s="27" t="s">
        <v>1536</v>
      </c>
      <c r="L810" s="27" t="s">
        <v>1536</v>
      </c>
      <c r="M810" s="27" t="s">
        <v>1536</v>
      </c>
      <c r="N810" s="27" t="s">
        <v>1536</v>
      </c>
      <c r="O810" s="27" t="s">
        <v>1536</v>
      </c>
      <c r="P810" s="27" t="s">
        <v>1536</v>
      </c>
      <c r="Q810" s="27" t="s">
        <v>1536</v>
      </c>
      <c r="R810" s="27" t="s">
        <v>1536</v>
      </c>
      <c r="S810" s="27" t="s">
        <v>1536</v>
      </c>
      <c r="T810" s="27" t="s">
        <v>1536</v>
      </c>
      <c r="U810" s="27" t="s">
        <v>1536</v>
      </c>
      <c r="V810" s="27" t="s">
        <v>1536</v>
      </c>
      <c r="W810" s="27" t="s">
        <v>1536</v>
      </c>
      <c r="X810" s="27" t="s">
        <v>1536</v>
      </c>
      <c r="Y810" s="27" t="s">
        <v>1536</v>
      </c>
      <c r="Z810" s="27" t="s">
        <v>1536</v>
      </c>
      <c r="AA810" s="27" t="s">
        <v>1536</v>
      </c>
      <c r="AB810" s="27" t="s">
        <v>1536</v>
      </c>
      <c r="AC810" s="27" t="s">
        <v>1536</v>
      </c>
      <c r="AD810" s="27" t="s">
        <v>1536</v>
      </c>
      <c r="AE810" s="27" t="s">
        <v>1536</v>
      </c>
      <c r="AF810" s="27" t="s">
        <v>1536</v>
      </c>
      <c r="AG810" s="27" t="s">
        <v>1536</v>
      </c>
      <c r="AH810" s="27" t="s">
        <v>1536</v>
      </c>
      <c r="AI810" s="27" t="s">
        <v>1536</v>
      </c>
      <c r="AJ810" s="27" t="s">
        <v>1536</v>
      </c>
      <c r="AK810" s="27" t="s">
        <v>1536</v>
      </c>
      <c r="AL810" s="27" t="s">
        <v>1536</v>
      </c>
      <c r="AM810" s="27" t="s">
        <v>1536</v>
      </c>
      <c r="AN810" s="27" t="s">
        <v>1536</v>
      </c>
      <c r="AO810" s="27" t="s">
        <v>1536</v>
      </c>
      <c r="AP810" s="27" t="s">
        <v>1536</v>
      </c>
      <c r="AQ810" s="27" t="s">
        <v>1536</v>
      </c>
      <c r="AR810" s="27" t="s">
        <v>1536</v>
      </c>
      <c r="AS810" s="27" t="s">
        <v>1536</v>
      </c>
      <c r="AT810" s="27" t="s">
        <v>1536</v>
      </c>
      <c r="AU810" s="27" t="s">
        <v>1536</v>
      </c>
      <c r="AV810" s="27" t="s">
        <v>1536</v>
      </c>
      <c r="AW810" s="28" t="s">
        <v>1536</v>
      </c>
      <c r="AX810" s="28" t="s">
        <v>1536</v>
      </c>
      <c r="AY810" s="28" t="s">
        <v>1536</v>
      </c>
      <c r="AZ810" s="28" t="s">
        <v>1536</v>
      </c>
      <c r="BA810" s="28" t="s">
        <v>1536</v>
      </c>
    </row>
    <row r="811" spans="1:53" s="42" customFormat="1" x14ac:dyDescent="0.2">
      <c r="A811" s="37" t="s">
        <v>442</v>
      </c>
      <c r="B811" s="37" t="s">
        <v>1420</v>
      </c>
      <c r="C811" s="37"/>
      <c r="D811" s="38"/>
      <c r="E811" s="38"/>
      <c r="F811" s="23" t="s">
        <v>1421</v>
      </c>
      <c r="G811" s="22" t="s">
        <v>1358</v>
      </c>
      <c r="H811" s="27" t="s">
        <v>1536</v>
      </c>
      <c r="I811" s="27" t="s">
        <v>1536</v>
      </c>
      <c r="J811" s="27" t="s">
        <v>1536</v>
      </c>
      <c r="K811" s="27" t="s">
        <v>1536</v>
      </c>
      <c r="L811" s="27" t="s">
        <v>1536</v>
      </c>
      <c r="M811" s="27" t="s">
        <v>1536</v>
      </c>
      <c r="N811" s="27" t="s">
        <v>1536</v>
      </c>
      <c r="O811" s="27" t="s">
        <v>1536</v>
      </c>
      <c r="P811" s="27" t="s">
        <v>1536</v>
      </c>
      <c r="Q811" s="27" t="s">
        <v>1536</v>
      </c>
      <c r="R811" s="27" t="s">
        <v>1536</v>
      </c>
      <c r="S811" s="27" t="s">
        <v>1536</v>
      </c>
      <c r="T811" s="27" t="s">
        <v>1536</v>
      </c>
      <c r="U811" s="27" t="s">
        <v>1536</v>
      </c>
      <c r="V811" s="27" t="s">
        <v>1536</v>
      </c>
      <c r="W811" s="27" t="s">
        <v>1536</v>
      </c>
      <c r="X811" s="27" t="s">
        <v>1536</v>
      </c>
      <c r="Y811" s="27" t="s">
        <v>1536</v>
      </c>
      <c r="Z811" s="27" t="s">
        <v>1536</v>
      </c>
      <c r="AA811" s="27" t="s">
        <v>1536</v>
      </c>
      <c r="AB811" s="27" t="s">
        <v>1536</v>
      </c>
      <c r="AC811" s="27" t="s">
        <v>1536</v>
      </c>
      <c r="AD811" s="27" t="s">
        <v>1536</v>
      </c>
      <c r="AE811" s="27" t="s">
        <v>1536</v>
      </c>
      <c r="AF811" s="27" t="s">
        <v>1536</v>
      </c>
      <c r="AG811" s="27" t="s">
        <v>1536</v>
      </c>
      <c r="AH811" s="27" t="s">
        <v>1536</v>
      </c>
      <c r="AI811" s="27" t="s">
        <v>1536</v>
      </c>
      <c r="AJ811" s="27" t="s">
        <v>1536</v>
      </c>
      <c r="AK811" s="27" t="s">
        <v>1536</v>
      </c>
      <c r="AL811" s="27" t="s">
        <v>1536</v>
      </c>
      <c r="AM811" s="27" t="s">
        <v>1536</v>
      </c>
      <c r="AN811" s="27" t="s">
        <v>1536</v>
      </c>
      <c r="AO811" s="27" t="s">
        <v>1536</v>
      </c>
      <c r="AP811" s="27" t="s">
        <v>1536</v>
      </c>
      <c r="AQ811" s="27" t="s">
        <v>1536</v>
      </c>
      <c r="AR811" s="27" t="s">
        <v>1536</v>
      </c>
      <c r="AS811" s="27" t="s">
        <v>1536</v>
      </c>
      <c r="AT811" s="27" t="s">
        <v>1536</v>
      </c>
      <c r="AU811" s="27" t="s">
        <v>1536</v>
      </c>
      <c r="AV811" s="27" t="s">
        <v>1536</v>
      </c>
      <c r="AW811" s="28" t="s">
        <v>1536</v>
      </c>
      <c r="AX811" s="28" t="s">
        <v>1536</v>
      </c>
      <c r="AY811" s="28" t="s">
        <v>1536</v>
      </c>
      <c r="AZ811" s="28" t="s">
        <v>1536</v>
      </c>
      <c r="BA811" s="28" t="s">
        <v>1536</v>
      </c>
    </row>
    <row r="812" spans="1:53" s="42" customFormat="1" x14ac:dyDescent="0.2">
      <c r="A812" s="37" t="s">
        <v>442</v>
      </c>
      <c r="B812" s="37" t="s">
        <v>1426</v>
      </c>
      <c r="C812" s="37"/>
      <c r="D812" s="38"/>
      <c r="E812" s="38"/>
      <c r="F812" s="23" t="s">
        <v>1427</v>
      </c>
      <c r="G812" s="22" t="s">
        <v>1359</v>
      </c>
      <c r="H812" s="27" t="s">
        <v>1536</v>
      </c>
      <c r="I812" s="27" t="s">
        <v>1536</v>
      </c>
      <c r="J812" s="27" t="s">
        <v>1536</v>
      </c>
      <c r="K812" s="27" t="s">
        <v>1536</v>
      </c>
      <c r="L812" s="27" t="s">
        <v>1536</v>
      </c>
      <c r="M812" s="27" t="s">
        <v>1536</v>
      </c>
      <c r="N812" s="27" t="s">
        <v>1536</v>
      </c>
      <c r="O812" s="27" t="s">
        <v>1536</v>
      </c>
      <c r="P812" s="27" t="s">
        <v>1536</v>
      </c>
      <c r="Q812" s="27" t="s">
        <v>1536</v>
      </c>
      <c r="R812" s="27" t="s">
        <v>1536</v>
      </c>
      <c r="S812" s="27" t="s">
        <v>1536</v>
      </c>
      <c r="T812" s="27" t="s">
        <v>1536</v>
      </c>
      <c r="U812" s="27" t="s">
        <v>1536</v>
      </c>
      <c r="V812" s="27" t="s">
        <v>1536</v>
      </c>
      <c r="W812" s="27" t="s">
        <v>1536</v>
      </c>
      <c r="X812" s="27" t="s">
        <v>1536</v>
      </c>
      <c r="Y812" s="27" t="s">
        <v>1536</v>
      </c>
      <c r="Z812" s="27" t="s">
        <v>1536</v>
      </c>
      <c r="AA812" s="27" t="s">
        <v>1536</v>
      </c>
      <c r="AB812" s="27" t="s">
        <v>1536</v>
      </c>
      <c r="AC812" s="27" t="s">
        <v>1536</v>
      </c>
      <c r="AD812" s="27" t="s">
        <v>1536</v>
      </c>
      <c r="AE812" s="27" t="s">
        <v>1536</v>
      </c>
      <c r="AF812" s="27" t="s">
        <v>1536</v>
      </c>
      <c r="AG812" s="27" t="s">
        <v>1536</v>
      </c>
      <c r="AH812" s="27" t="s">
        <v>1536</v>
      </c>
      <c r="AI812" s="27" t="s">
        <v>1536</v>
      </c>
      <c r="AJ812" s="27" t="s">
        <v>1536</v>
      </c>
      <c r="AK812" s="27" t="s">
        <v>1536</v>
      </c>
      <c r="AL812" s="27" t="s">
        <v>1536</v>
      </c>
      <c r="AM812" s="27" t="s">
        <v>1536</v>
      </c>
      <c r="AN812" s="27" t="s">
        <v>1536</v>
      </c>
      <c r="AO812" s="27" t="s">
        <v>1536</v>
      </c>
      <c r="AP812" s="27" t="s">
        <v>1536</v>
      </c>
      <c r="AQ812" s="27" t="s">
        <v>1536</v>
      </c>
      <c r="AR812" s="27" t="s">
        <v>1536</v>
      </c>
      <c r="AS812" s="27" t="s">
        <v>1536</v>
      </c>
      <c r="AT812" s="27" t="s">
        <v>1536</v>
      </c>
      <c r="AU812" s="27" t="s">
        <v>1536</v>
      </c>
      <c r="AV812" s="27" t="s">
        <v>1536</v>
      </c>
      <c r="AW812" s="28" t="s">
        <v>1536</v>
      </c>
      <c r="AX812" s="28" t="s">
        <v>1536</v>
      </c>
      <c r="AY812" s="28" t="s">
        <v>1536</v>
      </c>
      <c r="AZ812" s="28" t="s">
        <v>1536</v>
      </c>
      <c r="BA812" s="28" t="s">
        <v>1536</v>
      </c>
    </row>
    <row r="813" spans="1:53" s="42" customFormat="1" x14ac:dyDescent="0.2">
      <c r="A813" s="37"/>
      <c r="B813" s="37"/>
      <c r="C813" s="37"/>
      <c r="D813" s="38"/>
      <c r="E813" s="38"/>
      <c r="F813" s="23" t="s">
        <v>1428</v>
      </c>
      <c r="G813" s="18"/>
      <c r="H813" s="27"/>
      <c r="I813" s="27"/>
      <c r="J813" s="27"/>
      <c r="K813" s="27"/>
      <c r="L813" s="27"/>
      <c r="M813" s="27"/>
      <c r="N813" s="27"/>
      <c r="O813" s="27"/>
      <c r="P813" s="27"/>
      <c r="Q813" s="27"/>
      <c r="R813" s="27"/>
      <c r="S813" s="27"/>
      <c r="T813" s="27"/>
      <c r="U813" s="27"/>
      <c r="V813" s="27"/>
      <c r="W813" s="27"/>
      <c r="X813" s="27"/>
      <c r="Y813" s="27"/>
      <c r="Z813" s="27"/>
      <c r="AA813" s="27"/>
      <c r="AB813" s="27"/>
      <c r="AC813" s="27"/>
      <c r="AD813" s="27"/>
      <c r="AE813" s="27"/>
      <c r="AF813" s="27"/>
      <c r="AG813" s="27"/>
      <c r="AH813" s="27"/>
      <c r="AI813" s="28"/>
      <c r="AJ813" s="28"/>
      <c r="AK813" s="28"/>
      <c r="AL813" s="28"/>
      <c r="AM813" s="28"/>
      <c r="AN813" s="28"/>
      <c r="AO813" s="28"/>
      <c r="AP813" s="28"/>
      <c r="AQ813" s="28"/>
      <c r="AR813" s="28"/>
      <c r="AS813" s="28"/>
      <c r="AT813" s="28"/>
      <c r="AU813" s="28"/>
      <c r="AV813" s="28"/>
      <c r="AW813" s="28"/>
      <c r="AX813" s="28"/>
      <c r="AY813" s="28"/>
      <c r="AZ813" s="28"/>
      <c r="BA813" s="28"/>
    </row>
    <row r="814" spans="1:53" s="42" customFormat="1" x14ac:dyDescent="0.2">
      <c r="A814" s="37" t="s">
        <v>442</v>
      </c>
      <c r="B814" s="37" t="s">
        <v>1429</v>
      </c>
      <c r="C814" s="37"/>
      <c r="D814" s="38"/>
      <c r="E814" s="38"/>
      <c r="F814" s="65" t="s">
        <v>1430</v>
      </c>
      <c r="G814" s="22" t="s">
        <v>1360</v>
      </c>
      <c r="H814" s="27" t="s">
        <v>1536</v>
      </c>
      <c r="I814" s="27" t="s">
        <v>1536</v>
      </c>
      <c r="J814" s="27" t="s">
        <v>1536</v>
      </c>
      <c r="K814" s="27" t="s">
        <v>1536</v>
      </c>
      <c r="L814" s="27" t="s">
        <v>1536</v>
      </c>
      <c r="M814" s="27" t="s">
        <v>1536</v>
      </c>
      <c r="N814" s="27" t="s">
        <v>1536</v>
      </c>
      <c r="O814" s="27" t="s">
        <v>1536</v>
      </c>
      <c r="P814" s="27" t="s">
        <v>1536</v>
      </c>
      <c r="Q814" s="27" t="s">
        <v>1536</v>
      </c>
      <c r="R814" s="27" t="s">
        <v>1536</v>
      </c>
      <c r="S814" s="27" t="s">
        <v>1536</v>
      </c>
      <c r="T814" s="27" t="s">
        <v>1536</v>
      </c>
      <c r="U814" s="27" t="s">
        <v>1536</v>
      </c>
      <c r="V814" s="27" t="s">
        <v>1536</v>
      </c>
      <c r="W814" s="27" t="s">
        <v>1536</v>
      </c>
      <c r="X814" s="27" t="s">
        <v>1536</v>
      </c>
      <c r="Y814" s="27" t="s">
        <v>1536</v>
      </c>
      <c r="Z814" s="27" t="s">
        <v>1536</v>
      </c>
      <c r="AA814" s="27" t="s">
        <v>1536</v>
      </c>
      <c r="AB814" s="27" t="s">
        <v>1536</v>
      </c>
      <c r="AC814" s="27" t="s">
        <v>1536</v>
      </c>
      <c r="AD814" s="27" t="s">
        <v>1536</v>
      </c>
      <c r="AE814" s="27" t="s">
        <v>1536</v>
      </c>
      <c r="AF814" s="27" t="s">
        <v>1536</v>
      </c>
      <c r="AG814" s="27" t="s">
        <v>1536</v>
      </c>
      <c r="AH814" s="27" t="s">
        <v>1536</v>
      </c>
      <c r="AI814" s="27" t="s">
        <v>1536</v>
      </c>
      <c r="AJ814" s="27" t="s">
        <v>1536</v>
      </c>
      <c r="AK814" s="27" t="s">
        <v>1536</v>
      </c>
      <c r="AL814" s="27" t="s">
        <v>1536</v>
      </c>
      <c r="AM814" s="27" t="s">
        <v>1536</v>
      </c>
      <c r="AN814" s="27" t="s">
        <v>1536</v>
      </c>
      <c r="AO814" s="27" t="s">
        <v>1536</v>
      </c>
      <c r="AP814" s="27" t="s">
        <v>1536</v>
      </c>
      <c r="AQ814" s="27" t="s">
        <v>1536</v>
      </c>
      <c r="AR814" s="27" t="s">
        <v>1536</v>
      </c>
      <c r="AS814" s="27" t="s">
        <v>1536</v>
      </c>
      <c r="AT814" s="27" t="s">
        <v>1536</v>
      </c>
      <c r="AU814" s="27" t="s">
        <v>1536</v>
      </c>
      <c r="AV814" s="27" t="s">
        <v>1536</v>
      </c>
      <c r="AW814" s="28" t="s">
        <v>1536</v>
      </c>
      <c r="AX814" s="28" t="s">
        <v>1536</v>
      </c>
      <c r="AY814" s="28" t="s">
        <v>1536</v>
      </c>
      <c r="AZ814" s="28" t="s">
        <v>1536</v>
      </c>
      <c r="BA814" s="28" t="s">
        <v>1536</v>
      </c>
    </row>
    <row r="815" spans="1:53" s="42" customFormat="1" x14ac:dyDescent="0.2">
      <c r="A815" s="37" t="s">
        <v>442</v>
      </c>
      <c r="B815" s="37" t="s">
        <v>1431</v>
      </c>
      <c r="C815" s="37"/>
      <c r="D815" s="38"/>
      <c r="E815" s="38"/>
      <c r="F815" s="65" t="s">
        <v>1432</v>
      </c>
      <c r="G815" s="22" t="s">
        <v>1361</v>
      </c>
      <c r="H815" s="27" t="s">
        <v>1536</v>
      </c>
      <c r="I815" s="27" t="s">
        <v>1536</v>
      </c>
      <c r="J815" s="27" t="s">
        <v>1536</v>
      </c>
      <c r="K815" s="27" t="s">
        <v>1536</v>
      </c>
      <c r="L815" s="27" t="s">
        <v>1536</v>
      </c>
      <c r="M815" s="27" t="s">
        <v>1536</v>
      </c>
      <c r="N815" s="27" t="s">
        <v>1536</v>
      </c>
      <c r="O815" s="27" t="s">
        <v>1536</v>
      </c>
      <c r="P815" s="27" t="s">
        <v>1536</v>
      </c>
      <c r="Q815" s="27" t="s">
        <v>1536</v>
      </c>
      <c r="R815" s="27" t="s">
        <v>1536</v>
      </c>
      <c r="S815" s="27" t="s">
        <v>1536</v>
      </c>
      <c r="T815" s="27" t="s">
        <v>1536</v>
      </c>
      <c r="U815" s="27" t="s">
        <v>1536</v>
      </c>
      <c r="V815" s="27" t="s">
        <v>1536</v>
      </c>
      <c r="W815" s="27" t="s">
        <v>1536</v>
      </c>
      <c r="X815" s="27" t="s">
        <v>1536</v>
      </c>
      <c r="Y815" s="27" t="s">
        <v>1536</v>
      </c>
      <c r="Z815" s="27" t="s">
        <v>1536</v>
      </c>
      <c r="AA815" s="27" t="s">
        <v>1536</v>
      </c>
      <c r="AB815" s="27" t="s">
        <v>1536</v>
      </c>
      <c r="AC815" s="27" t="s">
        <v>1536</v>
      </c>
      <c r="AD815" s="27" t="s">
        <v>1536</v>
      </c>
      <c r="AE815" s="27" t="s">
        <v>1536</v>
      </c>
      <c r="AF815" s="27" t="s">
        <v>1536</v>
      </c>
      <c r="AG815" s="27" t="s">
        <v>1536</v>
      </c>
      <c r="AH815" s="27" t="s">
        <v>1536</v>
      </c>
      <c r="AI815" s="27" t="s">
        <v>1536</v>
      </c>
      <c r="AJ815" s="27" t="s">
        <v>1536</v>
      </c>
      <c r="AK815" s="27" t="s">
        <v>1536</v>
      </c>
      <c r="AL815" s="27" t="s">
        <v>1536</v>
      </c>
      <c r="AM815" s="27" t="s">
        <v>1536</v>
      </c>
      <c r="AN815" s="27" t="s">
        <v>1536</v>
      </c>
      <c r="AO815" s="27" t="s">
        <v>1536</v>
      </c>
      <c r="AP815" s="27" t="s">
        <v>1536</v>
      </c>
      <c r="AQ815" s="27" t="s">
        <v>1536</v>
      </c>
      <c r="AR815" s="27" t="s">
        <v>1536</v>
      </c>
      <c r="AS815" s="27" t="s">
        <v>1536</v>
      </c>
      <c r="AT815" s="27" t="s">
        <v>1536</v>
      </c>
      <c r="AU815" s="27" t="s">
        <v>1536</v>
      </c>
      <c r="AV815" s="27" t="s">
        <v>1536</v>
      </c>
      <c r="AW815" s="28" t="s">
        <v>1536</v>
      </c>
      <c r="AX815" s="28" t="s">
        <v>1536</v>
      </c>
      <c r="AY815" s="28" t="s">
        <v>1536</v>
      </c>
      <c r="AZ815" s="28" t="s">
        <v>1536</v>
      </c>
      <c r="BA815" s="28" t="s">
        <v>1536</v>
      </c>
    </row>
    <row r="816" spans="1:53" s="42" customFormat="1" x14ac:dyDescent="0.2">
      <c r="A816" s="37" t="s">
        <v>442</v>
      </c>
      <c r="B816" s="37" t="s">
        <v>1433</v>
      </c>
      <c r="C816" s="37"/>
      <c r="D816" s="38"/>
      <c r="E816" s="38"/>
      <c r="F816" s="65" t="s">
        <v>1434</v>
      </c>
      <c r="G816" s="22" t="s">
        <v>1362</v>
      </c>
      <c r="H816" s="27" t="s">
        <v>1536</v>
      </c>
      <c r="I816" s="27" t="s">
        <v>1536</v>
      </c>
      <c r="J816" s="27" t="s">
        <v>1536</v>
      </c>
      <c r="K816" s="27" t="s">
        <v>1536</v>
      </c>
      <c r="L816" s="27" t="s">
        <v>1536</v>
      </c>
      <c r="M816" s="27" t="s">
        <v>1536</v>
      </c>
      <c r="N816" s="27" t="s">
        <v>1536</v>
      </c>
      <c r="O816" s="27" t="s">
        <v>1536</v>
      </c>
      <c r="P816" s="27" t="s">
        <v>1536</v>
      </c>
      <c r="Q816" s="27" t="s">
        <v>1536</v>
      </c>
      <c r="R816" s="27" t="s">
        <v>1536</v>
      </c>
      <c r="S816" s="27" t="s">
        <v>1536</v>
      </c>
      <c r="T816" s="27" t="s">
        <v>1536</v>
      </c>
      <c r="U816" s="27" t="s">
        <v>1536</v>
      </c>
      <c r="V816" s="27" t="s">
        <v>1536</v>
      </c>
      <c r="W816" s="27" t="s">
        <v>1536</v>
      </c>
      <c r="X816" s="27" t="s">
        <v>1536</v>
      </c>
      <c r="Y816" s="27" t="s">
        <v>1536</v>
      </c>
      <c r="Z816" s="27" t="s">
        <v>1536</v>
      </c>
      <c r="AA816" s="27" t="s">
        <v>1536</v>
      </c>
      <c r="AB816" s="27" t="s">
        <v>1536</v>
      </c>
      <c r="AC816" s="27" t="s">
        <v>1536</v>
      </c>
      <c r="AD816" s="27" t="s">
        <v>1536</v>
      </c>
      <c r="AE816" s="27" t="s">
        <v>1536</v>
      </c>
      <c r="AF816" s="27" t="s">
        <v>1536</v>
      </c>
      <c r="AG816" s="27" t="s">
        <v>1536</v>
      </c>
      <c r="AH816" s="27" t="s">
        <v>1536</v>
      </c>
      <c r="AI816" s="27" t="s">
        <v>1536</v>
      </c>
      <c r="AJ816" s="27" t="s">
        <v>1536</v>
      </c>
      <c r="AK816" s="27" t="s">
        <v>1536</v>
      </c>
      <c r="AL816" s="27" t="s">
        <v>1536</v>
      </c>
      <c r="AM816" s="27" t="s">
        <v>1536</v>
      </c>
      <c r="AN816" s="27" t="s">
        <v>1536</v>
      </c>
      <c r="AO816" s="27" t="s">
        <v>1536</v>
      </c>
      <c r="AP816" s="27" t="s">
        <v>1536</v>
      </c>
      <c r="AQ816" s="27" t="s">
        <v>1536</v>
      </c>
      <c r="AR816" s="27" t="s">
        <v>1536</v>
      </c>
      <c r="AS816" s="27" t="s">
        <v>1536</v>
      </c>
      <c r="AT816" s="27" t="s">
        <v>1536</v>
      </c>
      <c r="AU816" s="27" t="s">
        <v>1536</v>
      </c>
      <c r="AV816" s="27" t="s">
        <v>1536</v>
      </c>
      <c r="AW816" s="28" t="s">
        <v>1536</v>
      </c>
      <c r="AX816" s="28" t="s">
        <v>1536</v>
      </c>
      <c r="AY816" s="28" t="s">
        <v>1536</v>
      </c>
      <c r="AZ816" s="28" t="s">
        <v>1536</v>
      </c>
      <c r="BA816" s="28" t="s">
        <v>1536</v>
      </c>
    </row>
    <row r="817" spans="1:53" s="42" customFormat="1" x14ac:dyDescent="0.2">
      <c r="A817" s="37" t="s">
        <v>442</v>
      </c>
      <c r="B817" s="37" t="s">
        <v>1438</v>
      </c>
      <c r="C817" s="37"/>
      <c r="D817" s="38"/>
      <c r="E817" s="38"/>
      <c r="F817" s="65" t="s">
        <v>1439</v>
      </c>
      <c r="G817" s="22" t="s">
        <v>1363</v>
      </c>
      <c r="H817" s="27" t="s">
        <v>1536</v>
      </c>
      <c r="I817" s="27" t="s">
        <v>1536</v>
      </c>
      <c r="J817" s="27" t="s">
        <v>1536</v>
      </c>
      <c r="K817" s="27" t="s">
        <v>1536</v>
      </c>
      <c r="L817" s="27" t="s">
        <v>1536</v>
      </c>
      <c r="M817" s="27" t="s">
        <v>1536</v>
      </c>
      <c r="N817" s="27" t="s">
        <v>1536</v>
      </c>
      <c r="O817" s="27" t="s">
        <v>1536</v>
      </c>
      <c r="P817" s="27" t="s">
        <v>1536</v>
      </c>
      <c r="Q817" s="27" t="s">
        <v>1536</v>
      </c>
      <c r="R817" s="27" t="s">
        <v>1536</v>
      </c>
      <c r="S817" s="27" t="s">
        <v>1536</v>
      </c>
      <c r="T817" s="27" t="s">
        <v>1536</v>
      </c>
      <c r="U817" s="27" t="s">
        <v>1536</v>
      </c>
      <c r="V817" s="27" t="s">
        <v>1536</v>
      </c>
      <c r="W817" s="27" t="s">
        <v>1536</v>
      </c>
      <c r="X817" s="27" t="s">
        <v>1536</v>
      </c>
      <c r="Y817" s="27" t="s">
        <v>1536</v>
      </c>
      <c r="Z817" s="27" t="s">
        <v>1536</v>
      </c>
      <c r="AA817" s="27" t="s">
        <v>1536</v>
      </c>
      <c r="AB817" s="27" t="s">
        <v>1536</v>
      </c>
      <c r="AC817" s="27" t="s">
        <v>1536</v>
      </c>
      <c r="AD817" s="27" t="s">
        <v>1536</v>
      </c>
      <c r="AE817" s="27" t="s">
        <v>1536</v>
      </c>
      <c r="AF817" s="27" t="s">
        <v>1536</v>
      </c>
      <c r="AG817" s="27" t="s">
        <v>1536</v>
      </c>
      <c r="AH817" s="27" t="s">
        <v>1536</v>
      </c>
      <c r="AI817" s="27" t="s">
        <v>1536</v>
      </c>
      <c r="AJ817" s="27" t="s">
        <v>1536</v>
      </c>
      <c r="AK817" s="27" t="s">
        <v>1536</v>
      </c>
      <c r="AL817" s="27" t="s">
        <v>1536</v>
      </c>
      <c r="AM817" s="27" t="s">
        <v>1536</v>
      </c>
      <c r="AN817" s="27" t="s">
        <v>1536</v>
      </c>
      <c r="AO817" s="27" t="s">
        <v>1536</v>
      </c>
      <c r="AP817" s="27" t="s">
        <v>1536</v>
      </c>
      <c r="AQ817" s="27" t="s">
        <v>1536</v>
      </c>
      <c r="AR817" s="27" t="s">
        <v>1536</v>
      </c>
      <c r="AS817" s="27" t="s">
        <v>1536</v>
      </c>
      <c r="AT817" s="27" t="s">
        <v>1536</v>
      </c>
      <c r="AU817" s="27" t="s">
        <v>1536</v>
      </c>
      <c r="AV817" s="27" t="s">
        <v>1536</v>
      </c>
      <c r="AW817" s="28" t="s">
        <v>1536</v>
      </c>
      <c r="AX817" s="28" t="s">
        <v>1536</v>
      </c>
      <c r="AY817" s="28" t="s">
        <v>1536</v>
      </c>
      <c r="AZ817" s="28" t="s">
        <v>1536</v>
      </c>
      <c r="BA817" s="28" t="s">
        <v>1536</v>
      </c>
    </row>
    <row r="818" spans="1:53" s="42" customFormat="1" x14ac:dyDescent="0.2">
      <c r="A818" s="37"/>
      <c r="B818" s="37"/>
      <c r="C818" s="37"/>
      <c r="D818" s="38"/>
      <c r="E818" s="38"/>
      <c r="F818" s="23" t="s">
        <v>1440</v>
      </c>
      <c r="G818" s="18"/>
      <c r="H818" s="27"/>
      <c r="I818" s="27"/>
      <c r="J818" s="27"/>
      <c r="K818" s="27"/>
      <c r="L818" s="27"/>
      <c r="M818" s="27"/>
      <c r="N818" s="27"/>
      <c r="O818" s="27"/>
      <c r="P818" s="27"/>
      <c r="Q818" s="27"/>
      <c r="R818" s="27"/>
      <c r="S818" s="27"/>
      <c r="T818" s="27"/>
      <c r="U818" s="27"/>
      <c r="V818" s="27"/>
      <c r="W818" s="27"/>
      <c r="X818" s="27"/>
      <c r="Y818" s="27"/>
      <c r="Z818" s="27"/>
      <c r="AA818" s="27"/>
      <c r="AB818" s="27"/>
      <c r="AC818" s="27"/>
      <c r="AD818" s="27"/>
      <c r="AE818" s="27"/>
      <c r="AF818" s="27"/>
      <c r="AG818" s="27"/>
      <c r="AH818" s="27"/>
      <c r="AI818" s="28"/>
      <c r="AJ818" s="28"/>
      <c r="AK818" s="28"/>
      <c r="AL818" s="28"/>
      <c r="AM818" s="28"/>
      <c r="AN818" s="28"/>
      <c r="AO818" s="28"/>
      <c r="AP818" s="28"/>
      <c r="AQ818" s="28"/>
      <c r="AR818" s="28"/>
      <c r="AS818" s="28"/>
      <c r="AT818" s="28"/>
      <c r="AU818" s="28"/>
      <c r="AV818" s="28"/>
      <c r="AW818" s="28"/>
      <c r="AX818" s="28"/>
      <c r="AY818" s="28"/>
      <c r="AZ818" s="28"/>
      <c r="BA818" s="28"/>
    </row>
    <row r="819" spans="1:53" s="42" customFormat="1" x14ac:dyDescent="0.2">
      <c r="A819" s="37" t="s">
        <v>442</v>
      </c>
      <c r="B819" s="37" t="s">
        <v>1441</v>
      </c>
      <c r="C819" s="37"/>
      <c r="D819" s="38"/>
      <c r="E819" s="38"/>
      <c r="F819" s="65" t="s">
        <v>1442</v>
      </c>
      <c r="G819" s="22" t="s">
        <v>1364</v>
      </c>
      <c r="H819" s="27" t="s">
        <v>1536</v>
      </c>
      <c r="I819" s="27" t="s">
        <v>1536</v>
      </c>
      <c r="J819" s="27" t="s">
        <v>1536</v>
      </c>
      <c r="K819" s="27" t="s">
        <v>1536</v>
      </c>
      <c r="L819" s="27" t="s">
        <v>1536</v>
      </c>
      <c r="M819" s="27" t="s">
        <v>1536</v>
      </c>
      <c r="N819" s="27" t="s">
        <v>1536</v>
      </c>
      <c r="O819" s="27" t="s">
        <v>1536</v>
      </c>
      <c r="P819" s="27" t="s">
        <v>1536</v>
      </c>
      <c r="Q819" s="27" t="s">
        <v>1536</v>
      </c>
      <c r="R819" s="27" t="s">
        <v>1536</v>
      </c>
      <c r="S819" s="27" t="s">
        <v>1536</v>
      </c>
      <c r="T819" s="27" t="s">
        <v>1536</v>
      </c>
      <c r="U819" s="27" t="s">
        <v>1536</v>
      </c>
      <c r="V819" s="27" t="s">
        <v>1536</v>
      </c>
      <c r="W819" s="27" t="s">
        <v>1536</v>
      </c>
      <c r="X819" s="27" t="s">
        <v>1536</v>
      </c>
      <c r="Y819" s="27" t="s">
        <v>1536</v>
      </c>
      <c r="Z819" s="27" t="s">
        <v>1536</v>
      </c>
      <c r="AA819" s="27" t="s">
        <v>1536</v>
      </c>
      <c r="AB819" s="27" t="s">
        <v>1536</v>
      </c>
      <c r="AC819" s="27" t="s">
        <v>1536</v>
      </c>
      <c r="AD819" s="27" t="s">
        <v>1536</v>
      </c>
      <c r="AE819" s="27" t="s">
        <v>1536</v>
      </c>
      <c r="AF819" s="27" t="s">
        <v>1536</v>
      </c>
      <c r="AG819" s="27" t="s">
        <v>1536</v>
      </c>
      <c r="AH819" s="27" t="s">
        <v>1536</v>
      </c>
      <c r="AI819" s="27" t="s">
        <v>1536</v>
      </c>
      <c r="AJ819" s="27" t="s">
        <v>1536</v>
      </c>
      <c r="AK819" s="27" t="s">
        <v>1536</v>
      </c>
      <c r="AL819" s="27" t="s">
        <v>1536</v>
      </c>
      <c r="AM819" s="27" t="s">
        <v>1536</v>
      </c>
      <c r="AN819" s="27" t="s">
        <v>1536</v>
      </c>
      <c r="AO819" s="27" t="s">
        <v>1536</v>
      </c>
      <c r="AP819" s="27" t="s">
        <v>1536</v>
      </c>
      <c r="AQ819" s="27" t="s">
        <v>1536</v>
      </c>
      <c r="AR819" s="27" t="s">
        <v>1536</v>
      </c>
      <c r="AS819" s="27" t="s">
        <v>1536</v>
      </c>
      <c r="AT819" s="27" t="s">
        <v>1536</v>
      </c>
      <c r="AU819" s="27" t="s">
        <v>1536</v>
      </c>
      <c r="AV819" s="27" t="s">
        <v>1536</v>
      </c>
      <c r="AW819" s="28" t="s">
        <v>1536</v>
      </c>
      <c r="AX819" s="28" t="s">
        <v>1536</v>
      </c>
      <c r="AY819" s="28" t="s">
        <v>1536</v>
      </c>
      <c r="AZ819" s="28" t="s">
        <v>1536</v>
      </c>
      <c r="BA819" s="28" t="s">
        <v>1536</v>
      </c>
    </row>
    <row r="820" spans="1:53" s="42" customFormat="1" x14ac:dyDescent="0.2">
      <c r="A820" s="37" t="s">
        <v>442</v>
      </c>
      <c r="B820" s="37" t="s">
        <v>1443</v>
      </c>
      <c r="C820" s="37"/>
      <c r="D820" s="38"/>
      <c r="E820" s="38"/>
      <c r="F820" s="65" t="s">
        <v>1444</v>
      </c>
      <c r="G820" s="22" t="s">
        <v>1365</v>
      </c>
      <c r="H820" s="27" t="s">
        <v>1536</v>
      </c>
      <c r="I820" s="27" t="s">
        <v>1536</v>
      </c>
      <c r="J820" s="27" t="s">
        <v>1536</v>
      </c>
      <c r="K820" s="27" t="s">
        <v>1536</v>
      </c>
      <c r="L820" s="27" t="s">
        <v>1536</v>
      </c>
      <c r="M820" s="27" t="s">
        <v>1536</v>
      </c>
      <c r="N820" s="27" t="s">
        <v>1536</v>
      </c>
      <c r="O820" s="27" t="s">
        <v>1536</v>
      </c>
      <c r="P820" s="27" t="s">
        <v>1536</v>
      </c>
      <c r="Q820" s="27" t="s">
        <v>1536</v>
      </c>
      <c r="R820" s="27" t="s">
        <v>1536</v>
      </c>
      <c r="S820" s="27" t="s">
        <v>1536</v>
      </c>
      <c r="T820" s="27" t="s">
        <v>1536</v>
      </c>
      <c r="U820" s="27" t="s">
        <v>1536</v>
      </c>
      <c r="V820" s="27" t="s">
        <v>1536</v>
      </c>
      <c r="W820" s="27" t="s">
        <v>1536</v>
      </c>
      <c r="X820" s="27" t="s">
        <v>1536</v>
      </c>
      <c r="Y820" s="27" t="s">
        <v>1536</v>
      </c>
      <c r="Z820" s="27" t="s">
        <v>1536</v>
      </c>
      <c r="AA820" s="27" t="s">
        <v>1536</v>
      </c>
      <c r="AB820" s="27" t="s">
        <v>1536</v>
      </c>
      <c r="AC820" s="27" t="s">
        <v>1536</v>
      </c>
      <c r="AD820" s="27" t="s">
        <v>1536</v>
      </c>
      <c r="AE820" s="27" t="s">
        <v>1536</v>
      </c>
      <c r="AF820" s="27" t="s">
        <v>1536</v>
      </c>
      <c r="AG820" s="27" t="s">
        <v>1536</v>
      </c>
      <c r="AH820" s="27" t="s">
        <v>1536</v>
      </c>
      <c r="AI820" s="27" t="s">
        <v>1536</v>
      </c>
      <c r="AJ820" s="27" t="s">
        <v>1536</v>
      </c>
      <c r="AK820" s="27" t="s">
        <v>1536</v>
      </c>
      <c r="AL820" s="27" t="s">
        <v>1536</v>
      </c>
      <c r="AM820" s="27" t="s">
        <v>1536</v>
      </c>
      <c r="AN820" s="27" t="s">
        <v>1536</v>
      </c>
      <c r="AO820" s="27" t="s">
        <v>1536</v>
      </c>
      <c r="AP820" s="27" t="s">
        <v>1536</v>
      </c>
      <c r="AQ820" s="27" t="s">
        <v>1536</v>
      </c>
      <c r="AR820" s="27" t="s">
        <v>1536</v>
      </c>
      <c r="AS820" s="27" t="s">
        <v>1536</v>
      </c>
      <c r="AT820" s="27" t="s">
        <v>1536</v>
      </c>
      <c r="AU820" s="27" t="s">
        <v>1536</v>
      </c>
      <c r="AV820" s="27" t="s">
        <v>1536</v>
      </c>
      <c r="AW820" s="28" t="s">
        <v>1536</v>
      </c>
      <c r="AX820" s="28" t="s">
        <v>1536</v>
      </c>
      <c r="AY820" s="28" t="s">
        <v>1536</v>
      </c>
      <c r="AZ820" s="28" t="s">
        <v>1536</v>
      </c>
      <c r="BA820" s="28" t="s">
        <v>1536</v>
      </c>
    </row>
    <row r="821" spans="1:53" s="42" customFormat="1" x14ac:dyDescent="0.2">
      <c r="A821" s="37" t="s">
        <v>442</v>
      </c>
      <c r="B821" s="37" t="s">
        <v>1445</v>
      </c>
      <c r="C821" s="37"/>
      <c r="D821" s="38"/>
      <c r="E821" s="38"/>
      <c r="F821" s="65" t="s">
        <v>1446</v>
      </c>
      <c r="G821" s="22" t="s">
        <v>1366</v>
      </c>
      <c r="H821" s="27" t="s">
        <v>1536</v>
      </c>
      <c r="I821" s="27" t="s">
        <v>1536</v>
      </c>
      <c r="J821" s="27" t="s">
        <v>1536</v>
      </c>
      <c r="K821" s="27" t="s">
        <v>1536</v>
      </c>
      <c r="L821" s="27" t="s">
        <v>1536</v>
      </c>
      <c r="M821" s="27" t="s">
        <v>1536</v>
      </c>
      <c r="N821" s="27" t="s">
        <v>1536</v>
      </c>
      <c r="O821" s="27" t="s">
        <v>1536</v>
      </c>
      <c r="P821" s="27" t="s">
        <v>1536</v>
      </c>
      <c r="Q821" s="27" t="s">
        <v>1536</v>
      </c>
      <c r="R821" s="27" t="s">
        <v>1536</v>
      </c>
      <c r="S821" s="27" t="s">
        <v>1536</v>
      </c>
      <c r="T821" s="27" t="s">
        <v>1536</v>
      </c>
      <c r="U821" s="27" t="s">
        <v>1536</v>
      </c>
      <c r="V821" s="27" t="s">
        <v>1536</v>
      </c>
      <c r="W821" s="27" t="s">
        <v>1536</v>
      </c>
      <c r="X821" s="27" t="s">
        <v>1536</v>
      </c>
      <c r="Y821" s="27" t="s">
        <v>1536</v>
      </c>
      <c r="Z821" s="27" t="s">
        <v>1536</v>
      </c>
      <c r="AA821" s="27" t="s">
        <v>1536</v>
      </c>
      <c r="AB821" s="27" t="s">
        <v>1536</v>
      </c>
      <c r="AC821" s="27" t="s">
        <v>1536</v>
      </c>
      <c r="AD821" s="27" t="s">
        <v>1536</v>
      </c>
      <c r="AE821" s="27" t="s">
        <v>1536</v>
      </c>
      <c r="AF821" s="27" t="s">
        <v>1536</v>
      </c>
      <c r="AG821" s="27" t="s">
        <v>1536</v>
      </c>
      <c r="AH821" s="27" t="s">
        <v>1536</v>
      </c>
      <c r="AI821" s="27" t="s">
        <v>1536</v>
      </c>
      <c r="AJ821" s="27" t="s">
        <v>1536</v>
      </c>
      <c r="AK821" s="27" t="s">
        <v>1536</v>
      </c>
      <c r="AL821" s="27" t="s">
        <v>1536</v>
      </c>
      <c r="AM821" s="27" t="s">
        <v>1536</v>
      </c>
      <c r="AN821" s="27" t="s">
        <v>1536</v>
      </c>
      <c r="AO821" s="27" t="s">
        <v>1536</v>
      </c>
      <c r="AP821" s="27" t="s">
        <v>1536</v>
      </c>
      <c r="AQ821" s="27" t="s">
        <v>1536</v>
      </c>
      <c r="AR821" s="27" t="s">
        <v>1536</v>
      </c>
      <c r="AS821" s="27" t="s">
        <v>1536</v>
      </c>
      <c r="AT821" s="27" t="s">
        <v>1536</v>
      </c>
      <c r="AU821" s="27" t="s">
        <v>1536</v>
      </c>
      <c r="AV821" s="27" t="s">
        <v>1536</v>
      </c>
      <c r="AW821" s="28" t="s">
        <v>1536</v>
      </c>
      <c r="AX821" s="28" t="s">
        <v>1536</v>
      </c>
      <c r="AY821" s="28" t="s">
        <v>1536</v>
      </c>
      <c r="AZ821" s="28" t="s">
        <v>1536</v>
      </c>
      <c r="BA821" s="28" t="s">
        <v>1536</v>
      </c>
    </row>
    <row r="822" spans="1:53" s="41" customFormat="1" x14ac:dyDescent="0.2">
      <c r="A822" s="37" t="s">
        <v>442</v>
      </c>
      <c r="B822" s="37" t="s">
        <v>1447</v>
      </c>
      <c r="C822" s="37"/>
      <c r="D822" s="38"/>
      <c r="E822" s="38"/>
      <c r="F822" s="65" t="s">
        <v>1448</v>
      </c>
      <c r="G822" s="31" t="s">
        <v>1367</v>
      </c>
      <c r="H822" s="27" t="s">
        <v>1536</v>
      </c>
      <c r="I822" s="27" t="s">
        <v>1536</v>
      </c>
      <c r="J822" s="27" t="s">
        <v>1536</v>
      </c>
      <c r="K822" s="27" t="s">
        <v>1536</v>
      </c>
      <c r="L822" s="27" t="s">
        <v>1536</v>
      </c>
      <c r="M822" s="27" t="s">
        <v>1536</v>
      </c>
      <c r="N822" s="27" t="s">
        <v>1536</v>
      </c>
      <c r="O822" s="27" t="s">
        <v>1536</v>
      </c>
      <c r="P822" s="27" t="s">
        <v>1536</v>
      </c>
      <c r="Q822" s="27" t="s">
        <v>1536</v>
      </c>
      <c r="R822" s="27" t="s">
        <v>1536</v>
      </c>
      <c r="S822" s="27" t="s">
        <v>1536</v>
      </c>
      <c r="T822" s="27" t="s">
        <v>1536</v>
      </c>
      <c r="U822" s="27" t="s">
        <v>1536</v>
      </c>
      <c r="V822" s="27" t="s">
        <v>1536</v>
      </c>
      <c r="W822" s="27" t="s">
        <v>1536</v>
      </c>
      <c r="X822" s="27" t="s">
        <v>1536</v>
      </c>
      <c r="Y822" s="27" t="s">
        <v>1536</v>
      </c>
      <c r="Z822" s="27" t="s">
        <v>1536</v>
      </c>
      <c r="AA822" s="27" t="s">
        <v>1536</v>
      </c>
      <c r="AB822" s="27" t="s">
        <v>1536</v>
      </c>
      <c r="AC822" s="27" t="s">
        <v>1536</v>
      </c>
      <c r="AD822" s="27" t="s">
        <v>1536</v>
      </c>
      <c r="AE822" s="27" t="s">
        <v>1536</v>
      </c>
      <c r="AF822" s="27" t="s">
        <v>1536</v>
      </c>
      <c r="AG822" s="27" t="s">
        <v>1536</v>
      </c>
      <c r="AH822" s="27" t="s">
        <v>1536</v>
      </c>
      <c r="AI822" s="27" t="s">
        <v>1536</v>
      </c>
      <c r="AJ822" s="27" t="s">
        <v>1536</v>
      </c>
      <c r="AK822" s="27" t="s">
        <v>1536</v>
      </c>
      <c r="AL822" s="27" t="s">
        <v>1536</v>
      </c>
      <c r="AM822" s="27" t="s">
        <v>1536</v>
      </c>
      <c r="AN822" s="27" t="s">
        <v>1536</v>
      </c>
      <c r="AO822" s="27" t="s">
        <v>1536</v>
      </c>
      <c r="AP822" s="27" t="s">
        <v>1536</v>
      </c>
      <c r="AQ822" s="27" t="s">
        <v>1536</v>
      </c>
      <c r="AR822" s="27" t="s">
        <v>1536</v>
      </c>
      <c r="AS822" s="27" t="s">
        <v>1536</v>
      </c>
      <c r="AT822" s="27" t="s">
        <v>1536</v>
      </c>
      <c r="AU822" s="27" t="s">
        <v>1536</v>
      </c>
      <c r="AV822" s="27" t="s">
        <v>1536</v>
      </c>
      <c r="AW822" s="28" t="s">
        <v>1536</v>
      </c>
      <c r="AX822" s="28" t="s">
        <v>1536</v>
      </c>
      <c r="AY822" s="28" t="s">
        <v>1536</v>
      </c>
      <c r="AZ822" s="28" t="s">
        <v>1536</v>
      </c>
      <c r="BA822" s="28" t="s">
        <v>1536</v>
      </c>
    </row>
    <row r="823" spans="1:53" ht="15.75" x14ac:dyDescent="0.25">
      <c r="D823" s="38"/>
      <c r="E823" s="38"/>
      <c r="F823" s="66" t="s">
        <v>1449</v>
      </c>
      <c r="G823" s="31"/>
      <c r="H823" s="27"/>
      <c r="I823" s="27"/>
      <c r="J823" s="27"/>
      <c r="K823" s="27"/>
      <c r="L823" s="27"/>
      <c r="M823" s="27"/>
      <c r="N823" s="27"/>
      <c r="O823" s="27"/>
      <c r="P823" s="27"/>
      <c r="Q823" s="27"/>
      <c r="R823" s="27"/>
      <c r="S823" s="27"/>
      <c r="T823" s="27"/>
      <c r="U823" s="27"/>
      <c r="V823" s="27"/>
      <c r="W823" s="27"/>
      <c r="X823" s="27"/>
      <c r="Y823" s="27"/>
      <c r="Z823" s="27"/>
      <c r="AA823" s="27"/>
      <c r="AB823" s="27"/>
      <c r="AC823" s="27"/>
      <c r="AD823" s="27"/>
      <c r="AE823" s="27"/>
      <c r="AF823" s="27"/>
      <c r="AG823" s="27"/>
      <c r="AH823" s="27"/>
      <c r="AI823" s="28"/>
      <c r="AJ823" s="28"/>
      <c r="AK823" s="28"/>
      <c r="AL823" s="28"/>
      <c r="AM823" s="28"/>
      <c r="AN823" s="28"/>
      <c r="AO823" s="28"/>
      <c r="AP823" s="28"/>
      <c r="AQ823" s="28"/>
      <c r="AR823" s="28"/>
      <c r="AS823" s="28"/>
      <c r="AT823" s="28"/>
      <c r="AU823" s="28"/>
      <c r="AV823" s="28"/>
      <c r="AW823" s="28"/>
      <c r="AX823" s="28"/>
      <c r="AY823" s="28"/>
      <c r="AZ823" s="28"/>
      <c r="BA823" s="28"/>
    </row>
    <row r="824" spans="1:53" s="41" customFormat="1" x14ac:dyDescent="0.2">
      <c r="A824" s="37"/>
      <c r="B824" s="37"/>
      <c r="C824" s="37"/>
      <c r="D824" s="38"/>
      <c r="E824" s="38"/>
      <c r="F824" s="23" t="s">
        <v>1781</v>
      </c>
      <c r="G824" s="31"/>
      <c r="H824" s="27"/>
      <c r="I824" s="27"/>
      <c r="J824" s="27"/>
      <c r="K824" s="27"/>
      <c r="L824" s="27"/>
      <c r="M824" s="27"/>
      <c r="N824" s="27"/>
      <c r="O824" s="27"/>
      <c r="P824" s="27"/>
      <c r="Q824" s="27"/>
      <c r="R824" s="27"/>
      <c r="S824" s="27"/>
      <c r="T824" s="27"/>
      <c r="U824" s="27"/>
      <c r="V824" s="27"/>
      <c r="W824" s="27"/>
      <c r="X824" s="27"/>
      <c r="Y824" s="27"/>
      <c r="Z824" s="27"/>
      <c r="AA824" s="27"/>
      <c r="AB824" s="27"/>
      <c r="AC824" s="27"/>
      <c r="AD824" s="27"/>
      <c r="AE824" s="27"/>
      <c r="AF824" s="27"/>
      <c r="AG824" s="27"/>
      <c r="AH824" s="27"/>
      <c r="AI824" s="28"/>
      <c r="AJ824" s="28"/>
      <c r="AK824" s="28"/>
      <c r="AL824" s="28"/>
      <c r="AM824" s="28"/>
      <c r="AN824" s="28"/>
      <c r="AO824" s="28"/>
      <c r="AP824" s="28"/>
      <c r="AQ824" s="28"/>
      <c r="AR824" s="28"/>
      <c r="AS824" s="28"/>
      <c r="AT824" s="28"/>
      <c r="AU824" s="28"/>
      <c r="AV824" s="28"/>
      <c r="AW824" s="28"/>
      <c r="AX824" s="28"/>
      <c r="AY824" s="28"/>
      <c r="AZ824" s="28"/>
      <c r="BA824" s="28"/>
    </row>
    <row r="825" spans="1:53" s="142" customFormat="1" outlineLevel="1" x14ac:dyDescent="0.2">
      <c r="A825" s="96"/>
      <c r="B825" s="96"/>
      <c r="C825" s="96" t="s">
        <v>1859</v>
      </c>
      <c r="D825" s="137"/>
      <c r="E825" s="137"/>
      <c r="F825" s="140" t="s">
        <v>444</v>
      </c>
      <c r="G825" s="148" t="s">
        <v>937</v>
      </c>
      <c r="H825" s="142">
        <v>2041.287960215845</v>
      </c>
      <c r="I825" s="142">
        <v>2054.2456469688786</v>
      </c>
      <c r="J825" s="142">
        <v>2043.8061521697366</v>
      </c>
      <c r="K825" s="142">
        <v>2073.6699528656427</v>
      </c>
      <c r="L825" s="142">
        <v>2134.3388201819685</v>
      </c>
      <c r="M825" s="142">
        <v>2189.665697770864</v>
      </c>
      <c r="N825" s="142">
        <v>2239.5527917700429</v>
      </c>
      <c r="O825" s="142">
        <v>2267.9619087644292</v>
      </c>
      <c r="P825" s="142">
        <v>2345.8547200760604</v>
      </c>
      <c r="Q825" s="142">
        <v>2441.1181661764281</v>
      </c>
      <c r="R825" s="142">
        <v>2574.5089943359576</v>
      </c>
      <c r="S825" s="142">
        <v>2720.6302607610305</v>
      </c>
      <c r="T825" s="142">
        <v>2761.414824300859</v>
      </c>
      <c r="U825" s="142">
        <v>2734.1325370846753</v>
      </c>
      <c r="V825" s="142">
        <v>2801.4593327878301</v>
      </c>
      <c r="W825" s="142">
        <v>2846.6830042215233</v>
      </c>
      <c r="X825" s="142">
        <v>2870.8208520381954</v>
      </c>
      <c r="Y825" s="142">
        <v>2924.1828064490887</v>
      </c>
      <c r="Z825" s="142">
        <v>2976.7124128495911</v>
      </c>
      <c r="AA825" s="142">
        <v>3028.7796987661318</v>
      </c>
      <c r="AB825" s="142">
        <v>3123.8509799271051</v>
      </c>
      <c r="AC825" s="142">
        <v>3180.5423263795606</v>
      </c>
      <c r="AD825" s="142">
        <v>3175.2708704753054</v>
      </c>
      <c r="AE825" s="142">
        <v>3152.7053034795535</v>
      </c>
      <c r="AF825" s="142">
        <v>3174.7158903068266</v>
      </c>
      <c r="AG825" s="142">
        <v>3203.2928460173634</v>
      </c>
      <c r="AH825" s="142">
        <v>3331.3801907827378</v>
      </c>
      <c r="AI825" s="142">
        <v>3434.405046763517</v>
      </c>
      <c r="AJ825" s="142">
        <v>3457.8952547271933</v>
      </c>
      <c r="AK825" s="142">
        <v>3262.8511417850914</v>
      </c>
      <c r="AL825" s="142">
        <v>3394.7301990759911</v>
      </c>
      <c r="AM825" s="142">
        <v>3530.1237232928306</v>
      </c>
      <c r="AN825" s="142">
        <v>3551.9493574780536</v>
      </c>
      <c r="AO825" s="142">
        <v>3571.647852916205</v>
      </c>
      <c r="AP825" s="142">
        <v>3650.350152922917</v>
      </c>
      <c r="AQ825" s="142">
        <v>3695.5735798719547</v>
      </c>
      <c r="AR825" s="142">
        <v>3774.738078120301</v>
      </c>
      <c r="AS825" s="142">
        <v>3887.5659130990612</v>
      </c>
      <c r="AT825" s="142">
        <v>3930.4773709013052</v>
      </c>
      <c r="AU825" s="142">
        <v>3973.2041205461546</v>
      </c>
      <c r="AV825" s="142">
        <v>3777.4200747935233</v>
      </c>
      <c r="AW825" s="142">
        <v>3887.95725528501</v>
      </c>
      <c r="AX825" s="142">
        <v>4048.3223823041621</v>
      </c>
      <c r="AY825" s="142">
        <v>4133.2254475658692</v>
      </c>
      <c r="AZ825" s="142">
        <v>4209.8405862393993</v>
      </c>
      <c r="BA825" s="142">
        <v>4284.2289542296712</v>
      </c>
    </row>
    <row r="826" spans="1:53" s="142" customFormat="1" outlineLevel="1" x14ac:dyDescent="0.2">
      <c r="A826" s="96"/>
      <c r="B826" s="96"/>
      <c r="C826" s="96" t="s">
        <v>1859</v>
      </c>
      <c r="D826" s="137"/>
      <c r="E826" s="137"/>
      <c r="F826" s="140" t="s">
        <v>445</v>
      </c>
      <c r="G826" s="148" t="s">
        <v>938</v>
      </c>
      <c r="H826" s="142">
        <v>1484.5173028293275</v>
      </c>
      <c r="I826" s="142">
        <v>1500.8217065288457</v>
      </c>
      <c r="J826" s="142">
        <v>1536.7672827642562</v>
      </c>
      <c r="K826" s="142">
        <v>1556.8378896298395</v>
      </c>
      <c r="L826" s="142">
        <v>1582.9372417268751</v>
      </c>
      <c r="M826" s="142">
        <v>1608.4046203178277</v>
      </c>
      <c r="N826" s="142">
        <v>1644.5976020028811</v>
      </c>
      <c r="O826" s="142">
        <v>1687.810232611479</v>
      </c>
      <c r="P826" s="142">
        <v>1764.8789530154995</v>
      </c>
      <c r="Q826" s="142">
        <v>1843.7859087293009</v>
      </c>
      <c r="R826" s="142">
        <v>1899.6315999919402</v>
      </c>
      <c r="S826" s="142">
        <v>1917.5627265701978</v>
      </c>
      <c r="T826" s="142">
        <v>1946.0053800244718</v>
      </c>
      <c r="U826" s="142">
        <v>1935.0669826058077</v>
      </c>
      <c r="V826" s="142">
        <v>1980.2742395338057</v>
      </c>
      <c r="W826" s="142">
        <v>2024.5226401077477</v>
      </c>
      <c r="X826" s="142">
        <v>2052.6307193529192</v>
      </c>
      <c r="Y826" s="142">
        <v>2099.806964729888</v>
      </c>
      <c r="Z826" s="142">
        <v>2175.7732567054481</v>
      </c>
      <c r="AA826" s="142">
        <v>2247.115758749082</v>
      </c>
      <c r="AB826" s="142">
        <v>2339.0082958353282</v>
      </c>
      <c r="AC826" s="142">
        <v>2385.9525184849117</v>
      </c>
      <c r="AD826" s="142">
        <v>2412.6838440880297</v>
      </c>
      <c r="AE826" s="142">
        <v>2433.024930486642</v>
      </c>
      <c r="AF826" s="142">
        <v>2495.9210361173409</v>
      </c>
      <c r="AG826" s="142">
        <v>2538.8490863641737</v>
      </c>
      <c r="AH826" s="142">
        <v>2605.5703622629253</v>
      </c>
      <c r="AI826" s="142">
        <v>2668.6907992598808</v>
      </c>
      <c r="AJ826" s="142">
        <v>2671.7365782668821</v>
      </c>
      <c r="AK826" s="142">
        <v>2597.3495791097675</v>
      </c>
      <c r="AL826" s="142">
        <v>2645.0885757426599</v>
      </c>
      <c r="AM826" s="142">
        <v>2704.2556531194164</v>
      </c>
      <c r="AN826" s="142">
        <v>2714.359537855606</v>
      </c>
      <c r="AO826" s="142">
        <v>2731.0408182504352</v>
      </c>
      <c r="AP826" s="142">
        <v>2757.661901010707</v>
      </c>
      <c r="AQ826" s="142">
        <v>2786.3942624008318</v>
      </c>
      <c r="AR826" s="142">
        <v>2814.9856155035955</v>
      </c>
      <c r="AS826" s="142">
        <v>2883.7297193792192</v>
      </c>
      <c r="AT826" s="142">
        <v>2936.8103663160582</v>
      </c>
      <c r="AU826" s="142">
        <v>2990.7793654632719</v>
      </c>
      <c r="AV826" s="142">
        <v>2751.8587690390327</v>
      </c>
      <c r="AW826" s="142">
        <v>2904.3257752877817</v>
      </c>
      <c r="AX826" s="142">
        <v>3019.7501502539772</v>
      </c>
      <c r="AY826" s="142">
        <v>3081.8628540909335</v>
      </c>
      <c r="AZ826" s="142">
        <v>3134.3286328295417</v>
      </c>
      <c r="BA826" s="142">
        <v>3185.1228376614831</v>
      </c>
    </row>
    <row r="827" spans="1:53" s="142" customFormat="1" outlineLevel="1" x14ac:dyDescent="0.2">
      <c r="A827" s="96"/>
      <c r="B827" s="96"/>
      <c r="C827" s="96" t="s">
        <v>1859</v>
      </c>
      <c r="D827" s="137"/>
      <c r="E827" s="137"/>
      <c r="F827" s="140" t="s">
        <v>446</v>
      </c>
      <c r="G827" s="148" t="s">
        <v>939</v>
      </c>
      <c r="H827" s="164">
        <v>1403.7416117172299</v>
      </c>
      <c r="I827" s="142">
        <v>1403.225338494643</v>
      </c>
      <c r="J827" s="142">
        <v>1407.7924418340003</v>
      </c>
      <c r="K827" s="142">
        <v>1427.0232046515659</v>
      </c>
      <c r="L827" s="142">
        <v>1472.8327864109926</v>
      </c>
      <c r="M827" s="142">
        <v>1514.6531737805353</v>
      </c>
      <c r="N827" s="142">
        <v>1559.6476917300138</v>
      </c>
      <c r="O827" s="142">
        <v>1605.7768084593431</v>
      </c>
      <c r="P827" s="142">
        <v>1674.8225738114099</v>
      </c>
      <c r="Q827" s="142">
        <v>1733.0228729389141</v>
      </c>
      <c r="R827" s="142">
        <v>1766.8523896939273</v>
      </c>
      <c r="S827" s="142">
        <v>1776.797915632161</v>
      </c>
      <c r="T827" s="142">
        <v>1789.2273266880004</v>
      </c>
      <c r="U827" s="142">
        <v>1773.8734217474619</v>
      </c>
      <c r="V827" s="142">
        <v>1814.3420264122972</v>
      </c>
      <c r="W827" s="142">
        <v>1868.0675877776823</v>
      </c>
      <c r="X827" s="142">
        <v>1894.7250422785426</v>
      </c>
      <c r="Y827" s="142">
        <v>1931.5764112293969</v>
      </c>
      <c r="Z827" s="142">
        <v>1963.4275571746584</v>
      </c>
      <c r="AA827" s="142">
        <v>1994.3338282284487</v>
      </c>
      <c r="AB827" s="142">
        <v>2075.1961465495488</v>
      </c>
      <c r="AC827" s="142">
        <v>2112.09120192207</v>
      </c>
      <c r="AD827" s="142">
        <v>2117.3597843750422</v>
      </c>
      <c r="AE827" s="142">
        <v>2122.0841588323979</v>
      </c>
      <c r="AF827" s="142">
        <v>2148.1100324943095</v>
      </c>
      <c r="AG827" s="142">
        <v>2169.5388464134353</v>
      </c>
      <c r="AH827" s="142">
        <v>2210.3394678829354</v>
      </c>
      <c r="AI827" s="142">
        <v>2240.0836801203986</v>
      </c>
      <c r="AJ827" s="142">
        <v>2218.5163178354164</v>
      </c>
      <c r="AK827" s="142">
        <v>2100.4144455023688</v>
      </c>
      <c r="AL827" s="142">
        <v>2135.5657885586611</v>
      </c>
      <c r="AM827" s="142">
        <v>2153.5870615878043</v>
      </c>
      <c r="AN827" s="142">
        <v>2088.7164699635732</v>
      </c>
      <c r="AO827" s="142">
        <v>2049.7993573596345</v>
      </c>
      <c r="AP827" s="142">
        <v>2051.222286522484</v>
      </c>
      <c r="AQ827" s="142">
        <v>2064.7688217895084</v>
      </c>
      <c r="AR827" s="142">
        <v>2093.7815985099273</v>
      </c>
      <c r="AS827" s="142">
        <v>2130.2485269501171</v>
      </c>
      <c r="AT827" s="142">
        <v>2147.653197342026</v>
      </c>
      <c r="AU827" s="142">
        <v>2153.7555663570893</v>
      </c>
      <c r="AV827" s="142">
        <v>1961.4317117962407</v>
      </c>
      <c r="AW827" s="142">
        <v>2079.1093046743044</v>
      </c>
      <c r="AX827" s="142">
        <v>2170.6422602719849</v>
      </c>
      <c r="AY827" s="142">
        <v>2214.1220009561189</v>
      </c>
      <c r="AZ827" s="142">
        <v>2253.6511279653496</v>
      </c>
      <c r="BA827" s="142">
        <v>2281.0597765230527</v>
      </c>
    </row>
    <row r="828" spans="1:53" s="142" customFormat="1" outlineLevel="1" x14ac:dyDescent="0.2">
      <c r="A828" s="96"/>
      <c r="B828" s="96"/>
      <c r="C828" s="96" t="s">
        <v>1859</v>
      </c>
      <c r="D828" s="137"/>
      <c r="E828" s="137"/>
      <c r="F828" s="140" t="s">
        <v>447</v>
      </c>
      <c r="G828" s="148" t="s">
        <v>940</v>
      </c>
      <c r="H828" s="142">
        <v>1229.0047249449126</v>
      </c>
      <c r="I828" s="142">
        <v>1220.4961046493131</v>
      </c>
      <c r="J828" s="142">
        <v>1244.5566293494505</v>
      </c>
      <c r="K828" s="142">
        <v>1296.7876042595178</v>
      </c>
      <c r="L828" s="142">
        <v>1325.8754005881365</v>
      </c>
      <c r="M828" s="142">
        <v>1380.5494978845804</v>
      </c>
      <c r="N828" s="142">
        <v>1424.0421801911482</v>
      </c>
      <c r="O828" s="142">
        <v>1500.8319746915922</v>
      </c>
      <c r="P828" s="142">
        <v>1586.8623860245107</v>
      </c>
      <c r="Q828" s="142">
        <v>1627.7682328631499</v>
      </c>
      <c r="R828" s="142">
        <v>1639.7138790997819</v>
      </c>
      <c r="S828" s="142">
        <v>1621.6261775179603</v>
      </c>
      <c r="T828" s="142">
        <v>1628.1295302363962</v>
      </c>
      <c r="U828" s="142">
        <v>1668.6781090405245</v>
      </c>
      <c r="V828" s="142">
        <v>1732.8560733001354</v>
      </c>
      <c r="W828" s="142">
        <v>1776.7221409961544</v>
      </c>
      <c r="X828" s="142">
        <v>1820.9897994527712</v>
      </c>
      <c r="Y828" s="142">
        <v>1911.5908240241943</v>
      </c>
      <c r="Z828" s="142">
        <v>1982.4682354873489</v>
      </c>
      <c r="AA828" s="142">
        <v>2047.7932181735489</v>
      </c>
      <c r="AB828" s="142">
        <v>2119.5946913199509</v>
      </c>
      <c r="AC828" s="142">
        <v>2177.4653973462332</v>
      </c>
      <c r="AD828" s="142">
        <v>2224.9081747261012</v>
      </c>
      <c r="AE828" s="142">
        <v>2298.8169920309556</v>
      </c>
      <c r="AF828" s="142">
        <v>2351.3743433785653</v>
      </c>
      <c r="AG828" s="142">
        <v>2420.8737209943188</v>
      </c>
      <c r="AH828" s="142">
        <v>2486.0872253088482</v>
      </c>
      <c r="AI828" s="142">
        <v>2544.7718577596188</v>
      </c>
      <c r="AJ828" s="142">
        <v>2537.6788784729479</v>
      </c>
      <c r="AK828" s="142">
        <v>2433.2800549596627</v>
      </c>
      <c r="AL828" s="142">
        <v>2483.7475226166721</v>
      </c>
      <c r="AM828" s="142">
        <v>2515.4328993165127</v>
      </c>
      <c r="AN828" s="142">
        <v>2551.4122079950475</v>
      </c>
      <c r="AO828" s="142">
        <v>2607.1903441049062</v>
      </c>
      <c r="AP828" s="142">
        <v>2681.8271286079007</v>
      </c>
      <c r="AQ828" s="142">
        <v>2745.2005682334052</v>
      </c>
      <c r="AR828" s="142">
        <v>2792.4835151767811</v>
      </c>
      <c r="AS828" s="142">
        <v>2841.0813696607083</v>
      </c>
      <c r="AT828" s="142">
        <v>2876.6684893690281</v>
      </c>
      <c r="AU828" s="142">
        <v>2917.9275749034441</v>
      </c>
      <c r="AV828" s="142">
        <v>2630.6088608332529</v>
      </c>
      <c r="AW828" s="142">
        <v>2783.22140692731</v>
      </c>
      <c r="AX828" s="142">
        <v>2939.5497973566917</v>
      </c>
      <c r="AY828" s="142">
        <v>2987.0253398572563</v>
      </c>
      <c r="AZ828" s="142">
        <v>3037.5389051023399</v>
      </c>
      <c r="BA828" s="142">
        <v>3092.5313357013024</v>
      </c>
    </row>
    <row r="829" spans="1:53" s="52" customFormat="1" x14ac:dyDescent="0.2">
      <c r="A829" s="37" t="s">
        <v>442</v>
      </c>
      <c r="B829" s="37" t="s">
        <v>1799</v>
      </c>
      <c r="C829" s="37" t="s">
        <v>1859</v>
      </c>
      <c r="D829" s="38" t="s">
        <v>374</v>
      </c>
      <c r="E829" s="38" t="s">
        <v>1546</v>
      </c>
      <c r="F829" s="22" t="s">
        <v>1833</v>
      </c>
      <c r="G829" s="22" t="s">
        <v>1368</v>
      </c>
      <c r="H829" s="27" t="str">
        <f t="array" ref="H829:BA829">EIURebase($H$825:$BA$828,$H$73:$BA$76,$H$961:$BA$964)</f>
        <v>–</v>
      </c>
      <c r="I829" s="27">
        <v>6138.3925433029399</v>
      </c>
      <c r="J829" s="27">
        <v>6194.1570031184856</v>
      </c>
      <c r="K829" s="27">
        <v>6322.5965803768031</v>
      </c>
      <c r="L829" s="27">
        <v>6479.6694707446068</v>
      </c>
      <c r="M829" s="27">
        <v>6658.5822255002167</v>
      </c>
      <c r="N829" s="27">
        <v>6830.0079910953427</v>
      </c>
      <c r="O829" s="27">
        <v>7021.4119343957755</v>
      </c>
      <c r="P829" s="27">
        <v>7329.5079666005049</v>
      </c>
      <c r="Q829" s="27">
        <v>7603.6286832421611</v>
      </c>
      <c r="R829" s="27">
        <v>7844.7814839113526</v>
      </c>
      <c r="S829" s="27">
        <v>8008.0655712765019</v>
      </c>
      <c r="T829" s="27">
        <v>8097.3813754092662</v>
      </c>
      <c r="U829" s="27">
        <v>8087.6763135037982</v>
      </c>
      <c r="V829" s="27">
        <v>8306.2342727398827</v>
      </c>
      <c r="W829" s="27">
        <v>8489.4242466535943</v>
      </c>
      <c r="X829" s="27">
        <v>8610.6917049696058</v>
      </c>
      <c r="Y829" s="27">
        <v>8837.2052520373763</v>
      </c>
      <c r="Z829" s="27">
        <v>9067.2056902756121</v>
      </c>
      <c r="AA829" s="27">
        <v>9285.8222268979844</v>
      </c>
      <c r="AB829" s="27">
        <v>9622.0431905343594</v>
      </c>
      <c r="AC829" s="27">
        <v>9824.0132455376261</v>
      </c>
      <c r="AD829" s="27">
        <v>9906.3735582972749</v>
      </c>
      <c r="AE829" s="27">
        <v>9998.0291235538152</v>
      </c>
      <c r="AF829" s="27">
        <v>10163.703450612908</v>
      </c>
      <c r="AG829" s="27">
        <v>10331.963470515842</v>
      </c>
      <c r="AH829" s="27">
        <v>10632.779690438931</v>
      </c>
      <c r="AI829" s="27">
        <v>10887.951383903424</v>
      </c>
      <c r="AJ829" s="27">
        <v>10885.827029302447</v>
      </c>
      <c r="AK829" s="27">
        <v>10393.895221356899</v>
      </c>
      <c r="AL829" s="27">
        <v>10659.132085993993</v>
      </c>
      <c r="AM829" s="27">
        <v>10903.399337316574</v>
      </c>
      <c r="AN829" s="27">
        <v>10906.437573292289</v>
      </c>
      <c r="AO829" s="27">
        <v>10959.678372631191</v>
      </c>
      <c r="AP829" s="27">
        <v>11141.061469064018</v>
      </c>
      <c r="AQ829" s="27">
        <v>11291.93723229571</v>
      </c>
      <c r="AR829" s="27">
        <v>11475.988807310616</v>
      </c>
      <c r="AS829" s="27">
        <v>11742.625529089117</v>
      </c>
      <c r="AT829" s="27">
        <v>11891.609423928428</v>
      </c>
      <c r="AU829" s="27">
        <v>12035.666627269971</v>
      </c>
      <c r="AV829" s="27">
        <v>11121.319416462058</v>
      </c>
      <c r="AW829" s="28">
        <v>11654.613742174417</v>
      </c>
      <c r="AX829" s="28">
        <v>12178.264590186827</v>
      </c>
      <c r="AY829" s="28">
        <v>12416.235642470188</v>
      </c>
      <c r="AZ829" s="28">
        <v>12635.359252136641</v>
      </c>
      <c r="BA829" s="28">
        <v>12842.94290411552</v>
      </c>
    </row>
    <row r="830" spans="1:53" s="149" customFormat="1" outlineLevel="1" x14ac:dyDescent="0.2">
      <c r="A830" s="96"/>
      <c r="B830" s="96"/>
      <c r="C830" s="96" t="s">
        <v>1859</v>
      </c>
      <c r="D830" s="137"/>
      <c r="E830" s="137"/>
      <c r="F830" s="140" t="s">
        <v>444</v>
      </c>
      <c r="G830" s="140" t="s">
        <v>941</v>
      </c>
      <c r="H830" s="149">
        <v>1225.2557817891159</v>
      </c>
      <c r="I830" s="149">
        <v>1222.6429229280759</v>
      </c>
      <c r="J830" s="149">
        <v>1208.9660444879921</v>
      </c>
      <c r="K830" s="149">
        <v>1225.5933281491546</v>
      </c>
      <c r="L830" s="149">
        <v>1250.5092502068208</v>
      </c>
      <c r="M830" s="149">
        <v>1275.5501894348718</v>
      </c>
      <c r="N830" s="149">
        <v>1324.35689275305</v>
      </c>
      <c r="O830" s="149">
        <v>1369.7881324708421</v>
      </c>
      <c r="P830" s="149">
        <v>1403.0552015102051</v>
      </c>
      <c r="Q830" s="149">
        <v>1449.9991489896518</v>
      </c>
      <c r="R830" s="149">
        <v>1512.7327650886834</v>
      </c>
      <c r="S830" s="149">
        <v>1576.0350842957948</v>
      </c>
      <c r="T830" s="149">
        <v>1618.0187255058884</v>
      </c>
      <c r="U830" s="149">
        <v>1620.8744927289858</v>
      </c>
      <c r="V830" s="149">
        <v>1642.2169239883765</v>
      </c>
      <c r="W830" s="149">
        <v>1669.8218403638468</v>
      </c>
      <c r="X830" s="149">
        <v>1695.6731408903313</v>
      </c>
      <c r="Y830" s="149">
        <v>1710.4525457560376</v>
      </c>
      <c r="Z830" s="149">
        <v>1733.2980584549634</v>
      </c>
      <c r="AA830" s="149">
        <v>1776.1333166297175</v>
      </c>
      <c r="AB830" s="149">
        <v>1807.3954853076214</v>
      </c>
      <c r="AC830" s="149">
        <v>1830.3912686453496</v>
      </c>
      <c r="AD830" s="149">
        <v>1805.7922651146084</v>
      </c>
      <c r="AE830" s="149">
        <v>1813.6077135212063</v>
      </c>
      <c r="AF830" s="149">
        <v>1818.7679222460042</v>
      </c>
      <c r="AG830" s="149">
        <v>1835.150672321894</v>
      </c>
      <c r="AH830" s="149">
        <v>1862.3547836491114</v>
      </c>
      <c r="AI830" s="149">
        <v>1858.2968513155949</v>
      </c>
      <c r="AJ830" s="149">
        <v>1861.7034441914072</v>
      </c>
      <c r="AK830" s="149">
        <v>1861.9538535836878</v>
      </c>
      <c r="AL830" s="149">
        <v>1872.9258605253285</v>
      </c>
      <c r="AM830" s="149">
        <v>1907.7952746375117</v>
      </c>
      <c r="AN830" s="149">
        <v>1937.3038274664298</v>
      </c>
      <c r="AO830" s="149">
        <v>1947.3238286555911</v>
      </c>
      <c r="AP830" s="149">
        <v>1968.0147954401077</v>
      </c>
      <c r="AQ830" s="149">
        <v>2004.0364928117262</v>
      </c>
      <c r="AR830" s="149">
        <v>2048.8257693595933</v>
      </c>
      <c r="AS830" s="149">
        <v>2085.7993474665209</v>
      </c>
      <c r="AT830" s="149">
        <v>2117.1617799150731</v>
      </c>
      <c r="AU830" s="149">
        <v>2151.2295839307499</v>
      </c>
      <c r="AV830" s="149">
        <v>2018.5154814169982</v>
      </c>
      <c r="AW830" s="149">
        <v>2044.4660965061132</v>
      </c>
      <c r="AX830" s="149">
        <v>2143.3821015484086</v>
      </c>
      <c r="AY830" s="149">
        <v>2190.791597164543</v>
      </c>
      <c r="AZ830" s="149">
        <v>2231.0689197540428</v>
      </c>
      <c r="BA830" s="149">
        <v>2273.9922863300726</v>
      </c>
    </row>
    <row r="831" spans="1:53" s="149" customFormat="1" outlineLevel="1" x14ac:dyDescent="0.2">
      <c r="A831" s="96"/>
      <c r="B831" s="96"/>
      <c r="C831" s="96" t="s">
        <v>1859</v>
      </c>
      <c r="D831" s="137"/>
      <c r="E831" s="137"/>
      <c r="F831" s="140" t="s">
        <v>445</v>
      </c>
      <c r="G831" s="140" t="s">
        <v>942</v>
      </c>
      <c r="H831" s="149">
        <v>799.34364770195214</v>
      </c>
      <c r="I831" s="149">
        <v>815.21544850723831</v>
      </c>
      <c r="J831" s="149">
        <v>841.99170531339428</v>
      </c>
      <c r="K831" s="149">
        <v>848.36973526365171</v>
      </c>
      <c r="L831" s="149">
        <v>854.49035021891382</v>
      </c>
      <c r="M831" s="149">
        <v>870.51889381818251</v>
      </c>
      <c r="N831" s="149">
        <v>902.06242535838692</v>
      </c>
      <c r="O831" s="149">
        <v>931.6434861446661</v>
      </c>
      <c r="P831" s="149">
        <v>961.52019187569249</v>
      </c>
      <c r="Q831" s="149">
        <v>994.70251392859063</v>
      </c>
      <c r="R831" s="149">
        <v>1019.615697850176</v>
      </c>
      <c r="S831" s="149">
        <v>1026.4295492276037</v>
      </c>
      <c r="T831" s="149">
        <v>1036.7631046455135</v>
      </c>
      <c r="U831" s="149">
        <v>1038.1113475400934</v>
      </c>
      <c r="V831" s="149">
        <v>1054.2227226971575</v>
      </c>
      <c r="W831" s="149">
        <v>1074.3265789399672</v>
      </c>
      <c r="X831" s="149">
        <v>1093.9793217757056</v>
      </c>
      <c r="Y831" s="149">
        <v>1100.1458126706698</v>
      </c>
      <c r="Z831" s="149">
        <v>1144.2555286942891</v>
      </c>
      <c r="AA831" s="149">
        <v>1183.7113855014563</v>
      </c>
      <c r="AB831" s="149">
        <v>1228.4060197562776</v>
      </c>
      <c r="AC831" s="149">
        <v>1258.8816613667489</v>
      </c>
      <c r="AD831" s="149">
        <v>1284.5479752984445</v>
      </c>
      <c r="AE831" s="149">
        <v>1303.2309517421456</v>
      </c>
      <c r="AF831" s="149">
        <v>1326.9182286083569</v>
      </c>
      <c r="AG831" s="149">
        <v>1359.3206596863183</v>
      </c>
      <c r="AH831" s="149">
        <v>1391.6580998497018</v>
      </c>
      <c r="AI831" s="149">
        <v>1427.2807670284226</v>
      </c>
      <c r="AJ831" s="149">
        <v>1433.3580547072993</v>
      </c>
      <c r="AK831" s="149">
        <v>1438.5509562152513</v>
      </c>
      <c r="AL831" s="149">
        <v>1465.4419028706627</v>
      </c>
      <c r="AM831" s="149">
        <v>1473.4612719969305</v>
      </c>
      <c r="AN831" s="149">
        <v>1466.1491569410707</v>
      </c>
      <c r="AO831" s="149">
        <v>1476.3068545901222</v>
      </c>
      <c r="AP831" s="149">
        <v>1488.9800829328417</v>
      </c>
      <c r="AQ831" s="149">
        <v>1510.2461296481058</v>
      </c>
      <c r="AR831" s="149">
        <v>1534.9872787958079</v>
      </c>
      <c r="AS831" s="149">
        <v>1560.8472911395795</v>
      </c>
      <c r="AT831" s="149">
        <v>1574.0824997436503</v>
      </c>
      <c r="AU831" s="149">
        <v>1603.3819332334244</v>
      </c>
      <c r="AV831" s="149">
        <v>1488.4690759378261</v>
      </c>
      <c r="AW831" s="149">
        <v>1539.2108729744966</v>
      </c>
      <c r="AX831" s="149">
        <v>1631.2914711343078</v>
      </c>
      <c r="AY831" s="149">
        <v>1665.3943415591118</v>
      </c>
      <c r="AZ831" s="149">
        <v>1696.1571909410957</v>
      </c>
      <c r="BA831" s="149">
        <v>1723.7267025507422</v>
      </c>
    </row>
    <row r="832" spans="1:53" s="149" customFormat="1" outlineLevel="1" x14ac:dyDescent="0.2">
      <c r="A832" s="96"/>
      <c r="B832" s="96"/>
      <c r="C832" s="96" t="s">
        <v>1859</v>
      </c>
      <c r="D832" s="137"/>
      <c r="E832" s="137"/>
      <c r="F832" s="140" t="s">
        <v>446</v>
      </c>
      <c r="G832" s="140" t="s">
        <v>943</v>
      </c>
      <c r="H832" s="166">
        <v>814.95510378794961</v>
      </c>
      <c r="I832" s="149">
        <v>820.42676137856608</v>
      </c>
      <c r="J832" s="149">
        <v>828.06896335085651</v>
      </c>
      <c r="K832" s="149">
        <v>826.39228205674181</v>
      </c>
      <c r="L832" s="149">
        <v>851.04135318498481</v>
      </c>
      <c r="M832" s="149">
        <v>875.76219369703472</v>
      </c>
      <c r="N832" s="149">
        <v>911.30907453544035</v>
      </c>
      <c r="O832" s="149">
        <v>944.67070137723522</v>
      </c>
      <c r="P832" s="149">
        <v>983.0128759746118</v>
      </c>
      <c r="Q832" s="149">
        <v>1022.3437357040897</v>
      </c>
      <c r="R832" s="149">
        <v>1043.571387069803</v>
      </c>
      <c r="S832" s="149">
        <v>1068.7327431100487</v>
      </c>
      <c r="T832" s="149">
        <v>1087.3086394844051</v>
      </c>
      <c r="U832" s="149">
        <v>1054.3677297201002</v>
      </c>
      <c r="V832" s="149">
        <v>1070.3958129693035</v>
      </c>
      <c r="W832" s="149">
        <v>1086.8532751181806</v>
      </c>
      <c r="X832" s="149">
        <v>1099.6158514041595</v>
      </c>
      <c r="Y832" s="149">
        <v>1137.8986306494196</v>
      </c>
      <c r="Z832" s="149">
        <v>1176.5130339439954</v>
      </c>
      <c r="AA832" s="149">
        <v>1209.0196151959503</v>
      </c>
      <c r="AB832" s="149">
        <v>1240.4818281731946</v>
      </c>
      <c r="AC832" s="149">
        <v>1248.7637675839039</v>
      </c>
      <c r="AD832" s="149">
        <v>1248.3220146525391</v>
      </c>
      <c r="AE832" s="149">
        <v>1256.4851633590163</v>
      </c>
      <c r="AF832" s="149">
        <v>1269.2625884830243</v>
      </c>
      <c r="AG832" s="149">
        <v>1286.4810535808906</v>
      </c>
      <c r="AH832" s="149">
        <v>1303.4037793213449</v>
      </c>
      <c r="AI832" s="149">
        <v>1319.2586261268759</v>
      </c>
      <c r="AJ832" s="149">
        <v>1304.3392561171759</v>
      </c>
      <c r="AK832" s="149">
        <v>1284.9639972955879</v>
      </c>
      <c r="AL832" s="149">
        <v>1298.6274030886634</v>
      </c>
      <c r="AM832" s="149">
        <v>1299.0332713281243</v>
      </c>
      <c r="AN832" s="149">
        <v>1250.7151523815564</v>
      </c>
      <c r="AO832" s="149">
        <v>1220.2812214378248</v>
      </c>
      <c r="AP832" s="149">
        <v>1222.1546498358248</v>
      </c>
      <c r="AQ832" s="149">
        <v>1244.990925321353</v>
      </c>
      <c r="AR832" s="149">
        <v>1260.1788118187453</v>
      </c>
      <c r="AS832" s="149">
        <v>1279.2075977529885</v>
      </c>
      <c r="AT832" s="149">
        <v>1291.6769094878932</v>
      </c>
      <c r="AU832" s="149">
        <v>1295.5846286958747</v>
      </c>
      <c r="AV832" s="149">
        <v>1156.4906132649742</v>
      </c>
      <c r="AW832" s="149">
        <v>1198.4279607816925</v>
      </c>
      <c r="AX832" s="149">
        <v>1265.9695609347382</v>
      </c>
      <c r="AY832" s="149">
        <v>1291.1105449384715</v>
      </c>
      <c r="AZ832" s="149">
        <v>1312.3706059478432</v>
      </c>
      <c r="BA832" s="149">
        <v>1327.4987179735151</v>
      </c>
    </row>
    <row r="833" spans="1:53" s="149" customFormat="1" outlineLevel="1" x14ac:dyDescent="0.2">
      <c r="A833" s="96"/>
      <c r="B833" s="96"/>
      <c r="C833" s="96" t="s">
        <v>1859</v>
      </c>
      <c r="D833" s="137"/>
      <c r="E833" s="137"/>
      <c r="F833" s="140" t="s">
        <v>447</v>
      </c>
      <c r="G833" s="140" t="s">
        <v>944</v>
      </c>
      <c r="H833" s="149">
        <v>687.5449135081509</v>
      </c>
      <c r="I833" s="149">
        <v>690.10922907245981</v>
      </c>
      <c r="J833" s="149">
        <v>698.81107693842432</v>
      </c>
      <c r="K833" s="149">
        <v>729.55954975789746</v>
      </c>
      <c r="L833" s="149">
        <v>748.0335716124971</v>
      </c>
      <c r="M833" s="149">
        <v>786.37927557140722</v>
      </c>
      <c r="N833" s="149">
        <v>832.80798664988038</v>
      </c>
      <c r="O833" s="149">
        <v>875.72315325778595</v>
      </c>
      <c r="P833" s="149">
        <v>939.91912829368391</v>
      </c>
      <c r="Q833" s="149">
        <v>976.00587757189351</v>
      </c>
      <c r="R833" s="149">
        <v>987.0835616851773</v>
      </c>
      <c r="S833" s="149">
        <v>981.90386369625446</v>
      </c>
      <c r="T833" s="149">
        <v>991.23808332686917</v>
      </c>
      <c r="U833" s="149">
        <v>1021.1901494430825</v>
      </c>
      <c r="V833" s="149">
        <v>1054.6881830412815</v>
      </c>
      <c r="W833" s="149">
        <v>1077.7661504473826</v>
      </c>
      <c r="X833" s="149">
        <v>1117.5761916291756</v>
      </c>
      <c r="Y833" s="149">
        <v>1174.2207383526547</v>
      </c>
      <c r="Z833" s="149">
        <v>1223.0827699043537</v>
      </c>
      <c r="AA833" s="149">
        <v>1277.8714853041251</v>
      </c>
      <c r="AB833" s="149">
        <v>1334.4399020884034</v>
      </c>
      <c r="AC833" s="149">
        <v>1381.9782599732346</v>
      </c>
      <c r="AD833" s="149">
        <v>1427.5490869549947</v>
      </c>
      <c r="AE833" s="149">
        <v>1475.1532681490005</v>
      </c>
      <c r="AF833" s="149">
        <v>1522.1381688321815</v>
      </c>
      <c r="AG833" s="149">
        <v>1559.8370013188478</v>
      </c>
      <c r="AH833" s="149">
        <v>1584.86364971482</v>
      </c>
      <c r="AI833" s="149">
        <v>1621.9908031306377</v>
      </c>
      <c r="AJ833" s="149">
        <v>1615.8039354599828</v>
      </c>
      <c r="AK833" s="149">
        <v>1571.7589313475278</v>
      </c>
      <c r="AL833" s="149">
        <v>1589.8980056833368</v>
      </c>
      <c r="AM833" s="149">
        <v>1588.2805599713499</v>
      </c>
      <c r="AN833" s="149">
        <v>1615.5483404645136</v>
      </c>
      <c r="AO833" s="149">
        <v>1658.0726334505769</v>
      </c>
      <c r="AP833" s="149">
        <v>1696.826378286856</v>
      </c>
      <c r="AQ833" s="149">
        <v>1747.9070156420007</v>
      </c>
      <c r="AR833" s="149">
        <v>1807.382515628128</v>
      </c>
      <c r="AS833" s="149">
        <v>1827.8642727737677</v>
      </c>
      <c r="AT833" s="149">
        <v>1853.9345915889542</v>
      </c>
      <c r="AU833" s="149">
        <v>1874.3323486478321</v>
      </c>
      <c r="AV833" s="149">
        <v>1668.842441426701</v>
      </c>
      <c r="AW833" s="149">
        <v>1757.9734366604343</v>
      </c>
      <c r="AX833" s="149">
        <v>1845.4597921008399</v>
      </c>
      <c r="AY833" s="149">
        <v>1867.0240163403994</v>
      </c>
      <c r="AZ833" s="149">
        <v>1892.4342670524843</v>
      </c>
      <c r="BA833" s="149">
        <v>1924.9721814283484</v>
      </c>
    </row>
    <row r="834" spans="1:53" s="52" customFormat="1" x14ac:dyDescent="0.2">
      <c r="A834" s="37" t="s">
        <v>442</v>
      </c>
      <c r="B834" s="37" t="s">
        <v>1800</v>
      </c>
      <c r="C834" s="37" t="s">
        <v>1859</v>
      </c>
      <c r="D834" s="38" t="s">
        <v>374</v>
      </c>
      <c r="E834" s="38" t="s">
        <v>1546</v>
      </c>
      <c r="F834" s="22" t="s">
        <v>1834</v>
      </c>
      <c r="G834" s="22" t="s">
        <v>1369</v>
      </c>
      <c r="H834" s="27" t="str">
        <f t="array" ref="H834:BA834">EIURebase($H$830:$BA$833,$H$78:$BA$81,$H$971:$BA$974)</f>
        <v>–</v>
      </c>
      <c r="I834" s="27">
        <v>3499.0063403607528</v>
      </c>
      <c r="J834" s="27">
        <v>3527.096994285806</v>
      </c>
      <c r="K834" s="27">
        <v>3590.0094890825408</v>
      </c>
      <c r="L834" s="27">
        <v>3660.8576446017369</v>
      </c>
      <c r="M834" s="27">
        <v>3767.4986545770339</v>
      </c>
      <c r="N834" s="27">
        <v>3929.2241153384912</v>
      </c>
      <c r="O834" s="27">
        <v>4079.8892007808136</v>
      </c>
      <c r="P834" s="27">
        <v>4246.3905212087293</v>
      </c>
      <c r="Q834" s="27">
        <v>4399.643950884375</v>
      </c>
      <c r="R834" s="27">
        <v>4517.3480505332154</v>
      </c>
      <c r="S834" s="27">
        <v>4603.208375869538</v>
      </c>
      <c r="T834" s="27">
        <v>4681.7681353998514</v>
      </c>
      <c r="U834" s="27">
        <v>4693.022524093717</v>
      </c>
      <c r="V834" s="27">
        <v>4781.1507303332828</v>
      </c>
      <c r="W834" s="27">
        <v>4868.678401412576</v>
      </c>
      <c r="X834" s="27">
        <v>4967.2858433664169</v>
      </c>
      <c r="Y834" s="27">
        <v>5081.0253152981877</v>
      </c>
      <c r="Z834" s="27">
        <v>5233.6167461124924</v>
      </c>
      <c r="AA834" s="27">
        <v>5402.5861644298611</v>
      </c>
      <c r="AB834" s="27">
        <v>5571.6286435174034</v>
      </c>
      <c r="AC834" s="27">
        <v>5688.5313049612605</v>
      </c>
      <c r="AD834" s="27">
        <v>5746.7154756456484</v>
      </c>
      <c r="AE834" s="27">
        <v>5838.6230500608199</v>
      </c>
      <c r="AF834" s="27">
        <v>5932.0214080300439</v>
      </c>
      <c r="AG834" s="27">
        <v>6037.9247337361257</v>
      </c>
      <c r="AH834" s="27">
        <v>6139.2587067900686</v>
      </c>
      <c r="AI834" s="27">
        <v>6226.8270476015323</v>
      </c>
      <c r="AJ834" s="27">
        <v>6215.2046904758663</v>
      </c>
      <c r="AK834" s="27">
        <v>6157.2277384420559</v>
      </c>
      <c r="AL834" s="27">
        <v>6226.8931721679928</v>
      </c>
      <c r="AM834" s="27">
        <v>6268.5703779339174</v>
      </c>
      <c r="AN834" s="27">
        <v>6269.7164772535716</v>
      </c>
      <c r="AO834" s="27">
        <v>6301.9845381341156</v>
      </c>
      <c r="AP834" s="27">
        <v>6375.9759064956306</v>
      </c>
      <c r="AQ834" s="27">
        <v>6507.180563423186</v>
      </c>
      <c r="AR834" s="27">
        <v>6651.374375602275</v>
      </c>
      <c r="AS834" s="27">
        <v>6753.7185091328574</v>
      </c>
      <c r="AT834" s="27">
        <v>6836.8557807355719</v>
      </c>
      <c r="AU834" s="27">
        <v>6924.528494507882</v>
      </c>
      <c r="AV834" s="27">
        <v>6332.3176120465005</v>
      </c>
      <c r="AW834" s="28">
        <v>6540.0783669227376</v>
      </c>
      <c r="AX834" s="28">
        <v>6886.1029257182954</v>
      </c>
      <c r="AY834" s="28">
        <v>7014.3205000025264</v>
      </c>
      <c r="AZ834" s="28">
        <v>7132.0309836954657</v>
      </c>
      <c r="BA834" s="28">
        <v>7250.189888282679</v>
      </c>
    </row>
    <row r="835" spans="1:53" s="149" customFormat="1" outlineLevel="1" x14ac:dyDescent="0.2">
      <c r="A835" s="96"/>
      <c r="B835" s="96"/>
      <c r="C835" s="96" t="s">
        <v>1859</v>
      </c>
      <c r="D835" s="137"/>
      <c r="E835" s="137"/>
      <c r="F835" s="140" t="s">
        <v>444</v>
      </c>
      <c r="G835" s="140" t="s">
        <v>945</v>
      </c>
      <c r="H835" s="149">
        <v>426.13214937108842</v>
      </c>
      <c r="I835" s="149">
        <v>445.65936784408945</v>
      </c>
      <c r="J835" s="149">
        <v>441.08968357076765</v>
      </c>
      <c r="K835" s="149">
        <v>439.00484087842989</v>
      </c>
      <c r="L835" s="149">
        <v>444.31391703682493</v>
      </c>
      <c r="M835" s="149">
        <v>447.87754349930924</v>
      </c>
      <c r="N835" s="149">
        <v>454.42297985897437</v>
      </c>
      <c r="O835" s="149">
        <v>457.16236618727874</v>
      </c>
      <c r="P835" s="149">
        <v>463.8290143313821</v>
      </c>
      <c r="Q835" s="149">
        <v>453.99873861344054</v>
      </c>
      <c r="R835" s="149">
        <v>463.15022833852794</v>
      </c>
      <c r="S835" s="149">
        <v>474.5040149750738</v>
      </c>
      <c r="T835" s="149">
        <v>501.06697147579257</v>
      </c>
      <c r="U835" s="149">
        <v>504.85908215194308</v>
      </c>
      <c r="V835" s="149">
        <v>521.81527746522454</v>
      </c>
      <c r="W835" s="149">
        <v>533.37233626427314</v>
      </c>
      <c r="X835" s="149">
        <v>547.60187248661634</v>
      </c>
      <c r="Y835" s="149">
        <v>552.47749530386034</v>
      </c>
      <c r="Z835" s="149">
        <v>565.62364059689435</v>
      </c>
      <c r="AA835" s="149">
        <v>572.62980294920931</v>
      </c>
      <c r="AB835" s="149">
        <v>581.85741367492392</v>
      </c>
      <c r="AC835" s="149">
        <v>585.10770767463532</v>
      </c>
      <c r="AD835" s="149">
        <v>592.16841532994749</v>
      </c>
      <c r="AE835" s="149">
        <v>596.50222147075237</v>
      </c>
      <c r="AF835" s="149">
        <v>592.94489802105886</v>
      </c>
      <c r="AG835" s="149">
        <v>596.50234268253689</v>
      </c>
      <c r="AH835" s="149">
        <v>603.1114152290321</v>
      </c>
      <c r="AI835" s="149">
        <v>613.36823521641179</v>
      </c>
      <c r="AJ835" s="149">
        <v>636.22938382038672</v>
      </c>
      <c r="AK835" s="149">
        <v>656.32775222166072</v>
      </c>
      <c r="AL835" s="149">
        <v>665.62736274733152</v>
      </c>
      <c r="AM835" s="149">
        <v>672.00176927915447</v>
      </c>
      <c r="AN835" s="149">
        <v>680.61544231668927</v>
      </c>
      <c r="AO835" s="149">
        <v>690.27626395998618</v>
      </c>
      <c r="AP835" s="149">
        <v>701.95962543841949</v>
      </c>
      <c r="AQ835" s="149">
        <v>722.32878096612865</v>
      </c>
      <c r="AR835" s="149">
        <v>751.49209387840119</v>
      </c>
      <c r="AS835" s="149">
        <v>763.87969582442076</v>
      </c>
      <c r="AT835" s="149">
        <v>773.08924599425393</v>
      </c>
      <c r="AU835" s="149">
        <v>793.94603653075808</v>
      </c>
      <c r="AV835" s="149">
        <v>823.25359146651203</v>
      </c>
      <c r="AW835" s="149">
        <v>844.65818484464126</v>
      </c>
      <c r="AX835" s="149">
        <v>854.79408306277696</v>
      </c>
      <c r="AY835" s="149">
        <v>868.47078839178141</v>
      </c>
      <c r="AZ835" s="149">
        <v>884.10326258283362</v>
      </c>
      <c r="BA835" s="149">
        <v>899.13301804674154</v>
      </c>
    </row>
    <row r="836" spans="1:53" s="149" customFormat="1" outlineLevel="1" x14ac:dyDescent="0.2">
      <c r="A836" s="96"/>
      <c r="B836" s="96"/>
      <c r="C836" s="96" t="s">
        <v>1859</v>
      </c>
      <c r="D836" s="137"/>
      <c r="E836" s="137"/>
      <c r="F836" s="140" t="s">
        <v>445</v>
      </c>
      <c r="G836" s="140" t="s">
        <v>946</v>
      </c>
      <c r="H836" s="149">
        <v>346.69421638148219</v>
      </c>
      <c r="I836" s="149">
        <v>356.63177680824646</v>
      </c>
      <c r="J836" s="149">
        <v>372.09120923807484</v>
      </c>
      <c r="K836" s="149">
        <v>381.80133005039045</v>
      </c>
      <c r="L836" s="149">
        <v>390.09124554293834</v>
      </c>
      <c r="M836" s="149">
        <v>401.79792433436319</v>
      </c>
      <c r="N836" s="149">
        <v>412.22525529451411</v>
      </c>
      <c r="O836" s="149">
        <v>423.74972394027282</v>
      </c>
      <c r="P836" s="149">
        <v>438.12494138986</v>
      </c>
      <c r="Q836" s="149">
        <v>444.79822644107077</v>
      </c>
      <c r="R836" s="149">
        <v>458.90723616011002</v>
      </c>
      <c r="S836" s="149">
        <v>475.10455506636021</v>
      </c>
      <c r="T836" s="149">
        <v>490.1737217941232</v>
      </c>
      <c r="U836" s="149">
        <v>507.63100447359767</v>
      </c>
      <c r="V836" s="149">
        <v>509.3768619685988</v>
      </c>
      <c r="W836" s="149">
        <v>509.65082332236659</v>
      </c>
      <c r="X836" s="149">
        <v>521.3678402780846</v>
      </c>
      <c r="Y836" s="149">
        <v>526.64030406757718</v>
      </c>
      <c r="Z836" s="149">
        <v>523.04133062303379</v>
      </c>
      <c r="AA836" s="149">
        <v>531.02885481000783</v>
      </c>
      <c r="AB836" s="149">
        <v>541.15767127619483</v>
      </c>
      <c r="AC836" s="149">
        <v>546.58649980062091</v>
      </c>
      <c r="AD836" s="149">
        <v>556.35864959869525</v>
      </c>
      <c r="AE836" s="149">
        <v>567.07674142959024</v>
      </c>
      <c r="AF836" s="149">
        <v>578.98372215419442</v>
      </c>
      <c r="AG836" s="149">
        <v>586.44399996221921</v>
      </c>
      <c r="AH836" s="149">
        <v>594.82049758072185</v>
      </c>
      <c r="AI836" s="149">
        <v>605.55021984644668</v>
      </c>
      <c r="AJ836" s="149">
        <v>612.04646383413774</v>
      </c>
      <c r="AK836" s="149">
        <v>627.08073925741144</v>
      </c>
      <c r="AL836" s="149">
        <v>634.76070305666508</v>
      </c>
      <c r="AM836" s="149">
        <v>641.64462820534811</v>
      </c>
      <c r="AN836" s="149">
        <v>652.00605336813055</v>
      </c>
      <c r="AO836" s="149">
        <v>661.74848094386209</v>
      </c>
      <c r="AP836" s="149">
        <v>670.37180223486314</v>
      </c>
      <c r="AQ836" s="149">
        <v>677.02958003963431</v>
      </c>
      <c r="AR836" s="149">
        <v>686.41017186510658</v>
      </c>
      <c r="AS836" s="149">
        <v>696.08281683185942</v>
      </c>
      <c r="AT836" s="149">
        <v>701.47416951072296</v>
      </c>
      <c r="AU836" s="149">
        <v>708.54805842829228</v>
      </c>
      <c r="AV836" s="149">
        <v>685.71234577532061</v>
      </c>
      <c r="AW836" s="149">
        <v>719.31225071831136</v>
      </c>
      <c r="AX836" s="149">
        <v>725.0667487240579</v>
      </c>
      <c r="AY836" s="149">
        <v>729.41714921640232</v>
      </c>
      <c r="AZ836" s="149">
        <v>736.7113207085664</v>
      </c>
      <c r="BA836" s="149">
        <v>744.07843391565211</v>
      </c>
    </row>
    <row r="837" spans="1:53" s="149" customFormat="1" outlineLevel="1" x14ac:dyDescent="0.2">
      <c r="A837" s="96"/>
      <c r="B837" s="96"/>
      <c r="C837" s="96" t="s">
        <v>1859</v>
      </c>
      <c r="D837" s="137"/>
      <c r="E837" s="137"/>
      <c r="F837" s="140" t="s">
        <v>446</v>
      </c>
      <c r="G837" s="140" t="s">
        <v>947</v>
      </c>
      <c r="H837" s="166">
        <v>286.84354173496627</v>
      </c>
      <c r="I837" s="149">
        <v>297.88768581288724</v>
      </c>
      <c r="J837" s="149">
        <v>306.56208795781151</v>
      </c>
      <c r="K837" s="149">
        <v>317.65822451624058</v>
      </c>
      <c r="L837" s="149">
        <v>322.92575782837343</v>
      </c>
      <c r="M837" s="149">
        <v>331.97986078920826</v>
      </c>
      <c r="N837" s="149">
        <v>340.17148182799207</v>
      </c>
      <c r="O837" s="149">
        <v>356.04323689581094</v>
      </c>
      <c r="P837" s="149">
        <v>369.90688352484528</v>
      </c>
      <c r="Q837" s="149">
        <v>371.88889568762204</v>
      </c>
      <c r="R837" s="149">
        <v>380.62984333636575</v>
      </c>
      <c r="S837" s="149">
        <v>388.02813758451867</v>
      </c>
      <c r="T837" s="149">
        <v>391.72989433619597</v>
      </c>
      <c r="U837" s="149">
        <v>385.46809290817367</v>
      </c>
      <c r="V837" s="149">
        <v>378.97664425128465</v>
      </c>
      <c r="W837" s="149">
        <v>366.99975837759928</v>
      </c>
      <c r="X837" s="149">
        <v>368.61642267626974</v>
      </c>
      <c r="Y837" s="149">
        <v>369.02091495438748</v>
      </c>
      <c r="Z837" s="149">
        <v>375.61544390150658</v>
      </c>
      <c r="AA837" s="149">
        <v>379.88348984254856</v>
      </c>
      <c r="AB837" s="149">
        <v>392.71241912788179</v>
      </c>
      <c r="AC837" s="149">
        <v>414.33448861397397</v>
      </c>
      <c r="AD837" s="149">
        <v>419.89821465879317</v>
      </c>
      <c r="AE837" s="149">
        <v>425.77770564330399</v>
      </c>
      <c r="AF837" s="149">
        <v>428.4864990928923</v>
      </c>
      <c r="AG837" s="149">
        <v>430.90692869259669</v>
      </c>
      <c r="AH837" s="149">
        <v>428.8753336054055</v>
      </c>
      <c r="AI837" s="149">
        <v>431.05828709344075</v>
      </c>
      <c r="AJ837" s="149">
        <v>436.76684747010205</v>
      </c>
      <c r="AK837" s="149">
        <v>436.3936707231934</v>
      </c>
      <c r="AL837" s="149">
        <v>439.39082802266552</v>
      </c>
      <c r="AM837" s="149">
        <v>430.44241497966146</v>
      </c>
      <c r="AN837" s="149">
        <v>422.52741446655818</v>
      </c>
      <c r="AO837" s="149">
        <v>417.69307933615136</v>
      </c>
      <c r="AP837" s="149">
        <v>415.07040359738824</v>
      </c>
      <c r="AQ837" s="149">
        <v>412.7713216811191</v>
      </c>
      <c r="AR837" s="149">
        <v>415.51925954471881</v>
      </c>
      <c r="AS837" s="149">
        <v>415.29874601245456</v>
      </c>
      <c r="AT837" s="149">
        <v>415.84024373961216</v>
      </c>
      <c r="AU837" s="149">
        <v>412.38509679620665</v>
      </c>
      <c r="AV837" s="149">
        <v>418.82043845967945</v>
      </c>
      <c r="AW837" s="149">
        <v>428.87212898271179</v>
      </c>
      <c r="AX837" s="149">
        <v>424.58340769288469</v>
      </c>
      <c r="AY837" s="149">
        <v>427.13090813904199</v>
      </c>
      <c r="AZ837" s="149">
        <v>428.41230086345905</v>
      </c>
      <c r="BA837" s="149">
        <v>429.69753776604938</v>
      </c>
    </row>
    <row r="838" spans="1:53" s="149" customFormat="1" outlineLevel="1" x14ac:dyDescent="0.2">
      <c r="A838" s="96"/>
      <c r="B838" s="96"/>
      <c r="C838" s="96" t="s">
        <v>1859</v>
      </c>
      <c r="D838" s="137"/>
      <c r="E838" s="137"/>
      <c r="F838" s="140" t="s">
        <v>447</v>
      </c>
      <c r="G838" s="140" t="s">
        <v>948</v>
      </c>
      <c r="H838" s="149">
        <v>322.52093067215156</v>
      </c>
      <c r="I838" s="149">
        <v>322.22195347044129</v>
      </c>
      <c r="J838" s="149">
        <v>324.22771314405105</v>
      </c>
      <c r="K838" s="149">
        <v>329.30597153620778</v>
      </c>
      <c r="L838" s="149">
        <v>333.25943705785261</v>
      </c>
      <c r="M838" s="149">
        <v>332.27397336872014</v>
      </c>
      <c r="N838" s="149">
        <v>337.38125867366432</v>
      </c>
      <c r="O838" s="149">
        <v>338.07209919800459</v>
      </c>
      <c r="P838" s="149">
        <v>338.72375339008181</v>
      </c>
      <c r="Q838" s="149">
        <v>341.73529559177524</v>
      </c>
      <c r="R838" s="149">
        <v>349.94265518241446</v>
      </c>
      <c r="S838" s="149">
        <v>360.39814916843824</v>
      </c>
      <c r="T838" s="149">
        <v>363.91185696135375</v>
      </c>
      <c r="U838" s="149">
        <v>361.83207866013612</v>
      </c>
      <c r="V838" s="149">
        <v>365.9292274000785</v>
      </c>
      <c r="W838" s="149">
        <v>370.95088331229988</v>
      </c>
      <c r="X838" s="149">
        <v>373.45010050329552</v>
      </c>
      <c r="Y838" s="149">
        <v>372.1700136493709</v>
      </c>
      <c r="Z838" s="149">
        <v>386.21323405591818</v>
      </c>
      <c r="AA838" s="149">
        <v>401.17805894346549</v>
      </c>
      <c r="AB838" s="149">
        <v>414.11825666409129</v>
      </c>
      <c r="AC838" s="149">
        <v>432.06269414926595</v>
      </c>
      <c r="AD838" s="149">
        <v>450.86342556166909</v>
      </c>
      <c r="AE838" s="149">
        <v>467.69903497836481</v>
      </c>
      <c r="AF838" s="149">
        <v>485.51720539291426</v>
      </c>
      <c r="AG838" s="149">
        <v>503.80561179461967</v>
      </c>
      <c r="AH838" s="149">
        <v>512.2321245768037</v>
      </c>
      <c r="AI838" s="149">
        <v>516.80241199518093</v>
      </c>
      <c r="AJ838" s="149">
        <v>528.49009842903001</v>
      </c>
      <c r="AK838" s="149">
        <v>533.8223423080766</v>
      </c>
      <c r="AL838" s="149">
        <v>537.53053041666783</v>
      </c>
      <c r="AM838" s="149">
        <v>542.71328569485934</v>
      </c>
      <c r="AN838" s="149">
        <v>546.44469533368033</v>
      </c>
      <c r="AO838" s="149">
        <v>543.82937049153509</v>
      </c>
      <c r="AP838" s="149">
        <v>554.78848141442029</v>
      </c>
      <c r="AQ838" s="149">
        <v>564.69681809440146</v>
      </c>
      <c r="AR838" s="149">
        <v>570.40641183968432</v>
      </c>
      <c r="AS838" s="149">
        <v>574.57903055287397</v>
      </c>
      <c r="AT838" s="149">
        <v>578.24658098356281</v>
      </c>
      <c r="AU838" s="149">
        <v>601.42021680738878</v>
      </c>
      <c r="AV838" s="149">
        <v>562.57059673272397</v>
      </c>
      <c r="AW838" s="149">
        <v>624.45336237332378</v>
      </c>
      <c r="AX838" s="149">
        <v>638.1913363455368</v>
      </c>
      <c r="AY838" s="149">
        <v>647.12601505437431</v>
      </c>
      <c r="AZ838" s="149">
        <v>656.18577926513569</v>
      </c>
      <c r="BA838" s="149">
        <v>664.71619439558231</v>
      </c>
    </row>
    <row r="839" spans="1:53" s="52" customFormat="1" x14ac:dyDescent="0.2">
      <c r="A839" s="37" t="s">
        <v>442</v>
      </c>
      <c r="B839" s="37" t="s">
        <v>1801</v>
      </c>
      <c r="C839" s="37" t="s">
        <v>1859</v>
      </c>
      <c r="D839" s="38" t="s">
        <v>374</v>
      </c>
      <c r="E839" s="38" t="s">
        <v>1546</v>
      </c>
      <c r="F839" s="22" t="s">
        <v>1835</v>
      </c>
      <c r="G839" s="22" t="s">
        <v>1370</v>
      </c>
      <c r="H839" s="27">
        <f t="array" ref="H839:BA839">EIURebase($H$835:$BA$838,$H$83:$BA$86,$H$976:$BA$979)</f>
        <v>1380.0574621952483</v>
      </c>
      <c r="I839" s="27">
        <v>1420.2543931514888</v>
      </c>
      <c r="J839" s="27">
        <v>1438.0249195263568</v>
      </c>
      <c r="K839" s="27">
        <v>1457.1426267469533</v>
      </c>
      <c r="L839" s="27">
        <v>1479.4472761705472</v>
      </c>
      <c r="M839" s="27">
        <v>1500.2548518821686</v>
      </c>
      <c r="N839" s="27">
        <v>1529.8492091984431</v>
      </c>
      <c r="O839" s="27">
        <v>1557.7518683160804</v>
      </c>
      <c r="P839" s="27">
        <v>1591.9121592720223</v>
      </c>
      <c r="Q839" s="27">
        <v>1592.0636269866509</v>
      </c>
      <c r="R839" s="27">
        <v>1631.9470176640164</v>
      </c>
      <c r="S839" s="27">
        <v>1676.938450016148</v>
      </c>
      <c r="T839" s="27">
        <v>1730.1378369834429</v>
      </c>
      <c r="U839" s="27">
        <v>1744.7483865593076</v>
      </c>
      <c r="V839" s="27">
        <v>1765.8958043974174</v>
      </c>
      <c r="W839" s="27">
        <v>1775.565306961721</v>
      </c>
      <c r="X839" s="27">
        <v>1807.6205909667722</v>
      </c>
      <c r="Y839" s="27">
        <v>1817.8544952629065</v>
      </c>
      <c r="Z839" s="27">
        <v>1847.9521121309026</v>
      </c>
      <c r="AA839" s="27">
        <v>1880.791347720613</v>
      </c>
      <c r="AB839" s="27">
        <v>1925.5991091540777</v>
      </c>
      <c r="AC839" s="27">
        <v>1972.8433402481141</v>
      </c>
      <c r="AD839" s="27">
        <v>2015.3322622719204</v>
      </c>
      <c r="AE839" s="27">
        <v>2053.8881671980257</v>
      </c>
      <c r="AF839" s="27">
        <v>2083.9997540777968</v>
      </c>
      <c r="AG839" s="27">
        <v>2117.1743099630985</v>
      </c>
      <c r="AH839" s="27">
        <v>2139.185483459562</v>
      </c>
      <c r="AI839" s="27">
        <v>2166.7791541514803</v>
      </c>
      <c r="AJ839" s="27">
        <v>2213.532793553657</v>
      </c>
      <c r="AK839" s="27">
        <v>2253.6245045103424</v>
      </c>
      <c r="AL839" s="27">
        <v>2277.3094242433299</v>
      </c>
      <c r="AM839" s="27">
        <v>2286.8020981590239</v>
      </c>
      <c r="AN839" s="27">
        <v>2301.5936054850581</v>
      </c>
      <c r="AO839" s="27">
        <v>2313.547194731535</v>
      </c>
      <c r="AP839" s="27">
        <v>2342.1903126850912</v>
      </c>
      <c r="AQ839" s="27">
        <v>2376.8265007812838</v>
      </c>
      <c r="AR839" s="27">
        <v>2423.8279371279114</v>
      </c>
      <c r="AS839" s="27">
        <v>2449.8402892216091</v>
      </c>
      <c r="AT839" s="27">
        <v>2468.6502402281521</v>
      </c>
      <c r="AU839" s="27">
        <v>2516.299408562646</v>
      </c>
      <c r="AV839" s="27">
        <v>2490.356972434236</v>
      </c>
      <c r="AW839" s="28">
        <v>2617.2959269189887</v>
      </c>
      <c r="AX839" s="28">
        <v>2642.6355758252566</v>
      </c>
      <c r="AY839" s="28">
        <v>2672.1448608016003</v>
      </c>
      <c r="AZ839" s="28">
        <v>2705.4126634199952</v>
      </c>
      <c r="BA839" s="28">
        <v>2737.6251841240255</v>
      </c>
    </row>
    <row r="840" spans="1:53" s="149" customFormat="1" outlineLevel="1" x14ac:dyDescent="0.2">
      <c r="A840" s="96"/>
      <c r="B840" s="96"/>
      <c r="C840" s="96" t="s">
        <v>1859</v>
      </c>
      <c r="D840" s="137"/>
      <c r="E840" s="137"/>
      <c r="F840" s="140" t="s">
        <v>444</v>
      </c>
      <c r="G840" s="140" t="s">
        <v>949</v>
      </c>
      <c r="H840" s="149">
        <v>6.4784958389548395</v>
      </c>
      <c r="I840" s="149">
        <v>-2.7918379858479083</v>
      </c>
      <c r="J840" s="149">
        <v>-33.573641419555962</v>
      </c>
      <c r="K840" s="149">
        <v>4.8916819410155776</v>
      </c>
      <c r="L840" s="149">
        <v>60.692648863284028</v>
      </c>
      <c r="M840" s="149">
        <v>116.11182597552194</v>
      </c>
      <c r="N840" s="149">
        <v>174.91938765178043</v>
      </c>
      <c r="O840" s="149">
        <v>207.96806808254453</v>
      </c>
      <c r="P840" s="149">
        <v>298.5357695807142</v>
      </c>
      <c r="Q840" s="149">
        <v>419.50348470256125</v>
      </c>
      <c r="R840" s="149">
        <v>583.42255345283832</v>
      </c>
      <c r="S840" s="149">
        <v>668.19921938873938</v>
      </c>
      <c r="T840" s="149">
        <v>663.29858924905102</v>
      </c>
      <c r="U840" s="149">
        <v>625.78630870176823</v>
      </c>
      <c r="V840" s="149">
        <v>655.15453536383848</v>
      </c>
      <c r="W840" s="149">
        <v>663.12046044080887</v>
      </c>
      <c r="X840" s="149">
        <v>637.28056816999856</v>
      </c>
      <c r="Y840" s="149">
        <v>648.9707335345006</v>
      </c>
      <c r="Z840" s="149">
        <v>675.30957736329469</v>
      </c>
      <c r="AA840" s="149">
        <v>703.3769745570014</v>
      </c>
      <c r="AB840" s="149">
        <v>730.57126617889503</v>
      </c>
      <c r="AC840" s="149">
        <v>714.8534569372024</v>
      </c>
      <c r="AD840" s="149">
        <v>659.82358612188011</v>
      </c>
      <c r="AE840" s="149">
        <v>657.11478741971348</v>
      </c>
      <c r="AF840" s="149">
        <v>633.00368713244768</v>
      </c>
      <c r="AG840" s="149">
        <v>622.84593061795533</v>
      </c>
      <c r="AH840" s="149">
        <v>682.31303419104131</v>
      </c>
      <c r="AI840" s="149">
        <v>729.0386187102539</v>
      </c>
      <c r="AJ840" s="149">
        <v>730.46424572277078</v>
      </c>
      <c r="AK840" s="149">
        <v>606.18378814301536</v>
      </c>
      <c r="AL840" s="149">
        <v>680.49547607666489</v>
      </c>
      <c r="AM840" s="149">
        <v>746.00380684690549</v>
      </c>
      <c r="AN840" s="149">
        <v>682.0635584120497</v>
      </c>
      <c r="AO840" s="149">
        <v>701.57695491202344</v>
      </c>
      <c r="AP840" s="149">
        <v>726.11601771447044</v>
      </c>
      <c r="AQ840" s="149">
        <v>710.39820847277792</v>
      </c>
      <c r="AR840" s="149">
        <v>739.71310387075937</v>
      </c>
      <c r="AS840" s="149">
        <v>790.73334651555206</v>
      </c>
      <c r="AT840" s="149">
        <v>814.59497102382659</v>
      </c>
      <c r="AU840" s="149">
        <v>807.21736018224976</v>
      </c>
      <c r="AV840" s="149">
        <v>747.10861110968108</v>
      </c>
      <c r="AW840" s="149">
        <v>789.54053970156474</v>
      </c>
      <c r="AX840" s="149">
        <v>847.6655235723988</v>
      </c>
      <c r="AY840" s="149">
        <v>874.28573552307978</v>
      </c>
      <c r="AZ840" s="149">
        <v>892.10586131581817</v>
      </c>
      <c r="BA840" s="149">
        <v>912.56666972663038</v>
      </c>
    </row>
    <row r="841" spans="1:53" s="149" customFormat="1" outlineLevel="1" x14ac:dyDescent="0.2">
      <c r="A841" s="96"/>
      <c r="B841" s="96"/>
      <c r="C841" s="96" t="s">
        <v>1859</v>
      </c>
      <c r="D841" s="137"/>
      <c r="E841" s="137"/>
      <c r="F841" s="140" t="s">
        <v>445</v>
      </c>
      <c r="G841" s="140" t="s">
        <v>950</v>
      </c>
      <c r="H841" s="149">
        <v>346.62830225390854</v>
      </c>
      <c r="I841" s="149">
        <v>324.87245293659225</v>
      </c>
      <c r="J841" s="149">
        <v>327.9186057363487</v>
      </c>
      <c r="K841" s="149">
        <v>316.72026998007664</v>
      </c>
      <c r="L841" s="149">
        <v>321.2021727082178</v>
      </c>
      <c r="M841" s="149">
        <v>324.03899881895217</v>
      </c>
      <c r="N841" s="149">
        <v>334.76602847172012</v>
      </c>
      <c r="O841" s="149">
        <v>348.45316866556664</v>
      </c>
      <c r="P841" s="149">
        <v>382.76348247294231</v>
      </c>
      <c r="Q841" s="149">
        <v>419.64735876375426</v>
      </c>
      <c r="R841" s="149">
        <v>439.30994119084988</v>
      </c>
      <c r="S841" s="149">
        <v>424.95501033263889</v>
      </c>
      <c r="T841" s="149">
        <v>415.30671944538233</v>
      </c>
      <c r="U841" s="149">
        <v>373.64685569154631</v>
      </c>
      <c r="V841" s="149">
        <v>402.41835962314178</v>
      </c>
      <c r="W841" s="149">
        <v>420.75049757277225</v>
      </c>
      <c r="X841" s="149">
        <v>409.56885658310966</v>
      </c>
      <c r="Y841" s="149">
        <v>423.32020741776034</v>
      </c>
      <c r="Z841" s="149">
        <v>466.89740090601396</v>
      </c>
      <c r="AA841" s="149">
        <v>495.99766331852715</v>
      </c>
      <c r="AB841" s="149">
        <v>542.21648256947014</v>
      </c>
      <c r="AC841" s="149">
        <v>547.58962899197468</v>
      </c>
      <c r="AD841" s="149">
        <v>538.22386492425835</v>
      </c>
      <c r="AE841" s="149">
        <v>540.67542719016626</v>
      </c>
      <c r="AF841" s="149">
        <v>571.19602897727123</v>
      </c>
      <c r="AG841" s="149">
        <v>588.28761734656314</v>
      </c>
      <c r="AH841" s="149">
        <v>612.5605237834078</v>
      </c>
      <c r="AI841" s="149">
        <v>649.10665210358911</v>
      </c>
      <c r="AJ841" s="149">
        <v>647.04934317221932</v>
      </c>
      <c r="AK841" s="149">
        <v>560.81316835921461</v>
      </c>
      <c r="AL841" s="149">
        <v>578.06656754333187</v>
      </c>
      <c r="AM841" s="149">
        <v>620.7833384448079</v>
      </c>
      <c r="AN841" s="149">
        <v>606.89971369009959</v>
      </c>
      <c r="AO841" s="149">
        <v>607.60474652613152</v>
      </c>
      <c r="AP841" s="149">
        <v>626.41718006897838</v>
      </c>
      <c r="AQ841" s="149">
        <v>639.83591978426341</v>
      </c>
      <c r="AR841" s="149">
        <v>645.30409795515834</v>
      </c>
      <c r="AS841" s="149">
        <v>681.62805745815592</v>
      </c>
      <c r="AT841" s="149">
        <v>703.70239155386253</v>
      </c>
      <c r="AU841" s="149">
        <v>730.63490273282207</v>
      </c>
      <c r="AV841" s="149">
        <v>661.4132635201438</v>
      </c>
      <c r="AW841" s="149">
        <v>734.84079345304008</v>
      </c>
      <c r="AX841" s="149">
        <v>760.67350301436375</v>
      </c>
      <c r="AY841" s="149">
        <v>777.1227111503822</v>
      </c>
      <c r="AZ841" s="149">
        <v>790.79089411732036</v>
      </c>
      <c r="BA841" s="149">
        <v>802.40554656198378</v>
      </c>
    </row>
    <row r="842" spans="1:53" s="149" customFormat="1" outlineLevel="1" x14ac:dyDescent="0.2">
      <c r="A842" s="96"/>
      <c r="B842" s="96"/>
      <c r="C842" s="96" t="s">
        <v>1859</v>
      </c>
      <c r="D842" s="137"/>
      <c r="E842" s="137"/>
      <c r="F842" s="140" t="s">
        <v>446</v>
      </c>
      <c r="G842" s="140" t="s">
        <v>951</v>
      </c>
      <c r="H842" s="166">
        <v>289.12074370571781</v>
      </c>
      <c r="I842" s="149">
        <v>289.12074370571781</v>
      </c>
      <c r="J842" s="149">
        <v>280.63609638633397</v>
      </c>
      <c r="K842" s="149">
        <v>276.98963300458513</v>
      </c>
      <c r="L842" s="149">
        <v>295.95667622728013</v>
      </c>
      <c r="M842" s="149">
        <v>301.87262342313346</v>
      </c>
      <c r="N842" s="149">
        <v>306.61865440122943</v>
      </c>
      <c r="O842" s="149">
        <v>322.5009259312655</v>
      </c>
      <c r="P842" s="149">
        <v>348.10873251854855</v>
      </c>
      <c r="Q842" s="149">
        <v>361.16758017359933</v>
      </c>
      <c r="R842" s="149">
        <v>374.00011085311644</v>
      </c>
      <c r="S842" s="149">
        <v>381.40823206030194</v>
      </c>
      <c r="T842" s="149">
        <v>372.96161760871502</v>
      </c>
      <c r="U842" s="149">
        <v>328.51325660696421</v>
      </c>
      <c r="V842" s="149">
        <v>335.70114996174237</v>
      </c>
      <c r="W842" s="149">
        <v>366.97582357095581</v>
      </c>
      <c r="X842" s="149">
        <v>366.53399518197915</v>
      </c>
      <c r="Y842" s="149">
        <v>377.71896313788204</v>
      </c>
      <c r="Z842" s="149">
        <v>389.18751149244048</v>
      </c>
      <c r="AA842" s="149">
        <v>407.13789753055568</v>
      </c>
      <c r="AB842" s="149">
        <v>436.50619256632638</v>
      </c>
      <c r="AC842" s="149">
        <v>444.53126465149552</v>
      </c>
      <c r="AD842" s="149">
        <v>462.38163795972764</v>
      </c>
      <c r="AE842" s="149">
        <v>463.7134530462709</v>
      </c>
      <c r="AF842" s="149">
        <v>467.68484461137189</v>
      </c>
      <c r="AG842" s="149">
        <v>470.21174852082083</v>
      </c>
      <c r="AH842" s="149">
        <v>494.11732293070378</v>
      </c>
      <c r="AI842" s="149">
        <v>502.75259926655121</v>
      </c>
      <c r="AJ842" s="149">
        <v>486.03274960117386</v>
      </c>
      <c r="AK842" s="149">
        <v>415.44908198222544</v>
      </c>
      <c r="AL842" s="149">
        <v>437.5797469326655</v>
      </c>
      <c r="AM842" s="149">
        <v>438.16716347273785</v>
      </c>
      <c r="AN842" s="149">
        <v>370.79782903319369</v>
      </c>
      <c r="AO842" s="149">
        <v>348.91909488334488</v>
      </c>
      <c r="AP842" s="149">
        <v>355.164193573381</v>
      </c>
      <c r="AQ842" s="149">
        <v>357.05683953762264</v>
      </c>
      <c r="AR842" s="149">
        <v>379.49767054909233</v>
      </c>
      <c r="AS842" s="149">
        <v>396.43020551346143</v>
      </c>
      <c r="AT842" s="149">
        <v>407.61390748544176</v>
      </c>
      <c r="AU842" s="149">
        <v>397.06826141043661</v>
      </c>
      <c r="AV842" s="149">
        <v>355.12368208785875</v>
      </c>
      <c r="AW842" s="149">
        <v>427.37205526579027</v>
      </c>
      <c r="AX842" s="149">
        <v>462.16418686425942</v>
      </c>
      <c r="AY842" s="149">
        <v>476.17590144817768</v>
      </c>
      <c r="AZ842" s="149">
        <v>488.64667931974208</v>
      </c>
      <c r="BA842" s="149">
        <v>495.91941023302257</v>
      </c>
    </row>
    <row r="843" spans="1:53" s="149" customFormat="1" outlineLevel="1" x14ac:dyDescent="0.2">
      <c r="A843" s="96"/>
      <c r="B843" s="96"/>
      <c r="C843" s="96" t="s">
        <v>1859</v>
      </c>
      <c r="D843" s="137"/>
      <c r="E843" s="137"/>
      <c r="F843" s="140" t="s">
        <v>447</v>
      </c>
      <c r="G843" s="140" t="s">
        <v>952</v>
      </c>
      <c r="H843" s="149">
        <v>218.7567318884613</v>
      </c>
      <c r="I843" s="149">
        <v>203.82198574689855</v>
      </c>
      <c r="J843" s="149">
        <v>224.66413768449851</v>
      </c>
      <c r="K843" s="149">
        <v>254.48417261677341</v>
      </c>
      <c r="L843" s="149">
        <v>269.22795843144104</v>
      </c>
      <c r="M843" s="149">
        <v>273.25598489515755</v>
      </c>
      <c r="N843" s="149">
        <v>270.64436200718859</v>
      </c>
      <c r="O843" s="149">
        <v>305.70687612962115</v>
      </c>
      <c r="P843" s="149">
        <v>366.33059774997639</v>
      </c>
      <c r="Q843" s="149">
        <v>373.46756824077011</v>
      </c>
      <c r="R843" s="149">
        <v>345.79618043989097</v>
      </c>
      <c r="S843" s="149">
        <v>306.00636786532721</v>
      </c>
      <c r="T843" s="149">
        <v>312.6721197077394</v>
      </c>
      <c r="U843" s="149">
        <v>323.31506684771608</v>
      </c>
      <c r="V843" s="149">
        <v>344.26437637882555</v>
      </c>
      <c r="W843" s="149">
        <v>341.51537196071615</v>
      </c>
      <c r="X843" s="149">
        <v>347.42277775675325</v>
      </c>
      <c r="Y843" s="149">
        <v>336.34707879683435</v>
      </c>
      <c r="Z843" s="149">
        <v>363.97038306216439</v>
      </c>
      <c r="AA843" s="149">
        <v>372.87133239996075</v>
      </c>
      <c r="AB843" s="149">
        <v>386.94332253224184</v>
      </c>
      <c r="AC843" s="149">
        <v>391.10598289549597</v>
      </c>
      <c r="AD843" s="149">
        <v>397.60550308643826</v>
      </c>
      <c r="AE843" s="149">
        <v>407.38844184773598</v>
      </c>
      <c r="AF843" s="149">
        <v>412.38638191424371</v>
      </c>
      <c r="AG843" s="149">
        <v>434.50618208214934</v>
      </c>
      <c r="AH843" s="149">
        <v>448.82133752277889</v>
      </c>
      <c r="AI843" s="149">
        <v>465.51181961953591</v>
      </c>
      <c r="AJ843" s="149">
        <v>432.29296563158749</v>
      </c>
      <c r="AK843" s="149">
        <v>351.42607554504451</v>
      </c>
      <c r="AL843" s="149">
        <v>404.45122473333424</v>
      </c>
      <c r="AM843" s="149">
        <v>402.57459303161636</v>
      </c>
      <c r="AN843" s="149">
        <v>423.73547011914201</v>
      </c>
      <c r="AO843" s="149">
        <v>441.08263592997014</v>
      </c>
      <c r="AP843" s="149">
        <v>481.07027790793609</v>
      </c>
      <c r="AQ843" s="149">
        <v>501.83824381926019</v>
      </c>
      <c r="AR843" s="149">
        <v>519.86132675837916</v>
      </c>
      <c r="AS843" s="149">
        <v>540.28446502905081</v>
      </c>
      <c r="AT843" s="149">
        <v>522.7271054771079</v>
      </c>
      <c r="AU843" s="149">
        <v>534.08031512791047</v>
      </c>
      <c r="AV843" s="149">
        <v>471.9165465546813</v>
      </c>
      <c r="AW843" s="149">
        <v>526.51895473892478</v>
      </c>
      <c r="AX843" s="149">
        <v>590.84990622925159</v>
      </c>
      <c r="AY843" s="149">
        <v>619.87884510298522</v>
      </c>
      <c r="AZ843" s="149">
        <v>642.11614492752847</v>
      </c>
      <c r="BA843" s="149">
        <v>662.67398474010895</v>
      </c>
    </row>
    <row r="844" spans="1:53" s="52" customFormat="1" x14ac:dyDescent="0.2">
      <c r="A844" s="37" t="s">
        <v>442</v>
      </c>
      <c r="B844" s="37" t="s">
        <v>1802</v>
      </c>
      <c r="C844" s="37" t="s">
        <v>1859</v>
      </c>
      <c r="D844" s="38" t="s">
        <v>374</v>
      </c>
      <c r="E844" s="38" t="s">
        <v>1546</v>
      </c>
      <c r="F844" s="22" t="s">
        <v>1836</v>
      </c>
      <c r="G844" s="22" t="s">
        <v>1371</v>
      </c>
      <c r="H844" s="27" t="str">
        <f t="array" ref="H844:BA844">EIURebase($H$840:$BA$843,$H$88:$BA$91,$H$981:$BA$984,$H$93:$BA$96)</f>
        <v>–</v>
      </c>
      <c r="I844" s="27">
        <v>-791.41862223649548</v>
      </c>
      <c r="J844" s="27">
        <v>-1248.1846421735663</v>
      </c>
      <c r="K844" s="27">
        <v>-725.78583649316647</v>
      </c>
      <c r="L844" s="27">
        <v>28.674032401486571</v>
      </c>
      <c r="M844" s="27">
        <v>800.02101927479021</v>
      </c>
      <c r="N844" s="27">
        <v>905.12833402867477</v>
      </c>
      <c r="O844" s="27">
        <v>1003.1494469853631</v>
      </c>
      <c r="P844" s="27">
        <v>1234.4733558201681</v>
      </c>
      <c r="Q844" s="27">
        <v>1472.8550615020049</v>
      </c>
      <c r="R844" s="27">
        <v>1743.257240885029</v>
      </c>
      <c r="S844" s="27">
        <v>1786.6566654948554</v>
      </c>
      <c r="T844" s="27">
        <v>1771.5174266125762</v>
      </c>
      <c r="U844" s="27">
        <v>1663.0597037038176</v>
      </c>
      <c r="V844" s="27">
        <v>1751.6529841639444</v>
      </c>
      <c r="W844" s="27">
        <v>1801.6050360178297</v>
      </c>
      <c r="X844" s="27">
        <v>1767.1375228660515</v>
      </c>
      <c r="Y844" s="27">
        <v>1792.6498686609045</v>
      </c>
      <c r="Z844" s="27">
        <v>1900.7487868754033</v>
      </c>
      <c r="AA844" s="27">
        <v>1984.6002494012198</v>
      </c>
      <c r="AB844" s="27">
        <v>2096.8318256960483</v>
      </c>
      <c r="AC844" s="27">
        <v>2097.6371565550944</v>
      </c>
      <c r="AD844" s="27">
        <v>2056.373947402401</v>
      </c>
      <c r="AE844" s="27">
        <v>2069.146433800267</v>
      </c>
      <c r="AF844" s="27">
        <v>2083.2022312159038</v>
      </c>
      <c r="AG844" s="27">
        <v>2117.0612018498559</v>
      </c>
      <c r="AH844" s="27">
        <v>2238.1415765454508</v>
      </c>
      <c r="AI844" s="27">
        <v>2346.4096896999304</v>
      </c>
      <c r="AJ844" s="27">
        <v>2295.8393041277518</v>
      </c>
      <c r="AK844" s="27">
        <v>1933.8721140295004</v>
      </c>
      <c r="AL844" s="27">
        <v>2100.5930152859969</v>
      </c>
      <c r="AM844" s="27">
        <v>2207.5289017960677</v>
      </c>
      <c r="AN844" s="27">
        <v>2083.4965712544849</v>
      </c>
      <c r="AO844" s="27">
        <v>2099.1834322514701</v>
      </c>
      <c r="AP844" s="27">
        <v>2188.767669264766</v>
      </c>
      <c r="AQ844" s="27">
        <v>2209.1292116139243</v>
      </c>
      <c r="AR844" s="27">
        <v>2284.3761991333895</v>
      </c>
      <c r="AS844" s="27">
        <v>2409.0760745162206</v>
      </c>
      <c r="AT844" s="27">
        <v>2448.6383755402394</v>
      </c>
      <c r="AU844" s="27">
        <v>2469.0008394534193</v>
      </c>
      <c r="AV844" s="27">
        <v>2235.5621032723652</v>
      </c>
      <c r="AW844" s="28">
        <v>2478.2723431593204</v>
      </c>
      <c r="AX844" s="28">
        <v>2661.3531196802742</v>
      </c>
      <c r="AY844" s="28">
        <v>2747.4631932246248</v>
      </c>
      <c r="AZ844" s="28">
        <v>2813.6595796804095</v>
      </c>
      <c r="BA844" s="28">
        <v>2873.5656112617462</v>
      </c>
    </row>
    <row r="845" spans="1:53" s="149" customFormat="1" outlineLevel="1" x14ac:dyDescent="0.2">
      <c r="A845" s="96"/>
      <c r="B845" s="96"/>
      <c r="C845" s="96" t="s">
        <v>1859</v>
      </c>
      <c r="D845" s="137"/>
      <c r="E845" s="137"/>
      <c r="F845" s="140" t="s">
        <v>444</v>
      </c>
      <c r="G845" s="140" t="s">
        <v>953</v>
      </c>
      <c r="H845" s="149">
        <v>262.60174255248171</v>
      </c>
      <c r="I845" s="149">
        <v>281.46327232351888</v>
      </c>
      <c r="J845" s="149">
        <v>290.8305731115575</v>
      </c>
      <c r="K845" s="149">
        <v>288.88857172867148</v>
      </c>
      <c r="L845" s="149">
        <v>316.85085307833157</v>
      </c>
      <c r="M845" s="149">
        <v>342.32534180677806</v>
      </c>
      <c r="N845" s="149">
        <v>337.45129912031899</v>
      </c>
      <c r="O845" s="149">
        <v>338.65711697243779</v>
      </c>
      <c r="P845" s="149">
        <v>355.53856690210097</v>
      </c>
      <c r="Q845" s="149">
        <v>393.66779666804678</v>
      </c>
      <c r="R845" s="149">
        <v>442.47168763011808</v>
      </c>
      <c r="S845" s="149">
        <v>540.04773750552067</v>
      </c>
      <c r="T845" s="149">
        <v>533.33412448950799</v>
      </c>
      <c r="U845" s="149">
        <v>501.25391171076478</v>
      </c>
      <c r="V845" s="149">
        <v>541.35408248804765</v>
      </c>
      <c r="W845" s="149">
        <v>578.70613091625421</v>
      </c>
      <c r="X845" s="149">
        <v>613.76014437471235</v>
      </c>
      <c r="Y845" s="149">
        <v>689.68034026703629</v>
      </c>
      <c r="Z845" s="149">
        <v>738.61179406504198</v>
      </c>
      <c r="AA845" s="149">
        <v>775.06252538083868</v>
      </c>
      <c r="AB845" s="149">
        <v>887.29827406132665</v>
      </c>
      <c r="AC845" s="149">
        <v>941.14083357872005</v>
      </c>
      <c r="AD845" s="149">
        <v>981.01570680994905</v>
      </c>
      <c r="AE845" s="149">
        <v>998.58777304838895</v>
      </c>
      <c r="AF845" s="149">
        <v>1102.3980281474405</v>
      </c>
      <c r="AG845" s="149">
        <v>1179.5347038602599</v>
      </c>
      <c r="AH845" s="149">
        <v>1330.9247544091897</v>
      </c>
      <c r="AI845" s="149">
        <v>1453.9741506592841</v>
      </c>
      <c r="AJ845" s="149">
        <v>1472.5824586813762</v>
      </c>
      <c r="AK845" s="149">
        <v>1262.3487508054391</v>
      </c>
      <c r="AL845" s="149">
        <v>1439.5109366999964</v>
      </c>
      <c r="AM845" s="149">
        <v>1562.2450433138106</v>
      </c>
      <c r="AN845" s="149">
        <v>1617.9349157806498</v>
      </c>
      <c r="AO845" s="149">
        <v>1637.1740569316926</v>
      </c>
      <c r="AP845" s="149">
        <v>1713.8150780431936</v>
      </c>
      <c r="AQ845" s="149">
        <v>1797.3498232793552</v>
      </c>
      <c r="AR845" s="149">
        <v>1838.5767356432968</v>
      </c>
      <c r="AS845" s="149">
        <v>1937.9712857678896</v>
      </c>
      <c r="AT845" s="149">
        <v>1985.4608352711512</v>
      </c>
      <c r="AU845" s="149">
        <v>2004.880341387232</v>
      </c>
      <c r="AV845" s="149">
        <v>1801.2248141432851</v>
      </c>
      <c r="AW845" s="149">
        <v>1960.0109742505731</v>
      </c>
      <c r="AX845" s="149">
        <v>2042.3431724134052</v>
      </c>
      <c r="AY845" s="149">
        <v>2100.5671852011997</v>
      </c>
      <c r="AZ845" s="149">
        <v>2169.2436718921717</v>
      </c>
      <c r="BA845" s="149">
        <v>2232.5207644503266</v>
      </c>
    </row>
    <row r="846" spans="1:53" s="149" customFormat="1" outlineLevel="1" x14ac:dyDescent="0.2">
      <c r="A846" s="96"/>
      <c r="B846" s="96"/>
      <c r="C846" s="96" t="s">
        <v>1859</v>
      </c>
      <c r="D846" s="137"/>
      <c r="E846" s="137"/>
      <c r="F846" s="140" t="s">
        <v>445</v>
      </c>
      <c r="G846" s="140" t="s">
        <v>954</v>
      </c>
      <c r="H846" s="149">
        <v>193.356411597403</v>
      </c>
      <c r="I846" s="149">
        <v>202.94320885728365</v>
      </c>
      <c r="J846" s="149">
        <v>200.5490756015372</v>
      </c>
      <c r="K846" s="149">
        <v>210.27957217794713</v>
      </c>
      <c r="L846" s="149">
        <v>224.72905166680906</v>
      </c>
      <c r="M846" s="149">
        <v>229.65845143560742</v>
      </c>
      <c r="N846" s="149">
        <v>227.24892182451853</v>
      </c>
      <c r="O846" s="149">
        <v>233.62942808434011</v>
      </c>
      <c r="P846" s="149">
        <v>253.01857157889529</v>
      </c>
      <c r="Q846" s="149">
        <v>278.15825379384466</v>
      </c>
      <c r="R846" s="149">
        <v>290.02242861479169</v>
      </c>
      <c r="S846" s="149">
        <v>307.82703053868948</v>
      </c>
      <c r="T846" s="149">
        <v>325.71887847619428</v>
      </c>
      <c r="U846" s="149">
        <v>326.88002027493513</v>
      </c>
      <c r="V846" s="149">
        <v>353.79669850232227</v>
      </c>
      <c r="W846" s="149">
        <v>385.76466431163522</v>
      </c>
      <c r="X846" s="149">
        <v>402.1528015440303</v>
      </c>
      <c r="Y846" s="149">
        <v>454.18478442374123</v>
      </c>
      <c r="Z846" s="149">
        <v>494.23327072860144</v>
      </c>
      <c r="AA846" s="149">
        <v>518.09505545012985</v>
      </c>
      <c r="AB846" s="149">
        <v>586.92189594919807</v>
      </c>
      <c r="AC846" s="149">
        <v>605.92228147135722</v>
      </c>
      <c r="AD846" s="149">
        <v>617.65558727189364</v>
      </c>
      <c r="AE846" s="149">
        <v>611.74466985001595</v>
      </c>
      <c r="AF846" s="149">
        <v>641.3197854331944</v>
      </c>
      <c r="AG846" s="149">
        <v>667.67064760174742</v>
      </c>
      <c r="AH846" s="149">
        <v>709.47560144525551</v>
      </c>
      <c r="AI846" s="149">
        <v>729.93094254727339</v>
      </c>
      <c r="AJ846" s="149">
        <v>730.03486794583478</v>
      </c>
      <c r="AK846" s="149">
        <v>652.64893690599229</v>
      </c>
      <c r="AL846" s="149">
        <v>706.87490042199829</v>
      </c>
      <c r="AM846" s="149">
        <v>753.5823104124554</v>
      </c>
      <c r="AN846" s="149">
        <v>777.27986734366459</v>
      </c>
      <c r="AO846" s="149">
        <v>793.36905867649432</v>
      </c>
      <c r="AP846" s="149">
        <v>819.35682346488875</v>
      </c>
      <c r="AQ846" s="149">
        <v>855.77305293854943</v>
      </c>
      <c r="AR846" s="149">
        <v>870.6882721765196</v>
      </c>
      <c r="AS846" s="149">
        <v>910.96385472268037</v>
      </c>
      <c r="AT846" s="149">
        <v>952.90352667543448</v>
      </c>
      <c r="AU846" s="149">
        <v>967.20289169970772</v>
      </c>
      <c r="AV846" s="149">
        <v>811.25320843632778</v>
      </c>
      <c r="AW846" s="149">
        <v>881.85370947281683</v>
      </c>
      <c r="AX846" s="149">
        <v>933.43082337285648</v>
      </c>
      <c r="AY846" s="149">
        <v>977.26228727313764</v>
      </c>
      <c r="AZ846" s="149">
        <v>1016.0734857086755</v>
      </c>
      <c r="BA846" s="149">
        <v>1053.7633025139753</v>
      </c>
    </row>
    <row r="847" spans="1:53" s="149" customFormat="1" outlineLevel="1" x14ac:dyDescent="0.2">
      <c r="A847" s="96"/>
      <c r="B847" s="96"/>
      <c r="C847" s="96" t="s">
        <v>1859</v>
      </c>
      <c r="D847" s="137"/>
      <c r="E847" s="137"/>
      <c r="F847" s="140" t="s">
        <v>446</v>
      </c>
      <c r="G847" s="140" t="s">
        <v>955</v>
      </c>
      <c r="H847" s="166">
        <v>185.65275859421411</v>
      </c>
      <c r="I847" s="149">
        <v>189.43414061866346</v>
      </c>
      <c r="J847" s="149">
        <v>186.44169705864272</v>
      </c>
      <c r="K847" s="149">
        <v>194.55918804518618</v>
      </c>
      <c r="L847" s="149">
        <v>208.93852769287534</v>
      </c>
      <c r="M847" s="149">
        <v>216.94271623078527</v>
      </c>
      <c r="N847" s="149">
        <v>221.49369791756484</v>
      </c>
      <c r="O847" s="149">
        <v>228.57132420887183</v>
      </c>
      <c r="P847" s="149">
        <v>241.16426191643916</v>
      </c>
      <c r="Q847" s="149">
        <v>262.93343904722542</v>
      </c>
      <c r="R847" s="149">
        <v>279.77395966245371</v>
      </c>
      <c r="S847" s="149">
        <v>277.00937991579593</v>
      </c>
      <c r="T847" s="149">
        <v>295.72190876566907</v>
      </c>
      <c r="U847" s="149">
        <v>321.66313383836058</v>
      </c>
      <c r="V847" s="149">
        <v>354.65428904824864</v>
      </c>
      <c r="W847" s="149">
        <v>400.59339630475574</v>
      </c>
      <c r="X847" s="149">
        <v>405.94882537683327</v>
      </c>
      <c r="Y847" s="149">
        <v>427.09232120794326</v>
      </c>
      <c r="Z847" s="149">
        <v>437.52244106270638</v>
      </c>
      <c r="AA847" s="149">
        <v>431.79059607794642</v>
      </c>
      <c r="AB847" s="149">
        <v>487.46993716864813</v>
      </c>
      <c r="AC847" s="149">
        <v>498.66421909363953</v>
      </c>
      <c r="AD847" s="149">
        <v>486.21731565319982</v>
      </c>
      <c r="AE847" s="149">
        <v>478.56688253824558</v>
      </c>
      <c r="AF847" s="149">
        <v>504.47285796025113</v>
      </c>
      <c r="AG847" s="149">
        <v>525.14300133929225</v>
      </c>
      <c r="AH847" s="149">
        <v>570.50426610776844</v>
      </c>
      <c r="AI847" s="149">
        <v>602.25916571145513</v>
      </c>
      <c r="AJ847" s="149">
        <v>581.55880834611173</v>
      </c>
      <c r="AK847" s="149">
        <v>479.23033132079968</v>
      </c>
      <c r="AL847" s="149">
        <v>533.21013568199862</v>
      </c>
      <c r="AM847" s="149">
        <v>566.74010698094378</v>
      </c>
      <c r="AN847" s="149">
        <v>576.56342927746971</v>
      </c>
      <c r="AO847" s="149">
        <v>580.01915396079187</v>
      </c>
      <c r="AP847" s="149">
        <v>593.52606475400296</v>
      </c>
      <c r="AQ847" s="149">
        <v>618.04345572219995</v>
      </c>
      <c r="AR847" s="149">
        <v>629.9565787379662</v>
      </c>
      <c r="AS847" s="149">
        <v>668.1583876689001</v>
      </c>
      <c r="AT847" s="149">
        <v>678.9183435407964</v>
      </c>
      <c r="AU847" s="149">
        <v>691.75425205487772</v>
      </c>
      <c r="AV847" s="149">
        <v>591.40982679674801</v>
      </c>
      <c r="AW847" s="149">
        <v>657.6341194495227</v>
      </c>
      <c r="AX847" s="149">
        <v>700.60149310582824</v>
      </c>
      <c r="AY847" s="149">
        <v>726.84677967678397</v>
      </c>
      <c r="AZ847" s="149">
        <v>749.7370745983585</v>
      </c>
      <c r="BA847" s="149">
        <v>768.85110974356019</v>
      </c>
    </row>
    <row r="848" spans="1:53" s="149" customFormat="1" outlineLevel="1" x14ac:dyDescent="0.2">
      <c r="A848" s="96"/>
      <c r="B848" s="96"/>
      <c r="C848" s="96" t="s">
        <v>1859</v>
      </c>
      <c r="D848" s="137"/>
      <c r="E848" s="137"/>
      <c r="F848" s="140" t="s">
        <v>447</v>
      </c>
      <c r="G848" s="140" t="s">
        <v>956</v>
      </c>
      <c r="H848" s="149">
        <v>218.55837017121542</v>
      </c>
      <c r="I848" s="149">
        <v>217.03224504326889</v>
      </c>
      <c r="J848" s="149">
        <v>218.81449377964469</v>
      </c>
      <c r="K848" s="149">
        <v>222.58468637833695</v>
      </c>
      <c r="L848" s="149">
        <v>236.88116116387431</v>
      </c>
      <c r="M848" s="149">
        <v>250.12129194780695</v>
      </c>
      <c r="N848" s="149">
        <v>259.9986391889426</v>
      </c>
      <c r="O848" s="149">
        <v>276.19016326379096</v>
      </c>
      <c r="P848" s="149">
        <v>278.57091846338756</v>
      </c>
      <c r="Q848" s="149">
        <v>291.40762138741081</v>
      </c>
      <c r="R848" s="149">
        <v>306.64498549096038</v>
      </c>
      <c r="S848" s="149">
        <v>306.15662545001754</v>
      </c>
      <c r="T848" s="149">
        <v>319.3914479726356</v>
      </c>
      <c r="U848" s="149">
        <v>332.99784878727536</v>
      </c>
      <c r="V848" s="149">
        <v>362.61131159608129</v>
      </c>
      <c r="W848" s="149">
        <v>395.568979033083</v>
      </c>
      <c r="X848" s="149">
        <v>423.64570019131327</v>
      </c>
      <c r="Y848" s="149">
        <v>475.73301434079264</v>
      </c>
      <c r="Z848" s="149">
        <v>488.35075148558872</v>
      </c>
      <c r="AA848" s="149">
        <v>502.02217850133241</v>
      </c>
      <c r="AB848" s="149">
        <v>546.86504302171602</v>
      </c>
      <c r="AC848" s="149">
        <v>558.83119109014547</v>
      </c>
      <c r="AD848" s="149">
        <v>564.87331953148498</v>
      </c>
      <c r="AE848" s="149">
        <v>578.02719106905545</v>
      </c>
      <c r="AF848" s="149">
        <v>604.94671126070364</v>
      </c>
      <c r="AG848" s="149">
        <v>652.70115711214351</v>
      </c>
      <c r="AH848" s="149">
        <v>735.73696179104979</v>
      </c>
      <c r="AI848" s="149">
        <v>720.92956685398246</v>
      </c>
      <c r="AJ848" s="149">
        <v>723.75488893867657</v>
      </c>
      <c r="AK848" s="149">
        <v>663.04828547962097</v>
      </c>
      <c r="AL848" s="149">
        <v>701.65925121666817</v>
      </c>
      <c r="AM848" s="149">
        <v>752.34916557507995</v>
      </c>
      <c r="AN848" s="149">
        <v>757.17437511004823</v>
      </c>
      <c r="AO848" s="149">
        <v>763.65045391385615</v>
      </c>
      <c r="AP848" s="149">
        <v>765.44995449950432</v>
      </c>
      <c r="AQ848" s="149">
        <v>786.87807836120237</v>
      </c>
      <c r="AR848" s="149">
        <v>808.44554408240845</v>
      </c>
      <c r="AS848" s="149">
        <v>852.16571133475486</v>
      </c>
      <c r="AT848" s="149">
        <v>877.98774849961001</v>
      </c>
      <c r="AU848" s="149">
        <v>901.32419230390553</v>
      </c>
      <c r="AV848" s="149">
        <v>753.39223892339805</v>
      </c>
      <c r="AW848" s="149">
        <v>794.51824965124922</v>
      </c>
      <c r="AX848" s="149">
        <v>878.8217614096892</v>
      </c>
      <c r="AY848" s="149">
        <v>896.04970869366184</v>
      </c>
      <c r="AZ848" s="149">
        <v>916.86877749071402</v>
      </c>
      <c r="BA848" s="149">
        <v>941.68797010803473</v>
      </c>
    </row>
    <row r="849" spans="1:53" s="52" customFormat="1" x14ac:dyDescent="0.2">
      <c r="A849" s="37" t="s">
        <v>442</v>
      </c>
      <c r="B849" s="37" t="s">
        <v>1803</v>
      </c>
      <c r="C849" s="37" t="s">
        <v>1859</v>
      </c>
      <c r="D849" s="38" t="s">
        <v>374</v>
      </c>
      <c r="E849" s="38" t="s">
        <v>1546</v>
      </c>
      <c r="F849" s="22" t="s">
        <v>1837</v>
      </c>
      <c r="G849" s="22" t="s">
        <v>1372</v>
      </c>
      <c r="H849" s="27">
        <f t="array" ref="H849:BA849">EIURebase($H$845:$BA$848,$H$98:$BA$101,$H$986:$BA$989)</f>
        <v>847.66764422595747</v>
      </c>
      <c r="I849" s="27">
        <v>882.33034244666271</v>
      </c>
      <c r="J849" s="27">
        <v>892.3126627615037</v>
      </c>
      <c r="K849" s="27">
        <v>907.47340434974183</v>
      </c>
      <c r="L849" s="27">
        <v>979.98196900550204</v>
      </c>
      <c r="M849" s="27">
        <v>1035.3446237141904</v>
      </c>
      <c r="N849" s="27">
        <v>1037.7881482182372</v>
      </c>
      <c r="O849" s="27">
        <v>1064.398809893979</v>
      </c>
      <c r="P849" s="27">
        <v>1116.7365798350947</v>
      </c>
      <c r="Q849" s="27">
        <v>1217.2634129039564</v>
      </c>
      <c r="R849" s="27">
        <v>1316.3639916488651</v>
      </c>
      <c r="S849" s="27">
        <v>1438.2148057691452</v>
      </c>
      <c r="T849" s="27">
        <v>1478.5219889957345</v>
      </c>
      <c r="U849" s="27">
        <v>1478.8422201010858</v>
      </c>
      <c r="V849" s="27">
        <v>1606.5264123561051</v>
      </c>
      <c r="W849" s="27">
        <v>1750.1944601941452</v>
      </c>
      <c r="X849" s="27">
        <v>1836.3463159178029</v>
      </c>
      <c r="Y849" s="27">
        <v>2039.865836943374</v>
      </c>
      <c r="Z849" s="27">
        <v>2154.085189139435</v>
      </c>
      <c r="AA849" s="27">
        <v>2225.290745514169</v>
      </c>
      <c r="AB849" s="27">
        <v>2504.0888941291869</v>
      </c>
      <c r="AC849" s="27">
        <v>2599.6203801681072</v>
      </c>
      <c r="AD849" s="27">
        <v>2646.5023727708672</v>
      </c>
      <c r="AE849" s="27">
        <v>2666.1894581000984</v>
      </c>
      <c r="AF849" s="27">
        <v>2852.2297006632534</v>
      </c>
      <c r="AG849" s="27">
        <v>3025.6231143863324</v>
      </c>
      <c r="AH849" s="27">
        <v>3349.498195426851</v>
      </c>
      <c r="AI849" s="27">
        <v>3507.0938257719954</v>
      </c>
      <c r="AJ849" s="27">
        <v>3507.931023912</v>
      </c>
      <c r="AK849" s="27">
        <v>3057.2763045118522</v>
      </c>
      <c r="AL849" s="27">
        <v>3381.2552240206614</v>
      </c>
      <c r="AM849" s="27">
        <v>3634.9166262822905</v>
      </c>
      <c r="AN849" s="27">
        <v>3728.9525875118325</v>
      </c>
      <c r="AO849" s="27">
        <v>3774.2127234828349</v>
      </c>
      <c r="AP849" s="27">
        <v>3892.1479207615898</v>
      </c>
      <c r="AQ849" s="27">
        <v>4058.0444103013078</v>
      </c>
      <c r="AR849" s="27">
        <v>4147.6671306401913</v>
      </c>
      <c r="AS849" s="27">
        <v>4369.2592394942258</v>
      </c>
      <c r="AT849" s="27">
        <v>4495.2704539869919</v>
      </c>
      <c r="AU849" s="27">
        <v>4565.1616774457234</v>
      </c>
      <c r="AV849" s="27">
        <v>3957.2800882997594</v>
      </c>
      <c r="AW849" s="28">
        <v>4294.0170528241624</v>
      </c>
      <c r="AX849" s="28">
        <v>4555.1972503017796</v>
      </c>
      <c r="AY849" s="28">
        <v>4700.7259608447839</v>
      </c>
      <c r="AZ849" s="28">
        <v>4851.92300968992</v>
      </c>
      <c r="BA849" s="28">
        <v>4996.8231468158974</v>
      </c>
    </row>
    <row r="850" spans="1:53" s="149" customFormat="1" outlineLevel="1" x14ac:dyDescent="0.2">
      <c r="A850" s="96"/>
      <c r="B850" s="96"/>
      <c r="C850" s="96" t="s">
        <v>1859</v>
      </c>
      <c r="D850" s="137"/>
      <c r="E850" s="137"/>
      <c r="F850" s="140" t="s">
        <v>444</v>
      </c>
      <c r="G850" s="140" t="s">
        <v>957</v>
      </c>
      <c r="H850" s="149">
        <v>310.4436811862189</v>
      </c>
      <c r="I850" s="149">
        <v>301.40276238157065</v>
      </c>
      <c r="J850" s="149">
        <v>298.10457311807238</v>
      </c>
      <c r="K850" s="149">
        <v>305.51579840428616</v>
      </c>
      <c r="L850" s="149">
        <v>323.5200315603239</v>
      </c>
      <c r="M850" s="149">
        <v>338.18727322623391</v>
      </c>
      <c r="N850" s="149">
        <v>348.30172030096196</v>
      </c>
      <c r="O850" s="149">
        <v>363.3052479309934</v>
      </c>
      <c r="P850" s="149">
        <v>380.79211806530583</v>
      </c>
      <c r="Q850" s="149">
        <v>415.19675901003308</v>
      </c>
      <c r="R850" s="149">
        <v>464.16516901632525</v>
      </c>
      <c r="S850" s="149">
        <v>523.53154103325096</v>
      </c>
      <c r="T850" s="149">
        <v>535.46050956592467</v>
      </c>
      <c r="U850" s="149">
        <v>499.48101558306604</v>
      </c>
      <c r="V850" s="149">
        <v>540.73230941654924</v>
      </c>
      <c r="W850" s="149">
        <v>579.75195785582093</v>
      </c>
      <c r="X850" s="149">
        <v>604.37973109749578</v>
      </c>
      <c r="Y850" s="149">
        <v>660.56160437494725</v>
      </c>
      <c r="Z850" s="149">
        <v>719.47580111088507</v>
      </c>
      <c r="AA850" s="149">
        <v>781.3913500766065</v>
      </c>
      <c r="AB850" s="149">
        <v>869.51250015950893</v>
      </c>
      <c r="AC850" s="149">
        <v>879.59461204537911</v>
      </c>
      <c r="AD850" s="149">
        <v>856.92932608586352</v>
      </c>
      <c r="AE850" s="149">
        <v>904.95328989599648</v>
      </c>
      <c r="AF850" s="149">
        <v>967.56158794780754</v>
      </c>
      <c r="AG850" s="149">
        <v>1027.6686944710884</v>
      </c>
      <c r="AH850" s="149">
        <v>1145.9587050990983</v>
      </c>
      <c r="AI850" s="149">
        <v>1220.2650984351387</v>
      </c>
      <c r="AJ850" s="149">
        <v>1243.0072128033805</v>
      </c>
      <c r="AK850" s="149">
        <v>1122.1006386929953</v>
      </c>
      <c r="AL850" s="149">
        <v>1264.0178424786634</v>
      </c>
      <c r="AM850" s="149">
        <v>1358.2189134521252</v>
      </c>
      <c r="AN850" s="149">
        <v>1365.2994144267016</v>
      </c>
      <c r="AO850" s="149">
        <v>1403.4723982809198</v>
      </c>
      <c r="AP850" s="149">
        <v>1457.7687420256937</v>
      </c>
      <c r="AQ850" s="149">
        <v>1535.9616957216892</v>
      </c>
      <c r="AR850" s="149">
        <v>1603.4955484218353</v>
      </c>
      <c r="AS850" s="149">
        <v>1696.1573350649096</v>
      </c>
      <c r="AT850" s="149">
        <v>1760.1895454932642</v>
      </c>
      <c r="AU850" s="149">
        <v>1805.3659432318211</v>
      </c>
      <c r="AV850" s="149">
        <v>1642.3227378170254</v>
      </c>
      <c r="AW850" s="149">
        <v>1755.9412006811235</v>
      </c>
      <c r="AX850" s="149">
        <v>1846.32567564839</v>
      </c>
      <c r="AY850" s="149">
        <v>1908.3245554343198</v>
      </c>
      <c r="AZ850" s="149">
        <v>1974.9118846455312</v>
      </c>
      <c r="BA850" s="149">
        <v>2043.3103920826952</v>
      </c>
    </row>
    <row r="851" spans="1:53" s="149" customFormat="1" outlineLevel="1" x14ac:dyDescent="0.2">
      <c r="A851" s="96"/>
      <c r="B851" s="96"/>
      <c r="C851" s="96" t="s">
        <v>1859</v>
      </c>
      <c r="D851" s="137"/>
      <c r="E851" s="137"/>
      <c r="F851" s="140" t="s">
        <v>445</v>
      </c>
      <c r="G851" s="140" t="s">
        <v>958</v>
      </c>
      <c r="H851" s="149">
        <v>202.59572092345542</v>
      </c>
      <c r="I851" s="149">
        <v>200.02825626533638</v>
      </c>
      <c r="J851" s="149">
        <v>206.9852160286957</v>
      </c>
      <c r="K851" s="149">
        <v>201.67767330167777</v>
      </c>
      <c r="L851" s="149">
        <v>208.87629184012897</v>
      </c>
      <c r="M851" s="149">
        <v>218.92622820109281</v>
      </c>
      <c r="N851" s="149">
        <v>233.10226438862537</v>
      </c>
      <c r="O851" s="149">
        <v>251.08858179189235</v>
      </c>
      <c r="P851" s="149">
        <v>271.95946108197035</v>
      </c>
      <c r="Q851" s="149">
        <v>295.06408576932608</v>
      </c>
      <c r="R851" s="149">
        <v>309.80910690350362</v>
      </c>
      <c r="S851" s="149">
        <v>318.18149663525821</v>
      </c>
      <c r="T851" s="149">
        <v>323.19751449073669</v>
      </c>
      <c r="U851" s="149">
        <v>312.39191497591418</v>
      </c>
      <c r="V851" s="149">
        <v>340.66471304380633</v>
      </c>
      <c r="W851" s="149">
        <v>367.11548066457721</v>
      </c>
      <c r="X851" s="149">
        <v>375.56970193922001</v>
      </c>
      <c r="Y851" s="149">
        <v>405.57758443991474</v>
      </c>
      <c r="Z851" s="149">
        <v>453.93363319758544</v>
      </c>
      <c r="AA851" s="149">
        <v>483.15772295155352</v>
      </c>
      <c r="AB851" s="149">
        <v>561.02427186330124</v>
      </c>
      <c r="AC851" s="149">
        <v>574.42930148268351</v>
      </c>
      <c r="AD851" s="149">
        <v>585.46760944759467</v>
      </c>
      <c r="AE851" s="149">
        <v>590.76620184960916</v>
      </c>
      <c r="AF851" s="149">
        <v>623.58448640137226</v>
      </c>
      <c r="AG851" s="149">
        <v>664.10388630963496</v>
      </c>
      <c r="AH851" s="149">
        <v>704.19367061773426</v>
      </c>
      <c r="AI851" s="149">
        <v>744.39597329730475</v>
      </c>
      <c r="AJ851" s="149">
        <v>751.77487695368166</v>
      </c>
      <c r="AK851" s="149">
        <v>682.56712817379753</v>
      </c>
      <c r="AL851" s="149">
        <v>740.9590484959981</v>
      </c>
      <c r="AM851" s="149">
        <v>785.87561521664691</v>
      </c>
      <c r="AN851" s="149">
        <v>788.55431962837952</v>
      </c>
      <c r="AO851" s="149">
        <v>808.40741910378483</v>
      </c>
      <c r="AP851" s="149">
        <v>848.05352301528683</v>
      </c>
      <c r="AQ851" s="149">
        <v>896.59752859802893</v>
      </c>
      <c r="AR851" s="149">
        <v>922.52662013288716</v>
      </c>
      <c r="AS851" s="149">
        <v>965.79121258147916</v>
      </c>
      <c r="AT851" s="149">
        <v>995.30299135341386</v>
      </c>
      <c r="AU851" s="149">
        <v>1019.0635470017334</v>
      </c>
      <c r="AV851" s="149">
        <v>895.09003814388427</v>
      </c>
      <c r="AW851" s="149">
        <v>969.65725030486067</v>
      </c>
      <c r="AX851" s="149">
        <v>1029.7317628827386</v>
      </c>
      <c r="AY851" s="149">
        <v>1066.3580826805646</v>
      </c>
      <c r="AZ851" s="149">
        <v>1104.3961796621734</v>
      </c>
      <c r="BA851" s="149">
        <v>1137.8075621227888</v>
      </c>
    </row>
    <row r="852" spans="1:53" s="149" customFormat="1" outlineLevel="1" x14ac:dyDescent="0.2">
      <c r="A852" s="96"/>
      <c r="B852" s="96"/>
      <c r="C852" s="96" t="s">
        <v>1859</v>
      </c>
      <c r="D852" s="137"/>
      <c r="E852" s="137"/>
      <c r="F852" s="140" t="s">
        <v>446</v>
      </c>
      <c r="G852" s="140" t="s">
        <v>959</v>
      </c>
      <c r="H852" s="166">
        <v>185.73934140230972</v>
      </c>
      <c r="I852" s="149">
        <v>178.76395111066489</v>
      </c>
      <c r="J852" s="149">
        <v>178.20030365339406</v>
      </c>
      <c r="K852" s="149">
        <v>173.7156304064134</v>
      </c>
      <c r="L852" s="149">
        <v>195.5431039061701</v>
      </c>
      <c r="M852" s="149">
        <v>204.25319836600923</v>
      </c>
      <c r="N852" s="149">
        <v>216.20587796904917</v>
      </c>
      <c r="O852" s="149">
        <v>240.10865755289907</v>
      </c>
      <c r="P852" s="149">
        <v>255.23556231004298</v>
      </c>
      <c r="Q852" s="149">
        <v>277.94397680136939</v>
      </c>
      <c r="R852" s="149">
        <v>303.48094706797008</v>
      </c>
      <c r="S852" s="149">
        <v>306.76351635573707</v>
      </c>
      <c r="T852" s="149">
        <v>327.05095538414059</v>
      </c>
      <c r="U852" s="149">
        <v>290.00629034918745</v>
      </c>
      <c r="V852" s="149">
        <v>315.22338745925913</v>
      </c>
      <c r="W852" s="149">
        <v>346.63157792150434</v>
      </c>
      <c r="X852" s="149">
        <v>344.07388248038768</v>
      </c>
      <c r="Y852" s="149">
        <v>380.27243142387715</v>
      </c>
      <c r="Z852" s="149">
        <v>413.71981325899452</v>
      </c>
      <c r="AA852" s="149">
        <v>431.36442931268903</v>
      </c>
      <c r="AB852" s="149">
        <v>482.78661884695015</v>
      </c>
      <c r="AC852" s="149">
        <v>492.74009122168405</v>
      </c>
      <c r="AD852" s="149">
        <v>496.47280458859865</v>
      </c>
      <c r="AE852" s="149">
        <v>499.53997542015463</v>
      </c>
      <c r="AF852" s="149">
        <v>519.73454804827566</v>
      </c>
      <c r="AG852" s="149">
        <v>541.28213253606953</v>
      </c>
      <c r="AH852" s="149">
        <v>586.58545814059903</v>
      </c>
      <c r="AI852" s="149">
        <v>615.14187622749932</v>
      </c>
      <c r="AJ852" s="149">
        <v>589.2205422486179</v>
      </c>
      <c r="AK852" s="149">
        <v>512.61608050439111</v>
      </c>
      <c r="AL852" s="149">
        <v>573.2436519666652</v>
      </c>
      <c r="AM852" s="149">
        <v>580.00742145391473</v>
      </c>
      <c r="AN852" s="149">
        <v>532.17864568614436</v>
      </c>
      <c r="AO852" s="149">
        <v>518.08230000991432</v>
      </c>
      <c r="AP852" s="149">
        <v>535.44444742941585</v>
      </c>
      <c r="AQ852" s="149">
        <v>569.10335828739915</v>
      </c>
      <c r="AR852" s="149">
        <v>592.71593037036587</v>
      </c>
      <c r="AS852" s="149">
        <v>631.71336943348376</v>
      </c>
      <c r="AT852" s="149">
        <v>649.65464204363661</v>
      </c>
      <c r="AU852" s="149">
        <v>646.59005083431066</v>
      </c>
      <c r="AV852" s="149">
        <v>561.61600476461433</v>
      </c>
      <c r="AW852" s="149">
        <v>632.82008394079708</v>
      </c>
      <c r="AX852" s="149">
        <v>683.86603456419891</v>
      </c>
      <c r="AY852" s="149">
        <v>708.82501478621873</v>
      </c>
      <c r="AZ852" s="149">
        <v>727.56225626205082</v>
      </c>
      <c r="BA852" s="149">
        <v>743.27153196421159</v>
      </c>
    </row>
    <row r="853" spans="1:53" s="149" customFormat="1" outlineLevel="1" x14ac:dyDescent="0.2">
      <c r="A853" s="96"/>
      <c r="B853" s="96"/>
      <c r="C853" s="96" t="s">
        <v>1859</v>
      </c>
      <c r="D853" s="137"/>
      <c r="E853" s="137"/>
      <c r="F853" s="140" t="s">
        <v>447</v>
      </c>
      <c r="G853" s="140" t="s">
        <v>960</v>
      </c>
      <c r="H853" s="149">
        <v>189.51203637865004</v>
      </c>
      <c r="I853" s="149">
        <v>184.06372885157217</v>
      </c>
      <c r="J853" s="149">
        <v>192.38300915728652</v>
      </c>
      <c r="K853" s="149">
        <v>204.20785438272225</v>
      </c>
      <c r="L853" s="149">
        <v>223.49611551306702</v>
      </c>
      <c r="M853" s="149">
        <v>228.69949274007703</v>
      </c>
      <c r="N853" s="149">
        <v>243.91578763179345</v>
      </c>
      <c r="O853" s="149">
        <v>262.77820403588385</v>
      </c>
      <c r="P853" s="149">
        <v>295.24677693863089</v>
      </c>
      <c r="Q853" s="149">
        <v>316.24120027285755</v>
      </c>
      <c r="R853" s="149">
        <v>317.51038455502737</v>
      </c>
      <c r="S853" s="149">
        <v>303.19031189765025</v>
      </c>
      <c r="T853" s="149">
        <v>323.05749919179181</v>
      </c>
      <c r="U853" s="149">
        <v>332.98135129283713</v>
      </c>
      <c r="V853" s="149">
        <v>352.03303201970726</v>
      </c>
      <c r="W853" s="149">
        <v>370.60459369246706</v>
      </c>
      <c r="X853" s="149">
        <v>404.66521354565526</v>
      </c>
      <c r="Y853" s="149">
        <v>444.02245113781112</v>
      </c>
      <c r="Z853" s="149">
        <v>477.34549679193128</v>
      </c>
      <c r="AA853" s="149">
        <v>511.655221893484</v>
      </c>
      <c r="AB853" s="149">
        <v>559.81325049489669</v>
      </c>
      <c r="AC853" s="149">
        <v>594.27605703399172</v>
      </c>
      <c r="AD853" s="149">
        <v>625.59512750573856</v>
      </c>
      <c r="AE853" s="149">
        <v>637.26967459249613</v>
      </c>
      <c r="AF853" s="149">
        <v>676.90663372052506</v>
      </c>
      <c r="AG853" s="149">
        <v>723.68136278632721</v>
      </c>
      <c r="AH853" s="149">
        <v>798.40876234737505</v>
      </c>
      <c r="AI853" s="149">
        <v>773.46622957398631</v>
      </c>
      <c r="AJ853" s="149">
        <v>755.24814685700619</v>
      </c>
      <c r="AK853" s="149">
        <v>694.75732098740332</v>
      </c>
      <c r="AL853" s="149">
        <v>749.79148943333507</v>
      </c>
      <c r="AM853" s="149">
        <v>762.0282628907031</v>
      </c>
      <c r="AN853" s="149">
        <v>776.91056191869063</v>
      </c>
      <c r="AO853" s="149">
        <v>800.81631586508752</v>
      </c>
      <c r="AP853" s="149">
        <v>827.63757537195147</v>
      </c>
      <c r="AQ853" s="149">
        <v>872.42642069799888</v>
      </c>
      <c r="AR853" s="149">
        <v>906.85861094958545</v>
      </c>
      <c r="AS853" s="149">
        <v>930.87013025283011</v>
      </c>
      <c r="AT853" s="149">
        <v>956.18562507404943</v>
      </c>
      <c r="AU853" s="149">
        <v>982.32636800856574</v>
      </c>
      <c r="AV853" s="149">
        <v>807.34315170212346</v>
      </c>
      <c r="AW853" s="149">
        <v>900.79550865803549</v>
      </c>
      <c r="AX853" s="149">
        <v>996.55945769815946</v>
      </c>
      <c r="AY853" s="149">
        <v>1025.8370049653581</v>
      </c>
      <c r="AZ853" s="149">
        <v>1052.9731010639784</v>
      </c>
      <c r="BA853" s="149">
        <v>1084.8680668000638</v>
      </c>
    </row>
    <row r="854" spans="1:53" s="52" customFormat="1" x14ac:dyDescent="0.2">
      <c r="A854" s="37" t="s">
        <v>442</v>
      </c>
      <c r="B854" s="37" t="s">
        <v>1804</v>
      </c>
      <c r="C854" s="37" t="s">
        <v>1859</v>
      </c>
      <c r="D854" s="38" t="s">
        <v>374</v>
      </c>
      <c r="E854" s="38" t="s">
        <v>1546</v>
      </c>
      <c r="F854" s="22" t="s">
        <v>1838</v>
      </c>
      <c r="G854" s="22" t="s">
        <v>1373</v>
      </c>
      <c r="H854" s="27">
        <f t="array" ref="H854:BA854">EIURebase($H$850:$BA$853,$H$103:$BA$106,$H$991:$BA$994)</f>
        <v>885.07206427445726</v>
      </c>
      <c r="I854" s="27">
        <v>861.98179822362579</v>
      </c>
      <c r="J854" s="27">
        <v>873.67572730715278</v>
      </c>
      <c r="K854" s="27">
        <v>886.13903450588623</v>
      </c>
      <c r="L854" s="27">
        <v>947.7022627005872</v>
      </c>
      <c r="M854" s="27">
        <v>986.15665966255585</v>
      </c>
      <c r="N854" s="27">
        <v>1036.6484646284073</v>
      </c>
      <c r="O854" s="27">
        <v>1108.297070999768</v>
      </c>
      <c r="P854" s="27">
        <v>1194.0887771286771</v>
      </c>
      <c r="Q854" s="27">
        <v>1294.3120304921199</v>
      </c>
      <c r="R854" s="27">
        <v>1382.8190588591403</v>
      </c>
      <c r="S854" s="27">
        <v>1445.0937056237865</v>
      </c>
      <c r="T854" s="27">
        <v>1497.8716838418165</v>
      </c>
      <c r="U854" s="27">
        <v>1430.8382765476942</v>
      </c>
      <c r="V854" s="27">
        <v>1544.0563039582671</v>
      </c>
      <c r="W854" s="27">
        <v>1656.6085876989957</v>
      </c>
      <c r="X854" s="27">
        <v>1724.0616412355678</v>
      </c>
      <c r="Y854" s="27">
        <v>1884.6522080402779</v>
      </c>
      <c r="Z854" s="27">
        <v>2058.3788869407831</v>
      </c>
      <c r="AA854" s="27">
        <v>2203.0327570696718</v>
      </c>
      <c r="AB854" s="27">
        <v>2465.2999692171538</v>
      </c>
      <c r="AC854" s="27">
        <v>2536.6364449541456</v>
      </c>
      <c r="AD854" s="27">
        <v>2564.1772477603708</v>
      </c>
      <c r="AE854" s="27">
        <v>2633.16748677226</v>
      </c>
      <c r="AF854" s="27">
        <v>2789.2248488862106</v>
      </c>
      <c r="AG854" s="27">
        <v>2959.1961812096433</v>
      </c>
      <c r="AH854" s="27">
        <v>3239.0574960079366</v>
      </c>
      <c r="AI854" s="27">
        <v>3353.2691775339295</v>
      </c>
      <c r="AJ854" s="27">
        <v>3339.2507788626867</v>
      </c>
      <c r="AK854" s="27">
        <v>3012.041168358588</v>
      </c>
      <c r="AL854" s="27">
        <v>3328.0120323746623</v>
      </c>
      <c r="AM854" s="27">
        <v>3486.1302130133904</v>
      </c>
      <c r="AN854" s="27">
        <v>3462.9429416599169</v>
      </c>
      <c r="AO854" s="27">
        <v>3530.7784332597075</v>
      </c>
      <c r="AP854" s="27">
        <v>3668.9042878423479</v>
      </c>
      <c r="AQ854" s="27">
        <v>3874.0890033051169</v>
      </c>
      <c r="AR854" s="27">
        <v>4025.5967098746746</v>
      </c>
      <c r="AS854" s="27">
        <v>4224.5320473327038</v>
      </c>
      <c r="AT854" s="27">
        <v>4361.3328039643648</v>
      </c>
      <c r="AU854" s="27">
        <v>4453.3459090764318</v>
      </c>
      <c r="AV854" s="27">
        <v>3906.3719324276485</v>
      </c>
      <c r="AW854" s="28">
        <v>4259.2140435848178</v>
      </c>
      <c r="AX854" s="28">
        <v>4556.4829307934879</v>
      </c>
      <c r="AY854" s="28">
        <v>4709.3446578664625</v>
      </c>
      <c r="AZ854" s="28">
        <v>4859.8434216337355</v>
      </c>
      <c r="BA854" s="28">
        <v>5009.2575529697606</v>
      </c>
    </row>
    <row r="855" spans="1:53" s="149" customFormat="1" outlineLevel="1" x14ac:dyDescent="0.2">
      <c r="A855" s="96"/>
      <c r="B855" s="96"/>
      <c r="C855" s="96" t="s">
        <v>1859</v>
      </c>
      <c r="D855" s="137"/>
      <c r="E855" s="137"/>
      <c r="F855" s="140" t="s">
        <v>444</v>
      </c>
      <c r="G855" s="140" t="s">
        <v>961</v>
      </c>
      <c r="H855" s="149">
        <v>1657.8664269991591</v>
      </c>
      <c r="I855" s="149">
        <v>1665.5104527863175</v>
      </c>
      <c r="J855" s="149">
        <v>1616.4820866392038</v>
      </c>
      <c r="K855" s="149">
        <v>1669.4898509686</v>
      </c>
      <c r="L855" s="149">
        <v>1755.5158161069296</v>
      </c>
      <c r="M855" s="149">
        <v>1839.5395589097029</v>
      </c>
      <c r="N855" s="149">
        <v>1953.6992602638049</v>
      </c>
      <c r="O855" s="149">
        <v>2034.9185667406655</v>
      </c>
      <c r="P855" s="149">
        <v>2165.4199854223011</v>
      </c>
      <c r="Q855" s="149">
        <v>2323.5013723056536</v>
      </c>
      <c r="R855" s="149">
        <v>2559.3055468800499</v>
      </c>
      <c r="S855" s="149">
        <v>2718.738318659608</v>
      </c>
      <c r="T855" s="149">
        <v>2782.384286230732</v>
      </c>
      <c r="U855" s="149">
        <v>2751.5198835826973</v>
      </c>
      <c r="V855" s="149">
        <v>2819.1867368174394</v>
      </c>
      <c r="W855" s="149">
        <v>2866.3146370689287</v>
      </c>
      <c r="X855" s="149">
        <v>2880.5555815469461</v>
      </c>
      <c r="Y855" s="149">
        <v>2911.9007745943986</v>
      </c>
      <c r="Z855" s="149">
        <v>2974.2312764151529</v>
      </c>
      <c r="AA855" s="149">
        <v>3052.1400941359279</v>
      </c>
      <c r="AB855" s="149">
        <v>3119.8241651614399</v>
      </c>
      <c r="AC855" s="149">
        <v>3130.3524332571869</v>
      </c>
      <c r="AD855" s="149">
        <v>3057.7842665664357</v>
      </c>
      <c r="AE855" s="149">
        <v>3067.2247224116722</v>
      </c>
      <c r="AF855" s="149">
        <v>3044.7165073995106</v>
      </c>
      <c r="AG855" s="149">
        <v>3054.4989456223861</v>
      </c>
      <c r="AH855" s="149">
        <v>3147.779233069185</v>
      </c>
      <c r="AI855" s="149">
        <v>3200.7037052422606</v>
      </c>
      <c r="AJ855" s="149">
        <v>3228.3970737345644</v>
      </c>
      <c r="AK855" s="149">
        <v>3124.4653939483642</v>
      </c>
      <c r="AL855" s="149">
        <v>3219.048699349325</v>
      </c>
      <c r="AM855" s="149">
        <v>3325.8008507635714</v>
      </c>
      <c r="AN855" s="149">
        <v>3299.9828281951686</v>
      </c>
      <c r="AO855" s="149">
        <v>3339.1770475276007</v>
      </c>
      <c r="AP855" s="149">
        <v>3396.090438592998</v>
      </c>
      <c r="AQ855" s="149">
        <v>3436.7634822506325</v>
      </c>
      <c r="AR855" s="149">
        <v>3540.0309671087539</v>
      </c>
      <c r="AS855" s="149">
        <v>3640.4123898064936</v>
      </c>
      <c r="AT855" s="149">
        <v>3704.8459969331534</v>
      </c>
      <c r="AU855" s="149">
        <v>3752.3929806437577</v>
      </c>
      <c r="AV855" s="149">
        <v>3588.8776839931916</v>
      </c>
      <c r="AW855" s="149">
        <v>3678.664821052319</v>
      </c>
      <c r="AX855" s="149">
        <v>3845.8417081835846</v>
      </c>
      <c r="AY855" s="149">
        <v>3933.5481210794042</v>
      </c>
      <c r="AZ855" s="149">
        <v>4007.2780436526946</v>
      </c>
      <c r="BA855" s="149">
        <v>4085.6919741034444</v>
      </c>
    </row>
    <row r="856" spans="1:53" s="149" customFormat="1" outlineLevel="1" x14ac:dyDescent="0.2">
      <c r="A856" s="96"/>
      <c r="B856" s="96"/>
      <c r="C856" s="96" t="s">
        <v>1859</v>
      </c>
      <c r="D856" s="137"/>
      <c r="E856" s="137"/>
      <c r="F856" s="140" t="s">
        <v>445</v>
      </c>
      <c r="G856" s="140" t="s">
        <v>962</v>
      </c>
      <c r="H856" s="149">
        <v>1492.6661663373427</v>
      </c>
      <c r="I856" s="149">
        <v>1496.7196782520771</v>
      </c>
      <c r="J856" s="149">
        <v>1542.0015202878176</v>
      </c>
      <c r="K856" s="149">
        <v>1546.8913352941188</v>
      </c>
      <c r="L856" s="149">
        <v>1565.7837684700701</v>
      </c>
      <c r="M856" s="149">
        <v>1596.3558169714979</v>
      </c>
      <c r="N856" s="149">
        <v>1649.0537091246213</v>
      </c>
      <c r="O856" s="149">
        <v>1703.8463787505054</v>
      </c>
      <c r="P856" s="149">
        <v>1782.4086157384947</v>
      </c>
      <c r="Q856" s="149">
        <v>1859.1480991334156</v>
      </c>
      <c r="R856" s="149">
        <v>1917.8328752011359</v>
      </c>
      <c r="S856" s="149">
        <v>1926.4891146266029</v>
      </c>
      <c r="T856" s="149">
        <v>1942.2435458850191</v>
      </c>
      <c r="U856" s="149">
        <v>1919.3892077052374</v>
      </c>
      <c r="V856" s="149">
        <v>1966.017944288898</v>
      </c>
      <c r="W856" s="149">
        <v>2004.727899835106</v>
      </c>
      <c r="X856" s="149">
        <v>2024.9160186368999</v>
      </c>
      <c r="Y856" s="149">
        <v>2050.1063241560073</v>
      </c>
      <c r="Z856" s="149">
        <v>2134.1942602233366</v>
      </c>
      <c r="AA856" s="149">
        <v>2210.7379036299913</v>
      </c>
      <c r="AB856" s="149">
        <v>2311.7801736019428</v>
      </c>
      <c r="AC856" s="149">
        <v>2353.0577901593442</v>
      </c>
      <c r="AD856" s="149">
        <v>2379.1304898213984</v>
      </c>
      <c r="AE856" s="149">
        <v>2410.9831203619024</v>
      </c>
      <c r="AF856" s="149">
        <v>2477.0979797398222</v>
      </c>
      <c r="AG856" s="149">
        <v>2534.0522769951003</v>
      </c>
      <c r="AH856" s="149">
        <v>2599.0391212138315</v>
      </c>
      <c r="AI856" s="149">
        <v>2681.9376389784584</v>
      </c>
      <c r="AJ856" s="149">
        <v>2692.4538617136564</v>
      </c>
      <c r="AK856" s="149">
        <v>2626.4448638318772</v>
      </c>
      <c r="AL856" s="149">
        <v>2678.2691734706596</v>
      </c>
      <c r="AM856" s="149">
        <v>2735.8892386470861</v>
      </c>
      <c r="AN856" s="149">
        <v>2725.0549239993006</v>
      </c>
      <c r="AO856" s="149">
        <v>2745.6600820601161</v>
      </c>
      <c r="AP856" s="149">
        <v>2785.7690652366832</v>
      </c>
      <c r="AQ856" s="149">
        <v>2827.1116294720036</v>
      </c>
      <c r="AR856" s="149">
        <v>2866.7015486160731</v>
      </c>
      <c r="AS856" s="149">
        <v>2938.5581654295947</v>
      </c>
      <c r="AT856" s="149">
        <v>2979.259060808236</v>
      </c>
      <c r="AU856" s="149">
        <v>3042.5648943945384</v>
      </c>
      <c r="AV856" s="149">
        <v>2835.5946852332909</v>
      </c>
      <c r="AW856" s="149">
        <v>2993.3639171458481</v>
      </c>
      <c r="AX856" s="149">
        <v>3117.0317228727295</v>
      </c>
      <c r="AY856" s="149">
        <v>3171.9342019258966</v>
      </c>
      <c r="AZ856" s="149">
        <v>3223.6594057669827</v>
      </c>
      <c r="BA856" s="149">
        <v>3270.2106830283783</v>
      </c>
    </row>
    <row r="857" spans="1:53" s="149" customFormat="1" outlineLevel="1" x14ac:dyDescent="0.2">
      <c r="A857" s="96"/>
      <c r="B857" s="96"/>
      <c r="C857" s="96" t="s">
        <v>1859</v>
      </c>
      <c r="D857" s="137"/>
      <c r="E857" s="137"/>
      <c r="F857" s="140" t="s">
        <v>446</v>
      </c>
      <c r="G857" s="140" t="s">
        <v>963</v>
      </c>
      <c r="I857" s="149">
        <v>1407.4351908971712</v>
      </c>
      <c r="J857" s="149">
        <v>1415.267147695002</v>
      </c>
      <c r="K857" s="149">
        <v>1421.0401395775675</v>
      </c>
      <c r="L857" s="149">
        <v>1469.9237872406384</v>
      </c>
      <c r="M857" s="149">
        <v>1509.6146779093765</v>
      </c>
      <c r="N857" s="149">
        <v>1558.0992107646618</v>
      </c>
      <c r="O857" s="149">
        <v>1623.2148642043117</v>
      </c>
      <c r="P857" s="149">
        <v>1701.0284920180056</v>
      </c>
      <c r="Q857" s="149">
        <v>1755.4002115653111</v>
      </c>
      <c r="R857" s="149">
        <v>1798.2013412592851</v>
      </c>
      <c r="S857" s="149">
        <v>1838.1691127548693</v>
      </c>
      <c r="T857" s="149">
        <v>1852.000151429316</v>
      </c>
      <c r="U857" s="149">
        <v>1768.3490792352382</v>
      </c>
      <c r="V857" s="149">
        <v>1785.0736071823305</v>
      </c>
      <c r="W857" s="149">
        <v>1820.8288570667357</v>
      </c>
      <c r="X857" s="149">
        <v>1834.7662692624085</v>
      </c>
      <c r="Y857" s="149">
        <v>1884.6385087416893</v>
      </c>
      <c r="Z857" s="149">
        <v>1941.3159893379425</v>
      </c>
      <c r="AA857" s="149">
        <v>1996.0410025690544</v>
      </c>
      <c r="AB857" s="149">
        <v>2069.7004398674026</v>
      </c>
      <c r="AC857" s="149">
        <v>2107.6295208493734</v>
      </c>
      <c r="AD857" s="149">
        <v>2130.6018672710597</v>
      </c>
      <c r="AE857" s="149">
        <v>2145.9763220485911</v>
      </c>
      <c r="AF857" s="149">
        <v>2165.4339321872885</v>
      </c>
      <c r="AG857" s="149">
        <v>2187.599730794308</v>
      </c>
      <c r="AH857" s="149">
        <v>2226.3964358574544</v>
      </c>
      <c r="AI857" s="149">
        <v>2253.069512486868</v>
      </c>
      <c r="AJ857" s="149">
        <v>2227.1388531884518</v>
      </c>
      <c r="AK857" s="149">
        <v>2136.8067500010065</v>
      </c>
      <c r="AL857" s="149">
        <v>2175.5979780439943</v>
      </c>
      <c r="AM857" s="149">
        <v>2167.6428497805236</v>
      </c>
      <c r="AN857" s="149">
        <v>2044.0403958813083</v>
      </c>
      <c r="AO857" s="149">
        <v>1986.893395657321</v>
      </c>
      <c r="AP857" s="149">
        <v>1992.3892470065939</v>
      </c>
      <c r="AQ857" s="149">
        <v>2014.8190865400948</v>
      </c>
      <c r="AR857" s="149">
        <v>2055.1957419125565</v>
      </c>
      <c r="AS857" s="149">
        <v>2090.9365492789043</v>
      </c>
      <c r="AT857" s="149">
        <v>2115.1310607129471</v>
      </c>
      <c r="AU857" s="149">
        <v>2105.0379869025178</v>
      </c>
      <c r="AV857" s="149">
        <v>1930.4347338125124</v>
      </c>
      <c r="AW857" s="149">
        <v>2054.6721450301943</v>
      </c>
      <c r="AX857" s="149">
        <v>2152.7171554918823</v>
      </c>
      <c r="AY857" s="149">
        <v>2194.4173545256913</v>
      </c>
      <c r="AZ857" s="149">
        <v>2229.4295861310443</v>
      </c>
      <c r="BA857" s="149">
        <v>2253.1156659725871</v>
      </c>
    </row>
    <row r="858" spans="1:53" s="149" customFormat="1" outlineLevel="1" x14ac:dyDescent="0.2">
      <c r="A858" s="96"/>
      <c r="B858" s="96"/>
      <c r="C858" s="96" t="s">
        <v>1859</v>
      </c>
      <c r="D858" s="137"/>
      <c r="E858" s="137"/>
      <c r="F858" s="140" t="s">
        <v>447</v>
      </c>
      <c r="G858" s="140" t="s">
        <v>964</v>
      </c>
      <c r="H858" s="149">
        <v>1228.8225760687637</v>
      </c>
      <c r="I858" s="149">
        <v>1216.1531682897996</v>
      </c>
      <c r="J858" s="149">
        <v>1247.7029277669737</v>
      </c>
      <c r="K858" s="149">
        <v>1313.3496939108786</v>
      </c>
      <c r="L858" s="149">
        <v>1350.5209671017908</v>
      </c>
      <c r="M858" s="149">
        <v>1391.909233835285</v>
      </c>
      <c r="N858" s="149">
        <v>1440.8336073307332</v>
      </c>
      <c r="O858" s="149">
        <v>1519.5021285854116</v>
      </c>
      <c r="P858" s="149">
        <v>1644.9734794337419</v>
      </c>
      <c r="Q858" s="149">
        <v>1691.2087414044388</v>
      </c>
      <c r="R858" s="149">
        <v>1682.8223973074828</v>
      </c>
      <c r="S858" s="149">
        <v>1648.30838073002</v>
      </c>
      <c r="T858" s="149">
        <v>1667.8220599959623</v>
      </c>
      <c r="U858" s="149">
        <v>1706.3372949509346</v>
      </c>
      <c r="V858" s="149">
        <v>1764.8817868201854</v>
      </c>
      <c r="W858" s="149">
        <v>1790.2324057203987</v>
      </c>
      <c r="X858" s="149">
        <v>1838.4490698892243</v>
      </c>
      <c r="Y858" s="149">
        <v>1882.7378307988602</v>
      </c>
      <c r="Z858" s="149">
        <v>1973.266387022436</v>
      </c>
      <c r="AA858" s="149">
        <v>2051.9208766475513</v>
      </c>
      <c r="AB858" s="149">
        <v>2135.5014812847367</v>
      </c>
      <c r="AC858" s="149">
        <v>2205.1469370179966</v>
      </c>
      <c r="AD858" s="149">
        <v>2276.018015603102</v>
      </c>
      <c r="AE858" s="149">
        <v>2350.2407449751013</v>
      </c>
      <c r="AF858" s="149">
        <v>2420.0417561393397</v>
      </c>
      <c r="AG858" s="149">
        <v>2498.1487951956169</v>
      </c>
      <c r="AH858" s="149">
        <v>2545.9171118144022</v>
      </c>
      <c r="AI858" s="149">
        <v>2604.3050347453545</v>
      </c>
      <c r="AJ858" s="149">
        <v>2576.5869995206003</v>
      </c>
      <c r="AK858" s="149">
        <v>2457.0073492006491</v>
      </c>
      <c r="AL858" s="149">
        <v>2531.8797608333389</v>
      </c>
      <c r="AM858" s="149">
        <v>2533.5684386978255</v>
      </c>
      <c r="AN858" s="149">
        <v>2585.728505917336</v>
      </c>
      <c r="AO858" s="149">
        <v>2642.984639872082</v>
      </c>
      <c r="AP858" s="149">
        <v>2732.6851376092122</v>
      </c>
      <c r="AQ858" s="149">
        <v>2814.4420775556623</v>
      </c>
      <c r="AR858" s="149">
        <v>2897.6502542261915</v>
      </c>
      <c r="AS858" s="149">
        <v>2942.7277683556922</v>
      </c>
      <c r="AT858" s="149">
        <v>2954.9082780496246</v>
      </c>
      <c r="AU858" s="149">
        <v>3009.8328805831316</v>
      </c>
      <c r="AV858" s="149">
        <v>2703.3295847141062</v>
      </c>
      <c r="AW858" s="149">
        <v>2908.945753772683</v>
      </c>
      <c r="AX858" s="149">
        <v>3074.5010346756285</v>
      </c>
      <c r="AY858" s="149">
        <v>3134.0288764977586</v>
      </c>
      <c r="AZ858" s="149">
        <v>3190.7361912451488</v>
      </c>
      <c r="BA858" s="149">
        <v>3252.36236056404</v>
      </c>
    </row>
    <row r="859" spans="1:53" s="52" customFormat="1" x14ac:dyDescent="0.2">
      <c r="A859" s="37" t="s">
        <v>442</v>
      </c>
      <c r="B859" s="37" t="s">
        <v>1805</v>
      </c>
      <c r="C859" s="37" t="s">
        <v>1859</v>
      </c>
      <c r="D859" s="38" t="s">
        <v>374</v>
      </c>
      <c r="E859" s="38" t="s">
        <v>1546</v>
      </c>
      <c r="F859" s="22" t="s">
        <v>1839</v>
      </c>
      <c r="G859" s="22" t="s">
        <v>1374</v>
      </c>
      <c r="H859" s="27" t="str">
        <f t="shared" ref="H859:BA859" si="424">IF(AND(ISNUMBER(H834),ISNUMBER(H839),ISNUMBER(H844)),H834+H839+H844,"–")</f>
        <v>–</v>
      </c>
      <c r="I859" s="27">
        <f t="shared" si="424"/>
        <v>4127.842111275746</v>
      </c>
      <c r="J859" s="27">
        <f t="shared" si="424"/>
        <v>3716.9372716385969</v>
      </c>
      <c r="K859" s="27">
        <f t="shared" si="424"/>
        <v>4321.3662793363283</v>
      </c>
      <c r="L859" s="27">
        <f t="shared" si="424"/>
        <v>5168.9789531737706</v>
      </c>
      <c r="M859" s="27">
        <f t="shared" si="424"/>
        <v>6067.774525733993</v>
      </c>
      <c r="N859" s="27">
        <f t="shared" si="424"/>
        <v>6364.2016585656083</v>
      </c>
      <c r="O859" s="27">
        <f t="shared" si="424"/>
        <v>6640.7905160822575</v>
      </c>
      <c r="P859" s="27">
        <f t="shared" si="424"/>
        <v>7072.7760363009193</v>
      </c>
      <c r="Q859" s="27">
        <f t="shared" si="424"/>
        <v>7464.5626393730308</v>
      </c>
      <c r="R859" s="27">
        <f t="shared" si="424"/>
        <v>7892.5523090822608</v>
      </c>
      <c r="S859" s="27">
        <f t="shared" si="424"/>
        <v>8066.8034913805413</v>
      </c>
      <c r="T859" s="27">
        <f t="shared" si="424"/>
        <v>8183.4233989958702</v>
      </c>
      <c r="U859" s="27">
        <f t="shared" si="424"/>
        <v>8100.8306143568425</v>
      </c>
      <c r="V859" s="27">
        <f t="shared" si="424"/>
        <v>8298.6995188946439</v>
      </c>
      <c r="W859" s="27">
        <f t="shared" si="424"/>
        <v>8445.8487443921258</v>
      </c>
      <c r="X859" s="27">
        <f t="shared" si="424"/>
        <v>8542.043957199241</v>
      </c>
      <c r="Y859" s="27">
        <f t="shared" si="424"/>
        <v>8691.5296792219979</v>
      </c>
      <c r="Z859" s="27">
        <f t="shared" si="424"/>
        <v>8982.3176451187974</v>
      </c>
      <c r="AA859" s="27">
        <f>IF(AND(ISNUMBER(AA834),ISNUMBER(AA839),ISNUMBER(AA844)),AA834+AA839+AA844,"–")</f>
        <v>9267.9777615516941</v>
      </c>
      <c r="AB859" s="27">
        <f>IF(AND(ISNUMBER(AB834),ISNUMBER(AB839),ISNUMBER(AB844)),AB834+AB839+AB844,"–")</f>
        <v>9594.059578367529</v>
      </c>
      <c r="AC859" s="27">
        <f>IF(AND(ISNUMBER(AC834),ISNUMBER(AC839),ISNUMBER(AC844)),AC834+AC839+AC844,"–")</f>
        <v>9759.0118017644691</v>
      </c>
      <c r="AD859" s="27">
        <f>IF(AND(ISNUMBER(AD834),ISNUMBER(AD839),ISNUMBER(AD844)),AD834+AD839+AD844,"–")</f>
        <v>9818.4216853199705</v>
      </c>
      <c r="AE859" s="27">
        <f t="shared" si="424"/>
        <v>9961.6576510591112</v>
      </c>
      <c r="AF859" s="27">
        <f t="shared" si="424"/>
        <v>10099.223393323744</v>
      </c>
      <c r="AG859" s="27">
        <f t="shared" si="424"/>
        <v>10272.160245549079</v>
      </c>
      <c r="AH859" s="27">
        <f t="shared" si="424"/>
        <v>10516.585766795082</v>
      </c>
      <c r="AI859" s="27">
        <f t="shared" si="424"/>
        <v>10740.015891452944</v>
      </c>
      <c r="AJ859" s="27">
        <f t="shared" si="424"/>
        <v>10724.576788157276</v>
      </c>
      <c r="AK859" s="27">
        <f t="shared" si="424"/>
        <v>10344.724356981898</v>
      </c>
      <c r="AL859" s="27">
        <f t="shared" si="424"/>
        <v>10604.79561169732</v>
      </c>
      <c r="AM859" s="27">
        <f t="shared" si="424"/>
        <v>10762.901377889009</v>
      </c>
      <c r="AN859" s="27">
        <f t="shared" si="424"/>
        <v>10654.806653993115</v>
      </c>
      <c r="AO859" s="27">
        <f t="shared" si="424"/>
        <v>10714.715165117121</v>
      </c>
      <c r="AP859" s="27">
        <f t="shared" si="424"/>
        <v>10906.933888445488</v>
      </c>
      <c r="AQ859" s="27">
        <f t="shared" si="424"/>
        <v>11093.136275818395</v>
      </c>
      <c r="AR859" s="27">
        <f t="shared" si="424"/>
        <v>11359.578511863576</v>
      </c>
      <c r="AS859" s="27">
        <f t="shared" si="424"/>
        <v>11612.634872870687</v>
      </c>
      <c r="AT859" s="27">
        <f t="shared" si="424"/>
        <v>11754.144396503962</v>
      </c>
      <c r="AU859" s="27">
        <f t="shared" si="424"/>
        <v>11909.828742523947</v>
      </c>
      <c r="AV859" s="27">
        <f t="shared" si="424"/>
        <v>11058.236687753102</v>
      </c>
      <c r="AW859" s="28">
        <f t="shared" si="424"/>
        <v>11635.646637001048</v>
      </c>
      <c r="AX859" s="28">
        <f t="shared" si="424"/>
        <v>12190.091621223826</v>
      </c>
      <c r="AY859" s="28">
        <f t="shared" si="424"/>
        <v>12433.928554028751</v>
      </c>
      <c r="AZ859" s="28">
        <f t="shared" si="424"/>
        <v>12651.103226795869</v>
      </c>
      <c r="BA859" s="28">
        <f t="shared" si="424"/>
        <v>12861.380683668453</v>
      </c>
    </row>
    <row r="860" spans="1:53" s="149" customFormat="1" outlineLevel="1" x14ac:dyDescent="0.2">
      <c r="A860" s="96"/>
      <c r="B860" s="96"/>
      <c r="C860" s="96"/>
      <c r="D860" s="137"/>
      <c r="E860" s="137"/>
      <c r="F860" s="140" t="s">
        <v>444</v>
      </c>
      <c r="G860" s="140" t="s">
        <v>965</v>
      </c>
      <c r="H860" s="149">
        <v>431.26347185042312</v>
      </c>
      <c r="I860" s="149">
        <v>408.67468424061298</v>
      </c>
      <c r="J860" s="149">
        <v>434.59806553704766</v>
      </c>
      <c r="K860" s="149">
        <v>420.80732857265735</v>
      </c>
      <c r="L860" s="149">
        <v>385.49218255703107</v>
      </c>
      <c r="M860" s="149">
        <v>345.98807028061691</v>
      </c>
      <c r="N860" s="149">
        <v>296.703952686881</v>
      </c>
      <c r="O860" s="149">
        <v>257.6914729823194</v>
      </c>
      <c r="P860" s="149">
        <v>205.68828581696391</v>
      </c>
      <c r="Q860" s="149">
        <v>139.14575621276083</v>
      </c>
      <c r="R860" s="149">
        <v>36.896928842115017</v>
      </c>
      <c r="S860" s="149">
        <v>-14.624254370847211</v>
      </c>
      <c r="T860" s="149">
        <v>-18.843076853456296</v>
      </c>
      <c r="U860" s="149">
        <v>-19.160242625720628</v>
      </c>
      <c r="V860" s="149">
        <v>-18.349177101107784</v>
      </c>
      <c r="W860" s="149">
        <v>-18.58580590783879</v>
      </c>
      <c r="X860" s="149">
        <v>-19.11514278596735</v>
      </c>
      <c r="Y860" s="149">
        <v>-16.836704037398817</v>
      </c>
      <c r="Z860" s="149">
        <v>-16.654856519718237</v>
      </c>
      <c r="AA860" s="149">
        <v>-17.031570674028558</v>
      </c>
      <c r="AB860" s="149">
        <v>-13.758959136152953</v>
      </c>
      <c r="AC860" s="149">
        <v>-11.356328410967649</v>
      </c>
      <c r="AD860" s="149">
        <v>-6.5997768152161598</v>
      </c>
      <c r="AE860" s="149">
        <v>-8.1539020845110599</v>
      </c>
      <c r="AF860" s="149">
        <v>-4.8370572923171267</v>
      </c>
      <c r="AG860" s="149">
        <v>-3.0721089941941955</v>
      </c>
      <c r="AH860" s="149">
        <v>-1.3650915965383774</v>
      </c>
      <c r="AI860" s="149">
        <v>-7.7107028889713547E-3</v>
      </c>
      <c r="AJ860" s="149">
        <v>-7.7064885367008173E-2</v>
      </c>
      <c r="AK860" s="149">
        <v>-1.8623642757161178</v>
      </c>
      <c r="AL860" s="149">
        <v>0.18840550533309397</v>
      </c>
      <c r="AM860" s="149">
        <v>0.29674266757342593</v>
      </c>
      <c r="AN860" s="149">
        <v>-0.66897207106353562</v>
      </c>
      <c r="AO860" s="149">
        <v>-1.2308532621684662</v>
      </c>
      <c r="AP860" s="149">
        <v>-1.7866216875806913</v>
      </c>
      <c r="AQ860" s="149">
        <v>-2.5780299363439099</v>
      </c>
      <c r="AR860" s="149">
        <v>-0.37407620991439217</v>
      </c>
      <c r="AS860" s="149">
        <v>5.339572589587533</v>
      </c>
      <c r="AT860" s="149">
        <v>0.36008419026484262</v>
      </c>
      <c r="AU860" s="149">
        <v>21.296741746986072</v>
      </c>
      <c r="AV860" s="149">
        <v>29.640314474072284</v>
      </c>
      <c r="AW860" s="149">
        <v>5.2226606632411858</v>
      </c>
      <c r="AX860" s="149">
        <v>6.4631773555624932</v>
      </c>
      <c r="AY860" s="149">
        <v>7.4346967195851903</v>
      </c>
      <c r="AZ860" s="149">
        <v>8.2307553400642064</v>
      </c>
      <c r="BA860" s="149">
        <v>9.3266077585951734</v>
      </c>
    </row>
    <row r="861" spans="1:53" s="149" customFormat="1" outlineLevel="1" x14ac:dyDescent="0.2">
      <c r="A861" s="96"/>
      <c r="B861" s="96"/>
      <c r="C861" s="96"/>
      <c r="D861" s="137"/>
      <c r="E861" s="137"/>
      <c r="F861" s="140" t="s">
        <v>445</v>
      </c>
      <c r="G861" s="140" t="s">
        <v>966</v>
      </c>
      <c r="H861" s="149">
        <v>1.0904458180370398</v>
      </c>
      <c r="I861" s="149">
        <v>1.1870756848213659</v>
      </c>
      <c r="J861" s="149">
        <v>1.2019029035968458</v>
      </c>
      <c r="K861" s="149">
        <v>1.3446554594513884</v>
      </c>
      <c r="L861" s="149">
        <v>1.3007134301250289</v>
      </c>
      <c r="M861" s="149">
        <v>1.3165801118152558</v>
      </c>
      <c r="N861" s="149">
        <v>1.3972354423667923</v>
      </c>
      <c r="O861" s="149">
        <v>1.4230075685257191</v>
      </c>
      <c r="P861" s="149">
        <v>1.411226780079744</v>
      </c>
      <c r="Q861" s="149">
        <v>1.5436415713666634</v>
      </c>
      <c r="R861" s="149">
        <v>1.5854030795161975</v>
      </c>
      <c r="S861" s="149">
        <v>1.4280780401637116</v>
      </c>
      <c r="T861" s="149">
        <v>1.2404701539952043</v>
      </c>
      <c r="U861" s="149">
        <v>1.1896696015492694</v>
      </c>
      <c r="V861" s="149">
        <v>1.1243097863917342</v>
      </c>
      <c r="W861" s="149">
        <v>1.1455566255836516</v>
      </c>
      <c r="X861" s="149">
        <v>1.1316011112090791</v>
      </c>
      <c r="Y861" s="149">
        <v>1.0934405900542288</v>
      </c>
      <c r="Z861" s="149">
        <v>1.2793589510953325</v>
      </c>
      <c r="AA861" s="149">
        <v>1.4405226205144004</v>
      </c>
      <c r="AB861" s="149">
        <v>1.3304981474888109</v>
      </c>
      <c r="AC861" s="149">
        <v>1.4017483368935473</v>
      </c>
      <c r="AD861" s="149">
        <v>1.3653764423326038</v>
      </c>
      <c r="AE861" s="149">
        <v>1.0633421243330758</v>
      </c>
      <c r="AF861" s="149">
        <v>1.0877573456962182</v>
      </c>
      <c r="AG861" s="149">
        <v>1.2300480769605429</v>
      </c>
      <c r="AH861" s="149">
        <v>1.249310221572614</v>
      </c>
      <c r="AI861" s="149">
        <v>1.2181910314537845</v>
      </c>
      <c r="AJ861" s="149">
        <v>1.0227255610726615</v>
      </c>
      <c r="AK861" s="149">
        <v>0.82290654569544586</v>
      </c>
      <c r="AL861" s="149">
        <v>0.90355034600008821</v>
      </c>
      <c r="AM861" s="149">
        <v>0.65971927652140039</v>
      </c>
      <c r="AN861" s="149">
        <v>0.57906614102012099</v>
      </c>
      <c r="AO861" s="149">
        <v>0.41909661760996642</v>
      </c>
      <c r="AP861" s="149">
        <v>0.58953532442183132</v>
      </c>
      <c r="AQ861" s="149">
        <v>0.10710858830782399</v>
      </c>
      <c r="AR861" s="149">
        <v>0.12241484389016932</v>
      </c>
      <c r="AS861" s="149">
        <v>-1.0881915768550243E-3</v>
      </c>
      <c r="AT861" s="149">
        <v>-4.9229814198156419E-2</v>
      </c>
      <c r="AU861" s="149">
        <v>7.5126370758766825E-2</v>
      </c>
      <c r="AV861" s="149">
        <v>0.10091351329867848</v>
      </c>
      <c r="AW861" s="149">
        <v>-1.2346010260225739</v>
      </c>
      <c r="AX861" s="149">
        <v>-0.9806331088702791</v>
      </c>
      <c r="AY861" s="149">
        <v>-0.97555242753583116</v>
      </c>
      <c r="AZ861" s="149">
        <v>-1.0080789839430508</v>
      </c>
      <c r="BA861" s="149">
        <v>-1.0435857580814627</v>
      </c>
    </row>
    <row r="862" spans="1:53" s="149" customFormat="1" outlineLevel="1" x14ac:dyDescent="0.2">
      <c r="A862" s="96"/>
      <c r="B862" s="96"/>
      <c r="C862" s="96"/>
      <c r="D862" s="137"/>
      <c r="E862" s="137"/>
      <c r="F862" s="140" t="s">
        <v>446</v>
      </c>
      <c r="G862" s="140" t="s">
        <v>967</v>
      </c>
      <c r="I862" s="149">
        <v>-14.880041910526728</v>
      </c>
      <c r="J862" s="149">
        <v>-15.716099266250325</v>
      </c>
      <c r="K862" s="149">
        <v>-14.860492564774347</v>
      </c>
      <c r="L862" s="149">
        <v>-10.486424616350973</v>
      </c>
      <c r="M862" s="149">
        <v>-7.6510219936171495</v>
      </c>
      <c r="N862" s="149">
        <v>-3.7393389831637478</v>
      </c>
      <c r="O862" s="149">
        <v>-5.9007224009413051</v>
      </c>
      <c r="P862" s="149">
        <v>-12.134617812991877</v>
      </c>
      <c r="Q862" s="149">
        <v>-7.3668008722529521</v>
      </c>
      <c r="R862" s="149">
        <v>-7.6419641598415069</v>
      </c>
      <c r="S862" s="149">
        <v>-31.617060682767146</v>
      </c>
      <c r="T862" s="149">
        <v>-31.443778122844208</v>
      </c>
      <c r="U862" s="149">
        <v>-26.132500976949359</v>
      </c>
      <c r="V862" s="149">
        <v>-10.162482359022874</v>
      </c>
      <c r="W862" s="149">
        <v>-6.7230876723047572</v>
      </c>
      <c r="X862" s="149">
        <v>-1.9161698803113723</v>
      </c>
      <c r="Y862" s="149">
        <v>0.11801270364162519</v>
      </c>
      <c r="Z862" s="149">
        <v>-1.6910599669959083</v>
      </c>
      <c r="AA862" s="149">
        <v>-2.1333411058632237</v>
      </c>
      <c r="AB862" s="149">
        <v>0.81238836044803975</v>
      </c>
      <c r="AC862" s="149">
        <v>-1.4624467992588848</v>
      </c>
      <c r="AD862" s="149">
        <v>-2.9865939606189045</v>
      </c>
      <c r="AE862" s="149">
        <v>-2.9190703342842426</v>
      </c>
      <c r="AF862" s="149">
        <v>-2.0622096049544325</v>
      </c>
      <c r="AG862" s="149">
        <v>-1.9217531840955644</v>
      </c>
      <c r="AH862" s="149">
        <v>2.4224058311801855E-2</v>
      </c>
      <c r="AI862" s="149">
        <v>-0.10312185042505462</v>
      </c>
      <c r="AJ862" s="149">
        <v>-0.96080145052917487</v>
      </c>
      <c r="AK862" s="149">
        <v>-3.0065553150465121</v>
      </c>
      <c r="AL862" s="149">
        <v>1.3267993332419792E-3</v>
      </c>
      <c r="AM862" s="149">
        <v>-0.78847371974836733</v>
      </c>
      <c r="AN862" s="149">
        <v>0.29129049093955928</v>
      </c>
      <c r="AO862" s="149">
        <v>0.96910775143589944</v>
      </c>
      <c r="AP862" s="149">
        <v>0.75142219130282228</v>
      </c>
      <c r="AQ862" s="149">
        <v>1.0096378146128018</v>
      </c>
      <c r="AR862" s="149">
        <v>1.3452082297706056</v>
      </c>
      <c r="AS862" s="149">
        <v>2.8669594357962751</v>
      </c>
      <c r="AT862" s="149">
        <v>3.2584351319191001</v>
      </c>
      <c r="AU862" s="149">
        <v>3.5533782340041853</v>
      </c>
      <c r="AV862" s="149">
        <v>1.203155951594681</v>
      </c>
      <c r="AW862" s="149">
        <v>-0.37687586461572664</v>
      </c>
      <c r="AX862" s="149">
        <v>1.1896462384733013</v>
      </c>
      <c r="AY862" s="149">
        <v>1.6828815398624783</v>
      </c>
      <c r="AZ862" s="149">
        <v>2.0467234979976183</v>
      </c>
      <c r="BA862" s="149">
        <v>2.3645327711169557</v>
      </c>
    </row>
    <row r="863" spans="1:53" s="149" customFormat="1" outlineLevel="1" x14ac:dyDescent="0.2">
      <c r="A863" s="96"/>
      <c r="B863" s="96"/>
      <c r="C863" s="96"/>
      <c r="D863" s="137"/>
      <c r="E863" s="137"/>
      <c r="F863" s="140" t="s">
        <v>447</v>
      </c>
      <c r="G863" s="140" t="s">
        <v>968</v>
      </c>
      <c r="H863" s="149">
        <v>-28.864184916416548</v>
      </c>
      <c r="I863" s="149">
        <v>-28.625579832183263</v>
      </c>
      <c r="J863" s="149">
        <v>-29.577783039881524</v>
      </c>
      <c r="K863" s="149">
        <v>-34.93892164697553</v>
      </c>
      <c r="L863" s="149">
        <v>-38.030612164461559</v>
      </c>
      <c r="M863" s="149">
        <v>-32.781535158434423</v>
      </c>
      <c r="N863" s="149">
        <v>-32.874278696734251</v>
      </c>
      <c r="O863" s="149">
        <v>-32.082113121726593</v>
      </c>
      <c r="P863" s="149">
        <v>-41.435234933988113</v>
      </c>
      <c r="Q863" s="149">
        <v>-38.60692965584218</v>
      </c>
      <c r="R863" s="149">
        <v>-32.243119143633805</v>
      </c>
      <c r="S863" s="149">
        <v>-29.648516764426915</v>
      </c>
      <c r="T863" s="149">
        <v>-36.026478540409869</v>
      </c>
      <c r="U863" s="149">
        <v>-37.675683404848428</v>
      </c>
      <c r="V863" s="149">
        <v>-42.603993096424119</v>
      </c>
      <c r="W863" s="149">
        <v>-38.474650064860214</v>
      </c>
      <c r="X863" s="149">
        <v>-36.439757082111157</v>
      </c>
      <c r="Y863" s="149">
        <v>-2.8575699776472447</v>
      </c>
      <c r="Z863" s="149">
        <v>-1.8034062287447341</v>
      </c>
      <c r="AA863" s="149">
        <v>5.5053849181491046</v>
      </c>
      <c r="AB863" s="149">
        <v>-2.9585824916049432</v>
      </c>
      <c r="AC863" s="149">
        <v>7.7633262720829634</v>
      </c>
      <c r="AD863" s="149">
        <v>9.6119670972526592</v>
      </c>
      <c r="AE863" s="149">
        <v>7.8187305792949928</v>
      </c>
      <c r="AF863" s="149">
        <v>3.2925096990472866</v>
      </c>
      <c r="AG863" s="149">
        <v>-6.2948685271143177</v>
      </c>
      <c r="AH863" s="149">
        <v>2.8419140507709244</v>
      </c>
      <c r="AI863" s="149">
        <v>-6.9965142657318893</v>
      </c>
      <c r="AJ863" s="149">
        <v>-7.4148631293227254</v>
      </c>
      <c r="AK863" s="149">
        <v>7.9817412667962344</v>
      </c>
      <c r="AL863" s="149">
        <v>1.1368683772161603E-13</v>
      </c>
      <c r="AM863" s="149">
        <v>-8.456442065689771</v>
      </c>
      <c r="AN863" s="149">
        <v>-14.580111113646012</v>
      </c>
      <c r="AO863" s="149">
        <v>1.3715661840554958</v>
      </c>
      <c r="AP863" s="149">
        <v>11.329611871135512</v>
      </c>
      <c r="AQ863" s="149">
        <v>16.306833014539393</v>
      </c>
      <c r="AR863" s="149">
        <v>-6.7536721822333448</v>
      </c>
      <c r="AS863" s="149">
        <v>-22.941979776908852</v>
      </c>
      <c r="AT863" s="149">
        <v>-4.1912106157383278E-2</v>
      </c>
      <c r="AU863" s="149">
        <v>-10.903129975027014</v>
      </c>
      <c r="AV863" s="149">
        <v>-18.76981110212796</v>
      </c>
      <c r="AW863" s="149">
        <v>-19.44708783858664</v>
      </c>
      <c r="AX863" s="149">
        <v>-17.213541030466331</v>
      </c>
      <c r="AY863" s="149">
        <v>-17.216240368806211</v>
      </c>
      <c r="AZ863" s="149">
        <v>-17.09296256954417</v>
      </c>
      <c r="BA863" s="149">
        <v>-16.650928170708085</v>
      </c>
    </row>
    <row r="864" spans="1:53" s="52" customFormat="1" x14ac:dyDescent="0.2">
      <c r="A864" s="37" t="s">
        <v>442</v>
      </c>
      <c r="B864" s="37" t="s">
        <v>1806</v>
      </c>
      <c r="C864" s="37"/>
      <c r="D864" s="38" t="s">
        <v>374</v>
      </c>
      <c r="E864" s="38" t="s">
        <v>1546</v>
      </c>
      <c r="F864" s="22" t="s">
        <v>1840</v>
      </c>
      <c r="G864" s="22" t="s">
        <v>1375</v>
      </c>
      <c r="H864" s="27" t="str">
        <f>IF(AND(ISNUMBER(H829),ISNUMBER(H834),ISNUMBER(H839),ISNUMBER(H844),ISNUMBER(H849),ISNUMBER(H854)),H829-H834-H839-H844-H849+H854,"–")</f>
        <v>–</v>
      </c>
      <c r="I864" s="27">
        <f t="shared" ref="I864:BA864" si="425">IF(AND(ISNUMBER(I829),ISNUMBER(I834),ISNUMBER(I839),ISNUMBER(I844),ISNUMBER(I849),ISNUMBER(I854)),I829-I834-I839-I844-I849+I854,"–")</f>
        <v>1990.2018878041572</v>
      </c>
      <c r="J864" s="27">
        <f t="shared" si="425"/>
        <v>2458.5827960255383</v>
      </c>
      <c r="K864" s="27">
        <f t="shared" si="425"/>
        <v>1979.89593119662</v>
      </c>
      <c r="L864" s="27">
        <f t="shared" si="425"/>
        <v>1278.4108112659214</v>
      </c>
      <c r="M864" s="27">
        <f t="shared" si="425"/>
        <v>541.61973571458941</v>
      </c>
      <c r="N864" s="27">
        <f t="shared" si="425"/>
        <v>464.66664893990378</v>
      </c>
      <c r="O864" s="27">
        <f t="shared" si="425"/>
        <v>424.51967941930752</v>
      </c>
      <c r="P864" s="27">
        <f t="shared" si="425"/>
        <v>334.08412759316752</v>
      </c>
      <c r="Q864" s="27">
        <f t="shared" si="425"/>
        <v>216.11466145729378</v>
      </c>
      <c r="R864" s="27">
        <f t="shared" si="425"/>
        <v>18.684242039367064</v>
      </c>
      <c r="S864" s="27">
        <f t="shared" si="425"/>
        <v>-51.8590202493981</v>
      </c>
      <c r="T864" s="27">
        <f t="shared" si="425"/>
        <v>-66.692328740522271</v>
      </c>
      <c r="U864" s="27">
        <f t="shared" si="425"/>
        <v>-61.158244406435642</v>
      </c>
      <c r="V864" s="27">
        <f t="shared" si="425"/>
        <v>-54.935354552599847</v>
      </c>
      <c r="W864" s="27">
        <f t="shared" si="425"/>
        <v>-50.010370233681897</v>
      </c>
      <c r="X864" s="27">
        <f t="shared" si="425"/>
        <v>-43.636926911869978</v>
      </c>
      <c r="Y864" s="27">
        <f t="shared" si="425"/>
        <v>-9.5380560877185872</v>
      </c>
      <c r="Z864" s="27">
        <f t="shared" si="425"/>
        <v>-10.818257041838024</v>
      </c>
      <c r="AA864" s="27">
        <f>IF(AND(ISNUMBER(AA829),ISNUMBER(AA834),ISNUMBER(AA839),ISNUMBER(AA844),ISNUMBER(AA849),ISNUMBER(AA854)),AA829-AA834-AA839-AA844-AA849+AA854,"–")</f>
        <v>-4.4135230982064968</v>
      </c>
      <c r="AB864" s="27">
        <f>IF(AND(ISNUMBER(AB829),ISNUMBER(AB834),ISNUMBER(AB839),ISNUMBER(AB844),ISNUMBER(AB849),ISNUMBER(AB854)),AB829-AB834-AB839-AB844-AB849+AB854,"–")</f>
        <v>-10.805312745203082</v>
      </c>
      <c r="AC864" s="27">
        <f>IF(AND(ISNUMBER(AC829),ISNUMBER(AC834),ISNUMBER(AC839),ISNUMBER(AC844),ISNUMBER(AC849),ISNUMBER(AC854)),AC829-AC834-AC839-AC844-AC849+AC854,"–")</f>
        <v>2.0175085591954485</v>
      </c>
      <c r="AD864" s="27">
        <f>IF(AND(ISNUMBER(AD829),ISNUMBER(AD834),ISNUMBER(AD839),ISNUMBER(AD844),ISNUMBER(AD849),ISNUMBER(AD854)),AD829-AD834-AD839-AD844-AD849+AD854,"–")</f>
        <v>5.6267479668085798</v>
      </c>
      <c r="AE864" s="27">
        <f t="shared" si="425"/>
        <v>3.3495011668642292</v>
      </c>
      <c r="AF864" s="27">
        <f t="shared" si="425"/>
        <v>1.4752055121202829</v>
      </c>
      <c r="AG864" s="27">
        <f t="shared" si="425"/>
        <v>-6.6237082099269173</v>
      </c>
      <c r="AH864" s="27">
        <f t="shared" si="425"/>
        <v>5.753224224934911</v>
      </c>
      <c r="AI864" s="27">
        <f t="shared" si="425"/>
        <v>-5.8891557875845137</v>
      </c>
      <c r="AJ864" s="27">
        <f t="shared" si="425"/>
        <v>-7.4300039041413584</v>
      </c>
      <c r="AK864" s="27">
        <f t="shared" si="425"/>
        <v>3.9357282217360989</v>
      </c>
      <c r="AL864" s="27">
        <f t="shared" si="425"/>
        <v>1.0932826506746096</v>
      </c>
      <c r="AM864" s="27">
        <f t="shared" si="425"/>
        <v>-8.2884538413350128</v>
      </c>
      <c r="AN864" s="27">
        <f t="shared" si="425"/>
        <v>-14.378726552741227</v>
      </c>
      <c r="AO864" s="27">
        <f t="shared" si="425"/>
        <v>1.5289172909433546</v>
      </c>
      <c r="AP864" s="27">
        <f t="shared" si="425"/>
        <v>10.883947699288001</v>
      </c>
      <c r="AQ864" s="27">
        <f t="shared" si="425"/>
        <v>14.845549481124635</v>
      </c>
      <c r="AR864" s="27">
        <f t="shared" si="425"/>
        <v>-5.6601253184767302</v>
      </c>
      <c r="AS864" s="27">
        <f t="shared" si="425"/>
        <v>-14.736535943092349</v>
      </c>
      <c r="AT864" s="27">
        <f t="shared" si="425"/>
        <v>3.527377401837839</v>
      </c>
      <c r="AU864" s="27">
        <f t="shared" si="425"/>
        <v>14.022116376732811</v>
      </c>
      <c r="AV864" s="27">
        <f t="shared" si="425"/>
        <v>12.174572836845527</v>
      </c>
      <c r="AW864" s="28">
        <f t="shared" si="425"/>
        <v>-15.835904065974319</v>
      </c>
      <c r="AX864" s="28">
        <f t="shared" si="425"/>
        <v>-10.541350545290697</v>
      </c>
      <c r="AY864" s="28">
        <f t="shared" si="425"/>
        <v>-9.0742145368840283</v>
      </c>
      <c r="AZ864" s="28">
        <f t="shared" si="425"/>
        <v>-7.8235627154135727</v>
      </c>
      <c r="BA864" s="28">
        <f t="shared" si="425"/>
        <v>-6.003373399067641</v>
      </c>
    </row>
    <row r="865" spans="1:58" s="41" customFormat="1" x14ac:dyDescent="0.2">
      <c r="A865" s="37"/>
      <c r="B865" s="37"/>
      <c r="C865" s="37"/>
      <c r="D865" s="38"/>
      <c r="E865" s="38"/>
      <c r="F865" s="23" t="s">
        <v>1782</v>
      </c>
      <c r="G865" s="31"/>
      <c r="H865" s="27"/>
      <c r="I865" s="27"/>
      <c r="J865" s="27"/>
      <c r="K865" s="27"/>
      <c r="L865" s="27"/>
      <c r="M865" s="27"/>
      <c r="N865" s="27"/>
      <c r="O865" s="27"/>
      <c r="P865" s="27"/>
      <c r="Q865" s="27"/>
      <c r="R865" s="27"/>
      <c r="S865" s="27"/>
      <c r="T865" s="27"/>
      <c r="U865" s="27"/>
      <c r="V865" s="27"/>
      <c r="W865" s="27"/>
      <c r="X865" s="27"/>
      <c r="Y865" s="27"/>
      <c r="Z865" s="27"/>
      <c r="AA865" s="27"/>
      <c r="AB865" s="27"/>
      <c r="AC865" s="27"/>
      <c r="AD865" s="27"/>
      <c r="AE865" s="27"/>
      <c r="AF865" s="27"/>
      <c r="AG865" s="27"/>
      <c r="AH865" s="27"/>
      <c r="AI865" s="28"/>
      <c r="AJ865" s="28"/>
      <c r="AK865" s="28"/>
      <c r="AL865" s="28"/>
      <c r="AM865" s="28"/>
      <c r="AN865" s="28"/>
      <c r="AO865" s="28"/>
      <c r="AP865" s="28"/>
      <c r="AQ865" s="28"/>
      <c r="AR865" s="28"/>
      <c r="AS865" s="28"/>
      <c r="AT865" s="28"/>
      <c r="AU865" s="28"/>
      <c r="AV865" s="28"/>
      <c r="AW865" s="28"/>
      <c r="AX865" s="28"/>
      <c r="AY865" s="28"/>
      <c r="AZ865" s="28"/>
      <c r="BA865" s="28"/>
    </row>
    <row r="866" spans="1:58" s="142" customFormat="1" outlineLevel="1" x14ac:dyDescent="0.2">
      <c r="A866" s="96"/>
      <c r="B866" s="96"/>
      <c r="C866" s="96" t="s">
        <v>1859</v>
      </c>
      <c r="D866" s="137"/>
      <c r="E866" s="137"/>
      <c r="F866" s="140" t="s">
        <v>444</v>
      </c>
      <c r="G866" s="148" t="s">
        <v>969</v>
      </c>
      <c r="H866" s="142">
        <v>1912.6124017314326</v>
      </c>
      <c r="I866" s="142">
        <v>1924.7532818348859</v>
      </c>
      <c r="J866" s="142">
        <v>1914.9718557892736</v>
      </c>
      <c r="K866" s="142">
        <v>1942.9531483295905</v>
      </c>
      <c r="L866" s="142">
        <v>1999.797665266796</v>
      </c>
      <c r="M866" s="142">
        <v>2051.6369325764454</v>
      </c>
      <c r="N866" s="142">
        <v>2098.3793209747396</v>
      </c>
      <c r="O866" s="142">
        <v>2124.9976279185371</v>
      </c>
      <c r="P866" s="142">
        <v>2197.9803524649551</v>
      </c>
      <c r="Q866" s="142">
        <v>2287.2387285462851</v>
      </c>
      <c r="R866" s="142">
        <v>2412.2210716490022</v>
      </c>
      <c r="S866" s="142">
        <v>2549.1313713069426</v>
      </c>
      <c r="T866" s="142">
        <v>2587.3450205057707</v>
      </c>
      <c r="U866" s="142">
        <v>2561.7825119845552</v>
      </c>
      <c r="V866" s="142">
        <v>2624.8652650994445</v>
      </c>
      <c r="W866" s="142">
        <v>2667.238196563148</v>
      </c>
      <c r="X866" s="142">
        <v>2689.854480000391</v>
      </c>
      <c r="Y866" s="142">
        <v>2739.8526859252966</v>
      </c>
      <c r="Z866" s="142">
        <v>2789.0710121084617</v>
      </c>
      <c r="AA866" s="142">
        <v>2837.8561608524647</v>
      </c>
      <c r="AB866" s="142">
        <v>2926.934485391128</v>
      </c>
      <c r="AC866" s="142">
        <v>2980.0522102829923</v>
      </c>
      <c r="AD866" s="142">
        <v>2975.113048276377</v>
      </c>
      <c r="AE866" s="142">
        <v>2953.9699346494231</v>
      </c>
      <c r="AF866" s="142">
        <v>2974.5930520908141</v>
      </c>
      <c r="AG866" s="142">
        <v>3001.3686177929326</v>
      </c>
      <c r="AH866" s="142">
        <v>3121.3817902985897</v>
      </c>
      <c r="AI866" s="142">
        <v>3217.9123244886787</v>
      </c>
      <c r="AJ866" s="142">
        <v>3239.9217929939587</v>
      </c>
      <c r="AK866" s="142">
        <v>3057.1725696759881</v>
      </c>
      <c r="AL866" s="142">
        <v>3180.7384385877676</v>
      </c>
      <c r="AM866" s="142">
        <v>3307.597234886096</v>
      </c>
      <c r="AN866" s="142">
        <v>3328.0470584445015</v>
      </c>
      <c r="AO866" s="142">
        <v>3346.5038305436592</v>
      </c>
      <c r="AP866" s="142">
        <v>3420.2450164867282</v>
      </c>
      <c r="AQ866" s="142">
        <v>3462.6177188772226</v>
      </c>
      <c r="AR866" s="142">
        <v>3536.7919677228501</v>
      </c>
      <c r="AS866" s="142">
        <v>3642.50753585762</v>
      </c>
      <c r="AT866" s="142">
        <v>3682.714007442486</v>
      </c>
      <c r="AU866" s="142">
        <v>3722.7474142175752</v>
      </c>
      <c r="AV866" s="142">
        <v>3539.3049008310554</v>
      </c>
      <c r="AW866" s="142">
        <v>3642.8742092191223</v>
      </c>
      <c r="AX866" s="142">
        <v>3793.1304869809501</v>
      </c>
      <c r="AY866" s="142">
        <v>3872.6815639134684</v>
      </c>
      <c r="AZ866" s="142">
        <v>3944.4671557766924</v>
      </c>
      <c r="BA866" s="142">
        <v>4014.1663446886332</v>
      </c>
    </row>
    <row r="867" spans="1:58" s="142" customFormat="1" outlineLevel="1" x14ac:dyDescent="0.2">
      <c r="A867" s="96"/>
      <c r="B867" s="96"/>
      <c r="C867" s="96" t="s">
        <v>1859</v>
      </c>
      <c r="D867" s="137"/>
      <c r="E867" s="137"/>
      <c r="F867" s="140" t="s">
        <v>445</v>
      </c>
      <c r="G867" s="148" t="s">
        <v>970</v>
      </c>
      <c r="H867" s="142">
        <v>1310.153401029801</v>
      </c>
      <c r="I867" s="142">
        <v>1324.5427718495107</v>
      </c>
      <c r="J867" s="142">
        <v>1356.2663623169594</v>
      </c>
      <c r="K867" s="142">
        <v>1373.9795771077602</v>
      </c>
      <c r="L867" s="142">
        <v>1397.0134311756347</v>
      </c>
      <c r="M867" s="142">
        <v>1419.4895401523761</v>
      </c>
      <c r="N867" s="142">
        <v>1451.4314770753797</v>
      </c>
      <c r="O867" s="142">
        <v>1489.5685704264622</v>
      </c>
      <c r="P867" s="142">
        <v>1557.5851883250214</v>
      </c>
      <c r="Q867" s="142">
        <v>1627.2241317016417</v>
      </c>
      <c r="R867" s="142">
        <v>1676.510470231452</v>
      </c>
      <c r="S867" s="142">
        <v>1692.3354972796556</v>
      </c>
      <c r="T867" s="142">
        <v>1717.4374203669834</v>
      </c>
      <c r="U867" s="142">
        <v>1707.7837918423679</v>
      </c>
      <c r="V867" s="142">
        <v>1747.6812327833134</v>
      </c>
      <c r="W867" s="142">
        <v>1786.7324397928849</v>
      </c>
      <c r="X867" s="142">
        <v>1811.5390860672603</v>
      </c>
      <c r="Y867" s="142">
        <v>1853.1742480223634</v>
      </c>
      <c r="Z867" s="142">
        <v>1920.2179231655998</v>
      </c>
      <c r="AA867" s="142">
        <v>1983.1808953804066</v>
      </c>
      <c r="AB867" s="142">
        <v>2064.2801993517014</v>
      </c>
      <c r="AC867" s="142">
        <v>2105.7105907966725</v>
      </c>
      <c r="AD867" s="142">
        <v>2129.3021899556798</v>
      </c>
      <c r="AE867" s="142">
        <v>2147.2541151201699</v>
      </c>
      <c r="AF867" s="142">
        <v>2202.7627619689051</v>
      </c>
      <c r="AG867" s="142">
        <v>2240.6487003296602</v>
      </c>
      <c r="AH867" s="142">
        <v>2299.5332322736081</v>
      </c>
      <c r="AI867" s="142">
        <v>2355.2398616597634</v>
      </c>
      <c r="AJ867" s="142">
        <v>2357.9278988535389</v>
      </c>
      <c r="AK867" s="142">
        <v>2292.2780207737414</v>
      </c>
      <c r="AL867" s="142">
        <v>2334.4098360655739</v>
      </c>
      <c r="AM867" s="142">
        <v>2386.6274474779907</v>
      </c>
      <c r="AN867" s="142">
        <v>2395.544580963402</v>
      </c>
      <c r="AO867" s="142">
        <v>2410.2665624459783</v>
      </c>
      <c r="AP867" s="142">
        <v>2433.7608673294526</v>
      </c>
      <c r="AQ867" s="142">
        <v>2459.1184707222487</v>
      </c>
      <c r="AR867" s="142">
        <v>2484.3516279486666</v>
      </c>
      <c r="AS867" s="142">
        <v>2545.0213967157529</v>
      </c>
      <c r="AT867" s="142">
        <v>2591.8674590557603</v>
      </c>
      <c r="AU867" s="142">
        <v>2639.4975322439509</v>
      </c>
      <c r="AV867" s="142">
        <v>2428.6393419185847</v>
      </c>
      <c r="AW867" s="142">
        <v>2563.1983439597998</v>
      </c>
      <c r="AX867" s="142">
        <v>2665.06555502934</v>
      </c>
      <c r="AY867" s="142">
        <v>2719.8828145008529</v>
      </c>
      <c r="AZ867" s="142">
        <v>2766.1862279545435</v>
      </c>
      <c r="BA867" s="142">
        <v>2811.0144021269421</v>
      </c>
    </row>
    <row r="868" spans="1:58" s="142" customFormat="1" outlineLevel="1" x14ac:dyDescent="0.2">
      <c r="A868" s="96"/>
      <c r="B868" s="96"/>
      <c r="C868" s="96" t="s">
        <v>1859</v>
      </c>
      <c r="D868" s="137"/>
      <c r="E868" s="137"/>
      <c r="F868" s="140" t="s">
        <v>446</v>
      </c>
      <c r="G868" s="148" t="s">
        <v>971</v>
      </c>
      <c r="H868" s="164">
        <v>1369.4007920001063</v>
      </c>
      <c r="I868" s="142">
        <v>1369.063794693514</v>
      </c>
      <c r="J868" s="142">
        <v>1373.5197118274261</v>
      </c>
      <c r="K868" s="142">
        <v>1392.2823014098744</v>
      </c>
      <c r="L868" s="142">
        <v>1436.9766481526183</v>
      </c>
      <c r="M868" s="142">
        <v>1477.7789175081025</v>
      </c>
      <c r="N868" s="142">
        <v>1521.678043182673</v>
      </c>
      <c r="O868" s="142">
        <v>1566.6841458112542</v>
      </c>
      <c r="P868" s="142">
        <v>1634.0489908772838</v>
      </c>
      <c r="Q868" s="142">
        <v>1690.8324027712551</v>
      </c>
      <c r="R868" s="142">
        <v>1723.8383393879299</v>
      </c>
      <c r="S868" s="142">
        <v>1733.5417413346393</v>
      </c>
      <c r="T868" s="142">
        <v>1745.6685581751678</v>
      </c>
      <c r="U868" s="142">
        <v>1730.6884443013637</v>
      </c>
      <c r="V868" s="142">
        <v>1770.1718401241812</v>
      </c>
      <c r="W868" s="142">
        <v>1822.5894518199909</v>
      </c>
      <c r="X868" s="142">
        <v>1848.5979301553161</v>
      </c>
      <c r="Y868" s="142">
        <v>1884.5521519267327</v>
      </c>
      <c r="Z868" s="142">
        <v>1915.6278812033554</v>
      </c>
      <c r="AA868" s="142">
        <v>1945.7817385831834</v>
      </c>
      <c r="AB868" s="142">
        <v>2024.6754624430755</v>
      </c>
      <c r="AC868" s="142">
        <v>2060.6723070895091</v>
      </c>
      <c r="AD868" s="142">
        <v>2065.8126258165498</v>
      </c>
      <c r="AE868" s="142">
        <v>2070.4219853005225</v>
      </c>
      <c r="AF868" s="142">
        <v>2095.8142586427457</v>
      </c>
      <c r="AG868" s="142">
        <v>2116.7213877367603</v>
      </c>
      <c r="AH868" s="142">
        <v>2156.5287174097066</v>
      </c>
      <c r="AI868" s="142">
        <v>2185.5488063140847</v>
      </c>
      <c r="AJ868" s="142">
        <v>2164.5065018164451</v>
      </c>
      <c r="AK868" s="142">
        <v>2049.2798214957006</v>
      </c>
      <c r="AL868" s="142">
        <v>2083.5754045307444</v>
      </c>
      <c r="AM868" s="142">
        <v>2101.1579493734389</v>
      </c>
      <c r="AN868" s="142">
        <v>2037.8666333625979</v>
      </c>
      <c r="AO868" s="142">
        <v>1999.8969585010957</v>
      </c>
      <c r="AP868" s="142">
        <v>2001.2852464302182</v>
      </c>
      <c r="AQ868" s="142">
        <v>2014.501991074751</v>
      </c>
      <c r="AR868" s="142">
        <v>2042.8084512717028</v>
      </c>
      <c r="AS868" s="142">
        <v>2078.3875917429705</v>
      </c>
      <c r="AT868" s="142">
        <v>2095.3685451497117</v>
      </c>
      <c r="AU868" s="142">
        <v>2101.322351891361</v>
      </c>
      <c r="AV868" s="142">
        <v>1913.680624713297</v>
      </c>
      <c r="AW868" s="142">
        <v>2028.4933546693242</v>
      </c>
      <c r="AX868" s="142">
        <v>2117.7979389668885</v>
      </c>
      <c r="AY868" s="142">
        <v>2160.2191646533984</v>
      </c>
      <c r="AZ868" s="142">
        <v>2198.7859544194926</v>
      </c>
      <c r="BA868" s="142">
        <v>2225.5273389800691</v>
      </c>
    </row>
    <row r="869" spans="1:58" s="142" customFormat="1" outlineLevel="1" x14ac:dyDescent="0.2">
      <c r="A869" s="96"/>
      <c r="B869" s="96"/>
      <c r="C869" s="96" t="s">
        <v>1859</v>
      </c>
      <c r="D869" s="137"/>
      <c r="E869" s="137"/>
      <c r="F869" s="140" t="s">
        <v>447</v>
      </c>
      <c r="G869" s="148" t="s">
        <v>972</v>
      </c>
      <c r="H869" s="142">
        <v>1132.3627747622577</v>
      </c>
      <c r="I869" s="142">
        <v>1124.5232240333089</v>
      </c>
      <c r="J869" s="142">
        <v>1146.6917657473405</v>
      </c>
      <c r="K869" s="142">
        <v>1194.8155934896242</v>
      </c>
      <c r="L869" s="142">
        <v>1221.6160907487952</v>
      </c>
      <c r="M869" s="142">
        <v>1271.9909276111985</v>
      </c>
      <c r="N869" s="142">
        <v>1312.0635924422679</v>
      </c>
      <c r="O869" s="142">
        <v>1382.815073709229</v>
      </c>
      <c r="P869" s="142">
        <v>1462.0805421924754</v>
      </c>
      <c r="Q869" s="142">
        <v>1499.7697856022414</v>
      </c>
      <c r="R869" s="142">
        <v>1510.7760940763176</v>
      </c>
      <c r="S869" s="142">
        <v>1494.110706599324</v>
      </c>
      <c r="T869" s="142">
        <v>1500.1026726024129</v>
      </c>
      <c r="U869" s="142">
        <v>1537.4627415064335</v>
      </c>
      <c r="V869" s="142">
        <v>1596.5941152209352</v>
      </c>
      <c r="W869" s="142">
        <v>1637.0108045354532</v>
      </c>
      <c r="X869" s="142">
        <v>1677.7975057944002</v>
      </c>
      <c r="Y869" s="142">
        <v>1761.2741804545392</v>
      </c>
      <c r="Z869" s="142">
        <v>1826.5781949008478</v>
      </c>
      <c r="AA869" s="142">
        <v>1886.7663920285338</v>
      </c>
      <c r="AB869" s="142">
        <v>1952.921805196471</v>
      </c>
      <c r="AC869" s="142">
        <v>2006.2418876366007</v>
      </c>
      <c r="AD869" s="142">
        <v>2049.9540345030036</v>
      </c>
      <c r="AE869" s="142">
        <v>2118.0510822555848</v>
      </c>
      <c r="AF869" s="142">
        <v>2166.475622046351</v>
      </c>
      <c r="AG869" s="142">
        <v>2230.5099633990681</v>
      </c>
      <c r="AH869" s="142">
        <v>2290.5954481809763</v>
      </c>
      <c r="AI869" s="142">
        <v>2344.6654544950989</v>
      </c>
      <c r="AJ869" s="142">
        <v>2338.1302268077143</v>
      </c>
      <c r="AK869" s="142">
        <v>2241.9407337358166</v>
      </c>
      <c r="AL869" s="142">
        <v>2288.4397264177828</v>
      </c>
      <c r="AM869" s="142">
        <v>2317.6335450833922</v>
      </c>
      <c r="AN869" s="142">
        <v>2350.7836453086616</v>
      </c>
      <c r="AO869" s="142">
        <v>2402.1757056437086</v>
      </c>
      <c r="AP869" s="142">
        <v>2470.9434773892008</v>
      </c>
      <c r="AQ869" s="142">
        <v>2529.3335897167035</v>
      </c>
      <c r="AR869" s="142">
        <v>2572.8984743042197</v>
      </c>
      <c r="AS869" s="142">
        <v>2617.6748695726587</v>
      </c>
      <c r="AT869" s="142">
        <v>2650.463620340493</v>
      </c>
      <c r="AU869" s="142">
        <v>2688.4783257615795</v>
      </c>
      <c r="AV869" s="142">
        <v>2423.7527232459115</v>
      </c>
      <c r="AW869" s="142">
        <v>2564.3646856338878</v>
      </c>
      <c r="AX869" s="142">
        <v>2708.4002994665902</v>
      </c>
      <c r="AY869" s="142">
        <v>2752.1426349907215</v>
      </c>
      <c r="AZ869" s="142">
        <v>2798.6841004082944</v>
      </c>
      <c r="BA869" s="142">
        <v>2849.3522386506052</v>
      </c>
    </row>
    <row r="870" spans="1:58" s="52" customFormat="1" x14ac:dyDescent="0.2">
      <c r="A870" s="37" t="s">
        <v>442</v>
      </c>
      <c r="B870" s="37" t="s">
        <v>1807</v>
      </c>
      <c r="C870" s="37" t="s">
        <v>1859</v>
      </c>
      <c r="D870" s="38" t="s">
        <v>1648</v>
      </c>
      <c r="E870" s="38" t="s">
        <v>1546</v>
      </c>
      <c r="F870" s="22" t="s">
        <v>1841</v>
      </c>
      <c r="G870" s="22" t="s">
        <v>1376</v>
      </c>
      <c r="H870" s="27" t="str">
        <f t="array" ref="H870:BA870">EIURebase($H$866:$BA$869,$H$5:$BA$8,$H$966:$BA$969)</f>
        <v>–</v>
      </c>
      <c r="I870" s="27">
        <v>5725.4352667404237</v>
      </c>
      <c r="J870" s="27">
        <v>5776.1778502811148</v>
      </c>
      <c r="K870" s="27">
        <v>5891.806653480332</v>
      </c>
      <c r="L870" s="27">
        <v>6042.3240255820001</v>
      </c>
      <c r="M870" s="27">
        <v>6209.6749602321752</v>
      </c>
      <c r="N870" s="27">
        <v>6373.259506385024</v>
      </c>
      <c r="O870" s="27">
        <v>6558.98528328677</v>
      </c>
      <c r="P870" s="27">
        <v>6849.4646505725459</v>
      </c>
      <c r="Q870" s="27">
        <v>7100.2856853697785</v>
      </c>
      <c r="R870" s="27">
        <v>7311.6521088017425</v>
      </c>
      <c r="S870" s="27">
        <v>7454.7178073409532</v>
      </c>
      <c r="T870" s="27">
        <v>7535.0794197385667</v>
      </c>
      <c r="U870" s="27">
        <v>7526.3587083489028</v>
      </c>
      <c r="V870" s="27">
        <v>7729.6504424518025</v>
      </c>
      <c r="W870" s="27">
        <v>7903.6610222340159</v>
      </c>
      <c r="X870" s="27">
        <v>8018.3849037253667</v>
      </c>
      <c r="Y870" s="27">
        <v>8231.2436780616554</v>
      </c>
      <c r="Z870" s="27">
        <v>8444.2070519377357</v>
      </c>
      <c r="AA870" s="27">
        <v>8646.5465841870355</v>
      </c>
      <c r="AB870" s="27">
        <v>8961.4657531846315</v>
      </c>
      <c r="AC870" s="27">
        <v>9145.7418467669577</v>
      </c>
      <c r="AD870" s="27">
        <v>9214.4963686852934</v>
      </c>
      <c r="AE870" s="27">
        <v>9286.2174960830343</v>
      </c>
      <c r="AF870" s="27">
        <v>9436.3955147545621</v>
      </c>
      <c r="AG870" s="27">
        <v>9586.9267180703027</v>
      </c>
      <c r="AH870" s="27">
        <v>9866.8697519749039</v>
      </c>
      <c r="AI870" s="27">
        <v>10103.366446957625</v>
      </c>
      <c r="AJ870" s="27">
        <v>10100.486420471658</v>
      </c>
      <c r="AK870" s="27">
        <v>9640.6711456812463</v>
      </c>
      <c r="AL870" s="27">
        <v>9887.1634056018684</v>
      </c>
      <c r="AM870" s="27">
        <v>10113.016176820918</v>
      </c>
      <c r="AN870" s="27">
        <v>10112.241918079162</v>
      </c>
      <c r="AO870" s="27">
        <v>10158.843057134442</v>
      </c>
      <c r="AP870" s="27">
        <v>10326.234607635599</v>
      </c>
      <c r="AQ870" s="27">
        <v>10465.571770390925</v>
      </c>
      <c r="AR870" s="27">
        <v>10636.850521247439</v>
      </c>
      <c r="AS870" s="27">
        <v>10883.591393889001</v>
      </c>
      <c r="AT870" s="27">
        <v>11020.413631988451</v>
      </c>
      <c r="AU870" s="27">
        <v>11152.045624114466</v>
      </c>
      <c r="AV870" s="27">
        <v>10305.377590708849</v>
      </c>
      <c r="AW870" s="28">
        <v>10798.930593482133</v>
      </c>
      <c r="AX870" s="28">
        <v>11284.394280443768</v>
      </c>
      <c r="AY870" s="28">
        <v>11504.92617805844</v>
      </c>
      <c r="AZ870" s="28">
        <v>11708.123438559023</v>
      </c>
      <c r="BA870" s="28">
        <v>11900.060324446249</v>
      </c>
    </row>
    <row r="871" spans="1:58" s="149" customFormat="1" outlineLevel="1" x14ac:dyDescent="0.2">
      <c r="A871" s="96"/>
      <c r="B871" s="96"/>
      <c r="C871" s="96" t="s">
        <v>1859</v>
      </c>
      <c r="D871" s="137"/>
      <c r="E871" s="137"/>
      <c r="F871" s="140" t="s">
        <v>444</v>
      </c>
      <c r="G871" s="140" t="s">
        <v>973</v>
      </c>
      <c r="H871" s="149">
        <v>1148.0199997335067</v>
      </c>
      <c r="I871" s="149">
        <v>1145.5718462348352</v>
      </c>
      <c r="J871" s="149">
        <v>1132.7571097393966</v>
      </c>
      <c r="K871" s="149">
        <v>1148.3362683673065</v>
      </c>
      <c r="L871" s="149">
        <v>1171.6815790029639</v>
      </c>
      <c r="M871" s="149">
        <v>1195.1440261696582</v>
      </c>
      <c r="N871" s="149">
        <v>1240.8741278864704</v>
      </c>
      <c r="O871" s="149">
        <v>1283.4415432652856</v>
      </c>
      <c r="P871" s="149">
        <v>1314.6115741742092</v>
      </c>
      <c r="Q871" s="149">
        <v>1358.5963415785714</v>
      </c>
      <c r="R871" s="149">
        <v>1417.3754528528962</v>
      </c>
      <c r="S871" s="149">
        <v>1476.6874182069078</v>
      </c>
      <c r="T871" s="149">
        <v>1516.0245594693179</v>
      </c>
      <c r="U871" s="149">
        <v>1518.7003092477944</v>
      </c>
      <c r="V871" s="149">
        <v>1538.6973892802926</v>
      </c>
      <c r="W871" s="149">
        <v>1564.5621895620229</v>
      </c>
      <c r="X871" s="149">
        <v>1588.7839157228987</v>
      </c>
      <c r="Y871" s="149">
        <v>1602.6316792855519</v>
      </c>
      <c r="Z871" s="149">
        <v>1624.0370918307069</v>
      </c>
      <c r="AA871" s="149">
        <v>1664.1721671425407</v>
      </c>
      <c r="AB871" s="149">
        <v>1693.4636795032252</v>
      </c>
      <c r="AC871" s="149">
        <v>1715.0098901586869</v>
      </c>
      <c r="AD871" s="149">
        <v>1691.9615206292081</v>
      </c>
      <c r="AE871" s="149">
        <v>1699.2843108669804</v>
      </c>
      <c r="AF871" s="149">
        <v>1704.1192383220603</v>
      </c>
      <c r="AG871" s="149">
        <v>1719.4692778952619</v>
      </c>
      <c r="AH871" s="149">
        <v>1744.9585384584882</v>
      </c>
      <c r="AI871" s="149">
        <v>1741.1564037975606</v>
      </c>
      <c r="AJ871" s="149">
        <v>1744.3482571317859</v>
      </c>
      <c r="AK871" s="149">
        <v>1744.582881603453</v>
      </c>
      <c r="AL871" s="149">
        <v>1754.8632521133768</v>
      </c>
      <c r="AM871" s="149">
        <v>1787.5346219406001</v>
      </c>
      <c r="AN871" s="149">
        <v>1815.1830601804299</v>
      </c>
      <c r="AO871" s="149">
        <v>1824.5714360065076</v>
      </c>
      <c r="AP871" s="149">
        <v>1843.9581175757728</v>
      </c>
      <c r="AQ871" s="149">
        <v>1877.7091348095635</v>
      </c>
      <c r="AR871" s="149">
        <v>1919.6750541015044</v>
      </c>
      <c r="AS871" s="149">
        <v>1954.3179488826104</v>
      </c>
      <c r="AT871" s="149">
        <v>1983.7034047411862</v>
      </c>
      <c r="AU871" s="149">
        <v>2015.6236951314013</v>
      </c>
      <c r="AV871" s="149">
        <v>1891.275419288135</v>
      </c>
      <c r="AW871" s="149">
        <v>1915.5901995735935</v>
      </c>
      <c r="AX871" s="149">
        <v>2008.2708902261847</v>
      </c>
      <c r="AY871" s="149">
        <v>2052.6918592626466</v>
      </c>
      <c r="AZ871" s="149">
        <v>2090.430242182942</v>
      </c>
      <c r="BA871" s="149">
        <v>2130.6478718547</v>
      </c>
      <c r="BB871" s="166"/>
      <c r="BC871" s="166"/>
      <c r="BD871" s="166"/>
      <c r="BE871" s="166"/>
      <c r="BF871" s="166"/>
    </row>
    <row r="872" spans="1:58" s="149" customFormat="1" outlineLevel="1" x14ac:dyDescent="0.2">
      <c r="A872" s="96"/>
      <c r="B872" s="96"/>
      <c r="C872" s="96" t="s">
        <v>1859</v>
      </c>
      <c r="D872" s="137"/>
      <c r="E872" s="137"/>
      <c r="F872" s="140" t="s">
        <v>445</v>
      </c>
      <c r="G872" s="140" t="s">
        <v>974</v>
      </c>
      <c r="H872" s="149">
        <v>705.45678156280928</v>
      </c>
      <c r="I872" s="149">
        <v>719.4643608384979</v>
      </c>
      <c r="J872" s="149">
        <v>743.09561380845105</v>
      </c>
      <c r="K872" s="149">
        <v>748.7245125860361</v>
      </c>
      <c r="L872" s="149">
        <v>754.12623103333692</v>
      </c>
      <c r="M872" s="149">
        <v>768.27214288637686</v>
      </c>
      <c r="N872" s="149">
        <v>796.11073058698855</v>
      </c>
      <c r="O872" s="149">
        <v>822.21734943295871</v>
      </c>
      <c r="P872" s="149">
        <v>848.58488826222549</v>
      </c>
      <c r="Q872" s="149">
        <v>877.86978242197301</v>
      </c>
      <c r="R872" s="149">
        <v>899.85678963511737</v>
      </c>
      <c r="S872" s="149">
        <v>905.87032045704473</v>
      </c>
      <c r="T872" s="149">
        <v>914.99014866632285</v>
      </c>
      <c r="U872" s="149">
        <v>916.18003376256354</v>
      </c>
      <c r="V872" s="149">
        <v>930.39904819713036</v>
      </c>
      <c r="W872" s="149">
        <v>948.14160706130258</v>
      </c>
      <c r="X872" s="149">
        <v>965.48603801992704</v>
      </c>
      <c r="Y872" s="149">
        <v>970.92824405084286</v>
      </c>
      <c r="Z872" s="149">
        <v>1009.8570556966628</v>
      </c>
      <c r="AA872" s="149">
        <v>1044.678626915761</v>
      </c>
      <c r="AB872" s="149">
        <v>1084.1236552526718</v>
      </c>
      <c r="AC872" s="149">
        <v>1111.0197819791345</v>
      </c>
      <c r="AD872" s="149">
        <v>1133.6714603566249</v>
      </c>
      <c r="AE872" s="149">
        <v>1150.1600287838323</v>
      </c>
      <c r="AF872" s="149">
        <v>1171.065117790376</v>
      </c>
      <c r="AG872" s="149">
        <v>1199.6617230286683</v>
      </c>
      <c r="AH872" s="149">
        <v>1228.2009708568396</v>
      </c>
      <c r="AI872" s="149">
        <v>1259.6395795338849</v>
      </c>
      <c r="AJ872" s="149">
        <v>1265.0030597077716</v>
      </c>
      <c r="AK872" s="149">
        <v>1269.5860292419691</v>
      </c>
      <c r="AL872" s="149">
        <v>1293.31850117096</v>
      </c>
      <c r="AM872" s="149">
        <v>1300.3959557178816</v>
      </c>
      <c r="AN872" s="149">
        <v>1293.9426847516911</v>
      </c>
      <c r="AO872" s="149">
        <v>1302.9073105571117</v>
      </c>
      <c r="AP872" s="149">
        <v>1314.0920055307547</v>
      </c>
      <c r="AQ872" s="149">
        <v>1332.8602498465066</v>
      </c>
      <c r="AR872" s="149">
        <v>1354.6954286210946</v>
      </c>
      <c r="AS872" s="149">
        <v>1377.5180545738485</v>
      </c>
      <c r="AT872" s="149">
        <v>1389.198722446775</v>
      </c>
      <c r="AU872" s="149">
        <v>1415.0567925155531</v>
      </c>
      <c r="AV872" s="149">
        <v>1313.6410188354878</v>
      </c>
      <c r="AW872" s="149">
        <v>1358.422940767455</v>
      </c>
      <c r="AX872" s="149">
        <v>1439.6882171088012</v>
      </c>
      <c r="AY872" s="149">
        <v>1469.7855366798028</v>
      </c>
      <c r="AZ872" s="149">
        <v>1496.9351372040665</v>
      </c>
      <c r="BA872" s="149">
        <v>1521.266473276248</v>
      </c>
      <c r="BB872" s="166"/>
      <c r="BC872" s="166"/>
      <c r="BD872" s="166"/>
      <c r="BE872" s="166"/>
      <c r="BF872" s="166"/>
    </row>
    <row r="873" spans="1:58" s="149" customFormat="1" outlineLevel="1" x14ac:dyDescent="0.2">
      <c r="A873" s="96"/>
      <c r="B873" s="96"/>
      <c r="C873" s="96" t="s">
        <v>1859</v>
      </c>
      <c r="D873" s="137"/>
      <c r="E873" s="137"/>
      <c r="F873" s="140" t="s">
        <v>446</v>
      </c>
      <c r="G873" s="140" t="s">
        <v>975</v>
      </c>
      <c r="I873" s="149">
        <v>800.45345846307043</v>
      </c>
      <c r="J873" s="149">
        <v>807.90961090343501</v>
      </c>
      <c r="K873" s="149">
        <v>806.27374844283054</v>
      </c>
      <c r="L873" s="149">
        <v>830.32273753157165</v>
      </c>
      <c r="M873" s="149">
        <v>854.4417487772979</v>
      </c>
      <c r="N873" s="149">
        <v>889.12324022068481</v>
      </c>
      <c r="O873" s="149">
        <v>921.67267771172612</v>
      </c>
      <c r="P873" s="149">
        <v>959.08141144183332</v>
      </c>
      <c r="Q873" s="149">
        <v>997.45476074834096</v>
      </c>
      <c r="R873" s="149">
        <v>1018.1656245945936</v>
      </c>
      <c r="S873" s="149">
        <v>1042.7144270107815</v>
      </c>
      <c r="T873" s="149">
        <v>1060.8380928842844</v>
      </c>
      <c r="U873" s="149">
        <v>1028.699130106605</v>
      </c>
      <c r="V873" s="149">
        <v>1044.3370094071302</v>
      </c>
      <c r="W873" s="149">
        <v>1060.3938143709984</v>
      </c>
      <c r="X873" s="149">
        <v>1072.8456855286929</v>
      </c>
      <c r="Y873" s="149">
        <v>1110.1964698875017</v>
      </c>
      <c r="Z873" s="149">
        <v>1147.8708049027255</v>
      </c>
      <c r="AA873" s="149">
        <v>1179.5860129027869</v>
      </c>
      <c r="AB873" s="149">
        <v>1210.2822777908559</v>
      </c>
      <c r="AC873" s="149">
        <v>1218.3625932512446</v>
      </c>
      <c r="AD873" s="149">
        <v>1217.9315948022142</v>
      </c>
      <c r="AE873" s="149">
        <v>1225.8960115200068</v>
      </c>
      <c r="AF873" s="149">
        <v>1238.362370020526</v>
      </c>
      <c r="AG873" s="149">
        <v>1255.161651304152</v>
      </c>
      <c r="AH873" s="149">
        <v>1271.6723930098558</v>
      </c>
      <c r="AI873" s="149">
        <v>1287.1412533107616</v>
      </c>
      <c r="AJ873" s="149">
        <v>1272.5850956078023</v>
      </c>
      <c r="AK873" s="149">
        <v>1253.681527778911</v>
      </c>
      <c r="AL873" s="149">
        <v>1267.012297734628</v>
      </c>
      <c r="AM873" s="149">
        <v>1267.4082851051655</v>
      </c>
      <c r="AN873" s="149">
        <v>1220.2664715541032</v>
      </c>
      <c r="AO873" s="149">
        <v>1190.5734551566341</v>
      </c>
      <c r="AP873" s="149">
        <v>1192.4012749096637</v>
      </c>
      <c r="AQ873" s="149">
        <v>1214.6816008952419</v>
      </c>
      <c r="AR873" s="149">
        <v>1229.4997380476118</v>
      </c>
      <c r="AS873" s="149">
        <v>1248.0652678772635</v>
      </c>
      <c r="AT873" s="149">
        <v>1260.2310140141733</v>
      </c>
      <c r="AU873" s="149">
        <v>1264.0435997341654</v>
      </c>
      <c r="AV873" s="149">
        <v>1128.3358303823979</v>
      </c>
      <c r="AW873" s="149">
        <v>1169.2522124883631</v>
      </c>
      <c r="AX873" s="149">
        <v>1235.149511281727</v>
      </c>
      <c r="AY873" s="149">
        <v>1259.6784376189644</v>
      </c>
      <c r="AZ873" s="149">
        <v>1280.4209220955709</v>
      </c>
      <c r="BA873" s="149">
        <v>1295.1807399867114</v>
      </c>
      <c r="BB873" s="166"/>
      <c r="BC873" s="166"/>
      <c r="BD873" s="166"/>
      <c r="BE873" s="166"/>
      <c r="BF873" s="166"/>
    </row>
    <row r="874" spans="1:58" s="149" customFormat="1" outlineLevel="1" x14ac:dyDescent="0.2">
      <c r="A874" s="96"/>
      <c r="B874" s="96"/>
      <c r="C874" s="96" t="s">
        <v>1859</v>
      </c>
      <c r="D874" s="137"/>
      <c r="E874" s="137"/>
      <c r="F874" s="140" t="s">
        <v>447</v>
      </c>
      <c r="G874" s="140" t="s">
        <v>976</v>
      </c>
      <c r="H874" s="149">
        <v>633.48028712311338</v>
      </c>
      <c r="I874" s="149">
        <v>635.84295947809312</v>
      </c>
      <c r="J874" s="149">
        <v>643.86054345890682</v>
      </c>
      <c r="K874" s="149">
        <v>672.19113104319877</v>
      </c>
      <c r="L874" s="149">
        <v>689.21246076121975</v>
      </c>
      <c r="M874" s="149">
        <v>724.54287638437347</v>
      </c>
      <c r="N874" s="149">
        <v>767.32069736289873</v>
      </c>
      <c r="O874" s="149">
        <v>806.86125904925893</v>
      </c>
      <c r="P874" s="149">
        <v>866.00922727491104</v>
      </c>
      <c r="Q874" s="149">
        <v>899.25831958141532</v>
      </c>
      <c r="R874" s="149">
        <v>909.46491754304657</v>
      </c>
      <c r="S874" s="149">
        <v>904.69252158058998</v>
      </c>
      <c r="T874" s="149">
        <v>913.29275120268278</v>
      </c>
      <c r="U874" s="149">
        <v>940.88955698285429</v>
      </c>
      <c r="V874" s="149">
        <v>971.75349550517058</v>
      </c>
      <c r="W874" s="149">
        <v>993.01674264933195</v>
      </c>
      <c r="X874" s="149">
        <v>1029.6963483343591</v>
      </c>
      <c r="Y874" s="149">
        <v>1081.8866896740349</v>
      </c>
      <c r="Z874" s="149">
        <v>1126.9064886262991</v>
      </c>
      <c r="AA874" s="149">
        <v>1177.3869306754748</v>
      </c>
      <c r="AB874" s="149">
        <v>1229.5071285019108</v>
      </c>
      <c r="AC874" s="149">
        <v>1273.3073399653138</v>
      </c>
      <c r="AD874" s="149">
        <v>1315.2947359792627</v>
      </c>
      <c r="AE874" s="149">
        <v>1359.1555947807176</v>
      </c>
      <c r="AF874" s="149">
        <v>1402.445869772883</v>
      </c>
      <c r="AG874" s="149">
        <v>1437.1802802218035</v>
      </c>
      <c r="AH874" s="149">
        <v>1460.2389751523156</v>
      </c>
      <c r="AI874" s="149">
        <v>1494.4466601250838</v>
      </c>
      <c r="AJ874" s="149">
        <v>1488.7462925834179</v>
      </c>
      <c r="AK874" s="149">
        <v>1448.1647373958006</v>
      </c>
      <c r="AL874" s="149">
        <v>1464.8774579652322</v>
      </c>
      <c r="AM874" s="149">
        <v>1463.3871989961019</v>
      </c>
      <c r="AN874" s="149">
        <v>1488.5107961264798</v>
      </c>
      <c r="AO874" s="149">
        <v>1527.6912202722538</v>
      </c>
      <c r="AP874" s="149">
        <v>1563.397590756065</v>
      </c>
      <c r="AQ874" s="149">
        <v>1610.4615369542287</v>
      </c>
      <c r="AR874" s="149">
        <v>1665.2602214732667</v>
      </c>
      <c r="AS874" s="149">
        <v>1684.1314095840228</v>
      </c>
      <c r="AT874" s="149">
        <v>1708.1517066205736</v>
      </c>
      <c r="AU874" s="149">
        <v>1726.9454999342265</v>
      </c>
      <c r="AV874" s="149">
        <v>1537.6141517272547</v>
      </c>
      <c r="AW874" s="149">
        <v>1619.7363918062874</v>
      </c>
      <c r="AX874" s="149">
        <v>1700.343317222929</v>
      </c>
      <c r="AY874" s="149">
        <v>1720.2118533643159</v>
      </c>
      <c r="AZ874" s="149">
        <v>1743.6239863038625</v>
      </c>
      <c r="BA874" s="149">
        <v>1773.603303925511</v>
      </c>
      <c r="BB874" s="166"/>
      <c r="BC874" s="166"/>
      <c r="BD874" s="166"/>
      <c r="BE874" s="166"/>
      <c r="BF874" s="166"/>
    </row>
    <row r="875" spans="1:58" s="52" customFormat="1" x14ac:dyDescent="0.2">
      <c r="A875" s="37" t="s">
        <v>442</v>
      </c>
      <c r="B875" s="37" t="s">
        <v>1808</v>
      </c>
      <c r="C875" s="37" t="s">
        <v>1859</v>
      </c>
      <c r="D875" s="38" t="s">
        <v>1648</v>
      </c>
      <c r="E875" s="38" t="s">
        <v>1546</v>
      </c>
      <c r="F875" s="22" t="s">
        <v>1842</v>
      </c>
      <c r="G875" s="22" t="s">
        <v>1377</v>
      </c>
      <c r="H875" s="27">
        <f t="array" ref="H875:BA875">EIURebase($H$871:$BA$874,$H$78:$BA$81,$H$966:$BA$969)</f>
        <v>3012.6659151047875</v>
      </c>
      <c r="I875" s="27">
        <v>3499.0063403607523</v>
      </c>
      <c r="J875" s="27">
        <v>3527.0969942858046</v>
      </c>
      <c r="K875" s="27">
        <v>3590.0094890825394</v>
      </c>
      <c r="L875" s="27">
        <v>3660.8576446017355</v>
      </c>
      <c r="M875" s="27">
        <v>3767.498654577033</v>
      </c>
      <c r="N875" s="27">
        <v>3929.2241153384912</v>
      </c>
      <c r="O875" s="27">
        <v>4079.8892007808131</v>
      </c>
      <c r="P875" s="27">
        <v>4246.3905212087284</v>
      </c>
      <c r="Q875" s="27">
        <v>4399.6439508843741</v>
      </c>
      <c r="R875" s="27">
        <v>4517.3480505332145</v>
      </c>
      <c r="S875" s="27">
        <v>4603.2083758695389</v>
      </c>
      <c r="T875" s="27">
        <v>4681.7681353998523</v>
      </c>
      <c r="U875" s="27">
        <v>4693.022524093717</v>
      </c>
      <c r="V875" s="27">
        <v>4781.1507303332828</v>
      </c>
      <c r="W875" s="27">
        <v>4868.6784014125751</v>
      </c>
      <c r="X875" s="27">
        <v>4967.285843366416</v>
      </c>
      <c r="Y875" s="27">
        <v>5081.0253152981868</v>
      </c>
      <c r="Z875" s="27">
        <v>5233.6167461124915</v>
      </c>
      <c r="AA875" s="27">
        <v>5402.5861644298602</v>
      </c>
      <c r="AB875" s="27">
        <v>5571.6286435174043</v>
      </c>
      <c r="AC875" s="27">
        <v>5688.5313049612623</v>
      </c>
      <c r="AD875" s="27">
        <v>5746.7154756456484</v>
      </c>
      <c r="AE875" s="27">
        <v>5838.6230500608199</v>
      </c>
      <c r="AF875" s="27">
        <v>5932.021408030042</v>
      </c>
      <c r="AG875" s="27">
        <v>6037.9247337361257</v>
      </c>
      <c r="AH875" s="27">
        <v>6139.2587067900686</v>
      </c>
      <c r="AI875" s="27">
        <v>6226.8270476015323</v>
      </c>
      <c r="AJ875" s="27">
        <v>6215.2046904758663</v>
      </c>
      <c r="AK875" s="27">
        <v>6157.2277384420559</v>
      </c>
      <c r="AL875" s="27">
        <v>6226.8931721679919</v>
      </c>
      <c r="AM875" s="27">
        <v>6268.5703779339174</v>
      </c>
      <c r="AN875" s="27">
        <v>6269.7164772535716</v>
      </c>
      <c r="AO875" s="27">
        <v>6301.9845381341156</v>
      </c>
      <c r="AP875" s="27">
        <v>6375.9759064956306</v>
      </c>
      <c r="AQ875" s="27">
        <v>6507.1805634231869</v>
      </c>
      <c r="AR875" s="27">
        <v>6651.3743756022741</v>
      </c>
      <c r="AS875" s="27">
        <v>6753.7185091328574</v>
      </c>
      <c r="AT875" s="27">
        <v>6836.8557807355719</v>
      </c>
      <c r="AU875" s="27">
        <v>6924.5284945078811</v>
      </c>
      <c r="AV875" s="27">
        <v>6332.3176120465005</v>
      </c>
      <c r="AW875" s="28">
        <v>6540.0783669227367</v>
      </c>
      <c r="AX875" s="28">
        <v>6886.1029257182954</v>
      </c>
      <c r="AY875" s="28">
        <v>7014.3205000025264</v>
      </c>
      <c r="AZ875" s="28">
        <v>7132.0309836954675</v>
      </c>
      <c r="BA875" s="28">
        <v>7250.189888282679</v>
      </c>
    </row>
    <row r="876" spans="1:58" s="149" customFormat="1" outlineLevel="1" x14ac:dyDescent="0.2">
      <c r="A876" s="96"/>
      <c r="B876" s="96"/>
      <c r="C876" s="96" t="s">
        <v>1859</v>
      </c>
      <c r="D876" s="137"/>
      <c r="E876" s="137"/>
      <c r="F876" s="140" t="s">
        <v>444</v>
      </c>
      <c r="G876" s="140" t="s">
        <v>977</v>
      </c>
      <c r="H876" s="149">
        <v>399.27028892946322</v>
      </c>
      <c r="I876" s="149">
        <v>417.56658075633106</v>
      </c>
      <c r="J876" s="149">
        <v>413.28495318418379</v>
      </c>
      <c r="K876" s="149">
        <v>411.33153158628113</v>
      </c>
      <c r="L876" s="149">
        <v>416.30594239954502</v>
      </c>
      <c r="M876" s="149">
        <v>419.64493047968097</v>
      </c>
      <c r="N876" s="149">
        <v>425.77776572891042</v>
      </c>
      <c r="O876" s="149">
        <v>428.34447085173616</v>
      </c>
      <c r="P876" s="149">
        <v>434.59087712409939</v>
      </c>
      <c r="Q876" s="149">
        <v>425.38026714794182</v>
      </c>
      <c r="R876" s="149">
        <v>433.95487939454966</v>
      </c>
      <c r="S876" s="149">
        <v>444.59296356047696</v>
      </c>
      <c r="T876" s="149">
        <v>469.48148542515077</v>
      </c>
      <c r="U876" s="149">
        <v>473.03455488389415</v>
      </c>
      <c r="V876" s="149">
        <v>488.92189173906928</v>
      </c>
      <c r="W876" s="149">
        <v>499.75043451079199</v>
      </c>
      <c r="X876" s="149">
        <v>513.08299120057052</v>
      </c>
      <c r="Y876" s="149">
        <v>517.6512720351077</v>
      </c>
      <c r="Z876" s="149">
        <v>529.9687309201156</v>
      </c>
      <c r="AA876" s="149">
        <v>536.53324962827696</v>
      </c>
      <c r="AB876" s="149">
        <v>545.17918447741283</v>
      </c>
      <c r="AC876" s="149">
        <v>548.22459146274775</v>
      </c>
      <c r="AD876" s="149">
        <v>554.84021713131938</v>
      </c>
      <c r="AE876" s="149">
        <v>558.90083549244798</v>
      </c>
      <c r="AF876" s="149">
        <v>555.56775310551495</v>
      </c>
      <c r="AG876" s="149">
        <v>558.9009490634711</v>
      </c>
      <c r="AH876" s="149">
        <v>565.09340909984599</v>
      </c>
      <c r="AI876" s="149">
        <v>574.70367550641151</v>
      </c>
      <c r="AJ876" s="149">
        <v>596.12373832457672</v>
      </c>
      <c r="AK876" s="149">
        <v>614.95517681245144</v>
      </c>
      <c r="AL876" s="149">
        <v>623.66857284932871</v>
      </c>
      <c r="AM876" s="149">
        <v>629.64115938491636</v>
      </c>
      <c r="AN876" s="149">
        <v>637.71185700187914</v>
      </c>
      <c r="AO876" s="149">
        <v>646.76369468769553</v>
      </c>
      <c r="AP876" s="149">
        <v>657.71057846552378</v>
      </c>
      <c r="AQ876" s="149">
        <v>676.79573461907955</v>
      </c>
      <c r="AR876" s="149">
        <v>704.12069564304454</v>
      </c>
      <c r="AS876" s="149">
        <v>715.72742706528061</v>
      </c>
      <c r="AT876" s="149">
        <v>724.3564398319694</v>
      </c>
      <c r="AU876" s="149">
        <v>743.89849221159284</v>
      </c>
      <c r="AV876" s="149">
        <v>771.35860275308698</v>
      </c>
      <c r="AW876" s="149">
        <v>791.41392642466724</v>
      </c>
      <c r="AX876" s="149">
        <v>800.91089354176324</v>
      </c>
      <c r="AY876" s="149">
        <v>813.72546783843143</v>
      </c>
      <c r="AZ876" s="149">
        <v>828.37252625952328</v>
      </c>
      <c r="BA876" s="149">
        <v>842.45485920593489</v>
      </c>
      <c r="BB876" s="166"/>
      <c r="BC876" s="166"/>
      <c r="BD876" s="166"/>
      <c r="BE876" s="166"/>
      <c r="BF876" s="166"/>
    </row>
    <row r="877" spans="1:58" s="149" customFormat="1" outlineLevel="1" x14ac:dyDescent="0.2">
      <c r="A877" s="96"/>
      <c r="B877" s="96"/>
      <c r="C877" s="96" t="s">
        <v>1859</v>
      </c>
      <c r="D877" s="137"/>
      <c r="E877" s="137"/>
      <c r="F877" s="140" t="s">
        <v>445</v>
      </c>
      <c r="G877" s="140" t="s">
        <v>978</v>
      </c>
      <c r="H877" s="149">
        <v>305.97326541351998</v>
      </c>
      <c r="I877" s="149">
        <v>314.74361020252996</v>
      </c>
      <c r="J877" s="149">
        <v>328.38725580863218</v>
      </c>
      <c r="K877" s="149">
        <v>336.95687489115772</v>
      </c>
      <c r="L877" s="149">
        <v>344.27309879512381</v>
      </c>
      <c r="M877" s="149">
        <v>354.60477024423193</v>
      </c>
      <c r="N877" s="149">
        <v>363.80735959436475</v>
      </c>
      <c r="O877" s="149">
        <v>373.97822238089162</v>
      </c>
      <c r="P877" s="149">
        <v>386.66499942028656</v>
      </c>
      <c r="Q877" s="149">
        <v>392.55447412645663</v>
      </c>
      <c r="R877" s="149">
        <v>405.00631085030716</v>
      </c>
      <c r="S877" s="149">
        <v>419.30117451551547</v>
      </c>
      <c r="T877" s="149">
        <v>432.60039305708182</v>
      </c>
      <c r="U877" s="149">
        <v>448.00723151673537</v>
      </c>
      <c r="V877" s="149">
        <v>449.54802941139764</v>
      </c>
      <c r="W877" s="149">
        <v>449.78981264875398</v>
      </c>
      <c r="X877" s="149">
        <v>460.13060799361136</v>
      </c>
      <c r="Y877" s="149">
        <v>464.7837948257519</v>
      </c>
      <c r="Z877" s="149">
        <v>461.60753861802851</v>
      </c>
      <c r="AA877" s="149">
        <v>468.65688857132778</v>
      </c>
      <c r="AB877" s="149">
        <v>477.59602543169967</v>
      </c>
      <c r="AC877" s="149">
        <v>482.38721118704831</v>
      </c>
      <c r="AD877" s="149">
        <v>491.01157364406959</v>
      </c>
      <c r="AE877" s="149">
        <v>500.47077256215135</v>
      </c>
      <c r="AF877" s="149">
        <v>510.97921949140203</v>
      </c>
      <c r="AG877" s="149">
        <v>517.56325076148721</v>
      </c>
      <c r="AH877" s="149">
        <v>524.95588729235362</v>
      </c>
      <c r="AI877" s="149">
        <v>534.42535059315333</v>
      </c>
      <c r="AJ877" s="149">
        <v>540.15857858461675</v>
      </c>
      <c r="AK877" s="149">
        <v>553.42700397802923</v>
      </c>
      <c r="AL877" s="149">
        <v>560.20491803278685</v>
      </c>
      <c r="AM877" s="149">
        <v>566.28029211484875</v>
      </c>
      <c r="AN877" s="149">
        <v>575.42471662957996</v>
      </c>
      <c r="AO877" s="149">
        <v>584.02284788632198</v>
      </c>
      <c r="AP877" s="149">
        <v>591.63331742820287</v>
      </c>
      <c r="AQ877" s="149">
        <v>597.50910629074906</v>
      </c>
      <c r="AR877" s="149">
        <v>605.78790119626569</v>
      </c>
      <c r="AS877" s="149">
        <v>614.32444615669988</v>
      </c>
      <c r="AT877" s="149">
        <v>619.08255778995738</v>
      </c>
      <c r="AU877" s="149">
        <v>625.32558345641269</v>
      </c>
      <c r="AV877" s="149">
        <v>605.17203823318812</v>
      </c>
      <c r="AW877" s="149">
        <v>634.82546810661449</v>
      </c>
      <c r="AX877" s="149">
        <v>639.90407185146739</v>
      </c>
      <c r="AY877" s="149">
        <v>643.7434962825763</v>
      </c>
      <c r="AZ877" s="149">
        <v>650.18093124540201</v>
      </c>
      <c r="BA877" s="149">
        <v>656.68274055785616</v>
      </c>
      <c r="BB877" s="166"/>
      <c r="BC877" s="166"/>
      <c r="BD877" s="166"/>
      <c r="BE877" s="166"/>
      <c r="BF877" s="166"/>
    </row>
    <row r="878" spans="1:58" s="149" customFormat="1" outlineLevel="1" x14ac:dyDescent="0.2">
      <c r="A878" s="96"/>
      <c r="B878" s="96"/>
      <c r="C878" s="96" t="s">
        <v>1859</v>
      </c>
      <c r="D878" s="137"/>
      <c r="E878" s="137"/>
      <c r="F878" s="140" t="s">
        <v>446</v>
      </c>
      <c r="G878" s="140" t="s">
        <v>979</v>
      </c>
      <c r="I878" s="149">
        <v>290.63560523284946</v>
      </c>
      <c r="J878" s="149">
        <v>299.09882891577394</v>
      </c>
      <c r="K878" s="149">
        <v>309.92482984832361</v>
      </c>
      <c r="L878" s="149">
        <v>315.0641249758757</v>
      </c>
      <c r="M878" s="149">
        <v>323.89780565214119</v>
      </c>
      <c r="N878" s="149">
        <v>331.8900015428452</v>
      </c>
      <c r="O878" s="149">
        <v>347.37535847411692</v>
      </c>
      <c r="P878" s="149">
        <v>360.90149439936846</v>
      </c>
      <c r="Q878" s="149">
        <v>362.83525444364676</v>
      </c>
      <c r="R878" s="149">
        <v>371.36340357901253</v>
      </c>
      <c r="S878" s="149">
        <v>378.58158623277029</v>
      </c>
      <c r="T878" s="149">
        <v>382.19322365582343</v>
      </c>
      <c r="U878" s="149">
        <v>376.08386588591446</v>
      </c>
      <c r="V878" s="149">
        <v>369.75045165267898</v>
      </c>
      <c r="W878" s="149">
        <v>358.06514326134862</v>
      </c>
      <c r="X878" s="149">
        <v>359.64244984124383</v>
      </c>
      <c r="Y878" s="149">
        <v>360.03709474823944</v>
      </c>
      <c r="Z878" s="149">
        <v>366.4710797803545</v>
      </c>
      <c r="AA878" s="149">
        <v>370.63522007320131</v>
      </c>
      <c r="AB878" s="149">
        <v>383.15182886539651</v>
      </c>
      <c r="AC878" s="149">
        <v>404.24750871644073</v>
      </c>
      <c r="AD878" s="149">
        <v>409.67578575976063</v>
      </c>
      <c r="AE878" s="149">
        <v>415.4121404401543</v>
      </c>
      <c r="AF878" s="149">
        <v>418.05498826893762</v>
      </c>
      <c r="AG878" s="149">
        <v>420.4164924704757</v>
      </c>
      <c r="AH878" s="149">
        <v>418.43435659888826</v>
      </c>
      <c r="AI878" s="149">
        <v>420.56416604857731</v>
      </c>
      <c r="AJ878" s="149">
        <v>426.13375142956329</v>
      </c>
      <c r="AK878" s="149">
        <v>425.76965967665768</v>
      </c>
      <c r="AL878" s="149">
        <v>428.69385113268612</v>
      </c>
      <c r="AM878" s="149">
        <v>419.96328735147426</v>
      </c>
      <c r="AN878" s="149">
        <v>412.24097765523186</v>
      </c>
      <c r="AO878" s="149">
        <v>407.52433449259115</v>
      </c>
      <c r="AP878" s="149">
        <v>404.96550783755538</v>
      </c>
      <c r="AQ878" s="149">
        <v>402.72239710811596</v>
      </c>
      <c r="AR878" s="149">
        <v>405.40343637951173</v>
      </c>
      <c r="AS878" s="149">
        <v>405.18829125279473</v>
      </c>
      <c r="AT878" s="149">
        <v>405.71660620893397</v>
      </c>
      <c r="AU878" s="149">
        <v>402.34557487433949</v>
      </c>
      <c r="AV878" s="149">
        <v>408.62424803983043</v>
      </c>
      <c r="AW878" s="149">
        <v>418.43122999278643</v>
      </c>
      <c r="AX878" s="149">
        <v>414.24691769285852</v>
      </c>
      <c r="AY878" s="149">
        <v>416.73239919901567</v>
      </c>
      <c r="AZ878" s="149">
        <v>417.98259639661268</v>
      </c>
      <c r="BA878" s="149">
        <v>419.23654418580247</v>
      </c>
      <c r="BB878" s="166"/>
      <c r="BC878" s="166"/>
      <c r="BD878" s="166"/>
      <c r="BE878" s="166"/>
      <c r="BF878" s="166"/>
    </row>
    <row r="879" spans="1:58" s="149" customFormat="1" outlineLevel="1" x14ac:dyDescent="0.2">
      <c r="A879" s="96"/>
      <c r="B879" s="96"/>
      <c r="C879" s="96" t="s">
        <v>1859</v>
      </c>
      <c r="D879" s="137"/>
      <c r="E879" s="137"/>
      <c r="F879" s="140" t="s">
        <v>447</v>
      </c>
      <c r="G879" s="140" t="s">
        <v>980</v>
      </c>
      <c r="H879" s="149">
        <v>297.15971677097747</v>
      </c>
      <c r="I879" s="149">
        <v>296.88424943806342</v>
      </c>
      <c r="J879" s="149">
        <v>298.73228756470024</v>
      </c>
      <c r="K879" s="149">
        <v>303.41122056405067</v>
      </c>
      <c r="L879" s="149">
        <v>307.05380801481681</v>
      </c>
      <c r="M879" s="149">
        <v>306.14583559225065</v>
      </c>
      <c r="N879" s="149">
        <v>310.85151299285485</v>
      </c>
      <c r="O879" s="149">
        <v>311.48802974269506</v>
      </c>
      <c r="P879" s="149">
        <v>312.08844155084262</v>
      </c>
      <c r="Q879" s="149">
        <v>314.86317318092324</v>
      </c>
      <c r="R879" s="149">
        <v>322.4251526354322</v>
      </c>
      <c r="S879" s="149">
        <v>332.05848596704703</v>
      </c>
      <c r="T879" s="149">
        <v>335.29589573881822</v>
      </c>
      <c r="U879" s="149">
        <v>333.37965938898424</v>
      </c>
      <c r="V879" s="149">
        <v>337.1546316259566</v>
      </c>
      <c r="W879" s="149">
        <v>341.78141304286214</v>
      </c>
      <c r="X879" s="149">
        <v>344.08410599081333</v>
      </c>
      <c r="Y879" s="149">
        <v>342.90467789552122</v>
      </c>
      <c r="Z879" s="149">
        <v>355.84361922210451</v>
      </c>
      <c r="AA879" s="149">
        <v>369.63169528849551</v>
      </c>
      <c r="AB879" s="149">
        <v>381.55434936743472</v>
      </c>
      <c r="AC879" s="149">
        <v>398.08773822252726</v>
      </c>
      <c r="AD879" s="149">
        <v>415.41008691460655</v>
      </c>
      <c r="AE879" s="149">
        <v>430.9218396418043</v>
      </c>
      <c r="AF879" s="149">
        <v>447.33889035144279</v>
      </c>
      <c r="AG879" s="149">
        <v>464.18920036139269</v>
      </c>
      <c r="AH879" s="149">
        <v>471.95310004536765</v>
      </c>
      <c r="AI879" s="149">
        <v>476.16400602277685</v>
      </c>
      <c r="AJ879" s="149">
        <v>486.932639187615</v>
      </c>
      <c r="AK879" s="149">
        <v>491.84558569793614</v>
      </c>
      <c r="AL879" s="149">
        <v>495.2621829581077</v>
      </c>
      <c r="AM879" s="149">
        <v>500.0373958019718</v>
      </c>
      <c r="AN879" s="149">
        <v>503.47538858314641</v>
      </c>
      <c r="AO879" s="149">
        <v>501.06571803017999</v>
      </c>
      <c r="AP879" s="149">
        <v>511.16306672354813</v>
      </c>
      <c r="AQ879" s="149">
        <v>520.29226809152908</v>
      </c>
      <c r="AR879" s="149">
        <v>525.55289181814942</v>
      </c>
      <c r="AS879" s="149">
        <v>529.39739949838156</v>
      </c>
      <c r="AT879" s="149">
        <v>532.77655459679784</v>
      </c>
      <c r="AU879" s="149">
        <v>554.12794733776047</v>
      </c>
      <c r="AV879" s="149">
        <v>518.33324069968899</v>
      </c>
      <c r="AW879" s="149">
        <v>575.34989717665485</v>
      </c>
      <c r="AX879" s="149">
        <v>588.00759491454119</v>
      </c>
      <c r="AY879" s="149">
        <v>596.23970124334483</v>
      </c>
      <c r="AZ879" s="149">
        <v>604.5870570607517</v>
      </c>
      <c r="BA879" s="149">
        <v>612.44668880254142</v>
      </c>
      <c r="BB879" s="166"/>
      <c r="BC879" s="166"/>
      <c r="BD879" s="166"/>
      <c r="BE879" s="166"/>
      <c r="BF879" s="166"/>
    </row>
    <row r="880" spans="1:58" s="52" customFormat="1" x14ac:dyDescent="0.2">
      <c r="A880" s="37" t="s">
        <v>442</v>
      </c>
      <c r="B880" s="37" t="s">
        <v>1809</v>
      </c>
      <c r="C880" s="37" t="s">
        <v>1859</v>
      </c>
      <c r="D880" s="38" t="s">
        <v>1648</v>
      </c>
      <c r="E880" s="38" t="s">
        <v>1546</v>
      </c>
      <c r="F880" s="22" t="s">
        <v>1843</v>
      </c>
      <c r="G880" s="22" t="s">
        <v>1378</v>
      </c>
      <c r="H880" s="27">
        <f t="array" ref="H880:BA880">EIURebase($H$876:$BA$879,$H$83:$BA$86,$H$966:$BA$969)</f>
        <v>1224.3582967921914</v>
      </c>
      <c r="I880" s="27">
        <v>1420.2543931514899</v>
      </c>
      <c r="J880" s="27">
        <v>1438.0249195263573</v>
      </c>
      <c r="K880" s="27">
        <v>1457.1426267469542</v>
      </c>
      <c r="L880" s="27">
        <v>1479.4472761705479</v>
      </c>
      <c r="M880" s="27">
        <v>1500.2548518821695</v>
      </c>
      <c r="N880" s="27">
        <v>1529.849209198444</v>
      </c>
      <c r="O880" s="27">
        <v>1557.7518683160818</v>
      </c>
      <c r="P880" s="27">
        <v>1591.9121592720235</v>
      </c>
      <c r="Q880" s="27">
        <v>1592.0636269866518</v>
      </c>
      <c r="R880" s="27">
        <v>1631.947017664017</v>
      </c>
      <c r="S880" s="27">
        <v>1676.9384500161491</v>
      </c>
      <c r="T880" s="27">
        <v>1730.1378369834438</v>
      </c>
      <c r="U880" s="27">
        <v>1744.748386559309</v>
      </c>
      <c r="V880" s="27">
        <v>1765.8958043974185</v>
      </c>
      <c r="W880" s="27">
        <v>1775.5653069617217</v>
      </c>
      <c r="X880" s="27">
        <v>1807.6205909667724</v>
      </c>
      <c r="Y880" s="27">
        <v>1817.8544952629065</v>
      </c>
      <c r="Z880" s="27">
        <v>1847.9521121309031</v>
      </c>
      <c r="AA880" s="27">
        <v>1880.7913477206134</v>
      </c>
      <c r="AB880" s="27">
        <v>1925.5991091540782</v>
      </c>
      <c r="AC880" s="27">
        <v>1972.8433402481148</v>
      </c>
      <c r="AD880" s="27">
        <v>2015.3322622719209</v>
      </c>
      <c r="AE880" s="27">
        <v>2053.8881671980262</v>
      </c>
      <c r="AF880" s="27">
        <v>2083.9997540777968</v>
      </c>
      <c r="AG880" s="27">
        <v>2117.1743099630989</v>
      </c>
      <c r="AH880" s="27">
        <v>2139.1854834595629</v>
      </c>
      <c r="AI880" s="27">
        <v>2166.7791541514803</v>
      </c>
      <c r="AJ880" s="27">
        <v>2213.5327935536566</v>
      </c>
      <c r="AK880" s="27">
        <v>2253.6245045103424</v>
      </c>
      <c r="AL880" s="27">
        <v>2277.3094242433299</v>
      </c>
      <c r="AM880" s="27">
        <v>2286.8020981590234</v>
      </c>
      <c r="AN880" s="27">
        <v>2301.5936054850586</v>
      </c>
      <c r="AO880" s="27">
        <v>2313.547194731535</v>
      </c>
      <c r="AP880" s="27">
        <v>2342.1903126850912</v>
      </c>
      <c r="AQ880" s="27">
        <v>2376.8265007812838</v>
      </c>
      <c r="AR880" s="27">
        <v>2423.8279371279109</v>
      </c>
      <c r="AS880" s="27">
        <v>2449.8402892216086</v>
      </c>
      <c r="AT880" s="27">
        <v>2468.6502402281521</v>
      </c>
      <c r="AU880" s="27">
        <v>2516.299408562646</v>
      </c>
      <c r="AV880" s="27">
        <v>2490.356972434236</v>
      </c>
      <c r="AW880" s="28">
        <v>2617.2959269189887</v>
      </c>
      <c r="AX880" s="28">
        <v>2642.6355758252566</v>
      </c>
      <c r="AY880" s="28">
        <v>2672.1448608016003</v>
      </c>
      <c r="AZ880" s="28">
        <v>2705.4126634199952</v>
      </c>
      <c r="BA880" s="28">
        <v>2737.6251841240255</v>
      </c>
    </row>
    <row r="881" spans="1:58" s="149" customFormat="1" outlineLevel="1" x14ac:dyDescent="0.2">
      <c r="A881" s="96"/>
      <c r="B881" s="96"/>
      <c r="C881" s="96" t="s">
        <v>1859</v>
      </c>
      <c r="D881" s="137"/>
      <c r="E881" s="137"/>
      <c r="F881" s="140" t="s">
        <v>444</v>
      </c>
      <c r="G881" s="140" t="s">
        <v>981</v>
      </c>
      <c r="H881" s="149">
        <v>6.0701144217008478</v>
      </c>
      <c r="I881" s="149">
        <v>-2.615850413771605</v>
      </c>
      <c r="J881" s="149">
        <v>-31.457278052792187</v>
      </c>
      <c r="K881" s="149">
        <v>4.5833276480613705</v>
      </c>
      <c r="L881" s="149">
        <v>56.866799379727766</v>
      </c>
      <c r="M881" s="149">
        <v>108.79254797788688</v>
      </c>
      <c r="N881" s="149">
        <v>163.89308938592268</v>
      </c>
      <c r="O881" s="149">
        <v>194.85849813014249</v>
      </c>
      <c r="P881" s="149">
        <v>279.71713270681113</v>
      </c>
      <c r="Q881" s="149">
        <v>393.05947178899299</v>
      </c>
      <c r="R881" s="149">
        <v>546.6456633907386</v>
      </c>
      <c r="S881" s="149">
        <v>626.07830876297794</v>
      </c>
      <c r="T881" s="149">
        <v>621.48659697897494</v>
      </c>
      <c r="U881" s="149">
        <v>586.33895765013881</v>
      </c>
      <c r="V881" s="149">
        <v>613.855915387349</v>
      </c>
      <c r="W881" s="149">
        <v>621.31969677949803</v>
      </c>
      <c r="X881" s="149">
        <v>597.10865973829095</v>
      </c>
      <c r="Y881" s="149">
        <v>608.06191850932373</v>
      </c>
      <c r="Z881" s="149">
        <v>632.74045497063332</v>
      </c>
      <c r="AA881" s="149">
        <v>659.03858291889651</v>
      </c>
      <c r="AB881" s="149">
        <v>684.51864277622076</v>
      </c>
      <c r="AC881" s="149">
        <v>669.79162852364482</v>
      </c>
      <c r="AD881" s="149">
        <v>618.23064573318402</v>
      </c>
      <c r="AE881" s="149">
        <v>615.6926001009499</v>
      </c>
      <c r="AF881" s="149">
        <v>593.10137812365542</v>
      </c>
      <c r="AG881" s="149">
        <v>583.58393057973717</v>
      </c>
      <c r="AH881" s="149">
        <v>639.30243870090646</v>
      </c>
      <c r="AI881" s="149">
        <v>683.08260797214768</v>
      </c>
      <c r="AJ881" s="149">
        <v>684.41836851035941</v>
      </c>
      <c r="AK881" s="149">
        <v>567.97211051412683</v>
      </c>
      <c r="AL881" s="149">
        <v>637.59945300845357</v>
      </c>
      <c r="AM881" s="149">
        <v>698.97837077497911</v>
      </c>
      <c r="AN881" s="149">
        <v>639.06868899085543</v>
      </c>
      <c r="AO881" s="149">
        <v>657.35203013288935</v>
      </c>
      <c r="AP881" s="149">
        <v>680.34423738514965</v>
      </c>
      <c r="AQ881" s="149">
        <v>665.61722313257394</v>
      </c>
      <c r="AR881" s="149">
        <v>693.08421141957206</v>
      </c>
      <c r="AS881" s="149">
        <v>740.88831878885242</v>
      </c>
      <c r="AT881" s="149">
        <v>763.24579105609632</v>
      </c>
      <c r="AU881" s="149">
        <v>756.33323865498573</v>
      </c>
      <c r="AV881" s="149">
        <v>700.01353209256547</v>
      </c>
      <c r="AW881" s="149">
        <v>739.77070228899277</v>
      </c>
      <c r="AX881" s="149">
        <v>794.23169317733448</v>
      </c>
      <c r="AY881" s="149">
        <v>819.17386131132378</v>
      </c>
      <c r="AZ881" s="149">
        <v>835.87066953038652</v>
      </c>
      <c r="BA881" s="149">
        <v>855.04170109412155</v>
      </c>
      <c r="BB881" s="166"/>
      <c r="BC881" s="166"/>
      <c r="BD881" s="166"/>
      <c r="BE881" s="166"/>
      <c r="BF881" s="166"/>
    </row>
    <row r="882" spans="1:58" s="149" customFormat="1" outlineLevel="1" x14ac:dyDescent="0.2">
      <c r="A882" s="96"/>
      <c r="B882" s="96"/>
      <c r="C882" s="96" t="s">
        <v>1859</v>
      </c>
      <c r="D882" s="137"/>
      <c r="E882" s="137"/>
      <c r="F882" s="140" t="s">
        <v>445</v>
      </c>
      <c r="G882" s="140" t="s">
        <v>982</v>
      </c>
      <c r="H882" s="149">
        <v>305.91509322633698</v>
      </c>
      <c r="I882" s="149">
        <v>286.71457604742017</v>
      </c>
      <c r="J882" s="149">
        <v>289.40294313014203</v>
      </c>
      <c r="K882" s="149">
        <v>279.51990731170383</v>
      </c>
      <c r="L882" s="149">
        <v>283.47538839041374</v>
      </c>
      <c r="M882" s="149">
        <v>285.97901523937344</v>
      </c>
      <c r="N882" s="149">
        <v>295.44610218792974</v>
      </c>
      <c r="O882" s="149">
        <v>307.52562004950187</v>
      </c>
      <c r="P882" s="149">
        <v>337.80601775147528</v>
      </c>
      <c r="Q882" s="149">
        <v>370.35770029062138</v>
      </c>
      <c r="R882" s="149">
        <v>387.71081513191723</v>
      </c>
      <c r="S882" s="149">
        <v>375.0419419233744</v>
      </c>
      <c r="T882" s="149">
        <v>366.52689053530895</v>
      </c>
      <c r="U882" s="149">
        <v>329.76018388965292</v>
      </c>
      <c r="V882" s="149">
        <v>355.15233233876791</v>
      </c>
      <c r="W882" s="149">
        <v>371.33126998879084</v>
      </c>
      <c r="X882" s="149">
        <v>361.46296805402727</v>
      </c>
      <c r="Y882" s="149">
        <v>373.59915469896185</v>
      </c>
      <c r="Z882" s="149">
        <v>412.05799121582595</v>
      </c>
      <c r="AA882" s="149">
        <v>437.74028383575717</v>
      </c>
      <c r="AB882" s="149">
        <v>478.53047410015881</v>
      </c>
      <c r="AC882" s="149">
        <v>483.27251789194128</v>
      </c>
      <c r="AD882" s="149">
        <v>475.00680915067238</v>
      </c>
      <c r="AE882" s="149">
        <v>477.17042329945593</v>
      </c>
      <c r="AF882" s="149">
        <v>504.10622940736835</v>
      </c>
      <c r="AG882" s="149">
        <v>519.1903261628263</v>
      </c>
      <c r="AH882" s="149">
        <v>540.61225964955668</v>
      </c>
      <c r="AI882" s="149">
        <v>572.86586438821553</v>
      </c>
      <c r="AJ882" s="149">
        <v>571.050196569278</v>
      </c>
      <c r="AK882" s="149">
        <v>494.94288713763586</v>
      </c>
      <c r="AL882" s="149">
        <v>510.16978922716629</v>
      </c>
      <c r="AM882" s="149">
        <v>547.86926404697169</v>
      </c>
      <c r="AN882" s="149">
        <v>535.61633970830951</v>
      </c>
      <c r="AO882" s="149">
        <v>536.23856294963139</v>
      </c>
      <c r="AP882" s="149">
        <v>552.84138309920672</v>
      </c>
      <c r="AQ882" s="149">
        <v>564.68402544632363</v>
      </c>
      <c r="AR882" s="149">
        <v>569.5099390374827</v>
      </c>
      <c r="AS882" s="149">
        <v>601.56746978570618</v>
      </c>
      <c r="AT882" s="149">
        <v>621.04906413010247</v>
      </c>
      <c r="AU882" s="149">
        <v>644.81821862371203</v>
      </c>
      <c r="AV882" s="149">
        <v>583.72700340749248</v>
      </c>
      <c r="AW882" s="149">
        <v>648.53010667038632</v>
      </c>
      <c r="AX882" s="149">
        <v>671.32863668757022</v>
      </c>
      <c r="AY882" s="149">
        <v>685.84580394629995</v>
      </c>
      <c r="AZ882" s="149">
        <v>697.90859120105415</v>
      </c>
      <c r="BA882" s="149">
        <v>708.15904525312396</v>
      </c>
      <c r="BB882" s="166"/>
      <c r="BC882" s="166"/>
      <c r="BD882" s="166"/>
      <c r="BE882" s="166"/>
      <c r="BF882" s="166"/>
    </row>
    <row r="883" spans="1:58" s="149" customFormat="1" outlineLevel="1" x14ac:dyDescent="0.2">
      <c r="A883" s="96"/>
      <c r="B883" s="96"/>
      <c r="C883" s="96" t="s">
        <v>1859</v>
      </c>
      <c r="D883" s="137"/>
      <c r="E883" s="137"/>
      <c r="F883" s="140" t="s">
        <v>446</v>
      </c>
      <c r="G883" s="140" t="s">
        <v>983</v>
      </c>
      <c r="I883" s="149">
        <v>282.08209447457324</v>
      </c>
      <c r="J883" s="149">
        <v>273.80400603285989</v>
      </c>
      <c r="K883" s="149">
        <v>270.24631586174053</v>
      </c>
      <c r="L883" s="149">
        <v>288.75160610716597</v>
      </c>
      <c r="M883" s="149">
        <v>294.52352947184113</v>
      </c>
      <c r="N883" s="149">
        <v>299.15401824820231</v>
      </c>
      <c r="O883" s="149">
        <v>314.64963561824663</v>
      </c>
      <c r="P883" s="149">
        <v>339.63401973560707</v>
      </c>
      <c r="Q883" s="149">
        <v>352.37494953105102</v>
      </c>
      <c r="R883" s="149">
        <v>364.89507204142978</v>
      </c>
      <c r="S883" s="149">
        <v>372.12284241674189</v>
      </c>
      <c r="T883" s="149">
        <v>363.88186093203728</v>
      </c>
      <c r="U883" s="149">
        <v>320.5155960053749</v>
      </c>
      <c r="V883" s="149">
        <v>327.52849997894612</v>
      </c>
      <c r="W883" s="149">
        <v>358.04179114796409</v>
      </c>
      <c r="X883" s="149">
        <v>357.61071907833872</v>
      </c>
      <c r="Y883" s="149">
        <v>368.52338880653872</v>
      </c>
      <c r="Z883" s="149">
        <v>379.71273516395399</v>
      </c>
      <c r="AA883" s="149">
        <v>397.22611876057528</v>
      </c>
      <c r="AB883" s="149">
        <v>425.87944217368045</v>
      </c>
      <c r="AC883" s="149">
        <v>433.70914374776771</v>
      </c>
      <c r="AD883" s="149">
        <v>451.12494942604962</v>
      </c>
      <c r="AE883" s="149">
        <v>452.42434145254271</v>
      </c>
      <c r="AF883" s="149">
        <v>456.2990494250796</v>
      </c>
      <c r="AG883" s="149">
        <v>458.7644358175512</v>
      </c>
      <c r="AH883" s="149">
        <v>482.08802862769306</v>
      </c>
      <c r="AI883" s="149">
        <v>490.51307902000218</v>
      </c>
      <c r="AJ883" s="149">
        <v>474.20027436801149</v>
      </c>
      <c r="AK883" s="149">
        <v>405.33496729092428</v>
      </c>
      <c r="AL883" s="149">
        <v>426.926860841424</v>
      </c>
      <c r="AM883" s="149">
        <v>427.49997671622702</v>
      </c>
      <c r="AN883" s="149">
        <v>361.77074982475381</v>
      </c>
      <c r="AO883" s="149">
        <v>340.42465381538722</v>
      </c>
      <c r="AP883" s="149">
        <v>346.51771547573929</v>
      </c>
      <c r="AQ883" s="149">
        <v>348.36428494304647</v>
      </c>
      <c r="AR883" s="149">
        <v>370.25879355675045</v>
      </c>
      <c r="AS883" s="149">
        <v>386.77910568065266</v>
      </c>
      <c r="AT883" s="149">
        <v>397.69054024532937</v>
      </c>
      <c r="AU883" s="149">
        <v>387.40162809638701</v>
      </c>
      <c r="AV883" s="149">
        <v>346.47819024299429</v>
      </c>
      <c r="AW883" s="149">
        <v>416.96767559502177</v>
      </c>
      <c r="AX883" s="149">
        <v>450.91279218105478</v>
      </c>
      <c r="AY883" s="149">
        <v>464.58339134440848</v>
      </c>
      <c r="AZ883" s="149">
        <v>476.75056792485691</v>
      </c>
      <c r="BA883" s="149">
        <v>483.84624408518204</v>
      </c>
      <c r="BB883" s="166"/>
      <c r="BC883" s="166"/>
      <c r="BD883" s="166"/>
      <c r="BE883" s="166"/>
      <c r="BF883" s="166"/>
    </row>
    <row r="884" spans="1:58" s="149" customFormat="1" outlineLevel="1" x14ac:dyDescent="0.2">
      <c r="A884" s="96"/>
      <c r="B884" s="96"/>
      <c r="C884" s="96" t="s">
        <v>1859</v>
      </c>
      <c r="D884" s="137"/>
      <c r="E884" s="137"/>
      <c r="F884" s="140" t="s">
        <v>447</v>
      </c>
      <c r="G884" s="140" t="s">
        <v>984</v>
      </c>
      <c r="H884" s="149">
        <v>201.55494514493788</v>
      </c>
      <c r="I884" s="149">
        <v>187.79458260281015</v>
      </c>
      <c r="J884" s="149">
        <v>206.99782610631672</v>
      </c>
      <c r="K884" s="149">
        <v>234.47298288484888</v>
      </c>
      <c r="L884" s="149">
        <v>248.05740113543436</v>
      </c>
      <c r="M884" s="149">
        <v>251.76868647933267</v>
      </c>
      <c r="N884" s="149">
        <v>249.3624267798952</v>
      </c>
      <c r="O884" s="149">
        <v>281.66782396508358</v>
      </c>
      <c r="P884" s="149">
        <v>337.5244404915311</v>
      </c>
      <c r="Q884" s="149">
        <v>344.10020016463881</v>
      </c>
      <c r="R884" s="149">
        <v>318.60473311252434</v>
      </c>
      <c r="S884" s="149">
        <v>281.9437653719628</v>
      </c>
      <c r="T884" s="149">
        <v>288.08536035443024</v>
      </c>
      <c r="U884" s="149">
        <v>297.89140658880274</v>
      </c>
      <c r="V884" s="149">
        <v>317.1933814213761</v>
      </c>
      <c r="W884" s="149">
        <v>314.66054309492984</v>
      </c>
      <c r="X884" s="149">
        <v>320.10342405630865</v>
      </c>
      <c r="Y884" s="149">
        <v>309.8986551468584</v>
      </c>
      <c r="Z884" s="149">
        <v>335.34981967951984</v>
      </c>
      <c r="AA884" s="149">
        <v>343.55084892342057</v>
      </c>
      <c r="AB884" s="149">
        <v>356.51629768793293</v>
      </c>
      <c r="AC884" s="149">
        <v>360.35163008629991</v>
      </c>
      <c r="AD884" s="149">
        <v>366.34006493008673</v>
      </c>
      <c r="AE884" s="149">
        <v>375.35372895938394</v>
      </c>
      <c r="AF884" s="149">
        <v>379.95865940996447</v>
      </c>
      <c r="AG884" s="149">
        <v>400.33908414465293</v>
      </c>
      <c r="AH884" s="149">
        <v>413.5285770789709</v>
      </c>
      <c r="AI884" s="149">
        <v>428.90661447427118</v>
      </c>
      <c r="AJ884" s="149">
        <v>398.299902463541</v>
      </c>
      <c r="AK884" s="149">
        <v>323.79192524734538</v>
      </c>
      <c r="AL884" s="149">
        <v>372.64747791393563</v>
      </c>
      <c r="AM884" s="149">
        <v>370.91841386899529</v>
      </c>
      <c r="AN884" s="149">
        <v>390.41531978716222</v>
      </c>
      <c r="AO884" s="149">
        <v>406.39840301956457</v>
      </c>
      <c r="AP884" s="149">
        <v>443.24164398301883</v>
      </c>
      <c r="AQ884" s="149">
        <v>462.37653502794063</v>
      </c>
      <c r="AR884" s="149">
        <v>478.9823851052264</v>
      </c>
      <c r="AS884" s="149">
        <v>497.79956379635598</v>
      </c>
      <c r="AT884" s="149">
        <v>481.62281526463022</v>
      </c>
      <c r="AU884" s="149">
        <v>492.0832730006382</v>
      </c>
      <c r="AV884" s="149">
        <v>434.80771006542187</v>
      </c>
      <c r="AW884" s="149">
        <v>485.11649504017669</v>
      </c>
      <c r="AX884" s="149">
        <v>544.38882593861797</v>
      </c>
      <c r="AY884" s="149">
        <v>571.13509395881488</v>
      </c>
      <c r="AZ884" s="149">
        <v>591.62377884460216</v>
      </c>
      <c r="BA884" s="149">
        <v>610.5650669135598</v>
      </c>
      <c r="BB884" s="166"/>
      <c r="BC884" s="166"/>
      <c r="BD884" s="166"/>
      <c r="BE884" s="166"/>
      <c r="BF884" s="166"/>
    </row>
    <row r="885" spans="1:58" s="52" customFormat="1" x14ac:dyDescent="0.2">
      <c r="A885" s="37" t="s">
        <v>442</v>
      </c>
      <c r="B885" s="37" t="s">
        <v>1810</v>
      </c>
      <c r="C885" s="37" t="s">
        <v>1859</v>
      </c>
      <c r="D885" s="38" t="s">
        <v>1648</v>
      </c>
      <c r="E885" s="38" t="s">
        <v>1546</v>
      </c>
      <c r="F885" s="22" t="s">
        <v>1844</v>
      </c>
      <c r="G885" s="22" t="s">
        <v>1379</v>
      </c>
      <c r="H885" s="27">
        <f t="array" ref="H885:BA885">EIURebase($H$881:$BA$884,$H$88:$BA$91,$H$966:$BA$969,$H$93:$BA$96)</f>
        <v>-520.04705073854564</v>
      </c>
      <c r="I885" s="27">
        <v>-791.41862223649548</v>
      </c>
      <c r="J885" s="27">
        <v>-1248.1846421735663</v>
      </c>
      <c r="K885" s="27">
        <v>-725.78583649316647</v>
      </c>
      <c r="L885" s="27">
        <v>28.674032401486539</v>
      </c>
      <c r="M885" s="27">
        <v>800.02101927479021</v>
      </c>
      <c r="N885" s="27">
        <v>905.12833402867466</v>
      </c>
      <c r="O885" s="27">
        <v>1003.1494469853633</v>
      </c>
      <c r="P885" s="27">
        <v>1234.4733558201681</v>
      </c>
      <c r="Q885" s="27">
        <v>1472.8550615020051</v>
      </c>
      <c r="R885" s="27">
        <v>1743.257240885029</v>
      </c>
      <c r="S885" s="27">
        <v>1786.6566654948554</v>
      </c>
      <c r="T885" s="27">
        <v>1771.5174266125762</v>
      </c>
      <c r="U885" s="27">
        <v>1663.0597037038176</v>
      </c>
      <c r="V885" s="27">
        <v>1751.6529841639442</v>
      </c>
      <c r="W885" s="27">
        <v>1801.6050360178297</v>
      </c>
      <c r="X885" s="27">
        <v>1767.1375228660515</v>
      </c>
      <c r="Y885" s="27">
        <v>1792.6498686609048</v>
      </c>
      <c r="Z885" s="27">
        <v>1900.7487868754035</v>
      </c>
      <c r="AA885" s="27">
        <v>1984.6002494012203</v>
      </c>
      <c r="AB885" s="27">
        <v>2096.8318256960488</v>
      </c>
      <c r="AC885" s="27">
        <v>2097.6371565550944</v>
      </c>
      <c r="AD885" s="27">
        <v>2056.3739474024019</v>
      </c>
      <c r="AE885" s="27">
        <v>2069.146433800267</v>
      </c>
      <c r="AF885" s="27">
        <v>2083.2022312159042</v>
      </c>
      <c r="AG885" s="27">
        <v>2117.0612018498559</v>
      </c>
      <c r="AH885" s="27">
        <v>2238.1415765454508</v>
      </c>
      <c r="AI885" s="27">
        <v>2346.4096896999304</v>
      </c>
      <c r="AJ885" s="27">
        <v>2295.8393041277518</v>
      </c>
      <c r="AK885" s="27">
        <v>1933.8721140295002</v>
      </c>
      <c r="AL885" s="27">
        <v>2100.5930152859969</v>
      </c>
      <c r="AM885" s="27">
        <v>2207.5289017960681</v>
      </c>
      <c r="AN885" s="27">
        <v>2083.4965712544849</v>
      </c>
      <c r="AO885" s="27">
        <v>2099.1834322514705</v>
      </c>
      <c r="AP885" s="27">
        <v>2188.767669264766</v>
      </c>
      <c r="AQ885" s="27">
        <v>2209.1292116139248</v>
      </c>
      <c r="AR885" s="27">
        <v>2284.3761991333895</v>
      </c>
      <c r="AS885" s="27">
        <v>2409.0760745162206</v>
      </c>
      <c r="AT885" s="27">
        <v>2448.6383755402394</v>
      </c>
      <c r="AU885" s="27">
        <v>2469.0008394534193</v>
      </c>
      <c r="AV885" s="27">
        <v>2235.5621032723652</v>
      </c>
      <c r="AW885" s="28">
        <v>2478.2723431593199</v>
      </c>
      <c r="AX885" s="28">
        <v>2661.3531196802742</v>
      </c>
      <c r="AY885" s="28">
        <v>2747.4631932246248</v>
      </c>
      <c r="AZ885" s="28">
        <v>2813.6595796804095</v>
      </c>
      <c r="BA885" s="28">
        <v>2873.5656112617462</v>
      </c>
    </row>
    <row r="886" spans="1:58" s="149" customFormat="1" outlineLevel="1" x14ac:dyDescent="0.2">
      <c r="A886" s="96"/>
      <c r="B886" s="96"/>
      <c r="C886" s="96" t="s">
        <v>1859</v>
      </c>
      <c r="D886" s="137"/>
      <c r="E886" s="137"/>
      <c r="F886" s="140" t="s">
        <v>444</v>
      </c>
      <c r="G886" s="140" t="s">
        <v>985</v>
      </c>
      <c r="H886" s="149">
        <v>246.04825938867199</v>
      </c>
      <c r="I886" s="149">
        <v>263.72082517008084</v>
      </c>
      <c r="J886" s="149">
        <v>272.4976445150873</v>
      </c>
      <c r="K886" s="149">
        <v>270.67806001673233</v>
      </c>
      <c r="L886" s="149">
        <v>296.87769825121654</v>
      </c>
      <c r="M886" s="149">
        <v>320.74636549434399</v>
      </c>
      <c r="N886" s="149">
        <v>316.17956518474716</v>
      </c>
      <c r="O886" s="149">
        <v>317.30937255300682</v>
      </c>
      <c r="P886" s="149">
        <v>333.12667570864193</v>
      </c>
      <c r="Q886" s="149">
        <v>368.8523739639258</v>
      </c>
      <c r="R886" s="149">
        <v>414.57984060559266</v>
      </c>
      <c r="S886" s="149">
        <v>506.00504211607728</v>
      </c>
      <c r="T886" s="149">
        <v>499.71463147088173</v>
      </c>
      <c r="U886" s="149">
        <v>469.65664161024512</v>
      </c>
      <c r="V886" s="149">
        <v>507.22903974072238</v>
      </c>
      <c r="W886" s="149">
        <v>542.22654741539009</v>
      </c>
      <c r="X886" s="149">
        <v>575.07088010033794</v>
      </c>
      <c r="Y886" s="149">
        <v>646.2053359123363</v>
      </c>
      <c r="Z886" s="149">
        <v>692.05232428085571</v>
      </c>
      <c r="AA886" s="149">
        <v>726.20533067952238</v>
      </c>
      <c r="AB886" s="149">
        <v>831.36613553785071</v>
      </c>
      <c r="AC886" s="149">
        <v>881.81465092665462</v>
      </c>
      <c r="AD886" s="149">
        <v>919.17595346990447</v>
      </c>
      <c r="AE886" s="149">
        <v>935.64033892982388</v>
      </c>
      <c r="AF886" s="149">
        <v>1032.906763461302</v>
      </c>
      <c r="AG886" s="149">
        <v>1105.1810165172374</v>
      </c>
      <c r="AH886" s="149">
        <v>1247.0279748209618</v>
      </c>
      <c r="AI886" s="149">
        <v>1362.3207732307515</v>
      </c>
      <c r="AJ886" s="149">
        <v>1379.7560794648255</v>
      </c>
      <c r="AK886" s="149">
        <v>1182.7747594442133</v>
      </c>
      <c r="AL886" s="149">
        <v>1348.769269020388</v>
      </c>
      <c r="AM886" s="149">
        <v>1463.7666525351506</v>
      </c>
      <c r="AN886" s="149">
        <v>1515.9460328121284</v>
      </c>
      <c r="AO886" s="149">
        <v>1533.9724066904396</v>
      </c>
      <c r="AP886" s="149">
        <v>1605.7822494544744</v>
      </c>
      <c r="AQ886" s="149">
        <v>1684.0512604063954</v>
      </c>
      <c r="AR886" s="149">
        <v>1722.6793743271928</v>
      </c>
      <c r="AS886" s="149">
        <v>1815.8084442761044</v>
      </c>
      <c r="AT886" s="149">
        <v>1860.304420886368</v>
      </c>
      <c r="AU886" s="149">
        <v>1878.4997901615525</v>
      </c>
      <c r="AV886" s="149">
        <v>1687.6819855796164</v>
      </c>
      <c r="AW886" s="149">
        <v>1836.458828907688</v>
      </c>
      <c r="AX886" s="149">
        <v>1913.6010970918358</v>
      </c>
      <c r="AY886" s="149">
        <v>1968.1548744651811</v>
      </c>
      <c r="AZ886" s="149">
        <v>2032.5022388314546</v>
      </c>
      <c r="BA886" s="149">
        <v>2091.7905677350541</v>
      </c>
      <c r="BB886" s="166"/>
      <c r="BC886" s="166"/>
      <c r="BD886" s="166"/>
      <c r="BE886" s="166"/>
      <c r="BF886" s="166"/>
    </row>
    <row r="887" spans="1:58" s="149" customFormat="1" outlineLevel="1" x14ac:dyDescent="0.2">
      <c r="A887" s="96"/>
      <c r="B887" s="96"/>
      <c r="C887" s="96" t="s">
        <v>1859</v>
      </c>
      <c r="D887" s="137"/>
      <c r="E887" s="137"/>
      <c r="F887" s="140" t="s">
        <v>445</v>
      </c>
      <c r="G887" s="140" t="s">
        <v>986</v>
      </c>
      <c r="H887" s="149">
        <v>170.64574443318571</v>
      </c>
      <c r="I887" s="149">
        <v>179.10652492464749</v>
      </c>
      <c r="J887" s="149">
        <v>176.99359446465448</v>
      </c>
      <c r="K887" s="149">
        <v>185.5811960769733</v>
      </c>
      <c r="L887" s="149">
        <v>198.33351271172202</v>
      </c>
      <c r="M887" s="149">
        <v>202.68393008969261</v>
      </c>
      <c r="N887" s="149">
        <v>200.55741165246491</v>
      </c>
      <c r="O887" s="149">
        <v>206.18849588480424</v>
      </c>
      <c r="P887" s="149">
        <v>223.30028854901332</v>
      </c>
      <c r="Q887" s="149">
        <v>245.48719071037601</v>
      </c>
      <c r="R887" s="149">
        <v>255.95785950113444</v>
      </c>
      <c r="S887" s="149">
        <v>271.67122284160752</v>
      </c>
      <c r="T887" s="149">
        <v>287.46158471974383</v>
      </c>
      <c r="U887" s="149">
        <v>288.48634466952609</v>
      </c>
      <c r="V887" s="149">
        <v>312.2415258700583</v>
      </c>
      <c r="W887" s="149">
        <v>340.45469593500223</v>
      </c>
      <c r="X887" s="149">
        <v>354.91796536988466</v>
      </c>
      <c r="Y887" s="149">
        <v>400.83853443449129</v>
      </c>
      <c r="Z887" s="149">
        <v>436.18312788477078</v>
      </c>
      <c r="AA887" s="149">
        <v>457.24222793565485</v>
      </c>
      <c r="AB887" s="149">
        <v>517.9850155004267</v>
      </c>
      <c r="AC887" s="149">
        <v>534.75371173946007</v>
      </c>
      <c r="AD887" s="149">
        <v>545.1088827237237</v>
      </c>
      <c r="AE887" s="149">
        <v>539.8922317970422</v>
      </c>
      <c r="AF887" s="149">
        <v>565.99360373342938</v>
      </c>
      <c r="AG887" s="149">
        <v>589.24942677058698</v>
      </c>
      <c r="AH887" s="149">
        <v>626.1441819570565</v>
      </c>
      <c r="AI887" s="149">
        <v>644.19694204476718</v>
      </c>
      <c r="AJ887" s="149">
        <v>644.28866089110136</v>
      </c>
      <c r="AK887" s="149">
        <v>575.99209031528267</v>
      </c>
      <c r="AL887" s="149">
        <v>623.8489461358314</v>
      </c>
      <c r="AM887" s="149">
        <v>665.07033974011074</v>
      </c>
      <c r="AN887" s="149">
        <v>685.98450136715815</v>
      </c>
      <c r="AO887" s="149">
        <v>700.18393757740046</v>
      </c>
      <c r="AP887" s="149">
        <v>723.1193108181069</v>
      </c>
      <c r="AQ887" s="149">
        <v>755.25827397243768</v>
      </c>
      <c r="AR887" s="149">
        <v>768.42162691853559</v>
      </c>
      <c r="AS887" s="149">
        <v>803.96664303302646</v>
      </c>
      <c r="AT887" s="149">
        <v>840.98029302029931</v>
      </c>
      <c r="AU887" s="149">
        <v>853.60012687700976</v>
      </c>
      <c r="AV887" s="149">
        <v>715.96750546691942</v>
      </c>
      <c r="AW887" s="149">
        <v>778.27562836388665</v>
      </c>
      <c r="AX887" s="149">
        <v>823.79475506092808</v>
      </c>
      <c r="AY887" s="149">
        <v>862.47799667193567</v>
      </c>
      <c r="AZ887" s="149">
        <v>896.73062783457056</v>
      </c>
      <c r="BA887" s="149">
        <v>929.99358918742371</v>
      </c>
      <c r="BB887" s="166"/>
      <c r="BC887" s="166"/>
      <c r="BD887" s="166"/>
      <c r="BE887" s="166"/>
      <c r="BF887" s="166"/>
    </row>
    <row r="888" spans="1:58" s="149" customFormat="1" outlineLevel="1" x14ac:dyDescent="0.2">
      <c r="A888" s="96"/>
      <c r="B888" s="96"/>
      <c r="C888" s="96" t="s">
        <v>1859</v>
      </c>
      <c r="D888" s="137"/>
      <c r="E888" s="137"/>
      <c r="F888" s="140" t="s">
        <v>446</v>
      </c>
      <c r="G888" s="140" t="s">
        <v>987</v>
      </c>
      <c r="I888" s="149">
        <v>184.82236336903361</v>
      </c>
      <c r="J888" s="149">
        <v>181.90277089639255</v>
      </c>
      <c r="K888" s="149">
        <v>189.82264143218961</v>
      </c>
      <c r="L888" s="149">
        <v>203.85191582112796</v>
      </c>
      <c r="M888" s="149">
        <v>211.66124225825536</v>
      </c>
      <c r="N888" s="149">
        <v>216.10143022148529</v>
      </c>
      <c r="O888" s="149">
        <v>223.00675158504782</v>
      </c>
      <c r="P888" s="149">
        <v>235.293114018295</v>
      </c>
      <c r="Q888" s="149">
        <v>256.5323201760188</v>
      </c>
      <c r="R888" s="149">
        <v>272.96285804161397</v>
      </c>
      <c r="S888" s="149">
        <v>270.26558203407518</v>
      </c>
      <c r="T888" s="149">
        <v>288.52255406324502</v>
      </c>
      <c r="U888" s="149">
        <v>313.832239587537</v>
      </c>
      <c r="V888" s="149">
        <v>346.02022458460556</v>
      </c>
      <c r="W888" s="149">
        <v>390.84094352408619</v>
      </c>
      <c r="X888" s="149">
        <v>396.06599458787042</v>
      </c>
      <c r="Y888" s="149">
        <v>416.69475166738528</v>
      </c>
      <c r="Z888" s="149">
        <v>426.87095008380567</v>
      </c>
      <c r="AA888" s="149">
        <v>421.2786469588857</v>
      </c>
      <c r="AB888" s="149">
        <v>475.60247358066499</v>
      </c>
      <c r="AC888" s="149">
        <v>486.52423052922387</v>
      </c>
      <c r="AD888" s="149">
        <v>474.38034715648416</v>
      </c>
      <c r="AE888" s="149">
        <v>466.91616396075852</v>
      </c>
      <c r="AF888" s="149">
        <v>492.19145798768665</v>
      </c>
      <c r="AG888" s="149">
        <v>512.35838638831501</v>
      </c>
      <c r="AH888" s="149">
        <v>556.61533042458063</v>
      </c>
      <c r="AI888" s="149">
        <v>587.59715647838721</v>
      </c>
      <c r="AJ888" s="149">
        <v>567.40074965144686</v>
      </c>
      <c r="AK888" s="149">
        <v>467.56346107185738</v>
      </c>
      <c r="AL888" s="149">
        <v>520.22912621359228</v>
      </c>
      <c r="AM888" s="149">
        <v>552.94280981322311</v>
      </c>
      <c r="AN888" s="149">
        <v>562.52698316787951</v>
      </c>
      <c r="AO888" s="149">
        <v>565.89857817730297</v>
      </c>
      <c r="AP888" s="149">
        <v>579.07666300648521</v>
      </c>
      <c r="AQ888" s="149">
        <v>602.99717769082895</v>
      </c>
      <c r="AR888" s="149">
        <v>614.62027553205837</v>
      </c>
      <c r="AS888" s="149">
        <v>651.89206080016663</v>
      </c>
      <c r="AT888" s="149">
        <v>662.39006537049204</v>
      </c>
      <c r="AU888" s="149">
        <v>674.91348348199733</v>
      </c>
      <c r="AV888" s="149">
        <v>577.01194489688919</v>
      </c>
      <c r="AW888" s="149">
        <v>641.62400606260735</v>
      </c>
      <c r="AX888" s="149">
        <v>683.54533830495586</v>
      </c>
      <c r="AY888" s="149">
        <v>709.15168294536693</v>
      </c>
      <c r="AZ888" s="149">
        <v>731.4847132629377</v>
      </c>
      <c r="BA888" s="149">
        <v>750.13341691011397</v>
      </c>
      <c r="BB888" s="166"/>
      <c r="BC888" s="166"/>
      <c r="BD888" s="166"/>
      <c r="BE888" s="166"/>
      <c r="BF888" s="166"/>
    </row>
    <row r="889" spans="1:58" s="149" customFormat="1" outlineLevel="1" x14ac:dyDescent="0.2">
      <c r="A889" s="96"/>
      <c r="B889" s="96"/>
      <c r="C889" s="96" t="s">
        <v>1859</v>
      </c>
      <c r="D889" s="137"/>
      <c r="E889" s="137"/>
      <c r="F889" s="140" t="s">
        <v>447</v>
      </c>
      <c r="G889" s="140" t="s">
        <v>988</v>
      </c>
      <c r="H889" s="149">
        <v>201.37218146633833</v>
      </c>
      <c r="I889" s="149">
        <v>199.96606214926783</v>
      </c>
      <c r="J889" s="149">
        <v>201.60816496911622</v>
      </c>
      <c r="K889" s="149">
        <v>205.08189103850515</v>
      </c>
      <c r="L889" s="149">
        <v>218.25417225833149</v>
      </c>
      <c r="M889" s="149">
        <v>230.45317436825516</v>
      </c>
      <c r="N889" s="149">
        <v>239.55382313082524</v>
      </c>
      <c r="O889" s="149">
        <v>254.47213772871828</v>
      </c>
      <c r="P889" s="149">
        <v>256.66568386334819</v>
      </c>
      <c r="Q889" s="149">
        <v>268.49298138858541</v>
      </c>
      <c r="R889" s="149">
        <v>282.53216573519694</v>
      </c>
      <c r="S889" s="149">
        <v>282.08220755373441</v>
      </c>
      <c r="T889" s="149">
        <v>294.27631881385958</v>
      </c>
      <c r="U889" s="149">
        <v>306.81278955988012</v>
      </c>
      <c r="V889" s="149">
        <v>334.09761787329563</v>
      </c>
      <c r="W889" s="149">
        <v>364.4636815597699</v>
      </c>
      <c r="X889" s="149">
        <v>390.33260885651794</v>
      </c>
      <c r="Y889" s="149">
        <v>438.32407250435836</v>
      </c>
      <c r="Z889" s="149">
        <v>449.94962247540712</v>
      </c>
      <c r="AA889" s="149">
        <v>462.54600613145948</v>
      </c>
      <c r="AB889" s="149">
        <v>503.86268251678871</v>
      </c>
      <c r="AC889" s="149">
        <v>514.88788067507096</v>
      </c>
      <c r="AD889" s="149">
        <v>520.45489045822046</v>
      </c>
      <c r="AE889" s="149">
        <v>532.57441625891829</v>
      </c>
      <c r="AF889" s="149">
        <v>557.37713829959205</v>
      </c>
      <c r="AG889" s="149">
        <v>601.37644579940195</v>
      </c>
      <c r="AH889" s="149">
        <v>677.88278648498203</v>
      </c>
      <c r="AI889" s="149">
        <v>664.23976097204945</v>
      </c>
      <c r="AJ889" s="149">
        <v>666.84291577730437</v>
      </c>
      <c r="AK889" s="149">
        <v>610.9099347691398</v>
      </c>
      <c r="AL889" s="149">
        <v>646.48475349102307</v>
      </c>
      <c r="AM889" s="149">
        <v>693.18870092940665</v>
      </c>
      <c r="AN889" s="149">
        <v>697.6344833962487</v>
      </c>
      <c r="AO889" s="149">
        <v>703.60132015042598</v>
      </c>
      <c r="AP889" s="149">
        <v>705.25931823211954</v>
      </c>
      <c r="AQ889" s="149">
        <v>725.00245615623885</v>
      </c>
      <c r="AR889" s="149">
        <v>744.8739788875688</v>
      </c>
      <c r="AS889" s="149">
        <v>785.15624054051409</v>
      </c>
      <c r="AT889" s="149">
        <v>808.94777938534651</v>
      </c>
      <c r="AU889" s="149">
        <v>830.44917781202878</v>
      </c>
      <c r="AV889" s="149">
        <v>694.14975291481301</v>
      </c>
      <c r="AW889" s="149">
        <v>732.041847776189</v>
      </c>
      <c r="AX889" s="149">
        <v>809.71621025780485</v>
      </c>
      <c r="AY889" s="149">
        <v>825.58944963108024</v>
      </c>
      <c r="AZ889" s="149">
        <v>844.77142512108753</v>
      </c>
      <c r="BA889" s="149">
        <v>867.63897741692426</v>
      </c>
      <c r="BB889" s="166"/>
      <c r="BC889" s="166"/>
      <c r="BD889" s="166"/>
      <c r="BE889" s="166"/>
      <c r="BF889" s="166"/>
    </row>
    <row r="890" spans="1:58" s="52" customFormat="1" x14ac:dyDescent="0.2">
      <c r="A890" s="37" t="s">
        <v>442</v>
      </c>
      <c r="B890" s="37" t="s">
        <v>1811</v>
      </c>
      <c r="C890" s="37" t="s">
        <v>1859</v>
      </c>
      <c r="D890" s="38" t="s">
        <v>1648</v>
      </c>
      <c r="E890" s="38" t="s">
        <v>1546</v>
      </c>
      <c r="F890" s="22" t="s">
        <v>1845</v>
      </c>
      <c r="G890" s="22" t="s">
        <v>1380</v>
      </c>
      <c r="H890" s="27">
        <f t="array" ref="H890:BA890">EIURebase($H$886:$BA$889,$H$98:$BA$101,$H$966:$BA$969)</f>
        <v>747.98890049288309</v>
      </c>
      <c r="I890" s="27">
        <v>882.33034244666283</v>
      </c>
      <c r="J890" s="27">
        <v>892.31266276150393</v>
      </c>
      <c r="K890" s="27">
        <v>907.47340434974205</v>
      </c>
      <c r="L890" s="27">
        <v>979.98196900550204</v>
      </c>
      <c r="M890" s="27">
        <v>1035.3446237141907</v>
      </c>
      <c r="N890" s="27">
        <v>1037.7881482182374</v>
      </c>
      <c r="O890" s="27">
        <v>1064.3988098939792</v>
      </c>
      <c r="P890" s="27">
        <v>1116.736579835095</v>
      </c>
      <c r="Q890" s="27">
        <v>1217.2634129039568</v>
      </c>
      <c r="R890" s="27">
        <v>1316.3639916488655</v>
      </c>
      <c r="S890" s="27">
        <v>1438.2148057691456</v>
      </c>
      <c r="T890" s="27">
        <v>1478.521988995735</v>
      </c>
      <c r="U890" s="27">
        <v>1478.8422201010862</v>
      </c>
      <c r="V890" s="27">
        <v>1606.5264123561053</v>
      </c>
      <c r="W890" s="27">
        <v>1750.1944601941457</v>
      </c>
      <c r="X890" s="27">
        <v>1836.3463159178036</v>
      </c>
      <c r="Y890" s="27">
        <v>2039.865836943374</v>
      </c>
      <c r="Z890" s="27">
        <v>2154.0851891394359</v>
      </c>
      <c r="AA890" s="27">
        <v>2225.2907455141694</v>
      </c>
      <c r="AB890" s="27">
        <v>2504.0888941291878</v>
      </c>
      <c r="AC890" s="27">
        <v>2599.6203801681072</v>
      </c>
      <c r="AD890" s="27">
        <v>2646.5023727708681</v>
      </c>
      <c r="AE890" s="27">
        <v>2666.1894581000988</v>
      </c>
      <c r="AF890" s="27">
        <v>2852.229700663253</v>
      </c>
      <c r="AG890" s="27">
        <v>3025.6231143863324</v>
      </c>
      <c r="AH890" s="27">
        <v>3349.4981954268505</v>
      </c>
      <c r="AI890" s="27">
        <v>3507.0938257719959</v>
      </c>
      <c r="AJ890" s="27">
        <v>3507.931023912</v>
      </c>
      <c r="AK890" s="27">
        <v>3057.2763045118527</v>
      </c>
      <c r="AL890" s="27">
        <v>3381.2552240206614</v>
      </c>
      <c r="AM890" s="27">
        <v>3634.9166262822905</v>
      </c>
      <c r="AN890" s="27">
        <v>3728.9525875118334</v>
      </c>
      <c r="AO890" s="27">
        <v>3774.2127234828358</v>
      </c>
      <c r="AP890" s="27">
        <v>3892.1479207615903</v>
      </c>
      <c r="AQ890" s="27">
        <v>4058.0444103013078</v>
      </c>
      <c r="AR890" s="27">
        <v>4147.6671306401922</v>
      </c>
      <c r="AS890" s="27">
        <v>4369.2592394942258</v>
      </c>
      <c r="AT890" s="27">
        <v>4495.2704539869937</v>
      </c>
      <c r="AU890" s="27">
        <v>4565.1616774457243</v>
      </c>
      <c r="AV890" s="27">
        <v>3957.2800882997603</v>
      </c>
      <c r="AW890" s="28">
        <v>4294.0170528241624</v>
      </c>
      <c r="AX890" s="28">
        <v>4555.1972503017796</v>
      </c>
      <c r="AY890" s="28">
        <v>4700.7259608447839</v>
      </c>
      <c r="AZ890" s="28">
        <v>4851.9230096899209</v>
      </c>
      <c r="BA890" s="28">
        <v>4996.8231468158983</v>
      </c>
    </row>
    <row r="891" spans="1:58" s="149" customFormat="1" outlineLevel="1" x14ac:dyDescent="0.2">
      <c r="A891" s="96"/>
      <c r="B891" s="96"/>
      <c r="C891" s="96" t="s">
        <v>1859</v>
      </c>
      <c r="D891" s="137"/>
      <c r="E891" s="137"/>
      <c r="F891" s="140" t="s">
        <v>444</v>
      </c>
      <c r="G891" s="140" t="s">
        <v>989</v>
      </c>
      <c r="H891" s="149">
        <v>290.87441176752816</v>
      </c>
      <c r="I891" s="149">
        <v>282.40340044240935</v>
      </c>
      <c r="J891" s="149">
        <v>279.31311734097113</v>
      </c>
      <c r="K891" s="149">
        <v>286.25716525126165</v>
      </c>
      <c r="L891" s="149">
        <v>303.1264753579361</v>
      </c>
      <c r="M891" s="149">
        <v>316.86914609139069</v>
      </c>
      <c r="N891" s="149">
        <v>326.34601426913451</v>
      </c>
      <c r="O891" s="149">
        <v>340.40377269136314</v>
      </c>
      <c r="P891" s="149">
        <v>356.78833250761591</v>
      </c>
      <c r="Q891" s="149">
        <v>389.02422682065753</v>
      </c>
      <c r="R891" s="149">
        <v>434.90584180906939</v>
      </c>
      <c r="S891" s="149">
        <v>490.52996813437613</v>
      </c>
      <c r="T891" s="149">
        <v>501.70697676820134</v>
      </c>
      <c r="U891" s="149">
        <v>467.99550257111622</v>
      </c>
      <c r="V891" s="149">
        <v>506.64646104002566</v>
      </c>
      <c r="W891" s="149">
        <v>543.20644913120123</v>
      </c>
      <c r="X891" s="149">
        <v>566.28177483099932</v>
      </c>
      <c r="Y891" s="149">
        <v>618.92214193118798</v>
      </c>
      <c r="Z891" s="149">
        <v>674.12259650266606</v>
      </c>
      <c r="AA891" s="149">
        <v>732.13520869645322</v>
      </c>
      <c r="AB891" s="149">
        <v>814.70151378825153</v>
      </c>
      <c r="AC891" s="149">
        <v>824.14808507284397</v>
      </c>
      <c r="AD891" s="149">
        <v>802.91153841218807</v>
      </c>
      <c r="AE891" s="149">
        <v>847.90824174543536</v>
      </c>
      <c r="AF891" s="149">
        <v>906.56993457809665</v>
      </c>
      <c r="AG891" s="149">
        <v>962.88810213171473</v>
      </c>
      <c r="AH891" s="149">
        <v>1073.7215297212999</v>
      </c>
      <c r="AI891" s="149">
        <v>1143.3439113706861</v>
      </c>
      <c r="AJ891" s="149">
        <v>1164.6524434494697</v>
      </c>
      <c r="AK891" s="149">
        <v>1051.367391266077</v>
      </c>
      <c r="AL891" s="149">
        <v>1184.3386374937843</v>
      </c>
      <c r="AM891" s="149">
        <v>1272.6016068110457</v>
      </c>
      <c r="AN891" s="149">
        <v>1279.2357780981845</v>
      </c>
      <c r="AO891" s="149">
        <v>1315.002472339085</v>
      </c>
      <c r="AP891" s="149">
        <v>1365.8761670058318</v>
      </c>
      <c r="AQ891" s="149">
        <v>1439.1401140244382</v>
      </c>
      <c r="AR891" s="149">
        <v>1502.4168719970592</v>
      </c>
      <c r="AS891" s="149">
        <v>1589.2375880127436</v>
      </c>
      <c r="AT891" s="149">
        <v>1649.2334348322183</v>
      </c>
      <c r="AU891" s="149">
        <v>1691.5620725669844</v>
      </c>
      <c r="AV891" s="149">
        <v>1538.7965329801982</v>
      </c>
      <c r="AW891" s="149">
        <v>1645.2528906204786</v>
      </c>
      <c r="AX891" s="149">
        <v>1729.9398486173791</v>
      </c>
      <c r="AY891" s="149">
        <v>1788.0305387518013</v>
      </c>
      <c r="AZ891" s="149">
        <v>1850.4204387216569</v>
      </c>
      <c r="BA891" s="149">
        <v>1914.5073466610966</v>
      </c>
      <c r="BB891" s="166"/>
      <c r="BC891" s="166"/>
      <c r="BD891" s="166"/>
      <c r="BE891" s="166"/>
      <c r="BF891" s="166"/>
    </row>
    <row r="892" spans="1:58" s="149" customFormat="1" outlineLevel="1" x14ac:dyDescent="0.2">
      <c r="A892" s="96"/>
      <c r="B892" s="96"/>
      <c r="C892" s="96" t="s">
        <v>1859</v>
      </c>
      <c r="D892" s="137"/>
      <c r="E892" s="137"/>
      <c r="F892" s="140" t="s">
        <v>445</v>
      </c>
      <c r="G892" s="140" t="s">
        <v>990</v>
      </c>
      <c r="H892" s="149">
        <v>178.79985116782822</v>
      </c>
      <c r="I892" s="149">
        <v>176.53394793622056</v>
      </c>
      <c r="J892" s="149">
        <v>182.6737783561295</v>
      </c>
      <c r="K892" s="149">
        <v>177.98963278122744</v>
      </c>
      <c r="L892" s="149">
        <v>184.34273795749786</v>
      </c>
      <c r="M892" s="149">
        <v>193.21225957126086</v>
      </c>
      <c r="N892" s="149">
        <v>205.72325017326975</v>
      </c>
      <c r="O892" s="149">
        <v>221.59698561103107</v>
      </c>
      <c r="P892" s="149">
        <v>240.01647687075794</v>
      </c>
      <c r="Q892" s="149">
        <v>260.40734907949798</v>
      </c>
      <c r="R892" s="149">
        <v>273.42049453114106</v>
      </c>
      <c r="S892" s="149">
        <v>280.80950566688153</v>
      </c>
      <c r="T892" s="149">
        <v>285.23636740871257</v>
      </c>
      <c r="U892" s="149">
        <v>275.69993901712087</v>
      </c>
      <c r="V892" s="149">
        <v>300.65195707354923</v>
      </c>
      <c r="W892" s="149">
        <v>323.99595117328391</v>
      </c>
      <c r="X892" s="149">
        <v>331.45718233234254</v>
      </c>
      <c r="Y892" s="149">
        <v>357.94049057068901</v>
      </c>
      <c r="Z892" s="149">
        <v>400.6168821624068</v>
      </c>
      <c r="AA892" s="149">
        <v>426.40845798990892</v>
      </c>
      <c r="AB892" s="149">
        <v>495.1291954907424</v>
      </c>
      <c r="AC892" s="149">
        <v>506.95973806055042</v>
      </c>
      <c r="AD892" s="149">
        <v>516.70154214345325</v>
      </c>
      <c r="AE892" s="149">
        <v>521.37778865330483</v>
      </c>
      <c r="AF892" s="149">
        <v>550.34140331748483</v>
      </c>
      <c r="AG892" s="149">
        <v>586.10159923862329</v>
      </c>
      <c r="AH892" s="149">
        <v>621.48264003734141</v>
      </c>
      <c r="AI892" s="149">
        <v>656.96298336812197</v>
      </c>
      <c r="AJ892" s="149">
        <v>663.47519828326529</v>
      </c>
      <c r="AK892" s="149">
        <v>602.39624199978584</v>
      </c>
      <c r="AL892" s="149">
        <v>653.92974238875877</v>
      </c>
      <c r="AM892" s="149">
        <v>693.57063612538468</v>
      </c>
      <c r="AN892" s="149">
        <v>695.93471345119053</v>
      </c>
      <c r="AO892" s="149">
        <v>713.45596817089756</v>
      </c>
      <c r="AP892" s="149">
        <v>748.44544103068745</v>
      </c>
      <c r="AQ892" s="149">
        <v>791.28771298846414</v>
      </c>
      <c r="AR892" s="149">
        <v>814.17130443954557</v>
      </c>
      <c r="AS892" s="149">
        <v>852.3542564554358</v>
      </c>
      <c r="AT892" s="149">
        <v>878.39973080241589</v>
      </c>
      <c r="AU892" s="149">
        <v>899.36949163556574</v>
      </c>
      <c r="AV892" s="149">
        <v>789.95728474639964</v>
      </c>
      <c r="AW892" s="149">
        <v>855.76620892115932</v>
      </c>
      <c r="AX892" s="149">
        <v>908.78467278083122</v>
      </c>
      <c r="AY892" s="149">
        <v>941.10905011134173</v>
      </c>
      <c r="AZ892" s="149">
        <v>974.67938441069589</v>
      </c>
      <c r="BA892" s="149">
        <v>1004.1664347000083</v>
      </c>
      <c r="BB892" s="166"/>
      <c r="BC892" s="166"/>
      <c r="BD892" s="166"/>
      <c r="BE892" s="166"/>
      <c r="BF892" s="166"/>
    </row>
    <row r="893" spans="1:58" s="149" customFormat="1" outlineLevel="1" x14ac:dyDescent="0.2">
      <c r="A893" s="96"/>
      <c r="B893" s="96"/>
      <c r="C893" s="96" t="s">
        <v>1859</v>
      </c>
      <c r="D893" s="137"/>
      <c r="E893" s="137"/>
      <c r="F893" s="140" t="s">
        <v>446</v>
      </c>
      <c r="G893" s="140" t="s">
        <v>991</v>
      </c>
      <c r="I893" s="149">
        <v>174.4119397990097</v>
      </c>
      <c r="J893" s="149">
        <v>173.86201434829883</v>
      </c>
      <c r="K893" s="149">
        <v>169.48652054481713</v>
      </c>
      <c r="L893" s="149">
        <v>190.78260384545595</v>
      </c>
      <c r="M893" s="149">
        <v>199.28065091330529</v>
      </c>
      <c r="N893" s="149">
        <v>210.94234233604476</v>
      </c>
      <c r="O893" s="149">
        <v>234.26320836023899</v>
      </c>
      <c r="P893" s="149">
        <v>249.02184837382356</v>
      </c>
      <c r="Q893" s="149">
        <v>271.17742614319349</v>
      </c>
      <c r="R893" s="149">
        <v>296.09269845125641</v>
      </c>
      <c r="S893" s="149">
        <v>299.29535353605968</v>
      </c>
      <c r="T893" s="149">
        <v>319.08889452972204</v>
      </c>
      <c r="U893" s="149">
        <v>282.9460824705335</v>
      </c>
      <c r="V893" s="149">
        <v>307.54926893929138</v>
      </c>
      <c r="W893" s="149">
        <v>338.1928264913717</v>
      </c>
      <c r="X893" s="149">
        <v>335.69739818757415</v>
      </c>
      <c r="Y893" s="149">
        <v>371.01469286537531</v>
      </c>
      <c r="Z893" s="149">
        <v>403.64779764302506</v>
      </c>
      <c r="AA893" s="149">
        <v>420.86285523049418</v>
      </c>
      <c r="AB893" s="149">
        <v>471.03317072005677</v>
      </c>
      <c r="AC893" s="149">
        <v>480.74432564714004</v>
      </c>
      <c r="AD893" s="149">
        <v>484.38616604612656</v>
      </c>
      <c r="AE893" s="149">
        <v>487.37866655365593</v>
      </c>
      <c r="AF893" s="149">
        <v>507.08160198106845</v>
      </c>
      <c r="AG893" s="149">
        <v>528.10461017231546</v>
      </c>
      <c r="AH893" s="149">
        <v>572.30502557452769</v>
      </c>
      <c r="AI893" s="149">
        <v>600.16623719635265</v>
      </c>
      <c r="AJ893" s="149">
        <v>574.87595851686683</v>
      </c>
      <c r="AK893" s="149">
        <v>500.13643364588995</v>
      </c>
      <c r="AL893" s="149">
        <v>559.28802588996768</v>
      </c>
      <c r="AM893" s="149">
        <v>565.88713129849759</v>
      </c>
      <c r="AN893" s="149">
        <v>519.22274785854665</v>
      </c>
      <c r="AO893" s="149">
        <v>505.46957794820673</v>
      </c>
      <c r="AP893" s="149">
        <v>522.40904360499928</v>
      </c>
      <c r="AQ893" s="149">
        <v>555.24852772799579</v>
      </c>
      <c r="AR893" s="149">
        <v>578.28625135765924</v>
      </c>
      <c r="AS893" s="149">
        <v>616.33429712937914</v>
      </c>
      <c r="AT893" s="149">
        <v>633.83878916459082</v>
      </c>
      <c r="AU893" s="149">
        <v>630.84880547834609</v>
      </c>
      <c r="AV893" s="149">
        <v>547.94345394910272</v>
      </c>
      <c r="AW893" s="149">
        <v>617.41406865392287</v>
      </c>
      <c r="AX893" s="149">
        <v>667.21730477506071</v>
      </c>
      <c r="AY893" s="149">
        <v>691.56865821562508</v>
      </c>
      <c r="AZ893" s="149">
        <v>709.84974124147107</v>
      </c>
      <c r="BA893" s="149">
        <v>725.17657436989737</v>
      </c>
      <c r="BB893" s="166"/>
      <c r="BC893" s="166"/>
      <c r="BD893" s="166"/>
      <c r="BE893" s="166"/>
      <c r="BF893" s="166"/>
    </row>
    <row r="894" spans="1:58" s="149" customFormat="1" outlineLevel="1" x14ac:dyDescent="0.2">
      <c r="A894" s="96"/>
      <c r="B894" s="96"/>
      <c r="C894" s="96" t="s">
        <v>1859</v>
      </c>
      <c r="D894" s="137"/>
      <c r="E894" s="137"/>
      <c r="F894" s="140" t="s">
        <v>447</v>
      </c>
      <c r="G894" s="140" t="s">
        <v>992</v>
      </c>
      <c r="H894" s="149">
        <v>174.60988636491442</v>
      </c>
      <c r="I894" s="149">
        <v>169.59000279254121</v>
      </c>
      <c r="J894" s="149">
        <v>177.25510215285976</v>
      </c>
      <c r="K894" s="149">
        <v>188.15010872104756</v>
      </c>
      <c r="L894" s="149">
        <v>205.92165056347227</v>
      </c>
      <c r="M894" s="149">
        <v>210.71586376324325</v>
      </c>
      <c r="N894" s="149">
        <v>224.73563566115607</v>
      </c>
      <c r="O894" s="149">
        <v>242.11481878757922</v>
      </c>
      <c r="P894" s="149">
        <v>272.03024755566088</v>
      </c>
      <c r="Q894" s="149">
        <v>291.37378869814421</v>
      </c>
      <c r="R894" s="149">
        <v>292.54317153799207</v>
      </c>
      <c r="S894" s="149">
        <v>279.34914804891918</v>
      </c>
      <c r="T894" s="149">
        <v>297.65409259022186</v>
      </c>
      <c r="U894" s="149">
        <v>306.79758933469014</v>
      </c>
      <c r="V894" s="149">
        <v>324.35115411266958</v>
      </c>
      <c r="W894" s="149">
        <v>341.46235367162757</v>
      </c>
      <c r="X894" s="149">
        <v>372.84463986162359</v>
      </c>
      <c r="Y894" s="149">
        <v>409.10704785914265</v>
      </c>
      <c r="Z894" s="149">
        <v>439.80975849527971</v>
      </c>
      <c r="AA894" s="149">
        <v>471.42156171195649</v>
      </c>
      <c r="AB894" s="149">
        <v>515.79271650684154</v>
      </c>
      <c r="AC894" s="149">
        <v>547.54556370639455</v>
      </c>
      <c r="AD894" s="149">
        <v>576.40188038487724</v>
      </c>
      <c r="AE894" s="149">
        <v>587.15840740624083</v>
      </c>
      <c r="AF894" s="149">
        <v>623.6785412270159</v>
      </c>
      <c r="AG894" s="149">
        <v>666.77517130390891</v>
      </c>
      <c r="AH894" s="149">
        <v>735.62643265403017</v>
      </c>
      <c r="AI894" s="149">
        <v>712.64523897136223</v>
      </c>
      <c r="AJ894" s="149">
        <v>695.85972279104601</v>
      </c>
      <c r="AK894" s="149">
        <v>640.1255518484287</v>
      </c>
      <c r="AL894" s="149">
        <v>690.83214591051592</v>
      </c>
      <c r="AM894" s="149">
        <v>702.10668901444376</v>
      </c>
      <c r="AN894" s="149">
        <v>715.81872858608085</v>
      </c>
      <c r="AO894" s="149">
        <v>737.84466983926779</v>
      </c>
      <c r="AP894" s="149">
        <v>762.55685785723688</v>
      </c>
      <c r="AQ894" s="149">
        <v>803.82376281081531</v>
      </c>
      <c r="AR894" s="149">
        <v>835.54840121379311</v>
      </c>
      <c r="AS894" s="149">
        <v>857.67179103696765</v>
      </c>
      <c r="AT894" s="149">
        <v>880.99661915064348</v>
      </c>
      <c r="AU894" s="149">
        <v>905.08180255382558</v>
      </c>
      <c r="AV894" s="149">
        <v>743.85827238190643</v>
      </c>
      <c r="AW894" s="149">
        <v>829.96206684487152</v>
      </c>
      <c r="AX894" s="149">
        <v>918.19568292159306</v>
      </c>
      <c r="AY894" s="149">
        <v>945.17101018341793</v>
      </c>
      <c r="AZ894" s="149">
        <v>970.17327783200358</v>
      </c>
      <c r="BA894" s="149">
        <v>999.56020464262235</v>
      </c>
      <c r="BB894" s="166"/>
      <c r="BC894" s="166"/>
      <c r="BD894" s="166"/>
      <c r="BE894" s="166"/>
      <c r="BF894" s="166"/>
    </row>
    <row r="895" spans="1:58" s="52" customFormat="1" x14ac:dyDescent="0.2">
      <c r="A895" s="37" t="s">
        <v>442</v>
      </c>
      <c r="B895" s="37" t="s">
        <v>1812</v>
      </c>
      <c r="C895" s="37" t="s">
        <v>1859</v>
      </c>
      <c r="D895" s="38" t="s">
        <v>1648</v>
      </c>
      <c r="E895" s="38" t="s">
        <v>1546</v>
      </c>
      <c r="F895" s="22" t="s">
        <v>1846</v>
      </c>
      <c r="G895" s="22" t="s">
        <v>1381</v>
      </c>
      <c r="H895" s="27">
        <f t="array" ref="H895:BA895">EIURebase($H$891:$BA$894,$H$103:$BA$106,$H$966:$BA$969)</f>
        <v>774.17276027708931</v>
      </c>
      <c r="I895" s="27">
        <v>861.9817982236267</v>
      </c>
      <c r="J895" s="27">
        <v>873.67572730715347</v>
      </c>
      <c r="K895" s="27">
        <v>886.13903450588703</v>
      </c>
      <c r="L895" s="27">
        <v>947.70226270058811</v>
      </c>
      <c r="M895" s="27">
        <v>986.15665966255676</v>
      </c>
      <c r="N895" s="27">
        <v>1036.6484646284082</v>
      </c>
      <c r="O895" s="27">
        <v>1108.2970709997689</v>
      </c>
      <c r="P895" s="27">
        <v>1194.0887771286782</v>
      </c>
      <c r="Q895" s="27">
        <v>1294.3120304921213</v>
      </c>
      <c r="R895" s="27">
        <v>1382.8190588591415</v>
      </c>
      <c r="S895" s="27">
        <v>1445.0937056237874</v>
      </c>
      <c r="T895" s="27">
        <v>1497.8716838418177</v>
      </c>
      <c r="U895" s="27">
        <v>1430.8382765476954</v>
      </c>
      <c r="V895" s="27">
        <v>1544.0563039582682</v>
      </c>
      <c r="W895" s="27">
        <v>1656.6085876989969</v>
      </c>
      <c r="X895" s="27">
        <v>1724.0616412355685</v>
      </c>
      <c r="Y895" s="27">
        <v>1884.6522080402788</v>
      </c>
      <c r="Z895" s="27">
        <v>2058.378886940784</v>
      </c>
      <c r="AA895" s="27">
        <v>2203.0327570696727</v>
      </c>
      <c r="AB895" s="27">
        <v>2465.2999692171538</v>
      </c>
      <c r="AC895" s="27">
        <v>2536.6364449541456</v>
      </c>
      <c r="AD895" s="27">
        <v>2564.1772477603704</v>
      </c>
      <c r="AE895" s="27">
        <v>2633.16748677226</v>
      </c>
      <c r="AF895" s="27">
        <v>2789.224848886211</v>
      </c>
      <c r="AG895" s="27">
        <v>2959.1961812096433</v>
      </c>
      <c r="AH895" s="27">
        <v>3239.0574960079366</v>
      </c>
      <c r="AI895" s="27">
        <v>3353.2691775339299</v>
      </c>
      <c r="AJ895" s="27">
        <v>3339.2507788626872</v>
      </c>
      <c r="AK895" s="27">
        <v>3012.041168358588</v>
      </c>
      <c r="AL895" s="27">
        <v>3328.0120323746623</v>
      </c>
      <c r="AM895" s="27">
        <v>3486.1302130133909</v>
      </c>
      <c r="AN895" s="27">
        <v>3462.9429416599173</v>
      </c>
      <c r="AO895" s="27">
        <v>3530.7784332597075</v>
      </c>
      <c r="AP895" s="27">
        <v>3668.9042878423488</v>
      </c>
      <c r="AQ895" s="27">
        <v>3874.0890033051169</v>
      </c>
      <c r="AR895" s="27">
        <v>4025.5967098746746</v>
      </c>
      <c r="AS895" s="27">
        <v>4224.5320473327029</v>
      </c>
      <c r="AT895" s="27">
        <v>4361.3328039643657</v>
      </c>
      <c r="AU895" s="27">
        <v>4453.3459090764318</v>
      </c>
      <c r="AV895" s="27">
        <v>3906.3719324276481</v>
      </c>
      <c r="AW895" s="28">
        <v>4259.2140435848178</v>
      </c>
      <c r="AX895" s="28">
        <v>4556.4829307934879</v>
      </c>
      <c r="AY895" s="28">
        <v>4709.3446578664625</v>
      </c>
      <c r="AZ895" s="28">
        <v>4859.8434216337355</v>
      </c>
      <c r="BA895" s="28">
        <v>5009.2575529697606</v>
      </c>
    </row>
    <row r="896" spans="1:58" s="149" customFormat="1" outlineLevel="1" x14ac:dyDescent="0.2">
      <c r="A896" s="96"/>
      <c r="B896" s="96"/>
      <c r="C896" s="96" t="s">
        <v>1859</v>
      </c>
      <c r="D896" s="137"/>
      <c r="E896" s="137"/>
      <c r="F896" s="140" t="s">
        <v>444</v>
      </c>
      <c r="G896" s="140" t="s">
        <v>993</v>
      </c>
      <c r="H896" s="149">
        <v>1553.3604030846707</v>
      </c>
      <c r="I896" s="149">
        <v>1560.5225765773948</v>
      </c>
      <c r="J896" s="149">
        <v>1514.5847848707883</v>
      </c>
      <c r="K896" s="149">
        <v>1564.2511276016492</v>
      </c>
      <c r="L896" s="149">
        <v>1644.8543207822368</v>
      </c>
      <c r="M896" s="149">
        <v>1723.581504627226</v>
      </c>
      <c r="N896" s="149">
        <v>1830.5449830013035</v>
      </c>
      <c r="O896" s="149">
        <v>1906.6445122471641</v>
      </c>
      <c r="P896" s="149">
        <v>2028.9195840051195</v>
      </c>
      <c r="Q896" s="149">
        <v>2177.036080515506</v>
      </c>
      <c r="R896" s="149">
        <v>2397.9759956381845</v>
      </c>
      <c r="S896" s="149">
        <v>2547.3586905303628</v>
      </c>
      <c r="T896" s="149">
        <v>2606.9926418734435</v>
      </c>
      <c r="U896" s="149">
        <v>2578.0738217818271</v>
      </c>
      <c r="V896" s="149">
        <v>2641.4751964067109</v>
      </c>
      <c r="W896" s="149">
        <v>2685.6323208523127</v>
      </c>
      <c r="X896" s="149">
        <v>2698.9755666617602</v>
      </c>
      <c r="Y896" s="149">
        <v>2728.3448698299835</v>
      </c>
      <c r="Z896" s="149">
        <v>2786.746277721456</v>
      </c>
      <c r="AA896" s="149">
        <v>2859.7439996897137</v>
      </c>
      <c r="AB896" s="149">
        <v>2923.1615067568591</v>
      </c>
      <c r="AC896" s="149">
        <v>2933.0261101450792</v>
      </c>
      <c r="AD896" s="149">
        <v>2865.0323834937117</v>
      </c>
      <c r="AE896" s="149">
        <v>2873.8777464603781</v>
      </c>
      <c r="AF896" s="149">
        <v>2852.788369551231</v>
      </c>
      <c r="AG896" s="149">
        <v>2861.9541575384701</v>
      </c>
      <c r="AH896" s="149">
        <v>2949.3543862592405</v>
      </c>
      <c r="AI896" s="149">
        <v>2998.9426872761201</v>
      </c>
      <c r="AJ896" s="149">
        <v>3024.8903639667219</v>
      </c>
      <c r="AK896" s="149">
        <v>2927.5101689300309</v>
      </c>
      <c r="AL896" s="149">
        <v>3016.1312779711589</v>
      </c>
      <c r="AM896" s="149">
        <v>3116.1541521004956</v>
      </c>
      <c r="AN896" s="149">
        <v>3091.9636061731644</v>
      </c>
      <c r="AO896" s="149">
        <v>3128.6871608270926</v>
      </c>
      <c r="AP896" s="149">
        <v>3182.0129334264466</v>
      </c>
      <c r="AQ896" s="149">
        <v>3220.122092561217</v>
      </c>
      <c r="AR896" s="149">
        <v>3316.8799611641211</v>
      </c>
      <c r="AS896" s="149">
        <v>3410.9336947367433</v>
      </c>
      <c r="AT896" s="149">
        <v>3471.3056356292518</v>
      </c>
      <c r="AU896" s="149">
        <v>3515.8554259979801</v>
      </c>
      <c r="AV896" s="149">
        <v>3362.6475541337877</v>
      </c>
      <c r="AW896" s="149">
        <v>3446.7748282872535</v>
      </c>
      <c r="AX896" s="149">
        <v>3603.4134769452826</v>
      </c>
      <c r="AY896" s="149">
        <v>3685.5911884124021</v>
      </c>
      <c r="AZ896" s="149">
        <v>3754.6734379728514</v>
      </c>
      <c r="BA896" s="149">
        <v>3828.1444321547565</v>
      </c>
      <c r="BB896" s="166"/>
      <c r="BC896" s="166"/>
      <c r="BD896" s="166"/>
      <c r="BE896" s="166"/>
      <c r="BF896" s="166"/>
    </row>
    <row r="897" spans="1:58" s="149" customFormat="1" outlineLevel="1" x14ac:dyDescent="0.2">
      <c r="A897" s="96"/>
      <c r="B897" s="96"/>
      <c r="C897" s="96" t="s">
        <v>1859</v>
      </c>
      <c r="D897" s="137"/>
      <c r="E897" s="137"/>
      <c r="F897" s="140" t="s">
        <v>445</v>
      </c>
      <c r="G897" s="140" t="s">
        <v>994</v>
      </c>
      <c r="H897" s="149">
        <v>1317.3451402026662</v>
      </c>
      <c r="I897" s="149">
        <v>1320.922547088448</v>
      </c>
      <c r="J897" s="149">
        <v>1360.8858127472254</v>
      </c>
      <c r="K897" s="149">
        <v>1365.2012947888975</v>
      </c>
      <c r="L897" s="149">
        <v>1381.8747182188745</v>
      </c>
      <c r="M897" s="149">
        <v>1408.8559283699822</v>
      </c>
      <c r="N897" s="149">
        <v>1455.364192369283</v>
      </c>
      <c r="O897" s="149">
        <v>1503.7211918633523</v>
      </c>
      <c r="P897" s="149">
        <v>1573.0559054339874</v>
      </c>
      <c r="Q897" s="149">
        <v>1640.781956839051</v>
      </c>
      <c r="R897" s="149">
        <v>1692.5739156173418</v>
      </c>
      <c r="S897" s="149">
        <v>1700.2134368959346</v>
      </c>
      <c r="T897" s="149">
        <v>1714.1174322587135</v>
      </c>
      <c r="U897" s="149">
        <v>1693.9474491689521</v>
      </c>
      <c r="V897" s="149">
        <v>1735.099409947296</v>
      </c>
      <c r="W897" s="149">
        <v>1769.2626896988475</v>
      </c>
      <c r="X897" s="149">
        <v>1787.0796140675657</v>
      </c>
      <c r="Y897" s="149">
        <v>1809.3111935755567</v>
      </c>
      <c r="Z897" s="149">
        <v>1883.5225855305173</v>
      </c>
      <c r="AA897" s="149">
        <v>1951.0757993228458</v>
      </c>
      <c r="AB897" s="149">
        <v>2040.2501547845304</v>
      </c>
      <c r="AC897" s="149">
        <v>2076.6795110581238</v>
      </c>
      <c r="AD897" s="149">
        <v>2099.6898431513669</v>
      </c>
      <c r="AE897" s="149">
        <v>2127.8012246454396</v>
      </c>
      <c r="AF897" s="149">
        <v>2186.1505666891462</v>
      </c>
      <c r="AG897" s="149">
        <v>2236.415299952982</v>
      </c>
      <c r="AH897" s="149">
        <v>2293.7691177987499</v>
      </c>
      <c r="AI897" s="149">
        <v>2366.9307945152536</v>
      </c>
      <c r="AJ897" s="149">
        <v>2376.2118348616664</v>
      </c>
      <c r="AK897" s="149">
        <v>2317.9559203576341</v>
      </c>
      <c r="AL897" s="149">
        <v>2363.6932084309133</v>
      </c>
      <c r="AM897" s="149">
        <v>2414.5455118797022</v>
      </c>
      <c r="AN897" s="149">
        <v>2404.9837410895807</v>
      </c>
      <c r="AO897" s="149">
        <v>2423.1687213930654</v>
      </c>
      <c r="AP897" s="149">
        <v>2458.5667060581645</v>
      </c>
      <c r="AQ897" s="149">
        <v>2495.0533815835793</v>
      </c>
      <c r="AR897" s="149">
        <v>2529.9932688548429</v>
      </c>
      <c r="AS897" s="149">
        <v>2593.4099705162544</v>
      </c>
      <c r="AT897" s="149">
        <v>2629.3303443668351</v>
      </c>
      <c r="AU897" s="149">
        <v>2685.200594595678</v>
      </c>
      <c r="AV897" s="149">
        <v>2502.540060476168</v>
      </c>
      <c r="AW897" s="149">
        <v>2641.7785155444558</v>
      </c>
      <c r="AX897" s="149">
        <v>2750.9209256478389</v>
      </c>
      <c r="AY897" s="149">
        <v>2799.3748369086788</v>
      </c>
      <c r="AZ897" s="149">
        <v>2845.0246596505226</v>
      </c>
      <c r="BA897" s="149">
        <v>2886.1082590872284</v>
      </c>
      <c r="BB897" s="166"/>
      <c r="BC897" s="166"/>
      <c r="BD897" s="166"/>
      <c r="BE897" s="166"/>
      <c r="BF897" s="166"/>
    </row>
    <row r="898" spans="1:58" s="149" customFormat="1" outlineLevel="1" x14ac:dyDescent="0.2">
      <c r="A898" s="96"/>
      <c r="B898" s="96"/>
      <c r="C898" s="96" t="s">
        <v>1859</v>
      </c>
      <c r="D898" s="137"/>
      <c r="E898" s="137"/>
      <c r="F898" s="140" t="s">
        <v>446</v>
      </c>
      <c r="G898" s="140" t="s">
        <v>995</v>
      </c>
      <c r="I898" s="149">
        <v>1373.1711581704931</v>
      </c>
      <c r="J898" s="149">
        <v>1380.8124458520688</v>
      </c>
      <c r="K898" s="149">
        <v>1386.4448941528949</v>
      </c>
      <c r="L898" s="149">
        <v>1434.1384686146134</v>
      </c>
      <c r="M898" s="149">
        <v>1472.8630839012801</v>
      </c>
      <c r="N898" s="149">
        <v>1520.1672600117322</v>
      </c>
      <c r="O898" s="149">
        <v>1583.6976718040896</v>
      </c>
      <c r="P898" s="149">
        <v>1659.6169255768089</v>
      </c>
      <c r="Q898" s="149">
        <v>1712.6649647230388</v>
      </c>
      <c r="R898" s="149">
        <v>1754.4241002150359</v>
      </c>
      <c r="S898" s="149">
        <v>1793.4188556602937</v>
      </c>
      <c r="T898" s="149">
        <v>1806.913177472145</v>
      </c>
      <c r="U898" s="149">
        <v>1725.2985919978944</v>
      </c>
      <c r="V898" s="149">
        <v>1741.6159610387554</v>
      </c>
      <c r="W898" s="149">
        <v>1776.5007487803109</v>
      </c>
      <c r="X898" s="149">
        <v>1790.0988544482755</v>
      </c>
      <c r="Y898" s="149">
        <v>1838.7569534422801</v>
      </c>
      <c r="Z898" s="149">
        <v>1894.054619847034</v>
      </c>
      <c r="AA898" s="149">
        <v>1947.4473517365634</v>
      </c>
      <c r="AB898" s="149">
        <v>2019.3135488299329</v>
      </c>
      <c r="AC898" s="149">
        <v>2056.3192457154528</v>
      </c>
      <c r="AD898" s="149">
        <v>2078.7323299880245</v>
      </c>
      <c r="AE898" s="149">
        <v>2093.7324934127037</v>
      </c>
      <c r="AF898" s="149">
        <v>2112.7164077145435</v>
      </c>
      <c r="AG898" s="149">
        <v>2134.3425795921789</v>
      </c>
      <c r="AH898" s="149">
        <v>2172.1947782364368</v>
      </c>
      <c r="AI898" s="149">
        <v>2198.2184983793413</v>
      </c>
      <c r="AJ898" s="149">
        <v>2172.9191214053772</v>
      </c>
      <c r="AK898" s="149">
        <v>2084.7861547464931</v>
      </c>
      <c r="AL898" s="149">
        <v>2122.633009708738</v>
      </c>
      <c r="AM898" s="149">
        <v>2114.8715491728667</v>
      </c>
      <c r="AN898" s="149">
        <v>1994.2781990340886</v>
      </c>
      <c r="AO898" s="149">
        <v>1938.5224434646125</v>
      </c>
      <c r="AP898" s="149">
        <v>1943.8844982229584</v>
      </c>
      <c r="AQ898" s="149">
        <v>1965.7682829464043</v>
      </c>
      <c r="AR898" s="149">
        <v>2005.1619679838741</v>
      </c>
      <c r="AS898" s="149">
        <v>2040.0326648107109</v>
      </c>
      <c r="AT898" s="149">
        <v>2063.6381604684366</v>
      </c>
      <c r="AU898" s="149">
        <v>2053.790802704892</v>
      </c>
      <c r="AV898" s="149">
        <v>1883.4382686652227</v>
      </c>
      <c r="AW898" s="149">
        <v>2004.6511180761713</v>
      </c>
      <c r="AX898" s="149">
        <v>2100.3092211556404</v>
      </c>
      <c r="AY898" s="149">
        <v>2140.9942281623885</v>
      </c>
      <c r="AZ898" s="149">
        <v>2175.1540864170406</v>
      </c>
      <c r="BA898" s="149">
        <v>2198.2635282576962</v>
      </c>
      <c r="BB898" s="166"/>
      <c r="BC898" s="166"/>
      <c r="BD898" s="166"/>
      <c r="BE898" s="166"/>
      <c r="BF898" s="166"/>
    </row>
    <row r="899" spans="1:58" s="149" customFormat="1" outlineLevel="1" x14ac:dyDescent="0.2">
      <c r="A899" s="96"/>
      <c r="B899" s="96"/>
      <c r="C899" s="96" t="s">
        <v>1859</v>
      </c>
      <c r="D899" s="137"/>
      <c r="E899" s="137"/>
      <c r="F899" s="140" t="s">
        <v>447</v>
      </c>
      <c r="G899" s="140" t="s">
        <v>996</v>
      </c>
      <c r="H899" s="149">
        <v>1132.1949490390286</v>
      </c>
      <c r="I899" s="149">
        <v>1120.5217915189667</v>
      </c>
      <c r="J899" s="149">
        <v>1149.5906571299238</v>
      </c>
      <c r="K899" s="149">
        <v>1210.0753344920981</v>
      </c>
      <c r="L899" s="149">
        <v>1244.3236699114709</v>
      </c>
      <c r="M899" s="149">
        <v>1282.4573984559568</v>
      </c>
      <c r="N899" s="149">
        <v>1327.5346371356488</v>
      </c>
      <c r="O899" s="149">
        <v>1400.0171127570375</v>
      </c>
      <c r="P899" s="149">
        <v>1515.6221093172849</v>
      </c>
      <c r="Q899" s="149">
        <v>1558.2216929269775</v>
      </c>
      <c r="R899" s="149">
        <v>1550.4948032910031</v>
      </c>
      <c r="S899" s="149">
        <v>1518.6947729195999</v>
      </c>
      <c r="T899" s="149">
        <v>1536.674007295931</v>
      </c>
      <c r="U899" s="149">
        <v>1572.1606229606411</v>
      </c>
      <c r="V899" s="149">
        <v>1626.1015085525032</v>
      </c>
      <c r="W899" s="149">
        <v>1649.4586987871239</v>
      </c>
      <c r="X899" s="149">
        <v>1693.8838783814808</v>
      </c>
      <c r="Y899" s="149">
        <v>1734.6900227164144</v>
      </c>
      <c r="Z899" s="149">
        <v>1818.0999275279235</v>
      </c>
      <c r="AA899" s="149">
        <v>1890.5694748873909</v>
      </c>
      <c r="AB899" s="149">
        <v>1967.5777755572785</v>
      </c>
      <c r="AC899" s="149">
        <v>2031.7467082741409</v>
      </c>
      <c r="AD899" s="149">
        <v>2097.0448878239558</v>
      </c>
      <c r="AE899" s="149">
        <v>2165.4311633819061</v>
      </c>
      <c r="AF899" s="149">
        <v>2229.7434195342903</v>
      </c>
      <c r="AG899" s="149">
        <v>2301.7085647278491</v>
      </c>
      <c r="AH899" s="149">
        <v>2345.7206522766542</v>
      </c>
      <c r="AI899" s="149">
        <v>2399.5172806221317</v>
      </c>
      <c r="AJ899" s="149">
        <v>2373.9788342345737</v>
      </c>
      <c r="AK899" s="149">
        <v>2263.8022483410818</v>
      </c>
      <c r="AL899" s="149">
        <v>2332.7871188372756</v>
      </c>
      <c r="AM899" s="149">
        <v>2334.3430086670692</v>
      </c>
      <c r="AN899" s="149">
        <v>2382.4015044967887</v>
      </c>
      <c r="AO899" s="149">
        <v>2435.1553413219985</v>
      </c>
      <c r="AP899" s="149">
        <v>2517.8023014626319</v>
      </c>
      <c r="AQ899" s="149">
        <v>2593.1303400736983</v>
      </c>
      <c r="AR899" s="149">
        <v>2669.7954983966424</v>
      </c>
      <c r="AS899" s="149">
        <v>2711.3283728787601</v>
      </c>
      <c r="AT899" s="149">
        <v>2722.5510764820019</v>
      </c>
      <c r="AU899" s="149">
        <v>2773.1567202726251</v>
      </c>
      <c r="AV899" s="149">
        <v>2490.7551024923655</v>
      </c>
      <c r="AW899" s="149">
        <v>2680.202784023119</v>
      </c>
      <c r="AX899" s="149">
        <v>2832.7397380760881</v>
      </c>
      <c r="AY899" s="149">
        <v>2887.5866485664756</v>
      </c>
      <c r="AZ899" s="149">
        <v>2939.8348222092163</v>
      </c>
      <c r="BA899" s="149">
        <v>2996.6150596416123</v>
      </c>
      <c r="BB899" s="166"/>
      <c r="BC899" s="166"/>
      <c r="BD899" s="166"/>
      <c r="BE899" s="166"/>
      <c r="BF899" s="166"/>
    </row>
    <row r="900" spans="1:58" s="52" customFormat="1" x14ac:dyDescent="0.2">
      <c r="A900" s="37" t="s">
        <v>442</v>
      </c>
      <c r="B900" s="37" t="s">
        <v>1813</v>
      </c>
      <c r="C900" s="37" t="s">
        <v>1859</v>
      </c>
      <c r="D900" s="38" t="s">
        <v>1648</v>
      </c>
      <c r="E900" s="38" t="s">
        <v>1546</v>
      </c>
      <c r="F900" s="22" t="s">
        <v>1847</v>
      </c>
      <c r="G900" s="22" t="s">
        <v>1382</v>
      </c>
      <c r="H900" s="27">
        <f t="shared" ref="H900:BA900" si="426">IF(AND(ISNUMBER(H875),ISNUMBER(H880),ISNUMBER(H885)),H875+H880+H885,"–")</f>
        <v>3716.9771611584333</v>
      </c>
      <c r="I900" s="27">
        <f t="shared" si="426"/>
        <v>4127.8421112757469</v>
      </c>
      <c r="J900" s="27">
        <f t="shared" si="426"/>
        <v>3716.9372716385951</v>
      </c>
      <c r="K900" s="27">
        <f t="shared" si="426"/>
        <v>4321.3662793363274</v>
      </c>
      <c r="L900" s="27">
        <f t="shared" si="426"/>
        <v>5168.9789531737697</v>
      </c>
      <c r="M900" s="27">
        <f t="shared" si="426"/>
        <v>6067.774525733993</v>
      </c>
      <c r="N900" s="27">
        <f t="shared" si="426"/>
        <v>6364.2016585656102</v>
      </c>
      <c r="O900" s="27">
        <f t="shared" si="426"/>
        <v>6640.7905160822584</v>
      </c>
      <c r="P900" s="27">
        <f t="shared" si="426"/>
        <v>7072.7760363009202</v>
      </c>
      <c r="Q900" s="27">
        <f t="shared" si="426"/>
        <v>7464.5626393730308</v>
      </c>
      <c r="R900" s="27">
        <f t="shared" si="426"/>
        <v>7892.5523090822608</v>
      </c>
      <c r="S900" s="27">
        <f t="shared" si="426"/>
        <v>8066.8034913805432</v>
      </c>
      <c r="T900" s="27">
        <f t="shared" si="426"/>
        <v>8183.423398995872</v>
      </c>
      <c r="U900" s="27">
        <f t="shared" si="426"/>
        <v>8100.8306143568434</v>
      </c>
      <c r="V900" s="27">
        <f t="shared" si="426"/>
        <v>8298.6995188946457</v>
      </c>
      <c r="W900" s="27">
        <f t="shared" si="426"/>
        <v>8445.8487443921258</v>
      </c>
      <c r="X900" s="27">
        <f t="shared" si="426"/>
        <v>8542.0439571992392</v>
      </c>
      <c r="Y900" s="27">
        <f t="shared" si="426"/>
        <v>8691.5296792219979</v>
      </c>
      <c r="Z900" s="27">
        <f t="shared" si="426"/>
        <v>8982.3176451187974</v>
      </c>
      <c r="AA900" s="27">
        <f>IF(AND(ISNUMBER(AA875),ISNUMBER(AA880),ISNUMBER(AA885)),AA875+AA880+AA885,"–")</f>
        <v>9267.9777615516941</v>
      </c>
      <c r="AB900" s="27">
        <f>IF(AND(ISNUMBER(AB875),ISNUMBER(AB880),ISNUMBER(AB885)),AB875+AB880+AB885,"–")</f>
        <v>9594.0595783675308</v>
      </c>
      <c r="AC900" s="27">
        <f>IF(AND(ISNUMBER(AC875),ISNUMBER(AC880),ISNUMBER(AC885)),AC875+AC880+AC885,"–")</f>
        <v>9759.0118017644709</v>
      </c>
      <c r="AD900" s="27">
        <f>IF(AND(ISNUMBER(AD875),ISNUMBER(AD880),ISNUMBER(AD885)),AD875+AD880+AD885,"–")</f>
        <v>9818.4216853199705</v>
      </c>
      <c r="AE900" s="27">
        <f t="shared" si="426"/>
        <v>9961.657651059113</v>
      </c>
      <c r="AF900" s="27">
        <f t="shared" si="426"/>
        <v>10099.223393323744</v>
      </c>
      <c r="AG900" s="27">
        <f t="shared" si="426"/>
        <v>10272.160245549081</v>
      </c>
      <c r="AH900" s="27">
        <f t="shared" si="426"/>
        <v>10516.585766795082</v>
      </c>
      <c r="AI900" s="27">
        <f t="shared" si="426"/>
        <v>10740.015891452944</v>
      </c>
      <c r="AJ900" s="27">
        <f t="shared" si="426"/>
        <v>10724.576788157276</v>
      </c>
      <c r="AK900" s="27">
        <f t="shared" si="426"/>
        <v>10344.724356981898</v>
      </c>
      <c r="AL900" s="27">
        <f t="shared" si="426"/>
        <v>10604.795611697318</v>
      </c>
      <c r="AM900" s="27">
        <f t="shared" si="426"/>
        <v>10762.901377889008</v>
      </c>
      <c r="AN900" s="27">
        <f t="shared" si="426"/>
        <v>10654.806653993115</v>
      </c>
      <c r="AO900" s="27">
        <f t="shared" si="426"/>
        <v>10714.715165117123</v>
      </c>
      <c r="AP900" s="27">
        <f t="shared" si="426"/>
        <v>10906.933888445488</v>
      </c>
      <c r="AQ900" s="27">
        <f t="shared" si="426"/>
        <v>11093.136275818395</v>
      </c>
      <c r="AR900" s="27">
        <f t="shared" si="426"/>
        <v>11359.578511863576</v>
      </c>
      <c r="AS900" s="27">
        <f t="shared" si="426"/>
        <v>11612.634872870687</v>
      </c>
      <c r="AT900" s="27">
        <f t="shared" si="426"/>
        <v>11754.144396503962</v>
      </c>
      <c r="AU900" s="27">
        <f t="shared" si="426"/>
        <v>11909.828742523947</v>
      </c>
      <c r="AV900" s="27">
        <f t="shared" si="426"/>
        <v>11058.236687753102</v>
      </c>
      <c r="AW900" s="28">
        <f t="shared" si="426"/>
        <v>11635.646637001046</v>
      </c>
      <c r="AX900" s="28">
        <f t="shared" si="426"/>
        <v>12190.091621223826</v>
      </c>
      <c r="AY900" s="28">
        <f t="shared" si="426"/>
        <v>12433.928554028751</v>
      </c>
      <c r="AZ900" s="28">
        <f t="shared" si="426"/>
        <v>12651.103226795873</v>
      </c>
      <c r="BA900" s="28">
        <f t="shared" si="426"/>
        <v>12861.380683668453</v>
      </c>
    </row>
    <row r="901" spans="1:58" s="149" customFormat="1" outlineLevel="1" x14ac:dyDescent="0.2">
      <c r="A901" s="96"/>
      <c r="B901" s="96"/>
      <c r="C901" s="96"/>
      <c r="D901" s="137"/>
      <c r="E901" s="137"/>
      <c r="F901" s="140" t="s">
        <v>444</v>
      </c>
      <c r="G901" s="140" t="s">
        <v>997</v>
      </c>
      <c r="H901" s="149">
        <v>404.07815102561801</v>
      </c>
      <c r="I901" s="149">
        <v>382.91328052981976</v>
      </c>
      <c r="J901" s="149">
        <v>407.20254374436922</v>
      </c>
      <c r="K901" s="149">
        <v>394.28112596247081</v>
      </c>
      <c r="L901" s="149">
        <v>361.19212159127892</v>
      </c>
      <c r="M901" s="149">
        <v>324.17820854626598</v>
      </c>
      <c r="N901" s="149">
        <v>278.0007870578234</v>
      </c>
      <c r="O901" s="149">
        <v>241.44751580972911</v>
      </c>
      <c r="P901" s="149">
        <v>192.72242525880938</v>
      </c>
      <c r="Q901" s="149">
        <v>130.37450088751064</v>
      </c>
      <c r="R901" s="149">
        <v>34.571077214294519</v>
      </c>
      <c r="S901" s="149">
        <v>-13.702393205121211</v>
      </c>
      <c r="T901" s="149">
        <v>-17.655276070353352</v>
      </c>
      <c r="U901" s="149">
        <v>-17.952448836401004</v>
      </c>
      <c r="V901" s="149">
        <v>-17.192510007963051</v>
      </c>
      <c r="W901" s="149">
        <v>-17.414222573353868</v>
      </c>
      <c r="X901" s="149">
        <v>-17.910191930707697</v>
      </c>
      <c r="Y901" s="149">
        <v>-15.775377885835042</v>
      </c>
      <c r="Z901" s="149">
        <v>-15.604993391183825</v>
      </c>
      <c r="AA901" s="149">
        <v>-15.957960820318704</v>
      </c>
      <c r="AB901" s="149">
        <v>-12.891643115329998</v>
      </c>
      <c r="AC901" s="149">
        <v>-10.64046571589779</v>
      </c>
      <c r="AD901" s="149">
        <v>-6.1837502750508975</v>
      </c>
      <c r="AE901" s="149">
        <v>-7.6399089953437169</v>
      </c>
      <c r="AF901" s="149">
        <v>-4.5321463436218892</v>
      </c>
      <c r="AG901" s="149">
        <v>-2.8784541310602663</v>
      </c>
      <c r="AH901" s="149">
        <v>-1.2790410603126929</v>
      </c>
      <c r="AI901" s="149">
        <v>-7.2246475065185223E-3</v>
      </c>
      <c r="AJ901" s="149">
        <v>-7.2206988119205562E-2</v>
      </c>
      <c r="AK901" s="149">
        <v>-1.7449674321792372</v>
      </c>
      <c r="AL901" s="149">
        <v>0.17652909000480577</v>
      </c>
      <c r="AM901" s="149">
        <v>0.27803706149552454</v>
      </c>
      <c r="AN901" s="149">
        <v>-0.62680244260695872</v>
      </c>
      <c r="AO901" s="149">
        <v>-1.1532646347880018</v>
      </c>
      <c r="AP901" s="149">
        <v>-1.6739993883604711</v>
      </c>
      <c r="AQ901" s="149">
        <v>-2.4155200659515685</v>
      </c>
      <c r="AR901" s="149">
        <v>-0.35049577140466681</v>
      </c>
      <c r="AS901" s="149">
        <v>5.0029848575156848</v>
      </c>
      <c r="AT901" s="149">
        <v>0.33738575908455459</v>
      </c>
      <c r="AU901" s="149">
        <v>19.95427062502722</v>
      </c>
      <c r="AV901" s="149">
        <v>27.771894097849781</v>
      </c>
      <c r="AW901" s="149">
        <v>4.8934426446594443</v>
      </c>
      <c r="AX901" s="149">
        <v>6.0557615612110567</v>
      </c>
      <c r="AY901" s="149">
        <v>6.9660397876866682</v>
      </c>
      <c r="AZ901" s="149">
        <v>7.7119176940427678</v>
      </c>
      <c r="BA901" s="149">
        <v>8.7386914599192096</v>
      </c>
      <c r="BB901" s="166"/>
      <c r="BC901" s="166"/>
      <c r="BD901" s="166"/>
      <c r="BE901" s="166"/>
      <c r="BF901" s="166"/>
    </row>
    <row r="902" spans="1:58" s="149" customFormat="1" outlineLevel="1" x14ac:dyDescent="0.2">
      <c r="A902" s="96"/>
      <c r="B902" s="96"/>
      <c r="C902" s="96"/>
      <c r="D902" s="137"/>
      <c r="E902" s="137"/>
      <c r="F902" s="140" t="s">
        <v>445</v>
      </c>
      <c r="G902" s="140" t="s">
        <v>998</v>
      </c>
      <c r="H902" s="149">
        <v>0.96236756177725624</v>
      </c>
      <c r="I902" s="149">
        <v>1.0476477726357416</v>
      </c>
      <c r="J902" s="149">
        <v>1.0607334612091961</v>
      </c>
      <c r="K902" s="149">
        <v>1.186719023116666</v>
      </c>
      <c r="L902" s="149">
        <v>1.147938202536011</v>
      </c>
      <c r="M902" s="149">
        <v>1.1619412639621203</v>
      </c>
      <c r="N902" s="149">
        <v>1.2331232269014833</v>
      </c>
      <c r="O902" s="149">
        <v>1.2558682893368314</v>
      </c>
      <c r="P902" s="149">
        <v>1.2454712127786536</v>
      </c>
      <c r="Q902" s="149">
        <v>1.3623332317126255</v>
      </c>
      <c r="R902" s="149">
        <v>1.399189644116916</v>
      </c>
      <c r="S902" s="149">
        <v>1.260343208994982</v>
      </c>
      <c r="T902" s="149">
        <v>1.0947707972384819</v>
      </c>
      <c r="U902" s="149">
        <v>1.0499370210108623</v>
      </c>
      <c r="V902" s="149">
        <v>0.99225403950839564</v>
      </c>
      <c r="W902" s="149">
        <v>1.0110053323191437</v>
      </c>
      <c r="X902" s="149">
        <v>0.99868896215252789</v>
      </c>
      <c r="Y902" s="149">
        <v>0.96501058300447085</v>
      </c>
      <c r="Z902" s="149">
        <v>1.129091912718593</v>
      </c>
      <c r="AA902" s="149">
        <v>1.2713261118146875</v>
      </c>
      <c r="AB902" s="149">
        <v>1.1742245574868093</v>
      </c>
      <c r="AC902" s="149">
        <v>1.2371060596388475</v>
      </c>
      <c r="AD902" s="149">
        <v>1.2050062240423358</v>
      </c>
      <c r="AE902" s="149">
        <v>0.93844733099285804</v>
      </c>
      <c r="AF902" s="149">
        <v>0.95999486381413135</v>
      </c>
      <c r="AG902" s="149">
        <v>1.0855728447146475</v>
      </c>
      <c r="AH902" s="149">
        <v>1.1025725551430696</v>
      </c>
      <c r="AI902" s="149">
        <v>1.0751084678644247</v>
      </c>
      <c r="AJ902" s="149">
        <v>0.90260138403641577</v>
      </c>
      <c r="AK902" s="149">
        <v>0.72625210061050893</v>
      </c>
      <c r="AL902" s="149">
        <v>0.79742388758813831</v>
      </c>
      <c r="AM902" s="149">
        <v>0.58223198356256489</v>
      </c>
      <c r="AN902" s="149">
        <v>0.51105195785385149</v>
      </c>
      <c r="AO902" s="149">
        <v>0.36987164641027448</v>
      </c>
      <c r="AP902" s="149">
        <v>0.52029148386884572</v>
      </c>
      <c r="AQ902" s="149">
        <v>9.452815469592224E-2</v>
      </c>
      <c r="AR902" s="149">
        <v>0.10803661483362248</v>
      </c>
      <c r="AS902" s="149">
        <v>-9.6037809237259353E-4</v>
      </c>
      <c r="AT902" s="149">
        <v>-4.3447528958040493E-2</v>
      </c>
      <c r="AU902" s="149">
        <v>6.6302406829095162E-2</v>
      </c>
      <c r="AV902" s="149">
        <v>8.9060721896544237E-2</v>
      </c>
      <c r="AW902" s="149">
        <v>-1.0895910273833351</v>
      </c>
      <c r="AX902" s="149">
        <v>-0.8654528985956631</v>
      </c>
      <c r="AY902" s="149">
        <v>-0.86096896842013848</v>
      </c>
      <c r="AZ902" s="149">
        <v>-0.88967511985379133</v>
      </c>
      <c r="BA902" s="149">
        <v>-0.92101144770151677</v>
      </c>
      <c r="BB902" s="166"/>
      <c r="BC902" s="166"/>
      <c r="BD902" s="166"/>
      <c r="BE902" s="166"/>
      <c r="BF902" s="166"/>
    </row>
    <row r="903" spans="1:58" s="149" customFormat="1" outlineLevel="1" x14ac:dyDescent="0.2">
      <c r="A903" s="96"/>
      <c r="B903" s="96"/>
      <c r="C903" s="96"/>
      <c r="D903" s="137"/>
      <c r="E903" s="137"/>
      <c r="F903" s="140" t="s">
        <v>446</v>
      </c>
      <c r="G903" s="140" t="s">
        <v>999</v>
      </c>
      <c r="I903" s="149">
        <v>-14.517787047003083</v>
      </c>
      <c r="J903" s="149">
        <v>-15.333490572736423</v>
      </c>
      <c r="K903" s="149">
        <v>-14.498713630392729</v>
      </c>
      <c r="L903" s="149">
        <v>-10.231132437667043</v>
      </c>
      <c r="M903" s="149">
        <v>-7.464757738127787</v>
      </c>
      <c r="N903" s="149">
        <v>-3.6483047144998011</v>
      </c>
      <c r="O903" s="149">
        <v>-5.7570692176443004</v>
      </c>
      <c r="P903" s="149">
        <v>-11.839200343996481</v>
      </c>
      <c r="Q903" s="149">
        <v>-7.1874559846089028</v>
      </c>
      <c r="R903" s="149">
        <v>-7.4559204174636307</v>
      </c>
      <c r="S903" s="149">
        <v>-30.847342823669919</v>
      </c>
      <c r="T903" s="149">
        <v>-30.678278830500233</v>
      </c>
      <c r="U903" s="149">
        <v>-25.496304813534209</v>
      </c>
      <c r="V903" s="149">
        <v>-9.9150765598881776</v>
      </c>
      <c r="W903" s="149">
        <v>-6.5594139930346387</v>
      </c>
      <c r="X903" s="149">
        <v>-1.8695206932555948</v>
      </c>
      <c r="Y903" s="149">
        <v>0.11513968244281614</v>
      </c>
      <c r="Z903" s="149">
        <v>-1.6498910844591705</v>
      </c>
      <c r="AA903" s="149">
        <v>-2.0814048817716753</v>
      </c>
      <c r="AB903" s="149">
        <v>0.79261075253441504</v>
      </c>
      <c r="AC903" s="149">
        <v>-1.42684350802773</v>
      </c>
      <c r="AD903" s="149">
        <v>-2.9138852818322789</v>
      </c>
      <c r="AE903" s="149">
        <v>-2.8480055192839586</v>
      </c>
      <c r="AF903" s="149">
        <v>-2.0120050784157115</v>
      </c>
      <c r="AG903" s="149">
        <v>-1.8749680714181522</v>
      </c>
      <c r="AH903" s="149">
        <v>2.3634323216583653E-2</v>
      </c>
      <c r="AI903" s="149">
        <v>-0.10061134729096466</v>
      </c>
      <c r="AJ903" s="149">
        <v>-0.93741072351201638</v>
      </c>
      <c r="AK903" s="149">
        <v>-2.9333606767597757</v>
      </c>
      <c r="AL903" s="149">
        <v>1.2944983817533284E-3</v>
      </c>
      <c r="AM903" s="149">
        <v>-0.76927831415343917</v>
      </c>
      <c r="AN903" s="149">
        <v>0.28419901917618517</v>
      </c>
      <c r="AO903" s="149">
        <v>0.94551480738704186</v>
      </c>
      <c r="AP903" s="149">
        <v>0.73312880577384476</v>
      </c>
      <c r="AQ903" s="149">
        <v>0.98505816551357839</v>
      </c>
      <c r="AR903" s="149">
        <v>1.3124591134296679</v>
      </c>
      <c r="AS903" s="149">
        <v>2.7971632614720647</v>
      </c>
      <c r="AT903" s="149">
        <v>3.1791084753739369</v>
      </c>
      <c r="AU903" s="149">
        <v>3.4668711828178402</v>
      </c>
      <c r="AV903" s="149">
        <v>1.1738651002877987</v>
      </c>
      <c r="AW903" s="149">
        <v>-0.36770081553163436</v>
      </c>
      <c r="AX903" s="149">
        <v>1.160684281353042</v>
      </c>
      <c r="AY903" s="149">
        <v>1.6419117612680338</v>
      </c>
      <c r="AZ903" s="149">
        <v>1.9968959809855278</v>
      </c>
      <c r="BA903" s="149">
        <v>2.3069681821565382</v>
      </c>
      <c r="BB903" s="166"/>
      <c r="BC903" s="166"/>
      <c r="BD903" s="166"/>
      <c r="BE903" s="166"/>
      <c r="BF903" s="166"/>
    </row>
    <row r="904" spans="1:58" s="149" customFormat="1" outlineLevel="1" x14ac:dyDescent="0.2">
      <c r="A904" s="96"/>
      <c r="B904" s="96"/>
      <c r="C904" s="96"/>
      <c r="D904" s="137"/>
      <c r="E904" s="137"/>
      <c r="F904" s="140" t="s">
        <v>447</v>
      </c>
      <c r="G904" s="140" t="s">
        <v>1000</v>
      </c>
      <c r="H904" s="149">
        <v>-26.594469378194958</v>
      </c>
      <c r="I904" s="149">
        <v>-26.374626842384401</v>
      </c>
      <c r="J904" s="149">
        <v>-27.251954198839769</v>
      </c>
      <c r="K904" s="149">
        <v>-32.191523319931662</v>
      </c>
      <c r="L904" s="149">
        <v>-35.040100857534981</v>
      </c>
      <c r="M904" s="149">
        <v>-30.203781449770247</v>
      </c>
      <c r="N904" s="149">
        <v>-30.289232163050031</v>
      </c>
      <c r="O904" s="149">
        <v>-29.559357988947681</v>
      </c>
      <c r="P904" s="149">
        <v>-38.17700343249669</v>
      </c>
      <c r="Q904" s="149">
        <v>-35.571100015177137</v>
      </c>
      <c r="R904" s="149">
        <v>-29.707703411890407</v>
      </c>
      <c r="S904" s="149">
        <v>-27.317125825091068</v>
      </c>
      <c r="T904" s="149">
        <v>-33.193560917156049</v>
      </c>
      <c r="U904" s="149">
        <v>-34.713081679397703</v>
      </c>
      <c r="V904" s="149">
        <v>-39.253857092194096</v>
      </c>
      <c r="W904" s="149">
        <v>-35.44922213981306</v>
      </c>
      <c r="X904" s="149">
        <v>-33.574341581975204</v>
      </c>
      <c r="Y904" s="149">
        <v>-2.6328669070909996</v>
      </c>
      <c r="Z904" s="149">
        <v>-1.6615966072029664</v>
      </c>
      <c r="AA904" s="149">
        <v>5.0724727216399401</v>
      </c>
      <c r="AB904" s="149">
        <v>-2.725936370754539</v>
      </c>
      <c r="AC904" s="149">
        <v>7.15286239378338</v>
      </c>
      <c r="AD904" s="149">
        <v>8.8561366057044779</v>
      </c>
      <c r="AE904" s="149">
        <v>7.203910021001434</v>
      </c>
      <c r="AF904" s="149">
        <v>3.0336054394845178</v>
      </c>
      <c r="AG904" s="149">
        <v>-5.7998758242741815</v>
      </c>
      <c r="AH904" s="149">
        <v>2.6184420733702609</v>
      </c>
      <c r="AI904" s="149">
        <v>-6.4463481277201709</v>
      </c>
      <c r="AJ904" s="149">
        <v>-6.8318004131180032</v>
      </c>
      <c r="AK904" s="149">
        <v>7.3541024740234207</v>
      </c>
      <c r="AL904" s="149">
        <v>1.1368683772161603E-13</v>
      </c>
      <c r="AM904" s="149">
        <v>-7.7914754986396701</v>
      </c>
      <c r="AN904" s="149">
        <v>-13.433613998294732</v>
      </c>
      <c r="AO904" s="149">
        <v>1.2637140105521212</v>
      </c>
      <c r="AP904" s="149">
        <v>10.438715551686187</v>
      </c>
      <c r="AQ904" s="149">
        <v>15.024556297581626</v>
      </c>
      <c r="AR904" s="149">
        <v>-6.2226017661985225</v>
      </c>
      <c r="AS904" s="149">
        <v>-21.137952809648027</v>
      </c>
      <c r="AT904" s="149">
        <v>-3.8616376211621173E-2</v>
      </c>
      <c r="AU904" s="149">
        <v>-10.045769769248864</v>
      </c>
      <c r="AV904" s="149">
        <v>-17.29385977936056</v>
      </c>
      <c r="AW904" s="149">
        <v>-17.91787932054865</v>
      </c>
      <c r="AX904" s="149">
        <v>-15.859965945709746</v>
      </c>
      <c r="AY904" s="149">
        <v>-15.862453023416379</v>
      </c>
      <c r="AZ904" s="149">
        <v>-15.748869090005883</v>
      </c>
      <c r="BA904" s="149">
        <v>-15.341593765308971</v>
      </c>
      <c r="BB904" s="166"/>
      <c r="BC904" s="166"/>
      <c r="BD904" s="166"/>
      <c r="BE904" s="166"/>
      <c r="BF904" s="166"/>
    </row>
    <row r="905" spans="1:58" s="52" customFormat="1" x14ac:dyDescent="0.2">
      <c r="A905" s="37" t="s">
        <v>442</v>
      </c>
      <c r="B905" s="37" t="s">
        <v>1814</v>
      </c>
      <c r="C905" s="37"/>
      <c r="D905" s="38" t="s">
        <v>1648</v>
      </c>
      <c r="E905" s="38" t="s">
        <v>1546</v>
      </c>
      <c r="F905" s="22" t="s">
        <v>1848</v>
      </c>
      <c r="G905" s="22" t="s">
        <v>1383</v>
      </c>
      <c r="H905" s="27" t="str">
        <f>IF(AND(ISNUMBER(H870),ISNUMBER(H875),ISNUMBER(H880),ISNUMBER(H885),ISNUMBER(H890),ISNUMBER(H895)),H870-H875-H880-H885-H890+H895,"–")</f>
        <v>–</v>
      </c>
      <c r="I905" s="27">
        <f t="shared" ref="I905:BA905" si="427">IF(AND(ISNUMBER(I870),ISNUMBER(I875),ISNUMBER(I880),ISNUMBER(I885),ISNUMBER(I890),ISNUMBER(I895)),I870-I875-I880-I885-I890+I895,"–")</f>
        <v>1577.2446112416405</v>
      </c>
      <c r="J905" s="27">
        <f t="shared" si="427"/>
        <v>2040.6036431881689</v>
      </c>
      <c r="K905" s="27">
        <f t="shared" si="427"/>
        <v>1549.1060043001498</v>
      </c>
      <c r="L905" s="27">
        <f t="shared" si="427"/>
        <v>841.06536610331625</v>
      </c>
      <c r="M905" s="27">
        <f t="shared" si="427"/>
        <v>92.712470446548537</v>
      </c>
      <c r="N905" s="27">
        <f t="shared" si="427"/>
        <v>7.9181642295850452</v>
      </c>
      <c r="O905" s="27">
        <f t="shared" si="427"/>
        <v>-37.906971689698366</v>
      </c>
      <c r="P905" s="27">
        <f t="shared" si="427"/>
        <v>-145.9591884347908</v>
      </c>
      <c r="Q905" s="27">
        <f t="shared" si="427"/>
        <v>-287.22833641508805</v>
      </c>
      <c r="R905" s="27">
        <f t="shared" si="427"/>
        <v>-514.44513307024204</v>
      </c>
      <c r="S905" s="27">
        <f t="shared" si="427"/>
        <v>-605.20678418494822</v>
      </c>
      <c r="T905" s="27">
        <f t="shared" si="427"/>
        <v>-628.99428441122291</v>
      </c>
      <c r="U905" s="27">
        <f t="shared" si="427"/>
        <v>-622.47584956133142</v>
      </c>
      <c r="V905" s="27">
        <f t="shared" si="427"/>
        <v>-631.51918484068005</v>
      </c>
      <c r="W905" s="27">
        <f t="shared" si="427"/>
        <v>-635.77359465325935</v>
      </c>
      <c r="X905" s="27">
        <f t="shared" si="427"/>
        <v>-635.94372815610859</v>
      </c>
      <c r="Y905" s="27">
        <f t="shared" si="427"/>
        <v>-615.49963006343796</v>
      </c>
      <c r="Z905" s="27">
        <f t="shared" si="427"/>
        <v>-633.81689537971442</v>
      </c>
      <c r="AA905" s="27">
        <f>IF(AND(ISNUMBER(AA870),ISNUMBER(AA875),ISNUMBER(AA880),ISNUMBER(AA885),ISNUMBER(AA890),ISNUMBER(AA895)),AA870-AA875-AA880-AA885-AA890+AA895,"–")</f>
        <v>-643.68916580915538</v>
      </c>
      <c r="AB905" s="27">
        <f>IF(AND(ISNUMBER(AB870),ISNUMBER(AB875),ISNUMBER(AB880),ISNUMBER(AB885),ISNUMBER(AB890),ISNUMBER(AB895)),AB870-AB875-AB880-AB885-AB890+AB895,"–")</f>
        <v>-671.38275009493373</v>
      </c>
      <c r="AC905" s="27">
        <f>IF(AND(ISNUMBER(AC870),ISNUMBER(AC875),ISNUMBER(AC880),ISNUMBER(AC885),ISNUMBER(AC890),ISNUMBER(AC895)),AC870-AC875-AC880-AC885-AC890+AC895,"–")</f>
        <v>-676.25389021147521</v>
      </c>
      <c r="AD905" s="27">
        <f>IF(AND(ISNUMBER(AD870),ISNUMBER(AD875),ISNUMBER(AD880),ISNUMBER(AD885),ISNUMBER(AD890),ISNUMBER(AD895)),AD870-AD875-AD880-AD885-AD890+AD895,"–")</f>
        <v>-686.25044164517521</v>
      </c>
      <c r="AE905" s="27">
        <f t="shared" si="427"/>
        <v>-708.46212630391756</v>
      </c>
      <c r="AF905" s="27">
        <f t="shared" si="427"/>
        <v>-725.83273034622289</v>
      </c>
      <c r="AG905" s="27">
        <f t="shared" si="427"/>
        <v>-751.66046065546698</v>
      </c>
      <c r="AH905" s="27">
        <f t="shared" si="427"/>
        <v>-760.15671423909225</v>
      </c>
      <c r="AI905" s="27">
        <f t="shared" si="427"/>
        <v>-790.47409273338417</v>
      </c>
      <c r="AJ905" s="27">
        <f t="shared" si="427"/>
        <v>-792.77061273492927</v>
      </c>
      <c r="AK905" s="27">
        <f t="shared" si="427"/>
        <v>-749.28834745391669</v>
      </c>
      <c r="AL905" s="27">
        <f t="shared" si="427"/>
        <v>-770.87539774144989</v>
      </c>
      <c r="AM905" s="27">
        <f t="shared" si="427"/>
        <v>-798.67161433699039</v>
      </c>
      <c r="AN905" s="27">
        <f t="shared" si="427"/>
        <v>-808.57438176586902</v>
      </c>
      <c r="AO905" s="27">
        <f t="shared" si="427"/>
        <v>-799.30639820580836</v>
      </c>
      <c r="AP905" s="27">
        <f t="shared" si="427"/>
        <v>-803.94291372913085</v>
      </c>
      <c r="AQ905" s="27">
        <f t="shared" si="427"/>
        <v>-811.51991242366194</v>
      </c>
      <c r="AR905" s="27">
        <f t="shared" si="427"/>
        <v>-844.7984113816533</v>
      </c>
      <c r="AS905" s="27">
        <f t="shared" si="427"/>
        <v>-873.77067114320926</v>
      </c>
      <c r="AT905" s="27">
        <f t="shared" si="427"/>
        <v>-867.6684145381405</v>
      </c>
      <c r="AU905" s="27">
        <f t="shared" si="427"/>
        <v>-869.59888677877279</v>
      </c>
      <c r="AV905" s="27">
        <f t="shared" si="427"/>
        <v>-803.76725291636467</v>
      </c>
      <c r="AW905" s="28">
        <f t="shared" si="427"/>
        <v>-871.51905275825629</v>
      </c>
      <c r="AX905" s="28">
        <f t="shared" si="427"/>
        <v>-904.41166028834959</v>
      </c>
      <c r="AY905" s="28">
        <f t="shared" si="427"/>
        <v>-920.38367894863222</v>
      </c>
      <c r="AZ905" s="28">
        <f t="shared" si="427"/>
        <v>-935.0593762930348</v>
      </c>
      <c r="BA905" s="28">
        <f t="shared" si="427"/>
        <v>-948.8859530683394</v>
      </c>
    </row>
    <row r="906" spans="1:58" s="41" customFormat="1" x14ac:dyDescent="0.2">
      <c r="A906" s="37"/>
      <c r="B906" s="37"/>
      <c r="C906" s="37"/>
      <c r="D906" s="38"/>
      <c r="E906" s="38"/>
      <c r="F906" s="23" t="s">
        <v>1455</v>
      </c>
      <c r="G906" s="31"/>
      <c r="H906" s="27"/>
      <c r="I906" s="27"/>
      <c r="J906" s="27"/>
      <c r="K906" s="27"/>
      <c r="L906" s="27"/>
      <c r="M906" s="27"/>
      <c r="N906" s="27"/>
      <c r="O906" s="27"/>
      <c r="P906" s="27"/>
      <c r="Q906" s="27"/>
      <c r="R906" s="27"/>
      <c r="S906" s="27"/>
      <c r="T906" s="27"/>
      <c r="U906" s="27"/>
      <c r="V906" s="27"/>
      <c r="W906" s="27"/>
      <c r="X906" s="27"/>
      <c r="Y906" s="27"/>
      <c r="Z906" s="27"/>
      <c r="AA906" s="27"/>
      <c r="AB906" s="27"/>
      <c r="AC906" s="27"/>
      <c r="AD906" s="27"/>
      <c r="AE906" s="27"/>
      <c r="AF906" s="27"/>
      <c r="AG906" s="27"/>
      <c r="AH906" s="27"/>
      <c r="AI906" s="28"/>
      <c r="AJ906" s="28"/>
      <c r="AK906" s="28"/>
      <c r="AL906" s="28"/>
      <c r="AM906" s="28"/>
      <c r="AN906" s="28"/>
      <c r="AO906" s="28"/>
      <c r="AP906" s="28"/>
      <c r="AQ906" s="28"/>
      <c r="AR906" s="28"/>
      <c r="AS906" s="28"/>
      <c r="AT906" s="28"/>
      <c r="AU906" s="28"/>
      <c r="AV906" s="28"/>
      <c r="AW906" s="28"/>
      <c r="AX906" s="28"/>
      <c r="AY906" s="28"/>
      <c r="AZ906" s="28"/>
      <c r="BA906" s="28"/>
    </row>
    <row r="907" spans="1:58" s="142" customFormat="1" outlineLevel="1" x14ac:dyDescent="0.2">
      <c r="A907" s="96"/>
      <c r="B907" s="96"/>
      <c r="C907" s="96"/>
      <c r="D907" s="137"/>
      <c r="E907" s="137"/>
      <c r="F907" s="140" t="s">
        <v>444</v>
      </c>
      <c r="G907" s="148" t="s">
        <v>1001</v>
      </c>
      <c r="H907" s="142">
        <v>61.175541627180841</v>
      </c>
      <c r="I907" s="142">
        <v>65.063434458940804</v>
      </c>
      <c r="J907" s="142">
        <v>68.472121895158239</v>
      </c>
      <c r="K907" s="142">
        <v>70.687316648137781</v>
      </c>
      <c r="L907" s="142">
        <v>72.477555672994683</v>
      </c>
      <c r="M907" s="142">
        <v>73.842838969729016</v>
      </c>
      <c r="N907" s="142">
        <v>73.779547691072423</v>
      </c>
      <c r="O907" s="142">
        <v>73.897088637148883</v>
      </c>
      <c r="P907" s="142">
        <v>74.963998763073718</v>
      </c>
      <c r="Q907" s="142">
        <v>77.052610958740104</v>
      </c>
      <c r="R907" s="142">
        <v>79.086973486986608</v>
      </c>
      <c r="S907" s="142">
        <v>82.405244810837573</v>
      </c>
      <c r="T907" s="142">
        <v>86.600552424643638</v>
      </c>
      <c r="U907" s="142">
        <v>90.434195588983727</v>
      </c>
      <c r="V907" s="142">
        <v>92.93872190153607</v>
      </c>
      <c r="W907" s="142">
        <v>80.831159485472639</v>
      </c>
      <c r="X907" s="142">
        <v>81.739677970675515</v>
      </c>
      <c r="Y907" s="142">
        <v>82.981020059368504</v>
      </c>
      <c r="Z907" s="142">
        <v>83.484753080867151</v>
      </c>
      <c r="AA907" s="142">
        <v>84.015471799945971</v>
      </c>
      <c r="AB907" s="142">
        <v>85.211837726005228</v>
      </c>
      <c r="AC907" s="142">
        <v>86.821984348295331</v>
      </c>
      <c r="AD907" s="142">
        <v>87.973374111720759</v>
      </c>
      <c r="AE907" s="142">
        <v>88.908878294503921</v>
      </c>
      <c r="AF907" s="142">
        <v>90.474048754160307</v>
      </c>
      <c r="AG907" s="142">
        <v>92.219123864351829</v>
      </c>
      <c r="AH907" s="142">
        <v>93.901232346856176</v>
      </c>
      <c r="AI907" s="142">
        <v>96.024107223171654</v>
      </c>
      <c r="AJ907" s="142">
        <v>98.659710353512608</v>
      </c>
      <c r="AK907" s="142">
        <v>98.902581631735146</v>
      </c>
      <c r="AL907" s="142">
        <v>100</v>
      </c>
      <c r="AM907" s="142">
        <v>102.48268417738599</v>
      </c>
      <c r="AN907" s="142">
        <v>104.69551137896916</v>
      </c>
      <c r="AO907" s="142">
        <v>106.37761986147338</v>
      </c>
      <c r="AP907" s="142">
        <v>107.17819555635513</v>
      </c>
      <c r="AQ907" s="142">
        <v>107.90680939102276</v>
      </c>
      <c r="AR907" s="142">
        <v>108.32059008725372</v>
      </c>
      <c r="AS907" s="142">
        <v>110.15561752271293</v>
      </c>
      <c r="AT907" s="142">
        <v>112.29648286408164</v>
      </c>
      <c r="AU907" s="142">
        <v>113.83466762615774</v>
      </c>
      <c r="AV907" s="142">
        <v>114.25744355491585</v>
      </c>
      <c r="AW907" s="142">
        <v>117.10018276519058</v>
      </c>
      <c r="AX907" s="142">
        <v>118.89721921129042</v>
      </c>
      <c r="AY907" s="142">
        <v>120.79957471867107</v>
      </c>
      <c r="AZ907" s="142">
        <v>122.85316748888846</v>
      </c>
      <c r="BA907" s="142">
        <v>124.94167133619955</v>
      </c>
    </row>
    <row r="908" spans="1:58" s="142" customFormat="1" outlineLevel="1" x14ac:dyDescent="0.2">
      <c r="A908" s="96"/>
      <c r="B908" s="96"/>
      <c r="C908" s="96"/>
      <c r="D908" s="137"/>
      <c r="E908" s="137"/>
      <c r="F908" s="140" t="s">
        <v>445</v>
      </c>
      <c r="G908" s="148" t="s">
        <v>1002</v>
      </c>
      <c r="H908" s="142">
        <v>37.791189324777612</v>
      </c>
      <c r="I908" s="142">
        <v>42.832022068178198</v>
      </c>
      <c r="J908" s="142">
        <v>47.964052673125281</v>
      </c>
      <c r="K908" s="142">
        <v>52.486950391516991</v>
      </c>
      <c r="L908" s="142">
        <v>56.51772380043176</v>
      </c>
      <c r="M908" s="142">
        <v>59.812031459500055</v>
      </c>
      <c r="N908" s="142">
        <v>61.3142151034628</v>
      </c>
      <c r="O908" s="142">
        <v>63.340356272725131</v>
      </c>
      <c r="P908" s="142">
        <v>65.062791355894262</v>
      </c>
      <c r="Q908" s="142">
        <v>67.331553251157558</v>
      </c>
      <c r="R908" s="142">
        <v>69.613220504186785</v>
      </c>
      <c r="S908" s="142">
        <v>71.985290859953096</v>
      </c>
      <c r="T908" s="142">
        <v>73.75127375836253</v>
      </c>
      <c r="U908" s="142">
        <v>75.388773204554553</v>
      </c>
      <c r="V908" s="142">
        <v>76.658544149572521</v>
      </c>
      <c r="W908" s="142">
        <v>78.030215763590519</v>
      </c>
      <c r="X908" s="142">
        <v>79.665943024234664</v>
      </c>
      <c r="Y908" s="142">
        <v>80.683177528687324</v>
      </c>
      <c r="Z908" s="142">
        <v>81.223694120774482</v>
      </c>
      <c r="AA908" s="142">
        <v>81.695095476496391</v>
      </c>
      <c r="AB908" s="142">
        <v>83.167781666740495</v>
      </c>
      <c r="AC908" s="142">
        <v>84.675025475167246</v>
      </c>
      <c r="AD908" s="142">
        <v>86.297461344202816</v>
      </c>
      <c r="AE908" s="142">
        <v>88.174205839351444</v>
      </c>
      <c r="AF908" s="142">
        <v>90.23880200256967</v>
      </c>
      <c r="AG908" s="142">
        <v>91.929467015196494</v>
      </c>
      <c r="AH908" s="142">
        <v>93.678614150901595</v>
      </c>
      <c r="AI908" s="142">
        <v>95.184971866554463</v>
      </c>
      <c r="AJ908" s="142">
        <v>98.193256833990603</v>
      </c>
      <c r="AK908" s="142">
        <v>98.292499224668859</v>
      </c>
      <c r="AL908" s="142">
        <v>100.00000000000001</v>
      </c>
      <c r="AM908" s="142">
        <v>102.28966372779237</v>
      </c>
      <c r="AN908" s="142">
        <v>104.55451685791509</v>
      </c>
      <c r="AO908" s="142">
        <v>105.58858712507208</v>
      </c>
      <c r="AP908" s="142">
        <v>106.23366266448097</v>
      </c>
      <c r="AQ908" s="142">
        <v>106.32758849851587</v>
      </c>
      <c r="AR908" s="142">
        <v>106.65278454654205</v>
      </c>
      <c r="AS908" s="142">
        <v>107.89597270834297</v>
      </c>
      <c r="AT908" s="142">
        <v>110.15816756014395</v>
      </c>
      <c r="AU908" s="142">
        <v>111.58743520446559</v>
      </c>
      <c r="AV908" s="142">
        <v>112.17314252802308</v>
      </c>
      <c r="AW908" s="142">
        <v>113.97875621383412</v>
      </c>
      <c r="AX908" s="142">
        <v>115.40485641595239</v>
      </c>
      <c r="AY908" s="142">
        <v>117.13592926219167</v>
      </c>
      <c r="AZ908" s="142">
        <v>119.01010413038675</v>
      </c>
      <c r="BA908" s="142">
        <v>121.03327590060331</v>
      </c>
    </row>
    <row r="909" spans="1:58" s="142" customFormat="1" outlineLevel="1" x14ac:dyDescent="0.2">
      <c r="A909" s="96"/>
      <c r="B909" s="96"/>
      <c r="C909" s="96"/>
      <c r="D909" s="137"/>
      <c r="E909" s="137"/>
      <c r="F909" s="140" t="s">
        <v>446</v>
      </c>
      <c r="G909" s="148" t="s">
        <v>1003</v>
      </c>
      <c r="H909" s="142">
        <v>19.064731908236137</v>
      </c>
      <c r="I909" s="142">
        <v>23.655280681698422</v>
      </c>
      <c r="J909" s="142">
        <v>28.326498898729007</v>
      </c>
      <c r="K909" s="142">
        <v>33.178588466856603</v>
      </c>
      <c r="L909" s="142">
        <v>37.19304582425945</v>
      </c>
      <c r="M909" s="142">
        <v>40.946299434314064</v>
      </c>
      <c r="N909" s="142">
        <v>43.516919129741829</v>
      </c>
      <c r="O909" s="142">
        <v>45.67320385350282</v>
      </c>
      <c r="P909" s="142">
        <v>48.155642330097102</v>
      </c>
      <c r="Q909" s="142">
        <v>51.351155632865932</v>
      </c>
      <c r="R909" s="142">
        <v>54.894226447512985</v>
      </c>
      <c r="S909" s="142">
        <v>58.56695844400128</v>
      </c>
      <c r="T909" s="142">
        <v>61.736005227467523</v>
      </c>
      <c r="U909" s="142">
        <v>64.603575143637016</v>
      </c>
      <c r="V909" s="142">
        <v>67.374675021116417</v>
      </c>
      <c r="W909" s="142">
        <v>71.120834321706724</v>
      </c>
      <c r="X909" s="142">
        <v>74.009365994236305</v>
      </c>
      <c r="Y909" s="142">
        <v>75.369236311239248</v>
      </c>
      <c r="Z909" s="142">
        <v>76.90922190201735</v>
      </c>
      <c r="AA909" s="142">
        <v>78.188040345821335</v>
      </c>
      <c r="AB909" s="142">
        <v>80.19632564841497</v>
      </c>
      <c r="AC909" s="142">
        <v>82.0695244956773</v>
      </c>
      <c r="AD909" s="142">
        <v>84.194884726224771</v>
      </c>
      <c r="AE909" s="142">
        <v>86.563400576368892</v>
      </c>
      <c r="AF909" s="142">
        <v>88.54466858789624</v>
      </c>
      <c r="AG909" s="142">
        <v>90.480907780979848</v>
      </c>
      <c r="AH909" s="142">
        <v>92.498198847262302</v>
      </c>
      <c r="AI909" s="142">
        <v>94.380403458213252</v>
      </c>
      <c r="AJ909" s="142">
        <v>97.676512968299704</v>
      </c>
      <c r="AK909" s="142">
        <v>98.414985590778173</v>
      </c>
      <c r="AL909" s="142">
        <v>100</v>
      </c>
      <c r="AM909" s="142">
        <v>102.9538904899136</v>
      </c>
      <c r="AN909" s="142">
        <v>106.35806916426519</v>
      </c>
      <c r="AO909" s="142">
        <v>107.68191642651303</v>
      </c>
      <c r="AP909" s="142">
        <v>107.9340778097983</v>
      </c>
      <c r="AQ909" s="142">
        <v>108.05115273775216</v>
      </c>
      <c r="AR909" s="142">
        <v>108.00612391930844</v>
      </c>
      <c r="AS909" s="142">
        <v>109.42903458213223</v>
      </c>
      <c r="AT909" s="142">
        <v>110.80691642651264</v>
      </c>
      <c r="AU909" s="142">
        <v>111.48234870316971</v>
      </c>
      <c r="AV909" s="142">
        <v>111.34726224783829</v>
      </c>
      <c r="AW909" s="142">
        <v>112.74600475085035</v>
      </c>
      <c r="AX909" s="142">
        <v>114.06079681016833</v>
      </c>
      <c r="AY909" s="142">
        <v>115.4929360147742</v>
      </c>
      <c r="AZ909" s="142">
        <v>117.08860793480942</v>
      </c>
      <c r="BA909" s="142">
        <v>118.88526496944878</v>
      </c>
    </row>
    <row r="910" spans="1:58" s="142" customFormat="1" outlineLevel="1" x14ac:dyDescent="0.2">
      <c r="A910" s="96"/>
      <c r="B910" s="96"/>
      <c r="C910" s="96"/>
      <c r="D910" s="137"/>
      <c r="E910" s="137"/>
      <c r="F910" s="140" t="s">
        <v>447</v>
      </c>
      <c r="G910" s="148" t="s">
        <v>1004</v>
      </c>
      <c r="H910" s="142">
        <v>36.896552883540252</v>
      </c>
      <c r="I910" s="142">
        <v>41.10275991226375</v>
      </c>
      <c r="J910" s="142">
        <v>44.432083465157184</v>
      </c>
      <c r="K910" s="142">
        <v>46.564823471484694</v>
      </c>
      <c r="L910" s="142">
        <v>48.473981233815529</v>
      </c>
      <c r="M910" s="142">
        <v>50.752258351804947</v>
      </c>
      <c r="N910" s="142">
        <v>52.224073844007236</v>
      </c>
      <c r="O910" s="142">
        <v>53.84302013317145</v>
      </c>
      <c r="P910" s="142">
        <v>55.942897918365205</v>
      </c>
      <c r="Q910" s="142">
        <v>58.838147436715602</v>
      </c>
      <c r="R910" s="142">
        <v>62.973533375061315</v>
      </c>
      <c r="S910" s="142">
        <v>67.701917697047335</v>
      </c>
      <c r="T910" s="142">
        <v>70.601302883313508</v>
      </c>
      <c r="U910" s="142">
        <v>72.378042215371337</v>
      </c>
      <c r="V910" s="142">
        <v>73.786331133121166</v>
      </c>
      <c r="W910" s="142">
        <v>75.756600925143374</v>
      </c>
      <c r="X910" s="142">
        <v>77.615959623062665</v>
      </c>
      <c r="Y910" s="142">
        <v>79.03054603513857</v>
      </c>
      <c r="Z910" s="142">
        <v>80.261565187228797</v>
      </c>
      <c r="AA910" s="142">
        <v>81.331199298153933</v>
      </c>
      <c r="AB910" s="142">
        <v>81.982191025066768</v>
      </c>
      <c r="AC910" s="142">
        <v>82.994865709698402</v>
      </c>
      <c r="AD910" s="142">
        <v>84.041001707466094</v>
      </c>
      <c r="AE910" s="142">
        <v>85.183949931442456</v>
      </c>
      <c r="AF910" s="142">
        <v>86.326334200702888</v>
      </c>
      <c r="AG910" s="142">
        <v>88.100347751634501</v>
      </c>
      <c r="AH910" s="142">
        <v>90.267762286191953</v>
      </c>
      <c r="AI910" s="142">
        <v>92.432865257105959</v>
      </c>
      <c r="AJ910" s="142">
        <v>95.672198084360971</v>
      </c>
      <c r="AK910" s="142">
        <v>97.572026011563366</v>
      </c>
      <c r="AL910" s="142">
        <v>100</v>
      </c>
      <c r="AM910" s="142">
        <v>103.83691826033576</v>
      </c>
      <c r="AN910" s="142">
        <v>106.50307576658385</v>
      </c>
      <c r="AO910" s="142">
        <v>108.95018950198748</v>
      </c>
      <c r="AP910" s="142">
        <v>110.5328708973213</v>
      </c>
      <c r="AQ910" s="142">
        <v>110.94987697858291</v>
      </c>
      <c r="AR910" s="142">
        <v>112.04648277099196</v>
      </c>
      <c r="AS910" s="142">
        <v>114.93760165101088</v>
      </c>
      <c r="AT910" s="142">
        <v>117.56390780004757</v>
      </c>
      <c r="AU910" s="142">
        <v>119.61370997643132</v>
      </c>
      <c r="AV910" s="142">
        <v>120.81248688187674</v>
      </c>
      <c r="AW910" s="142">
        <v>124.34131231841209</v>
      </c>
      <c r="AX910" s="142">
        <v>127.86973049789617</v>
      </c>
      <c r="AY910" s="142">
        <v>130.4271251078541</v>
      </c>
      <c r="AZ910" s="142">
        <v>132.77481335979547</v>
      </c>
      <c r="BA910" s="142">
        <v>135.03198518691198</v>
      </c>
    </row>
    <row r="911" spans="1:58" s="41" customFormat="1" x14ac:dyDescent="0.2">
      <c r="A911" s="37" t="s">
        <v>442</v>
      </c>
      <c r="B911" s="37" t="s">
        <v>1815</v>
      </c>
      <c r="C911" s="37" t="s">
        <v>1859</v>
      </c>
      <c r="D911" s="38"/>
      <c r="E911" s="38"/>
      <c r="F911" s="67" t="s">
        <v>1849</v>
      </c>
      <c r="G911" s="22" t="s">
        <v>1384</v>
      </c>
      <c r="H911" s="27">
        <f t="array" ref="H911:BA911">EIUGeo($H$907:$BA$910,$H$966:$BA$969)</f>
        <v>37.988886186236904</v>
      </c>
      <c r="I911" s="27">
        <v>42.825379050343656</v>
      </c>
      <c r="J911" s="27">
        <v>47.28918358465301</v>
      </c>
      <c r="K911" s="27">
        <v>51.007402652677335</v>
      </c>
      <c r="L911" s="27">
        <v>54.101183663975554</v>
      </c>
      <c r="M911" s="27">
        <v>56.890378185440767</v>
      </c>
      <c r="N911" s="27">
        <v>58.332243044532873</v>
      </c>
      <c r="O911" s="27">
        <v>59.83560252522944</v>
      </c>
      <c r="P911" s="27">
        <v>61.716773597517118</v>
      </c>
      <c r="Q911" s="27">
        <v>64.37386089008794</v>
      </c>
      <c r="R911" s="27">
        <v>67.406493043817179</v>
      </c>
      <c r="S911" s="27">
        <v>70.971618059215331</v>
      </c>
      <c r="T911" s="27">
        <v>74.053530276126025</v>
      </c>
      <c r="U911" s="27">
        <v>76.648397790532599</v>
      </c>
      <c r="V911" s="27">
        <v>78.670765243408823</v>
      </c>
      <c r="W911" s="27">
        <v>76.865619267967006</v>
      </c>
      <c r="X911" s="27">
        <v>78.614369657318363</v>
      </c>
      <c r="Y911" s="27">
        <v>79.871284923745506</v>
      </c>
      <c r="Z911" s="27">
        <v>80.784068900501552</v>
      </c>
      <c r="AA911" s="27">
        <v>81.591423625628252</v>
      </c>
      <c r="AB911" s="27">
        <v>82.903793812548798</v>
      </c>
      <c r="AC911" s="27">
        <v>84.407035589794475</v>
      </c>
      <c r="AD911" s="27">
        <v>85.854785694044011</v>
      </c>
      <c r="AE911" s="27">
        <v>87.36658270880416</v>
      </c>
      <c r="AF911" s="27">
        <v>89.03627946988702</v>
      </c>
      <c r="AG911" s="27">
        <v>90.816346661219058</v>
      </c>
      <c r="AH911" s="27">
        <v>92.700758145180131</v>
      </c>
      <c r="AI911" s="27">
        <v>94.638663260961053</v>
      </c>
      <c r="AJ911" s="27">
        <v>97.644183852387755</v>
      </c>
      <c r="AK911" s="27">
        <v>98.346597772949579</v>
      </c>
      <c r="AL911" s="27">
        <v>100.00000000000001</v>
      </c>
      <c r="AM911" s="27">
        <v>102.84818278208094</v>
      </c>
      <c r="AN911" s="27">
        <v>105.42715149508818</v>
      </c>
      <c r="AO911" s="27">
        <v>107.05431410430901</v>
      </c>
      <c r="AP911" s="27">
        <v>107.87977107020262</v>
      </c>
      <c r="AQ911" s="27">
        <v>108.25674259772754</v>
      </c>
      <c r="AR911" s="27">
        <v>108.70594687423286</v>
      </c>
      <c r="AS911" s="27">
        <v>110.5470922785231</v>
      </c>
      <c r="AT911" s="27">
        <v>112.66278371961319</v>
      </c>
      <c r="AU911" s="27">
        <v>114.10292889194235</v>
      </c>
      <c r="AV911" s="27">
        <v>114.61539762984512</v>
      </c>
      <c r="AW911" s="28">
        <v>117.04435942803688</v>
      </c>
      <c r="AX911" s="28">
        <v>119.02196306163488</v>
      </c>
      <c r="AY911" s="28">
        <v>120.9216444606195</v>
      </c>
      <c r="AZ911" s="28">
        <v>122.89549092533375</v>
      </c>
      <c r="BA911" s="28">
        <v>124.94180983120432</v>
      </c>
    </row>
    <row r="912" spans="1:58" s="142" customFormat="1" outlineLevel="1" x14ac:dyDescent="0.2">
      <c r="A912" s="96"/>
      <c r="B912" s="96"/>
      <c r="C912" s="96"/>
      <c r="D912" s="137"/>
      <c r="E912" s="137"/>
      <c r="F912" s="150" t="s">
        <v>444</v>
      </c>
      <c r="G912" s="140" t="s">
        <v>1005</v>
      </c>
      <c r="H912" s="142">
        <v>62.205277676573154</v>
      </c>
      <c r="I912" s="142">
        <v>67.076979128714925</v>
      </c>
      <c r="J912" s="142">
        <v>71.014417321605166</v>
      </c>
      <c r="K912" s="142">
        <v>72.071861066291888</v>
      </c>
      <c r="L912" s="142">
        <v>74.140772740679012</v>
      </c>
      <c r="M912" s="142">
        <v>75.914745224587506</v>
      </c>
      <c r="N912" s="142">
        <v>74.014989850621987</v>
      </c>
      <c r="O912" s="142">
        <v>72.26096913548119</v>
      </c>
      <c r="P912" s="142">
        <v>73.075521782126685</v>
      </c>
      <c r="Q912" s="142">
        <v>75.38298721351866</v>
      </c>
      <c r="R912" s="142">
        <v>76.726695466611147</v>
      </c>
      <c r="S912" s="142">
        <v>78.569197938895556</v>
      </c>
      <c r="T912" s="142">
        <v>79.667412689324934</v>
      </c>
      <c r="U912" s="142">
        <v>79.640521174898979</v>
      </c>
      <c r="V912" s="142">
        <v>80.106351602213806</v>
      </c>
      <c r="W912" s="142">
        <v>81.502107947743724</v>
      </c>
      <c r="X912" s="142">
        <v>80.409098006558068</v>
      </c>
      <c r="Y912" s="142">
        <v>81.454397196342782</v>
      </c>
      <c r="Z912" s="142">
        <v>81.112614722670386</v>
      </c>
      <c r="AA912" s="142">
        <v>80.278110307257279</v>
      </c>
      <c r="AB912" s="142">
        <v>82.579503461198144</v>
      </c>
      <c r="AC912" s="142">
        <v>85.083884175644926</v>
      </c>
      <c r="AD912" s="142">
        <v>84.662294626901897</v>
      </c>
      <c r="AE912" s="142">
        <v>86.078870209406873</v>
      </c>
      <c r="AF912" s="142">
        <v>87.512795156057564</v>
      </c>
      <c r="AG912" s="142">
        <v>91.350474505109361</v>
      </c>
      <c r="AH912" s="142">
        <v>96.259477090164694</v>
      </c>
      <c r="AI912" s="142">
        <v>97.53378788667392</v>
      </c>
      <c r="AJ912" s="142">
        <v>102.83748850604621</v>
      </c>
      <c r="AK912" s="142">
        <v>98.698797689064705</v>
      </c>
      <c r="AL912" s="142">
        <v>100</v>
      </c>
      <c r="AM912" s="142">
        <v>105.13194191432885</v>
      </c>
      <c r="AN912" s="142">
        <v>106.9293360398345</v>
      </c>
      <c r="AO912" s="142">
        <v>106.95275768143134</v>
      </c>
      <c r="AP912" s="142">
        <v>105.91092836447508</v>
      </c>
      <c r="AQ912" s="142">
        <v>104.08577525633685</v>
      </c>
      <c r="AR912" s="142">
        <v>102.46013983587498</v>
      </c>
      <c r="AS912" s="142">
        <v>104.91941220354239</v>
      </c>
      <c r="AT912" s="142">
        <v>107.67882857093323</v>
      </c>
      <c r="AU912" s="142">
        <v>109.06677770259721</v>
      </c>
      <c r="AV912" s="142">
        <v>108.18456253578306</v>
      </c>
      <c r="AW912" s="142">
        <v>114.21289308228457</v>
      </c>
      <c r="AX912" s="142">
        <v>117.4057079067031</v>
      </c>
      <c r="AY912" s="142">
        <v>119.87122777274384</v>
      </c>
      <c r="AZ912" s="142">
        <v>122.62826601151696</v>
      </c>
      <c r="BA912" s="142">
        <v>125.32608786377031</v>
      </c>
      <c r="BB912" s="164"/>
      <c r="BC912" s="164"/>
      <c r="BD912" s="164"/>
      <c r="BE912" s="164"/>
      <c r="BF912" s="164"/>
    </row>
    <row r="913" spans="1:58" s="142" customFormat="1" outlineLevel="1" x14ac:dyDescent="0.2">
      <c r="A913" s="96"/>
      <c r="B913" s="96"/>
      <c r="C913" s="96"/>
      <c r="D913" s="137"/>
      <c r="E913" s="137"/>
      <c r="F913" s="150" t="s">
        <v>445</v>
      </c>
      <c r="G913" s="140" t="s">
        <v>1006</v>
      </c>
      <c r="H913" s="142">
        <v>47.256441203619488</v>
      </c>
      <c r="I913" s="142">
        <v>54.211453029261911</v>
      </c>
      <c r="J913" s="142">
        <v>61.181575486956937</v>
      </c>
      <c r="K913" s="142">
        <v>66.658492759095239</v>
      </c>
      <c r="L913" s="142">
        <v>71.817399911218544</v>
      </c>
      <c r="M913" s="142">
        <v>75.69671126725531</v>
      </c>
      <c r="N913" s="142">
        <v>73.784529465696068</v>
      </c>
      <c r="O913" s="142">
        <v>73.745379191741748</v>
      </c>
      <c r="P913" s="142">
        <v>75.488596653076996</v>
      </c>
      <c r="Q913" s="142">
        <v>78.659768843378316</v>
      </c>
      <c r="R913" s="142">
        <v>79.961343740632159</v>
      </c>
      <c r="S913" s="142">
        <v>80.78968111587659</v>
      </c>
      <c r="T913" s="142">
        <v>81.267726566266305</v>
      </c>
      <c r="U913" s="142">
        <v>80.456560363808904</v>
      </c>
      <c r="V913" s="142">
        <v>80.668796059456156</v>
      </c>
      <c r="W913" s="142">
        <v>82.407892439322467</v>
      </c>
      <c r="X913" s="142">
        <v>82.172166928583863</v>
      </c>
      <c r="Y913" s="142">
        <v>81.901519119958095</v>
      </c>
      <c r="Z913" s="142">
        <v>81.368954077178316</v>
      </c>
      <c r="AA913" s="142">
        <v>81.630871311332314</v>
      </c>
      <c r="AB913" s="142">
        <v>85.498515802339753</v>
      </c>
      <c r="AC913" s="142">
        <v>86.982713462545831</v>
      </c>
      <c r="AD913" s="142">
        <v>87.00017461148947</v>
      </c>
      <c r="AE913" s="142">
        <v>87.864501484197703</v>
      </c>
      <c r="AF913" s="142">
        <v>89.497118910424305</v>
      </c>
      <c r="AG913" s="142">
        <v>92.037716081718173</v>
      </c>
      <c r="AH913" s="142">
        <v>95.364064955474078</v>
      </c>
      <c r="AI913" s="142">
        <v>97.738781211803769</v>
      </c>
      <c r="AJ913" s="142">
        <v>102.74140038414532</v>
      </c>
      <c r="AK913" s="142">
        <v>97.415749956347099</v>
      </c>
      <c r="AL913" s="142">
        <v>100</v>
      </c>
      <c r="AM913" s="142">
        <v>105.35184215121321</v>
      </c>
      <c r="AN913" s="142">
        <v>108.22420115243582</v>
      </c>
      <c r="AO913" s="142">
        <v>108.56469355683605</v>
      </c>
      <c r="AP913" s="142">
        <v>107.1503404924044</v>
      </c>
      <c r="AQ913" s="142">
        <v>104.73197136371577</v>
      </c>
      <c r="AR913" s="142">
        <v>102.32233280949889</v>
      </c>
      <c r="AS913" s="142">
        <v>104.82800768290519</v>
      </c>
      <c r="AT913" s="142">
        <v>107.63925266282557</v>
      </c>
      <c r="AU913" s="142">
        <v>108.10197310983027</v>
      </c>
      <c r="AV913" s="142">
        <v>105.70106513008591</v>
      </c>
      <c r="AW913" s="142">
        <v>111.60051601631955</v>
      </c>
      <c r="AX913" s="142">
        <v>113.68443129476429</v>
      </c>
      <c r="AY913" s="142">
        <v>116.41285764583861</v>
      </c>
      <c r="AZ913" s="142">
        <v>119.09035337169288</v>
      </c>
      <c r="BA913" s="142">
        <v>121.59125079249844</v>
      </c>
      <c r="BB913" s="164"/>
      <c r="BC913" s="164"/>
      <c r="BD913" s="164"/>
      <c r="BE913" s="164"/>
      <c r="BF913" s="164"/>
    </row>
    <row r="914" spans="1:58" s="142" customFormat="1" outlineLevel="1" x14ac:dyDescent="0.2">
      <c r="A914" s="96"/>
      <c r="B914" s="96"/>
      <c r="C914" s="96"/>
      <c r="D914" s="137"/>
      <c r="E914" s="137"/>
      <c r="F914" s="150" t="s">
        <v>446</v>
      </c>
      <c r="G914" s="140" t="s">
        <v>1007</v>
      </c>
      <c r="H914" s="142">
        <v>27.852077653532227</v>
      </c>
      <c r="I914" s="142">
        <v>34.558509274296966</v>
      </c>
      <c r="J914" s="142">
        <v>39.063167792118932</v>
      </c>
      <c r="K914" s="142">
        <v>43.388323788357965</v>
      </c>
      <c r="L914" s="142">
        <v>47.824600393195979</v>
      </c>
      <c r="M914" s="142">
        <v>51.50867595520986</v>
      </c>
      <c r="N914" s="142">
        <v>51.619796563808862</v>
      </c>
      <c r="O914" s="142">
        <v>52.961791606120123</v>
      </c>
      <c r="P914" s="142">
        <v>54.867937430549638</v>
      </c>
      <c r="Q914" s="142">
        <v>57.987862210445286</v>
      </c>
      <c r="R914" s="142">
        <v>60.432515599623912</v>
      </c>
      <c r="S914" s="142">
        <v>62.372852380545282</v>
      </c>
      <c r="T914" s="142">
        <v>63.55244037951956</v>
      </c>
      <c r="U914" s="142">
        <v>65.911616377468093</v>
      </c>
      <c r="V914" s="142">
        <v>68.40755620138475</v>
      </c>
      <c r="W914" s="142">
        <v>73.741345414137953</v>
      </c>
      <c r="X914" s="142">
        <v>75.151722369433287</v>
      </c>
      <c r="Y914" s="142">
        <v>76.151807846824525</v>
      </c>
      <c r="Z914" s="142">
        <v>76.254380716300545</v>
      </c>
      <c r="AA914" s="142">
        <v>76.032139499102456</v>
      </c>
      <c r="AB914" s="142">
        <v>80.417129669202467</v>
      </c>
      <c r="AC914" s="142">
        <v>81.95572271134283</v>
      </c>
      <c r="AD914" s="142">
        <v>82.101034276433879</v>
      </c>
      <c r="AE914" s="142">
        <v>83.400290623130218</v>
      </c>
      <c r="AF914" s="142">
        <v>85.665441490725698</v>
      </c>
      <c r="AG914" s="142">
        <v>89.127275835541496</v>
      </c>
      <c r="AH914" s="142">
        <v>93.743054961962557</v>
      </c>
      <c r="AI914" s="142">
        <v>96.880075220104246</v>
      </c>
      <c r="AJ914" s="142">
        <v>102.53013078040851</v>
      </c>
      <c r="AK914" s="142">
        <v>97.008291306949275</v>
      </c>
      <c r="AL914" s="142">
        <v>100</v>
      </c>
      <c r="AM914" s="142">
        <v>105.10300025643247</v>
      </c>
      <c r="AN914" s="142">
        <v>109.41106077442547</v>
      </c>
      <c r="AO914" s="142">
        <v>108.11180442772883</v>
      </c>
      <c r="AP914" s="142">
        <v>106.14582442943802</v>
      </c>
      <c r="AQ914" s="142">
        <v>102.5643217369006</v>
      </c>
      <c r="AR914" s="142">
        <v>100.324814086674</v>
      </c>
      <c r="AS914" s="142">
        <v>102.92332678006697</v>
      </c>
      <c r="AT914" s="142">
        <v>106.9493119070009</v>
      </c>
      <c r="AU914" s="142">
        <v>107.01769381998423</v>
      </c>
      <c r="AV914" s="142">
        <v>102.32498504145646</v>
      </c>
      <c r="AW914" s="142">
        <v>108.77641959135877</v>
      </c>
      <c r="AX914" s="142">
        <v>110.63426469312422</v>
      </c>
      <c r="AY914" s="142">
        <v>112.07251013413484</v>
      </c>
      <c r="AZ914" s="142">
        <v>113.19323523547619</v>
      </c>
      <c r="BA914" s="142">
        <v>114.32516758783096</v>
      </c>
      <c r="BB914" s="164"/>
      <c r="BC914" s="164"/>
      <c r="BD914" s="164"/>
      <c r="BE914" s="164"/>
      <c r="BF914" s="164"/>
    </row>
    <row r="915" spans="1:58" s="142" customFormat="1" outlineLevel="1" x14ac:dyDescent="0.2">
      <c r="A915" s="96"/>
      <c r="B915" s="96"/>
      <c r="C915" s="96"/>
      <c r="D915" s="137"/>
      <c r="E915" s="137"/>
      <c r="F915" s="150" t="s">
        <v>447</v>
      </c>
      <c r="G915" s="140" t="s">
        <v>1008</v>
      </c>
      <c r="H915" s="142">
        <v>37.00694438485948</v>
      </c>
      <c r="I915" s="142">
        <v>40.960416492539757</v>
      </c>
      <c r="J915" s="142">
        <v>44.45847538515482</v>
      </c>
      <c r="K915" s="142">
        <v>47.352343792593764</v>
      </c>
      <c r="L915" s="142">
        <v>50.161922416439708</v>
      </c>
      <c r="M915" s="142">
        <v>53.267416161069939</v>
      </c>
      <c r="N915" s="142">
        <v>53.999226214083848</v>
      </c>
      <c r="O915" s="142">
        <v>55.84070579646945</v>
      </c>
      <c r="P915" s="142">
        <v>57.896131806666226</v>
      </c>
      <c r="Q915" s="142">
        <v>60.663922618717656</v>
      </c>
      <c r="R915" s="142">
        <v>64.456005667783955</v>
      </c>
      <c r="S915" s="142">
        <v>67.918850475987455</v>
      </c>
      <c r="T915" s="142">
        <v>70.037027174449719</v>
      </c>
      <c r="U915" s="142">
        <v>72.807674723905805</v>
      </c>
      <c r="V915" s="142">
        <v>74.624003712267296</v>
      </c>
      <c r="W915" s="142">
        <v>77.62081183083356</v>
      </c>
      <c r="X915" s="142">
        <v>79.686926225073279</v>
      </c>
      <c r="Y915" s="142">
        <v>79.132767193955758</v>
      </c>
      <c r="Z915" s="142">
        <v>77.35936249891347</v>
      </c>
      <c r="AA915" s="142">
        <v>77.004733005618277</v>
      </c>
      <c r="AB915" s="142">
        <v>78.665249839897413</v>
      </c>
      <c r="AC915" s="142">
        <v>78.206762095508097</v>
      </c>
      <c r="AD915" s="142">
        <v>77.951857456346602</v>
      </c>
      <c r="AE915" s="142">
        <v>79.231534093428991</v>
      </c>
      <c r="AF915" s="142">
        <v>81.363808118133562</v>
      </c>
      <c r="AG915" s="142">
        <v>84.606209674987326</v>
      </c>
      <c r="AH915" s="142">
        <v>87.369358933193325</v>
      </c>
      <c r="AI915" s="142">
        <v>90.252678281571349</v>
      </c>
      <c r="AJ915" s="142">
        <v>99.124331870974231</v>
      </c>
      <c r="AK915" s="142">
        <v>95.984289543570156</v>
      </c>
      <c r="AL915" s="142">
        <v>100</v>
      </c>
      <c r="AM915" s="142">
        <v>107.51121605248215</v>
      </c>
      <c r="AN915" s="142">
        <v>109.71123875955557</v>
      </c>
      <c r="AO915" s="142">
        <v>110.88094574960812</v>
      </c>
      <c r="AP915" s="142">
        <v>109.77785208825254</v>
      </c>
      <c r="AQ915" s="142">
        <v>106.44062188997401</v>
      </c>
      <c r="AR915" s="142">
        <v>106.63790733030496</v>
      </c>
      <c r="AS915" s="142">
        <v>110.79809154143818</v>
      </c>
      <c r="AT915" s="142">
        <v>114.61462725806739</v>
      </c>
      <c r="AU915" s="142">
        <v>116.26303660983437</v>
      </c>
      <c r="AV915" s="142">
        <v>115.09314335081903</v>
      </c>
      <c r="AW915" s="142">
        <v>119.60821863682591</v>
      </c>
      <c r="AX915" s="142">
        <v>123.31304819657365</v>
      </c>
      <c r="AY915" s="142">
        <v>126.39587440148799</v>
      </c>
      <c r="AZ915" s="142">
        <v>128.92379188951773</v>
      </c>
      <c r="BA915" s="142">
        <v>131.50226772730809</v>
      </c>
      <c r="BB915" s="164"/>
      <c r="BC915" s="164"/>
      <c r="BD915" s="164"/>
      <c r="BE915" s="164"/>
      <c r="BF915" s="164"/>
    </row>
    <row r="916" spans="1:58" s="41" customFormat="1" x14ac:dyDescent="0.2">
      <c r="A916" s="37" t="s">
        <v>442</v>
      </c>
      <c r="B916" s="37" t="s">
        <v>1816</v>
      </c>
      <c r="C916" s="37" t="s">
        <v>1859</v>
      </c>
      <c r="D916" s="38"/>
      <c r="E916" s="38"/>
      <c r="F916" s="67" t="s">
        <v>1850</v>
      </c>
      <c r="G916" s="22" t="s">
        <v>1385</v>
      </c>
      <c r="H916" s="27">
        <f t="array" ref="H916:BA916">EIUGeo($H$912:$BA$915,$H$966:$BA$969)</f>
        <v>43.641590293787608</v>
      </c>
      <c r="I916" s="27">
        <v>49.483716541097927</v>
      </c>
      <c r="J916" s="27">
        <v>54.235756377900657</v>
      </c>
      <c r="K916" s="27">
        <v>57.688819377034996</v>
      </c>
      <c r="L916" s="27">
        <v>61.290487225768338</v>
      </c>
      <c r="M916" s="27">
        <v>64.405198228518913</v>
      </c>
      <c r="N916" s="27">
        <v>63.727280445432399</v>
      </c>
      <c r="O916" s="27">
        <v>64.067803789523154</v>
      </c>
      <c r="P916" s="27">
        <v>65.685751613080143</v>
      </c>
      <c r="Q916" s="27">
        <v>68.515655843183765</v>
      </c>
      <c r="R916" s="27">
        <v>70.764470012963628</v>
      </c>
      <c r="S916" s="27">
        <v>72.834987658236841</v>
      </c>
      <c r="T916" s="27">
        <v>74.077453935060262</v>
      </c>
      <c r="U916" s="27">
        <v>75.135648392483958</v>
      </c>
      <c r="V916" s="27">
        <v>76.350100118576691</v>
      </c>
      <c r="W916" s="27">
        <v>79.111450274193558</v>
      </c>
      <c r="X916" s="27">
        <v>79.512208279614796</v>
      </c>
      <c r="Y916" s="27">
        <v>79.874561772940893</v>
      </c>
      <c r="Z916" s="27">
        <v>79.249574840529277</v>
      </c>
      <c r="AA916" s="27">
        <v>78.913740657630214</v>
      </c>
      <c r="AB916" s="27">
        <v>81.869949671936439</v>
      </c>
      <c r="AC916" s="27">
        <v>83.216665097573326</v>
      </c>
      <c r="AD916" s="27">
        <v>83.055968728055618</v>
      </c>
      <c r="AE916" s="27">
        <v>84.290114218783216</v>
      </c>
      <c r="AF916" s="27">
        <v>86.11814229215689</v>
      </c>
      <c r="AG916" s="27">
        <v>89.436536821853224</v>
      </c>
      <c r="AH916" s="27">
        <v>93.394255555330346</v>
      </c>
      <c r="AI916" s="27">
        <v>95.709710699731133</v>
      </c>
      <c r="AJ916" s="27">
        <v>101.87908606384012</v>
      </c>
      <c r="AK916" s="27">
        <v>97.405993253434772</v>
      </c>
      <c r="AL916" s="27">
        <v>100.00000000000001</v>
      </c>
      <c r="AM916" s="27">
        <v>105.72392522187842</v>
      </c>
      <c r="AN916" s="27">
        <v>108.39585389930224</v>
      </c>
      <c r="AO916" s="27">
        <v>108.4771059419628</v>
      </c>
      <c r="AP916" s="27">
        <v>107.13742365396618</v>
      </c>
      <c r="AQ916" s="27">
        <v>104.45450327309759</v>
      </c>
      <c r="AR916" s="27">
        <v>102.9216473379782</v>
      </c>
      <c r="AS916" s="27">
        <v>105.80070478201232</v>
      </c>
      <c r="AT916" s="27">
        <v>109.08000948178119</v>
      </c>
      <c r="AU916" s="27">
        <v>110.0191497292695</v>
      </c>
      <c r="AV916" s="27">
        <v>107.87234062518806</v>
      </c>
      <c r="AW916" s="28">
        <v>113.63675108854875</v>
      </c>
      <c r="AX916" s="28">
        <v>116.38157611563017</v>
      </c>
      <c r="AY916" s="28">
        <v>118.81846311387666</v>
      </c>
      <c r="AZ916" s="28">
        <v>121.14175810953724</v>
      </c>
      <c r="BA916" s="28">
        <v>123.4145915607961</v>
      </c>
    </row>
    <row r="917" spans="1:58" s="142" customFormat="1" outlineLevel="1" x14ac:dyDescent="0.2">
      <c r="A917" s="96"/>
      <c r="B917" s="96"/>
      <c r="C917" s="96"/>
      <c r="D917" s="137"/>
      <c r="E917" s="137"/>
      <c r="F917" s="150" t="s">
        <v>444</v>
      </c>
      <c r="G917" s="140" t="s">
        <v>1009</v>
      </c>
      <c r="H917" s="142">
        <v>69.414137709727726</v>
      </c>
      <c r="I917" s="142">
        <v>67.782158246997298</v>
      </c>
      <c r="J917" s="142">
        <v>65.58173649949569</v>
      </c>
      <c r="K917" s="142">
        <v>65.875126065829278</v>
      </c>
      <c r="L917" s="142">
        <v>67.736316127257751</v>
      </c>
      <c r="M917" s="142">
        <v>70.496011735582655</v>
      </c>
      <c r="N917" s="142">
        <v>72.054643806729658</v>
      </c>
      <c r="O917" s="142">
        <v>72.329696525167364</v>
      </c>
      <c r="P917" s="142">
        <v>74.961034198221284</v>
      </c>
      <c r="Q917" s="142">
        <v>78.536719537911395</v>
      </c>
      <c r="R917" s="142">
        <v>82.644173466581151</v>
      </c>
      <c r="S917" s="142">
        <v>86.394058861281763</v>
      </c>
      <c r="T917" s="142">
        <v>85.275511139635071</v>
      </c>
      <c r="U917" s="142">
        <v>79.618593563766439</v>
      </c>
      <c r="V917" s="142">
        <v>82.4974786834143</v>
      </c>
      <c r="W917" s="142">
        <v>83.166773631612756</v>
      </c>
      <c r="X917" s="142">
        <v>82.616668194737358</v>
      </c>
      <c r="Y917" s="142">
        <v>84.606216191436687</v>
      </c>
      <c r="Z917" s="142">
        <v>87.136701201063531</v>
      </c>
      <c r="AA917" s="142">
        <v>88.062712019803811</v>
      </c>
      <c r="AB917" s="142">
        <v>92.225176492160969</v>
      </c>
      <c r="AC917" s="142">
        <v>92.032639589254586</v>
      </c>
      <c r="AD917" s="142">
        <v>90.831576052076585</v>
      </c>
      <c r="AE917" s="142">
        <v>90.969102411295424</v>
      </c>
      <c r="AF917" s="142">
        <v>93.224534702484576</v>
      </c>
      <c r="AG917" s="142">
        <v>95.9567250389658</v>
      </c>
      <c r="AH917" s="142">
        <v>101.47611625561559</v>
      </c>
      <c r="AI917" s="142">
        <v>107.4355918217658</v>
      </c>
      <c r="AJ917" s="142">
        <v>107.39891812597415</v>
      </c>
      <c r="AK917" s="142">
        <v>90.794902356284936</v>
      </c>
      <c r="AL917" s="142">
        <v>100</v>
      </c>
      <c r="AM917" s="142">
        <v>107.27056019070318</v>
      </c>
      <c r="AN917" s="142">
        <v>106.95883377647382</v>
      </c>
      <c r="AO917" s="142">
        <v>107.06885486384891</v>
      </c>
      <c r="AP917" s="142">
        <v>108.72833959842299</v>
      </c>
      <c r="AQ917" s="142">
        <v>109.7185293847987</v>
      </c>
      <c r="AR917" s="142">
        <v>111.73558265334147</v>
      </c>
      <c r="AS917" s="142">
        <v>115.44879435225043</v>
      </c>
      <c r="AT917" s="142">
        <v>116.52149995415746</v>
      </c>
      <c r="AU917" s="142">
        <v>112.78078298340473</v>
      </c>
      <c r="AV917" s="142">
        <v>103.58485376363799</v>
      </c>
      <c r="AW917" s="142">
        <v>109.48919042816536</v>
      </c>
      <c r="AX917" s="142">
        <v>113.86875804529198</v>
      </c>
      <c r="AY917" s="142">
        <v>117.17095202860544</v>
      </c>
      <c r="AZ917" s="142">
        <v>119.04568726106314</v>
      </c>
      <c r="BA917" s="142">
        <v>120.95041825724014</v>
      </c>
      <c r="BB917" s="164"/>
      <c r="BC917" s="164"/>
      <c r="BD917" s="164"/>
      <c r="BE917" s="164"/>
      <c r="BF917" s="164"/>
    </row>
    <row r="918" spans="1:58" s="142" customFormat="1" outlineLevel="1" x14ac:dyDescent="0.2">
      <c r="A918" s="96"/>
      <c r="B918" s="96"/>
      <c r="C918" s="96"/>
      <c r="D918" s="137"/>
      <c r="E918" s="137"/>
      <c r="F918" s="150" t="s">
        <v>445</v>
      </c>
      <c r="G918" s="140" t="s">
        <v>1011</v>
      </c>
      <c r="H918" s="142">
        <v>77.23526159722573</v>
      </c>
      <c r="I918" s="142">
        <v>76.364108492067459</v>
      </c>
      <c r="J918" s="142">
        <v>75.724983665879279</v>
      </c>
      <c r="K918" s="142">
        <v>75.79199544319917</v>
      </c>
      <c r="L918" s="142">
        <v>77.086998039905509</v>
      </c>
      <c r="M918" s="142">
        <v>77.590424017020965</v>
      </c>
      <c r="N918" s="142">
        <v>78.528588899499127</v>
      </c>
      <c r="O918" s="142">
        <v>80.066509188990011</v>
      </c>
      <c r="P918" s="142">
        <v>83.311554505704379</v>
      </c>
      <c r="Q918" s="142">
        <v>86.382369201387149</v>
      </c>
      <c r="R918" s="142">
        <v>92.193965589452375</v>
      </c>
      <c r="S918" s="142">
        <v>91.983716138111276</v>
      </c>
      <c r="T918" s="142">
        <v>90.737297079961792</v>
      </c>
      <c r="U918" s="142">
        <v>87.217503476235905</v>
      </c>
      <c r="V918" s="142">
        <v>90.628402941817058</v>
      </c>
      <c r="W918" s="142">
        <v>93.67408822100488</v>
      </c>
      <c r="X918" s="142">
        <v>94.332478933172538</v>
      </c>
      <c r="Y918" s="142">
        <v>98.499773835251546</v>
      </c>
      <c r="Z918" s="142">
        <v>102.56571342413427</v>
      </c>
      <c r="AA918" s="142">
        <v>104.92871622187565</v>
      </c>
      <c r="AB918" s="142">
        <v>109.76612889715332</v>
      </c>
      <c r="AC918" s="142">
        <v>111.07704679097351</v>
      </c>
      <c r="AD918" s="142">
        <v>109.85910773818465</v>
      </c>
      <c r="AE918" s="142">
        <v>108.81204871756246</v>
      </c>
      <c r="AF918" s="142">
        <v>110.37509842354829</v>
      </c>
      <c r="AG918" s="142">
        <v>110.55184198622911</v>
      </c>
      <c r="AH918" s="142">
        <v>111.78402104169776</v>
      </c>
      <c r="AI918" s="142">
        <v>113.15273659345631</v>
      </c>
      <c r="AJ918" s="142">
        <v>109.68906535323617</v>
      </c>
      <c r="AK918" s="142">
        <v>95.776582734415555</v>
      </c>
      <c r="AL918" s="142">
        <v>100</v>
      </c>
      <c r="AM918" s="142">
        <v>102.85972759712519</v>
      </c>
      <c r="AN918" s="142">
        <v>100.30406593958887</v>
      </c>
      <c r="AO918" s="142">
        <v>100.20606121525857</v>
      </c>
      <c r="AP918" s="142">
        <v>99.066861000820921</v>
      </c>
      <c r="AQ918" s="142">
        <v>100.51682833257948</v>
      </c>
      <c r="AR918" s="142">
        <v>100.9515672379424</v>
      </c>
      <c r="AS918" s="142">
        <v>103.27268767485853</v>
      </c>
      <c r="AT918" s="142">
        <v>103.86490425692317</v>
      </c>
      <c r="AU918" s="142">
        <v>104.41523847816254</v>
      </c>
      <c r="AV918" s="142">
        <v>93.158097535641858</v>
      </c>
      <c r="AW918" s="142">
        <v>100.89021963110012</v>
      </c>
      <c r="AX918" s="142">
        <v>103.41247512187762</v>
      </c>
      <c r="AY918" s="142">
        <v>105.06707472382766</v>
      </c>
      <c r="AZ918" s="142">
        <v>106.64308084468506</v>
      </c>
      <c r="BA918" s="142">
        <v>108.13608397651065</v>
      </c>
      <c r="BB918" s="164"/>
      <c r="BC918" s="164"/>
      <c r="BD918" s="164"/>
      <c r="BE918" s="164"/>
      <c r="BF918" s="164"/>
    </row>
    <row r="919" spans="1:58" s="142" customFormat="1" outlineLevel="1" x14ac:dyDescent="0.2">
      <c r="A919" s="96"/>
      <c r="B919" s="96"/>
      <c r="C919" s="96"/>
      <c r="D919" s="137"/>
      <c r="E919" s="137"/>
      <c r="F919" s="150" t="s">
        <v>446</v>
      </c>
      <c r="G919" s="140" t="s">
        <v>1012</v>
      </c>
      <c r="H919" s="142">
        <v>88.404452690166991</v>
      </c>
      <c r="I919" s="142">
        <v>87.438157081014211</v>
      </c>
      <c r="J919" s="142">
        <v>84.523809523809575</v>
      </c>
      <c r="K919" s="142">
        <v>82.397959183673493</v>
      </c>
      <c r="L919" s="142">
        <v>85.111317254174423</v>
      </c>
      <c r="M919" s="142">
        <v>86.317254174397064</v>
      </c>
      <c r="N919" s="142">
        <v>89.795918367346971</v>
      </c>
      <c r="O919" s="142">
        <v>92.493815708101423</v>
      </c>
      <c r="P919" s="142">
        <v>98.3766233766234</v>
      </c>
      <c r="Q919" s="142">
        <v>101.90166975881264</v>
      </c>
      <c r="R919" s="142">
        <v>102.53555967841655</v>
      </c>
      <c r="S919" s="142">
        <v>101.55380333951766</v>
      </c>
      <c r="T919" s="142">
        <v>100.48701298701303</v>
      </c>
      <c r="U919" s="142">
        <v>98.021026592455513</v>
      </c>
      <c r="V919" s="142">
        <v>103.99659863945553</v>
      </c>
      <c r="W919" s="142">
        <v>110.1654298082867</v>
      </c>
      <c r="X919" s="142">
        <v>108.31787260358726</v>
      </c>
      <c r="Y919" s="142">
        <v>112.50773036487297</v>
      </c>
      <c r="Z919" s="142">
        <v>113.90692640692676</v>
      </c>
      <c r="AA919" s="142">
        <v>113.62090290661692</v>
      </c>
      <c r="AB919" s="142">
        <v>118.43692022263454</v>
      </c>
      <c r="AC919" s="142">
        <v>116.31106988249817</v>
      </c>
      <c r="AD919" s="142">
        <v>114.56400742115031</v>
      </c>
      <c r="AE919" s="142">
        <v>113.83735312306774</v>
      </c>
      <c r="AF919" s="142">
        <v>113.62863327149076</v>
      </c>
      <c r="AG919" s="142">
        <v>112.9097093382811</v>
      </c>
      <c r="AH919" s="142">
        <v>117.00680272108815</v>
      </c>
      <c r="AI919" s="142">
        <v>119.75108225108259</v>
      </c>
      <c r="AJ919" s="142">
        <v>114.79591836734696</v>
      </c>
      <c r="AK919" s="142">
        <v>93.467841682127101</v>
      </c>
      <c r="AL919" s="142">
        <v>100</v>
      </c>
      <c r="AM919" s="142">
        <v>100.79622758194155</v>
      </c>
      <c r="AN919" s="142">
        <v>94.998453927025039</v>
      </c>
      <c r="AO919" s="142">
        <v>92.084106369820674</v>
      </c>
      <c r="AP919" s="142">
        <v>91.504329004329023</v>
      </c>
      <c r="AQ919" s="142">
        <v>92.416512059369197</v>
      </c>
      <c r="AR919" s="142">
        <v>94.341372912801489</v>
      </c>
      <c r="AS919" s="142">
        <v>97.881880024737484</v>
      </c>
      <c r="AT919" s="142">
        <v>98.739950525665137</v>
      </c>
      <c r="AU919" s="142">
        <v>97.564935064935085</v>
      </c>
      <c r="AV919" s="142">
        <v>86.835188620902898</v>
      </c>
      <c r="AW919" s="142">
        <v>96.38705936920222</v>
      </c>
      <c r="AX919" s="142">
        <v>100.24254174397031</v>
      </c>
      <c r="AY919" s="142">
        <v>101.84642241187383</v>
      </c>
      <c r="AZ919" s="142">
        <v>103.37411874805193</v>
      </c>
      <c r="BA919" s="142">
        <v>104.92473052927269</v>
      </c>
      <c r="BB919" s="164"/>
      <c r="BC919" s="164"/>
      <c r="BD919" s="164"/>
      <c r="BE919" s="164"/>
      <c r="BF919" s="164"/>
    </row>
    <row r="920" spans="1:58" s="142" customFormat="1" outlineLevel="1" x14ac:dyDescent="0.2">
      <c r="A920" s="96"/>
      <c r="B920" s="96"/>
      <c r="C920" s="96"/>
      <c r="D920" s="137"/>
      <c r="E920" s="137"/>
      <c r="F920" s="150" t="s">
        <v>447</v>
      </c>
      <c r="G920" s="140" t="s">
        <v>1013</v>
      </c>
      <c r="H920" s="142">
        <v>78.094995326705771</v>
      </c>
      <c r="I920" s="142">
        <v>75.613900926161904</v>
      </c>
      <c r="J920" s="142">
        <v>77.100858186761855</v>
      </c>
      <c r="K920" s="142">
        <v>79.879344039425632</v>
      </c>
      <c r="L920" s="142">
        <v>79.91333163395359</v>
      </c>
      <c r="M920" s="142">
        <v>84.323222023961236</v>
      </c>
      <c r="N920" s="142">
        <v>86.353980797009115</v>
      </c>
      <c r="O920" s="142">
        <v>89.86319993202477</v>
      </c>
      <c r="P920" s="142">
        <v>94.179624437080506</v>
      </c>
      <c r="Q920" s="142">
        <v>96.125414223808306</v>
      </c>
      <c r="R920" s="142">
        <v>95.879004163480289</v>
      </c>
      <c r="S920" s="142">
        <v>92.633188886056573</v>
      </c>
      <c r="T920" s="142">
        <v>92.964567932704554</v>
      </c>
      <c r="U920" s="142">
        <v>94.986829807120372</v>
      </c>
      <c r="V920" s="142">
        <v>100.11895658084804</v>
      </c>
      <c r="W920" s="142">
        <v>101.8778145976719</v>
      </c>
      <c r="X920" s="142">
        <v>103.27980287195209</v>
      </c>
      <c r="Y920" s="142">
        <v>104.69028804486362</v>
      </c>
      <c r="Z920" s="142">
        <v>105.51448721216721</v>
      </c>
      <c r="AA920" s="142">
        <v>106.68705922338312</v>
      </c>
      <c r="AB920" s="142">
        <v>108.48840173336731</v>
      </c>
      <c r="AC920" s="142">
        <v>106.86549409465509</v>
      </c>
      <c r="AD920" s="142">
        <v>105.33605234089521</v>
      </c>
      <c r="AE920" s="142">
        <v>105.03016399014324</v>
      </c>
      <c r="AF920" s="142">
        <v>105.9648228396635</v>
      </c>
      <c r="AG920" s="142">
        <v>105.3190585436319</v>
      </c>
      <c r="AH920" s="142">
        <v>106.48313365621513</v>
      </c>
      <c r="AI920" s="142">
        <v>107.28184212762375</v>
      </c>
      <c r="AJ920" s="142">
        <v>104.73277253802395</v>
      </c>
      <c r="AK920" s="142">
        <v>96.592743648568245</v>
      </c>
      <c r="AL920" s="142">
        <v>100</v>
      </c>
      <c r="AM920" s="142">
        <v>99.881043419151965</v>
      </c>
      <c r="AN920" s="142">
        <v>97.467924207664225</v>
      </c>
      <c r="AO920" s="142">
        <v>96.456793270456274</v>
      </c>
      <c r="AP920" s="142">
        <v>97.87577534200021</v>
      </c>
      <c r="AQ920" s="142">
        <v>98.198657490016103</v>
      </c>
      <c r="AR920" s="142">
        <v>99.252272920384087</v>
      </c>
      <c r="AS920" s="142">
        <v>101.01962783583991</v>
      </c>
      <c r="AT920" s="142">
        <v>101.95428668535986</v>
      </c>
      <c r="AU920" s="142">
        <v>100.73073328235196</v>
      </c>
      <c r="AV920" s="142">
        <v>92.675673379216605</v>
      </c>
      <c r="AW920" s="142">
        <v>98.884943495624114</v>
      </c>
      <c r="AX920" s="142">
        <v>103.03811112244033</v>
      </c>
      <c r="AY920" s="142">
        <v>104.78975901152181</v>
      </c>
      <c r="AZ920" s="142">
        <v>106.46639515570617</v>
      </c>
      <c r="BA920" s="142">
        <v>108.16985747819747</v>
      </c>
      <c r="BB920" s="164"/>
      <c r="BC920" s="164"/>
      <c r="BD920" s="164"/>
      <c r="BE920" s="164"/>
      <c r="BF920" s="164"/>
    </row>
    <row r="921" spans="1:58" x14ac:dyDescent="0.2">
      <c r="A921" s="37" t="s">
        <v>442</v>
      </c>
      <c r="B921" s="37" t="s">
        <v>1817</v>
      </c>
      <c r="C921" s="37" t="s">
        <v>1859</v>
      </c>
      <c r="D921" s="38"/>
      <c r="E921" s="38"/>
      <c r="F921" s="68" t="s">
        <v>1851</v>
      </c>
      <c r="G921" s="22" t="s">
        <v>1386</v>
      </c>
      <c r="H921" s="27">
        <f t="array" ref="H921:BA921">EIUGeo($H$917:$BA$920,$H$1001:$BA$1004)</f>
        <v>76.274101983413999</v>
      </c>
      <c r="I921" s="27">
        <v>74.732633726935504</v>
      </c>
      <c r="J921" s="27">
        <v>73.435438759548191</v>
      </c>
      <c r="K921" s="27">
        <v>73.730814081680194</v>
      </c>
      <c r="L921" s="27">
        <v>75.293569490907402</v>
      </c>
      <c r="M921" s="27">
        <v>77.6444213801405</v>
      </c>
      <c r="N921" s="27">
        <v>79.514654922530966</v>
      </c>
      <c r="O921" s="27">
        <v>81.079148575018451</v>
      </c>
      <c r="P921" s="27">
        <v>84.728624243510396</v>
      </c>
      <c r="Q921" s="27">
        <v>87.911549029351107</v>
      </c>
      <c r="R921" s="27">
        <v>90.949192904748244</v>
      </c>
      <c r="S921" s="27">
        <v>91.68120533913995</v>
      </c>
      <c r="T921" s="27">
        <v>90.834017914282498</v>
      </c>
      <c r="U921" s="27">
        <v>87.657350695831497</v>
      </c>
      <c r="V921" s="27">
        <v>91.630332508856625</v>
      </c>
      <c r="W921" s="27">
        <v>93.950682569996843</v>
      </c>
      <c r="X921" s="27">
        <v>93.781858309400803</v>
      </c>
      <c r="Y921" s="27">
        <v>96.494060654302913</v>
      </c>
      <c r="Z921" s="27">
        <v>98.824871932181878</v>
      </c>
      <c r="AA921" s="27">
        <v>99.870225477922972</v>
      </c>
      <c r="AB921" s="27">
        <v>103.84553217581025</v>
      </c>
      <c r="AC921" s="27">
        <v>103.31631310214576</v>
      </c>
      <c r="AD921" s="27">
        <v>101.94431591958715</v>
      </c>
      <c r="AE921" s="27">
        <v>101.61630329614819</v>
      </c>
      <c r="AF921" s="27">
        <v>103.04326278730018</v>
      </c>
      <c r="AG921" s="27">
        <v>103.98988533825498</v>
      </c>
      <c r="AH921" s="27">
        <v>107.54308624342815</v>
      </c>
      <c r="AI921" s="27">
        <v>110.93450817772752</v>
      </c>
      <c r="AJ921" s="27">
        <v>108.756012400399</v>
      </c>
      <c r="AK921" s="27">
        <v>93.492226274140577</v>
      </c>
      <c r="AL921" s="27">
        <v>100.00000000000001</v>
      </c>
      <c r="AM921" s="27">
        <v>103.52360100007935</v>
      </c>
      <c r="AN921" s="27">
        <v>101.15660037541639</v>
      </c>
      <c r="AO921" s="27">
        <v>100.33309747253413</v>
      </c>
      <c r="AP921" s="27">
        <v>100.87763898286894</v>
      </c>
      <c r="AQ921" s="27">
        <v>101.80740062327044</v>
      </c>
      <c r="AR921" s="27">
        <v>103.27761966506361</v>
      </c>
      <c r="AS921" s="27">
        <v>106.25718469188725</v>
      </c>
      <c r="AT921" s="27">
        <v>107.15547431608603</v>
      </c>
      <c r="AU921" s="27">
        <v>105.39225366629213</v>
      </c>
      <c r="AV921" s="27">
        <v>95.656507571779812</v>
      </c>
      <c r="AW921" s="28">
        <v>102.80983863078178</v>
      </c>
      <c r="AX921" s="28">
        <v>106.64852028145476</v>
      </c>
      <c r="AY921" s="28">
        <v>108.91872484933776</v>
      </c>
      <c r="AZ921" s="28">
        <v>110.61738864473482</v>
      </c>
      <c r="BA921" s="28">
        <v>112.3200314493798</v>
      </c>
    </row>
    <row r="922" spans="1:58" s="142" customFormat="1" outlineLevel="1" x14ac:dyDescent="0.2">
      <c r="A922" s="96"/>
      <c r="B922" s="96"/>
      <c r="C922" s="96"/>
      <c r="D922" s="137"/>
      <c r="E922" s="137"/>
      <c r="F922" s="151" t="s">
        <v>444</v>
      </c>
      <c r="G922" s="140" t="s">
        <v>1014</v>
      </c>
      <c r="H922" s="142">
        <v>20.711716662695093</v>
      </c>
      <c r="I922" s="142">
        <v>22.215200114330717</v>
      </c>
      <c r="J922" s="142">
        <v>23.044578126561966</v>
      </c>
      <c r="K922" s="142">
        <v>22.934751649951803</v>
      </c>
      <c r="L922" s="142">
        <v>25.032811461859449</v>
      </c>
      <c r="M922" s="142">
        <v>26.941515718024576</v>
      </c>
      <c r="N922" s="142">
        <v>26.725651528735497</v>
      </c>
      <c r="O922" s="142">
        <v>27.017258152221185</v>
      </c>
      <c r="P922" s="142">
        <v>28.755543255816033</v>
      </c>
      <c r="Q922" s="142">
        <v>31.739788170476888</v>
      </c>
      <c r="R922" s="142">
        <v>34.125667960934372</v>
      </c>
      <c r="S922" s="142">
        <v>37.871121743501462</v>
      </c>
      <c r="T922" s="142">
        <v>37.462774790707691</v>
      </c>
      <c r="U922" s="142">
        <v>35.000460561463882</v>
      </c>
      <c r="V922" s="142">
        <v>38.316313613407317</v>
      </c>
      <c r="W922" s="142">
        <v>40.99659184516711</v>
      </c>
      <c r="X922" s="142">
        <v>43.468117303688942</v>
      </c>
      <c r="Y922" s="142">
        <v>48.583097131096821</v>
      </c>
      <c r="Z922" s="142">
        <v>52.0340236491732</v>
      </c>
      <c r="AA922" s="142">
        <v>54.898536993612652</v>
      </c>
      <c r="AB922" s="142">
        <v>62.795129101957762</v>
      </c>
      <c r="AC922" s="142">
        <v>66.88466225054016</v>
      </c>
      <c r="AD922" s="142">
        <v>68.957051985546258</v>
      </c>
      <c r="AE922" s="142">
        <v>70.504443760181687</v>
      </c>
      <c r="AF922" s="142">
        <v>77.329522516192014</v>
      </c>
      <c r="AG922" s="142">
        <v>83.055475286271829</v>
      </c>
      <c r="AH922" s="142">
        <v>93.724489500514494</v>
      </c>
      <c r="AI922" s="142">
        <v>102.92590750346736</v>
      </c>
      <c r="AJ922" s="142">
        <v>103.61364419916256</v>
      </c>
      <c r="AK922" s="142">
        <v>86.276131599516802</v>
      </c>
      <c r="AL922" s="142">
        <v>100</v>
      </c>
      <c r="AM922" s="142">
        <v>109.08785144129421</v>
      </c>
      <c r="AN922" s="142">
        <v>112.58173913272329</v>
      </c>
      <c r="AO922" s="142">
        <v>113.23569430298626</v>
      </c>
      <c r="AP922" s="142">
        <v>117.8287395617034</v>
      </c>
      <c r="AQ922" s="142">
        <v>122.45249242705366</v>
      </c>
      <c r="AR922" s="142">
        <v>124.81041974255932</v>
      </c>
      <c r="AS922" s="142">
        <v>132.08375376015539</v>
      </c>
      <c r="AT922" s="142">
        <v>135.11098478568101</v>
      </c>
      <c r="AU922" s="142">
        <v>135.89389716583631</v>
      </c>
      <c r="AV922" s="142">
        <v>123.59767455937423</v>
      </c>
      <c r="AW922" s="142">
        <v>134.19607776433793</v>
      </c>
      <c r="AX922" s="142">
        <v>138.57329353241383</v>
      </c>
      <c r="AY922" s="142">
        <v>142.75447017392739</v>
      </c>
      <c r="AZ922" s="142">
        <v>147.91743915812793</v>
      </c>
      <c r="BA922" s="142">
        <v>151.95614335941914</v>
      </c>
      <c r="BB922" s="164"/>
      <c r="BC922" s="164"/>
      <c r="BD922" s="164"/>
      <c r="BE922" s="164"/>
      <c r="BF922" s="164"/>
    </row>
    <row r="923" spans="1:58" s="142" customFormat="1" outlineLevel="1" x14ac:dyDescent="0.2">
      <c r="A923" s="96"/>
      <c r="B923" s="96"/>
      <c r="C923" s="96"/>
      <c r="D923" s="137"/>
      <c r="E923" s="137"/>
      <c r="F923" s="151" t="s">
        <v>445</v>
      </c>
      <c r="G923" s="140" t="s">
        <v>1015</v>
      </c>
      <c r="H923" s="142">
        <v>27.297921821248394</v>
      </c>
      <c r="I923" s="142">
        <v>28.6212097571124</v>
      </c>
      <c r="J923" s="142">
        <v>27.949287584176027</v>
      </c>
      <c r="K923" s="142">
        <v>29.201247253985596</v>
      </c>
      <c r="L923" s="142">
        <v>31.175653285186755</v>
      </c>
      <c r="M923" s="142">
        <v>32.021190439040339</v>
      </c>
      <c r="N923" s="142">
        <v>32.002615369755333</v>
      </c>
      <c r="O923" s="142">
        <v>33.362310441417939</v>
      </c>
      <c r="P923" s="142">
        <v>36.408374136568852</v>
      </c>
      <c r="Q923" s="142">
        <v>39.961413389405266</v>
      </c>
      <c r="R923" s="142">
        <v>42.064111232468221</v>
      </c>
      <c r="S923" s="142">
        <v>44.505370671699261</v>
      </c>
      <c r="T923" s="142">
        <v>46.704906542634731</v>
      </c>
      <c r="U923" s="142">
        <v>46.92855037682623</v>
      </c>
      <c r="V923" s="142">
        <v>51.529966540108518</v>
      </c>
      <c r="W923" s="142">
        <v>56.51254312511918</v>
      </c>
      <c r="X923" s="142">
        <v>58.219220491025744</v>
      </c>
      <c r="Y923" s="142">
        <v>65.866700349458952</v>
      </c>
      <c r="Z923" s="142">
        <v>71.625714830582979</v>
      </c>
      <c r="AA923" s="142">
        <v>74.929105152228871</v>
      </c>
      <c r="AB923" s="142">
        <v>84.500219185817571</v>
      </c>
      <c r="AC923" s="142">
        <v>87.209950293114602</v>
      </c>
      <c r="AD923" s="142">
        <v>88.708091547848142</v>
      </c>
      <c r="AE923" s="142">
        <v>88.521845519817134</v>
      </c>
      <c r="AF923" s="142">
        <v>92.947417693868005</v>
      </c>
      <c r="AG923" s="142">
        <v>96.468755495124668</v>
      </c>
      <c r="AH923" s="142">
        <v>103.09807388914895</v>
      </c>
      <c r="AI923" s="142">
        <v>104.63658496112859</v>
      </c>
      <c r="AJ923" s="142">
        <v>103.83884765223509</v>
      </c>
      <c r="AK923" s="142">
        <v>91.037157568597735</v>
      </c>
      <c r="AL923" s="142">
        <v>100</v>
      </c>
      <c r="AM923" s="142">
        <v>105.77932322354229</v>
      </c>
      <c r="AN923" s="142">
        <v>107.46197683317361</v>
      </c>
      <c r="AO923" s="142">
        <v>108.86303239244418</v>
      </c>
      <c r="AP923" s="142">
        <v>110.65465974188085</v>
      </c>
      <c r="AQ923" s="142">
        <v>115.51464086961046</v>
      </c>
      <c r="AR923" s="142">
        <v>117.48582722213555</v>
      </c>
      <c r="AS923" s="142">
        <v>123.85806665725529</v>
      </c>
      <c r="AT923" s="142">
        <v>128.77847867705881</v>
      </c>
      <c r="AU923" s="142">
        <v>131.04612313537262</v>
      </c>
      <c r="AV923" s="142">
        <v>111.39320449665277</v>
      </c>
      <c r="AW923" s="142">
        <v>120.69954028431887</v>
      </c>
      <c r="AX923" s="142">
        <v>127.20662174732668</v>
      </c>
      <c r="AY923" s="142">
        <v>133.38143449325764</v>
      </c>
      <c r="AZ923" s="142">
        <v>139.1768820958273</v>
      </c>
      <c r="BA923" s="142">
        <v>145.38391373922937</v>
      </c>
      <c r="BB923" s="164"/>
      <c r="BC923" s="164"/>
      <c r="BD923" s="164"/>
      <c r="BE923" s="164"/>
      <c r="BF923" s="164"/>
    </row>
    <row r="924" spans="1:58" s="142" customFormat="1" outlineLevel="1" x14ac:dyDescent="0.2">
      <c r="A924" s="96"/>
      <c r="B924" s="96"/>
      <c r="C924" s="96"/>
      <c r="D924" s="137"/>
      <c r="E924" s="137"/>
      <c r="F924" s="151" t="s">
        <v>446</v>
      </c>
      <c r="G924" s="140" t="s">
        <v>1017</v>
      </c>
      <c r="H924" s="164">
        <v>32.531251156667018</v>
      </c>
      <c r="I924" s="142">
        <v>33.72932409678566</v>
      </c>
      <c r="J924" s="142">
        <v>32.774401789823877</v>
      </c>
      <c r="K924" s="142">
        <v>34.46401416943899</v>
      </c>
      <c r="L924" s="142">
        <v>37.07330004602737</v>
      </c>
      <c r="M924" s="142">
        <v>38.195144403595954</v>
      </c>
      <c r="N924" s="142">
        <v>40.414945495435134</v>
      </c>
      <c r="O924" s="142">
        <v>41.716529652697261</v>
      </c>
      <c r="P924" s="142">
        <v>44.938154360656497</v>
      </c>
      <c r="Q924" s="142">
        <v>49.153445935316974</v>
      </c>
      <c r="R924" s="142">
        <v>50.63972220441979</v>
      </c>
      <c r="S924" s="142">
        <v>50.831114503283096</v>
      </c>
      <c r="T924" s="142">
        <v>51.652615694751127</v>
      </c>
      <c r="U924" s="142">
        <v>55.915391203528372</v>
      </c>
      <c r="V924" s="142">
        <v>63.280061991295568</v>
      </c>
      <c r="W924" s="142">
        <v>72.293561411583738</v>
      </c>
      <c r="X924" s="142">
        <v>73.894323485029446</v>
      </c>
      <c r="Y924" s="142">
        <v>76.840075275144628</v>
      </c>
      <c r="Z924" s="142">
        <v>78.549496903348341</v>
      </c>
      <c r="AA924" s="142">
        <v>78.227596613783746</v>
      </c>
      <c r="AB924" s="142">
        <v>88.740772677219951</v>
      </c>
      <c r="AC924" s="142">
        <v>90.882793337100964</v>
      </c>
      <c r="AD924" s="142">
        <v>88.90565554047204</v>
      </c>
      <c r="AE924" s="142">
        <v>87.967338044827159</v>
      </c>
      <c r="AF924" s="142">
        <v>92.831965135722484</v>
      </c>
      <c r="AG924" s="142">
        <v>96.935684030832519</v>
      </c>
      <c r="AH924" s="142">
        <v>105.40501173989291</v>
      </c>
      <c r="AI924" s="142">
        <v>112.08043720176886</v>
      </c>
      <c r="AJ924" s="142">
        <v>109.92355960544639</v>
      </c>
      <c r="AK924" s="142">
        <v>89.440505252364005</v>
      </c>
      <c r="AL924" s="142">
        <v>100</v>
      </c>
      <c r="AM924" s="142">
        <v>107.45643421872906</v>
      </c>
      <c r="AN924" s="142">
        <v>108.53283382953559</v>
      </c>
      <c r="AO924" s="142">
        <v>109.54223157011599</v>
      </c>
      <c r="AP924" s="142">
        <v>112.29455187401318</v>
      </c>
      <c r="AQ924" s="142">
        <v>117.19471908737626</v>
      </c>
      <c r="AR924" s="142">
        <v>119.04717514288878</v>
      </c>
      <c r="AS924" s="142">
        <v>125.81844241043596</v>
      </c>
      <c r="AT924" s="142">
        <v>127.32394530316887</v>
      </c>
      <c r="AU924" s="142">
        <v>129.19941504454167</v>
      </c>
      <c r="AV924" s="142">
        <v>115.36323753036933</v>
      </c>
      <c r="AW924" s="142">
        <v>125.81629757375086</v>
      </c>
      <c r="AX924" s="142">
        <v>132.66140769799671</v>
      </c>
      <c r="AY924" s="142">
        <v>137.14660048258759</v>
      </c>
      <c r="AZ924" s="142">
        <v>141.04346389235758</v>
      </c>
      <c r="BA924" s="142">
        <v>144.07721929692516</v>
      </c>
      <c r="BB924" s="164"/>
      <c r="BC924" s="164"/>
      <c r="BD924" s="164"/>
      <c r="BE924" s="164"/>
      <c r="BF924" s="164"/>
    </row>
    <row r="925" spans="1:58" s="142" customFormat="1" outlineLevel="1" x14ac:dyDescent="0.2">
      <c r="A925" s="96"/>
      <c r="B925" s="96"/>
      <c r="C925" s="96"/>
      <c r="D925" s="137"/>
      <c r="E925" s="137"/>
      <c r="F925" s="151" t="s">
        <v>447</v>
      </c>
      <c r="G925" s="140" t="s">
        <v>1018</v>
      </c>
      <c r="H925" s="164">
        <v>23.780036344398653</v>
      </c>
      <c r="I925" s="164">
        <v>25.391668603063252</v>
      </c>
      <c r="J925" s="164">
        <v>27.112525191731038</v>
      </c>
      <c r="K925" s="164">
        <v>28.950008515138268</v>
      </c>
      <c r="L925" s="164">
        <v>30.912022657416969</v>
      </c>
      <c r="M925" s="164">
        <v>33.007007382156424</v>
      </c>
      <c r="N925" s="164">
        <v>35.243974436733438</v>
      </c>
      <c r="O925" s="164">
        <v>37.632546317077491</v>
      </c>
      <c r="P925" s="164">
        <v>40.182997659620447</v>
      </c>
      <c r="Q925" s="164">
        <v>42.906299438481796</v>
      </c>
      <c r="R925" s="164">
        <v>45.814166158007147</v>
      </c>
      <c r="S925" s="164">
        <v>48.91910624366249</v>
      </c>
      <c r="T925" s="164">
        <v>52.234475848044859</v>
      </c>
      <c r="U925" s="164">
        <v>55.774536303460231</v>
      </c>
      <c r="V925" s="164">
        <v>59.554515468205672</v>
      </c>
      <c r="W925" s="142">
        <v>63.59067323044173</v>
      </c>
      <c r="X925" s="142">
        <v>68.450638637573178</v>
      </c>
      <c r="Y925" s="142">
        <v>77.989622139435866</v>
      </c>
      <c r="Z925" s="142">
        <v>78.569385311335822</v>
      </c>
      <c r="AA925" s="142">
        <v>80.450039914848333</v>
      </c>
      <c r="AB925" s="142">
        <v>88.264701969132517</v>
      </c>
      <c r="AC925" s="142">
        <v>90.098789249600856</v>
      </c>
      <c r="AD925" s="142">
        <v>90.454364023416716</v>
      </c>
      <c r="AE925" s="142">
        <v>89.306479510377855</v>
      </c>
      <c r="AF925" s="142">
        <v>90.409792442788714</v>
      </c>
      <c r="AG925" s="142">
        <v>97.808009579563603</v>
      </c>
      <c r="AH925" s="142">
        <v>111.95948642895158</v>
      </c>
      <c r="AI925" s="142">
        <v>101.35876796168175</v>
      </c>
      <c r="AJ925" s="142">
        <v>101.57364289515699</v>
      </c>
      <c r="AK925" s="142">
        <v>90.581758914316126</v>
      </c>
      <c r="AL925" s="142">
        <v>100</v>
      </c>
      <c r="AM925" s="142">
        <v>106.56000532197977</v>
      </c>
      <c r="AN925" s="142">
        <v>105.85816923895688</v>
      </c>
      <c r="AO925" s="142">
        <v>105.21520755721126</v>
      </c>
      <c r="AP925" s="142">
        <v>105.64229643427352</v>
      </c>
      <c r="AQ925" s="142">
        <v>109.42988291644488</v>
      </c>
      <c r="AR925" s="142">
        <v>109.33308940926021</v>
      </c>
      <c r="AS925" s="142">
        <v>116.35510910058537</v>
      </c>
      <c r="AT925" s="142">
        <v>116.79483767961678</v>
      </c>
      <c r="AU925" s="142">
        <v>122.18866418307607</v>
      </c>
      <c r="AV925" s="142">
        <v>105.38085417775409</v>
      </c>
      <c r="AW925" s="142">
        <v>109.01201425066768</v>
      </c>
      <c r="AX925" s="142">
        <v>124.07656700692156</v>
      </c>
      <c r="AY925" s="142">
        <v>126.3905584862285</v>
      </c>
      <c r="AZ925" s="142">
        <v>128.25751434024664</v>
      </c>
      <c r="BA925" s="142">
        <v>130.54997176615541</v>
      </c>
      <c r="BB925" s="164"/>
      <c r="BC925" s="164"/>
      <c r="BD925" s="164"/>
      <c r="BE925" s="164"/>
      <c r="BF925" s="164"/>
    </row>
    <row r="926" spans="1:58" x14ac:dyDescent="0.2">
      <c r="A926" s="37" t="s">
        <v>442</v>
      </c>
      <c r="B926" s="37" t="s">
        <v>1818</v>
      </c>
      <c r="C926" s="37" t="s">
        <v>1859</v>
      </c>
      <c r="D926" s="38"/>
      <c r="E926" s="38"/>
      <c r="F926" s="67" t="s">
        <v>1852</v>
      </c>
      <c r="G926" s="22" t="s">
        <v>1387</v>
      </c>
      <c r="H926" s="27">
        <f t="array" ref="H926:BA926">EIUGeo($H$922:$BA$925,$H$986:$BA$989)</f>
        <v>24.246927752439888</v>
      </c>
      <c r="I926" s="27">
        <v>25.721604569355822</v>
      </c>
      <c r="J926" s="27">
        <v>26.23378968979203</v>
      </c>
      <c r="K926" s="27">
        <v>26.996574893977503</v>
      </c>
      <c r="L926" s="27">
        <v>29.130054965882977</v>
      </c>
      <c r="M926" s="27">
        <v>30.782828167236051</v>
      </c>
      <c r="N926" s="27">
        <v>31.37235178757793</v>
      </c>
      <c r="O926" s="27">
        <v>32.390074957400543</v>
      </c>
      <c r="P926" s="27">
        <v>34.74385973028086</v>
      </c>
      <c r="Q926" s="27">
        <v>37.987343162592452</v>
      </c>
      <c r="R926" s="27">
        <v>40.331610237738651</v>
      </c>
      <c r="S926" s="27">
        <v>43.270341591683746</v>
      </c>
      <c r="T926" s="27">
        <v>44.215381058683853</v>
      </c>
      <c r="U926" s="27">
        <v>44.134424815498335</v>
      </c>
      <c r="V926" s="27">
        <v>48.349177343861086</v>
      </c>
      <c r="W926" s="27">
        <v>52.517022592395662</v>
      </c>
      <c r="X926" s="27">
        <v>55.202906477224303</v>
      </c>
      <c r="Y926" s="27">
        <v>61.400383615776903</v>
      </c>
      <c r="Z926" s="27">
        <v>64.661166593249803</v>
      </c>
      <c r="AA926" s="27">
        <v>67.065006347761909</v>
      </c>
      <c r="AB926" s="27">
        <v>75.726671344439822</v>
      </c>
      <c r="AC926" s="27">
        <v>78.934519593859392</v>
      </c>
      <c r="AD926" s="27">
        <v>80.039412292428906</v>
      </c>
      <c r="AE926" s="27">
        <v>80.415275473163476</v>
      </c>
      <c r="AF926" s="27">
        <v>85.436777777412615</v>
      </c>
      <c r="AG926" s="27">
        <v>90.840485249407749</v>
      </c>
      <c r="AH926" s="27">
        <v>101.05854210247143</v>
      </c>
      <c r="AI926" s="27">
        <v>104.34559496423542</v>
      </c>
      <c r="AJ926" s="27">
        <v>104.2007036259117</v>
      </c>
      <c r="AK926" s="27">
        <v>88.638709908868833</v>
      </c>
      <c r="AL926" s="27">
        <v>99.999999999999915</v>
      </c>
      <c r="AM926" s="27">
        <v>107.60568708312917</v>
      </c>
      <c r="AN926" s="27">
        <v>109.4420304424625</v>
      </c>
      <c r="AO926" s="27">
        <v>110.03125107619793</v>
      </c>
      <c r="AP926" s="27">
        <v>112.82730277261952</v>
      </c>
      <c r="AQ926" s="27">
        <v>117.36353760301296</v>
      </c>
      <c r="AR926" s="27">
        <v>119.01184696688965</v>
      </c>
      <c r="AS926" s="27">
        <v>125.96697910108784</v>
      </c>
      <c r="AT926" s="27">
        <v>128.56953204383476</v>
      </c>
      <c r="AU926" s="27">
        <v>130.87642453958378</v>
      </c>
      <c r="AV926" s="27">
        <v>115.73883205663552</v>
      </c>
      <c r="AW926" s="28">
        <v>124.44249799702401</v>
      </c>
      <c r="AX926" s="28">
        <v>132.11873226395974</v>
      </c>
      <c r="AY926" s="28">
        <v>136.36619831441024</v>
      </c>
      <c r="AZ926" s="28">
        <v>140.72705785782736</v>
      </c>
      <c r="BA926" s="28">
        <v>144.66842987057379</v>
      </c>
    </row>
    <row r="927" spans="1:58" s="142" customFormat="1" outlineLevel="1" x14ac:dyDescent="0.2">
      <c r="A927" s="96"/>
      <c r="B927" s="96"/>
      <c r="C927" s="96"/>
      <c r="D927" s="137"/>
      <c r="E927" s="137"/>
      <c r="F927" s="150" t="s">
        <v>444</v>
      </c>
      <c r="G927" s="140" t="s">
        <v>1019</v>
      </c>
      <c r="H927" s="142">
        <v>22.712809137753677</v>
      </c>
      <c r="I927" s="142">
        <v>21.704596144619973</v>
      </c>
      <c r="J927" s="142">
        <v>21.604573429067166</v>
      </c>
      <c r="K927" s="142">
        <v>22.412746299945372</v>
      </c>
      <c r="L927" s="142">
        <v>23.817041973543603</v>
      </c>
      <c r="M927" s="142">
        <v>24.901272389762955</v>
      </c>
      <c r="N927" s="142">
        <v>25.949494203675378</v>
      </c>
      <c r="O927" s="142">
        <v>27.30578194676422</v>
      </c>
      <c r="P927" s="142">
        <v>28.922123706883049</v>
      </c>
      <c r="Q927" s="142">
        <v>31.614694119065376</v>
      </c>
      <c r="R927" s="142">
        <v>35.207454371885404</v>
      </c>
      <c r="S927" s="142">
        <v>40.008470394519833</v>
      </c>
      <c r="T927" s="142">
        <v>40.465805729786489</v>
      </c>
      <c r="U927" s="142">
        <v>36.752685590038176</v>
      </c>
      <c r="V927" s="142">
        <v>39.923674092994901</v>
      </c>
      <c r="W927" s="142">
        <v>42.831183190093064</v>
      </c>
      <c r="X927" s="142">
        <v>44.621101573487934</v>
      </c>
      <c r="Y927" s="142">
        <v>48.897582111371179</v>
      </c>
      <c r="Z927" s="142">
        <v>54.000849678204176</v>
      </c>
      <c r="AA927" s="142">
        <v>58.57714523955913</v>
      </c>
      <c r="AB927" s="142">
        <v>65.421896893397061</v>
      </c>
      <c r="AC927" s="142">
        <v>65.609670499014442</v>
      </c>
      <c r="AD927" s="142">
        <v>64.228600379452573</v>
      </c>
      <c r="AE927" s="142">
        <v>68.926041053706541</v>
      </c>
      <c r="AF927" s="142">
        <v>74.123208617109157</v>
      </c>
      <c r="AG927" s="142">
        <v>79.174980935015469</v>
      </c>
      <c r="AH927" s="142">
        <v>89.817662223887581</v>
      </c>
      <c r="AI927" s="142">
        <v>96.138463243501434</v>
      </c>
      <c r="AJ927" s="142">
        <v>98.113147055020619</v>
      </c>
      <c r="AK927" s="142">
        <v>88.157966260914549</v>
      </c>
      <c r="AL927" s="142">
        <v>100</v>
      </c>
      <c r="AM927" s="142">
        <v>108.15918008692051</v>
      </c>
      <c r="AN927" s="142">
        <v>107.17183818116089</v>
      </c>
      <c r="AO927" s="142">
        <v>109.77344993099663</v>
      </c>
      <c r="AP927" s="142">
        <v>114.72832726860123</v>
      </c>
      <c r="AQ927" s="142">
        <v>120.91887948027137</v>
      </c>
      <c r="AR927" s="142">
        <v>125.94341987560922</v>
      </c>
      <c r="AS927" s="142">
        <v>133.06681056661924</v>
      </c>
      <c r="AT927" s="142">
        <v>139.02416305377511</v>
      </c>
      <c r="AU927" s="142">
        <v>142.45562278509735</v>
      </c>
      <c r="AV927" s="142">
        <v>134.80221232983345</v>
      </c>
      <c r="AW927" s="142">
        <v>141.99506480358485</v>
      </c>
      <c r="AX927" s="142">
        <v>147.91137534883691</v>
      </c>
      <c r="AY927" s="142">
        <v>153.28752208393612</v>
      </c>
      <c r="AZ927" s="142">
        <v>158.69776865788921</v>
      </c>
      <c r="BA927" s="142">
        <v>164.24910042606601</v>
      </c>
      <c r="BB927" s="164"/>
      <c r="BC927" s="164"/>
      <c r="BD927" s="164"/>
      <c r="BE927" s="164"/>
      <c r="BF927" s="164"/>
    </row>
    <row r="928" spans="1:58" s="142" customFormat="1" outlineLevel="1" x14ac:dyDescent="0.2">
      <c r="A928" s="96"/>
      <c r="B928" s="96"/>
      <c r="C928" s="96"/>
      <c r="D928" s="137"/>
      <c r="E928" s="137"/>
      <c r="F928" s="150" t="s">
        <v>445</v>
      </c>
      <c r="G928" s="140" t="s">
        <v>1020</v>
      </c>
      <c r="H928" s="142">
        <v>25.780299959464966</v>
      </c>
      <c r="I928" s="142">
        <v>24.737809807693626</v>
      </c>
      <c r="J928" s="142">
        <v>25.879734036239718</v>
      </c>
      <c r="K928" s="142">
        <v>25.15301426341523</v>
      </c>
      <c r="L928" s="142">
        <v>25.891827369901513</v>
      </c>
      <c r="M928" s="142">
        <v>27.471127165882493</v>
      </c>
      <c r="N928" s="142">
        <v>29.591043766670357</v>
      </c>
      <c r="O928" s="142">
        <v>32.265910012160546</v>
      </c>
      <c r="P928" s="142">
        <v>35.709374797044774</v>
      </c>
      <c r="Q928" s="142">
        <v>39.020036862272633</v>
      </c>
      <c r="R928" s="142">
        <v>41.045894201246533</v>
      </c>
      <c r="S928" s="142">
        <v>42.390493743939352</v>
      </c>
      <c r="T928" s="142">
        <v>42.784422890441128</v>
      </c>
      <c r="U928" s="142">
        <v>40.922945309018282</v>
      </c>
      <c r="V928" s="142">
        <v>45.446747901022789</v>
      </c>
      <c r="W928" s="142">
        <v>49.224123065346568</v>
      </c>
      <c r="X928" s="142">
        <v>49.613573199381015</v>
      </c>
      <c r="Y928" s="142">
        <v>53.608852320240445</v>
      </c>
      <c r="Z928" s="142">
        <v>60.37171324466383</v>
      </c>
      <c r="AA928" s="142">
        <v>64.891260774824374</v>
      </c>
      <c r="AB928" s="142">
        <v>76.084312930685044</v>
      </c>
      <c r="AC928" s="142">
        <v>77.187941602635462</v>
      </c>
      <c r="AD928" s="142">
        <v>78.920423624999174</v>
      </c>
      <c r="AE928" s="142">
        <v>79.68543895441934</v>
      </c>
      <c r="AF928" s="142">
        <v>85.07413885386552</v>
      </c>
      <c r="AG928" s="142">
        <v>90.969862964613583</v>
      </c>
      <c r="AH928" s="142">
        <v>96.691129539759089</v>
      </c>
      <c r="AI928" s="142">
        <v>102.03884647512916</v>
      </c>
      <c r="AJ928" s="142">
        <v>102.9400237835562</v>
      </c>
      <c r="AK928" s="142">
        <v>91.906872372779247</v>
      </c>
      <c r="AL928" s="142">
        <v>100</v>
      </c>
      <c r="AM928" s="142">
        <v>106.08944139996015</v>
      </c>
      <c r="AN928" s="142">
        <v>105.49059743307797</v>
      </c>
      <c r="AO928" s="142">
        <v>105.99403843440599</v>
      </c>
      <c r="AP928" s="142">
        <v>108.96653505835035</v>
      </c>
      <c r="AQ928" s="142">
        <v>114.58411249487713</v>
      </c>
      <c r="AR928" s="142">
        <v>118.19374864229935</v>
      </c>
      <c r="AS928" s="142">
        <v>125.05940290284798</v>
      </c>
      <c r="AT928" s="142">
        <v>128.09326199759477</v>
      </c>
      <c r="AU928" s="142">
        <v>130.77977367550002</v>
      </c>
      <c r="AV928" s="142">
        <v>117.14521182369712</v>
      </c>
      <c r="AW928" s="142">
        <v>127.67131715404174</v>
      </c>
      <c r="AX928" s="142">
        <v>136.23525631247995</v>
      </c>
      <c r="AY928" s="142">
        <v>141.61805624395086</v>
      </c>
      <c r="AZ928" s="142">
        <v>147.00469736576514</v>
      </c>
      <c r="BA928" s="142">
        <v>151.40981922817087</v>
      </c>
      <c r="BB928" s="164"/>
      <c r="BC928" s="164"/>
      <c r="BD928" s="164"/>
      <c r="BE928" s="164"/>
      <c r="BF928" s="164"/>
    </row>
    <row r="929" spans="1:58" s="142" customFormat="1" outlineLevel="1" x14ac:dyDescent="0.2">
      <c r="A929" s="96"/>
      <c r="B929" s="96"/>
      <c r="C929" s="96"/>
      <c r="D929" s="137"/>
      <c r="E929" s="137"/>
      <c r="F929" s="150" t="s">
        <v>446</v>
      </c>
      <c r="G929" s="140" t="s">
        <v>1021</v>
      </c>
      <c r="H929" s="164">
        <v>28.207418191387696</v>
      </c>
      <c r="I929" s="142">
        <v>29.293615703545683</v>
      </c>
      <c r="J929" s="142">
        <v>28.948107878725313</v>
      </c>
      <c r="K929" s="142">
        <v>28.147561947689251</v>
      </c>
      <c r="L929" s="142">
        <v>31.696113682109857</v>
      </c>
      <c r="M929" s="142">
        <v>32.974349269702543</v>
      </c>
      <c r="N929" s="142">
        <v>35.385162374341235</v>
      </c>
      <c r="O929" s="142">
        <v>39.50717107941805</v>
      </c>
      <c r="P929" s="142">
        <v>42.633085026465032</v>
      </c>
      <c r="Q929" s="142">
        <v>46.640402337410599</v>
      </c>
      <c r="R929" s="142">
        <v>49.333069543126818</v>
      </c>
      <c r="S929" s="142">
        <v>51.708041587099494</v>
      </c>
      <c r="T929" s="142">
        <v>52.341998268159941</v>
      </c>
      <c r="U929" s="142">
        <v>46.678250497473911</v>
      </c>
      <c r="V929" s="142">
        <v>52.765209512504228</v>
      </c>
      <c r="W929" s="142">
        <v>59.152946708643711</v>
      </c>
      <c r="X929" s="142">
        <v>58.262941490185284</v>
      </c>
      <c r="Y929" s="142">
        <v>64.767663908338633</v>
      </c>
      <c r="Z929" s="142">
        <v>70.179090611935933</v>
      </c>
      <c r="AA929" s="142">
        <v>74.007202619551435</v>
      </c>
      <c r="AB929" s="142">
        <v>83.963849272569831</v>
      </c>
      <c r="AC929" s="142">
        <v>84.996071819751009</v>
      </c>
      <c r="AD929" s="142">
        <v>85.592180340748129</v>
      </c>
      <c r="AE929" s="142">
        <v>86.53523032899227</v>
      </c>
      <c r="AF929" s="142">
        <v>90.923896525424212</v>
      </c>
      <c r="AG929" s="142">
        <v>94.30327845350125</v>
      </c>
      <c r="AH929" s="142">
        <v>102.08451608833532</v>
      </c>
      <c r="AI929" s="142">
        <v>105.61557738515091</v>
      </c>
      <c r="AJ929" s="142">
        <v>101.30490133672821</v>
      </c>
      <c r="AK929" s="142">
        <v>87.764722074079174</v>
      </c>
      <c r="AL929" s="142">
        <v>100</v>
      </c>
      <c r="AM929" s="142">
        <v>101.56697117231808</v>
      </c>
      <c r="AN929" s="142">
        <v>92.436962742500612</v>
      </c>
      <c r="AO929" s="142">
        <v>89.817411300543071</v>
      </c>
      <c r="AP929" s="142">
        <v>92.663478245909829</v>
      </c>
      <c r="AQ929" s="142">
        <v>99.876133294338274</v>
      </c>
      <c r="AR929" s="142">
        <v>104.05262041162744</v>
      </c>
      <c r="AS929" s="142">
        <v>110.55361535947154</v>
      </c>
      <c r="AT929" s="142">
        <v>113.35323229021515</v>
      </c>
      <c r="AU929" s="142">
        <v>112.72673054977325</v>
      </c>
      <c r="AV929" s="142">
        <v>101.89842930135741</v>
      </c>
      <c r="AW929" s="142">
        <v>113.23306014143191</v>
      </c>
      <c r="AX929" s="142">
        <v>121.93552724420201</v>
      </c>
      <c r="AY929" s="142">
        <v>126.10998689549902</v>
      </c>
      <c r="AZ929" s="142">
        <v>129.22972008075794</v>
      </c>
      <c r="BA929" s="142">
        <v>131.70169190206687</v>
      </c>
      <c r="BB929" s="164"/>
      <c r="BC929" s="164"/>
      <c r="BD929" s="164"/>
      <c r="BE929" s="164"/>
      <c r="BF929" s="164"/>
    </row>
    <row r="930" spans="1:58" s="142" customFormat="1" outlineLevel="1" x14ac:dyDescent="0.2">
      <c r="A930" s="96"/>
      <c r="B930" s="96"/>
      <c r="C930" s="96"/>
      <c r="D930" s="137"/>
      <c r="E930" s="137"/>
      <c r="F930" s="150" t="s">
        <v>447</v>
      </c>
      <c r="G930" s="140" t="s">
        <v>1022</v>
      </c>
      <c r="H930" s="164">
        <v>14.538847316527889</v>
      </c>
      <c r="I930" s="164">
        <v>15.772461217481311</v>
      </c>
      <c r="J930" s="164">
        <v>17.110746639050781</v>
      </c>
      <c r="K930" s="164">
        <v>18.562584907248926</v>
      </c>
      <c r="L930" s="164">
        <v>20.137610924144958</v>
      </c>
      <c r="M930" s="164">
        <v>21.84627710841502</v>
      </c>
      <c r="N930" s="164">
        <v>23.69992276121615</v>
      </c>
      <c r="O930" s="164">
        <v>25.710849317719862</v>
      </c>
      <c r="P930" s="164">
        <v>27.89240198370058</v>
      </c>
      <c r="Q930" s="164">
        <v>30.259058298947664</v>
      </c>
      <c r="R930" s="164">
        <v>32.8265242152385</v>
      </c>
      <c r="S930" s="164">
        <v>35.611838326479422</v>
      </c>
      <c r="T930" s="164">
        <v>38.633484942721786</v>
      </c>
      <c r="U930" s="164">
        <v>41.91151675845159</v>
      </c>
      <c r="V930" s="164">
        <v>45.467687929221931</v>
      </c>
      <c r="W930" s="142">
        <v>49.325598439770943</v>
      </c>
      <c r="X930" s="142">
        <v>53.996844759692429</v>
      </c>
      <c r="Y930" s="142">
        <v>58.991316878051215</v>
      </c>
      <c r="Z930" s="142">
        <v>63.264307275686029</v>
      </c>
      <c r="AA930" s="142">
        <v>66.935566017813457</v>
      </c>
      <c r="AB930" s="142">
        <v>74.117340157265147</v>
      </c>
      <c r="AC930" s="142">
        <v>79.260133414491762</v>
      </c>
      <c r="AD930" s="142">
        <v>83.170395398814932</v>
      </c>
      <c r="AE930" s="142">
        <v>83.902063328405873</v>
      </c>
      <c r="AF930" s="142">
        <v>88.678153066421558</v>
      </c>
      <c r="AG930" s="142">
        <v>95.313847032956119</v>
      </c>
      <c r="AH930" s="142">
        <v>107.07245872722079</v>
      </c>
      <c r="AI930" s="142">
        <v>102.10680612663198</v>
      </c>
      <c r="AJ930" s="142">
        <v>99.047962137116315</v>
      </c>
      <c r="AK930" s="142">
        <v>90.171550663966912</v>
      </c>
      <c r="AL930" s="142">
        <v>100</v>
      </c>
      <c r="AM930" s="142">
        <v>101.83699581371658</v>
      </c>
      <c r="AN930" s="142">
        <v>103.42529906460787</v>
      </c>
      <c r="AO930" s="142">
        <v>106.64513484304541</v>
      </c>
      <c r="AP930" s="142">
        <v>109.07715432106431</v>
      </c>
      <c r="AQ930" s="142">
        <v>113.38840511297994</v>
      </c>
      <c r="AR930" s="142">
        <v>118.23157476304638</v>
      </c>
      <c r="AS930" s="142">
        <v>120.92272145687627</v>
      </c>
      <c r="AT930" s="142">
        <v>121.23451882585306</v>
      </c>
      <c r="AU930" s="142">
        <v>123.84044918696658</v>
      </c>
      <c r="AV930" s="142">
        <v>105.47744748512439</v>
      </c>
      <c r="AW930" s="142">
        <v>117.0335806816654</v>
      </c>
      <c r="AX930" s="142">
        <v>128.20877427239262</v>
      </c>
      <c r="AY930" s="142">
        <v>131.73120852843809</v>
      </c>
      <c r="AZ930" s="142">
        <v>135.3791551602485</v>
      </c>
      <c r="BA930" s="142">
        <v>139.55499288778441</v>
      </c>
      <c r="BB930" s="164"/>
      <c r="BC930" s="164"/>
      <c r="BD930" s="164"/>
      <c r="BE930" s="164"/>
      <c r="BF930" s="164"/>
    </row>
    <row r="931" spans="1:58" x14ac:dyDescent="0.2">
      <c r="A931" s="37" t="s">
        <v>442</v>
      </c>
      <c r="B931" s="37" t="s">
        <v>1819</v>
      </c>
      <c r="C931" s="37" t="s">
        <v>1859</v>
      </c>
      <c r="D931" s="38"/>
      <c r="E931" s="38"/>
      <c r="F931" s="67" t="s">
        <v>1853</v>
      </c>
      <c r="G931" s="22" t="s">
        <v>1388</v>
      </c>
      <c r="H931" s="27">
        <f t="array" ref="H931:BA931">EIUGeo($H$927:$BA$930,$H$991:$BA$994)</f>
        <v>21.931989261427454</v>
      </c>
      <c r="I931" s="27">
        <v>21.897391168749596</v>
      </c>
      <c r="J931" s="27">
        <v>22.44269666943751</v>
      </c>
      <c r="K931" s="27">
        <v>22.921842383907741</v>
      </c>
      <c r="L931" s="27">
        <v>24.542775193701445</v>
      </c>
      <c r="M931" s="27">
        <v>25.936897045132795</v>
      </c>
      <c r="N931" s="27">
        <v>27.615593999657225</v>
      </c>
      <c r="O931" s="27">
        <v>29.794579853041945</v>
      </c>
      <c r="P931" s="27">
        <v>32.143498077538773</v>
      </c>
      <c r="Q931" s="27">
        <v>35.078270029567825</v>
      </c>
      <c r="R931" s="27">
        <v>38.006177883337863</v>
      </c>
      <c r="S931" s="27">
        <v>41.261308108814973</v>
      </c>
      <c r="T931" s="27">
        <v>42.383074308839156</v>
      </c>
      <c r="U931" s="27">
        <v>40.403336285711589</v>
      </c>
      <c r="V931" s="27">
        <v>44.39605746329007</v>
      </c>
      <c r="W931" s="27">
        <v>48.214445619565346</v>
      </c>
      <c r="X931" s="27">
        <v>49.935742727717248</v>
      </c>
      <c r="Y931" s="27">
        <v>54.647478131342567</v>
      </c>
      <c r="Z931" s="27">
        <v>60.017503181506669</v>
      </c>
      <c r="AA931" s="27">
        <v>64.293743942641328</v>
      </c>
      <c r="AB931" s="27">
        <v>72.643879858760684</v>
      </c>
      <c r="AC931" s="27">
        <v>74.223655539209929</v>
      </c>
      <c r="AD931" s="27">
        <v>74.888312802549748</v>
      </c>
      <c r="AE931" s="27">
        <v>77.386750464036112</v>
      </c>
      <c r="AF931" s="27">
        <v>82.433285678233545</v>
      </c>
      <c r="AG931" s="27">
        <v>87.750083943267242</v>
      </c>
      <c r="AH931" s="27">
        <v>97.109634410468374</v>
      </c>
      <c r="AI931" s="27">
        <v>100.36512486663848</v>
      </c>
      <c r="AJ931" s="27">
        <v>99.929461049838778</v>
      </c>
      <c r="AK931" s="27">
        <v>89.364217320931886</v>
      </c>
      <c r="AL931" s="27">
        <v>99.999999999999957</v>
      </c>
      <c r="AM931" s="27">
        <v>105.09876492856763</v>
      </c>
      <c r="AN931" s="27">
        <v>103.27750334063742</v>
      </c>
      <c r="AO931" s="27">
        <v>104.53737027190307</v>
      </c>
      <c r="AP931" s="27">
        <v>108.08565583368009</v>
      </c>
      <c r="AQ931" s="27">
        <v>113.94553504247166</v>
      </c>
      <c r="AR931" s="27">
        <v>118.45923625579096</v>
      </c>
      <c r="AS931" s="27">
        <v>124.40549949545938</v>
      </c>
      <c r="AT931" s="27">
        <v>127.79217176880678</v>
      </c>
      <c r="AU931" s="27">
        <v>130.07668443315896</v>
      </c>
      <c r="AV931" s="27">
        <v>117.81107495759466</v>
      </c>
      <c r="AW931" s="28">
        <v>127.68593378010721</v>
      </c>
      <c r="AX931" s="28">
        <v>136.02431600511517</v>
      </c>
      <c r="AY931" s="28">
        <v>140.74163546650345</v>
      </c>
      <c r="AZ931" s="28">
        <v>145.29627696092425</v>
      </c>
      <c r="BA931" s="28">
        <v>149.68239145602291</v>
      </c>
    </row>
    <row r="932" spans="1:58" s="142" customFormat="1" outlineLevel="1" x14ac:dyDescent="0.2">
      <c r="A932" s="96"/>
      <c r="B932" s="96"/>
      <c r="C932" s="96"/>
      <c r="D932" s="137"/>
      <c r="E932" s="137"/>
      <c r="F932" s="150" t="s">
        <v>444</v>
      </c>
      <c r="G932" s="140" t="s">
        <v>1023</v>
      </c>
      <c r="H932" s="142">
        <v>73.701430991643647</v>
      </c>
      <c r="I932" s="142">
        <v>62.67502965581243</v>
      </c>
      <c r="J932" s="142">
        <v>57.393900907452846</v>
      </c>
      <c r="K932" s="142">
        <v>53.045959555811301</v>
      </c>
      <c r="L932" s="142">
        <v>48.59791391305253</v>
      </c>
      <c r="M932" s="142">
        <v>48.211450308864968</v>
      </c>
      <c r="N932" s="142">
        <v>61.069851177195204</v>
      </c>
      <c r="O932" s="142">
        <v>71.00099930514088</v>
      </c>
      <c r="P932" s="142">
        <v>74.383868899740577</v>
      </c>
      <c r="Q932" s="142">
        <v>71.189292103976015</v>
      </c>
      <c r="R932" s="142">
        <v>82.239443271060111</v>
      </c>
      <c r="S932" s="142">
        <v>80.985884840991162</v>
      </c>
      <c r="T932" s="142">
        <v>85.230549297487727</v>
      </c>
      <c r="U932" s="142">
        <v>77.074608148996958</v>
      </c>
      <c r="V932" s="142">
        <v>78.822639802128165</v>
      </c>
      <c r="W932" s="142">
        <v>87.953994486631757</v>
      </c>
      <c r="X932" s="142">
        <v>85.362425788776463</v>
      </c>
      <c r="Y932" s="142">
        <v>77.397288902024258</v>
      </c>
      <c r="Z932" s="142">
        <v>76.416225409381042</v>
      </c>
      <c r="AA932" s="142">
        <v>72.370913635288943</v>
      </c>
      <c r="AB932" s="142">
        <v>64.625996934090153</v>
      </c>
      <c r="AC932" s="142">
        <v>63.292288263081936</v>
      </c>
      <c r="AD932" s="142">
        <v>66.599096611604466</v>
      </c>
      <c r="AE932" s="142">
        <v>79.542268224382397</v>
      </c>
      <c r="AF932" s="142">
        <v>87.953938916865425</v>
      </c>
      <c r="AG932" s="142">
        <v>88.837845761196078</v>
      </c>
      <c r="AH932" s="142">
        <v>91.175988472441048</v>
      </c>
      <c r="AI932" s="142">
        <v>100.73906038963878</v>
      </c>
      <c r="AJ932" s="142">
        <v>109.98192680400167</v>
      </c>
      <c r="AK932" s="142">
        <v>101.85857979180165</v>
      </c>
      <c r="AL932" s="142">
        <v>100</v>
      </c>
      <c r="AM932" s="142">
        <v>108.29760153105327</v>
      </c>
      <c r="AN932" s="142">
        <v>101.64751491648049</v>
      </c>
      <c r="AO932" s="142">
        <v>104.43969578938531</v>
      </c>
      <c r="AP932" s="142">
        <v>104.22276635891706</v>
      </c>
      <c r="AQ932" s="142">
        <v>87.726355145401129</v>
      </c>
      <c r="AR932" s="142">
        <v>86.7771475894845</v>
      </c>
      <c r="AS932" s="142">
        <v>90.169150210419545</v>
      </c>
      <c r="AT932" s="142">
        <v>95.525359182672545</v>
      </c>
      <c r="AU932" s="142">
        <v>90.972936129072394</v>
      </c>
      <c r="AV932" s="142">
        <v>92.093320494850758</v>
      </c>
      <c r="AW932" s="142">
        <v>106.37272876881798</v>
      </c>
      <c r="AX932" s="142">
        <v>106.05653864497717</v>
      </c>
      <c r="AY932" s="142">
        <v>106.04229332481782</v>
      </c>
      <c r="AZ932" s="142">
        <v>107.1004355993951</v>
      </c>
      <c r="BA932" s="142">
        <v>110.96742953759478</v>
      </c>
      <c r="BB932" s="164"/>
      <c r="BC932" s="164"/>
      <c r="BD932" s="164"/>
      <c r="BE932" s="164"/>
      <c r="BF932" s="164"/>
    </row>
    <row r="933" spans="1:58" s="142" customFormat="1" outlineLevel="1" x14ac:dyDescent="0.2">
      <c r="A933" s="96"/>
      <c r="B933" s="96"/>
      <c r="C933" s="96"/>
      <c r="D933" s="137"/>
      <c r="E933" s="137"/>
      <c r="F933" s="150" t="s">
        <v>445</v>
      </c>
      <c r="G933" s="140" t="s">
        <v>1024</v>
      </c>
      <c r="H933" s="142">
        <v>69.177435010099742</v>
      </c>
      <c r="I933" s="142">
        <v>62.780888135157788</v>
      </c>
      <c r="J933" s="142">
        <v>61.800782130301009</v>
      </c>
      <c r="K933" s="142">
        <v>61.193794810031825</v>
      </c>
      <c r="L933" s="142">
        <v>59.075925061514646</v>
      </c>
      <c r="M933" s="142">
        <v>58.951591131299161</v>
      </c>
      <c r="N933" s="142">
        <v>72.585377637379381</v>
      </c>
      <c r="O933" s="142">
        <v>84.040249781084754</v>
      </c>
      <c r="P933" s="142">
        <v>88.072568408302587</v>
      </c>
      <c r="Q933" s="142">
        <v>85.150742224679547</v>
      </c>
      <c r="R933" s="142">
        <v>96.478019266614908</v>
      </c>
      <c r="S933" s="142">
        <v>92.787610714560046</v>
      </c>
      <c r="T933" s="142">
        <v>95.649900038334053</v>
      </c>
      <c r="U933" s="142">
        <v>85.068005580506124</v>
      </c>
      <c r="V933" s="142">
        <v>86.736115335781918</v>
      </c>
      <c r="W933" s="142">
        <v>94.761321982868125</v>
      </c>
      <c r="X933" s="142">
        <v>89.108264078582096</v>
      </c>
      <c r="Y933" s="142">
        <v>77.838936460310961</v>
      </c>
      <c r="Z933" s="142">
        <v>74.535980453086253</v>
      </c>
      <c r="AA933" s="142">
        <v>68.489515088231698</v>
      </c>
      <c r="AB933" s="142">
        <v>64.137482851723462</v>
      </c>
      <c r="AC933" s="142">
        <v>63.822954453134891</v>
      </c>
      <c r="AD933" s="142">
        <v>67.15637890700927</v>
      </c>
      <c r="AE933" s="142">
        <v>80.312072094785464</v>
      </c>
      <c r="AF933" s="142">
        <v>88.939291764067121</v>
      </c>
      <c r="AG933" s="142">
        <v>90.453171938667694</v>
      </c>
      <c r="AH933" s="142">
        <v>92.47725279854977</v>
      </c>
      <c r="AI933" s="142">
        <v>102.93037817106256</v>
      </c>
      <c r="AJ933" s="142">
        <v>113.92176722351587</v>
      </c>
      <c r="AK933" s="142">
        <v>102.68741072986424</v>
      </c>
      <c r="AL933" s="142">
        <v>100</v>
      </c>
      <c r="AM933" s="142">
        <v>109.40516355143073</v>
      </c>
      <c r="AN933" s="142">
        <v>102.36507705043546</v>
      </c>
      <c r="AO933" s="142">
        <v>105.30110373688858</v>
      </c>
      <c r="AP933" s="142">
        <v>114.99793546376117</v>
      </c>
      <c r="AQ933" s="142">
        <v>95.919232700452241</v>
      </c>
      <c r="AR933" s="142">
        <v>92.203332043172637</v>
      </c>
      <c r="AS933" s="142">
        <v>94.91483114025614</v>
      </c>
      <c r="AT933" s="142">
        <v>99.818413886244016</v>
      </c>
      <c r="AU933" s="142">
        <v>95.200192664073626</v>
      </c>
      <c r="AV933" s="142">
        <v>99.91469105489395</v>
      </c>
      <c r="AW933" s="142">
        <v>117.5565794741448</v>
      </c>
      <c r="AX933" s="142">
        <v>116.81448651252579</v>
      </c>
      <c r="AY933" s="142">
        <v>117.18067383925424</v>
      </c>
      <c r="AZ933" s="142">
        <v>116.98708348982123</v>
      </c>
      <c r="BA933" s="142">
        <v>120.30904384954914</v>
      </c>
      <c r="BB933" s="164"/>
      <c r="BC933" s="164"/>
      <c r="BD933" s="164"/>
      <c r="BE933" s="164"/>
      <c r="BF933" s="164"/>
    </row>
    <row r="934" spans="1:58" s="142" customFormat="1" outlineLevel="1" x14ac:dyDescent="0.2">
      <c r="A934" s="96"/>
      <c r="B934" s="96"/>
      <c r="C934" s="96"/>
      <c r="D934" s="137"/>
      <c r="E934" s="137"/>
      <c r="F934" s="150" t="s">
        <v>446</v>
      </c>
      <c r="G934" s="140" t="s">
        <v>1025</v>
      </c>
      <c r="H934" s="142">
        <v>27.845642500911509</v>
      </c>
      <c r="I934" s="142">
        <v>27.517064419230138</v>
      </c>
      <c r="J934" s="142">
        <v>27.852493619726157</v>
      </c>
      <c r="K934" s="142">
        <v>27.186210866005716</v>
      </c>
      <c r="L934" s="142">
        <v>26.347631629134796</v>
      </c>
      <c r="M934" s="142">
        <v>27.500446992339022</v>
      </c>
      <c r="N934" s="142">
        <v>33.828000669358083</v>
      </c>
      <c r="O934" s="142">
        <v>40.166980525567354</v>
      </c>
      <c r="P934" s="142">
        <v>43.248970202402823</v>
      </c>
      <c r="Q934" s="142">
        <v>42.813026813778336</v>
      </c>
      <c r="R934" s="142">
        <v>50.484197436347607</v>
      </c>
      <c r="S934" s="142">
        <v>50.623122273275868</v>
      </c>
      <c r="T934" s="142">
        <v>53.361149202353097</v>
      </c>
      <c r="U934" s="142">
        <v>53.696916146825281</v>
      </c>
      <c r="V934" s="142">
        <v>56.422170338737757</v>
      </c>
      <c r="W934" s="142">
        <v>67.854324587061058</v>
      </c>
      <c r="X934" s="142">
        <v>66.376056579774655</v>
      </c>
      <c r="Y934" s="142">
        <v>59.625910354690923</v>
      </c>
      <c r="Z934" s="142">
        <v>59.450183057774666</v>
      </c>
      <c r="AA934" s="142">
        <v>56.52355228770061</v>
      </c>
      <c r="AB934" s="142">
        <v>51.735757845136817</v>
      </c>
      <c r="AC934" s="142">
        <v>52.13619376113661</v>
      </c>
      <c r="AD934" s="142">
        <v>53.73290897709267</v>
      </c>
      <c r="AE934" s="142">
        <v>63.983389467101247</v>
      </c>
      <c r="AF934" s="142">
        <v>71.416138860655821</v>
      </c>
      <c r="AG934" s="142">
        <v>75.539556175779339</v>
      </c>
      <c r="AH934" s="142">
        <v>88.356788820972795</v>
      </c>
      <c r="AI934" s="142">
        <v>97.624635727275404</v>
      </c>
      <c r="AJ934" s="142">
        <v>106.53030739739998</v>
      </c>
      <c r="AK934" s="142">
        <v>91.000677363186597</v>
      </c>
      <c r="AL934" s="142">
        <v>100</v>
      </c>
      <c r="AM934" s="142">
        <v>113.50903252515674</v>
      </c>
      <c r="AN934" s="142">
        <v>105.07137763307314</v>
      </c>
      <c r="AO934" s="142">
        <v>104.18929048167806</v>
      </c>
      <c r="AP934" s="142">
        <v>101.73662266593773</v>
      </c>
      <c r="AQ934" s="142">
        <v>84.404420114521912</v>
      </c>
      <c r="AR934" s="142">
        <v>83.576974023198929</v>
      </c>
      <c r="AS934" s="142">
        <v>87.467694931282708</v>
      </c>
      <c r="AT934" s="142">
        <v>94.389665219564677</v>
      </c>
      <c r="AU934" s="142">
        <v>89.140653956824679</v>
      </c>
      <c r="AV934" s="142">
        <v>87.147716041759665</v>
      </c>
      <c r="AW934" s="142">
        <v>102.5712219060232</v>
      </c>
      <c r="AX934" s="142">
        <v>102.35144575112821</v>
      </c>
      <c r="AY934" s="142">
        <v>102.0460402137835</v>
      </c>
      <c r="AZ934" s="142">
        <v>101.44891635054766</v>
      </c>
      <c r="BA934" s="142">
        <v>104.20972795002962</v>
      </c>
      <c r="BB934" s="164"/>
      <c r="BC934" s="164"/>
      <c r="BD934" s="164"/>
      <c r="BE934" s="164"/>
      <c r="BF934" s="164"/>
    </row>
    <row r="935" spans="1:58" s="142" customFormat="1" outlineLevel="1" x14ac:dyDescent="0.2">
      <c r="A935" s="96"/>
      <c r="B935" s="96"/>
      <c r="C935" s="96"/>
      <c r="D935" s="137"/>
      <c r="E935" s="137"/>
      <c r="F935" s="150" t="s">
        <v>447</v>
      </c>
      <c r="G935" s="140" t="s">
        <v>1026</v>
      </c>
      <c r="H935" s="142">
        <v>68.855051105234423</v>
      </c>
      <c r="I935" s="142">
        <v>65.397570979142557</v>
      </c>
      <c r="J935" s="142">
        <v>60.344638061998154</v>
      </c>
      <c r="K935" s="142">
        <v>56.015344818864889</v>
      </c>
      <c r="L935" s="142">
        <v>53.226298996564609</v>
      </c>
      <c r="M935" s="142">
        <v>54.335497081136381</v>
      </c>
      <c r="N935" s="142">
        <v>55.49098394309226</v>
      </c>
      <c r="O935" s="142">
        <v>64.194537484462799</v>
      </c>
      <c r="P935" s="142">
        <v>70.479319527767885</v>
      </c>
      <c r="Q935" s="142">
        <v>67.694648954652408</v>
      </c>
      <c r="R935" s="142">
        <v>76.337340455185782</v>
      </c>
      <c r="S935" s="142">
        <v>76.738066172585221</v>
      </c>
      <c r="T935" s="142">
        <v>78.060620420354653</v>
      </c>
      <c r="U935" s="142">
        <v>74.685175438352587</v>
      </c>
      <c r="V935" s="142">
        <v>77.773445069402712</v>
      </c>
      <c r="W935" s="142">
        <v>82.906040958883167</v>
      </c>
      <c r="X935" s="142">
        <v>82.565991542707991</v>
      </c>
      <c r="Y935" s="142">
        <v>82.099097816115176</v>
      </c>
      <c r="Z935" s="142">
        <v>82.241938670953246</v>
      </c>
      <c r="AA935" s="142">
        <v>79.616128197256032</v>
      </c>
      <c r="AB935" s="142">
        <v>76.088770108261471</v>
      </c>
      <c r="AC935" s="142">
        <v>71.828493793804</v>
      </c>
      <c r="AD935" s="142">
        <v>73.863459053262631</v>
      </c>
      <c r="AE935" s="142">
        <v>81.837047777053982</v>
      </c>
      <c r="AF935" s="142">
        <v>92.233131385878352</v>
      </c>
      <c r="AG935" s="142">
        <v>94.933363745107073</v>
      </c>
      <c r="AH935" s="142">
        <v>97.69550499035708</v>
      </c>
      <c r="AI935" s="142">
        <v>105.56953495820127</v>
      </c>
      <c r="AJ935" s="142">
        <v>111.09291639175508</v>
      </c>
      <c r="AK935" s="142">
        <v>94.788245745573008</v>
      </c>
      <c r="AL935" s="142">
        <v>100</v>
      </c>
      <c r="AM935" s="142">
        <v>111.91112669578642</v>
      </c>
      <c r="AN935" s="142">
        <v>110.44076391789393</v>
      </c>
      <c r="AO935" s="142">
        <v>110.33873094961554</v>
      </c>
      <c r="AP935" s="142">
        <v>110.78948194350801</v>
      </c>
      <c r="AQ935" s="142">
        <v>95.103808384027644</v>
      </c>
      <c r="AR935" s="142">
        <v>88.953221578058347</v>
      </c>
      <c r="AS935" s="142">
        <v>89.935524359028733</v>
      </c>
      <c r="AT935" s="142">
        <v>96.498932230936759</v>
      </c>
      <c r="AU935" s="142">
        <v>92.321146839441965</v>
      </c>
      <c r="AV935" s="142">
        <v>89.7223470083796</v>
      </c>
      <c r="AW935" s="142">
        <v>106.14817709570511</v>
      </c>
      <c r="AX935" s="142">
        <v>108.208823552187</v>
      </c>
      <c r="AY935" s="142">
        <v>109.99235741892176</v>
      </c>
      <c r="AZ935" s="142">
        <v>109.85160706542052</v>
      </c>
      <c r="BA935" s="142">
        <v>111.79938659014194</v>
      </c>
      <c r="BB935" s="164"/>
      <c r="BC935" s="164"/>
      <c r="BD935" s="164"/>
      <c r="BE935" s="164"/>
      <c r="BF935" s="164"/>
    </row>
    <row r="936" spans="1:58" x14ac:dyDescent="0.2">
      <c r="A936" s="37" t="s">
        <v>442</v>
      </c>
      <c r="B936" s="37" t="s">
        <v>1820</v>
      </c>
      <c r="C936" s="37" t="s">
        <v>1859</v>
      </c>
      <c r="D936" s="38"/>
      <c r="E936" s="38"/>
      <c r="F936" s="68" t="s">
        <v>1854</v>
      </c>
      <c r="G936" s="22" t="s">
        <v>1389</v>
      </c>
      <c r="H936" s="27">
        <f t="array" ref="H936:BA936">EIUGeo($H$932:$BA$935,$H$986:$BA$989)</f>
        <v>61.508261004093235</v>
      </c>
      <c r="I936" s="27">
        <v>55.55265916502929</v>
      </c>
      <c r="J936" s="27">
        <v>52.551339902363438</v>
      </c>
      <c r="K936" s="27">
        <v>49.745563047226092</v>
      </c>
      <c r="L936" s="27">
        <v>46.839820309158597</v>
      </c>
      <c r="M936" s="27">
        <v>47.17798354045258</v>
      </c>
      <c r="N936" s="27">
        <v>56.548397070862052</v>
      </c>
      <c r="O936" s="27">
        <v>65.838030466646302</v>
      </c>
      <c r="P936" s="27">
        <v>69.954932213383742</v>
      </c>
      <c r="Q936" s="27">
        <v>67.501297053370394</v>
      </c>
      <c r="R936" s="27">
        <v>77.525854281447835</v>
      </c>
      <c r="S936" s="27">
        <v>76.511292690064636</v>
      </c>
      <c r="T936" s="27">
        <v>79.630000871668472</v>
      </c>
      <c r="U936" s="27">
        <v>73.838016874266827</v>
      </c>
      <c r="V936" s="27">
        <v>76.073217996245759</v>
      </c>
      <c r="W936" s="27">
        <v>84.708748429781508</v>
      </c>
      <c r="X936" s="27">
        <v>82.211958438849351</v>
      </c>
      <c r="Y936" s="27">
        <v>75.282124295369471</v>
      </c>
      <c r="Z936" s="27">
        <v>74.190965828503025</v>
      </c>
      <c r="AA936" s="27">
        <v>70.182976909816617</v>
      </c>
      <c r="AB936" s="27">
        <v>64.446280607052799</v>
      </c>
      <c r="AC936" s="27">
        <v>63.129323391096236</v>
      </c>
      <c r="AD936" s="27">
        <v>65.895134400354294</v>
      </c>
      <c r="AE936" s="27">
        <v>77.469103840202536</v>
      </c>
      <c r="AF936" s="27">
        <v>86.155528923737478</v>
      </c>
      <c r="AG936" s="27">
        <v>88.12706019528882</v>
      </c>
      <c r="AH936" s="27">
        <v>92.308194732896411</v>
      </c>
      <c r="AI936" s="27">
        <v>101.67681511436612</v>
      </c>
      <c r="AJ936" s="27">
        <v>110.46860117919853</v>
      </c>
      <c r="AK936" s="27">
        <v>98.748458156309553</v>
      </c>
      <c r="AL936" s="27">
        <v>99.999999999999915</v>
      </c>
      <c r="AM936" s="27">
        <v>110.08280326645367</v>
      </c>
      <c r="AN936" s="27">
        <v>104.10740294979097</v>
      </c>
      <c r="AO936" s="27">
        <v>105.77883048333831</v>
      </c>
      <c r="AP936" s="27">
        <v>107.33668287852629</v>
      </c>
      <c r="AQ936" s="27">
        <v>90.337843735429303</v>
      </c>
      <c r="AR936" s="27">
        <v>87.815440457945243</v>
      </c>
      <c r="AS936" s="27">
        <v>90.656288211381721</v>
      </c>
      <c r="AT936" s="27">
        <v>96.428351007831822</v>
      </c>
      <c r="AU936" s="27">
        <v>91.826563259755531</v>
      </c>
      <c r="AV936" s="27">
        <v>92.363009617231853</v>
      </c>
      <c r="AW936" s="28">
        <v>107.95034992546546</v>
      </c>
      <c r="AX936" s="28">
        <v>108.06487651844581</v>
      </c>
      <c r="AY936" s="28">
        <v>108.44575339408797</v>
      </c>
      <c r="AZ936" s="28">
        <v>108.73789457509697</v>
      </c>
      <c r="BA936" s="28">
        <v>111.91906276688948</v>
      </c>
    </row>
    <row r="937" spans="1:58" s="142" customFormat="1" outlineLevel="1" x14ac:dyDescent="0.2">
      <c r="A937" s="96"/>
      <c r="B937" s="96"/>
      <c r="C937" s="96"/>
      <c r="D937" s="137"/>
      <c r="E937" s="137"/>
      <c r="F937" s="151" t="s">
        <v>444</v>
      </c>
      <c r="G937" s="140" t="s">
        <v>1027</v>
      </c>
      <c r="H937" s="142">
        <v>87.295626054888231</v>
      </c>
      <c r="I937" s="142">
        <v>79.737022867734353</v>
      </c>
      <c r="J937" s="142">
        <v>71.576912035911135</v>
      </c>
      <c r="K937" s="142">
        <v>64.828220626226241</v>
      </c>
      <c r="L937" s="142">
        <v>60.780560344300191</v>
      </c>
      <c r="M937" s="142">
        <v>59.553158257163318</v>
      </c>
      <c r="N937" s="142">
        <v>64.814987975344536</v>
      </c>
      <c r="O937" s="142">
        <v>71.913967620320733</v>
      </c>
      <c r="P937" s="142">
        <v>74.67255744603689</v>
      </c>
      <c r="Q937" s="142">
        <v>72.659059648935099</v>
      </c>
      <c r="R937" s="142">
        <v>82.041708633288962</v>
      </c>
      <c r="S937" s="142">
        <v>80.594877281984139</v>
      </c>
      <c r="T937" s="142">
        <v>82.169990746383405</v>
      </c>
      <c r="U937" s="142">
        <v>73.106895822905983</v>
      </c>
      <c r="V937" s="142">
        <v>74.76621381968981</v>
      </c>
      <c r="W937" s="142">
        <v>82.494635988882777</v>
      </c>
      <c r="X937" s="142">
        <v>80.427478100357959</v>
      </c>
      <c r="Y937" s="142">
        <v>74.393674978269445</v>
      </c>
      <c r="Z937" s="142">
        <v>71.221233343269972</v>
      </c>
      <c r="AA937" s="142">
        <v>67.453140295063506</v>
      </c>
      <c r="AB937" s="142">
        <v>64.373792842548482</v>
      </c>
      <c r="AC937" s="142">
        <v>62.772089216767135</v>
      </c>
      <c r="AD937" s="142">
        <v>64.777600848206291</v>
      </c>
      <c r="AE937" s="142">
        <v>75.751106360781364</v>
      </c>
      <c r="AF937" s="142">
        <v>84.216872536479769</v>
      </c>
      <c r="AG937" s="142">
        <v>87.186894280745065</v>
      </c>
      <c r="AH937" s="142">
        <v>91.75705654735718</v>
      </c>
      <c r="AI937" s="142">
        <v>100.83836934962878</v>
      </c>
      <c r="AJ937" s="142">
        <v>113.11881523219948</v>
      </c>
      <c r="AK937" s="142">
        <v>98.04802457723423</v>
      </c>
      <c r="AL937" s="142">
        <v>100</v>
      </c>
      <c r="AM937" s="142">
        <v>111.58963018907131</v>
      </c>
      <c r="AN937" s="142">
        <v>105.30467196831061</v>
      </c>
      <c r="AO937" s="142">
        <v>106.01098840018993</v>
      </c>
      <c r="AP937" s="142">
        <v>103.77803083137205</v>
      </c>
      <c r="AQ937" s="142">
        <v>84.4147140932307</v>
      </c>
      <c r="AR937" s="142">
        <v>81.50416572193916</v>
      </c>
      <c r="AS937" s="142">
        <v>86.28344924634618</v>
      </c>
      <c r="AT937" s="142">
        <v>92.525640630294859</v>
      </c>
      <c r="AU937" s="142">
        <v>86.895803783561149</v>
      </c>
      <c r="AV937" s="142">
        <v>84.740751641814711</v>
      </c>
      <c r="AW937" s="142">
        <v>100.40080837108982</v>
      </c>
      <c r="AX937" s="142">
        <v>99.582305013313885</v>
      </c>
      <c r="AY937" s="142">
        <v>99.503813127439798</v>
      </c>
      <c r="AZ937" s="142">
        <v>99.948354071219015</v>
      </c>
      <c r="BA937" s="142">
        <v>102.81199817673607</v>
      </c>
      <c r="BB937" s="164"/>
      <c r="BC937" s="164"/>
      <c r="BD937" s="164"/>
      <c r="BE937" s="164"/>
      <c r="BF937" s="164"/>
    </row>
    <row r="938" spans="1:58" s="142" customFormat="1" outlineLevel="1" x14ac:dyDescent="0.2">
      <c r="A938" s="96"/>
      <c r="B938" s="96"/>
      <c r="C938" s="96"/>
      <c r="D938" s="137"/>
      <c r="E938" s="137"/>
      <c r="F938" s="151" t="s">
        <v>445</v>
      </c>
      <c r="G938" s="140" t="s">
        <v>1028</v>
      </c>
      <c r="H938" s="142">
        <v>70.538259010737562</v>
      </c>
      <c r="I938" s="142">
        <v>66.37228653789397</v>
      </c>
      <c r="J938" s="142">
        <v>63.969963761831039</v>
      </c>
      <c r="K938" s="142">
        <v>62.446465329148019</v>
      </c>
      <c r="L938" s="142">
        <v>61.701396107415249</v>
      </c>
      <c r="M938" s="142">
        <v>59.856836188789728</v>
      </c>
      <c r="N938" s="142">
        <v>65.699885019549995</v>
      </c>
      <c r="O938" s="142">
        <v>75.311469907163527</v>
      </c>
      <c r="P938" s="142">
        <v>77.854967056374505</v>
      </c>
      <c r="Q938" s="142">
        <v>76.970599045444786</v>
      </c>
      <c r="R938" s="142">
        <v>86.986632765253233</v>
      </c>
      <c r="S938" s="142">
        <v>84.393415262137808</v>
      </c>
      <c r="T938" s="142">
        <v>86.798549360291489</v>
      </c>
      <c r="U938" s="142">
        <v>77.854287646023025</v>
      </c>
      <c r="V938" s="142">
        <v>80.044427502043447</v>
      </c>
      <c r="W938" s="142">
        <v>88.319700952386071</v>
      </c>
      <c r="X938" s="142">
        <v>84.029615275109762</v>
      </c>
      <c r="Y938" s="142">
        <v>74.685664500368574</v>
      </c>
      <c r="Z938" s="142">
        <v>70.774828419271572</v>
      </c>
      <c r="AA938" s="142">
        <v>64.711243389264297</v>
      </c>
      <c r="AB938" s="142">
        <v>61.339336782022286</v>
      </c>
      <c r="AC938" s="142">
        <v>60.476598651215191</v>
      </c>
      <c r="AD938" s="142">
        <v>61.566382684856904</v>
      </c>
      <c r="AE938" s="142">
        <v>74.217744640575702</v>
      </c>
      <c r="AF938" s="142">
        <v>82.74429956236925</v>
      </c>
      <c r="AG938" s="142">
        <v>86.095530330599047</v>
      </c>
      <c r="AH938" s="142">
        <v>90.920838182194643</v>
      </c>
      <c r="AI938" s="142">
        <v>100.87241519730344</v>
      </c>
      <c r="AJ938" s="142">
        <v>113.98904394728396</v>
      </c>
      <c r="AK938" s="142">
        <v>98.251967886636052</v>
      </c>
      <c r="AL938" s="142">
        <v>100</v>
      </c>
      <c r="AM938" s="142">
        <v>113.42222143264948</v>
      </c>
      <c r="AN938" s="142">
        <v>107.61092751883307</v>
      </c>
      <c r="AO938" s="142">
        <v>108.79196680303788</v>
      </c>
      <c r="AP938" s="142">
        <v>102.87145301136401</v>
      </c>
      <c r="AQ938" s="142">
        <v>81.535178930807845</v>
      </c>
      <c r="AR938" s="142">
        <v>76.429869922442009</v>
      </c>
      <c r="AS938" s="142">
        <v>78.549596318656981</v>
      </c>
      <c r="AT938" s="142">
        <v>83.235914945850212</v>
      </c>
      <c r="AU938" s="142">
        <v>78.701494145213303</v>
      </c>
      <c r="AV938" s="142">
        <v>80.561028154070229</v>
      </c>
      <c r="AW938" s="142">
        <v>92.068836349384966</v>
      </c>
      <c r="AX938" s="142">
        <v>90.596567212885503</v>
      </c>
      <c r="AY938" s="142">
        <v>90.605905600623984</v>
      </c>
      <c r="AZ938" s="142">
        <v>90.514103960130953</v>
      </c>
      <c r="BA938" s="142">
        <v>93.845958950011479</v>
      </c>
      <c r="BB938" s="164"/>
      <c r="BC938" s="164"/>
      <c r="BD938" s="164"/>
      <c r="BE938" s="164"/>
      <c r="BF938" s="164"/>
    </row>
    <row r="939" spans="1:58" s="142" customFormat="1" outlineLevel="1" x14ac:dyDescent="0.2">
      <c r="A939" s="96"/>
      <c r="B939" s="96"/>
      <c r="C939" s="96"/>
      <c r="D939" s="137"/>
      <c r="E939" s="137"/>
      <c r="F939" s="151" t="s">
        <v>446</v>
      </c>
      <c r="G939" s="140" t="s">
        <v>1029</v>
      </c>
      <c r="H939" s="142">
        <v>33.521403751678918</v>
      </c>
      <c r="I939" s="142">
        <v>34.786440528890253</v>
      </c>
      <c r="J939" s="142">
        <v>34.353240723595881</v>
      </c>
      <c r="K939" s="142">
        <v>32.69582550035615</v>
      </c>
      <c r="L939" s="142">
        <v>32.222775923648477</v>
      </c>
      <c r="M939" s="142">
        <v>33.43028497125723</v>
      </c>
      <c r="N939" s="142">
        <v>35.551317689046321</v>
      </c>
      <c r="O939" s="142">
        <v>41.089124673559688</v>
      </c>
      <c r="P939" s="142">
        <v>43.829684268211579</v>
      </c>
      <c r="Q939" s="142">
        <v>43.945310952347548</v>
      </c>
      <c r="R939" s="142">
        <v>50.39672237526112</v>
      </c>
      <c r="S939" s="142">
        <v>48.718708075337275</v>
      </c>
      <c r="T939" s="142">
        <v>50.667066690236155</v>
      </c>
      <c r="U939" s="142">
        <v>51.143773416045676</v>
      </c>
      <c r="V939" s="142">
        <v>53.968004922827589</v>
      </c>
      <c r="W939" s="142">
        <v>66.675754041230377</v>
      </c>
      <c r="X939" s="142">
        <v>63.875997483160909</v>
      </c>
      <c r="Y939" s="142">
        <v>57.845635106913555</v>
      </c>
      <c r="Z939" s="142">
        <v>55.611802271176408</v>
      </c>
      <c r="AA939" s="142">
        <v>52.448857934882092</v>
      </c>
      <c r="AB939" s="142">
        <v>51.862235370372474</v>
      </c>
      <c r="AC939" s="142">
        <v>51.256989940377565</v>
      </c>
      <c r="AD939" s="142">
        <v>52.563414493011457</v>
      </c>
      <c r="AE939" s="142">
        <v>62.495389714001057</v>
      </c>
      <c r="AF939" s="142">
        <v>69.786360242305946</v>
      </c>
      <c r="AG939" s="142">
        <v>75.488941054517213</v>
      </c>
      <c r="AH939" s="142">
        <v>87.797262179828891</v>
      </c>
      <c r="AI939" s="142">
        <v>96.230086917824551</v>
      </c>
      <c r="AJ939" s="142">
        <v>107.11433905063959</v>
      </c>
      <c r="AK939" s="142">
        <v>90.280777332845844</v>
      </c>
      <c r="AL939" s="142">
        <v>100</v>
      </c>
      <c r="AM939" s="142">
        <v>114.71010798600585</v>
      </c>
      <c r="AN939" s="142">
        <v>108.27969833214007</v>
      </c>
      <c r="AO939" s="142">
        <v>106.80239073066376</v>
      </c>
      <c r="AP939" s="142">
        <v>104.38178376677396</v>
      </c>
      <c r="AQ939" s="142">
        <v>84.380189630792344</v>
      </c>
      <c r="AR939" s="142">
        <v>79.569792016927991</v>
      </c>
      <c r="AS939" s="142">
        <v>83.949695326658784</v>
      </c>
      <c r="AT939" s="142">
        <v>89.865409646841329</v>
      </c>
      <c r="AU939" s="142">
        <v>85.493589882919125</v>
      </c>
      <c r="AV939" s="142">
        <v>82.830806888371313</v>
      </c>
      <c r="AW939" s="142">
        <v>99.994610663669818</v>
      </c>
      <c r="AX939" s="142">
        <v>100.45022117356952</v>
      </c>
      <c r="AY939" s="142">
        <v>99.989784705681856</v>
      </c>
      <c r="AZ939" s="142">
        <v>98.781065826023507</v>
      </c>
      <c r="BA939" s="142">
        <v>100.10440340112152</v>
      </c>
      <c r="BB939" s="164"/>
      <c r="BC939" s="164"/>
      <c r="BD939" s="164"/>
      <c r="BE939" s="164"/>
      <c r="BF939" s="164"/>
    </row>
    <row r="940" spans="1:58" s="142" customFormat="1" outlineLevel="1" x14ac:dyDescent="0.2">
      <c r="A940" s="96"/>
      <c r="B940" s="96"/>
      <c r="C940" s="96"/>
      <c r="D940" s="137"/>
      <c r="E940" s="137"/>
      <c r="F940" s="151" t="s">
        <v>447</v>
      </c>
      <c r="G940" s="140" t="s">
        <v>1030</v>
      </c>
      <c r="H940" s="142">
        <v>67.600927027046779</v>
      </c>
      <c r="I940" s="142">
        <v>64.016090263106634</v>
      </c>
      <c r="J940" s="142">
        <v>59.885057082985227</v>
      </c>
      <c r="K940" s="142">
        <v>56.601532994056626</v>
      </c>
      <c r="L940" s="142">
        <v>54.399791182572102</v>
      </c>
      <c r="M940" s="142">
        <v>55.340413984523678</v>
      </c>
      <c r="N940" s="142">
        <v>59.797987437506507</v>
      </c>
      <c r="O940" s="142">
        <v>68.830061844138299</v>
      </c>
      <c r="P940" s="142">
        <v>74.062800805283587</v>
      </c>
      <c r="Q940" s="142">
        <v>71.020352413262955</v>
      </c>
      <c r="R940" s="142">
        <v>79.149011764721166</v>
      </c>
      <c r="S940" s="142">
        <v>79.43074464239146</v>
      </c>
      <c r="T940" s="142">
        <v>79.855562730253752</v>
      </c>
      <c r="U940" s="142">
        <v>74.819945337441254</v>
      </c>
      <c r="V940" s="142">
        <v>78.938187240177768</v>
      </c>
      <c r="W940" s="142">
        <v>86.461438379360274</v>
      </c>
      <c r="X940" s="142">
        <v>85.413791208747085</v>
      </c>
      <c r="Y940" s="142">
        <v>83.691331742794276</v>
      </c>
      <c r="Z940" s="142">
        <v>82.625324051512877</v>
      </c>
      <c r="AA940" s="142">
        <v>80.507842931153249</v>
      </c>
      <c r="AB940" s="142">
        <v>77.860575017386779</v>
      </c>
      <c r="AC940" s="142">
        <v>73.807716322528478</v>
      </c>
      <c r="AD940" s="142">
        <v>74.912142370916541</v>
      </c>
      <c r="AE940" s="142">
        <v>81.339363267771134</v>
      </c>
      <c r="AF940" s="142">
        <v>90.359862092986191</v>
      </c>
      <c r="AG940" s="142">
        <v>93.599629894080593</v>
      </c>
      <c r="AH940" s="142">
        <v>97.750921321877172</v>
      </c>
      <c r="AI940" s="142">
        <v>106.35936807758993</v>
      </c>
      <c r="AJ940" s="142">
        <v>112.55786339778629</v>
      </c>
      <c r="AK940" s="142">
        <v>96.742998813492775</v>
      </c>
      <c r="AL940" s="142">
        <v>100</v>
      </c>
      <c r="AM940" s="142">
        <v>112.73466834152256</v>
      </c>
      <c r="AN940" s="142">
        <v>111.25988852417704</v>
      </c>
      <c r="AO940" s="142">
        <v>110.26233285749714</v>
      </c>
      <c r="AP940" s="142">
        <v>111.08726648619484</v>
      </c>
      <c r="AQ940" s="142">
        <v>96.709034112623016</v>
      </c>
      <c r="AR940" s="142">
        <v>88.52581104082978</v>
      </c>
      <c r="AS940" s="142">
        <v>89.591140747442054</v>
      </c>
      <c r="AT940" s="142">
        <v>95.379771341993589</v>
      </c>
      <c r="AU940" s="142">
        <v>89.722905965018384</v>
      </c>
      <c r="AV940" s="142">
        <v>86.278536679149724</v>
      </c>
      <c r="AW940" s="142">
        <v>99.477987482126082</v>
      </c>
      <c r="AX940" s="142">
        <v>99.452525810306312</v>
      </c>
      <c r="AY940" s="142">
        <v>100.88897424872781</v>
      </c>
      <c r="AZ940" s="142">
        <v>101.45468875623632</v>
      </c>
      <c r="BA940" s="142">
        <v>103.42169962656202</v>
      </c>
      <c r="BB940" s="164"/>
      <c r="BC940" s="164"/>
      <c r="BD940" s="164"/>
      <c r="BE940" s="164"/>
      <c r="BF940" s="164"/>
    </row>
    <row r="941" spans="1:58" x14ac:dyDescent="0.2">
      <c r="A941" s="37" t="s">
        <v>442</v>
      </c>
      <c r="B941" s="37" t="s">
        <v>1821</v>
      </c>
      <c r="C941" s="37" t="s">
        <v>1859</v>
      </c>
      <c r="D941" s="38"/>
      <c r="E941" s="38"/>
      <c r="F941" s="67" t="s">
        <v>1855</v>
      </c>
      <c r="G941" s="22" t="s">
        <v>1390</v>
      </c>
      <c r="H941" s="27">
        <f t="array" ref="H941:BA941">EIUGeo($H$937:$BA$940,$H$991:$BA$994)</f>
        <v>66.644996850872687</v>
      </c>
      <c r="I941" s="27">
        <v>63.151280911261587</v>
      </c>
      <c r="J941" s="27">
        <v>59.094193821954221</v>
      </c>
      <c r="K941" s="27">
        <v>55.41944577781107</v>
      </c>
      <c r="L941" s="27">
        <v>53.320567574325054</v>
      </c>
      <c r="M941" s="27">
        <v>53.091422704135127</v>
      </c>
      <c r="N941" s="27">
        <v>57.567588405826044</v>
      </c>
      <c r="O941" s="27">
        <v>65.330662806634109</v>
      </c>
      <c r="P941" s="27">
        <v>68.633681786819579</v>
      </c>
      <c r="Q941" s="27">
        <v>67.145451872589831</v>
      </c>
      <c r="R941" s="27">
        <v>75.81031925333042</v>
      </c>
      <c r="S941" s="27">
        <v>74.418601398298009</v>
      </c>
      <c r="T941" s="27">
        <v>76.040775023547113</v>
      </c>
      <c r="U941" s="27">
        <v>70.077917857022442</v>
      </c>
      <c r="V941" s="27">
        <v>72.64893657251082</v>
      </c>
      <c r="W941" s="27">
        <v>81.600477424978408</v>
      </c>
      <c r="X941" s="27">
        <v>79.120703844963529</v>
      </c>
      <c r="Y941" s="27">
        <v>73.217808232908524</v>
      </c>
      <c r="Z941" s="27">
        <v>70.473729211624544</v>
      </c>
      <c r="AA941" s="27">
        <v>66.600831967168659</v>
      </c>
      <c r="AB941" s="27">
        <v>64.044949613610029</v>
      </c>
      <c r="AC941" s="27">
        <v>62.352023269763762</v>
      </c>
      <c r="AD941" s="27">
        <v>63.841197657677938</v>
      </c>
      <c r="AE941" s="27">
        <v>74.12866797597755</v>
      </c>
      <c r="AF941" s="27">
        <v>82.512901357745449</v>
      </c>
      <c r="AG941" s="27">
        <v>86.17877880384863</v>
      </c>
      <c r="AH941" s="27">
        <v>92.181908839506164</v>
      </c>
      <c r="AI941" s="27">
        <v>101.24529717746601</v>
      </c>
      <c r="AJ941" s="27">
        <v>112.12678352138015</v>
      </c>
      <c r="AK941" s="27">
        <v>96.417242701493279</v>
      </c>
      <c r="AL941" s="27">
        <v>99.999999999999957</v>
      </c>
      <c r="AM941" s="27">
        <v>112.78749104408321</v>
      </c>
      <c r="AN941" s="27">
        <v>107.64877614976989</v>
      </c>
      <c r="AO941" s="27">
        <v>107.71057205217738</v>
      </c>
      <c r="AP941" s="27">
        <v>105.28112077861995</v>
      </c>
      <c r="AQ941" s="27">
        <v>86.364481400870019</v>
      </c>
      <c r="AR941" s="27">
        <v>81.517990469104134</v>
      </c>
      <c r="AS941" s="27">
        <v>84.815833636484044</v>
      </c>
      <c r="AT941" s="27">
        <v>90.536073401375745</v>
      </c>
      <c r="AU941" s="27">
        <v>85.376294105122469</v>
      </c>
      <c r="AV941" s="27">
        <v>83.802270658532464</v>
      </c>
      <c r="AW941" s="28">
        <v>98.209524194825079</v>
      </c>
      <c r="AX941" s="28">
        <v>97.624692997366125</v>
      </c>
      <c r="AY941" s="28">
        <v>97.836075974662123</v>
      </c>
      <c r="AZ941" s="28">
        <v>97.89795209865197</v>
      </c>
      <c r="BA941" s="28">
        <v>100.41600056532668</v>
      </c>
    </row>
    <row r="942" spans="1:58" s="142" customFormat="1" outlineLevel="1" x14ac:dyDescent="0.2">
      <c r="A942" s="96"/>
      <c r="B942" s="96"/>
      <c r="C942" s="96"/>
      <c r="D942" s="137"/>
      <c r="E942" s="137"/>
      <c r="F942" s="150" t="s">
        <v>444</v>
      </c>
      <c r="G942" s="140" t="s">
        <v>1031</v>
      </c>
      <c r="H942" s="164">
        <v>48.668375810221711</v>
      </c>
      <c r="I942" s="164">
        <v>49.560070371295012</v>
      </c>
      <c r="J942" s="164">
        <v>50.46810242415863</v>
      </c>
      <c r="K942" s="164">
        <v>51.392771301846153</v>
      </c>
      <c r="L942" s="164">
        <v>52.334381821725373</v>
      </c>
      <c r="M942" s="142">
        <v>53.29324438598141</v>
      </c>
      <c r="N942" s="142">
        <v>55.538851827492181</v>
      </c>
      <c r="O942" s="142">
        <v>57.765667574931811</v>
      </c>
      <c r="P942" s="142">
        <v>59.729399605374397</v>
      </c>
      <c r="Q942" s="142">
        <v>62.050173823170091</v>
      </c>
      <c r="R942" s="142">
        <v>58.357605938175254</v>
      </c>
      <c r="S942" s="142">
        <v>59.729399605374397</v>
      </c>
      <c r="T942" s="142">
        <v>66.381659306586457</v>
      </c>
      <c r="U942" s="142">
        <v>71.173541294747693</v>
      </c>
      <c r="V942" s="142">
        <v>73.146669172225842</v>
      </c>
      <c r="W942" s="142">
        <v>76.660715963544121</v>
      </c>
      <c r="X942" s="142">
        <v>78.633843841022284</v>
      </c>
      <c r="Y942" s="142">
        <v>79.357324062764192</v>
      </c>
      <c r="Z942" s="142">
        <v>80.926430517711154</v>
      </c>
      <c r="AA942" s="142">
        <v>83.00291271258105</v>
      </c>
      <c r="AB942" s="142">
        <v>84.665977637884055</v>
      </c>
      <c r="AC942" s="142">
        <v>86.329042563187087</v>
      </c>
      <c r="AD942" s="142">
        <v>88.527670769519887</v>
      </c>
      <c r="AE942" s="142">
        <v>90.265902471107694</v>
      </c>
      <c r="AF942" s="142">
        <v>91.13971624541945</v>
      </c>
      <c r="AG942" s="142">
        <v>92.088696796016109</v>
      </c>
      <c r="AH942" s="142">
        <v>92.812177017758145</v>
      </c>
      <c r="AI942" s="142">
        <v>93.949074509066946</v>
      </c>
      <c r="AJ942" s="142">
        <v>96.476557361646144</v>
      </c>
      <c r="AK942" s="142">
        <v>98.402706003946221</v>
      </c>
      <c r="AL942" s="142">
        <v>100</v>
      </c>
      <c r="AM942" s="142">
        <v>101.64427323123175</v>
      </c>
      <c r="AN942" s="142">
        <v>104.265714554167</v>
      </c>
      <c r="AO942" s="142">
        <v>106.84957248895985</v>
      </c>
      <c r="AP942" s="142">
        <v>110.1287231043878</v>
      </c>
      <c r="AQ942" s="142">
        <v>112.70318519214497</v>
      </c>
      <c r="AR942" s="142">
        <v>115.05214695104794</v>
      </c>
      <c r="AS942" s="142">
        <v>117.43869209809219</v>
      </c>
      <c r="AT942" s="142">
        <v>120.68965517241409</v>
      </c>
      <c r="AU942" s="142">
        <v>124.12853518744744</v>
      </c>
      <c r="AV942" s="142">
        <v>126.84393498073842</v>
      </c>
      <c r="AW942" s="142">
        <v>130.51982695209188</v>
      </c>
      <c r="AX942" s="142">
        <v>133.31794003008622</v>
      </c>
      <c r="AY942" s="142">
        <v>135.99283117884988</v>
      </c>
      <c r="AZ942" s="142">
        <v>139.41114698336142</v>
      </c>
      <c r="BA942" s="142">
        <v>142.91538557393517</v>
      </c>
      <c r="BB942" s="164"/>
      <c r="BC942" s="164"/>
      <c r="BD942" s="164"/>
      <c r="BE942" s="164"/>
      <c r="BF942" s="164"/>
    </row>
    <row r="943" spans="1:58" s="142" customFormat="1" outlineLevel="1" x14ac:dyDescent="0.2">
      <c r="A943" s="96"/>
      <c r="B943" s="96"/>
      <c r="C943" s="96"/>
      <c r="D943" s="137"/>
      <c r="E943" s="137"/>
      <c r="F943" s="150" t="s">
        <v>445</v>
      </c>
      <c r="G943" s="140" t="s">
        <v>1032</v>
      </c>
      <c r="H943" s="142">
        <v>28.484848484848499</v>
      </c>
      <c r="I943" s="142">
        <v>32.617079889807179</v>
      </c>
      <c r="J943" s="142">
        <v>37.465564738292031</v>
      </c>
      <c r="K943" s="142">
        <v>41.542699724517931</v>
      </c>
      <c r="L943" s="142">
        <v>44.517906336088174</v>
      </c>
      <c r="M943" s="142">
        <v>47.052341597796165</v>
      </c>
      <c r="N943" s="142">
        <v>48.953168044077152</v>
      </c>
      <c r="O943" s="142">
        <v>50.495867768595069</v>
      </c>
      <c r="P943" s="142">
        <v>52.093663911845759</v>
      </c>
      <c r="Q943" s="142">
        <v>54.242424242424271</v>
      </c>
      <c r="R943" s="142">
        <v>56.749311294765867</v>
      </c>
      <c r="S943" s="142">
        <v>59.035812672176341</v>
      </c>
      <c r="T943" s="142">
        <v>61.157024793388466</v>
      </c>
      <c r="U943" s="142">
        <v>62.424242424242465</v>
      </c>
      <c r="V943" s="142">
        <v>63.553719008264501</v>
      </c>
      <c r="W943" s="142">
        <v>65.151515151515184</v>
      </c>
      <c r="X943" s="142">
        <v>66.914600550964224</v>
      </c>
      <c r="Y943" s="142">
        <v>68.732782369146037</v>
      </c>
      <c r="Z943" s="142">
        <v>70.165289256198378</v>
      </c>
      <c r="AA943" s="142">
        <v>71.845730027548242</v>
      </c>
      <c r="AB943" s="142">
        <v>75.399449035812694</v>
      </c>
      <c r="AC943" s="142">
        <v>78.705234159779636</v>
      </c>
      <c r="AD943" s="142">
        <v>81.294765840220407</v>
      </c>
      <c r="AE943" s="142">
        <v>83.498622589531692</v>
      </c>
      <c r="AF943" s="142">
        <v>85.757575757575765</v>
      </c>
      <c r="AG943" s="142">
        <v>88.181818181818187</v>
      </c>
      <c r="AH943" s="142">
        <v>90.688705234159784</v>
      </c>
      <c r="AI943" s="142">
        <v>93.223140495867767</v>
      </c>
      <c r="AJ943" s="142">
        <v>96.170798898071638</v>
      </c>
      <c r="AK943" s="142">
        <v>98.236914600550975</v>
      </c>
      <c r="AL943" s="142">
        <v>100</v>
      </c>
      <c r="AM943" s="142">
        <v>102.42424242424242</v>
      </c>
      <c r="AN943" s="142">
        <v>105.04132231404958</v>
      </c>
      <c r="AO943" s="142">
        <v>107.07988980716252</v>
      </c>
      <c r="AP943" s="142">
        <v>108.84297520661156</v>
      </c>
      <c r="AQ943" s="142">
        <v>110.19283746556472</v>
      </c>
      <c r="AR943" s="142">
        <v>111.57024793388427</v>
      </c>
      <c r="AS943" s="142">
        <v>113.11294765840218</v>
      </c>
      <c r="AT943" s="142">
        <v>114.95867768595039</v>
      </c>
      <c r="AU943" s="142">
        <v>117.21763085399446</v>
      </c>
      <c r="AV943" s="142">
        <v>119.19191919191952</v>
      </c>
      <c r="AW943" s="142">
        <v>122.200506392272</v>
      </c>
      <c r="AX943" s="142">
        <v>124.71931280457943</v>
      </c>
      <c r="AY943" s="142">
        <v>127.60282331662128</v>
      </c>
      <c r="AZ943" s="142">
        <v>130.68162423760472</v>
      </c>
      <c r="BA943" s="142">
        <v>133.96643754444113</v>
      </c>
      <c r="BB943" s="164"/>
      <c r="BC943" s="164"/>
      <c r="BD943" s="164"/>
      <c r="BE943" s="164"/>
      <c r="BF943" s="164"/>
    </row>
    <row r="944" spans="1:58" s="142" customFormat="1" outlineLevel="1" x14ac:dyDescent="0.2">
      <c r="A944" s="96"/>
      <c r="B944" s="96"/>
      <c r="C944" s="96"/>
      <c r="D944" s="137"/>
      <c r="E944" s="137"/>
      <c r="F944" s="150" t="s">
        <v>446</v>
      </c>
      <c r="G944" s="140" t="s">
        <v>1033</v>
      </c>
      <c r="H944" s="142">
        <v>17.876205637231902</v>
      </c>
      <c r="I944" s="142">
        <v>21.987077441708049</v>
      </c>
      <c r="J944" s="142">
        <v>25.742110684520974</v>
      </c>
      <c r="K944" s="142">
        <v>30.620844648375304</v>
      </c>
      <c r="L944" s="142">
        <v>34.188594437681417</v>
      </c>
      <c r="M944" s="142">
        <v>38.037269407247855</v>
      </c>
      <c r="N944" s="142">
        <v>39.872647251615263</v>
      </c>
      <c r="O944" s="142">
        <v>42.429066391984207</v>
      </c>
      <c r="P944" s="142">
        <v>45.041670568405223</v>
      </c>
      <c r="Q944" s="142">
        <v>47.747916471579757</v>
      </c>
      <c r="R944" s="142">
        <v>51.212660361457047</v>
      </c>
      <c r="S944" s="142">
        <v>56.185036052064774</v>
      </c>
      <c r="T944" s="142">
        <v>59.26584886225303</v>
      </c>
      <c r="U944" s="142">
        <v>61.719262103193138</v>
      </c>
      <c r="V944" s="142">
        <v>63.648281674314077</v>
      </c>
      <c r="W944" s="142">
        <v>65.979960670474767</v>
      </c>
      <c r="X944" s="142">
        <v>68.002621968349104</v>
      </c>
      <c r="Y944" s="142">
        <v>70.615226144770119</v>
      </c>
      <c r="Z944" s="142">
        <v>72.497424852514285</v>
      </c>
      <c r="AA944" s="142">
        <v>74.051877516621389</v>
      </c>
      <c r="AB944" s="142">
        <v>75.596966008053172</v>
      </c>
      <c r="AC944" s="142">
        <v>77.067141118082162</v>
      </c>
      <c r="AD944" s="142">
        <v>79.127259106657945</v>
      </c>
      <c r="AE944" s="142">
        <v>81.196741267908919</v>
      </c>
      <c r="AF944" s="142">
        <v>83.528420264069609</v>
      </c>
      <c r="AG944" s="142">
        <v>85.794550051502924</v>
      </c>
      <c r="AH944" s="142">
        <v>88.762992789587059</v>
      </c>
      <c r="AI944" s="142">
        <v>91.253862721228515</v>
      </c>
      <c r="AJ944" s="142">
        <v>94.297218840715431</v>
      </c>
      <c r="AK944" s="142">
        <v>97.340574960202233</v>
      </c>
      <c r="AL944" s="142">
        <v>100</v>
      </c>
      <c r="AM944" s="142">
        <v>102.45341324094012</v>
      </c>
      <c r="AN944" s="142">
        <v>104.89746230920494</v>
      </c>
      <c r="AO944" s="142">
        <v>107.00440116115738</v>
      </c>
      <c r="AP944" s="142">
        <v>109.60764116490307</v>
      </c>
      <c r="AQ944" s="142">
        <v>112.35134375877882</v>
      </c>
      <c r="AR944" s="142">
        <v>112.9319224646502</v>
      </c>
      <c r="AS944" s="142">
        <v>113.671692106002</v>
      </c>
      <c r="AT944" s="142">
        <v>114.7111152729652</v>
      </c>
      <c r="AU944" s="142">
        <v>115.85354433935757</v>
      </c>
      <c r="AV944" s="142">
        <v>116.69631988013855</v>
      </c>
      <c r="AW944" s="142">
        <v>117.74658675905981</v>
      </c>
      <c r="AX944" s="142">
        <v>118.69086241025629</v>
      </c>
      <c r="AY944" s="142">
        <v>119.75836398807982</v>
      </c>
      <c r="AZ944" s="142">
        <v>120.98586212790528</v>
      </c>
      <c r="BA944" s="142">
        <v>122.41018638216306</v>
      </c>
      <c r="BB944" s="164"/>
      <c r="BC944" s="164"/>
      <c r="BD944" s="164"/>
      <c r="BE944" s="164"/>
      <c r="BF944" s="164"/>
    </row>
    <row r="945" spans="1:58" s="142" customFormat="1" outlineLevel="1" x14ac:dyDescent="0.2">
      <c r="A945" s="96"/>
      <c r="B945" s="96"/>
      <c r="C945" s="96"/>
      <c r="D945" s="137"/>
      <c r="E945" s="137"/>
      <c r="F945" s="150" t="s">
        <v>447</v>
      </c>
      <c r="G945" s="140" t="s">
        <v>1034</v>
      </c>
      <c r="H945" s="142">
        <v>19.334953539170865</v>
      </c>
      <c r="I945" s="142">
        <v>21.813492540850749</v>
      </c>
      <c r="J945" s="142">
        <v>23.857406219961163</v>
      </c>
      <c r="K945" s="142">
        <v>25.842586747373023</v>
      </c>
      <c r="L945" s="142">
        <v>27.393141952215405</v>
      </c>
      <c r="M945" s="142">
        <v>29.689608183629662</v>
      </c>
      <c r="N945" s="142">
        <v>32.062427512252114</v>
      </c>
      <c r="O945" s="142">
        <v>34.552713144271664</v>
      </c>
      <c r="P945" s="142">
        <v>37.571597141578394</v>
      </c>
      <c r="Q945" s="142">
        <v>41.001613200775196</v>
      </c>
      <c r="R945" s="142">
        <v>45.01308746178789</v>
      </c>
      <c r="S945" s="142">
        <v>48.531203248532485</v>
      </c>
      <c r="T945" s="142">
        <v>51.42674762727227</v>
      </c>
      <c r="U945" s="142">
        <v>53.030162668643371</v>
      </c>
      <c r="V945" s="142">
        <v>54.938990098847029</v>
      </c>
      <c r="W945" s="142">
        <v>56.665744758785131</v>
      </c>
      <c r="X945" s="142">
        <v>58.674418546876396</v>
      </c>
      <c r="Y945" s="142">
        <v>61.194070754745262</v>
      </c>
      <c r="Z945" s="142">
        <v>64.318674425109421</v>
      </c>
      <c r="AA945" s="142">
        <v>67.419784834794172</v>
      </c>
      <c r="AB945" s="142">
        <v>70.485655353459563</v>
      </c>
      <c r="AC945" s="142">
        <v>74.160885055315845</v>
      </c>
      <c r="AD945" s="142">
        <v>76.504781548846765</v>
      </c>
      <c r="AE945" s="142">
        <v>78.979936246015342</v>
      </c>
      <c r="AF945" s="142">
        <v>82.373898368647914</v>
      </c>
      <c r="AG945" s="142">
        <v>86.18038627414208</v>
      </c>
      <c r="AH945" s="142">
        <v>90.193137071066801</v>
      </c>
      <c r="AI945" s="142">
        <v>94.637164822801267</v>
      </c>
      <c r="AJ945" s="142">
        <v>97.993624601537505</v>
      </c>
      <c r="AK945" s="142">
        <v>97.88111756984803</v>
      </c>
      <c r="AL945" s="142">
        <v>100</v>
      </c>
      <c r="AM945" s="142">
        <v>102.28764297768593</v>
      </c>
      <c r="AN945" s="142">
        <v>103.61897618601154</v>
      </c>
      <c r="AO945" s="142">
        <v>104.7627976748545</v>
      </c>
      <c r="AP945" s="142">
        <v>105.92537033564588</v>
      </c>
      <c r="AQ945" s="142">
        <v>108.47552972060735</v>
      </c>
      <c r="AR945" s="142">
        <v>111.06319144946541</v>
      </c>
      <c r="AS945" s="142">
        <v>113.61335083442714</v>
      </c>
      <c r="AT945" s="142">
        <v>116.96981061316315</v>
      </c>
      <c r="AU945" s="142">
        <v>120.94505906619153</v>
      </c>
      <c r="AV945" s="142">
        <v>123.12019501218823</v>
      </c>
      <c r="AW945" s="142">
        <v>127.41336689955496</v>
      </c>
      <c r="AX945" s="142">
        <v>133.64953960326187</v>
      </c>
      <c r="AY945" s="142">
        <v>137.8220782296757</v>
      </c>
      <c r="AZ945" s="142">
        <v>142.12681302110138</v>
      </c>
      <c r="BA945" s="142">
        <v>146.27748446856964</v>
      </c>
      <c r="BB945" s="164"/>
      <c r="BC945" s="164"/>
      <c r="BD945" s="164"/>
      <c r="BE945" s="164"/>
      <c r="BF945" s="164"/>
    </row>
    <row r="946" spans="1:58" x14ac:dyDescent="0.2">
      <c r="A946" s="37" t="s">
        <v>442</v>
      </c>
      <c r="B946" s="37" t="s">
        <v>1822</v>
      </c>
      <c r="C946" s="37" t="s">
        <v>1859</v>
      </c>
      <c r="F946" s="67" t="s">
        <v>1856</v>
      </c>
      <c r="G946" s="31" t="s">
        <v>1391</v>
      </c>
      <c r="H946" s="27">
        <f t="array" ref="H946:BA946">EIUGeo($H$942:$BA$945,$H$1011:$BA$1014)</f>
        <v>28.053204796799761</v>
      </c>
      <c r="I946" s="27">
        <v>31.248174087720312</v>
      </c>
      <c r="J946" s="27">
        <v>34.233906905963465</v>
      </c>
      <c r="K946" s="27">
        <v>37.220553240803362</v>
      </c>
      <c r="L946" s="27">
        <v>39.44198059931287</v>
      </c>
      <c r="M946" s="27">
        <v>41.865982909523602</v>
      </c>
      <c r="N946" s="27">
        <v>44.054865571999223</v>
      </c>
      <c r="O946" s="27">
        <v>46.346195796575742</v>
      </c>
      <c r="P946" s="27">
        <v>48.753223056334711</v>
      </c>
      <c r="Q946" s="27">
        <v>51.506729232559088</v>
      </c>
      <c r="R946" s="27">
        <v>52.961473986340245</v>
      </c>
      <c r="S946" s="27">
        <v>55.873935429830816</v>
      </c>
      <c r="T946" s="27">
        <v>59.750432176301651</v>
      </c>
      <c r="U946" s="27">
        <v>62.36048610164584</v>
      </c>
      <c r="V946" s="27">
        <v>64.119692208538893</v>
      </c>
      <c r="W946" s="27">
        <v>66.444931489945475</v>
      </c>
      <c r="X946" s="27">
        <v>68.400466010573936</v>
      </c>
      <c r="Y946" s="27">
        <v>70.277389923513709</v>
      </c>
      <c r="Z946" s="27">
        <v>72.324898301367796</v>
      </c>
      <c r="AA946" s="27">
        <v>74.498779235489877</v>
      </c>
      <c r="AB946" s="27">
        <v>76.986034649549353</v>
      </c>
      <c r="AC946" s="27">
        <v>79.552195160351616</v>
      </c>
      <c r="AD946" s="27">
        <v>81.858359747175797</v>
      </c>
      <c r="AE946" s="27">
        <v>83.972656282175294</v>
      </c>
      <c r="AF946" s="27">
        <v>86.131919418173098</v>
      </c>
      <c r="AG946" s="27">
        <v>88.434210230434402</v>
      </c>
      <c r="AH946" s="27">
        <v>90.862317030841055</v>
      </c>
      <c r="AI946" s="27">
        <v>93.423637788955901</v>
      </c>
      <c r="AJ946" s="27">
        <v>96.35707815332124</v>
      </c>
      <c r="AK946" s="27">
        <v>98.026754754874673</v>
      </c>
      <c r="AL946" s="27">
        <v>100</v>
      </c>
      <c r="AM946" s="27">
        <v>102.14429803845272</v>
      </c>
      <c r="AN946" s="27">
        <v>104.40541264007679</v>
      </c>
      <c r="AO946" s="27">
        <v>106.40473059558497</v>
      </c>
      <c r="AP946" s="27">
        <v>108.65810285455306</v>
      </c>
      <c r="AQ946" s="27">
        <v>110.97158418236677</v>
      </c>
      <c r="AR946" s="27">
        <v>112.81291863997731</v>
      </c>
      <c r="AS946" s="27">
        <v>114.72172912733068</v>
      </c>
      <c r="AT946" s="27">
        <v>117.23124552141725</v>
      </c>
      <c r="AU946" s="27">
        <v>120.06643793170892</v>
      </c>
      <c r="AV946" s="27">
        <v>122.09372053438202</v>
      </c>
      <c r="AW946" s="28">
        <v>125.2295896821644</v>
      </c>
      <c r="AX946" s="28">
        <v>128.41814277460867</v>
      </c>
      <c r="AY946" s="28">
        <v>131.16828140546778</v>
      </c>
      <c r="AZ946" s="28">
        <v>134.25470970833112</v>
      </c>
      <c r="BA946" s="28">
        <v>137.41737822229641</v>
      </c>
    </row>
    <row r="947" spans="1:58" ht="25.5" x14ac:dyDescent="0.2">
      <c r="A947" s="37" t="s">
        <v>442</v>
      </c>
      <c r="B947" s="37" t="s">
        <v>1823</v>
      </c>
      <c r="C947" s="37" t="s">
        <v>1859</v>
      </c>
      <c r="F947" s="69" t="s">
        <v>1857</v>
      </c>
      <c r="G947" s="31" t="s">
        <v>1392</v>
      </c>
      <c r="H947" s="27">
        <f>IF(AND(ISNUMBER(H946),ISNUMBER(H911)),H946/H911*100,"–")</f>
        <v>73.845820746814198</v>
      </c>
      <c r="I947" s="27">
        <f t="shared" ref="I947:BA947" si="428">IF(AND(ISNUMBER(I946),ISNUMBER(I911)),I946/I911*100,"–")</f>
        <v>72.966485716299943</v>
      </c>
      <c r="J947" s="27">
        <f t="shared" si="428"/>
        <v>72.392679067256225</v>
      </c>
      <c r="K947" s="27">
        <f t="shared" si="428"/>
        <v>72.970885214931997</v>
      </c>
      <c r="L947" s="27">
        <f t="shared" si="428"/>
        <v>72.904099186236778</v>
      </c>
      <c r="M947" s="27">
        <f t="shared" si="428"/>
        <v>73.590621551251758</v>
      </c>
      <c r="N947" s="27">
        <f t="shared" si="428"/>
        <v>75.524038289366317</v>
      </c>
      <c r="O947" s="27">
        <f t="shared" si="428"/>
        <v>77.455885527406622</v>
      </c>
      <c r="P947" s="27">
        <f t="shared" si="428"/>
        <v>78.995093577438837</v>
      </c>
      <c r="Q947" s="27">
        <f t="shared" si="428"/>
        <v>80.011868979711792</v>
      </c>
      <c r="R947" s="27">
        <f t="shared" si="428"/>
        <v>78.57028543513303</v>
      </c>
      <c r="S947" s="27">
        <f t="shared" si="428"/>
        <v>78.727154541146675</v>
      </c>
      <c r="T947" s="27">
        <f t="shared" si="428"/>
        <v>80.685460846374369</v>
      </c>
      <c r="U947" s="27">
        <f t="shared" si="428"/>
        <v>81.35915152729838</v>
      </c>
      <c r="V947" s="27">
        <f t="shared" si="428"/>
        <v>81.503836921061293</v>
      </c>
      <c r="W947" s="27">
        <f t="shared" si="428"/>
        <v>86.442979478649377</v>
      </c>
      <c r="X947" s="27">
        <f t="shared" si="428"/>
        <v>87.00758691920187</v>
      </c>
      <c r="Y947" s="27">
        <f t="shared" si="428"/>
        <v>87.988305172013625</v>
      </c>
      <c r="Z947" s="27">
        <f t="shared" si="428"/>
        <v>89.528664854016483</v>
      </c>
      <c r="AA947" s="27">
        <f>IF(AND(ISNUMBER(AA946),ISNUMBER(AA911)),AA946/AA911*100,"–")</f>
        <v>91.307120191109718</v>
      </c>
      <c r="AB947" s="27">
        <f>IF(AND(ISNUMBER(AB946),ISNUMBER(AB911)),AB946/AB911*100,"–")</f>
        <v>92.861895830268153</v>
      </c>
      <c r="AC947" s="27">
        <f>IF(AND(ISNUMBER(AC946),ISNUMBER(AC911)),AC946/AC911*100,"–")</f>
        <v>94.248298858596741</v>
      </c>
      <c r="AD947" s="27">
        <f>IF(AND(ISNUMBER(AD946),ISNUMBER(AD911)),AD946/AD911*100,"–")</f>
        <v>95.345133163444075</v>
      </c>
      <c r="AE947" s="27">
        <f t="shared" si="428"/>
        <v>96.115303676302716</v>
      </c>
      <c r="AF947" s="27">
        <f t="shared" si="428"/>
        <v>96.738003801364798</v>
      </c>
      <c r="AG947" s="27">
        <f t="shared" si="428"/>
        <v>97.376973949776939</v>
      </c>
      <c r="AH947" s="27">
        <f t="shared" si="428"/>
        <v>98.016800346487059</v>
      </c>
      <c r="AI947" s="27">
        <f t="shared" si="428"/>
        <v>98.716142610071756</v>
      </c>
      <c r="AJ947" s="27">
        <f t="shared" si="428"/>
        <v>98.681840895908067</v>
      </c>
      <c r="AK947" s="27">
        <f t="shared" si="428"/>
        <v>99.674779783624729</v>
      </c>
      <c r="AL947" s="27">
        <f t="shared" si="428"/>
        <v>99.999999999999986</v>
      </c>
      <c r="AM947" s="27">
        <f t="shared" si="428"/>
        <v>99.315607991713733</v>
      </c>
      <c r="AN947" s="27">
        <f t="shared" si="428"/>
        <v>99.030857952129153</v>
      </c>
      <c r="AO947" s="27">
        <f t="shared" si="428"/>
        <v>99.393220615013121</v>
      </c>
      <c r="AP947" s="27">
        <f t="shared" si="428"/>
        <v>100.7214807527205</v>
      </c>
      <c r="AQ947" s="27">
        <f t="shared" si="428"/>
        <v>102.50778059591848</v>
      </c>
      <c r="AR947" s="27">
        <f t="shared" si="428"/>
        <v>103.77805620008627</v>
      </c>
      <c r="AS947" s="27">
        <f t="shared" si="428"/>
        <v>103.77634251861605</v>
      </c>
      <c r="AT947" s="27">
        <f t="shared" si="428"/>
        <v>104.05498750427978</v>
      </c>
      <c r="AU947" s="27">
        <f t="shared" si="428"/>
        <v>105.22642941568496</v>
      </c>
      <c r="AV947" s="27">
        <f t="shared" si="428"/>
        <v>106.52471051811767</v>
      </c>
      <c r="AW947" s="28">
        <f t="shared" si="428"/>
        <v>106.99327186216104</v>
      </c>
      <c r="AX947" s="28">
        <f t="shared" si="428"/>
        <v>107.89449230316259</v>
      </c>
      <c r="AY947" s="28">
        <f t="shared" si="428"/>
        <v>108.47378233281081</v>
      </c>
      <c r="AZ947" s="28">
        <f t="shared" si="428"/>
        <v>109.24299068864842</v>
      </c>
      <c r="BA947" s="28">
        <f t="shared" si="428"/>
        <v>109.98510299150182</v>
      </c>
    </row>
    <row r="948" spans="1:58" s="142" customFormat="1" outlineLevel="1" x14ac:dyDescent="0.2">
      <c r="A948" s="96"/>
      <c r="B948" s="96"/>
      <c r="C948" s="96"/>
      <c r="D948" s="96"/>
      <c r="E948" s="96"/>
      <c r="F948" s="150" t="s">
        <v>444</v>
      </c>
      <c r="G948" s="148" t="s">
        <v>1035</v>
      </c>
      <c r="H948" s="142">
        <v>60.309003867201255</v>
      </c>
      <c r="I948" s="142">
        <v>50.519553179732284</v>
      </c>
      <c r="J948" s="142">
        <v>46.017535908155374</v>
      </c>
      <c r="K948" s="142">
        <v>42.101221006982136</v>
      </c>
      <c r="L948" s="142">
        <v>37.612523483832412</v>
      </c>
      <c r="M948" s="142">
        <v>36.851267571107286</v>
      </c>
      <c r="N948" s="142">
        <v>48.950004817357559</v>
      </c>
      <c r="O948" s="142">
        <v>59.334835109453898</v>
      </c>
      <c r="P948" s="142">
        <v>61.299471560381647</v>
      </c>
      <c r="Q948" s="142">
        <v>57.350788115283919</v>
      </c>
      <c r="R948" s="142">
        <v>67.712911387881277</v>
      </c>
      <c r="S948" s="142">
        <v>77.064380041267256</v>
      </c>
      <c r="T948" s="142">
        <v>86.047167660746467</v>
      </c>
      <c r="U948" s="142">
        <v>80.410579545060585</v>
      </c>
      <c r="V948" s="142">
        <v>81.647062712070479</v>
      </c>
      <c r="W948" s="142">
        <v>91.628078806440953</v>
      </c>
      <c r="X948" s="142">
        <v>88.982521345855403</v>
      </c>
      <c r="Y948" s="142">
        <v>78.352569328494269</v>
      </c>
      <c r="Z948" s="142">
        <v>77.629135704520024</v>
      </c>
      <c r="AA948" s="142">
        <v>74.73797093594662</v>
      </c>
      <c r="AB948" s="142">
        <v>65.272735060036609</v>
      </c>
      <c r="AC948" s="142">
        <v>63.115755729703579</v>
      </c>
      <c r="AD948" s="142">
        <v>67.139748740264153</v>
      </c>
      <c r="AE948" s="142">
        <v>81.184884118372096</v>
      </c>
      <c r="AF948" s="142">
        <v>88.953789049487014</v>
      </c>
      <c r="AG948" s="142">
        <v>88.189013385093702</v>
      </c>
      <c r="AH948" s="142">
        <v>87.091248138063122</v>
      </c>
      <c r="AI948" s="142">
        <v>94.96240176861707</v>
      </c>
      <c r="AJ948" s="142">
        <v>105.10188847478308</v>
      </c>
      <c r="AK948" s="142">
        <v>106.11230188538927</v>
      </c>
      <c r="AL948" s="142">
        <v>100</v>
      </c>
      <c r="AM948" s="142">
        <v>105.28565214301435</v>
      </c>
      <c r="AN948" s="142">
        <v>100.52857182874672</v>
      </c>
      <c r="AO948" s="142">
        <v>106.25705277148168</v>
      </c>
      <c r="AP948" s="142">
        <v>108.11628197418952</v>
      </c>
      <c r="AQ948" s="142">
        <v>92.789398629232579</v>
      </c>
      <c r="AR948" s="142">
        <v>94.079190623651172</v>
      </c>
      <c r="AS948" s="142">
        <v>97.241928288326903</v>
      </c>
      <c r="AT948" s="142">
        <v>105.18811141027848</v>
      </c>
      <c r="AU948" s="142">
        <v>102.7367614840274</v>
      </c>
      <c r="AV948" s="142">
        <v>110.10261385921706</v>
      </c>
      <c r="AW948" s="142">
        <v>117.13039292570832</v>
      </c>
      <c r="AX948" s="142">
        <v>116.00801082410739</v>
      </c>
      <c r="AY948" s="142">
        <v>115.04097730041848</v>
      </c>
      <c r="AZ948" s="142">
        <v>118.67978237036112</v>
      </c>
      <c r="BA948" s="142">
        <v>124.97106936926845</v>
      </c>
      <c r="BB948" s="164"/>
      <c r="BC948" s="164"/>
      <c r="BD948" s="164"/>
      <c r="BE948" s="164"/>
      <c r="BF948" s="164"/>
    </row>
    <row r="949" spans="1:58" s="142" customFormat="1" outlineLevel="1" x14ac:dyDescent="0.2">
      <c r="A949" s="96"/>
      <c r="B949" s="96"/>
      <c r="C949" s="96"/>
      <c r="D949" s="96"/>
      <c r="E949" s="96"/>
      <c r="F949" s="150" t="s">
        <v>445</v>
      </c>
      <c r="G949" s="148" t="s">
        <v>1036</v>
      </c>
      <c r="H949" s="142">
        <v>44.888771046851105</v>
      </c>
      <c r="I949" s="142">
        <v>40.506149097057893</v>
      </c>
      <c r="J949" s="142">
        <v>39.797276789305528</v>
      </c>
      <c r="K949" s="142">
        <v>39.203210237488271</v>
      </c>
      <c r="L949" s="142">
        <v>36.752273492183555</v>
      </c>
      <c r="M949" s="142">
        <v>36.818621131132204</v>
      </c>
      <c r="N949" s="142">
        <v>48.723193470588278</v>
      </c>
      <c r="O949" s="142">
        <v>58.159398087406359</v>
      </c>
      <c r="P949" s="142">
        <v>60.232506621325335</v>
      </c>
      <c r="Q949" s="142">
        <v>57.219931223476493</v>
      </c>
      <c r="R949" s="142">
        <v>68.476181131217658</v>
      </c>
      <c r="S949" s="142">
        <v>69.155558052993328</v>
      </c>
      <c r="T949" s="142">
        <v>73.974219172357607</v>
      </c>
      <c r="U949" s="142">
        <v>68.378206161666313</v>
      </c>
      <c r="V949" s="142">
        <v>69.119445497677702</v>
      </c>
      <c r="W949" s="142">
        <v>77.08375184287695</v>
      </c>
      <c r="X949" s="142">
        <v>75.82443510333421</v>
      </c>
      <c r="Y949" s="142">
        <v>67.936859311842525</v>
      </c>
      <c r="Z949" s="142">
        <v>67.222602245416667</v>
      </c>
      <c r="AA949" s="142">
        <v>64.817853157708711</v>
      </c>
      <c r="AB949" s="142">
        <v>56.89540694862761</v>
      </c>
      <c r="AC949" s="142">
        <v>56.504894091370709</v>
      </c>
      <c r="AD949" s="142">
        <v>61.393894183619381</v>
      </c>
      <c r="AE949" s="142">
        <v>74.995512301973093</v>
      </c>
      <c r="AF949" s="142">
        <v>83.166126147597822</v>
      </c>
      <c r="AG949" s="142">
        <v>84.865356455877716</v>
      </c>
      <c r="AH949" s="142">
        <v>87.007644390469196</v>
      </c>
      <c r="AI949" s="142">
        <v>96.470361915746437</v>
      </c>
      <c r="AJ949" s="142">
        <v>106.56542527883595</v>
      </c>
      <c r="AK949" s="142">
        <v>104.14546768761417</v>
      </c>
      <c r="AL949" s="142">
        <v>100</v>
      </c>
      <c r="AM949" s="142">
        <v>105.43867700290494</v>
      </c>
      <c r="AN949" s="142">
        <v>99.156128067936734</v>
      </c>
      <c r="AO949" s="142">
        <v>103.41703657551358</v>
      </c>
      <c r="AP949" s="142">
        <v>104.05627691056013</v>
      </c>
      <c r="AQ949" s="142">
        <v>87.125455534141281</v>
      </c>
      <c r="AR949" s="142">
        <v>87.65234807735149</v>
      </c>
      <c r="AS949" s="142">
        <v>90.078744023173059</v>
      </c>
      <c r="AT949" s="142">
        <v>95.087342493710352</v>
      </c>
      <c r="AU949" s="142">
        <v>89.534815567485666</v>
      </c>
      <c r="AV949" s="142">
        <v>96.009301496872325</v>
      </c>
      <c r="AW949" s="142">
        <v>103.81056491233097</v>
      </c>
      <c r="AX949" s="142">
        <v>102.17215113771297</v>
      </c>
      <c r="AY949" s="142">
        <v>100.96008533444436</v>
      </c>
      <c r="AZ949" s="142">
        <v>103.58843119891135</v>
      </c>
      <c r="BA949" s="142">
        <v>107.52528394403213</v>
      </c>
      <c r="BB949" s="164"/>
      <c r="BC949" s="164"/>
      <c r="BD949" s="164"/>
      <c r="BE949" s="164"/>
      <c r="BF949" s="164"/>
    </row>
    <row r="950" spans="1:58" s="142" customFormat="1" outlineLevel="1" x14ac:dyDescent="0.2">
      <c r="A950" s="96"/>
      <c r="B950" s="96"/>
      <c r="C950" s="96"/>
      <c r="D950" s="96"/>
      <c r="E950" s="96"/>
      <c r="F950" s="150" t="s">
        <v>446</v>
      </c>
      <c r="G950" s="148" t="s">
        <v>1037</v>
      </c>
      <c r="H950" s="142">
        <v>28.162105474857778</v>
      </c>
      <c r="I950" s="142">
        <v>27.186874540232278</v>
      </c>
      <c r="J950" s="142">
        <v>27.825405735699675</v>
      </c>
      <c r="K950" s="142">
        <v>28.442975508450161</v>
      </c>
      <c r="L950" s="142">
        <v>26.975425432227343</v>
      </c>
      <c r="M950" s="142">
        <v>27.732509670741667</v>
      </c>
      <c r="N950" s="142">
        <v>37.739246836408647</v>
      </c>
      <c r="O950" s="142">
        <v>45.506183859366239</v>
      </c>
      <c r="P950" s="142">
        <v>48.223373707835506</v>
      </c>
      <c r="Q950" s="142">
        <v>47.884390798487082</v>
      </c>
      <c r="R950" s="142">
        <v>59.717929503905225</v>
      </c>
      <c r="S950" s="142">
        <v>62.955017955393167</v>
      </c>
      <c r="T950" s="142">
        <v>67.441601982166787</v>
      </c>
      <c r="U950" s="142">
        <v>62.431928687775191</v>
      </c>
      <c r="V950" s="142">
        <v>61.546322997163827</v>
      </c>
      <c r="W950" s="142">
        <v>68.480284238539113</v>
      </c>
      <c r="X950" s="142">
        <v>69.997143035199542</v>
      </c>
      <c r="Y950" s="142">
        <v>63.709778699374539</v>
      </c>
      <c r="Z950" s="142">
        <v>62.694523157105017</v>
      </c>
      <c r="AA950" s="142">
        <v>60.576688118989054</v>
      </c>
      <c r="AB950" s="142">
        <v>51.488334112550362</v>
      </c>
      <c r="AC950" s="142">
        <v>51.49719980753806</v>
      </c>
      <c r="AD950" s="142">
        <v>56.530388462350608</v>
      </c>
      <c r="AE950" s="142">
        <v>71.547224284079618</v>
      </c>
      <c r="AF950" s="142">
        <v>80.008204599689705</v>
      </c>
      <c r="AG950" s="142">
        <v>81.419886178077945</v>
      </c>
      <c r="AH950" s="142">
        <v>82.74596539273189</v>
      </c>
      <c r="AI950" s="142">
        <v>92.532481654353077</v>
      </c>
      <c r="AJ950" s="142">
        <v>106.87710372505467</v>
      </c>
      <c r="AK950" s="142">
        <v>105.93697321013748</v>
      </c>
      <c r="AL950" s="142">
        <v>100</v>
      </c>
      <c r="AM950" s="142">
        <v>110.66819874285014</v>
      </c>
      <c r="AN950" s="142">
        <v>105.88351134597588</v>
      </c>
      <c r="AO950" s="142">
        <v>112.04623182650377</v>
      </c>
      <c r="AP950" s="142">
        <v>115.40059767011221</v>
      </c>
      <c r="AQ950" s="142">
        <v>99.254380530992947</v>
      </c>
      <c r="AR950" s="142">
        <v>99.556385785295205</v>
      </c>
      <c r="AS950" s="142">
        <v>101.75451081700585</v>
      </c>
      <c r="AT950" s="142">
        <v>107.5112028541719</v>
      </c>
      <c r="AU950" s="142">
        <v>103.16340929417618</v>
      </c>
      <c r="AV950" s="142">
        <v>113.13751081069834</v>
      </c>
      <c r="AW950" s="142">
        <v>112.33894335072144</v>
      </c>
      <c r="AX950" s="142">
        <v>107.76500506996251</v>
      </c>
      <c r="AY950" s="142">
        <v>106.11722978905482</v>
      </c>
      <c r="AZ950" s="142">
        <v>108.71143743854495</v>
      </c>
      <c r="BA950" s="142">
        <v>113.04323734017608</v>
      </c>
      <c r="BB950" s="164"/>
      <c r="BC950" s="164"/>
      <c r="BD950" s="164"/>
      <c r="BE950" s="164"/>
      <c r="BF950" s="164"/>
    </row>
    <row r="951" spans="1:58" s="142" customFormat="1" outlineLevel="1" x14ac:dyDescent="0.2">
      <c r="A951" s="96"/>
      <c r="B951" s="96"/>
      <c r="C951" s="96"/>
      <c r="D951" s="96"/>
      <c r="E951" s="96"/>
      <c r="F951" s="150" t="s">
        <v>447</v>
      </c>
      <c r="G951" s="148" t="s">
        <v>1038</v>
      </c>
      <c r="H951" s="142">
        <v>51.750221515044068</v>
      </c>
      <c r="I951" s="142">
        <v>49.313843409227495</v>
      </c>
      <c r="J951" s="142">
        <v>44.290220494460804</v>
      </c>
      <c r="K951" s="142">
        <v>39.443407449972</v>
      </c>
      <c r="L951" s="142">
        <v>36.327100112207731</v>
      </c>
      <c r="M951" s="142">
        <v>36.55107785901923</v>
      </c>
      <c r="N951" s="142">
        <v>43.034117495414968</v>
      </c>
      <c r="O951" s="142">
        <v>49.236924197299992</v>
      </c>
      <c r="P951" s="142">
        <v>56.413871151133748</v>
      </c>
      <c r="Q951" s="142">
        <v>56.496712690837782</v>
      </c>
      <c r="R951" s="142">
        <v>67.41599587084562</v>
      </c>
      <c r="S951" s="142">
        <v>72.008939354629547</v>
      </c>
      <c r="T951" s="142">
        <v>73.952465429338602</v>
      </c>
      <c r="U951" s="142">
        <v>63.332263711976864</v>
      </c>
      <c r="V951" s="142">
        <v>64.440467706960533</v>
      </c>
      <c r="W951" s="142">
        <v>67.67913589540025</v>
      </c>
      <c r="X951" s="142">
        <v>68.45501981832129</v>
      </c>
      <c r="Y951" s="142">
        <v>74.45992426402475</v>
      </c>
      <c r="Z951" s="142">
        <v>76.683236199721449</v>
      </c>
      <c r="AA951" s="142">
        <v>78.371134861295417</v>
      </c>
      <c r="AB951" s="142">
        <v>75.969055237471892</v>
      </c>
      <c r="AC951" s="142">
        <v>74.506082538617619</v>
      </c>
      <c r="AD951" s="142">
        <v>78.376474105549931</v>
      </c>
      <c r="AE951" s="142">
        <v>86.881056715848445</v>
      </c>
      <c r="AF951" s="142">
        <v>101.44680895782071</v>
      </c>
      <c r="AG951" s="142">
        <v>103.19462664276209</v>
      </c>
      <c r="AH951" s="142">
        <v>108.51868134531509</v>
      </c>
      <c r="AI951" s="142">
        <v>122.34563330716577</v>
      </c>
      <c r="AJ951" s="142">
        <v>115.15898507013114</v>
      </c>
      <c r="AK951" s="142">
        <v>100.49415828565699</v>
      </c>
      <c r="AL951" s="142">
        <v>100</v>
      </c>
      <c r="AM951" s="142">
        <v>104.4376237518529</v>
      </c>
      <c r="AN951" s="142">
        <v>103.69298191210991</v>
      </c>
      <c r="AO951" s="142">
        <v>104.6505648039454</v>
      </c>
      <c r="AP951" s="142">
        <v>109.87291251421158</v>
      </c>
      <c r="AQ951" s="142">
        <v>102.45323195096995</v>
      </c>
      <c r="AR951" s="142">
        <v>92.842480189322401</v>
      </c>
      <c r="AS951" s="142">
        <v>90.435157673296771</v>
      </c>
      <c r="AT951" s="142">
        <v>96.334030958313264</v>
      </c>
      <c r="AU951" s="142">
        <v>95.181702359389391</v>
      </c>
      <c r="AV951" s="142">
        <v>108.84608729513602</v>
      </c>
      <c r="AW951" s="142">
        <v>114.14749856346859</v>
      </c>
      <c r="AX951" s="142">
        <v>117.09788921610136</v>
      </c>
      <c r="AY951" s="142">
        <v>122.57200357359812</v>
      </c>
      <c r="AZ951" s="142">
        <v>128.18070758916971</v>
      </c>
      <c r="BA951" s="142">
        <v>133.47212288674365</v>
      </c>
      <c r="BB951" s="164"/>
      <c r="BC951" s="164"/>
      <c r="BD951" s="164"/>
      <c r="BE951" s="164"/>
      <c r="BF951" s="164"/>
    </row>
    <row r="952" spans="1:58" x14ac:dyDescent="0.2">
      <c r="A952" s="37" t="s">
        <v>442</v>
      </c>
      <c r="B952" s="37" t="s">
        <v>1824</v>
      </c>
      <c r="C952" s="37" t="s">
        <v>1859</v>
      </c>
      <c r="F952" s="31" t="s">
        <v>1858</v>
      </c>
      <c r="G952" s="31" t="s">
        <v>1393</v>
      </c>
      <c r="H952" s="27">
        <f t="array" ref="H952:BA952">EIUGeo($H$948:$BA$951,$H$1011:$BA$1014)</f>
        <v>46.745068594019919</v>
      </c>
      <c r="I952" s="27">
        <v>42.301036221968765</v>
      </c>
      <c r="J952" s="27">
        <v>39.971793266159956</v>
      </c>
      <c r="K952" s="27">
        <v>37.757767551893245</v>
      </c>
      <c r="L952" s="27">
        <v>34.776056881251719</v>
      </c>
      <c r="M952" s="27">
        <v>34.802005379136013</v>
      </c>
      <c r="N952" s="27">
        <v>45.018356413248448</v>
      </c>
      <c r="O952" s="27">
        <v>53.535586107063168</v>
      </c>
      <c r="P952" s="27">
        <v>57.077725677589264</v>
      </c>
      <c r="Q952" s="27">
        <v>55.147479575808987</v>
      </c>
      <c r="R952" s="27">
        <v>66.188657091490242</v>
      </c>
      <c r="S952" s="27">
        <v>71.033987259683187</v>
      </c>
      <c r="T952" s="27">
        <v>76.275816403311111</v>
      </c>
      <c r="U952" s="27">
        <v>69.428532138148213</v>
      </c>
      <c r="V952" s="27">
        <v>70.057952422189132</v>
      </c>
      <c r="W952" s="27">
        <v>77.082023560369777</v>
      </c>
      <c r="X952" s="27">
        <v>76.607754722853443</v>
      </c>
      <c r="Y952" s="27">
        <v>71.882894388217338</v>
      </c>
      <c r="Z952" s="27">
        <v>71.79904122507179</v>
      </c>
      <c r="AA952" s="27">
        <v>70.244030978818373</v>
      </c>
      <c r="AB952" s="27">
        <v>62.721216999086735</v>
      </c>
      <c r="AC952" s="27">
        <v>61.647682685967418</v>
      </c>
      <c r="AD952" s="27">
        <v>66.120029225347139</v>
      </c>
      <c r="AE952" s="27">
        <v>79.105232912900036</v>
      </c>
      <c r="AF952" s="27">
        <v>88.668414419547702</v>
      </c>
      <c r="AG952" s="27">
        <v>89.526614493044377</v>
      </c>
      <c r="AH952" s="27">
        <v>91.113741175510086</v>
      </c>
      <c r="AI952" s="27">
        <v>101.07082352734457</v>
      </c>
      <c r="AJ952" s="27">
        <v>108.24166826452134</v>
      </c>
      <c r="AK952" s="27">
        <v>104.18109346283488</v>
      </c>
      <c r="AL952" s="27">
        <v>100</v>
      </c>
      <c r="AM952" s="27">
        <v>106.12555667251226</v>
      </c>
      <c r="AN952" s="27">
        <v>102.00723607163147</v>
      </c>
      <c r="AO952" s="27">
        <v>106.26616428708074</v>
      </c>
      <c r="AP952" s="27">
        <v>108.95139885055906</v>
      </c>
      <c r="AQ952" s="27">
        <v>94.964597040596587</v>
      </c>
      <c r="AR952" s="27">
        <v>93.241099616080788</v>
      </c>
      <c r="AS952" s="27">
        <v>94.615979406466224</v>
      </c>
      <c r="AT952" s="27">
        <v>100.91210592199712</v>
      </c>
      <c r="AU952" s="27">
        <v>97.669130244043942</v>
      </c>
      <c r="AV952" s="27">
        <v>106.88208465648732</v>
      </c>
      <c r="AW952" s="28">
        <v>112.22173558046521</v>
      </c>
      <c r="AX952" s="28">
        <v>111.27847079609468</v>
      </c>
      <c r="AY952" s="28">
        <v>111.61483202537457</v>
      </c>
      <c r="AZ952" s="28">
        <v>115.23668189390858</v>
      </c>
      <c r="BA952" s="28">
        <v>120.30565631691937</v>
      </c>
    </row>
    <row r="953" spans="1:58" x14ac:dyDescent="0.2">
      <c r="F953" s="54"/>
      <c r="G953" s="54"/>
      <c r="H953" s="27"/>
      <c r="I953" s="27"/>
      <c r="J953" s="27"/>
      <c r="K953" s="27"/>
      <c r="L953" s="27"/>
      <c r="M953" s="27"/>
      <c r="N953" s="27"/>
      <c r="O953" s="27"/>
      <c r="P953" s="27"/>
      <c r="Q953" s="27"/>
      <c r="R953" s="27"/>
      <c r="S953" s="27"/>
      <c r="T953" s="27"/>
      <c r="U953" s="27"/>
      <c r="V953" s="27"/>
      <c r="W953" s="27"/>
      <c r="X953" s="27"/>
      <c r="Y953" s="27"/>
      <c r="Z953" s="27"/>
      <c r="AA953" s="28"/>
      <c r="AB953" s="28"/>
      <c r="AC953" s="28"/>
      <c r="AD953" s="28"/>
      <c r="AE953" s="28"/>
      <c r="AF953" s="27"/>
      <c r="AG953" s="27"/>
      <c r="AH953" s="27"/>
      <c r="AI953" s="28"/>
      <c r="AJ953" s="28"/>
      <c r="AK953" s="28"/>
      <c r="AL953" s="28"/>
      <c r="AM953" s="28"/>
      <c r="AN953" s="28"/>
      <c r="AO953" s="28"/>
      <c r="AP953" s="28"/>
      <c r="AQ953" s="28"/>
      <c r="AR953" s="28"/>
      <c r="AS953" s="28"/>
      <c r="AT953" s="28"/>
      <c r="AU953" s="28"/>
      <c r="AV953" s="28"/>
      <c r="AW953" s="28"/>
      <c r="AX953" s="28"/>
      <c r="AY953" s="28"/>
      <c r="AZ953" s="28"/>
      <c r="BA953" s="28"/>
    </row>
    <row r="954" spans="1:58" x14ac:dyDescent="0.2">
      <c r="F954" s="54"/>
      <c r="G954" s="54"/>
      <c r="H954" s="55"/>
      <c r="I954" s="55"/>
      <c r="J954" s="55"/>
      <c r="K954" s="55"/>
      <c r="L954" s="55"/>
      <c r="M954" s="55"/>
      <c r="N954" s="55"/>
      <c r="O954" s="55"/>
      <c r="P954" s="55"/>
      <c r="Q954" s="55"/>
      <c r="R954" s="55"/>
      <c r="S954" s="55"/>
      <c r="T954" s="55"/>
      <c r="U954" s="55"/>
      <c r="V954" s="55"/>
      <c r="W954" s="55"/>
      <c r="X954" s="55"/>
      <c r="Y954" s="55"/>
      <c r="Z954" s="55"/>
      <c r="AA954" s="55"/>
      <c r="AB954" s="55"/>
      <c r="AC954" s="55"/>
      <c r="AD954" s="55"/>
      <c r="AE954" s="55"/>
      <c r="AF954" s="55"/>
      <c r="AG954" s="55"/>
      <c r="AH954" s="55"/>
      <c r="AI954" s="55"/>
      <c r="AJ954" s="55"/>
      <c r="AK954" s="55"/>
      <c r="AL954" s="55"/>
      <c r="AM954" s="55"/>
      <c r="AN954" s="55"/>
      <c r="AO954" s="169"/>
      <c r="AP954" s="55"/>
      <c r="AQ954" s="55"/>
      <c r="AR954" s="55"/>
      <c r="AS954" s="55"/>
      <c r="AT954" s="55"/>
      <c r="AU954" s="55"/>
      <c r="AV954" s="55"/>
      <c r="AW954" s="55"/>
      <c r="AX954" s="55"/>
      <c r="AY954" s="55"/>
      <c r="AZ954" s="55"/>
      <c r="BA954" s="55"/>
    </row>
    <row r="955" spans="1:58" x14ac:dyDescent="0.2">
      <c r="F955" s="54"/>
      <c r="G955" s="54"/>
      <c r="H955" s="55"/>
      <c r="I955" s="55"/>
      <c r="J955" s="55"/>
      <c r="K955" s="55"/>
      <c r="L955" s="55"/>
      <c r="M955" s="55"/>
      <c r="N955" s="55"/>
      <c r="O955" s="55"/>
      <c r="P955" s="55"/>
      <c r="Q955" s="55"/>
      <c r="R955" s="55"/>
      <c r="S955" s="55"/>
      <c r="T955" s="55"/>
      <c r="U955" s="55"/>
      <c r="V955" s="55"/>
      <c r="W955" s="55"/>
      <c r="X955" s="55"/>
      <c r="Y955" s="55"/>
      <c r="Z955" s="55"/>
      <c r="AA955" s="55"/>
      <c r="AB955" s="55"/>
      <c r="AC955" s="55"/>
      <c r="AD955" s="55"/>
      <c r="AE955" s="55"/>
      <c r="AF955" s="55"/>
      <c r="AG955" s="55"/>
      <c r="AH955" s="55"/>
      <c r="AI955" s="55"/>
      <c r="AJ955" s="55"/>
      <c r="AK955" s="55"/>
      <c r="AL955" s="55"/>
      <c r="AM955" s="55"/>
      <c r="AN955" s="55"/>
      <c r="AO955" s="169"/>
      <c r="AP955" s="55"/>
      <c r="AQ955" s="55"/>
      <c r="AR955" s="55"/>
      <c r="AS955" s="55"/>
      <c r="AT955" s="55"/>
      <c r="AU955" s="55"/>
      <c r="AV955" s="55"/>
      <c r="AW955" s="55"/>
      <c r="AX955" s="55"/>
      <c r="AY955" s="55"/>
      <c r="AZ955" s="55"/>
      <c r="BA955" s="55"/>
    </row>
    <row r="956" spans="1:58" x14ac:dyDescent="0.2">
      <c r="F956" s="54"/>
      <c r="G956" s="54"/>
      <c r="H956" s="55"/>
      <c r="I956" s="55"/>
      <c r="J956" s="55"/>
      <c r="K956" s="55"/>
      <c r="L956" s="55"/>
      <c r="M956" s="55"/>
      <c r="N956" s="55"/>
      <c r="O956" s="55"/>
      <c r="P956" s="55"/>
      <c r="Q956" s="55"/>
      <c r="R956" s="55"/>
      <c r="S956" s="55"/>
      <c r="T956" s="55"/>
      <c r="U956" s="55"/>
      <c r="V956" s="55"/>
      <c r="W956" s="55"/>
      <c r="X956" s="56"/>
      <c r="Y956" s="55"/>
      <c r="Z956" s="55"/>
      <c r="AA956" s="55"/>
      <c r="AB956" s="55"/>
      <c r="AC956" s="55"/>
      <c r="AD956" s="55"/>
      <c r="AE956" s="55"/>
      <c r="AF956" s="55"/>
      <c r="AG956" s="55"/>
      <c r="AH956" s="55"/>
      <c r="AI956" s="55"/>
      <c r="AJ956" s="55"/>
      <c r="AK956" s="55"/>
      <c r="AL956" s="55"/>
      <c r="AM956" s="55"/>
      <c r="AN956" s="55"/>
      <c r="AO956" s="169"/>
      <c r="AP956" s="55"/>
      <c r="AQ956" s="55"/>
      <c r="AR956" s="55"/>
      <c r="AS956" s="55"/>
      <c r="AT956" s="55"/>
      <c r="AU956" s="55"/>
      <c r="AV956" s="55"/>
      <c r="AW956" s="55"/>
      <c r="AX956" s="55"/>
      <c r="AY956" s="55"/>
      <c r="AZ956" s="55"/>
      <c r="BA956" s="55"/>
    </row>
    <row r="957" spans="1:58" x14ac:dyDescent="0.2">
      <c r="F957" s="54"/>
      <c r="G957" s="54"/>
      <c r="H957" s="55"/>
      <c r="I957" s="55"/>
      <c r="J957" s="55"/>
      <c r="K957" s="55"/>
      <c r="L957" s="55"/>
      <c r="M957" s="55"/>
      <c r="N957" s="55"/>
      <c r="O957" s="55"/>
      <c r="P957" s="55"/>
      <c r="Q957" s="55"/>
      <c r="R957" s="55"/>
      <c r="S957" s="55"/>
      <c r="T957" s="55"/>
      <c r="U957" s="55"/>
      <c r="V957" s="55"/>
      <c r="W957" s="55"/>
      <c r="X957" s="56"/>
      <c r="Y957" s="55"/>
      <c r="Z957" s="55"/>
      <c r="AA957" s="55"/>
      <c r="AB957" s="55"/>
      <c r="AC957" s="55"/>
      <c r="AD957" s="55"/>
      <c r="AE957" s="55"/>
      <c r="AF957" s="55"/>
      <c r="AG957" s="55"/>
      <c r="AH957" s="55"/>
      <c r="AI957" s="55"/>
      <c r="AJ957" s="55"/>
      <c r="AK957" s="55"/>
      <c r="AL957" s="55"/>
      <c r="AM957" s="55"/>
      <c r="AN957" s="55"/>
      <c r="AO957" s="169"/>
      <c r="AP957" s="55"/>
      <c r="AQ957" s="55"/>
      <c r="AR957" s="55"/>
      <c r="AS957" s="55"/>
      <c r="AT957" s="55"/>
      <c r="AU957" s="55"/>
      <c r="AV957" s="55"/>
      <c r="AW957" s="55"/>
      <c r="AX957" s="55"/>
      <c r="AY957" s="55"/>
      <c r="AZ957" s="55"/>
      <c r="BA957" s="55"/>
    </row>
    <row r="958" spans="1:58" x14ac:dyDescent="0.2">
      <c r="F958" s="54"/>
      <c r="G958" s="54"/>
      <c r="H958" s="55"/>
      <c r="I958" s="55"/>
      <c r="J958" s="55"/>
      <c r="K958" s="55"/>
      <c r="L958" s="55"/>
      <c r="M958" s="55"/>
      <c r="N958" s="55"/>
      <c r="O958" s="55"/>
      <c r="P958" s="55"/>
      <c r="Q958" s="55"/>
      <c r="R958" s="55"/>
      <c r="S958" s="55"/>
      <c r="T958" s="55"/>
      <c r="U958" s="55"/>
      <c r="V958" s="55"/>
      <c r="W958" s="55"/>
      <c r="X958" s="56"/>
      <c r="Y958" s="55"/>
      <c r="Z958" s="55"/>
      <c r="AA958" s="55"/>
      <c r="AB958" s="55"/>
      <c r="AC958" s="55"/>
      <c r="AD958" s="55"/>
      <c r="AE958" s="55"/>
      <c r="AF958" s="55"/>
      <c r="AG958" s="55"/>
      <c r="AH958" s="55"/>
      <c r="AI958" s="55"/>
      <c r="AJ958" s="55"/>
      <c r="AK958" s="55"/>
      <c r="AL958" s="55"/>
      <c r="AM958" s="55"/>
      <c r="AN958" s="55"/>
      <c r="AO958" s="169"/>
      <c r="AP958" s="55"/>
      <c r="AQ958" s="55"/>
      <c r="AR958" s="55"/>
      <c r="AS958" s="55"/>
      <c r="AT958" s="55"/>
      <c r="AU958" s="55"/>
      <c r="AV958" s="55"/>
      <c r="AW958" s="55"/>
      <c r="AX958" s="55"/>
      <c r="AY958" s="55"/>
      <c r="AZ958" s="55"/>
      <c r="BA958" s="55"/>
    </row>
    <row r="959" spans="1:58" x14ac:dyDescent="0.2">
      <c r="F959" s="63" t="s">
        <v>1470</v>
      </c>
      <c r="G959" s="54"/>
      <c r="H959" s="55"/>
      <c r="I959" s="55"/>
      <c r="J959" s="55"/>
      <c r="K959" s="55"/>
      <c r="L959" s="55"/>
      <c r="M959" s="55"/>
      <c r="N959" s="55"/>
      <c r="O959" s="55"/>
      <c r="P959" s="55"/>
      <c r="Q959" s="55"/>
      <c r="R959" s="55"/>
      <c r="S959" s="55"/>
      <c r="T959" s="55"/>
      <c r="U959" s="55"/>
      <c r="V959" s="55"/>
      <c r="W959" s="55"/>
      <c r="X959" s="55"/>
      <c r="Y959" s="55"/>
      <c r="Z959" s="55"/>
      <c r="AA959" s="55"/>
      <c r="AB959" s="55"/>
      <c r="AC959" s="55"/>
      <c r="AD959" s="55"/>
      <c r="AE959" s="55"/>
      <c r="AF959" s="55"/>
      <c r="AG959" s="55"/>
      <c r="AH959" s="55"/>
      <c r="AI959" s="55"/>
      <c r="AJ959" s="55"/>
      <c r="AK959" s="55"/>
      <c r="AL959" s="55"/>
      <c r="AM959" s="55"/>
      <c r="AN959" s="55"/>
      <c r="AO959" s="169"/>
      <c r="AP959" s="55"/>
      <c r="AQ959" s="55"/>
      <c r="AR959" s="55"/>
      <c r="AS959" s="55"/>
      <c r="AT959" s="55"/>
      <c r="AU959" s="55"/>
      <c r="AV959" s="55"/>
      <c r="AW959" s="55"/>
      <c r="AX959" s="55"/>
      <c r="AY959" s="55"/>
      <c r="AZ959" s="55"/>
      <c r="BA959" s="55"/>
    </row>
    <row r="960" spans="1:58" x14ac:dyDescent="0.2">
      <c r="A960" s="96"/>
      <c r="B960" s="96"/>
      <c r="C960" s="96"/>
      <c r="D960" s="96"/>
      <c r="E960" s="96"/>
      <c r="F960" s="64" t="s">
        <v>1471</v>
      </c>
      <c r="G960" s="62"/>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0"/>
      <c r="AH960" s="10"/>
      <c r="AI960" s="10"/>
      <c r="AJ960" s="10"/>
      <c r="AK960" s="10"/>
      <c r="AL960" s="10"/>
      <c r="AM960" s="10"/>
      <c r="AN960" s="10"/>
      <c r="AO960" s="10"/>
      <c r="AP960" s="10"/>
      <c r="AQ960" s="10"/>
      <c r="AR960" s="10"/>
      <c r="AS960" s="10"/>
      <c r="AT960" s="10"/>
      <c r="AU960" s="10"/>
      <c r="AV960" s="10"/>
      <c r="AW960" s="10"/>
      <c r="AX960" s="10"/>
      <c r="AY960" s="10"/>
      <c r="AZ960" s="10"/>
      <c r="BA960" s="10"/>
    </row>
    <row r="961" spans="1:53" s="142" customFormat="1" outlineLevel="1" x14ac:dyDescent="0.2">
      <c r="A961" s="96"/>
      <c r="B961" s="96"/>
      <c r="C961" s="96"/>
      <c r="D961" s="96"/>
      <c r="E961" s="96"/>
      <c r="F961" s="144" t="s">
        <v>444</v>
      </c>
      <c r="G961" s="62" t="s">
        <v>1039</v>
      </c>
      <c r="H961" s="10">
        <f t="shared" ref="H961:AJ964" si="429">I961</f>
        <v>0.31848092055605975</v>
      </c>
      <c r="I961" s="10">
        <f t="shared" si="429"/>
        <v>0.31848092055605975</v>
      </c>
      <c r="J961" s="10">
        <f t="shared" si="429"/>
        <v>0.31848092055605975</v>
      </c>
      <c r="K961" s="10">
        <f t="shared" si="429"/>
        <v>0.31848092055605975</v>
      </c>
      <c r="L961" s="10">
        <f t="shared" si="429"/>
        <v>0.31848092055605975</v>
      </c>
      <c r="M961" s="10">
        <f t="shared" si="429"/>
        <v>0.31848092055605975</v>
      </c>
      <c r="N961" s="10">
        <f t="shared" si="429"/>
        <v>0.31848092055605975</v>
      </c>
      <c r="O961" s="10">
        <f t="shared" si="429"/>
        <v>0.31848092055605975</v>
      </c>
      <c r="P961" s="10">
        <f t="shared" si="429"/>
        <v>0.31848092055605975</v>
      </c>
      <c r="Q961" s="10">
        <f t="shared" si="429"/>
        <v>0.31848092055605975</v>
      </c>
      <c r="R961" s="10">
        <f t="shared" si="429"/>
        <v>0.31848092055605975</v>
      </c>
      <c r="S961" s="10">
        <f t="shared" si="429"/>
        <v>0.31848092055605975</v>
      </c>
      <c r="T961" s="10">
        <f t="shared" si="429"/>
        <v>0.31848092055605975</v>
      </c>
      <c r="U961" s="10">
        <f t="shared" si="429"/>
        <v>0.31848092055605975</v>
      </c>
      <c r="V961" s="10">
        <f t="shared" si="429"/>
        <v>0.31848092055605975</v>
      </c>
      <c r="W961" s="10">
        <f t="shared" si="429"/>
        <v>0.31848092055605975</v>
      </c>
      <c r="X961" s="10">
        <f t="shared" si="429"/>
        <v>0.31848092055605975</v>
      </c>
      <c r="Y961" s="10">
        <f t="shared" si="429"/>
        <v>0.31848092055605975</v>
      </c>
      <c r="Z961" s="10">
        <f t="shared" si="429"/>
        <v>0.31848092055605975</v>
      </c>
      <c r="AA961" s="10">
        <f t="shared" si="429"/>
        <v>0.31848092055605975</v>
      </c>
      <c r="AB961" s="10">
        <f t="shared" si="429"/>
        <v>0.31848092055605975</v>
      </c>
      <c r="AC961" s="10">
        <f t="shared" si="429"/>
        <v>0.31848092055605975</v>
      </c>
      <c r="AD961" s="10">
        <f t="shared" si="429"/>
        <v>0.31848092055605975</v>
      </c>
      <c r="AE961" s="10">
        <f t="shared" si="429"/>
        <v>0.31848092055605975</v>
      </c>
      <c r="AF961" s="10">
        <f t="shared" si="429"/>
        <v>0.31848092055605975</v>
      </c>
      <c r="AG961" s="10">
        <f t="shared" si="429"/>
        <v>0.31848092055605975</v>
      </c>
      <c r="AH961" s="10">
        <f t="shared" si="429"/>
        <v>0.31848092055605975</v>
      </c>
      <c r="AI961" s="10">
        <f t="shared" si="429"/>
        <v>0.31848092055605975</v>
      </c>
      <c r="AJ961" s="10">
        <f t="shared" si="429"/>
        <v>0.31848092055605975</v>
      </c>
      <c r="AK961" s="10">
        <f>AL961</f>
        <v>0.31848092055605975</v>
      </c>
      <c r="AL961" s="10">
        <f>IF(ISNUMBER(AL73/ISSUM(AL$73:AL$76)),AL73/ISSUM(AL$73:AL$76),0)</f>
        <v>0.31848092055605975</v>
      </c>
      <c r="AM961" s="10">
        <f>AL961</f>
        <v>0.31848092055605975</v>
      </c>
      <c r="AN961" s="10">
        <f t="shared" ref="AN961:BA964" si="430">AM961</f>
        <v>0.31848092055605975</v>
      </c>
      <c r="AO961" s="10">
        <f t="shared" si="430"/>
        <v>0.31848092055605975</v>
      </c>
      <c r="AP961" s="10">
        <f t="shared" si="430"/>
        <v>0.31848092055605975</v>
      </c>
      <c r="AQ961" s="10">
        <f t="shared" si="430"/>
        <v>0.31848092055605975</v>
      </c>
      <c r="AR961" s="10">
        <f t="shared" si="430"/>
        <v>0.31848092055605975</v>
      </c>
      <c r="AS961" s="10">
        <f t="shared" si="430"/>
        <v>0.31848092055605975</v>
      </c>
      <c r="AT961" s="10">
        <f t="shared" si="430"/>
        <v>0.31848092055605975</v>
      </c>
      <c r="AU961" s="10">
        <f t="shared" si="430"/>
        <v>0.31848092055605975</v>
      </c>
      <c r="AV961" s="10">
        <f t="shared" si="430"/>
        <v>0.31848092055605975</v>
      </c>
      <c r="AW961" s="10">
        <f t="shared" si="430"/>
        <v>0.31848092055605975</v>
      </c>
      <c r="AX961" s="10">
        <f t="shared" si="430"/>
        <v>0.31848092055605975</v>
      </c>
      <c r="AY961" s="10">
        <f t="shared" si="430"/>
        <v>0.31848092055605975</v>
      </c>
      <c r="AZ961" s="10">
        <f t="shared" si="430"/>
        <v>0.31848092055605975</v>
      </c>
      <c r="BA961" s="10">
        <f t="shared" si="430"/>
        <v>0.31848092055605975</v>
      </c>
    </row>
    <row r="962" spans="1:53" s="142" customFormat="1" outlineLevel="1" x14ac:dyDescent="0.2">
      <c r="A962" s="96"/>
      <c r="B962" s="96"/>
      <c r="C962" s="96"/>
      <c r="D962" s="96"/>
      <c r="E962" s="96"/>
      <c r="F962" s="144" t="s">
        <v>445</v>
      </c>
      <c r="G962" s="62" t="s">
        <v>1040</v>
      </c>
      <c r="H962" s="10">
        <f t="shared" si="429"/>
        <v>0.24815234058486649</v>
      </c>
      <c r="I962" s="10">
        <f t="shared" si="429"/>
        <v>0.24815234058486649</v>
      </c>
      <c r="J962" s="10">
        <f t="shared" si="429"/>
        <v>0.24815234058486649</v>
      </c>
      <c r="K962" s="10">
        <f t="shared" si="429"/>
        <v>0.24815234058486649</v>
      </c>
      <c r="L962" s="10">
        <f t="shared" si="429"/>
        <v>0.24815234058486649</v>
      </c>
      <c r="M962" s="10">
        <f t="shared" si="429"/>
        <v>0.24815234058486649</v>
      </c>
      <c r="N962" s="10">
        <f t="shared" si="429"/>
        <v>0.24815234058486649</v>
      </c>
      <c r="O962" s="10">
        <f t="shared" si="429"/>
        <v>0.24815234058486649</v>
      </c>
      <c r="P962" s="10">
        <f t="shared" si="429"/>
        <v>0.24815234058486649</v>
      </c>
      <c r="Q962" s="10">
        <f t="shared" si="429"/>
        <v>0.24815234058486649</v>
      </c>
      <c r="R962" s="10">
        <f t="shared" si="429"/>
        <v>0.24815234058486649</v>
      </c>
      <c r="S962" s="10">
        <f t="shared" si="429"/>
        <v>0.24815234058486649</v>
      </c>
      <c r="T962" s="10">
        <f t="shared" si="429"/>
        <v>0.24815234058486649</v>
      </c>
      <c r="U962" s="10">
        <f t="shared" si="429"/>
        <v>0.24815234058486649</v>
      </c>
      <c r="V962" s="10">
        <f t="shared" si="429"/>
        <v>0.24815234058486649</v>
      </c>
      <c r="W962" s="10">
        <f t="shared" si="429"/>
        <v>0.24815234058486649</v>
      </c>
      <c r="X962" s="10">
        <f t="shared" si="429"/>
        <v>0.24815234058486649</v>
      </c>
      <c r="Y962" s="10">
        <f t="shared" si="429"/>
        <v>0.24815234058486649</v>
      </c>
      <c r="Z962" s="10">
        <f t="shared" si="429"/>
        <v>0.24815234058486649</v>
      </c>
      <c r="AA962" s="10">
        <f t="shared" si="429"/>
        <v>0.24815234058486649</v>
      </c>
      <c r="AB962" s="10">
        <f t="shared" si="429"/>
        <v>0.24815234058486649</v>
      </c>
      <c r="AC962" s="10">
        <f t="shared" si="429"/>
        <v>0.24815234058486649</v>
      </c>
      <c r="AD962" s="10">
        <f t="shared" si="429"/>
        <v>0.24815234058486649</v>
      </c>
      <c r="AE962" s="10">
        <f t="shared" si="429"/>
        <v>0.24815234058486649</v>
      </c>
      <c r="AF962" s="10">
        <f t="shared" si="429"/>
        <v>0.24815234058486649</v>
      </c>
      <c r="AG962" s="10">
        <f t="shared" si="429"/>
        <v>0.24815234058486649</v>
      </c>
      <c r="AH962" s="10">
        <f t="shared" si="429"/>
        <v>0.24815234058486649</v>
      </c>
      <c r="AI962" s="10">
        <f t="shared" si="429"/>
        <v>0.24815234058486649</v>
      </c>
      <c r="AJ962" s="10">
        <f t="shared" si="429"/>
        <v>0.24815234058486649</v>
      </c>
      <c r="AK962" s="10">
        <f>AL962</f>
        <v>0.24815234058486649</v>
      </c>
      <c r="AL962" s="10">
        <f>IF(ISNUMBER(AL74/ISSUM(AL$73:AL$76)),AL74/ISSUM(AL$73:AL$76),0)</f>
        <v>0.24815234058486649</v>
      </c>
      <c r="AM962" s="10">
        <f>AL962</f>
        <v>0.24815234058486649</v>
      </c>
      <c r="AN962" s="10">
        <f t="shared" si="430"/>
        <v>0.24815234058486649</v>
      </c>
      <c r="AO962" s="10">
        <f t="shared" si="430"/>
        <v>0.24815234058486649</v>
      </c>
      <c r="AP962" s="10">
        <f t="shared" si="430"/>
        <v>0.24815234058486649</v>
      </c>
      <c r="AQ962" s="10">
        <f t="shared" si="430"/>
        <v>0.24815234058486649</v>
      </c>
      <c r="AR962" s="10">
        <f t="shared" si="430"/>
        <v>0.24815234058486649</v>
      </c>
      <c r="AS962" s="10">
        <f t="shared" si="430"/>
        <v>0.24815234058486649</v>
      </c>
      <c r="AT962" s="10">
        <f t="shared" si="430"/>
        <v>0.24815234058486649</v>
      </c>
      <c r="AU962" s="10">
        <f t="shared" si="430"/>
        <v>0.24815234058486649</v>
      </c>
      <c r="AV962" s="10">
        <f t="shared" si="430"/>
        <v>0.24815234058486649</v>
      </c>
      <c r="AW962" s="10">
        <f t="shared" si="430"/>
        <v>0.24815234058486649</v>
      </c>
      <c r="AX962" s="10">
        <f t="shared" si="430"/>
        <v>0.24815234058486649</v>
      </c>
      <c r="AY962" s="10">
        <f t="shared" si="430"/>
        <v>0.24815234058486649</v>
      </c>
      <c r="AZ962" s="10">
        <f t="shared" si="430"/>
        <v>0.24815234058486649</v>
      </c>
      <c r="BA962" s="10">
        <f t="shared" si="430"/>
        <v>0.24815234058486649</v>
      </c>
    </row>
    <row r="963" spans="1:53" s="142" customFormat="1" outlineLevel="1" x14ac:dyDescent="0.2">
      <c r="A963" s="96"/>
      <c r="B963" s="96"/>
      <c r="C963" s="96"/>
      <c r="D963" s="96"/>
      <c r="E963" s="96"/>
      <c r="F963" s="144" t="s">
        <v>446</v>
      </c>
      <c r="G963" s="62" t="s">
        <v>1041</v>
      </c>
      <c r="H963" s="10">
        <f t="shared" si="429"/>
        <v>0.20035081386830508</v>
      </c>
      <c r="I963" s="10">
        <f t="shared" si="429"/>
        <v>0.20035081386830508</v>
      </c>
      <c r="J963" s="10">
        <f t="shared" si="429"/>
        <v>0.20035081386830508</v>
      </c>
      <c r="K963" s="10">
        <f t="shared" si="429"/>
        <v>0.20035081386830508</v>
      </c>
      <c r="L963" s="10">
        <f t="shared" si="429"/>
        <v>0.20035081386830508</v>
      </c>
      <c r="M963" s="10">
        <f t="shared" si="429"/>
        <v>0.20035081386830508</v>
      </c>
      <c r="N963" s="10">
        <f t="shared" si="429"/>
        <v>0.20035081386830508</v>
      </c>
      <c r="O963" s="10">
        <f t="shared" si="429"/>
        <v>0.20035081386830508</v>
      </c>
      <c r="P963" s="10">
        <f t="shared" si="429"/>
        <v>0.20035081386830508</v>
      </c>
      <c r="Q963" s="10">
        <f t="shared" si="429"/>
        <v>0.20035081386830508</v>
      </c>
      <c r="R963" s="10">
        <f t="shared" si="429"/>
        <v>0.20035081386830508</v>
      </c>
      <c r="S963" s="10">
        <f t="shared" si="429"/>
        <v>0.20035081386830508</v>
      </c>
      <c r="T963" s="10">
        <f t="shared" si="429"/>
        <v>0.20035081386830508</v>
      </c>
      <c r="U963" s="10">
        <f t="shared" si="429"/>
        <v>0.20035081386830508</v>
      </c>
      <c r="V963" s="10">
        <f t="shared" si="429"/>
        <v>0.20035081386830508</v>
      </c>
      <c r="W963" s="10">
        <f t="shared" si="429"/>
        <v>0.20035081386830508</v>
      </c>
      <c r="X963" s="10">
        <f t="shared" si="429"/>
        <v>0.20035081386830508</v>
      </c>
      <c r="Y963" s="10">
        <f t="shared" si="429"/>
        <v>0.20035081386830508</v>
      </c>
      <c r="Z963" s="10">
        <f t="shared" si="429"/>
        <v>0.20035081386830508</v>
      </c>
      <c r="AA963" s="10">
        <f t="shared" si="429"/>
        <v>0.20035081386830508</v>
      </c>
      <c r="AB963" s="10">
        <f t="shared" si="429"/>
        <v>0.20035081386830508</v>
      </c>
      <c r="AC963" s="10">
        <f t="shared" si="429"/>
        <v>0.20035081386830508</v>
      </c>
      <c r="AD963" s="10">
        <f t="shared" si="429"/>
        <v>0.20035081386830508</v>
      </c>
      <c r="AE963" s="10">
        <f t="shared" si="429"/>
        <v>0.20035081386830508</v>
      </c>
      <c r="AF963" s="10">
        <f t="shared" si="429"/>
        <v>0.20035081386830508</v>
      </c>
      <c r="AG963" s="10">
        <f t="shared" si="429"/>
        <v>0.20035081386830508</v>
      </c>
      <c r="AH963" s="10">
        <f t="shared" si="429"/>
        <v>0.20035081386830508</v>
      </c>
      <c r="AI963" s="10">
        <f t="shared" si="429"/>
        <v>0.20035081386830508</v>
      </c>
      <c r="AJ963" s="10">
        <f t="shared" si="429"/>
        <v>0.20035081386830508</v>
      </c>
      <c r="AK963" s="10">
        <f>AL963</f>
        <v>0.20035081386830508</v>
      </c>
      <c r="AL963" s="10">
        <f>IF(ISNUMBER(AL75/ISSUM(AL$73:AL$76)),AL75/ISSUM(AL$73:AL$76),0)</f>
        <v>0.20035081386830508</v>
      </c>
      <c r="AM963" s="10">
        <f>AL963</f>
        <v>0.20035081386830508</v>
      </c>
      <c r="AN963" s="10">
        <f t="shared" si="430"/>
        <v>0.20035081386830508</v>
      </c>
      <c r="AO963" s="10">
        <f t="shared" si="430"/>
        <v>0.20035081386830508</v>
      </c>
      <c r="AP963" s="10">
        <f t="shared" si="430"/>
        <v>0.20035081386830508</v>
      </c>
      <c r="AQ963" s="10">
        <f t="shared" si="430"/>
        <v>0.20035081386830508</v>
      </c>
      <c r="AR963" s="10">
        <f t="shared" si="430"/>
        <v>0.20035081386830508</v>
      </c>
      <c r="AS963" s="10">
        <f t="shared" si="430"/>
        <v>0.20035081386830508</v>
      </c>
      <c r="AT963" s="10">
        <f t="shared" si="430"/>
        <v>0.20035081386830508</v>
      </c>
      <c r="AU963" s="10">
        <f t="shared" si="430"/>
        <v>0.20035081386830508</v>
      </c>
      <c r="AV963" s="10">
        <f t="shared" si="430"/>
        <v>0.20035081386830508</v>
      </c>
      <c r="AW963" s="10">
        <f t="shared" si="430"/>
        <v>0.20035081386830508</v>
      </c>
      <c r="AX963" s="10">
        <f t="shared" si="430"/>
        <v>0.20035081386830508</v>
      </c>
      <c r="AY963" s="10">
        <f t="shared" si="430"/>
        <v>0.20035081386830508</v>
      </c>
      <c r="AZ963" s="10">
        <f t="shared" si="430"/>
        <v>0.20035081386830508</v>
      </c>
      <c r="BA963" s="10">
        <f t="shared" si="430"/>
        <v>0.20035081386830508</v>
      </c>
    </row>
    <row r="964" spans="1:53" s="142" customFormat="1" outlineLevel="1" x14ac:dyDescent="0.2">
      <c r="A964" s="96"/>
      <c r="B964" s="96"/>
      <c r="C964" s="96"/>
      <c r="D964" s="96"/>
      <c r="E964" s="96"/>
      <c r="F964" s="144" t="s">
        <v>447</v>
      </c>
      <c r="G964" s="62" t="s">
        <v>1042</v>
      </c>
      <c r="H964" s="10">
        <f t="shared" si="429"/>
        <v>0.23301592499076867</v>
      </c>
      <c r="I964" s="10">
        <f t="shared" si="429"/>
        <v>0.23301592499076867</v>
      </c>
      <c r="J964" s="10">
        <f t="shared" si="429"/>
        <v>0.23301592499076867</v>
      </c>
      <c r="K964" s="10">
        <f t="shared" si="429"/>
        <v>0.23301592499076867</v>
      </c>
      <c r="L964" s="10">
        <f t="shared" si="429"/>
        <v>0.23301592499076867</v>
      </c>
      <c r="M964" s="10">
        <f t="shared" si="429"/>
        <v>0.23301592499076867</v>
      </c>
      <c r="N964" s="10">
        <f t="shared" si="429"/>
        <v>0.23301592499076867</v>
      </c>
      <c r="O964" s="10">
        <f t="shared" si="429"/>
        <v>0.23301592499076867</v>
      </c>
      <c r="P964" s="10">
        <f t="shared" si="429"/>
        <v>0.23301592499076867</v>
      </c>
      <c r="Q964" s="10">
        <f t="shared" si="429"/>
        <v>0.23301592499076867</v>
      </c>
      <c r="R964" s="10">
        <f t="shared" si="429"/>
        <v>0.23301592499076867</v>
      </c>
      <c r="S964" s="10">
        <f t="shared" si="429"/>
        <v>0.23301592499076867</v>
      </c>
      <c r="T964" s="10">
        <f t="shared" si="429"/>
        <v>0.23301592499076867</v>
      </c>
      <c r="U964" s="10">
        <f t="shared" si="429"/>
        <v>0.23301592499076867</v>
      </c>
      <c r="V964" s="10">
        <f t="shared" si="429"/>
        <v>0.23301592499076867</v>
      </c>
      <c r="W964" s="10">
        <f t="shared" si="429"/>
        <v>0.23301592499076867</v>
      </c>
      <c r="X964" s="10">
        <f t="shared" si="429"/>
        <v>0.23301592499076867</v>
      </c>
      <c r="Y964" s="10">
        <f t="shared" si="429"/>
        <v>0.23301592499076867</v>
      </c>
      <c r="Z964" s="10">
        <f t="shared" si="429"/>
        <v>0.23301592499076867</v>
      </c>
      <c r="AA964" s="10">
        <f t="shared" si="429"/>
        <v>0.23301592499076867</v>
      </c>
      <c r="AB964" s="10">
        <f t="shared" si="429"/>
        <v>0.23301592499076867</v>
      </c>
      <c r="AC964" s="10">
        <f t="shared" si="429"/>
        <v>0.23301592499076867</v>
      </c>
      <c r="AD964" s="10">
        <f t="shared" si="429"/>
        <v>0.23301592499076867</v>
      </c>
      <c r="AE964" s="10">
        <f t="shared" si="429"/>
        <v>0.23301592499076867</v>
      </c>
      <c r="AF964" s="10">
        <f t="shared" si="429"/>
        <v>0.23301592499076867</v>
      </c>
      <c r="AG964" s="10">
        <f t="shared" si="429"/>
        <v>0.23301592499076867</v>
      </c>
      <c r="AH964" s="10">
        <f t="shared" si="429"/>
        <v>0.23301592499076867</v>
      </c>
      <c r="AI964" s="10">
        <f t="shared" si="429"/>
        <v>0.23301592499076867</v>
      </c>
      <c r="AJ964" s="10">
        <f t="shared" si="429"/>
        <v>0.23301592499076867</v>
      </c>
      <c r="AK964" s="10">
        <f>AL964</f>
        <v>0.23301592499076867</v>
      </c>
      <c r="AL964" s="10">
        <f>IF(ISNUMBER(AL76/ISSUM(AL$73:AL$76)),AL76/ISSUM(AL$73:AL$76),0)</f>
        <v>0.23301592499076867</v>
      </c>
      <c r="AM964" s="10">
        <f>AL964</f>
        <v>0.23301592499076867</v>
      </c>
      <c r="AN964" s="10">
        <f t="shared" si="430"/>
        <v>0.23301592499076867</v>
      </c>
      <c r="AO964" s="10">
        <f t="shared" si="430"/>
        <v>0.23301592499076867</v>
      </c>
      <c r="AP964" s="10">
        <f t="shared" si="430"/>
        <v>0.23301592499076867</v>
      </c>
      <c r="AQ964" s="10">
        <f t="shared" si="430"/>
        <v>0.23301592499076867</v>
      </c>
      <c r="AR964" s="10">
        <f t="shared" si="430"/>
        <v>0.23301592499076867</v>
      </c>
      <c r="AS964" s="10">
        <f t="shared" si="430"/>
        <v>0.23301592499076867</v>
      </c>
      <c r="AT964" s="10">
        <f t="shared" si="430"/>
        <v>0.23301592499076867</v>
      </c>
      <c r="AU964" s="10">
        <f t="shared" si="430"/>
        <v>0.23301592499076867</v>
      </c>
      <c r="AV964" s="10">
        <f t="shared" si="430"/>
        <v>0.23301592499076867</v>
      </c>
      <c r="AW964" s="10">
        <f t="shared" si="430"/>
        <v>0.23301592499076867</v>
      </c>
      <c r="AX964" s="10">
        <f t="shared" si="430"/>
        <v>0.23301592499076867</v>
      </c>
      <c r="AY964" s="10">
        <f t="shared" si="430"/>
        <v>0.23301592499076867</v>
      </c>
      <c r="AZ964" s="10">
        <f t="shared" si="430"/>
        <v>0.23301592499076867</v>
      </c>
      <c r="BA964" s="10">
        <f t="shared" si="430"/>
        <v>0.23301592499076867</v>
      </c>
    </row>
    <row r="965" spans="1:53" x14ac:dyDescent="0.2">
      <c r="A965" s="96"/>
      <c r="B965" s="96"/>
      <c r="C965" s="96"/>
      <c r="D965" s="96"/>
      <c r="E965" s="96"/>
      <c r="F965" s="62" t="s">
        <v>1472</v>
      </c>
      <c r="G965" s="62" t="s">
        <v>1473</v>
      </c>
      <c r="H965" s="26">
        <f>ISSUM(H961:H$964)</f>
        <v>1</v>
      </c>
      <c r="I965" s="26">
        <f>ISSUM(I961:I$964)</f>
        <v>1</v>
      </c>
      <c r="J965" s="26">
        <f>ISSUM(J961:J$964)</f>
        <v>1</v>
      </c>
      <c r="K965" s="26">
        <f>ISSUM(K961:K$964)</f>
        <v>1</v>
      </c>
      <c r="L965" s="26">
        <f>ISSUM(L961:L$964)</f>
        <v>1</v>
      </c>
      <c r="M965" s="26">
        <f>ISSUM(M961:M$964)</f>
        <v>1</v>
      </c>
      <c r="N965" s="26">
        <f>ISSUM(N961:N$964)</f>
        <v>1</v>
      </c>
      <c r="O965" s="26">
        <f>ISSUM(O961:O$964)</f>
        <v>1</v>
      </c>
      <c r="P965" s="26">
        <f>ISSUM(P961:P$964)</f>
        <v>1</v>
      </c>
      <c r="Q965" s="26">
        <f>ISSUM(Q961:Q$964)</f>
        <v>1</v>
      </c>
      <c r="R965" s="26">
        <f>ISSUM(R961:R$964)</f>
        <v>1</v>
      </c>
      <c r="S965" s="26">
        <f>ISSUM(S961:S$964)</f>
        <v>1</v>
      </c>
      <c r="T965" s="26">
        <f>ISSUM(T961:T$964)</f>
        <v>1</v>
      </c>
      <c r="U965" s="26">
        <f>ISSUM(U961:U$964)</f>
        <v>1</v>
      </c>
      <c r="V965" s="26">
        <f>ISSUM(V961:V$964)</f>
        <v>1</v>
      </c>
      <c r="W965" s="26">
        <f>ISSUM(W961:W$964)</f>
        <v>1</v>
      </c>
      <c r="X965" s="26">
        <f>ISSUM(X961:X$964)</f>
        <v>1</v>
      </c>
      <c r="Y965" s="26">
        <f>ISSUM(Y961:Y$964)</f>
        <v>1</v>
      </c>
      <c r="Z965" s="26">
        <f>ISSUM(Z961:Z$964)</f>
        <v>1</v>
      </c>
      <c r="AA965" s="26">
        <f>ISSUM(AA961:AA$964)</f>
        <v>1</v>
      </c>
      <c r="AB965" s="26">
        <f>ISSUM(AB961:AB$964)</f>
        <v>1</v>
      </c>
      <c r="AC965" s="26">
        <f>ISSUM(AC961:AC$964)</f>
        <v>1</v>
      </c>
      <c r="AD965" s="26">
        <f>ISSUM(AD961:AD$964)</f>
        <v>1</v>
      </c>
      <c r="AE965" s="26">
        <f>ISSUM(AE961:AE$964)</f>
        <v>1</v>
      </c>
      <c r="AF965" s="26">
        <f>ISSUM(AF961:AF$964)</f>
        <v>1</v>
      </c>
      <c r="AG965" s="26">
        <f>ISSUM(AG961:AG$964)</f>
        <v>1</v>
      </c>
      <c r="AH965" s="26">
        <f>ISSUM(AH961:AH$964)</f>
        <v>1</v>
      </c>
      <c r="AI965" s="26">
        <f>ISSUM(AI961:AI$964)</f>
        <v>1</v>
      </c>
      <c r="AJ965" s="26">
        <f>ISSUM(AJ961:AJ$964)</f>
        <v>1</v>
      </c>
      <c r="AK965" s="26">
        <f>ISSUM(AK961:AK$964)</f>
        <v>1</v>
      </c>
      <c r="AL965" s="26">
        <f>ISSUM(AL961:AL$964)</f>
        <v>1</v>
      </c>
      <c r="AM965" s="26">
        <f>ISSUM(AM961:AM$964)</f>
        <v>1</v>
      </c>
      <c r="AN965" s="26">
        <f>ISSUM(AN961:AN$964)</f>
        <v>1</v>
      </c>
      <c r="AO965" s="26">
        <f>ISSUM(AO961:AO$964)</f>
        <v>1</v>
      </c>
      <c r="AP965" s="26">
        <f>ISSUM(AP961:AP$964)</f>
        <v>1</v>
      </c>
      <c r="AQ965" s="26">
        <f>ISSUM(AQ961:AQ$964)</f>
        <v>1</v>
      </c>
      <c r="AR965" s="26">
        <f>ISSUM(AR961:AR$964)</f>
        <v>1</v>
      </c>
      <c r="AS965" s="26">
        <f>ISSUM(AS961:AS$964)</f>
        <v>1</v>
      </c>
      <c r="AT965" s="26">
        <f>ISSUM(AT961:AT$964)</f>
        <v>1</v>
      </c>
      <c r="AU965" s="26">
        <f>ISSUM(AU961:AU$964)</f>
        <v>1</v>
      </c>
      <c r="AV965" s="26">
        <f>ISSUM(AV961:AV$964)</f>
        <v>1</v>
      </c>
      <c r="AW965" s="26">
        <f>ISSUM(AW961:AW$964)</f>
        <v>1</v>
      </c>
      <c r="AX965" s="26">
        <f>ISSUM(AX961:AX$964)</f>
        <v>1</v>
      </c>
      <c r="AY965" s="26">
        <f>ISSUM(AY961:AY$964)</f>
        <v>1</v>
      </c>
      <c r="AZ965" s="26">
        <f>ISSUM(AZ961:AZ$964)</f>
        <v>1</v>
      </c>
      <c r="BA965" s="26">
        <f>ISSUM(BA961:BA$964)</f>
        <v>1</v>
      </c>
    </row>
    <row r="966" spans="1:53" s="142" customFormat="1" outlineLevel="1" x14ac:dyDescent="0.2">
      <c r="A966" s="96"/>
      <c r="B966" s="96"/>
      <c r="C966" s="96"/>
      <c r="D966" s="96"/>
      <c r="E966" s="96"/>
      <c r="F966" s="62" t="s">
        <v>444</v>
      </c>
      <c r="G966" s="62" t="s">
        <v>1043</v>
      </c>
      <c r="H966" s="26">
        <f t="shared" ref="H966:AJ969" si="431">I966</f>
        <v>0.32170384043472211</v>
      </c>
      <c r="I966" s="26">
        <f t="shared" si="431"/>
        <v>0.32170384043472211</v>
      </c>
      <c r="J966" s="26">
        <f t="shared" si="431"/>
        <v>0.32170384043472211</v>
      </c>
      <c r="K966" s="26">
        <f t="shared" si="431"/>
        <v>0.32170384043472211</v>
      </c>
      <c r="L966" s="26">
        <f t="shared" si="431"/>
        <v>0.32170384043472211</v>
      </c>
      <c r="M966" s="26">
        <f t="shared" si="431"/>
        <v>0.32170384043472211</v>
      </c>
      <c r="N966" s="26">
        <f t="shared" si="431"/>
        <v>0.32170384043472211</v>
      </c>
      <c r="O966" s="26">
        <f t="shared" si="431"/>
        <v>0.32170384043472211</v>
      </c>
      <c r="P966" s="26">
        <f t="shared" si="431"/>
        <v>0.32170384043472211</v>
      </c>
      <c r="Q966" s="26">
        <f t="shared" si="431"/>
        <v>0.32170384043472211</v>
      </c>
      <c r="R966" s="26">
        <f t="shared" si="431"/>
        <v>0.32170384043472211</v>
      </c>
      <c r="S966" s="26">
        <f t="shared" si="431"/>
        <v>0.32170384043472211</v>
      </c>
      <c r="T966" s="26">
        <f t="shared" si="431"/>
        <v>0.32170384043472211</v>
      </c>
      <c r="U966" s="26">
        <f t="shared" si="431"/>
        <v>0.32170384043472211</v>
      </c>
      <c r="V966" s="26">
        <f t="shared" si="431"/>
        <v>0.32170384043472211</v>
      </c>
      <c r="W966" s="26">
        <f t="shared" si="431"/>
        <v>0.32170384043472211</v>
      </c>
      <c r="X966" s="26">
        <f t="shared" si="431"/>
        <v>0.32170384043472211</v>
      </c>
      <c r="Y966" s="26">
        <f t="shared" si="431"/>
        <v>0.32170384043472211</v>
      </c>
      <c r="Z966" s="26">
        <f t="shared" si="431"/>
        <v>0.32170384043472211</v>
      </c>
      <c r="AA966" s="26">
        <f t="shared" si="431"/>
        <v>0.32170384043472211</v>
      </c>
      <c r="AB966" s="26">
        <f t="shared" si="431"/>
        <v>0.32170384043472211</v>
      </c>
      <c r="AC966" s="26">
        <f t="shared" si="431"/>
        <v>0.32170384043472211</v>
      </c>
      <c r="AD966" s="26">
        <f t="shared" si="431"/>
        <v>0.32170384043472211</v>
      </c>
      <c r="AE966" s="26">
        <f t="shared" si="431"/>
        <v>0.32170384043472211</v>
      </c>
      <c r="AF966" s="26">
        <f t="shared" si="431"/>
        <v>0.32170384043472211</v>
      </c>
      <c r="AG966" s="26">
        <f t="shared" si="431"/>
        <v>0.32170384043472211</v>
      </c>
      <c r="AH966" s="26">
        <f t="shared" si="431"/>
        <v>0.32170384043472211</v>
      </c>
      <c r="AI966" s="26">
        <f t="shared" si="431"/>
        <v>0.32170384043472211</v>
      </c>
      <c r="AJ966" s="26">
        <f t="shared" si="431"/>
        <v>0.32170384043472211</v>
      </c>
      <c r="AK966" s="26">
        <f>AL966</f>
        <v>0.32170384043472211</v>
      </c>
      <c r="AL966" s="26">
        <f>IF(ISNUMBER(AL5/ISSUM(AL$5:AL$8)),AL5/ISSUM(AL$5:AL$8),0)</f>
        <v>0.32170384043472211</v>
      </c>
      <c r="AM966" s="26">
        <f>AL966</f>
        <v>0.32170384043472211</v>
      </c>
      <c r="AN966" s="26">
        <f t="shared" ref="AN966:BA969" si="432">AM966</f>
        <v>0.32170384043472211</v>
      </c>
      <c r="AO966" s="26">
        <f t="shared" si="432"/>
        <v>0.32170384043472211</v>
      </c>
      <c r="AP966" s="26">
        <f t="shared" si="432"/>
        <v>0.32170384043472211</v>
      </c>
      <c r="AQ966" s="26">
        <f t="shared" si="432"/>
        <v>0.32170384043472211</v>
      </c>
      <c r="AR966" s="26">
        <f t="shared" si="432"/>
        <v>0.32170384043472211</v>
      </c>
      <c r="AS966" s="26">
        <f t="shared" si="432"/>
        <v>0.32170384043472211</v>
      </c>
      <c r="AT966" s="26">
        <f t="shared" si="432"/>
        <v>0.32170384043472211</v>
      </c>
      <c r="AU966" s="26">
        <f t="shared" si="432"/>
        <v>0.32170384043472211</v>
      </c>
      <c r="AV966" s="26">
        <f t="shared" si="432"/>
        <v>0.32170384043472211</v>
      </c>
      <c r="AW966" s="26">
        <f t="shared" si="432"/>
        <v>0.32170384043472211</v>
      </c>
      <c r="AX966" s="26">
        <f t="shared" si="432"/>
        <v>0.32170384043472211</v>
      </c>
      <c r="AY966" s="26">
        <f t="shared" si="432"/>
        <v>0.32170384043472211</v>
      </c>
      <c r="AZ966" s="26">
        <f t="shared" si="432"/>
        <v>0.32170384043472211</v>
      </c>
      <c r="BA966" s="26">
        <f t="shared" si="432"/>
        <v>0.32170384043472211</v>
      </c>
    </row>
    <row r="967" spans="1:53" s="142" customFormat="1" outlineLevel="1" x14ac:dyDescent="0.2">
      <c r="A967" s="96"/>
      <c r="B967" s="96"/>
      <c r="C967" s="96"/>
      <c r="D967" s="96"/>
      <c r="E967" s="96"/>
      <c r="F967" s="62" t="s">
        <v>445</v>
      </c>
      <c r="G967" s="62" t="s">
        <v>1044</v>
      </c>
      <c r="H967" s="26">
        <f t="shared" si="431"/>
        <v>0.23610511329699924</v>
      </c>
      <c r="I967" s="26">
        <f t="shared" si="431"/>
        <v>0.23610511329699924</v>
      </c>
      <c r="J967" s="26">
        <f t="shared" si="431"/>
        <v>0.23610511329699924</v>
      </c>
      <c r="K967" s="26">
        <f t="shared" si="431"/>
        <v>0.23610511329699924</v>
      </c>
      <c r="L967" s="26">
        <f t="shared" si="431"/>
        <v>0.23610511329699924</v>
      </c>
      <c r="M967" s="26">
        <f t="shared" si="431"/>
        <v>0.23610511329699924</v>
      </c>
      <c r="N967" s="26">
        <f t="shared" si="431"/>
        <v>0.23610511329699924</v>
      </c>
      <c r="O967" s="26">
        <f t="shared" si="431"/>
        <v>0.23610511329699924</v>
      </c>
      <c r="P967" s="26">
        <f t="shared" si="431"/>
        <v>0.23610511329699924</v>
      </c>
      <c r="Q967" s="26">
        <f t="shared" si="431"/>
        <v>0.23610511329699924</v>
      </c>
      <c r="R967" s="26">
        <f t="shared" si="431"/>
        <v>0.23610511329699924</v>
      </c>
      <c r="S967" s="26">
        <f t="shared" si="431"/>
        <v>0.23610511329699924</v>
      </c>
      <c r="T967" s="26">
        <f t="shared" si="431"/>
        <v>0.23610511329699924</v>
      </c>
      <c r="U967" s="26">
        <f t="shared" si="431"/>
        <v>0.23610511329699924</v>
      </c>
      <c r="V967" s="26">
        <f t="shared" si="431"/>
        <v>0.23610511329699924</v>
      </c>
      <c r="W967" s="26">
        <f t="shared" si="431"/>
        <v>0.23610511329699924</v>
      </c>
      <c r="X967" s="26">
        <f t="shared" si="431"/>
        <v>0.23610511329699924</v>
      </c>
      <c r="Y967" s="26">
        <f t="shared" si="431"/>
        <v>0.23610511329699924</v>
      </c>
      <c r="Z967" s="26">
        <f t="shared" si="431"/>
        <v>0.23610511329699924</v>
      </c>
      <c r="AA967" s="26">
        <f t="shared" si="431"/>
        <v>0.23610511329699924</v>
      </c>
      <c r="AB967" s="26">
        <f t="shared" si="431"/>
        <v>0.23610511329699924</v>
      </c>
      <c r="AC967" s="26">
        <f t="shared" si="431"/>
        <v>0.23610511329699924</v>
      </c>
      <c r="AD967" s="26">
        <f t="shared" si="431"/>
        <v>0.23610511329699924</v>
      </c>
      <c r="AE967" s="26">
        <f t="shared" si="431"/>
        <v>0.23610511329699924</v>
      </c>
      <c r="AF967" s="26">
        <f t="shared" si="431"/>
        <v>0.23610511329699924</v>
      </c>
      <c r="AG967" s="26">
        <f t="shared" si="431"/>
        <v>0.23610511329699924</v>
      </c>
      <c r="AH967" s="26">
        <f t="shared" si="431"/>
        <v>0.23610511329699924</v>
      </c>
      <c r="AI967" s="26">
        <f t="shared" si="431"/>
        <v>0.23610511329699924</v>
      </c>
      <c r="AJ967" s="26">
        <f t="shared" si="431"/>
        <v>0.23610511329699924</v>
      </c>
      <c r="AK967" s="26">
        <f>AL967</f>
        <v>0.23610511329699924</v>
      </c>
      <c r="AL967" s="26">
        <f>IF(ISNUMBER(AL6/ISSUM(AL$5:AL$8)),AL6/ISSUM(AL$5:AL$8),0)</f>
        <v>0.23610511329699924</v>
      </c>
      <c r="AM967" s="26">
        <f>AL967</f>
        <v>0.23610511329699924</v>
      </c>
      <c r="AN967" s="26">
        <f t="shared" si="432"/>
        <v>0.23610511329699924</v>
      </c>
      <c r="AO967" s="26">
        <f t="shared" si="432"/>
        <v>0.23610511329699924</v>
      </c>
      <c r="AP967" s="26">
        <f t="shared" si="432"/>
        <v>0.23610511329699924</v>
      </c>
      <c r="AQ967" s="26">
        <f t="shared" si="432"/>
        <v>0.23610511329699924</v>
      </c>
      <c r="AR967" s="26">
        <f t="shared" si="432"/>
        <v>0.23610511329699924</v>
      </c>
      <c r="AS967" s="26">
        <f t="shared" si="432"/>
        <v>0.23610511329699924</v>
      </c>
      <c r="AT967" s="26">
        <f t="shared" si="432"/>
        <v>0.23610511329699924</v>
      </c>
      <c r="AU967" s="26">
        <f t="shared" si="432"/>
        <v>0.23610511329699924</v>
      </c>
      <c r="AV967" s="26">
        <f t="shared" si="432"/>
        <v>0.23610511329699924</v>
      </c>
      <c r="AW967" s="26">
        <f t="shared" si="432"/>
        <v>0.23610511329699924</v>
      </c>
      <c r="AX967" s="26">
        <f t="shared" si="432"/>
        <v>0.23610511329699924</v>
      </c>
      <c r="AY967" s="26">
        <f t="shared" si="432"/>
        <v>0.23610511329699924</v>
      </c>
      <c r="AZ967" s="26">
        <f t="shared" si="432"/>
        <v>0.23610511329699924</v>
      </c>
      <c r="BA967" s="26">
        <f t="shared" si="432"/>
        <v>0.23610511329699924</v>
      </c>
    </row>
    <row r="968" spans="1:53" s="142" customFormat="1" outlineLevel="1" x14ac:dyDescent="0.2">
      <c r="A968" s="96"/>
      <c r="B968" s="96"/>
      <c r="C968" s="96"/>
      <c r="D968" s="96"/>
      <c r="E968" s="96"/>
      <c r="F968" s="62" t="s">
        <v>446</v>
      </c>
      <c r="G968" s="62" t="s">
        <v>1045</v>
      </c>
      <c r="H968" s="26">
        <f t="shared" si="431"/>
        <v>0.21073540701777341</v>
      </c>
      <c r="I968" s="26">
        <f t="shared" si="431"/>
        <v>0.21073540701777341</v>
      </c>
      <c r="J968" s="26">
        <f t="shared" si="431"/>
        <v>0.21073540701777341</v>
      </c>
      <c r="K968" s="26">
        <f t="shared" si="431"/>
        <v>0.21073540701777341</v>
      </c>
      <c r="L968" s="26">
        <f t="shared" si="431"/>
        <v>0.21073540701777341</v>
      </c>
      <c r="M968" s="26">
        <f t="shared" si="431"/>
        <v>0.21073540701777341</v>
      </c>
      <c r="N968" s="26">
        <f t="shared" si="431"/>
        <v>0.21073540701777341</v>
      </c>
      <c r="O968" s="26">
        <f t="shared" si="431"/>
        <v>0.21073540701777341</v>
      </c>
      <c r="P968" s="26">
        <f t="shared" si="431"/>
        <v>0.21073540701777341</v>
      </c>
      <c r="Q968" s="26">
        <f t="shared" si="431"/>
        <v>0.21073540701777341</v>
      </c>
      <c r="R968" s="26">
        <f t="shared" si="431"/>
        <v>0.21073540701777341</v>
      </c>
      <c r="S968" s="26">
        <f t="shared" si="431"/>
        <v>0.21073540701777341</v>
      </c>
      <c r="T968" s="26">
        <f t="shared" si="431"/>
        <v>0.21073540701777341</v>
      </c>
      <c r="U968" s="26">
        <f t="shared" si="431"/>
        <v>0.21073540701777341</v>
      </c>
      <c r="V968" s="26">
        <f t="shared" si="431"/>
        <v>0.21073540701777341</v>
      </c>
      <c r="W968" s="26">
        <f t="shared" si="431"/>
        <v>0.21073540701777341</v>
      </c>
      <c r="X968" s="26">
        <f t="shared" si="431"/>
        <v>0.21073540701777341</v>
      </c>
      <c r="Y968" s="26">
        <f t="shared" si="431"/>
        <v>0.21073540701777341</v>
      </c>
      <c r="Z968" s="26">
        <f t="shared" si="431"/>
        <v>0.21073540701777341</v>
      </c>
      <c r="AA968" s="26">
        <f t="shared" si="431"/>
        <v>0.21073540701777341</v>
      </c>
      <c r="AB968" s="26">
        <f t="shared" si="431"/>
        <v>0.21073540701777341</v>
      </c>
      <c r="AC968" s="26">
        <f t="shared" si="431"/>
        <v>0.21073540701777341</v>
      </c>
      <c r="AD968" s="26">
        <f t="shared" si="431"/>
        <v>0.21073540701777341</v>
      </c>
      <c r="AE968" s="26">
        <f t="shared" si="431"/>
        <v>0.21073540701777341</v>
      </c>
      <c r="AF968" s="26">
        <f t="shared" si="431"/>
        <v>0.21073540701777341</v>
      </c>
      <c r="AG968" s="26">
        <f t="shared" si="431"/>
        <v>0.21073540701777341</v>
      </c>
      <c r="AH968" s="26">
        <f t="shared" si="431"/>
        <v>0.21073540701777341</v>
      </c>
      <c r="AI968" s="26">
        <f t="shared" si="431"/>
        <v>0.21073540701777341</v>
      </c>
      <c r="AJ968" s="26">
        <f t="shared" si="431"/>
        <v>0.21073540701777341</v>
      </c>
      <c r="AK968" s="26">
        <f>AL968</f>
        <v>0.21073540701777341</v>
      </c>
      <c r="AL968" s="26">
        <f>IF(ISNUMBER(AL7/ISSUM(AL$5:AL$8)),AL7/ISSUM(AL$5:AL$8),0)</f>
        <v>0.21073540701777341</v>
      </c>
      <c r="AM968" s="26">
        <f>AL968</f>
        <v>0.21073540701777341</v>
      </c>
      <c r="AN968" s="26">
        <f t="shared" si="432"/>
        <v>0.21073540701777341</v>
      </c>
      <c r="AO968" s="26">
        <f t="shared" si="432"/>
        <v>0.21073540701777341</v>
      </c>
      <c r="AP968" s="26">
        <f t="shared" si="432"/>
        <v>0.21073540701777341</v>
      </c>
      <c r="AQ968" s="26">
        <f t="shared" si="432"/>
        <v>0.21073540701777341</v>
      </c>
      <c r="AR968" s="26">
        <f t="shared" si="432"/>
        <v>0.21073540701777341</v>
      </c>
      <c r="AS968" s="26">
        <f t="shared" si="432"/>
        <v>0.21073540701777341</v>
      </c>
      <c r="AT968" s="26">
        <f t="shared" si="432"/>
        <v>0.21073540701777341</v>
      </c>
      <c r="AU968" s="26">
        <f t="shared" si="432"/>
        <v>0.21073540701777341</v>
      </c>
      <c r="AV968" s="26">
        <f t="shared" si="432"/>
        <v>0.21073540701777341</v>
      </c>
      <c r="AW968" s="26">
        <f t="shared" si="432"/>
        <v>0.21073540701777341</v>
      </c>
      <c r="AX968" s="26">
        <f t="shared" si="432"/>
        <v>0.21073540701777341</v>
      </c>
      <c r="AY968" s="26">
        <f t="shared" si="432"/>
        <v>0.21073540701777341</v>
      </c>
      <c r="AZ968" s="26">
        <f t="shared" si="432"/>
        <v>0.21073540701777341</v>
      </c>
      <c r="BA968" s="26">
        <f t="shared" si="432"/>
        <v>0.21073540701777341</v>
      </c>
    </row>
    <row r="969" spans="1:53" s="142" customFormat="1" outlineLevel="1" x14ac:dyDescent="0.2">
      <c r="A969" s="96"/>
      <c r="B969" s="96"/>
      <c r="C969" s="96"/>
      <c r="D969" s="96"/>
      <c r="E969" s="96"/>
      <c r="F969" s="62" t="s">
        <v>447</v>
      </c>
      <c r="G969" s="62" t="s">
        <v>1046</v>
      </c>
      <c r="H969" s="26">
        <f t="shared" si="431"/>
        <v>0.23145563925050525</v>
      </c>
      <c r="I969" s="26">
        <f t="shared" si="431"/>
        <v>0.23145563925050525</v>
      </c>
      <c r="J969" s="26">
        <f t="shared" si="431"/>
        <v>0.23145563925050525</v>
      </c>
      <c r="K969" s="26">
        <f t="shared" si="431"/>
        <v>0.23145563925050525</v>
      </c>
      <c r="L969" s="26">
        <f t="shared" si="431"/>
        <v>0.23145563925050525</v>
      </c>
      <c r="M969" s="26">
        <f t="shared" si="431"/>
        <v>0.23145563925050525</v>
      </c>
      <c r="N969" s="26">
        <f t="shared" si="431"/>
        <v>0.23145563925050525</v>
      </c>
      <c r="O969" s="26">
        <f t="shared" si="431"/>
        <v>0.23145563925050525</v>
      </c>
      <c r="P969" s="26">
        <f t="shared" si="431"/>
        <v>0.23145563925050525</v>
      </c>
      <c r="Q969" s="26">
        <f t="shared" si="431"/>
        <v>0.23145563925050525</v>
      </c>
      <c r="R969" s="26">
        <f t="shared" si="431"/>
        <v>0.23145563925050525</v>
      </c>
      <c r="S969" s="26">
        <f t="shared" si="431"/>
        <v>0.23145563925050525</v>
      </c>
      <c r="T969" s="26">
        <f t="shared" si="431"/>
        <v>0.23145563925050525</v>
      </c>
      <c r="U969" s="26">
        <f t="shared" si="431"/>
        <v>0.23145563925050525</v>
      </c>
      <c r="V969" s="26">
        <f t="shared" si="431"/>
        <v>0.23145563925050525</v>
      </c>
      <c r="W969" s="26">
        <f t="shared" si="431"/>
        <v>0.23145563925050525</v>
      </c>
      <c r="X969" s="26">
        <f t="shared" si="431"/>
        <v>0.23145563925050525</v>
      </c>
      <c r="Y969" s="26">
        <f t="shared" si="431"/>
        <v>0.23145563925050525</v>
      </c>
      <c r="Z969" s="26">
        <f t="shared" si="431"/>
        <v>0.23145563925050525</v>
      </c>
      <c r="AA969" s="26">
        <f t="shared" si="431"/>
        <v>0.23145563925050525</v>
      </c>
      <c r="AB969" s="26">
        <f t="shared" si="431"/>
        <v>0.23145563925050525</v>
      </c>
      <c r="AC969" s="26">
        <f t="shared" si="431"/>
        <v>0.23145563925050525</v>
      </c>
      <c r="AD969" s="26">
        <f t="shared" si="431"/>
        <v>0.23145563925050525</v>
      </c>
      <c r="AE969" s="26">
        <f t="shared" si="431"/>
        <v>0.23145563925050525</v>
      </c>
      <c r="AF969" s="26">
        <f t="shared" si="431"/>
        <v>0.23145563925050525</v>
      </c>
      <c r="AG969" s="26">
        <f t="shared" si="431"/>
        <v>0.23145563925050525</v>
      </c>
      <c r="AH969" s="26">
        <f t="shared" si="431"/>
        <v>0.23145563925050525</v>
      </c>
      <c r="AI969" s="26">
        <f t="shared" si="431"/>
        <v>0.23145563925050525</v>
      </c>
      <c r="AJ969" s="26">
        <f t="shared" si="431"/>
        <v>0.23145563925050525</v>
      </c>
      <c r="AK969" s="26">
        <f>AL969</f>
        <v>0.23145563925050525</v>
      </c>
      <c r="AL969" s="26">
        <f>IF(ISNUMBER(AL8/ISSUM(AL$5:AL$8)),AL8/ISSUM(AL$5:AL$8),0)</f>
        <v>0.23145563925050525</v>
      </c>
      <c r="AM969" s="26">
        <f>AL969</f>
        <v>0.23145563925050525</v>
      </c>
      <c r="AN969" s="26">
        <f t="shared" si="432"/>
        <v>0.23145563925050525</v>
      </c>
      <c r="AO969" s="26">
        <f t="shared" si="432"/>
        <v>0.23145563925050525</v>
      </c>
      <c r="AP969" s="26">
        <f t="shared" si="432"/>
        <v>0.23145563925050525</v>
      </c>
      <c r="AQ969" s="26">
        <f t="shared" si="432"/>
        <v>0.23145563925050525</v>
      </c>
      <c r="AR969" s="26">
        <f t="shared" si="432"/>
        <v>0.23145563925050525</v>
      </c>
      <c r="AS969" s="26">
        <f t="shared" si="432"/>
        <v>0.23145563925050525</v>
      </c>
      <c r="AT969" s="26">
        <f t="shared" si="432"/>
        <v>0.23145563925050525</v>
      </c>
      <c r="AU969" s="26">
        <f t="shared" si="432"/>
        <v>0.23145563925050525</v>
      </c>
      <c r="AV969" s="26">
        <f t="shared" si="432"/>
        <v>0.23145563925050525</v>
      </c>
      <c r="AW969" s="26">
        <f t="shared" si="432"/>
        <v>0.23145563925050525</v>
      </c>
      <c r="AX969" s="26">
        <f t="shared" si="432"/>
        <v>0.23145563925050525</v>
      </c>
      <c r="AY969" s="26">
        <f t="shared" si="432"/>
        <v>0.23145563925050525</v>
      </c>
      <c r="AZ969" s="26">
        <f t="shared" si="432"/>
        <v>0.23145563925050525</v>
      </c>
      <c r="BA969" s="26">
        <f t="shared" si="432"/>
        <v>0.23145563925050525</v>
      </c>
    </row>
    <row r="970" spans="1:53" x14ac:dyDescent="0.2">
      <c r="A970" s="96"/>
      <c r="B970" s="96"/>
      <c r="C970" s="96"/>
      <c r="D970" s="96"/>
      <c r="E970" s="96"/>
      <c r="F970" s="62" t="s">
        <v>1474</v>
      </c>
      <c r="G970" s="62" t="s">
        <v>1475</v>
      </c>
      <c r="H970" s="19">
        <f>ISSUM(H966:H$969)</f>
        <v>1</v>
      </c>
      <c r="I970" s="19">
        <f>ISSUM(I966:I$969)</f>
        <v>1</v>
      </c>
      <c r="J970" s="19">
        <f>ISSUM(J966:J$969)</f>
        <v>1</v>
      </c>
      <c r="K970" s="19">
        <f>ISSUM(K966:K$969)</f>
        <v>1</v>
      </c>
      <c r="L970" s="19">
        <f>ISSUM(L966:L$969)</f>
        <v>1</v>
      </c>
      <c r="M970" s="19">
        <f>ISSUM(M966:M$969)</f>
        <v>1</v>
      </c>
      <c r="N970" s="19">
        <f>ISSUM(N966:N$969)</f>
        <v>1</v>
      </c>
      <c r="O970" s="19">
        <f>ISSUM(O966:O$969)</f>
        <v>1</v>
      </c>
      <c r="P970" s="19">
        <f>ISSUM(P966:P$969)</f>
        <v>1</v>
      </c>
      <c r="Q970" s="19">
        <f>ISSUM(Q966:Q$969)</f>
        <v>1</v>
      </c>
      <c r="R970" s="19">
        <f>ISSUM(R966:R$969)</f>
        <v>1</v>
      </c>
      <c r="S970" s="19">
        <f>ISSUM(S966:S$969)</f>
        <v>1</v>
      </c>
      <c r="T970" s="19">
        <f>ISSUM(T966:T$969)</f>
        <v>1</v>
      </c>
      <c r="U970" s="19">
        <f>ISSUM(U966:U$969)</f>
        <v>1</v>
      </c>
      <c r="V970" s="19">
        <f>ISSUM(V966:V$969)</f>
        <v>1</v>
      </c>
      <c r="W970" s="19">
        <f>ISSUM(W966:W$969)</f>
        <v>1</v>
      </c>
      <c r="X970" s="19">
        <f>ISSUM(X966:X$969)</f>
        <v>1</v>
      </c>
      <c r="Y970" s="19">
        <f>ISSUM(Y966:Y$969)</f>
        <v>1</v>
      </c>
      <c r="Z970" s="19">
        <f>ISSUM(Z966:Z$969)</f>
        <v>1</v>
      </c>
      <c r="AA970" s="19">
        <f>ISSUM(AA966:AA$969)</f>
        <v>1</v>
      </c>
      <c r="AB970" s="19">
        <f>ISSUM(AB966:AB$969)</f>
        <v>1</v>
      </c>
      <c r="AC970" s="19">
        <f>ISSUM(AC966:AC$969)</f>
        <v>1</v>
      </c>
      <c r="AD970" s="19">
        <f>ISSUM(AD966:AD$969)</f>
        <v>1</v>
      </c>
      <c r="AE970" s="19">
        <f>ISSUM(AE966:AE$969)</f>
        <v>1</v>
      </c>
      <c r="AF970" s="19">
        <f>ISSUM(AF966:AF$969)</f>
        <v>1</v>
      </c>
      <c r="AG970" s="19">
        <f>ISSUM(AG966:AG$969)</f>
        <v>1</v>
      </c>
      <c r="AH970" s="19">
        <f>ISSUM(AH966:AH$969)</f>
        <v>1</v>
      </c>
      <c r="AI970" s="19">
        <f>ISSUM(AI966:AI$969)</f>
        <v>1</v>
      </c>
      <c r="AJ970" s="19">
        <f>ISSUM(AJ966:AJ$969)</f>
        <v>1</v>
      </c>
      <c r="AK970" s="19">
        <f>ISSUM(AK966:AK$969)</f>
        <v>1</v>
      </c>
      <c r="AL970" s="19">
        <f>ISSUM(AL966:AL$969)</f>
        <v>1</v>
      </c>
      <c r="AM970" s="19">
        <f>ISSUM(AM966:AM$969)</f>
        <v>1</v>
      </c>
      <c r="AN970" s="19">
        <f>ISSUM(AN966:AN$969)</f>
        <v>1</v>
      </c>
      <c r="AO970" s="19">
        <f>ISSUM(AO966:AO$969)</f>
        <v>1</v>
      </c>
      <c r="AP970" s="19">
        <f>ISSUM(AP966:AP$969)</f>
        <v>1</v>
      </c>
      <c r="AQ970" s="19">
        <f>ISSUM(AQ966:AQ$969)</f>
        <v>1</v>
      </c>
      <c r="AR970" s="19">
        <f>ISSUM(AR966:AR$969)</f>
        <v>1</v>
      </c>
      <c r="AS970" s="19">
        <f>ISSUM(AS966:AS$969)</f>
        <v>1</v>
      </c>
      <c r="AT970" s="19">
        <f>ISSUM(AT966:AT$969)</f>
        <v>1</v>
      </c>
      <c r="AU970" s="19">
        <f>ISSUM(AU966:AU$969)</f>
        <v>1</v>
      </c>
      <c r="AV970" s="19">
        <f>ISSUM(AV966:AV$969)</f>
        <v>1</v>
      </c>
      <c r="AW970" s="19">
        <f>ISSUM(AW966:AW$969)</f>
        <v>1</v>
      </c>
      <c r="AX970" s="19">
        <f>ISSUM(AX966:AX$969)</f>
        <v>1</v>
      </c>
      <c r="AY970" s="19">
        <f>ISSUM(AY966:AY$969)</f>
        <v>1</v>
      </c>
      <c r="AZ970" s="19">
        <f>ISSUM(AZ966:AZ$969)</f>
        <v>1</v>
      </c>
      <c r="BA970" s="19">
        <f>ISSUM(BA966:BA$969)</f>
        <v>1</v>
      </c>
    </row>
    <row r="971" spans="1:53" s="142" customFormat="1" outlineLevel="1" x14ac:dyDescent="0.2">
      <c r="A971" s="96"/>
      <c r="B971" s="96"/>
      <c r="C971" s="96"/>
      <c r="D971" s="96"/>
      <c r="E971" s="96"/>
      <c r="F971" s="62" t="s">
        <v>444</v>
      </c>
      <c r="G971" s="62" t="s">
        <v>1047</v>
      </c>
      <c r="H971" s="19">
        <f t="shared" ref="H971:AJ974" si="433">I971</f>
        <v>0.30078014970557776</v>
      </c>
      <c r="I971" s="19">
        <f t="shared" si="433"/>
        <v>0.30078014970557776</v>
      </c>
      <c r="J971" s="19">
        <f t="shared" si="433"/>
        <v>0.30078014970557776</v>
      </c>
      <c r="K971" s="19">
        <f t="shared" si="433"/>
        <v>0.30078014970557776</v>
      </c>
      <c r="L971" s="19">
        <f t="shared" si="433"/>
        <v>0.30078014970557776</v>
      </c>
      <c r="M971" s="19">
        <f t="shared" si="433"/>
        <v>0.30078014970557776</v>
      </c>
      <c r="N971" s="19">
        <f t="shared" si="433"/>
        <v>0.30078014970557776</v>
      </c>
      <c r="O971" s="19">
        <f t="shared" si="433"/>
        <v>0.30078014970557776</v>
      </c>
      <c r="P971" s="19">
        <f t="shared" si="433"/>
        <v>0.30078014970557776</v>
      </c>
      <c r="Q971" s="19">
        <f t="shared" si="433"/>
        <v>0.30078014970557776</v>
      </c>
      <c r="R971" s="19">
        <f t="shared" si="433"/>
        <v>0.30078014970557776</v>
      </c>
      <c r="S971" s="19">
        <f t="shared" si="433"/>
        <v>0.30078014970557776</v>
      </c>
      <c r="T971" s="19">
        <f t="shared" si="433"/>
        <v>0.30078014970557776</v>
      </c>
      <c r="U971" s="19">
        <f t="shared" si="433"/>
        <v>0.30078014970557776</v>
      </c>
      <c r="V971" s="19">
        <f t="shared" si="433"/>
        <v>0.30078014970557776</v>
      </c>
      <c r="W971" s="19">
        <f t="shared" si="433"/>
        <v>0.30078014970557776</v>
      </c>
      <c r="X971" s="19">
        <f t="shared" si="433"/>
        <v>0.30078014970557776</v>
      </c>
      <c r="Y971" s="19">
        <f t="shared" si="433"/>
        <v>0.30078014970557776</v>
      </c>
      <c r="Z971" s="19">
        <f t="shared" si="433"/>
        <v>0.30078014970557776</v>
      </c>
      <c r="AA971" s="19">
        <f t="shared" si="433"/>
        <v>0.30078014970557776</v>
      </c>
      <c r="AB971" s="19">
        <f t="shared" si="433"/>
        <v>0.30078014970557776</v>
      </c>
      <c r="AC971" s="19">
        <f t="shared" si="433"/>
        <v>0.30078014970557776</v>
      </c>
      <c r="AD971" s="19">
        <f t="shared" si="433"/>
        <v>0.30078014970557776</v>
      </c>
      <c r="AE971" s="19">
        <f t="shared" si="433"/>
        <v>0.30078014970557776</v>
      </c>
      <c r="AF971" s="19">
        <f t="shared" si="433"/>
        <v>0.30078014970557776</v>
      </c>
      <c r="AG971" s="19">
        <f t="shared" si="433"/>
        <v>0.30078014970557776</v>
      </c>
      <c r="AH971" s="19">
        <f t="shared" si="433"/>
        <v>0.30078014970557776</v>
      </c>
      <c r="AI971" s="19">
        <f t="shared" si="433"/>
        <v>0.30078014970557776</v>
      </c>
      <c r="AJ971" s="19">
        <f t="shared" si="433"/>
        <v>0.30078014970557776</v>
      </c>
      <c r="AK971" s="19">
        <f>AL971</f>
        <v>0.30078014970557776</v>
      </c>
      <c r="AL971" s="19">
        <f>IF(ISNUMBER(AL78/ISSUM(AL$78:AL$81)),AL78/ISSUM(AL$78:AL$81),0)</f>
        <v>0.30078014970557776</v>
      </c>
      <c r="AM971" s="19">
        <f>AL971</f>
        <v>0.30078014970557776</v>
      </c>
      <c r="AN971" s="19">
        <f t="shared" ref="AN971:BA974" si="434">AM971</f>
        <v>0.30078014970557776</v>
      </c>
      <c r="AO971" s="19">
        <f t="shared" si="434"/>
        <v>0.30078014970557776</v>
      </c>
      <c r="AP971" s="19">
        <f t="shared" si="434"/>
        <v>0.30078014970557776</v>
      </c>
      <c r="AQ971" s="19">
        <f t="shared" si="434"/>
        <v>0.30078014970557776</v>
      </c>
      <c r="AR971" s="19">
        <f t="shared" si="434"/>
        <v>0.30078014970557776</v>
      </c>
      <c r="AS971" s="19">
        <f t="shared" si="434"/>
        <v>0.30078014970557776</v>
      </c>
      <c r="AT971" s="19">
        <f t="shared" si="434"/>
        <v>0.30078014970557776</v>
      </c>
      <c r="AU971" s="19">
        <f t="shared" si="434"/>
        <v>0.30078014970557776</v>
      </c>
      <c r="AV971" s="19">
        <f t="shared" si="434"/>
        <v>0.30078014970557776</v>
      </c>
      <c r="AW971" s="19">
        <f t="shared" si="434"/>
        <v>0.30078014970557776</v>
      </c>
      <c r="AX971" s="19">
        <f t="shared" si="434"/>
        <v>0.30078014970557776</v>
      </c>
      <c r="AY971" s="19">
        <f t="shared" si="434"/>
        <v>0.30078014970557776</v>
      </c>
      <c r="AZ971" s="19">
        <f t="shared" si="434"/>
        <v>0.30078014970557776</v>
      </c>
      <c r="BA971" s="19">
        <f t="shared" si="434"/>
        <v>0.30078014970557776</v>
      </c>
    </row>
    <row r="972" spans="1:53" s="142" customFormat="1" outlineLevel="1" x14ac:dyDescent="0.2">
      <c r="A972" s="96"/>
      <c r="B972" s="96"/>
      <c r="C972" s="96"/>
      <c r="D972" s="96"/>
      <c r="E972" s="96"/>
      <c r="F972" s="62" t="s">
        <v>445</v>
      </c>
      <c r="G972" s="62" t="s">
        <v>1048</v>
      </c>
      <c r="H972" s="19">
        <f t="shared" si="433"/>
        <v>0.23534078108496698</v>
      </c>
      <c r="I972" s="19">
        <f t="shared" si="433"/>
        <v>0.23534078108496698</v>
      </c>
      <c r="J972" s="19">
        <f t="shared" si="433"/>
        <v>0.23534078108496698</v>
      </c>
      <c r="K972" s="19">
        <f t="shared" si="433"/>
        <v>0.23534078108496698</v>
      </c>
      <c r="L972" s="19">
        <f t="shared" si="433"/>
        <v>0.23534078108496698</v>
      </c>
      <c r="M972" s="19">
        <f t="shared" si="433"/>
        <v>0.23534078108496698</v>
      </c>
      <c r="N972" s="19">
        <f t="shared" si="433"/>
        <v>0.23534078108496698</v>
      </c>
      <c r="O972" s="19">
        <f t="shared" si="433"/>
        <v>0.23534078108496698</v>
      </c>
      <c r="P972" s="19">
        <f t="shared" si="433"/>
        <v>0.23534078108496698</v>
      </c>
      <c r="Q972" s="19">
        <f t="shared" si="433"/>
        <v>0.23534078108496698</v>
      </c>
      <c r="R972" s="19">
        <f t="shared" si="433"/>
        <v>0.23534078108496698</v>
      </c>
      <c r="S972" s="19">
        <f t="shared" si="433"/>
        <v>0.23534078108496698</v>
      </c>
      <c r="T972" s="19">
        <f t="shared" si="433"/>
        <v>0.23534078108496698</v>
      </c>
      <c r="U972" s="19">
        <f t="shared" si="433"/>
        <v>0.23534078108496698</v>
      </c>
      <c r="V972" s="19">
        <f t="shared" si="433"/>
        <v>0.23534078108496698</v>
      </c>
      <c r="W972" s="19">
        <f t="shared" si="433"/>
        <v>0.23534078108496698</v>
      </c>
      <c r="X972" s="19">
        <f t="shared" si="433"/>
        <v>0.23534078108496698</v>
      </c>
      <c r="Y972" s="19">
        <f t="shared" si="433"/>
        <v>0.23534078108496698</v>
      </c>
      <c r="Z972" s="19">
        <f t="shared" si="433"/>
        <v>0.23534078108496698</v>
      </c>
      <c r="AA972" s="19">
        <f t="shared" si="433"/>
        <v>0.23534078108496698</v>
      </c>
      <c r="AB972" s="19">
        <f t="shared" si="433"/>
        <v>0.23534078108496698</v>
      </c>
      <c r="AC972" s="19">
        <f t="shared" si="433"/>
        <v>0.23534078108496698</v>
      </c>
      <c r="AD972" s="19">
        <f t="shared" si="433"/>
        <v>0.23534078108496698</v>
      </c>
      <c r="AE972" s="19">
        <f t="shared" si="433"/>
        <v>0.23534078108496698</v>
      </c>
      <c r="AF972" s="19">
        <f t="shared" si="433"/>
        <v>0.23534078108496698</v>
      </c>
      <c r="AG972" s="19">
        <f t="shared" si="433"/>
        <v>0.23534078108496698</v>
      </c>
      <c r="AH972" s="19">
        <f t="shared" si="433"/>
        <v>0.23534078108496698</v>
      </c>
      <c r="AI972" s="19">
        <f t="shared" si="433"/>
        <v>0.23534078108496698</v>
      </c>
      <c r="AJ972" s="19">
        <f t="shared" si="433"/>
        <v>0.23534078108496698</v>
      </c>
      <c r="AK972" s="19">
        <f>AL972</f>
        <v>0.23534078108496698</v>
      </c>
      <c r="AL972" s="19">
        <f>IF(ISNUMBER(AL79/ISSUM(AL$78:AL$81)),AL79/ISSUM(AL$78:AL$81),0)</f>
        <v>0.23534078108496698</v>
      </c>
      <c r="AM972" s="19">
        <f>AL972</f>
        <v>0.23534078108496698</v>
      </c>
      <c r="AN972" s="19">
        <f t="shared" si="434"/>
        <v>0.23534078108496698</v>
      </c>
      <c r="AO972" s="19">
        <f t="shared" si="434"/>
        <v>0.23534078108496698</v>
      </c>
      <c r="AP972" s="19">
        <f t="shared" si="434"/>
        <v>0.23534078108496698</v>
      </c>
      <c r="AQ972" s="19">
        <f t="shared" si="434"/>
        <v>0.23534078108496698</v>
      </c>
      <c r="AR972" s="19">
        <f t="shared" si="434"/>
        <v>0.23534078108496698</v>
      </c>
      <c r="AS972" s="19">
        <f t="shared" si="434"/>
        <v>0.23534078108496698</v>
      </c>
      <c r="AT972" s="19">
        <f t="shared" si="434"/>
        <v>0.23534078108496698</v>
      </c>
      <c r="AU972" s="19">
        <f t="shared" si="434"/>
        <v>0.23534078108496698</v>
      </c>
      <c r="AV972" s="19">
        <f t="shared" si="434"/>
        <v>0.23534078108496698</v>
      </c>
      <c r="AW972" s="19">
        <f t="shared" si="434"/>
        <v>0.23534078108496698</v>
      </c>
      <c r="AX972" s="19">
        <f t="shared" si="434"/>
        <v>0.23534078108496698</v>
      </c>
      <c r="AY972" s="19">
        <f t="shared" si="434"/>
        <v>0.23534078108496698</v>
      </c>
      <c r="AZ972" s="19">
        <f t="shared" si="434"/>
        <v>0.23534078108496698</v>
      </c>
      <c r="BA972" s="19">
        <f t="shared" si="434"/>
        <v>0.23534078108496698</v>
      </c>
    </row>
    <row r="973" spans="1:53" s="142" customFormat="1" outlineLevel="1" x14ac:dyDescent="0.2">
      <c r="A973" s="96"/>
      <c r="B973" s="96"/>
      <c r="C973" s="96"/>
      <c r="D973" s="96"/>
      <c r="E973" s="96"/>
      <c r="F973" s="62" t="s">
        <v>446</v>
      </c>
      <c r="G973" s="62" t="s">
        <v>1049</v>
      </c>
      <c r="H973" s="19">
        <f t="shared" si="433"/>
        <v>0.20855141836912638</v>
      </c>
      <c r="I973" s="19">
        <f t="shared" si="433"/>
        <v>0.20855141836912638</v>
      </c>
      <c r="J973" s="19">
        <f t="shared" si="433"/>
        <v>0.20855141836912638</v>
      </c>
      <c r="K973" s="19">
        <f t="shared" si="433"/>
        <v>0.20855141836912638</v>
      </c>
      <c r="L973" s="19">
        <f t="shared" si="433"/>
        <v>0.20855141836912638</v>
      </c>
      <c r="M973" s="19">
        <f t="shared" si="433"/>
        <v>0.20855141836912638</v>
      </c>
      <c r="N973" s="19">
        <f t="shared" si="433"/>
        <v>0.20855141836912638</v>
      </c>
      <c r="O973" s="19">
        <f t="shared" si="433"/>
        <v>0.20855141836912638</v>
      </c>
      <c r="P973" s="19">
        <f t="shared" si="433"/>
        <v>0.20855141836912638</v>
      </c>
      <c r="Q973" s="19">
        <f t="shared" si="433"/>
        <v>0.20855141836912638</v>
      </c>
      <c r="R973" s="19">
        <f t="shared" si="433"/>
        <v>0.20855141836912638</v>
      </c>
      <c r="S973" s="19">
        <f t="shared" si="433"/>
        <v>0.20855141836912638</v>
      </c>
      <c r="T973" s="19">
        <f t="shared" si="433"/>
        <v>0.20855141836912638</v>
      </c>
      <c r="U973" s="19">
        <f t="shared" si="433"/>
        <v>0.20855141836912638</v>
      </c>
      <c r="V973" s="19">
        <f t="shared" si="433"/>
        <v>0.20855141836912638</v>
      </c>
      <c r="W973" s="19">
        <f t="shared" si="433"/>
        <v>0.20855141836912638</v>
      </c>
      <c r="X973" s="19">
        <f t="shared" si="433"/>
        <v>0.20855141836912638</v>
      </c>
      <c r="Y973" s="19">
        <f t="shared" si="433"/>
        <v>0.20855141836912638</v>
      </c>
      <c r="Z973" s="19">
        <f t="shared" si="433"/>
        <v>0.20855141836912638</v>
      </c>
      <c r="AA973" s="19">
        <f t="shared" si="433"/>
        <v>0.20855141836912638</v>
      </c>
      <c r="AB973" s="19">
        <f t="shared" si="433"/>
        <v>0.20855141836912638</v>
      </c>
      <c r="AC973" s="19">
        <f t="shared" si="433"/>
        <v>0.20855141836912638</v>
      </c>
      <c r="AD973" s="19">
        <f t="shared" si="433"/>
        <v>0.20855141836912638</v>
      </c>
      <c r="AE973" s="19">
        <f t="shared" si="433"/>
        <v>0.20855141836912638</v>
      </c>
      <c r="AF973" s="19">
        <f t="shared" si="433"/>
        <v>0.20855141836912638</v>
      </c>
      <c r="AG973" s="19">
        <f t="shared" si="433"/>
        <v>0.20855141836912638</v>
      </c>
      <c r="AH973" s="19">
        <f t="shared" si="433"/>
        <v>0.20855141836912638</v>
      </c>
      <c r="AI973" s="19">
        <f t="shared" si="433"/>
        <v>0.20855141836912638</v>
      </c>
      <c r="AJ973" s="19">
        <f t="shared" si="433"/>
        <v>0.20855141836912638</v>
      </c>
      <c r="AK973" s="19">
        <f>AL973</f>
        <v>0.20855141836912638</v>
      </c>
      <c r="AL973" s="19">
        <f>IF(ISNUMBER(AL80/ISSUM(AL$78:AL$81)),AL80/ISSUM(AL$78:AL$81),0)</f>
        <v>0.20855141836912638</v>
      </c>
      <c r="AM973" s="19">
        <f>AL973</f>
        <v>0.20855141836912638</v>
      </c>
      <c r="AN973" s="19">
        <f t="shared" si="434"/>
        <v>0.20855141836912638</v>
      </c>
      <c r="AO973" s="19">
        <f t="shared" si="434"/>
        <v>0.20855141836912638</v>
      </c>
      <c r="AP973" s="19">
        <f t="shared" si="434"/>
        <v>0.20855141836912638</v>
      </c>
      <c r="AQ973" s="19">
        <f t="shared" si="434"/>
        <v>0.20855141836912638</v>
      </c>
      <c r="AR973" s="19">
        <f t="shared" si="434"/>
        <v>0.20855141836912638</v>
      </c>
      <c r="AS973" s="19">
        <f t="shared" si="434"/>
        <v>0.20855141836912638</v>
      </c>
      <c r="AT973" s="19">
        <f t="shared" si="434"/>
        <v>0.20855141836912638</v>
      </c>
      <c r="AU973" s="19">
        <f t="shared" si="434"/>
        <v>0.20855141836912638</v>
      </c>
      <c r="AV973" s="19">
        <f t="shared" si="434"/>
        <v>0.20855141836912638</v>
      </c>
      <c r="AW973" s="19">
        <f t="shared" si="434"/>
        <v>0.20855141836912638</v>
      </c>
      <c r="AX973" s="19">
        <f t="shared" si="434"/>
        <v>0.20855141836912638</v>
      </c>
      <c r="AY973" s="19">
        <f t="shared" si="434"/>
        <v>0.20855141836912638</v>
      </c>
      <c r="AZ973" s="19">
        <f t="shared" si="434"/>
        <v>0.20855141836912638</v>
      </c>
      <c r="BA973" s="19">
        <f t="shared" si="434"/>
        <v>0.20855141836912638</v>
      </c>
    </row>
    <row r="974" spans="1:53" s="142" customFormat="1" outlineLevel="1" x14ac:dyDescent="0.2">
      <c r="A974" s="96"/>
      <c r="B974" s="96"/>
      <c r="C974" s="96"/>
      <c r="D974" s="96"/>
      <c r="E974" s="96"/>
      <c r="F974" s="62" t="s">
        <v>447</v>
      </c>
      <c r="G974" s="62" t="s">
        <v>1050</v>
      </c>
      <c r="H974" s="19">
        <f t="shared" si="433"/>
        <v>0.25532765084032888</v>
      </c>
      <c r="I974" s="19">
        <f t="shared" si="433"/>
        <v>0.25532765084032888</v>
      </c>
      <c r="J974" s="19">
        <f t="shared" si="433"/>
        <v>0.25532765084032888</v>
      </c>
      <c r="K974" s="19">
        <f t="shared" si="433"/>
        <v>0.25532765084032888</v>
      </c>
      <c r="L974" s="19">
        <f t="shared" si="433"/>
        <v>0.25532765084032888</v>
      </c>
      <c r="M974" s="19">
        <f t="shared" si="433"/>
        <v>0.25532765084032888</v>
      </c>
      <c r="N974" s="19">
        <f t="shared" si="433"/>
        <v>0.25532765084032888</v>
      </c>
      <c r="O974" s="19">
        <f t="shared" si="433"/>
        <v>0.25532765084032888</v>
      </c>
      <c r="P974" s="19">
        <f t="shared" si="433"/>
        <v>0.25532765084032888</v>
      </c>
      <c r="Q974" s="19">
        <f t="shared" si="433"/>
        <v>0.25532765084032888</v>
      </c>
      <c r="R974" s="19">
        <f t="shared" si="433"/>
        <v>0.25532765084032888</v>
      </c>
      <c r="S974" s="19">
        <f t="shared" si="433"/>
        <v>0.25532765084032888</v>
      </c>
      <c r="T974" s="19">
        <f t="shared" si="433"/>
        <v>0.25532765084032888</v>
      </c>
      <c r="U974" s="19">
        <f t="shared" si="433"/>
        <v>0.25532765084032888</v>
      </c>
      <c r="V974" s="19">
        <f t="shared" si="433"/>
        <v>0.25532765084032888</v>
      </c>
      <c r="W974" s="19">
        <f t="shared" si="433"/>
        <v>0.25532765084032888</v>
      </c>
      <c r="X974" s="19">
        <f t="shared" si="433"/>
        <v>0.25532765084032888</v>
      </c>
      <c r="Y974" s="19">
        <f t="shared" si="433"/>
        <v>0.25532765084032888</v>
      </c>
      <c r="Z974" s="19">
        <f t="shared" si="433"/>
        <v>0.25532765084032888</v>
      </c>
      <c r="AA974" s="19">
        <f t="shared" si="433"/>
        <v>0.25532765084032888</v>
      </c>
      <c r="AB974" s="19">
        <f t="shared" si="433"/>
        <v>0.25532765084032888</v>
      </c>
      <c r="AC974" s="19">
        <f t="shared" si="433"/>
        <v>0.25532765084032888</v>
      </c>
      <c r="AD974" s="19">
        <f t="shared" si="433"/>
        <v>0.25532765084032888</v>
      </c>
      <c r="AE974" s="19">
        <f t="shared" si="433"/>
        <v>0.25532765084032888</v>
      </c>
      <c r="AF974" s="19">
        <f t="shared" si="433"/>
        <v>0.25532765084032888</v>
      </c>
      <c r="AG974" s="19">
        <f t="shared" si="433"/>
        <v>0.25532765084032888</v>
      </c>
      <c r="AH974" s="19">
        <f t="shared" si="433"/>
        <v>0.25532765084032888</v>
      </c>
      <c r="AI974" s="19">
        <f t="shared" si="433"/>
        <v>0.25532765084032888</v>
      </c>
      <c r="AJ974" s="19">
        <f t="shared" si="433"/>
        <v>0.25532765084032888</v>
      </c>
      <c r="AK974" s="19">
        <f>AL974</f>
        <v>0.25532765084032888</v>
      </c>
      <c r="AL974" s="19">
        <f>IF(ISNUMBER(AL81/ISSUM(AL$78:AL$81)),AL81/ISSUM(AL$78:AL$81),0)</f>
        <v>0.25532765084032888</v>
      </c>
      <c r="AM974" s="19">
        <f>AL974</f>
        <v>0.25532765084032888</v>
      </c>
      <c r="AN974" s="19">
        <f t="shared" si="434"/>
        <v>0.25532765084032888</v>
      </c>
      <c r="AO974" s="19">
        <f t="shared" si="434"/>
        <v>0.25532765084032888</v>
      </c>
      <c r="AP974" s="19">
        <f t="shared" si="434"/>
        <v>0.25532765084032888</v>
      </c>
      <c r="AQ974" s="19">
        <f t="shared" si="434"/>
        <v>0.25532765084032888</v>
      </c>
      <c r="AR974" s="19">
        <f t="shared" si="434"/>
        <v>0.25532765084032888</v>
      </c>
      <c r="AS974" s="19">
        <f t="shared" si="434"/>
        <v>0.25532765084032888</v>
      </c>
      <c r="AT974" s="19">
        <f t="shared" si="434"/>
        <v>0.25532765084032888</v>
      </c>
      <c r="AU974" s="19">
        <f t="shared" si="434"/>
        <v>0.25532765084032888</v>
      </c>
      <c r="AV974" s="19">
        <f t="shared" si="434"/>
        <v>0.25532765084032888</v>
      </c>
      <c r="AW974" s="19">
        <f t="shared" si="434"/>
        <v>0.25532765084032888</v>
      </c>
      <c r="AX974" s="19">
        <f t="shared" si="434"/>
        <v>0.25532765084032888</v>
      </c>
      <c r="AY974" s="19">
        <f t="shared" si="434"/>
        <v>0.25532765084032888</v>
      </c>
      <c r="AZ974" s="19">
        <f t="shared" si="434"/>
        <v>0.25532765084032888</v>
      </c>
      <c r="BA974" s="19">
        <f t="shared" si="434"/>
        <v>0.25532765084032888</v>
      </c>
    </row>
    <row r="975" spans="1:53" x14ac:dyDescent="0.2">
      <c r="A975" s="96"/>
      <c r="B975" s="96"/>
      <c r="C975" s="96"/>
      <c r="D975" s="96"/>
      <c r="E975" s="96"/>
      <c r="F975" s="62" t="s">
        <v>1476</v>
      </c>
      <c r="G975" s="62" t="s">
        <v>1477</v>
      </c>
      <c r="H975" s="19">
        <f>ISSUM(H971:H$974)</f>
        <v>1</v>
      </c>
      <c r="I975" s="19">
        <f>ISSUM(I971:I$974)</f>
        <v>1</v>
      </c>
      <c r="J975" s="19">
        <f>ISSUM(J971:J$974)</f>
        <v>1</v>
      </c>
      <c r="K975" s="19">
        <f>ISSUM(K971:K$974)</f>
        <v>1</v>
      </c>
      <c r="L975" s="19">
        <f>ISSUM(L971:L$974)</f>
        <v>1</v>
      </c>
      <c r="M975" s="19">
        <f>ISSUM(M971:M$974)</f>
        <v>1</v>
      </c>
      <c r="N975" s="19">
        <f>ISSUM(N971:N$974)</f>
        <v>1</v>
      </c>
      <c r="O975" s="19">
        <f>ISSUM(O971:O$974)</f>
        <v>1</v>
      </c>
      <c r="P975" s="19">
        <f>ISSUM(P971:P$974)</f>
        <v>1</v>
      </c>
      <c r="Q975" s="19">
        <f>ISSUM(Q971:Q$974)</f>
        <v>1</v>
      </c>
      <c r="R975" s="19">
        <f>ISSUM(R971:R$974)</f>
        <v>1</v>
      </c>
      <c r="S975" s="19">
        <f>ISSUM(S971:S$974)</f>
        <v>1</v>
      </c>
      <c r="T975" s="19">
        <f>ISSUM(T971:T$974)</f>
        <v>1</v>
      </c>
      <c r="U975" s="19">
        <f>ISSUM(U971:U$974)</f>
        <v>1</v>
      </c>
      <c r="V975" s="19">
        <f>ISSUM(V971:V$974)</f>
        <v>1</v>
      </c>
      <c r="W975" s="19">
        <f>ISSUM(W971:W$974)</f>
        <v>1</v>
      </c>
      <c r="X975" s="19">
        <f>ISSUM(X971:X$974)</f>
        <v>1</v>
      </c>
      <c r="Y975" s="19">
        <f>ISSUM(Y971:Y$974)</f>
        <v>1</v>
      </c>
      <c r="Z975" s="19">
        <f>ISSUM(Z971:Z$974)</f>
        <v>1</v>
      </c>
      <c r="AA975" s="19">
        <f>ISSUM(AA971:AA$974)</f>
        <v>1</v>
      </c>
      <c r="AB975" s="19">
        <f>ISSUM(AB971:AB$974)</f>
        <v>1</v>
      </c>
      <c r="AC975" s="19">
        <f>ISSUM(AC971:AC$974)</f>
        <v>1</v>
      </c>
      <c r="AD975" s="19">
        <f>ISSUM(AD971:AD$974)</f>
        <v>1</v>
      </c>
      <c r="AE975" s="19">
        <f>ISSUM(AE971:AE$974)</f>
        <v>1</v>
      </c>
      <c r="AF975" s="19">
        <f>ISSUM(AF971:AF$974)</f>
        <v>1</v>
      </c>
      <c r="AG975" s="19">
        <f>ISSUM(AG971:AG$974)</f>
        <v>1</v>
      </c>
      <c r="AH975" s="19">
        <f>ISSUM(AH971:AH$974)</f>
        <v>1</v>
      </c>
      <c r="AI975" s="19">
        <f>ISSUM(AI971:AI$974)</f>
        <v>1</v>
      </c>
      <c r="AJ975" s="19">
        <f>ISSUM(AJ971:AJ$974)</f>
        <v>1</v>
      </c>
      <c r="AK975" s="19">
        <f>ISSUM(AK971:AK$974)</f>
        <v>1</v>
      </c>
      <c r="AL975" s="19">
        <f>ISSUM(AL971:AL$974)</f>
        <v>1</v>
      </c>
      <c r="AM975" s="19">
        <f>ISSUM(AM971:AM$974)</f>
        <v>1</v>
      </c>
      <c r="AN975" s="19">
        <f>ISSUM(AN971:AN$974)</f>
        <v>1</v>
      </c>
      <c r="AO975" s="19">
        <f>ISSUM(AO971:AO$974)</f>
        <v>1</v>
      </c>
      <c r="AP975" s="19">
        <f>ISSUM(AP971:AP$974)</f>
        <v>1</v>
      </c>
      <c r="AQ975" s="19">
        <f>ISSUM(AQ971:AQ$974)</f>
        <v>1</v>
      </c>
      <c r="AR975" s="19">
        <f>ISSUM(AR971:AR$974)</f>
        <v>1</v>
      </c>
      <c r="AS975" s="19">
        <f>ISSUM(AS971:AS$974)</f>
        <v>1</v>
      </c>
      <c r="AT975" s="19">
        <f>ISSUM(AT971:AT$974)</f>
        <v>1</v>
      </c>
      <c r="AU975" s="19">
        <f>ISSUM(AU971:AU$974)</f>
        <v>1</v>
      </c>
      <c r="AV975" s="19">
        <f>ISSUM(AV971:AV$974)</f>
        <v>1</v>
      </c>
      <c r="AW975" s="19">
        <f>ISSUM(AW971:AW$974)</f>
        <v>1</v>
      </c>
      <c r="AX975" s="19">
        <f>ISSUM(AX971:AX$974)</f>
        <v>1</v>
      </c>
      <c r="AY975" s="19">
        <f>ISSUM(AY971:AY$974)</f>
        <v>1</v>
      </c>
      <c r="AZ975" s="19">
        <f>ISSUM(AZ971:AZ$974)</f>
        <v>1</v>
      </c>
      <c r="BA975" s="19">
        <f>ISSUM(BA971:BA$974)</f>
        <v>1</v>
      </c>
    </row>
    <row r="976" spans="1:53" s="142" customFormat="1" outlineLevel="1" x14ac:dyDescent="0.2">
      <c r="A976" s="96"/>
      <c r="B976" s="96"/>
      <c r="C976" s="96"/>
      <c r="D976" s="96"/>
      <c r="E976" s="96"/>
      <c r="F976" s="62" t="s">
        <v>444</v>
      </c>
      <c r="G976" s="62" t="s">
        <v>1051</v>
      </c>
      <c r="H976" s="19">
        <f t="shared" ref="H976:AJ979" si="435">I976</f>
        <v>0.29228674665872262</v>
      </c>
      <c r="I976" s="19">
        <f t="shared" si="435"/>
        <v>0.29228674665872262</v>
      </c>
      <c r="J976" s="19">
        <f t="shared" si="435"/>
        <v>0.29228674665872262</v>
      </c>
      <c r="K976" s="19">
        <f t="shared" si="435"/>
        <v>0.29228674665872262</v>
      </c>
      <c r="L976" s="19">
        <f t="shared" si="435"/>
        <v>0.29228674665872262</v>
      </c>
      <c r="M976" s="19">
        <f t="shared" si="435"/>
        <v>0.29228674665872262</v>
      </c>
      <c r="N976" s="19">
        <f t="shared" si="435"/>
        <v>0.29228674665872262</v>
      </c>
      <c r="O976" s="19">
        <f t="shared" si="435"/>
        <v>0.29228674665872262</v>
      </c>
      <c r="P976" s="19">
        <f t="shared" si="435"/>
        <v>0.29228674665872262</v>
      </c>
      <c r="Q976" s="19">
        <f t="shared" si="435"/>
        <v>0.29228674665872262</v>
      </c>
      <c r="R976" s="19">
        <f t="shared" si="435"/>
        <v>0.29228674665872262</v>
      </c>
      <c r="S976" s="19">
        <f t="shared" si="435"/>
        <v>0.29228674665872262</v>
      </c>
      <c r="T976" s="19">
        <f t="shared" si="435"/>
        <v>0.29228674665872262</v>
      </c>
      <c r="U976" s="19">
        <f t="shared" si="435"/>
        <v>0.29228674665872262</v>
      </c>
      <c r="V976" s="19">
        <f t="shared" si="435"/>
        <v>0.29228674665872262</v>
      </c>
      <c r="W976" s="19">
        <f t="shared" si="435"/>
        <v>0.29228674665872262</v>
      </c>
      <c r="X976" s="19">
        <f t="shared" si="435"/>
        <v>0.29228674665872262</v>
      </c>
      <c r="Y976" s="19">
        <f t="shared" si="435"/>
        <v>0.29228674665872262</v>
      </c>
      <c r="Z976" s="19">
        <f t="shared" si="435"/>
        <v>0.29228674665872262</v>
      </c>
      <c r="AA976" s="19">
        <f t="shared" si="435"/>
        <v>0.29228674665872262</v>
      </c>
      <c r="AB976" s="19">
        <f t="shared" si="435"/>
        <v>0.29228674665872262</v>
      </c>
      <c r="AC976" s="19">
        <f t="shared" si="435"/>
        <v>0.29228674665872262</v>
      </c>
      <c r="AD976" s="19">
        <f t="shared" si="435"/>
        <v>0.29228674665872262</v>
      </c>
      <c r="AE976" s="19">
        <f t="shared" si="435"/>
        <v>0.29228674665872262</v>
      </c>
      <c r="AF976" s="19">
        <f t="shared" si="435"/>
        <v>0.29228674665872262</v>
      </c>
      <c r="AG976" s="19">
        <f t="shared" si="435"/>
        <v>0.29228674665872262</v>
      </c>
      <c r="AH976" s="19">
        <f t="shared" si="435"/>
        <v>0.29228674665872262</v>
      </c>
      <c r="AI976" s="19">
        <f t="shared" si="435"/>
        <v>0.29228674665872262</v>
      </c>
      <c r="AJ976" s="19">
        <f t="shared" si="435"/>
        <v>0.29228674665872262</v>
      </c>
      <c r="AK976" s="19">
        <f>AL976</f>
        <v>0.29228674665872262</v>
      </c>
      <c r="AL976" s="19">
        <f>IF(ISNUMBER(AL83/ISSUM(AL$83:AL$86)),AL83/ISSUM(AL$83:AL$86),0)</f>
        <v>0.29228674665872262</v>
      </c>
      <c r="AM976" s="19">
        <f>AL976</f>
        <v>0.29228674665872262</v>
      </c>
      <c r="AN976" s="19">
        <f t="shared" ref="AN976:BA979" si="436">AM976</f>
        <v>0.29228674665872262</v>
      </c>
      <c r="AO976" s="19">
        <f t="shared" si="436"/>
        <v>0.29228674665872262</v>
      </c>
      <c r="AP976" s="19">
        <f t="shared" si="436"/>
        <v>0.29228674665872262</v>
      </c>
      <c r="AQ976" s="19">
        <f t="shared" si="436"/>
        <v>0.29228674665872262</v>
      </c>
      <c r="AR976" s="19">
        <f t="shared" si="436"/>
        <v>0.29228674665872262</v>
      </c>
      <c r="AS976" s="19">
        <f t="shared" si="436"/>
        <v>0.29228674665872262</v>
      </c>
      <c r="AT976" s="19">
        <f t="shared" si="436"/>
        <v>0.29228674665872262</v>
      </c>
      <c r="AU976" s="19">
        <f t="shared" si="436"/>
        <v>0.29228674665872262</v>
      </c>
      <c r="AV976" s="19">
        <f t="shared" si="436"/>
        <v>0.29228674665872262</v>
      </c>
      <c r="AW976" s="19">
        <f t="shared" si="436"/>
        <v>0.29228674665872262</v>
      </c>
      <c r="AX976" s="19">
        <f t="shared" si="436"/>
        <v>0.29228674665872262</v>
      </c>
      <c r="AY976" s="19">
        <f t="shared" si="436"/>
        <v>0.29228674665872262</v>
      </c>
      <c r="AZ976" s="19">
        <f t="shared" si="436"/>
        <v>0.29228674665872262</v>
      </c>
      <c r="BA976" s="19">
        <f t="shared" si="436"/>
        <v>0.29228674665872262</v>
      </c>
    </row>
    <row r="977" spans="1:53" s="142" customFormat="1" outlineLevel="1" x14ac:dyDescent="0.2">
      <c r="A977" s="96"/>
      <c r="B977" s="96"/>
      <c r="C977" s="96"/>
      <c r="D977" s="96"/>
      <c r="E977" s="96"/>
      <c r="F977" s="62" t="s">
        <v>445</v>
      </c>
      <c r="G977" s="62" t="s">
        <v>1052</v>
      </c>
      <c r="H977" s="19">
        <f t="shared" si="435"/>
        <v>0.27873274325361991</v>
      </c>
      <c r="I977" s="19">
        <f t="shared" si="435"/>
        <v>0.27873274325361991</v>
      </c>
      <c r="J977" s="19">
        <f t="shared" si="435"/>
        <v>0.27873274325361991</v>
      </c>
      <c r="K977" s="19">
        <f t="shared" si="435"/>
        <v>0.27873274325361991</v>
      </c>
      <c r="L977" s="19">
        <f t="shared" si="435"/>
        <v>0.27873274325361991</v>
      </c>
      <c r="M977" s="19">
        <f t="shared" si="435"/>
        <v>0.27873274325361991</v>
      </c>
      <c r="N977" s="19">
        <f t="shared" si="435"/>
        <v>0.27873274325361991</v>
      </c>
      <c r="O977" s="19">
        <f t="shared" si="435"/>
        <v>0.27873274325361991</v>
      </c>
      <c r="P977" s="19">
        <f t="shared" si="435"/>
        <v>0.27873274325361991</v>
      </c>
      <c r="Q977" s="19">
        <f t="shared" si="435"/>
        <v>0.27873274325361991</v>
      </c>
      <c r="R977" s="19">
        <f t="shared" si="435"/>
        <v>0.27873274325361991</v>
      </c>
      <c r="S977" s="19">
        <f t="shared" si="435"/>
        <v>0.27873274325361991</v>
      </c>
      <c r="T977" s="19">
        <f t="shared" si="435"/>
        <v>0.27873274325361991</v>
      </c>
      <c r="U977" s="19">
        <f t="shared" si="435"/>
        <v>0.27873274325361991</v>
      </c>
      <c r="V977" s="19">
        <f t="shared" si="435"/>
        <v>0.27873274325361991</v>
      </c>
      <c r="W977" s="19">
        <f t="shared" si="435"/>
        <v>0.27873274325361991</v>
      </c>
      <c r="X977" s="19">
        <f t="shared" si="435"/>
        <v>0.27873274325361991</v>
      </c>
      <c r="Y977" s="19">
        <f t="shared" si="435"/>
        <v>0.27873274325361991</v>
      </c>
      <c r="Z977" s="19">
        <f t="shared" si="435"/>
        <v>0.27873274325361991</v>
      </c>
      <c r="AA977" s="19">
        <f t="shared" si="435"/>
        <v>0.27873274325361991</v>
      </c>
      <c r="AB977" s="19">
        <f t="shared" si="435"/>
        <v>0.27873274325361991</v>
      </c>
      <c r="AC977" s="19">
        <f t="shared" si="435"/>
        <v>0.27873274325361991</v>
      </c>
      <c r="AD977" s="19">
        <f t="shared" si="435"/>
        <v>0.27873274325361991</v>
      </c>
      <c r="AE977" s="19">
        <f t="shared" si="435"/>
        <v>0.27873274325361991</v>
      </c>
      <c r="AF977" s="19">
        <f t="shared" si="435"/>
        <v>0.27873274325361991</v>
      </c>
      <c r="AG977" s="19">
        <f t="shared" si="435"/>
        <v>0.27873274325361991</v>
      </c>
      <c r="AH977" s="19">
        <f t="shared" si="435"/>
        <v>0.27873274325361991</v>
      </c>
      <c r="AI977" s="19">
        <f t="shared" si="435"/>
        <v>0.27873274325361991</v>
      </c>
      <c r="AJ977" s="19">
        <f t="shared" si="435"/>
        <v>0.27873274325361991</v>
      </c>
      <c r="AK977" s="19">
        <f>AL977</f>
        <v>0.27873274325361991</v>
      </c>
      <c r="AL977" s="19">
        <f>IF(ISNUMBER(AL84/ISSUM(AL$83:AL$86)),AL84/ISSUM(AL$83:AL$86),0)</f>
        <v>0.27873274325361991</v>
      </c>
      <c r="AM977" s="19">
        <f>AL977</f>
        <v>0.27873274325361991</v>
      </c>
      <c r="AN977" s="19">
        <f t="shared" si="436"/>
        <v>0.27873274325361991</v>
      </c>
      <c r="AO977" s="19">
        <f t="shared" si="436"/>
        <v>0.27873274325361991</v>
      </c>
      <c r="AP977" s="19">
        <f t="shared" si="436"/>
        <v>0.27873274325361991</v>
      </c>
      <c r="AQ977" s="19">
        <f t="shared" si="436"/>
        <v>0.27873274325361991</v>
      </c>
      <c r="AR977" s="19">
        <f t="shared" si="436"/>
        <v>0.27873274325361991</v>
      </c>
      <c r="AS977" s="19">
        <f t="shared" si="436"/>
        <v>0.27873274325361991</v>
      </c>
      <c r="AT977" s="19">
        <f t="shared" si="436"/>
        <v>0.27873274325361991</v>
      </c>
      <c r="AU977" s="19">
        <f t="shared" si="436"/>
        <v>0.27873274325361991</v>
      </c>
      <c r="AV977" s="19">
        <f t="shared" si="436"/>
        <v>0.27873274325361991</v>
      </c>
      <c r="AW977" s="19">
        <f t="shared" si="436"/>
        <v>0.27873274325361991</v>
      </c>
      <c r="AX977" s="19">
        <f t="shared" si="436"/>
        <v>0.27873274325361991</v>
      </c>
      <c r="AY977" s="19">
        <f t="shared" si="436"/>
        <v>0.27873274325361991</v>
      </c>
      <c r="AZ977" s="19">
        <f t="shared" si="436"/>
        <v>0.27873274325361991</v>
      </c>
      <c r="BA977" s="19">
        <f t="shared" si="436"/>
        <v>0.27873274325361991</v>
      </c>
    </row>
    <row r="978" spans="1:53" s="142" customFormat="1" outlineLevel="1" x14ac:dyDescent="0.2">
      <c r="A978" s="96"/>
      <c r="B978" s="96"/>
      <c r="C978" s="96"/>
      <c r="D978" s="96"/>
      <c r="E978" s="96"/>
      <c r="F978" s="62" t="s">
        <v>446</v>
      </c>
      <c r="G978" s="62" t="s">
        <v>1053</v>
      </c>
      <c r="H978" s="19">
        <f t="shared" si="435"/>
        <v>0.19294296301815014</v>
      </c>
      <c r="I978" s="19">
        <f t="shared" si="435"/>
        <v>0.19294296301815014</v>
      </c>
      <c r="J978" s="19">
        <f t="shared" si="435"/>
        <v>0.19294296301815014</v>
      </c>
      <c r="K978" s="19">
        <f t="shared" si="435"/>
        <v>0.19294296301815014</v>
      </c>
      <c r="L978" s="19">
        <f t="shared" si="435"/>
        <v>0.19294296301815014</v>
      </c>
      <c r="M978" s="19">
        <f t="shared" si="435"/>
        <v>0.19294296301815014</v>
      </c>
      <c r="N978" s="19">
        <f t="shared" si="435"/>
        <v>0.19294296301815014</v>
      </c>
      <c r="O978" s="19">
        <f t="shared" si="435"/>
        <v>0.19294296301815014</v>
      </c>
      <c r="P978" s="19">
        <f t="shared" si="435"/>
        <v>0.19294296301815014</v>
      </c>
      <c r="Q978" s="19">
        <f t="shared" si="435"/>
        <v>0.19294296301815014</v>
      </c>
      <c r="R978" s="19">
        <f t="shared" si="435"/>
        <v>0.19294296301815014</v>
      </c>
      <c r="S978" s="19">
        <f t="shared" si="435"/>
        <v>0.19294296301815014</v>
      </c>
      <c r="T978" s="19">
        <f t="shared" si="435"/>
        <v>0.19294296301815014</v>
      </c>
      <c r="U978" s="19">
        <f t="shared" si="435"/>
        <v>0.19294296301815014</v>
      </c>
      <c r="V978" s="19">
        <f t="shared" si="435"/>
        <v>0.19294296301815014</v>
      </c>
      <c r="W978" s="19">
        <f t="shared" si="435"/>
        <v>0.19294296301815014</v>
      </c>
      <c r="X978" s="19">
        <f t="shared" si="435"/>
        <v>0.19294296301815014</v>
      </c>
      <c r="Y978" s="19">
        <f t="shared" si="435"/>
        <v>0.19294296301815014</v>
      </c>
      <c r="Z978" s="19">
        <f t="shared" si="435"/>
        <v>0.19294296301815014</v>
      </c>
      <c r="AA978" s="19">
        <f t="shared" si="435"/>
        <v>0.19294296301815014</v>
      </c>
      <c r="AB978" s="19">
        <f t="shared" si="435"/>
        <v>0.19294296301815014</v>
      </c>
      <c r="AC978" s="19">
        <f t="shared" si="435"/>
        <v>0.19294296301815014</v>
      </c>
      <c r="AD978" s="19">
        <f t="shared" si="435"/>
        <v>0.19294296301815014</v>
      </c>
      <c r="AE978" s="19">
        <f t="shared" si="435"/>
        <v>0.19294296301815014</v>
      </c>
      <c r="AF978" s="19">
        <f t="shared" si="435"/>
        <v>0.19294296301815014</v>
      </c>
      <c r="AG978" s="19">
        <f t="shared" si="435"/>
        <v>0.19294296301815014</v>
      </c>
      <c r="AH978" s="19">
        <f t="shared" si="435"/>
        <v>0.19294296301815014</v>
      </c>
      <c r="AI978" s="19">
        <f t="shared" si="435"/>
        <v>0.19294296301815014</v>
      </c>
      <c r="AJ978" s="19">
        <f t="shared" si="435"/>
        <v>0.19294296301815014</v>
      </c>
      <c r="AK978" s="19">
        <f>AL978</f>
        <v>0.19294296301815014</v>
      </c>
      <c r="AL978" s="19">
        <f>IF(ISNUMBER(AL85/ISSUM(AL$83:AL$86)),AL85/ISSUM(AL$83:AL$86),0)</f>
        <v>0.19294296301815014</v>
      </c>
      <c r="AM978" s="19">
        <f>AL978</f>
        <v>0.19294296301815014</v>
      </c>
      <c r="AN978" s="19">
        <f t="shared" si="436"/>
        <v>0.19294296301815014</v>
      </c>
      <c r="AO978" s="19">
        <f t="shared" si="436"/>
        <v>0.19294296301815014</v>
      </c>
      <c r="AP978" s="19">
        <f t="shared" si="436"/>
        <v>0.19294296301815014</v>
      </c>
      <c r="AQ978" s="19">
        <f t="shared" si="436"/>
        <v>0.19294296301815014</v>
      </c>
      <c r="AR978" s="19">
        <f t="shared" si="436"/>
        <v>0.19294296301815014</v>
      </c>
      <c r="AS978" s="19">
        <f t="shared" si="436"/>
        <v>0.19294296301815014</v>
      </c>
      <c r="AT978" s="19">
        <f t="shared" si="436"/>
        <v>0.19294296301815014</v>
      </c>
      <c r="AU978" s="19">
        <f t="shared" si="436"/>
        <v>0.19294296301815014</v>
      </c>
      <c r="AV978" s="19">
        <f t="shared" si="436"/>
        <v>0.19294296301815014</v>
      </c>
      <c r="AW978" s="19">
        <f t="shared" si="436"/>
        <v>0.19294296301815014</v>
      </c>
      <c r="AX978" s="19">
        <f t="shared" si="436"/>
        <v>0.19294296301815014</v>
      </c>
      <c r="AY978" s="19">
        <f t="shared" si="436"/>
        <v>0.19294296301815014</v>
      </c>
      <c r="AZ978" s="19">
        <f t="shared" si="436"/>
        <v>0.19294296301815014</v>
      </c>
      <c r="BA978" s="19">
        <f t="shared" si="436"/>
        <v>0.19294296301815014</v>
      </c>
    </row>
    <row r="979" spans="1:53" s="142" customFormat="1" outlineLevel="1" x14ac:dyDescent="0.2">
      <c r="A979" s="96"/>
      <c r="B979" s="96"/>
      <c r="C979" s="96"/>
      <c r="D979" s="96"/>
      <c r="E979" s="96"/>
      <c r="F979" s="62" t="s">
        <v>447</v>
      </c>
      <c r="G979" s="62" t="s">
        <v>1054</v>
      </c>
      <c r="H979" s="19">
        <f t="shared" si="435"/>
        <v>0.23603754706950741</v>
      </c>
      <c r="I979" s="19">
        <f t="shared" si="435"/>
        <v>0.23603754706950741</v>
      </c>
      <c r="J979" s="19">
        <f t="shared" si="435"/>
        <v>0.23603754706950741</v>
      </c>
      <c r="K979" s="19">
        <f t="shared" si="435"/>
        <v>0.23603754706950741</v>
      </c>
      <c r="L979" s="19">
        <f t="shared" si="435"/>
        <v>0.23603754706950741</v>
      </c>
      <c r="M979" s="19">
        <f t="shared" si="435"/>
        <v>0.23603754706950741</v>
      </c>
      <c r="N979" s="19">
        <f t="shared" si="435"/>
        <v>0.23603754706950741</v>
      </c>
      <c r="O979" s="19">
        <f t="shared" si="435"/>
        <v>0.23603754706950741</v>
      </c>
      <c r="P979" s="19">
        <f t="shared" si="435"/>
        <v>0.23603754706950741</v>
      </c>
      <c r="Q979" s="19">
        <f t="shared" si="435"/>
        <v>0.23603754706950741</v>
      </c>
      <c r="R979" s="19">
        <f t="shared" si="435"/>
        <v>0.23603754706950741</v>
      </c>
      <c r="S979" s="19">
        <f t="shared" si="435"/>
        <v>0.23603754706950741</v>
      </c>
      <c r="T979" s="19">
        <f t="shared" si="435"/>
        <v>0.23603754706950741</v>
      </c>
      <c r="U979" s="19">
        <f t="shared" si="435"/>
        <v>0.23603754706950741</v>
      </c>
      <c r="V979" s="19">
        <f t="shared" si="435"/>
        <v>0.23603754706950741</v>
      </c>
      <c r="W979" s="19">
        <f t="shared" si="435"/>
        <v>0.23603754706950741</v>
      </c>
      <c r="X979" s="19">
        <f t="shared" si="435"/>
        <v>0.23603754706950741</v>
      </c>
      <c r="Y979" s="19">
        <f t="shared" si="435"/>
        <v>0.23603754706950741</v>
      </c>
      <c r="Z979" s="19">
        <f t="shared" si="435"/>
        <v>0.23603754706950741</v>
      </c>
      <c r="AA979" s="19">
        <f t="shared" si="435"/>
        <v>0.23603754706950741</v>
      </c>
      <c r="AB979" s="19">
        <f t="shared" si="435"/>
        <v>0.23603754706950741</v>
      </c>
      <c r="AC979" s="19">
        <f t="shared" si="435"/>
        <v>0.23603754706950741</v>
      </c>
      <c r="AD979" s="19">
        <f t="shared" si="435"/>
        <v>0.23603754706950741</v>
      </c>
      <c r="AE979" s="19">
        <f t="shared" si="435"/>
        <v>0.23603754706950741</v>
      </c>
      <c r="AF979" s="19">
        <f t="shared" si="435"/>
        <v>0.23603754706950741</v>
      </c>
      <c r="AG979" s="19">
        <f t="shared" si="435"/>
        <v>0.23603754706950741</v>
      </c>
      <c r="AH979" s="19">
        <f t="shared" si="435"/>
        <v>0.23603754706950741</v>
      </c>
      <c r="AI979" s="19">
        <f t="shared" si="435"/>
        <v>0.23603754706950741</v>
      </c>
      <c r="AJ979" s="19">
        <f t="shared" si="435"/>
        <v>0.23603754706950741</v>
      </c>
      <c r="AK979" s="19">
        <f>AL979</f>
        <v>0.23603754706950741</v>
      </c>
      <c r="AL979" s="19">
        <f>IF(ISNUMBER(AL86/ISSUM(AL$83:AL$86)),AL86/ISSUM(AL$83:AL$86),0)</f>
        <v>0.23603754706950741</v>
      </c>
      <c r="AM979" s="19">
        <f>AL979</f>
        <v>0.23603754706950741</v>
      </c>
      <c r="AN979" s="19">
        <f t="shared" si="436"/>
        <v>0.23603754706950741</v>
      </c>
      <c r="AO979" s="19">
        <f t="shared" si="436"/>
        <v>0.23603754706950741</v>
      </c>
      <c r="AP979" s="19">
        <f t="shared" si="436"/>
        <v>0.23603754706950741</v>
      </c>
      <c r="AQ979" s="19">
        <f t="shared" si="436"/>
        <v>0.23603754706950741</v>
      </c>
      <c r="AR979" s="19">
        <f t="shared" si="436"/>
        <v>0.23603754706950741</v>
      </c>
      <c r="AS979" s="19">
        <f t="shared" si="436"/>
        <v>0.23603754706950741</v>
      </c>
      <c r="AT979" s="19">
        <f t="shared" si="436"/>
        <v>0.23603754706950741</v>
      </c>
      <c r="AU979" s="19">
        <f t="shared" si="436"/>
        <v>0.23603754706950741</v>
      </c>
      <c r="AV979" s="19">
        <f t="shared" si="436"/>
        <v>0.23603754706950741</v>
      </c>
      <c r="AW979" s="19">
        <f t="shared" si="436"/>
        <v>0.23603754706950741</v>
      </c>
      <c r="AX979" s="19">
        <f t="shared" si="436"/>
        <v>0.23603754706950741</v>
      </c>
      <c r="AY979" s="19">
        <f t="shared" si="436"/>
        <v>0.23603754706950741</v>
      </c>
      <c r="AZ979" s="19">
        <f t="shared" si="436"/>
        <v>0.23603754706950741</v>
      </c>
      <c r="BA979" s="19">
        <f t="shared" si="436"/>
        <v>0.23603754706950741</v>
      </c>
    </row>
    <row r="980" spans="1:53" x14ac:dyDescent="0.2">
      <c r="A980" s="96"/>
      <c r="B980" s="96"/>
      <c r="C980" s="96"/>
      <c r="D980" s="96"/>
      <c r="E980" s="96"/>
      <c r="F980" s="62" t="s">
        <v>1483</v>
      </c>
      <c r="G980" s="62" t="s">
        <v>1484</v>
      </c>
      <c r="H980" s="19">
        <f>ISSUM(H976:H$979)</f>
        <v>1</v>
      </c>
      <c r="I980" s="19">
        <f>ISSUM(I976:I$979)</f>
        <v>1</v>
      </c>
      <c r="J980" s="19">
        <f>ISSUM(J976:J$979)</f>
        <v>1</v>
      </c>
      <c r="K980" s="19">
        <f>ISSUM(K976:K$979)</f>
        <v>1</v>
      </c>
      <c r="L980" s="19">
        <f>ISSUM(L976:L$979)</f>
        <v>1</v>
      </c>
      <c r="M980" s="19">
        <f>ISSUM(M976:M$979)</f>
        <v>1</v>
      </c>
      <c r="N980" s="19">
        <f>ISSUM(N976:N$979)</f>
        <v>1</v>
      </c>
      <c r="O980" s="19">
        <f>ISSUM(O976:O$979)</f>
        <v>1</v>
      </c>
      <c r="P980" s="19">
        <f>ISSUM(P976:P$979)</f>
        <v>1</v>
      </c>
      <c r="Q980" s="19">
        <f>ISSUM(Q976:Q$979)</f>
        <v>1</v>
      </c>
      <c r="R980" s="19">
        <f>ISSUM(R976:R$979)</f>
        <v>1</v>
      </c>
      <c r="S980" s="19">
        <f>ISSUM(S976:S$979)</f>
        <v>1</v>
      </c>
      <c r="T980" s="19">
        <f>ISSUM(T976:T$979)</f>
        <v>1</v>
      </c>
      <c r="U980" s="19">
        <f>ISSUM(U976:U$979)</f>
        <v>1</v>
      </c>
      <c r="V980" s="19">
        <f>ISSUM(V976:V$979)</f>
        <v>1</v>
      </c>
      <c r="W980" s="19">
        <f>ISSUM(W976:W$979)</f>
        <v>1</v>
      </c>
      <c r="X980" s="19">
        <f>ISSUM(X976:X$979)</f>
        <v>1</v>
      </c>
      <c r="Y980" s="19">
        <f>ISSUM(Y976:Y$979)</f>
        <v>1</v>
      </c>
      <c r="Z980" s="19">
        <f>ISSUM(Z976:Z$979)</f>
        <v>1</v>
      </c>
      <c r="AA980" s="19">
        <f>ISSUM(AA976:AA$979)</f>
        <v>1</v>
      </c>
      <c r="AB980" s="19">
        <f>ISSUM(AB976:AB$979)</f>
        <v>1</v>
      </c>
      <c r="AC980" s="19">
        <f>ISSUM(AC976:AC$979)</f>
        <v>1</v>
      </c>
      <c r="AD980" s="19">
        <f>ISSUM(AD976:AD$979)</f>
        <v>1</v>
      </c>
      <c r="AE980" s="19">
        <f>ISSUM(AE976:AE$979)</f>
        <v>1</v>
      </c>
      <c r="AF980" s="19">
        <f>ISSUM(AF976:AF$979)</f>
        <v>1</v>
      </c>
      <c r="AG980" s="19">
        <f>ISSUM(AG976:AG$979)</f>
        <v>1</v>
      </c>
      <c r="AH980" s="19">
        <f>ISSUM(AH976:AH$979)</f>
        <v>1</v>
      </c>
      <c r="AI980" s="19">
        <f>ISSUM(AI976:AI$979)</f>
        <v>1</v>
      </c>
      <c r="AJ980" s="19">
        <f>ISSUM(AJ976:AJ$979)</f>
        <v>1</v>
      </c>
      <c r="AK980" s="19">
        <f>ISSUM(AK976:AK$979)</f>
        <v>1</v>
      </c>
      <c r="AL980" s="19">
        <f>ISSUM(AL976:AL$979)</f>
        <v>1</v>
      </c>
      <c r="AM980" s="19">
        <f>ISSUM(AM976:AM$979)</f>
        <v>1</v>
      </c>
      <c r="AN980" s="19">
        <f>ISSUM(AN976:AN$979)</f>
        <v>1</v>
      </c>
      <c r="AO980" s="19">
        <f>ISSUM(AO976:AO$979)</f>
        <v>1</v>
      </c>
      <c r="AP980" s="19">
        <f>ISSUM(AP976:AP$979)</f>
        <v>1</v>
      </c>
      <c r="AQ980" s="19">
        <f>ISSUM(AQ976:AQ$979)</f>
        <v>1</v>
      </c>
      <c r="AR980" s="19">
        <f>ISSUM(AR976:AR$979)</f>
        <v>1</v>
      </c>
      <c r="AS980" s="19">
        <f>ISSUM(AS976:AS$979)</f>
        <v>1</v>
      </c>
      <c r="AT980" s="19">
        <f>ISSUM(AT976:AT$979)</f>
        <v>1</v>
      </c>
      <c r="AU980" s="19">
        <f>ISSUM(AU976:AU$979)</f>
        <v>1</v>
      </c>
      <c r="AV980" s="19">
        <f>ISSUM(AV976:AV$979)</f>
        <v>1</v>
      </c>
      <c r="AW980" s="19">
        <f>ISSUM(AW976:AW$979)</f>
        <v>1</v>
      </c>
      <c r="AX980" s="19">
        <f>ISSUM(AX976:AX$979)</f>
        <v>1</v>
      </c>
      <c r="AY980" s="19">
        <f>ISSUM(AY976:AY$979)</f>
        <v>1</v>
      </c>
      <c r="AZ980" s="19">
        <f>ISSUM(AZ976:AZ$979)</f>
        <v>1</v>
      </c>
      <c r="BA980" s="19">
        <f>ISSUM(BA976:BA$979)</f>
        <v>1</v>
      </c>
    </row>
    <row r="981" spans="1:53" s="142" customFormat="1" outlineLevel="1" x14ac:dyDescent="0.2">
      <c r="A981" s="96"/>
      <c r="B981" s="96"/>
      <c r="C981" s="96"/>
      <c r="D981" s="96"/>
      <c r="E981" s="96"/>
      <c r="F981" s="62" t="s">
        <v>444</v>
      </c>
      <c r="G981" s="62" t="s">
        <v>1055</v>
      </c>
      <c r="H981" s="19">
        <f t="shared" ref="H981:AJ984" si="437">I981</f>
        <v>0.31946034667120932</v>
      </c>
      <c r="I981" s="19">
        <f t="shared" si="437"/>
        <v>0.31946034667120932</v>
      </c>
      <c r="J981" s="19">
        <f t="shared" si="437"/>
        <v>0.31946034667120932</v>
      </c>
      <c r="K981" s="19">
        <f t="shared" si="437"/>
        <v>0.31946034667120932</v>
      </c>
      <c r="L981" s="19">
        <f t="shared" si="437"/>
        <v>0.31946034667120932</v>
      </c>
      <c r="M981" s="19">
        <f t="shared" si="437"/>
        <v>0.31946034667120932</v>
      </c>
      <c r="N981" s="19">
        <f t="shared" si="437"/>
        <v>0.31946034667120932</v>
      </c>
      <c r="O981" s="19">
        <f t="shared" si="437"/>
        <v>0.31946034667120932</v>
      </c>
      <c r="P981" s="19">
        <f t="shared" si="437"/>
        <v>0.31946034667120932</v>
      </c>
      <c r="Q981" s="19">
        <f t="shared" si="437"/>
        <v>0.31946034667120932</v>
      </c>
      <c r="R981" s="19">
        <f t="shared" si="437"/>
        <v>0.31946034667120932</v>
      </c>
      <c r="S981" s="19">
        <f t="shared" si="437"/>
        <v>0.31946034667120932</v>
      </c>
      <c r="T981" s="19">
        <f t="shared" si="437"/>
        <v>0.31946034667120932</v>
      </c>
      <c r="U981" s="19">
        <f t="shared" si="437"/>
        <v>0.31946034667120932</v>
      </c>
      <c r="V981" s="19">
        <f t="shared" si="437"/>
        <v>0.31946034667120932</v>
      </c>
      <c r="W981" s="19">
        <f t="shared" si="437"/>
        <v>0.31946034667120932</v>
      </c>
      <c r="X981" s="19">
        <f t="shared" si="437"/>
        <v>0.31946034667120932</v>
      </c>
      <c r="Y981" s="19">
        <f t="shared" si="437"/>
        <v>0.31946034667120932</v>
      </c>
      <c r="Z981" s="19">
        <f t="shared" si="437"/>
        <v>0.31946034667120932</v>
      </c>
      <c r="AA981" s="19">
        <f t="shared" si="437"/>
        <v>0.31946034667120932</v>
      </c>
      <c r="AB981" s="19">
        <f t="shared" si="437"/>
        <v>0.31946034667120932</v>
      </c>
      <c r="AC981" s="19">
        <f t="shared" si="437"/>
        <v>0.31946034667120932</v>
      </c>
      <c r="AD981" s="19">
        <f t="shared" si="437"/>
        <v>0.31946034667120932</v>
      </c>
      <c r="AE981" s="19">
        <f t="shared" si="437"/>
        <v>0.31946034667120932</v>
      </c>
      <c r="AF981" s="19">
        <f t="shared" si="437"/>
        <v>0.31946034667120932</v>
      </c>
      <c r="AG981" s="19">
        <f t="shared" si="437"/>
        <v>0.31946034667120932</v>
      </c>
      <c r="AH981" s="19">
        <f t="shared" si="437"/>
        <v>0.31946034667120932</v>
      </c>
      <c r="AI981" s="19">
        <f t="shared" si="437"/>
        <v>0.31946034667120932</v>
      </c>
      <c r="AJ981" s="19">
        <f t="shared" si="437"/>
        <v>0.31946034667120932</v>
      </c>
      <c r="AK981" s="19">
        <f>AL981</f>
        <v>0.31946034667120932</v>
      </c>
      <c r="AL981" s="19">
        <f>IF(ISNUMBER(AL88/ISSUM(AL$88:AL$91)),AL88/ISSUM(AL$88:AL$91),0)</f>
        <v>0.31946034667120932</v>
      </c>
      <c r="AM981" s="19">
        <f>AL981</f>
        <v>0.31946034667120932</v>
      </c>
      <c r="AN981" s="19">
        <f t="shared" ref="AN981:BA984" si="438">AM981</f>
        <v>0.31946034667120932</v>
      </c>
      <c r="AO981" s="19">
        <f t="shared" si="438"/>
        <v>0.31946034667120932</v>
      </c>
      <c r="AP981" s="19">
        <f t="shared" si="438"/>
        <v>0.31946034667120932</v>
      </c>
      <c r="AQ981" s="19">
        <f t="shared" si="438"/>
        <v>0.31946034667120932</v>
      </c>
      <c r="AR981" s="19">
        <f t="shared" si="438"/>
        <v>0.31946034667120932</v>
      </c>
      <c r="AS981" s="19">
        <f t="shared" si="438"/>
        <v>0.31946034667120932</v>
      </c>
      <c r="AT981" s="19">
        <f t="shared" si="438"/>
        <v>0.31946034667120932</v>
      </c>
      <c r="AU981" s="19">
        <f t="shared" si="438"/>
        <v>0.31946034667120932</v>
      </c>
      <c r="AV981" s="19">
        <f t="shared" si="438"/>
        <v>0.31946034667120932</v>
      </c>
      <c r="AW981" s="19">
        <f t="shared" si="438"/>
        <v>0.31946034667120932</v>
      </c>
      <c r="AX981" s="19">
        <f t="shared" si="438"/>
        <v>0.31946034667120932</v>
      </c>
      <c r="AY981" s="19">
        <f t="shared" si="438"/>
        <v>0.31946034667120932</v>
      </c>
      <c r="AZ981" s="19">
        <f t="shared" si="438"/>
        <v>0.31946034667120932</v>
      </c>
      <c r="BA981" s="19">
        <f t="shared" si="438"/>
        <v>0.31946034667120932</v>
      </c>
    </row>
    <row r="982" spans="1:53" s="142" customFormat="1" outlineLevel="1" x14ac:dyDescent="0.2">
      <c r="A982" s="96"/>
      <c r="B982" s="96"/>
      <c r="C982" s="96"/>
      <c r="D982" s="96"/>
      <c r="E982" s="96"/>
      <c r="F982" s="62" t="s">
        <v>445</v>
      </c>
      <c r="G982" s="62" t="s">
        <v>1056</v>
      </c>
      <c r="H982" s="19">
        <f t="shared" si="437"/>
        <v>0.28226366871893466</v>
      </c>
      <c r="I982" s="19">
        <f t="shared" si="437"/>
        <v>0.28226366871893466</v>
      </c>
      <c r="J982" s="19">
        <f t="shared" si="437"/>
        <v>0.28226366871893466</v>
      </c>
      <c r="K982" s="19">
        <f t="shared" si="437"/>
        <v>0.28226366871893466</v>
      </c>
      <c r="L982" s="19">
        <f t="shared" si="437"/>
        <v>0.28226366871893466</v>
      </c>
      <c r="M982" s="19">
        <f t="shared" si="437"/>
        <v>0.28226366871893466</v>
      </c>
      <c r="N982" s="19">
        <f t="shared" si="437"/>
        <v>0.28226366871893466</v>
      </c>
      <c r="O982" s="19">
        <f t="shared" si="437"/>
        <v>0.28226366871893466</v>
      </c>
      <c r="P982" s="19">
        <f t="shared" si="437"/>
        <v>0.28226366871893466</v>
      </c>
      <c r="Q982" s="19">
        <f t="shared" si="437"/>
        <v>0.28226366871893466</v>
      </c>
      <c r="R982" s="19">
        <f t="shared" si="437"/>
        <v>0.28226366871893466</v>
      </c>
      <c r="S982" s="19">
        <f t="shared" si="437"/>
        <v>0.28226366871893466</v>
      </c>
      <c r="T982" s="19">
        <f t="shared" si="437"/>
        <v>0.28226366871893466</v>
      </c>
      <c r="U982" s="19">
        <f t="shared" si="437"/>
        <v>0.28226366871893466</v>
      </c>
      <c r="V982" s="19">
        <f t="shared" si="437"/>
        <v>0.28226366871893466</v>
      </c>
      <c r="W982" s="19">
        <f t="shared" si="437"/>
        <v>0.28226366871893466</v>
      </c>
      <c r="X982" s="19">
        <f t="shared" si="437"/>
        <v>0.28226366871893466</v>
      </c>
      <c r="Y982" s="19">
        <f t="shared" si="437"/>
        <v>0.28226366871893466</v>
      </c>
      <c r="Z982" s="19">
        <f t="shared" si="437"/>
        <v>0.28226366871893466</v>
      </c>
      <c r="AA982" s="19">
        <f t="shared" si="437"/>
        <v>0.28226366871893466</v>
      </c>
      <c r="AB982" s="19">
        <f t="shared" si="437"/>
        <v>0.28226366871893466</v>
      </c>
      <c r="AC982" s="19">
        <f t="shared" si="437"/>
        <v>0.28226366871893466</v>
      </c>
      <c r="AD982" s="19">
        <f t="shared" si="437"/>
        <v>0.28226366871893466</v>
      </c>
      <c r="AE982" s="19">
        <f t="shared" si="437"/>
        <v>0.28226366871893466</v>
      </c>
      <c r="AF982" s="19">
        <f t="shared" si="437"/>
        <v>0.28226366871893466</v>
      </c>
      <c r="AG982" s="19">
        <f t="shared" si="437"/>
        <v>0.28226366871893466</v>
      </c>
      <c r="AH982" s="19">
        <f t="shared" si="437"/>
        <v>0.28226366871893466</v>
      </c>
      <c r="AI982" s="19">
        <f t="shared" si="437"/>
        <v>0.28226366871893466</v>
      </c>
      <c r="AJ982" s="19">
        <f t="shared" si="437"/>
        <v>0.28226366871893466</v>
      </c>
      <c r="AK982" s="19">
        <f>AL982</f>
        <v>0.28226366871893466</v>
      </c>
      <c r="AL982" s="19">
        <f>IF(ISNUMBER(AL89/ISSUM(AL$88:AL$91)),AL89/ISSUM(AL$88:AL$91),0)</f>
        <v>0.28226366871893466</v>
      </c>
      <c r="AM982" s="19">
        <f>AL982</f>
        <v>0.28226366871893466</v>
      </c>
      <c r="AN982" s="19">
        <f t="shared" si="438"/>
        <v>0.28226366871893466</v>
      </c>
      <c r="AO982" s="19">
        <f t="shared" si="438"/>
        <v>0.28226366871893466</v>
      </c>
      <c r="AP982" s="19">
        <f t="shared" si="438"/>
        <v>0.28226366871893466</v>
      </c>
      <c r="AQ982" s="19">
        <f t="shared" si="438"/>
        <v>0.28226366871893466</v>
      </c>
      <c r="AR982" s="19">
        <f t="shared" si="438"/>
        <v>0.28226366871893466</v>
      </c>
      <c r="AS982" s="19">
        <f t="shared" si="438"/>
        <v>0.28226366871893466</v>
      </c>
      <c r="AT982" s="19">
        <f t="shared" si="438"/>
        <v>0.28226366871893466</v>
      </c>
      <c r="AU982" s="19">
        <f t="shared" si="438"/>
        <v>0.28226366871893466</v>
      </c>
      <c r="AV982" s="19">
        <f t="shared" si="438"/>
        <v>0.28226366871893466</v>
      </c>
      <c r="AW982" s="19">
        <f t="shared" si="438"/>
        <v>0.28226366871893466</v>
      </c>
      <c r="AX982" s="19">
        <f t="shared" si="438"/>
        <v>0.28226366871893466</v>
      </c>
      <c r="AY982" s="19">
        <f t="shared" si="438"/>
        <v>0.28226366871893466</v>
      </c>
      <c r="AZ982" s="19">
        <f t="shared" si="438"/>
        <v>0.28226366871893466</v>
      </c>
      <c r="BA982" s="19">
        <f t="shared" si="438"/>
        <v>0.28226366871893466</v>
      </c>
    </row>
    <row r="983" spans="1:53" s="142" customFormat="1" outlineLevel="1" x14ac:dyDescent="0.2">
      <c r="A983" s="96"/>
      <c r="B983" s="96"/>
      <c r="C983" s="96"/>
      <c r="D983" s="96"/>
      <c r="E983" s="96"/>
      <c r="F983" s="62" t="s">
        <v>446</v>
      </c>
      <c r="G983" s="62" t="s">
        <v>1057</v>
      </c>
      <c r="H983" s="19">
        <f t="shared" si="437"/>
        <v>0.20651948980045123</v>
      </c>
      <c r="I983" s="19">
        <f t="shared" si="437"/>
        <v>0.20651948980045123</v>
      </c>
      <c r="J983" s="19">
        <f t="shared" si="437"/>
        <v>0.20651948980045123</v>
      </c>
      <c r="K983" s="19">
        <f t="shared" si="437"/>
        <v>0.20651948980045123</v>
      </c>
      <c r="L983" s="19">
        <f t="shared" si="437"/>
        <v>0.20651948980045123</v>
      </c>
      <c r="M983" s="19">
        <f t="shared" si="437"/>
        <v>0.20651948980045123</v>
      </c>
      <c r="N983" s="19">
        <f t="shared" si="437"/>
        <v>0.20651948980045123</v>
      </c>
      <c r="O983" s="19">
        <f t="shared" si="437"/>
        <v>0.20651948980045123</v>
      </c>
      <c r="P983" s="19">
        <f t="shared" si="437"/>
        <v>0.20651948980045123</v>
      </c>
      <c r="Q983" s="19">
        <f t="shared" si="437"/>
        <v>0.20651948980045123</v>
      </c>
      <c r="R983" s="19">
        <f t="shared" si="437"/>
        <v>0.20651948980045123</v>
      </c>
      <c r="S983" s="19">
        <f t="shared" si="437"/>
        <v>0.20651948980045123</v>
      </c>
      <c r="T983" s="19">
        <f t="shared" si="437"/>
        <v>0.20651948980045123</v>
      </c>
      <c r="U983" s="19">
        <f t="shared" si="437"/>
        <v>0.20651948980045123</v>
      </c>
      <c r="V983" s="19">
        <f t="shared" si="437"/>
        <v>0.20651948980045123</v>
      </c>
      <c r="W983" s="19">
        <f t="shared" si="437"/>
        <v>0.20651948980045123</v>
      </c>
      <c r="X983" s="19">
        <f t="shared" si="437"/>
        <v>0.20651948980045123</v>
      </c>
      <c r="Y983" s="19">
        <f t="shared" si="437"/>
        <v>0.20651948980045123</v>
      </c>
      <c r="Z983" s="19">
        <f t="shared" si="437"/>
        <v>0.20651948980045123</v>
      </c>
      <c r="AA983" s="19">
        <f t="shared" si="437"/>
        <v>0.20651948980045123</v>
      </c>
      <c r="AB983" s="19">
        <f t="shared" si="437"/>
        <v>0.20651948980045123</v>
      </c>
      <c r="AC983" s="19">
        <f t="shared" si="437"/>
        <v>0.20651948980045123</v>
      </c>
      <c r="AD983" s="19">
        <f t="shared" si="437"/>
        <v>0.20651948980045123</v>
      </c>
      <c r="AE983" s="19">
        <f t="shared" si="437"/>
        <v>0.20651948980045123</v>
      </c>
      <c r="AF983" s="19">
        <f t="shared" si="437"/>
        <v>0.20651948980045123</v>
      </c>
      <c r="AG983" s="19">
        <f t="shared" si="437"/>
        <v>0.20651948980045123</v>
      </c>
      <c r="AH983" s="19">
        <f t="shared" si="437"/>
        <v>0.20651948980045123</v>
      </c>
      <c r="AI983" s="19">
        <f t="shared" si="437"/>
        <v>0.20651948980045123</v>
      </c>
      <c r="AJ983" s="19">
        <f t="shared" si="437"/>
        <v>0.20651948980045123</v>
      </c>
      <c r="AK983" s="19">
        <f>AL983</f>
        <v>0.20651948980045123</v>
      </c>
      <c r="AL983" s="19">
        <f>IF(ISNUMBER(AL90/ISSUM(AL$88:AL$91)),AL90/ISSUM(AL$88:AL$91),0)</f>
        <v>0.20651948980045123</v>
      </c>
      <c r="AM983" s="19">
        <f>AL983</f>
        <v>0.20651948980045123</v>
      </c>
      <c r="AN983" s="19">
        <f t="shared" si="438"/>
        <v>0.20651948980045123</v>
      </c>
      <c r="AO983" s="19">
        <f t="shared" si="438"/>
        <v>0.20651948980045123</v>
      </c>
      <c r="AP983" s="19">
        <f t="shared" si="438"/>
        <v>0.20651948980045123</v>
      </c>
      <c r="AQ983" s="19">
        <f t="shared" si="438"/>
        <v>0.20651948980045123</v>
      </c>
      <c r="AR983" s="19">
        <f t="shared" si="438"/>
        <v>0.20651948980045123</v>
      </c>
      <c r="AS983" s="19">
        <f t="shared" si="438"/>
        <v>0.20651948980045123</v>
      </c>
      <c r="AT983" s="19">
        <f t="shared" si="438"/>
        <v>0.20651948980045123</v>
      </c>
      <c r="AU983" s="19">
        <f t="shared" si="438"/>
        <v>0.20651948980045123</v>
      </c>
      <c r="AV983" s="19">
        <f t="shared" si="438"/>
        <v>0.20651948980045123</v>
      </c>
      <c r="AW983" s="19">
        <f t="shared" si="438"/>
        <v>0.20651948980045123</v>
      </c>
      <c r="AX983" s="19">
        <f t="shared" si="438"/>
        <v>0.20651948980045123</v>
      </c>
      <c r="AY983" s="19">
        <f t="shared" si="438"/>
        <v>0.20651948980045123</v>
      </c>
      <c r="AZ983" s="19">
        <f t="shared" si="438"/>
        <v>0.20651948980045123</v>
      </c>
      <c r="BA983" s="19">
        <f t="shared" si="438"/>
        <v>0.20651948980045123</v>
      </c>
    </row>
    <row r="984" spans="1:53" s="142" customFormat="1" outlineLevel="1" x14ac:dyDescent="0.2">
      <c r="A984" s="96"/>
      <c r="B984" s="96"/>
      <c r="C984" s="96"/>
      <c r="D984" s="96"/>
      <c r="E984" s="96"/>
      <c r="F984" s="62" t="s">
        <v>447</v>
      </c>
      <c r="G984" s="62" t="s">
        <v>1058</v>
      </c>
      <c r="H984" s="19">
        <f t="shared" si="437"/>
        <v>0.19175649480940479</v>
      </c>
      <c r="I984" s="19">
        <f t="shared" si="437"/>
        <v>0.19175649480940479</v>
      </c>
      <c r="J984" s="19">
        <f t="shared" si="437"/>
        <v>0.19175649480940479</v>
      </c>
      <c r="K984" s="19">
        <f t="shared" si="437"/>
        <v>0.19175649480940479</v>
      </c>
      <c r="L984" s="19">
        <f t="shared" si="437"/>
        <v>0.19175649480940479</v>
      </c>
      <c r="M984" s="19">
        <f t="shared" si="437"/>
        <v>0.19175649480940479</v>
      </c>
      <c r="N984" s="19">
        <f t="shared" si="437"/>
        <v>0.19175649480940479</v>
      </c>
      <c r="O984" s="19">
        <f t="shared" si="437"/>
        <v>0.19175649480940479</v>
      </c>
      <c r="P984" s="19">
        <f t="shared" si="437"/>
        <v>0.19175649480940479</v>
      </c>
      <c r="Q984" s="19">
        <f t="shared" si="437"/>
        <v>0.19175649480940479</v>
      </c>
      <c r="R984" s="19">
        <f t="shared" si="437"/>
        <v>0.19175649480940479</v>
      </c>
      <c r="S984" s="19">
        <f t="shared" si="437"/>
        <v>0.19175649480940479</v>
      </c>
      <c r="T984" s="19">
        <f t="shared" si="437"/>
        <v>0.19175649480940479</v>
      </c>
      <c r="U984" s="19">
        <f t="shared" si="437"/>
        <v>0.19175649480940479</v>
      </c>
      <c r="V984" s="19">
        <f t="shared" si="437"/>
        <v>0.19175649480940479</v>
      </c>
      <c r="W984" s="19">
        <f t="shared" si="437"/>
        <v>0.19175649480940479</v>
      </c>
      <c r="X984" s="19">
        <f t="shared" si="437"/>
        <v>0.19175649480940479</v>
      </c>
      <c r="Y984" s="19">
        <f t="shared" si="437"/>
        <v>0.19175649480940479</v>
      </c>
      <c r="Z984" s="19">
        <f t="shared" si="437"/>
        <v>0.19175649480940479</v>
      </c>
      <c r="AA984" s="19">
        <f t="shared" si="437"/>
        <v>0.19175649480940479</v>
      </c>
      <c r="AB984" s="19">
        <f t="shared" si="437"/>
        <v>0.19175649480940479</v>
      </c>
      <c r="AC984" s="19">
        <f t="shared" si="437"/>
        <v>0.19175649480940479</v>
      </c>
      <c r="AD984" s="19">
        <f t="shared" si="437"/>
        <v>0.19175649480940479</v>
      </c>
      <c r="AE984" s="19">
        <f t="shared" si="437"/>
        <v>0.19175649480940479</v>
      </c>
      <c r="AF984" s="19">
        <f t="shared" si="437"/>
        <v>0.19175649480940479</v>
      </c>
      <c r="AG984" s="19">
        <f t="shared" si="437"/>
        <v>0.19175649480940479</v>
      </c>
      <c r="AH984" s="19">
        <f t="shared" si="437"/>
        <v>0.19175649480940479</v>
      </c>
      <c r="AI984" s="19">
        <f t="shared" si="437"/>
        <v>0.19175649480940479</v>
      </c>
      <c r="AJ984" s="19">
        <f t="shared" si="437"/>
        <v>0.19175649480940479</v>
      </c>
      <c r="AK984" s="19">
        <f>AL984</f>
        <v>0.19175649480940479</v>
      </c>
      <c r="AL984" s="19">
        <f>IF(ISNUMBER(AL91/ISSUM(AL$88:AL$91)),AL91/ISSUM(AL$88:AL$91),0)</f>
        <v>0.19175649480940479</v>
      </c>
      <c r="AM984" s="19">
        <f>AL984</f>
        <v>0.19175649480940479</v>
      </c>
      <c r="AN984" s="19">
        <f t="shared" si="438"/>
        <v>0.19175649480940479</v>
      </c>
      <c r="AO984" s="19">
        <f t="shared" si="438"/>
        <v>0.19175649480940479</v>
      </c>
      <c r="AP984" s="19">
        <f t="shared" si="438"/>
        <v>0.19175649480940479</v>
      </c>
      <c r="AQ984" s="19">
        <f t="shared" si="438"/>
        <v>0.19175649480940479</v>
      </c>
      <c r="AR984" s="19">
        <f t="shared" si="438"/>
        <v>0.19175649480940479</v>
      </c>
      <c r="AS984" s="19">
        <f t="shared" si="438"/>
        <v>0.19175649480940479</v>
      </c>
      <c r="AT984" s="19">
        <f t="shared" si="438"/>
        <v>0.19175649480940479</v>
      </c>
      <c r="AU984" s="19">
        <f t="shared" si="438"/>
        <v>0.19175649480940479</v>
      </c>
      <c r="AV984" s="19">
        <f t="shared" si="438"/>
        <v>0.19175649480940479</v>
      </c>
      <c r="AW984" s="19">
        <f t="shared" si="438"/>
        <v>0.19175649480940479</v>
      </c>
      <c r="AX984" s="19">
        <f t="shared" si="438"/>
        <v>0.19175649480940479</v>
      </c>
      <c r="AY984" s="19">
        <f t="shared" si="438"/>
        <v>0.19175649480940479</v>
      </c>
      <c r="AZ984" s="19">
        <f t="shared" si="438"/>
        <v>0.19175649480940479</v>
      </c>
      <c r="BA984" s="19">
        <f t="shared" si="438"/>
        <v>0.19175649480940479</v>
      </c>
    </row>
    <row r="985" spans="1:53" x14ac:dyDescent="0.2">
      <c r="A985" s="96"/>
      <c r="B985" s="96"/>
      <c r="C985" s="96"/>
      <c r="D985" s="96"/>
      <c r="E985" s="96"/>
      <c r="F985" s="62" t="s">
        <v>1485</v>
      </c>
      <c r="G985" s="62" t="s">
        <v>1486</v>
      </c>
      <c r="H985" s="19">
        <f>ISSUM(H981:H$984)</f>
        <v>1</v>
      </c>
      <c r="I985" s="19">
        <f>ISSUM(I981:I$984)</f>
        <v>1</v>
      </c>
      <c r="J985" s="19">
        <f>ISSUM(J981:J$984)</f>
        <v>1</v>
      </c>
      <c r="K985" s="19">
        <f>ISSUM(K981:K$984)</f>
        <v>1</v>
      </c>
      <c r="L985" s="19">
        <f>ISSUM(L981:L$984)</f>
        <v>1</v>
      </c>
      <c r="M985" s="19">
        <f>ISSUM(M981:M$984)</f>
        <v>1</v>
      </c>
      <c r="N985" s="19">
        <f>ISSUM(N981:N$984)</f>
        <v>1</v>
      </c>
      <c r="O985" s="19">
        <f>ISSUM(O981:O$984)</f>
        <v>1</v>
      </c>
      <c r="P985" s="19">
        <f>ISSUM(P981:P$984)</f>
        <v>1</v>
      </c>
      <c r="Q985" s="19">
        <f>ISSUM(Q981:Q$984)</f>
        <v>1</v>
      </c>
      <c r="R985" s="19">
        <f>ISSUM(R981:R$984)</f>
        <v>1</v>
      </c>
      <c r="S985" s="19">
        <f>ISSUM(S981:S$984)</f>
        <v>1</v>
      </c>
      <c r="T985" s="19">
        <f>ISSUM(T981:T$984)</f>
        <v>1</v>
      </c>
      <c r="U985" s="19">
        <f>ISSUM(U981:U$984)</f>
        <v>1</v>
      </c>
      <c r="V985" s="19">
        <f>ISSUM(V981:V$984)</f>
        <v>1</v>
      </c>
      <c r="W985" s="19">
        <f>ISSUM(W981:W$984)</f>
        <v>1</v>
      </c>
      <c r="X985" s="19">
        <f>ISSUM(X981:X$984)</f>
        <v>1</v>
      </c>
      <c r="Y985" s="19">
        <f>ISSUM(Y981:Y$984)</f>
        <v>1</v>
      </c>
      <c r="Z985" s="19">
        <f>ISSUM(Z981:Z$984)</f>
        <v>1</v>
      </c>
      <c r="AA985" s="19">
        <f>ISSUM(AA981:AA$984)</f>
        <v>1</v>
      </c>
      <c r="AB985" s="19">
        <f>ISSUM(AB981:AB$984)</f>
        <v>1</v>
      </c>
      <c r="AC985" s="19">
        <f>ISSUM(AC981:AC$984)</f>
        <v>1</v>
      </c>
      <c r="AD985" s="19">
        <f>ISSUM(AD981:AD$984)</f>
        <v>1</v>
      </c>
      <c r="AE985" s="19">
        <f>ISSUM(AE981:AE$984)</f>
        <v>1</v>
      </c>
      <c r="AF985" s="19">
        <f>ISSUM(AF981:AF$984)</f>
        <v>1</v>
      </c>
      <c r="AG985" s="19">
        <f>ISSUM(AG981:AG$984)</f>
        <v>1</v>
      </c>
      <c r="AH985" s="19">
        <f>ISSUM(AH981:AH$984)</f>
        <v>1</v>
      </c>
      <c r="AI985" s="19">
        <f>ISSUM(AI981:AI$984)</f>
        <v>1</v>
      </c>
      <c r="AJ985" s="19">
        <f>ISSUM(AJ981:AJ$984)</f>
        <v>1</v>
      </c>
      <c r="AK985" s="19">
        <f>ISSUM(AK981:AK$984)</f>
        <v>1</v>
      </c>
      <c r="AL985" s="19">
        <f>ISSUM(AL981:AL$984)</f>
        <v>1</v>
      </c>
      <c r="AM985" s="19">
        <f>ISSUM(AM981:AM$984)</f>
        <v>1</v>
      </c>
      <c r="AN985" s="19">
        <f>ISSUM(AN981:AN$984)</f>
        <v>1</v>
      </c>
      <c r="AO985" s="19">
        <f>ISSUM(AO981:AO$984)</f>
        <v>1</v>
      </c>
      <c r="AP985" s="19">
        <f>ISSUM(AP981:AP$984)</f>
        <v>1</v>
      </c>
      <c r="AQ985" s="19">
        <f>ISSUM(AQ981:AQ$984)</f>
        <v>1</v>
      </c>
      <c r="AR985" s="19">
        <f>ISSUM(AR981:AR$984)</f>
        <v>1</v>
      </c>
      <c r="AS985" s="19">
        <f>ISSUM(AS981:AS$984)</f>
        <v>1</v>
      </c>
      <c r="AT985" s="19">
        <f>ISSUM(AT981:AT$984)</f>
        <v>1</v>
      </c>
      <c r="AU985" s="19">
        <f>ISSUM(AU981:AU$984)</f>
        <v>1</v>
      </c>
      <c r="AV985" s="19">
        <f>ISSUM(AV981:AV$984)</f>
        <v>1</v>
      </c>
      <c r="AW985" s="19">
        <f>ISSUM(AW981:AW$984)</f>
        <v>1</v>
      </c>
      <c r="AX985" s="19">
        <f>ISSUM(AX981:AX$984)</f>
        <v>1</v>
      </c>
      <c r="AY985" s="19">
        <f>ISSUM(AY981:AY$984)</f>
        <v>1</v>
      </c>
      <c r="AZ985" s="19">
        <f>ISSUM(AZ981:AZ$984)</f>
        <v>1</v>
      </c>
      <c r="BA985" s="19">
        <f>ISSUM(BA981:BA$984)</f>
        <v>1</v>
      </c>
    </row>
    <row r="986" spans="1:53" s="142" customFormat="1" outlineLevel="1" x14ac:dyDescent="0.2">
      <c r="A986" s="96"/>
      <c r="B986" s="96"/>
      <c r="C986" s="96"/>
      <c r="D986" s="96"/>
      <c r="E986" s="96"/>
      <c r="F986" s="62" t="s">
        <v>444</v>
      </c>
      <c r="G986" s="62" t="s">
        <v>1059</v>
      </c>
      <c r="H986" s="19">
        <f t="shared" ref="H986:AJ989" si="439">I986</f>
        <v>0.42573270614818287</v>
      </c>
      <c r="I986" s="19">
        <f t="shared" si="439"/>
        <v>0.42573270614818287</v>
      </c>
      <c r="J986" s="19">
        <f t="shared" si="439"/>
        <v>0.42573270614818287</v>
      </c>
      <c r="K986" s="19">
        <f t="shared" si="439"/>
        <v>0.42573270614818287</v>
      </c>
      <c r="L986" s="19">
        <f t="shared" si="439"/>
        <v>0.42573270614818287</v>
      </c>
      <c r="M986" s="19">
        <f t="shared" si="439"/>
        <v>0.42573270614818287</v>
      </c>
      <c r="N986" s="19">
        <f t="shared" si="439"/>
        <v>0.42573270614818287</v>
      </c>
      <c r="O986" s="19">
        <f t="shared" si="439"/>
        <v>0.42573270614818287</v>
      </c>
      <c r="P986" s="19">
        <f t="shared" si="439"/>
        <v>0.42573270614818287</v>
      </c>
      <c r="Q986" s="19">
        <f t="shared" si="439"/>
        <v>0.42573270614818287</v>
      </c>
      <c r="R986" s="19">
        <f t="shared" si="439"/>
        <v>0.42573270614818287</v>
      </c>
      <c r="S986" s="19">
        <f t="shared" si="439"/>
        <v>0.42573270614818287</v>
      </c>
      <c r="T986" s="19">
        <f t="shared" si="439"/>
        <v>0.42573270614818287</v>
      </c>
      <c r="U986" s="19">
        <f t="shared" si="439"/>
        <v>0.42573270614818287</v>
      </c>
      <c r="V986" s="19">
        <f t="shared" si="439"/>
        <v>0.42573270614818287</v>
      </c>
      <c r="W986" s="19">
        <f t="shared" si="439"/>
        <v>0.42573270614818287</v>
      </c>
      <c r="X986" s="19">
        <f t="shared" si="439"/>
        <v>0.42573270614818287</v>
      </c>
      <c r="Y986" s="19">
        <f t="shared" si="439"/>
        <v>0.42573270614818287</v>
      </c>
      <c r="Z986" s="19">
        <f t="shared" si="439"/>
        <v>0.42573270614818287</v>
      </c>
      <c r="AA986" s="19">
        <f t="shared" si="439"/>
        <v>0.42573270614818287</v>
      </c>
      <c r="AB986" s="19">
        <f t="shared" si="439"/>
        <v>0.42573270614818287</v>
      </c>
      <c r="AC986" s="19">
        <f t="shared" si="439"/>
        <v>0.42573270614818287</v>
      </c>
      <c r="AD986" s="19">
        <f t="shared" si="439"/>
        <v>0.42573270614818287</v>
      </c>
      <c r="AE986" s="19">
        <f t="shared" si="439"/>
        <v>0.42573270614818287</v>
      </c>
      <c r="AF986" s="19">
        <f t="shared" si="439"/>
        <v>0.42573270614818287</v>
      </c>
      <c r="AG986" s="19">
        <f t="shared" si="439"/>
        <v>0.42573270614818287</v>
      </c>
      <c r="AH986" s="19">
        <f t="shared" si="439"/>
        <v>0.42573270614818287</v>
      </c>
      <c r="AI986" s="19">
        <f t="shared" si="439"/>
        <v>0.42573270614818287</v>
      </c>
      <c r="AJ986" s="19">
        <f t="shared" si="439"/>
        <v>0.42573270614818287</v>
      </c>
      <c r="AK986" s="19">
        <f>AL986</f>
        <v>0.42573270614818287</v>
      </c>
      <c r="AL986" s="19">
        <f>IF(ISNUMBER(AL98/ISSUM(AL$98:AL$101)),AL98/ISSUM(AL$98:AL$101),0)</f>
        <v>0.42573270614818287</v>
      </c>
      <c r="AM986" s="19">
        <f>AL986</f>
        <v>0.42573270614818287</v>
      </c>
      <c r="AN986" s="19">
        <f t="shared" ref="AN986:BA989" si="440">AM986</f>
        <v>0.42573270614818287</v>
      </c>
      <c r="AO986" s="19">
        <f t="shared" si="440"/>
        <v>0.42573270614818287</v>
      </c>
      <c r="AP986" s="19">
        <f t="shared" si="440"/>
        <v>0.42573270614818287</v>
      </c>
      <c r="AQ986" s="19">
        <f t="shared" si="440"/>
        <v>0.42573270614818287</v>
      </c>
      <c r="AR986" s="19">
        <f t="shared" si="440"/>
        <v>0.42573270614818287</v>
      </c>
      <c r="AS986" s="19">
        <f t="shared" si="440"/>
        <v>0.42573270614818287</v>
      </c>
      <c r="AT986" s="19">
        <f t="shared" si="440"/>
        <v>0.42573270614818287</v>
      </c>
      <c r="AU986" s="19">
        <f t="shared" si="440"/>
        <v>0.42573270614818287</v>
      </c>
      <c r="AV986" s="19">
        <f t="shared" si="440"/>
        <v>0.42573270614818287</v>
      </c>
      <c r="AW986" s="19">
        <f t="shared" si="440"/>
        <v>0.42573270614818287</v>
      </c>
      <c r="AX986" s="19">
        <f t="shared" si="440"/>
        <v>0.42573270614818287</v>
      </c>
      <c r="AY986" s="19">
        <f t="shared" si="440"/>
        <v>0.42573270614818287</v>
      </c>
      <c r="AZ986" s="19">
        <f t="shared" si="440"/>
        <v>0.42573270614818287</v>
      </c>
      <c r="BA986" s="19">
        <f t="shared" si="440"/>
        <v>0.42573270614818287</v>
      </c>
    </row>
    <row r="987" spans="1:53" s="142" customFormat="1" outlineLevel="1" x14ac:dyDescent="0.2">
      <c r="A987" s="96"/>
      <c r="B987" s="96"/>
      <c r="C987" s="96"/>
      <c r="D987" s="96"/>
      <c r="E987" s="96"/>
      <c r="F987" s="62" t="s">
        <v>445</v>
      </c>
      <c r="G987" s="62" t="s">
        <v>1060</v>
      </c>
      <c r="H987" s="19">
        <f t="shared" si="439"/>
        <v>0.20905694885151294</v>
      </c>
      <c r="I987" s="19">
        <f t="shared" si="439"/>
        <v>0.20905694885151294</v>
      </c>
      <c r="J987" s="19">
        <f t="shared" si="439"/>
        <v>0.20905694885151294</v>
      </c>
      <c r="K987" s="19">
        <f t="shared" si="439"/>
        <v>0.20905694885151294</v>
      </c>
      <c r="L987" s="19">
        <f t="shared" si="439"/>
        <v>0.20905694885151294</v>
      </c>
      <c r="M987" s="19">
        <f t="shared" si="439"/>
        <v>0.20905694885151294</v>
      </c>
      <c r="N987" s="19">
        <f t="shared" si="439"/>
        <v>0.20905694885151294</v>
      </c>
      <c r="O987" s="19">
        <f t="shared" si="439"/>
        <v>0.20905694885151294</v>
      </c>
      <c r="P987" s="19">
        <f t="shared" si="439"/>
        <v>0.20905694885151294</v>
      </c>
      <c r="Q987" s="19">
        <f t="shared" si="439"/>
        <v>0.20905694885151294</v>
      </c>
      <c r="R987" s="19">
        <f t="shared" si="439"/>
        <v>0.20905694885151294</v>
      </c>
      <c r="S987" s="19">
        <f t="shared" si="439"/>
        <v>0.20905694885151294</v>
      </c>
      <c r="T987" s="19">
        <f t="shared" si="439"/>
        <v>0.20905694885151294</v>
      </c>
      <c r="U987" s="19">
        <f t="shared" si="439"/>
        <v>0.20905694885151294</v>
      </c>
      <c r="V987" s="19">
        <f t="shared" si="439"/>
        <v>0.20905694885151294</v>
      </c>
      <c r="W987" s="19">
        <f t="shared" si="439"/>
        <v>0.20905694885151294</v>
      </c>
      <c r="X987" s="19">
        <f t="shared" si="439"/>
        <v>0.20905694885151294</v>
      </c>
      <c r="Y987" s="19">
        <f t="shared" si="439"/>
        <v>0.20905694885151294</v>
      </c>
      <c r="Z987" s="19">
        <f t="shared" si="439"/>
        <v>0.20905694885151294</v>
      </c>
      <c r="AA987" s="19">
        <f t="shared" si="439"/>
        <v>0.20905694885151294</v>
      </c>
      <c r="AB987" s="19">
        <f t="shared" si="439"/>
        <v>0.20905694885151294</v>
      </c>
      <c r="AC987" s="19">
        <f t="shared" si="439"/>
        <v>0.20905694885151294</v>
      </c>
      <c r="AD987" s="19">
        <f t="shared" si="439"/>
        <v>0.20905694885151294</v>
      </c>
      <c r="AE987" s="19">
        <f t="shared" si="439"/>
        <v>0.20905694885151294</v>
      </c>
      <c r="AF987" s="19">
        <f t="shared" si="439"/>
        <v>0.20905694885151294</v>
      </c>
      <c r="AG987" s="19">
        <f t="shared" si="439"/>
        <v>0.20905694885151294</v>
      </c>
      <c r="AH987" s="19">
        <f t="shared" si="439"/>
        <v>0.20905694885151294</v>
      </c>
      <c r="AI987" s="19">
        <f t="shared" si="439"/>
        <v>0.20905694885151294</v>
      </c>
      <c r="AJ987" s="19">
        <f t="shared" si="439"/>
        <v>0.20905694885151294</v>
      </c>
      <c r="AK987" s="19">
        <f>AL987</f>
        <v>0.20905694885151294</v>
      </c>
      <c r="AL987" s="19">
        <f>IF(ISNUMBER(AL99/ISSUM(AL$98:AL$101)),AL99/ISSUM(AL$98:AL$101),0)</f>
        <v>0.20905694885151294</v>
      </c>
      <c r="AM987" s="19">
        <f>AL987</f>
        <v>0.20905694885151294</v>
      </c>
      <c r="AN987" s="19">
        <f t="shared" si="440"/>
        <v>0.20905694885151294</v>
      </c>
      <c r="AO987" s="19">
        <f t="shared" si="440"/>
        <v>0.20905694885151294</v>
      </c>
      <c r="AP987" s="19">
        <f t="shared" si="440"/>
        <v>0.20905694885151294</v>
      </c>
      <c r="AQ987" s="19">
        <f t="shared" si="440"/>
        <v>0.20905694885151294</v>
      </c>
      <c r="AR987" s="19">
        <f t="shared" si="440"/>
        <v>0.20905694885151294</v>
      </c>
      <c r="AS987" s="19">
        <f t="shared" si="440"/>
        <v>0.20905694885151294</v>
      </c>
      <c r="AT987" s="19">
        <f t="shared" si="440"/>
        <v>0.20905694885151294</v>
      </c>
      <c r="AU987" s="19">
        <f t="shared" si="440"/>
        <v>0.20905694885151294</v>
      </c>
      <c r="AV987" s="19">
        <f t="shared" si="440"/>
        <v>0.20905694885151294</v>
      </c>
      <c r="AW987" s="19">
        <f t="shared" si="440"/>
        <v>0.20905694885151294</v>
      </c>
      <c r="AX987" s="19">
        <f t="shared" si="440"/>
        <v>0.20905694885151294</v>
      </c>
      <c r="AY987" s="19">
        <f t="shared" si="440"/>
        <v>0.20905694885151294</v>
      </c>
      <c r="AZ987" s="19">
        <f t="shared" si="440"/>
        <v>0.20905694885151294</v>
      </c>
      <c r="BA987" s="19">
        <f t="shared" si="440"/>
        <v>0.20905694885151294</v>
      </c>
    </row>
    <row r="988" spans="1:53" s="142" customFormat="1" outlineLevel="1" x14ac:dyDescent="0.2">
      <c r="A988" s="96"/>
      <c r="B988" s="96"/>
      <c r="C988" s="96"/>
      <c r="D988" s="96"/>
      <c r="E988" s="96"/>
      <c r="F988" s="62" t="s">
        <v>446</v>
      </c>
      <c r="G988" s="62" t="s">
        <v>1061</v>
      </c>
      <c r="H988" s="19">
        <f t="shared" si="439"/>
        <v>0.15769591478751399</v>
      </c>
      <c r="I988" s="19">
        <f t="shared" si="439"/>
        <v>0.15769591478751399</v>
      </c>
      <c r="J988" s="19">
        <f t="shared" si="439"/>
        <v>0.15769591478751399</v>
      </c>
      <c r="K988" s="19">
        <f t="shared" si="439"/>
        <v>0.15769591478751399</v>
      </c>
      <c r="L988" s="19">
        <f t="shared" si="439"/>
        <v>0.15769591478751399</v>
      </c>
      <c r="M988" s="19">
        <f t="shared" si="439"/>
        <v>0.15769591478751399</v>
      </c>
      <c r="N988" s="19">
        <f t="shared" si="439"/>
        <v>0.15769591478751399</v>
      </c>
      <c r="O988" s="19">
        <f t="shared" si="439"/>
        <v>0.15769591478751399</v>
      </c>
      <c r="P988" s="19">
        <f t="shared" si="439"/>
        <v>0.15769591478751399</v>
      </c>
      <c r="Q988" s="19">
        <f t="shared" si="439"/>
        <v>0.15769591478751399</v>
      </c>
      <c r="R988" s="19">
        <f t="shared" si="439"/>
        <v>0.15769591478751399</v>
      </c>
      <c r="S988" s="19">
        <f t="shared" si="439"/>
        <v>0.15769591478751399</v>
      </c>
      <c r="T988" s="19">
        <f t="shared" si="439"/>
        <v>0.15769591478751399</v>
      </c>
      <c r="U988" s="19">
        <f t="shared" si="439"/>
        <v>0.15769591478751399</v>
      </c>
      <c r="V988" s="19">
        <f t="shared" si="439"/>
        <v>0.15769591478751399</v>
      </c>
      <c r="W988" s="19">
        <f t="shared" si="439"/>
        <v>0.15769591478751399</v>
      </c>
      <c r="X988" s="19">
        <f t="shared" si="439"/>
        <v>0.15769591478751399</v>
      </c>
      <c r="Y988" s="19">
        <f t="shared" si="439"/>
        <v>0.15769591478751399</v>
      </c>
      <c r="Z988" s="19">
        <f t="shared" si="439"/>
        <v>0.15769591478751399</v>
      </c>
      <c r="AA988" s="19">
        <f t="shared" si="439"/>
        <v>0.15769591478751399</v>
      </c>
      <c r="AB988" s="19">
        <f t="shared" si="439"/>
        <v>0.15769591478751399</v>
      </c>
      <c r="AC988" s="19">
        <f t="shared" si="439"/>
        <v>0.15769591478751399</v>
      </c>
      <c r="AD988" s="19">
        <f t="shared" si="439"/>
        <v>0.15769591478751399</v>
      </c>
      <c r="AE988" s="19">
        <f t="shared" si="439"/>
        <v>0.15769591478751399</v>
      </c>
      <c r="AF988" s="19">
        <f t="shared" si="439"/>
        <v>0.15769591478751399</v>
      </c>
      <c r="AG988" s="19">
        <f t="shared" si="439"/>
        <v>0.15769591478751399</v>
      </c>
      <c r="AH988" s="19">
        <f t="shared" si="439"/>
        <v>0.15769591478751399</v>
      </c>
      <c r="AI988" s="19">
        <f t="shared" si="439"/>
        <v>0.15769591478751399</v>
      </c>
      <c r="AJ988" s="19">
        <f t="shared" si="439"/>
        <v>0.15769591478751399</v>
      </c>
      <c r="AK988" s="19">
        <f>AL988</f>
        <v>0.15769591478751399</v>
      </c>
      <c r="AL988" s="19">
        <f>IF(ISNUMBER(AL100/ISSUM(AL$98:AL$101)),AL100/ISSUM(AL$98:AL$101),0)</f>
        <v>0.15769591478751399</v>
      </c>
      <c r="AM988" s="19">
        <f>AL988</f>
        <v>0.15769591478751399</v>
      </c>
      <c r="AN988" s="19">
        <f t="shared" si="440"/>
        <v>0.15769591478751399</v>
      </c>
      <c r="AO988" s="19">
        <f t="shared" si="440"/>
        <v>0.15769591478751399</v>
      </c>
      <c r="AP988" s="19">
        <f t="shared" si="440"/>
        <v>0.15769591478751399</v>
      </c>
      <c r="AQ988" s="19">
        <f t="shared" si="440"/>
        <v>0.15769591478751399</v>
      </c>
      <c r="AR988" s="19">
        <f t="shared" si="440"/>
        <v>0.15769591478751399</v>
      </c>
      <c r="AS988" s="19">
        <f t="shared" si="440"/>
        <v>0.15769591478751399</v>
      </c>
      <c r="AT988" s="19">
        <f t="shared" si="440"/>
        <v>0.15769591478751399</v>
      </c>
      <c r="AU988" s="19">
        <f t="shared" si="440"/>
        <v>0.15769591478751399</v>
      </c>
      <c r="AV988" s="19">
        <f t="shared" si="440"/>
        <v>0.15769591478751399</v>
      </c>
      <c r="AW988" s="19">
        <f t="shared" si="440"/>
        <v>0.15769591478751399</v>
      </c>
      <c r="AX988" s="19">
        <f t="shared" si="440"/>
        <v>0.15769591478751399</v>
      </c>
      <c r="AY988" s="19">
        <f t="shared" si="440"/>
        <v>0.15769591478751399</v>
      </c>
      <c r="AZ988" s="19">
        <f t="shared" si="440"/>
        <v>0.15769591478751399</v>
      </c>
      <c r="BA988" s="19">
        <f t="shared" si="440"/>
        <v>0.15769591478751399</v>
      </c>
    </row>
    <row r="989" spans="1:53" s="142" customFormat="1" outlineLevel="1" x14ac:dyDescent="0.2">
      <c r="A989" s="96"/>
      <c r="B989" s="96"/>
      <c r="C989" s="96"/>
      <c r="D989" s="96"/>
      <c r="E989" s="96"/>
      <c r="F989" s="62" t="s">
        <v>447</v>
      </c>
      <c r="G989" s="62" t="s">
        <v>1062</v>
      </c>
      <c r="H989" s="19">
        <f t="shared" si="439"/>
        <v>0.20751443021279029</v>
      </c>
      <c r="I989" s="19">
        <f t="shared" si="439"/>
        <v>0.20751443021279029</v>
      </c>
      <c r="J989" s="19">
        <f t="shared" si="439"/>
        <v>0.20751443021279029</v>
      </c>
      <c r="K989" s="19">
        <f t="shared" si="439"/>
        <v>0.20751443021279029</v>
      </c>
      <c r="L989" s="19">
        <f t="shared" si="439"/>
        <v>0.20751443021279029</v>
      </c>
      <c r="M989" s="19">
        <f t="shared" si="439"/>
        <v>0.20751443021279029</v>
      </c>
      <c r="N989" s="19">
        <f t="shared" si="439"/>
        <v>0.20751443021279029</v>
      </c>
      <c r="O989" s="19">
        <f t="shared" si="439"/>
        <v>0.20751443021279029</v>
      </c>
      <c r="P989" s="19">
        <f t="shared" si="439"/>
        <v>0.20751443021279029</v>
      </c>
      <c r="Q989" s="19">
        <f t="shared" si="439"/>
        <v>0.20751443021279029</v>
      </c>
      <c r="R989" s="19">
        <f t="shared" si="439"/>
        <v>0.20751443021279029</v>
      </c>
      <c r="S989" s="19">
        <f t="shared" si="439"/>
        <v>0.20751443021279029</v>
      </c>
      <c r="T989" s="19">
        <f t="shared" si="439"/>
        <v>0.20751443021279029</v>
      </c>
      <c r="U989" s="19">
        <f t="shared" si="439"/>
        <v>0.20751443021279029</v>
      </c>
      <c r="V989" s="19">
        <f t="shared" si="439"/>
        <v>0.20751443021279029</v>
      </c>
      <c r="W989" s="19">
        <f t="shared" si="439"/>
        <v>0.20751443021279029</v>
      </c>
      <c r="X989" s="19">
        <f t="shared" si="439"/>
        <v>0.20751443021279029</v>
      </c>
      <c r="Y989" s="19">
        <f t="shared" si="439"/>
        <v>0.20751443021279029</v>
      </c>
      <c r="Z989" s="19">
        <f t="shared" si="439"/>
        <v>0.20751443021279029</v>
      </c>
      <c r="AA989" s="19">
        <f t="shared" si="439"/>
        <v>0.20751443021279029</v>
      </c>
      <c r="AB989" s="19">
        <f t="shared" si="439"/>
        <v>0.20751443021279029</v>
      </c>
      <c r="AC989" s="19">
        <f t="shared" si="439"/>
        <v>0.20751443021279029</v>
      </c>
      <c r="AD989" s="19">
        <f t="shared" si="439"/>
        <v>0.20751443021279029</v>
      </c>
      <c r="AE989" s="19">
        <f t="shared" si="439"/>
        <v>0.20751443021279029</v>
      </c>
      <c r="AF989" s="19">
        <f t="shared" si="439"/>
        <v>0.20751443021279029</v>
      </c>
      <c r="AG989" s="19">
        <f t="shared" si="439"/>
        <v>0.20751443021279029</v>
      </c>
      <c r="AH989" s="19">
        <f t="shared" si="439"/>
        <v>0.20751443021279029</v>
      </c>
      <c r="AI989" s="19">
        <f t="shared" si="439"/>
        <v>0.20751443021279029</v>
      </c>
      <c r="AJ989" s="19">
        <f t="shared" si="439"/>
        <v>0.20751443021279029</v>
      </c>
      <c r="AK989" s="19">
        <f>AL989</f>
        <v>0.20751443021279029</v>
      </c>
      <c r="AL989" s="19">
        <f>IF(ISNUMBER(AL101/ISSUM(AL$98:AL$101)),AL101/ISSUM(AL$98:AL$101),0)</f>
        <v>0.20751443021279029</v>
      </c>
      <c r="AM989" s="19">
        <f>AL989</f>
        <v>0.20751443021279029</v>
      </c>
      <c r="AN989" s="19">
        <f t="shared" si="440"/>
        <v>0.20751443021279029</v>
      </c>
      <c r="AO989" s="19">
        <f t="shared" si="440"/>
        <v>0.20751443021279029</v>
      </c>
      <c r="AP989" s="19">
        <f t="shared" si="440"/>
        <v>0.20751443021279029</v>
      </c>
      <c r="AQ989" s="19">
        <f t="shared" si="440"/>
        <v>0.20751443021279029</v>
      </c>
      <c r="AR989" s="19">
        <f t="shared" si="440"/>
        <v>0.20751443021279029</v>
      </c>
      <c r="AS989" s="19">
        <f t="shared" si="440"/>
        <v>0.20751443021279029</v>
      </c>
      <c r="AT989" s="19">
        <f t="shared" si="440"/>
        <v>0.20751443021279029</v>
      </c>
      <c r="AU989" s="19">
        <f t="shared" si="440"/>
        <v>0.20751443021279029</v>
      </c>
      <c r="AV989" s="19">
        <f t="shared" si="440"/>
        <v>0.20751443021279029</v>
      </c>
      <c r="AW989" s="19">
        <f t="shared" si="440"/>
        <v>0.20751443021279029</v>
      </c>
      <c r="AX989" s="19">
        <f t="shared" si="440"/>
        <v>0.20751443021279029</v>
      </c>
      <c r="AY989" s="19">
        <f t="shared" si="440"/>
        <v>0.20751443021279029</v>
      </c>
      <c r="AZ989" s="19">
        <f t="shared" si="440"/>
        <v>0.20751443021279029</v>
      </c>
      <c r="BA989" s="19">
        <f t="shared" si="440"/>
        <v>0.20751443021279029</v>
      </c>
    </row>
    <row r="990" spans="1:53" x14ac:dyDescent="0.2">
      <c r="A990" s="96"/>
      <c r="B990" s="96"/>
      <c r="C990" s="96"/>
      <c r="D990" s="96"/>
      <c r="E990" s="96"/>
      <c r="F990" s="62" t="s">
        <v>1487</v>
      </c>
      <c r="G990" s="62" t="s">
        <v>1488</v>
      </c>
      <c r="H990" s="19">
        <f>ISSUM(H986:H$989)</f>
        <v>1.0000000000000002</v>
      </c>
      <c r="I990" s="19">
        <f>ISSUM(I986:I$989)</f>
        <v>1.0000000000000002</v>
      </c>
      <c r="J990" s="19">
        <f>ISSUM(J986:J$989)</f>
        <v>1.0000000000000002</v>
      </c>
      <c r="K990" s="19">
        <f>ISSUM(K986:K$989)</f>
        <v>1.0000000000000002</v>
      </c>
      <c r="L990" s="19">
        <f>ISSUM(L986:L$989)</f>
        <v>1.0000000000000002</v>
      </c>
      <c r="M990" s="19">
        <f>ISSUM(M986:M$989)</f>
        <v>1.0000000000000002</v>
      </c>
      <c r="N990" s="19">
        <f>ISSUM(N986:N$989)</f>
        <v>1.0000000000000002</v>
      </c>
      <c r="O990" s="19">
        <f>ISSUM(O986:O$989)</f>
        <v>1.0000000000000002</v>
      </c>
      <c r="P990" s="19">
        <f>ISSUM(P986:P$989)</f>
        <v>1.0000000000000002</v>
      </c>
      <c r="Q990" s="19">
        <f>ISSUM(Q986:Q$989)</f>
        <v>1.0000000000000002</v>
      </c>
      <c r="R990" s="19">
        <f>ISSUM(R986:R$989)</f>
        <v>1.0000000000000002</v>
      </c>
      <c r="S990" s="19">
        <f>ISSUM(S986:S$989)</f>
        <v>1.0000000000000002</v>
      </c>
      <c r="T990" s="19">
        <f>ISSUM(T986:T$989)</f>
        <v>1.0000000000000002</v>
      </c>
      <c r="U990" s="19">
        <f>ISSUM(U986:U$989)</f>
        <v>1.0000000000000002</v>
      </c>
      <c r="V990" s="19">
        <f>ISSUM(V986:V$989)</f>
        <v>1.0000000000000002</v>
      </c>
      <c r="W990" s="19">
        <f>ISSUM(W986:W$989)</f>
        <v>1.0000000000000002</v>
      </c>
      <c r="X990" s="19">
        <f>ISSUM(X986:X$989)</f>
        <v>1.0000000000000002</v>
      </c>
      <c r="Y990" s="19">
        <f>ISSUM(Y986:Y$989)</f>
        <v>1.0000000000000002</v>
      </c>
      <c r="Z990" s="19">
        <f>ISSUM(Z986:Z$989)</f>
        <v>1.0000000000000002</v>
      </c>
      <c r="AA990" s="19">
        <f>ISSUM(AA986:AA$989)</f>
        <v>1.0000000000000002</v>
      </c>
      <c r="AB990" s="19">
        <f>ISSUM(AB986:AB$989)</f>
        <v>1.0000000000000002</v>
      </c>
      <c r="AC990" s="19">
        <f>ISSUM(AC986:AC$989)</f>
        <v>1.0000000000000002</v>
      </c>
      <c r="AD990" s="19">
        <f>ISSUM(AD986:AD$989)</f>
        <v>1.0000000000000002</v>
      </c>
      <c r="AE990" s="19">
        <f>ISSUM(AE986:AE$989)</f>
        <v>1.0000000000000002</v>
      </c>
      <c r="AF990" s="19">
        <f>ISSUM(AF986:AF$989)</f>
        <v>1.0000000000000002</v>
      </c>
      <c r="AG990" s="19">
        <f>ISSUM(AG986:AG$989)</f>
        <v>1.0000000000000002</v>
      </c>
      <c r="AH990" s="19">
        <f>ISSUM(AH986:AH$989)</f>
        <v>1.0000000000000002</v>
      </c>
      <c r="AI990" s="19">
        <f>ISSUM(AI986:AI$989)</f>
        <v>1.0000000000000002</v>
      </c>
      <c r="AJ990" s="19">
        <f>ISSUM(AJ986:AJ$989)</f>
        <v>1.0000000000000002</v>
      </c>
      <c r="AK990" s="19">
        <f>ISSUM(AK986:AK$989)</f>
        <v>1.0000000000000002</v>
      </c>
      <c r="AL990" s="19">
        <f>ISSUM(AL986:AL$989)</f>
        <v>1.0000000000000002</v>
      </c>
      <c r="AM990" s="19">
        <f>ISSUM(AM986:AM$989)</f>
        <v>1.0000000000000002</v>
      </c>
      <c r="AN990" s="19">
        <f>ISSUM(AN986:AN$989)</f>
        <v>1.0000000000000002</v>
      </c>
      <c r="AO990" s="19">
        <f>ISSUM(AO986:AO$989)</f>
        <v>1.0000000000000002</v>
      </c>
      <c r="AP990" s="19">
        <f>ISSUM(AP986:AP$989)</f>
        <v>1.0000000000000002</v>
      </c>
      <c r="AQ990" s="19">
        <f>ISSUM(AQ986:AQ$989)</f>
        <v>1.0000000000000002</v>
      </c>
      <c r="AR990" s="19">
        <f>ISSUM(AR986:AR$989)</f>
        <v>1.0000000000000002</v>
      </c>
      <c r="AS990" s="19">
        <f>ISSUM(AS986:AS$989)</f>
        <v>1.0000000000000002</v>
      </c>
      <c r="AT990" s="19">
        <f>ISSUM(AT986:AT$989)</f>
        <v>1.0000000000000002</v>
      </c>
      <c r="AU990" s="19">
        <f>ISSUM(AU986:AU$989)</f>
        <v>1.0000000000000002</v>
      </c>
      <c r="AV990" s="19">
        <f>ISSUM(AV986:AV$989)</f>
        <v>1.0000000000000002</v>
      </c>
      <c r="AW990" s="19">
        <f>ISSUM(AW986:AW$989)</f>
        <v>1.0000000000000002</v>
      </c>
      <c r="AX990" s="19">
        <f>ISSUM(AX986:AX$989)</f>
        <v>1.0000000000000002</v>
      </c>
      <c r="AY990" s="19">
        <f>ISSUM(AY986:AY$989)</f>
        <v>1.0000000000000002</v>
      </c>
      <c r="AZ990" s="19">
        <f>ISSUM(AZ986:AZ$989)</f>
        <v>1.0000000000000002</v>
      </c>
      <c r="BA990" s="19">
        <f>ISSUM(BA986:BA$989)</f>
        <v>1.0000000000000002</v>
      </c>
    </row>
    <row r="991" spans="1:53" s="142" customFormat="1" outlineLevel="1" x14ac:dyDescent="0.2">
      <c r="A991" s="96"/>
      <c r="B991" s="96"/>
      <c r="C991" s="96"/>
      <c r="D991" s="96"/>
      <c r="E991" s="96"/>
      <c r="F991" s="62" t="s">
        <v>444</v>
      </c>
      <c r="G991" s="62" t="s">
        <v>1063</v>
      </c>
      <c r="H991" s="19">
        <f t="shared" ref="H991:AJ994" si="441">I991</f>
        <v>0.37981168042134122</v>
      </c>
      <c r="I991" s="19">
        <f t="shared" si="441"/>
        <v>0.37981168042134122</v>
      </c>
      <c r="J991" s="19">
        <f t="shared" si="441"/>
        <v>0.37981168042134122</v>
      </c>
      <c r="K991" s="19">
        <f t="shared" si="441"/>
        <v>0.37981168042134122</v>
      </c>
      <c r="L991" s="19">
        <f t="shared" si="441"/>
        <v>0.37981168042134122</v>
      </c>
      <c r="M991" s="19">
        <f t="shared" si="441"/>
        <v>0.37981168042134122</v>
      </c>
      <c r="N991" s="19">
        <f t="shared" si="441"/>
        <v>0.37981168042134122</v>
      </c>
      <c r="O991" s="19">
        <f t="shared" si="441"/>
        <v>0.37981168042134122</v>
      </c>
      <c r="P991" s="19">
        <f t="shared" si="441"/>
        <v>0.37981168042134122</v>
      </c>
      <c r="Q991" s="19">
        <f t="shared" si="441"/>
        <v>0.37981168042134122</v>
      </c>
      <c r="R991" s="19">
        <f t="shared" si="441"/>
        <v>0.37981168042134122</v>
      </c>
      <c r="S991" s="19">
        <f t="shared" si="441"/>
        <v>0.37981168042134122</v>
      </c>
      <c r="T991" s="19">
        <f t="shared" si="441"/>
        <v>0.37981168042134122</v>
      </c>
      <c r="U991" s="19">
        <f t="shared" si="441"/>
        <v>0.37981168042134122</v>
      </c>
      <c r="V991" s="19">
        <f t="shared" si="441"/>
        <v>0.37981168042134122</v>
      </c>
      <c r="W991" s="19">
        <f t="shared" si="441"/>
        <v>0.37981168042134122</v>
      </c>
      <c r="X991" s="19">
        <f t="shared" si="441"/>
        <v>0.37981168042134122</v>
      </c>
      <c r="Y991" s="19">
        <f t="shared" si="441"/>
        <v>0.37981168042134122</v>
      </c>
      <c r="Z991" s="19">
        <f t="shared" si="441"/>
        <v>0.37981168042134122</v>
      </c>
      <c r="AA991" s="19">
        <f t="shared" si="441"/>
        <v>0.37981168042134122</v>
      </c>
      <c r="AB991" s="19">
        <f t="shared" si="441"/>
        <v>0.37981168042134122</v>
      </c>
      <c r="AC991" s="19">
        <f t="shared" si="441"/>
        <v>0.37981168042134122</v>
      </c>
      <c r="AD991" s="19">
        <f t="shared" si="441"/>
        <v>0.37981168042134122</v>
      </c>
      <c r="AE991" s="19">
        <f t="shared" si="441"/>
        <v>0.37981168042134122</v>
      </c>
      <c r="AF991" s="19">
        <f t="shared" si="441"/>
        <v>0.37981168042134122</v>
      </c>
      <c r="AG991" s="19">
        <f t="shared" si="441"/>
        <v>0.37981168042134122</v>
      </c>
      <c r="AH991" s="19">
        <f t="shared" si="441"/>
        <v>0.37981168042134122</v>
      </c>
      <c r="AI991" s="19">
        <f t="shared" si="441"/>
        <v>0.37981168042134122</v>
      </c>
      <c r="AJ991" s="19">
        <f t="shared" si="441"/>
        <v>0.37981168042134122</v>
      </c>
      <c r="AK991" s="19">
        <f>AL991</f>
        <v>0.37981168042134122</v>
      </c>
      <c r="AL991" s="19">
        <f>IF(ISNUMBER(AL103/ISSUM(AL$103:AL$106)),AL103/ISSUM(AL$103:AL$106),0)</f>
        <v>0.37981168042134122</v>
      </c>
      <c r="AM991" s="19">
        <f>AL991</f>
        <v>0.37981168042134122</v>
      </c>
      <c r="AN991" s="19">
        <f t="shared" ref="AN991:BA994" si="442">AM991</f>
        <v>0.37981168042134122</v>
      </c>
      <c r="AO991" s="19">
        <f t="shared" si="442"/>
        <v>0.37981168042134122</v>
      </c>
      <c r="AP991" s="19">
        <f t="shared" si="442"/>
        <v>0.37981168042134122</v>
      </c>
      <c r="AQ991" s="19">
        <f t="shared" si="442"/>
        <v>0.37981168042134122</v>
      </c>
      <c r="AR991" s="19">
        <f t="shared" si="442"/>
        <v>0.37981168042134122</v>
      </c>
      <c r="AS991" s="19">
        <f t="shared" si="442"/>
        <v>0.37981168042134122</v>
      </c>
      <c r="AT991" s="19">
        <f t="shared" si="442"/>
        <v>0.37981168042134122</v>
      </c>
      <c r="AU991" s="19">
        <f t="shared" si="442"/>
        <v>0.37981168042134122</v>
      </c>
      <c r="AV991" s="19">
        <f t="shared" si="442"/>
        <v>0.37981168042134122</v>
      </c>
      <c r="AW991" s="19">
        <f t="shared" si="442"/>
        <v>0.37981168042134122</v>
      </c>
      <c r="AX991" s="19">
        <f t="shared" si="442"/>
        <v>0.37981168042134122</v>
      </c>
      <c r="AY991" s="19">
        <f t="shared" si="442"/>
        <v>0.37981168042134122</v>
      </c>
      <c r="AZ991" s="19">
        <f t="shared" si="442"/>
        <v>0.37981168042134122</v>
      </c>
      <c r="BA991" s="19">
        <f t="shared" si="442"/>
        <v>0.37981168042134122</v>
      </c>
    </row>
    <row r="992" spans="1:53" s="142" customFormat="1" outlineLevel="1" x14ac:dyDescent="0.2">
      <c r="A992" s="96"/>
      <c r="B992" s="96"/>
      <c r="C992" s="96"/>
      <c r="D992" s="96"/>
      <c r="E992" s="96"/>
      <c r="F992" s="62" t="s">
        <v>445</v>
      </c>
      <c r="G992" s="62" t="s">
        <v>1064</v>
      </c>
      <c r="H992" s="19">
        <f t="shared" si="441"/>
        <v>0.22264313989492879</v>
      </c>
      <c r="I992" s="19">
        <f t="shared" si="441"/>
        <v>0.22264313989492879</v>
      </c>
      <c r="J992" s="19">
        <f t="shared" si="441"/>
        <v>0.22264313989492879</v>
      </c>
      <c r="K992" s="19">
        <f t="shared" si="441"/>
        <v>0.22264313989492879</v>
      </c>
      <c r="L992" s="19">
        <f t="shared" si="441"/>
        <v>0.22264313989492879</v>
      </c>
      <c r="M992" s="19">
        <f t="shared" si="441"/>
        <v>0.22264313989492879</v>
      </c>
      <c r="N992" s="19">
        <f t="shared" si="441"/>
        <v>0.22264313989492879</v>
      </c>
      <c r="O992" s="19">
        <f t="shared" si="441"/>
        <v>0.22264313989492879</v>
      </c>
      <c r="P992" s="19">
        <f t="shared" si="441"/>
        <v>0.22264313989492879</v>
      </c>
      <c r="Q992" s="19">
        <f t="shared" si="441"/>
        <v>0.22264313989492879</v>
      </c>
      <c r="R992" s="19">
        <f t="shared" si="441"/>
        <v>0.22264313989492879</v>
      </c>
      <c r="S992" s="19">
        <f t="shared" si="441"/>
        <v>0.22264313989492879</v>
      </c>
      <c r="T992" s="19">
        <f t="shared" si="441"/>
        <v>0.22264313989492879</v>
      </c>
      <c r="U992" s="19">
        <f t="shared" si="441"/>
        <v>0.22264313989492879</v>
      </c>
      <c r="V992" s="19">
        <f t="shared" si="441"/>
        <v>0.22264313989492879</v>
      </c>
      <c r="W992" s="19">
        <f t="shared" si="441"/>
        <v>0.22264313989492879</v>
      </c>
      <c r="X992" s="19">
        <f t="shared" si="441"/>
        <v>0.22264313989492879</v>
      </c>
      <c r="Y992" s="19">
        <f t="shared" si="441"/>
        <v>0.22264313989492879</v>
      </c>
      <c r="Z992" s="19">
        <f t="shared" si="441"/>
        <v>0.22264313989492879</v>
      </c>
      <c r="AA992" s="19">
        <f t="shared" si="441"/>
        <v>0.22264313989492879</v>
      </c>
      <c r="AB992" s="19">
        <f t="shared" si="441"/>
        <v>0.22264313989492879</v>
      </c>
      <c r="AC992" s="19">
        <f t="shared" si="441"/>
        <v>0.22264313989492879</v>
      </c>
      <c r="AD992" s="19">
        <f t="shared" si="441"/>
        <v>0.22264313989492879</v>
      </c>
      <c r="AE992" s="19">
        <f t="shared" si="441"/>
        <v>0.22264313989492879</v>
      </c>
      <c r="AF992" s="19">
        <f t="shared" si="441"/>
        <v>0.22264313989492879</v>
      </c>
      <c r="AG992" s="19">
        <f t="shared" si="441"/>
        <v>0.22264313989492879</v>
      </c>
      <c r="AH992" s="19">
        <f t="shared" si="441"/>
        <v>0.22264313989492879</v>
      </c>
      <c r="AI992" s="19">
        <f t="shared" si="441"/>
        <v>0.22264313989492879</v>
      </c>
      <c r="AJ992" s="19">
        <f t="shared" si="441"/>
        <v>0.22264313989492879</v>
      </c>
      <c r="AK992" s="19">
        <f>AL992</f>
        <v>0.22264313989492879</v>
      </c>
      <c r="AL992" s="19">
        <f>IF(ISNUMBER(AL104/ISSUM(AL$103:AL$106)),AL104/ISSUM(AL$103:AL$106),0)</f>
        <v>0.22264313989492879</v>
      </c>
      <c r="AM992" s="19">
        <f>AL992</f>
        <v>0.22264313989492879</v>
      </c>
      <c r="AN992" s="19">
        <f t="shared" si="442"/>
        <v>0.22264313989492879</v>
      </c>
      <c r="AO992" s="19">
        <f t="shared" si="442"/>
        <v>0.22264313989492879</v>
      </c>
      <c r="AP992" s="19">
        <f t="shared" si="442"/>
        <v>0.22264313989492879</v>
      </c>
      <c r="AQ992" s="19">
        <f t="shared" si="442"/>
        <v>0.22264313989492879</v>
      </c>
      <c r="AR992" s="19">
        <f t="shared" si="442"/>
        <v>0.22264313989492879</v>
      </c>
      <c r="AS992" s="19">
        <f t="shared" si="442"/>
        <v>0.22264313989492879</v>
      </c>
      <c r="AT992" s="19">
        <f t="shared" si="442"/>
        <v>0.22264313989492879</v>
      </c>
      <c r="AU992" s="19">
        <f t="shared" si="442"/>
        <v>0.22264313989492879</v>
      </c>
      <c r="AV992" s="19">
        <f t="shared" si="442"/>
        <v>0.22264313989492879</v>
      </c>
      <c r="AW992" s="19">
        <f t="shared" si="442"/>
        <v>0.22264313989492879</v>
      </c>
      <c r="AX992" s="19">
        <f t="shared" si="442"/>
        <v>0.22264313989492879</v>
      </c>
      <c r="AY992" s="19">
        <f t="shared" si="442"/>
        <v>0.22264313989492879</v>
      </c>
      <c r="AZ992" s="19">
        <f t="shared" si="442"/>
        <v>0.22264313989492879</v>
      </c>
      <c r="BA992" s="19">
        <f t="shared" si="442"/>
        <v>0.22264313989492879</v>
      </c>
    </row>
    <row r="993" spans="1:53" s="142" customFormat="1" outlineLevel="1" x14ac:dyDescent="0.2">
      <c r="A993" s="96"/>
      <c r="B993" s="96"/>
      <c r="C993" s="96"/>
      <c r="D993" s="96"/>
      <c r="E993" s="96"/>
      <c r="F993" s="62" t="s">
        <v>446</v>
      </c>
      <c r="G993" s="62" t="s">
        <v>1065</v>
      </c>
      <c r="H993" s="19">
        <f t="shared" si="441"/>
        <v>0.17224807073718248</v>
      </c>
      <c r="I993" s="19">
        <f t="shared" si="441"/>
        <v>0.17224807073718248</v>
      </c>
      <c r="J993" s="19">
        <f t="shared" si="441"/>
        <v>0.17224807073718248</v>
      </c>
      <c r="K993" s="19">
        <f t="shared" si="441"/>
        <v>0.17224807073718248</v>
      </c>
      <c r="L993" s="19">
        <f t="shared" si="441"/>
        <v>0.17224807073718248</v>
      </c>
      <c r="M993" s="19">
        <f t="shared" si="441"/>
        <v>0.17224807073718248</v>
      </c>
      <c r="N993" s="19">
        <f t="shared" si="441"/>
        <v>0.17224807073718248</v>
      </c>
      <c r="O993" s="19">
        <f t="shared" si="441"/>
        <v>0.17224807073718248</v>
      </c>
      <c r="P993" s="19">
        <f t="shared" si="441"/>
        <v>0.17224807073718248</v>
      </c>
      <c r="Q993" s="19">
        <f t="shared" si="441"/>
        <v>0.17224807073718248</v>
      </c>
      <c r="R993" s="19">
        <f t="shared" si="441"/>
        <v>0.17224807073718248</v>
      </c>
      <c r="S993" s="19">
        <f t="shared" si="441"/>
        <v>0.17224807073718248</v>
      </c>
      <c r="T993" s="19">
        <f t="shared" si="441"/>
        <v>0.17224807073718248</v>
      </c>
      <c r="U993" s="19">
        <f t="shared" si="441"/>
        <v>0.17224807073718248</v>
      </c>
      <c r="V993" s="19">
        <f t="shared" si="441"/>
        <v>0.17224807073718248</v>
      </c>
      <c r="W993" s="19">
        <f t="shared" si="441"/>
        <v>0.17224807073718248</v>
      </c>
      <c r="X993" s="19">
        <f t="shared" si="441"/>
        <v>0.17224807073718248</v>
      </c>
      <c r="Y993" s="19">
        <f t="shared" si="441"/>
        <v>0.17224807073718248</v>
      </c>
      <c r="Z993" s="19">
        <f t="shared" si="441"/>
        <v>0.17224807073718248</v>
      </c>
      <c r="AA993" s="19">
        <f t="shared" si="441"/>
        <v>0.17224807073718248</v>
      </c>
      <c r="AB993" s="19">
        <f t="shared" si="441"/>
        <v>0.17224807073718248</v>
      </c>
      <c r="AC993" s="19">
        <f t="shared" si="441"/>
        <v>0.17224807073718248</v>
      </c>
      <c r="AD993" s="19">
        <f t="shared" si="441"/>
        <v>0.17224807073718248</v>
      </c>
      <c r="AE993" s="19">
        <f t="shared" si="441"/>
        <v>0.17224807073718248</v>
      </c>
      <c r="AF993" s="19">
        <f t="shared" si="441"/>
        <v>0.17224807073718248</v>
      </c>
      <c r="AG993" s="19">
        <f t="shared" si="441"/>
        <v>0.17224807073718248</v>
      </c>
      <c r="AH993" s="19">
        <f t="shared" si="441"/>
        <v>0.17224807073718248</v>
      </c>
      <c r="AI993" s="19">
        <f t="shared" si="441"/>
        <v>0.17224807073718248</v>
      </c>
      <c r="AJ993" s="19">
        <f t="shared" si="441"/>
        <v>0.17224807073718248</v>
      </c>
      <c r="AK993" s="19">
        <f>AL993</f>
        <v>0.17224807073718248</v>
      </c>
      <c r="AL993" s="19">
        <f>IF(ISNUMBER(AL105/ISSUM(AL$103:AL$106)),AL105/ISSUM(AL$103:AL$106),0)</f>
        <v>0.17224807073718248</v>
      </c>
      <c r="AM993" s="19">
        <f>AL993</f>
        <v>0.17224807073718248</v>
      </c>
      <c r="AN993" s="19">
        <f t="shared" si="442"/>
        <v>0.17224807073718248</v>
      </c>
      <c r="AO993" s="19">
        <f t="shared" si="442"/>
        <v>0.17224807073718248</v>
      </c>
      <c r="AP993" s="19">
        <f t="shared" si="442"/>
        <v>0.17224807073718248</v>
      </c>
      <c r="AQ993" s="19">
        <f t="shared" si="442"/>
        <v>0.17224807073718248</v>
      </c>
      <c r="AR993" s="19">
        <f t="shared" si="442"/>
        <v>0.17224807073718248</v>
      </c>
      <c r="AS993" s="19">
        <f t="shared" si="442"/>
        <v>0.17224807073718248</v>
      </c>
      <c r="AT993" s="19">
        <f t="shared" si="442"/>
        <v>0.17224807073718248</v>
      </c>
      <c r="AU993" s="19">
        <f t="shared" si="442"/>
        <v>0.17224807073718248</v>
      </c>
      <c r="AV993" s="19">
        <f t="shared" si="442"/>
        <v>0.17224807073718248</v>
      </c>
      <c r="AW993" s="19">
        <f t="shared" si="442"/>
        <v>0.17224807073718248</v>
      </c>
      <c r="AX993" s="19">
        <f t="shared" si="442"/>
        <v>0.17224807073718248</v>
      </c>
      <c r="AY993" s="19">
        <f t="shared" si="442"/>
        <v>0.17224807073718248</v>
      </c>
      <c r="AZ993" s="19">
        <f t="shared" si="442"/>
        <v>0.17224807073718248</v>
      </c>
      <c r="BA993" s="19">
        <f t="shared" si="442"/>
        <v>0.17224807073718248</v>
      </c>
    </row>
    <row r="994" spans="1:53" s="142" customFormat="1" outlineLevel="1" x14ac:dyDescent="0.2">
      <c r="A994" s="96"/>
      <c r="B994" s="96"/>
      <c r="C994" s="96"/>
      <c r="D994" s="96"/>
      <c r="E994" s="96"/>
      <c r="F994" s="62" t="s">
        <v>447</v>
      </c>
      <c r="G994" s="62" t="s">
        <v>1066</v>
      </c>
      <c r="H994" s="19">
        <f t="shared" si="441"/>
        <v>0.22529710894654745</v>
      </c>
      <c r="I994" s="19">
        <f t="shared" si="441"/>
        <v>0.22529710894654745</v>
      </c>
      <c r="J994" s="19">
        <f t="shared" si="441"/>
        <v>0.22529710894654745</v>
      </c>
      <c r="K994" s="19">
        <f t="shared" si="441"/>
        <v>0.22529710894654745</v>
      </c>
      <c r="L994" s="19">
        <f t="shared" si="441"/>
        <v>0.22529710894654745</v>
      </c>
      <c r="M994" s="19">
        <f t="shared" si="441"/>
        <v>0.22529710894654745</v>
      </c>
      <c r="N994" s="19">
        <f t="shared" si="441"/>
        <v>0.22529710894654745</v>
      </c>
      <c r="O994" s="19">
        <f t="shared" si="441"/>
        <v>0.22529710894654745</v>
      </c>
      <c r="P994" s="19">
        <f t="shared" si="441"/>
        <v>0.22529710894654745</v>
      </c>
      <c r="Q994" s="19">
        <f t="shared" si="441"/>
        <v>0.22529710894654745</v>
      </c>
      <c r="R994" s="19">
        <f t="shared" si="441"/>
        <v>0.22529710894654745</v>
      </c>
      <c r="S994" s="19">
        <f t="shared" si="441"/>
        <v>0.22529710894654745</v>
      </c>
      <c r="T994" s="19">
        <f t="shared" si="441"/>
        <v>0.22529710894654745</v>
      </c>
      <c r="U994" s="19">
        <f t="shared" si="441"/>
        <v>0.22529710894654745</v>
      </c>
      <c r="V994" s="19">
        <f t="shared" si="441"/>
        <v>0.22529710894654745</v>
      </c>
      <c r="W994" s="19">
        <f t="shared" si="441"/>
        <v>0.22529710894654745</v>
      </c>
      <c r="X994" s="19">
        <f t="shared" si="441"/>
        <v>0.22529710894654745</v>
      </c>
      <c r="Y994" s="19">
        <f t="shared" si="441"/>
        <v>0.22529710894654745</v>
      </c>
      <c r="Z994" s="19">
        <f t="shared" si="441"/>
        <v>0.22529710894654745</v>
      </c>
      <c r="AA994" s="19">
        <f t="shared" si="441"/>
        <v>0.22529710894654745</v>
      </c>
      <c r="AB994" s="19">
        <f t="shared" si="441"/>
        <v>0.22529710894654745</v>
      </c>
      <c r="AC994" s="19">
        <f t="shared" si="441"/>
        <v>0.22529710894654745</v>
      </c>
      <c r="AD994" s="19">
        <f t="shared" si="441"/>
        <v>0.22529710894654745</v>
      </c>
      <c r="AE994" s="19">
        <f t="shared" si="441"/>
        <v>0.22529710894654745</v>
      </c>
      <c r="AF994" s="19">
        <f t="shared" si="441"/>
        <v>0.22529710894654745</v>
      </c>
      <c r="AG994" s="19">
        <f t="shared" si="441"/>
        <v>0.22529710894654745</v>
      </c>
      <c r="AH994" s="19">
        <f t="shared" si="441"/>
        <v>0.22529710894654745</v>
      </c>
      <c r="AI994" s="19">
        <f t="shared" si="441"/>
        <v>0.22529710894654745</v>
      </c>
      <c r="AJ994" s="19">
        <f t="shared" si="441"/>
        <v>0.22529710894654745</v>
      </c>
      <c r="AK994" s="19">
        <f>AL994</f>
        <v>0.22529710894654745</v>
      </c>
      <c r="AL994" s="19">
        <f>IF(ISNUMBER(AL106/ISSUM(AL$103:AL$106)),AL106/ISSUM(AL$103:AL$106),0)</f>
        <v>0.22529710894654745</v>
      </c>
      <c r="AM994" s="19">
        <f>AL994</f>
        <v>0.22529710894654745</v>
      </c>
      <c r="AN994" s="19">
        <f t="shared" si="442"/>
        <v>0.22529710894654745</v>
      </c>
      <c r="AO994" s="19">
        <f t="shared" si="442"/>
        <v>0.22529710894654745</v>
      </c>
      <c r="AP994" s="19">
        <f t="shared" si="442"/>
        <v>0.22529710894654745</v>
      </c>
      <c r="AQ994" s="19">
        <f t="shared" si="442"/>
        <v>0.22529710894654745</v>
      </c>
      <c r="AR994" s="19">
        <f t="shared" si="442"/>
        <v>0.22529710894654745</v>
      </c>
      <c r="AS994" s="19">
        <f t="shared" si="442"/>
        <v>0.22529710894654745</v>
      </c>
      <c r="AT994" s="19">
        <f t="shared" si="442"/>
        <v>0.22529710894654745</v>
      </c>
      <c r="AU994" s="19">
        <f t="shared" si="442"/>
        <v>0.22529710894654745</v>
      </c>
      <c r="AV994" s="19">
        <f t="shared" si="442"/>
        <v>0.22529710894654745</v>
      </c>
      <c r="AW994" s="19">
        <f t="shared" si="442"/>
        <v>0.22529710894654745</v>
      </c>
      <c r="AX994" s="19">
        <f t="shared" si="442"/>
        <v>0.22529710894654745</v>
      </c>
      <c r="AY994" s="19">
        <f t="shared" si="442"/>
        <v>0.22529710894654745</v>
      </c>
      <c r="AZ994" s="19">
        <f t="shared" si="442"/>
        <v>0.22529710894654745</v>
      </c>
      <c r="BA994" s="19">
        <f t="shared" si="442"/>
        <v>0.22529710894654745</v>
      </c>
    </row>
    <row r="995" spans="1:53" x14ac:dyDescent="0.2">
      <c r="A995" s="96"/>
      <c r="B995" s="96"/>
      <c r="C995" s="96"/>
      <c r="D995" s="96"/>
      <c r="E995" s="96"/>
      <c r="F995" s="62" t="s">
        <v>1489</v>
      </c>
      <c r="G995" s="62" t="s">
        <v>1490</v>
      </c>
      <c r="H995" s="19">
        <f>ISSUM(H991:H$994)</f>
        <v>1</v>
      </c>
      <c r="I995" s="19">
        <f>ISSUM(I991:I$994)</f>
        <v>1</v>
      </c>
      <c r="J995" s="19">
        <f>ISSUM(J991:J$994)</f>
        <v>1</v>
      </c>
      <c r="K995" s="19">
        <f>ISSUM(K991:K$994)</f>
        <v>1</v>
      </c>
      <c r="L995" s="19">
        <f>ISSUM(L991:L$994)</f>
        <v>1</v>
      </c>
      <c r="M995" s="19">
        <f>ISSUM(M991:M$994)</f>
        <v>1</v>
      </c>
      <c r="N995" s="19">
        <f>ISSUM(N991:N$994)</f>
        <v>1</v>
      </c>
      <c r="O995" s="19">
        <f>ISSUM(O991:O$994)</f>
        <v>1</v>
      </c>
      <c r="P995" s="19">
        <f>ISSUM(P991:P$994)</f>
        <v>1</v>
      </c>
      <c r="Q995" s="19">
        <f>ISSUM(Q991:Q$994)</f>
        <v>1</v>
      </c>
      <c r="R995" s="19">
        <f>ISSUM(R991:R$994)</f>
        <v>1</v>
      </c>
      <c r="S995" s="19">
        <f>ISSUM(S991:S$994)</f>
        <v>1</v>
      </c>
      <c r="T995" s="19">
        <f>ISSUM(T991:T$994)</f>
        <v>1</v>
      </c>
      <c r="U995" s="19">
        <f>ISSUM(U991:U$994)</f>
        <v>1</v>
      </c>
      <c r="V995" s="19">
        <f>ISSUM(V991:V$994)</f>
        <v>1</v>
      </c>
      <c r="W995" s="19">
        <f>ISSUM(W991:W$994)</f>
        <v>1</v>
      </c>
      <c r="X995" s="19">
        <f>ISSUM(X991:X$994)</f>
        <v>1</v>
      </c>
      <c r="Y995" s="19">
        <f>ISSUM(Y991:Y$994)</f>
        <v>1</v>
      </c>
      <c r="Z995" s="19">
        <f>ISSUM(Z991:Z$994)</f>
        <v>1</v>
      </c>
      <c r="AA995" s="19">
        <f>ISSUM(AA991:AA$994)</f>
        <v>1</v>
      </c>
      <c r="AB995" s="19">
        <f>ISSUM(AB991:AB$994)</f>
        <v>1</v>
      </c>
      <c r="AC995" s="19">
        <f>ISSUM(AC991:AC$994)</f>
        <v>1</v>
      </c>
      <c r="AD995" s="19">
        <f>ISSUM(AD991:AD$994)</f>
        <v>1</v>
      </c>
      <c r="AE995" s="19">
        <f>ISSUM(AE991:AE$994)</f>
        <v>1</v>
      </c>
      <c r="AF995" s="19">
        <f>ISSUM(AF991:AF$994)</f>
        <v>1</v>
      </c>
      <c r="AG995" s="19">
        <f>ISSUM(AG991:AG$994)</f>
        <v>1</v>
      </c>
      <c r="AH995" s="19">
        <f>ISSUM(AH991:AH$994)</f>
        <v>1</v>
      </c>
      <c r="AI995" s="19">
        <f>ISSUM(AI991:AI$994)</f>
        <v>1</v>
      </c>
      <c r="AJ995" s="19">
        <f>ISSUM(AJ991:AJ$994)</f>
        <v>1</v>
      </c>
      <c r="AK995" s="19">
        <f>ISSUM(AK991:AK$994)</f>
        <v>1</v>
      </c>
      <c r="AL995" s="19">
        <f>ISSUM(AL991:AL$994)</f>
        <v>1</v>
      </c>
      <c r="AM995" s="19">
        <f>ISSUM(AM991:AM$994)</f>
        <v>1</v>
      </c>
      <c r="AN995" s="19">
        <f>ISSUM(AN991:AN$994)</f>
        <v>1</v>
      </c>
      <c r="AO995" s="19">
        <f>ISSUM(AO991:AO$994)</f>
        <v>1</v>
      </c>
      <c r="AP995" s="19">
        <f>ISSUM(AP991:AP$994)</f>
        <v>1</v>
      </c>
      <c r="AQ995" s="19">
        <f>ISSUM(AQ991:AQ$994)</f>
        <v>1</v>
      </c>
      <c r="AR995" s="19">
        <f>ISSUM(AR991:AR$994)</f>
        <v>1</v>
      </c>
      <c r="AS995" s="19">
        <f>ISSUM(AS991:AS$994)</f>
        <v>1</v>
      </c>
      <c r="AT995" s="19">
        <f>ISSUM(AT991:AT$994)</f>
        <v>1</v>
      </c>
      <c r="AU995" s="19">
        <f>ISSUM(AU991:AU$994)</f>
        <v>1</v>
      </c>
      <c r="AV995" s="19">
        <f>ISSUM(AV991:AV$994)</f>
        <v>1</v>
      </c>
      <c r="AW995" s="19">
        <f>ISSUM(AW991:AW$994)</f>
        <v>1</v>
      </c>
      <c r="AX995" s="19">
        <f>ISSUM(AX991:AX$994)</f>
        <v>1</v>
      </c>
      <c r="AY995" s="19">
        <f>ISSUM(AY991:AY$994)</f>
        <v>1</v>
      </c>
      <c r="AZ995" s="19">
        <f>ISSUM(AZ991:AZ$994)</f>
        <v>1</v>
      </c>
      <c r="BA995" s="19">
        <f>ISSUM(BA991:BA$994)</f>
        <v>1</v>
      </c>
    </row>
    <row r="996" spans="1:53" s="142" customFormat="1" outlineLevel="1" x14ac:dyDescent="0.2">
      <c r="A996" s="96"/>
      <c r="B996" s="96"/>
      <c r="C996" s="96"/>
      <c r="D996" s="96"/>
      <c r="E996" s="96"/>
      <c r="F996" s="62" t="s">
        <v>444</v>
      </c>
      <c r="G996" s="62" t="s">
        <v>1067</v>
      </c>
      <c r="H996" s="19">
        <f t="shared" ref="H996:AJ999" si="443">I996</f>
        <v>0</v>
      </c>
      <c r="I996" s="19">
        <f t="shared" si="443"/>
        <v>0</v>
      </c>
      <c r="J996" s="19">
        <f t="shared" si="443"/>
        <v>0</v>
      </c>
      <c r="K996" s="19">
        <f t="shared" si="443"/>
        <v>0</v>
      </c>
      <c r="L996" s="19">
        <f t="shared" si="443"/>
        <v>0</v>
      </c>
      <c r="M996" s="19">
        <f t="shared" si="443"/>
        <v>0</v>
      </c>
      <c r="N996" s="19">
        <f t="shared" si="443"/>
        <v>0</v>
      </c>
      <c r="O996" s="19">
        <f t="shared" si="443"/>
        <v>0</v>
      </c>
      <c r="P996" s="19">
        <f t="shared" si="443"/>
        <v>0</v>
      </c>
      <c r="Q996" s="19">
        <f t="shared" si="443"/>
        <v>0</v>
      </c>
      <c r="R996" s="19">
        <f t="shared" si="443"/>
        <v>0</v>
      </c>
      <c r="S996" s="19">
        <f t="shared" si="443"/>
        <v>0</v>
      </c>
      <c r="T996" s="19">
        <f t="shared" si="443"/>
        <v>0</v>
      </c>
      <c r="U996" s="19">
        <f t="shared" si="443"/>
        <v>0</v>
      </c>
      <c r="V996" s="19">
        <f t="shared" si="443"/>
        <v>0</v>
      </c>
      <c r="W996" s="19">
        <f t="shared" si="443"/>
        <v>0</v>
      </c>
      <c r="X996" s="19">
        <f t="shared" si="443"/>
        <v>0</v>
      </c>
      <c r="Y996" s="19">
        <f t="shared" si="443"/>
        <v>0</v>
      </c>
      <c r="Z996" s="19">
        <f t="shared" si="443"/>
        <v>0</v>
      </c>
      <c r="AA996" s="19">
        <f t="shared" si="443"/>
        <v>0</v>
      </c>
      <c r="AB996" s="19">
        <f t="shared" si="443"/>
        <v>0</v>
      </c>
      <c r="AC996" s="19">
        <f t="shared" si="443"/>
        <v>0</v>
      </c>
      <c r="AD996" s="19">
        <f t="shared" si="443"/>
        <v>0</v>
      </c>
      <c r="AE996" s="19">
        <f t="shared" si="443"/>
        <v>0</v>
      </c>
      <c r="AF996" s="19">
        <f t="shared" si="443"/>
        <v>0</v>
      </c>
      <c r="AG996" s="19">
        <f t="shared" si="443"/>
        <v>0</v>
      </c>
      <c r="AH996" s="19">
        <f t="shared" si="443"/>
        <v>0</v>
      </c>
      <c r="AI996" s="19">
        <f t="shared" si="443"/>
        <v>0</v>
      </c>
      <c r="AJ996" s="19">
        <f t="shared" si="443"/>
        <v>0</v>
      </c>
      <c r="AK996" s="19">
        <f>AL996</f>
        <v>0</v>
      </c>
      <c r="AL996" s="19">
        <f>IF(ISNUMBER(AL518/ISSUM(AL$518:AL$521)),AL518/ISSUM(AL$518:AL$521),0)</f>
        <v>0</v>
      </c>
      <c r="AM996" s="19">
        <f>AL996</f>
        <v>0</v>
      </c>
      <c r="AN996" s="19">
        <f t="shared" ref="AN996:BA999" si="444">AM996</f>
        <v>0</v>
      </c>
      <c r="AO996" s="19">
        <f t="shared" si="444"/>
        <v>0</v>
      </c>
      <c r="AP996" s="19">
        <f t="shared" si="444"/>
        <v>0</v>
      </c>
      <c r="AQ996" s="19">
        <f t="shared" si="444"/>
        <v>0</v>
      </c>
      <c r="AR996" s="19">
        <f t="shared" si="444"/>
        <v>0</v>
      </c>
      <c r="AS996" s="19">
        <f t="shared" si="444"/>
        <v>0</v>
      </c>
      <c r="AT996" s="19">
        <f t="shared" si="444"/>
        <v>0</v>
      </c>
      <c r="AU996" s="19">
        <f t="shared" si="444"/>
        <v>0</v>
      </c>
      <c r="AV996" s="19">
        <f t="shared" si="444"/>
        <v>0</v>
      </c>
      <c r="AW996" s="19">
        <f t="shared" si="444"/>
        <v>0</v>
      </c>
      <c r="AX996" s="19">
        <f t="shared" si="444"/>
        <v>0</v>
      </c>
      <c r="AY996" s="19">
        <f t="shared" si="444"/>
        <v>0</v>
      </c>
      <c r="AZ996" s="19">
        <f t="shared" si="444"/>
        <v>0</v>
      </c>
      <c r="BA996" s="19">
        <f t="shared" si="444"/>
        <v>0</v>
      </c>
    </row>
    <row r="997" spans="1:53" s="142" customFormat="1" outlineLevel="1" x14ac:dyDescent="0.2">
      <c r="A997" s="96"/>
      <c r="B997" s="96"/>
      <c r="C997" s="96"/>
      <c r="D997" s="96"/>
      <c r="E997" s="96"/>
      <c r="F997" s="62" t="s">
        <v>445</v>
      </c>
      <c r="G997" s="62" t="s">
        <v>1068</v>
      </c>
      <c r="H997" s="19">
        <f t="shared" si="443"/>
        <v>0</v>
      </c>
      <c r="I997" s="19">
        <f t="shared" si="443"/>
        <v>0</v>
      </c>
      <c r="J997" s="19">
        <f t="shared" si="443"/>
        <v>0</v>
      </c>
      <c r="K997" s="19">
        <f t="shared" si="443"/>
        <v>0</v>
      </c>
      <c r="L997" s="19">
        <f t="shared" si="443"/>
        <v>0</v>
      </c>
      <c r="M997" s="19">
        <f t="shared" si="443"/>
        <v>0</v>
      </c>
      <c r="N997" s="19">
        <f t="shared" si="443"/>
        <v>0</v>
      </c>
      <c r="O997" s="19">
        <f t="shared" si="443"/>
        <v>0</v>
      </c>
      <c r="P997" s="19">
        <f t="shared" si="443"/>
        <v>0</v>
      </c>
      <c r="Q997" s="19">
        <f t="shared" si="443"/>
        <v>0</v>
      </c>
      <c r="R997" s="19">
        <f t="shared" si="443"/>
        <v>0</v>
      </c>
      <c r="S997" s="19">
        <f t="shared" si="443"/>
        <v>0</v>
      </c>
      <c r="T997" s="19">
        <f t="shared" si="443"/>
        <v>0</v>
      </c>
      <c r="U997" s="19">
        <f t="shared" si="443"/>
        <v>0</v>
      </c>
      <c r="V997" s="19">
        <f t="shared" si="443"/>
        <v>0</v>
      </c>
      <c r="W997" s="19">
        <f t="shared" si="443"/>
        <v>0</v>
      </c>
      <c r="X997" s="19">
        <f t="shared" si="443"/>
        <v>0</v>
      </c>
      <c r="Y997" s="19">
        <f t="shared" si="443"/>
        <v>0</v>
      </c>
      <c r="Z997" s="19">
        <f t="shared" si="443"/>
        <v>0</v>
      </c>
      <c r="AA997" s="19">
        <f t="shared" si="443"/>
        <v>0</v>
      </c>
      <c r="AB997" s="19">
        <f t="shared" si="443"/>
        <v>0</v>
      </c>
      <c r="AC997" s="19">
        <f t="shared" si="443"/>
        <v>0</v>
      </c>
      <c r="AD997" s="19">
        <f t="shared" si="443"/>
        <v>0</v>
      </c>
      <c r="AE997" s="19">
        <f t="shared" si="443"/>
        <v>0</v>
      </c>
      <c r="AF997" s="19">
        <f t="shared" si="443"/>
        <v>0</v>
      </c>
      <c r="AG997" s="19">
        <f t="shared" si="443"/>
        <v>0</v>
      </c>
      <c r="AH997" s="19">
        <f t="shared" si="443"/>
        <v>0</v>
      </c>
      <c r="AI997" s="19">
        <f t="shared" si="443"/>
        <v>0</v>
      </c>
      <c r="AJ997" s="19">
        <f t="shared" si="443"/>
        <v>0</v>
      </c>
      <c r="AK997" s="19">
        <f>AL997</f>
        <v>0</v>
      </c>
      <c r="AL997" s="19">
        <f>IF(ISNUMBER(AL519/ISSUM(AL$518:AL$521)),AL519/ISSUM(AL$518:AL$521),0)</f>
        <v>0</v>
      </c>
      <c r="AM997" s="19">
        <f>AL997</f>
        <v>0</v>
      </c>
      <c r="AN997" s="19">
        <f t="shared" si="444"/>
        <v>0</v>
      </c>
      <c r="AO997" s="19">
        <f t="shared" si="444"/>
        <v>0</v>
      </c>
      <c r="AP997" s="19">
        <f t="shared" si="444"/>
        <v>0</v>
      </c>
      <c r="AQ997" s="19">
        <f t="shared" si="444"/>
        <v>0</v>
      </c>
      <c r="AR997" s="19">
        <f t="shared" si="444"/>
        <v>0</v>
      </c>
      <c r="AS997" s="19">
        <f t="shared" si="444"/>
        <v>0</v>
      </c>
      <c r="AT997" s="19">
        <f t="shared" si="444"/>
        <v>0</v>
      </c>
      <c r="AU997" s="19">
        <f t="shared" si="444"/>
        <v>0</v>
      </c>
      <c r="AV997" s="19">
        <f t="shared" si="444"/>
        <v>0</v>
      </c>
      <c r="AW997" s="19">
        <f t="shared" si="444"/>
        <v>0</v>
      </c>
      <c r="AX997" s="19">
        <f t="shared" si="444"/>
        <v>0</v>
      </c>
      <c r="AY997" s="19">
        <f t="shared" si="444"/>
        <v>0</v>
      </c>
      <c r="AZ997" s="19">
        <f t="shared" si="444"/>
        <v>0</v>
      </c>
      <c r="BA997" s="19">
        <f t="shared" si="444"/>
        <v>0</v>
      </c>
    </row>
    <row r="998" spans="1:53" s="142" customFormat="1" outlineLevel="1" x14ac:dyDescent="0.2">
      <c r="A998" s="96"/>
      <c r="B998" s="96"/>
      <c r="C998" s="96"/>
      <c r="D998" s="96"/>
      <c r="E998" s="96"/>
      <c r="F998" s="62" t="s">
        <v>446</v>
      </c>
      <c r="G998" s="62" t="s">
        <v>1069</v>
      </c>
      <c r="H998" s="19">
        <f t="shared" si="443"/>
        <v>0</v>
      </c>
      <c r="I998" s="19">
        <f t="shared" si="443"/>
        <v>0</v>
      </c>
      <c r="J998" s="19">
        <f t="shared" si="443"/>
        <v>0</v>
      </c>
      <c r="K998" s="19">
        <f t="shared" si="443"/>
        <v>0</v>
      </c>
      <c r="L998" s="19">
        <f t="shared" si="443"/>
        <v>0</v>
      </c>
      <c r="M998" s="19">
        <f t="shared" si="443"/>
        <v>0</v>
      </c>
      <c r="N998" s="19">
        <f t="shared" si="443"/>
        <v>0</v>
      </c>
      <c r="O998" s="19">
        <f t="shared" si="443"/>
        <v>0</v>
      </c>
      <c r="P998" s="19">
        <f t="shared" si="443"/>
        <v>0</v>
      </c>
      <c r="Q998" s="19">
        <f t="shared" si="443"/>
        <v>0</v>
      </c>
      <c r="R998" s="19">
        <f t="shared" si="443"/>
        <v>0</v>
      </c>
      <c r="S998" s="19">
        <f t="shared" si="443"/>
        <v>0</v>
      </c>
      <c r="T998" s="19">
        <f t="shared" si="443"/>
        <v>0</v>
      </c>
      <c r="U998" s="19">
        <f t="shared" si="443"/>
        <v>0</v>
      </c>
      <c r="V998" s="19">
        <f t="shared" si="443"/>
        <v>0</v>
      </c>
      <c r="W998" s="19">
        <f t="shared" si="443"/>
        <v>0</v>
      </c>
      <c r="X998" s="19">
        <f t="shared" si="443"/>
        <v>0</v>
      </c>
      <c r="Y998" s="19">
        <f t="shared" si="443"/>
        <v>0</v>
      </c>
      <c r="Z998" s="19">
        <f t="shared" si="443"/>
        <v>0</v>
      </c>
      <c r="AA998" s="19">
        <f t="shared" si="443"/>
        <v>0</v>
      </c>
      <c r="AB998" s="19">
        <f t="shared" si="443"/>
        <v>0</v>
      </c>
      <c r="AC998" s="19">
        <f t="shared" si="443"/>
        <v>0</v>
      </c>
      <c r="AD998" s="19">
        <f t="shared" si="443"/>
        <v>0</v>
      </c>
      <c r="AE998" s="19">
        <f t="shared" si="443"/>
        <v>0</v>
      </c>
      <c r="AF998" s="19">
        <f t="shared" si="443"/>
        <v>0</v>
      </c>
      <c r="AG998" s="19">
        <f t="shared" si="443"/>
        <v>0</v>
      </c>
      <c r="AH998" s="19">
        <f t="shared" si="443"/>
        <v>0</v>
      </c>
      <c r="AI998" s="19">
        <f t="shared" si="443"/>
        <v>0</v>
      </c>
      <c r="AJ998" s="19">
        <f t="shared" si="443"/>
        <v>0</v>
      </c>
      <c r="AK998" s="19">
        <f>AL998</f>
        <v>0</v>
      </c>
      <c r="AL998" s="19">
        <f>IF(ISNUMBER(AL520/ISSUM(AL$518:AL$521)),AL520/ISSUM(AL$518:AL$521),0)</f>
        <v>0</v>
      </c>
      <c r="AM998" s="19">
        <f>AL998</f>
        <v>0</v>
      </c>
      <c r="AN998" s="19">
        <f t="shared" si="444"/>
        <v>0</v>
      </c>
      <c r="AO998" s="19">
        <f t="shared" si="444"/>
        <v>0</v>
      </c>
      <c r="AP998" s="19">
        <f t="shared" si="444"/>
        <v>0</v>
      </c>
      <c r="AQ998" s="19">
        <f t="shared" si="444"/>
        <v>0</v>
      </c>
      <c r="AR998" s="19">
        <f t="shared" si="444"/>
        <v>0</v>
      </c>
      <c r="AS998" s="19">
        <f t="shared" si="444"/>
        <v>0</v>
      </c>
      <c r="AT998" s="19">
        <f t="shared" si="444"/>
        <v>0</v>
      </c>
      <c r="AU998" s="19">
        <f t="shared" si="444"/>
        <v>0</v>
      </c>
      <c r="AV998" s="19">
        <f t="shared" si="444"/>
        <v>0</v>
      </c>
      <c r="AW998" s="19">
        <f t="shared" si="444"/>
        <v>0</v>
      </c>
      <c r="AX998" s="19">
        <f t="shared" si="444"/>
        <v>0</v>
      </c>
      <c r="AY998" s="19">
        <f t="shared" si="444"/>
        <v>0</v>
      </c>
      <c r="AZ998" s="19">
        <f t="shared" si="444"/>
        <v>0</v>
      </c>
      <c r="BA998" s="19">
        <f t="shared" si="444"/>
        <v>0</v>
      </c>
    </row>
    <row r="999" spans="1:53" s="142" customFormat="1" outlineLevel="1" x14ac:dyDescent="0.2">
      <c r="A999" s="96"/>
      <c r="B999" s="96"/>
      <c r="C999" s="96"/>
      <c r="D999" s="96"/>
      <c r="E999" s="96"/>
      <c r="F999" s="62" t="s">
        <v>447</v>
      </c>
      <c r="G999" s="62" t="s">
        <v>1070</v>
      </c>
      <c r="H999" s="19">
        <f t="shared" si="443"/>
        <v>0</v>
      </c>
      <c r="I999" s="19">
        <f t="shared" si="443"/>
        <v>0</v>
      </c>
      <c r="J999" s="19">
        <f t="shared" si="443"/>
        <v>0</v>
      </c>
      <c r="K999" s="19">
        <f t="shared" si="443"/>
        <v>0</v>
      </c>
      <c r="L999" s="19">
        <f t="shared" si="443"/>
        <v>0</v>
      </c>
      <c r="M999" s="19">
        <f t="shared" si="443"/>
        <v>0</v>
      </c>
      <c r="N999" s="19">
        <f t="shared" si="443"/>
        <v>0</v>
      </c>
      <c r="O999" s="19">
        <f t="shared" si="443"/>
        <v>0</v>
      </c>
      <c r="P999" s="19">
        <f t="shared" si="443"/>
        <v>0</v>
      </c>
      <c r="Q999" s="19">
        <f t="shared" si="443"/>
        <v>0</v>
      </c>
      <c r="R999" s="19">
        <f t="shared" si="443"/>
        <v>0</v>
      </c>
      <c r="S999" s="19">
        <f t="shared" si="443"/>
        <v>0</v>
      </c>
      <c r="T999" s="19">
        <f t="shared" si="443"/>
        <v>0</v>
      </c>
      <c r="U999" s="19">
        <f t="shared" si="443"/>
        <v>0</v>
      </c>
      <c r="V999" s="19">
        <f t="shared" si="443"/>
        <v>0</v>
      </c>
      <c r="W999" s="19">
        <f t="shared" si="443"/>
        <v>0</v>
      </c>
      <c r="X999" s="19">
        <f t="shared" si="443"/>
        <v>0</v>
      </c>
      <c r="Y999" s="19">
        <f t="shared" si="443"/>
        <v>0</v>
      </c>
      <c r="Z999" s="19">
        <f t="shared" si="443"/>
        <v>0</v>
      </c>
      <c r="AA999" s="19">
        <f t="shared" si="443"/>
        <v>0</v>
      </c>
      <c r="AB999" s="19">
        <f t="shared" si="443"/>
        <v>0</v>
      </c>
      <c r="AC999" s="19">
        <f t="shared" si="443"/>
        <v>0</v>
      </c>
      <c r="AD999" s="19">
        <f t="shared" si="443"/>
        <v>0</v>
      </c>
      <c r="AE999" s="19">
        <f t="shared" si="443"/>
        <v>0</v>
      </c>
      <c r="AF999" s="19">
        <f t="shared" si="443"/>
        <v>0</v>
      </c>
      <c r="AG999" s="19">
        <f t="shared" si="443"/>
        <v>0</v>
      </c>
      <c r="AH999" s="19">
        <f t="shared" si="443"/>
        <v>0</v>
      </c>
      <c r="AI999" s="19">
        <f t="shared" si="443"/>
        <v>0</v>
      </c>
      <c r="AJ999" s="19">
        <f t="shared" si="443"/>
        <v>0</v>
      </c>
      <c r="AK999" s="19">
        <f>AL999</f>
        <v>0</v>
      </c>
      <c r="AL999" s="19">
        <f>IF(ISNUMBER(AL521/ISSUM(AL$518:AL$521)),AL521/ISSUM(AL$518:AL$521),0)</f>
        <v>0</v>
      </c>
      <c r="AM999" s="19">
        <f>AL999</f>
        <v>0</v>
      </c>
      <c r="AN999" s="19">
        <f t="shared" si="444"/>
        <v>0</v>
      </c>
      <c r="AO999" s="19">
        <f t="shared" si="444"/>
        <v>0</v>
      </c>
      <c r="AP999" s="19">
        <f t="shared" si="444"/>
        <v>0</v>
      </c>
      <c r="AQ999" s="19">
        <f t="shared" si="444"/>
        <v>0</v>
      </c>
      <c r="AR999" s="19">
        <f t="shared" si="444"/>
        <v>0</v>
      </c>
      <c r="AS999" s="19">
        <f t="shared" si="444"/>
        <v>0</v>
      </c>
      <c r="AT999" s="19">
        <f t="shared" si="444"/>
        <v>0</v>
      </c>
      <c r="AU999" s="19">
        <f t="shared" si="444"/>
        <v>0</v>
      </c>
      <c r="AV999" s="19">
        <f t="shared" si="444"/>
        <v>0</v>
      </c>
      <c r="AW999" s="19">
        <f t="shared" si="444"/>
        <v>0</v>
      </c>
      <c r="AX999" s="19">
        <f t="shared" si="444"/>
        <v>0</v>
      </c>
      <c r="AY999" s="19">
        <f t="shared" si="444"/>
        <v>0</v>
      </c>
      <c r="AZ999" s="19">
        <f t="shared" si="444"/>
        <v>0</v>
      </c>
      <c r="BA999" s="19">
        <f t="shared" si="444"/>
        <v>0</v>
      </c>
    </row>
    <row r="1000" spans="1:53" x14ac:dyDescent="0.2">
      <c r="A1000" s="96"/>
      <c r="B1000" s="96"/>
      <c r="C1000" s="96"/>
      <c r="D1000" s="96"/>
      <c r="E1000" s="96"/>
      <c r="F1000" s="62" t="s">
        <v>1491</v>
      </c>
      <c r="G1000" s="62" t="s">
        <v>1492</v>
      </c>
      <c r="H1000" s="19">
        <f>ISSUM(H996:H$999)</f>
        <v>0</v>
      </c>
      <c r="I1000" s="19">
        <f>ISSUM(I996:I$999)</f>
        <v>0</v>
      </c>
      <c r="J1000" s="19">
        <f>ISSUM(J996:J$999)</f>
        <v>0</v>
      </c>
      <c r="K1000" s="19">
        <f>ISSUM(K996:K$999)</f>
        <v>0</v>
      </c>
      <c r="L1000" s="19">
        <f>ISSUM(L996:L$999)</f>
        <v>0</v>
      </c>
      <c r="M1000" s="19">
        <f>ISSUM(M996:M$999)</f>
        <v>0</v>
      </c>
      <c r="N1000" s="19">
        <f>ISSUM(N996:N$999)</f>
        <v>0</v>
      </c>
      <c r="O1000" s="19">
        <f>ISSUM(O996:O$999)</f>
        <v>0</v>
      </c>
      <c r="P1000" s="19">
        <f>ISSUM(P996:P$999)</f>
        <v>0</v>
      </c>
      <c r="Q1000" s="19">
        <f>ISSUM(Q996:Q$999)</f>
        <v>0</v>
      </c>
      <c r="R1000" s="19">
        <f>ISSUM(R996:R$999)</f>
        <v>0</v>
      </c>
      <c r="S1000" s="19">
        <f>ISSUM(S996:S$999)</f>
        <v>0</v>
      </c>
      <c r="T1000" s="19">
        <f>ISSUM(T996:T$999)</f>
        <v>0</v>
      </c>
      <c r="U1000" s="19">
        <f>ISSUM(U996:U$999)</f>
        <v>0</v>
      </c>
      <c r="V1000" s="19">
        <f>ISSUM(V996:V$999)</f>
        <v>0</v>
      </c>
      <c r="W1000" s="19">
        <f>ISSUM(W996:W$999)</f>
        <v>0</v>
      </c>
      <c r="X1000" s="19">
        <f>ISSUM(X996:X$999)</f>
        <v>0</v>
      </c>
      <c r="Y1000" s="19">
        <f>ISSUM(Y996:Y$999)</f>
        <v>0</v>
      </c>
      <c r="Z1000" s="19">
        <f>ISSUM(Z996:Z$999)</f>
        <v>0</v>
      </c>
      <c r="AA1000" s="19">
        <f>ISSUM(AA996:AA$999)</f>
        <v>0</v>
      </c>
      <c r="AB1000" s="19">
        <f>ISSUM(AB996:AB$999)</f>
        <v>0</v>
      </c>
      <c r="AC1000" s="19">
        <f>ISSUM(AC996:AC$999)</f>
        <v>0</v>
      </c>
      <c r="AD1000" s="19">
        <f>ISSUM(AD996:AD$999)</f>
        <v>0</v>
      </c>
      <c r="AE1000" s="19">
        <f>ISSUM(AE996:AE$999)</f>
        <v>0</v>
      </c>
      <c r="AF1000" s="19">
        <f>ISSUM(AF996:AF$999)</f>
        <v>0</v>
      </c>
      <c r="AG1000" s="19">
        <f>ISSUM(AG996:AG$999)</f>
        <v>0</v>
      </c>
      <c r="AH1000" s="19">
        <f>ISSUM(AH996:AH$999)</f>
        <v>0</v>
      </c>
      <c r="AI1000" s="19">
        <f>ISSUM(AI996:AI$999)</f>
        <v>0</v>
      </c>
      <c r="AJ1000" s="19">
        <f>ISSUM(AJ996:AJ$999)</f>
        <v>0</v>
      </c>
      <c r="AK1000" s="19">
        <f>ISSUM(AK996:AK$999)</f>
        <v>0</v>
      </c>
      <c r="AL1000" s="19">
        <f>ISSUM(AL996:AL$999)</f>
        <v>0</v>
      </c>
      <c r="AM1000" s="19">
        <f>ISSUM(AM996:AM$999)</f>
        <v>0</v>
      </c>
      <c r="AN1000" s="19">
        <f>ISSUM(AN996:AN$999)</f>
        <v>0</v>
      </c>
      <c r="AO1000" s="19">
        <f>ISSUM(AO996:AO$999)</f>
        <v>0</v>
      </c>
      <c r="AP1000" s="19">
        <f>ISSUM(AP996:AP$999)</f>
        <v>0</v>
      </c>
      <c r="AQ1000" s="19">
        <f>ISSUM(AQ996:AQ$999)</f>
        <v>0</v>
      </c>
      <c r="AR1000" s="19">
        <f>ISSUM(AR996:AR$999)</f>
        <v>0</v>
      </c>
      <c r="AS1000" s="19">
        <f>ISSUM(AS996:AS$999)</f>
        <v>0</v>
      </c>
      <c r="AT1000" s="19">
        <f>ISSUM(AT996:AT$999)</f>
        <v>0</v>
      </c>
      <c r="AU1000" s="19">
        <f>ISSUM(AU996:AU$999)</f>
        <v>0</v>
      </c>
      <c r="AV1000" s="19">
        <f>ISSUM(AV996:AV$999)</f>
        <v>0</v>
      </c>
      <c r="AW1000" s="19">
        <f>ISSUM(AW996:AW$999)</f>
        <v>0</v>
      </c>
      <c r="AX1000" s="19">
        <f>ISSUM(AX996:AX$999)</f>
        <v>0</v>
      </c>
      <c r="AY1000" s="19">
        <f>ISSUM(AY996:AY$999)</f>
        <v>0</v>
      </c>
      <c r="AZ1000" s="19">
        <f>ISSUM(AZ996:AZ$999)</f>
        <v>0</v>
      </c>
      <c r="BA1000" s="19">
        <f>ISSUM(BA996:BA$999)</f>
        <v>0</v>
      </c>
    </row>
    <row r="1001" spans="1:53" s="142" customFormat="1" outlineLevel="1" x14ac:dyDescent="0.2">
      <c r="A1001" s="96"/>
      <c r="B1001" s="96"/>
      <c r="C1001" s="96"/>
      <c r="D1001" s="96"/>
      <c r="E1001" s="96"/>
      <c r="F1001" s="62" t="s">
        <v>444</v>
      </c>
      <c r="G1001" s="62" t="s">
        <v>1071</v>
      </c>
      <c r="H1001" s="19">
        <f t="shared" ref="H1001:AJ1004" si="445">I1001</f>
        <v>0.39247742269181213</v>
      </c>
      <c r="I1001" s="19">
        <f t="shared" si="445"/>
        <v>0.39247742269181213</v>
      </c>
      <c r="J1001" s="19">
        <f t="shared" si="445"/>
        <v>0.39247742269181213</v>
      </c>
      <c r="K1001" s="19">
        <f t="shared" si="445"/>
        <v>0.39247742269181213</v>
      </c>
      <c r="L1001" s="19">
        <f t="shared" si="445"/>
        <v>0.39247742269181213</v>
      </c>
      <c r="M1001" s="19">
        <f t="shared" si="445"/>
        <v>0.39247742269181213</v>
      </c>
      <c r="N1001" s="19">
        <f t="shared" si="445"/>
        <v>0.39247742269181213</v>
      </c>
      <c r="O1001" s="19">
        <f t="shared" si="445"/>
        <v>0.39247742269181213</v>
      </c>
      <c r="P1001" s="19">
        <f t="shared" si="445"/>
        <v>0.39247742269181213</v>
      </c>
      <c r="Q1001" s="19">
        <f t="shared" si="445"/>
        <v>0.39247742269181213</v>
      </c>
      <c r="R1001" s="19">
        <f t="shared" si="445"/>
        <v>0.39247742269181213</v>
      </c>
      <c r="S1001" s="19">
        <f t="shared" si="445"/>
        <v>0.39247742269181213</v>
      </c>
      <c r="T1001" s="19">
        <f t="shared" si="445"/>
        <v>0.39247742269181213</v>
      </c>
      <c r="U1001" s="19">
        <f t="shared" si="445"/>
        <v>0.39247742269181213</v>
      </c>
      <c r="V1001" s="19">
        <f t="shared" si="445"/>
        <v>0.39247742269181213</v>
      </c>
      <c r="W1001" s="19">
        <f t="shared" si="445"/>
        <v>0.39247742269181213</v>
      </c>
      <c r="X1001" s="19">
        <f t="shared" si="445"/>
        <v>0.39247742269181213</v>
      </c>
      <c r="Y1001" s="19">
        <f t="shared" si="445"/>
        <v>0.39247742269181213</v>
      </c>
      <c r="Z1001" s="19">
        <f t="shared" si="445"/>
        <v>0.39247742269181213</v>
      </c>
      <c r="AA1001" s="19">
        <f t="shared" si="445"/>
        <v>0.39247742269181213</v>
      </c>
      <c r="AB1001" s="19">
        <f t="shared" si="445"/>
        <v>0.39247742269181213</v>
      </c>
      <c r="AC1001" s="19">
        <f t="shared" si="445"/>
        <v>0.39247742269181213</v>
      </c>
      <c r="AD1001" s="19">
        <f t="shared" si="445"/>
        <v>0.39247742269181213</v>
      </c>
      <c r="AE1001" s="19">
        <f t="shared" si="445"/>
        <v>0.39247742269181213</v>
      </c>
      <c r="AF1001" s="19">
        <f t="shared" si="445"/>
        <v>0.39247742269181213</v>
      </c>
      <c r="AG1001" s="19">
        <f t="shared" si="445"/>
        <v>0.39247742269181213</v>
      </c>
      <c r="AH1001" s="19">
        <f t="shared" si="445"/>
        <v>0.39247742269181213</v>
      </c>
      <c r="AI1001" s="19">
        <f t="shared" si="445"/>
        <v>0.39247742269181213</v>
      </c>
      <c r="AJ1001" s="19">
        <f t="shared" si="445"/>
        <v>0.39247742269181213</v>
      </c>
      <c r="AK1001" s="19">
        <f>AL1001</f>
        <v>0.39247742269181213</v>
      </c>
      <c r="AL1001" s="19">
        <f>IF(ISNUMBER((AL139*AL73)/ISRatio(AL$139:AL$142,AL$73:AL$76)),(AL139*AL73)/ISRatio(AL$139:AL$142,AL$73:AL$76),0)</f>
        <v>0.39247742269181213</v>
      </c>
      <c r="AM1001" s="19">
        <f>AL1001</f>
        <v>0.39247742269181213</v>
      </c>
      <c r="AN1001" s="19">
        <f t="shared" ref="AN1001:BA1004" si="446">AM1001</f>
        <v>0.39247742269181213</v>
      </c>
      <c r="AO1001" s="19">
        <f t="shared" si="446"/>
        <v>0.39247742269181213</v>
      </c>
      <c r="AP1001" s="19">
        <f t="shared" si="446"/>
        <v>0.39247742269181213</v>
      </c>
      <c r="AQ1001" s="19">
        <f t="shared" si="446"/>
        <v>0.39247742269181213</v>
      </c>
      <c r="AR1001" s="19">
        <f t="shared" si="446"/>
        <v>0.39247742269181213</v>
      </c>
      <c r="AS1001" s="19">
        <f t="shared" si="446"/>
        <v>0.39247742269181213</v>
      </c>
      <c r="AT1001" s="19">
        <f t="shared" si="446"/>
        <v>0.39247742269181213</v>
      </c>
      <c r="AU1001" s="19">
        <f t="shared" si="446"/>
        <v>0.39247742269181213</v>
      </c>
      <c r="AV1001" s="19">
        <f t="shared" si="446"/>
        <v>0.39247742269181213</v>
      </c>
      <c r="AW1001" s="19">
        <f t="shared" si="446"/>
        <v>0.39247742269181213</v>
      </c>
      <c r="AX1001" s="19">
        <f t="shared" si="446"/>
        <v>0.39247742269181213</v>
      </c>
      <c r="AY1001" s="19">
        <f t="shared" si="446"/>
        <v>0.39247742269181213</v>
      </c>
      <c r="AZ1001" s="19">
        <f t="shared" si="446"/>
        <v>0.39247742269181213</v>
      </c>
      <c r="BA1001" s="19">
        <f t="shared" si="446"/>
        <v>0.39247742269181213</v>
      </c>
    </row>
    <row r="1002" spans="1:53" s="142" customFormat="1" outlineLevel="1" x14ac:dyDescent="0.2">
      <c r="A1002" s="96"/>
      <c r="B1002" s="96"/>
      <c r="C1002" s="96"/>
      <c r="D1002" s="96"/>
      <c r="E1002" s="96"/>
      <c r="F1002" s="62" t="s">
        <v>445</v>
      </c>
      <c r="G1002" s="62" t="s">
        <v>1072</v>
      </c>
      <c r="H1002" s="19">
        <f t="shared" si="445"/>
        <v>0.20332070588865908</v>
      </c>
      <c r="I1002" s="19">
        <f t="shared" si="445"/>
        <v>0.20332070588865908</v>
      </c>
      <c r="J1002" s="19">
        <f t="shared" si="445"/>
        <v>0.20332070588865908</v>
      </c>
      <c r="K1002" s="19">
        <f t="shared" si="445"/>
        <v>0.20332070588865908</v>
      </c>
      <c r="L1002" s="19">
        <f t="shared" si="445"/>
        <v>0.20332070588865908</v>
      </c>
      <c r="M1002" s="19">
        <f t="shared" si="445"/>
        <v>0.20332070588865908</v>
      </c>
      <c r="N1002" s="19">
        <f t="shared" si="445"/>
        <v>0.20332070588865908</v>
      </c>
      <c r="O1002" s="19">
        <f t="shared" si="445"/>
        <v>0.20332070588865908</v>
      </c>
      <c r="P1002" s="19">
        <f t="shared" si="445"/>
        <v>0.20332070588865908</v>
      </c>
      <c r="Q1002" s="19">
        <f t="shared" si="445"/>
        <v>0.20332070588865908</v>
      </c>
      <c r="R1002" s="19">
        <f t="shared" si="445"/>
        <v>0.20332070588865908</v>
      </c>
      <c r="S1002" s="19">
        <f t="shared" si="445"/>
        <v>0.20332070588865908</v>
      </c>
      <c r="T1002" s="19">
        <f t="shared" si="445"/>
        <v>0.20332070588865908</v>
      </c>
      <c r="U1002" s="19">
        <f t="shared" si="445"/>
        <v>0.20332070588865908</v>
      </c>
      <c r="V1002" s="19">
        <f t="shared" si="445"/>
        <v>0.20332070588865908</v>
      </c>
      <c r="W1002" s="19">
        <f t="shared" si="445"/>
        <v>0.20332070588865908</v>
      </c>
      <c r="X1002" s="19">
        <f t="shared" si="445"/>
        <v>0.20332070588865908</v>
      </c>
      <c r="Y1002" s="19">
        <f t="shared" si="445"/>
        <v>0.20332070588865908</v>
      </c>
      <c r="Z1002" s="19">
        <f t="shared" si="445"/>
        <v>0.20332070588865908</v>
      </c>
      <c r="AA1002" s="19">
        <f t="shared" si="445"/>
        <v>0.20332070588865908</v>
      </c>
      <c r="AB1002" s="19">
        <f t="shared" si="445"/>
        <v>0.20332070588865908</v>
      </c>
      <c r="AC1002" s="19">
        <f t="shared" si="445"/>
        <v>0.20332070588865908</v>
      </c>
      <c r="AD1002" s="19">
        <f t="shared" si="445"/>
        <v>0.20332070588865908</v>
      </c>
      <c r="AE1002" s="19">
        <f t="shared" si="445"/>
        <v>0.20332070588865908</v>
      </c>
      <c r="AF1002" s="19">
        <f t="shared" si="445"/>
        <v>0.20332070588865908</v>
      </c>
      <c r="AG1002" s="19">
        <f t="shared" si="445"/>
        <v>0.20332070588865908</v>
      </c>
      <c r="AH1002" s="19">
        <f t="shared" si="445"/>
        <v>0.20332070588865908</v>
      </c>
      <c r="AI1002" s="19">
        <f t="shared" si="445"/>
        <v>0.20332070588865908</v>
      </c>
      <c r="AJ1002" s="19">
        <f t="shared" si="445"/>
        <v>0.20332070588865908</v>
      </c>
      <c r="AK1002" s="19">
        <f>AL1002</f>
        <v>0.20332070588865908</v>
      </c>
      <c r="AL1002" s="19">
        <f>IF(ISNUMBER((AL140*AL74)/ISRatio(AL$139:AL$142,AL$73:AL$76)),(AL140*AL74)/ISRatio(AL$139:AL$142,AL$73:AL$76),0)</f>
        <v>0.20332070588865908</v>
      </c>
      <c r="AM1002" s="19">
        <f>AL1002</f>
        <v>0.20332070588865908</v>
      </c>
      <c r="AN1002" s="19">
        <f t="shared" si="446"/>
        <v>0.20332070588865908</v>
      </c>
      <c r="AO1002" s="19">
        <f t="shared" si="446"/>
        <v>0.20332070588865908</v>
      </c>
      <c r="AP1002" s="19">
        <f t="shared" si="446"/>
        <v>0.20332070588865908</v>
      </c>
      <c r="AQ1002" s="19">
        <f t="shared" si="446"/>
        <v>0.20332070588865908</v>
      </c>
      <c r="AR1002" s="19">
        <f t="shared" si="446"/>
        <v>0.20332070588865908</v>
      </c>
      <c r="AS1002" s="19">
        <f t="shared" si="446"/>
        <v>0.20332070588865908</v>
      </c>
      <c r="AT1002" s="19">
        <f t="shared" si="446"/>
        <v>0.20332070588865908</v>
      </c>
      <c r="AU1002" s="19">
        <f t="shared" si="446"/>
        <v>0.20332070588865908</v>
      </c>
      <c r="AV1002" s="19">
        <f t="shared" si="446"/>
        <v>0.20332070588865908</v>
      </c>
      <c r="AW1002" s="19">
        <f t="shared" si="446"/>
        <v>0.20332070588865908</v>
      </c>
      <c r="AX1002" s="19">
        <f t="shared" si="446"/>
        <v>0.20332070588865908</v>
      </c>
      <c r="AY1002" s="19">
        <f t="shared" si="446"/>
        <v>0.20332070588865908</v>
      </c>
      <c r="AZ1002" s="19">
        <f t="shared" si="446"/>
        <v>0.20332070588865908</v>
      </c>
      <c r="BA1002" s="19">
        <f t="shared" si="446"/>
        <v>0.20332070588865908</v>
      </c>
    </row>
    <row r="1003" spans="1:53" s="142" customFormat="1" outlineLevel="1" x14ac:dyDescent="0.2">
      <c r="A1003" s="96"/>
      <c r="B1003" s="96"/>
      <c r="C1003" s="96"/>
      <c r="D1003" s="96"/>
      <c r="E1003" s="96"/>
      <c r="F1003" s="62" t="s">
        <v>446</v>
      </c>
      <c r="G1003" s="62" t="s">
        <v>1073</v>
      </c>
      <c r="H1003" s="19">
        <f t="shared" si="445"/>
        <v>0.2008603675566529</v>
      </c>
      <c r="I1003" s="19">
        <f t="shared" si="445"/>
        <v>0.2008603675566529</v>
      </c>
      <c r="J1003" s="19">
        <f t="shared" si="445"/>
        <v>0.2008603675566529</v>
      </c>
      <c r="K1003" s="19">
        <f t="shared" si="445"/>
        <v>0.2008603675566529</v>
      </c>
      <c r="L1003" s="19">
        <f t="shared" si="445"/>
        <v>0.2008603675566529</v>
      </c>
      <c r="M1003" s="19">
        <f t="shared" si="445"/>
        <v>0.2008603675566529</v>
      </c>
      <c r="N1003" s="19">
        <f t="shared" si="445"/>
        <v>0.2008603675566529</v>
      </c>
      <c r="O1003" s="19">
        <f t="shared" si="445"/>
        <v>0.2008603675566529</v>
      </c>
      <c r="P1003" s="19">
        <f t="shared" si="445"/>
        <v>0.2008603675566529</v>
      </c>
      <c r="Q1003" s="19">
        <f t="shared" si="445"/>
        <v>0.2008603675566529</v>
      </c>
      <c r="R1003" s="19">
        <f t="shared" si="445"/>
        <v>0.2008603675566529</v>
      </c>
      <c r="S1003" s="19">
        <f t="shared" si="445"/>
        <v>0.2008603675566529</v>
      </c>
      <c r="T1003" s="19">
        <f t="shared" si="445"/>
        <v>0.2008603675566529</v>
      </c>
      <c r="U1003" s="19">
        <f t="shared" si="445"/>
        <v>0.2008603675566529</v>
      </c>
      <c r="V1003" s="19">
        <f t="shared" si="445"/>
        <v>0.2008603675566529</v>
      </c>
      <c r="W1003" s="19">
        <f t="shared" si="445"/>
        <v>0.2008603675566529</v>
      </c>
      <c r="X1003" s="19">
        <f t="shared" si="445"/>
        <v>0.2008603675566529</v>
      </c>
      <c r="Y1003" s="19">
        <f t="shared" si="445"/>
        <v>0.2008603675566529</v>
      </c>
      <c r="Z1003" s="19">
        <f t="shared" si="445"/>
        <v>0.2008603675566529</v>
      </c>
      <c r="AA1003" s="19">
        <f t="shared" si="445"/>
        <v>0.2008603675566529</v>
      </c>
      <c r="AB1003" s="19">
        <f t="shared" si="445"/>
        <v>0.2008603675566529</v>
      </c>
      <c r="AC1003" s="19">
        <f t="shared" si="445"/>
        <v>0.2008603675566529</v>
      </c>
      <c r="AD1003" s="19">
        <f t="shared" si="445"/>
        <v>0.2008603675566529</v>
      </c>
      <c r="AE1003" s="19">
        <f t="shared" si="445"/>
        <v>0.2008603675566529</v>
      </c>
      <c r="AF1003" s="19">
        <f t="shared" si="445"/>
        <v>0.2008603675566529</v>
      </c>
      <c r="AG1003" s="19">
        <f t="shared" si="445"/>
        <v>0.2008603675566529</v>
      </c>
      <c r="AH1003" s="19">
        <f t="shared" si="445"/>
        <v>0.2008603675566529</v>
      </c>
      <c r="AI1003" s="19">
        <f t="shared" si="445"/>
        <v>0.2008603675566529</v>
      </c>
      <c r="AJ1003" s="19">
        <f t="shared" si="445"/>
        <v>0.2008603675566529</v>
      </c>
      <c r="AK1003" s="19">
        <f>AL1003</f>
        <v>0.2008603675566529</v>
      </c>
      <c r="AL1003" s="19">
        <f>IF(ISNUMBER((AL141*AL75)/ISRatio(AL$139:AL$142,AL$73:AL$76)),(AL141*AL75)/ISRatio(AL$139:AL$142,AL$73:AL$76),0)</f>
        <v>0.2008603675566529</v>
      </c>
      <c r="AM1003" s="19">
        <f>AL1003</f>
        <v>0.2008603675566529</v>
      </c>
      <c r="AN1003" s="19">
        <f t="shared" si="446"/>
        <v>0.2008603675566529</v>
      </c>
      <c r="AO1003" s="19">
        <f t="shared" si="446"/>
        <v>0.2008603675566529</v>
      </c>
      <c r="AP1003" s="19">
        <f t="shared" si="446"/>
        <v>0.2008603675566529</v>
      </c>
      <c r="AQ1003" s="19">
        <f t="shared" si="446"/>
        <v>0.2008603675566529</v>
      </c>
      <c r="AR1003" s="19">
        <f t="shared" si="446"/>
        <v>0.2008603675566529</v>
      </c>
      <c r="AS1003" s="19">
        <f t="shared" si="446"/>
        <v>0.2008603675566529</v>
      </c>
      <c r="AT1003" s="19">
        <f t="shared" si="446"/>
        <v>0.2008603675566529</v>
      </c>
      <c r="AU1003" s="19">
        <f t="shared" si="446"/>
        <v>0.2008603675566529</v>
      </c>
      <c r="AV1003" s="19">
        <f t="shared" si="446"/>
        <v>0.2008603675566529</v>
      </c>
      <c r="AW1003" s="19">
        <f t="shared" si="446"/>
        <v>0.2008603675566529</v>
      </c>
      <c r="AX1003" s="19">
        <f t="shared" si="446"/>
        <v>0.2008603675566529</v>
      </c>
      <c r="AY1003" s="19">
        <f t="shared" si="446"/>
        <v>0.2008603675566529</v>
      </c>
      <c r="AZ1003" s="19">
        <f t="shared" si="446"/>
        <v>0.2008603675566529</v>
      </c>
      <c r="BA1003" s="19">
        <f t="shared" si="446"/>
        <v>0.2008603675566529</v>
      </c>
    </row>
    <row r="1004" spans="1:53" s="142" customFormat="1" outlineLevel="1" x14ac:dyDescent="0.2">
      <c r="A1004" s="96"/>
      <c r="B1004" s="96"/>
      <c r="C1004" s="96"/>
      <c r="D1004" s="96"/>
      <c r="E1004" s="96"/>
      <c r="F1004" s="62" t="s">
        <v>447</v>
      </c>
      <c r="G1004" s="62" t="s">
        <v>1074</v>
      </c>
      <c r="H1004" s="19">
        <f t="shared" si="445"/>
        <v>0.20334150386287592</v>
      </c>
      <c r="I1004" s="19">
        <f t="shared" si="445"/>
        <v>0.20334150386287592</v>
      </c>
      <c r="J1004" s="19">
        <f t="shared" si="445"/>
        <v>0.20334150386287592</v>
      </c>
      <c r="K1004" s="19">
        <f t="shared" si="445"/>
        <v>0.20334150386287592</v>
      </c>
      <c r="L1004" s="19">
        <f t="shared" si="445"/>
        <v>0.20334150386287592</v>
      </c>
      <c r="M1004" s="19">
        <f t="shared" si="445"/>
        <v>0.20334150386287592</v>
      </c>
      <c r="N1004" s="19">
        <f t="shared" si="445"/>
        <v>0.20334150386287592</v>
      </c>
      <c r="O1004" s="19">
        <f t="shared" si="445"/>
        <v>0.20334150386287592</v>
      </c>
      <c r="P1004" s="19">
        <f t="shared" si="445"/>
        <v>0.20334150386287592</v>
      </c>
      <c r="Q1004" s="19">
        <f t="shared" si="445"/>
        <v>0.20334150386287592</v>
      </c>
      <c r="R1004" s="19">
        <f t="shared" si="445"/>
        <v>0.20334150386287592</v>
      </c>
      <c r="S1004" s="19">
        <f t="shared" si="445"/>
        <v>0.20334150386287592</v>
      </c>
      <c r="T1004" s="19">
        <f t="shared" si="445"/>
        <v>0.20334150386287592</v>
      </c>
      <c r="U1004" s="19">
        <f t="shared" si="445"/>
        <v>0.20334150386287592</v>
      </c>
      <c r="V1004" s="19">
        <f t="shared" si="445"/>
        <v>0.20334150386287592</v>
      </c>
      <c r="W1004" s="19">
        <f t="shared" si="445"/>
        <v>0.20334150386287592</v>
      </c>
      <c r="X1004" s="19">
        <f t="shared" si="445"/>
        <v>0.20334150386287592</v>
      </c>
      <c r="Y1004" s="19">
        <f t="shared" si="445"/>
        <v>0.20334150386287592</v>
      </c>
      <c r="Z1004" s="19">
        <f t="shared" si="445"/>
        <v>0.20334150386287592</v>
      </c>
      <c r="AA1004" s="19">
        <f t="shared" si="445"/>
        <v>0.20334150386287592</v>
      </c>
      <c r="AB1004" s="19">
        <f t="shared" si="445"/>
        <v>0.20334150386287592</v>
      </c>
      <c r="AC1004" s="19">
        <f t="shared" si="445"/>
        <v>0.20334150386287592</v>
      </c>
      <c r="AD1004" s="19">
        <f t="shared" si="445"/>
        <v>0.20334150386287592</v>
      </c>
      <c r="AE1004" s="19">
        <f t="shared" si="445"/>
        <v>0.20334150386287592</v>
      </c>
      <c r="AF1004" s="19">
        <f t="shared" si="445"/>
        <v>0.20334150386287592</v>
      </c>
      <c r="AG1004" s="19">
        <f t="shared" si="445"/>
        <v>0.20334150386287592</v>
      </c>
      <c r="AH1004" s="19">
        <f t="shared" si="445"/>
        <v>0.20334150386287592</v>
      </c>
      <c r="AI1004" s="19">
        <f t="shared" si="445"/>
        <v>0.20334150386287592</v>
      </c>
      <c r="AJ1004" s="19">
        <f t="shared" si="445"/>
        <v>0.20334150386287592</v>
      </c>
      <c r="AK1004" s="19">
        <f>AL1004</f>
        <v>0.20334150386287592</v>
      </c>
      <c r="AL1004" s="19">
        <f>IF(ISNUMBER((AL142*AL76)/ISRatio(AL$139:AL$142,AL$73:AL$76)),(AL142*AL76)/ISRatio(AL$139:AL$142,AL$73:AL$76),0)</f>
        <v>0.20334150386287592</v>
      </c>
      <c r="AM1004" s="19">
        <f>AL1004</f>
        <v>0.20334150386287592</v>
      </c>
      <c r="AN1004" s="19">
        <f t="shared" si="446"/>
        <v>0.20334150386287592</v>
      </c>
      <c r="AO1004" s="19">
        <f t="shared" si="446"/>
        <v>0.20334150386287592</v>
      </c>
      <c r="AP1004" s="19">
        <f t="shared" si="446"/>
        <v>0.20334150386287592</v>
      </c>
      <c r="AQ1004" s="19">
        <f t="shared" si="446"/>
        <v>0.20334150386287592</v>
      </c>
      <c r="AR1004" s="19">
        <f t="shared" si="446"/>
        <v>0.20334150386287592</v>
      </c>
      <c r="AS1004" s="19">
        <f t="shared" si="446"/>
        <v>0.20334150386287592</v>
      </c>
      <c r="AT1004" s="19">
        <f t="shared" si="446"/>
        <v>0.20334150386287592</v>
      </c>
      <c r="AU1004" s="19">
        <f t="shared" si="446"/>
        <v>0.20334150386287592</v>
      </c>
      <c r="AV1004" s="19">
        <f t="shared" si="446"/>
        <v>0.20334150386287592</v>
      </c>
      <c r="AW1004" s="19">
        <f t="shared" si="446"/>
        <v>0.20334150386287592</v>
      </c>
      <c r="AX1004" s="19">
        <f t="shared" si="446"/>
        <v>0.20334150386287592</v>
      </c>
      <c r="AY1004" s="19">
        <f t="shared" si="446"/>
        <v>0.20334150386287592</v>
      </c>
      <c r="AZ1004" s="19">
        <f t="shared" si="446"/>
        <v>0.20334150386287592</v>
      </c>
      <c r="BA1004" s="19">
        <f t="shared" si="446"/>
        <v>0.20334150386287592</v>
      </c>
    </row>
    <row r="1005" spans="1:53" x14ac:dyDescent="0.2">
      <c r="A1005" s="96"/>
      <c r="B1005" s="96"/>
      <c r="C1005" s="96"/>
      <c r="D1005" s="96"/>
      <c r="E1005" s="96"/>
      <c r="F1005" s="62" t="s">
        <v>1493</v>
      </c>
      <c r="G1005" s="62" t="s">
        <v>1494</v>
      </c>
      <c r="H1005" s="19">
        <f>ISSUM(H1001:H$1004)</f>
        <v>1</v>
      </c>
      <c r="I1005" s="19">
        <f>ISSUM(I1001:I$1004)</f>
        <v>1</v>
      </c>
      <c r="J1005" s="19">
        <f>ISSUM(J1001:J$1004)</f>
        <v>1</v>
      </c>
      <c r="K1005" s="19">
        <f>ISSUM(K1001:K$1004)</f>
        <v>1</v>
      </c>
      <c r="L1005" s="19">
        <f>ISSUM(L1001:L$1004)</f>
        <v>1</v>
      </c>
      <c r="M1005" s="19">
        <f>ISSUM(M1001:M$1004)</f>
        <v>1</v>
      </c>
      <c r="N1005" s="19">
        <f>ISSUM(N1001:N$1004)</f>
        <v>1</v>
      </c>
      <c r="O1005" s="19">
        <f>ISSUM(O1001:O$1004)</f>
        <v>1</v>
      </c>
      <c r="P1005" s="19">
        <f>ISSUM(P1001:P$1004)</f>
        <v>1</v>
      </c>
      <c r="Q1005" s="19">
        <f>ISSUM(Q1001:Q$1004)</f>
        <v>1</v>
      </c>
      <c r="R1005" s="19">
        <f>ISSUM(R1001:R$1004)</f>
        <v>1</v>
      </c>
      <c r="S1005" s="19">
        <f>ISSUM(S1001:S$1004)</f>
        <v>1</v>
      </c>
      <c r="T1005" s="19">
        <f>ISSUM(T1001:T$1004)</f>
        <v>1</v>
      </c>
      <c r="U1005" s="19">
        <f>ISSUM(U1001:U$1004)</f>
        <v>1</v>
      </c>
      <c r="V1005" s="19">
        <f>ISSUM(V1001:V$1004)</f>
        <v>1</v>
      </c>
      <c r="W1005" s="19">
        <f>ISSUM(W1001:W$1004)</f>
        <v>1</v>
      </c>
      <c r="X1005" s="19">
        <f>ISSUM(X1001:X$1004)</f>
        <v>1</v>
      </c>
      <c r="Y1005" s="19">
        <f>ISSUM(Y1001:Y$1004)</f>
        <v>1</v>
      </c>
      <c r="Z1005" s="19">
        <f>ISSUM(Z1001:Z$1004)</f>
        <v>1</v>
      </c>
      <c r="AA1005" s="19">
        <f>ISSUM(AA1001:AA$1004)</f>
        <v>1</v>
      </c>
      <c r="AB1005" s="19">
        <f>ISSUM(AB1001:AB$1004)</f>
        <v>1</v>
      </c>
      <c r="AC1005" s="19">
        <f>ISSUM(AC1001:AC$1004)</f>
        <v>1</v>
      </c>
      <c r="AD1005" s="19">
        <f>ISSUM(AD1001:AD$1004)</f>
        <v>1</v>
      </c>
      <c r="AE1005" s="19">
        <f>ISSUM(AE1001:AE$1004)</f>
        <v>1</v>
      </c>
      <c r="AF1005" s="19">
        <f>ISSUM(AF1001:AF$1004)</f>
        <v>1</v>
      </c>
      <c r="AG1005" s="19">
        <f>ISSUM(AG1001:AG$1004)</f>
        <v>1</v>
      </c>
      <c r="AH1005" s="19">
        <f>ISSUM(AH1001:AH$1004)</f>
        <v>1</v>
      </c>
      <c r="AI1005" s="19">
        <f>ISSUM(AI1001:AI$1004)</f>
        <v>1</v>
      </c>
      <c r="AJ1005" s="19">
        <f>ISSUM(AJ1001:AJ$1004)</f>
        <v>1</v>
      </c>
      <c r="AK1005" s="19">
        <f>ISSUM(AK1001:AK$1004)</f>
        <v>1</v>
      </c>
      <c r="AL1005" s="19">
        <f>ISSUM(AL1001:AL$1004)</f>
        <v>1</v>
      </c>
      <c r="AM1005" s="19">
        <f>ISSUM(AM1001:AM$1004)</f>
        <v>1</v>
      </c>
      <c r="AN1005" s="19">
        <f>ISSUM(AN1001:AN$1004)</f>
        <v>1</v>
      </c>
      <c r="AO1005" s="19">
        <f>ISSUM(AO1001:AO$1004)</f>
        <v>1</v>
      </c>
      <c r="AP1005" s="19">
        <f>ISSUM(AP1001:AP$1004)</f>
        <v>1</v>
      </c>
      <c r="AQ1005" s="19">
        <f>ISSUM(AQ1001:AQ$1004)</f>
        <v>1</v>
      </c>
      <c r="AR1005" s="19">
        <f>ISSUM(AR1001:AR$1004)</f>
        <v>1</v>
      </c>
      <c r="AS1005" s="19">
        <f>ISSUM(AS1001:AS$1004)</f>
        <v>1</v>
      </c>
      <c r="AT1005" s="19">
        <f>ISSUM(AT1001:AT$1004)</f>
        <v>1</v>
      </c>
      <c r="AU1005" s="19">
        <f>ISSUM(AU1001:AU$1004)</f>
        <v>1</v>
      </c>
      <c r="AV1005" s="19">
        <f>ISSUM(AV1001:AV$1004)</f>
        <v>1</v>
      </c>
      <c r="AW1005" s="19">
        <f>ISSUM(AW1001:AW$1004)</f>
        <v>1</v>
      </c>
      <c r="AX1005" s="19">
        <f>ISSUM(AX1001:AX$1004)</f>
        <v>1</v>
      </c>
      <c r="AY1005" s="19">
        <f>ISSUM(AY1001:AY$1004)</f>
        <v>1</v>
      </c>
      <c r="AZ1005" s="19">
        <f>ISSUM(AZ1001:AZ$1004)</f>
        <v>1</v>
      </c>
      <c r="BA1005" s="19">
        <f>ISSUM(BA1001:BA$1004)</f>
        <v>1</v>
      </c>
    </row>
    <row r="1006" spans="1:53" s="142" customFormat="1" outlineLevel="1" x14ac:dyDescent="0.2">
      <c r="A1006" s="96"/>
      <c r="B1006" s="96"/>
      <c r="C1006" s="96"/>
      <c r="D1006" s="96"/>
      <c r="E1006" s="96"/>
      <c r="F1006" s="62" t="s">
        <v>444</v>
      </c>
      <c r="G1006" s="62" t="s">
        <v>1075</v>
      </c>
      <c r="H1006" s="19">
        <f t="shared" ref="H1006:AJ1009" si="447">I1006</f>
        <v>0.30588468050245332</v>
      </c>
      <c r="I1006" s="19">
        <f t="shared" si="447"/>
        <v>0.30588468050245332</v>
      </c>
      <c r="J1006" s="19">
        <f t="shared" si="447"/>
        <v>0.30588468050245332</v>
      </c>
      <c r="K1006" s="19">
        <f t="shared" si="447"/>
        <v>0.30588468050245332</v>
      </c>
      <c r="L1006" s="19">
        <f t="shared" si="447"/>
        <v>0.30588468050245332</v>
      </c>
      <c r="M1006" s="19">
        <f t="shared" si="447"/>
        <v>0.30588468050245332</v>
      </c>
      <c r="N1006" s="19">
        <f t="shared" si="447"/>
        <v>0.30588468050245332</v>
      </c>
      <c r="O1006" s="19">
        <f t="shared" si="447"/>
        <v>0.30588468050245332</v>
      </c>
      <c r="P1006" s="19">
        <f t="shared" si="447"/>
        <v>0.30588468050245332</v>
      </c>
      <c r="Q1006" s="19">
        <f t="shared" si="447"/>
        <v>0.30588468050245332</v>
      </c>
      <c r="R1006" s="19">
        <f t="shared" si="447"/>
        <v>0.30588468050245332</v>
      </c>
      <c r="S1006" s="19">
        <f t="shared" si="447"/>
        <v>0.30588468050245332</v>
      </c>
      <c r="T1006" s="19">
        <f t="shared" si="447"/>
        <v>0.30588468050245332</v>
      </c>
      <c r="U1006" s="19">
        <f t="shared" si="447"/>
        <v>0.30588468050245332</v>
      </c>
      <c r="V1006" s="19">
        <f t="shared" si="447"/>
        <v>0.30588468050245332</v>
      </c>
      <c r="W1006" s="19">
        <f t="shared" si="447"/>
        <v>0.30588468050245332</v>
      </c>
      <c r="X1006" s="19">
        <f t="shared" si="447"/>
        <v>0.30588468050245332</v>
      </c>
      <c r="Y1006" s="19">
        <f t="shared" si="447"/>
        <v>0.30588468050245332</v>
      </c>
      <c r="Z1006" s="19">
        <f t="shared" si="447"/>
        <v>0.30588468050245332</v>
      </c>
      <c r="AA1006" s="19">
        <f t="shared" si="447"/>
        <v>0.30588468050245332</v>
      </c>
      <c r="AB1006" s="19">
        <f t="shared" si="447"/>
        <v>0.30588468050245332</v>
      </c>
      <c r="AC1006" s="19">
        <f t="shared" si="447"/>
        <v>0.30588468050245332</v>
      </c>
      <c r="AD1006" s="19">
        <f t="shared" si="447"/>
        <v>0.30588468050245332</v>
      </c>
      <c r="AE1006" s="19">
        <f t="shared" si="447"/>
        <v>0.30588468050245332</v>
      </c>
      <c r="AF1006" s="19">
        <f t="shared" si="447"/>
        <v>0.30588468050245332</v>
      </c>
      <c r="AG1006" s="19">
        <f t="shared" si="447"/>
        <v>0.30588468050245332</v>
      </c>
      <c r="AH1006" s="19">
        <f t="shared" si="447"/>
        <v>0.30588468050245332</v>
      </c>
      <c r="AI1006" s="19">
        <f t="shared" si="447"/>
        <v>0.30588468050245332</v>
      </c>
      <c r="AJ1006" s="19">
        <f t="shared" si="447"/>
        <v>0.30588468050245332</v>
      </c>
      <c r="AK1006" s="19">
        <f>AL1006</f>
        <v>0.30588468050245332</v>
      </c>
      <c r="AL1006" s="19">
        <f>IF(ISNUMBER(AL267/ISSUM(AL$267:AL$270)),AL267/ISSUM(AL$267:AL$270),0)</f>
        <v>0.30588468050245332</v>
      </c>
      <c r="AM1006" s="19">
        <f>AL1006</f>
        <v>0.30588468050245332</v>
      </c>
      <c r="AN1006" s="19">
        <f t="shared" ref="AN1006:BA1009" si="448">AM1006</f>
        <v>0.30588468050245332</v>
      </c>
      <c r="AO1006" s="19">
        <f t="shared" si="448"/>
        <v>0.30588468050245332</v>
      </c>
      <c r="AP1006" s="19">
        <f t="shared" si="448"/>
        <v>0.30588468050245332</v>
      </c>
      <c r="AQ1006" s="19">
        <f t="shared" si="448"/>
        <v>0.30588468050245332</v>
      </c>
      <c r="AR1006" s="19">
        <f t="shared" si="448"/>
        <v>0.30588468050245332</v>
      </c>
      <c r="AS1006" s="19">
        <f t="shared" si="448"/>
        <v>0.30588468050245332</v>
      </c>
      <c r="AT1006" s="19">
        <f t="shared" si="448"/>
        <v>0.30588468050245332</v>
      </c>
      <c r="AU1006" s="19">
        <f t="shared" si="448"/>
        <v>0.30588468050245332</v>
      </c>
      <c r="AV1006" s="19">
        <f t="shared" si="448"/>
        <v>0.30588468050245332</v>
      </c>
      <c r="AW1006" s="19">
        <f t="shared" si="448"/>
        <v>0.30588468050245332</v>
      </c>
      <c r="AX1006" s="19">
        <f t="shared" si="448"/>
        <v>0.30588468050245332</v>
      </c>
      <c r="AY1006" s="19">
        <f t="shared" si="448"/>
        <v>0.30588468050245332</v>
      </c>
      <c r="AZ1006" s="19">
        <f t="shared" si="448"/>
        <v>0.30588468050245332</v>
      </c>
      <c r="BA1006" s="19">
        <f t="shared" si="448"/>
        <v>0.30588468050245332</v>
      </c>
    </row>
    <row r="1007" spans="1:53" s="142" customFormat="1" outlineLevel="1" x14ac:dyDescent="0.2">
      <c r="A1007" s="96"/>
      <c r="B1007" s="96"/>
      <c r="C1007" s="96"/>
      <c r="D1007" s="96"/>
      <c r="E1007" s="96"/>
      <c r="F1007" s="62" t="s">
        <v>445</v>
      </c>
      <c r="G1007" s="62" t="s">
        <v>1076</v>
      </c>
      <c r="H1007" s="19">
        <f t="shared" si="447"/>
        <v>0.23527226957820874</v>
      </c>
      <c r="I1007" s="19">
        <f t="shared" si="447"/>
        <v>0.23527226957820874</v>
      </c>
      <c r="J1007" s="19">
        <f t="shared" si="447"/>
        <v>0.23527226957820874</v>
      </c>
      <c r="K1007" s="19">
        <f t="shared" si="447"/>
        <v>0.23527226957820874</v>
      </c>
      <c r="L1007" s="19">
        <f t="shared" si="447"/>
        <v>0.23527226957820874</v>
      </c>
      <c r="M1007" s="19">
        <f t="shared" si="447"/>
        <v>0.23527226957820874</v>
      </c>
      <c r="N1007" s="19">
        <f t="shared" si="447"/>
        <v>0.23527226957820874</v>
      </c>
      <c r="O1007" s="19">
        <f t="shared" si="447"/>
        <v>0.23527226957820874</v>
      </c>
      <c r="P1007" s="19">
        <f t="shared" si="447"/>
        <v>0.23527226957820874</v>
      </c>
      <c r="Q1007" s="19">
        <f t="shared" si="447"/>
        <v>0.23527226957820874</v>
      </c>
      <c r="R1007" s="19">
        <f t="shared" si="447"/>
        <v>0.23527226957820874</v>
      </c>
      <c r="S1007" s="19">
        <f t="shared" si="447"/>
        <v>0.23527226957820874</v>
      </c>
      <c r="T1007" s="19">
        <f t="shared" si="447"/>
        <v>0.23527226957820874</v>
      </c>
      <c r="U1007" s="19">
        <f t="shared" si="447"/>
        <v>0.23527226957820874</v>
      </c>
      <c r="V1007" s="19">
        <f t="shared" si="447"/>
        <v>0.23527226957820874</v>
      </c>
      <c r="W1007" s="19">
        <f t="shared" si="447"/>
        <v>0.23527226957820874</v>
      </c>
      <c r="X1007" s="19">
        <f t="shared" si="447"/>
        <v>0.23527226957820874</v>
      </c>
      <c r="Y1007" s="19">
        <f t="shared" si="447"/>
        <v>0.23527226957820874</v>
      </c>
      <c r="Z1007" s="19">
        <f t="shared" si="447"/>
        <v>0.23527226957820874</v>
      </c>
      <c r="AA1007" s="19">
        <f t="shared" si="447"/>
        <v>0.23527226957820874</v>
      </c>
      <c r="AB1007" s="19">
        <f t="shared" si="447"/>
        <v>0.23527226957820874</v>
      </c>
      <c r="AC1007" s="19">
        <f t="shared" si="447"/>
        <v>0.23527226957820874</v>
      </c>
      <c r="AD1007" s="19">
        <f t="shared" si="447"/>
        <v>0.23527226957820874</v>
      </c>
      <c r="AE1007" s="19">
        <f t="shared" si="447"/>
        <v>0.23527226957820874</v>
      </c>
      <c r="AF1007" s="19">
        <f t="shared" si="447"/>
        <v>0.23527226957820874</v>
      </c>
      <c r="AG1007" s="19">
        <f t="shared" si="447"/>
        <v>0.23527226957820874</v>
      </c>
      <c r="AH1007" s="19">
        <f t="shared" si="447"/>
        <v>0.23527226957820874</v>
      </c>
      <c r="AI1007" s="19">
        <f t="shared" si="447"/>
        <v>0.23527226957820874</v>
      </c>
      <c r="AJ1007" s="19">
        <f t="shared" si="447"/>
        <v>0.23527226957820874</v>
      </c>
      <c r="AK1007" s="19">
        <f>AL1007</f>
        <v>0.23527226957820874</v>
      </c>
      <c r="AL1007" s="19">
        <f>IF(ISNUMBER(AL268/ISSUM(AL$267:AL$270)),AL268/ISSUM(AL$267:AL$270),0)</f>
        <v>0.23527226957820874</v>
      </c>
      <c r="AM1007" s="19">
        <f>AL1007</f>
        <v>0.23527226957820874</v>
      </c>
      <c r="AN1007" s="19">
        <f t="shared" si="448"/>
        <v>0.23527226957820874</v>
      </c>
      <c r="AO1007" s="19">
        <f t="shared" si="448"/>
        <v>0.23527226957820874</v>
      </c>
      <c r="AP1007" s="19">
        <f t="shared" si="448"/>
        <v>0.23527226957820874</v>
      </c>
      <c r="AQ1007" s="19">
        <f t="shared" si="448"/>
        <v>0.23527226957820874</v>
      </c>
      <c r="AR1007" s="19">
        <f t="shared" si="448"/>
        <v>0.23527226957820874</v>
      </c>
      <c r="AS1007" s="19">
        <f t="shared" si="448"/>
        <v>0.23527226957820874</v>
      </c>
      <c r="AT1007" s="19">
        <f t="shared" si="448"/>
        <v>0.23527226957820874</v>
      </c>
      <c r="AU1007" s="19">
        <f t="shared" si="448"/>
        <v>0.23527226957820874</v>
      </c>
      <c r="AV1007" s="19">
        <f t="shared" si="448"/>
        <v>0.23527226957820874</v>
      </c>
      <c r="AW1007" s="19">
        <f t="shared" si="448"/>
        <v>0.23527226957820874</v>
      </c>
      <c r="AX1007" s="19">
        <f t="shared" si="448"/>
        <v>0.23527226957820874</v>
      </c>
      <c r="AY1007" s="19">
        <f t="shared" si="448"/>
        <v>0.23527226957820874</v>
      </c>
      <c r="AZ1007" s="19">
        <f t="shared" si="448"/>
        <v>0.23527226957820874</v>
      </c>
      <c r="BA1007" s="19">
        <f t="shared" si="448"/>
        <v>0.23527226957820874</v>
      </c>
    </row>
    <row r="1008" spans="1:53" s="142" customFormat="1" outlineLevel="1" x14ac:dyDescent="0.2">
      <c r="A1008" s="96"/>
      <c r="B1008" s="96"/>
      <c r="C1008" s="96"/>
      <c r="D1008" s="96"/>
      <c r="E1008" s="96"/>
      <c r="F1008" s="62" t="s">
        <v>446</v>
      </c>
      <c r="G1008" s="62" t="s">
        <v>1077</v>
      </c>
      <c r="H1008" s="19">
        <f t="shared" si="447"/>
        <v>0.22197338268739883</v>
      </c>
      <c r="I1008" s="19">
        <f t="shared" si="447"/>
        <v>0.22197338268739883</v>
      </c>
      <c r="J1008" s="19">
        <f t="shared" si="447"/>
        <v>0.22197338268739883</v>
      </c>
      <c r="K1008" s="19">
        <f t="shared" si="447"/>
        <v>0.22197338268739883</v>
      </c>
      <c r="L1008" s="19">
        <f t="shared" si="447"/>
        <v>0.22197338268739883</v>
      </c>
      <c r="M1008" s="19">
        <f t="shared" si="447"/>
        <v>0.22197338268739883</v>
      </c>
      <c r="N1008" s="19">
        <f t="shared" si="447"/>
        <v>0.22197338268739883</v>
      </c>
      <c r="O1008" s="19">
        <f t="shared" si="447"/>
        <v>0.22197338268739883</v>
      </c>
      <c r="P1008" s="19">
        <f t="shared" si="447"/>
        <v>0.22197338268739883</v>
      </c>
      <c r="Q1008" s="19">
        <f t="shared" si="447"/>
        <v>0.22197338268739883</v>
      </c>
      <c r="R1008" s="19">
        <f t="shared" si="447"/>
        <v>0.22197338268739883</v>
      </c>
      <c r="S1008" s="19">
        <f t="shared" si="447"/>
        <v>0.22197338268739883</v>
      </c>
      <c r="T1008" s="19">
        <f t="shared" si="447"/>
        <v>0.22197338268739883</v>
      </c>
      <c r="U1008" s="19">
        <f t="shared" si="447"/>
        <v>0.22197338268739883</v>
      </c>
      <c r="V1008" s="19">
        <f t="shared" si="447"/>
        <v>0.22197338268739883</v>
      </c>
      <c r="W1008" s="19">
        <f t="shared" si="447"/>
        <v>0.22197338268739883</v>
      </c>
      <c r="X1008" s="19">
        <f t="shared" si="447"/>
        <v>0.22197338268739883</v>
      </c>
      <c r="Y1008" s="19">
        <f t="shared" si="447"/>
        <v>0.22197338268739883</v>
      </c>
      <c r="Z1008" s="19">
        <f t="shared" si="447"/>
        <v>0.22197338268739883</v>
      </c>
      <c r="AA1008" s="19">
        <f t="shared" si="447"/>
        <v>0.22197338268739883</v>
      </c>
      <c r="AB1008" s="19">
        <f t="shared" si="447"/>
        <v>0.22197338268739883</v>
      </c>
      <c r="AC1008" s="19">
        <f t="shared" si="447"/>
        <v>0.22197338268739883</v>
      </c>
      <c r="AD1008" s="19">
        <f t="shared" si="447"/>
        <v>0.22197338268739883</v>
      </c>
      <c r="AE1008" s="19">
        <f t="shared" si="447"/>
        <v>0.22197338268739883</v>
      </c>
      <c r="AF1008" s="19">
        <f t="shared" si="447"/>
        <v>0.22197338268739883</v>
      </c>
      <c r="AG1008" s="19">
        <f t="shared" si="447"/>
        <v>0.22197338268739883</v>
      </c>
      <c r="AH1008" s="19">
        <f t="shared" si="447"/>
        <v>0.22197338268739883</v>
      </c>
      <c r="AI1008" s="19">
        <f t="shared" si="447"/>
        <v>0.22197338268739883</v>
      </c>
      <c r="AJ1008" s="19">
        <f t="shared" si="447"/>
        <v>0.22197338268739883</v>
      </c>
      <c r="AK1008" s="19">
        <f>AL1008</f>
        <v>0.22197338268739883</v>
      </c>
      <c r="AL1008" s="19">
        <f>IF(ISNUMBER(AL269/ISSUM(AL$267:AL$270)),AL269/ISSUM(AL$267:AL$270),0)</f>
        <v>0.22197338268739883</v>
      </c>
      <c r="AM1008" s="19">
        <f>AL1008</f>
        <v>0.22197338268739883</v>
      </c>
      <c r="AN1008" s="19">
        <f t="shared" si="448"/>
        <v>0.22197338268739883</v>
      </c>
      <c r="AO1008" s="19">
        <f t="shared" si="448"/>
        <v>0.22197338268739883</v>
      </c>
      <c r="AP1008" s="19">
        <f t="shared" si="448"/>
        <v>0.22197338268739883</v>
      </c>
      <c r="AQ1008" s="19">
        <f t="shared" si="448"/>
        <v>0.22197338268739883</v>
      </c>
      <c r="AR1008" s="19">
        <f t="shared" si="448"/>
        <v>0.22197338268739883</v>
      </c>
      <c r="AS1008" s="19">
        <f t="shared" si="448"/>
        <v>0.22197338268739883</v>
      </c>
      <c r="AT1008" s="19">
        <f t="shared" si="448"/>
        <v>0.22197338268739883</v>
      </c>
      <c r="AU1008" s="19">
        <f t="shared" si="448"/>
        <v>0.22197338268739883</v>
      </c>
      <c r="AV1008" s="19">
        <f t="shared" si="448"/>
        <v>0.22197338268739883</v>
      </c>
      <c r="AW1008" s="19">
        <f t="shared" si="448"/>
        <v>0.22197338268739883</v>
      </c>
      <c r="AX1008" s="19">
        <f t="shared" si="448"/>
        <v>0.22197338268739883</v>
      </c>
      <c r="AY1008" s="19">
        <f t="shared" si="448"/>
        <v>0.22197338268739883</v>
      </c>
      <c r="AZ1008" s="19">
        <f t="shared" si="448"/>
        <v>0.22197338268739883</v>
      </c>
      <c r="BA1008" s="19">
        <f t="shared" si="448"/>
        <v>0.22197338268739883</v>
      </c>
    </row>
    <row r="1009" spans="1:53" s="142" customFormat="1" outlineLevel="1" x14ac:dyDescent="0.2">
      <c r="A1009" s="96"/>
      <c r="B1009" s="96"/>
      <c r="C1009" s="96"/>
      <c r="D1009" s="96"/>
      <c r="E1009" s="96"/>
      <c r="F1009" s="62" t="s">
        <v>447</v>
      </c>
      <c r="G1009" s="62" t="s">
        <v>1078</v>
      </c>
      <c r="H1009" s="19">
        <f t="shared" si="447"/>
        <v>0.23686966723193922</v>
      </c>
      <c r="I1009" s="19">
        <f t="shared" si="447"/>
        <v>0.23686966723193922</v>
      </c>
      <c r="J1009" s="19">
        <f t="shared" si="447"/>
        <v>0.23686966723193922</v>
      </c>
      <c r="K1009" s="19">
        <f t="shared" si="447"/>
        <v>0.23686966723193922</v>
      </c>
      <c r="L1009" s="19">
        <f t="shared" si="447"/>
        <v>0.23686966723193922</v>
      </c>
      <c r="M1009" s="19">
        <f t="shared" si="447"/>
        <v>0.23686966723193922</v>
      </c>
      <c r="N1009" s="19">
        <f t="shared" si="447"/>
        <v>0.23686966723193922</v>
      </c>
      <c r="O1009" s="19">
        <f t="shared" si="447"/>
        <v>0.23686966723193922</v>
      </c>
      <c r="P1009" s="19">
        <f t="shared" si="447"/>
        <v>0.23686966723193922</v>
      </c>
      <c r="Q1009" s="19">
        <f t="shared" si="447"/>
        <v>0.23686966723193922</v>
      </c>
      <c r="R1009" s="19">
        <f t="shared" si="447"/>
        <v>0.23686966723193922</v>
      </c>
      <c r="S1009" s="19">
        <f t="shared" si="447"/>
        <v>0.23686966723193922</v>
      </c>
      <c r="T1009" s="19">
        <f t="shared" si="447"/>
        <v>0.23686966723193922</v>
      </c>
      <c r="U1009" s="19">
        <f t="shared" si="447"/>
        <v>0.23686966723193922</v>
      </c>
      <c r="V1009" s="19">
        <f t="shared" si="447"/>
        <v>0.23686966723193922</v>
      </c>
      <c r="W1009" s="19">
        <f t="shared" si="447"/>
        <v>0.23686966723193922</v>
      </c>
      <c r="X1009" s="19">
        <f t="shared" si="447"/>
        <v>0.23686966723193922</v>
      </c>
      <c r="Y1009" s="19">
        <f t="shared" si="447"/>
        <v>0.23686966723193922</v>
      </c>
      <c r="Z1009" s="19">
        <f t="shared" si="447"/>
        <v>0.23686966723193922</v>
      </c>
      <c r="AA1009" s="19">
        <f t="shared" si="447"/>
        <v>0.23686966723193922</v>
      </c>
      <c r="AB1009" s="19">
        <f t="shared" si="447"/>
        <v>0.23686966723193922</v>
      </c>
      <c r="AC1009" s="19">
        <f t="shared" si="447"/>
        <v>0.23686966723193922</v>
      </c>
      <c r="AD1009" s="19">
        <f t="shared" si="447"/>
        <v>0.23686966723193922</v>
      </c>
      <c r="AE1009" s="19">
        <f t="shared" si="447"/>
        <v>0.23686966723193922</v>
      </c>
      <c r="AF1009" s="19">
        <f t="shared" si="447"/>
        <v>0.23686966723193922</v>
      </c>
      <c r="AG1009" s="19">
        <f t="shared" si="447"/>
        <v>0.23686966723193922</v>
      </c>
      <c r="AH1009" s="19">
        <f t="shared" si="447"/>
        <v>0.23686966723193922</v>
      </c>
      <c r="AI1009" s="19">
        <f t="shared" si="447"/>
        <v>0.23686966723193922</v>
      </c>
      <c r="AJ1009" s="19">
        <f t="shared" si="447"/>
        <v>0.23686966723193922</v>
      </c>
      <c r="AK1009" s="19">
        <f>AL1009</f>
        <v>0.23686966723193922</v>
      </c>
      <c r="AL1009" s="19">
        <f>IF(ISNUMBER(AL270/ISSUM(AL$267:AL$270)),AL270/ISSUM(AL$267:AL$270),0)</f>
        <v>0.23686966723193922</v>
      </c>
      <c r="AM1009" s="19">
        <f>AL1009</f>
        <v>0.23686966723193922</v>
      </c>
      <c r="AN1009" s="19">
        <f t="shared" si="448"/>
        <v>0.23686966723193922</v>
      </c>
      <c r="AO1009" s="19">
        <f t="shared" si="448"/>
        <v>0.23686966723193922</v>
      </c>
      <c r="AP1009" s="19">
        <f t="shared" si="448"/>
        <v>0.23686966723193922</v>
      </c>
      <c r="AQ1009" s="19">
        <f t="shared" si="448"/>
        <v>0.23686966723193922</v>
      </c>
      <c r="AR1009" s="19">
        <f t="shared" si="448"/>
        <v>0.23686966723193922</v>
      </c>
      <c r="AS1009" s="19">
        <f t="shared" si="448"/>
        <v>0.23686966723193922</v>
      </c>
      <c r="AT1009" s="19">
        <f t="shared" si="448"/>
        <v>0.23686966723193922</v>
      </c>
      <c r="AU1009" s="19">
        <f t="shared" si="448"/>
        <v>0.23686966723193922</v>
      </c>
      <c r="AV1009" s="19">
        <f t="shared" si="448"/>
        <v>0.23686966723193922</v>
      </c>
      <c r="AW1009" s="19">
        <f t="shared" si="448"/>
        <v>0.23686966723193922</v>
      </c>
      <c r="AX1009" s="19">
        <f t="shared" si="448"/>
        <v>0.23686966723193922</v>
      </c>
      <c r="AY1009" s="19">
        <f t="shared" si="448"/>
        <v>0.23686966723193922</v>
      </c>
      <c r="AZ1009" s="19">
        <f t="shared" si="448"/>
        <v>0.23686966723193922</v>
      </c>
      <c r="BA1009" s="19">
        <f t="shared" si="448"/>
        <v>0.23686966723193922</v>
      </c>
    </row>
    <row r="1010" spans="1:53" x14ac:dyDescent="0.2">
      <c r="A1010" s="96"/>
      <c r="B1010" s="96"/>
      <c r="C1010" s="96"/>
      <c r="D1010" s="96"/>
      <c r="E1010" s="96"/>
      <c r="F1010" s="62" t="s">
        <v>1495</v>
      </c>
      <c r="G1010" s="62" t="s">
        <v>1496</v>
      </c>
      <c r="H1010" s="19">
        <f>ISSUM(H1006:H$1009)</f>
        <v>1.0000000000000002</v>
      </c>
      <c r="I1010" s="19">
        <f>ISSUM(I1006:I$1009)</f>
        <v>1.0000000000000002</v>
      </c>
      <c r="J1010" s="19">
        <f>ISSUM(J1006:J$1009)</f>
        <v>1.0000000000000002</v>
      </c>
      <c r="K1010" s="19">
        <f>ISSUM(K1006:K$1009)</f>
        <v>1.0000000000000002</v>
      </c>
      <c r="L1010" s="19">
        <f>ISSUM(L1006:L$1009)</f>
        <v>1.0000000000000002</v>
      </c>
      <c r="M1010" s="19">
        <f>ISSUM(M1006:M$1009)</f>
        <v>1.0000000000000002</v>
      </c>
      <c r="N1010" s="19">
        <f>ISSUM(N1006:N$1009)</f>
        <v>1.0000000000000002</v>
      </c>
      <c r="O1010" s="19">
        <f>ISSUM(O1006:O$1009)</f>
        <v>1.0000000000000002</v>
      </c>
      <c r="P1010" s="19">
        <f>ISSUM(P1006:P$1009)</f>
        <v>1.0000000000000002</v>
      </c>
      <c r="Q1010" s="19">
        <f>ISSUM(Q1006:Q$1009)</f>
        <v>1.0000000000000002</v>
      </c>
      <c r="R1010" s="19">
        <f>ISSUM(R1006:R$1009)</f>
        <v>1.0000000000000002</v>
      </c>
      <c r="S1010" s="19">
        <f>ISSUM(S1006:S$1009)</f>
        <v>1.0000000000000002</v>
      </c>
      <c r="T1010" s="19">
        <f>ISSUM(T1006:T$1009)</f>
        <v>1.0000000000000002</v>
      </c>
      <c r="U1010" s="19">
        <f>ISSUM(U1006:U$1009)</f>
        <v>1.0000000000000002</v>
      </c>
      <c r="V1010" s="19">
        <f>ISSUM(V1006:V$1009)</f>
        <v>1.0000000000000002</v>
      </c>
      <c r="W1010" s="19">
        <f>ISSUM(W1006:W$1009)</f>
        <v>1.0000000000000002</v>
      </c>
      <c r="X1010" s="19">
        <f>ISSUM(X1006:X$1009)</f>
        <v>1.0000000000000002</v>
      </c>
      <c r="Y1010" s="19">
        <f>ISSUM(Y1006:Y$1009)</f>
        <v>1.0000000000000002</v>
      </c>
      <c r="Z1010" s="19">
        <f>ISSUM(Z1006:Z$1009)</f>
        <v>1.0000000000000002</v>
      </c>
      <c r="AA1010" s="19">
        <f>ISSUM(AA1006:AA$1009)</f>
        <v>1.0000000000000002</v>
      </c>
      <c r="AB1010" s="19">
        <f>ISSUM(AB1006:AB$1009)</f>
        <v>1.0000000000000002</v>
      </c>
      <c r="AC1010" s="19">
        <f>ISSUM(AC1006:AC$1009)</f>
        <v>1.0000000000000002</v>
      </c>
      <c r="AD1010" s="19">
        <f>ISSUM(AD1006:AD$1009)</f>
        <v>1.0000000000000002</v>
      </c>
      <c r="AE1010" s="19">
        <f>ISSUM(AE1006:AE$1009)</f>
        <v>1.0000000000000002</v>
      </c>
      <c r="AF1010" s="19">
        <f>ISSUM(AF1006:AF$1009)</f>
        <v>1.0000000000000002</v>
      </c>
      <c r="AG1010" s="19">
        <f>ISSUM(AG1006:AG$1009)</f>
        <v>1.0000000000000002</v>
      </c>
      <c r="AH1010" s="19">
        <f>ISSUM(AH1006:AH$1009)</f>
        <v>1.0000000000000002</v>
      </c>
      <c r="AI1010" s="19">
        <f>ISSUM(AI1006:AI$1009)</f>
        <v>1.0000000000000002</v>
      </c>
      <c r="AJ1010" s="19">
        <f>ISSUM(AJ1006:AJ$1009)</f>
        <v>1.0000000000000002</v>
      </c>
      <c r="AK1010" s="19">
        <f>ISSUM(AK1006:AK$1009)</f>
        <v>1.0000000000000002</v>
      </c>
      <c r="AL1010" s="19">
        <f>ISSUM(AL1006:AL$1009)</f>
        <v>1.0000000000000002</v>
      </c>
      <c r="AM1010" s="19">
        <f>ISSUM(AM1006:AM$1009)</f>
        <v>1.0000000000000002</v>
      </c>
      <c r="AN1010" s="19">
        <f>ISSUM(AN1006:AN$1009)</f>
        <v>1.0000000000000002</v>
      </c>
      <c r="AO1010" s="19">
        <f>ISSUM(AO1006:AO$1009)</f>
        <v>1.0000000000000002</v>
      </c>
      <c r="AP1010" s="19">
        <f>ISSUM(AP1006:AP$1009)</f>
        <v>1.0000000000000002</v>
      </c>
      <c r="AQ1010" s="19">
        <f>ISSUM(AQ1006:AQ$1009)</f>
        <v>1.0000000000000002</v>
      </c>
      <c r="AR1010" s="19">
        <f>ISSUM(AR1006:AR$1009)</f>
        <v>1.0000000000000002</v>
      </c>
      <c r="AS1010" s="19">
        <f>ISSUM(AS1006:AS$1009)</f>
        <v>1.0000000000000002</v>
      </c>
      <c r="AT1010" s="19">
        <f>ISSUM(AT1006:AT$1009)</f>
        <v>1.0000000000000002</v>
      </c>
      <c r="AU1010" s="19">
        <f>ISSUM(AU1006:AU$1009)</f>
        <v>1.0000000000000002</v>
      </c>
      <c r="AV1010" s="19">
        <f>ISSUM(AV1006:AV$1009)</f>
        <v>1.0000000000000002</v>
      </c>
      <c r="AW1010" s="19">
        <f>ISSUM(AW1006:AW$1009)</f>
        <v>1.0000000000000002</v>
      </c>
      <c r="AX1010" s="19">
        <f>ISSUM(AX1006:AX$1009)</f>
        <v>1.0000000000000002</v>
      </c>
      <c r="AY1010" s="19">
        <f>ISSUM(AY1006:AY$1009)</f>
        <v>1.0000000000000002</v>
      </c>
      <c r="AZ1010" s="19">
        <f>ISSUM(AZ1006:AZ$1009)</f>
        <v>1.0000000000000002</v>
      </c>
      <c r="BA1010" s="19">
        <f>ISSUM(BA1006:BA$1009)</f>
        <v>1.0000000000000002</v>
      </c>
    </row>
    <row r="1011" spans="1:53" s="142" customFormat="1" outlineLevel="1" x14ac:dyDescent="0.2">
      <c r="A1011" s="96"/>
      <c r="B1011" s="96"/>
      <c r="C1011" s="96"/>
      <c r="D1011" s="96"/>
      <c r="E1011" s="96"/>
      <c r="F1011" s="62" t="s">
        <v>444</v>
      </c>
      <c r="G1011" s="62" t="s">
        <v>1079</v>
      </c>
      <c r="H1011" s="19">
        <f t="shared" ref="H1011:AJ1014" si="449">I1011</f>
        <v>0.32137212406368509</v>
      </c>
      <c r="I1011" s="19">
        <f t="shared" si="449"/>
        <v>0.32137212406368509</v>
      </c>
      <c r="J1011" s="19">
        <f t="shared" si="449"/>
        <v>0.32137212406368509</v>
      </c>
      <c r="K1011" s="19">
        <f t="shared" si="449"/>
        <v>0.32137212406368509</v>
      </c>
      <c r="L1011" s="19">
        <f t="shared" si="449"/>
        <v>0.32137212406368509</v>
      </c>
      <c r="M1011" s="19">
        <f t="shared" si="449"/>
        <v>0.32137212406368509</v>
      </c>
      <c r="N1011" s="19">
        <f t="shared" si="449"/>
        <v>0.32137212406368509</v>
      </c>
      <c r="O1011" s="19">
        <f t="shared" si="449"/>
        <v>0.32137212406368509</v>
      </c>
      <c r="P1011" s="19">
        <f t="shared" si="449"/>
        <v>0.32137212406368509</v>
      </c>
      <c r="Q1011" s="19">
        <f t="shared" si="449"/>
        <v>0.32137212406368509</v>
      </c>
      <c r="R1011" s="19">
        <f t="shared" si="449"/>
        <v>0.32137212406368509</v>
      </c>
      <c r="S1011" s="19">
        <f t="shared" si="449"/>
        <v>0.32137212406368509</v>
      </c>
      <c r="T1011" s="19">
        <f t="shared" si="449"/>
        <v>0.32137212406368509</v>
      </c>
      <c r="U1011" s="19">
        <f t="shared" si="449"/>
        <v>0.32137212406368509</v>
      </c>
      <c r="V1011" s="19">
        <f t="shared" si="449"/>
        <v>0.32137212406368509</v>
      </c>
      <c r="W1011" s="19">
        <f t="shared" si="449"/>
        <v>0.32137212406368509</v>
      </c>
      <c r="X1011" s="19">
        <f t="shared" si="449"/>
        <v>0.32137212406368509</v>
      </c>
      <c r="Y1011" s="19">
        <f t="shared" si="449"/>
        <v>0.32137212406368509</v>
      </c>
      <c r="Z1011" s="19">
        <f t="shared" si="449"/>
        <v>0.32137212406368509</v>
      </c>
      <c r="AA1011" s="19">
        <f t="shared" si="449"/>
        <v>0.32137212406368509</v>
      </c>
      <c r="AB1011" s="19">
        <f t="shared" si="449"/>
        <v>0.32137212406368509</v>
      </c>
      <c r="AC1011" s="19">
        <f t="shared" si="449"/>
        <v>0.32137212406368509</v>
      </c>
      <c r="AD1011" s="19">
        <f t="shared" si="449"/>
        <v>0.32137212406368509</v>
      </c>
      <c r="AE1011" s="19">
        <f t="shared" si="449"/>
        <v>0.32137212406368509</v>
      </c>
      <c r="AF1011" s="19">
        <f t="shared" si="449"/>
        <v>0.32137212406368509</v>
      </c>
      <c r="AG1011" s="19">
        <f t="shared" si="449"/>
        <v>0.32137212406368509</v>
      </c>
      <c r="AH1011" s="19">
        <f t="shared" si="449"/>
        <v>0.32137212406368509</v>
      </c>
      <c r="AI1011" s="19">
        <f t="shared" si="449"/>
        <v>0.32137212406368509</v>
      </c>
      <c r="AJ1011" s="19">
        <f t="shared" si="449"/>
        <v>0.32137212406368509</v>
      </c>
      <c r="AK1011" s="19">
        <f>AL1011</f>
        <v>0.32137212406368509</v>
      </c>
      <c r="AL1011" s="19">
        <f>IF(ISNUMBER(AL273/ISSUM(AL$273:AL$276)),AL273/ISSUM(AL$273:AL$276),0)</f>
        <v>0.32137212406368509</v>
      </c>
      <c r="AM1011" s="19">
        <f>AL1011</f>
        <v>0.32137212406368509</v>
      </c>
      <c r="AN1011" s="19">
        <f t="shared" ref="AN1011:BA1014" si="450">AM1011</f>
        <v>0.32137212406368509</v>
      </c>
      <c r="AO1011" s="19">
        <f t="shared" si="450"/>
        <v>0.32137212406368509</v>
      </c>
      <c r="AP1011" s="19">
        <f t="shared" si="450"/>
        <v>0.32137212406368509</v>
      </c>
      <c r="AQ1011" s="19">
        <f t="shared" si="450"/>
        <v>0.32137212406368509</v>
      </c>
      <c r="AR1011" s="19">
        <f t="shared" si="450"/>
        <v>0.32137212406368509</v>
      </c>
      <c r="AS1011" s="19">
        <f t="shared" si="450"/>
        <v>0.32137212406368509</v>
      </c>
      <c r="AT1011" s="19">
        <f t="shared" si="450"/>
        <v>0.32137212406368509</v>
      </c>
      <c r="AU1011" s="19">
        <f t="shared" si="450"/>
        <v>0.32137212406368509</v>
      </c>
      <c r="AV1011" s="19">
        <f t="shared" si="450"/>
        <v>0.32137212406368509</v>
      </c>
      <c r="AW1011" s="19">
        <f t="shared" si="450"/>
        <v>0.32137212406368509</v>
      </c>
      <c r="AX1011" s="19">
        <f t="shared" si="450"/>
        <v>0.32137212406368509</v>
      </c>
      <c r="AY1011" s="19">
        <f t="shared" si="450"/>
        <v>0.32137212406368509</v>
      </c>
      <c r="AZ1011" s="19">
        <f t="shared" si="450"/>
        <v>0.32137212406368509</v>
      </c>
      <c r="BA1011" s="19">
        <f t="shared" si="450"/>
        <v>0.32137212406368509</v>
      </c>
    </row>
    <row r="1012" spans="1:53" s="142" customFormat="1" outlineLevel="1" x14ac:dyDescent="0.2">
      <c r="A1012" s="96"/>
      <c r="B1012" s="96"/>
      <c r="C1012" s="96"/>
      <c r="D1012" s="96"/>
      <c r="E1012" s="96"/>
      <c r="F1012" s="62" t="s">
        <v>445</v>
      </c>
      <c r="G1012" s="62" t="s">
        <v>1080</v>
      </c>
      <c r="H1012" s="19">
        <f t="shared" si="449"/>
        <v>0.23405958426094997</v>
      </c>
      <c r="I1012" s="19">
        <f t="shared" si="449"/>
        <v>0.23405958426094997</v>
      </c>
      <c r="J1012" s="19">
        <f t="shared" si="449"/>
        <v>0.23405958426094997</v>
      </c>
      <c r="K1012" s="19">
        <f t="shared" si="449"/>
        <v>0.23405958426094997</v>
      </c>
      <c r="L1012" s="19">
        <f t="shared" si="449"/>
        <v>0.23405958426094997</v>
      </c>
      <c r="M1012" s="19">
        <f t="shared" si="449"/>
        <v>0.23405958426094997</v>
      </c>
      <c r="N1012" s="19">
        <f t="shared" si="449"/>
        <v>0.23405958426094997</v>
      </c>
      <c r="O1012" s="19">
        <f t="shared" si="449"/>
        <v>0.23405958426094997</v>
      </c>
      <c r="P1012" s="19">
        <f t="shared" si="449"/>
        <v>0.23405958426094997</v>
      </c>
      <c r="Q1012" s="19">
        <f t="shared" si="449"/>
        <v>0.23405958426094997</v>
      </c>
      <c r="R1012" s="19">
        <f t="shared" si="449"/>
        <v>0.23405958426094997</v>
      </c>
      <c r="S1012" s="19">
        <f t="shared" si="449"/>
        <v>0.23405958426094997</v>
      </c>
      <c r="T1012" s="19">
        <f t="shared" si="449"/>
        <v>0.23405958426094997</v>
      </c>
      <c r="U1012" s="19">
        <f t="shared" si="449"/>
        <v>0.23405958426094997</v>
      </c>
      <c r="V1012" s="19">
        <f t="shared" si="449"/>
        <v>0.23405958426094997</v>
      </c>
      <c r="W1012" s="19">
        <f t="shared" si="449"/>
        <v>0.23405958426094997</v>
      </c>
      <c r="X1012" s="19">
        <f t="shared" si="449"/>
        <v>0.23405958426094997</v>
      </c>
      <c r="Y1012" s="19">
        <f t="shared" si="449"/>
        <v>0.23405958426094997</v>
      </c>
      <c r="Z1012" s="19">
        <f t="shared" si="449"/>
        <v>0.23405958426094997</v>
      </c>
      <c r="AA1012" s="19">
        <f t="shared" si="449"/>
        <v>0.23405958426094997</v>
      </c>
      <c r="AB1012" s="19">
        <f t="shared" si="449"/>
        <v>0.23405958426094997</v>
      </c>
      <c r="AC1012" s="19">
        <f t="shared" si="449"/>
        <v>0.23405958426094997</v>
      </c>
      <c r="AD1012" s="19">
        <f t="shared" si="449"/>
        <v>0.23405958426094997</v>
      </c>
      <c r="AE1012" s="19">
        <f t="shared" si="449"/>
        <v>0.23405958426094997</v>
      </c>
      <c r="AF1012" s="19">
        <f t="shared" si="449"/>
        <v>0.23405958426094997</v>
      </c>
      <c r="AG1012" s="19">
        <f t="shared" si="449"/>
        <v>0.23405958426094997</v>
      </c>
      <c r="AH1012" s="19">
        <f t="shared" si="449"/>
        <v>0.23405958426094997</v>
      </c>
      <c r="AI1012" s="19">
        <f t="shared" si="449"/>
        <v>0.23405958426094997</v>
      </c>
      <c r="AJ1012" s="19">
        <f t="shared" si="449"/>
        <v>0.23405958426094997</v>
      </c>
      <c r="AK1012" s="19">
        <f>AL1012</f>
        <v>0.23405958426094997</v>
      </c>
      <c r="AL1012" s="19">
        <f>IF(ISNUMBER(AL274/ISSUM(AL$273:AL$276)),AL274/ISSUM(AL$273:AL$276),0)</f>
        <v>0.23405958426094997</v>
      </c>
      <c r="AM1012" s="19">
        <f>AL1012</f>
        <v>0.23405958426094997</v>
      </c>
      <c r="AN1012" s="19">
        <f t="shared" si="450"/>
        <v>0.23405958426094997</v>
      </c>
      <c r="AO1012" s="19">
        <f t="shared" si="450"/>
        <v>0.23405958426094997</v>
      </c>
      <c r="AP1012" s="19">
        <f t="shared" si="450"/>
        <v>0.23405958426094997</v>
      </c>
      <c r="AQ1012" s="19">
        <f t="shared" si="450"/>
        <v>0.23405958426094997</v>
      </c>
      <c r="AR1012" s="19">
        <f t="shared" si="450"/>
        <v>0.23405958426094997</v>
      </c>
      <c r="AS1012" s="19">
        <f t="shared" si="450"/>
        <v>0.23405958426094997</v>
      </c>
      <c r="AT1012" s="19">
        <f t="shared" si="450"/>
        <v>0.23405958426094997</v>
      </c>
      <c r="AU1012" s="19">
        <f t="shared" si="450"/>
        <v>0.23405958426094997</v>
      </c>
      <c r="AV1012" s="19">
        <f t="shared" si="450"/>
        <v>0.23405958426094997</v>
      </c>
      <c r="AW1012" s="19">
        <f t="shared" si="450"/>
        <v>0.23405958426094997</v>
      </c>
      <c r="AX1012" s="19">
        <f t="shared" si="450"/>
        <v>0.23405958426094997</v>
      </c>
      <c r="AY1012" s="19">
        <f t="shared" si="450"/>
        <v>0.23405958426094997</v>
      </c>
      <c r="AZ1012" s="19">
        <f t="shared" si="450"/>
        <v>0.23405958426094997</v>
      </c>
      <c r="BA1012" s="19">
        <f t="shared" si="450"/>
        <v>0.23405958426094997</v>
      </c>
    </row>
    <row r="1013" spans="1:53" s="142" customFormat="1" outlineLevel="1" x14ac:dyDescent="0.2">
      <c r="A1013" s="96"/>
      <c r="B1013" s="96"/>
      <c r="C1013" s="96"/>
      <c r="D1013" s="96"/>
      <c r="E1013" s="96"/>
      <c r="F1013" s="62" t="s">
        <v>446</v>
      </c>
      <c r="G1013" s="62" t="s">
        <v>1081</v>
      </c>
      <c r="H1013" s="19">
        <f t="shared" si="449"/>
        <v>0.19330046174967488</v>
      </c>
      <c r="I1013" s="19">
        <f t="shared" si="449"/>
        <v>0.19330046174967488</v>
      </c>
      <c r="J1013" s="19">
        <f t="shared" si="449"/>
        <v>0.19330046174967488</v>
      </c>
      <c r="K1013" s="19">
        <f t="shared" si="449"/>
        <v>0.19330046174967488</v>
      </c>
      <c r="L1013" s="19">
        <f t="shared" si="449"/>
        <v>0.19330046174967488</v>
      </c>
      <c r="M1013" s="19">
        <f t="shared" si="449"/>
        <v>0.19330046174967488</v>
      </c>
      <c r="N1013" s="19">
        <f t="shared" si="449"/>
        <v>0.19330046174967488</v>
      </c>
      <c r="O1013" s="19">
        <f t="shared" si="449"/>
        <v>0.19330046174967488</v>
      </c>
      <c r="P1013" s="19">
        <f t="shared" si="449"/>
        <v>0.19330046174967488</v>
      </c>
      <c r="Q1013" s="19">
        <f t="shared" si="449"/>
        <v>0.19330046174967488</v>
      </c>
      <c r="R1013" s="19">
        <f t="shared" si="449"/>
        <v>0.19330046174967488</v>
      </c>
      <c r="S1013" s="19">
        <f t="shared" si="449"/>
        <v>0.19330046174967488</v>
      </c>
      <c r="T1013" s="19">
        <f t="shared" si="449"/>
        <v>0.19330046174967488</v>
      </c>
      <c r="U1013" s="19">
        <f t="shared" si="449"/>
        <v>0.19330046174967488</v>
      </c>
      <c r="V1013" s="19">
        <f t="shared" si="449"/>
        <v>0.19330046174967488</v>
      </c>
      <c r="W1013" s="19">
        <f t="shared" si="449"/>
        <v>0.19330046174967488</v>
      </c>
      <c r="X1013" s="19">
        <f t="shared" si="449"/>
        <v>0.19330046174967488</v>
      </c>
      <c r="Y1013" s="19">
        <f t="shared" si="449"/>
        <v>0.19330046174967488</v>
      </c>
      <c r="Z1013" s="19">
        <f t="shared" si="449"/>
        <v>0.19330046174967488</v>
      </c>
      <c r="AA1013" s="19">
        <f t="shared" si="449"/>
        <v>0.19330046174967488</v>
      </c>
      <c r="AB1013" s="19">
        <f t="shared" si="449"/>
        <v>0.19330046174967488</v>
      </c>
      <c r="AC1013" s="19">
        <f t="shared" si="449"/>
        <v>0.19330046174967488</v>
      </c>
      <c r="AD1013" s="19">
        <f t="shared" si="449"/>
        <v>0.19330046174967488</v>
      </c>
      <c r="AE1013" s="19">
        <f t="shared" si="449"/>
        <v>0.19330046174967488</v>
      </c>
      <c r="AF1013" s="19">
        <f t="shared" si="449"/>
        <v>0.19330046174967488</v>
      </c>
      <c r="AG1013" s="19">
        <f t="shared" si="449"/>
        <v>0.19330046174967488</v>
      </c>
      <c r="AH1013" s="19">
        <f t="shared" si="449"/>
        <v>0.19330046174967488</v>
      </c>
      <c r="AI1013" s="19">
        <f t="shared" si="449"/>
        <v>0.19330046174967488</v>
      </c>
      <c r="AJ1013" s="19">
        <f t="shared" si="449"/>
        <v>0.19330046174967488</v>
      </c>
      <c r="AK1013" s="19">
        <f>AL1013</f>
        <v>0.19330046174967488</v>
      </c>
      <c r="AL1013" s="19">
        <f>IF(ISNUMBER(AL275/ISSUM(AL$273:AL$276)),AL275/ISSUM(AL$273:AL$276),0)</f>
        <v>0.19330046174967488</v>
      </c>
      <c r="AM1013" s="19">
        <f>AL1013</f>
        <v>0.19330046174967488</v>
      </c>
      <c r="AN1013" s="19">
        <f t="shared" si="450"/>
        <v>0.19330046174967488</v>
      </c>
      <c r="AO1013" s="19">
        <f t="shared" si="450"/>
        <v>0.19330046174967488</v>
      </c>
      <c r="AP1013" s="19">
        <f t="shared" si="450"/>
        <v>0.19330046174967488</v>
      </c>
      <c r="AQ1013" s="19">
        <f t="shared" si="450"/>
        <v>0.19330046174967488</v>
      </c>
      <c r="AR1013" s="19">
        <f t="shared" si="450"/>
        <v>0.19330046174967488</v>
      </c>
      <c r="AS1013" s="19">
        <f t="shared" si="450"/>
        <v>0.19330046174967488</v>
      </c>
      <c r="AT1013" s="19">
        <f t="shared" si="450"/>
        <v>0.19330046174967488</v>
      </c>
      <c r="AU1013" s="19">
        <f t="shared" si="450"/>
        <v>0.19330046174967488</v>
      </c>
      <c r="AV1013" s="19">
        <f t="shared" si="450"/>
        <v>0.19330046174967488</v>
      </c>
      <c r="AW1013" s="19">
        <f t="shared" si="450"/>
        <v>0.19330046174967488</v>
      </c>
      <c r="AX1013" s="19">
        <f t="shared" si="450"/>
        <v>0.19330046174967488</v>
      </c>
      <c r="AY1013" s="19">
        <f t="shared" si="450"/>
        <v>0.19330046174967488</v>
      </c>
      <c r="AZ1013" s="19">
        <f t="shared" si="450"/>
        <v>0.19330046174967488</v>
      </c>
      <c r="BA1013" s="19">
        <f t="shared" si="450"/>
        <v>0.19330046174967488</v>
      </c>
    </row>
    <row r="1014" spans="1:53" s="142" customFormat="1" outlineLevel="1" x14ac:dyDescent="0.2">
      <c r="A1014" s="96"/>
      <c r="B1014" s="96"/>
      <c r="C1014" s="96"/>
      <c r="D1014" s="96"/>
      <c r="E1014" s="96"/>
      <c r="F1014" s="62" t="s">
        <v>447</v>
      </c>
      <c r="G1014" s="62" t="s">
        <v>1082</v>
      </c>
      <c r="H1014" s="19">
        <f t="shared" si="449"/>
        <v>0.25126782992569002</v>
      </c>
      <c r="I1014" s="19">
        <f t="shared" si="449"/>
        <v>0.25126782992569002</v>
      </c>
      <c r="J1014" s="19">
        <f t="shared" si="449"/>
        <v>0.25126782992569002</v>
      </c>
      <c r="K1014" s="19">
        <f t="shared" si="449"/>
        <v>0.25126782992569002</v>
      </c>
      <c r="L1014" s="19">
        <f t="shared" si="449"/>
        <v>0.25126782992569002</v>
      </c>
      <c r="M1014" s="19">
        <f t="shared" si="449"/>
        <v>0.25126782992569002</v>
      </c>
      <c r="N1014" s="19">
        <f t="shared" si="449"/>
        <v>0.25126782992569002</v>
      </c>
      <c r="O1014" s="19">
        <f t="shared" si="449"/>
        <v>0.25126782992569002</v>
      </c>
      <c r="P1014" s="19">
        <f t="shared" si="449"/>
        <v>0.25126782992569002</v>
      </c>
      <c r="Q1014" s="19">
        <f t="shared" si="449"/>
        <v>0.25126782992569002</v>
      </c>
      <c r="R1014" s="19">
        <f t="shared" si="449"/>
        <v>0.25126782992569002</v>
      </c>
      <c r="S1014" s="19">
        <f t="shared" si="449"/>
        <v>0.25126782992569002</v>
      </c>
      <c r="T1014" s="19">
        <f t="shared" si="449"/>
        <v>0.25126782992569002</v>
      </c>
      <c r="U1014" s="19">
        <f t="shared" si="449"/>
        <v>0.25126782992569002</v>
      </c>
      <c r="V1014" s="19">
        <f t="shared" si="449"/>
        <v>0.25126782992569002</v>
      </c>
      <c r="W1014" s="19">
        <f t="shared" si="449"/>
        <v>0.25126782992569002</v>
      </c>
      <c r="X1014" s="19">
        <f t="shared" si="449"/>
        <v>0.25126782992569002</v>
      </c>
      <c r="Y1014" s="19">
        <f t="shared" si="449"/>
        <v>0.25126782992569002</v>
      </c>
      <c r="Z1014" s="19">
        <f t="shared" si="449"/>
        <v>0.25126782992569002</v>
      </c>
      <c r="AA1014" s="19">
        <f t="shared" si="449"/>
        <v>0.25126782992569002</v>
      </c>
      <c r="AB1014" s="19">
        <f t="shared" si="449"/>
        <v>0.25126782992569002</v>
      </c>
      <c r="AC1014" s="19">
        <f t="shared" si="449"/>
        <v>0.25126782992569002</v>
      </c>
      <c r="AD1014" s="19">
        <f t="shared" si="449"/>
        <v>0.25126782992569002</v>
      </c>
      <c r="AE1014" s="19">
        <f t="shared" si="449"/>
        <v>0.25126782992569002</v>
      </c>
      <c r="AF1014" s="19">
        <f t="shared" si="449"/>
        <v>0.25126782992569002</v>
      </c>
      <c r="AG1014" s="19">
        <f t="shared" si="449"/>
        <v>0.25126782992569002</v>
      </c>
      <c r="AH1014" s="19">
        <f t="shared" si="449"/>
        <v>0.25126782992569002</v>
      </c>
      <c r="AI1014" s="19">
        <f t="shared" si="449"/>
        <v>0.25126782992569002</v>
      </c>
      <c r="AJ1014" s="19">
        <f t="shared" si="449"/>
        <v>0.25126782992569002</v>
      </c>
      <c r="AK1014" s="19">
        <f>AL1014</f>
        <v>0.25126782992569002</v>
      </c>
      <c r="AL1014" s="19">
        <f>IF(ISNUMBER(AL276/ISSUM(AL$273:AL$276)),AL276/ISSUM(AL$273:AL$276),0)</f>
        <v>0.25126782992569002</v>
      </c>
      <c r="AM1014" s="19">
        <f>AL1014</f>
        <v>0.25126782992569002</v>
      </c>
      <c r="AN1014" s="19">
        <f t="shared" si="450"/>
        <v>0.25126782992569002</v>
      </c>
      <c r="AO1014" s="19">
        <f t="shared" si="450"/>
        <v>0.25126782992569002</v>
      </c>
      <c r="AP1014" s="19">
        <f t="shared" si="450"/>
        <v>0.25126782992569002</v>
      </c>
      <c r="AQ1014" s="19">
        <f t="shared" si="450"/>
        <v>0.25126782992569002</v>
      </c>
      <c r="AR1014" s="19">
        <f t="shared" si="450"/>
        <v>0.25126782992569002</v>
      </c>
      <c r="AS1014" s="19">
        <f t="shared" si="450"/>
        <v>0.25126782992569002</v>
      </c>
      <c r="AT1014" s="19">
        <f t="shared" si="450"/>
        <v>0.25126782992569002</v>
      </c>
      <c r="AU1014" s="19">
        <f t="shared" si="450"/>
        <v>0.25126782992569002</v>
      </c>
      <c r="AV1014" s="19">
        <f t="shared" si="450"/>
        <v>0.25126782992569002</v>
      </c>
      <c r="AW1014" s="19">
        <f t="shared" si="450"/>
        <v>0.25126782992569002</v>
      </c>
      <c r="AX1014" s="19">
        <f t="shared" si="450"/>
        <v>0.25126782992569002</v>
      </c>
      <c r="AY1014" s="19">
        <f t="shared" si="450"/>
        <v>0.25126782992569002</v>
      </c>
      <c r="AZ1014" s="19">
        <f t="shared" si="450"/>
        <v>0.25126782992569002</v>
      </c>
      <c r="BA1014" s="19">
        <f t="shared" si="450"/>
        <v>0.25126782992569002</v>
      </c>
    </row>
    <row r="1015" spans="1:53" x14ac:dyDescent="0.2">
      <c r="A1015" s="96"/>
      <c r="B1015" s="96"/>
      <c r="C1015" s="96"/>
      <c r="D1015" s="96"/>
      <c r="E1015" s="96"/>
      <c r="F1015" s="62" t="s">
        <v>1497</v>
      </c>
      <c r="G1015" s="62" t="s">
        <v>1498</v>
      </c>
      <c r="H1015" s="19">
        <f>ISSUM(H1011:H$1014)</f>
        <v>1</v>
      </c>
      <c r="I1015" s="19">
        <f>ISSUM(I1011:I$1014)</f>
        <v>1</v>
      </c>
      <c r="J1015" s="19">
        <f>ISSUM(J1011:J$1014)</f>
        <v>1</v>
      </c>
      <c r="K1015" s="19">
        <f>ISSUM(K1011:K$1014)</f>
        <v>1</v>
      </c>
      <c r="L1015" s="19">
        <f>ISSUM(L1011:L$1014)</f>
        <v>1</v>
      </c>
      <c r="M1015" s="19">
        <f>ISSUM(M1011:M$1014)</f>
        <v>1</v>
      </c>
      <c r="N1015" s="19">
        <f>ISSUM(N1011:N$1014)</f>
        <v>1</v>
      </c>
      <c r="O1015" s="19">
        <f>ISSUM(O1011:O$1014)</f>
        <v>1</v>
      </c>
      <c r="P1015" s="19">
        <f>ISSUM(P1011:P$1014)</f>
        <v>1</v>
      </c>
      <c r="Q1015" s="19">
        <f>ISSUM(Q1011:Q$1014)</f>
        <v>1</v>
      </c>
      <c r="R1015" s="19">
        <f>ISSUM(R1011:R$1014)</f>
        <v>1</v>
      </c>
      <c r="S1015" s="19">
        <f>ISSUM(S1011:S$1014)</f>
        <v>1</v>
      </c>
      <c r="T1015" s="19">
        <f>ISSUM(T1011:T$1014)</f>
        <v>1</v>
      </c>
      <c r="U1015" s="19">
        <f>ISSUM(U1011:U$1014)</f>
        <v>1</v>
      </c>
      <c r="V1015" s="19">
        <f>ISSUM(V1011:V$1014)</f>
        <v>1</v>
      </c>
      <c r="W1015" s="19">
        <f>ISSUM(W1011:W$1014)</f>
        <v>1</v>
      </c>
      <c r="X1015" s="19">
        <f>ISSUM(X1011:X$1014)</f>
        <v>1</v>
      </c>
      <c r="Y1015" s="19">
        <f>ISSUM(Y1011:Y$1014)</f>
        <v>1</v>
      </c>
      <c r="Z1015" s="19">
        <f>ISSUM(Z1011:Z$1014)</f>
        <v>1</v>
      </c>
      <c r="AA1015" s="19">
        <f>ISSUM(AA1011:AA$1014)</f>
        <v>1</v>
      </c>
      <c r="AB1015" s="19">
        <f>ISSUM(AB1011:AB$1014)</f>
        <v>1</v>
      </c>
      <c r="AC1015" s="19">
        <f>ISSUM(AC1011:AC$1014)</f>
        <v>1</v>
      </c>
      <c r="AD1015" s="19">
        <f>ISSUM(AD1011:AD$1014)</f>
        <v>1</v>
      </c>
      <c r="AE1015" s="19">
        <f>ISSUM(AE1011:AE$1014)</f>
        <v>1</v>
      </c>
      <c r="AF1015" s="19">
        <f>ISSUM(AF1011:AF$1014)</f>
        <v>1</v>
      </c>
      <c r="AG1015" s="19">
        <f>ISSUM(AG1011:AG$1014)</f>
        <v>1</v>
      </c>
      <c r="AH1015" s="19">
        <f>ISSUM(AH1011:AH$1014)</f>
        <v>1</v>
      </c>
      <c r="AI1015" s="19">
        <f>ISSUM(AI1011:AI$1014)</f>
        <v>1</v>
      </c>
      <c r="AJ1015" s="19">
        <f>ISSUM(AJ1011:AJ$1014)</f>
        <v>1</v>
      </c>
      <c r="AK1015" s="19">
        <f>ISSUM(AK1011:AK$1014)</f>
        <v>1</v>
      </c>
      <c r="AL1015" s="19">
        <f>ISSUM(AL1011:AL$1014)</f>
        <v>1</v>
      </c>
      <c r="AM1015" s="19">
        <f>ISSUM(AM1011:AM$1014)</f>
        <v>1</v>
      </c>
      <c r="AN1015" s="19">
        <f>ISSUM(AN1011:AN$1014)</f>
        <v>1</v>
      </c>
      <c r="AO1015" s="19">
        <f>ISSUM(AO1011:AO$1014)</f>
        <v>1</v>
      </c>
      <c r="AP1015" s="19">
        <f>ISSUM(AP1011:AP$1014)</f>
        <v>1</v>
      </c>
      <c r="AQ1015" s="19">
        <f>ISSUM(AQ1011:AQ$1014)</f>
        <v>1</v>
      </c>
      <c r="AR1015" s="19">
        <f>ISSUM(AR1011:AR$1014)</f>
        <v>1</v>
      </c>
      <c r="AS1015" s="19">
        <f>ISSUM(AS1011:AS$1014)</f>
        <v>1</v>
      </c>
      <c r="AT1015" s="19">
        <f>ISSUM(AT1011:AT$1014)</f>
        <v>1</v>
      </c>
      <c r="AU1015" s="19">
        <f>ISSUM(AU1011:AU$1014)</f>
        <v>1</v>
      </c>
      <c r="AV1015" s="19">
        <f>ISSUM(AV1011:AV$1014)</f>
        <v>1</v>
      </c>
      <c r="AW1015" s="19">
        <f>ISSUM(AW1011:AW$1014)</f>
        <v>1</v>
      </c>
      <c r="AX1015" s="19">
        <f>ISSUM(AX1011:AX$1014)</f>
        <v>1</v>
      </c>
      <c r="AY1015" s="19">
        <f>ISSUM(AY1011:AY$1014)</f>
        <v>1</v>
      </c>
      <c r="AZ1015" s="19">
        <f>ISSUM(AZ1011:AZ$1014)</f>
        <v>1</v>
      </c>
      <c r="BA1015" s="19">
        <f>ISSUM(BA1011:BA$1014)</f>
        <v>1</v>
      </c>
    </row>
    <row r="1016" spans="1:53" s="142" customFormat="1" outlineLevel="1" x14ac:dyDescent="0.2">
      <c r="A1016" s="96"/>
      <c r="B1016" s="96"/>
      <c r="C1016" s="96"/>
      <c r="D1016" s="96"/>
      <c r="E1016" s="96"/>
      <c r="F1016" s="62" t="s">
        <v>444</v>
      </c>
      <c r="G1016" s="62" t="s">
        <v>1083</v>
      </c>
      <c r="H1016" s="19">
        <f t="shared" ref="H1016:AJ1019" si="451">I1016</f>
        <v>0</v>
      </c>
      <c r="I1016" s="19">
        <f t="shared" si="451"/>
        <v>0</v>
      </c>
      <c r="J1016" s="19">
        <f t="shared" si="451"/>
        <v>0</v>
      </c>
      <c r="K1016" s="19">
        <f t="shared" si="451"/>
        <v>0</v>
      </c>
      <c r="L1016" s="19">
        <f t="shared" si="451"/>
        <v>0</v>
      </c>
      <c r="M1016" s="19">
        <f t="shared" si="451"/>
        <v>0</v>
      </c>
      <c r="N1016" s="19">
        <f t="shared" si="451"/>
        <v>0</v>
      </c>
      <c r="O1016" s="19">
        <f t="shared" si="451"/>
        <v>0</v>
      </c>
      <c r="P1016" s="19">
        <f t="shared" si="451"/>
        <v>0</v>
      </c>
      <c r="Q1016" s="19">
        <f t="shared" si="451"/>
        <v>0</v>
      </c>
      <c r="R1016" s="19">
        <f t="shared" si="451"/>
        <v>0</v>
      </c>
      <c r="S1016" s="19">
        <f t="shared" si="451"/>
        <v>0</v>
      </c>
      <c r="T1016" s="19">
        <f t="shared" si="451"/>
        <v>0</v>
      </c>
      <c r="U1016" s="19">
        <f t="shared" si="451"/>
        <v>0</v>
      </c>
      <c r="V1016" s="19">
        <f t="shared" si="451"/>
        <v>0</v>
      </c>
      <c r="W1016" s="19">
        <f t="shared" si="451"/>
        <v>0</v>
      </c>
      <c r="X1016" s="19">
        <f t="shared" si="451"/>
        <v>0</v>
      </c>
      <c r="Y1016" s="19">
        <f t="shared" si="451"/>
        <v>0</v>
      </c>
      <c r="Z1016" s="19">
        <f t="shared" si="451"/>
        <v>0</v>
      </c>
      <c r="AA1016" s="19">
        <f t="shared" si="451"/>
        <v>0</v>
      </c>
      <c r="AB1016" s="19">
        <f t="shared" si="451"/>
        <v>0</v>
      </c>
      <c r="AC1016" s="19">
        <f t="shared" si="451"/>
        <v>0</v>
      </c>
      <c r="AD1016" s="19">
        <f t="shared" si="451"/>
        <v>0</v>
      </c>
      <c r="AE1016" s="19">
        <f t="shared" si="451"/>
        <v>0</v>
      </c>
      <c r="AF1016" s="19">
        <f t="shared" si="451"/>
        <v>0</v>
      </c>
      <c r="AG1016" s="19">
        <f t="shared" si="451"/>
        <v>0</v>
      </c>
      <c r="AH1016" s="19">
        <f t="shared" si="451"/>
        <v>0</v>
      </c>
      <c r="AI1016" s="19">
        <f t="shared" si="451"/>
        <v>0</v>
      </c>
      <c r="AJ1016" s="19">
        <f t="shared" si="451"/>
        <v>0</v>
      </c>
      <c r="AK1016" s="19">
        <f>AL1016</f>
        <v>0</v>
      </c>
      <c r="AL1016" s="19">
        <f>IF(ISNUMBER(AL192/ISSUM(AL$192:AL$195)),AL192/ISSUM(AL$192:AL$195),0)</f>
        <v>0</v>
      </c>
      <c r="AM1016" s="19">
        <f>AL1016</f>
        <v>0</v>
      </c>
      <c r="AN1016" s="19">
        <f t="shared" ref="AN1016:BA1019" si="452">AM1016</f>
        <v>0</v>
      </c>
      <c r="AO1016" s="19">
        <f t="shared" si="452"/>
        <v>0</v>
      </c>
      <c r="AP1016" s="19">
        <f t="shared" si="452"/>
        <v>0</v>
      </c>
      <c r="AQ1016" s="19">
        <f t="shared" si="452"/>
        <v>0</v>
      </c>
      <c r="AR1016" s="19">
        <f t="shared" si="452"/>
        <v>0</v>
      </c>
      <c r="AS1016" s="19">
        <f t="shared" si="452"/>
        <v>0</v>
      </c>
      <c r="AT1016" s="19">
        <f t="shared" si="452"/>
        <v>0</v>
      </c>
      <c r="AU1016" s="19">
        <f t="shared" si="452"/>
        <v>0</v>
      </c>
      <c r="AV1016" s="19">
        <f t="shared" si="452"/>
        <v>0</v>
      </c>
      <c r="AW1016" s="19">
        <f t="shared" si="452"/>
        <v>0</v>
      </c>
      <c r="AX1016" s="19">
        <f t="shared" si="452"/>
        <v>0</v>
      </c>
      <c r="AY1016" s="19">
        <f t="shared" si="452"/>
        <v>0</v>
      </c>
      <c r="AZ1016" s="19">
        <f t="shared" si="452"/>
        <v>0</v>
      </c>
      <c r="BA1016" s="19">
        <f t="shared" si="452"/>
        <v>0</v>
      </c>
    </row>
    <row r="1017" spans="1:53" s="142" customFormat="1" outlineLevel="1" x14ac:dyDescent="0.2">
      <c r="A1017" s="96"/>
      <c r="B1017" s="96"/>
      <c r="C1017" s="96"/>
      <c r="D1017" s="96"/>
      <c r="E1017" s="96"/>
      <c r="F1017" s="62" t="s">
        <v>445</v>
      </c>
      <c r="G1017" s="62" t="s">
        <v>1084</v>
      </c>
      <c r="H1017" s="19">
        <f t="shared" si="451"/>
        <v>0</v>
      </c>
      <c r="I1017" s="19">
        <f t="shared" si="451"/>
        <v>0</v>
      </c>
      <c r="J1017" s="19">
        <f t="shared" si="451"/>
        <v>0</v>
      </c>
      <c r="K1017" s="19">
        <f t="shared" si="451"/>
        <v>0</v>
      </c>
      <c r="L1017" s="19">
        <f t="shared" si="451"/>
        <v>0</v>
      </c>
      <c r="M1017" s="19">
        <f t="shared" si="451"/>
        <v>0</v>
      </c>
      <c r="N1017" s="19">
        <f t="shared" si="451"/>
        <v>0</v>
      </c>
      <c r="O1017" s="19">
        <f t="shared" si="451"/>
        <v>0</v>
      </c>
      <c r="P1017" s="19">
        <f t="shared" si="451"/>
        <v>0</v>
      </c>
      <c r="Q1017" s="19">
        <f t="shared" si="451"/>
        <v>0</v>
      </c>
      <c r="R1017" s="19">
        <f t="shared" si="451"/>
        <v>0</v>
      </c>
      <c r="S1017" s="19">
        <f t="shared" si="451"/>
        <v>0</v>
      </c>
      <c r="T1017" s="19">
        <f t="shared" si="451"/>
        <v>0</v>
      </c>
      <c r="U1017" s="19">
        <f t="shared" si="451"/>
        <v>0</v>
      </c>
      <c r="V1017" s="19">
        <f t="shared" si="451"/>
        <v>0</v>
      </c>
      <c r="W1017" s="19">
        <f t="shared" si="451"/>
        <v>0</v>
      </c>
      <c r="X1017" s="19">
        <f t="shared" si="451"/>
        <v>0</v>
      </c>
      <c r="Y1017" s="19">
        <f t="shared" si="451"/>
        <v>0</v>
      </c>
      <c r="Z1017" s="19">
        <f t="shared" si="451"/>
        <v>0</v>
      </c>
      <c r="AA1017" s="19">
        <f t="shared" si="451"/>
        <v>0</v>
      </c>
      <c r="AB1017" s="19">
        <f t="shared" si="451"/>
        <v>0</v>
      </c>
      <c r="AC1017" s="19">
        <f t="shared" si="451"/>
        <v>0</v>
      </c>
      <c r="AD1017" s="19">
        <f t="shared" si="451"/>
        <v>0</v>
      </c>
      <c r="AE1017" s="19">
        <f t="shared" si="451"/>
        <v>0</v>
      </c>
      <c r="AF1017" s="19">
        <f t="shared" si="451"/>
        <v>0</v>
      </c>
      <c r="AG1017" s="19">
        <f t="shared" si="451"/>
        <v>0</v>
      </c>
      <c r="AH1017" s="19">
        <f t="shared" si="451"/>
        <v>0</v>
      </c>
      <c r="AI1017" s="19">
        <f t="shared" si="451"/>
        <v>0</v>
      </c>
      <c r="AJ1017" s="19">
        <f t="shared" si="451"/>
        <v>0</v>
      </c>
      <c r="AK1017" s="19">
        <f>AL1017</f>
        <v>0</v>
      </c>
      <c r="AL1017" s="19">
        <f>IF(ISNUMBER(AL193/ISSUM(AL$192:AL$195)),AL193/ISSUM(AL$192:AL$195),0)</f>
        <v>0</v>
      </c>
      <c r="AM1017" s="19">
        <f>AL1017</f>
        <v>0</v>
      </c>
      <c r="AN1017" s="19">
        <f t="shared" si="452"/>
        <v>0</v>
      </c>
      <c r="AO1017" s="19">
        <f t="shared" si="452"/>
        <v>0</v>
      </c>
      <c r="AP1017" s="19">
        <f t="shared" si="452"/>
        <v>0</v>
      </c>
      <c r="AQ1017" s="19">
        <f t="shared" si="452"/>
        <v>0</v>
      </c>
      <c r="AR1017" s="19">
        <f t="shared" si="452"/>
        <v>0</v>
      </c>
      <c r="AS1017" s="19">
        <f t="shared" si="452"/>
        <v>0</v>
      </c>
      <c r="AT1017" s="19">
        <f t="shared" si="452"/>
        <v>0</v>
      </c>
      <c r="AU1017" s="19">
        <f t="shared" si="452"/>
        <v>0</v>
      </c>
      <c r="AV1017" s="19">
        <f t="shared" si="452"/>
        <v>0</v>
      </c>
      <c r="AW1017" s="19">
        <f t="shared" si="452"/>
        <v>0</v>
      </c>
      <c r="AX1017" s="19">
        <f t="shared" si="452"/>
        <v>0</v>
      </c>
      <c r="AY1017" s="19">
        <f t="shared" si="452"/>
        <v>0</v>
      </c>
      <c r="AZ1017" s="19">
        <f t="shared" si="452"/>
        <v>0</v>
      </c>
      <c r="BA1017" s="19">
        <f t="shared" si="452"/>
        <v>0</v>
      </c>
    </row>
    <row r="1018" spans="1:53" s="142" customFormat="1" outlineLevel="1" x14ac:dyDescent="0.2">
      <c r="A1018" s="96"/>
      <c r="B1018" s="96"/>
      <c r="C1018" s="96"/>
      <c r="D1018" s="96"/>
      <c r="E1018" s="96"/>
      <c r="F1018" s="62" t="s">
        <v>446</v>
      </c>
      <c r="G1018" s="62" t="s">
        <v>1085</v>
      </c>
      <c r="H1018" s="19">
        <f t="shared" si="451"/>
        <v>0</v>
      </c>
      <c r="I1018" s="19">
        <f t="shared" si="451"/>
        <v>0</v>
      </c>
      <c r="J1018" s="19">
        <f t="shared" si="451"/>
        <v>0</v>
      </c>
      <c r="K1018" s="19">
        <f t="shared" si="451"/>
        <v>0</v>
      </c>
      <c r="L1018" s="19">
        <f t="shared" si="451"/>
        <v>0</v>
      </c>
      <c r="M1018" s="19">
        <f t="shared" si="451"/>
        <v>0</v>
      </c>
      <c r="N1018" s="19">
        <f t="shared" si="451"/>
        <v>0</v>
      </c>
      <c r="O1018" s="19">
        <f t="shared" si="451"/>
        <v>0</v>
      </c>
      <c r="P1018" s="19">
        <f t="shared" si="451"/>
        <v>0</v>
      </c>
      <c r="Q1018" s="19">
        <f t="shared" si="451"/>
        <v>0</v>
      </c>
      <c r="R1018" s="19">
        <f t="shared" si="451"/>
        <v>0</v>
      </c>
      <c r="S1018" s="19">
        <f t="shared" si="451"/>
        <v>0</v>
      </c>
      <c r="T1018" s="19">
        <f t="shared" si="451"/>
        <v>0</v>
      </c>
      <c r="U1018" s="19">
        <f t="shared" si="451"/>
        <v>0</v>
      </c>
      <c r="V1018" s="19">
        <f t="shared" si="451"/>
        <v>0</v>
      </c>
      <c r="W1018" s="19">
        <f t="shared" si="451"/>
        <v>0</v>
      </c>
      <c r="X1018" s="19">
        <f t="shared" si="451"/>
        <v>0</v>
      </c>
      <c r="Y1018" s="19">
        <f t="shared" si="451"/>
        <v>0</v>
      </c>
      <c r="Z1018" s="19">
        <f t="shared" si="451"/>
        <v>0</v>
      </c>
      <c r="AA1018" s="19">
        <f t="shared" si="451"/>
        <v>0</v>
      </c>
      <c r="AB1018" s="19">
        <f t="shared" si="451"/>
        <v>0</v>
      </c>
      <c r="AC1018" s="19">
        <f t="shared" si="451"/>
        <v>0</v>
      </c>
      <c r="AD1018" s="19">
        <f t="shared" si="451"/>
        <v>0</v>
      </c>
      <c r="AE1018" s="19">
        <f t="shared" si="451"/>
        <v>0</v>
      </c>
      <c r="AF1018" s="19">
        <f t="shared" si="451"/>
        <v>0</v>
      </c>
      <c r="AG1018" s="19">
        <f t="shared" si="451"/>
        <v>0</v>
      </c>
      <c r="AH1018" s="19">
        <f t="shared" si="451"/>
        <v>0</v>
      </c>
      <c r="AI1018" s="19">
        <f t="shared" si="451"/>
        <v>0</v>
      </c>
      <c r="AJ1018" s="19">
        <f t="shared" si="451"/>
        <v>0</v>
      </c>
      <c r="AK1018" s="19">
        <f>AL1018</f>
        <v>0</v>
      </c>
      <c r="AL1018" s="19">
        <f>IF(ISNUMBER(AL194/ISSUM(AL$192:AL$195)),AL194/ISSUM(AL$192:AL$195),0)</f>
        <v>0</v>
      </c>
      <c r="AM1018" s="19">
        <f>AL1018</f>
        <v>0</v>
      </c>
      <c r="AN1018" s="19">
        <f t="shared" si="452"/>
        <v>0</v>
      </c>
      <c r="AO1018" s="19">
        <f t="shared" si="452"/>
        <v>0</v>
      </c>
      <c r="AP1018" s="19">
        <f t="shared" si="452"/>
        <v>0</v>
      </c>
      <c r="AQ1018" s="19">
        <f t="shared" si="452"/>
        <v>0</v>
      </c>
      <c r="AR1018" s="19">
        <f t="shared" si="452"/>
        <v>0</v>
      </c>
      <c r="AS1018" s="19">
        <f t="shared" si="452"/>
        <v>0</v>
      </c>
      <c r="AT1018" s="19">
        <f t="shared" si="452"/>
        <v>0</v>
      </c>
      <c r="AU1018" s="19">
        <f t="shared" si="452"/>
        <v>0</v>
      </c>
      <c r="AV1018" s="19">
        <f t="shared" si="452"/>
        <v>0</v>
      </c>
      <c r="AW1018" s="19">
        <f t="shared" si="452"/>
        <v>0</v>
      </c>
      <c r="AX1018" s="19">
        <f t="shared" si="452"/>
        <v>0</v>
      </c>
      <c r="AY1018" s="19">
        <f t="shared" si="452"/>
        <v>0</v>
      </c>
      <c r="AZ1018" s="19">
        <f t="shared" si="452"/>
        <v>0</v>
      </c>
      <c r="BA1018" s="19">
        <f t="shared" si="452"/>
        <v>0</v>
      </c>
    </row>
    <row r="1019" spans="1:53" s="142" customFormat="1" outlineLevel="1" x14ac:dyDescent="0.2">
      <c r="A1019" s="96"/>
      <c r="B1019" s="96"/>
      <c r="C1019" s="96"/>
      <c r="D1019" s="96"/>
      <c r="E1019" s="96"/>
      <c r="F1019" s="62" t="s">
        <v>447</v>
      </c>
      <c r="G1019" s="62" t="s">
        <v>1086</v>
      </c>
      <c r="H1019" s="19">
        <f t="shared" si="451"/>
        <v>0</v>
      </c>
      <c r="I1019" s="19">
        <f t="shared" si="451"/>
        <v>0</v>
      </c>
      <c r="J1019" s="19">
        <f t="shared" si="451"/>
        <v>0</v>
      </c>
      <c r="K1019" s="19">
        <f t="shared" si="451"/>
        <v>0</v>
      </c>
      <c r="L1019" s="19">
        <f t="shared" si="451"/>
        <v>0</v>
      </c>
      <c r="M1019" s="19">
        <f t="shared" si="451"/>
        <v>0</v>
      </c>
      <c r="N1019" s="19">
        <f t="shared" si="451"/>
        <v>0</v>
      </c>
      <c r="O1019" s="19">
        <f t="shared" si="451"/>
        <v>0</v>
      </c>
      <c r="P1019" s="19">
        <f t="shared" si="451"/>
        <v>0</v>
      </c>
      <c r="Q1019" s="19">
        <f t="shared" si="451"/>
        <v>0</v>
      </c>
      <c r="R1019" s="19">
        <f t="shared" si="451"/>
        <v>0</v>
      </c>
      <c r="S1019" s="19">
        <f t="shared" si="451"/>
        <v>0</v>
      </c>
      <c r="T1019" s="19">
        <f t="shared" si="451"/>
        <v>0</v>
      </c>
      <c r="U1019" s="19">
        <f t="shared" si="451"/>
        <v>0</v>
      </c>
      <c r="V1019" s="19">
        <f t="shared" si="451"/>
        <v>0</v>
      </c>
      <c r="W1019" s="19">
        <f t="shared" si="451"/>
        <v>0</v>
      </c>
      <c r="X1019" s="19">
        <f t="shared" si="451"/>
        <v>0</v>
      </c>
      <c r="Y1019" s="19">
        <f t="shared" si="451"/>
        <v>0</v>
      </c>
      <c r="Z1019" s="19">
        <f t="shared" si="451"/>
        <v>0</v>
      </c>
      <c r="AA1019" s="19">
        <f t="shared" si="451"/>
        <v>0</v>
      </c>
      <c r="AB1019" s="19">
        <f t="shared" si="451"/>
        <v>0</v>
      </c>
      <c r="AC1019" s="19">
        <f t="shared" si="451"/>
        <v>0</v>
      </c>
      <c r="AD1019" s="19">
        <f t="shared" si="451"/>
        <v>0</v>
      </c>
      <c r="AE1019" s="19">
        <f t="shared" si="451"/>
        <v>0</v>
      </c>
      <c r="AF1019" s="19">
        <f t="shared" si="451"/>
        <v>0</v>
      </c>
      <c r="AG1019" s="19">
        <f t="shared" si="451"/>
        <v>0</v>
      </c>
      <c r="AH1019" s="19">
        <f t="shared" si="451"/>
        <v>0</v>
      </c>
      <c r="AI1019" s="19">
        <f t="shared" si="451"/>
        <v>0</v>
      </c>
      <c r="AJ1019" s="19">
        <f t="shared" si="451"/>
        <v>0</v>
      </c>
      <c r="AK1019" s="19">
        <f>AL1019</f>
        <v>0</v>
      </c>
      <c r="AL1019" s="19">
        <f>IF(ISNUMBER(AL195/ISSUM(AL$192:AL$195)),AL195/ISSUM(AL$192:AL$195),0)</f>
        <v>0</v>
      </c>
      <c r="AM1019" s="19">
        <f>AL1019</f>
        <v>0</v>
      </c>
      <c r="AN1019" s="19">
        <f t="shared" si="452"/>
        <v>0</v>
      </c>
      <c r="AO1019" s="19">
        <f t="shared" si="452"/>
        <v>0</v>
      </c>
      <c r="AP1019" s="19">
        <f t="shared" si="452"/>
        <v>0</v>
      </c>
      <c r="AQ1019" s="19">
        <f t="shared" si="452"/>
        <v>0</v>
      </c>
      <c r="AR1019" s="19">
        <f t="shared" si="452"/>
        <v>0</v>
      </c>
      <c r="AS1019" s="19">
        <f t="shared" si="452"/>
        <v>0</v>
      </c>
      <c r="AT1019" s="19">
        <f t="shared" si="452"/>
        <v>0</v>
      </c>
      <c r="AU1019" s="19">
        <f t="shared" si="452"/>
        <v>0</v>
      </c>
      <c r="AV1019" s="19">
        <f t="shared" si="452"/>
        <v>0</v>
      </c>
      <c r="AW1019" s="19">
        <f t="shared" si="452"/>
        <v>0</v>
      </c>
      <c r="AX1019" s="19">
        <f t="shared" si="452"/>
        <v>0</v>
      </c>
      <c r="AY1019" s="19">
        <f t="shared" si="452"/>
        <v>0</v>
      </c>
      <c r="AZ1019" s="19">
        <f t="shared" si="452"/>
        <v>0</v>
      </c>
      <c r="BA1019" s="19">
        <f t="shared" si="452"/>
        <v>0</v>
      </c>
    </row>
    <row r="1020" spans="1:53" x14ac:dyDescent="0.2">
      <c r="A1020" s="96"/>
      <c r="B1020" s="96"/>
      <c r="C1020" s="96"/>
      <c r="D1020" s="96"/>
      <c r="E1020" s="96"/>
      <c r="F1020" s="62" t="s">
        <v>1499</v>
      </c>
      <c r="G1020" s="62" t="s">
        <v>1500</v>
      </c>
      <c r="H1020" s="19">
        <f>ISSUM(H1016:H$1019)</f>
        <v>0</v>
      </c>
      <c r="I1020" s="19">
        <f>ISSUM(I1016:I$1019)</f>
        <v>0</v>
      </c>
      <c r="J1020" s="19">
        <f>ISSUM(J1016:J$1019)</f>
        <v>0</v>
      </c>
      <c r="K1020" s="19">
        <f>ISSUM(K1016:K$1019)</f>
        <v>0</v>
      </c>
      <c r="L1020" s="19">
        <f>ISSUM(L1016:L$1019)</f>
        <v>0</v>
      </c>
      <c r="M1020" s="19">
        <f>ISSUM(M1016:M$1019)</f>
        <v>0</v>
      </c>
      <c r="N1020" s="19">
        <f>ISSUM(N1016:N$1019)</f>
        <v>0</v>
      </c>
      <c r="O1020" s="19">
        <f>ISSUM(O1016:O$1019)</f>
        <v>0</v>
      </c>
      <c r="P1020" s="19">
        <f>ISSUM(P1016:P$1019)</f>
        <v>0</v>
      </c>
      <c r="Q1020" s="19">
        <f>ISSUM(Q1016:Q$1019)</f>
        <v>0</v>
      </c>
      <c r="R1020" s="19">
        <f>ISSUM(R1016:R$1019)</f>
        <v>0</v>
      </c>
      <c r="S1020" s="19">
        <f>ISSUM(S1016:S$1019)</f>
        <v>0</v>
      </c>
      <c r="T1020" s="19">
        <f>ISSUM(T1016:T$1019)</f>
        <v>0</v>
      </c>
      <c r="U1020" s="19">
        <f>ISSUM(U1016:U$1019)</f>
        <v>0</v>
      </c>
      <c r="V1020" s="19">
        <f>ISSUM(V1016:V$1019)</f>
        <v>0</v>
      </c>
      <c r="W1020" s="19">
        <f>ISSUM(W1016:W$1019)</f>
        <v>0</v>
      </c>
      <c r="X1020" s="19">
        <f>ISSUM(X1016:X$1019)</f>
        <v>0</v>
      </c>
      <c r="Y1020" s="19">
        <f>ISSUM(Y1016:Y$1019)</f>
        <v>0</v>
      </c>
      <c r="Z1020" s="19">
        <f>ISSUM(Z1016:Z$1019)</f>
        <v>0</v>
      </c>
      <c r="AA1020" s="19">
        <f>ISSUM(AA1016:AA$1019)</f>
        <v>0</v>
      </c>
      <c r="AB1020" s="19">
        <f>ISSUM(AB1016:AB$1019)</f>
        <v>0</v>
      </c>
      <c r="AC1020" s="19">
        <f>ISSUM(AC1016:AC$1019)</f>
        <v>0</v>
      </c>
      <c r="AD1020" s="19">
        <f>ISSUM(AD1016:AD$1019)</f>
        <v>0</v>
      </c>
      <c r="AE1020" s="19">
        <f>ISSUM(AE1016:AE$1019)</f>
        <v>0</v>
      </c>
      <c r="AF1020" s="19">
        <f>ISSUM(AF1016:AF$1019)</f>
        <v>0</v>
      </c>
      <c r="AG1020" s="19">
        <f>ISSUM(AG1016:AG$1019)</f>
        <v>0</v>
      </c>
      <c r="AH1020" s="19">
        <f>ISSUM(AH1016:AH$1019)</f>
        <v>0</v>
      </c>
      <c r="AI1020" s="19">
        <f>ISSUM(AI1016:AI$1019)</f>
        <v>0</v>
      </c>
      <c r="AJ1020" s="19">
        <f>ISSUM(AJ1016:AJ$1019)</f>
        <v>0</v>
      </c>
      <c r="AK1020" s="19">
        <f>ISSUM(AK1016:AK$1019)</f>
        <v>0</v>
      </c>
      <c r="AL1020" s="19">
        <f>ISSUM(AL1016:AL$1019)</f>
        <v>0</v>
      </c>
      <c r="AM1020" s="19">
        <f>ISSUM(AM1016:AM$1019)</f>
        <v>0</v>
      </c>
      <c r="AN1020" s="19">
        <f>ISSUM(AN1016:AN$1019)</f>
        <v>0</v>
      </c>
      <c r="AO1020" s="19">
        <f>ISSUM(AO1016:AO$1019)</f>
        <v>0</v>
      </c>
      <c r="AP1020" s="19">
        <f>ISSUM(AP1016:AP$1019)</f>
        <v>0</v>
      </c>
      <c r="AQ1020" s="19">
        <f>ISSUM(AQ1016:AQ$1019)</f>
        <v>0</v>
      </c>
      <c r="AR1020" s="19">
        <f>ISSUM(AR1016:AR$1019)</f>
        <v>0</v>
      </c>
      <c r="AS1020" s="19">
        <f>ISSUM(AS1016:AS$1019)</f>
        <v>0</v>
      </c>
      <c r="AT1020" s="19">
        <f>ISSUM(AT1016:AT$1019)</f>
        <v>0</v>
      </c>
      <c r="AU1020" s="19">
        <f>ISSUM(AU1016:AU$1019)</f>
        <v>0</v>
      </c>
      <c r="AV1020" s="19">
        <f>ISSUM(AV1016:AV$1019)</f>
        <v>0</v>
      </c>
      <c r="AW1020" s="19">
        <f>ISSUM(AW1016:AW$1019)</f>
        <v>0</v>
      </c>
      <c r="AX1020" s="19">
        <f>ISSUM(AX1016:AX$1019)</f>
        <v>0</v>
      </c>
      <c r="AY1020" s="19">
        <f>ISSUM(AY1016:AY$1019)</f>
        <v>0</v>
      </c>
      <c r="AZ1020" s="19">
        <f>ISSUM(AZ1016:AZ$1019)</f>
        <v>0</v>
      </c>
      <c r="BA1020" s="19">
        <f>ISSUM(BA1016:BA$1019)</f>
        <v>0</v>
      </c>
    </row>
    <row r="1021" spans="1:53" x14ac:dyDescent="0.2">
      <c r="F1021" s="54"/>
      <c r="G1021" s="54"/>
      <c r="H1021" s="58"/>
      <c r="I1021" s="58"/>
      <c r="J1021" s="58"/>
      <c r="K1021" s="58"/>
      <c r="L1021" s="58"/>
      <c r="M1021" s="58"/>
      <c r="N1021" s="58"/>
      <c r="O1021" s="58"/>
      <c r="P1021" s="58"/>
      <c r="Q1021" s="58"/>
      <c r="R1021" s="58"/>
      <c r="S1021" s="58"/>
      <c r="T1021" s="58"/>
      <c r="U1021" s="58"/>
      <c r="V1021" s="58"/>
      <c r="W1021" s="58"/>
      <c r="X1021" s="58"/>
      <c r="Y1021" s="58"/>
      <c r="Z1021" s="58"/>
      <c r="AA1021" s="58"/>
      <c r="AB1021" s="58"/>
      <c r="AC1021" s="58"/>
      <c r="AD1021" s="58"/>
      <c r="AE1021" s="58"/>
      <c r="AF1021" s="58"/>
      <c r="AG1021" s="58"/>
      <c r="AH1021" s="58"/>
      <c r="AI1021" s="58"/>
      <c r="AJ1021" s="58"/>
      <c r="AK1021" s="58"/>
      <c r="AL1021" s="58"/>
      <c r="AM1021" s="58"/>
      <c r="AN1021" s="58"/>
      <c r="AO1021" s="170"/>
      <c r="AP1021" s="58"/>
      <c r="AQ1021" s="58"/>
      <c r="AR1021" s="58"/>
      <c r="AS1021" s="58"/>
      <c r="AT1021" s="58"/>
      <c r="AU1021" s="58"/>
      <c r="AV1021" s="58"/>
      <c r="AW1021" s="58"/>
      <c r="AX1021" s="58"/>
      <c r="AY1021" s="58"/>
      <c r="AZ1021" s="58"/>
      <c r="BA1021" s="58"/>
    </row>
    <row r="1022" spans="1:53" x14ac:dyDescent="0.2">
      <c r="F1022" s="179" t="s">
        <v>1877</v>
      </c>
      <c r="G1022" s="54"/>
      <c r="H1022" s="58"/>
      <c r="I1022" s="58"/>
      <c r="J1022" s="58"/>
      <c r="K1022" s="58"/>
      <c r="L1022" s="58"/>
      <c r="M1022" s="58"/>
      <c r="N1022" s="58"/>
      <c r="O1022" s="58"/>
      <c r="P1022" s="58"/>
      <c r="Q1022" s="58"/>
      <c r="R1022" s="58"/>
      <c r="S1022" s="58"/>
      <c r="T1022" s="58"/>
      <c r="U1022" s="58"/>
      <c r="V1022" s="58"/>
      <c r="W1022" s="58"/>
      <c r="X1022" s="58"/>
      <c r="Y1022" s="58"/>
      <c r="Z1022" s="58"/>
      <c r="AA1022" s="58"/>
      <c r="AB1022" s="58"/>
      <c r="AC1022" s="58"/>
      <c r="AD1022" s="58"/>
      <c r="AE1022" s="58"/>
      <c r="AF1022" s="58"/>
      <c r="AG1022" s="58"/>
      <c r="AH1022" s="58"/>
      <c r="AI1022" s="58"/>
      <c r="AJ1022" s="58"/>
      <c r="AK1022" s="58"/>
      <c r="AL1022" s="58"/>
      <c r="AM1022" s="58"/>
      <c r="AN1022" s="58"/>
      <c r="AO1022" s="170"/>
      <c r="AP1022" s="58"/>
      <c r="AQ1022" s="58"/>
      <c r="AR1022" s="58"/>
      <c r="AS1022" s="58"/>
      <c r="AT1022" s="58"/>
      <c r="AU1022" s="58"/>
      <c r="AV1022" s="58"/>
      <c r="AW1022" s="58"/>
      <c r="AX1022" s="58"/>
      <c r="AY1022" s="58"/>
      <c r="AZ1022" s="58"/>
      <c r="BA1022" s="58"/>
    </row>
    <row r="1023" spans="1:53" x14ac:dyDescent="0.2">
      <c r="F1023" s="144" t="s">
        <v>444</v>
      </c>
      <c r="G1023" s="62" t="s">
        <v>1039</v>
      </c>
      <c r="H1023" s="19">
        <f>IF(ISNUMBER(H73/ISSUM(H$73:H$76)),H73/ISSUM(H$73:H$76),0)</f>
        <v>0.42529426549079291</v>
      </c>
      <c r="I1023" s="19">
        <f>IF(ISNUMBER(I73/ISSUM(I$73:I$76)),I73/ISSUM(I$73:I$76),0)</f>
        <v>0.39785296267693571</v>
      </c>
      <c r="J1023" s="19">
        <f>IF(ISNUMBER(J73/ISSUM(J$73:J$76)),J73/ISSUM(J$73:J$76),0)</f>
        <v>0.37876574960728843</v>
      </c>
      <c r="K1023" s="19">
        <f>IF(ISNUMBER(K73/ISSUM(K$73:K$76)),K73/ISSUM(K$73:K$76),0)</f>
        <v>0.36684700188794739</v>
      </c>
      <c r="L1023" s="19">
        <f>IF(ISNUMBER(L73/ISSUM(L$73:L$76)),L73/ISSUM(L$73:L$76),0)</f>
        <v>0.35704204453833482</v>
      </c>
      <c r="M1023" s="19">
        <f>IF(ISNUMBER(M73/ISSUM(M$73:M$76)),M73/ISSUM(M$73:M$76),0)</f>
        <v>0.34744484603985371</v>
      </c>
      <c r="N1023" s="19">
        <f>IF(ISNUMBER(N73/ISSUM(N$73:N$76)),N73/ISSUM(N$73:N$76),0)</f>
        <v>0.35155680193925321</v>
      </c>
      <c r="O1023" s="19">
        <f>IF(ISNUMBER(O73/ISSUM(O$73:O$76)),O73/ISSUM(O$73:O$76),0)</f>
        <v>0.34336766678889397</v>
      </c>
      <c r="P1023" s="19">
        <f>IF(ISNUMBER(P73/ISSUM(P$73:P$76)),P73/ISSUM(P$73:P$76),0)</f>
        <v>0.32858009665305343</v>
      </c>
      <c r="Q1023" s="19">
        <f>IF(ISNUMBER(Q73/ISSUM(Q$73:Q$76)),Q73/ISSUM(Q$73:Q$76),0)</f>
        <v>0.32462390644743394</v>
      </c>
      <c r="R1023" s="19">
        <f>IF(ISNUMBER(R73/ISSUM(R$73:R$76)),R73/ISSUM(R$73:R$76),0)</f>
        <v>0.33233412221531622</v>
      </c>
      <c r="S1023" s="19">
        <f>IF(ISNUMBER(S73/ISSUM(S$73:S$76)),S73/ISSUM(S$73:S$76),0)</f>
        <v>0.3546307110738916</v>
      </c>
      <c r="T1023" s="19">
        <f>IF(ISNUMBER(T73/ISSUM(T$73:T$76)),T73/ISSUM(T$73:T$76),0)</f>
        <v>0.36474985167927565</v>
      </c>
      <c r="U1023" s="19">
        <f>IF(ISNUMBER(U73/ISSUM(U$73:U$76)),U73/ISSUM(U$73:U$76),0)</f>
        <v>0.36909051840544482</v>
      </c>
      <c r="V1023" s="19">
        <f>IF(ISNUMBER(V73/ISSUM(V$73:V$76)),V73/ISSUM(V$73:V$76),0)</f>
        <v>0.36833226179131295</v>
      </c>
      <c r="W1023" s="19">
        <f>IF(ISNUMBER(W73/ISSUM(W$73:W$76)),W73/ISSUM(W$73:W$76),0)</f>
        <v>0.369460990576916</v>
      </c>
      <c r="X1023" s="19">
        <f>IF(ISNUMBER(X73/ISSUM(X$73:X$76)),X73/ISSUM(X$73:X$76),0)</f>
        <v>0.36023862077364316</v>
      </c>
      <c r="Y1023" s="19">
        <f>IF(ISNUMBER(Y73/ISSUM(Y$73:Y$76)),Y73/ISSUM(Y$73:Y$76),0)</f>
        <v>0.34303403048162656</v>
      </c>
      <c r="Z1023" s="19">
        <f>IF(ISNUMBER(Z73/ISSUM(Z$73:Z$76)),Z73/ISSUM(Z$73:Z$76),0)</f>
        <v>0.33666153898390905</v>
      </c>
      <c r="AA1023" s="19">
        <f>IF(ISNUMBER(AA73/ISSUM(AA$73:AA$76)),AA73/ISSUM(AA$73:AA$76),0)</f>
        <v>0.33113341944496105</v>
      </c>
      <c r="AB1023" s="19">
        <f>IF(ISNUMBER(AB73/ISSUM(AB$73:AB$76)),AB73/ISSUM(AB$73:AB$76),0)</f>
        <v>0.31813045057807254</v>
      </c>
      <c r="AC1023" s="19">
        <f>IF(ISNUMBER(AC73/ISSUM(AC$73:AC$76)),AC73/ISSUM(AC$73:AC$76),0)</f>
        <v>0.317617458304218</v>
      </c>
      <c r="AD1023" s="19">
        <f>IF(ISNUMBER(AD73/ISSUM(AD$73:AD$76)),AD73/ISSUM(AD$73:AD$76),0)</f>
        <v>0.31324363501538832</v>
      </c>
      <c r="AE1023" s="19">
        <f>IF(ISNUMBER(AE73/ISSUM(AE$73:AE$76)),AE73/ISSUM(AE$73:AE$76),0)</f>
        <v>0.31381021432835721</v>
      </c>
      <c r="AF1023" s="19">
        <f>IF(ISNUMBER(AF73/ISSUM(AF$73:AF$76)),AF73/ISSUM(AF$73:AF$76),0)</f>
        <v>0.30687605775887405</v>
      </c>
      <c r="AG1023" s="19">
        <f>IF(ISNUMBER(AG73/ISSUM(AG$73:AG$76)),AG73/ISSUM(AG$73:AG$76),0)</f>
        <v>0.30143898745285463</v>
      </c>
      <c r="AH1023" s="19">
        <f>IF(ISNUMBER(AH73/ISSUM(AH$73:AH$76)),AH73/ISSUM(AH$73:AH$76),0)</f>
        <v>0.30014182082981583</v>
      </c>
      <c r="AI1023" s="19">
        <f>IF(ISNUMBER(AI73/ISSUM(AI$73:AI$76)),AI73/ISSUM(AI$73:AI$76),0)</f>
        <v>0.30089396910003058</v>
      </c>
      <c r="AJ1023" s="19">
        <f>IF(ISNUMBER(AJ73/ISSUM(AJ$73:AJ$76)),AJ73/ISSUM(AJ$73:AJ$76),0)</f>
        <v>0.3111334130917886</v>
      </c>
      <c r="AK1023" s="19">
        <f>IF(ISNUMBER(AK73/ISSUM(AK$73:AK$76)),AK73/ISSUM(AK$73:AK$76),0)</f>
        <v>0.31750262407961688</v>
      </c>
      <c r="AL1023" s="19">
        <f>IF(ISNUMBER(AL73/ISSUM(AL$73:AL$76)),AL73/ISSUM(AL$73:AL$76),0)</f>
        <v>0.31848092055605975</v>
      </c>
      <c r="AM1023" s="19">
        <f>IF(ISNUMBER(AM73/ISSUM(AM$73:AM$76)),AM73/ISSUM(AM$73:AM$76),0)</f>
        <v>0.32367239458511082</v>
      </c>
      <c r="AN1023" s="19">
        <f>IF(ISNUMBER(AN73/ISSUM(AN$73:AN$76)),AN73/ISSUM(AN$73:AN$76),0)</f>
        <v>0.32042778961864404</v>
      </c>
      <c r="AO1023" s="19">
        <f>IF(ISNUMBER(AO73/ISSUM(AO$73:AO$76)),AO73/ISSUM(AO$73:AO$76),0)</f>
        <v>0.3257576945169795</v>
      </c>
      <c r="AP1023" s="19">
        <f>IF(ISNUMBER(AP73/ISSUM(AP$73:AP$76)),AP73/ISSUM(AP$73:AP$76),0)</f>
        <v>0.32499075177432385</v>
      </c>
      <c r="AQ1023" s="19">
        <f>IF(ISNUMBER(AQ73/ISSUM(AQ$73:AQ$76)),AQ73/ISSUM(AQ$73:AQ$76),0)</f>
        <v>0.31755108066776011</v>
      </c>
      <c r="AR1023" s="19">
        <f>IF(ISNUMBER(AR73/ISSUM(AR$73:AR$76)),AR73/ISSUM(AR$73:AR$76),0)</f>
        <v>0.32934977191793552</v>
      </c>
      <c r="AS1023" s="19">
        <f>IF(ISNUMBER(AS73/ISSUM(AS$73:AS$76)),AS73/ISSUM(AS$73:AS$76),0)</f>
        <v>0.33825837965872596</v>
      </c>
      <c r="AT1023" s="19">
        <f>IF(ISNUMBER(AT73/ISSUM(AT$73:AT$76)),AT73/ISSUM(AT$73:AT$76),0)</f>
        <v>0.33962398865753124</v>
      </c>
      <c r="AU1023" s="19">
        <f>IF(ISNUMBER(AU73/ISSUM(AU$73:AU$76)),AU73/ISSUM(AU$73:AU$76),0)</f>
        <v>0.33977702832509743</v>
      </c>
      <c r="AV1023" s="19">
        <f>IF(ISNUMBER(AV73/ISSUM(AV$73:AV$76)),AV73/ISSUM(AV$73:AV$76),0)</f>
        <v>0.3468885892883764</v>
      </c>
      <c r="AW1023" s="19">
        <f>IF(ISNUMBER(AW73/ISSUM(AW$73:AW$76)),AW73/ISSUM(AW$73:AW$76),0)</f>
        <v>0.34076371075405343</v>
      </c>
      <c r="AX1023" s="19">
        <f>IF(ISNUMBER(AX73/ISSUM(AX$73:AX$76)),AX73/ISSUM(AX$73:AX$76),0)</f>
        <v>0.33798443894759223</v>
      </c>
      <c r="AY1023" s="19">
        <f>IF(ISNUMBER(AY73/ISSUM(AY$73:AY$76)),AY73/ISSUM(AY$73:AY$76),0)</f>
        <v>0.33543968942122304</v>
      </c>
      <c r="AZ1023" s="19">
        <f>IF(ISNUMBER(AZ73/ISSUM(AZ$73:AZ$76)),AZ73/ISSUM(AZ$73:AZ$76),0)</f>
        <v>0.33615600186193623</v>
      </c>
      <c r="BA1023" s="19">
        <f>IF(ISNUMBER(BA73/ISSUM(BA$73:BA$76)),BA73/ISSUM(BA$73:BA$76),0)</f>
        <v>0.33773355664933219</v>
      </c>
    </row>
    <row r="1024" spans="1:53" x14ac:dyDescent="0.2">
      <c r="F1024" s="144" t="s">
        <v>445</v>
      </c>
      <c r="G1024" s="62" t="s">
        <v>1040</v>
      </c>
      <c r="H1024" s="19">
        <f>IF(ISNUMBER(H74/ISSUM(H$73:H$76)),H74/ISSUM(H$73:H$76),0)</f>
        <v>0.23567234024424358</v>
      </c>
      <c r="I1024" s="19">
        <f>IF(ISNUMBER(I74/ISSUM(I$73:I$76)),I74/ISSUM(I$73:I$76),0)</f>
        <v>0.23734622090838178</v>
      </c>
      <c r="J1024" s="19">
        <f>IF(ISNUMBER(J74/ISSUM(J$73:J$76)),J74/ISSUM(J$73:J$76),0)</f>
        <v>0.24921049145139737</v>
      </c>
      <c r="K1024" s="19">
        <f>IF(ISNUMBER(K74/ISSUM(K$73:K$76)),K74/ISSUM(K$73:K$76),0)</f>
        <v>0.25668118076938712</v>
      </c>
      <c r="L1024" s="19">
        <f>IF(ISNUMBER(L74/ISSUM(L$73:L$76)),L74/ISSUM(L$73:L$76),0)</f>
        <v>0.25978243561865827</v>
      </c>
      <c r="M1024" s="19">
        <f>IF(ISNUMBER(M74/ISSUM(M$73:M$76)),M74/ISSUM(M$73:M$76),0)</f>
        <v>0.25752891189658811</v>
      </c>
      <c r="N1024" s="19">
        <f>IF(ISNUMBER(N74/ISSUM(N$73:N$76)),N74/ISSUM(N$73:N$76),0)</f>
        <v>0.26561464152642489</v>
      </c>
      <c r="O1024" s="19">
        <f>IF(ISNUMBER(O74/ISSUM(O$73:O$76)),O74/ISSUM(O$73:O$76),0)</f>
        <v>0.26574632447425844</v>
      </c>
      <c r="P1024" s="19">
        <f>IF(ISNUMBER(P74/ISSUM(P$73:P$76)),P74/ISSUM(P$73:P$76),0)</f>
        <v>0.2610988837060339</v>
      </c>
      <c r="Q1024" s="19">
        <f>IF(ISNUMBER(Q74/ISSUM(Q$73:Q$76)),Q74/ISSUM(Q$73:Q$76),0)</f>
        <v>0.26039866362068897</v>
      </c>
      <c r="R1024" s="19">
        <f>IF(ISNUMBER(R74/ISSUM(R$73:R$76)),R74/ISSUM(R$73:R$76),0)</f>
        <v>0.25825643193811143</v>
      </c>
      <c r="S1024" s="19">
        <f>IF(ISNUMBER(S74/ISSUM(S$73:S$76)),S74/ISSUM(S$73:S$76),0)</f>
        <v>0.24343754790644564</v>
      </c>
      <c r="T1024" s="19">
        <f>IF(ISNUMBER(T74/ISSUM(T$73:T$76)),T74/ISSUM(T$73:T$76),0)</f>
        <v>0.24246572106511671</v>
      </c>
      <c r="U1024" s="19">
        <f>IF(ISNUMBER(U74/ISSUM(U$73:U$76)),U74/ISSUM(U$73:U$76),0)</f>
        <v>0.24100033396218504</v>
      </c>
      <c r="V1024" s="19">
        <f>IF(ISNUMBER(V74/ISSUM(V$73:V$76)),V74/ISSUM(V$73:V$76),0)</f>
        <v>0.23753015255614984</v>
      </c>
      <c r="W1024" s="19">
        <f>IF(ISNUMBER(W74/ISSUM(W$73:W$76)),W74/ISSUM(W$73:W$76),0)</f>
        <v>0.23761275489629921</v>
      </c>
      <c r="X1024" s="19">
        <f>IF(ISNUMBER(X74/ISSUM(X$73:X$76)),X74/ISSUM(X$73:X$76),0)</f>
        <v>0.23468609303667004</v>
      </c>
      <c r="Y1024" s="19">
        <f>IF(ISNUMBER(Y74/ISSUM(Y$73:Y$76)),Y74/ISSUM(Y$73:Y$76),0)</f>
        <v>0.22585927684045826</v>
      </c>
      <c r="Z1024" s="19">
        <f>IF(ISNUMBER(Z74/ISSUM(Z$73:Z$76)),Z74/ISSUM(Z$73:Z$76),0)</f>
        <v>0.22621861381523836</v>
      </c>
      <c r="AA1024" s="19">
        <f>IF(ISNUMBER(AA74/ISSUM(AA$73:AA$76)),AA74/ISSUM(AA$73:AA$76),0)</f>
        <v>0.22559073384306508</v>
      </c>
      <c r="AB1024" s="19">
        <f>IF(ISNUMBER(AB74/ISSUM(AB$73:AB$76)),AB74/ISSUM(AB$73:AB$76),0)</f>
        <v>0.22315970709071126</v>
      </c>
      <c r="AC1024" s="19">
        <f>IF(ISNUMBER(AC74/ISSUM(AC$73:AC$76)),AC74/ISSUM(AC$73:AC$76),0)</f>
        <v>0.2247640787007413</v>
      </c>
      <c r="AD1024" s="19">
        <f>IF(ISNUMBER(AD74/ISSUM(AD$73:AD$76)),AD74/ISSUM(AD$73:AD$76),0)</f>
        <v>0.22603362596989762</v>
      </c>
      <c r="AE1024" s="19">
        <f>IF(ISNUMBER(AE74/ISSUM(AE$73:AE$76)),AE74/ISSUM(AE$73:AE$76),0)</f>
        <v>0.23121224808565607</v>
      </c>
      <c r="AF1024" s="19">
        <f>IF(ISNUMBER(AF74/ISSUM(AF$73:AF$76)),AF74/ISSUM(AF$73:AF$76),0)</f>
        <v>0.23152337753019608</v>
      </c>
      <c r="AG1024" s="19">
        <f>IF(ISNUMBER(AG74/ISSUM(AG$73:AG$76)),AG74/ISSUM(AG$73:AG$76),0)</f>
        <v>0.23273100877683342</v>
      </c>
      <c r="AH1024" s="19">
        <f>IF(ISNUMBER(AH74/ISSUM(AH$73:AH$76)),AH74/ISSUM(AH$73:AH$76),0)</f>
        <v>0.23269387146792303</v>
      </c>
      <c r="AI1024" s="19">
        <f>IF(ISNUMBER(AI74/ISSUM(AI$73:AI$76)),AI74/ISSUM(AI$73:AI$76),0)</f>
        <v>0.23354890000222553</v>
      </c>
      <c r="AJ1024" s="19">
        <f>IF(ISNUMBER(AJ74/ISSUM(AJ$73:AJ$76)),AJ74/ISSUM(AJ$73:AJ$76),0)</f>
        <v>0.24360714110051462</v>
      </c>
      <c r="AK1024" s="19">
        <f>IF(ISNUMBER(AK74/ISSUM(AK$73:AK$76)),AK74/ISSUM(AK$73:AK$76),0)</f>
        <v>0.25166379235703007</v>
      </c>
      <c r="AL1024" s="19">
        <f>IF(ISNUMBER(AL74/ISSUM(AL$73:AL$76)),AL74/ISSUM(AL$73:AL$76),0)</f>
        <v>0.24815234058486649</v>
      </c>
      <c r="AM1024" s="19">
        <f>IF(ISNUMBER(AM74/ISSUM(AM$73:AM$76)),AM74/ISSUM(AM$73:AM$76),0)</f>
        <v>0.24761191583891701</v>
      </c>
      <c r="AN1024" s="19">
        <f>IF(ISNUMBER(AN74/ISSUM(AN$73:AN$76)),AN74/ISSUM(AN$73:AN$76),0)</f>
        <v>0.24374033287434516</v>
      </c>
      <c r="AO1024" s="19">
        <f>IF(ISNUMBER(AO74/ISSUM(AO$73:AO$76)),AO74/ISSUM(AO$73:AO$76),0)</f>
        <v>0.24505318506663057</v>
      </c>
      <c r="AP1024" s="19">
        <f>IF(ISNUMBER(AP74/ISSUM(AP$73:AP$76)),AP74/ISSUM(AP$73:AP$76),0)</f>
        <v>0.23846998398032024</v>
      </c>
      <c r="AQ1024" s="19">
        <f>IF(ISNUMBER(AQ74/ISSUM(AQ$73:AQ$76)),AQ74/ISSUM(AQ$73:AQ$76),0)</f>
        <v>0.2309218708240969</v>
      </c>
      <c r="AR1024" s="19">
        <f>IF(ISNUMBER(AR74/ISSUM(AR$73:AR$76)),AR74/ISSUM(AR$73:AR$76),0)</f>
        <v>0.23499634079216541</v>
      </c>
      <c r="AS1024" s="19">
        <f>IF(ISNUMBER(AS74/ISSUM(AS$73:AS$76)),AS74/ISSUM(AS$73:AS$76),0)</f>
        <v>0.23773732814224205</v>
      </c>
      <c r="AT1024" s="19">
        <f>IF(ISNUMBER(AT74/ISSUM(AT$73:AT$76)),AT74/ISSUM(AT$73:AT$76),0)</f>
        <v>0.23813105621228536</v>
      </c>
      <c r="AU1024" s="19">
        <f>IF(ISNUMBER(AU74/ISSUM(AU$73:AU$76)),AU74/ISSUM(AU$73:AU$76),0)</f>
        <v>0.23816723034442405</v>
      </c>
      <c r="AV1024" s="19">
        <f>IF(ISNUMBER(AV74/ISSUM(AV$73:AV$76)),AV74/ISSUM(AV$73:AV$76),0)</f>
        <v>0.23750260348296004</v>
      </c>
      <c r="AW1024" s="19">
        <f>IF(ISNUMBER(AW74/ISSUM(AW$73:AW$76)),AW74/ISSUM(AW$73:AW$76),0)</f>
        <v>0.23630409567667585</v>
      </c>
      <c r="AX1024" s="19">
        <f>IF(ISNUMBER(AX74/ISSUM(AX$73:AX$76)),AX74/ISSUM(AX$73:AX$76),0)</f>
        <v>0.23148682028210438</v>
      </c>
      <c r="AY1024" s="19">
        <f>IF(ISNUMBER(AY74/ISSUM(AY$73:AY$76)),AY74/ISSUM(AY$73:AY$76),0)</f>
        <v>0.2306016594742985</v>
      </c>
      <c r="AZ1024" s="19">
        <f>IF(ISNUMBER(AZ74/ISSUM(AZ$73:AZ$76)),AZ74/ISSUM(AZ$73:AZ$76),0)</f>
        <v>0.23172836518552628</v>
      </c>
      <c r="BA1024" s="19">
        <f>IF(ISNUMBER(BA74/ISSUM(BA$73:BA$76)),BA74/ISSUM(BA$73:BA$76),0)</f>
        <v>0.23352859389325922</v>
      </c>
    </row>
    <row r="1025" spans="6:53" x14ac:dyDescent="0.2">
      <c r="F1025" s="144" t="s">
        <v>446</v>
      </c>
      <c r="G1025" s="62" t="s">
        <v>1041</v>
      </c>
      <c r="H1025" s="19">
        <f>IF(ISNUMBER(H75/ISSUM(H$73:H$76)),H75/ISSUM(H$73:H$76),0)</f>
        <v>0.11250278140663551</v>
      </c>
      <c r="I1025" s="19">
        <f>IF(ISNUMBER(I75/ISSUM(I$73:I$76)),I75/ISSUM(I$73:I$76),0)</f>
        <v>0.12003855043289928</v>
      </c>
      <c r="J1025" s="19">
        <f>IF(ISNUMBER(J75/ISSUM(J$73:J$76)),J75/ISSUM(J$73:J$76),0)</f>
        <v>0.12952649318465784</v>
      </c>
      <c r="K1025" s="19">
        <f>IF(ISNUMBER(K75/ISSUM(K$73:K$76)),K75/ISSUM(K$73:K$76),0)</f>
        <v>0.14029155597264303</v>
      </c>
      <c r="L1025" s="19">
        <f>IF(ISNUMBER(L75/ISSUM(L$73:L$76)),L75/ISSUM(L$73:L$76),0)</f>
        <v>0.14870883314597969</v>
      </c>
      <c r="M1025" s="19">
        <f>IF(ISNUMBER(M75/ISSUM(M$73:M$76)),M75/ISSUM(M$73:M$76),0)</f>
        <v>0.15505984063597278</v>
      </c>
      <c r="N1025" s="19">
        <f>IF(ISNUMBER(N75/ISSUM(N$73:N$76)),N75/ISSUM(N$73:N$76),0)</f>
        <v>0.16487273440104924</v>
      </c>
      <c r="O1025" s="19">
        <f>IF(ISNUMBER(O75/ISSUM(O$73:O$76)),O75/ISSUM(O$73:O$76),0)</f>
        <v>0.1713417058620651</v>
      </c>
      <c r="P1025" s="19">
        <f>IF(ISNUMBER(P75/ISSUM(P$73:P$76)),P75/ISSUM(P$73:P$76),0)</f>
        <v>0.17337258426941307</v>
      </c>
      <c r="Q1025" s="19">
        <f>IF(ISNUMBER(Q75/ISSUM(Q$73:Q$76)),Q75/ISSUM(Q$73:Q$76),0)</f>
        <v>0.17585748459844133</v>
      </c>
      <c r="R1025" s="19">
        <f>IF(ISNUMBER(R75/ISSUM(R$73:R$76)),R75/ISSUM(R$73:R$76),0)</f>
        <v>0.17910064680128474</v>
      </c>
      <c r="S1025" s="19">
        <f>IF(ISNUMBER(S75/ISSUM(S$73:S$76)),S75/ISSUM(S$73:S$76),0)</f>
        <v>0.17758732938336425</v>
      </c>
      <c r="T1025" s="19">
        <f>IF(ISNUMBER(T75/ISSUM(T$73:T$76)),T75/ISSUM(T$73:T$76),0)</f>
        <v>0.17960446823963122</v>
      </c>
      <c r="U1025" s="19">
        <f>IF(ISNUMBER(U75/ISSUM(U$73:U$76)),U75/ISSUM(U$73:U$76),0)</f>
        <v>0.18198588256352743</v>
      </c>
      <c r="V1025" s="19">
        <f>IF(ISNUMBER(V75/ISSUM(V$73:V$76)),V75/ISSUM(V$73:V$76),0)</f>
        <v>0.18394154247461628</v>
      </c>
      <c r="W1025" s="19">
        <f>IF(ISNUMBER(W75/ISSUM(W$73:W$76)),W75/ISSUM(W$73:W$76),0)</f>
        <v>0.19297844292920094</v>
      </c>
      <c r="X1025" s="19">
        <f>IF(ISNUMBER(X75/ISSUM(X$73:X$76)),X75/ISSUM(X$73:X$76),0)</f>
        <v>0.1959391856065747</v>
      </c>
      <c r="Y1025" s="19">
        <f>IF(ISNUMBER(Y75/ISSUM(Y$73:Y$76)),Y75/ISSUM(Y$73:Y$76),0)</f>
        <v>0.19100197094163976</v>
      </c>
      <c r="Z1025" s="19">
        <f>IF(ISNUMBER(Z75/ISSUM(Z$73:Z$76)),Z75/ISSUM(Z$73:Z$76),0)</f>
        <v>0.19038653185748378</v>
      </c>
      <c r="AA1025" s="19">
        <f>IF(ISNUMBER(AA75/ISSUM(AA$73:AA$76)),AA75/ISSUM(AA$73:AA$76),0)</f>
        <v>0.18915827045523895</v>
      </c>
      <c r="AB1025" s="19">
        <f>IF(ISNUMBER(AB75/ISSUM(AB$73:AB$76)),AB75/ISSUM(AB$73:AB$76),0)</f>
        <v>0.18752516389762788</v>
      </c>
      <c r="AC1025" s="19">
        <f>IF(ISNUMBER(AC75/ISSUM(AC$73:AC$76)),AC75/ISSUM(AC$73:AC$76),0)</f>
        <v>0.19035913097112289</v>
      </c>
      <c r="AD1025" s="19">
        <f>IF(ISNUMBER(AD75/ISSUM(AD$73:AD$76)),AD75/ISSUM(AD$73:AD$76),0)</f>
        <v>0.19204100853915698</v>
      </c>
      <c r="AE1025" s="19">
        <f>IF(ISNUMBER(AE75/ISSUM(AE$73:AE$76)),AE75/ISSUM(AE$73:AE$76),0)</f>
        <v>0.19769388783012454</v>
      </c>
      <c r="AF1025" s="19">
        <f>IF(ISNUMBER(AF75/ISSUM(AF$73:AF$76)),AF75/ISSUM(AF$73:AF$76),0)</f>
        <v>0.19734858990878903</v>
      </c>
      <c r="AG1025" s="19">
        <f>IF(ISNUMBER(AG75/ISSUM(AG$73:AG$76)),AG75/ISSUM(AG$73:AG$76),0)</f>
        <v>0.19712644849383881</v>
      </c>
      <c r="AH1025" s="19">
        <f>IF(ISNUMBER(AH75/ISSUM(AH$73:AH$76)),AH75/ISSUM(AH$73:AH$76),0)</f>
        <v>0.19558160243649239</v>
      </c>
      <c r="AI1025" s="19">
        <f>IF(ISNUMBER(AI75/ISSUM(AI$73:AI$76)),AI75/ISSUM(AI$73:AI$76),0)</f>
        <v>0.19410244187180706</v>
      </c>
      <c r="AJ1025" s="19">
        <f>IF(ISNUMBER(AJ75/ISSUM(AJ$73:AJ$76)),AJ75/ISSUM(AJ$73:AJ$76),0)</f>
        <v>0.20034086951049015</v>
      </c>
      <c r="AK1025" s="19">
        <f>IF(ISNUMBER(AK75/ISSUM(AK$73:AK$76)),AK75/ISSUM(AK$73:AK$76),0)</f>
        <v>0.20479734343279968</v>
      </c>
      <c r="AL1025" s="19">
        <f>IF(ISNUMBER(AL75/ISSUM(AL$73:AL$76)),AL75/ISSUM(AL$73:AL$76),0)</f>
        <v>0.20035081386830508</v>
      </c>
      <c r="AM1025" s="19">
        <f>IF(ISNUMBER(AM75/ISSUM(AM$73:AM$76)),AM75/ISSUM(AM$73:AM$76),0)</f>
        <v>0.19848637664931953</v>
      </c>
      <c r="AN1025" s="19">
        <f>IF(ISNUMBER(AN75/ISSUM(AN$73:AN$76)),AN75/ISSUM(AN$73:AN$76),0)</f>
        <v>0.18951513085311558</v>
      </c>
      <c r="AO1025" s="19">
        <f>IF(ISNUMBER(AO75/ISSUM(AO$73:AO$76)),AO75/ISSUM(AO$73:AO$76),0)</f>
        <v>0.18653041587676344</v>
      </c>
      <c r="AP1025" s="19">
        <f>IF(ISNUMBER(AP75/ISSUM(AP$73:AP$76)),AP75/ISSUM(AP$73:AP$76),0)</f>
        <v>0.18049559327972911</v>
      </c>
      <c r="AQ1025" s="19">
        <f>IF(ISNUMBER(AQ75/ISSUM(AQ$73:AQ$76)),AQ75/ISSUM(AQ$73:AQ$76),0)</f>
        <v>0.17376188428989967</v>
      </c>
      <c r="AR1025" s="19">
        <f>IF(ISNUMBER(AR75/ISSUM(AR$73:AR$76)),AR75/ISSUM(AR$73:AR$76),0)</f>
        <v>0.17857326602342607</v>
      </c>
      <c r="AS1025" s="19">
        <f>IF(ISNUMBER(AS75/ISSUM(AS$73:AS$76)),AS75/ISSUM(AS$73:AS$76),0)</f>
        <v>0.17978568290919217</v>
      </c>
      <c r="AT1025" s="19">
        <f>IF(ISNUMBER(AT75/ISSUM(AT$73:AT$76)),AT75/ISSUM(AT$73:AT$76),0)</f>
        <v>0.17839191503246371</v>
      </c>
      <c r="AU1025" s="19">
        <f>IF(ISNUMBER(AU75/ISSUM(AU$73:AU$76)),AU75/ISSUM(AU$73:AU$76),0)</f>
        <v>0.17487694562543299</v>
      </c>
      <c r="AV1025" s="19">
        <f>IF(ISNUMBER(AV75/ISSUM(AV$73:AV$76)),AV75/ISSUM(AV$73:AV$76),0)</f>
        <v>0.17036390220136965</v>
      </c>
      <c r="AW1025" s="19">
        <f>IF(ISNUMBER(AW75/ISSUM(AW$73:AW$76)),AW75/ISSUM(AW$73:AW$76),0)</f>
        <v>0.17023022890974285</v>
      </c>
      <c r="AX1025" s="19">
        <f>IF(ISNUMBER(AX75/ISSUM(AX$73:AX$76)),AX75/ISSUM(AX$73:AX$76),0)</f>
        <v>0.16742722896725304</v>
      </c>
      <c r="AY1025" s="19">
        <f>IF(ISNUMBER(AY75/ISSUM(AY$73:AY$76)),AY75/ISSUM(AY$73:AY$76),0)</f>
        <v>0.1653797950850896</v>
      </c>
      <c r="AZ1025" s="19">
        <f>IF(ISNUMBER(AZ75/ISSUM(AZ$73:AZ$76)),AZ75/ISSUM(AZ$73:AZ$76),0)</f>
        <v>0.16573120432039923</v>
      </c>
      <c r="BA1025" s="19">
        <f>IF(ISNUMBER(BA75/ISSUM(BA$73:BA$76)),BA75/ISSUM(BA$73:BA$76),0)</f>
        <v>0.16580498343564548</v>
      </c>
    </row>
    <row r="1026" spans="6:53" x14ac:dyDescent="0.2">
      <c r="F1026" s="144" t="s">
        <v>447</v>
      </c>
      <c r="G1026" s="62" t="s">
        <v>1042</v>
      </c>
      <c r="H1026" s="19">
        <f>IF(ISNUMBER(H76/ISSUM(H$73:H$76)),H76/ISSUM(H$73:H$76),0)</f>
        <v>0.22653061285832798</v>
      </c>
      <c r="I1026" s="19">
        <f>IF(ISNUMBER(I76/ISSUM(I$73:I$76)),I76/ISSUM(I$73:I$76),0)</f>
        <v>0.24476226598178313</v>
      </c>
      <c r="J1026" s="19">
        <f>IF(ISNUMBER(J76/ISSUM(J$73:J$76)),J76/ISSUM(J$73:J$76),0)</f>
        <v>0.24249726575665642</v>
      </c>
      <c r="K1026" s="19">
        <f>IF(ISNUMBER(K76/ISSUM(K$73:K$76)),K76/ISSUM(K$73:K$76),0)</f>
        <v>0.23618026137002265</v>
      </c>
      <c r="L1026" s="19">
        <f>IF(ISNUMBER(L76/ISSUM(L$73:L$76)),L76/ISSUM(L$73:L$76),0)</f>
        <v>0.23446668669702711</v>
      </c>
      <c r="M1026" s="19">
        <f>IF(ISNUMBER(M76/ISSUM(M$73:M$76)),M76/ISSUM(M$73:M$76),0)</f>
        <v>0.23996640142758557</v>
      </c>
      <c r="N1026" s="19">
        <f>IF(ISNUMBER(N76/ISSUM(N$73:N$76)),N76/ISSUM(N$73:N$76),0)</f>
        <v>0.21795582213327275</v>
      </c>
      <c r="O1026" s="19">
        <f>IF(ISNUMBER(O76/ISSUM(O$73:O$76)),O76/ISSUM(O$73:O$76),0)</f>
        <v>0.21954430287478247</v>
      </c>
      <c r="P1026" s="19">
        <f>IF(ISNUMBER(P76/ISSUM(P$73:P$76)),P76/ISSUM(P$73:P$76),0)</f>
        <v>0.23694843537149951</v>
      </c>
      <c r="Q1026" s="19">
        <f>IF(ISNUMBER(Q76/ISSUM(Q$73:Q$76)),Q76/ISSUM(Q$73:Q$76),0)</f>
        <v>0.23911994533343575</v>
      </c>
      <c r="R1026" s="19">
        <f>IF(ISNUMBER(R76/ISSUM(R$73:R$76)),R76/ISSUM(R$73:R$76),0)</f>
        <v>0.23030879904528764</v>
      </c>
      <c r="S1026" s="19">
        <f>IF(ISNUMBER(S76/ISSUM(S$73:S$76)),S76/ISSUM(S$73:S$76),0)</f>
        <v>0.22434441163629854</v>
      </c>
      <c r="T1026" s="19">
        <f>IF(ISNUMBER(T76/ISSUM(T$73:T$76)),T76/ISSUM(T$73:T$76),0)</f>
        <v>0.21317995901597639</v>
      </c>
      <c r="U1026" s="19">
        <f>IF(ISNUMBER(U76/ISSUM(U$73:U$76)),U76/ISSUM(U$73:U$76),0)</f>
        <v>0.20792326506884282</v>
      </c>
      <c r="V1026" s="19">
        <f>IF(ISNUMBER(V76/ISSUM(V$73:V$76)),V76/ISSUM(V$73:V$76),0)</f>
        <v>0.21019604317792098</v>
      </c>
      <c r="W1026" s="19">
        <f>IF(ISNUMBER(W76/ISSUM(W$73:W$76)),W76/ISSUM(W$73:W$76),0)</f>
        <v>0.1999478115975839</v>
      </c>
      <c r="X1026" s="19">
        <f>IF(ISNUMBER(X76/ISSUM(X$73:X$76)),X76/ISSUM(X$73:X$76),0)</f>
        <v>0.20913610058311211</v>
      </c>
      <c r="Y1026" s="19">
        <f>IF(ISNUMBER(Y76/ISSUM(Y$73:Y$76)),Y76/ISSUM(Y$73:Y$76),0)</f>
        <v>0.24010472173627545</v>
      </c>
      <c r="Z1026" s="19">
        <f>IF(ISNUMBER(Z76/ISSUM(Z$73:Z$76)),Z76/ISSUM(Z$73:Z$76),0)</f>
        <v>0.24673331534336879</v>
      </c>
      <c r="AA1026" s="19">
        <f>IF(ISNUMBER(AA76/ISSUM(AA$73:AA$76)),AA76/ISSUM(AA$73:AA$76),0)</f>
        <v>0.25411757625673498</v>
      </c>
      <c r="AB1026" s="19">
        <f>IF(ISNUMBER(AB76/ISSUM(AB$73:AB$76)),AB76/ISSUM(AB$73:AB$76),0)</f>
        <v>0.2711846784335884</v>
      </c>
      <c r="AC1026" s="19">
        <f>IF(ISNUMBER(AC76/ISSUM(AC$73:AC$76)),AC76/ISSUM(AC$73:AC$76),0)</f>
        <v>0.26725933202391794</v>
      </c>
      <c r="AD1026" s="19">
        <f>IF(ISNUMBER(AD76/ISSUM(AD$73:AD$76)),AD76/ISSUM(AD$73:AD$76),0)</f>
        <v>0.2686817304755571</v>
      </c>
      <c r="AE1026" s="19">
        <f>IF(ISNUMBER(AE76/ISSUM(AE$73:AE$76)),AE76/ISSUM(AE$73:AE$76),0)</f>
        <v>0.2572836497558621</v>
      </c>
      <c r="AF1026" s="19">
        <f>IF(ISNUMBER(AF76/ISSUM(AF$73:AF$76)),AF76/ISSUM(AF$73:AF$76),0)</f>
        <v>0.26425197480214091</v>
      </c>
      <c r="AG1026" s="19">
        <f>IF(ISNUMBER(AG76/ISSUM(AG$73:AG$76)),AG76/ISSUM(AG$73:AG$76),0)</f>
        <v>0.26870355527647327</v>
      </c>
      <c r="AH1026" s="19">
        <f>IF(ISNUMBER(AH76/ISSUM(AH$73:AH$76)),AH76/ISSUM(AH$73:AH$76),0)</f>
        <v>0.27158270526576866</v>
      </c>
      <c r="AI1026" s="19">
        <f>IF(ISNUMBER(AI76/ISSUM(AI$73:AI$76)),AI76/ISSUM(AI$73:AI$76),0)</f>
        <v>0.27145468902593689</v>
      </c>
      <c r="AJ1026" s="19">
        <f>IF(ISNUMBER(AJ76/ISSUM(AJ$73:AJ$76)),AJ76/ISSUM(AJ$73:AJ$76),0)</f>
        <v>0.2449185762972067</v>
      </c>
      <c r="AK1026" s="19">
        <f>IF(ISNUMBER(AK76/ISSUM(AK$73:AK$76)),AK76/ISSUM(AK$73:AK$76),0)</f>
        <v>0.22603624013055354</v>
      </c>
      <c r="AL1026" s="19">
        <f>IF(ISNUMBER(AL76/ISSUM(AL$73:AL$76)),AL76/ISSUM(AL$73:AL$76),0)</f>
        <v>0.23301592499076867</v>
      </c>
      <c r="AM1026" s="19">
        <f>IF(ISNUMBER(AM76/ISSUM(AM$73:AM$76)),AM76/ISSUM(AM$73:AM$76),0)</f>
        <v>0.2302293129266525</v>
      </c>
      <c r="AN1026" s="19">
        <f>IF(ISNUMBER(AN76/ISSUM(AN$73:AN$76)),AN76/ISSUM(AN$73:AN$76),0)</f>
        <v>0.24631674665389525</v>
      </c>
      <c r="AO1026" s="19">
        <f>IF(ISNUMBER(AO76/ISSUM(AO$73:AO$76)),AO76/ISSUM(AO$73:AO$76),0)</f>
        <v>0.24265870453962651</v>
      </c>
      <c r="AP1026" s="19">
        <f>IF(ISNUMBER(AP76/ISSUM(AP$73:AP$76)),AP76/ISSUM(AP$73:AP$76),0)</f>
        <v>0.25604367096562686</v>
      </c>
      <c r="AQ1026" s="19">
        <f>IF(ISNUMBER(AQ76/ISSUM(AQ$73:AQ$76)),AQ76/ISSUM(AQ$73:AQ$76),0)</f>
        <v>0.27776516421824338</v>
      </c>
      <c r="AR1026" s="19">
        <f>IF(ISNUMBER(AR76/ISSUM(AR$73:AR$76)),AR76/ISSUM(AR$73:AR$76),0)</f>
        <v>0.25708062126647302</v>
      </c>
      <c r="AS1026" s="19">
        <f>IF(ISNUMBER(AS76/ISSUM(AS$73:AS$76)),AS76/ISSUM(AS$73:AS$76),0)</f>
        <v>0.24421860928983977</v>
      </c>
      <c r="AT1026" s="19">
        <f>IF(ISNUMBER(AT76/ISSUM(AT$73:AT$76)),AT76/ISSUM(AT$73:AT$76),0)</f>
        <v>0.24385304009771966</v>
      </c>
      <c r="AU1026" s="19">
        <f>IF(ISNUMBER(AU76/ISSUM(AU$73:AU$76)),AU76/ISSUM(AU$73:AU$76),0)</f>
        <v>0.2471787957050455</v>
      </c>
      <c r="AV1026" s="19">
        <f>IF(ISNUMBER(AV76/ISSUM(AV$73:AV$76)),AV76/ISSUM(AV$73:AV$76),0)</f>
        <v>0.24524490502729401</v>
      </c>
      <c r="AW1026" s="19">
        <f>IF(ISNUMBER(AW76/ISSUM(AW$73:AW$76)),AW76/ISSUM(AW$73:AW$76),0)</f>
        <v>0.25270196465952777</v>
      </c>
      <c r="AX1026" s="19">
        <f>IF(ISNUMBER(AX76/ISSUM(AX$73:AX$76)),AX76/ISSUM(AX$73:AX$76),0)</f>
        <v>0.2631015118030503</v>
      </c>
      <c r="AY1026" s="19">
        <f>IF(ISNUMBER(AY76/ISSUM(AY$73:AY$76)),AY76/ISSUM(AY$73:AY$76),0)</f>
        <v>0.26857885601938891</v>
      </c>
      <c r="AZ1026" s="19">
        <f>IF(ISNUMBER(AZ76/ISSUM(AZ$73:AZ$76)),AZ76/ISSUM(AZ$73:AZ$76),0)</f>
        <v>0.26638442863213835</v>
      </c>
      <c r="BA1026" s="19">
        <f>IF(ISNUMBER(BA76/ISSUM(BA$73:BA$76)),BA76/ISSUM(BA$73:BA$76),0)</f>
        <v>0.26293286602176308</v>
      </c>
    </row>
    <row r="1027" spans="6:53" x14ac:dyDescent="0.2">
      <c r="F1027" s="59"/>
      <c r="G1027" s="54"/>
      <c r="H1027" s="58"/>
      <c r="I1027" s="58"/>
      <c r="J1027" s="58"/>
      <c r="K1027" s="58"/>
      <c r="L1027" s="58"/>
      <c r="M1027" s="58"/>
      <c r="N1027" s="58"/>
      <c r="O1027" s="58"/>
      <c r="P1027" s="58"/>
      <c r="Q1027" s="58"/>
      <c r="R1027" s="58"/>
      <c r="S1027" s="58"/>
      <c r="T1027" s="58"/>
      <c r="U1027" s="58"/>
      <c r="V1027" s="58"/>
      <c r="W1027" s="58"/>
      <c r="X1027" s="58"/>
      <c r="Y1027" s="58"/>
      <c r="Z1027" s="58"/>
      <c r="AA1027" s="58"/>
      <c r="AB1027" s="58"/>
      <c r="AC1027" s="58"/>
      <c r="AD1027" s="58"/>
      <c r="AE1027" s="58"/>
      <c r="AF1027" s="58"/>
      <c r="AG1027" s="58"/>
      <c r="AH1027" s="58"/>
      <c r="AI1027" s="58"/>
      <c r="AJ1027" s="58"/>
      <c r="AK1027" s="58"/>
      <c r="AL1027" s="58"/>
      <c r="AM1027" s="58"/>
      <c r="AN1027" s="58"/>
      <c r="AO1027" s="170"/>
      <c r="AP1027" s="58"/>
      <c r="AQ1027" s="58"/>
      <c r="AR1027" s="58"/>
      <c r="AS1027" s="58"/>
      <c r="AT1027" s="58"/>
      <c r="AU1027" s="58"/>
      <c r="AV1027" s="58"/>
      <c r="AW1027" s="58"/>
      <c r="AX1027" s="58"/>
      <c r="AY1027" s="58"/>
      <c r="AZ1027" s="58"/>
      <c r="BA1027" s="58"/>
    </row>
    <row r="1028" spans="6:53" x14ac:dyDescent="0.2">
      <c r="F1028" s="59"/>
      <c r="G1028" s="54"/>
      <c r="H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c r="AF1028" s="21"/>
      <c r="AG1028" s="21"/>
      <c r="AH1028" s="21"/>
      <c r="AI1028" s="21"/>
      <c r="AJ1028" s="21"/>
      <c r="AK1028" s="21"/>
      <c r="AL1028" s="21"/>
      <c r="AM1028" s="21"/>
      <c r="AN1028" s="21"/>
      <c r="AO1028" s="21"/>
      <c r="AP1028" s="21"/>
      <c r="AQ1028" s="21"/>
      <c r="AR1028" s="21"/>
      <c r="AS1028" s="21"/>
      <c r="AT1028" s="21"/>
      <c r="AU1028" s="21"/>
      <c r="AV1028" s="21"/>
      <c r="AW1028" s="21"/>
      <c r="AX1028" s="21"/>
      <c r="AY1028" s="21"/>
      <c r="AZ1028" s="21"/>
      <c r="BA1028" s="21"/>
    </row>
    <row r="1029" spans="6:53" x14ac:dyDescent="0.2">
      <c r="F1029" s="59"/>
      <c r="G1029" s="54"/>
      <c r="H1029" s="58"/>
      <c r="I1029" s="58"/>
      <c r="J1029" s="58"/>
      <c r="K1029" s="58"/>
      <c r="L1029" s="58"/>
      <c r="M1029" s="58"/>
      <c r="N1029" s="58"/>
      <c r="O1029" s="58"/>
      <c r="P1029" s="58"/>
      <c r="Q1029" s="58"/>
      <c r="R1029" s="58"/>
      <c r="S1029" s="58"/>
      <c r="T1029" s="58"/>
      <c r="U1029" s="58"/>
      <c r="V1029" s="58"/>
      <c r="W1029" s="58"/>
      <c r="X1029" s="58"/>
      <c r="Y1029" s="58"/>
      <c r="Z1029" s="58"/>
      <c r="AA1029" s="58"/>
      <c r="AB1029" s="58"/>
      <c r="AC1029" s="58"/>
      <c r="AD1029" s="58"/>
      <c r="AE1029" s="58"/>
      <c r="AF1029" s="58"/>
      <c r="AG1029" s="58"/>
      <c r="AH1029" s="58"/>
      <c r="AI1029" s="58"/>
      <c r="AJ1029" s="58"/>
      <c r="AK1029" s="58"/>
      <c r="AL1029" s="58"/>
      <c r="AM1029" s="58"/>
      <c r="AN1029" s="58"/>
      <c r="AO1029" s="170"/>
      <c r="AP1029" s="58"/>
      <c r="AQ1029" s="58"/>
      <c r="AR1029" s="58"/>
      <c r="AS1029" s="58"/>
      <c r="AT1029" s="58"/>
      <c r="AU1029" s="58"/>
      <c r="AV1029" s="58"/>
      <c r="AW1029" s="58"/>
      <c r="AX1029" s="58"/>
      <c r="AY1029" s="58"/>
      <c r="AZ1029" s="58"/>
      <c r="BA1029" s="58"/>
    </row>
    <row r="1030" spans="6:53" x14ac:dyDescent="0.2">
      <c r="AM1030" s="61"/>
      <c r="AN1030" s="61"/>
      <c r="AO1030" s="171"/>
      <c r="AP1030" s="61"/>
      <c r="AQ1030" s="61"/>
      <c r="AR1030" s="61"/>
      <c r="AS1030" s="61"/>
      <c r="AT1030" s="61"/>
      <c r="AU1030" s="61"/>
      <c r="AV1030" s="61"/>
      <c r="AW1030" s="61"/>
      <c r="AX1030" s="61"/>
      <c r="AY1030" s="61"/>
      <c r="AZ1030" s="61"/>
      <c r="BA1030" s="61"/>
    </row>
    <row r="1031" spans="6:53" x14ac:dyDescent="0.2">
      <c r="AM1031" s="61"/>
      <c r="AN1031" s="61"/>
      <c r="AO1031" s="171"/>
      <c r="AP1031" s="61"/>
      <c r="AQ1031" s="61"/>
      <c r="AR1031" s="61"/>
      <c r="AS1031" s="61"/>
      <c r="AT1031" s="61"/>
      <c r="AU1031" s="61"/>
      <c r="AV1031" s="61"/>
      <c r="AW1031" s="61"/>
      <c r="AX1031" s="61"/>
      <c r="AY1031" s="61"/>
      <c r="AZ1031" s="61"/>
      <c r="BA1031" s="61"/>
    </row>
    <row r="1032" spans="6:53" x14ac:dyDescent="0.2">
      <c r="AM1032" s="61"/>
      <c r="AN1032" s="61"/>
      <c r="AO1032" s="171"/>
      <c r="AP1032" s="61"/>
      <c r="AQ1032" s="61"/>
      <c r="AR1032" s="61"/>
      <c r="AS1032" s="61"/>
      <c r="AT1032" s="61"/>
      <c r="AU1032" s="61"/>
      <c r="AV1032" s="61"/>
      <c r="AW1032" s="61"/>
      <c r="AX1032" s="61"/>
      <c r="AY1032" s="61"/>
      <c r="AZ1032" s="61"/>
      <c r="BA1032" s="61"/>
    </row>
    <row r="1033" spans="6:53" x14ac:dyDescent="0.2">
      <c r="AM1033" s="61"/>
      <c r="AN1033" s="61"/>
      <c r="AO1033" s="171"/>
      <c r="AP1033" s="61"/>
      <c r="AQ1033" s="61"/>
      <c r="AR1033" s="61"/>
      <c r="AS1033" s="61"/>
      <c r="AT1033" s="61"/>
      <c r="AU1033" s="61"/>
      <c r="AV1033" s="61"/>
      <c r="AW1033" s="61"/>
      <c r="AX1033" s="61"/>
      <c r="AY1033" s="61"/>
      <c r="AZ1033" s="61"/>
      <c r="BA1033" s="61"/>
    </row>
    <row r="1034" spans="6:53" x14ac:dyDescent="0.2">
      <c r="AM1034" s="61"/>
      <c r="AN1034" s="61"/>
      <c r="AO1034" s="171"/>
      <c r="AP1034" s="61"/>
      <c r="AQ1034" s="61"/>
      <c r="AR1034" s="61"/>
      <c r="AS1034" s="61"/>
      <c r="AT1034" s="61"/>
      <c r="AU1034" s="61"/>
      <c r="AV1034" s="61"/>
      <c r="AW1034" s="61"/>
      <c r="AX1034" s="61"/>
      <c r="AY1034" s="61"/>
      <c r="AZ1034" s="61"/>
      <c r="BA1034" s="61"/>
    </row>
    <row r="1035" spans="6:53" x14ac:dyDescent="0.2">
      <c r="AM1035" s="61"/>
      <c r="AN1035" s="61"/>
      <c r="AO1035" s="171"/>
      <c r="AP1035" s="61"/>
      <c r="AQ1035" s="61"/>
      <c r="AR1035" s="61"/>
      <c r="AS1035" s="61"/>
      <c r="AT1035" s="61"/>
      <c r="AU1035" s="61"/>
      <c r="AV1035" s="61"/>
      <c r="AW1035" s="61"/>
      <c r="AX1035" s="61"/>
      <c r="AY1035" s="61"/>
      <c r="AZ1035" s="61"/>
      <c r="BA1035" s="61"/>
    </row>
    <row r="1036" spans="6:53" x14ac:dyDescent="0.2">
      <c r="AM1036" s="61"/>
      <c r="AN1036" s="61"/>
      <c r="AO1036" s="171"/>
      <c r="AP1036" s="61"/>
      <c r="AQ1036" s="61"/>
      <c r="AR1036" s="61"/>
      <c r="AS1036" s="61"/>
      <c r="AT1036" s="61"/>
      <c r="AU1036" s="61"/>
      <c r="AV1036" s="61"/>
      <c r="AW1036" s="61"/>
      <c r="AX1036" s="61"/>
      <c r="AY1036" s="61"/>
      <c r="AZ1036" s="61"/>
      <c r="BA1036" s="61"/>
    </row>
    <row r="1037" spans="6:53" x14ac:dyDescent="0.2">
      <c r="AM1037" s="61"/>
      <c r="AN1037" s="61"/>
      <c r="AO1037" s="171"/>
      <c r="AP1037" s="61"/>
      <c r="AQ1037" s="61"/>
      <c r="AR1037" s="61"/>
      <c r="AS1037" s="61"/>
      <c r="AT1037" s="61"/>
      <c r="AU1037" s="61"/>
      <c r="AV1037" s="61"/>
      <c r="AW1037" s="61"/>
      <c r="AX1037" s="61"/>
      <c r="AY1037" s="61"/>
      <c r="AZ1037" s="61"/>
      <c r="BA1037" s="61"/>
    </row>
    <row r="1038" spans="6:53" x14ac:dyDescent="0.2">
      <c r="AM1038" s="61"/>
      <c r="AN1038" s="61"/>
      <c r="AO1038" s="171"/>
      <c r="AP1038" s="61"/>
      <c r="AQ1038" s="61"/>
      <c r="AR1038" s="61"/>
      <c r="AS1038" s="61"/>
      <c r="AT1038" s="61"/>
      <c r="AU1038" s="61"/>
      <c r="AV1038" s="61"/>
      <c r="AW1038" s="61"/>
      <c r="AX1038" s="61"/>
      <c r="AY1038" s="61"/>
      <c r="AZ1038" s="61"/>
      <c r="BA1038" s="61"/>
    </row>
    <row r="1039" spans="6:53" x14ac:dyDescent="0.2">
      <c r="AM1039" s="61"/>
      <c r="AN1039" s="61"/>
      <c r="AO1039" s="171"/>
      <c r="AP1039" s="61"/>
      <c r="AQ1039" s="61"/>
      <c r="AR1039" s="61"/>
      <c r="AS1039" s="61"/>
      <c r="AT1039" s="61"/>
      <c r="AU1039" s="61"/>
      <c r="AV1039" s="61"/>
      <c r="AW1039" s="61"/>
      <c r="AX1039" s="61"/>
      <c r="AY1039" s="61"/>
      <c r="AZ1039" s="61"/>
      <c r="BA1039" s="61"/>
    </row>
    <row r="1040" spans="6:53" x14ac:dyDescent="0.2">
      <c r="AM1040" s="61"/>
      <c r="AN1040" s="61"/>
      <c r="AO1040" s="171"/>
      <c r="AP1040" s="61"/>
      <c r="AQ1040" s="61"/>
      <c r="AR1040" s="61"/>
      <c r="AS1040" s="61"/>
      <c r="AT1040" s="61"/>
      <c r="AU1040" s="61"/>
      <c r="AV1040" s="61"/>
      <c r="AW1040" s="61"/>
      <c r="AX1040" s="61"/>
      <c r="AY1040" s="61"/>
      <c r="AZ1040" s="61"/>
      <c r="BA1040" s="61"/>
    </row>
    <row r="1041" spans="39:53" x14ac:dyDescent="0.2">
      <c r="AM1041" s="61"/>
      <c r="AN1041" s="61"/>
      <c r="AO1041" s="171"/>
      <c r="AP1041" s="61"/>
      <c r="AQ1041" s="61"/>
      <c r="AR1041" s="61"/>
      <c r="AS1041" s="61"/>
      <c r="AT1041" s="61"/>
      <c r="AU1041" s="61"/>
      <c r="AV1041" s="61"/>
      <c r="AW1041" s="61"/>
      <c r="AX1041" s="61"/>
      <c r="AY1041" s="61"/>
      <c r="AZ1041" s="61"/>
      <c r="BA1041" s="61"/>
    </row>
    <row r="1042" spans="39:53" x14ac:dyDescent="0.2">
      <c r="AM1042" s="61"/>
      <c r="AN1042" s="61"/>
      <c r="AO1042" s="171"/>
      <c r="AP1042" s="61"/>
      <c r="AQ1042" s="61"/>
      <c r="AR1042" s="61"/>
      <c r="AS1042" s="61"/>
      <c r="AT1042" s="61"/>
      <c r="AU1042" s="61"/>
      <c r="AV1042" s="61"/>
      <c r="AW1042" s="61"/>
      <c r="AX1042" s="61"/>
      <c r="AY1042" s="61"/>
      <c r="AZ1042" s="61"/>
      <c r="BA1042" s="61"/>
    </row>
    <row r="1043" spans="39:53" x14ac:dyDescent="0.2">
      <c r="AM1043" s="61"/>
      <c r="AN1043" s="61"/>
      <c r="AO1043" s="171"/>
      <c r="AP1043" s="61"/>
      <c r="AQ1043" s="61"/>
      <c r="AR1043" s="61"/>
      <c r="AS1043" s="61"/>
      <c r="AT1043" s="61"/>
      <c r="AU1043" s="61"/>
      <c r="AV1043" s="61"/>
      <c r="AW1043" s="61"/>
      <c r="AX1043" s="61"/>
      <c r="AY1043" s="61"/>
      <c r="AZ1043" s="61"/>
      <c r="BA1043" s="61"/>
    </row>
    <row r="1044" spans="39:53" x14ac:dyDescent="0.2">
      <c r="AM1044" s="61"/>
      <c r="AN1044" s="61"/>
      <c r="AO1044" s="171"/>
      <c r="AP1044" s="61"/>
      <c r="AQ1044" s="61"/>
      <c r="AR1044" s="61"/>
      <c r="AS1044" s="61"/>
      <c r="AT1044" s="61"/>
      <c r="AU1044" s="61"/>
      <c r="AV1044" s="61"/>
      <c r="AW1044" s="61"/>
      <c r="AX1044" s="61"/>
      <c r="AY1044" s="61"/>
      <c r="AZ1044" s="61"/>
      <c r="BA1044" s="61"/>
    </row>
    <row r="1045" spans="39:53" x14ac:dyDescent="0.2">
      <c r="AM1045" s="61"/>
      <c r="AN1045" s="61"/>
      <c r="AO1045" s="171"/>
      <c r="AP1045" s="61"/>
      <c r="AQ1045" s="61"/>
      <c r="AR1045" s="61"/>
      <c r="AS1045" s="61"/>
      <c r="AT1045" s="61"/>
      <c r="AU1045" s="61"/>
      <c r="AV1045" s="61"/>
      <c r="AW1045" s="61"/>
      <c r="AX1045" s="61"/>
      <c r="AY1045" s="61"/>
      <c r="AZ1045" s="61"/>
      <c r="BA1045" s="61"/>
    </row>
    <row r="1046" spans="39:53" x14ac:dyDescent="0.2">
      <c r="AM1046" s="61"/>
      <c r="AN1046" s="61"/>
      <c r="AO1046" s="171"/>
      <c r="AP1046" s="61"/>
      <c r="AQ1046" s="61"/>
      <c r="AR1046" s="61"/>
      <c r="AS1046" s="61"/>
      <c r="AT1046" s="61"/>
      <c r="AU1046" s="61"/>
      <c r="AV1046" s="61"/>
      <c r="AW1046" s="61"/>
      <c r="AX1046" s="61"/>
      <c r="AY1046" s="61"/>
      <c r="AZ1046" s="61"/>
      <c r="BA1046" s="61"/>
    </row>
    <row r="1047" spans="39:53" x14ac:dyDescent="0.2">
      <c r="AM1047" s="61"/>
      <c r="AN1047" s="61"/>
      <c r="AO1047" s="171"/>
      <c r="AP1047" s="61"/>
      <c r="AQ1047" s="61"/>
      <c r="AR1047" s="61"/>
      <c r="AS1047" s="61"/>
      <c r="AT1047" s="61"/>
      <c r="AU1047" s="61"/>
      <c r="AV1047" s="61"/>
      <c r="AW1047" s="61"/>
      <c r="AX1047" s="61"/>
      <c r="AY1047" s="61"/>
      <c r="AZ1047" s="61"/>
      <c r="BA1047" s="61"/>
    </row>
    <row r="1048" spans="39:53" x14ac:dyDescent="0.2">
      <c r="AM1048" s="61"/>
      <c r="AN1048" s="61"/>
      <c r="AO1048" s="171"/>
      <c r="AP1048" s="61"/>
      <c r="AQ1048" s="61"/>
      <c r="AR1048" s="61"/>
      <c r="AS1048" s="61"/>
      <c r="AT1048" s="61"/>
      <c r="AU1048" s="61"/>
      <c r="AV1048" s="61"/>
      <c r="AW1048" s="61"/>
      <c r="AX1048" s="61"/>
      <c r="AY1048" s="61"/>
      <c r="AZ1048" s="61"/>
      <c r="BA1048" s="61"/>
    </row>
    <row r="1049" spans="39:53" x14ac:dyDescent="0.2">
      <c r="AM1049" s="61"/>
      <c r="AN1049" s="61"/>
      <c r="AO1049" s="171"/>
      <c r="AP1049" s="61"/>
      <c r="AQ1049" s="61"/>
      <c r="AR1049" s="61"/>
      <c r="AS1049" s="61"/>
      <c r="AT1049" s="61"/>
      <c r="AU1049" s="61"/>
      <c r="AV1049" s="61"/>
      <c r="AW1049" s="61"/>
      <c r="AX1049" s="61"/>
      <c r="AY1049" s="61"/>
      <c r="AZ1049" s="61"/>
      <c r="BA1049" s="61"/>
    </row>
    <row r="1050" spans="39:53" x14ac:dyDescent="0.2">
      <c r="AM1050" s="61"/>
      <c r="AN1050" s="61"/>
      <c r="AO1050" s="171"/>
      <c r="AP1050" s="61"/>
      <c r="AQ1050" s="61"/>
      <c r="AR1050" s="61"/>
      <c r="AS1050" s="61"/>
      <c r="AT1050" s="61"/>
      <c r="AU1050" s="61"/>
      <c r="AV1050" s="61"/>
      <c r="AW1050" s="61"/>
      <c r="AX1050" s="61"/>
      <c r="AY1050" s="61"/>
      <c r="AZ1050" s="61"/>
      <c r="BA1050" s="61"/>
    </row>
    <row r="1051" spans="39:53" x14ac:dyDescent="0.2">
      <c r="AM1051" s="61"/>
      <c r="AN1051" s="61"/>
      <c r="AO1051" s="171"/>
      <c r="AP1051" s="61"/>
      <c r="AQ1051" s="61"/>
      <c r="AR1051" s="61"/>
      <c r="AS1051" s="61"/>
      <c r="AT1051" s="61"/>
      <c r="AU1051" s="61"/>
      <c r="AV1051" s="61"/>
      <c r="AW1051" s="61"/>
      <c r="AX1051" s="61"/>
      <c r="AY1051" s="61"/>
      <c r="AZ1051" s="61"/>
      <c r="BA1051" s="61"/>
    </row>
    <row r="1052" spans="39:53" x14ac:dyDescent="0.2">
      <c r="AM1052" s="61"/>
      <c r="AN1052" s="61"/>
      <c r="AO1052" s="171"/>
      <c r="AP1052" s="61"/>
      <c r="AQ1052" s="61"/>
      <c r="AR1052" s="61"/>
      <c r="AS1052" s="61"/>
      <c r="AT1052" s="61"/>
      <c r="AU1052" s="61"/>
      <c r="AV1052" s="61"/>
      <c r="AW1052" s="61"/>
      <c r="AX1052" s="61"/>
      <c r="AY1052" s="61"/>
      <c r="AZ1052" s="61"/>
      <c r="BA1052" s="61"/>
    </row>
    <row r="1053" spans="39:53" x14ac:dyDescent="0.2">
      <c r="AM1053" s="61"/>
      <c r="AN1053" s="61"/>
      <c r="AO1053" s="171"/>
      <c r="AP1053" s="61"/>
      <c r="AQ1053" s="61"/>
      <c r="AR1053" s="61"/>
      <c r="AS1053" s="61"/>
      <c r="AT1053" s="61"/>
      <c r="AU1053" s="61"/>
      <c r="AV1053" s="61"/>
      <c r="AW1053" s="61"/>
      <c r="AX1053" s="61"/>
      <c r="AY1053" s="61"/>
      <c r="AZ1053" s="61"/>
      <c r="BA1053" s="61"/>
    </row>
    <row r="1054" spans="39:53" x14ac:dyDescent="0.2">
      <c r="AM1054" s="61"/>
      <c r="AN1054" s="61"/>
      <c r="AO1054" s="171"/>
      <c r="AP1054" s="61"/>
      <c r="AQ1054" s="61"/>
      <c r="AR1054" s="61"/>
      <c r="AS1054" s="61"/>
      <c r="AT1054" s="61"/>
      <c r="AU1054" s="61"/>
      <c r="AV1054" s="61"/>
      <c r="AW1054" s="61"/>
      <c r="AX1054" s="61"/>
      <c r="AY1054" s="61"/>
      <c r="AZ1054" s="61"/>
      <c r="BA1054" s="61"/>
    </row>
    <row r="1055" spans="39:53" x14ac:dyDescent="0.2">
      <c r="AM1055" s="61"/>
      <c r="AN1055" s="61"/>
      <c r="AO1055" s="171"/>
      <c r="AP1055" s="61"/>
      <c r="AQ1055" s="61"/>
      <c r="AR1055" s="61"/>
      <c r="AS1055" s="61"/>
      <c r="AT1055" s="61"/>
      <c r="AU1055" s="61"/>
      <c r="AV1055" s="61"/>
      <c r="AW1055" s="61"/>
      <c r="AX1055" s="61"/>
      <c r="AY1055" s="61"/>
      <c r="AZ1055" s="61"/>
      <c r="BA1055" s="61"/>
    </row>
    <row r="1056" spans="39:53" x14ac:dyDescent="0.2">
      <c r="AM1056" s="61"/>
      <c r="AN1056" s="61"/>
      <c r="AO1056" s="171"/>
      <c r="AP1056" s="61"/>
      <c r="AQ1056" s="61"/>
      <c r="AR1056" s="61"/>
      <c r="AS1056" s="61"/>
      <c r="AT1056" s="61"/>
      <c r="AU1056" s="61"/>
      <c r="AV1056" s="61"/>
      <c r="AW1056" s="61"/>
      <c r="AX1056" s="61"/>
      <c r="AY1056" s="61"/>
      <c r="AZ1056" s="61"/>
      <c r="BA1056" s="61"/>
    </row>
    <row r="1057" spans="39:53" x14ac:dyDescent="0.2">
      <c r="AM1057" s="61"/>
      <c r="AN1057" s="61"/>
      <c r="AO1057" s="171"/>
      <c r="AP1057" s="61"/>
      <c r="AQ1057" s="61"/>
      <c r="AR1057" s="61"/>
      <c r="AS1057" s="61"/>
      <c r="AT1057" s="61"/>
      <c r="AU1057" s="61"/>
      <c r="AV1057" s="61"/>
      <c r="AW1057" s="61"/>
      <c r="AX1057" s="61"/>
      <c r="AY1057" s="61"/>
      <c r="AZ1057" s="61"/>
      <c r="BA1057" s="61"/>
    </row>
    <row r="1058" spans="39:53" x14ac:dyDescent="0.2">
      <c r="AM1058" s="61"/>
      <c r="AN1058" s="61"/>
      <c r="AO1058" s="171"/>
      <c r="AP1058" s="61"/>
      <c r="AQ1058" s="61"/>
      <c r="AR1058" s="61"/>
      <c r="AS1058" s="61"/>
      <c r="AT1058" s="61"/>
      <c r="AU1058" s="61"/>
      <c r="AV1058" s="61"/>
      <c r="AW1058" s="61"/>
      <c r="AX1058" s="61"/>
      <c r="AY1058" s="61"/>
      <c r="AZ1058" s="61"/>
      <c r="BA1058" s="61"/>
    </row>
    <row r="1059" spans="39:53" x14ac:dyDescent="0.2">
      <c r="AM1059" s="61"/>
      <c r="AN1059" s="61"/>
      <c r="AO1059" s="171"/>
      <c r="AP1059" s="61"/>
      <c r="AQ1059" s="61"/>
      <c r="AR1059" s="61"/>
      <c r="AS1059" s="61"/>
      <c r="AT1059" s="61"/>
      <c r="AU1059" s="61"/>
      <c r="AV1059" s="61"/>
      <c r="AW1059" s="61"/>
      <c r="AX1059" s="61"/>
      <c r="AY1059" s="61"/>
      <c r="AZ1059" s="61"/>
      <c r="BA1059" s="61"/>
    </row>
    <row r="1060" spans="39:53" x14ac:dyDescent="0.2">
      <c r="AM1060" s="61"/>
      <c r="AN1060" s="61"/>
      <c r="AO1060" s="171"/>
      <c r="AP1060" s="61"/>
      <c r="AQ1060" s="61"/>
      <c r="AR1060" s="61"/>
      <c r="AS1060" s="61"/>
      <c r="AT1060" s="61"/>
      <c r="AU1060" s="61"/>
      <c r="AV1060" s="61"/>
      <c r="AW1060" s="61"/>
      <c r="AX1060" s="61"/>
      <c r="AY1060" s="61"/>
      <c r="AZ1060" s="61"/>
      <c r="BA1060" s="61"/>
    </row>
    <row r="1061" spans="39:53" x14ac:dyDescent="0.2">
      <c r="AM1061" s="61"/>
      <c r="AN1061" s="61"/>
      <c r="AO1061" s="171"/>
      <c r="AP1061" s="61"/>
      <c r="AQ1061" s="61"/>
      <c r="AR1061" s="61"/>
      <c r="AS1061" s="61"/>
      <c r="AT1061" s="61"/>
      <c r="AU1061" s="61"/>
      <c r="AV1061" s="61"/>
      <c r="AW1061" s="61"/>
      <c r="AX1061" s="61"/>
      <c r="AY1061" s="61"/>
      <c r="AZ1061" s="61"/>
      <c r="BA1061" s="61"/>
    </row>
    <row r="1062" spans="39:53" x14ac:dyDescent="0.2">
      <c r="AM1062" s="61"/>
      <c r="AN1062" s="61"/>
      <c r="AO1062" s="171"/>
      <c r="AP1062" s="61"/>
      <c r="AQ1062" s="61"/>
      <c r="AR1062" s="61"/>
      <c r="AS1062" s="61"/>
      <c r="AT1062" s="61"/>
      <c r="AU1062" s="61"/>
      <c r="AV1062" s="61"/>
      <c r="AW1062" s="61"/>
      <c r="AX1062" s="61"/>
      <c r="AY1062" s="61"/>
      <c r="AZ1062" s="61"/>
      <c r="BA1062" s="61"/>
    </row>
    <row r="1063" spans="39:53" x14ac:dyDescent="0.2">
      <c r="AM1063" s="61"/>
      <c r="AN1063" s="61"/>
      <c r="AO1063" s="171"/>
      <c r="AP1063" s="61"/>
      <c r="AQ1063" s="61"/>
      <c r="AR1063" s="61"/>
      <c r="AS1063" s="61"/>
      <c r="AT1063" s="61"/>
      <c r="AU1063" s="61"/>
      <c r="AV1063" s="61"/>
      <c r="AW1063" s="61"/>
      <c r="AX1063" s="61"/>
      <c r="AY1063" s="61"/>
      <c r="AZ1063" s="61"/>
      <c r="BA1063" s="61"/>
    </row>
    <row r="1064" spans="39:53" x14ac:dyDescent="0.2">
      <c r="AM1064" s="61"/>
      <c r="AN1064" s="61"/>
      <c r="AO1064" s="171"/>
      <c r="AP1064" s="61"/>
      <c r="AQ1064" s="61"/>
      <c r="AR1064" s="61"/>
      <c r="AS1064" s="61"/>
      <c r="AT1064" s="61"/>
      <c r="AU1064" s="61"/>
      <c r="AV1064" s="61"/>
      <c r="AW1064" s="61"/>
      <c r="AX1064" s="61"/>
      <c r="AY1064" s="61"/>
      <c r="AZ1064" s="61"/>
      <c r="BA1064" s="61"/>
    </row>
    <row r="1065" spans="39:53" x14ac:dyDescent="0.2">
      <c r="AM1065" s="61"/>
      <c r="AN1065" s="61"/>
      <c r="AO1065" s="171"/>
      <c r="AP1065" s="61"/>
      <c r="AQ1065" s="61"/>
      <c r="AR1065" s="61"/>
      <c r="AS1065" s="61"/>
      <c r="AT1065" s="61"/>
      <c r="AU1065" s="61"/>
      <c r="AV1065" s="61"/>
      <c r="AW1065" s="61"/>
      <c r="AX1065" s="61"/>
      <c r="AY1065" s="61"/>
      <c r="AZ1065" s="61"/>
      <c r="BA1065" s="61"/>
    </row>
    <row r="1066" spans="39:53" x14ac:dyDescent="0.2">
      <c r="AM1066" s="61"/>
      <c r="AN1066" s="61"/>
      <c r="AO1066" s="171"/>
      <c r="AP1066" s="61"/>
      <c r="AQ1066" s="61"/>
      <c r="AR1066" s="61"/>
      <c r="AS1066" s="61"/>
      <c r="AT1066" s="61"/>
      <c r="AU1066" s="61"/>
      <c r="AV1066" s="61"/>
      <c r="AW1066" s="61"/>
      <c r="AX1066" s="61"/>
      <c r="AY1066" s="61"/>
      <c r="AZ1066" s="61"/>
      <c r="BA1066" s="61"/>
    </row>
    <row r="1067" spans="39:53" x14ac:dyDescent="0.2">
      <c r="AM1067" s="61"/>
      <c r="AN1067" s="61"/>
      <c r="AO1067" s="171"/>
      <c r="AP1067" s="61"/>
      <c r="AQ1067" s="61"/>
      <c r="AR1067" s="61"/>
      <c r="AS1067" s="61"/>
      <c r="AT1067" s="61"/>
      <c r="AU1067" s="61"/>
      <c r="AV1067" s="61"/>
      <c r="AW1067" s="61"/>
      <c r="AX1067" s="61"/>
      <c r="AY1067" s="61"/>
      <c r="AZ1067" s="61"/>
      <c r="BA1067" s="61"/>
    </row>
    <row r="1068" spans="39:53" x14ac:dyDescent="0.2">
      <c r="AM1068" s="61"/>
      <c r="AN1068" s="61"/>
      <c r="AO1068" s="171"/>
      <c r="AP1068" s="61"/>
      <c r="AQ1068" s="61"/>
      <c r="AR1068" s="61"/>
      <c r="AS1068" s="61"/>
      <c r="AT1068" s="61"/>
      <c r="AU1068" s="61"/>
      <c r="AV1068" s="61"/>
      <c r="AW1068" s="61"/>
      <c r="AX1068" s="61"/>
      <c r="AY1068" s="61"/>
      <c r="AZ1068" s="61"/>
      <c r="BA1068" s="61"/>
    </row>
    <row r="1069" spans="39:53" x14ac:dyDescent="0.2">
      <c r="AM1069" s="61"/>
      <c r="AN1069" s="61"/>
      <c r="AO1069" s="171"/>
      <c r="AP1069" s="61"/>
      <c r="AQ1069" s="61"/>
      <c r="AR1069" s="61"/>
      <c r="AS1069" s="61"/>
      <c r="AT1069" s="61"/>
      <c r="AU1069" s="61"/>
      <c r="AV1069" s="61"/>
      <c r="AW1069" s="61"/>
      <c r="AX1069" s="61"/>
      <c r="AY1069" s="61"/>
      <c r="AZ1069" s="61"/>
      <c r="BA1069" s="61"/>
    </row>
    <row r="1070" spans="39:53" x14ac:dyDescent="0.2">
      <c r="AM1070" s="61"/>
      <c r="AN1070" s="61"/>
      <c r="AO1070" s="171"/>
      <c r="AP1070" s="61"/>
      <c r="AQ1070" s="61"/>
      <c r="AR1070" s="61"/>
      <c r="AS1070" s="61"/>
      <c r="AT1070" s="61"/>
      <c r="AU1070" s="61"/>
      <c r="AV1070" s="61"/>
      <c r="AW1070" s="61"/>
      <c r="AX1070" s="61"/>
      <c r="AY1070" s="61"/>
      <c r="AZ1070" s="61"/>
      <c r="BA1070" s="61"/>
    </row>
    <row r="1071" spans="39:53" x14ac:dyDescent="0.2">
      <c r="AM1071" s="61"/>
      <c r="AN1071" s="61"/>
      <c r="AO1071" s="171"/>
      <c r="AP1071" s="61"/>
      <c r="AQ1071" s="61"/>
      <c r="AR1071" s="61"/>
      <c r="AS1071" s="61"/>
      <c r="AT1071" s="61"/>
      <c r="AU1071" s="61"/>
      <c r="AV1071" s="61"/>
      <c r="AW1071" s="61"/>
      <c r="AX1071" s="61"/>
      <c r="AY1071" s="61"/>
      <c r="AZ1071" s="61"/>
      <c r="BA1071" s="61"/>
    </row>
    <row r="1072" spans="39:53" x14ac:dyDescent="0.2">
      <c r="AM1072" s="61"/>
      <c r="AN1072" s="61"/>
      <c r="AO1072" s="171"/>
      <c r="AP1072" s="61"/>
      <c r="AQ1072" s="61"/>
      <c r="AR1072" s="61"/>
      <c r="AS1072" s="61"/>
      <c r="AT1072" s="61"/>
      <c r="AU1072" s="61"/>
      <c r="AV1072" s="61"/>
      <c r="AW1072" s="61"/>
      <c r="AX1072" s="61"/>
      <c r="AY1072" s="61"/>
      <c r="AZ1072" s="61"/>
      <c r="BA1072" s="61"/>
    </row>
    <row r="1073" spans="39:53" x14ac:dyDescent="0.2">
      <c r="AM1073" s="61"/>
      <c r="AN1073" s="61"/>
      <c r="AO1073" s="171"/>
      <c r="AP1073" s="61"/>
      <c r="AQ1073" s="61"/>
      <c r="AR1073" s="61"/>
      <c r="AS1073" s="61"/>
      <c r="AT1073" s="61"/>
      <c r="AU1073" s="61"/>
      <c r="AV1073" s="61"/>
      <c r="AW1073" s="61"/>
      <c r="AX1073" s="61"/>
      <c r="AY1073" s="61"/>
      <c r="AZ1073" s="61"/>
      <c r="BA1073" s="61"/>
    </row>
    <row r="1074" spans="39:53" x14ac:dyDescent="0.2">
      <c r="AM1074" s="61"/>
      <c r="AN1074" s="61"/>
      <c r="AO1074" s="171"/>
      <c r="AP1074" s="61"/>
      <c r="AQ1074" s="61"/>
      <c r="AR1074" s="61"/>
      <c r="AS1074" s="61"/>
      <c r="AT1074" s="61"/>
      <c r="AU1074" s="61"/>
      <c r="AV1074" s="61"/>
      <c r="AW1074" s="61"/>
      <c r="AX1074" s="61"/>
      <c r="AY1074" s="61"/>
      <c r="AZ1074" s="61"/>
      <c r="BA1074" s="61"/>
    </row>
    <row r="1075" spans="39:53" x14ac:dyDescent="0.2">
      <c r="AM1075" s="61"/>
      <c r="AN1075" s="61"/>
      <c r="AO1075" s="171"/>
      <c r="AP1075" s="61"/>
      <c r="AQ1075" s="61"/>
      <c r="AR1075" s="61"/>
      <c r="AS1075" s="61"/>
      <c r="AT1075" s="61"/>
      <c r="AU1075" s="61"/>
      <c r="AV1075" s="61"/>
      <c r="AW1075" s="61"/>
      <c r="AX1075" s="61"/>
      <c r="AY1075" s="61"/>
      <c r="AZ1075" s="61"/>
      <c r="BA1075" s="61"/>
    </row>
    <row r="1076" spans="39:53" x14ac:dyDescent="0.2">
      <c r="AM1076" s="61"/>
      <c r="AN1076" s="61"/>
      <c r="AO1076" s="171"/>
      <c r="AP1076" s="61"/>
      <c r="AQ1076" s="61"/>
      <c r="AR1076" s="61"/>
      <c r="AS1076" s="61"/>
      <c r="AT1076" s="61"/>
      <c r="AU1076" s="61"/>
      <c r="AV1076" s="61"/>
      <c r="AW1076" s="61"/>
      <c r="AX1076" s="61"/>
      <c r="AY1076" s="61"/>
      <c r="AZ1076" s="61"/>
      <c r="BA1076" s="61"/>
    </row>
    <row r="1077" spans="39:53" x14ac:dyDescent="0.2">
      <c r="AM1077" s="61"/>
      <c r="AN1077" s="61"/>
      <c r="AO1077" s="171"/>
      <c r="AP1077" s="61"/>
      <c r="AQ1077" s="61"/>
      <c r="AR1077" s="61"/>
      <c r="AS1077" s="61"/>
      <c r="AT1077" s="61"/>
      <c r="AU1077" s="61"/>
      <c r="AV1077" s="61"/>
      <c r="AW1077" s="61"/>
      <c r="AX1077" s="61"/>
      <c r="AY1077" s="61"/>
      <c r="AZ1077" s="61"/>
      <c r="BA1077" s="61"/>
    </row>
    <row r="1078" spans="39:53" x14ac:dyDescent="0.2">
      <c r="AM1078" s="61"/>
      <c r="AN1078" s="61"/>
      <c r="AO1078" s="171"/>
      <c r="AP1078" s="61"/>
      <c r="AQ1078" s="61"/>
      <c r="AR1078" s="61"/>
      <c r="AS1078" s="61"/>
      <c r="AT1078" s="61"/>
      <c r="AU1078" s="61"/>
      <c r="AV1078" s="61"/>
      <c r="AW1078" s="61"/>
      <c r="AX1078" s="61"/>
      <c r="AY1078" s="61"/>
      <c r="AZ1078" s="61"/>
      <c r="BA1078" s="61"/>
    </row>
    <row r="1079" spans="39:53" x14ac:dyDescent="0.2">
      <c r="AM1079" s="61"/>
      <c r="AN1079" s="61"/>
      <c r="AO1079" s="171"/>
      <c r="AP1079" s="61"/>
      <c r="AQ1079" s="61"/>
      <c r="AR1079" s="61"/>
      <c r="AS1079" s="61"/>
      <c r="AT1079" s="61"/>
      <c r="AU1079" s="61"/>
      <c r="AV1079" s="61"/>
      <c r="AW1079" s="61"/>
      <c r="AX1079" s="61"/>
      <c r="AY1079" s="61"/>
      <c r="AZ1079" s="61"/>
      <c r="BA1079" s="61"/>
    </row>
    <row r="1080" spans="39:53" x14ac:dyDescent="0.2">
      <c r="AM1080" s="61"/>
      <c r="AN1080" s="61"/>
      <c r="AO1080" s="171"/>
      <c r="AP1080" s="61"/>
      <c r="AQ1080" s="61"/>
      <c r="AR1080" s="61"/>
      <c r="AS1080" s="61"/>
      <c r="AT1080" s="61"/>
      <c r="AU1080" s="61"/>
      <c r="AV1080" s="61"/>
      <c r="AW1080" s="61"/>
      <c r="AX1080" s="61"/>
      <c r="AY1080" s="61"/>
      <c r="AZ1080" s="61"/>
      <c r="BA1080" s="61"/>
    </row>
    <row r="1081" spans="39:53" x14ac:dyDescent="0.2">
      <c r="AM1081" s="61"/>
      <c r="AN1081" s="61"/>
      <c r="AO1081" s="171"/>
      <c r="AP1081" s="61"/>
      <c r="AQ1081" s="61"/>
      <c r="AR1081" s="61"/>
      <c r="AS1081" s="61"/>
      <c r="AT1081" s="61"/>
      <c r="AU1081" s="61"/>
      <c r="AV1081" s="61"/>
      <c r="AW1081" s="61"/>
      <c r="AX1081" s="61"/>
      <c r="AY1081" s="61"/>
      <c r="AZ1081" s="61"/>
      <c r="BA1081" s="61"/>
    </row>
    <row r="1082" spans="39:53" x14ac:dyDescent="0.2">
      <c r="AM1082" s="61"/>
      <c r="AN1082" s="61"/>
      <c r="AO1082" s="171"/>
      <c r="AP1082" s="61"/>
      <c r="AQ1082" s="61"/>
      <c r="AR1082" s="61"/>
      <c r="AS1082" s="61"/>
      <c r="AT1082" s="61"/>
      <c r="AU1082" s="61"/>
      <c r="AV1082" s="61"/>
      <c r="AW1082" s="61"/>
      <c r="AX1082" s="61"/>
      <c r="AY1082" s="61"/>
      <c r="AZ1082" s="61"/>
      <c r="BA1082" s="61"/>
    </row>
    <row r="1083" spans="39:53" x14ac:dyDescent="0.2">
      <c r="AM1083" s="61"/>
      <c r="AN1083" s="61"/>
      <c r="AO1083" s="171"/>
      <c r="AP1083" s="61"/>
      <c r="AQ1083" s="61"/>
      <c r="AR1083" s="61"/>
      <c r="AS1083" s="61"/>
      <c r="AT1083" s="61"/>
      <c r="AU1083" s="61"/>
      <c r="AV1083" s="61"/>
      <c r="AW1083" s="61"/>
      <c r="AX1083" s="61"/>
      <c r="AY1083" s="61"/>
      <c r="AZ1083" s="61"/>
      <c r="BA1083" s="61"/>
    </row>
    <row r="1084" spans="39:53" x14ac:dyDescent="0.2">
      <c r="AM1084" s="61"/>
      <c r="AN1084" s="61"/>
      <c r="AO1084" s="171"/>
      <c r="AP1084" s="61"/>
      <c r="AQ1084" s="61"/>
      <c r="AR1084" s="61"/>
      <c r="AS1084" s="61"/>
      <c r="AT1084" s="61"/>
      <c r="AU1084" s="61"/>
      <c r="AV1084" s="61"/>
      <c r="AW1084" s="61"/>
      <c r="AX1084" s="61"/>
      <c r="AY1084" s="61"/>
      <c r="AZ1084" s="61"/>
      <c r="BA1084" s="61"/>
    </row>
    <row r="1085" spans="39:53" x14ac:dyDescent="0.2">
      <c r="AM1085" s="61"/>
      <c r="AN1085" s="61"/>
      <c r="AO1085" s="171"/>
      <c r="AP1085" s="61"/>
      <c r="AQ1085" s="61"/>
      <c r="AR1085" s="61"/>
      <c r="AS1085" s="61"/>
      <c r="AT1085" s="61"/>
      <c r="AU1085" s="61"/>
      <c r="AV1085" s="61"/>
      <c r="AW1085" s="61"/>
      <c r="AX1085" s="61"/>
      <c r="AY1085" s="61"/>
      <c r="AZ1085" s="61"/>
      <c r="BA1085" s="61"/>
    </row>
    <row r="1086" spans="39:53" x14ac:dyDescent="0.2">
      <c r="AM1086" s="61"/>
      <c r="AN1086" s="61"/>
      <c r="AO1086" s="171"/>
      <c r="AP1086" s="61"/>
      <c r="AQ1086" s="61"/>
      <c r="AR1086" s="61"/>
      <c r="AS1086" s="61"/>
      <c r="AT1086" s="61"/>
      <c r="AU1086" s="61"/>
      <c r="AV1086" s="61"/>
      <c r="AW1086" s="61"/>
      <c r="AX1086" s="61"/>
      <c r="AY1086" s="61"/>
      <c r="AZ1086" s="61"/>
      <c r="BA1086" s="61"/>
    </row>
    <row r="1087" spans="39:53" x14ac:dyDescent="0.2">
      <c r="AM1087" s="61"/>
      <c r="AN1087" s="61"/>
      <c r="AO1087" s="171"/>
      <c r="AP1087" s="61"/>
      <c r="AQ1087" s="61"/>
      <c r="AR1087" s="61"/>
      <c r="AS1087" s="61"/>
      <c r="AT1087" s="61"/>
      <c r="AU1087" s="61"/>
      <c r="AV1087" s="61"/>
      <c r="AW1087" s="61"/>
      <c r="AX1087" s="61"/>
      <c r="AY1087" s="61"/>
      <c r="AZ1087" s="61"/>
      <c r="BA1087" s="61"/>
    </row>
    <row r="1088" spans="39:53" x14ac:dyDescent="0.2">
      <c r="AM1088" s="61"/>
      <c r="AN1088" s="61"/>
      <c r="AO1088" s="171"/>
      <c r="AP1088" s="61"/>
      <c r="AQ1088" s="61"/>
      <c r="AR1088" s="61"/>
      <c r="AS1088" s="61"/>
      <c r="AT1088" s="61"/>
      <c r="AU1088" s="61"/>
      <c r="AV1088" s="61"/>
      <c r="AW1088" s="61"/>
      <c r="AX1088" s="61"/>
      <c r="AY1088" s="61"/>
      <c r="AZ1088" s="61"/>
      <c r="BA1088" s="61"/>
    </row>
    <row r="1089" spans="39:53" x14ac:dyDescent="0.2">
      <c r="AM1089" s="61"/>
      <c r="AN1089" s="61"/>
      <c r="AO1089" s="171"/>
      <c r="AP1089" s="61"/>
      <c r="AQ1089" s="61"/>
      <c r="AR1089" s="61"/>
      <c r="AS1089" s="61"/>
      <c r="AT1089" s="61"/>
      <c r="AU1089" s="61"/>
      <c r="AV1089" s="61"/>
      <c r="AW1089" s="61"/>
      <c r="AX1089" s="61"/>
      <c r="AY1089" s="61"/>
      <c r="AZ1089" s="61"/>
      <c r="BA1089" s="61"/>
    </row>
    <row r="1090" spans="39:53" x14ac:dyDescent="0.2">
      <c r="AM1090" s="61"/>
      <c r="AN1090" s="61"/>
      <c r="AO1090" s="171"/>
      <c r="AP1090" s="61"/>
      <c r="AQ1090" s="61"/>
      <c r="AR1090" s="61"/>
      <c r="AS1090" s="61"/>
      <c r="AT1090" s="61"/>
      <c r="AU1090" s="61"/>
      <c r="AV1090" s="61"/>
      <c r="AW1090" s="61"/>
      <c r="AX1090" s="61"/>
      <c r="AY1090" s="61"/>
      <c r="AZ1090" s="61"/>
      <c r="BA1090" s="61"/>
    </row>
    <row r="1091" spans="39:53" x14ac:dyDescent="0.2">
      <c r="AM1091" s="61"/>
      <c r="AN1091" s="61"/>
      <c r="AO1091" s="171"/>
      <c r="AP1091" s="61"/>
      <c r="AQ1091" s="61"/>
      <c r="AR1091" s="61"/>
      <c r="AS1091" s="61"/>
      <c r="AT1091" s="61"/>
      <c r="AU1091" s="61"/>
      <c r="AV1091" s="61"/>
      <c r="AW1091" s="61"/>
      <c r="AX1091" s="61"/>
      <c r="AY1091" s="61"/>
      <c r="AZ1091" s="61"/>
      <c r="BA1091" s="61"/>
    </row>
    <row r="1092" spans="39:53" x14ac:dyDescent="0.2">
      <c r="AM1092" s="61"/>
      <c r="AN1092" s="61"/>
      <c r="AO1092" s="171"/>
      <c r="AP1092" s="61"/>
      <c r="AQ1092" s="61"/>
      <c r="AR1092" s="61"/>
      <c r="AS1092" s="61"/>
      <c r="AT1092" s="61"/>
      <c r="AU1092" s="61"/>
      <c r="AV1092" s="61"/>
      <c r="AW1092" s="61"/>
      <c r="AX1092" s="61"/>
      <c r="AY1092" s="61"/>
      <c r="AZ1092" s="61"/>
      <c r="BA1092" s="61"/>
    </row>
    <row r="1093" spans="39:53" x14ac:dyDescent="0.2">
      <c r="AM1093" s="61"/>
      <c r="AN1093" s="61"/>
      <c r="AO1093" s="171"/>
      <c r="AP1093" s="61"/>
      <c r="AQ1093" s="61"/>
      <c r="AR1093" s="61"/>
      <c r="AS1093" s="61"/>
      <c r="AT1093" s="61"/>
      <c r="AU1093" s="61"/>
      <c r="AV1093" s="61"/>
      <c r="AW1093" s="61"/>
      <c r="AX1093" s="61"/>
      <c r="AY1093" s="61"/>
      <c r="AZ1093" s="61"/>
      <c r="BA1093" s="61"/>
    </row>
    <row r="1094" spans="39:53" x14ac:dyDescent="0.2">
      <c r="AM1094" s="61"/>
      <c r="AN1094" s="61"/>
      <c r="AO1094" s="171"/>
      <c r="AP1094" s="61"/>
      <c r="AQ1094" s="61"/>
      <c r="AR1094" s="61"/>
      <c r="AS1094" s="61"/>
      <c r="AT1094" s="61"/>
      <c r="AU1094" s="61"/>
      <c r="AV1094" s="61"/>
      <c r="AW1094" s="61"/>
      <c r="AX1094" s="61"/>
      <c r="AY1094" s="61"/>
      <c r="AZ1094" s="61"/>
      <c r="BA1094" s="61"/>
    </row>
    <row r="1095" spans="39:53" x14ac:dyDescent="0.2">
      <c r="AM1095" s="61"/>
      <c r="AN1095" s="61"/>
      <c r="AO1095" s="171"/>
      <c r="AP1095" s="61"/>
      <c r="AQ1095" s="61"/>
      <c r="AR1095" s="61"/>
      <c r="AS1095" s="61"/>
      <c r="AT1095" s="61"/>
      <c r="AU1095" s="61"/>
      <c r="AV1095" s="61"/>
      <c r="AW1095" s="61"/>
      <c r="AX1095" s="61"/>
      <c r="AY1095" s="61"/>
      <c r="AZ1095" s="61"/>
      <c r="BA1095" s="61"/>
    </row>
    <row r="1096" spans="39:53" x14ac:dyDescent="0.2">
      <c r="AM1096" s="61"/>
      <c r="AN1096" s="61"/>
      <c r="AO1096" s="171"/>
      <c r="AP1096" s="61"/>
      <c r="AQ1096" s="61"/>
      <c r="AR1096" s="61"/>
      <c r="AS1096" s="61"/>
      <c r="AT1096" s="61"/>
      <c r="AU1096" s="61"/>
      <c r="AV1096" s="61"/>
      <c r="AW1096" s="61"/>
      <c r="AX1096" s="61"/>
      <c r="AY1096" s="61"/>
      <c r="AZ1096" s="61"/>
      <c r="BA1096" s="61"/>
    </row>
    <row r="1097" spans="39:53" x14ac:dyDescent="0.2">
      <c r="AM1097" s="61"/>
      <c r="AN1097" s="61"/>
      <c r="AO1097" s="171"/>
      <c r="AP1097" s="61"/>
      <c r="AQ1097" s="61"/>
      <c r="AR1097" s="61"/>
      <c r="AS1097" s="61"/>
      <c r="AT1097" s="61"/>
      <c r="AU1097" s="61"/>
      <c r="AV1097" s="61"/>
      <c r="AW1097" s="61"/>
      <c r="AX1097" s="61"/>
      <c r="AY1097" s="61"/>
      <c r="AZ1097" s="61"/>
      <c r="BA1097" s="61"/>
    </row>
    <row r="1098" spans="39:53" x14ac:dyDescent="0.2">
      <c r="AM1098" s="61"/>
      <c r="AN1098" s="61"/>
      <c r="AO1098" s="171"/>
      <c r="AP1098" s="61"/>
      <c r="AQ1098" s="61"/>
      <c r="AR1098" s="61"/>
      <c r="AS1098" s="61"/>
      <c r="AT1098" s="61"/>
      <c r="AU1098" s="61"/>
      <c r="AV1098" s="61"/>
      <c r="AW1098" s="61"/>
      <c r="AX1098" s="61"/>
      <c r="AY1098" s="61"/>
      <c r="AZ1098" s="61"/>
      <c r="BA1098" s="61"/>
    </row>
    <row r="1099" spans="39:53" x14ac:dyDescent="0.2">
      <c r="AM1099" s="61"/>
      <c r="AN1099" s="61"/>
      <c r="AO1099" s="171"/>
      <c r="AP1099" s="61"/>
      <c r="AQ1099" s="61"/>
      <c r="AR1099" s="61"/>
      <c r="AS1099" s="61"/>
      <c r="AT1099" s="61"/>
      <c r="AU1099" s="61"/>
      <c r="AV1099" s="61"/>
      <c r="AW1099" s="61"/>
      <c r="AX1099" s="61"/>
      <c r="AY1099" s="61"/>
      <c r="AZ1099" s="61"/>
      <c r="BA1099" s="61"/>
    </row>
    <row r="1100" spans="39:53" x14ac:dyDescent="0.2">
      <c r="AM1100" s="61"/>
      <c r="AN1100" s="61"/>
      <c r="AO1100" s="171"/>
      <c r="AP1100" s="61"/>
      <c r="AQ1100" s="61"/>
      <c r="AR1100" s="61"/>
      <c r="AS1100" s="61"/>
      <c r="AT1100" s="61"/>
      <c r="AU1100" s="61"/>
      <c r="AV1100" s="61"/>
      <c r="AW1100" s="61"/>
      <c r="AX1100" s="61"/>
      <c r="AY1100" s="61"/>
      <c r="AZ1100" s="61"/>
      <c r="BA1100" s="61"/>
    </row>
    <row r="1101" spans="39:53" x14ac:dyDescent="0.2">
      <c r="AM1101" s="61"/>
      <c r="AN1101" s="61"/>
      <c r="AO1101" s="171"/>
      <c r="AP1101" s="61"/>
      <c r="AQ1101" s="61"/>
      <c r="AR1101" s="61"/>
      <c r="AS1101" s="61"/>
      <c r="AT1101" s="61"/>
      <c r="AU1101" s="61"/>
      <c r="AV1101" s="61"/>
      <c r="AW1101" s="61"/>
      <c r="AX1101" s="61"/>
      <c r="AY1101" s="61"/>
      <c r="AZ1101" s="61"/>
      <c r="BA1101" s="61"/>
    </row>
    <row r="1102" spans="39:53" x14ac:dyDescent="0.2">
      <c r="AM1102" s="61"/>
      <c r="AN1102" s="61"/>
      <c r="AO1102" s="171"/>
      <c r="AP1102" s="61"/>
      <c r="AQ1102" s="61"/>
      <c r="AR1102" s="61"/>
      <c r="AS1102" s="61"/>
      <c r="AT1102" s="61"/>
      <c r="AU1102" s="61"/>
      <c r="AV1102" s="61"/>
      <c r="AW1102" s="61"/>
      <c r="AX1102" s="61"/>
      <c r="AY1102" s="61"/>
      <c r="AZ1102" s="61"/>
      <c r="BA1102" s="61"/>
    </row>
    <row r="1103" spans="39:53" x14ac:dyDescent="0.2">
      <c r="AM1103" s="61"/>
      <c r="AN1103" s="61"/>
      <c r="AO1103" s="171"/>
      <c r="AP1103" s="61"/>
      <c r="AQ1103" s="61"/>
      <c r="AR1103" s="61"/>
      <c r="AS1103" s="61"/>
      <c r="AT1103" s="61"/>
      <c r="AU1103" s="61"/>
      <c r="AV1103" s="61"/>
      <c r="AW1103" s="61"/>
      <c r="AX1103" s="61"/>
      <c r="AY1103" s="61"/>
      <c r="AZ1103" s="61"/>
      <c r="BA1103" s="61"/>
    </row>
    <row r="1104" spans="39:53" x14ac:dyDescent="0.2">
      <c r="AM1104" s="61"/>
      <c r="AN1104" s="61"/>
      <c r="AO1104" s="171"/>
      <c r="AP1104" s="61"/>
      <c r="AQ1104" s="61"/>
      <c r="AR1104" s="61"/>
      <c r="AS1104" s="61"/>
      <c r="AT1104" s="61"/>
      <c r="AU1104" s="61"/>
      <c r="AV1104" s="61"/>
      <c r="AW1104" s="61"/>
      <c r="AX1104" s="61"/>
      <c r="AY1104" s="61"/>
      <c r="AZ1104" s="61"/>
      <c r="BA1104" s="61"/>
    </row>
    <row r="1105" spans="39:53" x14ac:dyDescent="0.2">
      <c r="AM1105" s="61"/>
      <c r="AN1105" s="61"/>
      <c r="AO1105" s="171"/>
      <c r="AP1105" s="61"/>
      <c r="AQ1105" s="61"/>
      <c r="AR1105" s="61"/>
      <c r="AS1105" s="61"/>
      <c r="AT1105" s="61"/>
      <c r="AU1105" s="61"/>
      <c r="AV1105" s="61"/>
      <c r="AW1105" s="61"/>
      <c r="AX1105" s="61"/>
      <c r="AY1105" s="61"/>
      <c r="AZ1105" s="61"/>
      <c r="BA1105" s="61"/>
    </row>
    <row r="1106" spans="39:53" x14ac:dyDescent="0.2">
      <c r="AM1106" s="61"/>
      <c r="AN1106" s="61"/>
      <c r="AO1106" s="171"/>
      <c r="AP1106" s="61"/>
      <c r="AQ1106" s="61"/>
      <c r="AR1106" s="61"/>
      <c r="AS1106" s="61"/>
      <c r="AT1106" s="61"/>
      <c r="AU1106" s="61"/>
      <c r="AV1106" s="61"/>
      <c r="AW1106" s="61"/>
      <c r="AX1106" s="61"/>
      <c r="AY1106" s="61"/>
      <c r="AZ1106" s="61"/>
      <c r="BA1106" s="61"/>
    </row>
    <row r="1107" spans="39:53" x14ac:dyDescent="0.2">
      <c r="AM1107" s="61"/>
      <c r="AN1107" s="61"/>
      <c r="AO1107" s="171"/>
      <c r="AP1107" s="61"/>
      <c r="AQ1107" s="61"/>
      <c r="AR1107" s="61"/>
      <c r="AS1107" s="61"/>
      <c r="AT1107" s="61"/>
      <c r="AU1107" s="61"/>
      <c r="AV1107" s="61"/>
      <c r="AW1107" s="61"/>
      <c r="AX1107" s="61"/>
      <c r="AY1107" s="61"/>
      <c r="AZ1107" s="61"/>
      <c r="BA1107" s="61"/>
    </row>
    <row r="1108" spans="39:53" x14ac:dyDescent="0.2">
      <c r="AM1108" s="61"/>
      <c r="AN1108" s="61"/>
      <c r="AO1108" s="171"/>
      <c r="AP1108" s="61"/>
      <c r="AQ1108" s="61"/>
      <c r="AR1108" s="61"/>
      <c r="AS1108" s="61"/>
      <c r="AT1108" s="61"/>
      <c r="AU1108" s="61"/>
      <c r="AV1108" s="61"/>
      <c r="AW1108" s="61"/>
      <c r="AX1108" s="61"/>
      <c r="AY1108" s="61"/>
      <c r="AZ1108" s="61"/>
      <c r="BA1108" s="61"/>
    </row>
    <row r="1109" spans="39:53" x14ac:dyDescent="0.2">
      <c r="AM1109" s="61"/>
      <c r="AN1109" s="61"/>
      <c r="AO1109" s="171"/>
      <c r="AP1109" s="61"/>
      <c r="AQ1109" s="61"/>
      <c r="AR1109" s="61"/>
      <c r="AS1109" s="61"/>
      <c r="AT1109" s="61"/>
      <c r="AU1109" s="61"/>
      <c r="AV1109" s="61"/>
      <c r="AW1109" s="61"/>
      <c r="AX1109" s="61"/>
      <c r="AY1109" s="61"/>
      <c r="AZ1109" s="61"/>
      <c r="BA1109" s="61"/>
    </row>
    <row r="1110" spans="39:53" x14ac:dyDescent="0.2">
      <c r="AM1110" s="61"/>
      <c r="AN1110" s="61"/>
      <c r="AO1110" s="171"/>
      <c r="AP1110" s="61"/>
      <c r="AQ1110" s="61"/>
      <c r="AR1110" s="61"/>
      <c r="AS1110" s="61"/>
      <c r="AT1110" s="61"/>
      <c r="AU1110" s="61"/>
      <c r="AV1110" s="61"/>
      <c r="AW1110" s="61"/>
      <c r="AX1110" s="61"/>
      <c r="AY1110" s="61"/>
      <c r="AZ1110" s="61"/>
      <c r="BA1110" s="61"/>
    </row>
    <row r="1111" spans="39:53" x14ac:dyDescent="0.2">
      <c r="AM1111" s="61"/>
      <c r="AN1111" s="61"/>
      <c r="AO1111" s="171"/>
      <c r="AP1111" s="61"/>
      <c r="AQ1111" s="61"/>
      <c r="AR1111" s="61"/>
      <c r="AS1111" s="61"/>
      <c r="AT1111" s="61"/>
      <c r="AU1111" s="61"/>
      <c r="AV1111" s="61"/>
      <c r="AW1111" s="61"/>
      <c r="AX1111" s="61"/>
      <c r="AY1111" s="61"/>
      <c r="AZ1111" s="61"/>
      <c r="BA1111" s="61"/>
    </row>
    <row r="1112" spans="39:53" x14ac:dyDescent="0.2">
      <c r="AM1112" s="61"/>
      <c r="AN1112" s="61"/>
      <c r="AO1112" s="171"/>
      <c r="AP1112" s="61"/>
      <c r="AQ1112" s="61"/>
      <c r="AR1112" s="61"/>
      <c r="AS1112" s="61"/>
      <c r="AT1112" s="61"/>
      <c r="AU1112" s="61"/>
      <c r="AV1112" s="61"/>
      <c r="AW1112" s="61"/>
      <c r="AX1112" s="61"/>
      <c r="AY1112" s="61"/>
      <c r="AZ1112" s="61"/>
      <c r="BA1112" s="61"/>
    </row>
    <row r="1113" spans="39:53" x14ac:dyDescent="0.2">
      <c r="AM1113" s="61"/>
      <c r="AN1113" s="61"/>
      <c r="AO1113" s="171"/>
      <c r="AP1113" s="61"/>
      <c r="AQ1113" s="61"/>
      <c r="AR1113" s="61"/>
      <c r="AS1113" s="61"/>
      <c r="AT1113" s="61"/>
      <c r="AU1113" s="61"/>
      <c r="AV1113" s="61"/>
      <c r="AW1113" s="61"/>
      <c r="AX1113" s="61"/>
      <c r="AY1113" s="61"/>
      <c r="AZ1113" s="61"/>
      <c r="BA1113" s="61"/>
    </row>
    <row r="1114" spans="39:53" x14ac:dyDescent="0.2">
      <c r="AM1114" s="61"/>
      <c r="AN1114" s="61"/>
      <c r="AO1114" s="171"/>
      <c r="AP1114" s="61"/>
      <c r="AQ1114" s="61"/>
      <c r="AR1114" s="61"/>
      <c r="AS1114" s="61"/>
      <c r="AT1114" s="61"/>
      <c r="AU1114" s="61"/>
      <c r="AV1114" s="61"/>
      <c r="AW1114" s="61"/>
      <c r="AX1114" s="61"/>
      <c r="AY1114" s="61"/>
      <c r="AZ1114" s="61"/>
      <c r="BA1114" s="61"/>
    </row>
    <row r="1115" spans="39:53" x14ac:dyDescent="0.2">
      <c r="AM1115" s="61"/>
      <c r="AN1115" s="61"/>
      <c r="AO1115" s="171"/>
      <c r="AP1115" s="61"/>
      <c r="AQ1115" s="61"/>
      <c r="AR1115" s="61"/>
      <c r="AS1115" s="61"/>
      <c r="AT1115" s="61"/>
      <c r="AU1115" s="61"/>
      <c r="AV1115" s="61"/>
      <c r="AW1115" s="61"/>
      <c r="AX1115" s="61"/>
      <c r="AY1115" s="61"/>
      <c r="AZ1115" s="61"/>
      <c r="BA1115" s="61"/>
    </row>
    <row r="1116" spans="39:53" x14ac:dyDescent="0.2">
      <c r="AM1116" s="61"/>
      <c r="AN1116" s="61"/>
      <c r="AO1116" s="171"/>
      <c r="AP1116" s="61"/>
      <c r="AQ1116" s="61"/>
      <c r="AR1116" s="61"/>
      <c r="AS1116" s="61"/>
      <c r="AT1116" s="61"/>
      <c r="AU1116" s="61"/>
      <c r="AV1116" s="61"/>
      <c r="AW1116" s="61"/>
      <c r="AX1116" s="61"/>
      <c r="AY1116" s="61"/>
      <c r="AZ1116" s="61"/>
      <c r="BA1116" s="61"/>
    </row>
    <row r="1117" spans="39:53" x14ac:dyDescent="0.2">
      <c r="AM1117" s="61"/>
      <c r="AN1117" s="61"/>
      <c r="AO1117" s="171"/>
      <c r="AP1117" s="61"/>
      <c r="AQ1117" s="61"/>
      <c r="AR1117" s="61"/>
      <c r="AS1117" s="61"/>
      <c r="AT1117" s="61"/>
      <c r="AU1117" s="61"/>
      <c r="AV1117" s="61"/>
      <c r="AW1117" s="61"/>
      <c r="AX1117" s="61"/>
      <c r="AY1117" s="61"/>
      <c r="AZ1117" s="61"/>
      <c r="BA1117" s="61"/>
    </row>
    <row r="1118" spans="39:53" x14ac:dyDescent="0.2">
      <c r="AM1118" s="61"/>
      <c r="AN1118" s="61"/>
      <c r="AO1118" s="171"/>
      <c r="AP1118" s="61"/>
      <c r="AQ1118" s="61"/>
      <c r="AR1118" s="61"/>
      <c r="AS1118" s="61"/>
      <c r="AT1118" s="61"/>
      <c r="AU1118" s="61"/>
      <c r="AV1118" s="61"/>
      <c r="AW1118" s="61"/>
      <c r="AX1118" s="61"/>
      <c r="AY1118" s="61"/>
      <c r="AZ1118" s="61"/>
      <c r="BA1118" s="61"/>
    </row>
    <row r="1119" spans="39:53" x14ac:dyDescent="0.2">
      <c r="AM1119" s="61"/>
      <c r="AN1119" s="61"/>
      <c r="AO1119" s="171"/>
      <c r="AP1119" s="61"/>
      <c r="AQ1119" s="61"/>
      <c r="AR1119" s="61"/>
      <c r="AS1119" s="61"/>
      <c r="AT1119" s="61"/>
      <c r="AU1119" s="61"/>
      <c r="AV1119" s="61"/>
      <c r="AW1119" s="61"/>
      <c r="AX1119" s="61"/>
      <c r="AY1119" s="61"/>
      <c r="AZ1119" s="61"/>
      <c r="BA1119" s="61"/>
    </row>
    <row r="1120" spans="39:53" x14ac:dyDescent="0.2">
      <c r="AM1120" s="61"/>
      <c r="AN1120" s="61"/>
      <c r="AO1120" s="171"/>
      <c r="AP1120" s="61"/>
      <c r="AQ1120" s="61"/>
      <c r="AR1120" s="61"/>
      <c r="AS1120" s="61"/>
      <c r="AT1120" s="61"/>
      <c r="AU1120" s="61"/>
      <c r="AV1120" s="61"/>
      <c r="AW1120" s="61"/>
      <c r="AX1120" s="61"/>
      <c r="AY1120" s="61"/>
      <c r="AZ1120" s="61"/>
      <c r="BA1120" s="61"/>
    </row>
    <row r="1121" spans="39:53" x14ac:dyDescent="0.2">
      <c r="AM1121" s="61"/>
      <c r="AN1121" s="61"/>
      <c r="AO1121" s="171"/>
      <c r="AP1121" s="61"/>
      <c r="AQ1121" s="61"/>
      <c r="AR1121" s="61"/>
      <c r="AS1121" s="61"/>
      <c r="AT1121" s="61"/>
      <c r="AU1121" s="61"/>
      <c r="AV1121" s="61"/>
      <c r="AW1121" s="61"/>
      <c r="AX1121" s="61"/>
      <c r="AY1121" s="61"/>
      <c r="AZ1121" s="61"/>
      <c r="BA1121" s="61"/>
    </row>
    <row r="1122" spans="39:53" x14ac:dyDescent="0.2">
      <c r="AM1122" s="61"/>
      <c r="AN1122" s="61"/>
      <c r="AO1122" s="171"/>
      <c r="AP1122" s="61"/>
      <c r="AQ1122" s="61"/>
      <c r="AR1122" s="61"/>
      <c r="AS1122" s="61"/>
      <c r="AT1122" s="61"/>
      <c r="AU1122" s="61"/>
      <c r="AV1122" s="61"/>
      <c r="AW1122" s="61"/>
      <c r="AX1122" s="61"/>
      <c r="AY1122" s="61"/>
      <c r="AZ1122" s="61"/>
      <c r="BA1122" s="61"/>
    </row>
    <row r="1123" spans="39:53" x14ac:dyDescent="0.2">
      <c r="AM1123" s="61"/>
      <c r="AN1123" s="61"/>
      <c r="AO1123" s="171"/>
      <c r="AP1123" s="61"/>
      <c r="AQ1123" s="61"/>
      <c r="AR1123" s="61"/>
      <c r="AS1123" s="61"/>
      <c r="AT1123" s="61"/>
      <c r="AU1123" s="61"/>
      <c r="AV1123" s="61"/>
      <c r="AW1123" s="61"/>
      <c r="AX1123" s="61"/>
      <c r="AY1123" s="61"/>
      <c r="AZ1123" s="61"/>
      <c r="BA1123" s="61"/>
    </row>
    <row r="1124" spans="39:53" x14ac:dyDescent="0.2">
      <c r="AM1124" s="61"/>
      <c r="AN1124" s="61"/>
      <c r="AO1124" s="171"/>
      <c r="AP1124" s="61"/>
      <c r="AQ1124" s="61"/>
      <c r="AR1124" s="61"/>
      <c r="AS1124" s="61"/>
      <c r="AT1124" s="61"/>
      <c r="AU1124" s="61"/>
      <c r="AV1124" s="61"/>
      <c r="AW1124" s="61"/>
      <c r="AX1124" s="61"/>
      <c r="AY1124" s="61"/>
      <c r="AZ1124" s="61"/>
      <c r="BA1124" s="61"/>
    </row>
    <row r="1125" spans="39:53" x14ac:dyDescent="0.2">
      <c r="AM1125" s="61"/>
      <c r="AN1125" s="61"/>
      <c r="AO1125" s="171"/>
      <c r="AP1125" s="61"/>
      <c r="AQ1125" s="61"/>
      <c r="AR1125" s="61"/>
      <c r="AS1125" s="61"/>
      <c r="AT1125" s="61"/>
      <c r="AU1125" s="61"/>
      <c r="AV1125" s="61"/>
      <c r="AW1125" s="61"/>
      <c r="AX1125" s="61"/>
      <c r="AY1125" s="61"/>
      <c r="AZ1125" s="61"/>
      <c r="BA1125" s="61"/>
    </row>
    <row r="1126" spans="39:53" x14ac:dyDescent="0.2">
      <c r="AM1126" s="61"/>
      <c r="AN1126" s="61"/>
      <c r="AO1126" s="171"/>
      <c r="AP1126" s="61"/>
      <c r="AQ1126" s="61"/>
      <c r="AR1126" s="61"/>
      <c r="AS1126" s="61"/>
      <c r="AT1126" s="61"/>
      <c r="AU1126" s="61"/>
      <c r="AV1126" s="61"/>
      <c r="AW1126" s="61"/>
      <c r="AX1126" s="61"/>
      <c r="AY1126" s="61"/>
      <c r="AZ1126" s="61"/>
      <c r="BA1126" s="61"/>
    </row>
    <row r="1127" spans="39:53" x14ac:dyDescent="0.2">
      <c r="AM1127" s="61"/>
      <c r="AN1127" s="61"/>
      <c r="AO1127" s="171"/>
      <c r="AP1127" s="61"/>
      <c r="AQ1127" s="61"/>
      <c r="AR1127" s="61"/>
      <c r="AS1127" s="61"/>
      <c r="AT1127" s="61"/>
      <c r="AU1127" s="61"/>
      <c r="AV1127" s="61"/>
      <c r="AW1127" s="61"/>
      <c r="AX1127" s="61"/>
      <c r="AY1127" s="61"/>
      <c r="AZ1127" s="61"/>
      <c r="BA1127" s="61"/>
    </row>
    <row r="1128" spans="39:53" x14ac:dyDescent="0.2">
      <c r="AM1128" s="61"/>
      <c r="AN1128" s="61"/>
      <c r="AO1128" s="171"/>
      <c r="AP1128" s="61"/>
      <c r="AQ1128" s="61"/>
      <c r="AR1128" s="61"/>
      <c r="AS1128" s="61"/>
      <c r="AT1128" s="61"/>
      <c r="AU1128" s="61"/>
      <c r="AV1128" s="61"/>
      <c r="AW1128" s="61"/>
      <c r="AX1128" s="61"/>
      <c r="AY1128" s="61"/>
      <c r="AZ1128" s="61"/>
      <c r="BA1128" s="61"/>
    </row>
    <row r="1129" spans="39:53" x14ac:dyDescent="0.2">
      <c r="AM1129" s="61"/>
      <c r="AN1129" s="61"/>
      <c r="AO1129" s="171"/>
      <c r="AP1129" s="61"/>
      <c r="AQ1129" s="61"/>
      <c r="AR1129" s="61"/>
      <c r="AS1129" s="61"/>
      <c r="AT1129" s="61"/>
      <c r="AU1129" s="61"/>
      <c r="AV1129" s="61"/>
      <c r="AW1129" s="61"/>
      <c r="AX1129" s="61"/>
      <c r="AY1129" s="61"/>
      <c r="AZ1129" s="61"/>
      <c r="BA1129" s="61"/>
    </row>
    <row r="1130" spans="39:53" x14ac:dyDescent="0.2">
      <c r="AM1130" s="61"/>
      <c r="AN1130" s="61"/>
      <c r="AO1130" s="171"/>
      <c r="AP1130" s="61"/>
      <c r="AQ1130" s="61"/>
      <c r="AR1130" s="61"/>
      <c r="AS1130" s="61"/>
      <c r="AT1130" s="61"/>
      <c r="AU1130" s="61"/>
      <c r="AV1130" s="61"/>
      <c r="AW1130" s="61"/>
      <c r="AX1130" s="61"/>
      <c r="AY1130" s="61"/>
      <c r="AZ1130" s="61"/>
      <c r="BA1130" s="61"/>
    </row>
    <row r="1131" spans="39:53" x14ac:dyDescent="0.2">
      <c r="AM1131" s="61"/>
      <c r="AN1131" s="61"/>
      <c r="AO1131" s="171"/>
      <c r="AP1131" s="61"/>
      <c r="AQ1131" s="61"/>
      <c r="AR1131" s="61"/>
      <c r="AS1131" s="61"/>
      <c r="AT1131" s="61"/>
      <c r="AU1131" s="61"/>
      <c r="AV1131" s="61"/>
      <c r="AW1131" s="61"/>
      <c r="AX1131" s="61"/>
      <c r="AY1131" s="61"/>
      <c r="AZ1131" s="61"/>
      <c r="BA1131" s="61"/>
    </row>
    <row r="1132" spans="39:53" x14ac:dyDescent="0.2">
      <c r="AM1132" s="61"/>
      <c r="AN1132" s="61"/>
      <c r="AO1132" s="171"/>
      <c r="AP1132" s="61"/>
      <c r="AQ1132" s="61"/>
      <c r="AR1132" s="61"/>
      <c r="AS1132" s="61"/>
      <c r="AT1132" s="61"/>
      <c r="AU1132" s="61"/>
      <c r="AV1132" s="61"/>
      <c r="AW1132" s="61"/>
      <c r="AX1132" s="61"/>
      <c r="AY1132" s="61"/>
      <c r="AZ1132" s="61"/>
      <c r="BA1132" s="61"/>
    </row>
    <row r="1133" spans="39:53" x14ac:dyDescent="0.2">
      <c r="AM1133" s="61"/>
      <c r="AN1133" s="61"/>
      <c r="AO1133" s="171"/>
      <c r="AP1133" s="61"/>
      <c r="AQ1133" s="61"/>
      <c r="AR1133" s="61"/>
      <c r="AS1133" s="61"/>
      <c r="AT1133" s="61"/>
      <c r="AU1133" s="61"/>
      <c r="AV1133" s="61"/>
      <c r="AW1133" s="61"/>
      <c r="AX1133" s="61"/>
      <c r="AY1133" s="61"/>
      <c r="AZ1133" s="61"/>
      <c r="BA1133" s="61"/>
    </row>
    <row r="1134" spans="39:53" x14ac:dyDescent="0.2">
      <c r="AM1134" s="61"/>
      <c r="AN1134" s="61"/>
      <c r="AO1134" s="171"/>
      <c r="AP1134" s="61"/>
      <c r="AQ1134" s="61"/>
      <c r="AR1134" s="61"/>
      <c r="AS1134" s="61"/>
      <c r="AT1134" s="61"/>
      <c r="AU1134" s="61"/>
      <c r="AV1134" s="61"/>
      <c r="AW1134" s="61"/>
      <c r="AX1134" s="61"/>
      <c r="AY1134" s="61"/>
      <c r="AZ1134" s="61"/>
      <c r="BA1134" s="61"/>
    </row>
    <row r="1135" spans="39:53" x14ac:dyDescent="0.2">
      <c r="AM1135" s="61"/>
      <c r="AN1135" s="61"/>
      <c r="AO1135" s="171"/>
      <c r="AP1135" s="61"/>
      <c r="AQ1135" s="61"/>
      <c r="AR1135" s="61"/>
      <c r="AS1135" s="61"/>
      <c r="AT1135" s="61"/>
      <c r="AU1135" s="61"/>
      <c r="AV1135" s="61"/>
      <c r="AW1135" s="61"/>
      <c r="AX1135" s="61"/>
      <c r="AY1135" s="61"/>
      <c r="AZ1135" s="61"/>
      <c r="BA1135" s="61"/>
    </row>
    <row r="1136" spans="39:53" x14ac:dyDescent="0.2">
      <c r="AM1136" s="61"/>
      <c r="AN1136" s="61"/>
      <c r="AO1136" s="171"/>
      <c r="AP1136" s="61"/>
      <c r="AQ1136" s="61"/>
      <c r="AR1136" s="61"/>
      <c r="AS1136" s="61"/>
      <c r="AT1136" s="61"/>
      <c r="AU1136" s="61"/>
      <c r="AV1136" s="61"/>
      <c r="AW1136" s="61"/>
      <c r="AX1136" s="61"/>
      <c r="AY1136" s="61"/>
      <c r="AZ1136" s="61"/>
      <c r="BA1136" s="61"/>
    </row>
    <row r="1137" spans="39:53" x14ac:dyDescent="0.2">
      <c r="AM1137" s="61"/>
      <c r="AN1137" s="61"/>
      <c r="AO1137" s="171"/>
      <c r="AP1137" s="61"/>
      <c r="AQ1137" s="61"/>
      <c r="AR1137" s="61"/>
      <c r="AS1137" s="61"/>
      <c r="AT1137" s="61"/>
      <c r="AU1137" s="61"/>
      <c r="AV1137" s="61"/>
      <c r="AW1137" s="61"/>
      <c r="AX1137" s="61"/>
      <c r="AY1137" s="61"/>
      <c r="AZ1137" s="61"/>
      <c r="BA1137" s="61"/>
    </row>
    <row r="1138" spans="39:53" x14ac:dyDescent="0.2">
      <c r="AM1138" s="61"/>
      <c r="AN1138" s="61"/>
      <c r="AO1138" s="171"/>
      <c r="AP1138" s="61"/>
      <c r="AQ1138" s="61"/>
      <c r="AR1138" s="61"/>
      <c r="AS1138" s="61"/>
      <c r="AT1138" s="61"/>
      <c r="AU1138" s="61"/>
      <c r="AV1138" s="61"/>
      <c r="AW1138" s="61"/>
      <c r="AX1138" s="61"/>
      <c r="AY1138" s="61"/>
      <c r="AZ1138" s="61"/>
      <c r="BA1138" s="61"/>
    </row>
    <row r="1139" spans="39:53" x14ac:dyDescent="0.2">
      <c r="AM1139" s="61"/>
      <c r="AN1139" s="61"/>
      <c r="AO1139" s="171"/>
      <c r="AP1139" s="61"/>
      <c r="AQ1139" s="61"/>
      <c r="AR1139" s="61"/>
      <c r="AS1139" s="61"/>
      <c r="AT1139" s="61"/>
      <c r="AU1139" s="61"/>
      <c r="AV1139" s="61"/>
      <c r="AW1139" s="61"/>
      <c r="AX1139" s="61"/>
      <c r="AY1139" s="61"/>
      <c r="AZ1139" s="61"/>
      <c r="BA1139" s="61"/>
    </row>
    <row r="1140" spans="39:53" x14ac:dyDescent="0.2">
      <c r="AM1140" s="61"/>
      <c r="AN1140" s="61"/>
      <c r="AO1140" s="171"/>
      <c r="AP1140" s="61"/>
      <c r="AQ1140" s="61"/>
      <c r="AR1140" s="61"/>
      <c r="AS1140" s="61"/>
      <c r="AT1140" s="61"/>
      <c r="AU1140" s="61"/>
      <c r="AV1140" s="61"/>
      <c r="AW1140" s="61"/>
      <c r="AX1140" s="61"/>
      <c r="AY1140" s="61"/>
      <c r="AZ1140" s="61"/>
      <c r="BA1140" s="61"/>
    </row>
    <row r="1141" spans="39:53" x14ac:dyDescent="0.2">
      <c r="AM1141" s="61"/>
      <c r="AN1141" s="61"/>
      <c r="AO1141" s="171"/>
      <c r="AP1141" s="61"/>
      <c r="AQ1141" s="61"/>
      <c r="AR1141" s="61"/>
      <c r="AS1141" s="61"/>
      <c r="AT1141" s="61"/>
      <c r="AU1141" s="61"/>
      <c r="AV1141" s="61"/>
      <c r="AW1141" s="61"/>
      <c r="AX1141" s="61"/>
      <c r="AY1141" s="61"/>
      <c r="AZ1141" s="61"/>
      <c r="BA1141" s="61"/>
    </row>
    <row r="1142" spans="39:53" x14ac:dyDescent="0.2">
      <c r="AM1142" s="61"/>
      <c r="AN1142" s="61"/>
      <c r="AO1142" s="171"/>
      <c r="AP1142" s="61"/>
      <c r="AQ1142" s="61"/>
      <c r="AR1142" s="61"/>
      <c r="AS1142" s="61"/>
      <c r="AT1142" s="61"/>
      <c r="AU1142" s="61"/>
      <c r="AV1142" s="61"/>
      <c r="AW1142" s="61"/>
      <c r="AX1142" s="61"/>
      <c r="AY1142" s="61"/>
      <c r="AZ1142" s="61"/>
      <c r="BA1142" s="61"/>
    </row>
    <row r="1143" spans="39:53" x14ac:dyDescent="0.2">
      <c r="AM1143" s="61"/>
      <c r="AN1143" s="61"/>
      <c r="AO1143" s="171"/>
      <c r="AP1143" s="61"/>
      <c r="AQ1143" s="61"/>
      <c r="AR1143" s="61"/>
      <c r="AS1143" s="61"/>
      <c r="AT1143" s="61"/>
      <c r="AU1143" s="61"/>
      <c r="AV1143" s="61"/>
      <c r="AW1143" s="61"/>
      <c r="AX1143" s="61"/>
      <c r="AY1143" s="61"/>
      <c r="AZ1143" s="61"/>
      <c r="BA1143" s="61"/>
    </row>
    <row r="1144" spans="39:53" x14ac:dyDescent="0.2">
      <c r="AM1144" s="61"/>
      <c r="AN1144" s="61"/>
      <c r="AO1144" s="171"/>
      <c r="AP1144" s="61"/>
      <c r="AQ1144" s="61"/>
      <c r="AR1144" s="61"/>
      <c r="AS1144" s="61"/>
      <c r="AT1144" s="61"/>
      <c r="AU1144" s="61"/>
      <c r="AV1144" s="61"/>
      <c r="AW1144" s="61"/>
      <c r="AX1144" s="61"/>
      <c r="AY1144" s="61"/>
      <c r="AZ1144" s="61"/>
      <c r="BA1144" s="61"/>
    </row>
    <row r="1145" spans="39:53" x14ac:dyDescent="0.2">
      <c r="AM1145" s="61"/>
      <c r="AN1145" s="61"/>
      <c r="AO1145" s="171"/>
      <c r="AP1145" s="61"/>
      <c r="AQ1145" s="61"/>
      <c r="AR1145" s="61"/>
      <c r="AS1145" s="61"/>
      <c r="AT1145" s="61"/>
      <c r="AU1145" s="61"/>
      <c r="AV1145" s="61"/>
      <c r="AW1145" s="61"/>
      <c r="AX1145" s="61"/>
      <c r="AY1145" s="61"/>
      <c r="AZ1145" s="61"/>
      <c r="BA1145" s="61"/>
    </row>
    <row r="1146" spans="39:53" x14ac:dyDescent="0.2">
      <c r="AM1146" s="61"/>
      <c r="AN1146" s="61"/>
      <c r="AO1146" s="171"/>
      <c r="AP1146" s="61"/>
      <c r="AQ1146" s="61"/>
      <c r="AR1146" s="61"/>
      <c r="AS1146" s="61"/>
      <c r="AT1146" s="61"/>
      <c r="AU1146" s="61"/>
      <c r="AV1146" s="61"/>
      <c r="AW1146" s="61"/>
      <c r="AX1146" s="61"/>
      <c r="AY1146" s="61"/>
      <c r="AZ1146" s="61"/>
      <c r="BA1146" s="61"/>
    </row>
    <row r="1147" spans="39:53" x14ac:dyDescent="0.2">
      <c r="AM1147" s="61"/>
      <c r="AN1147" s="61"/>
      <c r="AO1147" s="171"/>
      <c r="AP1147" s="61"/>
      <c r="AQ1147" s="61"/>
      <c r="AR1147" s="61"/>
      <c r="AS1147" s="61"/>
      <c r="AT1147" s="61"/>
      <c r="AU1147" s="61"/>
      <c r="AV1147" s="61"/>
      <c r="AW1147" s="61"/>
      <c r="AX1147" s="61"/>
      <c r="AY1147" s="61"/>
      <c r="AZ1147" s="61"/>
      <c r="BA1147" s="61"/>
    </row>
    <row r="1148" spans="39:53" x14ac:dyDescent="0.2">
      <c r="AM1148" s="61"/>
      <c r="AN1148" s="61"/>
      <c r="AO1148" s="171"/>
      <c r="AP1148" s="61"/>
      <c r="AQ1148" s="61"/>
      <c r="AR1148" s="61"/>
      <c r="AS1148" s="61"/>
      <c r="AT1148" s="61"/>
      <c r="AU1148" s="61"/>
      <c r="AV1148" s="61"/>
      <c r="AW1148" s="61"/>
      <c r="AX1148" s="61"/>
      <c r="AY1148" s="61"/>
      <c r="AZ1148" s="61"/>
      <c r="BA1148" s="61"/>
    </row>
    <row r="1149" spans="39:53" x14ac:dyDescent="0.2">
      <c r="AM1149" s="61"/>
      <c r="AN1149" s="61"/>
      <c r="AO1149" s="171"/>
      <c r="AP1149" s="61"/>
      <c r="AQ1149" s="61"/>
      <c r="AR1149" s="61"/>
      <c r="AS1149" s="61"/>
      <c r="AT1149" s="61"/>
      <c r="AU1149" s="61"/>
      <c r="AV1149" s="61"/>
      <c r="AW1149" s="61"/>
      <c r="AX1149" s="61"/>
      <c r="AY1149" s="61"/>
      <c r="AZ1149" s="61"/>
      <c r="BA1149" s="61"/>
    </row>
    <row r="1150" spans="39:53" x14ac:dyDescent="0.2">
      <c r="AM1150" s="61"/>
      <c r="AN1150" s="61"/>
      <c r="AO1150" s="171"/>
      <c r="AP1150" s="61"/>
      <c r="AQ1150" s="61"/>
      <c r="AR1150" s="61"/>
      <c r="AS1150" s="61"/>
      <c r="AT1150" s="61"/>
      <c r="AU1150" s="61"/>
      <c r="AV1150" s="61"/>
      <c r="AW1150" s="61"/>
      <c r="AX1150" s="61"/>
      <c r="AY1150" s="61"/>
      <c r="AZ1150" s="61"/>
      <c r="BA1150" s="61"/>
    </row>
    <row r="1151" spans="39:53" x14ac:dyDescent="0.2">
      <c r="AM1151" s="61"/>
      <c r="AN1151" s="61"/>
      <c r="AO1151" s="171"/>
      <c r="AP1151" s="61"/>
      <c r="AQ1151" s="61"/>
      <c r="AR1151" s="61"/>
      <c r="AS1151" s="61"/>
      <c r="AT1151" s="61"/>
      <c r="AU1151" s="61"/>
      <c r="AV1151" s="61"/>
      <c r="AW1151" s="61"/>
      <c r="AX1151" s="61"/>
      <c r="AY1151" s="61"/>
      <c r="AZ1151" s="61"/>
      <c r="BA1151" s="61"/>
    </row>
    <row r="1152" spans="39:53" x14ac:dyDescent="0.2">
      <c r="AM1152" s="61"/>
      <c r="AN1152" s="61"/>
      <c r="AO1152" s="171"/>
      <c r="AP1152" s="61"/>
      <c r="AQ1152" s="61"/>
      <c r="AR1152" s="61"/>
      <c r="AS1152" s="61"/>
      <c r="AT1152" s="61"/>
      <c r="AU1152" s="61"/>
      <c r="AV1152" s="61"/>
      <c r="AW1152" s="61"/>
      <c r="AX1152" s="61"/>
      <c r="AY1152" s="61"/>
      <c r="AZ1152" s="61"/>
      <c r="BA1152" s="61"/>
    </row>
    <row r="1153" spans="39:53" x14ac:dyDescent="0.2">
      <c r="AM1153" s="61"/>
      <c r="AN1153" s="61"/>
      <c r="AO1153" s="171"/>
      <c r="AP1153" s="61"/>
      <c r="AQ1153" s="61"/>
      <c r="AR1153" s="61"/>
      <c r="AS1153" s="61"/>
      <c r="AT1153" s="61"/>
      <c r="AU1153" s="61"/>
      <c r="AV1153" s="61"/>
      <c r="AW1153" s="61"/>
      <c r="AX1153" s="61"/>
      <c r="AY1153" s="61"/>
      <c r="AZ1153" s="61"/>
      <c r="BA1153" s="61"/>
    </row>
    <row r="1154" spans="39:53" x14ac:dyDescent="0.2">
      <c r="AM1154" s="61"/>
      <c r="AN1154" s="61"/>
      <c r="AO1154" s="171"/>
      <c r="AP1154" s="61"/>
      <c r="AQ1154" s="61"/>
      <c r="AR1154" s="61"/>
      <c r="AS1154" s="61"/>
      <c r="AT1154" s="61"/>
      <c r="AU1154" s="61"/>
      <c r="AV1154" s="61"/>
      <c r="AW1154" s="61"/>
      <c r="AX1154" s="61"/>
      <c r="AY1154" s="61"/>
      <c r="AZ1154" s="61"/>
      <c r="BA1154" s="61"/>
    </row>
    <row r="1155" spans="39:53" x14ac:dyDescent="0.2">
      <c r="AM1155" s="61"/>
      <c r="AN1155" s="61"/>
      <c r="AO1155" s="171"/>
      <c r="AP1155" s="61"/>
      <c r="AQ1155" s="61"/>
      <c r="AR1155" s="61"/>
      <c r="AS1155" s="61"/>
      <c r="AT1155" s="61"/>
      <c r="AU1155" s="61"/>
      <c r="AV1155" s="61"/>
      <c r="AW1155" s="61"/>
      <c r="AX1155" s="61"/>
      <c r="AY1155" s="61"/>
      <c r="AZ1155" s="61"/>
      <c r="BA1155" s="61"/>
    </row>
    <row r="1156" spans="39:53" x14ac:dyDescent="0.2">
      <c r="AM1156" s="61"/>
      <c r="AN1156" s="61"/>
      <c r="AO1156" s="171"/>
      <c r="AP1156" s="61"/>
      <c r="AQ1156" s="61"/>
      <c r="AR1156" s="61"/>
      <c r="AS1156" s="61"/>
      <c r="AT1156" s="61"/>
      <c r="AU1156" s="61"/>
      <c r="AV1156" s="61"/>
      <c r="AW1156" s="61"/>
      <c r="AX1156" s="61"/>
      <c r="AY1156" s="61"/>
      <c r="AZ1156" s="61"/>
      <c r="BA1156" s="61"/>
    </row>
    <row r="1157" spans="39:53" x14ac:dyDescent="0.2">
      <c r="AM1157" s="61"/>
      <c r="AN1157" s="61"/>
      <c r="AO1157" s="171"/>
      <c r="AP1157" s="61"/>
      <c r="AQ1157" s="61"/>
      <c r="AR1157" s="61"/>
      <c r="AS1157" s="61"/>
      <c r="AT1157" s="61"/>
      <c r="AU1157" s="61"/>
      <c r="AV1157" s="61"/>
      <c r="AW1157" s="61"/>
      <c r="AX1157" s="61"/>
      <c r="AY1157" s="61"/>
      <c r="AZ1157" s="61"/>
      <c r="BA1157" s="61"/>
    </row>
    <row r="1158" spans="39:53" x14ac:dyDescent="0.2">
      <c r="AM1158" s="61"/>
      <c r="AN1158" s="61"/>
      <c r="AO1158" s="171"/>
      <c r="AP1158" s="61"/>
      <c r="AQ1158" s="61"/>
      <c r="AR1158" s="61"/>
      <c r="AS1158" s="61"/>
      <c r="AT1158" s="61"/>
      <c r="AU1158" s="61"/>
      <c r="AV1158" s="61"/>
      <c r="AW1158" s="61"/>
      <c r="AX1158" s="61"/>
      <c r="AY1158" s="61"/>
      <c r="AZ1158" s="61"/>
      <c r="BA1158" s="61"/>
    </row>
    <row r="1159" spans="39:53" x14ac:dyDescent="0.2">
      <c r="AM1159" s="61"/>
      <c r="AN1159" s="61"/>
      <c r="AO1159" s="171"/>
      <c r="AP1159" s="61"/>
      <c r="AQ1159" s="61"/>
      <c r="AR1159" s="61"/>
      <c r="AS1159" s="61"/>
      <c r="AT1159" s="61"/>
      <c r="AU1159" s="61"/>
      <c r="AV1159" s="61"/>
      <c r="AW1159" s="61"/>
      <c r="AX1159" s="61"/>
      <c r="AY1159" s="61"/>
      <c r="AZ1159" s="61"/>
      <c r="BA1159" s="61"/>
    </row>
    <row r="1160" spans="39:53" x14ac:dyDescent="0.2">
      <c r="AM1160" s="61"/>
      <c r="AN1160" s="61"/>
      <c r="AO1160" s="171"/>
      <c r="AP1160" s="61"/>
      <c r="AQ1160" s="61"/>
      <c r="AR1160" s="61"/>
      <c r="AS1160" s="61"/>
      <c r="AT1160" s="61"/>
      <c r="AU1160" s="61"/>
      <c r="AV1160" s="61"/>
      <c r="AW1160" s="61"/>
      <c r="AX1160" s="61"/>
      <c r="AY1160" s="61"/>
      <c r="AZ1160" s="61"/>
      <c r="BA1160" s="61"/>
    </row>
    <row r="1161" spans="39:53" x14ac:dyDescent="0.2">
      <c r="AM1161" s="61"/>
      <c r="AN1161" s="61"/>
      <c r="AO1161" s="171"/>
      <c r="AP1161" s="61"/>
      <c r="AQ1161" s="61"/>
      <c r="AR1161" s="61"/>
      <c r="AS1161" s="61"/>
      <c r="AT1161" s="61"/>
      <c r="AU1161" s="61"/>
      <c r="AV1161" s="61"/>
      <c r="AW1161" s="61"/>
      <c r="AX1161" s="61"/>
      <c r="AY1161" s="61"/>
      <c r="AZ1161" s="61"/>
      <c r="BA1161" s="61"/>
    </row>
    <row r="1162" spans="39:53" x14ac:dyDescent="0.2">
      <c r="AM1162" s="61"/>
      <c r="AN1162" s="61"/>
      <c r="AO1162" s="171"/>
      <c r="AP1162" s="61"/>
      <c r="AQ1162" s="61"/>
      <c r="AR1162" s="61"/>
      <c r="AS1162" s="61"/>
      <c r="AT1162" s="61"/>
      <c r="AU1162" s="61"/>
      <c r="AV1162" s="61"/>
      <c r="AW1162" s="61"/>
      <c r="AX1162" s="61"/>
      <c r="AY1162" s="61"/>
      <c r="AZ1162" s="61"/>
      <c r="BA1162" s="61"/>
    </row>
    <row r="1163" spans="39:53" x14ac:dyDescent="0.2">
      <c r="AM1163" s="61"/>
      <c r="AN1163" s="61"/>
      <c r="AO1163" s="171"/>
      <c r="AP1163" s="61"/>
      <c r="AQ1163" s="61"/>
      <c r="AR1163" s="61"/>
      <c r="AS1163" s="61"/>
      <c r="AT1163" s="61"/>
      <c r="AU1163" s="61"/>
      <c r="AV1163" s="61"/>
      <c r="AW1163" s="61"/>
      <c r="AX1163" s="61"/>
      <c r="AY1163" s="61"/>
      <c r="AZ1163" s="61"/>
      <c r="BA1163" s="61"/>
    </row>
    <row r="1164" spans="39:53" x14ac:dyDescent="0.2">
      <c r="AM1164" s="61"/>
      <c r="AN1164" s="61"/>
      <c r="AO1164" s="171"/>
      <c r="AP1164" s="61"/>
      <c r="AQ1164" s="61"/>
      <c r="AR1164" s="61"/>
      <c r="AS1164" s="61"/>
      <c r="AT1164" s="61"/>
      <c r="AU1164" s="61"/>
      <c r="AV1164" s="61"/>
      <c r="AW1164" s="61"/>
      <c r="AX1164" s="61"/>
      <c r="AY1164" s="61"/>
      <c r="AZ1164" s="61"/>
      <c r="BA1164" s="61"/>
    </row>
    <row r="1165" spans="39:53" x14ac:dyDescent="0.2">
      <c r="AM1165" s="61"/>
      <c r="AN1165" s="61"/>
      <c r="AO1165" s="171"/>
      <c r="AP1165" s="61"/>
      <c r="AQ1165" s="61"/>
      <c r="AR1165" s="61"/>
      <c r="AS1165" s="61"/>
      <c r="AT1165" s="61"/>
      <c r="AU1165" s="61"/>
      <c r="AV1165" s="61"/>
      <c r="AW1165" s="61"/>
      <c r="AX1165" s="61"/>
      <c r="AY1165" s="61"/>
      <c r="AZ1165" s="61"/>
      <c r="BA1165" s="61"/>
    </row>
    <row r="1166" spans="39:53" x14ac:dyDescent="0.2">
      <c r="AM1166" s="61"/>
      <c r="AN1166" s="61"/>
      <c r="AO1166" s="171"/>
      <c r="AP1166" s="61"/>
      <c r="AQ1166" s="61"/>
      <c r="AR1166" s="61"/>
      <c r="AS1166" s="61"/>
      <c r="AT1166" s="61"/>
      <c r="AU1166" s="61"/>
      <c r="AV1166" s="61"/>
      <c r="AW1166" s="61"/>
      <c r="AX1166" s="61"/>
      <c r="AY1166" s="61"/>
      <c r="AZ1166" s="61"/>
      <c r="BA1166" s="61"/>
    </row>
    <row r="1167" spans="39:53" x14ac:dyDescent="0.2">
      <c r="AM1167" s="61"/>
      <c r="AN1167" s="61"/>
      <c r="AO1167" s="171"/>
      <c r="AP1167" s="61"/>
      <c r="AQ1167" s="61"/>
      <c r="AR1167" s="61"/>
      <c r="AS1167" s="61"/>
      <c r="AT1167" s="61"/>
      <c r="AU1167" s="61"/>
      <c r="AV1167" s="61"/>
      <c r="AW1167" s="61"/>
      <c r="AX1167" s="61"/>
      <c r="AY1167" s="61"/>
      <c r="AZ1167" s="61"/>
      <c r="BA1167" s="61"/>
    </row>
    <row r="1168" spans="39:53" x14ac:dyDescent="0.2">
      <c r="AM1168" s="61"/>
      <c r="AN1168" s="61"/>
      <c r="AO1168" s="171"/>
      <c r="AP1168" s="61"/>
      <c r="AQ1168" s="61"/>
      <c r="AR1168" s="61"/>
      <c r="AS1168" s="61"/>
      <c r="AT1168" s="61"/>
      <c r="AU1168" s="61"/>
      <c r="AV1168" s="61"/>
      <c r="AW1168" s="61"/>
      <c r="AX1168" s="61"/>
      <c r="AY1168" s="61"/>
      <c r="AZ1168" s="61"/>
      <c r="BA1168" s="61"/>
    </row>
    <row r="1169" spans="39:53" x14ac:dyDescent="0.2">
      <c r="AM1169" s="61"/>
      <c r="AN1169" s="61"/>
      <c r="AO1169" s="171"/>
      <c r="AP1169" s="61"/>
      <c r="AQ1169" s="61"/>
      <c r="AR1169" s="61"/>
      <c r="AS1169" s="61"/>
      <c r="AT1169" s="61"/>
      <c r="AU1169" s="61"/>
      <c r="AV1169" s="61"/>
      <c r="AW1169" s="61"/>
      <c r="AX1169" s="61"/>
      <c r="AY1169" s="61"/>
      <c r="AZ1169" s="61"/>
      <c r="BA1169" s="61"/>
    </row>
    <row r="1170" spans="39:53" x14ac:dyDescent="0.2">
      <c r="AM1170" s="61"/>
      <c r="AN1170" s="61"/>
      <c r="AO1170" s="171"/>
      <c r="AP1170" s="61"/>
      <c r="AQ1170" s="61"/>
      <c r="AR1170" s="61"/>
      <c r="AS1170" s="61"/>
      <c r="AT1170" s="61"/>
      <c r="AU1170" s="61"/>
      <c r="AV1170" s="61"/>
      <c r="AW1170" s="61"/>
      <c r="AX1170" s="61"/>
      <c r="AY1170" s="61"/>
      <c r="AZ1170" s="61"/>
      <c r="BA1170" s="61"/>
    </row>
    <row r="1171" spans="39:53" x14ac:dyDescent="0.2">
      <c r="AM1171" s="61"/>
      <c r="AN1171" s="61"/>
      <c r="AO1171" s="171"/>
      <c r="AP1171" s="61"/>
      <c r="AQ1171" s="61"/>
      <c r="AR1171" s="61"/>
      <c r="AS1171" s="61"/>
      <c r="AT1171" s="61"/>
      <c r="AU1171" s="61"/>
      <c r="AV1171" s="61"/>
      <c r="AW1171" s="61"/>
      <c r="AX1171" s="61"/>
      <c r="AY1171" s="61"/>
      <c r="AZ1171" s="61"/>
      <c r="BA1171" s="61"/>
    </row>
    <row r="1172" spans="39:53" x14ac:dyDescent="0.2">
      <c r="AM1172" s="61"/>
      <c r="AN1172" s="61"/>
      <c r="AO1172" s="171"/>
      <c r="AP1172" s="61"/>
      <c r="AQ1172" s="61"/>
      <c r="AR1172" s="61"/>
      <c r="AS1172" s="61"/>
      <c r="AT1172" s="61"/>
      <c r="AU1172" s="61"/>
      <c r="AV1172" s="61"/>
      <c r="AW1172" s="61"/>
      <c r="AX1172" s="61"/>
      <c r="AY1172" s="61"/>
      <c r="AZ1172" s="61"/>
      <c r="BA1172" s="61"/>
    </row>
    <row r="1173" spans="39:53" x14ac:dyDescent="0.2">
      <c r="AM1173" s="61"/>
      <c r="AN1173" s="61"/>
      <c r="AO1173" s="171"/>
      <c r="AP1173" s="61"/>
      <c r="AQ1173" s="61"/>
      <c r="AR1173" s="61"/>
      <c r="AS1173" s="61"/>
      <c r="AT1173" s="61"/>
      <c r="AU1173" s="61"/>
      <c r="AV1173" s="61"/>
      <c r="AW1173" s="61"/>
      <c r="AX1173" s="61"/>
      <c r="AY1173" s="61"/>
      <c r="AZ1173" s="61"/>
      <c r="BA1173" s="61"/>
    </row>
    <row r="1174" spans="39:53" x14ac:dyDescent="0.2">
      <c r="AM1174" s="61"/>
      <c r="AN1174" s="61"/>
      <c r="AO1174" s="171"/>
      <c r="AP1174" s="61"/>
      <c r="AQ1174" s="61"/>
      <c r="AR1174" s="61"/>
      <c r="AS1174" s="61"/>
      <c r="AT1174" s="61"/>
      <c r="AU1174" s="61"/>
      <c r="AV1174" s="61"/>
      <c r="AW1174" s="61"/>
      <c r="AX1174" s="61"/>
      <c r="AY1174" s="61"/>
      <c r="AZ1174" s="61"/>
      <c r="BA1174" s="61"/>
    </row>
    <row r="1175" spans="39:53" x14ac:dyDescent="0.2">
      <c r="AM1175" s="61"/>
      <c r="AN1175" s="61"/>
      <c r="AO1175" s="171"/>
      <c r="AP1175" s="61"/>
      <c r="AQ1175" s="61"/>
      <c r="AR1175" s="61"/>
      <c r="AS1175" s="61"/>
      <c r="AT1175" s="61"/>
      <c r="AU1175" s="61"/>
      <c r="AV1175" s="61"/>
      <c r="AW1175" s="61"/>
      <c r="AX1175" s="61"/>
      <c r="AY1175" s="61"/>
      <c r="AZ1175" s="61"/>
      <c r="BA1175" s="61"/>
    </row>
    <row r="1176" spans="39:53" x14ac:dyDescent="0.2">
      <c r="AM1176" s="61"/>
      <c r="AN1176" s="61"/>
      <c r="AO1176" s="171"/>
      <c r="AP1176" s="61"/>
      <c r="AQ1176" s="61"/>
      <c r="AR1176" s="61"/>
      <c r="AS1176" s="61"/>
      <c r="AT1176" s="61"/>
      <c r="AU1176" s="61"/>
      <c r="AV1176" s="61"/>
      <c r="AW1176" s="61"/>
      <c r="AX1176" s="61"/>
      <c r="AY1176" s="61"/>
      <c r="AZ1176" s="61"/>
      <c r="BA1176" s="61"/>
    </row>
    <row r="1177" spans="39:53" x14ac:dyDescent="0.2">
      <c r="AM1177" s="61"/>
      <c r="AN1177" s="61"/>
      <c r="AO1177" s="171"/>
      <c r="AP1177" s="61"/>
      <c r="AQ1177" s="61"/>
      <c r="AR1177" s="61"/>
      <c r="AS1177" s="61"/>
      <c r="AT1177" s="61"/>
      <c r="AU1177" s="61"/>
      <c r="AV1177" s="61"/>
      <c r="AW1177" s="61"/>
      <c r="AX1177" s="61"/>
      <c r="AY1177" s="61"/>
      <c r="AZ1177" s="61"/>
      <c r="BA1177" s="61"/>
    </row>
    <row r="1178" spans="39:53" x14ac:dyDescent="0.2">
      <c r="AM1178" s="61"/>
      <c r="AN1178" s="61"/>
      <c r="AO1178" s="171"/>
      <c r="AP1178" s="61"/>
      <c r="AQ1178" s="61"/>
      <c r="AR1178" s="61"/>
      <c r="AS1178" s="61"/>
      <c r="AT1178" s="61"/>
      <c r="AU1178" s="61"/>
      <c r="AV1178" s="61"/>
      <c r="AW1178" s="61"/>
      <c r="AX1178" s="61"/>
      <c r="AY1178" s="61"/>
      <c r="AZ1178" s="61"/>
      <c r="BA1178" s="61"/>
    </row>
    <row r="1179" spans="39:53" x14ac:dyDescent="0.2">
      <c r="AM1179" s="61"/>
      <c r="AN1179" s="61"/>
      <c r="AO1179" s="171"/>
      <c r="AP1179" s="61"/>
      <c r="AQ1179" s="61"/>
      <c r="AR1179" s="61"/>
      <c r="AS1179" s="61"/>
      <c r="AT1179" s="61"/>
      <c r="AU1179" s="61"/>
      <c r="AV1179" s="61"/>
      <c r="AW1179" s="61"/>
      <c r="AX1179" s="61"/>
      <c r="AY1179" s="61"/>
      <c r="AZ1179" s="61"/>
      <c r="BA1179" s="61"/>
    </row>
    <row r="1180" spans="39:53" x14ac:dyDescent="0.2">
      <c r="AM1180" s="61"/>
      <c r="AN1180" s="61"/>
      <c r="AO1180" s="171"/>
      <c r="AP1180" s="61"/>
      <c r="AQ1180" s="61"/>
      <c r="AR1180" s="61"/>
      <c r="AS1180" s="61"/>
      <c r="AT1180" s="61"/>
      <c r="AU1180" s="61"/>
      <c r="AV1180" s="61"/>
      <c r="AW1180" s="61"/>
      <c r="AX1180" s="61"/>
      <c r="AY1180" s="61"/>
      <c r="AZ1180" s="61"/>
      <c r="BA1180" s="61"/>
    </row>
    <row r="1181" spans="39:53" x14ac:dyDescent="0.2">
      <c r="AM1181" s="61"/>
      <c r="AN1181" s="61"/>
      <c r="AO1181" s="171"/>
      <c r="AP1181" s="61"/>
      <c r="AQ1181" s="61"/>
      <c r="AR1181" s="61"/>
      <c r="AS1181" s="61"/>
      <c r="AT1181" s="61"/>
      <c r="AU1181" s="61"/>
      <c r="AV1181" s="61"/>
      <c r="AW1181" s="61"/>
      <c r="AX1181" s="61"/>
      <c r="AY1181" s="61"/>
      <c r="AZ1181" s="61"/>
      <c r="BA1181" s="61"/>
    </row>
    <row r="1182" spans="39:53" x14ac:dyDescent="0.2">
      <c r="AM1182" s="61"/>
      <c r="AN1182" s="61"/>
      <c r="AO1182" s="171"/>
      <c r="AP1182" s="61"/>
      <c r="AQ1182" s="61"/>
      <c r="AR1182" s="61"/>
      <c r="AS1182" s="61"/>
      <c r="AT1182" s="61"/>
      <c r="AU1182" s="61"/>
      <c r="AV1182" s="61"/>
      <c r="AW1182" s="61"/>
      <c r="AX1182" s="61"/>
      <c r="AY1182" s="61"/>
      <c r="AZ1182" s="61"/>
      <c r="BA1182" s="61"/>
    </row>
    <row r="1183" spans="39:53" x14ac:dyDescent="0.2">
      <c r="AM1183" s="61"/>
      <c r="AN1183" s="61"/>
      <c r="AO1183" s="171"/>
      <c r="AP1183" s="61"/>
      <c r="AQ1183" s="61"/>
      <c r="AR1183" s="61"/>
      <c r="AS1183" s="61"/>
      <c r="AT1183" s="61"/>
      <c r="AU1183" s="61"/>
      <c r="AV1183" s="61"/>
      <c r="AW1183" s="61"/>
      <c r="AX1183" s="61"/>
      <c r="AY1183" s="61"/>
      <c r="AZ1183" s="61"/>
      <c r="BA1183" s="61"/>
    </row>
    <row r="1184" spans="39:53" x14ac:dyDescent="0.2">
      <c r="AM1184" s="61"/>
      <c r="AN1184" s="61"/>
      <c r="AO1184" s="171"/>
      <c r="AP1184" s="61"/>
      <c r="AQ1184" s="61"/>
      <c r="AR1184" s="61"/>
      <c r="AS1184" s="61"/>
      <c r="AT1184" s="61"/>
      <c r="AU1184" s="61"/>
      <c r="AV1184" s="61"/>
      <c r="AW1184" s="61"/>
      <c r="AX1184" s="61"/>
      <c r="AY1184" s="61"/>
      <c r="AZ1184" s="61"/>
      <c r="BA1184" s="61"/>
    </row>
    <row r="1185" spans="39:53" x14ac:dyDescent="0.2">
      <c r="AM1185" s="61"/>
      <c r="AN1185" s="61"/>
      <c r="AO1185" s="171"/>
      <c r="AP1185" s="61"/>
      <c r="AQ1185" s="61"/>
      <c r="AR1185" s="61"/>
      <c r="AS1185" s="61"/>
      <c r="AT1185" s="61"/>
      <c r="AU1185" s="61"/>
      <c r="AV1185" s="61"/>
      <c r="AW1185" s="61"/>
      <c r="AX1185" s="61"/>
      <c r="AY1185" s="61"/>
      <c r="AZ1185" s="61"/>
      <c r="BA1185" s="61"/>
    </row>
    <row r="1186" spans="39:53" x14ac:dyDescent="0.2">
      <c r="AM1186" s="61"/>
      <c r="AN1186" s="61"/>
      <c r="AO1186" s="171"/>
      <c r="AP1186" s="61"/>
      <c r="AQ1186" s="61"/>
      <c r="AR1186" s="61"/>
      <c r="AS1186" s="61"/>
      <c r="AT1186" s="61"/>
      <c r="AU1186" s="61"/>
      <c r="AV1186" s="61"/>
      <c r="AW1186" s="61"/>
      <c r="AX1186" s="61"/>
      <c r="AY1186" s="61"/>
      <c r="AZ1186" s="61"/>
      <c r="BA1186" s="61"/>
    </row>
    <row r="1187" spans="39:53" x14ac:dyDescent="0.2">
      <c r="AM1187" s="61"/>
      <c r="AN1187" s="61"/>
      <c r="AO1187" s="171"/>
      <c r="AP1187" s="61"/>
      <c r="AQ1187" s="61"/>
      <c r="AR1187" s="61"/>
      <c r="AS1187" s="61"/>
      <c r="AT1187" s="61"/>
      <c r="AU1187" s="61"/>
      <c r="AV1187" s="61"/>
      <c r="AW1187" s="61"/>
      <c r="AX1187" s="61"/>
      <c r="AY1187" s="61"/>
      <c r="AZ1187" s="61"/>
      <c r="BA1187" s="61"/>
    </row>
    <row r="1188" spans="39:53" x14ac:dyDescent="0.2">
      <c r="AM1188" s="61"/>
      <c r="AN1188" s="61"/>
      <c r="AO1188" s="171"/>
      <c r="AP1188" s="61"/>
      <c r="AQ1188" s="61"/>
      <c r="AR1188" s="61"/>
      <c r="AS1188" s="61"/>
      <c r="AT1188" s="61"/>
      <c r="AU1188" s="61"/>
      <c r="AV1188" s="61"/>
      <c r="AW1188" s="61"/>
      <c r="AX1188" s="61"/>
      <c r="AY1188" s="61"/>
      <c r="AZ1188" s="61"/>
      <c r="BA1188" s="61"/>
    </row>
    <row r="1189" spans="39:53" x14ac:dyDescent="0.2">
      <c r="AM1189" s="61"/>
      <c r="AN1189" s="61"/>
      <c r="AO1189" s="171"/>
      <c r="AP1189" s="61"/>
      <c r="AQ1189" s="61"/>
      <c r="AR1189" s="61"/>
      <c r="AS1189" s="61"/>
      <c r="AT1189" s="61"/>
      <c r="AU1189" s="61"/>
      <c r="AV1189" s="61"/>
      <c r="AW1189" s="61"/>
      <c r="AX1189" s="61"/>
      <c r="AY1189" s="61"/>
      <c r="AZ1189" s="61"/>
      <c r="BA1189" s="61"/>
    </row>
    <row r="1190" spans="39:53" x14ac:dyDescent="0.2">
      <c r="AM1190" s="61"/>
      <c r="AN1190" s="61"/>
      <c r="AO1190" s="171"/>
      <c r="AP1190" s="61"/>
      <c r="AQ1190" s="61"/>
      <c r="AR1190" s="61"/>
      <c r="AS1190" s="61"/>
      <c r="AT1190" s="61"/>
      <c r="AU1190" s="61"/>
      <c r="AV1190" s="61"/>
      <c r="AW1190" s="61"/>
      <c r="AX1190" s="61"/>
      <c r="AY1190" s="61"/>
      <c r="AZ1190" s="61"/>
      <c r="BA1190" s="61"/>
    </row>
    <row r="1191" spans="39:53" x14ac:dyDescent="0.2">
      <c r="AM1191" s="61"/>
      <c r="AN1191" s="61"/>
      <c r="AO1191" s="171"/>
      <c r="AP1191" s="61"/>
      <c r="AQ1191" s="61"/>
      <c r="AR1191" s="61"/>
      <c r="AS1191" s="61"/>
      <c r="AT1191" s="61"/>
      <c r="AU1191" s="61"/>
      <c r="AV1191" s="61"/>
      <c r="AW1191" s="61"/>
      <c r="AX1191" s="61"/>
      <c r="AY1191" s="61"/>
      <c r="AZ1191" s="61"/>
      <c r="BA1191" s="61"/>
    </row>
    <row r="1192" spans="39:53" x14ac:dyDescent="0.2">
      <c r="AM1192" s="61"/>
      <c r="AN1192" s="61"/>
      <c r="AO1192" s="171"/>
      <c r="AP1192" s="61"/>
      <c r="AQ1192" s="61"/>
      <c r="AR1192" s="61"/>
      <c r="AS1192" s="61"/>
      <c r="AT1192" s="61"/>
      <c r="AU1192" s="61"/>
      <c r="AV1192" s="61"/>
      <c r="AW1192" s="61"/>
      <c r="AX1192" s="61"/>
      <c r="AY1192" s="61"/>
      <c r="AZ1192" s="61"/>
      <c r="BA1192" s="61"/>
    </row>
    <row r="1193" spans="39:53" x14ac:dyDescent="0.2">
      <c r="AM1193" s="61"/>
      <c r="AN1193" s="61"/>
      <c r="AO1193" s="171"/>
      <c r="AP1193" s="61"/>
      <c r="AQ1193" s="61"/>
      <c r="AR1193" s="61"/>
      <c r="AS1193" s="61"/>
      <c r="AT1193" s="61"/>
      <c r="AU1193" s="61"/>
      <c r="AV1193" s="61"/>
      <c r="AW1193" s="61"/>
      <c r="AX1193" s="61"/>
      <c r="AY1193" s="61"/>
      <c r="AZ1193" s="61"/>
      <c r="BA1193" s="61"/>
    </row>
    <row r="1194" spans="39:53" x14ac:dyDescent="0.2">
      <c r="AM1194" s="61"/>
      <c r="AN1194" s="61"/>
      <c r="AO1194" s="171"/>
      <c r="AP1194" s="61"/>
      <c r="AQ1194" s="61"/>
      <c r="AR1194" s="61"/>
      <c r="AS1194" s="61"/>
      <c r="AT1194" s="61"/>
      <c r="AU1194" s="61"/>
      <c r="AV1194" s="61"/>
      <c r="AW1194" s="61"/>
      <c r="AX1194" s="61"/>
      <c r="AY1194" s="61"/>
      <c r="AZ1194" s="61"/>
      <c r="BA1194" s="61"/>
    </row>
    <row r="1195" spans="39:53" x14ac:dyDescent="0.2">
      <c r="AM1195" s="61"/>
      <c r="AN1195" s="61"/>
      <c r="AO1195" s="171"/>
      <c r="AP1195" s="61"/>
      <c r="AQ1195" s="61"/>
      <c r="AR1195" s="61"/>
      <c r="AS1195" s="61"/>
      <c r="AT1195" s="61"/>
      <c r="AU1195" s="61"/>
      <c r="AV1195" s="61"/>
      <c r="AW1195" s="61"/>
      <c r="AX1195" s="61"/>
      <c r="AY1195" s="61"/>
      <c r="AZ1195" s="61"/>
      <c r="BA1195" s="61"/>
    </row>
    <row r="1196" spans="39:53" x14ac:dyDescent="0.2">
      <c r="AM1196" s="61"/>
      <c r="AN1196" s="61"/>
      <c r="AO1196" s="171"/>
      <c r="AP1196" s="61"/>
      <c r="AQ1196" s="61"/>
      <c r="AR1196" s="61"/>
      <c r="AS1196" s="61"/>
      <c r="AT1196" s="61"/>
      <c r="AU1196" s="61"/>
      <c r="AV1196" s="61"/>
      <c r="AW1196" s="61"/>
      <c r="AX1196" s="61"/>
      <c r="AY1196" s="61"/>
      <c r="AZ1196" s="61"/>
      <c r="BA1196" s="61"/>
    </row>
    <row r="1197" spans="39:53" x14ac:dyDescent="0.2">
      <c r="AM1197" s="61"/>
      <c r="AN1197" s="61"/>
      <c r="AO1197" s="171"/>
      <c r="AP1197" s="61"/>
      <c r="AQ1197" s="61"/>
      <c r="AR1197" s="61"/>
      <c r="AS1197" s="61"/>
      <c r="AT1197" s="61"/>
      <c r="AU1197" s="61"/>
      <c r="AV1197" s="61"/>
      <c r="AW1197" s="61"/>
      <c r="AX1197" s="61"/>
      <c r="AY1197" s="61"/>
      <c r="AZ1197" s="61"/>
      <c r="BA1197" s="61"/>
    </row>
    <row r="1198" spans="39:53" x14ac:dyDescent="0.2">
      <c r="AM1198" s="61"/>
      <c r="AN1198" s="61"/>
      <c r="AO1198" s="171"/>
      <c r="AP1198" s="61"/>
      <c r="AQ1198" s="61"/>
      <c r="AR1198" s="61"/>
      <c r="AS1198" s="61"/>
      <c r="AT1198" s="61"/>
      <c r="AU1198" s="61"/>
      <c r="AV1198" s="61"/>
      <c r="AW1198" s="61"/>
      <c r="AX1198" s="61"/>
      <c r="AY1198" s="61"/>
      <c r="AZ1198" s="61"/>
      <c r="BA1198" s="61"/>
    </row>
    <row r="1199" spans="39:53" x14ac:dyDescent="0.2">
      <c r="AM1199" s="61"/>
      <c r="AN1199" s="61"/>
      <c r="AO1199" s="171"/>
      <c r="AP1199" s="61"/>
      <c r="AQ1199" s="61"/>
      <c r="AR1199" s="61"/>
      <c r="AS1199" s="61"/>
      <c r="AT1199" s="61"/>
      <c r="AU1199" s="61"/>
      <c r="AV1199" s="61"/>
      <c r="AW1199" s="61"/>
      <c r="AX1199" s="61"/>
      <c r="AY1199" s="61"/>
      <c r="AZ1199" s="61"/>
      <c r="BA1199" s="61"/>
    </row>
    <row r="1200" spans="39:53" x14ac:dyDescent="0.2">
      <c r="AM1200" s="61"/>
      <c r="AN1200" s="61"/>
      <c r="AO1200" s="171"/>
      <c r="AP1200" s="61"/>
      <c r="AQ1200" s="61"/>
      <c r="AR1200" s="61"/>
      <c r="AS1200" s="61"/>
      <c r="AT1200" s="61"/>
      <c r="AU1200" s="61"/>
      <c r="AV1200" s="61"/>
      <c r="AW1200" s="61"/>
      <c r="AX1200" s="61"/>
      <c r="AY1200" s="61"/>
      <c r="AZ1200" s="61"/>
      <c r="BA1200" s="61"/>
    </row>
    <row r="1201" spans="39:53" x14ac:dyDescent="0.2">
      <c r="AM1201" s="61"/>
      <c r="AN1201" s="61"/>
      <c r="AO1201" s="171"/>
      <c r="AP1201" s="61"/>
      <c r="AQ1201" s="61"/>
      <c r="AR1201" s="61"/>
      <c r="AS1201" s="61"/>
      <c r="AT1201" s="61"/>
      <c r="AU1201" s="61"/>
      <c r="AV1201" s="61"/>
      <c r="AW1201" s="61"/>
      <c r="AX1201" s="61"/>
      <c r="AY1201" s="61"/>
      <c r="AZ1201" s="61"/>
      <c r="BA1201" s="61"/>
    </row>
    <row r="1202" spans="39:53" x14ac:dyDescent="0.2">
      <c r="AM1202" s="61"/>
      <c r="AN1202" s="61"/>
      <c r="AO1202" s="171"/>
      <c r="AP1202" s="61"/>
      <c r="AQ1202" s="61"/>
      <c r="AR1202" s="61"/>
      <c r="AS1202" s="61"/>
      <c r="AT1202" s="61"/>
      <c r="AU1202" s="61"/>
      <c r="AV1202" s="61"/>
      <c r="AW1202" s="61"/>
      <c r="AX1202" s="61"/>
      <c r="AY1202" s="61"/>
      <c r="AZ1202" s="61"/>
      <c r="BA1202" s="61"/>
    </row>
    <row r="1203" spans="39:53" x14ac:dyDescent="0.2">
      <c r="AM1203" s="61"/>
      <c r="AN1203" s="61"/>
      <c r="AO1203" s="171"/>
      <c r="AP1203" s="61"/>
      <c r="AQ1203" s="61"/>
      <c r="AR1203" s="61"/>
      <c r="AS1203" s="61"/>
      <c r="AT1203" s="61"/>
      <c r="AU1203" s="61"/>
      <c r="AV1203" s="61"/>
      <c r="AW1203" s="61"/>
      <c r="AX1203" s="61"/>
      <c r="AY1203" s="61"/>
      <c r="AZ1203" s="61"/>
      <c r="BA1203" s="61"/>
    </row>
    <row r="1204" spans="39:53" x14ac:dyDescent="0.2">
      <c r="AM1204" s="61"/>
      <c r="AN1204" s="61"/>
      <c r="AO1204" s="171"/>
      <c r="AP1204" s="61"/>
      <c r="AQ1204" s="61"/>
      <c r="AR1204" s="61"/>
      <c r="AS1204" s="61"/>
      <c r="AT1204" s="61"/>
      <c r="AU1204" s="61"/>
      <c r="AV1204" s="61"/>
      <c r="AW1204" s="61"/>
      <c r="AX1204" s="61"/>
      <c r="AY1204" s="61"/>
      <c r="AZ1204" s="61"/>
      <c r="BA1204" s="61"/>
    </row>
    <row r="1205" spans="39:53" x14ac:dyDescent="0.2">
      <c r="AM1205" s="61"/>
      <c r="AN1205" s="61"/>
      <c r="AO1205" s="171"/>
      <c r="AP1205" s="61"/>
      <c r="AQ1205" s="61"/>
      <c r="AR1205" s="61"/>
      <c r="AS1205" s="61"/>
      <c r="AT1205" s="61"/>
      <c r="AU1205" s="61"/>
      <c r="AV1205" s="61"/>
      <c r="AW1205" s="61"/>
      <c r="AX1205" s="61"/>
      <c r="AY1205" s="61"/>
      <c r="AZ1205" s="61"/>
      <c r="BA1205" s="61"/>
    </row>
    <row r="1206" spans="39:53" x14ac:dyDescent="0.2">
      <c r="AM1206" s="61"/>
      <c r="AN1206" s="61"/>
      <c r="AO1206" s="171"/>
      <c r="AP1206" s="61"/>
      <c r="AQ1206" s="61"/>
      <c r="AR1206" s="61"/>
      <c r="AS1206" s="61"/>
      <c r="AT1206" s="61"/>
      <c r="AU1206" s="61"/>
      <c r="AV1206" s="61"/>
      <c r="AW1206" s="61"/>
      <c r="AX1206" s="61"/>
      <c r="AY1206" s="61"/>
      <c r="AZ1206" s="61"/>
      <c r="BA1206" s="61"/>
    </row>
    <row r="1207" spans="39:53" x14ac:dyDescent="0.2">
      <c r="AM1207" s="61"/>
      <c r="AN1207" s="61"/>
      <c r="AO1207" s="171"/>
      <c r="AP1207" s="61"/>
      <c r="AQ1207" s="61"/>
      <c r="AR1207" s="61"/>
      <c r="AS1207" s="61"/>
      <c r="AT1207" s="61"/>
      <c r="AU1207" s="61"/>
      <c r="AV1207" s="61"/>
      <c r="AW1207" s="61"/>
      <c r="AX1207" s="61"/>
      <c r="AY1207" s="61"/>
      <c r="AZ1207" s="61"/>
      <c r="BA1207" s="61"/>
    </row>
    <row r="1208" spans="39:53" x14ac:dyDescent="0.2">
      <c r="AM1208" s="61"/>
      <c r="AN1208" s="61"/>
      <c r="AO1208" s="171"/>
      <c r="AP1208" s="61"/>
      <c r="AQ1208" s="61"/>
      <c r="AR1208" s="61"/>
      <c r="AS1208" s="61"/>
      <c r="AT1208" s="61"/>
      <c r="AU1208" s="61"/>
      <c r="AV1208" s="61"/>
      <c r="AW1208" s="61"/>
      <c r="AX1208" s="61"/>
      <c r="AY1208" s="61"/>
      <c r="AZ1208" s="61"/>
      <c r="BA1208" s="61"/>
    </row>
    <row r="1209" spans="39:53" x14ac:dyDescent="0.2">
      <c r="AM1209" s="61"/>
      <c r="AN1209" s="61"/>
      <c r="AO1209" s="171"/>
      <c r="AP1209" s="61"/>
      <c r="AQ1209" s="61"/>
      <c r="AR1209" s="61"/>
      <c r="AS1209" s="61"/>
      <c r="AT1209" s="61"/>
      <c r="AU1209" s="61"/>
      <c r="AV1209" s="61"/>
      <c r="AW1209" s="61"/>
      <c r="AX1209" s="61"/>
      <c r="AY1209" s="61"/>
      <c r="AZ1209" s="61"/>
      <c r="BA1209" s="61"/>
    </row>
    <row r="1210" spans="39:53" x14ac:dyDescent="0.2">
      <c r="AM1210" s="61"/>
      <c r="AN1210" s="61"/>
      <c r="AO1210" s="171"/>
      <c r="AP1210" s="61"/>
      <c r="AQ1210" s="61"/>
      <c r="AR1210" s="61"/>
      <c r="AS1210" s="61"/>
      <c r="AT1210" s="61"/>
      <c r="AU1210" s="61"/>
      <c r="AV1210" s="61"/>
      <c r="AW1210" s="61"/>
      <c r="AX1210" s="61"/>
      <c r="AY1210" s="61"/>
      <c r="AZ1210" s="61"/>
      <c r="BA1210" s="61"/>
    </row>
    <row r="1211" spans="39:53" x14ac:dyDescent="0.2">
      <c r="AM1211" s="61"/>
      <c r="AN1211" s="61"/>
      <c r="AO1211" s="171"/>
      <c r="AP1211" s="61"/>
      <c r="AQ1211" s="61"/>
      <c r="AR1211" s="61"/>
      <c r="AS1211" s="61"/>
      <c r="AT1211" s="61"/>
      <c r="AU1211" s="61"/>
      <c r="AV1211" s="61"/>
      <c r="AW1211" s="61"/>
      <c r="AX1211" s="61"/>
      <c r="AY1211" s="61"/>
      <c r="AZ1211" s="61"/>
      <c r="BA1211" s="61"/>
    </row>
    <row r="1212" spans="39:53" x14ac:dyDescent="0.2">
      <c r="AM1212" s="61"/>
      <c r="AN1212" s="61"/>
      <c r="AO1212" s="171"/>
      <c r="AP1212" s="61"/>
      <c r="AQ1212" s="61"/>
      <c r="AR1212" s="61"/>
      <c r="AS1212" s="61"/>
      <c r="AT1212" s="61"/>
      <c r="AU1212" s="61"/>
      <c r="AV1212" s="61"/>
      <c r="AW1212" s="61"/>
      <c r="AX1212" s="61"/>
      <c r="AY1212" s="61"/>
      <c r="AZ1212" s="61"/>
      <c r="BA1212" s="61"/>
    </row>
    <row r="1213" spans="39:53" x14ac:dyDescent="0.2">
      <c r="AM1213" s="61"/>
      <c r="AN1213" s="61"/>
      <c r="AO1213" s="171"/>
      <c r="AP1213" s="61"/>
      <c r="AQ1213" s="61"/>
      <c r="AR1213" s="61"/>
      <c r="AS1213" s="61"/>
      <c r="AT1213" s="61"/>
      <c r="AU1213" s="61"/>
      <c r="AV1213" s="61"/>
      <c r="AW1213" s="61"/>
      <c r="AX1213" s="61"/>
      <c r="AY1213" s="61"/>
      <c r="AZ1213" s="61"/>
      <c r="BA1213" s="61"/>
    </row>
    <row r="1214" spans="39:53" x14ac:dyDescent="0.2">
      <c r="AM1214" s="61"/>
      <c r="AN1214" s="61"/>
      <c r="AO1214" s="171"/>
      <c r="AP1214" s="61"/>
      <c r="AQ1214" s="61"/>
      <c r="AR1214" s="61"/>
      <c r="AS1214" s="61"/>
      <c r="AT1214" s="61"/>
      <c r="AU1214" s="61"/>
      <c r="AV1214" s="61"/>
      <c r="AW1214" s="61"/>
      <c r="AX1214" s="61"/>
      <c r="AY1214" s="61"/>
      <c r="AZ1214" s="61"/>
      <c r="BA1214" s="61"/>
    </row>
    <row r="1215" spans="39:53" x14ac:dyDescent="0.2">
      <c r="AM1215" s="61"/>
      <c r="AN1215" s="61"/>
      <c r="AO1215" s="171"/>
      <c r="AP1215" s="61"/>
      <c r="AQ1215" s="61"/>
      <c r="AR1215" s="61"/>
      <c r="AS1215" s="61"/>
      <c r="AT1215" s="61"/>
      <c r="AU1215" s="61"/>
      <c r="AV1215" s="61"/>
      <c r="AW1215" s="61"/>
      <c r="AX1215" s="61"/>
      <c r="AY1215" s="61"/>
      <c r="AZ1215" s="61"/>
      <c r="BA1215" s="61"/>
    </row>
    <row r="1216" spans="39:53" x14ac:dyDescent="0.2">
      <c r="AM1216" s="61"/>
      <c r="AN1216" s="61"/>
      <c r="AO1216" s="171"/>
      <c r="AP1216" s="61"/>
      <c r="AQ1216" s="61"/>
      <c r="AR1216" s="61"/>
      <c r="AS1216" s="61"/>
      <c r="AT1216" s="61"/>
      <c r="AU1216" s="61"/>
      <c r="AV1216" s="61"/>
      <c r="AW1216" s="61"/>
      <c r="AX1216" s="61"/>
      <c r="AY1216" s="61"/>
      <c r="AZ1216" s="61"/>
      <c r="BA1216" s="61"/>
    </row>
    <row r="1217" spans="39:53" x14ac:dyDescent="0.2">
      <c r="AM1217" s="61"/>
      <c r="AN1217" s="61"/>
      <c r="AO1217" s="171"/>
      <c r="AP1217" s="61"/>
      <c r="AQ1217" s="61"/>
      <c r="AR1217" s="61"/>
      <c r="AS1217" s="61"/>
      <c r="AT1217" s="61"/>
      <c r="AU1217" s="61"/>
      <c r="AV1217" s="61"/>
      <c r="AW1217" s="61"/>
      <c r="AX1217" s="61"/>
      <c r="AY1217" s="61"/>
      <c r="AZ1217" s="61"/>
      <c r="BA1217" s="61"/>
    </row>
    <row r="1218" spans="39:53" x14ac:dyDescent="0.2">
      <c r="AM1218" s="61"/>
      <c r="AN1218" s="61"/>
      <c r="AO1218" s="171"/>
      <c r="AP1218" s="61"/>
      <c r="AQ1218" s="61"/>
      <c r="AR1218" s="61"/>
      <c r="AS1218" s="61"/>
      <c r="AT1218" s="61"/>
      <c r="AU1218" s="61"/>
      <c r="AV1218" s="61"/>
      <c r="AW1218" s="61"/>
      <c r="AX1218" s="61"/>
      <c r="AY1218" s="61"/>
      <c r="AZ1218" s="61"/>
      <c r="BA1218" s="61"/>
    </row>
    <row r="1219" spans="39:53" x14ac:dyDescent="0.2">
      <c r="AM1219" s="61"/>
      <c r="AN1219" s="61"/>
      <c r="AO1219" s="171"/>
      <c r="AP1219" s="61"/>
      <c r="AQ1219" s="61"/>
      <c r="AR1219" s="61"/>
      <c r="AS1219" s="61"/>
      <c r="AT1219" s="61"/>
      <c r="AU1219" s="61"/>
      <c r="AV1219" s="61"/>
      <c r="AW1219" s="61"/>
      <c r="AX1219" s="61"/>
      <c r="AY1219" s="61"/>
      <c r="AZ1219" s="61"/>
      <c r="BA1219" s="61"/>
    </row>
    <row r="1220" spans="39:53" x14ac:dyDescent="0.2">
      <c r="AM1220" s="61"/>
      <c r="AN1220" s="61"/>
      <c r="AO1220" s="171"/>
      <c r="AP1220" s="61"/>
      <c r="AQ1220" s="61"/>
      <c r="AR1220" s="61"/>
      <c r="AS1220" s="61"/>
      <c r="AT1220" s="61"/>
      <c r="AU1220" s="61"/>
      <c r="AV1220" s="61"/>
      <c r="AW1220" s="61"/>
      <c r="AX1220" s="61"/>
      <c r="AY1220" s="61"/>
      <c r="AZ1220" s="61"/>
      <c r="BA1220" s="61"/>
    </row>
    <row r="1221" spans="39:53" x14ac:dyDescent="0.2">
      <c r="AM1221" s="61"/>
      <c r="AN1221" s="61"/>
      <c r="AO1221" s="171"/>
      <c r="AP1221" s="61"/>
      <c r="AQ1221" s="61"/>
      <c r="AR1221" s="61"/>
      <c r="AS1221" s="61"/>
      <c r="AT1221" s="61"/>
      <c r="AU1221" s="61"/>
      <c r="AV1221" s="61"/>
      <c r="AW1221" s="61"/>
      <c r="AX1221" s="61"/>
      <c r="AY1221" s="61"/>
      <c r="AZ1221" s="61"/>
      <c r="BA1221" s="61"/>
    </row>
    <row r="1222" spans="39:53" x14ac:dyDescent="0.2">
      <c r="AM1222" s="61"/>
      <c r="AN1222" s="61"/>
      <c r="AO1222" s="171"/>
      <c r="AP1222" s="61"/>
      <c r="AQ1222" s="61"/>
      <c r="AR1222" s="61"/>
      <c r="AS1222" s="61"/>
      <c r="AT1222" s="61"/>
      <c r="AU1222" s="61"/>
      <c r="AV1222" s="61"/>
      <c r="AW1222" s="61"/>
      <c r="AX1222" s="61"/>
      <c r="AY1222" s="61"/>
      <c r="AZ1222" s="61"/>
      <c r="BA1222" s="61"/>
    </row>
    <row r="1223" spans="39:53" x14ac:dyDescent="0.2">
      <c r="AM1223" s="61"/>
      <c r="AN1223" s="61"/>
      <c r="AO1223" s="171"/>
      <c r="AP1223" s="61"/>
      <c r="AQ1223" s="61"/>
      <c r="AR1223" s="61"/>
      <c r="AS1223" s="61"/>
      <c r="AT1223" s="61"/>
      <c r="AU1223" s="61"/>
      <c r="AV1223" s="61"/>
      <c r="AW1223" s="61"/>
      <c r="AX1223" s="61"/>
      <c r="AY1223" s="61"/>
      <c r="AZ1223" s="61"/>
      <c r="BA1223" s="61"/>
    </row>
    <row r="1224" spans="39:53" x14ac:dyDescent="0.2">
      <c r="AM1224" s="61"/>
      <c r="AN1224" s="61"/>
      <c r="AO1224" s="171"/>
      <c r="AP1224" s="61"/>
      <c r="AQ1224" s="61"/>
      <c r="AR1224" s="61"/>
      <c r="AS1224" s="61"/>
      <c r="AT1224" s="61"/>
      <c r="AU1224" s="61"/>
      <c r="AV1224" s="61"/>
      <c r="AW1224" s="61"/>
      <c r="AX1224" s="61"/>
      <c r="AY1224" s="61"/>
      <c r="AZ1224" s="61"/>
      <c r="BA1224" s="61"/>
    </row>
    <row r="1225" spans="39:53" x14ac:dyDescent="0.2">
      <c r="AM1225" s="61"/>
      <c r="AN1225" s="61"/>
      <c r="AO1225" s="171"/>
      <c r="AP1225" s="61"/>
      <c r="AQ1225" s="61"/>
      <c r="AR1225" s="61"/>
      <c r="AS1225" s="61"/>
      <c r="AT1225" s="61"/>
      <c r="AU1225" s="61"/>
      <c r="AV1225" s="61"/>
      <c r="AW1225" s="61"/>
      <c r="AX1225" s="61"/>
      <c r="AY1225" s="61"/>
      <c r="AZ1225" s="61"/>
      <c r="BA1225" s="61"/>
    </row>
    <row r="1226" spans="39:53" x14ac:dyDescent="0.2">
      <c r="AM1226" s="61"/>
      <c r="AN1226" s="61"/>
      <c r="AO1226" s="171"/>
      <c r="AP1226" s="61"/>
      <c r="AQ1226" s="61"/>
      <c r="AR1226" s="61"/>
      <c r="AS1226" s="61"/>
      <c r="AT1226" s="61"/>
      <c r="AU1226" s="61"/>
      <c r="AV1226" s="61"/>
      <c r="AW1226" s="61"/>
      <c r="AX1226" s="61"/>
      <c r="AY1226" s="61"/>
      <c r="AZ1226" s="61"/>
      <c r="BA1226" s="61"/>
    </row>
    <row r="1227" spans="39:53" x14ac:dyDescent="0.2">
      <c r="AM1227" s="61"/>
      <c r="AN1227" s="61"/>
      <c r="AO1227" s="171"/>
      <c r="AP1227" s="61"/>
      <c r="AQ1227" s="61"/>
      <c r="AR1227" s="61"/>
      <c r="AS1227" s="61"/>
      <c r="AT1227" s="61"/>
      <c r="AU1227" s="61"/>
      <c r="AV1227" s="61"/>
      <c r="AW1227" s="61"/>
      <c r="AX1227" s="61"/>
      <c r="AY1227" s="61"/>
      <c r="AZ1227" s="61"/>
      <c r="BA1227" s="61"/>
    </row>
    <row r="1228" spans="39:53" x14ac:dyDescent="0.2">
      <c r="AM1228" s="61"/>
      <c r="AN1228" s="61"/>
      <c r="AO1228" s="171"/>
      <c r="AP1228" s="61"/>
      <c r="AQ1228" s="61"/>
      <c r="AR1228" s="61"/>
      <c r="AS1228" s="61"/>
      <c r="AT1228" s="61"/>
      <c r="AU1228" s="61"/>
      <c r="AV1228" s="61"/>
      <c r="AW1228" s="61"/>
      <c r="AX1228" s="61"/>
      <c r="AY1228" s="61"/>
      <c r="AZ1228" s="61"/>
      <c r="BA1228" s="61"/>
    </row>
    <row r="1229" spans="39:53" x14ac:dyDescent="0.2">
      <c r="AM1229" s="61"/>
      <c r="AN1229" s="61"/>
      <c r="AO1229" s="171"/>
      <c r="AP1229" s="61"/>
      <c r="AQ1229" s="61"/>
      <c r="AR1229" s="61"/>
      <c r="AS1229" s="61"/>
      <c r="AT1229" s="61"/>
      <c r="AU1229" s="61"/>
      <c r="AV1229" s="61"/>
      <c r="AW1229" s="61"/>
      <c r="AX1229" s="61"/>
      <c r="AY1229" s="61"/>
      <c r="AZ1229" s="61"/>
      <c r="BA1229" s="61"/>
    </row>
    <row r="1230" spans="39:53" x14ac:dyDescent="0.2">
      <c r="AM1230" s="61"/>
      <c r="AN1230" s="61"/>
      <c r="AO1230" s="171"/>
      <c r="AP1230" s="61"/>
      <c r="AQ1230" s="61"/>
      <c r="AR1230" s="61"/>
      <c r="AS1230" s="61"/>
      <c r="AT1230" s="61"/>
      <c r="AU1230" s="61"/>
      <c r="AV1230" s="61"/>
      <c r="AW1230" s="61"/>
      <c r="AX1230" s="61"/>
      <c r="AY1230" s="61"/>
      <c r="AZ1230" s="61"/>
      <c r="BA1230" s="61"/>
    </row>
    <row r="1231" spans="39:53" x14ac:dyDescent="0.2">
      <c r="AM1231" s="61"/>
      <c r="AN1231" s="61"/>
      <c r="AO1231" s="171"/>
      <c r="AP1231" s="61"/>
      <c r="AQ1231" s="61"/>
      <c r="AR1231" s="61"/>
      <c r="AS1231" s="61"/>
      <c r="AT1231" s="61"/>
      <c r="AU1231" s="61"/>
      <c r="AV1231" s="61"/>
      <c r="AW1231" s="61"/>
      <c r="AX1231" s="61"/>
      <c r="AY1231" s="61"/>
      <c r="AZ1231" s="61"/>
      <c r="BA1231" s="61"/>
    </row>
    <row r="1232" spans="39:53" x14ac:dyDescent="0.2">
      <c r="AM1232" s="61"/>
      <c r="AN1232" s="61"/>
      <c r="AO1232" s="171"/>
      <c r="AP1232" s="61"/>
      <c r="AQ1232" s="61"/>
      <c r="AR1232" s="61"/>
      <c r="AS1232" s="61"/>
      <c r="AT1232" s="61"/>
      <c r="AU1232" s="61"/>
      <c r="AV1232" s="61"/>
      <c r="AW1232" s="61"/>
      <c r="AX1232" s="61"/>
      <c r="AY1232" s="61"/>
      <c r="AZ1232" s="61"/>
      <c r="BA1232" s="61"/>
    </row>
    <row r="1233" spans="39:53" x14ac:dyDescent="0.2">
      <c r="AM1233" s="61"/>
      <c r="AN1233" s="61"/>
      <c r="AO1233" s="171"/>
      <c r="AP1233" s="61"/>
      <c r="AQ1233" s="61"/>
      <c r="AR1233" s="61"/>
      <c r="AS1233" s="61"/>
      <c r="AT1233" s="61"/>
      <c r="AU1233" s="61"/>
      <c r="AV1233" s="61"/>
      <c r="AW1233" s="61"/>
      <c r="AX1233" s="61"/>
      <c r="AY1233" s="61"/>
      <c r="AZ1233" s="61"/>
      <c r="BA1233" s="61"/>
    </row>
    <row r="1234" spans="39:53" x14ac:dyDescent="0.2">
      <c r="AM1234" s="61"/>
      <c r="AN1234" s="61"/>
      <c r="AO1234" s="171"/>
      <c r="AP1234" s="61"/>
      <c r="AQ1234" s="61"/>
      <c r="AR1234" s="61"/>
      <c r="AS1234" s="61"/>
      <c r="AT1234" s="61"/>
      <c r="AU1234" s="61"/>
      <c r="AV1234" s="61"/>
      <c r="AW1234" s="61"/>
      <c r="AX1234" s="61"/>
      <c r="AY1234" s="61"/>
      <c r="AZ1234" s="61"/>
      <c r="BA1234" s="61"/>
    </row>
    <row r="1235" spans="39:53" x14ac:dyDescent="0.2">
      <c r="AM1235" s="61"/>
      <c r="AN1235" s="61"/>
      <c r="AO1235" s="171"/>
      <c r="AP1235" s="61"/>
      <c r="AQ1235" s="61"/>
      <c r="AR1235" s="61"/>
      <c r="AS1235" s="61"/>
      <c r="AT1235" s="61"/>
      <c r="AU1235" s="61"/>
      <c r="AV1235" s="61"/>
      <c r="AW1235" s="61"/>
      <c r="AX1235" s="61"/>
      <c r="AY1235" s="61"/>
      <c r="AZ1235" s="61"/>
      <c r="BA1235" s="61"/>
    </row>
    <row r="1236" spans="39:53" x14ac:dyDescent="0.2">
      <c r="AM1236" s="61"/>
      <c r="AN1236" s="61"/>
      <c r="AO1236" s="171"/>
      <c r="AP1236" s="61"/>
      <c r="AQ1236" s="61"/>
      <c r="AR1236" s="61"/>
      <c r="AS1236" s="61"/>
      <c r="AT1236" s="61"/>
      <c r="AU1236" s="61"/>
      <c r="AV1236" s="61"/>
      <c r="AW1236" s="61"/>
      <c r="AX1236" s="61"/>
      <c r="AY1236" s="61"/>
      <c r="AZ1236" s="61"/>
      <c r="BA1236" s="61"/>
    </row>
    <row r="1237" spans="39:53" x14ac:dyDescent="0.2">
      <c r="AM1237" s="61"/>
      <c r="AN1237" s="61"/>
      <c r="AO1237" s="171"/>
      <c r="AP1237" s="61"/>
      <c r="AQ1237" s="61"/>
      <c r="AR1237" s="61"/>
      <c r="AS1237" s="61"/>
      <c r="AT1237" s="61"/>
      <c r="AU1237" s="61"/>
      <c r="AV1237" s="61"/>
      <c r="AW1237" s="61"/>
      <c r="AX1237" s="61"/>
      <c r="AY1237" s="61"/>
      <c r="AZ1237" s="61"/>
      <c r="BA1237" s="61"/>
    </row>
    <row r="1238" spans="39:53" x14ac:dyDescent="0.2">
      <c r="AM1238" s="61"/>
      <c r="AN1238" s="61"/>
      <c r="AO1238" s="171"/>
      <c r="AP1238" s="61"/>
      <c r="AQ1238" s="61"/>
      <c r="AR1238" s="61"/>
      <c r="AS1238" s="61"/>
      <c r="AT1238" s="61"/>
      <c r="AU1238" s="61"/>
      <c r="AV1238" s="61"/>
      <c r="AW1238" s="61"/>
      <c r="AX1238" s="61"/>
      <c r="AY1238" s="61"/>
      <c r="AZ1238" s="61"/>
      <c r="BA1238" s="61"/>
    </row>
    <row r="1239" spans="39:53" x14ac:dyDescent="0.2">
      <c r="AM1239" s="61"/>
      <c r="AN1239" s="61"/>
      <c r="AO1239" s="171"/>
      <c r="AP1239" s="61"/>
      <c r="AQ1239" s="61"/>
      <c r="AR1239" s="61"/>
      <c r="AS1239" s="61"/>
      <c r="AT1239" s="61"/>
      <c r="AU1239" s="61"/>
      <c r="AV1239" s="61"/>
      <c r="AW1239" s="61"/>
      <c r="AX1239" s="61"/>
      <c r="AY1239" s="61"/>
      <c r="AZ1239" s="61"/>
      <c r="BA1239" s="61"/>
    </row>
    <row r="1240" spans="39:53" x14ac:dyDescent="0.2">
      <c r="AM1240" s="61"/>
      <c r="AN1240" s="61"/>
      <c r="AO1240" s="171"/>
      <c r="AP1240" s="61"/>
      <c r="AQ1240" s="61"/>
      <c r="AR1240" s="61"/>
      <c r="AS1240" s="61"/>
      <c r="AT1240" s="61"/>
      <c r="AU1240" s="61"/>
      <c r="AV1240" s="61"/>
      <c r="AW1240" s="61"/>
      <c r="AX1240" s="61"/>
      <c r="AY1240" s="61"/>
      <c r="AZ1240" s="61"/>
      <c r="BA1240" s="61"/>
    </row>
    <row r="1241" spans="39:53" x14ac:dyDescent="0.2">
      <c r="AM1241" s="61"/>
      <c r="AN1241" s="61"/>
      <c r="AO1241" s="171"/>
      <c r="AP1241" s="61"/>
      <c r="AQ1241" s="61"/>
      <c r="AR1241" s="61"/>
      <c r="AS1241" s="61"/>
      <c r="AT1241" s="61"/>
      <c r="AU1241" s="61"/>
      <c r="AV1241" s="61"/>
      <c r="AW1241" s="61"/>
      <c r="AX1241" s="61"/>
      <c r="AY1241" s="61"/>
      <c r="AZ1241" s="61"/>
      <c r="BA1241" s="61"/>
    </row>
    <row r="1242" spans="39:53" x14ac:dyDescent="0.2">
      <c r="AM1242" s="61"/>
      <c r="AN1242" s="61"/>
      <c r="AO1242" s="171"/>
      <c r="AP1242" s="61"/>
      <c r="AQ1242" s="61"/>
      <c r="AR1242" s="61"/>
      <c r="AS1242" s="61"/>
      <c r="AT1242" s="61"/>
      <c r="AU1242" s="61"/>
      <c r="AV1242" s="61"/>
      <c r="AW1242" s="61"/>
      <c r="AX1242" s="61"/>
      <c r="AY1242" s="61"/>
      <c r="AZ1242" s="61"/>
      <c r="BA1242" s="61"/>
    </row>
    <row r="1243" spans="39:53" x14ac:dyDescent="0.2">
      <c r="AM1243" s="61"/>
      <c r="AN1243" s="61"/>
      <c r="AO1243" s="171"/>
      <c r="AP1243" s="61"/>
      <c r="AQ1243" s="61"/>
      <c r="AR1243" s="61"/>
      <c r="AS1243" s="61"/>
      <c r="AT1243" s="61"/>
      <c r="AU1243" s="61"/>
      <c r="AV1243" s="61"/>
      <c r="AW1243" s="61"/>
      <c r="AX1243" s="61"/>
      <c r="AY1243" s="61"/>
      <c r="AZ1243" s="61"/>
      <c r="BA1243" s="61"/>
    </row>
    <row r="1244" spans="39:53" x14ac:dyDescent="0.2">
      <c r="AM1244" s="61"/>
      <c r="AN1244" s="61"/>
      <c r="AO1244" s="171"/>
      <c r="AP1244" s="61"/>
      <c r="AQ1244" s="61"/>
      <c r="AR1244" s="61"/>
      <c r="AS1244" s="61"/>
      <c r="AT1244" s="61"/>
      <c r="AU1244" s="61"/>
      <c r="AV1244" s="61"/>
      <c r="AW1244" s="61"/>
      <c r="AX1244" s="61"/>
      <c r="AY1244" s="61"/>
      <c r="AZ1244" s="61"/>
      <c r="BA1244" s="61"/>
    </row>
    <row r="1245" spans="39:53" x14ac:dyDescent="0.2">
      <c r="AM1245" s="61"/>
      <c r="AN1245" s="61"/>
      <c r="AO1245" s="171"/>
      <c r="AP1245" s="61"/>
      <c r="AQ1245" s="61"/>
      <c r="AR1245" s="61"/>
      <c r="AS1245" s="61"/>
      <c r="AT1245" s="61"/>
      <c r="AU1245" s="61"/>
      <c r="AV1245" s="61"/>
      <c r="AW1245" s="61"/>
      <c r="AX1245" s="61"/>
      <c r="AY1245" s="61"/>
      <c r="AZ1245" s="61"/>
      <c r="BA1245" s="61"/>
    </row>
    <row r="1246" spans="39:53" x14ac:dyDescent="0.2">
      <c r="AM1246" s="61"/>
      <c r="AN1246" s="61"/>
      <c r="AO1246" s="171"/>
      <c r="AP1246" s="61"/>
      <c r="AQ1246" s="61"/>
      <c r="AR1246" s="61"/>
      <c r="AS1246" s="61"/>
      <c r="AT1246" s="61"/>
      <c r="AU1246" s="61"/>
      <c r="AV1246" s="61"/>
      <c r="AW1246" s="61"/>
      <c r="AX1246" s="61"/>
      <c r="AY1246" s="61"/>
      <c r="AZ1246" s="61"/>
      <c r="BA1246" s="61"/>
    </row>
    <row r="1247" spans="39:53" x14ac:dyDescent="0.2">
      <c r="AM1247" s="61"/>
      <c r="AN1247" s="61"/>
      <c r="AO1247" s="171"/>
      <c r="AP1247" s="61"/>
      <c r="AQ1247" s="61"/>
      <c r="AR1247" s="61"/>
      <c r="AS1247" s="61"/>
      <c r="AT1247" s="61"/>
      <c r="AU1247" s="61"/>
      <c r="AV1247" s="61"/>
      <c r="AW1247" s="61"/>
      <c r="AX1247" s="61"/>
      <c r="AY1247" s="61"/>
      <c r="AZ1247" s="61"/>
      <c r="BA1247" s="61"/>
    </row>
    <row r="1248" spans="39:53" x14ac:dyDescent="0.2">
      <c r="AM1248" s="61"/>
      <c r="AN1248" s="61"/>
      <c r="AO1248" s="171"/>
      <c r="AP1248" s="61"/>
      <c r="AQ1248" s="61"/>
      <c r="AR1248" s="61"/>
      <c r="AS1248" s="61"/>
      <c r="AT1248" s="61"/>
      <c r="AU1248" s="61"/>
      <c r="AV1248" s="61"/>
      <c r="AW1248" s="61"/>
      <c r="AX1248" s="61"/>
      <c r="AY1248" s="61"/>
      <c r="AZ1248" s="61"/>
      <c r="BA1248" s="61"/>
    </row>
    <row r="1249" spans="39:53" x14ac:dyDescent="0.2">
      <c r="AM1249" s="61"/>
      <c r="AN1249" s="61"/>
      <c r="AO1249" s="171"/>
      <c r="AP1249" s="61"/>
      <c r="AQ1249" s="61"/>
      <c r="AR1249" s="61"/>
      <c r="AS1249" s="61"/>
      <c r="AT1249" s="61"/>
      <c r="AU1249" s="61"/>
      <c r="AV1249" s="61"/>
      <c r="AW1249" s="61"/>
      <c r="AX1249" s="61"/>
      <c r="AY1249" s="61"/>
      <c r="AZ1249" s="61"/>
      <c r="BA1249" s="61"/>
    </row>
    <row r="1250" spans="39:53" x14ac:dyDescent="0.2">
      <c r="AM1250" s="61"/>
      <c r="AN1250" s="61"/>
      <c r="AO1250" s="171"/>
      <c r="AP1250" s="61"/>
      <c r="AQ1250" s="61"/>
      <c r="AR1250" s="61"/>
      <c r="AS1250" s="61"/>
      <c r="AT1250" s="61"/>
      <c r="AU1250" s="61"/>
      <c r="AV1250" s="61"/>
      <c r="AW1250" s="61"/>
      <c r="AX1250" s="61"/>
      <c r="AY1250" s="61"/>
      <c r="AZ1250" s="61"/>
      <c r="BA1250" s="61"/>
    </row>
    <row r="1251" spans="39:53" x14ac:dyDescent="0.2">
      <c r="AM1251" s="61"/>
      <c r="AN1251" s="61"/>
      <c r="AO1251" s="171"/>
      <c r="AP1251" s="61"/>
      <c r="AQ1251" s="61"/>
      <c r="AR1251" s="61"/>
      <c r="AS1251" s="61"/>
      <c r="AT1251" s="61"/>
      <c r="AU1251" s="61"/>
      <c r="AV1251" s="61"/>
      <c r="AW1251" s="61"/>
      <c r="AX1251" s="61"/>
      <c r="AY1251" s="61"/>
      <c r="AZ1251" s="61"/>
      <c r="BA1251" s="61"/>
    </row>
    <row r="1252" spans="39:53" x14ac:dyDescent="0.2">
      <c r="AM1252" s="61"/>
      <c r="AN1252" s="61"/>
      <c r="AO1252" s="171"/>
      <c r="AP1252" s="61"/>
      <c r="AQ1252" s="61"/>
      <c r="AR1252" s="61"/>
      <c r="AS1252" s="61"/>
      <c r="AT1252" s="61"/>
      <c r="AU1252" s="61"/>
      <c r="AV1252" s="61"/>
      <c r="AW1252" s="61"/>
      <c r="AX1252" s="61"/>
      <c r="AY1252" s="61"/>
      <c r="AZ1252" s="61"/>
      <c r="BA1252" s="61"/>
    </row>
    <row r="1253" spans="39:53" x14ac:dyDescent="0.2">
      <c r="AM1253" s="61"/>
      <c r="AN1253" s="61"/>
      <c r="AO1253" s="171"/>
      <c r="AP1253" s="61"/>
      <c r="AQ1253" s="61"/>
      <c r="AR1253" s="61"/>
      <c r="AS1253" s="61"/>
      <c r="AT1253" s="61"/>
      <c r="AU1253" s="61"/>
      <c r="AV1253" s="61"/>
      <c r="AW1253" s="61"/>
      <c r="AX1253" s="61"/>
      <c r="AY1253" s="61"/>
      <c r="AZ1253" s="61"/>
      <c r="BA1253" s="61"/>
    </row>
    <row r="1254" spans="39:53" x14ac:dyDescent="0.2">
      <c r="AM1254" s="61"/>
      <c r="AN1254" s="61"/>
      <c r="AO1254" s="171"/>
      <c r="AP1254" s="61"/>
      <c r="AQ1254" s="61"/>
      <c r="AR1254" s="61"/>
      <c r="AS1254" s="61"/>
      <c r="AT1254" s="61"/>
      <c r="AU1254" s="61"/>
      <c r="AV1254" s="61"/>
      <c r="AW1254" s="61"/>
      <c r="AX1254" s="61"/>
      <c r="AY1254" s="61"/>
      <c r="AZ1254" s="61"/>
      <c r="BA1254" s="61"/>
    </row>
    <row r="1255" spans="39:53" x14ac:dyDescent="0.2">
      <c r="AM1255" s="61"/>
      <c r="AN1255" s="61"/>
      <c r="AO1255" s="171"/>
      <c r="AP1255" s="61"/>
      <c r="AQ1255" s="61"/>
      <c r="AR1255" s="61"/>
      <c r="AS1255" s="61"/>
      <c r="AT1255" s="61"/>
      <c r="AU1255" s="61"/>
      <c r="AV1255" s="61"/>
      <c r="AW1255" s="61"/>
      <c r="AX1255" s="61"/>
      <c r="AY1255" s="61"/>
      <c r="AZ1255" s="61"/>
      <c r="BA1255" s="61"/>
    </row>
    <row r="1256" spans="39:53" x14ac:dyDescent="0.2">
      <c r="AM1256" s="61"/>
      <c r="AN1256" s="61"/>
      <c r="AO1256" s="171"/>
      <c r="AP1256" s="61"/>
      <c r="AQ1256" s="61"/>
      <c r="AR1256" s="61"/>
      <c r="AS1256" s="61"/>
      <c r="AT1256" s="61"/>
      <c r="AU1256" s="61"/>
      <c r="AV1256" s="61"/>
      <c r="AW1256" s="61"/>
      <c r="AX1256" s="61"/>
      <c r="AY1256" s="61"/>
      <c r="AZ1256" s="61"/>
      <c r="BA1256" s="61"/>
    </row>
    <row r="1257" spans="39:53" x14ac:dyDescent="0.2">
      <c r="AM1257" s="61"/>
      <c r="AN1257" s="61"/>
      <c r="AO1257" s="171"/>
      <c r="AP1257" s="61"/>
      <c r="AQ1257" s="61"/>
      <c r="AR1257" s="61"/>
      <c r="AS1257" s="61"/>
      <c r="AT1257" s="61"/>
      <c r="AU1257" s="61"/>
      <c r="AV1257" s="61"/>
      <c r="AW1257" s="61"/>
      <c r="AX1257" s="61"/>
      <c r="AY1257" s="61"/>
      <c r="AZ1257" s="61"/>
      <c r="BA1257" s="61"/>
    </row>
    <row r="1258" spans="39:53" x14ac:dyDescent="0.2">
      <c r="AM1258" s="61"/>
      <c r="AN1258" s="61"/>
      <c r="AO1258" s="171"/>
      <c r="AP1258" s="61"/>
      <c r="AQ1258" s="61"/>
      <c r="AR1258" s="61"/>
      <c r="AS1258" s="61"/>
      <c r="AT1258" s="61"/>
      <c r="AU1258" s="61"/>
      <c r="AV1258" s="61"/>
      <c r="AW1258" s="61"/>
      <c r="AX1258" s="61"/>
      <c r="AY1258" s="61"/>
      <c r="AZ1258" s="61"/>
      <c r="BA1258" s="61"/>
    </row>
    <row r="1259" spans="39:53" x14ac:dyDescent="0.2">
      <c r="AM1259" s="61"/>
      <c r="AN1259" s="61"/>
      <c r="AO1259" s="171"/>
      <c r="AP1259" s="61"/>
      <c r="AQ1259" s="61"/>
      <c r="AR1259" s="61"/>
      <c r="AS1259" s="61"/>
      <c r="AT1259" s="61"/>
      <c r="AU1259" s="61"/>
      <c r="AV1259" s="61"/>
      <c r="AW1259" s="61"/>
      <c r="AX1259" s="61"/>
      <c r="AY1259" s="61"/>
      <c r="AZ1259" s="61"/>
      <c r="BA1259" s="61"/>
    </row>
    <row r="1260" spans="39:53" x14ac:dyDescent="0.2">
      <c r="AM1260" s="61"/>
      <c r="AN1260" s="61"/>
      <c r="AO1260" s="171"/>
      <c r="AP1260" s="61"/>
      <c r="AQ1260" s="61"/>
      <c r="AR1260" s="61"/>
      <c r="AS1260" s="61"/>
      <c r="AT1260" s="61"/>
      <c r="AU1260" s="61"/>
      <c r="AV1260" s="61"/>
      <c r="AW1260" s="61"/>
      <c r="AX1260" s="61"/>
      <c r="AY1260" s="61"/>
      <c r="AZ1260" s="61"/>
      <c r="BA1260" s="61"/>
    </row>
    <row r="1261" spans="39:53" x14ac:dyDescent="0.2">
      <c r="AM1261" s="61"/>
      <c r="AN1261" s="61"/>
      <c r="AO1261" s="171"/>
      <c r="AP1261" s="61"/>
      <c r="AQ1261" s="61"/>
      <c r="AR1261" s="61"/>
      <c r="AS1261" s="61"/>
      <c r="AT1261" s="61"/>
      <c r="AU1261" s="61"/>
      <c r="AV1261" s="61"/>
      <c r="AW1261" s="61"/>
      <c r="AX1261" s="61"/>
      <c r="AY1261" s="61"/>
      <c r="AZ1261" s="61"/>
      <c r="BA1261" s="61"/>
    </row>
    <row r="1262" spans="39:53" x14ac:dyDescent="0.2">
      <c r="AM1262" s="61"/>
      <c r="AN1262" s="61"/>
      <c r="AO1262" s="171"/>
      <c r="AP1262" s="61"/>
      <c r="AQ1262" s="61"/>
      <c r="AR1262" s="61"/>
      <c r="AS1262" s="61"/>
      <c r="AT1262" s="61"/>
      <c r="AU1262" s="61"/>
      <c r="AV1262" s="61"/>
      <c r="AW1262" s="61"/>
      <c r="AX1262" s="61"/>
      <c r="AY1262" s="61"/>
      <c r="AZ1262" s="61"/>
      <c r="BA1262" s="61"/>
    </row>
    <row r="1263" spans="39:53" x14ac:dyDescent="0.2">
      <c r="AM1263" s="61"/>
      <c r="AN1263" s="61"/>
      <c r="AO1263" s="171"/>
      <c r="AP1263" s="61"/>
      <c r="AQ1263" s="61"/>
      <c r="AR1263" s="61"/>
      <c r="AS1263" s="61"/>
      <c r="AT1263" s="61"/>
      <c r="AU1263" s="61"/>
      <c r="AV1263" s="61"/>
      <c r="AW1263" s="61"/>
      <c r="AX1263" s="61"/>
      <c r="AY1263" s="61"/>
      <c r="AZ1263" s="61"/>
      <c r="BA1263" s="61"/>
    </row>
    <row r="1264" spans="39:53" x14ac:dyDescent="0.2">
      <c r="AM1264" s="61"/>
      <c r="AN1264" s="61"/>
      <c r="AO1264" s="171"/>
      <c r="AP1264" s="61"/>
      <c r="AQ1264" s="61"/>
      <c r="AR1264" s="61"/>
      <c r="AS1264" s="61"/>
      <c r="AT1264" s="61"/>
      <c r="AU1264" s="61"/>
      <c r="AV1264" s="61"/>
      <c r="AW1264" s="61"/>
      <c r="AX1264" s="61"/>
      <c r="AY1264" s="61"/>
      <c r="AZ1264" s="61"/>
      <c r="BA1264" s="61"/>
    </row>
    <row r="1265" spans="39:53" x14ac:dyDescent="0.2">
      <c r="AM1265" s="61"/>
      <c r="AN1265" s="61"/>
      <c r="AO1265" s="171"/>
      <c r="AP1265" s="61"/>
      <c r="AQ1265" s="61"/>
      <c r="AR1265" s="61"/>
      <c r="AS1265" s="61"/>
      <c r="AT1265" s="61"/>
      <c r="AU1265" s="61"/>
      <c r="AV1265" s="61"/>
      <c r="AW1265" s="61"/>
      <c r="AX1265" s="61"/>
      <c r="AY1265" s="61"/>
      <c r="AZ1265" s="61"/>
      <c r="BA1265" s="61"/>
    </row>
    <row r="1266" spans="39:53" x14ac:dyDescent="0.2">
      <c r="AM1266" s="61"/>
      <c r="AN1266" s="61"/>
      <c r="AO1266" s="171"/>
      <c r="AP1266" s="61"/>
      <c r="AQ1266" s="61"/>
      <c r="AR1266" s="61"/>
      <c r="AS1266" s="61"/>
      <c r="AT1266" s="61"/>
      <c r="AU1266" s="61"/>
      <c r="AV1266" s="61"/>
      <c r="AW1266" s="61"/>
      <c r="AX1266" s="61"/>
      <c r="AY1266" s="61"/>
      <c r="AZ1266" s="61"/>
      <c r="BA1266" s="61"/>
    </row>
    <row r="1267" spans="39:53" x14ac:dyDescent="0.2">
      <c r="AM1267" s="61"/>
      <c r="AN1267" s="61"/>
      <c r="AO1267" s="171"/>
      <c r="AP1267" s="61"/>
      <c r="AQ1267" s="61"/>
      <c r="AR1267" s="61"/>
      <c r="AS1267" s="61"/>
      <c r="AT1267" s="61"/>
      <c r="AU1267" s="61"/>
      <c r="AV1267" s="61"/>
      <c r="AW1267" s="61"/>
      <c r="AX1267" s="61"/>
      <c r="AY1267" s="61"/>
      <c r="AZ1267" s="61"/>
      <c r="BA1267" s="61"/>
    </row>
    <row r="1268" spans="39:53" x14ac:dyDescent="0.2">
      <c r="AM1268" s="61"/>
      <c r="AN1268" s="61"/>
      <c r="AO1268" s="171"/>
      <c r="AP1268" s="61"/>
      <c r="AQ1268" s="61"/>
      <c r="AR1268" s="61"/>
      <c r="AS1268" s="61"/>
      <c r="AT1268" s="61"/>
      <c r="AU1268" s="61"/>
      <c r="AV1268" s="61"/>
      <c r="AW1268" s="61"/>
      <c r="AX1268" s="61"/>
      <c r="AY1268" s="61"/>
      <c r="AZ1268" s="61"/>
      <c r="BA1268" s="61"/>
    </row>
    <row r="1269" spans="39:53" x14ac:dyDescent="0.2">
      <c r="AM1269" s="61"/>
      <c r="AN1269" s="61"/>
      <c r="AO1269" s="171"/>
      <c r="AP1269" s="61"/>
      <c r="AQ1269" s="61"/>
      <c r="AR1269" s="61"/>
      <c r="AS1269" s="61"/>
      <c r="AT1269" s="61"/>
      <c r="AU1269" s="61"/>
      <c r="AV1269" s="61"/>
      <c r="AW1269" s="61"/>
      <c r="AX1269" s="61"/>
      <c r="AY1269" s="61"/>
      <c r="AZ1269" s="61"/>
      <c r="BA1269" s="61"/>
    </row>
    <row r="1270" spans="39:53" x14ac:dyDescent="0.2">
      <c r="AM1270" s="61"/>
      <c r="AN1270" s="61"/>
      <c r="AO1270" s="171"/>
      <c r="AP1270" s="61"/>
      <c r="AQ1270" s="61"/>
      <c r="AR1270" s="61"/>
      <c r="AS1270" s="61"/>
      <c r="AT1270" s="61"/>
      <c r="AU1270" s="61"/>
      <c r="AV1270" s="61"/>
      <c r="AW1270" s="61"/>
      <c r="AX1270" s="61"/>
      <c r="AY1270" s="61"/>
      <c r="AZ1270" s="61"/>
      <c r="BA1270" s="61"/>
    </row>
    <row r="1271" spans="39:53" x14ac:dyDescent="0.2">
      <c r="AM1271" s="61"/>
      <c r="AN1271" s="61"/>
      <c r="AO1271" s="171"/>
      <c r="AP1271" s="61"/>
      <c r="AQ1271" s="61"/>
      <c r="AR1271" s="61"/>
      <c r="AS1271" s="61"/>
      <c r="AT1271" s="61"/>
      <c r="AU1271" s="61"/>
      <c r="AV1271" s="61"/>
      <c r="AW1271" s="61"/>
      <c r="AX1271" s="61"/>
      <c r="AY1271" s="61"/>
      <c r="AZ1271" s="61"/>
      <c r="BA1271" s="61"/>
    </row>
    <row r="1272" spans="39:53" x14ac:dyDescent="0.2">
      <c r="AM1272" s="61"/>
      <c r="AN1272" s="61"/>
      <c r="AO1272" s="171"/>
      <c r="AP1272" s="61"/>
      <c r="AQ1272" s="61"/>
      <c r="AR1272" s="61"/>
      <c r="AS1272" s="61"/>
      <c r="AT1272" s="61"/>
      <c r="AU1272" s="61"/>
      <c r="AV1272" s="61"/>
      <c r="AW1272" s="61"/>
      <c r="AX1272" s="61"/>
      <c r="AY1272" s="61"/>
      <c r="AZ1272" s="61"/>
      <c r="BA1272" s="61"/>
    </row>
    <row r="1273" spans="39:53" x14ac:dyDescent="0.2">
      <c r="AM1273" s="61"/>
      <c r="AN1273" s="61"/>
      <c r="AO1273" s="171"/>
      <c r="AP1273" s="61"/>
      <c r="AQ1273" s="61"/>
      <c r="AR1273" s="61"/>
      <c r="AS1273" s="61"/>
      <c r="AT1273" s="61"/>
      <c r="AU1273" s="61"/>
      <c r="AV1273" s="61"/>
      <c r="AW1273" s="61"/>
      <c r="AX1273" s="61"/>
      <c r="AY1273" s="61"/>
      <c r="AZ1273" s="61"/>
      <c r="BA1273" s="61"/>
    </row>
    <row r="1274" spans="39:53" x14ac:dyDescent="0.2">
      <c r="AM1274" s="61"/>
      <c r="AN1274" s="61"/>
      <c r="AO1274" s="171"/>
      <c r="AP1274" s="61"/>
      <c r="AQ1274" s="61"/>
      <c r="AR1274" s="61"/>
      <c r="AS1274" s="61"/>
      <c r="AT1274" s="61"/>
      <c r="AU1274" s="61"/>
      <c r="AV1274" s="61"/>
      <c r="AW1274" s="61"/>
      <c r="AX1274" s="61"/>
      <c r="AY1274" s="61"/>
      <c r="AZ1274" s="61"/>
      <c r="BA1274" s="61"/>
    </row>
    <row r="1275" spans="39:53" x14ac:dyDescent="0.2">
      <c r="AM1275" s="61"/>
      <c r="AN1275" s="61"/>
      <c r="AO1275" s="171"/>
      <c r="AP1275" s="61"/>
      <c r="AQ1275" s="61"/>
      <c r="AR1275" s="61"/>
      <c r="AS1275" s="61"/>
      <c r="AT1275" s="61"/>
      <c r="AU1275" s="61"/>
      <c r="AV1275" s="61"/>
      <c r="AW1275" s="61"/>
      <c r="AX1275" s="61"/>
      <c r="AY1275" s="61"/>
      <c r="AZ1275" s="61"/>
      <c r="BA1275" s="61"/>
    </row>
    <row r="1276" spans="39:53" x14ac:dyDescent="0.2">
      <c r="AM1276" s="61"/>
      <c r="AN1276" s="61"/>
      <c r="AO1276" s="171"/>
      <c r="AP1276" s="61"/>
      <c r="AQ1276" s="61"/>
      <c r="AR1276" s="61"/>
      <c r="AS1276" s="61"/>
      <c r="AT1276" s="61"/>
      <c r="AU1276" s="61"/>
      <c r="AV1276" s="61"/>
      <c r="AW1276" s="61"/>
      <c r="AX1276" s="61"/>
      <c r="AY1276" s="61"/>
      <c r="AZ1276" s="61"/>
      <c r="BA1276" s="61"/>
    </row>
    <row r="1277" spans="39:53" x14ac:dyDescent="0.2">
      <c r="AM1277" s="61"/>
      <c r="AN1277" s="61"/>
      <c r="AO1277" s="171"/>
      <c r="AP1277" s="61"/>
      <c r="AQ1277" s="61"/>
      <c r="AR1277" s="61"/>
      <c r="AS1277" s="61"/>
      <c r="AT1277" s="61"/>
      <c r="AU1277" s="61"/>
      <c r="AV1277" s="61"/>
      <c r="AW1277" s="61"/>
      <c r="AX1277" s="61"/>
      <c r="AY1277" s="61"/>
      <c r="AZ1277" s="61"/>
      <c r="BA1277" s="61"/>
    </row>
    <row r="1278" spans="39:53" x14ac:dyDescent="0.2">
      <c r="AM1278" s="61"/>
      <c r="AN1278" s="61"/>
      <c r="AO1278" s="171"/>
      <c r="AP1278" s="61"/>
      <c r="AQ1278" s="61"/>
      <c r="AR1278" s="61"/>
      <c r="AS1278" s="61"/>
      <c r="AT1278" s="61"/>
      <c r="AU1278" s="61"/>
      <c r="AV1278" s="61"/>
      <c r="AW1278" s="61"/>
      <c r="AX1278" s="61"/>
      <c r="AY1278" s="61"/>
      <c r="AZ1278" s="61"/>
      <c r="BA1278" s="61"/>
    </row>
    <row r="1279" spans="39:53" x14ac:dyDescent="0.2">
      <c r="AM1279" s="61"/>
      <c r="AN1279" s="61"/>
      <c r="AO1279" s="171"/>
      <c r="AP1279" s="61"/>
      <c r="AQ1279" s="61"/>
      <c r="AR1279" s="61"/>
      <c r="AS1279" s="61"/>
      <c r="AT1279" s="61"/>
      <c r="AU1279" s="61"/>
      <c r="AV1279" s="61"/>
      <c r="AW1279" s="61"/>
      <c r="AX1279" s="61"/>
      <c r="AY1279" s="61"/>
      <c r="AZ1279" s="61"/>
      <c r="BA1279" s="61"/>
    </row>
    <row r="1280" spans="39:53" x14ac:dyDescent="0.2">
      <c r="AM1280" s="61"/>
      <c r="AN1280" s="61"/>
      <c r="AO1280" s="171"/>
      <c r="AP1280" s="61"/>
      <c r="AQ1280" s="61"/>
      <c r="AR1280" s="61"/>
      <c r="AS1280" s="61"/>
      <c r="AT1280" s="61"/>
      <c r="AU1280" s="61"/>
      <c r="AV1280" s="61"/>
      <c r="AW1280" s="61"/>
      <c r="AX1280" s="61"/>
      <c r="AY1280" s="61"/>
      <c r="AZ1280" s="61"/>
      <c r="BA1280" s="61"/>
    </row>
    <row r="1281" spans="39:53" x14ac:dyDescent="0.2">
      <c r="AM1281" s="61"/>
      <c r="AN1281" s="61"/>
      <c r="AO1281" s="171"/>
      <c r="AP1281" s="61"/>
      <c r="AQ1281" s="61"/>
      <c r="AR1281" s="61"/>
      <c r="AS1281" s="61"/>
      <c r="AT1281" s="61"/>
      <c r="AU1281" s="61"/>
      <c r="AV1281" s="61"/>
      <c r="AW1281" s="61"/>
      <c r="AX1281" s="61"/>
      <c r="AY1281" s="61"/>
      <c r="AZ1281" s="61"/>
      <c r="BA1281" s="61"/>
    </row>
    <row r="1282" spans="39:53" x14ac:dyDescent="0.2">
      <c r="AM1282" s="61"/>
      <c r="AN1282" s="61"/>
      <c r="AO1282" s="171"/>
      <c r="AP1282" s="61"/>
      <c r="AQ1282" s="61"/>
      <c r="AR1282" s="61"/>
      <c r="AS1282" s="61"/>
      <c r="AT1282" s="61"/>
      <c r="AU1282" s="61"/>
      <c r="AV1282" s="61"/>
      <c r="AW1282" s="61"/>
      <c r="AX1282" s="61"/>
      <c r="AY1282" s="61"/>
      <c r="AZ1282" s="61"/>
      <c r="BA1282" s="61"/>
    </row>
    <row r="1283" spans="39:53" x14ac:dyDescent="0.2">
      <c r="AM1283" s="61"/>
      <c r="AN1283" s="61"/>
      <c r="AO1283" s="171"/>
      <c r="AP1283" s="61"/>
      <c r="AQ1283" s="61"/>
      <c r="AR1283" s="61"/>
      <c r="AS1283" s="61"/>
      <c r="AT1283" s="61"/>
      <c r="AU1283" s="61"/>
      <c r="AV1283" s="61"/>
      <c r="AW1283" s="61"/>
      <c r="AX1283" s="61"/>
      <c r="AY1283" s="61"/>
      <c r="AZ1283" s="61"/>
      <c r="BA1283" s="61"/>
    </row>
    <row r="1284" spans="39:53" x14ac:dyDescent="0.2">
      <c r="AM1284" s="61"/>
      <c r="AN1284" s="61"/>
      <c r="AO1284" s="171"/>
      <c r="AP1284" s="61"/>
      <c r="AQ1284" s="61"/>
      <c r="AR1284" s="61"/>
      <c r="AS1284" s="61"/>
      <c r="AT1284" s="61"/>
      <c r="AU1284" s="61"/>
      <c r="AV1284" s="61"/>
      <c r="AW1284" s="61"/>
      <c r="AX1284" s="61"/>
      <c r="AY1284" s="61"/>
      <c r="AZ1284" s="61"/>
      <c r="BA1284" s="61"/>
    </row>
    <row r="1285" spans="39:53" x14ac:dyDescent="0.2">
      <c r="AM1285" s="61"/>
      <c r="AN1285" s="61"/>
      <c r="AO1285" s="171"/>
      <c r="AP1285" s="61"/>
      <c r="AQ1285" s="61"/>
      <c r="AR1285" s="61"/>
      <c r="AS1285" s="61"/>
      <c r="AT1285" s="61"/>
      <c r="AU1285" s="61"/>
      <c r="AV1285" s="61"/>
      <c r="AW1285" s="61"/>
      <c r="AX1285" s="61"/>
      <c r="AY1285" s="61"/>
      <c r="AZ1285" s="61"/>
      <c r="BA1285" s="61"/>
    </row>
    <row r="1286" spans="39:53" x14ac:dyDescent="0.2">
      <c r="AM1286" s="61"/>
      <c r="AN1286" s="61"/>
      <c r="AO1286" s="171"/>
      <c r="AP1286" s="61"/>
      <c r="AQ1286" s="61"/>
      <c r="AR1286" s="61"/>
      <c r="AS1286" s="61"/>
      <c r="AT1286" s="61"/>
      <c r="AU1286" s="61"/>
      <c r="AV1286" s="61"/>
      <c r="AW1286" s="61"/>
      <c r="AX1286" s="61"/>
      <c r="AY1286" s="61"/>
      <c r="AZ1286" s="61"/>
      <c r="BA1286" s="61"/>
    </row>
    <row r="1287" spans="39:53" x14ac:dyDescent="0.2">
      <c r="AM1287" s="61"/>
      <c r="AN1287" s="61"/>
      <c r="AO1287" s="171"/>
      <c r="AP1287" s="61"/>
      <c r="AQ1287" s="61"/>
      <c r="AR1287" s="61"/>
      <c r="AS1287" s="61"/>
      <c r="AT1287" s="61"/>
      <c r="AU1287" s="61"/>
      <c r="AV1287" s="61"/>
      <c r="AW1287" s="61"/>
      <c r="AX1287" s="61"/>
      <c r="AY1287" s="61"/>
      <c r="AZ1287" s="61"/>
      <c r="BA1287" s="61"/>
    </row>
    <row r="1288" spans="39:53" x14ac:dyDescent="0.2">
      <c r="AM1288" s="61"/>
      <c r="AN1288" s="61"/>
      <c r="AO1288" s="171"/>
      <c r="AP1288" s="61"/>
      <c r="AQ1288" s="61"/>
      <c r="AR1288" s="61"/>
      <c r="AS1288" s="61"/>
      <c r="AT1288" s="61"/>
      <c r="AU1288" s="61"/>
      <c r="AV1288" s="61"/>
      <c r="AW1288" s="61"/>
      <c r="AX1288" s="61"/>
      <c r="AY1288" s="61"/>
      <c r="AZ1288" s="61"/>
      <c r="BA1288" s="61"/>
    </row>
    <row r="1289" spans="39:53" x14ac:dyDescent="0.2">
      <c r="AM1289" s="61"/>
      <c r="AN1289" s="61"/>
      <c r="AO1289" s="171"/>
      <c r="AP1289" s="61"/>
      <c r="AQ1289" s="61"/>
      <c r="AR1289" s="61"/>
      <c r="AS1289" s="61"/>
      <c r="AT1289" s="61"/>
      <c r="AU1289" s="61"/>
      <c r="AV1289" s="61"/>
      <c r="AW1289" s="61"/>
      <c r="AX1289" s="61"/>
      <c r="AY1289" s="61"/>
      <c r="AZ1289" s="61"/>
      <c r="BA1289" s="61"/>
    </row>
    <row r="1290" spans="39:53" x14ac:dyDescent="0.2">
      <c r="AM1290" s="61"/>
      <c r="AN1290" s="61"/>
      <c r="AO1290" s="171"/>
      <c r="AP1290" s="61"/>
      <c r="AQ1290" s="61"/>
      <c r="AR1290" s="61"/>
      <c r="AS1290" s="61"/>
      <c r="AT1290" s="61"/>
      <c r="AU1290" s="61"/>
      <c r="AV1290" s="61"/>
      <c r="AW1290" s="61"/>
      <c r="AX1290" s="61"/>
      <c r="AY1290" s="61"/>
      <c r="AZ1290" s="61"/>
      <c r="BA1290" s="61"/>
    </row>
    <row r="1291" spans="39:53" x14ac:dyDescent="0.2">
      <c r="AM1291" s="61"/>
      <c r="AN1291" s="61"/>
      <c r="AO1291" s="171"/>
      <c r="AP1291" s="61"/>
      <c r="AQ1291" s="61"/>
      <c r="AR1291" s="61"/>
      <c r="AS1291" s="61"/>
      <c r="AT1291" s="61"/>
      <c r="AU1291" s="61"/>
      <c r="AV1291" s="61"/>
      <c r="AW1291" s="61"/>
      <c r="AX1291" s="61"/>
      <c r="AY1291" s="61"/>
      <c r="AZ1291" s="61"/>
      <c r="BA1291" s="61"/>
    </row>
    <row r="1292" spans="39:53" x14ac:dyDescent="0.2">
      <c r="AM1292" s="61"/>
      <c r="AN1292" s="61"/>
      <c r="AO1292" s="171"/>
      <c r="AP1292" s="61"/>
      <c r="AQ1292" s="61"/>
      <c r="AR1292" s="61"/>
      <c r="AS1292" s="61"/>
      <c r="AT1292" s="61"/>
      <c r="AU1292" s="61"/>
      <c r="AV1292" s="61"/>
      <c r="AW1292" s="61"/>
      <c r="AX1292" s="61"/>
      <c r="AY1292" s="61"/>
      <c r="AZ1292" s="61"/>
      <c r="BA1292" s="61"/>
    </row>
    <row r="1293" spans="39:53" x14ac:dyDescent="0.2">
      <c r="AM1293" s="61"/>
      <c r="AN1293" s="61"/>
      <c r="AO1293" s="171"/>
      <c r="AP1293" s="61"/>
      <c r="AQ1293" s="61"/>
      <c r="AR1293" s="61"/>
      <c r="AS1293" s="61"/>
      <c r="AT1293" s="61"/>
      <c r="AU1293" s="61"/>
      <c r="AV1293" s="61"/>
      <c r="AW1293" s="61"/>
      <c r="AX1293" s="61"/>
      <c r="AY1293" s="61"/>
      <c r="AZ1293" s="61"/>
      <c r="BA1293" s="61"/>
    </row>
    <row r="1294" spans="39:53" x14ac:dyDescent="0.2">
      <c r="AM1294" s="61"/>
      <c r="AN1294" s="61"/>
      <c r="AO1294" s="171"/>
      <c r="AP1294" s="61"/>
      <c r="AQ1294" s="61"/>
      <c r="AR1294" s="61"/>
      <c r="AS1294" s="61"/>
      <c r="AT1294" s="61"/>
      <c r="AU1294" s="61"/>
      <c r="AV1294" s="61"/>
      <c r="AW1294" s="61"/>
      <c r="AX1294" s="61"/>
      <c r="AY1294" s="61"/>
      <c r="AZ1294" s="61"/>
      <c r="BA1294" s="61"/>
    </row>
    <row r="1295" spans="39:53" x14ac:dyDescent="0.2">
      <c r="AM1295" s="61"/>
      <c r="AN1295" s="61"/>
      <c r="AO1295" s="171"/>
      <c r="AP1295" s="61"/>
      <c r="AQ1295" s="61"/>
      <c r="AR1295" s="61"/>
      <c r="AS1295" s="61"/>
      <c r="AT1295" s="61"/>
      <c r="AU1295" s="61"/>
      <c r="AV1295" s="61"/>
      <c r="AW1295" s="61"/>
      <c r="AX1295" s="61"/>
      <c r="AY1295" s="61"/>
      <c r="AZ1295" s="61"/>
      <c r="BA1295" s="61"/>
    </row>
    <row r="1296" spans="39:53" x14ac:dyDescent="0.2">
      <c r="AM1296" s="61"/>
      <c r="AN1296" s="61"/>
      <c r="AO1296" s="171"/>
      <c r="AP1296" s="61"/>
      <c r="AQ1296" s="61"/>
      <c r="AR1296" s="61"/>
      <c r="AS1296" s="61"/>
      <c r="AT1296" s="61"/>
      <c r="AU1296" s="61"/>
      <c r="AV1296" s="61"/>
      <c r="AW1296" s="61"/>
      <c r="AX1296" s="61"/>
      <c r="AY1296" s="61"/>
      <c r="AZ1296" s="61"/>
      <c r="BA1296" s="61"/>
    </row>
    <row r="1297" spans="39:53" x14ac:dyDescent="0.2">
      <c r="AM1297" s="61"/>
      <c r="AN1297" s="61"/>
      <c r="AO1297" s="171"/>
      <c r="AP1297" s="61"/>
      <c r="AQ1297" s="61"/>
      <c r="AR1297" s="61"/>
      <c r="AS1297" s="61"/>
      <c r="AT1297" s="61"/>
      <c r="AU1297" s="61"/>
      <c r="AV1297" s="61"/>
      <c r="AW1297" s="61"/>
      <c r="AX1297" s="61"/>
      <c r="AY1297" s="61"/>
      <c r="AZ1297" s="61"/>
      <c r="BA1297" s="61"/>
    </row>
    <row r="1298" spans="39:53" x14ac:dyDescent="0.2">
      <c r="AM1298" s="61"/>
      <c r="AN1298" s="61"/>
      <c r="AO1298" s="171"/>
      <c r="AP1298" s="61"/>
      <c r="AQ1298" s="61"/>
      <c r="AR1298" s="61"/>
      <c r="AS1298" s="61"/>
      <c r="AT1298" s="61"/>
      <c r="AU1298" s="61"/>
      <c r="AV1298" s="61"/>
      <c r="AW1298" s="61"/>
      <c r="AX1298" s="61"/>
      <c r="AY1298" s="61"/>
      <c r="AZ1298" s="61"/>
      <c r="BA1298" s="61"/>
    </row>
    <row r="1299" spans="39:53" x14ac:dyDescent="0.2">
      <c r="AM1299" s="61"/>
      <c r="AN1299" s="61"/>
      <c r="AO1299" s="171"/>
      <c r="AP1299" s="61"/>
      <c r="AQ1299" s="61"/>
      <c r="AR1299" s="61"/>
      <c r="AS1299" s="61"/>
      <c r="AT1299" s="61"/>
      <c r="AU1299" s="61"/>
      <c r="AV1299" s="61"/>
      <c r="AW1299" s="61"/>
      <c r="AX1299" s="61"/>
      <c r="AY1299" s="61"/>
      <c r="AZ1299" s="61"/>
      <c r="BA1299" s="61"/>
    </row>
    <row r="1300" spans="39:53" x14ac:dyDescent="0.2">
      <c r="AM1300" s="61"/>
      <c r="AN1300" s="61"/>
      <c r="AO1300" s="171"/>
      <c r="AP1300" s="61"/>
      <c r="AQ1300" s="61"/>
      <c r="AR1300" s="61"/>
      <c r="AS1300" s="61"/>
      <c r="AT1300" s="61"/>
      <c r="AU1300" s="61"/>
      <c r="AV1300" s="61"/>
      <c r="AW1300" s="61"/>
      <c r="AX1300" s="61"/>
      <c r="AY1300" s="61"/>
      <c r="AZ1300" s="61"/>
      <c r="BA1300" s="61"/>
    </row>
    <row r="1301" spans="39:53" x14ac:dyDescent="0.2">
      <c r="AM1301" s="61"/>
      <c r="AN1301" s="61"/>
      <c r="AO1301" s="171"/>
      <c r="AP1301" s="61"/>
      <c r="AQ1301" s="61"/>
      <c r="AR1301" s="61"/>
      <c r="AS1301" s="61"/>
      <c r="AT1301" s="61"/>
      <c r="AU1301" s="61"/>
      <c r="AV1301" s="61"/>
      <c r="AW1301" s="61"/>
      <c r="AX1301" s="61"/>
      <c r="AY1301" s="61"/>
      <c r="AZ1301" s="61"/>
      <c r="BA1301" s="61"/>
    </row>
    <row r="1302" spans="39:53" x14ac:dyDescent="0.2">
      <c r="AM1302" s="61"/>
      <c r="AN1302" s="61"/>
      <c r="AO1302" s="171"/>
      <c r="AP1302" s="61"/>
      <c r="AQ1302" s="61"/>
      <c r="AR1302" s="61"/>
      <c r="AS1302" s="61"/>
      <c r="AT1302" s="61"/>
      <c r="AU1302" s="61"/>
      <c r="AV1302" s="61"/>
      <c r="AW1302" s="61"/>
      <c r="AX1302" s="61"/>
      <c r="AY1302" s="61"/>
      <c r="AZ1302" s="61"/>
      <c r="BA1302" s="61"/>
    </row>
    <row r="1303" spans="39:53" x14ac:dyDescent="0.2">
      <c r="AM1303" s="61"/>
      <c r="AN1303" s="61"/>
      <c r="AO1303" s="171"/>
      <c r="AP1303" s="61"/>
      <c r="AQ1303" s="61"/>
      <c r="AR1303" s="61"/>
      <c r="AS1303" s="61"/>
      <c r="AT1303" s="61"/>
      <c r="AU1303" s="61"/>
      <c r="AV1303" s="61"/>
      <c r="AW1303" s="61"/>
      <c r="AX1303" s="61"/>
      <c r="AY1303" s="61"/>
      <c r="AZ1303" s="61"/>
      <c r="BA1303" s="61"/>
    </row>
    <row r="1304" spans="39:53" x14ac:dyDescent="0.2">
      <c r="AM1304" s="61"/>
      <c r="AN1304" s="61"/>
      <c r="AO1304" s="171"/>
      <c r="AP1304" s="61"/>
      <c r="AQ1304" s="61"/>
      <c r="AR1304" s="61"/>
      <c r="AS1304" s="61"/>
      <c r="AT1304" s="61"/>
      <c r="AU1304" s="61"/>
      <c r="AV1304" s="61"/>
      <c r="AW1304" s="61"/>
      <c r="AX1304" s="61"/>
      <c r="AY1304" s="61"/>
      <c r="AZ1304" s="61"/>
      <c r="BA1304" s="61"/>
    </row>
    <row r="1305" spans="39:53" x14ac:dyDescent="0.2">
      <c r="AM1305" s="61"/>
      <c r="AN1305" s="61"/>
      <c r="AO1305" s="171"/>
      <c r="AP1305" s="61"/>
      <c r="AQ1305" s="61"/>
      <c r="AR1305" s="61"/>
      <c r="AS1305" s="61"/>
      <c r="AT1305" s="61"/>
      <c r="AU1305" s="61"/>
      <c r="AV1305" s="61"/>
      <c r="AW1305" s="61"/>
      <c r="AX1305" s="61"/>
      <c r="AY1305" s="61"/>
      <c r="AZ1305" s="61"/>
      <c r="BA1305" s="61"/>
    </row>
    <row r="1306" spans="39:53" x14ac:dyDescent="0.2">
      <c r="AM1306" s="61"/>
      <c r="AN1306" s="61"/>
      <c r="AO1306" s="171"/>
      <c r="AP1306" s="61"/>
      <c r="AQ1306" s="61"/>
      <c r="AR1306" s="61"/>
      <c r="AS1306" s="61"/>
      <c r="AT1306" s="61"/>
      <c r="AU1306" s="61"/>
      <c r="AV1306" s="61"/>
      <c r="AW1306" s="61"/>
      <c r="AX1306" s="61"/>
      <c r="AY1306" s="61"/>
      <c r="AZ1306" s="61"/>
      <c r="BA1306" s="61"/>
    </row>
    <row r="1307" spans="39:53" x14ac:dyDescent="0.2">
      <c r="AM1307" s="61"/>
      <c r="AN1307" s="61"/>
      <c r="AO1307" s="171"/>
      <c r="AP1307" s="61"/>
      <c r="AQ1307" s="61"/>
      <c r="AR1307" s="61"/>
      <c r="AS1307" s="61"/>
      <c r="AT1307" s="61"/>
      <c r="AU1307" s="61"/>
      <c r="AV1307" s="61"/>
      <c r="AW1307" s="61"/>
      <c r="AX1307" s="61"/>
      <c r="AY1307" s="61"/>
      <c r="AZ1307" s="61"/>
      <c r="BA1307" s="61"/>
    </row>
    <row r="1308" spans="39:53" x14ac:dyDescent="0.2">
      <c r="AM1308" s="61"/>
      <c r="AN1308" s="61"/>
      <c r="AO1308" s="171"/>
      <c r="AP1308" s="61"/>
      <c r="AQ1308" s="61"/>
      <c r="AR1308" s="61"/>
      <c r="AS1308" s="61"/>
      <c r="AT1308" s="61"/>
      <c r="AU1308" s="61"/>
      <c r="AV1308" s="61"/>
      <c r="AW1308" s="61"/>
      <c r="AX1308" s="61"/>
      <c r="AY1308" s="61"/>
      <c r="AZ1308" s="61"/>
      <c r="BA1308" s="61"/>
    </row>
    <row r="1309" spans="39:53" x14ac:dyDescent="0.2">
      <c r="AM1309" s="61"/>
      <c r="AN1309" s="61"/>
      <c r="AO1309" s="171"/>
      <c r="AP1309" s="61"/>
      <c r="AQ1309" s="61"/>
      <c r="AR1309" s="61"/>
      <c r="AS1309" s="61"/>
      <c r="AT1309" s="61"/>
      <c r="AU1309" s="61"/>
      <c r="AV1309" s="61"/>
      <c r="AW1309" s="61"/>
      <c r="AX1309" s="61"/>
      <c r="AY1309" s="61"/>
      <c r="AZ1309" s="61"/>
      <c r="BA1309" s="61"/>
    </row>
    <row r="1310" spans="39:53" x14ac:dyDescent="0.2">
      <c r="AM1310" s="61"/>
      <c r="AN1310" s="61"/>
      <c r="AO1310" s="171"/>
      <c r="AP1310" s="61"/>
      <c r="AQ1310" s="61"/>
      <c r="AR1310" s="61"/>
      <c r="AS1310" s="61"/>
      <c r="AT1310" s="61"/>
      <c r="AU1310" s="61"/>
      <c r="AV1310" s="61"/>
      <c r="AW1310" s="61"/>
      <c r="AX1310" s="61"/>
      <c r="AY1310" s="61"/>
      <c r="AZ1310" s="61"/>
      <c r="BA1310" s="61"/>
    </row>
    <row r="1311" spans="39:53" x14ac:dyDescent="0.2">
      <c r="AM1311" s="61"/>
      <c r="AN1311" s="61"/>
      <c r="AO1311" s="171"/>
      <c r="AP1311" s="61"/>
      <c r="AQ1311" s="61"/>
      <c r="AR1311" s="61"/>
      <c r="AS1311" s="61"/>
      <c r="AT1311" s="61"/>
      <c r="AU1311" s="61"/>
      <c r="AV1311" s="61"/>
      <c r="AW1311" s="61"/>
      <c r="AX1311" s="61"/>
      <c r="AY1311" s="61"/>
      <c r="AZ1311" s="61"/>
      <c r="BA1311" s="61"/>
    </row>
    <row r="1312" spans="39:53" x14ac:dyDescent="0.2">
      <c r="AM1312" s="61"/>
      <c r="AN1312" s="61"/>
      <c r="AO1312" s="171"/>
      <c r="AP1312" s="61"/>
      <c r="AQ1312" s="61"/>
      <c r="AR1312" s="61"/>
      <c r="AS1312" s="61"/>
      <c r="AT1312" s="61"/>
      <c r="AU1312" s="61"/>
      <c r="AV1312" s="61"/>
      <c r="AW1312" s="61"/>
      <c r="AX1312" s="61"/>
      <c r="AY1312" s="61"/>
      <c r="AZ1312" s="61"/>
      <c r="BA1312" s="61"/>
    </row>
    <row r="1313" spans="39:53" x14ac:dyDescent="0.2">
      <c r="AM1313" s="61"/>
      <c r="AN1313" s="61"/>
      <c r="AO1313" s="171"/>
      <c r="AP1313" s="61"/>
      <c r="AQ1313" s="61"/>
      <c r="AR1313" s="61"/>
      <c r="AS1313" s="61"/>
      <c r="AT1313" s="61"/>
      <c r="AU1313" s="61"/>
      <c r="AV1313" s="61"/>
      <c r="AW1313" s="61"/>
      <c r="AX1313" s="61"/>
      <c r="AY1313" s="61"/>
      <c r="AZ1313" s="61"/>
      <c r="BA1313" s="61"/>
    </row>
    <row r="1314" spans="39:53" x14ac:dyDescent="0.2">
      <c r="AM1314" s="61"/>
      <c r="AN1314" s="61"/>
      <c r="AO1314" s="171"/>
      <c r="AP1314" s="61"/>
      <c r="AQ1314" s="61"/>
      <c r="AR1314" s="61"/>
      <c r="AS1314" s="61"/>
      <c r="AT1314" s="61"/>
      <c r="AU1314" s="61"/>
      <c r="AV1314" s="61"/>
      <c r="AW1314" s="61"/>
      <c r="AX1314" s="61"/>
      <c r="AY1314" s="61"/>
      <c r="AZ1314" s="61"/>
      <c r="BA1314" s="61"/>
    </row>
    <row r="1315" spans="39:53" x14ac:dyDescent="0.2">
      <c r="AM1315" s="61"/>
      <c r="AN1315" s="61"/>
      <c r="AO1315" s="171"/>
      <c r="AP1315" s="61"/>
      <c r="AQ1315" s="61"/>
      <c r="AR1315" s="61"/>
      <c r="AS1315" s="61"/>
      <c r="AT1315" s="61"/>
      <c r="AU1315" s="61"/>
      <c r="AV1315" s="61"/>
      <c r="AW1315" s="61"/>
      <c r="AX1315" s="61"/>
      <c r="AY1315" s="61"/>
      <c r="AZ1315" s="61"/>
      <c r="BA1315" s="61"/>
    </row>
    <row r="1316" spans="39:53" x14ac:dyDescent="0.2">
      <c r="AM1316" s="61"/>
      <c r="AN1316" s="61"/>
      <c r="AO1316" s="171"/>
      <c r="AP1316" s="61"/>
      <c r="AQ1316" s="61"/>
      <c r="AR1316" s="61"/>
      <c r="AS1316" s="61"/>
      <c r="AT1316" s="61"/>
      <c r="AU1316" s="61"/>
      <c r="AV1316" s="61"/>
      <c r="AW1316" s="61"/>
      <c r="AX1316" s="61"/>
      <c r="AY1316" s="61"/>
      <c r="AZ1316" s="61"/>
      <c r="BA1316" s="61"/>
    </row>
    <row r="1317" spans="39:53" x14ac:dyDescent="0.2">
      <c r="AM1317" s="61"/>
      <c r="AN1317" s="61"/>
      <c r="AO1317" s="171"/>
      <c r="AP1317" s="61"/>
      <c r="AQ1317" s="61"/>
      <c r="AR1317" s="61"/>
      <c r="AS1317" s="61"/>
      <c r="AT1317" s="61"/>
      <c r="AU1317" s="61"/>
      <c r="AV1317" s="61"/>
      <c r="AW1317" s="61"/>
      <c r="AX1317" s="61"/>
      <c r="AY1317" s="61"/>
      <c r="AZ1317" s="61"/>
      <c r="BA1317" s="61"/>
    </row>
    <row r="1318" spans="39:53" x14ac:dyDescent="0.2">
      <c r="AM1318" s="61"/>
      <c r="AN1318" s="61"/>
      <c r="AO1318" s="171"/>
      <c r="AP1318" s="61"/>
      <c r="AQ1318" s="61"/>
      <c r="AR1318" s="61"/>
      <c r="AS1318" s="61"/>
      <c r="AT1318" s="61"/>
      <c r="AU1318" s="61"/>
      <c r="AV1318" s="61"/>
      <c r="AW1318" s="61"/>
      <c r="AX1318" s="61"/>
      <c r="AY1318" s="61"/>
      <c r="AZ1318" s="61"/>
      <c r="BA1318" s="61"/>
    </row>
    <row r="1319" spans="39:53" x14ac:dyDescent="0.2">
      <c r="AM1319" s="61"/>
      <c r="AN1319" s="61"/>
      <c r="AO1319" s="171"/>
      <c r="AP1319" s="61"/>
      <c r="AQ1319" s="61"/>
      <c r="AR1319" s="61"/>
      <c r="AS1319" s="61"/>
      <c r="AT1319" s="61"/>
      <c r="AU1319" s="61"/>
      <c r="AV1319" s="61"/>
      <c r="AW1319" s="61"/>
      <c r="AX1319" s="61"/>
      <c r="AY1319" s="61"/>
      <c r="AZ1319" s="61"/>
      <c r="BA1319" s="61"/>
    </row>
    <row r="1320" spans="39:53" x14ac:dyDescent="0.2">
      <c r="AM1320" s="61"/>
      <c r="AN1320" s="61"/>
      <c r="AO1320" s="171"/>
      <c r="AP1320" s="61"/>
      <c r="AQ1320" s="61"/>
      <c r="AR1320" s="61"/>
      <c r="AS1320" s="61"/>
      <c r="AT1320" s="61"/>
      <c r="AU1320" s="61"/>
      <c r="AV1320" s="61"/>
      <c r="AW1320" s="61"/>
      <c r="AX1320" s="61"/>
      <c r="AY1320" s="61"/>
      <c r="AZ1320" s="61"/>
      <c r="BA1320" s="61"/>
    </row>
    <row r="1321" spans="39:53" x14ac:dyDescent="0.2">
      <c r="AM1321" s="61"/>
      <c r="AN1321" s="61"/>
      <c r="AO1321" s="171"/>
      <c r="AP1321" s="61"/>
      <c r="AQ1321" s="61"/>
      <c r="AR1321" s="61"/>
      <c r="AS1321" s="61"/>
      <c r="AT1321" s="61"/>
      <c r="AU1321" s="61"/>
      <c r="AV1321" s="61"/>
      <c r="AW1321" s="61"/>
      <c r="AX1321" s="61"/>
      <c r="AY1321" s="61"/>
      <c r="AZ1321" s="61"/>
      <c r="BA1321" s="61"/>
    </row>
    <row r="1322" spans="39:53" x14ac:dyDescent="0.2">
      <c r="AM1322" s="61"/>
      <c r="AN1322" s="61"/>
      <c r="AO1322" s="171"/>
      <c r="AP1322" s="61"/>
      <c r="AQ1322" s="61"/>
      <c r="AR1322" s="61"/>
      <c r="AS1322" s="61"/>
      <c r="AT1322" s="61"/>
      <c r="AU1322" s="61"/>
      <c r="AV1322" s="61"/>
      <c r="AW1322" s="61"/>
      <c r="AX1322" s="61"/>
      <c r="AY1322" s="61"/>
      <c r="AZ1322" s="61"/>
      <c r="BA1322" s="61"/>
    </row>
    <row r="1323" spans="39:53" x14ac:dyDescent="0.2">
      <c r="AM1323" s="61"/>
      <c r="AN1323" s="61"/>
      <c r="AO1323" s="171"/>
      <c r="AP1323" s="61"/>
      <c r="AQ1323" s="61"/>
      <c r="AR1323" s="61"/>
      <c r="AS1323" s="61"/>
      <c r="AT1323" s="61"/>
      <c r="AU1323" s="61"/>
      <c r="AV1323" s="61"/>
      <c r="AW1323" s="61"/>
      <c r="AX1323" s="61"/>
      <c r="AY1323" s="61"/>
      <c r="AZ1323" s="61"/>
      <c r="BA1323" s="61"/>
    </row>
    <row r="1324" spans="39:53" x14ac:dyDescent="0.2">
      <c r="AM1324" s="61"/>
      <c r="AN1324" s="61"/>
      <c r="AO1324" s="171"/>
      <c r="AP1324" s="61"/>
      <c r="AQ1324" s="61"/>
      <c r="AR1324" s="61"/>
      <c r="AS1324" s="61"/>
      <c r="AT1324" s="61"/>
      <c r="AU1324" s="61"/>
      <c r="AV1324" s="61"/>
      <c r="AW1324" s="61"/>
      <c r="AX1324" s="61"/>
      <c r="AY1324" s="61"/>
      <c r="AZ1324" s="61"/>
      <c r="BA1324" s="61"/>
    </row>
    <row r="1325" spans="39:53" x14ac:dyDescent="0.2">
      <c r="AM1325" s="61"/>
      <c r="AN1325" s="61"/>
      <c r="AO1325" s="171"/>
      <c r="AP1325" s="61"/>
      <c r="AQ1325" s="61"/>
      <c r="AR1325" s="61"/>
      <c r="AS1325" s="61"/>
      <c r="AT1325" s="61"/>
      <c r="AU1325" s="61"/>
      <c r="AV1325" s="61"/>
      <c r="AW1325" s="61"/>
      <c r="AX1325" s="61"/>
      <c r="AY1325" s="61"/>
      <c r="AZ1325" s="61"/>
      <c r="BA1325" s="61"/>
    </row>
    <row r="1326" spans="39:53" x14ac:dyDescent="0.2">
      <c r="AM1326" s="61"/>
      <c r="AN1326" s="61"/>
      <c r="AO1326" s="171"/>
      <c r="AP1326" s="61"/>
      <c r="AQ1326" s="61"/>
      <c r="AR1326" s="61"/>
      <c r="AS1326" s="61"/>
      <c r="AT1326" s="61"/>
      <c r="AU1326" s="61"/>
      <c r="AV1326" s="61"/>
      <c r="AW1326" s="61"/>
      <c r="AX1326" s="61"/>
      <c r="AY1326" s="61"/>
      <c r="AZ1326" s="61"/>
      <c r="BA1326" s="61"/>
    </row>
    <row r="1327" spans="39:53" x14ac:dyDescent="0.2">
      <c r="AM1327" s="61"/>
      <c r="AN1327" s="61"/>
      <c r="AO1327" s="171"/>
      <c r="AP1327" s="61"/>
      <c r="AQ1327" s="61"/>
      <c r="AR1327" s="61"/>
      <c r="AS1327" s="61"/>
      <c r="AT1327" s="61"/>
      <c r="AU1327" s="61"/>
      <c r="AV1327" s="61"/>
      <c r="AW1327" s="61"/>
      <c r="AX1327" s="61"/>
      <c r="AY1327" s="61"/>
      <c r="AZ1327" s="61"/>
      <c r="BA1327" s="61"/>
    </row>
    <row r="1328" spans="39:53" x14ac:dyDescent="0.2">
      <c r="AM1328" s="61"/>
      <c r="AN1328" s="61"/>
      <c r="AO1328" s="171"/>
      <c r="AP1328" s="61"/>
      <c r="AQ1328" s="61"/>
      <c r="AR1328" s="61"/>
      <c r="AS1328" s="61"/>
      <c r="AT1328" s="61"/>
      <c r="AU1328" s="61"/>
      <c r="AV1328" s="61"/>
      <c r="AW1328" s="61"/>
      <c r="AX1328" s="61"/>
      <c r="AY1328" s="61"/>
      <c r="AZ1328" s="61"/>
      <c r="BA1328" s="61"/>
    </row>
    <row r="1329" spans="39:53" x14ac:dyDescent="0.2">
      <c r="AM1329" s="61"/>
      <c r="AN1329" s="61"/>
      <c r="AO1329" s="171"/>
      <c r="AP1329" s="61"/>
      <c r="AQ1329" s="61"/>
      <c r="AR1329" s="61"/>
      <c r="AS1329" s="61"/>
      <c r="AT1329" s="61"/>
      <c r="AU1329" s="61"/>
      <c r="AV1329" s="61"/>
      <c r="AW1329" s="61"/>
      <c r="AX1329" s="61"/>
      <c r="AY1329" s="61"/>
      <c r="AZ1329" s="61"/>
      <c r="BA1329" s="61"/>
    </row>
    <row r="1330" spans="39:53" x14ac:dyDescent="0.2">
      <c r="AM1330" s="61"/>
      <c r="AN1330" s="61"/>
      <c r="AO1330" s="171"/>
      <c r="AP1330" s="61"/>
      <c r="AQ1330" s="61"/>
      <c r="AR1330" s="61"/>
      <c r="AS1330" s="61"/>
      <c r="AT1330" s="61"/>
      <c r="AU1330" s="61"/>
      <c r="AV1330" s="61"/>
      <c r="AW1330" s="61"/>
      <c r="AX1330" s="61"/>
      <c r="AY1330" s="61"/>
      <c r="AZ1330" s="61"/>
      <c r="BA1330" s="61"/>
    </row>
    <row r="1331" spans="39:53" x14ac:dyDescent="0.2">
      <c r="AM1331" s="61"/>
      <c r="AN1331" s="61"/>
      <c r="AO1331" s="171"/>
      <c r="AP1331" s="61"/>
      <c r="AQ1331" s="61"/>
      <c r="AR1331" s="61"/>
      <c r="AS1331" s="61"/>
      <c r="AT1331" s="61"/>
      <c r="AU1331" s="61"/>
      <c r="AV1331" s="61"/>
      <c r="AW1331" s="61"/>
      <c r="AX1331" s="61"/>
      <c r="AY1331" s="61"/>
      <c r="AZ1331" s="61"/>
      <c r="BA1331" s="61"/>
    </row>
    <row r="1332" spans="39:53" x14ac:dyDescent="0.2">
      <c r="AM1332" s="61"/>
      <c r="AN1332" s="61"/>
      <c r="AO1332" s="171"/>
      <c r="AP1332" s="61"/>
      <c r="AQ1332" s="61"/>
      <c r="AR1332" s="61"/>
      <c r="AS1332" s="61"/>
      <c r="AT1332" s="61"/>
      <c r="AU1332" s="61"/>
      <c r="AV1332" s="61"/>
      <c r="AW1332" s="61"/>
      <c r="AX1332" s="61"/>
      <c r="AY1332" s="61"/>
      <c r="AZ1332" s="61"/>
      <c r="BA1332" s="61"/>
    </row>
    <row r="1333" spans="39:53" x14ac:dyDescent="0.2">
      <c r="AM1333" s="61"/>
      <c r="AN1333" s="61"/>
      <c r="AO1333" s="171"/>
      <c r="AP1333" s="61"/>
      <c r="AQ1333" s="61"/>
      <c r="AR1333" s="61"/>
      <c r="AS1333" s="61"/>
      <c r="AT1333" s="61"/>
      <c r="AU1333" s="61"/>
      <c r="AV1333" s="61"/>
      <c r="AW1333" s="61"/>
      <c r="AX1333" s="61"/>
      <c r="AY1333" s="61"/>
      <c r="AZ1333" s="61"/>
      <c r="BA1333" s="61"/>
    </row>
    <row r="1334" spans="39:53" x14ac:dyDescent="0.2">
      <c r="AM1334" s="61"/>
      <c r="AN1334" s="61"/>
      <c r="AO1334" s="171"/>
      <c r="AP1334" s="61"/>
      <c r="AQ1334" s="61"/>
      <c r="AR1334" s="61"/>
      <c r="AS1334" s="61"/>
      <c r="AT1334" s="61"/>
      <c r="AU1334" s="61"/>
      <c r="AV1334" s="61"/>
      <c r="AW1334" s="61"/>
      <c r="AX1334" s="61"/>
      <c r="AY1334" s="61"/>
      <c r="AZ1334" s="61"/>
      <c r="BA1334" s="61"/>
    </row>
    <row r="1335" spans="39:53" x14ac:dyDescent="0.2">
      <c r="AM1335" s="61"/>
      <c r="AN1335" s="61"/>
      <c r="AO1335" s="171"/>
      <c r="AP1335" s="61"/>
      <c r="AQ1335" s="61"/>
      <c r="AR1335" s="61"/>
      <c r="AS1335" s="61"/>
      <c r="AT1335" s="61"/>
      <c r="AU1335" s="61"/>
      <c r="AV1335" s="61"/>
      <c r="AW1335" s="61"/>
      <c r="AX1335" s="61"/>
      <c r="AY1335" s="61"/>
      <c r="AZ1335" s="61"/>
      <c r="BA1335" s="61"/>
    </row>
    <row r="1336" spans="39:53" x14ac:dyDescent="0.2">
      <c r="AM1336" s="61"/>
      <c r="AN1336" s="61"/>
      <c r="AO1336" s="171"/>
      <c r="AP1336" s="61"/>
      <c r="AQ1336" s="61"/>
      <c r="AR1336" s="61"/>
      <c r="AS1336" s="61"/>
      <c r="AT1336" s="61"/>
      <c r="AU1336" s="61"/>
      <c r="AV1336" s="61"/>
      <c r="AW1336" s="61"/>
      <c r="AX1336" s="61"/>
      <c r="AY1336" s="61"/>
      <c r="AZ1336" s="61"/>
      <c r="BA1336" s="61"/>
    </row>
    <row r="1337" spans="39:53" x14ac:dyDescent="0.2">
      <c r="AM1337" s="61"/>
      <c r="AN1337" s="61"/>
      <c r="AO1337" s="171"/>
      <c r="AP1337" s="61"/>
      <c r="AQ1337" s="61"/>
      <c r="AR1337" s="61"/>
      <c r="AS1337" s="61"/>
      <c r="AT1337" s="61"/>
      <c r="AU1337" s="61"/>
      <c r="AV1337" s="61"/>
      <c r="AW1337" s="61"/>
      <c r="AX1337" s="61"/>
      <c r="AY1337" s="61"/>
      <c r="AZ1337" s="61"/>
      <c r="BA1337" s="61"/>
    </row>
    <row r="1338" spans="39:53" x14ac:dyDescent="0.2">
      <c r="AM1338" s="61"/>
      <c r="AN1338" s="61"/>
      <c r="AO1338" s="171"/>
      <c r="AP1338" s="61"/>
      <c r="AQ1338" s="61"/>
      <c r="AR1338" s="61"/>
      <c r="AS1338" s="61"/>
      <c r="AT1338" s="61"/>
      <c r="AU1338" s="61"/>
      <c r="AV1338" s="61"/>
      <c r="AW1338" s="61"/>
      <c r="AX1338" s="61"/>
      <c r="AY1338" s="61"/>
      <c r="AZ1338" s="61"/>
      <c r="BA1338" s="61"/>
    </row>
    <row r="1339" spans="39:53" x14ac:dyDescent="0.2">
      <c r="AM1339" s="61"/>
      <c r="AN1339" s="61"/>
      <c r="AO1339" s="171"/>
      <c r="AP1339" s="61"/>
      <c r="AQ1339" s="61"/>
      <c r="AR1339" s="61"/>
      <c r="AS1339" s="61"/>
      <c r="AT1339" s="61"/>
      <c r="AU1339" s="61"/>
      <c r="AV1339" s="61"/>
      <c r="AW1339" s="61"/>
      <c r="AX1339" s="61"/>
      <c r="AY1339" s="61"/>
      <c r="AZ1339" s="61"/>
      <c r="BA1339" s="61"/>
    </row>
    <row r="1340" spans="39:53" x14ac:dyDescent="0.2">
      <c r="AM1340" s="61"/>
      <c r="AN1340" s="61"/>
      <c r="AO1340" s="171"/>
      <c r="AP1340" s="61"/>
      <c r="AQ1340" s="61"/>
      <c r="AR1340" s="61"/>
      <c r="AS1340" s="61"/>
      <c r="AT1340" s="61"/>
      <c r="AU1340" s="61"/>
      <c r="AV1340" s="61"/>
      <c r="AW1340" s="61"/>
      <c r="AX1340" s="61"/>
      <c r="AY1340" s="61"/>
      <c r="AZ1340" s="61"/>
      <c r="BA1340" s="61"/>
    </row>
    <row r="1341" spans="39:53" x14ac:dyDescent="0.2">
      <c r="AM1341" s="61"/>
      <c r="AN1341" s="61"/>
      <c r="AO1341" s="171"/>
      <c r="AP1341" s="61"/>
      <c r="AQ1341" s="61"/>
      <c r="AR1341" s="61"/>
      <c r="AS1341" s="61"/>
      <c r="AT1341" s="61"/>
      <c r="AU1341" s="61"/>
      <c r="AV1341" s="61"/>
      <c r="AW1341" s="61"/>
      <c r="AX1341" s="61"/>
      <c r="AY1341" s="61"/>
      <c r="AZ1341" s="61"/>
      <c r="BA1341" s="61"/>
    </row>
    <row r="1342" spans="39:53" x14ac:dyDescent="0.2">
      <c r="AM1342" s="61"/>
      <c r="AN1342" s="61"/>
      <c r="AO1342" s="171"/>
      <c r="AP1342" s="61"/>
      <c r="AQ1342" s="61"/>
      <c r="AR1342" s="61"/>
      <c r="AS1342" s="61"/>
      <c r="AT1342" s="61"/>
      <c r="AU1342" s="61"/>
      <c r="AV1342" s="61"/>
      <c r="AW1342" s="61"/>
      <c r="AX1342" s="61"/>
      <c r="AY1342" s="61"/>
      <c r="AZ1342" s="61"/>
      <c r="BA1342" s="61"/>
    </row>
    <row r="1343" spans="39:53" x14ac:dyDescent="0.2">
      <c r="AM1343" s="61"/>
      <c r="AN1343" s="61"/>
      <c r="AO1343" s="171"/>
      <c r="AP1343" s="61"/>
      <c r="AQ1343" s="61"/>
      <c r="AR1343" s="61"/>
      <c r="AS1343" s="61"/>
      <c r="AT1343" s="61"/>
      <c r="AU1343" s="61"/>
      <c r="AV1343" s="61"/>
      <c r="AW1343" s="61"/>
      <c r="AX1343" s="61"/>
      <c r="AY1343" s="61"/>
      <c r="AZ1343" s="61"/>
      <c r="BA1343" s="61"/>
    </row>
    <row r="1344" spans="39:53" x14ac:dyDescent="0.2">
      <c r="AM1344" s="61"/>
      <c r="AN1344" s="61"/>
      <c r="AO1344" s="171"/>
      <c r="AP1344" s="61"/>
      <c r="AQ1344" s="61"/>
      <c r="AR1344" s="61"/>
      <c r="AS1344" s="61"/>
      <c r="AT1344" s="61"/>
      <c r="AU1344" s="61"/>
      <c r="AV1344" s="61"/>
      <c r="AW1344" s="61"/>
      <c r="AX1344" s="61"/>
      <c r="AY1344" s="61"/>
      <c r="AZ1344" s="61"/>
      <c r="BA1344" s="61"/>
    </row>
    <row r="1345" spans="39:53" x14ac:dyDescent="0.2">
      <c r="AM1345" s="61"/>
      <c r="AN1345" s="61"/>
      <c r="AO1345" s="171"/>
      <c r="AP1345" s="61"/>
      <c r="AQ1345" s="61"/>
      <c r="AR1345" s="61"/>
      <c r="AS1345" s="61"/>
      <c r="AT1345" s="61"/>
      <c r="AU1345" s="61"/>
      <c r="AV1345" s="61"/>
      <c r="AW1345" s="61"/>
      <c r="AX1345" s="61"/>
      <c r="AY1345" s="61"/>
      <c r="AZ1345" s="61"/>
      <c r="BA1345" s="61"/>
    </row>
    <row r="1346" spans="39:53" x14ac:dyDescent="0.2">
      <c r="AM1346" s="61"/>
      <c r="AN1346" s="61"/>
      <c r="AO1346" s="171"/>
      <c r="AP1346" s="61"/>
      <c r="AQ1346" s="61"/>
      <c r="AR1346" s="61"/>
      <c r="AS1346" s="61"/>
      <c r="AT1346" s="61"/>
      <c r="AU1346" s="61"/>
      <c r="AV1346" s="61"/>
      <c r="AW1346" s="61"/>
      <c r="AX1346" s="61"/>
      <c r="AY1346" s="61"/>
      <c r="AZ1346" s="61"/>
      <c r="BA1346" s="61"/>
    </row>
    <row r="1347" spans="39:53" x14ac:dyDescent="0.2">
      <c r="AM1347" s="61"/>
      <c r="AN1347" s="61"/>
      <c r="AO1347" s="171"/>
      <c r="AP1347" s="61"/>
      <c r="AQ1347" s="61"/>
      <c r="AR1347" s="61"/>
      <c r="AS1347" s="61"/>
      <c r="AT1347" s="61"/>
      <c r="AU1347" s="61"/>
      <c r="AV1347" s="61"/>
      <c r="AW1347" s="61"/>
      <c r="AX1347" s="61"/>
      <c r="AY1347" s="61"/>
      <c r="AZ1347" s="61"/>
      <c r="BA1347" s="61"/>
    </row>
    <row r="1348" spans="39:53" x14ac:dyDescent="0.2">
      <c r="AM1348" s="61"/>
      <c r="AN1348" s="61"/>
      <c r="AO1348" s="171"/>
      <c r="AP1348" s="61"/>
      <c r="AQ1348" s="61"/>
      <c r="AR1348" s="61"/>
      <c r="AS1348" s="61"/>
      <c r="AT1348" s="61"/>
      <c r="AU1348" s="61"/>
      <c r="AV1348" s="61"/>
      <c r="AW1348" s="61"/>
      <c r="AX1348" s="61"/>
      <c r="AY1348" s="61"/>
      <c r="AZ1348" s="61"/>
      <c r="BA1348" s="61"/>
    </row>
    <row r="1349" spans="39:53" x14ac:dyDescent="0.2">
      <c r="AM1349" s="61"/>
      <c r="AN1349" s="61"/>
      <c r="AO1349" s="171"/>
      <c r="AP1349" s="61"/>
      <c r="AQ1349" s="61"/>
      <c r="AR1349" s="61"/>
      <c r="AS1349" s="61"/>
      <c r="AT1349" s="61"/>
      <c r="AU1349" s="61"/>
      <c r="AV1349" s="61"/>
      <c r="AW1349" s="61"/>
      <c r="AX1349" s="61"/>
      <c r="AY1349" s="61"/>
      <c r="AZ1349" s="61"/>
      <c r="BA1349" s="61"/>
    </row>
    <row r="1350" spans="39:53" x14ac:dyDescent="0.2">
      <c r="AM1350" s="61"/>
      <c r="AN1350" s="61"/>
      <c r="AO1350" s="171"/>
      <c r="AP1350" s="61"/>
      <c r="AQ1350" s="61"/>
      <c r="AR1350" s="61"/>
      <c r="AS1350" s="61"/>
      <c r="AT1350" s="61"/>
      <c r="AU1350" s="61"/>
      <c r="AV1350" s="61"/>
      <c r="AW1350" s="61"/>
      <c r="AX1350" s="61"/>
      <c r="AY1350" s="61"/>
      <c r="AZ1350" s="61"/>
      <c r="BA1350" s="61"/>
    </row>
    <row r="1351" spans="39:53" x14ac:dyDescent="0.2">
      <c r="AM1351" s="61"/>
      <c r="AN1351" s="61"/>
      <c r="AO1351" s="171"/>
      <c r="AP1351" s="61"/>
      <c r="AQ1351" s="61"/>
      <c r="AR1351" s="61"/>
      <c r="AS1351" s="61"/>
      <c r="AT1351" s="61"/>
      <c r="AU1351" s="61"/>
      <c r="AV1351" s="61"/>
      <c r="AW1351" s="61"/>
      <c r="AX1351" s="61"/>
      <c r="AY1351" s="61"/>
      <c r="AZ1351" s="61"/>
      <c r="BA1351" s="61"/>
    </row>
    <row r="1352" spans="39:53" x14ac:dyDescent="0.2">
      <c r="AM1352" s="61"/>
      <c r="AN1352" s="61"/>
      <c r="AO1352" s="171"/>
      <c r="AP1352" s="61"/>
      <c r="AQ1352" s="61"/>
      <c r="AR1352" s="61"/>
      <c r="AS1352" s="61"/>
      <c r="AT1352" s="61"/>
      <c r="AU1352" s="61"/>
      <c r="AV1352" s="61"/>
      <c r="AW1352" s="61"/>
      <c r="AX1352" s="61"/>
      <c r="AY1352" s="61"/>
      <c r="AZ1352" s="61"/>
      <c r="BA1352" s="61"/>
    </row>
    <row r="1353" spans="39:53" x14ac:dyDescent="0.2">
      <c r="AM1353" s="61"/>
      <c r="AN1353" s="61"/>
      <c r="AO1353" s="171"/>
      <c r="AP1353" s="61"/>
      <c r="AQ1353" s="61"/>
      <c r="AR1353" s="61"/>
      <c r="AS1353" s="61"/>
      <c r="AT1353" s="61"/>
      <c r="AU1353" s="61"/>
      <c r="AV1353" s="61"/>
      <c r="AW1353" s="61"/>
      <c r="AX1353" s="61"/>
      <c r="AY1353" s="61"/>
      <c r="AZ1353" s="61"/>
      <c r="BA1353" s="61"/>
    </row>
    <row r="1354" spans="39:53" x14ac:dyDescent="0.2">
      <c r="AM1354" s="61"/>
      <c r="AN1354" s="61"/>
      <c r="AO1354" s="171"/>
      <c r="AP1354" s="61"/>
      <c r="AQ1354" s="61"/>
      <c r="AR1354" s="61"/>
      <c r="AS1354" s="61"/>
      <c r="AT1354" s="61"/>
      <c r="AU1354" s="61"/>
      <c r="AV1354" s="61"/>
      <c r="AW1354" s="61"/>
      <c r="AX1354" s="61"/>
      <c r="AY1354" s="61"/>
      <c r="AZ1354" s="61"/>
      <c r="BA1354" s="61"/>
    </row>
    <row r="1355" spans="39:53" x14ac:dyDescent="0.2">
      <c r="AM1355" s="61"/>
      <c r="AN1355" s="61"/>
      <c r="AO1355" s="171"/>
      <c r="AP1355" s="61"/>
      <c r="AQ1355" s="61"/>
      <c r="AR1355" s="61"/>
      <c r="AS1355" s="61"/>
      <c r="AT1355" s="61"/>
      <c r="AU1355" s="61"/>
      <c r="AV1355" s="61"/>
      <c r="AW1355" s="61"/>
      <c r="AX1355" s="61"/>
      <c r="AY1355" s="61"/>
      <c r="AZ1355" s="61"/>
      <c r="BA1355" s="61"/>
    </row>
    <row r="1356" spans="39:53" x14ac:dyDescent="0.2">
      <c r="AM1356" s="61"/>
      <c r="AN1356" s="61"/>
      <c r="AO1356" s="171"/>
      <c r="AP1356" s="61"/>
      <c r="AQ1356" s="61"/>
      <c r="AR1356" s="61"/>
      <c r="AS1356" s="61"/>
      <c r="AT1356" s="61"/>
      <c r="AU1356" s="61"/>
      <c r="AV1356" s="61"/>
      <c r="AW1356" s="61"/>
      <c r="AX1356" s="61"/>
      <c r="AY1356" s="61"/>
      <c r="AZ1356" s="61"/>
      <c r="BA1356" s="61"/>
    </row>
    <row r="1357" spans="39:53" x14ac:dyDescent="0.2">
      <c r="AM1357" s="61"/>
      <c r="AN1357" s="61"/>
      <c r="AO1357" s="171"/>
      <c r="AP1357" s="61"/>
      <c r="AQ1357" s="61"/>
      <c r="AR1357" s="61"/>
      <c r="AS1357" s="61"/>
      <c r="AT1357" s="61"/>
      <c r="AU1357" s="61"/>
      <c r="AV1357" s="61"/>
      <c r="AW1357" s="61"/>
      <c r="AX1357" s="61"/>
      <c r="AY1357" s="61"/>
      <c r="AZ1357" s="61"/>
      <c r="BA1357" s="61"/>
    </row>
    <row r="1358" spans="39:53" x14ac:dyDescent="0.2">
      <c r="AM1358" s="61"/>
      <c r="AN1358" s="61"/>
      <c r="AO1358" s="171"/>
      <c r="AP1358" s="61"/>
      <c r="AQ1358" s="61"/>
      <c r="AR1358" s="61"/>
      <c r="AS1358" s="61"/>
      <c r="AT1358" s="61"/>
      <c r="AU1358" s="61"/>
      <c r="AV1358" s="61"/>
      <c r="AW1358" s="61"/>
      <c r="AX1358" s="61"/>
      <c r="AY1358" s="61"/>
      <c r="AZ1358" s="61"/>
      <c r="BA1358" s="61"/>
    </row>
    <row r="1359" spans="39:53" x14ac:dyDescent="0.2">
      <c r="AM1359" s="61"/>
      <c r="AN1359" s="61"/>
      <c r="AO1359" s="171"/>
      <c r="AP1359" s="61"/>
      <c r="AQ1359" s="61"/>
      <c r="AR1359" s="61"/>
      <c r="AS1359" s="61"/>
      <c r="AT1359" s="61"/>
      <c r="AU1359" s="61"/>
      <c r="AV1359" s="61"/>
      <c r="AW1359" s="61"/>
      <c r="AX1359" s="61"/>
      <c r="AY1359" s="61"/>
      <c r="AZ1359" s="61"/>
      <c r="BA1359" s="61"/>
    </row>
    <row r="1360" spans="39:53" x14ac:dyDescent="0.2">
      <c r="AM1360" s="61"/>
      <c r="AN1360" s="61"/>
      <c r="AO1360" s="171"/>
      <c r="AP1360" s="61"/>
      <c r="AQ1360" s="61"/>
      <c r="AR1360" s="61"/>
      <c r="AS1360" s="61"/>
      <c r="AT1360" s="61"/>
      <c r="AU1360" s="61"/>
      <c r="AV1360" s="61"/>
      <c r="AW1360" s="61"/>
      <c r="AX1360" s="61"/>
      <c r="AY1360" s="61"/>
      <c r="AZ1360" s="61"/>
      <c r="BA1360" s="61"/>
    </row>
    <row r="1361" spans="39:53" x14ac:dyDescent="0.2">
      <c r="AM1361" s="61"/>
      <c r="AN1361" s="61"/>
      <c r="AO1361" s="171"/>
      <c r="AP1361" s="61"/>
      <c r="AQ1361" s="61"/>
      <c r="AR1361" s="61"/>
      <c r="AS1361" s="61"/>
      <c r="AT1361" s="61"/>
      <c r="AU1361" s="61"/>
      <c r="AV1361" s="61"/>
      <c r="AW1361" s="61"/>
      <c r="AX1361" s="61"/>
      <c r="AY1361" s="61"/>
      <c r="AZ1361" s="61"/>
      <c r="BA1361" s="61"/>
    </row>
    <row r="1362" spans="39:53" x14ac:dyDescent="0.2">
      <c r="AM1362" s="61"/>
      <c r="AN1362" s="61"/>
      <c r="AO1362" s="171"/>
      <c r="AP1362" s="61"/>
      <c r="AQ1362" s="61"/>
      <c r="AR1362" s="61"/>
      <c r="AS1362" s="61"/>
      <c r="AT1362" s="61"/>
      <c r="AU1362" s="61"/>
      <c r="AV1362" s="61"/>
      <c r="AW1362" s="61"/>
      <c r="AX1362" s="61"/>
      <c r="AY1362" s="61"/>
      <c r="AZ1362" s="61"/>
      <c r="BA1362" s="61"/>
    </row>
    <row r="1363" spans="39:53" x14ac:dyDescent="0.2">
      <c r="AM1363" s="61"/>
      <c r="AN1363" s="61"/>
      <c r="AO1363" s="171"/>
      <c r="AP1363" s="61"/>
      <c r="AQ1363" s="61"/>
      <c r="AR1363" s="61"/>
      <c r="AS1363" s="61"/>
      <c r="AT1363" s="61"/>
      <c r="AU1363" s="61"/>
      <c r="AV1363" s="61"/>
      <c r="AW1363" s="61"/>
      <c r="AX1363" s="61"/>
      <c r="AY1363" s="61"/>
      <c r="AZ1363" s="61"/>
      <c r="BA1363" s="61"/>
    </row>
    <row r="1364" spans="39:53" x14ac:dyDescent="0.2">
      <c r="AM1364" s="61"/>
      <c r="AN1364" s="61"/>
      <c r="AO1364" s="171"/>
      <c r="AP1364" s="61"/>
      <c r="AQ1364" s="61"/>
      <c r="AR1364" s="61"/>
      <c r="AS1364" s="61"/>
      <c r="AT1364" s="61"/>
      <c r="AU1364" s="61"/>
      <c r="AV1364" s="61"/>
      <c r="AW1364" s="61"/>
      <c r="AX1364" s="61"/>
      <c r="AY1364" s="61"/>
      <c r="AZ1364" s="61"/>
      <c r="BA1364" s="61"/>
    </row>
    <row r="1365" spans="39:53" x14ac:dyDescent="0.2">
      <c r="AM1365" s="61"/>
      <c r="AN1365" s="61"/>
      <c r="AO1365" s="171"/>
      <c r="AP1365" s="61"/>
      <c r="AQ1365" s="61"/>
      <c r="AR1365" s="61"/>
      <c r="AS1365" s="61"/>
      <c r="AT1365" s="61"/>
      <c r="AU1365" s="61"/>
      <c r="AV1365" s="61"/>
      <c r="AW1365" s="61"/>
      <c r="AX1365" s="61"/>
      <c r="AY1365" s="61"/>
      <c r="AZ1365" s="61"/>
      <c r="BA1365" s="61"/>
    </row>
    <row r="1366" spans="39:53" x14ac:dyDescent="0.2">
      <c r="AM1366" s="61"/>
      <c r="AN1366" s="61"/>
      <c r="AO1366" s="171"/>
      <c r="AP1366" s="61"/>
      <c r="AQ1366" s="61"/>
      <c r="AR1366" s="61"/>
      <c r="AS1366" s="61"/>
      <c r="AT1366" s="61"/>
      <c r="AU1366" s="61"/>
      <c r="AV1366" s="61"/>
      <c r="AW1366" s="61"/>
      <c r="AX1366" s="61"/>
      <c r="AY1366" s="61"/>
      <c r="AZ1366" s="61"/>
      <c r="BA1366" s="61"/>
    </row>
    <row r="1367" spans="39:53" x14ac:dyDescent="0.2">
      <c r="AM1367" s="61"/>
      <c r="AN1367" s="61"/>
      <c r="AO1367" s="171"/>
      <c r="AP1367" s="61"/>
      <c r="AQ1367" s="61"/>
      <c r="AR1367" s="61"/>
      <c r="AS1367" s="61"/>
      <c r="AT1367" s="61"/>
      <c r="AU1367" s="61"/>
      <c r="AV1367" s="61"/>
      <c r="AW1367" s="61"/>
      <c r="AX1367" s="61"/>
      <c r="AY1367" s="61"/>
      <c r="AZ1367" s="61"/>
      <c r="BA1367" s="61"/>
    </row>
    <row r="1368" spans="39:53" x14ac:dyDescent="0.2">
      <c r="AM1368" s="61"/>
      <c r="AN1368" s="61"/>
      <c r="AO1368" s="171"/>
      <c r="AP1368" s="61"/>
      <c r="AQ1368" s="61"/>
      <c r="AR1368" s="61"/>
      <c r="AS1368" s="61"/>
      <c r="AT1368" s="61"/>
      <c r="AU1368" s="61"/>
      <c r="AV1368" s="61"/>
      <c r="AW1368" s="61"/>
      <c r="AX1368" s="61"/>
      <c r="AY1368" s="61"/>
      <c r="AZ1368" s="61"/>
      <c r="BA1368" s="61"/>
    </row>
    <row r="1369" spans="39:53" x14ac:dyDescent="0.2">
      <c r="AM1369" s="61"/>
      <c r="AN1369" s="61"/>
      <c r="AO1369" s="171"/>
      <c r="AP1369" s="61"/>
      <c r="AQ1369" s="61"/>
      <c r="AR1369" s="61"/>
      <c r="AS1369" s="61"/>
      <c r="AT1369" s="61"/>
      <c r="AU1369" s="61"/>
      <c r="AV1369" s="61"/>
      <c r="AW1369" s="61"/>
      <c r="AX1369" s="61"/>
      <c r="AY1369" s="61"/>
      <c r="AZ1369" s="61"/>
      <c r="BA1369" s="61"/>
    </row>
    <row r="1370" spans="39:53" x14ac:dyDescent="0.2">
      <c r="AM1370" s="61"/>
      <c r="AN1370" s="61"/>
      <c r="AO1370" s="171"/>
      <c r="AP1370" s="61"/>
      <c r="AQ1370" s="61"/>
      <c r="AR1370" s="61"/>
      <c r="AS1370" s="61"/>
      <c r="AT1370" s="61"/>
      <c r="AU1370" s="61"/>
      <c r="AV1370" s="61"/>
      <c r="AW1370" s="61"/>
      <c r="AX1370" s="61"/>
      <c r="AY1370" s="61"/>
      <c r="AZ1370" s="61"/>
      <c r="BA1370" s="61"/>
    </row>
    <row r="1371" spans="39:53" x14ac:dyDescent="0.2">
      <c r="AM1371" s="61"/>
      <c r="AN1371" s="61"/>
      <c r="AO1371" s="171"/>
      <c r="AP1371" s="61"/>
      <c r="AQ1371" s="61"/>
      <c r="AR1371" s="61"/>
      <c r="AS1371" s="61"/>
      <c r="AT1371" s="61"/>
      <c r="AU1371" s="61"/>
      <c r="AV1371" s="61"/>
      <c r="AW1371" s="61"/>
      <c r="AX1371" s="61"/>
      <c r="AY1371" s="61"/>
      <c r="AZ1371" s="61"/>
      <c r="BA1371" s="61"/>
    </row>
    <row r="1372" spans="39:53" x14ac:dyDescent="0.2">
      <c r="AM1372" s="61"/>
      <c r="AN1372" s="61"/>
      <c r="AO1372" s="171"/>
      <c r="AP1372" s="61"/>
      <c r="AQ1372" s="61"/>
      <c r="AR1372" s="61"/>
      <c r="AS1372" s="61"/>
      <c r="AT1372" s="61"/>
      <c r="AU1372" s="61"/>
      <c r="AV1372" s="61"/>
      <c r="AW1372" s="61"/>
      <c r="AX1372" s="61"/>
      <c r="AY1372" s="61"/>
      <c r="AZ1372" s="61"/>
      <c r="BA1372" s="61"/>
    </row>
    <row r="1373" spans="39:53" x14ac:dyDescent="0.2">
      <c r="AM1373" s="61"/>
      <c r="AN1373" s="61"/>
      <c r="AO1373" s="171"/>
      <c r="AP1373" s="61"/>
      <c r="AQ1373" s="61"/>
      <c r="AR1373" s="61"/>
      <c r="AS1373" s="61"/>
      <c r="AT1373" s="61"/>
      <c r="AU1373" s="61"/>
      <c r="AV1373" s="61"/>
      <c r="AW1373" s="61"/>
      <c r="AX1373" s="61"/>
      <c r="AY1373" s="61"/>
      <c r="AZ1373" s="61"/>
      <c r="BA1373" s="61"/>
    </row>
    <row r="1374" spans="39:53" x14ac:dyDescent="0.2">
      <c r="AM1374" s="61"/>
      <c r="AN1374" s="61"/>
      <c r="AO1374" s="171"/>
      <c r="AP1374" s="61"/>
      <c r="AQ1374" s="61"/>
      <c r="AR1374" s="61"/>
      <c r="AS1374" s="61"/>
      <c r="AT1374" s="61"/>
      <c r="AU1374" s="61"/>
      <c r="AV1374" s="61"/>
      <c r="AW1374" s="61"/>
      <c r="AX1374" s="61"/>
      <c r="AY1374" s="61"/>
      <c r="AZ1374" s="61"/>
      <c r="BA1374" s="61"/>
    </row>
    <row r="1375" spans="39:53" x14ac:dyDescent="0.2">
      <c r="AM1375" s="61"/>
      <c r="AN1375" s="61"/>
      <c r="AO1375" s="171"/>
      <c r="AP1375" s="61"/>
      <c r="AQ1375" s="61"/>
      <c r="AR1375" s="61"/>
      <c r="AS1375" s="61"/>
      <c r="AT1375" s="61"/>
      <c r="AU1375" s="61"/>
      <c r="AV1375" s="61"/>
      <c r="AW1375" s="61"/>
      <c r="AX1375" s="61"/>
      <c r="AY1375" s="61"/>
      <c r="AZ1375" s="61"/>
      <c r="BA1375" s="61"/>
    </row>
    <row r="1376" spans="39:53" x14ac:dyDescent="0.2">
      <c r="AM1376" s="61"/>
      <c r="AN1376" s="61"/>
      <c r="AO1376" s="171"/>
      <c r="AP1376" s="61"/>
      <c r="AQ1376" s="61"/>
      <c r="AR1376" s="61"/>
      <c r="AS1376" s="61"/>
      <c r="AT1376" s="61"/>
      <c r="AU1376" s="61"/>
      <c r="AV1376" s="61"/>
      <c r="AW1376" s="61"/>
      <c r="AX1376" s="61"/>
      <c r="AY1376" s="61"/>
      <c r="AZ1376" s="61"/>
      <c r="BA1376" s="61"/>
    </row>
    <row r="1377" spans="39:53" x14ac:dyDescent="0.2">
      <c r="AM1377" s="61"/>
      <c r="AN1377" s="61"/>
      <c r="AO1377" s="171"/>
      <c r="AP1377" s="61"/>
      <c r="AQ1377" s="61"/>
      <c r="AR1377" s="61"/>
      <c r="AS1377" s="61"/>
      <c r="AT1377" s="61"/>
      <c r="AU1377" s="61"/>
      <c r="AV1377" s="61"/>
      <c r="AW1377" s="61"/>
      <c r="AX1377" s="61"/>
      <c r="AY1377" s="61"/>
      <c r="AZ1377" s="61"/>
      <c r="BA1377" s="61"/>
    </row>
    <row r="1378" spans="39:53" x14ac:dyDescent="0.2">
      <c r="AM1378" s="61"/>
      <c r="AN1378" s="61"/>
      <c r="AO1378" s="171"/>
      <c r="AP1378" s="61"/>
      <c r="AQ1378" s="61"/>
      <c r="AR1378" s="61"/>
      <c r="AS1378" s="61"/>
      <c r="AT1378" s="61"/>
      <c r="AU1378" s="61"/>
      <c r="AV1378" s="61"/>
      <c r="AW1378" s="61"/>
      <c r="AX1378" s="61"/>
      <c r="AY1378" s="61"/>
      <c r="AZ1378" s="61"/>
      <c r="BA1378" s="61"/>
    </row>
    <row r="1379" spans="39:53" x14ac:dyDescent="0.2">
      <c r="AM1379" s="61"/>
      <c r="AN1379" s="61"/>
      <c r="AO1379" s="171"/>
      <c r="AP1379" s="61"/>
      <c r="AQ1379" s="61"/>
      <c r="AR1379" s="61"/>
      <c r="AS1379" s="61"/>
      <c r="AT1379" s="61"/>
      <c r="AU1379" s="61"/>
      <c r="AV1379" s="61"/>
      <c r="AW1379" s="61"/>
      <c r="AX1379" s="61"/>
      <c r="AY1379" s="61"/>
      <c r="AZ1379" s="61"/>
      <c r="BA1379" s="61"/>
    </row>
    <row r="1380" spans="39:53" x14ac:dyDescent="0.2">
      <c r="AM1380" s="61"/>
      <c r="AN1380" s="61"/>
      <c r="AO1380" s="171"/>
      <c r="AP1380" s="61"/>
      <c r="AQ1380" s="61"/>
      <c r="AR1380" s="61"/>
      <c r="AS1380" s="61"/>
      <c r="AT1380" s="61"/>
      <c r="AU1380" s="61"/>
      <c r="AV1380" s="61"/>
      <c r="AW1380" s="61"/>
      <c r="AX1380" s="61"/>
      <c r="AY1380" s="61"/>
      <c r="AZ1380" s="61"/>
      <c r="BA1380" s="61"/>
    </row>
    <row r="1381" spans="39:53" x14ac:dyDescent="0.2">
      <c r="AM1381" s="61"/>
      <c r="AN1381" s="61"/>
      <c r="AO1381" s="171"/>
      <c r="AP1381" s="61"/>
      <c r="AQ1381" s="61"/>
      <c r="AR1381" s="61"/>
      <c r="AS1381" s="61"/>
      <c r="AT1381" s="61"/>
      <c r="AU1381" s="61"/>
      <c r="AV1381" s="61"/>
      <c r="AW1381" s="61"/>
      <c r="AX1381" s="61"/>
      <c r="AY1381" s="61"/>
      <c r="AZ1381" s="61"/>
      <c r="BA1381" s="61"/>
    </row>
    <row r="1382" spans="39:53" x14ac:dyDescent="0.2">
      <c r="AM1382" s="61"/>
      <c r="AN1382" s="61"/>
      <c r="AO1382" s="171"/>
      <c r="AP1382" s="61"/>
      <c r="AQ1382" s="61"/>
      <c r="AR1382" s="61"/>
      <c r="AS1382" s="61"/>
      <c r="AT1382" s="61"/>
      <c r="AU1382" s="61"/>
      <c r="AV1382" s="61"/>
      <c r="AW1382" s="61"/>
      <c r="AX1382" s="61"/>
      <c r="AY1382" s="61"/>
      <c r="AZ1382" s="61"/>
      <c r="BA1382" s="61"/>
    </row>
    <row r="1383" spans="39:53" x14ac:dyDescent="0.2">
      <c r="AM1383" s="61"/>
      <c r="AN1383" s="61"/>
      <c r="AO1383" s="171"/>
      <c r="AP1383" s="61"/>
      <c r="AQ1383" s="61"/>
      <c r="AR1383" s="61"/>
      <c r="AS1383" s="61"/>
      <c r="AT1383" s="61"/>
      <c r="AU1383" s="61"/>
      <c r="AV1383" s="61"/>
      <c r="AW1383" s="61"/>
      <c r="AX1383" s="61"/>
      <c r="AY1383" s="61"/>
      <c r="AZ1383" s="61"/>
      <c r="BA1383" s="61"/>
    </row>
    <row r="1384" spans="39:53" x14ac:dyDescent="0.2">
      <c r="AM1384" s="61"/>
      <c r="AN1384" s="61"/>
      <c r="AO1384" s="171"/>
      <c r="AP1384" s="61"/>
      <c r="AQ1384" s="61"/>
      <c r="AR1384" s="61"/>
      <c r="AS1384" s="61"/>
      <c r="AT1384" s="61"/>
      <c r="AU1384" s="61"/>
      <c r="AV1384" s="61"/>
      <c r="AW1384" s="61"/>
      <c r="AX1384" s="61"/>
      <c r="AY1384" s="61"/>
      <c r="AZ1384" s="61"/>
      <c r="BA1384" s="61"/>
    </row>
    <row r="1385" spans="39:53" x14ac:dyDescent="0.2">
      <c r="AM1385" s="61"/>
      <c r="AN1385" s="61"/>
      <c r="AO1385" s="171"/>
      <c r="AP1385" s="61"/>
      <c r="AQ1385" s="61"/>
      <c r="AR1385" s="61"/>
      <c r="AS1385" s="61"/>
      <c r="AT1385" s="61"/>
      <c r="AU1385" s="61"/>
      <c r="AV1385" s="61"/>
      <c r="AW1385" s="61"/>
      <c r="AX1385" s="61"/>
      <c r="AY1385" s="61"/>
      <c r="AZ1385" s="61"/>
      <c r="BA1385" s="61"/>
    </row>
    <row r="1386" spans="39:53" x14ac:dyDescent="0.2">
      <c r="AM1386" s="61"/>
      <c r="AN1386" s="61"/>
      <c r="AO1386" s="171"/>
      <c r="AP1386" s="61"/>
      <c r="AQ1386" s="61"/>
      <c r="AR1386" s="61"/>
      <c r="AS1386" s="61"/>
      <c r="AT1386" s="61"/>
      <c r="AU1386" s="61"/>
      <c r="AV1386" s="61"/>
      <c r="AW1386" s="61"/>
      <c r="AX1386" s="61"/>
      <c r="AY1386" s="61"/>
      <c r="AZ1386" s="61"/>
      <c r="BA1386" s="61"/>
    </row>
    <row r="1387" spans="39:53" x14ac:dyDescent="0.2">
      <c r="AM1387" s="61"/>
      <c r="AN1387" s="61"/>
      <c r="AO1387" s="171"/>
      <c r="AP1387" s="61"/>
      <c r="AQ1387" s="61"/>
      <c r="AR1387" s="61"/>
      <c r="AS1387" s="61"/>
      <c r="AT1387" s="61"/>
      <c r="AU1387" s="61"/>
      <c r="AV1387" s="61"/>
      <c r="AW1387" s="61"/>
      <c r="AX1387" s="61"/>
      <c r="AY1387" s="61"/>
      <c r="AZ1387" s="61"/>
      <c r="BA1387" s="61"/>
    </row>
    <row r="1388" spans="39:53" x14ac:dyDescent="0.2">
      <c r="AM1388" s="61"/>
      <c r="AN1388" s="61"/>
      <c r="AO1388" s="171"/>
      <c r="AP1388" s="61"/>
      <c r="AQ1388" s="61"/>
      <c r="AR1388" s="61"/>
      <c r="AS1388" s="61"/>
      <c r="AT1388" s="61"/>
      <c r="AU1388" s="61"/>
      <c r="AV1388" s="61"/>
      <c r="AW1388" s="61"/>
      <c r="AX1388" s="61"/>
      <c r="AY1388" s="61"/>
      <c r="AZ1388" s="61"/>
      <c r="BA1388" s="61"/>
    </row>
    <row r="1389" spans="39:53" x14ac:dyDescent="0.2">
      <c r="AM1389" s="61"/>
      <c r="AN1389" s="61"/>
      <c r="AO1389" s="171"/>
      <c r="AP1389" s="61"/>
      <c r="AQ1389" s="61"/>
      <c r="AR1389" s="61"/>
      <c r="AS1389" s="61"/>
      <c r="AT1389" s="61"/>
      <c r="AU1389" s="61"/>
      <c r="AV1389" s="61"/>
      <c r="AW1389" s="61"/>
      <c r="AX1389" s="61"/>
      <c r="AY1389" s="61"/>
      <c r="AZ1389" s="61"/>
      <c r="BA1389" s="61"/>
    </row>
    <row r="1390" spans="39:53" x14ac:dyDescent="0.2">
      <c r="AM1390" s="61"/>
      <c r="AN1390" s="61"/>
      <c r="AO1390" s="171"/>
      <c r="AP1390" s="61"/>
      <c r="AQ1390" s="61"/>
      <c r="AR1390" s="61"/>
      <c r="AS1390" s="61"/>
      <c r="AT1390" s="61"/>
      <c r="AU1390" s="61"/>
      <c r="AV1390" s="61"/>
      <c r="AW1390" s="61"/>
      <c r="AX1390" s="61"/>
      <c r="AY1390" s="61"/>
      <c r="AZ1390" s="61"/>
      <c r="BA1390" s="61"/>
    </row>
    <row r="1391" spans="39:53" x14ac:dyDescent="0.2">
      <c r="AM1391" s="61"/>
      <c r="AN1391" s="61"/>
      <c r="AO1391" s="171"/>
      <c r="AP1391" s="61"/>
      <c r="AQ1391" s="61"/>
      <c r="AR1391" s="61"/>
      <c r="AS1391" s="61"/>
      <c r="AT1391" s="61"/>
      <c r="AU1391" s="61"/>
      <c r="AV1391" s="61"/>
      <c r="AW1391" s="61"/>
      <c r="AX1391" s="61"/>
      <c r="AY1391" s="61"/>
      <c r="AZ1391" s="61"/>
      <c r="BA1391" s="61"/>
    </row>
    <row r="1392" spans="39:53" x14ac:dyDescent="0.2">
      <c r="AM1392" s="61"/>
      <c r="AN1392" s="61"/>
      <c r="AO1392" s="171"/>
      <c r="AP1392" s="61"/>
      <c r="AQ1392" s="61"/>
      <c r="AR1392" s="61"/>
      <c r="AS1392" s="61"/>
      <c r="AT1392" s="61"/>
      <c r="AU1392" s="61"/>
      <c r="AV1392" s="61"/>
      <c r="AW1392" s="61"/>
      <c r="AX1392" s="61"/>
      <c r="AY1392" s="61"/>
      <c r="AZ1392" s="61"/>
      <c r="BA1392" s="61"/>
    </row>
    <row r="1393" spans="39:53" x14ac:dyDescent="0.2">
      <c r="AM1393" s="61"/>
      <c r="AN1393" s="61"/>
      <c r="AO1393" s="171"/>
      <c r="AP1393" s="61"/>
      <c r="AQ1393" s="61"/>
      <c r="AR1393" s="61"/>
      <c r="AS1393" s="61"/>
      <c r="AT1393" s="61"/>
      <c r="AU1393" s="61"/>
      <c r="AV1393" s="61"/>
      <c r="AW1393" s="61"/>
      <c r="AX1393" s="61"/>
      <c r="AY1393" s="61"/>
      <c r="AZ1393" s="61"/>
      <c r="BA1393" s="61"/>
    </row>
    <row r="1394" spans="39:53" x14ac:dyDescent="0.2">
      <c r="AM1394" s="61"/>
      <c r="AN1394" s="61"/>
      <c r="AO1394" s="171"/>
      <c r="AP1394" s="61"/>
      <c r="AQ1394" s="61"/>
      <c r="AR1394" s="61"/>
      <c r="AS1394" s="61"/>
      <c r="AT1394" s="61"/>
      <c r="AU1394" s="61"/>
      <c r="AV1394" s="61"/>
      <c r="AW1394" s="61"/>
      <c r="AX1394" s="61"/>
      <c r="AY1394" s="61"/>
      <c r="AZ1394" s="61"/>
      <c r="BA1394" s="61"/>
    </row>
    <row r="1395" spans="39:53" x14ac:dyDescent="0.2">
      <c r="AM1395" s="61"/>
      <c r="AN1395" s="61"/>
      <c r="AO1395" s="171"/>
      <c r="AP1395" s="61"/>
      <c r="AQ1395" s="61"/>
      <c r="AR1395" s="61"/>
      <c r="AS1395" s="61"/>
      <c r="AT1395" s="61"/>
      <c r="AU1395" s="61"/>
      <c r="AV1395" s="61"/>
      <c r="AW1395" s="61"/>
      <c r="AX1395" s="61"/>
      <c r="AY1395" s="61"/>
      <c r="AZ1395" s="61"/>
      <c r="BA1395" s="61"/>
    </row>
    <row r="1396" spans="39:53" x14ac:dyDescent="0.2">
      <c r="AM1396" s="61"/>
      <c r="AN1396" s="61"/>
      <c r="AO1396" s="171"/>
      <c r="AP1396" s="61"/>
      <c r="AQ1396" s="61"/>
      <c r="AR1396" s="61"/>
      <c r="AS1396" s="61"/>
      <c r="AT1396" s="61"/>
      <c r="AU1396" s="61"/>
      <c r="AV1396" s="61"/>
      <c r="AW1396" s="61"/>
      <c r="AX1396" s="61"/>
      <c r="AY1396" s="61"/>
      <c r="AZ1396" s="61"/>
      <c r="BA1396" s="61"/>
    </row>
    <row r="1397" spans="39:53" x14ac:dyDescent="0.2">
      <c r="AM1397" s="61"/>
      <c r="AN1397" s="61"/>
      <c r="AO1397" s="171"/>
      <c r="AP1397" s="61"/>
      <c r="AQ1397" s="61"/>
      <c r="AR1397" s="61"/>
      <c r="AS1397" s="61"/>
      <c r="AT1397" s="61"/>
      <c r="AU1397" s="61"/>
      <c r="AV1397" s="61"/>
      <c r="AW1397" s="61"/>
      <c r="AX1397" s="61"/>
      <c r="AY1397" s="61"/>
      <c r="AZ1397" s="61"/>
      <c r="BA1397" s="61"/>
    </row>
    <row r="1398" spans="39:53" x14ac:dyDescent="0.2">
      <c r="AM1398" s="61"/>
      <c r="AN1398" s="61"/>
      <c r="AO1398" s="171"/>
      <c r="AP1398" s="61"/>
      <c r="AQ1398" s="61"/>
      <c r="AR1398" s="61"/>
      <c r="AS1398" s="61"/>
      <c r="AT1398" s="61"/>
      <c r="AU1398" s="61"/>
      <c r="AV1398" s="61"/>
      <c r="AW1398" s="61"/>
      <c r="AX1398" s="61"/>
      <c r="AY1398" s="61"/>
      <c r="AZ1398" s="61"/>
      <c r="BA1398" s="61"/>
    </row>
    <row r="1399" spans="39:53" x14ac:dyDescent="0.2">
      <c r="AM1399" s="61"/>
      <c r="AN1399" s="61"/>
      <c r="AO1399" s="171"/>
      <c r="AP1399" s="61"/>
      <c r="AQ1399" s="61"/>
      <c r="AR1399" s="61"/>
      <c r="AS1399" s="61"/>
      <c r="AT1399" s="61"/>
      <c r="AU1399" s="61"/>
      <c r="AV1399" s="61"/>
      <c r="AW1399" s="61"/>
      <c r="AX1399" s="61"/>
      <c r="AY1399" s="61"/>
      <c r="AZ1399" s="61"/>
      <c r="BA1399" s="61"/>
    </row>
    <row r="1400" spans="39:53" x14ac:dyDescent="0.2">
      <c r="AM1400" s="61"/>
      <c r="AN1400" s="61"/>
      <c r="AO1400" s="171"/>
      <c r="AP1400" s="61"/>
      <c r="AQ1400" s="61"/>
      <c r="AR1400" s="61"/>
      <c r="AS1400" s="61"/>
      <c r="AT1400" s="61"/>
      <c r="AU1400" s="61"/>
      <c r="AV1400" s="61"/>
      <c r="AW1400" s="61"/>
      <c r="AX1400" s="61"/>
      <c r="AY1400" s="61"/>
      <c r="AZ1400" s="61"/>
      <c r="BA1400" s="61"/>
    </row>
    <row r="1401" spans="39:53" x14ac:dyDescent="0.2">
      <c r="AM1401" s="61"/>
      <c r="AN1401" s="61"/>
      <c r="AO1401" s="171"/>
      <c r="AP1401" s="61"/>
      <c r="AQ1401" s="61"/>
      <c r="AR1401" s="61"/>
      <c r="AS1401" s="61"/>
      <c r="AT1401" s="61"/>
      <c r="AU1401" s="61"/>
      <c r="AV1401" s="61"/>
      <c r="AW1401" s="61"/>
      <c r="AX1401" s="61"/>
      <c r="AY1401" s="61"/>
      <c r="AZ1401" s="61"/>
      <c r="BA1401" s="61"/>
    </row>
    <row r="1402" spans="39:53" x14ac:dyDescent="0.2">
      <c r="AM1402" s="61"/>
      <c r="AN1402" s="61"/>
      <c r="AO1402" s="171"/>
      <c r="AP1402" s="61"/>
      <c r="AQ1402" s="61"/>
      <c r="AR1402" s="61"/>
      <c r="AS1402" s="61"/>
      <c r="AT1402" s="61"/>
      <c r="AU1402" s="61"/>
      <c r="AV1402" s="61"/>
      <c r="AW1402" s="61"/>
      <c r="AX1402" s="61"/>
      <c r="AY1402" s="61"/>
      <c r="AZ1402" s="61"/>
      <c r="BA1402" s="61"/>
    </row>
    <row r="1403" spans="39:53" x14ac:dyDescent="0.2">
      <c r="AM1403" s="61"/>
      <c r="AN1403" s="61"/>
      <c r="AO1403" s="171"/>
      <c r="AP1403" s="61"/>
      <c r="AQ1403" s="61"/>
      <c r="AR1403" s="61"/>
      <c r="AS1403" s="61"/>
      <c r="AT1403" s="61"/>
      <c r="AU1403" s="61"/>
      <c r="AV1403" s="61"/>
      <c r="AW1403" s="61"/>
      <c r="AX1403" s="61"/>
      <c r="AY1403" s="61"/>
      <c r="AZ1403" s="61"/>
      <c r="BA1403" s="61"/>
    </row>
    <row r="1404" spans="39:53" x14ac:dyDescent="0.2">
      <c r="AM1404" s="61"/>
      <c r="AN1404" s="61"/>
      <c r="AO1404" s="171"/>
      <c r="AP1404" s="61"/>
      <c r="AQ1404" s="61"/>
      <c r="AR1404" s="61"/>
      <c r="AS1404" s="61"/>
      <c r="AT1404" s="61"/>
      <c r="AU1404" s="61"/>
      <c r="AV1404" s="61"/>
      <c r="AW1404" s="61"/>
      <c r="AX1404" s="61"/>
      <c r="AY1404" s="61"/>
      <c r="AZ1404" s="61"/>
      <c r="BA1404" s="61"/>
    </row>
    <row r="1405" spans="39:53" x14ac:dyDescent="0.2">
      <c r="AM1405" s="61"/>
      <c r="AN1405" s="61"/>
      <c r="AO1405" s="171"/>
      <c r="AP1405" s="61"/>
      <c r="AQ1405" s="61"/>
      <c r="AR1405" s="61"/>
      <c r="AS1405" s="61"/>
      <c r="AT1405" s="61"/>
      <c r="AU1405" s="61"/>
      <c r="AV1405" s="61"/>
      <c r="AW1405" s="61"/>
      <c r="AX1405" s="61"/>
      <c r="AY1405" s="61"/>
      <c r="AZ1405" s="61"/>
      <c r="BA1405" s="61"/>
    </row>
    <row r="1406" spans="39:53" x14ac:dyDescent="0.2">
      <c r="AM1406" s="61"/>
      <c r="AN1406" s="61"/>
      <c r="AO1406" s="171"/>
      <c r="AP1406" s="61"/>
      <c r="AQ1406" s="61"/>
      <c r="AR1406" s="61"/>
      <c r="AS1406" s="61"/>
      <c r="AT1406" s="61"/>
      <c r="AU1406" s="61"/>
      <c r="AV1406" s="61"/>
      <c r="AW1406" s="61"/>
      <c r="AX1406" s="61"/>
      <c r="AY1406" s="61"/>
      <c r="AZ1406" s="61"/>
      <c r="BA1406" s="61"/>
    </row>
    <row r="1407" spans="39:53" x14ac:dyDescent="0.2">
      <c r="AM1407" s="61"/>
      <c r="AN1407" s="61"/>
      <c r="AO1407" s="171"/>
      <c r="AP1407" s="61"/>
      <c r="AQ1407" s="61"/>
      <c r="AR1407" s="61"/>
      <c r="AS1407" s="61"/>
      <c r="AT1407" s="61"/>
      <c r="AU1407" s="61"/>
      <c r="AV1407" s="61"/>
      <c r="AW1407" s="61"/>
      <c r="AX1407" s="61"/>
      <c r="AY1407" s="61"/>
      <c r="AZ1407" s="61"/>
      <c r="BA1407" s="61"/>
    </row>
    <row r="1408" spans="39:53" x14ac:dyDescent="0.2">
      <c r="AM1408" s="61"/>
      <c r="AN1408" s="61"/>
      <c r="AO1408" s="171"/>
      <c r="AP1408" s="61"/>
      <c r="AQ1408" s="61"/>
      <c r="AR1408" s="61"/>
      <c r="AS1408" s="61"/>
      <c r="AT1408" s="61"/>
      <c r="AU1408" s="61"/>
      <c r="AV1408" s="61"/>
      <c r="AW1408" s="61"/>
      <c r="AX1408" s="61"/>
      <c r="AY1408" s="61"/>
      <c r="AZ1408" s="61"/>
      <c r="BA1408" s="61"/>
    </row>
    <row r="1409" spans="39:53" x14ac:dyDescent="0.2">
      <c r="AM1409" s="61"/>
      <c r="AN1409" s="61"/>
      <c r="AO1409" s="171"/>
      <c r="AP1409" s="61"/>
      <c r="AQ1409" s="61"/>
      <c r="AR1409" s="61"/>
      <c r="AS1409" s="61"/>
      <c r="AT1409" s="61"/>
      <c r="AU1409" s="61"/>
      <c r="AV1409" s="61"/>
      <c r="AW1409" s="61"/>
      <c r="AX1409" s="61"/>
      <c r="AY1409" s="61"/>
      <c r="AZ1409" s="61"/>
      <c r="BA1409" s="61"/>
    </row>
    <row r="1410" spans="39:53" x14ac:dyDescent="0.2">
      <c r="AM1410" s="61"/>
      <c r="AN1410" s="61"/>
      <c r="AO1410" s="171"/>
      <c r="AP1410" s="61"/>
      <c r="AQ1410" s="61"/>
      <c r="AR1410" s="61"/>
      <c r="AS1410" s="61"/>
      <c r="AT1410" s="61"/>
      <c r="AU1410" s="61"/>
      <c r="AV1410" s="61"/>
      <c r="AW1410" s="61"/>
      <c r="AX1410" s="61"/>
      <c r="AY1410" s="61"/>
      <c r="AZ1410" s="61"/>
      <c r="BA1410" s="61"/>
    </row>
    <row r="1411" spans="39:53" x14ac:dyDescent="0.2">
      <c r="AM1411" s="61"/>
      <c r="AN1411" s="61"/>
      <c r="AO1411" s="171"/>
      <c r="AP1411" s="61"/>
      <c r="AQ1411" s="61"/>
      <c r="AR1411" s="61"/>
      <c r="AS1411" s="61"/>
      <c r="AT1411" s="61"/>
      <c r="AU1411" s="61"/>
      <c r="AV1411" s="61"/>
      <c r="AW1411" s="61"/>
      <c r="AX1411" s="61"/>
      <c r="AY1411" s="61"/>
      <c r="AZ1411" s="61"/>
      <c r="BA1411" s="61"/>
    </row>
    <row r="1412" spans="39:53" x14ac:dyDescent="0.2">
      <c r="AM1412" s="61"/>
      <c r="AN1412" s="61"/>
      <c r="AO1412" s="171"/>
      <c r="AP1412" s="61"/>
      <c r="AQ1412" s="61"/>
      <c r="AR1412" s="61"/>
      <c r="AS1412" s="61"/>
      <c r="AT1412" s="61"/>
      <c r="AU1412" s="61"/>
      <c r="AV1412" s="61"/>
      <c r="AW1412" s="61"/>
      <c r="AX1412" s="61"/>
      <c r="AY1412" s="61"/>
      <c r="AZ1412" s="61"/>
      <c r="BA1412" s="61"/>
    </row>
    <row r="1413" spans="39:53" x14ac:dyDescent="0.2">
      <c r="AM1413" s="61"/>
      <c r="AN1413" s="61"/>
      <c r="AO1413" s="171"/>
      <c r="AP1413" s="61"/>
      <c r="AQ1413" s="61"/>
      <c r="AR1413" s="61"/>
      <c r="AS1413" s="61"/>
      <c r="AT1413" s="61"/>
      <c r="AU1413" s="61"/>
      <c r="AV1413" s="61"/>
      <c r="AW1413" s="61"/>
      <c r="AX1413" s="61"/>
      <c r="AY1413" s="61"/>
      <c r="AZ1413" s="61"/>
      <c r="BA1413" s="61"/>
    </row>
    <row r="1414" spans="39:53" x14ac:dyDescent="0.2">
      <c r="AM1414" s="61"/>
      <c r="AN1414" s="61"/>
      <c r="AO1414" s="171"/>
      <c r="AP1414" s="61"/>
      <c r="AQ1414" s="61"/>
      <c r="AR1414" s="61"/>
      <c r="AS1414" s="61"/>
      <c r="AT1414" s="61"/>
      <c r="AU1414" s="61"/>
      <c r="AV1414" s="61"/>
      <c r="AW1414" s="61"/>
      <c r="AX1414" s="61"/>
      <c r="AY1414" s="61"/>
      <c r="AZ1414" s="61"/>
      <c r="BA1414" s="61"/>
    </row>
    <row r="1415" spans="39:53" x14ac:dyDescent="0.2">
      <c r="AM1415" s="61"/>
      <c r="AN1415" s="61"/>
      <c r="AO1415" s="171"/>
      <c r="AP1415" s="61"/>
      <c r="AQ1415" s="61"/>
      <c r="AR1415" s="61"/>
      <c r="AS1415" s="61"/>
      <c r="AT1415" s="61"/>
      <c r="AU1415" s="61"/>
      <c r="AV1415" s="61"/>
      <c r="AW1415" s="61"/>
      <c r="AX1415" s="61"/>
      <c r="AY1415" s="61"/>
      <c r="AZ1415" s="61"/>
      <c r="BA1415" s="61"/>
    </row>
    <row r="1416" spans="39:53" x14ac:dyDescent="0.2">
      <c r="AM1416" s="61"/>
      <c r="AN1416" s="61"/>
      <c r="AO1416" s="171"/>
      <c r="AP1416" s="61"/>
      <c r="AQ1416" s="61"/>
      <c r="AR1416" s="61"/>
      <c r="AS1416" s="61"/>
      <c r="AT1416" s="61"/>
      <c r="AU1416" s="61"/>
      <c r="AV1416" s="61"/>
      <c r="AW1416" s="61"/>
      <c r="AX1416" s="61"/>
      <c r="AY1416" s="61"/>
      <c r="AZ1416" s="61"/>
      <c r="BA1416" s="61"/>
    </row>
    <row r="1417" spans="39:53" x14ac:dyDescent="0.2">
      <c r="AM1417" s="61"/>
      <c r="AN1417" s="61"/>
      <c r="AO1417" s="171"/>
      <c r="AP1417" s="61"/>
      <c r="AQ1417" s="61"/>
      <c r="AR1417" s="61"/>
      <c r="AS1417" s="61"/>
      <c r="AT1417" s="61"/>
      <c r="AU1417" s="61"/>
      <c r="AV1417" s="61"/>
      <c r="AW1417" s="61"/>
      <c r="AX1417" s="61"/>
      <c r="AY1417" s="61"/>
      <c r="AZ1417" s="61"/>
      <c r="BA1417" s="61"/>
    </row>
    <row r="1418" spans="39:53" x14ac:dyDescent="0.2">
      <c r="AM1418" s="61"/>
      <c r="AN1418" s="61"/>
      <c r="AO1418" s="171"/>
      <c r="AP1418" s="61"/>
      <c r="AQ1418" s="61"/>
      <c r="AR1418" s="61"/>
      <c r="AS1418" s="61"/>
      <c r="AT1418" s="61"/>
      <c r="AU1418" s="61"/>
      <c r="AV1418" s="61"/>
      <c r="AW1418" s="61"/>
      <c r="AX1418" s="61"/>
      <c r="AY1418" s="61"/>
      <c r="AZ1418" s="61"/>
      <c r="BA1418" s="61"/>
    </row>
    <row r="1419" spans="39:53" x14ac:dyDescent="0.2">
      <c r="AM1419" s="61"/>
      <c r="AN1419" s="61"/>
      <c r="AO1419" s="171"/>
      <c r="AP1419" s="61"/>
      <c r="AQ1419" s="61"/>
      <c r="AR1419" s="61"/>
      <c r="AS1419" s="61"/>
      <c r="AT1419" s="61"/>
      <c r="AU1419" s="61"/>
      <c r="AV1419" s="61"/>
      <c r="AW1419" s="61"/>
      <c r="AX1419" s="61"/>
      <c r="AY1419" s="61"/>
      <c r="AZ1419" s="61"/>
      <c r="BA1419" s="61"/>
    </row>
    <row r="1420" spans="39:53" x14ac:dyDescent="0.2">
      <c r="AM1420" s="61"/>
      <c r="AN1420" s="61"/>
      <c r="AO1420" s="171"/>
      <c r="AP1420" s="61"/>
      <c r="AQ1420" s="61"/>
      <c r="AR1420" s="61"/>
      <c r="AS1420" s="61"/>
      <c r="AT1420" s="61"/>
      <c r="AU1420" s="61"/>
      <c r="AV1420" s="61"/>
      <c r="AW1420" s="61"/>
      <c r="AX1420" s="61"/>
      <c r="AY1420" s="61"/>
      <c r="AZ1420" s="61"/>
      <c r="BA1420" s="61"/>
    </row>
    <row r="1421" spans="39:53" x14ac:dyDescent="0.2">
      <c r="AM1421" s="61"/>
      <c r="AN1421" s="61"/>
      <c r="AO1421" s="171"/>
      <c r="AP1421" s="61"/>
      <c r="AQ1421" s="61"/>
      <c r="AR1421" s="61"/>
      <c r="AS1421" s="61"/>
      <c r="AT1421" s="61"/>
      <c r="AU1421" s="61"/>
      <c r="AV1421" s="61"/>
      <c r="AW1421" s="61"/>
      <c r="AX1421" s="61"/>
      <c r="AY1421" s="61"/>
      <c r="AZ1421" s="61"/>
      <c r="BA1421" s="61"/>
    </row>
    <row r="1422" spans="39:53" x14ac:dyDescent="0.2">
      <c r="AM1422" s="61"/>
      <c r="AN1422" s="61"/>
      <c r="AO1422" s="171"/>
      <c r="AP1422" s="61"/>
      <c r="AQ1422" s="61"/>
      <c r="AR1422" s="61"/>
      <c r="AS1422" s="61"/>
      <c r="AT1422" s="61"/>
      <c r="AU1422" s="61"/>
      <c r="AV1422" s="61"/>
      <c r="AW1422" s="61"/>
      <c r="AX1422" s="61"/>
      <c r="AY1422" s="61"/>
      <c r="AZ1422" s="61"/>
      <c r="BA1422" s="61"/>
    </row>
    <row r="1423" spans="39:53" x14ac:dyDescent="0.2">
      <c r="AM1423" s="61"/>
      <c r="AN1423" s="61"/>
      <c r="AO1423" s="171"/>
      <c r="AP1423" s="61"/>
      <c r="AQ1423" s="61"/>
      <c r="AR1423" s="61"/>
      <c r="AS1423" s="61"/>
      <c r="AT1423" s="61"/>
      <c r="AU1423" s="61"/>
      <c r="AV1423" s="61"/>
      <c r="AW1423" s="61"/>
      <c r="AX1423" s="61"/>
      <c r="AY1423" s="61"/>
      <c r="AZ1423" s="61"/>
      <c r="BA1423" s="61"/>
    </row>
    <row r="1424" spans="39:53" x14ac:dyDescent="0.2">
      <c r="AM1424" s="61"/>
      <c r="AN1424" s="61"/>
      <c r="AO1424" s="171"/>
      <c r="AP1424" s="61"/>
      <c r="AQ1424" s="61"/>
      <c r="AR1424" s="61"/>
      <c r="AS1424" s="61"/>
      <c r="AT1424" s="61"/>
      <c r="AU1424" s="61"/>
      <c r="AV1424" s="61"/>
      <c r="AW1424" s="61"/>
      <c r="AX1424" s="61"/>
      <c r="AY1424" s="61"/>
      <c r="AZ1424" s="61"/>
      <c r="BA1424" s="61"/>
    </row>
    <row r="1425" spans="39:53" x14ac:dyDescent="0.2">
      <c r="AM1425" s="61"/>
      <c r="AN1425" s="61"/>
      <c r="AO1425" s="171"/>
      <c r="AP1425" s="61"/>
      <c r="AQ1425" s="61"/>
      <c r="AR1425" s="61"/>
      <c r="AS1425" s="61"/>
      <c r="AT1425" s="61"/>
      <c r="AU1425" s="61"/>
      <c r="AV1425" s="61"/>
      <c r="AW1425" s="61"/>
      <c r="AX1425" s="61"/>
      <c r="AY1425" s="61"/>
      <c r="AZ1425" s="61"/>
      <c r="BA1425" s="61"/>
    </row>
    <row r="1426" spans="39:53" x14ac:dyDescent="0.2">
      <c r="AM1426" s="61"/>
      <c r="AN1426" s="61"/>
      <c r="AO1426" s="171"/>
      <c r="AP1426" s="61"/>
      <c r="AQ1426" s="61"/>
      <c r="AR1426" s="61"/>
      <c r="AS1426" s="61"/>
      <c r="AT1426" s="61"/>
      <c r="AU1426" s="61"/>
      <c r="AV1426" s="61"/>
      <c r="AW1426" s="61"/>
      <c r="AX1426" s="61"/>
      <c r="AY1426" s="61"/>
      <c r="AZ1426" s="61"/>
      <c r="BA1426" s="61"/>
    </row>
    <row r="1427" spans="39:53" x14ac:dyDescent="0.2">
      <c r="AM1427" s="61"/>
      <c r="AN1427" s="61"/>
      <c r="AO1427" s="171"/>
      <c r="AP1427" s="61"/>
      <c r="AQ1427" s="61"/>
      <c r="AR1427" s="61"/>
      <c r="AS1427" s="61"/>
      <c r="AT1427" s="61"/>
      <c r="AU1427" s="61"/>
      <c r="AV1427" s="61"/>
      <c r="AW1427" s="61"/>
      <c r="AX1427" s="61"/>
      <c r="AY1427" s="61"/>
      <c r="AZ1427" s="61"/>
      <c r="BA1427" s="61"/>
    </row>
    <row r="1428" spans="39:53" x14ac:dyDescent="0.2">
      <c r="AM1428" s="61"/>
      <c r="AN1428" s="61"/>
      <c r="AO1428" s="171"/>
      <c r="AP1428" s="61"/>
      <c r="AQ1428" s="61"/>
      <c r="AR1428" s="61"/>
      <c r="AS1428" s="61"/>
      <c r="AT1428" s="61"/>
      <c r="AU1428" s="61"/>
      <c r="AV1428" s="61"/>
      <c r="AW1428" s="61"/>
      <c r="AX1428" s="61"/>
      <c r="AY1428" s="61"/>
      <c r="AZ1428" s="61"/>
      <c r="BA1428" s="61"/>
    </row>
    <row r="1429" spans="39:53" x14ac:dyDescent="0.2">
      <c r="AM1429" s="61"/>
      <c r="AN1429" s="61"/>
      <c r="AO1429" s="171"/>
      <c r="AP1429" s="61"/>
      <c r="AQ1429" s="61"/>
      <c r="AR1429" s="61"/>
      <c r="AS1429" s="61"/>
      <c r="AT1429" s="61"/>
      <c r="AU1429" s="61"/>
      <c r="AV1429" s="61"/>
      <c r="AW1429" s="61"/>
      <c r="AX1429" s="61"/>
      <c r="AY1429" s="61"/>
      <c r="AZ1429" s="61"/>
      <c r="BA1429" s="61"/>
    </row>
    <row r="1430" spans="39:53" x14ac:dyDescent="0.2">
      <c r="AM1430" s="61"/>
      <c r="AN1430" s="61"/>
      <c r="AO1430" s="171"/>
      <c r="AP1430" s="61"/>
      <c r="AQ1430" s="61"/>
      <c r="AR1430" s="61"/>
      <c r="AS1430" s="61"/>
      <c r="AT1430" s="61"/>
      <c r="AU1430" s="61"/>
      <c r="AV1430" s="61"/>
      <c r="AW1430" s="61"/>
      <c r="AX1430" s="61"/>
      <c r="AY1430" s="61"/>
      <c r="AZ1430" s="61"/>
      <c r="BA1430" s="61"/>
    </row>
    <row r="1431" spans="39:53" x14ac:dyDescent="0.2">
      <c r="AM1431" s="61"/>
      <c r="AN1431" s="61"/>
      <c r="AO1431" s="171"/>
      <c r="AP1431" s="61"/>
      <c r="AQ1431" s="61"/>
      <c r="AR1431" s="61"/>
      <c r="AS1431" s="61"/>
      <c r="AT1431" s="61"/>
      <c r="AU1431" s="61"/>
      <c r="AV1431" s="61"/>
      <c r="AW1431" s="61"/>
      <c r="AX1431" s="61"/>
      <c r="AY1431" s="61"/>
      <c r="AZ1431" s="61"/>
      <c r="BA1431" s="61"/>
    </row>
    <row r="1432" spans="39:53" x14ac:dyDescent="0.2">
      <c r="AM1432" s="61"/>
      <c r="AN1432" s="61"/>
      <c r="AO1432" s="171"/>
      <c r="AP1432" s="61"/>
      <c r="AQ1432" s="61"/>
      <c r="AR1432" s="61"/>
      <c r="AS1432" s="61"/>
      <c r="AT1432" s="61"/>
      <c r="AU1432" s="61"/>
      <c r="AV1432" s="61"/>
      <c r="AW1432" s="61"/>
      <c r="AX1432" s="61"/>
      <c r="AY1432" s="61"/>
      <c r="AZ1432" s="61"/>
      <c r="BA1432" s="61"/>
    </row>
    <row r="1433" spans="39:53" x14ac:dyDescent="0.2">
      <c r="AM1433" s="61"/>
      <c r="AN1433" s="61"/>
      <c r="AO1433" s="171"/>
      <c r="AP1433" s="61"/>
      <c r="AQ1433" s="61"/>
      <c r="AR1433" s="61"/>
      <c r="AS1433" s="61"/>
      <c r="AT1433" s="61"/>
      <c r="AU1433" s="61"/>
      <c r="AV1433" s="61"/>
      <c r="AW1433" s="61"/>
      <c r="AX1433" s="61"/>
      <c r="AY1433" s="61"/>
      <c r="AZ1433" s="61"/>
      <c r="BA1433" s="61"/>
    </row>
    <row r="1434" spans="39:53" x14ac:dyDescent="0.2">
      <c r="AM1434" s="61"/>
      <c r="AN1434" s="61"/>
      <c r="AO1434" s="171"/>
      <c r="AP1434" s="61"/>
      <c r="AQ1434" s="61"/>
      <c r="AR1434" s="61"/>
      <c r="AS1434" s="61"/>
      <c r="AT1434" s="61"/>
      <c r="AU1434" s="61"/>
      <c r="AV1434" s="61"/>
      <c r="AW1434" s="61"/>
      <c r="AX1434" s="61"/>
      <c r="AY1434" s="61"/>
      <c r="AZ1434" s="61"/>
      <c r="BA1434" s="61"/>
    </row>
    <row r="1435" spans="39:53" x14ac:dyDescent="0.2">
      <c r="AM1435" s="61"/>
      <c r="AN1435" s="61"/>
      <c r="AO1435" s="171"/>
      <c r="AP1435" s="61"/>
      <c r="AQ1435" s="61"/>
      <c r="AR1435" s="61"/>
      <c r="AS1435" s="61"/>
      <c r="AT1435" s="61"/>
      <c r="AU1435" s="61"/>
      <c r="AV1435" s="61"/>
      <c r="AW1435" s="61"/>
      <c r="AX1435" s="61"/>
      <c r="AY1435" s="61"/>
      <c r="AZ1435" s="61"/>
      <c r="BA1435" s="61"/>
    </row>
    <row r="1436" spans="39:53" x14ac:dyDescent="0.2">
      <c r="AM1436" s="61"/>
      <c r="AN1436" s="61"/>
      <c r="AO1436" s="171"/>
      <c r="AP1436" s="61"/>
      <c r="AQ1436" s="61"/>
      <c r="AR1436" s="61"/>
      <c r="AS1436" s="61"/>
      <c r="AT1436" s="61"/>
      <c r="AU1436" s="61"/>
      <c r="AV1436" s="61"/>
      <c r="AW1436" s="61"/>
      <c r="AX1436" s="61"/>
      <c r="AY1436" s="61"/>
      <c r="AZ1436" s="61"/>
      <c r="BA1436" s="61"/>
    </row>
    <row r="1437" spans="39:53" x14ac:dyDescent="0.2">
      <c r="AM1437" s="61"/>
      <c r="AN1437" s="61"/>
      <c r="AO1437" s="171"/>
      <c r="AP1437" s="61"/>
      <c r="AQ1437" s="61"/>
      <c r="AR1437" s="61"/>
      <c r="AS1437" s="61"/>
      <c r="AT1437" s="61"/>
      <c r="AU1437" s="61"/>
      <c r="AV1437" s="61"/>
      <c r="AW1437" s="61"/>
      <c r="AX1437" s="61"/>
      <c r="AY1437" s="61"/>
      <c r="AZ1437" s="61"/>
      <c r="BA1437" s="61"/>
    </row>
    <row r="1438" spans="39:53" x14ac:dyDescent="0.2">
      <c r="AM1438" s="61"/>
      <c r="AN1438" s="61"/>
      <c r="AO1438" s="171"/>
      <c r="AP1438" s="61"/>
      <c r="AQ1438" s="61"/>
      <c r="AR1438" s="61"/>
      <c r="AS1438" s="61"/>
      <c r="AT1438" s="61"/>
      <c r="AU1438" s="61"/>
      <c r="AV1438" s="61"/>
      <c r="AW1438" s="61"/>
      <c r="AX1438" s="61"/>
      <c r="AY1438" s="61"/>
      <c r="AZ1438" s="61"/>
      <c r="BA1438" s="61"/>
    </row>
    <row r="1439" spans="39:53" x14ac:dyDescent="0.2">
      <c r="AM1439" s="61"/>
      <c r="AN1439" s="61"/>
      <c r="AO1439" s="171"/>
      <c r="AP1439" s="61"/>
      <c r="AQ1439" s="61"/>
      <c r="AR1439" s="61"/>
      <c r="AS1439" s="61"/>
      <c r="AT1439" s="61"/>
      <c r="AU1439" s="61"/>
      <c r="AV1439" s="61"/>
      <c r="AW1439" s="61"/>
      <c r="AX1439" s="61"/>
      <c r="AY1439" s="61"/>
      <c r="AZ1439" s="61"/>
      <c r="BA1439" s="61"/>
    </row>
    <row r="1440" spans="39:53" x14ac:dyDescent="0.2">
      <c r="AM1440" s="61"/>
      <c r="AN1440" s="61"/>
      <c r="AO1440" s="171"/>
      <c r="AP1440" s="61"/>
      <c r="AQ1440" s="61"/>
      <c r="AR1440" s="61"/>
      <c r="AS1440" s="61"/>
      <c r="AT1440" s="61"/>
      <c r="AU1440" s="61"/>
      <c r="AV1440" s="61"/>
      <c r="AW1440" s="61"/>
      <c r="AX1440" s="61"/>
      <c r="AY1440" s="61"/>
      <c r="AZ1440" s="61"/>
      <c r="BA1440" s="61"/>
    </row>
    <row r="1441" spans="39:53" x14ac:dyDescent="0.2">
      <c r="AM1441" s="61"/>
      <c r="AN1441" s="61"/>
      <c r="AO1441" s="171"/>
      <c r="AP1441" s="61"/>
      <c r="AQ1441" s="61"/>
      <c r="AR1441" s="61"/>
      <c r="AS1441" s="61"/>
      <c r="AT1441" s="61"/>
      <c r="AU1441" s="61"/>
      <c r="AV1441" s="61"/>
      <c r="AW1441" s="61"/>
      <c r="AX1441" s="61"/>
      <c r="AY1441" s="61"/>
      <c r="AZ1441" s="61"/>
      <c r="BA1441" s="61"/>
    </row>
    <row r="1442" spans="39:53" x14ac:dyDescent="0.2">
      <c r="AM1442" s="61"/>
      <c r="AN1442" s="61"/>
      <c r="AO1442" s="171"/>
      <c r="AP1442" s="61"/>
      <c r="AQ1442" s="61"/>
      <c r="AR1442" s="61"/>
      <c r="AS1442" s="61"/>
      <c r="AT1442" s="61"/>
      <c r="AU1442" s="61"/>
      <c r="AV1442" s="61"/>
      <c r="AW1442" s="61"/>
      <c r="AX1442" s="61"/>
      <c r="AY1442" s="61"/>
      <c r="AZ1442" s="61"/>
      <c r="BA1442" s="61"/>
    </row>
    <row r="1443" spans="39:53" x14ac:dyDescent="0.2">
      <c r="AM1443" s="61"/>
      <c r="AN1443" s="61"/>
      <c r="AO1443" s="171"/>
      <c r="AP1443" s="61"/>
      <c r="AQ1443" s="61"/>
      <c r="AR1443" s="61"/>
      <c r="AS1443" s="61"/>
      <c r="AT1443" s="61"/>
      <c r="AU1443" s="61"/>
      <c r="AV1443" s="61"/>
      <c r="AW1443" s="61"/>
      <c r="AX1443" s="61"/>
      <c r="AY1443" s="61"/>
      <c r="AZ1443" s="61"/>
      <c r="BA1443" s="61"/>
    </row>
    <row r="1444" spans="39:53" x14ac:dyDescent="0.2">
      <c r="AM1444" s="61"/>
      <c r="AN1444" s="61"/>
      <c r="AO1444" s="171"/>
      <c r="AP1444" s="61"/>
      <c r="AQ1444" s="61"/>
      <c r="AR1444" s="61"/>
      <c r="AS1444" s="61"/>
      <c r="AT1444" s="61"/>
      <c r="AU1444" s="61"/>
      <c r="AV1444" s="61"/>
      <c r="AW1444" s="61"/>
      <c r="AX1444" s="61"/>
      <c r="AY1444" s="61"/>
      <c r="AZ1444" s="61"/>
      <c r="BA1444" s="61"/>
    </row>
    <row r="1445" spans="39:53" x14ac:dyDescent="0.2">
      <c r="AM1445" s="61"/>
      <c r="AN1445" s="61"/>
      <c r="AO1445" s="171"/>
      <c r="AP1445" s="61"/>
      <c r="AQ1445" s="61"/>
      <c r="AR1445" s="61"/>
      <c r="AS1445" s="61"/>
      <c r="AT1445" s="61"/>
      <c r="AU1445" s="61"/>
      <c r="AV1445" s="61"/>
      <c r="AW1445" s="61"/>
      <c r="AX1445" s="61"/>
      <c r="AY1445" s="61"/>
      <c r="AZ1445" s="61"/>
      <c r="BA1445" s="61"/>
    </row>
    <row r="1446" spans="39:53" x14ac:dyDescent="0.2">
      <c r="AM1446" s="61"/>
      <c r="AN1446" s="61"/>
      <c r="AO1446" s="171"/>
      <c r="AP1446" s="61"/>
      <c r="AQ1446" s="61"/>
      <c r="AR1446" s="61"/>
      <c r="AS1446" s="61"/>
      <c r="AT1446" s="61"/>
      <c r="AU1446" s="61"/>
      <c r="AV1446" s="61"/>
      <c r="AW1446" s="61"/>
      <c r="AX1446" s="61"/>
      <c r="AY1446" s="61"/>
      <c r="AZ1446" s="61"/>
      <c r="BA1446" s="61"/>
    </row>
    <row r="1447" spans="39:53" x14ac:dyDescent="0.2">
      <c r="AM1447" s="61"/>
      <c r="AN1447" s="61"/>
      <c r="AO1447" s="171"/>
      <c r="AP1447" s="61"/>
      <c r="AQ1447" s="61"/>
      <c r="AR1447" s="61"/>
      <c r="AS1447" s="61"/>
      <c r="AT1447" s="61"/>
      <c r="AU1447" s="61"/>
      <c r="AV1447" s="61"/>
      <c r="AW1447" s="61"/>
      <c r="AX1447" s="61"/>
      <c r="AY1447" s="61"/>
      <c r="AZ1447" s="61"/>
      <c r="BA1447" s="61"/>
    </row>
    <row r="1448" spans="39:53" x14ac:dyDescent="0.2">
      <c r="AM1448" s="61"/>
      <c r="AN1448" s="61"/>
      <c r="AO1448" s="171"/>
      <c r="AP1448" s="61"/>
      <c r="AQ1448" s="61"/>
      <c r="AR1448" s="61"/>
      <c r="AS1448" s="61"/>
      <c r="AT1448" s="61"/>
      <c r="AU1448" s="61"/>
      <c r="AV1448" s="61"/>
      <c r="AW1448" s="61"/>
      <c r="AX1448" s="61"/>
      <c r="AY1448" s="61"/>
      <c r="AZ1448" s="61"/>
      <c r="BA1448" s="61"/>
    </row>
    <row r="1449" spans="39:53" x14ac:dyDescent="0.2">
      <c r="AM1449" s="61"/>
      <c r="AN1449" s="61"/>
      <c r="AO1449" s="171"/>
      <c r="AP1449" s="61"/>
      <c r="AQ1449" s="61"/>
      <c r="AR1449" s="61"/>
      <c r="AS1449" s="61"/>
      <c r="AT1449" s="61"/>
      <c r="AU1449" s="61"/>
      <c r="AV1449" s="61"/>
      <c r="AW1449" s="61"/>
      <c r="AX1449" s="61"/>
      <c r="AY1449" s="61"/>
      <c r="AZ1449" s="61"/>
      <c r="BA1449" s="61"/>
    </row>
    <row r="1450" spans="39:53" x14ac:dyDescent="0.2">
      <c r="AM1450" s="61"/>
      <c r="AN1450" s="61"/>
      <c r="AO1450" s="171"/>
      <c r="AP1450" s="61"/>
      <c r="AQ1450" s="61"/>
      <c r="AR1450" s="61"/>
      <c r="AS1450" s="61"/>
      <c r="AT1450" s="61"/>
      <c r="AU1450" s="61"/>
      <c r="AV1450" s="61"/>
      <c r="AW1450" s="61"/>
      <c r="AX1450" s="61"/>
      <c r="AY1450" s="61"/>
      <c r="AZ1450" s="61"/>
      <c r="BA1450" s="61"/>
    </row>
    <row r="1451" spans="39:53" x14ac:dyDescent="0.2">
      <c r="AM1451" s="61"/>
      <c r="AN1451" s="61"/>
      <c r="AO1451" s="171"/>
      <c r="AP1451" s="61"/>
      <c r="AQ1451" s="61"/>
      <c r="AR1451" s="61"/>
      <c r="AS1451" s="61"/>
      <c r="AT1451" s="61"/>
      <c r="AU1451" s="61"/>
      <c r="AV1451" s="61"/>
      <c r="AW1451" s="61"/>
      <c r="AX1451" s="61"/>
      <c r="AY1451" s="61"/>
      <c r="AZ1451" s="61"/>
      <c r="BA1451" s="61"/>
    </row>
    <row r="1452" spans="39:53" x14ac:dyDescent="0.2">
      <c r="AM1452" s="61"/>
      <c r="AN1452" s="61"/>
      <c r="AO1452" s="171"/>
      <c r="AP1452" s="61"/>
      <c r="AQ1452" s="61"/>
      <c r="AR1452" s="61"/>
      <c r="AS1452" s="61"/>
      <c r="AT1452" s="61"/>
      <c r="AU1452" s="61"/>
      <c r="AV1452" s="61"/>
      <c r="AW1452" s="61"/>
      <c r="AX1452" s="61"/>
      <c r="AY1452" s="61"/>
      <c r="AZ1452" s="61"/>
      <c r="BA1452" s="61"/>
    </row>
    <row r="1453" spans="39:53" x14ac:dyDescent="0.2">
      <c r="AM1453" s="61"/>
      <c r="AN1453" s="61"/>
      <c r="AO1453" s="171"/>
      <c r="AP1453" s="61"/>
      <c r="AQ1453" s="61"/>
      <c r="AR1453" s="61"/>
      <c r="AS1453" s="61"/>
      <c r="AT1453" s="61"/>
      <c r="AU1453" s="61"/>
      <c r="AV1453" s="61"/>
      <c r="AW1453" s="61"/>
      <c r="AX1453" s="61"/>
      <c r="AY1453" s="61"/>
      <c r="AZ1453" s="61"/>
      <c r="BA1453" s="61"/>
    </row>
    <row r="1454" spans="39:53" x14ac:dyDescent="0.2">
      <c r="AM1454" s="61"/>
      <c r="AN1454" s="61"/>
      <c r="AO1454" s="171"/>
      <c r="AP1454" s="61"/>
      <c r="AQ1454" s="61"/>
      <c r="AR1454" s="61"/>
      <c r="AS1454" s="61"/>
      <c r="AT1454" s="61"/>
      <c r="AU1454" s="61"/>
      <c r="AV1454" s="61"/>
      <c r="AW1454" s="61"/>
      <c r="AX1454" s="61"/>
      <c r="AY1454" s="61"/>
      <c r="AZ1454" s="61"/>
      <c r="BA1454" s="61"/>
    </row>
    <row r="1455" spans="39:53" x14ac:dyDescent="0.2">
      <c r="AM1455" s="61"/>
      <c r="AN1455" s="61"/>
      <c r="AO1455" s="171"/>
      <c r="AP1455" s="61"/>
      <c r="AQ1455" s="61"/>
      <c r="AR1455" s="61"/>
      <c r="AS1455" s="61"/>
      <c r="AT1455" s="61"/>
      <c r="AU1455" s="61"/>
      <c r="AV1455" s="61"/>
      <c r="AW1455" s="61"/>
      <c r="AX1455" s="61"/>
      <c r="AY1455" s="61"/>
      <c r="AZ1455" s="61"/>
      <c r="BA1455" s="61"/>
    </row>
    <row r="1456" spans="39:53" x14ac:dyDescent="0.2">
      <c r="AM1456" s="61"/>
      <c r="AN1456" s="61"/>
      <c r="AO1456" s="171"/>
      <c r="AP1456" s="61"/>
      <c r="AQ1456" s="61"/>
      <c r="AR1456" s="61"/>
      <c r="AS1456" s="61"/>
      <c r="AT1456" s="61"/>
      <c r="AU1456" s="61"/>
      <c r="AV1456" s="61"/>
      <c r="AW1456" s="61"/>
      <c r="AX1456" s="61"/>
      <c r="AY1456" s="61"/>
      <c r="AZ1456" s="61"/>
      <c r="BA1456" s="61"/>
    </row>
    <row r="1457" spans="39:53" x14ac:dyDescent="0.2">
      <c r="AM1457" s="61"/>
      <c r="AN1457" s="61"/>
      <c r="AO1457" s="171"/>
      <c r="AP1457" s="61"/>
      <c r="AQ1457" s="61"/>
      <c r="AR1457" s="61"/>
      <c r="AS1457" s="61"/>
      <c r="AT1457" s="61"/>
      <c r="AU1457" s="61"/>
      <c r="AV1457" s="61"/>
      <c r="AW1457" s="61"/>
      <c r="AX1457" s="61"/>
      <c r="AY1457" s="61"/>
      <c r="AZ1457" s="61"/>
      <c r="BA1457" s="61"/>
    </row>
    <row r="1458" spans="39:53" x14ac:dyDescent="0.2">
      <c r="AM1458" s="61"/>
      <c r="AN1458" s="61"/>
      <c r="AO1458" s="171"/>
      <c r="AP1458" s="61"/>
      <c r="AQ1458" s="61"/>
      <c r="AR1458" s="61"/>
      <c r="AS1458" s="61"/>
      <c r="AT1458" s="61"/>
      <c r="AU1458" s="61"/>
      <c r="AV1458" s="61"/>
      <c r="AW1458" s="61"/>
      <c r="AX1458" s="61"/>
      <c r="AY1458" s="61"/>
      <c r="AZ1458" s="61"/>
      <c r="BA1458" s="61"/>
    </row>
    <row r="1459" spans="39:53" x14ac:dyDescent="0.2">
      <c r="AM1459" s="61"/>
      <c r="AN1459" s="61"/>
      <c r="AO1459" s="171"/>
      <c r="AP1459" s="61"/>
      <c r="AQ1459" s="61"/>
      <c r="AR1459" s="61"/>
      <c r="AS1459" s="61"/>
      <c r="AT1459" s="61"/>
      <c r="AU1459" s="61"/>
      <c r="AV1459" s="61"/>
      <c r="AW1459" s="61"/>
      <c r="AX1459" s="61"/>
      <c r="AY1459" s="61"/>
      <c r="AZ1459" s="61"/>
      <c r="BA1459" s="61"/>
    </row>
    <row r="1460" spans="39:53" x14ac:dyDescent="0.2">
      <c r="AM1460" s="61"/>
      <c r="AN1460" s="61"/>
      <c r="AO1460" s="171"/>
      <c r="AP1460" s="61"/>
      <c r="AQ1460" s="61"/>
      <c r="AR1460" s="61"/>
      <c r="AS1460" s="61"/>
      <c r="AT1460" s="61"/>
      <c r="AU1460" s="61"/>
      <c r="AV1460" s="61"/>
      <c r="AW1460" s="61"/>
      <c r="AX1460" s="61"/>
      <c r="AY1460" s="61"/>
      <c r="AZ1460" s="61"/>
      <c r="BA1460" s="61"/>
    </row>
    <row r="1461" spans="39:53" x14ac:dyDescent="0.2">
      <c r="AM1461" s="61"/>
      <c r="AN1461" s="61"/>
      <c r="AO1461" s="171"/>
      <c r="AP1461" s="61"/>
      <c r="AQ1461" s="61"/>
      <c r="AR1461" s="61"/>
      <c r="AS1461" s="61"/>
      <c r="AT1461" s="61"/>
      <c r="AU1461" s="61"/>
      <c r="AV1461" s="61"/>
      <c r="AW1461" s="61"/>
      <c r="AX1461" s="61"/>
      <c r="AY1461" s="61"/>
      <c r="AZ1461" s="61"/>
      <c r="BA1461" s="61"/>
    </row>
    <row r="1462" spans="39:53" x14ac:dyDescent="0.2">
      <c r="AM1462" s="61"/>
      <c r="AN1462" s="61"/>
      <c r="AO1462" s="171"/>
      <c r="AP1462" s="61"/>
      <c r="AQ1462" s="61"/>
      <c r="AR1462" s="61"/>
      <c r="AS1462" s="61"/>
      <c r="AT1462" s="61"/>
      <c r="AU1462" s="61"/>
      <c r="AV1462" s="61"/>
      <c r="AW1462" s="61"/>
      <c r="AX1462" s="61"/>
      <c r="AY1462" s="61"/>
      <c r="AZ1462" s="61"/>
      <c r="BA1462" s="61"/>
    </row>
    <row r="1463" spans="39:53" x14ac:dyDescent="0.2">
      <c r="AM1463" s="61"/>
      <c r="AN1463" s="61"/>
      <c r="AO1463" s="171"/>
      <c r="AP1463" s="61"/>
      <c r="AQ1463" s="61"/>
      <c r="AR1463" s="61"/>
      <c r="AS1463" s="61"/>
      <c r="AT1463" s="61"/>
      <c r="AU1463" s="61"/>
      <c r="AV1463" s="61"/>
      <c r="AW1463" s="61"/>
      <c r="AX1463" s="61"/>
      <c r="AY1463" s="61"/>
      <c r="AZ1463" s="61"/>
      <c r="BA1463" s="61"/>
    </row>
    <row r="1464" spans="39:53" x14ac:dyDescent="0.2">
      <c r="AM1464" s="61"/>
      <c r="AN1464" s="61"/>
      <c r="AO1464" s="171"/>
      <c r="AP1464" s="61"/>
      <c r="AQ1464" s="61"/>
      <c r="AR1464" s="61"/>
      <c r="AS1464" s="61"/>
      <c r="AT1464" s="61"/>
      <c r="AU1464" s="61"/>
      <c r="AV1464" s="61"/>
      <c r="AW1464" s="61"/>
      <c r="AX1464" s="61"/>
      <c r="AY1464" s="61"/>
      <c r="AZ1464" s="61"/>
      <c r="BA1464" s="61"/>
    </row>
    <row r="1465" spans="39:53" x14ac:dyDescent="0.2">
      <c r="AM1465" s="61"/>
      <c r="AN1465" s="61"/>
      <c r="AO1465" s="171"/>
      <c r="AP1465" s="61"/>
      <c r="AQ1465" s="61"/>
      <c r="AR1465" s="61"/>
      <c r="AS1465" s="61"/>
      <c r="AT1465" s="61"/>
      <c r="AU1465" s="61"/>
      <c r="AV1465" s="61"/>
      <c r="AW1465" s="61"/>
      <c r="AX1465" s="61"/>
      <c r="AY1465" s="61"/>
      <c r="AZ1465" s="61"/>
      <c r="BA1465" s="61"/>
    </row>
    <row r="1466" spans="39:53" x14ac:dyDescent="0.2">
      <c r="AM1466" s="61"/>
      <c r="AN1466" s="61"/>
      <c r="AO1466" s="171"/>
      <c r="AP1466" s="61"/>
      <c r="AQ1466" s="61"/>
      <c r="AR1466" s="61"/>
      <c r="AS1466" s="61"/>
      <c r="AT1466" s="61"/>
      <c r="AU1466" s="61"/>
      <c r="AV1466" s="61"/>
      <c r="AW1466" s="61"/>
      <c r="AX1466" s="61"/>
      <c r="AY1466" s="61"/>
      <c r="AZ1466" s="61"/>
      <c r="BA1466" s="61"/>
    </row>
    <row r="1467" spans="39:53" x14ac:dyDescent="0.2">
      <c r="AM1467" s="61"/>
      <c r="AN1467" s="61"/>
      <c r="AO1467" s="171"/>
      <c r="AP1467" s="61"/>
      <c r="AQ1467" s="61"/>
      <c r="AR1467" s="61"/>
      <c r="AS1467" s="61"/>
      <c r="AT1467" s="61"/>
      <c r="AU1467" s="61"/>
      <c r="AV1467" s="61"/>
      <c r="AW1467" s="61"/>
      <c r="AX1467" s="61"/>
      <c r="AY1467" s="61"/>
      <c r="AZ1467" s="61"/>
      <c r="BA1467" s="61"/>
    </row>
    <row r="1468" spans="39:53" x14ac:dyDescent="0.2">
      <c r="AM1468" s="61"/>
      <c r="AN1468" s="61"/>
      <c r="AO1468" s="171"/>
      <c r="AP1468" s="61"/>
      <c r="AQ1468" s="61"/>
      <c r="AR1468" s="61"/>
      <c r="AS1468" s="61"/>
      <c r="AT1468" s="61"/>
      <c r="AU1468" s="61"/>
      <c r="AV1468" s="61"/>
      <c r="AW1468" s="61"/>
      <c r="AX1468" s="61"/>
      <c r="AY1468" s="61"/>
      <c r="AZ1468" s="61"/>
      <c r="BA1468" s="61"/>
    </row>
    <row r="1469" spans="39:53" x14ac:dyDescent="0.2">
      <c r="AM1469" s="61"/>
      <c r="AN1469" s="61"/>
      <c r="AO1469" s="171"/>
      <c r="AP1469" s="61"/>
      <c r="AQ1469" s="61"/>
      <c r="AR1469" s="61"/>
      <c r="AS1469" s="61"/>
      <c r="AT1469" s="61"/>
      <c r="AU1469" s="61"/>
      <c r="AV1469" s="61"/>
      <c r="AW1469" s="61"/>
      <c r="AX1469" s="61"/>
      <c r="AY1469" s="61"/>
      <c r="AZ1469" s="61"/>
      <c r="BA1469" s="61"/>
    </row>
    <row r="1470" spans="39:53" x14ac:dyDescent="0.2">
      <c r="AM1470" s="61"/>
      <c r="AN1470" s="61"/>
      <c r="AO1470" s="171"/>
      <c r="AP1470" s="61"/>
      <c r="AQ1470" s="61"/>
      <c r="AR1470" s="61"/>
      <c r="AS1470" s="61"/>
      <c r="AT1470" s="61"/>
      <c r="AU1470" s="61"/>
      <c r="AV1470" s="61"/>
      <c r="AW1470" s="61"/>
      <c r="AX1470" s="61"/>
      <c r="AY1470" s="61"/>
      <c r="AZ1470" s="61"/>
      <c r="BA1470" s="61"/>
    </row>
    <row r="1471" spans="39:53" x14ac:dyDescent="0.2">
      <c r="AM1471" s="61"/>
      <c r="AN1471" s="61"/>
      <c r="AO1471" s="171"/>
      <c r="AP1471" s="61"/>
      <c r="AQ1471" s="61"/>
      <c r="AR1471" s="61"/>
      <c r="AS1471" s="61"/>
      <c r="AT1471" s="61"/>
      <c r="AU1471" s="61"/>
      <c r="AV1471" s="61"/>
      <c r="AW1471" s="61"/>
      <c r="AX1471" s="61"/>
      <c r="AY1471" s="61"/>
      <c r="AZ1471" s="61"/>
      <c r="BA1471" s="61"/>
    </row>
    <row r="1472" spans="39:53" x14ac:dyDescent="0.2">
      <c r="AM1472" s="61"/>
      <c r="AN1472" s="61"/>
      <c r="AO1472" s="171"/>
      <c r="AP1472" s="61"/>
      <c r="AQ1472" s="61"/>
      <c r="AR1472" s="61"/>
      <c r="AS1472" s="61"/>
      <c r="AT1472" s="61"/>
      <c r="AU1472" s="61"/>
      <c r="AV1472" s="61"/>
      <c r="AW1472" s="61"/>
      <c r="AX1472" s="61"/>
      <c r="AY1472" s="61"/>
      <c r="AZ1472" s="61"/>
      <c r="BA1472" s="61"/>
    </row>
    <row r="1473" spans="39:53" x14ac:dyDescent="0.2">
      <c r="AM1473" s="61"/>
      <c r="AN1473" s="61"/>
      <c r="AO1473" s="171"/>
      <c r="AP1473" s="61"/>
      <c r="AQ1473" s="61"/>
      <c r="AR1473" s="61"/>
      <c r="AS1473" s="61"/>
      <c r="AT1473" s="61"/>
      <c r="AU1473" s="61"/>
      <c r="AV1473" s="61"/>
      <c r="AW1473" s="61"/>
      <c r="AX1473" s="61"/>
      <c r="AY1473" s="61"/>
      <c r="AZ1473" s="61"/>
      <c r="BA1473" s="61"/>
    </row>
    <row r="1474" spans="39:53" x14ac:dyDescent="0.2">
      <c r="AM1474" s="61"/>
      <c r="AN1474" s="61"/>
      <c r="AO1474" s="171"/>
      <c r="AP1474" s="61"/>
      <c r="AQ1474" s="61"/>
      <c r="AR1474" s="61"/>
      <c r="AS1474" s="61"/>
      <c r="AT1474" s="61"/>
      <c r="AU1474" s="61"/>
      <c r="AV1474" s="61"/>
      <c r="AW1474" s="61"/>
      <c r="AX1474" s="61"/>
      <c r="AY1474" s="61"/>
      <c r="AZ1474" s="61"/>
      <c r="BA1474" s="61"/>
    </row>
    <row r="1475" spans="39:53" x14ac:dyDescent="0.2">
      <c r="AM1475" s="61"/>
      <c r="AN1475" s="61"/>
      <c r="AO1475" s="171"/>
      <c r="AP1475" s="61"/>
      <c r="AQ1475" s="61"/>
      <c r="AR1475" s="61"/>
      <c r="AS1475" s="61"/>
      <c r="AT1475" s="61"/>
      <c r="AU1475" s="61"/>
      <c r="AV1475" s="61"/>
      <c r="AW1475" s="61"/>
      <c r="AX1475" s="61"/>
      <c r="AY1475" s="61"/>
      <c r="AZ1475" s="61"/>
      <c r="BA1475" s="61"/>
    </row>
    <row r="1476" spans="39:53" x14ac:dyDescent="0.2">
      <c r="AM1476" s="61"/>
      <c r="AN1476" s="61"/>
      <c r="AO1476" s="171"/>
      <c r="AP1476" s="61"/>
      <c r="AQ1476" s="61"/>
      <c r="AR1476" s="61"/>
      <c r="AS1476" s="61"/>
      <c r="AT1476" s="61"/>
      <c r="AU1476" s="61"/>
      <c r="AV1476" s="61"/>
      <c r="AW1476" s="61"/>
      <c r="AX1476" s="61"/>
      <c r="AY1476" s="61"/>
      <c r="AZ1476" s="61"/>
      <c r="BA1476" s="61"/>
    </row>
    <row r="1477" spans="39:53" x14ac:dyDescent="0.2">
      <c r="AM1477" s="61"/>
      <c r="AN1477" s="61"/>
      <c r="AO1477" s="171"/>
      <c r="AP1477" s="61"/>
      <c r="AQ1477" s="61"/>
      <c r="AR1477" s="61"/>
      <c r="AS1477" s="61"/>
      <c r="AT1477" s="61"/>
      <c r="AU1477" s="61"/>
      <c r="AV1477" s="61"/>
      <c r="AW1477" s="61"/>
      <c r="AX1477" s="61"/>
      <c r="AY1477" s="61"/>
      <c r="AZ1477" s="61"/>
      <c r="BA1477" s="61"/>
    </row>
    <row r="1478" spans="39:53" x14ac:dyDescent="0.2">
      <c r="AM1478" s="61"/>
      <c r="AN1478" s="61"/>
      <c r="AO1478" s="171"/>
      <c r="AP1478" s="61"/>
      <c r="AQ1478" s="61"/>
      <c r="AR1478" s="61"/>
      <c r="AS1478" s="61"/>
      <c r="AT1478" s="61"/>
      <c r="AU1478" s="61"/>
      <c r="AV1478" s="61"/>
      <c r="AW1478" s="61"/>
      <c r="AX1478" s="61"/>
      <c r="AY1478" s="61"/>
      <c r="AZ1478" s="61"/>
      <c r="BA1478" s="61"/>
    </row>
    <row r="1479" spans="39:53" x14ac:dyDescent="0.2">
      <c r="AM1479" s="61"/>
      <c r="AN1479" s="61"/>
      <c r="AO1479" s="171"/>
      <c r="AP1479" s="61"/>
      <c r="AQ1479" s="61"/>
      <c r="AR1479" s="61"/>
      <c r="AS1479" s="61"/>
      <c r="AT1479" s="61"/>
      <c r="AU1479" s="61"/>
      <c r="AV1479" s="61"/>
      <c r="AW1479" s="61"/>
      <c r="AX1479" s="61"/>
      <c r="AY1479" s="61"/>
      <c r="AZ1479" s="61"/>
      <c r="BA1479" s="61"/>
    </row>
    <row r="1480" spans="39:53" x14ac:dyDescent="0.2">
      <c r="AM1480" s="61"/>
      <c r="AN1480" s="61"/>
      <c r="AO1480" s="171"/>
      <c r="AP1480" s="61"/>
      <c r="AQ1480" s="61"/>
      <c r="AR1480" s="61"/>
      <c r="AS1480" s="61"/>
      <c r="AT1480" s="61"/>
      <c r="AU1480" s="61"/>
      <c r="AV1480" s="61"/>
      <c r="AW1480" s="61"/>
      <c r="AX1480" s="61"/>
      <c r="AY1480" s="61"/>
      <c r="AZ1480" s="61"/>
      <c r="BA1480" s="61"/>
    </row>
    <row r="1481" spans="39:53" x14ac:dyDescent="0.2">
      <c r="AM1481" s="61"/>
      <c r="AN1481" s="61"/>
      <c r="AO1481" s="171"/>
      <c r="AP1481" s="61"/>
      <c r="AQ1481" s="61"/>
      <c r="AR1481" s="61"/>
      <c r="AS1481" s="61"/>
      <c r="AT1481" s="61"/>
      <c r="AU1481" s="61"/>
      <c r="AV1481" s="61"/>
      <c r="AW1481" s="61"/>
      <c r="AX1481" s="61"/>
      <c r="AY1481" s="61"/>
      <c r="AZ1481" s="61"/>
      <c r="BA1481" s="61"/>
    </row>
    <row r="1482" spans="39:53" x14ac:dyDescent="0.2">
      <c r="AM1482" s="61"/>
      <c r="AN1482" s="61"/>
      <c r="AO1482" s="171"/>
      <c r="AP1482" s="61"/>
      <c r="AQ1482" s="61"/>
      <c r="AR1482" s="61"/>
      <c r="AS1482" s="61"/>
      <c r="AT1482" s="61"/>
      <c r="AU1482" s="61"/>
      <c r="AV1482" s="61"/>
      <c r="AW1482" s="61"/>
      <c r="AX1482" s="61"/>
      <c r="AY1482" s="61"/>
      <c r="AZ1482" s="61"/>
      <c r="BA1482" s="61"/>
    </row>
    <row r="1483" spans="39:53" x14ac:dyDescent="0.2">
      <c r="AM1483" s="61"/>
      <c r="AN1483" s="61"/>
      <c r="AO1483" s="171"/>
      <c r="AP1483" s="61"/>
      <c r="AQ1483" s="61"/>
      <c r="AR1483" s="61"/>
      <c r="AS1483" s="61"/>
      <c r="AT1483" s="61"/>
      <c r="AU1483" s="61"/>
      <c r="AV1483" s="61"/>
      <c r="AW1483" s="61"/>
      <c r="AX1483" s="61"/>
      <c r="AY1483" s="61"/>
      <c r="AZ1483" s="61"/>
      <c r="BA1483" s="61"/>
    </row>
    <row r="1484" spans="39:53" x14ac:dyDescent="0.2">
      <c r="AM1484" s="61"/>
      <c r="AN1484" s="61"/>
      <c r="AO1484" s="171"/>
      <c r="AP1484" s="61"/>
      <c r="AQ1484" s="61"/>
      <c r="AR1484" s="61"/>
      <c r="AS1484" s="61"/>
      <c r="AT1484" s="61"/>
      <c r="AU1484" s="61"/>
      <c r="AV1484" s="61"/>
      <c r="AW1484" s="61"/>
      <c r="AX1484" s="61"/>
      <c r="AY1484" s="61"/>
      <c r="AZ1484" s="61"/>
      <c r="BA1484" s="61"/>
    </row>
    <row r="1485" spans="39:53" x14ac:dyDescent="0.2">
      <c r="AM1485" s="61"/>
      <c r="AN1485" s="61"/>
      <c r="AO1485" s="171"/>
      <c r="AP1485" s="61"/>
      <c r="AQ1485" s="61"/>
      <c r="AR1485" s="61"/>
      <c r="AS1485" s="61"/>
      <c r="AT1485" s="61"/>
      <c r="AU1485" s="61"/>
      <c r="AV1485" s="61"/>
      <c r="AW1485" s="61"/>
      <c r="AX1485" s="61"/>
      <c r="AY1485" s="61"/>
      <c r="AZ1485" s="61"/>
      <c r="BA1485" s="61"/>
    </row>
    <row r="1486" spans="39:53" x14ac:dyDescent="0.2">
      <c r="AM1486" s="61"/>
      <c r="AN1486" s="61"/>
      <c r="AO1486" s="171"/>
      <c r="AP1486" s="61"/>
      <c r="AQ1486" s="61"/>
      <c r="AR1486" s="61"/>
      <c r="AS1486" s="61"/>
      <c r="AT1486" s="61"/>
      <c r="AU1486" s="61"/>
      <c r="AV1486" s="61"/>
      <c r="AW1486" s="61"/>
      <c r="AX1486" s="61"/>
      <c r="AY1486" s="61"/>
      <c r="AZ1486" s="61"/>
      <c r="BA1486" s="61"/>
    </row>
    <row r="1487" spans="39:53" x14ac:dyDescent="0.2">
      <c r="AM1487" s="61"/>
      <c r="AN1487" s="61"/>
      <c r="AO1487" s="171"/>
      <c r="AP1487" s="61"/>
      <c r="AQ1487" s="61"/>
      <c r="AR1487" s="61"/>
      <c r="AS1487" s="61"/>
      <c r="AT1487" s="61"/>
      <c r="AU1487" s="61"/>
      <c r="AV1487" s="61"/>
      <c r="AW1487" s="61"/>
      <c r="AX1487" s="61"/>
      <c r="AY1487" s="61"/>
      <c r="AZ1487" s="61"/>
      <c r="BA1487" s="61"/>
    </row>
    <row r="1488" spans="39:53" x14ac:dyDescent="0.2">
      <c r="AM1488" s="61"/>
      <c r="AN1488" s="61"/>
      <c r="AO1488" s="171"/>
      <c r="AP1488" s="61"/>
      <c r="AQ1488" s="61"/>
      <c r="AR1488" s="61"/>
      <c r="AS1488" s="61"/>
      <c r="AT1488" s="61"/>
      <c r="AU1488" s="61"/>
      <c r="AV1488" s="61"/>
      <c r="AW1488" s="61"/>
      <c r="AX1488" s="61"/>
      <c r="AY1488" s="61"/>
      <c r="AZ1488" s="61"/>
      <c r="BA1488" s="61"/>
    </row>
    <row r="1489" spans="39:53" x14ac:dyDescent="0.2">
      <c r="AM1489" s="61"/>
      <c r="AN1489" s="61"/>
      <c r="AO1489" s="171"/>
      <c r="AP1489" s="61"/>
      <c r="AQ1489" s="61"/>
      <c r="AR1489" s="61"/>
      <c r="AS1489" s="61"/>
      <c r="AT1489" s="61"/>
      <c r="AU1489" s="61"/>
      <c r="AV1489" s="61"/>
      <c r="AW1489" s="61"/>
      <c r="AX1489" s="61"/>
      <c r="AY1489" s="61"/>
      <c r="AZ1489" s="61"/>
      <c r="BA1489" s="61"/>
    </row>
    <row r="1490" spans="39:53" x14ac:dyDescent="0.2">
      <c r="AM1490" s="61"/>
      <c r="AN1490" s="61"/>
      <c r="AO1490" s="171"/>
      <c r="AP1490" s="61"/>
      <c r="AQ1490" s="61"/>
      <c r="AR1490" s="61"/>
      <c r="AS1490" s="61"/>
      <c r="AT1490" s="61"/>
      <c r="AU1490" s="61"/>
      <c r="AV1490" s="61"/>
      <c r="AW1490" s="61"/>
      <c r="AX1490" s="61"/>
      <c r="AY1490" s="61"/>
      <c r="AZ1490" s="61"/>
      <c r="BA1490" s="61"/>
    </row>
    <row r="1491" spans="39:53" x14ac:dyDescent="0.2">
      <c r="AM1491" s="61"/>
      <c r="AN1491" s="61"/>
      <c r="AO1491" s="171"/>
      <c r="AP1491" s="61"/>
      <c r="AQ1491" s="61"/>
      <c r="AR1491" s="61"/>
      <c r="AS1491" s="61"/>
      <c r="AT1491" s="61"/>
      <c r="AU1491" s="61"/>
      <c r="AV1491" s="61"/>
      <c r="AW1491" s="61"/>
      <c r="AX1491" s="61"/>
      <c r="AY1491" s="61"/>
      <c r="AZ1491" s="61"/>
      <c r="BA1491" s="61"/>
    </row>
    <row r="1492" spans="39:53" x14ac:dyDescent="0.2">
      <c r="AM1492" s="61"/>
      <c r="AN1492" s="61"/>
      <c r="AO1492" s="171"/>
      <c r="AP1492" s="61"/>
      <c r="AQ1492" s="61"/>
      <c r="AR1492" s="61"/>
      <c r="AS1492" s="61"/>
      <c r="AT1492" s="61"/>
      <c r="AU1492" s="61"/>
      <c r="AV1492" s="61"/>
      <c r="AW1492" s="61"/>
      <c r="AX1492" s="61"/>
      <c r="AY1492" s="61"/>
      <c r="AZ1492" s="61"/>
      <c r="BA1492" s="61"/>
    </row>
    <row r="1493" spans="39:53" x14ac:dyDescent="0.2">
      <c r="AM1493" s="61"/>
      <c r="AN1493" s="61"/>
      <c r="AO1493" s="171"/>
      <c r="AP1493" s="61"/>
      <c r="AQ1493" s="61"/>
      <c r="AR1493" s="61"/>
      <c r="AS1493" s="61"/>
      <c r="AT1493" s="61"/>
      <c r="AU1493" s="61"/>
      <c r="AV1493" s="61"/>
      <c r="AW1493" s="61"/>
      <c r="AX1493" s="61"/>
      <c r="AY1493" s="61"/>
      <c r="AZ1493" s="61"/>
      <c r="BA1493" s="61"/>
    </row>
    <row r="1494" spans="39:53" x14ac:dyDescent="0.2">
      <c r="AM1494" s="61"/>
      <c r="AN1494" s="61"/>
      <c r="AO1494" s="171"/>
      <c r="AP1494" s="61"/>
      <c r="AQ1494" s="61"/>
      <c r="AR1494" s="61"/>
      <c r="AS1494" s="61"/>
      <c r="AT1494" s="61"/>
      <c r="AU1494" s="61"/>
      <c r="AV1494" s="61"/>
      <c r="AW1494" s="61"/>
      <c r="AX1494" s="61"/>
      <c r="AY1494" s="61"/>
      <c r="AZ1494" s="61"/>
      <c r="BA1494" s="61"/>
    </row>
    <row r="1495" spans="39:53" x14ac:dyDescent="0.2">
      <c r="AM1495" s="61"/>
      <c r="AN1495" s="61"/>
      <c r="AO1495" s="171"/>
      <c r="AP1495" s="61"/>
      <c r="AQ1495" s="61"/>
      <c r="AR1495" s="61"/>
      <c r="AS1495" s="61"/>
      <c r="AT1495" s="61"/>
      <c r="AU1495" s="61"/>
      <c r="AV1495" s="61"/>
      <c r="AW1495" s="61"/>
      <c r="AX1495" s="61"/>
      <c r="AY1495" s="61"/>
      <c r="AZ1495" s="61"/>
      <c r="BA1495" s="61"/>
    </row>
    <row r="1496" spans="39:53" x14ac:dyDescent="0.2">
      <c r="AM1496" s="61"/>
      <c r="AN1496" s="61"/>
      <c r="AO1496" s="171"/>
      <c r="AP1496" s="61"/>
      <c r="AQ1496" s="61"/>
      <c r="AR1496" s="61"/>
      <c r="AS1496" s="61"/>
      <c r="AT1496" s="61"/>
      <c r="AU1496" s="61"/>
      <c r="AV1496" s="61"/>
      <c r="AW1496" s="61"/>
      <c r="AX1496" s="61"/>
      <c r="AY1496" s="61"/>
      <c r="AZ1496" s="61"/>
      <c r="BA1496" s="61"/>
    </row>
    <row r="1497" spans="39:53" x14ac:dyDescent="0.2">
      <c r="AM1497" s="61"/>
      <c r="AN1497" s="61"/>
      <c r="AO1497" s="171"/>
      <c r="AP1497" s="61"/>
      <c r="AQ1497" s="61"/>
      <c r="AR1497" s="61"/>
      <c r="AS1497" s="61"/>
      <c r="AT1497" s="61"/>
      <c r="AU1497" s="61"/>
      <c r="AV1497" s="61"/>
      <c r="AW1497" s="61"/>
      <c r="AX1497" s="61"/>
      <c r="AY1497" s="61"/>
      <c r="AZ1497" s="61"/>
      <c r="BA1497" s="61"/>
    </row>
    <row r="1498" spans="39:53" x14ac:dyDescent="0.2">
      <c r="AM1498" s="61"/>
      <c r="AN1498" s="61"/>
      <c r="AO1498" s="171"/>
      <c r="AP1498" s="61"/>
      <c r="AQ1498" s="61"/>
      <c r="AR1498" s="61"/>
      <c r="AS1498" s="61"/>
      <c r="AT1498" s="61"/>
      <c r="AU1498" s="61"/>
      <c r="AV1498" s="61"/>
      <c r="AW1498" s="61"/>
      <c r="AX1498" s="61"/>
      <c r="AY1498" s="61"/>
      <c r="AZ1498" s="61"/>
      <c r="BA1498" s="61"/>
    </row>
    <row r="1499" spans="39:53" x14ac:dyDescent="0.2">
      <c r="AM1499" s="61"/>
      <c r="AN1499" s="61"/>
      <c r="AO1499" s="171"/>
      <c r="AP1499" s="61"/>
      <c r="AQ1499" s="61"/>
      <c r="AR1499" s="61"/>
      <c r="AS1499" s="61"/>
      <c r="AT1499" s="61"/>
      <c r="AU1499" s="61"/>
      <c r="AV1499" s="61"/>
      <c r="AW1499" s="61"/>
      <c r="AX1499" s="61"/>
      <c r="AY1499" s="61"/>
      <c r="AZ1499" s="61"/>
      <c r="BA1499" s="61"/>
    </row>
    <row r="1500" spans="39:53" x14ac:dyDescent="0.2">
      <c r="AM1500" s="61"/>
      <c r="AN1500" s="61"/>
      <c r="AO1500" s="171"/>
      <c r="AP1500" s="61"/>
      <c r="AQ1500" s="61"/>
      <c r="AR1500" s="61"/>
      <c r="AS1500" s="61"/>
      <c r="AT1500" s="61"/>
      <c r="AU1500" s="61"/>
      <c r="AV1500" s="61"/>
      <c r="AW1500" s="61"/>
      <c r="AX1500" s="61"/>
      <c r="AY1500" s="61"/>
      <c r="AZ1500" s="61"/>
      <c r="BA1500" s="61"/>
    </row>
    <row r="1501" spans="39:53" x14ac:dyDescent="0.2">
      <c r="AM1501" s="61"/>
      <c r="AN1501" s="61"/>
      <c r="AO1501" s="171"/>
      <c r="AP1501" s="61"/>
      <c r="AQ1501" s="61"/>
      <c r="AR1501" s="61"/>
      <c r="AS1501" s="61"/>
      <c r="AT1501" s="61"/>
      <c r="AU1501" s="61"/>
      <c r="AV1501" s="61"/>
      <c r="AW1501" s="61"/>
      <c r="AX1501" s="61"/>
      <c r="AY1501" s="61"/>
      <c r="AZ1501" s="61"/>
      <c r="BA1501" s="61"/>
    </row>
    <row r="1502" spans="39:53" x14ac:dyDescent="0.2">
      <c r="AM1502" s="61"/>
      <c r="AN1502" s="61"/>
      <c r="AO1502" s="171"/>
      <c r="AP1502" s="61"/>
      <c r="AQ1502" s="61"/>
      <c r="AR1502" s="61"/>
      <c r="AS1502" s="61"/>
      <c r="AT1502" s="61"/>
      <c r="AU1502" s="61"/>
      <c r="AV1502" s="61"/>
      <c r="AW1502" s="61"/>
      <c r="AX1502" s="61"/>
      <c r="AY1502" s="61"/>
      <c r="AZ1502" s="61"/>
      <c r="BA1502" s="61"/>
    </row>
    <row r="1503" spans="39:53" x14ac:dyDescent="0.2">
      <c r="AM1503" s="61"/>
      <c r="AN1503" s="61"/>
      <c r="AO1503" s="171"/>
      <c r="AP1503" s="61"/>
      <c r="AQ1503" s="61"/>
      <c r="AR1503" s="61"/>
      <c r="AS1503" s="61"/>
      <c r="AT1503" s="61"/>
      <c r="AU1503" s="61"/>
      <c r="AV1503" s="61"/>
      <c r="AW1503" s="61"/>
      <c r="AX1503" s="61"/>
      <c r="AY1503" s="61"/>
      <c r="AZ1503" s="61"/>
      <c r="BA1503" s="61"/>
    </row>
    <row r="1504" spans="39:53" x14ac:dyDescent="0.2">
      <c r="AM1504" s="61"/>
      <c r="AN1504" s="61"/>
      <c r="AO1504" s="171"/>
      <c r="AP1504" s="61"/>
      <c r="AQ1504" s="61"/>
      <c r="AR1504" s="61"/>
      <c r="AS1504" s="61"/>
      <c r="AT1504" s="61"/>
      <c r="AU1504" s="61"/>
      <c r="AV1504" s="61"/>
      <c r="AW1504" s="61"/>
      <c r="AX1504" s="61"/>
      <c r="AY1504" s="61"/>
      <c r="AZ1504" s="61"/>
      <c r="BA1504" s="61"/>
    </row>
    <row r="1505" spans="39:53" x14ac:dyDescent="0.2">
      <c r="AM1505" s="61"/>
      <c r="AN1505" s="61"/>
      <c r="AO1505" s="171"/>
      <c r="AP1505" s="61"/>
      <c r="AQ1505" s="61"/>
      <c r="AR1505" s="61"/>
      <c r="AS1505" s="61"/>
      <c r="AT1505" s="61"/>
      <c r="AU1505" s="61"/>
      <c r="AV1505" s="61"/>
      <c r="AW1505" s="61"/>
      <c r="AX1505" s="61"/>
      <c r="AY1505" s="61"/>
      <c r="AZ1505" s="61"/>
      <c r="BA1505" s="61"/>
    </row>
    <row r="1506" spans="39:53" x14ac:dyDescent="0.2">
      <c r="AM1506" s="61"/>
      <c r="AN1506" s="61"/>
      <c r="AO1506" s="171"/>
      <c r="AP1506" s="61"/>
      <c r="AQ1506" s="61"/>
      <c r="AR1506" s="61"/>
      <c r="AS1506" s="61"/>
      <c r="AT1506" s="61"/>
      <c r="AU1506" s="61"/>
      <c r="AV1506" s="61"/>
      <c r="AW1506" s="61"/>
      <c r="AX1506" s="61"/>
      <c r="AY1506" s="61"/>
      <c r="AZ1506" s="61"/>
      <c r="BA1506" s="61"/>
    </row>
    <row r="1507" spans="39:53" x14ac:dyDescent="0.2">
      <c r="AM1507" s="61"/>
      <c r="AN1507" s="61"/>
      <c r="AO1507" s="171"/>
      <c r="AP1507" s="61"/>
      <c r="AQ1507" s="61"/>
      <c r="AR1507" s="61"/>
      <c r="AS1507" s="61"/>
      <c r="AT1507" s="61"/>
      <c r="AU1507" s="61"/>
      <c r="AV1507" s="61"/>
      <c r="AW1507" s="61"/>
      <c r="AX1507" s="61"/>
      <c r="AY1507" s="61"/>
      <c r="AZ1507" s="61"/>
      <c r="BA1507" s="61"/>
    </row>
    <row r="1508" spans="39:53" x14ac:dyDescent="0.2">
      <c r="AM1508" s="61"/>
      <c r="AN1508" s="61"/>
      <c r="AO1508" s="171"/>
      <c r="AP1508" s="61"/>
      <c r="AQ1508" s="61"/>
      <c r="AR1508" s="61"/>
      <c r="AS1508" s="61"/>
      <c r="AT1508" s="61"/>
      <c r="AU1508" s="61"/>
      <c r="AV1508" s="61"/>
      <c r="AW1508" s="61"/>
      <c r="AX1508" s="61"/>
      <c r="AY1508" s="61"/>
      <c r="AZ1508" s="61"/>
      <c r="BA1508" s="61"/>
    </row>
    <row r="1509" spans="39:53" x14ac:dyDescent="0.2">
      <c r="AM1509" s="61"/>
      <c r="AN1509" s="61"/>
      <c r="AO1509" s="171"/>
      <c r="AP1509" s="61"/>
      <c r="AQ1509" s="61"/>
      <c r="AR1509" s="61"/>
      <c r="AS1509" s="61"/>
      <c r="AT1509" s="61"/>
      <c r="AU1509" s="61"/>
      <c r="AV1509" s="61"/>
      <c r="AW1509" s="61"/>
      <c r="AX1509" s="61"/>
      <c r="AY1509" s="61"/>
      <c r="AZ1509" s="61"/>
      <c r="BA1509" s="61"/>
    </row>
    <row r="1510" spans="39:53" x14ac:dyDescent="0.2">
      <c r="AM1510" s="61"/>
      <c r="AN1510" s="61"/>
      <c r="AO1510" s="171"/>
      <c r="AP1510" s="61"/>
      <c r="AQ1510" s="61"/>
      <c r="AR1510" s="61"/>
      <c r="AS1510" s="61"/>
      <c r="AT1510" s="61"/>
      <c r="AU1510" s="61"/>
      <c r="AV1510" s="61"/>
      <c r="AW1510" s="61"/>
      <c r="AX1510" s="61"/>
      <c r="AY1510" s="61"/>
      <c r="AZ1510" s="61"/>
      <c r="BA1510" s="61"/>
    </row>
    <row r="1511" spans="39:53" x14ac:dyDescent="0.2">
      <c r="AM1511" s="61"/>
      <c r="AN1511" s="61"/>
      <c r="AO1511" s="171"/>
      <c r="AP1511" s="61"/>
      <c r="AQ1511" s="61"/>
      <c r="AR1511" s="61"/>
      <c r="AS1511" s="61"/>
      <c r="AT1511" s="61"/>
      <c r="AU1511" s="61"/>
      <c r="AV1511" s="61"/>
      <c r="AW1511" s="61"/>
      <c r="AX1511" s="61"/>
      <c r="AY1511" s="61"/>
      <c r="AZ1511" s="61"/>
      <c r="BA1511" s="61"/>
    </row>
    <row r="1512" spans="39:53" x14ac:dyDescent="0.2">
      <c r="AM1512" s="61"/>
      <c r="AN1512" s="61"/>
      <c r="AO1512" s="171"/>
      <c r="AP1512" s="61"/>
      <c r="AQ1512" s="61"/>
      <c r="AR1512" s="61"/>
      <c r="AS1512" s="61"/>
      <c r="AT1512" s="61"/>
      <c r="AU1512" s="61"/>
      <c r="AV1512" s="61"/>
      <c r="AW1512" s="61"/>
      <c r="AX1512" s="61"/>
      <c r="AY1512" s="61"/>
      <c r="AZ1512" s="61"/>
      <c r="BA1512" s="61"/>
    </row>
    <row r="1513" spans="39:53" x14ac:dyDescent="0.2">
      <c r="AM1513" s="61"/>
      <c r="AN1513" s="61"/>
      <c r="AO1513" s="171"/>
      <c r="AP1513" s="61"/>
      <c r="AQ1513" s="61"/>
      <c r="AR1513" s="61"/>
      <c r="AS1513" s="61"/>
      <c r="AT1513" s="61"/>
      <c r="AU1513" s="61"/>
      <c r="AV1513" s="61"/>
      <c r="AW1513" s="61"/>
      <c r="AX1513" s="61"/>
      <c r="AY1513" s="61"/>
      <c r="AZ1513" s="61"/>
      <c r="BA1513" s="61"/>
    </row>
    <row r="1514" spans="39:53" x14ac:dyDescent="0.2">
      <c r="AM1514" s="61"/>
      <c r="AN1514" s="61"/>
      <c r="AO1514" s="171"/>
      <c r="AP1514" s="61"/>
      <c r="AQ1514" s="61"/>
      <c r="AR1514" s="61"/>
      <c r="AS1514" s="61"/>
      <c r="AT1514" s="61"/>
      <c r="AU1514" s="61"/>
      <c r="AV1514" s="61"/>
      <c r="AW1514" s="61"/>
      <c r="AX1514" s="61"/>
      <c r="AY1514" s="61"/>
      <c r="AZ1514" s="61"/>
      <c r="BA1514" s="61"/>
    </row>
    <row r="1515" spans="39:53" x14ac:dyDescent="0.2">
      <c r="AM1515" s="61"/>
      <c r="AN1515" s="61"/>
      <c r="AO1515" s="171"/>
      <c r="AP1515" s="61"/>
      <c r="AQ1515" s="61"/>
      <c r="AR1515" s="61"/>
      <c r="AS1515" s="61"/>
      <c r="AT1515" s="61"/>
      <c r="AU1515" s="61"/>
      <c r="AV1515" s="61"/>
      <c r="AW1515" s="61"/>
      <c r="AX1515" s="61"/>
      <c r="AY1515" s="61"/>
      <c r="AZ1515" s="61"/>
      <c r="BA1515" s="61"/>
    </row>
    <row r="1516" spans="39:53" x14ac:dyDescent="0.2">
      <c r="AM1516" s="61"/>
      <c r="AN1516" s="61"/>
      <c r="AO1516" s="171"/>
      <c r="AP1516" s="61"/>
      <c r="AQ1516" s="61"/>
      <c r="AR1516" s="61"/>
      <c r="AS1516" s="61"/>
      <c r="AT1516" s="61"/>
      <c r="AU1516" s="61"/>
      <c r="AV1516" s="61"/>
      <c r="AW1516" s="61"/>
      <c r="AX1516" s="61"/>
      <c r="AY1516" s="61"/>
      <c r="AZ1516" s="61"/>
      <c r="BA1516" s="61"/>
    </row>
    <row r="1517" spans="39:53" x14ac:dyDescent="0.2">
      <c r="AM1517" s="61"/>
      <c r="AN1517" s="61"/>
      <c r="AO1517" s="171"/>
      <c r="AP1517" s="61"/>
      <c r="AQ1517" s="61"/>
      <c r="AR1517" s="61"/>
      <c r="AS1517" s="61"/>
      <c r="AT1517" s="61"/>
      <c r="AU1517" s="61"/>
      <c r="AV1517" s="61"/>
      <c r="AW1517" s="61"/>
      <c r="AX1517" s="61"/>
      <c r="AY1517" s="61"/>
      <c r="AZ1517" s="61"/>
      <c r="BA1517" s="61"/>
    </row>
    <row r="1518" spans="39:53" x14ac:dyDescent="0.2">
      <c r="AM1518" s="61"/>
      <c r="AN1518" s="61"/>
      <c r="AO1518" s="171"/>
      <c r="AP1518" s="61"/>
      <c r="AQ1518" s="61"/>
      <c r="AR1518" s="61"/>
      <c r="AS1518" s="61"/>
      <c r="AT1518" s="61"/>
      <c r="AU1518" s="61"/>
      <c r="AV1518" s="61"/>
      <c r="AW1518" s="61"/>
      <c r="AX1518" s="61"/>
      <c r="AY1518" s="61"/>
      <c r="AZ1518" s="61"/>
      <c r="BA1518" s="61"/>
    </row>
    <row r="1519" spans="39:53" x14ac:dyDescent="0.2">
      <c r="AM1519" s="61"/>
      <c r="AN1519" s="61"/>
      <c r="AO1519" s="171"/>
      <c r="AP1519" s="61"/>
      <c r="AQ1519" s="61"/>
      <c r="AR1519" s="61"/>
      <c r="AS1519" s="61"/>
      <c r="AT1519" s="61"/>
      <c r="AU1519" s="61"/>
      <c r="AV1519" s="61"/>
      <c r="AW1519" s="61"/>
      <c r="AX1519" s="61"/>
      <c r="AY1519" s="61"/>
      <c r="AZ1519" s="61"/>
      <c r="BA1519" s="61"/>
    </row>
    <row r="1520" spans="39:53" x14ac:dyDescent="0.2">
      <c r="AM1520" s="61"/>
      <c r="AN1520" s="61"/>
      <c r="AO1520" s="171"/>
      <c r="AP1520" s="61"/>
      <c r="AQ1520" s="61"/>
      <c r="AR1520" s="61"/>
      <c r="AS1520" s="61"/>
      <c r="AT1520" s="61"/>
      <c r="AU1520" s="61"/>
      <c r="AV1520" s="61"/>
      <c r="AW1520" s="61"/>
      <c r="AX1520" s="61"/>
      <c r="AY1520" s="61"/>
      <c r="AZ1520" s="61"/>
      <c r="BA1520" s="61"/>
    </row>
    <row r="1521" spans="39:53" x14ac:dyDescent="0.2">
      <c r="AM1521" s="61"/>
      <c r="AN1521" s="61"/>
      <c r="AO1521" s="171"/>
      <c r="AP1521" s="61"/>
      <c r="AQ1521" s="61"/>
      <c r="AR1521" s="61"/>
      <c r="AS1521" s="61"/>
      <c r="AT1521" s="61"/>
      <c r="AU1521" s="61"/>
      <c r="AV1521" s="61"/>
      <c r="AW1521" s="61"/>
      <c r="AX1521" s="61"/>
      <c r="AY1521" s="61"/>
      <c r="AZ1521" s="61"/>
      <c r="BA1521" s="61"/>
    </row>
    <row r="1522" spans="39:53" x14ac:dyDescent="0.2">
      <c r="AM1522" s="61"/>
      <c r="AN1522" s="61"/>
      <c r="AO1522" s="171"/>
      <c r="AP1522" s="61"/>
      <c r="AQ1522" s="61"/>
      <c r="AR1522" s="61"/>
      <c r="AS1522" s="61"/>
      <c r="AT1522" s="61"/>
      <c r="AU1522" s="61"/>
      <c r="AV1522" s="61"/>
      <c r="AW1522" s="61"/>
      <c r="AX1522" s="61"/>
      <c r="AY1522" s="61"/>
      <c r="AZ1522" s="61"/>
      <c r="BA1522" s="61"/>
    </row>
    <row r="1523" spans="39:53" x14ac:dyDescent="0.2">
      <c r="AM1523" s="61"/>
      <c r="AN1523" s="61"/>
      <c r="AO1523" s="171"/>
      <c r="AP1523" s="61"/>
      <c r="AQ1523" s="61"/>
      <c r="AR1523" s="61"/>
      <c r="AS1523" s="61"/>
      <c r="AT1523" s="61"/>
      <c r="AU1523" s="61"/>
      <c r="AV1523" s="61"/>
      <c r="AW1523" s="61"/>
      <c r="AX1523" s="61"/>
      <c r="AY1523" s="61"/>
      <c r="AZ1523" s="61"/>
      <c r="BA1523" s="61"/>
    </row>
    <row r="1524" spans="39:53" x14ac:dyDescent="0.2">
      <c r="AM1524" s="61"/>
      <c r="AN1524" s="61"/>
      <c r="AO1524" s="171"/>
      <c r="AP1524" s="61"/>
      <c r="AQ1524" s="61"/>
      <c r="AR1524" s="61"/>
      <c r="AS1524" s="61"/>
      <c r="AT1524" s="61"/>
      <c r="AU1524" s="61"/>
      <c r="AV1524" s="61"/>
      <c r="AW1524" s="61"/>
      <c r="AX1524" s="61"/>
      <c r="AY1524" s="61"/>
      <c r="AZ1524" s="61"/>
      <c r="BA1524" s="61"/>
    </row>
    <row r="1525" spans="39:53" x14ac:dyDescent="0.2">
      <c r="AM1525" s="61"/>
      <c r="AN1525" s="61"/>
      <c r="AO1525" s="171"/>
      <c r="AP1525" s="61"/>
      <c r="AQ1525" s="61"/>
      <c r="AR1525" s="61"/>
      <c r="AS1525" s="61"/>
      <c r="AT1525" s="61"/>
      <c r="AU1525" s="61"/>
      <c r="AV1525" s="61"/>
      <c r="AW1525" s="61"/>
      <c r="AX1525" s="61"/>
      <c r="AY1525" s="61"/>
      <c r="AZ1525" s="61"/>
      <c r="BA1525" s="61"/>
    </row>
    <row r="1526" spans="39:53" x14ac:dyDescent="0.2">
      <c r="AM1526" s="61"/>
      <c r="AN1526" s="61"/>
      <c r="AO1526" s="171"/>
      <c r="AP1526" s="61"/>
      <c r="AQ1526" s="61"/>
      <c r="AR1526" s="61"/>
      <c r="AS1526" s="61"/>
      <c r="AT1526" s="61"/>
      <c r="AU1526" s="61"/>
      <c r="AV1526" s="61"/>
      <c r="AW1526" s="61"/>
      <c r="AX1526" s="61"/>
      <c r="AY1526" s="61"/>
      <c r="AZ1526" s="61"/>
      <c r="BA1526" s="61"/>
    </row>
    <row r="1527" spans="39:53" x14ac:dyDescent="0.2">
      <c r="AM1527" s="61"/>
      <c r="AN1527" s="61"/>
      <c r="AO1527" s="171"/>
      <c r="AP1527" s="61"/>
      <c r="AQ1527" s="61"/>
      <c r="AR1527" s="61"/>
      <c r="AS1527" s="61"/>
      <c r="AT1527" s="61"/>
      <c r="AU1527" s="61"/>
      <c r="AV1527" s="61"/>
      <c r="AW1527" s="61"/>
      <c r="AX1527" s="61"/>
      <c r="AY1527" s="61"/>
      <c r="AZ1527" s="61"/>
      <c r="BA1527" s="61"/>
    </row>
    <row r="1528" spans="39:53" x14ac:dyDescent="0.2">
      <c r="AM1528" s="61"/>
      <c r="AN1528" s="61"/>
      <c r="AO1528" s="171"/>
      <c r="AP1528" s="61"/>
      <c r="AQ1528" s="61"/>
      <c r="AR1528" s="61"/>
      <c r="AS1528" s="61"/>
      <c r="AT1528" s="61"/>
      <c r="AU1528" s="61"/>
      <c r="AV1528" s="61"/>
      <c r="AW1528" s="61"/>
      <c r="AX1528" s="61"/>
      <c r="AY1528" s="61"/>
      <c r="AZ1528" s="61"/>
      <c r="BA1528" s="61"/>
    </row>
    <row r="1529" spans="39:53" x14ac:dyDescent="0.2">
      <c r="AM1529" s="61"/>
      <c r="AN1529" s="61"/>
      <c r="AO1529" s="171"/>
      <c r="AP1529" s="61"/>
      <c r="AQ1529" s="61"/>
      <c r="AR1529" s="61"/>
      <c r="AS1529" s="61"/>
      <c r="AT1529" s="61"/>
      <c r="AU1529" s="61"/>
      <c r="AV1529" s="61"/>
      <c r="AW1529" s="61"/>
      <c r="AX1529" s="61"/>
      <c r="AY1529" s="61"/>
      <c r="AZ1529" s="61"/>
      <c r="BA1529" s="61"/>
    </row>
    <row r="1530" spans="39:53" x14ac:dyDescent="0.2">
      <c r="AM1530" s="61"/>
      <c r="AN1530" s="61"/>
      <c r="AO1530" s="171"/>
      <c r="AP1530" s="61"/>
      <c r="AQ1530" s="61"/>
      <c r="AR1530" s="61"/>
      <c r="AS1530" s="61"/>
      <c r="AT1530" s="61"/>
      <c r="AU1530" s="61"/>
      <c r="AV1530" s="61"/>
      <c r="AW1530" s="61"/>
      <c r="AX1530" s="61"/>
      <c r="AY1530" s="61"/>
      <c r="AZ1530" s="61"/>
      <c r="BA1530" s="61"/>
    </row>
    <row r="1531" spans="39:53" x14ac:dyDescent="0.2">
      <c r="AM1531" s="61"/>
      <c r="AN1531" s="61"/>
      <c r="AO1531" s="171"/>
      <c r="AP1531" s="61"/>
      <c r="AQ1531" s="61"/>
      <c r="AR1531" s="61"/>
      <c r="AS1531" s="61"/>
      <c r="AT1531" s="61"/>
      <c r="AU1531" s="61"/>
      <c r="AV1531" s="61"/>
      <c r="AW1531" s="61"/>
      <c r="AX1531" s="61"/>
      <c r="AY1531" s="61"/>
      <c r="AZ1531" s="61"/>
      <c r="BA1531" s="61"/>
    </row>
    <row r="1532" spans="39:53" x14ac:dyDescent="0.2">
      <c r="AM1532" s="61"/>
      <c r="AN1532" s="61"/>
      <c r="AO1532" s="171"/>
      <c r="AP1532" s="61"/>
      <c r="AQ1532" s="61"/>
      <c r="AR1532" s="61"/>
      <c r="AS1532" s="61"/>
      <c r="AT1532" s="61"/>
      <c r="AU1532" s="61"/>
      <c r="AV1532" s="61"/>
      <c r="AW1532" s="61"/>
      <c r="AX1532" s="61"/>
      <c r="AY1532" s="61"/>
      <c r="AZ1532" s="61"/>
      <c r="BA1532" s="61"/>
    </row>
    <row r="1533" spans="39:53" x14ac:dyDescent="0.2">
      <c r="AM1533" s="61"/>
      <c r="AN1533" s="61"/>
      <c r="AO1533" s="171"/>
      <c r="AP1533" s="61"/>
      <c r="AQ1533" s="61"/>
      <c r="AR1533" s="61"/>
      <c r="AS1533" s="61"/>
      <c r="AT1533" s="61"/>
      <c r="AU1533" s="61"/>
      <c r="AV1533" s="61"/>
      <c r="AW1533" s="61"/>
      <c r="AX1533" s="61"/>
      <c r="AY1533" s="61"/>
      <c r="AZ1533" s="61"/>
      <c r="BA1533" s="61"/>
    </row>
    <row r="1534" spans="39:53" x14ac:dyDescent="0.2">
      <c r="AM1534" s="61"/>
      <c r="AN1534" s="61"/>
      <c r="AO1534" s="171"/>
      <c r="AP1534" s="61"/>
      <c r="AQ1534" s="61"/>
      <c r="AR1534" s="61"/>
      <c r="AS1534" s="61"/>
      <c r="AT1534" s="61"/>
      <c r="AU1534" s="61"/>
      <c r="AV1534" s="61"/>
      <c r="AW1534" s="61"/>
      <c r="AX1534" s="61"/>
      <c r="AY1534" s="61"/>
      <c r="AZ1534" s="61"/>
      <c r="BA1534" s="61"/>
    </row>
    <row r="1535" spans="39:53" x14ac:dyDescent="0.2">
      <c r="AM1535" s="61"/>
      <c r="AN1535" s="61"/>
      <c r="AO1535" s="171"/>
      <c r="AP1535" s="61"/>
      <c r="AQ1535" s="61"/>
      <c r="AR1535" s="61"/>
      <c r="AS1535" s="61"/>
      <c r="AT1535" s="61"/>
      <c r="AU1535" s="61"/>
      <c r="AV1535" s="61"/>
      <c r="AW1535" s="61"/>
      <c r="AX1535" s="61"/>
      <c r="AY1535" s="61"/>
      <c r="AZ1535" s="61"/>
      <c r="BA1535" s="61"/>
    </row>
    <row r="1536" spans="39:53" x14ac:dyDescent="0.2">
      <c r="AM1536" s="61"/>
      <c r="AN1536" s="61"/>
      <c r="AO1536" s="171"/>
      <c r="AP1536" s="61"/>
      <c r="AQ1536" s="61"/>
      <c r="AR1536" s="61"/>
      <c r="AS1536" s="61"/>
      <c r="AT1536" s="61"/>
      <c r="AU1536" s="61"/>
      <c r="AV1536" s="61"/>
      <c r="AW1536" s="61"/>
      <c r="AX1536" s="61"/>
      <c r="AY1536" s="61"/>
      <c r="AZ1536" s="61"/>
      <c r="BA1536" s="61"/>
    </row>
    <row r="1537" spans="39:53" x14ac:dyDescent="0.2">
      <c r="AM1537" s="61"/>
      <c r="AN1537" s="61"/>
      <c r="AO1537" s="171"/>
      <c r="AP1537" s="61"/>
      <c r="AQ1537" s="61"/>
      <c r="AR1537" s="61"/>
      <c r="AS1537" s="61"/>
      <c r="AT1537" s="61"/>
      <c r="AU1537" s="61"/>
      <c r="AV1537" s="61"/>
      <c r="AW1537" s="61"/>
      <c r="AX1537" s="61"/>
      <c r="AY1537" s="61"/>
      <c r="AZ1537" s="61"/>
      <c r="BA1537" s="61"/>
    </row>
    <row r="1538" spans="39:53" x14ac:dyDescent="0.2">
      <c r="AM1538" s="61"/>
      <c r="AN1538" s="61"/>
      <c r="AO1538" s="171"/>
      <c r="AP1538" s="61"/>
      <c r="AQ1538" s="61"/>
      <c r="AR1538" s="61"/>
      <c r="AS1538" s="61"/>
      <c r="AT1538" s="61"/>
      <c r="AU1538" s="61"/>
      <c r="AV1538" s="61"/>
      <c r="AW1538" s="61"/>
      <c r="AX1538" s="61"/>
      <c r="AY1538" s="61"/>
      <c r="AZ1538" s="61"/>
      <c r="BA1538" s="61"/>
    </row>
    <row r="1539" spans="39:53" x14ac:dyDescent="0.2">
      <c r="AM1539" s="61"/>
      <c r="AN1539" s="61"/>
      <c r="AO1539" s="171"/>
      <c r="AP1539" s="61"/>
      <c r="AQ1539" s="61"/>
      <c r="AR1539" s="61"/>
      <c r="AS1539" s="61"/>
      <c r="AT1539" s="61"/>
      <c r="AU1539" s="61"/>
      <c r="AV1539" s="61"/>
      <c r="AW1539" s="61"/>
      <c r="AX1539" s="61"/>
      <c r="AY1539" s="61"/>
      <c r="AZ1539" s="61"/>
      <c r="BA1539" s="61"/>
    </row>
    <row r="1540" spans="39:53" x14ac:dyDescent="0.2">
      <c r="AM1540" s="61"/>
      <c r="AN1540" s="61"/>
      <c r="AO1540" s="171"/>
      <c r="AP1540" s="61"/>
      <c r="AQ1540" s="61"/>
      <c r="AR1540" s="61"/>
      <c r="AS1540" s="61"/>
      <c r="AT1540" s="61"/>
      <c r="AU1540" s="61"/>
      <c r="AV1540" s="61"/>
      <c r="AW1540" s="61"/>
      <c r="AX1540" s="61"/>
      <c r="AY1540" s="61"/>
      <c r="AZ1540" s="61"/>
      <c r="BA1540" s="61"/>
    </row>
    <row r="1541" spans="39:53" x14ac:dyDescent="0.2">
      <c r="AM1541" s="61"/>
      <c r="AN1541" s="61"/>
      <c r="AO1541" s="171"/>
      <c r="AP1541" s="61"/>
      <c r="AQ1541" s="61"/>
      <c r="AR1541" s="61"/>
      <c r="AS1541" s="61"/>
      <c r="AT1541" s="61"/>
      <c r="AU1541" s="61"/>
      <c r="AV1541" s="61"/>
      <c r="AW1541" s="61"/>
      <c r="AX1541" s="61"/>
      <c r="AY1541" s="61"/>
      <c r="AZ1541" s="61"/>
      <c r="BA1541" s="61"/>
    </row>
    <row r="1542" spans="39:53" x14ac:dyDescent="0.2">
      <c r="AM1542" s="61"/>
      <c r="AN1542" s="61"/>
      <c r="AO1542" s="171"/>
      <c r="AP1542" s="61"/>
      <c r="AQ1542" s="61"/>
      <c r="AR1542" s="61"/>
      <c r="AS1542" s="61"/>
      <c r="AT1542" s="61"/>
      <c r="AU1542" s="61"/>
      <c r="AV1542" s="61"/>
      <c r="AW1542" s="61"/>
      <c r="AX1542" s="61"/>
      <c r="AY1542" s="61"/>
      <c r="AZ1542" s="61"/>
      <c r="BA1542" s="61"/>
    </row>
    <row r="1543" spans="39:53" x14ac:dyDescent="0.2">
      <c r="AM1543" s="61"/>
      <c r="AN1543" s="61"/>
      <c r="AO1543" s="171"/>
      <c r="AP1543" s="61"/>
      <c r="AQ1543" s="61"/>
      <c r="AR1543" s="61"/>
      <c r="AS1543" s="61"/>
      <c r="AT1543" s="61"/>
      <c r="AU1543" s="61"/>
      <c r="AV1543" s="61"/>
      <c r="AW1543" s="61"/>
      <c r="AX1543" s="61"/>
      <c r="AY1543" s="61"/>
      <c r="AZ1543" s="61"/>
      <c r="BA1543" s="61"/>
    </row>
    <row r="1544" spans="39:53" x14ac:dyDescent="0.2">
      <c r="AM1544" s="61"/>
      <c r="AN1544" s="61"/>
      <c r="AO1544" s="171"/>
      <c r="AP1544" s="61"/>
      <c r="AQ1544" s="61"/>
      <c r="AR1544" s="61"/>
      <c r="AS1544" s="61"/>
      <c r="AT1544" s="61"/>
      <c r="AU1544" s="61"/>
      <c r="AV1544" s="61"/>
      <c r="AW1544" s="61"/>
      <c r="AX1544" s="61"/>
      <c r="AY1544" s="61"/>
      <c r="AZ1544" s="61"/>
      <c r="BA1544" s="61"/>
    </row>
    <row r="1545" spans="39:53" x14ac:dyDescent="0.2">
      <c r="AM1545" s="61"/>
      <c r="AN1545" s="61"/>
      <c r="AO1545" s="171"/>
      <c r="AP1545" s="61"/>
      <c r="AQ1545" s="61"/>
      <c r="AR1545" s="61"/>
      <c r="AS1545" s="61"/>
      <c r="AT1545" s="61"/>
      <c r="AU1545" s="61"/>
      <c r="AV1545" s="61"/>
      <c r="AW1545" s="61"/>
      <c r="AX1545" s="61"/>
      <c r="AY1545" s="61"/>
      <c r="AZ1545" s="61"/>
      <c r="BA1545" s="61"/>
    </row>
    <row r="1546" spans="39:53" x14ac:dyDescent="0.2">
      <c r="AM1546" s="61"/>
      <c r="AN1546" s="61"/>
      <c r="AO1546" s="171"/>
      <c r="AP1546" s="61"/>
      <c r="AQ1546" s="61"/>
      <c r="AR1546" s="61"/>
      <c r="AS1546" s="61"/>
      <c r="AT1546" s="61"/>
      <c r="AU1546" s="61"/>
      <c r="AV1546" s="61"/>
      <c r="AW1546" s="61"/>
      <c r="AX1546" s="61"/>
      <c r="AY1546" s="61"/>
      <c r="AZ1546" s="61"/>
      <c r="BA1546" s="61"/>
    </row>
    <row r="1547" spans="39:53" x14ac:dyDescent="0.2">
      <c r="AM1547" s="61"/>
      <c r="AN1547" s="61"/>
      <c r="AO1547" s="171"/>
      <c r="AP1547" s="61"/>
      <c r="AQ1547" s="61"/>
      <c r="AR1547" s="61"/>
      <c r="AS1547" s="61"/>
      <c r="AT1547" s="61"/>
      <c r="AU1547" s="61"/>
      <c r="AV1547" s="61"/>
      <c r="AW1547" s="61"/>
      <c r="AX1547" s="61"/>
      <c r="AY1547" s="61"/>
      <c r="AZ1547" s="61"/>
      <c r="BA1547" s="61"/>
    </row>
    <row r="1548" spans="39:53" x14ac:dyDescent="0.2">
      <c r="AM1548" s="61"/>
      <c r="AN1548" s="61"/>
      <c r="AO1548" s="171"/>
      <c r="AP1548" s="61"/>
      <c r="AQ1548" s="61"/>
      <c r="AR1548" s="61"/>
      <c r="AS1548" s="61"/>
      <c r="AT1548" s="61"/>
      <c r="AU1548" s="61"/>
      <c r="AV1548" s="61"/>
      <c r="AW1548" s="61"/>
      <c r="AX1548" s="61"/>
      <c r="AY1548" s="61"/>
      <c r="AZ1548" s="61"/>
      <c r="BA1548" s="61"/>
    </row>
    <row r="1549" spans="39:53" x14ac:dyDescent="0.2">
      <c r="AM1549" s="61"/>
      <c r="AN1549" s="61"/>
      <c r="AO1549" s="171"/>
      <c r="AP1549" s="61"/>
      <c r="AQ1549" s="61"/>
      <c r="AR1549" s="61"/>
      <c r="AS1549" s="61"/>
      <c r="AT1549" s="61"/>
      <c r="AU1549" s="61"/>
      <c r="AV1549" s="61"/>
      <c r="AW1549" s="61"/>
      <c r="AX1549" s="61"/>
      <c r="AY1549" s="61"/>
      <c r="AZ1549" s="61"/>
      <c r="BA1549" s="61"/>
    </row>
    <row r="1550" spans="39:53" x14ac:dyDescent="0.2">
      <c r="AM1550" s="61"/>
      <c r="AN1550" s="61"/>
      <c r="AO1550" s="171"/>
      <c r="AP1550" s="61"/>
      <c r="AQ1550" s="61"/>
      <c r="AR1550" s="61"/>
      <c r="AS1550" s="61"/>
      <c r="AT1550" s="61"/>
      <c r="AU1550" s="61"/>
      <c r="AV1550" s="61"/>
      <c r="AW1550" s="61"/>
      <c r="AX1550" s="61"/>
      <c r="AY1550" s="61"/>
      <c r="AZ1550" s="61"/>
      <c r="BA1550" s="61"/>
    </row>
    <row r="1551" spans="39:53" x14ac:dyDescent="0.2">
      <c r="AM1551" s="61"/>
      <c r="AN1551" s="61"/>
      <c r="AO1551" s="171"/>
      <c r="AP1551" s="61"/>
      <c r="AQ1551" s="61"/>
      <c r="AR1551" s="61"/>
      <c r="AS1551" s="61"/>
      <c r="AT1551" s="61"/>
      <c r="AU1551" s="61"/>
      <c r="AV1551" s="61"/>
      <c r="AW1551" s="61"/>
      <c r="AX1551" s="61"/>
      <c r="AY1551" s="61"/>
      <c r="AZ1551" s="61"/>
      <c r="BA1551" s="61"/>
    </row>
    <row r="1552" spans="39:53" x14ac:dyDescent="0.2">
      <c r="AM1552" s="61"/>
      <c r="AN1552" s="61"/>
      <c r="AO1552" s="171"/>
      <c r="AP1552" s="61"/>
      <c r="AQ1552" s="61"/>
      <c r="AR1552" s="61"/>
      <c r="AS1552" s="61"/>
      <c r="AT1552" s="61"/>
      <c r="AU1552" s="61"/>
      <c r="AV1552" s="61"/>
      <c r="AW1552" s="61"/>
      <c r="AX1552" s="61"/>
      <c r="AY1552" s="61"/>
      <c r="AZ1552" s="61"/>
      <c r="BA1552" s="61"/>
    </row>
    <row r="1553" spans="39:53" x14ac:dyDescent="0.2">
      <c r="AM1553" s="61"/>
      <c r="AN1553" s="61"/>
      <c r="AO1553" s="171"/>
      <c r="AP1553" s="61"/>
      <c r="AQ1553" s="61"/>
      <c r="AR1553" s="61"/>
      <c r="AS1553" s="61"/>
      <c r="AT1553" s="61"/>
      <c r="AU1553" s="61"/>
      <c r="AV1553" s="61"/>
      <c r="AW1553" s="61"/>
      <c r="AX1553" s="61"/>
      <c r="AY1553" s="61"/>
      <c r="AZ1553" s="61"/>
      <c r="BA1553" s="61"/>
    </row>
    <row r="1554" spans="39:53" x14ac:dyDescent="0.2">
      <c r="AM1554" s="61"/>
      <c r="AN1554" s="61"/>
      <c r="AO1554" s="171"/>
      <c r="AP1554" s="61"/>
      <c r="AQ1554" s="61"/>
      <c r="AR1554" s="61"/>
      <c r="AS1554" s="61"/>
      <c r="AT1554" s="61"/>
      <c r="AU1554" s="61"/>
      <c r="AV1554" s="61"/>
      <c r="AW1554" s="61"/>
      <c r="AX1554" s="61"/>
      <c r="AY1554" s="61"/>
      <c r="AZ1554" s="61"/>
      <c r="BA1554" s="61"/>
    </row>
    <row r="1555" spans="39:53" x14ac:dyDescent="0.2">
      <c r="AM1555" s="61"/>
      <c r="AN1555" s="61"/>
      <c r="AO1555" s="171"/>
      <c r="AP1555" s="61"/>
      <c r="AQ1555" s="61"/>
      <c r="AR1555" s="61"/>
      <c r="AS1555" s="61"/>
      <c r="AT1555" s="61"/>
      <c r="AU1555" s="61"/>
      <c r="AV1555" s="61"/>
      <c r="AW1555" s="61"/>
      <c r="AX1555" s="61"/>
      <c r="AY1555" s="61"/>
      <c r="AZ1555" s="61"/>
      <c r="BA1555" s="61"/>
    </row>
    <row r="1556" spans="39:53" x14ac:dyDescent="0.2">
      <c r="AM1556" s="61"/>
      <c r="AN1556" s="61"/>
      <c r="AO1556" s="171"/>
      <c r="AP1556" s="61"/>
      <c r="AQ1556" s="61"/>
      <c r="AR1556" s="61"/>
      <c r="AS1556" s="61"/>
      <c r="AT1556" s="61"/>
      <c r="AU1556" s="61"/>
      <c r="AV1556" s="61"/>
      <c r="AW1556" s="61"/>
      <c r="AX1556" s="61"/>
      <c r="AY1556" s="61"/>
      <c r="AZ1556" s="61"/>
      <c r="BA1556" s="61"/>
    </row>
    <row r="1557" spans="39:53" x14ac:dyDescent="0.2">
      <c r="AM1557" s="61"/>
      <c r="AN1557" s="61"/>
      <c r="AO1557" s="171"/>
      <c r="AP1557" s="61"/>
      <c r="AQ1557" s="61"/>
      <c r="AR1557" s="61"/>
      <c r="AS1557" s="61"/>
      <c r="AT1557" s="61"/>
      <c r="AU1557" s="61"/>
      <c r="AV1557" s="61"/>
      <c r="AW1557" s="61"/>
      <c r="AX1557" s="61"/>
      <c r="AY1557" s="61"/>
      <c r="AZ1557" s="61"/>
      <c r="BA1557" s="61"/>
    </row>
    <row r="1558" spans="39:53" x14ac:dyDescent="0.2">
      <c r="AM1558" s="61"/>
      <c r="AN1558" s="61"/>
      <c r="AO1558" s="171"/>
      <c r="AP1558" s="61"/>
      <c r="AQ1558" s="61"/>
      <c r="AR1558" s="61"/>
      <c r="AS1558" s="61"/>
      <c r="AT1558" s="61"/>
      <c r="AU1558" s="61"/>
      <c r="AV1558" s="61"/>
      <c r="AW1558" s="61"/>
      <c r="AX1558" s="61"/>
      <c r="AY1558" s="61"/>
      <c r="AZ1558" s="61"/>
      <c r="BA1558" s="61"/>
    </row>
    <row r="1559" spans="39:53" x14ac:dyDescent="0.2">
      <c r="AM1559" s="61"/>
      <c r="AN1559" s="61"/>
      <c r="AO1559" s="171"/>
      <c r="AP1559" s="61"/>
      <c r="AQ1559" s="61"/>
      <c r="AR1559" s="61"/>
      <c r="AS1559" s="61"/>
      <c r="AT1559" s="61"/>
      <c r="AU1559" s="61"/>
      <c r="AV1559" s="61"/>
      <c r="AW1559" s="61"/>
      <c r="AX1559" s="61"/>
      <c r="AY1559" s="61"/>
      <c r="AZ1559" s="61"/>
      <c r="BA1559" s="61"/>
    </row>
    <row r="1560" spans="39:53" x14ac:dyDescent="0.2">
      <c r="AM1560" s="61"/>
      <c r="AN1560" s="61"/>
      <c r="AO1560" s="171"/>
      <c r="AP1560" s="61"/>
      <c r="AQ1560" s="61"/>
      <c r="AR1560" s="61"/>
      <c r="AS1560" s="61"/>
      <c r="AT1560" s="61"/>
      <c r="AU1560" s="61"/>
      <c r="AV1560" s="61"/>
      <c r="AW1560" s="61"/>
      <c r="AX1560" s="61"/>
      <c r="AY1560" s="61"/>
      <c r="AZ1560" s="61"/>
      <c r="BA1560" s="61"/>
    </row>
    <row r="1561" spans="39:53" x14ac:dyDescent="0.2">
      <c r="AM1561" s="61"/>
      <c r="AN1561" s="61"/>
      <c r="AO1561" s="171"/>
      <c r="AP1561" s="61"/>
      <c r="AQ1561" s="61"/>
      <c r="AR1561" s="61"/>
      <c r="AS1561" s="61"/>
      <c r="AT1561" s="61"/>
      <c r="AU1561" s="61"/>
      <c r="AV1561" s="61"/>
      <c r="AW1561" s="61"/>
      <c r="AX1561" s="61"/>
      <c r="AY1561" s="61"/>
      <c r="AZ1561" s="61"/>
      <c r="BA1561" s="61"/>
    </row>
    <row r="1562" spans="39:53" x14ac:dyDescent="0.2">
      <c r="AM1562" s="61"/>
      <c r="AN1562" s="61"/>
      <c r="AO1562" s="171"/>
      <c r="AP1562" s="61"/>
      <c r="AQ1562" s="61"/>
      <c r="AR1562" s="61"/>
      <c r="AS1562" s="61"/>
      <c r="AT1562" s="61"/>
      <c r="AU1562" s="61"/>
      <c r="AV1562" s="61"/>
      <c r="AW1562" s="61"/>
      <c r="AX1562" s="61"/>
      <c r="AY1562" s="61"/>
      <c r="AZ1562" s="61"/>
      <c r="BA1562" s="61"/>
    </row>
    <row r="1563" spans="39:53" x14ac:dyDescent="0.2">
      <c r="AM1563" s="61"/>
      <c r="AN1563" s="61"/>
      <c r="AO1563" s="171"/>
      <c r="AP1563" s="61"/>
      <c r="AQ1563" s="61"/>
      <c r="AR1563" s="61"/>
      <c r="AS1563" s="61"/>
      <c r="AT1563" s="61"/>
      <c r="AU1563" s="61"/>
      <c r="AV1563" s="61"/>
      <c r="AW1563" s="61"/>
      <c r="AX1563" s="61"/>
      <c r="AY1563" s="61"/>
      <c r="AZ1563" s="61"/>
      <c r="BA1563" s="61"/>
    </row>
    <row r="1564" spans="39:53" x14ac:dyDescent="0.2">
      <c r="AM1564" s="61"/>
      <c r="AN1564" s="61"/>
      <c r="AO1564" s="171"/>
      <c r="AP1564" s="61"/>
      <c r="AQ1564" s="61"/>
      <c r="AR1564" s="61"/>
      <c r="AS1564" s="61"/>
      <c r="AT1564" s="61"/>
      <c r="AU1564" s="61"/>
      <c r="AV1564" s="61"/>
      <c r="AW1564" s="61"/>
      <c r="AX1564" s="61"/>
      <c r="AY1564" s="61"/>
      <c r="AZ1564" s="61"/>
      <c r="BA1564" s="61"/>
    </row>
    <row r="1565" spans="39:53" x14ac:dyDescent="0.2">
      <c r="AM1565" s="61"/>
      <c r="AN1565" s="61"/>
      <c r="AO1565" s="171"/>
      <c r="AP1565" s="61"/>
      <c r="AQ1565" s="61"/>
      <c r="AR1565" s="61"/>
      <c r="AS1565" s="61"/>
      <c r="AT1565" s="61"/>
      <c r="AU1565" s="61"/>
      <c r="AV1565" s="61"/>
      <c r="AW1565" s="61"/>
      <c r="AX1565" s="61"/>
      <c r="AY1565" s="61"/>
      <c r="AZ1565" s="61"/>
      <c r="BA1565" s="61"/>
    </row>
    <row r="1566" spans="39:53" x14ac:dyDescent="0.2">
      <c r="AM1566" s="61"/>
      <c r="AN1566" s="61"/>
      <c r="AO1566" s="171"/>
      <c r="AP1566" s="61"/>
      <c r="AQ1566" s="61"/>
      <c r="AR1566" s="61"/>
      <c r="AS1566" s="61"/>
      <c r="AT1566" s="61"/>
      <c r="AU1566" s="61"/>
      <c r="AV1566" s="61"/>
      <c r="AW1566" s="61"/>
      <c r="AX1566" s="61"/>
      <c r="AY1566" s="61"/>
      <c r="AZ1566" s="61"/>
      <c r="BA1566" s="61"/>
    </row>
    <row r="1567" spans="39:53" x14ac:dyDescent="0.2">
      <c r="AM1567" s="61"/>
      <c r="AN1567" s="61"/>
      <c r="AO1567" s="171"/>
      <c r="AP1567" s="61"/>
      <c r="AQ1567" s="61"/>
      <c r="AR1567" s="61"/>
      <c r="AS1567" s="61"/>
      <c r="AT1567" s="61"/>
      <c r="AU1567" s="61"/>
      <c r="AV1567" s="61"/>
      <c r="AW1567" s="61"/>
      <c r="AX1567" s="61"/>
      <c r="AY1567" s="61"/>
      <c r="AZ1567" s="61"/>
      <c r="BA1567" s="61"/>
    </row>
    <row r="1568" spans="39:53" x14ac:dyDescent="0.2">
      <c r="AM1568" s="61"/>
      <c r="AN1568" s="61"/>
      <c r="AO1568" s="171"/>
      <c r="AP1568" s="61"/>
      <c r="AQ1568" s="61"/>
      <c r="AR1568" s="61"/>
      <c r="AS1568" s="61"/>
      <c r="AT1568" s="61"/>
      <c r="AU1568" s="61"/>
      <c r="AV1568" s="61"/>
      <c r="AW1568" s="61"/>
      <c r="AX1568" s="61"/>
      <c r="AY1568" s="61"/>
      <c r="AZ1568" s="61"/>
      <c r="BA1568" s="61"/>
    </row>
    <row r="1569" spans="39:53" x14ac:dyDescent="0.2">
      <c r="AM1569" s="61"/>
      <c r="AN1569" s="61"/>
      <c r="AO1569" s="171"/>
      <c r="AP1569" s="61"/>
      <c r="AQ1569" s="61"/>
      <c r="AR1569" s="61"/>
      <c r="AS1569" s="61"/>
      <c r="AT1569" s="61"/>
      <c r="AU1569" s="61"/>
      <c r="AV1569" s="61"/>
      <c r="AW1569" s="61"/>
      <c r="AX1569" s="61"/>
      <c r="AY1569" s="61"/>
      <c r="AZ1569" s="61"/>
      <c r="BA1569" s="61"/>
    </row>
    <row r="1570" spans="39:53" x14ac:dyDescent="0.2">
      <c r="AM1570" s="61"/>
      <c r="AN1570" s="61"/>
      <c r="AO1570" s="171"/>
      <c r="AP1570" s="61"/>
      <c r="AQ1570" s="61"/>
      <c r="AR1570" s="61"/>
      <c r="AS1570" s="61"/>
      <c r="AT1570" s="61"/>
      <c r="AU1570" s="61"/>
      <c r="AV1570" s="61"/>
      <c r="AW1570" s="61"/>
      <c r="AX1570" s="61"/>
      <c r="AY1570" s="61"/>
      <c r="AZ1570" s="61"/>
      <c r="BA1570" s="61"/>
    </row>
    <row r="1571" spans="39:53" x14ac:dyDescent="0.2">
      <c r="AM1571" s="61"/>
      <c r="AN1571" s="61"/>
      <c r="AO1571" s="171"/>
      <c r="AP1571" s="61"/>
      <c r="AQ1571" s="61"/>
      <c r="AR1571" s="61"/>
      <c r="AS1571" s="61"/>
      <c r="AT1571" s="61"/>
      <c r="AU1571" s="61"/>
      <c r="AV1571" s="61"/>
      <c r="AW1571" s="61"/>
      <c r="AX1571" s="61"/>
      <c r="AY1571" s="61"/>
      <c r="AZ1571" s="61"/>
      <c r="BA1571" s="61"/>
    </row>
    <row r="1572" spans="39:53" x14ac:dyDescent="0.2">
      <c r="AM1572" s="61"/>
      <c r="AN1572" s="61"/>
      <c r="AO1572" s="171"/>
      <c r="AP1572" s="61"/>
      <c r="AQ1572" s="61"/>
      <c r="AR1572" s="61"/>
      <c r="AS1572" s="61"/>
      <c r="AT1572" s="61"/>
      <c r="AU1572" s="61"/>
      <c r="AV1572" s="61"/>
      <c r="AW1572" s="61"/>
      <c r="AX1572" s="61"/>
      <c r="AY1572" s="61"/>
      <c r="AZ1572" s="61"/>
      <c r="BA1572" s="61"/>
    </row>
    <row r="1573" spans="39:53" x14ac:dyDescent="0.2">
      <c r="AM1573" s="61"/>
      <c r="AN1573" s="61"/>
      <c r="AO1573" s="171"/>
      <c r="AP1573" s="61"/>
      <c r="AQ1573" s="61"/>
      <c r="AR1573" s="61"/>
      <c r="AS1573" s="61"/>
      <c r="AT1573" s="61"/>
      <c r="AU1573" s="61"/>
      <c r="AV1573" s="61"/>
      <c r="AW1573" s="61"/>
      <c r="AX1573" s="61"/>
      <c r="AY1573" s="61"/>
      <c r="AZ1573" s="61"/>
      <c r="BA1573" s="61"/>
    </row>
    <row r="1574" spans="39:53" x14ac:dyDescent="0.2">
      <c r="AM1574" s="61"/>
      <c r="AN1574" s="61"/>
      <c r="AO1574" s="171"/>
      <c r="AP1574" s="61"/>
      <c r="AQ1574" s="61"/>
      <c r="AR1574" s="61"/>
      <c r="AS1574" s="61"/>
      <c r="AT1574" s="61"/>
      <c r="AU1574" s="61"/>
      <c r="AV1574" s="61"/>
      <c r="AW1574" s="61"/>
      <c r="AX1574" s="61"/>
      <c r="AY1574" s="61"/>
      <c r="AZ1574" s="61"/>
      <c r="BA1574" s="61"/>
    </row>
    <row r="1575" spans="39:53" x14ac:dyDescent="0.2">
      <c r="AM1575" s="61"/>
      <c r="AN1575" s="61"/>
      <c r="AO1575" s="171"/>
      <c r="AP1575" s="61"/>
      <c r="AQ1575" s="61"/>
      <c r="AR1575" s="61"/>
      <c r="AS1575" s="61"/>
      <c r="AT1575" s="61"/>
      <c r="AU1575" s="61"/>
      <c r="AV1575" s="61"/>
      <c r="AW1575" s="61"/>
      <c r="AX1575" s="61"/>
      <c r="AY1575" s="61"/>
      <c r="AZ1575" s="61"/>
      <c r="BA1575" s="61"/>
    </row>
    <row r="1576" spans="39:53" x14ac:dyDescent="0.2">
      <c r="AM1576" s="61"/>
      <c r="AN1576" s="61"/>
      <c r="AO1576" s="171"/>
      <c r="AP1576" s="61"/>
      <c r="AQ1576" s="61"/>
      <c r="AR1576" s="61"/>
      <c r="AS1576" s="61"/>
      <c r="AT1576" s="61"/>
      <c r="AU1576" s="61"/>
      <c r="AV1576" s="61"/>
      <c r="AW1576" s="61"/>
      <c r="AX1576" s="61"/>
      <c r="AY1576" s="61"/>
      <c r="AZ1576" s="61"/>
      <c r="BA1576" s="61"/>
    </row>
    <row r="1577" spans="39:53" x14ac:dyDescent="0.2">
      <c r="AM1577" s="61"/>
      <c r="AN1577" s="61"/>
      <c r="AO1577" s="171"/>
      <c r="AP1577" s="61"/>
      <c r="AQ1577" s="61"/>
      <c r="AR1577" s="61"/>
      <c r="AS1577" s="61"/>
      <c r="AT1577" s="61"/>
      <c r="AU1577" s="61"/>
      <c r="AV1577" s="61"/>
      <c r="AW1577" s="61"/>
      <c r="AX1577" s="61"/>
      <c r="AY1577" s="61"/>
      <c r="AZ1577" s="61"/>
      <c r="BA1577" s="61"/>
    </row>
    <row r="1578" spans="39:53" x14ac:dyDescent="0.2">
      <c r="AM1578" s="61"/>
      <c r="AN1578" s="61"/>
      <c r="AO1578" s="171"/>
      <c r="AP1578" s="61"/>
      <c r="AQ1578" s="61"/>
      <c r="AR1578" s="61"/>
      <c r="AS1578" s="61"/>
      <c r="AT1578" s="61"/>
      <c r="AU1578" s="61"/>
      <c r="AV1578" s="61"/>
      <c r="AW1578" s="61"/>
      <c r="AX1578" s="61"/>
      <c r="AY1578" s="61"/>
      <c r="AZ1578" s="61"/>
      <c r="BA1578" s="61"/>
    </row>
    <row r="1579" spans="39:53" x14ac:dyDescent="0.2">
      <c r="AM1579" s="61"/>
      <c r="AN1579" s="61"/>
      <c r="AO1579" s="171"/>
      <c r="AP1579" s="61"/>
      <c r="AQ1579" s="61"/>
      <c r="AR1579" s="61"/>
      <c r="AS1579" s="61"/>
      <c r="AT1579" s="61"/>
      <c r="AU1579" s="61"/>
      <c r="AV1579" s="61"/>
      <c r="AW1579" s="61"/>
      <c r="AX1579" s="61"/>
      <c r="AY1579" s="61"/>
      <c r="AZ1579" s="61"/>
      <c r="BA1579" s="61"/>
    </row>
    <row r="1580" spans="39:53" x14ac:dyDescent="0.2">
      <c r="AM1580" s="61"/>
      <c r="AN1580" s="61"/>
      <c r="AO1580" s="171"/>
      <c r="AP1580" s="61"/>
      <c r="AQ1580" s="61"/>
      <c r="AR1580" s="61"/>
      <c r="AS1580" s="61"/>
      <c r="AT1580" s="61"/>
      <c r="AU1580" s="61"/>
      <c r="AV1580" s="61"/>
      <c r="AW1580" s="61"/>
      <c r="AX1580" s="61"/>
      <c r="AY1580" s="61"/>
      <c r="AZ1580" s="61"/>
      <c r="BA1580" s="61"/>
    </row>
    <row r="1581" spans="39:53" x14ac:dyDescent="0.2">
      <c r="AM1581" s="61"/>
      <c r="AN1581" s="61"/>
      <c r="AO1581" s="171"/>
      <c r="AP1581" s="61"/>
      <c r="AQ1581" s="61"/>
      <c r="AR1581" s="61"/>
      <c r="AS1581" s="61"/>
      <c r="AT1581" s="61"/>
      <c r="AU1581" s="61"/>
      <c r="AV1581" s="61"/>
      <c r="AW1581" s="61"/>
      <c r="AX1581" s="61"/>
      <c r="AY1581" s="61"/>
      <c r="AZ1581" s="61"/>
      <c r="BA1581" s="61"/>
    </row>
    <row r="1582" spans="39:53" x14ac:dyDescent="0.2">
      <c r="AM1582" s="61"/>
      <c r="AN1582" s="61"/>
      <c r="AO1582" s="171"/>
      <c r="AP1582" s="61"/>
      <c r="AQ1582" s="61"/>
      <c r="AR1582" s="61"/>
      <c r="AS1582" s="61"/>
      <c r="AT1582" s="61"/>
      <c r="AU1582" s="61"/>
      <c r="AV1582" s="61"/>
      <c r="AW1582" s="61"/>
      <c r="AX1582" s="61"/>
      <c r="AY1582" s="61"/>
      <c r="AZ1582" s="61"/>
      <c r="BA1582" s="61"/>
    </row>
    <row r="1583" spans="39:53" x14ac:dyDescent="0.2">
      <c r="AM1583" s="61"/>
      <c r="AN1583" s="61"/>
      <c r="AO1583" s="171"/>
      <c r="AP1583" s="61"/>
      <c r="AQ1583" s="61"/>
      <c r="AR1583" s="61"/>
      <c r="AS1583" s="61"/>
      <c r="AT1583" s="61"/>
      <c r="AU1583" s="61"/>
      <c r="AV1583" s="61"/>
      <c r="AW1583" s="61"/>
      <c r="AX1583" s="61"/>
      <c r="AY1583" s="61"/>
      <c r="AZ1583" s="61"/>
      <c r="BA1583" s="61"/>
    </row>
    <row r="1584" spans="39:53" x14ac:dyDescent="0.2">
      <c r="AM1584" s="61"/>
      <c r="AN1584" s="61"/>
      <c r="AO1584" s="171"/>
      <c r="AP1584" s="61"/>
      <c r="AQ1584" s="61"/>
      <c r="AR1584" s="61"/>
      <c r="AS1584" s="61"/>
      <c r="AT1584" s="61"/>
      <c r="AU1584" s="61"/>
      <c r="AV1584" s="61"/>
      <c r="AW1584" s="61"/>
      <c r="AX1584" s="61"/>
      <c r="AY1584" s="61"/>
      <c r="AZ1584" s="61"/>
      <c r="BA1584" s="61"/>
    </row>
    <row r="1585" spans="39:53" x14ac:dyDescent="0.2">
      <c r="AM1585" s="61"/>
      <c r="AN1585" s="61"/>
      <c r="AO1585" s="171"/>
      <c r="AP1585" s="61"/>
      <c r="AQ1585" s="61"/>
      <c r="AR1585" s="61"/>
      <c r="AS1585" s="61"/>
      <c r="AT1585" s="61"/>
      <c r="AU1585" s="61"/>
      <c r="AV1585" s="61"/>
      <c r="AW1585" s="61"/>
      <c r="AX1585" s="61"/>
      <c r="AY1585" s="61"/>
      <c r="AZ1585" s="61"/>
      <c r="BA1585" s="61"/>
    </row>
    <row r="1586" spans="39:53" x14ac:dyDescent="0.2">
      <c r="AM1586" s="61"/>
      <c r="AN1586" s="61"/>
      <c r="AO1586" s="171"/>
      <c r="AP1586" s="61"/>
      <c r="AQ1586" s="61"/>
      <c r="AR1586" s="61"/>
      <c r="AS1586" s="61"/>
      <c r="AT1586" s="61"/>
      <c r="AU1586" s="61"/>
      <c r="AV1586" s="61"/>
      <c r="AW1586" s="61"/>
      <c r="AX1586" s="61"/>
      <c r="AY1586" s="61"/>
      <c r="AZ1586" s="61"/>
      <c r="BA1586" s="61"/>
    </row>
    <row r="1587" spans="39:53" x14ac:dyDescent="0.2">
      <c r="AM1587" s="61"/>
      <c r="AN1587" s="61"/>
      <c r="AO1587" s="171"/>
      <c r="AP1587" s="61"/>
      <c r="AQ1587" s="61"/>
      <c r="AR1587" s="61"/>
      <c r="AS1587" s="61"/>
      <c r="AT1587" s="61"/>
      <c r="AU1587" s="61"/>
      <c r="AV1587" s="61"/>
      <c r="AW1587" s="61"/>
      <c r="AX1587" s="61"/>
      <c r="AY1587" s="61"/>
      <c r="AZ1587" s="61"/>
      <c r="BA1587" s="61"/>
    </row>
    <row r="1588" spans="39:53" x14ac:dyDescent="0.2">
      <c r="AM1588" s="61"/>
      <c r="AN1588" s="61"/>
      <c r="AO1588" s="171"/>
      <c r="AP1588" s="61"/>
      <c r="AQ1588" s="61"/>
      <c r="AR1588" s="61"/>
      <c r="AS1588" s="61"/>
      <c r="AT1588" s="61"/>
      <c r="AU1588" s="61"/>
      <c r="AV1588" s="61"/>
      <c r="AW1588" s="61"/>
      <c r="AX1588" s="61"/>
      <c r="AY1588" s="61"/>
      <c r="AZ1588" s="61"/>
      <c r="BA1588" s="61"/>
    </row>
    <row r="1589" spans="39:53" x14ac:dyDescent="0.2">
      <c r="AM1589" s="61"/>
      <c r="AN1589" s="61"/>
      <c r="AO1589" s="171"/>
      <c r="AP1589" s="61"/>
      <c r="AQ1589" s="61"/>
      <c r="AR1589" s="61"/>
      <c r="AS1589" s="61"/>
      <c r="AT1589" s="61"/>
      <c r="AU1589" s="61"/>
      <c r="AV1589" s="61"/>
      <c r="AW1589" s="61"/>
      <c r="AX1589" s="61"/>
      <c r="AY1589" s="61"/>
      <c r="AZ1589" s="61"/>
      <c r="BA1589" s="61"/>
    </row>
    <row r="1590" spans="39:53" x14ac:dyDescent="0.2">
      <c r="AM1590" s="61"/>
      <c r="AN1590" s="61"/>
      <c r="AO1590" s="171"/>
      <c r="AP1590" s="61"/>
      <c r="AQ1590" s="61"/>
      <c r="AR1590" s="61"/>
      <c r="AS1590" s="61"/>
      <c r="AT1590" s="61"/>
      <c r="AU1590" s="61"/>
      <c r="AV1590" s="61"/>
      <c r="AW1590" s="61"/>
      <c r="AX1590" s="61"/>
      <c r="AY1590" s="61"/>
      <c r="AZ1590" s="61"/>
      <c r="BA1590" s="61"/>
    </row>
    <row r="1591" spans="39:53" x14ac:dyDescent="0.2">
      <c r="AM1591" s="61"/>
      <c r="AN1591" s="61"/>
      <c r="AO1591" s="171"/>
      <c r="AP1591" s="61"/>
      <c r="AQ1591" s="61"/>
      <c r="AR1591" s="61"/>
      <c r="AS1591" s="61"/>
      <c r="AT1591" s="61"/>
      <c r="AU1591" s="61"/>
      <c r="AV1591" s="61"/>
      <c r="AW1591" s="61"/>
      <c r="AX1591" s="61"/>
      <c r="AY1591" s="61"/>
      <c r="AZ1591" s="61"/>
      <c r="BA1591" s="61"/>
    </row>
    <row r="1592" spans="39:53" x14ac:dyDescent="0.2">
      <c r="AM1592" s="61"/>
      <c r="AN1592" s="61"/>
      <c r="AO1592" s="171"/>
      <c r="AP1592" s="61"/>
      <c r="AQ1592" s="61"/>
      <c r="AR1592" s="61"/>
      <c r="AS1592" s="61"/>
      <c r="AT1592" s="61"/>
      <c r="AU1592" s="61"/>
      <c r="AV1592" s="61"/>
      <c r="AW1592" s="61"/>
      <c r="AX1592" s="61"/>
      <c r="AY1592" s="61"/>
      <c r="AZ1592" s="61"/>
      <c r="BA1592" s="61"/>
    </row>
    <row r="1593" spans="39:53" x14ac:dyDescent="0.2">
      <c r="AM1593" s="61"/>
      <c r="AN1593" s="61"/>
      <c r="AO1593" s="171"/>
      <c r="AP1593" s="61"/>
      <c r="AQ1593" s="61"/>
      <c r="AR1593" s="61"/>
      <c r="AS1593" s="61"/>
      <c r="AT1593" s="61"/>
      <c r="AU1593" s="61"/>
      <c r="AV1593" s="61"/>
      <c r="AW1593" s="61"/>
      <c r="AX1593" s="61"/>
      <c r="AY1593" s="61"/>
      <c r="AZ1593" s="61"/>
      <c r="BA1593" s="61"/>
    </row>
    <row r="1594" spans="39:53" x14ac:dyDescent="0.2">
      <c r="AM1594" s="61"/>
      <c r="AN1594" s="61"/>
      <c r="AO1594" s="171"/>
      <c r="AP1594" s="61"/>
      <c r="AQ1594" s="61"/>
      <c r="AR1594" s="61"/>
      <c r="AS1594" s="61"/>
      <c r="AT1594" s="61"/>
      <c r="AU1594" s="61"/>
      <c r="AV1594" s="61"/>
      <c r="AW1594" s="61"/>
      <c r="AX1594" s="61"/>
      <c r="AY1594" s="61"/>
      <c r="AZ1594" s="61"/>
      <c r="BA1594" s="61"/>
    </row>
    <row r="1595" spans="39:53" x14ac:dyDescent="0.2">
      <c r="AM1595" s="61"/>
      <c r="AN1595" s="61"/>
      <c r="AO1595" s="171"/>
      <c r="AP1595" s="61"/>
      <c r="AQ1595" s="61"/>
      <c r="AR1595" s="61"/>
      <c r="AS1595" s="61"/>
      <c r="AT1595" s="61"/>
      <c r="AU1595" s="61"/>
      <c r="AV1595" s="61"/>
      <c r="AW1595" s="61"/>
      <c r="AX1595" s="61"/>
      <c r="AY1595" s="61"/>
      <c r="AZ1595" s="61"/>
      <c r="BA1595" s="61"/>
    </row>
    <row r="1596" spans="39:53" x14ac:dyDescent="0.2">
      <c r="AM1596" s="61"/>
      <c r="AN1596" s="61"/>
      <c r="AO1596" s="171"/>
      <c r="AP1596" s="61"/>
      <c r="AQ1596" s="61"/>
      <c r="AR1596" s="61"/>
      <c r="AS1596" s="61"/>
      <c r="AT1596" s="61"/>
      <c r="AU1596" s="61"/>
      <c r="AV1596" s="61"/>
      <c r="AW1596" s="61"/>
      <c r="AX1596" s="61"/>
      <c r="AY1596" s="61"/>
      <c r="AZ1596" s="61"/>
      <c r="BA1596" s="61"/>
    </row>
    <row r="1597" spans="39:53" x14ac:dyDescent="0.2">
      <c r="AM1597" s="61"/>
      <c r="AN1597" s="61"/>
      <c r="AO1597" s="171"/>
      <c r="AP1597" s="61"/>
      <c r="AQ1597" s="61"/>
      <c r="AR1597" s="61"/>
      <c r="AS1597" s="61"/>
      <c r="AT1597" s="61"/>
      <c r="AU1597" s="61"/>
      <c r="AV1597" s="61"/>
      <c r="AW1597" s="61"/>
      <c r="AX1597" s="61"/>
      <c r="AY1597" s="61"/>
      <c r="AZ1597" s="61"/>
      <c r="BA1597" s="61"/>
    </row>
    <row r="1598" spans="39:53" x14ac:dyDescent="0.2">
      <c r="AM1598" s="61"/>
      <c r="AN1598" s="61"/>
      <c r="AO1598" s="171"/>
      <c r="AP1598" s="61"/>
      <c r="AQ1598" s="61"/>
      <c r="AR1598" s="61"/>
      <c r="AS1598" s="61"/>
      <c r="AT1598" s="61"/>
      <c r="AU1598" s="61"/>
      <c r="AV1598" s="61"/>
      <c r="AW1598" s="61"/>
      <c r="AX1598" s="61"/>
      <c r="AY1598" s="61"/>
      <c r="AZ1598" s="61"/>
      <c r="BA1598" s="61"/>
    </row>
    <row r="1599" spans="39:53" x14ac:dyDescent="0.2">
      <c r="AM1599" s="61"/>
      <c r="AN1599" s="61"/>
      <c r="AO1599" s="171"/>
      <c r="AP1599" s="61"/>
      <c r="AQ1599" s="61"/>
      <c r="AR1599" s="61"/>
      <c r="AS1599" s="61"/>
      <c r="AT1599" s="61"/>
      <c r="AU1599" s="61"/>
      <c r="AV1599" s="61"/>
      <c r="AW1599" s="61"/>
      <c r="AX1599" s="61"/>
      <c r="AY1599" s="61"/>
      <c r="AZ1599" s="61"/>
      <c r="BA1599" s="61"/>
    </row>
    <row r="1600" spans="39:53" x14ac:dyDescent="0.2">
      <c r="AM1600" s="61"/>
      <c r="AN1600" s="61"/>
      <c r="AO1600" s="171"/>
      <c r="AP1600" s="61"/>
      <c r="AQ1600" s="61"/>
      <c r="AR1600" s="61"/>
      <c r="AS1600" s="61"/>
      <c r="AT1600" s="61"/>
      <c r="AU1600" s="61"/>
      <c r="AV1600" s="61"/>
      <c r="AW1600" s="61"/>
      <c r="AX1600" s="61"/>
      <c r="AY1600" s="61"/>
      <c r="AZ1600" s="61"/>
      <c r="BA1600" s="61"/>
    </row>
    <row r="1601" spans="39:53" x14ac:dyDescent="0.2">
      <c r="AM1601" s="61"/>
      <c r="AN1601" s="61"/>
      <c r="AO1601" s="171"/>
      <c r="AP1601" s="61"/>
      <c r="AQ1601" s="61"/>
      <c r="AR1601" s="61"/>
      <c r="AS1601" s="61"/>
      <c r="AT1601" s="61"/>
      <c r="AU1601" s="61"/>
      <c r="AV1601" s="61"/>
      <c r="AW1601" s="61"/>
      <c r="AX1601" s="61"/>
      <c r="AY1601" s="61"/>
      <c r="AZ1601" s="61"/>
      <c r="BA1601" s="61"/>
    </row>
    <row r="1602" spans="39:53" x14ac:dyDescent="0.2">
      <c r="AM1602" s="61"/>
      <c r="AN1602" s="61"/>
      <c r="AO1602" s="171"/>
      <c r="AP1602" s="61"/>
      <c r="AQ1602" s="61"/>
      <c r="AR1602" s="61"/>
      <c r="AS1602" s="61"/>
      <c r="AT1602" s="61"/>
      <c r="AU1602" s="61"/>
      <c r="AV1602" s="61"/>
      <c r="AW1602" s="61"/>
      <c r="AX1602" s="61"/>
      <c r="AY1602" s="61"/>
      <c r="AZ1602" s="61"/>
      <c r="BA1602" s="61"/>
    </row>
    <row r="1603" spans="39:53" x14ac:dyDescent="0.2">
      <c r="AM1603" s="61"/>
      <c r="AN1603" s="61"/>
      <c r="AO1603" s="171"/>
      <c r="AP1603" s="61"/>
      <c r="AQ1603" s="61"/>
      <c r="AR1603" s="61"/>
      <c r="AS1603" s="61"/>
      <c r="AT1603" s="61"/>
      <c r="AU1603" s="61"/>
      <c r="AV1603" s="61"/>
      <c r="AW1603" s="61"/>
      <c r="AX1603" s="61"/>
      <c r="AY1603" s="61"/>
      <c r="AZ1603" s="61"/>
      <c r="BA1603" s="61"/>
    </row>
    <row r="1604" spans="39:53" x14ac:dyDescent="0.2">
      <c r="AM1604" s="61"/>
      <c r="AN1604" s="61"/>
      <c r="AO1604" s="171"/>
      <c r="AP1604" s="61"/>
      <c r="AQ1604" s="61"/>
      <c r="AR1604" s="61"/>
      <c r="AS1604" s="61"/>
      <c r="AT1604" s="61"/>
      <c r="AU1604" s="61"/>
      <c r="AV1604" s="61"/>
      <c r="AW1604" s="61"/>
      <c r="AX1604" s="61"/>
      <c r="AY1604" s="61"/>
      <c r="AZ1604" s="61"/>
      <c r="BA1604" s="61"/>
    </row>
    <row r="1605" spans="39:53" x14ac:dyDescent="0.2">
      <c r="AM1605" s="61"/>
      <c r="AN1605" s="61"/>
      <c r="AO1605" s="171"/>
      <c r="AP1605" s="61"/>
      <c r="AQ1605" s="61"/>
      <c r="AR1605" s="61"/>
      <c r="AS1605" s="61"/>
      <c r="AT1605" s="61"/>
      <c r="AU1605" s="61"/>
      <c r="AV1605" s="61"/>
      <c r="AW1605" s="61"/>
      <c r="AX1605" s="61"/>
      <c r="AY1605" s="61"/>
      <c r="AZ1605" s="61"/>
      <c r="BA1605" s="61"/>
    </row>
    <row r="1606" spans="39:53" x14ac:dyDescent="0.2">
      <c r="AM1606" s="61"/>
      <c r="AN1606" s="61"/>
      <c r="AO1606" s="171"/>
      <c r="AP1606" s="61"/>
      <c r="AQ1606" s="61"/>
      <c r="AR1606" s="61"/>
      <c r="AS1606" s="61"/>
      <c r="AT1606" s="61"/>
      <c r="AU1606" s="61"/>
      <c r="AV1606" s="61"/>
      <c r="AW1606" s="61"/>
      <c r="AX1606" s="61"/>
      <c r="AY1606" s="61"/>
      <c r="AZ1606" s="61"/>
      <c r="BA1606" s="61"/>
    </row>
    <row r="1607" spans="39:53" x14ac:dyDescent="0.2">
      <c r="AM1607" s="61"/>
      <c r="AN1607" s="61"/>
      <c r="AO1607" s="171"/>
      <c r="AP1607" s="61"/>
      <c r="AQ1607" s="61"/>
      <c r="AR1607" s="61"/>
      <c r="AS1607" s="61"/>
      <c r="AT1607" s="61"/>
      <c r="AU1607" s="61"/>
      <c r="AV1607" s="61"/>
      <c r="AW1607" s="61"/>
      <c r="AX1607" s="61"/>
      <c r="AY1607" s="61"/>
      <c r="AZ1607" s="61"/>
      <c r="BA1607" s="61"/>
    </row>
    <row r="1608" spans="39:53" x14ac:dyDescent="0.2">
      <c r="AM1608" s="61"/>
      <c r="AN1608" s="61"/>
      <c r="AO1608" s="171"/>
      <c r="AP1608" s="61"/>
      <c r="AQ1608" s="61"/>
      <c r="AR1608" s="61"/>
      <c r="AS1608" s="61"/>
      <c r="AT1608" s="61"/>
      <c r="AU1608" s="61"/>
      <c r="AV1608" s="61"/>
      <c r="AW1608" s="61"/>
      <c r="AX1608" s="61"/>
      <c r="AY1608" s="61"/>
      <c r="AZ1608" s="61"/>
      <c r="BA1608" s="61"/>
    </row>
    <row r="1609" spans="39:53" x14ac:dyDescent="0.2">
      <c r="AM1609" s="61"/>
      <c r="AN1609" s="61"/>
      <c r="AO1609" s="171"/>
      <c r="AP1609" s="61"/>
      <c r="AQ1609" s="61"/>
      <c r="AR1609" s="61"/>
      <c r="AS1609" s="61"/>
      <c r="AT1609" s="61"/>
      <c r="AU1609" s="61"/>
      <c r="AV1609" s="61"/>
      <c r="AW1609" s="61"/>
      <c r="AX1609" s="61"/>
      <c r="AY1609" s="61"/>
      <c r="AZ1609" s="61"/>
      <c r="BA1609" s="61"/>
    </row>
    <row r="1610" spans="39:53" x14ac:dyDescent="0.2">
      <c r="AM1610" s="61"/>
      <c r="AN1610" s="61"/>
      <c r="AO1610" s="171"/>
      <c r="AP1610" s="61"/>
      <c r="AQ1610" s="61"/>
      <c r="AR1610" s="61"/>
      <c r="AS1610" s="61"/>
      <c r="AT1610" s="61"/>
      <c r="AU1610" s="61"/>
      <c r="AV1610" s="61"/>
      <c r="AW1610" s="61"/>
      <c r="AX1610" s="61"/>
      <c r="AY1610" s="61"/>
      <c r="AZ1610" s="61"/>
      <c r="BA1610" s="61"/>
    </row>
    <row r="1611" spans="39:53" x14ac:dyDescent="0.2">
      <c r="AM1611" s="61"/>
      <c r="AN1611" s="61"/>
      <c r="AO1611" s="171"/>
      <c r="AP1611" s="61"/>
      <c r="AQ1611" s="61"/>
      <c r="AR1611" s="61"/>
      <c r="AS1611" s="61"/>
      <c r="AT1611" s="61"/>
      <c r="AU1611" s="61"/>
      <c r="AV1611" s="61"/>
      <c r="AW1611" s="61"/>
      <c r="AX1611" s="61"/>
      <c r="AY1611" s="61"/>
      <c r="AZ1611" s="61"/>
      <c r="BA1611" s="61"/>
    </row>
    <row r="1612" spans="39:53" x14ac:dyDescent="0.2">
      <c r="AM1612" s="61"/>
      <c r="AN1612" s="61"/>
      <c r="AO1612" s="171"/>
      <c r="AP1612" s="61"/>
      <c r="AQ1612" s="61"/>
      <c r="AR1612" s="61"/>
      <c r="AS1612" s="61"/>
      <c r="AT1612" s="61"/>
      <c r="AU1612" s="61"/>
      <c r="AV1612" s="61"/>
      <c r="AW1612" s="61"/>
      <c r="AX1612" s="61"/>
      <c r="AY1612" s="61"/>
      <c r="AZ1612" s="61"/>
      <c r="BA1612" s="61"/>
    </row>
    <row r="1613" spans="39:53" x14ac:dyDescent="0.2">
      <c r="AM1613" s="61"/>
      <c r="AN1613" s="61"/>
      <c r="AO1613" s="171"/>
      <c r="AP1613" s="61"/>
      <c r="AQ1613" s="61"/>
      <c r="AR1613" s="61"/>
      <c r="AS1613" s="61"/>
      <c r="AT1613" s="61"/>
      <c r="AU1613" s="61"/>
      <c r="AV1613" s="61"/>
      <c r="AW1613" s="61"/>
      <c r="AX1613" s="61"/>
      <c r="AY1613" s="61"/>
      <c r="AZ1613" s="61"/>
      <c r="BA1613" s="61"/>
    </row>
    <row r="1614" spans="39:53" x14ac:dyDescent="0.2">
      <c r="AM1614" s="61"/>
      <c r="AN1614" s="61"/>
      <c r="AO1614" s="171"/>
      <c r="AP1614" s="61"/>
      <c r="AQ1614" s="61"/>
      <c r="AR1614" s="61"/>
      <c r="AS1614" s="61"/>
      <c r="AT1614" s="61"/>
      <c r="AU1614" s="61"/>
      <c r="AV1614" s="61"/>
      <c r="AW1614" s="61"/>
      <c r="AX1614" s="61"/>
      <c r="AY1614" s="61"/>
      <c r="AZ1614" s="61"/>
      <c r="BA1614" s="61"/>
    </row>
    <row r="1615" spans="39:53" x14ac:dyDescent="0.2">
      <c r="AM1615" s="61"/>
      <c r="AN1615" s="61"/>
      <c r="AO1615" s="171"/>
      <c r="AP1615" s="61"/>
      <c r="AQ1615" s="61"/>
      <c r="AR1615" s="61"/>
      <c r="AS1615" s="61"/>
      <c r="AT1615" s="61"/>
      <c r="AU1615" s="61"/>
      <c r="AV1615" s="61"/>
      <c r="AW1615" s="61"/>
      <c r="AX1615" s="61"/>
      <c r="AY1615" s="61"/>
      <c r="AZ1615" s="61"/>
      <c r="BA1615" s="61"/>
    </row>
    <row r="1616" spans="39:53" x14ac:dyDescent="0.2">
      <c r="AM1616" s="61"/>
      <c r="AN1616" s="61"/>
      <c r="AO1616" s="171"/>
      <c r="AP1616" s="61"/>
      <c r="AQ1616" s="61"/>
      <c r="AR1616" s="61"/>
      <c r="AS1616" s="61"/>
      <c r="AT1616" s="61"/>
      <c r="AU1616" s="61"/>
      <c r="AV1616" s="61"/>
      <c r="AW1616" s="61"/>
      <c r="AX1616" s="61"/>
      <c r="AY1616" s="61"/>
      <c r="AZ1616" s="61"/>
      <c r="BA1616" s="61"/>
    </row>
    <row r="1617" spans="39:53" x14ac:dyDescent="0.2">
      <c r="AM1617" s="61"/>
      <c r="AN1617" s="61"/>
      <c r="AO1617" s="171"/>
      <c r="AP1617" s="61"/>
      <c r="AQ1617" s="61"/>
      <c r="AR1617" s="61"/>
      <c r="AS1617" s="61"/>
      <c r="AT1617" s="61"/>
      <c r="AU1617" s="61"/>
      <c r="AV1617" s="61"/>
      <c r="AW1617" s="61"/>
      <c r="AX1617" s="61"/>
      <c r="AY1617" s="61"/>
      <c r="AZ1617" s="61"/>
      <c r="BA1617" s="61"/>
    </row>
    <row r="1618" spans="39:53" x14ac:dyDescent="0.2">
      <c r="AM1618" s="61"/>
      <c r="AN1618" s="61"/>
      <c r="AO1618" s="171"/>
      <c r="AP1618" s="61"/>
      <c r="AQ1618" s="61"/>
      <c r="AR1618" s="61"/>
      <c r="AS1618" s="61"/>
      <c r="AT1618" s="61"/>
      <c r="AU1618" s="61"/>
      <c r="AV1618" s="61"/>
      <c r="AW1618" s="61"/>
      <c r="AX1618" s="61"/>
      <c r="AY1618" s="61"/>
      <c r="AZ1618" s="61"/>
      <c r="BA1618" s="61"/>
    </row>
    <row r="1619" spans="39:53" x14ac:dyDescent="0.2">
      <c r="AM1619" s="61"/>
      <c r="AN1619" s="61"/>
      <c r="AO1619" s="171"/>
      <c r="AP1619" s="61"/>
      <c r="AQ1619" s="61"/>
      <c r="AR1619" s="61"/>
      <c r="AS1619" s="61"/>
      <c r="AT1619" s="61"/>
      <c r="AU1619" s="61"/>
      <c r="AV1619" s="61"/>
      <c r="AW1619" s="61"/>
      <c r="AX1619" s="61"/>
      <c r="AY1619" s="61"/>
      <c r="AZ1619" s="61"/>
      <c r="BA1619" s="61"/>
    </row>
    <row r="1620" spans="39:53" x14ac:dyDescent="0.2">
      <c r="AM1620" s="61"/>
      <c r="AN1620" s="61"/>
      <c r="AO1620" s="171"/>
      <c r="AP1620" s="61"/>
      <c r="AQ1620" s="61"/>
      <c r="AR1620" s="61"/>
      <c r="AS1620" s="61"/>
      <c r="AT1620" s="61"/>
      <c r="AU1620" s="61"/>
      <c r="AV1620" s="61"/>
      <c r="AW1620" s="61"/>
      <c r="AX1620" s="61"/>
      <c r="AY1620" s="61"/>
      <c r="AZ1620" s="61"/>
      <c r="BA1620" s="61"/>
    </row>
    <row r="1621" spans="39:53" x14ac:dyDescent="0.2">
      <c r="AM1621" s="61"/>
      <c r="AN1621" s="61"/>
      <c r="AO1621" s="171"/>
      <c r="AP1621" s="61"/>
      <c r="AQ1621" s="61"/>
      <c r="AR1621" s="61"/>
      <c r="AS1621" s="61"/>
      <c r="AT1621" s="61"/>
      <c r="AU1621" s="61"/>
      <c r="AV1621" s="61"/>
      <c r="AW1621" s="61"/>
      <c r="AX1621" s="61"/>
      <c r="AY1621" s="61"/>
      <c r="AZ1621" s="61"/>
      <c r="BA1621" s="61"/>
    </row>
    <row r="1622" spans="39:53" x14ac:dyDescent="0.2">
      <c r="AM1622" s="61"/>
      <c r="AN1622" s="61"/>
      <c r="AO1622" s="171"/>
      <c r="AP1622" s="61"/>
      <c r="AQ1622" s="61"/>
      <c r="AR1622" s="61"/>
      <c r="AS1622" s="61"/>
      <c r="AT1622" s="61"/>
      <c r="AU1622" s="61"/>
      <c r="AV1622" s="61"/>
      <c r="AW1622" s="61"/>
      <c r="AX1622" s="61"/>
      <c r="AY1622" s="61"/>
      <c r="AZ1622" s="61"/>
      <c r="BA1622" s="61"/>
    </row>
    <row r="1623" spans="39:53" x14ac:dyDescent="0.2">
      <c r="AM1623" s="61"/>
      <c r="AN1623" s="61"/>
      <c r="AO1623" s="171"/>
      <c r="AP1623" s="61"/>
      <c r="AQ1623" s="61"/>
      <c r="AR1623" s="61"/>
      <c r="AS1623" s="61"/>
      <c r="AT1623" s="61"/>
      <c r="AU1623" s="61"/>
      <c r="AV1623" s="61"/>
      <c r="AW1623" s="61"/>
      <c r="AX1623" s="61"/>
      <c r="AY1623" s="61"/>
      <c r="AZ1623" s="61"/>
      <c r="BA1623" s="61"/>
    </row>
    <row r="1624" spans="39:53" x14ac:dyDescent="0.2">
      <c r="AM1624" s="61"/>
      <c r="AN1624" s="61"/>
      <c r="AO1624" s="171"/>
      <c r="AP1624" s="61"/>
      <c r="AQ1624" s="61"/>
      <c r="AR1624" s="61"/>
      <c r="AS1624" s="61"/>
      <c r="AT1624" s="61"/>
      <c r="AU1624" s="61"/>
      <c r="AV1624" s="61"/>
      <c r="AW1624" s="61"/>
      <c r="AX1624" s="61"/>
      <c r="AY1624" s="61"/>
      <c r="AZ1624" s="61"/>
      <c r="BA1624" s="61"/>
    </row>
    <row r="1625" spans="39:53" x14ac:dyDescent="0.2">
      <c r="AM1625" s="61"/>
      <c r="AN1625" s="61"/>
      <c r="AO1625" s="171"/>
      <c r="AP1625" s="61"/>
      <c r="AQ1625" s="61"/>
      <c r="AR1625" s="61"/>
      <c r="AS1625" s="61"/>
      <c r="AT1625" s="61"/>
      <c r="AU1625" s="61"/>
      <c r="AV1625" s="61"/>
      <c r="AW1625" s="61"/>
      <c r="AX1625" s="61"/>
      <c r="AY1625" s="61"/>
      <c r="AZ1625" s="61"/>
      <c r="BA1625" s="61"/>
    </row>
    <row r="1626" spans="39:53" x14ac:dyDescent="0.2">
      <c r="AM1626" s="61"/>
      <c r="AN1626" s="61"/>
      <c r="AO1626" s="171"/>
      <c r="AP1626" s="61"/>
      <c r="AQ1626" s="61"/>
      <c r="AR1626" s="61"/>
      <c r="AS1626" s="61"/>
      <c r="AT1626" s="61"/>
      <c r="AU1626" s="61"/>
      <c r="AV1626" s="61"/>
      <c r="AW1626" s="61"/>
      <c r="AX1626" s="61"/>
      <c r="AY1626" s="61"/>
      <c r="AZ1626" s="61"/>
      <c r="BA1626" s="61"/>
    </row>
    <row r="1627" spans="39:53" x14ac:dyDescent="0.2">
      <c r="AM1627" s="61"/>
      <c r="AN1627" s="61"/>
      <c r="AO1627" s="171"/>
      <c r="AP1627" s="61"/>
      <c r="AQ1627" s="61"/>
      <c r="AR1627" s="61"/>
      <c r="AS1627" s="61"/>
      <c r="AT1627" s="61"/>
      <c r="AU1627" s="61"/>
      <c r="AV1627" s="61"/>
      <c r="AW1627" s="61"/>
      <c r="AX1627" s="61"/>
      <c r="AY1627" s="61"/>
      <c r="AZ1627" s="61"/>
      <c r="BA1627" s="61"/>
    </row>
    <row r="1628" spans="39:53" x14ac:dyDescent="0.2">
      <c r="AM1628" s="61"/>
      <c r="AN1628" s="61"/>
      <c r="AO1628" s="171"/>
      <c r="AP1628" s="61"/>
      <c r="AQ1628" s="61"/>
      <c r="AR1628" s="61"/>
      <c r="AS1628" s="61"/>
      <c r="AT1628" s="61"/>
      <c r="AU1628" s="61"/>
      <c r="AV1628" s="61"/>
      <c r="AW1628" s="61"/>
      <c r="AX1628" s="61"/>
      <c r="AY1628" s="61"/>
      <c r="AZ1628" s="61"/>
      <c r="BA1628" s="61"/>
    </row>
    <row r="1629" spans="39:53" x14ac:dyDescent="0.2">
      <c r="AM1629" s="61"/>
      <c r="AN1629" s="61"/>
      <c r="AO1629" s="171"/>
      <c r="AP1629" s="61"/>
      <c r="AQ1629" s="61"/>
      <c r="AR1629" s="61"/>
      <c r="AS1629" s="61"/>
      <c r="AT1629" s="61"/>
      <c r="AU1629" s="61"/>
      <c r="AV1629" s="61"/>
      <c r="AW1629" s="61"/>
      <c r="AX1629" s="61"/>
      <c r="AY1629" s="61"/>
      <c r="AZ1629" s="61"/>
      <c r="BA1629" s="61"/>
    </row>
    <row r="1630" spans="39:53" x14ac:dyDescent="0.2">
      <c r="AM1630" s="61"/>
      <c r="AN1630" s="61"/>
      <c r="AO1630" s="171"/>
      <c r="AP1630" s="61"/>
      <c r="AQ1630" s="61"/>
      <c r="AR1630" s="61"/>
      <c r="AS1630" s="61"/>
      <c r="AT1630" s="61"/>
      <c r="AU1630" s="61"/>
      <c r="AV1630" s="61"/>
      <c r="AW1630" s="61"/>
      <c r="AX1630" s="61"/>
      <c r="AY1630" s="61"/>
      <c r="AZ1630" s="61"/>
      <c r="BA1630" s="61"/>
    </row>
    <row r="1631" spans="39:53" x14ac:dyDescent="0.2">
      <c r="AM1631" s="61"/>
      <c r="AN1631" s="61"/>
      <c r="AO1631" s="171"/>
      <c r="AP1631" s="61"/>
      <c r="AQ1631" s="61"/>
      <c r="AR1631" s="61"/>
      <c r="AS1631" s="61"/>
      <c r="AT1631" s="61"/>
      <c r="AU1631" s="61"/>
      <c r="AV1631" s="61"/>
      <c r="AW1631" s="61"/>
      <c r="AX1631" s="61"/>
      <c r="AY1631" s="61"/>
      <c r="AZ1631" s="61"/>
      <c r="BA1631" s="61"/>
    </row>
    <row r="1632" spans="39:53" x14ac:dyDescent="0.2">
      <c r="AM1632" s="61"/>
      <c r="AN1632" s="61"/>
      <c r="AO1632" s="171"/>
      <c r="AP1632" s="61"/>
      <c r="AQ1632" s="61"/>
      <c r="AR1632" s="61"/>
      <c r="AS1632" s="61"/>
      <c r="AT1632" s="61"/>
      <c r="AU1632" s="61"/>
      <c r="AV1632" s="61"/>
      <c r="AW1632" s="61"/>
      <c r="AX1632" s="61"/>
      <c r="AY1632" s="61"/>
      <c r="AZ1632" s="61"/>
      <c r="BA1632" s="61"/>
    </row>
    <row r="1633" spans="39:53" x14ac:dyDescent="0.2">
      <c r="AM1633" s="61"/>
      <c r="AN1633" s="61"/>
      <c r="AO1633" s="171"/>
      <c r="AP1633" s="61"/>
      <c r="AQ1633" s="61"/>
      <c r="AR1633" s="61"/>
      <c r="AS1633" s="61"/>
      <c r="AT1633" s="61"/>
      <c r="AU1633" s="61"/>
      <c r="AV1633" s="61"/>
      <c r="AW1633" s="61"/>
      <c r="AX1633" s="61"/>
      <c r="AY1633" s="61"/>
      <c r="AZ1633" s="61"/>
      <c r="BA1633" s="61"/>
    </row>
    <row r="1634" spans="39:53" x14ac:dyDescent="0.2">
      <c r="AM1634" s="61"/>
      <c r="AN1634" s="61"/>
      <c r="AO1634" s="171"/>
      <c r="AP1634" s="61"/>
      <c r="AQ1634" s="61"/>
      <c r="AR1634" s="61"/>
      <c r="AS1634" s="61"/>
      <c r="AT1634" s="61"/>
      <c r="AU1634" s="61"/>
      <c r="AV1634" s="61"/>
      <c r="AW1634" s="61"/>
      <c r="AX1634" s="61"/>
      <c r="AY1634" s="61"/>
      <c r="AZ1634" s="61"/>
      <c r="BA1634" s="61"/>
    </row>
    <row r="1635" spans="39:53" x14ac:dyDescent="0.2">
      <c r="AM1635" s="61"/>
      <c r="AN1635" s="61"/>
      <c r="AO1635" s="171"/>
      <c r="AP1635" s="61"/>
      <c r="AQ1635" s="61"/>
      <c r="AR1635" s="61"/>
      <c r="AS1635" s="61"/>
      <c r="AT1635" s="61"/>
      <c r="AU1635" s="61"/>
      <c r="AV1635" s="61"/>
      <c r="AW1635" s="61"/>
      <c r="AX1635" s="61"/>
      <c r="AY1635" s="61"/>
      <c r="AZ1635" s="61"/>
      <c r="BA1635" s="61"/>
    </row>
    <row r="1636" spans="39:53" x14ac:dyDescent="0.2">
      <c r="AM1636" s="61"/>
      <c r="AN1636" s="61"/>
      <c r="AO1636" s="171"/>
      <c r="AP1636" s="61"/>
      <c r="AQ1636" s="61"/>
      <c r="AR1636" s="61"/>
      <c r="AS1636" s="61"/>
      <c r="AT1636" s="61"/>
      <c r="AU1636" s="61"/>
      <c r="AV1636" s="61"/>
      <c r="AW1636" s="61"/>
      <c r="AX1636" s="61"/>
      <c r="AY1636" s="61"/>
      <c r="AZ1636" s="61"/>
      <c r="BA1636" s="61"/>
    </row>
    <row r="1637" spans="39:53" x14ac:dyDescent="0.2">
      <c r="AM1637" s="61"/>
      <c r="AN1637" s="61"/>
      <c r="AO1637" s="171"/>
      <c r="AP1637" s="61"/>
      <c r="AQ1637" s="61"/>
      <c r="AR1637" s="61"/>
      <c r="AS1637" s="61"/>
      <c r="AT1637" s="61"/>
      <c r="AU1637" s="61"/>
      <c r="AV1637" s="61"/>
      <c r="AW1637" s="61"/>
      <c r="AX1637" s="61"/>
      <c r="AY1637" s="61"/>
      <c r="AZ1637" s="61"/>
      <c r="BA1637" s="61"/>
    </row>
    <row r="1638" spans="39:53" x14ac:dyDescent="0.2">
      <c r="AM1638" s="61"/>
      <c r="AN1638" s="61"/>
      <c r="AO1638" s="171"/>
      <c r="AP1638" s="61"/>
      <c r="AQ1638" s="61"/>
      <c r="AR1638" s="61"/>
      <c r="AS1638" s="61"/>
      <c r="AT1638" s="61"/>
      <c r="AU1638" s="61"/>
      <c r="AV1638" s="61"/>
      <c r="AW1638" s="61"/>
      <c r="AX1638" s="61"/>
      <c r="AY1638" s="61"/>
      <c r="AZ1638" s="61"/>
      <c r="BA1638" s="61"/>
    </row>
    <row r="1639" spans="39:53" x14ac:dyDescent="0.2">
      <c r="AM1639" s="61"/>
      <c r="AN1639" s="61"/>
      <c r="AO1639" s="171"/>
      <c r="AP1639" s="61"/>
      <c r="AQ1639" s="61"/>
      <c r="AR1639" s="61"/>
      <c r="AS1639" s="61"/>
      <c r="AT1639" s="61"/>
      <c r="AU1639" s="61"/>
      <c r="AV1639" s="61"/>
      <c r="AW1639" s="61"/>
      <c r="AX1639" s="61"/>
      <c r="AY1639" s="61"/>
      <c r="AZ1639" s="61"/>
      <c r="BA1639" s="61"/>
    </row>
    <row r="1640" spans="39:53" x14ac:dyDescent="0.2">
      <c r="AM1640" s="61"/>
      <c r="AN1640" s="61"/>
      <c r="AO1640" s="171"/>
      <c r="AP1640" s="61"/>
      <c r="AQ1640" s="61"/>
      <c r="AR1640" s="61"/>
      <c r="AS1640" s="61"/>
      <c r="AT1640" s="61"/>
      <c r="AU1640" s="61"/>
      <c r="AV1640" s="61"/>
      <c r="AW1640" s="61"/>
      <c r="AX1640" s="61"/>
      <c r="AY1640" s="61"/>
      <c r="AZ1640" s="61"/>
      <c r="BA1640" s="61"/>
    </row>
    <row r="1641" spans="39:53" x14ac:dyDescent="0.2">
      <c r="AM1641" s="61"/>
      <c r="AN1641" s="61"/>
      <c r="AO1641" s="171"/>
      <c r="AP1641" s="61"/>
      <c r="AQ1641" s="61"/>
      <c r="AR1641" s="61"/>
      <c r="AS1641" s="61"/>
      <c r="AT1641" s="61"/>
      <c r="AU1641" s="61"/>
      <c r="AV1641" s="61"/>
      <c r="AW1641" s="61"/>
      <c r="AX1641" s="61"/>
      <c r="AY1641" s="61"/>
      <c r="AZ1641" s="61"/>
      <c r="BA1641" s="61"/>
    </row>
    <row r="1642" spans="39:53" x14ac:dyDescent="0.2">
      <c r="AM1642" s="61"/>
      <c r="AN1642" s="61"/>
      <c r="AO1642" s="171"/>
      <c r="AP1642" s="61"/>
      <c r="AQ1642" s="61"/>
      <c r="AR1642" s="61"/>
      <c r="AS1642" s="61"/>
      <c r="AT1642" s="61"/>
      <c r="AU1642" s="61"/>
      <c r="AV1642" s="61"/>
      <c r="AW1642" s="61"/>
      <c r="AX1642" s="61"/>
      <c r="AY1642" s="61"/>
      <c r="AZ1642" s="61"/>
      <c r="BA1642" s="61"/>
    </row>
    <row r="1643" spans="39:53" x14ac:dyDescent="0.2">
      <c r="AM1643" s="61"/>
      <c r="AN1643" s="61"/>
      <c r="AO1643" s="171"/>
      <c r="AP1643" s="61"/>
      <c r="AQ1643" s="61"/>
      <c r="AR1643" s="61"/>
      <c r="AS1643" s="61"/>
      <c r="AT1643" s="61"/>
      <c r="AU1643" s="61"/>
      <c r="AV1643" s="61"/>
      <c r="AW1643" s="61"/>
      <c r="AX1643" s="61"/>
      <c r="AY1643" s="61"/>
      <c r="AZ1643" s="61"/>
      <c r="BA1643" s="61"/>
    </row>
    <row r="1644" spans="39:53" x14ac:dyDescent="0.2">
      <c r="AM1644" s="61"/>
      <c r="AN1644" s="61"/>
      <c r="AO1644" s="171"/>
      <c r="AP1644" s="61"/>
      <c r="AQ1644" s="61"/>
      <c r="AR1644" s="61"/>
      <c r="AS1644" s="61"/>
      <c r="AT1644" s="61"/>
      <c r="AU1644" s="61"/>
      <c r="AV1644" s="61"/>
      <c r="AW1644" s="61"/>
      <c r="AX1644" s="61"/>
      <c r="AY1644" s="61"/>
      <c r="AZ1644" s="61"/>
      <c r="BA1644" s="61"/>
    </row>
    <row r="1645" spans="39:53" x14ac:dyDescent="0.2">
      <c r="AM1645" s="61"/>
      <c r="AN1645" s="61"/>
      <c r="AO1645" s="171"/>
      <c r="AP1645" s="61"/>
      <c r="AQ1645" s="61"/>
      <c r="AR1645" s="61"/>
      <c r="AS1645" s="61"/>
      <c r="AT1645" s="61"/>
      <c r="AU1645" s="61"/>
      <c r="AV1645" s="61"/>
      <c r="AW1645" s="61"/>
      <c r="AX1645" s="61"/>
      <c r="AY1645" s="61"/>
      <c r="AZ1645" s="61"/>
      <c r="BA1645" s="61"/>
    </row>
    <row r="1646" spans="39:53" x14ac:dyDescent="0.2">
      <c r="AM1646" s="61"/>
      <c r="AN1646" s="61"/>
      <c r="AO1646" s="171"/>
      <c r="AP1646" s="61"/>
      <c r="AQ1646" s="61"/>
      <c r="AR1646" s="61"/>
      <c r="AS1646" s="61"/>
      <c r="AT1646" s="61"/>
      <c r="AU1646" s="61"/>
      <c r="AV1646" s="61"/>
      <c r="AW1646" s="61"/>
      <c r="AX1646" s="61"/>
      <c r="AY1646" s="61"/>
      <c r="AZ1646" s="61"/>
      <c r="BA1646" s="61"/>
    </row>
    <row r="1647" spans="39:53" x14ac:dyDescent="0.2">
      <c r="AM1647" s="61"/>
      <c r="AN1647" s="61"/>
      <c r="AO1647" s="171"/>
      <c r="AP1647" s="61"/>
      <c r="AQ1647" s="61"/>
      <c r="AR1647" s="61"/>
      <c r="AS1647" s="61"/>
      <c r="AT1647" s="61"/>
      <c r="AU1647" s="61"/>
      <c r="AV1647" s="61"/>
      <c r="AW1647" s="61"/>
      <c r="AX1647" s="61"/>
      <c r="AY1647" s="61"/>
      <c r="AZ1647" s="61"/>
      <c r="BA1647" s="61"/>
    </row>
    <row r="1648" spans="39:53" x14ac:dyDescent="0.2">
      <c r="AM1648" s="61"/>
      <c r="AN1648" s="61"/>
      <c r="AO1648" s="171"/>
      <c r="AP1648" s="61"/>
      <c r="AQ1648" s="61"/>
      <c r="AR1648" s="61"/>
      <c r="AS1648" s="61"/>
      <c r="AT1648" s="61"/>
      <c r="AU1648" s="61"/>
      <c r="AV1648" s="61"/>
      <c r="AW1648" s="61"/>
      <c r="AX1648" s="61"/>
      <c r="AY1648" s="61"/>
      <c r="AZ1648" s="61"/>
      <c r="BA1648" s="61"/>
    </row>
    <row r="1649" spans="39:53" x14ac:dyDescent="0.2">
      <c r="AM1649" s="61"/>
      <c r="AN1649" s="61"/>
      <c r="AO1649" s="171"/>
      <c r="AP1649" s="61"/>
      <c r="AQ1649" s="61"/>
      <c r="AR1649" s="61"/>
      <c r="AS1649" s="61"/>
      <c r="AT1649" s="61"/>
      <c r="AU1649" s="61"/>
      <c r="AV1649" s="61"/>
      <c r="AW1649" s="61"/>
      <c r="AX1649" s="61"/>
      <c r="AY1649" s="61"/>
      <c r="AZ1649" s="61"/>
      <c r="BA1649" s="61"/>
    </row>
    <row r="1650" spans="39:53" x14ac:dyDescent="0.2">
      <c r="AM1650" s="61"/>
      <c r="AN1650" s="61"/>
      <c r="AO1650" s="171"/>
      <c r="AP1650" s="61"/>
      <c r="AQ1650" s="61"/>
      <c r="AR1650" s="61"/>
      <c r="AS1650" s="61"/>
      <c r="AT1650" s="61"/>
      <c r="AU1650" s="61"/>
      <c r="AV1650" s="61"/>
      <c r="AW1650" s="61"/>
      <c r="AX1650" s="61"/>
      <c r="AY1650" s="61"/>
      <c r="AZ1650" s="61"/>
      <c r="BA1650" s="61"/>
    </row>
    <row r="1651" spans="39:53" x14ac:dyDescent="0.2">
      <c r="AM1651" s="61"/>
      <c r="AN1651" s="61"/>
      <c r="AO1651" s="171"/>
      <c r="AP1651" s="61"/>
      <c r="AQ1651" s="61"/>
      <c r="AR1651" s="61"/>
      <c r="AS1651" s="61"/>
      <c r="AT1651" s="61"/>
      <c r="AU1651" s="61"/>
      <c r="AV1651" s="61"/>
      <c r="AW1651" s="61"/>
      <c r="AX1651" s="61"/>
      <c r="AY1651" s="61"/>
      <c r="AZ1651" s="61"/>
      <c r="BA1651" s="61"/>
    </row>
    <row r="1652" spans="39:53" x14ac:dyDescent="0.2">
      <c r="AM1652" s="61"/>
      <c r="AN1652" s="61"/>
      <c r="AO1652" s="171"/>
      <c r="AP1652" s="61"/>
      <c r="AQ1652" s="61"/>
      <c r="AR1652" s="61"/>
      <c r="AS1652" s="61"/>
      <c r="AT1652" s="61"/>
      <c r="AU1652" s="61"/>
      <c r="AV1652" s="61"/>
      <c r="AW1652" s="61"/>
      <c r="AX1652" s="61"/>
      <c r="AY1652" s="61"/>
      <c r="AZ1652" s="61"/>
      <c r="BA1652" s="61"/>
    </row>
    <row r="1653" spans="39:53" x14ac:dyDescent="0.2">
      <c r="AM1653" s="61"/>
      <c r="AN1653" s="61"/>
      <c r="AO1653" s="171"/>
      <c r="AP1653" s="61"/>
      <c r="AQ1653" s="61"/>
      <c r="AR1653" s="61"/>
      <c r="AS1653" s="61"/>
      <c r="AT1653" s="61"/>
      <c r="AU1653" s="61"/>
      <c r="AV1653" s="61"/>
      <c r="AW1653" s="61"/>
      <c r="AX1653" s="61"/>
      <c r="AY1653" s="61"/>
      <c r="AZ1653" s="61"/>
      <c r="BA1653" s="61"/>
    </row>
    <row r="1654" spans="39:53" x14ac:dyDescent="0.2">
      <c r="AM1654" s="61"/>
      <c r="AN1654" s="61"/>
      <c r="AO1654" s="171"/>
      <c r="AP1654" s="61"/>
      <c r="AQ1654" s="61"/>
      <c r="AR1654" s="61"/>
      <c r="AS1654" s="61"/>
      <c r="AT1654" s="61"/>
      <c r="AU1654" s="61"/>
      <c r="AV1654" s="61"/>
      <c r="AW1654" s="61"/>
      <c r="AX1654" s="61"/>
      <c r="AY1654" s="61"/>
      <c r="AZ1654" s="61"/>
      <c r="BA1654" s="61"/>
    </row>
    <row r="1655" spans="39:53" x14ac:dyDescent="0.2">
      <c r="AM1655" s="61"/>
      <c r="AN1655" s="61"/>
      <c r="AO1655" s="171"/>
      <c r="AP1655" s="61"/>
      <c r="AQ1655" s="61"/>
      <c r="AR1655" s="61"/>
      <c r="AS1655" s="61"/>
      <c r="AT1655" s="61"/>
      <c r="AU1655" s="61"/>
      <c r="AV1655" s="61"/>
      <c r="AW1655" s="61"/>
      <c r="AX1655" s="61"/>
      <c r="AY1655" s="61"/>
      <c r="AZ1655" s="61"/>
      <c r="BA1655" s="61"/>
    </row>
    <row r="1656" spans="39:53" x14ac:dyDescent="0.2">
      <c r="AM1656" s="61"/>
      <c r="AN1656" s="61"/>
      <c r="AO1656" s="171"/>
      <c r="AP1656" s="61"/>
      <c r="AQ1656" s="61"/>
      <c r="AR1656" s="61"/>
      <c r="AS1656" s="61"/>
      <c r="AT1656" s="61"/>
      <c r="AU1656" s="61"/>
      <c r="AV1656" s="61"/>
      <c r="AW1656" s="61"/>
      <c r="AX1656" s="61"/>
      <c r="AY1656" s="61"/>
      <c r="AZ1656" s="61"/>
      <c r="BA1656" s="61"/>
    </row>
    <row r="1657" spans="39:53" x14ac:dyDescent="0.2">
      <c r="AM1657" s="61"/>
      <c r="AN1657" s="61"/>
      <c r="AO1657" s="171"/>
      <c r="AP1657" s="61"/>
      <c r="AQ1657" s="61"/>
      <c r="AR1657" s="61"/>
      <c r="AS1657" s="61"/>
      <c r="AT1657" s="61"/>
      <c r="AU1657" s="61"/>
      <c r="AV1657" s="61"/>
      <c r="AW1657" s="61"/>
      <c r="AX1657" s="61"/>
      <c r="AY1657" s="61"/>
      <c r="AZ1657" s="61"/>
      <c r="BA1657" s="61"/>
    </row>
    <row r="1658" spans="39:53" x14ac:dyDescent="0.2">
      <c r="AM1658" s="61"/>
      <c r="AN1658" s="61"/>
      <c r="AO1658" s="171"/>
      <c r="AP1658" s="61"/>
      <c r="AQ1658" s="61"/>
      <c r="AR1658" s="61"/>
      <c r="AS1658" s="61"/>
      <c r="AT1658" s="61"/>
      <c r="AU1658" s="61"/>
      <c r="AV1658" s="61"/>
      <c r="AW1658" s="61"/>
      <c r="AX1658" s="61"/>
      <c r="AY1658" s="61"/>
      <c r="AZ1658" s="61"/>
      <c r="BA1658" s="61"/>
    </row>
    <row r="1659" spans="39:53" x14ac:dyDescent="0.2">
      <c r="AM1659" s="61"/>
      <c r="AN1659" s="61"/>
      <c r="AO1659" s="171"/>
      <c r="AP1659" s="61"/>
      <c r="AQ1659" s="61"/>
      <c r="AR1659" s="61"/>
      <c r="AS1659" s="61"/>
      <c r="AT1659" s="61"/>
      <c r="AU1659" s="61"/>
      <c r="AV1659" s="61"/>
      <c r="AW1659" s="61"/>
      <c r="AX1659" s="61"/>
      <c r="AY1659" s="61"/>
      <c r="AZ1659" s="61"/>
      <c r="BA1659" s="61"/>
    </row>
    <row r="1660" spans="39:53" x14ac:dyDescent="0.2">
      <c r="AM1660" s="61"/>
      <c r="AN1660" s="61"/>
      <c r="AO1660" s="171"/>
      <c r="AP1660" s="61"/>
      <c r="AQ1660" s="61"/>
      <c r="AR1660" s="61"/>
      <c r="AS1660" s="61"/>
      <c r="AT1660" s="61"/>
      <c r="AU1660" s="61"/>
      <c r="AV1660" s="61"/>
      <c r="AW1660" s="61"/>
      <c r="AX1660" s="61"/>
      <c r="AY1660" s="61"/>
      <c r="AZ1660" s="61"/>
      <c r="BA1660" s="61"/>
    </row>
    <row r="1661" spans="39:53" x14ac:dyDescent="0.2">
      <c r="AM1661" s="61"/>
      <c r="AN1661" s="61"/>
      <c r="AO1661" s="171"/>
      <c r="AP1661" s="61"/>
      <c r="AQ1661" s="61"/>
      <c r="AR1661" s="61"/>
      <c r="AS1661" s="61"/>
      <c r="AT1661" s="61"/>
      <c r="AU1661" s="61"/>
      <c r="AV1661" s="61"/>
      <c r="AW1661" s="61"/>
      <c r="AX1661" s="61"/>
      <c r="AY1661" s="61"/>
      <c r="AZ1661" s="61"/>
      <c r="BA1661" s="61"/>
    </row>
    <row r="1662" spans="39:53" x14ac:dyDescent="0.2">
      <c r="AM1662" s="61"/>
      <c r="AN1662" s="61"/>
      <c r="AO1662" s="171"/>
      <c r="AP1662" s="61"/>
      <c r="AQ1662" s="61"/>
      <c r="AR1662" s="61"/>
      <c r="AS1662" s="61"/>
      <c r="AT1662" s="61"/>
      <c r="AU1662" s="61"/>
      <c r="AV1662" s="61"/>
      <c r="AW1662" s="61"/>
      <c r="AX1662" s="61"/>
      <c r="AY1662" s="61"/>
      <c r="AZ1662" s="61"/>
      <c r="BA1662" s="61"/>
    </row>
    <row r="1663" spans="39:53" x14ac:dyDescent="0.2">
      <c r="AM1663" s="61"/>
      <c r="AN1663" s="61"/>
      <c r="AO1663" s="171"/>
      <c r="AP1663" s="61"/>
      <c r="AQ1663" s="61"/>
      <c r="AR1663" s="61"/>
      <c r="AS1663" s="61"/>
      <c r="AT1663" s="61"/>
      <c r="AU1663" s="61"/>
      <c r="AV1663" s="61"/>
      <c r="AW1663" s="61"/>
      <c r="AX1663" s="61"/>
      <c r="AY1663" s="61"/>
      <c r="AZ1663" s="61"/>
      <c r="BA1663" s="61"/>
    </row>
    <row r="1664" spans="39:53" x14ac:dyDescent="0.2">
      <c r="AM1664" s="61"/>
      <c r="AN1664" s="61"/>
      <c r="AO1664" s="171"/>
      <c r="AP1664" s="61"/>
      <c r="AQ1664" s="61"/>
      <c r="AR1664" s="61"/>
      <c r="AS1664" s="61"/>
      <c r="AT1664" s="61"/>
      <c r="AU1664" s="61"/>
      <c r="AV1664" s="61"/>
      <c r="AW1664" s="61"/>
      <c r="AX1664" s="61"/>
      <c r="AY1664" s="61"/>
      <c r="AZ1664" s="61"/>
      <c r="BA1664" s="61"/>
    </row>
    <row r="1665" spans="39:53" x14ac:dyDescent="0.2">
      <c r="AM1665" s="61"/>
      <c r="AN1665" s="61"/>
      <c r="AO1665" s="171"/>
      <c r="AP1665" s="61"/>
      <c r="AQ1665" s="61"/>
      <c r="AR1665" s="61"/>
      <c r="AS1665" s="61"/>
      <c r="AT1665" s="61"/>
      <c r="AU1665" s="61"/>
      <c r="AV1665" s="61"/>
      <c r="AW1665" s="61"/>
      <c r="AX1665" s="61"/>
      <c r="AY1665" s="61"/>
      <c r="AZ1665" s="61"/>
      <c r="BA1665" s="61"/>
    </row>
    <row r="1666" spans="39:53" x14ac:dyDescent="0.2">
      <c r="AM1666" s="61"/>
      <c r="AN1666" s="61"/>
      <c r="AO1666" s="171"/>
      <c r="AP1666" s="61"/>
      <c r="AQ1666" s="61"/>
      <c r="AR1666" s="61"/>
      <c r="AS1666" s="61"/>
      <c r="AT1666" s="61"/>
      <c r="AU1666" s="61"/>
      <c r="AV1666" s="61"/>
      <c r="AW1666" s="61"/>
      <c r="AX1666" s="61"/>
      <c r="AY1666" s="61"/>
      <c r="AZ1666" s="61"/>
      <c r="BA1666" s="61"/>
    </row>
    <row r="1667" spans="39:53" x14ac:dyDescent="0.2">
      <c r="AM1667" s="61"/>
      <c r="AN1667" s="61"/>
      <c r="AO1667" s="171"/>
      <c r="AP1667" s="61"/>
      <c r="AQ1667" s="61"/>
      <c r="AR1667" s="61"/>
      <c r="AS1667" s="61"/>
      <c r="AT1667" s="61"/>
      <c r="AU1667" s="61"/>
      <c r="AV1667" s="61"/>
      <c r="AW1667" s="61"/>
      <c r="AX1667" s="61"/>
      <c r="AY1667" s="61"/>
      <c r="AZ1667" s="61"/>
      <c r="BA1667" s="61"/>
    </row>
    <row r="1668" spans="39:53" x14ac:dyDescent="0.2">
      <c r="AM1668" s="61"/>
      <c r="AN1668" s="61"/>
      <c r="AO1668" s="171"/>
      <c r="AP1668" s="61"/>
      <c r="AQ1668" s="61"/>
      <c r="AR1668" s="61"/>
      <c r="AS1668" s="61"/>
      <c r="AT1668" s="61"/>
      <c r="AU1668" s="61"/>
      <c r="AV1668" s="61"/>
      <c r="AW1668" s="61"/>
      <c r="AX1668" s="61"/>
      <c r="AY1668" s="61"/>
      <c r="AZ1668" s="61"/>
      <c r="BA1668" s="61"/>
    </row>
    <row r="1669" spans="39:53" x14ac:dyDescent="0.2">
      <c r="AM1669" s="61"/>
      <c r="AN1669" s="61"/>
      <c r="AO1669" s="171"/>
      <c r="AP1669" s="61"/>
      <c r="AQ1669" s="61"/>
      <c r="AR1669" s="61"/>
      <c r="AS1669" s="61"/>
      <c r="AT1669" s="61"/>
      <c r="AU1669" s="61"/>
      <c r="AV1669" s="61"/>
      <c r="AW1669" s="61"/>
      <c r="AX1669" s="61"/>
      <c r="AY1669" s="61"/>
      <c r="AZ1669" s="61"/>
      <c r="BA1669" s="61"/>
    </row>
    <row r="1670" spans="39:53" x14ac:dyDescent="0.2">
      <c r="AM1670" s="61"/>
      <c r="AN1670" s="61"/>
      <c r="AO1670" s="171"/>
      <c r="AP1670" s="61"/>
      <c r="AQ1670" s="61"/>
      <c r="AR1670" s="61"/>
      <c r="AS1670" s="61"/>
      <c r="AT1670" s="61"/>
      <c r="AU1670" s="61"/>
      <c r="AV1670" s="61"/>
      <c r="AW1670" s="61"/>
      <c r="AX1670" s="61"/>
      <c r="AY1670" s="61"/>
      <c r="AZ1670" s="61"/>
      <c r="BA1670" s="61"/>
    </row>
    <row r="1671" spans="39:53" x14ac:dyDescent="0.2">
      <c r="AM1671" s="61"/>
      <c r="AN1671" s="61"/>
      <c r="AO1671" s="171"/>
      <c r="AP1671" s="61"/>
      <c r="AQ1671" s="61"/>
      <c r="AR1671" s="61"/>
      <c r="AS1671" s="61"/>
      <c r="AT1671" s="61"/>
      <c r="AU1671" s="61"/>
      <c r="AV1671" s="61"/>
      <c r="AW1671" s="61"/>
      <c r="AX1671" s="61"/>
      <c r="AY1671" s="61"/>
      <c r="AZ1671" s="61"/>
      <c r="BA1671" s="61"/>
    </row>
    <row r="1672" spans="39:53" x14ac:dyDescent="0.2">
      <c r="AM1672" s="61"/>
      <c r="AN1672" s="61"/>
      <c r="AO1672" s="171"/>
      <c r="AP1672" s="61"/>
      <c r="AQ1672" s="61"/>
      <c r="AR1672" s="61"/>
      <c r="AS1672" s="61"/>
      <c r="AT1672" s="61"/>
      <c r="AU1672" s="61"/>
      <c r="AV1672" s="61"/>
      <c r="AW1672" s="61"/>
      <c r="AX1672" s="61"/>
      <c r="AY1672" s="61"/>
      <c r="AZ1672" s="61"/>
      <c r="BA1672" s="61"/>
    </row>
    <row r="1673" spans="39:53" x14ac:dyDescent="0.2">
      <c r="AM1673" s="61"/>
      <c r="AN1673" s="61"/>
      <c r="AO1673" s="171"/>
      <c r="AP1673" s="61"/>
      <c r="AQ1673" s="61"/>
      <c r="AR1673" s="61"/>
      <c r="AS1673" s="61"/>
      <c r="AT1673" s="61"/>
      <c r="AU1673" s="61"/>
      <c r="AV1673" s="61"/>
      <c r="AW1673" s="61"/>
      <c r="AX1673" s="61"/>
      <c r="AY1673" s="61"/>
      <c r="AZ1673" s="61"/>
      <c r="BA1673" s="61"/>
    </row>
    <row r="1674" spans="39:53" x14ac:dyDescent="0.2">
      <c r="AM1674" s="61"/>
      <c r="AN1674" s="61"/>
      <c r="AO1674" s="171"/>
      <c r="AP1674" s="61"/>
      <c r="AQ1674" s="61"/>
      <c r="AR1674" s="61"/>
      <c r="AS1674" s="61"/>
      <c r="AT1674" s="61"/>
      <c r="AU1674" s="61"/>
      <c r="AV1674" s="61"/>
      <c r="AW1674" s="61"/>
      <c r="AX1674" s="61"/>
      <c r="AY1674" s="61"/>
      <c r="AZ1674" s="61"/>
      <c r="BA1674" s="61"/>
    </row>
    <row r="1675" spans="39:53" x14ac:dyDescent="0.2">
      <c r="AM1675" s="61"/>
      <c r="AN1675" s="61"/>
      <c r="AO1675" s="171"/>
      <c r="AP1675" s="61"/>
      <c r="AQ1675" s="61"/>
      <c r="AR1675" s="61"/>
      <c r="AS1675" s="61"/>
      <c r="AT1675" s="61"/>
      <c r="AU1675" s="61"/>
      <c r="AV1675" s="61"/>
      <c r="AW1675" s="61"/>
      <c r="AX1675" s="61"/>
      <c r="AY1675" s="61"/>
      <c r="AZ1675" s="61"/>
      <c r="BA1675" s="61"/>
    </row>
    <row r="1676" spans="39:53" x14ac:dyDescent="0.2">
      <c r="AM1676" s="61"/>
      <c r="AN1676" s="61"/>
      <c r="AO1676" s="171"/>
      <c r="AP1676" s="61"/>
      <c r="AQ1676" s="61"/>
      <c r="AR1676" s="61"/>
      <c r="AS1676" s="61"/>
      <c r="AT1676" s="61"/>
      <c r="AU1676" s="61"/>
      <c r="AV1676" s="61"/>
      <c r="AW1676" s="61"/>
      <c r="AX1676" s="61"/>
      <c r="AY1676" s="61"/>
      <c r="AZ1676" s="61"/>
      <c r="BA1676" s="61"/>
    </row>
    <row r="1677" spans="39:53" x14ac:dyDescent="0.2">
      <c r="AM1677" s="61"/>
      <c r="AN1677" s="61"/>
      <c r="AO1677" s="171"/>
      <c r="AP1677" s="61"/>
      <c r="AQ1677" s="61"/>
      <c r="AR1677" s="61"/>
      <c r="AS1677" s="61"/>
      <c r="AT1677" s="61"/>
      <c r="AU1677" s="61"/>
      <c r="AV1677" s="61"/>
      <c r="AW1677" s="61"/>
      <c r="AX1677" s="61"/>
      <c r="AY1677" s="61"/>
      <c r="AZ1677" s="61"/>
      <c r="BA1677" s="61"/>
    </row>
    <row r="1678" spans="39:53" x14ac:dyDescent="0.2">
      <c r="AM1678" s="61"/>
      <c r="AN1678" s="61"/>
      <c r="AO1678" s="171"/>
      <c r="AP1678" s="61"/>
      <c r="AQ1678" s="61"/>
      <c r="AR1678" s="61"/>
      <c r="AS1678" s="61"/>
      <c r="AT1678" s="61"/>
      <c r="AU1678" s="61"/>
      <c r="AV1678" s="61"/>
      <c r="AW1678" s="61"/>
      <c r="AX1678" s="61"/>
      <c r="AY1678" s="61"/>
      <c r="AZ1678" s="61"/>
      <c r="BA1678" s="61"/>
    </row>
    <row r="1679" spans="39:53" x14ac:dyDescent="0.2">
      <c r="AM1679" s="61"/>
      <c r="AN1679" s="61"/>
      <c r="AO1679" s="171"/>
      <c r="AP1679" s="61"/>
      <c r="AQ1679" s="61"/>
      <c r="AR1679" s="61"/>
      <c r="AS1679" s="61"/>
      <c r="AT1679" s="61"/>
      <c r="AU1679" s="61"/>
      <c r="AV1679" s="61"/>
      <c r="AW1679" s="61"/>
      <c r="AX1679" s="61"/>
      <c r="AY1679" s="61"/>
      <c r="AZ1679" s="61"/>
      <c r="BA1679" s="61"/>
    </row>
    <row r="1680" spans="39:53" x14ac:dyDescent="0.2">
      <c r="AM1680" s="61"/>
      <c r="AN1680" s="61"/>
      <c r="AO1680" s="171"/>
      <c r="AP1680" s="61"/>
      <c r="AQ1680" s="61"/>
      <c r="AR1680" s="61"/>
      <c r="AS1680" s="61"/>
      <c r="AT1680" s="61"/>
      <c r="AU1680" s="61"/>
      <c r="AV1680" s="61"/>
      <c r="AW1680" s="61"/>
      <c r="AX1680" s="61"/>
      <c r="AY1680" s="61"/>
      <c r="AZ1680" s="61"/>
      <c r="BA1680" s="61"/>
    </row>
    <row r="1681" spans="39:53" x14ac:dyDescent="0.2">
      <c r="AM1681" s="61"/>
      <c r="AN1681" s="61"/>
      <c r="AO1681" s="171"/>
      <c r="AP1681" s="61"/>
      <c r="AQ1681" s="61"/>
      <c r="AR1681" s="61"/>
      <c r="AS1681" s="61"/>
      <c r="AT1681" s="61"/>
      <c r="AU1681" s="61"/>
      <c r="AV1681" s="61"/>
      <c r="AW1681" s="61"/>
      <c r="AX1681" s="61"/>
      <c r="AY1681" s="61"/>
      <c r="AZ1681" s="61"/>
      <c r="BA1681" s="61"/>
    </row>
    <row r="1682" spans="39:53" x14ac:dyDescent="0.2">
      <c r="AM1682" s="61"/>
      <c r="AN1682" s="61"/>
      <c r="AO1682" s="171"/>
      <c r="AP1682" s="61"/>
      <c r="AQ1682" s="61"/>
      <c r="AR1682" s="61"/>
      <c r="AS1682" s="61"/>
      <c r="AT1682" s="61"/>
      <c r="AU1682" s="61"/>
      <c r="AV1682" s="61"/>
      <c r="AW1682" s="61"/>
      <c r="AX1682" s="61"/>
      <c r="AY1682" s="61"/>
      <c r="AZ1682" s="61"/>
      <c r="BA1682" s="61"/>
    </row>
    <row r="1683" spans="39:53" x14ac:dyDescent="0.2">
      <c r="AM1683" s="61"/>
      <c r="AN1683" s="61"/>
      <c r="AO1683" s="171"/>
      <c r="AP1683" s="61"/>
      <c r="AQ1683" s="61"/>
      <c r="AR1683" s="61"/>
      <c r="AS1683" s="61"/>
      <c r="AT1683" s="61"/>
      <c r="AU1683" s="61"/>
      <c r="AV1683" s="61"/>
      <c r="AW1683" s="61"/>
      <c r="AX1683" s="61"/>
      <c r="AY1683" s="61"/>
      <c r="AZ1683" s="61"/>
      <c r="BA1683" s="61"/>
    </row>
    <row r="1684" spans="39:53" x14ac:dyDescent="0.2">
      <c r="AM1684" s="61"/>
      <c r="AN1684" s="61"/>
      <c r="AO1684" s="171"/>
      <c r="AP1684" s="61"/>
      <c r="AQ1684" s="61"/>
      <c r="AR1684" s="61"/>
      <c r="AS1684" s="61"/>
      <c r="AT1684" s="61"/>
      <c r="AU1684" s="61"/>
      <c r="AV1684" s="61"/>
      <c r="AW1684" s="61"/>
      <c r="AX1684" s="61"/>
      <c r="AY1684" s="61"/>
      <c r="AZ1684" s="61"/>
      <c r="BA1684" s="61"/>
    </row>
    <row r="1685" spans="39:53" x14ac:dyDescent="0.2">
      <c r="AM1685" s="61"/>
      <c r="AN1685" s="61"/>
      <c r="AO1685" s="171"/>
      <c r="AP1685" s="61"/>
      <c r="AQ1685" s="61"/>
      <c r="AR1685" s="61"/>
      <c r="AS1685" s="61"/>
      <c r="AT1685" s="61"/>
      <c r="AU1685" s="61"/>
      <c r="AV1685" s="61"/>
      <c r="AW1685" s="61"/>
      <c r="AX1685" s="61"/>
      <c r="AY1685" s="61"/>
      <c r="AZ1685" s="61"/>
      <c r="BA1685" s="61"/>
    </row>
    <row r="1686" spans="39:53" x14ac:dyDescent="0.2">
      <c r="AM1686" s="61"/>
      <c r="AN1686" s="61"/>
      <c r="AO1686" s="171"/>
      <c r="AP1686" s="61"/>
      <c r="AQ1686" s="61"/>
      <c r="AR1686" s="61"/>
      <c r="AS1686" s="61"/>
      <c r="AT1686" s="61"/>
      <c r="AU1686" s="61"/>
      <c r="AV1686" s="61"/>
      <c r="AW1686" s="61"/>
      <c r="AX1686" s="61"/>
      <c r="AY1686" s="61"/>
      <c r="AZ1686" s="61"/>
      <c r="BA1686" s="61"/>
    </row>
    <row r="1687" spans="39:53" x14ac:dyDescent="0.2">
      <c r="AM1687" s="61"/>
      <c r="AN1687" s="61"/>
      <c r="AO1687" s="171"/>
      <c r="AP1687" s="61"/>
      <c r="AQ1687" s="61"/>
      <c r="AR1687" s="61"/>
      <c r="AS1687" s="61"/>
      <c r="AT1687" s="61"/>
      <c r="AU1687" s="61"/>
      <c r="AV1687" s="61"/>
      <c r="AW1687" s="61"/>
      <c r="AX1687" s="61"/>
      <c r="AY1687" s="61"/>
      <c r="AZ1687" s="61"/>
      <c r="BA1687" s="61"/>
    </row>
    <row r="1688" spans="39:53" x14ac:dyDescent="0.2">
      <c r="AM1688" s="61"/>
      <c r="AN1688" s="61"/>
      <c r="AO1688" s="171"/>
      <c r="AP1688" s="61"/>
      <c r="AQ1688" s="61"/>
      <c r="AR1688" s="61"/>
      <c r="AS1688" s="61"/>
      <c r="AT1688" s="61"/>
      <c r="AU1688" s="61"/>
      <c r="AV1688" s="61"/>
      <c r="AW1688" s="61"/>
      <c r="AX1688" s="61"/>
      <c r="AY1688" s="61"/>
      <c r="AZ1688" s="61"/>
      <c r="BA1688" s="61"/>
    </row>
    <row r="1689" spans="39:53" x14ac:dyDescent="0.2">
      <c r="AM1689" s="61"/>
      <c r="AN1689" s="61"/>
      <c r="AO1689" s="171"/>
      <c r="AP1689" s="61"/>
      <c r="AQ1689" s="61"/>
      <c r="AR1689" s="61"/>
      <c r="AS1689" s="61"/>
      <c r="AT1689" s="61"/>
      <c r="AU1689" s="61"/>
      <c r="AV1689" s="61"/>
      <c r="AW1689" s="61"/>
      <c r="AX1689" s="61"/>
      <c r="AY1689" s="61"/>
      <c r="AZ1689" s="61"/>
      <c r="BA1689" s="61"/>
    </row>
    <row r="1690" spans="39:53" x14ac:dyDescent="0.2">
      <c r="AM1690" s="61"/>
      <c r="AN1690" s="61"/>
      <c r="AO1690" s="171"/>
      <c r="AP1690" s="61"/>
      <c r="AQ1690" s="61"/>
      <c r="AR1690" s="61"/>
      <c r="AS1690" s="61"/>
      <c r="AT1690" s="61"/>
      <c r="AU1690" s="61"/>
      <c r="AV1690" s="61"/>
      <c r="AW1690" s="61"/>
      <c r="AX1690" s="61"/>
      <c r="AY1690" s="61"/>
      <c r="AZ1690" s="61"/>
      <c r="BA1690" s="61"/>
    </row>
    <row r="1691" spans="39:53" x14ac:dyDescent="0.2">
      <c r="AM1691" s="61"/>
      <c r="AN1691" s="61"/>
      <c r="AO1691" s="171"/>
      <c r="AP1691" s="61"/>
      <c r="AQ1691" s="61"/>
      <c r="AR1691" s="61"/>
      <c r="AS1691" s="61"/>
      <c r="AT1691" s="61"/>
      <c r="AU1691" s="61"/>
      <c r="AV1691" s="61"/>
      <c r="AW1691" s="61"/>
      <c r="AX1691" s="61"/>
      <c r="AY1691" s="61"/>
      <c r="AZ1691" s="61"/>
      <c r="BA1691" s="61"/>
    </row>
    <row r="1692" spans="39:53" x14ac:dyDescent="0.2">
      <c r="AM1692" s="61"/>
      <c r="AN1692" s="61"/>
      <c r="AO1692" s="171"/>
      <c r="AP1692" s="61"/>
      <c r="AQ1692" s="61"/>
      <c r="AR1692" s="61"/>
      <c r="AS1692" s="61"/>
      <c r="AT1692" s="61"/>
      <c r="AU1692" s="61"/>
      <c r="AV1692" s="61"/>
      <c r="AW1692" s="61"/>
      <c r="AX1692" s="61"/>
      <c r="AY1692" s="61"/>
      <c r="AZ1692" s="61"/>
      <c r="BA1692" s="61"/>
    </row>
    <row r="1693" spans="39:53" x14ac:dyDescent="0.2">
      <c r="AM1693" s="61"/>
      <c r="AN1693" s="61"/>
      <c r="AO1693" s="171"/>
      <c r="AP1693" s="61"/>
      <c r="AQ1693" s="61"/>
      <c r="AR1693" s="61"/>
      <c r="AS1693" s="61"/>
      <c r="AT1693" s="61"/>
      <c r="AU1693" s="61"/>
      <c r="AV1693" s="61"/>
      <c r="AW1693" s="61"/>
      <c r="AX1693" s="61"/>
      <c r="AY1693" s="61"/>
      <c r="AZ1693" s="61"/>
      <c r="BA1693" s="61"/>
    </row>
    <row r="1694" spans="39:53" x14ac:dyDescent="0.2">
      <c r="AM1694" s="61"/>
      <c r="AN1694" s="61"/>
      <c r="AO1694" s="171"/>
      <c r="AP1694" s="61"/>
      <c r="AQ1694" s="61"/>
      <c r="AR1694" s="61"/>
      <c r="AS1694" s="61"/>
      <c r="AT1694" s="61"/>
      <c r="AU1694" s="61"/>
      <c r="AV1694" s="61"/>
      <c r="AW1694" s="61"/>
      <c r="AX1694" s="61"/>
      <c r="AY1694" s="61"/>
      <c r="AZ1694" s="61"/>
      <c r="BA1694" s="61"/>
    </row>
    <row r="1695" spans="39:53" x14ac:dyDescent="0.2">
      <c r="AM1695" s="61"/>
      <c r="AN1695" s="61"/>
      <c r="AO1695" s="171"/>
      <c r="AP1695" s="61"/>
      <c r="AQ1695" s="61"/>
      <c r="AR1695" s="61"/>
      <c r="AS1695" s="61"/>
      <c r="AT1695" s="61"/>
      <c r="AU1695" s="61"/>
      <c r="AV1695" s="61"/>
      <c r="AW1695" s="61"/>
      <c r="AX1695" s="61"/>
      <c r="AY1695" s="61"/>
      <c r="AZ1695" s="61"/>
      <c r="BA1695" s="61"/>
    </row>
    <row r="1696" spans="39:53" x14ac:dyDescent="0.2">
      <c r="AM1696" s="61"/>
      <c r="AN1696" s="61"/>
      <c r="AO1696" s="171"/>
      <c r="AP1696" s="61"/>
      <c r="AQ1696" s="61"/>
      <c r="AR1696" s="61"/>
      <c r="AS1696" s="61"/>
      <c r="AT1696" s="61"/>
      <c r="AU1696" s="61"/>
      <c r="AV1696" s="61"/>
      <c r="AW1696" s="61"/>
      <c r="AX1696" s="61"/>
      <c r="AY1696" s="61"/>
      <c r="AZ1696" s="61"/>
      <c r="BA1696" s="61"/>
    </row>
    <row r="1697" spans="39:53" x14ac:dyDescent="0.2">
      <c r="AM1697" s="61"/>
      <c r="AN1697" s="61"/>
      <c r="AO1697" s="171"/>
      <c r="AP1697" s="61"/>
      <c r="AQ1697" s="61"/>
      <c r="AR1697" s="61"/>
      <c r="AS1697" s="61"/>
      <c r="AT1697" s="61"/>
      <c r="AU1697" s="61"/>
      <c r="AV1697" s="61"/>
      <c r="AW1697" s="61"/>
      <c r="AX1697" s="61"/>
      <c r="AY1697" s="61"/>
      <c r="AZ1697" s="61"/>
      <c r="BA1697" s="61"/>
    </row>
    <row r="1698" spans="39:53" x14ac:dyDescent="0.2">
      <c r="AM1698" s="61"/>
      <c r="AN1698" s="61"/>
      <c r="AO1698" s="171"/>
      <c r="AP1698" s="61"/>
      <c r="AQ1698" s="61"/>
      <c r="AR1698" s="61"/>
      <c r="AS1698" s="61"/>
      <c r="AT1698" s="61"/>
      <c r="AU1698" s="61"/>
      <c r="AV1698" s="61"/>
      <c r="AW1698" s="61"/>
      <c r="AX1698" s="61"/>
      <c r="AY1698" s="61"/>
      <c r="AZ1698" s="61"/>
      <c r="BA1698" s="61"/>
    </row>
    <row r="1699" spans="39:53" x14ac:dyDescent="0.2">
      <c r="AM1699" s="61"/>
      <c r="AN1699" s="61"/>
      <c r="AO1699" s="171"/>
      <c r="AP1699" s="61"/>
      <c r="AQ1699" s="61"/>
      <c r="AR1699" s="61"/>
      <c r="AS1699" s="61"/>
      <c r="AT1699" s="61"/>
      <c r="AU1699" s="61"/>
      <c r="AV1699" s="61"/>
      <c r="AW1699" s="61"/>
      <c r="AX1699" s="61"/>
      <c r="AY1699" s="61"/>
      <c r="AZ1699" s="61"/>
      <c r="BA1699" s="61"/>
    </row>
    <row r="1700" spans="39:53" x14ac:dyDescent="0.2">
      <c r="AM1700" s="61"/>
      <c r="AN1700" s="61"/>
      <c r="AO1700" s="171"/>
      <c r="AP1700" s="61"/>
      <c r="AQ1700" s="61"/>
      <c r="AR1700" s="61"/>
      <c r="AS1700" s="61"/>
      <c r="AT1700" s="61"/>
      <c r="AU1700" s="61"/>
      <c r="AV1700" s="61"/>
      <c r="AW1700" s="61"/>
      <c r="AX1700" s="61"/>
      <c r="AY1700" s="61"/>
      <c r="AZ1700" s="61"/>
      <c r="BA1700" s="61"/>
    </row>
    <row r="1701" spans="39:53" x14ac:dyDescent="0.2">
      <c r="AM1701" s="61"/>
      <c r="AN1701" s="61"/>
      <c r="AO1701" s="171"/>
      <c r="AP1701" s="61"/>
      <c r="AQ1701" s="61"/>
      <c r="AR1701" s="61"/>
      <c r="AS1701" s="61"/>
      <c r="AT1701" s="61"/>
      <c r="AU1701" s="61"/>
      <c r="AV1701" s="61"/>
      <c r="AW1701" s="61"/>
      <c r="AX1701" s="61"/>
      <c r="AY1701" s="61"/>
      <c r="AZ1701" s="61"/>
      <c r="BA1701" s="61"/>
    </row>
    <row r="1702" spans="39:53" x14ac:dyDescent="0.2">
      <c r="AM1702" s="61"/>
      <c r="AN1702" s="61"/>
      <c r="AO1702" s="171"/>
      <c r="AP1702" s="61"/>
      <c r="AQ1702" s="61"/>
      <c r="AR1702" s="61"/>
      <c r="AS1702" s="61"/>
      <c r="AT1702" s="61"/>
      <c r="AU1702" s="61"/>
      <c r="AV1702" s="61"/>
      <c r="AW1702" s="61"/>
      <c r="AX1702" s="61"/>
      <c r="AY1702" s="61"/>
      <c r="AZ1702" s="61"/>
      <c r="BA1702" s="61"/>
    </row>
    <row r="1703" spans="39:53" x14ac:dyDescent="0.2">
      <c r="AM1703" s="61"/>
      <c r="AN1703" s="61"/>
      <c r="AO1703" s="171"/>
      <c r="AP1703" s="61"/>
      <c r="AQ1703" s="61"/>
      <c r="AR1703" s="61"/>
      <c r="AS1703" s="61"/>
      <c r="AT1703" s="61"/>
      <c r="AU1703" s="61"/>
      <c r="AV1703" s="61"/>
      <c r="AW1703" s="61"/>
      <c r="AX1703" s="61"/>
      <c r="AY1703" s="61"/>
      <c r="AZ1703" s="61"/>
      <c r="BA1703" s="61"/>
    </row>
    <row r="1704" spans="39:53" x14ac:dyDescent="0.2">
      <c r="AM1704" s="61"/>
      <c r="AN1704" s="61"/>
      <c r="AO1704" s="171"/>
      <c r="AP1704" s="61"/>
      <c r="AQ1704" s="61"/>
      <c r="AR1704" s="61"/>
      <c r="AS1704" s="61"/>
      <c r="AT1704" s="61"/>
      <c r="AU1704" s="61"/>
      <c r="AV1704" s="61"/>
      <c r="AW1704" s="61"/>
      <c r="AX1704" s="61"/>
      <c r="AY1704" s="61"/>
      <c r="AZ1704" s="61"/>
      <c r="BA1704" s="61"/>
    </row>
    <row r="1705" spans="39:53" x14ac:dyDescent="0.2">
      <c r="AM1705" s="61"/>
      <c r="AN1705" s="61"/>
      <c r="AO1705" s="171"/>
      <c r="AP1705" s="61"/>
      <c r="AQ1705" s="61"/>
      <c r="AR1705" s="61"/>
      <c r="AS1705" s="61"/>
      <c r="AT1705" s="61"/>
      <c r="AU1705" s="61"/>
      <c r="AV1705" s="61"/>
      <c r="AW1705" s="61"/>
      <c r="AX1705" s="61"/>
      <c r="AY1705" s="61"/>
      <c r="AZ1705" s="61"/>
      <c r="BA1705" s="61"/>
    </row>
    <row r="1706" spans="39:53" x14ac:dyDescent="0.2">
      <c r="AM1706" s="61"/>
      <c r="AN1706" s="61"/>
      <c r="AO1706" s="171"/>
      <c r="AP1706" s="61"/>
      <c r="AQ1706" s="61"/>
      <c r="AR1706" s="61"/>
      <c r="AS1706" s="61"/>
      <c r="AT1706" s="61"/>
      <c r="AU1706" s="61"/>
      <c r="AV1706" s="61"/>
      <c r="AW1706" s="61"/>
      <c r="AX1706" s="61"/>
      <c r="AY1706" s="61"/>
      <c r="AZ1706" s="61"/>
      <c r="BA1706" s="61"/>
    </row>
    <row r="1707" spans="39:53" x14ac:dyDescent="0.2">
      <c r="AM1707" s="61"/>
      <c r="AN1707" s="61"/>
      <c r="AO1707" s="171"/>
      <c r="AP1707" s="61"/>
      <c r="AQ1707" s="61"/>
      <c r="AR1707" s="61"/>
      <c r="AS1707" s="61"/>
      <c r="AT1707" s="61"/>
      <c r="AU1707" s="61"/>
      <c r="AV1707" s="61"/>
      <c r="AW1707" s="61"/>
      <c r="AX1707" s="61"/>
      <c r="AY1707" s="61"/>
      <c r="AZ1707" s="61"/>
      <c r="BA1707" s="61"/>
    </row>
    <row r="1708" spans="39:53" x14ac:dyDescent="0.2">
      <c r="AM1708" s="61"/>
      <c r="AN1708" s="61"/>
      <c r="AO1708" s="171"/>
      <c r="AP1708" s="61"/>
      <c r="AQ1708" s="61"/>
      <c r="AR1708" s="61"/>
      <c r="AS1708" s="61"/>
      <c r="AT1708" s="61"/>
      <c r="AU1708" s="61"/>
      <c r="AV1708" s="61"/>
      <c r="AW1708" s="61"/>
      <c r="AX1708" s="61"/>
      <c r="AY1708" s="61"/>
      <c r="AZ1708" s="61"/>
      <c r="BA1708" s="61"/>
    </row>
    <row r="1709" spans="39:53" x14ac:dyDescent="0.2">
      <c r="AM1709" s="61"/>
      <c r="AN1709" s="61"/>
      <c r="AO1709" s="171"/>
      <c r="AP1709" s="61"/>
      <c r="AQ1709" s="61"/>
      <c r="AR1709" s="61"/>
      <c r="AS1709" s="61"/>
      <c r="AT1709" s="61"/>
      <c r="AU1709" s="61"/>
      <c r="AV1709" s="61"/>
      <c r="AW1709" s="61"/>
      <c r="AX1709" s="61"/>
      <c r="AY1709" s="61"/>
      <c r="AZ1709" s="61"/>
      <c r="BA1709" s="61"/>
    </row>
    <row r="1710" spans="39:53" x14ac:dyDescent="0.2">
      <c r="AM1710" s="61"/>
      <c r="AN1710" s="61"/>
      <c r="AO1710" s="171"/>
      <c r="AP1710" s="61"/>
      <c r="AQ1710" s="61"/>
      <c r="AR1710" s="61"/>
      <c r="AS1710" s="61"/>
      <c r="AT1710" s="61"/>
      <c r="AU1710" s="61"/>
      <c r="AV1710" s="61"/>
      <c r="AW1710" s="61"/>
      <c r="AX1710" s="61"/>
      <c r="AY1710" s="61"/>
      <c r="AZ1710" s="61"/>
      <c r="BA1710" s="61"/>
    </row>
    <row r="1711" spans="39:53" x14ac:dyDescent="0.2">
      <c r="AM1711" s="61"/>
      <c r="AN1711" s="61"/>
      <c r="AO1711" s="171"/>
      <c r="AP1711" s="61"/>
      <c r="AQ1711" s="61"/>
      <c r="AR1711" s="61"/>
      <c r="AS1711" s="61"/>
      <c r="AT1711" s="61"/>
      <c r="AU1711" s="61"/>
      <c r="AV1711" s="61"/>
      <c r="AW1711" s="61"/>
      <c r="AX1711" s="61"/>
      <c r="AY1711" s="61"/>
      <c r="AZ1711" s="61"/>
      <c r="BA1711" s="61"/>
    </row>
    <row r="1712" spans="39:53" x14ac:dyDescent="0.2">
      <c r="AM1712" s="61"/>
      <c r="AN1712" s="61"/>
      <c r="AO1712" s="171"/>
      <c r="AP1712" s="61"/>
      <c r="AQ1712" s="61"/>
      <c r="AR1712" s="61"/>
      <c r="AS1712" s="61"/>
      <c r="AT1712" s="61"/>
      <c r="AU1712" s="61"/>
      <c r="AV1712" s="61"/>
      <c r="AW1712" s="61"/>
      <c r="AX1712" s="61"/>
      <c r="AY1712" s="61"/>
      <c r="AZ1712" s="61"/>
      <c r="BA1712" s="61"/>
    </row>
    <row r="1713" spans="39:53" x14ac:dyDescent="0.2">
      <c r="AM1713" s="61"/>
      <c r="AN1713" s="61"/>
      <c r="AO1713" s="171"/>
      <c r="AP1713" s="61"/>
      <c r="AQ1713" s="61"/>
      <c r="AR1713" s="61"/>
      <c r="AS1713" s="61"/>
      <c r="AT1713" s="61"/>
      <c r="AU1713" s="61"/>
      <c r="AV1713" s="61"/>
      <c r="AW1713" s="61"/>
      <c r="AX1713" s="61"/>
      <c r="AY1713" s="61"/>
      <c r="AZ1713" s="61"/>
      <c r="BA1713" s="61"/>
    </row>
    <row r="1714" spans="39:53" x14ac:dyDescent="0.2">
      <c r="AM1714" s="61"/>
      <c r="AN1714" s="61"/>
      <c r="AO1714" s="171"/>
      <c r="AP1714" s="61"/>
      <c r="AQ1714" s="61"/>
      <c r="AR1714" s="61"/>
      <c r="AS1714" s="61"/>
      <c r="AT1714" s="61"/>
      <c r="AU1714" s="61"/>
      <c r="AV1714" s="61"/>
      <c r="AW1714" s="61"/>
      <c r="AX1714" s="61"/>
      <c r="AY1714" s="61"/>
      <c r="AZ1714" s="61"/>
      <c r="BA1714" s="61"/>
    </row>
    <row r="1715" spans="39:53" x14ac:dyDescent="0.2">
      <c r="AM1715" s="61"/>
      <c r="AN1715" s="61"/>
      <c r="AO1715" s="171"/>
      <c r="AP1715" s="61"/>
      <c r="AQ1715" s="61"/>
      <c r="AR1715" s="61"/>
      <c r="AS1715" s="61"/>
      <c r="AT1715" s="61"/>
      <c r="AU1715" s="61"/>
      <c r="AV1715" s="61"/>
      <c r="AW1715" s="61"/>
      <c r="AX1715" s="61"/>
      <c r="AY1715" s="61"/>
      <c r="AZ1715" s="61"/>
      <c r="BA1715" s="61"/>
    </row>
    <row r="1716" spans="39:53" x14ac:dyDescent="0.2">
      <c r="AM1716" s="61"/>
      <c r="AN1716" s="61"/>
      <c r="AO1716" s="171"/>
      <c r="AP1716" s="61"/>
      <c r="AQ1716" s="61"/>
      <c r="AR1716" s="61"/>
      <c r="AS1716" s="61"/>
      <c r="AT1716" s="61"/>
      <c r="AU1716" s="61"/>
      <c r="AV1716" s="61"/>
      <c r="AW1716" s="61"/>
      <c r="AX1716" s="61"/>
      <c r="AY1716" s="61"/>
      <c r="AZ1716" s="61"/>
      <c r="BA1716" s="61"/>
    </row>
    <row r="1717" spans="39:53" x14ac:dyDescent="0.2">
      <c r="AM1717" s="61"/>
      <c r="AN1717" s="61"/>
      <c r="AO1717" s="171"/>
      <c r="AP1717" s="61"/>
      <c r="AQ1717" s="61"/>
      <c r="AR1717" s="61"/>
      <c r="AS1717" s="61"/>
      <c r="AT1717" s="61"/>
      <c r="AU1717" s="61"/>
      <c r="AV1717" s="61"/>
      <c r="AW1717" s="61"/>
      <c r="AX1717" s="61"/>
      <c r="AY1717" s="61"/>
      <c r="AZ1717" s="61"/>
      <c r="BA1717" s="61"/>
    </row>
    <row r="1718" spans="39:53" x14ac:dyDescent="0.2">
      <c r="AM1718" s="61"/>
      <c r="AN1718" s="61"/>
      <c r="AO1718" s="171"/>
      <c r="AP1718" s="61"/>
      <c r="AQ1718" s="61"/>
      <c r="AR1718" s="61"/>
      <c r="AS1718" s="61"/>
      <c r="AT1718" s="61"/>
      <c r="AU1718" s="61"/>
      <c r="AV1718" s="61"/>
      <c r="AW1718" s="61"/>
      <c r="AX1718" s="61"/>
      <c r="AY1718" s="61"/>
      <c r="AZ1718" s="61"/>
      <c r="BA1718" s="61"/>
    </row>
    <row r="1719" spans="39:53" x14ac:dyDescent="0.2">
      <c r="AM1719" s="61"/>
      <c r="AN1719" s="61"/>
      <c r="AO1719" s="171"/>
      <c r="AP1719" s="61"/>
      <c r="AQ1719" s="61"/>
      <c r="AR1719" s="61"/>
      <c r="AS1719" s="61"/>
      <c r="AT1719" s="61"/>
      <c r="AU1719" s="61"/>
      <c r="AV1719" s="61"/>
      <c r="AW1719" s="61"/>
      <c r="AX1719" s="61"/>
      <c r="AY1719" s="61"/>
      <c r="AZ1719" s="61"/>
      <c r="BA1719" s="61"/>
    </row>
    <row r="1720" spans="39:53" x14ac:dyDescent="0.2">
      <c r="AM1720" s="61"/>
      <c r="AN1720" s="61"/>
      <c r="AO1720" s="171"/>
      <c r="AP1720" s="61"/>
      <c r="AQ1720" s="61"/>
      <c r="AR1720" s="61"/>
      <c r="AS1720" s="61"/>
      <c r="AT1720" s="61"/>
      <c r="AU1720" s="61"/>
      <c r="AV1720" s="61"/>
      <c r="AW1720" s="61"/>
      <c r="AX1720" s="61"/>
      <c r="AY1720" s="61"/>
      <c r="AZ1720" s="61"/>
      <c r="BA1720" s="61"/>
    </row>
    <row r="1721" spans="39:53" x14ac:dyDescent="0.2">
      <c r="AM1721" s="61"/>
      <c r="AN1721" s="61"/>
      <c r="AO1721" s="171"/>
      <c r="AP1721" s="61"/>
      <c r="AQ1721" s="61"/>
      <c r="AR1721" s="61"/>
      <c r="AS1721" s="61"/>
      <c r="AT1721" s="61"/>
      <c r="AU1721" s="61"/>
      <c r="AV1721" s="61"/>
      <c r="AW1721" s="61"/>
      <c r="AX1721" s="61"/>
      <c r="AY1721" s="61"/>
      <c r="AZ1721" s="61"/>
      <c r="BA1721" s="61"/>
    </row>
    <row r="1722" spans="39:53" x14ac:dyDescent="0.2">
      <c r="AM1722" s="61"/>
      <c r="AN1722" s="61"/>
      <c r="AO1722" s="171"/>
      <c r="AP1722" s="61"/>
      <c r="AQ1722" s="61"/>
      <c r="AR1722" s="61"/>
      <c r="AS1722" s="61"/>
      <c r="AT1722" s="61"/>
      <c r="AU1722" s="61"/>
      <c r="AV1722" s="61"/>
      <c r="AW1722" s="61"/>
      <c r="AX1722" s="61"/>
      <c r="AY1722" s="61"/>
      <c r="AZ1722" s="61"/>
      <c r="BA1722" s="61"/>
    </row>
    <row r="1723" spans="39:53" x14ac:dyDescent="0.2">
      <c r="AM1723" s="61"/>
      <c r="AN1723" s="61"/>
      <c r="AO1723" s="171"/>
      <c r="AP1723" s="61"/>
      <c r="AQ1723" s="61"/>
      <c r="AR1723" s="61"/>
      <c r="AS1723" s="61"/>
      <c r="AT1723" s="61"/>
      <c r="AU1723" s="61"/>
      <c r="AV1723" s="61"/>
      <c r="AW1723" s="61"/>
      <c r="AX1723" s="61"/>
      <c r="AY1723" s="61"/>
      <c r="AZ1723" s="61"/>
      <c r="BA1723" s="61"/>
    </row>
    <row r="1724" spans="39:53" x14ac:dyDescent="0.2">
      <c r="AM1724" s="61"/>
      <c r="AN1724" s="61"/>
      <c r="AO1724" s="171"/>
      <c r="AP1724" s="61"/>
      <c r="AQ1724" s="61"/>
      <c r="AR1724" s="61"/>
      <c r="AS1724" s="61"/>
      <c r="AT1724" s="61"/>
      <c r="AU1724" s="61"/>
      <c r="AV1724" s="61"/>
      <c r="AW1724" s="61"/>
      <c r="AX1724" s="61"/>
      <c r="AY1724" s="61"/>
      <c r="AZ1724" s="61"/>
      <c r="BA1724" s="61"/>
    </row>
    <row r="1725" spans="39:53" x14ac:dyDescent="0.2">
      <c r="AM1725" s="61"/>
      <c r="AN1725" s="61"/>
      <c r="AO1725" s="171"/>
      <c r="AP1725" s="61"/>
      <c r="AQ1725" s="61"/>
      <c r="AR1725" s="61"/>
      <c r="AS1725" s="61"/>
      <c r="AT1725" s="61"/>
      <c r="AU1725" s="61"/>
      <c r="AV1725" s="61"/>
      <c r="AW1725" s="61"/>
      <c r="AX1725" s="61"/>
      <c r="AY1725" s="61"/>
      <c r="AZ1725" s="61"/>
      <c r="BA1725" s="61"/>
    </row>
    <row r="1726" spans="39:53" x14ac:dyDescent="0.2">
      <c r="AM1726" s="61"/>
      <c r="AN1726" s="61"/>
      <c r="AO1726" s="171"/>
      <c r="AP1726" s="61"/>
      <c r="AQ1726" s="61"/>
      <c r="AR1726" s="61"/>
      <c r="AS1726" s="61"/>
      <c r="AT1726" s="61"/>
      <c r="AU1726" s="61"/>
      <c r="AV1726" s="61"/>
      <c r="AW1726" s="61"/>
      <c r="AX1726" s="61"/>
      <c r="AY1726" s="61"/>
      <c r="AZ1726" s="61"/>
      <c r="BA1726" s="61"/>
    </row>
    <row r="1727" spans="39:53" x14ac:dyDescent="0.2">
      <c r="AM1727" s="61"/>
      <c r="AN1727" s="61"/>
      <c r="AO1727" s="171"/>
      <c r="AP1727" s="61"/>
      <c r="AQ1727" s="61"/>
      <c r="AR1727" s="61"/>
      <c r="AS1727" s="61"/>
      <c r="AT1727" s="61"/>
      <c r="AU1727" s="61"/>
      <c r="AV1727" s="61"/>
      <c r="AW1727" s="61"/>
      <c r="AX1727" s="61"/>
      <c r="AY1727" s="61"/>
      <c r="AZ1727" s="61"/>
      <c r="BA1727" s="61"/>
    </row>
    <row r="1728" spans="39:53" x14ac:dyDescent="0.2">
      <c r="AM1728" s="61"/>
      <c r="AN1728" s="61"/>
      <c r="AO1728" s="171"/>
      <c r="AP1728" s="61"/>
      <c r="AQ1728" s="61"/>
      <c r="AR1728" s="61"/>
      <c r="AS1728" s="61"/>
      <c r="AT1728" s="61"/>
      <c r="AU1728" s="61"/>
      <c r="AV1728" s="61"/>
      <c r="AW1728" s="61"/>
      <c r="AX1728" s="61"/>
      <c r="AY1728" s="61"/>
      <c r="AZ1728" s="61"/>
      <c r="BA1728" s="61"/>
    </row>
    <row r="1729" spans="39:53" x14ac:dyDescent="0.2">
      <c r="AM1729" s="61"/>
      <c r="AN1729" s="61"/>
      <c r="AO1729" s="171"/>
      <c r="AP1729" s="61"/>
      <c r="AQ1729" s="61"/>
      <c r="AR1729" s="61"/>
      <c r="AS1729" s="61"/>
      <c r="AT1729" s="61"/>
      <c r="AU1729" s="61"/>
      <c r="AV1729" s="61"/>
      <c r="AW1729" s="61"/>
      <c r="AX1729" s="61"/>
      <c r="AY1729" s="61"/>
      <c r="AZ1729" s="61"/>
      <c r="BA1729" s="61"/>
    </row>
    <row r="1730" spans="39:53" x14ac:dyDescent="0.2">
      <c r="AM1730" s="61"/>
      <c r="AN1730" s="61"/>
      <c r="AO1730" s="171"/>
      <c r="AP1730" s="61"/>
      <c r="AQ1730" s="61"/>
      <c r="AR1730" s="61"/>
      <c r="AS1730" s="61"/>
      <c r="AT1730" s="61"/>
      <c r="AU1730" s="61"/>
      <c r="AV1730" s="61"/>
      <c r="AW1730" s="61"/>
      <c r="AX1730" s="61"/>
      <c r="AY1730" s="61"/>
      <c r="AZ1730" s="61"/>
      <c r="BA1730" s="61"/>
    </row>
    <row r="1731" spans="39:53" x14ac:dyDescent="0.2">
      <c r="AM1731" s="61"/>
      <c r="AN1731" s="61"/>
      <c r="AO1731" s="171"/>
      <c r="AP1731" s="61"/>
      <c r="AQ1731" s="61"/>
      <c r="AR1731" s="61"/>
      <c r="AS1731" s="61"/>
      <c r="AT1731" s="61"/>
      <c r="AU1731" s="61"/>
      <c r="AV1731" s="61"/>
      <c r="AW1731" s="61"/>
      <c r="AX1731" s="61"/>
      <c r="AY1731" s="61"/>
      <c r="AZ1731" s="61"/>
      <c r="BA1731" s="61"/>
    </row>
    <row r="1732" spans="39:53" x14ac:dyDescent="0.2">
      <c r="AM1732" s="61"/>
      <c r="AN1732" s="61"/>
      <c r="AO1732" s="171"/>
      <c r="AP1732" s="61"/>
      <c r="AQ1732" s="61"/>
      <c r="AR1732" s="61"/>
      <c r="AS1732" s="61"/>
      <c r="AT1732" s="61"/>
      <c r="AU1732" s="61"/>
      <c r="AV1732" s="61"/>
      <c r="AW1732" s="61"/>
      <c r="AX1732" s="61"/>
      <c r="AY1732" s="61"/>
      <c r="AZ1732" s="61"/>
      <c r="BA1732" s="61"/>
    </row>
    <row r="1733" spans="39:53" x14ac:dyDescent="0.2">
      <c r="AM1733" s="61"/>
      <c r="AN1733" s="61"/>
      <c r="AO1733" s="171"/>
      <c r="AP1733" s="61"/>
      <c r="AQ1733" s="61"/>
      <c r="AR1733" s="61"/>
      <c r="AS1733" s="61"/>
      <c r="AT1733" s="61"/>
      <c r="AU1733" s="61"/>
      <c r="AV1733" s="61"/>
      <c r="AW1733" s="61"/>
      <c r="AX1733" s="61"/>
      <c r="AY1733" s="61"/>
      <c r="AZ1733" s="61"/>
      <c r="BA1733" s="61"/>
    </row>
    <row r="1734" spans="39:53" x14ac:dyDescent="0.2">
      <c r="AM1734" s="61"/>
      <c r="AN1734" s="61"/>
      <c r="AO1734" s="171"/>
      <c r="AP1734" s="61"/>
      <c r="AQ1734" s="61"/>
      <c r="AR1734" s="61"/>
      <c r="AS1734" s="61"/>
      <c r="AT1734" s="61"/>
      <c r="AU1734" s="61"/>
      <c r="AV1734" s="61"/>
      <c r="AW1734" s="61"/>
      <c r="AX1734" s="61"/>
      <c r="AY1734" s="61"/>
      <c r="AZ1734" s="61"/>
      <c r="BA1734" s="61"/>
    </row>
    <row r="1735" spans="39:53" x14ac:dyDescent="0.2">
      <c r="AM1735" s="61"/>
      <c r="AN1735" s="61"/>
      <c r="AO1735" s="171"/>
      <c r="AP1735" s="61"/>
      <c r="AQ1735" s="61"/>
      <c r="AR1735" s="61"/>
      <c r="AS1735" s="61"/>
      <c r="AT1735" s="61"/>
      <c r="AU1735" s="61"/>
      <c r="AV1735" s="61"/>
      <c r="AW1735" s="61"/>
      <c r="AX1735" s="61"/>
      <c r="AY1735" s="61"/>
      <c r="AZ1735" s="61"/>
      <c r="BA1735" s="61"/>
    </row>
    <row r="1736" spans="39:53" x14ac:dyDescent="0.2">
      <c r="AM1736" s="61"/>
      <c r="AN1736" s="61"/>
      <c r="AO1736" s="171"/>
      <c r="AP1736" s="61"/>
      <c r="AQ1736" s="61"/>
      <c r="AR1736" s="61"/>
      <c r="AS1736" s="61"/>
      <c r="AT1736" s="61"/>
      <c r="AU1736" s="61"/>
      <c r="AV1736" s="61"/>
      <c r="AW1736" s="61"/>
      <c r="AX1736" s="61"/>
      <c r="AY1736" s="61"/>
      <c r="AZ1736" s="61"/>
      <c r="BA1736" s="61"/>
    </row>
    <row r="1737" spans="39:53" x14ac:dyDescent="0.2">
      <c r="AM1737" s="61"/>
      <c r="AN1737" s="61"/>
      <c r="AO1737" s="171"/>
      <c r="AP1737" s="61"/>
      <c r="AQ1737" s="61"/>
      <c r="AR1737" s="61"/>
      <c r="AS1737" s="61"/>
      <c r="AT1737" s="61"/>
      <c r="AU1737" s="61"/>
      <c r="AV1737" s="61"/>
      <c r="AW1737" s="61"/>
      <c r="AX1737" s="61"/>
      <c r="AY1737" s="61"/>
      <c r="AZ1737" s="61"/>
      <c r="BA1737" s="61"/>
    </row>
    <row r="1738" spans="39:53" x14ac:dyDescent="0.2">
      <c r="AM1738" s="61"/>
      <c r="AN1738" s="61"/>
      <c r="AO1738" s="171"/>
      <c r="AP1738" s="61"/>
      <c r="AQ1738" s="61"/>
      <c r="AR1738" s="61"/>
      <c r="AS1738" s="61"/>
      <c r="AT1738" s="61"/>
      <c r="AU1738" s="61"/>
      <c r="AV1738" s="61"/>
      <c r="AW1738" s="61"/>
      <c r="AX1738" s="61"/>
      <c r="AY1738" s="61"/>
      <c r="AZ1738" s="61"/>
      <c r="BA1738" s="61"/>
    </row>
    <row r="1739" spans="39:53" x14ac:dyDescent="0.2">
      <c r="AM1739" s="61"/>
      <c r="AN1739" s="61"/>
      <c r="AO1739" s="171"/>
      <c r="AP1739" s="61"/>
      <c r="AQ1739" s="61"/>
      <c r="AR1739" s="61"/>
      <c r="AS1739" s="61"/>
      <c r="AT1739" s="61"/>
      <c r="AU1739" s="61"/>
      <c r="AV1739" s="61"/>
      <c r="AW1739" s="61"/>
      <c r="AX1739" s="61"/>
      <c r="AY1739" s="61"/>
      <c r="AZ1739" s="61"/>
      <c r="BA1739" s="61"/>
    </row>
    <row r="1740" spans="39:53" x14ac:dyDescent="0.2">
      <c r="AM1740" s="61"/>
      <c r="AN1740" s="61"/>
      <c r="AO1740" s="171"/>
      <c r="AP1740" s="61"/>
      <c r="AQ1740" s="61"/>
      <c r="AR1740" s="61"/>
      <c r="AS1740" s="61"/>
      <c r="AT1740" s="61"/>
      <c r="AU1740" s="61"/>
      <c r="AV1740" s="61"/>
      <c r="AW1740" s="61"/>
      <c r="AX1740" s="61"/>
      <c r="AY1740" s="61"/>
      <c r="AZ1740" s="61"/>
      <c r="BA1740" s="61"/>
    </row>
    <row r="1741" spans="39:53" x14ac:dyDescent="0.2">
      <c r="AM1741" s="61"/>
      <c r="AN1741" s="61"/>
      <c r="AO1741" s="171"/>
      <c r="AP1741" s="61"/>
      <c r="AQ1741" s="61"/>
      <c r="AR1741" s="61"/>
      <c r="AS1741" s="61"/>
      <c r="AT1741" s="61"/>
      <c r="AU1741" s="61"/>
      <c r="AV1741" s="61"/>
      <c r="AW1741" s="61"/>
      <c r="AX1741" s="61"/>
      <c r="AY1741" s="61"/>
      <c r="AZ1741" s="61"/>
      <c r="BA1741" s="61"/>
    </row>
    <row r="1742" spans="39:53" x14ac:dyDescent="0.2">
      <c r="AM1742" s="61"/>
      <c r="AN1742" s="61"/>
      <c r="AO1742" s="171"/>
      <c r="AP1742" s="61"/>
      <c r="AQ1742" s="61"/>
      <c r="AR1742" s="61"/>
      <c r="AS1742" s="61"/>
      <c r="AT1742" s="61"/>
      <c r="AU1742" s="61"/>
      <c r="AV1742" s="61"/>
      <c r="AW1742" s="61"/>
      <c r="AX1742" s="61"/>
      <c r="AY1742" s="61"/>
      <c r="AZ1742" s="61"/>
      <c r="BA1742" s="61"/>
    </row>
    <row r="1743" spans="39:53" x14ac:dyDescent="0.2">
      <c r="AM1743" s="61"/>
      <c r="AN1743" s="61"/>
      <c r="AO1743" s="171"/>
      <c r="AP1743" s="61"/>
      <c r="AQ1743" s="61"/>
      <c r="AR1743" s="61"/>
      <c r="AS1743" s="61"/>
      <c r="AT1743" s="61"/>
      <c r="AU1743" s="61"/>
      <c r="AV1743" s="61"/>
      <c r="AW1743" s="61"/>
      <c r="AX1743" s="61"/>
      <c r="AY1743" s="61"/>
      <c r="AZ1743" s="61"/>
      <c r="BA1743" s="61"/>
    </row>
    <row r="1744" spans="39:53" x14ac:dyDescent="0.2">
      <c r="AM1744" s="61"/>
      <c r="AN1744" s="61"/>
      <c r="AO1744" s="171"/>
      <c r="AP1744" s="61"/>
      <c r="AQ1744" s="61"/>
      <c r="AR1744" s="61"/>
      <c r="AS1744" s="61"/>
      <c r="AT1744" s="61"/>
      <c r="AU1744" s="61"/>
      <c r="AV1744" s="61"/>
      <c r="AW1744" s="61"/>
      <c r="AX1744" s="61"/>
      <c r="AY1744" s="61"/>
      <c r="AZ1744" s="61"/>
      <c r="BA1744" s="61"/>
    </row>
    <row r="1745" spans="39:53" x14ac:dyDescent="0.2">
      <c r="AM1745" s="61"/>
      <c r="AN1745" s="61"/>
      <c r="AO1745" s="171"/>
      <c r="AP1745" s="61"/>
      <c r="AQ1745" s="61"/>
      <c r="AR1745" s="61"/>
      <c r="AS1745" s="61"/>
      <c r="AT1745" s="61"/>
      <c r="AU1745" s="61"/>
      <c r="AV1745" s="61"/>
      <c r="AW1745" s="61"/>
      <c r="AX1745" s="61"/>
      <c r="AY1745" s="61"/>
      <c r="AZ1745" s="61"/>
      <c r="BA1745" s="61"/>
    </row>
    <row r="1746" spans="39:53" x14ac:dyDescent="0.2">
      <c r="AM1746" s="61"/>
      <c r="AN1746" s="61"/>
      <c r="AO1746" s="171"/>
      <c r="AP1746" s="61"/>
      <c r="AQ1746" s="61"/>
      <c r="AR1746" s="61"/>
      <c r="AS1746" s="61"/>
      <c r="AT1746" s="61"/>
      <c r="AU1746" s="61"/>
      <c r="AV1746" s="61"/>
      <c r="AW1746" s="61"/>
      <c r="AX1746" s="61"/>
      <c r="AY1746" s="61"/>
      <c r="AZ1746" s="61"/>
      <c r="BA1746" s="61"/>
    </row>
    <row r="1747" spans="39:53" x14ac:dyDescent="0.2">
      <c r="AM1747" s="61"/>
      <c r="AN1747" s="61"/>
      <c r="AO1747" s="171"/>
      <c r="AP1747" s="61"/>
      <c r="AQ1747" s="61"/>
      <c r="AR1747" s="61"/>
      <c r="AS1747" s="61"/>
      <c r="AT1747" s="61"/>
      <c r="AU1747" s="61"/>
      <c r="AV1747" s="61"/>
      <c r="AW1747" s="61"/>
      <c r="AX1747" s="61"/>
      <c r="AY1747" s="61"/>
      <c r="AZ1747" s="61"/>
      <c r="BA1747" s="61"/>
    </row>
    <row r="1748" spans="39:53" x14ac:dyDescent="0.2">
      <c r="AM1748" s="61"/>
      <c r="AN1748" s="61"/>
      <c r="AO1748" s="171"/>
      <c r="AP1748" s="61"/>
      <c r="AQ1748" s="61"/>
      <c r="AR1748" s="61"/>
      <c r="AS1748" s="61"/>
      <c r="AT1748" s="61"/>
      <c r="AU1748" s="61"/>
      <c r="AV1748" s="61"/>
      <c r="AW1748" s="61"/>
      <c r="AX1748" s="61"/>
      <c r="AY1748" s="61"/>
      <c r="AZ1748" s="61"/>
      <c r="BA1748" s="61"/>
    </row>
    <row r="1749" spans="39:53" x14ac:dyDescent="0.2">
      <c r="AM1749" s="61"/>
      <c r="AN1749" s="61"/>
      <c r="AO1749" s="171"/>
      <c r="AP1749" s="61"/>
      <c r="AQ1749" s="61"/>
      <c r="AR1749" s="61"/>
      <c r="AS1749" s="61"/>
      <c r="AT1749" s="61"/>
      <c r="AU1749" s="61"/>
      <c r="AV1749" s="61"/>
      <c r="AW1749" s="61"/>
      <c r="AX1749" s="61"/>
      <c r="AY1749" s="61"/>
      <c r="AZ1749" s="61"/>
      <c r="BA1749" s="61"/>
    </row>
    <row r="1750" spans="39:53" x14ac:dyDescent="0.2">
      <c r="AM1750" s="61"/>
      <c r="AN1750" s="61"/>
      <c r="AO1750" s="171"/>
      <c r="AP1750" s="61"/>
      <c r="AQ1750" s="61"/>
      <c r="AR1750" s="61"/>
      <c r="AS1750" s="61"/>
      <c r="AT1750" s="61"/>
      <c r="AU1750" s="61"/>
      <c r="AV1750" s="61"/>
      <c r="AW1750" s="61"/>
      <c r="AX1750" s="61"/>
      <c r="AY1750" s="61"/>
      <c r="AZ1750" s="61"/>
      <c r="BA1750" s="61"/>
    </row>
    <row r="1751" spans="39:53" x14ac:dyDescent="0.2">
      <c r="AM1751" s="61"/>
      <c r="AN1751" s="61"/>
      <c r="AO1751" s="171"/>
      <c r="AP1751" s="61"/>
      <c r="AQ1751" s="61"/>
      <c r="AR1751" s="61"/>
      <c r="AS1751" s="61"/>
      <c r="AT1751" s="61"/>
      <c r="AU1751" s="61"/>
      <c r="AV1751" s="61"/>
      <c r="AW1751" s="61"/>
      <c r="AX1751" s="61"/>
      <c r="AY1751" s="61"/>
      <c r="AZ1751" s="61"/>
      <c r="BA1751" s="61"/>
    </row>
    <row r="1752" spans="39:53" x14ac:dyDescent="0.2">
      <c r="AM1752" s="61"/>
      <c r="AN1752" s="61"/>
      <c r="AO1752" s="171"/>
      <c r="AP1752" s="61"/>
      <c r="AQ1752" s="61"/>
      <c r="AR1752" s="61"/>
      <c r="AS1752" s="61"/>
      <c r="AT1752" s="61"/>
      <c r="AU1752" s="61"/>
      <c r="AV1752" s="61"/>
      <c r="AW1752" s="61"/>
      <c r="AX1752" s="61"/>
      <c r="AY1752" s="61"/>
      <c r="AZ1752" s="61"/>
      <c r="BA1752" s="61"/>
    </row>
    <row r="1753" spans="39:53" x14ac:dyDescent="0.2">
      <c r="AM1753" s="61"/>
      <c r="AN1753" s="61"/>
      <c r="AO1753" s="171"/>
      <c r="AP1753" s="61"/>
      <c r="AQ1753" s="61"/>
      <c r="AR1753" s="61"/>
      <c r="AS1753" s="61"/>
      <c r="AT1753" s="61"/>
      <c r="AU1753" s="61"/>
      <c r="AV1753" s="61"/>
      <c r="AW1753" s="61"/>
      <c r="AX1753" s="61"/>
      <c r="AY1753" s="61"/>
      <c r="AZ1753" s="61"/>
      <c r="BA1753" s="61"/>
    </row>
    <row r="1754" spans="39:53" x14ac:dyDescent="0.2">
      <c r="AM1754" s="61"/>
      <c r="AN1754" s="61"/>
      <c r="AO1754" s="171"/>
      <c r="AP1754" s="61"/>
      <c r="AQ1754" s="61"/>
      <c r="AR1754" s="61"/>
      <c r="AS1754" s="61"/>
      <c r="AT1754" s="61"/>
      <c r="AU1754" s="61"/>
      <c r="AV1754" s="61"/>
      <c r="AW1754" s="61"/>
      <c r="AX1754" s="61"/>
      <c r="AY1754" s="61"/>
      <c r="AZ1754" s="61"/>
      <c r="BA1754" s="61"/>
    </row>
    <row r="1755" spans="39:53" x14ac:dyDescent="0.2">
      <c r="AM1755" s="61"/>
      <c r="AN1755" s="61"/>
      <c r="AO1755" s="171"/>
      <c r="AP1755" s="61"/>
      <c r="AQ1755" s="61"/>
      <c r="AR1755" s="61"/>
      <c r="AS1755" s="61"/>
      <c r="AT1755" s="61"/>
      <c r="AU1755" s="61"/>
      <c r="AV1755" s="61"/>
      <c r="AW1755" s="61"/>
      <c r="AX1755" s="61"/>
      <c r="AY1755" s="61"/>
      <c r="AZ1755" s="61"/>
      <c r="BA1755" s="61"/>
    </row>
    <row r="1756" spans="39:53" x14ac:dyDescent="0.2">
      <c r="AM1756" s="61"/>
      <c r="AN1756" s="61"/>
      <c r="AO1756" s="171"/>
      <c r="AP1756" s="61"/>
      <c r="AQ1756" s="61"/>
      <c r="AR1756" s="61"/>
      <c r="AS1756" s="61"/>
      <c r="AT1756" s="61"/>
      <c r="AU1756" s="61"/>
      <c r="AV1756" s="61"/>
      <c r="AW1756" s="61"/>
      <c r="AX1756" s="61"/>
      <c r="AY1756" s="61"/>
      <c r="AZ1756" s="61"/>
      <c r="BA1756" s="61"/>
    </row>
    <row r="1757" spans="39:53" x14ac:dyDescent="0.2">
      <c r="AM1757" s="61"/>
      <c r="AN1757" s="61"/>
      <c r="AO1757" s="171"/>
      <c r="AP1757" s="61"/>
      <c r="AQ1757" s="61"/>
      <c r="AR1757" s="61"/>
      <c r="AS1757" s="61"/>
      <c r="AT1757" s="61"/>
      <c r="AU1757" s="61"/>
      <c r="AV1757" s="61"/>
      <c r="AW1757" s="61"/>
      <c r="AX1757" s="61"/>
      <c r="AY1757" s="61"/>
      <c r="AZ1757" s="61"/>
      <c r="BA1757" s="61"/>
    </row>
    <row r="1758" spans="39:53" x14ac:dyDescent="0.2">
      <c r="AM1758" s="61"/>
      <c r="AN1758" s="61"/>
      <c r="AO1758" s="171"/>
      <c r="AP1758" s="61"/>
      <c r="AQ1758" s="61"/>
      <c r="AR1758" s="61"/>
      <c r="AS1758" s="61"/>
      <c r="AT1758" s="61"/>
      <c r="AU1758" s="61"/>
      <c r="AV1758" s="61"/>
      <c r="AW1758" s="61"/>
      <c r="AX1758" s="61"/>
      <c r="AY1758" s="61"/>
      <c r="AZ1758" s="61"/>
      <c r="BA1758" s="61"/>
    </row>
    <row r="1759" spans="39:53" x14ac:dyDescent="0.2">
      <c r="AM1759" s="61"/>
      <c r="AN1759" s="61"/>
      <c r="AO1759" s="171"/>
      <c r="AP1759" s="61"/>
      <c r="AQ1759" s="61"/>
      <c r="AR1759" s="61"/>
      <c r="AS1759" s="61"/>
      <c r="AT1759" s="61"/>
      <c r="AU1759" s="61"/>
      <c r="AV1759" s="61"/>
      <c r="AW1759" s="61"/>
      <c r="AX1759" s="61"/>
      <c r="AY1759" s="61"/>
      <c r="AZ1759" s="61"/>
      <c r="BA1759" s="61"/>
    </row>
    <row r="1760" spans="39:53" x14ac:dyDescent="0.2">
      <c r="AM1760" s="61"/>
      <c r="AN1760" s="61"/>
      <c r="AO1760" s="171"/>
      <c r="AP1760" s="61"/>
      <c r="AQ1760" s="61"/>
      <c r="AR1760" s="61"/>
      <c r="AS1760" s="61"/>
      <c r="AT1760" s="61"/>
      <c r="AU1760" s="61"/>
      <c r="AV1760" s="61"/>
      <c r="AW1760" s="61"/>
      <c r="AX1760" s="61"/>
      <c r="AY1760" s="61"/>
      <c r="AZ1760" s="61"/>
      <c r="BA1760" s="61"/>
    </row>
    <row r="1761" spans="39:53" x14ac:dyDescent="0.2">
      <c r="AM1761" s="61"/>
      <c r="AN1761" s="61"/>
      <c r="AO1761" s="171"/>
      <c r="AP1761" s="61"/>
      <c r="AQ1761" s="61"/>
      <c r="AR1761" s="61"/>
      <c r="AS1761" s="61"/>
      <c r="AT1761" s="61"/>
      <c r="AU1761" s="61"/>
      <c r="AV1761" s="61"/>
      <c r="AW1761" s="61"/>
      <c r="AX1761" s="61"/>
      <c r="AY1761" s="61"/>
      <c r="AZ1761" s="61"/>
      <c r="BA1761" s="61"/>
    </row>
    <row r="1762" spans="39:53" x14ac:dyDescent="0.2">
      <c r="AM1762" s="61"/>
      <c r="AN1762" s="61"/>
      <c r="AO1762" s="171"/>
      <c r="AP1762" s="61"/>
      <c r="AQ1762" s="61"/>
      <c r="AR1762" s="61"/>
      <c r="AS1762" s="61"/>
      <c r="AT1762" s="61"/>
      <c r="AU1762" s="61"/>
      <c r="AV1762" s="61"/>
      <c r="AW1762" s="61"/>
      <c r="AX1762" s="61"/>
      <c r="AY1762" s="61"/>
      <c r="AZ1762" s="61"/>
      <c r="BA1762" s="61"/>
    </row>
    <row r="1763" spans="39:53" x14ac:dyDescent="0.2">
      <c r="AM1763" s="61"/>
      <c r="AN1763" s="61"/>
      <c r="AO1763" s="171"/>
      <c r="AP1763" s="61"/>
      <c r="AQ1763" s="61"/>
      <c r="AR1763" s="61"/>
      <c r="AS1763" s="61"/>
      <c r="AT1763" s="61"/>
      <c r="AU1763" s="61"/>
      <c r="AV1763" s="61"/>
      <c r="AW1763" s="61"/>
      <c r="AX1763" s="61"/>
      <c r="AY1763" s="61"/>
      <c r="AZ1763" s="61"/>
      <c r="BA1763" s="61"/>
    </row>
    <row r="1764" spans="39:53" x14ac:dyDescent="0.2">
      <c r="AM1764" s="61"/>
      <c r="AN1764" s="61"/>
      <c r="AO1764" s="171"/>
      <c r="AP1764" s="61"/>
      <c r="AQ1764" s="61"/>
      <c r="AR1764" s="61"/>
      <c r="AS1764" s="61"/>
      <c r="AT1764" s="61"/>
      <c r="AU1764" s="61"/>
      <c r="AV1764" s="61"/>
      <c r="AW1764" s="61"/>
      <c r="AX1764" s="61"/>
      <c r="AY1764" s="61"/>
      <c r="AZ1764" s="61"/>
      <c r="BA1764" s="61"/>
    </row>
    <row r="1765" spans="39:53" x14ac:dyDescent="0.2">
      <c r="AM1765" s="61"/>
      <c r="AN1765" s="61"/>
      <c r="AO1765" s="171"/>
      <c r="AP1765" s="61"/>
      <c r="AQ1765" s="61"/>
      <c r="AR1765" s="61"/>
      <c r="AS1765" s="61"/>
      <c r="AT1765" s="61"/>
      <c r="AU1765" s="61"/>
      <c r="AV1765" s="61"/>
      <c r="AW1765" s="61"/>
      <c r="AX1765" s="61"/>
      <c r="AY1765" s="61"/>
      <c r="AZ1765" s="61"/>
      <c r="BA1765" s="61"/>
    </row>
    <row r="1766" spans="39:53" x14ac:dyDescent="0.2">
      <c r="AM1766" s="61"/>
      <c r="AN1766" s="61"/>
      <c r="AO1766" s="171"/>
      <c r="AP1766" s="61"/>
      <c r="AQ1766" s="61"/>
      <c r="AR1766" s="61"/>
      <c r="AS1766" s="61"/>
      <c r="AT1766" s="61"/>
      <c r="AU1766" s="61"/>
      <c r="AV1766" s="61"/>
      <c r="AW1766" s="61"/>
      <c r="AX1766" s="61"/>
      <c r="AY1766" s="61"/>
      <c r="AZ1766" s="61"/>
      <c r="BA1766" s="61"/>
    </row>
    <row r="1767" spans="39:53" x14ac:dyDescent="0.2">
      <c r="AM1767" s="61"/>
      <c r="AN1767" s="61"/>
      <c r="AO1767" s="171"/>
      <c r="AP1767" s="61"/>
      <c r="AQ1767" s="61"/>
      <c r="AR1767" s="61"/>
      <c r="AS1767" s="61"/>
      <c r="AT1767" s="61"/>
      <c r="AU1767" s="61"/>
      <c r="AV1767" s="61"/>
      <c r="AW1767" s="61"/>
      <c r="AX1767" s="61"/>
      <c r="AY1767" s="61"/>
      <c r="AZ1767" s="61"/>
      <c r="BA1767" s="61"/>
    </row>
    <row r="1768" spans="39:53" x14ac:dyDescent="0.2">
      <c r="AM1768" s="61"/>
      <c r="AN1768" s="61"/>
      <c r="AO1768" s="171"/>
      <c r="AP1768" s="61"/>
      <c r="AQ1768" s="61"/>
      <c r="AR1768" s="61"/>
      <c r="AS1768" s="61"/>
      <c r="AT1768" s="61"/>
      <c r="AU1768" s="61"/>
      <c r="AV1768" s="61"/>
      <c r="AW1768" s="61"/>
      <c r="AX1768" s="61"/>
      <c r="AY1768" s="61"/>
      <c r="AZ1768" s="61"/>
      <c r="BA1768" s="61"/>
    </row>
    <row r="1769" spans="39:53" x14ac:dyDescent="0.2">
      <c r="AM1769" s="61"/>
      <c r="AN1769" s="61"/>
      <c r="AO1769" s="171"/>
      <c r="AP1769" s="61"/>
      <c r="AQ1769" s="61"/>
      <c r="AR1769" s="61"/>
      <c r="AS1769" s="61"/>
      <c r="AT1769" s="61"/>
      <c r="AU1769" s="61"/>
      <c r="AV1769" s="61"/>
      <c r="AW1769" s="61"/>
      <c r="AX1769" s="61"/>
      <c r="AY1769" s="61"/>
      <c r="AZ1769" s="61"/>
      <c r="BA1769" s="61"/>
    </row>
    <row r="1770" spans="39:53" x14ac:dyDescent="0.2">
      <c r="AM1770" s="61"/>
      <c r="AN1770" s="61"/>
      <c r="AO1770" s="171"/>
      <c r="AP1770" s="61"/>
      <c r="AQ1770" s="61"/>
      <c r="AR1770" s="61"/>
      <c r="AS1770" s="61"/>
      <c r="AT1770" s="61"/>
      <c r="AU1770" s="61"/>
      <c r="AV1770" s="61"/>
      <c r="AW1770" s="61"/>
      <c r="AX1770" s="61"/>
      <c r="AY1770" s="61"/>
      <c r="AZ1770" s="61"/>
      <c r="BA1770" s="61"/>
    </row>
    <row r="1771" spans="39:53" x14ac:dyDescent="0.2">
      <c r="AM1771" s="61"/>
      <c r="AN1771" s="61"/>
      <c r="AO1771" s="171"/>
      <c r="AP1771" s="61"/>
      <c r="AQ1771" s="61"/>
      <c r="AR1771" s="61"/>
      <c r="AS1771" s="61"/>
      <c r="AT1771" s="61"/>
      <c r="AU1771" s="61"/>
      <c r="AV1771" s="61"/>
      <c r="AW1771" s="61"/>
      <c r="AX1771" s="61"/>
      <c r="AY1771" s="61"/>
      <c r="AZ1771" s="61"/>
      <c r="BA1771" s="61"/>
    </row>
    <row r="1772" spans="39:53" x14ac:dyDescent="0.2">
      <c r="AM1772" s="61"/>
      <c r="AN1772" s="61"/>
      <c r="AO1772" s="171"/>
      <c r="AP1772" s="61"/>
      <c r="AQ1772" s="61"/>
      <c r="AR1772" s="61"/>
      <c r="AS1772" s="61"/>
      <c r="AT1772" s="61"/>
      <c r="AU1772" s="61"/>
      <c r="AV1772" s="61"/>
      <c r="AW1772" s="61"/>
      <c r="AX1772" s="61"/>
      <c r="AY1772" s="61"/>
      <c r="AZ1772" s="61"/>
      <c r="BA1772" s="61"/>
    </row>
    <row r="1773" spans="39:53" x14ac:dyDescent="0.2">
      <c r="AM1773" s="61"/>
      <c r="AN1773" s="61"/>
      <c r="AO1773" s="171"/>
      <c r="AP1773" s="61"/>
      <c r="AQ1773" s="61"/>
      <c r="AR1773" s="61"/>
      <c r="AS1773" s="61"/>
      <c r="AT1773" s="61"/>
      <c r="AU1773" s="61"/>
      <c r="AV1773" s="61"/>
      <c r="AW1773" s="61"/>
      <c r="AX1773" s="61"/>
      <c r="AY1773" s="61"/>
      <c r="AZ1773" s="61"/>
      <c r="BA1773" s="61"/>
    </row>
    <row r="1774" spans="39:53" x14ac:dyDescent="0.2">
      <c r="AM1774" s="61"/>
      <c r="AN1774" s="61"/>
      <c r="AO1774" s="171"/>
      <c r="AP1774" s="61"/>
      <c r="AQ1774" s="61"/>
      <c r="AR1774" s="61"/>
      <c r="AS1774" s="61"/>
      <c r="AT1774" s="61"/>
      <c r="AU1774" s="61"/>
      <c r="AV1774" s="61"/>
      <c r="AW1774" s="61"/>
      <c r="AX1774" s="61"/>
      <c r="AY1774" s="61"/>
      <c r="AZ1774" s="61"/>
      <c r="BA1774" s="61"/>
    </row>
    <row r="1775" spans="39:53" x14ac:dyDescent="0.2">
      <c r="AM1775" s="61"/>
      <c r="AN1775" s="61"/>
      <c r="AO1775" s="171"/>
      <c r="AP1775" s="61"/>
      <c r="AQ1775" s="61"/>
      <c r="AR1775" s="61"/>
      <c r="AS1775" s="61"/>
      <c r="AT1775" s="61"/>
      <c r="AU1775" s="61"/>
      <c r="AV1775" s="61"/>
      <c r="AW1775" s="61"/>
      <c r="AX1775" s="61"/>
      <c r="AY1775" s="61"/>
      <c r="AZ1775" s="61"/>
      <c r="BA1775" s="61"/>
    </row>
    <row r="1776" spans="39:53" x14ac:dyDescent="0.2">
      <c r="AM1776" s="61"/>
      <c r="AN1776" s="61"/>
      <c r="AO1776" s="171"/>
      <c r="AP1776" s="61"/>
      <c r="AQ1776" s="61"/>
      <c r="AR1776" s="61"/>
      <c r="AS1776" s="61"/>
      <c r="AT1776" s="61"/>
      <c r="AU1776" s="61"/>
      <c r="AV1776" s="61"/>
      <c r="AW1776" s="61"/>
      <c r="AX1776" s="61"/>
      <c r="AY1776" s="61"/>
      <c r="AZ1776" s="61"/>
      <c r="BA1776" s="61"/>
    </row>
    <row r="1777" spans="39:53" x14ac:dyDescent="0.2">
      <c r="AM1777" s="61"/>
      <c r="AN1777" s="61"/>
      <c r="AO1777" s="171"/>
      <c r="AP1777" s="61"/>
      <c r="AQ1777" s="61"/>
      <c r="AR1777" s="61"/>
      <c r="AS1777" s="61"/>
      <c r="AT1777" s="61"/>
      <c r="AU1777" s="61"/>
      <c r="AV1777" s="61"/>
      <c r="AW1777" s="61"/>
      <c r="AX1777" s="61"/>
      <c r="AY1777" s="61"/>
      <c r="AZ1777" s="61"/>
      <c r="BA1777" s="61"/>
    </row>
    <row r="1778" spans="39:53" x14ac:dyDescent="0.2">
      <c r="AM1778" s="61"/>
      <c r="AN1778" s="61"/>
      <c r="AO1778" s="171"/>
      <c r="AP1778" s="61"/>
      <c r="AQ1778" s="61"/>
      <c r="AR1778" s="61"/>
      <c r="AS1778" s="61"/>
      <c r="AT1778" s="61"/>
      <c r="AU1778" s="61"/>
      <c r="AV1778" s="61"/>
      <c r="AW1778" s="61"/>
      <c r="AX1778" s="61"/>
      <c r="AY1778" s="61"/>
      <c r="AZ1778" s="61"/>
      <c r="BA1778" s="61"/>
    </row>
    <row r="1779" spans="39:53" x14ac:dyDescent="0.2">
      <c r="AM1779" s="61"/>
      <c r="AN1779" s="61"/>
      <c r="AO1779" s="171"/>
      <c r="AP1779" s="61"/>
      <c r="AQ1779" s="61"/>
      <c r="AR1779" s="61"/>
      <c r="AS1779" s="61"/>
      <c r="AT1779" s="61"/>
      <c r="AU1779" s="61"/>
      <c r="AV1779" s="61"/>
      <c r="AW1779" s="61"/>
      <c r="AX1779" s="61"/>
      <c r="AY1779" s="61"/>
      <c r="AZ1779" s="61"/>
      <c r="BA1779" s="61"/>
    </row>
    <row r="1780" spans="39:53" x14ac:dyDescent="0.2">
      <c r="AM1780" s="61"/>
      <c r="AN1780" s="61"/>
      <c r="AO1780" s="171"/>
      <c r="AP1780" s="61"/>
      <c r="AQ1780" s="61"/>
      <c r="AR1780" s="61"/>
      <c r="AS1780" s="61"/>
      <c r="AT1780" s="61"/>
      <c r="AU1780" s="61"/>
      <c r="AV1780" s="61"/>
      <c r="AW1780" s="61"/>
      <c r="AX1780" s="61"/>
      <c r="AY1780" s="61"/>
      <c r="AZ1780" s="61"/>
      <c r="BA1780" s="61"/>
    </row>
    <row r="1781" spans="39:53" x14ac:dyDescent="0.2">
      <c r="AM1781" s="61"/>
      <c r="AN1781" s="61"/>
      <c r="AO1781" s="171"/>
      <c r="AP1781" s="61"/>
      <c r="AQ1781" s="61"/>
      <c r="AR1781" s="61"/>
      <c r="AS1781" s="61"/>
      <c r="AT1781" s="61"/>
      <c r="AU1781" s="61"/>
      <c r="AV1781" s="61"/>
      <c r="AW1781" s="61"/>
      <c r="AX1781" s="61"/>
      <c r="AY1781" s="61"/>
      <c r="AZ1781" s="61"/>
      <c r="BA1781" s="61"/>
    </row>
    <row r="1782" spans="39:53" x14ac:dyDescent="0.2">
      <c r="AM1782" s="61"/>
      <c r="AN1782" s="61"/>
      <c r="AO1782" s="171"/>
      <c r="AP1782" s="61"/>
      <c r="AQ1782" s="61"/>
      <c r="AR1782" s="61"/>
      <c r="AS1782" s="61"/>
      <c r="AT1782" s="61"/>
      <c r="AU1782" s="61"/>
      <c r="AV1782" s="61"/>
      <c r="AW1782" s="61"/>
      <c r="AX1782" s="61"/>
      <c r="AY1782" s="61"/>
      <c r="AZ1782" s="61"/>
      <c r="BA1782" s="61"/>
    </row>
    <row r="1783" spans="39:53" x14ac:dyDescent="0.2">
      <c r="AM1783" s="61"/>
      <c r="AN1783" s="61"/>
      <c r="AO1783" s="171"/>
      <c r="AP1783" s="61"/>
      <c r="AQ1783" s="61"/>
      <c r="AR1783" s="61"/>
      <c r="AS1783" s="61"/>
      <c r="AT1783" s="61"/>
      <c r="AU1783" s="61"/>
      <c r="AV1783" s="61"/>
      <c r="AW1783" s="61"/>
      <c r="AX1783" s="61"/>
      <c r="AY1783" s="61"/>
      <c r="AZ1783" s="61"/>
      <c r="BA1783" s="61"/>
    </row>
    <row r="1784" spans="39:53" x14ac:dyDescent="0.2">
      <c r="AM1784" s="61"/>
      <c r="AN1784" s="61"/>
      <c r="AO1784" s="171"/>
      <c r="AP1784" s="61"/>
      <c r="AQ1784" s="61"/>
      <c r="AR1784" s="61"/>
      <c r="AS1784" s="61"/>
      <c r="AT1784" s="61"/>
      <c r="AU1784" s="61"/>
      <c r="AV1784" s="61"/>
      <c r="AW1784" s="61"/>
      <c r="AX1784" s="61"/>
      <c r="AY1784" s="61"/>
      <c r="AZ1784" s="61"/>
      <c r="BA1784" s="61"/>
    </row>
    <row r="1785" spans="39:53" x14ac:dyDescent="0.2">
      <c r="AM1785" s="61"/>
      <c r="AN1785" s="61"/>
      <c r="AO1785" s="171"/>
      <c r="AP1785" s="61"/>
      <c r="AQ1785" s="61"/>
      <c r="AR1785" s="61"/>
      <c r="AS1785" s="61"/>
      <c r="AT1785" s="61"/>
      <c r="AU1785" s="61"/>
      <c r="AV1785" s="61"/>
      <c r="AW1785" s="61"/>
      <c r="AX1785" s="61"/>
      <c r="AY1785" s="61"/>
      <c r="AZ1785" s="61"/>
      <c r="BA1785" s="61"/>
    </row>
    <row r="1786" spans="39:53" x14ac:dyDescent="0.2">
      <c r="AM1786" s="61"/>
      <c r="AN1786" s="61"/>
      <c r="AO1786" s="171"/>
      <c r="AP1786" s="61"/>
      <c r="AQ1786" s="61"/>
      <c r="AR1786" s="61"/>
      <c r="AS1786" s="61"/>
      <c r="AT1786" s="61"/>
      <c r="AU1786" s="61"/>
      <c r="AV1786" s="61"/>
      <c r="AW1786" s="61"/>
      <c r="AX1786" s="61"/>
      <c r="AY1786" s="61"/>
      <c r="AZ1786" s="61"/>
      <c r="BA1786" s="61"/>
    </row>
    <row r="1787" spans="39:53" x14ac:dyDescent="0.2">
      <c r="AM1787" s="61"/>
      <c r="AN1787" s="61"/>
      <c r="AO1787" s="171"/>
      <c r="AP1787" s="61"/>
      <c r="AQ1787" s="61"/>
      <c r="AR1787" s="61"/>
      <c r="AS1787" s="61"/>
      <c r="AT1787" s="61"/>
      <c r="AU1787" s="61"/>
      <c r="AV1787" s="61"/>
      <c r="AW1787" s="61"/>
      <c r="AX1787" s="61"/>
      <c r="AY1787" s="61"/>
      <c r="AZ1787" s="61"/>
      <c r="BA1787" s="61"/>
    </row>
    <row r="1788" spans="39:53" x14ac:dyDescent="0.2">
      <c r="AM1788" s="61"/>
      <c r="AN1788" s="61"/>
      <c r="AO1788" s="171"/>
      <c r="AP1788" s="61"/>
      <c r="AQ1788" s="61"/>
      <c r="AR1788" s="61"/>
      <c r="AS1788" s="61"/>
      <c r="AT1788" s="61"/>
      <c r="AU1788" s="61"/>
      <c r="AV1788" s="61"/>
      <c r="AW1788" s="61"/>
      <c r="AX1788" s="61"/>
      <c r="AY1788" s="61"/>
      <c r="AZ1788" s="61"/>
      <c r="BA1788" s="61"/>
    </row>
    <row r="1789" spans="39:53" x14ac:dyDescent="0.2">
      <c r="AM1789" s="61"/>
      <c r="AN1789" s="61"/>
      <c r="AO1789" s="171"/>
      <c r="AP1789" s="61"/>
      <c r="AQ1789" s="61"/>
      <c r="AR1789" s="61"/>
      <c r="AS1789" s="61"/>
      <c r="AT1789" s="61"/>
      <c r="AU1789" s="61"/>
      <c r="AV1789" s="61"/>
      <c r="AW1789" s="61"/>
      <c r="AX1789" s="61"/>
      <c r="AY1789" s="61"/>
      <c r="AZ1789" s="61"/>
      <c r="BA1789" s="61"/>
    </row>
    <row r="1790" spans="39:53" x14ac:dyDescent="0.2">
      <c r="AM1790" s="61"/>
      <c r="AN1790" s="61"/>
      <c r="AO1790" s="171"/>
      <c r="AP1790" s="61"/>
      <c r="AQ1790" s="61"/>
      <c r="AR1790" s="61"/>
      <c r="AS1790" s="61"/>
      <c r="AT1790" s="61"/>
      <c r="AU1790" s="61"/>
      <c r="AV1790" s="61"/>
      <c r="AW1790" s="61"/>
      <c r="AX1790" s="61"/>
      <c r="AY1790" s="61"/>
      <c r="AZ1790" s="61"/>
      <c r="BA1790" s="61"/>
    </row>
    <row r="1791" spans="39:53" x14ac:dyDescent="0.2">
      <c r="AM1791" s="61"/>
      <c r="AN1791" s="61"/>
      <c r="AO1791" s="171"/>
      <c r="AP1791" s="61"/>
      <c r="AQ1791" s="61"/>
      <c r="AR1791" s="61"/>
      <c r="AS1791" s="61"/>
      <c r="AT1791" s="61"/>
      <c r="AU1791" s="61"/>
      <c r="AV1791" s="61"/>
      <c r="AW1791" s="61"/>
      <c r="AX1791" s="61"/>
      <c r="AY1791" s="61"/>
      <c r="AZ1791" s="61"/>
      <c r="BA1791" s="61"/>
    </row>
    <row r="1792" spans="39:53" x14ac:dyDescent="0.2">
      <c r="AM1792" s="61"/>
      <c r="AN1792" s="61"/>
      <c r="AO1792" s="171"/>
      <c r="AP1792" s="61"/>
      <c r="AQ1792" s="61"/>
      <c r="AR1792" s="61"/>
      <c r="AS1792" s="61"/>
      <c r="AT1792" s="61"/>
      <c r="AU1792" s="61"/>
      <c r="AV1792" s="61"/>
      <c r="AW1792" s="61"/>
      <c r="AX1792" s="61"/>
      <c r="AY1792" s="61"/>
      <c r="AZ1792" s="61"/>
      <c r="BA1792" s="61"/>
    </row>
    <row r="1793" spans="39:53" x14ac:dyDescent="0.2">
      <c r="AM1793" s="61"/>
      <c r="AN1793" s="61"/>
      <c r="AO1793" s="171"/>
      <c r="AP1793" s="61"/>
      <c r="AQ1793" s="61"/>
      <c r="AR1793" s="61"/>
      <c r="AS1793" s="61"/>
      <c r="AT1793" s="61"/>
      <c r="AU1793" s="61"/>
      <c r="AV1793" s="61"/>
      <c r="AW1793" s="61"/>
      <c r="AX1793" s="61"/>
      <c r="AY1793" s="61"/>
      <c r="AZ1793" s="61"/>
      <c r="BA1793" s="61"/>
    </row>
    <row r="1794" spans="39:53" x14ac:dyDescent="0.2">
      <c r="AM1794" s="61"/>
      <c r="AN1794" s="61"/>
      <c r="AO1794" s="171"/>
      <c r="AP1794" s="61"/>
      <c r="AQ1794" s="61"/>
      <c r="AR1794" s="61"/>
      <c r="AS1794" s="61"/>
      <c r="AT1794" s="61"/>
      <c r="AU1794" s="61"/>
      <c r="AV1794" s="61"/>
      <c r="AW1794" s="61"/>
      <c r="AX1794" s="61"/>
      <c r="AY1794" s="61"/>
      <c r="AZ1794" s="61"/>
      <c r="BA1794" s="61"/>
    </row>
    <row r="1795" spans="39:53" x14ac:dyDescent="0.2">
      <c r="AM1795" s="61"/>
      <c r="AN1795" s="61"/>
      <c r="AO1795" s="171"/>
      <c r="AP1795" s="61"/>
      <c r="AQ1795" s="61"/>
      <c r="AR1795" s="61"/>
      <c r="AS1795" s="61"/>
      <c r="AT1795" s="61"/>
      <c r="AU1795" s="61"/>
      <c r="AV1795" s="61"/>
      <c r="AW1795" s="61"/>
      <c r="AX1795" s="61"/>
      <c r="AY1795" s="61"/>
      <c r="AZ1795" s="61"/>
      <c r="BA1795" s="61"/>
    </row>
    <row r="1796" spans="39:53" x14ac:dyDescent="0.2">
      <c r="AM1796" s="61"/>
      <c r="AN1796" s="61"/>
      <c r="AO1796" s="171"/>
      <c r="AP1796" s="61"/>
      <c r="AQ1796" s="61"/>
      <c r="AR1796" s="61"/>
      <c r="AS1796" s="61"/>
      <c r="AT1796" s="61"/>
      <c r="AU1796" s="61"/>
      <c r="AV1796" s="61"/>
      <c r="AW1796" s="61"/>
      <c r="AX1796" s="61"/>
      <c r="AY1796" s="61"/>
      <c r="AZ1796" s="61"/>
      <c r="BA1796" s="61"/>
    </row>
    <row r="1797" spans="39:53" x14ac:dyDescent="0.2">
      <c r="AM1797" s="61"/>
      <c r="AN1797" s="61"/>
      <c r="AO1797" s="171"/>
      <c r="AP1797" s="61"/>
      <c r="AQ1797" s="61"/>
      <c r="AR1797" s="61"/>
      <c r="AS1797" s="61"/>
      <c r="AT1797" s="61"/>
      <c r="AU1797" s="61"/>
      <c r="AV1797" s="61"/>
      <c r="AW1797" s="61"/>
      <c r="AX1797" s="61"/>
      <c r="AY1797" s="61"/>
      <c r="AZ1797" s="61"/>
      <c r="BA1797" s="61"/>
    </row>
    <row r="1798" spans="39:53" x14ac:dyDescent="0.2">
      <c r="AM1798" s="61"/>
      <c r="AN1798" s="61"/>
      <c r="AO1798" s="171"/>
      <c r="AP1798" s="61"/>
      <c r="AQ1798" s="61"/>
      <c r="AR1798" s="61"/>
      <c r="AS1798" s="61"/>
      <c r="AT1798" s="61"/>
      <c r="AU1798" s="61"/>
      <c r="AV1798" s="61"/>
      <c r="AW1798" s="61"/>
      <c r="AX1798" s="61"/>
      <c r="AY1798" s="61"/>
      <c r="AZ1798" s="61"/>
      <c r="BA1798" s="61"/>
    </row>
    <row r="1799" spans="39:53" x14ac:dyDescent="0.2">
      <c r="AM1799" s="61"/>
      <c r="AN1799" s="61"/>
      <c r="AO1799" s="171"/>
      <c r="AP1799" s="61"/>
      <c r="AQ1799" s="61"/>
      <c r="AR1799" s="61"/>
      <c r="AS1799" s="61"/>
      <c r="AT1799" s="61"/>
      <c r="AU1799" s="61"/>
      <c r="AV1799" s="61"/>
      <c r="AW1799" s="61"/>
      <c r="AX1799" s="61"/>
      <c r="AY1799" s="61"/>
      <c r="AZ1799" s="61"/>
      <c r="BA1799" s="61"/>
    </row>
    <row r="1800" spans="39:53" x14ac:dyDescent="0.2">
      <c r="AM1800" s="61"/>
      <c r="AN1800" s="61"/>
      <c r="AO1800" s="171"/>
      <c r="AP1800" s="61"/>
      <c r="AQ1800" s="61"/>
      <c r="AR1800" s="61"/>
      <c r="AS1800" s="61"/>
      <c r="AT1800" s="61"/>
      <c r="AU1800" s="61"/>
      <c r="AV1800" s="61"/>
      <c r="AW1800" s="61"/>
      <c r="AX1800" s="61"/>
      <c r="AY1800" s="61"/>
      <c r="AZ1800" s="61"/>
      <c r="BA1800" s="61"/>
    </row>
    <row r="1801" spans="39:53" x14ac:dyDescent="0.2">
      <c r="AM1801" s="61"/>
      <c r="AN1801" s="61"/>
      <c r="AO1801" s="171"/>
      <c r="AP1801" s="61"/>
      <c r="AQ1801" s="61"/>
      <c r="AR1801" s="61"/>
      <c r="AS1801" s="61"/>
      <c r="AT1801" s="61"/>
      <c r="AU1801" s="61"/>
      <c r="AV1801" s="61"/>
      <c r="AW1801" s="61"/>
      <c r="AX1801" s="61"/>
      <c r="AY1801" s="61"/>
      <c r="AZ1801" s="61"/>
      <c r="BA1801" s="61"/>
    </row>
    <row r="1802" spans="39:53" x14ac:dyDescent="0.2">
      <c r="AM1802" s="61"/>
      <c r="AN1802" s="61"/>
      <c r="AO1802" s="171"/>
      <c r="AP1802" s="61"/>
      <c r="AQ1802" s="61"/>
      <c r="AR1802" s="61"/>
      <c r="AS1802" s="61"/>
      <c r="AT1802" s="61"/>
      <c r="AU1802" s="61"/>
      <c r="AV1802" s="61"/>
      <c r="AW1802" s="61"/>
      <c r="AX1802" s="61"/>
      <c r="AY1802" s="61"/>
      <c r="AZ1802" s="61"/>
      <c r="BA1802" s="61"/>
    </row>
    <row r="1803" spans="39:53" x14ac:dyDescent="0.2">
      <c r="AM1803" s="61"/>
      <c r="AN1803" s="61"/>
      <c r="AO1803" s="171"/>
      <c r="AP1803" s="61"/>
      <c r="AQ1803" s="61"/>
      <c r="AR1803" s="61"/>
      <c r="AS1803" s="61"/>
      <c r="AT1803" s="61"/>
      <c r="AU1803" s="61"/>
      <c r="AV1803" s="61"/>
      <c r="AW1803" s="61"/>
      <c r="AX1803" s="61"/>
      <c r="AY1803" s="61"/>
      <c r="AZ1803" s="61"/>
      <c r="BA1803" s="61"/>
    </row>
    <row r="1804" spans="39:53" x14ac:dyDescent="0.2">
      <c r="AM1804" s="61"/>
      <c r="AN1804" s="61"/>
      <c r="AO1804" s="171"/>
      <c r="AP1804" s="61"/>
      <c r="AQ1804" s="61"/>
      <c r="AR1804" s="61"/>
      <c r="AS1804" s="61"/>
      <c r="AT1804" s="61"/>
      <c r="AU1804" s="61"/>
      <c r="AV1804" s="61"/>
      <c r="AW1804" s="61"/>
      <c r="AX1804" s="61"/>
      <c r="AY1804" s="61"/>
      <c r="AZ1804" s="61"/>
      <c r="BA1804" s="61"/>
    </row>
    <row r="1805" spans="39:53" x14ac:dyDescent="0.2">
      <c r="AM1805" s="61"/>
      <c r="AN1805" s="61"/>
      <c r="AO1805" s="171"/>
      <c r="AP1805" s="61"/>
      <c r="AQ1805" s="61"/>
      <c r="AR1805" s="61"/>
      <c r="AS1805" s="61"/>
      <c r="AT1805" s="61"/>
      <c r="AU1805" s="61"/>
      <c r="AV1805" s="61"/>
      <c r="AW1805" s="61"/>
      <c r="AX1805" s="61"/>
      <c r="AY1805" s="61"/>
      <c r="AZ1805" s="61"/>
      <c r="BA1805" s="61"/>
    </row>
    <row r="1806" spans="39:53" x14ac:dyDescent="0.2">
      <c r="AM1806" s="61"/>
      <c r="AN1806" s="61"/>
      <c r="AO1806" s="171"/>
      <c r="AP1806" s="61"/>
      <c r="AQ1806" s="61"/>
      <c r="AR1806" s="61"/>
      <c r="AS1806" s="61"/>
      <c r="AT1806" s="61"/>
      <c r="AU1806" s="61"/>
      <c r="AV1806" s="61"/>
      <c r="AW1806" s="61"/>
      <c r="AX1806" s="61"/>
      <c r="AY1806" s="61"/>
      <c r="AZ1806" s="61"/>
      <c r="BA1806" s="61"/>
    </row>
    <row r="1807" spans="39:53" x14ac:dyDescent="0.2">
      <c r="AM1807" s="61"/>
      <c r="AN1807" s="61"/>
      <c r="AO1807" s="171"/>
      <c r="AP1807" s="61"/>
      <c r="AQ1807" s="61"/>
      <c r="AR1807" s="61"/>
      <c r="AS1807" s="61"/>
      <c r="AT1807" s="61"/>
      <c r="AU1807" s="61"/>
      <c r="AV1807" s="61"/>
      <c r="AW1807" s="61"/>
      <c r="AX1807" s="61"/>
      <c r="AY1807" s="61"/>
      <c r="AZ1807" s="61"/>
      <c r="BA1807" s="61"/>
    </row>
    <row r="1808" spans="39:53" x14ac:dyDescent="0.2">
      <c r="AM1808" s="61"/>
      <c r="AN1808" s="61"/>
      <c r="AO1808" s="171"/>
      <c r="AP1808" s="61"/>
      <c r="AQ1808" s="61"/>
      <c r="AR1808" s="61"/>
      <c r="AS1808" s="61"/>
      <c r="AT1808" s="61"/>
      <c r="AU1808" s="61"/>
      <c r="AV1808" s="61"/>
      <c r="AW1808" s="61"/>
      <c r="AX1808" s="61"/>
      <c r="AY1808" s="61"/>
      <c r="AZ1808" s="61"/>
      <c r="BA1808" s="61"/>
    </row>
    <row r="1809" spans="39:53" x14ac:dyDescent="0.2">
      <c r="AM1809" s="61"/>
      <c r="AN1809" s="61"/>
      <c r="AO1809" s="171"/>
      <c r="AP1809" s="61"/>
      <c r="AQ1809" s="61"/>
      <c r="AR1809" s="61"/>
      <c r="AS1809" s="61"/>
      <c r="AT1809" s="61"/>
      <c r="AU1809" s="61"/>
      <c r="AV1809" s="61"/>
      <c r="AW1809" s="61"/>
      <c r="AX1809" s="61"/>
      <c r="AY1809" s="61"/>
      <c r="AZ1809" s="61"/>
      <c r="BA1809" s="61"/>
    </row>
    <row r="1810" spans="39:53" x14ac:dyDescent="0.2">
      <c r="AM1810" s="61"/>
      <c r="AN1810" s="61"/>
      <c r="AO1810" s="171"/>
      <c r="AP1810" s="61"/>
      <c r="AQ1810" s="61"/>
      <c r="AR1810" s="61"/>
      <c r="AS1810" s="61"/>
      <c r="AT1810" s="61"/>
      <c r="AU1810" s="61"/>
      <c r="AV1810" s="61"/>
      <c r="AW1810" s="61"/>
      <c r="AX1810" s="61"/>
      <c r="AY1810" s="61"/>
      <c r="AZ1810" s="61"/>
      <c r="BA1810" s="61"/>
    </row>
    <row r="1811" spans="39:53" x14ac:dyDescent="0.2">
      <c r="AM1811" s="61"/>
      <c r="AN1811" s="61"/>
      <c r="AO1811" s="171"/>
      <c r="AP1811" s="61"/>
      <c r="AQ1811" s="61"/>
      <c r="AR1811" s="61"/>
      <c r="AS1811" s="61"/>
      <c r="AT1811" s="61"/>
      <c r="AU1811" s="61"/>
      <c r="AV1811" s="61"/>
      <c r="AW1811" s="61"/>
      <c r="AX1811" s="61"/>
      <c r="AY1811" s="61"/>
      <c r="AZ1811" s="61"/>
      <c r="BA1811" s="61"/>
    </row>
    <row r="1812" spans="39:53" x14ac:dyDescent="0.2">
      <c r="AM1812" s="61"/>
      <c r="AN1812" s="61"/>
      <c r="AO1812" s="171"/>
      <c r="AP1812" s="61"/>
      <c r="AQ1812" s="61"/>
      <c r="AR1812" s="61"/>
      <c r="AS1812" s="61"/>
      <c r="AT1812" s="61"/>
      <c r="AU1812" s="61"/>
      <c r="AV1812" s="61"/>
      <c r="AW1812" s="61"/>
      <c r="AX1812" s="61"/>
      <c r="AY1812" s="61"/>
      <c r="AZ1812" s="61"/>
      <c r="BA1812" s="61"/>
    </row>
    <row r="1813" spans="39:53" x14ac:dyDescent="0.2">
      <c r="AM1813" s="61"/>
      <c r="AN1813" s="61"/>
      <c r="AO1813" s="171"/>
      <c r="AP1813" s="61"/>
      <c r="AQ1813" s="61"/>
      <c r="AR1813" s="61"/>
      <c r="AS1813" s="61"/>
      <c r="AT1813" s="61"/>
      <c r="AU1813" s="61"/>
      <c r="AV1813" s="61"/>
      <c r="AW1813" s="61"/>
      <c r="AX1813" s="61"/>
      <c r="AY1813" s="61"/>
      <c r="AZ1813" s="61"/>
      <c r="BA1813" s="61"/>
    </row>
    <row r="1814" spans="39:53" x14ac:dyDescent="0.2">
      <c r="AM1814" s="61"/>
      <c r="AN1814" s="61"/>
      <c r="AO1814" s="171"/>
      <c r="AP1814" s="61"/>
      <c r="AQ1814" s="61"/>
      <c r="AR1814" s="61"/>
      <c r="AS1814" s="61"/>
      <c r="AT1814" s="61"/>
      <c r="AU1814" s="61"/>
      <c r="AV1814" s="61"/>
      <c r="AW1814" s="61"/>
      <c r="AX1814" s="61"/>
      <c r="AY1814" s="61"/>
      <c r="AZ1814" s="61"/>
      <c r="BA1814" s="61"/>
    </row>
    <row r="1815" spans="39:53" x14ac:dyDescent="0.2">
      <c r="AM1815" s="61"/>
      <c r="AN1815" s="61"/>
      <c r="AO1815" s="171"/>
      <c r="AP1815" s="61"/>
      <c r="AQ1815" s="61"/>
      <c r="AR1815" s="61"/>
      <c r="AS1815" s="61"/>
      <c r="AT1815" s="61"/>
      <c r="AU1815" s="61"/>
      <c r="AV1815" s="61"/>
      <c r="AW1815" s="61"/>
      <c r="AX1815" s="61"/>
      <c r="AY1815" s="61"/>
      <c r="AZ1815" s="61"/>
      <c r="BA1815" s="61"/>
    </row>
    <row r="1816" spans="39:53" x14ac:dyDescent="0.2">
      <c r="AM1816" s="61"/>
      <c r="AN1816" s="61"/>
      <c r="AO1816" s="171"/>
      <c r="AP1816" s="61"/>
      <c r="AQ1816" s="61"/>
      <c r="AR1816" s="61"/>
      <c r="AS1816" s="61"/>
      <c r="AT1816" s="61"/>
      <c r="AU1816" s="61"/>
      <c r="AV1816" s="61"/>
      <c r="AW1816" s="61"/>
      <c r="AX1816" s="61"/>
      <c r="AY1816" s="61"/>
      <c r="AZ1816" s="61"/>
      <c r="BA1816" s="61"/>
    </row>
    <row r="1817" spans="39:53" x14ac:dyDescent="0.2">
      <c r="AM1817" s="61"/>
      <c r="AN1817" s="61"/>
      <c r="AO1817" s="171"/>
      <c r="AP1817" s="61"/>
      <c r="AQ1817" s="61"/>
      <c r="AR1817" s="61"/>
      <c r="AS1817" s="61"/>
      <c r="AT1817" s="61"/>
      <c r="AU1817" s="61"/>
      <c r="AV1817" s="61"/>
      <c r="AW1817" s="61"/>
      <c r="AX1817" s="61"/>
      <c r="AY1817" s="61"/>
      <c r="AZ1817" s="61"/>
      <c r="BA1817" s="61"/>
    </row>
    <row r="1818" spans="39:53" x14ac:dyDescent="0.2">
      <c r="AM1818" s="61"/>
      <c r="AN1818" s="61"/>
      <c r="AO1818" s="171"/>
      <c r="AP1818" s="61"/>
      <c r="AQ1818" s="61"/>
      <c r="AR1818" s="61"/>
      <c r="AS1818" s="61"/>
      <c r="AT1818" s="61"/>
      <c r="AU1818" s="61"/>
      <c r="AV1818" s="61"/>
      <c r="AW1818" s="61"/>
      <c r="AX1818" s="61"/>
      <c r="AY1818" s="61"/>
      <c r="AZ1818" s="61"/>
      <c r="BA1818" s="61"/>
    </row>
    <row r="1819" spans="39:53" x14ac:dyDescent="0.2">
      <c r="AM1819" s="61"/>
      <c r="AN1819" s="61"/>
      <c r="AO1819" s="171"/>
      <c r="AP1819" s="61"/>
      <c r="AQ1819" s="61"/>
      <c r="AR1819" s="61"/>
      <c r="AS1819" s="61"/>
      <c r="AT1819" s="61"/>
      <c r="AU1819" s="61"/>
      <c r="AV1819" s="61"/>
      <c r="AW1819" s="61"/>
      <c r="AX1819" s="61"/>
      <c r="AY1819" s="61"/>
      <c r="AZ1819" s="61"/>
      <c r="BA1819" s="61"/>
    </row>
    <row r="1820" spans="39:53" x14ac:dyDescent="0.2">
      <c r="AM1820" s="61"/>
      <c r="AN1820" s="61"/>
      <c r="AO1820" s="171"/>
      <c r="AP1820" s="61"/>
      <c r="AQ1820" s="61"/>
      <c r="AR1820" s="61"/>
      <c r="AS1820" s="61"/>
      <c r="AT1820" s="61"/>
      <c r="AU1820" s="61"/>
      <c r="AV1820" s="61"/>
      <c r="AW1820" s="61"/>
      <c r="AX1820" s="61"/>
      <c r="AY1820" s="61"/>
      <c r="AZ1820" s="61"/>
      <c r="BA1820" s="61"/>
    </row>
    <row r="1821" spans="39:53" x14ac:dyDescent="0.2">
      <c r="AM1821" s="61"/>
      <c r="AN1821" s="61"/>
      <c r="AO1821" s="171"/>
      <c r="AP1821" s="61"/>
      <c r="AQ1821" s="61"/>
      <c r="AR1821" s="61"/>
      <c r="AS1821" s="61"/>
      <c r="AT1821" s="61"/>
      <c r="AU1821" s="61"/>
      <c r="AV1821" s="61"/>
      <c r="AW1821" s="61"/>
      <c r="AX1821" s="61"/>
      <c r="AY1821" s="61"/>
      <c r="AZ1821" s="61"/>
      <c r="BA1821" s="61"/>
    </row>
    <row r="1822" spans="39:53" x14ac:dyDescent="0.2">
      <c r="AM1822" s="61"/>
      <c r="AN1822" s="61"/>
      <c r="AO1822" s="171"/>
      <c r="AP1822" s="61"/>
      <c r="AQ1822" s="61"/>
      <c r="AR1822" s="61"/>
      <c r="AS1822" s="61"/>
      <c r="AT1822" s="61"/>
      <c r="AU1822" s="61"/>
      <c r="AV1822" s="61"/>
      <c r="AW1822" s="61"/>
      <c r="AX1822" s="61"/>
      <c r="AY1822" s="61"/>
      <c r="AZ1822" s="61"/>
      <c r="BA1822" s="61"/>
    </row>
    <row r="1823" spans="39:53" x14ac:dyDescent="0.2">
      <c r="AM1823" s="61"/>
      <c r="AN1823" s="61"/>
      <c r="AO1823" s="171"/>
      <c r="AP1823" s="61"/>
      <c r="AQ1823" s="61"/>
      <c r="AR1823" s="61"/>
      <c r="AS1823" s="61"/>
      <c r="AT1823" s="61"/>
      <c r="AU1823" s="61"/>
      <c r="AV1823" s="61"/>
      <c r="AW1823" s="61"/>
      <c r="AX1823" s="61"/>
      <c r="AY1823" s="61"/>
      <c r="AZ1823" s="61"/>
      <c r="BA1823" s="61"/>
    </row>
    <row r="1824" spans="39:53" x14ac:dyDescent="0.2">
      <c r="AM1824" s="61"/>
      <c r="AN1824" s="61"/>
      <c r="AO1824" s="171"/>
      <c r="AP1824" s="61"/>
      <c r="AQ1824" s="61"/>
      <c r="AR1824" s="61"/>
      <c r="AS1824" s="61"/>
      <c r="AT1824" s="61"/>
      <c r="AU1824" s="61"/>
      <c r="AV1824" s="61"/>
      <c r="AW1824" s="61"/>
      <c r="AX1824" s="61"/>
      <c r="AY1824" s="61"/>
      <c r="AZ1824" s="61"/>
      <c r="BA1824" s="61"/>
    </row>
    <row r="1825" spans="39:53" x14ac:dyDescent="0.2">
      <c r="AM1825" s="61"/>
      <c r="AN1825" s="61"/>
      <c r="AO1825" s="171"/>
      <c r="AP1825" s="61"/>
      <c r="AQ1825" s="61"/>
      <c r="AR1825" s="61"/>
      <c r="AS1825" s="61"/>
      <c r="AT1825" s="61"/>
      <c r="AU1825" s="61"/>
      <c r="AV1825" s="61"/>
      <c r="AW1825" s="61"/>
      <c r="AX1825" s="61"/>
      <c r="AY1825" s="61"/>
      <c r="AZ1825" s="61"/>
      <c r="BA1825" s="61"/>
    </row>
    <row r="1826" spans="39:53" x14ac:dyDescent="0.2">
      <c r="AM1826" s="61"/>
      <c r="AN1826" s="61"/>
      <c r="AO1826" s="171"/>
      <c r="AP1826" s="61"/>
      <c r="AQ1826" s="61"/>
      <c r="AR1826" s="61"/>
      <c r="AS1826" s="61"/>
      <c r="AT1826" s="61"/>
      <c r="AU1826" s="61"/>
      <c r="AV1826" s="61"/>
      <c r="AW1826" s="61"/>
      <c r="AX1826" s="61"/>
      <c r="AY1826" s="61"/>
      <c r="AZ1826" s="61"/>
      <c r="BA1826" s="61"/>
    </row>
    <row r="1827" spans="39:53" x14ac:dyDescent="0.2">
      <c r="AM1827" s="61"/>
      <c r="AN1827" s="61"/>
      <c r="AO1827" s="171"/>
      <c r="AP1827" s="61"/>
      <c r="AQ1827" s="61"/>
      <c r="AR1827" s="61"/>
      <c r="AS1827" s="61"/>
      <c r="AT1827" s="61"/>
      <c r="AU1827" s="61"/>
      <c r="AV1827" s="61"/>
      <c r="AW1827" s="61"/>
      <c r="AX1827" s="61"/>
      <c r="AY1827" s="61"/>
      <c r="AZ1827" s="61"/>
      <c r="BA1827" s="61"/>
    </row>
    <row r="1828" spans="39:53" x14ac:dyDescent="0.2">
      <c r="AM1828" s="61"/>
      <c r="AN1828" s="61"/>
      <c r="AO1828" s="171"/>
      <c r="AP1828" s="61"/>
      <c r="AQ1828" s="61"/>
      <c r="AR1828" s="61"/>
      <c r="AS1828" s="61"/>
      <c r="AT1828" s="61"/>
      <c r="AU1828" s="61"/>
      <c r="AV1828" s="61"/>
      <c r="AW1828" s="61"/>
      <c r="AX1828" s="61"/>
      <c r="AY1828" s="61"/>
      <c r="AZ1828" s="61"/>
      <c r="BA1828" s="61"/>
    </row>
    <row r="1829" spans="39:53" x14ac:dyDescent="0.2">
      <c r="AM1829" s="61"/>
      <c r="AN1829" s="61"/>
      <c r="AO1829" s="171"/>
      <c r="AP1829" s="61"/>
      <c r="AQ1829" s="61"/>
      <c r="AR1829" s="61"/>
      <c r="AS1829" s="61"/>
      <c r="AT1829" s="61"/>
      <c r="AU1829" s="61"/>
      <c r="AV1829" s="61"/>
      <c r="AW1829" s="61"/>
      <c r="AX1829" s="61"/>
      <c r="AY1829" s="61"/>
      <c r="AZ1829" s="61"/>
      <c r="BA1829" s="61"/>
    </row>
    <row r="1830" spans="39:53" x14ac:dyDescent="0.2">
      <c r="AM1830" s="61"/>
      <c r="AN1830" s="61"/>
      <c r="AO1830" s="171"/>
      <c r="AP1830" s="61"/>
      <c r="AQ1830" s="61"/>
      <c r="AR1830" s="61"/>
      <c r="AS1830" s="61"/>
      <c r="AT1830" s="61"/>
      <c r="AU1830" s="61"/>
      <c r="AV1830" s="61"/>
      <c r="AW1830" s="61"/>
      <c r="AX1830" s="61"/>
      <c r="AY1830" s="61"/>
      <c r="AZ1830" s="61"/>
      <c r="BA1830" s="61"/>
    </row>
    <row r="1831" spans="39:53" x14ac:dyDescent="0.2">
      <c r="AM1831" s="61"/>
      <c r="AN1831" s="61"/>
      <c r="AO1831" s="171"/>
      <c r="AP1831" s="61"/>
      <c r="AQ1831" s="61"/>
      <c r="AR1831" s="61"/>
      <c r="AS1831" s="61"/>
      <c r="AT1831" s="61"/>
      <c r="AU1831" s="61"/>
      <c r="AV1831" s="61"/>
      <c r="AW1831" s="61"/>
      <c r="AX1831" s="61"/>
      <c r="AY1831" s="61"/>
      <c r="AZ1831" s="61"/>
      <c r="BA1831" s="61"/>
    </row>
    <row r="1832" spans="39:53" x14ac:dyDescent="0.2">
      <c r="AM1832" s="61"/>
      <c r="AN1832" s="61"/>
      <c r="AO1832" s="171"/>
      <c r="AP1832" s="61"/>
      <c r="AQ1832" s="61"/>
      <c r="AR1832" s="61"/>
      <c r="AS1832" s="61"/>
      <c r="AT1832" s="61"/>
      <c r="AU1832" s="61"/>
      <c r="AV1832" s="61"/>
      <c r="AW1832" s="61"/>
      <c r="AX1832" s="61"/>
      <c r="AY1832" s="61"/>
      <c r="AZ1832" s="61"/>
      <c r="BA1832" s="61"/>
    </row>
    <row r="1833" spans="39:53" x14ac:dyDescent="0.2">
      <c r="AM1833" s="61"/>
      <c r="AN1833" s="61"/>
      <c r="AO1833" s="171"/>
      <c r="AP1833" s="61"/>
      <c r="AQ1833" s="61"/>
      <c r="AR1833" s="61"/>
      <c r="AS1833" s="61"/>
      <c r="AT1833" s="61"/>
      <c r="AU1833" s="61"/>
      <c r="AV1833" s="61"/>
      <c r="AW1833" s="61"/>
      <c r="AX1833" s="61"/>
      <c r="AY1833" s="61"/>
      <c r="AZ1833" s="61"/>
      <c r="BA1833" s="61"/>
    </row>
    <row r="1834" spans="39:53" x14ac:dyDescent="0.2">
      <c r="AM1834" s="61"/>
      <c r="AN1834" s="61"/>
      <c r="AO1834" s="171"/>
      <c r="AP1834" s="61"/>
      <c r="AQ1834" s="61"/>
      <c r="AR1834" s="61"/>
      <c r="AS1834" s="61"/>
      <c r="AT1834" s="61"/>
      <c r="AU1834" s="61"/>
      <c r="AV1834" s="61"/>
      <c r="AW1834" s="61"/>
      <c r="AX1834" s="61"/>
      <c r="AY1834" s="61"/>
      <c r="AZ1834" s="61"/>
      <c r="BA1834" s="61"/>
    </row>
    <row r="1835" spans="39:53" x14ac:dyDescent="0.2">
      <c r="AM1835" s="61"/>
      <c r="AN1835" s="61"/>
      <c r="AO1835" s="171"/>
      <c r="AP1835" s="61"/>
      <c r="AQ1835" s="61"/>
      <c r="AR1835" s="61"/>
      <c r="AS1835" s="61"/>
      <c r="AT1835" s="61"/>
      <c r="AU1835" s="61"/>
      <c r="AV1835" s="61"/>
      <c r="AW1835" s="61"/>
      <c r="AX1835" s="61"/>
      <c r="AY1835" s="61"/>
      <c r="AZ1835" s="61"/>
      <c r="BA1835" s="61"/>
    </row>
    <row r="1836" spans="39:53" x14ac:dyDescent="0.2">
      <c r="AM1836" s="61"/>
      <c r="AN1836" s="61"/>
      <c r="AO1836" s="171"/>
      <c r="AP1836" s="61"/>
      <c r="AQ1836" s="61"/>
      <c r="AR1836" s="61"/>
      <c r="AS1836" s="61"/>
      <c r="AT1836" s="61"/>
      <c r="AU1836" s="61"/>
      <c r="AV1836" s="61"/>
      <c r="AW1836" s="61"/>
      <c r="AX1836" s="61"/>
      <c r="AY1836" s="61"/>
      <c r="AZ1836" s="61"/>
      <c r="BA1836" s="61"/>
    </row>
    <row r="1837" spans="39:53" x14ac:dyDescent="0.2">
      <c r="AM1837" s="61"/>
      <c r="AN1837" s="61"/>
      <c r="AO1837" s="171"/>
      <c r="AP1837" s="61"/>
      <c r="AQ1837" s="61"/>
      <c r="AR1837" s="61"/>
      <c r="AS1837" s="61"/>
      <c r="AT1837" s="61"/>
      <c r="AU1837" s="61"/>
      <c r="AV1837" s="61"/>
      <c r="AW1837" s="61"/>
      <c r="AX1837" s="61"/>
      <c r="AY1837" s="61"/>
      <c r="AZ1837" s="61"/>
      <c r="BA1837" s="61"/>
    </row>
    <row r="1838" spans="39:53" x14ac:dyDescent="0.2">
      <c r="AM1838" s="61"/>
      <c r="AN1838" s="61"/>
      <c r="AO1838" s="171"/>
      <c r="AP1838" s="61"/>
      <c r="AQ1838" s="61"/>
      <c r="AR1838" s="61"/>
      <c r="AS1838" s="61"/>
      <c r="AT1838" s="61"/>
      <c r="AU1838" s="61"/>
      <c r="AV1838" s="61"/>
      <c r="AW1838" s="61"/>
      <c r="AX1838" s="61"/>
      <c r="AY1838" s="61"/>
      <c r="AZ1838" s="61"/>
      <c r="BA1838" s="61"/>
    </row>
    <row r="1839" spans="39:53" x14ac:dyDescent="0.2">
      <c r="AM1839" s="61"/>
      <c r="AN1839" s="61"/>
      <c r="AO1839" s="171"/>
      <c r="AP1839" s="61"/>
      <c r="AQ1839" s="61"/>
      <c r="AR1839" s="61"/>
      <c r="AS1839" s="61"/>
      <c r="AT1839" s="61"/>
      <c r="AU1839" s="61"/>
      <c r="AV1839" s="61"/>
      <c r="AW1839" s="61"/>
      <c r="AX1839" s="61"/>
      <c r="AY1839" s="61"/>
      <c r="AZ1839" s="61"/>
      <c r="BA1839" s="61"/>
    </row>
    <row r="1840" spans="39:53" x14ac:dyDescent="0.2">
      <c r="AM1840" s="61"/>
      <c r="AN1840" s="61"/>
      <c r="AO1840" s="171"/>
      <c r="AP1840" s="61"/>
      <c r="AQ1840" s="61"/>
      <c r="AR1840" s="61"/>
      <c r="AS1840" s="61"/>
      <c r="AT1840" s="61"/>
      <c r="AU1840" s="61"/>
      <c r="AV1840" s="61"/>
      <c r="AW1840" s="61"/>
      <c r="AX1840" s="61"/>
      <c r="AY1840" s="61"/>
      <c r="AZ1840" s="61"/>
      <c r="BA1840" s="61"/>
    </row>
    <row r="1841" spans="39:53" x14ac:dyDescent="0.2">
      <c r="AM1841" s="61"/>
      <c r="AN1841" s="61"/>
      <c r="AO1841" s="171"/>
      <c r="AP1841" s="61"/>
      <c r="AQ1841" s="61"/>
      <c r="AR1841" s="61"/>
      <c r="AS1841" s="61"/>
      <c r="AT1841" s="61"/>
      <c r="AU1841" s="61"/>
      <c r="AV1841" s="61"/>
      <c r="AW1841" s="61"/>
      <c r="AX1841" s="61"/>
      <c r="AY1841" s="61"/>
      <c r="AZ1841" s="61"/>
      <c r="BA1841" s="61"/>
    </row>
    <row r="1842" spans="39:53" x14ac:dyDescent="0.2">
      <c r="AM1842" s="61"/>
      <c r="AN1842" s="61"/>
      <c r="AO1842" s="171"/>
      <c r="AP1842" s="61"/>
      <c r="AQ1842" s="61"/>
      <c r="AR1842" s="61"/>
      <c r="AS1842" s="61"/>
      <c r="AT1842" s="61"/>
      <c r="AU1842" s="61"/>
      <c r="AV1842" s="61"/>
      <c r="AW1842" s="61"/>
      <c r="AX1842" s="61"/>
      <c r="AY1842" s="61"/>
      <c r="AZ1842" s="61"/>
      <c r="BA1842" s="61"/>
    </row>
    <row r="1843" spans="39:53" x14ac:dyDescent="0.2">
      <c r="AM1843" s="61"/>
      <c r="AN1843" s="61"/>
      <c r="AO1843" s="171"/>
      <c r="AP1843" s="61"/>
      <c r="AQ1843" s="61"/>
      <c r="AR1843" s="61"/>
      <c r="AS1843" s="61"/>
      <c r="AT1843" s="61"/>
      <c r="AU1843" s="61"/>
      <c r="AV1843" s="61"/>
      <c r="AW1843" s="61"/>
      <c r="AX1843" s="61"/>
      <c r="AY1843" s="61"/>
      <c r="AZ1843" s="61"/>
      <c r="BA1843" s="61"/>
    </row>
    <row r="1844" spans="39:53" x14ac:dyDescent="0.2">
      <c r="AM1844" s="61"/>
      <c r="AN1844" s="61"/>
      <c r="AO1844" s="171"/>
      <c r="AP1844" s="61"/>
      <c r="AQ1844" s="61"/>
      <c r="AR1844" s="61"/>
      <c r="AS1844" s="61"/>
      <c r="AT1844" s="61"/>
      <c r="AU1844" s="61"/>
      <c r="AV1844" s="61"/>
      <c r="AW1844" s="61"/>
      <c r="AX1844" s="61"/>
      <c r="AY1844" s="61"/>
      <c r="AZ1844" s="61"/>
      <c r="BA1844" s="61"/>
    </row>
    <row r="1845" spans="39:53" x14ac:dyDescent="0.2">
      <c r="AM1845" s="61"/>
      <c r="AN1845" s="61"/>
      <c r="AO1845" s="171"/>
      <c r="AP1845" s="61"/>
      <c r="AQ1845" s="61"/>
      <c r="AR1845" s="61"/>
      <c r="AS1845" s="61"/>
      <c r="AT1845" s="61"/>
      <c r="AU1845" s="61"/>
      <c r="AV1845" s="61"/>
      <c r="AW1845" s="61"/>
      <c r="AX1845" s="61"/>
      <c r="AY1845" s="61"/>
      <c r="AZ1845" s="61"/>
      <c r="BA1845" s="61"/>
    </row>
    <row r="1846" spans="39:53" x14ac:dyDescent="0.2">
      <c r="AM1846" s="61"/>
      <c r="AN1846" s="61"/>
      <c r="AO1846" s="171"/>
      <c r="AP1846" s="61"/>
      <c r="AQ1846" s="61"/>
      <c r="AR1846" s="61"/>
      <c r="AS1846" s="61"/>
      <c r="AT1846" s="61"/>
      <c r="AU1846" s="61"/>
      <c r="AV1846" s="61"/>
      <c r="AW1846" s="61"/>
      <c r="AX1846" s="61"/>
      <c r="AY1846" s="61"/>
      <c r="AZ1846" s="61"/>
      <c r="BA1846" s="61"/>
    </row>
    <row r="1847" spans="39:53" x14ac:dyDescent="0.2">
      <c r="AM1847" s="61"/>
      <c r="AN1847" s="61"/>
      <c r="AO1847" s="171"/>
      <c r="AP1847" s="61"/>
      <c r="AQ1847" s="61"/>
      <c r="AR1847" s="61"/>
      <c r="AS1847" s="61"/>
      <c r="AT1847" s="61"/>
      <c r="AU1847" s="61"/>
      <c r="AV1847" s="61"/>
      <c r="AW1847" s="61"/>
      <c r="AX1847" s="61"/>
      <c r="AY1847" s="61"/>
      <c r="AZ1847" s="61"/>
      <c r="BA1847" s="61"/>
    </row>
    <row r="1848" spans="39:53" x14ac:dyDescent="0.2">
      <c r="AM1848" s="61"/>
      <c r="AN1848" s="61"/>
      <c r="AO1848" s="171"/>
      <c r="AP1848" s="61"/>
      <c r="AQ1848" s="61"/>
      <c r="AR1848" s="61"/>
      <c r="AS1848" s="61"/>
      <c r="AT1848" s="61"/>
      <c r="AU1848" s="61"/>
      <c r="AV1848" s="61"/>
      <c r="AW1848" s="61"/>
      <c r="AX1848" s="61"/>
      <c r="AY1848" s="61"/>
      <c r="AZ1848" s="61"/>
      <c r="BA1848" s="61"/>
    </row>
    <row r="1849" spans="39:53" x14ac:dyDescent="0.2">
      <c r="AM1849" s="61"/>
      <c r="AN1849" s="61"/>
      <c r="AO1849" s="171"/>
      <c r="AP1849" s="61"/>
      <c r="AQ1849" s="61"/>
      <c r="AR1849" s="61"/>
      <c r="AS1849" s="61"/>
      <c r="AT1849" s="61"/>
      <c r="AU1849" s="61"/>
      <c r="AV1849" s="61"/>
      <c r="AW1849" s="61"/>
      <c r="AX1849" s="61"/>
      <c r="AY1849" s="61"/>
      <c r="AZ1849" s="61"/>
      <c r="BA1849" s="61"/>
    </row>
    <row r="1850" spans="39:53" x14ac:dyDescent="0.2">
      <c r="AM1850" s="61"/>
      <c r="AN1850" s="61"/>
      <c r="AO1850" s="171"/>
      <c r="AP1850" s="61"/>
      <c r="AQ1850" s="61"/>
      <c r="AR1850" s="61"/>
      <c r="AS1850" s="61"/>
      <c r="AT1850" s="61"/>
      <c r="AU1850" s="61"/>
      <c r="AV1850" s="61"/>
      <c r="AW1850" s="61"/>
      <c r="AX1850" s="61"/>
      <c r="AY1850" s="61"/>
      <c r="AZ1850" s="61"/>
      <c r="BA1850" s="61"/>
    </row>
    <row r="1851" spans="39:53" x14ac:dyDescent="0.2">
      <c r="AM1851" s="61"/>
      <c r="AN1851" s="61"/>
      <c r="AO1851" s="171"/>
      <c r="AP1851" s="61"/>
      <c r="AQ1851" s="61"/>
      <c r="AR1851" s="61"/>
      <c r="AS1851" s="61"/>
      <c r="AT1851" s="61"/>
      <c r="AU1851" s="61"/>
      <c r="AV1851" s="61"/>
      <c r="AW1851" s="61"/>
      <c r="AX1851" s="61"/>
      <c r="AY1851" s="61"/>
      <c r="AZ1851" s="61"/>
      <c r="BA1851" s="61"/>
    </row>
    <row r="1852" spans="39:53" x14ac:dyDescent="0.2">
      <c r="AM1852" s="61"/>
      <c r="AN1852" s="61"/>
      <c r="AO1852" s="171"/>
      <c r="AP1852" s="61"/>
      <c r="AQ1852" s="61"/>
      <c r="AR1852" s="61"/>
      <c r="AS1852" s="61"/>
      <c r="AT1852" s="61"/>
      <c r="AU1852" s="61"/>
      <c r="AV1852" s="61"/>
      <c r="AW1852" s="61"/>
      <c r="AX1852" s="61"/>
      <c r="AY1852" s="61"/>
      <c r="AZ1852" s="61"/>
      <c r="BA1852" s="61"/>
    </row>
    <row r="1853" spans="39:53" x14ac:dyDescent="0.2">
      <c r="AM1853" s="61"/>
      <c r="AN1853" s="61"/>
      <c r="AO1853" s="171"/>
      <c r="AP1853" s="61"/>
      <c r="AQ1853" s="61"/>
      <c r="AR1853" s="61"/>
      <c r="AS1853" s="61"/>
      <c r="AT1853" s="61"/>
      <c r="AU1853" s="61"/>
      <c r="AV1853" s="61"/>
      <c r="AW1853" s="61"/>
      <c r="AX1853" s="61"/>
      <c r="AY1853" s="61"/>
      <c r="AZ1853" s="61"/>
      <c r="BA1853" s="61"/>
    </row>
    <row r="1854" spans="39:53" x14ac:dyDescent="0.2">
      <c r="AM1854" s="61"/>
      <c r="AN1854" s="61"/>
      <c r="AO1854" s="171"/>
      <c r="AP1854" s="61"/>
      <c r="AQ1854" s="61"/>
      <c r="AR1854" s="61"/>
      <c r="AS1854" s="61"/>
      <c r="AT1854" s="61"/>
      <c r="AU1854" s="61"/>
      <c r="AV1854" s="61"/>
      <c r="AW1854" s="61"/>
      <c r="AX1854" s="61"/>
      <c r="AY1854" s="61"/>
      <c r="AZ1854" s="61"/>
      <c r="BA1854" s="61"/>
    </row>
    <row r="1855" spans="39:53" x14ac:dyDescent="0.2">
      <c r="AM1855" s="61"/>
      <c r="AN1855" s="61"/>
      <c r="AO1855" s="171"/>
      <c r="AP1855" s="61"/>
      <c r="AQ1855" s="61"/>
      <c r="AR1855" s="61"/>
      <c r="AS1855" s="61"/>
      <c r="AT1855" s="61"/>
      <c r="AU1855" s="61"/>
      <c r="AV1855" s="61"/>
      <c r="AW1855" s="61"/>
      <c r="AX1855" s="61"/>
      <c r="AY1855" s="61"/>
      <c r="AZ1855" s="61"/>
      <c r="BA1855" s="61"/>
    </row>
    <row r="1856" spans="39:53" x14ac:dyDescent="0.2">
      <c r="AM1856" s="61"/>
      <c r="AN1856" s="61"/>
      <c r="AO1856" s="171"/>
      <c r="AP1856" s="61"/>
      <c r="AQ1856" s="61"/>
      <c r="AR1856" s="61"/>
      <c r="AS1856" s="61"/>
      <c r="AT1856" s="61"/>
      <c r="AU1856" s="61"/>
      <c r="AV1856" s="61"/>
      <c r="AW1856" s="61"/>
      <c r="AX1856" s="61"/>
      <c r="AY1856" s="61"/>
      <c r="AZ1856" s="61"/>
      <c r="BA1856" s="61"/>
    </row>
    <row r="1857" spans="39:53" x14ac:dyDescent="0.2">
      <c r="AM1857" s="61"/>
      <c r="AN1857" s="61"/>
      <c r="AO1857" s="171"/>
      <c r="AP1857" s="61"/>
      <c r="AQ1857" s="61"/>
      <c r="AR1857" s="61"/>
      <c r="AS1857" s="61"/>
      <c r="AT1857" s="61"/>
      <c r="AU1857" s="61"/>
      <c r="AV1857" s="61"/>
      <c r="AW1857" s="61"/>
      <c r="AX1857" s="61"/>
      <c r="AY1857" s="61"/>
      <c r="AZ1857" s="61"/>
      <c r="BA1857" s="61"/>
    </row>
    <row r="1858" spans="39:53" x14ac:dyDescent="0.2">
      <c r="AM1858" s="61"/>
      <c r="AN1858" s="61"/>
      <c r="AO1858" s="171"/>
      <c r="AP1858" s="61"/>
      <c r="AQ1858" s="61"/>
      <c r="AR1858" s="61"/>
      <c r="AS1858" s="61"/>
      <c r="AT1858" s="61"/>
      <c r="AU1858" s="61"/>
      <c r="AV1858" s="61"/>
      <c r="AW1858" s="61"/>
      <c r="AX1858" s="61"/>
      <c r="AY1858" s="61"/>
      <c r="AZ1858" s="61"/>
      <c r="BA1858" s="61"/>
    </row>
    <row r="1859" spans="39:53" x14ac:dyDescent="0.2">
      <c r="AM1859" s="61"/>
      <c r="AN1859" s="61"/>
      <c r="AO1859" s="171"/>
      <c r="AP1859" s="61"/>
      <c r="AQ1859" s="61"/>
      <c r="AR1859" s="61"/>
      <c r="AS1859" s="61"/>
      <c r="AT1859" s="61"/>
      <c r="AU1859" s="61"/>
      <c r="AV1859" s="61"/>
      <c r="AW1859" s="61"/>
      <c r="AX1859" s="61"/>
      <c r="AY1859" s="61"/>
      <c r="AZ1859" s="61"/>
      <c r="BA1859" s="61"/>
    </row>
    <row r="1860" spans="39:53" x14ac:dyDescent="0.2">
      <c r="AM1860" s="61"/>
      <c r="AN1860" s="61"/>
      <c r="AO1860" s="171"/>
      <c r="AP1860" s="61"/>
      <c r="AQ1860" s="61"/>
      <c r="AR1860" s="61"/>
      <c r="AS1860" s="61"/>
      <c r="AT1860" s="61"/>
      <c r="AU1860" s="61"/>
      <c r="AV1860" s="61"/>
      <c r="AW1860" s="61"/>
      <c r="AX1860" s="61"/>
      <c r="AY1860" s="61"/>
      <c r="AZ1860" s="61"/>
      <c r="BA1860" s="61"/>
    </row>
    <row r="1861" spans="39:53" x14ac:dyDescent="0.2">
      <c r="AM1861" s="61"/>
      <c r="AN1861" s="61"/>
      <c r="AO1861" s="171"/>
      <c r="AP1861" s="61"/>
      <c r="AQ1861" s="61"/>
      <c r="AR1861" s="61"/>
      <c r="AS1861" s="61"/>
      <c r="AT1861" s="61"/>
      <c r="AU1861" s="61"/>
      <c r="AV1861" s="61"/>
      <c r="AW1861" s="61"/>
      <c r="AX1861" s="61"/>
      <c r="AY1861" s="61"/>
      <c r="AZ1861" s="61"/>
      <c r="BA1861" s="61"/>
    </row>
    <row r="1862" spans="39:53" x14ac:dyDescent="0.2">
      <c r="AM1862" s="61"/>
      <c r="AN1862" s="61"/>
      <c r="AO1862" s="171"/>
      <c r="AP1862" s="61"/>
      <c r="AQ1862" s="61"/>
      <c r="AR1862" s="61"/>
      <c r="AS1862" s="61"/>
      <c r="AT1862" s="61"/>
      <c r="AU1862" s="61"/>
      <c r="AV1862" s="61"/>
      <c r="AW1862" s="61"/>
      <c r="AX1862" s="61"/>
      <c r="AY1862" s="61"/>
      <c r="AZ1862" s="61"/>
      <c r="BA1862" s="61"/>
    </row>
    <row r="1863" spans="39:53" x14ac:dyDescent="0.2">
      <c r="AM1863" s="61"/>
      <c r="AN1863" s="61"/>
      <c r="AO1863" s="171"/>
      <c r="AP1863" s="61"/>
      <c r="AQ1863" s="61"/>
      <c r="AR1863" s="61"/>
      <c r="AS1863" s="61"/>
      <c r="AT1863" s="61"/>
      <c r="AU1863" s="61"/>
      <c r="AV1863" s="61"/>
      <c r="AW1863" s="61"/>
      <c r="AX1863" s="61"/>
      <c r="AY1863" s="61"/>
      <c r="AZ1863" s="61"/>
      <c r="BA1863" s="61"/>
    </row>
    <row r="1864" spans="39:53" x14ac:dyDescent="0.2">
      <c r="AM1864" s="61"/>
      <c r="AN1864" s="61"/>
      <c r="AO1864" s="171"/>
      <c r="AP1864" s="61"/>
      <c r="AQ1864" s="61"/>
      <c r="AR1864" s="61"/>
      <c r="AS1864" s="61"/>
      <c r="AT1864" s="61"/>
      <c r="AU1864" s="61"/>
      <c r="AV1864" s="61"/>
      <c r="AW1864" s="61"/>
      <c r="AX1864" s="61"/>
      <c r="AY1864" s="61"/>
      <c r="AZ1864" s="61"/>
      <c r="BA1864" s="61"/>
    </row>
    <row r="1865" spans="39:53" x14ac:dyDescent="0.2">
      <c r="AM1865" s="61"/>
      <c r="AN1865" s="61"/>
      <c r="AO1865" s="171"/>
      <c r="AP1865" s="61"/>
      <c r="AQ1865" s="61"/>
      <c r="AR1865" s="61"/>
      <c r="AS1865" s="61"/>
      <c r="AT1865" s="61"/>
      <c r="AU1865" s="61"/>
      <c r="AV1865" s="61"/>
      <c r="AW1865" s="61"/>
      <c r="AX1865" s="61"/>
      <c r="AY1865" s="61"/>
      <c r="AZ1865" s="61"/>
      <c r="BA1865" s="61"/>
    </row>
    <row r="1866" spans="39:53" x14ac:dyDescent="0.2">
      <c r="AM1866" s="61"/>
      <c r="AN1866" s="61"/>
      <c r="AO1866" s="171"/>
      <c r="AP1866" s="61"/>
      <c r="AQ1866" s="61"/>
      <c r="AR1866" s="61"/>
      <c r="AS1866" s="61"/>
      <c r="AT1866" s="61"/>
      <c r="AU1866" s="61"/>
      <c r="AV1866" s="61"/>
      <c r="AW1866" s="61"/>
      <c r="AX1866" s="61"/>
      <c r="AY1866" s="61"/>
      <c r="AZ1866" s="61"/>
      <c r="BA1866" s="61"/>
    </row>
    <row r="1867" spans="39:53" x14ac:dyDescent="0.2">
      <c r="AM1867" s="61"/>
      <c r="AN1867" s="61"/>
      <c r="AO1867" s="171"/>
      <c r="AP1867" s="61"/>
      <c r="AQ1867" s="61"/>
      <c r="AR1867" s="61"/>
      <c r="AS1867" s="61"/>
      <c r="AT1867" s="61"/>
      <c r="AU1867" s="61"/>
      <c r="AV1867" s="61"/>
      <c r="AW1867" s="61"/>
      <c r="AX1867" s="61"/>
      <c r="AY1867" s="61"/>
      <c r="AZ1867" s="61"/>
      <c r="BA1867" s="61"/>
    </row>
    <row r="1868" spans="39:53" x14ac:dyDescent="0.2">
      <c r="AM1868" s="61"/>
      <c r="AN1868" s="61"/>
      <c r="AO1868" s="171"/>
      <c r="AP1868" s="61"/>
      <c r="AQ1868" s="61"/>
      <c r="AR1868" s="61"/>
      <c r="AS1868" s="61"/>
      <c r="AT1868" s="61"/>
      <c r="AU1868" s="61"/>
      <c r="AV1868" s="61"/>
      <c r="AW1868" s="61"/>
      <c r="AX1868" s="61"/>
      <c r="AY1868" s="61"/>
      <c r="AZ1868" s="61"/>
      <c r="BA1868" s="61"/>
    </row>
    <row r="1869" spans="39:53" x14ac:dyDescent="0.2">
      <c r="AM1869" s="61"/>
      <c r="AN1869" s="61"/>
      <c r="AO1869" s="171"/>
      <c r="AP1869" s="61"/>
      <c r="AQ1869" s="61"/>
      <c r="AR1869" s="61"/>
      <c r="AS1869" s="61"/>
      <c r="AT1869" s="61"/>
      <c r="AU1869" s="61"/>
      <c r="AV1869" s="61"/>
      <c r="AW1869" s="61"/>
      <c r="AX1869" s="61"/>
      <c r="AY1869" s="61"/>
      <c r="AZ1869" s="61"/>
      <c r="BA1869" s="61"/>
    </row>
    <row r="1870" spans="39:53" x14ac:dyDescent="0.2">
      <c r="AM1870" s="61"/>
      <c r="AN1870" s="61"/>
      <c r="AO1870" s="171"/>
      <c r="AP1870" s="61"/>
      <c r="AQ1870" s="61"/>
      <c r="AR1870" s="61"/>
      <c r="AS1870" s="61"/>
      <c r="AT1870" s="61"/>
      <c r="AU1870" s="61"/>
      <c r="AV1870" s="61"/>
      <c r="AW1870" s="61"/>
      <c r="AX1870" s="61"/>
      <c r="AY1870" s="61"/>
      <c r="AZ1870" s="61"/>
      <c r="BA1870" s="61"/>
    </row>
    <row r="1871" spans="39:53" x14ac:dyDescent="0.2">
      <c r="AM1871" s="61"/>
      <c r="AN1871" s="61"/>
      <c r="AO1871" s="171"/>
      <c r="AP1871" s="61"/>
      <c r="AQ1871" s="61"/>
      <c r="AR1871" s="61"/>
      <c r="AS1871" s="61"/>
      <c r="AT1871" s="61"/>
      <c r="AU1871" s="61"/>
      <c r="AV1871" s="61"/>
      <c r="AW1871" s="61"/>
      <c r="AX1871" s="61"/>
      <c r="AY1871" s="61"/>
      <c r="AZ1871" s="61"/>
      <c r="BA1871" s="61"/>
    </row>
    <row r="1872" spans="39:53" x14ac:dyDescent="0.2">
      <c r="AM1872" s="61"/>
      <c r="AN1872" s="61"/>
      <c r="AO1872" s="171"/>
      <c r="AP1872" s="61"/>
      <c r="AQ1872" s="61"/>
      <c r="AR1872" s="61"/>
      <c r="AS1872" s="61"/>
      <c r="AT1872" s="61"/>
      <c r="AU1872" s="61"/>
      <c r="AV1872" s="61"/>
      <c r="AW1872" s="61"/>
      <c r="AX1872" s="61"/>
      <c r="AY1872" s="61"/>
      <c r="AZ1872" s="61"/>
      <c r="BA1872" s="61"/>
    </row>
    <row r="1873" spans="39:53" x14ac:dyDescent="0.2">
      <c r="AM1873" s="61"/>
      <c r="AN1873" s="61"/>
      <c r="AO1873" s="171"/>
      <c r="AP1873" s="61"/>
      <c r="AQ1873" s="61"/>
      <c r="AR1873" s="61"/>
      <c r="AS1873" s="61"/>
      <c r="AT1873" s="61"/>
      <c r="AU1873" s="61"/>
      <c r="AV1873" s="61"/>
      <c r="AW1873" s="61"/>
      <c r="AX1873" s="61"/>
      <c r="AY1873" s="61"/>
      <c r="AZ1873" s="61"/>
      <c r="BA1873" s="61"/>
    </row>
    <row r="1874" spans="39:53" x14ac:dyDescent="0.2">
      <c r="AM1874" s="61"/>
      <c r="AN1874" s="61"/>
      <c r="AO1874" s="171"/>
      <c r="AP1874" s="61"/>
      <c r="AQ1874" s="61"/>
      <c r="AR1874" s="61"/>
      <c r="AS1874" s="61"/>
      <c r="AT1874" s="61"/>
      <c r="AU1874" s="61"/>
      <c r="AV1874" s="61"/>
      <c r="AW1874" s="61"/>
      <c r="AX1874" s="61"/>
      <c r="AY1874" s="61"/>
      <c r="AZ1874" s="61"/>
      <c r="BA1874" s="61"/>
    </row>
    <row r="1875" spans="39:53" x14ac:dyDescent="0.2">
      <c r="AM1875" s="61"/>
      <c r="AN1875" s="61"/>
      <c r="AO1875" s="171"/>
      <c r="AP1875" s="61"/>
      <c r="AQ1875" s="61"/>
      <c r="AR1875" s="61"/>
      <c r="AS1875" s="61"/>
      <c r="AT1875" s="61"/>
      <c r="AU1875" s="61"/>
      <c r="AV1875" s="61"/>
      <c r="AW1875" s="61"/>
      <c r="AX1875" s="61"/>
      <c r="AY1875" s="61"/>
      <c r="AZ1875" s="61"/>
      <c r="BA1875" s="61"/>
    </row>
    <row r="1876" spans="39:53" x14ac:dyDescent="0.2">
      <c r="AM1876" s="61"/>
      <c r="AN1876" s="61"/>
      <c r="AO1876" s="171"/>
      <c r="AP1876" s="61"/>
      <c r="AQ1876" s="61"/>
      <c r="AR1876" s="61"/>
      <c r="AS1876" s="61"/>
      <c r="AT1876" s="61"/>
      <c r="AU1876" s="61"/>
      <c r="AV1876" s="61"/>
      <c r="AW1876" s="61"/>
      <c r="AX1876" s="61"/>
      <c r="AY1876" s="61"/>
      <c r="AZ1876" s="61"/>
      <c r="BA1876" s="61"/>
    </row>
    <row r="1877" spans="39:53" x14ac:dyDescent="0.2">
      <c r="AM1877" s="61"/>
      <c r="AN1877" s="61"/>
      <c r="AO1877" s="171"/>
      <c r="AP1877" s="61"/>
      <c r="AQ1877" s="61"/>
      <c r="AR1877" s="61"/>
      <c r="AS1877" s="61"/>
      <c r="AT1877" s="61"/>
      <c r="AU1877" s="61"/>
      <c r="AV1877" s="61"/>
      <c r="AW1877" s="61"/>
      <c r="AX1877" s="61"/>
      <c r="AY1877" s="61"/>
      <c r="AZ1877" s="61"/>
      <c r="BA1877" s="61"/>
    </row>
    <row r="1878" spans="39:53" x14ac:dyDescent="0.2">
      <c r="AM1878" s="61"/>
      <c r="AN1878" s="61"/>
      <c r="AO1878" s="171"/>
      <c r="AP1878" s="61"/>
      <c r="AQ1878" s="61"/>
      <c r="AR1878" s="61"/>
      <c r="AS1878" s="61"/>
      <c r="AT1878" s="61"/>
      <c r="AU1878" s="61"/>
      <c r="AV1878" s="61"/>
      <c r="AW1878" s="61"/>
      <c r="AX1878" s="61"/>
      <c r="AY1878" s="61"/>
      <c r="AZ1878" s="61"/>
      <c r="BA1878" s="61"/>
    </row>
    <row r="1879" spans="39:53" x14ac:dyDescent="0.2">
      <c r="AM1879" s="61"/>
      <c r="AN1879" s="61"/>
      <c r="AO1879" s="171"/>
      <c r="AP1879" s="61"/>
      <c r="AQ1879" s="61"/>
      <c r="AR1879" s="61"/>
      <c r="AS1879" s="61"/>
      <c r="AT1879" s="61"/>
      <c r="AU1879" s="61"/>
      <c r="AV1879" s="61"/>
      <c r="AW1879" s="61"/>
      <c r="AX1879" s="61"/>
      <c r="AY1879" s="61"/>
      <c r="AZ1879" s="61"/>
      <c r="BA1879" s="61"/>
    </row>
    <row r="1880" spans="39:53" x14ac:dyDescent="0.2">
      <c r="AM1880" s="61"/>
      <c r="AN1880" s="61"/>
      <c r="AO1880" s="171"/>
      <c r="AP1880" s="61"/>
      <c r="AQ1880" s="61"/>
      <c r="AR1880" s="61"/>
      <c r="AS1880" s="61"/>
      <c r="AT1880" s="61"/>
      <c r="AU1880" s="61"/>
      <c r="AV1880" s="61"/>
      <c r="AW1880" s="61"/>
      <c r="AX1880" s="61"/>
      <c r="AY1880" s="61"/>
      <c r="AZ1880" s="61"/>
      <c r="BA1880" s="61"/>
    </row>
    <row r="1881" spans="39:53" x14ac:dyDescent="0.2">
      <c r="AM1881" s="61"/>
      <c r="AN1881" s="61"/>
      <c r="AO1881" s="171"/>
      <c r="AP1881" s="61"/>
      <c r="AQ1881" s="61"/>
      <c r="AR1881" s="61"/>
      <c r="AS1881" s="61"/>
      <c r="AT1881" s="61"/>
      <c r="AU1881" s="61"/>
      <c r="AV1881" s="61"/>
      <c r="AW1881" s="61"/>
      <c r="AX1881" s="61"/>
      <c r="AY1881" s="61"/>
      <c r="AZ1881" s="61"/>
      <c r="BA1881" s="61"/>
    </row>
    <row r="1882" spans="39:53" x14ac:dyDescent="0.2">
      <c r="AM1882" s="61"/>
      <c r="AN1882" s="61"/>
      <c r="AO1882" s="171"/>
      <c r="AP1882" s="61"/>
      <c r="AQ1882" s="61"/>
      <c r="AR1882" s="61"/>
      <c r="AS1882" s="61"/>
      <c r="AT1882" s="61"/>
      <c r="AU1882" s="61"/>
      <c r="AV1882" s="61"/>
      <c r="AW1882" s="61"/>
      <c r="AX1882" s="61"/>
      <c r="AY1882" s="61"/>
      <c r="AZ1882" s="61"/>
      <c r="BA1882" s="61"/>
    </row>
    <row r="1883" spans="39:53" x14ac:dyDescent="0.2">
      <c r="AM1883" s="61"/>
      <c r="AN1883" s="61"/>
      <c r="AO1883" s="171"/>
      <c r="AP1883" s="61"/>
      <c r="AQ1883" s="61"/>
      <c r="AR1883" s="61"/>
      <c r="AS1883" s="61"/>
      <c r="AT1883" s="61"/>
      <c r="AU1883" s="61"/>
      <c r="AV1883" s="61"/>
      <c r="AW1883" s="61"/>
      <c r="AX1883" s="61"/>
      <c r="AY1883" s="61"/>
      <c r="AZ1883" s="61"/>
      <c r="BA1883" s="61"/>
    </row>
    <row r="1884" spans="39:53" x14ac:dyDescent="0.2">
      <c r="AM1884" s="61"/>
      <c r="AN1884" s="61"/>
      <c r="AO1884" s="171"/>
      <c r="AP1884" s="61"/>
      <c r="AQ1884" s="61"/>
      <c r="AR1884" s="61"/>
      <c r="AS1884" s="61"/>
      <c r="AT1884" s="61"/>
      <c r="AU1884" s="61"/>
      <c r="AV1884" s="61"/>
      <c r="AW1884" s="61"/>
      <c r="AX1884" s="61"/>
      <c r="AY1884" s="61"/>
      <c r="AZ1884" s="61"/>
      <c r="BA1884" s="61"/>
    </row>
    <row r="1885" spans="39:53" x14ac:dyDescent="0.2">
      <c r="AM1885" s="61"/>
      <c r="AN1885" s="61"/>
      <c r="AO1885" s="171"/>
      <c r="AP1885" s="61"/>
      <c r="AQ1885" s="61"/>
      <c r="AR1885" s="61"/>
      <c r="AS1885" s="61"/>
      <c r="AT1885" s="61"/>
      <c r="AU1885" s="61"/>
      <c r="AV1885" s="61"/>
      <c r="AW1885" s="61"/>
      <c r="AX1885" s="61"/>
      <c r="AY1885" s="61"/>
      <c r="AZ1885" s="61"/>
      <c r="BA1885" s="61"/>
    </row>
    <row r="1886" spans="39:53" x14ac:dyDescent="0.2">
      <c r="AM1886" s="61"/>
      <c r="AN1886" s="61"/>
      <c r="AO1886" s="171"/>
      <c r="AP1886" s="61"/>
      <c r="AQ1886" s="61"/>
      <c r="AR1886" s="61"/>
      <c r="AS1886" s="61"/>
      <c r="AT1886" s="61"/>
      <c r="AU1886" s="61"/>
      <c r="AV1886" s="61"/>
      <c r="AW1886" s="61"/>
      <c r="AX1886" s="61"/>
      <c r="AY1886" s="61"/>
      <c r="AZ1886" s="61"/>
      <c r="BA1886" s="61"/>
    </row>
    <row r="1887" spans="39:53" x14ac:dyDescent="0.2">
      <c r="AM1887" s="61"/>
      <c r="AN1887" s="61"/>
      <c r="AO1887" s="171"/>
      <c r="AP1887" s="61"/>
      <c r="AQ1887" s="61"/>
      <c r="AR1887" s="61"/>
      <c r="AS1887" s="61"/>
      <c r="AT1887" s="61"/>
      <c r="AU1887" s="61"/>
      <c r="AV1887" s="61"/>
      <c r="AW1887" s="61"/>
      <c r="AX1887" s="61"/>
      <c r="AY1887" s="61"/>
      <c r="AZ1887" s="61"/>
      <c r="BA1887" s="61"/>
    </row>
    <row r="1888" spans="39:53" x14ac:dyDescent="0.2">
      <c r="AM1888" s="61"/>
      <c r="AN1888" s="61"/>
      <c r="AO1888" s="171"/>
      <c r="AP1888" s="61"/>
      <c r="AQ1888" s="61"/>
      <c r="AR1888" s="61"/>
      <c r="AS1888" s="61"/>
      <c r="AT1888" s="61"/>
      <c r="AU1888" s="61"/>
      <c r="AV1888" s="61"/>
      <c r="AW1888" s="61"/>
      <c r="AX1888" s="61"/>
      <c r="AY1888" s="61"/>
      <c r="AZ1888" s="61"/>
      <c r="BA1888" s="61"/>
    </row>
    <row r="1889" spans="39:53" x14ac:dyDescent="0.2">
      <c r="AM1889" s="61"/>
      <c r="AN1889" s="61"/>
      <c r="AO1889" s="171"/>
      <c r="AP1889" s="61"/>
      <c r="AQ1889" s="61"/>
      <c r="AR1889" s="61"/>
      <c r="AS1889" s="61"/>
      <c r="AT1889" s="61"/>
      <c r="AU1889" s="61"/>
      <c r="AV1889" s="61"/>
      <c r="AW1889" s="61"/>
      <c r="AX1889" s="61"/>
      <c r="AY1889" s="61"/>
      <c r="AZ1889" s="61"/>
      <c r="BA1889" s="61"/>
    </row>
    <row r="1890" spans="39:53" x14ac:dyDescent="0.2">
      <c r="AM1890" s="61"/>
      <c r="AN1890" s="61"/>
      <c r="AO1890" s="171"/>
      <c r="AP1890" s="61"/>
      <c r="AQ1890" s="61"/>
      <c r="AR1890" s="61"/>
      <c r="AS1890" s="61"/>
      <c r="AT1890" s="61"/>
      <c r="AU1890" s="61"/>
      <c r="AV1890" s="61"/>
      <c r="AW1890" s="61"/>
      <c r="AX1890" s="61"/>
      <c r="AY1890" s="61"/>
      <c r="AZ1890" s="61"/>
      <c r="BA1890" s="61"/>
    </row>
    <row r="1891" spans="39:53" x14ac:dyDescent="0.2">
      <c r="AM1891" s="61"/>
      <c r="AN1891" s="61"/>
      <c r="AO1891" s="171"/>
      <c r="AP1891" s="61"/>
      <c r="AQ1891" s="61"/>
      <c r="AR1891" s="61"/>
      <c r="AS1891" s="61"/>
      <c r="AT1891" s="61"/>
      <c r="AU1891" s="61"/>
      <c r="AV1891" s="61"/>
      <c r="AW1891" s="61"/>
      <c r="AX1891" s="61"/>
      <c r="AY1891" s="61"/>
      <c r="AZ1891" s="61"/>
      <c r="BA1891" s="61"/>
    </row>
    <row r="1892" spans="39:53" x14ac:dyDescent="0.2">
      <c r="AM1892" s="61"/>
      <c r="AN1892" s="61"/>
      <c r="AO1892" s="171"/>
      <c r="AP1892" s="61"/>
      <c r="AQ1892" s="61"/>
      <c r="AR1892" s="61"/>
      <c r="AS1892" s="61"/>
      <c r="AT1892" s="61"/>
      <c r="AU1892" s="61"/>
      <c r="AV1892" s="61"/>
      <c r="AW1892" s="61"/>
      <c r="AX1892" s="61"/>
      <c r="AY1892" s="61"/>
      <c r="AZ1892" s="61"/>
      <c r="BA1892" s="61"/>
    </row>
    <row r="1893" spans="39:53" x14ac:dyDescent="0.2">
      <c r="AM1893" s="61"/>
      <c r="AN1893" s="61"/>
      <c r="AO1893" s="171"/>
      <c r="AP1893" s="61"/>
      <c r="AQ1893" s="61"/>
      <c r="AR1893" s="61"/>
      <c r="AS1893" s="61"/>
      <c r="AT1893" s="61"/>
      <c r="AU1893" s="61"/>
      <c r="AV1893" s="61"/>
      <c r="AW1893" s="61"/>
      <c r="AX1893" s="61"/>
      <c r="AY1893" s="61"/>
      <c r="AZ1893" s="61"/>
      <c r="BA1893" s="61"/>
    </row>
    <row r="1894" spans="39:53" x14ac:dyDescent="0.2">
      <c r="AM1894" s="61"/>
      <c r="AN1894" s="61"/>
      <c r="AO1894" s="171"/>
      <c r="AP1894" s="61"/>
      <c r="AQ1894" s="61"/>
      <c r="AR1894" s="61"/>
      <c r="AS1894" s="61"/>
      <c r="AT1894" s="61"/>
      <c r="AU1894" s="61"/>
      <c r="AV1894" s="61"/>
      <c r="AW1894" s="61"/>
      <c r="AX1894" s="61"/>
      <c r="AY1894" s="61"/>
      <c r="AZ1894" s="61"/>
      <c r="BA1894" s="61"/>
    </row>
    <row r="1895" spans="39:53" x14ac:dyDescent="0.2">
      <c r="AM1895" s="61"/>
      <c r="AN1895" s="61"/>
      <c r="AO1895" s="171"/>
      <c r="AP1895" s="61"/>
      <c r="AQ1895" s="61"/>
      <c r="AR1895" s="61"/>
      <c r="AS1895" s="61"/>
      <c r="AT1895" s="61"/>
      <c r="AU1895" s="61"/>
      <c r="AV1895" s="61"/>
      <c r="AW1895" s="61"/>
      <c r="AX1895" s="61"/>
      <c r="AY1895" s="61"/>
      <c r="AZ1895" s="61"/>
      <c r="BA1895" s="61"/>
    </row>
    <row r="1896" spans="39:53" x14ac:dyDescent="0.2">
      <c r="AM1896" s="61"/>
      <c r="AN1896" s="61"/>
      <c r="AO1896" s="171"/>
      <c r="AP1896" s="61"/>
      <c r="AQ1896" s="61"/>
      <c r="AR1896" s="61"/>
      <c r="AS1896" s="61"/>
      <c r="AT1896" s="61"/>
      <c r="AU1896" s="61"/>
      <c r="AV1896" s="61"/>
      <c r="AW1896" s="61"/>
      <c r="AX1896" s="61"/>
      <c r="AY1896" s="61"/>
      <c r="AZ1896" s="61"/>
      <c r="BA1896" s="61"/>
    </row>
    <row r="1897" spans="39:53" x14ac:dyDescent="0.2">
      <c r="AM1897" s="61"/>
      <c r="AN1897" s="61"/>
      <c r="AO1897" s="171"/>
      <c r="AP1897" s="61"/>
      <c r="AQ1897" s="61"/>
      <c r="AR1897" s="61"/>
      <c r="AS1897" s="61"/>
      <c r="AT1897" s="61"/>
      <c r="AU1897" s="61"/>
      <c r="AV1897" s="61"/>
      <c r="AW1897" s="61"/>
      <c r="AX1897" s="61"/>
      <c r="AY1897" s="61"/>
      <c r="AZ1897" s="61"/>
      <c r="BA1897" s="61"/>
    </row>
    <row r="1898" spans="39:53" x14ac:dyDescent="0.2">
      <c r="AM1898" s="61"/>
      <c r="AN1898" s="61"/>
      <c r="AO1898" s="171"/>
      <c r="AP1898" s="61"/>
      <c r="AQ1898" s="61"/>
      <c r="AR1898" s="61"/>
      <c r="AS1898" s="61"/>
      <c r="AT1898" s="61"/>
      <c r="AU1898" s="61"/>
      <c r="AV1898" s="61"/>
      <c r="AW1898" s="61"/>
      <c r="AX1898" s="61"/>
      <c r="AY1898" s="61"/>
      <c r="AZ1898" s="61"/>
      <c r="BA1898" s="61"/>
    </row>
    <row r="1899" spans="39:53" x14ac:dyDescent="0.2">
      <c r="AM1899" s="61"/>
      <c r="AN1899" s="61"/>
      <c r="AO1899" s="171"/>
      <c r="AP1899" s="61"/>
      <c r="AQ1899" s="61"/>
      <c r="AR1899" s="61"/>
      <c r="AS1899" s="61"/>
      <c r="AT1899" s="61"/>
      <c r="AU1899" s="61"/>
      <c r="AV1899" s="61"/>
      <c r="AW1899" s="61"/>
      <c r="AX1899" s="61"/>
      <c r="AY1899" s="61"/>
      <c r="AZ1899" s="61"/>
      <c r="BA1899" s="61"/>
    </row>
    <row r="1900" spans="39:53" x14ac:dyDescent="0.2">
      <c r="AM1900" s="61"/>
      <c r="AN1900" s="61"/>
      <c r="AO1900" s="171"/>
      <c r="AP1900" s="61"/>
      <c r="AQ1900" s="61"/>
      <c r="AR1900" s="61"/>
      <c r="AS1900" s="61"/>
      <c r="AT1900" s="61"/>
      <c r="AU1900" s="61"/>
      <c r="AV1900" s="61"/>
      <c r="AW1900" s="61"/>
      <c r="AX1900" s="61"/>
      <c r="AY1900" s="61"/>
      <c r="AZ1900" s="61"/>
      <c r="BA1900" s="61"/>
    </row>
    <row r="1901" spans="39:53" x14ac:dyDescent="0.2">
      <c r="AM1901" s="61"/>
      <c r="AN1901" s="61"/>
      <c r="AO1901" s="171"/>
      <c r="AP1901" s="61"/>
      <c r="AQ1901" s="61"/>
      <c r="AR1901" s="61"/>
      <c r="AS1901" s="61"/>
      <c r="AT1901" s="61"/>
      <c r="AU1901" s="61"/>
      <c r="AV1901" s="61"/>
      <c r="AW1901" s="61"/>
      <c r="AX1901" s="61"/>
      <c r="AY1901" s="61"/>
      <c r="AZ1901" s="61"/>
      <c r="BA1901" s="61"/>
    </row>
    <row r="1902" spans="39:53" x14ac:dyDescent="0.2">
      <c r="AM1902" s="61"/>
      <c r="AN1902" s="61"/>
      <c r="AO1902" s="171"/>
      <c r="AP1902" s="61"/>
      <c r="AQ1902" s="61"/>
      <c r="AR1902" s="61"/>
      <c r="AS1902" s="61"/>
      <c r="AT1902" s="61"/>
      <c r="AU1902" s="61"/>
      <c r="AV1902" s="61"/>
      <c r="AW1902" s="61"/>
      <c r="AX1902" s="61"/>
      <c r="AY1902" s="61"/>
      <c r="AZ1902" s="61"/>
      <c r="BA1902" s="61"/>
    </row>
    <row r="1903" spans="39:53" x14ac:dyDescent="0.2">
      <c r="AM1903" s="61"/>
      <c r="AN1903" s="61"/>
      <c r="AO1903" s="171"/>
      <c r="AP1903" s="61"/>
      <c r="AQ1903" s="61"/>
      <c r="AR1903" s="61"/>
      <c r="AS1903" s="61"/>
      <c r="AT1903" s="61"/>
      <c r="AU1903" s="61"/>
      <c r="AV1903" s="61"/>
      <c r="AW1903" s="61"/>
      <c r="AX1903" s="61"/>
      <c r="AY1903" s="61"/>
      <c r="AZ1903" s="61"/>
      <c r="BA1903" s="61"/>
    </row>
    <row r="1904" spans="39:53" x14ac:dyDescent="0.2">
      <c r="AM1904" s="61"/>
      <c r="AN1904" s="61"/>
      <c r="AO1904" s="171"/>
      <c r="AP1904" s="61"/>
      <c r="AQ1904" s="61"/>
      <c r="AR1904" s="61"/>
      <c r="AS1904" s="61"/>
      <c r="AT1904" s="61"/>
      <c r="AU1904" s="61"/>
      <c r="AV1904" s="61"/>
      <c r="AW1904" s="61"/>
      <c r="AX1904" s="61"/>
      <c r="AY1904" s="61"/>
      <c r="AZ1904" s="61"/>
      <c r="BA1904" s="61"/>
    </row>
    <row r="1905" spans="39:53" x14ac:dyDescent="0.2">
      <c r="AM1905" s="61"/>
      <c r="AN1905" s="61"/>
      <c r="AO1905" s="171"/>
      <c r="AP1905" s="61"/>
      <c r="AQ1905" s="61"/>
      <c r="AR1905" s="61"/>
      <c r="AS1905" s="61"/>
      <c r="AT1905" s="61"/>
      <c r="AU1905" s="61"/>
      <c r="AV1905" s="61"/>
      <c r="AW1905" s="61"/>
      <c r="AX1905" s="61"/>
      <c r="AY1905" s="61"/>
      <c r="AZ1905" s="61"/>
      <c r="BA1905" s="61"/>
    </row>
    <row r="1906" spans="39:53" x14ac:dyDescent="0.2">
      <c r="AM1906" s="61"/>
      <c r="AN1906" s="61"/>
      <c r="AO1906" s="171"/>
      <c r="AP1906" s="61"/>
      <c r="AQ1906" s="61"/>
      <c r="AR1906" s="61"/>
      <c r="AS1906" s="61"/>
      <c r="AT1906" s="61"/>
      <c r="AU1906" s="61"/>
      <c r="AV1906" s="61"/>
      <c r="AW1906" s="61"/>
      <c r="AX1906" s="61"/>
      <c r="AY1906" s="61"/>
      <c r="AZ1906" s="61"/>
      <c r="BA1906" s="61"/>
    </row>
    <row r="1907" spans="39:53" x14ac:dyDescent="0.2">
      <c r="AM1907" s="61"/>
      <c r="AN1907" s="61"/>
      <c r="AO1907" s="171"/>
      <c r="AP1907" s="61"/>
      <c r="AQ1907" s="61"/>
      <c r="AR1907" s="61"/>
      <c r="AS1907" s="61"/>
      <c r="AT1907" s="61"/>
      <c r="AU1907" s="61"/>
      <c r="AV1907" s="61"/>
      <c r="AW1907" s="61"/>
      <c r="AX1907" s="61"/>
      <c r="AY1907" s="61"/>
      <c r="AZ1907" s="61"/>
      <c r="BA1907" s="61"/>
    </row>
    <row r="1908" spans="39:53" x14ac:dyDescent="0.2">
      <c r="AM1908" s="61"/>
      <c r="AN1908" s="61"/>
      <c r="AO1908" s="171"/>
      <c r="AP1908" s="61"/>
      <c r="AQ1908" s="61"/>
      <c r="AR1908" s="61"/>
      <c r="AS1908" s="61"/>
      <c r="AT1908" s="61"/>
      <c r="AU1908" s="61"/>
      <c r="AV1908" s="61"/>
      <c r="AW1908" s="61"/>
      <c r="AX1908" s="61"/>
      <c r="AY1908" s="61"/>
      <c r="AZ1908" s="61"/>
      <c r="BA1908" s="61"/>
    </row>
    <row r="1909" spans="39:53" x14ac:dyDescent="0.2">
      <c r="AM1909" s="61"/>
      <c r="AN1909" s="61"/>
      <c r="AO1909" s="171"/>
      <c r="AP1909" s="61"/>
      <c r="AQ1909" s="61"/>
      <c r="AR1909" s="61"/>
      <c r="AS1909" s="61"/>
      <c r="AT1909" s="61"/>
      <c r="AU1909" s="61"/>
      <c r="AV1909" s="61"/>
      <c r="AW1909" s="61"/>
      <c r="AX1909" s="61"/>
      <c r="AY1909" s="61"/>
      <c r="AZ1909" s="61"/>
      <c r="BA1909" s="61"/>
    </row>
    <row r="1910" spans="39:53" x14ac:dyDescent="0.2">
      <c r="AM1910" s="61"/>
      <c r="AN1910" s="61"/>
      <c r="AO1910" s="171"/>
      <c r="AP1910" s="61"/>
      <c r="AQ1910" s="61"/>
      <c r="AR1910" s="61"/>
      <c r="AS1910" s="61"/>
      <c r="AT1910" s="61"/>
      <c r="AU1910" s="61"/>
      <c r="AV1910" s="61"/>
      <c r="AW1910" s="61"/>
      <c r="AX1910" s="61"/>
      <c r="AY1910" s="61"/>
      <c r="AZ1910" s="61"/>
      <c r="BA1910" s="61"/>
    </row>
    <row r="1911" spans="39:53" x14ac:dyDescent="0.2">
      <c r="AM1911" s="61"/>
      <c r="AN1911" s="61"/>
      <c r="AO1911" s="171"/>
      <c r="AP1911" s="61"/>
      <c r="AQ1911" s="61"/>
      <c r="AR1911" s="61"/>
      <c r="AS1911" s="61"/>
      <c r="AT1911" s="61"/>
      <c r="AU1911" s="61"/>
      <c r="AV1911" s="61"/>
      <c r="AW1911" s="61"/>
      <c r="AX1911" s="61"/>
      <c r="AY1911" s="61"/>
      <c r="AZ1911" s="61"/>
      <c r="BA1911" s="61"/>
    </row>
    <row r="1912" spans="39:53" x14ac:dyDescent="0.2">
      <c r="AM1912" s="61"/>
      <c r="AN1912" s="61"/>
      <c r="AO1912" s="171"/>
      <c r="AP1912" s="61"/>
      <c r="AQ1912" s="61"/>
      <c r="AR1912" s="61"/>
      <c r="AS1912" s="61"/>
      <c r="AT1912" s="61"/>
      <c r="AU1912" s="61"/>
      <c r="AV1912" s="61"/>
      <c r="AW1912" s="61"/>
      <c r="AX1912" s="61"/>
      <c r="AY1912" s="61"/>
      <c r="AZ1912" s="61"/>
      <c r="BA1912" s="61"/>
    </row>
    <row r="1913" spans="39:53" x14ac:dyDescent="0.2">
      <c r="AM1913" s="61"/>
      <c r="AN1913" s="61"/>
      <c r="AO1913" s="171"/>
      <c r="AP1913" s="61"/>
      <c r="AQ1913" s="61"/>
      <c r="AR1913" s="61"/>
      <c r="AS1913" s="61"/>
      <c r="AT1913" s="61"/>
      <c r="AU1913" s="61"/>
      <c r="AV1913" s="61"/>
      <c r="AW1913" s="61"/>
      <c r="AX1913" s="61"/>
      <c r="AY1913" s="61"/>
      <c r="AZ1913" s="61"/>
      <c r="BA1913" s="61"/>
    </row>
    <row r="1914" spans="39:53" x14ac:dyDescent="0.2">
      <c r="AM1914" s="61"/>
      <c r="AN1914" s="61"/>
      <c r="AO1914" s="171"/>
      <c r="AP1914" s="61"/>
      <c r="AQ1914" s="61"/>
      <c r="AR1914" s="61"/>
      <c r="AS1914" s="61"/>
      <c r="AT1914" s="61"/>
      <c r="AU1914" s="61"/>
      <c r="AV1914" s="61"/>
      <c r="AW1914" s="61"/>
      <c r="AX1914" s="61"/>
      <c r="AY1914" s="61"/>
      <c r="AZ1914" s="61"/>
      <c r="BA1914" s="61"/>
    </row>
    <row r="1915" spans="39:53" x14ac:dyDescent="0.2">
      <c r="AM1915" s="61"/>
      <c r="AN1915" s="61"/>
      <c r="AO1915" s="171"/>
      <c r="AP1915" s="61"/>
      <c r="AQ1915" s="61"/>
      <c r="AR1915" s="61"/>
      <c r="AS1915" s="61"/>
      <c r="AT1915" s="61"/>
      <c r="AU1915" s="61"/>
      <c r="AV1915" s="61"/>
      <c r="AW1915" s="61"/>
      <c r="AX1915" s="61"/>
      <c r="AY1915" s="61"/>
      <c r="AZ1915" s="61"/>
      <c r="BA1915" s="61"/>
    </row>
    <row r="1916" spans="39:53" x14ac:dyDescent="0.2">
      <c r="AM1916" s="61"/>
      <c r="AN1916" s="61"/>
      <c r="AO1916" s="171"/>
      <c r="AP1916" s="61"/>
      <c r="AQ1916" s="61"/>
      <c r="AR1916" s="61"/>
      <c r="AS1916" s="61"/>
      <c r="AT1916" s="61"/>
      <c r="AU1916" s="61"/>
      <c r="AV1916" s="61"/>
      <c r="AW1916" s="61"/>
      <c r="AX1916" s="61"/>
      <c r="AY1916" s="61"/>
      <c r="AZ1916" s="61"/>
      <c r="BA1916" s="61"/>
    </row>
    <row r="1917" spans="39:53" x14ac:dyDescent="0.2">
      <c r="AM1917" s="61"/>
      <c r="AN1917" s="61"/>
      <c r="AO1917" s="171"/>
      <c r="AP1917" s="61"/>
      <c r="AQ1917" s="61"/>
      <c r="AR1917" s="61"/>
      <c r="AS1917" s="61"/>
      <c r="AT1917" s="61"/>
      <c r="AU1917" s="61"/>
      <c r="AV1917" s="61"/>
      <c r="AW1917" s="61"/>
      <c r="AX1917" s="61"/>
      <c r="AY1917" s="61"/>
      <c r="AZ1917" s="61"/>
      <c r="BA1917" s="61"/>
    </row>
    <row r="1918" spans="39:53" x14ac:dyDescent="0.2">
      <c r="AM1918" s="61"/>
      <c r="AN1918" s="61"/>
      <c r="AO1918" s="171"/>
      <c r="AP1918" s="61"/>
      <c r="AQ1918" s="61"/>
      <c r="AR1918" s="61"/>
      <c r="AS1918" s="61"/>
      <c r="AT1918" s="61"/>
      <c r="AU1918" s="61"/>
      <c r="AV1918" s="61"/>
      <c r="AW1918" s="61"/>
      <c r="AX1918" s="61"/>
      <c r="AY1918" s="61"/>
      <c r="AZ1918" s="61"/>
      <c r="BA1918" s="61"/>
    </row>
    <row r="1919" spans="39:53" x14ac:dyDescent="0.2">
      <c r="AM1919" s="61"/>
      <c r="AN1919" s="61"/>
      <c r="AO1919" s="171"/>
      <c r="AP1919" s="61"/>
      <c r="AQ1919" s="61"/>
      <c r="AR1919" s="61"/>
      <c r="AS1919" s="61"/>
      <c r="AT1919" s="61"/>
      <c r="AU1919" s="61"/>
      <c r="AV1919" s="61"/>
      <c r="AW1919" s="61"/>
      <c r="AX1919" s="61"/>
      <c r="AY1919" s="61"/>
      <c r="AZ1919" s="61"/>
      <c r="BA1919" s="61"/>
    </row>
    <row r="1920" spans="39:53" x14ac:dyDescent="0.2">
      <c r="AM1920" s="61"/>
      <c r="AN1920" s="61"/>
      <c r="AO1920" s="171"/>
      <c r="AP1920" s="61"/>
      <c r="AQ1920" s="61"/>
      <c r="AR1920" s="61"/>
      <c r="AS1920" s="61"/>
      <c r="AT1920" s="61"/>
      <c r="AU1920" s="61"/>
      <c r="AV1920" s="61"/>
      <c r="AW1920" s="61"/>
      <c r="AX1920" s="61"/>
      <c r="AY1920" s="61"/>
      <c r="AZ1920" s="61"/>
      <c r="BA1920" s="61"/>
    </row>
    <row r="1921" spans="39:53" x14ac:dyDescent="0.2">
      <c r="AM1921" s="61"/>
      <c r="AN1921" s="61"/>
      <c r="AO1921" s="171"/>
      <c r="AP1921" s="61"/>
      <c r="AQ1921" s="61"/>
      <c r="AR1921" s="61"/>
      <c r="AS1921" s="61"/>
      <c r="AT1921" s="61"/>
      <c r="AU1921" s="61"/>
      <c r="AV1921" s="61"/>
      <c r="AW1921" s="61"/>
      <c r="AX1921" s="61"/>
      <c r="AY1921" s="61"/>
      <c r="AZ1921" s="61"/>
      <c r="BA1921" s="61"/>
    </row>
    <row r="1922" spans="39:53" x14ac:dyDescent="0.2">
      <c r="AM1922" s="61"/>
      <c r="AN1922" s="61"/>
      <c r="AO1922" s="171"/>
      <c r="AP1922" s="61"/>
      <c r="AQ1922" s="61"/>
      <c r="AR1922" s="61"/>
      <c r="AS1922" s="61"/>
      <c r="AT1922" s="61"/>
      <c r="AU1922" s="61"/>
      <c r="AV1922" s="61"/>
      <c r="AW1922" s="61"/>
      <c r="AX1922" s="61"/>
      <c r="AY1922" s="61"/>
      <c r="AZ1922" s="61"/>
      <c r="BA1922" s="61"/>
    </row>
    <row r="1923" spans="39:53" x14ac:dyDescent="0.2">
      <c r="AM1923" s="61"/>
      <c r="AN1923" s="61"/>
      <c r="AO1923" s="171"/>
      <c r="AP1923" s="61"/>
      <c r="AQ1923" s="61"/>
      <c r="AR1923" s="61"/>
      <c r="AS1923" s="61"/>
      <c r="AT1923" s="61"/>
      <c r="AU1923" s="61"/>
      <c r="AV1923" s="61"/>
      <c r="AW1923" s="61"/>
      <c r="AX1923" s="61"/>
      <c r="AY1923" s="61"/>
      <c r="AZ1923" s="61"/>
      <c r="BA1923" s="61"/>
    </row>
    <row r="1924" spans="39:53" x14ac:dyDescent="0.2">
      <c r="AM1924" s="61"/>
      <c r="AN1924" s="61"/>
      <c r="AO1924" s="171"/>
      <c r="AP1924" s="61"/>
      <c r="AQ1924" s="61"/>
      <c r="AR1924" s="61"/>
      <c r="AS1924" s="61"/>
      <c r="AT1924" s="61"/>
      <c r="AU1924" s="61"/>
      <c r="AV1924" s="61"/>
      <c r="AW1924" s="61"/>
      <c r="AX1924" s="61"/>
      <c r="AY1924" s="61"/>
      <c r="AZ1924" s="61"/>
      <c r="BA1924" s="61"/>
    </row>
    <row r="1925" spans="39:53" x14ac:dyDescent="0.2">
      <c r="AM1925" s="61"/>
      <c r="AN1925" s="61"/>
      <c r="AO1925" s="171"/>
      <c r="AP1925" s="61"/>
      <c r="AQ1925" s="61"/>
      <c r="AR1925" s="61"/>
      <c r="AS1925" s="61"/>
      <c r="AT1925" s="61"/>
      <c r="AU1925" s="61"/>
      <c r="AV1925" s="61"/>
      <c r="AW1925" s="61"/>
      <c r="AX1925" s="61"/>
      <c r="AY1925" s="61"/>
      <c r="AZ1925" s="61"/>
      <c r="BA1925" s="61"/>
    </row>
    <row r="1926" spans="39:53" x14ac:dyDescent="0.2">
      <c r="AM1926" s="61"/>
      <c r="AN1926" s="61"/>
      <c r="AO1926" s="171"/>
      <c r="AP1926" s="61"/>
      <c r="AQ1926" s="61"/>
      <c r="AR1926" s="61"/>
      <c r="AS1926" s="61"/>
      <c r="AT1926" s="61"/>
      <c r="AU1926" s="61"/>
      <c r="AV1926" s="61"/>
      <c r="AW1926" s="61"/>
      <c r="AX1926" s="61"/>
      <c r="AY1926" s="61"/>
      <c r="AZ1926" s="61"/>
      <c r="BA1926" s="61"/>
    </row>
    <row r="1927" spans="39:53" x14ac:dyDescent="0.2">
      <c r="AM1927" s="61"/>
      <c r="AN1927" s="61"/>
      <c r="AO1927" s="171"/>
      <c r="AP1927" s="61"/>
      <c r="AQ1927" s="61"/>
      <c r="AR1927" s="61"/>
      <c r="AS1927" s="61"/>
      <c r="AT1927" s="61"/>
      <c r="AU1927" s="61"/>
      <c r="AV1927" s="61"/>
      <c r="AW1927" s="61"/>
      <c r="AX1927" s="61"/>
      <c r="AY1927" s="61"/>
      <c r="AZ1927" s="61"/>
      <c r="BA1927" s="61"/>
    </row>
    <row r="1928" spans="39:53" x14ac:dyDescent="0.2">
      <c r="AM1928" s="61"/>
      <c r="AN1928" s="61"/>
      <c r="AO1928" s="171"/>
      <c r="AP1928" s="61"/>
      <c r="AQ1928" s="61"/>
      <c r="AR1928" s="61"/>
      <c r="AS1928" s="61"/>
      <c r="AT1928" s="61"/>
      <c r="AU1928" s="61"/>
      <c r="AV1928" s="61"/>
      <c r="AW1928" s="61"/>
      <c r="AX1928" s="61"/>
      <c r="AY1928" s="61"/>
      <c r="AZ1928" s="61"/>
      <c r="BA1928" s="61"/>
    </row>
    <row r="1929" spans="39:53" x14ac:dyDescent="0.2">
      <c r="AM1929" s="61"/>
      <c r="AN1929" s="61"/>
      <c r="AO1929" s="171"/>
      <c r="AP1929" s="61"/>
      <c r="AQ1929" s="61"/>
      <c r="AR1929" s="61"/>
      <c r="AS1929" s="61"/>
      <c r="AT1929" s="61"/>
      <c r="AU1929" s="61"/>
      <c r="AV1929" s="61"/>
      <c r="AW1929" s="61"/>
      <c r="AX1929" s="61"/>
      <c r="AY1929" s="61"/>
      <c r="AZ1929" s="61"/>
      <c r="BA1929" s="61"/>
    </row>
    <row r="1930" spans="39:53" x14ac:dyDescent="0.2">
      <c r="AM1930" s="61"/>
      <c r="AN1930" s="61"/>
      <c r="AO1930" s="171"/>
      <c r="AP1930" s="61"/>
      <c r="AQ1930" s="61"/>
      <c r="AR1930" s="61"/>
      <c r="AS1930" s="61"/>
      <c r="AT1930" s="61"/>
      <c r="AU1930" s="61"/>
      <c r="AV1930" s="61"/>
      <c r="AW1930" s="61"/>
      <c r="AX1930" s="61"/>
      <c r="AY1930" s="61"/>
      <c r="AZ1930" s="61"/>
      <c r="BA1930" s="61"/>
    </row>
    <row r="1931" spans="39:53" x14ac:dyDescent="0.2">
      <c r="AM1931" s="61"/>
      <c r="AN1931" s="61"/>
      <c r="AO1931" s="171"/>
      <c r="AP1931" s="61"/>
      <c r="AQ1931" s="61"/>
      <c r="AR1931" s="61"/>
      <c r="AS1931" s="61"/>
      <c r="AT1931" s="61"/>
      <c r="AU1931" s="61"/>
      <c r="AV1931" s="61"/>
      <c r="AW1931" s="61"/>
      <c r="AX1931" s="61"/>
      <c r="AY1931" s="61"/>
      <c r="AZ1931" s="61"/>
      <c r="BA1931" s="61"/>
    </row>
    <row r="1932" spans="39:53" x14ac:dyDescent="0.2">
      <c r="AM1932" s="61"/>
      <c r="AN1932" s="61"/>
      <c r="AO1932" s="171"/>
      <c r="AP1932" s="61"/>
      <c r="AQ1932" s="61"/>
      <c r="AR1932" s="61"/>
      <c r="AS1932" s="61"/>
      <c r="AT1932" s="61"/>
      <c r="AU1932" s="61"/>
      <c r="AV1932" s="61"/>
      <c r="AW1932" s="61"/>
      <c r="AX1932" s="61"/>
      <c r="AY1932" s="61"/>
      <c r="AZ1932" s="61"/>
      <c r="BA1932" s="61"/>
    </row>
    <row r="1933" spans="39:53" x14ac:dyDescent="0.2">
      <c r="AM1933" s="61"/>
      <c r="AN1933" s="61"/>
      <c r="AO1933" s="171"/>
      <c r="AP1933" s="61"/>
      <c r="AQ1933" s="61"/>
      <c r="AR1933" s="61"/>
      <c r="AS1933" s="61"/>
      <c r="AT1933" s="61"/>
      <c r="AU1933" s="61"/>
      <c r="AV1933" s="61"/>
      <c r="AW1933" s="61"/>
      <c r="AX1933" s="61"/>
      <c r="AY1933" s="61"/>
      <c r="AZ1933" s="61"/>
      <c r="BA1933" s="61"/>
    </row>
    <row r="1934" spans="39:53" x14ac:dyDescent="0.2">
      <c r="AM1934" s="61"/>
      <c r="AN1934" s="61"/>
      <c r="AO1934" s="171"/>
      <c r="AP1934" s="61"/>
      <c r="AQ1934" s="61"/>
      <c r="AR1934" s="61"/>
      <c r="AS1934" s="61"/>
      <c r="AT1934" s="61"/>
      <c r="AU1934" s="61"/>
      <c r="AV1934" s="61"/>
      <c r="AW1934" s="61"/>
      <c r="AX1934" s="61"/>
      <c r="AY1934" s="61"/>
      <c r="AZ1934" s="61"/>
      <c r="BA1934" s="61"/>
    </row>
    <row r="1935" spans="39:53" x14ac:dyDescent="0.2">
      <c r="AM1935" s="61"/>
      <c r="AN1935" s="61"/>
      <c r="AO1935" s="171"/>
      <c r="AP1935" s="61"/>
      <c r="AQ1935" s="61"/>
      <c r="AR1935" s="61"/>
      <c r="AS1935" s="61"/>
      <c r="AT1935" s="61"/>
      <c r="AU1935" s="61"/>
      <c r="AV1935" s="61"/>
      <c r="AW1935" s="61"/>
      <c r="AX1935" s="61"/>
      <c r="AY1935" s="61"/>
      <c r="AZ1935" s="61"/>
      <c r="BA1935" s="61"/>
    </row>
    <row r="1936" spans="39:53" x14ac:dyDescent="0.2">
      <c r="AM1936" s="61"/>
      <c r="AN1936" s="61"/>
      <c r="AO1936" s="171"/>
      <c r="AP1936" s="61"/>
      <c r="AQ1936" s="61"/>
      <c r="AR1936" s="61"/>
      <c r="AS1936" s="61"/>
      <c r="AT1936" s="61"/>
      <c r="AU1936" s="61"/>
      <c r="AV1936" s="61"/>
      <c r="AW1936" s="61"/>
      <c r="AX1936" s="61"/>
      <c r="AY1936" s="61"/>
      <c r="AZ1936" s="61"/>
      <c r="BA1936" s="61"/>
    </row>
    <row r="1937" spans="39:53" x14ac:dyDescent="0.2">
      <c r="AM1937" s="61"/>
      <c r="AN1937" s="61"/>
      <c r="AO1937" s="171"/>
      <c r="AP1937" s="61"/>
      <c r="AQ1937" s="61"/>
      <c r="AR1937" s="61"/>
      <c r="AS1937" s="61"/>
      <c r="AT1937" s="61"/>
      <c r="AU1937" s="61"/>
      <c r="AV1937" s="61"/>
      <c r="AW1937" s="61"/>
      <c r="AX1937" s="61"/>
      <c r="AY1937" s="61"/>
      <c r="AZ1937" s="61"/>
      <c r="BA1937" s="61"/>
    </row>
    <row r="1938" spans="39:53" x14ac:dyDescent="0.2">
      <c r="AM1938" s="61"/>
      <c r="AN1938" s="61"/>
      <c r="AO1938" s="171"/>
      <c r="AP1938" s="61"/>
      <c r="AQ1938" s="61"/>
      <c r="AR1938" s="61"/>
      <c r="AS1938" s="61"/>
      <c r="AT1938" s="61"/>
      <c r="AU1938" s="61"/>
      <c r="AV1938" s="61"/>
      <c r="AW1938" s="61"/>
      <c r="AX1938" s="61"/>
      <c r="AY1938" s="61"/>
      <c r="AZ1938" s="61"/>
      <c r="BA1938" s="61"/>
    </row>
    <row r="1939" spans="39:53" x14ac:dyDescent="0.2">
      <c r="AM1939" s="61"/>
      <c r="AN1939" s="61"/>
      <c r="AO1939" s="171"/>
      <c r="AP1939" s="61"/>
      <c r="AQ1939" s="61"/>
      <c r="AR1939" s="61"/>
      <c r="AS1939" s="61"/>
      <c r="AT1939" s="61"/>
      <c r="AU1939" s="61"/>
      <c r="AV1939" s="61"/>
      <c r="AW1939" s="61"/>
      <c r="AX1939" s="61"/>
      <c r="AY1939" s="61"/>
      <c r="AZ1939" s="61"/>
      <c r="BA1939" s="61"/>
    </row>
    <row r="1940" spans="39:53" x14ac:dyDescent="0.2">
      <c r="AM1940" s="61"/>
      <c r="AN1940" s="61"/>
      <c r="AO1940" s="171"/>
      <c r="AP1940" s="61"/>
      <c r="AQ1940" s="61"/>
      <c r="AR1940" s="61"/>
      <c r="AS1940" s="61"/>
      <c r="AT1940" s="61"/>
      <c r="AU1940" s="61"/>
      <c r="AV1940" s="61"/>
      <c r="AW1940" s="61"/>
      <c r="AX1940" s="61"/>
      <c r="AY1940" s="61"/>
      <c r="AZ1940" s="61"/>
      <c r="BA1940" s="61"/>
    </row>
    <row r="1941" spans="39:53" x14ac:dyDescent="0.2">
      <c r="AM1941" s="61"/>
      <c r="AN1941" s="61"/>
      <c r="AO1941" s="171"/>
      <c r="AP1941" s="61"/>
      <c r="AQ1941" s="61"/>
      <c r="AR1941" s="61"/>
      <c r="AS1941" s="61"/>
      <c r="AT1941" s="61"/>
      <c r="AU1941" s="61"/>
      <c r="AV1941" s="61"/>
      <c r="AW1941" s="61"/>
      <c r="AX1941" s="61"/>
      <c r="AY1941" s="61"/>
      <c r="AZ1941" s="61"/>
      <c r="BA1941" s="61"/>
    </row>
    <row r="1942" spans="39:53" x14ac:dyDescent="0.2">
      <c r="AM1942" s="61"/>
      <c r="AN1942" s="61"/>
      <c r="AO1942" s="171"/>
      <c r="AP1942" s="61"/>
      <c r="AQ1942" s="61"/>
      <c r="AR1942" s="61"/>
      <c r="AS1942" s="61"/>
      <c r="AT1942" s="61"/>
      <c r="AU1942" s="61"/>
      <c r="AV1942" s="61"/>
      <c r="AW1942" s="61"/>
      <c r="AX1942" s="61"/>
      <c r="AY1942" s="61"/>
      <c r="AZ1942" s="61"/>
      <c r="BA1942" s="61"/>
    </row>
    <row r="1943" spans="39:53" x14ac:dyDescent="0.2">
      <c r="AM1943" s="61"/>
      <c r="AN1943" s="61"/>
      <c r="AO1943" s="171"/>
      <c r="AP1943" s="61"/>
      <c r="AQ1943" s="61"/>
      <c r="AR1943" s="61"/>
      <c r="AS1943" s="61"/>
      <c r="AT1943" s="61"/>
      <c r="AU1943" s="61"/>
      <c r="AV1943" s="61"/>
      <c r="AW1943" s="61"/>
      <c r="AX1943" s="61"/>
      <c r="AY1943" s="61"/>
      <c r="AZ1943" s="61"/>
      <c r="BA1943" s="61"/>
    </row>
    <row r="1944" spans="39:53" x14ac:dyDescent="0.2">
      <c r="AM1944" s="61"/>
      <c r="AN1944" s="61"/>
      <c r="AO1944" s="171"/>
      <c r="AP1944" s="61"/>
      <c r="AQ1944" s="61"/>
      <c r="AR1944" s="61"/>
      <c r="AS1944" s="61"/>
      <c r="AT1944" s="61"/>
      <c r="AU1944" s="61"/>
      <c r="AV1944" s="61"/>
      <c r="AW1944" s="61"/>
      <c r="AX1944" s="61"/>
      <c r="AY1944" s="61"/>
      <c r="AZ1944" s="61"/>
      <c r="BA1944" s="61"/>
    </row>
    <row r="1945" spans="39:53" x14ac:dyDescent="0.2">
      <c r="AM1945" s="61"/>
      <c r="AN1945" s="61"/>
      <c r="AO1945" s="171"/>
      <c r="AP1945" s="61"/>
      <c r="AQ1945" s="61"/>
      <c r="AR1945" s="61"/>
      <c r="AS1945" s="61"/>
      <c r="AT1945" s="61"/>
      <c r="AU1945" s="61"/>
      <c r="AV1945" s="61"/>
      <c r="AW1945" s="61"/>
      <c r="AX1945" s="61"/>
      <c r="AY1945" s="61"/>
      <c r="AZ1945" s="61"/>
      <c r="BA1945" s="61"/>
    </row>
    <row r="1946" spans="39:53" x14ac:dyDescent="0.2">
      <c r="AM1946" s="61"/>
      <c r="AN1946" s="61"/>
      <c r="AO1946" s="171"/>
      <c r="AP1946" s="61"/>
      <c r="AQ1946" s="61"/>
      <c r="AR1946" s="61"/>
      <c r="AS1946" s="61"/>
      <c r="AT1946" s="61"/>
      <c r="AU1946" s="61"/>
      <c r="AV1946" s="61"/>
      <c r="AW1946" s="61"/>
      <c r="AX1946" s="61"/>
      <c r="AY1946" s="61"/>
      <c r="AZ1946" s="61"/>
      <c r="BA1946" s="61"/>
    </row>
    <row r="1947" spans="39:53" x14ac:dyDescent="0.2">
      <c r="AM1947" s="61"/>
      <c r="AN1947" s="61"/>
      <c r="AO1947" s="171"/>
      <c r="AP1947" s="61"/>
      <c r="AQ1947" s="61"/>
      <c r="AR1947" s="61"/>
      <c r="AS1947" s="61"/>
      <c r="AT1947" s="61"/>
      <c r="AU1947" s="61"/>
      <c r="AV1947" s="61"/>
      <c r="AW1947" s="61"/>
      <c r="AX1947" s="61"/>
      <c r="AY1947" s="61"/>
      <c r="AZ1947" s="61"/>
      <c r="BA1947" s="61"/>
    </row>
    <row r="1948" spans="39:53" x14ac:dyDescent="0.2">
      <c r="AM1948" s="61"/>
      <c r="AN1948" s="61"/>
      <c r="AO1948" s="171"/>
      <c r="AP1948" s="61"/>
      <c r="AQ1948" s="61"/>
      <c r="AR1948" s="61"/>
      <c r="AS1948" s="61"/>
      <c r="AT1948" s="61"/>
      <c r="AU1948" s="61"/>
      <c r="AV1948" s="61"/>
      <c r="AW1948" s="61"/>
      <c r="AX1948" s="61"/>
      <c r="AY1948" s="61"/>
      <c r="AZ1948" s="61"/>
      <c r="BA1948" s="61"/>
    </row>
    <row r="1949" spans="39:53" x14ac:dyDescent="0.2">
      <c r="AM1949" s="61"/>
      <c r="AN1949" s="61"/>
      <c r="AO1949" s="171"/>
      <c r="AP1949" s="61"/>
      <c r="AQ1949" s="61"/>
      <c r="AR1949" s="61"/>
      <c r="AS1949" s="61"/>
      <c r="AT1949" s="61"/>
      <c r="AU1949" s="61"/>
      <c r="AV1949" s="61"/>
      <c r="AW1949" s="61"/>
      <c r="AX1949" s="61"/>
      <c r="AY1949" s="61"/>
      <c r="AZ1949" s="61"/>
      <c r="BA1949" s="61"/>
    </row>
    <row r="1950" spans="39:53" x14ac:dyDescent="0.2">
      <c r="AM1950" s="61"/>
      <c r="AN1950" s="61"/>
      <c r="AO1950" s="171"/>
      <c r="AP1950" s="61"/>
      <c r="AQ1950" s="61"/>
      <c r="AR1950" s="61"/>
      <c r="AS1950" s="61"/>
      <c r="AT1950" s="61"/>
      <c r="AU1950" s="61"/>
      <c r="AV1950" s="61"/>
      <c r="AW1950" s="61"/>
      <c r="AX1950" s="61"/>
      <c r="AY1950" s="61"/>
      <c r="AZ1950" s="61"/>
      <c r="BA1950" s="61"/>
    </row>
    <row r="1951" spans="39:53" x14ac:dyDescent="0.2">
      <c r="AM1951" s="61"/>
      <c r="AN1951" s="61"/>
      <c r="AO1951" s="171"/>
      <c r="AP1951" s="61"/>
      <c r="AQ1951" s="61"/>
      <c r="AR1951" s="61"/>
      <c r="AS1951" s="61"/>
      <c r="AT1951" s="61"/>
      <c r="AU1951" s="61"/>
      <c r="AV1951" s="61"/>
      <c r="AW1951" s="61"/>
      <c r="AX1951" s="61"/>
      <c r="AY1951" s="61"/>
      <c r="AZ1951" s="61"/>
      <c r="BA1951" s="61"/>
    </row>
    <row r="1952" spans="39:53" x14ac:dyDescent="0.2">
      <c r="AM1952" s="61"/>
      <c r="AN1952" s="61"/>
      <c r="AO1952" s="171"/>
      <c r="AP1952" s="61"/>
      <c r="AQ1952" s="61"/>
      <c r="AR1952" s="61"/>
      <c r="AS1952" s="61"/>
      <c r="AT1952" s="61"/>
      <c r="AU1952" s="61"/>
      <c r="AV1952" s="61"/>
      <c r="AW1952" s="61"/>
      <c r="AX1952" s="61"/>
      <c r="AY1952" s="61"/>
      <c r="AZ1952" s="61"/>
      <c r="BA1952" s="61"/>
    </row>
    <row r="1953" spans="39:53" x14ac:dyDescent="0.2">
      <c r="AM1953" s="61"/>
      <c r="AN1953" s="61"/>
      <c r="AO1953" s="171"/>
      <c r="AP1953" s="61"/>
      <c r="AQ1953" s="61"/>
      <c r="AR1953" s="61"/>
      <c r="AS1953" s="61"/>
      <c r="AT1953" s="61"/>
      <c r="AU1953" s="61"/>
      <c r="AV1953" s="61"/>
      <c r="AW1953" s="61"/>
      <c r="AX1953" s="61"/>
      <c r="AY1953" s="61"/>
      <c r="AZ1953" s="61"/>
      <c r="BA1953" s="61"/>
    </row>
    <row r="1954" spans="39:53" x14ac:dyDescent="0.2">
      <c r="AM1954" s="61"/>
      <c r="AN1954" s="61"/>
      <c r="AO1954" s="171"/>
      <c r="AP1954" s="61"/>
      <c r="AQ1954" s="61"/>
      <c r="AR1954" s="61"/>
      <c r="AS1954" s="61"/>
      <c r="AT1954" s="61"/>
      <c r="AU1954" s="61"/>
      <c r="AV1954" s="61"/>
      <c r="AW1954" s="61"/>
      <c r="AX1954" s="61"/>
      <c r="AY1954" s="61"/>
      <c r="AZ1954" s="61"/>
      <c r="BA1954" s="61"/>
    </row>
    <row r="1955" spans="39:53" x14ac:dyDescent="0.2">
      <c r="AM1955" s="61"/>
      <c r="AN1955" s="61"/>
      <c r="AO1955" s="171"/>
      <c r="AP1955" s="61"/>
      <c r="AQ1955" s="61"/>
      <c r="AR1955" s="61"/>
      <c r="AS1955" s="61"/>
      <c r="AT1955" s="61"/>
      <c r="AU1955" s="61"/>
      <c r="AV1955" s="61"/>
      <c r="AW1955" s="61"/>
      <c r="AX1955" s="61"/>
      <c r="AY1955" s="61"/>
      <c r="AZ1955" s="61"/>
      <c r="BA1955" s="61"/>
    </row>
    <row r="1956" spans="39:53" x14ac:dyDescent="0.2">
      <c r="AM1956" s="61"/>
      <c r="AN1956" s="61"/>
      <c r="AO1956" s="171"/>
      <c r="AP1956" s="61"/>
      <c r="AQ1956" s="61"/>
      <c r="AR1956" s="61"/>
      <c r="AS1956" s="61"/>
      <c r="AT1956" s="61"/>
      <c r="AU1956" s="61"/>
      <c r="AV1956" s="61"/>
      <c r="AW1956" s="61"/>
      <c r="AX1956" s="61"/>
      <c r="AY1956" s="61"/>
      <c r="AZ1956" s="61"/>
      <c r="BA1956" s="61"/>
    </row>
    <row r="1957" spans="39:53" x14ac:dyDescent="0.2">
      <c r="AM1957" s="61"/>
      <c r="AN1957" s="61"/>
      <c r="AO1957" s="171"/>
      <c r="AP1957" s="61"/>
      <c r="AQ1957" s="61"/>
      <c r="AR1957" s="61"/>
      <c r="AS1957" s="61"/>
      <c r="AT1957" s="61"/>
      <c r="AU1957" s="61"/>
      <c r="AV1957" s="61"/>
      <c r="AW1957" s="61"/>
      <c r="AX1957" s="61"/>
      <c r="AY1957" s="61"/>
      <c r="AZ1957" s="61"/>
      <c r="BA1957" s="61"/>
    </row>
    <row r="1958" spans="39:53" x14ac:dyDescent="0.2">
      <c r="AM1958" s="61"/>
      <c r="AN1958" s="61"/>
      <c r="AO1958" s="171"/>
      <c r="AP1958" s="61"/>
      <c r="AQ1958" s="61"/>
      <c r="AR1958" s="61"/>
      <c r="AS1958" s="61"/>
      <c r="AT1958" s="61"/>
      <c r="AU1958" s="61"/>
      <c r="AV1958" s="61"/>
      <c r="AW1958" s="61"/>
      <c r="AX1958" s="61"/>
      <c r="AY1958" s="61"/>
      <c r="AZ1958" s="61"/>
      <c r="BA1958" s="61"/>
    </row>
    <row r="1959" spans="39:53" x14ac:dyDescent="0.2">
      <c r="AM1959" s="61"/>
      <c r="AN1959" s="61"/>
      <c r="AO1959" s="171"/>
      <c r="AP1959" s="61"/>
      <c r="AQ1959" s="61"/>
      <c r="AR1959" s="61"/>
      <c r="AS1959" s="61"/>
      <c r="AT1959" s="61"/>
      <c r="AU1959" s="61"/>
      <c r="AV1959" s="61"/>
      <c r="AW1959" s="61"/>
      <c r="AX1959" s="61"/>
      <c r="AY1959" s="61"/>
      <c r="AZ1959" s="61"/>
      <c r="BA1959" s="61"/>
    </row>
    <row r="1960" spans="39:53" x14ac:dyDescent="0.2">
      <c r="AM1960" s="61"/>
      <c r="AN1960" s="61"/>
      <c r="AO1960" s="171"/>
      <c r="AP1960" s="61"/>
      <c r="AQ1960" s="61"/>
      <c r="AR1960" s="61"/>
      <c r="AS1960" s="61"/>
      <c r="AT1960" s="61"/>
      <c r="AU1960" s="61"/>
      <c r="AV1960" s="61"/>
      <c r="AW1960" s="61"/>
      <c r="AX1960" s="61"/>
      <c r="AY1960" s="61"/>
      <c r="AZ1960" s="61"/>
      <c r="BA1960" s="61"/>
    </row>
    <row r="1961" spans="39:53" x14ac:dyDescent="0.2">
      <c r="AM1961" s="61"/>
      <c r="AN1961" s="61"/>
      <c r="AO1961" s="171"/>
      <c r="AP1961" s="61"/>
      <c r="AQ1961" s="61"/>
      <c r="AR1961" s="61"/>
      <c r="AS1961" s="61"/>
      <c r="AT1961" s="61"/>
      <c r="AU1961" s="61"/>
      <c r="AV1961" s="61"/>
      <c r="AW1961" s="61"/>
      <c r="AX1961" s="61"/>
      <c r="AY1961" s="61"/>
      <c r="AZ1961" s="61"/>
      <c r="BA1961" s="61"/>
    </row>
    <row r="1962" spans="39:53" x14ac:dyDescent="0.2">
      <c r="AM1962" s="61"/>
      <c r="AN1962" s="61"/>
      <c r="AO1962" s="171"/>
      <c r="AP1962" s="61"/>
      <c r="AQ1962" s="61"/>
      <c r="AR1962" s="61"/>
      <c r="AS1962" s="61"/>
      <c r="AT1962" s="61"/>
      <c r="AU1962" s="61"/>
      <c r="AV1962" s="61"/>
      <c r="AW1962" s="61"/>
      <c r="AX1962" s="61"/>
      <c r="AY1962" s="61"/>
      <c r="AZ1962" s="61"/>
      <c r="BA1962" s="61"/>
    </row>
    <row r="1963" spans="39:53" x14ac:dyDescent="0.2">
      <c r="AM1963" s="61"/>
      <c r="AN1963" s="61"/>
      <c r="AO1963" s="171"/>
      <c r="AP1963" s="61"/>
      <c r="AQ1963" s="61"/>
      <c r="AR1963" s="61"/>
      <c r="AS1963" s="61"/>
      <c r="AT1963" s="61"/>
      <c r="AU1963" s="61"/>
      <c r="AV1963" s="61"/>
      <c r="AW1963" s="61"/>
      <c r="AX1963" s="61"/>
      <c r="AY1963" s="61"/>
      <c r="AZ1963" s="61"/>
      <c r="BA1963" s="61"/>
    </row>
    <row r="1964" spans="39:53" x14ac:dyDescent="0.2">
      <c r="AM1964" s="61"/>
      <c r="AN1964" s="61"/>
      <c r="AO1964" s="171"/>
      <c r="AP1964" s="61"/>
      <c r="AQ1964" s="61"/>
      <c r="AR1964" s="61"/>
      <c r="AS1964" s="61"/>
      <c r="AT1964" s="61"/>
      <c r="AU1964" s="61"/>
      <c r="AV1964" s="61"/>
      <c r="AW1964" s="61"/>
      <c r="AX1964" s="61"/>
      <c r="AY1964" s="61"/>
      <c r="AZ1964" s="61"/>
      <c r="BA1964" s="61"/>
    </row>
    <row r="1965" spans="39:53" x14ac:dyDescent="0.2">
      <c r="AM1965" s="61"/>
      <c r="AN1965" s="61"/>
      <c r="AO1965" s="171"/>
      <c r="AP1965" s="61"/>
      <c r="AQ1965" s="61"/>
      <c r="AR1965" s="61"/>
      <c r="AS1965" s="61"/>
      <c r="AT1965" s="61"/>
      <c r="AU1965" s="61"/>
      <c r="AV1965" s="61"/>
      <c r="AW1965" s="61"/>
      <c r="AX1965" s="61"/>
      <c r="AY1965" s="61"/>
      <c r="AZ1965" s="61"/>
      <c r="BA1965" s="61"/>
    </row>
    <row r="1966" spans="39:53" x14ac:dyDescent="0.2">
      <c r="AM1966" s="61"/>
      <c r="AN1966" s="61"/>
      <c r="AO1966" s="171"/>
      <c r="AP1966" s="61"/>
      <c r="AQ1966" s="61"/>
      <c r="AR1966" s="61"/>
      <c r="AS1966" s="61"/>
      <c r="AT1966" s="61"/>
      <c r="AU1966" s="61"/>
      <c r="AV1966" s="61"/>
      <c r="AW1966" s="61"/>
      <c r="AX1966" s="61"/>
      <c r="AY1966" s="61"/>
      <c r="AZ1966" s="61"/>
      <c r="BA1966" s="61"/>
    </row>
    <row r="1967" spans="39:53" x14ac:dyDescent="0.2">
      <c r="AM1967" s="61"/>
      <c r="AN1967" s="61"/>
      <c r="AO1967" s="171"/>
      <c r="AP1967" s="61"/>
      <c r="AQ1967" s="61"/>
      <c r="AR1967" s="61"/>
      <c r="AS1967" s="61"/>
      <c r="AT1967" s="61"/>
      <c r="AU1967" s="61"/>
      <c r="AV1967" s="61"/>
      <c r="AW1967" s="61"/>
      <c r="AX1967" s="61"/>
      <c r="AY1967" s="61"/>
      <c r="AZ1967" s="61"/>
      <c r="BA1967" s="61"/>
    </row>
    <row r="1968" spans="39:53" x14ac:dyDescent="0.2">
      <c r="AM1968" s="61"/>
      <c r="AN1968" s="61"/>
      <c r="AO1968" s="171"/>
      <c r="AP1968" s="61"/>
      <c r="AQ1968" s="61"/>
      <c r="AR1968" s="61"/>
      <c r="AS1968" s="61"/>
      <c r="AT1968" s="61"/>
      <c r="AU1968" s="61"/>
      <c r="AV1968" s="61"/>
      <c r="AW1968" s="61"/>
      <c r="AX1968" s="61"/>
      <c r="AY1968" s="61"/>
      <c r="AZ1968" s="61"/>
      <c r="BA1968" s="61"/>
    </row>
    <row r="1969" spans="39:53" x14ac:dyDescent="0.2">
      <c r="AM1969" s="61"/>
      <c r="AN1969" s="61"/>
      <c r="AO1969" s="171"/>
      <c r="AP1969" s="61"/>
      <c r="AQ1969" s="61"/>
      <c r="AR1969" s="61"/>
      <c r="AS1969" s="61"/>
      <c r="AT1969" s="61"/>
      <c r="AU1969" s="61"/>
      <c r="AV1969" s="61"/>
      <c r="AW1969" s="61"/>
      <c r="AX1969" s="61"/>
      <c r="AY1969" s="61"/>
      <c r="AZ1969" s="61"/>
      <c r="BA1969" s="61"/>
    </row>
    <row r="1970" spans="39:53" x14ac:dyDescent="0.2">
      <c r="AM1970" s="61"/>
      <c r="AN1970" s="61"/>
      <c r="AO1970" s="171"/>
      <c r="AP1970" s="61"/>
      <c r="AQ1970" s="61"/>
      <c r="AR1970" s="61"/>
      <c r="AS1970" s="61"/>
      <c r="AT1970" s="61"/>
      <c r="AU1970" s="61"/>
      <c r="AV1970" s="61"/>
      <c r="AW1970" s="61"/>
      <c r="AX1970" s="61"/>
      <c r="AY1970" s="61"/>
      <c r="AZ1970" s="61"/>
      <c r="BA1970" s="61"/>
    </row>
    <row r="1971" spans="39:53" x14ac:dyDescent="0.2">
      <c r="AM1971" s="61"/>
      <c r="AN1971" s="61"/>
      <c r="AO1971" s="171"/>
      <c r="AP1971" s="61"/>
      <c r="AQ1971" s="61"/>
      <c r="AR1971" s="61"/>
      <c r="AS1971" s="61"/>
      <c r="AT1971" s="61"/>
      <c r="AU1971" s="61"/>
      <c r="AV1971" s="61"/>
      <c r="AW1971" s="61"/>
      <c r="AX1971" s="61"/>
      <c r="AY1971" s="61"/>
      <c r="AZ1971" s="61"/>
      <c r="BA1971" s="61"/>
    </row>
    <row r="1972" spans="39:53" x14ac:dyDescent="0.2">
      <c r="AM1972" s="61"/>
      <c r="AN1972" s="61"/>
      <c r="AO1972" s="171"/>
      <c r="AP1972" s="61"/>
      <c r="AQ1972" s="61"/>
      <c r="AR1972" s="61"/>
      <c r="AS1972" s="61"/>
      <c r="AT1972" s="61"/>
      <c r="AU1972" s="61"/>
      <c r="AV1972" s="61"/>
      <c r="AW1972" s="61"/>
      <c r="AX1972" s="61"/>
      <c r="AY1972" s="61"/>
      <c r="AZ1972" s="61"/>
      <c r="BA1972" s="61"/>
    </row>
    <row r="1973" spans="39:53" x14ac:dyDescent="0.2">
      <c r="AM1973" s="61"/>
      <c r="AN1973" s="61"/>
      <c r="AO1973" s="171"/>
      <c r="AP1973" s="61"/>
      <c r="AQ1973" s="61"/>
      <c r="AR1973" s="61"/>
      <c r="AS1973" s="61"/>
      <c r="AT1973" s="61"/>
      <c r="AU1973" s="61"/>
      <c r="AV1973" s="61"/>
      <c r="AW1973" s="61"/>
      <c r="AX1973" s="61"/>
      <c r="AY1973" s="61"/>
      <c r="AZ1973" s="61"/>
      <c r="BA1973" s="61"/>
    </row>
    <row r="1974" spans="39:53" x14ac:dyDescent="0.2">
      <c r="AM1974" s="61"/>
      <c r="AN1974" s="61"/>
      <c r="AO1974" s="171"/>
      <c r="AP1974" s="61"/>
      <c r="AQ1974" s="61"/>
      <c r="AR1974" s="61"/>
      <c r="AS1974" s="61"/>
      <c r="AT1974" s="61"/>
      <c r="AU1974" s="61"/>
      <c r="AV1974" s="61"/>
      <c r="AW1974" s="61"/>
      <c r="AX1974" s="61"/>
      <c r="AY1974" s="61"/>
      <c r="AZ1974" s="61"/>
      <c r="BA1974" s="61"/>
    </row>
    <row r="1975" spans="39:53" x14ac:dyDescent="0.2">
      <c r="AM1975" s="61"/>
      <c r="AN1975" s="61"/>
      <c r="AO1975" s="171"/>
      <c r="AP1975" s="61"/>
      <c r="AQ1975" s="61"/>
      <c r="AR1975" s="61"/>
      <c r="AS1975" s="61"/>
      <c r="AT1975" s="61"/>
      <c r="AU1975" s="61"/>
      <c r="AV1975" s="61"/>
      <c r="AW1975" s="61"/>
      <c r="AX1975" s="61"/>
      <c r="AY1975" s="61"/>
      <c r="AZ1975" s="61"/>
      <c r="BA1975" s="61"/>
    </row>
    <row r="1976" spans="39:53" x14ac:dyDescent="0.2">
      <c r="AM1976" s="61"/>
      <c r="AN1976" s="61"/>
      <c r="AO1976" s="171"/>
      <c r="AP1976" s="61"/>
      <c r="AQ1976" s="61"/>
      <c r="AR1976" s="61"/>
      <c r="AS1976" s="61"/>
      <c r="AT1976" s="61"/>
      <c r="AU1976" s="61"/>
      <c r="AV1976" s="61"/>
      <c r="AW1976" s="61"/>
      <c r="AX1976" s="61"/>
      <c r="AY1976" s="61"/>
      <c r="AZ1976" s="61"/>
      <c r="BA1976" s="61"/>
    </row>
    <row r="1977" spans="39:53" x14ac:dyDescent="0.2">
      <c r="AM1977" s="61"/>
      <c r="AN1977" s="61"/>
      <c r="AO1977" s="171"/>
      <c r="AP1977" s="61"/>
      <c r="AQ1977" s="61"/>
      <c r="AR1977" s="61"/>
      <c r="AS1977" s="61"/>
      <c r="AT1977" s="61"/>
      <c r="AU1977" s="61"/>
      <c r="AV1977" s="61"/>
      <c r="AW1977" s="61"/>
      <c r="AX1977" s="61"/>
      <c r="AY1977" s="61"/>
      <c r="AZ1977" s="61"/>
      <c r="BA1977" s="61"/>
    </row>
    <row r="1978" spans="39:53" x14ac:dyDescent="0.2">
      <c r="AM1978" s="61"/>
      <c r="AN1978" s="61"/>
      <c r="AO1978" s="171"/>
      <c r="AP1978" s="61"/>
      <c r="AQ1978" s="61"/>
      <c r="AR1978" s="61"/>
      <c r="AS1978" s="61"/>
      <c r="AT1978" s="61"/>
      <c r="AU1978" s="61"/>
      <c r="AV1978" s="61"/>
      <c r="AW1978" s="61"/>
      <c r="AX1978" s="61"/>
      <c r="AY1978" s="61"/>
      <c r="AZ1978" s="61"/>
      <c r="BA1978" s="61"/>
    </row>
    <row r="1979" spans="39:53" x14ac:dyDescent="0.2">
      <c r="AM1979" s="61"/>
      <c r="AN1979" s="61"/>
      <c r="AO1979" s="171"/>
      <c r="AP1979" s="61"/>
      <c r="AQ1979" s="61"/>
      <c r="AR1979" s="61"/>
      <c r="AS1979" s="61"/>
      <c r="AT1979" s="61"/>
      <c r="AU1979" s="61"/>
      <c r="AV1979" s="61"/>
      <c r="AW1979" s="61"/>
      <c r="AX1979" s="61"/>
      <c r="AY1979" s="61"/>
      <c r="AZ1979" s="61"/>
      <c r="BA1979" s="61"/>
    </row>
    <row r="1980" spans="39:53" x14ac:dyDescent="0.2">
      <c r="AM1980" s="61"/>
      <c r="AN1980" s="61"/>
      <c r="AO1980" s="171"/>
      <c r="AP1980" s="61"/>
      <c r="AQ1980" s="61"/>
      <c r="AR1980" s="61"/>
      <c r="AS1980" s="61"/>
      <c r="AT1980" s="61"/>
      <c r="AU1980" s="61"/>
      <c r="AV1980" s="61"/>
      <c r="AW1980" s="61"/>
      <c r="AX1980" s="61"/>
      <c r="AY1980" s="61"/>
      <c r="AZ1980" s="61"/>
      <c r="BA1980" s="61"/>
    </row>
    <row r="1981" spans="39:53" x14ac:dyDescent="0.2">
      <c r="AM1981" s="61"/>
      <c r="AN1981" s="61"/>
      <c r="AO1981" s="171"/>
      <c r="AP1981" s="61"/>
      <c r="AQ1981" s="61"/>
      <c r="AR1981" s="61"/>
      <c r="AS1981" s="61"/>
      <c r="AT1981" s="61"/>
      <c r="AU1981" s="61"/>
      <c r="AV1981" s="61"/>
      <c r="AW1981" s="61"/>
      <c r="AX1981" s="61"/>
      <c r="AY1981" s="61"/>
      <c r="AZ1981" s="61"/>
      <c r="BA1981" s="61"/>
    </row>
    <row r="1982" spans="39:53" x14ac:dyDescent="0.2">
      <c r="AM1982" s="61"/>
      <c r="AN1982" s="61"/>
      <c r="AO1982" s="171"/>
      <c r="AP1982" s="61"/>
      <c r="AQ1982" s="61"/>
      <c r="AR1982" s="61"/>
      <c r="AS1982" s="61"/>
      <c r="AT1982" s="61"/>
      <c r="AU1982" s="61"/>
      <c r="AV1982" s="61"/>
      <c r="AW1982" s="61"/>
      <c r="AX1982" s="61"/>
      <c r="AY1982" s="61"/>
      <c r="AZ1982" s="61"/>
      <c r="BA1982" s="61"/>
    </row>
    <row r="1983" spans="39:53" x14ac:dyDescent="0.2">
      <c r="AM1983" s="61"/>
      <c r="AN1983" s="61"/>
      <c r="AO1983" s="171"/>
      <c r="AP1983" s="61"/>
      <c r="AQ1983" s="61"/>
      <c r="AR1983" s="61"/>
      <c r="AS1983" s="61"/>
      <c r="AT1983" s="61"/>
      <c r="AU1983" s="61"/>
      <c r="AV1983" s="61"/>
      <c r="AW1983" s="61"/>
      <c r="AX1983" s="61"/>
      <c r="AY1983" s="61"/>
      <c r="AZ1983" s="61"/>
      <c r="BA1983" s="61"/>
    </row>
    <row r="1984" spans="39:53" x14ac:dyDescent="0.2">
      <c r="AM1984" s="61"/>
      <c r="AN1984" s="61"/>
      <c r="AO1984" s="171"/>
      <c r="AP1984" s="61"/>
      <c r="AQ1984" s="61"/>
      <c r="AR1984" s="61"/>
      <c r="AS1984" s="61"/>
      <c r="AT1984" s="61"/>
      <c r="AU1984" s="61"/>
      <c r="AV1984" s="61"/>
      <c r="AW1984" s="61"/>
      <c r="AX1984" s="61"/>
      <c r="AY1984" s="61"/>
      <c r="AZ1984" s="61"/>
      <c r="BA1984" s="61"/>
    </row>
    <row r="1985" spans="39:53" x14ac:dyDescent="0.2">
      <c r="AM1985" s="61"/>
      <c r="AN1985" s="61"/>
      <c r="AO1985" s="171"/>
      <c r="AP1985" s="61"/>
      <c r="AQ1985" s="61"/>
      <c r="AR1985" s="61"/>
      <c r="AS1985" s="61"/>
      <c r="AT1985" s="61"/>
      <c r="AU1985" s="61"/>
      <c r="AV1985" s="61"/>
      <c r="AW1985" s="61"/>
      <c r="AX1985" s="61"/>
      <c r="AY1985" s="61"/>
      <c r="AZ1985" s="61"/>
      <c r="BA1985" s="61"/>
    </row>
    <row r="1986" spans="39:53" x14ac:dyDescent="0.2">
      <c r="AM1986" s="61"/>
      <c r="AN1986" s="61"/>
      <c r="AO1986" s="171"/>
      <c r="AP1986" s="61"/>
      <c r="AQ1986" s="61"/>
      <c r="AR1986" s="61"/>
      <c r="AS1986" s="61"/>
      <c r="AT1986" s="61"/>
      <c r="AU1986" s="61"/>
      <c r="AV1986" s="61"/>
      <c r="AW1986" s="61"/>
      <c r="AX1986" s="61"/>
      <c r="AY1986" s="61"/>
      <c r="AZ1986" s="61"/>
      <c r="BA1986" s="61"/>
    </row>
    <row r="1987" spans="39:53" x14ac:dyDescent="0.2">
      <c r="AM1987" s="61"/>
      <c r="AN1987" s="61"/>
      <c r="AO1987" s="171"/>
      <c r="AP1987" s="61"/>
      <c r="AQ1987" s="61"/>
      <c r="AR1987" s="61"/>
      <c r="AS1987" s="61"/>
      <c r="AT1987" s="61"/>
      <c r="AU1987" s="61"/>
      <c r="AV1987" s="61"/>
      <c r="AW1987" s="61"/>
      <c r="AX1987" s="61"/>
      <c r="AY1987" s="61"/>
      <c r="AZ1987" s="61"/>
      <c r="BA1987" s="61"/>
    </row>
    <row r="1988" spans="39:53" x14ac:dyDescent="0.2">
      <c r="AM1988" s="61"/>
      <c r="AN1988" s="61"/>
      <c r="AO1988" s="171"/>
      <c r="AP1988" s="61"/>
      <c r="AQ1988" s="61"/>
      <c r="AR1988" s="61"/>
      <c r="AS1988" s="61"/>
      <c r="AT1988" s="61"/>
      <c r="AU1988" s="61"/>
      <c r="AV1988" s="61"/>
      <c r="AW1988" s="61"/>
      <c r="AX1988" s="61"/>
      <c r="AY1988" s="61"/>
      <c r="AZ1988" s="61"/>
      <c r="BA1988" s="61"/>
    </row>
    <row r="1989" spans="39:53" x14ac:dyDescent="0.2">
      <c r="AM1989" s="61"/>
      <c r="AN1989" s="61"/>
      <c r="AO1989" s="171"/>
      <c r="AP1989" s="61"/>
      <c r="AQ1989" s="61"/>
      <c r="AR1989" s="61"/>
      <c r="AS1989" s="61"/>
      <c r="AT1989" s="61"/>
      <c r="AU1989" s="61"/>
      <c r="AV1989" s="61"/>
      <c r="AW1989" s="61"/>
      <c r="AX1989" s="61"/>
      <c r="AY1989" s="61"/>
      <c r="AZ1989" s="61"/>
      <c r="BA1989" s="61"/>
    </row>
    <row r="1990" spans="39:53" x14ac:dyDescent="0.2">
      <c r="AM1990" s="61"/>
      <c r="AN1990" s="61"/>
      <c r="AO1990" s="171"/>
      <c r="AP1990" s="61"/>
      <c r="AQ1990" s="61"/>
      <c r="AR1990" s="61"/>
      <c r="AS1990" s="61"/>
      <c r="AT1990" s="61"/>
      <c r="AU1990" s="61"/>
      <c r="AV1990" s="61"/>
      <c r="AW1990" s="61"/>
      <c r="AX1990" s="61"/>
      <c r="AY1990" s="61"/>
      <c r="AZ1990" s="61"/>
      <c r="BA1990" s="61"/>
    </row>
    <row r="1991" spans="39:53" x14ac:dyDescent="0.2">
      <c r="AM1991" s="61"/>
      <c r="AN1991" s="61"/>
      <c r="AO1991" s="171"/>
      <c r="AP1991" s="61"/>
      <c r="AQ1991" s="61"/>
      <c r="AR1991" s="61"/>
      <c r="AS1991" s="61"/>
      <c r="AT1991" s="61"/>
      <c r="AU1991" s="61"/>
      <c r="AV1991" s="61"/>
      <c r="AW1991" s="61"/>
      <c r="AX1991" s="61"/>
      <c r="AY1991" s="61"/>
      <c r="AZ1991" s="61"/>
      <c r="BA1991" s="61"/>
    </row>
    <row r="1992" spans="39:53" x14ac:dyDescent="0.2">
      <c r="AM1992" s="61"/>
      <c r="AN1992" s="61"/>
      <c r="AO1992" s="171"/>
      <c r="AP1992" s="61"/>
      <c r="AQ1992" s="61"/>
      <c r="AR1992" s="61"/>
      <c r="AS1992" s="61"/>
      <c r="AT1992" s="61"/>
      <c r="AU1992" s="61"/>
      <c r="AV1992" s="61"/>
      <c r="AW1992" s="61"/>
      <c r="AX1992" s="61"/>
      <c r="AY1992" s="61"/>
      <c r="AZ1992" s="61"/>
      <c r="BA1992" s="61"/>
    </row>
    <row r="1993" spans="39:53" x14ac:dyDescent="0.2">
      <c r="AM1993" s="61"/>
      <c r="AN1993" s="61"/>
      <c r="AO1993" s="171"/>
      <c r="AP1993" s="61"/>
      <c r="AQ1993" s="61"/>
      <c r="AR1993" s="61"/>
      <c r="AS1993" s="61"/>
      <c r="AT1993" s="61"/>
      <c r="AU1993" s="61"/>
      <c r="AV1993" s="61"/>
      <c r="AW1993" s="61"/>
      <c r="AX1993" s="61"/>
      <c r="AY1993" s="61"/>
      <c r="AZ1993" s="61"/>
      <c r="BA1993" s="61"/>
    </row>
    <row r="1994" spans="39:53" x14ac:dyDescent="0.2">
      <c r="AM1994" s="61"/>
      <c r="AN1994" s="61"/>
      <c r="AO1994" s="171"/>
      <c r="AP1994" s="61"/>
      <c r="AQ1994" s="61"/>
      <c r="AR1994" s="61"/>
      <c r="AS1994" s="61"/>
      <c r="AT1994" s="61"/>
      <c r="AU1994" s="61"/>
      <c r="AV1994" s="61"/>
      <c r="AW1994" s="61"/>
      <c r="AX1994" s="61"/>
      <c r="AY1994" s="61"/>
      <c r="AZ1994" s="61"/>
      <c r="BA1994" s="61"/>
    </row>
    <row r="1995" spans="39:53" x14ac:dyDescent="0.2">
      <c r="AM1995" s="61"/>
      <c r="AN1995" s="61"/>
      <c r="AO1995" s="171"/>
      <c r="AP1995" s="61"/>
      <c r="AQ1995" s="61"/>
      <c r="AR1995" s="61"/>
      <c r="AS1995" s="61"/>
      <c r="AT1995" s="61"/>
      <c r="AU1995" s="61"/>
      <c r="AV1995" s="61"/>
      <c r="AW1995" s="61"/>
      <c r="AX1995" s="61"/>
      <c r="AY1995" s="61"/>
      <c r="AZ1995" s="61"/>
      <c r="BA1995" s="61"/>
    </row>
    <row r="1996" spans="39:53" x14ac:dyDescent="0.2">
      <c r="AM1996" s="61"/>
      <c r="AN1996" s="61"/>
      <c r="AO1996" s="171"/>
      <c r="AP1996" s="61"/>
      <c r="AQ1996" s="61"/>
      <c r="AR1996" s="61"/>
      <c r="AS1996" s="61"/>
      <c r="AT1996" s="61"/>
      <c r="AU1996" s="61"/>
      <c r="AV1996" s="61"/>
      <c r="AW1996" s="61"/>
      <c r="AX1996" s="61"/>
      <c r="AY1996" s="61"/>
      <c r="AZ1996" s="61"/>
      <c r="BA1996" s="61"/>
    </row>
    <row r="1997" spans="39:53" x14ac:dyDescent="0.2">
      <c r="AM1997" s="61"/>
      <c r="AN1997" s="61"/>
      <c r="AO1997" s="171"/>
      <c r="AP1997" s="61"/>
      <c r="AQ1997" s="61"/>
      <c r="AR1997" s="61"/>
      <c r="AS1997" s="61"/>
      <c r="AT1997" s="61"/>
      <c r="AU1997" s="61"/>
      <c r="AV1997" s="61"/>
      <c r="AW1997" s="61"/>
      <c r="AX1997" s="61"/>
      <c r="AY1997" s="61"/>
      <c r="AZ1997" s="61"/>
      <c r="BA1997" s="61"/>
    </row>
    <row r="1998" spans="39:53" x14ac:dyDescent="0.2">
      <c r="AM1998" s="61"/>
      <c r="AN1998" s="61"/>
      <c r="AO1998" s="171"/>
      <c r="AP1998" s="61"/>
      <c r="AQ1998" s="61"/>
      <c r="AR1998" s="61"/>
      <c r="AS1998" s="61"/>
      <c r="AT1998" s="61"/>
      <c r="AU1998" s="61"/>
      <c r="AV1998" s="61"/>
      <c r="AW1998" s="61"/>
      <c r="AX1998" s="61"/>
      <c r="AY1998" s="61"/>
      <c r="AZ1998" s="61"/>
      <c r="BA1998" s="61"/>
    </row>
    <row r="1999" spans="39:53" x14ac:dyDescent="0.2">
      <c r="AM1999" s="61"/>
      <c r="AN1999" s="61"/>
      <c r="AO1999" s="171"/>
      <c r="AP1999" s="61"/>
      <c r="AQ1999" s="61"/>
      <c r="AR1999" s="61"/>
      <c r="AS1999" s="61"/>
      <c r="AT1999" s="61"/>
      <c r="AU1999" s="61"/>
      <c r="AV1999" s="61"/>
      <c r="AW1999" s="61"/>
      <c r="AX1999" s="61"/>
      <c r="AY1999" s="61"/>
      <c r="AZ1999" s="61"/>
      <c r="BA1999" s="61"/>
    </row>
    <row r="2000" spans="39:53" x14ac:dyDescent="0.2">
      <c r="AM2000" s="61"/>
      <c r="AN2000" s="61"/>
      <c r="AO2000" s="171"/>
      <c r="AP2000" s="61"/>
      <c r="AQ2000" s="61"/>
      <c r="AR2000" s="61"/>
      <c r="AS2000" s="61"/>
      <c r="AT2000" s="61"/>
      <c r="AU2000" s="61"/>
      <c r="AV2000" s="61"/>
      <c r="AW2000" s="61"/>
      <c r="AX2000" s="61"/>
      <c r="AY2000" s="61"/>
      <c r="AZ2000" s="61"/>
      <c r="BA2000" s="61"/>
    </row>
    <row r="2001" spans="39:53" x14ac:dyDescent="0.2">
      <c r="AM2001" s="61"/>
      <c r="AN2001" s="61"/>
      <c r="AO2001" s="171"/>
      <c r="AP2001" s="61"/>
      <c r="AQ2001" s="61"/>
      <c r="AR2001" s="61"/>
      <c r="AS2001" s="61"/>
      <c r="AT2001" s="61"/>
      <c r="AU2001" s="61"/>
      <c r="AV2001" s="61"/>
      <c r="AW2001" s="61"/>
      <c r="AX2001" s="61"/>
      <c r="AY2001" s="61"/>
      <c r="AZ2001" s="61"/>
      <c r="BA2001" s="61"/>
    </row>
    <row r="2002" spans="39:53" x14ac:dyDescent="0.2">
      <c r="AM2002" s="61"/>
      <c r="AN2002" s="61"/>
      <c r="AO2002" s="171"/>
      <c r="AP2002" s="61"/>
      <c r="AQ2002" s="61"/>
      <c r="AR2002" s="61"/>
      <c r="AS2002" s="61"/>
      <c r="AT2002" s="61"/>
      <c r="AU2002" s="61"/>
      <c r="AV2002" s="61"/>
      <c r="AW2002" s="61"/>
      <c r="AX2002" s="61"/>
      <c r="AY2002" s="61"/>
      <c r="AZ2002" s="61"/>
      <c r="BA2002" s="61"/>
    </row>
    <row r="2003" spans="39:53" x14ac:dyDescent="0.2">
      <c r="AM2003" s="61"/>
      <c r="AN2003" s="61"/>
      <c r="AO2003" s="171"/>
      <c r="AP2003" s="61"/>
      <c r="AQ2003" s="61"/>
      <c r="AR2003" s="61"/>
      <c r="AS2003" s="61"/>
      <c r="AT2003" s="61"/>
      <c r="AU2003" s="61"/>
      <c r="AV2003" s="61"/>
      <c r="AW2003" s="61"/>
      <c r="AX2003" s="61"/>
      <c r="AY2003" s="61"/>
      <c r="AZ2003" s="61"/>
      <c r="BA2003" s="61"/>
    </row>
    <row r="2004" spans="39:53" x14ac:dyDescent="0.2">
      <c r="AM2004" s="61"/>
      <c r="AN2004" s="61"/>
      <c r="AO2004" s="171"/>
      <c r="AP2004" s="61"/>
      <c r="AQ2004" s="61"/>
      <c r="AR2004" s="61"/>
      <c r="AS2004" s="61"/>
      <c r="AT2004" s="61"/>
      <c r="AU2004" s="61"/>
      <c r="AV2004" s="61"/>
      <c r="AW2004" s="61"/>
      <c r="AX2004" s="61"/>
      <c r="AY2004" s="61"/>
      <c r="AZ2004" s="61"/>
      <c r="BA2004" s="61"/>
    </row>
    <row r="2005" spans="39:53" x14ac:dyDescent="0.2">
      <c r="AM2005" s="61"/>
      <c r="AN2005" s="61"/>
      <c r="AO2005" s="171"/>
      <c r="AP2005" s="61"/>
      <c r="AQ2005" s="61"/>
      <c r="AR2005" s="61"/>
      <c r="AS2005" s="61"/>
      <c r="AT2005" s="61"/>
      <c r="AU2005" s="61"/>
      <c r="AV2005" s="61"/>
      <c r="AW2005" s="61"/>
      <c r="AX2005" s="61"/>
      <c r="AY2005" s="61"/>
      <c r="AZ2005" s="61"/>
      <c r="BA2005" s="61"/>
    </row>
    <row r="2006" spans="39:53" x14ac:dyDescent="0.2">
      <c r="AM2006" s="61"/>
      <c r="AN2006" s="61"/>
      <c r="AO2006" s="171"/>
      <c r="AP2006" s="61"/>
      <c r="AQ2006" s="61"/>
      <c r="AR2006" s="61"/>
      <c r="AS2006" s="61"/>
      <c r="AT2006" s="61"/>
      <c r="AU2006" s="61"/>
      <c r="AV2006" s="61"/>
      <c r="AW2006" s="61"/>
      <c r="AX2006" s="61"/>
      <c r="AY2006" s="61"/>
      <c r="AZ2006" s="61"/>
      <c r="BA2006" s="61"/>
    </row>
    <row r="2007" spans="39:53" x14ac:dyDescent="0.2">
      <c r="AM2007" s="61"/>
      <c r="AN2007" s="61"/>
      <c r="AO2007" s="171"/>
      <c r="AP2007" s="61"/>
      <c r="AQ2007" s="61"/>
      <c r="AR2007" s="61"/>
      <c r="AS2007" s="61"/>
      <c r="AT2007" s="61"/>
      <c r="AU2007" s="61"/>
      <c r="AV2007" s="61"/>
      <c r="AW2007" s="61"/>
      <c r="AX2007" s="61"/>
      <c r="AY2007" s="61"/>
      <c r="AZ2007" s="61"/>
      <c r="BA2007" s="61"/>
    </row>
    <row r="2008" spans="39:53" x14ac:dyDescent="0.2">
      <c r="AM2008" s="61"/>
      <c r="AN2008" s="61"/>
      <c r="AO2008" s="171"/>
      <c r="AP2008" s="61"/>
      <c r="AQ2008" s="61"/>
      <c r="AR2008" s="61"/>
      <c r="AS2008" s="61"/>
      <c r="AT2008" s="61"/>
      <c r="AU2008" s="61"/>
      <c r="AV2008" s="61"/>
      <c r="AW2008" s="61"/>
      <c r="AX2008" s="61"/>
      <c r="AY2008" s="61"/>
      <c r="AZ2008" s="61"/>
      <c r="BA2008" s="61"/>
    </row>
    <row r="2009" spans="39:53" x14ac:dyDescent="0.2">
      <c r="AM2009" s="61"/>
      <c r="AN2009" s="61"/>
      <c r="AO2009" s="171"/>
      <c r="AP2009" s="61"/>
      <c r="AQ2009" s="61"/>
      <c r="AR2009" s="61"/>
      <c r="AS2009" s="61"/>
      <c r="AT2009" s="61"/>
      <c r="AU2009" s="61"/>
      <c r="AV2009" s="61"/>
      <c r="AW2009" s="61"/>
      <c r="AX2009" s="61"/>
      <c r="AY2009" s="61"/>
      <c r="AZ2009" s="61"/>
      <c r="BA2009" s="61"/>
    </row>
    <row r="2010" spans="39:53" x14ac:dyDescent="0.2">
      <c r="AM2010" s="61"/>
      <c r="AN2010" s="61"/>
      <c r="AO2010" s="171"/>
      <c r="AP2010" s="61"/>
      <c r="AQ2010" s="61"/>
      <c r="AR2010" s="61"/>
      <c r="AS2010" s="61"/>
      <c r="AT2010" s="61"/>
      <c r="AU2010" s="61"/>
      <c r="AV2010" s="61"/>
      <c r="AW2010" s="61"/>
      <c r="AX2010" s="61"/>
      <c r="AY2010" s="61"/>
      <c r="AZ2010" s="61"/>
      <c r="BA2010" s="61"/>
    </row>
    <row r="2011" spans="39:53" x14ac:dyDescent="0.2">
      <c r="AM2011" s="61"/>
      <c r="AN2011" s="61"/>
      <c r="AO2011" s="171"/>
      <c r="AP2011" s="61"/>
      <c r="AQ2011" s="61"/>
      <c r="AR2011" s="61"/>
      <c r="AS2011" s="61"/>
      <c r="AT2011" s="61"/>
      <c r="AU2011" s="61"/>
      <c r="AV2011" s="61"/>
      <c r="AW2011" s="61"/>
      <c r="AX2011" s="61"/>
      <c r="AY2011" s="61"/>
      <c r="AZ2011" s="61"/>
      <c r="BA2011" s="61"/>
    </row>
    <row r="2012" spans="39:53" x14ac:dyDescent="0.2">
      <c r="AM2012" s="61"/>
      <c r="AN2012" s="61"/>
      <c r="AO2012" s="171"/>
      <c r="AP2012" s="61"/>
      <c r="AQ2012" s="61"/>
      <c r="AR2012" s="61"/>
      <c r="AS2012" s="61"/>
      <c r="AT2012" s="61"/>
      <c r="AU2012" s="61"/>
      <c r="AV2012" s="61"/>
      <c r="AW2012" s="61"/>
      <c r="AX2012" s="61"/>
      <c r="AY2012" s="61"/>
      <c r="AZ2012" s="61"/>
      <c r="BA2012" s="61"/>
    </row>
    <row r="2013" spans="39:53" x14ac:dyDescent="0.2">
      <c r="AM2013" s="61"/>
      <c r="AN2013" s="61"/>
      <c r="AO2013" s="171"/>
      <c r="AP2013" s="61"/>
      <c r="AQ2013" s="61"/>
      <c r="AR2013" s="61"/>
      <c r="AS2013" s="61"/>
      <c r="AT2013" s="61"/>
      <c r="AU2013" s="61"/>
      <c r="AV2013" s="61"/>
      <c r="AW2013" s="61"/>
      <c r="AX2013" s="61"/>
      <c r="AY2013" s="61"/>
      <c r="AZ2013" s="61"/>
      <c r="BA2013" s="61"/>
    </row>
    <row r="2014" spans="39:53" x14ac:dyDescent="0.2">
      <c r="AM2014" s="61"/>
      <c r="AN2014" s="61"/>
      <c r="AO2014" s="171"/>
      <c r="AP2014" s="61"/>
      <c r="AQ2014" s="61"/>
      <c r="AR2014" s="61"/>
      <c r="AS2014" s="61"/>
      <c r="AT2014" s="61"/>
      <c r="AU2014" s="61"/>
      <c r="AV2014" s="61"/>
      <c r="AW2014" s="61"/>
      <c r="AX2014" s="61"/>
      <c r="AY2014" s="61"/>
      <c r="AZ2014" s="61"/>
      <c r="BA2014" s="61"/>
    </row>
    <row r="2015" spans="39:53" x14ac:dyDescent="0.2">
      <c r="AM2015" s="61"/>
      <c r="AN2015" s="61"/>
      <c r="AO2015" s="171"/>
      <c r="AP2015" s="61"/>
      <c r="AQ2015" s="61"/>
      <c r="AR2015" s="61"/>
      <c r="AS2015" s="61"/>
      <c r="AT2015" s="61"/>
      <c r="AU2015" s="61"/>
      <c r="AV2015" s="61"/>
      <c r="AW2015" s="61"/>
      <c r="AX2015" s="61"/>
      <c r="AY2015" s="61"/>
      <c r="AZ2015" s="61"/>
      <c r="BA2015" s="61"/>
    </row>
    <row r="2016" spans="39:53" x14ac:dyDescent="0.2">
      <c r="AM2016" s="61"/>
      <c r="AN2016" s="61"/>
      <c r="AO2016" s="171"/>
      <c r="AP2016" s="61"/>
      <c r="AQ2016" s="61"/>
      <c r="AR2016" s="61"/>
      <c r="AS2016" s="61"/>
      <c r="AT2016" s="61"/>
      <c r="AU2016" s="61"/>
      <c r="AV2016" s="61"/>
      <c r="AW2016" s="61"/>
      <c r="AX2016" s="61"/>
      <c r="AY2016" s="61"/>
      <c r="AZ2016" s="61"/>
      <c r="BA2016" s="61"/>
    </row>
    <row r="2017" spans="39:53" x14ac:dyDescent="0.2">
      <c r="AM2017" s="61"/>
      <c r="AN2017" s="61"/>
      <c r="AO2017" s="171"/>
      <c r="AP2017" s="61"/>
      <c r="AQ2017" s="61"/>
      <c r="AR2017" s="61"/>
      <c r="AS2017" s="61"/>
      <c r="AT2017" s="61"/>
      <c r="AU2017" s="61"/>
      <c r="AV2017" s="61"/>
      <c r="AW2017" s="61"/>
      <c r="AX2017" s="61"/>
      <c r="AY2017" s="61"/>
      <c r="AZ2017" s="61"/>
      <c r="BA2017" s="61"/>
    </row>
    <row r="2018" spans="39:53" x14ac:dyDescent="0.2">
      <c r="AM2018" s="61"/>
      <c r="AN2018" s="61"/>
      <c r="AO2018" s="171"/>
      <c r="AP2018" s="61"/>
      <c r="AQ2018" s="61"/>
      <c r="AR2018" s="61"/>
      <c r="AS2018" s="61"/>
      <c r="AT2018" s="61"/>
      <c r="AU2018" s="61"/>
      <c r="AV2018" s="61"/>
      <c r="AW2018" s="61"/>
      <c r="AX2018" s="61"/>
      <c r="AY2018" s="61"/>
      <c r="AZ2018" s="61"/>
      <c r="BA2018" s="61"/>
    </row>
    <row r="2019" spans="39:53" x14ac:dyDescent="0.2">
      <c r="AM2019" s="61"/>
      <c r="AN2019" s="61"/>
      <c r="AO2019" s="171"/>
      <c r="AP2019" s="61"/>
      <c r="AQ2019" s="61"/>
      <c r="AR2019" s="61"/>
      <c r="AS2019" s="61"/>
      <c r="AT2019" s="61"/>
      <c r="AU2019" s="61"/>
      <c r="AV2019" s="61"/>
      <c r="AW2019" s="61"/>
      <c r="AX2019" s="61"/>
      <c r="AY2019" s="61"/>
      <c r="AZ2019" s="61"/>
      <c r="BA2019" s="61"/>
    </row>
    <row r="2020" spans="39:53" x14ac:dyDescent="0.2">
      <c r="AM2020" s="61"/>
      <c r="AN2020" s="61"/>
      <c r="AO2020" s="171"/>
      <c r="AP2020" s="61"/>
      <c r="AQ2020" s="61"/>
      <c r="AR2020" s="61"/>
      <c r="AS2020" s="61"/>
      <c r="AT2020" s="61"/>
      <c r="AU2020" s="61"/>
      <c r="AV2020" s="61"/>
      <c r="AW2020" s="61"/>
      <c r="AX2020" s="61"/>
      <c r="AY2020" s="61"/>
      <c r="AZ2020" s="61"/>
      <c r="BA2020" s="61"/>
    </row>
    <row r="2021" spans="39:53" x14ac:dyDescent="0.2">
      <c r="AM2021" s="61"/>
      <c r="AN2021" s="61"/>
      <c r="AO2021" s="171"/>
      <c r="AP2021" s="61"/>
      <c r="AQ2021" s="61"/>
      <c r="AR2021" s="61"/>
      <c r="AS2021" s="61"/>
      <c r="AT2021" s="61"/>
      <c r="AU2021" s="61"/>
      <c r="AV2021" s="61"/>
      <c r="AW2021" s="61"/>
      <c r="AX2021" s="61"/>
      <c r="AY2021" s="61"/>
      <c r="AZ2021" s="61"/>
      <c r="BA2021" s="61"/>
    </row>
    <row r="2022" spans="39:53" x14ac:dyDescent="0.2">
      <c r="AM2022" s="61"/>
      <c r="AN2022" s="61"/>
      <c r="AO2022" s="171"/>
      <c r="AP2022" s="61"/>
      <c r="AQ2022" s="61"/>
      <c r="AR2022" s="61"/>
      <c r="AS2022" s="61"/>
      <c r="AT2022" s="61"/>
      <c r="AU2022" s="61"/>
      <c r="AV2022" s="61"/>
      <c r="AW2022" s="61"/>
      <c r="AX2022" s="61"/>
      <c r="AY2022" s="61"/>
      <c r="AZ2022" s="61"/>
      <c r="BA2022" s="61"/>
    </row>
    <row r="2023" spans="39:53" x14ac:dyDescent="0.2">
      <c r="AM2023" s="61"/>
      <c r="AN2023" s="61"/>
      <c r="AO2023" s="171"/>
      <c r="AP2023" s="61"/>
      <c r="AQ2023" s="61"/>
      <c r="AR2023" s="61"/>
      <c r="AS2023" s="61"/>
      <c r="AT2023" s="61"/>
      <c r="AU2023" s="61"/>
      <c r="AV2023" s="61"/>
      <c r="AW2023" s="61"/>
      <c r="AX2023" s="61"/>
      <c r="AY2023" s="61"/>
      <c r="AZ2023" s="61"/>
      <c r="BA2023" s="61"/>
    </row>
    <row r="2024" spans="39:53" x14ac:dyDescent="0.2">
      <c r="AM2024" s="61"/>
      <c r="AN2024" s="61"/>
      <c r="AO2024" s="171"/>
      <c r="AP2024" s="61"/>
      <c r="AQ2024" s="61"/>
      <c r="AR2024" s="61"/>
      <c r="AS2024" s="61"/>
      <c r="AT2024" s="61"/>
      <c r="AU2024" s="61"/>
      <c r="AV2024" s="61"/>
      <c r="AW2024" s="61"/>
      <c r="AX2024" s="61"/>
      <c r="AY2024" s="61"/>
      <c r="AZ2024" s="61"/>
      <c r="BA2024" s="61"/>
    </row>
    <row r="2025" spans="39:53" x14ac:dyDescent="0.2">
      <c r="AM2025" s="61"/>
      <c r="AN2025" s="61"/>
      <c r="AO2025" s="171"/>
      <c r="AP2025" s="61"/>
      <c r="AQ2025" s="61"/>
      <c r="AR2025" s="61"/>
      <c r="AS2025" s="61"/>
      <c r="AT2025" s="61"/>
      <c r="AU2025" s="61"/>
      <c r="AV2025" s="61"/>
      <c r="AW2025" s="61"/>
      <c r="AX2025" s="61"/>
      <c r="AY2025" s="61"/>
      <c r="AZ2025" s="61"/>
      <c r="BA2025" s="61"/>
    </row>
    <row r="2026" spans="39:53" x14ac:dyDescent="0.2">
      <c r="AM2026" s="61"/>
      <c r="AN2026" s="61"/>
      <c r="AO2026" s="171"/>
      <c r="AP2026" s="61"/>
      <c r="AQ2026" s="61"/>
      <c r="AR2026" s="61"/>
      <c r="AS2026" s="61"/>
      <c r="AT2026" s="61"/>
      <c r="AU2026" s="61"/>
      <c r="AV2026" s="61"/>
      <c r="AW2026" s="61"/>
      <c r="AX2026" s="61"/>
      <c r="AY2026" s="61"/>
      <c r="AZ2026" s="61"/>
      <c r="BA2026" s="61"/>
    </row>
    <row r="2027" spans="39:53" x14ac:dyDescent="0.2">
      <c r="AM2027" s="61"/>
      <c r="AN2027" s="61"/>
      <c r="AO2027" s="171"/>
      <c r="AP2027" s="61"/>
      <c r="AQ2027" s="61"/>
      <c r="AR2027" s="61"/>
      <c r="AS2027" s="61"/>
      <c r="AT2027" s="61"/>
      <c r="AU2027" s="61"/>
      <c r="AV2027" s="61"/>
      <c r="AW2027" s="61"/>
      <c r="AX2027" s="61"/>
      <c r="AY2027" s="61"/>
      <c r="AZ2027" s="61"/>
      <c r="BA2027" s="61"/>
    </row>
    <row r="2028" spans="39:53" x14ac:dyDescent="0.2">
      <c r="AM2028" s="61"/>
      <c r="AN2028" s="61"/>
      <c r="AO2028" s="171"/>
      <c r="AP2028" s="61"/>
      <c r="AQ2028" s="61"/>
      <c r="AR2028" s="61"/>
      <c r="AS2028" s="61"/>
      <c r="AT2028" s="61"/>
      <c r="AU2028" s="61"/>
      <c r="AV2028" s="61"/>
      <c r="AW2028" s="61"/>
      <c r="AX2028" s="61"/>
      <c r="AY2028" s="61"/>
      <c r="AZ2028" s="61"/>
      <c r="BA2028" s="61"/>
    </row>
    <row r="2029" spans="39:53" x14ac:dyDescent="0.2">
      <c r="AM2029" s="61"/>
      <c r="AN2029" s="61"/>
      <c r="AO2029" s="171"/>
      <c r="AP2029" s="61"/>
      <c r="AQ2029" s="61"/>
      <c r="AR2029" s="61"/>
      <c r="AS2029" s="61"/>
      <c r="AT2029" s="61"/>
      <c r="AU2029" s="61"/>
      <c r="AV2029" s="61"/>
      <c r="AW2029" s="61"/>
      <c r="AX2029" s="61"/>
      <c r="AY2029" s="61"/>
      <c r="AZ2029" s="61"/>
      <c r="BA2029" s="61"/>
    </row>
    <row r="2030" spans="39:53" x14ac:dyDescent="0.2">
      <c r="AM2030" s="61"/>
      <c r="AN2030" s="61"/>
      <c r="AO2030" s="171"/>
      <c r="AP2030" s="61"/>
      <c r="AQ2030" s="61"/>
      <c r="AR2030" s="61"/>
      <c r="AS2030" s="61"/>
      <c r="AT2030" s="61"/>
      <c r="AU2030" s="61"/>
      <c r="AV2030" s="61"/>
      <c r="AW2030" s="61"/>
      <c r="AX2030" s="61"/>
      <c r="AY2030" s="61"/>
      <c r="AZ2030" s="61"/>
      <c r="BA2030" s="61"/>
    </row>
    <row r="2031" spans="39:53" x14ac:dyDescent="0.2">
      <c r="AM2031" s="61"/>
      <c r="AN2031" s="61"/>
      <c r="AO2031" s="171"/>
      <c r="AP2031" s="61"/>
      <c r="AQ2031" s="61"/>
      <c r="AR2031" s="61"/>
      <c r="AS2031" s="61"/>
      <c r="AT2031" s="61"/>
      <c r="AU2031" s="61"/>
      <c r="AV2031" s="61"/>
      <c r="AW2031" s="61"/>
      <c r="AX2031" s="61"/>
      <c r="AY2031" s="61"/>
      <c r="AZ2031" s="61"/>
      <c r="BA2031" s="61"/>
    </row>
    <row r="2032" spans="39:53" x14ac:dyDescent="0.2">
      <c r="AM2032" s="61"/>
      <c r="AN2032" s="61"/>
      <c r="AO2032" s="171"/>
      <c r="AP2032" s="61"/>
      <c r="AQ2032" s="61"/>
      <c r="AR2032" s="61"/>
      <c r="AS2032" s="61"/>
      <c r="AT2032" s="61"/>
      <c r="AU2032" s="61"/>
      <c r="AV2032" s="61"/>
      <c r="AW2032" s="61"/>
      <c r="AX2032" s="61"/>
      <c r="AY2032" s="61"/>
      <c r="AZ2032" s="61"/>
      <c r="BA2032" s="61"/>
    </row>
    <row r="2033" spans="39:53" x14ac:dyDescent="0.2">
      <c r="AM2033" s="61"/>
      <c r="AN2033" s="61"/>
      <c r="AO2033" s="171"/>
      <c r="AP2033" s="61"/>
      <c r="AQ2033" s="61"/>
      <c r="AR2033" s="61"/>
      <c r="AS2033" s="61"/>
      <c r="AT2033" s="61"/>
      <c r="AU2033" s="61"/>
      <c r="AV2033" s="61"/>
      <c r="AW2033" s="61"/>
      <c r="AX2033" s="61"/>
      <c r="AY2033" s="61"/>
      <c r="AZ2033" s="61"/>
      <c r="BA2033" s="61"/>
    </row>
    <row r="2034" spans="39:53" x14ac:dyDescent="0.2">
      <c r="AM2034" s="61"/>
      <c r="AN2034" s="61"/>
      <c r="AO2034" s="171"/>
      <c r="AP2034" s="61"/>
      <c r="AQ2034" s="61"/>
      <c r="AR2034" s="61"/>
      <c r="AS2034" s="61"/>
      <c r="AT2034" s="61"/>
      <c r="AU2034" s="61"/>
      <c r="AV2034" s="61"/>
      <c r="AW2034" s="61"/>
      <c r="AX2034" s="61"/>
      <c r="AY2034" s="61"/>
      <c r="AZ2034" s="61"/>
      <c r="BA2034" s="61"/>
    </row>
    <row r="2035" spans="39:53" x14ac:dyDescent="0.2">
      <c r="AM2035" s="61"/>
      <c r="AN2035" s="61"/>
      <c r="AO2035" s="171"/>
      <c r="AP2035" s="61"/>
      <c r="AQ2035" s="61"/>
      <c r="AR2035" s="61"/>
      <c r="AS2035" s="61"/>
      <c r="AT2035" s="61"/>
      <c r="AU2035" s="61"/>
      <c r="AV2035" s="61"/>
      <c r="AW2035" s="61"/>
      <c r="AX2035" s="61"/>
      <c r="AY2035" s="61"/>
      <c r="AZ2035" s="61"/>
      <c r="BA2035" s="61"/>
    </row>
    <row r="2036" spans="39:53" x14ac:dyDescent="0.2">
      <c r="AM2036" s="61"/>
      <c r="AN2036" s="61"/>
      <c r="AO2036" s="171"/>
      <c r="AP2036" s="61"/>
      <c r="AQ2036" s="61"/>
      <c r="AR2036" s="61"/>
      <c r="AS2036" s="61"/>
      <c r="AT2036" s="61"/>
      <c r="AU2036" s="61"/>
      <c r="AV2036" s="61"/>
      <c r="AW2036" s="61"/>
      <c r="AX2036" s="61"/>
      <c r="AY2036" s="61"/>
      <c r="AZ2036" s="61"/>
      <c r="BA2036" s="61"/>
    </row>
    <row r="2037" spans="39:53" x14ac:dyDescent="0.2">
      <c r="AM2037" s="61"/>
      <c r="AN2037" s="61"/>
      <c r="AO2037" s="171"/>
      <c r="AP2037" s="61"/>
      <c r="AQ2037" s="61"/>
      <c r="AR2037" s="61"/>
      <c r="AS2037" s="61"/>
      <c r="AT2037" s="61"/>
      <c r="AU2037" s="61"/>
      <c r="AV2037" s="61"/>
      <c r="AW2037" s="61"/>
      <c r="AX2037" s="61"/>
      <c r="AY2037" s="61"/>
      <c r="AZ2037" s="61"/>
      <c r="BA2037" s="61"/>
    </row>
    <row r="2038" spans="39:53" x14ac:dyDescent="0.2">
      <c r="AM2038" s="61"/>
      <c r="AN2038" s="61"/>
      <c r="AO2038" s="171"/>
      <c r="AP2038" s="61"/>
      <c r="AQ2038" s="61"/>
      <c r="AR2038" s="61"/>
      <c r="AS2038" s="61"/>
      <c r="AT2038" s="61"/>
      <c r="AU2038" s="61"/>
      <c r="AV2038" s="61"/>
      <c r="AW2038" s="61"/>
      <c r="AX2038" s="61"/>
      <c r="AY2038" s="61"/>
      <c r="AZ2038" s="61"/>
      <c r="BA2038" s="61"/>
    </row>
    <row r="2039" spans="39:53" x14ac:dyDescent="0.2">
      <c r="AM2039" s="61"/>
      <c r="AN2039" s="61"/>
      <c r="AO2039" s="171"/>
      <c r="AP2039" s="61"/>
      <c r="AQ2039" s="61"/>
      <c r="AR2039" s="61"/>
      <c r="AS2039" s="61"/>
      <c r="AT2039" s="61"/>
      <c r="AU2039" s="61"/>
      <c r="AV2039" s="61"/>
      <c r="AW2039" s="61"/>
      <c r="AX2039" s="61"/>
      <c r="AY2039" s="61"/>
      <c r="AZ2039" s="61"/>
      <c r="BA2039" s="61"/>
    </row>
    <row r="2040" spans="39:53" x14ac:dyDescent="0.2">
      <c r="AM2040" s="61"/>
      <c r="AN2040" s="61"/>
      <c r="AO2040" s="171"/>
      <c r="AP2040" s="61"/>
      <c r="AQ2040" s="61"/>
      <c r="AR2040" s="61"/>
      <c r="AS2040" s="61"/>
      <c r="AT2040" s="61"/>
      <c r="AU2040" s="61"/>
      <c r="AV2040" s="61"/>
      <c r="AW2040" s="61"/>
      <c r="AX2040" s="61"/>
      <c r="AY2040" s="61"/>
      <c r="AZ2040" s="61"/>
      <c r="BA2040" s="61"/>
    </row>
    <row r="2041" spans="39:53" x14ac:dyDescent="0.2">
      <c r="AM2041" s="61"/>
      <c r="AN2041" s="61"/>
      <c r="AO2041" s="171"/>
      <c r="AP2041" s="61"/>
      <c r="AQ2041" s="61"/>
      <c r="AR2041" s="61"/>
      <c r="AS2041" s="61"/>
      <c r="AT2041" s="61"/>
      <c r="AU2041" s="61"/>
      <c r="AV2041" s="61"/>
      <c r="AW2041" s="61"/>
      <c r="AX2041" s="61"/>
      <c r="AY2041" s="61"/>
      <c r="AZ2041" s="61"/>
      <c r="BA2041" s="61"/>
    </row>
    <row r="2042" spans="39:53" x14ac:dyDescent="0.2">
      <c r="AM2042" s="61"/>
      <c r="AN2042" s="61"/>
      <c r="AO2042" s="171"/>
      <c r="AP2042" s="61"/>
      <c r="AQ2042" s="61"/>
      <c r="AR2042" s="61"/>
      <c r="AS2042" s="61"/>
      <c r="AT2042" s="61"/>
      <c r="AU2042" s="61"/>
      <c r="AV2042" s="61"/>
      <c r="AW2042" s="61"/>
      <c r="AX2042" s="61"/>
      <c r="AY2042" s="61"/>
      <c r="AZ2042" s="61"/>
      <c r="BA2042" s="61"/>
    </row>
    <row r="2043" spans="39:53" x14ac:dyDescent="0.2">
      <c r="AM2043" s="61"/>
      <c r="AN2043" s="61"/>
      <c r="AO2043" s="171"/>
      <c r="AP2043" s="61"/>
      <c r="AQ2043" s="61"/>
      <c r="AR2043" s="61"/>
      <c r="AS2043" s="61"/>
      <c r="AT2043" s="61"/>
      <c r="AU2043" s="61"/>
      <c r="AV2043" s="61"/>
      <c r="AW2043" s="61"/>
      <c r="AX2043" s="61"/>
      <c r="AY2043" s="61"/>
      <c r="AZ2043" s="61"/>
      <c r="BA2043" s="61"/>
    </row>
    <row r="2044" spans="39:53" x14ac:dyDescent="0.2">
      <c r="AM2044" s="61"/>
      <c r="AN2044" s="61"/>
      <c r="AO2044" s="171"/>
      <c r="AP2044" s="61"/>
      <c r="AQ2044" s="61"/>
      <c r="AR2044" s="61"/>
      <c r="AS2044" s="61"/>
      <c r="AT2044" s="61"/>
      <c r="AU2044" s="61"/>
      <c r="AV2044" s="61"/>
      <c r="AW2044" s="61"/>
      <c r="AX2044" s="61"/>
      <c r="AY2044" s="61"/>
      <c r="AZ2044" s="61"/>
      <c r="BA2044" s="61"/>
    </row>
    <row r="2045" spans="39:53" x14ac:dyDescent="0.2">
      <c r="AM2045" s="61"/>
      <c r="AN2045" s="61"/>
      <c r="AO2045" s="171"/>
      <c r="AP2045" s="61"/>
      <c r="AQ2045" s="61"/>
      <c r="AR2045" s="61"/>
      <c r="AS2045" s="61"/>
      <c r="AT2045" s="61"/>
      <c r="AU2045" s="61"/>
      <c r="AV2045" s="61"/>
      <c r="AW2045" s="61"/>
      <c r="AX2045" s="61"/>
      <c r="AY2045" s="61"/>
      <c r="AZ2045" s="61"/>
      <c r="BA2045" s="61"/>
    </row>
    <row r="2046" spans="39:53" x14ac:dyDescent="0.2">
      <c r="AM2046" s="61"/>
      <c r="AN2046" s="61"/>
      <c r="AO2046" s="171"/>
      <c r="AP2046" s="61"/>
      <c r="AQ2046" s="61"/>
      <c r="AR2046" s="61"/>
      <c r="AS2046" s="61"/>
      <c r="AT2046" s="61"/>
      <c r="AU2046" s="61"/>
      <c r="AV2046" s="61"/>
      <c r="AW2046" s="61"/>
      <c r="AX2046" s="61"/>
      <c r="AY2046" s="61"/>
      <c r="AZ2046" s="61"/>
      <c r="BA2046" s="61"/>
    </row>
    <row r="2047" spans="39:53" x14ac:dyDescent="0.2">
      <c r="AM2047" s="61"/>
      <c r="AN2047" s="61"/>
      <c r="AO2047" s="171"/>
      <c r="AP2047" s="61"/>
      <c r="AQ2047" s="61"/>
      <c r="AR2047" s="61"/>
      <c r="AS2047" s="61"/>
      <c r="AT2047" s="61"/>
      <c r="AU2047" s="61"/>
      <c r="AV2047" s="61"/>
      <c r="AW2047" s="61"/>
      <c r="AX2047" s="61"/>
      <c r="AY2047" s="61"/>
      <c r="AZ2047" s="61"/>
      <c r="BA2047" s="61"/>
    </row>
    <row r="2048" spans="39:53" x14ac:dyDescent="0.2">
      <c r="AM2048" s="61"/>
      <c r="AN2048" s="61"/>
      <c r="AO2048" s="171"/>
      <c r="AP2048" s="61"/>
      <c r="AQ2048" s="61"/>
      <c r="AR2048" s="61"/>
      <c r="AS2048" s="61"/>
      <c r="AT2048" s="61"/>
      <c r="AU2048" s="61"/>
      <c r="AV2048" s="61"/>
      <c r="AW2048" s="61"/>
      <c r="AX2048" s="61"/>
      <c r="AY2048" s="61"/>
      <c r="AZ2048" s="61"/>
      <c r="BA2048" s="61"/>
    </row>
    <row r="2049" spans="39:53" x14ac:dyDescent="0.2">
      <c r="AM2049" s="61"/>
      <c r="AN2049" s="61"/>
      <c r="AO2049" s="171"/>
      <c r="AP2049" s="61"/>
      <c r="AQ2049" s="61"/>
      <c r="AR2049" s="61"/>
      <c r="AS2049" s="61"/>
      <c r="AT2049" s="61"/>
      <c r="AU2049" s="61"/>
      <c r="AV2049" s="61"/>
      <c r="AW2049" s="61"/>
      <c r="AX2049" s="61"/>
      <c r="AY2049" s="61"/>
      <c r="AZ2049" s="61"/>
      <c r="BA2049" s="61"/>
    </row>
    <row r="2050" spans="39:53" x14ac:dyDescent="0.2">
      <c r="AM2050" s="61"/>
      <c r="AN2050" s="61"/>
      <c r="AO2050" s="171"/>
      <c r="AP2050" s="61"/>
      <c r="AQ2050" s="61"/>
      <c r="AR2050" s="61"/>
      <c r="AS2050" s="61"/>
      <c r="AT2050" s="61"/>
      <c r="AU2050" s="61"/>
      <c r="AV2050" s="61"/>
      <c r="AW2050" s="61"/>
      <c r="AX2050" s="61"/>
      <c r="AY2050" s="61"/>
      <c r="AZ2050" s="61"/>
      <c r="BA2050" s="61"/>
    </row>
    <row r="2051" spans="39:53" x14ac:dyDescent="0.2">
      <c r="AM2051" s="61"/>
      <c r="AN2051" s="61"/>
      <c r="AO2051" s="171"/>
      <c r="AP2051" s="61"/>
      <c r="AQ2051" s="61"/>
      <c r="AR2051" s="61"/>
      <c r="AS2051" s="61"/>
      <c r="AT2051" s="61"/>
      <c r="AU2051" s="61"/>
      <c r="AV2051" s="61"/>
      <c r="AW2051" s="61"/>
      <c r="AX2051" s="61"/>
      <c r="AY2051" s="61"/>
      <c r="AZ2051" s="61"/>
      <c r="BA2051" s="61"/>
    </row>
    <row r="2052" spans="39:53" x14ac:dyDescent="0.2">
      <c r="AM2052" s="61"/>
      <c r="AN2052" s="61"/>
      <c r="AO2052" s="171"/>
      <c r="AP2052" s="61"/>
      <c r="AQ2052" s="61"/>
      <c r="AR2052" s="61"/>
      <c r="AS2052" s="61"/>
      <c r="AT2052" s="61"/>
      <c r="AU2052" s="61"/>
      <c r="AV2052" s="61"/>
      <c r="AW2052" s="61"/>
      <c r="AX2052" s="61"/>
      <c r="AY2052" s="61"/>
      <c r="AZ2052" s="61"/>
      <c r="BA2052" s="61"/>
    </row>
    <row r="2053" spans="39:53" x14ac:dyDescent="0.2">
      <c r="AM2053" s="61"/>
      <c r="AN2053" s="61"/>
      <c r="AO2053" s="171"/>
      <c r="AP2053" s="61"/>
      <c r="AQ2053" s="61"/>
      <c r="AR2053" s="61"/>
      <c r="AS2053" s="61"/>
      <c r="AT2053" s="61"/>
      <c r="AU2053" s="61"/>
      <c r="AV2053" s="61"/>
      <c r="AW2053" s="61"/>
      <c r="AX2053" s="61"/>
      <c r="AY2053" s="61"/>
      <c r="AZ2053" s="61"/>
      <c r="BA2053" s="61"/>
    </row>
    <row r="2054" spans="39:53" x14ac:dyDescent="0.2">
      <c r="AM2054" s="61"/>
      <c r="AN2054" s="61"/>
      <c r="AO2054" s="171"/>
      <c r="AP2054" s="61"/>
      <c r="AQ2054" s="61"/>
      <c r="AR2054" s="61"/>
      <c r="AS2054" s="61"/>
      <c r="AT2054" s="61"/>
      <c r="AU2054" s="61"/>
      <c r="AV2054" s="61"/>
      <c r="AW2054" s="61"/>
      <c r="AX2054" s="61"/>
      <c r="AY2054" s="61"/>
      <c r="AZ2054" s="61"/>
      <c r="BA2054" s="61"/>
    </row>
    <row r="2055" spans="39:53" x14ac:dyDescent="0.2">
      <c r="AM2055" s="61"/>
      <c r="AN2055" s="61"/>
      <c r="AO2055" s="171"/>
      <c r="AP2055" s="61"/>
      <c r="AQ2055" s="61"/>
      <c r="AR2055" s="61"/>
      <c r="AS2055" s="61"/>
      <c r="AT2055" s="61"/>
      <c r="AU2055" s="61"/>
      <c r="AV2055" s="61"/>
      <c r="AW2055" s="61"/>
      <c r="AX2055" s="61"/>
      <c r="AY2055" s="61"/>
      <c r="AZ2055" s="61"/>
      <c r="BA2055" s="61"/>
    </row>
    <row r="2056" spans="39:53" x14ac:dyDescent="0.2">
      <c r="AM2056" s="61"/>
      <c r="AN2056" s="61"/>
      <c r="AO2056" s="171"/>
      <c r="AP2056" s="61"/>
      <c r="AQ2056" s="61"/>
      <c r="AR2056" s="61"/>
      <c r="AS2056" s="61"/>
      <c r="AT2056" s="61"/>
      <c r="AU2056" s="61"/>
      <c r="AV2056" s="61"/>
      <c r="AW2056" s="61"/>
      <c r="AX2056" s="61"/>
      <c r="AY2056" s="61"/>
      <c r="AZ2056" s="61"/>
      <c r="BA2056" s="61"/>
    </row>
    <row r="2057" spans="39:53" x14ac:dyDescent="0.2">
      <c r="AM2057" s="61"/>
      <c r="AN2057" s="61"/>
      <c r="AO2057" s="171"/>
      <c r="AP2057" s="61"/>
      <c r="AQ2057" s="61"/>
      <c r="AR2057" s="61"/>
      <c r="AS2057" s="61"/>
      <c r="AT2057" s="61"/>
      <c r="AU2057" s="61"/>
      <c r="AV2057" s="61"/>
      <c r="AW2057" s="61"/>
      <c r="AX2057" s="61"/>
      <c r="AY2057" s="61"/>
      <c r="AZ2057" s="61"/>
      <c r="BA2057" s="61"/>
    </row>
    <row r="2058" spans="39:53" x14ac:dyDescent="0.2">
      <c r="AM2058" s="61"/>
      <c r="AN2058" s="61"/>
      <c r="AO2058" s="171"/>
      <c r="AP2058" s="61"/>
      <c r="AQ2058" s="61"/>
      <c r="AR2058" s="61"/>
      <c r="AS2058" s="61"/>
      <c r="AT2058" s="61"/>
      <c r="AU2058" s="61"/>
      <c r="AV2058" s="61"/>
      <c r="AW2058" s="61"/>
      <c r="AX2058" s="61"/>
      <c r="AY2058" s="61"/>
      <c r="AZ2058" s="61"/>
      <c r="BA2058" s="61"/>
    </row>
    <row r="2059" spans="39:53" x14ac:dyDescent="0.2">
      <c r="AM2059" s="61"/>
      <c r="AN2059" s="61"/>
      <c r="AO2059" s="171"/>
      <c r="AP2059" s="61"/>
      <c r="AQ2059" s="61"/>
      <c r="AR2059" s="61"/>
      <c r="AS2059" s="61"/>
      <c r="AT2059" s="61"/>
      <c r="AU2059" s="61"/>
      <c r="AV2059" s="61"/>
      <c r="AW2059" s="61"/>
      <c r="AX2059" s="61"/>
      <c r="AY2059" s="61"/>
      <c r="AZ2059" s="61"/>
      <c r="BA2059" s="61"/>
    </row>
    <row r="2060" spans="39:53" x14ac:dyDescent="0.2">
      <c r="AM2060" s="61"/>
      <c r="AN2060" s="61"/>
      <c r="AO2060" s="171"/>
      <c r="AP2060" s="61"/>
      <c r="AQ2060" s="61"/>
      <c r="AR2060" s="61"/>
      <c r="AS2060" s="61"/>
      <c r="AT2060" s="61"/>
      <c r="AU2060" s="61"/>
      <c r="AV2060" s="61"/>
      <c r="AW2060" s="61"/>
      <c r="AX2060" s="61"/>
      <c r="AY2060" s="61"/>
      <c r="AZ2060" s="61"/>
      <c r="BA2060" s="61"/>
    </row>
    <row r="2061" spans="39:53" x14ac:dyDescent="0.2">
      <c r="AM2061" s="61"/>
      <c r="AN2061" s="61"/>
      <c r="AO2061" s="171"/>
      <c r="AP2061" s="61"/>
      <c r="AQ2061" s="61"/>
      <c r="AR2061" s="61"/>
      <c r="AS2061" s="61"/>
      <c r="AT2061" s="61"/>
      <c r="AU2061" s="61"/>
      <c r="AV2061" s="61"/>
      <c r="AW2061" s="61"/>
      <c r="AX2061" s="61"/>
      <c r="AY2061" s="61"/>
      <c r="AZ2061" s="61"/>
      <c r="BA2061" s="61"/>
    </row>
    <row r="2062" spans="39:53" x14ac:dyDescent="0.2">
      <c r="AM2062" s="61"/>
      <c r="AN2062" s="61"/>
      <c r="AO2062" s="171"/>
      <c r="AP2062" s="61"/>
      <c r="AQ2062" s="61"/>
      <c r="AR2062" s="61"/>
      <c r="AS2062" s="61"/>
      <c r="AT2062" s="61"/>
      <c r="AU2062" s="61"/>
      <c r="AV2062" s="61"/>
      <c r="AW2062" s="61"/>
      <c r="AX2062" s="61"/>
      <c r="AY2062" s="61"/>
      <c r="AZ2062" s="61"/>
      <c r="BA2062" s="61"/>
    </row>
    <row r="2063" spans="39:53" x14ac:dyDescent="0.2">
      <c r="AM2063" s="61"/>
      <c r="AN2063" s="61"/>
      <c r="AO2063" s="171"/>
      <c r="AP2063" s="61"/>
      <c r="AQ2063" s="61"/>
      <c r="AR2063" s="61"/>
      <c r="AS2063" s="61"/>
      <c r="AT2063" s="61"/>
      <c r="AU2063" s="61"/>
      <c r="AV2063" s="61"/>
      <c r="AW2063" s="61"/>
      <c r="AX2063" s="61"/>
      <c r="AY2063" s="61"/>
      <c r="AZ2063" s="61"/>
      <c r="BA2063" s="61"/>
    </row>
    <row r="2064" spans="39:53" x14ac:dyDescent="0.2">
      <c r="AM2064" s="61"/>
      <c r="AN2064" s="61"/>
      <c r="AO2064" s="171"/>
      <c r="AP2064" s="61"/>
      <c r="AQ2064" s="61"/>
      <c r="AR2064" s="61"/>
      <c r="AS2064" s="61"/>
      <c r="AT2064" s="61"/>
      <c r="AU2064" s="61"/>
      <c r="AV2064" s="61"/>
      <c r="AW2064" s="61"/>
      <c r="AX2064" s="61"/>
      <c r="AY2064" s="61"/>
      <c r="AZ2064" s="61"/>
      <c r="BA2064" s="61"/>
    </row>
    <row r="2065" spans="39:53" x14ac:dyDescent="0.2">
      <c r="AM2065" s="61"/>
      <c r="AN2065" s="61"/>
      <c r="AO2065" s="171"/>
      <c r="AP2065" s="61"/>
      <c r="AQ2065" s="61"/>
      <c r="AR2065" s="61"/>
      <c r="AS2065" s="61"/>
      <c r="AT2065" s="61"/>
      <c r="AU2065" s="61"/>
      <c r="AV2065" s="61"/>
      <c r="AW2065" s="61"/>
      <c r="AX2065" s="61"/>
      <c r="AY2065" s="61"/>
      <c r="AZ2065" s="61"/>
      <c r="BA2065" s="61"/>
    </row>
    <row r="2066" spans="39:53" x14ac:dyDescent="0.2">
      <c r="AM2066" s="61"/>
      <c r="AN2066" s="61"/>
      <c r="AO2066" s="171"/>
      <c r="AP2066" s="61"/>
      <c r="AQ2066" s="61"/>
      <c r="AR2066" s="61"/>
      <c r="AS2066" s="61"/>
      <c r="AT2066" s="61"/>
      <c r="AU2066" s="61"/>
      <c r="AV2066" s="61"/>
      <c r="AW2066" s="61"/>
      <c r="AX2066" s="61"/>
      <c r="AY2066" s="61"/>
      <c r="AZ2066" s="61"/>
      <c r="BA2066" s="61"/>
    </row>
    <row r="2067" spans="39:53" x14ac:dyDescent="0.2">
      <c r="AM2067" s="61"/>
      <c r="AN2067" s="61"/>
      <c r="AO2067" s="171"/>
      <c r="AP2067" s="61"/>
      <c r="AQ2067" s="61"/>
      <c r="AR2067" s="61"/>
      <c r="AS2067" s="61"/>
      <c r="AT2067" s="61"/>
      <c r="AU2067" s="61"/>
      <c r="AV2067" s="61"/>
      <c r="AW2067" s="61"/>
      <c r="AX2067" s="61"/>
      <c r="AY2067" s="61"/>
      <c r="AZ2067" s="61"/>
      <c r="BA2067" s="61"/>
    </row>
    <row r="2068" spans="39:53" x14ac:dyDescent="0.2">
      <c r="AM2068" s="61"/>
      <c r="AN2068" s="61"/>
      <c r="AO2068" s="171"/>
      <c r="AP2068" s="61"/>
      <c r="AQ2068" s="61"/>
      <c r="AR2068" s="61"/>
      <c r="AS2068" s="61"/>
      <c r="AT2068" s="61"/>
      <c r="AU2068" s="61"/>
      <c r="AV2068" s="61"/>
      <c r="AW2068" s="61"/>
      <c r="AX2068" s="61"/>
      <c r="AY2068" s="61"/>
      <c r="AZ2068" s="61"/>
      <c r="BA2068" s="61"/>
    </row>
    <row r="2069" spans="39:53" x14ac:dyDescent="0.2">
      <c r="AM2069" s="61"/>
      <c r="AN2069" s="61"/>
      <c r="AO2069" s="171"/>
      <c r="AP2069" s="61"/>
      <c r="AQ2069" s="61"/>
      <c r="AR2069" s="61"/>
      <c r="AS2069" s="61"/>
      <c r="AT2069" s="61"/>
      <c r="AU2069" s="61"/>
      <c r="AV2069" s="61"/>
      <c r="AW2069" s="61"/>
      <c r="AX2069" s="61"/>
      <c r="AY2069" s="61"/>
      <c r="AZ2069" s="61"/>
      <c r="BA2069" s="61"/>
    </row>
    <row r="2070" spans="39:53" x14ac:dyDescent="0.2">
      <c r="AM2070" s="61"/>
      <c r="AN2070" s="61"/>
      <c r="AO2070" s="171"/>
      <c r="AP2070" s="61"/>
      <c r="AQ2070" s="61"/>
      <c r="AR2070" s="61"/>
      <c r="AS2070" s="61"/>
      <c r="AT2070" s="61"/>
      <c r="AU2070" s="61"/>
      <c r="AV2070" s="61"/>
      <c r="AW2070" s="61"/>
      <c r="AX2070" s="61"/>
      <c r="AY2070" s="61"/>
      <c r="AZ2070" s="61"/>
      <c r="BA2070" s="61"/>
    </row>
    <row r="2071" spans="39:53" x14ac:dyDescent="0.2">
      <c r="AM2071" s="61"/>
      <c r="AN2071" s="61"/>
      <c r="AO2071" s="171"/>
      <c r="AP2071" s="61"/>
      <c r="AQ2071" s="61"/>
      <c r="AR2071" s="61"/>
      <c r="AS2071" s="61"/>
      <c r="AT2071" s="61"/>
      <c r="AU2071" s="61"/>
      <c r="AV2071" s="61"/>
      <c r="AW2071" s="61"/>
      <c r="AX2071" s="61"/>
      <c r="AY2071" s="61"/>
      <c r="AZ2071" s="61"/>
      <c r="BA2071" s="61"/>
    </row>
    <row r="2072" spans="39:53" x14ac:dyDescent="0.2">
      <c r="AM2072" s="61"/>
      <c r="AN2072" s="61"/>
      <c r="AO2072" s="171"/>
      <c r="AP2072" s="61"/>
      <c r="AQ2072" s="61"/>
      <c r="AR2072" s="61"/>
      <c r="AS2072" s="61"/>
      <c r="AT2072" s="61"/>
      <c r="AU2072" s="61"/>
      <c r="AV2072" s="61"/>
      <c r="AW2072" s="61"/>
      <c r="AX2072" s="61"/>
      <c r="AY2072" s="61"/>
      <c r="AZ2072" s="61"/>
      <c r="BA2072" s="61"/>
    </row>
    <row r="2073" spans="39:53" x14ac:dyDescent="0.2">
      <c r="AM2073" s="61"/>
      <c r="AN2073" s="61"/>
      <c r="AO2073" s="171"/>
      <c r="AP2073" s="61"/>
      <c r="AQ2073" s="61"/>
      <c r="AR2073" s="61"/>
      <c r="AS2073" s="61"/>
      <c r="AT2073" s="61"/>
      <c r="AU2073" s="61"/>
      <c r="AV2073" s="61"/>
      <c r="AW2073" s="61"/>
      <c r="AX2073" s="61"/>
      <c r="AY2073" s="61"/>
      <c r="AZ2073" s="61"/>
      <c r="BA2073" s="61"/>
    </row>
    <row r="2074" spans="39:53" x14ac:dyDescent="0.2">
      <c r="AM2074" s="61"/>
      <c r="AN2074" s="61"/>
      <c r="AO2074" s="171"/>
      <c r="AP2074" s="61"/>
      <c r="AQ2074" s="61"/>
      <c r="AR2074" s="61"/>
      <c r="AS2074" s="61"/>
      <c r="AT2074" s="61"/>
      <c r="AU2074" s="61"/>
      <c r="AV2074" s="61"/>
      <c r="AW2074" s="61"/>
      <c r="AX2074" s="61"/>
      <c r="AY2074" s="61"/>
      <c r="AZ2074" s="61"/>
      <c r="BA2074" s="61"/>
    </row>
    <row r="2075" spans="39:53" x14ac:dyDescent="0.2">
      <c r="AM2075" s="61"/>
      <c r="AN2075" s="61"/>
      <c r="AO2075" s="171"/>
      <c r="AP2075" s="61"/>
      <c r="AQ2075" s="61"/>
      <c r="AR2075" s="61"/>
      <c r="AS2075" s="61"/>
      <c r="AT2075" s="61"/>
      <c r="AU2075" s="61"/>
      <c r="AV2075" s="61"/>
      <c r="AW2075" s="61"/>
      <c r="AX2075" s="61"/>
      <c r="AY2075" s="61"/>
      <c r="AZ2075" s="61"/>
      <c r="BA2075" s="61"/>
    </row>
    <row r="2076" spans="39:53" x14ac:dyDescent="0.2">
      <c r="AM2076" s="61"/>
      <c r="AN2076" s="61"/>
      <c r="AO2076" s="171"/>
      <c r="AP2076" s="61"/>
      <c r="AQ2076" s="61"/>
      <c r="AR2076" s="61"/>
      <c r="AS2076" s="61"/>
      <c r="AT2076" s="61"/>
      <c r="AU2076" s="61"/>
      <c r="AV2076" s="61"/>
      <c r="AW2076" s="61"/>
      <c r="AX2076" s="61"/>
      <c r="AY2076" s="61"/>
      <c r="AZ2076" s="61"/>
      <c r="BA2076" s="61"/>
    </row>
    <row r="2077" spans="39:53" x14ac:dyDescent="0.2">
      <c r="AM2077" s="61"/>
      <c r="AN2077" s="61"/>
      <c r="AO2077" s="171"/>
      <c r="AP2077" s="61"/>
      <c r="AQ2077" s="61"/>
      <c r="AR2077" s="61"/>
      <c r="AS2077" s="61"/>
      <c r="AT2077" s="61"/>
      <c r="AU2077" s="61"/>
      <c r="AV2077" s="61"/>
      <c r="AW2077" s="61"/>
      <c r="AX2077" s="61"/>
      <c r="AY2077" s="61"/>
      <c r="AZ2077" s="61"/>
      <c r="BA2077" s="61"/>
    </row>
    <row r="2078" spans="39:53" x14ac:dyDescent="0.2">
      <c r="AM2078" s="61"/>
      <c r="AN2078" s="61"/>
      <c r="AO2078" s="171"/>
      <c r="AP2078" s="61"/>
      <c r="AQ2078" s="61"/>
      <c r="AR2078" s="61"/>
      <c r="AS2078" s="61"/>
      <c r="AT2078" s="61"/>
      <c r="AU2078" s="61"/>
      <c r="AV2078" s="61"/>
      <c r="AW2078" s="61"/>
      <c r="AX2078" s="61"/>
      <c r="AY2078" s="61"/>
      <c r="AZ2078" s="61"/>
      <c r="BA2078" s="61"/>
    </row>
    <row r="2079" spans="39:53" x14ac:dyDescent="0.2">
      <c r="AM2079" s="61"/>
      <c r="AN2079" s="61"/>
      <c r="AO2079" s="171"/>
      <c r="AP2079" s="61"/>
      <c r="AQ2079" s="61"/>
      <c r="AR2079" s="61"/>
      <c r="AS2079" s="61"/>
      <c r="AT2079" s="61"/>
      <c r="AU2079" s="61"/>
      <c r="AV2079" s="61"/>
      <c r="AW2079" s="61"/>
      <c r="AX2079" s="61"/>
      <c r="AY2079" s="61"/>
      <c r="AZ2079" s="61"/>
      <c r="BA2079" s="61"/>
    </row>
    <row r="2080" spans="39:53" x14ac:dyDescent="0.2">
      <c r="AM2080" s="61"/>
      <c r="AN2080" s="61"/>
      <c r="AO2080" s="171"/>
      <c r="AP2080" s="61"/>
      <c r="AQ2080" s="61"/>
      <c r="AR2080" s="61"/>
      <c r="AS2080" s="61"/>
      <c r="AT2080" s="61"/>
      <c r="AU2080" s="61"/>
      <c r="AV2080" s="61"/>
      <c r="AW2080" s="61"/>
      <c r="AX2080" s="61"/>
      <c r="AY2080" s="61"/>
      <c r="AZ2080" s="61"/>
      <c r="BA2080" s="61"/>
    </row>
    <row r="2081" spans="39:53" x14ac:dyDescent="0.2">
      <c r="AM2081" s="61"/>
      <c r="AN2081" s="61"/>
      <c r="AO2081" s="171"/>
      <c r="AP2081" s="61"/>
      <c r="AQ2081" s="61"/>
      <c r="AR2081" s="61"/>
      <c r="AS2081" s="61"/>
      <c r="AT2081" s="61"/>
      <c r="AU2081" s="61"/>
      <c r="AV2081" s="61"/>
      <c r="AW2081" s="61"/>
      <c r="AX2081" s="61"/>
      <c r="AY2081" s="61"/>
      <c r="AZ2081" s="61"/>
      <c r="BA2081" s="61"/>
    </row>
    <row r="2082" spans="39:53" x14ac:dyDescent="0.2">
      <c r="AM2082" s="61"/>
      <c r="AN2082" s="61"/>
      <c r="AO2082" s="171"/>
      <c r="AP2082" s="61"/>
      <c r="AQ2082" s="61"/>
      <c r="AR2082" s="61"/>
      <c r="AS2082" s="61"/>
      <c r="AT2082" s="61"/>
      <c r="AU2082" s="61"/>
      <c r="AV2082" s="61"/>
      <c r="AW2082" s="61"/>
      <c r="AX2082" s="61"/>
      <c r="AY2082" s="61"/>
      <c r="AZ2082" s="61"/>
      <c r="BA2082" s="61"/>
    </row>
    <row r="2083" spans="39:53" x14ac:dyDescent="0.2">
      <c r="AM2083" s="61"/>
      <c r="AN2083" s="61"/>
      <c r="AO2083" s="171"/>
      <c r="AP2083" s="61"/>
      <c r="AQ2083" s="61"/>
      <c r="AR2083" s="61"/>
      <c r="AS2083" s="61"/>
      <c r="AT2083" s="61"/>
      <c r="AU2083" s="61"/>
      <c r="AV2083" s="61"/>
      <c r="AW2083" s="61"/>
      <c r="AX2083" s="61"/>
      <c r="AY2083" s="61"/>
      <c r="AZ2083" s="61"/>
      <c r="BA2083" s="61"/>
    </row>
    <row r="2084" spans="39:53" x14ac:dyDescent="0.2">
      <c r="AM2084" s="61"/>
      <c r="AN2084" s="61"/>
      <c r="AO2084" s="171"/>
      <c r="AP2084" s="61"/>
      <c r="AQ2084" s="61"/>
      <c r="AR2084" s="61"/>
      <c r="AS2084" s="61"/>
      <c r="AT2084" s="61"/>
      <c r="AU2084" s="61"/>
      <c r="AV2084" s="61"/>
      <c r="AW2084" s="61"/>
      <c r="AX2084" s="61"/>
      <c r="AY2084" s="61"/>
      <c r="AZ2084" s="61"/>
      <c r="BA2084" s="61"/>
    </row>
    <row r="2085" spans="39:53" x14ac:dyDescent="0.2">
      <c r="AM2085" s="61"/>
      <c r="AN2085" s="61"/>
      <c r="AO2085" s="171"/>
      <c r="AP2085" s="61"/>
      <c r="AQ2085" s="61"/>
      <c r="AR2085" s="61"/>
      <c r="AS2085" s="61"/>
      <c r="AT2085" s="61"/>
      <c r="AU2085" s="61"/>
      <c r="AV2085" s="61"/>
      <c r="AW2085" s="61"/>
      <c r="AX2085" s="61"/>
      <c r="AY2085" s="61"/>
      <c r="AZ2085" s="61"/>
      <c r="BA2085" s="61"/>
    </row>
    <row r="2086" spans="39:53" x14ac:dyDescent="0.2">
      <c r="AM2086" s="61"/>
      <c r="AN2086" s="61"/>
      <c r="AO2086" s="171"/>
      <c r="AP2086" s="61"/>
      <c r="AQ2086" s="61"/>
      <c r="AR2086" s="61"/>
      <c r="AS2086" s="61"/>
      <c r="AT2086" s="61"/>
      <c r="AU2086" s="61"/>
      <c r="AV2086" s="61"/>
      <c r="AW2086" s="61"/>
      <c r="AX2086" s="61"/>
      <c r="AY2086" s="61"/>
      <c r="AZ2086" s="61"/>
      <c r="BA2086" s="61"/>
    </row>
    <row r="2087" spans="39:53" x14ac:dyDescent="0.2">
      <c r="AM2087" s="61"/>
      <c r="AN2087" s="61"/>
      <c r="AO2087" s="171"/>
      <c r="AP2087" s="61"/>
      <c r="AQ2087" s="61"/>
      <c r="AR2087" s="61"/>
      <c r="AS2087" s="61"/>
      <c r="AT2087" s="61"/>
      <c r="AU2087" s="61"/>
      <c r="AV2087" s="61"/>
      <c r="AW2087" s="61"/>
      <c r="AX2087" s="61"/>
      <c r="AY2087" s="61"/>
      <c r="AZ2087" s="61"/>
      <c r="BA2087" s="61"/>
    </row>
    <row r="2088" spans="39:53" x14ac:dyDescent="0.2">
      <c r="AM2088" s="61"/>
      <c r="AN2088" s="61"/>
      <c r="AO2088" s="171"/>
      <c r="AP2088" s="61"/>
      <c r="AQ2088" s="61"/>
      <c r="AR2088" s="61"/>
      <c r="AS2088" s="61"/>
      <c r="AT2088" s="61"/>
      <c r="AU2088" s="61"/>
      <c r="AV2088" s="61"/>
      <c r="AW2088" s="61"/>
      <c r="AX2088" s="61"/>
      <c r="AY2088" s="61"/>
      <c r="AZ2088" s="61"/>
      <c r="BA2088" s="61"/>
    </row>
    <row r="2089" spans="39:53" x14ac:dyDescent="0.2">
      <c r="AM2089" s="61"/>
      <c r="AN2089" s="61"/>
      <c r="AO2089" s="171"/>
      <c r="AP2089" s="61"/>
      <c r="AQ2089" s="61"/>
      <c r="AR2089" s="61"/>
      <c r="AS2089" s="61"/>
      <c r="AT2089" s="61"/>
      <c r="AU2089" s="61"/>
      <c r="AV2089" s="61"/>
      <c r="AW2089" s="61"/>
      <c r="AX2089" s="61"/>
      <c r="AY2089" s="61"/>
      <c r="AZ2089" s="61"/>
      <c r="BA2089" s="61"/>
    </row>
    <row r="2090" spans="39:53" x14ac:dyDescent="0.2">
      <c r="AM2090" s="61"/>
      <c r="AN2090" s="61"/>
      <c r="AO2090" s="171"/>
      <c r="AP2090" s="61"/>
      <c r="AQ2090" s="61"/>
      <c r="AR2090" s="61"/>
      <c r="AS2090" s="61"/>
      <c r="AT2090" s="61"/>
      <c r="AU2090" s="61"/>
      <c r="AV2090" s="61"/>
      <c r="AW2090" s="61"/>
      <c r="AX2090" s="61"/>
      <c r="AY2090" s="61"/>
      <c r="AZ2090" s="61"/>
      <c r="BA2090" s="61"/>
    </row>
    <row r="2091" spans="39:53" x14ac:dyDescent="0.2">
      <c r="AM2091" s="61"/>
      <c r="AN2091" s="61"/>
      <c r="AO2091" s="171"/>
      <c r="AP2091" s="61"/>
      <c r="AQ2091" s="61"/>
      <c r="AR2091" s="61"/>
      <c r="AS2091" s="61"/>
      <c r="AT2091" s="61"/>
      <c r="AU2091" s="61"/>
      <c r="AV2091" s="61"/>
      <c r="AW2091" s="61"/>
      <c r="AX2091" s="61"/>
      <c r="AY2091" s="61"/>
      <c r="AZ2091" s="61"/>
      <c r="BA2091" s="61"/>
    </row>
    <row r="2092" spans="39:53" x14ac:dyDescent="0.2">
      <c r="AM2092" s="61"/>
      <c r="AN2092" s="61"/>
      <c r="AO2092" s="171"/>
      <c r="AP2092" s="61"/>
      <c r="AQ2092" s="61"/>
      <c r="AR2092" s="61"/>
      <c r="AS2092" s="61"/>
      <c r="AT2092" s="61"/>
      <c r="AU2092" s="61"/>
      <c r="AV2092" s="61"/>
      <c r="AW2092" s="61"/>
      <c r="AX2092" s="61"/>
      <c r="AY2092" s="61"/>
      <c r="AZ2092" s="61"/>
      <c r="BA2092" s="61"/>
    </row>
    <row r="2093" spans="39:53" x14ac:dyDescent="0.2">
      <c r="AM2093" s="61"/>
      <c r="AN2093" s="61"/>
      <c r="AO2093" s="171"/>
      <c r="AP2093" s="61"/>
      <c r="AQ2093" s="61"/>
      <c r="AR2093" s="61"/>
      <c r="AS2093" s="61"/>
      <c r="AT2093" s="61"/>
      <c r="AU2093" s="61"/>
      <c r="AV2093" s="61"/>
      <c r="AW2093" s="61"/>
      <c r="AX2093" s="61"/>
      <c r="AY2093" s="61"/>
      <c r="AZ2093" s="61"/>
      <c r="BA2093" s="61"/>
    </row>
    <row r="2094" spans="39:53" x14ac:dyDescent="0.2">
      <c r="AM2094" s="61"/>
      <c r="AN2094" s="61"/>
      <c r="AO2094" s="171"/>
      <c r="AP2094" s="61"/>
      <c r="AQ2094" s="61"/>
      <c r="AR2094" s="61"/>
      <c r="AS2094" s="61"/>
      <c r="AT2094" s="61"/>
      <c r="AU2094" s="61"/>
      <c r="AV2094" s="61"/>
      <c r="AW2094" s="61"/>
      <c r="AX2094" s="61"/>
      <c r="AY2094" s="61"/>
      <c r="AZ2094" s="61"/>
      <c r="BA2094" s="61"/>
    </row>
    <row r="2095" spans="39:53" x14ac:dyDescent="0.2">
      <c r="AM2095" s="61"/>
      <c r="AN2095" s="61"/>
      <c r="AO2095" s="171"/>
      <c r="AP2095" s="61"/>
      <c r="AQ2095" s="61"/>
      <c r="AR2095" s="61"/>
      <c r="AS2095" s="61"/>
      <c r="AT2095" s="61"/>
      <c r="AU2095" s="61"/>
      <c r="AV2095" s="61"/>
      <c r="AW2095" s="61"/>
      <c r="AX2095" s="61"/>
      <c r="AY2095" s="61"/>
      <c r="AZ2095" s="61"/>
      <c r="BA2095" s="61"/>
    </row>
    <row r="2096" spans="39:53" x14ac:dyDescent="0.2">
      <c r="AM2096" s="61"/>
      <c r="AN2096" s="61"/>
      <c r="AO2096" s="171"/>
      <c r="AP2096" s="61"/>
      <c r="AQ2096" s="61"/>
      <c r="AR2096" s="61"/>
      <c r="AS2096" s="61"/>
      <c r="AT2096" s="61"/>
      <c r="AU2096" s="61"/>
      <c r="AV2096" s="61"/>
      <c r="AW2096" s="61"/>
      <c r="AX2096" s="61"/>
      <c r="AY2096" s="61"/>
      <c r="AZ2096" s="61"/>
      <c r="BA2096" s="61"/>
    </row>
    <row r="2097" spans="39:53" x14ac:dyDescent="0.2">
      <c r="AM2097" s="61"/>
      <c r="AN2097" s="61"/>
      <c r="AO2097" s="171"/>
      <c r="AP2097" s="61"/>
      <c r="AQ2097" s="61"/>
      <c r="AR2097" s="61"/>
      <c r="AS2097" s="61"/>
      <c r="AT2097" s="61"/>
      <c r="AU2097" s="61"/>
      <c r="AV2097" s="61"/>
      <c r="AW2097" s="61"/>
      <c r="AX2097" s="61"/>
      <c r="AY2097" s="61"/>
      <c r="AZ2097" s="61"/>
      <c r="BA2097" s="61"/>
    </row>
    <row r="2098" spans="39:53" x14ac:dyDescent="0.2">
      <c r="AM2098" s="61"/>
      <c r="AN2098" s="61"/>
      <c r="AO2098" s="171"/>
      <c r="AP2098" s="61"/>
      <c r="AQ2098" s="61"/>
      <c r="AR2098" s="61"/>
      <c r="AS2098" s="61"/>
      <c r="AT2098" s="61"/>
      <c r="AU2098" s="61"/>
      <c r="AV2098" s="61"/>
      <c r="AW2098" s="61"/>
      <c r="AX2098" s="61"/>
      <c r="AY2098" s="61"/>
      <c r="AZ2098" s="61"/>
      <c r="BA2098" s="61"/>
    </row>
    <row r="2099" spans="39:53" x14ac:dyDescent="0.2">
      <c r="AM2099" s="61"/>
      <c r="AN2099" s="61"/>
      <c r="AO2099" s="171"/>
      <c r="AP2099" s="61"/>
      <c r="AQ2099" s="61"/>
      <c r="AR2099" s="61"/>
      <c r="AS2099" s="61"/>
      <c r="AT2099" s="61"/>
      <c r="AU2099" s="61"/>
      <c r="AV2099" s="61"/>
      <c r="AW2099" s="61"/>
      <c r="AX2099" s="61"/>
      <c r="AY2099" s="61"/>
      <c r="AZ2099" s="61"/>
      <c r="BA2099" s="61"/>
    </row>
    <row r="2100" spans="39:53" x14ac:dyDescent="0.2">
      <c r="AM2100" s="61"/>
      <c r="AN2100" s="61"/>
      <c r="AO2100" s="171"/>
      <c r="AP2100" s="61"/>
      <c r="AQ2100" s="61"/>
      <c r="AR2100" s="61"/>
      <c r="AS2100" s="61"/>
      <c r="AT2100" s="61"/>
      <c r="AU2100" s="61"/>
      <c r="AV2100" s="61"/>
      <c r="AW2100" s="61"/>
      <c r="AX2100" s="61"/>
      <c r="AY2100" s="61"/>
      <c r="AZ2100" s="61"/>
      <c r="BA2100" s="61"/>
    </row>
    <row r="2101" spans="39:53" x14ac:dyDescent="0.2">
      <c r="AM2101" s="61"/>
      <c r="AN2101" s="61"/>
      <c r="AO2101" s="171"/>
      <c r="AP2101" s="61"/>
      <c r="AQ2101" s="61"/>
      <c r="AR2101" s="61"/>
      <c r="AS2101" s="61"/>
      <c r="AT2101" s="61"/>
      <c r="AU2101" s="61"/>
      <c r="AV2101" s="61"/>
      <c r="AW2101" s="61"/>
      <c r="AX2101" s="61"/>
      <c r="AY2101" s="61"/>
      <c r="AZ2101" s="61"/>
      <c r="BA2101" s="61"/>
    </row>
    <row r="2102" spans="39:53" x14ac:dyDescent="0.2">
      <c r="AM2102" s="61"/>
      <c r="AN2102" s="61"/>
      <c r="AO2102" s="171"/>
      <c r="AP2102" s="61"/>
      <c r="AQ2102" s="61"/>
      <c r="AR2102" s="61"/>
      <c r="AS2102" s="61"/>
      <c r="AT2102" s="61"/>
      <c r="AU2102" s="61"/>
      <c r="AV2102" s="61"/>
      <c r="AW2102" s="61"/>
      <c r="AX2102" s="61"/>
      <c r="AY2102" s="61"/>
      <c r="AZ2102" s="61"/>
      <c r="BA2102" s="61"/>
    </row>
    <row r="2103" spans="39:53" x14ac:dyDescent="0.2">
      <c r="AM2103" s="61"/>
      <c r="AN2103" s="61"/>
      <c r="AO2103" s="171"/>
      <c r="AP2103" s="61"/>
      <c r="AQ2103" s="61"/>
      <c r="AR2103" s="61"/>
      <c r="AS2103" s="61"/>
      <c r="AT2103" s="61"/>
      <c r="AU2103" s="61"/>
      <c r="AV2103" s="61"/>
      <c r="AW2103" s="61"/>
      <c r="AX2103" s="61"/>
      <c r="AY2103" s="61"/>
      <c r="AZ2103" s="61"/>
      <c r="BA2103" s="61"/>
    </row>
    <row r="2104" spans="39:53" x14ac:dyDescent="0.2">
      <c r="AM2104" s="61"/>
      <c r="AN2104" s="61"/>
      <c r="AO2104" s="171"/>
      <c r="AP2104" s="61"/>
      <c r="AQ2104" s="61"/>
      <c r="AR2104" s="61"/>
      <c r="AS2104" s="61"/>
      <c r="AT2104" s="61"/>
      <c r="AU2104" s="61"/>
      <c r="AV2104" s="61"/>
      <c r="AW2104" s="61"/>
      <c r="AX2104" s="61"/>
      <c r="AY2104" s="61"/>
      <c r="AZ2104" s="61"/>
      <c r="BA2104" s="61"/>
    </row>
    <row r="2105" spans="39:53" x14ac:dyDescent="0.2">
      <c r="AM2105" s="61"/>
      <c r="AN2105" s="61"/>
      <c r="AO2105" s="171"/>
      <c r="AP2105" s="61"/>
      <c r="AQ2105" s="61"/>
      <c r="AR2105" s="61"/>
      <c r="AS2105" s="61"/>
      <c r="AT2105" s="61"/>
      <c r="AU2105" s="61"/>
      <c r="AV2105" s="61"/>
      <c r="AW2105" s="61"/>
      <c r="AX2105" s="61"/>
      <c r="AY2105" s="61"/>
      <c r="AZ2105" s="61"/>
      <c r="BA2105" s="61"/>
    </row>
    <row r="2106" spans="39:53" x14ac:dyDescent="0.2">
      <c r="AM2106" s="61"/>
      <c r="AN2106" s="61"/>
      <c r="AO2106" s="171"/>
      <c r="AP2106" s="61"/>
      <c r="AQ2106" s="61"/>
      <c r="AR2106" s="61"/>
      <c r="AS2106" s="61"/>
      <c r="AT2106" s="61"/>
      <c r="AU2106" s="61"/>
      <c r="AV2106" s="61"/>
      <c r="AW2106" s="61"/>
      <c r="AX2106" s="61"/>
      <c r="AY2106" s="61"/>
      <c r="AZ2106" s="61"/>
      <c r="BA2106" s="61"/>
    </row>
    <row r="2107" spans="39:53" x14ac:dyDescent="0.2">
      <c r="AM2107" s="61"/>
      <c r="AN2107" s="61"/>
      <c r="AO2107" s="171"/>
      <c r="AP2107" s="61"/>
      <c r="AQ2107" s="61"/>
      <c r="AR2107" s="61"/>
      <c r="AS2107" s="61"/>
      <c r="AT2107" s="61"/>
      <c r="AU2107" s="61"/>
      <c r="AV2107" s="61"/>
      <c r="AW2107" s="61"/>
      <c r="AX2107" s="61"/>
      <c r="AY2107" s="61"/>
      <c r="AZ2107" s="61"/>
      <c r="BA2107" s="61"/>
    </row>
    <row r="2108" spans="39:53" x14ac:dyDescent="0.2">
      <c r="AM2108" s="61"/>
      <c r="AN2108" s="61"/>
      <c r="AO2108" s="171"/>
      <c r="AP2108" s="61"/>
      <c r="AQ2108" s="61"/>
      <c r="AR2108" s="61"/>
      <c r="AS2108" s="61"/>
      <c r="AT2108" s="61"/>
      <c r="AU2108" s="61"/>
      <c r="AV2108" s="61"/>
      <c r="AW2108" s="61"/>
      <c r="AX2108" s="61"/>
      <c r="AY2108" s="61"/>
      <c r="AZ2108" s="61"/>
      <c r="BA2108" s="61"/>
    </row>
    <row r="2109" spans="39:53" x14ac:dyDescent="0.2">
      <c r="AM2109" s="61"/>
      <c r="AN2109" s="61"/>
      <c r="AO2109" s="171"/>
      <c r="AP2109" s="61"/>
      <c r="AQ2109" s="61"/>
      <c r="AR2109" s="61"/>
      <c r="AS2109" s="61"/>
      <c r="AT2109" s="61"/>
      <c r="AU2109" s="61"/>
      <c r="AV2109" s="61"/>
      <c r="AW2109" s="61"/>
      <c r="AX2109" s="61"/>
      <c r="AY2109" s="61"/>
      <c r="AZ2109" s="61"/>
      <c r="BA2109" s="61"/>
    </row>
    <row r="2110" spans="39:53" x14ac:dyDescent="0.2">
      <c r="AM2110" s="61"/>
      <c r="AN2110" s="61"/>
      <c r="AO2110" s="171"/>
      <c r="AP2110" s="61"/>
      <c r="AQ2110" s="61"/>
      <c r="AR2110" s="61"/>
      <c r="AS2110" s="61"/>
      <c r="AT2110" s="61"/>
      <c r="AU2110" s="61"/>
      <c r="AV2110" s="61"/>
      <c r="AW2110" s="61"/>
      <c r="AX2110" s="61"/>
      <c r="AY2110" s="61"/>
      <c r="AZ2110" s="61"/>
      <c r="BA2110" s="61"/>
    </row>
    <row r="2111" spans="39:53" x14ac:dyDescent="0.2">
      <c r="AM2111" s="61"/>
      <c r="AN2111" s="61"/>
      <c r="AO2111" s="171"/>
      <c r="AP2111" s="61"/>
      <c r="AQ2111" s="61"/>
      <c r="AR2111" s="61"/>
      <c r="AS2111" s="61"/>
      <c r="AT2111" s="61"/>
      <c r="AU2111" s="61"/>
      <c r="AV2111" s="61"/>
      <c r="AW2111" s="61"/>
      <c r="AX2111" s="61"/>
      <c r="AY2111" s="61"/>
      <c r="AZ2111" s="61"/>
      <c r="BA2111" s="61"/>
    </row>
    <row r="2112" spans="39:53" x14ac:dyDescent="0.2">
      <c r="AM2112" s="61"/>
      <c r="AN2112" s="61"/>
      <c r="AO2112" s="171"/>
      <c r="AP2112" s="61"/>
      <c r="AQ2112" s="61"/>
      <c r="AR2112" s="61"/>
      <c r="AS2112" s="61"/>
      <c r="AT2112" s="61"/>
      <c r="AU2112" s="61"/>
      <c r="AV2112" s="61"/>
      <c r="AW2112" s="61"/>
      <c r="AX2112" s="61"/>
      <c r="AY2112" s="61"/>
      <c r="AZ2112" s="61"/>
      <c r="BA2112" s="61"/>
    </row>
    <row r="2113" spans="39:53" x14ac:dyDescent="0.2">
      <c r="AM2113" s="61"/>
      <c r="AN2113" s="61"/>
      <c r="AO2113" s="171"/>
      <c r="AP2113" s="61"/>
      <c r="AQ2113" s="61"/>
      <c r="AR2113" s="61"/>
      <c r="AS2113" s="61"/>
      <c r="AT2113" s="61"/>
      <c r="AU2113" s="61"/>
      <c r="AV2113" s="61"/>
      <c r="AW2113" s="61"/>
      <c r="AX2113" s="61"/>
      <c r="AY2113" s="61"/>
      <c r="AZ2113" s="61"/>
      <c r="BA2113" s="61"/>
    </row>
    <row r="2114" spans="39:53" x14ac:dyDescent="0.2">
      <c r="AM2114" s="61"/>
      <c r="AN2114" s="61"/>
      <c r="AO2114" s="171"/>
      <c r="AP2114" s="61"/>
      <c r="AQ2114" s="61"/>
      <c r="AR2114" s="61"/>
      <c r="AS2114" s="61"/>
      <c r="AT2114" s="61"/>
      <c r="AU2114" s="61"/>
      <c r="AV2114" s="61"/>
      <c r="AW2114" s="61"/>
      <c r="AX2114" s="61"/>
      <c r="AY2114" s="61"/>
      <c r="AZ2114" s="61"/>
      <c r="BA2114" s="61"/>
    </row>
    <row r="2115" spans="39:53" x14ac:dyDescent="0.2">
      <c r="AM2115" s="61"/>
      <c r="AN2115" s="61"/>
      <c r="AO2115" s="171"/>
      <c r="AP2115" s="61"/>
      <c r="AQ2115" s="61"/>
      <c r="AR2115" s="61"/>
      <c r="AS2115" s="61"/>
      <c r="AT2115" s="61"/>
      <c r="AU2115" s="61"/>
      <c r="AV2115" s="61"/>
      <c r="AW2115" s="61"/>
      <c r="AX2115" s="61"/>
      <c r="AY2115" s="61"/>
      <c r="AZ2115" s="61"/>
      <c r="BA2115" s="61"/>
    </row>
    <row r="2116" spans="39:53" x14ac:dyDescent="0.2">
      <c r="AM2116" s="61"/>
      <c r="AN2116" s="61"/>
      <c r="AO2116" s="171"/>
      <c r="AP2116" s="61"/>
      <c r="AQ2116" s="61"/>
      <c r="AR2116" s="61"/>
      <c r="AS2116" s="61"/>
      <c r="AT2116" s="61"/>
      <c r="AU2116" s="61"/>
      <c r="AV2116" s="61"/>
      <c r="AW2116" s="61"/>
      <c r="AX2116" s="61"/>
      <c r="AY2116" s="61"/>
      <c r="AZ2116" s="61"/>
      <c r="BA2116" s="61"/>
    </row>
    <row r="2117" spans="39:53" x14ac:dyDescent="0.2">
      <c r="AM2117" s="61"/>
      <c r="AN2117" s="61"/>
      <c r="AO2117" s="171"/>
      <c r="AP2117" s="61"/>
      <c r="AQ2117" s="61"/>
      <c r="AR2117" s="61"/>
      <c r="AS2117" s="61"/>
      <c r="AT2117" s="61"/>
      <c r="AU2117" s="61"/>
      <c r="AV2117" s="61"/>
      <c r="AW2117" s="61"/>
      <c r="AX2117" s="61"/>
      <c r="AY2117" s="61"/>
      <c r="AZ2117" s="61"/>
      <c r="BA2117" s="61"/>
    </row>
    <row r="2118" spans="39:53" x14ac:dyDescent="0.2">
      <c r="AM2118" s="61"/>
      <c r="AN2118" s="61"/>
      <c r="AO2118" s="171"/>
      <c r="AP2118" s="61"/>
      <c r="AQ2118" s="61"/>
      <c r="AR2118" s="61"/>
      <c r="AS2118" s="61"/>
      <c r="AT2118" s="61"/>
      <c r="AU2118" s="61"/>
      <c r="AV2118" s="61"/>
      <c r="AW2118" s="61"/>
      <c r="AX2118" s="61"/>
      <c r="AY2118" s="61"/>
      <c r="AZ2118" s="61"/>
      <c r="BA2118" s="61"/>
    </row>
    <row r="2119" spans="39:53" x14ac:dyDescent="0.2">
      <c r="AM2119" s="61"/>
      <c r="AN2119" s="61"/>
      <c r="AO2119" s="171"/>
      <c r="AP2119" s="61"/>
      <c r="AQ2119" s="61"/>
      <c r="AR2119" s="61"/>
      <c r="AS2119" s="61"/>
      <c r="AT2119" s="61"/>
      <c r="AU2119" s="61"/>
      <c r="AV2119" s="61"/>
      <c r="AW2119" s="61"/>
      <c r="AX2119" s="61"/>
      <c r="AY2119" s="61"/>
      <c r="AZ2119" s="61"/>
      <c r="BA2119" s="61"/>
    </row>
    <row r="2120" spans="39:53" x14ac:dyDescent="0.2">
      <c r="AM2120" s="61"/>
      <c r="AN2120" s="61"/>
      <c r="AO2120" s="171"/>
      <c r="AP2120" s="61"/>
      <c r="AQ2120" s="61"/>
      <c r="AR2120" s="61"/>
      <c r="AS2120" s="61"/>
      <c r="AT2120" s="61"/>
      <c r="AU2120" s="61"/>
      <c r="AV2120" s="61"/>
      <c r="AW2120" s="61"/>
      <c r="AX2120" s="61"/>
      <c r="AY2120" s="61"/>
      <c r="AZ2120" s="61"/>
      <c r="BA2120" s="61"/>
    </row>
    <row r="2121" spans="39:53" x14ac:dyDescent="0.2">
      <c r="AM2121" s="61"/>
      <c r="AN2121" s="61"/>
      <c r="AO2121" s="171"/>
      <c r="AP2121" s="61"/>
      <c r="AQ2121" s="61"/>
      <c r="AR2121" s="61"/>
      <c r="AS2121" s="61"/>
      <c r="AT2121" s="61"/>
      <c r="AU2121" s="61"/>
      <c r="AV2121" s="61"/>
      <c r="AW2121" s="61"/>
      <c r="AX2121" s="61"/>
      <c r="AY2121" s="61"/>
      <c r="AZ2121" s="61"/>
      <c r="BA2121" s="61"/>
    </row>
    <row r="2122" spans="39:53" x14ac:dyDescent="0.2">
      <c r="AM2122" s="61"/>
      <c r="AN2122" s="61"/>
      <c r="AO2122" s="171"/>
      <c r="AP2122" s="61"/>
      <c r="AQ2122" s="61"/>
      <c r="AR2122" s="61"/>
      <c r="AS2122" s="61"/>
      <c r="AT2122" s="61"/>
      <c r="AU2122" s="61"/>
      <c r="AV2122" s="61"/>
      <c r="AW2122" s="61"/>
      <c r="AX2122" s="61"/>
      <c r="AY2122" s="61"/>
      <c r="AZ2122" s="61"/>
      <c r="BA2122" s="61"/>
    </row>
    <row r="2123" spans="39:53" x14ac:dyDescent="0.2">
      <c r="AM2123" s="61"/>
      <c r="AN2123" s="61"/>
      <c r="AO2123" s="171"/>
      <c r="AP2123" s="61"/>
      <c r="AQ2123" s="61"/>
      <c r="AR2123" s="61"/>
      <c r="AS2123" s="61"/>
      <c r="AT2123" s="61"/>
      <c r="AU2123" s="61"/>
      <c r="AV2123" s="61"/>
      <c r="AW2123" s="61"/>
      <c r="AX2123" s="61"/>
      <c r="AY2123" s="61"/>
      <c r="AZ2123" s="61"/>
      <c r="BA2123" s="61"/>
    </row>
    <row r="2124" spans="39:53" x14ac:dyDescent="0.2">
      <c r="AM2124" s="61"/>
      <c r="AN2124" s="61"/>
      <c r="AO2124" s="171"/>
      <c r="AP2124" s="61"/>
      <c r="AQ2124" s="61"/>
      <c r="AR2124" s="61"/>
      <c r="AS2124" s="61"/>
      <c r="AT2124" s="61"/>
      <c r="AU2124" s="61"/>
      <c r="AV2124" s="61"/>
      <c r="AW2124" s="61"/>
      <c r="AX2124" s="61"/>
      <c r="AY2124" s="61"/>
      <c r="AZ2124" s="61"/>
      <c r="BA2124" s="61"/>
    </row>
    <row r="2125" spans="39:53" x14ac:dyDescent="0.2">
      <c r="AM2125" s="61"/>
      <c r="AN2125" s="61"/>
      <c r="AO2125" s="171"/>
      <c r="AP2125" s="61"/>
      <c r="AQ2125" s="61"/>
      <c r="AR2125" s="61"/>
      <c r="AS2125" s="61"/>
      <c r="AT2125" s="61"/>
      <c r="AU2125" s="61"/>
      <c r="AV2125" s="61"/>
      <c r="AW2125" s="61"/>
      <c r="AX2125" s="61"/>
      <c r="AY2125" s="61"/>
      <c r="AZ2125" s="61"/>
      <c r="BA2125" s="61"/>
    </row>
    <row r="2126" spans="39:53" x14ac:dyDescent="0.2">
      <c r="AM2126" s="61"/>
      <c r="AN2126" s="61"/>
      <c r="AO2126" s="171"/>
      <c r="AP2126" s="61"/>
      <c r="AQ2126" s="61"/>
      <c r="AR2126" s="61"/>
      <c r="AS2126" s="61"/>
      <c r="AT2126" s="61"/>
      <c r="AU2126" s="61"/>
      <c r="AV2126" s="61"/>
      <c r="AW2126" s="61"/>
      <c r="AX2126" s="61"/>
      <c r="AY2126" s="61"/>
      <c r="AZ2126" s="61"/>
      <c r="BA2126" s="61"/>
    </row>
    <row r="2127" spans="39:53" x14ac:dyDescent="0.2">
      <c r="AM2127" s="61"/>
      <c r="AN2127" s="61"/>
      <c r="AO2127" s="171"/>
      <c r="AP2127" s="61"/>
      <c r="AQ2127" s="61"/>
      <c r="AR2127" s="61"/>
      <c r="AS2127" s="61"/>
      <c r="AT2127" s="61"/>
      <c r="AU2127" s="61"/>
      <c r="AV2127" s="61"/>
      <c r="AW2127" s="61"/>
      <c r="AX2127" s="61"/>
      <c r="AY2127" s="61"/>
      <c r="AZ2127" s="61"/>
      <c r="BA2127" s="61"/>
    </row>
    <row r="2128" spans="39:53" x14ac:dyDescent="0.2">
      <c r="AM2128" s="61"/>
      <c r="AN2128" s="61"/>
      <c r="AO2128" s="171"/>
      <c r="AP2128" s="61"/>
      <c r="AQ2128" s="61"/>
      <c r="AR2128" s="61"/>
      <c r="AS2128" s="61"/>
      <c r="AT2128" s="61"/>
      <c r="AU2128" s="61"/>
      <c r="AV2128" s="61"/>
      <c r="AW2128" s="61"/>
      <c r="AX2128" s="61"/>
      <c r="AY2128" s="61"/>
      <c r="AZ2128" s="61"/>
      <c r="BA2128" s="61"/>
    </row>
    <row r="2129" spans="39:53" x14ac:dyDescent="0.2">
      <c r="AM2129" s="61"/>
      <c r="AN2129" s="61"/>
      <c r="AO2129" s="171"/>
      <c r="AP2129" s="61"/>
      <c r="AQ2129" s="61"/>
      <c r="AR2129" s="61"/>
      <c r="AS2129" s="61"/>
      <c r="AT2129" s="61"/>
      <c r="AU2129" s="61"/>
      <c r="AV2129" s="61"/>
      <c r="AW2129" s="61"/>
      <c r="AX2129" s="61"/>
      <c r="AY2129" s="61"/>
      <c r="AZ2129" s="61"/>
      <c r="BA2129" s="61"/>
    </row>
    <row r="2130" spans="39:53" x14ac:dyDescent="0.2">
      <c r="AM2130" s="61"/>
      <c r="AN2130" s="61"/>
      <c r="AO2130" s="171"/>
      <c r="AP2130" s="61"/>
      <c r="AQ2130" s="61"/>
      <c r="AR2130" s="61"/>
      <c r="AS2130" s="61"/>
      <c r="AT2130" s="61"/>
      <c r="AU2130" s="61"/>
      <c r="AV2130" s="61"/>
      <c r="AW2130" s="61"/>
      <c r="AX2130" s="61"/>
      <c r="AY2130" s="61"/>
      <c r="AZ2130" s="61"/>
      <c r="BA2130" s="61"/>
    </row>
    <row r="2131" spans="39:53" x14ac:dyDescent="0.2">
      <c r="AM2131" s="61"/>
      <c r="AN2131" s="61"/>
      <c r="AO2131" s="171"/>
      <c r="AP2131" s="61"/>
      <c r="AQ2131" s="61"/>
      <c r="AR2131" s="61"/>
      <c r="AS2131" s="61"/>
      <c r="AT2131" s="61"/>
      <c r="AU2131" s="61"/>
      <c r="AV2131" s="61"/>
      <c r="AW2131" s="61"/>
      <c r="AX2131" s="61"/>
      <c r="AY2131" s="61"/>
      <c r="AZ2131" s="61"/>
      <c r="BA2131" s="61"/>
    </row>
    <row r="2132" spans="39:53" x14ac:dyDescent="0.2">
      <c r="AM2132" s="61"/>
      <c r="AN2132" s="61"/>
      <c r="AO2132" s="171"/>
      <c r="AP2132" s="61"/>
      <c r="AQ2132" s="61"/>
      <c r="AR2132" s="61"/>
      <c r="AS2132" s="61"/>
      <c r="AT2132" s="61"/>
      <c r="AU2132" s="61"/>
      <c r="AV2132" s="61"/>
      <c r="AW2132" s="61"/>
      <c r="AX2132" s="61"/>
      <c r="AY2132" s="61"/>
      <c r="AZ2132" s="61"/>
      <c r="BA2132" s="61"/>
    </row>
    <row r="2133" spans="39:53" x14ac:dyDescent="0.2">
      <c r="AM2133" s="61"/>
      <c r="AN2133" s="61"/>
      <c r="AO2133" s="171"/>
      <c r="AP2133" s="61"/>
      <c r="AQ2133" s="61"/>
      <c r="AR2133" s="61"/>
      <c r="AS2133" s="61"/>
      <c r="AT2133" s="61"/>
      <c r="AU2133" s="61"/>
      <c r="AV2133" s="61"/>
      <c r="AW2133" s="61"/>
      <c r="AX2133" s="61"/>
      <c r="AY2133" s="61"/>
      <c r="AZ2133" s="61"/>
      <c r="BA2133" s="61"/>
    </row>
    <row r="2134" spans="39:53" x14ac:dyDescent="0.2">
      <c r="AM2134" s="61"/>
      <c r="AN2134" s="61"/>
      <c r="AO2134" s="171"/>
      <c r="AP2134" s="61"/>
      <c r="AQ2134" s="61"/>
      <c r="AR2134" s="61"/>
      <c r="AS2134" s="61"/>
      <c r="AT2134" s="61"/>
      <c r="AU2134" s="61"/>
      <c r="AV2134" s="61"/>
      <c r="AW2134" s="61"/>
      <c r="AX2134" s="61"/>
      <c r="AY2134" s="61"/>
      <c r="AZ2134" s="61"/>
      <c r="BA2134" s="61"/>
    </row>
    <row r="2135" spans="39:53" x14ac:dyDescent="0.2">
      <c r="AM2135" s="61"/>
      <c r="AN2135" s="61"/>
      <c r="AO2135" s="171"/>
      <c r="AP2135" s="61"/>
      <c r="AQ2135" s="61"/>
      <c r="AR2135" s="61"/>
      <c r="AS2135" s="61"/>
      <c r="AT2135" s="61"/>
      <c r="AU2135" s="61"/>
      <c r="AV2135" s="61"/>
      <c r="AW2135" s="61"/>
      <c r="AX2135" s="61"/>
      <c r="AY2135" s="61"/>
      <c r="AZ2135" s="61"/>
      <c r="BA2135" s="61"/>
    </row>
    <row r="2136" spans="39:53" x14ac:dyDescent="0.2">
      <c r="AM2136" s="61"/>
      <c r="AN2136" s="61"/>
      <c r="AO2136" s="171"/>
      <c r="AP2136" s="61"/>
      <c r="AQ2136" s="61"/>
      <c r="AR2136" s="61"/>
      <c r="AS2136" s="61"/>
      <c r="AT2136" s="61"/>
      <c r="AU2136" s="61"/>
      <c r="AV2136" s="61"/>
      <c r="AW2136" s="61"/>
      <c r="AX2136" s="61"/>
      <c r="AY2136" s="61"/>
      <c r="AZ2136" s="61"/>
      <c r="BA2136" s="61"/>
    </row>
    <row r="2137" spans="39:53" x14ac:dyDescent="0.2">
      <c r="AM2137" s="61"/>
      <c r="AN2137" s="61"/>
      <c r="AO2137" s="171"/>
      <c r="AP2137" s="61"/>
      <c r="AQ2137" s="61"/>
      <c r="AR2137" s="61"/>
      <c r="AS2137" s="61"/>
      <c r="AT2137" s="61"/>
      <c r="AU2137" s="61"/>
      <c r="AV2137" s="61"/>
      <c r="AW2137" s="61"/>
      <c r="AX2137" s="61"/>
      <c r="AY2137" s="61"/>
      <c r="AZ2137" s="61"/>
      <c r="BA2137" s="61"/>
    </row>
    <row r="2138" spans="39:53" x14ac:dyDescent="0.2">
      <c r="AM2138" s="61"/>
      <c r="AN2138" s="61"/>
      <c r="AO2138" s="171"/>
      <c r="AP2138" s="61"/>
      <c r="AQ2138" s="61"/>
      <c r="AR2138" s="61"/>
      <c r="AS2138" s="61"/>
      <c r="AT2138" s="61"/>
      <c r="AU2138" s="61"/>
      <c r="AV2138" s="61"/>
      <c r="AW2138" s="61"/>
      <c r="AX2138" s="61"/>
      <c r="AY2138" s="61"/>
      <c r="AZ2138" s="61"/>
      <c r="BA2138" s="61"/>
    </row>
    <row r="2139" spans="39:53" x14ac:dyDescent="0.2">
      <c r="AM2139" s="61"/>
      <c r="AN2139" s="61"/>
      <c r="AO2139" s="171"/>
      <c r="AP2139" s="61"/>
      <c r="AQ2139" s="61"/>
      <c r="AR2139" s="61"/>
      <c r="AS2139" s="61"/>
      <c r="AT2139" s="61"/>
      <c r="AU2139" s="61"/>
      <c r="AV2139" s="61"/>
      <c r="AW2139" s="61"/>
      <c r="AX2139" s="61"/>
      <c r="AY2139" s="61"/>
      <c r="AZ2139" s="61"/>
      <c r="BA2139" s="61"/>
    </row>
    <row r="2140" spans="39:53" x14ac:dyDescent="0.2">
      <c r="AM2140" s="61"/>
      <c r="AN2140" s="61"/>
      <c r="AO2140" s="171"/>
      <c r="AP2140" s="61"/>
      <c r="AQ2140" s="61"/>
      <c r="AR2140" s="61"/>
      <c r="AS2140" s="61"/>
      <c r="AT2140" s="61"/>
      <c r="AU2140" s="61"/>
      <c r="AV2140" s="61"/>
      <c r="AW2140" s="61"/>
      <c r="AX2140" s="61"/>
      <c r="AY2140" s="61"/>
      <c r="AZ2140" s="61"/>
      <c r="BA2140" s="61"/>
    </row>
    <row r="2141" spans="39:53" x14ac:dyDescent="0.2">
      <c r="AM2141" s="61"/>
      <c r="AN2141" s="61"/>
      <c r="AO2141" s="171"/>
      <c r="AP2141" s="61"/>
      <c r="AQ2141" s="61"/>
      <c r="AR2141" s="61"/>
      <c r="AS2141" s="61"/>
      <c r="AT2141" s="61"/>
      <c r="AU2141" s="61"/>
      <c r="AV2141" s="61"/>
      <c r="AW2141" s="61"/>
      <c r="AX2141" s="61"/>
      <c r="AY2141" s="61"/>
      <c r="AZ2141" s="61"/>
      <c r="BA2141" s="61"/>
    </row>
    <row r="2142" spans="39:53" x14ac:dyDescent="0.2">
      <c r="AM2142" s="61"/>
      <c r="AN2142" s="61"/>
      <c r="AO2142" s="171"/>
      <c r="AP2142" s="61"/>
      <c r="AQ2142" s="61"/>
      <c r="AR2142" s="61"/>
      <c r="AS2142" s="61"/>
      <c r="AT2142" s="61"/>
      <c r="AU2142" s="61"/>
      <c r="AV2142" s="61"/>
      <c r="AW2142" s="61"/>
      <c r="AX2142" s="61"/>
      <c r="AY2142" s="61"/>
      <c r="AZ2142" s="61"/>
      <c r="BA2142" s="61"/>
    </row>
    <row r="2143" spans="39:53" x14ac:dyDescent="0.2">
      <c r="AM2143" s="61"/>
      <c r="AN2143" s="61"/>
      <c r="AO2143" s="171"/>
      <c r="AP2143" s="61"/>
      <c r="AQ2143" s="61"/>
      <c r="AR2143" s="61"/>
      <c r="AS2143" s="61"/>
      <c r="AT2143" s="61"/>
      <c r="AU2143" s="61"/>
      <c r="AV2143" s="61"/>
      <c r="AW2143" s="61"/>
      <c r="AX2143" s="61"/>
      <c r="AY2143" s="61"/>
      <c r="AZ2143" s="61"/>
      <c r="BA2143" s="61"/>
    </row>
    <row r="2144" spans="39:53" x14ac:dyDescent="0.2">
      <c r="AM2144" s="61"/>
      <c r="AN2144" s="61"/>
      <c r="AO2144" s="171"/>
      <c r="AP2144" s="61"/>
      <c r="AQ2144" s="61"/>
      <c r="AR2144" s="61"/>
      <c r="AS2144" s="61"/>
      <c r="AT2144" s="61"/>
      <c r="AU2144" s="61"/>
      <c r="AV2144" s="61"/>
      <c r="AW2144" s="61"/>
      <c r="AX2144" s="61"/>
      <c r="AY2144" s="61"/>
      <c r="AZ2144" s="61"/>
      <c r="BA2144" s="61"/>
    </row>
    <row r="2145" spans="39:53" x14ac:dyDescent="0.2">
      <c r="AM2145" s="61"/>
      <c r="AN2145" s="61"/>
      <c r="AO2145" s="171"/>
      <c r="AP2145" s="61"/>
      <c r="AQ2145" s="61"/>
      <c r="AR2145" s="61"/>
      <c r="AS2145" s="61"/>
      <c r="AT2145" s="61"/>
      <c r="AU2145" s="61"/>
      <c r="AV2145" s="61"/>
      <c r="AW2145" s="61"/>
      <c r="AX2145" s="61"/>
      <c r="AY2145" s="61"/>
      <c r="AZ2145" s="61"/>
      <c r="BA2145" s="61"/>
    </row>
    <row r="2146" spans="39:53" x14ac:dyDescent="0.2">
      <c r="AM2146" s="61"/>
      <c r="AN2146" s="61"/>
      <c r="AO2146" s="171"/>
      <c r="AP2146" s="61"/>
      <c r="AQ2146" s="61"/>
      <c r="AR2146" s="61"/>
      <c r="AS2146" s="61"/>
      <c r="AT2146" s="61"/>
      <c r="AU2146" s="61"/>
      <c r="AV2146" s="61"/>
      <c r="AW2146" s="61"/>
      <c r="AX2146" s="61"/>
      <c r="AY2146" s="61"/>
      <c r="AZ2146" s="61"/>
      <c r="BA2146" s="61"/>
    </row>
    <row r="2147" spans="39:53" x14ac:dyDescent="0.2">
      <c r="AM2147" s="61"/>
      <c r="AN2147" s="61"/>
      <c r="AO2147" s="171"/>
      <c r="AP2147" s="61"/>
      <c r="AQ2147" s="61"/>
      <c r="AR2147" s="61"/>
      <c r="AS2147" s="61"/>
      <c r="AT2147" s="61"/>
      <c r="AU2147" s="61"/>
      <c r="AV2147" s="61"/>
      <c r="AW2147" s="61"/>
      <c r="AX2147" s="61"/>
      <c r="AY2147" s="61"/>
      <c r="AZ2147" s="61"/>
      <c r="BA2147" s="61"/>
    </row>
    <row r="2148" spans="39:53" x14ac:dyDescent="0.2">
      <c r="AM2148" s="61"/>
      <c r="AN2148" s="61"/>
      <c r="AO2148" s="171"/>
      <c r="AP2148" s="61"/>
      <c r="AQ2148" s="61"/>
      <c r="AR2148" s="61"/>
      <c r="AS2148" s="61"/>
      <c r="AT2148" s="61"/>
      <c r="AU2148" s="61"/>
      <c r="AV2148" s="61"/>
      <c r="AW2148" s="61"/>
      <c r="AX2148" s="61"/>
      <c r="AY2148" s="61"/>
      <c r="AZ2148" s="61"/>
      <c r="BA2148" s="61"/>
    </row>
    <row r="2149" spans="39:53" x14ac:dyDescent="0.2">
      <c r="AM2149" s="61"/>
      <c r="AN2149" s="61"/>
      <c r="AO2149" s="171"/>
      <c r="AP2149" s="61"/>
      <c r="AQ2149" s="61"/>
      <c r="AR2149" s="61"/>
      <c r="AS2149" s="61"/>
      <c r="AT2149" s="61"/>
      <c r="AU2149" s="61"/>
      <c r="AV2149" s="61"/>
      <c r="AW2149" s="61"/>
      <c r="AX2149" s="61"/>
      <c r="AY2149" s="61"/>
      <c r="AZ2149" s="61"/>
      <c r="BA2149" s="61"/>
    </row>
    <row r="2150" spans="39:53" x14ac:dyDescent="0.2">
      <c r="AM2150" s="61"/>
      <c r="AN2150" s="61"/>
      <c r="AO2150" s="171"/>
      <c r="AP2150" s="61"/>
      <c r="AQ2150" s="61"/>
      <c r="AR2150" s="61"/>
      <c r="AS2150" s="61"/>
      <c r="AT2150" s="61"/>
      <c r="AU2150" s="61"/>
      <c r="AV2150" s="61"/>
      <c r="AW2150" s="61"/>
      <c r="AX2150" s="61"/>
      <c r="AY2150" s="61"/>
      <c r="AZ2150" s="61"/>
      <c r="BA2150" s="61"/>
    </row>
    <row r="2151" spans="39:53" x14ac:dyDescent="0.2">
      <c r="AM2151" s="61"/>
      <c r="AN2151" s="61"/>
      <c r="AO2151" s="171"/>
      <c r="AP2151" s="61"/>
      <c r="AQ2151" s="61"/>
      <c r="AR2151" s="61"/>
      <c r="AS2151" s="61"/>
      <c r="AT2151" s="61"/>
      <c r="AU2151" s="61"/>
      <c r="AV2151" s="61"/>
      <c r="AW2151" s="61"/>
      <c r="AX2151" s="61"/>
      <c r="AY2151" s="61"/>
      <c r="AZ2151" s="61"/>
      <c r="BA2151" s="61"/>
    </row>
    <row r="2152" spans="39:53" x14ac:dyDescent="0.2">
      <c r="AM2152" s="61"/>
      <c r="AN2152" s="61"/>
      <c r="AO2152" s="171"/>
      <c r="AP2152" s="61"/>
      <c r="AQ2152" s="61"/>
      <c r="AR2152" s="61"/>
      <c r="AS2152" s="61"/>
      <c r="AT2152" s="61"/>
      <c r="AU2152" s="61"/>
      <c r="AV2152" s="61"/>
      <c r="AW2152" s="61"/>
      <c r="AX2152" s="61"/>
      <c r="AY2152" s="61"/>
      <c r="AZ2152" s="61"/>
      <c r="BA2152" s="61"/>
    </row>
    <row r="2153" spans="39:53" x14ac:dyDescent="0.2">
      <c r="AM2153" s="61"/>
      <c r="AN2153" s="61"/>
      <c r="AO2153" s="171"/>
      <c r="AP2153" s="61"/>
      <c r="AQ2153" s="61"/>
      <c r="AR2153" s="61"/>
      <c r="AS2153" s="61"/>
      <c r="AT2153" s="61"/>
      <c r="AU2153" s="61"/>
      <c r="AV2153" s="61"/>
      <c r="AW2153" s="61"/>
      <c r="AX2153" s="61"/>
      <c r="AY2153" s="61"/>
      <c r="AZ2153" s="61"/>
      <c r="BA2153" s="61"/>
    </row>
    <row r="2154" spans="39:53" x14ac:dyDescent="0.2">
      <c r="AM2154" s="61"/>
      <c r="AN2154" s="61"/>
      <c r="AO2154" s="171"/>
      <c r="AP2154" s="61"/>
      <c r="AQ2154" s="61"/>
      <c r="AR2154" s="61"/>
      <c r="AS2154" s="61"/>
      <c r="AT2154" s="61"/>
      <c r="AU2154" s="61"/>
      <c r="AV2154" s="61"/>
      <c r="AW2154" s="61"/>
      <c r="AX2154" s="61"/>
      <c r="AY2154" s="61"/>
      <c r="AZ2154" s="61"/>
      <c r="BA2154" s="61"/>
    </row>
    <row r="2155" spans="39:53" x14ac:dyDescent="0.2">
      <c r="AM2155" s="61"/>
      <c r="AN2155" s="61"/>
      <c r="AO2155" s="171"/>
      <c r="AP2155" s="61"/>
      <c r="AQ2155" s="61"/>
      <c r="AR2155" s="61"/>
      <c r="AS2155" s="61"/>
      <c r="AT2155" s="61"/>
      <c r="AU2155" s="61"/>
      <c r="AV2155" s="61"/>
      <c r="AW2155" s="61"/>
      <c r="AX2155" s="61"/>
      <c r="AY2155" s="61"/>
      <c r="AZ2155" s="61"/>
      <c r="BA2155" s="61"/>
    </row>
    <row r="2156" spans="39:53" x14ac:dyDescent="0.2">
      <c r="AM2156" s="61"/>
      <c r="AN2156" s="61"/>
      <c r="AO2156" s="171"/>
      <c r="AP2156" s="61"/>
      <c r="AQ2156" s="61"/>
      <c r="AR2156" s="61"/>
      <c r="AS2156" s="61"/>
      <c r="AT2156" s="61"/>
      <c r="AU2156" s="61"/>
      <c r="AV2156" s="61"/>
      <c r="AW2156" s="61"/>
      <c r="AX2156" s="61"/>
      <c r="AY2156" s="61"/>
      <c r="AZ2156" s="61"/>
      <c r="BA2156" s="61"/>
    </row>
    <row r="2157" spans="39:53" x14ac:dyDescent="0.2">
      <c r="AM2157" s="61"/>
      <c r="AN2157" s="61"/>
      <c r="AO2157" s="171"/>
      <c r="AP2157" s="61"/>
      <c r="AQ2157" s="61"/>
      <c r="AR2157" s="61"/>
      <c r="AS2157" s="61"/>
      <c r="AT2157" s="61"/>
      <c r="AU2157" s="61"/>
      <c r="AV2157" s="61"/>
      <c r="AW2157" s="61"/>
      <c r="AX2157" s="61"/>
      <c r="AY2157" s="61"/>
      <c r="AZ2157" s="61"/>
      <c r="BA2157" s="61"/>
    </row>
    <row r="2158" spans="39:53" x14ac:dyDescent="0.2">
      <c r="AM2158" s="61"/>
      <c r="AN2158" s="61"/>
      <c r="AO2158" s="171"/>
      <c r="AP2158" s="61"/>
      <c r="AQ2158" s="61"/>
      <c r="AR2158" s="61"/>
      <c r="AS2158" s="61"/>
      <c r="AT2158" s="61"/>
      <c r="AU2158" s="61"/>
      <c r="AV2158" s="61"/>
      <c r="AW2158" s="61"/>
      <c r="AX2158" s="61"/>
      <c r="AY2158" s="61"/>
      <c r="AZ2158" s="61"/>
      <c r="BA2158" s="61"/>
    </row>
    <row r="2159" spans="39:53" x14ac:dyDescent="0.2">
      <c r="AM2159" s="61"/>
      <c r="AN2159" s="61"/>
      <c r="AO2159" s="171"/>
      <c r="AP2159" s="61"/>
      <c r="AQ2159" s="61"/>
      <c r="AR2159" s="61"/>
      <c r="AS2159" s="61"/>
      <c r="AT2159" s="61"/>
      <c r="AU2159" s="61"/>
      <c r="AV2159" s="61"/>
      <c r="AW2159" s="61"/>
      <c r="AX2159" s="61"/>
      <c r="AY2159" s="61"/>
      <c r="AZ2159" s="61"/>
      <c r="BA2159" s="61"/>
    </row>
    <row r="2160" spans="39:53" x14ac:dyDescent="0.2">
      <c r="AM2160" s="61"/>
      <c r="AN2160" s="61"/>
      <c r="AO2160" s="171"/>
      <c r="AP2160" s="61"/>
      <c r="AQ2160" s="61"/>
      <c r="AR2160" s="61"/>
      <c r="AS2160" s="61"/>
      <c r="AT2160" s="61"/>
      <c r="AU2160" s="61"/>
      <c r="AV2160" s="61"/>
      <c r="AW2160" s="61"/>
      <c r="AX2160" s="61"/>
      <c r="AY2160" s="61"/>
      <c r="AZ2160" s="61"/>
      <c r="BA2160" s="61"/>
    </row>
    <row r="2161" spans="39:53" x14ac:dyDescent="0.2">
      <c r="AM2161" s="61"/>
      <c r="AN2161" s="61"/>
      <c r="AO2161" s="171"/>
      <c r="AP2161" s="61"/>
      <c r="AQ2161" s="61"/>
      <c r="AR2161" s="61"/>
      <c r="AS2161" s="61"/>
      <c r="AT2161" s="61"/>
      <c r="AU2161" s="61"/>
      <c r="AV2161" s="61"/>
      <c r="AW2161" s="61"/>
      <c r="AX2161" s="61"/>
      <c r="AY2161" s="61"/>
      <c r="AZ2161" s="61"/>
      <c r="BA2161" s="61"/>
    </row>
    <row r="2162" spans="39:53" x14ac:dyDescent="0.2">
      <c r="AM2162" s="61"/>
      <c r="AN2162" s="61"/>
      <c r="AO2162" s="171"/>
      <c r="AP2162" s="61"/>
      <c r="AQ2162" s="61"/>
      <c r="AR2162" s="61"/>
      <c r="AS2162" s="61"/>
      <c r="AT2162" s="61"/>
      <c r="AU2162" s="61"/>
      <c r="AV2162" s="61"/>
      <c r="AW2162" s="61"/>
      <c r="AX2162" s="61"/>
      <c r="AY2162" s="61"/>
      <c r="AZ2162" s="61"/>
      <c r="BA2162" s="61"/>
    </row>
    <row r="2163" spans="39:53" x14ac:dyDescent="0.2">
      <c r="AM2163" s="61"/>
      <c r="AN2163" s="61"/>
      <c r="AO2163" s="171"/>
      <c r="AP2163" s="61"/>
      <c r="AQ2163" s="61"/>
      <c r="AR2163" s="61"/>
      <c r="AS2163" s="61"/>
      <c r="AT2163" s="61"/>
      <c r="AU2163" s="61"/>
      <c r="AV2163" s="61"/>
      <c r="AW2163" s="61"/>
      <c r="AX2163" s="61"/>
      <c r="AY2163" s="61"/>
      <c r="AZ2163" s="61"/>
      <c r="BA2163" s="61"/>
    </row>
    <row r="2164" spans="39:53" x14ac:dyDescent="0.2">
      <c r="AM2164" s="61"/>
      <c r="AN2164" s="61"/>
      <c r="AO2164" s="171"/>
      <c r="AP2164" s="61"/>
      <c r="AQ2164" s="61"/>
      <c r="AR2164" s="61"/>
      <c r="AS2164" s="61"/>
      <c r="AT2164" s="61"/>
      <c r="AU2164" s="61"/>
      <c r="AV2164" s="61"/>
      <c r="AW2164" s="61"/>
      <c r="AX2164" s="61"/>
      <c r="AY2164" s="61"/>
      <c r="AZ2164" s="61"/>
      <c r="BA2164" s="61"/>
    </row>
    <row r="2165" spans="39:53" x14ac:dyDescent="0.2">
      <c r="AM2165" s="61"/>
      <c r="AN2165" s="61"/>
      <c r="AO2165" s="171"/>
      <c r="AP2165" s="61"/>
      <c r="AQ2165" s="61"/>
      <c r="AR2165" s="61"/>
      <c r="AS2165" s="61"/>
      <c r="AT2165" s="61"/>
      <c r="AU2165" s="61"/>
      <c r="AV2165" s="61"/>
      <c r="AW2165" s="61"/>
      <c r="AX2165" s="61"/>
      <c r="AY2165" s="61"/>
      <c r="AZ2165" s="61"/>
      <c r="BA2165" s="61"/>
    </row>
    <row r="2166" spans="39:53" x14ac:dyDescent="0.2">
      <c r="AM2166" s="61"/>
      <c r="AN2166" s="61"/>
      <c r="AO2166" s="171"/>
      <c r="AP2166" s="61"/>
      <c r="AQ2166" s="61"/>
      <c r="AR2166" s="61"/>
      <c r="AS2166" s="61"/>
      <c r="AT2166" s="61"/>
      <c r="AU2166" s="61"/>
      <c r="AV2166" s="61"/>
      <c r="AW2166" s="61"/>
      <c r="AX2166" s="61"/>
      <c r="AY2166" s="61"/>
      <c r="AZ2166" s="61"/>
      <c r="BA2166" s="61"/>
    </row>
    <row r="2167" spans="39:53" x14ac:dyDescent="0.2">
      <c r="AM2167" s="61"/>
      <c r="AN2167" s="61"/>
      <c r="AO2167" s="171"/>
      <c r="AP2167" s="61"/>
      <c r="AQ2167" s="61"/>
      <c r="AR2167" s="61"/>
      <c r="AS2167" s="61"/>
      <c r="AT2167" s="61"/>
      <c r="AU2167" s="61"/>
      <c r="AV2167" s="61"/>
      <c r="AW2167" s="61"/>
      <c r="AX2167" s="61"/>
      <c r="AY2167" s="61"/>
      <c r="AZ2167" s="61"/>
      <c r="BA2167" s="61"/>
    </row>
    <row r="2168" spans="39:53" x14ac:dyDescent="0.2">
      <c r="AM2168" s="61"/>
      <c r="AN2168" s="61"/>
      <c r="AO2168" s="171"/>
      <c r="AP2168" s="61"/>
      <c r="AQ2168" s="61"/>
      <c r="AR2168" s="61"/>
      <c r="AS2168" s="61"/>
      <c r="AT2168" s="61"/>
      <c r="AU2168" s="61"/>
      <c r="AV2168" s="61"/>
      <c r="AW2168" s="61"/>
      <c r="AX2168" s="61"/>
      <c r="AY2168" s="61"/>
      <c r="AZ2168" s="61"/>
      <c r="BA2168" s="61"/>
    </row>
    <row r="2169" spans="39:53" x14ac:dyDescent="0.2">
      <c r="AM2169" s="61"/>
      <c r="AN2169" s="61"/>
      <c r="AO2169" s="171"/>
      <c r="AP2169" s="61"/>
      <c r="AQ2169" s="61"/>
      <c r="AR2169" s="61"/>
      <c r="AS2169" s="61"/>
      <c r="AT2169" s="61"/>
      <c r="AU2169" s="61"/>
      <c r="AV2169" s="61"/>
      <c r="AW2169" s="61"/>
      <c r="AX2169" s="61"/>
      <c r="AY2169" s="61"/>
      <c r="AZ2169" s="61"/>
      <c r="BA2169" s="61"/>
    </row>
    <row r="2170" spans="39:53" x14ac:dyDescent="0.2">
      <c r="AM2170" s="61"/>
      <c r="AN2170" s="61"/>
      <c r="AO2170" s="171"/>
      <c r="AP2170" s="61"/>
      <c r="AQ2170" s="61"/>
      <c r="AR2170" s="61"/>
      <c r="AS2170" s="61"/>
      <c r="AT2170" s="61"/>
      <c r="AU2170" s="61"/>
      <c r="AV2170" s="61"/>
      <c r="AW2170" s="61"/>
      <c r="AX2170" s="61"/>
      <c r="AY2170" s="61"/>
      <c r="AZ2170" s="61"/>
      <c r="BA2170" s="61"/>
    </row>
    <row r="2171" spans="39:53" x14ac:dyDescent="0.2">
      <c r="AM2171" s="61"/>
      <c r="AN2171" s="61"/>
      <c r="AO2171" s="171"/>
      <c r="AP2171" s="61"/>
      <c r="AQ2171" s="61"/>
      <c r="AR2171" s="61"/>
      <c r="AS2171" s="61"/>
      <c r="AT2171" s="61"/>
      <c r="AU2171" s="61"/>
      <c r="AV2171" s="61"/>
      <c r="AW2171" s="61"/>
      <c r="AX2171" s="61"/>
      <c r="AY2171" s="61"/>
      <c r="AZ2171" s="61"/>
      <c r="BA2171" s="61"/>
    </row>
    <row r="2172" spans="39:53" x14ac:dyDescent="0.2">
      <c r="AM2172" s="61"/>
      <c r="AN2172" s="61"/>
      <c r="AO2172" s="171"/>
      <c r="AP2172" s="61"/>
      <c r="AQ2172" s="61"/>
      <c r="AR2172" s="61"/>
      <c r="AS2172" s="61"/>
      <c r="AT2172" s="61"/>
      <c r="AU2172" s="61"/>
      <c r="AV2172" s="61"/>
      <c r="AW2172" s="61"/>
      <c r="AX2172" s="61"/>
      <c r="AY2172" s="61"/>
      <c r="AZ2172" s="61"/>
      <c r="BA2172" s="61"/>
    </row>
    <row r="2173" spans="39:53" x14ac:dyDescent="0.2">
      <c r="AM2173" s="61"/>
      <c r="AN2173" s="61"/>
      <c r="AO2173" s="171"/>
      <c r="AP2173" s="61"/>
      <c r="AQ2173" s="61"/>
      <c r="AR2173" s="61"/>
      <c r="AS2173" s="61"/>
      <c r="AT2173" s="61"/>
      <c r="AU2173" s="61"/>
      <c r="AV2173" s="61"/>
      <c r="AW2173" s="61"/>
      <c r="AX2173" s="61"/>
      <c r="AY2173" s="61"/>
      <c r="AZ2173" s="61"/>
      <c r="BA2173" s="61"/>
    </row>
    <row r="2174" spans="39:53" x14ac:dyDescent="0.2">
      <c r="AM2174" s="61"/>
      <c r="AN2174" s="61"/>
      <c r="AO2174" s="171"/>
      <c r="AP2174" s="61"/>
      <c r="AQ2174" s="61"/>
      <c r="AR2174" s="61"/>
      <c r="AS2174" s="61"/>
      <c r="AT2174" s="61"/>
      <c r="AU2174" s="61"/>
      <c r="AV2174" s="61"/>
      <c r="AW2174" s="61"/>
      <c r="AX2174" s="61"/>
      <c r="AY2174" s="61"/>
      <c r="AZ2174" s="61"/>
      <c r="BA2174" s="61"/>
    </row>
    <row r="2175" spans="39:53" x14ac:dyDescent="0.2">
      <c r="AM2175" s="61"/>
      <c r="AN2175" s="61"/>
      <c r="AO2175" s="171"/>
      <c r="AP2175" s="61"/>
      <c r="AQ2175" s="61"/>
      <c r="AR2175" s="61"/>
      <c r="AS2175" s="61"/>
      <c r="AT2175" s="61"/>
      <c r="AU2175" s="61"/>
      <c r="AV2175" s="61"/>
      <c r="AW2175" s="61"/>
      <c r="AX2175" s="61"/>
      <c r="AY2175" s="61"/>
      <c r="AZ2175" s="61"/>
      <c r="BA2175" s="61"/>
    </row>
    <row r="2176" spans="39:53" x14ac:dyDescent="0.2">
      <c r="AM2176" s="61"/>
      <c r="AN2176" s="61"/>
      <c r="AO2176" s="171"/>
      <c r="AP2176" s="61"/>
      <c r="AQ2176" s="61"/>
      <c r="AR2176" s="61"/>
      <c r="AS2176" s="61"/>
      <c r="AT2176" s="61"/>
      <c r="AU2176" s="61"/>
      <c r="AV2176" s="61"/>
      <c r="AW2176" s="61"/>
      <c r="AX2176" s="61"/>
      <c r="AY2176" s="61"/>
      <c r="AZ2176" s="61"/>
      <c r="BA2176" s="61"/>
    </row>
    <row r="2177" spans="39:53" x14ac:dyDescent="0.2">
      <c r="AM2177" s="61"/>
      <c r="AN2177" s="61"/>
      <c r="AO2177" s="171"/>
      <c r="AP2177" s="61"/>
      <c r="AQ2177" s="61"/>
      <c r="AR2177" s="61"/>
      <c r="AS2177" s="61"/>
      <c r="AT2177" s="61"/>
      <c r="AU2177" s="61"/>
      <c r="AV2177" s="61"/>
      <c r="AW2177" s="61"/>
      <c r="AX2177" s="61"/>
      <c r="AY2177" s="61"/>
      <c r="AZ2177" s="61"/>
      <c r="BA2177" s="61"/>
    </row>
    <row r="2178" spans="39:53" x14ac:dyDescent="0.2">
      <c r="AM2178" s="61"/>
      <c r="AN2178" s="61"/>
      <c r="AO2178" s="171"/>
      <c r="AP2178" s="61"/>
      <c r="AQ2178" s="61"/>
      <c r="AR2178" s="61"/>
      <c r="AS2178" s="61"/>
      <c r="AT2178" s="61"/>
      <c r="AU2178" s="61"/>
      <c r="AV2178" s="61"/>
      <c r="AW2178" s="61"/>
      <c r="AX2178" s="61"/>
      <c r="AY2178" s="61"/>
      <c r="AZ2178" s="61"/>
      <c r="BA2178" s="61"/>
    </row>
    <row r="2179" spans="39:53" x14ac:dyDescent="0.2">
      <c r="AM2179" s="61"/>
      <c r="AN2179" s="61"/>
      <c r="AO2179" s="171"/>
      <c r="AP2179" s="61"/>
      <c r="AQ2179" s="61"/>
      <c r="AR2179" s="61"/>
      <c r="AS2179" s="61"/>
      <c r="AT2179" s="61"/>
      <c r="AU2179" s="61"/>
      <c r="AV2179" s="61"/>
      <c r="AW2179" s="61"/>
      <c r="AX2179" s="61"/>
      <c r="AY2179" s="61"/>
      <c r="AZ2179" s="61"/>
      <c r="BA2179" s="61"/>
    </row>
    <row r="2180" spans="39:53" x14ac:dyDescent="0.2">
      <c r="AM2180" s="61"/>
      <c r="AN2180" s="61"/>
      <c r="AO2180" s="171"/>
      <c r="AP2180" s="61"/>
      <c r="AQ2180" s="61"/>
      <c r="AR2180" s="61"/>
      <c r="AS2180" s="61"/>
      <c r="AT2180" s="61"/>
      <c r="AU2180" s="61"/>
      <c r="AV2180" s="61"/>
      <c r="AW2180" s="61"/>
      <c r="AX2180" s="61"/>
      <c r="AY2180" s="61"/>
      <c r="AZ2180" s="61"/>
      <c r="BA2180" s="61"/>
    </row>
    <row r="2181" spans="39:53" x14ac:dyDescent="0.2">
      <c r="AM2181" s="61"/>
      <c r="AN2181" s="61"/>
      <c r="AO2181" s="171"/>
      <c r="AP2181" s="61"/>
      <c r="AQ2181" s="61"/>
      <c r="AR2181" s="61"/>
      <c r="AS2181" s="61"/>
      <c r="AT2181" s="61"/>
      <c r="AU2181" s="61"/>
      <c r="AV2181" s="61"/>
      <c r="AW2181" s="61"/>
      <c r="AX2181" s="61"/>
      <c r="AY2181" s="61"/>
      <c r="AZ2181" s="61"/>
      <c r="BA2181" s="61"/>
    </row>
    <row r="2182" spans="39:53" x14ac:dyDescent="0.2">
      <c r="AM2182" s="61"/>
      <c r="AN2182" s="61"/>
      <c r="AO2182" s="171"/>
      <c r="AP2182" s="61"/>
      <c r="AQ2182" s="61"/>
      <c r="AR2182" s="61"/>
      <c r="AS2182" s="61"/>
      <c r="AT2182" s="61"/>
      <c r="AU2182" s="61"/>
      <c r="AV2182" s="61"/>
      <c r="AW2182" s="61"/>
      <c r="AX2182" s="61"/>
      <c r="AY2182" s="61"/>
      <c r="AZ2182" s="61"/>
      <c r="BA2182" s="61"/>
    </row>
    <row r="2183" spans="39:53" x14ac:dyDescent="0.2">
      <c r="AM2183" s="61"/>
      <c r="AN2183" s="61"/>
      <c r="AO2183" s="171"/>
      <c r="AP2183" s="61"/>
      <c r="AQ2183" s="61"/>
      <c r="AR2183" s="61"/>
      <c r="AS2183" s="61"/>
      <c r="AT2183" s="61"/>
      <c r="AU2183" s="61"/>
      <c r="AV2183" s="61"/>
      <c r="AW2183" s="61"/>
      <c r="AX2183" s="61"/>
      <c r="AY2183" s="61"/>
      <c r="AZ2183" s="61"/>
      <c r="BA2183" s="61"/>
    </row>
    <row r="2184" spans="39:53" x14ac:dyDescent="0.2">
      <c r="AM2184" s="61"/>
      <c r="AN2184" s="61"/>
      <c r="AO2184" s="171"/>
      <c r="AP2184" s="61"/>
      <c r="AQ2184" s="61"/>
      <c r="AR2184" s="61"/>
      <c r="AS2184" s="61"/>
      <c r="AT2184" s="61"/>
      <c r="AU2184" s="61"/>
      <c r="AV2184" s="61"/>
      <c r="AW2184" s="61"/>
      <c r="AX2184" s="61"/>
      <c r="AY2184" s="61"/>
      <c r="AZ2184" s="61"/>
      <c r="BA2184" s="61"/>
    </row>
    <row r="2185" spans="39:53" x14ac:dyDescent="0.2">
      <c r="AM2185" s="61"/>
      <c r="AN2185" s="61"/>
      <c r="AO2185" s="171"/>
      <c r="AP2185" s="61"/>
      <c r="AQ2185" s="61"/>
      <c r="AR2185" s="61"/>
      <c r="AS2185" s="61"/>
      <c r="AT2185" s="61"/>
      <c r="AU2185" s="61"/>
      <c r="AV2185" s="61"/>
      <c r="AW2185" s="61"/>
      <c r="AX2185" s="61"/>
      <c r="AY2185" s="61"/>
      <c r="AZ2185" s="61"/>
      <c r="BA2185" s="61"/>
    </row>
    <row r="2186" spans="39:53" x14ac:dyDescent="0.2">
      <c r="AM2186" s="61"/>
      <c r="AN2186" s="61"/>
      <c r="AO2186" s="171"/>
      <c r="AP2186" s="61"/>
      <c r="AQ2186" s="61"/>
      <c r="AR2186" s="61"/>
      <c r="AS2186" s="61"/>
      <c r="AT2186" s="61"/>
      <c r="AU2186" s="61"/>
      <c r="AV2186" s="61"/>
      <c r="AW2186" s="61"/>
      <c r="AX2186" s="61"/>
      <c r="AY2186" s="61"/>
      <c r="AZ2186" s="61"/>
      <c r="BA2186" s="61"/>
    </row>
    <row r="2187" spans="39:53" x14ac:dyDescent="0.2">
      <c r="AM2187" s="61"/>
      <c r="AN2187" s="61"/>
      <c r="AO2187" s="171"/>
      <c r="AP2187" s="61"/>
      <c r="AQ2187" s="61"/>
      <c r="AR2187" s="61"/>
      <c r="AS2187" s="61"/>
      <c r="AT2187" s="61"/>
      <c r="AU2187" s="61"/>
      <c r="AV2187" s="61"/>
      <c r="AW2187" s="61"/>
      <c r="AX2187" s="61"/>
      <c r="AY2187" s="61"/>
      <c r="AZ2187" s="61"/>
      <c r="BA2187" s="61"/>
    </row>
    <row r="2188" spans="39:53" x14ac:dyDescent="0.2">
      <c r="AM2188" s="61"/>
      <c r="AN2188" s="61"/>
      <c r="AO2188" s="171"/>
      <c r="AP2188" s="61"/>
      <c r="AQ2188" s="61"/>
      <c r="AR2188" s="61"/>
      <c r="AS2188" s="61"/>
      <c r="AT2188" s="61"/>
      <c r="AU2188" s="61"/>
      <c r="AV2188" s="61"/>
      <c r="AW2188" s="61"/>
      <c r="AX2188" s="61"/>
      <c r="AY2188" s="61"/>
      <c r="AZ2188" s="61"/>
      <c r="BA2188" s="61"/>
    </row>
    <row r="2189" spans="39:53" x14ac:dyDescent="0.2">
      <c r="AM2189" s="61"/>
      <c r="AN2189" s="61"/>
      <c r="AO2189" s="171"/>
      <c r="AP2189" s="61"/>
      <c r="AQ2189" s="61"/>
      <c r="AR2189" s="61"/>
      <c r="AS2189" s="61"/>
      <c r="AT2189" s="61"/>
      <c r="AU2189" s="61"/>
      <c r="AV2189" s="61"/>
      <c r="AW2189" s="61"/>
      <c r="AX2189" s="61"/>
      <c r="AY2189" s="61"/>
      <c r="AZ2189" s="61"/>
      <c r="BA2189" s="61"/>
    </row>
    <row r="2190" spans="39:53" x14ac:dyDescent="0.2">
      <c r="AM2190" s="61"/>
      <c r="AN2190" s="61"/>
      <c r="AO2190" s="171"/>
      <c r="AP2190" s="61"/>
      <c r="AQ2190" s="61"/>
      <c r="AR2190" s="61"/>
      <c r="AS2190" s="61"/>
      <c r="AT2190" s="61"/>
      <c r="AU2190" s="61"/>
      <c r="AV2190" s="61"/>
      <c r="AW2190" s="61"/>
      <c r="AX2190" s="61"/>
      <c r="AY2190" s="61"/>
      <c r="AZ2190" s="61"/>
      <c r="BA2190" s="61"/>
    </row>
    <row r="2191" spans="39:53" x14ac:dyDescent="0.2">
      <c r="AM2191" s="61"/>
      <c r="AN2191" s="61"/>
      <c r="AO2191" s="171"/>
      <c r="AP2191" s="61"/>
      <c r="AQ2191" s="61"/>
      <c r="AR2191" s="61"/>
      <c r="AS2191" s="61"/>
      <c r="AT2191" s="61"/>
      <c r="AU2191" s="61"/>
      <c r="AV2191" s="61"/>
      <c r="AW2191" s="61"/>
      <c r="AX2191" s="61"/>
      <c r="AY2191" s="61"/>
      <c r="AZ2191" s="61"/>
      <c r="BA2191" s="61"/>
    </row>
    <row r="2192" spans="39:53" x14ac:dyDescent="0.2">
      <c r="AM2192" s="61"/>
      <c r="AN2192" s="61"/>
      <c r="AO2192" s="171"/>
      <c r="AP2192" s="61"/>
      <c r="AQ2192" s="61"/>
      <c r="AR2192" s="61"/>
      <c r="AS2192" s="61"/>
      <c r="AT2192" s="61"/>
      <c r="AU2192" s="61"/>
      <c r="AV2192" s="61"/>
      <c r="AW2192" s="61"/>
      <c r="AX2192" s="61"/>
      <c r="AY2192" s="61"/>
      <c r="AZ2192" s="61"/>
      <c r="BA2192" s="61"/>
    </row>
    <row r="2193" spans="39:53" x14ac:dyDescent="0.2">
      <c r="AM2193" s="61"/>
      <c r="AN2193" s="61"/>
      <c r="AO2193" s="171"/>
      <c r="AP2193" s="61"/>
      <c r="AQ2193" s="61"/>
      <c r="AR2193" s="61"/>
      <c r="AS2193" s="61"/>
      <c r="AT2193" s="61"/>
      <c r="AU2193" s="61"/>
      <c r="AV2193" s="61"/>
      <c r="AW2193" s="61"/>
      <c r="AX2193" s="61"/>
      <c r="AY2193" s="61"/>
      <c r="AZ2193" s="61"/>
      <c r="BA2193" s="61"/>
    </row>
    <row r="2194" spans="39:53" x14ac:dyDescent="0.2">
      <c r="AM2194" s="61"/>
      <c r="AN2194" s="61"/>
      <c r="AO2194" s="171"/>
      <c r="AP2194" s="61"/>
      <c r="AQ2194" s="61"/>
      <c r="AR2194" s="61"/>
      <c r="AS2194" s="61"/>
      <c r="AT2194" s="61"/>
      <c r="AU2194" s="61"/>
      <c r="AV2194" s="61"/>
      <c r="AW2194" s="61"/>
      <c r="AX2194" s="61"/>
      <c r="AY2194" s="61"/>
      <c r="AZ2194" s="61"/>
      <c r="BA2194" s="61"/>
    </row>
    <row r="2195" spans="39:53" x14ac:dyDescent="0.2">
      <c r="AM2195" s="61"/>
      <c r="AN2195" s="61"/>
      <c r="AO2195" s="171"/>
      <c r="AP2195" s="61"/>
      <c r="AQ2195" s="61"/>
      <c r="AR2195" s="61"/>
      <c r="AS2195" s="61"/>
      <c r="AT2195" s="61"/>
      <c r="AU2195" s="61"/>
      <c r="AV2195" s="61"/>
      <c r="AW2195" s="61"/>
      <c r="AX2195" s="61"/>
      <c r="AY2195" s="61"/>
      <c r="AZ2195" s="61"/>
      <c r="BA2195" s="61"/>
    </row>
    <row r="2196" spans="39:53" x14ac:dyDescent="0.2">
      <c r="AM2196" s="61"/>
      <c r="AN2196" s="61"/>
      <c r="AO2196" s="171"/>
      <c r="AP2196" s="61"/>
      <c r="AQ2196" s="61"/>
      <c r="AR2196" s="61"/>
      <c r="AS2196" s="61"/>
      <c r="AT2196" s="61"/>
      <c r="AU2196" s="61"/>
      <c r="AV2196" s="61"/>
      <c r="AW2196" s="61"/>
      <c r="AX2196" s="61"/>
      <c r="AY2196" s="61"/>
      <c r="AZ2196" s="61"/>
      <c r="BA2196" s="61"/>
    </row>
    <row r="2197" spans="39:53" x14ac:dyDescent="0.2">
      <c r="AM2197" s="61"/>
      <c r="AN2197" s="61"/>
      <c r="AO2197" s="171"/>
      <c r="AP2197" s="61"/>
      <c r="AQ2197" s="61"/>
      <c r="AR2197" s="61"/>
      <c r="AS2197" s="61"/>
      <c r="AT2197" s="61"/>
      <c r="AU2197" s="61"/>
      <c r="AV2197" s="61"/>
      <c r="AW2197" s="61"/>
      <c r="AX2197" s="61"/>
      <c r="AY2197" s="61"/>
      <c r="AZ2197" s="61"/>
      <c r="BA2197" s="61"/>
    </row>
    <row r="2198" spans="39:53" x14ac:dyDescent="0.2">
      <c r="AM2198" s="61"/>
      <c r="AN2198" s="61"/>
      <c r="AO2198" s="171"/>
      <c r="AP2198" s="61"/>
      <c r="AQ2198" s="61"/>
      <c r="AR2198" s="61"/>
      <c r="AS2198" s="61"/>
      <c r="AT2198" s="61"/>
      <c r="AU2198" s="61"/>
      <c r="AV2198" s="61"/>
      <c r="AW2198" s="61"/>
      <c r="AX2198" s="61"/>
      <c r="AY2198" s="61"/>
      <c r="AZ2198" s="61"/>
      <c r="BA2198" s="61"/>
    </row>
    <row r="2199" spans="39:53" x14ac:dyDescent="0.2">
      <c r="AM2199" s="61"/>
      <c r="AN2199" s="61"/>
      <c r="AO2199" s="171"/>
      <c r="AP2199" s="61"/>
      <c r="AQ2199" s="61"/>
      <c r="AR2199" s="61"/>
      <c r="AS2199" s="61"/>
      <c r="AT2199" s="61"/>
      <c r="AU2199" s="61"/>
      <c r="AV2199" s="61"/>
      <c r="AW2199" s="61"/>
      <c r="AX2199" s="61"/>
      <c r="AY2199" s="61"/>
      <c r="AZ2199" s="61"/>
      <c r="BA2199" s="61"/>
    </row>
    <row r="2200" spans="39:53" x14ac:dyDescent="0.2">
      <c r="AM2200" s="61"/>
      <c r="AN2200" s="61"/>
      <c r="AO2200" s="171"/>
      <c r="AP2200" s="61"/>
      <c r="AQ2200" s="61"/>
      <c r="AR2200" s="61"/>
      <c r="AS2200" s="61"/>
      <c r="AT2200" s="61"/>
      <c r="AU2200" s="61"/>
      <c r="AV2200" s="61"/>
      <c r="AW2200" s="61"/>
      <c r="AX2200" s="61"/>
      <c r="AY2200" s="61"/>
      <c r="AZ2200" s="61"/>
      <c r="BA2200" s="61"/>
    </row>
    <row r="2201" spans="39:53" x14ac:dyDescent="0.2">
      <c r="AM2201" s="61"/>
      <c r="AN2201" s="61"/>
      <c r="AO2201" s="171"/>
      <c r="AP2201" s="61"/>
      <c r="AQ2201" s="61"/>
      <c r="AR2201" s="61"/>
      <c r="AS2201" s="61"/>
      <c r="AT2201" s="61"/>
      <c r="AU2201" s="61"/>
      <c r="AV2201" s="61"/>
      <c r="AW2201" s="61"/>
      <c r="AX2201" s="61"/>
      <c r="AY2201" s="61"/>
      <c r="AZ2201" s="61"/>
      <c r="BA2201" s="61"/>
    </row>
    <row r="2202" spans="39:53" x14ac:dyDescent="0.2">
      <c r="AM2202" s="61"/>
      <c r="AN2202" s="61"/>
      <c r="AO2202" s="171"/>
      <c r="AP2202" s="61"/>
      <c r="AQ2202" s="61"/>
      <c r="AR2202" s="61"/>
      <c r="AS2202" s="61"/>
      <c r="AT2202" s="61"/>
      <c r="AU2202" s="61"/>
      <c r="AV2202" s="61"/>
      <c r="AW2202" s="61"/>
      <c r="AX2202" s="61"/>
      <c r="AY2202" s="61"/>
      <c r="AZ2202" s="61"/>
      <c r="BA2202" s="61"/>
    </row>
    <row r="2203" spans="39:53" x14ac:dyDescent="0.2">
      <c r="AM2203" s="61"/>
      <c r="AN2203" s="61"/>
      <c r="AO2203" s="171"/>
      <c r="AP2203" s="61"/>
      <c r="AQ2203" s="61"/>
      <c r="AR2203" s="61"/>
      <c r="AS2203" s="61"/>
      <c r="AT2203" s="61"/>
      <c r="AU2203" s="61"/>
      <c r="AV2203" s="61"/>
      <c r="AW2203" s="61"/>
      <c r="AX2203" s="61"/>
      <c r="AY2203" s="61"/>
      <c r="AZ2203" s="61"/>
      <c r="BA2203" s="61"/>
    </row>
    <row r="2204" spans="39:53" x14ac:dyDescent="0.2">
      <c r="AM2204" s="61"/>
      <c r="AN2204" s="61"/>
      <c r="AO2204" s="171"/>
      <c r="AP2204" s="61"/>
      <c r="AQ2204" s="61"/>
      <c r="AR2204" s="61"/>
      <c r="AS2204" s="61"/>
      <c r="AT2204" s="61"/>
      <c r="AU2204" s="61"/>
      <c r="AV2204" s="61"/>
      <c r="AW2204" s="61"/>
      <c r="AX2204" s="61"/>
      <c r="AY2204" s="61"/>
      <c r="AZ2204" s="61"/>
      <c r="BA2204" s="61"/>
    </row>
    <row r="2205" spans="39:53" x14ac:dyDescent="0.2">
      <c r="AM2205" s="61"/>
      <c r="AN2205" s="61"/>
      <c r="AO2205" s="171"/>
      <c r="AP2205" s="61"/>
      <c r="AQ2205" s="61"/>
      <c r="AR2205" s="61"/>
      <c r="AS2205" s="61"/>
      <c r="AT2205" s="61"/>
      <c r="AU2205" s="61"/>
      <c r="AV2205" s="61"/>
      <c r="AW2205" s="61"/>
      <c r="AX2205" s="61"/>
      <c r="AY2205" s="61"/>
      <c r="AZ2205" s="61"/>
      <c r="BA2205" s="61"/>
    </row>
    <row r="2206" spans="39:53" x14ac:dyDescent="0.2">
      <c r="AM2206" s="61"/>
      <c r="AN2206" s="61"/>
      <c r="AO2206" s="171"/>
      <c r="AP2206" s="61"/>
      <c r="AQ2206" s="61"/>
      <c r="AR2206" s="61"/>
      <c r="AS2206" s="61"/>
      <c r="AT2206" s="61"/>
      <c r="AU2206" s="61"/>
      <c r="AV2206" s="61"/>
      <c r="AW2206" s="61"/>
      <c r="AX2206" s="61"/>
      <c r="AY2206" s="61"/>
      <c r="AZ2206" s="61"/>
      <c r="BA2206" s="61"/>
    </row>
    <row r="2207" spans="39:53" x14ac:dyDescent="0.2">
      <c r="AM2207" s="61"/>
      <c r="AN2207" s="61"/>
      <c r="AO2207" s="171"/>
      <c r="AP2207" s="61"/>
      <c r="AQ2207" s="61"/>
      <c r="AR2207" s="61"/>
      <c r="AS2207" s="61"/>
      <c r="AT2207" s="61"/>
      <c r="AU2207" s="61"/>
      <c r="AV2207" s="61"/>
      <c r="AW2207" s="61"/>
      <c r="AX2207" s="61"/>
      <c r="AY2207" s="61"/>
      <c r="AZ2207" s="61"/>
      <c r="BA2207" s="61"/>
    </row>
    <row r="2208" spans="39:53" x14ac:dyDescent="0.2">
      <c r="AM2208" s="61"/>
      <c r="AN2208" s="61"/>
      <c r="AO2208" s="171"/>
      <c r="AP2208" s="61"/>
      <c r="AQ2208" s="61"/>
      <c r="AR2208" s="61"/>
      <c r="AS2208" s="61"/>
      <c r="AT2208" s="61"/>
      <c r="AU2208" s="61"/>
      <c r="AV2208" s="61"/>
      <c r="AW2208" s="61"/>
      <c r="AX2208" s="61"/>
      <c r="AY2208" s="61"/>
      <c r="AZ2208" s="61"/>
      <c r="BA2208" s="61"/>
    </row>
    <row r="2209" spans="39:53" x14ac:dyDescent="0.2">
      <c r="AM2209" s="61"/>
      <c r="AN2209" s="61"/>
      <c r="AO2209" s="171"/>
      <c r="AP2209" s="61"/>
      <c r="AQ2209" s="61"/>
      <c r="AR2209" s="61"/>
      <c r="AS2209" s="61"/>
      <c r="AT2209" s="61"/>
      <c r="AU2209" s="61"/>
      <c r="AV2209" s="61"/>
      <c r="AW2209" s="61"/>
      <c r="AX2209" s="61"/>
      <c r="AY2209" s="61"/>
      <c r="AZ2209" s="61"/>
      <c r="BA2209" s="61"/>
    </row>
    <row r="2210" spans="39:53" x14ac:dyDescent="0.2">
      <c r="AM2210" s="61"/>
      <c r="AN2210" s="61"/>
      <c r="AO2210" s="171"/>
      <c r="AP2210" s="61"/>
      <c r="AQ2210" s="61"/>
      <c r="AR2210" s="61"/>
      <c r="AS2210" s="61"/>
      <c r="AT2210" s="61"/>
      <c r="AU2210" s="61"/>
      <c r="AV2210" s="61"/>
      <c r="AW2210" s="61"/>
      <c r="AX2210" s="61"/>
      <c r="AY2210" s="61"/>
      <c r="AZ2210" s="61"/>
      <c r="BA2210" s="61"/>
    </row>
    <row r="2211" spans="39:53" x14ac:dyDescent="0.2">
      <c r="AM2211" s="61"/>
      <c r="AN2211" s="61"/>
      <c r="AO2211" s="171"/>
      <c r="AP2211" s="61"/>
      <c r="AQ2211" s="61"/>
      <c r="AR2211" s="61"/>
      <c r="AS2211" s="61"/>
      <c r="AT2211" s="61"/>
      <c r="AU2211" s="61"/>
      <c r="AV2211" s="61"/>
      <c r="AW2211" s="61"/>
      <c r="AX2211" s="61"/>
      <c r="AY2211" s="61"/>
      <c r="AZ2211" s="61"/>
      <c r="BA2211" s="61"/>
    </row>
    <row r="2212" spans="39:53" x14ac:dyDescent="0.2">
      <c r="AM2212" s="61"/>
      <c r="AN2212" s="61"/>
      <c r="AO2212" s="171"/>
      <c r="AP2212" s="61"/>
      <c r="AQ2212" s="61"/>
      <c r="AR2212" s="61"/>
      <c r="AS2212" s="61"/>
      <c r="AT2212" s="61"/>
      <c r="AU2212" s="61"/>
      <c r="AV2212" s="61"/>
      <c r="AW2212" s="61"/>
      <c r="AX2212" s="61"/>
      <c r="AY2212" s="61"/>
      <c r="AZ2212" s="61"/>
      <c r="BA2212" s="61"/>
    </row>
    <row r="2213" spans="39:53" x14ac:dyDescent="0.2">
      <c r="AM2213" s="61"/>
      <c r="AN2213" s="61"/>
      <c r="AO2213" s="171"/>
      <c r="AP2213" s="61"/>
      <c r="AQ2213" s="61"/>
      <c r="AR2213" s="61"/>
      <c r="AS2213" s="61"/>
      <c r="AT2213" s="61"/>
      <c r="AU2213" s="61"/>
      <c r="AV2213" s="61"/>
      <c r="AW2213" s="61"/>
      <c r="AX2213" s="61"/>
      <c r="AY2213" s="61"/>
      <c r="AZ2213" s="61"/>
      <c r="BA2213" s="61"/>
    </row>
    <row r="2214" spans="39:53" x14ac:dyDescent="0.2">
      <c r="AM2214" s="61"/>
      <c r="AN2214" s="61"/>
      <c r="AO2214" s="171"/>
      <c r="AP2214" s="61"/>
      <c r="AQ2214" s="61"/>
      <c r="AR2214" s="61"/>
      <c r="AS2214" s="61"/>
      <c r="AT2214" s="61"/>
      <c r="AU2214" s="61"/>
      <c r="AV2214" s="61"/>
      <c r="AW2214" s="61"/>
      <c r="AX2214" s="61"/>
      <c r="AY2214" s="61"/>
      <c r="AZ2214" s="61"/>
      <c r="BA2214" s="61"/>
    </row>
    <row r="2215" spans="39:53" x14ac:dyDescent="0.2">
      <c r="AM2215" s="61"/>
      <c r="AN2215" s="61"/>
      <c r="AO2215" s="171"/>
      <c r="AP2215" s="61"/>
      <c r="AQ2215" s="61"/>
      <c r="AR2215" s="61"/>
      <c r="AS2215" s="61"/>
      <c r="AT2215" s="61"/>
      <c r="AU2215" s="61"/>
      <c r="AV2215" s="61"/>
      <c r="AW2215" s="61"/>
      <c r="AX2215" s="61"/>
      <c r="AY2215" s="61"/>
      <c r="AZ2215" s="61"/>
      <c r="BA2215" s="61"/>
    </row>
    <row r="2216" spans="39:53" x14ac:dyDescent="0.2">
      <c r="AM2216" s="61"/>
      <c r="AN2216" s="61"/>
      <c r="AO2216" s="171"/>
      <c r="AP2216" s="61"/>
      <c r="AQ2216" s="61"/>
      <c r="AR2216" s="61"/>
      <c r="AS2216" s="61"/>
      <c r="AT2216" s="61"/>
      <c r="AU2216" s="61"/>
      <c r="AV2216" s="61"/>
      <c r="AW2216" s="61"/>
      <c r="AX2216" s="61"/>
      <c r="AY2216" s="61"/>
      <c r="AZ2216" s="61"/>
      <c r="BA2216" s="61"/>
    </row>
    <row r="2217" spans="39:53" x14ac:dyDescent="0.2">
      <c r="AM2217" s="61"/>
      <c r="AN2217" s="61"/>
      <c r="AO2217" s="171"/>
      <c r="AP2217" s="61"/>
      <c r="AQ2217" s="61"/>
      <c r="AR2217" s="61"/>
      <c r="AS2217" s="61"/>
      <c r="AT2217" s="61"/>
      <c r="AU2217" s="61"/>
      <c r="AV2217" s="61"/>
      <c r="AW2217" s="61"/>
      <c r="AX2217" s="61"/>
      <c r="AY2217" s="61"/>
      <c r="AZ2217" s="61"/>
      <c r="BA2217" s="61"/>
    </row>
    <row r="2218" spans="39:53" x14ac:dyDescent="0.2">
      <c r="AM2218" s="61"/>
      <c r="AN2218" s="61"/>
      <c r="AO2218" s="171"/>
      <c r="AP2218" s="61"/>
      <c r="AQ2218" s="61"/>
      <c r="AR2218" s="61"/>
      <c r="AS2218" s="61"/>
      <c r="AT2218" s="61"/>
      <c r="AU2218" s="61"/>
      <c r="AV2218" s="61"/>
      <c r="AW2218" s="61"/>
      <c r="AX2218" s="61"/>
      <c r="AY2218" s="61"/>
      <c r="AZ2218" s="61"/>
      <c r="BA2218" s="61"/>
    </row>
    <row r="2219" spans="39:53" x14ac:dyDescent="0.2">
      <c r="AM2219" s="61"/>
      <c r="AN2219" s="61"/>
      <c r="AO2219" s="171"/>
      <c r="AP2219" s="61"/>
      <c r="AQ2219" s="61"/>
      <c r="AR2219" s="61"/>
      <c r="AS2219" s="61"/>
      <c r="AT2219" s="61"/>
      <c r="AU2219" s="61"/>
      <c r="AV2219" s="61"/>
      <c r="AW2219" s="61"/>
      <c r="AX2219" s="61"/>
      <c r="AY2219" s="61"/>
      <c r="AZ2219" s="61"/>
      <c r="BA2219" s="61"/>
    </row>
    <row r="2220" spans="39:53" x14ac:dyDescent="0.2">
      <c r="AM2220" s="61"/>
      <c r="AN2220" s="61"/>
      <c r="AO2220" s="171"/>
      <c r="AP2220" s="61"/>
      <c r="AQ2220" s="61"/>
      <c r="AR2220" s="61"/>
      <c r="AS2220" s="61"/>
      <c r="AT2220" s="61"/>
      <c r="AU2220" s="61"/>
      <c r="AV2220" s="61"/>
      <c r="AW2220" s="61"/>
      <c r="AX2220" s="61"/>
      <c r="AY2220" s="61"/>
      <c r="AZ2220" s="61"/>
      <c r="BA2220" s="61"/>
    </row>
    <row r="2221" spans="39:53" x14ac:dyDescent="0.2">
      <c r="AM2221" s="61"/>
      <c r="AN2221" s="61"/>
      <c r="AO2221" s="171"/>
      <c r="AP2221" s="61"/>
      <c r="AQ2221" s="61"/>
      <c r="AR2221" s="61"/>
      <c r="AS2221" s="61"/>
      <c r="AT2221" s="61"/>
      <c r="AU2221" s="61"/>
      <c r="AV2221" s="61"/>
      <c r="AW2221" s="61"/>
      <c r="AX2221" s="61"/>
      <c r="AY2221" s="61"/>
      <c r="AZ2221" s="61"/>
      <c r="BA2221" s="61"/>
    </row>
    <row r="2222" spans="39:53" x14ac:dyDescent="0.2">
      <c r="AM2222" s="61"/>
      <c r="AN2222" s="61"/>
      <c r="AO2222" s="171"/>
      <c r="AP2222" s="61"/>
      <c r="AQ2222" s="61"/>
      <c r="AR2222" s="61"/>
      <c r="AS2222" s="61"/>
      <c r="AT2222" s="61"/>
      <c r="AU2222" s="61"/>
      <c r="AV2222" s="61"/>
      <c r="AW2222" s="61"/>
      <c r="AX2222" s="61"/>
      <c r="AY2222" s="61"/>
      <c r="AZ2222" s="61"/>
      <c r="BA2222" s="61"/>
    </row>
    <row r="2223" spans="39:53" x14ac:dyDescent="0.2">
      <c r="AM2223" s="61"/>
      <c r="AN2223" s="61"/>
      <c r="AO2223" s="171"/>
      <c r="AP2223" s="61"/>
      <c r="AQ2223" s="61"/>
      <c r="AR2223" s="61"/>
      <c r="AS2223" s="61"/>
      <c r="AT2223" s="61"/>
      <c r="AU2223" s="61"/>
      <c r="AV2223" s="61"/>
      <c r="AW2223" s="61"/>
      <c r="AX2223" s="61"/>
      <c r="AY2223" s="61"/>
      <c r="AZ2223" s="61"/>
      <c r="BA2223" s="61"/>
    </row>
    <row r="2224" spans="39:53" x14ac:dyDescent="0.2">
      <c r="AM2224" s="61"/>
      <c r="AN2224" s="61"/>
      <c r="AO2224" s="171"/>
      <c r="AP2224" s="61"/>
      <c r="AQ2224" s="61"/>
      <c r="AR2224" s="61"/>
      <c r="AS2224" s="61"/>
      <c r="AT2224" s="61"/>
      <c r="AU2224" s="61"/>
      <c r="AV2224" s="61"/>
      <c r="AW2224" s="61"/>
      <c r="AX2224" s="61"/>
      <c r="AY2224" s="61"/>
      <c r="AZ2224" s="61"/>
      <c r="BA2224" s="61"/>
    </row>
    <row r="2225" spans="39:53" x14ac:dyDescent="0.2">
      <c r="AM2225" s="61"/>
      <c r="AN2225" s="61"/>
      <c r="AO2225" s="171"/>
      <c r="AP2225" s="61"/>
      <c r="AQ2225" s="61"/>
      <c r="AR2225" s="61"/>
      <c r="AS2225" s="61"/>
      <c r="AT2225" s="61"/>
      <c r="AU2225" s="61"/>
      <c r="AV2225" s="61"/>
      <c r="AW2225" s="61"/>
      <c r="AX2225" s="61"/>
      <c r="AY2225" s="61"/>
      <c r="AZ2225" s="61"/>
      <c r="BA2225" s="61"/>
    </row>
    <row r="2226" spans="39:53" x14ac:dyDescent="0.2">
      <c r="AM2226" s="61"/>
      <c r="AN2226" s="61"/>
      <c r="AO2226" s="171"/>
      <c r="AP2226" s="61"/>
      <c r="AQ2226" s="61"/>
      <c r="AR2226" s="61"/>
      <c r="AS2226" s="61"/>
      <c r="AT2226" s="61"/>
      <c r="AU2226" s="61"/>
      <c r="AV2226" s="61"/>
      <c r="AW2226" s="61"/>
      <c r="AX2226" s="61"/>
      <c r="AY2226" s="61"/>
      <c r="AZ2226" s="61"/>
      <c r="BA2226" s="61"/>
    </row>
    <row r="2227" spans="39:53" x14ac:dyDescent="0.2">
      <c r="AM2227" s="61"/>
      <c r="AN2227" s="61"/>
      <c r="AO2227" s="171"/>
      <c r="AP2227" s="61"/>
      <c r="AQ2227" s="61"/>
      <c r="AR2227" s="61"/>
      <c r="AS2227" s="61"/>
      <c r="AT2227" s="61"/>
      <c r="AU2227" s="61"/>
      <c r="AV2227" s="61"/>
      <c r="AW2227" s="61"/>
      <c r="AX2227" s="61"/>
      <c r="AY2227" s="61"/>
      <c r="AZ2227" s="61"/>
      <c r="BA2227" s="61"/>
    </row>
    <row r="2228" spans="39:53" x14ac:dyDescent="0.2">
      <c r="AM2228" s="61"/>
      <c r="AN2228" s="61"/>
      <c r="AO2228" s="171"/>
      <c r="AP2228" s="61"/>
      <c r="AQ2228" s="61"/>
      <c r="AR2228" s="61"/>
      <c r="AS2228" s="61"/>
      <c r="AT2228" s="61"/>
      <c r="AU2228" s="61"/>
      <c r="AV2228" s="61"/>
      <c r="AW2228" s="61"/>
      <c r="AX2228" s="61"/>
      <c r="AY2228" s="61"/>
      <c r="AZ2228" s="61"/>
      <c r="BA2228" s="61"/>
    </row>
    <row r="2229" spans="39:53" x14ac:dyDescent="0.2">
      <c r="AM2229" s="61"/>
      <c r="AN2229" s="61"/>
      <c r="AO2229" s="171"/>
      <c r="AP2229" s="61"/>
      <c r="AQ2229" s="61"/>
      <c r="AR2229" s="61"/>
      <c r="AS2229" s="61"/>
      <c r="AT2229" s="61"/>
      <c r="AU2229" s="61"/>
      <c r="AV2229" s="61"/>
      <c r="AW2229" s="61"/>
      <c r="AX2229" s="61"/>
      <c r="AY2229" s="61"/>
      <c r="AZ2229" s="61"/>
      <c r="BA2229" s="61"/>
    </row>
    <row r="2230" spans="39:53" x14ac:dyDescent="0.2">
      <c r="AM2230" s="61"/>
      <c r="AN2230" s="61"/>
      <c r="AO2230" s="171"/>
      <c r="AP2230" s="61"/>
      <c r="AQ2230" s="61"/>
      <c r="AR2230" s="61"/>
      <c r="AS2230" s="61"/>
      <c r="AT2230" s="61"/>
      <c r="AU2230" s="61"/>
      <c r="AV2230" s="61"/>
      <c r="AW2230" s="61"/>
      <c r="AX2230" s="61"/>
      <c r="AY2230" s="61"/>
      <c r="AZ2230" s="61"/>
      <c r="BA2230" s="61"/>
    </row>
    <row r="2231" spans="39:53" x14ac:dyDescent="0.2">
      <c r="AM2231" s="61"/>
      <c r="AN2231" s="61"/>
      <c r="AO2231" s="171"/>
      <c r="AP2231" s="61"/>
      <c r="AQ2231" s="61"/>
      <c r="AR2231" s="61"/>
      <c r="AS2231" s="61"/>
      <c r="AT2231" s="61"/>
      <c r="AU2231" s="61"/>
      <c r="AV2231" s="61"/>
      <c r="AW2231" s="61"/>
      <c r="AX2231" s="61"/>
      <c r="AY2231" s="61"/>
      <c r="AZ2231" s="61"/>
      <c r="BA2231" s="61"/>
    </row>
    <row r="2232" spans="39:53" x14ac:dyDescent="0.2">
      <c r="AM2232" s="61"/>
      <c r="AN2232" s="61"/>
      <c r="AO2232" s="171"/>
      <c r="AP2232" s="61"/>
      <c r="AQ2232" s="61"/>
      <c r="AR2232" s="61"/>
      <c r="AS2232" s="61"/>
      <c r="AT2232" s="61"/>
      <c r="AU2232" s="61"/>
      <c r="AV2232" s="61"/>
      <c r="AW2232" s="61"/>
      <c r="AX2232" s="61"/>
      <c r="AY2232" s="61"/>
      <c r="AZ2232" s="61"/>
      <c r="BA2232" s="61"/>
    </row>
    <row r="2233" spans="39:53" x14ac:dyDescent="0.2">
      <c r="AM2233" s="61"/>
      <c r="AN2233" s="61"/>
      <c r="AO2233" s="171"/>
      <c r="AP2233" s="61"/>
      <c r="AQ2233" s="61"/>
      <c r="AR2233" s="61"/>
      <c r="AS2233" s="61"/>
      <c r="AT2233" s="61"/>
      <c r="AU2233" s="61"/>
      <c r="AV2233" s="61"/>
      <c r="AW2233" s="61"/>
      <c r="AX2233" s="61"/>
      <c r="AY2233" s="61"/>
      <c r="AZ2233" s="61"/>
      <c r="BA2233" s="61"/>
    </row>
    <row r="2234" spans="39:53" x14ac:dyDescent="0.2">
      <c r="AM2234" s="61"/>
      <c r="AN2234" s="61"/>
      <c r="AO2234" s="171"/>
      <c r="AP2234" s="61"/>
      <c r="AQ2234" s="61"/>
      <c r="AR2234" s="61"/>
      <c r="AS2234" s="61"/>
      <c r="AT2234" s="61"/>
      <c r="AU2234" s="61"/>
      <c r="AV2234" s="61"/>
      <c r="AW2234" s="61"/>
      <c r="AX2234" s="61"/>
      <c r="AY2234" s="61"/>
      <c r="AZ2234" s="61"/>
      <c r="BA2234" s="61"/>
    </row>
    <row r="2235" spans="39:53" x14ac:dyDescent="0.2">
      <c r="AM2235" s="61"/>
      <c r="AN2235" s="61"/>
      <c r="AO2235" s="171"/>
      <c r="AP2235" s="61"/>
      <c r="AQ2235" s="61"/>
      <c r="AR2235" s="61"/>
      <c r="AS2235" s="61"/>
      <c r="AT2235" s="61"/>
      <c r="AU2235" s="61"/>
      <c r="AV2235" s="61"/>
      <c r="AW2235" s="61"/>
      <c r="AX2235" s="61"/>
      <c r="AY2235" s="61"/>
      <c r="AZ2235" s="61"/>
      <c r="BA2235" s="61"/>
    </row>
    <row r="2236" spans="39:53" x14ac:dyDescent="0.2">
      <c r="AM2236" s="61"/>
      <c r="AN2236" s="61"/>
      <c r="AO2236" s="171"/>
      <c r="AP2236" s="61"/>
      <c r="AQ2236" s="61"/>
      <c r="AR2236" s="61"/>
      <c r="AS2236" s="61"/>
      <c r="AT2236" s="61"/>
      <c r="AU2236" s="61"/>
      <c r="AV2236" s="61"/>
      <c r="AW2236" s="61"/>
      <c r="AX2236" s="61"/>
      <c r="AY2236" s="61"/>
      <c r="AZ2236" s="61"/>
      <c r="BA2236" s="61"/>
    </row>
    <row r="2237" spans="39:53" x14ac:dyDescent="0.2">
      <c r="AM2237" s="61"/>
      <c r="AN2237" s="61"/>
      <c r="AO2237" s="171"/>
      <c r="AP2237" s="61"/>
      <c r="AQ2237" s="61"/>
      <c r="AR2237" s="61"/>
      <c r="AS2237" s="61"/>
      <c r="AT2237" s="61"/>
      <c r="AU2237" s="61"/>
      <c r="AV2237" s="61"/>
      <c r="AW2237" s="61"/>
      <c r="AX2237" s="61"/>
      <c r="AY2237" s="61"/>
      <c r="AZ2237" s="61"/>
      <c r="BA2237" s="61"/>
    </row>
    <row r="2238" spans="39:53" x14ac:dyDescent="0.2">
      <c r="AM2238" s="61"/>
      <c r="AN2238" s="61"/>
      <c r="AO2238" s="171"/>
      <c r="AP2238" s="61"/>
      <c r="AQ2238" s="61"/>
      <c r="AR2238" s="61"/>
      <c r="AS2238" s="61"/>
      <c r="AT2238" s="61"/>
      <c r="AU2238" s="61"/>
      <c r="AV2238" s="61"/>
      <c r="AW2238" s="61"/>
      <c r="AX2238" s="61"/>
      <c r="AY2238" s="61"/>
      <c r="AZ2238" s="61"/>
      <c r="BA2238" s="61"/>
    </row>
    <row r="2239" spans="39:53" x14ac:dyDescent="0.2">
      <c r="AM2239" s="61"/>
      <c r="AN2239" s="61"/>
      <c r="AO2239" s="171"/>
      <c r="AP2239" s="61"/>
      <c r="AQ2239" s="61"/>
      <c r="AR2239" s="61"/>
      <c r="AS2239" s="61"/>
      <c r="AT2239" s="61"/>
      <c r="AU2239" s="61"/>
      <c r="AV2239" s="61"/>
      <c r="AW2239" s="61"/>
      <c r="AX2239" s="61"/>
      <c r="AY2239" s="61"/>
      <c r="AZ2239" s="61"/>
      <c r="BA2239" s="61"/>
    </row>
    <row r="2240" spans="39:53" x14ac:dyDescent="0.2">
      <c r="AM2240" s="61"/>
      <c r="AN2240" s="61"/>
      <c r="AO2240" s="171"/>
      <c r="AP2240" s="61"/>
      <c r="AQ2240" s="61"/>
      <c r="AR2240" s="61"/>
      <c r="AS2240" s="61"/>
      <c r="AT2240" s="61"/>
      <c r="AU2240" s="61"/>
      <c r="AV2240" s="61"/>
      <c r="AW2240" s="61"/>
      <c r="AX2240" s="61"/>
      <c r="AY2240" s="61"/>
      <c r="AZ2240" s="61"/>
      <c r="BA2240" s="61"/>
    </row>
    <row r="2241" spans="39:53" x14ac:dyDescent="0.2">
      <c r="AM2241" s="61"/>
      <c r="AN2241" s="61"/>
      <c r="AO2241" s="171"/>
      <c r="AP2241" s="61"/>
      <c r="AQ2241" s="61"/>
      <c r="AR2241" s="61"/>
      <c r="AS2241" s="61"/>
      <c r="AT2241" s="61"/>
      <c r="AU2241" s="61"/>
      <c r="AV2241" s="61"/>
      <c r="AW2241" s="61"/>
      <c r="AX2241" s="61"/>
      <c r="AY2241" s="61"/>
      <c r="AZ2241" s="61"/>
      <c r="BA2241" s="61"/>
    </row>
    <row r="2242" spans="39:53" x14ac:dyDescent="0.2">
      <c r="AM2242" s="61"/>
      <c r="AN2242" s="61"/>
      <c r="AO2242" s="171"/>
      <c r="AP2242" s="61"/>
      <c r="AQ2242" s="61"/>
      <c r="AR2242" s="61"/>
      <c r="AS2242" s="61"/>
      <c r="AT2242" s="61"/>
      <c r="AU2242" s="61"/>
      <c r="AV2242" s="61"/>
      <c r="AW2242" s="61"/>
      <c r="AX2242" s="61"/>
      <c r="AY2242" s="61"/>
      <c r="AZ2242" s="61"/>
      <c r="BA2242" s="61"/>
    </row>
    <row r="2243" spans="39:53" x14ac:dyDescent="0.2">
      <c r="AM2243" s="61"/>
      <c r="AN2243" s="61"/>
      <c r="AO2243" s="171"/>
      <c r="AP2243" s="61"/>
      <c r="AQ2243" s="61"/>
      <c r="AR2243" s="61"/>
      <c r="AS2243" s="61"/>
      <c r="AT2243" s="61"/>
      <c r="AU2243" s="61"/>
      <c r="AV2243" s="61"/>
      <c r="AW2243" s="61"/>
      <c r="AX2243" s="61"/>
      <c r="AY2243" s="61"/>
      <c r="AZ2243" s="61"/>
      <c r="BA2243" s="61"/>
    </row>
    <row r="2244" spans="39:53" x14ac:dyDescent="0.2">
      <c r="AM2244" s="61"/>
      <c r="AN2244" s="61"/>
      <c r="AO2244" s="171"/>
      <c r="AP2244" s="61"/>
      <c r="AQ2244" s="61"/>
      <c r="AR2244" s="61"/>
      <c r="AS2244" s="61"/>
      <c r="AT2244" s="61"/>
      <c r="AU2244" s="61"/>
      <c r="AV2244" s="61"/>
      <c r="AW2244" s="61"/>
      <c r="AX2244" s="61"/>
      <c r="AY2244" s="61"/>
      <c r="AZ2244" s="61"/>
      <c r="BA2244" s="61"/>
    </row>
    <row r="2245" spans="39:53" x14ac:dyDescent="0.2">
      <c r="AM2245" s="61"/>
      <c r="AN2245" s="61"/>
      <c r="AO2245" s="171"/>
      <c r="AP2245" s="61"/>
      <c r="AQ2245" s="61"/>
      <c r="AR2245" s="61"/>
      <c r="AS2245" s="61"/>
      <c r="AT2245" s="61"/>
      <c r="AU2245" s="61"/>
      <c r="AV2245" s="61"/>
      <c r="AW2245" s="61"/>
      <c r="AX2245" s="61"/>
      <c r="AY2245" s="61"/>
      <c r="AZ2245" s="61"/>
      <c r="BA2245" s="61"/>
    </row>
    <row r="2246" spans="39:53" x14ac:dyDescent="0.2">
      <c r="AM2246" s="61"/>
      <c r="AN2246" s="61"/>
      <c r="AO2246" s="171"/>
      <c r="AP2246" s="61"/>
      <c r="AQ2246" s="61"/>
      <c r="AR2246" s="61"/>
      <c r="AS2246" s="61"/>
      <c r="AT2246" s="61"/>
      <c r="AU2246" s="61"/>
      <c r="AV2246" s="61"/>
      <c r="AW2246" s="61"/>
      <c r="AX2246" s="61"/>
      <c r="AY2246" s="61"/>
      <c r="AZ2246" s="61"/>
      <c r="BA2246" s="61"/>
    </row>
    <row r="2247" spans="39:53" x14ac:dyDescent="0.2">
      <c r="AM2247" s="61"/>
      <c r="AN2247" s="61"/>
      <c r="AO2247" s="171"/>
      <c r="AP2247" s="61"/>
      <c r="AQ2247" s="61"/>
      <c r="AR2247" s="61"/>
      <c r="AS2247" s="61"/>
      <c r="AT2247" s="61"/>
      <c r="AU2247" s="61"/>
      <c r="AV2247" s="61"/>
      <c r="AW2247" s="61"/>
      <c r="AX2247" s="61"/>
      <c r="AY2247" s="61"/>
      <c r="AZ2247" s="61"/>
      <c r="BA2247" s="61"/>
    </row>
    <row r="2248" spans="39:53" x14ac:dyDescent="0.2">
      <c r="AM2248" s="61"/>
      <c r="AN2248" s="61"/>
      <c r="AO2248" s="171"/>
      <c r="AP2248" s="61"/>
      <c r="AQ2248" s="61"/>
      <c r="AR2248" s="61"/>
      <c r="AS2248" s="61"/>
      <c r="AT2248" s="61"/>
      <c r="AU2248" s="61"/>
      <c r="AV2248" s="61"/>
      <c r="AW2248" s="61"/>
      <c r="AX2248" s="61"/>
      <c r="AY2248" s="61"/>
      <c r="AZ2248" s="61"/>
      <c r="BA2248" s="61"/>
    </row>
    <row r="2249" spans="39:53" x14ac:dyDescent="0.2">
      <c r="AM2249" s="61"/>
      <c r="AN2249" s="61"/>
      <c r="AO2249" s="171"/>
      <c r="AP2249" s="61"/>
      <c r="AQ2249" s="61"/>
      <c r="AR2249" s="61"/>
      <c r="AS2249" s="61"/>
      <c r="AT2249" s="61"/>
      <c r="AU2249" s="61"/>
      <c r="AV2249" s="61"/>
      <c r="AW2249" s="61"/>
      <c r="AX2249" s="61"/>
      <c r="AY2249" s="61"/>
      <c r="AZ2249" s="61"/>
      <c r="BA2249" s="61"/>
    </row>
    <row r="2250" spans="39:53" x14ac:dyDescent="0.2">
      <c r="AM2250" s="61"/>
      <c r="AN2250" s="61"/>
      <c r="AO2250" s="171"/>
      <c r="AP2250" s="61"/>
      <c r="AQ2250" s="61"/>
      <c r="AR2250" s="61"/>
      <c r="AS2250" s="61"/>
      <c r="AT2250" s="61"/>
      <c r="AU2250" s="61"/>
      <c r="AV2250" s="61"/>
      <c r="AW2250" s="61"/>
      <c r="AX2250" s="61"/>
      <c r="AY2250" s="61"/>
      <c r="AZ2250" s="61"/>
      <c r="BA2250" s="61"/>
    </row>
    <row r="2251" spans="39:53" x14ac:dyDescent="0.2">
      <c r="AM2251" s="61"/>
      <c r="AN2251" s="61"/>
      <c r="AO2251" s="171"/>
      <c r="AP2251" s="61"/>
      <c r="AQ2251" s="61"/>
      <c r="AR2251" s="61"/>
      <c r="AS2251" s="61"/>
      <c r="AT2251" s="61"/>
      <c r="AU2251" s="61"/>
      <c r="AV2251" s="61"/>
      <c r="AW2251" s="61"/>
      <c r="AX2251" s="61"/>
      <c r="AY2251" s="61"/>
      <c r="AZ2251" s="61"/>
      <c r="BA2251" s="61"/>
    </row>
    <row r="2252" spans="39:53" x14ac:dyDescent="0.2">
      <c r="AM2252" s="61"/>
      <c r="AN2252" s="61"/>
      <c r="AO2252" s="171"/>
      <c r="AP2252" s="61"/>
      <c r="AQ2252" s="61"/>
      <c r="AR2252" s="61"/>
      <c r="AS2252" s="61"/>
      <c r="AT2252" s="61"/>
      <c r="AU2252" s="61"/>
      <c r="AV2252" s="61"/>
      <c r="AW2252" s="61"/>
      <c r="AX2252" s="61"/>
      <c r="AY2252" s="61"/>
      <c r="AZ2252" s="61"/>
      <c r="BA2252" s="61"/>
    </row>
    <row r="2253" spans="39:53" x14ac:dyDescent="0.2">
      <c r="AM2253" s="61"/>
      <c r="AN2253" s="61"/>
      <c r="AO2253" s="171"/>
      <c r="AP2253" s="61"/>
      <c r="AQ2253" s="61"/>
      <c r="AR2253" s="61"/>
      <c r="AS2253" s="61"/>
      <c r="AT2253" s="61"/>
      <c r="AU2253" s="61"/>
      <c r="AV2253" s="61"/>
      <c r="AW2253" s="61"/>
      <c r="AX2253" s="61"/>
      <c r="AY2253" s="61"/>
      <c r="AZ2253" s="61"/>
      <c r="BA2253" s="61"/>
    </row>
    <row r="2254" spans="39:53" x14ac:dyDescent="0.2">
      <c r="AM2254" s="61"/>
      <c r="AN2254" s="61"/>
      <c r="AO2254" s="171"/>
      <c r="AP2254" s="61"/>
      <c r="AQ2254" s="61"/>
      <c r="AR2254" s="61"/>
      <c r="AS2254" s="61"/>
      <c r="AT2254" s="61"/>
      <c r="AU2254" s="61"/>
      <c r="AV2254" s="61"/>
      <c r="AW2254" s="61"/>
      <c r="AX2254" s="61"/>
      <c r="AY2254" s="61"/>
      <c r="AZ2254" s="61"/>
      <c r="BA2254" s="61"/>
    </row>
    <row r="2255" spans="39:53" x14ac:dyDescent="0.2">
      <c r="AM2255" s="61"/>
      <c r="AN2255" s="61"/>
      <c r="AO2255" s="171"/>
      <c r="AP2255" s="61"/>
      <c r="AQ2255" s="61"/>
      <c r="AR2255" s="61"/>
      <c r="AS2255" s="61"/>
      <c r="AT2255" s="61"/>
      <c r="AU2255" s="61"/>
      <c r="AV2255" s="61"/>
      <c r="AW2255" s="61"/>
      <c r="AX2255" s="61"/>
      <c r="AY2255" s="61"/>
      <c r="AZ2255" s="61"/>
      <c r="BA2255" s="61"/>
    </row>
    <row r="2256" spans="39:53" x14ac:dyDescent="0.2">
      <c r="AM2256" s="61"/>
      <c r="AN2256" s="61"/>
      <c r="AO2256" s="171"/>
      <c r="AP2256" s="61"/>
      <c r="AQ2256" s="61"/>
      <c r="AR2256" s="61"/>
      <c r="AS2256" s="61"/>
      <c r="AT2256" s="61"/>
      <c r="AU2256" s="61"/>
      <c r="AV2256" s="61"/>
      <c r="AW2256" s="61"/>
      <c r="AX2256" s="61"/>
      <c r="AY2256" s="61"/>
      <c r="AZ2256" s="61"/>
      <c r="BA2256" s="61"/>
    </row>
    <row r="2257" spans="39:53" x14ac:dyDescent="0.2">
      <c r="AM2257" s="61"/>
      <c r="AN2257" s="61"/>
      <c r="AO2257" s="171"/>
      <c r="AP2257" s="61"/>
      <c r="AQ2257" s="61"/>
      <c r="AR2257" s="61"/>
      <c r="AS2257" s="61"/>
      <c r="AT2257" s="61"/>
      <c r="AU2257" s="61"/>
      <c r="AV2257" s="61"/>
      <c r="AW2257" s="61"/>
      <c r="AX2257" s="61"/>
      <c r="AY2257" s="61"/>
      <c r="AZ2257" s="61"/>
      <c r="BA2257" s="61"/>
    </row>
    <row r="2258" spans="39:53" x14ac:dyDescent="0.2">
      <c r="AM2258" s="61"/>
      <c r="AN2258" s="61"/>
      <c r="AO2258" s="171"/>
      <c r="AP2258" s="61"/>
      <c r="AQ2258" s="61"/>
      <c r="AR2258" s="61"/>
      <c r="AS2258" s="61"/>
      <c r="AT2258" s="61"/>
      <c r="AU2258" s="61"/>
      <c r="AV2258" s="61"/>
      <c r="AW2258" s="61"/>
      <c r="AX2258" s="61"/>
      <c r="AY2258" s="61"/>
      <c r="AZ2258" s="61"/>
      <c r="BA2258" s="61"/>
    </row>
    <row r="2259" spans="39:53" x14ac:dyDescent="0.2">
      <c r="AM2259" s="61"/>
      <c r="AN2259" s="61"/>
      <c r="AO2259" s="171"/>
      <c r="AP2259" s="61"/>
      <c r="AQ2259" s="61"/>
      <c r="AR2259" s="61"/>
      <c r="AS2259" s="61"/>
      <c r="AT2259" s="61"/>
      <c r="AU2259" s="61"/>
      <c r="AV2259" s="61"/>
      <c r="AW2259" s="61"/>
      <c r="AX2259" s="61"/>
      <c r="AY2259" s="61"/>
      <c r="AZ2259" s="61"/>
      <c r="BA2259" s="61"/>
    </row>
    <row r="2260" spans="39:53" x14ac:dyDescent="0.2">
      <c r="AM2260" s="61"/>
      <c r="AN2260" s="61"/>
      <c r="AO2260" s="171"/>
      <c r="AP2260" s="61"/>
      <c r="AQ2260" s="61"/>
      <c r="AR2260" s="61"/>
      <c r="AS2260" s="61"/>
      <c r="AT2260" s="61"/>
      <c r="AU2260" s="61"/>
      <c r="AV2260" s="61"/>
      <c r="AW2260" s="61"/>
      <c r="AX2260" s="61"/>
      <c r="AY2260" s="61"/>
      <c r="AZ2260" s="61"/>
      <c r="BA2260" s="61"/>
    </row>
    <row r="2261" spans="39:53" x14ac:dyDescent="0.2">
      <c r="AM2261" s="61"/>
      <c r="AN2261" s="61"/>
      <c r="AO2261" s="171"/>
      <c r="AP2261" s="61"/>
      <c r="AQ2261" s="61"/>
      <c r="AR2261" s="61"/>
      <c r="AS2261" s="61"/>
      <c r="AT2261" s="61"/>
      <c r="AU2261" s="61"/>
      <c r="AV2261" s="61"/>
      <c r="AW2261" s="61"/>
      <c r="AX2261" s="61"/>
      <c r="AY2261" s="61"/>
      <c r="AZ2261" s="61"/>
      <c r="BA2261" s="61"/>
    </row>
    <row r="2262" spans="39:53" x14ac:dyDescent="0.2">
      <c r="AM2262" s="61"/>
      <c r="AN2262" s="61"/>
      <c r="AO2262" s="171"/>
      <c r="AP2262" s="61"/>
      <c r="AQ2262" s="61"/>
      <c r="AR2262" s="61"/>
      <c r="AS2262" s="61"/>
      <c r="AT2262" s="61"/>
      <c r="AU2262" s="61"/>
      <c r="AV2262" s="61"/>
      <c r="AW2262" s="61"/>
      <c r="AX2262" s="61"/>
      <c r="AY2262" s="61"/>
      <c r="AZ2262" s="61"/>
      <c r="BA2262" s="61"/>
    </row>
    <row r="2263" spans="39:53" x14ac:dyDescent="0.2">
      <c r="AM2263" s="61"/>
      <c r="AN2263" s="61"/>
      <c r="AO2263" s="171"/>
      <c r="AP2263" s="61"/>
      <c r="AQ2263" s="61"/>
      <c r="AR2263" s="61"/>
      <c r="AS2263" s="61"/>
      <c r="AT2263" s="61"/>
      <c r="AU2263" s="61"/>
      <c r="AV2263" s="61"/>
      <c r="AW2263" s="61"/>
      <c r="AX2263" s="61"/>
      <c r="AY2263" s="61"/>
      <c r="AZ2263" s="61"/>
      <c r="BA2263" s="61"/>
    </row>
    <row r="2264" spans="39:53" x14ac:dyDescent="0.2">
      <c r="AM2264" s="61"/>
      <c r="AN2264" s="61"/>
      <c r="AO2264" s="171"/>
      <c r="AP2264" s="61"/>
      <c r="AQ2264" s="61"/>
      <c r="AR2264" s="61"/>
      <c r="AS2264" s="61"/>
      <c r="AT2264" s="61"/>
      <c r="AU2264" s="61"/>
      <c r="AV2264" s="61"/>
      <c r="AW2264" s="61"/>
      <c r="AX2264" s="61"/>
      <c r="AY2264" s="61"/>
      <c r="AZ2264" s="61"/>
      <c r="BA2264" s="61"/>
    </row>
    <row r="2265" spans="39:53" x14ac:dyDescent="0.2">
      <c r="AM2265" s="61"/>
      <c r="AN2265" s="61"/>
      <c r="AO2265" s="171"/>
      <c r="AP2265" s="61"/>
      <c r="AQ2265" s="61"/>
      <c r="AR2265" s="61"/>
      <c r="AS2265" s="61"/>
      <c r="AT2265" s="61"/>
      <c r="AU2265" s="61"/>
      <c r="AV2265" s="61"/>
      <c r="AW2265" s="61"/>
      <c r="AX2265" s="61"/>
      <c r="AY2265" s="61"/>
      <c r="AZ2265" s="61"/>
      <c r="BA2265" s="61"/>
    </row>
    <row r="2266" spans="39:53" x14ac:dyDescent="0.2">
      <c r="AM2266" s="61"/>
      <c r="AN2266" s="61"/>
      <c r="AO2266" s="171"/>
      <c r="AP2266" s="61"/>
      <c r="AQ2266" s="61"/>
      <c r="AR2266" s="61"/>
      <c r="AS2266" s="61"/>
      <c r="AT2266" s="61"/>
      <c r="AU2266" s="61"/>
      <c r="AV2266" s="61"/>
      <c r="AW2266" s="61"/>
      <c r="AX2266" s="61"/>
      <c r="AY2266" s="61"/>
      <c r="AZ2266" s="61"/>
      <c r="BA2266" s="61"/>
    </row>
    <row r="2267" spans="39:53" x14ac:dyDescent="0.2">
      <c r="AM2267" s="61"/>
      <c r="AN2267" s="61"/>
      <c r="AO2267" s="171"/>
      <c r="AP2267" s="61"/>
      <c r="AQ2267" s="61"/>
      <c r="AR2267" s="61"/>
      <c r="AS2267" s="61"/>
      <c r="AT2267" s="61"/>
      <c r="AU2267" s="61"/>
      <c r="AV2267" s="61"/>
      <c r="AW2267" s="61"/>
      <c r="AX2267" s="61"/>
      <c r="AY2267" s="61"/>
      <c r="AZ2267" s="61"/>
      <c r="BA2267" s="61"/>
    </row>
    <row r="2268" spans="39:53" x14ac:dyDescent="0.2">
      <c r="AM2268" s="61"/>
      <c r="AN2268" s="61"/>
      <c r="AO2268" s="171"/>
      <c r="AP2268" s="61"/>
      <c r="AQ2268" s="61"/>
      <c r="AR2268" s="61"/>
      <c r="AS2268" s="61"/>
      <c r="AT2268" s="61"/>
      <c r="AU2268" s="61"/>
      <c r="AV2268" s="61"/>
      <c r="AW2268" s="61"/>
      <c r="AX2268" s="61"/>
      <c r="AY2268" s="61"/>
      <c r="AZ2268" s="61"/>
      <c r="BA2268" s="61"/>
    </row>
    <row r="2269" spans="39:53" x14ac:dyDescent="0.2">
      <c r="AM2269" s="61"/>
      <c r="AN2269" s="61"/>
      <c r="AO2269" s="171"/>
      <c r="AP2269" s="61"/>
      <c r="AQ2269" s="61"/>
      <c r="AR2269" s="61"/>
      <c r="AS2269" s="61"/>
      <c r="AT2269" s="61"/>
      <c r="AU2269" s="61"/>
      <c r="AV2269" s="61"/>
      <c r="AW2269" s="61"/>
      <c r="AX2269" s="61"/>
      <c r="AY2269" s="61"/>
      <c r="AZ2269" s="61"/>
      <c r="BA2269" s="61"/>
    </row>
    <row r="2270" spans="39:53" x14ac:dyDescent="0.2">
      <c r="AM2270" s="61"/>
      <c r="AN2270" s="61"/>
      <c r="AO2270" s="171"/>
      <c r="AP2270" s="61"/>
      <c r="AQ2270" s="61"/>
      <c r="AR2270" s="61"/>
      <c r="AS2270" s="61"/>
      <c r="AT2270" s="61"/>
      <c r="AU2270" s="61"/>
      <c r="AV2270" s="61"/>
      <c r="AW2270" s="61"/>
      <c r="AX2270" s="61"/>
      <c r="AY2270" s="61"/>
      <c r="AZ2270" s="61"/>
      <c r="BA2270" s="61"/>
    </row>
    <row r="2271" spans="39:53" x14ac:dyDescent="0.2">
      <c r="AM2271" s="61"/>
      <c r="AN2271" s="61"/>
      <c r="AO2271" s="171"/>
      <c r="AP2271" s="61"/>
      <c r="AQ2271" s="61"/>
      <c r="AR2271" s="61"/>
      <c r="AS2271" s="61"/>
      <c r="AT2271" s="61"/>
      <c r="AU2271" s="61"/>
      <c r="AV2271" s="61"/>
      <c r="AW2271" s="61"/>
      <c r="AX2271" s="61"/>
      <c r="AY2271" s="61"/>
      <c r="AZ2271" s="61"/>
      <c r="BA2271" s="61"/>
    </row>
    <row r="2272" spans="39:53" x14ac:dyDescent="0.2">
      <c r="AM2272" s="61"/>
      <c r="AN2272" s="61"/>
      <c r="AO2272" s="171"/>
      <c r="AP2272" s="61"/>
      <c r="AQ2272" s="61"/>
      <c r="AR2272" s="61"/>
      <c r="AS2272" s="61"/>
      <c r="AT2272" s="61"/>
      <c r="AU2272" s="61"/>
      <c r="AV2272" s="61"/>
      <c r="AW2272" s="61"/>
      <c r="AX2272" s="61"/>
      <c r="AY2272" s="61"/>
      <c r="AZ2272" s="61"/>
      <c r="BA2272" s="61"/>
    </row>
    <row r="2273" spans="39:53" x14ac:dyDescent="0.2">
      <c r="AM2273" s="61"/>
      <c r="AN2273" s="61"/>
      <c r="AO2273" s="171"/>
      <c r="AP2273" s="61"/>
      <c r="AQ2273" s="61"/>
      <c r="AR2273" s="61"/>
      <c r="AS2273" s="61"/>
      <c r="AT2273" s="61"/>
      <c r="AU2273" s="61"/>
      <c r="AV2273" s="61"/>
      <c r="AW2273" s="61"/>
      <c r="AX2273" s="61"/>
      <c r="AY2273" s="61"/>
      <c r="AZ2273" s="61"/>
      <c r="BA2273" s="61"/>
    </row>
    <row r="2274" spans="39:53" x14ac:dyDescent="0.2">
      <c r="AM2274" s="61"/>
      <c r="AN2274" s="61"/>
      <c r="AO2274" s="171"/>
      <c r="AP2274" s="61"/>
      <c r="AQ2274" s="61"/>
      <c r="AR2274" s="61"/>
      <c r="AS2274" s="61"/>
      <c r="AT2274" s="61"/>
      <c r="AU2274" s="61"/>
      <c r="AV2274" s="61"/>
      <c r="AW2274" s="61"/>
      <c r="AX2274" s="61"/>
      <c r="AY2274" s="61"/>
      <c r="AZ2274" s="61"/>
      <c r="BA2274" s="61"/>
    </row>
    <row r="2275" spans="39:53" x14ac:dyDescent="0.2">
      <c r="AM2275" s="61"/>
      <c r="AN2275" s="61"/>
      <c r="AO2275" s="171"/>
      <c r="AP2275" s="61"/>
      <c r="AQ2275" s="61"/>
      <c r="AR2275" s="61"/>
      <c r="AS2275" s="61"/>
      <c r="AT2275" s="61"/>
      <c r="AU2275" s="61"/>
      <c r="AV2275" s="61"/>
      <c r="AW2275" s="61"/>
      <c r="AX2275" s="61"/>
      <c r="AY2275" s="61"/>
      <c r="AZ2275" s="61"/>
      <c r="BA2275" s="61"/>
    </row>
    <row r="2276" spans="39:53" x14ac:dyDescent="0.2">
      <c r="AM2276" s="61"/>
      <c r="AN2276" s="61"/>
      <c r="AO2276" s="171"/>
      <c r="AP2276" s="61"/>
      <c r="AQ2276" s="61"/>
      <c r="AR2276" s="61"/>
      <c r="AS2276" s="61"/>
      <c r="AT2276" s="61"/>
      <c r="AU2276" s="61"/>
      <c r="AV2276" s="61"/>
      <c r="AW2276" s="61"/>
      <c r="AX2276" s="61"/>
      <c r="AY2276" s="61"/>
      <c r="AZ2276" s="61"/>
      <c r="BA2276" s="61"/>
    </row>
    <row r="2277" spans="39:53" x14ac:dyDescent="0.2">
      <c r="AM2277" s="61"/>
      <c r="AN2277" s="61"/>
      <c r="AO2277" s="171"/>
      <c r="AP2277" s="61"/>
      <c r="AQ2277" s="61"/>
      <c r="AR2277" s="61"/>
      <c r="AS2277" s="61"/>
      <c r="AT2277" s="61"/>
      <c r="AU2277" s="61"/>
      <c r="AV2277" s="61"/>
      <c r="AW2277" s="61"/>
      <c r="AX2277" s="61"/>
      <c r="AY2277" s="61"/>
      <c r="AZ2277" s="61"/>
      <c r="BA2277" s="61"/>
    </row>
    <row r="2278" spans="39:53" x14ac:dyDescent="0.2">
      <c r="AM2278" s="61"/>
      <c r="AN2278" s="61"/>
      <c r="AO2278" s="171"/>
      <c r="AP2278" s="61"/>
      <c r="AQ2278" s="61"/>
      <c r="AR2278" s="61"/>
      <c r="AS2278" s="61"/>
      <c r="AT2278" s="61"/>
      <c r="AU2278" s="61"/>
      <c r="AV2278" s="61"/>
      <c r="AW2278" s="61"/>
      <c r="AX2278" s="61"/>
      <c r="AY2278" s="61"/>
      <c r="AZ2278" s="61"/>
      <c r="BA2278" s="61"/>
    </row>
    <row r="2279" spans="39:53" x14ac:dyDescent="0.2">
      <c r="AM2279" s="61"/>
      <c r="AN2279" s="61"/>
      <c r="AO2279" s="171"/>
      <c r="AP2279" s="61"/>
      <c r="AQ2279" s="61"/>
      <c r="AR2279" s="61"/>
      <c r="AS2279" s="61"/>
      <c r="AT2279" s="61"/>
      <c r="AU2279" s="61"/>
      <c r="AV2279" s="61"/>
      <c r="AW2279" s="61"/>
      <c r="AX2279" s="61"/>
      <c r="AY2279" s="61"/>
      <c r="AZ2279" s="61"/>
      <c r="BA2279" s="61"/>
    </row>
    <row r="2280" spans="39:53" x14ac:dyDescent="0.2">
      <c r="AM2280" s="61"/>
      <c r="AN2280" s="61"/>
      <c r="AO2280" s="171"/>
      <c r="AP2280" s="61"/>
      <c r="AQ2280" s="61"/>
      <c r="AR2280" s="61"/>
      <c r="AS2280" s="61"/>
      <c r="AT2280" s="61"/>
      <c r="AU2280" s="61"/>
      <c r="AV2280" s="61"/>
      <c r="AW2280" s="61"/>
      <c r="AX2280" s="61"/>
      <c r="AY2280" s="61"/>
      <c r="AZ2280" s="61"/>
      <c r="BA2280" s="61"/>
    </row>
    <row r="2281" spans="39:53" x14ac:dyDescent="0.2">
      <c r="AM2281" s="61"/>
      <c r="AN2281" s="61"/>
      <c r="AO2281" s="171"/>
      <c r="AP2281" s="61"/>
      <c r="AQ2281" s="61"/>
      <c r="AR2281" s="61"/>
      <c r="AS2281" s="61"/>
      <c r="AT2281" s="61"/>
      <c r="AU2281" s="61"/>
      <c r="AV2281" s="61"/>
      <c r="AW2281" s="61"/>
      <c r="AX2281" s="61"/>
      <c r="AY2281" s="61"/>
      <c r="AZ2281" s="61"/>
      <c r="BA2281" s="61"/>
    </row>
    <row r="2282" spans="39:53" x14ac:dyDescent="0.2">
      <c r="AM2282" s="61"/>
      <c r="AN2282" s="61"/>
      <c r="AO2282" s="171"/>
      <c r="AP2282" s="61"/>
      <c r="AQ2282" s="61"/>
      <c r="AR2282" s="61"/>
      <c r="AS2282" s="61"/>
      <c r="AT2282" s="61"/>
      <c r="AU2282" s="61"/>
      <c r="AV2282" s="61"/>
      <c r="AW2282" s="61"/>
      <c r="AX2282" s="61"/>
      <c r="AY2282" s="61"/>
      <c r="AZ2282" s="61"/>
      <c r="BA2282" s="61"/>
    </row>
    <row r="2283" spans="39:53" x14ac:dyDescent="0.2">
      <c r="AM2283" s="61"/>
      <c r="AN2283" s="61"/>
      <c r="AO2283" s="171"/>
      <c r="AP2283" s="61"/>
      <c r="AQ2283" s="61"/>
      <c r="AR2283" s="61"/>
      <c r="AS2283" s="61"/>
      <c r="AT2283" s="61"/>
      <c r="AU2283" s="61"/>
      <c r="AV2283" s="61"/>
      <c r="AW2283" s="61"/>
      <c r="AX2283" s="61"/>
      <c r="AY2283" s="61"/>
      <c r="AZ2283" s="61"/>
      <c r="BA2283" s="61"/>
    </row>
    <row r="2284" spans="39:53" x14ac:dyDescent="0.2">
      <c r="AM2284" s="61"/>
      <c r="AN2284" s="61"/>
      <c r="AO2284" s="171"/>
      <c r="AP2284" s="61"/>
      <c r="AQ2284" s="61"/>
      <c r="AR2284" s="61"/>
      <c r="AS2284" s="61"/>
      <c r="AT2284" s="61"/>
      <c r="AU2284" s="61"/>
      <c r="AV2284" s="61"/>
      <c r="AW2284" s="61"/>
      <c r="AX2284" s="61"/>
      <c r="AY2284" s="61"/>
      <c r="AZ2284" s="61"/>
      <c r="BA2284" s="61"/>
    </row>
    <row r="2285" spans="39:53" x14ac:dyDescent="0.2">
      <c r="AM2285" s="61"/>
      <c r="AN2285" s="61"/>
      <c r="AO2285" s="171"/>
      <c r="AP2285" s="61"/>
      <c r="AQ2285" s="61"/>
      <c r="AR2285" s="61"/>
      <c r="AS2285" s="61"/>
      <c r="AT2285" s="61"/>
      <c r="AU2285" s="61"/>
      <c r="AV2285" s="61"/>
      <c r="AW2285" s="61"/>
      <c r="AX2285" s="61"/>
      <c r="AY2285" s="61"/>
      <c r="AZ2285" s="61"/>
      <c r="BA2285" s="61"/>
    </row>
    <row r="2286" spans="39:53" x14ac:dyDescent="0.2">
      <c r="AM2286" s="61"/>
      <c r="AN2286" s="61"/>
      <c r="AO2286" s="171"/>
      <c r="AP2286" s="61"/>
      <c r="AQ2286" s="61"/>
      <c r="AR2286" s="61"/>
      <c r="AS2286" s="61"/>
      <c r="AT2286" s="61"/>
      <c r="AU2286" s="61"/>
      <c r="AV2286" s="61"/>
      <c r="AW2286" s="61"/>
      <c r="AX2286" s="61"/>
      <c r="AY2286" s="61"/>
      <c r="AZ2286" s="61"/>
      <c r="BA2286" s="61"/>
    </row>
    <row r="2287" spans="39:53" x14ac:dyDescent="0.2">
      <c r="AM2287" s="61"/>
      <c r="AN2287" s="61"/>
      <c r="AO2287" s="171"/>
      <c r="AP2287" s="61"/>
      <c r="AQ2287" s="61"/>
      <c r="AR2287" s="61"/>
      <c r="AS2287" s="61"/>
      <c r="AT2287" s="61"/>
      <c r="AU2287" s="61"/>
      <c r="AV2287" s="61"/>
      <c r="AW2287" s="61"/>
      <c r="AX2287" s="61"/>
      <c r="AY2287" s="61"/>
      <c r="AZ2287" s="61"/>
      <c r="BA2287" s="61"/>
    </row>
    <row r="2288" spans="39:53" x14ac:dyDescent="0.2">
      <c r="AM2288" s="61"/>
      <c r="AN2288" s="61"/>
      <c r="AO2288" s="171"/>
      <c r="AP2288" s="61"/>
      <c r="AQ2288" s="61"/>
      <c r="AR2288" s="61"/>
      <c r="AS2288" s="61"/>
      <c r="AT2288" s="61"/>
      <c r="AU2288" s="61"/>
      <c r="AV2288" s="61"/>
      <c r="AW2288" s="61"/>
      <c r="AX2288" s="61"/>
      <c r="AY2288" s="61"/>
      <c r="AZ2288" s="61"/>
      <c r="BA2288" s="61"/>
    </row>
    <row r="2289" spans="39:53" x14ac:dyDescent="0.2">
      <c r="AM2289" s="61"/>
      <c r="AN2289" s="61"/>
      <c r="AO2289" s="171"/>
      <c r="AP2289" s="61"/>
      <c r="AQ2289" s="61"/>
      <c r="AR2289" s="61"/>
      <c r="AS2289" s="61"/>
      <c r="AT2289" s="61"/>
      <c r="AU2289" s="61"/>
      <c r="AV2289" s="61"/>
      <c r="AW2289" s="61"/>
      <c r="AX2289" s="61"/>
      <c r="AY2289" s="61"/>
      <c r="AZ2289" s="61"/>
      <c r="BA2289" s="61"/>
    </row>
    <row r="2290" spans="39:53" x14ac:dyDescent="0.2">
      <c r="AM2290" s="61"/>
      <c r="AN2290" s="61"/>
      <c r="AO2290" s="171"/>
      <c r="AP2290" s="61"/>
      <c r="AQ2290" s="61"/>
      <c r="AR2290" s="61"/>
      <c r="AS2290" s="61"/>
      <c r="AT2290" s="61"/>
      <c r="AU2290" s="61"/>
      <c r="AV2290" s="61"/>
      <c r="AW2290" s="61"/>
      <c r="AX2290" s="61"/>
      <c r="AY2290" s="61"/>
      <c r="AZ2290" s="61"/>
      <c r="BA2290" s="61"/>
    </row>
    <row r="2291" spans="39:53" x14ac:dyDescent="0.2">
      <c r="AM2291" s="61"/>
      <c r="AN2291" s="61"/>
      <c r="AO2291" s="171"/>
      <c r="AP2291" s="61"/>
      <c r="AQ2291" s="61"/>
      <c r="AR2291" s="61"/>
      <c r="AS2291" s="61"/>
      <c r="AT2291" s="61"/>
      <c r="AU2291" s="61"/>
      <c r="AV2291" s="61"/>
      <c r="AW2291" s="61"/>
      <c r="AX2291" s="61"/>
      <c r="AY2291" s="61"/>
      <c r="AZ2291" s="61"/>
      <c r="BA2291" s="61"/>
    </row>
    <row r="2292" spans="39:53" x14ac:dyDescent="0.2">
      <c r="AM2292" s="61"/>
      <c r="AN2292" s="61"/>
      <c r="AO2292" s="171"/>
      <c r="AP2292" s="61"/>
      <c r="AQ2292" s="61"/>
      <c r="AR2292" s="61"/>
      <c r="AS2292" s="61"/>
      <c r="AT2292" s="61"/>
      <c r="AU2292" s="61"/>
      <c r="AV2292" s="61"/>
      <c r="AW2292" s="61"/>
      <c r="AX2292" s="61"/>
      <c r="AY2292" s="61"/>
      <c r="AZ2292" s="61"/>
      <c r="BA2292" s="61"/>
    </row>
    <row r="2293" spans="39:53" x14ac:dyDescent="0.2">
      <c r="AM2293" s="61"/>
      <c r="AN2293" s="61"/>
      <c r="AO2293" s="171"/>
      <c r="AP2293" s="61"/>
      <c r="AQ2293" s="61"/>
      <c r="AR2293" s="61"/>
      <c r="AS2293" s="61"/>
      <c r="AT2293" s="61"/>
      <c r="AU2293" s="61"/>
      <c r="AV2293" s="61"/>
      <c r="AW2293" s="61"/>
      <c r="AX2293" s="61"/>
      <c r="AY2293" s="61"/>
      <c r="AZ2293" s="61"/>
      <c r="BA2293" s="61"/>
    </row>
    <row r="2294" spans="39:53" x14ac:dyDescent="0.2">
      <c r="AM2294" s="61"/>
      <c r="AN2294" s="61"/>
      <c r="AO2294" s="171"/>
      <c r="AP2294" s="61"/>
      <c r="AQ2294" s="61"/>
      <c r="AR2294" s="61"/>
      <c r="AS2294" s="61"/>
      <c r="AT2294" s="61"/>
      <c r="AU2294" s="61"/>
      <c r="AV2294" s="61"/>
      <c r="AW2294" s="61"/>
      <c r="AX2294" s="61"/>
      <c r="AY2294" s="61"/>
      <c r="AZ2294" s="61"/>
      <c r="BA2294" s="61"/>
    </row>
    <row r="2295" spans="39:53" x14ac:dyDescent="0.2">
      <c r="AM2295" s="61"/>
      <c r="AN2295" s="61"/>
      <c r="AO2295" s="171"/>
      <c r="AP2295" s="61"/>
      <c r="AQ2295" s="61"/>
      <c r="AR2295" s="61"/>
      <c r="AS2295" s="61"/>
      <c r="AT2295" s="61"/>
      <c r="AU2295" s="61"/>
      <c r="AV2295" s="61"/>
      <c r="AW2295" s="61"/>
      <c r="AX2295" s="61"/>
      <c r="AY2295" s="61"/>
      <c r="AZ2295" s="61"/>
      <c r="BA2295" s="61"/>
    </row>
    <row r="2296" spans="39:53" x14ac:dyDescent="0.2">
      <c r="AM2296" s="61"/>
      <c r="AN2296" s="61"/>
      <c r="AO2296" s="171"/>
      <c r="AP2296" s="61"/>
      <c r="AQ2296" s="61"/>
      <c r="AR2296" s="61"/>
      <c r="AS2296" s="61"/>
      <c r="AT2296" s="61"/>
      <c r="AU2296" s="61"/>
      <c r="AV2296" s="61"/>
      <c r="AW2296" s="61"/>
      <c r="AX2296" s="61"/>
      <c r="AY2296" s="61"/>
      <c r="AZ2296" s="61"/>
      <c r="BA2296" s="61"/>
    </row>
    <row r="2297" spans="39:53" x14ac:dyDescent="0.2">
      <c r="AM2297" s="61"/>
      <c r="AN2297" s="61"/>
      <c r="AO2297" s="171"/>
      <c r="AP2297" s="61"/>
      <c r="AQ2297" s="61"/>
      <c r="AR2297" s="61"/>
      <c r="AS2297" s="61"/>
      <c r="AT2297" s="61"/>
      <c r="AU2297" s="61"/>
      <c r="AV2297" s="61"/>
      <c r="AW2297" s="61"/>
      <c r="AX2297" s="61"/>
      <c r="AY2297" s="61"/>
      <c r="AZ2297" s="61"/>
      <c r="BA2297" s="61"/>
    </row>
    <row r="2298" spans="39:53" x14ac:dyDescent="0.2">
      <c r="AM2298" s="61"/>
      <c r="AN2298" s="61"/>
      <c r="AO2298" s="171"/>
      <c r="AP2298" s="61"/>
      <c r="AQ2298" s="61"/>
      <c r="AR2298" s="61"/>
      <c r="AS2298" s="61"/>
      <c r="AT2298" s="61"/>
      <c r="AU2298" s="61"/>
      <c r="AV2298" s="61"/>
      <c r="AW2298" s="61"/>
      <c r="AX2298" s="61"/>
      <c r="AY2298" s="61"/>
      <c r="AZ2298" s="61"/>
      <c r="BA2298" s="61"/>
    </row>
    <row r="2299" spans="39:53" x14ac:dyDescent="0.2">
      <c r="AM2299" s="61"/>
      <c r="AN2299" s="61"/>
      <c r="AO2299" s="171"/>
      <c r="AP2299" s="61"/>
      <c r="AQ2299" s="61"/>
      <c r="AR2299" s="61"/>
      <c r="AS2299" s="61"/>
      <c r="AT2299" s="61"/>
      <c r="AU2299" s="61"/>
      <c r="AV2299" s="61"/>
      <c r="AW2299" s="61"/>
      <c r="AX2299" s="61"/>
      <c r="AY2299" s="61"/>
      <c r="AZ2299" s="61"/>
      <c r="BA2299" s="61"/>
    </row>
    <row r="2300" spans="39:53" x14ac:dyDescent="0.2">
      <c r="AM2300" s="61"/>
      <c r="AN2300" s="61"/>
      <c r="AO2300" s="171"/>
      <c r="AP2300" s="61"/>
      <c r="AQ2300" s="61"/>
      <c r="AR2300" s="61"/>
      <c r="AS2300" s="61"/>
      <c r="AT2300" s="61"/>
      <c r="AU2300" s="61"/>
      <c r="AV2300" s="61"/>
      <c r="AW2300" s="61"/>
      <c r="AX2300" s="61"/>
      <c r="AY2300" s="61"/>
      <c r="AZ2300" s="61"/>
      <c r="BA2300" s="61"/>
    </row>
    <row r="2301" spans="39:53" x14ac:dyDescent="0.2">
      <c r="AM2301" s="61"/>
      <c r="AN2301" s="61"/>
      <c r="AO2301" s="171"/>
      <c r="AP2301" s="61"/>
      <c r="AQ2301" s="61"/>
      <c r="AR2301" s="61"/>
      <c r="AS2301" s="61"/>
      <c r="AT2301" s="61"/>
      <c r="AU2301" s="61"/>
      <c r="AV2301" s="61"/>
      <c r="AW2301" s="61"/>
      <c r="AX2301" s="61"/>
      <c r="AY2301" s="61"/>
      <c r="AZ2301" s="61"/>
      <c r="BA2301" s="61"/>
    </row>
    <row r="2302" spans="39:53" x14ac:dyDescent="0.2">
      <c r="AM2302" s="61"/>
      <c r="AN2302" s="61"/>
      <c r="AO2302" s="171"/>
      <c r="AP2302" s="61"/>
      <c r="AQ2302" s="61"/>
      <c r="AR2302" s="61"/>
      <c r="AS2302" s="61"/>
      <c r="AT2302" s="61"/>
      <c r="AU2302" s="61"/>
      <c r="AV2302" s="61"/>
      <c r="AW2302" s="61"/>
      <c r="AX2302" s="61"/>
      <c r="AY2302" s="61"/>
      <c r="AZ2302" s="61"/>
      <c r="BA2302" s="61"/>
    </row>
    <row r="2303" spans="39:53" x14ac:dyDescent="0.2">
      <c r="AM2303" s="61"/>
      <c r="AN2303" s="61"/>
      <c r="AO2303" s="171"/>
      <c r="AP2303" s="61"/>
      <c r="AQ2303" s="61"/>
      <c r="AR2303" s="61"/>
      <c r="AS2303" s="61"/>
      <c r="AT2303" s="61"/>
      <c r="AU2303" s="61"/>
      <c r="AV2303" s="61"/>
      <c r="AW2303" s="61"/>
      <c r="AX2303" s="61"/>
      <c r="AY2303" s="61"/>
      <c r="AZ2303" s="61"/>
      <c r="BA2303" s="61"/>
    </row>
    <row r="2304" spans="39:53" x14ac:dyDescent="0.2">
      <c r="AM2304" s="61"/>
      <c r="AN2304" s="61"/>
      <c r="AO2304" s="171"/>
      <c r="AP2304" s="61"/>
      <c r="AQ2304" s="61"/>
      <c r="AR2304" s="61"/>
      <c r="AS2304" s="61"/>
      <c r="AT2304" s="61"/>
      <c r="AU2304" s="61"/>
      <c r="AV2304" s="61"/>
      <c r="AW2304" s="61"/>
      <c r="AX2304" s="61"/>
      <c r="AY2304" s="61"/>
      <c r="AZ2304" s="61"/>
      <c r="BA2304" s="61"/>
    </row>
    <row r="2305" spans="39:53" x14ac:dyDescent="0.2">
      <c r="AM2305" s="61"/>
      <c r="AN2305" s="61"/>
      <c r="AO2305" s="171"/>
      <c r="AP2305" s="61"/>
      <c r="AQ2305" s="61"/>
      <c r="AR2305" s="61"/>
      <c r="AS2305" s="61"/>
      <c r="AT2305" s="61"/>
      <c r="AU2305" s="61"/>
      <c r="AV2305" s="61"/>
      <c r="AW2305" s="61"/>
      <c r="AX2305" s="61"/>
      <c r="AY2305" s="61"/>
      <c r="AZ2305" s="61"/>
      <c r="BA2305" s="61"/>
    </row>
    <row r="2306" spans="39:53" x14ac:dyDescent="0.2">
      <c r="AM2306" s="61"/>
      <c r="AN2306" s="61"/>
      <c r="AO2306" s="171"/>
      <c r="AP2306" s="61"/>
      <c r="AQ2306" s="61"/>
      <c r="AR2306" s="61"/>
      <c r="AS2306" s="61"/>
      <c r="AT2306" s="61"/>
      <c r="AU2306" s="61"/>
      <c r="AV2306" s="61"/>
      <c r="AW2306" s="61"/>
      <c r="AX2306" s="61"/>
      <c r="AY2306" s="61"/>
      <c r="AZ2306" s="61"/>
      <c r="BA2306" s="61"/>
    </row>
    <row r="2307" spans="39:53" x14ac:dyDescent="0.2">
      <c r="AM2307" s="61"/>
      <c r="AN2307" s="61"/>
      <c r="AO2307" s="171"/>
      <c r="AP2307" s="61"/>
      <c r="AQ2307" s="61"/>
      <c r="AR2307" s="61"/>
      <c r="AS2307" s="61"/>
      <c r="AT2307" s="61"/>
      <c r="AU2307" s="61"/>
      <c r="AV2307" s="61"/>
      <c r="AW2307" s="61"/>
      <c r="AX2307" s="61"/>
      <c r="AY2307" s="61"/>
      <c r="AZ2307" s="61"/>
      <c r="BA2307" s="61"/>
    </row>
    <row r="2308" spans="39:53" x14ac:dyDescent="0.2">
      <c r="AM2308" s="61"/>
      <c r="AN2308" s="61"/>
      <c r="AO2308" s="171"/>
      <c r="AP2308" s="61"/>
      <c r="AQ2308" s="61"/>
      <c r="AR2308" s="61"/>
      <c r="AS2308" s="61"/>
      <c r="AT2308" s="61"/>
      <c r="AU2308" s="61"/>
      <c r="AV2308" s="61"/>
      <c r="AW2308" s="61"/>
      <c r="AX2308" s="61"/>
      <c r="AY2308" s="61"/>
      <c r="AZ2308" s="61"/>
      <c r="BA2308" s="61"/>
    </row>
    <row r="2309" spans="39:53" x14ac:dyDescent="0.2">
      <c r="AM2309" s="61"/>
      <c r="AN2309" s="61"/>
      <c r="AO2309" s="171"/>
      <c r="AP2309" s="61"/>
      <c r="AQ2309" s="61"/>
      <c r="AR2309" s="61"/>
      <c r="AS2309" s="61"/>
      <c r="AT2309" s="61"/>
      <c r="AU2309" s="61"/>
      <c r="AV2309" s="61"/>
      <c r="AW2309" s="61"/>
      <c r="AX2309" s="61"/>
      <c r="AY2309" s="61"/>
      <c r="AZ2309" s="61"/>
      <c r="BA2309" s="61"/>
    </row>
    <row r="2310" spans="39:53" x14ac:dyDescent="0.2">
      <c r="AM2310" s="61"/>
      <c r="AN2310" s="61"/>
      <c r="AO2310" s="171"/>
      <c r="AP2310" s="61"/>
      <c r="AQ2310" s="61"/>
      <c r="AR2310" s="61"/>
      <c r="AS2310" s="61"/>
      <c r="AT2310" s="61"/>
      <c r="AU2310" s="61"/>
      <c r="AV2310" s="61"/>
      <c r="AW2310" s="61"/>
      <c r="AX2310" s="61"/>
      <c r="AY2310" s="61"/>
      <c r="AZ2310" s="61"/>
      <c r="BA2310" s="61"/>
    </row>
    <row r="2311" spans="39:53" x14ac:dyDescent="0.2">
      <c r="AM2311" s="61"/>
      <c r="AN2311" s="61"/>
      <c r="AO2311" s="171"/>
      <c r="AP2311" s="61"/>
      <c r="AQ2311" s="61"/>
      <c r="AR2311" s="61"/>
      <c r="AS2311" s="61"/>
      <c r="AT2311" s="61"/>
      <c r="AU2311" s="61"/>
      <c r="AV2311" s="61"/>
      <c r="AW2311" s="61"/>
      <c r="AX2311" s="61"/>
      <c r="AY2311" s="61"/>
      <c r="AZ2311" s="61"/>
      <c r="BA2311" s="61"/>
    </row>
    <row r="2312" spans="39:53" x14ac:dyDescent="0.2">
      <c r="AM2312" s="61"/>
      <c r="AN2312" s="61"/>
      <c r="AO2312" s="171"/>
      <c r="AP2312" s="61"/>
      <c r="AQ2312" s="61"/>
      <c r="AR2312" s="61"/>
      <c r="AS2312" s="61"/>
      <c r="AT2312" s="61"/>
      <c r="AU2312" s="61"/>
      <c r="AV2312" s="61"/>
      <c r="AW2312" s="61"/>
      <c r="AX2312" s="61"/>
      <c r="AY2312" s="61"/>
      <c r="AZ2312" s="61"/>
      <c r="BA2312" s="61"/>
    </row>
    <row r="2313" spans="39:53" x14ac:dyDescent="0.2">
      <c r="AM2313" s="61"/>
      <c r="AN2313" s="61"/>
      <c r="AO2313" s="171"/>
      <c r="AP2313" s="61"/>
      <c r="AQ2313" s="61"/>
      <c r="AR2313" s="61"/>
      <c r="AS2313" s="61"/>
      <c r="AT2313" s="61"/>
      <c r="AU2313" s="61"/>
      <c r="AV2313" s="61"/>
      <c r="AW2313" s="61"/>
      <c r="AX2313" s="61"/>
      <c r="AY2313" s="61"/>
      <c r="AZ2313" s="61"/>
      <c r="BA2313" s="61"/>
    </row>
    <row r="2314" spans="39:53" x14ac:dyDescent="0.2">
      <c r="AM2314" s="61"/>
      <c r="AN2314" s="61"/>
      <c r="AO2314" s="171"/>
      <c r="AP2314" s="61"/>
      <c r="AQ2314" s="61"/>
      <c r="AR2314" s="61"/>
      <c r="AS2314" s="61"/>
      <c r="AT2314" s="61"/>
      <c r="AU2314" s="61"/>
      <c r="AV2314" s="61"/>
      <c r="AW2314" s="61"/>
      <c r="AX2314" s="61"/>
      <c r="AY2314" s="61"/>
      <c r="AZ2314" s="61"/>
      <c r="BA2314" s="61"/>
    </row>
    <row r="2315" spans="39:53" x14ac:dyDescent="0.2">
      <c r="AM2315" s="61"/>
      <c r="AN2315" s="61"/>
      <c r="AO2315" s="171"/>
      <c r="AP2315" s="61"/>
      <c r="AQ2315" s="61"/>
      <c r="AR2315" s="61"/>
      <c r="AS2315" s="61"/>
      <c r="AT2315" s="61"/>
      <c r="AU2315" s="61"/>
      <c r="AV2315" s="61"/>
      <c r="AW2315" s="61"/>
      <c r="AX2315" s="61"/>
      <c r="AY2315" s="61"/>
      <c r="AZ2315" s="61"/>
      <c r="BA2315" s="61"/>
    </row>
    <row r="2316" spans="39:53" x14ac:dyDescent="0.2">
      <c r="AM2316" s="61"/>
      <c r="AN2316" s="61"/>
      <c r="AO2316" s="171"/>
      <c r="AP2316" s="61"/>
      <c r="AQ2316" s="61"/>
      <c r="AR2316" s="61"/>
      <c r="AS2316" s="61"/>
      <c r="AT2316" s="61"/>
      <c r="AU2316" s="61"/>
      <c r="AV2316" s="61"/>
      <c r="AW2316" s="61"/>
      <c r="AX2316" s="61"/>
      <c r="AY2316" s="61"/>
      <c r="AZ2316" s="61"/>
      <c r="BA2316" s="61"/>
    </row>
    <row r="2317" spans="39:53" x14ac:dyDescent="0.2">
      <c r="AM2317" s="61"/>
      <c r="AN2317" s="61"/>
      <c r="AO2317" s="171"/>
      <c r="AP2317" s="61"/>
      <c r="AQ2317" s="61"/>
      <c r="AR2317" s="61"/>
      <c r="AS2317" s="61"/>
      <c r="AT2317" s="61"/>
      <c r="AU2317" s="61"/>
      <c r="AV2317" s="61"/>
      <c r="AW2317" s="61"/>
      <c r="AX2317" s="61"/>
      <c r="AY2317" s="61"/>
      <c r="AZ2317" s="61"/>
      <c r="BA2317" s="61"/>
    </row>
    <row r="2318" spans="39:53" x14ac:dyDescent="0.2">
      <c r="AM2318" s="61"/>
      <c r="AN2318" s="61"/>
      <c r="AO2318" s="171"/>
      <c r="AP2318" s="61"/>
      <c r="AQ2318" s="61"/>
      <c r="AR2318" s="61"/>
      <c r="AS2318" s="61"/>
      <c r="AT2318" s="61"/>
      <c r="AU2318" s="61"/>
      <c r="AV2318" s="61"/>
      <c r="AW2318" s="61"/>
      <c r="AX2318" s="61"/>
      <c r="AY2318" s="61"/>
      <c r="AZ2318" s="61"/>
      <c r="BA2318" s="61"/>
    </row>
    <row r="2319" spans="39:53" x14ac:dyDescent="0.2">
      <c r="AM2319" s="61"/>
      <c r="AN2319" s="61"/>
      <c r="AO2319" s="171"/>
      <c r="AP2319" s="61"/>
      <c r="AQ2319" s="61"/>
      <c r="AR2319" s="61"/>
      <c r="AS2319" s="61"/>
      <c r="AT2319" s="61"/>
      <c r="AU2319" s="61"/>
      <c r="AV2319" s="61"/>
      <c r="AW2319" s="61"/>
      <c r="AX2319" s="61"/>
      <c r="AY2319" s="61"/>
      <c r="AZ2319" s="61"/>
      <c r="BA2319" s="61"/>
    </row>
    <row r="2320" spans="39:53" x14ac:dyDescent="0.2">
      <c r="AM2320" s="61"/>
      <c r="AN2320" s="61"/>
      <c r="AO2320" s="171"/>
      <c r="AP2320" s="61"/>
      <c r="AQ2320" s="61"/>
      <c r="AR2320" s="61"/>
      <c r="AS2320" s="61"/>
      <c r="AT2320" s="61"/>
      <c r="AU2320" s="61"/>
      <c r="AV2320" s="61"/>
      <c r="AW2320" s="61"/>
      <c r="AX2320" s="61"/>
      <c r="AY2320" s="61"/>
      <c r="AZ2320" s="61"/>
      <c r="BA2320" s="61"/>
    </row>
    <row r="2321" spans="39:53" x14ac:dyDescent="0.2">
      <c r="AM2321" s="61"/>
      <c r="AN2321" s="61"/>
      <c r="AO2321" s="171"/>
      <c r="AP2321" s="61"/>
      <c r="AQ2321" s="61"/>
      <c r="AR2321" s="61"/>
      <c r="AS2321" s="61"/>
      <c r="AT2321" s="61"/>
      <c r="AU2321" s="61"/>
      <c r="AV2321" s="61"/>
      <c r="AW2321" s="61"/>
      <c r="AX2321" s="61"/>
      <c r="AY2321" s="61"/>
      <c r="AZ2321" s="61"/>
      <c r="BA2321" s="61"/>
    </row>
    <row r="2322" spans="39:53" x14ac:dyDescent="0.2">
      <c r="AM2322" s="61"/>
      <c r="AN2322" s="61"/>
      <c r="AO2322" s="171"/>
      <c r="AP2322" s="61"/>
      <c r="AQ2322" s="61"/>
      <c r="AR2322" s="61"/>
      <c r="AS2322" s="61"/>
      <c r="AT2322" s="61"/>
      <c r="AU2322" s="61"/>
      <c r="AV2322" s="61"/>
      <c r="AW2322" s="61"/>
      <c r="AX2322" s="61"/>
      <c r="AY2322" s="61"/>
      <c r="AZ2322" s="61"/>
      <c r="BA2322" s="61"/>
    </row>
    <row r="2323" spans="39:53" x14ac:dyDescent="0.2">
      <c r="AM2323" s="61"/>
      <c r="AN2323" s="61"/>
      <c r="AO2323" s="171"/>
      <c r="AP2323" s="61"/>
      <c r="AQ2323" s="61"/>
      <c r="AR2323" s="61"/>
      <c r="AS2323" s="61"/>
      <c r="AT2323" s="61"/>
      <c r="AU2323" s="61"/>
      <c r="AV2323" s="61"/>
      <c r="AW2323" s="61"/>
      <c r="AX2323" s="61"/>
      <c r="AY2323" s="61"/>
      <c r="AZ2323" s="61"/>
      <c r="BA2323" s="61"/>
    </row>
    <row r="2324" spans="39:53" x14ac:dyDescent="0.2">
      <c r="AM2324" s="61"/>
      <c r="AN2324" s="61"/>
      <c r="AO2324" s="171"/>
      <c r="AP2324" s="61"/>
      <c r="AQ2324" s="61"/>
      <c r="AR2324" s="61"/>
      <c r="AS2324" s="61"/>
      <c r="AT2324" s="61"/>
      <c r="AU2324" s="61"/>
      <c r="AV2324" s="61"/>
      <c r="AW2324" s="61"/>
      <c r="AX2324" s="61"/>
      <c r="AY2324" s="61"/>
      <c r="AZ2324" s="61"/>
      <c r="BA2324" s="61"/>
    </row>
    <row r="2325" spans="39:53" x14ac:dyDescent="0.2">
      <c r="AM2325" s="61"/>
      <c r="AN2325" s="61"/>
      <c r="AO2325" s="171"/>
      <c r="AP2325" s="61"/>
      <c r="AQ2325" s="61"/>
      <c r="AR2325" s="61"/>
      <c r="AS2325" s="61"/>
      <c r="AT2325" s="61"/>
      <c r="AU2325" s="61"/>
      <c r="AV2325" s="61"/>
      <c r="AW2325" s="61"/>
      <c r="AX2325" s="61"/>
      <c r="AY2325" s="61"/>
      <c r="AZ2325" s="61"/>
      <c r="BA2325" s="61"/>
    </row>
    <row r="2326" spans="39:53" x14ac:dyDescent="0.2">
      <c r="AM2326" s="61"/>
      <c r="AN2326" s="61"/>
      <c r="AO2326" s="171"/>
      <c r="AP2326" s="61"/>
      <c r="AQ2326" s="61"/>
      <c r="AR2326" s="61"/>
      <c r="AS2326" s="61"/>
      <c r="AT2326" s="61"/>
      <c r="AU2326" s="61"/>
      <c r="AV2326" s="61"/>
      <c r="AW2326" s="61"/>
      <c r="AX2326" s="61"/>
      <c r="AY2326" s="61"/>
      <c r="AZ2326" s="61"/>
      <c r="BA2326" s="61"/>
    </row>
    <row r="2327" spans="39:53" x14ac:dyDescent="0.2">
      <c r="AM2327" s="61"/>
      <c r="AN2327" s="61"/>
      <c r="AO2327" s="171"/>
      <c r="AP2327" s="61"/>
      <c r="AQ2327" s="61"/>
      <c r="AR2327" s="61"/>
      <c r="AS2327" s="61"/>
      <c r="AT2327" s="61"/>
      <c r="AU2327" s="61"/>
      <c r="AV2327" s="61"/>
      <c r="AW2327" s="61"/>
      <c r="AX2327" s="61"/>
      <c r="AY2327" s="61"/>
      <c r="AZ2327" s="61"/>
      <c r="BA2327" s="61"/>
    </row>
    <row r="2328" spans="39:53" x14ac:dyDescent="0.2">
      <c r="AM2328" s="61"/>
      <c r="AN2328" s="61"/>
      <c r="AO2328" s="171"/>
      <c r="AP2328" s="61"/>
      <c r="AQ2328" s="61"/>
      <c r="AR2328" s="61"/>
      <c r="AS2328" s="61"/>
      <c r="AT2328" s="61"/>
      <c r="AU2328" s="61"/>
      <c r="AV2328" s="61"/>
      <c r="AW2328" s="61"/>
      <c r="AX2328" s="61"/>
      <c r="AY2328" s="61"/>
      <c r="AZ2328" s="61"/>
      <c r="BA2328" s="61"/>
    </row>
    <row r="2329" spans="39:53" x14ac:dyDescent="0.2">
      <c r="AM2329" s="61"/>
      <c r="AN2329" s="61"/>
      <c r="AO2329" s="171"/>
      <c r="AP2329" s="61"/>
      <c r="AQ2329" s="61"/>
      <c r="AR2329" s="61"/>
      <c r="AS2329" s="61"/>
      <c r="AT2329" s="61"/>
      <c r="AU2329" s="61"/>
      <c r="AV2329" s="61"/>
      <c r="AW2329" s="61"/>
      <c r="AX2329" s="61"/>
      <c r="AY2329" s="61"/>
      <c r="AZ2329" s="61"/>
      <c r="BA2329" s="61"/>
    </row>
    <row r="2330" spans="39:53" x14ac:dyDescent="0.2">
      <c r="AM2330" s="61"/>
      <c r="AN2330" s="61"/>
      <c r="AO2330" s="171"/>
      <c r="AP2330" s="61"/>
      <c r="AQ2330" s="61"/>
      <c r="AR2330" s="61"/>
      <c r="AS2330" s="61"/>
      <c r="AT2330" s="61"/>
      <c r="AU2330" s="61"/>
      <c r="AV2330" s="61"/>
      <c r="AW2330" s="61"/>
      <c r="AX2330" s="61"/>
      <c r="AY2330" s="61"/>
      <c r="AZ2330" s="61"/>
      <c r="BA2330" s="61"/>
    </row>
    <row r="2331" spans="39:53" x14ac:dyDescent="0.2">
      <c r="AM2331" s="61"/>
      <c r="AN2331" s="61"/>
      <c r="AO2331" s="171"/>
      <c r="AP2331" s="61"/>
      <c r="AQ2331" s="61"/>
      <c r="AR2331" s="61"/>
      <c r="AS2331" s="61"/>
      <c r="AT2331" s="61"/>
      <c r="AU2331" s="61"/>
      <c r="AV2331" s="61"/>
      <c r="AW2331" s="61"/>
      <c r="AX2331" s="61"/>
      <c r="AY2331" s="61"/>
      <c r="AZ2331" s="61"/>
      <c r="BA2331" s="61"/>
    </row>
    <row r="2332" spans="39:53" x14ac:dyDescent="0.2">
      <c r="AM2332" s="61"/>
      <c r="AN2332" s="61"/>
      <c r="AO2332" s="171"/>
      <c r="AP2332" s="61"/>
      <c r="AQ2332" s="61"/>
      <c r="AR2332" s="61"/>
      <c r="AS2332" s="61"/>
      <c r="AT2332" s="61"/>
      <c r="AU2332" s="61"/>
      <c r="AV2332" s="61"/>
      <c r="AW2332" s="61"/>
      <c r="AX2332" s="61"/>
      <c r="AY2332" s="61"/>
      <c r="AZ2332" s="61"/>
      <c r="BA2332" s="61"/>
    </row>
    <row r="2333" spans="39:53" x14ac:dyDescent="0.2">
      <c r="AM2333" s="61"/>
      <c r="AN2333" s="61"/>
      <c r="AO2333" s="171"/>
      <c r="AP2333" s="61"/>
      <c r="AQ2333" s="61"/>
      <c r="AR2333" s="61"/>
      <c r="AS2333" s="61"/>
      <c r="AT2333" s="61"/>
      <c r="AU2333" s="61"/>
      <c r="AV2333" s="61"/>
      <c r="AW2333" s="61"/>
      <c r="AX2333" s="61"/>
      <c r="AY2333" s="61"/>
      <c r="AZ2333" s="61"/>
      <c r="BA2333" s="61"/>
    </row>
    <row r="2334" spans="39:53" x14ac:dyDescent="0.2">
      <c r="AM2334" s="61"/>
      <c r="AN2334" s="61"/>
      <c r="AO2334" s="171"/>
      <c r="AP2334" s="61"/>
      <c r="AQ2334" s="61"/>
      <c r="AR2334" s="61"/>
      <c r="AS2334" s="61"/>
      <c r="AT2334" s="61"/>
      <c r="AU2334" s="61"/>
      <c r="AV2334" s="61"/>
      <c r="AW2334" s="61"/>
      <c r="AX2334" s="61"/>
      <c r="AY2334" s="61"/>
      <c r="AZ2334" s="61"/>
      <c r="BA2334" s="61"/>
    </row>
    <row r="2335" spans="39:53" x14ac:dyDescent="0.2">
      <c r="AM2335" s="61"/>
      <c r="AN2335" s="61"/>
      <c r="AO2335" s="171"/>
      <c r="AP2335" s="61"/>
      <c r="AQ2335" s="61"/>
      <c r="AR2335" s="61"/>
      <c r="AS2335" s="61"/>
      <c r="AT2335" s="61"/>
      <c r="AU2335" s="61"/>
      <c r="AV2335" s="61"/>
      <c r="AW2335" s="61"/>
      <c r="AX2335" s="61"/>
      <c r="AY2335" s="61"/>
      <c r="AZ2335" s="61"/>
      <c r="BA2335" s="61"/>
    </row>
    <row r="2336" spans="39:53" x14ac:dyDescent="0.2">
      <c r="AM2336" s="61"/>
      <c r="AN2336" s="61"/>
      <c r="AO2336" s="171"/>
      <c r="AP2336" s="61"/>
      <c r="AQ2336" s="61"/>
      <c r="AR2336" s="61"/>
      <c r="AS2336" s="61"/>
      <c r="AT2336" s="61"/>
      <c r="AU2336" s="61"/>
      <c r="AV2336" s="61"/>
      <c r="AW2336" s="61"/>
      <c r="AX2336" s="61"/>
      <c r="AY2336" s="61"/>
      <c r="AZ2336" s="61"/>
      <c r="BA2336" s="61"/>
    </row>
    <row r="2337" spans="39:53" x14ac:dyDescent="0.2">
      <c r="AM2337" s="61"/>
      <c r="AN2337" s="61"/>
      <c r="AO2337" s="171"/>
      <c r="AP2337" s="61"/>
      <c r="AQ2337" s="61"/>
      <c r="AR2337" s="61"/>
      <c r="AS2337" s="61"/>
      <c r="AT2337" s="61"/>
      <c r="AU2337" s="61"/>
      <c r="AV2337" s="61"/>
      <c r="AW2337" s="61"/>
      <c r="AX2337" s="61"/>
      <c r="AY2337" s="61"/>
      <c r="AZ2337" s="61"/>
      <c r="BA2337" s="61"/>
    </row>
    <row r="2338" spans="39:53" x14ac:dyDescent="0.2">
      <c r="AM2338" s="61"/>
      <c r="AN2338" s="61"/>
      <c r="AO2338" s="171"/>
      <c r="AP2338" s="61"/>
      <c r="AQ2338" s="61"/>
      <c r="AR2338" s="61"/>
      <c r="AS2338" s="61"/>
      <c r="AT2338" s="61"/>
      <c r="AU2338" s="61"/>
      <c r="AV2338" s="61"/>
      <c r="AW2338" s="61"/>
      <c r="AX2338" s="61"/>
      <c r="AY2338" s="61"/>
      <c r="AZ2338" s="61"/>
      <c r="BA2338" s="61"/>
    </row>
    <row r="2339" spans="39:53" x14ac:dyDescent="0.2">
      <c r="AM2339" s="61"/>
      <c r="AN2339" s="61"/>
      <c r="AO2339" s="171"/>
      <c r="AP2339" s="61"/>
      <c r="AQ2339" s="61"/>
      <c r="AR2339" s="61"/>
      <c r="AS2339" s="61"/>
      <c r="AT2339" s="61"/>
      <c r="AU2339" s="61"/>
      <c r="AV2339" s="61"/>
      <c r="AW2339" s="61"/>
      <c r="AX2339" s="61"/>
      <c r="AY2339" s="61"/>
      <c r="AZ2339" s="61"/>
      <c r="BA2339" s="61"/>
    </row>
    <row r="2340" spans="39:53" x14ac:dyDescent="0.2">
      <c r="AM2340" s="61"/>
      <c r="AN2340" s="61"/>
      <c r="AO2340" s="171"/>
      <c r="AP2340" s="61"/>
      <c r="AQ2340" s="61"/>
      <c r="AR2340" s="61"/>
      <c r="AS2340" s="61"/>
      <c r="AT2340" s="61"/>
      <c r="AU2340" s="61"/>
      <c r="AV2340" s="61"/>
      <c r="AW2340" s="61"/>
      <c r="AX2340" s="61"/>
      <c r="AY2340" s="61"/>
      <c r="AZ2340" s="61"/>
      <c r="BA2340" s="61"/>
    </row>
    <row r="2341" spans="39:53" x14ac:dyDescent="0.2">
      <c r="AM2341" s="61"/>
      <c r="AN2341" s="61"/>
      <c r="AO2341" s="171"/>
      <c r="AP2341" s="61"/>
      <c r="AQ2341" s="61"/>
      <c r="AR2341" s="61"/>
      <c r="AS2341" s="61"/>
      <c r="AT2341" s="61"/>
      <c r="AU2341" s="61"/>
      <c r="AV2341" s="61"/>
      <c r="AW2341" s="61"/>
      <c r="AX2341" s="61"/>
      <c r="AY2341" s="61"/>
      <c r="AZ2341" s="61"/>
      <c r="BA2341" s="61"/>
    </row>
    <row r="2342" spans="39:53" x14ac:dyDescent="0.2">
      <c r="AM2342" s="61"/>
      <c r="AN2342" s="61"/>
      <c r="AO2342" s="171"/>
      <c r="AP2342" s="61"/>
      <c r="AQ2342" s="61"/>
      <c r="AR2342" s="61"/>
      <c r="AS2342" s="61"/>
      <c r="AT2342" s="61"/>
      <c r="AU2342" s="61"/>
      <c r="AV2342" s="61"/>
      <c r="AW2342" s="61"/>
      <c r="AX2342" s="61"/>
      <c r="AY2342" s="61"/>
      <c r="AZ2342" s="61"/>
      <c r="BA2342" s="61"/>
    </row>
    <row r="2343" spans="39:53" x14ac:dyDescent="0.2">
      <c r="AM2343" s="61"/>
      <c r="AN2343" s="61"/>
      <c r="AO2343" s="171"/>
      <c r="AP2343" s="61"/>
      <c r="AQ2343" s="61"/>
      <c r="AR2343" s="61"/>
      <c r="AS2343" s="61"/>
      <c r="AT2343" s="61"/>
      <c r="AU2343" s="61"/>
      <c r="AV2343" s="61"/>
      <c r="AW2343" s="61"/>
      <c r="AX2343" s="61"/>
      <c r="AY2343" s="61"/>
      <c r="AZ2343" s="61"/>
      <c r="BA2343" s="61"/>
    </row>
    <row r="2344" spans="39:53" x14ac:dyDescent="0.2">
      <c r="AM2344" s="61"/>
      <c r="AN2344" s="61"/>
      <c r="AO2344" s="171"/>
      <c r="AP2344" s="61"/>
      <c r="AQ2344" s="61"/>
      <c r="AR2344" s="61"/>
      <c r="AS2344" s="61"/>
      <c r="AT2344" s="61"/>
      <c r="AU2344" s="61"/>
      <c r="AV2344" s="61"/>
      <c r="AW2344" s="61"/>
      <c r="AX2344" s="61"/>
      <c r="AY2344" s="61"/>
      <c r="AZ2344" s="61"/>
      <c r="BA2344" s="61"/>
    </row>
    <row r="2345" spans="39:53" x14ac:dyDescent="0.2">
      <c r="AM2345" s="61"/>
      <c r="AN2345" s="61"/>
      <c r="AO2345" s="171"/>
      <c r="AP2345" s="61"/>
      <c r="AQ2345" s="61"/>
      <c r="AR2345" s="61"/>
      <c r="AS2345" s="61"/>
      <c r="AT2345" s="61"/>
      <c r="AU2345" s="61"/>
      <c r="AV2345" s="61"/>
      <c r="AW2345" s="61"/>
      <c r="AX2345" s="61"/>
      <c r="AY2345" s="61"/>
      <c r="AZ2345" s="61"/>
      <c r="BA2345" s="61"/>
    </row>
    <row r="2346" spans="39:53" x14ac:dyDescent="0.2">
      <c r="AM2346" s="61"/>
      <c r="AN2346" s="61"/>
      <c r="AO2346" s="171"/>
      <c r="AP2346" s="61"/>
      <c r="AQ2346" s="61"/>
      <c r="AR2346" s="61"/>
      <c r="AS2346" s="61"/>
      <c r="AT2346" s="61"/>
      <c r="AU2346" s="61"/>
      <c r="AV2346" s="61"/>
      <c r="AW2346" s="61"/>
      <c r="AX2346" s="61"/>
      <c r="AY2346" s="61"/>
      <c r="AZ2346" s="61"/>
      <c r="BA2346" s="61"/>
    </row>
    <row r="2347" spans="39:53" x14ac:dyDescent="0.2">
      <c r="AM2347" s="61"/>
      <c r="AN2347" s="61"/>
      <c r="AO2347" s="171"/>
      <c r="AP2347" s="61"/>
      <c r="AQ2347" s="61"/>
      <c r="AR2347" s="61"/>
      <c r="AS2347" s="61"/>
      <c r="AT2347" s="61"/>
      <c r="AU2347" s="61"/>
      <c r="AV2347" s="61"/>
      <c r="AW2347" s="61"/>
      <c r="AX2347" s="61"/>
      <c r="AY2347" s="61"/>
      <c r="AZ2347" s="61"/>
      <c r="BA2347" s="61"/>
    </row>
    <row r="2348" spans="39:53" x14ac:dyDescent="0.2">
      <c r="AM2348" s="61"/>
      <c r="AN2348" s="61"/>
      <c r="AO2348" s="171"/>
      <c r="AP2348" s="61"/>
      <c r="AQ2348" s="61"/>
      <c r="AR2348" s="61"/>
      <c r="AS2348" s="61"/>
      <c r="AT2348" s="61"/>
      <c r="AU2348" s="61"/>
      <c r="AV2348" s="61"/>
      <c r="AW2348" s="61"/>
      <c r="AX2348" s="61"/>
      <c r="AY2348" s="61"/>
      <c r="AZ2348" s="61"/>
      <c r="BA2348" s="61"/>
    </row>
    <row r="2349" spans="39:53" x14ac:dyDescent="0.2">
      <c r="AM2349" s="61"/>
      <c r="AN2349" s="61"/>
      <c r="AO2349" s="171"/>
      <c r="AP2349" s="61"/>
      <c r="AQ2349" s="61"/>
      <c r="AR2349" s="61"/>
      <c r="AS2349" s="61"/>
      <c r="AT2349" s="61"/>
      <c r="AU2349" s="61"/>
      <c r="AV2349" s="61"/>
      <c r="AW2349" s="61"/>
      <c r="AX2349" s="61"/>
      <c r="AY2349" s="61"/>
      <c r="AZ2349" s="61"/>
      <c r="BA2349" s="61"/>
    </row>
    <row r="2350" spans="39:53" x14ac:dyDescent="0.2">
      <c r="AM2350" s="61"/>
      <c r="AN2350" s="61"/>
      <c r="AO2350" s="171"/>
      <c r="AP2350" s="61"/>
      <c r="AQ2350" s="61"/>
      <c r="AR2350" s="61"/>
      <c r="AS2350" s="61"/>
      <c r="AT2350" s="61"/>
      <c r="AU2350" s="61"/>
      <c r="AV2350" s="61"/>
      <c r="AW2350" s="61"/>
      <c r="AX2350" s="61"/>
      <c r="AY2350" s="61"/>
      <c r="AZ2350" s="61"/>
      <c r="BA2350" s="61"/>
    </row>
    <row r="2351" spans="39:53" x14ac:dyDescent="0.2">
      <c r="AM2351" s="61"/>
      <c r="AN2351" s="61"/>
      <c r="AO2351" s="171"/>
      <c r="AP2351" s="61"/>
      <c r="AQ2351" s="61"/>
      <c r="AR2351" s="61"/>
      <c r="AS2351" s="61"/>
      <c r="AT2351" s="61"/>
      <c r="AU2351" s="61"/>
      <c r="AV2351" s="61"/>
      <c r="AW2351" s="61"/>
      <c r="AX2351" s="61"/>
      <c r="AY2351" s="61"/>
      <c r="AZ2351" s="61"/>
      <c r="BA2351" s="61"/>
    </row>
    <row r="2352" spans="39:53" x14ac:dyDescent="0.2">
      <c r="AM2352" s="61"/>
      <c r="AN2352" s="61"/>
      <c r="AO2352" s="171"/>
      <c r="AP2352" s="61"/>
      <c r="AQ2352" s="61"/>
      <c r="AR2352" s="61"/>
      <c r="AS2352" s="61"/>
      <c r="AT2352" s="61"/>
      <c r="AU2352" s="61"/>
      <c r="AV2352" s="61"/>
      <c r="AW2352" s="61"/>
      <c r="AX2352" s="61"/>
      <c r="AY2352" s="61"/>
      <c r="AZ2352" s="61"/>
      <c r="BA2352" s="61"/>
    </row>
    <row r="2353" spans="39:53" x14ac:dyDescent="0.2">
      <c r="AM2353" s="61"/>
      <c r="AN2353" s="61"/>
      <c r="AO2353" s="171"/>
      <c r="AP2353" s="61"/>
      <c r="AQ2353" s="61"/>
      <c r="AR2353" s="61"/>
      <c r="AS2353" s="61"/>
      <c r="AT2353" s="61"/>
      <c r="AU2353" s="61"/>
      <c r="AV2353" s="61"/>
      <c r="AW2353" s="61"/>
      <c r="AX2353" s="61"/>
      <c r="AY2353" s="61"/>
      <c r="AZ2353" s="61"/>
      <c r="BA2353" s="61"/>
    </row>
    <row r="2354" spans="39:53" x14ac:dyDescent="0.2">
      <c r="AM2354" s="61"/>
      <c r="AN2354" s="61"/>
      <c r="AO2354" s="171"/>
      <c r="AP2354" s="61"/>
      <c r="AQ2354" s="61"/>
      <c r="AR2354" s="61"/>
      <c r="AS2354" s="61"/>
      <c r="AT2354" s="61"/>
      <c r="AU2354" s="61"/>
      <c r="AV2354" s="61"/>
      <c r="AW2354" s="61"/>
      <c r="AX2354" s="61"/>
      <c r="AY2354" s="61"/>
      <c r="AZ2354" s="61"/>
      <c r="BA2354" s="61"/>
    </row>
    <row r="2355" spans="39:53" x14ac:dyDescent="0.2">
      <c r="AM2355" s="61"/>
      <c r="AN2355" s="61"/>
      <c r="AO2355" s="171"/>
      <c r="AP2355" s="61"/>
      <c r="AQ2355" s="61"/>
      <c r="AR2355" s="61"/>
      <c r="AS2355" s="61"/>
      <c r="AT2355" s="61"/>
      <c r="AU2355" s="61"/>
      <c r="AV2355" s="61"/>
      <c r="AW2355" s="61"/>
      <c r="AX2355" s="61"/>
      <c r="AY2355" s="61"/>
      <c r="AZ2355" s="61"/>
      <c r="BA2355" s="61"/>
    </row>
    <row r="2356" spans="39:53" x14ac:dyDescent="0.2">
      <c r="AM2356" s="61"/>
      <c r="AN2356" s="61"/>
      <c r="AO2356" s="171"/>
      <c r="AP2356" s="61"/>
      <c r="AQ2356" s="61"/>
      <c r="AR2356" s="61"/>
      <c r="AS2356" s="61"/>
      <c r="AT2356" s="61"/>
      <c r="AU2356" s="61"/>
      <c r="AV2356" s="61"/>
      <c r="AW2356" s="61"/>
      <c r="AX2356" s="61"/>
      <c r="AY2356" s="61"/>
      <c r="AZ2356" s="61"/>
      <c r="BA2356" s="61"/>
    </row>
    <row r="2357" spans="39:53" x14ac:dyDescent="0.2">
      <c r="AM2357" s="61"/>
      <c r="AN2357" s="61"/>
      <c r="AO2357" s="171"/>
      <c r="AP2357" s="61"/>
      <c r="AQ2357" s="61"/>
      <c r="AR2357" s="61"/>
      <c r="AS2357" s="61"/>
      <c r="AT2357" s="61"/>
      <c r="AU2357" s="61"/>
      <c r="AV2357" s="61"/>
      <c r="AW2357" s="61"/>
      <c r="AX2357" s="61"/>
      <c r="AY2357" s="61"/>
      <c r="AZ2357" s="61"/>
      <c r="BA2357" s="61"/>
    </row>
    <row r="2358" spans="39:53" x14ac:dyDescent="0.2">
      <c r="AM2358" s="61"/>
      <c r="AN2358" s="61"/>
      <c r="AO2358" s="171"/>
      <c r="AP2358" s="61"/>
      <c r="AQ2358" s="61"/>
      <c r="AR2358" s="61"/>
      <c r="AS2358" s="61"/>
      <c r="AT2358" s="61"/>
      <c r="AU2358" s="61"/>
      <c r="AV2358" s="61"/>
      <c r="AW2358" s="61"/>
      <c r="AX2358" s="61"/>
      <c r="AY2358" s="61"/>
      <c r="AZ2358" s="61"/>
      <c r="BA2358" s="61"/>
    </row>
    <row r="2359" spans="39:53" x14ac:dyDescent="0.2">
      <c r="AM2359" s="61"/>
      <c r="AN2359" s="61"/>
      <c r="AO2359" s="171"/>
      <c r="AP2359" s="61"/>
      <c r="AQ2359" s="61"/>
      <c r="AR2359" s="61"/>
      <c r="AS2359" s="61"/>
      <c r="AT2359" s="61"/>
      <c r="AU2359" s="61"/>
      <c r="AV2359" s="61"/>
      <c r="AW2359" s="61"/>
      <c r="AX2359" s="61"/>
      <c r="AY2359" s="61"/>
      <c r="AZ2359" s="61"/>
      <c r="BA2359" s="61"/>
    </row>
    <row r="2360" spans="39:53" x14ac:dyDescent="0.2">
      <c r="AM2360" s="61"/>
      <c r="AN2360" s="61"/>
      <c r="AO2360" s="171"/>
      <c r="AP2360" s="61"/>
      <c r="AQ2360" s="61"/>
      <c r="AR2360" s="61"/>
      <c r="AS2360" s="61"/>
      <c r="AT2360" s="61"/>
      <c r="AU2360" s="61"/>
      <c r="AV2360" s="61"/>
      <c r="AW2360" s="61"/>
      <c r="AX2360" s="61"/>
      <c r="AY2360" s="61"/>
      <c r="AZ2360" s="61"/>
      <c r="BA2360" s="61"/>
    </row>
    <row r="2361" spans="39:53" x14ac:dyDescent="0.2">
      <c r="AM2361" s="61"/>
      <c r="AN2361" s="61"/>
      <c r="AO2361" s="171"/>
      <c r="AP2361" s="61"/>
      <c r="AQ2361" s="61"/>
      <c r="AR2361" s="61"/>
      <c r="AS2361" s="61"/>
      <c r="AT2361" s="61"/>
      <c r="AU2361" s="61"/>
      <c r="AV2361" s="61"/>
      <c r="AW2361" s="61"/>
      <c r="AX2361" s="61"/>
      <c r="AY2361" s="61"/>
      <c r="AZ2361" s="61"/>
      <c r="BA2361" s="61"/>
    </row>
    <row r="2362" spans="39:53" x14ac:dyDescent="0.2">
      <c r="AM2362" s="61"/>
      <c r="AN2362" s="61"/>
      <c r="AO2362" s="171"/>
      <c r="AP2362" s="61"/>
      <c r="AQ2362" s="61"/>
      <c r="AR2362" s="61"/>
      <c r="AS2362" s="61"/>
      <c r="AT2362" s="61"/>
      <c r="AU2362" s="61"/>
      <c r="AV2362" s="61"/>
      <c r="AW2362" s="61"/>
      <c r="AX2362" s="61"/>
      <c r="AY2362" s="61"/>
      <c r="AZ2362" s="61"/>
      <c r="BA2362" s="61"/>
    </row>
    <row r="2363" spans="39:53" x14ac:dyDescent="0.2">
      <c r="AM2363" s="61"/>
      <c r="AN2363" s="61"/>
      <c r="AO2363" s="171"/>
      <c r="AP2363" s="61"/>
      <c r="AQ2363" s="61"/>
      <c r="AR2363" s="61"/>
      <c r="AS2363" s="61"/>
      <c r="AT2363" s="61"/>
      <c r="AU2363" s="61"/>
      <c r="AV2363" s="61"/>
      <c r="AW2363" s="61"/>
      <c r="AX2363" s="61"/>
      <c r="AY2363" s="61"/>
      <c r="AZ2363" s="61"/>
      <c r="BA2363" s="61"/>
    </row>
    <row r="2364" spans="39:53" x14ac:dyDescent="0.2">
      <c r="AM2364" s="61"/>
      <c r="AN2364" s="61"/>
      <c r="AO2364" s="171"/>
      <c r="AP2364" s="61"/>
      <c r="AQ2364" s="61"/>
      <c r="AR2364" s="61"/>
      <c r="AS2364" s="61"/>
      <c r="AT2364" s="61"/>
      <c r="AU2364" s="61"/>
      <c r="AV2364" s="61"/>
      <c r="AW2364" s="61"/>
      <c r="AX2364" s="61"/>
      <c r="AY2364" s="61"/>
      <c r="AZ2364" s="61"/>
      <c r="BA2364" s="61"/>
    </row>
    <row r="2365" spans="39:53" x14ac:dyDescent="0.2">
      <c r="AM2365" s="61"/>
      <c r="AN2365" s="61"/>
      <c r="AO2365" s="171"/>
      <c r="AP2365" s="61"/>
      <c r="AQ2365" s="61"/>
      <c r="AR2365" s="61"/>
      <c r="AS2365" s="61"/>
      <c r="AT2365" s="61"/>
      <c r="AU2365" s="61"/>
      <c r="AV2365" s="61"/>
      <c r="AW2365" s="61"/>
      <c r="AX2365" s="61"/>
      <c r="AY2365" s="61"/>
      <c r="AZ2365" s="61"/>
      <c r="BA2365" s="61"/>
    </row>
    <row r="2366" spans="39:53" x14ac:dyDescent="0.2">
      <c r="AM2366" s="61"/>
      <c r="AN2366" s="61"/>
      <c r="AO2366" s="171"/>
      <c r="AP2366" s="61"/>
      <c r="AQ2366" s="61"/>
      <c r="AR2366" s="61"/>
      <c r="AS2366" s="61"/>
      <c r="AT2366" s="61"/>
      <c r="AU2366" s="61"/>
      <c r="AV2366" s="61"/>
      <c r="AW2366" s="61"/>
      <c r="AX2366" s="61"/>
      <c r="AY2366" s="61"/>
      <c r="AZ2366" s="61"/>
      <c r="BA2366" s="61"/>
    </row>
    <row r="2367" spans="39:53" x14ac:dyDescent="0.2">
      <c r="AM2367" s="61"/>
      <c r="AN2367" s="61"/>
      <c r="AO2367" s="171"/>
      <c r="AP2367" s="61"/>
      <c r="AQ2367" s="61"/>
      <c r="AR2367" s="61"/>
      <c r="AS2367" s="61"/>
      <c r="AT2367" s="61"/>
      <c r="AU2367" s="61"/>
      <c r="AV2367" s="61"/>
      <c r="AW2367" s="61"/>
      <c r="AX2367" s="61"/>
      <c r="AY2367" s="61"/>
      <c r="AZ2367" s="61"/>
      <c r="BA2367" s="61"/>
    </row>
    <row r="2368" spans="39:53" x14ac:dyDescent="0.2">
      <c r="AM2368" s="61"/>
      <c r="AN2368" s="61"/>
      <c r="AO2368" s="171"/>
      <c r="AP2368" s="61"/>
      <c r="AQ2368" s="61"/>
      <c r="AR2368" s="61"/>
      <c r="AS2368" s="61"/>
      <c r="AT2368" s="61"/>
      <c r="AU2368" s="61"/>
      <c r="AV2368" s="61"/>
      <c r="AW2368" s="61"/>
      <c r="AX2368" s="61"/>
      <c r="AY2368" s="61"/>
      <c r="AZ2368" s="61"/>
      <c r="BA2368" s="61"/>
    </row>
    <row r="2369" spans="39:53" x14ac:dyDescent="0.2">
      <c r="AM2369" s="61"/>
      <c r="AN2369" s="61"/>
      <c r="AO2369" s="171"/>
      <c r="AP2369" s="61"/>
      <c r="AQ2369" s="61"/>
      <c r="AR2369" s="61"/>
      <c r="AS2369" s="61"/>
      <c r="AT2369" s="61"/>
      <c r="AU2369" s="61"/>
      <c r="AV2369" s="61"/>
      <c r="AW2369" s="61"/>
      <c r="AX2369" s="61"/>
      <c r="AY2369" s="61"/>
      <c r="AZ2369" s="61"/>
      <c r="BA2369" s="61"/>
    </row>
    <row r="2370" spans="39:53" x14ac:dyDescent="0.2">
      <c r="AM2370" s="61"/>
      <c r="AN2370" s="61"/>
      <c r="AO2370" s="171"/>
      <c r="AP2370" s="61"/>
      <c r="AQ2370" s="61"/>
      <c r="AR2370" s="61"/>
      <c r="AS2370" s="61"/>
      <c r="AT2370" s="61"/>
      <c r="AU2370" s="61"/>
      <c r="AV2370" s="61"/>
      <c r="AW2370" s="61"/>
      <c r="AX2370" s="61"/>
      <c r="AY2370" s="61"/>
      <c r="AZ2370" s="61"/>
      <c r="BA2370" s="61"/>
    </row>
    <row r="2371" spans="39:53" x14ac:dyDescent="0.2">
      <c r="AM2371" s="61"/>
      <c r="AN2371" s="61"/>
      <c r="AO2371" s="171"/>
      <c r="AP2371" s="61"/>
      <c r="AQ2371" s="61"/>
      <c r="AR2371" s="61"/>
      <c r="AS2371" s="61"/>
      <c r="AT2371" s="61"/>
      <c r="AU2371" s="61"/>
      <c r="AV2371" s="61"/>
      <c r="AW2371" s="61"/>
      <c r="AX2371" s="61"/>
      <c r="AY2371" s="61"/>
      <c r="AZ2371" s="61"/>
      <c r="BA2371" s="61"/>
    </row>
    <row r="2372" spans="39:53" x14ac:dyDescent="0.2">
      <c r="AM2372" s="61"/>
      <c r="AN2372" s="61"/>
      <c r="AO2372" s="171"/>
      <c r="AP2372" s="61"/>
      <c r="AQ2372" s="61"/>
      <c r="AR2372" s="61"/>
      <c r="AS2372" s="61"/>
      <c r="AT2372" s="61"/>
      <c r="AU2372" s="61"/>
      <c r="AV2372" s="61"/>
      <c r="AW2372" s="61"/>
      <c r="AX2372" s="61"/>
      <c r="AY2372" s="61"/>
      <c r="AZ2372" s="61"/>
      <c r="BA2372" s="61"/>
    </row>
    <row r="2373" spans="39:53" x14ac:dyDescent="0.2">
      <c r="AM2373" s="61"/>
      <c r="AN2373" s="61"/>
      <c r="AO2373" s="171"/>
      <c r="AP2373" s="61"/>
      <c r="AQ2373" s="61"/>
      <c r="AR2373" s="61"/>
      <c r="AS2373" s="61"/>
      <c r="AT2373" s="61"/>
      <c r="AU2373" s="61"/>
      <c r="AV2373" s="61"/>
      <c r="AW2373" s="61"/>
      <c r="AX2373" s="61"/>
      <c r="AY2373" s="61"/>
      <c r="AZ2373" s="61"/>
      <c r="BA2373" s="61"/>
    </row>
    <row r="2374" spans="39:53" x14ac:dyDescent="0.2">
      <c r="AM2374" s="61"/>
      <c r="AN2374" s="61"/>
      <c r="AO2374" s="171"/>
      <c r="AP2374" s="61"/>
      <c r="AQ2374" s="61"/>
      <c r="AR2374" s="61"/>
      <c r="AS2374" s="61"/>
      <c r="AT2374" s="61"/>
      <c r="AU2374" s="61"/>
      <c r="AV2374" s="61"/>
      <c r="AW2374" s="61"/>
      <c r="AX2374" s="61"/>
      <c r="AY2374" s="61"/>
      <c r="AZ2374" s="61"/>
      <c r="BA2374" s="61"/>
    </row>
    <row r="2375" spans="39:53" x14ac:dyDescent="0.2">
      <c r="AM2375" s="61"/>
      <c r="AN2375" s="61"/>
      <c r="AO2375" s="171"/>
      <c r="AP2375" s="61"/>
      <c r="AQ2375" s="61"/>
      <c r="AR2375" s="61"/>
      <c r="AS2375" s="61"/>
      <c r="AT2375" s="61"/>
      <c r="AU2375" s="61"/>
      <c r="AV2375" s="61"/>
      <c r="AW2375" s="61"/>
      <c r="AX2375" s="61"/>
      <c r="AY2375" s="61"/>
      <c r="AZ2375" s="61"/>
      <c r="BA2375" s="61"/>
    </row>
    <row r="2376" spans="39:53" x14ac:dyDescent="0.2">
      <c r="AM2376" s="61"/>
      <c r="AN2376" s="61"/>
      <c r="AO2376" s="171"/>
      <c r="AP2376" s="61"/>
      <c r="AQ2376" s="61"/>
      <c r="AR2376" s="61"/>
      <c r="AS2376" s="61"/>
      <c r="AT2376" s="61"/>
      <c r="AU2376" s="61"/>
      <c r="AV2376" s="61"/>
      <c r="AW2376" s="61"/>
      <c r="AX2376" s="61"/>
      <c r="AY2376" s="61"/>
      <c r="AZ2376" s="61"/>
      <c r="BA2376" s="61"/>
    </row>
    <row r="2377" spans="39:53" x14ac:dyDescent="0.2">
      <c r="AM2377" s="61"/>
      <c r="AN2377" s="61"/>
      <c r="AO2377" s="171"/>
      <c r="AP2377" s="61"/>
      <c r="AQ2377" s="61"/>
      <c r="AR2377" s="61"/>
      <c r="AS2377" s="61"/>
      <c r="AT2377" s="61"/>
      <c r="AU2377" s="61"/>
      <c r="AV2377" s="61"/>
      <c r="AW2377" s="61"/>
      <c r="AX2377" s="61"/>
      <c r="AY2377" s="61"/>
      <c r="AZ2377" s="61"/>
      <c r="BA2377" s="61"/>
    </row>
    <row r="2378" spans="39:53" x14ac:dyDescent="0.2">
      <c r="AM2378" s="61"/>
      <c r="AN2378" s="61"/>
      <c r="AO2378" s="171"/>
      <c r="AP2378" s="61"/>
      <c r="AQ2378" s="61"/>
      <c r="AR2378" s="61"/>
      <c r="AS2378" s="61"/>
      <c r="AT2378" s="61"/>
      <c r="AU2378" s="61"/>
      <c r="AV2378" s="61"/>
      <c r="AW2378" s="61"/>
      <c r="AX2378" s="61"/>
      <c r="AY2378" s="61"/>
      <c r="AZ2378" s="61"/>
      <c r="BA2378" s="61"/>
    </row>
    <row r="2379" spans="39:53" x14ac:dyDescent="0.2">
      <c r="AM2379" s="61"/>
      <c r="AN2379" s="61"/>
      <c r="AO2379" s="171"/>
      <c r="AP2379" s="61"/>
      <c r="AQ2379" s="61"/>
      <c r="AR2379" s="61"/>
      <c r="AS2379" s="61"/>
      <c r="AT2379" s="61"/>
      <c r="AU2379" s="61"/>
      <c r="AV2379" s="61"/>
      <c r="AW2379" s="61"/>
      <c r="AX2379" s="61"/>
      <c r="AY2379" s="61"/>
      <c r="AZ2379" s="61"/>
      <c r="BA2379" s="61"/>
    </row>
    <row r="2380" spans="39:53" x14ac:dyDescent="0.2">
      <c r="AM2380" s="61"/>
      <c r="AN2380" s="61"/>
      <c r="AO2380" s="171"/>
      <c r="AP2380" s="61"/>
      <c r="AQ2380" s="61"/>
      <c r="AR2380" s="61"/>
      <c r="AS2380" s="61"/>
      <c r="AT2380" s="61"/>
      <c r="AU2380" s="61"/>
      <c r="AV2380" s="61"/>
      <c r="AW2380" s="61"/>
      <c r="AX2380" s="61"/>
      <c r="AY2380" s="61"/>
      <c r="AZ2380" s="61"/>
      <c r="BA2380" s="61"/>
    </row>
    <row r="2381" spans="39:53" x14ac:dyDescent="0.2">
      <c r="AM2381" s="61"/>
      <c r="AN2381" s="61"/>
      <c r="AO2381" s="171"/>
      <c r="AP2381" s="61"/>
      <c r="AQ2381" s="61"/>
      <c r="AR2381" s="61"/>
      <c r="AS2381" s="61"/>
      <c r="AT2381" s="61"/>
      <c r="AU2381" s="61"/>
      <c r="AV2381" s="61"/>
      <c r="AW2381" s="61"/>
      <c r="AX2381" s="61"/>
      <c r="AY2381" s="61"/>
      <c r="AZ2381" s="61"/>
      <c r="BA2381" s="61"/>
    </row>
    <row r="2382" spans="39:53" x14ac:dyDescent="0.2">
      <c r="AM2382" s="61"/>
      <c r="AN2382" s="61"/>
      <c r="AO2382" s="171"/>
      <c r="AP2382" s="61"/>
      <c r="AQ2382" s="61"/>
      <c r="AR2382" s="61"/>
      <c r="AS2382" s="61"/>
      <c r="AT2382" s="61"/>
      <c r="AU2382" s="61"/>
      <c r="AV2382" s="61"/>
      <c r="AW2382" s="61"/>
      <c r="AX2382" s="61"/>
      <c r="AY2382" s="61"/>
      <c r="AZ2382" s="61"/>
      <c r="BA2382" s="61"/>
    </row>
    <row r="2383" spans="39:53" x14ac:dyDescent="0.2">
      <c r="AM2383" s="61"/>
      <c r="AN2383" s="61"/>
      <c r="AO2383" s="171"/>
      <c r="AP2383" s="61"/>
      <c r="AQ2383" s="61"/>
      <c r="AR2383" s="61"/>
      <c r="AS2383" s="61"/>
      <c r="AT2383" s="61"/>
      <c r="AU2383" s="61"/>
      <c r="AV2383" s="61"/>
      <c r="AW2383" s="61"/>
      <c r="AX2383" s="61"/>
      <c r="AY2383" s="61"/>
      <c r="AZ2383" s="61"/>
      <c r="BA2383" s="61"/>
    </row>
    <row r="2384" spans="39:53" x14ac:dyDescent="0.2">
      <c r="AM2384" s="61"/>
      <c r="AN2384" s="61"/>
      <c r="AO2384" s="171"/>
      <c r="AP2384" s="61"/>
      <c r="AQ2384" s="61"/>
      <c r="AR2384" s="61"/>
      <c r="AS2384" s="61"/>
      <c r="AT2384" s="61"/>
      <c r="AU2384" s="61"/>
      <c r="AV2384" s="61"/>
      <c r="AW2384" s="61"/>
      <c r="AX2384" s="61"/>
      <c r="AY2384" s="61"/>
      <c r="AZ2384" s="61"/>
      <c r="BA2384" s="61"/>
    </row>
    <row r="2385" spans="39:53" x14ac:dyDescent="0.2">
      <c r="AM2385" s="61"/>
      <c r="AN2385" s="61"/>
      <c r="AO2385" s="171"/>
      <c r="AP2385" s="61"/>
      <c r="AQ2385" s="61"/>
      <c r="AR2385" s="61"/>
      <c r="AS2385" s="61"/>
      <c r="AT2385" s="61"/>
      <c r="AU2385" s="61"/>
      <c r="AV2385" s="61"/>
      <c r="AW2385" s="61"/>
      <c r="AX2385" s="61"/>
      <c r="AY2385" s="61"/>
      <c r="AZ2385" s="61"/>
      <c r="BA2385" s="61"/>
    </row>
    <row r="2386" spans="39:53" x14ac:dyDescent="0.2">
      <c r="AM2386" s="61"/>
      <c r="AN2386" s="61"/>
      <c r="AO2386" s="171"/>
      <c r="AP2386" s="61"/>
      <c r="AQ2386" s="61"/>
      <c r="AR2386" s="61"/>
      <c r="AS2386" s="61"/>
      <c r="AT2386" s="61"/>
      <c r="AU2386" s="61"/>
      <c r="AV2386" s="61"/>
      <c r="AW2386" s="61"/>
      <c r="AX2386" s="61"/>
      <c r="AY2386" s="61"/>
      <c r="AZ2386" s="61"/>
      <c r="BA2386" s="61"/>
    </row>
    <row r="2387" spans="39:53" x14ac:dyDescent="0.2">
      <c r="AM2387" s="61"/>
      <c r="AN2387" s="61"/>
      <c r="AO2387" s="171"/>
      <c r="AP2387" s="61"/>
      <c r="AQ2387" s="61"/>
      <c r="AR2387" s="61"/>
      <c r="AS2387" s="61"/>
      <c r="AT2387" s="61"/>
      <c r="AU2387" s="61"/>
      <c r="AV2387" s="61"/>
      <c r="AW2387" s="61"/>
      <c r="AX2387" s="61"/>
      <c r="AY2387" s="61"/>
      <c r="AZ2387" s="61"/>
      <c r="BA2387" s="61"/>
    </row>
    <row r="2388" spans="39:53" x14ac:dyDescent="0.2">
      <c r="AM2388" s="61"/>
      <c r="AN2388" s="61"/>
      <c r="AO2388" s="171"/>
      <c r="AP2388" s="61"/>
      <c r="AQ2388" s="61"/>
      <c r="AR2388" s="61"/>
      <c r="AS2388" s="61"/>
      <c r="AT2388" s="61"/>
      <c r="AU2388" s="61"/>
      <c r="AV2388" s="61"/>
      <c r="AW2388" s="61"/>
      <c r="AX2388" s="61"/>
      <c r="AY2388" s="61"/>
      <c r="AZ2388" s="61"/>
      <c r="BA2388" s="61"/>
    </row>
    <row r="2389" spans="39:53" x14ac:dyDescent="0.2">
      <c r="AM2389" s="61"/>
      <c r="AN2389" s="61"/>
      <c r="AO2389" s="171"/>
      <c r="AP2389" s="61"/>
      <c r="AQ2389" s="61"/>
      <c r="AR2389" s="61"/>
      <c r="AS2389" s="61"/>
      <c r="AT2389" s="61"/>
      <c r="AU2389" s="61"/>
      <c r="AV2389" s="61"/>
      <c r="AW2389" s="61"/>
      <c r="AX2389" s="61"/>
      <c r="AY2389" s="61"/>
      <c r="AZ2389" s="61"/>
      <c r="BA2389" s="61"/>
    </row>
    <row r="2390" spans="39:53" x14ac:dyDescent="0.2">
      <c r="AM2390" s="61"/>
      <c r="AN2390" s="61"/>
      <c r="AO2390" s="171"/>
      <c r="AP2390" s="61"/>
      <c r="AQ2390" s="61"/>
      <c r="AR2390" s="61"/>
      <c r="AS2390" s="61"/>
      <c r="AT2390" s="61"/>
      <c r="AU2390" s="61"/>
      <c r="AV2390" s="61"/>
      <c r="AW2390" s="61"/>
      <c r="AX2390" s="61"/>
      <c r="AY2390" s="61"/>
      <c r="AZ2390" s="61"/>
      <c r="BA2390" s="61"/>
    </row>
    <row r="2391" spans="39:53" x14ac:dyDescent="0.2">
      <c r="AM2391" s="61"/>
      <c r="AN2391" s="61"/>
      <c r="AO2391" s="171"/>
      <c r="AP2391" s="61"/>
      <c r="AQ2391" s="61"/>
      <c r="AR2391" s="61"/>
      <c r="AS2391" s="61"/>
      <c r="AT2391" s="61"/>
      <c r="AU2391" s="61"/>
      <c r="AV2391" s="61"/>
      <c r="AW2391" s="61"/>
      <c r="AX2391" s="61"/>
      <c r="AY2391" s="61"/>
      <c r="AZ2391" s="61"/>
      <c r="BA2391" s="61"/>
    </row>
    <row r="2392" spans="39:53" x14ac:dyDescent="0.2">
      <c r="AM2392" s="61"/>
      <c r="AN2392" s="61"/>
      <c r="AO2392" s="171"/>
      <c r="AP2392" s="61"/>
      <c r="AQ2392" s="61"/>
      <c r="AR2392" s="61"/>
      <c r="AS2392" s="61"/>
      <c r="AT2392" s="61"/>
      <c r="AU2392" s="61"/>
      <c r="AV2392" s="61"/>
      <c r="AW2392" s="61"/>
      <c r="AX2392" s="61"/>
      <c r="AY2392" s="61"/>
      <c r="AZ2392" s="61"/>
      <c r="BA2392" s="61"/>
    </row>
    <row r="2393" spans="39:53" x14ac:dyDescent="0.2">
      <c r="AM2393" s="61"/>
      <c r="AN2393" s="61"/>
      <c r="AO2393" s="171"/>
      <c r="AP2393" s="61"/>
      <c r="AQ2393" s="61"/>
      <c r="AR2393" s="61"/>
      <c r="AS2393" s="61"/>
      <c r="AT2393" s="61"/>
      <c r="AU2393" s="61"/>
      <c r="AV2393" s="61"/>
      <c r="AW2393" s="61"/>
      <c r="AX2393" s="61"/>
      <c r="AY2393" s="61"/>
      <c r="AZ2393" s="61"/>
      <c r="BA2393" s="61"/>
    </row>
    <row r="2394" spans="39:53" x14ac:dyDescent="0.2">
      <c r="AM2394" s="61"/>
      <c r="AN2394" s="61"/>
      <c r="AO2394" s="171"/>
      <c r="AP2394" s="61"/>
      <c r="AQ2394" s="61"/>
      <c r="AR2394" s="61"/>
      <c r="AS2394" s="61"/>
      <c r="AT2394" s="61"/>
      <c r="AU2394" s="61"/>
      <c r="AV2394" s="61"/>
      <c r="AW2394" s="61"/>
      <c r="AX2394" s="61"/>
      <c r="AY2394" s="61"/>
      <c r="AZ2394" s="61"/>
      <c r="BA2394" s="61"/>
    </row>
    <row r="2395" spans="39:53" x14ac:dyDescent="0.2">
      <c r="AM2395" s="61"/>
      <c r="AN2395" s="61"/>
      <c r="AO2395" s="171"/>
      <c r="AP2395" s="61"/>
      <c r="AQ2395" s="61"/>
      <c r="AR2395" s="61"/>
      <c r="AS2395" s="61"/>
      <c r="AT2395" s="61"/>
      <c r="AU2395" s="61"/>
      <c r="AV2395" s="61"/>
      <c r="AW2395" s="61"/>
      <c r="AX2395" s="61"/>
      <c r="AY2395" s="61"/>
      <c r="AZ2395" s="61"/>
      <c r="BA2395" s="61"/>
    </row>
    <row r="2396" spans="39:53" x14ac:dyDescent="0.2">
      <c r="AM2396" s="61"/>
      <c r="AN2396" s="61"/>
      <c r="AO2396" s="171"/>
      <c r="AP2396" s="61"/>
      <c r="AQ2396" s="61"/>
      <c r="AR2396" s="61"/>
      <c r="AS2396" s="61"/>
      <c r="AT2396" s="61"/>
      <c r="AU2396" s="61"/>
      <c r="AV2396" s="61"/>
      <c r="AW2396" s="61"/>
      <c r="AX2396" s="61"/>
      <c r="AY2396" s="61"/>
      <c r="AZ2396" s="61"/>
      <c r="BA2396" s="61"/>
    </row>
    <row r="2397" spans="39:53" x14ac:dyDescent="0.2">
      <c r="AM2397" s="61"/>
      <c r="AN2397" s="61"/>
      <c r="AO2397" s="171"/>
      <c r="AP2397" s="61"/>
      <c r="AQ2397" s="61"/>
      <c r="AR2397" s="61"/>
      <c r="AS2397" s="61"/>
      <c r="AT2397" s="61"/>
      <c r="AU2397" s="61"/>
      <c r="AV2397" s="61"/>
      <c r="AW2397" s="61"/>
      <c r="AX2397" s="61"/>
      <c r="AY2397" s="61"/>
      <c r="AZ2397" s="61"/>
      <c r="BA2397" s="61"/>
    </row>
    <row r="2398" spans="39:53" x14ac:dyDescent="0.2">
      <c r="AM2398" s="61"/>
      <c r="AN2398" s="61"/>
      <c r="AO2398" s="171"/>
      <c r="AP2398" s="61"/>
      <c r="AQ2398" s="61"/>
      <c r="AR2398" s="61"/>
      <c r="AS2398" s="61"/>
      <c r="AT2398" s="61"/>
      <c r="AU2398" s="61"/>
      <c r="AV2398" s="61"/>
      <c r="AW2398" s="61"/>
      <c r="AX2398" s="61"/>
      <c r="AY2398" s="61"/>
      <c r="AZ2398" s="61"/>
      <c r="BA2398" s="61"/>
    </row>
    <row r="2399" spans="39:53" x14ac:dyDescent="0.2">
      <c r="AM2399" s="61"/>
      <c r="AN2399" s="61"/>
      <c r="AO2399" s="171"/>
      <c r="AP2399" s="61"/>
      <c r="AQ2399" s="61"/>
      <c r="AR2399" s="61"/>
      <c r="AS2399" s="61"/>
      <c r="AT2399" s="61"/>
      <c r="AU2399" s="61"/>
      <c r="AV2399" s="61"/>
      <c r="AW2399" s="61"/>
      <c r="AX2399" s="61"/>
      <c r="AY2399" s="61"/>
      <c r="AZ2399" s="61"/>
      <c r="BA2399" s="61"/>
    </row>
    <row r="2400" spans="39:53" x14ac:dyDescent="0.2">
      <c r="AM2400" s="61"/>
      <c r="AN2400" s="61"/>
      <c r="AO2400" s="171"/>
      <c r="AP2400" s="61"/>
      <c r="AQ2400" s="61"/>
      <c r="AR2400" s="61"/>
      <c r="AS2400" s="61"/>
      <c r="AT2400" s="61"/>
      <c r="AU2400" s="61"/>
      <c r="AV2400" s="61"/>
      <c r="AW2400" s="61"/>
      <c r="AX2400" s="61"/>
      <c r="AY2400" s="61"/>
      <c r="AZ2400" s="61"/>
      <c r="BA2400" s="61"/>
    </row>
    <row r="2401" spans="39:53" x14ac:dyDescent="0.2">
      <c r="AM2401" s="61"/>
      <c r="AN2401" s="61"/>
      <c r="AO2401" s="171"/>
      <c r="AP2401" s="61"/>
      <c r="AQ2401" s="61"/>
      <c r="AR2401" s="61"/>
      <c r="AS2401" s="61"/>
      <c r="AT2401" s="61"/>
      <c r="AU2401" s="61"/>
      <c r="AV2401" s="61"/>
      <c r="AW2401" s="61"/>
      <c r="AX2401" s="61"/>
      <c r="AY2401" s="61"/>
      <c r="AZ2401" s="61"/>
      <c r="BA2401" s="61"/>
    </row>
    <row r="2402" spans="39:53" x14ac:dyDescent="0.2">
      <c r="AM2402" s="61"/>
      <c r="AN2402" s="61"/>
      <c r="AO2402" s="171"/>
      <c r="AP2402" s="61"/>
      <c r="AQ2402" s="61"/>
      <c r="AR2402" s="61"/>
      <c r="AS2402" s="61"/>
      <c r="AT2402" s="61"/>
      <c r="AU2402" s="61"/>
      <c r="AV2402" s="61"/>
      <c r="AW2402" s="61"/>
      <c r="AX2402" s="61"/>
      <c r="AY2402" s="61"/>
      <c r="AZ2402" s="61"/>
      <c r="BA2402" s="61"/>
    </row>
    <row r="2403" spans="39:53" x14ac:dyDescent="0.2">
      <c r="AM2403" s="61"/>
      <c r="AN2403" s="61"/>
      <c r="AO2403" s="171"/>
      <c r="AP2403" s="61"/>
      <c r="AQ2403" s="61"/>
      <c r="AR2403" s="61"/>
      <c r="AS2403" s="61"/>
      <c r="AT2403" s="61"/>
      <c r="AU2403" s="61"/>
      <c r="AV2403" s="61"/>
      <c r="AW2403" s="61"/>
      <c r="AX2403" s="61"/>
      <c r="AY2403" s="61"/>
      <c r="AZ2403" s="61"/>
      <c r="BA2403" s="61"/>
    </row>
    <row r="2404" spans="39:53" x14ac:dyDescent="0.2">
      <c r="AM2404" s="61"/>
      <c r="AN2404" s="61"/>
      <c r="AO2404" s="171"/>
      <c r="AP2404" s="61"/>
      <c r="AQ2404" s="61"/>
      <c r="AR2404" s="61"/>
      <c r="AS2404" s="61"/>
      <c r="AT2404" s="61"/>
      <c r="AU2404" s="61"/>
      <c r="AV2404" s="61"/>
      <c r="AW2404" s="61"/>
      <c r="AX2404" s="61"/>
      <c r="AY2404" s="61"/>
      <c r="AZ2404" s="61"/>
      <c r="BA2404" s="61"/>
    </row>
    <row r="2405" spans="39:53" x14ac:dyDescent="0.2">
      <c r="AM2405" s="61"/>
      <c r="AN2405" s="61"/>
      <c r="AO2405" s="171"/>
      <c r="AP2405" s="61"/>
      <c r="AQ2405" s="61"/>
      <c r="AR2405" s="61"/>
      <c r="AS2405" s="61"/>
      <c r="AT2405" s="61"/>
      <c r="AU2405" s="61"/>
      <c r="AV2405" s="61"/>
      <c r="AW2405" s="61"/>
      <c r="AX2405" s="61"/>
      <c r="AY2405" s="61"/>
      <c r="AZ2405" s="61"/>
      <c r="BA2405" s="61"/>
    </row>
    <row r="2406" spans="39:53" x14ac:dyDescent="0.2">
      <c r="AM2406" s="61"/>
      <c r="AN2406" s="61"/>
      <c r="AO2406" s="171"/>
      <c r="AP2406" s="61"/>
      <c r="AQ2406" s="61"/>
      <c r="AR2406" s="61"/>
      <c r="AS2406" s="61"/>
      <c r="AT2406" s="61"/>
      <c r="AU2406" s="61"/>
      <c r="AV2406" s="61"/>
      <c r="AW2406" s="61"/>
      <c r="AX2406" s="61"/>
      <c r="AY2406" s="61"/>
      <c r="AZ2406" s="61"/>
      <c r="BA2406" s="61"/>
    </row>
    <row r="2407" spans="39:53" x14ac:dyDescent="0.2">
      <c r="AM2407" s="61"/>
      <c r="AN2407" s="61"/>
      <c r="AO2407" s="171"/>
      <c r="AP2407" s="61"/>
      <c r="AQ2407" s="61"/>
      <c r="AR2407" s="61"/>
      <c r="AS2407" s="61"/>
      <c r="AT2407" s="61"/>
      <c r="AU2407" s="61"/>
      <c r="AV2407" s="61"/>
      <c r="AW2407" s="61"/>
      <c r="AX2407" s="61"/>
      <c r="AY2407" s="61"/>
      <c r="AZ2407" s="61"/>
      <c r="BA2407" s="61"/>
    </row>
    <row r="2408" spans="39:53" x14ac:dyDescent="0.2">
      <c r="AM2408" s="61"/>
      <c r="AN2408" s="61"/>
      <c r="AO2408" s="171"/>
      <c r="AP2408" s="61"/>
      <c r="AQ2408" s="61"/>
      <c r="AR2408" s="61"/>
      <c r="AS2408" s="61"/>
      <c r="AT2408" s="61"/>
      <c r="AU2408" s="61"/>
      <c r="AV2408" s="61"/>
      <c r="AW2408" s="61"/>
      <c r="AX2408" s="61"/>
      <c r="AY2408" s="61"/>
      <c r="AZ2408" s="61"/>
      <c r="BA2408" s="61"/>
    </row>
    <row r="2409" spans="39:53" x14ac:dyDescent="0.2">
      <c r="AM2409" s="61"/>
      <c r="AN2409" s="61"/>
      <c r="AO2409" s="171"/>
      <c r="AP2409" s="61"/>
      <c r="AQ2409" s="61"/>
      <c r="AR2409" s="61"/>
      <c r="AS2409" s="61"/>
      <c r="AT2409" s="61"/>
      <c r="AU2409" s="61"/>
      <c r="AV2409" s="61"/>
      <c r="AW2409" s="61"/>
      <c r="AX2409" s="61"/>
      <c r="AY2409" s="61"/>
      <c r="AZ2409" s="61"/>
      <c r="BA2409" s="61"/>
    </row>
    <row r="2410" spans="39:53" x14ac:dyDescent="0.2">
      <c r="AM2410" s="61"/>
      <c r="AN2410" s="61"/>
      <c r="AO2410" s="171"/>
      <c r="AP2410" s="61"/>
      <c r="AQ2410" s="61"/>
      <c r="AR2410" s="61"/>
      <c r="AS2410" s="61"/>
      <c r="AT2410" s="61"/>
      <c r="AU2410" s="61"/>
      <c r="AV2410" s="61"/>
      <c r="AW2410" s="61"/>
      <c r="AX2410" s="61"/>
      <c r="AY2410" s="61"/>
      <c r="AZ2410" s="61"/>
      <c r="BA2410" s="61"/>
    </row>
    <row r="2411" spans="39:53" x14ac:dyDescent="0.2">
      <c r="AM2411" s="61"/>
      <c r="AN2411" s="61"/>
      <c r="AO2411" s="171"/>
      <c r="AP2411" s="61"/>
      <c r="AQ2411" s="61"/>
      <c r="AR2411" s="61"/>
      <c r="AS2411" s="61"/>
      <c r="AT2411" s="61"/>
      <c r="AU2411" s="61"/>
      <c r="AV2411" s="61"/>
      <c r="AW2411" s="61"/>
      <c r="AX2411" s="61"/>
      <c r="AY2411" s="61"/>
      <c r="AZ2411" s="61"/>
      <c r="BA2411" s="61"/>
    </row>
    <row r="2412" spans="39:53" x14ac:dyDescent="0.2">
      <c r="AM2412" s="61"/>
      <c r="AN2412" s="61"/>
      <c r="AO2412" s="171"/>
      <c r="AP2412" s="61"/>
      <c r="AQ2412" s="61"/>
      <c r="AR2412" s="61"/>
      <c r="AS2412" s="61"/>
      <c r="AT2412" s="61"/>
      <c r="AU2412" s="61"/>
      <c r="AV2412" s="61"/>
      <c r="AW2412" s="61"/>
      <c r="AX2412" s="61"/>
      <c r="AY2412" s="61"/>
      <c r="AZ2412" s="61"/>
      <c r="BA2412" s="61"/>
    </row>
    <row r="2413" spans="39:53" x14ac:dyDescent="0.2">
      <c r="AM2413" s="61"/>
      <c r="AN2413" s="61"/>
      <c r="AO2413" s="171"/>
      <c r="AP2413" s="61"/>
      <c r="AQ2413" s="61"/>
      <c r="AR2413" s="61"/>
      <c r="AS2413" s="61"/>
      <c r="AT2413" s="61"/>
      <c r="AU2413" s="61"/>
      <c r="AV2413" s="61"/>
      <c r="AW2413" s="61"/>
      <c r="AX2413" s="61"/>
      <c r="AY2413" s="61"/>
      <c r="AZ2413" s="61"/>
      <c r="BA2413" s="61"/>
    </row>
    <row r="2414" spans="39:53" x14ac:dyDescent="0.2">
      <c r="AM2414" s="61"/>
      <c r="AN2414" s="61"/>
      <c r="AO2414" s="171"/>
      <c r="AP2414" s="61"/>
      <c r="AQ2414" s="61"/>
      <c r="AR2414" s="61"/>
      <c r="AS2414" s="61"/>
      <c r="AT2414" s="61"/>
      <c r="AU2414" s="61"/>
      <c r="AV2414" s="61"/>
      <c r="AW2414" s="61"/>
      <c r="AX2414" s="61"/>
      <c r="AY2414" s="61"/>
      <c r="AZ2414" s="61"/>
      <c r="BA2414" s="61"/>
    </row>
    <row r="2415" spans="39:53" x14ac:dyDescent="0.2">
      <c r="AM2415" s="61"/>
      <c r="AN2415" s="61"/>
      <c r="AO2415" s="171"/>
      <c r="AP2415" s="61"/>
      <c r="AQ2415" s="61"/>
      <c r="AR2415" s="61"/>
      <c r="AS2415" s="61"/>
      <c r="AT2415" s="61"/>
      <c r="AU2415" s="61"/>
      <c r="AV2415" s="61"/>
      <c r="AW2415" s="61"/>
      <c r="AX2415" s="61"/>
      <c r="AY2415" s="61"/>
      <c r="AZ2415" s="61"/>
      <c r="BA2415" s="61"/>
    </row>
    <row r="2416" spans="39:53" x14ac:dyDescent="0.2">
      <c r="AM2416" s="61"/>
      <c r="AN2416" s="61"/>
      <c r="AO2416" s="171"/>
      <c r="AP2416" s="61"/>
      <c r="AQ2416" s="61"/>
      <c r="AR2416" s="61"/>
      <c r="AS2416" s="61"/>
      <c r="AT2416" s="61"/>
      <c r="AU2416" s="61"/>
      <c r="AV2416" s="61"/>
      <c r="AW2416" s="61"/>
      <c r="AX2416" s="61"/>
      <c r="AY2416" s="61"/>
      <c r="AZ2416" s="61"/>
      <c r="BA2416" s="61"/>
    </row>
    <row r="2417" spans="39:53" x14ac:dyDescent="0.2">
      <c r="AM2417" s="61"/>
      <c r="AN2417" s="61"/>
      <c r="AO2417" s="171"/>
      <c r="AP2417" s="61"/>
      <c r="AQ2417" s="61"/>
      <c r="AR2417" s="61"/>
      <c r="AS2417" s="61"/>
      <c r="AT2417" s="61"/>
      <c r="AU2417" s="61"/>
      <c r="AV2417" s="61"/>
      <c r="AW2417" s="61"/>
      <c r="AX2417" s="61"/>
      <c r="AY2417" s="61"/>
      <c r="AZ2417" s="61"/>
      <c r="BA2417" s="61"/>
    </row>
    <row r="2418" spans="39:53" x14ac:dyDescent="0.2">
      <c r="AM2418" s="61"/>
      <c r="AN2418" s="61"/>
      <c r="AO2418" s="171"/>
      <c r="AP2418" s="61"/>
      <c r="AQ2418" s="61"/>
      <c r="AR2418" s="61"/>
      <c r="AS2418" s="61"/>
      <c r="AT2418" s="61"/>
      <c r="AU2418" s="61"/>
      <c r="AV2418" s="61"/>
      <c r="AW2418" s="61"/>
      <c r="AX2418" s="61"/>
      <c r="AY2418" s="61"/>
      <c r="AZ2418" s="61"/>
      <c r="BA2418" s="61"/>
    </row>
    <row r="2419" spans="39:53" x14ac:dyDescent="0.2">
      <c r="AM2419" s="61"/>
      <c r="AN2419" s="61"/>
      <c r="AO2419" s="171"/>
      <c r="AP2419" s="61"/>
      <c r="AQ2419" s="61"/>
      <c r="AR2419" s="61"/>
      <c r="AS2419" s="61"/>
      <c r="AT2419" s="61"/>
      <c r="AU2419" s="61"/>
      <c r="AV2419" s="61"/>
      <c r="AW2419" s="61"/>
      <c r="AX2419" s="61"/>
      <c r="AY2419" s="61"/>
      <c r="AZ2419" s="61"/>
      <c r="BA2419" s="61"/>
    </row>
    <row r="2420" spans="39:53" x14ac:dyDescent="0.2">
      <c r="AM2420" s="61"/>
      <c r="AN2420" s="61"/>
      <c r="AO2420" s="171"/>
      <c r="AP2420" s="61"/>
      <c r="AQ2420" s="61"/>
      <c r="AR2420" s="61"/>
      <c r="AS2420" s="61"/>
      <c r="AT2420" s="61"/>
      <c r="AU2420" s="61"/>
      <c r="AV2420" s="61"/>
      <c r="AW2420" s="61"/>
      <c r="AX2420" s="61"/>
      <c r="AY2420" s="61"/>
      <c r="AZ2420" s="61"/>
      <c r="BA2420" s="61"/>
    </row>
    <row r="2421" spans="39:53" x14ac:dyDescent="0.2">
      <c r="AM2421" s="61"/>
      <c r="AN2421" s="61"/>
      <c r="AO2421" s="171"/>
      <c r="AP2421" s="61"/>
      <c r="AQ2421" s="61"/>
      <c r="AR2421" s="61"/>
      <c r="AS2421" s="61"/>
      <c r="AT2421" s="61"/>
      <c r="AU2421" s="61"/>
      <c r="AV2421" s="61"/>
      <c r="AW2421" s="61"/>
      <c r="AX2421" s="61"/>
      <c r="AY2421" s="61"/>
      <c r="AZ2421" s="61"/>
      <c r="BA2421" s="61"/>
    </row>
    <row r="2422" spans="39:53" x14ac:dyDescent="0.2">
      <c r="AM2422" s="61"/>
      <c r="AN2422" s="61"/>
      <c r="AO2422" s="171"/>
      <c r="AP2422" s="61"/>
      <c r="AQ2422" s="61"/>
      <c r="AR2422" s="61"/>
      <c r="AS2422" s="61"/>
      <c r="AT2422" s="61"/>
      <c r="AU2422" s="61"/>
      <c r="AV2422" s="61"/>
      <c r="AW2422" s="61"/>
      <c r="AX2422" s="61"/>
      <c r="AY2422" s="61"/>
      <c r="AZ2422" s="61"/>
      <c r="BA2422" s="61"/>
    </row>
    <row r="2423" spans="39:53" x14ac:dyDescent="0.2">
      <c r="AM2423" s="61"/>
      <c r="AN2423" s="61"/>
      <c r="AO2423" s="171"/>
      <c r="AP2423" s="61"/>
      <c r="AQ2423" s="61"/>
      <c r="AR2423" s="61"/>
      <c r="AS2423" s="61"/>
      <c r="AT2423" s="61"/>
      <c r="AU2423" s="61"/>
      <c r="AV2423" s="61"/>
      <c r="AW2423" s="61"/>
      <c r="AX2423" s="61"/>
      <c r="AY2423" s="61"/>
      <c r="AZ2423" s="61"/>
      <c r="BA2423" s="61"/>
    </row>
    <row r="2424" spans="39:53" x14ac:dyDescent="0.2">
      <c r="AM2424" s="61"/>
      <c r="AN2424" s="61"/>
      <c r="AO2424" s="171"/>
      <c r="AP2424" s="61"/>
      <c r="AQ2424" s="61"/>
      <c r="AR2424" s="61"/>
      <c r="AS2424" s="61"/>
      <c r="AT2424" s="61"/>
      <c r="AU2424" s="61"/>
      <c r="AV2424" s="61"/>
      <c r="AW2424" s="61"/>
      <c r="AX2424" s="61"/>
      <c r="AY2424" s="61"/>
      <c r="AZ2424" s="61"/>
      <c r="BA2424" s="61"/>
    </row>
    <row r="2425" spans="39:53" x14ac:dyDescent="0.2">
      <c r="AM2425" s="61"/>
      <c r="AN2425" s="61"/>
      <c r="AO2425" s="171"/>
      <c r="AP2425" s="61"/>
      <c r="AQ2425" s="61"/>
      <c r="AR2425" s="61"/>
      <c r="AS2425" s="61"/>
      <c r="AT2425" s="61"/>
      <c r="AU2425" s="61"/>
      <c r="AV2425" s="61"/>
      <c r="AW2425" s="61"/>
      <c r="AX2425" s="61"/>
      <c r="AY2425" s="61"/>
      <c r="AZ2425" s="61"/>
      <c r="BA2425" s="61"/>
    </row>
    <row r="2426" spans="39:53" x14ac:dyDescent="0.2">
      <c r="AM2426" s="61"/>
      <c r="AN2426" s="61"/>
      <c r="AO2426" s="171"/>
      <c r="AP2426" s="61"/>
      <c r="AQ2426" s="61"/>
      <c r="AR2426" s="61"/>
      <c r="AS2426" s="61"/>
      <c r="AT2426" s="61"/>
      <c r="AU2426" s="61"/>
      <c r="AV2426" s="61"/>
      <c r="AW2426" s="61"/>
      <c r="AX2426" s="61"/>
      <c r="AY2426" s="61"/>
      <c r="AZ2426" s="61"/>
      <c r="BA2426" s="61"/>
    </row>
    <row r="2427" spans="39:53" x14ac:dyDescent="0.2">
      <c r="AM2427" s="61"/>
      <c r="AN2427" s="61"/>
      <c r="AO2427" s="171"/>
      <c r="AP2427" s="61"/>
      <c r="AQ2427" s="61"/>
      <c r="AR2427" s="61"/>
      <c r="AS2427" s="61"/>
      <c r="AT2427" s="61"/>
      <c r="AU2427" s="61"/>
      <c r="AV2427" s="61"/>
      <c r="AW2427" s="61"/>
      <c r="AX2427" s="61"/>
      <c r="AY2427" s="61"/>
      <c r="AZ2427" s="61"/>
      <c r="BA2427" s="61"/>
    </row>
    <row r="2428" spans="39:53" x14ac:dyDescent="0.2">
      <c r="AM2428" s="61"/>
      <c r="AN2428" s="61"/>
      <c r="AO2428" s="171"/>
      <c r="AP2428" s="61"/>
      <c r="AQ2428" s="61"/>
      <c r="AR2428" s="61"/>
      <c r="AS2428" s="61"/>
      <c r="AT2428" s="61"/>
      <c r="AU2428" s="61"/>
      <c r="AV2428" s="61"/>
      <c r="AW2428" s="61"/>
      <c r="AX2428" s="61"/>
      <c r="AY2428" s="61"/>
      <c r="AZ2428" s="61"/>
      <c r="BA2428" s="61"/>
    </row>
    <row r="2429" spans="39:53" x14ac:dyDescent="0.2">
      <c r="AM2429" s="61"/>
      <c r="AN2429" s="61"/>
      <c r="AO2429" s="171"/>
      <c r="AP2429" s="61"/>
      <c r="AQ2429" s="61"/>
      <c r="AR2429" s="61"/>
      <c r="AS2429" s="61"/>
      <c r="AT2429" s="61"/>
      <c r="AU2429" s="61"/>
      <c r="AV2429" s="61"/>
      <c r="AW2429" s="61"/>
      <c r="AX2429" s="61"/>
      <c r="AY2429" s="61"/>
      <c r="AZ2429" s="61"/>
      <c r="BA2429" s="61"/>
    </row>
    <row r="2430" spans="39:53" x14ac:dyDescent="0.2">
      <c r="AM2430" s="61"/>
      <c r="AN2430" s="61"/>
      <c r="AO2430" s="171"/>
      <c r="AP2430" s="61"/>
      <c r="AQ2430" s="61"/>
      <c r="AR2430" s="61"/>
      <c r="AS2430" s="61"/>
      <c r="AT2430" s="61"/>
      <c r="AU2430" s="61"/>
      <c r="AV2430" s="61"/>
      <c r="AW2430" s="61"/>
      <c r="AX2430" s="61"/>
      <c r="AY2430" s="61"/>
      <c r="AZ2430" s="61"/>
      <c r="BA2430" s="61"/>
    </row>
    <row r="2431" spans="39:53" x14ac:dyDescent="0.2">
      <c r="AM2431" s="61"/>
      <c r="AN2431" s="61"/>
      <c r="AO2431" s="171"/>
      <c r="AP2431" s="61"/>
      <c r="AQ2431" s="61"/>
      <c r="AR2431" s="61"/>
      <c r="AS2431" s="61"/>
      <c r="AT2431" s="61"/>
      <c r="AU2431" s="61"/>
      <c r="AV2431" s="61"/>
      <c r="AW2431" s="61"/>
      <c r="AX2431" s="61"/>
      <c r="AY2431" s="61"/>
      <c r="AZ2431" s="61"/>
      <c r="BA2431" s="61"/>
    </row>
    <row r="2432" spans="39:53" x14ac:dyDescent="0.2">
      <c r="AM2432" s="61"/>
      <c r="AN2432" s="61"/>
      <c r="AO2432" s="171"/>
      <c r="AP2432" s="61"/>
      <c r="AQ2432" s="61"/>
      <c r="AR2432" s="61"/>
      <c r="AS2432" s="61"/>
      <c r="AT2432" s="61"/>
      <c r="AU2432" s="61"/>
      <c r="AV2432" s="61"/>
      <c r="AW2432" s="61"/>
      <c r="AX2432" s="61"/>
      <c r="AY2432" s="61"/>
      <c r="AZ2432" s="61"/>
      <c r="BA2432" s="61"/>
    </row>
    <row r="2433" spans="39:53" x14ac:dyDescent="0.2">
      <c r="AM2433" s="61"/>
      <c r="AN2433" s="61"/>
      <c r="AO2433" s="171"/>
      <c r="AP2433" s="61"/>
      <c r="AQ2433" s="61"/>
      <c r="AR2433" s="61"/>
      <c r="AS2433" s="61"/>
      <c r="AT2433" s="61"/>
      <c r="AU2433" s="61"/>
      <c r="AV2433" s="61"/>
      <c r="AW2433" s="61"/>
      <c r="AX2433" s="61"/>
      <c r="AY2433" s="61"/>
      <c r="AZ2433" s="61"/>
      <c r="BA2433" s="61"/>
    </row>
    <row r="2434" spans="39:53" x14ac:dyDescent="0.2">
      <c r="AM2434" s="61"/>
      <c r="AN2434" s="61"/>
      <c r="AO2434" s="171"/>
      <c r="AP2434" s="61"/>
      <c r="AQ2434" s="61"/>
      <c r="AR2434" s="61"/>
      <c r="AS2434" s="61"/>
      <c r="AT2434" s="61"/>
      <c r="AU2434" s="61"/>
      <c r="AV2434" s="61"/>
      <c r="AW2434" s="61"/>
      <c r="AX2434" s="61"/>
      <c r="AY2434" s="61"/>
      <c r="AZ2434" s="61"/>
      <c r="BA2434" s="61"/>
    </row>
    <row r="2435" spans="39:53" x14ac:dyDescent="0.2">
      <c r="AM2435" s="61"/>
      <c r="AN2435" s="61"/>
      <c r="AO2435" s="171"/>
      <c r="AP2435" s="61"/>
      <c r="AQ2435" s="61"/>
      <c r="AR2435" s="61"/>
      <c r="AS2435" s="61"/>
      <c r="AT2435" s="61"/>
      <c r="AU2435" s="61"/>
      <c r="AV2435" s="61"/>
      <c r="AW2435" s="61"/>
      <c r="AX2435" s="61"/>
      <c r="AY2435" s="61"/>
      <c r="AZ2435" s="61"/>
      <c r="BA2435" s="61"/>
    </row>
    <row r="2436" spans="39:53" x14ac:dyDescent="0.2">
      <c r="AM2436" s="61"/>
      <c r="AN2436" s="61"/>
      <c r="AO2436" s="171"/>
      <c r="AP2436" s="61"/>
      <c r="AQ2436" s="61"/>
      <c r="AR2436" s="61"/>
      <c r="AS2436" s="61"/>
      <c r="AT2436" s="61"/>
      <c r="AU2436" s="61"/>
      <c r="AV2436" s="61"/>
      <c r="AW2436" s="61"/>
      <c r="AX2436" s="61"/>
      <c r="AY2436" s="61"/>
      <c r="AZ2436" s="61"/>
      <c r="BA2436" s="61"/>
    </row>
    <row r="2437" spans="39:53" x14ac:dyDescent="0.2">
      <c r="AM2437" s="61"/>
      <c r="AN2437" s="61"/>
      <c r="AO2437" s="171"/>
      <c r="AP2437" s="61"/>
      <c r="AQ2437" s="61"/>
      <c r="AR2437" s="61"/>
      <c r="AS2437" s="61"/>
      <c r="AT2437" s="61"/>
      <c r="AU2437" s="61"/>
      <c r="AV2437" s="61"/>
      <c r="AW2437" s="61"/>
      <c r="AX2437" s="61"/>
      <c r="AY2437" s="61"/>
      <c r="AZ2437" s="61"/>
      <c r="BA2437" s="61"/>
    </row>
    <row r="2438" spans="39:53" x14ac:dyDescent="0.2">
      <c r="AM2438" s="61"/>
      <c r="AN2438" s="61"/>
      <c r="AO2438" s="171"/>
      <c r="AP2438" s="61"/>
      <c r="AQ2438" s="61"/>
      <c r="AR2438" s="61"/>
      <c r="AS2438" s="61"/>
      <c r="AT2438" s="61"/>
      <c r="AU2438" s="61"/>
      <c r="AV2438" s="61"/>
      <c r="AW2438" s="61"/>
      <c r="AX2438" s="61"/>
      <c r="AY2438" s="61"/>
      <c r="AZ2438" s="61"/>
      <c r="BA2438" s="61"/>
    </row>
    <row r="2439" spans="39:53" x14ac:dyDescent="0.2">
      <c r="AM2439" s="61"/>
      <c r="AN2439" s="61"/>
      <c r="AO2439" s="171"/>
      <c r="AP2439" s="61"/>
      <c r="AQ2439" s="61"/>
      <c r="AR2439" s="61"/>
      <c r="AS2439" s="61"/>
      <c r="AT2439" s="61"/>
      <c r="AU2439" s="61"/>
      <c r="AV2439" s="61"/>
      <c r="AW2439" s="61"/>
      <c r="AX2439" s="61"/>
      <c r="AY2439" s="61"/>
      <c r="AZ2439" s="61"/>
      <c r="BA2439" s="61"/>
    </row>
    <row r="2440" spans="39:53" x14ac:dyDescent="0.2">
      <c r="AM2440" s="61"/>
      <c r="AN2440" s="61"/>
      <c r="AO2440" s="171"/>
      <c r="AP2440" s="61"/>
      <c r="AQ2440" s="61"/>
      <c r="AR2440" s="61"/>
      <c r="AS2440" s="61"/>
      <c r="AT2440" s="61"/>
      <c r="AU2440" s="61"/>
      <c r="AV2440" s="61"/>
      <c r="AW2440" s="61"/>
      <c r="AX2440" s="61"/>
      <c r="AY2440" s="61"/>
      <c r="AZ2440" s="61"/>
      <c r="BA2440" s="61"/>
    </row>
    <row r="2441" spans="39:53" x14ac:dyDescent="0.2">
      <c r="AM2441" s="61"/>
      <c r="AN2441" s="61"/>
      <c r="AO2441" s="171"/>
      <c r="AP2441" s="61"/>
      <c r="AQ2441" s="61"/>
      <c r="AR2441" s="61"/>
      <c r="AS2441" s="61"/>
      <c r="AT2441" s="61"/>
      <c r="AU2441" s="61"/>
      <c r="AV2441" s="61"/>
      <c r="AW2441" s="61"/>
      <c r="AX2441" s="61"/>
      <c r="AY2441" s="61"/>
      <c r="AZ2441" s="61"/>
      <c r="BA2441" s="61"/>
    </row>
    <row r="2442" spans="39:53" x14ac:dyDescent="0.2">
      <c r="AM2442" s="61"/>
      <c r="AN2442" s="61"/>
      <c r="AO2442" s="171"/>
      <c r="AP2442" s="61"/>
      <c r="AQ2442" s="61"/>
      <c r="AR2442" s="61"/>
      <c r="AS2442" s="61"/>
      <c r="AT2442" s="61"/>
      <c r="AU2442" s="61"/>
      <c r="AV2442" s="61"/>
      <c r="AW2442" s="61"/>
      <c r="AX2442" s="61"/>
      <c r="AY2442" s="61"/>
      <c r="AZ2442" s="61"/>
      <c r="BA2442" s="61"/>
    </row>
    <row r="2443" spans="39:53" x14ac:dyDescent="0.2">
      <c r="AM2443" s="61"/>
      <c r="AN2443" s="61"/>
      <c r="AO2443" s="171"/>
      <c r="AP2443" s="61"/>
      <c r="AQ2443" s="61"/>
      <c r="AR2443" s="61"/>
      <c r="AS2443" s="61"/>
      <c r="AT2443" s="61"/>
      <c r="AU2443" s="61"/>
      <c r="AV2443" s="61"/>
      <c r="AW2443" s="61"/>
      <c r="AX2443" s="61"/>
      <c r="AY2443" s="61"/>
      <c r="AZ2443" s="61"/>
      <c r="BA2443" s="61"/>
    </row>
    <row r="2444" spans="39:53" x14ac:dyDescent="0.2">
      <c r="AM2444" s="61"/>
      <c r="AN2444" s="61"/>
      <c r="AO2444" s="171"/>
      <c r="AP2444" s="61"/>
      <c r="AQ2444" s="61"/>
      <c r="AR2444" s="61"/>
      <c r="AS2444" s="61"/>
      <c r="AT2444" s="61"/>
      <c r="AU2444" s="61"/>
      <c r="AV2444" s="61"/>
      <c r="AW2444" s="61"/>
      <c r="AX2444" s="61"/>
      <c r="AY2444" s="61"/>
      <c r="AZ2444" s="61"/>
      <c r="BA2444" s="61"/>
    </row>
    <row r="2445" spans="39:53" x14ac:dyDescent="0.2">
      <c r="AM2445" s="61"/>
      <c r="AN2445" s="61"/>
      <c r="AO2445" s="171"/>
      <c r="AP2445" s="61"/>
      <c r="AQ2445" s="61"/>
      <c r="AR2445" s="61"/>
      <c r="AS2445" s="61"/>
      <c r="AT2445" s="61"/>
      <c r="AU2445" s="61"/>
      <c r="AV2445" s="61"/>
      <c r="AW2445" s="61"/>
      <c r="AX2445" s="61"/>
      <c r="AY2445" s="61"/>
      <c r="AZ2445" s="61"/>
      <c r="BA2445" s="61"/>
    </row>
    <row r="2446" spans="39:53" x14ac:dyDescent="0.2">
      <c r="AM2446" s="61"/>
      <c r="AN2446" s="61"/>
      <c r="AO2446" s="171"/>
      <c r="AP2446" s="61"/>
      <c r="AQ2446" s="61"/>
      <c r="AR2446" s="61"/>
      <c r="AS2446" s="61"/>
      <c r="AT2446" s="61"/>
      <c r="AU2446" s="61"/>
      <c r="AV2446" s="61"/>
      <c r="AW2446" s="61"/>
      <c r="AX2446" s="61"/>
      <c r="AY2446" s="61"/>
      <c r="AZ2446" s="61"/>
      <c r="BA2446" s="61"/>
    </row>
    <row r="2447" spans="39:53" x14ac:dyDescent="0.2">
      <c r="AM2447" s="61"/>
      <c r="AN2447" s="61"/>
      <c r="AO2447" s="171"/>
      <c r="AP2447" s="61"/>
      <c r="AQ2447" s="61"/>
      <c r="AR2447" s="61"/>
      <c r="AS2447" s="61"/>
      <c r="AT2447" s="61"/>
      <c r="AU2447" s="61"/>
      <c r="AV2447" s="61"/>
      <c r="AW2447" s="61"/>
      <c r="AX2447" s="61"/>
      <c r="AY2447" s="61"/>
      <c r="AZ2447" s="61"/>
      <c r="BA2447" s="61"/>
    </row>
    <row r="2448" spans="39:53" x14ac:dyDescent="0.2">
      <c r="AM2448" s="61"/>
      <c r="AN2448" s="61"/>
      <c r="AO2448" s="171"/>
      <c r="AP2448" s="61"/>
      <c r="AQ2448" s="61"/>
      <c r="AR2448" s="61"/>
      <c r="AS2448" s="61"/>
      <c r="AT2448" s="61"/>
      <c r="AU2448" s="61"/>
      <c r="AV2448" s="61"/>
      <c r="AW2448" s="61"/>
      <c r="AX2448" s="61"/>
      <c r="AY2448" s="61"/>
      <c r="AZ2448" s="61"/>
      <c r="BA2448" s="61"/>
    </row>
    <row r="2449" spans="39:53" x14ac:dyDescent="0.2">
      <c r="AM2449" s="61"/>
      <c r="AN2449" s="61"/>
      <c r="AO2449" s="171"/>
      <c r="AP2449" s="61"/>
      <c r="AQ2449" s="61"/>
      <c r="AR2449" s="61"/>
      <c r="AS2449" s="61"/>
      <c r="AT2449" s="61"/>
      <c r="AU2449" s="61"/>
      <c r="AV2449" s="61"/>
      <c r="AW2449" s="61"/>
      <c r="AX2449" s="61"/>
      <c r="AY2449" s="61"/>
      <c r="AZ2449" s="61"/>
      <c r="BA2449" s="61"/>
    </row>
    <row r="2450" spans="39:53" x14ac:dyDescent="0.2">
      <c r="AM2450" s="61"/>
      <c r="AN2450" s="61"/>
      <c r="AO2450" s="171"/>
      <c r="AP2450" s="61"/>
      <c r="AQ2450" s="61"/>
      <c r="AR2450" s="61"/>
      <c r="AS2450" s="61"/>
      <c r="AT2450" s="61"/>
      <c r="AU2450" s="61"/>
      <c r="AV2450" s="61"/>
      <c r="AW2450" s="61"/>
      <c r="AX2450" s="61"/>
      <c r="AY2450" s="61"/>
      <c r="AZ2450" s="61"/>
      <c r="BA2450" s="61"/>
    </row>
    <row r="2451" spans="39:53" x14ac:dyDescent="0.2">
      <c r="AM2451" s="61"/>
      <c r="AN2451" s="61"/>
      <c r="AO2451" s="171"/>
      <c r="AP2451" s="61"/>
      <c r="AQ2451" s="61"/>
      <c r="AR2451" s="61"/>
      <c r="AS2451" s="61"/>
      <c r="AT2451" s="61"/>
      <c r="AU2451" s="61"/>
      <c r="AV2451" s="61"/>
      <c r="AW2451" s="61"/>
      <c r="AX2451" s="61"/>
      <c r="AY2451" s="61"/>
      <c r="AZ2451" s="61"/>
      <c r="BA2451" s="61"/>
    </row>
    <row r="2452" spans="39:53" x14ac:dyDescent="0.2">
      <c r="AM2452" s="61"/>
      <c r="AN2452" s="61"/>
      <c r="AO2452" s="171"/>
      <c r="AP2452" s="61"/>
      <c r="AQ2452" s="61"/>
      <c r="AR2452" s="61"/>
      <c r="AS2452" s="61"/>
      <c r="AT2452" s="61"/>
      <c r="AU2452" s="61"/>
      <c r="AV2452" s="61"/>
      <c r="AW2452" s="61"/>
      <c r="AX2452" s="61"/>
      <c r="AY2452" s="61"/>
      <c r="AZ2452" s="61"/>
      <c r="BA2452" s="61"/>
    </row>
    <row r="2453" spans="39:53" x14ac:dyDescent="0.2">
      <c r="AM2453" s="61"/>
      <c r="AN2453" s="61"/>
      <c r="AO2453" s="171"/>
      <c r="AP2453" s="61"/>
      <c r="AQ2453" s="61"/>
      <c r="AR2453" s="61"/>
      <c r="AS2453" s="61"/>
      <c r="AT2453" s="61"/>
      <c r="AU2453" s="61"/>
      <c r="AV2453" s="61"/>
      <c r="AW2453" s="61"/>
      <c r="AX2453" s="61"/>
      <c r="AY2453" s="61"/>
      <c r="AZ2453" s="61"/>
      <c r="BA2453" s="61"/>
    </row>
    <row r="2454" spans="39:53" x14ac:dyDescent="0.2">
      <c r="AM2454" s="61"/>
      <c r="AN2454" s="61"/>
      <c r="AO2454" s="171"/>
      <c r="AP2454" s="61"/>
      <c r="AQ2454" s="61"/>
      <c r="AR2454" s="61"/>
      <c r="AS2454" s="61"/>
      <c r="AT2454" s="61"/>
      <c r="AU2454" s="61"/>
      <c r="AV2454" s="61"/>
      <c r="AW2454" s="61"/>
      <c r="AX2454" s="61"/>
      <c r="AY2454" s="61"/>
      <c r="AZ2454" s="61"/>
      <c r="BA2454" s="61"/>
    </row>
    <row r="2455" spans="39:53" x14ac:dyDescent="0.2">
      <c r="AM2455" s="61"/>
      <c r="AN2455" s="61"/>
      <c r="AO2455" s="171"/>
      <c r="AP2455" s="61"/>
      <c r="AQ2455" s="61"/>
      <c r="AR2455" s="61"/>
      <c r="AS2455" s="61"/>
      <c r="AT2455" s="61"/>
      <c r="AU2455" s="61"/>
      <c r="AV2455" s="61"/>
      <c r="AW2455" s="61"/>
      <c r="AX2455" s="61"/>
      <c r="AY2455" s="61"/>
      <c r="AZ2455" s="61"/>
      <c r="BA2455" s="61"/>
    </row>
    <row r="2456" spans="39:53" x14ac:dyDescent="0.2">
      <c r="AM2456" s="61"/>
      <c r="AN2456" s="61"/>
      <c r="AO2456" s="171"/>
      <c r="AP2456" s="61"/>
      <c r="AQ2456" s="61"/>
      <c r="AR2456" s="61"/>
      <c r="AS2456" s="61"/>
      <c r="AT2456" s="61"/>
      <c r="AU2456" s="61"/>
      <c r="AV2456" s="61"/>
      <c r="AW2456" s="61"/>
      <c r="AX2456" s="61"/>
      <c r="AY2456" s="61"/>
      <c r="AZ2456" s="61"/>
      <c r="BA2456" s="61"/>
    </row>
    <row r="2457" spans="39:53" x14ac:dyDescent="0.2">
      <c r="AM2457" s="61"/>
      <c r="AN2457" s="61"/>
      <c r="AO2457" s="171"/>
      <c r="AP2457" s="61"/>
      <c r="AQ2457" s="61"/>
      <c r="AR2457" s="61"/>
      <c r="AS2457" s="61"/>
      <c r="AT2457" s="61"/>
      <c r="AU2457" s="61"/>
      <c r="AV2457" s="61"/>
      <c r="AW2457" s="61"/>
      <c r="AX2457" s="61"/>
      <c r="AY2457" s="61"/>
      <c r="AZ2457" s="61"/>
      <c r="BA2457" s="61"/>
    </row>
    <row r="2458" spans="39:53" x14ac:dyDescent="0.2">
      <c r="AM2458" s="61"/>
      <c r="AN2458" s="61"/>
      <c r="AO2458" s="171"/>
      <c r="AP2458" s="61"/>
      <c r="AQ2458" s="61"/>
      <c r="AR2458" s="61"/>
      <c r="AS2458" s="61"/>
      <c r="AT2458" s="61"/>
      <c r="AU2458" s="61"/>
      <c r="AV2458" s="61"/>
      <c r="AW2458" s="61"/>
      <c r="AX2458" s="61"/>
      <c r="AY2458" s="61"/>
      <c r="AZ2458" s="61"/>
      <c r="BA2458" s="61"/>
    </row>
    <row r="2459" spans="39:53" x14ac:dyDescent="0.2">
      <c r="AM2459" s="61"/>
      <c r="AN2459" s="61"/>
      <c r="AO2459" s="171"/>
      <c r="AP2459" s="61"/>
      <c r="AQ2459" s="61"/>
      <c r="AR2459" s="61"/>
      <c r="AS2459" s="61"/>
      <c r="AT2459" s="61"/>
      <c r="AU2459" s="61"/>
      <c r="AV2459" s="61"/>
      <c r="AW2459" s="61"/>
      <c r="AX2459" s="61"/>
      <c r="AY2459" s="61"/>
      <c r="AZ2459" s="61"/>
      <c r="BA2459" s="61"/>
    </row>
    <row r="2460" spans="39:53" x14ac:dyDescent="0.2">
      <c r="AM2460" s="61"/>
      <c r="AN2460" s="61"/>
      <c r="AO2460" s="171"/>
      <c r="AP2460" s="61"/>
      <c r="AQ2460" s="61"/>
      <c r="AR2460" s="61"/>
      <c r="AS2460" s="61"/>
      <c r="AT2460" s="61"/>
      <c r="AU2460" s="61"/>
      <c r="AV2460" s="61"/>
      <c r="AW2460" s="61"/>
      <c r="AX2460" s="61"/>
      <c r="AY2460" s="61"/>
      <c r="AZ2460" s="61"/>
      <c r="BA2460" s="61"/>
    </row>
    <row r="2461" spans="39:53" x14ac:dyDescent="0.2">
      <c r="AM2461" s="61"/>
      <c r="AN2461" s="61"/>
      <c r="AO2461" s="171"/>
      <c r="AP2461" s="61"/>
      <c r="AQ2461" s="61"/>
      <c r="AR2461" s="61"/>
      <c r="AS2461" s="61"/>
      <c r="AT2461" s="61"/>
      <c r="AU2461" s="61"/>
      <c r="AV2461" s="61"/>
      <c r="AW2461" s="61"/>
      <c r="AX2461" s="61"/>
      <c r="AY2461" s="61"/>
      <c r="AZ2461" s="61"/>
      <c r="BA2461" s="61"/>
    </row>
    <row r="2462" spans="39:53" x14ac:dyDescent="0.2">
      <c r="AM2462" s="61"/>
      <c r="AN2462" s="61"/>
      <c r="AO2462" s="171"/>
      <c r="AP2462" s="61"/>
      <c r="AQ2462" s="61"/>
      <c r="AR2462" s="61"/>
      <c r="AS2462" s="61"/>
      <c r="AT2462" s="61"/>
      <c r="AU2462" s="61"/>
      <c r="AV2462" s="61"/>
      <c r="AW2462" s="61"/>
      <c r="AX2462" s="61"/>
      <c r="AY2462" s="61"/>
      <c r="AZ2462" s="61"/>
      <c r="BA2462" s="61"/>
    </row>
    <row r="2463" spans="39:53" x14ac:dyDescent="0.2">
      <c r="AM2463" s="61"/>
      <c r="AN2463" s="61"/>
      <c r="AO2463" s="171"/>
      <c r="AP2463" s="61"/>
      <c r="AQ2463" s="61"/>
      <c r="AR2463" s="61"/>
      <c r="AS2463" s="61"/>
      <c r="AT2463" s="61"/>
      <c r="AU2463" s="61"/>
      <c r="AV2463" s="61"/>
      <c r="AW2463" s="61"/>
      <c r="AX2463" s="61"/>
      <c r="AY2463" s="61"/>
      <c r="AZ2463" s="61"/>
      <c r="BA2463" s="61"/>
    </row>
    <row r="2464" spans="39:53" x14ac:dyDescent="0.2">
      <c r="AM2464" s="61"/>
      <c r="AN2464" s="61"/>
      <c r="AO2464" s="171"/>
      <c r="AP2464" s="61"/>
      <c r="AQ2464" s="61"/>
      <c r="AR2464" s="61"/>
      <c r="AS2464" s="61"/>
      <c r="AT2464" s="61"/>
      <c r="AU2464" s="61"/>
      <c r="AV2464" s="61"/>
      <c r="AW2464" s="61"/>
      <c r="AX2464" s="61"/>
      <c r="AY2464" s="61"/>
      <c r="AZ2464" s="61"/>
      <c r="BA2464" s="61"/>
    </row>
    <row r="2465" spans="39:53" x14ac:dyDescent="0.2">
      <c r="AM2465" s="61"/>
      <c r="AN2465" s="61"/>
      <c r="AO2465" s="171"/>
      <c r="AP2465" s="61"/>
      <c r="AQ2465" s="61"/>
      <c r="AR2465" s="61"/>
      <c r="AS2465" s="61"/>
      <c r="AT2465" s="61"/>
      <c r="AU2465" s="61"/>
      <c r="AV2465" s="61"/>
      <c r="AW2465" s="61"/>
      <c r="AX2465" s="61"/>
      <c r="AY2465" s="61"/>
      <c r="AZ2465" s="61"/>
      <c r="BA2465" s="61"/>
    </row>
    <row r="2466" spans="39:53" x14ac:dyDescent="0.2">
      <c r="AM2466" s="61"/>
      <c r="AN2466" s="61"/>
      <c r="AO2466" s="171"/>
      <c r="AP2466" s="61"/>
      <c r="AQ2466" s="61"/>
      <c r="AR2466" s="61"/>
      <c r="AS2466" s="61"/>
      <c r="AT2466" s="61"/>
      <c r="AU2466" s="61"/>
      <c r="AV2466" s="61"/>
      <c r="AW2466" s="61"/>
      <c r="AX2466" s="61"/>
      <c r="AY2466" s="61"/>
      <c r="AZ2466" s="61"/>
      <c r="BA2466" s="61"/>
    </row>
    <row r="2467" spans="39:53" x14ac:dyDescent="0.2">
      <c r="AM2467" s="61"/>
      <c r="AN2467" s="61"/>
      <c r="AO2467" s="171"/>
      <c r="AP2467" s="61"/>
      <c r="AQ2467" s="61"/>
      <c r="AR2467" s="61"/>
      <c r="AS2467" s="61"/>
      <c r="AT2467" s="61"/>
      <c r="AU2467" s="61"/>
      <c r="AV2467" s="61"/>
      <c r="AW2467" s="61"/>
      <c r="AX2467" s="61"/>
      <c r="AY2467" s="61"/>
      <c r="AZ2467" s="61"/>
      <c r="BA2467" s="61"/>
    </row>
    <row r="2468" spans="39:53" x14ac:dyDescent="0.2">
      <c r="AM2468" s="61"/>
      <c r="AN2468" s="61"/>
      <c r="AO2468" s="171"/>
      <c r="AP2468" s="61"/>
      <c r="AQ2468" s="61"/>
      <c r="AR2468" s="61"/>
      <c r="AS2468" s="61"/>
      <c r="AT2468" s="61"/>
      <c r="AU2468" s="61"/>
      <c r="AV2468" s="61"/>
      <c r="AW2468" s="61"/>
      <c r="AX2468" s="61"/>
      <c r="AY2468" s="61"/>
      <c r="AZ2468" s="61"/>
      <c r="BA2468" s="61"/>
    </row>
    <row r="2469" spans="39:53" x14ac:dyDescent="0.2">
      <c r="AM2469" s="61"/>
      <c r="AN2469" s="61"/>
      <c r="AO2469" s="171"/>
      <c r="AP2469" s="61"/>
      <c r="AQ2469" s="61"/>
      <c r="AR2469" s="61"/>
      <c r="AS2469" s="61"/>
      <c r="AT2469" s="61"/>
      <c r="AU2469" s="61"/>
      <c r="AV2469" s="61"/>
      <c r="AW2469" s="61"/>
      <c r="AX2469" s="61"/>
      <c r="AY2469" s="61"/>
      <c r="AZ2469" s="61"/>
      <c r="BA2469" s="61"/>
    </row>
    <row r="2470" spans="39:53" x14ac:dyDescent="0.2">
      <c r="AM2470" s="61"/>
      <c r="AN2470" s="61"/>
      <c r="AO2470" s="171"/>
      <c r="AP2470" s="61"/>
      <c r="AQ2470" s="61"/>
      <c r="AR2470" s="61"/>
      <c r="AS2470" s="61"/>
      <c r="AT2470" s="61"/>
      <c r="AU2470" s="61"/>
      <c r="AV2470" s="61"/>
      <c r="AW2470" s="61"/>
      <c r="AX2470" s="61"/>
      <c r="AY2470" s="61"/>
      <c r="AZ2470" s="61"/>
      <c r="BA2470" s="61"/>
    </row>
    <row r="2471" spans="39:53" x14ac:dyDescent="0.2">
      <c r="AM2471" s="61"/>
      <c r="AN2471" s="61"/>
      <c r="AO2471" s="171"/>
      <c r="AP2471" s="61"/>
      <c r="AQ2471" s="61"/>
      <c r="AR2471" s="61"/>
      <c r="AS2471" s="61"/>
      <c r="AT2471" s="61"/>
      <c r="AU2471" s="61"/>
      <c r="AV2471" s="61"/>
      <c r="AW2471" s="61"/>
      <c r="AX2471" s="61"/>
      <c r="AY2471" s="61"/>
      <c r="AZ2471" s="61"/>
      <c r="BA2471" s="61"/>
    </row>
    <row r="2472" spans="39:53" x14ac:dyDescent="0.2">
      <c r="AM2472" s="61"/>
      <c r="AN2472" s="61"/>
      <c r="AO2472" s="171"/>
      <c r="AP2472" s="61"/>
      <c r="AQ2472" s="61"/>
      <c r="AR2472" s="61"/>
      <c r="AS2472" s="61"/>
      <c r="AT2472" s="61"/>
      <c r="AU2472" s="61"/>
      <c r="AV2472" s="61"/>
      <c r="AW2472" s="61"/>
      <c r="AX2472" s="61"/>
      <c r="AY2472" s="61"/>
      <c r="AZ2472" s="61"/>
      <c r="BA2472" s="61"/>
    </row>
    <row r="2473" spans="39:53" x14ac:dyDescent="0.2">
      <c r="AM2473" s="61"/>
      <c r="AN2473" s="61"/>
      <c r="AO2473" s="171"/>
      <c r="AP2473" s="61"/>
      <c r="AQ2473" s="61"/>
      <c r="AR2473" s="61"/>
      <c r="AS2473" s="61"/>
      <c r="AT2473" s="61"/>
      <c r="AU2473" s="61"/>
      <c r="AV2473" s="61"/>
      <c r="AW2473" s="61"/>
      <c r="AX2473" s="61"/>
      <c r="AY2473" s="61"/>
      <c r="AZ2473" s="61"/>
      <c r="BA2473" s="61"/>
    </row>
    <row r="2474" spans="39:53" x14ac:dyDescent="0.2">
      <c r="AM2474" s="61"/>
      <c r="AN2474" s="61"/>
      <c r="AO2474" s="171"/>
      <c r="AP2474" s="61"/>
      <c r="AQ2474" s="61"/>
      <c r="AR2474" s="61"/>
      <c r="AS2474" s="61"/>
      <c r="AT2474" s="61"/>
      <c r="AU2474" s="61"/>
      <c r="AV2474" s="61"/>
      <c r="AW2474" s="61"/>
      <c r="AX2474" s="61"/>
      <c r="AY2474" s="61"/>
      <c r="AZ2474" s="61"/>
      <c r="BA2474" s="61"/>
    </row>
    <row r="2475" spans="39:53" x14ac:dyDescent="0.2">
      <c r="AM2475" s="61"/>
      <c r="AN2475" s="61"/>
      <c r="AO2475" s="171"/>
      <c r="AP2475" s="61"/>
      <c r="AQ2475" s="61"/>
      <c r="AR2475" s="61"/>
      <c r="AS2475" s="61"/>
      <c r="AT2475" s="61"/>
      <c r="AU2475" s="61"/>
      <c r="AV2475" s="61"/>
      <c r="AW2475" s="61"/>
      <c r="AX2475" s="61"/>
      <c r="AY2475" s="61"/>
      <c r="AZ2475" s="61"/>
      <c r="BA2475" s="61"/>
    </row>
    <row r="2476" spans="39:53" x14ac:dyDescent="0.2">
      <c r="AM2476" s="61"/>
      <c r="AN2476" s="61"/>
      <c r="AO2476" s="171"/>
      <c r="AP2476" s="61"/>
      <c r="AQ2476" s="61"/>
      <c r="AR2476" s="61"/>
      <c r="AS2476" s="61"/>
      <c r="AT2476" s="61"/>
      <c r="AU2476" s="61"/>
      <c r="AV2476" s="61"/>
      <c r="AW2476" s="61"/>
      <c r="AX2476" s="61"/>
      <c r="AY2476" s="61"/>
      <c r="AZ2476" s="61"/>
      <c r="BA2476" s="61"/>
    </row>
    <row r="2477" spans="39:53" x14ac:dyDescent="0.2">
      <c r="AM2477" s="61"/>
      <c r="AN2477" s="61"/>
      <c r="AO2477" s="171"/>
      <c r="AP2477" s="61"/>
      <c r="AQ2477" s="61"/>
      <c r="AR2477" s="61"/>
      <c r="AS2477" s="61"/>
      <c r="AT2477" s="61"/>
      <c r="AU2477" s="61"/>
      <c r="AV2477" s="61"/>
      <c r="AW2477" s="61"/>
      <c r="AX2477" s="61"/>
      <c r="AY2477" s="61"/>
      <c r="AZ2477" s="61"/>
      <c r="BA2477" s="61"/>
    </row>
    <row r="2478" spans="39:53" x14ac:dyDescent="0.2">
      <c r="AM2478" s="61"/>
      <c r="AN2478" s="61"/>
      <c r="AO2478" s="171"/>
      <c r="AP2478" s="61"/>
      <c r="AQ2478" s="61"/>
      <c r="AR2478" s="61"/>
      <c r="AS2478" s="61"/>
      <c r="AT2478" s="61"/>
      <c r="AU2478" s="61"/>
      <c r="AV2478" s="61"/>
      <c r="AW2478" s="61"/>
      <c r="AX2478" s="61"/>
      <c r="AY2478" s="61"/>
      <c r="AZ2478" s="61"/>
      <c r="BA2478" s="61"/>
    </row>
    <row r="2479" spans="39:53" x14ac:dyDescent="0.2">
      <c r="AM2479" s="61"/>
      <c r="AN2479" s="61"/>
      <c r="AO2479" s="171"/>
      <c r="AP2479" s="61"/>
      <c r="AQ2479" s="61"/>
      <c r="AR2479" s="61"/>
      <c r="AS2479" s="61"/>
      <c r="AT2479" s="61"/>
      <c r="AU2479" s="61"/>
      <c r="AV2479" s="61"/>
      <c r="AW2479" s="61"/>
      <c r="AX2479" s="61"/>
      <c r="AY2479" s="61"/>
      <c r="AZ2479" s="61"/>
      <c r="BA2479" s="61"/>
    </row>
    <row r="2480" spans="39:53" x14ac:dyDescent="0.2">
      <c r="AM2480" s="61"/>
      <c r="AN2480" s="61"/>
      <c r="AO2480" s="171"/>
      <c r="AP2480" s="61"/>
      <c r="AQ2480" s="61"/>
      <c r="AR2480" s="61"/>
      <c r="AS2480" s="61"/>
      <c r="AT2480" s="61"/>
      <c r="AU2480" s="61"/>
      <c r="AV2480" s="61"/>
      <c r="AW2480" s="61"/>
      <c r="AX2480" s="61"/>
      <c r="AY2480" s="61"/>
      <c r="AZ2480" s="61"/>
      <c r="BA2480" s="61"/>
    </row>
    <row r="2481" spans="39:53" x14ac:dyDescent="0.2">
      <c r="AM2481" s="61"/>
      <c r="AN2481" s="61"/>
      <c r="AO2481" s="171"/>
      <c r="AP2481" s="61"/>
      <c r="AQ2481" s="61"/>
      <c r="AR2481" s="61"/>
      <c r="AS2481" s="61"/>
      <c r="AT2481" s="61"/>
      <c r="AU2481" s="61"/>
      <c r="AV2481" s="61"/>
      <c r="AW2481" s="61"/>
      <c r="AX2481" s="61"/>
      <c r="AY2481" s="61"/>
      <c r="AZ2481" s="61"/>
      <c r="BA2481" s="61"/>
    </row>
    <row r="2482" spans="39:53" x14ac:dyDescent="0.2">
      <c r="AM2482" s="61"/>
      <c r="AN2482" s="61"/>
      <c r="AO2482" s="171"/>
      <c r="AP2482" s="61"/>
      <c r="AQ2482" s="61"/>
      <c r="AR2482" s="61"/>
      <c r="AS2482" s="61"/>
      <c r="AT2482" s="61"/>
      <c r="AU2482" s="61"/>
      <c r="AV2482" s="61"/>
      <c r="AW2482" s="61"/>
      <c r="AX2482" s="61"/>
      <c r="AY2482" s="61"/>
      <c r="AZ2482" s="61"/>
      <c r="BA2482" s="61"/>
    </row>
    <row r="2483" spans="39:53" x14ac:dyDescent="0.2">
      <c r="AM2483" s="61"/>
      <c r="AN2483" s="61"/>
      <c r="AO2483" s="171"/>
      <c r="AP2483" s="61"/>
      <c r="AQ2483" s="61"/>
      <c r="AR2483" s="61"/>
      <c r="AS2483" s="61"/>
      <c r="AT2483" s="61"/>
      <c r="AU2483" s="61"/>
      <c r="AV2483" s="61"/>
      <c r="AW2483" s="61"/>
      <c r="AX2483" s="61"/>
      <c r="AY2483" s="61"/>
      <c r="AZ2483" s="61"/>
      <c r="BA2483" s="61"/>
    </row>
    <row r="2484" spans="39:53" x14ac:dyDescent="0.2">
      <c r="AM2484" s="61"/>
      <c r="AN2484" s="61"/>
      <c r="AO2484" s="171"/>
      <c r="AP2484" s="61"/>
      <c r="AQ2484" s="61"/>
      <c r="AR2484" s="61"/>
      <c r="AS2484" s="61"/>
      <c r="AT2484" s="61"/>
      <c r="AU2484" s="61"/>
      <c r="AV2484" s="61"/>
      <c r="AW2484" s="61"/>
      <c r="AX2484" s="61"/>
      <c r="AY2484" s="61"/>
      <c r="AZ2484" s="61"/>
      <c r="BA2484" s="61"/>
    </row>
    <row r="2485" spans="39:53" x14ac:dyDescent="0.2">
      <c r="AM2485" s="61"/>
      <c r="AN2485" s="61"/>
      <c r="AO2485" s="171"/>
      <c r="AP2485" s="61"/>
      <c r="AQ2485" s="61"/>
      <c r="AR2485" s="61"/>
      <c r="AS2485" s="61"/>
      <c r="AT2485" s="61"/>
      <c r="AU2485" s="61"/>
      <c r="AV2485" s="61"/>
      <c r="AW2485" s="61"/>
      <c r="AX2485" s="61"/>
      <c r="AY2485" s="61"/>
      <c r="AZ2485" s="61"/>
      <c r="BA2485" s="61"/>
    </row>
    <row r="2486" spans="39:53" x14ac:dyDescent="0.2">
      <c r="AM2486" s="61"/>
      <c r="AN2486" s="61"/>
      <c r="AO2486" s="171"/>
      <c r="AP2486" s="61"/>
      <c r="AQ2486" s="61"/>
      <c r="AR2486" s="61"/>
      <c r="AS2486" s="61"/>
      <c r="AT2486" s="61"/>
      <c r="AU2486" s="61"/>
      <c r="AV2486" s="61"/>
      <c r="AW2486" s="61"/>
      <c r="AX2486" s="61"/>
      <c r="AY2486" s="61"/>
      <c r="AZ2486" s="61"/>
      <c r="BA2486" s="61"/>
    </row>
    <row r="2487" spans="39:53" x14ac:dyDescent="0.2">
      <c r="AM2487" s="61"/>
      <c r="AN2487" s="61"/>
      <c r="AO2487" s="171"/>
      <c r="AP2487" s="61"/>
      <c r="AQ2487" s="61"/>
      <c r="AR2487" s="61"/>
      <c r="AS2487" s="61"/>
      <c r="AT2487" s="61"/>
      <c r="AU2487" s="61"/>
      <c r="AV2487" s="61"/>
      <c r="AW2487" s="61"/>
      <c r="AX2487" s="61"/>
      <c r="AY2487" s="61"/>
      <c r="AZ2487" s="61"/>
      <c r="BA2487" s="61"/>
    </row>
    <row r="2488" spans="39:53" x14ac:dyDescent="0.2">
      <c r="AM2488" s="61"/>
      <c r="AN2488" s="61"/>
      <c r="AO2488" s="171"/>
      <c r="AP2488" s="61"/>
      <c r="AQ2488" s="61"/>
      <c r="AR2488" s="61"/>
      <c r="AS2488" s="61"/>
      <c r="AT2488" s="61"/>
      <c r="AU2488" s="61"/>
      <c r="AV2488" s="61"/>
      <c r="AW2488" s="61"/>
      <c r="AX2488" s="61"/>
      <c r="AY2488" s="61"/>
      <c r="AZ2488" s="61"/>
      <c r="BA2488" s="61"/>
    </row>
    <row r="2489" spans="39:53" x14ac:dyDescent="0.2">
      <c r="AM2489" s="61"/>
      <c r="AN2489" s="61"/>
      <c r="AO2489" s="171"/>
      <c r="AP2489" s="61"/>
      <c r="AQ2489" s="61"/>
      <c r="AR2489" s="61"/>
      <c r="AS2489" s="61"/>
      <c r="AT2489" s="61"/>
      <c r="AU2489" s="61"/>
      <c r="AV2489" s="61"/>
      <c r="AW2489" s="61"/>
      <c r="AX2489" s="61"/>
      <c r="AY2489" s="61"/>
      <c r="AZ2489" s="61"/>
      <c r="BA2489" s="61"/>
    </row>
    <row r="2490" spans="39:53" x14ac:dyDescent="0.2">
      <c r="AM2490" s="61"/>
      <c r="AN2490" s="61"/>
      <c r="AO2490" s="171"/>
      <c r="AP2490" s="61"/>
      <c r="AQ2490" s="61"/>
      <c r="AR2490" s="61"/>
      <c r="AS2490" s="61"/>
      <c r="AT2490" s="61"/>
      <c r="AU2490" s="61"/>
      <c r="AV2490" s="61"/>
      <c r="AW2490" s="61"/>
      <c r="AX2490" s="61"/>
      <c r="AY2490" s="61"/>
      <c r="AZ2490" s="61"/>
      <c r="BA2490" s="61"/>
    </row>
    <row r="2491" spans="39:53" x14ac:dyDescent="0.2">
      <c r="AM2491" s="61"/>
      <c r="AN2491" s="61"/>
      <c r="AO2491" s="171"/>
      <c r="AP2491" s="61"/>
      <c r="AQ2491" s="61"/>
      <c r="AR2491" s="61"/>
      <c r="AS2491" s="61"/>
      <c r="AT2491" s="61"/>
      <c r="AU2491" s="61"/>
      <c r="AV2491" s="61"/>
      <c r="AW2491" s="61"/>
      <c r="AX2491" s="61"/>
      <c r="AY2491" s="61"/>
      <c r="AZ2491" s="61"/>
      <c r="BA2491" s="61"/>
    </row>
    <row r="2492" spans="39:53" x14ac:dyDescent="0.2">
      <c r="AM2492" s="61"/>
      <c r="AN2492" s="61"/>
      <c r="AO2492" s="171"/>
      <c r="AP2492" s="61"/>
      <c r="AQ2492" s="61"/>
      <c r="AR2492" s="61"/>
      <c r="AS2492" s="61"/>
      <c r="AT2492" s="61"/>
      <c r="AU2492" s="61"/>
      <c r="AV2492" s="61"/>
      <c r="AW2492" s="61"/>
      <c r="AX2492" s="61"/>
      <c r="AY2492" s="61"/>
      <c r="AZ2492" s="61"/>
      <c r="BA2492" s="61"/>
    </row>
    <row r="2493" spans="39:53" x14ac:dyDescent="0.2">
      <c r="AM2493" s="61"/>
      <c r="AN2493" s="61"/>
      <c r="AO2493" s="171"/>
      <c r="AP2493" s="61"/>
      <c r="AQ2493" s="61"/>
      <c r="AR2493" s="61"/>
      <c r="AS2493" s="61"/>
      <c r="AT2493" s="61"/>
      <c r="AU2493" s="61"/>
      <c r="AV2493" s="61"/>
      <c r="AW2493" s="61"/>
      <c r="AX2493" s="61"/>
      <c r="AY2493" s="61"/>
      <c r="AZ2493" s="61"/>
      <c r="BA2493" s="61"/>
    </row>
    <row r="2494" spans="39:53" x14ac:dyDescent="0.2">
      <c r="AM2494" s="61"/>
      <c r="AN2494" s="61"/>
      <c r="AO2494" s="171"/>
      <c r="AP2494" s="61"/>
      <c r="AQ2494" s="61"/>
      <c r="AR2494" s="61"/>
      <c r="AS2494" s="61"/>
      <c r="AT2494" s="61"/>
      <c r="AU2494" s="61"/>
      <c r="AV2494" s="61"/>
      <c r="AW2494" s="61"/>
      <c r="AX2494" s="61"/>
      <c r="AY2494" s="61"/>
      <c r="AZ2494" s="61"/>
      <c r="BA2494" s="61"/>
    </row>
    <row r="2495" spans="39:53" x14ac:dyDescent="0.2">
      <c r="AM2495" s="61"/>
      <c r="AN2495" s="61"/>
      <c r="AO2495" s="171"/>
      <c r="AP2495" s="61"/>
      <c r="AQ2495" s="61"/>
      <c r="AR2495" s="61"/>
      <c r="AS2495" s="61"/>
      <c r="AT2495" s="61"/>
      <c r="AU2495" s="61"/>
      <c r="AV2495" s="61"/>
      <c r="AW2495" s="61"/>
      <c r="AX2495" s="61"/>
      <c r="AY2495" s="61"/>
      <c r="AZ2495" s="61"/>
      <c r="BA2495" s="61"/>
    </row>
    <row r="2496" spans="39:53" x14ac:dyDescent="0.2">
      <c r="AM2496" s="61"/>
      <c r="AN2496" s="61"/>
      <c r="AO2496" s="171"/>
      <c r="AP2496" s="61"/>
      <c r="AQ2496" s="61"/>
      <c r="AR2496" s="61"/>
      <c r="AS2496" s="61"/>
      <c r="AT2496" s="61"/>
      <c r="AU2496" s="61"/>
      <c r="AV2496" s="61"/>
      <c r="AW2496" s="61"/>
      <c r="AX2496" s="61"/>
      <c r="AY2496" s="61"/>
      <c r="AZ2496" s="61"/>
      <c r="BA2496" s="61"/>
    </row>
    <row r="2497" spans="39:53" x14ac:dyDescent="0.2">
      <c r="AM2497" s="61"/>
      <c r="AN2497" s="61"/>
      <c r="AO2497" s="171"/>
      <c r="AP2497" s="61"/>
      <c r="AQ2497" s="61"/>
      <c r="AR2497" s="61"/>
      <c r="AS2497" s="61"/>
      <c r="AT2497" s="61"/>
      <c r="AU2497" s="61"/>
      <c r="AV2497" s="61"/>
      <c r="AW2497" s="61"/>
      <c r="AX2497" s="61"/>
      <c r="AY2497" s="61"/>
      <c r="AZ2497" s="61"/>
      <c r="BA2497" s="61"/>
    </row>
    <row r="2498" spans="39:53" x14ac:dyDescent="0.2">
      <c r="AM2498" s="61"/>
      <c r="AN2498" s="61"/>
      <c r="AO2498" s="171"/>
      <c r="AP2498" s="61"/>
      <c r="AQ2498" s="61"/>
      <c r="AR2498" s="61"/>
      <c r="AS2498" s="61"/>
      <c r="AT2498" s="61"/>
      <c r="AU2498" s="61"/>
      <c r="AV2498" s="61"/>
      <c r="AW2498" s="61"/>
      <c r="AX2498" s="61"/>
      <c r="AY2498" s="61"/>
      <c r="AZ2498" s="61"/>
      <c r="BA2498" s="61"/>
    </row>
    <row r="2499" spans="39:53" x14ac:dyDescent="0.2">
      <c r="AM2499" s="61"/>
      <c r="AN2499" s="61"/>
      <c r="AO2499" s="171"/>
      <c r="AP2499" s="61"/>
      <c r="AQ2499" s="61"/>
      <c r="AR2499" s="61"/>
      <c r="AS2499" s="61"/>
      <c r="AT2499" s="61"/>
      <c r="AU2499" s="61"/>
      <c r="AV2499" s="61"/>
      <c r="AW2499" s="61"/>
      <c r="AX2499" s="61"/>
      <c r="AY2499" s="61"/>
      <c r="AZ2499" s="61"/>
      <c r="BA2499" s="61"/>
    </row>
    <row r="2500" spans="39:53" x14ac:dyDescent="0.2">
      <c r="AM2500" s="61"/>
      <c r="AN2500" s="61"/>
      <c r="AO2500" s="171"/>
      <c r="AP2500" s="61"/>
      <c r="AQ2500" s="61"/>
      <c r="AR2500" s="61"/>
      <c r="AS2500" s="61"/>
      <c r="AT2500" s="61"/>
      <c r="AU2500" s="61"/>
      <c r="AV2500" s="61"/>
      <c r="AW2500" s="61"/>
      <c r="AX2500" s="61"/>
      <c r="AY2500" s="61"/>
      <c r="AZ2500" s="61"/>
      <c r="BA2500" s="61"/>
    </row>
    <row r="2501" spans="39:53" x14ac:dyDescent="0.2">
      <c r="AM2501" s="61"/>
      <c r="AN2501" s="61"/>
      <c r="AO2501" s="171"/>
      <c r="AP2501" s="61"/>
      <c r="AQ2501" s="61"/>
      <c r="AR2501" s="61"/>
      <c r="AS2501" s="61"/>
      <c r="AT2501" s="61"/>
      <c r="AU2501" s="61"/>
      <c r="AV2501" s="61"/>
      <c r="AW2501" s="61"/>
      <c r="AX2501" s="61"/>
      <c r="AY2501" s="61"/>
      <c r="AZ2501" s="61"/>
      <c r="BA2501" s="61"/>
    </row>
    <row r="2502" spans="39:53" x14ac:dyDescent="0.2">
      <c r="AM2502" s="61"/>
      <c r="AN2502" s="61"/>
      <c r="AO2502" s="171"/>
      <c r="AP2502" s="61"/>
      <c r="AQ2502" s="61"/>
      <c r="AR2502" s="61"/>
      <c r="AS2502" s="61"/>
      <c r="AT2502" s="61"/>
      <c r="AU2502" s="61"/>
      <c r="AV2502" s="61"/>
      <c r="AW2502" s="61"/>
      <c r="AX2502" s="61"/>
      <c r="AY2502" s="61"/>
      <c r="AZ2502" s="61"/>
      <c r="BA2502" s="61"/>
    </row>
    <row r="2503" spans="39:53" x14ac:dyDescent="0.2">
      <c r="AM2503" s="61"/>
      <c r="AN2503" s="61"/>
      <c r="AO2503" s="171"/>
      <c r="AP2503" s="61"/>
      <c r="AQ2503" s="61"/>
      <c r="AR2503" s="61"/>
      <c r="AS2503" s="61"/>
      <c r="AT2503" s="61"/>
      <c r="AU2503" s="61"/>
      <c r="AV2503" s="61"/>
      <c r="AW2503" s="61"/>
      <c r="AX2503" s="61"/>
      <c r="AY2503" s="61"/>
      <c r="AZ2503" s="61"/>
      <c r="BA2503" s="61"/>
    </row>
    <row r="2504" spans="39:53" x14ac:dyDescent="0.2">
      <c r="AM2504" s="61"/>
      <c r="AN2504" s="61"/>
      <c r="AO2504" s="171"/>
      <c r="AP2504" s="61"/>
      <c r="AQ2504" s="61"/>
      <c r="AR2504" s="61"/>
      <c r="AS2504" s="61"/>
      <c r="AT2504" s="61"/>
      <c r="AU2504" s="61"/>
      <c r="AV2504" s="61"/>
      <c r="AW2504" s="61"/>
      <c r="AX2504" s="61"/>
      <c r="AY2504" s="61"/>
      <c r="AZ2504" s="61"/>
      <c r="BA2504" s="61"/>
    </row>
    <row r="2505" spans="39:53" x14ac:dyDescent="0.2">
      <c r="AM2505" s="61"/>
      <c r="AN2505" s="61"/>
      <c r="AO2505" s="171"/>
      <c r="AP2505" s="61"/>
      <c r="AQ2505" s="61"/>
      <c r="AR2505" s="61"/>
      <c r="AS2505" s="61"/>
      <c r="AT2505" s="61"/>
      <c r="AU2505" s="61"/>
      <c r="AV2505" s="61"/>
      <c r="AW2505" s="61"/>
      <c r="AX2505" s="61"/>
      <c r="AY2505" s="61"/>
      <c r="AZ2505" s="61"/>
      <c r="BA2505" s="61"/>
    </row>
    <row r="2506" spans="39:53" x14ac:dyDescent="0.2">
      <c r="AM2506" s="61"/>
      <c r="AN2506" s="61"/>
      <c r="AO2506" s="171"/>
      <c r="AP2506" s="61"/>
      <c r="AQ2506" s="61"/>
      <c r="AR2506" s="61"/>
      <c r="AS2506" s="61"/>
      <c r="AT2506" s="61"/>
      <c r="AU2506" s="61"/>
      <c r="AV2506" s="61"/>
      <c r="AW2506" s="61"/>
      <c r="AX2506" s="61"/>
      <c r="AY2506" s="61"/>
      <c r="AZ2506" s="61"/>
      <c r="BA2506" s="61"/>
    </row>
    <row r="2507" spans="39:53" x14ac:dyDescent="0.2">
      <c r="AM2507" s="61"/>
      <c r="AN2507" s="61"/>
      <c r="AO2507" s="171"/>
      <c r="AP2507" s="61"/>
      <c r="AQ2507" s="61"/>
      <c r="AR2507" s="61"/>
      <c r="AS2507" s="61"/>
      <c r="AT2507" s="61"/>
      <c r="AU2507" s="61"/>
      <c r="AV2507" s="61"/>
      <c r="AW2507" s="61"/>
      <c r="AX2507" s="61"/>
      <c r="AY2507" s="61"/>
      <c r="AZ2507" s="61"/>
      <c r="BA2507" s="61"/>
    </row>
    <row r="2508" spans="39:53" x14ac:dyDescent="0.2">
      <c r="AM2508" s="61"/>
      <c r="AN2508" s="61"/>
      <c r="AO2508" s="171"/>
      <c r="AP2508" s="61"/>
      <c r="AQ2508" s="61"/>
      <c r="AR2508" s="61"/>
      <c r="AS2508" s="61"/>
      <c r="AT2508" s="61"/>
      <c r="AU2508" s="61"/>
      <c r="AV2508" s="61"/>
      <c r="AW2508" s="61"/>
      <c r="AX2508" s="61"/>
      <c r="AY2508" s="61"/>
      <c r="AZ2508" s="61"/>
      <c r="BA2508" s="61"/>
    </row>
    <row r="2509" spans="39:53" x14ac:dyDescent="0.2">
      <c r="AM2509" s="61"/>
      <c r="AN2509" s="61"/>
      <c r="AO2509" s="171"/>
      <c r="AP2509" s="61"/>
      <c r="AQ2509" s="61"/>
      <c r="AR2509" s="61"/>
      <c r="AS2509" s="61"/>
      <c r="AT2509" s="61"/>
      <c r="AU2509" s="61"/>
      <c r="AV2509" s="61"/>
      <c r="AW2509" s="61"/>
      <c r="AX2509" s="61"/>
      <c r="AY2509" s="61"/>
      <c r="AZ2509" s="61"/>
      <c r="BA2509" s="61"/>
    </row>
    <row r="2510" spans="39:53" x14ac:dyDescent="0.2">
      <c r="AM2510" s="61"/>
      <c r="AN2510" s="61"/>
      <c r="AO2510" s="171"/>
      <c r="AP2510" s="61"/>
      <c r="AQ2510" s="61"/>
      <c r="AR2510" s="61"/>
      <c r="AS2510" s="61"/>
      <c r="AT2510" s="61"/>
      <c r="AU2510" s="61"/>
      <c r="AV2510" s="61"/>
      <c r="AW2510" s="61"/>
      <c r="AX2510" s="61"/>
      <c r="AY2510" s="61"/>
      <c r="AZ2510" s="61"/>
      <c r="BA2510" s="61"/>
    </row>
    <row r="2511" spans="39:53" x14ac:dyDescent="0.2">
      <c r="AM2511" s="61"/>
      <c r="AN2511" s="61"/>
      <c r="AO2511" s="171"/>
      <c r="AP2511" s="61"/>
      <c r="AQ2511" s="61"/>
      <c r="AR2511" s="61"/>
      <c r="AS2511" s="61"/>
      <c r="AT2511" s="61"/>
      <c r="AU2511" s="61"/>
      <c r="AV2511" s="61"/>
      <c r="AW2511" s="61"/>
      <c r="AX2511" s="61"/>
      <c r="AY2511" s="61"/>
      <c r="AZ2511" s="61"/>
      <c r="BA2511" s="61"/>
    </row>
    <row r="2512" spans="39:53" x14ac:dyDescent="0.2">
      <c r="AM2512" s="61"/>
      <c r="AN2512" s="61"/>
      <c r="AO2512" s="171"/>
      <c r="AP2512" s="61"/>
      <c r="AQ2512" s="61"/>
      <c r="AR2512" s="61"/>
      <c r="AS2512" s="61"/>
      <c r="AT2512" s="61"/>
      <c r="AU2512" s="61"/>
      <c r="AV2512" s="61"/>
      <c r="AW2512" s="61"/>
      <c r="AX2512" s="61"/>
      <c r="AY2512" s="61"/>
      <c r="AZ2512" s="61"/>
      <c r="BA2512" s="61"/>
    </row>
    <row r="2513" spans="39:53" x14ac:dyDescent="0.2">
      <c r="AM2513" s="61"/>
      <c r="AN2513" s="61"/>
      <c r="AO2513" s="171"/>
      <c r="AP2513" s="61"/>
      <c r="AQ2513" s="61"/>
      <c r="AR2513" s="61"/>
      <c r="AS2513" s="61"/>
      <c r="AT2513" s="61"/>
      <c r="AU2513" s="61"/>
      <c r="AV2513" s="61"/>
      <c r="AW2513" s="61"/>
      <c r="AX2513" s="61"/>
      <c r="AY2513" s="61"/>
      <c r="AZ2513" s="61"/>
      <c r="BA2513" s="61"/>
    </row>
    <row r="2514" spans="39:53" x14ac:dyDescent="0.2">
      <c r="AM2514" s="61"/>
      <c r="AN2514" s="61"/>
      <c r="AO2514" s="171"/>
      <c r="AP2514" s="61"/>
      <c r="AQ2514" s="61"/>
      <c r="AR2514" s="61"/>
      <c r="AS2514" s="61"/>
      <c r="AT2514" s="61"/>
      <c r="AU2514" s="61"/>
      <c r="AV2514" s="61"/>
      <c r="AW2514" s="61"/>
      <c r="AX2514" s="61"/>
      <c r="AY2514" s="61"/>
      <c r="AZ2514" s="61"/>
      <c r="BA2514" s="61"/>
    </row>
    <row r="2515" spans="39:53" x14ac:dyDescent="0.2">
      <c r="AM2515" s="61"/>
      <c r="AN2515" s="61"/>
      <c r="AO2515" s="171"/>
      <c r="AP2515" s="61"/>
      <c r="AQ2515" s="61"/>
      <c r="AR2515" s="61"/>
      <c r="AS2515" s="61"/>
      <c r="AT2515" s="61"/>
      <c r="AU2515" s="61"/>
      <c r="AV2515" s="61"/>
      <c r="AW2515" s="61"/>
      <c r="AX2515" s="61"/>
      <c r="AY2515" s="61"/>
      <c r="AZ2515" s="61"/>
      <c r="BA2515" s="61"/>
    </row>
    <row r="2516" spans="39:53" x14ac:dyDescent="0.2">
      <c r="AM2516" s="61"/>
      <c r="AN2516" s="61"/>
      <c r="AO2516" s="171"/>
      <c r="AP2516" s="61"/>
      <c r="AQ2516" s="61"/>
      <c r="AR2516" s="61"/>
      <c r="AS2516" s="61"/>
      <c r="AT2516" s="61"/>
      <c r="AU2516" s="61"/>
      <c r="AV2516" s="61"/>
      <c r="AW2516" s="61"/>
      <c r="AX2516" s="61"/>
      <c r="AY2516" s="61"/>
      <c r="AZ2516" s="61"/>
      <c r="BA2516" s="61"/>
    </row>
    <row r="2517" spans="39:53" x14ac:dyDescent="0.2">
      <c r="AM2517" s="61"/>
      <c r="AN2517" s="61"/>
      <c r="AO2517" s="171"/>
      <c r="AP2517" s="61"/>
      <c r="AQ2517" s="61"/>
      <c r="AR2517" s="61"/>
      <c r="AS2517" s="61"/>
      <c r="AT2517" s="61"/>
      <c r="AU2517" s="61"/>
      <c r="AV2517" s="61"/>
      <c r="AW2517" s="61"/>
      <c r="AX2517" s="61"/>
      <c r="AY2517" s="61"/>
      <c r="AZ2517" s="61"/>
      <c r="BA2517" s="61"/>
    </row>
    <row r="2518" spans="39:53" x14ac:dyDescent="0.2">
      <c r="AM2518" s="61"/>
      <c r="AN2518" s="61"/>
      <c r="AO2518" s="171"/>
      <c r="AP2518" s="61"/>
      <c r="AQ2518" s="61"/>
      <c r="AR2518" s="61"/>
      <c r="AS2518" s="61"/>
      <c r="AT2518" s="61"/>
      <c r="AU2518" s="61"/>
      <c r="AV2518" s="61"/>
      <c r="AW2518" s="61"/>
      <c r="AX2518" s="61"/>
      <c r="AY2518" s="61"/>
      <c r="AZ2518" s="61"/>
      <c r="BA2518" s="61"/>
    </row>
    <row r="2519" spans="39:53" x14ac:dyDescent="0.2">
      <c r="AM2519" s="61"/>
      <c r="AN2519" s="61"/>
      <c r="AO2519" s="171"/>
      <c r="AP2519" s="61"/>
      <c r="AQ2519" s="61"/>
      <c r="AR2519" s="61"/>
      <c r="AS2519" s="61"/>
      <c r="AT2519" s="61"/>
      <c r="AU2519" s="61"/>
      <c r="AV2519" s="61"/>
      <c r="AW2519" s="61"/>
      <c r="AX2519" s="61"/>
      <c r="AY2519" s="61"/>
      <c r="AZ2519" s="61"/>
      <c r="BA2519" s="61"/>
    </row>
    <row r="2520" spans="39:53" x14ac:dyDescent="0.2">
      <c r="AM2520" s="61"/>
      <c r="AN2520" s="61"/>
      <c r="AO2520" s="171"/>
      <c r="AP2520" s="61"/>
      <c r="AQ2520" s="61"/>
      <c r="AR2520" s="61"/>
      <c r="AS2520" s="61"/>
      <c r="AT2520" s="61"/>
      <c r="AU2520" s="61"/>
      <c r="AV2520" s="61"/>
      <c r="AW2520" s="61"/>
      <c r="AX2520" s="61"/>
      <c r="AY2520" s="61"/>
      <c r="AZ2520" s="61"/>
      <c r="BA2520" s="61"/>
    </row>
    <row r="2521" spans="39:53" x14ac:dyDescent="0.2">
      <c r="AM2521" s="61"/>
      <c r="AN2521" s="61"/>
      <c r="AO2521" s="171"/>
      <c r="AP2521" s="61"/>
      <c r="AQ2521" s="61"/>
      <c r="AR2521" s="61"/>
      <c r="AS2521" s="61"/>
      <c r="AT2521" s="61"/>
      <c r="AU2521" s="61"/>
      <c r="AV2521" s="61"/>
      <c r="AW2521" s="61"/>
      <c r="AX2521" s="61"/>
      <c r="AY2521" s="61"/>
      <c r="AZ2521" s="61"/>
      <c r="BA2521" s="61"/>
    </row>
    <row r="2522" spans="39:53" x14ac:dyDescent="0.2">
      <c r="AM2522" s="61"/>
      <c r="AN2522" s="61"/>
      <c r="AO2522" s="171"/>
      <c r="AP2522" s="61"/>
      <c r="AQ2522" s="61"/>
      <c r="AR2522" s="61"/>
      <c r="AS2522" s="61"/>
      <c r="AT2522" s="61"/>
      <c r="AU2522" s="61"/>
      <c r="AV2522" s="61"/>
      <c r="AW2522" s="61"/>
      <c r="AX2522" s="61"/>
      <c r="AY2522" s="61"/>
      <c r="AZ2522" s="61"/>
      <c r="BA2522" s="61"/>
    </row>
    <row r="2523" spans="39:53" x14ac:dyDescent="0.2">
      <c r="AM2523" s="61"/>
      <c r="AN2523" s="61"/>
      <c r="AO2523" s="171"/>
      <c r="AP2523" s="61"/>
      <c r="AQ2523" s="61"/>
      <c r="AR2523" s="61"/>
      <c r="AS2523" s="61"/>
      <c r="AT2523" s="61"/>
      <c r="AU2523" s="61"/>
      <c r="AV2523" s="61"/>
      <c r="AW2523" s="61"/>
      <c r="AX2523" s="61"/>
      <c r="AY2523" s="61"/>
      <c r="AZ2523" s="61"/>
      <c r="BA2523" s="61"/>
    </row>
    <row r="2524" spans="39:53" x14ac:dyDescent="0.2">
      <c r="AM2524" s="61"/>
      <c r="AN2524" s="61"/>
      <c r="AO2524" s="171"/>
      <c r="AP2524" s="61"/>
      <c r="AQ2524" s="61"/>
      <c r="AR2524" s="61"/>
      <c r="AS2524" s="61"/>
      <c r="AT2524" s="61"/>
      <c r="AU2524" s="61"/>
      <c r="AV2524" s="61"/>
      <c r="AW2524" s="61"/>
      <c r="AX2524" s="61"/>
      <c r="AY2524" s="61"/>
      <c r="AZ2524" s="61"/>
      <c r="BA2524" s="61"/>
    </row>
    <row r="2525" spans="39:53" x14ac:dyDescent="0.2">
      <c r="AM2525" s="61"/>
      <c r="AN2525" s="61"/>
      <c r="AO2525" s="171"/>
      <c r="AP2525" s="61"/>
      <c r="AQ2525" s="61"/>
      <c r="AR2525" s="61"/>
      <c r="AS2525" s="61"/>
      <c r="AT2525" s="61"/>
      <c r="AU2525" s="61"/>
      <c r="AV2525" s="61"/>
      <c r="AW2525" s="61"/>
      <c r="AX2525" s="61"/>
      <c r="AY2525" s="61"/>
      <c r="AZ2525" s="61"/>
      <c r="BA2525" s="61"/>
    </row>
    <row r="2526" spans="39:53" x14ac:dyDescent="0.2">
      <c r="AM2526" s="61"/>
      <c r="AN2526" s="61"/>
      <c r="AO2526" s="171"/>
      <c r="AP2526" s="61"/>
      <c r="AQ2526" s="61"/>
      <c r="AR2526" s="61"/>
      <c r="AS2526" s="61"/>
      <c r="AT2526" s="61"/>
      <c r="AU2526" s="61"/>
      <c r="AV2526" s="61"/>
      <c r="AW2526" s="61"/>
      <c r="AX2526" s="61"/>
      <c r="AY2526" s="61"/>
      <c r="AZ2526" s="61"/>
      <c r="BA2526" s="61"/>
    </row>
    <row r="2527" spans="39:53" x14ac:dyDescent="0.2">
      <c r="AM2527" s="61"/>
      <c r="AN2527" s="61"/>
      <c r="AO2527" s="171"/>
      <c r="AP2527" s="61"/>
      <c r="AQ2527" s="61"/>
      <c r="AR2527" s="61"/>
      <c r="AS2527" s="61"/>
      <c r="AT2527" s="61"/>
      <c r="AU2527" s="61"/>
      <c r="AV2527" s="61"/>
      <c r="AW2527" s="61"/>
      <c r="AX2527" s="61"/>
      <c r="AY2527" s="61"/>
      <c r="AZ2527" s="61"/>
      <c r="BA2527" s="61"/>
    </row>
    <row r="2528" spans="39:53" x14ac:dyDescent="0.2">
      <c r="AM2528" s="61"/>
      <c r="AN2528" s="61"/>
      <c r="AO2528" s="171"/>
      <c r="AP2528" s="61"/>
      <c r="AQ2528" s="61"/>
      <c r="AR2528" s="61"/>
      <c r="AS2528" s="61"/>
      <c r="AT2528" s="61"/>
      <c r="AU2528" s="61"/>
      <c r="AV2528" s="61"/>
      <c r="AW2528" s="61"/>
      <c r="AX2528" s="61"/>
      <c r="AY2528" s="61"/>
      <c r="AZ2528" s="61"/>
      <c r="BA2528" s="61"/>
    </row>
    <row r="2529" spans="39:53" x14ac:dyDescent="0.2">
      <c r="AM2529" s="61"/>
      <c r="AN2529" s="61"/>
      <c r="AO2529" s="171"/>
      <c r="AP2529" s="61"/>
      <c r="AQ2529" s="61"/>
      <c r="AR2529" s="61"/>
      <c r="AS2529" s="61"/>
      <c r="AT2529" s="61"/>
      <c r="AU2529" s="61"/>
      <c r="AV2529" s="61"/>
      <c r="AW2529" s="61"/>
      <c r="AX2529" s="61"/>
      <c r="AY2529" s="61"/>
      <c r="AZ2529" s="61"/>
      <c r="BA2529" s="61"/>
    </row>
    <row r="2530" spans="39:53" x14ac:dyDescent="0.2">
      <c r="AM2530" s="61"/>
      <c r="AN2530" s="61"/>
      <c r="AO2530" s="171"/>
      <c r="AP2530" s="61"/>
      <c r="AQ2530" s="61"/>
      <c r="AR2530" s="61"/>
      <c r="AS2530" s="61"/>
      <c r="AT2530" s="61"/>
      <c r="AU2530" s="61"/>
      <c r="AV2530" s="61"/>
      <c r="AW2530" s="61"/>
      <c r="AX2530" s="61"/>
      <c r="AY2530" s="61"/>
      <c r="AZ2530" s="61"/>
      <c r="BA2530" s="61"/>
    </row>
    <row r="2531" spans="39:53" x14ac:dyDescent="0.2">
      <c r="AM2531" s="61"/>
      <c r="AN2531" s="61"/>
      <c r="AO2531" s="171"/>
      <c r="AP2531" s="61"/>
      <c r="AQ2531" s="61"/>
      <c r="AR2531" s="61"/>
      <c r="AS2531" s="61"/>
      <c r="AT2531" s="61"/>
      <c r="AU2531" s="61"/>
      <c r="AV2531" s="61"/>
      <c r="AW2531" s="61"/>
      <c r="AX2531" s="61"/>
      <c r="AY2531" s="61"/>
      <c r="AZ2531" s="61"/>
      <c r="BA2531" s="61"/>
    </row>
    <row r="2532" spans="39:53" x14ac:dyDescent="0.2">
      <c r="AM2532" s="61"/>
      <c r="AN2532" s="61"/>
      <c r="AO2532" s="171"/>
      <c r="AP2532" s="61"/>
      <c r="AQ2532" s="61"/>
      <c r="AR2532" s="61"/>
      <c r="AS2532" s="61"/>
      <c r="AT2532" s="61"/>
      <c r="AU2532" s="61"/>
      <c r="AV2532" s="61"/>
      <c r="AW2532" s="61"/>
      <c r="AX2532" s="61"/>
      <c r="AY2532" s="61"/>
      <c r="AZ2532" s="61"/>
      <c r="BA2532" s="61"/>
    </row>
    <row r="2533" spans="39:53" x14ac:dyDescent="0.2">
      <c r="AM2533" s="61"/>
      <c r="AN2533" s="61"/>
      <c r="AO2533" s="171"/>
      <c r="AP2533" s="61"/>
      <c r="AQ2533" s="61"/>
      <c r="AR2533" s="61"/>
      <c r="AS2533" s="61"/>
      <c r="AT2533" s="61"/>
      <c r="AU2533" s="61"/>
      <c r="AV2533" s="61"/>
      <c r="AW2533" s="61"/>
      <c r="AX2533" s="61"/>
      <c r="AY2533" s="61"/>
      <c r="AZ2533" s="61"/>
      <c r="BA2533" s="61"/>
    </row>
    <row r="2534" spans="39:53" x14ac:dyDescent="0.2">
      <c r="AM2534" s="61"/>
      <c r="AN2534" s="61"/>
      <c r="AO2534" s="171"/>
      <c r="AP2534" s="61"/>
      <c r="AQ2534" s="61"/>
      <c r="AR2534" s="61"/>
      <c r="AS2534" s="61"/>
      <c r="AT2534" s="61"/>
      <c r="AU2534" s="61"/>
      <c r="AV2534" s="61"/>
      <c r="AW2534" s="61"/>
      <c r="AX2534" s="61"/>
      <c r="AY2534" s="61"/>
      <c r="AZ2534" s="61"/>
      <c r="BA2534" s="61"/>
    </row>
    <row r="2535" spans="39:53" x14ac:dyDescent="0.2">
      <c r="AM2535" s="61"/>
      <c r="AN2535" s="61"/>
      <c r="AO2535" s="171"/>
      <c r="AP2535" s="61"/>
      <c r="AQ2535" s="61"/>
      <c r="AR2535" s="61"/>
      <c r="AS2535" s="61"/>
      <c r="AT2535" s="61"/>
      <c r="AU2535" s="61"/>
      <c r="AV2535" s="61"/>
      <c r="AW2535" s="61"/>
      <c r="AX2535" s="61"/>
      <c r="AY2535" s="61"/>
      <c r="AZ2535" s="61"/>
      <c r="BA2535" s="61"/>
    </row>
    <row r="2536" spans="39:53" x14ac:dyDescent="0.2">
      <c r="AM2536" s="61"/>
      <c r="AN2536" s="61"/>
      <c r="AO2536" s="171"/>
      <c r="AP2536" s="61"/>
      <c r="AQ2536" s="61"/>
      <c r="AR2536" s="61"/>
      <c r="AS2536" s="61"/>
      <c r="AT2536" s="61"/>
      <c r="AU2536" s="61"/>
      <c r="AV2536" s="61"/>
      <c r="AW2536" s="61"/>
      <c r="AX2536" s="61"/>
      <c r="AY2536" s="61"/>
      <c r="AZ2536" s="61"/>
      <c r="BA2536" s="61"/>
    </row>
    <row r="2537" spans="39:53" x14ac:dyDescent="0.2">
      <c r="AM2537" s="61"/>
      <c r="AN2537" s="61"/>
      <c r="AO2537" s="171"/>
      <c r="AP2537" s="61"/>
      <c r="AQ2537" s="61"/>
      <c r="AR2537" s="61"/>
      <c r="AS2537" s="61"/>
      <c r="AT2537" s="61"/>
      <c r="AU2537" s="61"/>
      <c r="AV2537" s="61"/>
      <c r="AW2537" s="61"/>
      <c r="AX2537" s="61"/>
      <c r="AY2537" s="61"/>
      <c r="AZ2537" s="61"/>
      <c r="BA2537" s="61"/>
    </row>
    <row r="2538" spans="39:53" x14ac:dyDescent="0.2">
      <c r="AM2538" s="61"/>
      <c r="AN2538" s="61"/>
      <c r="AO2538" s="171"/>
      <c r="AP2538" s="61"/>
      <c r="AQ2538" s="61"/>
      <c r="AR2538" s="61"/>
      <c r="AS2538" s="61"/>
      <c r="AT2538" s="61"/>
      <c r="AU2538" s="61"/>
      <c r="AV2538" s="61"/>
      <c r="AW2538" s="61"/>
      <c r="AX2538" s="61"/>
      <c r="AY2538" s="61"/>
      <c r="AZ2538" s="61"/>
      <c r="BA2538" s="61"/>
    </row>
    <row r="2539" spans="39:53" x14ac:dyDescent="0.2">
      <c r="AM2539" s="61"/>
      <c r="AN2539" s="61"/>
      <c r="AO2539" s="171"/>
      <c r="AP2539" s="61"/>
      <c r="AQ2539" s="61"/>
      <c r="AR2539" s="61"/>
      <c r="AS2539" s="61"/>
      <c r="AT2539" s="61"/>
      <c r="AU2539" s="61"/>
      <c r="AV2539" s="61"/>
      <c r="AW2539" s="61"/>
      <c r="AX2539" s="61"/>
      <c r="AY2539" s="61"/>
      <c r="AZ2539" s="61"/>
      <c r="BA2539" s="61"/>
    </row>
    <row r="2540" spans="39:53" x14ac:dyDescent="0.2">
      <c r="AM2540" s="61"/>
      <c r="AN2540" s="61"/>
      <c r="AO2540" s="171"/>
      <c r="AP2540" s="61"/>
      <c r="AQ2540" s="61"/>
      <c r="AR2540" s="61"/>
      <c r="AS2540" s="61"/>
      <c r="AT2540" s="61"/>
      <c r="AU2540" s="61"/>
      <c r="AV2540" s="61"/>
      <c r="AW2540" s="61"/>
      <c r="AX2540" s="61"/>
      <c r="AY2540" s="61"/>
      <c r="AZ2540" s="61"/>
      <c r="BA2540" s="61"/>
    </row>
    <row r="2541" spans="39:53" x14ac:dyDescent="0.2">
      <c r="AM2541" s="61"/>
      <c r="AN2541" s="61"/>
      <c r="AO2541" s="171"/>
      <c r="AP2541" s="61"/>
      <c r="AQ2541" s="61"/>
      <c r="AR2541" s="61"/>
      <c r="AS2541" s="61"/>
      <c r="AT2541" s="61"/>
      <c r="AU2541" s="61"/>
      <c r="AV2541" s="61"/>
      <c r="AW2541" s="61"/>
      <c r="AX2541" s="61"/>
      <c r="AY2541" s="61"/>
      <c r="AZ2541" s="61"/>
      <c r="BA2541" s="61"/>
    </row>
    <row r="2542" spans="39:53" x14ac:dyDescent="0.2">
      <c r="AM2542" s="61"/>
      <c r="AN2542" s="61"/>
      <c r="AO2542" s="171"/>
      <c r="AP2542" s="61"/>
      <c r="AQ2542" s="61"/>
      <c r="AR2542" s="61"/>
      <c r="AS2542" s="61"/>
      <c r="AT2542" s="61"/>
      <c r="AU2542" s="61"/>
      <c r="AV2542" s="61"/>
      <c r="AW2542" s="61"/>
      <c r="AX2542" s="61"/>
      <c r="AY2542" s="61"/>
      <c r="AZ2542" s="61"/>
      <c r="BA2542" s="61"/>
    </row>
    <row r="2543" spans="39:53" x14ac:dyDescent="0.2">
      <c r="AM2543" s="61"/>
      <c r="AN2543" s="61"/>
      <c r="AO2543" s="171"/>
      <c r="AP2543" s="61"/>
      <c r="AQ2543" s="61"/>
      <c r="AR2543" s="61"/>
      <c r="AS2543" s="61"/>
      <c r="AT2543" s="61"/>
      <c r="AU2543" s="61"/>
      <c r="AV2543" s="61"/>
      <c r="AW2543" s="61"/>
      <c r="AX2543" s="61"/>
      <c r="AY2543" s="61"/>
      <c r="AZ2543" s="61"/>
      <c r="BA2543" s="61"/>
    </row>
    <row r="2544" spans="39:53" x14ac:dyDescent="0.2">
      <c r="AM2544" s="61"/>
      <c r="AN2544" s="61"/>
      <c r="AO2544" s="171"/>
      <c r="AP2544" s="61"/>
      <c r="AQ2544" s="61"/>
      <c r="AR2544" s="61"/>
      <c r="AS2544" s="61"/>
      <c r="AT2544" s="61"/>
      <c r="AU2544" s="61"/>
      <c r="AV2544" s="61"/>
      <c r="AW2544" s="61"/>
      <c r="AX2544" s="61"/>
      <c r="AY2544" s="61"/>
      <c r="AZ2544" s="61"/>
      <c r="BA2544" s="61"/>
    </row>
    <row r="2545" spans="39:53" x14ac:dyDescent="0.2">
      <c r="AM2545" s="61"/>
      <c r="AN2545" s="61"/>
      <c r="AO2545" s="171"/>
      <c r="AP2545" s="61"/>
      <c r="AQ2545" s="61"/>
      <c r="AR2545" s="61"/>
      <c r="AS2545" s="61"/>
      <c r="AT2545" s="61"/>
      <c r="AU2545" s="61"/>
      <c r="AV2545" s="61"/>
      <c r="AW2545" s="61"/>
      <c r="AX2545" s="61"/>
      <c r="AY2545" s="61"/>
      <c r="AZ2545" s="61"/>
      <c r="BA2545" s="61"/>
    </row>
    <row r="2546" spans="39:53" x14ac:dyDescent="0.2">
      <c r="AM2546" s="61"/>
      <c r="AN2546" s="61"/>
      <c r="AO2546" s="171"/>
      <c r="AP2546" s="61"/>
      <c r="AQ2546" s="61"/>
      <c r="AR2546" s="61"/>
      <c r="AS2546" s="61"/>
      <c r="AT2546" s="61"/>
      <c r="AU2546" s="61"/>
      <c r="AV2546" s="61"/>
      <c r="AW2546" s="61"/>
      <c r="AX2546" s="61"/>
      <c r="AY2546" s="61"/>
      <c r="AZ2546" s="61"/>
      <c r="BA2546" s="61"/>
    </row>
    <row r="2547" spans="39:53" x14ac:dyDescent="0.2">
      <c r="AM2547" s="61"/>
      <c r="AN2547" s="61"/>
      <c r="AO2547" s="171"/>
      <c r="AP2547" s="61"/>
      <c r="AQ2547" s="61"/>
      <c r="AR2547" s="61"/>
      <c r="AS2547" s="61"/>
      <c r="AT2547" s="61"/>
      <c r="AU2547" s="61"/>
      <c r="AV2547" s="61"/>
      <c r="AW2547" s="61"/>
      <c r="AX2547" s="61"/>
      <c r="AY2547" s="61"/>
      <c r="AZ2547" s="61"/>
      <c r="BA2547" s="61"/>
    </row>
    <row r="2548" spans="39:53" x14ac:dyDescent="0.2">
      <c r="AM2548" s="61"/>
      <c r="AN2548" s="61"/>
      <c r="AO2548" s="171"/>
      <c r="AP2548" s="61"/>
      <c r="AQ2548" s="61"/>
      <c r="AR2548" s="61"/>
      <c r="AS2548" s="61"/>
      <c r="AT2548" s="61"/>
      <c r="AU2548" s="61"/>
      <c r="AV2548" s="61"/>
      <c r="AW2548" s="61"/>
      <c r="AX2548" s="61"/>
      <c r="AY2548" s="61"/>
      <c r="AZ2548" s="61"/>
      <c r="BA2548" s="61"/>
    </row>
    <row r="2549" spans="39:53" x14ac:dyDescent="0.2">
      <c r="AM2549" s="61"/>
      <c r="AN2549" s="61"/>
      <c r="AO2549" s="171"/>
      <c r="AP2549" s="61"/>
      <c r="AQ2549" s="61"/>
      <c r="AR2549" s="61"/>
      <c r="AS2549" s="61"/>
      <c r="AT2549" s="61"/>
      <c r="AU2549" s="61"/>
      <c r="AV2549" s="61"/>
      <c r="AW2549" s="61"/>
      <c r="AX2549" s="61"/>
      <c r="AY2549" s="61"/>
      <c r="AZ2549" s="61"/>
      <c r="BA2549" s="61"/>
    </row>
    <row r="2550" spans="39:53" x14ac:dyDescent="0.2">
      <c r="AM2550" s="61"/>
      <c r="AN2550" s="61"/>
      <c r="AO2550" s="171"/>
      <c r="AP2550" s="61"/>
      <c r="AQ2550" s="61"/>
      <c r="AR2550" s="61"/>
      <c r="AS2550" s="61"/>
      <c r="AT2550" s="61"/>
      <c r="AU2550" s="61"/>
      <c r="AV2550" s="61"/>
      <c r="AW2550" s="61"/>
      <c r="AX2550" s="61"/>
      <c r="AY2550" s="61"/>
      <c r="AZ2550" s="61"/>
      <c r="BA2550" s="61"/>
    </row>
    <row r="2551" spans="39:53" x14ac:dyDescent="0.2">
      <c r="AM2551" s="61"/>
      <c r="AN2551" s="61"/>
      <c r="AO2551" s="171"/>
      <c r="AP2551" s="61"/>
      <c r="AQ2551" s="61"/>
      <c r="AR2551" s="61"/>
      <c r="AS2551" s="61"/>
      <c r="AT2551" s="61"/>
      <c r="AU2551" s="61"/>
      <c r="AV2551" s="61"/>
      <c r="AW2551" s="61"/>
      <c r="AX2551" s="61"/>
      <c r="AY2551" s="61"/>
      <c r="AZ2551" s="61"/>
      <c r="BA2551" s="61"/>
    </row>
    <row r="2552" spans="39:53" x14ac:dyDescent="0.2">
      <c r="AM2552" s="61"/>
      <c r="AN2552" s="61"/>
      <c r="AO2552" s="171"/>
      <c r="AP2552" s="61"/>
      <c r="AQ2552" s="61"/>
      <c r="AR2552" s="61"/>
      <c r="AS2552" s="61"/>
      <c r="AT2552" s="61"/>
      <c r="AU2552" s="61"/>
      <c r="AV2552" s="61"/>
      <c r="AW2552" s="61"/>
      <c r="AX2552" s="61"/>
      <c r="AY2552" s="61"/>
      <c r="AZ2552" s="61"/>
      <c r="BA2552" s="61"/>
    </row>
    <row r="2553" spans="39:53" x14ac:dyDescent="0.2">
      <c r="AM2553" s="61"/>
      <c r="AN2553" s="61"/>
      <c r="AO2553" s="171"/>
      <c r="AP2553" s="61"/>
      <c r="AQ2553" s="61"/>
      <c r="AR2553" s="61"/>
      <c r="AS2553" s="61"/>
      <c r="AT2553" s="61"/>
      <c r="AU2553" s="61"/>
      <c r="AV2553" s="61"/>
      <c r="AW2553" s="61"/>
      <c r="AX2553" s="61"/>
      <c r="AY2553" s="61"/>
      <c r="AZ2553" s="61"/>
      <c r="BA2553" s="61"/>
    </row>
    <row r="2554" spans="39:53" x14ac:dyDescent="0.2">
      <c r="AM2554" s="61"/>
      <c r="AN2554" s="61"/>
      <c r="AO2554" s="171"/>
      <c r="AP2554" s="61"/>
      <c r="AQ2554" s="61"/>
      <c r="AR2554" s="61"/>
      <c r="AS2554" s="61"/>
      <c r="AT2554" s="61"/>
      <c r="AU2554" s="61"/>
      <c r="AV2554" s="61"/>
      <c r="AW2554" s="61"/>
      <c r="AX2554" s="61"/>
      <c r="AY2554" s="61"/>
      <c r="AZ2554" s="61"/>
      <c r="BA2554" s="61"/>
    </row>
    <row r="2555" spans="39:53" x14ac:dyDescent="0.2">
      <c r="AM2555" s="61"/>
      <c r="AN2555" s="61"/>
      <c r="AO2555" s="171"/>
      <c r="AP2555" s="61"/>
      <c r="AQ2555" s="61"/>
      <c r="AR2555" s="61"/>
      <c r="AS2555" s="61"/>
      <c r="AT2555" s="61"/>
      <c r="AU2555" s="61"/>
      <c r="AV2555" s="61"/>
      <c r="AW2555" s="61"/>
      <c r="AX2555" s="61"/>
      <c r="AY2555" s="61"/>
      <c r="AZ2555" s="61"/>
      <c r="BA2555" s="61"/>
    </row>
    <row r="2556" spans="39:53" x14ac:dyDescent="0.2">
      <c r="AM2556" s="61"/>
      <c r="AN2556" s="61"/>
      <c r="AO2556" s="171"/>
      <c r="AP2556" s="61"/>
      <c r="AQ2556" s="61"/>
      <c r="AR2556" s="61"/>
      <c r="AS2556" s="61"/>
      <c r="AT2556" s="61"/>
      <c r="AU2556" s="61"/>
      <c r="AV2556" s="61"/>
      <c r="AW2556" s="61"/>
      <c r="AX2556" s="61"/>
      <c r="AY2556" s="61"/>
      <c r="AZ2556" s="61"/>
      <c r="BA2556" s="61"/>
    </row>
    <row r="2557" spans="39:53" x14ac:dyDescent="0.2">
      <c r="AM2557" s="61"/>
      <c r="AN2557" s="61"/>
      <c r="AO2557" s="171"/>
      <c r="AP2557" s="61"/>
      <c r="AQ2557" s="61"/>
      <c r="AR2557" s="61"/>
      <c r="AS2557" s="61"/>
      <c r="AT2557" s="61"/>
      <c r="AU2557" s="61"/>
      <c r="AV2557" s="61"/>
      <c r="AW2557" s="61"/>
      <c r="AX2557" s="61"/>
      <c r="AY2557" s="61"/>
      <c r="AZ2557" s="61"/>
      <c r="BA2557" s="61"/>
    </row>
    <row r="2558" spans="39:53" x14ac:dyDescent="0.2">
      <c r="AM2558" s="61"/>
      <c r="AN2558" s="61"/>
      <c r="AO2558" s="171"/>
      <c r="AP2558" s="61"/>
      <c r="AQ2558" s="61"/>
      <c r="AR2558" s="61"/>
      <c r="AS2558" s="61"/>
      <c r="AT2558" s="61"/>
      <c r="AU2558" s="61"/>
      <c r="AV2558" s="61"/>
      <c r="AW2558" s="61"/>
      <c r="AX2558" s="61"/>
      <c r="AY2558" s="61"/>
      <c r="AZ2558" s="61"/>
      <c r="BA2558" s="61"/>
    </row>
    <row r="2559" spans="39:53" x14ac:dyDescent="0.2">
      <c r="AM2559" s="61"/>
      <c r="AN2559" s="61"/>
      <c r="AO2559" s="171"/>
      <c r="AP2559" s="61"/>
      <c r="AQ2559" s="61"/>
      <c r="AR2559" s="61"/>
      <c r="AS2559" s="61"/>
      <c r="AT2559" s="61"/>
      <c r="AU2559" s="61"/>
      <c r="AV2559" s="61"/>
      <c r="AW2559" s="61"/>
      <c r="AX2559" s="61"/>
      <c r="AY2559" s="61"/>
      <c r="AZ2559" s="61"/>
      <c r="BA2559" s="61"/>
    </row>
    <row r="2560" spans="39:53" x14ac:dyDescent="0.2">
      <c r="AM2560" s="61"/>
      <c r="AN2560" s="61"/>
      <c r="AO2560" s="171"/>
      <c r="AP2560" s="61"/>
      <c r="AQ2560" s="61"/>
      <c r="AR2560" s="61"/>
      <c r="AS2560" s="61"/>
      <c r="AT2560" s="61"/>
      <c r="AU2560" s="61"/>
      <c r="AV2560" s="61"/>
      <c r="AW2560" s="61"/>
      <c r="AX2560" s="61"/>
      <c r="AY2560" s="61"/>
      <c r="AZ2560" s="61"/>
      <c r="BA2560" s="61"/>
    </row>
    <row r="2561" spans="39:53" x14ac:dyDescent="0.2">
      <c r="AM2561" s="61"/>
      <c r="AN2561" s="61"/>
      <c r="AO2561" s="171"/>
      <c r="AP2561" s="61"/>
      <c r="AQ2561" s="61"/>
      <c r="AR2561" s="61"/>
      <c r="AS2561" s="61"/>
      <c r="AT2561" s="61"/>
      <c r="AU2561" s="61"/>
      <c r="AV2561" s="61"/>
      <c r="AW2561" s="61"/>
      <c r="AX2561" s="61"/>
      <c r="AY2561" s="61"/>
      <c r="AZ2561" s="61"/>
      <c r="BA2561" s="61"/>
    </row>
    <row r="2562" spans="39:53" x14ac:dyDescent="0.2">
      <c r="AM2562" s="61"/>
      <c r="AN2562" s="61"/>
      <c r="AO2562" s="171"/>
      <c r="AP2562" s="61"/>
      <c r="AQ2562" s="61"/>
      <c r="AR2562" s="61"/>
      <c r="AS2562" s="61"/>
      <c r="AT2562" s="61"/>
      <c r="AU2562" s="61"/>
      <c r="AV2562" s="61"/>
      <c r="AW2562" s="61"/>
      <c r="AX2562" s="61"/>
      <c r="AY2562" s="61"/>
      <c r="AZ2562" s="61"/>
      <c r="BA2562" s="61"/>
    </row>
    <row r="2563" spans="39:53" x14ac:dyDescent="0.2">
      <c r="AM2563" s="61"/>
      <c r="AN2563" s="61"/>
      <c r="AO2563" s="171"/>
      <c r="AP2563" s="61"/>
      <c r="AQ2563" s="61"/>
      <c r="AR2563" s="61"/>
      <c r="AS2563" s="61"/>
      <c r="AT2563" s="61"/>
      <c r="AU2563" s="61"/>
      <c r="AV2563" s="61"/>
      <c r="AW2563" s="61"/>
      <c r="AX2563" s="61"/>
      <c r="AY2563" s="61"/>
      <c r="AZ2563" s="61"/>
      <c r="BA2563" s="61"/>
    </row>
    <row r="2564" spans="39:53" x14ac:dyDescent="0.2">
      <c r="AM2564" s="61"/>
      <c r="AN2564" s="61"/>
      <c r="AO2564" s="171"/>
      <c r="AP2564" s="61"/>
      <c r="AQ2564" s="61"/>
      <c r="AR2564" s="61"/>
      <c r="AS2564" s="61"/>
      <c r="AT2564" s="61"/>
      <c r="AU2564" s="61"/>
      <c r="AV2564" s="61"/>
      <c r="AW2564" s="61"/>
      <c r="AX2564" s="61"/>
      <c r="AY2564" s="61"/>
      <c r="AZ2564" s="61"/>
      <c r="BA2564" s="61"/>
    </row>
    <row r="2565" spans="39:53" x14ac:dyDescent="0.2">
      <c r="AM2565" s="61"/>
      <c r="AN2565" s="61"/>
      <c r="AO2565" s="171"/>
      <c r="AP2565" s="61"/>
      <c r="AQ2565" s="61"/>
      <c r="AR2565" s="61"/>
      <c r="AS2565" s="61"/>
      <c r="AT2565" s="61"/>
      <c r="AU2565" s="61"/>
      <c r="AV2565" s="61"/>
      <c r="AW2565" s="61"/>
      <c r="AX2565" s="61"/>
      <c r="AY2565" s="61"/>
      <c r="AZ2565" s="61"/>
      <c r="BA2565" s="61"/>
    </row>
    <row r="2566" spans="39:53" x14ac:dyDescent="0.2">
      <c r="AM2566" s="61"/>
      <c r="AN2566" s="61"/>
      <c r="AO2566" s="171"/>
      <c r="AP2566" s="61"/>
      <c r="AQ2566" s="61"/>
      <c r="AR2566" s="61"/>
      <c r="AS2566" s="61"/>
      <c r="AT2566" s="61"/>
      <c r="AU2566" s="61"/>
      <c r="AV2566" s="61"/>
      <c r="AW2566" s="61"/>
      <c r="AX2566" s="61"/>
      <c r="AY2566" s="61"/>
      <c r="AZ2566" s="61"/>
      <c r="BA2566" s="61"/>
    </row>
    <row r="2567" spans="39:53" x14ac:dyDescent="0.2">
      <c r="AM2567" s="61"/>
      <c r="AN2567" s="61"/>
      <c r="AO2567" s="171"/>
      <c r="AP2567" s="61"/>
      <c r="AQ2567" s="61"/>
      <c r="AR2567" s="61"/>
      <c r="AS2567" s="61"/>
      <c r="AT2567" s="61"/>
      <c r="AU2567" s="61"/>
      <c r="AV2567" s="61"/>
      <c r="AW2567" s="61"/>
      <c r="AX2567" s="61"/>
      <c r="AY2567" s="61"/>
      <c r="AZ2567" s="61"/>
      <c r="BA2567" s="61"/>
    </row>
    <row r="2568" spans="39:53" x14ac:dyDescent="0.2">
      <c r="AM2568" s="61"/>
      <c r="AN2568" s="61"/>
      <c r="AO2568" s="171"/>
      <c r="AP2568" s="61"/>
      <c r="AQ2568" s="61"/>
      <c r="AR2568" s="61"/>
      <c r="AS2568" s="61"/>
      <c r="AT2568" s="61"/>
      <c r="AU2568" s="61"/>
      <c r="AV2568" s="61"/>
      <c r="AW2568" s="61"/>
      <c r="AX2568" s="61"/>
      <c r="AY2568" s="61"/>
      <c r="AZ2568" s="61"/>
      <c r="BA2568" s="61"/>
    </row>
    <row r="2569" spans="39:53" x14ac:dyDescent="0.2">
      <c r="AM2569" s="61"/>
      <c r="AN2569" s="61"/>
      <c r="AO2569" s="171"/>
      <c r="AP2569" s="61"/>
      <c r="AQ2569" s="61"/>
      <c r="AR2569" s="61"/>
      <c r="AS2569" s="61"/>
      <c r="AT2569" s="61"/>
      <c r="AU2569" s="61"/>
      <c r="AV2569" s="61"/>
      <c r="AW2569" s="61"/>
      <c r="AX2569" s="61"/>
      <c r="AY2569" s="61"/>
      <c r="AZ2569" s="61"/>
      <c r="BA2569" s="61"/>
    </row>
    <row r="2570" spans="39:53" x14ac:dyDescent="0.2">
      <c r="AM2570" s="61"/>
      <c r="AN2570" s="61"/>
      <c r="AO2570" s="171"/>
      <c r="AP2570" s="61"/>
      <c r="AQ2570" s="61"/>
      <c r="AR2570" s="61"/>
      <c r="AS2570" s="61"/>
      <c r="AT2570" s="61"/>
      <c r="AU2570" s="61"/>
      <c r="AV2570" s="61"/>
      <c r="AW2570" s="61"/>
      <c r="AX2570" s="61"/>
      <c r="AY2570" s="61"/>
      <c r="AZ2570" s="61"/>
      <c r="BA2570" s="61"/>
    </row>
    <row r="2571" spans="39:53" x14ac:dyDescent="0.2">
      <c r="AM2571" s="61"/>
      <c r="AN2571" s="61"/>
      <c r="AO2571" s="171"/>
      <c r="AP2571" s="61"/>
      <c r="AQ2571" s="61"/>
      <c r="AR2571" s="61"/>
      <c r="AS2571" s="61"/>
      <c r="AT2571" s="61"/>
      <c r="AU2571" s="61"/>
      <c r="AV2571" s="61"/>
      <c r="AW2571" s="61"/>
      <c r="AX2571" s="61"/>
      <c r="AY2571" s="61"/>
      <c r="AZ2571" s="61"/>
      <c r="BA2571" s="61"/>
    </row>
    <row r="2572" spans="39:53" x14ac:dyDescent="0.2">
      <c r="AM2572" s="61"/>
      <c r="AN2572" s="61"/>
      <c r="AO2572" s="171"/>
      <c r="AP2572" s="61"/>
      <c r="AQ2572" s="61"/>
      <c r="AR2572" s="61"/>
      <c r="AS2572" s="61"/>
      <c r="AT2572" s="61"/>
      <c r="AU2572" s="61"/>
      <c r="AV2572" s="61"/>
      <c r="AW2572" s="61"/>
      <c r="AX2572" s="61"/>
      <c r="AY2572" s="61"/>
      <c r="AZ2572" s="61"/>
      <c r="BA2572" s="61"/>
    </row>
    <row r="2573" spans="39:53" x14ac:dyDescent="0.2">
      <c r="AM2573" s="61"/>
      <c r="AN2573" s="61"/>
      <c r="AO2573" s="171"/>
      <c r="AP2573" s="61"/>
      <c r="AQ2573" s="61"/>
      <c r="AR2573" s="61"/>
      <c r="AS2573" s="61"/>
      <c r="AT2573" s="61"/>
      <c r="AU2573" s="61"/>
      <c r="AV2573" s="61"/>
      <c r="AW2573" s="61"/>
      <c r="AX2573" s="61"/>
      <c r="AY2573" s="61"/>
      <c r="AZ2573" s="61"/>
      <c r="BA2573" s="61"/>
    </row>
    <row r="2574" spans="39:53" x14ac:dyDescent="0.2">
      <c r="AM2574" s="61"/>
      <c r="AN2574" s="61"/>
      <c r="AO2574" s="171"/>
      <c r="AP2574" s="61"/>
      <c r="AQ2574" s="61"/>
      <c r="AR2574" s="61"/>
      <c r="AS2574" s="61"/>
      <c r="AT2574" s="61"/>
      <c r="AU2574" s="61"/>
      <c r="AV2574" s="61"/>
      <c r="AW2574" s="61"/>
      <c r="AX2574" s="61"/>
      <c r="AY2574" s="61"/>
      <c r="AZ2574" s="61"/>
      <c r="BA2574" s="61"/>
    </row>
    <row r="2575" spans="39:53" x14ac:dyDescent="0.2">
      <c r="AM2575" s="61"/>
      <c r="AN2575" s="61"/>
      <c r="AO2575" s="171"/>
      <c r="AP2575" s="61"/>
      <c r="AQ2575" s="61"/>
      <c r="AR2575" s="61"/>
      <c r="AS2575" s="61"/>
      <c r="AT2575" s="61"/>
      <c r="AU2575" s="61"/>
      <c r="AV2575" s="61"/>
      <c r="AW2575" s="61"/>
      <c r="AX2575" s="61"/>
      <c r="AY2575" s="61"/>
      <c r="AZ2575" s="61"/>
      <c r="BA2575" s="61"/>
    </row>
    <row r="2576" spans="39:53" x14ac:dyDescent="0.2">
      <c r="AM2576" s="61"/>
      <c r="AN2576" s="61"/>
      <c r="AO2576" s="171"/>
      <c r="AP2576" s="61"/>
      <c r="AQ2576" s="61"/>
      <c r="AR2576" s="61"/>
      <c r="AS2576" s="61"/>
      <c r="AT2576" s="61"/>
      <c r="AU2576" s="61"/>
      <c r="AV2576" s="61"/>
      <c r="AW2576" s="61"/>
      <c r="AX2576" s="61"/>
      <c r="AY2576" s="61"/>
      <c r="AZ2576" s="61"/>
      <c r="BA2576" s="61"/>
    </row>
    <row r="2577" spans="39:53" x14ac:dyDescent="0.2">
      <c r="AM2577" s="61"/>
      <c r="AN2577" s="61"/>
      <c r="AO2577" s="171"/>
      <c r="AP2577" s="61"/>
      <c r="AQ2577" s="61"/>
      <c r="AR2577" s="61"/>
      <c r="AS2577" s="61"/>
      <c r="AT2577" s="61"/>
      <c r="AU2577" s="61"/>
      <c r="AV2577" s="61"/>
      <c r="AW2577" s="61"/>
      <c r="AX2577" s="61"/>
      <c r="AY2577" s="61"/>
      <c r="AZ2577" s="61"/>
      <c r="BA2577" s="61"/>
    </row>
    <row r="2578" spans="39:53" x14ac:dyDescent="0.2">
      <c r="AM2578" s="61"/>
      <c r="AN2578" s="61"/>
      <c r="AO2578" s="171"/>
      <c r="AP2578" s="61"/>
      <c r="AQ2578" s="61"/>
      <c r="AR2578" s="61"/>
      <c r="AS2578" s="61"/>
      <c r="AT2578" s="61"/>
      <c r="AU2578" s="61"/>
      <c r="AV2578" s="61"/>
      <c r="AW2578" s="61"/>
      <c r="AX2578" s="61"/>
      <c r="AY2578" s="61"/>
      <c r="AZ2578" s="61"/>
      <c r="BA2578" s="61"/>
    </row>
    <row r="2579" spans="39:53" x14ac:dyDescent="0.2">
      <c r="AM2579" s="61"/>
      <c r="AN2579" s="61"/>
      <c r="AO2579" s="171"/>
      <c r="AP2579" s="61"/>
      <c r="AQ2579" s="61"/>
      <c r="AR2579" s="61"/>
      <c r="AS2579" s="61"/>
      <c r="AT2579" s="61"/>
      <c r="AU2579" s="61"/>
      <c r="AV2579" s="61"/>
      <c r="AW2579" s="61"/>
      <c r="AX2579" s="61"/>
      <c r="AY2579" s="61"/>
      <c r="AZ2579" s="61"/>
      <c r="BA2579" s="61"/>
    </row>
    <row r="2580" spans="39:53" x14ac:dyDescent="0.2">
      <c r="AM2580" s="61"/>
      <c r="AN2580" s="61"/>
      <c r="AO2580" s="171"/>
      <c r="AP2580" s="61"/>
      <c r="AQ2580" s="61"/>
      <c r="AR2580" s="61"/>
      <c r="AS2580" s="61"/>
      <c r="AT2580" s="61"/>
      <c r="AU2580" s="61"/>
      <c r="AV2580" s="61"/>
      <c r="AW2580" s="61"/>
      <c r="AX2580" s="61"/>
      <c r="AY2580" s="61"/>
      <c r="AZ2580" s="61"/>
      <c r="BA2580" s="61"/>
    </row>
    <row r="2581" spans="39:53" x14ac:dyDescent="0.2">
      <c r="AM2581" s="61"/>
      <c r="AN2581" s="61"/>
      <c r="AO2581" s="171"/>
      <c r="AP2581" s="61"/>
      <c r="AQ2581" s="61"/>
      <c r="AR2581" s="61"/>
      <c r="AS2581" s="61"/>
      <c r="AT2581" s="61"/>
      <c r="AU2581" s="61"/>
      <c r="AV2581" s="61"/>
      <c r="AW2581" s="61"/>
      <c r="AX2581" s="61"/>
      <c r="AY2581" s="61"/>
      <c r="AZ2581" s="61"/>
      <c r="BA2581" s="61"/>
    </row>
    <row r="2582" spans="39:53" x14ac:dyDescent="0.2">
      <c r="AM2582" s="61"/>
      <c r="AN2582" s="61"/>
      <c r="AO2582" s="171"/>
      <c r="AP2582" s="61"/>
      <c r="AQ2582" s="61"/>
      <c r="AR2582" s="61"/>
      <c r="AS2582" s="61"/>
      <c r="AT2582" s="61"/>
      <c r="AU2582" s="61"/>
      <c r="AV2582" s="61"/>
      <c r="AW2582" s="61"/>
      <c r="AX2582" s="61"/>
      <c r="AY2582" s="61"/>
      <c r="AZ2582" s="61"/>
      <c r="BA2582" s="61"/>
    </row>
    <row r="2583" spans="39:53" x14ac:dyDescent="0.2">
      <c r="AM2583" s="61"/>
      <c r="AN2583" s="61"/>
      <c r="AO2583" s="171"/>
      <c r="AP2583" s="61"/>
      <c r="AQ2583" s="61"/>
      <c r="AR2583" s="61"/>
      <c r="AS2583" s="61"/>
      <c r="AT2583" s="61"/>
      <c r="AU2583" s="61"/>
      <c r="AV2583" s="61"/>
      <c r="AW2583" s="61"/>
      <c r="AX2583" s="61"/>
      <c r="AY2583" s="61"/>
      <c r="AZ2583" s="61"/>
      <c r="BA2583" s="61"/>
    </row>
    <row r="2584" spans="39:53" x14ac:dyDescent="0.2">
      <c r="AM2584" s="61"/>
      <c r="AN2584" s="61"/>
      <c r="AO2584" s="171"/>
      <c r="AP2584" s="61"/>
      <c r="AQ2584" s="61"/>
      <c r="AR2584" s="61"/>
      <c r="AS2584" s="61"/>
      <c r="AT2584" s="61"/>
      <c r="AU2584" s="61"/>
      <c r="AV2584" s="61"/>
      <c r="AW2584" s="61"/>
      <c r="AX2584" s="61"/>
      <c r="AY2584" s="61"/>
      <c r="AZ2584" s="61"/>
      <c r="BA2584" s="61"/>
    </row>
    <row r="2585" spans="39:53" x14ac:dyDescent="0.2">
      <c r="AM2585" s="61"/>
      <c r="AN2585" s="61"/>
      <c r="AO2585" s="171"/>
      <c r="AP2585" s="61"/>
      <c r="AQ2585" s="61"/>
      <c r="AR2585" s="61"/>
      <c r="AS2585" s="61"/>
      <c r="AT2585" s="61"/>
      <c r="AU2585" s="61"/>
      <c r="AV2585" s="61"/>
      <c r="AW2585" s="61"/>
      <c r="AX2585" s="61"/>
      <c r="AY2585" s="61"/>
      <c r="AZ2585" s="61"/>
      <c r="BA2585" s="61"/>
    </row>
    <row r="2586" spans="39:53" x14ac:dyDescent="0.2">
      <c r="AM2586" s="61"/>
      <c r="AN2586" s="61"/>
      <c r="AO2586" s="171"/>
      <c r="AP2586" s="61"/>
      <c r="AQ2586" s="61"/>
      <c r="AR2586" s="61"/>
      <c r="AS2586" s="61"/>
      <c r="AT2586" s="61"/>
      <c r="AU2586" s="61"/>
      <c r="AV2586" s="61"/>
      <c r="AW2586" s="61"/>
      <c r="AX2586" s="61"/>
      <c r="AY2586" s="61"/>
      <c r="AZ2586" s="61"/>
      <c r="BA2586" s="61"/>
    </row>
    <row r="2587" spans="39:53" x14ac:dyDescent="0.2">
      <c r="AM2587" s="61"/>
      <c r="AN2587" s="61"/>
      <c r="AO2587" s="171"/>
      <c r="AP2587" s="61"/>
      <c r="AQ2587" s="61"/>
      <c r="AR2587" s="61"/>
      <c r="AS2587" s="61"/>
      <c r="AT2587" s="61"/>
      <c r="AU2587" s="61"/>
      <c r="AV2587" s="61"/>
      <c r="AW2587" s="61"/>
      <c r="AX2587" s="61"/>
      <c r="AY2587" s="61"/>
      <c r="AZ2587" s="61"/>
      <c r="BA2587" s="61"/>
    </row>
    <row r="2588" spans="39:53" x14ac:dyDescent="0.2">
      <c r="AM2588" s="61"/>
      <c r="AN2588" s="61"/>
      <c r="AO2588" s="171"/>
      <c r="AP2588" s="61"/>
      <c r="AQ2588" s="61"/>
      <c r="AR2588" s="61"/>
      <c r="AS2588" s="61"/>
      <c r="AT2588" s="61"/>
      <c r="AU2588" s="61"/>
      <c r="AV2588" s="61"/>
      <c r="AW2588" s="61"/>
      <c r="AX2588" s="61"/>
      <c r="AY2588" s="61"/>
      <c r="AZ2588" s="61"/>
      <c r="BA2588" s="61"/>
    </row>
    <row r="2589" spans="39:53" x14ac:dyDescent="0.2">
      <c r="AM2589" s="61"/>
      <c r="AN2589" s="61"/>
      <c r="AO2589" s="171"/>
      <c r="AP2589" s="61"/>
      <c r="AQ2589" s="61"/>
      <c r="AR2589" s="61"/>
      <c r="AS2589" s="61"/>
      <c r="AT2589" s="61"/>
      <c r="AU2589" s="61"/>
      <c r="AV2589" s="61"/>
      <c r="AW2589" s="61"/>
      <c r="AX2589" s="61"/>
      <c r="AY2589" s="61"/>
      <c r="AZ2589" s="61"/>
      <c r="BA2589" s="61"/>
    </row>
    <row r="2590" spans="39:53" x14ac:dyDescent="0.2">
      <c r="AM2590" s="61"/>
      <c r="AN2590" s="61"/>
      <c r="AO2590" s="171"/>
      <c r="AP2590" s="61"/>
      <c r="AQ2590" s="61"/>
      <c r="AR2590" s="61"/>
      <c r="AS2590" s="61"/>
      <c r="AT2590" s="61"/>
      <c r="AU2590" s="61"/>
      <c r="AV2590" s="61"/>
      <c r="AW2590" s="61"/>
      <c r="AX2590" s="61"/>
      <c r="AY2590" s="61"/>
      <c r="AZ2590" s="61"/>
      <c r="BA2590" s="61"/>
    </row>
    <row r="2591" spans="39:53" x14ac:dyDescent="0.2">
      <c r="AM2591" s="61"/>
      <c r="AN2591" s="61"/>
      <c r="AO2591" s="171"/>
      <c r="AP2591" s="61"/>
      <c r="AQ2591" s="61"/>
      <c r="AR2591" s="61"/>
      <c r="AS2591" s="61"/>
      <c r="AT2591" s="61"/>
      <c r="AU2591" s="61"/>
      <c r="AV2591" s="61"/>
      <c r="AW2591" s="61"/>
      <c r="AX2591" s="61"/>
      <c r="AY2591" s="61"/>
      <c r="AZ2591" s="61"/>
      <c r="BA2591" s="61"/>
    </row>
    <row r="2592" spans="39:53" x14ac:dyDescent="0.2">
      <c r="AM2592" s="61"/>
      <c r="AN2592" s="61"/>
      <c r="AO2592" s="171"/>
      <c r="AP2592" s="61"/>
      <c r="AQ2592" s="61"/>
      <c r="AR2592" s="61"/>
      <c r="AS2592" s="61"/>
      <c r="AT2592" s="61"/>
      <c r="AU2592" s="61"/>
      <c r="AV2592" s="61"/>
      <c r="AW2592" s="61"/>
      <c r="AX2592" s="61"/>
      <c r="AY2592" s="61"/>
      <c r="AZ2592" s="61"/>
      <c r="BA2592" s="61"/>
    </row>
    <row r="2593" spans="39:53" x14ac:dyDescent="0.2">
      <c r="AM2593" s="61"/>
      <c r="AN2593" s="61"/>
      <c r="AO2593" s="171"/>
      <c r="AP2593" s="61"/>
      <c r="AQ2593" s="61"/>
      <c r="AR2593" s="61"/>
      <c r="AS2593" s="61"/>
      <c r="AT2593" s="61"/>
      <c r="AU2593" s="61"/>
      <c r="AV2593" s="61"/>
      <c r="AW2593" s="61"/>
      <c r="AX2593" s="61"/>
      <c r="AY2593" s="61"/>
      <c r="AZ2593" s="61"/>
      <c r="BA2593" s="61"/>
    </row>
    <row r="2594" spans="39:53" x14ac:dyDescent="0.2">
      <c r="AM2594" s="61"/>
      <c r="AN2594" s="61"/>
      <c r="AO2594" s="171"/>
      <c r="AP2594" s="61"/>
      <c r="AQ2594" s="61"/>
      <c r="AR2594" s="61"/>
      <c r="AS2594" s="61"/>
      <c r="AT2594" s="61"/>
      <c r="AU2594" s="61"/>
      <c r="AV2594" s="61"/>
      <c r="AW2594" s="61"/>
      <c r="AX2594" s="61"/>
      <c r="AY2594" s="61"/>
      <c r="AZ2594" s="61"/>
      <c r="BA2594" s="61"/>
    </row>
    <row r="2595" spans="39:53" x14ac:dyDescent="0.2">
      <c r="AM2595" s="61"/>
      <c r="AN2595" s="61"/>
      <c r="AO2595" s="171"/>
      <c r="AP2595" s="61"/>
      <c r="AQ2595" s="61"/>
      <c r="AR2595" s="61"/>
      <c r="AS2595" s="61"/>
      <c r="AT2595" s="61"/>
      <c r="AU2595" s="61"/>
      <c r="AV2595" s="61"/>
      <c r="AW2595" s="61"/>
      <c r="AX2595" s="61"/>
      <c r="AY2595" s="61"/>
      <c r="AZ2595" s="61"/>
      <c r="BA2595" s="61"/>
    </row>
    <row r="2596" spans="39:53" x14ac:dyDescent="0.2">
      <c r="AM2596" s="61"/>
      <c r="AN2596" s="61"/>
      <c r="AO2596" s="171"/>
      <c r="AP2596" s="61"/>
      <c r="AQ2596" s="61"/>
      <c r="AR2596" s="61"/>
      <c r="AS2596" s="61"/>
      <c r="AT2596" s="61"/>
      <c r="AU2596" s="61"/>
      <c r="AV2596" s="61"/>
      <c r="AW2596" s="61"/>
      <c r="AX2596" s="61"/>
      <c r="AY2596" s="61"/>
      <c r="AZ2596" s="61"/>
      <c r="BA2596" s="61"/>
    </row>
    <row r="2597" spans="39:53" x14ac:dyDescent="0.2">
      <c r="AM2597" s="61"/>
      <c r="AN2597" s="61"/>
      <c r="AO2597" s="171"/>
      <c r="AP2597" s="61"/>
      <c r="AQ2597" s="61"/>
      <c r="AR2597" s="61"/>
      <c r="AS2597" s="61"/>
      <c r="AT2597" s="61"/>
      <c r="AU2597" s="61"/>
      <c r="AV2597" s="61"/>
      <c r="AW2597" s="61"/>
      <c r="AX2597" s="61"/>
      <c r="AY2597" s="61"/>
      <c r="AZ2597" s="61"/>
      <c r="BA2597" s="61"/>
    </row>
    <row r="2598" spans="39:53" x14ac:dyDescent="0.2">
      <c r="AM2598" s="61"/>
      <c r="AN2598" s="61"/>
      <c r="AO2598" s="171"/>
      <c r="AP2598" s="61"/>
      <c r="AQ2598" s="61"/>
      <c r="AR2598" s="61"/>
      <c r="AS2598" s="61"/>
      <c r="AT2598" s="61"/>
      <c r="AU2598" s="61"/>
      <c r="AV2598" s="61"/>
      <c r="AW2598" s="61"/>
      <c r="AX2598" s="61"/>
      <c r="AY2598" s="61"/>
      <c r="AZ2598" s="61"/>
      <c r="BA2598" s="61"/>
    </row>
    <row r="2599" spans="39:53" x14ac:dyDescent="0.2">
      <c r="AM2599" s="61"/>
      <c r="AN2599" s="61"/>
      <c r="AO2599" s="171"/>
      <c r="AP2599" s="61"/>
      <c r="AQ2599" s="61"/>
      <c r="AR2599" s="61"/>
      <c r="AS2599" s="61"/>
      <c r="AT2599" s="61"/>
      <c r="AU2599" s="61"/>
      <c r="AV2599" s="61"/>
      <c r="AW2599" s="61"/>
      <c r="AX2599" s="61"/>
      <c r="AY2599" s="61"/>
      <c r="AZ2599" s="61"/>
      <c r="BA2599" s="61"/>
    </row>
    <row r="2600" spans="39:53" x14ac:dyDescent="0.2">
      <c r="AM2600" s="61"/>
      <c r="AN2600" s="61"/>
      <c r="AO2600" s="171"/>
      <c r="AP2600" s="61"/>
      <c r="AQ2600" s="61"/>
      <c r="AR2600" s="61"/>
      <c r="AS2600" s="61"/>
      <c r="AT2600" s="61"/>
      <c r="AU2600" s="61"/>
      <c r="AV2600" s="61"/>
      <c r="AW2600" s="61"/>
      <c r="AX2600" s="61"/>
      <c r="AY2600" s="61"/>
      <c r="AZ2600" s="61"/>
      <c r="BA2600" s="61"/>
    </row>
    <row r="2601" spans="39:53" x14ac:dyDescent="0.2">
      <c r="AM2601" s="61"/>
      <c r="AN2601" s="61"/>
      <c r="AO2601" s="171"/>
      <c r="AP2601" s="61"/>
      <c r="AQ2601" s="61"/>
      <c r="AR2601" s="61"/>
      <c r="AS2601" s="61"/>
      <c r="AT2601" s="61"/>
      <c r="AU2601" s="61"/>
      <c r="AV2601" s="61"/>
      <c r="AW2601" s="61"/>
      <c r="AX2601" s="61"/>
      <c r="AY2601" s="61"/>
      <c r="AZ2601" s="61"/>
      <c r="BA2601" s="61"/>
    </row>
    <row r="2602" spans="39:53" x14ac:dyDescent="0.2">
      <c r="AM2602" s="61"/>
      <c r="AN2602" s="61"/>
      <c r="AO2602" s="171"/>
      <c r="AP2602" s="61"/>
      <c r="AQ2602" s="61"/>
      <c r="AR2602" s="61"/>
      <c r="AS2602" s="61"/>
      <c r="AT2602" s="61"/>
      <c r="AU2602" s="61"/>
      <c r="AV2602" s="61"/>
      <c r="AW2602" s="61"/>
      <c r="AX2602" s="61"/>
      <c r="AY2602" s="61"/>
      <c r="AZ2602" s="61"/>
      <c r="BA2602" s="61"/>
    </row>
    <row r="2603" spans="39:53" x14ac:dyDescent="0.2">
      <c r="AM2603" s="61"/>
      <c r="AN2603" s="61"/>
      <c r="AO2603" s="171"/>
      <c r="AP2603" s="61"/>
      <c r="AQ2603" s="61"/>
      <c r="AR2603" s="61"/>
      <c r="AS2603" s="61"/>
      <c r="AT2603" s="61"/>
      <c r="AU2603" s="61"/>
      <c r="AV2603" s="61"/>
      <c r="AW2603" s="61"/>
      <c r="AX2603" s="61"/>
      <c r="AY2603" s="61"/>
      <c r="AZ2603" s="61"/>
      <c r="BA2603" s="61"/>
    </row>
    <row r="2604" spans="39:53" x14ac:dyDescent="0.2">
      <c r="AM2604" s="61"/>
      <c r="AN2604" s="61"/>
      <c r="AO2604" s="171"/>
      <c r="AP2604" s="61"/>
      <c r="AQ2604" s="61"/>
      <c r="AR2604" s="61"/>
      <c r="AS2604" s="61"/>
      <c r="AT2604" s="61"/>
      <c r="AU2604" s="61"/>
      <c r="AV2604" s="61"/>
      <c r="AW2604" s="61"/>
      <c r="AX2604" s="61"/>
      <c r="AY2604" s="61"/>
      <c r="AZ2604" s="61"/>
      <c r="BA2604" s="61"/>
    </row>
    <row r="2605" spans="39:53" x14ac:dyDescent="0.2">
      <c r="AM2605" s="61"/>
      <c r="AN2605" s="61"/>
      <c r="AO2605" s="171"/>
      <c r="AP2605" s="61"/>
      <c r="AQ2605" s="61"/>
      <c r="AR2605" s="61"/>
      <c r="AS2605" s="61"/>
      <c r="AT2605" s="61"/>
      <c r="AU2605" s="61"/>
      <c r="AV2605" s="61"/>
      <c r="AW2605" s="61"/>
      <c r="AX2605" s="61"/>
      <c r="AY2605" s="61"/>
      <c r="AZ2605" s="61"/>
      <c r="BA2605" s="61"/>
    </row>
    <row r="2606" spans="39:53" x14ac:dyDescent="0.2">
      <c r="AM2606" s="61"/>
      <c r="AN2606" s="61"/>
      <c r="AO2606" s="171"/>
      <c r="AP2606" s="61"/>
      <c r="AQ2606" s="61"/>
      <c r="AR2606" s="61"/>
      <c r="AS2606" s="61"/>
      <c r="AT2606" s="61"/>
      <c r="AU2606" s="61"/>
      <c r="AV2606" s="61"/>
      <c r="AW2606" s="61"/>
      <c r="AX2606" s="61"/>
      <c r="AY2606" s="61"/>
      <c r="AZ2606" s="61"/>
      <c r="BA2606" s="61"/>
    </row>
    <row r="2607" spans="39:53" x14ac:dyDescent="0.2">
      <c r="AM2607" s="61"/>
      <c r="AN2607" s="61"/>
      <c r="AO2607" s="171"/>
      <c r="AP2607" s="61"/>
      <c r="AQ2607" s="61"/>
      <c r="AR2607" s="61"/>
      <c r="AS2607" s="61"/>
      <c r="AT2607" s="61"/>
      <c r="AU2607" s="61"/>
      <c r="AV2607" s="61"/>
      <c r="AW2607" s="61"/>
      <c r="AX2607" s="61"/>
      <c r="AY2607" s="61"/>
      <c r="AZ2607" s="61"/>
      <c r="BA2607" s="61"/>
    </row>
    <row r="2608" spans="39:53" x14ac:dyDescent="0.2">
      <c r="AM2608" s="61"/>
      <c r="AN2608" s="61"/>
      <c r="AO2608" s="171"/>
      <c r="AP2608" s="61"/>
      <c r="AQ2608" s="61"/>
      <c r="AR2608" s="61"/>
      <c r="AS2608" s="61"/>
      <c r="AT2608" s="61"/>
      <c r="AU2608" s="61"/>
      <c r="AV2608" s="61"/>
      <c r="AW2608" s="61"/>
      <c r="AX2608" s="61"/>
      <c r="AY2608" s="61"/>
      <c r="AZ2608" s="61"/>
      <c r="BA2608" s="61"/>
    </row>
    <row r="2609" spans="39:53" x14ac:dyDescent="0.2">
      <c r="AM2609" s="61"/>
      <c r="AN2609" s="61"/>
      <c r="AO2609" s="171"/>
      <c r="AP2609" s="61"/>
      <c r="AQ2609" s="61"/>
      <c r="AR2609" s="61"/>
      <c r="AS2609" s="61"/>
      <c r="AT2609" s="61"/>
      <c r="AU2609" s="61"/>
      <c r="AV2609" s="61"/>
      <c r="AW2609" s="61"/>
      <c r="AX2609" s="61"/>
      <c r="AY2609" s="61"/>
      <c r="AZ2609" s="61"/>
      <c r="BA2609" s="61"/>
    </row>
    <row r="2610" spans="39:53" x14ac:dyDescent="0.2">
      <c r="AM2610" s="61"/>
      <c r="AN2610" s="61"/>
      <c r="AO2610" s="171"/>
      <c r="AP2610" s="61"/>
      <c r="AQ2610" s="61"/>
      <c r="AR2610" s="61"/>
      <c r="AS2610" s="61"/>
      <c r="AT2610" s="61"/>
      <c r="AU2610" s="61"/>
      <c r="AV2610" s="61"/>
      <c r="AW2610" s="61"/>
      <c r="AX2610" s="61"/>
      <c r="AY2610" s="61"/>
      <c r="AZ2610" s="61"/>
      <c r="BA2610" s="61"/>
    </row>
    <row r="2611" spans="39:53" x14ac:dyDescent="0.2">
      <c r="AM2611" s="61"/>
      <c r="AN2611" s="61"/>
      <c r="AO2611" s="171"/>
      <c r="AP2611" s="61"/>
      <c r="AQ2611" s="61"/>
      <c r="AR2611" s="61"/>
      <c r="AS2611" s="61"/>
      <c r="AT2611" s="61"/>
      <c r="AU2611" s="61"/>
      <c r="AV2611" s="61"/>
      <c r="AW2611" s="61"/>
      <c r="AX2611" s="61"/>
      <c r="AY2611" s="61"/>
      <c r="AZ2611" s="61"/>
      <c r="BA2611" s="61"/>
    </row>
    <row r="2612" spans="39:53" x14ac:dyDescent="0.2">
      <c r="AM2612" s="61"/>
      <c r="AN2612" s="61"/>
      <c r="AO2612" s="171"/>
      <c r="AP2612" s="61"/>
      <c r="AQ2612" s="61"/>
      <c r="AR2612" s="61"/>
      <c r="AS2612" s="61"/>
      <c r="AT2612" s="61"/>
      <c r="AU2612" s="61"/>
      <c r="AV2612" s="61"/>
      <c r="AW2612" s="61"/>
      <c r="AX2612" s="61"/>
      <c r="AY2612" s="61"/>
      <c r="AZ2612" s="61"/>
      <c r="BA2612" s="61"/>
    </row>
    <row r="2613" spans="39:53" x14ac:dyDescent="0.2">
      <c r="AM2613" s="61"/>
      <c r="AN2613" s="61"/>
      <c r="AO2613" s="171"/>
      <c r="AP2613" s="61"/>
      <c r="AQ2613" s="61"/>
      <c r="AR2613" s="61"/>
      <c r="AS2613" s="61"/>
      <c r="AT2613" s="61"/>
      <c r="AU2613" s="61"/>
      <c r="AV2613" s="61"/>
      <c r="AW2613" s="61"/>
      <c r="AX2613" s="61"/>
      <c r="AY2613" s="61"/>
      <c r="AZ2613" s="61"/>
      <c r="BA2613" s="61"/>
    </row>
    <row r="2614" spans="39:53" x14ac:dyDescent="0.2">
      <c r="AM2614" s="61"/>
      <c r="AN2614" s="61"/>
      <c r="AO2614" s="171"/>
      <c r="AP2614" s="61"/>
      <c r="AQ2614" s="61"/>
      <c r="AR2614" s="61"/>
      <c r="AS2614" s="61"/>
      <c r="AT2614" s="61"/>
      <c r="AU2614" s="61"/>
      <c r="AV2614" s="61"/>
      <c r="AW2614" s="61"/>
      <c r="AX2614" s="61"/>
      <c r="AY2614" s="61"/>
      <c r="AZ2614" s="61"/>
      <c r="BA2614" s="61"/>
    </row>
    <row r="2615" spans="39:53" x14ac:dyDescent="0.2">
      <c r="AM2615" s="61"/>
      <c r="AN2615" s="61"/>
      <c r="AO2615" s="171"/>
      <c r="AP2615" s="61"/>
      <c r="AQ2615" s="61"/>
      <c r="AR2615" s="61"/>
      <c r="AS2615" s="61"/>
      <c r="AT2615" s="61"/>
      <c r="AU2615" s="61"/>
      <c r="AV2615" s="61"/>
      <c r="AW2615" s="61"/>
      <c r="AX2615" s="61"/>
      <c r="AY2615" s="61"/>
      <c r="AZ2615" s="61"/>
      <c r="BA2615" s="61"/>
    </row>
    <row r="2616" spans="39:53" x14ac:dyDescent="0.2">
      <c r="AM2616" s="61"/>
      <c r="AN2616" s="61"/>
      <c r="AO2616" s="171"/>
      <c r="AP2616" s="61"/>
      <c r="AQ2616" s="61"/>
      <c r="AR2616" s="61"/>
      <c r="AS2616" s="61"/>
      <c r="AT2616" s="61"/>
      <c r="AU2616" s="61"/>
      <c r="AV2616" s="61"/>
      <c r="AW2616" s="61"/>
      <c r="AX2616" s="61"/>
      <c r="AY2616" s="61"/>
      <c r="AZ2616" s="61"/>
      <c r="BA2616" s="61"/>
    </row>
    <row r="2617" spans="39:53" x14ac:dyDescent="0.2">
      <c r="AM2617" s="61"/>
      <c r="AN2617" s="61"/>
      <c r="AO2617" s="171"/>
      <c r="AP2617" s="61"/>
      <c r="AQ2617" s="61"/>
      <c r="AR2617" s="61"/>
      <c r="AS2617" s="61"/>
      <c r="AT2617" s="61"/>
      <c r="AU2617" s="61"/>
      <c r="AV2617" s="61"/>
      <c r="AW2617" s="61"/>
      <c r="AX2617" s="61"/>
      <c r="AY2617" s="61"/>
      <c r="AZ2617" s="61"/>
      <c r="BA2617" s="61"/>
    </row>
    <row r="2618" spans="39:53" x14ac:dyDescent="0.2">
      <c r="AM2618" s="61"/>
      <c r="AN2618" s="61"/>
      <c r="AO2618" s="171"/>
      <c r="AP2618" s="61"/>
      <c r="AQ2618" s="61"/>
      <c r="AR2618" s="61"/>
      <c r="AS2618" s="61"/>
      <c r="AT2618" s="61"/>
      <c r="AU2618" s="61"/>
      <c r="AV2618" s="61"/>
      <c r="AW2618" s="61"/>
      <c r="AX2618" s="61"/>
      <c r="AY2618" s="61"/>
      <c r="AZ2618" s="61"/>
      <c r="BA2618" s="61"/>
    </row>
    <row r="2619" spans="39:53" x14ac:dyDescent="0.2">
      <c r="AM2619" s="61"/>
      <c r="AN2619" s="61"/>
      <c r="AO2619" s="171"/>
      <c r="AP2619" s="61"/>
      <c r="AQ2619" s="61"/>
      <c r="AR2619" s="61"/>
      <c r="AS2619" s="61"/>
      <c r="AT2619" s="61"/>
      <c r="AU2619" s="61"/>
      <c r="AV2619" s="61"/>
      <c r="AW2619" s="61"/>
      <c r="AX2619" s="61"/>
      <c r="AY2619" s="61"/>
      <c r="AZ2619" s="61"/>
      <c r="BA2619" s="61"/>
    </row>
    <row r="2620" spans="39:53" x14ac:dyDescent="0.2">
      <c r="AM2620" s="61"/>
      <c r="AN2620" s="61"/>
      <c r="AO2620" s="171"/>
      <c r="AP2620" s="61"/>
      <c r="AQ2620" s="61"/>
      <c r="AR2620" s="61"/>
      <c r="AS2620" s="61"/>
      <c r="AT2620" s="61"/>
      <c r="AU2620" s="61"/>
      <c r="AV2620" s="61"/>
      <c r="AW2620" s="61"/>
      <c r="AX2620" s="61"/>
      <c r="AY2620" s="61"/>
      <c r="AZ2620" s="61"/>
      <c r="BA2620" s="61"/>
    </row>
    <row r="2621" spans="39:53" x14ac:dyDescent="0.2">
      <c r="AM2621" s="61"/>
      <c r="AN2621" s="61"/>
      <c r="AO2621" s="171"/>
      <c r="AP2621" s="61"/>
      <c r="AQ2621" s="61"/>
      <c r="AR2621" s="61"/>
      <c r="AS2621" s="61"/>
      <c r="AT2621" s="61"/>
      <c r="AU2621" s="61"/>
      <c r="AV2621" s="61"/>
      <c r="AW2621" s="61"/>
      <c r="AX2621" s="61"/>
      <c r="AY2621" s="61"/>
      <c r="AZ2621" s="61"/>
      <c r="BA2621" s="61"/>
    </row>
    <row r="2622" spans="39:53" x14ac:dyDescent="0.2">
      <c r="AM2622" s="61"/>
      <c r="AN2622" s="61"/>
      <c r="AO2622" s="171"/>
      <c r="AP2622" s="61"/>
      <c r="AQ2622" s="61"/>
      <c r="AR2622" s="61"/>
      <c r="AS2622" s="61"/>
      <c r="AT2622" s="61"/>
      <c r="AU2622" s="61"/>
      <c r="AV2622" s="61"/>
      <c r="AW2622" s="61"/>
      <c r="AX2622" s="61"/>
      <c r="AY2622" s="61"/>
      <c r="AZ2622" s="61"/>
      <c r="BA2622" s="61"/>
    </row>
    <row r="2623" spans="39:53" x14ac:dyDescent="0.2">
      <c r="AM2623" s="61"/>
      <c r="AN2623" s="61"/>
      <c r="AO2623" s="171"/>
      <c r="AP2623" s="61"/>
      <c r="AQ2623" s="61"/>
      <c r="AR2623" s="61"/>
      <c r="AS2623" s="61"/>
      <c r="AT2623" s="61"/>
      <c r="AU2623" s="61"/>
      <c r="AV2623" s="61"/>
      <c r="AW2623" s="61"/>
      <c r="AX2623" s="61"/>
      <c r="AY2623" s="61"/>
      <c r="AZ2623" s="61"/>
      <c r="BA2623" s="61"/>
    </row>
    <row r="2624" spans="39:53" x14ac:dyDescent="0.2">
      <c r="AM2624" s="61"/>
      <c r="AN2624" s="61"/>
      <c r="AO2624" s="171"/>
      <c r="AP2624" s="61"/>
      <c r="AQ2624" s="61"/>
      <c r="AR2624" s="61"/>
      <c r="AS2624" s="61"/>
      <c r="AT2624" s="61"/>
      <c r="AU2624" s="61"/>
      <c r="AV2624" s="61"/>
      <c r="AW2624" s="61"/>
      <c r="AX2624" s="61"/>
      <c r="AY2624" s="61"/>
      <c r="AZ2624" s="61"/>
      <c r="BA2624" s="61"/>
    </row>
    <row r="2625" spans="39:53" x14ac:dyDescent="0.2">
      <c r="AM2625" s="61"/>
      <c r="AN2625" s="61"/>
      <c r="AO2625" s="171"/>
      <c r="AP2625" s="61"/>
      <c r="AQ2625" s="61"/>
      <c r="AR2625" s="61"/>
      <c r="AS2625" s="61"/>
      <c r="AT2625" s="61"/>
      <c r="AU2625" s="61"/>
      <c r="AV2625" s="61"/>
      <c r="AW2625" s="61"/>
      <c r="AX2625" s="61"/>
      <c r="AY2625" s="61"/>
      <c r="AZ2625" s="61"/>
      <c r="BA2625" s="61"/>
    </row>
    <row r="2626" spans="39:53" x14ac:dyDescent="0.2">
      <c r="AM2626" s="61"/>
      <c r="AN2626" s="61"/>
      <c r="AO2626" s="171"/>
      <c r="AP2626" s="61"/>
      <c r="AQ2626" s="61"/>
      <c r="AR2626" s="61"/>
      <c r="AS2626" s="61"/>
      <c r="AT2626" s="61"/>
      <c r="AU2626" s="61"/>
      <c r="AV2626" s="61"/>
      <c r="AW2626" s="61"/>
      <c r="AX2626" s="61"/>
      <c r="AY2626" s="61"/>
      <c r="AZ2626" s="61"/>
      <c r="BA2626" s="61"/>
    </row>
    <row r="2627" spans="39:53" x14ac:dyDescent="0.2">
      <c r="AM2627" s="61"/>
      <c r="AN2627" s="61"/>
      <c r="AO2627" s="171"/>
      <c r="AP2627" s="61"/>
      <c r="AQ2627" s="61"/>
      <c r="AR2627" s="61"/>
      <c r="AS2627" s="61"/>
      <c r="AT2627" s="61"/>
      <c r="AU2627" s="61"/>
      <c r="AV2627" s="61"/>
      <c r="AW2627" s="61"/>
      <c r="AX2627" s="61"/>
      <c r="AY2627" s="61"/>
      <c r="AZ2627" s="61"/>
      <c r="BA2627" s="61"/>
    </row>
    <row r="2628" spans="39:53" x14ac:dyDescent="0.2">
      <c r="AM2628" s="61"/>
      <c r="AN2628" s="61"/>
      <c r="AO2628" s="171"/>
      <c r="AP2628" s="61"/>
      <c r="AQ2628" s="61"/>
      <c r="AR2628" s="61"/>
      <c r="AS2628" s="61"/>
      <c r="AT2628" s="61"/>
      <c r="AU2628" s="61"/>
      <c r="AV2628" s="61"/>
      <c r="AW2628" s="61"/>
      <c r="AX2628" s="61"/>
      <c r="AY2628" s="61"/>
      <c r="AZ2628" s="61"/>
      <c r="BA2628" s="61"/>
    </row>
    <row r="2629" spans="39:53" x14ac:dyDescent="0.2">
      <c r="AM2629" s="61"/>
      <c r="AN2629" s="61"/>
      <c r="AO2629" s="171"/>
      <c r="AP2629" s="61"/>
      <c r="AQ2629" s="61"/>
      <c r="AR2629" s="61"/>
      <c r="AS2629" s="61"/>
      <c r="AT2629" s="61"/>
      <c r="AU2629" s="61"/>
      <c r="AV2629" s="61"/>
      <c r="AW2629" s="61"/>
      <c r="AX2629" s="61"/>
      <c r="AY2629" s="61"/>
      <c r="AZ2629" s="61"/>
      <c r="BA2629" s="61"/>
    </row>
    <row r="2630" spans="39:53" x14ac:dyDescent="0.2">
      <c r="AM2630" s="61"/>
      <c r="AN2630" s="61"/>
      <c r="AO2630" s="171"/>
      <c r="AP2630" s="61"/>
      <c r="AQ2630" s="61"/>
      <c r="AR2630" s="61"/>
      <c r="AS2630" s="61"/>
      <c r="AT2630" s="61"/>
      <c r="AU2630" s="61"/>
      <c r="AV2630" s="61"/>
      <c r="AW2630" s="61"/>
      <c r="AX2630" s="61"/>
      <c r="AY2630" s="61"/>
      <c r="AZ2630" s="61"/>
      <c r="BA2630" s="61"/>
    </row>
    <row r="2631" spans="39:53" x14ac:dyDescent="0.2">
      <c r="AM2631" s="61"/>
      <c r="AN2631" s="61"/>
      <c r="AO2631" s="171"/>
      <c r="AP2631" s="61"/>
      <c r="AQ2631" s="61"/>
      <c r="AR2631" s="61"/>
      <c r="AS2631" s="61"/>
      <c r="AT2631" s="61"/>
      <c r="AU2631" s="61"/>
      <c r="AV2631" s="61"/>
      <c r="AW2631" s="61"/>
      <c r="AX2631" s="61"/>
      <c r="AY2631" s="61"/>
      <c r="AZ2631" s="61"/>
      <c r="BA2631" s="61"/>
    </row>
    <row r="2632" spans="39:53" x14ac:dyDescent="0.2">
      <c r="AM2632" s="61"/>
      <c r="AN2632" s="61"/>
      <c r="AO2632" s="171"/>
      <c r="AP2632" s="61"/>
      <c r="AQ2632" s="61"/>
      <c r="AR2632" s="61"/>
      <c r="AS2632" s="61"/>
      <c r="AT2632" s="61"/>
      <c r="AU2632" s="61"/>
      <c r="AV2632" s="61"/>
      <c r="AW2632" s="61"/>
      <c r="AX2632" s="61"/>
      <c r="AY2632" s="61"/>
      <c r="AZ2632" s="61"/>
      <c r="BA2632" s="61"/>
    </row>
    <row r="2633" spans="39:53" x14ac:dyDescent="0.2">
      <c r="AM2633" s="61"/>
      <c r="AN2633" s="61"/>
      <c r="AO2633" s="171"/>
      <c r="AP2633" s="61"/>
      <c r="AQ2633" s="61"/>
      <c r="AR2633" s="61"/>
      <c r="AS2633" s="61"/>
      <c r="AT2633" s="61"/>
      <c r="AU2633" s="61"/>
      <c r="AV2633" s="61"/>
      <c r="AW2633" s="61"/>
      <c r="AX2633" s="61"/>
      <c r="AY2633" s="61"/>
      <c r="AZ2633" s="61"/>
      <c r="BA2633" s="61"/>
    </row>
    <row r="2634" spans="39:53" x14ac:dyDescent="0.2">
      <c r="AM2634" s="61"/>
      <c r="AN2634" s="61"/>
      <c r="AO2634" s="171"/>
      <c r="AP2634" s="61"/>
      <c r="AQ2634" s="61"/>
      <c r="AR2634" s="61"/>
      <c r="AS2634" s="61"/>
      <c r="AT2634" s="61"/>
      <c r="AU2634" s="61"/>
      <c r="AV2634" s="61"/>
      <c r="AW2634" s="61"/>
      <c r="AX2634" s="61"/>
      <c r="AY2634" s="61"/>
      <c r="AZ2634" s="61"/>
      <c r="BA2634" s="61"/>
    </row>
    <row r="2635" spans="39:53" x14ac:dyDescent="0.2">
      <c r="AM2635" s="61"/>
      <c r="AN2635" s="61"/>
      <c r="AO2635" s="171"/>
      <c r="AP2635" s="61"/>
      <c r="AQ2635" s="61"/>
      <c r="AR2635" s="61"/>
      <c r="AS2635" s="61"/>
      <c r="AT2635" s="61"/>
      <c r="AU2635" s="61"/>
      <c r="AV2635" s="61"/>
      <c r="AW2635" s="61"/>
      <c r="AX2635" s="61"/>
      <c r="AY2635" s="61"/>
      <c r="AZ2635" s="61"/>
      <c r="BA2635" s="61"/>
    </row>
    <row r="2636" spans="39:53" x14ac:dyDescent="0.2">
      <c r="AM2636" s="61"/>
      <c r="AN2636" s="61"/>
      <c r="AO2636" s="171"/>
      <c r="AP2636" s="61"/>
      <c r="AQ2636" s="61"/>
      <c r="AR2636" s="61"/>
      <c r="AS2636" s="61"/>
      <c r="AT2636" s="61"/>
      <c r="AU2636" s="61"/>
      <c r="AV2636" s="61"/>
      <c r="AW2636" s="61"/>
      <c r="AX2636" s="61"/>
      <c r="AY2636" s="61"/>
      <c r="AZ2636" s="61"/>
      <c r="BA2636" s="61"/>
    </row>
    <row r="2637" spans="39:53" x14ac:dyDescent="0.2">
      <c r="AM2637" s="61"/>
      <c r="AN2637" s="61"/>
      <c r="AO2637" s="171"/>
      <c r="AP2637" s="61"/>
      <c r="AQ2637" s="61"/>
      <c r="AR2637" s="61"/>
      <c r="AS2637" s="61"/>
      <c r="AT2637" s="61"/>
      <c r="AU2637" s="61"/>
      <c r="AV2637" s="61"/>
      <c r="AW2637" s="61"/>
      <c r="AX2637" s="61"/>
      <c r="AY2637" s="61"/>
      <c r="AZ2637" s="61"/>
      <c r="BA2637" s="61"/>
    </row>
    <row r="2638" spans="39:53" x14ac:dyDescent="0.2">
      <c r="AM2638" s="61"/>
      <c r="AN2638" s="61"/>
      <c r="AO2638" s="171"/>
      <c r="AP2638" s="61"/>
      <c r="AQ2638" s="61"/>
      <c r="AR2638" s="61"/>
      <c r="AS2638" s="61"/>
      <c r="AT2638" s="61"/>
      <c r="AU2638" s="61"/>
      <c r="AV2638" s="61"/>
      <c r="AW2638" s="61"/>
      <c r="AX2638" s="61"/>
      <c r="AY2638" s="61"/>
      <c r="AZ2638" s="61"/>
      <c r="BA2638" s="61"/>
    </row>
    <row r="2639" spans="39:53" x14ac:dyDescent="0.2">
      <c r="AM2639" s="61"/>
      <c r="AN2639" s="61"/>
      <c r="AO2639" s="171"/>
      <c r="AP2639" s="61"/>
      <c r="AQ2639" s="61"/>
      <c r="AR2639" s="61"/>
      <c r="AS2639" s="61"/>
      <c r="AT2639" s="61"/>
      <c r="AU2639" s="61"/>
      <c r="AV2639" s="61"/>
      <c r="AW2639" s="61"/>
      <c r="AX2639" s="61"/>
      <c r="AY2639" s="61"/>
      <c r="AZ2639" s="61"/>
      <c r="BA2639" s="61"/>
    </row>
    <row r="2640" spans="39:53" x14ac:dyDescent="0.2">
      <c r="AM2640" s="61"/>
      <c r="AN2640" s="61"/>
      <c r="AO2640" s="171"/>
      <c r="AP2640" s="61"/>
      <c r="AQ2640" s="61"/>
      <c r="AR2640" s="61"/>
      <c r="AS2640" s="61"/>
      <c r="AT2640" s="61"/>
      <c r="AU2640" s="61"/>
      <c r="AV2640" s="61"/>
      <c r="AW2640" s="61"/>
      <c r="AX2640" s="61"/>
      <c r="AY2640" s="61"/>
      <c r="AZ2640" s="61"/>
      <c r="BA2640" s="61"/>
    </row>
    <row r="2641" spans="39:53" x14ac:dyDescent="0.2">
      <c r="AM2641" s="61"/>
      <c r="AN2641" s="61"/>
      <c r="AO2641" s="171"/>
      <c r="AP2641" s="61"/>
      <c r="AQ2641" s="61"/>
      <c r="AR2641" s="61"/>
      <c r="AS2641" s="61"/>
      <c r="AT2641" s="61"/>
      <c r="AU2641" s="61"/>
      <c r="AV2641" s="61"/>
      <c r="AW2641" s="61"/>
      <c r="AX2641" s="61"/>
      <c r="AY2641" s="61"/>
      <c r="AZ2641" s="61"/>
      <c r="BA2641" s="61"/>
    </row>
    <row r="2642" spans="39:53" x14ac:dyDescent="0.2">
      <c r="AM2642" s="61"/>
      <c r="AN2642" s="61"/>
      <c r="AO2642" s="171"/>
      <c r="AP2642" s="61"/>
      <c r="AQ2642" s="61"/>
      <c r="AR2642" s="61"/>
      <c r="AS2642" s="61"/>
      <c r="AT2642" s="61"/>
      <c r="AU2642" s="61"/>
      <c r="AV2642" s="61"/>
      <c r="AW2642" s="61"/>
      <c r="AX2642" s="61"/>
      <c r="AY2642" s="61"/>
      <c r="AZ2642" s="61"/>
      <c r="BA2642" s="61"/>
    </row>
    <row r="2643" spans="39:53" x14ac:dyDescent="0.2">
      <c r="AM2643" s="61"/>
      <c r="AN2643" s="61"/>
      <c r="AO2643" s="171"/>
      <c r="AP2643" s="61"/>
      <c r="AQ2643" s="61"/>
      <c r="AR2643" s="61"/>
      <c r="AS2643" s="61"/>
      <c r="AT2643" s="61"/>
      <c r="AU2643" s="61"/>
      <c r="AV2643" s="61"/>
      <c r="AW2643" s="61"/>
      <c r="AX2643" s="61"/>
      <c r="AY2643" s="61"/>
      <c r="AZ2643" s="61"/>
      <c r="BA2643" s="61"/>
    </row>
    <row r="2644" spans="39:53" x14ac:dyDescent="0.2">
      <c r="AM2644" s="61"/>
      <c r="AN2644" s="61"/>
      <c r="AO2644" s="171"/>
      <c r="AP2644" s="61"/>
      <c r="AQ2644" s="61"/>
      <c r="AR2644" s="61"/>
      <c r="AS2644" s="61"/>
      <c r="AT2644" s="61"/>
      <c r="AU2644" s="61"/>
      <c r="AV2644" s="61"/>
      <c r="AW2644" s="61"/>
      <c r="AX2644" s="61"/>
      <c r="AY2644" s="61"/>
      <c r="AZ2644" s="61"/>
      <c r="BA2644" s="61"/>
    </row>
    <row r="2645" spans="39:53" x14ac:dyDescent="0.2">
      <c r="AM2645" s="61"/>
      <c r="AN2645" s="61"/>
      <c r="AO2645" s="171"/>
      <c r="AP2645" s="61"/>
      <c r="AQ2645" s="61"/>
      <c r="AR2645" s="61"/>
      <c r="AS2645" s="61"/>
      <c r="AT2645" s="61"/>
      <c r="AU2645" s="61"/>
      <c r="AV2645" s="61"/>
      <c r="AW2645" s="61"/>
      <c r="AX2645" s="61"/>
      <c r="AY2645" s="61"/>
      <c r="AZ2645" s="61"/>
      <c r="BA2645" s="61"/>
    </row>
    <row r="2646" spans="39:53" x14ac:dyDescent="0.2">
      <c r="AM2646" s="61"/>
      <c r="AN2646" s="61"/>
      <c r="AO2646" s="171"/>
      <c r="AP2646" s="61"/>
      <c r="AQ2646" s="61"/>
      <c r="AR2646" s="61"/>
      <c r="AS2646" s="61"/>
      <c r="AT2646" s="61"/>
      <c r="AU2646" s="61"/>
      <c r="AV2646" s="61"/>
      <c r="AW2646" s="61"/>
      <c r="AX2646" s="61"/>
      <c r="AY2646" s="61"/>
      <c r="AZ2646" s="61"/>
      <c r="BA2646" s="61"/>
    </row>
    <row r="2647" spans="39:53" x14ac:dyDescent="0.2">
      <c r="AM2647" s="61"/>
      <c r="AN2647" s="61"/>
      <c r="AO2647" s="171"/>
      <c r="AP2647" s="61"/>
      <c r="AQ2647" s="61"/>
      <c r="AR2647" s="61"/>
      <c r="AS2647" s="61"/>
      <c r="AT2647" s="61"/>
      <c r="AU2647" s="61"/>
      <c r="AV2647" s="61"/>
      <c r="AW2647" s="61"/>
      <c r="AX2647" s="61"/>
      <c r="AY2647" s="61"/>
      <c r="AZ2647" s="61"/>
      <c r="BA2647" s="61"/>
    </row>
    <row r="2648" spans="39:53" x14ac:dyDescent="0.2">
      <c r="AM2648" s="61"/>
      <c r="AN2648" s="61"/>
      <c r="AO2648" s="171"/>
      <c r="AP2648" s="61"/>
      <c r="AQ2648" s="61"/>
      <c r="AR2648" s="61"/>
      <c r="AS2648" s="61"/>
      <c r="AT2648" s="61"/>
      <c r="AU2648" s="61"/>
      <c r="AV2648" s="61"/>
      <c r="AW2648" s="61"/>
      <c r="AX2648" s="61"/>
      <c r="AY2648" s="61"/>
      <c r="AZ2648" s="61"/>
      <c r="BA2648" s="61"/>
    </row>
    <row r="2649" spans="39:53" x14ac:dyDescent="0.2">
      <c r="AM2649" s="61"/>
      <c r="AN2649" s="61"/>
      <c r="AO2649" s="171"/>
      <c r="AP2649" s="61"/>
      <c r="AQ2649" s="61"/>
      <c r="AR2649" s="61"/>
      <c r="AS2649" s="61"/>
      <c r="AT2649" s="61"/>
      <c r="AU2649" s="61"/>
      <c r="AV2649" s="61"/>
      <c r="AW2649" s="61"/>
      <c r="AX2649" s="61"/>
      <c r="AY2649" s="61"/>
      <c r="AZ2649" s="61"/>
      <c r="BA2649" s="61"/>
    </row>
    <row r="2650" spans="39:53" x14ac:dyDescent="0.2">
      <c r="AM2650" s="61"/>
      <c r="AN2650" s="61"/>
      <c r="AO2650" s="171"/>
      <c r="AP2650" s="61"/>
      <c r="AQ2650" s="61"/>
      <c r="AR2650" s="61"/>
      <c r="AS2650" s="61"/>
      <c r="AT2650" s="61"/>
      <c r="AU2650" s="61"/>
      <c r="AV2650" s="61"/>
      <c r="AW2650" s="61"/>
      <c r="AX2650" s="61"/>
      <c r="AY2650" s="61"/>
      <c r="AZ2650" s="61"/>
      <c r="BA2650" s="61"/>
    </row>
    <row r="2651" spans="39:53" x14ac:dyDescent="0.2">
      <c r="AM2651" s="61"/>
      <c r="AN2651" s="61"/>
      <c r="AO2651" s="171"/>
      <c r="AP2651" s="61"/>
      <c r="AQ2651" s="61"/>
      <c r="AR2651" s="61"/>
      <c r="AS2651" s="61"/>
      <c r="AT2651" s="61"/>
      <c r="AU2651" s="61"/>
      <c r="AV2651" s="61"/>
      <c r="AW2651" s="61"/>
      <c r="AX2651" s="61"/>
      <c r="AY2651" s="61"/>
      <c r="AZ2651" s="61"/>
      <c r="BA2651" s="61"/>
    </row>
    <row r="2652" spans="39:53" x14ac:dyDescent="0.2">
      <c r="AM2652" s="61"/>
      <c r="AN2652" s="61"/>
      <c r="AO2652" s="171"/>
      <c r="AP2652" s="61"/>
      <c r="AQ2652" s="61"/>
      <c r="AR2652" s="61"/>
      <c r="AS2652" s="61"/>
      <c r="AT2652" s="61"/>
      <c r="AU2652" s="61"/>
      <c r="AV2652" s="61"/>
      <c r="AW2652" s="61"/>
      <c r="AX2652" s="61"/>
      <c r="AY2652" s="61"/>
      <c r="AZ2652" s="61"/>
      <c r="BA2652" s="61"/>
    </row>
    <row r="2653" spans="39:53" x14ac:dyDescent="0.2">
      <c r="AM2653" s="61"/>
      <c r="AN2653" s="61"/>
      <c r="AO2653" s="171"/>
      <c r="AP2653" s="61"/>
      <c r="AQ2653" s="61"/>
      <c r="AR2653" s="61"/>
      <c r="AS2653" s="61"/>
      <c r="AT2653" s="61"/>
      <c r="AU2653" s="61"/>
      <c r="AV2653" s="61"/>
      <c r="AW2653" s="61"/>
      <c r="AX2653" s="61"/>
      <c r="AY2653" s="61"/>
      <c r="AZ2653" s="61"/>
      <c r="BA2653" s="61"/>
    </row>
    <row r="2654" spans="39:53" x14ac:dyDescent="0.2">
      <c r="AM2654" s="61"/>
      <c r="AN2654" s="61"/>
      <c r="AO2654" s="171"/>
      <c r="AP2654" s="61"/>
      <c r="AQ2654" s="61"/>
      <c r="AR2654" s="61"/>
      <c r="AS2654" s="61"/>
      <c r="AT2654" s="61"/>
      <c r="AU2654" s="61"/>
      <c r="AV2654" s="61"/>
      <c r="AW2654" s="61"/>
      <c r="AX2654" s="61"/>
      <c r="AY2654" s="61"/>
      <c r="AZ2654" s="61"/>
      <c r="BA2654" s="61"/>
    </row>
    <row r="2655" spans="39:53" x14ac:dyDescent="0.2">
      <c r="AM2655" s="61"/>
      <c r="AN2655" s="61"/>
      <c r="AO2655" s="171"/>
      <c r="AP2655" s="61"/>
      <c r="AQ2655" s="61"/>
      <c r="AR2655" s="61"/>
      <c r="AS2655" s="61"/>
      <c r="AT2655" s="61"/>
      <c r="AU2655" s="61"/>
      <c r="AV2655" s="61"/>
      <c r="AW2655" s="61"/>
      <c r="AX2655" s="61"/>
      <c r="AY2655" s="61"/>
      <c r="AZ2655" s="61"/>
      <c r="BA2655" s="61"/>
    </row>
    <row r="2656" spans="39:53" x14ac:dyDescent="0.2">
      <c r="AM2656" s="61"/>
      <c r="AN2656" s="61"/>
      <c r="AO2656" s="171"/>
      <c r="AP2656" s="61"/>
      <c r="AQ2656" s="61"/>
      <c r="AR2656" s="61"/>
      <c r="AS2656" s="61"/>
      <c r="AT2656" s="61"/>
      <c r="AU2656" s="61"/>
      <c r="AV2656" s="61"/>
      <c r="AW2656" s="61"/>
      <c r="AX2656" s="61"/>
      <c r="AY2656" s="61"/>
      <c r="AZ2656" s="61"/>
      <c r="BA2656" s="61"/>
    </row>
    <row r="2657" spans="39:53" x14ac:dyDescent="0.2">
      <c r="AM2657" s="61"/>
      <c r="AN2657" s="61"/>
      <c r="AO2657" s="171"/>
      <c r="AP2657" s="61"/>
      <c r="AQ2657" s="61"/>
      <c r="AR2657" s="61"/>
      <c r="AS2657" s="61"/>
      <c r="AT2657" s="61"/>
      <c r="AU2657" s="61"/>
      <c r="AV2657" s="61"/>
      <c r="AW2657" s="61"/>
      <c r="AX2657" s="61"/>
      <c r="AY2657" s="61"/>
      <c r="AZ2657" s="61"/>
      <c r="BA2657" s="61"/>
    </row>
    <row r="2658" spans="39:53" x14ac:dyDescent="0.2">
      <c r="AM2658" s="61"/>
      <c r="AN2658" s="61"/>
      <c r="AO2658" s="171"/>
      <c r="AP2658" s="61"/>
      <c r="AQ2658" s="61"/>
      <c r="AR2658" s="61"/>
      <c r="AS2658" s="61"/>
      <c r="AT2658" s="61"/>
      <c r="AU2658" s="61"/>
      <c r="AV2658" s="61"/>
      <c r="AW2658" s="61"/>
      <c r="AX2658" s="61"/>
      <c r="AY2658" s="61"/>
      <c r="AZ2658" s="61"/>
      <c r="BA2658" s="61"/>
    </row>
    <row r="2659" spans="39:53" x14ac:dyDescent="0.2">
      <c r="AM2659" s="61"/>
      <c r="AN2659" s="61"/>
      <c r="AO2659" s="171"/>
      <c r="AP2659" s="61"/>
      <c r="AQ2659" s="61"/>
      <c r="AR2659" s="61"/>
      <c r="AS2659" s="61"/>
      <c r="AT2659" s="61"/>
      <c r="AU2659" s="61"/>
      <c r="AV2659" s="61"/>
      <c r="AW2659" s="61"/>
      <c r="AX2659" s="61"/>
      <c r="AY2659" s="61"/>
      <c r="AZ2659" s="61"/>
      <c r="BA2659" s="61"/>
    </row>
    <row r="2660" spans="39:53" x14ac:dyDescent="0.2">
      <c r="AM2660" s="61"/>
      <c r="AN2660" s="61"/>
      <c r="AO2660" s="171"/>
      <c r="AP2660" s="61"/>
      <c r="AQ2660" s="61"/>
      <c r="AR2660" s="61"/>
      <c r="AS2660" s="61"/>
      <c r="AT2660" s="61"/>
      <c r="AU2660" s="61"/>
      <c r="AV2660" s="61"/>
      <c r="AW2660" s="61"/>
      <c r="AX2660" s="61"/>
      <c r="AY2660" s="61"/>
      <c r="AZ2660" s="61"/>
      <c r="BA2660" s="61"/>
    </row>
    <row r="2661" spans="39:53" x14ac:dyDescent="0.2">
      <c r="AM2661" s="61"/>
      <c r="AN2661" s="61"/>
      <c r="AO2661" s="171"/>
      <c r="AP2661" s="61"/>
      <c r="AQ2661" s="61"/>
      <c r="AR2661" s="61"/>
      <c r="AS2661" s="61"/>
      <c r="AT2661" s="61"/>
      <c r="AU2661" s="61"/>
      <c r="AV2661" s="61"/>
      <c r="AW2661" s="61"/>
      <c r="AX2661" s="61"/>
      <c r="AY2661" s="61"/>
      <c r="AZ2661" s="61"/>
      <c r="BA2661" s="61"/>
    </row>
    <row r="2662" spans="39:53" x14ac:dyDescent="0.2">
      <c r="AM2662" s="61"/>
      <c r="AN2662" s="61"/>
      <c r="AO2662" s="171"/>
      <c r="AP2662" s="61"/>
      <c r="AQ2662" s="61"/>
      <c r="AR2662" s="61"/>
      <c r="AS2662" s="61"/>
      <c r="AT2662" s="61"/>
      <c r="AU2662" s="61"/>
      <c r="AV2662" s="61"/>
      <c r="AW2662" s="61"/>
      <c r="AX2662" s="61"/>
      <c r="AY2662" s="61"/>
      <c r="AZ2662" s="61"/>
      <c r="BA2662" s="61"/>
    </row>
    <row r="2663" spans="39:53" x14ac:dyDescent="0.2">
      <c r="AM2663" s="61"/>
      <c r="AN2663" s="61"/>
      <c r="AO2663" s="171"/>
      <c r="AP2663" s="61"/>
      <c r="AQ2663" s="61"/>
      <c r="AR2663" s="61"/>
      <c r="AS2663" s="61"/>
      <c r="AT2663" s="61"/>
      <c r="AU2663" s="61"/>
      <c r="AV2663" s="61"/>
      <c r="AW2663" s="61"/>
      <c r="AX2663" s="61"/>
      <c r="AY2663" s="61"/>
      <c r="AZ2663" s="61"/>
      <c r="BA2663" s="61"/>
    </row>
    <row r="2664" spans="39:53" x14ac:dyDescent="0.2">
      <c r="AM2664" s="61"/>
      <c r="AN2664" s="61"/>
      <c r="AO2664" s="171"/>
      <c r="AP2664" s="61"/>
      <c r="AQ2664" s="61"/>
      <c r="AR2664" s="61"/>
      <c r="AS2664" s="61"/>
      <c r="AT2664" s="61"/>
      <c r="AU2664" s="61"/>
      <c r="AV2664" s="61"/>
      <c r="AW2664" s="61"/>
      <c r="AX2664" s="61"/>
      <c r="AY2664" s="61"/>
      <c r="AZ2664" s="61"/>
      <c r="BA2664" s="61"/>
    </row>
    <row r="2665" spans="39:53" x14ac:dyDescent="0.2">
      <c r="AM2665" s="61"/>
      <c r="AN2665" s="61"/>
      <c r="AO2665" s="171"/>
      <c r="AP2665" s="61"/>
      <c r="AQ2665" s="61"/>
      <c r="AR2665" s="61"/>
      <c r="AS2665" s="61"/>
      <c r="AT2665" s="61"/>
      <c r="AU2665" s="61"/>
      <c r="AV2665" s="61"/>
      <c r="AW2665" s="61"/>
      <c r="AX2665" s="61"/>
      <c r="AY2665" s="61"/>
      <c r="AZ2665" s="61"/>
      <c r="BA2665" s="61"/>
    </row>
    <row r="2666" spans="39:53" x14ac:dyDescent="0.2">
      <c r="AM2666" s="61"/>
      <c r="AN2666" s="61"/>
      <c r="AO2666" s="171"/>
      <c r="AP2666" s="61"/>
      <c r="AQ2666" s="61"/>
      <c r="AR2666" s="61"/>
      <c r="AS2666" s="61"/>
      <c r="AT2666" s="61"/>
      <c r="AU2666" s="61"/>
      <c r="AV2666" s="61"/>
      <c r="AW2666" s="61"/>
      <c r="AX2666" s="61"/>
      <c r="AY2666" s="61"/>
      <c r="AZ2666" s="61"/>
      <c r="BA2666" s="61"/>
    </row>
    <row r="2667" spans="39:53" x14ac:dyDescent="0.2">
      <c r="AM2667" s="61"/>
      <c r="AN2667" s="61"/>
      <c r="AO2667" s="171"/>
      <c r="AP2667" s="61"/>
      <c r="AQ2667" s="61"/>
      <c r="AR2667" s="61"/>
      <c r="AS2667" s="61"/>
      <c r="AT2667" s="61"/>
      <c r="AU2667" s="61"/>
      <c r="AV2667" s="61"/>
      <c r="AW2667" s="61"/>
      <c r="AX2667" s="61"/>
      <c r="AY2667" s="61"/>
      <c r="AZ2667" s="61"/>
      <c r="BA2667" s="61"/>
    </row>
    <row r="2668" spans="39:53" x14ac:dyDescent="0.2">
      <c r="AM2668" s="61"/>
      <c r="AN2668" s="61"/>
      <c r="AO2668" s="171"/>
      <c r="AP2668" s="61"/>
      <c r="AQ2668" s="61"/>
      <c r="AR2668" s="61"/>
      <c r="AS2668" s="61"/>
      <c r="AT2668" s="61"/>
      <c r="AU2668" s="61"/>
      <c r="AV2668" s="61"/>
      <c r="AW2668" s="61"/>
      <c r="AX2668" s="61"/>
      <c r="AY2668" s="61"/>
      <c r="AZ2668" s="61"/>
      <c r="BA2668" s="61"/>
    </row>
    <row r="2669" spans="39:53" x14ac:dyDescent="0.2">
      <c r="AM2669" s="61"/>
      <c r="AN2669" s="61"/>
      <c r="AO2669" s="171"/>
      <c r="AP2669" s="61"/>
      <c r="AQ2669" s="61"/>
      <c r="AR2669" s="61"/>
      <c r="AS2669" s="61"/>
      <c r="AT2669" s="61"/>
      <c r="AU2669" s="61"/>
      <c r="AV2669" s="61"/>
      <c r="AW2669" s="61"/>
      <c r="AX2669" s="61"/>
      <c r="AY2669" s="61"/>
      <c r="AZ2669" s="61"/>
      <c r="BA2669" s="61"/>
    </row>
    <row r="2670" spans="39:53" x14ac:dyDescent="0.2">
      <c r="AM2670" s="61"/>
      <c r="AN2670" s="61"/>
      <c r="AO2670" s="171"/>
      <c r="AP2670" s="61"/>
      <c r="AQ2670" s="61"/>
      <c r="AR2670" s="61"/>
      <c r="AS2670" s="61"/>
      <c r="AT2670" s="61"/>
      <c r="AU2670" s="61"/>
      <c r="AV2670" s="61"/>
      <c r="AW2670" s="61"/>
      <c r="AX2670" s="61"/>
      <c r="AY2670" s="61"/>
      <c r="AZ2670" s="61"/>
      <c r="BA2670" s="61"/>
    </row>
    <row r="2671" spans="39:53" x14ac:dyDescent="0.2">
      <c r="AM2671" s="61"/>
      <c r="AN2671" s="61"/>
      <c r="AO2671" s="171"/>
      <c r="AP2671" s="61"/>
      <c r="AQ2671" s="61"/>
      <c r="AR2671" s="61"/>
      <c r="AS2671" s="61"/>
      <c r="AT2671" s="61"/>
      <c r="AU2671" s="61"/>
      <c r="AV2671" s="61"/>
      <c r="AW2671" s="61"/>
      <c r="AX2671" s="61"/>
      <c r="AY2671" s="61"/>
      <c r="AZ2671" s="61"/>
      <c r="BA2671" s="61"/>
    </row>
    <row r="2672" spans="39:53" x14ac:dyDescent="0.2">
      <c r="AM2672" s="61"/>
      <c r="AN2672" s="61"/>
      <c r="AO2672" s="171"/>
      <c r="AP2672" s="61"/>
      <c r="AQ2672" s="61"/>
      <c r="AR2672" s="61"/>
      <c r="AS2672" s="61"/>
      <c r="AT2672" s="61"/>
      <c r="AU2672" s="61"/>
      <c r="AV2672" s="61"/>
      <c r="AW2672" s="61"/>
      <c r="AX2672" s="61"/>
      <c r="AY2672" s="61"/>
      <c r="AZ2672" s="61"/>
      <c r="BA2672" s="61"/>
    </row>
    <row r="2673" spans="39:53" x14ac:dyDescent="0.2">
      <c r="AM2673" s="61"/>
      <c r="AN2673" s="61"/>
      <c r="AO2673" s="171"/>
      <c r="AP2673" s="61"/>
      <c r="AQ2673" s="61"/>
      <c r="AR2673" s="61"/>
      <c r="AS2673" s="61"/>
      <c r="AT2673" s="61"/>
      <c r="AU2673" s="61"/>
      <c r="AV2673" s="61"/>
      <c r="AW2673" s="61"/>
      <c r="AX2673" s="61"/>
      <c r="AY2673" s="61"/>
      <c r="AZ2673" s="61"/>
      <c r="BA2673" s="61"/>
    </row>
    <row r="2674" spans="39:53" x14ac:dyDescent="0.2">
      <c r="AM2674" s="61"/>
      <c r="AN2674" s="61"/>
      <c r="AO2674" s="171"/>
      <c r="AP2674" s="61"/>
      <c r="AQ2674" s="61"/>
      <c r="AR2674" s="61"/>
      <c r="AS2674" s="61"/>
      <c r="AT2674" s="61"/>
      <c r="AU2674" s="61"/>
      <c r="AV2674" s="61"/>
      <c r="AW2674" s="61"/>
      <c r="AX2674" s="61"/>
      <c r="AY2674" s="61"/>
      <c r="AZ2674" s="61"/>
      <c r="BA2674" s="61"/>
    </row>
    <row r="2675" spans="39:53" x14ac:dyDescent="0.2">
      <c r="AM2675" s="61"/>
      <c r="AN2675" s="61"/>
      <c r="AO2675" s="171"/>
      <c r="AP2675" s="61"/>
      <c r="AQ2675" s="61"/>
      <c r="AR2675" s="61"/>
      <c r="AS2675" s="61"/>
      <c r="AT2675" s="61"/>
      <c r="AU2675" s="61"/>
      <c r="AV2675" s="61"/>
      <c r="AW2675" s="61"/>
      <c r="AX2675" s="61"/>
      <c r="AY2675" s="61"/>
      <c r="AZ2675" s="61"/>
      <c r="BA2675" s="61"/>
    </row>
    <row r="2676" spans="39:53" x14ac:dyDescent="0.2">
      <c r="AM2676" s="61"/>
      <c r="AN2676" s="61"/>
      <c r="AO2676" s="171"/>
      <c r="AP2676" s="61"/>
      <c r="AQ2676" s="61"/>
      <c r="AR2676" s="61"/>
      <c r="AS2676" s="61"/>
      <c r="AT2676" s="61"/>
      <c r="AU2676" s="61"/>
      <c r="AV2676" s="61"/>
      <c r="AW2676" s="61"/>
      <c r="AX2676" s="61"/>
      <c r="AY2676" s="61"/>
      <c r="AZ2676" s="61"/>
      <c r="BA2676" s="61"/>
    </row>
    <row r="2677" spans="39:53" x14ac:dyDescent="0.2">
      <c r="AM2677" s="61"/>
      <c r="AN2677" s="61"/>
      <c r="AO2677" s="171"/>
      <c r="AP2677" s="61"/>
      <c r="AQ2677" s="61"/>
      <c r="AR2677" s="61"/>
      <c r="AS2677" s="61"/>
      <c r="AT2677" s="61"/>
      <c r="AU2677" s="61"/>
      <c r="AV2677" s="61"/>
      <c r="AW2677" s="61"/>
      <c r="AX2677" s="61"/>
      <c r="AY2677" s="61"/>
      <c r="AZ2677" s="61"/>
      <c r="BA2677" s="61"/>
    </row>
    <row r="2678" spans="39:53" x14ac:dyDescent="0.2">
      <c r="AM2678" s="61"/>
      <c r="AN2678" s="61"/>
      <c r="AO2678" s="171"/>
      <c r="AP2678" s="61"/>
      <c r="AQ2678" s="61"/>
      <c r="AR2678" s="61"/>
      <c r="AS2678" s="61"/>
      <c r="AT2678" s="61"/>
      <c r="AU2678" s="61"/>
      <c r="AV2678" s="61"/>
      <c r="AW2678" s="61"/>
      <c r="AX2678" s="61"/>
      <c r="AY2678" s="61"/>
      <c r="AZ2678" s="61"/>
      <c r="BA2678" s="61"/>
    </row>
    <row r="2679" spans="39:53" x14ac:dyDescent="0.2">
      <c r="AM2679" s="61"/>
      <c r="AN2679" s="61"/>
      <c r="AO2679" s="171"/>
      <c r="AP2679" s="61"/>
      <c r="AQ2679" s="61"/>
      <c r="AR2679" s="61"/>
      <c r="AS2679" s="61"/>
      <c r="AT2679" s="61"/>
      <c r="AU2679" s="61"/>
      <c r="AV2679" s="61"/>
      <c r="AW2679" s="61"/>
      <c r="AX2679" s="61"/>
      <c r="AY2679" s="61"/>
      <c r="AZ2679" s="61"/>
      <c r="BA2679" s="61"/>
    </row>
    <row r="2680" spans="39:53" x14ac:dyDescent="0.2">
      <c r="AM2680" s="61"/>
      <c r="AN2680" s="61"/>
      <c r="AO2680" s="171"/>
      <c r="AP2680" s="61"/>
      <c r="AQ2680" s="61"/>
      <c r="AR2680" s="61"/>
      <c r="AS2680" s="61"/>
      <c r="AT2680" s="61"/>
      <c r="AU2680" s="61"/>
      <c r="AV2680" s="61"/>
      <c r="AW2680" s="61"/>
      <c r="AX2680" s="61"/>
      <c r="AY2680" s="61"/>
      <c r="AZ2680" s="61"/>
      <c r="BA2680" s="61"/>
    </row>
    <row r="2681" spans="39:53" x14ac:dyDescent="0.2">
      <c r="AM2681" s="61"/>
      <c r="AN2681" s="61"/>
      <c r="AO2681" s="171"/>
      <c r="AP2681" s="61"/>
      <c r="AQ2681" s="61"/>
      <c r="AR2681" s="61"/>
      <c r="AS2681" s="61"/>
      <c r="AT2681" s="61"/>
      <c r="AU2681" s="61"/>
      <c r="AV2681" s="61"/>
      <c r="AW2681" s="61"/>
      <c r="AX2681" s="61"/>
      <c r="AY2681" s="61"/>
      <c r="AZ2681" s="61"/>
      <c r="BA2681" s="61"/>
    </row>
    <row r="2682" spans="39:53" x14ac:dyDescent="0.2">
      <c r="AM2682" s="61"/>
      <c r="AN2682" s="61"/>
      <c r="AO2682" s="171"/>
      <c r="AP2682" s="61"/>
      <c r="AQ2682" s="61"/>
      <c r="AR2682" s="61"/>
      <c r="AS2682" s="61"/>
      <c r="AT2682" s="61"/>
      <c r="AU2682" s="61"/>
      <c r="AV2682" s="61"/>
      <c r="AW2682" s="61"/>
      <c r="AX2682" s="61"/>
      <c r="AY2682" s="61"/>
      <c r="AZ2682" s="61"/>
      <c r="BA2682" s="61"/>
    </row>
    <row r="2683" spans="39:53" x14ac:dyDescent="0.2">
      <c r="AM2683" s="61"/>
      <c r="AN2683" s="61"/>
      <c r="AO2683" s="171"/>
      <c r="AP2683" s="61"/>
      <c r="AQ2683" s="61"/>
      <c r="AR2683" s="61"/>
      <c r="AS2683" s="61"/>
      <c r="AT2683" s="61"/>
      <c r="AU2683" s="61"/>
      <c r="AV2683" s="61"/>
      <c r="AW2683" s="61"/>
      <c r="AX2683" s="61"/>
      <c r="AY2683" s="61"/>
      <c r="AZ2683" s="61"/>
      <c r="BA2683" s="61"/>
    </row>
    <row r="2684" spans="39:53" x14ac:dyDescent="0.2">
      <c r="AM2684" s="61"/>
      <c r="AN2684" s="61"/>
      <c r="AO2684" s="171"/>
      <c r="AP2684" s="61"/>
      <c r="AQ2684" s="61"/>
      <c r="AR2684" s="61"/>
      <c r="AS2684" s="61"/>
      <c r="AT2684" s="61"/>
      <c r="AU2684" s="61"/>
      <c r="AV2684" s="61"/>
      <c r="AW2684" s="61"/>
      <c r="AX2684" s="61"/>
      <c r="AY2684" s="61"/>
      <c r="AZ2684" s="61"/>
      <c r="BA2684" s="61"/>
    </row>
    <row r="2685" spans="39:53" x14ac:dyDescent="0.2">
      <c r="AM2685" s="61"/>
      <c r="AN2685" s="61"/>
      <c r="AO2685" s="171"/>
      <c r="AP2685" s="61"/>
      <c r="AQ2685" s="61"/>
      <c r="AR2685" s="61"/>
      <c r="AS2685" s="61"/>
      <c r="AT2685" s="61"/>
      <c r="AU2685" s="61"/>
      <c r="AV2685" s="61"/>
      <c r="AW2685" s="61"/>
      <c r="AX2685" s="61"/>
      <c r="AY2685" s="61"/>
      <c r="AZ2685" s="61"/>
      <c r="BA2685" s="61"/>
    </row>
    <row r="2686" spans="39:53" x14ac:dyDescent="0.2">
      <c r="AM2686" s="61"/>
      <c r="AN2686" s="61"/>
      <c r="AO2686" s="171"/>
      <c r="AP2686" s="61"/>
      <c r="AQ2686" s="61"/>
      <c r="AR2686" s="61"/>
      <c r="AS2686" s="61"/>
      <c r="AT2686" s="61"/>
      <c r="AU2686" s="61"/>
      <c r="AV2686" s="61"/>
      <c r="AW2686" s="61"/>
      <c r="AX2686" s="61"/>
      <c r="AY2686" s="61"/>
      <c r="AZ2686" s="61"/>
      <c r="BA2686" s="61"/>
    </row>
    <row r="2687" spans="39:53" x14ac:dyDescent="0.2">
      <c r="AM2687" s="61"/>
      <c r="AN2687" s="61"/>
      <c r="AO2687" s="171"/>
      <c r="AP2687" s="61"/>
      <c r="AQ2687" s="61"/>
      <c r="AR2687" s="61"/>
      <c r="AS2687" s="61"/>
      <c r="AT2687" s="61"/>
      <c r="AU2687" s="61"/>
      <c r="AV2687" s="61"/>
      <c r="AW2687" s="61"/>
      <c r="AX2687" s="61"/>
      <c r="AY2687" s="61"/>
      <c r="AZ2687" s="61"/>
      <c r="BA2687" s="61"/>
    </row>
    <row r="2688" spans="39:53" x14ac:dyDescent="0.2">
      <c r="AM2688" s="61"/>
      <c r="AN2688" s="61"/>
      <c r="AO2688" s="171"/>
      <c r="AP2688" s="61"/>
      <c r="AQ2688" s="61"/>
      <c r="AR2688" s="61"/>
      <c r="AS2688" s="61"/>
      <c r="AT2688" s="61"/>
      <c r="AU2688" s="61"/>
      <c r="AV2688" s="61"/>
      <c r="AW2688" s="61"/>
      <c r="AX2688" s="61"/>
      <c r="AY2688" s="61"/>
      <c r="AZ2688" s="61"/>
      <c r="BA2688" s="61"/>
    </row>
    <row r="2689" spans="39:53" x14ac:dyDescent="0.2">
      <c r="AM2689" s="61"/>
      <c r="AN2689" s="61"/>
      <c r="AO2689" s="171"/>
      <c r="AP2689" s="61"/>
      <c r="AQ2689" s="61"/>
      <c r="AR2689" s="61"/>
      <c r="AS2689" s="61"/>
      <c r="AT2689" s="61"/>
      <c r="AU2689" s="61"/>
      <c r="AV2689" s="61"/>
      <c r="AW2689" s="61"/>
      <c r="AX2689" s="61"/>
      <c r="AY2689" s="61"/>
      <c r="AZ2689" s="61"/>
      <c r="BA2689" s="61"/>
    </row>
    <row r="2690" spans="39:53" x14ac:dyDescent="0.2">
      <c r="AM2690" s="61"/>
      <c r="AN2690" s="61"/>
      <c r="AO2690" s="171"/>
      <c r="AP2690" s="61"/>
      <c r="AQ2690" s="61"/>
      <c r="AR2690" s="61"/>
      <c r="AS2690" s="61"/>
      <c r="AT2690" s="61"/>
      <c r="AU2690" s="61"/>
      <c r="AV2690" s="61"/>
      <c r="AW2690" s="61"/>
      <c r="AX2690" s="61"/>
      <c r="AY2690" s="61"/>
      <c r="AZ2690" s="61"/>
      <c r="BA2690" s="61"/>
    </row>
    <row r="2691" spans="39:53" x14ac:dyDescent="0.2">
      <c r="AM2691" s="61"/>
      <c r="AN2691" s="61"/>
      <c r="AO2691" s="171"/>
      <c r="AP2691" s="61"/>
      <c r="AQ2691" s="61"/>
      <c r="AR2691" s="61"/>
      <c r="AS2691" s="61"/>
      <c r="AT2691" s="61"/>
      <c r="AU2691" s="61"/>
      <c r="AV2691" s="61"/>
      <c r="AW2691" s="61"/>
      <c r="AX2691" s="61"/>
      <c r="AY2691" s="61"/>
      <c r="AZ2691" s="61"/>
      <c r="BA2691" s="61"/>
    </row>
    <row r="2692" spans="39:53" x14ac:dyDescent="0.2">
      <c r="AM2692" s="61"/>
      <c r="AN2692" s="61"/>
      <c r="AO2692" s="171"/>
      <c r="AP2692" s="61"/>
      <c r="AQ2692" s="61"/>
      <c r="AR2692" s="61"/>
      <c r="AS2692" s="61"/>
      <c r="AT2692" s="61"/>
      <c r="AU2692" s="61"/>
      <c r="AV2692" s="61"/>
      <c r="AW2692" s="61"/>
      <c r="AX2692" s="61"/>
      <c r="AY2692" s="61"/>
      <c r="AZ2692" s="61"/>
      <c r="BA2692" s="61"/>
    </row>
    <row r="2693" spans="39:53" x14ac:dyDescent="0.2">
      <c r="AM2693" s="61"/>
      <c r="AN2693" s="61"/>
      <c r="AO2693" s="171"/>
      <c r="AP2693" s="61"/>
      <c r="AQ2693" s="61"/>
      <c r="AR2693" s="61"/>
      <c r="AS2693" s="61"/>
      <c r="AT2693" s="61"/>
      <c r="AU2693" s="61"/>
      <c r="AV2693" s="61"/>
      <c r="AW2693" s="61"/>
      <c r="AX2693" s="61"/>
      <c r="AY2693" s="61"/>
      <c r="AZ2693" s="61"/>
      <c r="BA2693" s="61"/>
    </row>
    <row r="2694" spans="39:53" x14ac:dyDescent="0.2">
      <c r="AM2694" s="61"/>
      <c r="AN2694" s="61"/>
      <c r="AO2694" s="171"/>
      <c r="AP2694" s="61"/>
      <c r="AQ2694" s="61"/>
      <c r="AR2694" s="61"/>
      <c r="AS2694" s="61"/>
      <c r="AT2694" s="61"/>
      <c r="AU2694" s="61"/>
      <c r="AV2694" s="61"/>
      <c r="AW2694" s="61"/>
      <c r="AX2694" s="61"/>
      <c r="AY2694" s="61"/>
      <c r="AZ2694" s="61"/>
      <c r="BA2694" s="61"/>
    </row>
    <row r="2695" spans="39:53" x14ac:dyDescent="0.2">
      <c r="AM2695" s="61"/>
      <c r="AN2695" s="61"/>
      <c r="AO2695" s="171"/>
      <c r="AP2695" s="61"/>
      <c r="AQ2695" s="61"/>
      <c r="AR2695" s="61"/>
      <c r="AS2695" s="61"/>
      <c r="AT2695" s="61"/>
      <c r="AU2695" s="61"/>
      <c r="AV2695" s="61"/>
      <c r="AW2695" s="61"/>
      <c r="AX2695" s="61"/>
      <c r="AY2695" s="61"/>
      <c r="AZ2695" s="61"/>
      <c r="BA2695" s="61"/>
    </row>
    <row r="2696" spans="39:53" x14ac:dyDescent="0.2">
      <c r="AM2696" s="61"/>
      <c r="AN2696" s="61"/>
      <c r="AO2696" s="171"/>
      <c r="AP2696" s="61"/>
      <c r="AQ2696" s="61"/>
      <c r="AR2696" s="61"/>
      <c r="AS2696" s="61"/>
      <c r="AT2696" s="61"/>
      <c r="AU2696" s="61"/>
      <c r="AV2696" s="61"/>
      <c r="AW2696" s="61"/>
      <c r="AX2696" s="61"/>
      <c r="AY2696" s="61"/>
      <c r="AZ2696" s="61"/>
      <c r="BA2696" s="61"/>
    </row>
    <row r="2697" spans="39:53" x14ac:dyDescent="0.2">
      <c r="AM2697" s="61"/>
      <c r="AN2697" s="61"/>
      <c r="AO2697" s="171"/>
      <c r="AP2697" s="61"/>
      <c r="AQ2697" s="61"/>
      <c r="AR2697" s="61"/>
      <c r="AS2697" s="61"/>
      <c r="AT2697" s="61"/>
      <c r="AU2697" s="61"/>
      <c r="AV2697" s="61"/>
      <c r="AW2697" s="61"/>
      <c r="AX2697" s="61"/>
      <c r="AY2697" s="61"/>
      <c r="AZ2697" s="61"/>
      <c r="BA2697" s="61"/>
    </row>
    <row r="2698" spans="39:53" x14ac:dyDescent="0.2">
      <c r="AM2698" s="61"/>
      <c r="AN2698" s="61"/>
      <c r="AO2698" s="171"/>
      <c r="AP2698" s="61"/>
      <c r="AQ2698" s="61"/>
      <c r="AR2698" s="61"/>
      <c r="AS2698" s="61"/>
      <c r="AT2698" s="61"/>
      <c r="AU2698" s="61"/>
      <c r="AV2698" s="61"/>
      <c r="AW2698" s="61"/>
      <c r="AX2698" s="61"/>
      <c r="AY2698" s="61"/>
      <c r="AZ2698" s="61"/>
      <c r="BA2698" s="61"/>
    </row>
    <row r="2699" spans="39:53" x14ac:dyDescent="0.2">
      <c r="AM2699" s="61"/>
      <c r="AN2699" s="61"/>
      <c r="AO2699" s="171"/>
      <c r="AP2699" s="61"/>
      <c r="AQ2699" s="61"/>
      <c r="AR2699" s="61"/>
      <c r="AS2699" s="61"/>
      <c r="AT2699" s="61"/>
      <c r="AU2699" s="61"/>
      <c r="AV2699" s="61"/>
      <c r="AW2699" s="61"/>
      <c r="AX2699" s="61"/>
      <c r="AY2699" s="61"/>
      <c r="AZ2699" s="61"/>
      <c r="BA2699" s="61"/>
    </row>
    <row r="2700" spans="39:53" x14ac:dyDescent="0.2">
      <c r="AM2700" s="61"/>
      <c r="AN2700" s="61"/>
      <c r="AO2700" s="171"/>
      <c r="AP2700" s="61"/>
      <c r="AQ2700" s="61"/>
      <c r="AR2700" s="61"/>
      <c r="AS2700" s="61"/>
      <c r="AT2700" s="61"/>
      <c r="AU2700" s="61"/>
      <c r="AV2700" s="61"/>
      <c r="AW2700" s="61"/>
      <c r="AX2700" s="61"/>
      <c r="AY2700" s="61"/>
      <c r="AZ2700" s="61"/>
      <c r="BA2700" s="61"/>
    </row>
    <row r="2701" spans="39:53" x14ac:dyDescent="0.2">
      <c r="AM2701" s="61"/>
      <c r="AN2701" s="61"/>
      <c r="AO2701" s="171"/>
      <c r="AP2701" s="61"/>
      <c r="AQ2701" s="61"/>
      <c r="AR2701" s="61"/>
      <c r="AS2701" s="61"/>
      <c r="AT2701" s="61"/>
      <c r="AU2701" s="61"/>
      <c r="AV2701" s="61"/>
      <c r="AW2701" s="61"/>
      <c r="AX2701" s="61"/>
      <c r="AY2701" s="61"/>
      <c r="AZ2701" s="61"/>
      <c r="BA2701" s="61"/>
    </row>
    <row r="2702" spans="39:53" x14ac:dyDescent="0.2">
      <c r="AM2702" s="61"/>
      <c r="AN2702" s="61"/>
      <c r="AO2702" s="171"/>
      <c r="AP2702" s="61"/>
      <c r="AQ2702" s="61"/>
      <c r="AR2702" s="61"/>
      <c r="AS2702" s="61"/>
      <c r="AT2702" s="61"/>
      <c r="AU2702" s="61"/>
      <c r="AV2702" s="61"/>
      <c r="AW2702" s="61"/>
      <c r="AX2702" s="61"/>
      <c r="AY2702" s="61"/>
      <c r="AZ2702" s="61"/>
      <c r="BA2702" s="61"/>
    </row>
    <row r="2703" spans="39:53" x14ac:dyDescent="0.2">
      <c r="AM2703" s="61"/>
      <c r="AN2703" s="61"/>
      <c r="AO2703" s="171"/>
      <c r="AP2703" s="61"/>
      <c r="AQ2703" s="61"/>
      <c r="AR2703" s="61"/>
      <c r="AS2703" s="61"/>
      <c r="AT2703" s="61"/>
      <c r="AU2703" s="61"/>
      <c r="AV2703" s="61"/>
      <c r="AW2703" s="61"/>
      <c r="AX2703" s="61"/>
      <c r="AY2703" s="61"/>
      <c r="AZ2703" s="61"/>
      <c r="BA2703" s="61"/>
    </row>
    <row r="2704" spans="39:53" x14ac:dyDescent="0.2">
      <c r="AM2704" s="61"/>
      <c r="AN2704" s="61"/>
      <c r="AO2704" s="171"/>
      <c r="AP2704" s="61"/>
      <c r="AQ2704" s="61"/>
      <c r="AR2704" s="61"/>
      <c r="AS2704" s="61"/>
      <c r="AT2704" s="61"/>
      <c r="AU2704" s="61"/>
      <c r="AV2704" s="61"/>
      <c r="AW2704" s="61"/>
      <c r="AX2704" s="61"/>
      <c r="AY2704" s="61"/>
      <c r="AZ2704" s="61"/>
      <c r="BA2704" s="61"/>
    </row>
    <row r="2705" spans="39:53" x14ac:dyDescent="0.2">
      <c r="AM2705" s="61"/>
      <c r="AN2705" s="61"/>
      <c r="AO2705" s="171"/>
      <c r="AP2705" s="61"/>
      <c r="AQ2705" s="61"/>
      <c r="AR2705" s="61"/>
      <c r="AS2705" s="61"/>
      <c r="AT2705" s="61"/>
      <c r="AU2705" s="61"/>
      <c r="AV2705" s="61"/>
      <c r="AW2705" s="61"/>
      <c r="AX2705" s="61"/>
      <c r="AY2705" s="61"/>
      <c r="AZ2705" s="61"/>
      <c r="BA2705" s="61"/>
    </row>
    <row r="2706" spans="39:53" x14ac:dyDescent="0.2">
      <c r="AM2706" s="61"/>
      <c r="AN2706" s="61"/>
      <c r="AO2706" s="171"/>
      <c r="AP2706" s="61"/>
      <c r="AQ2706" s="61"/>
      <c r="AR2706" s="61"/>
      <c r="AS2706" s="61"/>
      <c r="AT2706" s="61"/>
      <c r="AU2706" s="61"/>
      <c r="AV2706" s="61"/>
      <c r="AW2706" s="61"/>
      <c r="AX2706" s="61"/>
      <c r="AY2706" s="61"/>
      <c r="AZ2706" s="61"/>
      <c r="BA2706" s="61"/>
    </row>
    <row r="2707" spans="39:53" x14ac:dyDescent="0.2">
      <c r="AM2707" s="61"/>
      <c r="AN2707" s="61"/>
      <c r="AO2707" s="171"/>
      <c r="AP2707" s="61"/>
      <c r="AQ2707" s="61"/>
      <c r="AR2707" s="61"/>
      <c r="AS2707" s="61"/>
      <c r="AT2707" s="61"/>
      <c r="AU2707" s="61"/>
      <c r="AV2707" s="61"/>
      <c r="AW2707" s="61"/>
      <c r="AX2707" s="61"/>
      <c r="AY2707" s="61"/>
      <c r="AZ2707" s="61"/>
      <c r="BA2707" s="61"/>
    </row>
    <row r="2708" spans="39:53" x14ac:dyDescent="0.2">
      <c r="AM2708" s="61"/>
      <c r="AN2708" s="61"/>
      <c r="AO2708" s="171"/>
      <c r="AP2708" s="61"/>
      <c r="AQ2708" s="61"/>
      <c r="AR2708" s="61"/>
      <c r="AS2708" s="61"/>
      <c r="AT2708" s="61"/>
      <c r="AU2708" s="61"/>
      <c r="AV2708" s="61"/>
      <c r="AW2708" s="61"/>
      <c r="AX2708" s="61"/>
      <c r="AY2708" s="61"/>
      <c r="AZ2708" s="61"/>
      <c r="BA2708" s="61"/>
    </row>
    <row r="2709" spans="39:53" x14ac:dyDescent="0.2">
      <c r="AM2709" s="61"/>
      <c r="AN2709" s="61"/>
      <c r="AO2709" s="171"/>
      <c r="AP2709" s="61"/>
      <c r="AQ2709" s="61"/>
      <c r="AR2709" s="61"/>
      <c r="AS2709" s="61"/>
      <c r="AT2709" s="61"/>
      <c r="AU2709" s="61"/>
      <c r="AV2709" s="61"/>
      <c r="AW2709" s="61"/>
      <c r="AX2709" s="61"/>
      <c r="AY2709" s="61"/>
      <c r="AZ2709" s="61"/>
      <c r="BA2709" s="61"/>
    </row>
    <row r="2710" spans="39:53" x14ac:dyDescent="0.2">
      <c r="AM2710" s="61"/>
      <c r="AN2710" s="61"/>
      <c r="AO2710" s="171"/>
      <c r="AP2710" s="61"/>
      <c r="AQ2710" s="61"/>
      <c r="AR2710" s="61"/>
      <c r="AS2710" s="61"/>
      <c r="AT2710" s="61"/>
      <c r="AU2710" s="61"/>
      <c r="AV2710" s="61"/>
      <c r="AW2710" s="61"/>
      <c r="AX2710" s="61"/>
      <c r="AY2710" s="61"/>
      <c r="AZ2710" s="61"/>
      <c r="BA2710" s="61"/>
    </row>
    <row r="2711" spans="39:53" x14ac:dyDescent="0.2">
      <c r="AM2711" s="61"/>
      <c r="AN2711" s="61"/>
      <c r="AO2711" s="171"/>
      <c r="AP2711" s="61"/>
      <c r="AQ2711" s="61"/>
      <c r="AR2711" s="61"/>
      <c r="AS2711" s="61"/>
      <c r="AT2711" s="61"/>
      <c r="AU2711" s="61"/>
      <c r="AV2711" s="61"/>
      <c r="AW2711" s="61"/>
      <c r="AX2711" s="61"/>
      <c r="AY2711" s="61"/>
      <c r="AZ2711" s="61"/>
      <c r="BA2711" s="61"/>
    </row>
    <row r="2712" spans="39:53" x14ac:dyDescent="0.2">
      <c r="AM2712" s="61"/>
      <c r="AN2712" s="61"/>
      <c r="AO2712" s="171"/>
      <c r="AP2712" s="61"/>
      <c r="AQ2712" s="61"/>
      <c r="AR2712" s="61"/>
      <c r="AS2712" s="61"/>
      <c r="AT2712" s="61"/>
      <c r="AU2712" s="61"/>
      <c r="AV2712" s="61"/>
      <c r="AW2712" s="61"/>
      <c r="AX2712" s="61"/>
      <c r="AY2712" s="61"/>
      <c r="AZ2712" s="61"/>
      <c r="BA2712" s="61"/>
    </row>
    <row r="2713" spans="39:53" x14ac:dyDescent="0.2">
      <c r="AM2713" s="61"/>
      <c r="AN2713" s="61"/>
      <c r="AO2713" s="171"/>
      <c r="AP2713" s="61"/>
      <c r="AQ2713" s="61"/>
      <c r="AR2713" s="61"/>
      <c r="AS2713" s="61"/>
      <c r="AT2713" s="61"/>
      <c r="AU2713" s="61"/>
      <c r="AV2713" s="61"/>
      <c r="AW2713" s="61"/>
      <c r="AX2713" s="61"/>
      <c r="AY2713" s="61"/>
      <c r="AZ2713" s="61"/>
      <c r="BA2713" s="61"/>
    </row>
    <row r="2714" spans="39:53" x14ac:dyDescent="0.2">
      <c r="AM2714" s="61"/>
      <c r="AN2714" s="61"/>
      <c r="AO2714" s="171"/>
      <c r="AP2714" s="61"/>
      <c r="AQ2714" s="61"/>
      <c r="AR2714" s="61"/>
      <c r="AS2714" s="61"/>
      <c r="AT2714" s="61"/>
      <c r="AU2714" s="61"/>
      <c r="AV2714" s="61"/>
      <c r="AW2714" s="61"/>
      <c r="AX2714" s="61"/>
      <c r="AY2714" s="61"/>
      <c r="AZ2714" s="61"/>
      <c r="BA2714" s="61"/>
    </row>
    <row r="2715" spans="39:53" x14ac:dyDescent="0.2">
      <c r="AM2715" s="61"/>
      <c r="AN2715" s="61"/>
      <c r="AO2715" s="171"/>
      <c r="AP2715" s="61"/>
      <c r="AQ2715" s="61"/>
      <c r="AR2715" s="61"/>
      <c r="AS2715" s="61"/>
      <c r="AT2715" s="61"/>
      <c r="AU2715" s="61"/>
      <c r="AV2715" s="61"/>
      <c r="AW2715" s="61"/>
      <c r="AX2715" s="61"/>
      <c r="AY2715" s="61"/>
      <c r="AZ2715" s="61"/>
      <c r="BA2715" s="61"/>
    </row>
    <row r="2716" spans="39:53" x14ac:dyDescent="0.2">
      <c r="AM2716" s="61"/>
      <c r="AN2716" s="61"/>
      <c r="AO2716" s="171"/>
      <c r="AP2716" s="61"/>
      <c r="AQ2716" s="61"/>
      <c r="AR2716" s="61"/>
      <c r="AS2716" s="61"/>
      <c r="AT2716" s="61"/>
      <c r="AU2716" s="61"/>
      <c r="AV2716" s="61"/>
      <c r="AW2716" s="61"/>
      <c r="AX2716" s="61"/>
      <c r="AY2716" s="61"/>
      <c r="AZ2716" s="61"/>
      <c r="BA2716" s="61"/>
    </row>
    <row r="2717" spans="39:53" x14ac:dyDescent="0.2">
      <c r="AM2717" s="61"/>
      <c r="AN2717" s="61"/>
      <c r="AO2717" s="171"/>
      <c r="AP2717" s="61"/>
      <c r="AQ2717" s="61"/>
      <c r="AR2717" s="61"/>
      <c r="AS2717" s="61"/>
      <c r="AT2717" s="61"/>
      <c r="AU2717" s="61"/>
      <c r="AV2717" s="61"/>
      <c r="AW2717" s="61"/>
      <c r="AX2717" s="61"/>
      <c r="AY2717" s="61"/>
      <c r="AZ2717" s="61"/>
      <c r="BA2717" s="61"/>
    </row>
    <row r="2718" spans="39:53" x14ac:dyDescent="0.2">
      <c r="AM2718" s="61"/>
      <c r="AN2718" s="61"/>
      <c r="AO2718" s="171"/>
      <c r="AP2718" s="61"/>
      <c r="AQ2718" s="61"/>
      <c r="AR2718" s="61"/>
      <c r="AS2718" s="61"/>
      <c r="AT2718" s="61"/>
      <c r="AU2718" s="61"/>
      <c r="AV2718" s="61"/>
      <c r="AW2718" s="61"/>
      <c r="AX2718" s="61"/>
      <c r="AY2718" s="61"/>
      <c r="AZ2718" s="61"/>
      <c r="BA2718" s="61"/>
    </row>
    <row r="2719" spans="39:53" x14ac:dyDescent="0.2">
      <c r="AM2719" s="61"/>
      <c r="AN2719" s="61"/>
      <c r="AO2719" s="171"/>
      <c r="AP2719" s="61"/>
      <c r="AQ2719" s="61"/>
      <c r="AR2719" s="61"/>
      <c r="AS2719" s="61"/>
      <c r="AT2719" s="61"/>
      <c r="AU2719" s="61"/>
      <c r="AV2719" s="61"/>
      <c r="AW2719" s="61"/>
      <c r="AX2719" s="61"/>
      <c r="AY2719" s="61"/>
      <c r="AZ2719" s="61"/>
      <c r="BA2719" s="61"/>
    </row>
    <row r="2720" spans="39:53" x14ac:dyDescent="0.2">
      <c r="AM2720" s="61"/>
      <c r="AN2720" s="61"/>
      <c r="AO2720" s="171"/>
      <c r="AP2720" s="61"/>
      <c r="AQ2720" s="61"/>
      <c r="AR2720" s="61"/>
      <c r="AS2720" s="61"/>
      <c r="AT2720" s="61"/>
      <c r="AU2720" s="61"/>
      <c r="AV2720" s="61"/>
      <c r="AW2720" s="61"/>
      <c r="AX2720" s="61"/>
      <c r="AY2720" s="61"/>
      <c r="AZ2720" s="61"/>
      <c r="BA2720" s="61"/>
    </row>
    <row r="2721" spans="39:53" x14ac:dyDescent="0.2">
      <c r="AM2721" s="61"/>
      <c r="AN2721" s="61"/>
      <c r="AO2721" s="171"/>
      <c r="AP2721" s="61"/>
      <c r="AQ2721" s="61"/>
      <c r="AR2721" s="61"/>
      <c r="AS2721" s="61"/>
      <c r="AT2721" s="61"/>
      <c r="AU2721" s="61"/>
      <c r="AV2721" s="61"/>
      <c r="AW2721" s="61"/>
      <c r="AX2721" s="61"/>
      <c r="AY2721" s="61"/>
      <c r="AZ2721" s="61"/>
      <c r="BA2721" s="61"/>
    </row>
    <row r="2722" spans="39:53" x14ac:dyDescent="0.2">
      <c r="AM2722" s="61"/>
      <c r="AN2722" s="61"/>
      <c r="AO2722" s="171"/>
      <c r="AP2722" s="61"/>
      <c r="AQ2722" s="61"/>
      <c r="AR2722" s="61"/>
      <c r="AS2722" s="61"/>
      <c r="AT2722" s="61"/>
      <c r="AU2722" s="61"/>
      <c r="AV2722" s="61"/>
      <c r="AW2722" s="61"/>
      <c r="AX2722" s="61"/>
      <c r="AY2722" s="61"/>
      <c r="AZ2722" s="61"/>
      <c r="BA2722" s="61"/>
    </row>
    <row r="2723" spans="39:53" x14ac:dyDescent="0.2">
      <c r="AM2723" s="61"/>
      <c r="AN2723" s="61"/>
      <c r="AO2723" s="171"/>
      <c r="AP2723" s="61"/>
      <c r="AQ2723" s="61"/>
      <c r="AR2723" s="61"/>
      <c r="AS2723" s="61"/>
      <c r="AT2723" s="61"/>
      <c r="AU2723" s="61"/>
      <c r="AV2723" s="61"/>
      <c r="AW2723" s="61"/>
      <c r="AX2723" s="61"/>
      <c r="AY2723" s="61"/>
      <c r="AZ2723" s="61"/>
      <c r="BA2723" s="61"/>
    </row>
    <row r="2724" spans="39:53" x14ac:dyDescent="0.2">
      <c r="AM2724" s="61"/>
      <c r="AN2724" s="61"/>
      <c r="AO2724" s="171"/>
      <c r="AP2724" s="61"/>
      <c r="AQ2724" s="61"/>
      <c r="AR2724" s="61"/>
      <c r="AS2724" s="61"/>
      <c r="AT2724" s="61"/>
      <c r="AU2724" s="61"/>
      <c r="AV2724" s="61"/>
      <c r="AW2724" s="61"/>
      <c r="AX2724" s="61"/>
      <c r="AY2724" s="61"/>
      <c r="AZ2724" s="61"/>
      <c r="BA2724" s="61"/>
    </row>
    <row r="2725" spans="39:53" x14ac:dyDescent="0.2">
      <c r="AM2725" s="61"/>
      <c r="AN2725" s="61"/>
      <c r="AO2725" s="171"/>
      <c r="AP2725" s="61"/>
      <c r="AQ2725" s="61"/>
      <c r="AR2725" s="61"/>
      <c r="AS2725" s="61"/>
      <c r="AT2725" s="61"/>
      <c r="AU2725" s="61"/>
      <c r="AV2725" s="61"/>
      <c r="AW2725" s="61"/>
      <c r="AX2725" s="61"/>
      <c r="AY2725" s="61"/>
      <c r="AZ2725" s="61"/>
      <c r="BA2725" s="61"/>
    </row>
    <row r="2726" spans="39:53" x14ac:dyDescent="0.2">
      <c r="AM2726" s="61"/>
      <c r="AN2726" s="61"/>
      <c r="AO2726" s="171"/>
      <c r="AP2726" s="61"/>
      <c r="AQ2726" s="61"/>
      <c r="AR2726" s="61"/>
      <c r="AS2726" s="61"/>
      <c r="AT2726" s="61"/>
      <c r="AU2726" s="61"/>
      <c r="AV2726" s="61"/>
      <c r="AW2726" s="61"/>
      <c r="AX2726" s="61"/>
      <c r="AY2726" s="61"/>
      <c r="AZ2726" s="61"/>
      <c r="BA2726" s="61"/>
    </row>
    <row r="2727" spans="39:53" x14ac:dyDescent="0.2">
      <c r="AM2727" s="61"/>
      <c r="AN2727" s="61"/>
      <c r="AO2727" s="171"/>
      <c r="AP2727" s="61"/>
      <c r="AQ2727" s="61"/>
      <c r="AR2727" s="61"/>
      <c r="AS2727" s="61"/>
      <c r="AT2727" s="61"/>
      <c r="AU2727" s="61"/>
      <c r="AV2727" s="61"/>
      <c r="AW2727" s="61"/>
      <c r="AX2727" s="61"/>
      <c r="AY2727" s="61"/>
      <c r="AZ2727" s="61"/>
      <c r="BA2727" s="61"/>
    </row>
    <row r="2728" spans="39:53" x14ac:dyDescent="0.2">
      <c r="AM2728" s="61"/>
      <c r="AN2728" s="61"/>
      <c r="AO2728" s="171"/>
      <c r="AP2728" s="61"/>
      <c r="AQ2728" s="61"/>
      <c r="AR2728" s="61"/>
      <c r="AS2728" s="61"/>
      <c r="AT2728" s="61"/>
      <c r="AU2728" s="61"/>
      <c r="AV2728" s="61"/>
      <c r="AW2728" s="61"/>
      <c r="AX2728" s="61"/>
      <c r="AY2728" s="61"/>
      <c r="AZ2728" s="61"/>
      <c r="BA2728" s="61"/>
    </row>
    <row r="2729" spans="39:53" x14ac:dyDescent="0.2">
      <c r="AM2729" s="61"/>
      <c r="AN2729" s="61"/>
      <c r="AO2729" s="171"/>
      <c r="AP2729" s="61"/>
      <c r="AQ2729" s="61"/>
      <c r="AR2729" s="61"/>
      <c r="AS2729" s="61"/>
      <c r="AT2729" s="61"/>
      <c r="AU2729" s="61"/>
      <c r="AV2729" s="61"/>
      <c r="AW2729" s="61"/>
      <c r="AX2729" s="61"/>
      <c r="AY2729" s="61"/>
      <c r="AZ2729" s="61"/>
      <c r="BA2729" s="61"/>
    </row>
    <row r="2730" spans="39:53" x14ac:dyDescent="0.2">
      <c r="AM2730" s="61"/>
      <c r="AN2730" s="61"/>
      <c r="AO2730" s="171"/>
      <c r="AP2730" s="61"/>
      <c r="AQ2730" s="61"/>
      <c r="AR2730" s="61"/>
      <c r="AS2730" s="61"/>
      <c r="AT2730" s="61"/>
      <c r="AU2730" s="61"/>
      <c r="AV2730" s="61"/>
      <c r="AW2730" s="61"/>
      <c r="AX2730" s="61"/>
      <c r="AY2730" s="61"/>
      <c r="AZ2730" s="61"/>
      <c r="BA2730" s="61"/>
    </row>
    <row r="2731" spans="39:53" x14ac:dyDescent="0.2">
      <c r="AM2731" s="61"/>
      <c r="AN2731" s="61"/>
      <c r="AO2731" s="171"/>
      <c r="AP2731" s="61"/>
      <c r="AQ2731" s="61"/>
      <c r="AR2731" s="61"/>
      <c r="AS2731" s="61"/>
      <c r="AT2731" s="61"/>
      <c r="AU2731" s="61"/>
      <c r="AV2731" s="61"/>
      <c r="AW2731" s="61"/>
      <c r="AX2731" s="61"/>
      <c r="AY2731" s="61"/>
      <c r="AZ2731" s="61"/>
      <c r="BA2731" s="61"/>
    </row>
    <row r="2732" spans="39:53" x14ac:dyDescent="0.2">
      <c r="AM2732" s="61"/>
      <c r="AN2732" s="61"/>
      <c r="AO2732" s="171"/>
      <c r="AP2732" s="61"/>
      <c r="AQ2732" s="61"/>
      <c r="AR2732" s="61"/>
      <c r="AS2732" s="61"/>
      <c r="AT2732" s="61"/>
      <c r="AU2732" s="61"/>
      <c r="AV2732" s="61"/>
      <c r="AW2732" s="61"/>
      <c r="AX2732" s="61"/>
      <c r="AY2732" s="61"/>
      <c r="AZ2732" s="61"/>
      <c r="BA2732" s="61"/>
    </row>
    <row r="2733" spans="39:53" x14ac:dyDescent="0.2">
      <c r="AM2733" s="61"/>
      <c r="AN2733" s="61"/>
      <c r="AO2733" s="171"/>
      <c r="AP2733" s="61"/>
      <c r="AQ2733" s="61"/>
      <c r="AR2733" s="61"/>
      <c r="AS2733" s="61"/>
      <c r="AT2733" s="61"/>
      <c r="AU2733" s="61"/>
      <c r="AV2733" s="61"/>
      <c r="AW2733" s="61"/>
      <c r="AX2733" s="61"/>
      <c r="AY2733" s="61"/>
      <c r="AZ2733" s="61"/>
      <c r="BA2733" s="61"/>
    </row>
    <row r="2734" spans="39:53" x14ac:dyDescent="0.2">
      <c r="AM2734" s="61"/>
      <c r="AN2734" s="61"/>
      <c r="AO2734" s="171"/>
      <c r="AP2734" s="61"/>
      <c r="AQ2734" s="61"/>
      <c r="AR2734" s="61"/>
      <c r="AS2734" s="61"/>
      <c r="AT2734" s="61"/>
      <c r="AU2734" s="61"/>
      <c r="AV2734" s="61"/>
      <c r="AW2734" s="61"/>
      <c r="AX2734" s="61"/>
      <c r="AY2734" s="61"/>
      <c r="AZ2734" s="61"/>
      <c r="BA2734" s="61"/>
    </row>
    <row r="2735" spans="39:53" x14ac:dyDescent="0.2">
      <c r="AM2735" s="61"/>
      <c r="AN2735" s="61"/>
      <c r="AO2735" s="171"/>
      <c r="AP2735" s="61"/>
      <c r="AQ2735" s="61"/>
      <c r="AR2735" s="61"/>
      <c r="AS2735" s="61"/>
      <c r="AT2735" s="61"/>
      <c r="AU2735" s="61"/>
      <c r="AV2735" s="61"/>
      <c r="AW2735" s="61"/>
      <c r="AX2735" s="61"/>
      <c r="AY2735" s="61"/>
      <c r="AZ2735" s="61"/>
      <c r="BA2735" s="61"/>
    </row>
    <row r="2736" spans="39:53" x14ac:dyDescent="0.2">
      <c r="AM2736" s="61"/>
      <c r="AN2736" s="61"/>
      <c r="AO2736" s="171"/>
      <c r="AP2736" s="61"/>
      <c r="AQ2736" s="61"/>
      <c r="AR2736" s="61"/>
      <c r="AS2736" s="61"/>
      <c r="AT2736" s="61"/>
      <c r="AU2736" s="61"/>
      <c r="AV2736" s="61"/>
      <c r="AW2736" s="61"/>
      <c r="AX2736" s="61"/>
      <c r="AY2736" s="61"/>
      <c r="AZ2736" s="61"/>
      <c r="BA2736" s="61"/>
    </row>
    <row r="2737" spans="39:53" x14ac:dyDescent="0.2">
      <c r="AM2737" s="61"/>
      <c r="AN2737" s="61"/>
      <c r="AO2737" s="171"/>
      <c r="AP2737" s="61"/>
      <c r="AQ2737" s="61"/>
      <c r="AR2737" s="61"/>
      <c r="AS2737" s="61"/>
      <c r="AT2737" s="61"/>
      <c r="AU2737" s="61"/>
      <c r="AV2737" s="61"/>
      <c r="AW2737" s="61"/>
      <c r="AX2737" s="61"/>
      <c r="AY2737" s="61"/>
      <c r="AZ2737" s="61"/>
      <c r="BA2737" s="61"/>
    </row>
    <row r="2738" spans="39:53" x14ac:dyDescent="0.2">
      <c r="AM2738" s="61"/>
      <c r="AN2738" s="61"/>
      <c r="AO2738" s="171"/>
      <c r="AP2738" s="61"/>
      <c r="AQ2738" s="61"/>
      <c r="AR2738" s="61"/>
      <c r="AS2738" s="61"/>
      <c r="AT2738" s="61"/>
      <c r="AU2738" s="61"/>
      <c r="AV2738" s="61"/>
      <c r="AW2738" s="61"/>
      <c r="AX2738" s="61"/>
      <c r="AY2738" s="61"/>
      <c r="AZ2738" s="61"/>
      <c r="BA2738" s="61"/>
    </row>
    <row r="2739" spans="39:53" x14ac:dyDescent="0.2">
      <c r="AM2739" s="61"/>
      <c r="AN2739" s="61"/>
      <c r="AO2739" s="171"/>
      <c r="AP2739" s="61"/>
      <c r="AQ2739" s="61"/>
      <c r="AR2739" s="61"/>
      <c r="AS2739" s="61"/>
      <c r="AT2739" s="61"/>
      <c r="AU2739" s="61"/>
      <c r="AV2739" s="61"/>
      <c r="AW2739" s="61"/>
      <c r="AX2739" s="61"/>
      <c r="AY2739" s="61"/>
      <c r="AZ2739" s="61"/>
      <c r="BA2739" s="61"/>
    </row>
    <row r="2740" spans="39:53" x14ac:dyDescent="0.2">
      <c r="AM2740" s="61"/>
      <c r="AN2740" s="61"/>
      <c r="AO2740" s="171"/>
      <c r="AP2740" s="61"/>
      <c r="AQ2740" s="61"/>
      <c r="AR2740" s="61"/>
      <c r="AS2740" s="61"/>
      <c r="AT2740" s="61"/>
      <c r="AU2740" s="61"/>
      <c r="AV2740" s="61"/>
      <c r="AW2740" s="61"/>
      <c r="AX2740" s="61"/>
      <c r="AY2740" s="61"/>
      <c r="AZ2740" s="61"/>
      <c r="BA2740" s="61"/>
    </row>
    <row r="2741" spans="39:53" x14ac:dyDescent="0.2">
      <c r="AM2741" s="61"/>
      <c r="AN2741" s="61"/>
      <c r="AO2741" s="171"/>
      <c r="AP2741" s="61"/>
      <c r="AQ2741" s="61"/>
      <c r="AR2741" s="61"/>
      <c r="AS2741" s="61"/>
      <c r="AT2741" s="61"/>
      <c r="AU2741" s="61"/>
      <c r="AV2741" s="61"/>
      <c r="AW2741" s="61"/>
      <c r="AX2741" s="61"/>
      <c r="AY2741" s="61"/>
      <c r="AZ2741" s="61"/>
      <c r="BA2741" s="61"/>
    </row>
    <row r="2742" spans="39:53" x14ac:dyDescent="0.2">
      <c r="AM2742" s="61"/>
      <c r="AN2742" s="61"/>
      <c r="AO2742" s="171"/>
      <c r="AP2742" s="61"/>
      <c r="AQ2742" s="61"/>
      <c r="AR2742" s="61"/>
      <c r="AS2742" s="61"/>
      <c r="AT2742" s="61"/>
      <c r="AU2742" s="61"/>
      <c r="AV2742" s="61"/>
      <c r="AW2742" s="61"/>
      <c r="AX2742" s="61"/>
      <c r="AY2742" s="61"/>
      <c r="AZ2742" s="61"/>
      <c r="BA2742" s="61"/>
    </row>
    <row r="2743" spans="39:53" x14ac:dyDescent="0.2">
      <c r="AM2743" s="61"/>
      <c r="AN2743" s="61"/>
      <c r="AO2743" s="171"/>
      <c r="AP2743" s="61"/>
      <c r="AQ2743" s="61"/>
      <c r="AR2743" s="61"/>
      <c r="AS2743" s="61"/>
      <c r="AT2743" s="61"/>
      <c r="AU2743" s="61"/>
      <c r="AV2743" s="61"/>
      <c r="AW2743" s="61"/>
      <c r="AX2743" s="61"/>
      <c r="AY2743" s="61"/>
      <c r="AZ2743" s="61"/>
      <c r="BA2743" s="61"/>
    </row>
    <row r="2744" spans="39:53" x14ac:dyDescent="0.2">
      <c r="AM2744" s="61"/>
      <c r="AN2744" s="61"/>
      <c r="AO2744" s="171"/>
      <c r="AP2744" s="61"/>
      <c r="AQ2744" s="61"/>
      <c r="AR2744" s="61"/>
      <c r="AS2744" s="61"/>
      <c r="AT2744" s="61"/>
      <c r="AU2744" s="61"/>
      <c r="AV2744" s="61"/>
      <c r="AW2744" s="61"/>
      <c r="AX2744" s="61"/>
      <c r="AY2744" s="61"/>
      <c r="AZ2744" s="61"/>
      <c r="BA2744" s="61"/>
    </row>
    <row r="2745" spans="39:53" x14ac:dyDescent="0.2">
      <c r="AM2745" s="61"/>
      <c r="AN2745" s="61"/>
      <c r="AO2745" s="171"/>
      <c r="AP2745" s="61"/>
      <c r="AQ2745" s="61"/>
      <c r="AR2745" s="61"/>
      <c r="AS2745" s="61"/>
      <c r="AT2745" s="61"/>
      <c r="AU2745" s="61"/>
      <c r="AV2745" s="61"/>
      <c r="AW2745" s="61"/>
      <c r="AX2745" s="61"/>
      <c r="AY2745" s="61"/>
      <c r="AZ2745" s="61"/>
      <c r="BA2745" s="61"/>
    </row>
    <row r="2746" spans="39:53" x14ac:dyDescent="0.2">
      <c r="AM2746" s="61"/>
      <c r="AN2746" s="61"/>
      <c r="AO2746" s="171"/>
      <c r="AP2746" s="61"/>
      <c r="AQ2746" s="61"/>
      <c r="AR2746" s="61"/>
      <c r="AS2746" s="61"/>
      <c r="AT2746" s="61"/>
      <c r="AU2746" s="61"/>
      <c r="AV2746" s="61"/>
      <c r="AW2746" s="61"/>
      <c r="AX2746" s="61"/>
      <c r="AY2746" s="61"/>
      <c r="AZ2746" s="61"/>
      <c r="BA2746" s="61"/>
    </row>
    <row r="2747" spans="39:53" x14ac:dyDescent="0.2">
      <c r="AM2747" s="61"/>
      <c r="AN2747" s="61"/>
      <c r="AO2747" s="171"/>
      <c r="AP2747" s="61"/>
      <c r="AQ2747" s="61"/>
      <c r="AR2747" s="61"/>
      <c r="AS2747" s="61"/>
      <c r="AT2747" s="61"/>
      <c r="AU2747" s="61"/>
      <c r="AV2747" s="61"/>
      <c r="AW2747" s="61"/>
      <c r="AX2747" s="61"/>
      <c r="AY2747" s="61"/>
      <c r="AZ2747" s="61"/>
      <c r="BA2747" s="61"/>
    </row>
    <row r="2748" spans="39:53" x14ac:dyDescent="0.2">
      <c r="AM2748" s="61"/>
      <c r="AN2748" s="61"/>
      <c r="AO2748" s="171"/>
      <c r="AP2748" s="61"/>
      <c r="AQ2748" s="61"/>
      <c r="AR2748" s="61"/>
      <c r="AS2748" s="61"/>
      <c r="AT2748" s="61"/>
      <c r="AU2748" s="61"/>
      <c r="AV2748" s="61"/>
      <c r="AW2748" s="61"/>
      <c r="AX2748" s="61"/>
      <c r="AY2748" s="61"/>
      <c r="AZ2748" s="61"/>
      <c r="BA2748" s="61"/>
    </row>
    <row r="2749" spans="39:53" x14ac:dyDescent="0.2">
      <c r="AM2749" s="61"/>
      <c r="AN2749" s="61"/>
      <c r="AO2749" s="171"/>
      <c r="AP2749" s="61"/>
      <c r="AQ2749" s="61"/>
      <c r="AR2749" s="61"/>
      <c r="AS2749" s="61"/>
      <c r="AT2749" s="61"/>
      <c r="AU2749" s="61"/>
      <c r="AV2749" s="61"/>
      <c r="AW2749" s="61"/>
      <c r="AX2749" s="61"/>
      <c r="AY2749" s="61"/>
      <c r="AZ2749" s="61"/>
      <c r="BA2749" s="61"/>
    </row>
    <row r="2750" spans="39:53" x14ac:dyDescent="0.2">
      <c r="AM2750" s="61"/>
      <c r="AN2750" s="61"/>
      <c r="AO2750" s="171"/>
      <c r="AP2750" s="61"/>
      <c r="AQ2750" s="61"/>
      <c r="AR2750" s="61"/>
      <c r="AS2750" s="61"/>
      <c r="AT2750" s="61"/>
      <c r="AU2750" s="61"/>
      <c r="AV2750" s="61"/>
      <c r="AW2750" s="61"/>
      <c r="AX2750" s="61"/>
      <c r="AY2750" s="61"/>
      <c r="AZ2750" s="61"/>
      <c r="BA2750" s="61"/>
    </row>
    <row r="2751" spans="39:53" x14ac:dyDescent="0.2">
      <c r="AM2751" s="61"/>
      <c r="AN2751" s="61"/>
      <c r="AO2751" s="171"/>
      <c r="AP2751" s="61"/>
      <c r="AQ2751" s="61"/>
      <c r="AR2751" s="61"/>
      <c r="AS2751" s="61"/>
      <c r="AT2751" s="61"/>
      <c r="AU2751" s="61"/>
      <c r="AV2751" s="61"/>
      <c r="AW2751" s="61"/>
      <c r="AX2751" s="61"/>
      <c r="AY2751" s="61"/>
      <c r="AZ2751" s="61"/>
      <c r="BA2751" s="61"/>
    </row>
    <row r="2752" spans="39:53" x14ac:dyDescent="0.2">
      <c r="AM2752" s="61"/>
      <c r="AN2752" s="61"/>
      <c r="AO2752" s="171"/>
      <c r="AP2752" s="61"/>
      <c r="AQ2752" s="61"/>
      <c r="AR2752" s="61"/>
      <c r="AS2752" s="61"/>
      <c r="AT2752" s="61"/>
      <c r="AU2752" s="61"/>
      <c r="AV2752" s="61"/>
      <c r="AW2752" s="61"/>
      <c r="AX2752" s="61"/>
      <c r="AY2752" s="61"/>
      <c r="AZ2752" s="61"/>
      <c r="BA2752" s="61"/>
    </row>
    <row r="2753" spans="39:53" x14ac:dyDescent="0.2">
      <c r="AM2753" s="61"/>
      <c r="AN2753" s="61"/>
      <c r="AO2753" s="171"/>
      <c r="AP2753" s="61"/>
      <c r="AQ2753" s="61"/>
      <c r="AR2753" s="61"/>
      <c r="AS2753" s="61"/>
      <c r="AT2753" s="61"/>
      <c r="AU2753" s="61"/>
      <c r="AV2753" s="61"/>
      <c r="AW2753" s="61"/>
      <c r="AX2753" s="61"/>
      <c r="AY2753" s="61"/>
      <c r="AZ2753" s="61"/>
      <c r="BA2753" s="61"/>
    </row>
    <row r="2754" spans="39:53" x14ac:dyDescent="0.2">
      <c r="AM2754" s="61"/>
      <c r="AN2754" s="61"/>
      <c r="AO2754" s="171"/>
      <c r="AP2754" s="61"/>
      <c r="AQ2754" s="61"/>
      <c r="AR2754" s="61"/>
      <c r="AS2754" s="61"/>
      <c r="AT2754" s="61"/>
      <c r="AU2754" s="61"/>
      <c r="AV2754" s="61"/>
      <c r="AW2754" s="61"/>
      <c r="AX2754" s="61"/>
      <c r="AY2754" s="61"/>
      <c r="AZ2754" s="61"/>
      <c r="BA2754" s="61"/>
    </row>
    <row r="2755" spans="39:53" x14ac:dyDescent="0.2">
      <c r="AM2755" s="61"/>
      <c r="AN2755" s="61"/>
      <c r="AO2755" s="171"/>
      <c r="AP2755" s="61"/>
      <c r="AQ2755" s="61"/>
      <c r="AR2755" s="61"/>
      <c r="AS2755" s="61"/>
      <c r="AT2755" s="61"/>
      <c r="AU2755" s="61"/>
      <c r="AV2755" s="61"/>
      <c r="AW2755" s="61"/>
      <c r="AX2755" s="61"/>
      <c r="AY2755" s="61"/>
      <c r="AZ2755" s="61"/>
      <c r="BA2755" s="61"/>
    </row>
    <row r="2756" spans="39:53" x14ac:dyDescent="0.2">
      <c r="AM2756" s="61"/>
      <c r="AN2756" s="61"/>
      <c r="AO2756" s="171"/>
      <c r="AP2756" s="61"/>
      <c r="AQ2756" s="61"/>
      <c r="AR2756" s="61"/>
      <c r="AS2756" s="61"/>
      <c r="AT2756" s="61"/>
      <c r="AU2756" s="61"/>
      <c r="AV2756" s="61"/>
      <c r="AW2756" s="61"/>
      <c r="AX2756" s="61"/>
      <c r="AY2756" s="61"/>
      <c r="AZ2756" s="61"/>
      <c r="BA2756" s="61"/>
    </row>
    <row r="2757" spans="39:53" x14ac:dyDescent="0.2">
      <c r="AM2757" s="61"/>
      <c r="AN2757" s="61"/>
      <c r="AO2757" s="171"/>
      <c r="AP2757" s="61"/>
      <c r="AQ2757" s="61"/>
      <c r="AR2757" s="61"/>
      <c r="AS2757" s="61"/>
      <c r="AT2757" s="61"/>
      <c r="AU2757" s="61"/>
      <c r="AV2757" s="61"/>
      <c r="AW2757" s="61"/>
      <c r="AX2757" s="61"/>
      <c r="AY2757" s="61"/>
      <c r="AZ2757" s="61"/>
      <c r="BA2757" s="61"/>
    </row>
    <row r="2758" spans="39:53" x14ac:dyDescent="0.2">
      <c r="AM2758" s="61"/>
      <c r="AN2758" s="61"/>
      <c r="AO2758" s="171"/>
      <c r="AP2758" s="61"/>
      <c r="AQ2758" s="61"/>
      <c r="AR2758" s="61"/>
      <c r="AS2758" s="61"/>
      <c r="AT2758" s="61"/>
      <c r="AU2758" s="61"/>
      <c r="AV2758" s="61"/>
      <c r="AW2758" s="61"/>
      <c r="AX2758" s="61"/>
      <c r="AY2758" s="61"/>
      <c r="AZ2758" s="61"/>
      <c r="BA2758" s="61"/>
    </row>
    <row r="2759" spans="39:53" x14ac:dyDescent="0.2">
      <c r="AM2759" s="61"/>
      <c r="AN2759" s="61"/>
      <c r="AO2759" s="171"/>
      <c r="AP2759" s="61"/>
      <c r="AQ2759" s="61"/>
      <c r="AR2759" s="61"/>
      <c r="AS2759" s="61"/>
      <c r="AT2759" s="61"/>
      <c r="AU2759" s="61"/>
      <c r="AV2759" s="61"/>
      <c r="AW2759" s="61"/>
      <c r="AX2759" s="61"/>
      <c r="AY2759" s="61"/>
      <c r="AZ2759" s="61"/>
      <c r="BA2759" s="61"/>
    </row>
    <row r="2760" spans="39:53" x14ac:dyDescent="0.2">
      <c r="AM2760" s="61"/>
      <c r="AN2760" s="61"/>
      <c r="AO2760" s="171"/>
      <c r="AP2760" s="61"/>
      <c r="AQ2760" s="61"/>
      <c r="AR2760" s="61"/>
      <c r="AS2760" s="61"/>
      <c r="AT2760" s="61"/>
      <c r="AU2760" s="61"/>
      <c r="AV2760" s="61"/>
      <c r="AW2760" s="61"/>
      <c r="AX2760" s="61"/>
      <c r="AY2760" s="61"/>
      <c r="AZ2760" s="61"/>
      <c r="BA2760" s="61"/>
    </row>
    <row r="2761" spans="39:53" x14ac:dyDescent="0.2">
      <c r="AM2761" s="61"/>
      <c r="AN2761" s="61"/>
      <c r="AO2761" s="171"/>
      <c r="AP2761" s="61"/>
      <c r="AQ2761" s="61"/>
      <c r="AR2761" s="61"/>
      <c r="AS2761" s="61"/>
      <c r="AT2761" s="61"/>
      <c r="AU2761" s="61"/>
      <c r="AV2761" s="61"/>
      <c r="AW2761" s="61"/>
      <c r="AX2761" s="61"/>
      <c r="AY2761" s="61"/>
      <c r="AZ2761" s="61"/>
      <c r="BA2761" s="61"/>
    </row>
    <row r="2762" spans="39:53" x14ac:dyDescent="0.2">
      <c r="AM2762" s="61"/>
      <c r="AN2762" s="61"/>
      <c r="AO2762" s="171"/>
      <c r="AP2762" s="61"/>
      <c r="AQ2762" s="61"/>
      <c r="AR2762" s="61"/>
      <c r="AS2762" s="61"/>
      <c r="AT2762" s="61"/>
      <c r="AU2762" s="61"/>
      <c r="AV2762" s="61"/>
      <c r="AW2762" s="61"/>
      <c r="AX2762" s="61"/>
      <c r="AY2762" s="61"/>
      <c r="AZ2762" s="61"/>
      <c r="BA2762" s="61"/>
    </row>
    <row r="2763" spans="39:53" x14ac:dyDescent="0.2">
      <c r="AM2763" s="61"/>
      <c r="AN2763" s="61"/>
      <c r="AO2763" s="171"/>
      <c r="AP2763" s="61"/>
      <c r="AQ2763" s="61"/>
      <c r="AR2763" s="61"/>
      <c r="AS2763" s="61"/>
      <c r="AT2763" s="61"/>
      <c r="AU2763" s="61"/>
      <c r="AV2763" s="61"/>
      <c r="AW2763" s="61"/>
      <c r="AX2763" s="61"/>
      <c r="AY2763" s="61"/>
      <c r="AZ2763" s="61"/>
      <c r="BA2763" s="61"/>
    </row>
    <row r="2764" spans="39:53" x14ac:dyDescent="0.2">
      <c r="AM2764" s="61"/>
      <c r="AN2764" s="61"/>
      <c r="AO2764" s="171"/>
      <c r="AP2764" s="61"/>
      <c r="AQ2764" s="61"/>
      <c r="AR2764" s="61"/>
      <c r="AS2764" s="61"/>
      <c r="AT2764" s="61"/>
      <c r="AU2764" s="61"/>
      <c r="AV2764" s="61"/>
      <c r="AW2764" s="61"/>
      <c r="AX2764" s="61"/>
      <c r="AY2764" s="61"/>
      <c r="AZ2764" s="61"/>
      <c r="BA2764" s="61"/>
    </row>
    <row r="2765" spans="39:53" x14ac:dyDescent="0.2">
      <c r="AM2765" s="61"/>
      <c r="AN2765" s="61"/>
      <c r="AO2765" s="171"/>
      <c r="AP2765" s="61"/>
      <c r="AQ2765" s="61"/>
      <c r="AR2765" s="61"/>
      <c r="AS2765" s="61"/>
      <c r="AT2765" s="61"/>
      <c r="AU2765" s="61"/>
      <c r="AV2765" s="61"/>
      <c r="AW2765" s="61"/>
      <c r="AX2765" s="61"/>
      <c r="AY2765" s="61"/>
      <c r="AZ2765" s="61"/>
      <c r="BA2765" s="61"/>
    </row>
    <row r="2766" spans="39:53" x14ac:dyDescent="0.2">
      <c r="AM2766" s="61"/>
      <c r="AN2766" s="61"/>
      <c r="AO2766" s="171"/>
      <c r="AP2766" s="61"/>
      <c r="AQ2766" s="61"/>
      <c r="AR2766" s="61"/>
      <c r="AS2766" s="61"/>
      <c r="AT2766" s="61"/>
      <c r="AU2766" s="61"/>
      <c r="AV2766" s="61"/>
      <c r="AW2766" s="61"/>
      <c r="AX2766" s="61"/>
      <c r="AY2766" s="61"/>
      <c r="AZ2766" s="61"/>
      <c r="BA2766" s="61"/>
    </row>
    <row r="2767" spans="39:53" x14ac:dyDescent="0.2">
      <c r="AM2767" s="61"/>
      <c r="AN2767" s="61"/>
      <c r="AO2767" s="171"/>
      <c r="AP2767" s="61"/>
      <c r="AQ2767" s="61"/>
      <c r="AR2767" s="61"/>
      <c r="AS2767" s="61"/>
      <c r="AT2767" s="61"/>
      <c r="AU2767" s="61"/>
      <c r="AV2767" s="61"/>
      <c r="AW2767" s="61"/>
      <c r="AX2767" s="61"/>
      <c r="AY2767" s="61"/>
      <c r="AZ2767" s="61"/>
      <c r="BA2767" s="61"/>
    </row>
    <row r="2768" spans="39:53" x14ac:dyDescent="0.2">
      <c r="AM2768" s="61"/>
      <c r="AN2768" s="61"/>
      <c r="AO2768" s="171"/>
      <c r="AP2768" s="61"/>
      <c r="AQ2768" s="61"/>
      <c r="AR2768" s="61"/>
      <c r="AS2768" s="61"/>
      <c r="AT2768" s="61"/>
      <c r="AU2768" s="61"/>
      <c r="AV2768" s="61"/>
      <c r="AW2768" s="61"/>
      <c r="AX2768" s="61"/>
      <c r="AY2768" s="61"/>
      <c r="AZ2768" s="61"/>
      <c r="BA2768" s="61"/>
    </row>
    <row r="2769" spans="39:53" x14ac:dyDescent="0.2">
      <c r="AM2769" s="61"/>
      <c r="AN2769" s="61"/>
      <c r="AO2769" s="171"/>
      <c r="AP2769" s="61"/>
      <c r="AQ2769" s="61"/>
      <c r="AR2769" s="61"/>
      <c r="AS2769" s="61"/>
      <c r="AT2769" s="61"/>
      <c r="AU2769" s="61"/>
      <c r="AV2769" s="61"/>
      <c r="AW2769" s="61"/>
      <c r="AX2769" s="61"/>
      <c r="AY2769" s="61"/>
      <c r="AZ2769" s="61"/>
      <c r="BA2769" s="61"/>
    </row>
    <row r="2770" spans="39:53" x14ac:dyDescent="0.2">
      <c r="AM2770" s="61"/>
      <c r="AN2770" s="61"/>
      <c r="AO2770" s="171"/>
      <c r="AP2770" s="61"/>
      <c r="AQ2770" s="61"/>
      <c r="AR2770" s="61"/>
      <c r="AS2770" s="61"/>
      <c r="AT2770" s="61"/>
      <c r="AU2770" s="61"/>
      <c r="AV2770" s="61"/>
      <c r="AW2770" s="61"/>
      <c r="AX2770" s="61"/>
      <c r="AY2770" s="61"/>
      <c r="AZ2770" s="61"/>
      <c r="BA2770" s="61"/>
    </row>
    <row r="2771" spans="39:53" x14ac:dyDescent="0.2">
      <c r="AM2771" s="61"/>
      <c r="AN2771" s="61"/>
      <c r="AO2771" s="171"/>
      <c r="AP2771" s="61"/>
      <c r="AQ2771" s="61"/>
      <c r="AR2771" s="61"/>
      <c r="AS2771" s="61"/>
      <c r="AT2771" s="61"/>
      <c r="AU2771" s="61"/>
      <c r="AV2771" s="61"/>
      <c r="AW2771" s="61"/>
      <c r="AX2771" s="61"/>
      <c r="AY2771" s="61"/>
      <c r="AZ2771" s="61"/>
      <c r="BA2771" s="61"/>
    </row>
    <row r="2772" spans="39:53" x14ac:dyDescent="0.2">
      <c r="AM2772" s="61"/>
      <c r="AN2772" s="61"/>
      <c r="AO2772" s="171"/>
      <c r="AP2772" s="61"/>
      <c r="AQ2772" s="61"/>
      <c r="AR2772" s="61"/>
      <c r="AS2772" s="61"/>
      <c r="AT2772" s="61"/>
      <c r="AU2772" s="61"/>
      <c r="AV2772" s="61"/>
      <c r="AW2772" s="61"/>
      <c r="AX2772" s="61"/>
      <c r="AY2772" s="61"/>
      <c r="AZ2772" s="61"/>
      <c r="BA2772" s="61"/>
    </row>
    <row r="2773" spans="39:53" x14ac:dyDescent="0.2">
      <c r="AM2773" s="61"/>
      <c r="AN2773" s="61"/>
      <c r="AO2773" s="171"/>
      <c r="AP2773" s="61"/>
      <c r="AQ2773" s="61"/>
      <c r="AR2773" s="61"/>
      <c r="AS2773" s="61"/>
      <c r="AT2773" s="61"/>
      <c r="AU2773" s="61"/>
      <c r="AV2773" s="61"/>
      <c r="AW2773" s="61"/>
      <c r="AX2773" s="61"/>
      <c r="AY2773" s="61"/>
      <c r="AZ2773" s="61"/>
      <c r="BA2773" s="61"/>
    </row>
    <row r="2774" spans="39:53" x14ac:dyDescent="0.2">
      <c r="AM2774" s="61"/>
      <c r="AN2774" s="61"/>
      <c r="AO2774" s="171"/>
      <c r="AP2774" s="61"/>
      <c r="AQ2774" s="61"/>
      <c r="AR2774" s="61"/>
      <c r="AS2774" s="61"/>
      <c r="AT2774" s="61"/>
      <c r="AU2774" s="61"/>
      <c r="AV2774" s="61"/>
      <c r="AW2774" s="61"/>
      <c r="AX2774" s="61"/>
      <c r="AY2774" s="61"/>
      <c r="AZ2774" s="61"/>
      <c r="BA2774" s="61"/>
    </row>
    <row r="2775" spans="39:53" x14ac:dyDescent="0.2">
      <c r="AM2775" s="61"/>
      <c r="AN2775" s="61"/>
      <c r="AO2775" s="171"/>
      <c r="AP2775" s="61"/>
      <c r="AQ2775" s="61"/>
      <c r="AR2775" s="61"/>
      <c r="AS2775" s="61"/>
      <c r="AT2775" s="61"/>
      <c r="AU2775" s="61"/>
      <c r="AV2775" s="61"/>
      <c r="AW2775" s="61"/>
      <c r="AX2775" s="61"/>
      <c r="AY2775" s="61"/>
      <c r="AZ2775" s="61"/>
      <c r="BA2775" s="61"/>
    </row>
    <row r="2776" spans="39:53" x14ac:dyDescent="0.2">
      <c r="AM2776" s="61"/>
      <c r="AN2776" s="61"/>
      <c r="AO2776" s="171"/>
      <c r="AP2776" s="61"/>
      <c r="AQ2776" s="61"/>
      <c r="AR2776" s="61"/>
      <c r="AS2776" s="61"/>
      <c r="AT2776" s="61"/>
      <c r="AU2776" s="61"/>
      <c r="AV2776" s="61"/>
      <c r="AW2776" s="61"/>
      <c r="AX2776" s="61"/>
      <c r="AY2776" s="61"/>
      <c r="AZ2776" s="61"/>
      <c r="BA2776" s="61"/>
    </row>
    <row r="2777" spans="39:53" x14ac:dyDescent="0.2">
      <c r="AM2777" s="61"/>
      <c r="AN2777" s="61"/>
      <c r="AO2777" s="171"/>
      <c r="AP2777" s="61"/>
      <c r="AQ2777" s="61"/>
      <c r="AR2777" s="61"/>
      <c r="AS2777" s="61"/>
      <c r="AT2777" s="61"/>
      <c r="AU2777" s="61"/>
      <c r="AV2777" s="61"/>
      <c r="AW2777" s="61"/>
      <c r="AX2777" s="61"/>
      <c r="AY2777" s="61"/>
      <c r="AZ2777" s="61"/>
      <c r="BA2777" s="61"/>
    </row>
    <row r="2778" spans="39:53" x14ac:dyDescent="0.2">
      <c r="AM2778" s="61"/>
      <c r="AN2778" s="61"/>
      <c r="AO2778" s="171"/>
      <c r="AP2778" s="61"/>
      <c r="AQ2778" s="61"/>
      <c r="AR2778" s="61"/>
      <c r="AS2778" s="61"/>
      <c r="AT2778" s="61"/>
      <c r="AU2778" s="61"/>
      <c r="AV2778" s="61"/>
      <c r="AW2778" s="61"/>
      <c r="AX2778" s="61"/>
      <c r="AY2778" s="61"/>
      <c r="AZ2778" s="61"/>
      <c r="BA2778" s="61"/>
    </row>
    <row r="2779" spans="39:53" x14ac:dyDescent="0.2">
      <c r="AM2779" s="61"/>
      <c r="AN2779" s="61"/>
      <c r="AO2779" s="171"/>
      <c r="AP2779" s="61"/>
      <c r="AQ2779" s="61"/>
      <c r="AR2779" s="61"/>
      <c r="AS2779" s="61"/>
      <c r="AT2779" s="61"/>
      <c r="AU2779" s="61"/>
      <c r="AV2779" s="61"/>
      <c r="AW2779" s="61"/>
      <c r="AX2779" s="61"/>
      <c r="AY2779" s="61"/>
      <c r="AZ2779" s="61"/>
      <c r="BA2779" s="61"/>
    </row>
    <row r="2780" spans="39:53" x14ac:dyDescent="0.2">
      <c r="AM2780" s="61"/>
      <c r="AN2780" s="61"/>
      <c r="AO2780" s="171"/>
      <c r="AP2780" s="61"/>
      <c r="AQ2780" s="61"/>
      <c r="AR2780" s="61"/>
      <c r="AS2780" s="61"/>
      <c r="AT2780" s="61"/>
      <c r="AU2780" s="61"/>
      <c r="AV2780" s="61"/>
      <c r="AW2780" s="61"/>
      <c r="AX2780" s="61"/>
      <c r="AY2780" s="61"/>
      <c r="AZ2780" s="61"/>
      <c r="BA2780" s="61"/>
    </row>
    <row r="2781" spans="39:53" x14ac:dyDescent="0.2">
      <c r="AM2781" s="61"/>
      <c r="AN2781" s="61"/>
      <c r="AO2781" s="171"/>
      <c r="AP2781" s="61"/>
      <c r="AQ2781" s="61"/>
      <c r="AR2781" s="61"/>
      <c r="AS2781" s="61"/>
      <c r="AT2781" s="61"/>
      <c r="AU2781" s="61"/>
      <c r="AV2781" s="61"/>
      <c r="AW2781" s="61"/>
      <c r="AX2781" s="61"/>
      <c r="AY2781" s="61"/>
      <c r="AZ2781" s="61"/>
      <c r="BA2781" s="61"/>
    </row>
    <row r="2782" spans="39:53" x14ac:dyDescent="0.2">
      <c r="AM2782" s="61"/>
      <c r="AN2782" s="61"/>
      <c r="AO2782" s="171"/>
      <c r="AP2782" s="61"/>
      <c r="AQ2782" s="61"/>
      <c r="AR2782" s="61"/>
      <c r="AS2782" s="61"/>
      <c r="AT2782" s="61"/>
      <c r="AU2782" s="61"/>
      <c r="AV2782" s="61"/>
      <c r="AW2782" s="61"/>
      <c r="AX2782" s="61"/>
      <c r="AY2782" s="61"/>
      <c r="AZ2782" s="61"/>
      <c r="BA2782" s="61"/>
    </row>
    <row r="2783" spans="39:53" x14ac:dyDescent="0.2">
      <c r="AM2783" s="61"/>
      <c r="AN2783" s="61"/>
      <c r="AO2783" s="171"/>
      <c r="AP2783" s="61"/>
      <c r="AQ2783" s="61"/>
      <c r="AR2783" s="61"/>
      <c r="AS2783" s="61"/>
      <c r="AT2783" s="61"/>
      <c r="AU2783" s="61"/>
      <c r="AV2783" s="61"/>
      <c r="AW2783" s="61"/>
      <c r="AX2783" s="61"/>
      <c r="AY2783" s="61"/>
      <c r="AZ2783" s="61"/>
      <c r="BA2783" s="61"/>
    </row>
    <row r="2784" spans="39:53" x14ac:dyDescent="0.2">
      <c r="AM2784" s="61"/>
      <c r="AN2784" s="61"/>
      <c r="AO2784" s="171"/>
      <c r="AP2784" s="61"/>
      <c r="AQ2784" s="61"/>
      <c r="AR2784" s="61"/>
      <c r="AS2784" s="61"/>
      <c r="AT2784" s="61"/>
      <c r="AU2784" s="61"/>
      <c r="AV2784" s="61"/>
      <c r="AW2784" s="61"/>
      <c r="AX2784" s="61"/>
      <c r="AY2784" s="61"/>
      <c r="AZ2784" s="61"/>
      <c r="BA2784" s="61"/>
    </row>
    <row r="2785" spans="39:53" x14ac:dyDescent="0.2">
      <c r="AM2785" s="61"/>
      <c r="AN2785" s="61"/>
      <c r="AO2785" s="171"/>
      <c r="AP2785" s="61"/>
      <c r="AQ2785" s="61"/>
      <c r="AR2785" s="61"/>
      <c r="AS2785" s="61"/>
      <c r="AT2785" s="61"/>
      <c r="AU2785" s="61"/>
      <c r="AV2785" s="61"/>
      <c r="AW2785" s="61"/>
      <c r="AX2785" s="61"/>
      <c r="AY2785" s="61"/>
      <c r="AZ2785" s="61"/>
      <c r="BA2785" s="61"/>
    </row>
    <row r="2786" spans="39:53" x14ac:dyDescent="0.2">
      <c r="AM2786" s="61"/>
      <c r="AN2786" s="61"/>
      <c r="AO2786" s="171"/>
      <c r="AP2786" s="61"/>
      <c r="AQ2786" s="61"/>
      <c r="AR2786" s="61"/>
      <c r="AS2786" s="61"/>
      <c r="AT2786" s="61"/>
      <c r="AU2786" s="61"/>
      <c r="AV2786" s="61"/>
      <c r="AW2786" s="61"/>
      <c r="AX2786" s="61"/>
      <c r="AY2786" s="61"/>
      <c r="AZ2786" s="61"/>
      <c r="BA2786" s="61"/>
    </row>
    <row r="2787" spans="39:53" x14ac:dyDescent="0.2">
      <c r="AM2787" s="61"/>
      <c r="AN2787" s="61"/>
      <c r="AO2787" s="171"/>
      <c r="AP2787" s="61"/>
      <c r="AQ2787" s="61"/>
      <c r="AR2787" s="61"/>
      <c r="AS2787" s="61"/>
      <c r="AT2787" s="61"/>
      <c r="AU2787" s="61"/>
      <c r="AV2787" s="61"/>
      <c r="AW2787" s="61"/>
      <c r="AX2787" s="61"/>
      <c r="AY2787" s="61"/>
      <c r="AZ2787" s="61"/>
      <c r="BA2787" s="61"/>
    </row>
    <row r="2788" spans="39:53" x14ac:dyDescent="0.2">
      <c r="AM2788" s="61"/>
      <c r="AN2788" s="61"/>
      <c r="AO2788" s="171"/>
      <c r="AP2788" s="61"/>
      <c r="AQ2788" s="61"/>
      <c r="AR2788" s="61"/>
      <c r="AS2788" s="61"/>
      <c r="AT2788" s="61"/>
      <c r="AU2788" s="61"/>
      <c r="AV2788" s="61"/>
      <c r="AW2788" s="61"/>
      <c r="AX2788" s="61"/>
      <c r="AY2788" s="61"/>
      <c r="AZ2788" s="61"/>
      <c r="BA2788" s="61"/>
    </row>
    <row r="2789" spans="39:53" x14ac:dyDescent="0.2">
      <c r="AM2789" s="61"/>
      <c r="AN2789" s="61"/>
      <c r="AO2789" s="171"/>
      <c r="AP2789" s="61"/>
      <c r="AQ2789" s="61"/>
      <c r="AR2789" s="61"/>
      <c r="AS2789" s="61"/>
      <c r="AT2789" s="61"/>
      <c r="AU2789" s="61"/>
      <c r="AV2789" s="61"/>
      <c r="AW2789" s="61"/>
      <c r="AX2789" s="61"/>
      <c r="AY2789" s="61"/>
      <c r="AZ2789" s="61"/>
      <c r="BA2789" s="61"/>
    </row>
    <row r="2790" spans="39:53" x14ac:dyDescent="0.2">
      <c r="AM2790" s="61"/>
      <c r="AN2790" s="61"/>
      <c r="AO2790" s="171"/>
      <c r="AP2790" s="61"/>
      <c r="AQ2790" s="61"/>
      <c r="AR2790" s="61"/>
      <c r="AS2790" s="61"/>
      <c r="AT2790" s="61"/>
      <c r="AU2790" s="61"/>
      <c r="AV2790" s="61"/>
      <c r="AW2790" s="61"/>
      <c r="AX2790" s="61"/>
      <c r="AY2790" s="61"/>
      <c r="AZ2790" s="61"/>
      <c r="BA2790" s="61"/>
    </row>
    <row r="2791" spans="39:53" x14ac:dyDescent="0.2">
      <c r="AM2791" s="61"/>
      <c r="AN2791" s="61"/>
      <c r="AO2791" s="171"/>
      <c r="AP2791" s="61"/>
      <c r="AQ2791" s="61"/>
      <c r="AR2791" s="61"/>
      <c r="AS2791" s="61"/>
      <c r="AT2791" s="61"/>
      <c r="AU2791" s="61"/>
      <c r="AV2791" s="61"/>
      <c r="AW2791" s="61"/>
      <c r="AX2791" s="61"/>
      <c r="AY2791" s="61"/>
      <c r="AZ2791" s="61"/>
      <c r="BA2791" s="61"/>
    </row>
    <row r="2792" spans="39:53" x14ac:dyDescent="0.2">
      <c r="AM2792" s="61"/>
      <c r="AN2792" s="61"/>
      <c r="AO2792" s="171"/>
      <c r="AP2792" s="61"/>
      <c r="AQ2792" s="61"/>
      <c r="AR2792" s="61"/>
      <c r="AS2792" s="61"/>
      <c r="AT2792" s="61"/>
      <c r="AU2792" s="61"/>
      <c r="AV2792" s="61"/>
      <c r="AW2792" s="61"/>
      <c r="AX2792" s="61"/>
      <c r="AY2792" s="61"/>
      <c r="AZ2792" s="61"/>
      <c r="BA2792" s="61"/>
    </row>
    <row r="2793" spans="39:53" x14ac:dyDescent="0.2">
      <c r="AM2793" s="61"/>
      <c r="AN2793" s="61"/>
      <c r="AO2793" s="171"/>
      <c r="AP2793" s="61"/>
      <c r="AQ2793" s="61"/>
      <c r="AR2793" s="61"/>
      <c r="AS2793" s="61"/>
      <c r="AT2793" s="61"/>
      <c r="AU2793" s="61"/>
      <c r="AV2793" s="61"/>
      <c r="AW2793" s="61"/>
      <c r="AX2793" s="61"/>
      <c r="AY2793" s="61"/>
      <c r="AZ2793" s="61"/>
      <c r="BA2793" s="61"/>
    </row>
    <row r="2794" spans="39:53" x14ac:dyDescent="0.2">
      <c r="AM2794" s="61"/>
      <c r="AN2794" s="61"/>
      <c r="AO2794" s="171"/>
      <c r="AP2794" s="61"/>
      <c r="AQ2794" s="61"/>
      <c r="AR2794" s="61"/>
      <c r="AS2794" s="61"/>
      <c r="AT2794" s="61"/>
      <c r="AU2794" s="61"/>
      <c r="AV2794" s="61"/>
      <c r="AW2794" s="61"/>
      <c r="AX2794" s="61"/>
      <c r="AY2794" s="61"/>
      <c r="AZ2794" s="61"/>
      <c r="BA2794" s="61"/>
    </row>
    <row r="2795" spans="39:53" x14ac:dyDescent="0.2">
      <c r="AM2795" s="61"/>
      <c r="AN2795" s="61"/>
      <c r="AO2795" s="171"/>
      <c r="AP2795" s="61"/>
      <c r="AQ2795" s="61"/>
      <c r="AR2795" s="61"/>
      <c r="AS2795" s="61"/>
      <c r="AT2795" s="61"/>
      <c r="AU2795" s="61"/>
      <c r="AV2795" s="61"/>
      <c r="AW2795" s="61"/>
      <c r="AX2795" s="61"/>
      <c r="AY2795" s="61"/>
      <c r="AZ2795" s="61"/>
      <c r="BA2795" s="61"/>
    </row>
    <row r="2796" spans="39:53" x14ac:dyDescent="0.2">
      <c r="AM2796" s="61"/>
      <c r="AN2796" s="61"/>
      <c r="AO2796" s="171"/>
      <c r="AP2796" s="61"/>
      <c r="AQ2796" s="61"/>
      <c r="AR2796" s="61"/>
      <c r="AS2796" s="61"/>
      <c r="AT2796" s="61"/>
      <c r="AU2796" s="61"/>
      <c r="AV2796" s="61"/>
      <c r="AW2796" s="61"/>
      <c r="AX2796" s="61"/>
      <c r="AY2796" s="61"/>
      <c r="AZ2796" s="61"/>
      <c r="BA2796" s="61"/>
    </row>
    <row r="2797" spans="39:53" x14ac:dyDescent="0.2">
      <c r="AM2797" s="61"/>
      <c r="AN2797" s="61"/>
      <c r="AO2797" s="171"/>
      <c r="AP2797" s="61"/>
      <c r="AQ2797" s="61"/>
      <c r="AR2797" s="61"/>
      <c r="AS2797" s="61"/>
      <c r="AT2797" s="61"/>
      <c r="AU2797" s="61"/>
      <c r="AV2797" s="61"/>
      <c r="AW2797" s="61"/>
      <c r="AX2797" s="61"/>
      <c r="AY2797" s="61"/>
      <c r="AZ2797" s="61"/>
      <c r="BA2797" s="61"/>
    </row>
    <row r="2798" spans="39:53" x14ac:dyDescent="0.2">
      <c r="AM2798" s="61"/>
      <c r="AN2798" s="61"/>
      <c r="AO2798" s="171"/>
      <c r="AP2798" s="61"/>
      <c r="AQ2798" s="61"/>
      <c r="AR2798" s="61"/>
      <c r="AS2798" s="61"/>
      <c r="AT2798" s="61"/>
      <c r="AU2798" s="61"/>
      <c r="AV2798" s="61"/>
      <c r="AW2798" s="61"/>
      <c r="AX2798" s="61"/>
      <c r="AY2798" s="61"/>
      <c r="AZ2798" s="61"/>
      <c r="BA2798" s="61"/>
    </row>
    <row r="2799" spans="39:53" x14ac:dyDescent="0.2">
      <c r="AM2799" s="61"/>
      <c r="AN2799" s="61"/>
      <c r="AO2799" s="171"/>
      <c r="AP2799" s="61"/>
      <c r="AQ2799" s="61"/>
      <c r="AR2799" s="61"/>
      <c r="AS2799" s="61"/>
      <c r="AT2799" s="61"/>
      <c r="AU2799" s="61"/>
      <c r="AV2799" s="61"/>
      <c r="AW2799" s="61"/>
      <c r="AX2799" s="61"/>
      <c r="AY2799" s="61"/>
      <c r="AZ2799" s="61"/>
      <c r="BA2799" s="61"/>
    </row>
    <row r="2800" spans="39:53" x14ac:dyDescent="0.2">
      <c r="AM2800" s="61"/>
      <c r="AN2800" s="61"/>
      <c r="AO2800" s="171"/>
      <c r="AP2800" s="61"/>
      <c r="AQ2800" s="61"/>
      <c r="AR2800" s="61"/>
      <c r="AS2800" s="61"/>
      <c r="AT2800" s="61"/>
      <c r="AU2800" s="61"/>
      <c r="AV2800" s="61"/>
      <c r="AW2800" s="61"/>
      <c r="AX2800" s="61"/>
      <c r="AY2800" s="61"/>
      <c r="AZ2800" s="61"/>
      <c r="BA2800" s="61"/>
    </row>
    <row r="2801" spans="39:53" x14ac:dyDescent="0.2">
      <c r="AM2801" s="61"/>
      <c r="AN2801" s="61"/>
      <c r="AO2801" s="171"/>
      <c r="AP2801" s="61"/>
      <c r="AQ2801" s="61"/>
      <c r="AR2801" s="61"/>
      <c r="AS2801" s="61"/>
      <c r="AT2801" s="61"/>
      <c r="AU2801" s="61"/>
      <c r="AV2801" s="61"/>
      <c r="AW2801" s="61"/>
      <c r="AX2801" s="61"/>
      <c r="AY2801" s="61"/>
      <c r="AZ2801" s="61"/>
      <c r="BA2801" s="61"/>
    </row>
    <row r="2802" spans="39:53" x14ac:dyDescent="0.2">
      <c r="AM2802" s="61"/>
      <c r="AN2802" s="61"/>
      <c r="AO2802" s="171"/>
      <c r="AP2802" s="61"/>
      <c r="AQ2802" s="61"/>
      <c r="AR2802" s="61"/>
      <c r="AS2802" s="61"/>
      <c r="AT2802" s="61"/>
      <c r="AU2802" s="61"/>
      <c r="AV2802" s="61"/>
      <c r="AW2802" s="61"/>
      <c r="AX2802" s="61"/>
      <c r="AY2802" s="61"/>
      <c r="AZ2802" s="61"/>
      <c r="BA2802" s="61"/>
    </row>
    <row r="2803" spans="39:53" x14ac:dyDescent="0.2">
      <c r="AM2803" s="61"/>
      <c r="AN2803" s="61"/>
      <c r="AO2803" s="171"/>
      <c r="AP2803" s="61"/>
      <c r="AQ2803" s="61"/>
      <c r="AR2803" s="61"/>
      <c r="AS2803" s="61"/>
      <c r="AT2803" s="61"/>
      <c r="AU2803" s="61"/>
      <c r="AV2803" s="61"/>
      <c r="AW2803" s="61"/>
      <c r="AX2803" s="61"/>
      <c r="AY2803" s="61"/>
      <c r="AZ2803" s="61"/>
      <c r="BA2803" s="61"/>
    </row>
    <row r="2804" spans="39:53" x14ac:dyDescent="0.2">
      <c r="AM2804" s="61"/>
      <c r="AN2804" s="61"/>
      <c r="AO2804" s="171"/>
      <c r="AP2804" s="61"/>
      <c r="AQ2804" s="61"/>
      <c r="AR2804" s="61"/>
      <c r="AS2804" s="61"/>
      <c r="AT2804" s="61"/>
      <c r="AU2804" s="61"/>
      <c r="AV2804" s="61"/>
      <c r="AW2804" s="61"/>
      <c r="AX2804" s="61"/>
      <c r="AY2804" s="61"/>
      <c r="AZ2804" s="61"/>
      <c r="BA2804" s="61"/>
    </row>
    <row r="2805" spans="39:53" x14ac:dyDescent="0.2">
      <c r="AM2805" s="61"/>
      <c r="AN2805" s="61"/>
      <c r="AO2805" s="171"/>
      <c r="AP2805" s="61"/>
      <c r="AQ2805" s="61"/>
      <c r="AR2805" s="61"/>
      <c r="AS2805" s="61"/>
      <c r="AT2805" s="61"/>
      <c r="AU2805" s="61"/>
      <c r="AV2805" s="61"/>
      <c r="AW2805" s="61"/>
      <c r="AX2805" s="61"/>
      <c r="AY2805" s="61"/>
      <c r="AZ2805" s="61"/>
      <c r="BA2805" s="61"/>
    </row>
    <row r="2806" spans="39:53" x14ac:dyDescent="0.2">
      <c r="AM2806" s="61"/>
      <c r="AN2806" s="61"/>
      <c r="AO2806" s="171"/>
      <c r="AP2806" s="61"/>
      <c r="AQ2806" s="61"/>
      <c r="AR2806" s="61"/>
      <c r="AS2806" s="61"/>
      <c r="AT2806" s="61"/>
      <c r="AU2806" s="61"/>
      <c r="AV2806" s="61"/>
      <c r="AW2806" s="61"/>
      <c r="AX2806" s="61"/>
      <c r="AY2806" s="61"/>
      <c r="AZ2806" s="61"/>
      <c r="BA2806" s="61"/>
    </row>
    <row r="2807" spans="39:53" x14ac:dyDescent="0.2">
      <c r="AM2807" s="61"/>
      <c r="AN2807" s="61"/>
      <c r="AO2807" s="171"/>
      <c r="AP2807" s="61"/>
      <c r="AQ2807" s="61"/>
      <c r="AR2807" s="61"/>
      <c r="AS2807" s="61"/>
      <c r="AT2807" s="61"/>
      <c r="AU2807" s="61"/>
      <c r="AV2807" s="61"/>
      <c r="AW2807" s="61"/>
      <c r="AX2807" s="61"/>
      <c r="AY2807" s="61"/>
      <c r="AZ2807" s="61"/>
      <c r="BA2807" s="61"/>
    </row>
    <row r="2808" spans="39:53" x14ac:dyDescent="0.2">
      <c r="AM2808" s="61"/>
      <c r="AN2808" s="61"/>
      <c r="AO2808" s="171"/>
      <c r="AP2808" s="61"/>
      <c r="AQ2808" s="61"/>
      <c r="AR2808" s="61"/>
      <c r="AS2808" s="61"/>
      <c r="AT2808" s="61"/>
      <c r="AU2808" s="61"/>
      <c r="AV2808" s="61"/>
      <c r="AW2808" s="61"/>
      <c r="AX2808" s="61"/>
      <c r="AY2808" s="61"/>
      <c r="AZ2808" s="61"/>
      <c r="BA2808" s="61"/>
    </row>
    <row r="2809" spans="39:53" x14ac:dyDescent="0.2">
      <c r="AM2809" s="61"/>
      <c r="AN2809" s="61"/>
      <c r="AO2809" s="171"/>
      <c r="AP2809" s="61"/>
      <c r="AQ2809" s="61"/>
      <c r="AR2809" s="61"/>
      <c r="AS2809" s="61"/>
      <c r="AT2809" s="61"/>
      <c r="AU2809" s="61"/>
      <c r="AV2809" s="61"/>
      <c r="AW2809" s="61"/>
      <c r="AX2809" s="61"/>
      <c r="AY2809" s="61"/>
      <c r="AZ2809" s="61"/>
      <c r="BA2809" s="61"/>
    </row>
    <row r="2810" spans="39:53" x14ac:dyDescent="0.2">
      <c r="AM2810" s="61"/>
      <c r="AN2810" s="61"/>
      <c r="AO2810" s="171"/>
      <c r="AP2810" s="61"/>
      <c r="AQ2810" s="61"/>
      <c r="AR2810" s="61"/>
      <c r="AS2810" s="61"/>
      <c r="AT2810" s="61"/>
      <c r="AU2810" s="61"/>
      <c r="AV2810" s="61"/>
      <c r="AW2810" s="61"/>
      <c r="AX2810" s="61"/>
      <c r="AY2810" s="61"/>
      <c r="AZ2810" s="61"/>
      <c r="BA2810" s="61"/>
    </row>
    <row r="2811" spans="39:53" x14ac:dyDescent="0.2">
      <c r="AM2811" s="61"/>
      <c r="AN2811" s="61"/>
      <c r="AO2811" s="171"/>
      <c r="AP2811" s="61"/>
      <c r="AQ2811" s="61"/>
      <c r="AR2811" s="61"/>
      <c r="AS2811" s="61"/>
      <c r="AT2811" s="61"/>
      <c r="AU2811" s="61"/>
      <c r="AV2811" s="61"/>
      <c r="AW2811" s="61"/>
      <c r="AX2811" s="61"/>
      <c r="AY2811" s="61"/>
      <c r="AZ2811" s="61"/>
      <c r="BA2811" s="61"/>
    </row>
    <row r="2812" spans="39:53" x14ac:dyDescent="0.2">
      <c r="AM2812" s="61"/>
      <c r="AN2812" s="61"/>
      <c r="AO2812" s="171"/>
      <c r="AP2812" s="61"/>
      <c r="AQ2812" s="61"/>
      <c r="AR2812" s="61"/>
      <c r="AS2812" s="61"/>
      <c r="AT2812" s="61"/>
      <c r="AU2812" s="61"/>
      <c r="AV2812" s="61"/>
      <c r="AW2812" s="61"/>
      <c r="AX2812" s="61"/>
      <c r="AY2812" s="61"/>
      <c r="AZ2812" s="61"/>
      <c r="BA2812" s="61"/>
    </row>
    <row r="2813" spans="39:53" x14ac:dyDescent="0.2">
      <c r="AM2813" s="61"/>
      <c r="AN2813" s="61"/>
      <c r="AO2813" s="171"/>
      <c r="AP2813" s="61"/>
      <c r="AQ2813" s="61"/>
      <c r="AR2813" s="61"/>
      <c r="AS2813" s="61"/>
      <c r="AT2813" s="61"/>
      <c r="AU2813" s="61"/>
      <c r="AV2813" s="61"/>
      <c r="AW2813" s="61"/>
      <c r="AX2813" s="61"/>
      <c r="AY2813" s="61"/>
      <c r="AZ2813" s="61"/>
      <c r="BA2813" s="61"/>
    </row>
    <row r="2814" spans="39:53" x14ac:dyDescent="0.2">
      <c r="AM2814" s="61"/>
      <c r="AN2814" s="61"/>
      <c r="AO2814" s="171"/>
      <c r="AP2814" s="61"/>
      <c r="AQ2814" s="61"/>
      <c r="AR2814" s="61"/>
      <c r="AS2814" s="61"/>
      <c r="AT2814" s="61"/>
      <c r="AU2814" s="61"/>
      <c r="AV2814" s="61"/>
      <c r="AW2814" s="61"/>
      <c r="AX2814" s="61"/>
      <c r="AY2814" s="61"/>
      <c r="AZ2814" s="61"/>
      <c r="BA2814" s="61"/>
    </row>
    <row r="2815" spans="39:53" x14ac:dyDescent="0.2">
      <c r="AM2815" s="61"/>
      <c r="AN2815" s="61"/>
      <c r="AO2815" s="171"/>
      <c r="AP2815" s="61"/>
      <c r="AQ2815" s="61"/>
      <c r="AR2815" s="61"/>
      <c r="AS2815" s="61"/>
      <c r="AT2815" s="61"/>
      <c r="AU2815" s="61"/>
      <c r="AV2815" s="61"/>
      <c r="AW2815" s="61"/>
      <c r="AX2815" s="61"/>
      <c r="AY2815" s="61"/>
      <c r="AZ2815" s="61"/>
      <c r="BA2815" s="61"/>
    </row>
    <row r="2816" spans="39:53" x14ac:dyDescent="0.2">
      <c r="AM2816" s="61"/>
      <c r="AN2816" s="61"/>
      <c r="AO2816" s="171"/>
      <c r="AP2816" s="61"/>
      <c r="AQ2816" s="61"/>
      <c r="AR2816" s="61"/>
      <c r="AS2816" s="61"/>
      <c r="AT2816" s="61"/>
      <c r="AU2816" s="61"/>
      <c r="AV2816" s="61"/>
      <c r="AW2816" s="61"/>
      <c r="AX2816" s="61"/>
      <c r="AY2816" s="61"/>
      <c r="AZ2816" s="61"/>
      <c r="BA2816" s="61"/>
    </row>
    <row r="2817" spans="39:53" x14ac:dyDescent="0.2">
      <c r="AM2817" s="61"/>
      <c r="AN2817" s="61"/>
      <c r="AO2817" s="171"/>
      <c r="AP2817" s="61"/>
      <c r="AQ2817" s="61"/>
      <c r="AR2817" s="61"/>
      <c r="AS2817" s="61"/>
      <c r="AT2817" s="61"/>
      <c r="AU2817" s="61"/>
      <c r="AV2817" s="61"/>
      <c r="AW2817" s="61"/>
      <c r="AX2817" s="61"/>
      <c r="AY2817" s="61"/>
      <c r="AZ2817" s="61"/>
      <c r="BA2817" s="61"/>
    </row>
    <row r="2818" spans="39:53" x14ac:dyDescent="0.2">
      <c r="AM2818" s="61"/>
      <c r="AN2818" s="61"/>
      <c r="AO2818" s="171"/>
      <c r="AP2818" s="61"/>
      <c r="AQ2818" s="61"/>
      <c r="AR2818" s="61"/>
      <c r="AS2818" s="61"/>
      <c r="AT2818" s="61"/>
      <c r="AU2818" s="61"/>
      <c r="AV2818" s="61"/>
      <c r="AW2818" s="61"/>
      <c r="AX2818" s="61"/>
      <c r="AY2818" s="61"/>
      <c r="AZ2818" s="61"/>
      <c r="BA2818" s="61"/>
    </row>
    <row r="2819" spans="39:53" x14ac:dyDescent="0.2">
      <c r="AM2819" s="61"/>
      <c r="AN2819" s="61"/>
      <c r="AO2819" s="171"/>
      <c r="AP2819" s="61"/>
      <c r="AQ2819" s="61"/>
      <c r="AR2819" s="61"/>
      <c r="AS2819" s="61"/>
      <c r="AT2819" s="61"/>
      <c r="AU2819" s="61"/>
      <c r="AV2819" s="61"/>
      <c r="AW2819" s="61"/>
      <c r="AX2819" s="61"/>
      <c r="AY2819" s="61"/>
      <c r="AZ2819" s="61"/>
      <c r="BA2819" s="61"/>
    </row>
    <row r="2820" spans="39:53" x14ac:dyDescent="0.2">
      <c r="AM2820" s="61"/>
      <c r="AN2820" s="61"/>
      <c r="AO2820" s="171"/>
      <c r="AP2820" s="61"/>
      <c r="AQ2820" s="61"/>
      <c r="AR2820" s="61"/>
      <c r="AS2820" s="61"/>
      <c r="AT2820" s="61"/>
      <c r="AU2820" s="61"/>
      <c r="AV2820" s="61"/>
      <c r="AW2820" s="61"/>
      <c r="AX2820" s="61"/>
      <c r="AY2820" s="61"/>
      <c r="AZ2820" s="61"/>
      <c r="BA2820" s="61"/>
    </row>
    <row r="2821" spans="39:53" x14ac:dyDescent="0.2">
      <c r="AM2821" s="61"/>
      <c r="AN2821" s="61"/>
      <c r="AO2821" s="171"/>
      <c r="AP2821" s="61"/>
      <c r="AQ2821" s="61"/>
      <c r="AR2821" s="61"/>
      <c r="AS2821" s="61"/>
      <c r="AT2821" s="61"/>
      <c r="AU2821" s="61"/>
      <c r="AV2821" s="61"/>
      <c r="AW2821" s="61"/>
      <c r="AX2821" s="61"/>
      <c r="AY2821" s="61"/>
      <c r="AZ2821" s="61"/>
      <c r="BA2821" s="61"/>
    </row>
    <row r="2822" spans="39:53" x14ac:dyDescent="0.2">
      <c r="AM2822" s="61"/>
      <c r="AN2822" s="61"/>
      <c r="AO2822" s="171"/>
      <c r="AP2822" s="61"/>
      <c r="AQ2822" s="61"/>
      <c r="AR2822" s="61"/>
      <c r="AS2822" s="61"/>
      <c r="AT2822" s="61"/>
      <c r="AU2822" s="61"/>
      <c r="AV2822" s="61"/>
      <c r="AW2822" s="61"/>
      <c r="AX2822" s="61"/>
      <c r="AY2822" s="61"/>
      <c r="AZ2822" s="61"/>
      <c r="BA2822" s="61"/>
    </row>
    <row r="2823" spans="39:53" x14ac:dyDescent="0.2">
      <c r="AM2823" s="61"/>
      <c r="AN2823" s="61"/>
      <c r="AO2823" s="171"/>
      <c r="AP2823" s="61"/>
      <c r="AQ2823" s="61"/>
      <c r="AR2823" s="61"/>
      <c r="AS2823" s="61"/>
      <c r="AT2823" s="61"/>
      <c r="AU2823" s="61"/>
      <c r="AV2823" s="61"/>
      <c r="AW2823" s="61"/>
      <c r="AX2823" s="61"/>
      <c r="AY2823" s="61"/>
      <c r="AZ2823" s="61"/>
      <c r="BA2823" s="61"/>
    </row>
    <row r="2824" spans="39:53" x14ac:dyDescent="0.2">
      <c r="AM2824" s="61"/>
      <c r="AN2824" s="61"/>
      <c r="AO2824" s="171"/>
      <c r="AP2824" s="61"/>
      <c r="AQ2824" s="61"/>
      <c r="AR2824" s="61"/>
      <c r="AS2824" s="61"/>
      <c r="AT2824" s="61"/>
      <c r="AU2824" s="61"/>
      <c r="AV2824" s="61"/>
      <c r="AW2824" s="61"/>
      <c r="AX2824" s="61"/>
      <c r="AY2824" s="61"/>
      <c r="AZ2824" s="61"/>
      <c r="BA2824" s="61"/>
    </row>
    <row r="2825" spans="39:53" x14ac:dyDescent="0.2">
      <c r="AM2825" s="61"/>
      <c r="AN2825" s="61"/>
      <c r="AO2825" s="171"/>
      <c r="AP2825" s="61"/>
      <c r="AQ2825" s="61"/>
      <c r="AR2825" s="61"/>
      <c r="AS2825" s="61"/>
      <c r="AT2825" s="61"/>
      <c r="AU2825" s="61"/>
      <c r="AV2825" s="61"/>
      <c r="AW2825" s="61"/>
      <c r="AX2825" s="61"/>
      <c r="AY2825" s="61"/>
      <c r="AZ2825" s="61"/>
      <c r="BA2825" s="61"/>
    </row>
    <row r="2826" spans="39:53" x14ac:dyDescent="0.2">
      <c r="AM2826" s="61"/>
      <c r="AN2826" s="61"/>
      <c r="AO2826" s="171"/>
      <c r="AP2826" s="61"/>
      <c r="AQ2826" s="61"/>
      <c r="AR2826" s="61"/>
      <c r="AS2826" s="61"/>
      <c r="AT2826" s="61"/>
      <c r="AU2826" s="61"/>
      <c r="AV2826" s="61"/>
      <c r="AW2826" s="61"/>
      <c r="AX2826" s="61"/>
      <c r="AY2826" s="61"/>
      <c r="AZ2826" s="61"/>
      <c r="BA2826" s="61"/>
    </row>
    <row r="2827" spans="39:53" x14ac:dyDescent="0.2">
      <c r="AM2827" s="61"/>
      <c r="AN2827" s="61"/>
      <c r="AO2827" s="171"/>
      <c r="AP2827" s="61"/>
      <c r="AQ2827" s="61"/>
      <c r="AR2827" s="61"/>
      <c r="AS2827" s="61"/>
      <c r="AT2827" s="61"/>
      <c r="AU2827" s="61"/>
      <c r="AV2827" s="61"/>
      <c r="AW2827" s="61"/>
      <c r="AX2827" s="61"/>
      <c r="AY2827" s="61"/>
      <c r="AZ2827" s="61"/>
      <c r="BA2827" s="61"/>
    </row>
    <row r="2828" spans="39:53" x14ac:dyDescent="0.2">
      <c r="AM2828" s="61"/>
      <c r="AN2828" s="61"/>
      <c r="AO2828" s="171"/>
      <c r="AP2828" s="61"/>
      <c r="AQ2828" s="61"/>
      <c r="AR2828" s="61"/>
      <c r="AS2828" s="61"/>
      <c r="AT2828" s="61"/>
      <c r="AU2828" s="61"/>
      <c r="AV2828" s="61"/>
      <c r="AW2828" s="61"/>
      <c r="AX2828" s="61"/>
      <c r="AY2828" s="61"/>
      <c r="AZ2828" s="61"/>
      <c r="BA2828" s="61"/>
    </row>
    <row r="2829" spans="39:53" x14ac:dyDescent="0.2">
      <c r="AM2829" s="61"/>
      <c r="AN2829" s="61"/>
      <c r="AO2829" s="171"/>
      <c r="AP2829" s="61"/>
      <c r="AQ2829" s="61"/>
      <c r="AR2829" s="61"/>
      <c r="AS2829" s="61"/>
      <c r="AT2829" s="61"/>
      <c r="AU2829" s="61"/>
      <c r="AV2829" s="61"/>
      <c r="AW2829" s="61"/>
      <c r="AX2829" s="61"/>
      <c r="AY2829" s="61"/>
      <c r="AZ2829" s="61"/>
      <c r="BA2829" s="61"/>
    </row>
    <row r="2830" spans="39:53" x14ac:dyDescent="0.2">
      <c r="AM2830" s="61"/>
      <c r="AN2830" s="61"/>
      <c r="AO2830" s="171"/>
      <c r="AP2830" s="61"/>
      <c r="AQ2830" s="61"/>
      <c r="AR2830" s="61"/>
      <c r="AS2830" s="61"/>
      <c r="AT2830" s="61"/>
      <c r="AU2830" s="61"/>
      <c r="AV2830" s="61"/>
      <c r="AW2830" s="61"/>
      <c r="AX2830" s="61"/>
      <c r="AY2830" s="61"/>
      <c r="AZ2830" s="61"/>
      <c r="BA2830" s="61"/>
    </row>
    <row r="2831" spans="39:53" x14ac:dyDescent="0.2">
      <c r="AM2831" s="61"/>
      <c r="AN2831" s="61"/>
      <c r="AO2831" s="171"/>
      <c r="AP2831" s="61"/>
      <c r="AQ2831" s="61"/>
      <c r="AR2831" s="61"/>
      <c r="AS2831" s="61"/>
      <c r="AT2831" s="61"/>
      <c r="AU2831" s="61"/>
      <c r="AV2831" s="61"/>
      <c r="AW2831" s="61"/>
      <c r="AX2831" s="61"/>
      <c r="AY2831" s="61"/>
      <c r="AZ2831" s="61"/>
      <c r="BA2831" s="61"/>
    </row>
    <row r="2832" spans="39:53" x14ac:dyDescent="0.2">
      <c r="AM2832" s="61"/>
      <c r="AN2832" s="61"/>
      <c r="AO2832" s="171"/>
      <c r="AP2832" s="61"/>
      <c r="AQ2832" s="61"/>
      <c r="AR2832" s="61"/>
      <c r="AS2832" s="61"/>
      <c r="AT2832" s="61"/>
      <c r="AU2832" s="61"/>
      <c r="AV2832" s="61"/>
      <c r="AW2832" s="61"/>
      <c r="AX2832" s="61"/>
      <c r="AY2832" s="61"/>
      <c r="AZ2832" s="61"/>
      <c r="BA2832" s="61"/>
    </row>
    <row r="2833" spans="39:53" x14ac:dyDescent="0.2">
      <c r="AM2833" s="61"/>
      <c r="AN2833" s="61"/>
      <c r="AO2833" s="171"/>
      <c r="AP2833" s="61"/>
      <c r="AQ2833" s="61"/>
      <c r="AR2833" s="61"/>
      <c r="AS2833" s="61"/>
      <c r="AT2833" s="61"/>
      <c r="AU2833" s="61"/>
      <c r="AV2833" s="61"/>
      <c r="AW2833" s="61"/>
      <c r="AX2833" s="61"/>
      <c r="AY2833" s="61"/>
      <c r="AZ2833" s="61"/>
      <c r="BA2833" s="61"/>
    </row>
    <row r="2834" spans="39:53" x14ac:dyDescent="0.2">
      <c r="AM2834" s="61"/>
      <c r="AN2834" s="61"/>
      <c r="AO2834" s="171"/>
      <c r="AP2834" s="61"/>
      <c r="AQ2834" s="61"/>
      <c r="AR2834" s="61"/>
      <c r="AS2834" s="61"/>
      <c r="AT2834" s="61"/>
      <c r="AU2834" s="61"/>
      <c r="AV2834" s="61"/>
      <c r="AW2834" s="61"/>
      <c r="AX2834" s="61"/>
      <c r="AY2834" s="61"/>
      <c r="AZ2834" s="61"/>
      <c r="BA2834" s="61"/>
    </row>
    <row r="2835" spans="39:53" x14ac:dyDescent="0.2">
      <c r="AM2835" s="61"/>
      <c r="AN2835" s="61"/>
      <c r="AO2835" s="171"/>
      <c r="AP2835" s="61"/>
      <c r="AQ2835" s="61"/>
      <c r="AR2835" s="61"/>
      <c r="AS2835" s="61"/>
      <c r="AT2835" s="61"/>
      <c r="AU2835" s="61"/>
      <c r="AV2835" s="61"/>
      <c r="AW2835" s="61"/>
      <c r="AX2835" s="61"/>
      <c r="AY2835" s="61"/>
      <c r="AZ2835" s="61"/>
      <c r="BA2835" s="61"/>
    </row>
    <row r="2836" spans="39:53" x14ac:dyDescent="0.2">
      <c r="AM2836" s="61"/>
      <c r="AN2836" s="61"/>
      <c r="AO2836" s="171"/>
      <c r="AP2836" s="61"/>
      <c r="AQ2836" s="61"/>
      <c r="AR2836" s="61"/>
      <c r="AS2836" s="61"/>
      <c r="AT2836" s="61"/>
      <c r="AU2836" s="61"/>
      <c r="AV2836" s="61"/>
      <c r="AW2836" s="61"/>
      <c r="AX2836" s="61"/>
      <c r="AY2836" s="61"/>
      <c r="AZ2836" s="61"/>
      <c r="BA2836" s="61"/>
    </row>
    <row r="2837" spans="39:53" x14ac:dyDescent="0.2">
      <c r="AM2837" s="61"/>
      <c r="AN2837" s="61"/>
      <c r="AO2837" s="171"/>
      <c r="AP2837" s="61"/>
      <c r="AQ2837" s="61"/>
      <c r="AR2837" s="61"/>
      <c r="AS2837" s="61"/>
      <c r="AT2837" s="61"/>
      <c r="AU2837" s="61"/>
      <c r="AV2837" s="61"/>
      <c r="AW2837" s="61"/>
      <c r="AX2837" s="61"/>
      <c r="AY2837" s="61"/>
      <c r="AZ2837" s="61"/>
      <c r="BA2837" s="61"/>
    </row>
    <row r="2838" spans="39:53" x14ac:dyDescent="0.2">
      <c r="AM2838" s="61"/>
      <c r="AN2838" s="61"/>
      <c r="AO2838" s="171"/>
      <c r="AP2838" s="61"/>
      <c r="AQ2838" s="61"/>
      <c r="AR2838" s="61"/>
      <c r="AS2838" s="61"/>
      <c r="AT2838" s="61"/>
      <c r="AU2838" s="61"/>
      <c r="AV2838" s="61"/>
      <c r="AW2838" s="61"/>
      <c r="AX2838" s="61"/>
      <c r="AY2838" s="61"/>
      <c r="AZ2838" s="61"/>
      <c r="BA2838" s="61"/>
    </row>
    <row r="2839" spans="39:53" x14ac:dyDescent="0.2">
      <c r="AM2839" s="61"/>
      <c r="AN2839" s="61"/>
      <c r="AO2839" s="171"/>
      <c r="AP2839" s="61"/>
      <c r="AQ2839" s="61"/>
      <c r="AR2839" s="61"/>
      <c r="AS2839" s="61"/>
      <c r="AT2839" s="61"/>
      <c r="AU2839" s="61"/>
      <c r="AV2839" s="61"/>
      <c r="AW2839" s="61"/>
      <c r="AX2839" s="61"/>
      <c r="AY2839" s="61"/>
      <c r="AZ2839" s="61"/>
      <c r="BA2839" s="61"/>
    </row>
    <row r="2840" spans="39:53" x14ac:dyDescent="0.2">
      <c r="AM2840" s="61"/>
      <c r="AN2840" s="61"/>
      <c r="AO2840" s="171"/>
      <c r="AP2840" s="61"/>
      <c r="AQ2840" s="61"/>
      <c r="AR2840" s="61"/>
      <c r="AS2840" s="61"/>
      <c r="AT2840" s="61"/>
      <c r="AU2840" s="61"/>
      <c r="AV2840" s="61"/>
      <c r="AW2840" s="61"/>
      <c r="AX2840" s="61"/>
      <c r="AY2840" s="61"/>
      <c r="AZ2840" s="61"/>
      <c r="BA2840" s="61"/>
    </row>
    <row r="2841" spans="39:53" x14ac:dyDescent="0.2">
      <c r="AM2841" s="61"/>
      <c r="AN2841" s="61"/>
      <c r="AO2841" s="171"/>
      <c r="AP2841" s="61"/>
      <c r="AQ2841" s="61"/>
      <c r="AR2841" s="61"/>
      <c r="AS2841" s="61"/>
      <c r="AT2841" s="61"/>
      <c r="AU2841" s="61"/>
      <c r="AV2841" s="61"/>
      <c r="AW2841" s="61"/>
      <c r="AX2841" s="61"/>
      <c r="AY2841" s="61"/>
      <c r="AZ2841" s="61"/>
      <c r="BA2841" s="61"/>
    </row>
    <row r="2842" spans="39:53" x14ac:dyDescent="0.2">
      <c r="AM2842" s="61"/>
      <c r="AN2842" s="61"/>
      <c r="AO2842" s="171"/>
      <c r="AP2842" s="61"/>
      <c r="AQ2842" s="61"/>
      <c r="AR2842" s="61"/>
      <c r="AS2842" s="61"/>
      <c r="AT2842" s="61"/>
      <c r="AU2842" s="61"/>
      <c r="AV2842" s="61"/>
      <c r="AW2842" s="61"/>
      <c r="AX2842" s="61"/>
      <c r="AY2842" s="61"/>
      <c r="AZ2842" s="61"/>
      <c r="BA2842" s="61"/>
    </row>
    <row r="2843" spans="39:53" x14ac:dyDescent="0.2">
      <c r="AM2843" s="61"/>
      <c r="AN2843" s="61"/>
      <c r="AO2843" s="171"/>
      <c r="AP2843" s="61"/>
      <c r="AQ2843" s="61"/>
      <c r="AR2843" s="61"/>
      <c r="AS2843" s="61"/>
      <c r="AT2843" s="61"/>
      <c r="AU2843" s="61"/>
      <c r="AV2843" s="61"/>
      <c r="AW2843" s="61"/>
      <c r="AX2843" s="61"/>
      <c r="AY2843" s="61"/>
      <c r="AZ2843" s="61"/>
      <c r="BA2843" s="61"/>
    </row>
    <row r="2844" spans="39:53" x14ac:dyDescent="0.2">
      <c r="AM2844" s="61"/>
      <c r="AN2844" s="61"/>
      <c r="AO2844" s="171"/>
      <c r="AP2844" s="61"/>
      <c r="AQ2844" s="61"/>
      <c r="AR2844" s="61"/>
      <c r="AS2844" s="61"/>
      <c r="AT2844" s="61"/>
      <c r="AU2844" s="61"/>
      <c r="AV2844" s="61"/>
      <c r="AW2844" s="61"/>
      <c r="AX2844" s="61"/>
      <c r="AY2844" s="61"/>
      <c r="AZ2844" s="61"/>
      <c r="BA2844" s="61"/>
    </row>
    <row r="2845" spans="39:53" x14ac:dyDescent="0.2">
      <c r="AM2845" s="61"/>
      <c r="AN2845" s="61"/>
      <c r="AO2845" s="171"/>
      <c r="AP2845" s="61"/>
      <c r="AQ2845" s="61"/>
      <c r="AR2845" s="61"/>
      <c r="AS2845" s="61"/>
      <c r="AT2845" s="61"/>
      <c r="AU2845" s="61"/>
      <c r="AV2845" s="61"/>
      <c r="AW2845" s="61"/>
      <c r="AX2845" s="61"/>
      <c r="AY2845" s="61"/>
      <c r="AZ2845" s="61"/>
      <c r="BA2845" s="61"/>
    </row>
    <row r="2846" spans="39:53" x14ac:dyDescent="0.2">
      <c r="AM2846" s="61"/>
      <c r="AN2846" s="61"/>
      <c r="AO2846" s="171"/>
      <c r="AP2846" s="61"/>
      <c r="AQ2846" s="61"/>
      <c r="AR2846" s="61"/>
      <c r="AS2846" s="61"/>
      <c r="AT2846" s="61"/>
      <c r="AU2846" s="61"/>
      <c r="AV2846" s="61"/>
      <c r="AW2846" s="61"/>
      <c r="AX2846" s="61"/>
      <c r="AY2846" s="61"/>
      <c r="AZ2846" s="61"/>
      <c r="BA2846" s="61"/>
    </row>
    <row r="2847" spans="39:53" x14ac:dyDescent="0.2">
      <c r="AM2847" s="61"/>
      <c r="AN2847" s="61"/>
      <c r="AO2847" s="171"/>
      <c r="AP2847" s="61"/>
      <c r="AQ2847" s="61"/>
      <c r="AR2847" s="61"/>
      <c r="AS2847" s="61"/>
      <c r="AT2847" s="61"/>
      <c r="AU2847" s="61"/>
      <c r="AV2847" s="61"/>
      <c r="AW2847" s="61"/>
      <c r="AX2847" s="61"/>
      <c r="AY2847" s="61"/>
      <c r="AZ2847" s="61"/>
      <c r="BA2847" s="61"/>
    </row>
    <row r="2848" spans="39:53" x14ac:dyDescent="0.2">
      <c r="AM2848" s="61"/>
      <c r="AN2848" s="61"/>
      <c r="AO2848" s="171"/>
      <c r="AP2848" s="61"/>
      <c r="AQ2848" s="61"/>
      <c r="AR2848" s="61"/>
      <c r="AS2848" s="61"/>
      <c r="AT2848" s="61"/>
      <c r="AU2848" s="61"/>
      <c r="AV2848" s="61"/>
      <c r="AW2848" s="61"/>
      <c r="AX2848" s="61"/>
      <c r="AY2848" s="61"/>
      <c r="AZ2848" s="61"/>
      <c r="BA2848" s="61"/>
    </row>
    <row r="2849" spans="39:53" x14ac:dyDescent="0.2">
      <c r="AM2849" s="61"/>
      <c r="AN2849" s="61"/>
      <c r="AO2849" s="171"/>
      <c r="AP2849" s="61"/>
      <c r="AQ2849" s="61"/>
      <c r="AR2849" s="61"/>
      <c r="AS2849" s="61"/>
      <c r="AT2849" s="61"/>
      <c r="AU2849" s="61"/>
      <c r="AV2849" s="61"/>
      <c r="AW2849" s="61"/>
      <c r="AX2849" s="61"/>
      <c r="AY2849" s="61"/>
      <c r="AZ2849" s="61"/>
      <c r="BA2849" s="61"/>
    </row>
    <row r="2850" spans="39:53" x14ac:dyDescent="0.2">
      <c r="AM2850" s="61"/>
      <c r="AN2850" s="61"/>
      <c r="AO2850" s="171"/>
      <c r="AP2850" s="61"/>
      <c r="AQ2850" s="61"/>
      <c r="AR2850" s="61"/>
      <c r="AS2850" s="61"/>
      <c r="AT2850" s="61"/>
      <c r="AU2850" s="61"/>
      <c r="AV2850" s="61"/>
      <c r="AW2850" s="61"/>
      <c r="AX2850" s="61"/>
      <c r="AY2850" s="61"/>
      <c r="AZ2850" s="61"/>
      <c r="BA2850" s="61"/>
    </row>
    <row r="2851" spans="39:53" x14ac:dyDescent="0.2">
      <c r="AM2851" s="61"/>
      <c r="AN2851" s="61"/>
      <c r="AO2851" s="171"/>
      <c r="AP2851" s="61"/>
      <c r="AQ2851" s="61"/>
      <c r="AR2851" s="61"/>
      <c r="AS2851" s="61"/>
      <c r="AT2851" s="61"/>
      <c r="AU2851" s="61"/>
      <c r="AV2851" s="61"/>
      <c r="AW2851" s="61"/>
      <c r="AX2851" s="61"/>
      <c r="AY2851" s="61"/>
      <c r="AZ2851" s="61"/>
      <c r="BA2851" s="61"/>
    </row>
    <row r="2852" spans="39:53" x14ac:dyDescent="0.2">
      <c r="AM2852" s="61"/>
      <c r="AN2852" s="61"/>
      <c r="AO2852" s="171"/>
      <c r="AP2852" s="61"/>
      <c r="AQ2852" s="61"/>
      <c r="AR2852" s="61"/>
      <c r="AS2852" s="61"/>
      <c r="AT2852" s="61"/>
      <c r="AU2852" s="61"/>
      <c r="AV2852" s="61"/>
      <c r="AW2852" s="61"/>
      <c r="AX2852" s="61"/>
      <c r="AY2852" s="61"/>
      <c r="AZ2852" s="61"/>
      <c r="BA2852" s="61"/>
    </row>
    <row r="2853" spans="39:53" x14ac:dyDescent="0.2">
      <c r="AM2853" s="61"/>
      <c r="AN2853" s="61"/>
      <c r="AO2853" s="171"/>
      <c r="AP2853" s="61"/>
      <c r="AQ2853" s="61"/>
      <c r="AR2853" s="61"/>
      <c r="AS2853" s="61"/>
      <c r="AT2853" s="61"/>
      <c r="AU2853" s="61"/>
      <c r="AV2853" s="61"/>
      <c r="AW2853" s="61"/>
      <c r="AX2853" s="61"/>
      <c r="AY2853" s="61"/>
      <c r="AZ2853" s="61"/>
      <c r="BA2853" s="61"/>
    </row>
    <row r="2854" spans="39:53" x14ac:dyDescent="0.2">
      <c r="AM2854" s="61"/>
      <c r="AN2854" s="61"/>
      <c r="AO2854" s="171"/>
      <c r="AP2854" s="61"/>
      <c r="AQ2854" s="61"/>
      <c r="AR2854" s="61"/>
      <c r="AS2854" s="61"/>
      <c r="AT2854" s="61"/>
      <c r="AU2854" s="61"/>
      <c r="AV2854" s="61"/>
      <c r="AW2854" s="61"/>
      <c r="AX2854" s="61"/>
      <c r="AY2854" s="61"/>
      <c r="AZ2854" s="61"/>
      <c r="BA2854" s="61"/>
    </row>
    <row r="2855" spans="39:53" x14ac:dyDescent="0.2">
      <c r="AM2855" s="61"/>
      <c r="AN2855" s="61"/>
      <c r="AO2855" s="171"/>
      <c r="AP2855" s="61"/>
      <c r="AQ2855" s="61"/>
      <c r="AR2855" s="61"/>
      <c r="AS2855" s="61"/>
      <c r="AT2855" s="61"/>
      <c r="AU2855" s="61"/>
      <c r="AV2855" s="61"/>
      <c r="AW2855" s="61"/>
      <c r="AX2855" s="61"/>
      <c r="AY2855" s="61"/>
      <c r="AZ2855" s="61"/>
      <c r="BA2855" s="61"/>
    </row>
    <row r="2856" spans="39:53" x14ac:dyDescent="0.2">
      <c r="AM2856" s="61"/>
      <c r="AN2856" s="61"/>
      <c r="AO2856" s="171"/>
      <c r="AP2856" s="61"/>
      <c r="AQ2856" s="61"/>
      <c r="AR2856" s="61"/>
      <c r="AS2856" s="61"/>
      <c r="AT2856" s="61"/>
      <c r="AU2856" s="61"/>
      <c r="AV2856" s="61"/>
      <c r="AW2856" s="61"/>
      <c r="AX2856" s="61"/>
      <c r="AY2856" s="61"/>
      <c r="AZ2856" s="61"/>
      <c r="BA2856" s="61"/>
    </row>
    <row r="2857" spans="39:53" x14ac:dyDescent="0.2">
      <c r="AM2857" s="61"/>
      <c r="AN2857" s="61"/>
      <c r="AO2857" s="171"/>
      <c r="AP2857" s="61"/>
      <c r="AQ2857" s="61"/>
      <c r="AR2857" s="61"/>
      <c r="AS2857" s="61"/>
      <c r="AT2857" s="61"/>
      <c r="AU2857" s="61"/>
      <c r="AV2857" s="61"/>
      <c r="AW2857" s="61"/>
      <c r="AX2857" s="61"/>
      <c r="AY2857" s="61"/>
      <c r="AZ2857" s="61"/>
      <c r="BA2857" s="61"/>
    </row>
    <row r="2858" spans="39:53" x14ac:dyDescent="0.2">
      <c r="AM2858" s="61"/>
      <c r="AN2858" s="61"/>
      <c r="AO2858" s="171"/>
      <c r="AP2858" s="61"/>
      <c r="AQ2858" s="61"/>
      <c r="AR2858" s="61"/>
      <c r="AS2858" s="61"/>
      <c r="AT2858" s="61"/>
      <c r="AU2858" s="61"/>
      <c r="AV2858" s="61"/>
      <c r="AW2858" s="61"/>
      <c r="AX2858" s="61"/>
      <c r="AY2858" s="61"/>
      <c r="AZ2858" s="61"/>
      <c r="BA2858" s="61"/>
    </row>
    <row r="2859" spans="39:53" x14ac:dyDescent="0.2">
      <c r="AM2859" s="61"/>
      <c r="AN2859" s="61"/>
      <c r="AO2859" s="171"/>
      <c r="AP2859" s="61"/>
      <c r="AQ2859" s="61"/>
      <c r="AR2859" s="61"/>
      <c r="AS2859" s="61"/>
      <c r="AT2859" s="61"/>
      <c r="AU2859" s="61"/>
      <c r="AV2859" s="61"/>
      <c r="AW2859" s="61"/>
      <c r="AX2859" s="61"/>
      <c r="AY2859" s="61"/>
      <c r="AZ2859" s="61"/>
      <c r="BA2859" s="61"/>
    </row>
    <row r="2860" spans="39:53" x14ac:dyDescent="0.2">
      <c r="AM2860" s="61"/>
      <c r="AN2860" s="61"/>
      <c r="AO2860" s="171"/>
      <c r="AP2860" s="61"/>
      <c r="AQ2860" s="61"/>
      <c r="AR2860" s="61"/>
      <c r="AS2860" s="61"/>
      <c r="AT2860" s="61"/>
      <c r="AU2860" s="61"/>
      <c r="AV2860" s="61"/>
      <c r="AW2860" s="61"/>
      <c r="AX2860" s="61"/>
      <c r="AY2860" s="61"/>
      <c r="AZ2860" s="61"/>
      <c r="BA2860" s="61"/>
    </row>
    <row r="2861" spans="39:53" x14ac:dyDescent="0.2">
      <c r="AM2861" s="61"/>
      <c r="AN2861" s="61"/>
      <c r="AO2861" s="171"/>
      <c r="AP2861" s="61"/>
      <c r="AQ2861" s="61"/>
      <c r="AR2861" s="61"/>
      <c r="AS2861" s="61"/>
      <c r="AT2861" s="61"/>
      <c r="AU2861" s="61"/>
      <c r="AV2861" s="61"/>
      <c r="AW2861" s="61"/>
      <c r="AX2861" s="61"/>
      <c r="AY2861" s="61"/>
      <c r="AZ2861" s="61"/>
      <c r="BA2861" s="61"/>
    </row>
    <row r="2862" spans="39:53" x14ac:dyDescent="0.2">
      <c r="AM2862" s="61"/>
      <c r="AN2862" s="61"/>
      <c r="AO2862" s="171"/>
      <c r="AP2862" s="61"/>
      <c r="AQ2862" s="61"/>
      <c r="AR2862" s="61"/>
      <c r="AS2862" s="61"/>
      <c r="AT2862" s="61"/>
      <c r="AU2862" s="61"/>
      <c r="AV2862" s="61"/>
      <c r="AW2862" s="61"/>
      <c r="AX2862" s="61"/>
      <c r="AY2862" s="61"/>
      <c r="AZ2862" s="61"/>
      <c r="BA2862" s="61"/>
    </row>
    <row r="2863" spans="39:53" x14ac:dyDescent="0.2">
      <c r="AM2863" s="61"/>
      <c r="AN2863" s="61"/>
      <c r="AO2863" s="171"/>
      <c r="AP2863" s="61"/>
      <c r="AQ2863" s="61"/>
      <c r="AR2863" s="61"/>
      <c r="AS2863" s="61"/>
      <c r="AT2863" s="61"/>
      <c r="AU2863" s="61"/>
      <c r="AV2863" s="61"/>
      <c r="AW2863" s="61"/>
      <c r="AX2863" s="61"/>
      <c r="AY2863" s="61"/>
      <c r="AZ2863" s="61"/>
      <c r="BA2863" s="61"/>
    </row>
    <row r="2864" spans="39:53" x14ac:dyDescent="0.2">
      <c r="AM2864" s="61"/>
      <c r="AN2864" s="61"/>
      <c r="AO2864" s="171"/>
      <c r="AP2864" s="61"/>
      <c r="AQ2864" s="61"/>
      <c r="AR2864" s="61"/>
      <c r="AS2864" s="61"/>
      <c r="AT2864" s="61"/>
      <c r="AU2864" s="61"/>
      <c r="AV2864" s="61"/>
      <c r="AW2864" s="61"/>
      <c r="AX2864" s="61"/>
      <c r="AY2864" s="61"/>
      <c r="AZ2864" s="61"/>
      <c r="BA2864" s="61"/>
    </row>
    <row r="2865" spans="39:53" x14ac:dyDescent="0.2">
      <c r="AM2865" s="61"/>
      <c r="AN2865" s="61"/>
      <c r="AO2865" s="171"/>
      <c r="AP2865" s="61"/>
      <c r="AQ2865" s="61"/>
      <c r="AR2865" s="61"/>
      <c r="AS2865" s="61"/>
      <c r="AT2865" s="61"/>
      <c r="AU2865" s="61"/>
      <c r="AV2865" s="61"/>
      <c r="AW2865" s="61"/>
      <c r="AX2865" s="61"/>
      <c r="AY2865" s="61"/>
      <c r="AZ2865" s="61"/>
      <c r="BA2865" s="61"/>
    </row>
    <row r="2866" spans="39:53" x14ac:dyDescent="0.2">
      <c r="AM2866" s="61"/>
      <c r="AN2866" s="61"/>
      <c r="AO2866" s="171"/>
      <c r="AP2866" s="61"/>
      <c r="AQ2866" s="61"/>
      <c r="AR2866" s="61"/>
      <c r="AS2866" s="61"/>
      <c r="AT2866" s="61"/>
      <c r="AU2866" s="61"/>
      <c r="AV2866" s="61"/>
      <c r="AW2866" s="61"/>
      <c r="AX2866" s="61"/>
      <c r="AY2866" s="61"/>
      <c r="AZ2866" s="61"/>
      <c r="BA2866" s="61"/>
    </row>
    <row r="2867" spans="39:53" x14ac:dyDescent="0.2">
      <c r="AM2867" s="61"/>
      <c r="AN2867" s="61"/>
      <c r="AO2867" s="171"/>
      <c r="AP2867" s="61"/>
      <c r="AQ2867" s="61"/>
      <c r="AR2867" s="61"/>
      <c r="AS2867" s="61"/>
      <c r="AT2867" s="61"/>
      <c r="AU2867" s="61"/>
      <c r="AV2867" s="61"/>
      <c r="AW2867" s="61"/>
      <c r="AX2867" s="61"/>
      <c r="AY2867" s="61"/>
      <c r="AZ2867" s="61"/>
      <c r="BA2867" s="61"/>
    </row>
    <row r="2868" spans="39:53" x14ac:dyDescent="0.2">
      <c r="AM2868" s="61"/>
      <c r="AN2868" s="61"/>
      <c r="AO2868" s="171"/>
      <c r="AP2868" s="61"/>
      <c r="AQ2868" s="61"/>
      <c r="AR2868" s="61"/>
      <c r="AS2868" s="61"/>
      <c r="AT2868" s="61"/>
      <c r="AU2868" s="61"/>
      <c r="AV2868" s="61"/>
      <c r="AW2868" s="61"/>
      <c r="AX2868" s="61"/>
      <c r="AY2868" s="61"/>
      <c r="AZ2868" s="61"/>
      <c r="BA2868" s="61"/>
    </row>
    <row r="2869" spans="39:53" x14ac:dyDescent="0.2">
      <c r="AM2869" s="61"/>
      <c r="AN2869" s="61"/>
      <c r="AO2869" s="171"/>
      <c r="AP2869" s="61"/>
      <c r="AQ2869" s="61"/>
      <c r="AR2869" s="61"/>
      <c r="AS2869" s="61"/>
      <c r="AT2869" s="61"/>
      <c r="AU2869" s="61"/>
      <c r="AV2869" s="61"/>
      <c r="AW2869" s="61"/>
      <c r="AX2869" s="61"/>
      <c r="AY2869" s="61"/>
      <c r="AZ2869" s="61"/>
      <c r="BA2869" s="61"/>
    </row>
    <row r="2870" spans="39:53" x14ac:dyDescent="0.2">
      <c r="AM2870" s="61"/>
      <c r="AN2870" s="61"/>
      <c r="AO2870" s="171"/>
      <c r="AP2870" s="61"/>
      <c r="AQ2870" s="61"/>
      <c r="AR2870" s="61"/>
      <c r="AS2870" s="61"/>
      <c r="AT2870" s="61"/>
      <c r="AU2870" s="61"/>
      <c r="AV2870" s="61"/>
      <c r="AW2870" s="61"/>
      <c r="AX2870" s="61"/>
      <c r="AY2870" s="61"/>
      <c r="AZ2870" s="61"/>
      <c r="BA2870" s="61"/>
    </row>
    <row r="2871" spans="39:53" x14ac:dyDescent="0.2">
      <c r="AM2871" s="61"/>
      <c r="AN2871" s="61"/>
      <c r="AO2871" s="171"/>
      <c r="AP2871" s="61"/>
      <c r="AQ2871" s="61"/>
      <c r="AR2871" s="61"/>
      <c r="AS2871" s="61"/>
      <c r="AT2871" s="61"/>
      <c r="AU2871" s="61"/>
      <c r="AV2871" s="61"/>
      <c r="AW2871" s="61"/>
      <c r="AX2871" s="61"/>
      <c r="AY2871" s="61"/>
      <c r="AZ2871" s="61"/>
      <c r="BA2871" s="61"/>
    </row>
    <row r="2872" spans="39:53" x14ac:dyDescent="0.2">
      <c r="AM2872" s="61"/>
      <c r="AN2872" s="61"/>
      <c r="AO2872" s="171"/>
      <c r="AP2872" s="61"/>
      <c r="AQ2872" s="61"/>
      <c r="AR2872" s="61"/>
      <c r="AS2872" s="61"/>
      <c r="AT2872" s="61"/>
      <c r="AU2872" s="61"/>
      <c r="AV2872" s="61"/>
      <c r="AW2872" s="61"/>
      <c r="AX2872" s="61"/>
      <c r="AY2872" s="61"/>
      <c r="AZ2872" s="61"/>
      <c r="BA2872" s="61"/>
    </row>
    <row r="2873" spans="39:53" x14ac:dyDescent="0.2">
      <c r="AM2873" s="61"/>
      <c r="AN2873" s="61"/>
      <c r="AO2873" s="171"/>
      <c r="AP2873" s="61"/>
      <c r="AQ2873" s="61"/>
      <c r="AR2873" s="61"/>
      <c r="AS2873" s="61"/>
      <c r="AT2873" s="61"/>
      <c r="AU2873" s="61"/>
      <c r="AV2873" s="61"/>
      <c r="AW2873" s="61"/>
      <c r="AX2873" s="61"/>
      <c r="AY2873" s="61"/>
      <c r="AZ2873" s="61"/>
      <c r="BA2873" s="61"/>
    </row>
    <row r="2874" spans="39:53" x14ac:dyDescent="0.2">
      <c r="AM2874" s="61"/>
      <c r="AN2874" s="61"/>
      <c r="AO2874" s="171"/>
      <c r="AP2874" s="61"/>
      <c r="AQ2874" s="61"/>
      <c r="AR2874" s="61"/>
      <c r="AS2874" s="61"/>
      <c r="AT2874" s="61"/>
      <c r="AU2874" s="61"/>
      <c r="AV2874" s="61"/>
      <c r="AW2874" s="61"/>
      <c r="AX2874" s="61"/>
      <c r="AY2874" s="61"/>
      <c r="AZ2874" s="61"/>
      <c r="BA2874" s="61"/>
    </row>
    <row r="2875" spans="39:53" x14ac:dyDescent="0.2">
      <c r="AM2875" s="61"/>
      <c r="AN2875" s="61"/>
      <c r="AO2875" s="171"/>
      <c r="AP2875" s="61"/>
      <c r="AQ2875" s="61"/>
      <c r="AR2875" s="61"/>
      <c r="AS2875" s="61"/>
      <c r="AT2875" s="61"/>
      <c r="AU2875" s="61"/>
      <c r="AV2875" s="61"/>
      <c r="AW2875" s="61"/>
      <c r="AX2875" s="61"/>
      <c r="AY2875" s="61"/>
      <c r="AZ2875" s="61"/>
      <c r="BA2875" s="61"/>
    </row>
    <row r="2876" spans="39:53" x14ac:dyDescent="0.2">
      <c r="AM2876" s="61"/>
      <c r="AN2876" s="61"/>
      <c r="AO2876" s="171"/>
      <c r="AP2876" s="61"/>
      <c r="AQ2876" s="61"/>
      <c r="AR2876" s="61"/>
      <c r="AS2876" s="61"/>
      <c r="AT2876" s="61"/>
      <c r="AU2876" s="61"/>
      <c r="AV2876" s="61"/>
      <c r="AW2876" s="61"/>
      <c r="AX2876" s="61"/>
      <c r="AY2876" s="61"/>
      <c r="AZ2876" s="61"/>
      <c r="BA2876" s="61"/>
    </row>
    <row r="2877" spans="39:53" x14ac:dyDescent="0.2">
      <c r="AM2877" s="61"/>
      <c r="AN2877" s="61"/>
      <c r="AO2877" s="171"/>
      <c r="AP2877" s="61"/>
      <c r="AQ2877" s="61"/>
      <c r="AR2877" s="61"/>
      <c r="AS2877" s="61"/>
      <c r="AT2877" s="61"/>
      <c r="AU2877" s="61"/>
      <c r="AV2877" s="61"/>
      <c r="AW2877" s="61"/>
      <c r="AX2877" s="61"/>
      <c r="AY2877" s="61"/>
      <c r="AZ2877" s="61"/>
      <c r="BA2877" s="61"/>
    </row>
    <row r="2878" spans="39:53" x14ac:dyDescent="0.2">
      <c r="AM2878" s="61"/>
      <c r="AN2878" s="61"/>
      <c r="AO2878" s="171"/>
      <c r="AP2878" s="61"/>
      <c r="AQ2878" s="61"/>
      <c r="AR2878" s="61"/>
      <c r="AS2878" s="61"/>
      <c r="AT2878" s="61"/>
      <c r="AU2878" s="61"/>
      <c r="AV2878" s="61"/>
      <c r="AW2878" s="61"/>
      <c r="AX2878" s="61"/>
      <c r="AY2878" s="61"/>
      <c r="AZ2878" s="61"/>
      <c r="BA2878" s="61"/>
    </row>
    <row r="2879" spans="39:53" x14ac:dyDescent="0.2">
      <c r="AM2879" s="61"/>
      <c r="AN2879" s="61"/>
      <c r="AO2879" s="171"/>
      <c r="AP2879" s="61"/>
      <c r="AQ2879" s="61"/>
      <c r="AR2879" s="61"/>
      <c r="AS2879" s="61"/>
      <c r="AT2879" s="61"/>
      <c r="AU2879" s="61"/>
      <c r="AV2879" s="61"/>
      <c r="AW2879" s="61"/>
      <c r="AX2879" s="61"/>
      <c r="AY2879" s="61"/>
      <c r="AZ2879" s="61"/>
      <c r="BA2879" s="61"/>
    </row>
    <row r="2880" spans="39:53" x14ac:dyDescent="0.2">
      <c r="AM2880" s="61"/>
      <c r="AN2880" s="61"/>
      <c r="AO2880" s="171"/>
      <c r="AP2880" s="61"/>
      <c r="AQ2880" s="61"/>
      <c r="AR2880" s="61"/>
      <c r="AS2880" s="61"/>
      <c r="AT2880" s="61"/>
      <c r="AU2880" s="61"/>
      <c r="AV2880" s="61"/>
      <c r="AW2880" s="61"/>
      <c r="AX2880" s="61"/>
      <c r="AY2880" s="61"/>
      <c r="AZ2880" s="61"/>
      <c r="BA2880" s="61"/>
    </row>
    <row r="2881" spans="39:53" x14ac:dyDescent="0.2">
      <c r="AM2881" s="61"/>
      <c r="AN2881" s="61"/>
      <c r="AO2881" s="171"/>
      <c r="AP2881" s="61"/>
      <c r="AQ2881" s="61"/>
      <c r="AR2881" s="61"/>
      <c r="AS2881" s="61"/>
      <c r="AT2881" s="61"/>
      <c r="AU2881" s="61"/>
      <c r="AV2881" s="61"/>
      <c r="AW2881" s="61"/>
      <c r="AX2881" s="61"/>
      <c r="AY2881" s="61"/>
      <c r="AZ2881" s="61"/>
      <c r="BA2881" s="61"/>
    </row>
    <row r="2882" spans="39:53" x14ac:dyDescent="0.2">
      <c r="AM2882" s="61"/>
      <c r="AN2882" s="61"/>
      <c r="AO2882" s="171"/>
      <c r="AP2882" s="61"/>
      <c r="AQ2882" s="61"/>
      <c r="AR2882" s="61"/>
      <c r="AS2882" s="61"/>
      <c r="AT2882" s="61"/>
      <c r="AU2882" s="61"/>
      <c r="AV2882" s="61"/>
      <c r="AW2882" s="61"/>
      <c r="AX2882" s="61"/>
      <c r="AY2882" s="61"/>
      <c r="AZ2882" s="61"/>
      <c r="BA2882" s="61"/>
    </row>
    <row r="2883" spans="39:53" x14ac:dyDescent="0.2">
      <c r="AM2883" s="61"/>
      <c r="AN2883" s="61"/>
      <c r="AO2883" s="171"/>
      <c r="AP2883" s="61"/>
      <c r="AQ2883" s="61"/>
      <c r="AR2883" s="61"/>
      <c r="AS2883" s="61"/>
      <c r="AT2883" s="61"/>
      <c r="AU2883" s="61"/>
      <c r="AV2883" s="61"/>
      <c r="AW2883" s="61"/>
      <c r="AX2883" s="61"/>
      <c r="AY2883" s="61"/>
      <c r="AZ2883" s="61"/>
      <c r="BA2883" s="61"/>
    </row>
    <row r="2884" spans="39:53" x14ac:dyDescent="0.2">
      <c r="AM2884" s="61"/>
      <c r="AN2884" s="61"/>
      <c r="AO2884" s="171"/>
      <c r="AP2884" s="61"/>
      <c r="AQ2884" s="61"/>
      <c r="AR2884" s="61"/>
      <c r="AS2884" s="61"/>
      <c r="AT2884" s="61"/>
      <c r="AU2884" s="61"/>
      <c r="AV2884" s="61"/>
      <c r="AW2884" s="61"/>
      <c r="AX2884" s="61"/>
      <c r="AY2884" s="61"/>
      <c r="AZ2884" s="61"/>
      <c r="BA2884" s="61"/>
    </row>
    <row r="2885" spans="39:53" x14ac:dyDescent="0.2">
      <c r="AM2885" s="61"/>
      <c r="AN2885" s="61"/>
      <c r="AO2885" s="171"/>
      <c r="AP2885" s="61"/>
      <c r="AQ2885" s="61"/>
      <c r="AR2885" s="61"/>
      <c r="AS2885" s="61"/>
      <c r="AT2885" s="61"/>
      <c r="AU2885" s="61"/>
      <c r="AV2885" s="61"/>
      <c r="AW2885" s="61"/>
      <c r="AX2885" s="61"/>
      <c r="AY2885" s="61"/>
      <c r="AZ2885" s="61"/>
      <c r="BA2885" s="61"/>
    </row>
    <row r="2886" spans="39:53" x14ac:dyDescent="0.2">
      <c r="AM2886" s="61"/>
      <c r="AN2886" s="61"/>
      <c r="AO2886" s="171"/>
      <c r="AP2886" s="61"/>
      <c r="AQ2886" s="61"/>
      <c r="AR2886" s="61"/>
      <c r="AS2886" s="61"/>
      <c r="AT2886" s="61"/>
      <c r="AU2886" s="61"/>
      <c r="AV2886" s="61"/>
      <c r="AW2886" s="61"/>
      <c r="AX2886" s="61"/>
      <c r="AY2886" s="61"/>
      <c r="AZ2886" s="61"/>
      <c r="BA2886" s="61"/>
    </row>
    <row r="2887" spans="39:53" x14ac:dyDescent="0.2">
      <c r="AM2887" s="61"/>
      <c r="AN2887" s="61"/>
      <c r="AO2887" s="171"/>
      <c r="AP2887" s="61"/>
      <c r="AQ2887" s="61"/>
      <c r="AR2887" s="61"/>
      <c r="AS2887" s="61"/>
      <c r="AT2887" s="61"/>
      <c r="AU2887" s="61"/>
      <c r="AV2887" s="61"/>
      <c r="AW2887" s="61"/>
      <c r="AX2887" s="61"/>
      <c r="AY2887" s="61"/>
      <c r="AZ2887" s="61"/>
      <c r="BA2887" s="61"/>
    </row>
    <row r="2888" spans="39:53" x14ac:dyDescent="0.2">
      <c r="AM2888" s="61"/>
      <c r="AN2888" s="61"/>
      <c r="AO2888" s="171"/>
      <c r="AP2888" s="61"/>
      <c r="AQ2888" s="61"/>
      <c r="AR2888" s="61"/>
      <c r="AS2888" s="61"/>
      <c r="AT2888" s="61"/>
      <c r="AU2888" s="61"/>
      <c r="AV2888" s="61"/>
      <c r="AW2888" s="61"/>
      <c r="AX2888" s="61"/>
      <c r="AY2888" s="61"/>
      <c r="AZ2888" s="61"/>
      <c r="BA2888" s="61"/>
    </row>
    <row r="2889" spans="39:53" x14ac:dyDescent="0.2">
      <c r="AM2889" s="61"/>
      <c r="AN2889" s="61"/>
      <c r="AO2889" s="171"/>
      <c r="AP2889" s="61"/>
      <c r="AQ2889" s="61"/>
      <c r="AR2889" s="61"/>
      <c r="AS2889" s="61"/>
      <c r="AT2889" s="61"/>
      <c r="AU2889" s="61"/>
      <c r="AV2889" s="61"/>
      <c r="AW2889" s="61"/>
      <c r="AX2889" s="61"/>
      <c r="AY2889" s="61"/>
      <c r="AZ2889" s="61"/>
      <c r="BA2889" s="61"/>
    </row>
    <row r="2890" spans="39:53" x14ac:dyDescent="0.2">
      <c r="AM2890" s="61"/>
      <c r="AN2890" s="61"/>
      <c r="AO2890" s="171"/>
      <c r="AP2890" s="61"/>
      <c r="AQ2890" s="61"/>
      <c r="AR2890" s="61"/>
      <c r="AS2890" s="61"/>
      <c r="AT2890" s="61"/>
      <c r="AU2890" s="61"/>
      <c r="AV2890" s="61"/>
      <c r="AW2890" s="61"/>
      <c r="AX2890" s="61"/>
      <c r="AY2890" s="61"/>
      <c r="AZ2890" s="61"/>
      <c r="BA2890" s="61"/>
    </row>
    <row r="2891" spans="39:53" x14ac:dyDescent="0.2">
      <c r="AM2891" s="61"/>
      <c r="AN2891" s="61"/>
      <c r="AO2891" s="171"/>
      <c r="AP2891" s="61"/>
      <c r="AQ2891" s="61"/>
      <c r="AR2891" s="61"/>
      <c r="AS2891" s="61"/>
      <c r="AT2891" s="61"/>
      <c r="AU2891" s="61"/>
      <c r="AV2891" s="61"/>
      <c r="AW2891" s="61"/>
      <c r="AX2891" s="61"/>
      <c r="AY2891" s="61"/>
      <c r="AZ2891" s="61"/>
      <c r="BA2891" s="61"/>
    </row>
    <row r="2892" spans="39:53" x14ac:dyDescent="0.2">
      <c r="AM2892" s="61"/>
      <c r="AN2892" s="61"/>
      <c r="AO2892" s="171"/>
      <c r="AP2892" s="61"/>
      <c r="AQ2892" s="61"/>
      <c r="AR2892" s="61"/>
      <c r="AS2892" s="61"/>
      <c r="AT2892" s="61"/>
      <c r="AU2892" s="61"/>
      <c r="AV2892" s="61"/>
      <c r="AW2892" s="61"/>
      <c r="AX2892" s="61"/>
      <c r="AY2892" s="61"/>
      <c r="AZ2892" s="61"/>
      <c r="BA2892" s="61"/>
    </row>
    <row r="2893" spans="39:53" x14ac:dyDescent="0.2">
      <c r="AM2893" s="61"/>
      <c r="AN2893" s="61"/>
      <c r="AO2893" s="171"/>
      <c r="AP2893" s="61"/>
      <c r="AQ2893" s="61"/>
      <c r="AR2893" s="61"/>
      <c r="AS2893" s="61"/>
      <c r="AT2893" s="61"/>
      <c r="AU2893" s="61"/>
      <c r="AV2893" s="61"/>
      <c r="AW2893" s="61"/>
      <c r="AX2893" s="61"/>
      <c r="AY2893" s="61"/>
      <c r="AZ2893" s="61"/>
      <c r="BA2893" s="61"/>
    </row>
    <row r="2894" spans="39:53" x14ac:dyDescent="0.2">
      <c r="AM2894" s="61"/>
      <c r="AN2894" s="61"/>
      <c r="AO2894" s="171"/>
      <c r="AP2894" s="61"/>
      <c r="AQ2894" s="61"/>
      <c r="AR2894" s="61"/>
      <c r="AS2894" s="61"/>
      <c r="AT2894" s="61"/>
      <c r="AU2894" s="61"/>
      <c r="AV2894" s="61"/>
      <c r="AW2894" s="61"/>
      <c r="AX2894" s="61"/>
      <c r="AY2894" s="61"/>
      <c r="AZ2894" s="61"/>
      <c r="BA2894" s="61"/>
    </row>
    <row r="2895" spans="39:53" x14ac:dyDescent="0.2">
      <c r="AM2895" s="61"/>
      <c r="AN2895" s="61"/>
      <c r="AO2895" s="171"/>
      <c r="AP2895" s="61"/>
      <c r="AQ2895" s="61"/>
      <c r="AR2895" s="61"/>
      <c r="AS2895" s="61"/>
      <c r="AT2895" s="61"/>
      <c r="AU2895" s="61"/>
      <c r="AV2895" s="61"/>
      <c r="AW2895" s="61"/>
      <c r="AX2895" s="61"/>
      <c r="AY2895" s="61"/>
      <c r="AZ2895" s="61"/>
      <c r="BA2895" s="61"/>
    </row>
    <row r="2896" spans="39:53" x14ac:dyDescent="0.2">
      <c r="AM2896" s="61"/>
      <c r="AN2896" s="61"/>
      <c r="AO2896" s="171"/>
      <c r="AP2896" s="61"/>
      <c r="AQ2896" s="61"/>
      <c r="AR2896" s="61"/>
      <c r="AS2896" s="61"/>
      <c r="AT2896" s="61"/>
      <c r="AU2896" s="61"/>
      <c r="AV2896" s="61"/>
      <c r="AW2896" s="61"/>
      <c r="AX2896" s="61"/>
      <c r="AY2896" s="61"/>
      <c r="AZ2896" s="61"/>
      <c r="BA2896" s="61"/>
    </row>
    <row r="2897" spans="39:53" x14ac:dyDescent="0.2">
      <c r="AM2897" s="61"/>
      <c r="AN2897" s="61"/>
      <c r="AO2897" s="171"/>
      <c r="AP2897" s="61"/>
      <c r="AQ2897" s="61"/>
      <c r="AR2897" s="61"/>
      <c r="AS2897" s="61"/>
      <c r="AT2897" s="61"/>
      <c r="AU2897" s="61"/>
      <c r="AV2897" s="61"/>
      <c r="AW2897" s="61"/>
      <c r="AX2897" s="61"/>
      <c r="AY2897" s="61"/>
      <c r="AZ2897" s="61"/>
      <c r="BA2897" s="61"/>
    </row>
    <row r="2898" spans="39:53" x14ac:dyDescent="0.2">
      <c r="AM2898" s="61"/>
      <c r="AN2898" s="61"/>
      <c r="AO2898" s="171"/>
      <c r="AP2898" s="61"/>
      <c r="AQ2898" s="61"/>
      <c r="AR2898" s="61"/>
      <c r="AS2898" s="61"/>
      <c r="AT2898" s="61"/>
      <c r="AU2898" s="61"/>
      <c r="AV2898" s="61"/>
      <c r="AW2898" s="61"/>
      <c r="AX2898" s="61"/>
      <c r="AY2898" s="61"/>
      <c r="AZ2898" s="61"/>
      <c r="BA2898" s="61"/>
    </row>
    <row r="2899" spans="39:53" x14ac:dyDescent="0.2">
      <c r="AM2899" s="61"/>
      <c r="AN2899" s="61"/>
      <c r="AO2899" s="171"/>
      <c r="AP2899" s="61"/>
      <c r="AQ2899" s="61"/>
      <c r="AR2899" s="61"/>
      <c r="AS2899" s="61"/>
      <c r="AT2899" s="61"/>
      <c r="AU2899" s="61"/>
      <c r="AV2899" s="61"/>
      <c r="AW2899" s="61"/>
      <c r="AX2899" s="61"/>
      <c r="AY2899" s="61"/>
      <c r="AZ2899" s="61"/>
      <c r="BA2899" s="61"/>
    </row>
    <row r="2900" spans="39:53" x14ac:dyDescent="0.2">
      <c r="AM2900" s="61"/>
      <c r="AN2900" s="61"/>
      <c r="AO2900" s="171"/>
      <c r="AP2900" s="61"/>
      <c r="AQ2900" s="61"/>
      <c r="AR2900" s="61"/>
      <c r="AS2900" s="61"/>
      <c r="AT2900" s="61"/>
      <c r="AU2900" s="61"/>
      <c r="AV2900" s="61"/>
      <c r="AW2900" s="61"/>
      <c r="AX2900" s="61"/>
      <c r="AY2900" s="61"/>
      <c r="AZ2900" s="61"/>
      <c r="BA2900" s="61"/>
    </row>
    <row r="2901" spans="39:53" x14ac:dyDescent="0.2">
      <c r="AM2901" s="61"/>
      <c r="AN2901" s="61"/>
      <c r="AO2901" s="171"/>
      <c r="AP2901" s="61"/>
      <c r="AQ2901" s="61"/>
      <c r="AR2901" s="61"/>
      <c r="AS2901" s="61"/>
      <c r="AT2901" s="61"/>
      <c r="AU2901" s="61"/>
      <c r="AV2901" s="61"/>
      <c r="AW2901" s="61"/>
      <c r="AX2901" s="61"/>
      <c r="AY2901" s="61"/>
      <c r="AZ2901" s="61"/>
      <c r="BA2901" s="61"/>
    </row>
    <row r="2902" spans="39:53" x14ac:dyDescent="0.2">
      <c r="AM2902" s="61"/>
      <c r="AN2902" s="61"/>
      <c r="AO2902" s="171"/>
      <c r="AP2902" s="61"/>
      <c r="AQ2902" s="61"/>
      <c r="AR2902" s="61"/>
      <c r="AS2902" s="61"/>
      <c r="AT2902" s="61"/>
      <c r="AU2902" s="61"/>
      <c r="AV2902" s="61"/>
      <c r="AW2902" s="61"/>
      <c r="AX2902" s="61"/>
      <c r="AY2902" s="61"/>
      <c r="AZ2902" s="61"/>
      <c r="BA2902" s="61"/>
    </row>
    <row r="2903" spans="39:53" x14ac:dyDescent="0.2">
      <c r="AM2903" s="61"/>
      <c r="AN2903" s="61"/>
      <c r="AO2903" s="171"/>
      <c r="AP2903" s="61"/>
      <c r="AQ2903" s="61"/>
      <c r="AR2903" s="61"/>
      <c r="AS2903" s="61"/>
      <c r="AT2903" s="61"/>
      <c r="AU2903" s="61"/>
      <c r="AV2903" s="61"/>
      <c r="AW2903" s="61"/>
      <c r="AX2903" s="61"/>
      <c r="AY2903" s="61"/>
      <c r="AZ2903" s="61"/>
      <c r="BA2903" s="61"/>
    </row>
    <row r="2904" spans="39:53" x14ac:dyDescent="0.2">
      <c r="AM2904" s="61"/>
      <c r="AN2904" s="61"/>
      <c r="AO2904" s="171"/>
      <c r="AP2904" s="61"/>
      <c r="AQ2904" s="61"/>
      <c r="AR2904" s="61"/>
      <c r="AS2904" s="61"/>
      <c r="AT2904" s="61"/>
      <c r="AU2904" s="61"/>
      <c r="AV2904" s="61"/>
      <c r="AW2904" s="61"/>
      <c r="AX2904" s="61"/>
      <c r="AY2904" s="61"/>
      <c r="AZ2904" s="61"/>
      <c r="BA2904" s="61"/>
    </row>
    <row r="2905" spans="39:53" x14ac:dyDescent="0.2">
      <c r="AM2905" s="61"/>
      <c r="AN2905" s="61"/>
      <c r="AO2905" s="171"/>
      <c r="AP2905" s="61"/>
      <c r="AQ2905" s="61"/>
      <c r="AR2905" s="61"/>
      <c r="AS2905" s="61"/>
      <c r="AT2905" s="61"/>
      <c r="AU2905" s="61"/>
      <c r="AV2905" s="61"/>
      <c r="AW2905" s="61"/>
      <c r="AX2905" s="61"/>
      <c r="AY2905" s="61"/>
      <c r="AZ2905" s="61"/>
      <c r="BA2905" s="61"/>
    </row>
    <row r="2906" spans="39:53" x14ac:dyDescent="0.2">
      <c r="AM2906" s="61"/>
      <c r="AN2906" s="61"/>
      <c r="AO2906" s="171"/>
      <c r="AP2906" s="61"/>
      <c r="AQ2906" s="61"/>
      <c r="AR2906" s="61"/>
      <c r="AS2906" s="61"/>
      <c r="AT2906" s="61"/>
      <c r="AU2906" s="61"/>
      <c r="AV2906" s="61"/>
      <c r="AW2906" s="61"/>
      <c r="AX2906" s="61"/>
      <c r="AY2906" s="61"/>
      <c r="AZ2906" s="61"/>
      <c r="BA2906" s="61"/>
    </row>
    <row r="2907" spans="39:53" x14ac:dyDescent="0.2">
      <c r="AM2907" s="61"/>
      <c r="AN2907" s="61"/>
      <c r="AO2907" s="171"/>
      <c r="AP2907" s="61"/>
      <c r="AQ2907" s="61"/>
      <c r="AR2907" s="61"/>
      <c r="AS2907" s="61"/>
      <c r="AT2907" s="61"/>
      <c r="AU2907" s="61"/>
      <c r="AV2907" s="61"/>
      <c r="AW2907" s="61"/>
      <c r="AX2907" s="61"/>
      <c r="AY2907" s="61"/>
      <c r="AZ2907" s="61"/>
      <c r="BA2907" s="61"/>
    </row>
    <row r="2908" spans="39:53" x14ac:dyDescent="0.2">
      <c r="AM2908" s="61"/>
      <c r="AN2908" s="61"/>
      <c r="AO2908" s="171"/>
      <c r="AP2908" s="61"/>
      <c r="AQ2908" s="61"/>
      <c r="AR2908" s="61"/>
      <c r="AS2908" s="61"/>
      <c r="AT2908" s="61"/>
      <c r="AU2908" s="61"/>
      <c r="AV2908" s="61"/>
      <c r="AW2908" s="61"/>
      <c r="AX2908" s="61"/>
      <c r="AY2908" s="61"/>
      <c r="AZ2908" s="61"/>
      <c r="BA2908" s="61"/>
    </row>
    <row r="2909" spans="39:53" x14ac:dyDescent="0.2">
      <c r="AM2909" s="61"/>
      <c r="AN2909" s="61"/>
      <c r="AO2909" s="171"/>
      <c r="AP2909" s="61"/>
      <c r="AQ2909" s="61"/>
      <c r="AR2909" s="61"/>
      <c r="AS2909" s="61"/>
      <c r="AT2909" s="61"/>
      <c r="AU2909" s="61"/>
      <c r="AV2909" s="61"/>
      <c r="AW2909" s="61"/>
      <c r="AX2909" s="61"/>
      <c r="AY2909" s="61"/>
      <c r="AZ2909" s="61"/>
      <c r="BA2909" s="61"/>
    </row>
    <row r="2910" spans="39:53" x14ac:dyDescent="0.2">
      <c r="AM2910" s="61"/>
      <c r="AN2910" s="61"/>
      <c r="AO2910" s="171"/>
      <c r="AP2910" s="61"/>
      <c r="AQ2910" s="61"/>
      <c r="AR2910" s="61"/>
      <c r="AS2910" s="61"/>
      <c r="AT2910" s="61"/>
      <c r="AU2910" s="61"/>
      <c r="AV2910" s="61"/>
      <c r="AW2910" s="61"/>
      <c r="AX2910" s="61"/>
      <c r="AY2910" s="61"/>
      <c r="AZ2910" s="61"/>
      <c r="BA2910" s="61"/>
    </row>
    <row r="2911" spans="39:53" x14ac:dyDescent="0.2">
      <c r="AM2911" s="61"/>
      <c r="AN2911" s="61"/>
      <c r="AO2911" s="171"/>
      <c r="AP2911" s="61"/>
      <c r="AQ2911" s="61"/>
      <c r="AR2911" s="61"/>
      <c r="AS2911" s="61"/>
      <c r="AT2911" s="61"/>
      <c r="AU2911" s="61"/>
      <c r="AV2911" s="61"/>
      <c r="AW2911" s="61"/>
      <c r="AX2911" s="61"/>
      <c r="AY2911" s="61"/>
      <c r="AZ2911" s="61"/>
      <c r="BA2911" s="61"/>
    </row>
    <row r="2912" spans="39:53" x14ac:dyDescent="0.2">
      <c r="AM2912" s="61"/>
      <c r="AN2912" s="61"/>
      <c r="AO2912" s="171"/>
      <c r="AP2912" s="61"/>
      <c r="AQ2912" s="61"/>
      <c r="AR2912" s="61"/>
      <c r="AS2912" s="61"/>
      <c r="AT2912" s="61"/>
      <c r="AU2912" s="61"/>
      <c r="AV2912" s="61"/>
      <c r="AW2912" s="61"/>
      <c r="AX2912" s="61"/>
      <c r="AY2912" s="61"/>
      <c r="AZ2912" s="61"/>
      <c r="BA2912" s="61"/>
    </row>
    <row r="2913" spans="39:53" x14ac:dyDescent="0.2">
      <c r="AM2913" s="61"/>
      <c r="AN2913" s="61"/>
      <c r="AO2913" s="171"/>
      <c r="AP2913" s="61"/>
      <c r="AQ2913" s="61"/>
      <c r="AR2913" s="61"/>
      <c r="AS2913" s="61"/>
      <c r="AT2913" s="61"/>
      <c r="AU2913" s="61"/>
      <c r="AV2913" s="61"/>
      <c r="AW2913" s="61"/>
      <c r="AX2913" s="61"/>
      <c r="AY2913" s="61"/>
      <c r="AZ2913" s="61"/>
      <c r="BA2913" s="61"/>
    </row>
    <row r="2914" spans="39:53" x14ac:dyDescent="0.2">
      <c r="AM2914" s="61"/>
      <c r="AN2914" s="61"/>
      <c r="AO2914" s="171"/>
      <c r="AP2914" s="61"/>
      <c r="AQ2914" s="61"/>
      <c r="AR2914" s="61"/>
      <c r="AS2914" s="61"/>
      <c r="AT2914" s="61"/>
      <c r="AU2914" s="61"/>
      <c r="AV2914" s="61"/>
      <c r="AW2914" s="61"/>
      <c r="AX2914" s="61"/>
      <c r="AY2914" s="61"/>
      <c r="AZ2914" s="61"/>
      <c r="BA2914" s="61"/>
    </row>
    <row r="2915" spans="39:53" x14ac:dyDescent="0.2">
      <c r="AM2915" s="61"/>
      <c r="AN2915" s="61"/>
      <c r="AO2915" s="171"/>
      <c r="AP2915" s="61"/>
      <c r="AQ2915" s="61"/>
      <c r="AR2915" s="61"/>
      <c r="AS2915" s="61"/>
      <c r="AT2915" s="61"/>
      <c r="AU2915" s="61"/>
      <c r="AV2915" s="61"/>
      <c r="AW2915" s="61"/>
      <c r="AX2915" s="61"/>
      <c r="AY2915" s="61"/>
      <c r="AZ2915" s="61"/>
      <c r="BA2915" s="61"/>
    </row>
    <row r="2916" spans="39:53" x14ac:dyDescent="0.2">
      <c r="AM2916" s="61"/>
      <c r="AN2916" s="61"/>
      <c r="AO2916" s="171"/>
      <c r="AP2916" s="61"/>
      <c r="AQ2916" s="61"/>
      <c r="AR2916" s="61"/>
      <c r="AS2916" s="61"/>
      <c r="AT2916" s="61"/>
      <c r="AU2916" s="61"/>
      <c r="AV2916" s="61"/>
      <c r="AW2916" s="61"/>
      <c r="AX2916" s="61"/>
      <c r="AY2916" s="61"/>
      <c r="AZ2916" s="61"/>
      <c r="BA2916" s="61"/>
    </row>
    <row r="2917" spans="39:53" x14ac:dyDescent="0.2">
      <c r="AM2917" s="61"/>
      <c r="AN2917" s="61"/>
      <c r="AO2917" s="171"/>
      <c r="AP2917" s="61"/>
      <c r="AQ2917" s="61"/>
      <c r="AR2917" s="61"/>
      <c r="AS2917" s="61"/>
      <c r="AT2917" s="61"/>
      <c r="AU2917" s="61"/>
      <c r="AV2917" s="61"/>
      <c r="AW2917" s="61"/>
      <c r="AX2917" s="61"/>
      <c r="AY2917" s="61"/>
      <c r="AZ2917" s="61"/>
      <c r="BA2917" s="61"/>
    </row>
    <row r="2918" spans="39:53" x14ac:dyDescent="0.2">
      <c r="AM2918" s="61"/>
      <c r="AN2918" s="61"/>
      <c r="AO2918" s="171"/>
      <c r="AP2918" s="61"/>
      <c r="AQ2918" s="61"/>
      <c r="AR2918" s="61"/>
      <c r="AS2918" s="61"/>
      <c r="AT2918" s="61"/>
      <c r="AU2918" s="61"/>
      <c r="AV2918" s="61"/>
      <c r="AW2918" s="61"/>
      <c r="AX2918" s="61"/>
      <c r="AY2918" s="61"/>
      <c r="AZ2918" s="61"/>
      <c r="BA2918" s="61"/>
    </row>
    <row r="2919" spans="39:53" x14ac:dyDescent="0.2">
      <c r="AM2919" s="61"/>
      <c r="AN2919" s="61"/>
      <c r="AO2919" s="171"/>
      <c r="AP2919" s="61"/>
      <c r="AQ2919" s="61"/>
      <c r="AR2919" s="61"/>
      <c r="AS2919" s="61"/>
      <c r="AT2919" s="61"/>
      <c r="AU2919" s="61"/>
      <c r="AV2919" s="61"/>
      <c r="AW2919" s="61"/>
      <c r="AX2919" s="61"/>
      <c r="AY2919" s="61"/>
      <c r="AZ2919" s="61"/>
      <c r="BA2919" s="61"/>
    </row>
    <row r="2920" spans="39:53" x14ac:dyDescent="0.2">
      <c r="AM2920" s="61"/>
      <c r="AN2920" s="61"/>
      <c r="AO2920" s="171"/>
      <c r="AP2920" s="61"/>
      <c r="AQ2920" s="61"/>
      <c r="AR2920" s="61"/>
      <c r="AS2920" s="61"/>
      <c r="AT2920" s="61"/>
      <c r="AU2920" s="61"/>
      <c r="AV2920" s="61"/>
      <c r="AW2920" s="61"/>
      <c r="AX2920" s="61"/>
      <c r="AY2920" s="61"/>
      <c r="AZ2920" s="61"/>
      <c r="BA2920" s="61"/>
    </row>
    <row r="2921" spans="39:53" x14ac:dyDescent="0.2">
      <c r="AM2921" s="61"/>
      <c r="AN2921" s="61"/>
      <c r="AO2921" s="171"/>
      <c r="AP2921" s="61"/>
      <c r="AQ2921" s="61"/>
      <c r="AR2921" s="61"/>
      <c r="AS2921" s="61"/>
      <c r="AT2921" s="61"/>
      <c r="AU2921" s="61"/>
      <c r="AV2921" s="61"/>
      <c r="AW2921" s="61"/>
      <c r="AX2921" s="61"/>
      <c r="AY2921" s="61"/>
      <c r="AZ2921" s="61"/>
      <c r="BA2921" s="61"/>
    </row>
    <row r="2922" spans="39:53" x14ac:dyDescent="0.2">
      <c r="AM2922" s="61"/>
      <c r="AN2922" s="61"/>
      <c r="AO2922" s="171"/>
      <c r="AP2922" s="61"/>
      <c r="AQ2922" s="61"/>
      <c r="AR2922" s="61"/>
      <c r="AS2922" s="61"/>
      <c r="AT2922" s="61"/>
      <c r="AU2922" s="61"/>
      <c r="AV2922" s="61"/>
      <c r="AW2922" s="61"/>
      <c r="AX2922" s="61"/>
      <c r="AY2922" s="61"/>
      <c r="AZ2922" s="61"/>
      <c r="BA2922" s="61"/>
    </row>
    <row r="2923" spans="39:53" x14ac:dyDescent="0.2">
      <c r="AM2923" s="61"/>
      <c r="AN2923" s="61"/>
      <c r="AO2923" s="171"/>
      <c r="AP2923" s="61"/>
      <c r="AQ2923" s="61"/>
      <c r="AR2923" s="61"/>
      <c r="AS2923" s="61"/>
      <c r="AT2923" s="61"/>
      <c r="AU2923" s="61"/>
      <c r="AV2923" s="61"/>
      <c r="AW2923" s="61"/>
      <c r="AX2923" s="61"/>
      <c r="AY2923" s="61"/>
      <c r="AZ2923" s="61"/>
      <c r="BA2923" s="61"/>
    </row>
    <row r="2924" spans="39:53" x14ac:dyDescent="0.2">
      <c r="AM2924" s="61"/>
      <c r="AN2924" s="61"/>
      <c r="AO2924" s="171"/>
      <c r="AP2924" s="61"/>
      <c r="AQ2924" s="61"/>
      <c r="AR2924" s="61"/>
      <c r="AS2924" s="61"/>
      <c r="AT2924" s="61"/>
      <c r="AU2924" s="61"/>
      <c r="AV2924" s="61"/>
      <c r="AW2924" s="61"/>
      <c r="AX2924" s="61"/>
      <c r="AY2924" s="61"/>
      <c r="AZ2924" s="61"/>
      <c r="BA2924" s="61"/>
    </row>
    <row r="2925" spans="39:53" x14ac:dyDescent="0.2">
      <c r="AM2925" s="61"/>
      <c r="AN2925" s="61"/>
      <c r="AO2925" s="171"/>
      <c r="AP2925" s="61"/>
      <c r="AQ2925" s="61"/>
      <c r="AR2925" s="61"/>
      <c r="AS2925" s="61"/>
      <c r="AT2925" s="61"/>
      <c r="AU2925" s="61"/>
      <c r="AV2925" s="61"/>
      <c r="AW2925" s="61"/>
      <c r="AX2925" s="61"/>
      <c r="AY2925" s="61"/>
      <c r="AZ2925" s="61"/>
      <c r="BA2925" s="61"/>
    </row>
    <row r="2926" spans="39:53" x14ac:dyDescent="0.2">
      <c r="AM2926" s="61"/>
      <c r="AN2926" s="61"/>
      <c r="AO2926" s="171"/>
      <c r="AP2926" s="61"/>
      <c r="AQ2926" s="61"/>
      <c r="AR2926" s="61"/>
      <c r="AS2926" s="61"/>
      <c r="AT2926" s="61"/>
      <c r="AU2926" s="61"/>
      <c r="AV2926" s="61"/>
      <c r="AW2926" s="61"/>
      <c r="AX2926" s="61"/>
      <c r="AY2926" s="61"/>
      <c r="AZ2926" s="61"/>
      <c r="BA2926" s="61"/>
    </row>
    <row r="2927" spans="39:53" x14ac:dyDescent="0.2">
      <c r="AM2927" s="61"/>
      <c r="AN2927" s="61"/>
      <c r="AO2927" s="171"/>
      <c r="AP2927" s="61"/>
      <c r="AQ2927" s="61"/>
      <c r="AR2927" s="61"/>
      <c r="AS2927" s="61"/>
      <c r="AT2927" s="61"/>
      <c r="AU2927" s="61"/>
      <c r="AV2927" s="61"/>
      <c r="AW2927" s="61"/>
      <c r="AX2927" s="61"/>
      <c r="AY2927" s="61"/>
      <c r="AZ2927" s="61"/>
      <c r="BA2927" s="61"/>
    </row>
    <row r="2928" spans="39:53" x14ac:dyDescent="0.2">
      <c r="AM2928" s="61"/>
      <c r="AN2928" s="61"/>
      <c r="AO2928" s="171"/>
      <c r="AP2928" s="61"/>
      <c r="AQ2928" s="61"/>
      <c r="AR2928" s="61"/>
      <c r="AS2928" s="61"/>
      <c r="AT2928" s="61"/>
      <c r="AU2928" s="61"/>
      <c r="AV2928" s="61"/>
      <c r="AW2928" s="61"/>
      <c r="AX2928" s="61"/>
      <c r="AY2928" s="61"/>
      <c r="AZ2928" s="61"/>
      <c r="BA2928" s="61"/>
    </row>
    <row r="2929" spans="39:53" x14ac:dyDescent="0.2">
      <c r="AM2929" s="61"/>
      <c r="AN2929" s="61"/>
      <c r="AO2929" s="171"/>
      <c r="AP2929" s="61"/>
      <c r="AQ2929" s="61"/>
      <c r="AR2929" s="61"/>
      <c r="AS2929" s="61"/>
      <c r="AT2929" s="61"/>
      <c r="AU2929" s="61"/>
      <c r="AV2929" s="61"/>
      <c r="AW2929" s="61"/>
      <c r="AX2929" s="61"/>
      <c r="AY2929" s="61"/>
      <c r="AZ2929" s="61"/>
      <c r="BA2929" s="61"/>
    </row>
    <row r="2930" spans="39:53" x14ac:dyDescent="0.2">
      <c r="AM2930" s="61"/>
      <c r="AN2930" s="61"/>
      <c r="AO2930" s="171"/>
      <c r="AP2930" s="61"/>
      <c r="AQ2930" s="61"/>
      <c r="AR2930" s="61"/>
      <c r="AS2930" s="61"/>
      <c r="AT2930" s="61"/>
      <c r="AU2930" s="61"/>
      <c r="AV2930" s="61"/>
      <c r="AW2930" s="61"/>
      <c r="AX2930" s="61"/>
      <c r="AY2930" s="61"/>
      <c r="AZ2930" s="61"/>
      <c r="BA2930" s="61"/>
    </row>
    <row r="2931" spans="39:53" x14ac:dyDescent="0.2">
      <c r="AM2931" s="61"/>
      <c r="AN2931" s="61"/>
      <c r="AO2931" s="171"/>
      <c r="AP2931" s="61"/>
      <c r="AQ2931" s="61"/>
      <c r="AR2931" s="61"/>
      <c r="AS2931" s="61"/>
      <c r="AT2931" s="61"/>
      <c r="AU2931" s="61"/>
      <c r="AV2931" s="61"/>
      <c r="AW2931" s="61"/>
      <c r="AX2931" s="61"/>
      <c r="AY2931" s="61"/>
      <c r="AZ2931" s="61"/>
      <c r="BA2931" s="61"/>
    </row>
    <row r="2932" spans="39:53" x14ac:dyDescent="0.2">
      <c r="AM2932" s="61"/>
      <c r="AN2932" s="61"/>
      <c r="AO2932" s="171"/>
      <c r="AP2932" s="61"/>
      <c r="AQ2932" s="61"/>
      <c r="AR2932" s="61"/>
      <c r="AS2932" s="61"/>
      <c r="AT2932" s="61"/>
      <c r="AU2932" s="61"/>
      <c r="AV2932" s="61"/>
      <c r="AW2932" s="61"/>
      <c r="AX2932" s="61"/>
      <c r="AY2932" s="61"/>
      <c r="AZ2932" s="61"/>
      <c r="BA2932" s="61"/>
    </row>
    <row r="2933" spans="39:53" x14ac:dyDescent="0.2">
      <c r="AM2933" s="61"/>
      <c r="AN2933" s="61"/>
      <c r="AO2933" s="171"/>
      <c r="AP2933" s="61"/>
      <c r="AQ2933" s="61"/>
      <c r="AR2933" s="61"/>
      <c r="AS2933" s="61"/>
      <c r="AT2933" s="61"/>
      <c r="AU2933" s="61"/>
      <c r="AV2933" s="61"/>
      <c r="AW2933" s="61"/>
      <c r="AX2933" s="61"/>
      <c r="AY2933" s="61"/>
      <c r="AZ2933" s="61"/>
      <c r="BA2933" s="61"/>
    </row>
    <row r="2934" spans="39:53" x14ac:dyDescent="0.2">
      <c r="AM2934" s="61"/>
      <c r="AN2934" s="61"/>
      <c r="AO2934" s="171"/>
      <c r="AP2934" s="61"/>
      <c r="AQ2934" s="61"/>
      <c r="AR2934" s="61"/>
      <c r="AS2934" s="61"/>
      <c r="AT2934" s="61"/>
      <c r="AU2934" s="61"/>
      <c r="AV2934" s="61"/>
      <c r="AW2934" s="61"/>
      <c r="AX2934" s="61"/>
      <c r="AY2934" s="61"/>
      <c r="AZ2934" s="61"/>
      <c r="BA2934" s="61"/>
    </row>
    <row r="2935" spans="39:53" x14ac:dyDescent="0.2">
      <c r="AM2935" s="61"/>
      <c r="AN2935" s="61"/>
      <c r="AO2935" s="171"/>
      <c r="AP2935" s="61"/>
      <c r="AQ2935" s="61"/>
      <c r="AR2935" s="61"/>
      <c r="AS2935" s="61"/>
      <c r="AT2935" s="61"/>
      <c r="AU2935" s="61"/>
      <c r="AV2935" s="61"/>
      <c r="AW2935" s="61"/>
      <c r="AX2935" s="61"/>
      <c r="AY2935" s="61"/>
      <c r="AZ2935" s="61"/>
      <c r="BA2935" s="61"/>
    </row>
    <row r="2936" spans="39:53" x14ac:dyDescent="0.2">
      <c r="AM2936" s="61"/>
      <c r="AN2936" s="61"/>
      <c r="AO2936" s="171"/>
      <c r="AP2936" s="61"/>
      <c r="AQ2936" s="61"/>
      <c r="AR2936" s="61"/>
      <c r="AS2936" s="61"/>
      <c r="AT2936" s="61"/>
      <c r="AU2936" s="61"/>
      <c r="AV2936" s="61"/>
      <c r="AW2936" s="61"/>
      <c r="AX2936" s="61"/>
      <c r="AY2936" s="61"/>
      <c r="AZ2936" s="61"/>
      <c r="BA2936" s="61"/>
    </row>
    <row r="2937" spans="39:53" x14ac:dyDescent="0.2">
      <c r="AM2937" s="61"/>
      <c r="AN2937" s="61"/>
      <c r="AO2937" s="171"/>
      <c r="AP2937" s="61"/>
      <c r="AQ2937" s="61"/>
      <c r="AR2937" s="61"/>
      <c r="AS2937" s="61"/>
      <c r="AT2937" s="61"/>
      <c r="AU2937" s="61"/>
      <c r="AV2937" s="61"/>
      <c r="AW2937" s="61"/>
      <c r="AX2937" s="61"/>
      <c r="AY2937" s="61"/>
      <c r="AZ2937" s="61"/>
      <c r="BA2937" s="61"/>
    </row>
    <row r="2938" spans="39:53" x14ac:dyDescent="0.2">
      <c r="AM2938" s="61"/>
      <c r="AN2938" s="61"/>
      <c r="AO2938" s="171"/>
      <c r="AP2938" s="61"/>
      <c r="AQ2938" s="61"/>
      <c r="AR2938" s="61"/>
      <c r="AS2938" s="61"/>
      <c r="AT2938" s="61"/>
      <c r="AU2938" s="61"/>
      <c r="AV2938" s="61"/>
      <c r="AW2938" s="61"/>
      <c r="AX2938" s="61"/>
      <c r="AY2938" s="61"/>
      <c r="AZ2938" s="61"/>
      <c r="BA2938" s="61"/>
    </row>
    <row r="2939" spans="39:53" x14ac:dyDescent="0.2">
      <c r="AM2939" s="61"/>
      <c r="AN2939" s="61"/>
      <c r="AO2939" s="171"/>
      <c r="AP2939" s="61"/>
      <c r="AQ2939" s="61"/>
      <c r="AR2939" s="61"/>
      <c r="AS2939" s="61"/>
      <c r="AT2939" s="61"/>
      <c r="AU2939" s="61"/>
      <c r="AV2939" s="61"/>
      <c r="AW2939" s="61"/>
      <c r="AX2939" s="61"/>
      <c r="AY2939" s="61"/>
      <c r="AZ2939" s="61"/>
      <c r="BA2939" s="61"/>
    </row>
    <row r="2940" spans="39:53" x14ac:dyDescent="0.2">
      <c r="AM2940" s="61"/>
      <c r="AN2940" s="61"/>
      <c r="AO2940" s="171"/>
      <c r="AP2940" s="61"/>
      <c r="AQ2940" s="61"/>
      <c r="AR2940" s="61"/>
      <c r="AS2940" s="61"/>
      <c r="AT2940" s="61"/>
      <c r="AU2940" s="61"/>
      <c r="AV2940" s="61"/>
      <c r="AW2940" s="61"/>
      <c r="AX2940" s="61"/>
      <c r="AY2940" s="61"/>
      <c r="AZ2940" s="61"/>
      <c r="BA2940" s="61"/>
    </row>
    <row r="2941" spans="39:53" x14ac:dyDescent="0.2">
      <c r="AM2941" s="61"/>
      <c r="AN2941" s="61"/>
      <c r="AO2941" s="171"/>
      <c r="AP2941" s="61"/>
      <c r="AQ2941" s="61"/>
      <c r="AR2941" s="61"/>
      <c r="AS2941" s="61"/>
      <c r="AT2941" s="61"/>
      <c r="AU2941" s="61"/>
      <c r="AV2941" s="61"/>
      <c r="AW2941" s="61"/>
      <c r="AX2941" s="61"/>
      <c r="AY2941" s="61"/>
      <c r="AZ2941" s="61"/>
      <c r="BA2941" s="61"/>
    </row>
    <row r="2942" spans="39:53" x14ac:dyDescent="0.2">
      <c r="AM2942" s="61"/>
      <c r="AN2942" s="61"/>
      <c r="AO2942" s="171"/>
      <c r="AP2942" s="61"/>
      <c r="AQ2942" s="61"/>
      <c r="AR2942" s="61"/>
      <c r="AS2942" s="61"/>
      <c r="AT2942" s="61"/>
      <c r="AU2942" s="61"/>
      <c r="AV2942" s="61"/>
      <c r="AW2942" s="61"/>
      <c r="AX2942" s="61"/>
      <c r="AY2942" s="61"/>
      <c r="AZ2942" s="61"/>
      <c r="BA2942" s="61"/>
    </row>
    <row r="2943" spans="39:53" x14ac:dyDescent="0.2">
      <c r="AM2943" s="61"/>
      <c r="AN2943" s="61"/>
      <c r="AO2943" s="171"/>
      <c r="AP2943" s="61"/>
      <c r="AQ2943" s="61"/>
      <c r="AR2943" s="61"/>
      <c r="AS2943" s="61"/>
      <c r="AT2943" s="61"/>
      <c r="AU2943" s="61"/>
      <c r="AV2943" s="61"/>
      <c r="AW2943" s="61"/>
      <c r="AX2943" s="61"/>
      <c r="AY2943" s="61"/>
      <c r="AZ2943" s="61"/>
      <c r="BA2943" s="61"/>
    </row>
    <row r="2944" spans="39:53" x14ac:dyDescent="0.2">
      <c r="AM2944" s="61"/>
      <c r="AN2944" s="61"/>
      <c r="AO2944" s="171"/>
      <c r="AP2944" s="61"/>
      <c r="AQ2944" s="61"/>
      <c r="AR2944" s="61"/>
      <c r="AS2944" s="61"/>
      <c r="AT2944" s="61"/>
      <c r="AU2944" s="61"/>
      <c r="AV2944" s="61"/>
      <c r="AW2944" s="61"/>
      <c r="AX2944" s="61"/>
      <c r="AY2944" s="61"/>
      <c r="AZ2944" s="61"/>
      <c r="BA2944" s="61"/>
    </row>
    <row r="2945" spans="39:53" x14ac:dyDescent="0.2">
      <c r="AM2945" s="61"/>
      <c r="AN2945" s="61"/>
      <c r="AO2945" s="171"/>
      <c r="AP2945" s="61"/>
      <c r="AQ2945" s="61"/>
      <c r="AR2945" s="61"/>
      <c r="AS2945" s="61"/>
      <c r="AT2945" s="61"/>
      <c r="AU2945" s="61"/>
      <c r="AV2945" s="61"/>
      <c r="AW2945" s="61"/>
      <c r="AX2945" s="61"/>
      <c r="AY2945" s="61"/>
      <c r="AZ2945" s="61"/>
      <c r="BA2945" s="61"/>
    </row>
    <row r="2946" spans="39:53" x14ac:dyDescent="0.2">
      <c r="AM2946" s="61"/>
      <c r="AN2946" s="61"/>
      <c r="AO2946" s="171"/>
      <c r="AP2946" s="61"/>
      <c r="AQ2946" s="61"/>
      <c r="AR2946" s="61"/>
      <c r="AS2946" s="61"/>
      <c r="AT2946" s="61"/>
      <c r="AU2946" s="61"/>
      <c r="AV2946" s="61"/>
      <c r="AW2946" s="61"/>
      <c r="AX2946" s="61"/>
      <c r="AY2946" s="61"/>
      <c r="AZ2946" s="61"/>
      <c r="BA2946" s="61"/>
    </row>
    <row r="2947" spans="39:53" x14ac:dyDescent="0.2">
      <c r="AM2947" s="61"/>
      <c r="AN2947" s="61"/>
      <c r="AO2947" s="171"/>
      <c r="AP2947" s="61"/>
      <c r="AQ2947" s="61"/>
      <c r="AR2947" s="61"/>
      <c r="AS2947" s="61"/>
      <c r="AT2947" s="61"/>
      <c r="AU2947" s="61"/>
      <c r="AV2947" s="61"/>
      <c r="AW2947" s="61"/>
      <c r="AX2947" s="61"/>
      <c r="AY2947" s="61"/>
      <c r="AZ2947" s="61"/>
      <c r="BA2947" s="61"/>
    </row>
    <row r="2948" spans="39:53" x14ac:dyDescent="0.2">
      <c r="AM2948" s="61"/>
      <c r="AN2948" s="61"/>
      <c r="AO2948" s="171"/>
      <c r="AP2948" s="61"/>
      <c r="AQ2948" s="61"/>
      <c r="AR2948" s="61"/>
      <c r="AS2948" s="61"/>
      <c r="AT2948" s="61"/>
      <c r="AU2948" s="61"/>
      <c r="AV2948" s="61"/>
      <c r="AW2948" s="61"/>
      <c r="AX2948" s="61"/>
      <c r="AY2948" s="61"/>
      <c r="AZ2948" s="61"/>
      <c r="BA2948" s="61"/>
    </row>
    <row r="2949" spans="39:53" x14ac:dyDescent="0.2">
      <c r="AM2949" s="61"/>
      <c r="AN2949" s="61"/>
      <c r="AO2949" s="171"/>
      <c r="AP2949" s="61"/>
      <c r="AQ2949" s="61"/>
      <c r="AR2949" s="61"/>
      <c r="AS2949" s="61"/>
      <c r="AT2949" s="61"/>
      <c r="AU2949" s="61"/>
      <c r="AV2949" s="61"/>
      <c r="AW2949" s="61"/>
      <c r="AX2949" s="61"/>
      <c r="AY2949" s="61"/>
      <c r="AZ2949" s="61"/>
      <c r="BA2949" s="61"/>
    </row>
    <row r="2950" spans="39:53" x14ac:dyDescent="0.2">
      <c r="AM2950" s="61"/>
      <c r="AN2950" s="61"/>
      <c r="AO2950" s="171"/>
      <c r="AP2950" s="61"/>
      <c r="AQ2950" s="61"/>
      <c r="AR2950" s="61"/>
      <c r="AS2950" s="61"/>
      <c r="AT2950" s="61"/>
      <c r="AU2950" s="61"/>
      <c r="AV2950" s="61"/>
      <c r="AW2950" s="61"/>
      <c r="AX2950" s="61"/>
      <c r="AY2950" s="61"/>
      <c r="AZ2950" s="61"/>
      <c r="BA2950" s="61"/>
    </row>
    <row r="2951" spans="39:53" x14ac:dyDescent="0.2">
      <c r="AM2951" s="61"/>
      <c r="AN2951" s="61"/>
      <c r="AO2951" s="171"/>
      <c r="AP2951" s="61"/>
      <c r="AQ2951" s="61"/>
      <c r="AR2951" s="61"/>
      <c r="AS2951" s="61"/>
      <c r="AT2951" s="61"/>
      <c r="AU2951" s="61"/>
      <c r="AV2951" s="61"/>
      <c r="AW2951" s="61"/>
      <c r="AX2951" s="61"/>
      <c r="AY2951" s="61"/>
      <c r="AZ2951" s="61"/>
      <c r="BA2951" s="61"/>
    </row>
    <row r="2952" spans="39:53" x14ac:dyDescent="0.2">
      <c r="AM2952" s="61"/>
      <c r="AN2952" s="61"/>
      <c r="AO2952" s="171"/>
      <c r="AP2952" s="61"/>
      <c r="AQ2952" s="61"/>
      <c r="AR2952" s="61"/>
      <c r="AS2952" s="61"/>
      <c r="AT2952" s="61"/>
      <c r="AU2952" s="61"/>
      <c r="AV2952" s="61"/>
      <c r="AW2952" s="61"/>
      <c r="AX2952" s="61"/>
      <c r="AY2952" s="61"/>
      <c r="AZ2952" s="61"/>
      <c r="BA2952" s="61"/>
    </row>
    <row r="2953" spans="39:53" x14ac:dyDescent="0.2">
      <c r="AM2953" s="61"/>
      <c r="AN2953" s="61"/>
      <c r="AO2953" s="171"/>
      <c r="AP2953" s="61"/>
      <c r="AQ2953" s="61"/>
      <c r="AR2953" s="61"/>
      <c r="AS2953" s="61"/>
      <c r="AT2953" s="61"/>
      <c r="AU2953" s="61"/>
      <c r="AV2953" s="61"/>
      <c r="AW2953" s="61"/>
      <c r="AX2953" s="61"/>
      <c r="AY2953" s="61"/>
      <c r="AZ2953" s="61"/>
      <c r="BA2953" s="61"/>
    </row>
    <row r="2954" spans="39:53" x14ac:dyDescent="0.2">
      <c r="AM2954" s="61"/>
      <c r="AN2954" s="61"/>
      <c r="AO2954" s="171"/>
      <c r="AP2954" s="61"/>
      <c r="AQ2954" s="61"/>
      <c r="AR2954" s="61"/>
      <c r="AS2954" s="61"/>
      <c r="AT2954" s="61"/>
      <c r="AU2954" s="61"/>
      <c r="AV2954" s="61"/>
      <c r="AW2954" s="61"/>
      <c r="AX2954" s="61"/>
      <c r="AY2954" s="61"/>
      <c r="AZ2954" s="61"/>
      <c r="BA2954" s="61"/>
    </row>
    <row r="2955" spans="39:53" x14ac:dyDescent="0.2">
      <c r="AM2955" s="61"/>
      <c r="AN2955" s="61"/>
      <c r="AO2955" s="171"/>
      <c r="AP2955" s="61"/>
      <c r="AQ2955" s="61"/>
      <c r="AR2955" s="61"/>
      <c r="AS2955" s="61"/>
      <c r="AT2955" s="61"/>
      <c r="AU2955" s="61"/>
      <c r="AV2955" s="61"/>
      <c r="AW2955" s="61"/>
      <c r="AX2955" s="61"/>
      <c r="AY2955" s="61"/>
      <c r="AZ2955" s="61"/>
      <c r="BA2955" s="61"/>
    </row>
    <row r="2956" spans="39:53" x14ac:dyDescent="0.2">
      <c r="AM2956" s="61"/>
      <c r="AN2956" s="61"/>
      <c r="AO2956" s="171"/>
      <c r="AP2956" s="61"/>
      <c r="AQ2956" s="61"/>
      <c r="AR2956" s="61"/>
      <c r="AS2956" s="61"/>
      <c r="AT2956" s="61"/>
      <c r="AU2956" s="61"/>
      <c r="AV2956" s="61"/>
      <c r="AW2956" s="61"/>
      <c r="AX2956" s="61"/>
      <c r="AY2956" s="61"/>
      <c r="AZ2956" s="61"/>
      <c r="BA2956" s="61"/>
    </row>
    <row r="2957" spans="39:53" x14ac:dyDescent="0.2">
      <c r="AM2957" s="61"/>
      <c r="AN2957" s="61"/>
      <c r="AO2957" s="171"/>
      <c r="AP2957" s="61"/>
      <c r="AQ2957" s="61"/>
      <c r="AR2957" s="61"/>
      <c r="AS2957" s="61"/>
      <c r="AT2957" s="61"/>
      <c r="AU2957" s="61"/>
      <c r="AV2957" s="61"/>
      <c r="AW2957" s="61"/>
      <c r="AX2957" s="61"/>
      <c r="AY2957" s="61"/>
      <c r="AZ2957" s="61"/>
      <c r="BA2957" s="61"/>
    </row>
    <row r="2958" spans="39:53" x14ac:dyDescent="0.2">
      <c r="AM2958" s="61"/>
      <c r="AN2958" s="61"/>
      <c r="AO2958" s="171"/>
      <c r="AP2958" s="61"/>
      <c r="AQ2958" s="61"/>
      <c r="AR2958" s="61"/>
      <c r="AS2958" s="61"/>
      <c r="AT2958" s="61"/>
      <c r="AU2958" s="61"/>
      <c r="AV2958" s="61"/>
      <c r="AW2958" s="61"/>
      <c r="AX2958" s="61"/>
      <c r="AY2958" s="61"/>
      <c r="AZ2958" s="61"/>
      <c r="BA2958" s="61"/>
    </row>
    <row r="2959" spans="39:53" x14ac:dyDescent="0.2">
      <c r="AM2959" s="61"/>
      <c r="AN2959" s="61"/>
      <c r="AO2959" s="171"/>
      <c r="AP2959" s="61"/>
      <c r="AQ2959" s="61"/>
      <c r="AR2959" s="61"/>
      <c r="AS2959" s="61"/>
      <c r="AT2959" s="61"/>
      <c r="AU2959" s="61"/>
      <c r="AV2959" s="61"/>
      <c r="AW2959" s="61"/>
      <c r="AX2959" s="61"/>
      <c r="AY2959" s="61"/>
      <c r="AZ2959" s="61"/>
      <c r="BA2959" s="61"/>
    </row>
    <row r="2960" spans="39:53" x14ac:dyDescent="0.2">
      <c r="AM2960" s="61"/>
      <c r="AN2960" s="61"/>
      <c r="AO2960" s="171"/>
      <c r="AP2960" s="61"/>
      <c r="AQ2960" s="61"/>
      <c r="AR2960" s="61"/>
      <c r="AS2960" s="61"/>
      <c r="AT2960" s="61"/>
      <c r="AU2960" s="61"/>
      <c r="AV2960" s="61"/>
      <c r="AW2960" s="61"/>
      <c r="AX2960" s="61"/>
      <c r="AY2960" s="61"/>
      <c r="AZ2960" s="61"/>
      <c r="BA2960" s="61"/>
    </row>
    <row r="2961" spans="39:53" x14ac:dyDescent="0.2">
      <c r="AM2961" s="61"/>
      <c r="AN2961" s="61"/>
      <c r="AO2961" s="171"/>
      <c r="AP2961" s="61"/>
      <c r="AQ2961" s="61"/>
      <c r="AR2961" s="61"/>
      <c r="AS2961" s="61"/>
      <c r="AT2961" s="61"/>
      <c r="AU2961" s="61"/>
      <c r="AV2961" s="61"/>
      <c r="AW2961" s="61"/>
      <c r="AX2961" s="61"/>
      <c r="AY2961" s="61"/>
      <c r="AZ2961" s="61"/>
      <c r="BA2961" s="61"/>
    </row>
    <row r="2962" spans="39:53" x14ac:dyDescent="0.2">
      <c r="AM2962" s="61"/>
      <c r="AN2962" s="61"/>
      <c r="AO2962" s="171"/>
      <c r="AP2962" s="61"/>
      <c r="AQ2962" s="61"/>
      <c r="AR2962" s="61"/>
      <c r="AS2962" s="61"/>
      <c r="AT2962" s="61"/>
      <c r="AU2962" s="61"/>
      <c r="AV2962" s="61"/>
      <c r="AW2962" s="61"/>
      <c r="AX2962" s="61"/>
      <c r="AY2962" s="61"/>
      <c r="AZ2962" s="61"/>
      <c r="BA2962" s="61"/>
    </row>
    <row r="2963" spans="39:53" x14ac:dyDescent="0.2">
      <c r="AM2963" s="61"/>
      <c r="AN2963" s="61"/>
      <c r="AO2963" s="171"/>
      <c r="AP2963" s="61"/>
      <c r="AQ2963" s="61"/>
      <c r="AR2963" s="61"/>
      <c r="AS2963" s="61"/>
      <c r="AT2963" s="61"/>
      <c r="AU2963" s="61"/>
      <c r="AV2963" s="61"/>
      <c r="AW2963" s="61"/>
      <c r="AX2963" s="61"/>
      <c r="AY2963" s="61"/>
      <c r="AZ2963" s="61"/>
      <c r="BA2963" s="61"/>
    </row>
    <row r="2964" spans="39:53" x14ac:dyDescent="0.2">
      <c r="AM2964" s="61"/>
      <c r="AN2964" s="61"/>
      <c r="AO2964" s="171"/>
      <c r="AP2964" s="61"/>
      <c r="AQ2964" s="61"/>
      <c r="AR2964" s="61"/>
      <c r="AS2964" s="61"/>
      <c r="AT2964" s="61"/>
      <c r="AU2964" s="61"/>
      <c r="AV2964" s="61"/>
      <c r="AW2964" s="61"/>
      <c r="AX2964" s="61"/>
      <c r="AY2964" s="61"/>
      <c r="AZ2964" s="61"/>
      <c r="BA2964" s="61"/>
    </row>
    <row r="2965" spans="39:53" x14ac:dyDescent="0.2">
      <c r="AM2965" s="61"/>
      <c r="AN2965" s="61"/>
      <c r="AO2965" s="171"/>
      <c r="AP2965" s="61"/>
      <c r="AQ2965" s="61"/>
      <c r="AR2965" s="61"/>
      <c r="AS2965" s="61"/>
      <c r="AT2965" s="61"/>
      <c r="AU2965" s="61"/>
      <c r="AV2965" s="61"/>
      <c r="AW2965" s="61"/>
      <c r="AX2965" s="61"/>
      <c r="AY2965" s="61"/>
      <c r="AZ2965" s="61"/>
      <c r="BA2965" s="61"/>
    </row>
    <row r="2966" spans="39:53" x14ac:dyDescent="0.2">
      <c r="AM2966" s="61"/>
      <c r="AN2966" s="61"/>
      <c r="AO2966" s="171"/>
      <c r="AP2966" s="61"/>
      <c r="AQ2966" s="61"/>
      <c r="AR2966" s="61"/>
      <c r="AS2966" s="61"/>
      <c r="AT2966" s="61"/>
      <c r="AU2966" s="61"/>
      <c r="AV2966" s="61"/>
      <c r="AW2966" s="61"/>
      <c r="AX2966" s="61"/>
      <c r="AY2966" s="61"/>
      <c r="AZ2966" s="61"/>
      <c r="BA2966" s="61"/>
    </row>
    <row r="2967" spans="39:53" x14ac:dyDescent="0.2">
      <c r="AM2967" s="61"/>
      <c r="AN2967" s="61"/>
      <c r="AO2967" s="171"/>
      <c r="AP2967" s="61"/>
      <c r="AQ2967" s="61"/>
      <c r="AR2967" s="61"/>
      <c r="AS2967" s="61"/>
      <c r="AT2967" s="61"/>
      <c r="AU2967" s="61"/>
      <c r="AV2967" s="61"/>
      <c r="AW2967" s="61"/>
      <c r="AX2967" s="61"/>
      <c r="AY2967" s="61"/>
      <c r="AZ2967" s="61"/>
      <c r="BA2967" s="61"/>
    </row>
    <row r="2968" spans="39:53" x14ac:dyDescent="0.2">
      <c r="AM2968" s="61"/>
      <c r="AN2968" s="61"/>
      <c r="AO2968" s="171"/>
      <c r="AP2968" s="61"/>
      <c r="AQ2968" s="61"/>
      <c r="AR2968" s="61"/>
      <c r="AS2968" s="61"/>
      <c r="AT2968" s="61"/>
      <c r="AU2968" s="61"/>
      <c r="AV2968" s="61"/>
      <c r="AW2968" s="61"/>
      <c r="AX2968" s="61"/>
      <c r="AY2968" s="61"/>
      <c r="AZ2968" s="61"/>
      <c r="BA2968" s="61"/>
    </row>
    <row r="2969" spans="39:53" x14ac:dyDescent="0.2">
      <c r="AM2969" s="61"/>
      <c r="AN2969" s="61"/>
      <c r="AO2969" s="171"/>
      <c r="AP2969" s="61"/>
      <c r="AQ2969" s="61"/>
      <c r="AR2969" s="61"/>
      <c r="AS2969" s="61"/>
      <c r="AT2969" s="61"/>
      <c r="AU2969" s="61"/>
      <c r="AV2969" s="61"/>
      <c r="AW2969" s="61"/>
      <c r="AX2969" s="61"/>
      <c r="AY2969" s="61"/>
      <c r="AZ2969" s="61"/>
      <c r="BA2969" s="61"/>
    </row>
    <row r="2970" spans="39:53" x14ac:dyDescent="0.2">
      <c r="AM2970" s="61"/>
      <c r="AN2970" s="61"/>
      <c r="AO2970" s="171"/>
      <c r="AP2970" s="61"/>
      <c r="AQ2970" s="61"/>
      <c r="AR2970" s="61"/>
      <c r="AS2970" s="61"/>
      <c r="AT2970" s="61"/>
      <c r="AU2970" s="61"/>
      <c r="AV2970" s="61"/>
      <c r="AW2970" s="61"/>
      <c r="AX2970" s="61"/>
      <c r="AY2970" s="61"/>
      <c r="AZ2970" s="61"/>
      <c r="BA2970" s="61"/>
    </row>
    <row r="2971" spans="39:53" x14ac:dyDescent="0.2">
      <c r="AM2971" s="61"/>
      <c r="AN2971" s="61"/>
      <c r="AO2971" s="171"/>
      <c r="AP2971" s="61"/>
      <c r="AQ2971" s="61"/>
      <c r="AR2971" s="61"/>
      <c r="AS2971" s="61"/>
      <c r="AT2971" s="61"/>
      <c r="AU2971" s="61"/>
      <c r="AV2971" s="61"/>
      <c r="AW2971" s="61"/>
      <c r="AX2971" s="61"/>
      <c r="AY2971" s="61"/>
      <c r="AZ2971" s="61"/>
      <c r="BA2971" s="61"/>
    </row>
    <row r="2972" spans="39:53" x14ac:dyDescent="0.2">
      <c r="AM2972" s="61"/>
      <c r="AN2972" s="61"/>
      <c r="AO2972" s="171"/>
      <c r="AP2972" s="61"/>
      <c r="AQ2972" s="61"/>
      <c r="AR2972" s="61"/>
      <c r="AS2972" s="61"/>
      <c r="AT2972" s="61"/>
      <c r="AU2972" s="61"/>
      <c r="AV2972" s="61"/>
      <c r="AW2972" s="61"/>
      <c r="AX2972" s="61"/>
      <c r="AY2972" s="61"/>
      <c r="AZ2972" s="61"/>
      <c r="BA2972" s="61"/>
    </row>
    <row r="2973" spans="39:53" x14ac:dyDescent="0.2">
      <c r="AM2973" s="61"/>
      <c r="AN2973" s="61"/>
      <c r="AO2973" s="171"/>
      <c r="AP2973" s="61"/>
      <c r="AQ2973" s="61"/>
      <c r="AR2973" s="61"/>
      <c r="AS2973" s="61"/>
      <c r="AT2973" s="61"/>
      <c r="AU2973" s="61"/>
      <c r="AV2973" s="61"/>
      <c r="AW2973" s="61"/>
      <c r="AX2973" s="61"/>
      <c r="AY2973" s="61"/>
      <c r="AZ2973" s="61"/>
      <c r="BA2973" s="61"/>
    </row>
    <row r="2974" spans="39:53" x14ac:dyDescent="0.2">
      <c r="AM2974" s="61"/>
      <c r="AN2974" s="61"/>
      <c r="AO2974" s="171"/>
      <c r="AP2974" s="61"/>
      <c r="AQ2974" s="61"/>
      <c r="AR2974" s="61"/>
      <c r="AS2974" s="61"/>
      <c r="AT2974" s="61"/>
      <c r="AU2974" s="61"/>
      <c r="AV2974" s="61"/>
      <c r="AW2974" s="61"/>
      <c r="AX2974" s="61"/>
      <c r="AY2974" s="61"/>
      <c r="AZ2974" s="61"/>
      <c r="BA2974" s="61"/>
    </row>
    <row r="2975" spans="39:53" x14ac:dyDescent="0.2">
      <c r="AM2975" s="61"/>
      <c r="AN2975" s="61"/>
      <c r="AO2975" s="171"/>
      <c r="AP2975" s="61"/>
      <c r="AQ2975" s="61"/>
      <c r="AR2975" s="61"/>
      <c r="AS2975" s="61"/>
      <c r="AT2975" s="61"/>
      <c r="AU2975" s="61"/>
      <c r="AV2975" s="61"/>
      <c r="AW2975" s="61"/>
      <c r="AX2975" s="61"/>
      <c r="AY2975" s="61"/>
      <c r="AZ2975" s="61"/>
      <c r="BA2975" s="61"/>
    </row>
    <row r="2976" spans="39:53" x14ac:dyDescent="0.2">
      <c r="AM2976" s="61"/>
      <c r="AN2976" s="61"/>
      <c r="AO2976" s="171"/>
      <c r="AP2976" s="61"/>
      <c r="AQ2976" s="61"/>
      <c r="AR2976" s="61"/>
      <c r="AS2976" s="61"/>
      <c r="AT2976" s="61"/>
      <c r="AU2976" s="61"/>
      <c r="AV2976" s="61"/>
      <c r="AW2976" s="61"/>
      <c r="AX2976" s="61"/>
      <c r="AY2976" s="61"/>
      <c r="AZ2976" s="61"/>
      <c r="BA2976" s="61"/>
    </row>
    <row r="2977" spans="39:53" x14ac:dyDescent="0.2">
      <c r="AM2977" s="61"/>
      <c r="AN2977" s="61"/>
      <c r="AO2977" s="171"/>
      <c r="AP2977" s="61"/>
      <c r="AQ2977" s="61"/>
      <c r="AR2977" s="61"/>
      <c r="AS2977" s="61"/>
      <c r="AT2977" s="61"/>
      <c r="AU2977" s="61"/>
      <c r="AV2977" s="61"/>
      <c r="AW2977" s="61"/>
      <c r="AX2977" s="61"/>
      <c r="AY2977" s="61"/>
      <c r="AZ2977" s="61"/>
      <c r="BA2977" s="61"/>
    </row>
    <row r="2978" spans="39:53" x14ac:dyDescent="0.2">
      <c r="AM2978" s="61"/>
      <c r="AN2978" s="61"/>
      <c r="AO2978" s="171"/>
      <c r="AP2978" s="61"/>
      <c r="AQ2978" s="61"/>
      <c r="AR2978" s="61"/>
      <c r="AS2978" s="61"/>
      <c r="AT2978" s="61"/>
      <c r="AU2978" s="61"/>
      <c r="AV2978" s="61"/>
      <c r="AW2978" s="61"/>
      <c r="AX2978" s="61"/>
      <c r="AY2978" s="61"/>
      <c r="AZ2978" s="61"/>
      <c r="BA2978" s="61"/>
    </row>
    <row r="2979" spans="39:53" x14ac:dyDescent="0.2">
      <c r="AM2979" s="61"/>
      <c r="AN2979" s="61"/>
      <c r="AO2979" s="171"/>
      <c r="AP2979" s="61"/>
      <c r="AQ2979" s="61"/>
      <c r="AR2979" s="61"/>
      <c r="AS2979" s="61"/>
      <c r="AT2979" s="61"/>
      <c r="AU2979" s="61"/>
      <c r="AV2979" s="61"/>
      <c r="AW2979" s="61"/>
      <c r="AX2979" s="61"/>
      <c r="AY2979" s="61"/>
      <c r="AZ2979" s="61"/>
      <c r="BA2979" s="61"/>
    </row>
    <row r="2980" spans="39:53" x14ac:dyDescent="0.2">
      <c r="AM2980" s="61"/>
      <c r="AN2980" s="61"/>
      <c r="AO2980" s="171"/>
      <c r="AP2980" s="61"/>
      <c r="AQ2980" s="61"/>
      <c r="AR2980" s="61"/>
      <c r="AS2980" s="61"/>
      <c r="AT2980" s="61"/>
      <c r="AU2980" s="61"/>
      <c r="AV2980" s="61"/>
      <c r="AW2980" s="61"/>
      <c r="AX2980" s="61"/>
      <c r="AY2980" s="61"/>
      <c r="AZ2980" s="61"/>
      <c r="BA2980" s="61"/>
    </row>
    <row r="2981" spans="39:53" x14ac:dyDescent="0.2">
      <c r="AM2981" s="61"/>
      <c r="AN2981" s="61"/>
      <c r="AO2981" s="171"/>
      <c r="AP2981" s="61"/>
      <c r="AQ2981" s="61"/>
      <c r="AR2981" s="61"/>
      <c r="AS2981" s="61"/>
      <c r="AT2981" s="61"/>
      <c r="AU2981" s="61"/>
      <c r="AV2981" s="61"/>
      <c r="AW2981" s="61"/>
      <c r="AX2981" s="61"/>
      <c r="AY2981" s="61"/>
      <c r="AZ2981" s="61"/>
      <c r="BA2981" s="61"/>
    </row>
    <row r="2982" spans="39:53" x14ac:dyDescent="0.2">
      <c r="AM2982" s="61"/>
      <c r="AN2982" s="61"/>
      <c r="AO2982" s="171"/>
      <c r="AP2982" s="61"/>
      <c r="AQ2982" s="61"/>
      <c r="AR2982" s="61"/>
      <c r="AS2982" s="61"/>
      <c r="AT2982" s="61"/>
      <c r="AU2982" s="61"/>
      <c r="AV2982" s="61"/>
      <c r="AW2982" s="61"/>
      <c r="AX2982" s="61"/>
      <c r="AY2982" s="61"/>
      <c r="AZ2982" s="61"/>
      <c r="BA2982" s="61"/>
    </row>
    <row r="2983" spans="39:53" x14ac:dyDescent="0.2">
      <c r="AM2983" s="61"/>
      <c r="AN2983" s="61"/>
      <c r="AO2983" s="171"/>
      <c r="AP2983" s="61"/>
      <c r="AQ2983" s="61"/>
      <c r="AR2983" s="61"/>
      <c r="AS2983" s="61"/>
      <c r="AT2983" s="61"/>
      <c r="AU2983" s="61"/>
      <c r="AV2983" s="61"/>
      <c r="AW2983" s="61"/>
      <c r="AX2983" s="61"/>
      <c r="AY2983" s="61"/>
      <c r="AZ2983" s="61"/>
      <c r="BA2983" s="61"/>
    </row>
    <row r="2984" spans="39:53" x14ac:dyDescent="0.2">
      <c r="AM2984" s="61"/>
      <c r="AN2984" s="61"/>
      <c r="AO2984" s="171"/>
      <c r="AP2984" s="61"/>
      <c r="AQ2984" s="61"/>
      <c r="AR2984" s="61"/>
      <c r="AS2984" s="61"/>
      <c r="AT2984" s="61"/>
      <c r="AU2984" s="61"/>
      <c r="AV2984" s="61"/>
      <c r="AW2984" s="61"/>
      <c r="AX2984" s="61"/>
      <c r="AY2984" s="61"/>
      <c r="AZ2984" s="61"/>
      <c r="BA2984" s="61"/>
    </row>
    <row r="2985" spans="39:53" x14ac:dyDescent="0.2">
      <c r="AM2985" s="61"/>
      <c r="AN2985" s="61"/>
      <c r="AO2985" s="171"/>
      <c r="AP2985" s="61"/>
      <c r="AQ2985" s="61"/>
      <c r="AR2985" s="61"/>
      <c r="AS2985" s="61"/>
      <c r="AT2985" s="61"/>
      <c r="AU2985" s="61"/>
      <c r="AV2985" s="61"/>
      <c r="AW2985" s="61"/>
      <c r="AX2985" s="61"/>
      <c r="AY2985" s="61"/>
      <c r="AZ2985" s="61"/>
      <c r="BA2985" s="61"/>
    </row>
    <row r="2986" spans="39:53" x14ac:dyDescent="0.2">
      <c r="AM2986" s="61"/>
      <c r="AN2986" s="61"/>
      <c r="AO2986" s="171"/>
      <c r="AP2986" s="61"/>
      <c r="AQ2986" s="61"/>
      <c r="AR2986" s="61"/>
      <c r="AS2986" s="61"/>
      <c r="AT2986" s="61"/>
      <c r="AU2986" s="61"/>
      <c r="AV2986" s="61"/>
      <c r="AW2986" s="61"/>
      <c r="AX2986" s="61"/>
      <c r="AY2986" s="61"/>
      <c r="AZ2986" s="61"/>
      <c r="BA2986" s="61"/>
    </row>
    <row r="2987" spans="39:53" x14ac:dyDescent="0.2">
      <c r="AM2987" s="61"/>
      <c r="AN2987" s="61"/>
      <c r="AO2987" s="171"/>
      <c r="AP2987" s="61"/>
      <c r="AQ2987" s="61"/>
      <c r="AR2987" s="61"/>
      <c r="AS2987" s="61"/>
      <c r="AT2987" s="61"/>
      <c r="AU2987" s="61"/>
      <c r="AV2987" s="61"/>
      <c r="AW2987" s="61"/>
      <c r="AX2987" s="61"/>
      <c r="AY2987" s="61"/>
      <c r="AZ2987" s="61"/>
      <c r="BA2987" s="61"/>
    </row>
    <row r="2988" spans="39:53" x14ac:dyDescent="0.2">
      <c r="AM2988" s="61"/>
      <c r="AN2988" s="61"/>
      <c r="AO2988" s="171"/>
      <c r="AP2988" s="61"/>
      <c r="AQ2988" s="61"/>
      <c r="AR2988" s="61"/>
      <c r="AS2988" s="61"/>
      <c r="AT2988" s="61"/>
      <c r="AU2988" s="61"/>
      <c r="AV2988" s="61"/>
      <c r="AW2988" s="61"/>
      <c r="AX2988" s="61"/>
      <c r="AY2988" s="61"/>
      <c r="AZ2988" s="61"/>
      <c r="BA2988" s="61"/>
    </row>
    <row r="2989" spans="39:53" x14ac:dyDescent="0.2">
      <c r="AM2989" s="61"/>
      <c r="AN2989" s="61"/>
      <c r="AO2989" s="171"/>
      <c r="AP2989" s="61"/>
      <c r="AQ2989" s="61"/>
      <c r="AR2989" s="61"/>
      <c r="AS2989" s="61"/>
      <c r="AT2989" s="61"/>
      <c r="AU2989" s="61"/>
      <c r="AV2989" s="61"/>
      <c r="AW2989" s="61"/>
      <c r="AX2989" s="61"/>
      <c r="AY2989" s="61"/>
      <c r="AZ2989" s="61"/>
      <c r="BA2989" s="61"/>
    </row>
    <row r="2990" spans="39:53" x14ac:dyDescent="0.2">
      <c r="AM2990" s="61"/>
      <c r="AN2990" s="61"/>
      <c r="AO2990" s="171"/>
      <c r="AP2990" s="61"/>
      <c r="AQ2990" s="61"/>
      <c r="AR2990" s="61"/>
      <c r="AS2990" s="61"/>
      <c r="AT2990" s="61"/>
      <c r="AU2990" s="61"/>
      <c r="AV2990" s="61"/>
      <c r="AW2990" s="61"/>
      <c r="AX2990" s="61"/>
      <c r="AY2990" s="61"/>
      <c r="AZ2990" s="61"/>
      <c r="BA2990" s="61"/>
    </row>
    <row r="2991" spans="39:53" x14ac:dyDescent="0.2">
      <c r="AM2991" s="61"/>
      <c r="AN2991" s="61"/>
      <c r="AO2991" s="171"/>
      <c r="AP2991" s="61"/>
      <c r="AQ2991" s="61"/>
      <c r="AR2991" s="61"/>
      <c r="AS2991" s="61"/>
      <c r="AT2991" s="61"/>
      <c r="AU2991" s="61"/>
      <c r="AV2991" s="61"/>
      <c r="AW2991" s="61"/>
      <c r="AX2991" s="61"/>
      <c r="AY2991" s="61"/>
      <c r="AZ2991" s="61"/>
      <c r="BA2991" s="61"/>
    </row>
    <row r="2992" spans="39:53" x14ac:dyDescent="0.2">
      <c r="AM2992" s="61"/>
      <c r="AN2992" s="61"/>
      <c r="AO2992" s="171"/>
      <c r="AP2992" s="61"/>
      <c r="AQ2992" s="61"/>
      <c r="AR2992" s="61"/>
      <c r="AS2992" s="61"/>
      <c r="AT2992" s="61"/>
      <c r="AU2992" s="61"/>
      <c r="AV2992" s="61"/>
      <c r="AW2992" s="61"/>
      <c r="AX2992" s="61"/>
      <c r="AY2992" s="61"/>
      <c r="AZ2992" s="61"/>
      <c r="BA2992" s="61"/>
    </row>
    <row r="2993" spans="39:53" x14ac:dyDescent="0.2">
      <c r="AM2993" s="61"/>
      <c r="AN2993" s="61"/>
      <c r="AO2993" s="171"/>
      <c r="AP2993" s="61"/>
      <c r="AQ2993" s="61"/>
      <c r="AR2993" s="61"/>
      <c r="AS2993" s="61"/>
      <c r="AT2993" s="61"/>
      <c r="AU2993" s="61"/>
      <c r="AV2993" s="61"/>
      <c r="AW2993" s="61"/>
      <c r="AX2993" s="61"/>
      <c r="AY2993" s="61"/>
      <c r="AZ2993" s="61"/>
      <c r="BA2993" s="61"/>
    </row>
    <row r="2994" spans="39:53" x14ac:dyDescent="0.2">
      <c r="AM2994" s="61"/>
      <c r="AN2994" s="61"/>
      <c r="AO2994" s="171"/>
      <c r="AP2994" s="61"/>
      <c r="AQ2994" s="61"/>
      <c r="AR2994" s="61"/>
      <c r="AS2994" s="61"/>
      <c r="AT2994" s="61"/>
      <c r="AU2994" s="61"/>
      <c r="AV2994" s="61"/>
      <c r="AW2994" s="61"/>
      <c r="AX2994" s="61"/>
      <c r="AY2994" s="61"/>
      <c r="AZ2994" s="61"/>
      <c r="BA2994" s="61"/>
    </row>
    <row r="2995" spans="39:53" x14ac:dyDescent="0.2">
      <c r="AM2995" s="61"/>
      <c r="AN2995" s="61"/>
      <c r="AO2995" s="171"/>
      <c r="AP2995" s="61"/>
      <c r="AQ2995" s="61"/>
      <c r="AR2995" s="61"/>
      <c r="AS2995" s="61"/>
      <c r="AT2995" s="61"/>
      <c r="AU2995" s="61"/>
      <c r="AV2995" s="61"/>
      <c r="AW2995" s="61"/>
      <c r="AX2995" s="61"/>
      <c r="AY2995" s="61"/>
      <c r="AZ2995" s="61"/>
      <c r="BA2995" s="61"/>
    </row>
    <row r="2996" spans="39:53" x14ac:dyDescent="0.2">
      <c r="AM2996" s="61"/>
      <c r="AN2996" s="61"/>
      <c r="AO2996" s="171"/>
      <c r="AP2996" s="61"/>
      <c r="AQ2996" s="61"/>
      <c r="AR2996" s="61"/>
      <c r="AS2996" s="61"/>
      <c r="AT2996" s="61"/>
      <c r="AU2996" s="61"/>
      <c r="AV2996" s="61"/>
      <c r="AW2996" s="61"/>
      <c r="AX2996" s="61"/>
      <c r="AY2996" s="61"/>
      <c r="AZ2996" s="61"/>
      <c r="BA2996" s="61"/>
    </row>
    <row r="2997" spans="39:53" x14ac:dyDescent="0.2">
      <c r="AM2997" s="61"/>
      <c r="AN2997" s="61"/>
      <c r="AO2997" s="171"/>
      <c r="AP2997" s="61"/>
      <c r="AQ2997" s="61"/>
      <c r="AR2997" s="61"/>
      <c r="AS2997" s="61"/>
      <c r="AT2997" s="61"/>
      <c r="AU2997" s="61"/>
      <c r="AV2997" s="61"/>
      <c r="AW2997" s="61"/>
      <c r="AX2997" s="61"/>
      <c r="AY2997" s="61"/>
      <c r="AZ2997" s="61"/>
      <c r="BA2997" s="61"/>
    </row>
    <row r="2998" spans="39:53" x14ac:dyDescent="0.2">
      <c r="AM2998" s="61"/>
      <c r="AN2998" s="61"/>
      <c r="AO2998" s="171"/>
      <c r="AP2998" s="61"/>
      <c r="AQ2998" s="61"/>
      <c r="AR2998" s="61"/>
      <c r="AS2998" s="61"/>
      <c r="AT2998" s="61"/>
      <c r="AU2998" s="61"/>
      <c r="AV2998" s="61"/>
      <c r="AW2998" s="61"/>
      <c r="AX2998" s="61"/>
      <c r="AY2998" s="61"/>
      <c r="AZ2998" s="61"/>
      <c r="BA2998" s="61"/>
    </row>
    <row r="2999" spans="39:53" x14ac:dyDescent="0.2">
      <c r="AM2999" s="61"/>
      <c r="AN2999" s="61"/>
      <c r="AO2999" s="171"/>
      <c r="AP2999" s="61"/>
      <c r="AQ2999" s="61"/>
      <c r="AR2999" s="61"/>
      <c r="AS2999" s="61"/>
      <c r="AT2999" s="61"/>
      <c r="AU2999" s="61"/>
      <c r="AV2999" s="61"/>
      <c r="AW2999" s="61"/>
      <c r="AX2999" s="61"/>
      <c r="AY2999" s="61"/>
      <c r="AZ2999" s="61"/>
      <c r="BA2999" s="61"/>
    </row>
    <row r="3000" spans="39:53" x14ac:dyDescent="0.2">
      <c r="AM3000" s="61"/>
      <c r="AN3000" s="61"/>
      <c r="AO3000" s="171"/>
      <c r="AP3000" s="61"/>
      <c r="AQ3000" s="61"/>
      <c r="AR3000" s="61"/>
      <c r="AS3000" s="61"/>
      <c r="AT3000" s="61"/>
      <c r="AU3000" s="61"/>
      <c r="AV3000" s="61"/>
      <c r="AW3000" s="61"/>
      <c r="AX3000" s="61"/>
      <c r="AY3000" s="61"/>
      <c r="AZ3000" s="61"/>
      <c r="BA3000" s="61"/>
    </row>
    <row r="3001" spans="39:53" x14ac:dyDescent="0.2">
      <c r="AM3001" s="61"/>
      <c r="AN3001" s="61"/>
      <c r="AO3001" s="171"/>
      <c r="AP3001" s="61"/>
      <c r="AQ3001" s="61"/>
      <c r="AR3001" s="61"/>
      <c r="AS3001" s="61"/>
      <c r="AT3001" s="61"/>
      <c r="AU3001" s="61"/>
      <c r="AV3001" s="61"/>
      <c r="AW3001" s="61"/>
      <c r="AX3001" s="61"/>
      <c r="AY3001" s="61"/>
      <c r="AZ3001" s="61"/>
      <c r="BA3001" s="61"/>
    </row>
    <row r="3002" spans="39:53" x14ac:dyDescent="0.2">
      <c r="AM3002" s="61"/>
      <c r="AN3002" s="61"/>
      <c r="AO3002" s="171"/>
      <c r="AP3002" s="61"/>
      <c r="AQ3002" s="61"/>
      <c r="AR3002" s="61"/>
      <c r="AS3002" s="61"/>
      <c r="AT3002" s="61"/>
      <c r="AU3002" s="61"/>
      <c r="AV3002" s="61"/>
      <c r="AW3002" s="61"/>
      <c r="AX3002" s="61"/>
      <c r="AY3002" s="61"/>
      <c r="AZ3002" s="61"/>
      <c r="BA3002" s="61"/>
    </row>
    <row r="3003" spans="39:53" x14ac:dyDescent="0.2">
      <c r="AM3003" s="61"/>
      <c r="AN3003" s="61"/>
      <c r="AO3003" s="171"/>
      <c r="AP3003" s="61"/>
      <c r="AQ3003" s="61"/>
      <c r="AR3003" s="61"/>
      <c r="AS3003" s="61"/>
      <c r="AT3003" s="61"/>
      <c r="AU3003" s="61"/>
      <c r="AV3003" s="61"/>
      <c r="AW3003" s="61"/>
      <c r="AX3003" s="61"/>
      <c r="AY3003" s="61"/>
      <c r="AZ3003" s="61"/>
      <c r="BA3003" s="61"/>
    </row>
    <row r="3004" spans="39:53" x14ac:dyDescent="0.2">
      <c r="AM3004" s="61"/>
      <c r="AN3004" s="61"/>
      <c r="AO3004" s="171"/>
      <c r="AP3004" s="61"/>
      <c r="AQ3004" s="61"/>
      <c r="AR3004" s="61"/>
      <c r="AS3004" s="61"/>
      <c r="AT3004" s="61"/>
      <c r="AU3004" s="61"/>
      <c r="AV3004" s="61"/>
      <c r="AW3004" s="61"/>
      <c r="AX3004" s="61"/>
      <c r="AY3004" s="61"/>
      <c r="AZ3004" s="61"/>
      <c r="BA3004" s="61"/>
    </row>
    <row r="3005" spans="39:53" x14ac:dyDescent="0.2">
      <c r="AM3005" s="61"/>
      <c r="AN3005" s="61"/>
      <c r="AO3005" s="171"/>
      <c r="AP3005" s="61"/>
      <c r="AQ3005" s="61"/>
      <c r="AR3005" s="61"/>
      <c r="AS3005" s="61"/>
      <c r="AT3005" s="61"/>
      <c r="AU3005" s="61"/>
      <c r="AV3005" s="61"/>
      <c r="AW3005" s="61"/>
      <c r="AX3005" s="61"/>
      <c r="AY3005" s="61"/>
      <c r="AZ3005" s="61"/>
      <c r="BA3005" s="61"/>
    </row>
    <row r="3006" spans="39:53" x14ac:dyDescent="0.2">
      <c r="AM3006" s="61"/>
      <c r="AN3006" s="61"/>
      <c r="AO3006" s="171"/>
      <c r="AP3006" s="61"/>
      <c r="AQ3006" s="61"/>
      <c r="AR3006" s="61"/>
      <c r="AS3006" s="61"/>
      <c r="AT3006" s="61"/>
      <c r="AU3006" s="61"/>
      <c r="AV3006" s="61"/>
      <c r="AW3006" s="61"/>
      <c r="AX3006" s="61"/>
      <c r="AY3006" s="61"/>
      <c r="AZ3006" s="61"/>
      <c r="BA3006" s="61"/>
    </row>
    <row r="3007" spans="39:53" x14ac:dyDescent="0.2">
      <c r="AM3007" s="61"/>
      <c r="AN3007" s="61"/>
      <c r="AO3007" s="171"/>
      <c r="AP3007" s="61"/>
      <c r="AQ3007" s="61"/>
      <c r="AR3007" s="61"/>
      <c r="AS3007" s="61"/>
      <c r="AT3007" s="61"/>
      <c r="AU3007" s="61"/>
      <c r="AV3007" s="61"/>
      <c r="AW3007" s="61"/>
      <c r="AX3007" s="61"/>
      <c r="AY3007" s="61"/>
      <c r="AZ3007" s="61"/>
      <c r="BA3007" s="61"/>
    </row>
    <row r="3008" spans="39:53" x14ac:dyDescent="0.2">
      <c r="AM3008" s="61"/>
      <c r="AN3008" s="61"/>
      <c r="AO3008" s="171"/>
      <c r="AP3008" s="61"/>
      <c r="AQ3008" s="61"/>
      <c r="AR3008" s="61"/>
      <c r="AS3008" s="61"/>
      <c r="AT3008" s="61"/>
      <c r="AU3008" s="61"/>
      <c r="AV3008" s="61"/>
      <c r="AW3008" s="61"/>
      <c r="AX3008" s="61"/>
      <c r="AY3008" s="61"/>
      <c r="AZ3008" s="61"/>
      <c r="BA3008" s="61"/>
    </row>
    <row r="3009" spans="39:53" x14ac:dyDescent="0.2">
      <c r="AM3009" s="61"/>
      <c r="AN3009" s="61"/>
      <c r="AO3009" s="171"/>
      <c r="AP3009" s="61"/>
      <c r="AQ3009" s="61"/>
      <c r="AR3009" s="61"/>
      <c r="AS3009" s="61"/>
      <c r="AT3009" s="61"/>
      <c r="AU3009" s="61"/>
      <c r="AV3009" s="61"/>
      <c r="AW3009" s="61"/>
      <c r="AX3009" s="61"/>
      <c r="AY3009" s="61"/>
      <c r="AZ3009" s="61"/>
      <c r="BA3009" s="61"/>
    </row>
    <row r="3010" spans="39:53" x14ac:dyDescent="0.2">
      <c r="AM3010" s="61"/>
      <c r="AN3010" s="61"/>
      <c r="AO3010" s="171"/>
      <c r="AP3010" s="61"/>
      <c r="AQ3010" s="61"/>
      <c r="AR3010" s="61"/>
      <c r="AS3010" s="61"/>
      <c r="AT3010" s="61"/>
      <c r="AU3010" s="61"/>
      <c r="AV3010" s="61"/>
      <c r="AW3010" s="61"/>
      <c r="AX3010" s="61"/>
      <c r="AY3010" s="61"/>
      <c r="AZ3010" s="61"/>
      <c r="BA3010" s="61"/>
    </row>
    <row r="3011" spans="39:53" x14ac:dyDescent="0.2">
      <c r="AM3011" s="61"/>
      <c r="AN3011" s="61"/>
      <c r="AO3011" s="171"/>
      <c r="AP3011" s="61"/>
      <c r="AQ3011" s="61"/>
      <c r="AR3011" s="61"/>
      <c r="AS3011" s="61"/>
      <c r="AT3011" s="61"/>
      <c r="AU3011" s="61"/>
      <c r="AV3011" s="61"/>
      <c r="AW3011" s="61"/>
      <c r="AX3011" s="61"/>
      <c r="AY3011" s="61"/>
      <c r="AZ3011" s="61"/>
      <c r="BA3011" s="61"/>
    </row>
    <row r="3012" spans="39:53" x14ac:dyDescent="0.2">
      <c r="AM3012" s="61"/>
      <c r="AN3012" s="61"/>
      <c r="AO3012" s="171"/>
      <c r="AP3012" s="61"/>
      <c r="AQ3012" s="61"/>
      <c r="AR3012" s="61"/>
      <c r="AS3012" s="61"/>
      <c r="AT3012" s="61"/>
      <c r="AU3012" s="61"/>
      <c r="AV3012" s="61"/>
      <c r="AW3012" s="61"/>
      <c r="AX3012" s="61"/>
      <c r="AY3012" s="61"/>
      <c r="AZ3012" s="61"/>
      <c r="BA3012" s="61"/>
    </row>
    <row r="3013" spans="39:53" x14ac:dyDescent="0.2">
      <c r="AM3013" s="61"/>
      <c r="AN3013" s="61"/>
      <c r="AO3013" s="171"/>
      <c r="AP3013" s="61"/>
      <c r="AQ3013" s="61"/>
      <c r="AR3013" s="61"/>
      <c r="AS3013" s="61"/>
      <c r="AT3013" s="61"/>
      <c r="AU3013" s="61"/>
      <c r="AV3013" s="61"/>
      <c r="AW3013" s="61"/>
      <c r="AX3013" s="61"/>
      <c r="AY3013" s="61"/>
      <c r="AZ3013" s="61"/>
      <c r="BA3013" s="61"/>
    </row>
    <row r="3014" spans="39:53" x14ac:dyDescent="0.2">
      <c r="AM3014" s="61"/>
      <c r="AN3014" s="61"/>
      <c r="AO3014" s="171"/>
      <c r="AP3014" s="61"/>
      <c r="AQ3014" s="61"/>
      <c r="AR3014" s="61"/>
      <c r="AS3014" s="61"/>
      <c r="AT3014" s="61"/>
      <c r="AU3014" s="61"/>
      <c r="AV3014" s="61"/>
      <c r="AW3014" s="61"/>
      <c r="AX3014" s="61"/>
      <c r="AY3014" s="61"/>
      <c r="AZ3014" s="61"/>
      <c r="BA3014" s="61"/>
    </row>
    <row r="3015" spans="39:53" x14ac:dyDescent="0.2">
      <c r="AM3015" s="61"/>
      <c r="AN3015" s="61"/>
      <c r="AO3015" s="171"/>
      <c r="AP3015" s="61"/>
      <c r="AQ3015" s="61"/>
      <c r="AR3015" s="61"/>
      <c r="AS3015" s="61"/>
      <c r="AT3015" s="61"/>
      <c r="AU3015" s="61"/>
      <c r="AV3015" s="61"/>
      <c r="AW3015" s="61"/>
      <c r="AX3015" s="61"/>
      <c r="AY3015" s="61"/>
      <c r="AZ3015" s="61"/>
      <c r="BA3015" s="61"/>
    </row>
    <row r="3016" spans="39:53" x14ac:dyDescent="0.2">
      <c r="AM3016" s="61"/>
      <c r="AN3016" s="61"/>
      <c r="AO3016" s="171"/>
      <c r="AP3016" s="61"/>
      <c r="AQ3016" s="61"/>
      <c r="AR3016" s="61"/>
      <c r="AS3016" s="61"/>
      <c r="AT3016" s="61"/>
      <c r="AU3016" s="61"/>
      <c r="AV3016" s="61"/>
      <c r="AW3016" s="61"/>
      <c r="AX3016" s="61"/>
      <c r="AY3016" s="61"/>
      <c r="AZ3016" s="61"/>
      <c r="BA3016" s="61"/>
    </row>
    <row r="3017" spans="39:53" x14ac:dyDescent="0.2">
      <c r="AM3017" s="61"/>
      <c r="AN3017" s="61"/>
      <c r="AO3017" s="171"/>
      <c r="AP3017" s="61"/>
      <c r="AQ3017" s="61"/>
      <c r="AR3017" s="61"/>
      <c r="AS3017" s="61"/>
      <c r="AT3017" s="61"/>
      <c r="AU3017" s="61"/>
      <c r="AV3017" s="61"/>
      <c r="AW3017" s="61"/>
      <c r="AX3017" s="61"/>
      <c r="AY3017" s="61"/>
      <c r="AZ3017" s="61"/>
      <c r="BA3017" s="61"/>
    </row>
    <row r="3018" spans="39:53" x14ac:dyDescent="0.2">
      <c r="AM3018" s="61"/>
      <c r="AN3018" s="61"/>
      <c r="AO3018" s="171"/>
      <c r="AP3018" s="61"/>
      <c r="AQ3018" s="61"/>
      <c r="AR3018" s="61"/>
      <c r="AS3018" s="61"/>
      <c r="AT3018" s="61"/>
      <c r="AU3018" s="61"/>
      <c r="AV3018" s="61"/>
      <c r="AW3018" s="61"/>
      <c r="AX3018" s="61"/>
      <c r="AY3018" s="61"/>
      <c r="AZ3018" s="61"/>
      <c r="BA3018" s="61"/>
    </row>
    <row r="3019" spans="39:53" x14ac:dyDescent="0.2">
      <c r="AM3019" s="61"/>
      <c r="AN3019" s="61"/>
      <c r="AO3019" s="171"/>
      <c r="AP3019" s="61"/>
      <c r="AQ3019" s="61"/>
      <c r="AR3019" s="61"/>
      <c r="AS3019" s="61"/>
      <c r="AT3019" s="61"/>
      <c r="AU3019" s="61"/>
      <c r="AV3019" s="61"/>
      <c r="AW3019" s="61"/>
      <c r="AX3019" s="61"/>
      <c r="AY3019" s="61"/>
      <c r="AZ3019" s="61"/>
      <c r="BA3019" s="61"/>
    </row>
    <row r="3020" spans="39:53" x14ac:dyDescent="0.2">
      <c r="AM3020" s="61"/>
      <c r="AN3020" s="61"/>
      <c r="AO3020" s="171"/>
      <c r="AP3020" s="61"/>
      <c r="AQ3020" s="61"/>
      <c r="AR3020" s="61"/>
      <c r="AS3020" s="61"/>
      <c r="AT3020" s="61"/>
      <c r="AU3020" s="61"/>
      <c r="AV3020" s="61"/>
      <c r="AW3020" s="61"/>
      <c r="AX3020" s="61"/>
      <c r="AY3020" s="61"/>
      <c r="AZ3020" s="61"/>
      <c r="BA3020" s="61"/>
    </row>
    <row r="3021" spans="39:53" x14ac:dyDescent="0.2">
      <c r="AM3021" s="61"/>
      <c r="AN3021" s="61"/>
      <c r="AO3021" s="171"/>
      <c r="AP3021" s="61"/>
      <c r="AQ3021" s="61"/>
      <c r="AR3021" s="61"/>
      <c r="AS3021" s="61"/>
      <c r="AT3021" s="61"/>
      <c r="AU3021" s="61"/>
      <c r="AV3021" s="61"/>
      <c r="AW3021" s="61"/>
      <c r="AX3021" s="61"/>
      <c r="AY3021" s="61"/>
      <c r="AZ3021" s="61"/>
      <c r="BA3021" s="61"/>
    </row>
    <row r="3022" spans="39:53" x14ac:dyDescent="0.2">
      <c r="AM3022" s="61"/>
      <c r="AN3022" s="61"/>
      <c r="AO3022" s="171"/>
      <c r="AP3022" s="61"/>
      <c r="AQ3022" s="61"/>
      <c r="AR3022" s="61"/>
      <c r="AS3022" s="61"/>
      <c r="AT3022" s="61"/>
      <c r="AU3022" s="61"/>
      <c r="AV3022" s="61"/>
      <c r="AW3022" s="61"/>
      <c r="AX3022" s="61"/>
      <c r="AY3022" s="61"/>
      <c r="AZ3022" s="61"/>
      <c r="BA3022" s="61"/>
    </row>
    <row r="3023" spans="39:53" x14ac:dyDescent="0.2">
      <c r="AM3023" s="61"/>
      <c r="AN3023" s="61"/>
      <c r="AO3023" s="171"/>
      <c r="AP3023" s="61"/>
      <c r="AQ3023" s="61"/>
      <c r="AR3023" s="61"/>
      <c r="AS3023" s="61"/>
      <c r="AT3023" s="61"/>
      <c r="AU3023" s="61"/>
      <c r="AV3023" s="61"/>
      <c r="AW3023" s="61"/>
      <c r="AX3023" s="61"/>
      <c r="AY3023" s="61"/>
      <c r="AZ3023" s="61"/>
      <c r="BA3023" s="61"/>
    </row>
    <row r="3024" spans="39:53" x14ac:dyDescent="0.2">
      <c r="AM3024" s="61"/>
      <c r="AN3024" s="61"/>
      <c r="AO3024" s="171"/>
      <c r="AP3024" s="61"/>
      <c r="AQ3024" s="61"/>
      <c r="AR3024" s="61"/>
      <c r="AS3024" s="61"/>
      <c r="AT3024" s="61"/>
      <c r="AU3024" s="61"/>
      <c r="AV3024" s="61"/>
      <c r="AW3024" s="61"/>
      <c r="AX3024" s="61"/>
      <c r="AY3024" s="61"/>
      <c r="AZ3024" s="61"/>
      <c r="BA3024" s="61"/>
    </row>
    <row r="3025" spans="39:53" x14ac:dyDescent="0.2">
      <c r="AM3025" s="61"/>
      <c r="AN3025" s="61"/>
      <c r="AO3025" s="171"/>
      <c r="AP3025" s="61"/>
      <c r="AQ3025" s="61"/>
      <c r="AR3025" s="61"/>
      <c r="AS3025" s="61"/>
      <c r="AT3025" s="61"/>
      <c r="AU3025" s="61"/>
      <c r="AV3025" s="61"/>
      <c r="AW3025" s="61"/>
      <c r="AX3025" s="61"/>
      <c r="AY3025" s="61"/>
      <c r="AZ3025" s="61"/>
      <c r="BA3025" s="61"/>
    </row>
    <row r="3026" spans="39:53" x14ac:dyDescent="0.2">
      <c r="AM3026" s="61"/>
      <c r="AN3026" s="61"/>
      <c r="AO3026" s="171"/>
      <c r="AP3026" s="61"/>
      <c r="AQ3026" s="61"/>
      <c r="AR3026" s="61"/>
      <c r="AS3026" s="61"/>
      <c r="AT3026" s="61"/>
      <c r="AU3026" s="61"/>
      <c r="AV3026" s="61"/>
      <c r="AW3026" s="61"/>
      <c r="AX3026" s="61"/>
      <c r="AY3026" s="61"/>
      <c r="AZ3026" s="61"/>
      <c r="BA3026" s="61"/>
    </row>
    <row r="3027" spans="39:53" x14ac:dyDescent="0.2">
      <c r="AM3027" s="61"/>
      <c r="AN3027" s="61"/>
      <c r="AO3027" s="171"/>
      <c r="AP3027" s="61"/>
      <c r="AQ3027" s="61"/>
      <c r="AR3027" s="61"/>
      <c r="AS3027" s="61"/>
      <c r="AT3027" s="61"/>
      <c r="AU3027" s="61"/>
      <c r="AV3027" s="61"/>
      <c r="AW3027" s="61"/>
      <c r="AX3027" s="61"/>
      <c r="AY3027" s="61"/>
      <c r="AZ3027" s="61"/>
      <c r="BA3027" s="61"/>
    </row>
    <row r="3028" spans="39:53" x14ac:dyDescent="0.2">
      <c r="AM3028" s="61"/>
      <c r="AN3028" s="61"/>
      <c r="AO3028" s="171"/>
      <c r="AP3028" s="61"/>
      <c r="AQ3028" s="61"/>
      <c r="AR3028" s="61"/>
      <c r="AS3028" s="61"/>
      <c r="AT3028" s="61"/>
      <c r="AU3028" s="61"/>
      <c r="AV3028" s="61"/>
      <c r="AW3028" s="61"/>
      <c r="AX3028" s="61"/>
      <c r="AY3028" s="61"/>
      <c r="AZ3028" s="61"/>
      <c r="BA3028" s="61"/>
    </row>
    <row r="3029" spans="39:53" x14ac:dyDescent="0.2">
      <c r="AM3029" s="61"/>
      <c r="AN3029" s="61"/>
      <c r="AO3029" s="171"/>
      <c r="AP3029" s="61"/>
      <c r="AQ3029" s="61"/>
      <c r="AR3029" s="61"/>
      <c r="AS3029" s="61"/>
      <c r="AT3029" s="61"/>
      <c r="AU3029" s="61"/>
      <c r="AV3029" s="61"/>
      <c r="AW3029" s="61"/>
      <c r="AX3029" s="61"/>
      <c r="AY3029" s="61"/>
      <c r="AZ3029" s="61"/>
      <c r="BA3029" s="61"/>
    </row>
    <row r="3030" spans="39:53" x14ac:dyDescent="0.2">
      <c r="AM3030" s="61"/>
      <c r="AN3030" s="61"/>
      <c r="AO3030" s="171"/>
      <c r="AP3030" s="61"/>
      <c r="AQ3030" s="61"/>
      <c r="AR3030" s="61"/>
      <c r="AS3030" s="61"/>
      <c r="AT3030" s="61"/>
      <c r="AU3030" s="61"/>
      <c r="AV3030" s="61"/>
      <c r="AW3030" s="61"/>
      <c r="AX3030" s="61"/>
      <c r="AY3030" s="61"/>
      <c r="AZ3030" s="61"/>
      <c r="BA3030" s="61"/>
    </row>
    <row r="3031" spans="39:53" x14ac:dyDescent="0.2">
      <c r="AM3031" s="61"/>
      <c r="AN3031" s="61"/>
      <c r="AO3031" s="171"/>
      <c r="AP3031" s="61"/>
      <c r="AQ3031" s="61"/>
      <c r="AR3031" s="61"/>
      <c r="AS3031" s="61"/>
      <c r="AT3031" s="61"/>
      <c r="AU3031" s="61"/>
      <c r="AV3031" s="61"/>
      <c r="AW3031" s="61"/>
      <c r="AX3031" s="61"/>
      <c r="AY3031" s="61"/>
      <c r="AZ3031" s="61"/>
      <c r="BA3031" s="61"/>
    </row>
    <row r="3032" spans="39:53" x14ac:dyDescent="0.2">
      <c r="AM3032" s="61"/>
      <c r="AN3032" s="61"/>
      <c r="AO3032" s="171"/>
      <c r="AP3032" s="61"/>
      <c r="AQ3032" s="61"/>
      <c r="AR3032" s="61"/>
      <c r="AS3032" s="61"/>
      <c r="AT3032" s="61"/>
      <c r="AU3032" s="61"/>
      <c r="AV3032" s="61"/>
      <c r="AW3032" s="61"/>
      <c r="AX3032" s="61"/>
      <c r="AY3032" s="61"/>
      <c r="AZ3032" s="61"/>
      <c r="BA3032" s="61"/>
    </row>
    <row r="3033" spans="39:53" x14ac:dyDescent="0.2">
      <c r="AM3033" s="61"/>
      <c r="AN3033" s="61"/>
      <c r="AO3033" s="171"/>
      <c r="AP3033" s="61"/>
      <c r="AQ3033" s="61"/>
      <c r="AR3033" s="61"/>
      <c r="AS3033" s="61"/>
      <c r="AT3033" s="61"/>
      <c r="AU3033" s="61"/>
      <c r="AV3033" s="61"/>
      <c r="AW3033" s="61"/>
      <c r="AX3033" s="61"/>
      <c r="AY3033" s="61"/>
      <c r="AZ3033" s="61"/>
      <c r="BA3033" s="61"/>
    </row>
    <row r="3034" spans="39:53" x14ac:dyDescent="0.2">
      <c r="AM3034" s="61"/>
      <c r="AN3034" s="61"/>
      <c r="AO3034" s="171"/>
      <c r="AP3034" s="61"/>
      <c r="AQ3034" s="61"/>
      <c r="AR3034" s="61"/>
      <c r="AS3034" s="61"/>
      <c r="AT3034" s="61"/>
      <c r="AU3034" s="61"/>
      <c r="AV3034" s="61"/>
      <c r="AW3034" s="61"/>
      <c r="AX3034" s="61"/>
      <c r="AY3034" s="61"/>
      <c r="AZ3034" s="61"/>
      <c r="BA3034" s="61"/>
    </row>
    <row r="3035" spans="39:53" x14ac:dyDescent="0.2">
      <c r="AM3035" s="61"/>
      <c r="AN3035" s="61"/>
      <c r="AO3035" s="171"/>
      <c r="AP3035" s="61"/>
      <c r="AQ3035" s="61"/>
      <c r="AR3035" s="61"/>
      <c r="AS3035" s="61"/>
      <c r="AT3035" s="61"/>
      <c r="AU3035" s="61"/>
      <c r="AV3035" s="61"/>
      <c r="AW3035" s="61"/>
      <c r="AX3035" s="61"/>
      <c r="AY3035" s="61"/>
      <c r="AZ3035" s="61"/>
      <c r="BA3035" s="61"/>
    </row>
    <row r="3036" spans="39:53" x14ac:dyDescent="0.2">
      <c r="AM3036" s="61"/>
      <c r="AN3036" s="61"/>
      <c r="AO3036" s="171"/>
      <c r="AP3036" s="61"/>
      <c r="AQ3036" s="61"/>
      <c r="AR3036" s="61"/>
      <c r="AS3036" s="61"/>
      <c r="AT3036" s="61"/>
      <c r="AU3036" s="61"/>
      <c r="AV3036" s="61"/>
      <c r="AW3036" s="61"/>
      <c r="AX3036" s="61"/>
      <c r="AY3036" s="61"/>
      <c r="AZ3036" s="61"/>
      <c r="BA3036" s="61"/>
    </row>
    <row r="3037" spans="39:53" x14ac:dyDescent="0.2">
      <c r="AM3037" s="61"/>
      <c r="AN3037" s="61"/>
      <c r="AO3037" s="171"/>
      <c r="AP3037" s="61"/>
      <c r="AQ3037" s="61"/>
      <c r="AR3037" s="61"/>
      <c r="AS3037" s="61"/>
      <c r="AT3037" s="61"/>
      <c r="AU3037" s="61"/>
      <c r="AV3037" s="61"/>
      <c r="AW3037" s="61"/>
      <c r="AX3037" s="61"/>
      <c r="AY3037" s="61"/>
      <c r="AZ3037" s="61"/>
      <c r="BA3037" s="61"/>
    </row>
    <row r="3038" spans="39:53" x14ac:dyDescent="0.2">
      <c r="AM3038" s="61"/>
      <c r="AN3038" s="61"/>
      <c r="AO3038" s="171"/>
      <c r="AP3038" s="61"/>
      <c r="AQ3038" s="61"/>
      <c r="AR3038" s="61"/>
      <c r="AS3038" s="61"/>
      <c r="AT3038" s="61"/>
      <c r="AU3038" s="61"/>
      <c r="AV3038" s="61"/>
      <c r="AW3038" s="61"/>
      <c r="AX3038" s="61"/>
      <c r="AY3038" s="61"/>
      <c r="AZ3038" s="61"/>
      <c r="BA3038" s="61"/>
    </row>
    <row r="3039" spans="39:53" x14ac:dyDescent="0.2">
      <c r="AM3039" s="61"/>
      <c r="AN3039" s="61"/>
      <c r="AO3039" s="171"/>
      <c r="AP3039" s="61"/>
      <c r="AQ3039" s="61"/>
      <c r="AR3039" s="61"/>
      <c r="AS3039" s="61"/>
      <c r="AT3039" s="61"/>
      <c r="AU3039" s="61"/>
      <c r="AV3039" s="61"/>
      <c r="AW3039" s="61"/>
      <c r="AX3039" s="61"/>
      <c r="AY3039" s="61"/>
      <c r="AZ3039" s="61"/>
      <c r="BA3039" s="61"/>
    </row>
    <row r="3040" spans="39:53" x14ac:dyDescent="0.2">
      <c r="AM3040" s="61"/>
      <c r="AN3040" s="61"/>
      <c r="AO3040" s="171"/>
      <c r="AP3040" s="61"/>
      <c r="AQ3040" s="61"/>
      <c r="AR3040" s="61"/>
      <c r="AS3040" s="61"/>
      <c r="AT3040" s="61"/>
      <c r="AU3040" s="61"/>
      <c r="AV3040" s="61"/>
      <c r="AW3040" s="61"/>
      <c r="AX3040" s="61"/>
      <c r="AY3040" s="61"/>
      <c r="AZ3040" s="61"/>
      <c r="BA3040" s="61"/>
    </row>
    <row r="3041" spans="39:53" x14ac:dyDescent="0.2">
      <c r="AM3041" s="61"/>
      <c r="AN3041" s="61"/>
      <c r="AO3041" s="171"/>
      <c r="AP3041" s="61"/>
      <c r="AQ3041" s="61"/>
      <c r="AR3041" s="61"/>
      <c r="AS3041" s="61"/>
      <c r="AT3041" s="61"/>
      <c r="AU3041" s="61"/>
      <c r="AV3041" s="61"/>
      <c r="AW3041" s="61"/>
      <c r="AX3041" s="61"/>
      <c r="AY3041" s="61"/>
      <c r="AZ3041" s="61"/>
      <c r="BA3041" s="61"/>
    </row>
    <row r="3042" spans="39:53" x14ac:dyDescent="0.2">
      <c r="AM3042" s="61"/>
      <c r="AN3042" s="61"/>
      <c r="AO3042" s="171"/>
      <c r="AP3042" s="61"/>
      <c r="AQ3042" s="61"/>
      <c r="AR3042" s="61"/>
      <c r="AS3042" s="61"/>
      <c r="AT3042" s="61"/>
      <c r="AU3042" s="61"/>
      <c r="AV3042" s="61"/>
      <c r="AW3042" s="61"/>
      <c r="AX3042" s="61"/>
      <c r="AY3042" s="61"/>
      <c r="AZ3042" s="61"/>
      <c r="BA3042" s="61"/>
    </row>
    <row r="3043" spans="39:53" x14ac:dyDescent="0.2">
      <c r="AM3043" s="61"/>
      <c r="AN3043" s="61"/>
      <c r="AO3043" s="171"/>
      <c r="AP3043" s="61"/>
      <c r="AQ3043" s="61"/>
      <c r="AR3043" s="61"/>
      <c r="AS3043" s="61"/>
      <c r="AT3043" s="61"/>
      <c r="AU3043" s="61"/>
      <c r="AV3043" s="61"/>
      <c r="AW3043" s="61"/>
      <c r="AX3043" s="61"/>
      <c r="AY3043" s="61"/>
      <c r="AZ3043" s="61"/>
      <c r="BA3043" s="61"/>
    </row>
    <row r="3044" spans="39:53" x14ac:dyDescent="0.2">
      <c r="AM3044" s="61"/>
      <c r="AN3044" s="61"/>
      <c r="AO3044" s="171"/>
      <c r="AP3044" s="61"/>
      <c r="AQ3044" s="61"/>
      <c r="AR3044" s="61"/>
      <c r="AS3044" s="61"/>
      <c r="AT3044" s="61"/>
      <c r="AU3044" s="61"/>
      <c r="AV3044" s="61"/>
      <c r="AW3044" s="61"/>
      <c r="AX3044" s="61"/>
      <c r="AY3044" s="61"/>
      <c r="AZ3044" s="61"/>
      <c r="BA3044" s="61"/>
    </row>
    <row r="3045" spans="39:53" x14ac:dyDescent="0.2">
      <c r="AM3045" s="61"/>
      <c r="AN3045" s="61"/>
      <c r="AO3045" s="171"/>
      <c r="AP3045" s="61"/>
      <c r="AQ3045" s="61"/>
      <c r="AR3045" s="61"/>
      <c r="AS3045" s="61"/>
      <c r="AT3045" s="61"/>
      <c r="AU3045" s="61"/>
      <c r="AV3045" s="61"/>
      <c r="AW3045" s="61"/>
      <c r="AX3045" s="61"/>
      <c r="AY3045" s="61"/>
      <c r="AZ3045" s="61"/>
      <c r="BA3045" s="61"/>
    </row>
    <row r="3046" spans="39:53" x14ac:dyDescent="0.2">
      <c r="AM3046" s="61"/>
      <c r="AN3046" s="61"/>
      <c r="AO3046" s="171"/>
      <c r="AP3046" s="61"/>
      <c r="AQ3046" s="61"/>
      <c r="AR3046" s="61"/>
      <c r="AS3046" s="61"/>
      <c r="AT3046" s="61"/>
      <c r="AU3046" s="61"/>
      <c r="AV3046" s="61"/>
      <c r="AW3046" s="61"/>
      <c r="AX3046" s="61"/>
      <c r="AY3046" s="61"/>
      <c r="AZ3046" s="61"/>
      <c r="BA3046" s="61"/>
    </row>
    <row r="3047" spans="39:53" x14ac:dyDescent="0.2">
      <c r="AM3047" s="61"/>
      <c r="AN3047" s="61"/>
      <c r="AO3047" s="171"/>
      <c r="AP3047" s="61"/>
      <c r="AQ3047" s="61"/>
      <c r="AR3047" s="61"/>
      <c r="AS3047" s="61"/>
      <c r="AT3047" s="61"/>
      <c r="AU3047" s="61"/>
      <c r="AV3047" s="61"/>
      <c r="AW3047" s="61"/>
      <c r="AX3047" s="61"/>
      <c r="AY3047" s="61"/>
      <c r="AZ3047" s="61"/>
      <c r="BA3047" s="61"/>
    </row>
    <row r="3048" spans="39:53" x14ac:dyDescent="0.2">
      <c r="AM3048" s="61"/>
      <c r="AN3048" s="61"/>
      <c r="AO3048" s="171"/>
      <c r="AP3048" s="61"/>
      <c r="AQ3048" s="61"/>
      <c r="AR3048" s="61"/>
      <c r="AS3048" s="61"/>
      <c r="AT3048" s="61"/>
      <c r="AU3048" s="61"/>
      <c r="AV3048" s="61"/>
      <c r="AW3048" s="61"/>
      <c r="AX3048" s="61"/>
      <c r="AY3048" s="61"/>
      <c r="AZ3048" s="61"/>
      <c r="BA3048" s="61"/>
    </row>
    <row r="3049" spans="39:53" x14ac:dyDescent="0.2">
      <c r="AM3049" s="61"/>
      <c r="AN3049" s="61"/>
      <c r="AO3049" s="171"/>
      <c r="AP3049" s="61"/>
      <c r="AQ3049" s="61"/>
      <c r="AR3049" s="61"/>
      <c r="AS3049" s="61"/>
      <c r="AT3049" s="61"/>
      <c r="AU3049" s="61"/>
      <c r="AV3049" s="61"/>
      <c r="AW3049" s="61"/>
      <c r="AX3049" s="61"/>
      <c r="AY3049" s="61"/>
      <c r="AZ3049" s="61"/>
      <c r="BA3049" s="61"/>
    </row>
    <row r="3050" spans="39:53" x14ac:dyDescent="0.2">
      <c r="AM3050" s="61"/>
      <c r="AN3050" s="61"/>
      <c r="AO3050" s="171"/>
      <c r="AP3050" s="61"/>
      <c r="AQ3050" s="61"/>
      <c r="AR3050" s="61"/>
      <c r="AS3050" s="61"/>
      <c r="AT3050" s="61"/>
      <c r="AU3050" s="61"/>
      <c r="AV3050" s="61"/>
      <c r="AW3050" s="61"/>
      <c r="AX3050" s="61"/>
      <c r="AY3050" s="61"/>
      <c r="AZ3050" s="61"/>
      <c r="BA3050" s="61"/>
    </row>
    <row r="3051" spans="39:53" x14ac:dyDescent="0.2">
      <c r="AM3051" s="61"/>
      <c r="AN3051" s="61"/>
      <c r="AO3051" s="171"/>
      <c r="AP3051" s="61"/>
      <c r="AQ3051" s="61"/>
      <c r="AR3051" s="61"/>
      <c r="AS3051" s="61"/>
      <c r="AT3051" s="61"/>
      <c r="AU3051" s="61"/>
      <c r="AV3051" s="61"/>
      <c r="AW3051" s="61"/>
      <c r="AX3051" s="61"/>
      <c r="AY3051" s="61"/>
      <c r="AZ3051" s="61"/>
      <c r="BA3051" s="61"/>
    </row>
    <row r="3052" spans="39:53" x14ac:dyDescent="0.2">
      <c r="AM3052" s="61"/>
      <c r="AN3052" s="61"/>
      <c r="AO3052" s="171"/>
      <c r="AP3052" s="61"/>
      <c r="AQ3052" s="61"/>
      <c r="AR3052" s="61"/>
      <c r="AS3052" s="61"/>
      <c r="AT3052" s="61"/>
      <c r="AU3052" s="61"/>
      <c r="AV3052" s="61"/>
      <c r="AW3052" s="61"/>
      <c r="AX3052" s="61"/>
      <c r="AY3052" s="61"/>
      <c r="AZ3052" s="61"/>
      <c r="BA3052" s="61"/>
    </row>
    <row r="3053" spans="39:53" x14ac:dyDescent="0.2">
      <c r="AM3053" s="61"/>
      <c r="AN3053" s="61"/>
      <c r="AO3053" s="171"/>
      <c r="AP3053" s="61"/>
      <c r="AQ3053" s="61"/>
      <c r="AR3053" s="61"/>
      <c r="AS3053" s="61"/>
      <c r="AT3053" s="61"/>
      <c r="AU3053" s="61"/>
      <c r="AV3053" s="61"/>
      <c r="AW3053" s="61"/>
      <c r="AX3053" s="61"/>
      <c r="AY3053" s="61"/>
      <c r="AZ3053" s="61"/>
      <c r="BA3053" s="61"/>
    </row>
    <row r="3054" spans="39:53" x14ac:dyDescent="0.2">
      <c r="AM3054" s="61"/>
      <c r="AN3054" s="61"/>
      <c r="AO3054" s="171"/>
      <c r="AP3054" s="61"/>
      <c r="AQ3054" s="61"/>
      <c r="AR3054" s="61"/>
      <c r="AS3054" s="61"/>
      <c r="AT3054" s="61"/>
      <c r="AU3054" s="61"/>
      <c r="AV3054" s="61"/>
      <c r="AW3054" s="61"/>
      <c r="AX3054" s="61"/>
      <c r="AY3054" s="61"/>
      <c r="AZ3054" s="61"/>
      <c r="BA3054" s="61"/>
    </row>
    <row r="3055" spans="39:53" x14ac:dyDescent="0.2">
      <c r="AM3055" s="61"/>
      <c r="AN3055" s="61"/>
      <c r="AO3055" s="171"/>
      <c r="AP3055" s="61"/>
      <c r="AQ3055" s="61"/>
      <c r="AR3055" s="61"/>
      <c r="AS3055" s="61"/>
      <c r="AT3055" s="61"/>
      <c r="AU3055" s="61"/>
      <c r="AV3055" s="61"/>
      <c r="AW3055" s="61"/>
      <c r="AX3055" s="61"/>
      <c r="AY3055" s="61"/>
      <c r="AZ3055" s="61"/>
      <c r="BA3055" s="61"/>
    </row>
    <row r="3056" spans="39:53" x14ac:dyDescent="0.2">
      <c r="AM3056" s="61"/>
      <c r="AN3056" s="61"/>
      <c r="AO3056" s="171"/>
      <c r="AP3056" s="61"/>
      <c r="AQ3056" s="61"/>
      <c r="AR3056" s="61"/>
      <c r="AS3056" s="61"/>
      <c r="AT3056" s="61"/>
      <c r="AU3056" s="61"/>
      <c r="AV3056" s="61"/>
      <c r="AW3056" s="61"/>
      <c r="AX3056" s="61"/>
      <c r="AY3056" s="61"/>
      <c r="AZ3056" s="61"/>
      <c r="BA3056" s="61"/>
    </row>
    <row r="3057" spans="39:53" x14ac:dyDescent="0.2">
      <c r="AM3057" s="61"/>
      <c r="AN3057" s="61"/>
      <c r="AO3057" s="171"/>
      <c r="AP3057" s="61"/>
      <c r="AQ3057" s="61"/>
      <c r="AR3057" s="61"/>
      <c r="AS3057" s="61"/>
      <c r="AT3057" s="61"/>
      <c r="AU3057" s="61"/>
      <c r="AV3057" s="61"/>
      <c r="AW3057" s="61"/>
      <c r="AX3057" s="61"/>
      <c r="AY3057" s="61"/>
      <c r="AZ3057" s="61"/>
      <c r="BA3057" s="61"/>
    </row>
    <row r="3058" spans="39:53" x14ac:dyDescent="0.2">
      <c r="AM3058" s="61"/>
      <c r="AN3058" s="61"/>
      <c r="AO3058" s="171"/>
      <c r="AP3058" s="61"/>
      <c r="AQ3058" s="61"/>
      <c r="AR3058" s="61"/>
      <c r="AS3058" s="61"/>
      <c r="AT3058" s="61"/>
      <c r="AU3058" s="61"/>
      <c r="AV3058" s="61"/>
      <c r="AW3058" s="61"/>
      <c r="AX3058" s="61"/>
      <c r="AY3058" s="61"/>
      <c r="AZ3058" s="61"/>
      <c r="BA3058" s="61"/>
    </row>
    <row r="3059" spans="39:53" x14ac:dyDescent="0.2">
      <c r="AM3059" s="61"/>
      <c r="AN3059" s="61"/>
      <c r="AO3059" s="171"/>
      <c r="AP3059" s="61"/>
      <c r="AQ3059" s="61"/>
      <c r="AR3059" s="61"/>
      <c r="AS3059" s="61"/>
      <c r="AT3059" s="61"/>
      <c r="AU3059" s="61"/>
      <c r="AV3059" s="61"/>
      <c r="AW3059" s="61"/>
      <c r="AX3059" s="61"/>
      <c r="AY3059" s="61"/>
      <c r="AZ3059" s="61"/>
      <c r="BA3059" s="61"/>
    </row>
    <row r="3060" spans="39:53" x14ac:dyDescent="0.2">
      <c r="AM3060" s="61"/>
      <c r="AN3060" s="61"/>
      <c r="AO3060" s="171"/>
      <c r="AP3060" s="61"/>
      <c r="AQ3060" s="61"/>
      <c r="AR3060" s="61"/>
      <c r="AS3060" s="61"/>
      <c r="AT3060" s="61"/>
      <c r="AU3060" s="61"/>
      <c r="AV3060" s="61"/>
      <c r="AW3060" s="61"/>
      <c r="AX3060" s="61"/>
      <c r="AY3060" s="61"/>
      <c r="AZ3060" s="61"/>
      <c r="BA3060" s="61"/>
    </row>
    <row r="3061" spans="39:53" x14ac:dyDescent="0.2">
      <c r="AM3061" s="61"/>
      <c r="AN3061" s="61"/>
      <c r="AO3061" s="171"/>
      <c r="AP3061" s="61"/>
      <c r="AQ3061" s="61"/>
      <c r="AR3061" s="61"/>
      <c r="AS3061" s="61"/>
      <c r="AT3061" s="61"/>
      <c r="AU3061" s="61"/>
      <c r="AV3061" s="61"/>
      <c r="AW3061" s="61"/>
      <c r="AX3061" s="61"/>
      <c r="AY3061" s="61"/>
      <c r="AZ3061" s="61"/>
      <c r="BA3061" s="61"/>
    </row>
    <row r="3062" spans="39:53" x14ac:dyDescent="0.2">
      <c r="AM3062" s="61"/>
      <c r="AN3062" s="61"/>
      <c r="AO3062" s="171"/>
      <c r="AP3062" s="61"/>
      <c r="AQ3062" s="61"/>
      <c r="AR3062" s="61"/>
      <c r="AS3062" s="61"/>
      <c r="AT3062" s="61"/>
      <c r="AU3062" s="61"/>
      <c r="AV3062" s="61"/>
      <c r="AW3062" s="61"/>
      <c r="AX3062" s="61"/>
      <c r="AY3062" s="61"/>
      <c r="AZ3062" s="61"/>
      <c r="BA3062" s="61"/>
    </row>
    <row r="3063" spans="39:53" x14ac:dyDescent="0.2">
      <c r="AM3063" s="61"/>
      <c r="AN3063" s="61"/>
      <c r="AO3063" s="171"/>
      <c r="AP3063" s="61"/>
      <c r="AQ3063" s="61"/>
      <c r="AR3063" s="61"/>
      <c r="AS3063" s="61"/>
      <c r="AT3063" s="61"/>
      <c r="AU3063" s="61"/>
      <c r="AV3063" s="61"/>
      <c r="AW3063" s="61"/>
      <c r="AX3063" s="61"/>
      <c r="AY3063" s="61"/>
      <c r="AZ3063" s="61"/>
      <c r="BA3063" s="61"/>
    </row>
    <row r="3064" spans="39:53" x14ac:dyDescent="0.2">
      <c r="AM3064" s="61"/>
      <c r="AN3064" s="61"/>
      <c r="AO3064" s="171"/>
      <c r="AP3064" s="61"/>
      <c r="AQ3064" s="61"/>
      <c r="AR3064" s="61"/>
      <c r="AS3064" s="61"/>
      <c r="AT3064" s="61"/>
      <c r="AU3064" s="61"/>
      <c r="AV3064" s="61"/>
      <c r="AW3064" s="61"/>
      <c r="AX3064" s="61"/>
      <c r="AY3064" s="61"/>
      <c r="AZ3064" s="61"/>
      <c r="BA3064" s="61"/>
    </row>
    <row r="3065" spans="39:53" x14ac:dyDescent="0.2">
      <c r="AM3065" s="61"/>
      <c r="AN3065" s="61"/>
      <c r="AO3065" s="171"/>
      <c r="AP3065" s="61"/>
      <c r="AQ3065" s="61"/>
      <c r="AR3065" s="61"/>
      <c r="AS3065" s="61"/>
      <c r="AT3065" s="61"/>
      <c r="AU3065" s="61"/>
      <c r="AV3065" s="61"/>
      <c r="AW3065" s="61"/>
      <c r="AX3065" s="61"/>
      <c r="AY3065" s="61"/>
      <c r="AZ3065" s="61"/>
      <c r="BA3065" s="61"/>
    </row>
    <row r="3066" spans="39:53" x14ac:dyDescent="0.2">
      <c r="AM3066" s="61"/>
      <c r="AN3066" s="61"/>
      <c r="AO3066" s="171"/>
      <c r="AP3066" s="61"/>
      <c r="AQ3066" s="61"/>
      <c r="AR3066" s="61"/>
      <c r="AS3066" s="61"/>
      <c r="AT3066" s="61"/>
      <c r="AU3066" s="61"/>
      <c r="AV3066" s="61"/>
      <c r="AW3066" s="61"/>
      <c r="AX3066" s="61"/>
      <c r="AY3066" s="61"/>
      <c r="AZ3066" s="61"/>
      <c r="BA3066" s="61"/>
    </row>
    <row r="3067" spans="39:53" x14ac:dyDescent="0.2">
      <c r="AM3067" s="61"/>
      <c r="AN3067" s="61"/>
      <c r="AO3067" s="171"/>
      <c r="AP3067" s="61"/>
      <c r="AQ3067" s="61"/>
      <c r="AR3067" s="61"/>
      <c r="AS3067" s="61"/>
      <c r="AT3067" s="61"/>
      <c r="AU3067" s="61"/>
      <c r="AV3067" s="61"/>
      <c r="AW3067" s="61"/>
      <c r="AX3067" s="61"/>
      <c r="AY3067" s="61"/>
      <c r="AZ3067" s="61"/>
      <c r="BA3067" s="61"/>
    </row>
    <row r="3068" spans="39:53" x14ac:dyDescent="0.2">
      <c r="AM3068" s="61"/>
      <c r="AN3068" s="61"/>
      <c r="AO3068" s="171"/>
      <c r="AP3068" s="61"/>
      <c r="AQ3068" s="61"/>
      <c r="AR3068" s="61"/>
      <c r="AS3068" s="61"/>
      <c r="AT3068" s="61"/>
      <c r="AU3068" s="61"/>
      <c r="AV3068" s="61"/>
      <c r="AW3068" s="61"/>
      <c r="AX3068" s="61"/>
      <c r="AY3068" s="61"/>
      <c r="AZ3068" s="61"/>
      <c r="BA3068" s="61"/>
    </row>
    <row r="3069" spans="39:53" x14ac:dyDescent="0.2">
      <c r="AM3069" s="61"/>
      <c r="AN3069" s="61"/>
      <c r="AO3069" s="171"/>
      <c r="AP3069" s="61"/>
      <c r="AQ3069" s="61"/>
      <c r="AR3069" s="61"/>
      <c r="AS3069" s="61"/>
      <c r="AT3069" s="61"/>
      <c r="AU3069" s="61"/>
      <c r="AV3069" s="61"/>
      <c r="AW3069" s="61"/>
      <c r="AX3069" s="61"/>
      <c r="AY3069" s="61"/>
      <c r="AZ3069" s="61"/>
      <c r="BA3069" s="61"/>
    </row>
    <row r="3070" spans="39:53" x14ac:dyDescent="0.2">
      <c r="AM3070" s="61"/>
      <c r="AN3070" s="61"/>
      <c r="AO3070" s="171"/>
      <c r="AP3070" s="61"/>
      <c r="AQ3070" s="61"/>
      <c r="AR3070" s="61"/>
      <c r="AS3070" s="61"/>
      <c r="AT3070" s="61"/>
      <c r="AU3070" s="61"/>
      <c r="AV3070" s="61"/>
      <c r="AW3070" s="61"/>
      <c r="AX3070" s="61"/>
      <c r="AY3070" s="61"/>
      <c r="AZ3070" s="61"/>
      <c r="BA3070" s="61"/>
    </row>
    <row r="3071" spans="39:53" x14ac:dyDescent="0.2">
      <c r="AM3071" s="61"/>
      <c r="AN3071" s="61"/>
      <c r="AO3071" s="171"/>
      <c r="AP3071" s="61"/>
      <c r="AQ3071" s="61"/>
      <c r="AR3071" s="61"/>
      <c r="AS3071" s="61"/>
      <c r="AT3071" s="61"/>
      <c r="AU3071" s="61"/>
      <c r="AV3071" s="61"/>
      <c r="AW3071" s="61"/>
      <c r="AX3071" s="61"/>
      <c r="AY3071" s="61"/>
      <c r="AZ3071" s="61"/>
      <c r="BA3071" s="61"/>
    </row>
    <row r="3072" spans="39:53" x14ac:dyDescent="0.2">
      <c r="AM3072" s="61"/>
      <c r="AN3072" s="61"/>
      <c r="AO3072" s="171"/>
      <c r="AP3072" s="61"/>
      <c r="AQ3072" s="61"/>
      <c r="AR3072" s="61"/>
      <c r="AS3072" s="61"/>
      <c r="AT3072" s="61"/>
      <c r="AU3072" s="61"/>
      <c r="AV3072" s="61"/>
      <c r="AW3072" s="61"/>
      <c r="AX3072" s="61"/>
      <c r="AY3072" s="61"/>
      <c r="AZ3072" s="61"/>
      <c r="BA3072" s="61"/>
    </row>
    <row r="3073" spans="39:53" x14ac:dyDescent="0.2">
      <c r="AM3073" s="61"/>
      <c r="AN3073" s="61"/>
      <c r="AO3073" s="171"/>
      <c r="AP3073" s="61"/>
      <c r="AQ3073" s="61"/>
      <c r="AR3073" s="61"/>
      <c r="AS3073" s="61"/>
      <c r="AT3073" s="61"/>
      <c r="AU3073" s="61"/>
      <c r="AV3073" s="61"/>
      <c r="AW3073" s="61"/>
      <c r="AX3073" s="61"/>
      <c r="AY3073" s="61"/>
      <c r="AZ3073" s="61"/>
      <c r="BA3073" s="61"/>
    </row>
    <row r="3074" spans="39:53" x14ac:dyDescent="0.2">
      <c r="AM3074" s="61"/>
      <c r="AN3074" s="61"/>
      <c r="AO3074" s="171"/>
      <c r="AP3074" s="61"/>
      <c r="AQ3074" s="61"/>
      <c r="AR3074" s="61"/>
      <c r="AS3074" s="61"/>
      <c r="AT3074" s="61"/>
      <c r="AU3074" s="61"/>
      <c r="AV3074" s="61"/>
      <c r="AW3074" s="61"/>
      <c r="AX3074" s="61"/>
      <c r="AY3074" s="61"/>
      <c r="AZ3074" s="61"/>
      <c r="BA3074" s="61"/>
    </row>
    <row r="3075" spans="39:53" x14ac:dyDescent="0.2">
      <c r="AM3075" s="61"/>
      <c r="AN3075" s="61"/>
      <c r="AO3075" s="171"/>
      <c r="AP3075" s="61"/>
      <c r="AQ3075" s="61"/>
      <c r="AR3075" s="61"/>
      <c r="AS3075" s="61"/>
      <c r="AT3075" s="61"/>
      <c r="AU3075" s="61"/>
      <c r="AV3075" s="61"/>
      <c r="AW3075" s="61"/>
      <c r="AX3075" s="61"/>
      <c r="AY3075" s="61"/>
      <c r="AZ3075" s="61"/>
      <c r="BA3075" s="61"/>
    </row>
    <row r="3076" spans="39:53" x14ac:dyDescent="0.2">
      <c r="AM3076" s="61"/>
      <c r="AN3076" s="61"/>
      <c r="AO3076" s="171"/>
      <c r="AP3076" s="61"/>
      <c r="AQ3076" s="61"/>
      <c r="AR3076" s="61"/>
      <c r="AS3076" s="61"/>
      <c r="AT3076" s="61"/>
      <c r="AU3076" s="61"/>
      <c r="AV3076" s="61"/>
      <c r="AW3076" s="61"/>
      <c r="AX3076" s="61"/>
      <c r="AY3076" s="61"/>
      <c r="AZ3076" s="61"/>
      <c r="BA3076" s="61"/>
    </row>
    <row r="3077" spans="39:53" x14ac:dyDescent="0.2">
      <c r="AM3077" s="61"/>
      <c r="AN3077" s="61"/>
      <c r="AO3077" s="171"/>
      <c r="AP3077" s="61"/>
      <c r="AQ3077" s="61"/>
      <c r="AR3077" s="61"/>
      <c r="AS3077" s="61"/>
      <c r="AT3077" s="61"/>
      <c r="AU3077" s="61"/>
      <c r="AV3077" s="61"/>
      <c r="AW3077" s="61"/>
      <c r="AX3077" s="61"/>
      <c r="AY3077" s="61"/>
      <c r="AZ3077" s="61"/>
      <c r="BA3077" s="61"/>
    </row>
    <row r="3078" spans="39:53" x14ac:dyDescent="0.2">
      <c r="AM3078" s="61"/>
      <c r="AN3078" s="61"/>
      <c r="AO3078" s="171"/>
      <c r="AP3078" s="61"/>
      <c r="AQ3078" s="61"/>
      <c r="AR3078" s="61"/>
      <c r="AS3078" s="61"/>
      <c r="AT3078" s="61"/>
      <c r="AU3078" s="61"/>
      <c r="AV3078" s="61"/>
      <c r="AW3078" s="61"/>
      <c r="AX3078" s="61"/>
      <c r="AY3078" s="61"/>
      <c r="AZ3078" s="61"/>
      <c r="BA3078" s="61"/>
    </row>
    <row r="3079" spans="39:53" x14ac:dyDescent="0.2">
      <c r="AM3079" s="61"/>
      <c r="AN3079" s="61"/>
      <c r="AO3079" s="171"/>
      <c r="AP3079" s="61"/>
      <c r="AQ3079" s="61"/>
      <c r="AR3079" s="61"/>
      <c r="AS3079" s="61"/>
      <c r="AT3079" s="61"/>
      <c r="AU3079" s="61"/>
      <c r="AV3079" s="61"/>
      <c r="AW3079" s="61"/>
      <c r="AX3079" s="61"/>
      <c r="AY3079" s="61"/>
      <c r="AZ3079" s="61"/>
      <c r="BA3079" s="61"/>
    </row>
    <row r="3080" spans="39:53" x14ac:dyDescent="0.2">
      <c r="AM3080" s="61"/>
      <c r="AN3080" s="61"/>
      <c r="AO3080" s="171"/>
      <c r="AP3080" s="61"/>
      <c r="AQ3080" s="61"/>
      <c r="AR3080" s="61"/>
      <c r="AS3080" s="61"/>
      <c r="AT3080" s="61"/>
      <c r="AU3080" s="61"/>
      <c r="AV3080" s="61"/>
      <c r="AW3080" s="61"/>
      <c r="AX3080" s="61"/>
      <c r="AY3080" s="61"/>
      <c r="AZ3080" s="61"/>
      <c r="BA3080" s="61"/>
    </row>
    <row r="3081" spans="39:53" x14ac:dyDescent="0.2">
      <c r="AM3081" s="61"/>
      <c r="AN3081" s="61"/>
      <c r="AO3081" s="171"/>
      <c r="AP3081" s="61"/>
      <c r="AQ3081" s="61"/>
      <c r="AR3081" s="61"/>
      <c r="AS3081" s="61"/>
      <c r="AT3081" s="61"/>
      <c r="AU3081" s="61"/>
      <c r="AV3081" s="61"/>
      <c r="AW3081" s="61"/>
      <c r="AX3081" s="61"/>
      <c r="AY3081" s="61"/>
      <c r="AZ3081" s="61"/>
      <c r="BA3081" s="61"/>
    </row>
    <row r="3082" spans="39:53" x14ac:dyDescent="0.2">
      <c r="AM3082" s="61"/>
      <c r="AN3082" s="61"/>
      <c r="AO3082" s="171"/>
      <c r="AP3082" s="61"/>
      <c r="AQ3082" s="61"/>
      <c r="AR3082" s="61"/>
      <c r="AS3082" s="61"/>
      <c r="AT3082" s="61"/>
      <c r="AU3082" s="61"/>
      <c r="AV3082" s="61"/>
      <c r="AW3082" s="61"/>
      <c r="AX3082" s="61"/>
      <c r="AY3082" s="61"/>
      <c r="AZ3082" s="61"/>
      <c r="BA3082" s="61"/>
    </row>
    <row r="3083" spans="39:53" x14ac:dyDescent="0.2">
      <c r="AM3083" s="61"/>
      <c r="AN3083" s="61"/>
      <c r="AO3083" s="171"/>
      <c r="AP3083" s="61"/>
      <c r="AQ3083" s="61"/>
      <c r="AR3083" s="61"/>
      <c r="AS3083" s="61"/>
      <c r="AT3083" s="61"/>
      <c r="AU3083" s="61"/>
      <c r="AV3083" s="61"/>
      <c r="AW3083" s="61"/>
      <c r="AX3083" s="61"/>
      <c r="AY3083" s="61"/>
      <c r="AZ3083" s="61"/>
      <c r="BA3083" s="61"/>
    </row>
    <row r="3084" spans="39:53" x14ac:dyDescent="0.2">
      <c r="AM3084" s="61"/>
      <c r="AN3084" s="61"/>
      <c r="AO3084" s="171"/>
      <c r="AP3084" s="61"/>
      <c r="AQ3084" s="61"/>
      <c r="AR3084" s="61"/>
      <c r="AS3084" s="61"/>
      <c r="AT3084" s="61"/>
      <c r="AU3084" s="61"/>
      <c r="AV3084" s="61"/>
      <c r="AW3084" s="61"/>
      <c r="AX3084" s="61"/>
      <c r="AY3084" s="61"/>
      <c r="AZ3084" s="61"/>
      <c r="BA3084" s="61"/>
    </row>
    <row r="3085" spans="39:53" x14ac:dyDescent="0.2">
      <c r="AM3085" s="61"/>
      <c r="AN3085" s="61"/>
      <c r="AO3085" s="171"/>
      <c r="AP3085" s="61"/>
      <c r="AQ3085" s="61"/>
      <c r="AR3085" s="61"/>
      <c r="AS3085" s="61"/>
      <c r="AT3085" s="61"/>
      <c r="AU3085" s="61"/>
      <c r="AV3085" s="61"/>
      <c r="AW3085" s="61"/>
      <c r="AX3085" s="61"/>
      <c r="AY3085" s="61"/>
      <c r="AZ3085" s="61"/>
      <c r="BA3085" s="61"/>
    </row>
    <row r="3086" spans="39:53" x14ac:dyDescent="0.2">
      <c r="AM3086" s="61"/>
      <c r="AN3086" s="61"/>
      <c r="AO3086" s="171"/>
      <c r="AP3086" s="61"/>
      <c r="AQ3086" s="61"/>
      <c r="AR3086" s="61"/>
      <c r="AS3086" s="61"/>
      <c r="AT3086" s="61"/>
      <c r="AU3086" s="61"/>
      <c r="AV3086" s="61"/>
      <c r="AW3086" s="61"/>
      <c r="AX3086" s="61"/>
      <c r="AY3086" s="61"/>
      <c r="AZ3086" s="61"/>
      <c r="BA3086" s="61"/>
    </row>
    <row r="3087" spans="39:53" x14ac:dyDescent="0.2">
      <c r="AM3087" s="61"/>
      <c r="AN3087" s="61"/>
      <c r="AO3087" s="171"/>
      <c r="AP3087" s="61"/>
      <c r="AQ3087" s="61"/>
      <c r="AR3087" s="61"/>
      <c r="AS3087" s="61"/>
      <c r="AT3087" s="61"/>
      <c r="AU3087" s="61"/>
      <c r="AV3087" s="61"/>
      <c r="AW3087" s="61"/>
      <c r="AX3087" s="61"/>
      <c r="AY3087" s="61"/>
      <c r="AZ3087" s="61"/>
      <c r="BA3087" s="61"/>
    </row>
    <row r="3088" spans="39:53" x14ac:dyDescent="0.2">
      <c r="AM3088" s="61"/>
      <c r="AN3088" s="61"/>
      <c r="AO3088" s="171"/>
      <c r="AP3088" s="61"/>
      <c r="AQ3088" s="61"/>
      <c r="AR3088" s="61"/>
      <c r="AS3088" s="61"/>
      <c r="AT3088" s="61"/>
      <c r="AU3088" s="61"/>
      <c r="AV3088" s="61"/>
      <c r="AW3088" s="61"/>
      <c r="AX3088" s="61"/>
      <c r="AY3088" s="61"/>
      <c r="AZ3088" s="61"/>
      <c r="BA3088" s="61"/>
    </row>
    <row r="3089" spans="39:53" x14ac:dyDescent="0.2">
      <c r="AM3089" s="61"/>
      <c r="AN3089" s="61"/>
      <c r="AO3089" s="171"/>
      <c r="AP3089" s="61"/>
      <c r="AQ3089" s="61"/>
      <c r="AR3089" s="61"/>
      <c r="AS3089" s="61"/>
      <c r="AT3089" s="61"/>
      <c r="AU3089" s="61"/>
      <c r="AV3089" s="61"/>
      <c r="AW3089" s="61"/>
      <c r="AX3089" s="61"/>
      <c r="AY3089" s="61"/>
      <c r="AZ3089" s="61"/>
      <c r="BA3089" s="61"/>
    </row>
    <row r="3090" spans="39:53" x14ac:dyDescent="0.2">
      <c r="AM3090" s="61"/>
      <c r="AN3090" s="61"/>
      <c r="AO3090" s="171"/>
      <c r="AP3090" s="61"/>
      <c r="AQ3090" s="61"/>
      <c r="AR3090" s="61"/>
      <c r="AS3090" s="61"/>
      <c r="AT3090" s="61"/>
      <c r="AU3090" s="61"/>
      <c r="AV3090" s="61"/>
      <c r="AW3090" s="61"/>
      <c r="AX3090" s="61"/>
      <c r="AY3090" s="61"/>
      <c r="AZ3090" s="61"/>
      <c r="BA3090" s="61"/>
    </row>
    <row r="3091" spans="39:53" x14ac:dyDescent="0.2">
      <c r="AM3091" s="61"/>
      <c r="AN3091" s="61"/>
      <c r="AO3091" s="171"/>
      <c r="AP3091" s="61"/>
      <c r="AQ3091" s="61"/>
      <c r="AR3091" s="61"/>
      <c r="AS3091" s="61"/>
      <c r="AT3091" s="61"/>
      <c r="AU3091" s="61"/>
      <c r="AV3091" s="61"/>
      <c r="AW3091" s="61"/>
      <c r="AX3091" s="61"/>
      <c r="AY3091" s="61"/>
      <c r="AZ3091" s="61"/>
      <c r="BA3091" s="61"/>
    </row>
    <row r="3092" spans="39:53" x14ac:dyDescent="0.2">
      <c r="AM3092" s="61"/>
      <c r="AN3092" s="61"/>
      <c r="AO3092" s="171"/>
      <c r="AP3092" s="61"/>
      <c r="AQ3092" s="61"/>
      <c r="AR3092" s="61"/>
      <c r="AS3092" s="61"/>
      <c r="AT3092" s="61"/>
      <c r="AU3092" s="61"/>
      <c r="AV3092" s="61"/>
      <c r="AW3092" s="61"/>
      <c r="AX3092" s="61"/>
      <c r="AY3092" s="61"/>
      <c r="AZ3092" s="61"/>
      <c r="BA3092" s="61"/>
    </row>
    <row r="3093" spans="39:53" x14ac:dyDescent="0.2">
      <c r="AM3093" s="61"/>
      <c r="AN3093" s="61"/>
      <c r="AO3093" s="171"/>
      <c r="AP3093" s="61"/>
      <c r="AQ3093" s="61"/>
      <c r="AR3093" s="61"/>
      <c r="AS3093" s="61"/>
      <c r="AT3093" s="61"/>
      <c r="AU3093" s="61"/>
      <c r="AV3093" s="61"/>
      <c r="AW3093" s="61"/>
      <c r="AX3093" s="61"/>
      <c r="AY3093" s="61"/>
      <c r="AZ3093" s="61"/>
      <c r="BA3093" s="61"/>
    </row>
    <row r="3094" spans="39:53" x14ac:dyDescent="0.2">
      <c r="AM3094" s="61"/>
      <c r="AN3094" s="61"/>
      <c r="AO3094" s="171"/>
      <c r="AP3094" s="61"/>
      <c r="AQ3094" s="61"/>
      <c r="AR3094" s="61"/>
      <c r="AS3094" s="61"/>
      <c r="AT3094" s="61"/>
      <c r="AU3094" s="61"/>
      <c r="AV3094" s="61"/>
      <c r="AW3094" s="61"/>
      <c r="AX3094" s="61"/>
      <c r="AY3094" s="61"/>
      <c r="AZ3094" s="61"/>
      <c r="BA3094" s="61"/>
    </row>
    <row r="3095" spans="39:53" x14ac:dyDescent="0.2">
      <c r="AM3095" s="61"/>
      <c r="AN3095" s="61"/>
      <c r="AO3095" s="171"/>
      <c r="AP3095" s="61"/>
      <c r="AQ3095" s="61"/>
      <c r="AR3095" s="61"/>
      <c r="AS3095" s="61"/>
      <c r="AT3095" s="61"/>
      <c r="AU3095" s="61"/>
      <c r="AV3095" s="61"/>
      <c r="AW3095" s="61"/>
      <c r="AX3095" s="61"/>
      <c r="AY3095" s="61"/>
      <c r="AZ3095" s="61"/>
      <c r="BA3095" s="61"/>
    </row>
    <row r="3096" spans="39:53" x14ac:dyDescent="0.2">
      <c r="AM3096" s="61"/>
      <c r="AN3096" s="61"/>
      <c r="AO3096" s="171"/>
      <c r="AP3096" s="61"/>
      <c r="AQ3096" s="61"/>
      <c r="AR3096" s="61"/>
      <c r="AS3096" s="61"/>
      <c r="AT3096" s="61"/>
      <c r="AU3096" s="61"/>
      <c r="AV3096" s="61"/>
      <c r="AW3096" s="61"/>
      <c r="AX3096" s="61"/>
      <c r="AY3096" s="61"/>
      <c r="AZ3096" s="61"/>
      <c r="BA3096" s="61"/>
    </row>
    <row r="3097" spans="39:53" x14ac:dyDescent="0.2">
      <c r="AM3097" s="61"/>
      <c r="AN3097" s="61"/>
      <c r="AO3097" s="171"/>
      <c r="AP3097" s="61"/>
      <c r="AQ3097" s="61"/>
      <c r="AR3097" s="61"/>
      <c r="AS3097" s="61"/>
      <c r="AT3097" s="61"/>
      <c r="AU3097" s="61"/>
      <c r="AV3097" s="61"/>
      <c r="AW3097" s="61"/>
      <c r="AX3097" s="61"/>
      <c r="AY3097" s="61"/>
      <c r="AZ3097" s="61"/>
      <c r="BA3097" s="61"/>
    </row>
    <row r="3098" spans="39:53" x14ac:dyDescent="0.2">
      <c r="AM3098" s="61"/>
      <c r="AN3098" s="61"/>
      <c r="AO3098" s="171"/>
      <c r="AP3098" s="61"/>
      <c r="AQ3098" s="61"/>
      <c r="AR3098" s="61"/>
      <c r="AS3098" s="61"/>
      <c r="AT3098" s="61"/>
      <c r="AU3098" s="61"/>
      <c r="AV3098" s="61"/>
      <c r="AW3098" s="61"/>
      <c r="AX3098" s="61"/>
      <c r="AY3098" s="61"/>
      <c r="AZ3098" s="61"/>
      <c r="BA3098" s="61"/>
    </row>
    <row r="3099" spans="39:53" x14ac:dyDescent="0.2">
      <c r="AM3099" s="61"/>
      <c r="AN3099" s="61"/>
      <c r="AO3099" s="171"/>
      <c r="AP3099" s="61"/>
      <c r="AQ3099" s="61"/>
      <c r="AR3099" s="61"/>
      <c r="AS3099" s="61"/>
      <c r="AT3099" s="61"/>
      <c r="AU3099" s="61"/>
      <c r="AV3099" s="61"/>
      <c r="AW3099" s="61"/>
      <c r="AX3099" s="61"/>
      <c r="AY3099" s="61"/>
      <c r="AZ3099" s="61"/>
      <c r="BA3099" s="61"/>
    </row>
    <row r="3100" spans="39:53" x14ac:dyDescent="0.2">
      <c r="AM3100" s="61"/>
      <c r="AN3100" s="61"/>
      <c r="AO3100" s="171"/>
      <c r="AP3100" s="61"/>
      <c r="AQ3100" s="61"/>
      <c r="AR3100" s="61"/>
      <c r="AS3100" s="61"/>
      <c r="AT3100" s="61"/>
      <c r="AU3100" s="61"/>
      <c r="AV3100" s="61"/>
      <c r="AW3100" s="61"/>
      <c r="AX3100" s="61"/>
      <c r="AY3100" s="61"/>
      <c r="AZ3100" s="61"/>
      <c r="BA3100" s="61"/>
    </row>
    <row r="3101" spans="39:53" x14ac:dyDescent="0.2">
      <c r="AM3101" s="61"/>
      <c r="AN3101" s="61"/>
      <c r="AO3101" s="171"/>
      <c r="AP3101" s="61"/>
      <c r="AQ3101" s="61"/>
      <c r="AR3101" s="61"/>
      <c r="AS3101" s="61"/>
      <c r="AT3101" s="61"/>
      <c r="AU3101" s="61"/>
      <c r="AV3101" s="61"/>
      <c r="AW3101" s="61"/>
      <c r="AX3101" s="61"/>
      <c r="AY3101" s="61"/>
      <c r="AZ3101" s="61"/>
      <c r="BA3101" s="61"/>
    </row>
    <row r="3102" spans="39:53" x14ac:dyDescent="0.2">
      <c r="AM3102" s="61"/>
      <c r="AN3102" s="61"/>
      <c r="AO3102" s="171"/>
      <c r="AP3102" s="61"/>
      <c r="AQ3102" s="61"/>
      <c r="AR3102" s="61"/>
      <c r="AS3102" s="61"/>
      <c r="AT3102" s="61"/>
      <c r="AU3102" s="61"/>
      <c r="AV3102" s="61"/>
      <c r="AW3102" s="61"/>
      <c r="AX3102" s="61"/>
      <c r="AY3102" s="61"/>
      <c r="AZ3102" s="61"/>
      <c r="BA3102" s="61"/>
    </row>
    <row r="3103" spans="39:53" x14ac:dyDescent="0.2">
      <c r="AM3103" s="61"/>
      <c r="AN3103" s="61"/>
      <c r="AO3103" s="171"/>
      <c r="AP3103" s="61"/>
      <c r="AQ3103" s="61"/>
      <c r="AR3103" s="61"/>
      <c r="AS3103" s="61"/>
      <c r="AT3103" s="61"/>
      <c r="AU3103" s="61"/>
      <c r="AV3103" s="61"/>
      <c r="AW3103" s="61"/>
      <c r="AX3103" s="61"/>
      <c r="AY3103" s="61"/>
      <c r="AZ3103" s="61"/>
      <c r="BA3103" s="61"/>
    </row>
    <row r="3104" spans="39:53" x14ac:dyDescent="0.2">
      <c r="AM3104" s="61"/>
      <c r="AN3104" s="61"/>
      <c r="AO3104" s="171"/>
      <c r="AP3104" s="61"/>
      <c r="AQ3104" s="61"/>
      <c r="AR3104" s="61"/>
      <c r="AS3104" s="61"/>
      <c r="AT3104" s="61"/>
      <c r="AU3104" s="61"/>
      <c r="AV3104" s="61"/>
      <c r="AW3104" s="61"/>
      <c r="AX3104" s="61"/>
      <c r="AY3104" s="61"/>
      <c r="AZ3104" s="61"/>
      <c r="BA3104" s="61"/>
    </row>
    <row r="3105" spans="39:53" x14ac:dyDescent="0.2">
      <c r="AM3105" s="61"/>
      <c r="AN3105" s="61"/>
      <c r="AO3105" s="171"/>
      <c r="AP3105" s="61"/>
      <c r="AQ3105" s="61"/>
      <c r="AR3105" s="61"/>
      <c r="AS3105" s="61"/>
      <c r="AT3105" s="61"/>
      <c r="AU3105" s="61"/>
      <c r="AV3105" s="61"/>
      <c r="AW3105" s="61"/>
      <c r="AX3105" s="61"/>
      <c r="AY3105" s="61"/>
      <c r="AZ3105" s="61"/>
      <c r="BA3105" s="61"/>
    </row>
    <row r="3106" spans="39:53" x14ac:dyDescent="0.2">
      <c r="AM3106" s="61"/>
      <c r="AN3106" s="61"/>
      <c r="AO3106" s="171"/>
      <c r="AP3106" s="61"/>
      <c r="AQ3106" s="61"/>
      <c r="AR3106" s="61"/>
      <c r="AS3106" s="61"/>
      <c r="AT3106" s="61"/>
      <c r="AU3106" s="61"/>
      <c r="AV3106" s="61"/>
      <c r="AW3106" s="61"/>
      <c r="AX3106" s="61"/>
      <c r="AY3106" s="61"/>
      <c r="AZ3106" s="61"/>
      <c r="BA3106" s="61"/>
    </row>
    <row r="3107" spans="39:53" x14ac:dyDescent="0.2">
      <c r="AM3107" s="61"/>
      <c r="AN3107" s="61"/>
      <c r="AO3107" s="171"/>
      <c r="AP3107" s="61"/>
      <c r="AQ3107" s="61"/>
      <c r="AR3107" s="61"/>
      <c r="AS3107" s="61"/>
      <c r="AT3107" s="61"/>
      <c r="AU3107" s="61"/>
      <c r="AV3107" s="61"/>
      <c r="AW3107" s="61"/>
      <c r="AX3107" s="61"/>
      <c r="AY3107" s="61"/>
      <c r="AZ3107" s="61"/>
      <c r="BA3107" s="61"/>
    </row>
    <row r="3108" spans="39:53" x14ac:dyDescent="0.2">
      <c r="AM3108" s="61"/>
      <c r="AN3108" s="61"/>
      <c r="AO3108" s="171"/>
      <c r="AP3108" s="61"/>
      <c r="AQ3108" s="61"/>
      <c r="AR3108" s="61"/>
      <c r="AS3108" s="61"/>
      <c r="AT3108" s="61"/>
      <c r="AU3108" s="61"/>
      <c r="AV3108" s="61"/>
      <c r="AW3108" s="61"/>
      <c r="AX3108" s="61"/>
      <c r="AY3108" s="61"/>
      <c r="AZ3108" s="61"/>
      <c r="BA3108" s="61"/>
    </row>
    <row r="3109" spans="39:53" x14ac:dyDescent="0.2">
      <c r="AM3109" s="61"/>
      <c r="AN3109" s="61"/>
      <c r="AO3109" s="171"/>
      <c r="AP3109" s="61"/>
      <c r="AQ3109" s="61"/>
      <c r="AR3109" s="61"/>
      <c r="AS3109" s="61"/>
      <c r="AT3109" s="61"/>
      <c r="AU3109" s="61"/>
      <c r="AV3109" s="61"/>
      <c r="AW3109" s="61"/>
      <c r="AX3109" s="61"/>
      <c r="AY3109" s="61"/>
      <c r="AZ3109" s="61"/>
      <c r="BA3109" s="61"/>
    </row>
    <row r="3110" spans="39:53" x14ac:dyDescent="0.2">
      <c r="AM3110" s="61"/>
      <c r="AN3110" s="61"/>
      <c r="AO3110" s="171"/>
      <c r="AP3110" s="61"/>
      <c r="AQ3110" s="61"/>
      <c r="AR3110" s="61"/>
      <c r="AS3110" s="61"/>
      <c r="AT3110" s="61"/>
      <c r="AU3110" s="61"/>
      <c r="AV3110" s="61"/>
      <c r="AW3110" s="61"/>
      <c r="AX3110" s="61"/>
      <c r="AY3110" s="61"/>
      <c r="AZ3110" s="61"/>
      <c r="BA3110" s="61"/>
    </row>
    <row r="3111" spans="39:53" x14ac:dyDescent="0.2">
      <c r="AM3111" s="61"/>
      <c r="AN3111" s="61"/>
      <c r="AO3111" s="171"/>
      <c r="AP3111" s="61"/>
      <c r="AQ3111" s="61"/>
      <c r="AR3111" s="61"/>
      <c r="AS3111" s="61"/>
      <c r="AT3111" s="61"/>
      <c r="AU3111" s="61"/>
      <c r="AV3111" s="61"/>
      <c r="AW3111" s="61"/>
      <c r="AX3111" s="61"/>
      <c r="AY3111" s="61"/>
      <c r="AZ3111" s="61"/>
      <c r="BA3111" s="61"/>
    </row>
    <row r="3112" spans="39:53" x14ac:dyDescent="0.2">
      <c r="AM3112" s="61"/>
      <c r="AN3112" s="61"/>
      <c r="AO3112" s="171"/>
      <c r="AP3112" s="61"/>
      <c r="AQ3112" s="61"/>
      <c r="AR3112" s="61"/>
      <c r="AS3112" s="61"/>
      <c r="AT3112" s="61"/>
      <c r="AU3112" s="61"/>
      <c r="AV3112" s="61"/>
      <c r="AW3112" s="61"/>
      <c r="AX3112" s="61"/>
      <c r="AY3112" s="61"/>
      <c r="AZ3112" s="61"/>
      <c r="BA3112" s="61"/>
    </row>
    <row r="3113" spans="39:53" x14ac:dyDescent="0.2">
      <c r="AM3113" s="61"/>
      <c r="AN3113" s="61"/>
      <c r="AO3113" s="171"/>
      <c r="AP3113" s="61"/>
      <c r="AQ3113" s="61"/>
      <c r="AR3113" s="61"/>
      <c r="AS3113" s="61"/>
      <c r="AT3113" s="61"/>
      <c r="AU3113" s="61"/>
      <c r="AV3113" s="61"/>
      <c r="AW3113" s="61"/>
      <c r="AX3113" s="61"/>
      <c r="AY3113" s="61"/>
      <c r="AZ3113" s="61"/>
      <c r="BA3113" s="61"/>
    </row>
    <row r="3114" spans="39:53" x14ac:dyDescent="0.2">
      <c r="AM3114" s="61"/>
      <c r="AN3114" s="61"/>
      <c r="AO3114" s="171"/>
      <c r="AP3114" s="61"/>
      <c r="AQ3114" s="61"/>
      <c r="AR3114" s="61"/>
      <c r="AS3114" s="61"/>
      <c r="AT3114" s="61"/>
      <c r="AU3114" s="61"/>
      <c r="AV3114" s="61"/>
      <c r="AW3114" s="61"/>
      <c r="AX3114" s="61"/>
      <c r="AY3114" s="61"/>
      <c r="AZ3114" s="61"/>
      <c r="BA3114" s="61"/>
    </row>
    <row r="3115" spans="39:53" x14ac:dyDescent="0.2">
      <c r="AM3115" s="61"/>
      <c r="AN3115" s="61"/>
      <c r="AO3115" s="171"/>
      <c r="AP3115" s="61"/>
      <c r="AQ3115" s="61"/>
      <c r="AR3115" s="61"/>
      <c r="AS3115" s="61"/>
      <c r="AT3115" s="61"/>
      <c r="AU3115" s="61"/>
      <c r="AV3115" s="61"/>
      <c r="AW3115" s="61"/>
      <c r="AX3115" s="61"/>
      <c r="AY3115" s="61"/>
      <c r="AZ3115" s="61"/>
      <c r="BA3115" s="61"/>
    </row>
    <row r="3116" spans="39:53" x14ac:dyDescent="0.2">
      <c r="AM3116" s="61"/>
      <c r="AN3116" s="61"/>
      <c r="AO3116" s="171"/>
      <c r="AP3116" s="61"/>
      <c r="AQ3116" s="61"/>
      <c r="AR3116" s="61"/>
      <c r="AS3116" s="61"/>
      <c r="AT3116" s="61"/>
      <c r="AU3116" s="61"/>
      <c r="AV3116" s="61"/>
      <c r="AW3116" s="61"/>
      <c r="AX3116" s="61"/>
      <c r="AY3116" s="61"/>
      <c r="AZ3116" s="61"/>
      <c r="BA3116" s="61"/>
    </row>
    <row r="3117" spans="39:53" x14ac:dyDescent="0.2">
      <c r="AM3117" s="61"/>
      <c r="AN3117" s="61"/>
      <c r="AO3117" s="171"/>
      <c r="AP3117" s="61"/>
      <c r="AQ3117" s="61"/>
      <c r="AR3117" s="61"/>
      <c r="AS3117" s="61"/>
      <c r="AT3117" s="61"/>
      <c r="AU3117" s="61"/>
      <c r="AV3117" s="61"/>
      <c r="AW3117" s="61"/>
      <c r="AX3117" s="61"/>
      <c r="AY3117" s="61"/>
      <c r="AZ3117" s="61"/>
      <c r="BA3117" s="61"/>
    </row>
    <row r="3118" spans="39:53" x14ac:dyDescent="0.2">
      <c r="AM3118" s="61"/>
      <c r="AN3118" s="61"/>
      <c r="AO3118" s="171"/>
      <c r="AP3118" s="61"/>
      <c r="AQ3118" s="61"/>
      <c r="AR3118" s="61"/>
      <c r="AS3118" s="61"/>
      <c r="AT3118" s="61"/>
      <c r="AU3118" s="61"/>
      <c r="AV3118" s="61"/>
      <c r="AW3118" s="61"/>
      <c r="AX3118" s="61"/>
      <c r="AY3118" s="61"/>
      <c r="AZ3118" s="61"/>
      <c r="BA3118" s="61"/>
    </row>
    <row r="3119" spans="39:53" x14ac:dyDescent="0.2">
      <c r="AM3119" s="61"/>
      <c r="AN3119" s="61"/>
      <c r="AO3119" s="171"/>
      <c r="AP3119" s="61"/>
      <c r="AQ3119" s="61"/>
      <c r="AR3119" s="61"/>
      <c r="AS3119" s="61"/>
      <c r="AT3119" s="61"/>
      <c r="AU3119" s="61"/>
      <c r="AV3119" s="61"/>
      <c r="AW3119" s="61"/>
      <c r="AX3119" s="61"/>
      <c r="AY3119" s="61"/>
      <c r="AZ3119" s="61"/>
      <c r="BA3119" s="61"/>
    </row>
    <row r="3120" spans="39:53" x14ac:dyDescent="0.2">
      <c r="AM3120" s="61"/>
      <c r="AN3120" s="61"/>
      <c r="AO3120" s="171"/>
      <c r="AP3120" s="61"/>
      <c r="AQ3120" s="61"/>
      <c r="AR3120" s="61"/>
      <c r="AS3120" s="61"/>
      <c r="AT3120" s="61"/>
      <c r="AU3120" s="61"/>
      <c r="AV3120" s="61"/>
      <c r="AW3120" s="61"/>
      <c r="AX3120" s="61"/>
      <c r="AY3120" s="61"/>
      <c r="AZ3120" s="61"/>
      <c r="BA3120" s="61"/>
    </row>
    <row r="3121" spans="39:53" x14ac:dyDescent="0.2">
      <c r="AM3121" s="61"/>
      <c r="AN3121" s="61"/>
      <c r="AO3121" s="171"/>
      <c r="AP3121" s="61"/>
      <c r="AQ3121" s="61"/>
      <c r="AR3121" s="61"/>
      <c r="AS3121" s="61"/>
      <c r="AT3121" s="61"/>
      <c r="AU3121" s="61"/>
      <c r="AV3121" s="61"/>
      <c r="AW3121" s="61"/>
      <c r="AX3121" s="61"/>
      <c r="AY3121" s="61"/>
      <c r="AZ3121" s="61"/>
      <c r="BA3121" s="61"/>
    </row>
    <row r="3122" spans="39:53" x14ac:dyDescent="0.2">
      <c r="AM3122" s="61"/>
      <c r="AN3122" s="61"/>
      <c r="AO3122" s="171"/>
      <c r="AP3122" s="61"/>
      <c r="AQ3122" s="61"/>
      <c r="AR3122" s="61"/>
      <c r="AS3122" s="61"/>
      <c r="AT3122" s="61"/>
      <c r="AU3122" s="61"/>
      <c r="AV3122" s="61"/>
      <c r="AW3122" s="61"/>
      <c r="AX3122" s="61"/>
      <c r="AY3122" s="61"/>
      <c r="AZ3122" s="61"/>
      <c r="BA3122" s="61"/>
    </row>
    <row r="3123" spans="39:53" x14ac:dyDescent="0.2">
      <c r="AM3123" s="61"/>
      <c r="AN3123" s="61"/>
      <c r="AO3123" s="171"/>
      <c r="AP3123" s="61"/>
      <c r="AQ3123" s="61"/>
      <c r="AR3123" s="61"/>
      <c r="AS3123" s="61"/>
      <c r="AT3123" s="61"/>
      <c r="AU3123" s="61"/>
      <c r="AV3123" s="61"/>
      <c r="AW3123" s="61"/>
      <c r="AX3123" s="61"/>
      <c r="AY3123" s="61"/>
      <c r="AZ3123" s="61"/>
      <c r="BA3123" s="61"/>
    </row>
    <row r="3124" spans="39:53" x14ac:dyDescent="0.2">
      <c r="AM3124" s="61"/>
      <c r="AN3124" s="61"/>
      <c r="AO3124" s="171"/>
      <c r="AP3124" s="61"/>
      <c r="AQ3124" s="61"/>
      <c r="AR3124" s="61"/>
      <c r="AS3124" s="61"/>
      <c r="AT3124" s="61"/>
      <c r="AU3124" s="61"/>
      <c r="AV3124" s="61"/>
      <c r="AW3124" s="61"/>
      <c r="AX3124" s="61"/>
      <c r="AY3124" s="61"/>
      <c r="AZ3124" s="61"/>
      <c r="BA3124" s="61"/>
    </row>
    <row r="3125" spans="39:53" x14ac:dyDescent="0.2">
      <c r="AM3125" s="61"/>
      <c r="AN3125" s="61"/>
      <c r="AO3125" s="171"/>
      <c r="AP3125" s="61"/>
      <c r="AQ3125" s="61"/>
      <c r="AR3125" s="61"/>
      <c r="AS3125" s="61"/>
      <c r="AT3125" s="61"/>
      <c r="AU3125" s="61"/>
      <c r="AV3125" s="61"/>
      <c r="AW3125" s="61"/>
      <c r="AX3125" s="61"/>
      <c r="AY3125" s="61"/>
      <c r="AZ3125" s="61"/>
      <c r="BA3125" s="61"/>
    </row>
    <row r="3126" spans="39:53" x14ac:dyDescent="0.2">
      <c r="AM3126" s="61"/>
      <c r="AN3126" s="61"/>
      <c r="AO3126" s="171"/>
      <c r="AP3126" s="61"/>
      <c r="AQ3126" s="61"/>
      <c r="AR3126" s="61"/>
      <c r="AS3126" s="61"/>
      <c r="AT3126" s="61"/>
      <c r="AU3126" s="61"/>
      <c r="AV3126" s="61"/>
      <c r="AW3126" s="61"/>
      <c r="AX3126" s="61"/>
      <c r="AY3126" s="61"/>
      <c r="AZ3126" s="61"/>
      <c r="BA3126" s="61"/>
    </row>
    <row r="3127" spans="39:53" x14ac:dyDescent="0.2">
      <c r="AM3127" s="61"/>
      <c r="AN3127" s="61"/>
      <c r="AO3127" s="171"/>
      <c r="AP3127" s="61"/>
      <c r="AQ3127" s="61"/>
      <c r="AR3127" s="61"/>
      <c r="AS3127" s="61"/>
      <c r="AT3127" s="61"/>
      <c r="AU3127" s="61"/>
      <c r="AV3127" s="61"/>
      <c r="AW3127" s="61"/>
      <c r="AX3127" s="61"/>
      <c r="AY3127" s="61"/>
      <c r="AZ3127" s="61"/>
      <c r="BA3127" s="61"/>
    </row>
    <row r="3128" spans="39:53" x14ac:dyDescent="0.2">
      <c r="AM3128" s="61"/>
      <c r="AN3128" s="61"/>
      <c r="AO3128" s="171"/>
      <c r="AP3128" s="61"/>
      <c r="AQ3128" s="61"/>
      <c r="AR3128" s="61"/>
      <c r="AS3128" s="61"/>
      <c r="AT3128" s="61"/>
      <c r="AU3128" s="61"/>
      <c r="AV3128" s="61"/>
      <c r="AW3128" s="61"/>
      <c r="AX3128" s="61"/>
      <c r="AY3128" s="61"/>
      <c r="AZ3128" s="61"/>
      <c r="BA3128" s="61"/>
    </row>
    <row r="3129" spans="39:53" x14ac:dyDescent="0.2">
      <c r="AM3129" s="61"/>
      <c r="AN3129" s="61"/>
      <c r="AO3129" s="171"/>
      <c r="AP3129" s="61"/>
      <c r="AQ3129" s="61"/>
      <c r="AR3129" s="61"/>
      <c r="AS3129" s="61"/>
      <c r="AT3129" s="61"/>
      <c r="AU3129" s="61"/>
      <c r="AV3129" s="61"/>
      <c r="AW3129" s="61"/>
      <c r="AX3129" s="61"/>
      <c r="AY3129" s="61"/>
      <c r="AZ3129" s="61"/>
      <c r="BA3129" s="61"/>
    </row>
    <row r="3130" spans="39:53" x14ac:dyDescent="0.2">
      <c r="AM3130" s="61"/>
      <c r="AN3130" s="61"/>
      <c r="AO3130" s="171"/>
      <c r="AP3130" s="61"/>
      <c r="AQ3130" s="61"/>
      <c r="AR3130" s="61"/>
      <c r="AS3130" s="61"/>
      <c r="AT3130" s="61"/>
      <c r="AU3130" s="61"/>
      <c r="AV3130" s="61"/>
      <c r="AW3130" s="61"/>
      <c r="AX3130" s="61"/>
      <c r="AY3130" s="61"/>
      <c r="AZ3130" s="61"/>
      <c r="BA3130" s="61"/>
    </row>
    <row r="3131" spans="39:53" x14ac:dyDescent="0.2">
      <c r="AM3131" s="61"/>
      <c r="AN3131" s="61"/>
      <c r="AO3131" s="171"/>
      <c r="AP3131" s="61"/>
      <c r="AQ3131" s="61"/>
      <c r="AR3131" s="61"/>
      <c r="AS3131" s="61"/>
      <c r="AT3131" s="61"/>
      <c r="AU3131" s="61"/>
      <c r="AV3131" s="61"/>
      <c r="AW3131" s="61"/>
      <c r="AX3131" s="61"/>
      <c r="AY3131" s="61"/>
      <c r="AZ3131" s="61"/>
      <c r="BA3131" s="61"/>
    </row>
    <row r="3132" spans="39:53" x14ac:dyDescent="0.2">
      <c r="AM3132" s="61"/>
      <c r="AN3132" s="61"/>
      <c r="AO3132" s="171"/>
      <c r="AP3132" s="61"/>
      <c r="AQ3132" s="61"/>
      <c r="AR3132" s="61"/>
      <c r="AS3132" s="61"/>
      <c r="AT3132" s="61"/>
      <c r="AU3132" s="61"/>
      <c r="AV3132" s="61"/>
      <c r="AW3132" s="61"/>
      <c r="AX3132" s="61"/>
      <c r="AY3132" s="61"/>
      <c r="AZ3132" s="61"/>
      <c r="BA3132" s="61"/>
    </row>
    <row r="3133" spans="39:53" x14ac:dyDescent="0.2">
      <c r="AM3133" s="61"/>
      <c r="AN3133" s="61"/>
      <c r="AO3133" s="171"/>
      <c r="AP3133" s="61"/>
      <c r="AQ3133" s="61"/>
      <c r="AR3133" s="61"/>
      <c r="AS3133" s="61"/>
      <c r="AT3133" s="61"/>
      <c r="AU3133" s="61"/>
      <c r="AV3133" s="61"/>
      <c r="AW3133" s="61"/>
      <c r="AX3133" s="61"/>
      <c r="AY3133" s="61"/>
      <c r="AZ3133" s="61"/>
      <c r="BA3133" s="61"/>
    </row>
    <row r="3134" spans="39:53" x14ac:dyDescent="0.2">
      <c r="AM3134" s="61"/>
      <c r="AN3134" s="61"/>
      <c r="AO3134" s="171"/>
      <c r="AP3134" s="61"/>
      <c r="AQ3134" s="61"/>
      <c r="AR3134" s="61"/>
      <c r="AS3134" s="61"/>
      <c r="AT3134" s="61"/>
      <c r="AU3134" s="61"/>
      <c r="AV3134" s="61"/>
      <c r="AW3134" s="61"/>
      <c r="AX3134" s="61"/>
      <c r="AY3134" s="61"/>
      <c r="AZ3134" s="61"/>
      <c r="BA3134" s="61"/>
    </row>
    <row r="3135" spans="39:53" x14ac:dyDescent="0.2">
      <c r="AM3135" s="61"/>
      <c r="AN3135" s="61"/>
      <c r="AO3135" s="171"/>
      <c r="AP3135" s="61"/>
      <c r="AQ3135" s="61"/>
      <c r="AR3135" s="61"/>
      <c r="AS3135" s="61"/>
      <c r="AT3135" s="61"/>
      <c r="AU3135" s="61"/>
      <c r="AV3135" s="61"/>
      <c r="AW3135" s="61"/>
      <c r="AX3135" s="61"/>
      <c r="AY3135" s="61"/>
      <c r="AZ3135" s="61"/>
      <c r="BA3135" s="61"/>
    </row>
    <row r="3136" spans="39:53" x14ac:dyDescent="0.2">
      <c r="AM3136" s="61"/>
      <c r="AN3136" s="61"/>
      <c r="AO3136" s="171"/>
      <c r="AP3136" s="61"/>
      <c r="AQ3136" s="61"/>
      <c r="AR3136" s="61"/>
      <c r="AS3136" s="61"/>
      <c r="AT3136" s="61"/>
      <c r="AU3136" s="61"/>
      <c r="AV3136" s="61"/>
      <c r="AW3136" s="61"/>
      <c r="AX3136" s="61"/>
      <c r="AY3136" s="61"/>
      <c r="AZ3136" s="61"/>
      <c r="BA3136" s="61"/>
    </row>
    <row r="3137" spans="39:53" x14ac:dyDescent="0.2">
      <c r="AM3137" s="61"/>
      <c r="AN3137" s="61"/>
      <c r="AO3137" s="171"/>
      <c r="AP3137" s="61"/>
      <c r="AQ3137" s="61"/>
      <c r="AR3137" s="61"/>
      <c r="AS3137" s="61"/>
      <c r="AT3137" s="61"/>
      <c r="AU3137" s="61"/>
      <c r="AV3137" s="61"/>
      <c r="AW3137" s="61"/>
      <c r="AX3137" s="61"/>
      <c r="AY3137" s="61"/>
      <c r="AZ3137" s="61"/>
      <c r="BA3137" s="61"/>
    </row>
    <row r="3138" spans="39:53" x14ac:dyDescent="0.2">
      <c r="AM3138" s="61"/>
      <c r="AN3138" s="61"/>
      <c r="AO3138" s="171"/>
      <c r="AP3138" s="61"/>
      <c r="AQ3138" s="61"/>
      <c r="AR3138" s="61"/>
      <c r="AS3138" s="61"/>
      <c r="AT3138" s="61"/>
      <c r="AU3138" s="61"/>
      <c r="AV3138" s="61"/>
      <c r="AW3138" s="61"/>
      <c r="AX3138" s="61"/>
      <c r="AY3138" s="61"/>
      <c r="AZ3138" s="61"/>
      <c r="BA3138" s="61"/>
    </row>
    <row r="3139" spans="39:53" x14ac:dyDescent="0.2">
      <c r="AM3139" s="61"/>
      <c r="AN3139" s="61"/>
      <c r="AO3139" s="171"/>
      <c r="AP3139" s="61"/>
      <c r="AQ3139" s="61"/>
      <c r="AR3139" s="61"/>
      <c r="AS3139" s="61"/>
      <c r="AT3139" s="61"/>
      <c r="AU3139" s="61"/>
      <c r="AV3139" s="61"/>
      <c r="AW3139" s="61"/>
      <c r="AX3139" s="61"/>
      <c r="AY3139" s="61"/>
      <c r="AZ3139" s="61"/>
      <c r="BA3139" s="61"/>
    </row>
    <row r="3140" spans="39:53" x14ac:dyDescent="0.2">
      <c r="AM3140" s="61"/>
      <c r="AN3140" s="61"/>
      <c r="AO3140" s="171"/>
      <c r="AP3140" s="61"/>
      <c r="AQ3140" s="61"/>
      <c r="AR3140" s="61"/>
      <c r="AS3140" s="61"/>
      <c r="AT3140" s="61"/>
      <c r="AU3140" s="61"/>
      <c r="AV3140" s="61"/>
      <c r="AW3140" s="61"/>
      <c r="AX3140" s="61"/>
      <c r="AY3140" s="61"/>
      <c r="AZ3140" s="61"/>
      <c r="BA3140" s="61"/>
    </row>
    <row r="3141" spans="39:53" x14ac:dyDescent="0.2">
      <c r="AM3141" s="61"/>
      <c r="AN3141" s="61"/>
      <c r="AO3141" s="171"/>
      <c r="AP3141" s="61"/>
      <c r="AQ3141" s="61"/>
      <c r="AR3141" s="61"/>
      <c r="AS3141" s="61"/>
      <c r="AT3141" s="61"/>
      <c r="AU3141" s="61"/>
      <c r="AV3141" s="61"/>
      <c r="AW3141" s="61"/>
      <c r="AX3141" s="61"/>
      <c r="AY3141" s="61"/>
      <c r="AZ3141" s="61"/>
      <c r="BA3141" s="61"/>
    </row>
    <row r="3142" spans="39:53" x14ac:dyDescent="0.2">
      <c r="AM3142" s="61"/>
      <c r="AN3142" s="61"/>
      <c r="AO3142" s="171"/>
      <c r="AP3142" s="61"/>
      <c r="AQ3142" s="61"/>
      <c r="AR3142" s="61"/>
      <c r="AS3142" s="61"/>
      <c r="AT3142" s="61"/>
      <c r="AU3142" s="61"/>
      <c r="AV3142" s="61"/>
      <c r="AW3142" s="61"/>
      <c r="AX3142" s="61"/>
      <c r="AY3142" s="61"/>
      <c r="AZ3142" s="61"/>
      <c r="BA3142" s="61"/>
    </row>
    <row r="3143" spans="39:53" x14ac:dyDescent="0.2">
      <c r="AM3143" s="61"/>
      <c r="AN3143" s="61"/>
      <c r="AO3143" s="171"/>
      <c r="AP3143" s="61"/>
      <c r="AQ3143" s="61"/>
      <c r="AR3143" s="61"/>
      <c r="AS3143" s="61"/>
      <c r="AT3143" s="61"/>
      <c r="AU3143" s="61"/>
      <c r="AV3143" s="61"/>
      <c r="AW3143" s="61"/>
      <c r="AX3143" s="61"/>
      <c r="AY3143" s="61"/>
      <c r="AZ3143" s="61"/>
      <c r="BA3143" s="61"/>
    </row>
    <row r="3144" spans="39:53" x14ac:dyDescent="0.2">
      <c r="AM3144" s="61"/>
      <c r="AN3144" s="61"/>
      <c r="AO3144" s="171"/>
      <c r="AP3144" s="61"/>
      <c r="AQ3144" s="61"/>
      <c r="AR3144" s="61"/>
      <c r="AS3144" s="61"/>
      <c r="AT3144" s="61"/>
      <c r="AU3144" s="61"/>
      <c r="AV3144" s="61"/>
      <c r="AW3144" s="61"/>
      <c r="AX3144" s="61"/>
      <c r="AY3144" s="61"/>
      <c r="AZ3144" s="61"/>
      <c r="BA3144" s="61"/>
    </row>
    <row r="3145" spans="39:53" x14ac:dyDescent="0.2">
      <c r="AM3145" s="61"/>
      <c r="AN3145" s="61"/>
      <c r="AO3145" s="171"/>
      <c r="AP3145" s="61"/>
      <c r="AQ3145" s="61"/>
      <c r="AR3145" s="61"/>
      <c r="AS3145" s="61"/>
      <c r="AT3145" s="61"/>
      <c r="AU3145" s="61"/>
      <c r="AV3145" s="61"/>
      <c r="AW3145" s="61"/>
      <c r="AX3145" s="61"/>
      <c r="AY3145" s="61"/>
      <c r="AZ3145" s="61"/>
      <c r="BA3145" s="61"/>
    </row>
    <row r="3146" spans="39:53" x14ac:dyDescent="0.2">
      <c r="AM3146" s="61"/>
      <c r="AN3146" s="61"/>
      <c r="AO3146" s="171"/>
      <c r="AP3146" s="61"/>
      <c r="AQ3146" s="61"/>
      <c r="AR3146" s="61"/>
      <c r="AS3146" s="61"/>
      <c r="AT3146" s="61"/>
      <c r="AU3146" s="61"/>
      <c r="AV3146" s="61"/>
      <c r="AW3146" s="61"/>
      <c r="AX3146" s="61"/>
      <c r="AY3146" s="61"/>
      <c r="AZ3146" s="61"/>
      <c r="BA3146" s="61"/>
    </row>
    <row r="3147" spans="39:53" x14ac:dyDescent="0.2">
      <c r="AM3147" s="61"/>
      <c r="AN3147" s="61"/>
      <c r="AO3147" s="171"/>
      <c r="AP3147" s="61"/>
      <c r="AQ3147" s="61"/>
      <c r="AR3147" s="61"/>
      <c r="AS3147" s="61"/>
      <c r="AT3147" s="61"/>
      <c r="AU3147" s="61"/>
      <c r="AV3147" s="61"/>
      <c r="AW3147" s="61"/>
      <c r="AX3147" s="61"/>
      <c r="AY3147" s="61"/>
      <c r="AZ3147" s="61"/>
      <c r="BA3147" s="61"/>
    </row>
    <row r="3148" spans="39:53" x14ac:dyDescent="0.2">
      <c r="AM3148" s="61"/>
      <c r="AN3148" s="61"/>
      <c r="AO3148" s="171"/>
      <c r="AP3148" s="61"/>
      <c r="AQ3148" s="61"/>
      <c r="AR3148" s="61"/>
      <c r="AS3148" s="61"/>
      <c r="AT3148" s="61"/>
      <c r="AU3148" s="61"/>
      <c r="AV3148" s="61"/>
      <c r="AW3148" s="61"/>
      <c r="AX3148" s="61"/>
      <c r="AY3148" s="61"/>
      <c r="AZ3148" s="61"/>
      <c r="BA3148" s="61"/>
    </row>
    <row r="3149" spans="39:53" x14ac:dyDescent="0.2">
      <c r="AM3149" s="61"/>
      <c r="AN3149" s="61"/>
      <c r="AO3149" s="171"/>
      <c r="AP3149" s="61"/>
      <c r="AQ3149" s="61"/>
      <c r="AR3149" s="61"/>
      <c r="AS3149" s="61"/>
      <c r="AT3149" s="61"/>
      <c r="AU3149" s="61"/>
      <c r="AV3149" s="61"/>
      <c r="AW3149" s="61"/>
      <c r="AX3149" s="61"/>
      <c r="AY3149" s="61"/>
      <c r="AZ3149" s="61"/>
      <c r="BA3149" s="61"/>
    </row>
    <row r="3150" spans="39:53" x14ac:dyDescent="0.2">
      <c r="AM3150" s="61"/>
      <c r="AN3150" s="61"/>
      <c r="AO3150" s="171"/>
      <c r="AP3150" s="61"/>
      <c r="AQ3150" s="61"/>
      <c r="AR3150" s="61"/>
      <c r="AS3150" s="61"/>
      <c r="AT3150" s="61"/>
      <c r="AU3150" s="61"/>
      <c r="AV3150" s="61"/>
      <c r="AW3150" s="61"/>
      <c r="AX3150" s="61"/>
      <c r="AY3150" s="61"/>
      <c r="AZ3150" s="61"/>
      <c r="BA3150" s="61"/>
    </row>
    <row r="3151" spans="39:53" x14ac:dyDescent="0.2">
      <c r="AM3151" s="61"/>
      <c r="AN3151" s="61"/>
      <c r="AO3151" s="171"/>
      <c r="AP3151" s="61"/>
      <c r="AQ3151" s="61"/>
      <c r="AR3151" s="61"/>
      <c r="AS3151" s="61"/>
      <c r="AT3151" s="61"/>
      <c r="AU3151" s="61"/>
      <c r="AV3151" s="61"/>
      <c r="AW3151" s="61"/>
      <c r="AX3151" s="61"/>
      <c r="AY3151" s="61"/>
      <c r="AZ3151" s="61"/>
      <c r="BA3151" s="61"/>
    </row>
    <row r="3152" spans="39:53" x14ac:dyDescent="0.2">
      <c r="AM3152" s="61"/>
      <c r="AN3152" s="61"/>
      <c r="AO3152" s="171"/>
      <c r="AP3152" s="61"/>
      <c r="AQ3152" s="61"/>
      <c r="AR3152" s="61"/>
      <c r="AS3152" s="61"/>
      <c r="AT3152" s="61"/>
      <c r="AU3152" s="61"/>
      <c r="AV3152" s="61"/>
      <c r="AW3152" s="61"/>
      <c r="AX3152" s="61"/>
      <c r="AY3152" s="61"/>
      <c r="AZ3152" s="61"/>
      <c r="BA3152" s="61"/>
    </row>
    <row r="3153" spans="39:53" x14ac:dyDescent="0.2">
      <c r="AM3153" s="61"/>
      <c r="AN3153" s="61"/>
      <c r="AO3153" s="171"/>
      <c r="AP3153" s="61"/>
      <c r="AQ3153" s="61"/>
      <c r="AR3153" s="61"/>
      <c r="AS3153" s="61"/>
      <c r="AT3153" s="61"/>
      <c r="AU3153" s="61"/>
      <c r="AV3153" s="61"/>
      <c r="AW3153" s="61"/>
      <c r="AX3153" s="61"/>
      <c r="AY3153" s="61"/>
      <c r="AZ3153" s="61"/>
      <c r="BA3153" s="61"/>
    </row>
    <row r="3154" spans="39:53" x14ac:dyDescent="0.2">
      <c r="AM3154" s="61"/>
      <c r="AN3154" s="61"/>
      <c r="AO3154" s="171"/>
      <c r="AP3154" s="61"/>
      <c r="AQ3154" s="61"/>
      <c r="AR3154" s="61"/>
      <c r="AS3154" s="61"/>
      <c r="AT3154" s="61"/>
      <c r="AU3154" s="61"/>
      <c r="AV3154" s="61"/>
      <c r="AW3154" s="61"/>
      <c r="AX3154" s="61"/>
      <c r="AY3154" s="61"/>
      <c r="AZ3154" s="61"/>
      <c r="BA3154" s="61"/>
    </row>
    <row r="3155" spans="39:53" x14ac:dyDescent="0.2">
      <c r="AM3155" s="61"/>
      <c r="AN3155" s="61"/>
      <c r="AO3155" s="171"/>
      <c r="AP3155" s="61"/>
      <c r="AQ3155" s="61"/>
      <c r="AR3155" s="61"/>
      <c r="AS3155" s="61"/>
      <c r="AT3155" s="61"/>
      <c r="AU3155" s="61"/>
      <c r="AV3155" s="61"/>
      <c r="AW3155" s="61"/>
      <c r="AX3155" s="61"/>
      <c r="AY3155" s="61"/>
      <c r="AZ3155" s="61"/>
      <c r="BA3155" s="61"/>
    </row>
    <row r="3156" spans="39:53" x14ac:dyDescent="0.2">
      <c r="AM3156" s="61"/>
      <c r="AN3156" s="61"/>
      <c r="AO3156" s="171"/>
      <c r="AP3156" s="61"/>
      <c r="AQ3156" s="61"/>
      <c r="AR3156" s="61"/>
      <c r="AS3156" s="61"/>
      <c r="AT3156" s="61"/>
      <c r="AU3156" s="61"/>
      <c r="AV3156" s="61"/>
      <c r="AW3156" s="61"/>
      <c r="AX3156" s="61"/>
      <c r="AY3156" s="61"/>
      <c r="AZ3156" s="61"/>
      <c r="BA3156" s="61"/>
    </row>
    <row r="3157" spans="39:53" x14ac:dyDescent="0.2">
      <c r="AM3157" s="61"/>
      <c r="AN3157" s="61"/>
      <c r="AO3157" s="171"/>
      <c r="AP3157" s="61"/>
      <c r="AQ3157" s="61"/>
      <c r="AR3157" s="61"/>
      <c r="AS3157" s="61"/>
      <c r="AT3157" s="61"/>
      <c r="AU3157" s="61"/>
      <c r="AV3157" s="61"/>
      <c r="AW3157" s="61"/>
      <c r="AX3157" s="61"/>
      <c r="AY3157" s="61"/>
      <c r="AZ3157" s="61"/>
      <c r="BA3157" s="61"/>
    </row>
    <row r="3158" spans="39:53" x14ac:dyDescent="0.2">
      <c r="AM3158" s="61"/>
      <c r="AN3158" s="61"/>
      <c r="AO3158" s="171"/>
      <c r="AP3158" s="61"/>
      <c r="AQ3158" s="61"/>
      <c r="AR3158" s="61"/>
      <c r="AS3158" s="61"/>
      <c r="AT3158" s="61"/>
      <c r="AU3158" s="61"/>
      <c r="AV3158" s="61"/>
      <c r="AW3158" s="61"/>
      <c r="AX3158" s="61"/>
      <c r="AY3158" s="61"/>
      <c r="AZ3158" s="61"/>
      <c r="BA3158" s="61"/>
    </row>
    <row r="3159" spans="39:53" x14ac:dyDescent="0.2">
      <c r="AM3159" s="61"/>
      <c r="AN3159" s="61"/>
      <c r="AO3159" s="171"/>
      <c r="AP3159" s="61"/>
      <c r="AQ3159" s="61"/>
      <c r="AR3159" s="61"/>
      <c r="AS3159" s="61"/>
      <c r="AT3159" s="61"/>
      <c r="AU3159" s="61"/>
      <c r="AV3159" s="61"/>
      <c r="AW3159" s="61"/>
      <c r="AX3159" s="61"/>
      <c r="AY3159" s="61"/>
      <c r="AZ3159" s="61"/>
      <c r="BA3159" s="61"/>
    </row>
    <row r="3160" spans="39:53" x14ac:dyDescent="0.2">
      <c r="AM3160" s="61"/>
      <c r="AN3160" s="61"/>
      <c r="AO3160" s="171"/>
      <c r="AP3160" s="61"/>
      <c r="AQ3160" s="61"/>
      <c r="AR3160" s="61"/>
      <c r="AS3160" s="61"/>
      <c r="AT3160" s="61"/>
      <c r="AU3160" s="61"/>
      <c r="AV3160" s="61"/>
      <c r="AW3160" s="61"/>
      <c r="AX3160" s="61"/>
      <c r="AY3160" s="61"/>
      <c r="AZ3160" s="61"/>
      <c r="BA3160" s="61"/>
    </row>
    <row r="3161" spans="39:53" x14ac:dyDescent="0.2">
      <c r="AM3161" s="61"/>
      <c r="AN3161" s="61"/>
      <c r="AO3161" s="171"/>
      <c r="AP3161" s="61"/>
      <c r="AQ3161" s="61"/>
      <c r="AR3161" s="61"/>
      <c r="AS3161" s="61"/>
      <c r="AT3161" s="61"/>
      <c r="AU3161" s="61"/>
      <c r="AV3161" s="61"/>
      <c r="AW3161" s="61"/>
      <c r="AX3161" s="61"/>
      <c r="AY3161" s="61"/>
      <c r="AZ3161" s="61"/>
      <c r="BA3161" s="61"/>
    </row>
    <row r="3162" spans="39:53" x14ac:dyDescent="0.2">
      <c r="AM3162" s="61"/>
      <c r="AN3162" s="61"/>
      <c r="AO3162" s="171"/>
      <c r="AP3162" s="61"/>
      <c r="AQ3162" s="61"/>
      <c r="AR3162" s="61"/>
      <c r="AS3162" s="61"/>
      <c r="AT3162" s="61"/>
      <c r="AU3162" s="61"/>
      <c r="AV3162" s="61"/>
      <c r="AW3162" s="61"/>
      <c r="AX3162" s="61"/>
      <c r="AY3162" s="61"/>
      <c r="AZ3162" s="61"/>
      <c r="BA3162" s="61"/>
    </row>
    <row r="3163" spans="39:53" x14ac:dyDescent="0.2">
      <c r="AM3163" s="61"/>
      <c r="AN3163" s="61"/>
      <c r="AO3163" s="171"/>
      <c r="AP3163" s="61"/>
      <c r="AQ3163" s="61"/>
      <c r="AR3163" s="61"/>
      <c r="AS3163" s="61"/>
      <c r="AT3163" s="61"/>
      <c r="AU3163" s="61"/>
      <c r="AV3163" s="61"/>
      <c r="AW3163" s="61"/>
      <c r="AX3163" s="61"/>
      <c r="AY3163" s="61"/>
      <c r="AZ3163" s="61"/>
      <c r="BA3163" s="61"/>
    </row>
    <row r="3164" spans="39:53" x14ac:dyDescent="0.2">
      <c r="AM3164" s="61"/>
      <c r="AN3164" s="61"/>
      <c r="AO3164" s="171"/>
      <c r="AP3164" s="61"/>
      <c r="AQ3164" s="61"/>
      <c r="AR3164" s="61"/>
      <c r="AS3164" s="61"/>
      <c r="AT3164" s="61"/>
      <c r="AU3164" s="61"/>
      <c r="AV3164" s="61"/>
      <c r="AW3164" s="61"/>
      <c r="AX3164" s="61"/>
      <c r="AY3164" s="61"/>
      <c r="AZ3164" s="61"/>
      <c r="BA3164" s="61"/>
    </row>
    <row r="3165" spans="39:53" x14ac:dyDescent="0.2">
      <c r="AM3165" s="61"/>
      <c r="AN3165" s="61"/>
      <c r="AO3165" s="171"/>
      <c r="AP3165" s="61"/>
      <c r="AQ3165" s="61"/>
      <c r="AR3165" s="61"/>
      <c r="AS3165" s="61"/>
      <c r="AT3165" s="61"/>
      <c r="AU3165" s="61"/>
      <c r="AV3165" s="61"/>
      <c r="AW3165" s="61"/>
      <c r="AX3165" s="61"/>
      <c r="AY3165" s="61"/>
      <c r="AZ3165" s="61"/>
      <c r="BA3165" s="61"/>
    </row>
    <row r="3166" spans="39:53" x14ac:dyDescent="0.2">
      <c r="AM3166" s="61"/>
      <c r="AN3166" s="61"/>
      <c r="AO3166" s="171"/>
      <c r="AP3166" s="61"/>
      <c r="AQ3166" s="61"/>
      <c r="AR3166" s="61"/>
      <c r="AS3166" s="61"/>
      <c r="AT3166" s="61"/>
      <c r="AU3166" s="61"/>
      <c r="AV3166" s="61"/>
      <c r="AW3166" s="61"/>
      <c r="AX3166" s="61"/>
      <c r="AY3166" s="61"/>
      <c r="AZ3166" s="61"/>
      <c r="BA3166" s="61"/>
    </row>
    <row r="3167" spans="39:53" x14ac:dyDescent="0.2">
      <c r="AM3167" s="61"/>
      <c r="AN3167" s="61"/>
      <c r="AO3167" s="171"/>
      <c r="AP3167" s="61"/>
      <c r="AQ3167" s="61"/>
      <c r="AR3167" s="61"/>
      <c r="AS3167" s="61"/>
      <c r="AT3167" s="61"/>
      <c r="AU3167" s="61"/>
      <c r="AV3167" s="61"/>
      <c r="AW3167" s="61"/>
      <c r="AX3167" s="61"/>
      <c r="AY3167" s="61"/>
      <c r="AZ3167" s="61"/>
      <c r="BA3167" s="61"/>
    </row>
    <row r="3168" spans="39:53" x14ac:dyDescent="0.2">
      <c r="AM3168" s="61"/>
      <c r="AN3168" s="61"/>
      <c r="AO3168" s="171"/>
      <c r="AP3168" s="61"/>
      <c r="AQ3168" s="61"/>
      <c r="AR3168" s="61"/>
      <c r="AS3168" s="61"/>
      <c r="AT3168" s="61"/>
      <c r="AU3168" s="61"/>
      <c r="AV3168" s="61"/>
      <c r="AW3168" s="61"/>
      <c r="AX3168" s="61"/>
      <c r="AY3168" s="61"/>
      <c r="AZ3168" s="61"/>
      <c r="BA3168" s="61"/>
    </row>
    <row r="3169" spans="39:53" x14ac:dyDescent="0.2">
      <c r="AM3169" s="61"/>
      <c r="AN3169" s="61"/>
      <c r="AO3169" s="171"/>
      <c r="AP3169" s="61"/>
      <c r="AQ3169" s="61"/>
      <c r="AR3169" s="61"/>
      <c r="AS3169" s="61"/>
      <c r="AT3169" s="61"/>
      <c r="AU3169" s="61"/>
      <c r="AV3169" s="61"/>
      <c r="AW3169" s="61"/>
      <c r="AX3169" s="61"/>
      <c r="AY3169" s="61"/>
      <c r="AZ3169" s="61"/>
      <c r="BA3169" s="61"/>
    </row>
    <row r="3170" spans="39:53" x14ac:dyDescent="0.2">
      <c r="AM3170" s="61"/>
      <c r="AN3170" s="61"/>
      <c r="AO3170" s="171"/>
      <c r="AP3170" s="61"/>
      <c r="AQ3170" s="61"/>
      <c r="AR3170" s="61"/>
      <c r="AS3170" s="61"/>
      <c r="AT3170" s="61"/>
      <c r="AU3170" s="61"/>
      <c r="AV3170" s="61"/>
      <c r="AW3170" s="61"/>
      <c r="AX3170" s="61"/>
      <c r="AY3170" s="61"/>
      <c r="AZ3170" s="61"/>
      <c r="BA3170" s="61"/>
    </row>
    <row r="3171" spans="39:53" x14ac:dyDescent="0.2">
      <c r="AM3171" s="61"/>
      <c r="AN3171" s="61"/>
      <c r="AO3171" s="171"/>
      <c r="AP3171" s="61"/>
      <c r="AQ3171" s="61"/>
      <c r="AR3171" s="61"/>
      <c r="AS3171" s="61"/>
      <c r="AT3171" s="61"/>
      <c r="AU3171" s="61"/>
      <c r="AV3171" s="61"/>
      <c r="AW3171" s="61"/>
      <c r="AX3171" s="61"/>
      <c r="AY3171" s="61"/>
      <c r="AZ3171" s="61"/>
      <c r="BA3171" s="61"/>
    </row>
    <row r="3172" spans="39:53" x14ac:dyDescent="0.2">
      <c r="AM3172" s="61"/>
      <c r="AN3172" s="61"/>
      <c r="AO3172" s="171"/>
      <c r="AP3172" s="61"/>
      <c r="AQ3172" s="61"/>
      <c r="AR3172" s="61"/>
      <c r="AS3172" s="61"/>
      <c r="AT3172" s="61"/>
      <c r="AU3172" s="61"/>
      <c r="AV3172" s="61"/>
      <c r="AW3172" s="61"/>
      <c r="AX3172" s="61"/>
      <c r="AY3172" s="61"/>
      <c r="AZ3172" s="61"/>
      <c r="BA3172" s="61"/>
    </row>
    <row r="3173" spans="39:53" x14ac:dyDescent="0.2">
      <c r="AM3173" s="61"/>
      <c r="AN3173" s="61"/>
      <c r="AO3173" s="171"/>
      <c r="AP3173" s="61"/>
      <c r="AQ3173" s="61"/>
      <c r="AR3173" s="61"/>
      <c r="AS3173" s="61"/>
      <c r="AT3173" s="61"/>
      <c r="AU3173" s="61"/>
      <c r="AV3173" s="61"/>
      <c r="AW3173" s="61"/>
      <c r="AX3173" s="61"/>
      <c r="AY3173" s="61"/>
      <c r="AZ3173" s="61"/>
      <c r="BA3173" s="61"/>
    </row>
    <row r="3174" spans="39:53" x14ac:dyDescent="0.2">
      <c r="AM3174" s="61"/>
      <c r="AN3174" s="61"/>
      <c r="AO3174" s="171"/>
      <c r="AP3174" s="61"/>
      <c r="AQ3174" s="61"/>
      <c r="AR3174" s="61"/>
      <c r="AS3174" s="61"/>
      <c r="AT3174" s="61"/>
      <c r="AU3174" s="61"/>
      <c r="AV3174" s="61"/>
      <c r="AW3174" s="61"/>
      <c r="AX3174" s="61"/>
      <c r="AY3174" s="61"/>
      <c r="AZ3174" s="61"/>
      <c r="BA3174" s="61"/>
    </row>
    <row r="3175" spans="39:53" x14ac:dyDescent="0.2">
      <c r="AM3175" s="61"/>
      <c r="AN3175" s="61"/>
      <c r="AO3175" s="171"/>
      <c r="AP3175" s="61"/>
      <c r="AQ3175" s="61"/>
      <c r="AR3175" s="61"/>
      <c r="AS3175" s="61"/>
      <c r="AT3175" s="61"/>
      <c r="AU3175" s="61"/>
      <c r="AV3175" s="61"/>
      <c r="AW3175" s="61"/>
      <c r="AX3175" s="61"/>
      <c r="AY3175" s="61"/>
      <c r="AZ3175" s="61"/>
      <c r="BA3175" s="61"/>
    </row>
    <row r="3176" spans="39:53" x14ac:dyDescent="0.2">
      <c r="AM3176" s="61"/>
      <c r="AN3176" s="61"/>
      <c r="AO3176" s="171"/>
      <c r="AP3176" s="61"/>
      <c r="AQ3176" s="61"/>
      <c r="AR3176" s="61"/>
      <c r="AS3176" s="61"/>
      <c r="AT3176" s="61"/>
      <c r="AU3176" s="61"/>
      <c r="AV3176" s="61"/>
      <c r="AW3176" s="61"/>
      <c r="AX3176" s="61"/>
      <c r="AY3176" s="61"/>
      <c r="AZ3176" s="61"/>
      <c r="BA3176" s="61"/>
    </row>
    <row r="3177" spans="39:53" x14ac:dyDescent="0.2">
      <c r="AM3177" s="61"/>
      <c r="AN3177" s="61"/>
      <c r="AO3177" s="171"/>
      <c r="AP3177" s="61"/>
      <c r="AQ3177" s="61"/>
      <c r="AR3177" s="61"/>
      <c r="AS3177" s="61"/>
      <c r="AT3177" s="61"/>
      <c r="AU3177" s="61"/>
      <c r="AV3177" s="61"/>
      <c r="AW3177" s="61"/>
      <c r="AX3177" s="61"/>
      <c r="AY3177" s="61"/>
      <c r="AZ3177" s="61"/>
      <c r="BA3177" s="61"/>
    </row>
    <row r="3178" spans="39:53" x14ac:dyDescent="0.2">
      <c r="AM3178" s="61"/>
      <c r="AN3178" s="61"/>
      <c r="AO3178" s="171"/>
      <c r="AP3178" s="61"/>
      <c r="AQ3178" s="61"/>
      <c r="AR3178" s="61"/>
      <c r="AS3178" s="61"/>
      <c r="AT3178" s="61"/>
      <c r="AU3178" s="61"/>
      <c r="AV3178" s="61"/>
      <c r="AW3178" s="61"/>
      <c r="AX3178" s="61"/>
      <c r="AY3178" s="61"/>
      <c r="AZ3178" s="61"/>
      <c r="BA3178" s="61"/>
    </row>
    <row r="3179" spans="39:53" x14ac:dyDescent="0.2">
      <c r="AM3179" s="61"/>
      <c r="AN3179" s="61"/>
      <c r="AO3179" s="171"/>
      <c r="AP3179" s="61"/>
      <c r="AQ3179" s="61"/>
      <c r="AR3179" s="61"/>
      <c r="AS3179" s="61"/>
      <c r="AT3179" s="61"/>
      <c r="AU3179" s="61"/>
      <c r="AV3179" s="61"/>
      <c r="AW3179" s="61"/>
      <c r="AX3179" s="61"/>
      <c r="AY3179" s="61"/>
      <c r="AZ3179" s="61"/>
      <c r="BA3179" s="61"/>
    </row>
    <row r="3180" spans="39:53" x14ac:dyDescent="0.2">
      <c r="AM3180" s="61"/>
      <c r="AN3180" s="61"/>
      <c r="AO3180" s="171"/>
      <c r="AP3180" s="61"/>
      <c r="AQ3180" s="61"/>
      <c r="AR3180" s="61"/>
      <c r="AS3180" s="61"/>
      <c r="AT3180" s="61"/>
      <c r="AU3180" s="61"/>
      <c r="AV3180" s="61"/>
      <c r="AW3180" s="61"/>
      <c r="AX3180" s="61"/>
      <c r="AY3180" s="61"/>
      <c r="AZ3180" s="61"/>
      <c r="BA3180" s="61"/>
    </row>
    <row r="3181" spans="39:53" x14ac:dyDescent="0.2">
      <c r="AM3181" s="61"/>
      <c r="AN3181" s="61"/>
      <c r="AO3181" s="171"/>
      <c r="AP3181" s="61"/>
      <c r="AQ3181" s="61"/>
      <c r="AR3181" s="61"/>
      <c r="AS3181" s="61"/>
      <c r="AT3181" s="61"/>
      <c r="AU3181" s="61"/>
      <c r="AV3181" s="61"/>
      <c r="AW3181" s="61"/>
      <c r="AX3181" s="61"/>
      <c r="AY3181" s="61"/>
      <c r="AZ3181" s="61"/>
      <c r="BA3181" s="61"/>
    </row>
    <row r="3182" spans="39:53" x14ac:dyDescent="0.2">
      <c r="AM3182" s="61"/>
      <c r="AN3182" s="61"/>
      <c r="AO3182" s="171"/>
      <c r="AP3182" s="61"/>
      <c r="AQ3182" s="61"/>
      <c r="AR3182" s="61"/>
      <c r="AS3182" s="61"/>
      <c r="AT3182" s="61"/>
      <c r="AU3182" s="61"/>
      <c r="AV3182" s="61"/>
      <c r="AW3182" s="61"/>
      <c r="AX3182" s="61"/>
      <c r="AY3182" s="61"/>
      <c r="AZ3182" s="61"/>
      <c r="BA3182" s="61"/>
    </row>
    <row r="3183" spans="39:53" x14ac:dyDescent="0.2">
      <c r="AM3183" s="61"/>
      <c r="AN3183" s="61"/>
      <c r="AO3183" s="171"/>
      <c r="AP3183" s="61"/>
      <c r="AQ3183" s="61"/>
      <c r="AR3183" s="61"/>
      <c r="AS3183" s="61"/>
      <c r="AT3183" s="61"/>
      <c r="AU3183" s="61"/>
      <c r="AV3183" s="61"/>
      <c r="AW3183" s="61"/>
      <c r="AX3183" s="61"/>
      <c r="AY3183" s="61"/>
      <c r="AZ3183" s="61"/>
      <c r="BA3183" s="61"/>
    </row>
    <row r="3184" spans="39:53" x14ac:dyDescent="0.2">
      <c r="AM3184" s="61"/>
      <c r="AN3184" s="61"/>
      <c r="AO3184" s="171"/>
      <c r="AP3184" s="61"/>
      <c r="AQ3184" s="61"/>
      <c r="AR3184" s="61"/>
      <c r="AS3184" s="61"/>
      <c r="AT3184" s="61"/>
      <c r="AU3184" s="61"/>
      <c r="AV3184" s="61"/>
      <c r="AW3184" s="61"/>
      <c r="AX3184" s="61"/>
      <c r="AY3184" s="61"/>
      <c r="AZ3184" s="61"/>
      <c r="BA3184" s="61"/>
    </row>
    <row r="3185" spans="39:53" x14ac:dyDescent="0.2">
      <c r="AM3185" s="61"/>
      <c r="AN3185" s="61"/>
      <c r="AO3185" s="171"/>
      <c r="AP3185" s="61"/>
      <c r="AQ3185" s="61"/>
      <c r="AR3185" s="61"/>
      <c r="AS3185" s="61"/>
      <c r="AT3185" s="61"/>
      <c r="AU3185" s="61"/>
      <c r="AV3185" s="61"/>
      <c r="AW3185" s="61"/>
      <c r="AX3185" s="61"/>
      <c r="AY3185" s="61"/>
      <c r="AZ3185" s="61"/>
      <c r="BA3185" s="61"/>
    </row>
    <row r="3186" spans="39:53" x14ac:dyDescent="0.2">
      <c r="AM3186" s="61"/>
      <c r="AN3186" s="61"/>
      <c r="AO3186" s="171"/>
      <c r="AP3186" s="61"/>
      <c r="AQ3186" s="61"/>
      <c r="AR3186" s="61"/>
      <c r="AS3186" s="61"/>
      <c r="AT3186" s="61"/>
      <c r="AU3186" s="61"/>
      <c r="AV3186" s="61"/>
      <c r="AW3186" s="61"/>
      <c r="AX3186" s="61"/>
      <c r="AY3186" s="61"/>
      <c r="AZ3186" s="61"/>
      <c r="BA3186" s="61"/>
    </row>
    <row r="3187" spans="39:53" x14ac:dyDescent="0.2">
      <c r="AM3187" s="61"/>
      <c r="AN3187" s="61"/>
      <c r="AO3187" s="171"/>
      <c r="AP3187" s="61"/>
      <c r="AQ3187" s="61"/>
      <c r="AR3187" s="61"/>
      <c r="AS3187" s="61"/>
      <c r="AT3187" s="61"/>
      <c r="AU3187" s="61"/>
      <c r="AV3187" s="61"/>
      <c r="AW3187" s="61"/>
      <c r="AX3187" s="61"/>
      <c r="AY3187" s="61"/>
      <c r="AZ3187" s="61"/>
      <c r="BA3187" s="61"/>
    </row>
    <row r="3188" spans="39:53" x14ac:dyDescent="0.2">
      <c r="AM3188" s="61"/>
      <c r="AN3188" s="61"/>
      <c r="AO3188" s="171"/>
      <c r="AP3188" s="61"/>
      <c r="AQ3188" s="61"/>
      <c r="AR3188" s="61"/>
      <c r="AS3188" s="61"/>
      <c r="AT3188" s="61"/>
      <c r="AU3188" s="61"/>
      <c r="AV3188" s="61"/>
      <c r="AW3188" s="61"/>
      <c r="AX3188" s="61"/>
      <c r="AY3188" s="61"/>
      <c r="AZ3188" s="61"/>
      <c r="BA3188" s="61"/>
    </row>
    <row r="3189" spans="39:53" x14ac:dyDescent="0.2">
      <c r="AM3189" s="61"/>
      <c r="AN3189" s="61"/>
      <c r="AO3189" s="171"/>
      <c r="AP3189" s="61"/>
      <c r="AQ3189" s="61"/>
      <c r="AR3189" s="61"/>
      <c r="AS3189" s="61"/>
      <c r="AT3189" s="61"/>
      <c r="AU3189" s="61"/>
      <c r="AV3189" s="61"/>
      <c r="AW3189" s="61"/>
      <c r="AX3189" s="61"/>
      <c r="AY3189" s="61"/>
      <c r="AZ3189" s="61"/>
      <c r="BA3189" s="61"/>
    </row>
    <row r="3190" spans="39:53" x14ac:dyDescent="0.2">
      <c r="AM3190" s="61"/>
      <c r="AN3190" s="61"/>
      <c r="AO3190" s="171"/>
      <c r="AP3190" s="61"/>
      <c r="AQ3190" s="61"/>
      <c r="AR3190" s="61"/>
      <c r="AS3190" s="61"/>
      <c r="AT3190" s="61"/>
      <c r="AU3190" s="61"/>
      <c r="AV3190" s="61"/>
      <c r="AW3190" s="61"/>
      <c r="AX3190" s="61"/>
      <c r="AY3190" s="61"/>
      <c r="AZ3190" s="61"/>
      <c r="BA3190" s="61"/>
    </row>
    <row r="3191" spans="39:53" x14ac:dyDescent="0.2">
      <c r="AM3191" s="61"/>
      <c r="AN3191" s="61"/>
      <c r="AO3191" s="171"/>
      <c r="AP3191" s="61"/>
      <c r="AQ3191" s="61"/>
      <c r="AR3191" s="61"/>
      <c r="AS3191" s="61"/>
      <c r="AT3191" s="61"/>
      <c r="AU3191" s="61"/>
      <c r="AV3191" s="61"/>
      <c r="AW3191" s="61"/>
      <c r="AX3191" s="61"/>
      <c r="AY3191" s="61"/>
      <c r="AZ3191" s="61"/>
      <c r="BA3191" s="61"/>
    </row>
    <row r="3192" spans="39:53" x14ac:dyDescent="0.2">
      <c r="AM3192" s="61"/>
      <c r="AN3192" s="61"/>
      <c r="AO3192" s="171"/>
      <c r="AP3192" s="61"/>
      <c r="AQ3192" s="61"/>
      <c r="AR3192" s="61"/>
      <c r="AS3192" s="61"/>
      <c r="AT3192" s="61"/>
      <c r="AU3192" s="61"/>
      <c r="AV3192" s="61"/>
      <c r="AW3192" s="61"/>
      <c r="AX3192" s="61"/>
      <c r="AY3192" s="61"/>
      <c r="AZ3192" s="61"/>
      <c r="BA3192" s="61"/>
    </row>
    <row r="3193" spans="39:53" x14ac:dyDescent="0.2">
      <c r="AM3193" s="61"/>
      <c r="AN3193" s="61"/>
      <c r="AO3193" s="171"/>
      <c r="AP3193" s="61"/>
      <c r="AQ3193" s="61"/>
      <c r="AR3193" s="61"/>
      <c r="AS3193" s="61"/>
      <c r="AT3193" s="61"/>
      <c r="AU3193" s="61"/>
      <c r="AV3193" s="61"/>
      <c r="AW3193" s="61"/>
      <c r="AX3193" s="61"/>
      <c r="AY3193" s="61"/>
      <c r="AZ3193" s="61"/>
      <c r="BA3193" s="61"/>
    </row>
    <row r="3194" spans="39:53" x14ac:dyDescent="0.2">
      <c r="AM3194" s="61"/>
      <c r="AN3194" s="61"/>
      <c r="AO3194" s="171"/>
      <c r="AP3194" s="61"/>
      <c r="AQ3194" s="61"/>
      <c r="AR3194" s="61"/>
      <c r="AS3194" s="61"/>
      <c r="AT3194" s="61"/>
      <c r="AU3194" s="61"/>
      <c r="AV3194" s="61"/>
      <c r="AW3194" s="61"/>
      <c r="AX3194" s="61"/>
      <c r="AY3194" s="61"/>
      <c r="AZ3194" s="61"/>
      <c r="BA3194" s="61"/>
    </row>
    <row r="3195" spans="39:53" x14ac:dyDescent="0.2">
      <c r="AM3195" s="61"/>
      <c r="AN3195" s="61"/>
      <c r="AO3195" s="171"/>
      <c r="AP3195" s="61"/>
      <c r="AQ3195" s="61"/>
      <c r="AR3195" s="61"/>
      <c r="AS3195" s="61"/>
      <c r="AT3195" s="61"/>
      <c r="AU3195" s="61"/>
      <c r="AV3195" s="61"/>
      <c r="AW3195" s="61"/>
      <c r="AX3195" s="61"/>
      <c r="AY3195" s="61"/>
      <c r="AZ3195" s="61"/>
      <c r="BA3195" s="61"/>
    </row>
    <row r="3196" spans="39:53" x14ac:dyDescent="0.2">
      <c r="AM3196" s="61"/>
      <c r="AN3196" s="61"/>
      <c r="AO3196" s="171"/>
      <c r="AP3196" s="61"/>
      <c r="AQ3196" s="61"/>
      <c r="AR3196" s="61"/>
      <c r="AS3196" s="61"/>
      <c r="AT3196" s="61"/>
      <c r="AU3196" s="61"/>
      <c r="AV3196" s="61"/>
      <c r="AW3196" s="61"/>
      <c r="AX3196" s="61"/>
      <c r="AY3196" s="61"/>
      <c r="AZ3196" s="61"/>
      <c r="BA3196" s="61"/>
    </row>
    <row r="3197" spans="39:53" x14ac:dyDescent="0.2">
      <c r="AM3197" s="61"/>
      <c r="AN3197" s="61"/>
      <c r="AO3197" s="171"/>
      <c r="AP3197" s="61"/>
      <c r="AQ3197" s="61"/>
      <c r="AR3197" s="61"/>
      <c r="AS3197" s="61"/>
      <c r="AT3197" s="61"/>
      <c r="AU3197" s="61"/>
      <c r="AV3197" s="61"/>
      <c r="AW3197" s="61"/>
      <c r="AX3197" s="61"/>
      <c r="AY3197" s="61"/>
      <c r="AZ3197" s="61"/>
      <c r="BA3197" s="61"/>
    </row>
    <row r="3198" spans="39:53" x14ac:dyDescent="0.2">
      <c r="AM3198" s="61"/>
      <c r="AN3198" s="61"/>
      <c r="AO3198" s="171"/>
      <c r="AP3198" s="61"/>
      <c r="AQ3198" s="61"/>
      <c r="AR3198" s="61"/>
      <c r="AS3198" s="61"/>
      <c r="AT3198" s="61"/>
      <c r="AU3198" s="61"/>
      <c r="AV3198" s="61"/>
      <c r="AW3198" s="61"/>
      <c r="AX3198" s="61"/>
      <c r="AY3198" s="61"/>
      <c r="AZ3198" s="61"/>
      <c r="BA3198" s="61"/>
    </row>
    <row r="3199" spans="39:53" x14ac:dyDescent="0.2">
      <c r="AM3199" s="61"/>
      <c r="AN3199" s="61"/>
      <c r="AO3199" s="171"/>
      <c r="AP3199" s="61"/>
      <c r="AQ3199" s="61"/>
      <c r="AR3199" s="61"/>
      <c r="AS3199" s="61"/>
      <c r="AT3199" s="61"/>
      <c r="AU3199" s="61"/>
      <c r="AV3199" s="61"/>
      <c r="AW3199" s="61"/>
      <c r="AX3199" s="61"/>
      <c r="AY3199" s="61"/>
      <c r="AZ3199" s="61"/>
      <c r="BA3199" s="61"/>
    </row>
    <row r="3200" spans="39:53" x14ac:dyDescent="0.2">
      <c r="AM3200" s="61"/>
      <c r="AN3200" s="61"/>
      <c r="AO3200" s="171"/>
      <c r="AP3200" s="61"/>
      <c r="AQ3200" s="61"/>
      <c r="AR3200" s="61"/>
      <c r="AS3200" s="61"/>
      <c r="AT3200" s="61"/>
      <c r="AU3200" s="61"/>
      <c r="AV3200" s="61"/>
      <c r="AW3200" s="61"/>
      <c r="AX3200" s="61"/>
      <c r="AY3200" s="61"/>
      <c r="AZ3200" s="61"/>
      <c r="BA3200" s="61"/>
    </row>
    <row r="3201" spans="39:53" x14ac:dyDescent="0.2">
      <c r="AM3201" s="61"/>
      <c r="AN3201" s="61"/>
      <c r="AO3201" s="171"/>
      <c r="AP3201" s="61"/>
      <c r="AQ3201" s="61"/>
      <c r="AR3201" s="61"/>
      <c r="AS3201" s="61"/>
      <c r="AT3201" s="61"/>
      <c r="AU3201" s="61"/>
      <c r="AV3201" s="61"/>
      <c r="AW3201" s="61"/>
      <c r="AX3201" s="61"/>
      <c r="AY3201" s="61"/>
      <c r="AZ3201" s="61"/>
      <c r="BA3201" s="61"/>
    </row>
    <row r="3202" spans="39:53" x14ac:dyDescent="0.2">
      <c r="AM3202" s="61"/>
      <c r="AN3202" s="61"/>
      <c r="AO3202" s="171"/>
      <c r="AP3202" s="61"/>
      <c r="AQ3202" s="61"/>
      <c r="AR3202" s="61"/>
      <c r="AS3202" s="61"/>
      <c r="AT3202" s="61"/>
      <c r="AU3202" s="61"/>
      <c r="AV3202" s="61"/>
      <c r="AW3202" s="61"/>
      <c r="AX3202" s="61"/>
      <c r="AY3202" s="61"/>
      <c r="AZ3202" s="61"/>
      <c r="BA3202" s="61"/>
    </row>
    <row r="3203" spans="39:53" x14ac:dyDescent="0.2">
      <c r="AM3203" s="61"/>
      <c r="AN3203" s="61"/>
      <c r="AO3203" s="171"/>
      <c r="AP3203" s="61"/>
      <c r="AQ3203" s="61"/>
      <c r="AR3203" s="61"/>
      <c r="AS3203" s="61"/>
      <c r="AT3203" s="61"/>
      <c r="AU3203" s="61"/>
      <c r="AV3203" s="61"/>
      <c r="AW3203" s="61"/>
      <c r="AX3203" s="61"/>
      <c r="AY3203" s="61"/>
      <c r="AZ3203" s="61"/>
      <c r="BA3203" s="61"/>
    </row>
    <row r="3204" spans="39:53" x14ac:dyDescent="0.2">
      <c r="AM3204" s="61"/>
      <c r="AN3204" s="61"/>
      <c r="AO3204" s="171"/>
      <c r="AP3204" s="61"/>
      <c r="AQ3204" s="61"/>
      <c r="AR3204" s="61"/>
      <c r="AS3204" s="61"/>
      <c r="AT3204" s="61"/>
      <c r="AU3204" s="61"/>
      <c r="AV3204" s="61"/>
      <c r="AW3204" s="61"/>
      <c r="AX3204" s="61"/>
      <c r="AY3204" s="61"/>
      <c r="AZ3204" s="61"/>
      <c r="BA3204" s="61"/>
    </row>
    <row r="3205" spans="39:53" x14ac:dyDescent="0.2">
      <c r="AM3205" s="61"/>
      <c r="AN3205" s="61"/>
      <c r="AO3205" s="171"/>
      <c r="AP3205" s="61"/>
      <c r="AQ3205" s="61"/>
      <c r="AR3205" s="61"/>
      <c r="AS3205" s="61"/>
      <c r="AT3205" s="61"/>
      <c r="AU3205" s="61"/>
      <c r="AV3205" s="61"/>
      <c r="AW3205" s="61"/>
      <c r="AX3205" s="61"/>
      <c r="AY3205" s="61"/>
      <c r="AZ3205" s="61"/>
      <c r="BA3205" s="61"/>
    </row>
    <row r="3206" spans="39:53" x14ac:dyDescent="0.2">
      <c r="AM3206" s="61"/>
      <c r="AN3206" s="61"/>
      <c r="AO3206" s="171"/>
      <c r="AP3206" s="61"/>
      <c r="AQ3206" s="61"/>
      <c r="AR3206" s="61"/>
      <c r="AS3206" s="61"/>
      <c r="AT3206" s="61"/>
      <c r="AU3206" s="61"/>
      <c r="AV3206" s="61"/>
      <c r="AW3206" s="61"/>
      <c r="AX3206" s="61"/>
      <c r="AY3206" s="61"/>
      <c r="AZ3206" s="61"/>
      <c r="BA3206" s="61"/>
    </row>
    <row r="3207" spans="39:53" x14ac:dyDescent="0.2">
      <c r="AM3207" s="61"/>
      <c r="AN3207" s="61"/>
      <c r="AO3207" s="171"/>
      <c r="AP3207" s="61"/>
      <c r="AQ3207" s="61"/>
      <c r="AR3207" s="61"/>
      <c r="AS3207" s="61"/>
      <c r="AT3207" s="61"/>
      <c r="AU3207" s="61"/>
      <c r="AV3207" s="61"/>
      <c r="AW3207" s="61"/>
      <c r="AX3207" s="61"/>
      <c r="AY3207" s="61"/>
      <c r="AZ3207" s="61"/>
      <c r="BA3207" s="61"/>
    </row>
    <row r="3208" spans="39:53" x14ac:dyDescent="0.2">
      <c r="AM3208" s="61"/>
      <c r="AN3208" s="61"/>
      <c r="AO3208" s="171"/>
      <c r="AP3208" s="61"/>
      <c r="AQ3208" s="61"/>
      <c r="AR3208" s="61"/>
      <c r="AS3208" s="61"/>
      <c r="AT3208" s="61"/>
      <c r="AU3208" s="61"/>
      <c r="AV3208" s="61"/>
      <c r="AW3208" s="61"/>
      <c r="AX3208" s="61"/>
      <c r="AY3208" s="61"/>
      <c r="AZ3208" s="61"/>
      <c r="BA3208" s="61"/>
    </row>
    <row r="3209" spans="39:53" x14ac:dyDescent="0.2">
      <c r="AM3209" s="61"/>
      <c r="AN3209" s="61"/>
      <c r="AO3209" s="171"/>
      <c r="AP3209" s="61"/>
      <c r="AQ3209" s="61"/>
      <c r="AR3209" s="61"/>
      <c r="AS3209" s="61"/>
      <c r="AT3209" s="61"/>
      <c r="AU3209" s="61"/>
      <c r="AV3209" s="61"/>
      <c r="AW3209" s="61"/>
      <c r="AX3209" s="61"/>
      <c r="AY3209" s="61"/>
      <c r="AZ3209" s="61"/>
      <c r="BA3209" s="61"/>
    </row>
    <row r="3210" spans="39:53" x14ac:dyDescent="0.2">
      <c r="AM3210" s="61"/>
      <c r="AN3210" s="61"/>
      <c r="AO3210" s="171"/>
      <c r="AP3210" s="61"/>
      <c r="AQ3210" s="61"/>
      <c r="AR3210" s="61"/>
      <c r="AS3210" s="61"/>
      <c r="AT3210" s="61"/>
      <c r="AU3210" s="61"/>
      <c r="AV3210" s="61"/>
      <c r="AW3210" s="61"/>
      <c r="AX3210" s="61"/>
      <c r="AY3210" s="61"/>
      <c r="AZ3210" s="61"/>
      <c r="BA3210" s="61"/>
    </row>
    <row r="3211" spans="39:53" x14ac:dyDescent="0.2">
      <c r="AM3211" s="61"/>
      <c r="AN3211" s="61"/>
      <c r="AO3211" s="171"/>
      <c r="AP3211" s="61"/>
      <c r="AQ3211" s="61"/>
      <c r="AR3211" s="61"/>
      <c r="AS3211" s="61"/>
      <c r="AT3211" s="61"/>
      <c r="AU3211" s="61"/>
      <c r="AV3211" s="61"/>
      <c r="AW3211" s="61"/>
      <c r="AX3211" s="61"/>
      <c r="AY3211" s="61"/>
      <c r="AZ3211" s="61"/>
      <c r="BA3211" s="61"/>
    </row>
    <row r="3212" spans="39:53" x14ac:dyDescent="0.2">
      <c r="AM3212" s="61"/>
      <c r="AN3212" s="61"/>
      <c r="AO3212" s="171"/>
      <c r="AP3212" s="61"/>
      <c r="AQ3212" s="61"/>
      <c r="AR3212" s="61"/>
      <c r="AS3212" s="61"/>
      <c r="AT3212" s="61"/>
      <c r="AU3212" s="61"/>
      <c r="AV3212" s="61"/>
      <c r="AW3212" s="61"/>
      <c r="AX3212" s="61"/>
      <c r="AY3212" s="61"/>
      <c r="AZ3212" s="61"/>
      <c r="BA3212" s="61"/>
    </row>
    <row r="3213" spans="39:53" x14ac:dyDescent="0.2">
      <c r="AM3213" s="61"/>
      <c r="AN3213" s="61"/>
      <c r="AO3213" s="171"/>
      <c r="AP3213" s="61"/>
      <c r="AQ3213" s="61"/>
      <c r="AR3213" s="61"/>
      <c r="AS3213" s="61"/>
      <c r="AT3213" s="61"/>
      <c r="AU3213" s="61"/>
      <c r="AV3213" s="61"/>
      <c r="AW3213" s="61"/>
      <c r="AX3213" s="61"/>
      <c r="AY3213" s="61"/>
      <c r="AZ3213" s="61"/>
      <c r="BA3213" s="61"/>
    </row>
    <row r="3214" spans="39:53" x14ac:dyDescent="0.2">
      <c r="AM3214" s="61"/>
      <c r="AN3214" s="61"/>
      <c r="AO3214" s="171"/>
      <c r="AP3214" s="61"/>
      <c r="AQ3214" s="61"/>
      <c r="AR3214" s="61"/>
      <c r="AS3214" s="61"/>
      <c r="AT3214" s="61"/>
      <c r="AU3214" s="61"/>
      <c r="AV3214" s="61"/>
      <c r="AW3214" s="61"/>
      <c r="AX3214" s="61"/>
      <c r="AY3214" s="61"/>
      <c r="AZ3214" s="61"/>
      <c r="BA3214" s="61"/>
    </row>
    <row r="3215" spans="39:53" x14ac:dyDescent="0.2">
      <c r="AM3215" s="61"/>
      <c r="AN3215" s="61"/>
      <c r="AO3215" s="171"/>
      <c r="AP3215" s="61"/>
      <c r="AQ3215" s="61"/>
      <c r="AR3215" s="61"/>
      <c r="AS3215" s="61"/>
      <c r="AT3215" s="61"/>
      <c r="AU3215" s="61"/>
      <c r="AV3215" s="61"/>
      <c r="AW3215" s="61"/>
      <c r="AX3215" s="61"/>
      <c r="AY3215" s="61"/>
      <c r="AZ3215" s="61"/>
      <c r="BA3215" s="61"/>
    </row>
    <row r="3216" spans="39:53" x14ac:dyDescent="0.2">
      <c r="AM3216" s="61"/>
      <c r="AN3216" s="61"/>
      <c r="AO3216" s="171"/>
      <c r="AP3216" s="61"/>
      <c r="AQ3216" s="61"/>
      <c r="AR3216" s="61"/>
      <c r="AS3216" s="61"/>
      <c r="AT3216" s="61"/>
      <c r="AU3216" s="61"/>
      <c r="AV3216" s="61"/>
      <c r="AW3216" s="61"/>
      <c r="AX3216" s="61"/>
      <c r="AY3216" s="61"/>
      <c r="AZ3216" s="61"/>
      <c r="BA3216" s="61"/>
    </row>
    <row r="3217" spans="39:53" x14ac:dyDescent="0.2">
      <c r="AM3217" s="61"/>
      <c r="AN3217" s="61"/>
      <c r="AO3217" s="171"/>
      <c r="AP3217" s="61"/>
      <c r="AQ3217" s="61"/>
      <c r="AR3217" s="61"/>
      <c r="AS3217" s="61"/>
      <c r="AT3217" s="61"/>
      <c r="AU3217" s="61"/>
      <c r="AV3217" s="61"/>
      <c r="AW3217" s="61"/>
      <c r="AX3217" s="61"/>
      <c r="AY3217" s="61"/>
      <c r="AZ3217" s="61"/>
      <c r="BA3217" s="61"/>
    </row>
    <row r="3218" spans="39:53" x14ac:dyDescent="0.2">
      <c r="AM3218" s="61"/>
      <c r="AN3218" s="61"/>
      <c r="AO3218" s="171"/>
      <c r="AP3218" s="61"/>
      <c r="AQ3218" s="61"/>
      <c r="AR3218" s="61"/>
      <c r="AS3218" s="61"/>
      <c r="AT3218" s="61"/>
      <c r="AU3218" s="61"/>
      <c r="AV3218" s="61"/>
      <c r="AW3218" s="61"/>
      <c r="AX3218" s="61"/>
      <c r="AY3218" s="61"/>
      <c r="AZ3218" s="61"/>
      <c r="BA3218" s="61"/>
    </row>
    <row r="3219" spans="39:53" x14ac:dyDescent="0.2">
      <c r="AM3219" s="61"/>
      <c r="AN3219" s="61"/>
      <c r="AO3219" s="171"/>
      <c r="AP3219" s="61"/>
      <c r="AQ3219" s="61"/>
      <c r="AR3219" s="61"/>
      <c r="AS3219" s="61"/>
      <c r="AT3219" s="61"/>
      <c r="AU3219" s="61"/>
      <c r="AV3219" s="61"/>
      <c r="AW3219" s="61"/>
      <c r="AX3219" s="61"/>
      <c r="AY3219" s="61"/>
      <c r="AZ3219" s="61"/>
      <c r="BA3219" s="61"/>
    </row>
    <row r="3220" spans="39:53" x14ac:dyDescent="0.2">
      <c r="AM3220" s="61"/>
      <c r="AN3220" s="61"/>
      <c r="AO3220" s="171"/>
      <c r="AP3220" s="61"/>
      <c r="AQ3220" s="61"/>
      <c r="AR3220" s="61"/>
      <c r="AS3220" s="61"/>
      <c r="AT3220" s="61"/>
      <c r="AU3220" s="61"/>
      <c r="AV3220" s="61"/>
      <c r="AW3220" s="61"/>
      <c r="AX3220" s="61"/>
      <c r="AY3220" s="61"/>
      <c r="AZ3220" s="61"/>
      <c r="BA3220" s="61"/>
    </row>
    <row r="3221" spans="39:53" x14ac:dyDescent="0.2">
      <c r="AM3221" s="61"/>
      <c r="AN3221" s="61"/>
      <c r="AO3221" s="171"/>
      <c r="AP3221" s="61"/>
      <c r="AQ3221" s="61"/>
      <c r="AR3221" s="61"/>
      <c r="AS3221" s="61"/>
      <c r="AT3221" s="61"/>
      <c r="AU3221" s="61"/>
      <c r="AV3221" s="61"/>
      <c r="AW3221" s="61"/>
      <c r="AX3221" s="61"/>
      <c r="AY3221" s="61"/>
      <c r="AZ3221" s="61"/>
      <c r="BA3221" s="61"/>
    </row>
    <row r="3222" spans="39:53" x14ac:dyDescent="0.2">
      <c r="AM3222" s="61"/>
      <c r="AN3222" s="61"/>
      <c r="AO3222" s="171"/>
      <c r="AP3222" s="61"/>
      <c r="AQ3222" s="61"/>
      <c r="AR3222" s="61"/>
      <c r="AS3222" s="61"/>
      <c r="AT3222" s="61"/>
      <c r="AU3222" s="61"/>
      <c r="AV3222" s="61"/>
      <c r="AW3222" s="61"/>
      <c r="AX3222" s="61"/>
      <c r="AY3222" s="61"/>
      <c r="AZ3222" s="61"/>
      <c r="BA3222" s="61"/>
    </row>
    <row r="3223" spans="39:53" x14ac:dyDescent="0.2">
      <c r="AM3223" s="61"/>
      <c r="AN3223" s="61"/>
      <c r="AO3223" s="171"/>
      <c r="AP3223" s="61"/>
      <c r="AQ3223" s="61"/>
      <c r="AR3223" s="61"/>
      <c r="AS3223" s="61"/>
      <c r="AT3223" s="61"/>
      <c r="AU3223" s="61"/>
      <c r="AV3223" s="61"/>
      <c r="AW3223" s="61"/>
      <c r="AX3223" s="61"/>
      <c r="AY3223" s="61"/>
      <c r="AZ3223" s="61"/>
      <c r="BA3223" s="61"/>
    </row>
    <row r="3224" spans="39:53" x14ac:dyDescent="0.2">
      <c r="AM3224" s="61"/>
      <c r="AN3224" s="61"/>
      <c r="AO3224" s="171"/>
      <c r="AP3224" s="61"/>
      <c r="AQ3224" s="61"/>
      <c r="AR3224" s="61"/>
      <c r="AS3224" s="61"/>
      <c r="AT3224" s="61"/>
      <c r="AU3224" s="61"/>
      <c r="AV3224" s="61"/>
      <c r="AW3224" s="61"/>
      <c r="AX3224" s="61"/>
      <c r="AY3224" s="61"/>
      <c r="AZ3224" s="61"/>
      <c r="BA3224" s="61"/>
    </row>
    <row r="3225" spans="39:53" x14ac:dyDescent="0.2">
      <c r="AM3225" s="61"/>
      <c r="AN3225" s="61"/>
      <c r="AO3225" s="171"/>
      <c r="AP3225" s="61"/>
      <c r="AQ3225" s="61"/>
      <c r="AR3225" s="61"/>
      <c r="AS3225" s="61"/>
      <c r="AT3225" s="61"/>
      <c r="AU3225" s="61"/>
      <c r="AV3225" s="61"/>
      <c r="AW3225" s="61"/>
      <c r="AX3225" s="61"/>
      <c r="AY3225" s="61"/>
      <c r="AZ3225" s="61"/>
      <c r="BA3225" s="61"/>
    </row>
    <row r="3226" spans="39:53" x14ac:dyDescent="0.2">
      <c r="AM3226" s="61"/>
      <c r="AN3226" s="61"/>
      <c r="AO3226" s="171"/>
      <c r="AP3226" s="61"/>
      <c r="AQ3226" s="61"/>
      <c r="AR3226" s="61"/>
      <c r="AS3226" s="61"/>
      <c r="AT3226" s="61"/>
      <c r="AU3226" s="61"/>
      <c r="AV3226" s="61"/>
      <c r="AW3226" s="61"/>
      <c r="AX3226" s="61"/>
      <c r="AY3226" s="61"/>
      <c r="AZ3226" s="61"/>
      <c r="BA3226" s="61"/>
    </row>
    <row r="3227" spans="39:53" x14ac:dyDescent="0.2">
      <c r="AM3227" s="61"/>
      <c r="AN3227" s="61"/>
      <c r="AO3227" s="171"/>
      <c r="AP3227" s="61"/>
      <c r="AQ3227" s="61"/>
      <c r="AR3227" s="61"/>
      <c r="AS3227" s="61"/>
      <c r="AT3227" s="61"/>
      <c r="AU3227" s="61"/>
      <c r="AV3227" s="61"/>
      <c r="AW3227" s="61"/>
      <c r="AX3227" s="61"/>
      <c r="AY3227" s="61"/>
      <c r="AZ3227" s="61"/>
      <c r="BA3227" s="61"/>
    </row>
    <row r="3228" spans="39:53" x14ac:dyDescent="0.2">
      <c r="AM3228" s="61"/>
      <c r="AN3228" s="61"/>
      <c r="AO3228" s="171"/>
      <c r="AP3228" s="61"/>
      <c r="AQ3228" s="61"/>
      <c r="AR3228" s="61"/>
      <c r="AS3228" s="61"/>
      <c r="AT3228" s="61"/>
      <c r="AU3228" s="61"/>
      <c r="AV3228" s="61"/>
      <c r="AW3228" s="61"/>
      <c r="AX3228" s="61"/>
      <c r="AY3228" s="61"/>
      <c r="AZ3228" s="61"/>
      <c r="BA3228" s="61"/>
    </row>
    <row r="3229" spans="39:53" x14ac:dyDescent="0.2">
      <c r="AM3229" s="61"/>
      <c r="AN3229" s="61"/>
      <c r="AO3229" s="171"/>
      <c r="AP3229" s="61"/>
      <c r="AQ3229" s="61"/>
      <c r="AR3229" s="61"/>
      <c r="AS3229" s="61"/>
      <c r="AT3229" s="61"/>
      <c r="AU3229" s="61"/>
      <c r="AV3229" s="61"/>
      <c r="AW3229" s="61"/>
      <c r="AX3229" s="61"/>
      <c r="AY3229" s="61"/>
      <c r="AZ3229" s="61"/>
      <c r="BA3229" s="61"/>
    </row>
    <row r="3230" spans="39:53" x14ac:dyDescent="0.2">
      <c r="AM3230" s="61"/>
      <c r="AN3230" s="61"/>
      <c r="AO3230" s="171"/>
      <c r="AP3230" s="61"/>
      <c r="AQ3230" s="61"/>
      <c r="AR3230" s="61"/>
      <c r="AS3230" s="61"/>
      <c r="AT3230" s="61"/>
      <c r="AU3230" s="61"/>
      <c r="AV3230" s="61"/>
      <c r="AW3230" s="61"/>
      <c r="AX3230" s="61"/>
      <c r="AY3230" s="61"/>
      <c r="AZ3230" s="61"/>
      <c r="BA3230" s="61"/>
    </row>
    <row r="3231" spans="39:53" x14ac:dyDescent="0.2">
      <c r="AM3231" s="61"/>
      <c r="AN3231" s="61"/>
      <c r="AO3231" s="171"/>
      <c r="AP3231" s="61"/>
      <c r="AQ3231" s="61"/>
      <c r="AR3231" s="61"/>
      <c r="AS3231" s="61"/>
      <c r="AT3231" s="61"/>
      <c r="AU3231" s="61"/>
      <c r="AV3231" s="61"/>
      <c r="AW3231" s="61"/>
      <c r="AX3231" s="61"/>
      <c r="AY3231" s="61"/>
      <c r="AZ3231" s="61"/>
      <c r="BA3231" s="61"/>
    </row>
    <row r="3232" spans="39:53" x14ac:dyDescent="0.2">
      <c r="AM3232" s="61"/>
      <c r="AN3232" s="61"/>
      <c r="AO3232" s="171"/>
      <c r="AP3232" s="61"/>
      <c r="AQ3232" s="61"/>
      <c r="AR3232" s="61"/>
      <c r="AS3232" s="61"/>
      <c r="AT3232" s="61"/>
      <c r="AU3232" s="61"/>
      <c r="AV3232" s="61"/>
      <c r="AW3232" s="61"/>
      <c r="AX3232" s="61"/>
      <c r="AY3232" s="61"/>
      <c r="AZ3232" s="61"/>
      <c r="BA3232" s="61"/>
    </row>
    <row r="3233" spans="39:53" x14ac:dyDescent="0.2">
      <c r="AM3233" s="61"/>
      <c r="AN3233" s="61"/>
      <c r="AO3233" s="171"/>
      <c r="AP3233" s="61"/>
      <c r="AQ3233" s="61"/>
      <c r="AR3233" s="61"/>
      <c r="AS3233" s="61"/>
      <c r="AT3233" s="61"/>
      <c r="AU3233" s="61"/>
      <c r="AV3233" s="61"/>
      <c r="AW3233" s="61"/>
      <c r="AX3233" s="61"/>
      <c r="AY3233" s="61"/>
      <c r="AZ3233" s="61"/>
      <c r="BA3233" s="61"/>
    </row>
    <row r="3234" spans="39:53" x14ac:dyDescent="0.2">
      <c r="AM3234" s="61"/>
      <c r="AN3234" s="61"/>
      <c r="AO3234" s="171"/>
      <c r="AP3234" s="61"/>
      <c r="AQ3234" s="61"/>
      <c r="AR3234" s="61"/>
      <c r="AS3234" s="61"/>
      <c r="AT3234" s="61"/>
      <c r="AU3234" s="61"/>
      <c r="AV3234" s="61"/>
      <c r="AW3234" s="61"/>
      <c r="AX3234" s="61"/>
      <c r="AY3234" s="61"/>
      <c r="AZ3234" s="61"/>
      <c r="BA3234" s="61"/>
    </row>
    <row r="3235" spans="39:53" x14ac:dyDescent="0.2">
      <c r="AM3235" s="61"/>
      <c r="AN3235" s="61"/>
      <c r="AO3235" s="171"/>
      <c r="AP3235" s="61"/>
      <c r="AQ3235" s="61"/>
      <c r="AR3235" s="61"/>
      <c r="AS3235" s="61"/>
      <c r="AT3235" s="61"/>
      <c r="AU3235" s="61"/>
      <c r="AV3235" s="61"/>
      <c r="AW3235" s="61"/>
      <c r="AX3235" s="61"/>
      <c r="AY3235" s="61"/>
      <c r="AZ3235" s="61"/>
      <c r="BA3235" s="61"/>
    </row>
    <row r="3236" spans="39:53" x14ac:dyDescent="0.2">
      <c r="AM3236" s="61"/>
      <c r="AN3236" s="61"/>
      <c r="AO3236" s="171"/>
      <c r="AP3236" s="61"/>
      <c r="AQ3236" s="61"/>
      <c r="AR3236" s="61"/>
      <c r="AS3236" s="61"/>
      <c r="AT3236" s="61"/>
      <c r="AU3236" s="61"/>
      <c r="AV3236" s="61"/>
      <c r="AW3236" s="61"/>
      <c r="AX3236" s="61"/>
      <c r="AY3236" s="61"/>
      <c r="AZ3236" s="61"/>
      <c r="BA3236" s="61"/>
    </row>
    <row r="3237" spans="39:53" x14ac:dyDescent="0.2">
      <c r="AM3237" s="61"/>
      <c r="AN3237" s="61"/>
      <c r="AO3237" s="171"/>
      <c r="AP3237" s="61"/>
      <c r="AQ3237" s="61"/>
      <c r="AR3237" s="61"/>
      <c r="AS3237" s="61"/>
      <c r="AT3237" s="61"/>
      <c r="AU3237" s="61"/>
      <c r="AV3237" s="61"/>
      <c r="AW3237" s="61"/>
      <c r="AX3237" s="61"/>
      <c r="AY3237" s="61"/>
      <c r="AZ3237" s="61"/>
      <c r="BA3237" s="61"/>
    </row>
    <row r="3238" spans="39:53" x14ac:dyDescent="0.2">
      <c r="AM3238" s="61"/>
      <c r="AN3238" s="61"/>
      <c r="AO3238" s="171"/>
      <c r="AP3238" s="61"/>
      <c r="AQ3238" s="61"/>
      <c r="AR3238" s="61"/>
      <c r="AS3238" s="61"/>
      <c r="AT3238" s="61"/>
      <c r="AU3238" s="61"/>
      <c r="AV3238" s="61"/>
      <c r="AW3238" s="61"/>
      <c r="AX3238" s="61"/>
      <c r="AY3238" s="61"/>
      <c r="AZ3238" s="61"/>
      <c r="BA3238" s="61"/>
    </row>
    <row r="3239" spans="39:53" x14ac:dyDescent="0.2">
      <c r="AM3239" s="61"/>
      <c r="AN3239" s="61"/>
      <c r="AO3239" s="171"/>
      <c r="AP3239" s="61"/>
      <c r="AQ3239" s="61"/>
      <c r="AR3239" s="61"/>
      <c r="AS3239" s="61"/>
      <c r="AT3239" s="61"/>
      <c r="AU3239" s="61"/>
      <c r="AV3239" s="61"/>
      <c r="AW3239" s="61"/>
      <c r="AX3239" s="61"/>
      <c r="AY3239" s="61"/>
      <c r="AZ3239" s="61"/>
      <c r="BA3239" s="61"/>
    </row>
    <row r="3240" spans="39:53" x14ac:dyDescent="0.2">
      <c r="AM3240" s="61"/>
      <c r="AN3240" s="61"/>
      <c r="AO3240" s="171"/>
      <c r="AP3240" s="61"/>
      <c r="AQ3240" s="61"/>
      <c r="AR3240" s="61"/>
      <c r="AS3240" s="61"/>
      <c r="AT3240" s="61"/>
      <c r="AU3240" s="61"/>
      <c r="AV3240" s="61"/>
      <c r="AW3240" s="61"/>
      <c r="AX3240" s="61"/>
      <c r="AY3240" s="61"/>
      <c r="AZ3240" s="61"/>
      <c r="BA3240" s="61"/>
    </row>
    <row r="3241" spans="39:53" x14ac:dyDescent="0.2">
      <c r="AM3241" s="61"/>
      <c r="AN3241" s="61"/>
      <c r="AO3241" s="171"/>
      <c r="AP3241" s="61"/>
      <c r="AQ3241" s="61"/>
      <c r="AR3241" s="61"/>
      <c r="AS3241" s="61"/>
      <c r="AT3241" s="61"/>
      <c r="AU3241" s="61"/>
      <c r="AV3241" s="61"/>
      <c r="AW3241" s="61"/>
      <c r="AX3241" s="61"/>
      <c r="AY3241" s="61"/>
      <c r="AZ3241" s="61"/>
      <c r="BA3241" s="61"/>
    </row>
    <row r="3242" spans="39:53" x14ac:dyDescent="0.2">
      <c r="AM3242" s="61"/>
      <c r="AN3242" s="61"/>
      <c r="AO3242" s="171"/>
      <c r="AP3242" s="61"/>
      <c r="AQ3242" s="61"/>
      <c r="AR3242" s="61"/>
      <c r="AS3242" s="61"/>
      <c r="AT3242" s="61"/>
      <c r="AU3242" s="61"/>
      <c r="AV3242" s="61"/>
      <c r="AW3242" s="61"/>
      <c r="AX3242" s="61"/>
      <c r="AY3242" s="61"/>
      <c r="AZ3242" s="61"/>
      <c r="BA3242" s="61"/>
    </row>
    <row r="3243" spans="39:53" x14ac:dyDescent="0.2">
      <c r="AM3243" s="61"/>
      <c r="AN3243" s="61"/>
      <c r="AO3243" s="171"/>
      <c r="AP3243" s="61"/>
      <c r="AQ3243" s="61"/>
      <c r="AR3243" s="61"/>
      <c r="AS3243" s="61"/>
      <c r="AT3243" s="61"/>
      <c r="AU3243" s="61"/>
      <c r="AV3243" s="61"/>
      <c r="AW3243" s="61"/>
      <c r="AX3243" s="61"/>
      <c r="AY3243" s="61"/>
      <c r="AZ3243" s="61"/>
      <c r="BA3243" s="61"/>
    </row>
    <row r="3244" spans="39:53" x14ac:dyDescent="0.2">
      <c r="AM3244" s="61"/>
      <c r="AN3244" s="61"/>
      <c r="AO3244" s="171"/>
      <c r="AP3244" s="61"/>
      <c r="AQ3244" s="61"/>
      <c r="AR3244" s="61"/>
      <c r="AS3244" s="61"/>
      <c r="AT3244" s="61"/>
      <c r="AU3244" s="61"/>
      <c r="AV3244" s="61"/>
      <c r="AW3244" s="61"/>
      <c r="AX3244" s="61"/>
      <c r="AY3244" s="61"/>
      <c r="AZ3244" s="61"/>
      <c r="BA3244" s="61"/>
    </row>
    <row r="3245" spans="39:53" x14ac:dyDescent="0.2">
      <c r="AM3245" s="61"/>
      <c r="AN3245" s="61"/>
      <c r="AO3245" s="171"/>
      <c r="AP3245" s="61"/>
      <c r="AQ3245" s="61"/>
      <c r="AR3245" s="61"/>
      <c r="AS3245" s="61"/>
      <c r="AT3245" s="61"/>
      <c r="AU3245" s="61"/>
      <c r="AV3245" s="61"/>
      <c r="AW3245" s="61"/>
      <c r="AX3245" s="61"/>
      <c r="AY3245" s="61"/>
      <c r="AZ3245" s="61"/>
      <c r="BA3245" s="61"/>
    </row>
    <row r="3246" spans="39:53" x14ac:dyDescent="0.2">
      <c r="AM3246" s="61"/>
      <c r="AN3246" s="61"/>
      <c r="AO3246" s="171"/>
      <c r="AP3246" s="61"/>
      <c r="AQ3246" s="61"/>
      <c r="AR3246" s="61"/>
      <c r="AS3246" s="61"/>
      <c r="AT3246" s="61"/>
      <c r="AU3246" s="61"/>
      <c r="AV3246" s="61"/>
      <c r="AW3246" s="61"/>
      <c r="AX3246" s="61"/>
      <c r="AY3246" s="61"/>
      <c r="AZ3246" s="61"/>
      <c r="BA3246" s="61"/>
    </row>
    <row r="3247" spans="39:53" x14ac:dyDescent="0.2">
      <c r="AM3247" s="61"/>
      <c r="AN3247" s="61"/>
      <c r="AO3247" s="171"/>
      <c r="AP3247" s="61"/>
      <c r="AQ3247" s="61"/>
      <c r="AR3247" s="61"/>
      <c r="AS3247" s="61"/>
      <c r="AT3247" s="61"/>
      <c r="AU3247" s="61"/>
      <c r="AV3247" s="61"/>
      <c r="AW3247" s="61"/>
      <c r="AX3247" s="61"/>
      <c r="AY3247" s="61"/>
      <c r="AZ3247" s="61"/>
      <c r="BA3247" s="61"/>
    </row>
    <row r="3248" spans="39:53" x14ac:dyDescent="0.2">
      <c r="AM3248" s="61"/>
      <c r="AN3248" s="61"/>
      <c r="AO3248" s="171"/>
      <c r="AP3248" s="61"/>
      <c r="AQ3248" s="61"/>
      <c r="AR3248" s="61"/>
      <c r="AS3248" s="61"/>
      <c r="AT3248" s="61"/>
      <c r="AU3248" s="61"/>
      <c r="AV3248" s="61"/>
      <c r="AW3248" s="61"/>
      <c r="AX3248" s="61"/>
      <c r="AY3248" s="61"/>
      <c r="AZ3248" s="61"/>
      <c r="BA3248" s="61"/>
    </row>
    <row r="3249" spans="39:53" x14ac:dyDescent="0.2">
      <c r="AM3249" s="61"/>
      <c r="AN3249" s="61"/>
      <c r="AO3249" s="171"/>
      <c r="AP3249" s="61"/>
      <c r="AQ3249" s="61"/>
      <c r="AR3249" s="61"/>
      <c r="AS3249" s="61"/>
      <c r="AT3249" s="61"/>
      <c r="AU3249" s="61"/>
      <c r="AV3249" s="61"/>
      <c r="AW3249" s="61"/>
      <c r="AX3249" s="61"/>
      <c r="AY3249" s="61"/>
      <c r="AZ3249" s="61"/>
      <c r="BA3249" s="61"/>
    </row>
    <row r="3250" spans="39:53" x14ac:dyDescent="0.2">
      <c r="AM3250" s="61"/>
      <c r="AN3250" s="61"/>
      <c r="AO3250" s="171"/>
      <c r="AP3250" s="61"/>
      <c r="AQ3250" s="61"/>
      <c r="AR3250" s="61"/>
      <c r="AS3250" s="61"/>
      <c r="AT3250" s="61"/>
      <c r="AU3250" s="61"/>
      <c r="AV3250" s="61"/>
      <c r="AW3250" s="61"/>
      <c r="AX3250" s="61"/>
      <c r="AY3250" s="61"/>
      <c r="AZ3250" s="61"/>
      <c r="BA3250" s="61"/>
    </row>
    <row r="3251" spans="39:53" x14ac:dyDescent="0.2">
      <c r="AM3251" s="61"/>
      <c r="AN3251" s="61"/>
      <c r="AO3251" s="171"/>
      <c r="AP3251" s="61"/>
      <c r="AQ3251" s="61"/>
      <c r="AR3251" s="61"/>
      <c r="AS3251" s="61"/>
      <c r="AT3251" s="61"/>
      <c r="AU3251" s="61"/>
      <c r="AV3251" s="61"/>
      <c r="AW3251" s="61"/>
      <c r="AX3251" s="61"/>
      <c r="AY3251" s="61"/>
      <c r="AZ3251" s="61"/>
      <c r="BA3251" s="61"/>
    </row>
    <row r="3252" spans="39:53" x14ac:dyDescent="0.2">
      <c r="AM3252" s="61"/>
      <c r="AN3252" s="61"/>
      <c r="AO3252" s="171"/>
      <c r="AP3252" s="61"/>
      <c r="AQ3252" s="61"/>
      <c r="AR3252" s="61"/>
      <c r="AS3252" s="61"/>
      <c r="AT3252" s="61"/>
      <c r="AU3252" s="61"/>
      <c r="AV3252" s="61"/>
      <c r="AW3252" s="61"/>
      <c r="AX3252" s="61"/>
      <c r="AY3252" s="61"/>
      <c r="AZ3252" s="61"/>
      <c r="BA3252" s="61"/>
    </row>
    <row r="3253" spans="39:53" x14ac:dyDescent="0.2">
      <c r="AM3253" s="61"/>
      <c r="AN3253" s="61"/>
      <c r="AO3253" s="171"/>
      <c r="AP3253" s="61"/>
      <c r="AQ3253" s="61"/>
      <c r="AR3253" s="61"/>
      <c r="AS3253" s="61"/>
      <c r="AT3253" s="61"/>
      <c r="AU3253" s="61"/>
      <c r="AV3253" s="61"/>
      <c r="AW3253" s="61"/>
      <c r="AX3253" s="61"/>
      <c r="AY3253" s="61"/>
      <c r="AZ3253" s="61"/>
      <c r="BA3253" s="61"/>
    </row>
    <row r="3254" spans="39:53" x14ac:dyDescent="0.2">
      <c r="AM3254" s="61"/>
      <c r="AN3254" s="61"/>
      <c r="AO3254" s="171"/>
      <c r="AP3254" s="61"/>
      <c r="AQ3254" s="61"/>
      <c r="AR3254" s="61"/>
      <c r="AS3254" s="61"/>
      <c r="AT3254" s="61"/>
      <c r="AU3254" s="61"/>
      <c r="AV3254" s="61"/>
      <c r="AW3254" s="61"/>
      <c r="AX3254" s="61"/>
      <c r="AY3254" s="61"/>
      <c r="AZ3254" s="61"/>
      <c r="BA3254" s="61"/>
    </row>
    <row r="3255" spans="39:53" x14ac:dyDescent="0.2">
      <c r="AM3255" s="61"/>
      <c r="AN3255" s="61"/>
      <c r="AO3255" s="171"/>
      <c r="AP3255" s="61"/>
      <c r="AQ3255" s="61"/>
      <c r="AR3255" s="61"/>
      <c r="AS3255" s="61"/>
      <c r="AT3255" s="61"/>
      <c r="AU3255" s="61"/>
      <c r="AV3255" s="61"/>
      <c r="AW3255" s="61"/>
      <c r="AX3255" s="61"/>
      <c r="AY3255" s="61"/>
      <c r="AZ3255" s="61"/>
      <c r="BA3255" s="61"/>
    </row>
    <row r="3256" spans="39:53" x14ac:dyDescent="0.2">
      <c r="AM3256" s="61"/>
      <c r="AN3256" s="61"/>
      <c r="AO3256" s="171"/>
      <c r="AP3256" s="61"/>
      <c r="AQ3256" s="61"/>
      <c r="AR3256" s="61"/>
      <c r="AS3256" s="61"/>
      <c r="AT3256" s="61"/>
      <c r="AU3256" s="61"/>
      <c r="AV3256" s="61"/>
      <c r="AW3256" s="61"/>
      <c r="AX3256" s="61"/>
      <c r="AY3256" s="61"/>
      <c r="AZ3256" s="61"/>
      <c r="BA3256" s="61"/>
    </row>
    <row r="3257" spans="39:53" x14ac:dyDescent="0.2">
      <c r="AM3257" s="61"/>
      <c r="AN3257" s="61"/>
      <c r="AO3257" s="171"/>
      <c r="AP3257" s="61"/>
      <c r="AQ3257" s="61"/>
      <c r="AR3257" s="61"/>
      <c r="AS3257" s="61"/>
      <c r="AT3257" s="61"/>
      <c r="AU3257" s="61"/>
      <c r="AV3257" s="61"/>
      <c r="AW3257" s="61"/>
      <c r="AX3257" s="61"/>
      <c r="AY3257" s="61"/>
      <c r="AZ3257" s="61"/>
      <c r="BA3257" s="61"/>
    </row>
    <row r="3258" spans="39:53" x14ac:dyDescent="0.2">
      <c r="AM3258" s="61"/>
      <c r="AN3258" s="61"/>
      <c r="AO3258" s="171"/>
      <c r="AP3258" s="61"/>
      <c r="AQ3258" s="61"/>
      <c r="AR3258" s="61"/>
      <c r="AS3258" s="61"/>
      <c r="AT3258" s="61"/>
      <c r="AU3258" s="61"/>
      <c r="AV3258" s="61"/>
      <c r="AW3258" s="61"/>
      <c r="AX3258" s="61"/>
      <c r="AY3258" s="61"/>
      <c r="AZ3258" s="61"/>
      <c r="BA3258" s="61"/>
    </row>
    <row r="3259" spans="39:53" x14ac:dyDescent="0.2">
      <c r="AM3259" s="61"/>
      <c r="AN3259" s="61"/>
      <c r="AO3259" s="171"/>
      <c r="AP3259" s="61"/>
      <c r="AQ3259" s="61"/>
      <c r="AR3259" s="61"/>
      <c r="AS3259" s="61"/>
      <c r="AT3259" s="61"/>
      <c r="AU3259" s="61"/>
      <c r="AV3259" s="61"/>
      <c r="AW3259" s="61"/>
      <c r="AX3259" s="61"/>
      <c r="AY3259" s="61"/>
      <c r="AZ3259" s="61"/>
      <c r="BA3259" s="61"/>
    </row>
    <row r="3260" spans="39:53" x14ac:dyDescent="0.2">
      <c r="AM3260" s="61"/>
      <c r="AN3260" s="61"/>
      <c r="AO3260" s="171"/>
      <c r="AP3260" s="61"/>
      <c r="AQ3260" s="61"/>
      <c r="AR3260" s="61"/>
      <c r="AS3260" s="61"/>
      <c r="AT3260" s="61"/>
      <c r="AU3260" s="61"/>
      <c r="AV3260" s="61"/>
      <c r="AW3260" s="61"/>
      <c r="AX3260" s="61"/>
      <c r="AY3260" s="61"/>
      <c r="AZ3260" s="61"/>
      <c r="BA3260" s="61"/>
    </row>
    <row r="3261" spans="39:53" x14ac:dyDescent="0.2">
      <c r="AM3261" s="61"/>
      <c r="AN3261" s="61"/>
      <c r="AO3261" s="171"/>
      <c r="AP3261" s="61"/>
      <c r="AQ3261" s="61"/>
      <c r="AR3261" s="61"/>
      <c r="AS3261" s="61"/>
      <c r="AT3261" s="61"/>
      <c r="AU3261" s="61"/>
      <c r="AV3261" s="61"/>
      <c r="AW3261" s="61"/>
      <c r="AX3261" s="61"/>
      <c r="AY3261" s="61"/>
      <c r="AZ3261" s="61"/>
      <c r="BA3261" s="61"/>
    </row>
    <row r="3262" spans="39:53" x14ac:dyDescent="0.2">
      <c r="AM3262" s="61"/>
      <c r="AN3262" s="61"/>
      <c r="AO3262" s="171"/>
      <c r="AP3262" s="61"/>
      <c r="AQ3262" s="61"/>
      <c r="AR3262" s="61"/>
      <c r="AS3262" s="61"/>
      <c r="AT3262" s="61"/>
      <c r="AU3262" s="61"/>
      <c r="AV3262" s="61"/>
      <c r="AW3262" s="61"/>
      <c r="AX3262" s="61"/>
      <c r="AY3262" s="61"/>
      <c r="AZ3262" s="61"/>
      <c r="BA3262" s="61"/>
    </row>
    <row r="3263" spans="39:53" x14ac:dyDescent="0.2">
      <c r="AM3263" s="61"/>
      <c r="AN3263" s="61"/>
      <c r="AO3263" s="171"/>
      <c r="AP3263" s="61"/>
      <c r="AQ3263" s="61"/>
      <c r="AR3263" s="61"/>
      <c r="AS3263" s="61"/>
      <c r="AT3263" s="61"/>
      <c r="AU3263" s="61"/>
      <c r="AV3263" s="61"/>
      <c r="AW3263" s="61"/>
      <c r="AX3263" s="61"/>
      <c r="AY3263" s="61"/>
      <c r="AZ3263" s="61"/>
      <c r="BA3263" s="61"/>
    </row>
    <row r="3264" spans="39:53" x14ac:dyDescent="0.2">
      <c r="AM3264" s="61"/>
      <c r="AN3264" s="61"/>
      <c r="AO3264" s="171"/>
      <c r="AP3264" s="61"/>
      <c r="AQ3264" s="61"/>
      <c r="AR3264" s="61"/>
      <c r="AS3264" s="61"/>
      <c r="AT3264" s="61"/>
      <c r="AU3264" s="61"/>
      <c r="AV3264" s="61"/>
      <c r="AW3264" s="61"/>
      <c r="AX3264" s="61"/>
      <c r="AY3264" s="61"/>
      <c r="AZ3264" s="61"/>
      <c r="BA3264" s="61"/>
    </row>
    <row r="3265" spans="39:53" x14ac:dyDescent="0.2">
      <c r="AM3265" s="61"/>
      <c r="AN3265" s="61"/>
      <c r="AO3265" s="171"/>
      <c r="AP3265" s="61"/>
      <c r="AQ3265" s="61"/>
      <c r="AR3265" s="61"/>
      <c r="AS3265" s="61"/>
      <c r="AT3265" s="61"/>
      <c r="AU3265" s="61"/>
      <c r="AV3265" s="61"/>
      <c r="AW3265" s="61"/>
      <c r="AX3265" s="61"/>
      <c r="AY3265" s="61"/>
      <c r="AZ3265" s="61"/>
      <c r="BA3265" s="61"/>
    </row>
    <row r="3266" spans="39:53" x14ac:dyDescent="0.2">
      <c r="AM3266" s="61"/>
      <c r="AN3266" s="61"/>
      <c r="AO3266" s="171"/>
      <c r="AP3266" s="61"/>
      <c r="AQ3266" s="61"/>
      <c r="AR3266" s="61"/>
      <c r="AS3266" s="61"/>
      <c r="AT3266" s="61"/>
      <c r="AU3266" s="61"/>
      <c r="AV3266" s="61"/>
      <c r="AW3266" s="61"/>
      <c r="AX3266" s="61"/>
      <c r="AY3266" s="61"/>
      <c r="AZ3266" s="61"/>
      <c r="BA3266" s="61"/>
    </row>
    <row r="3267" spans="39:53" x14ac:dyDescent="0.2">
      <c r="AM3267" s="61"/>
      <c r="AN3267" s="61"/>
      <c r="AO3267" s="171"/>
      <c r="AP3267" s="61"/>
      <c r="AQ3267" s="61"/>
      <c r="AR3267" s="61"/>
      <c r="AS3267" s="61"/>
      <c r="AT3267" s="61"/>
      <c r="AU3267" s="61"/>
      <c r="AV3267" s="61"/>
      <c r="AW3267" s="61"/>
      <c r="AX3267" s="61"/>
      <c r="AY3267" s="61"/>
      <c r="AZ3267" s="61"/>
      <c r="BA3267" s="61"/>
    </row>
    <row r="3268" spans="39:53" x14ac:dyDescent="0.2">
      <c r="AM3268" s="61"/>
      <c r="AN3268" s="61"/>
      <c r="AO3268" s="171"/>
      <c r="AP3268" s="61"/>
      <c r="AQ3268" s="61"/>
      <c r="AR3268" s="61"/>
      <c r="AS3268" s="61"/>
      <c r="AT3268" s="61"/>
      <c r="AU3268" s="61"/>
      <c r="AV3268" s="61"/>
      <c r="AW3268" s="61"/>
      <c r="AX3268" s="61"/>
      <c r="AY3268" s="61"/>
      <c r="AZ3268" s="61"/>
      <c r="BA3268" s="61"/>
    </row>
    <row r="3269" spans="39:53" x14ac:dyDescent="0.2">
      <c r="AM3269" s="61"/>
      <c r="AN3269" s="61"/>
      <c r="AO3269" s="171"/>
      <c r="AP3269" s="61"/>
      <c r="AQ3269" s="61"/>
      <c r="AR3269" s="61"/>
      <c r="AS3269" s="61"/>
      <c r="AT3269" s="61"/>
      <c r="AU3269" s="61"/>
      <c r="AV3269" s="61"/>
      <c r="AW3269" s="61"/>
      <c r="AX3269" s="61"/>
      <c r="AY3269" s="61"/>
      <c r="AZ3269" s="61"/>
      <c r="BA3269" s="61"/>
    </row>
    <row r="3270" spans="39:53" x14ac:dyDescent="0.2">
      <c r="AM3270" s="61"/>
      <c r="AN3270" s="61"/>
      <c r="AO3270" s="171"/>
      <c r="AP3270" s="61"/>
      <c r="AQ3270" s="61"/>
      <c r="AR3270" s="61"/>
      <c r="AS3270" s="61"/>
      <c r="AT3270" s="61"/>
      <c r="AU3270" s="61"/>
      <c r="AV3270" s="61"/>
      <c r="AW3270" s="61"/>
      <c r="AX3270" s="61"/>
      <c r="AY3270" s="61"/>
      <c r="AZ3270" s="61"/>
      <c r="BA3270" s="61"/>
    </row>
    <row r="3271" spans="39:53" x14ac:dyDescent="0.2">
      <c r="AM3271" s="61"/>
      <c r="AN3271" s="61"/>
      <c r="AO3271" s="171"/>
      <c r="AP3271" s="61"/>
      <c r="AQ3271" s="61"/>
      <c r="AR3271" s="61"/>
      <c r="AS3271" s="61"/>
      <c r="AT3271" s="61"/>
      <c r="AU3271" s="61"/>
      <c r="AV3271" s="61"/>
      <c r="AW3271" s="61"/>
      <c r="AX3271" s="61"/>
      <c r="AY3271" s="61"/>
      <c r="AZ3271" s="61"/>
      <c r="BA3271" s="61"/>
    </row>
    <row r="3272" spans="39:53" x14ac:dyDescent="0.2">
      <c r="AM3272" s="61"/>
      <c r="AN3272" s="61"/>
      <c r="AO3272" s="171"/>
      <c r="AP3272" s="61"/>
      <c r="AQ3272" s="61"/>
      <c r="AR3272" s="61"/>
      <c r="AS3272" s="61"/>
      <c r="AT3272" s="61"/>
      <c r="AU3272" s="61"/>
      <c r="AV3272" s="61"/>
      <c r="AW3272" s="61"/>
      <c r="AX3272" s="61"/>
      <c r="AY3272" s="61"/>
      <c r="AZ3272" s="61"/>
      <c r="BA3272" s="61"/>
    </row>
    <row r="3273" spans="39:53" x14ac:dyDescent="0.2">
      <c r="AM3273" s="61"/>
      <c r="AN3273" s="61"/>
      <c r="AO3273" s="171"/>
      <c r="AP3273" s="61"/>
      <c r="AQ3273" s="61"/>
      <c r="AR3273" s="61"/>
      <c r="AS3273" s="61"/>
      <c r="AT3273" s="61"/>
      <c r="AU3273" s="61"/>
      <c r="AV3273" s="61"/>
      <c r="AW3273" s="61"/>
      <c r="AX3273" s="61"/>
      <c r="AY3273" s="61"/>
      <c r="AZ3273" s="61"/>
      <c r="BA3273" s="61"/>
    </row>
    <row r="3274" spans="39:53" x14ac:dyDescent="0.2">
      <c r="AM3274" s="61"/>
      <c r="AN3274" s="61"/>
      <c r="AO3274" s="171"/>
      <c r="AP3274" s="61"/>
      <c r="AQ3274" s="61"/>
      <c r="AR3274" s="61"/>
      <c r="AS3274" s="61"/>
      <c r="AT3274" s="61"/>
      <c r="AU3274" s="61"/>
      <c r="AV3274" s="61"/>
      <c r="AW3274" s="61"/>
      <c r="AX3274" s="61"/>
      <c r="AY3274" s="61"/>
      <c r="AZ3274" s="61"/>
      <c r="BA3274" s="61"/>
    </row>
    <row r="3275" spans="39:53" x14ac:dyDescent="0.2">
      <c r="AM3275" s="61"/>
      <c r="AN3275" s="61"/>
      <c r="AO3275" s="171"/>
      <c r="AP3275" s="61"/>
      <c r="AQ3275" s="61"/>
      <c r="AR3275" s="61"/>
      <c r="AS3275" s="61"/>
      <c r="AT3275" s="61"/>
      <c r="AU3275" s="61"/>
      <c r="AV3275" s="61"/>
      <c r="AW3275" s="61"/>
      <c r="AX3275" s="61"/>
      <c r="AY3275" s="61"/>
      <c r="AZ3275" s="61"/>
      <c r="BA3275" s="61"/>
    </row>
    <row r="3276" spans="39:53" x14ac:dyDescent="0.2">
      <c r="AM3276" s="61"/>
      <c r="AN3276" s="61"/>
      <c r="AO3276" s="171"/>
      <c r="AP3276" s="61"/>
      <c r="AQ3276" s="61"/>
      <c r="AR3276" s="61"/>
      <c r="AS3276" s="61"/>
      <c r="AT3276" s="61"/>
      <c r="AU3276" s="61"/>
      <c r="AV3276" s="61"/>
      <c r="AW3276" s="61"/>
      <c r="AX3276" s="61"/>
      <c r="AY3276" s="61"/>
      <c r="AZ3276" s="61"/>
      <c r="BA3276" s="61"/>
    </row>
    <row r="3277" spans="39:53" x14ac:dyDescent="0.2">
      <c r="AM3277" s="61"/>
      <c r="AN3277" s="61"/>
      <c r="AO3277" s="171"/>
      <c r="AP3277" s="61"/>
      <c r="AQ3277" s="61"/>
      <c r="AR3277" s="61"/>
      <c r="AS3277" s="61"/>
      <c r="AT3277" s="61"/>
      <c r="AU3277" s="61"/>
      <c r="AV3277" s="61"/>
      <c r="AW3277" s="61"/>
      <c r="AX3277" s="61"/>
      <c r="AY3277" s="61"/>
      <c r="AZ3277" s="61"/>
      <c r="BA3277" s="61"/>
    </row>
    <row r="3278" spans="39:53" x14ac:dyDescent="0.2">
      <c r="AM3278" s="61"/>
      <c r="AN3278" s="61"/>
      <c r="AO3278" s="171"/>
      <c r="AP3278" s="61"/>
      <c r="AQ3278" s="61"/>
      <c r="AR3278" s="61"/>
      <c r="AS3278" s="61"/>
      <c r="AT3278" s="61"/>
      <c r="AU3278" s="61"/>
      <c r="AV3278" s="61"/>
      <c r="AW3278" s="61"/>
      <c r="AX3278" s="61"/>
      <c r="AY3278" s="61"/>
      <c r="AZ3278" s="61"/>
      <c r="BA3278" s="61"/>
    </row>
    <row r="3279" spans="39:53" x14ac:dyDescent="0.2">
      <c r="AM3279" s="61"/>
      <c r="AN3279" s="61"/>
      <c r="AO3279" s="171"/>
      <c r="AP3279" s="61"/>
      <c r="AQ3279" s="61"/>
      <c r="AR3279" s="61"/>
      <c r="AS3279" s="61"/>
      <c r="AT3279" s="61"/>
      <c r="AU3279" s="61"/>
      <c r="AV3279" s="61"/>
      <c r="AW3279" s="61"/>
      <c r="AX3279" s="61"/>
      <c r="AY3279" s="61"/>
      <c r="AZ3279" s="61"/>
      <c r="BA3279" s="61"/>
    </row>
    <row r="3280" spans="39:53" x14ac:dyDescent="0.2">
      <c r="AM3280" s="61"/>
      <c r="AN3280" s="61"/>
      <c r="AO3280" s="171"/>
      <c r="AP3280" s="61"/>
      <c r="AQ3280" s="61"/>
      <c r="AR3280" s="61"/>
      <c r="AS3280" s="61"/>
      <c r="AT3280" s="61"/>
      <c r="AU3280" s="61"/>
      <c r="AV3280" s="61"/>
      <c r="AW3280" s="61"/>
      <c r="AX3280" s="61"/>
      <c r="AY3280" s="61"/>
      <c r="AZ3280" s="61"/>
      <c r="BA3280" s="61"/>
    </row>
    <row r="3281" spans="39:53" x14ac:dyDescent="0.2">
      <c r="AM3281" s="61"/>
      <c r="AN3281" s="61"/>
      <c r="AO3281" s="171"/>
      <c r="AP3281" s="61"/>
      <c r="AQ3281" s="61"/>
      <c r="AR3281" s="61"/>
      <c r="AS3281" s="61"/>
      <c r="AT3281" s="61"/>
      <c r="AU3281" s="61"/>
      <c r="AV3281" s="61"/>
      <c r="AW3281" s="61"/>
      <c r="AX3281" s="61"/>
      <c r="AY3281" s="61"/>
      <c r="AZ3281" s="61"/>
      <c r="BA3281" s="61"/>
    </row>
    <row r="3282" spans="39:53" x14ac:dyDescent="0.2">
      <c r="AM3282" s="61"/>
      <c r="AN3282" s="61"/>
      <c r="AO3282" s="171"/>
      <c r="AP3282" s="61"/>
      <c r="AQ3282" s="61"/>
      <c r="AR3282" s="61"/>
      <c r="AS3282" s="61"/>
      <c r="AT3282" s="61"/>
      <c r="AU3282" s="61"/>
      <c r="AV3282" s="61"/>
      <c r="AW3282" s="61"/>
      <c r="AX3282" s="61"/>
      <c r="AY3282" s="61"/>
      <c r="AZ3282" s="61"/>
      <c r="BA3282" s="61"/>
    </row>
    <row r="3283" spans="39:53" x14ac:dyDescent="0.2">
      <c r="AM3283" s="61"/>
      <c r="AN3283" s="61"/>
      <c r="AO3283" s="171"/>
      <c r="AP3283" s="61"/>
      <c r="AQ3283" s="61"/>
      <c r="AR3283" s="61"/>
      <c r="AS3283" s="61"/>
      <c r="AT3283" s="61"/>
      <c r="AU3283" s="61"/>
      <c r="AV3283" s="61"/>
      <c r="AW3283" s="61"/>
      <c r="AX3283" s="61"/>
      <c r="AY3283" s="61"/>
      <c r="AZ3283" s="61"/>
      <c r="BA3283" s="61"/>
    </row>
    <row r="3284" spans="39:53" x14ac:dyDescent="0.2">
      <c r="AM3284" s="61"/>
      <c r="AN3284" s="61"/>
      <c r="AO3284" s="171"/>
      <c r="AP3284" s="61"/>
      <c r="AQ3284" s="61"/>
      <c r="AR3284" s="61"/>
      <c r="AS3284" s="61"/>
      <c r="AT3284" s="61"/>
      <c r="AU3284" s="61"/>
      <c r="AV3284" s="61"/>
      <c r="AW3284" s="61"/>
      <c r="AX3284" s="61"/>
      <c r="AY3284" s="61"/>
      <c r="AZ3284" s="61"/>
      <c r="BA3284" s="61"/>
    </row>
    <row r="3285" spans="39:53" x14ac:dyDescent="0.2">
      <c r="AM3285" s="61"/>
      <c r="AN3285" s="61"/>
      <c r="AO3285" s="171"/>
      <c r="AP3285" s="61"/>
      <c r="AQ3285" s="61"/>
      <c r="AR3285" s="61"/>
      <c r="AS3285" s="61"/>
      <c r="AT3285" s="61"/>
      <c r="AU3285" s="61"/>
      <c r="AV3285" s="61"/>
      <c r="AW3285" s="61"/>
      <c r="AX3285" s="61"/>
      <c r="AY3285" s="61"/>
      <c r="AZ3285" s="61"/>
      <c r="BA3285" s="61"/>
    </row>
    <row r="3286" spans="39:53" x14ac:dyDescent="0.2">
      <c r="AM3286" s="61"/>
      <c r="AN3286" s="61"/>
      <c r="AO3286" s="171"/>
      <c r="AP3286" s="61"/>
      <c r="AQ3286" s="61"/>
      <c r="AR3286" s="61"/>
      <c r="AS3286" s="61"/>
      <c r="AT3286" s="61"/>
      <c r="AU3286" s="61"/>
      <c r="AV3286" s="61"/>
      <c r="AW3286" s="61"/>
      <c r="AX3286" s="61"/>
      <c r="AY3286" s="61"/>
      <c r="AZ3286" s="61"/>
      <c r="BA3286" s="61"/>
    </row>
    <row r="3287" spans="39:53" x14ac:dyDescent="0.2">
      <c r="AM3287" s="61"/>
      <c r="AN3287" s="61"/>
      <c r="AO3287" s="171"/>
      <c r="AP3287" s="61"/>
      <c r="AQ3287" s="61"/>
      <c r="AR3287" s="61"/>
      <c r="AS3287" s="61"/>
      <c r="AT3287" s="61"/>
      <c r="AU3287" s="61"/>
      <c r="AV3287" s="61"/>
      <c r="AW3287" s="61"/>
      <c r="AX3287" s="61"/>
      <c r="AY3287" s="61"/>
      <c r="AZ3287" s="61"/>
      <c r="BA3287" s="61"/>
    </row>
    <row r="3288" spans="39:53" x14ac:dyDescent="0.2">
      <c r="AM3288" s="61"/>
      <c r="AN3288" s="61"/>
      <c r="AO3288" s="171"/>
      <c r="AP3288" s="61"/>
      <c r="AQ3288" s="61"/>
      <c r="AR3288" s="61"/>
      <c r="AS3288" s="61"/>
      <c r="AT3288" s="61"/>
      <c r="AU3288" s="61"/>
      <c r="AV3288" s="61"/>
      <c r="AW3288" s="61"/>
      <c r="AX3288" s="61"/>
      <c r="AY3288" s="61"/>
      <c r="AZ3288" s="61"/>
      <c r="BA3288" s="61"/>
    </row>
    <row r="3289" spans="39:53" x14ac:dyDescent="0.2">
      <c r="AM3289" s="61"/>
      <c r="AN3289" s="61"/>
      <c r="AO3289" s="171"/>
      <c r="AP3289" s="61"/>
      <c r="AQ3289" s="61"/>
      <c r="AR3289" s="61"/>
      <c r="AS3289" s="61"/>
      <c r="AT3289" s="61"/>
      <c r="AU3289" s="61"/>
      <c r="AV3289" s="61"/>
      <c r="AW3289" s="61"/>
      <c r="AX3289" s="61"/>
      <c r="AY3289" s="61"/>
      <c r="AZ3289" s="61"/>
      <c r="BA3289" s="61"/>
    </row>
    <row r="3290" spans="39:53" x14ac:dyDescent="0.2">
      <c r="AM3290" s="61"/>
      <c r="AN3290" s="61"/>
      <c r="AO3290" s="171"/>
      <c r="AP3290" s="61"/>
      <c r="AQ3290" s="61"/>
      <c r="AR3290" s="61"/>
      <c r="AS3290" s="61"/>
      <c r="AT3290" s="61"/>
      <c r="AU3290" s="61"/>
      <c r="AV3290" s="61"/>
      <c r="AW3290" s="61"/>
      <c r="AX3290" s="61"/>
      <c r="AY3290" s="61"/>
      <c r="AZ3290" s="61"/>
      <c r="BA3290" s="61"/>
    </row>
    <row r="3291" spans="39:53" x14ac:dyDescent="0.2">
      <c r="AM3291" s="61"/>
      <c r="AN3291" s="61"/>
      <c r="AO3291" s="171"/>
      <c r="AP3291" s="61"/>
      <c r="AQ3291" s="61"/>
      <c r="AR3291" s="61"/>
      <c r="AS3291" s="61"/>
      <c r="AT3291" s="61"/>
      <c r="AU3291" s="61"/>
      <c r="AV3291" s="61"/>
      <c r="AW3291" s="61"/>
      <c r="AX3291" s="61"/>
      <c r="AY3291" s="61"/>
      <c r="AZ3291" s="61"/>
      <c r="BA3291" s="61"/>
    </row>
    <row r="3292" spans="39:53" x14ac:dyDescent="0.2">
      <c r="AM3292" s="61"/>
      <c r="AN3292" s="61"/>
      <c r="AO3292" s="171"/>
      <c r="AP3292" s="61"/>
      <c r="AQ3292" s="61"/>
      <c r="AR3292" s="61"/>
      <c r="AS3292" s="61"/>
      <c r="AT3292" s="61"/>
      <c r="AU3292" s="61"/>
      <c r="AV3292" s="61"/>
      <c r="AW3292" s="61"/>
      <c r="AX3292" s="61"/>
      <c r="AY3292" s="61"/>
      <c r="AZ3292" s="61"/>
      <c r="BA3292" s="61"/>
    </row>
    <row r="3293" spans="39:53" x14ac:dyDescent="0.2">
      <c r="AM3293" s="61"/>
      <c r="AN3293" s="61"/>
      <c r="AO3293" s="171"/>
      <c r="AP3293" s="61"/>
      <c r="AQ3293" s="61"/>
      <c r="AR3293" s="61"/>
      <c r="AS3293" s="61"/>
      <c r="AT3293" s="61"/>
      <c r="AU3293" s="61"/>
      <c r="AV3293" s="61"/>
      <c r="AW3293" s="61"/>
      <c r="AX3293" s="61"/>
      <c r="AY3293" s="61"/>
      <c r="AZ3293" s="61"/>
      <c r="BA3293" s="61"/>
    </row>
    <row r="3294" spans="39:53" x14ac:dyDescent="0.2">
      <c r="AM3294" s="61"/>
      <c r="AN3294" s="61"/>
      <c r="AO3294" s="171"/>
      <c r="AP3294" s="61"/>
      <c r="AQ3294" s="61"/>
      <c r="AR3294" s="61"/>
      <c r="AS3294" s="61"/>
      <c r="AT3294" s="61"/>
      <c r="AU3294" s="61"/>
      <c r="AV3294" s="61"/>
      <c r="AW3294" s="61"/>
      <c r="AX3294" s="61"/>
      <c r="AY3294" s="61"/>
      <c r="AZ3294" s="61"/>
      <c r="BA3294" s="61"/>
    </row>
    <row r="3295" spans="39:53" x14ac:dyDescent="0.2">
      <c r="AM3295" s="61"/>
      <c r="AN3295" s="61"/>
      <c r="AO3295" s="171"/>
      <c r="AP3295" s="61"/>
      <c r="AQ3295" s="61"/>
      <c r="AR3295" s="61"/>
      <c r="AS3295" s="61"/>
      <c r="AT3295" s="61"/>
      <c r="AU3295" s="61"/>
      <c r="AV3295" s="61"/>
      <c r="AW3295" s="61"/>
      <c r="AX3295" s="61"/>
      <c r="AY3295" s="61"/>
      <c r="AZ3295" s="61"/>
      <c r="BA3295" s="61"/>
    </row>
    <row r="3296" spans="39:53" x14ac:dyDescent="0.2">
      <c r="AM3296" s="61"/>
      <c r="AN3296" s="61"/>
      <c r="AO3296" s="171"/>
      <c r="AP3296" s="61"/>
      <c r="AQ3296" s="61"/>
      <c r="AR3296" s="61"/>
      <c r="AS3296" s="61"/>
      <c r="AT3296" s="61"/>
      <c r="AU3296" s="61"/>
      <c r="AV3296" s="61"/>
      <c r="AW3296" s="61"/>
      <c r="AX3296" s="61"/>
      <c r="AY3296" s="61"/>
      <c r="AZ3296" s="61"/>
      <c r="BA3296" s="61"/>
    </row>
    <row r="3297" spans="39:53" x14ac:dyDescent="0.2">
      <c r="AM3297" s="61"/>
      <c r="AN3297" s="61"/>
      <c r="AO3297" s="171"/>
      <c r="AP3297" s="61"/>
      <c r="AQ3297" s="61"/>
      <c r="AR3297" s="61"/>
      <c r="AS3297" s="61"/>
      <c r="AT3297" s="61"/>
      <c r="AU3297" s="61"/>
      <c r="AV3297" s="61"/>
      <c r="AW3297" s="61"/>
      <c r="AX3297" s="61"/>
      <c r="AY3297" s="61"/>
      <c r="AZ3297" s="61"/>
      <c r="BA3297" s="61"/>
    </row>
    <row r="3298" spans="39:53" x14ac:dyDescent="0.2">
      <c r="AM3298" s="61"/>
      <c r="AN3298" s="61"/>
      <c r="AO3298" s="171"/>
      <c r="AP3298" s="61"/>
      <c r="AQ3298" s="61"/>
      <c r="AR3298" s="61"/>
      <c r="AS3298" s="61"/>
      <c r="AT3298" s="61"/>
      <c r="AU3298" s="61"/>
      <c r="AV3298" s="61"/>
      <c r="AW3298" s="61"/>
      <c r="AX3298" s="61"/>
      <c r="AY3298" s="61"/>
      <c r="AZ3298" s="61"/>
      <c r="BA3298" s="61"/>
    </row>
    <row r="3299" spans="39:53" x14ac:dyDescent="0.2">
      <c r="AM3299" s="61"/>
      <c r="AN3299" s="61"/>
      <c r="AO3299" s="171"/>
      <c r="AP3299" s="61"/>
      <c r="AQ3299" s="61"/>
      <c r="AR3299" s="61"/>
      <c r="AS3299" s="61"/>
      <c r="AT3299" s="61"/>
      <c r="AU3299" s="61"/>
      <c r="AV3299" s="61"/>
      <c r="AW3299" s="61"/>
      <c r="AX3299" s="61"/>
      <c r="AY3299" s="61"/>
      <c r="AZ3299" s="61"/>
      <c r="BA3299" s="61"/>
    </row>
    <row r="3300" spans="39:53" x14ac:dyDescent="0.2">
      <c r="AM3300" s="61"/>
      <c r="AN3300" s="61"/>
      <c r="AO3300" s="171"/>
      <c r="AP3300" s="61"/>
      <c r="AQ3300" s="61"/>
      <c r="AR3300" s="61"/>
      <c r="AS3300" s="61"/>
      <c r="AT3300" s="61"/>
      <c r="AU3300" s="61"/>
      <c r="AV3300" s="61"/>
      <c r="AW3300" s="61"/>
      <c r="AX3300" s="61"/>
      <c r="AY3300" s="61"/>
      <c r="AZ3300" s="61"/>
      <c r="BA3300" s="61"/>
    </row>
    <row r="3301" spans="39:53" x14ac:dyDescent="0.2">
      <c r="AM3301" s="61"/>
      <c r="AN3301" s="61"/>
      <c r="AO3301" s="171"/>
      <c r="AP3301" s="61"/>
      <c r="AQ3301" s="61"/>
      <c r="AR3301" s="61"/>
      <c r="AS3301" s="61"/>
      <c r="AT3301" s="61"/>
      <c r="AU3301" s="61"/>
      <c r="AV3301" s="61"/>
      <c r="AW3301" s="61"/>
      <c r="AX3301" s="61"/>
      <c r="AY3301" s="61"/>
      <c r="AZ3301" s="61"/>
      <c r="BA3301" s="61"/>
    </row>
    <row r="3302" spans="39:53" x14ac:dyDescent="0.2">
      <c r="AM3302" s="61"/>
      <c r="AN3302" s="61"/>
      <c r="AO3302" s="171"/>
      <c r="AP3302" s="61"/>
      <c r="AQ3302" s="61"/>
      <c r="AR3302" s="61"/>
      <c r="AS3302" s="61"/>
      <c r="AT3302" s="61"/>
      <c r="AU3302" s="61"/>
      <c r="AV3302" s="61"/>
      <c r="AW3302" s="61"/>
      <c r="AX3302" s="61"/>
      <c r="AY3302" s="61"/>
      <c r="AZ3302" s="61"/>
      <c r="BA3302" s="61"/>
    </row>
    <row r="3303" spans="39:53" x14ac:dyDescent="0.2">
      <c r="AM3303" s="61"/>
      <c r="AN3303" s="61"/>
      <c r="AO3303" s="171"/>
      <c r="AP3303" s="61"/>
      <c r="AQ3303" s="61"/>
      <c r="AR3303" s="61"/>
      <c r="AS3303" s="61"/>
      <c r="AT3303" s="61"/>
      <c r="AU3303" s="61"/>
      <c r="AV3303" s="61"/>
      <c r="AW3303" s="61"/>
      <c r="AX3303" s="61"/>
      <c r="AY3303" s="61"/>
      <c r="AZ3303" s="61"/>
      <c r="BA3303" s="61"/>
    </row>
    <row r="3304" spans="39:53" x14ac:dyDescent="0.2">
      <c r="AM3304" s="61"/>
      <c r="AN3304" s="61"/>
      <c r="AO3304" s="171"/>
      <c r="AP3304" s="61"/>
      <c r="AQ3304" s="61"/>
      <c r="AR3304" s="61"/>
      <c r="AS3304" s="61"/>
      <c r="AT3304" s="61"/>
      <c r="AU3304" s="61"/>
      <c r="AV3304" s="61"/>
      <c r="AW3304" s="61"/>
      <c r="AX3304" s="61"/>
      <c r="AY3304" s="61"/>
      <c r="AZ3304" s="61"/>
      <c r="BA3304" s="61"/>
    </row>
    <row r="3305" spans="39:53" x14ac:dyDescent="0.2">
      <c r="AM3305" s="61"/>
      <c r="AN3305" s="61"/>
      <c r="AO3305" s="171"/>
      <c r="AP3305" s="61"/>
      <c r="AQ3305" s="61"/>
      <c r="AR3305" s="61"/>
      <c r="AS3305" s="61"/>
      <c r="AT3305" s="61"/>
      <c r="AU3305" s="61"/>
      <c r="AV3305" s="61"/>
      <c r="AW3305" s="61"/>
      <c r="AX3305" s="61"/>
      <c r="AY3305" s="61"/>
      <c r="AZ3305" s="61"/>
      <c r="BA3305" s="61"/>
    </row>
    <row r="3306" spans="39:53" x14ac:dyDescent="0.2">
      <c r="AM3306" s="61"/>
      <c r="AN3306" s="61"/>
      <c r="AO3306" s="171"/>
      <c r="AP3306" s="61"/>
      <c r="AQ3306" s="61"/>
      <c r="AR3306" s="61"/>
      <c r="AS3306" s="61"/>
      <c r="AT3306" s="61"/>
      <c r="AU3306" s="61"/>
      <c r="AV3306" s="61"/>
      <c r="AW3306" s="61"/>
      <c r="AX3306" s="61"/>
      <c r="AY3306" s="61"/>
      <c r="AZ3306" s="61"/>
      <c r="BA3306" s="61"/>
    </row>
    <row r="3307" spans="39:53" x14ac:dyDescent="0.2">
      <c r="AM3307" s="61"/>
      <c r="AN3307" s="61"/>
      <c r="AO3307" s="171"/>
      <c r="AP3307" s="61"/>
      <c r="AQ3307" s="61"/>
      <c r="AR3307" s="61"/>
      <c r="AS3307" s="61"/>
      <c r="AT3307" s="61"/>
      <c r="AU3307" s="61"/>
      <c r="AV3307" s="61"/>
      <c r="AW3307" s="61"/>
      <c r="AX3307" s="61"/>
      <c r="AY3307" s="61"/>
      <c r="AZ3307" s="61"/>
      <c r="BA3307" s="61"/>
    </row>
    <row r="3308" spans="39:53" x14ac:dyDescent="0.2">
      <c r="AM3308" s="61"/>
      <c r="AN3308" s="61"/>
      <c r="AO3308" s="171"/>
      <c r="AP3308" s="61"/>
      <c r="AQ3308" s="61"/>
      <c r="AR3308" s="61"/>
      <c r="AS3308" s="61"/>
      <c r="AT3308" s="61"/>
      <c r="AU3308" s="61"/>
      <c r="AV3308" s="61"/>
      <c r="AW3308" s="61"/>
      <c r="AX3308" s="61"/>
      <c r="AY3308" s="61"/>
      <c r="AZ3308" s="61"/>
      <c r="BA3308" s="61"/>
    </row>
    <row r="3309" spans="39:53" x14ac:dyDescent="0.2">
      <c r="AM3309" s="61"/>
      <c r="AN3309" s="61"/>
      <c r="AO3309" s="171"/>
      <c r="AP3309" s="61"/>
      <c r="AQ3309" s="61"/>
      <c r="AR3309" s="61"/>
      <c r="AS3309" s="61"/>
      <c r="AT3309" s="61"/>
      <c r="AU3309" s="61"/>
      <c r="AV3309" s="61"/>
      <c r="AW3309" s="61"/>
      <c r="AX3309" s="61"/>
      <c r="AY3309" s="61"/>
      <c r="AZ3309" s="61"/>
      <c r="BA3309" s="61"/>
    </row>
    <row r="3310" spans="39:53" x14ac:dyDescent="0.2">
      <c r="AM3310" s="61"/>
      <c r="AN3310" s="61"/>
      <c r="AO3310" s="171"/>
      <c r="AP3310" s="61"/>
      <c r="AQ3310" s="61"/>
      <c r="AR3310" s="61"/>
      <c r="AS3310" s="61"/>
      <c r="AT3310" s="61"/>
      <c r="AU3310" s="61"/>
      <c r="AV3310" s="61"/>
      <c r="AW3310" s="61"/>
      <c r="AX3310" s="61"/>
      <c r="AY3310" s="61"/>
      <c r="AZ3310" s="61"/>
      <c r="BA3310" s="61"/>
    </row>
    <row r="3311" spans="39:53" x14ac:dyDescent="0.2">
      <c r="AM3311" s="61"/>
      <c r="AN3311" s="61"/>
      <c r="AO3311" s="171"/>
      <c r="AP3311" s="61"/>
      <c r="AQ3311" s="61"/>
      <c r="AR3311" s="61"/>
      <c r="AS3311" s="61"/>
      <c r="AT3311" s="61"/>
      <c r="AU3311" s="61"/>
      <c r="AV3311" s="61"/>
      <c r="AW3311" s="61"/>
      <c r="AX3311" s="61"/>
      <c r="AY3311" s="61"/>
      <c r="AZ3311" s="61"/>
      <c r="BA3311" s="61"/>
    </row>
    <row r="3312" spans="39:53" x14ac:dyDescent="0.2">
      <c r="AM3312" s="61"/>
      <c r="AN3312" s="61"/>
      <c r="AO3312" s="171"/>
      <c r="AP3312" s="61"/>
      <c r="AQ3312" s="61"/>
      <c r="AR3312" s="61"/>
      <c r="AS3312" s="61"/>
      <c r="AT3312" s="61"/>
      <c r="AU3312" s="61"/>
      <c r="AV3312" s="61"/>
      <c r="AW3312" s="61"/>
      <c r="AX3312" s="61"/>
      <c r="AY3312" s="61"/>
      <c r="AZ3312" s="61"/>
      <c r="BA3312" s="61"/>
    </row>
    <row r="3313" spans="39:53" x14ac:dyDescent="0.2">
      <c r="AM3313" s="61"/>
      <c r="AN3313" s="61"/>
      <c r="AO3313" s="171"/>
      <c r="AP3313" s="61"/>
      <c r="AQ3313" s="61"/>
      <c r="AR3313" s="61"/>
      <c r="AS3313" s="61"/>
      <c r="AT3313" s="61"/>
      <c r="AU3313" s="61"/>
      <c r="AV3313" s="61"/>
      <c r="AW3313" s="61"/>
      <c r="AX3313" s="61"/>
      <c r="AY3313" s="61"/>
      <c r="AZ3313" s="61"/>
      <c r="BA3313" s="61"/>
    </row>
    <row r="3314" spans="39:53" x14ac:dyDescent="0.2">
      <c r="AM3314" s="61"/>
      <c r="AN3314" s="61"/>
      <c r="AO3314" s="171"/>
      <c r="AP3314" s="61"/>
      <c r="AQ3314" s="61"/>
      <c r="AR3314" s="61"/>
      <c r="AS3314" s="61"/>
      <c r="AT3314" s="61"/>
      <c r="AU3314" s="61"/>
      <c r="AV3314" s="61"/>
      <c r="AW3314" s="61"/>
      <c r="AX3314" s="61"/>
      <c r="AY3314" s="61"/>
      <c r="AZ3314" s="61"/>
      <c r="BA3314" s="61"/>
    </row>
    <row r="3315" spans="39:53" x14ac:dyDescent="0.2">
      <c r="AM3315" s="61"/>
      <c r="AN3315" s="61"/>
      <c r="AO3315" s="171"/>
      <c r="AP3315" s="61"/>
      <c r="AQ3315" s="61"/>
      <c r="AR3315" s="61"/>
      <c r="AS3315" s="61"/>
      <c r="AT3315" s="61"/>
      <c r="AU3315" s="61"/>
      <c r="AV3315" s="61"/>
      <c r="AW3315" s="61"/>
      <c r="AX3315" s="61"/>
      <c r="AY3315" s="61"/>
      <c r="AZ3315" s="61"/>
      <c r="BA3315" s="61"/>
    </row>
    <row r="3316" spans="39:53" x14ac:dyDescent="0.2">
      <c r="AM3316" s="61"/>
      <c r="AN3316" s="61"/>
      <c r="AO3316" s="171"/>
      <c r="AP3316" s="61"/>
      <c r="AQ3316" s="61"/>
      <c r="AR3316" s="61"/>
      <c r="AS3316" s="61"/>
      <c r="AT3316" s="61"/>
      <c r="AU3316" s="61"/>
      <c r="AV3316" s="61"/>
      <c r="AW3316" s="61"/>
      <c r="AX3316" s="61"/>
      <c r="AY3316" s="61"/>
      <c r="AZ3316" s="61"/>
      <c r="BA3316" s="61"/>
    </row>
    <row r="3317" spans="39:53" x14ac:dyDescent="0.2">
      <c r="AM3317" s="61"/>
      <c r="AN3317" s="61"/>
      <c r="AO3317" s="171"/>
      <c r="AP3317" s="61"/>
      <c r="AQ3317" s="61"/>
      <c r="AR3317" s="61"/>
      <c r="AS3317" s="61"/>
      <c r="AT3317" s="61"/>
      <c r="AU3317" s="61"/>
      <c r="AV3317" s="61"/>
      <c r="AW3317" s="61"/>
      <c r="AX3317" s="61"/>
      <c r="AY3317" s="61"/>
      <c r="AZ3317" s="61"/>
      <c r="BA3317" s="61"/>
    </row>
    <row r="3318" spans="39:53" x14ac:dyDescent="0.2">
      <c r="AM3318" s="61"/>
      <c r="AN3318" s="61"/>
      <c r="AO3318" s="171"/>
      <c r="AP3318" s="61"/>
      <c r="AQ3318" s="61"/>
      <c r="AR3318" s="61"/>
      <c r="AS3318" s="61"/>
      <c r="AT3318" s="61"/>
      <c r="AU3318" s="61"/>
      <c r="AV3318" s="61"/>
      <c r="AW3318" s="61"/>
      <c r="AX3318" s="61"/>
      <c r="AY3318" s="61"/>
      <c r="AZ3318" s="61"/>
      <c r="BA3318" s="61"/>
    </row>
    <row r="3319" spans="39:53" x14ac:dyDescent="0.2">
      <c r="AM3319" s="61"/>
      <c r="AN3319" s="61"/>
      <c r="AO3319" s="171"/>
      <c r="AP3319" s="61"/>
      <c r="AQ3319" s="61"/>
      <c r="AR3319" s="61"/>
      <c r="AS3319" s="61"/>
      <c r="AT3319" s="61"/>
      <c r="AU3319" s="61"/>
      <c r="AV3319" s="61"/>
      <c r="AW3319" s="61"/>
      <c r="AX3319" s="61"/>
      <c r="AY3319" s="61"/>
      <c r="AZ3319" s="61"/>
      <c r="BA3319" s="61"/>
    </row>
    <row r="3320" spans="39:53" x14ac:dyDescent="0.2">
      <c r="AM3320" s="61"/>
      <c r="AN3320" s="61"/>
      <c r="AO3320" s="171"/>
      <c r="AP3320" s="61"/>
      <c r="AQ3320" s="61"/>
      <c r="AR3320" s="61"/>
      <c r="AS3320" s="61"/>
      <c r="AT3320" s="61"/>
      <c r="AU3320" s="61"/>
      <c r="AV3320" s="61"/>
      <c r="AW3320" s="61"/>
      <c r="AX3320" s="61"/>
      <c r="AY3320" s="61"/>
      <c r="AZ3320" s="61"/>
      <c r="BA3320" s="61"/>
    </row>
    <row r="3321" spans="39:53" x14ac:dyDescent="0.2">
      <c r="AM3321" s="61"/>
      <c r="AN3321" s="61"/>
      <c r="AO3321" s="171"/>
      <c r="AP3321" s="61"/>
      <c r="AQ3321" s="61"/>
      <c r="AR3321" s="61"/>
      <c r="AS3321" s="61"/>
      <c r="AT3321" s="61"/>
      <c r="AU3321" s="61"/>
      <c r="AV3321" s="61"/>
      <c r="AW3321" s="61"/>
      <c r="AX3321" s="61"/>
      <c r="AY3321" s="61"/>
      <c r="AZ3321" s="61"/>
      <c r="BA3321" s="61"/>
    </row>
    <row r="3322" spans="39:53" x14ac:dyDescent="0.2">
      <c r="AM3322" s="61"/>
      <c r="AN3322" s="61"/>
      <c r="AO3322" s="171"/>
      <c r="AP3322" s="61"/>
      <c r="AQ3322" s="61"/>
      <c r="AR3322" s="61"/>
      <c r="AS3322" s="61"/>
      <c r="AT3322" s="61"/>
      <c r="AU3322" s="61"/>
      <c r="AV3322" s="61"/>
      <c r="AW3322" s="61"/>
      <c r="AX3322" s="61"/>
      <c r="AY3322" s="61"/>
      <c r="AZ3322" s="61"/>
      <c r="BA3322" s="61"/>
    </row>
    <row r="3323" spans="39:53" x14ac:dyDescent="0.2">
      <c r="AM3323" s="61"/>
      <c r="AN3323" s="61"/>
      <c r="AO3323" s="171"/>
      <c r="AP3323" s="61"/>
      <c r="AQ3323" s="61"/>
      <c r="AR3323" s="61"/>
      <c r="AS3323" s="61"/>
      <c r="AT3323" s="61"/>
      <c r="AU3323" s="61"/>
      <c r="AV3323" s="61"/>
      <c r="AW3323" s="61"/>
      <c r="AX3323" s="61"/>
      <c r="AY3323" s="61"/>
      <c r="AZ3323" s="61"/>
      <c r="BA3323" s="61"/>
    </row>
    <row r="3324" spans="39:53" x14ac:dyDescent="0.2">
      <c r="AM3324" s="61"/>
      <c r="AN3324" s="61"/>
      <c r="AO3324" s="171"/>
      <c r="AP3324" s="61"/>
      <c r="AQ3324" s="61"/>
      <c r="AR3324" s="61"/>
      <c r="AS3324" s="61"/>
      <c r="AT3324" s="61"/>
      <c r="AU3324" s="61"/>
      <c r="AV3324" s="61"/>
      <c r="AW3324" s="61"/>
      <c r="AX3324" s="61"/>
      <c r="AY3324" s="61"/>
      <c r="AZ3324" s="61"/>
      <c r="BA3324" s="61"/>
    </row>
    <row r="3325" spans="39:53" x14ac:dyDescent="0.2">
      <c r="AM3325" s="61"/>
      <c r="AN3325" s="61"/>
      <c r="AO3325" s="171"/>
      <c r="AP3325" s="61"/>
      <c r="AQ3325" s="61"/>
      <c r="AR3325" s="61"/>
      <c r="AS3325" s="61"/>
      <c r="AT3325" s="61"/>
      <c r="AU3325" s="61"/>
      <c r="AV3325" s="61"/>
      <c r="AW3325" s="61"/>
      <c r="AX3325" s="61"/>
      <c r="AY3325" s="61"/>
      <c r="AZ3325" s="61"/>
      <c r="BA3325" s="61"/>
    </row>
    <row r="3326" spans="39:53" x14ac:dyDescent="0.2">
      <c r="AM3326" s="61"/>
      <c r="AN3326" s="61"/>
      <c r="AO3326" s="171"/>
      <c r="AP3326" s="61"/>
      <c r="AQ3326" s="61"/>
      <c r="AR3326" s="61"/>
      <c r="AS3326" s="61"/>
      <c r="AT3326" s="61"/>
      <c r="AU3326" s="61"/>
      <c r="AV3326" s="61"/>
      <c r="AW3326" s="61"/>
      <c r="AX3326" s="61"/>
      <c r="AY3326" s="61"/>
      <c r="AZ3326" s="61"/>
      <c r="BA3326" s="61"/>
    </row>
    <row r="3327" spans="39:53" x14ac:dyDescent="0.2">
      <c r="AM3327" s="61"/>
      <c r="AN3327" s="61"/>
      <c r="AO3327" s="171"/>
      <c r="AP3327" s="61"/>
      <c r="AQ3327" s="61"/>
      <c r="AR3327" s="61"/>
      <c r="AS3327" s="61"/>
      <c r="AT3327" s="61"/>
      <c r="AU3327" s="61"/>
      <c r="AV3327" s="61"/>
      <c r="AW3327" s="61"/>
      <c r="AX3327" s="61"/>
      <c r="AY3327" s="61"/>
      <c r="AZ3327" s="61"/>
      <c r="BA3327" s="61"/>
    </row>
    <row r="3328" spans="39:53" x14ac:dyDescent="0.2">
      <c r="AM3328" s="61"/>
      <c r="AN3328" s="61"/>
      <c r="AO3328" s="171"/>
      <c r="AP3328" s="61"/>
      <c r="AQ3328" s="61"/>
      <c r="AR3328" s="61"/>
      <c r="AS3328" s="61"/>
      <c r="AT3328" s="61"/>
      <c r="AU3328" s="61"/>
      <c r="AV3328" s="61"/>
      <c r="AW3328" s="61"/>
      <c r="AX3328" s="61"/>
      <c r="AY3328" s="61"/>
      <c r="AZ3328" s="61"/>
      <c r="BA3328" s="61"/>
    </row>
    <row r="3329" spans="39:53" x14ac:dyDescent="0.2">
      <c r="AM3329" s="61"/>
      <c r="AN3329" s="61"/>
      <c r="AO3329" s="171"/>
      <c r="AP3329" s="61"/>
      <c r="AQ3329" s="61"/>
      <c r="AR3329" s="61"/>
      <c r="AS3329" s="61"/>
      <c r="AT3329" s="61"/>
      <c r="AU3329" s="61"/>
      <c r="AV3329" s="61"/>
      <c r="AW3329" s="61"/>
      <c r="AX3329" s="61"/>
      <c r="AY3329" s="61"/>
      <c r="AZ3329" s="61"/>
      <c r="BA3329" s="61"/>
    </row>
    <row r="3330" spans="39:53" x14ac:dyDescent="0.2">
      <c r="AM3330" s="61"/>
      <c r="AN3330" s="61"/>
      <c r="AO3330" s="171"/>
      <c r="AP3330" s="61"/>
      <c r="AQ3330" s="61"/>
      <c r="AR3330" s="61"/>
      <c r="AS3330" s="61"/>
      <c r="AT3330" s="61"/>
      <c r="AU3330" s="61"/>
      <c r="AV3330" s="61"/>
      <c r="AW3330" s="61"/>
      <c r="AX3330" s="61"/>
      <c r="AY3330" s="61"/>
      <c r="AZ3330" s="61"/>
      <c r="BA3330" s="61"/>
    </row>
    <row r="3331" spans="39:53" x14ac:dyDescent="0.2">
      <c r="AM3331" s="61"/>
      <c r="AN3331" s="61"/>
      <c r="AO3331" s="171"/>
      <c r="AP3331" s="61"/>
      <c r="AQ3331" s="61"/>
      <c r="AR3331" s="61"/>
      <c r="AS3331" s="61"/>
      <c r="AT3331" s="61"/>
      <c r="AU3331" s="61"/>
      <c r="AV3331" s="61"/>
      <c r="AW3331" s="61"/>
      <c r="AX3331" s="61"/>
      <c r="AY3331" s="61"/>
      <c r="AZ3331" s="61"/>
      <c r="BA3331" s="61"/>
    </row>
    <row r="3332" spans="39:53" x14ac:dyDescent="0.2">
      <c r="AM3332" s="61"/>
      <c r="AN3332" s="61"/>
      <c r="AO3332" s="171"/>
      <c r="AP3332" s="61"/>
      <c r="AQ3332" s="61"/>
      <c r="AR3332" s="61"/>
      <c r="AS3332" s="61"/>
      <c r="AT3332" s="61"/>
      <c r="AU3332" s="61"/>
      <c r="AV3332" s="61"/>
      <c r="AW3332" s="61"/>
      <c r="AX3332" s="61"/>
      <c r="AY3332" s="61"/>
      <c r="AZ3332" s="61"/>
      <c r="BA3332" s="61"/>
    </row>
    <row r="3333" spans="39:53" x14ac:dyDescent="0.2">
      <c r="AM3333" s="61"/>
      <c r="AN3333" s="61"/>
      <c r="AO3333" s="171"/>
      <c r="AP3333" s="61"/>
      <c r="AQ3333" s="61"/>
      <c r="AR3333" s="61"/>
      <c r="AS3333" s="61"/>
      <c r="AT3333" s="61"/>
      <c r="AU3333" s="61"/>
      <c r="AV3333" s="61"/>
      <c r="AW3333" s="61"/>
      <c r="AX3333" s="61"/>
      <c r="AY3333" s="61"/>
      <c r="AZ3333" s="61"/>
      <c r="BA3333" s="61"/>
    </row>
    <row r="3334" spans="39:53" x14ac:dyDescent="0.2">
      <c r="AM3334" s="61"/>
      <c r="AN3334" s="61"/>
      <c r="AO3334" s="171"/>
      <c r="AP3334" s="61"/>
      <c r="AQ3334" s="61"/>
      <c r="AR3334" s="61"/>
      <c r="AS3334" s="61"/>
      <c r="AT3334" s="61"/>
      <c r="AU3334" s="61"/>
      <c r="AV3334" s="61"/>
      <c r="AW3334" s="61"/>
      <c r="AX3334" s="61"/>
      <c r="AY3334" s="61"/>
      <c r="AZ3334" s="61"/>
      <c r="BA3334" s="61"/>
    </row>
    <row r="3335" spans="39:53" x14ac:dyDescent="0.2">
      <c r="AM3335" s="61"/>
      <c r="AN3335" s="61"/>
      <c r="AO3335" s="171"/>
      <c r="AP3335" s="61"/>
      <c r="AQ3335" s="61"/>
      <c r="AR3335" s="61"/>
      <c r="AS3335" s="61"/>
      <c r="AT3335" s="61"/>
      <c r="AU3335" s="61"/>
      <c r="AV3335" s="61"/>
      <c r="AW3335" s="61"/>
      <c r="AX3335" s="61"/>
      <c r="AY3335" s="61"/>
      <c r="AZ3335" s="61"/>
      <c r="BA3335" s="61"/>
    </row>
    <row r="3336" spans="39:53" x14ac:dyDescent="0.2">
      <c r="AM3336" s="61"/>
      <c r="AN3336" s="61"/>
      <c r="AO3336" s="171"/>
      <c r="AP3336" s="61"/>
      <c r="AQ3336" s="61"/>
      <c r="AR3336" s="61"/>
      <c r="AS3336" s="61"/>
      <c r="AT3336" s="61"/>
      <c r="AU3336" s="61"/>
      <c r="AV3336" s="61"/>
      <c r="AW3336" s="61"/>
      <c r="AX3336" s="61"/>
      <c r="AY3336" s="61"/>
      <c r="AZ3336" s="61"/>
      <c r="BA3336" s="61"/>
    </row>
    <row r="3337" spans="39:53" x14ac:dyDescent="0.2">
      <c r="AM3337" s="61"/>
      <c r="AN3337" s="61"/>
      <c r="AO3337" s="171"/>
      <c r="AP3337" s="61"/>
      <c r="AQ3337" s="61"/>
      <c r="AR3337" s="61"/>
      <c r="AS3337" s="61"/>
      <c r="AT3337" s="61"/>
      <c r="AU3337" s="61"/>
      <c r="AV3337" s="61"/>
      <c r="AW3337" s="61"/>
      <c r="AX3337" s="61"/>
      <c r="AY3337" s="61"/>
      <c r="AZ3337" s="61"/>
      <c r="BA3337" s="61"/>
    </row>
    <row r="3338" spans="39:53" x14ac:dyDescent="0.2">
      <c r="AM3338" s="61"/>
      <c r="AN3338" s="61"/>
      <c r="AO3338" s="171"/>
      <c r="AP3338" s="61"/>
      <c r="AQ3338" s="61"/>
      <c r="AR3338" s="61"/>
      <c r="AS3338" s="61"/>
      <c r="AT3338" s="61"/>
      <c r="AU3338" s="61"/>
      <c r="AV3338" s="61"/>
      <c r="AW3338" s="61"/>
      <c r="AX3338" s="61"/>
      <c r="AY3338" s="61"/>
      <c r="AZ3338" s="61"/>
      <c r="BA3338" s="61"/>
    </row>
    <row r="3339" spans="39:53" x14ac:dyDescent="0.2">
      <c r="AM3339" s="61"/>
      <c r="AN3339" s="61"/>
      <c r="AO3339" s="171"/>
      <c r="AP3339" s="61"/>
      <c r="AQ3339" s="61"/>
      <c r="AR3339" s="61"/>
      <c r="AS3339" s="61"/>
      <c r="AT3339" s="61"/>
      <c r="AU3339" s="61"/>
      <c r="AV3339" s="61"/>
      <c r="AW3339" s="61"/>
      <c r="AX3339" s="61"/>
      <c r="AY3339" s="61"/>
      <c r="AZ3339" s="61"/>
      <c r="BA3339" s="61"/>
    </row>
    <row r="3340" spans="39:53" x14ac:dyDescent="0.2">
      <c r="AM3340" s="61"/>
      <c r="AN3340" s="61"/>
      <c r="AO3340" s="171"/>
      <c r="AP3340" s="61"/>
      <c r="AQ3340" s="61"/>
      <c r="AR3340" s="61"/>
      <c r="AS3340" s="61"/>
      <c r="AT3340" s="61"/>
      <c r="AU3340" s="61"/>
      <c r="AV3340" s="61"/>
      <c r="AW3340" s="61"/>
      <c r="AX3340" s="61"/>
      <c r="AY3340" s="61"/>
      <c r="AZ3340" s="61"/>
      <c r="BA3340" s="61"/>
    </row>
    <row r="3341" spans="39:53" x14ac:dyDescent="0.2">
      <c r="AM3341" s="61"/>
      <c r="AN3341" s="61"/>
      <c r="AO3341" s="171"/>
      <c r="AP3341" s="61"/>
      <c r="AQ3341" s="61"/>
      <c r="AR3341" s="61"/>
      <c r="AS3341" s="61"/>
      <c r="AT3341" s="61"/>
      <c r="AU3341" s="61"/>
      <c r="AV3341" s="61"/>
      <c r="AW3341" s="61"/>
      <c r="AX3341" s="61"/>
      <c r="AY3341" s="61"/>
      <c r="AZ3341" s="61"/>
      <c r="BA3341" s="61"/>
    </row>
    <row r="3342" spans="39:53" x14ac:dyDescent="0.2">
      <c r="AM3342" s="61"/>
      <c r="AN3342" s="61"/>
      <c r="AO3342" s="171"/>
      <c r="AP3342" s="61"/>
      <c r="AQ3342" s="61"/>
      <c r="AR3342" s="61"/>
      <c r="AS3342" s="61"/>
      <c r="AT3342" s="61"/>
      <c r="AU3342" s="61"/>
      <c r="AV3342" s="61"/>
      <c r="AW3342" s="61"/>
      <c r="AX3342" s="61"/>
      <c r="AY3342" s="61"/>
      <c r="AZ3342" s="61"/>
      <c r="BA3342" s="61"/>
    </row>
    <row r="3343" spans="39:53" x14ac:dyDescent="0.2">
      <c r="AM3343" s="61"/>
      <c r="AN3343" s="61"/>
      <c r="AO3343" s="171"/>
      <c r="AP3343" s="61"/>
      <c r="AQ3343" s="61"/>
      <c r="AR3343" s="61"/>
      <c r="AS3343" s="61"/>
      <c r="AT3343" s="61"/>
      <c r="AU3343" s="61"/>
      <c r="AV3343" s="61"/>
      <c r="AW3343" s="61"/>
      <c r="AX3343" s="61"/>
      <c r="AY3343" s="61"/>
      <c r="AZ3343" s="61"/>
      <c r="BA3343" s="61"/>
    </row>
    <row r="3344" spans="39:53" x14ac:dyDescent="0.2">
      <c r="AM3344" s="61"/>
      <c r="AN3344" s="61"/>
      <c r="AO3344" s="171"/>
      <c r="AP3344" s="61"/>
      <c r="AQ3344" s="61"/>
      <c r="AR3344" s="61"/>
      <c r="AS3344" s="61"/>
      <c r="AT3344" s="61"/>
      <c r="AU3344" s="61"/>
      <c r="AV3344" s="61"/>
      <c r="AW3344" s="61"/>
      <c r="AX3344" s="61"/>
      <c r="AY3344" s="61"/>
      <c r="AZ3344" s="61"/>
      <c r="BA3344" s="61"/>
    </row>
    <row r="3345" spans="39:53" x14ac:dyDescent="0.2">
      <c r="AM3345" s="61"/>
      <c r="AN3345" s="61"/>
      <c r="AO3345" s="171"/>
      <c r="AP3345" s="61"/>
      <c r="AQ3345" s="61"/>
      <c r="AR3345" s="61"/>
      <c r="AS3345" s="61"/>
      <c r="AT3345" s="61"/>
      <c r="AU3345" s="61"/>
      <c r="AV3345" s="61"/>
      <c r="AW3345" s="61"/>
      <c r="AX3345" s="61"/>
      <c r="AY3345" s="61"/>
      <c r="AZ3345" s="61"/>
      <c r="BA3345" s="61"/>
    </row>
    <row r="3346" spans="39:53" x14ac:dyDescent="0.2">
      <c r="AM3346" s="61"/>
      <c r="AN3346" s="61"/>
      <c r="AO3346" s="171"/>
      <c r="AP3346" s="61"/>
      <c r="AQ3346" s="61"/>
      <c r="AR3346" s="61"/>
      <c r="AS3346" s="61"/>
      <c r="AT3346" s="61"/>
      <c r="AU3346" s="61"/>
      <c r="AV3346" s="61"/>
      <c r="AW3346" s="61"/>
      <c r="AX3346" s="61"/>
      <c r="AY3346" s="61"/>
      <c r="AZ3346" s="61"/>
      <c r="BA3346" s="61"/>
    </row>
    <row r="3347" spans="39:53" x14ac:dyDescent="0.2">
      <c r="AM3347" s="61"/>
      <c r="AN3347" s="61"/>
      <c r="AO3347" s="171"/>
      <c r="AP3347" s="61"/>
      <c r="AQ3347" s="61"/>
      <c r="AR3347" s="61"/>
      <c r="AS3347" s="61"/>
      <c r="AT3347" s="61"/>
      <c r="AU3347" s="61"/>
      <c r="AV3347" s="61"/>
      <c r="AW3347" s="61"/>
      <c r="AX3347" s="61"/>
      <c r="AY3347" s="61"/>
      <c r="AZ3347" s="61"/>
      <c r="BA3347" s="61"/>
    </row>
    <row r="3348" spans="39:53" x14ac:dyDescent="0.2">
      <c r="AM3348" s="61"/>
      <c r="AN3348" s="61"/>
      <c r="AO3348" s="171"/>
      <c r="AP3348" s="61"/>
      <c r="AQ3348" s="61"/>
      <c r="AR3348" s="61"/>
      <c r="AS3348" s="61"/>
      <c r="AT3348" s="61"/>
      <c r="AU3348" s="61"/>
      <c r="AV3348" s="61"/>
      <c r="AW3348" s="61"/>
      <c r="AX3348" s="61"/>
      <c r="AY3348" s="61"/>
      <c r="AZ3348" s="61"/>
      <c r="BA3348" s="61"/>
    </row>
    <row r="3349" spans="39:53" x14ac:dyDescent="0.2">
      <c r="AM3349" s="61"/>
      <c r="AN3349" s="61"/>
      <c r="AO3349" s="171"/>
      <c r="AP3349" s="61"/>
      <c r="AQ3349" s="61"/>
      <c r="AR3349" s="61"/>
      <c r="AS3349" s="61"/>
      <c r="AT3349" s="61"/>
      <c r="AU3349" s="61"/>
      <c r="AV3349" s="61"/>
      <c r="AW3349" s="61"/>
      <c r="AX3349" s="61"/>
      <c r="AY3349" s="61"/>
      <c r="AZ3349" s="61"/>
      <c r="BA3349" s="61"/>
    </row>
    <row r="3350" spans="39:53" x14ac:dyDescent="0.2">
      <c r="AM3350" s="61"/>
      <c r="AN3350" s="61"/>
      <c r="AO3350" s="171"/>
      <c r="AP3350" s="61"/>
      <c r="AQ3350" s="61"/>
      <c r="AR3350" s="61"/>
      <c r="AS3350" s="61"/>
      <c r="AT3350" s="61"/>
      <c r="AU3350" s="61"/>
      <c r="AV3350" s="61"/>
      <c r="AW3350" s="61"/>
      <c r="AX3350" s="61"/>
      <c r="AY3350" s="61"/>
      <c r="AZ3350" s="61"/>
      <c r="BA3350" s="61"/>
    </row>
    <row r="3351" spans="39:53" x14ac:dyDescent="0.2">
      <c r="AM3351" s="61"/>
      <c r="AN3351" s="61"/>
      <c r="AO3351" s="171"/>
      <c r="AP3351" s="61"/>
      <c r="AQ3351" s="61"/>
      <c r="AR3351" s="61"/>
      <c r="AS3351" s="61"/>
      <c r="AT3351" s="61"/>
      <c r="AU3351" s="61"/>
      <c r="AV3351" s="61"/>
      <c r="AW3351" s="61"/>
      <c r="AX3351" s="61"/>
      <c r="AY3351" s="61"/>
      <c r="AZ3351" s="61"/>
      <c r="BA3351" s="61"/>
    </row>
    <row r="3352" spans="39:53" x14ac:dyDescent="0.2">
      <c r="AM3352" s="61"/>
      <c r="AN3352" s="61"/>
      <c r="AO3352" s="171"/>
      <c r="AP3352" s="61"/>
      <c r="AQ3352" s="61"/>
      <c r="AR3352" s="61"/>
      <c r="AS3352" s="61"/>
      <c r="AT3352" s="61"/>
      <c r="AU3352" s="61"/>
      <c r="AV3352" s="61"/>
      <c r="AW3352" s="61"/>
      <c r="AX3352" s="61"/>
      <c r="AY3352" s="61"/>
      <c r="AZ3352" s="61"/>
      <c r="BA3352" s="61"/>
    </row>
    <row r="3353" spans="39:53" x14ac:dyDescent="0.2">
      <c r="AM3353" s="61"/>
      <c r="AN3353" s="61"/>
      <c r="AO3353" s="171"/>
      <c r="AP3353" s="61"/>
      <c r="AQ3353" s="61"/>
      <c r="AR3353" s="61"/>
      <c r="AS3353" s="61"/>
      <c r="AT3353" s="61"/>
      <c r="AU3353" s="61"/>
      <c r="AV3353" s="61"/>
      <c r="AW3353" s="61"/>
      <c r="AX3353" s="61"/>
      <c r="AY3353" s="61"/>
      <c r="AZ3353" s="61"/>
      <c r="BA3353" s="61"/>
    </row>
    <row r="3354" spans="39:53" x14ac:dyDescent="0.2">
      <c r="AM3354" s="61"/>
      <c r="AN3354" s="61"/>
      <c r="AO3354" s="171"/>
      <c r="AP3354" s="61"/>
      <c r="AQ3354" s="61"/>
      <c r="AR3354" s="61"/>
      <c r="AS3354" s="61"/>
      <c r="AT3354" s="61"/>
      <c r="AU3354" s="61"/>
      <c r="AV3354" s="61"/>
      <c r="AW3354" s="61"/>
      <c r="AX3354" s="61"/>
      <c r="AY3354" s="61"/>
      <c r="AZ3354" s="61"/>
      <c r="BA3354" s="61"/>
    </row>
    <row r="3355" spans="39:53" x14ac:dyDescent="0.2">
      <c r="AM3355" s="61"/>
      <c r="AN3355" s="61"/>
      <c r="AO3355" s="171"/>
      <c r="AP3355" s="61"/>
      <c r="AQ3355" s="61"/>
      <c r="AR3355" s="61"/>
      <c r="AS3355" s="61"/>
      <c r="AT3355" s="61"/>
      <c r="AU3355" s="61"/>
      <c r="AV3355" s="61"/>
      <c r="AW3355" s="61"/>
      <c r="AX3355" s="61"/>
      <c r="AY3355" s="61"/>
      <c r="AZ3355" s="61"/>
      <c r="BA3355" s="61"/>
    </row>
    <row r="3356" spans="39:53" x14ac:dyDescent="0.2">
      <c r="AM3356" s="61"/>
      <c r="AN3356" s="61"/>
      <c r="AO3356" s="171"/>
      <c r="AP3356" s="61"/>
      <c r="AQ3356" s="61"/>
      <c r="AR3356" s="61"/>
      <c r="AS3356" s="61"/>
      <c r="AT3356" s="61"/>
      <c r="AU3356" s="61"/>
      <c r="AV3356" s="61"/>
      <c r="AW3356" s="61"/>
      <c r="AX3356" s="61"/>
      <c r="AY3356" s="61"/>
      <c r="AZ3356" s="61"/>
      <c r="BA3356" s="61"/>
    </row>
    <row r="3357" spans="39:53" x14ac:dyDescent="0.2">
      <c r="AM3357" s="61"/>
      <c r="AN3357" s="61"/>
      <c r="AO3357" s="171"/>
      <c r="AP3357" s="61"/>
      <c r="AQ3357" s="61"/>
      <c r="AR3357" s="61"/>
      <c r="AS3357" s="61"/>
      <c r="AT3357" s="61"/>
      <c r="AU3357" s="61"/>
      <c r="AV3357" s="61"/>
      <c r="AW3357" s="61"/>
      <c r="AX3357" s="61"/>
      <c r="AY3357" s="61"/>
      <c r="AZ3357" s="61"/>
      <c r="BA3357" s="61"/>
    </row>
    <row r="3358" spans="39:53" x14ac:dyDescent="0.2">
      <c r="AM3358" s="61"/>
      <c r="AN3358" s="61"/>
      <c r="AO3358" s="171"/>
      <c r="AP3358" s="61"/>
      <c r="AQ3358" s="61"/>
      <c r="AR3358" s="61"/>
      <c r="AS3358" s="61"/>
      <c r="AT3358" s="61"/>
      <c r="AU3358" s="61"/>
      <c r="AV3358" s="61"/>
      <c r="AW3358" s="61"/>
      <c r="AX3358" s="61"/>
      <c r="AY3358" s="61"/>
      <c r="AZ3358" s="61"/>
      <c r="BA3358" s="61"/>
    </row>
    <row r="3359" spans="39:53" x14ac:dyDescent="0.2">
      <c r="AM3359" s="61"/>
      <c r="AN3359" s="61"/>
      <c r="AO3359" s="171"/>
      <c r="AP3359" s="61"/>
      <c r="AQ3359" s="61"/>
      <c r="AR3359" s="61"/>
      <c r="AS3359" s="61"/>
      <c r="AT3359" s="61"/>
      <c r="AU3359" s="61"/>
      <c r="AV3359" s="61"/>
      <c r="AW3359" s="61"/>
      <c r="AX3359" s="61"/>
      <c r="AY3359" s="61"/>
      <c r="AZ3359" s="61"/>
      <c r="BA3359" s="61"/>
    </row>
    <row r="3360" spans="39:53" x14ac:dyDescent="0.2">
      <c r="AM3360" s="61"/>
      <c r="AN3360" s="61"/>
      <c r="AO3360" s="171"/>
      <c r="AP3360" s="61"/>
      <c r="AQ3360" s="61"/>
      <c r="AR3360" s="61"/>
      <c r="AS3360" s="61"/>
      <c r="AT3360" s="61"/>
      <c r="AU3360" s="61"/>
      <c r="AV3360" s="61"/>
      <c r="AW3360" s="61"/>
      <c r="AX3360" s="61"/>
      <c r="AY3360" s="61"/>
      <c r="AZ3360" s="61"/>
      <c r="BA3360" s="61"/>
    </row>
    <row r="3361" spans="39:53" x14ac:dyDescent="0.2">
      <c r="AM3361" s="61"/>
      <c r="AN3361" s="61"/>
      <c r="AO3361" s="171"/>
      <c r="AP3361" s="61"/>
      <c r="AQ3361" s="61"/>
      <c r="AR3361" s="61"/>
      <c r="AS3361" s="61"/>
      <c r="AT3361" s="61"/>
      <c r="AU3361" s="61"/>
      <c r="AV3361" s="61"/>
      <c r="AW3361" s="61"/>
      <c r="AX3361" s="61"/>
      <c r="AY3361" s="61"/>
      <c r="AZ3361" s="61"/>
      <c r="BA3361" s="61"/>
    </row>
    <row r="3362" spans="39:53" x14ac:dyDescent="0.2">
      <c r="AM3362" s="61"/>
      <c r="AN3362" s="61"/>
      <c r="AO3362" s="171"/>
      <c r="AP3362" s="61"/>
      <c r="AQ3362" s="61"/>
      <c r="AR3362" s="61"/>
      <c r="AS3362" s="61"/>
      <c r="AT3362" s="61"/>
      <c r="AU3362" s="61"/>
      <c r="AV3362" s="61"/>
      <c r="AW3362" s="61"/>
      <c r="AX3362" s="61"/>
      <c r="AY3362" s="61"/>
      <c r="AZ3362" s="61"/>
      <c r="BA3362" s="61"/>
    </row>
    <row r="3363" spans="39:53" x14ac:dyDescent="0.2">
      <c r="AM3363" s="61"/>
      <c r="AN3363" s="61"/>
      <c r="AO3363" s="171"/>
      <c r="AP3363" s="61"/>
      <c r="AQ3363" s="61"/>
      <c r="AR3363" s="61"/>
      <c r="AS3363" s="61"/>
      <c r="AT3363" s="61"/>
      <c r="AU3363" s="61"/>
      <c r="AV3363" s="61"/>
      <c r="AW3363" s="61"/>
      <c r="AX3363" s="61"/>
      <c r="AY3363" s="61"/>
      <c r="AZ3363" s="61"/>
      <c r="BA3363" s="61"/>
    </row>
    <row r="3364" spans="39:53" x14ac:dyDescent="0.2">
      <c r="AM3364" s="61"/>
      <c r="AN3364" s="61"/>
      <c r="AO3364" s="171"/>
      <c r="AP3364" s="61"/>
      <c r="AQ3364" s="61"/>
      <c r="AR3364" s="61"/>
      <c r="AS3364" s="61"/>
      <c r="AT3364" s="61"/>
      <c r="AU3364" s="61"/>
      <c r="AV3364" s="61"/>
      <c r="AW3364" s="61"/>
      <c r="AX3364" s="61"/>
      <c r="AY3364" s="61"/>
      <c r="AZ3364" s="61"/>
      <c r="BA3364" s="61"/>
    </row>
    <row r="3365" spans="39:53" x14ac:dyDescent="0.2">
      <c r="AM3365" s="61"/>
      <c r="AN3365" s="61"/>
      <c r="AO3365" s="171"/>
      <c r="AP3365" s="61"/>
      <c r="AQ3365" s="61"/>
      <c r="AR3365" s="61"/>
      <c r="AS3365" s="61"/>
      <c r="AT3365" s="61"/>
      <c r="AU3365" s="61"/>
      <c r="AV3365" s="61"/>
      <c r="AW3365" s="61"/>
      <c r="AX3365" s="61"/>
      <c r="AY3365" s="61"/>
      <c r="AZ3365" s="61"/>
      <c r="BA3365" s="61"/>
    </row>
    <row r="3366" spans="39:53" x14ac:dyDescent="0.2">
      <c r="AM3366" s="61"/>
      <c r="AN3366" s="61"/>
      <c r="AO3366" s="171"/>
      <c r="AP3366" s="61"/>
      <c r="AQ3366" s="61"/>
      <c r="AR3366" s="61"/>
      <c r="AS3366" s="61"/>
      <c r="AT3366" s="61"/>
      <c r="AU3366" s="61"/>
      <c r="AV3366" s="61"/>
      <c r="AW3366" s="61"/>
      <c r="AX3366" s="61"/>
      <c r="AY3366" s="61"/>
      <c r="AZ3366" s="61"/>
      <c r="BA3366" s="61"/>
    </row>
    <row r="3367" spans="39:53" x14ac:dyDescent="0.2">
      <c r="AM3367" s="61"/>
      <c r="AN3367" s="61"/>
      <c r="AO3367" s="171"/>
      <c r="AP3367" s="61"/>
      <c r="AQ3367" s="61"/>
      <c r="AR3367" s="61"/>
      <c r="AS3367" s="61"/>
      <c r="AT3367" s="61"/>
      <c r="AU3367" s="61"/>
      <c r="AV3367" s="61"/>
      <c r="AW3367" s="61"/>
      <c r="AX3367" s="61"/>
      <c r="AY3367" s="61"/>
      <c r="AZ3367" s="61"/>
      <c r="BA3367" s="61"/>
    </row>
    <row r="3368" spans="39:53" x14ac:dyDescent="0.2">
      <c r="AM3368" s="61"/>
      <c r="AN3368" s="61"/>
      <c r="AO3368" s="171"/>
      <c r="AP3368" s="61"/>
      <c r="AQ3368" s="61"/>
      <c r="AR3368" s="61"/>
      <c r="AS3368" s="61"/>
      <c r="AT3368" s="61"/>
      <c r="AU3368" s="61"/>
      <c r="AV3368" s="61"/>
      <c r="AW3368" s="61"/>
      <c r="AX3368" s="61"/>
      <c r="AY3368" s="61"/>
      <c r="AZ3368" s="61"/>
      <c r="BA3368" s="61"/>
    </row>
    <row r="3369" spans="39:53" x14ac:dyDescent="0.2">
      <c r="AM3369" s="61"/>
      <c r="AN3369" s="61"/>
      <c r="AO3369" s="171"/>
      <c r="AP3369" s="61"/>
      <c r="AQ3369" s="61"/>
      <c r="AR3369" s="61"/>
      <c r="AS3369" s="61"/>
      <c r="AT3369" s="61"/>
      <c r="AU3369" s="61"/>
      <c r="AV3369" s="61"/>
      <c r="AW3369" s="61"/>
      <c r="AX3369" s="61"/>
      <c r="AY3369" s="61"/>
      <c r="AZ3369" s="61"/>
      <c r="BA3369" s="61"/>
    </row>
    <row r="3370" spans="39:53" x14ac:dyDescent="0.2">
      <c r="AM3370" s="61"/>
      <c r="AN3370" s="61"/>
      <c r="AO3370" s="171"/>
      <c r="AP3370" s="61"/>
      <c r="AQ3370" s="61"/>
      <c r="AR3370" s="61"/>
      <c r="AS3370" s="61"/>
      <c r="AT3370" s="61"/>
      <c r="AU3370" s="61"/>
      <c r="AV3370" s="61"/>
      <c r="AW3370" s="61"/>
      <c r="AX3370" s="61"/>
      <c r="AY3370" s="61"/>
      <c r="AZ3370" s="61"/>
      <c r="BA3370" s="61"/>
    </row>
    <row r="3371" spans="39:53" x14ac:dyDescent="0.2">
      <c r="AM3371" s="61"/>
      <c r="AN3371" s="61"/>
      <c r="AO3371" s="171"/>
      <c r="AP3371" s="61"/>
      <c r="AQ3371" s="61"/>
      <c r="AR3371" s="61"/>
      <c r="AS3371" s="61"/>
      <c r="AT3371" s="61"/>
      <c r="AU3371" s="61"/>
      <c r="AV3371" s="61"/>
      <c r="AW3371" s="61"/>
      <c r="AX3371" s="61"/>
      <c r="AY3371" s="61"/>
      <c r="AZ3371" s="61"/>
      <c r="BA3371" s="61"/>
    </row>
    <row r="3372" spans="39:53" x14ac:dyDescent="0.2">
      <c r="AM3372" s="61"/>
      <c r="AN3372" s="61"/>
      <c r="AO3372" s="171"/>
      <c r="AP3372" s="61"/>
      <c r="AQ3372" s="61"/>
      <c r="AR3372" s="61"/>
      <c r="AS3372" s="61"/>
      <c r="AT3372" s="61"/>
      <c r="AU3372" s="61"/>
      <c r="AV3372" s="61"/>
      <c r="AW3372" s="61"/>
      <c r="AX3372" s="61"/>
      <c r="AY3372" s="61"/>
      <c r="AZ3372" s="61"/>
      <c r="BA3372" s="61"/>
    </row>
    <row r="3373" spans="39:53" x14ac:dyDescent="0.2">
      <c r="AM3373" s="61"/>
      <c r="AN3373" s="61"/>
      <c r="AO3373" s="171"/>
      <c r="AP3373" s="61"/>
      <c r="AQ3373" s="61"/>
      <c r="AR3373" s="61"/>
      <c r="AS3373" s="61"/>
      <c r="AT3373" s="61"/>
      <c r="AU3373" s="61"/>
      <c r="AV3373" s="61"/>
      <c r="AW3373" s="61"/>
      <c r="AX3373" s="61"/>
      <c r="AY3373" s="61"/>
      <c r="AZ3373" s="61"/>
      <c r="BA3373" s="61"/>
    </row>
    <row r="3374" spans="39:53" x14ac:dyDescent="0.2">
      <c r="AM3374" s="61"/>
      <c r="AN3374" s="61"/>
      <c r="AO3374" s="171"/>
      <c r="AP3374" s="61"/>
      <c r="AQ3374" s="61"/>
      <c r="AR3374" s="61"/>
      <c r="AS3374" s="61"/>
      <c r="AT3374" s="61"/>
      <c r="AU3374" s="61"/>
      <c r="AV3374" s="61"/>
      <c r="AW3374" s="61"/>
      <c r="AX3374" s="61"/>
      <c r="AY3374" s="61"/>
      <c r="AZ3374" s="61"/>
      <c r="BA3374" s="61"/>
    </row>
    <row r="3375" spans="39:53" x14ac:dyDescent="0.2">
      <c r="AM3375" s="61"/>
      <c r="AN3375" s="61"/>
      <c r="AO3375" s="171"/>
      <c r="AP3375" s="61"/>
      <c r="AQ3375" s="61"/>
      <c r="AR3375" s="61"/>
      <c r="AS3375" s="61"/>
      <c r="AT3375" s="61"/>
      <c r="AU3375" s="61"/>
      <c r="AV3375" s="61"/>
      <c r="AW3375" s="61"/>
      <c r="AX3375" s="61"/>
      <c r="AY3375" s="61"/>
      <c r="AZ3375" s="61"/>
      <c r="BA3375" s="61"/>
    </row>
    <row r="3376" spans="39:53" x14ac:dyDescent="0.2">
      <c r="AM3376" s="61"/>
      <c r="AN3376" s="61"/>
      <c r="AO3376" s="171"/>
      <c r="AP3376" s="61"/>
      <c r="AQ3376" s="61"/>
      <c r="AR3376" s="61"/>
      <c r="AS3376" s="61"/>
      <c r="AT3376" s="61"/>
      <c r="AU3376" s="61"/>
      <c r="AV3376" s="61"/>
      <c r="AW3376" s="61"/>
      <c r="AX3376" s="61"/>
      <c r="AY3376" s="61"/>
      <c r="AZ3376" s="61"/>
      <c r="BA3376" s="61"/>
    </row>
    <row r="3377" spans="39:53" x14ac:dyDescent="0.2">
      <c r="AM3377" s="61"/>
      <c r="AN3377" s="61"/>
      <c r="AO3377" s="171"/>
      <c r="AP3377" s="61"/>
      <c r="AQ3377" s="61"/>
      <c r="AR3377" s="61"/>
      <c r="AS3377" s="61"/>
      <c r="AT3377" s="61"/>
      <c r="AU3377" s="61"/>
      <c r="AV3377" s="61"/>
      <c r="AW3377" s="61"/>
      <c r="AX3377" s="61"/>
      <c r="AY3377" s="61"/>
      <c r="AZ3377" s="61"/>
      <c r="BA3377" s="61"/>
    </row>
    <row r="3378" spans="39:53" x14ac:dyDescent="0.2">
      <c r="AM3378" s="61"/>
      <c r="AN3378" s="61"/>
      <c r="AO3378" s="171"/>
      <c r="AP3378" s="61"/>
      <c r="AQ3378" s="61"/>
      <c r="AR3378" s="61"/>
      <c r="AS3378" s="61"/>
      <c r="AT3378" s="61"/>
      <c r="AU3378" s="61"/>
      <c r="AV3378" s="61"/>
      <c r="AW3378" s="61"/>
      <c r="AX3378" s="61"/>
      <c r="AY3378" s="61"/>
      <c r="AZ3378" s="61"/>
      <c r="BA3378" s="61"/>
    </row>
    <row r="3379" spans="39:53" x14ac:dyDescent="0.2">
      <c r="AM3379" s="61"/>
      <c r="AN3379" s="61"/>
      <c r="AO3379" s="171"/>
      <c r="AP3379" s="61"/>
      <c r="AQ3379" s="61"/>
      <c r="AR3379" s="61"/>
      <c r="AS3379" s="61"/>
      <c r="AT3379" s="61"/>
      <c r="AU3379" s="61"/>
      <c r="AV3379" s="61"/>
      <c r="AW3379" s="61"/>
      <c r="AX3379" s="61"/>
      <c r="AY3379" s="61"/>
      <c r="AZ3379" s="61"/>
      <c r="BA3379" s="61"/>
    </row>
    <row r="3380" spans="39:53" x14ac:dyDescent="0.2">
      <c r="AM3380" s="61"/>
      <c r="AN3380" s="61"/>
      <c r="AO3380" s="171"/>
      <c r="AP3380" s="61"/>
      <c r="AQ3380" s="61"/>
      <c r="AR3380" s="61"/>
      <c r="AS3380" s="61"/>
      <c r="AT3380" s="61"/>
      <c r="AU3380" s="61"/>
      <c r="AV3380" s="61"/>
      <c r="AW3380" s="61"/>
      <c r="AX3380" s="61"/>
      <c r="AY3380" s="61"/>
      <c r="AZ3380" s="61"/>
      <c r="BA3380" s="61"/>
    </row>
    <row r="3381" spans="39:53" x14ac:dyDescent="0.2">
      <c r="AM3381" s="61"/>
      <c r="AN3381" s="61"/>
      <c r="AO3381" s="171"/>
      <c r="AP3381" s="61"/>
      <c r="AQ3381" s="61"/>
      <c r="AR3381" s="61"/>
      <c r="AS3381" s="61"/>
      <c r="AT3381" s="61"/>
      <c r="AU3381" s="61"/>
      <c r="AV3381" s="61"/>
      <c r="AW3381" s="61"/>
      <c r="AX3381" s="61"/>
      <c r="AY3381" s="61"/>
      <c r="AZ3381" s="61"/>
      <c r="BA3381" s="61"/>
    </row>
    <row r="3382" spans="39:53" x14ac:dyDescent="0.2">
      <c r="AM3382" s="61"/>
      <c r="AN3382" s="61"/>
      <c r="AO3382" s="171"/>
      <c r="AP3382" s="61"/>
      <c r="AQ3382" s="61"/>
      <c r="AR3382" s="61"/>
      <c r="AS3382" s="61"/>
      <c r="AT3382" s="61"/>
      <c r="AU3382" s="61"/>
      <c r="AV3382" s="61"/>
      <c r="AW3382" s="61"/>
      <c r="AX3382" s="61"/>
      <c r="AY3382" s="61"/>
      <c r="AZ3382" s="61"/>
      <c r="BA3382" s="61"/>
    </row>
    <row r="3383" spans="39:53" x14ac:dyDescent="0.2">
      <c r="AM3383" s="61"/>
      <c r="AN3383" s="61"/>
      <c r="AO3383" s="171"/>
      <c r="AP3383" s="61"/>
      <c r="AQ3383" s="61"/>
      <c r="AR3383" s="61"/>
      <c r="AS3383" s="61"/>
      <c r="AT3383" s="61"/>
      <c r="AU3383" s="61"/>
      <c r="AV3383" s="61"/>
      <c r="AW3383" s="61"/>
      <c r="AX3383" s="61"/>
      <c r="AY3383" s="61"/>
      <c r="AZ3383" s="61"/>
      <c r="BA3383" s="61"/>
    </row>
    <row r="3384" spans="39:53" x14ac:dyDescent="0.2">
      <c r="AM3384" s="61"/>
      <c r="AN3384" s="61"/>
      <c r="AO3384" s="171"/>
      <c r="AP3384" s="61"/>
      <c r="AQ3384" s="61"/>
      <c r="AR3384" s="61"/>
      <c r="AS3384" s="61"/>
      <c r="AT3384" s="61"/>
      <c r="AU3384" s="61"/>
      <c r="AV3384" s="61"/>
      <c r="AW3384" s="61"/>
      <c r="AX3384" s="61"/>
      <c r="AY3384" s="61"/>
      <c r="AZ3384" s="61"/>
      <c r="BA3384" s="61"/>
    </row>
    <row r="3385" spans="39:53" x14ac:dyDescent="0.2">
      <c r="AM3385" s="61"/>
      <c r="AN3385" s="61"/>
      <c r="AO3385" s="171"/>
      <c r="AP3385" s="61"/>
      <c r="AQ3385" s="61"/>
      <c r="AR3385" s="61"/>
      <c r="AS3385" s="61"/>
      <c r="AT3385" s="61"/>
      <c r="AU3385" s="61"/>
      <c r="AV3385" s="61"/>
      <c r="AW3385" s="61"/>
      <c r="AX3385" s="61"/>
      <c r="AY3385" s="61"/>
      <c r="AZ3385" s="61"/>
      <c r="BA3385" s="61"/>
    </row>
    <row r="3386" spans="39:53" x14ac:dyDescent="0.2">
      <c r="AM3386" s="61"/>
      <c r="AN3386" s="61"/>
      <c r="AO3386" s="171"/>
      <c r="AP3386" s="61"/>
      <c r="AQ3386" s="61"/>
      <c r="AR3386" s="61"/>
      <c r="AS3386" s="61"/>
      <c r="AT3386" s="61"/>
      <c r="AU3386" s="61"/>
      <c r="AV3386" s="61"/>
      <c r="AW3386" s="61"/>
      <c r="AX3386" s="61"/>
      <c r="AY3386" s="61"/>
      <c r="AZ3386" s="61"/>
      <c r="BA3386" s="61"/>
    </row>
    <row r="3387" spans="39:53" x14ac:dyDescent="0.2">
      <c r="AM3387" s="61"/>
      <c r="AN3387" s="61"/>
      <c r="AO3387" s="171"/>
      <c r="AP3387" s="61"/>
      <c r="AQ3387" s="61"/>
      <c r="AR3387" s="61"/>
      <c r="AS3387" s="61"/>
      <c r="AT3387" s="61"/>
      <c r="AU3387" s="61"/>
      <c r="AV3387" s="61"/>
      <c r="AW3387" s="61"/>
      <c r="AX3387" s="61"/>
      <c r="AY3387" s="61"/>
      <c r="AZ3387" s="61"/>
      <c r="BA3387" s="61"/>
    </row>
    <row r="3388" spans="39:53" x14ac:dyDescent="0.2">
      <c r="AM3388" s="61"/>
      <c r="AN3388" s="61"/>
      <c r="AO3388" s="171"/>
      <c r="AP3388" s="61"/>
      <c r="AQ3388" s="61"/>
      <c r="AR3388" s="61"/>
      <c r="AS3388" s="61"/>
      <c r="AT3388" s="61"/>
      <c r="AU3388" s="61"/>
      <c r="AV3388" s="61"/>
      <c r="AW3388" s="61"/>
      <c r="AX3388" s="61"/>
      <c r="AY3388" s="61"/>
      <c r="AZ3388" s="61"/>
      <c r="BA3388" s="61"/>
    </row>
    <row r="3389" spans="39:53" x14ac:dyDescent="0.2">
      <c r="AM3389" s="61"/>
      <c r="AN3389" s="61"/>
      <c r="AO3389" s="171"/>
      <c r="AP3389" s="61"/>
      <c r="AQ3389" s="61"/>
      <c r="AR3389" s="61"/>
      <c r="AS3389" s="61"/>
      <c r="AT3389" s="61"/>
      <c r="AU3389" s="61"/>
      <c r="AV3389" s="61"/>
      <c r="AW3389" s="61"/>
      <c r="AX3389" s="61"/>
      <c r="AY3389" s="61"/>
      <c r="AZ3389" s="61"/>
      <c r="BA3389" s="61"/>
    </row>
    <row r="3390" spans="39:53" x14ac:dyDescent="0.2">
      <c r="AM3390" s="61"/>
      <c r="AN3390" s="61"/>
      <c r="AO3390" s="171"/>
      <c r="AP3390" s="61"/>
      <c r="AQ3390" s="61"/>
      <c r="AR3390" s="61"/>
      <c r="AS3390" s="61"/>
      <c r="AT3390" s="61"/>
      <c r="AU3390" s="61"/>
      <c r="AV3390" s="61"/>
      <c r="AW3390" s="61"/>
      <c r="AX3390" s="61"/>
      <c r="AY3390" s="61"/>
      <c r="AZ3390" s="61"/>
      <c r="BA3390" s="61"/>
    </row>
    <row r="3391" spans="39:53" x14ac:dyDescent="0.2">
      <c r="AM3391" s="61"/>
      <c r="AN3391" s="61"/>
      <c r="AO3391" s="171"/>
      <c r="AP3391" s="61"/>
      <c r="AQ3391" s="61"/>
      <c r="AR3391" s="61"/>
      <c r="AS3391" s="61"/>
      <c r="AT3391" s="61"/>
      <c r="AU3391" s="61"/>
      <c r="AV3391" s="61"/>
      <c r="AW3391" s="61"/>
      <c r="AX3391" s="61"/>
      <c r="AY3391" s="61"/>
      <c r="AZ3391" s="61"/>
      <c r="BA3391" s="61"/>
    </row>
    <row r="3392" spans="39:53" x14ac:dyDescent="0.2">
      <c r="AM3392" s="61"/>
      <c r="AN3392" s="61"/>
      <c r="AO3392" s="171"/>
      <c r="AP3392" s="61"/>
      <c r="AQ3392" s="61"/>
      <c r="AR3392" s="61"/>
      <c r="AS3392" s="61"/>
      <c r="AT3392" s="61"/>
      <c r="AU3392" s="61"/>
      <c r="AV3392" s="61"/>
      <c r="AW3392" s="61"/>
      <c r="AX3392" s="61"/>
      <c r="AY3392" s="61"/>
      <c r="AZ3392" s="61"/>
      <c r="BA3392" s="61"/>
    </row>
    <row r="3393" spans="39:53" x14ac:dyDescent="0.2">
      <c r="AM3393" s="61"/>
      <c r="AN3393" s="61"/>
      <c r="AO3393" s="171"/>
      <c r="AP3393" s="61"/>
      <c r="AQ3393" s="61"/>
      <c r="AR3393" s="61"/>
      <c r="AS3393" s="61"/>
      <c r="AT3393" s="61"/>
      <c r="AU3393" s="61"/>
      <c r="AV3393" s="61"/>
      <c r="AW3393" s="61"/>
      <c r="AX3393" s="61"/>
      <c r="AY3393" s="61"/>
      <c r="AZ3393" s="61"/>
      <c r="BA3393" s="61"/>
    </row>
    <row r="3394" spans="39:53" x14ac:dyDescent="0.2">
      <c r="AM3394" s="61"/>
      <c r="AN3394" s="61"/>
      <c r="AO3394" s="171"/>
      <c r="AP3394" s="61"/>
      <c r="AQ3394" s="61"/>
      <c r="AR3394" s="61"/>
      <c r="AS3394" s="61"/>
      <c r="AT3394" s="61"/>
      <c r="AU3394" s="61"/>
      <c r="AV3394" s="61"/>
      <c r="AW3394" s="61"/>
      <c r="AX3394" s="61"/>
      <c r="AY3394" s="61"/>
      <c r="AZ3394" s="61"/>
      <c r="BA3394" s="61"/>
    </row>
    <row r="3395" spans="39:53" x14ac:dyDescent="0.2">
      <c r="AM3395" s="61"/>
      <c r="AN3395" s="61"/>
      <c r="AO3395" s="171"/>
      <c r="AP3395" s="61"/>
      <c r="AQ3395" s="61"/>
      <c r="AR3395" s="61"/>
      <c r="AS3395" s="61"/>
      <c r="AT3395" s="61"/>
      <c r="AU3395" s="61"/>
      <c r="AV3395" s="61"/>
      <c r="AW3395" s="61"/>
      <c r="AX3395" s="61"/>
      <c r="AY3395" s="61"/>
      <c r="AZ3395" s="61"/>
      <c r="BA3395" s="61"/>
    </row>
    <row r="3396" spans="39:53" x14ac:dyDescent="0.2">
      <c r="AM3396" s="61"/>
      <c r="AN3396" s="61"/>
      <c r="AO3396" s="171"/>
      <c r="AP3396" s="61"/>
      <c r="AQ3396" s="61"/>
      <c r="AR3396" s="61"/>
      <c r="AS3396" s="61"/>
      <c r="AT3396" s="61"/>
      <c r="AU3396" s="61"/>
      <c r="AV3396" s="61"/>
      <c r="AW3396" s="61"/>
      <c r="AX3396" s="61"/>
      <c r="AY3396" s="61"/>
      <c r="AZ3396" s="61"/>
      <c r="BA3396" s="61"/>
    </row>
    <row r="3397" spans="39:53" x14ac:dyDescent="0.2">
      <c r="AM3397" s="61"/>
      <c r="AN3397" s="61"/>
      <c r="AO3397" s="171"/>
      <c r="AP3397" s="61"/>
      <c r="AQ3397" s="61"/>
      <c r="AR3397" s="61"/>
      <c r="AS3397" s="61"/>
      <c r="AT3397" s="61"/>
      <c r="AU3397" s="61"/>
      <c r="AV3397" s="61"/>
      <c r="AW3397" s="61"/>
      <c r="AX3397" s="61"/>
      <c r="AY3397" s="61"/>
      <c r="AZ3397" s="61"/>
      <c r="BA3397" s="61"/>
    </row>
    <row r="3398" spans="39:53" x14ac:dyDescent="0.2">
      <c r="AM3398" s="61"/>
      <c r="AN3398" s="61"/>
      <c r="AO3398" s="171"/>
      <c r="AP3398" s="61"/>
      <c r="AQ3398" s="61"/>
      <c r="AR3398" s="61"/>
      <c r="AS3398" s="61"/>
      <c r="AT3398" s="61"/>
      <c r="AU3398" s="61"/>
      <c r="AV3398" s="61"/>
      <c r="AW3398" s="61"/>
      <c r="AX3398" s="61"/>
      <c r="AY3398" s="61"/>
      <c r="AZ3398" s="61"/>
      <c r="BA3398" s="61"/>
    </row>
    <row r="3399" spans="39:53" x14ac:dyDescent="0.2">
      <c r="AM3399" s="61"/>
      <c r="AN3399" s="61"/>
      <c r="AO3399" s="171"/>
      <c r="AP3399" s="61"/>
      <c r="AQ3399" s="61"/>
      <c r="AR3399" s="61"/>
      <c r="AS3399" s="61"/>
      <c r="AT3399" s="61"/>
      <c r="AU3399" s="61"/>
      <c r="AV3399" s="61"/>
      <c r="AW3399" s="61"/>
      <c r="AX3399" s="61"/>
      <c r="AY3399" s="61"/>
      <c r="AZ3399" s="61"/>
      <c r="BA3399" s="61"/>
    </row>
    <row r="3400" spans="39:53" x14ac:dyDescent="0.2">
      <c r="AM3400" s="61"/>
      <c r="AN3400" s="61"/>
      <c r="AO3400" s="171"/>
      <c r="AP3400" s="61"/>
      <c r="AQ3400" s="61"/>
      <c r="AR3400" s="61"/>
      <c r="AS3400" s="61"/>
      <c r="AT3400" s="61"/>
      <c r="AU3400" s="61"/>
      <c r="AV3400" s="61"/>
      <c r="AW3400" s="61"/>
      <c r="AX3400" s="61"/>
      <c r="AY3400" s="61"/>
      <c r="AZ3400" s="61"/>
      <c r="BA3400" s="61"/>
    </row>
    <row r="3401" spans="39:53" x14ac:dyDescent="0.2">
      <c r="AM3401" s="61"/>
      <c r="AN3401" s="61"/>
      <c r="AO3401" s="171"/>
      <c r="AP3401" s="61"/>
      <c r="AQ3401" s="61"/>
      <c r="AR3401" s="61"/>
      <c r="AS3401" s="61"/>
      <c r="AT3401" s="61"/>
      <c r="AU3401" s="61"/>
      <c r="AV3401" s="61"/>
      <c r="AW3401" s="61"/>
      <c r="AX3401" s="61"/>
      <c r="AY3401" s="61"/>
      <c r="AZ3401" s="61"/>
      <c r="BA3401" s="61"/>
    </row>
    <row r="3402" spans="39:53" x14ac:dyDescent="0.2">
      <c r="AM3402" s="61"/>
      <c r="AN3402" s="61"/>
      <c r="AO3402" s="171"/>
      <c r="AP3402" s="61"/>
      <c r="AQ3402" s="61"/>
      <c r="AR3402" s="61"/>
      <c r="AS3402" s="61"/>
      <c r="AT3402" s="61"/>
      <c r="AU3402" s="61"/>
      <c r="AV3402" s="61"/>
      <c r="AW3402" s="61"/>
      <c r="AX3402" s="61"/>
      <c r="AY3402" s="61"/>
      <c r="AZ3402" s="61"/>
      <c r="BA3402" s="61"/>
    </row>
    <row r="3403" spans="39:53" x14ac:dyDescent="0.2">
      <c r="AM3403" s="61"/>
      <c r="AN3403" s="61"/>
      <c r="AO3403" s="171"/>
      <c r="AP3403" s="61"/>
      <c r="AQ3403" s="61"/>
      <c r="AR3403" s="61"/>
      <c r="AS3403" s="61"/>
      <c r="AT3403" s="61"/>
      <c r="AU3403" s="61"/>
      <c r="AV3403" s="61"/>
      <c r="AW3403" s="61"/>
      <c r="AX3403" s="61"/>
      <c r="AY3403" s="61"/>
      <c r="AZ3403" s="61"/>
      <c r="BA3403" s="61"/>
    </row>
    <row r="3404" spans="39:53" x14ac:dyDescent="0.2">
      <c r="AM3404" s="61"/>
      <c r="AN3404" s="61"/>
      <c r="AO3404" s="171"/>
      <c r="AP3404" s="61"/>
      <c r="AQ3404" s="61"/>
      <c r="AR3404" s="61"/>
      <c r="AS3404" s="61"/>
      <c r="AT3404" s="61"/>
      <c r="AU3404" s="61"/>
      <c r="AV3404" s="61"/>
      <c r="AW3404" s="61"/>
      <c r="AX3404" s="61"/>
      <c r="AY3404" s="61"/>
      <c r="AZ3404" s="61"/>
      <c r="BA3404" s="61"/>
    </row>
    <row r="3405" spans="39:53" x14ac:dyDescent="0.2">
      <c r="AM3405" s="61"/>
      <c r="AN3405" s="61"/>
      <c r="AO3405" s="171"/>
      <c r="AP3405" s="61"/>
      <c r="AQ3405" s="61"/>
      <c r="AR3405" s="61"/>
      <c r="AS3405" s="61"/>
      <c r="AT3405" s="61"/>
      <c r="AU3405" s="61"/>
      <c r="AV3405" s="61"/>
      <c r="AW3405" s="61"/>
      <c r="AX3405" s="61"/>
      <c r="AY3405" s="61"/>
      <c r="AZ3405" s="61"/>
      <c r="BA3405" s="61"/>
    </row>
    <row r="3406" spans="39:53" x14ac:dyDescent="0.2">
      <c r="AM3406" s="61"/>
      <c r="AN3406" s="61"/>
      <c r="AO3406" s="171"/>
      <c r="AP3406" s="61"/>
      <c r="AQ3406" s="61"/>
      <c r="AR3406" s="61"/>
      <c r="AS3406" s="61"/>
      <c r="AT3406" s="61"/>
      <c r="AU3406" s="61"/>
      <c r="AV3406" s="61"/>
      <c r="AW3406" s="61"/>
      <c r="AX3406" s="61"/>
      <c r="AY3406" s="61"/>
      <c r="AZ3406" s="61"/>
      <c r="BA3406" s="61"/>
    </row>
    <row r="3407" spans="39:53" x14ac:dyDescent="0.2">
      <c r="AM3407" s="61"/>
      <c r="AN3407" s="61"/>
      <c r="AO3407" s="171"/>
      <c r="AP3407" s="61"/>
      <c r="AQ3407" s="61"/>
      <c r="AR3407" s="61"/>
      <c r="AS3407" s="61"/>
      <c r="AT3407" s="61"/>
      <c r="AU3407" s="61"/>
      <c r="AV3407" s="61"/>
      <c r="AW3407" s="61"/>
      <c r="AX3407" s="61"/>
      <c r="AY3407" s="61"/>
      <c r="AZ3407" s="61"/>
      <c r="BA3407" s="61"/>
    </row>
    <row r="3408" spans="39:53" x14ac:dyDescent="0.2">
      <c r="AM3408" s="61"/>
      <c r="AN3408" s="61"/>
      <c r="AO3408" s="171"/>
      <c r="AP3408" s="61"/>
      <c r="AQ3408" s="61"/>
      <c r="AR3408" s="61"/>
      <c r="AS3408" s="61"/>
      <c r="AT3408" s="61"/>
      <c r="AU3408" s="61"/>
      <c r="AV3408" s="61"/>
      <c r="AW3408" s="61"/>
      <c r="AX3408" s="61"/>
      <c r="AY3408" s="61"/>
      <c r="AZ3408" s="61"/>
      <c r="BA3408" s="61"/>
    </row>
    <row r="3409" spans="39:53" x14ac:dyDescent="0.2">
      <c r="AM3409" s="61"/>
      <c r="AN3409" s="61"/>
      <c r="AO3409" s="171"/>
      <c r="AP3409" s="61"/>
      <c r="AQ3409" s="61"/>
      <c r="AR3409" s="61"/>
      <c r="AS3409" s="61"/>
      <c r="AT3409" s="61"/>
      <c r="AU3409" s="61"/>
      <c r="AV3409" s="61"/>
      <c r="AW3409" s="61"/>
      <c r="AX3409" s="61"/>
      <c r="AY3409" s="61"/>
      <c r="AZ3409" s="61"/>
      <c r="BA3409" s="61"/>
    </row>
    <row r="3410" spans="39:53" x14ac:dyDescent="0.2">
      <c r="AM3410" s="61"/>
      <c r="AN3410" s="61"/>
      <c r="AO3410" s="171"/>
      <c r="AP3410" s="61"/>
      <c r="AQ3410" s="61"/>
      <c r="AR3410" s="61"/>
      <c r="AS3410" s="61"/>
      <c r="AT3410" s="61"/>
      <c r="AU3410" s="61"/>
      <c r="AV3410" s="61"/>
      <c r="AW3410" s="61"/>
      <c r="AX3410" s="61"/>
      <c r="AY3410" s="61"/>
      <c r="AZ3410" s="61"/>
      <c r="BA3410" s="61"/>
    </row>
    <row r="3411" spans="39:53" x14ac:dyDescent="0.2">
      <c r="AM3411" s="61"/>
      <c r="AN3411" s="61"/>
      <c r="AO3411" s="171"/>
      <c r="AP3411" s="61"/>
      <c r="AQ3411" s="61"/>
      <c r="AR3411" s="61"/>
      <c r="AS3411" s="61"/>
      <c r="AT3411" s="61"/>
      <c r="AU3411" s="61"/>
      <c r="AV3411" s="61"/>
      <c r="AW3411" s="61"/>
      <c r="AX3411" s="61"/>
      <c r="AY3411" s="61"/>
      <c r="AZ3411" s="61"/>
      <c r="BA3411" s="61"/>
    </row>
    <row r="3412" spans="39:53" x14ac:dyDescent="0.2">
      <c r="AM3412" s="61"/>
      <c r="AN3412" s="61"/>
      <c r="AO3412" s="171"/>
      <c r="AP3412" s="61"/>
      <c r="AQ3412" s="61"/>
      <c r="AR3412" s="61"/>
      <c r="AS3412" s="61"/>
      <c r="AT3412" s="61"/>
      <c r="AU3412" s="61"/>
      <c r="AV3412" s="61"/>
      <c r="AW3412" s="61"/>
      <c r="AX3412" s="61"/>
      <c r="AY3412" s="61"/>
      <c r="AZ3412" s="61"/>
      <c r="BA3412" s="61"/>
    </row>
    <row r="3413" spans="39:53" x14ac:dyDescent="0.2">
      <c r="AM3413" s="61"/>
      <c r="AN3413" s="61"/>
      <c r="AO3413" s="171"/>
      <c r="AP3413" s="61"/>
      <c r="AQ3413" s="61"/>
      <c r="AR3413" s="61"/>
      <c r="AS3413" s="61"/>
      <c r="AT3413" s="61"/>
      <c r="AU3413" s="61"/>
      <c r="AV3413" s="61"/>
      <c r="AW3413" s="61"/>
      <c r="AX3413" s="61"/>
      <c r="AY3413" s="61"/>
      <c r="AZ3413" s="61"/>
      <c r="BA3413" s="61"/>
    </row>
    <row r="3414" spans="39:53" x14ac:dyDescent="0.2">
      <c r="AM3414" s="61"/>
      <c r="AN3414" s="61"/>
      <c r="AO3414" s="171"/>
      <c r="AP3414" s="61"/>
      <c r="AQ3414" s="61"/>
      <c r="AR3414" s="61"/>
      <c r="AS3414" s="61"/>
      <c r="AT3414" s="61"/>
      <c r="AU3414" s="61"/>
      <c r="AV3414" s="61"/>
      <c r="AW3414" s="61"/>
      <c r="AX3414" s="61"/>
      <c r="AY3414" s="61"/>
      <c r="AZ3414" s="61"/>
      <c r="BA3414" s="61"/>
    </row>
    <row r="3415" spans="39:53" x14ac:dyDescent="0.2">
      <c r="AM3415" s="61"/>
      <c r="AN3415" s="61"/>
      <c r="AO3415" s="171"/>
      <c r="AP3415" s="61"/>
      <c r="AQ3415" s="61"/>
      <c r="AR3415" s="61"/>
      <c r="AS3415" s="61"/>
      <c r="AT3415" s="61"/>
      <c r="AU3415" s="61"/>
      <c r="AV3415" s="61"/>
      <c r="AW3415" s="61"/>
      <c r="AX3415" s="61"/>
      <c r="AY3415" s="61"/>
      <c r="AZ3415" s="61"/>
      <c r="BA3415" s="61"/>
    </row>
    <row r="3416" spans="39:53" x14ac:dyDescent="0.2">
      <c r="AM3416" s="61"/>
      <c r="AN3416" s="61"/>
      <c r="AO3416" s="171"/>
      <c r="AP3416" s="61"/>
      <c r="AQ3416" s="61"/>
      <c r="AR3416" s="61"/>
      <c r="AS3416" s="61"/>
      <c r="AT3416" s="61"/>
      <c r="AU3416" s="61"/>
      <c r="AV3416" s="61"/>
      <c r="AW3416" s="61"/>
      <c r="AX3416" s="61"/>
      <c r="AY3416" s="61"/>
      <c r="AZ3416" s="61"/>
      <c r="BA3416" s="61"/>
    </row>
    <row r="3417" spans="39:53" x14ac:dyDescent="0.2">
      <c r="AM3417" s="61"/>
      <c r="AN3417" s="61"/>
      <c r="AO3417" s="171"/>
      <c r="AP3417" s="61"/>
      <c r="AQ3417" s="61"/>
      <c r="AR3417" s="61"/>
      <c r="AS3417" s="61"/>
      <c r="AT3417" s="61"/>
      <c r="AU3417" s="61"/>
      <c r="AV3417" s="61"/>
      <c r="AW3417" s="61"/>
      <c r="AX3417" s="61"/>
      <c r="AY3417" s="61"/>
      <c r="AZ3417" s="61"/>
      <c r="BA3417" s="61"/>
    </row>
    <row r="3418" spans="39:53" x14ac:dyDescent="0.2">
      <c r="AM3418" s="61"/>
      <c r="AN3418" s="61"/>
      <c r="AO3418" s="171"/>
      <c r="AP3418" s="61"/>
      <c r="AQ3418" s="61"/>
      <c r="AR3418" s="61"/>
      <c r="AS3418" s="61"/>
      <c r="AT3418" s="61"/>
      <c r="AU3418" s="61"/>
      <c r="AV3418" s="61"/>
      <c r="AW3418" s="61"/>
      <c r="AX3418" s="61"/>
      <c r="AY3418" s="61"/>
      <c r="AZ3418" s="61"/>
      <c r="BA3418" s="61"/>
    </row>
    <row r="3419" spans="39:53" x14ac:dyDescent="0.2">
      <c r="AM3419" s="61"/>
      <c r="AN3419" s="61"/>
      <c r="AO3419" s="171"/>
      <c r="AP3419" s="61"/>
      <c r="AQ3419" s="61"/>
      <c r="AR3419" s="61"/>
      <c r="AS3419" s="61"/>
      <c r="AT3419" s="61"/>
      <c r="AU3419" s="61"/>
      <c r="AV3419" s="61"/>
      <c r="AW3419" s="61"/>
      <c r="AX3419" s="61"/>
      <c r="AY3419" s="61"/>
      <c r="AZ3419" s="61"/>
      <c r="BA3419" s="61"/>
    </row>
    <row r="3420" spans="39:53" x14ac:dyDescent="0.2">
      <c r="AM3420" s="61"/>
      <c r="AN3420" s="61"/>
      <c r="AO3420" s="171"/>
      <c r="AP3420" s="61"/>
      <c r="AQ3420" s="61"/>
      <c r="AR3420" s="61"/>
      <c r="AS3420" s="61"/>
      <c r="AT3420" s="61"/>
      <c r="AU3420" s="61"/>
      <c r="AV3420" s="61"/>
      <c r="AW3420" s="61"/>
      <c r="AX3420" s="61"/>
      <c r="AY3420" s="61"/>
      <c r="AZ3420" s="61"/>
      <c r="BA3420" s="61"/>
    </row>
    <row r="3421" spans="39:53" x14ac:dyDescent="0.2">
      <c r="AM3421" s="61"/>
      <c r="AN3421" s="61"/>
      <c r="AO3421" s="171"/>
      <c r="AP3421" s="61"/>
      <c r="AQ3421" s="61"/>
      <c r="AR3421" s="61"/>
      <c r="AS3421" s="61"/>
      <c r="AT3421" s="61"/>
      <c r="AU3421" s="61"/>
      <c r="AV3421" s="61"/>
      <c r="AW3421" s="61"/>
      <c r="AX3421" s="61"/>
      <c r="AY3421" s="61"/>
      <c r="AZ3421" s="61"/>
      <c r="BA3421" s="61"/>
    </row>
    <row r="3422" spans="39:53" x14ac:dyDescent="0.2">
      <c r="AM3422" s="61"/>
      <c r="AN3422" s="61"/>
      <c r="AO3422" s="171"/>
      <c r="AP3422" s="61"/>
      <c r="AQ3422" s="61"/>
      <c r="AR3422" s="61"/>
      <c r="AS3422" s="61"/>
      <c r="AT3422" s="61"/>
      <c r="AU3422" s="61"/>
      <c r="AV3422" s="61"/>
      <c r="AW3422" s="61"/>
      <c r="AX3422" s="61"/>
      <c r="AY3422" s="61"/>
      <c r="AZ3422" s="61"/>
      <c r="BA3422" s="61"/>
    </row>
    <row r="3423" spans="39:53" x14ac:dyDescent="0.2">
      <c r="AM3423" s="61"/>
      <c r="AN3423" s="61"/>
      <c r="AO3423" s="171"/>
      <c r="AP3423" s="61"/>
      <c r="AQ3423" s="61"/>
      <c r="AR3423" s="61"/>
      <c r="AS3423" s="61"/>
      <c r="AT3423" s="61"/>
      <c r="AU3423" s="61"/>
      <c r="AV3423" s="61"/>
      <c r="AW3423" s="61"/>
      <c r="AX3423" s="61"/>
      <c r="AY3423" s="61"/>
      <c r="AZ3423" s="61"/>
      <c r="BA3423" s="61"/>
    </row>
    <row r="3424" spans="39:53" x14ac:dyDescent="0.2">
      <c r="AM3424" s="61"/>
      <c r="AN3424" s="61"/>
      <c r="AO3424" s="171"/>
      <c r="AP3424" s="61"/>
      <c r="AQ3424" s="61"/>
      <c r="AR3424" s="61"/>
      <c r="AS3424" s="61"/>
      <c r="AT3424" s="61"/>
      <c r="AU3424" s="61"/>
      <c r="AV3424" s="61"/>
      <c r="AW3424" s="61"/>
      <c r="AX3424" s="61"/>
      <c r="AY3424" s="61"/>
      <c r="AZ3424" s="61"/>
      <c r="BA3424" s="61"/>
    </row>
    <row r="3425" spans="39:53" x14ac:dyDescent="0.2">
      <c r="AM3425" s="61"/>
      <c r="AN3425" s="61"/>
      <c r="AO3425" s="171"/>
      <c r="AP3425" s="61"/>
      <c r="AQ3425" s="61"/>
      <c r="AR3425" s="61"/>
      <c r="AS3425" s="61"/>
      <c r="AT3425" s="61"/>
      <c r="AU3425" s="61"/>
      <c r="AV3425" s="61"/>
      <c r="AW3425" s="61"/>
      <c r="AX3425" s="61"/>
      <c r="AY3425" s="61"/>
      <c r="AZ3425" s="61"/>
      <c r="BA3425" s="61"/>
    </row>
    <row r="3426" spans="39:53" x14ac:dyDescent="0.2">
      <c r="AM3426" s="61"/>
      <c r="AN3426" s="61"/>
      <c r="AO3426" s="171"/>
      <c r="AP3426" s="61"/>
      <c r="AQ3426" s="61"/>
      <c r="AR3426" s="61"/>
      <c r="AS3426" s="61"/>
      <c r="AT3426" s="61"/>
      <c r="AU3426" s="61"/>
      <c r="AV3426" s="61"/>
      <c r="AW3426" s="61"/>
      <c r="AX3426" s="61"/>
      <c r="AY3426" s="61"/>
      <c r="AZ3426" s="61"/>
      <c r="BA3426" s="61"/>
    </row>
    <row r="3427" spans="39:53" x14ac:dyDescent="0.2">
      <c r="AM3427" s="61"/>
      <c r="AN3427" s="61"/>
      <c r="AO3427" s="171"/>
      <c r="AP3427" s="61"/>
      <c r="AQ3427" s="61"/>
      <c r="AR3427" s="61"/>
      <c r="AS3427" s="61"/>
      <c r="AT3427" s="61"/>
      <c r="AU3427" s="61"/>
      <c r="AV3427" s="61"/>
      <c r="AW3427" s="61"/>
      <c r="AX3427" s="61"/>
      <c r="AY3427" s="61"/>
      <c r="AZ3427" s="61"/>
      <c r="BA3427" s="61"/>
    </row>
    <row r="3428" spans="39:53" x14ac:dyDescent="0.2">
      <c r="AM3428" s="61"/>
      <c r="AN3428" s="61"/>
      <c r="AO3428" s="171"/>
      <c r="AP3428" s="61"/>
      <c r="AQ3428" s="61"/>
      <c r="AR3428" s="61"/>
      <c r="AS3428" s="61"/>
      <c r="AT3428" s="61"/>
      <c r="AU3428" s="61"/>
      <c r="AV3428" s="61"/>
      <c r="AW3428" s="61"/>
      <c r="AX3428" s="61"/>
      <c r="AY3428" s="61"/>
      <c r="AZ3428" s="61"/>
      <c r="BA3428" s="61"/>
    </row>
    <row r="3429" spans="39:53" x14ac:dyDescent="0.2">
      <c r="AM3429" s="61"/>
      <c r="AN3429" s="61"/>
      <c r="AO3429" s="171"/>
      <c r="AP3429" s="61"/>
      <c r="AQ3429" s="61"/>
      <c r="AR3429" s="61"/>
      <c r="AS3429" s="61"/>
      <c r="AT3429" s="61"/>
      <c r="AU3429" s="61"/>
      <c r="AV3429" s="61"/>
      <c r="AW3429" s="61"/>
      <c r="AX3429" s="61"/>
      <c r="AY3429" s="61"/>
      <c r="AZ3429" s="61"/>
      <c r="BA3429" s="61"/>
    </row>
    <row r="3430" spans="39:53" x14ac:dyDescent="0.2">
      <c r="AM3430" s="61"/>
      <c r="AN3430" s="61"/>
      <c r="AO3430" s="171"/>
      <c r="AP3430" s="61"/>
      <c r="AQ3430" s="61"/>
      <c r="AR3430" s="61"/>
      <c r="AS3430" s="61"/>
      <c r="AT3430" s="61"/>
      <c r="AU3430" s="61"/>
      <c r="AV3430" s="61"/>
      <c r="AW3430" s="61"/>
      <c r="AX3430" s="61"/>
      <c r="AY3430" s="61"/>
      <c r="AZ3430" s="61"/>
      <c r="BA3430" s="61"/>
    </row>
    <row r="3431" spans="39:53" x14ac:dyDescent="0.2">
      <c r="AM3431" s="61"/>
      <c r="AN3431" s="61"/>
      <c r="AO3431" s="171"/>
      <c r="AP3431" s="61"/>
      <c r="AQ3431" s="61"/>
      <c r="AR3431" s="61"/>
      <c r="AS3431" s="61"/>
      <c r="AT3431" s="61"/>
      <c r="AU3431" s="61"/>
      <c r="AV3431" s="61"/>
      <c r="AW3431" s="61"/>
      <c r="AX3431" s="61"/>
      <c r="AY3431" s="61"/>
      <c r="AZ3431" s="61"/>
      <c r="BA3431" s="61"/>
    </row>
    <row r="3432" spans="39:53" x14ac:dyDescent="0.2">
      <c r="AM3432" s="61"/>
      <c r="AN3432" s="61"/>
      <c r="AO3432" s="171"/>
      <c r="AP3432" s="61"/>
      <c r="AQ3432" s="61"/>
      <c r="AR3432" s="61"/>
      <c r="AS3432" s="61"/>
      <c r="AT3432" s="61"/>
      <c r="AU3432" s="61"/>
      <c r="AV3432" s="61"/>
      <c r="AW3432" s="61"/>
      <c r="AX3432" s="61"/>
      <c r="AY3432" s="61"/>
      <c r="AZ3432" s="61"/>
      <c r="BA3432" s="61"/>
    </row>
    <row r="3433" spans="39:53" x14ac:dyDescent="0.2">
      <c r="AM3433" s="61"/>
      <c r="AN3433" s="61"/>
      <c r="AO3433" s="171"/>
      <c r="AP3433" s="61"/>
      <c r="AQ3433" s="61"/>
      <c r="AR3433" s="61"/>
      <c r="AS3433" s="61"/>
      <c r="AT3433" s="61"/>
      <c r="AU3433" s="61"/>
      <c r="AV3433" s="61"/>
      <c r="AW3433" s="61"/>
      <c r="AX3433" s="61"/>
      <c r="AY3433" s="61"/>
      <c r="AZ3433" s="61"/>
      <c r="BA3433" s="61"/>
    </row>
    <row r="3434" spans="39:53" x14ac:dyDescent="0.2">
      <c r="AM3434" s="61"/>
      <c r="AN3434" s="61"/>
      <c r="AO3434" s="171"/>
      <c r="AP3434" s="61"/>
      <c r="AQ3434" s="61"/>
      <c r="AR3434" s="61"/>
      <c r="AS3434" s="61"/>
      <c r="AT3434" s="61"/>
      <c r="AU3434" s="61"/>
      <c r="AV3434" s="61"/>
      <c r="AW3434" s="61"/>
      <c r="AX3434" s="61"/>
      <c r="AY3434" s="61"/>
      <c r="AZ3434" s="61"/>
      <c r="BA3434" s="61"/>
    </row>
    <row r="3435" spans="39:53" x14ac:dyDescent="0.2">
      <c r="AM3435" s="61"/>
      <c r="AN3435" s="61"/>
      <c r="AO3435" s="171"/>
      <c r="AP3435" s="61"/>
      <c r="AQ3435" s="61"/>
      <c r="AR3435" s="61"/>
      <c r="AS3435" s="61"/>
      <c r="AT3435" s="61"/>
      <c r="AU3435" s="61"/>
      <c r="AV3435" s="61"/>
      <c r="AW3435" s="61"/>
      <c r="AX3435" s="61"/>
      <c r="AY3435" s="61"/>
      <c r="AZ3435" s="61"/>
      <c r="BA3435" s="61"/>
    </row>
    <row r="3436" spans="39:53" x14ac:dyDescent="0.2">
      <c r="AM3436" s="61"/>
      <c r="AN3436" s="61"/>
      <c r="AO3436" s="171"/>
      <c r="AP3436" s="61"/>
      <c r="AQ3436" s="61"/>
      <c r="AR3436" s="61"/>
      <c r="AS3436" s="61"/>
      <c r="AT3436" s="61"/>
      <c r="AU3436" s="61"/>
      <c r="AV3436" s="61"/>
      <c r="AW3436" s="61"/>
      <c r="AX3436" s="61"/>
      <c r="AY3436" s="61"/>
      <c r="AZ3436" s="61"/>
      <c r="BA3436" s="61"/>
    </row>
    <row r="3437" spans="39:53" x14ac:dyDescent="0.2">
      <c r="AM3437" s="61"/>
      <c r="AN3437" s="61"/>
      <c r="AO3437" s="171"/>
      <c r="AP3437" s="61"/>
      <c r="AQ3437" s="61"/>
      <c r="AR3437" s="61"/>
      <c r="AS3437" s="61"/>
      <c r="AT3437" s="61"/>
      <c r="AU3437" s="61"/>
      <c r="AV3437" s="61"/>
      <c r="AW3437" s="61"/>
      <c r="AX3437" s="61"/>
      <c r="AY3437" s="61"/>
      <c r="AZ3437" s="61"/>
      <c r="BA3437" s="61"/>
    </row>
    <row r="3438" spans="39:53" x14ac:dyDescent="0.2">
      <c r="AM3438" s="61"/>
      <c r="AN3438" s="61"/>
      <c r="AO3438" s="171"/>
      <c r="AP3438" s="61"/>
      <c r="AQ3438" s="61"/>
      <c r="AR3438" s="61"/>
      <c r="AS3438" s="61"/>
      <c r="AT3438" s="61"/>
      <c r="AU3438" s="61"/>
      <c r="AV3438" s="61"/>
      <c r="AW3438" s="61"/>
      <c r="AX3438" s="61"/>
      <c r="AY3438" s="61"/>
      <c r="AZ3438" s="61"/>
      <c r="BA3438" s="61"/>
    </row>
    <row r="3439" spans="39:53" x14ac:dyDescent="0.2">
      <c r="AM3439" s="61"/>
      <c r="AN3439" s="61"/>
      <c r="AO3439" s="171"/>
      <c r="AP3439" s="61"/>
      <c r="AQ3439" s="61"/>
      <c r="AR3439" s="61"/>
      <c r="AS3439" s="61"/>
      <c r="AT3439" s="61"/>
      <c r="AU3439" s="61"/>
      <c r="AV3439" s="61"/>
      <c r="AW3439" s="61"/>
      <c r="AX3439" s="61"/>
      <c r="AY3439" s="61"/>
      <c r="AZ3439" s="61"/>
      <c r="BA3439" s="61"/>
    </row>
    <row r="3440" spans="39:53" x14ac:dyDescent="0.2">
      <c r="AM3440" s="61"/>
      <c r="AN3440" s="61"/>
      <c r="AO3440" s="171"/>
      <c r="AP3440" s="61"/>
      <c r="AQ3440" s="61"/>
      <c r="AR3440" s="61"/>
      <c r="AS3440" s="61"/>
      <c r="AT3440" s="61"/>
      <c r="AU3440" s="61"/>
      <c r="AV3440" s="61"/>
      <c r="AW3440" s="61"/>
      <c r="AX3440" s="61"/>
      <c r="AY3440" s="61"/>
      <c r="AZ3440" s="61"/>
      <c r="BA3440" s="61"/>
    </row>
    <row r="3441" spans="39:53" x14ac:dyDescent="0.2">
      <c r="AM3441" s="61"/>
      <c r="AN3441" s="61"/>
      <c r="AO3441" s="171"/>
      <c r="AP3441" s="61"/>
      <c r="AQ3441" s="61"/>
      <c r="AR3441" s="61"/>
      <c r="AS3441" s="61"/>
      <c r="AT3441" s="61"/>
      <c r="AU3441" s="61"/>
      <c r="AV3441" s="61"/>
      <c r="AW3441" s="61"/>
      <c r="AX3441" s="61"/>
      <c r="AY3441" s="61"/>
      <c r="AZ3441" s="61"/>
      <c r="BA3441" s="61"/>
    </row>
    <row r="3442" spans="39:53" x14ac:dyDescent="0.2">
      <c r="AM3442" s="61"/>
      <c r="AN3442" s="61"/>
      <c r="AO3442" s="171"/>
      <c r="AP3442" s="61"/>
      <c r="AQ3442" s="61"/>
      <c r="AR3442" s="61"/>
      <c r="AS3442" s="61"/>
      <c r="AT3442" s="61"/>
      <c r="AU3442" s="61"/>
      <c r="AV3442" s="61"/>
      <c r="AW3442" s="61"/>
      <c r="AX3442" s="61"/>
      <c r="AY3442" s="61"/>
      <c r="AZ3442" s="61"/>
      <c r="BA3442" s="61"/>
    </row>
    <row r="3443" spans="39:53" x14ac:dyDescent="0.2">
      <c r="AM3443" s="61"/>
      <c r="AN3443" s="61"/>
      <c r="AO3443" s="171"/>
      <c r="AP3443" s="61"/>
      <c r="AQ3443" s="61"/>
      <c r="AR3443" s="61"/>
      <c r="AS3443" s="61"/>
      <c r="AT3443" s="61"/>
      <c r="AU3443" s="61"/>
      <c r="AV3443" s="61"/>
      <c r="AW3443" s="61"/>
      <c r="AX3443" s="61"/>
      <c r="AY3443" s="61"/>
      <c r="AZ3443" s="61"/>
      <c r="BA3443" s="61"/>
    </row>
    <row r="3444" spans="39:53" x14ac:dyDescent="0.2">
      <c r="AM3444" s="61"/>
      <c r="AN3444" s="61"/>
      <c r="AO3444" s="171"/>
      <c r="AP3444" s="61"/>
      <c r="AQ3444" s="61"/>
      <c r="AR3444" s="61"/>
      <c r="AS3444" s="61"/>
      <c r="AT3444" s="61"/>
      <c r="AU3444" s="61"/>
      <c r="AV3444" s="61"/>
      <c r="AW3444" s="61"/>
      <c r="AX3444" s="61"/>
      <c r="AY3444" s="61"/>
      <c r="AZ3444" s="61"/>
      <c r="BA3444" s="61"/>
    </row>
    <row r="3445" spans="39:53" x14ac:dyDescent="0.2">
      <c r="AM3445" s="61"/>
      <c r="AN3445" s="61"/>
      <c r="AO3445" s="171"/>
      <c r="AP3445" s="61"/>
      <c r="AQ3445" s="61"/>
      <c r="AR3445" s="61"/>
      <c r="AS3445" s="61"/>
      <c r="AT3445" s="61"/>
      <c r="AU3445" s="61"/>
      <c r="AV3445" s="61"/>
      <c r="AW3445" s="61"/>
      <c r="AX3445" s="61"/>
      <c r="AY3445" s="61"/>
      <c r="AZ3445" s="61"/>
      <c r="BA3445" s="61"/>
    </row>
    <row r="3446" spans="39:53" x14ac:dyDescent="0.2">
      <c r="AM3446" s="61"/>
      <c r="AN3446" s="61"/>
      <c r="AO3446" s="171"/>
      <c r="AP3446" s="61"/>
      <c r="AQ3446" s="61"/>
      <c r="AR3446" s="61"/>
      <c r="AS3446" s="61"/>
      <c r="AT3446" s="61"/>
      <c r="AU3446" s="61"/>
      <c r="AV3446" s="61"/>
      <c r="AW3446" s="61"/>
      <c r="AX3446" s="61"/>
      <c r="AY3446" s="61"/>
      <c r="AZ3446" s="61"/>
      <c r="BA3446" s="61"/>
    </row>
    <row r="3447" spans="39:53" x14ac:dyDescent="0.2">
      <c r="AM3447" s="61"/>
      <c r="AN3447" s="61"/>
      <c r="AO3447" s="171"/>
      <c r="AP3447" s="61"/>
      <c r="AQ3447" s="61"/>
      <c r="AR3447" s="61"/>
      <c r="AS3447" s="61"/>
      <c r="AT3447" s="61"/>
      <c r="AU3447" s="61"/>
      <c r="AV3447" s="61"/>
      <c r="AW3447" s="61"/>
      <c r="AX3447" s="61"/>
      <c r="AY3447" s="61"/>
      <c r="AZ3447" s="61"/>
      <c r="BA3447" s="61"/>
    </row>
    <row r="3448" spans="39:53" x14ac:dyDescent="0.2">
      <c r="AM3448" s="61"/>
      <c r="AN3448" s="61"/>
      <c r="AO3448" s="171"/>
      <c r="AP3448" s="61"/>
      <c r="AQ3448" s="61"/>
      <c r="AR3448" s="61"/>
      <c r="AS3448" s="61"/>
      <c r="AT3448" s="61"/>
      <c r="AU3448" s="61"/>
      <c r="AV3448" s="61"/>
      <c r="AW3448" s="61"/>
      <c r="AX3448" s="61"/>
      <c r="AY3448" s="61"/>
      <c r="AZ3448" s="61"/>
      <c r="BA3448" s="61"/>
    </row>
    <row r="3449" spans="39:53" x14ac:dyDescent="0.2">
      <c r="AM3449" s="61"/>
      <c r="AN3449" s="61"/>
      <c r="AO3449" s="171"/>
      <c r="AP3449" s="61"/>
      <c r="AQ3449" s="61"/>
      <c r="AR3449" s="61"/>
      <c r="AS3449" s="61"/>
      <c r="AT3449" s="61"/>
      <c r="AU3449" s="61"/>
      <c r="AV3449" s="61"/>
      <c r="AW3449" s="61"/>
      <c r="AX3449" s="61"/>
      <c r="AY3449" s="61"/>
      <c r="AZ3449" s="61"/>
      <c r="BA3449" s="61"/>
    </row>
    <row r="3450" spans="39:53" x14ac:dyDescent="0.2">
      <c r="AM3450" s="61"/>
      <c r="AN3450" s="61"/>
      <c r="AO3450" s="171"/>
      <c r="AP3450" s="61"/>
      <c r="AQ3450" s="61"/>
      <c r="AR3450" s="61"/>
      <c r="AS3450" s="61"/>
      <c r="AT3450" s="61"/>
      <c r="AU3450" s="61"/>
      <c r="AV3450" s="61"/>
      <c r="AW3450" s="61"/>
      <c r="AX3450" s="61"/>
      <c r="AY3450" s="61"/>
      <c r="AZ3450" s="61"/>
      <c r="BA3450" s="61"/>
    </row>
    <row r="3451" spans="39:53" x14ac:dyDescent="0.2">
      <c r="AM3451" s="61"/>
      <c r="AN3451" s="61"/>
      <c r="AO3451" s="171"/>
      <c r="AP3451" s="61"/>
      <c r="AQ3451" s="61"/>
      <c r="AR3451" s="61"/>
      <c r="AS3451" s="61"/>
      <c r="AT3451" s="61"/>
      <c r="AU3451" s="61"/>
      <c r="AV3451" s="61"/>
      <c r="AW3451" s="61"/>
      <c r="AX3451" s="61"/>
      <c r="AY3451" s="61"/>
      <c r="AZ3451" s="61"/>
      <c r="BA3451" s="61"/>
    </row>
    <row r="3452" spans="39:53" x14ac:dyDescent="0.2">
      <c r="AM3452" s="61"/>
      <c r="AN3452" s="61"/>
      <c r="AO3452" s="171"/>
      <c r="AP3452" s="61"/>
      <c r="AQ3452" s="61"/>
      <c r="AR3452" s="61"/>
      <c r="AS3452" s="61"/>
      <c r="AT3452" s="61"/>
      <c r="AU3452" s="61"/>
      <c r="AV3452" s="61"/>
      <c r="AW3452" s="61"/>
      <c r="AX3452" s="61"/>
      <c r="AY3452" s="61"/>
      <c r="AZ3452" s="61"/>
      <c r="BA3452" s="61"/>
    </row>
    <row r="3453" spans="39:53" x14ac:dyDescent="0.2">
      <c r="AM3453" s="61"/>
      <c r="AN3453" s="61"/>
      <c r="AO3453" s="171"/>
      <c r="AP3453" s="61"/>
      <c r="AQ3453" s="61"/>
      <c r="AR3453" s="61"/>
      <c r="AS3453" s="61"/>
      <c r="AT3453" s="61"/>
      <c r="AU3453" s="61"/>
      <c r="AV3453" s="61"/>
      <c r="AW3453" s="61"/>
      <c r="AX3453" s="61"/>
      <c r="AY3453" s="61"/>
      <c r="AZ3453" s="61"/>
      <c r="BA3453" s="61"/>
    </row>
    <row r="3454" spans="39:53" x14ac:dyDescent="0.2">
      <c r="AM3454" s="61"/>
      <c r="AN3454" s="61"/>
      <c r="AO3454" s="171"/>
      <c r="AP3454" s="61"/>
      <c r="AQ3454" s="61"/>
      <c r="AR3454" s="61"/>
      <c r="AS3454" s="61"/>
      <c r="AT3454" s="61"/>
      <c r="AU3454" s="61"/>
      <c r="AV3454" s="61"/>
      <c r="AW3454" s="61"/>
      <c r="AX3454" s="61"/>
      <c r="AY3454" s="61"/>
      <c r="AZ3454" s="61"/>
      <c r="BA3454" s="61"/>
    </row>
    <row r="3455" spans="39:53" x14ac:dyDescent="0.2">
      <c r="AM3455" s="61"/>
      <c r="AN3455" s="61"/>
      <c r="AO3455" s="171"/>
      <c r="AP3455" s="61"/>
      <c r="AQ3455" s="61"/>
      <c r="AR3455" s="61"/>
      <c r="AS3455" s="61"/>
      <c r="AT3455" s="61"/>
      <c r="AU3455" s="61"/>
      <c r="AV3455" s="61"/>
      <c r="AW3455" s="61"/>
      <c r="AX3455" s="61"/>
      <c r="AY3455" s="61"/>
      <c r="AZ3455" s="61"/>
      <c r="BA3455" s="61"/>
    </row>
    <row r="3456" spans="39:53" x14ac:dyDescent="0.2">
      <c r="AM3456" s="61"/>
      <c r="AN3456" s="61"/>
      <c r="AO3456" s="171"/>
      <c r="AP3456" s="61"/>
      <c r="AQ3456" s="61"/>
      <c r="AR3456" s="61"/>
      <c r="AS3456" s="61"/>
      <c r="AT3456" s="61"/>
      <c r="AU3456" s="61"/>
      <c r="AV3456" s="61"/>
      <c r="AW3456" s="61"/>
      <c r="AX3456" s="61"/>
      <c r="AY3456" s="61"/>
      <c r="AZ3456" s="61"/>
      <c r="BA3456" s="61"/>
    </row>
    <row r="3457" spans="39:53" x14ac:dyDescent="0.2">
      <c r="AM3457" s="61"/>
      <c r="AN3457" s="61"/>
      <c r="AO3457" s="171"/>
      <c r="AP3457" s="61"/>
      <c r="AQ3457" s="61"/>
      <c r="AR3457" s="61"/>
      <c r="AS3457" s="61"/>
      <c r="AT3457" s="61"/>
      <c r="AU3457" s="61"/>
      <c r="AV3457" s="61"/>
      <c r="AW3457" s="61"/>
      <c r="AX3457" s="61"/>
      <c r="AY3457" s="61"/>
      <c r="AZ3457" s="61"/>
      <c r="BA3457" s="61"/>
    </row>
    <row r="3458" spans="39:53" x14ac:dyDescent="0.2">
      <c r="AM3458" s="61"/>
      <c r="AN3458" s="61"/>
      <c r="AO3458" s="171"/>
      <c r="AP3458" s="61"/>
      <c r="AQ3458" s="61"/>
      <c r="AR3458" s="61"/>
      <c r="AS3458" s="61"/>
      <c r="AT3458" s="61"/>
      <c r="AU3458" s="61"/>
      <c r="AV3458" s="61"/>
      <c r="AW3458" s="61"/>
      <c r="AX3458" s="61"/>
      <c r="AY3458" s="61"/>
      <c r="AZ3458" s="61"/>
      <c r="BA3458" s="61"/>
    </row>
    <row r="3459" spans="39:53" x14ac:dyDescent="0.2">
      <c r="AM3459" s="61"/>
      <c r="AN3459" s="61"/>
      <c r="AO3459" s="171"/>
      <c r="AP3459" s="61"/>
      <c r="AQ3459" s="61"/>
      <c r="AR3459" s="61"/>
      <c r="AS3459" s="61"/>
      <c r="AT3459" s="61"/>
      <c r="AU3459" s="61"/>
      <c r="AV3459" s="61"/>
      <c r="AW3459" s="61"/>
      <c r="AX3459" s="61"/>
      <c r="AY3459" s="61"/>
      <c r="AZ3459" s="61"/>
      <c r="BA3459" s="61"/>
    </row>
    <row r="3460" spans="39:53" x14ac:dyDescent="0.2">
      <c r="AM3460" s="61"/>
      <c r="AN3460" s="61"/>
      <c r="AO3460" s="171"/>
      <c r="AP3460" s="61"/>
      <c r="AQ3460" s="61"/>
      <c r="AR3460" s="61"/>
      <c r="AS3460" s="61"/>
      <c r="AT3460" s="61"/>
      <c r="AU3460" s="61"/>
      <c r="AV3460" s="61"/>
      <c r="AW3460" s="61"/>
      <c r="AX3460" s="61"/>
      <c r="AY3460" s="61"/>
      <c r="AZ3460" s="61"/>
      <c r="BA3460" s="61"/>
    </row>
    <row r="3461" spans="39:53" x14ac:dyDescent="0.2">
      <c r="AM3461" s="61"/>
      <c r="AN3461" s="61"/>
      <c r="AO3461" s="171"/>
      <c r="AP3461" s="61"/>
      <c r="AQ3461" s="61"/>
      <c r="AR3461" s="61"/>
      <c r="AS3461" s="61"/>
      <c r="AT3461" s="61"/>
      <c r="AU3461" s="61"/>
      <c r="AV3461" s="61"/>
      <c r="AW3461" s="61"/>
      <c r="AX3461" s="61"/>
      <c r="AY3461" s="61"/>
      <c r="AZ3461" s="61"/>
      <c r="BA3461" s="61"/>
    </row>
    <row r="3462" spans="39:53" x14ac:dyDescent="0.2">
      <c r="AM3462" s="61"/>
      <c r="AN3462" s="61"/>
      <c r="AO3462" s="171"/>
      <c r="AP3462" s="61"/>
      <c r="AQ3462" s="61"/>
      <c r="AR3462" s="61"/>
      <c r="AS3462" s="61"/>
      <c r="AT3462" s="61"/>
      <c r="AU3462" s="61"/>
      <c r="AV3462" s="61"/>
      <c r="AW3462" s="61"/>
      <c r="AX3462" s="61"/>
      <c r="AY3462" s="61"/>
      <c r="AZ3462" s="61"/>
      <c r="BA3462" s="61"/>
    </row>
    <row r="3463" spans="39:53" x14ac:dyDescent="0.2">
      <c r="AM3463" s="61"/>
      <c r="AN3463" s="61"/>
      <c r="AO3463" s="171"/>
      <c r="AP3463" s="61"/>
      <c r="AQ3463" s="61"/>
      <c r="AR3463" s="61"/>
      <c r="AS3463" s="61"/>
      <c r="AT3463" s="61"/>
      <c r="AU3463" s="61"/>
      <c r="AV3463" s="61"/>
      <c r="AW3463" s="61"/>
      <c r="AX3463" s="61"/>
      <c r="AY3463" s="61"/>
      <c r="AZ3463" s="61"/>
      <c r="BA3463" s="61"/>
    </row>
    <row r="3464" spans="39:53" x14ac:dyDescent="0.2">
      <c r="AM3464" s="61"/>
      <c r="AN3464" s="61"/>
      <c r="AO3464" s="171"/>
      <c r="AP3464" s="61"/>
      <c r="AQ3464" s="61"/>
      <c r="AR3464" s="61"/>
      <c r="AS3464" s="61"/>
      <c r="AT3464" s="61"/>
      <c r="AU3464" s="61"/>
      <c r="AV3464" s="61"/>
      <c r="AW3464" s="61"/>
      <c r="AX3464" s="61"/>
      <c r="AY3464" s="61"/>
      <c r="AZ3464" s="61"/>
      <c r="BA3464" s="61"/>
    </row>
    <row r="3465" spans="39:53" x14ac:dyDescent="0.2">
      <c r="AM3465" s="61"/>
      <c r="AN3465" s="61"/>
      <c r="AO3465" s="171"/>
      <c r="AP3465" s="61"/>
      <c r="AQ3465" s="61"/>
      <c r="AR3465" s="61"/>
      <c r="AS3465" s="61"/>
      <c r="AT3465" s="61"/>
      <c r="AU3465" s="61"/>
      <c r="AV3465" s="61"/>
      <c r="AW3465" s="61"/>
      <c r="AX3465" s="61"/>
      <c r="AY3465" s="61"/>
      <c r="AZ3465" s="61"/>
      <c r="BA3465" s="61"/>
    </row>
    <row r="3466" spans="39:53" x14ac:dyDescent="0.2">
      <c r="AM3466" s="61"/>
      <c r="AN3466" s="61"/>
      <c r="AO3466" s="171"/>
      <c r="AP3466" s="61"/>
      <c r="AQ3466" s="61"/>
      <c r="AR3466" s="61"/>
      <c r="AS3466" s="61"/>
      <c r="AT3466" s="61"/>
      <c r="AU3466" s="61"/>
      <c r="AV3466" s="61"/>
      <c r="AW3466" s="61"/>
      <c r="AX3466" s="61"/>
      <c r="AY3466" s="61"/>
      <c r="AZ3466" s="61"/>
      <c r="BA3466" s="61"/>
    </row>
    <row r="3467" spans="39:53" x14ac:dyDescent="0.2">
      <c r="AM3467" s="61"/>
      <c r="AN3467" s="61"/>
      <c r="AO3467" s="171"/>
      <c r="AP3467" s="61"/>
      <c r="AQ3467" s="61"/>
      <c r="AR3467" s="61"/>
      <c r="AS3467" s="61"/>
      <c r="AT3467" s="61"/>
      <c r="AU3467" s="61"/>
      <c r="AV3467" s="61"/>
      <c r="AW3467" s="61"/>
      <c r="AX3467" s="61"/>
      <c r="AY3467" s="61"/>
      <c r="AZ3467" s="61"/>
      <c r="BA3467" s="61"/>
    </row>
    <row r="3468" spans="39:53" x14ac:dyDescent="0.2">
      <c r="AM3468" s="61"/>
      <c r="AN3468" s="61"/>
      <c r="AO3468" s="171"/>
      <c r="AP3468" s="61"/>
      <c r="AQ3468" s="61"/>
      <c r="AR3468" s="61"/>
      <c r="AS3468" s="61"/>
      <c r="AT3468" s="61"/>
      <c r="AU3468" s="61"/>
      <c r="AV3468" s="61"/>
      <c r="AW3468" s="61"/>
      <c r="AX3468" s="61"/>
      <c r="AY3468" s="61"/>
      <c r="AZ3468" s="61"/>
      <c r="BA3468" s="61"/>
    </row>
    <row r="3469" spans="39:53" x14ac:dyDescent="0.2">
      <c r="AM3469" s="61"/>
      <c r="AN3469" s="61"/>
      <c r="AO3469" s="171"/>
      <c r="AP3469" s="61"/>
      <c r="AQ3469" s="61"/>
      <c r="AR3469" s="61"/>
      <c r="AS3469" s="61"/>
      <c r="AT3469" s="61"/>
      <c r="AU3469" s="61"/>
      <c r="AV3469" s="61"/>
      <c r="AW3469" s="61"/>
      <c r="AX3469" s="61"/>
      <c r="AY3469" s="61"/>
      <c r="AZ3469" s="61"/>
      <c r="BA3469" s="61"/>
    </row>
    <row r="3470" spans="39:53" x14ac:dyDescent="0.2">
      <c r="AM3470" s="61"/>
      <c r="AN3470" s="61"/>
      <c r="AO3470" s="171"/>
      <c r="AP3470" s="61"/>
      <c r="AQ3470" s="61"/>
      <c r="AR3470" s="61"/>
      <c r="AS3470" s="61"/>
      <c r="AT3470" s="61"/>
      <c r="AU3470" s="61"/>
      <c r="AV3470" s="61"/>
      <c r="AW3470" s="61"/>
      <c r="AX3470" s="61"/>
      <c r="AY3470" s="61"/>
      <c r="AZ3470" s="61"/>
      <c r="BA3470" s="61"/>
    </row>
    <row r="3471" spans="39:53" x14ac:dyDescent="0.2">
      <c r="AM3471" s="61"/>
      <c r="AN3471" s="61"/>
      <c r="AO3471" s="171"/>
      <c r="AP3471" s="61"/>
      <c r="AQ3471" s="61"/>
      <c r="AR3471" s="61"/>
      <c r="AS3471" s="61"/>
      <c r="AT3471" s="61"/>
      <c r="AU3471" s="61"/>
      <c r="AV3471" s="61"/>
      <c r="AW3471" s="61"/>
      <c r="AX3471" s="61"/>
      <c r="AY3471" s="61"/>
      <c r="AZ3471" s="61"/>
      <c r="BA3471" s="61"/>
    </row>
    <row r="3472" spans="39:53" x14ac:dyDescent="0.2">
      <c r="AM3472" s="61"/>
      <c r="AN3472" s="61"/>
      <c r="AO3472" s="171"/>
      <c r="AP3472" s="61"/>
      <c r="AQ3472" s="61"/>
      <c r="AR3472" s="61"/>
      <c r="AS3472" s="61"/>
      <c r="AT3472" s="61"/>
      <c r="AU3472" s="61"/>
      <c r="AV3472" s="61"/>
      <c r="AW3472" s="61"/>
      <c r="AX3472" s="61"/>
      <c r="AY3472" s="61"/>
      <c r="AZ3472" s="61"/>
      <c r="BA3472" s="61"/>
    </row>
    <row r="3473" spans="39:53" x14ac:dyDescent="0.2">
      <c r="AM3473" s="61"/>
      <c r="AN3473" s="61"/>
      <c r="AO3473" s="171"/>
      <c r="AP3473" s="61"/>
      <c r="AQ3473" s="61"/>
      <c r="AR3473" s="61"/>
      <c r="AS3473" s="61"/>
      <c r="AT3473" s="61"/>
      <c r="AU3473" s="61"/>
      <c r="AV3473" s="61"/>
      <c r="AW3473" s="61"/>
      <c r="AX3473" s="61"/>
      <c r="AY3473" s="61"/>
      <c r="AZ3473" s="61"/>
      <c r="BA3473" s="61"/>
    </row>
    <row r="3474" spans="39:53" x14ac:dyDescent="0.2">
      <c r="AM3474" s="61"/>
      <c r="AN3474" s="61"/>
      <c r="AO3474" s="171"/>
      <c r="AP3474" s="61"/>
      <c r="AQ3474" s="61"/>
      <c r="AR3474" s="61"/>
      <c r="AS3474" s="61"/>
      <c r="AT3474" s="61"/>
      <c r="AU3474" s="61"/>
      <c r="AV3474" s="61"/>
      <c r="AW3474" s="61"/>
      <c r="AX3474" s="61"/>
      <c r="AY3474" s="61"/>
      <c r="AZ3474" s="61"/>
      <c r="BA3474" s="61"/>
    </row>
    <row r="3475" spans="39:53" x14ac:dyDescent="0.2">
      <c r="AM3475" s="61"/>
      <c r="AN3475" s="61"/>
      <c r="AO3475" s="171"/>
      <c r="AP3475" s="61"/>
      <c r="AQ3475" s="61"/>
      <c r="AR3475" s="61"/>
      <c r="AS3475" s="61"/>
      <c r="AT3475" s="61"/>
      <c r="AU3475" s="61"/>
      <c r="AV3475" s="61"/>
      <c r="AW3475" s="61"/>
      <c r="AX3475" s="61"/>
      <c r="AY3475" s="61"/>
      <c r="AZ3475" s="61"/>
      <c r="BA3475" s="61"/>
    </row>
    <row r="3476" spans="39:53" x14ac:dyDescent="0.2">
      <c r="AM3476" s="61"/>
      <c r="AN3476" s="61"/>
      <c r="AO3476" s="171"/>
      <c r="AP3476" s="61"/>
      <c r="AQ3476" s="61"/>
      <c r="AR3476" s="61"/>
      <c r="AS3476" s="61"/>
      <c r="AT3476" s="61"/>
      <c r="AU3476" s="61"/>
      <c r="AV3476" s="61"/>
      <c r="AW3476" s="61"/>
      <c r="AX3476" s="61"/>
      <c r="AY3476" s="61"/>
      <c r="AZ3476" s="61"/>
      <c r="BA3476" s="61"/>
    </row>
    <row r="3477" spans="39:53" x14ac:dyDescent="0.2">
      <c r="AM3477" s="61"/>
      <c r="AN3477" s="61"/>
      <c r="AO3477" s="171"/>
      <c r="AP3477" s="61"/>
      <c r="AQ3477" s="61"/>
      <c r="AR3477" s="61"/>
      <c r="AS3477" s="61"/>
      <c r="AT3477" s="61"/>
      <c r="AU3477" s="61"/>
      <c r="AV3477" s="61"/>
      <c r="AW3477" s="61"/>
      <c r="AX3477" s="61"/>
      <c r="AY3477" s="61"/>
      <c r="AZ3477" s="61"/>
      <c r="BA3477" s="61"/>
    </row>
    <row r="3478" spans="39:53" x14ac:dyDescent="0.2">
      <c r="AM3478" s="61"/>
      <c r="AN3478" s="61"/>
      <c r="AO3478" s="171"/>
      <c r="AP3478" s="61"/>
      <c r="AQ3478" s="61"/>
      <c r="AR3478" s="61"/>
      <c r="AS3478" s="61"/>
      <c r="AT3478" s="61"/>
      <c r="AU3478" s="61"/>
      <c r="AV3478" s="61"/>
      <c r="AW3478" s="61"/>
      <c r="AX3478" s="61"/>
      <c r="AY3478" s="61"/>
      <c r="AZ3478" s="61"/>
      <c r="BA3478" s="61"/>
    </row>
    <row r="3479" spans="39:53" x14ac:dyDescent="0.2">
      <c r="AM3479" s="61"/>
      <c r="AN3479" s="61"/>
      <c r="AO3479" s="171"/>
      <c r="AP3479" s="61"/>
      <c r="AQ3479" s="61"/>
      <c r="AR3479" s="61"/>
      <c r="AS3479" s="61"/>
      <c r="AT3479" s="61"/>
      <c r="AU3479" s="61"/>
      <c r="AV3479" s="61"/>
      <c r="AW3479" s="61"/>
      <c r="AX3479" s="61"/>
      <c r="AY3479" s="61"/>
      <c r="AZ3479" s="61"/>
      <c r="BA3479" s="61"/>
    </row>
    <row r="3480" spans="39:53" x14ac:dyDescent="0.2">
      <c r="AM3480" s="61"/>
      <c r="AN3480" s="61"/>
      <c r="AO3480" s="171"/>
      <c r="AP3480" s="61"/>
      <c r="AQ3480" s="61"/>
      <c r="AR3480" s="61"/>
      <c r="AS3480" s="61"/>
      <c r="AT3480" s="61"/>
      <c r="AU3480" s="61"/>
      <c r="AV3480" s="61"/>
      <c r="AW3480" s="61"/>
      <c r="AX3480" s="61"/>
      <c r="AY3480" s="61"/>
      <c r="AZ3480" s="61"/>
      <c r="BA3480" s="61"/>
    </row>
    <row r="3481" spans="39:53" x14ac:dyDescent="0.2">
      <c r="AM3481" s="61"/>
      <c r="AN3481" s="61"/>
      <c r="AO3481" s="171"/>
      <c r="AP3481" s="61"/>
      <c r="AQ3481" s="61"/>
      <c r="AR3481" s="61"/>
      <c r="AS3481" s="61"/>
      <c r="AT3481" s="61"/>
      <c r="AU3481" s="61"/>
      <c r="AV3481" s="61"/>
      <c r="AW3481" s="61"/>
      <c r="AX3481" s="61"/>
      <c r="AY3481" s="61"/>
      <c r="AZ3481" s="61"/>
      <c r="BA3481" s="61"/>
    </row>
    <row r="3482" spans="39:53" x14ac:dyDescent="0.2">
      <c r="AM3482" s="61"/>
      <c r="AN3482" s="61"/>
      <c r="AO3482" s="171"/>
      <c r="AP3482" s="61"/>
      <c r="AQ3482" s="61"/>
      <c r="AR3482" s="61"/>
      <c r="AS3482" s="61"/>
      <c r="AT3482" s="61"/>
      <c r="AU3482" s="61"/>
      <c r="AV3482" s="61"/>
      <c r="AW3482" s="61"/>
      <c r="AX3482" s="61"/>
      <c r="AY3482" s="61"/>
      <c r="AZ3482" s="61"/>
      <c r="BA3482" s="61"/>
    </row>
    <row r="3483" spans="39:53" x14ac:dyDescent="0.2">
      <c r="AM3483" s="61"/>
      <c r="AN3483" s="61"/>
      <c r="AO3483" s="171"/>
      <c r="AP3483" s="61"/>
      <c r="AQ3483" s="61"/>
      <c r="AR3483" s="61"/>
      <c r="AS3483" s="61"/>
      <c r="AT3483" s="61"/>
      <c r="AU3483" s="61"/>
      <c r="AV3483" s="61"/>
      <c r="AW3483" s="61"/>
      <c r="AX3483" s="61"/>
      <c r="AY3483" s="61"/>
      <c r="AZ3483" s="61"/>
      <c r="BA3483" s="61"/>
    </row>
    <row r="3484" spans="39:53" x14ac:dyDescent="0.2">
      <c r="AM3484" s="61"/>
      <c r="AN3484" s="61"/>
      <c r="AO3484" s="171"/>
      <c r="AP3484" s="61"/>
      <c r="AQ3484" s="61"/>
      <c r="AR3484" s="61"/>
      <c r="AS3484" s="61"/>
      <c r="AT3484" s="61"/>
      <c r="AU3484" s="61"/>
      <c r="AV3484" s="61"/>
      <c r="AW3484" s="61"/>
      <c r="AX3484" s="61"/>
      <c r="AY3484" s="61"/>
      <c r="AZ3484" s="61"/>
      <c r="BA3484" s="61"/>
    </row>
    <row r="3485" spans="39:53" x14ac:dyDescent="0.2">
      <c r="AM3485" s="61"/>
      <c r="AN3485" s="61"/>
      <c r="AO3485" s="171"/>
      <c r="AP3485" s="61"/>
      <c r="AQ3485" s="61"/>
      <c r="AR3485" s="61"/>
      <c r="AS3485" s="61"/>
      <c r="AT3485" s="61"/>
      <c r="AU3485" s="61"/>
      <c r="AV3485" s="61"/>
      <c r="AW3485" s="61"/>
      <c r="AX3485" s="61"/>
      <c r="AY3485" s="61"/>
      <c r="AZ3485" s="61"/>
      <c r="BA3485" s="61"/>
    </row>
    <row r="3486" spans="39:53" x14ac:dyDescent="0.2">
      <c r="AM3486" s="61"/>
      <c r="AN3486" s="61"/>
      <c r="AO3486" s="171"/>
      <c r="AP3486" s="61"/>
      <c r="AQ3486" s="61"/>
      <c r="AR3486" s="61"/>
      <c r="AS3486" s="61"/>
      <c r="AT3486" s="61"/>
      <c r="AU3486" s="61"/>
      <c r="AV3486" s="61"/>
      <c r="AW3486" s="61"/>
      <c r="AX3486" s="61"/>
      <c r="AY3486" s="61"/>
      <c r="AZ3486" s="61"/>
      <c r="BA3486" s="61"/>
    </row>
    <row r="3487" spans="39:53" x14ac:dyDescent="0.2">
      <c r="AM3487" s="61"/>
      <c r="AN3487" s="61"/>
      <c r="AO3487" s="171"/>
      <c r="AP3487" s="61"/>
      <c r="AQ3487" s="61"/>
      <c r="AR3487" s="61"/>
      <c r="AS3487" s="61"/>
      <c r="AT3487" s="61"/>
      <c r="AU3487" s="61"/>
      <c r="AV3487" s="61"/>
      <c r="AW3487" s="61"/>
      <c r="AX3487" s="61"/>
      <c r="AY3487" s="61"/>
      <c r="AZ3487" s="61"/>
      <c r="BA3487" s="61"/>
    </row>
    <row r="3488" spans="39:53" x14ac:dyDescent="0.2">
      <c r="AM3488" s="61"/>
      <c r="AN3488" s="61"/>
      <c r="AO3488" s="171"/>
      <c r="AP3488" s="61"/>
      <c r="AQ3488" s="61"/>
      <c r="AR3488" s="61"/>
      <c r="AS3488" s="61"/>
      <c r="AT3488" s="61"/>
      <c r="AU3488" s="61"/>
      <c r="AV3488" s="61"/>
      <c r="AW3488" s="61"/>
      <c r="AX3488" s="61"/>
      <c r="AY3488" s="61"/>
      <c r="AZ3488" s="61"/>
      <c r="BA3488" s="61"/>
    </row>
    <row r="3489" spans="39:53" x14ac:dyDescent="0.2">
      <c r="AM3489" s="61"/>
      <c r="AN3489" s="61"/>
      <c r="AO3489" s="171"/>
      <c r="AP3489" s="61"/>
      <c r="AQ3489" s="61"/>
      <c r="AR3489" s="61"/>
      <c r="AS3489" s="61"/>
      <c r="AT3489" s="61"/>
      <c r="AU3489" s="61"/>
      <c r="AV3489" s="61"/>
      <c r="AW3489" s="61"/>
      <c r="AX3489" s="61"/>
      <c r="AY3489" s="61"/>
      <c r="AZ3489" s="61"/>
      <c r="BA3489" s="61"/>
    </row>
    <row r="3490" spans="39:53" x14ac:dyDescent="0.2">
      <c r="AM3490" s="61"/>
      <c r="AN3490" s="61"/>
      <c r="AO3490" s="171"/>
      <c r="AP3490" s="61"/>
      <c r="AQ3490" s="61"/>
      <c r="AR3490" s="61"/>
      <c r="AS3490" s="61"/>
      <c r="AT3490" s="61"/>
      <c r="AU3490" s="61"/>
      <c r="AV3490" s="61"/>
      <c r="AW3490" s="61"/>
      <c r="AX3490" s="61"/>
      <c r="AY3490" s="61"/>
      <c r="AZ3490" s="61"/>
      <c r="BA3490" s="61"/>
    </row>
    <row r="3491" spans="39:53" x14ac:dyDescent="0.2">
      <c r="AM3491" s="61"/>
      <c r="AN3491" s="61"/>
      <c r="AO3491" s="171"/>
      <c r="AP3491" s="61"/>
      <c r="AQ3491" s="61"/>
      <c r="AR3491" s="61"/>
      <c r="AS3491" s="61"/>
      <c r="AT3491" s="61"/>
      <c r="AU3491" s="61"/>
      <c r="AV3491" s="61"/>
      <c r="AW3491" s="61"/>
      <c r="AX3491" s="61"/>
      <c r="AY3491" s="61"/>
      <c r="AZ3491" s="61"/>
      <c r="BA3491" s="61"/>
    </row>
    <row r="3492" spans="39:53" x14ac:dyDescent="0.2">
      <c r="AM3492" s="61"/>
      <c r="AN3492" s="61"/>
      <c r="AO3492" s="171"/>
      <c r="AP3492" s="61"/>
      <c r="AQ3492" s="61"/>
      <c r="AR3492" s="61"/>
      <c r="AS3492" s="61"/>
      <c r="AT3492" s="61"/>
      <c r="AU3492" s="61"/>
      <c r="AV3492" s="61"/>
      <c r="AW3492" s="61"/>
      <c r="AX3492" s="61"/>
      <c r="AY3492" s="61"/>
      <c r="AZ3492" s="61"/>
      <c r="BA3492" s="61"/>
    </row>
    <row r="3493" spans="39:53" x14ac:dyDescent="0.2">
      <c r="AM3493" s="61"/>
      <c r="AN3493" s="61"/>
      <c r="AO3493" s="171"/>
      <c r="AP3493" s="61"/>
      <c r="AQ3493" s="61"/>
      <c r="AR3493" s="61"/>
      <c r="AS3493" s="61"/>
      <c r="AT3493" s="61"/>
      <c r="AU3493" s="61"/>
      <c r="AV3493" s="61"/>
      <c r="AW3493" s="61"/>
      <c r="AX3493" s="61"/>
      <c r="AY3493" s="61"/>
      <c r="AZ3493" s="61"/>
      <c r="BA3493" s="61"/>
    </row>
    <row r="3494" spans="39:53" x14ac:dyDescent="0.2">
      <c r="AM3494" s="61"/>
      <c r="AN3494" s="61"/>
      <c r="AO3494" s="171"/>
      <c r="AP3494" s="61"/>
      <c r="AQ3494" s="61"/>
      <c r="AR3494" s="61"/>
      <c r="AS3494" s="61"/>
      <c r="AT3494" s="61"/>
      <c r="AU3494" s="61"/>
      <c r="AV3494" s="61"/>
      <c r="AW3494" s="61"/>
      <c r="AX3494" s="61"/>
      <c r="AY3494" s="61"/>
      <c r="AZ3494" s="61"/>
      <c r="BA3494" s="61"/>
    </row>
    <row r="3495" spans="39:53" x14ac:dyDescent="0.2">
      <c r="AM3495" s="61"/>
      <c r="AN3495" s="61"/>
      <c r="AO3495" s="171"/>
      <c r="AP3495" s="61"/>
      <c r="AQ3495" s="61"/>
      <c r="AR3495" s="61"/>
      <c r="AS3495" s="61"/>
      <c r="AT3495" s="61"/>
      <c r="AU3495" s="61"/>
      <c r="AV3495" s="61"/>
      <c r="AW3495" s="61"/>
      <c r="AX3495" s="61"/>
      <c r="AY3495" s="61"/>
      <c r="AZ3495" s="61"/>
      <c r="BA3495" s="61"/>
    </row>
    <row r="3496" spans="39:53" x14ac:dyDescent="0.2">
      <c r="AM3496" s="61"/>
      <c r="AN3496" s="61"/>
      <c r="AO3496" s="171"/>
      <c r="AP3496" s="61"/>
      <c r="AQ3496" s="61"/>
      <c r="AR3496" s="61"/>
      <c r="AS3496" s="61"/>
      <c r="AT3496" s="61"/>
      <c r="AU3496" s="61"/>
      <c r="AV3496" s="61"/>
      <c r="AW3496" s="61"/>
      <c r="AX3496" s="61"/>
      <c r="AY3496" s="61"/>
      <c r="AZ3496" s="61"/>
      <c r="BA3496" s="61"/>
    </row>
    <row r="3497" spans="39:53" x14ac:dyDescent="0.2">
      <c r="AM3497" s="61"/>
      <c r="AN3497" s="61"/>
      <c r="AO3497" s="171"/>
      <c r="AP3497" s="61"/>
      <c r="AQ3497" s="61"/>
      <c r="AR3497" s="61"/>
      <c r="AS3497" s="61"/>
      <c r="AT3497" s="61"/>
      <c r="AU3497" s="61"/>
      <c r="AV3497" s="61"/>
      <c r="AW3497" s="61"/>
      <c r="AX3497" s="61"/>
      <c r="AY3497" s="61"/>
      <c r="AZ3497" s="61"/>
      <c r="BA3497" s="61"/>
    </row>
    <row r="3498" spans="39:53" x14ac:dyDescent="0.2">
      <c r="AM3498" s="61"/>
      <c r="AN3498" s="61"/>
      <c r="AO3498" s="171"/>
      <c r="AP3498" s="61"/>
      <c r="AQ3498" s="61"/>
      <c r="AR3498" s="61"/>
      <c r="AS3498" s="61"/>
      <c r="AT3498" s="61"/>
      <c r="AU3498" s="61"/>
      <c r="AV3498" s="61"/>
      <c r="AW3498" s="61"/>
      <c r="AX3498" s="61"/>
      <c r="AY3498" s="61"/>
      <c r="AZ3498" s="61"/>
      <c r="BA3498" s="61"/>
    </row>
    <row r="3499" spans="39:53" x14ac:dyDescent="0.2">
      <c r="AM3499" s="61"/>
      <c r="AN3499" s="61"/>
      <c r="AO3499" s="171"/>
      <c r="AP3499" s="61"/>
      <c r="AQ3499" s="61"/>
      <c r="AR3499" s="61"/>
      <c r="AS3499" s="61"/>
      <c r="AT3499" s="61"/>
      <c r="AU3499" s="61"/>
      <c r="AV3499" s="61"/>
      <c r="AW3499" s="61"/>
      <c r="AX3499" s="61"/>
      <c r="AY3499" s="61"/>
      <c r="AZ3499" s="61"/>
      <c r="BA3499" s="61"/>
    </row>
    <row r="3500" spans="39:53" x14ac:dyDescent="0.2">
      <c r="AM3500" s="61"/>
      <c r="AN3500" s="61"/>
      <c r="AO3500" s="171"/>
      <c r="AP3500" s="61"/>
      <c r="AQ3500" s="61"/>
      <c r="AR3500" s="61"/>
      <c r="AS3500" s="61"/>
      <c r="AT3500" s="61"/>
      <c r="AU3500" s="61"/>
      <c r="AV3500" s="61"/>
      <c r="AW3500" s="61"/>
      <c r="AX3500" s="61"/>
      <c r="AY3500" s="61"/>
      <c r="AZ3500" s="61"/>
      <c r="BA3500" s="61"/>
    </row>
    <row r="3501" spans="39:53" x14ac:dyDescent="0.2">
      <c r="AM3501" s="61"/>
      <c r="AN3501" s="61"/>
      <c r="AO3501" s="171"/>
      <c r="AP3501" s="61"/>
      <c r="AQ3501" s="61"/>
      <c r="AR3501" s="61"/>
      <c r="AS3501" s="61"/>
      <c r="AT3501" s="61"/>
      <c r="AU3501" s="61"/>
      <c r="AV3501" s="61"/>
      <c r="AW3501" s="61"/>
      <c r="AX3501" s="61"/>
      <c r="AY3501" s="61"/>
      <c r="AZ3501" s="61"/>
      <c r="BA3501" s="61"/>
    </row>
    <row r="3502" spans="39:53" x14ac:dyDescent="0.2">
      <c r="AM3502" s="61"/>
      <c r="AN3502" s="61"/>
      <c r="AO3502" s="171"/>
      <c r="AP3502" s="61"/>
      <c r="AQ3502" s="61"/>
      <c r="AR3502" s="61"/>
      <c r="AS3502" s="61"/>
      <c r="AT3502" s="61"/>
      <c r="AU3502" s="61"/>
      <c r="AV3502" s="61"/>
      <c r="AW3502" s="61"/>
      <c r="AX3502" s="61"/>
      <c r="AY3502" s="61"/>
      <c r="AZ3502" s="61"/>
      <c r="BA3502" s="61"/>
    </row>
    <row r="3503" spans="39:53" x14ac:dyDescent="0.2">
      <c r="AM3503" s="61"/>
      <c r="AN3503" s="61"/>
      <c r="AO3503" s="171"/>
      <c r="AP3503" s="61"/>
      <c r="AQ3503" s="61"/>
      <c r="AR3503" s="61"/>
      <c r="AS3503" s="61"/>
      <c r="AT3503" s="61"/>
      <c r="AU3503" s="61"/>
      <c r="AV3503" s="61"/>
      <c r="AW3503" s="61"/>
      <c r="AX3503" s="61"/>
      <c r="AY3503" s="61"/>
      <c r="AZ3503" s="61"/>
      <c r="BA3503" s="61"/>
    </row>
    <row r="3504" spans="39:53" x14ac:dyDescent="0.2">
      <c r="AM3504" s="61"/>
      <c r="AN3504" s="61"/>
      <c r="AO3504" s="171"/>
      <c r="AP3504" s="61"/>
      <c r="AQ3504" s="61"/>
      <c r="AR3504" s="61"/>
      <c r="AS3504" s="61"/>
      <c r="AT3504" s="61"/>
      <c r="AU3504" s="61"/>
      <c r="AV3504" s="61"/>
      <c r="AW3504" s="61"/>
      <c r="AX3504" s="61"/>
      <c r="AY3504" s="61"/>
      <c r="AZ3504" s="61"/>
      <c r="BA3504" s="61"/>
    </row>
    <row r="3505" spans="39:53" x14ac:dyDescent="0.2">
      <c r="AM3505" s="61"/>
      <c r="AN3505" s="61"/>
      <c r="AO3505" s="171"/>
      <c r="AP3505" s="61"/>
      <c r="AQ3505" s="61"/>
      <c r="AR3505" s="61"/>
      <c r="AS3505" s="61"/>
      <c r="AT3505" s="61"/>
      <c r="AU3505" s="61"/>
      <c r="AV3505" s="61"/>
      <c r="AW3505" s="61"/>
      <c r="AX3505" s="61"/>
      <c r="AY3505" s="61"/>
      <c r="AZ3505" s="61"/>
      <c r="BA3505" s="61"/>
    </row>
    <row r="3506" spans="39:53" x14ac:dyDescent="0.2">
      <c r="AM3506" s="61"/>
      <c r="AN3506" s="61"/>
      <c r="AO3506" s="171"/>
      <c r="AP3506" s="61"/>
      <c r="AQ3506" s="61"/>
      <c r="AR3506" s="61"/>
      <c r="AS3506" s="61"/>
      <c r="AT3506" s="61"/>
      <c r="AU3506" s="61"/>
      <c r="AV3506" s="61"/>
      <c r="AW3506" s="61"/>
      <c r="AX3506" s="61"/>
      <c r="AY3506" s="61"/>
      <c r="AZ3506" s="61"/>
      <c r="BA3506" s="61"/>
    </row>
    <row r="3507" spans="39:53" x14ac:dyDescent="0.2">
      <c r="AM3507" s="61"/>
      <c r="AN3507" s="61"/>
      <c r="AO3507" s="171"/>
      <c r="AP3507" s="61"/>
      <c r="AQ3507" s="61"/>
      <c r="AR3507" s="61"/>
      <c r="AS3507" s="61"/>
      <c r="AT3507" s="61"/>
      <c r="AU3507" s="61"/>
      <c r="AV3507" s="61"/>
      <c r="AW3507" s="61"/>
      <c r="AX3507" s="61"/>
      <c r="AY3507" s="61"/>
      <c r="AZ3507" s="61"/>
      <c r="BA3507" s="61"/>
    </row>
    <row r="3508" spans="39:53" x14ac:dyDescent="0.2">
      <c r="AM3508" s="61"/>
      <c r="AN3508" s="61"/>
      <c r="AO3508" s="171"/>
      <c r="AP3508" s="61"/>
      <c r="AQ3508" s="61"/>
      <c r="AR3508" s="61"/>
      <c r="AS3508" s="61"/>
      <c r="AT3508" s="61"/>
      <c r="AU3508" s="61"/>
      <c r="AV3508" s="61"/>
      <c r="AW3508" s="61"/>
      <c r="AX3508" s="61"/>
      <c r="AY3508" s="61"/>
      <c r="AZ3508" s="61"/>
      <c r="BA3508" s="61"/>
    </row>
    <row r="3509" spans="39:53" x14ac:dyDescent="0.2">
      <c r="AM3509" s="61"/>
      <c r="AN3509" s="61"/>
      <c r="AO3509" s="171"/>
      <c r="AP3509" s="61"/>
      <c r="AQ3509" s="61"/>
      <c r="AR3509" s="61"/>
      <c r="AS3509" s="61"/>
      <c r="AT3509" s="61"/>
      <c r="AU3509" s="61"/>
      <c r="AV3509" s="61"/>
      <c r="AW3509" s="61"/>
      <c r="AX3509" s="61"/>
      <c r="AY3509" s="61"/>
      <c r="AZ3509" s="61"/>
      <c r="BA3509" s="61"/>
    </row>
    <row r="3510" spans="39:53" x14ac:dyDescent="0.2">
      <c r="AM3510" s="61"/>
      <c r="AN3510" s="61"/>
      <c r="AO3510" s="171"/>
      <c r="AP3510" s="61"/>
      <c r="AQ3510" s="61"/>
      <c r="AR3510" s="61"/>
      <c r="AS3510" s="61"/>
      <c r="AT3510" s="61"/>
      <c r="AU3510" s="61"/>
      <c r="AV3510" s="61"/>
      <c r="AW3510" s="61"/>
      <c r="AX3510" s="61"/>
      <c r="AY3510" s="61"/>
      <c r="AZ3510" s="61"/>
      <c r="BA3510" s="61"/>
    </row>
    <row r="3511" spans="39:53" x14ac:dyDescent="0.2">
      <c r="AM3511" s="61"/>
      <c r="AN3511" s="61"/>
      <c r="AO3511" s="171"/>
      <c r="AP3511" s="61"/>
      <c r="AQ3511" s="61"/>
      <c r="AR3511" s="61"/>
      <c r="AS3511" s="61"/>
      <c r="AT3511" s="61"/>
      <c r="AU3511" s="61"/>
      <c r="AV3511" s="61"/>
      <c r="AW3511" s="61"/>
      <c r="AX3511" s="61"/>
      <c r="AY3511" s="61"/>
      <c r="AZ3511" s="61"/>
      <c r="BA3511" s="61"/>
    </row>
    <row r="3512" spans="39:53" x14ac:dyDescent="0.2">
      <c r="AM3512" s="61"/>
      <c r="AN3512" s="61"/>
      <c r="AO3512" s="171"/>
      <c r="AP3512" s="61"/>
      <c r="AQ3512" s="61"/>
      <c r="AR3512" s="61"/>
      <c r="AS3512" s="61"/>
      <c r="AT3512" s="61"/>
      <c r="AU3512" s="61"/>
      <c r="AV3512" s="61"/>
      <c r="AW3512" s="61"/>
      <c r="AX3512" s="61"/>
      <c r="AY3512" s="61"/>
      <c r="AZ3512" s="61"/>
      <c r="BA3512" s="61"/>
    </row>
    <row r="3513" spans="39:53" x14ac:dyDescent="0.2">
      <c r="AM3513" s="61"/>
      <c r="AN3513" s="61"/>
      <c r="AO3513" s="171"/>
      <c r="AP3513" s="61"/>
      <c r="AQ3513" s="61"/>
      <c r="AR3513" s="61"/>
      <c r="AS3513" s="61"/>
      <c r="AT3513" s="61"/>
      <c r="AU3513" s="61"/>
      <c r="AV3513" s="61"/>
      <c r="AW3513" s="61"/>
      <c r="AX3513" s="61"/>
      <c r="AY3513" s="61"/>
      <c r="AZ3513" s="61"/>
      <c r="BA3513" s="61"/>
    </row>
    <row r="3514" spans="39:53" x14ac:dyDescent="0.2">
      <c r="AM3514" s="61"/>
      <c r="AN3514" s="61"/>
      <c r="AO3514" s="171"/>
      <c r="AP3514" s="61"/>
      <c r="AQ3514" s="61"/>
      <c r="AR3514" s="61"/>
      <c r="AS3514" s="61"/>
      <c r="AT3514" s="61"/>
      <c r="AU3514" s="61"/>
      <c r="AV3514" s="61"/>
      <c r="AW3514" s="61"/>
      <c r="AX3514" s="61"/>
      <c r="AY3514" s="61"/>
      <c r="AZ3514" s="61"/>
      <c r="BA3514" s="61"/>
    </row>
    <row r="3515" spans="39:53" x14ac:dyDescent="0.2">
      <c r="AM3515" s="61"/>
      <c r="AN3515" s="61"/>
      <c r="AO3515" s="171"/>
      <c r="AP3515" s="61"/>
      <c r="AQ3515" s="61"/>
      <c r="AR3515" s="61"/>
      <c r="AS3515" s="61"/>
      <c r="AT3515" s="61"/>
      <c r="AU3515" s="61"/>
      <c r="AV3515" s="61"/>
      <c r="AW3515" s="61"/>
      <c r="AX3515" s="61"/>
      <c r="AY3515" s="61"/>
      <c r="AZ3515" s="61"/>
      <c r="BA3515" s="61"/>
    </row>
    <row r="3516" spans="39:53" x14ac:dyDescent="0.2">
      <c r="AM3516" s="61"/>
      <c r="AN3516" s="61"/>
      <c r="AO3516" s="171"/>
      <c r="AP3516" s="61"/>
      <c r="AQ3516" s="61"/>
      <c r="AR3516" s="61"/>
      <c r="AS3516" s="61"/>
      <c r="AT3516" s="61"/>
      <c r="AU3516" s="61"/>
      <c r="AV3516" s="61"/>
      <c r="AW3516" s="61"/>
      <c r="AX3516" s="61"/>
      <c r="AY3516" s="61"/>
      <c r="AZ3516" s="61"/>
      <c r="BA3516" s="61"/>
    </row>
    <row r="3517" spans="39:53" x14ac:dyDescent="0.2">
      <c r="AM3517" s="61"/>
      <c r="AN3517" s="61"/>
      <c r="AO3517" s="171"/>
      <c r="AP3517" s="61"/>
      <c r="AQ3517" s="61"/>
      <c r="AR3517" s="61"/>
      <c r="AS3517" s="61"/>
      <c r="AT3517" s="61"/>
      <c r="AU3517" s="61"/>
      <c r="AV3517" s="61"/>
      <c r="AW3517" s="61"/>
      <c r="AX3517" s="61"/>
      <c r="AY3517" s="61"/>
      <c r="AZ3517" s="61"/>
      <c r="BA3517" s="61"/>
    </row>
    <row r="3518" spans="39:53" x14ac:dyDescent="0.2">
      <c r="AM3518" s="61"/>
      <c r="AN3518" s="61"/>
      <c r="AO3518" s="171"/>
      <c r="AP3518" s="61"/>
      <c r="AQ3518" s="61"/>
      <c r="AR3518" s="61"/>
      <c r="AS3518" s="61"/>
      <c r="AT3518" s="61"/>
      <c r="AU3518" s="61"/>
      <c r="AV3518" s="61"/>
      <c r="AW3518" s="61"/>
      <c r="AX3518" s="61"/>
      <c r="AY3518" s="61"/>
      <c r="AZ3518" s="61"/>
      <c r="BA3518" s="61"/>
    </row>
    <row r="3519" spans="39:53" x14ac:dyDescent="0.2">
      <c r="AM3519" s="61"/>
      <c r="AN3519" s="61"/>
      <c r="AO3519" s="171"/>
      <c r="AP3519" s="61"/>
      <c r="AQ3519" s="61"/>
      <c r="AR3519" s="61"/>
      <c r="AS3519" s="61"/>
      <c r="AT3519" s="61"/>
      <c r="AU3519" s="61"/>
      <c r="AV3519" s="61"/>
      <c r="AW3519" s="61"/>
      <c r="AX3519" s="61"/>
      <c r="AY3519" s="61"/>
      <c r="AZ3519" s="61"/>
      <c r="BA3519" s="61"/>
    </row>
    <row r="3520" spans="39:53" x14ac:dyDescent="0.2">
      <c r="AM3520" s="61"/>
      <c r="AN3520" s="61"/>
      <c r="AO3520" s="171"/>
      <c r="AP3520" s="61"/>
      <c r="AQ3520" s="61"/>
      <c r="AR3520" s="61"/>
      <c r="AS3520" s="61"/>
      <c r="AT3520" s="61"/>
      <c r="AU3520" s="61"/>
      <c r="AV3520" s="61"/>
      <c r="AW3520" s="61"/>
      <c r="AX3520" s="61"/>
      <c r="AY3520" s="61"/>
      <c r="AZ3520" s="61"/>
      <c r="BA3520" s="61"/>
    </row>
    <row r="3521" spans="39:53" x14ac:dyDescent="0.2">
      <c r="AM3521" s="61"/>
      <c r="AN3521" s="61"/>
      <c r="AO3521" s="171"/>
      <c r="AP3521" s="61"/>
      <c r="AQ3521" s="61"/>
      <c r="AR3521" s="61"/>
      <c r="AS3521" s="61"/>
      <c r="AT3521" s="61"/>
      <c r="AU3521" s="61"/>
      <c r="AV3521" s="61"/>
      <c r="AW3521" s="61"/>
      <c r="AX3521" s="61"/>
      <c r="AY3521" s="61"/>
      <c r="AZ3521" s="61"/>
      <c r="BA3521" s="61"/>
    </row>
    <row r="3522" spans="39:53" x14ac:dyDescent="0.2">
      <c r="AM3522" s="61"/>
      <c r="AN3522" s="61"/>
      <c r="AO3522" s="171"/>
      <c r="AP3522" s="61"/>
      <c r="AQ3522" s="61"/>
      <c r="AR3522" s="61"/>
      <c r="AS3522" s="61"/>
      <c r="AT3522" s="61"/>
      <c r="AU3522" s="61"/>
      <c r="AV3522" s="61"/>
      <c r="AW3522" s="61"/>
      <c r="AX3522" s="61"/>
      <c r="AY3522" s="61"/>
      <c r="AZ3522" s="61"/>
      <c r="BA3522" s="61"/>
    </row>
    <row r="3523" spans="39:53" x14ac:dyDescent="0.2">
      <c r="AM3523" s="61"/>
      <c r="AN3523" s="61"/>
      <c r="AO3523" s="171"/>
      <c r="AP3523" s="61"/>
      <c r="AQ3523" s="61"/>
      <c r="AR3523" s="61"/>
      <c r="AS3523" s="61"/>
      <c r="AT3523" s="61"/>
      <c r="AU3523" s="61"/>
      <c r="AV3523" s="61"/>
      <c r="AW3523" s="61"/>
      <c r="AX3523" s="61"/>
      <c r="AY3523" s="61"/>
      <c r="AZ3523" s="61"/>
      <c r="BA3523" s="61"/>
    </row>
    <row r="3524" spans="39:53" x14ac:dyDescent="0.2">
      <c r="AM3524" s="61"/>
      <c r="AN3524" s="61"/>
      <c r="AO3524" s="171"/>
      <c r="AP3524" s="61"/>
      <c r="AQ3524" s="61"/>
      <c r="AR3524" s="61"/>
      <c r="AS3524" s="61"/>
      <c r="AT3524" s="61"/>
      <c r="AU3524" s="61"/>
      <c r="AV3524" s="61"/>
      <c r="AW3524" s="61"/>
      <c r="AX3524" s="61"/>
      <c r="AY3524" s="61"/>
      <c r="AZ3524" s="61"/>
      <c r="BA3524" s="61"/>
    </row>
    <row r="3525" spans="39:53" x14ac:dyDescent="0.2">
      <c r="AM3525" s="61"/>
      <c r="AN3525" s="61"/>
      <c r="AO3525" s="171"/>
      <c r="AP3525" s="61"/>
      <c r="AQ3525" s="61"/>
      <c r="AR3525" s="61"/>
      <c r="AS3525" s="61"/>
      <c r="AT3525" s="61"/>
      <c r="AU3525" s="61"/>
      <c r="AV3525" s="61"/>
      <c r="AW3525" s="61"/>
      <c r="AX3525" s="61"/>
      <c r="AY3525" s="61"/>
      <c r="AZ3525" s="61"/>
      <c r="BA3525" s="61"/>
    </row>
    <row r="3526" spans="39:53" x14ac:dyDescent="0.2">
      <c r="AM3526" s="61"/>
      <c r="AN3526" s="61"/>
      <c r="AO3526" s="171"/>
      <c r="AP3526" s="61"/>
      <c r="AQ3526" s="61"/>
      <c r="AR3526" s="61"/>
      <c r="AS3526" s="61"/>
      <c r="AT3526" s="61"/>
      <c r="AU3526" s="61"/>
      <c r="AV3526" s="61"/>
      <c r="AW3526" s="61"/>
      <c r="AX3526" s="61"/>
      <c r="AY3526" s="61"/>
      <c r="AZ3526" s="61"/>
      <c r="BA3526" s="61"/>
    </row>
    <row r="3527" spans="39:53" x14ac:dyDescent="0.2">
      <c r="AM3527" s="61"/>
      <c r="AN3527" s="61"/>
      <c r="AO3527" s="171"/>
      <c r="AP3527" s="61"/>
      <c r="AQ3527" s="61"/>
      <c r="AR3527" s="61"/>
      <c r="AS3527" s="61"/>
      <c r="AT3527" s="61"/>
      <c r="AU3527" s="61"/>
      <c r="AV3527" s="61"/>
      <c r="AW3527" s="61"/>
      <c r="AX3527" s="61"/>
      <c r="AY3527" s="61"/>
      <c r="AZ3527" s="61"/>
      <c r="BA3527" s="61"/>
    </row>
    <row r="3528" spans="39:53" x14ac:dyDescent="0.2">
      <c r="AM3528" s="61"/>
      <c r="AN3528" s="61"/>
      <c r="AO3528" s="171"/>
      <c r="AP3528" s="61"/>
      <c r="AQ3528" s="61"/>
      <c r="AR3528" s="61"/>
      <c r="AS3528" s="61"/>
      <c r="AT3528" s="61"/>
      <c r="AU3528" s="61"/>
      <c r="AV3528" s="61"/>
      <c r="AW3528" s="61"/>
      <c r="AX3528" s="61"/>
      <c r="AY3528" s="61"/>
      <c r="AZ3528" s="61"/>
      <c r="BA3528" s="61"/>
    </row>
    <row r="3529" spans="39:53" x14ac:dyDescent="0.2">
      <c r="AM3529" s="61"/>
      <c r="AN3529" s="61"/>
      <c r="AO3529" s="171"/>
      <c r="AP3529" s="61"/>
      <c r="AQ3529" s="61"/>
      <c r="AR3529" s="61"/>
      <c r="AS3529" s="61"/>
      <c r="AT3529" s="61"/>
      <c r="AU3529" s="61"/>
      <c r="AV3529" s="61"/>
      <c r="AW3529" s="61"/>
      <c r="AX3529" s="61"/>
      <c r="AY3529" s="61"/>
      <c r="AZ3529" s="61"/>
      <c r="BA3529" s="61"/>
    </row>
    <row r="3530" spans="39:53" x14ac:dyDescent="0.2">
      <c r="AM3530" s="61"/>
      <c r="AN3530" s="61"/>
      <c r="AO3530" s="171"/>
      <c r="AP3530" s="61"/>
      <c r="AQ3530" s="61"/>
      <c r="AR3530" s="61"/>
      <c r="AS3530" s="61"/>
      <c r="AT3530" s="61"/>
      <c r="AU3530" s="61"/>
      <c r="AV3530" s="61"/>
      <c r="AW3530" s="61"/>
      <c r="AX3530" s="61"/>
      <c r="AY3530" s="61"/>
      <c r="AZ3530" s="61"/>
      <c r="BA3530" s="61"/>
    </row>
    <row r="3531" spans="39:53" x14ac:dyDescent="0.2">
      <c r="AM3531" s="61"/>
      <c r="AN3531" s="61"/>
      <c r="AO3531" s="171"/>
      <c r="AP3531" s="61"/>
      <c r="AQ3531" s="61"/>
      <c r="AR3531" s="61"/>
      <c r="AS3531" s="61"/>
      <c r="AT3531" s="61"/>
      <c r="AU3531" s="61"/>
      <c r="AV3531" s="61"/>
      <c r="AW3531" s="61"/>
      <c r="AX3531" s="61"/>
      <c r="AY3531" s="61"/>
      <c r="AZ3531" s="61"/>
      <c r="BA3531" s="61"/>
    </row>
    <row r="3532" spans="39:53" x14ac:dyDescent="0.2">
      <c r="AM3532" s="61"/>
      <c r="AN3532" s="61"/>
      <c r="AO3532" s="171"/>
      <c r="AP3532" s="61"/>
      <c r="AQ3532" s="61"/>
      <c r="AR3532" s="61"/>
      <c r="AS3532" s="61"/>
      <c r="AT3532" s="61"/>
      <c r="AU3532" s="61"/>
      <c r="AV3532" s="61"/>
      <c r="AW3532" s="61"/>
      <c r="AX3532" s="61"/>
      <c r="AY3532" s="61"/>
      <c r="AZ3532" s="61"/>
      <c r="BA3532" s="61"/>
    </row>
    <row r="3533" spans="39:53" x14ac:dyDescent="0.2">
      <c r="AM3533" s="61"/>
      <c r="AN3533" s="61"/>
      <c r="AO3533" s="171"/>
      <c r="AP3533" s="61"/>
      <c r="AQ3533" s="61"/>
      <c r="AR3533" s="61"/>
      <c r="AS3533" s="61"/>
      <c r="AT3533" s="61"/>
      <c r="AU3533" s="61"/>
      <c r="AV3533" s="61"/>
      <c r="AW3533" s="61"/>
      <c r="AX3533" s="61"/>
      <c r="AY3533" s="61"/>
      <c r="AZ3533" s="61"/>
      <c r="BA3533" s="61"/>
    </row>
    <row r="3534" spans="39:53" x14ac:dyDescent="0.2">
      <c r="AM3534" s="61"/>
      <c r="AN3534" s="61"/>
      <c r="AO3534" s="171"/>
      <c r="AP3534" s="61"/>
      <c r="AQ3534" s="61"/>
      <c r="AR3534" s="61"/>
      <c r="AS3534" s="61"/>
      <c r="AT3534" s="61"/>
      <c r="AU3534" s="61"/>
      <c r="AV3534" s="61"/>
      <c r="AW3534" s="61"/>
      <c r="AX3534" s="61"/>
      <c r="AY3534" s="61"/>
      <c r="AZ3534" s="61"/>
      <c r="BA3534" s="61"/>
    </row>
    <row r="3535" spans="39:53" x14ac:dyDescent="0.2">
      <c r="AM3535" s="61"/>
      <c r="AN3535" s="61"/>
      <c r="AO3535" s="171"/>
      <c r="AP3535" s="61"/>
      <c r="AQ3535" s="61"/>
      <c r="AR3535" s="61"/>
      <c r="AS3535" s="61"/>
      <c r="AT3535" s="61"/>
      <c r="AU3535" s="61"/>
      <c r="AV3535" s="61"/>
      <c r="AW3535" s="61"/>
      <c r="AX3535" s="61"/>
      <c r="AY3535" s="61"/>
      <c r="AZ3535" s="61"/>
      <c r="BA3535" s="61"/>
    </row>
    <row r="3536" spans="39:53" x14ac:dyDescent="0.2">
      <c r="AM3536" s="61"/>
      <c r="AN3536" s="61"/>
      <c r="AO3536" s="171"/>
      <c r="AP3536" s="61"/>
      <c r="AQ3536" s="61"/>
      <c r="AR3536" s="61"/>
      <c r="AS3536" s="61"/>
      <c r="AT3536" s="61"/>
      <c r="AU3536" s="61"/>
      <c r="AV3536" s="61"/>
      <c r="AW3536" s="61"/>
      <c r="AX3536" s="61"/>
      <c r="AY3536" s="61"/>
      <c r="AZ3536" s="61"/>
      <c r="BA3536" s="61"/>
    </row>
    <row r="3537" spans="39:53" x14ac:dyDescent="0.2">
      <c r="AM3537" s="61"/>
      <c r="AN3537" s="61"/>
      <c r="AO3537" s="171"/>
      <c r="AP3537" s="61"/>
      <c r="AQ3537" s="61"/>
      <c r="AR3537" s="61"/>
      <c r="AS3537" s="61"/>
      <c r="AT3537" s="61"/>
      <c r="AU3537" s="61"/>
      <c r="AV3537" s="61"/>
      <c r="AW3537" s="61"/>
      <c r="AX3537" s="61"/>
      <c r="AY3537" s="61"/>
      <c r="AZ3537" s="61"/>
      <c r="BA3537" s="61"/>
    </row>
    <row r="3538" spans="39:53" x14ac:dyDescent="0.2">
      <c r="AM3538" s="61"/>
      <c r="AN3538" s="61"/>
      <c r="AO3538" s="171"/>
      <c r="AP3538" s="61"/>
      <c r="AQ3538" s="61"/>
      <c r="AR3538" s="61"/>
      <c r="AS3538" s="61"/>
      <c r="AT3538" s="61"/>
      <c r="AU3538" s="61"/>
      <c r="AV3538" s="61"/>
      <c r="AW3538" s="61"/>
      <c r="AX3538" s="61"/>
      <c r="AY3538" s="61"/>
      <c r="AZ3538" s="61"/>
      <c r="BA3538" s="61"/>
    </row>
    <row r="3539" spans="39:53" x14ac:dyDescent="0.2">
      <c r="AM3539" s="61"/>
      <c r="AN3539" s="61"/>
      <c r="AO3539" s="171"/>
      <c r="AP3539" s="61"/>
      <c r="AQ3539" s="61"/>
      <c r="AR3539" s="61"/>
      <c r="AS3539" s="61"/>
      <c r="AT3539" s="61"/>
      <c r="AU3539" s="61"/>
      <c r="AV3539" s="61"/>
      <c r="AW3539" s="61"/>
      <c r="AX3539" s="61"/>
      <c r="AY3539" s="61"/>
      <c r="AZ3539" s="61"/>
      <c r="BA3539" s="61"/>
    </row>
    <row r="3540" spans="39:53" x14ac:dyDescent="0.2">
      <c r="AM3540" s="61"/>
      <c r="AN3540" s="61"/>
      <c r="AO3540" s="171"/>
      <c r="AP3540" s="61"/>
      <c r="AQ3540" s="61"/>
      <c r="AR3540" s="61"/>
      <c r="AS3540" s="61"/>
      <c r="AT3540" s="61"/>
      <c r="AU3540" s="61"/>
      <c r="AV3540" s="61"/>
      <c r="AW3540" s="61"/>
      <c r="AX3540" s="61"/>
      <c r="AY3540" s="61"/>
      <c r="AZ3540" s="61"/>
      <c r="BA3540" s="61"/>
    </row>
    <row r="3541" spans="39:53" x14ac:dyDescent="0.2">
      <c r="AM3541" s="61"/>
      <c r="AN3541" s="61"/>
      <c r="AO3541" s="171"/>
      <c r="AP3541" s="61"/>
      <c r="AQ3541" s="61"/>
      <c r="AR3541" s="61"/>
      <c r="AS3541" s="61"/>
      <c r="AT3541" s="61"/>
      <c r="AU3541" s="61"/>
      <c r="AV3541" s="61"/>
      <c r="AW3541" s="61"/>
      <c r="AX3541" s="61"/>
      <c r="AY3541" s="61"/>
      <c r="AZ3541" s="61"/>
      <c r="BA3541" s="61"/>
    </row>
    <row r="3542" spans="39:53" x14ac:dyDescent="0.2">
      <c r="AM3542" s="61"/>
      <c r="AN3542" s="61"/>
      <c r="AO3542" s="171"/>
      <c r="AP3542" s="61"/>
      <c r="AQ3542" s="61"/>
      <c r="AR3542" s="61"/>
      <c r="AS3542" s="61"/>
      <c r="AT3542" s="61"/>
      <c r="AU3542" s="61"/>
      <c r="AV3542" s="61"/>
      <c r="AW3542" s="61"/>
      <c r="AX3542" s="61"/>
      <c r="AY3542" s="61"/>
      <c r="AZ3542" s="61"/>
      <c r="BA3542" s="61"/>
    </row>
    <row r="3543" spans="39:53" x14ac:dyDescent="0.2">
      <c r="AM3543" s="61"/>
      <c r="AN3543" s="61"/>
      <c r="AO3543" s="171"/>
      <c r="AP3543" s="61"/>
      <c r="AQ3543" s="61"/>
      <c r="AR3543" s="61"/>
      <c r="AS3543" s="61"/>
      <c r="AT3543" s="61"/>
      <c r="AU3543" s="61"/>
      <c r="AV3543" s="61"/>
      <c r="AW3543" s="61"/>
      <c r="AX3543" s="61"/>
      <c r="AY3543" s="61"/>
      <c r="AZ3543" s="61"/>
      <c r="BA3543" s="61"/>
    </row>
    <row r="3544" spans="39:53" x14ac:dyDescent="0.2">
      <c r="AM3544" s="61"/>
      <c r="AN3544" s="61"/>
      <c r="AO3544" s="171"/>
      <c r="AP3544" s="61"/>
      <c r="AQ3544" s="61"/>
      <c r="AR3544" s="61"/>
      <c r="AS3544" s="61"/>
      <c r="AT3544" s="61"/>
      <c r="AU3544" s="61"/>
      <c r="AV3544" s="61"/>
      <c r="AW3544" s="61"/>
      <c r="AX3544" s="61"/>
      <c r="AY3544" s="61"/>
      <c r="AZ3544" s="61"/>
      <c r="BA3544" s="61"/>
    </row>
    <row r="3545" spans="39:53" x14ac:dyDescent="0.2">
      <c r="AM3545" s="61"/>
      <c r="AN3545" s="61"/>
      <c r="AO3545" s="171"/>
      <c r="AP3545" s="61"/>
      <c r="AQ3545" s="61"/>
      <c r="AR3545" s="61"/>
      <c r="AS3545" s="61"/>
      <c r="AT3545" s="61"/>
      <c r="AU3545" s="61"/>
      <c r="AV3545" s="61"/>
      <c r="AW3545" s="61"/>
      <c r="AX3545" s="61"/>
      <c r="AY3545" s="61"/>
      <c r="AZ3545" s="61"/>
      <c r="BA3545" s="61"/>
    </row>
    <row r="3546" spans="39:53" x14ac:dyDescent="0.2">
      <c r="AM3546" s="61"/>
      <c r="AN3546" s="61"/>
      <c r="AO3546" s="171"/>
      <c r="AP3546" s="61"/>
      <c r="AQ3546" s="61"/>
      <c r="AR3546" s="61"/>
      <c r="AS3546" s="61"/>
      <c r="AT3546" s="61"/>
      <c r="AU3546" s="61"/>
      <c r="AV3546" s="61"/>
      <c r="AW3546" s="61"/>
      <c r="AX3546" s="61"/>
      <c r="AY3546" s="61"/>
      <c r="AZ3546" s="61"/>
      <c r="BA3546" s="61"/>
    </row>
    <row r="3547" spans="39:53" x14ac:dyDescent="0.2">
      <c r="AM3547" s="61"/>
      <c r="AN3547" s="61"/>
      <c r="AO3547" s="171"/>
      <c r="AP3547" s="61"/>
      <c r="AQ3547" s="61"/>
      <c r="AR3547" s="61"/>
      <c r="AS3547" s="61"/>
      <c r="AT3547" s="61"/>
      <c r="AU3547" s="61"/>
      <c r="AV3547" s="61"/>
      <c r="AW3547" s="61"/>
      <c r="AX3547" s="61"/>
      <c r="AY3547" s="61"/>
      <c r="AZ3547" s="61"/>
      <c r="BA3547" s="61"/>
    </row>
    <row r="3548" spans="39:53" x14ac:dyDescent="0.2">
      <c r="AM3548" s="61"/>
      <c r="AN3548" s="61"/>
      <c r="AO3548" s="171"/>
      <c r="AP3548" s="61"/>
      <c r="AQ3548" s="61"/>
      <c r="AR3548" s="61"/>
      <c r="AS3548" s="61"/>
      <c r="AT3548" s="61"/>
      <c r="AU3548" s="61"/>
      <c r="AV3548" s="61"/>
      <c r="AW3548" s="61"/>
      <c r="AX3548" s="61"/>
      <c r="AY3548" s="61"/>
      <c r="AZ3548" s="61"/>
      <c r="BA3548" s="61"/>
    </row>
    <row r="3549" spans="39:53" x14ac:dyDescent="0.2">
      <c r="AM3549" s="61"/>
      <c r="AN3549" s="61"/>
      <c r="AO3549" s="171"/>
      <c r="AP3549" s="61"/>
      <c r="AQ3549" s="61"/>
      <c r="AR3549" s="61"/>
      <c r="AS3549" s="61"/>
      <c r="AT3549" s="61"/>
      <c r="AU3549" s="61"/>
      <c r="AV3549" s="61"/>
      <c r="AW3549" s="61"/>
      <c r="AX3549" s="61"/>
      <c r="AY3549" s="61"/>
      <c r="AZ3549" s="61"/>
      <c r="BA3549" s="61"/>
    </row>
    <row r="3550" spans="39:53" x14ac:dyDescent="0.2">
      <c r="AM3550" s="61"/>
      <c r="AN3550" s="61"/>
      <c r="AO3550" s="171"/>
      <c r="AP3550" s="61"/>
      <c r="AQ3550" s="61"/>
      <c r="AR3550" s="61"/>
      <c r="AS3550" s="61"/>
      <c r="AT3550" s="61"/>
      <c r="AU3550" s="61"/>
      <c r="AV3550" s="61"/>
      <c r="AW3550" s="61"/>
      <c r="AX3550" s="61"/>
      <c r="AY3550" s="61"/>
      <c r="AZ3550" s="61"/>
      <c r="BA3550" s="61"/>
    </row>
    <row r="3551" spans="39:53" x14ac:dyDescent="0.2">
      <c r="AM3551" s="61"/>
      <c r="AN3551" s="61"/>
      <c r="AO3551" s="171"/>
      <c r="AP3551" s="61"/>
      <c r="AQ3551" s="61"/>
      <c r="AR3551" s="61"/>
      <c r="AS3551" s="61"/>
      <c r="AT3551" s="61"/>
      <c r="AU3551" s="61"/>
      <c r="AV3551" s="61"/>
      <c r="AW3551" s="61"/>
      <c r="AX3551" s="61"/>
      <c r="AY3551" s="61"/>
      <c r="AZ3551" s="61"/>
      <c r="BA3551" s="61"/>
    </row>
    <row r="3552" spans="39:53" x14ac:dyDescent="0.2">
      <c r="AM3552" s="61"/>
      <c r="AN3552" s="61"/>
      <c r="AO3552" s="171"/>
      <c r="AP3552" s="61"/>
      <c r="AQ3552" s="61"/>
      <c r="AR3552" s="61"/>
      <c r="AS3552" s="61"/>
      <c r="AT3552" s="61"/>
      <c r="AU3552" s="61"/>
      <c r="AV3552" s="61"/>
      <c r="AW3552" s="61"/>
      <c r="AX3552" s="61"/>
      <c r="AY3552" s="61"/>
      <c r="AZ3552" s="61"/>
      <c r="BA3552" s="61"/>
    </row>
    <row r="3553" spans="39:53" x14ac:dyDescent="0.2">
      <c r="AM3553" s="61"/>
      <c r="AN3553" s="61"/>
      <c r="AO3553" s="171"/>
      <c r="AP3553" s="61"/>
      <c r="AQ3553" s="61"/>
      <c r="AR3553" s="61"/>
      <c r="AS3553" s="61"/>
      <c r="AT3553" s="61"/>
      <c r="AU3553" s="61"/>
      <c r="AV3553" s="61"/>
      <c r="AW3553" s="61"/>
      <c r="AX3553" s="61"/>
      <c r="AY3553" s="61"/>
      <c r="AZ3553" s="61"/>
      <c r="BA3553" s="61"/>
    </row>
    <row r="3554" spans="39:53" x14ac:dyDescent="0.2">
      <c r="AM3554" s="61"/>
      <c r="AN3554" s="61"/>
      <c r="AO3554" s="171"/>
      <c r="AP3554" s="61"/>
      <c r="AQ3554" s="61"/>
      <c r="AR3554" s="61"/>
      <c r="AS3554" s="61"/>
      <c r="AT3554" s="61"/>
      <c r="AU3554" s="61"/>
      <c r="AV3554" s="61"/>
      <c r="AW3554" s="61"/>
      <c r="AX3554" s="61"/>
      <c r="AY3554" s="61"/>
      <c r="AZ3554" s="61"/>
      <c r="BA3554" s="61"/>
    </row>
    <row r="3555" spans="39:53" x14ac:dyDescent="0.2">
      <c r="AM3555" s="61"/>
      <c r="AN3555" s="61"/>
      <c r="AO3555" s="171"/>
      <c r="AP3555" s="61"/>
      <c r="AQ3555" s="61"/>
      <c r="AR3555" s="61"/>
      <c r="AS3555" s="61"/>
      <c r="AT3555" s="61"/>
      <c r="AU3555" s="61"/>
      <c r="AV3555" s="61"/>
      <c r="AW3555" s="61"/>
      <c r="AX3555" s="61"/>
      <c r="AY3555" s="61"/>
      <c r="AZ3555" s="61"/>
      <c r="BA3555" s="61"/>
    </row>
    <row r="3556" spans="39:53" x14ac:dyDescent="0.2">
      <c r="AM3556" s="61"/>
      <c r="AN3556" s="61"/>
      <c r="AO3556" s="171"/>
      <c r="AP3556" s="61"/>
      <c r="AQ3556" s="61"/>
      <c r="AR3556" s="61"/>
      <c r="AS3556" s="61"/>
      <c r="AT3556" s="61"/>
      <c r="AU3556" s="61"/>
      <c r="AV3556" s="61"/>
      <c r="AW3556" s="61"/>
      <c r="AX3556" s="61"/>
      <c r="AY3556" s="61"/>
      <c r="AZ3556" s="61"/>
      <c r="BA3556" s="61"/>
    </row>
    <row r="3557" spans="39:53" x14ac:dyDescent="0.2">
      <c r="AM3557" s="61"/>
      <c r="AN3557" s="61"/>
      <c r="AO3557" s="171"/>
      <c r="AP3557" s="61"/>
      <c r="AQ3557" s="61"/>
      <c r="AR3557" s="61"/>
      <c r="AS3557" s="61"/>
      <c r="AT3557" s="61"/>
      <c r="AU3557" s="61"/>
      <c r="AV3557" s="61"/>
      <c r="AW3557" s="61"/>
      <c r="AX3557" s="61"/>
      <c r="AY3557" s="61"/>
      <c r="AZ3557" s="61"/>
      <c r="BA3557" s="61"/>
    </row>
    <row r="3558" spans="39:53" x14ac:dyDescent="0.2">
      <c r="AM3558" s="61"/>
      <c r="AN3558" s="61"/>
      <c r="AO3558" s="171"/>
      <c r="AP3558" s="61"/>
      <c r="AQ3558" s="61"/>
      <c r="AR3558" s="61"/>
      <c r="AS3558" s="61"/>
      <c r="AT3558" s="61"/>
      <c r="AU3558" s="61"/>
      <c r="AV3558" s="61"/>
      <c r="AW3558" s="61"/>
      <c r="AX3558" s="61"/>
      <c r="AY3558" s="61"/>
      <c r="AZ3558" s="61"/>
      <c r="BA3558" s="61"/>
    </row>
    <row r="3559" spans="39:53" x14ac:dyDescent="0.2">
      <c r="AM3559" s="61"/>
      <c r="AN3559" s="61"/>
      <c r="AO3559" s="171"/>
      <c r="AP3559" s="61"/>
      <c r="AQ3559" s="61"/>
      <c r="AR3559" s="61"/>
      <c r="AS3559" s="61"/>
      <c r="AT3559" s="61"/>
      <c r="AU3559" s="61"/>
      <c r="AV3559" s="61"/>
      <c r="AW3559" s="61"/>
      <c r="AX3559" s="61"/>
      <c r="AY3559" s="61"/>
      <c r="AZ3559" s="61"/>
      <c r="BA3559" s="61"/>
    </row>
    <row r="3560" spans="39:53" x14ac:dyDescent="0.2">
      <c r="AM3560" s="61"/>
      <c r="AN3560" s="61"/>
      <c r="AO3560" s="171"/>
      <c r="AP3560" s="61"/>
      <c r="AQ3560" s="61"/>
      <c r="AR3560" s="61"/>
      <c r="AS3560" s="61"/>
      <c r="AT3560" s="61"/>
      <c r="AU3560" s="61"/>
      <c r="AV3560" s="61"/>
      <c r="AW3560" s="61"/>
      <c r="AX3560" s="61"/>
      <c r="AY3560" s="61"/>
      <c r="AZ3560" s="61"/>
      <c r="BA3560" s="61"/>
    </row>
    <row r="3561" spans="39:53" x14ac:dyDescent="0.2">
      <c r="AM3561" s="61"/>
      <c r="AN3561" s="61"/>
      <c r="AO3561" s="171"/>
      <c r="AP3561" s="61"/>
      <c r="AQ3561" s="61"/>
      <c r="AR3561" s="61"/>
      <c r="AS3561" s="61"/>
      <c r="AT3561" s="61"/>
      <c r="AU3561" s="61"/>
      <c r="AV3561" s="61"/>
      <c r="AW3561" s="61"/>
      <c r="AX3561" s="61"/>
      <c r="AY3561" s="61"/>
      <c r="AZ3561" s="61"/>
      <c r="BA3561" s="61"/>
    </row>
    <row r="3562" spans="39:53" x14ac:dyDescent="0.2">
      <c r="AM3562" s="61"/>
      <c r="AN3562" s="61"/>
      <c r="AO3562" s="171"/>
      <c r="AP3562" s="61"/>
      <c r="AQ3562" s="61"/>
      <c r="AR3562" s="61"/>
      <c r="AS3562" s="61"/>
      <c r="AT3562" s="61"/>
      <c r="AU3562" s="61"/>
      <c r="AV3562" s="61"/>
      <c r="AW3562" s="61"/>
      <c r="AX3562" s="61"/>
      <c r="AY3562" s="61"/>
      <c r="AZ3562" s="61"/>
      <c r="BA3562" s="61"/>
    </row>
    <row r="3563" spans="39:53" x14ac:dyDescent="0.2">
      <c r="AM3563" s="61"/>
      <c r="AN3563" s="61"/>
      <c r="AO3563" s="171"/>
      <c r="AP3563" s="61"/>
      <c r="AQ3563" s="61"/>
      <c r="AR3563" s="61"/>
      <c r="AS3563" s="61"/>
      <c r="AT3563" s="61"/>
      <c r="AU3563" s="61"/>
      <c r="AV3563" s="61"/>
      <c r="AW3563" s="61"/>
      <c r="AX3563" s="61"/>
      <c r="AY3563" s="61"/>
      <c r="AZ3563" s="61"/>
      <c r="BA3563" s="61"/>
    </row>
    <row r="3564" spans="39:53" x14ac:dyDescent="0.2">
      <c r="AM3564" s="61"/>
      <c r="AN3564" s="61"/>
      <c r="AO3564" s="171"/>
      <c r="AP3564" s="61"/>
      <c r="AQ3564" s="61"/>
      <c r="AR3564" s="61"/>
      <c r="AS3564" s="61"/>
      <c r="AT3564" s="61"/>
      <c r="AU3564" s="61"/>
      <c r="AV3564" s="61"/>
      <c r="AW3564" s="61"/>
      <c r="AX3564" s="61"/>
      <c r="AY3564" s="61"/>
      <c r="AZ3564" s="61"/>
      <c r="BA3564" s="61"/>
    </row>
    <row r="3565" spans="39:53" x14ac:dyDescent="0.2">
      <c r="AM3565" s="61"/>
      <c r="AN3565" s="61"/>
      <c r="AO3565" s="171"/>
      <c r="AP3565" s="61"/>
      <c r="AQ3565" s="61"/>
      <c r="AR3565" s="61"/>
      <c r="AS3565" s="61"/>
      <c r="AT3565" s="61"/>
      <c r="AU3565" s="61"/>
      <c r="AV3565" s="61"/>
      <c r="AW3565" s="61"/>
      <c r="AX3565" s="61"/>
      <c r="AY3565" s="61"/>
      <c r="AZ3565" s="61"/>
      <c r="BA3565" s="61"/>
    </row>
    <row r="3566" spans="39:53" x14ac:dyDescent="0.2">
      <c r="AM3566" s="61"/>
      <c r="AN3566" s="61"/>
      <c r="AO3566" s="171"/>
      <c r="AP3566" s="61"/>
      <c r="AQ3566" s="61"/>
      <c r="AR3566" s="61"/>
      <c r="AS3566" s="61"/>
      <c r="AT3566" s="61"/>
      <c r="AU3566" s="61"/>
      <c r="AV3566" s="61"/>
      <c r="AW3566" s="61"/>
      <c r="AX3566" s="61"/>
      <c r="AY3566" s="61"/>
      <c r="AZ3566" s="61"/>
      <c r="BA3566" s="61"/>
    </row>
    <row r="3567" spans="39:53" x14ac:dyDescent="0.2">
      <c r="AM3567" s="61"/>
      <c r="AN3567" s="61"/>
      <c r="AO3567" s="171"/>
      <c r="AP3567" s="61"/>
      <c r="AQ3567" s="61"/>
      <c r="AR3567" s="61"/>
      <c r="AS3567" s="61"/>
      <c r="AT3567" s="61"/>
      <c r="AU3567" s="61"/>
      <c r="AV3567" s="61"/>
      <c r="AW3567" s="61"/>
      <c r="AX3567" s="61"/>
      <c r="AY3567" s="61"/>
      <c r="AZ3567" s="61"/>
      <c r="BA3567" s="61"/>
    </row>
    <row r="3568" spans="39:53" x14ac:dyDescent="0.2">
      <c r="AM3568" s="61"/>
      <c r="AN3568" s="61"/>
      <c r="AO3568" s="171"/>
      <c r="AP3568" s="61"/>
      <c r="AQ3568" s="61"/>
      <c r="AR3568" s="61"/>
      <c r="AS3568" s="61"/>
      <c r="AT3568" s="61"/>
      <c r="AU3568" s="61"/>
      <c r="AV3568" s="61"/>
      <c r="AW3568" s="61"/>
      <c r="AX3568" s="61"/>
      <c r="AY3568" s="61"/>
      <c r="AZ3568" s="61"/>
      <c r="BA3568" s="61"/>
    </row>
    <row r="3569" spans="39:53" x14ac:dyDescent="0.2">
      <c r="AM3569" s="61"/>
      <c r="AN3569" s="61"/>
      <c r="AO3569" s="171"/>
      <c r="AP3569" s="61"/>
      <c r="AQ3569" s="61"/>
      <c r="AR3569" s="61"/>
      <c r="AS3569" s="61"/>
      <c r="AT3569" s="61"/>
      <c r="AU3569" s="61"/>
      <c r="AV3569" s="61"/>
      <c r="AW3569" s="61"/>
      <c r="AX3569" s="61"/>
      <c r="AY3569" s="61"/>
      <c r="AZ3569" s="61"/>
      <c r="BA3569" s="61"/>
    </row>
    <row r="3570" spans="39:53" x14ac:dyDescent="0.2">
      <c r="AM3570" s="61"/>
      <c r="AN3570" s="61"/>
      <c r="AO3570" s="171"/>
      <c r="AP3570" s="61"/>
      <c r="AQ3570" s="61"/>
      <c r="AR3570" s="61"/>
      <c r="AS3570" s="61"/>
      <c r="AT3570" s="61"/>
      <c r="AU3570" s="61"/>
      <c r="AV3570" s="61"/>
      <c r="AW3570" s="61"/>
      <c r="AX3570" s="61"/>
      <c r="AY3570" s="61"/>
      <c r="AZ3570" s="61"/>
      <c r="BA3570" s="61"/>
    </row>
    <row r="3571" spans="39:53" x14ac:dyDescent="0.2">
      <c r="AM3571" s="61"/>
      <c r="AN3571" s="61"/>
      <c r="AO3571" s="171"/>
      <c r="AP3571" s="61"/>
      <c r="AQ3571" s="61"/>
      <c r="AR3571" s="61"/>
      <c r="AS3571" s="61"/>
      <c r="AT3571" s="61"/>
      <c r="AU3571" s="61"/>
      <c r="AV3571" s="61"/>
      <c r="AW3571" s="61"/>
      <c r="AX3571" s="61"/>
      <c r="AY3571" s="61"/>
      <c r="AZ3571" s="61"/>
      <c r="BA3571" s="61"/>
    </row>
    <row r="3572" spans="39:53" x14ac:dyDescent="0.2">
      <c r="AM3572" s="61"/>
      <c r="AN3572" s="61"/>
      <c r="AO3572" s="171"/>
      <c r="AP3572" s="61"/>
      <c r="AQ3572" s="61"/>
      <c r="AR3572" s="61"/>
      <c r="AS3572" s="61"/>
      <c r="AT3572" s="61"/>
      <c r="AU3572" s="61"/>
      <c r="AV3572" s="61"/>
      <c r="AW3572" s="61"/>
      <c r="AX3572" s="61"/>
      <c r="AY3572" s="61"/>
      <c r="AZ3572" s="61"/>
      <c r="BA3572" s="61"/>
    </row>
    <row r="3573" spans="39:53" x14ac:dyDescent="0.2">
      <c r="AM3573" s="61"/>
      <c r="AN3573" s="61"/>
      <c r="AO3573" s="171"/>
      <c r="AP3573" s="61"/>
      <c r="AQ3573" s="61"/>
      <c r="AR3573" s="61"/>
      <c r="AS3573" s="61"/>
      <c r="AT3573" s="61"/>
      <c r="AU3573" s="61"/>
      <c r="AV3573" s="61"/>
      <c r="AW3573" s="61"/>
      <c r="AX3573" s="61"/>
      <c r="AY3573" s="61"/>
      <c r="AZ3573" s="61"/>
      <c r="BA3573" s="61"/>
    </row>
    <row r="3574" spans="39:53" x14ac:dyDescent="0.2">
      <c r="AM3574" s="61"/>
      <c r="AN3574" s="61"/>
      <c r="AO3574" s="171"/>
      <c r="AP3574" s="61"/>
      <c r="AQ3574" s="61"/>
      <c r="AR3574" s="61"/>
      <c r="AS3574" s="61"/>
      <c r="AT3574" s="61"/>
      <c r="AU3574" s="61"/>
      <c r="AV3574" s="61"/>
      <c r="AW3574" s="61"/>
      <c r="AX3574" s="61"/>
      <c r="AY3574" s="61"/>
      <c r="AZ3574" s="61"/>
      <c r="BA3574" s="61"/>
    </row>
    <row r="3575" spans="39:53" x14ac:dyDescent="0.2">
      <c r="AM3575" s="61"/>
      <c r="AN3575" s="61"/>
      <c r="AO3575" s="171"/>
      <c r="AP3575" s="61"/>
      <c r="AQ3575" s="61"/>
      <c r="AR3575" s="61"/>
      <c r="AS3575" s="61"/>
      <c r="AT3575" s="61"/>
      <c r="AU3575" s="61"/>
      <c r="AV3575" s="61"/>
      <c r="AW3575" s="61"/>
      <c r="AX3575" s="61"/>
      <c r="AY3575" s="61"/>
      <c r="AZ3575" s="61"/>
      <c r="BA3575" s="61"/>
    </row>
    <row r="3576" spans="39:53" x14ac:dyDescent="0.2">
      <c r="AM3576" s="61"/>
      <c r="AN3576" s="61"/>
      <c r="AO3576" s="171"/>
      <c r="AP3576" s="61"/>
      <c r="AQ3576" s="61"/>
      <c r="AR3576" s="61"/>
      <c r="AS3576" s="61"/>
      <c r="AT3576" s="61"/>
      <c r="AU3576" s="61"/>
      <c r="AV3576" s="61"/>
      <c r="AW3576" s="61"/>
      <c r="AX3576" s="61"/>
      <c r="AY3576" s="61"/>
      <c r="AZ3576" s="61"/>
      <c r="BA3576" s="61"/>
    </row>
    <row r="3577" spans="39:53" x14ac:dyDescent="0.2">
      <c r="AM3577" s="61"/>
      <c r="AN3577" s="61"/>
      <c r="AO3577" s="171"/>
      <c r="AP3577" s="61"/>
      <c r="AQ3577" s="61"/>
      <c r="AR3577" s="61"/>
      <c r="AS3577" s="61"/>
      <c r="AT3577" s="61"/>
      <c r="AU3577" s="61"/>
      <c r="AV3577" s="61"/>
      <c r="AW3577" s="61"/>
      <c r="AX3577" s="61"/>
      <c r="AY3577" s="61"/>
      <c r="AZ3577" s="61"/>
      <c r="BA3577" s="61"/>
    </row>
    <row r="3578" spans="39:53" x14ac:dyDescent="0.2">
      <c r="AM3578" s="61"/>
      <c r="AN3578" s="61"/>
      <c r="AO3578" s="171"/>
      <c r="AP3578" s="61"/>
      <c r="AQ3578" s="61"/>
      <c r="AR3578" s="61"/>
      <c r="AS3578" s="61"/>
      <c r="AT3578" s="61"/>
      <c r="AU3578" s="61"/>
      <c r="AV3578" s="61"/>
      <c r="AW3578" s="61"/>
      <c r="AX3578" s="61"/>
      <c r="AY3578" s="61"/>
      <c r="AZ3578" s="61"/>
      <c r="BA3578" s="61"/>
    </row>
    <row r="3579" spans="39:53" x14ac:dyDescent="0.2">
      <c r="AM3579" s="61"/>
      <c r="AN3579" s="61"/>
      <c r="AO3579" s="171"/>
      <c r="AP3579" s="61"/>
      <c r="AQ3579" s="61"/>
      <c r="AR3579" s="61"/>
      <c r="AS3579" s="61"/>
      <c r="AT3579" s="61"/>
      <c r="AU3579" s="61"/>
      <c r="AV3579" s="61"/>
      <c r="AW3579" s="61"/>
      <c r="AX3579" s="61"/>
      <c r="AY3579" s="61"/>
      <c r="AZ3579" s="61"/>
      <c r="BA3579" s="61"/>
    </row>
    <row r="3580" spans="39:53" x14ac:dyDescent="0.2">
      <c r="AM3580" s="61"/>
      <c r="AN3580" s="61"/>
      <c r="AO3580" s="171"/>
      <c r="AP3580" s="61"/>
      <c r="AQ3580" s="61"/>
      <c r="AR3580" s="61"/>
      <c r="AS3580" s="61"/>
      <c r="AT3580" s="61"/>
      <c r="AU3580" s="61"/>
      <c r="AV3580" s="61"/>
      <c r="AW3580" s="61"/>
      <c r="AX3580" s="61"/>
      <c r="AY3580" s="61"/>
      <c r="AZ3580" s="61"/>
      <c r="BA3580" s="61"/>
    </row>
    <row r="3581" spans="39:53" x14ac:dyDescent="0.2">
      <c r="AM3581" s="61"/>
      <c r="AN3581" s="61"/>
      <c r="AO3581" s="171"/>
      <c r="AP3581" s="61"/>
      <c r="AQ3581" s="61"/>
      <c r="AR3581" s="61"/>
      <c r="AS3581" s="61"/>
      <c r="AT3581" s="61"/>
      <c r="AU3581" s="61"/>
      <c r="AV3581" s="61"/>
      <c r="AW3581" s="61"/>
      <c r="AX3581" s="61"/>
      <c r="AY3581" s="61"/>
      <c r="AZ3581" s="61"/>
      <c r="BA3581" s="61"/>
    </row>
    <row r="3582" spans="39:53" x14ac:dyDescent="0.2">
      <c r="AM3582" s="61"/>
      <c r="AN3582" s="61"/>
      <c r="AO3582" s="171"/>
      <c r="AP3582" s="61"/>
      <c r="AQ3582" s="61"/>
      <c r="AR3582" s="61"/>
      <c r="AS3582" s="61"/>
      <c r="AT3582" s="61"/>
      <c r="AU3582" s="61"/>
      <c r="AV3582" s="61"/>
      <c r="AW3582" s="61"/>
      <c r="AX3582" s="61"/>
      <c r="AY3582" s="61"/>
      <c r="AZ3582" s="61"/>
      <c r="BA3582" s="61"/>
    </row>
    <row r="3583" spans="39:53" x14ac:dyDescent="0.2">
      <c r="AM3583" s="61"/>
      <c r="AN3583" s="61"/>
      <c r="AO3583" s="171"/>
      <c r="AP3583" s="61"/>
      <c r="AQ3583" s="61"/>
      <c r="AR3583" s="61"/>
      <c r="AS3583" s="61"/>
      <c r="AT3583" s="61"/>
      <c r="AU3583" s="61"/>
      <c r="AV3583" s="61"/>
      <c r="AW3583" s="61"/>
      <c r="AX3583" s="61"/>
      <c r="AY3583" s="61"/>
      <c r="AZ3583" s="61"/>
      <c r="BA3583" s="61"/>
    </row>
    <row r="3584" spans="39:53" x14ac:dyDescent="0.2">
      <c r="AM3584" s="61"/>
      <c r="AN3584" s="61"/>
      <c r="AO3584" s="171"/>
      <c r="AP3584" s="61"/>
      <c r="AQ3584" s="61"/>
      <c r="AR3584" s="61"/>
      <c r="AS3584" s="61"/>
      <c r="AT3584" s="61"/>
      <c r="AU3584" s="61"/>
      <c r="AV3584" s="61"/>
      <c r="AW3584" s="61"/>
      <c r="AX3584" s="61"/>
      <c r="AY3584" s="61"/>
      <c r="AZ3584" s="61"/>
      <c r="BA3584" s="61"/>
    </row>
    <row r="3585" spans="39:53" x14ac:dyDescent="0.2">
      <c r="AM3585" s="61"/>
      <c r="AN3585" s="61"/>
      <c r="AO3585" s="171"/>
      <c r="AP3585" s="61"/>
      <c r="AQ3585" s="61"/>
      <c r="AR3585" s="61"/>
      <c r="AS3585" s="61"/>
      <c r="AT3585" s="61"/>
      <c r="AU3585" s="61"/>
      <c r="AV3585" s="61"/>
      <c r="AW3585" s="61"/>
      <c r="AX3585" s="61"/>
      <c r="AY3585" s="61"/>
      <c r="AZ3585" s="61"/>
      <c r="BA3585" s="61"/>
    </row>
    <row r="3586" spans="39:53" x14ac:dyDescent="0.2">
      <c r="AM3586" s="61"/>
      <c r="AN3586" s="61"/>
      <c r="AO3586" s="171"/>
      <c r="AP3586" s="61"/>
      <c r="AQ3586" s="61"/>
      <c r="AR3586" s="61"/>
      <c r="AS3586" s="61"/>
      <c r="AT3586" s="61"/>
      <c r="AU3586" s="61"/>
      <c r="AV3586" s="61"/>
      <c r="AW3586" s="61"/>
      <c r="AX3586" s="61"/>
      <c r="AY3586" s="61"/>
      <c r="AZ3586" s="61"/>
      <c r="BA3586" s="61"/>
    </row>
    <row r="3587" spans="39:53" x14ac:dyDescent="0.2">
      <c r="AM3587" s="61"/>
      <c r="AN3587" s="61"/>
      <c r="AO3587" s="171"/>
      <c r="AP3587" s="61"/>
      <c r="AQ3587" s="61"/>
      <c r="AR3587" s="61"/>
      <c r="AS3587" s="61"/>
      <c r="AT3587" s="61"/>
      <c r="AU3587" s="61"/>
      <c r="AV3587" s="61"/>
      <c r="AW3587" s="61"/>
      <c r="AX3587" s="61"/>
      <c r="AY3587" s="61"/>
      <c r="AZ3587" s="61"/>
      <c r="BA3587" s="61"/>
    </row>
    <row r="3588" spans="39:53" x14ac:dyDescent="0.2">
      <c r="AM3588" s="61"/>
      <c r="AN3588" s="61"/>
      <c r="AO3588" s="171"/>
      <c r="AP3588" s="61"/>
      <c r="AQ3588" s="61"/>
      <c r="AR3588" s="61"/>
      <c r="AS3588" s="61"/>
      <c r="AT3588" s="61"/>
      <c r="AU3588" s="61"/>
      <c r="AV3588" s="61"/>
      <c r="AW3588" s="61"/>
      <c r="AX3588" s="61"/>
      <c r="AY3588" s="61"/>
      <c r="AZ3588" s="61"/>
      <c r="BA3588" s="61"/>
    </row>
    <row r="3589" spans="39:53" x14ac:dyDescent="0.2">
      <c r="AM3589" s="61"/>
      <c r="AN3589" s="61"/>
      <c r="AO3589" s="171"/>
      <c r="AP3589" s="61"/>
      <c r="AQ3589" s="61"/>
      <c r="AR3589" s="61"/>
      <c r="AS3589" s="61"/>
      <c r="AT3589" s="61"/>
      <c r="AU3589" s="61"/>
      <c r="AV3589" s="61"/>
      <c r="AW3589" s="61"/>
      <c r="AX3589" s="61"/>
      <c r="AY3589" s="61"/>
      <c r="AZ3589" s="61"/>
      <c r="BA3589" s="61"/>
    </row>
    <row r="3590" spans="39:53" x14ac:dyDescent="0.2">
      <c r="AM3590" s="61"/>
      <c r="AN3590" s="61"/>
      <c r="AO3590" s="171"/>
      <c r="AP3590" s="61"/>
      <c r="AQ3590" s="61"/>
      <c r="AR3590" s="61"/>
      <c r="AS3590" s="61"/>
      <c r="AT3590" s="61"/>
      <c r="AU3590" s="61"/>
      <c r="AV3590" s="61"/>
      <c r="AW3590" s="61"/>
      <c r="AX3590" s="61"/>
      <c r="AY3590" s="61"/>
      <c r="AZ3590" s="61"/>
      <c r="BA3590" s="61"/>
    </row>
    <row r="3591" spans="39:53" x14ac:dyDescent="0.2">
      <c r="AM3591" s="61"/>
      <c r="AN3591" s="61"/>
      <c r="AO3591" s="171"/>
      <c r="AP3591" s="61"/>
      <c r="AQ3591" s="61"/>
      <c r="AR3591" s="61"/>
      <c r="AS3591" s="61"/>
      <c r="AT3591" s="61"/>
      <c r="AU3591" s="61"/>
      <c r="AV3591" s="61"/>
      <c r="AW3591" s="61"/>
      <c r="AX3591" s="61"/>
      <c r="AY3591" s="61"/>
      <c r="AZ3591" s="61"/>
      <c r="BA3591" s="61"/>
    </row>
    <row r="3592" spans="39:53" x14ac:dyDescent="0.2">
      <c r="AM3592" s="61"/>
      <c r="AN3592" s="61"/>
      <c r="AO3592" s="171"/>
      <c r="AP3592" s="61"/>
      <c r="AQ3592" s="61"/>
      <c r="AR3592" s="61"/>
      <c r="AS3592" s="61"/>
      <c r="AT3592" s="61"/>
      <c r="AU3592" s="61"/>
      <c r="AV3592" s="61"/>
      <c r="AW3592" s="61"/>
      <c r="AX3592" s="61"/>
      <c r="AY3592" s="61"/>
      <c r="AZ3592" s="61"/>
      <c r="BA3592" s="61"/>
    </row>
    <row r="3593" spans="39:53" x14ac:dyDescent="0.2">
      <c r="AM3593" s="61"/>
      <c r="AN3593" s="61"/>
      <c r="AO3593" s="171"/>
      <c r="AP3593" s="61"/>
      <c r="AQ3593" s="61"/>
      <c r="AR3593" s="61"/>
      <c r="AS3593" s="61"/>
      <c r="AT3593" s="61"/>
      <c r="AU3593" s="61"/>
      <c r="AV3593" s="61"/>
      <c r="AW3593" s="61"/>
      <c r="AX3593" s="61"/>
      <c r="AY3593" s="61"/>
      <c r="AZ3593" s="61"/>
      <c r="BA3593" s="61"/>
    </row>
    <row r="3594" spans="39:53" x14ac:dyDescent="0.2">
      <c r="AM3594" s="61"/>
      <c r="AN3594" s="61"/>
      <c r="AO3594" s="171"/>
      <c r="AP3594" s="61"/>
      <c r="AQ3594" s="61"/>
      <c r="AR3594" s="61"/>
      <c r="AS3594" s="61"/>
      <c r="AT3594" s="61"/>
      <c r="AU3594" s="61"/>
      <c r="AV3594" s="61"/>
      <c r="AW3594" s="61"/>
      <c r="AX3594" s="61"/>
      <c r="AY3594" s="61"/>
      <c r="AZ3594" s="61"/>
      <c r="BA3594" s="61"/>
    </row>
    <row r="3595" spans="39:53" x14ac:dyDescent="0.2">
      <c r="AM3595" s="61"/>
      <c r="AN3595" s="61"/>
      <c r="AO3595" s="171"/>
      <c r="AP3595" s="61"/>
      <c r="AQ3595" s="61"/>
      <c r="AR3595" s="61"/>
      <c r="AS3595" s="61"/>
      <c r="AT3595" s="61"/>
      <c r="AU3595" s="61"/>
      <c r="AV3595" s="61"/>
      <c r="AW3595" s="61"/>
      <c r="AX3595" s="61"/>
      <c r="AY3595" s="61"/>
      <c r="AZ3595" s="61"/>
      <c r="BA3595" s="61"/>
    </row>
    <row r="3596" spans="39:53" x14ac:dyDescent="0.2">
      <c r="AM3596" s="61"/>
      <c r="AN3596" s="61"/>
      <c r="AO3596" s="171"/>
      <c r="AP3596" s="61"/>
      <c r="AQ3596" s="61"/>
      <c r="AR3596" s="61"/>
      <c r="AS3596" s="61"/>
      <c r="AT3596" s="61"/>
      <c r="AU3596" s="61"/>
      <c r="AV3596" s="61"/>
      <c r="AW3596" s="61"/>
      <c r="AX3596" s="61"/>
      <c r="AY3596" s="61"/>
      <c r="AZ3596" s="61"/>
      <c r="BA3596" s="61"/>
    </row>
    <row r="3597" spans="39:53" x14ac:dyDescent="0.2">
      <c r="AM3597" s="61"/>
      <c r="AN3597" s="61"/>
      <c r="AO3597" s="171"/>
      <c r="AP3597" s="61"/>
      <c r="AQ3597" s="61"/>
      <c r="AR3597" s="61"/>
      <c r="AS3597" s="61"/>
      <c r="AT3597" s="61"/>
      <c r="AU3597" s="61"/>
      <c r="AV3597" s="61"/>
      <c r="AW3597" s="61"/>
      <c r="AX3597" s="61"/>
      <c r="AY3597" s="61"/>
      <c r="AZ3597" s="61"/>
      <c r="BA3597" s="61"/>
    </row>
    <row r="3598" spans="39:53" x14ac:dyDescent="0.2">
      <c r="AM3598" s="61"/>
      <c r="AN3598" s="61"/>
      <c r="AO3598" s="171"/>
      <c r="AP3598" s="61"/>
      <c r="AQ3598" s="61"/>
      <c r="AR3598" s="61"/>
      <c r="AS3598" s="61"/>
      <c r="AT3598" s="61"/>
      <c r="AU3598" s="61"/>
      <c r="AV3598" s="61"/>
      <c r="AW3598" s="61"/>
      <c r="AX3598" s="61"/>
      <c r="AY3598" s="61"/>
      <c r="AZ3598" s="61"/>
      <c r="BA3598" s="61"/>
    </row>
    <row r="3599" spans="39:53" x14ac:dyDescent="0.2">
      <c r="AM3599" s="61"/>
      <c r="AN3599" s="61"/>
      <c r="AO3599" s="171"/>
      <c r="AP3599" s="61"/>
      <c r="AQ3599" s="61"/>
      <c r="AR3599" s="61"/>
      <c r="AS3599" s="61"/>
      <c r="AT3599" s="61"/>
      <c r="AU3599" s="61"/>
      <c r="AV3599" s="61"/>
      <c r="AW3599" s="61"/>
      <c r="AX3599" s="61"/>
      <c r="AY3599" s="61"/>
      <c r="AZ3599" s="61"/>
      <c r="BA3599" s="61"/>
    </row>
    <row r="3600" spans="39:53" x14ac:dyDescent="0.2">
      <c r="AM3600" s="61"/>
      <c r="AN3600" s="61"/>
      <c r="AO3600" s="171"/>
      <c r="AP3600" s="61"/>
      <c r="AQ3600" s="61"/>
      <c r="AR3600" s="61"/>
      <c r="AS3600" s="61"/>
      <c r="AT3600" s="61"/>
      <c r="AU3600" s="61"/>
      <c r="AV3600" s="61"/>
      <c r="AW3600" s="61"/>
      <c r="AX3600" s="61"/>
      <c r="AY3600" s="61"/>
      <c r="AZ3600" s="61"/>
      <c r="BA3600" s="61"/>
    </row>
    <row r="3601" spans="39:53" x14ac:dyDescent="0.2">
      <c r="AM3601" s="61"/>
      <c r="AN3601" s="61"/>
      <c r="AO3601" s="171"/>
      <c r="AP3601" s="61"/>
      <c r="AQ3601" s="61"/>
      <c r="AR3601" s="61"/>
      <c r="AS3601" s="61"/>
      <c r="AT3601" s="61"/>
      <c r="AU3601" s="61"/>
      <c r="AV3601" s="61"/>
      <c r="AW3601" s="61"/>
      <c r="AX3601" s="61"/>
      <c r="AY3601" s="61"/>
      <c r="AZ3601" s="61"/>
      <c r="BA3601" s="61"/>
    </row>
    <row r="3602" spans="39:53" x14ac:dyDescent="0.2">
      <c r="AM3602" s="61"/>
      <c r="AN3602" s="61"/>
      <c r="AO3602" s="171"/>
      <c r="AP3602" s="61"/>
      <c r="AQ3602" s="61"/>
      <c r="AR3602" s="61"/>
      <c r="AS3602" s="61"/>
      <c r="AT3602" s="61"/>
      <c r="AU3602" s="61"/>
      <c r="AV3602" s="61"/>
      <c r="AW3602" s="61"/>
      <c r="AX3602" s="61"/>
      <c r="AY3602" s="61"/>
      <c r="AZ3602" s="61"/>
      <c r="BA3602" s="61"/>
    </row>
    <row r="3603" spans="39:53" x14ac:dyDescent="0.2">
      <c r="AM3603" s="61"/>
      <c r="AN3603" s="61"/>
      <c r="AO3603" s="171"/>
      <c r="AP3603" s="61"/>
      <c r="AQ3603" s="61"/>
      <c r="AR3603" s="61"/>
      <c r="AS3603" s="61"/>
      <c r="AT3603" s="61"/>
      <c r="AU3603" s="61"/>
      <c r="AV3603" s="61"/>
      <c r="AW3603" s="61"/>
      <c r="AX3603" s="61"/>
      <c r="AY3603" s="61"/>
      <c r="AZ3603" s="61"/>
      <c r="BA3603" s="61"/>
    </row>
    <row r="3604" spans="39:53" x14ac:dyDescent="0.2">
      <c r="AM3604" s="61"/>
      <c r="AN3604" s="61"/>
      <c r="AO3604" s="171"/>
      <c r="AP3604" s="61"/>
      <c r="AQ3604" s="61"/>
      <c r="AR3604" s="61"/>
      <c r="AS3604" s="61"/>
      <c r="AT3604" s="61"/>
      <c r="AU3604" s="61"/>
      <c r="AV3604" s="61"/>
      <c r="AW3604" s="61"/>
      <c r="AX3604" s="61"/>
      <c r="AY3604" s="61"/>
      <c r="AZ3604" s="61"/>
      <c r="BA3604" s="61"/>
    </row>
    <row r="3605" spans="39:53" x14ac:dyDescent="0.2">
      <c r="AM3605" s="61"/>
      <c r="AN3605" s="61"/>
      <c r="AO3605" s="171"/>
      <c r="AP3605" s="61"/>
      <c r="AQ3605" s="61"/>
      <c r="AR3605" s="61"/>
      <c r="AS3605" s="61"/>
      <c r="AT3605" s="61"/>
      <c r="AU3605" s="61"/>
      <c r="AV3605" s="61"/>
      <c r="AW3605" s="61"/>
      <c r="AX3605" s="61"/>
      <c r="AY3605" s="61"/>
      <c r="AZ3605" s="61"/>
      <c r="BA3605" s="61"/>
    </row>
    <row r="3606" spans="39:53" x14ac:dyDescent="0.2">
      <c r="AM3606" s="61"/>
      <c r="AN3606" s="61"/>
      <c r="AO3606" s="171"/>
      <c r="AP3606" s="61"/>
      <c r="AQ3606" s="61"/>
      <c r="AR3606" s="61"/>
      <c r="AS3606" s="61"/>
      <c r="AT3606" s="61"/>
      <c r="AU3606" s="61"/>
      <c r="AV3606" s="61"/>
      <c r="AW3606" s="61"/>
      <c r="AX3606" s="61"/>
      <c r="AY3606" s="61"/>
      <c r="AZ3606" s="61"/>
      <c r="BA3606" s="61"/>
    </row>
    <row r="3607" spans="39:53" x14ac:dyDescent="0.2">
      <c r="AM3607" s="61"/>
      <c r="AN3607" s="61"/>
      <c r="AO3607" s="171"/>
      <c r="AP3607" s="61"/>
      <c r="AQ3607" s="61"/>
      <c r="AR3607" s="61"/>
      <c r="AS3607" s="61"/>
      <c r="AT3607" s="61"/>
      <c r="AU3607" s="61"/>
      <c r="AV3607" s="61"/>
      <c r="AW3607" s="61"/>
      <c r="AX3607" s="61"/>
      <c r="AY3607" s="61"/>
      <c r="AZ3607" s="61"/>
      <c r="BA3607" s="61"/>
    </row>
    <row r="3608" spans="39:53" x14ac:dyDescent="0.2">
      <c r="AM3608" s="61"/>
      <c r="AN3608" s="61"/>
      <c r="AO3608" s="171"/>
      <c r="AP3608" s="61"/>
      <c r="AQ3608" s="61"/>
      <c r="AR3608" s="61"/>
      <c r="AS3608" s="61"/>
      <c r="AT3608" s="61"/>
      <c r="AU3608" s="61"/>
      <c r="AV3608" s="61"/>
      <c r="AW3608" s="61"/>
      <c r="AX3608" s="61"/>
      <c r="AY3608" s="61"/>
      <c r="AZ3608" s="61"/>
      <c r="BA3608" s="61"/>
    </row>
    <row r="3609" spans="39:53" x14ac:dyDescent="0.2">
      <c r="AM3609" s="61"/>
      <c r="AN3609" s="61"/>
      <c r="AO3609" s="171"/>
      <c r="AP3609" s="61"/>
      <c r="AQ3609" s="61"/>
      <c r="AR3609" s="61"/>
      <c r="AS3609" s="61"/>
      <c r="AT3609" s="61"/>
      <c r="AU3609" s="61"/>
      <c r="AV3609" s="61"/>
      <c r="AW3609" s="61"/>
      <c r="AX3609" s="61"/>
      <c r="AY3609" s="61"/>
      <c r="AZ3609" s="61"/>
      <c r="BA3609" s="61"/>
    </row>
    <row r="3610" spans="39:53" x14ac:dyDescent="0.2">
      <c r="AM3610" s="61"/>
      <c r="AN3610" s="61"/>
      <c r="AO3610" s="171"/>
      <c r="AP3610" s="61"/>
      <c r="AQ3610" s="61"/>
      <c r="AR3610" s="61"/>
      <c r="AS3610" s="61"/>
      <c r="AT3610" s="61"/>
      <c r="AU3610" s="61"/>
      <c r="AV3610" s="61"/>
      <c r="AW3610" s="61"/>
      <c r="AX3610" s="61"/>
      <c r="AY3610" s="61"/>
      <c r="AZ3610" s="61"/>
      <c r="BA3610" s="61"/>
    </row>
    <row r="3611" spans="39:53" x14ac:dyDescent="0.2">
      <c r="AM3611" s="61"/>
      <c r="AN3611" s="61"/>
      <c r="AO3611" s="171"/>
      <c r="AP3611" s="61"/>
      <c r="AQ3611" s="61"/>
      <c r="AR3611" s="61"/>
      <c r="AS3611" s="61"/>
      <c r="AT3611" s="61"/>
      <c r="AU3611" s="61"/>
      <c r="AV3611" s="61"/>
      <c r="AW3611" s="61"/>
      <c r="AX3611" s="61"/>
      <c r="AY3611" s="61"/>
      <c r="AZ3611" s="61"/>
      <c r="BA3611" s="61"/>
    </row>
    <row r="3612" spans="39:53" x14ac:dyDescent="0.2">
      <c r="AM3612" s="61"/>
      <c r="AN3612" s="61"/>
      <c r="AO3612" s="171"/>
      <c r="AP3612" s="61"/>
      <c r="AQ3612" s="61"/>
      <c r="AR3612" s="61"/>
      <c r="AS3612" s="61"/>
      <c r="AT3612" s="61"/>
      <c r="AU3612" s="61"/>
      <c r="AV3612" s="61"/>
      <c r="AW3612" s="61"/>
      <c r="AX3612" s="61"/>
      <c r="AY3612" s="61"/>
      <c r="AZ3612" s="61"/>
      <c r="BA3612" s="61"/>
    </row>
    <row r="3613" spans="39:53" x14ac:dyDescent="0.2">
      <c r="AM3613" s="61"/>
      <c r="AN3613" s="61"/>
      <c r="AO3613" s="171"/>
      <c r="AP3613" s="61"/>
      <c r="AQ3613" s="61"/>
      <c r="AR3613" s="61"/>
      <c r="AS3613" s="61"/>
      <c r="AT3613" s="61"/>
      <c r="AU3613" s="61"/>
      <c r="AV3613" s="61"/>
      <c r="AW3613" s="61"/>
      <c r="AX3613" s="61"/>
      <c r="AY3613" s="61"/>
      <c r="AZ3613" s="61"/>
      <c r="BA3613" s="61"/>
    </row>
    <row r="3614" spans="39:53" x14ac:dyDescent="0.2">
      <c r="AM3614" s="61"/>
      <c r="AN3614" s="61"/>
      <c r="AO3614" s="171"/>
      <c r="AP3614" s="61"/>
      <c r="AQ3614" s="61"/>
      <c r="AR3614" s="61"/>
      <c r="AS3614" s="61"/>
      <c r="AT3614" s="61"/>
      <c r="AU3614" s="61"/>
      <c r="AV3614" s="61"/>
      <c r="AW3614" s="61"/>
      <c r="AX3614" s="61"/>
      <c r="AY3614" s="61"/>
      <c r="AZ3614" s="61"/>
      <c r="BA3614" s="61"/>
    </row>
    <row r="3615" spans="39:53" x14ac:dyDescent="0.2">
      <c r="AM3615" s="61"/>
      <c r="AN3615" s="61"/>
      <c r="AO3615" s="171"/>
      <c r="AP3615" s="61"/>
      <c r="AQ3615" s="61"/>
      <c r="AR3615" s="61"/>
      <c r="AS3615" s="61"/>
      <c r="AT3615" s="61"/>
      <c r="AU3615" s="61"/>
      <c r="AV3615" s="61"/>
      <c r="AW3615" s="61"/>
      <c r="AX3615" s="61"/>
      <c r="AY3615" s="61"/>
      <c r="AZ3615" s="61"/>
      <c r="BA3615" s="61"/>
    </row>
    <row r="3616" spans="39:53" x14ac:dyDescent="0.2">
      <c r="AM3616" s="61"/>
      <c r="AN3616" s="61"/>
      <c r="AO3616" s="171"/>
      <c r="AP3616" s="61"/>
      <c r="AQ3616" s="61"/>
      <c r="AR3616" s="61"/>
      <c r="AS3616" s="61"/>
      <c r="AT3616" s="61"/>
      <c r="AU3616" s="61"/>
      <c r="AV3616" s="61"/>
      <c r="AW3616" s="61"/>
      <c r="AX3616" s="61"/>
      <c r="AY3616" s="61"/>
      <c r="AZ3616" s="61"/>
      <c r="BA3616" s="61"/>
    </row>
    <row r="3617" spans="39:53" x14ac:dyDescent="0.2">
      <c r="AM3617" s="61"/>
      <c r="AN3617" s="61"/>
      <c r="AO3617" s="171"/>
      <c r="AP3617" s="61"/>
      <c r="AQ3617" s="61"/>
      <c r="AR3617" s="61"/>
      <c r="AS3617" s="61"/>
      <c r="AT3617" s="61"/>
      <c r="AU3617" s="61"/>
      <c r="AV3617" s="61"/>
      <c r="AW3617" s="61"/>
      <c r="AX3617" s="61"/>
      <c r="AY3617" s="61"/>
      <c r="AZ3617" s="61"/>
      <c r="BA3617" s="61"/>
    </row>
    <row r="3618" spans="39:53" x14ac:dyDescent="0.2">
      <c r="AM3618" s="61"/>
      <c r="AN3618" s="61"/>
      <c r="AO3618" s="171"/>
      <c r="AP3618" s="61"/>
      <c r="AQ3618" s="61"/>
      <c r="AR3618" s="61"/>
      <c r="AS3618" s="61"/>
      <c r="AT3618" s="61"/>
      <c r="AU3618" s="61"/>
      <c r="AV3618" s="61"/>
      <c r="AW3618" s="61"/>
      <c r="AX3618" s="61"/>
      <c r="AY3618" s="61"/>
      <c r="AZ3618" s="61"/>
      <c r="BA3618" s="61"/>
    </row>
    <row r="3619" spans="39:53" x14ac:dyDescent="0.2">
      <c r="AM3619" s="61"/>
      <c r="AN3619" s="61"/>
      <c r="AO3619" s="171"/>
      <c r="AP3619" s="61"/>
      <c r="AQ3619" s="61"/>
      <c r="AR3619" s="61"/>
      <c r="AS3619" s="61"/>
      <c r="AT3619" s="61"/>
      <c r="AU3619" s="61"/>
      <c r="AV3619" s="61"/>
      <c r="AW3619" s="61"/>
      <c r="AX3619" s="61"/>
      <c r="AY3619" s="61"/>
      <c r="AZ3619" s="61"/>
      <c r="BA3619" s="61"/>
    </row>
    <row r="3620" spans="39:53" x14ac:dyDescent="0.2">
      <c r="AM3620" s="61"/>
      <c r="AN3620" s="61"/>
      <c r="AO3620" s="171"/>
      <c r="AP3620" s="61"/>
      <c r="AQ3620" s="61"/>
      <c r="AR3620" s="61"/>
      <c r="AS3620" s="61"/>
      <c r="AT3620" s="61"/>
      <c r="AU3620" s="61"/>
      <c r="AV3620" s="61"/>
      <c r="AW3620" s="61"/>
      <c r="AX3620" s="61"/>
      <c r="AY3620" s="61"/>
      <c r="AZ3620" s="61"/>
      <c r="BA3620" s="61"/>
    </row>
    <row r="3621" spans="39:53" x14ac:dyDescent="0.2">
      <c r="AM3621" s="61"/>
      <c r="AN3621" s="61"/>
      <c r="AO3621" s="171"/>
      <c r="AP3621" s="61"/>
      <c r="AQ3621" s="61"/>
      <c r="AR3621" s="61"/>
      <c r="AS3621" s="61"/>
      <c r="AT3621" s="61"/>
      <c r="AU3621" s="61"/>
      <c r="AV3621" s="61"/>
      <c r="AW3621" s="61"/>
      <c r="AX3621" s="61"/>
      <c r="AY3621" s="61"/>
      <c r="AZ3621" s="61"/>
      <c r="BA3621" s="61"/>
    </row>
    <row r="3622" spans="39:53" x14ac:dyDescent="0.2">
      <c r="AM3622" s="61"/>
      <c r="AN3622" s="61"/>
      <c r="AO3622" s="171"/>
      <c r="AP3622" s="61"/>
      <c r="AQ3622" s="61"/>
      <c r="AR3622" s="61"/>
      <c r="AS3622" s="61"/>
      <c r="AT3622" s="61"/>
      <c r="AU3622" s="61"/>
      <c r="AV3622" s="61"/>
      <c r="AW3622" s="61"/>
      <c r="AX3622" s="61"/>
      <c r="AY3622" s="61"/>
      <c r="AZ3622" s="61"/>
      <c r="BA3622" s="61"/>
    </row>
    <row r="3623" spans="39:53" x14ac:dyDescent="0.2">
      <c r="AM3623" s="61"/>
      <c r="AN3623" s="61"/>
      <c r="AO3623" s="171"/>
      <c r="AP3623" s="61"/>
      <c r="AQ3623" s="61"/>
      <c r="AR3623" s="61"/>
      <c r="AS3623" s="61"/>
      <c r="AT3623" s="61"/>
      <c r="AU3623" s="61"/>
      <c r="AV3623" s="61"/>
      <c r="AW3623" s="61"/>
      <c r="AX3623" s="61"/>
      <c r="AY3623" s="61"/>
      <c r="AZ3623" s="61"/>
      <c r="BA3623" s="61"/>
    </row>
    <row r="3624" spans="39:53" x14ac:dyDescent="0.2">
      <c r="AM3624" s="61"/>
      <c r="AN3624" s="61"/>
      <c r="AO3624" s="171"/>
      <c r="AP3624" s="61"/>
      <c r="AQ3624" s="61"/>
      <c r="AR3624" s="61"/>
      <c r="AS3624" s="61"/>
      <c r="AT3624" s="61"/>
      <c r="AU3624" s="61"/>
      <c r="AV3624" s="61"/>
      <c r="AW3624" s="61"/>
      <c r="AX3624" s="61"/>
      <c r="AY3624" s="61"/>
      <c r="AZ3624" s="61"/>
      <c r="BA3624" s="61"/>
    </row>
    <row r="3625" spans="39:53" x14ac:dyDescent="0.2">
      <c r="AM3625" s="61"/>
      <c r="AN3625" s="61"/>
      <c r="AO3625" s="171"/>
      <c r="AP3625" s="61"/>
      <c r="AQ3625" s="61"/>
      <c r="AR3625" s="61"/>
      <c r="AS3625" s="61"/>
      <c r="AT3625" s="61"/>
      <c r="AU3625" s="61"/>
      <c r="AV3625" s="61"/>
      <c r="AW3625" s="61"/>
      <c r="AX3625" s="61"/>
      <c r="AY3625" s="61"/>
      <c r="AZ3625" s="61"/>
      <c r="BA3625" s="61"/>
    </row>
    <row r="3626" spans="39:53" x14ac:dyDescent="0.2">
      <c r="AM3626" s="61"/>
      <c r="AN3626" s="61"/>
      <c r="AO3626" s="171"/>
      <c r="AP3626" s="61"/>
      <c r="AQ3626" s="61"/>
      <c r="AR3626" s="61"/>
      <c r="AS3626" s="61"/>
      <c r="AT3626" s="61"/>
      <c r="AU3626" s="61"/>
      <c r="AV3626" s="61"/>
      <c r="AW3626" s="61"/>
      <c r="AX3626" s="61"/>
      <c r="AY3626" s="61"/>
      <c r="AZ3626" s="61"/>
      <c r="BA3626" s="61"/>
    </row>
    <row r="3627" spans="39:53" x14ac:dyDescent="0.2">
      <c r="AM3627" s="61"/>
      <c r="AN3627" s="61"/>
      <c r="AO3627" s="171"/>
      <c r="AP3627" s="61"/>
      <c r="AQ3627" s="61"/>
      <c r="AR3627" s="61"/>
      <c r="AS3627" s="61"/>
      <c r="AT3627" s="61"/>
      <c r="AU3627" s="61"/>
      <c r="AV3627" s="61"/>
      <c r="AW3627" s="61"/>
      <c r="AX3627" s="61"/>
      <c r="AY3627" s="61"/>
      <c r="AZ3627" s="61"/>
      <c r="BA3627" s="61"/>
    </row>
    <row r="3628" spans="39:53" x14ac:dyDescent="0.2">
      <c r="AM3628" s="61"/>
      <c r="AN3628" s="61"/>
      <c r="AO3628" s="171"/>
      <c r="AP3628" s="61"/>
      <c r="AQ3628" s="61"/>
      <c r="AR3628" s="61"/>
      <c r="AS3628" s="61"/>
      <c r="AT3628" s="61"/>
      <c r="AU3628" s="61"/>
      <c r="AV3628" s="61"/>
      <c r="AW3628" s="61"/>
      <c r="AX3628" s="61"/>
      <c r="AY3628" s="61"/>
      <c r="AZ3628" s="61"/>
      <c r="BA3628" s="61"/>
    </row>
    <row r="3629" spans="39:53" x14ac:dyDescent="0.2">
      <c r="AM3629" s="61"/>
      <c r="AN3629" s="61"/>
      <c r="AO3629" s="171"/>
      <c r="AP3629" s="61"/>
      <c r="AQ3629" s="61"/>
      <c r="AR3629" s="61"/>
      <c r="AS3629" s="61"/>
      <c r="AT3629" s="61"/>
      <c r="AU3629" s="61"/>
      <c r="AV3629" s="61"/>
      <c r="AW3629" s="61"/>
      <c r="AX3629" s="61"/>
      <c r="AY3629" s="61"/>
      <c r="AZ3629" s="61"/>
      <c r="BA3629" s="61"/>
    </row>
    <row r="3630" spans="39:53" x14ac:dyDescent="0.2">
      <c r="AM3630" s="61"/>
      <c r="AN3630" s="61"/>
      <c r="AO3630" s="171"/>
      <c r="AP3630" s="61"/>
      <c r="AQ3630" s="61"/>
      <c r="AR3630" s="61"/>
      <c r="AS3630" s="61"/>
      <c r="AT3630" s="61"/>
      <c r="AU3630" s="61"/>
      <c r="AV3630" s="61"/>
      <c r="AW3630" s="61"/>
      <c r="AX3630" s="61"/>
      <c r="AY3630" s="61"/>
      <c r="AZ3630" s="61"/>
      <c r="BA3630" s="61"/>
    </row>
    <row r="3631" spans="39:53" x14ac:dyDescent="0.2">
      <c r="AM3631" s="61"/>
      <c r="AN3631" s="61"/>
      <c r="AO3631" s="171"/>
      <c r="AP3631" s="61"/>
      <c r="AQ3631" s="61"/>
      <c r="AR3631" s="61"/>
      <c r="AS3631" s="61"/>
      <c r="AT3631" s="61"/>
      <c r="AU3631" s="61"/>
      <c r="AV3631" s="61"/>
      <c r="AW3631" s="61"/>
      <c r="AX3631" s="61"/>
      <c r="AY3631" s="61"/>
      <c r="AZ3631" s="61"/>
      <c r="BA3631" s="61"/>
    </row>
    <row r="3632" spans="39:53" x14ac:dyDescent="0.2">
      <c r="AM3632" s="61"/>
      <c r="AN3632" s="61"/>
      <c r="AO3632" s="171"/>
      <c r="AP3632" s="61"/>
      <c r="AQ3632" s="61"/>
      <c r="AR3632" s="61"/>
      <c r="AS3632" s="61"/>
      <c r="AT3632" s="61"/>
      <c r="AU3632" s="61"/>
      <c r="AV3632" s="61"/>
      <c r="AW3632" s="61"/>
      <c r="AX3632" s="61"/>
      <c r="AY3632" s="61"/>
      <c r="AZ3632" s="61"/>
      <c r="BA3632" s="61"/>
    </row>
    <row r="3633" spans="39:53" x14ac:dyDescent="0.2">
      <c r="AM3633" s="61"/>
      <c r="AN3633" s="61"/>
      <c r="AO3633" s="171"/>
      <c r="AP3633" s="61"/>
      <c r="AQ3633" s="61"/>
      <c r="AR3633" s="61"/>
      <c r="AS3633" s="61"/>
      <c r="AT3633" s="61"/>
      <c r="AU3633" s="61"/>
      <c r="AV3633" s="61"/>
      <c r="AW3633" s="61"/>
      <c r="AX3633" s="61"/>
      <c r="AY3633" s="61"/>
      <c r="AZ3633" s="61"/>
      <c r="BA3633" s="61"/>
    </row>
    <row r="3634" spans="39:53" x14ac:dyDescent="0.2">
      <c r="AM3634" s="61"/>
      <c r="AN3634" s="61"/>
      <c r="AO3634" s="171"/>
      <c r="AP3634" s="61"/>
      <c r="AQ3634" s="61"/>
      <c r="AR3634" s="61"/>
      <c r="AS3634" s="61"/>
      <c r="AT3634" s="61"/>
      <c r="AU3634" s="61"/>
      <c r="AV3634" s="61"/>
      <c r="AW3634" s="61"/>
      <c r="AX3634" s="61"/>
      <c r="AY3634" s="61"/>
      <c r="AZ3634" s="61"/>
      <c r="BA3634" s="61"/>
    </row>
    <row r="3635" spans="39:53" x14ac:dyDescent="0.2">
      <c r="AM3635" s="61"/>
      <c r="AN3635" s="61"/>
      <c r="AO3635" s="171"/>
      <c r="AP3635" s="61"/>
      <c r="AQ3635" s="61"/>
      <c r="AR3635" s="61"/>
      <c r="AS3635" s="61"/>
      <c r="AT3635" s="61"/>
      <c r="AU3635" s="61"/>
      <c r="AV3635" s="61"/>
      <c r="AW3635" s="61"/>
      <c r="AX3635" s="61"/>
      <c r="AY3635" s="61"/>
      <c r="AZ3635" s="61"/>
      <c r="BA3635" s="61"/>
    </row>
    <row r="3636" spans="39:53" x14ac:dyDescent="0.2">
      <c r="AM3636" s="61"/>
      <c r="AN3636" s="61"/>
      <c r="AO3636" s="171"/>
      <c r="AP3636" s="61"/>
      <c r="AQ3636" s="61"/>
      <c r="AR3636" s="61"/>
      <c r="AS3636" s="61"/>
      <c r="AT3636" s="61"/>
      <c r="AU3636" s="61"/>
      <c r="AV3636" s="61"/>
      <c r="AW3636" s="61"/>
      <c r="AX3636" s="61"/>
      <c r="AY3636" s="61"/>
      <c r="AZ3636" s="61"/>
      <c r="BA3636" s="61"/>
    </row>
    <row r="3637" spans="39:53" x14ac:dyDescent="0.2">
      <c r="AM3637" s="61"/>
      <c r="AN3637" s="61"/>
      <c r="AO3637" s="171"/>
      <c r="AP3637" s="61"/>
      <c r="AQ3637" s="61"/>
      <c r="AR3637" s="61"/>
      <c r="AS3637" s="61"/>
      <c r="AT3637" s="61"/>
      <c r="AU3637" s="61"/>
      <c r="AV3637" s="61"/>
      <c r="AW3637" s="61"/>
      <c r="AX3637" s="61"/>
      <c r="AY3637" s="61"/>
      <c r="AZ3637" s="61"/>
      <c r="BA3637" s="61"/>
    </row>
    <row r="3638" spans="39:53" x14ac:dyDescent="0.2">
      <c r="AM3638" s="61"/>
      <c r="AN3638" s="61"/>
      <c r="AO3638" s="171"/>
      <c r="AP3638" s="61"/>
      <c r="AQ3638" s="61"/>
      <c r="AR3638" s="61"/>
      <c r="AS3638" s="61"/>
      <c r="AT3638" s="61"/>
      <c r="AU3638" s="61"/>
      <c r="AV3638" s="61"/>
      <c r="AW3638" s="61"/>
      <c r="AX3638" s="61"/>
      <c r="AY3638" s="61"/>
      <c r="AZ3638" s="61"/>
      <c r="BA3638" s="61"/>
    </row>
    <row r="3639" spans="39:53" x14ac:dyDescent="0.2">
      <c r="AM3639" s="61"/>
      <c r="AN3639" s="61"/>
      <c r="AO3639" s="171"/>
      <c r="AP3639" s="61"/>
      <c r="AQ3639" s="61"/>
      <c r="AR3639" s="61"/>
      <c r="AS3639" s="61"/>
      <c r="AT3639" s="61"/>
      <c r="AU3639" s="61"/>
      <c r="AV3639" s="61"/>
      <c r="AW3639" s="61"/>
      <c r="AX3639" s="61"/>
      <c r="AY3639" s="61"/>
      <c r="AZ3639" s="61"/>
      <c r="BA3639" s="61"/>
    </row>
    <row r="3640" spans="39:53" x14ac:dyDescent="0.2">
      <c r="AM3640" s="61"/>
      <c r="AN3640" s="61"/>
      <c r="AO3640" s="171"/>
      <c r="AP3640" s="61"/>
      <c r="AQ3640" s="61"/>
      <c r="AR3640" s="61"/>
      <c r="AS3640" s="61"/>
      <c r="AT3640" s="61"/>
      <c r="AU3640" s="61"/>
      <c r="AV3640" s="61"/>
      <c r="AW3640" s="61"/>
      <c r="AX3640" s="61"/>
      <c r="AY3640" s="61"/>
      <c r="AZ3640" s="61"/>
      <c r="BA3640" s="61"/>
    </row>
    <row r="3641" spans="39:53" x14ac:dyDescent="0.2">
      <c r="AM3641" s="61"/>
      <c r="AN3641" s="61"/>
      <c r="AO3641" s="171"/>
      <c r="AP3641" s="61"/>
      <c r="AQ3641" s="61"/>
      <c r="AR3641" s="61"/>
      <c r="AS3641" s="61"/>
      <c r="AT3641" s="61"/>
      <c r="AU3641" s="61"/>
      <c r="AV3641" s="61"/>
      <c r="AW3641" s="61"/>
      <c r="AX3641" s="61"/>
      <c r="AY3641" s="61"/>
      <c r="AZ3641" s="61"/>
      <c r="BA3641" s="61"/>
    </row>
    <row r="3642" spans="39:53" x14ac:dyDescent="0.2">
      <c r="AM3642" s="61"/>
      <c r="AN3642" s="61"/>
      <c r="AO3642" s="171"/>
      <c r="AP3642" s="61"/>
      <c r="AQ3642" s="61"/>
      <c r="AR3642" s="61"/>
      <c r="AS3642" s="61"/>
      <c r="AT3642" s="61"/>
      <c r="AU3642" s="61"/>
      <c r="AV3642" s="61"/>
      <c r="AW3642" s="61"/>
      <c r="AX3642" s="61"/>
      <c r="AY3642" s="61"/>
      <c r="AZ3642" s="61"/>
      <c r="BA3642" s="61"/>
    </row>
    <row r="3643" spans="39:53" x14ac:dyDescent="0.2">
      <c r="AM3643" s="61"/>
      <c r="AN3643" s="61"/>
      <c r="AO3643" s="171"/>
      <c r="AP3643" s="61"/>
      <c r="AQ3643" s="61"/>
      <c r="AR3643" s="61"/>
      <c r="AS3643" s="61"/>
      <c r="AT3643" s="61"/>
      <c r="AU3643" s="61"/>
      <c r="AV3643" s="61"/>
      <c r="AW3643" s="61"/>
      <c r="AX3643" s="61"/>
      <c r="AY3643" s="61"/>
      <c r="AZ3643" s="61"/>
      <c r="BA3643" s="61"/>
    </row>
    <row r="3644" spans="39:53" x14ac:dyDescent="0.2">
      <c r="AM3644" s="61"/>
      <c r="AN3644" s="61"/>
      <c r="AO3644" s="171"/>
      <c r="AP3644" s="61"/>
      <c r="AQ3644" s="61"/>
      <c r="AR3644" s="61"/>
      <c r="AS3644" s="61"/>
      <c r="AT3644" s="61"/>
      <c r="AU3644" s="61"/>
      <c r="AV3644" s="61"/>
      <c r="AW3644" s="61"/>
      <c r="AX3644" s="61"/>
      <c r="AY3644" s="61"/>
      <c r="AZ3644" s="61"/>
      <c r="BA3644" s="61"/>
    </row>
    <row r="3645" spans="39:53" x14ac:dyDescent="0.2">
      <c r="AM3645" s="61"/>
      <c r="AN3645" s="61"/>
      <c r="AO3645" s="171"/>
      <c r="AP3645" s="61"/>
      <c r="AQ3645" s="61"/>
      <c r="AR3645" s="61"/>
      <c r="AS3645" s="61"/>
      <c r="AT3645" s="61"/>
      <c r="AU3645" s="61"/>
      <c r="AV3645" s="61"/>
      <c r="AW3645" s="61"/>
      <c r="AX3645" s="61"/>
      <c r="AY3645" s="61"/>
      <c r="AZ3645" s="61"/>
      <c r="BA3645" s="61"/>
    </row>
    <row r="3646" spans="39:53" x14ac:dyDescent="0.2">
      <c r="AM3646" s="61"/>
      <c r="AN3646" s="61"/>
      <c r="AO3646" s="171"/>
      <c r="AP3646" s="61"/>
      <c r="AQ3646" s="61"/>
      <c r="AR3646" s="61"/>
      <c r="AS3646" s="61"/>
      <c r="AT3646" s="61"/>
      <c r="AU3646" s="61"/>
      <c r="AV3646" s="61"/>
      <c r="AW3646" s="61"/>
      <c r="AX3646" s="61"/>
      <c r="AY3646" s="61"/>
      <c r="AZ3646" s="61"/>
      <c r="BA3646" s="61"/>
    </row>
    <row r="3647" spans="39:53" x14ac:dyDescent="0.2">
      <c r="AM3647" s="61"/>
      <c r="AN3647" s="61"/>
      <c r="AO3647" s="171"/>
      <c r="AP3647" s="61"/>
      <c r="AQ3647" s="61"/>
      <c r="AR3647" s="61"/>
      <c r="AS3647" s="61"/>
      <c r="AT3647" s="61"/>
      <c r="AU3647" s="61"/>
      <c r="AV3647" s="61"/>
      <c r="AW3647" s="61"/>
      <c r="AX3647" s="61"/>
      <c r="AY3647" s="61"/>
      <c r="AZ3647" s="61"/>
      <c r="BA3647" s="61"/>
    </row>
    <row r="3648" spans="39:53" x14ac:dyDescent="0.2">
      <c r="AM3648" s="61"/>
      <c r="AN3648" s="61"/>
      <c r="AO3648" s="171"/>
      <c r="AP3648" s="61"/>
      <c r="AQ3648" s="61"/>
      <c r="AR3648" s="61"/>
      <c r="AS3648" s="61"/>
      <c r="AT3648" s="61"/>
      <c r="AU3648" s="61"/>
      <c r="AV3648" s="61"/>
      <c r="AW3648" s="61"/>
      <c r="AX3648" s="61"/>
      <c r="AY3648" s="61"/>
      <c r="AZ3648" s="61"/>
      <c r="BA3648" s="61"/>
    </row>
    <row r="3649" spans="39:53" x14ac:dyDescent="0.2">
      <c r="AM3649" s="61"/>
      <c r="AN3649" s="61"/>
      <c r="AO3649" s="171"/>
      <c r="AP3649" s="61"/>
      <c r="AQ3649" s="61"/>
      <c r="AR3649" s="61"/>
      <c r="AS3649" s="61"/>
      <c r="AT3649" s="61"/>
      <c r="AU3649" s="61"/>
      <c r="AV3649" s="61"/>
      <c r="AW3649" s="61"/>
      <c r="AX3649" s="61"/>
      <c r="AY3649" s="61"/>
      <c r="AZ3649" s="61"/>
      <c r="BA3649" s="61"/>
    </row>
    <row r="3650" spans="39:53" x14ac:dyDescent="0.2">
      <c r="AM3650" s="61"/>
      <c r="AN3650" s="61"/>
      <c r="AO3650" s="171"/>
      <c r="AP3650" s="61"/>
      <c r="AQ3650" s="61"/>
      <c r="AR3650" s="61"/>
      <c r="AS3650" s="61"/>
      <c r="AT3650" s="61"/>
      <c r="AU3650" s="61"/>
      <c r="AV3650" s="61"/>
      <c r="AW3650" s="61"/>
      <c r="AX3650" s="61"/>
      <c r="AY3650" s="61"/>
      <c r="AZ3650" s="61"/>
      <c r="BA3650" s="61"/>
    </row>
    <row r="3651" spans="39:53" x14ac:dyDescent="0.2">
      <c r="AM3651" s="61"/>
      <c r="AN3651" s="61"/>
      <c r="AO3651" s="171"/>
      <c r="AP3651" s="61"/>
      <c r="AQ3651" s="61"/>
      <c r="AR3651" s="61"/>
      <c r="AS3651" s="61"/>
      <c r="AT3651" s="61"/>
      <c r="AU3651" s="61"/>
      <c r="AV3651" s="61"/>
      <c r="AW3651" s="61"/>
      <c r="AX3651" s="61"/>
      <c r="AY3651" s="61"/>
      <c r="AZ3651" s="61"/>
      <c r="BA3651" s="61"/>
    </row>
    <row r="3652" spans="39:53" x14ac:dyDescent="0.2">
      <c r="AM3652" s="61"/>
      <c r="AN3652" s="61"/>
      <c r="AO3652" s="171"/>
      <c r="AP3652" s="61"/>
      <c r="AQ3652" s="61"/>
      <c r="AR3652" s="61"/>
      <c r="AS3652" s="61"/>
      <c r="AT3652" s="61"/>
      <c r="AU3652" s="61"/>
      <c r="AV3652" s="61"/>
      <c r="AW3652" s="61"/>
      <c r="AX3652" s="61"/>
      <c r="AY3652" s="61"/>
      <c r="AZ3652" s="61"/>
      <c r="BA3652" s="61"/>
    </row>
    <row r="3653" spans="39:53" x14ac:dyDescent="0.2">
      <c r="AM3653" s="61"/>
      <c r="AN3653" s="61"/>
      <c r="AO3653" s="171"/>
      <c r="AP3653" s="61"/>
      <c r="AQ3653" s="61"/>
      <c r="AR3653" s="61"/>
      <c r="AS3653" s="61"/>
      <c r="AT3653" s="61"/>
      <c r="AU3653" s="61"/>
      <c r="AV3653" s="61"/>
      <c r="AW3653" s="61"/>
      <c r="AX3653" s="61"/>
      <c r="AY3653" s="61"/>
      <c r="AZ3653" s="61"/>
      <c r="BA3653" s="61"/>
    </row>
    <row r="3654" spans="39:53" x14ac:dyDescent="0.2">
      <c r="AM3654" s="61"/>
      <c r="AN3654" s="61"/>
      <c r="AO3654" s="171"/>
      <c r="AP3654" s="61"/>
      <c r="AQ3654" s="61"/>
      <c r="AR3654" s="61"/>
      <c r="AS3654" s="61"/>
      <c r="AT3654" s="61"/>
      <c r="AU3654" s="61"/>
      <c r="AV3654" s="61"/>
      <c r="AW3654" s="61"/>
      <c r="AX3654" s="61"/>
      <c r="AY3654" s="61"/>
      <c r="AZ3654" s="61"/>
      <c r="BA3654" s="61"/>
    </row>
    <row r="3655" spans="39:53" x14ac:dyDescent="0.2">
      <c r="AM3655" s="61"/>
      <c r="AN3655" s="61"/>
      <c r="AO3655" s="171"/>
      <c r="AP3655" s="61"/>
      <c r="AQ3655" s="61"/>
      <c r="AR3655" s="61"/>
      <c r="AS3655" s="61"/>
      <c r="AT3655" s="61"/>
      <c r="AU3655" s="61"/>
      <c r="AV3655" s="61"/>
      <c r="AW3655" s="61"/>
      <c r="AX3655" s="61"/>
      <c r="AY3655" s="61"/>
      <c r="AZ3655" s="61"/>
      <c r="BA3655" s="61"/>
    </row>
    <row r="3656" spans="39:53" x14ac:dyDescent="0.2">
      <c r="AM3656" s="61"/>
      <c r="AN3656" s="61"/>
      <c r="AO3656" s="171"/>
      <c r="AP3656" s="61"/>
      <c r="AQ3656" s="61"/>
      <c r="AR3656" s="61"/>
      <c r="AS3656" s="61"/>
      <c r="AT3656" s="61"/>
      <c r="AU3656" s="61"/>
      <c r="AV3656" s="61"/>
      <c r="AW3656" s="61"/>
      <c r="AX3656" s="61"/>
      <c r="AY3656" s="61"/>
      <c r="AZ3656" s="61"/>
      <c r="BA3656" s="61"/>
    </row>
    <row r="3657" spans="39:53" x14ac:dyDescent="0.2">
      <c r="AM3657" s="61"/>
      <c r="AN3657" s="61"/>
      <c r="AO3657" s="171"/>
      <c r="AP3657" s="61"/>
      <c r="AQ3657" s="61"/>
      <c r="AR3657" s="61"/>
      <c r="AS3657" s="61"/>
      <c r="AT3657" s="61"/>
      <c r="AU3657" s="61"/>
      <c r="AV3657" s="61"/>
      <c r="AW3657" s="61"/>
      <c r="AX3657" s="61"/>
      <c r="AY3657" s="61"/>
      <c r="AZ3657" s="61"/>
      <c r="BA3657" s="61"/>
    </row>
    <row r="3658" spans="39:53" x14ac:dyDescent="0.2">
      <c r="AM3658" s="61"/>
      <c r="AN3658" s="61"/>
      <c r="AO3658" s="171"/>
      <c r="AP3658" s="61"/>
      <c r="AQ3658" s="61"/>
      <c r="AR3658" s="61"/>
      <c r="AS3658" s="61"/>
      <c r="AT3658" s="61"/>
      <c r="AU3658" s="61"/>
      <c r="AV3658" s="61"/>
      <c r="AW3658" s="61"/>
      <c r="AX3658" s="61"/>
      <c r="AY3658" s="61"/>
      <c r="AZ3658" s="61"/>
      <c r="BA3658" s="61"/>
    </row>
    <row r="3659" spans="39:53" x14ac:dyDescent="0.2">
      <c r="AM3659" s="61"/>
      <c r="AN3659" s="61"/>
      <c r="AO3659" s="171"/>
      <c r="AP3659" s="61"/>
      <c r="AQ3659" s="61"/>
      <c r="AR3659" s="61"/>
      <c r="AS3659" s="61"/>
      <c r="AT3659" s="61"/>
      <c r="AU3659" s="61"/>
      <c r="AV3659" s="61"/>
      <c r="AW3659" s="61"/>
      <c r="AX3659" s="61"/>
      <c r="AY3659" s="61"/>
      <c r="AZ3659" s="61"/>
      <c r="BA3659" s="61"/>
    </row>
    <row r="3660" spans="39:53" x14ac:dyDescent="0.2">
      <c r="AM3660" s="61"/>
      <c r="AN3660" s="61"/>
      <c r="AO3660" s="171"/>
      <c r="AP3660" s="61"/>
      <c r="AQ3660" s="61"/>
      <c r="AR3660" s="61"/>
      <c r="AS3660" s="61"/>
      <c r="AT3660" s="61"/>
      <c r="AU3660" s="61"/>
      <c r="AV3660" s="61"/>
      <c r="AW3660" s="61"/>
      <c r="AX3660" s="61"/>
      <c r="AY3660" s="61"/>
      <c r="AZ3660" s="61"/>
      <c r="BA3660" s="61"/>
    </row>
    <row r="3661" spans="39:53" x14ac:dyDescent="0.2">
      <c r="AM3661" s="61"/>
      <c r="AN3661" s="61"/>
      <c r="AO3661" s="171"/>
      <c r="AP3661" s="61"/>
      <c r="AQ3661" s="61"/>
      <c r="AR3661" s="61"/>
      <c r="AS3661" s="61"/>
      <c r="AT3661" s="61"/>
      <c r="AU3661" s="61"/>
      <c r="AV3661" s="61"/>
      <c r="AW3661" s="61"/>
      <c r="AX3661" s="61"/>
      <c r="AY3661" s="61"/>
      <c r="AZ3661" s="61"/>
      <c r="BA3661" s="61"/>
    </row>
    <row r="3662" spans="39:53" x14ac:dyDescent="0.2">
      <c r="AM3662" s="61"/>
      <c r="AN3662" s="61"/>
      <c r="AO3662" s="171"/>
      <c r="AP3662" s="61"/>
      <c r="AQ3662" s="61"/>
      <c r="AR3662" s="61"/>
      <c r="AS3662" s="61"/>
      <c r="AT3662" s="61"/>
      <c r="AU3662" s="61"/>
      <c r="AV3662" s="61"/>
      <c r="AW3662" s="61"/>
      <c r="AX3662" s="61"/>
      <c r="AY3662" s="61"/>
      <c r="AZ3662" s="61"/>
      <c r="BA3662" s="61"/>
    </row>
    <row r="3663" spans="39:53" x14ac:dyDescent="0.2">
      <c r="AM3663" s="61"/>
      <c r="AN3663" s="61"/>
      <c r="AO3663" s="171"/>
      <c r="AP3663" s="61"/>
      <c r="AQ3663" s="61"/>
      <c r="AR3663" s="61"/>
      <c r="AS3663" s="61"/>
      <c r="AT3663" s="61"/>
      <c r="AU3663" s="61"/>
      <c r="AV3663" s="61"/>
      <c r="AW3663" s="61"/>
      <c r="AX3663" s="61"/>
      <c r="AY3663" s="61"/>
      <c r="AZ3663" s="61"/>
      <c r="BA3663" s="61"/>
    </row>
    <row r="3664" spans="39:53" x14ac:dyDescent="0.2">
      <c r="AM3664" s="61"/>
      <c r="AN3664" s="61"/>
      <c r="AO3664" s="171"/>
      <c r="AP3664" s="61"/>
      <c r="AQ3664" s="61"/>
      <c r="AR3664" s="61"/>
      <c r="AS3664" s="61"/>
      <c r="AT3664" s="61"/>
      <c r="AU3664" s="61"/>
      <c r="AV3664" s="61"/>
      <c r="AW3664" s="61"/>
      <c r="AX3664" s="61"/>
      <c r="AY3664" s="61"/>
      <c r="AZ3664" s="61"/>
      <c r="BA3664" s="61"/>
    </row>
    <row r="3665" spans="39:53" x14ac:dyDescent="0.2">
      <c r="AM3665" s="61"/>
      <c r="AN3665" s="61"/>
      <c r="AO3665" s="171"/>
      <c r="AP3665" s="61"/>
      <c r="AQ3665" s="61"/>
      <c r="AR3665" s="61"/>
      <c r="AS3665" s="61"/>
      <c r="AT3665" s="61"/>
      <c r="AU3665" s="61"/>
      <c r="AV3665" s="61"/>
      <c r="AW3665" s="61"/>
      <c r="AX3665" s="61"/>
      <c r="AY3665" s="61"/>
      <c r="AZ3665" s="61"/>
      <c r="BA3665" s="61"/>
    </row>
    <row r="3666" spans="39:53" x14ac:dyDescent="0.2">
      <c r="AM3666" s="61"/>
      <c r="AN3666" s="61"/>
      <c r="AO3666" s="171"/>
      <c r="AP3666" s="61"/>
      <c r="AQ3666" s="61"/>
      <c r="AR3666" s="61"/>
      <c r="AS3666" s="61"/>
      <c r="AT3666" s="61"/>
      <c r="AU3666" s="61"/>
      <c r="AV3666" s="61"/>
      <c r="AW3666" s="61"/>
      <c r="AX3666" s="61"/>
      <c r="AY3666" s="61"/>
      <c r="AZ3666" s="61"/>
      <c r="BA3666" s="61"/>
    </row>
    <row r="3667" spans="39:53" x14ac:dyDescent="0.2">
      <c r="AM3667" s="61"/>
      <c r="AN3667" s="61"/>
      <c r="AO3667" s="171"/>
      <c r="AP3667" s="61"/>
      <c r="AQ3667" s="61"/>
      <c r="AR3667" s="61"/>
      <c r="AS3667" s="61"/>
      <c r="AT3667" s="61"/>
      <c r="AU3667" s="61"/>
      <c r="AV3667" s="61"/>
      <c r="AW3667" s="61"/>
      <c r="AX3667" s="61"/>
      <c r="AY3667" s="61"/>
      <c r="AZ3667" s="61"/>
      <c r="BA3667" s="61"/>
    </row>
    <row r="3668" spans="39:53" x14ac:dyDescent="0.2">
      <c r="AM3668" s="61"/>
      <c r="AN3668" s="61"/>
      <c r="AO3668" s="171"/>
      <c r="AP3668" s="61"/>
      <c r="AQ3668" s="61"/>
      <c r="AR3668" s="61"/>
      <c r="AS3668" s="61"/>
      <c r="AT3668" s="61"/>
      <c r="AU3668" s="61"/>
      <c r="AV3668" s="61"/>
      <c r="AW3668" s="61"/>
      <c r="AX3668" s="61"/>
      <c r="AY3668" s="61"/>
      <c r="AZ3668" s="61"/>
      <c r="BA3668" s="61"/>
    </row>
    <row r="3669" spans="39:53" x14ac:dyDescent="0.2">
      <c r="AM3669" s="61"/>
      <c r="AN3669" s="61"/>
      <c r="AO3669" s="171"/>
      <c r="AP3669" s="61"/>
      <c r="AQ3669" s="61"/>
      <c r="AR3669" s="61"/>
      <c r="AS3669" s="61"/>
      <c r="AT3669" s="61"/>
      <c r="AU3669" s="61"/>
      <c r="AV3669" s="61"/>
      <c r="AW3669" s="61"/>
      <c r="AX3669" s="61"/>
      <c r="AY3669" s="61"/>
      <c r="AZ3669" s="61"/>
      <c r="BA3669" s="61"/>
    </row>
    <row r="3670" spans="39:53" x14ac:dyDescent="0.2">
      <c r="AM3670" s="61"/>
      <c r="AN3670" s="61"/>
      <c r="AO3670" s="171"/>
      <c r="AP3670" s="61"/>
      <c r="AQ3670" s="61"/>
      <c r="AR3670" s="61"/>
      <c r="AS3670" s="61"/>
      <c r="AT3670" s="61"/>
      <c r="AU3670" s="61"/>
      <c r="AV3670" s="61"/>
      <c r="AW3670" s="61"/>
      <c r="AX3670" s="61"/>
      <c r="AY3670" s="61"/>
      <c r="AZ3670" s="61"/>
      <c r="BA3670" s="61"/>
    </row>
    <row r="3671" spans="39:53" x14ac:dyDescent="0.2">
      <c r="AM3671" s="61"/>
      <c r="AN3671" s="61"/>
      <c r="AO3671" s="171"/>
      <c r="AP3671" s="61"/>
      <c r="AQ3671" s="61"/>
      <c r="AR3671" s="61"/>
      <c r="AS3671" s="61"/>
      <c r="AT3671" s="61"/>
      <c r="AU3671" s="61"/>
      <c r="AV3671" s="61"/>
      <c r="AW3671" s="61"/>
      <c r="AX3671" s="61"/>
      <c r="AY3671" s="61"/>
      <c r="AZ3671" s="61"/>
      <c r="BA3671" s="61"/>
    </row>
    <row r="3672" spans="39:53" x14ac:dyDescent="0.2">
      <c r="AM3672" s="61"/>
      <c r="AN3672" s="61"/>
      <c r="AO3672" s="171"/>
      <c r="AP3672" s="61"/>
      <c r="AQ3672" s="61"/>
      <c r="AR3672" s="61"/>
      <c r="AS3672" s="61"/>
      <c r="AT3672" s="61"/>
      <c r="AU3672" s="61"/>
      <c r="AV3672" s="61"/>
      <c r="AW3672" s="61"/>
      <c r="AX3672" s="61"/>
      <c r="AY3672" s="61"/>
      <c r="AZ3672" s="61"/>
      <c r="BA3672" s="61"/>
    </row>
    <row r="3673" spans="39:53" x14ac:dyDescent="0.2">
      <c r="AM3673" s="61"/>
      <c r="AN3673" s="61"/>
      <c r="AO3673" s="171"/>
      <c r="AP3673" s="61"/>
      <c r="AQ3673" s="61"/>
      <c r="AR3673" s="61"/>
      <c r="AS3673" s="61"/>
      <c r="AT3673" s="61"/>
      <c r="AU3673" s="61"/>
      <c r="AV3673" s="61"/>
      <c r="AW3673" s="61"/>
      <c r="AX3673" s="61"/>
      <c r="AY3673" s="61"/>
      <c r="AZ3673" s="61"/>
      <c r="BA3673" s="61"/>
    </row>
    <row r="3674" spans="39:53" x14ac:dyDescent="0.2">
      <c r="AM3674" s="61"/>
      <c r="AN3674" s="61"/>
      <c r="AO3674" s="171"/>
      <c r="AP3674" s="61"/>
      <c r="AQ3674" s="61"/>
      <c r="AR3674" s="61"/>
      <c r="AS3674" s="61"/>
      <c r="AT3674" s="61"/>
      <c r="AU3674" s="61"/>
      <c r="AV3674" s="61"/>
      <c r="AW3674" s="61"/>
      <c r="AX3674" s="61"/>
      <c r="AY3674" s="61"/>
      <c r="AZ3674" s="61"/>
      <c r="BA3674" s="61"/>
    </row>
    <row r="3675" spans="39:53" x14ac:dyDescent="0.2">
      <c r="AM3675" s="61"/>
      <c r="AN3675" s="61"/>
      <c r="AO3675" s="171"/>
      <c r="AP3675" s="61"/>
      <c r="AQ3675" s="61"/>
      <c r="AR3675" s="61"/>
      <c r="AS3675" s="61"/>
      <c r="AT3675" s="61"/>
      <c r="AU3675" s="61"/>
      <c r="AV3675" s="61"/>
      <c r="AW3675" s="61"/>
      <c r="AX3675" s="61"/>
      <c r="AY3675" s="61"/>
      <c r="AZ3675" s="61"/>
      <c r="BA3675" s="61"/>
    </row>
    <row r="3676" spans="39:53" x14ac:dyDescent="0.2">
      <c r="AM3676" s="61"/>
      <c r="AN3676" s="61"/>
      <c r="AO3676" s="171"/>
      <c r="AP3676" s="61"/>
      <c r="AQ3676" s="61"/>
      <c r="AR3676" s="61"/>
      <c r="AS3676" s="61"/>
      <c r="AT3676" s="61"/>
      <c r="AU3676" s="61"/>
      <c r="AV3676" s="61"/>
      <c r="AW3676" s="61"/>
      <c r="AX3676" s="61"/>
      <c r="AY3676" s="61"/>
      <c r="AZ3676" s="61"/>
      <c r="BA3676" s="61"/>
    </row>
    <row r="3677" spans="39:53" x14ac:dyDescent="0.2">
      <c r="AM3677" s="61"/>
      <c r="AN3677" s="61"/>
      <c r="AO3677" s="171"/>
      <c r="AP3677" s="61"/>
      <c r="AQ3677" s="61"/>
      <c r="AR3677" s="61"/>
      <c r="AS3677" s="61"/>
      <c r="AT3677" s="61"/>
      <c r="AU3677" s="61"/>
      <c r="AV3677" s="61"/>
      <c r="AW3677" s="61"/>
      <c r="AX3677" s="61"/>
      <c r="AY3677" s="61"/>
      <c r="AZ3677" s="61"/>
      <c r="BA3677" s="61"/>
    </row>
    <row r="3678" spans="39:53" x14ac:dyDescent="0.2">
      <c r="AM3678" s="61"/>
      <c r="AN3678" s="61"/>
      <c r="AO3678" s="171"/>
      <c r="AP3678" s="61"/>
      <c r="AQ3678" s="61"/>
      <c r="AR3678" s="61"/>
      <c r="AS3678" s="61"/>
      <c r="AT3678" s="61"/>
      <c r="AU3678" s="61"/>
      <c r="AV3678" s="61"/>
      <c r="AW3678" s="61"/>
      <c r="AX3678" s="61"/>
      <c r="AY3678" s="61"/>
      <c r="AZ3678" s="61"/>
      <c r="BA3678" s="61"/>
    </row>
    <row r="3679" spans="39:53" x14ac:dyDescent="0.2">
      <c r="AM3679" s="61"/>
      <c r="AN3679" s="61"/>
      <c r="AO3679" s="171"/>
      <c r="AP3679" s="61"/>
      <c r="AQ3679" s="61"/>
      <c r="AR3679" s="61"/>
      <c r="AS3679" s="61"/>
      <c r="AT3679" s="61"/>
      <c r="AU3679" s="61"/>
      <c r="AV3679" s="61"/>
      <c r="AW3679" s="61"/>
      <c r="AX3679" s="61"/>
      <c r="AY3679" s="61"/>
      <c r="AZ3679" s="61"/>
      <c r="BA3679" s="61"/>
    </row>
    <row r="3680" spans="39:53" x14ac:dyDescent="0.2">
      <c r="AM3680" s="61"/>
      <c r="AN3680" s="61"/>
      <c r="AO3680" s="171"/>
      <c r="AP3680" s="61"/>
      <c r="AQ3680" s="61"/>
      <c r="AR3680" s="61"/>
      <c r="AS3680" s="61"/>
      <c r="AT3680" s="61"/>
      <c r="AU3680" s="61"/>
      <c r="AV3680" s="61"/>
      <c r="AW3680" s="61"/>
      <c r="AX3680" s="61"/>
      <c r="AY3680" s="61"/>
      <c r="AZ3680" s="61"/>
      <c r="BA3680" s="61"/>
    </row>
    <row r="3681" spans="39:53" x14ac:dyDescent="0.2">
      <c r="AM3681" s="61"/>
      <c r="AN3681" s="61"/>
      <c r="AO3681" s="171"/>
      <c r="AP3681" s="61"/>
      <c r="AQ3681" s="61"/>
      <c r="AR3681" s="61"/>
      <c r="AS3681" s="61"/>
      <c r="AT3681" s="61"/>
      <c r="AU3681" s="61"/>
      <c r="AV3681" s="61"/>
      <c r="AW3681" s="61"/>
      <c r="AX3681" s="61"/>
      <c r="AY3681" s="61"/>
      <c r="AZ3681" s="61"/>
      <c r="BA3681" s="61"/>
    </row>
    <row r="3682" spans="39:53" x14ac:dyDescent="0.2">
      <c r="AM3682" s="61"/>
      <c r="AN3682" s="61"/>
      <c r="AO3682" s="171"/>
      <c r="AP3682" s="61"/>
      <c r="AQ3682" s="61"/>
      <c r="AR3682" s="61"/>
      <c r="AS3682" s="61"/>
      <c r="AT3682" s="61"/>
      <c r="AU3682" s="61"/>
      <c r="AV3682" s="61"/>
      <c r="AW3682" s="61"/>
      <c r="AX3682" s="61"/>
      <c r="AY3682" s="61"/>
      <c r="AZ3682" s="61"/>
      <c r="BA3682" s="61"/>
    </row>
    <row r="3683" spans="39:53" x14ac:dyDescent="0.2">
      <c r="AM3683" s="61"/>
      <c r="AN3683" s="61"/>
      <c r="AO3683" s="171"/>
      <c r="AP3683" s="61"/>
      <c r="AQ3683" s="61"/>
      <c r="AR3683" s="61"/>
      <c r="AS3683" s="61"/>
      <c r="AT3683" s="61"/>
      <c r="AU3683" s="61"/>
      <c r="AV3683" s="61"/>
      <c r="AW3683" s="61"/>
      <c r="AX3683" s="61"/>
      <c r="AY3683" s="61"/>
      <c r="AZ3683" s="61"/>
      <c r="BA3683" s="61"/>
    </row>
    <row r="3684" spans="39:53" x14ac:dyDescent="0.2">
      <c r="AM3684" s="61"/>
      <c r="AN3684" s="61"/>
      <c r="AO3684" s="171"/>
      <c r="AP3684" s="61"/>
      <c r="AQ3684" s="61"/>
      <c r="AR3684" s="61"/>
      <c r="AS3684" s="61"/>
      <c r="AT3684" s="61"/>
      <c r="AU3684" s="61"/>
      <c r="AV3684" s="61"/>
      <c r="AW3684" s="61"/>
      <c r="AX3684" s="61"/>
      <c r="AY3684" s="61"/>
      <c r="AZ3684" s="61"/>
      <c r="BA3684" s="61"/>
    </row>
    <row r="3685" spans="39:53" x14ac:dyDescent="0.2">
      <c r="AM3685" s="61"/>
      <c r="AN3685" s="61"/>
      <c r="AO3685" s="171"/>
      <c r="AP3685" s="61"/>
      <c r="AQ3685" s="61"/>
      <c r="AR3685" s="61"/>
      <c r="AS3685" s="61"/>
      <c r="AT3685" s="61"/>
      <c r="AU3685" s="61"/>
      <c r="AV3685" s="61"/>
      <c r="AW3685" s="61"/>
      <c r="AX3685" s="61"/>
      <c r="AY3685" s="61"/>
      <c r="AZ3685" s="61"/>
      <c r="BA3685" s="61"/>
    </row>
    <row r="3686" spans="39:53" x14ac:dyDescent="0.2">
      <c r="AM3686" s="61"/>
      <c r="AN3686" s="61"/>
      <c r="AO3686" s="171"/>
      <c r="AP3686" s="61"/>
      <c r="AQ3686" s="61"/>
      <c r="AR3686" s="61"/>
      <c r="AS3686" s="61"/>
      <c r="AT3686" s="61"/>
      <c r="AU3686" s="61"/>
      <c r="AV3686" s="61"/>
      <c r="AW3686" s="61"/>
      <c r="AX3686" s="61"/>
      <c r="AY3686" s="61"/>
      <c r="AZ3686" s="61"/>
      <c r="BA3686" s="61"/>
    </row>
    <row r="3687" spans="39:53" x14ac:dyDescent="0.2">
      <c r="AM3687" s="61"/>
      <c r="AN3687" s="61"/>
      <c r="AO3687" s="171"/>
      <c r="AP3687" s="61"/>
      <c r="AQ3687" s="61"/>
      <c r="AR3687" s="61"/>
      <c r="AS3687" s="61"/>
      <c r="AT3687" s="61"/>
      <c r="AU3687" s="61"/>
      <c r="AV3687" s="61"/>
      <c r="AW3687" s="61"/>
      <c r="AX3687" s="61"/>
      <c r="AY3687" s="61"/>
      <c r="AZ3687" s="61"/>
      <c r="BA3687" s="61"/>
    </row>
    <row r="3688" spans="39:53" x14ac:dyDescent="0.2">
      <c r="AM3688" s="61"/>
      <c r="AN3688" s="61"/>
      <c r="AO3688" s="171"/>
      <c r="AP3688" s="61"/>
      <c r="AQ3688" s="61"/>
      <c r="AR3688" s="61"/>
      <c r="AS3688" s="61"/>
      <c r="AT3688" s="61"/>
      <c r="AU3688" s="61"/>
      <c r="AV3688" s="61"/>
      <c r="AW3688" s="61"/>
      <c r="AX3688" s="61"/>
      <c r="AY3688" s="61"/>
      <c r="AZ3688" s="61"/>
      <c r="BA3688" s="61"/>
    </row>
    <row r="3689" spans="39:53" x14ac:dyDescent="0.2">
      <c r="AM3689" s="61"/>
      <c r="AN3689" s="61"/>
      <c r="AO3689" s="171"/>
      <c r="AP3689" s="61"/>
      <c r="AQ3689" s="61"/>
      <c r="AR3689" s="61"/>
      <c r="AS3689" s="61"/>
      <c r="AT3689" s="61"/>
      <c r="AU3689" s="61"/>
      <c r="AV3689" s="61"/>
      <c r="AW3689" s="61"/>
      <c r="AX3689" s="61"/>
      <c r="AY3689" s="61"/>
      <c r="AZ3689" s="61"/>
      <c r="BA3689" s="61"/>
    </row>
    <row r="3690" spans="39:53" x14ac:dyDescent="0.2">
      <c r="AM3690" s="61"/>
      <c r="AN3690" s="61"/>
      <c r="AO3690" s="171"/>
      <c r="AP3690" s="61"/>
      <c r="AQ3690" s="61"/>
      <c r="AR3690" s="61"/>
      <c r="AS3690" s="61"/>
      <c r="AT3690" s="61"/>
      <c r="AU3690" s="61"/>
      <c r="AV3690" s="61"/>
      <c r="AW3690" s="61"/>
      <c r="AX3690" s="61"/>
      <c r="AY3690" s="61"/>
      <c r="AZ3690" s="61"/>
      <c r="BA3690" s="61"/>
    </row>
    <row r="3691" spans="39:53" x14ac:dyDescent="0.2">
      <c r="AM3691" s="61"/>
      <c r="AN3691" s="61"/>
      <c r="AO3691" s="171"/>
      <c r="AP3691" s="61"/>
      <c r="AQ3691" s="61"/>
      <c r="AR3691" s="61"/>
      <c r="AS3691" s="61"/>
      <c r="AT3691" s="61"/>
      <c r="AU3691" s="61"/>
      <c r="AV3691" s="61"/>
      <c r="AW3691" s="61"/>
      <c r="AX3691" s="61"/>
      <c r="AY3691" s="61"/>
      <c r="AZ3691" s="61"/>
      <c r="BA3691" s="61"/>
    </row>
    <row r="3692" spans="39:53" x14ac:dyDescent="0.2">
      <c r="AM3692" s="61"/>
      <c r="AN3692" s="61"/>
      <c r="AO3692" s="171"/>
      <c r="AP3692" s="61"/>
      <c r="AQ3692" s="61"/>
      <c r="AR3692" s="61"/>
      <c r="AS3692" s="61"/>
      <c r="AT3692" s="61"/>
      <c r="AU3692" s="61"/>
      <c r="AV3692" s="61"/>
      <c r="AW3692" s="61"/>
      <c r="AX3692" s="61"/>
      <c r="AY3692" s="61"/>
      <c r="AZ3692" s="61"/>
      <c r="BA3692" s="61"/>
    </row>
    <row r="3693" spans="39:53" x14ac:dyDescent="0.2">
      <c r="AM3693" s="61"/>
      <c r="AN3693" s="61"/>
      <c r="AO3693" s="171"/>
      <c r="AP3693" s="61"/>
      <c r="AQ3693" s="61"/>
      <c r="AR3693" s="61"/>
      <c r="AS3693" s="61"/>
      <c r="AT3693" s="61"/>
      <c r="AU3693" s="61"/>
      <c r="AV3693" s="61"/>
      <c r="AW3693" s="61"/>
      <c r="AX3693" s="61"/>
      <c r="AY3693" s="61"/>
      <c r="AZ3693" s="61"/>
      <c r="BA3693" s="61"/>
    </row>
    <row r="3694" spans="39:53" x14ac:dyDescent="0.2">
      <c r="AM3694" s="61"/>
      <c r="AN3694" s="61"/>
      <c r="AO3694" s="171"/>
      <c r="AP3694" s="61"/>
      <c r="AQ3694" s="61"/>
      <c r="AR3694" s="61"/>
      <c r="AS3694" s="61"/>
      <c r="AT3694" s="61"/>
      <c r="AU3694" s="61"/>
      <c r="AV3694" s="61"/>
      <c r="AW3694" s="61"/>
      <c r="AX3694" s="61"/>
      <c r="AY3694" s="61"/>
      <c r="AZ3694" s="61"/>
      <c r="BA3694" s="61"/>
    </row>
    <row r="3695" spans="39:53" x14ac:dyDescent="0.2">
      <c r="AM3695" s="61"/>
      <c r="AN3695" s="61"/>
      <c r="AO3695" s="171"/>
      <c r="AP3695" s="61"/>
      <c r="AQ3695" s="61"/>
      <c r="AR3695" s="61"/>
      <c r="AS3695" s="61"/>
      <c r="AT3695" s="61"/>
      <c r="AU3695" s="61"/>
      <c r="AV3695" s="61"/>
      <c r="AW3695" s="61"/>
      <c r="AX3695" s="61"/>
      <c r="AY3695" s="61"/>
      <c r="AZ3695" s="61"/>
      <c r="BA3695" s="61"/>
    </row>
    <row r="3696" spans="39:53" x14ac:dyDescent="0.2">
      <c r="AM3696" s="61"/>
      <c r="AN3696" s="61"/>
      <c r="AO3696" s="171"/>
      <c r="AP3696" s="61"/>
      <c r="AQ3696" s="61"/>
      <c r="AR3696" s="61"/>
      <c r="AS3696" s="61"/>
      <c r="AT3696" s="61"/>
      <c r="AU3696" s="61"/>
      <c r="AV3696" s="61"/>
      <c r="AW3696" s="61"/>
      <c r="AX3696" s="61"/>
      <c r="AY3696" s="61"/>
      <c r="AZ3696" s="61"/>
      <c r="BA3696" s="61"/>
    </row>
    <row r="3697" spans="39:53" x14ac:dyDescent="0.2">
      <c r="AM3697" s="61"/>
      <c r="AN3697" s="61"/>
      <c r="AO3697" s="171"/>
      <c r="AP3697" s="61"/>
      <c r="AQ3697" s="61"/>
      <c r="AR3697" s="61"/>
      <c r="AS3697" s="61"/>
      <c r="AT3697" s="61"/>
      <c r="AU3697" s="61"/>
      <c r="AV3697" s="61"/>
      <c r="AW3697" s="61"/>
      <c r="AX3697" s="61"/>
      <c r="AY3697" s="61"/>
      <c r="AZ3697" s="61"/>
      <c r="BA3697" s="61"/>
    </row>
    <row r="3698" spans="39:53" x14ac:dyDescent="0.2">
      <c r="AM3698" s="61"/>
      <c r="AN3698" s="61"/>
      <c r="AO3698" s="171"/>
      <c r="AP3698" s="61"/>
      <c r="AQ3698" s="61"/>
      <c r="AR3698" s="61"/>
      <c r="AS3698" s="61"/>
      <c r="AT3698" s="61"/>
      <c r="AU3698" s="61"/>
      <c r="AV3698" s="61"/>
      <c r="AW3698" s="61"/>
      <c r="AX3698" s="61"/>
      <c r="AY3698" s="61"/>
      <c r="AZ3698" s="61"/>
      <c r="BA3698" s="61"/>
    </row>
    <row r="3699" spans="39:53" x14ac:dyDescent="0.2">
      <c r="AM3699" s="61"/>
      <c r="AN3699" s="61"/>
      <c r="AO3699" s="171"/>
      <c r="AP3699" s="61"/>
      <c r="AQ3699" s="61"/>
      <c r="AR3699" s="61"/>
      <c r="AS3699" s="61"/>
      <c r="AT3699" s="61"/>
      <c r="AU3699" s="61"/>
      <c r="AV3699" s="61"/>
      <c r="AW3699" s="61"/>
      <c r="AX3699" s="61"/>
      <c r="AY3699" s="61"/>
      <c r="AZ3699" s="61"/>
      <c r="BA3699" s="61"/>
    </row>
    <row r="3700" spans="39:53" x14ac:dyDescent="0.2">
      <c r="AM3700" s="61"/>
      <c r="AN3700" s="61"/>
      <c r="AO3700" s="171"/>
      <c r="AP3700" s="61"/>
      <c r="AQ3700" s="61"/>
      <c r="AR3700" s="61"/>
      <c r="AS3700" s="61"/>
      <c r="AT3700" s="61"/>
      <c r="AU3700" s="61"/>
      <c r="AV3700" s="61"/>
      <c r="AW3700" s="61"/>
      <c r="AX3700" s="61"/>
      <c r="AY3700" s="61"/>
      <c r="AZ3700" s="61"/>
      <c r="BA3700" s="61"/>
    </row>
    <row r="3701" spans="39:53" x14ac:dyDescent="0.2">
      <c r="AM3701" s="61"/>
      <c r="AN3701" s="61"/>
      <c r="AO3701" s="171"/>
      <c r="AP3701" s="61"/>
      <c r="AQ3701" s="61"/>
      <c r="AR3701" s="61"/>
      <c r="AS3701" s="61"/>
      <c r="AT3701" s="61"/>
      <c r="AU3701" s="61"/>
      <c r="AV3701" s="61"/>
      <c r="AW3701" s="61"/>
      <c r="AX3701" s="61"/>
      <c r="AY3701" s="61"/>
      <c r="AZ3701" s="61"/>
      <c r="BA3701" s="61"/>
    </row>
    <row r="3702" spans="39:53" x14ac:dyDescent="0.2">
      <c r="AM3702" s="61"/>
      <c r="AN3702" s="61"/>
      <c r="AO3702" s="171"/>
      <c r="AP3702" s="61"/>
      <c r="AQ3702" s="61"/>
      <c r="AR3702" s="61"/>
      <c r="AS3702" s="61"/>
      <c r="AT3702" s="61"/>
      <c r="AU3702" s="61"/>
      <c r="AV3702" s="61"/>
      <c r="AW3702" s="61"/>
      <c r="AX3702" s="61"/>
      <c r="AY3702" s="61"/>
      <c r="AZ3702" s="61"/>
      <c r="BA3702" s="61"/>
    </row>
    <row r="3703" spans="39:53" x14ac:dyDescent="0.2">
      <c r="AM3703" s="61"/>
      <c r="AN3703" s="61"/>
      <c r="AO3703" s="171"/>
      <c r="AP3703" s="61"/>
      <c r="AQ3703" s="61"/>
      <c r="AR3703" s="61"/>
      <c r="AS3703" s="61"/>
      <c r="AT3703" s="61"/>
      <c r="AU3703" s="61"/>
      <c r="AV3703" s="61"/>
      <c r="AW3703" s="61"/>
      <c r="AX3703" s="61"/>
      <c r="AY3703" s="61"/>
      <c r="AZ3703" s="61"/>
      <c r="BA3703" s="61"/>
    </row>
    <row r="3704" spans="39:53" x14ac:dyDescent="0.2">
      <c r="AM3704" s="61"/>
      <c r="AN3704" s="61"/>
      <c r="AO3704" s="171"/>
      <c r="AP3704" s="61"/>
      <c r="AQ3704" s="61"/>
      <c r="AR3704" s="61"/>
      <c r="AS3704" s="61"/>
      <c r="AT3704" s="61"/>
      <c r="AU3704" s="61"/>
      <c r="AV3704" s="61"/>
      <c r="AW3704" s="61"/>
      <c r="AX3704" s="61"/>
      <c r="AY3704" s="61"/>
      <c r="AZ3704" s="61"/>
      <c r="BA3704" s="61"/>
    </row>
    <row r="3705" spans="39:53" x14ac:dyDescent="0.2">
      <c r="AM3705" s="61"/>
      <c r="AN3705" s="61"/>
      <c r="AO3705" s="171"/>
      <c r="AP3705" s="61"/>
      <c r="AQ3705" s="61"/>
      <c r="AR3705" s="61"/>
      <c r="AS3705" s="61"/>
      <c r="AT3705" s="61"/>
      <c r="AU3705" s="61"/>
      <c r="AV3705" s="61"/>
      <c r="AW3705" s="61"/>
      <c r="AX3705" s="61"/>
      <c r="AY3705" s="61"/>
      <c r="AZ3705" s="61"/>
      <c r="BA3705" s="61"/>
    </row>
    <row r="3706" spans="39:53" x14ac:dyDescent="0.2">
      <c r="AM3706" s="61"/>
      <c r="AN3706" s="61"/>
      <c r="AO3706" s="171"/>
      <c r="AP3706" s="61"/>
      <c r="AQ3706" s="61"/>
      <c r="AR3706" s="61"/>
      <c r="AS3706" s="61"/>
      <c r="AT3706" s="61"/>
      <c r="AU3706" s="61"/>
      <c r="AV3706" s="61"/>
      <c r="AW3706" s="61"/>
      <c r="AX3706" s="61"/>
      <c r="AY3706" s="61"/>
      <c r="AZ3706" s="61"/>
      <c r="BA3706" s="61"/>
    </row>
    <row r="3707" spans="39:53" x14ac:dyDescent="0.2">
      <c r="AM3707" s="61"/>
      <c r="AN3707" s="61"/>
      <c r="AO3707" s="171"/>
      <c r="AP3707" s="61"/>
      <c r="AQ3707" s="61"/>
      <c r="AR3707" s="61"/>
      <c r="AS3707" s="61"/>
      <c r="AT3707" s="61"/>
      <c r="AU3707" s="61"/>
      <c r="AV3707" s="61"/>
      <c r="AW3707" s="61"/>
      <c r="AX3707" s="61"/>
      <c r="AY3707" s="61"/>
      <c r="AZ3707" s="61"/>
      <c r="BA3707" s="61"/>
    </row>
    <row r="3708" spans="39:53" x14ac:dyDescent="0.2">
      <c r="AM3708" s="61"/>
      <c r="AN3708" s="61"/>
      <c r="AO3708" s="171"/>
      <c r="AP3708" s="61"/>
      <c r="AQ3708" s="61"/>
      <c r="AR3708" s="61"/>
      <c r="AS3708" s="61"/>
      <c r="AT3708" s="61"/>
      <c r="AU3708" s="61"/>
      <c r="AV3708" s="61"/>
      <c r="AW3708" s="61"/>
      <c r="AX3708" s="61"/>
      <c r="AY3708" s="61"/>
      <c r="AZ3708" s="61"/>
      <c r="BA3708" s="61"/>
    </row>
    <row r="3709" spans="39:53" x14ac:dyDescent="0.2">
      <c r="AM3709" s="61"/>
      <c r="AN3709" s="61"/>
      <c r="AO3709" s="171"/>
      <c r="AP3709" s="61"/>
      <c r="AQ3709" s="61"/>
      <c r="AR3709" s="61"/>
      <c r="AS3709" s="61"/>
      <c r="AT3709" s="61"/>
      <c r="AU3709" s="61"/>
      <c r="AV3709" s="61"/>
      <c r="AW3709" s="61"/>
      <c r="AX3709" s="61"/>
      <c r="AY3709" s="61"/>
      <c r="AZ3709" s="61"/>
      <c r="BA3709" s="61"/>
    </row>
    <row r="3710" spans="39:53" x14ac:dyDescent="0.2">
      <c r="AM3710" s="61"/>
      <c r="AN3710" s="61"/>
      <c r="AO3710" s="171"/>
      <c r="AP3710" s="61"/>
      <c r="AQ3710" s="61"/>
      <c r="AR3710" s="61"/>
      <c r="AS3710" s="61"/>
      <c r="AT3710" s="61"/>
      <c r="AU3710" s="61"/>
      <c r="AV3710" s="61"/>
      <c r="AW3710" s="61"/>
      <c r="AX3710" s="61"/>
      <c r="AY3710" s="61"/>
      <c r="AZ3710" s="61"/>
      <c r="BA3710" s="61"/>
    </row>
    <row r="3711" spans="39:53" x14ac:dyDescent="0.2">
      <c r="AM3711" s="61"/>
      <c r="AN3711" s="61"/>
      <c r="AO3711" s="171"/>
      <c r="AP3711" s="61"/>
      <c r="AQ3711" s="61"/>
      <c r="AR3711" s="61"/>
      <c r="AS3711" s="61"/>
      <c r="AT3711" s="61"/>
      <c r="AU3711" s="61"/>
      <c r="AV3711" s="61"/>
      <c r="AW3711" s="61"/>
      <c r="AX3711" s="61"/>
      <c r="AY3711" s="61"/>
      <c r="AZ3711" s="61"/>
      <c r="BA3711" s="61"/>
    </row>
    <row r="3712" spans="39:53" x14ac:dyDescent="0.2">
      <c r="AM3712" s="61"/>
      <c r="AN3712" s="61"/>
      <c r="AO3712" s="171"/>
      <c r="AP3712" s="61"/>
      <c r="AQ3712" s="61"/>
      <c r="AR3712" s="61"/>
      <c r="AS3712" s="61"/>
      <c r="AT3712" s="61"/>
      <c r="AU3712" s="61"/>
      <c r="AV3712" s="61"/>
      <c r="AW3712" s="61"/>
      <c r="AX3712" s="61"/>
      <c r="AY3712" s="61"/>
      <c r="AZ3712" s="61"/>
      <c r="BA3712" s="61"/>
    </row>
    <row r="3713" spans="39:53" x14ac:dyDescent="0.2">
      <c r="AM3713" s="61"/>
      <c r="AN3713" s="61"/>
      <c r="AO3713" s="171"/>
      <c r="AP3713" s="61"/>
      <c r="AQ3713" s="61"/>
      <c r="AR3713" s="61"/>
      <c r="AS3713" s="61"/>
      <c r="AT3713" s="61"/>
      <c r="AU3713" s="61"/>
      <c r="AV3713" s="61"/>
      <c r="AW3713" s="61"/>
      <c r="AX3713" s="61"/>
      <c r="AY3713" s="61"/>
      <c r="AZ3713" s="61"/>
      <c r="BA3713" s="61"/>
    </row>
    <row r="3714" spans="39:53" x14ac:dyDescent="0.2">
      <c r="AM3714" s="61"/>
      <c r="AN3714" s="61"/>
      <c r="AO3714" s="171"/>
      <c r="AP3714" s="61"/>
      <c r="AQ3714" s="61"/>
      <c r="AR3714" s="61"/>
      <c r="AS3714" s="61"/>
      <c r="AT3714" s="61"/>
      <c r="AU3714" s="61"/>
      <c r="AV3714" s="61"/>
      <c r="AW3714" s="61"/>
      <c r="AX3714" s="61"/>
      <c r="AY3714" s="61"/>
      <c r="AZ3714" s="61"/>
      <c r="BA3714" s="61"/>
    </row>
    <row r="3715" spans="39:53" x14ac:dyDescent="0.2">
      <c r="AM3715" s="61"/>
      <c r="AN3715" s="61"/>
      <c r="AO3715" s="171"/>
      <c r="AP3715" s="61"/>
      <c r="AQ3715" s="61"/>
      <c r="AR3715" s="61"/>
      <c r="AS3715" s="61"/>
      <c r="AT3715" s="61"/>
      <c r="AU3715" s="61"/>
      <c r="AV3715" s="61"/>
      <c r="AW3715" s="61"/>
      <c r="AX3715" s="61"/>
      <c r="AY3715" s="61"/>
      <c r="AZ3715" s="61"/>
      <c r="BA3715" s="61"/>
    </row>
    <row r="3716" spans="39:53" x14ac:dyDescent="0.2">
      <c r="AM3716" s="61"/>
      <c r="AN3716" s="61"/>
      <c r="AO3716" s="171"/>
      <c r="AP3716" s="61"/>
      <c r="AQ3716" s="61"/>
      <c r="AR3716" s="61"/>
      <c r="AS3716" s="61"/>
      <c r="AT3716" s="61"/>
      <c r="AU3716" s="61"/>
      <c r="AV3716" s="61"/>
      <c r="AW3716" s="61"/>
      <c r="AX3716" s="61"/>
      <c r="AY3716" s="61"/>
      <c r="AZ3716" s="61"/>
      <c r="BA3716" s="61"/>
    </row>
    <row r="3717" spans="39:53" x14ac:dyDescent="0.2">
      <c r="AM3717" s="61"/>
      <c r="AN3717" s="61"/>
      <c r="AO3717" s="171"/>
      <c r="AP3717" s="61"/>
      <c r="AQ3717" s="61"/>
      <c r="AR3717" s="61"/>
      <c r="AS3717" s="61"/>
      <c r="AT3717" s="61"/>
      <c r="AU3717" s="61"/>
      <c r="AV3717" s="61"/>
      <c r="AW3717" s="61"/>
      <c r="AX3717" s="61"/>
      <c r="AY3717" s="61"/>
      <c r="AZ3717" s="61"/>
      <c r="BA3717" s="61"/>
    </row>
    <row r="3718" spans="39:53" x14ac:dyDescent="0.2">
      <c r="AM3718" s="61"/>
      <c r="AN3718" s="61"/>
      <c r="AO3718" s="171"/>
      <c r="AP3718" s="61"/>
      <c r="AQ3718" s="61"/>
      <c r="AR3718" s="61"/>
      <c r="AS3718" s="61"/>
      <c r="AT3718" s="61"/>
      <c r="AU3718" s="61"/>
      <c r="AV3718" s="61"/>
      <c r="AW3718" s="61"/>
      <c r="AX3718" s="61"/>
      <c r="AY3718" s="61"/>
      <c r="AZ3718" s="61"/>
      <c r="BA3718" s="61"/>
    </row>
    <row r="3719" spans="39:53" x14ac:dyDescent="0.2">
      <c r="AM3719" s="61"/>
      <c r="AN3719" s="61"/>
      <c r="AO3719" s="171"/>
      <c r="AP3719" s="61"/>
      <c r="AQ3719" s="61"/>
      <c r="AR3719" s="61"/>
      <c r="AS3719" s="61"/>
      <c r="AT3719" s="61"/>
      <c r="AU3719" s="61"/>
      <c r="AV3719" s="61"/>
      <c r="AW3719" s="61"/>
      <c r="AX3719" s="61"/>
      <c r="AY3719" s="61"/>
      <c r="AZ3719" s="61"/>
      <c r="BA3719" s="61"/>
    </row>
    <row r="3720" spans="39:53" x14ac:dyDescent="0.2">
      <c r="AM3720" s="61"/>
      <c r="AN3720" s="61"/>
      <c r="AO3720" s="171"/>
      <c r="AP3720" s="61"/>
      <c r="AQ3720" s="61"/>
      <c r="AR3720" s="61"/>
      <c r="AS3720" s="61"/>
      <c r="AT3720" s="61"/>
      <c r="AU3720" s="61"/>
      <c r="AV3720" s="61"/>
      <c r="AW3720" s="61"/>
      <c r="AX3720" s="61"/>
      <c r="AY3720" s="61"/>
      <c r="AZ3720" s="61"/>
      <c r="BA3720" s="61"/>
    </row>
    <row r="3721" spans="39:53" x14ac:dyDescent="0.2">
      <c r="AM3721" s="61"/>
      <c r="AN3721" s="61"/>
      <c r="AO3721" s="171"/>
      <c r="AP3721" s="61"/>
      <c r="AQ3721" s="61"/>
      <c r="AR3721" s="61"/>
      <c r="AS3721" s="61"/>
      <c r="AT3721" s="61"/>
      <c r="AU3721" s="61"/>
      <c r="AV3721" s="61"/>
      <c r="AW3721" s="61"/>
      <c r="AX3721" s="61"/>
      <c r="AY3721" s="61"/>
      <c r="AZ3721" s="61"/>
      <c r="BA3721" s="61"/>
    </row>
    <row r="3722" spans="39:53" x14ac:dyDescent="0.2">
      <c r="AM3722" s="61"/>
      <c r="AN3722" s="61"/>
      <c r="AO3722" s="171"/>
      <c r="AP3722" s="61"/>
      <c r="AQ3722" s="61"/>
      <c r="AR3722" s="61"/>
      <c r="AS3722" s="61"/>
      <c r="AT3722" s="61"/>
      <c r="AU3722" s="61"/>
      <c r="AV3722" s="61"/>
      <c r="AW3722" s="61"/>
      <c r="AX3722" s="61"/>
      <c r="AY3722" s="61"/>
      <c r="AZ3722" s="61"/>
      <c r="BA3722" s="61"/>
    </row>
    <row r="3723" spans="39:53" x14ac:dyDescent="0.2">
      <c r="AM3723" s="61"/>
      <c r="AN3723" s="61"/>
      <c r="AO3723" s="171"/>
      <c r="AP3723" s="61"/>
      <c r="AQ3723" s="61"/>
      <c r="AR3723" s="61"/>
      <c r="AS3723" s="61"/>
      <c r="AT3723" s="61"/>
      <c r="AU3723" s="61"/>
      <c r="AV3723" s="61"/>
      <c r="AW3723" s="61"/>
      <c r="AX3723" s="61"/>
      <c r="AY3723" s="61"/>
      <c r="AZ3723" s="61"/>
      <c r="BA3723" s="61"/>
    </row>
    <row r="3724" spans="39:53" x14ac:dyDescent="0.2">
      <c r="AM3724" s="61"/>
      <c r="AN3724" s="61"/>
      <c r="AO3724" s="171"/>
      <c r="AP3724" s="61"/>
      <c r="AQ3724" s="61"/>
      <c r="AR3724" s="61"/>
      <c r="AS3724" s="61"/>
      <c r="AT3724" s="61"/>
      <c r="AU3724" s="61"/>
      <c r="AV3724" s="61"/>
      <c r="AW3724" s="61"/>
      <c r="AX3724" s="61"/>
      <c r="AY3724" s="61"/>
      <c r="AZ3724" s="61"/>
      <c r="BA3724" s="61"/>
    </row>
    <row r="3725" spans="39:53" x14ac:dyDescent="0.2">
      <c r="AM3725" s="61"/>
      <c r="AN3725" s="61"/>
      <c r="AO3725" s="171"/>
      <c r="AP3725" s="61"/>
      <c r="AQ3725" s="61"/>
      <c r="AR3725" s="61"/>
      <c r="AS3725" s="61"/>
      <c r="AT3725" s="61"/>
      <c r="AU3725" s="61"/>
      <c r="AV3725" s="61"/>
      <c r="AW3725" s="61"/>
      <c r="AX3725" s="61"/>
      <c r="AY3725" s="61"/>
      <c r="AZ3725" s="61"/>
      <c r="BA3725" s="61"/>
    </row>
    <row r="3726" spans="39:53" x14ac:dyDescent="0.2">
      <c r="AM3726" s="61"/>
      <c r="AN3726" s="61"/>
      <c r="AO3726" s="171"/>
      <c r="AP3726" s="61"/>
      <c r="AQ3726" s="61"/>
      <c r="AR3726" s="61"/>
      <c r="AS3726" s="61"/>
      <c r="AT3726" s="61"/>
      <c r="AU3726" s="61"/>
      <c r="AV3726" s="61"/>
      <c r="AW3726" s="61"/>
      <c r="AX3726" s="61"/>
      <c r="AY3726" s="61"/>
      <c r="AZ3726" s="61"/>
      <c r="BA3726" s="61"/>
    </row>
    <row r="3727" spans="39:53" x14ac:dyDescent="0.2">
      <c r="AM3727" s="61"/>
      <c r="AN3727" s="61"/>
      <c r="AO3727" s="171"/>
      <c r="AP3727" s="61"/>
      <c r="AQ3727" s="61"/>
      <c r="AR3727" s="61"/>
      <c r="AS3727" s="61"/>
      <c r="AT3727" s="61"/>
      <c r="AU3727" s="61"/>
      <c r="AV3727" s="61"/>
      <c r="AW3727" s="61"/>
      <c r="AX3727" s="61"/>
      <c r="AY3727" s="61"/>
      <c r="AZ3727" s="61"/>
      <c r="BA3727" s="61"/>
    </row>
    <row r="3728" spans="39:53" x14ac:dyDescent="0.2">
      <c r="AM3728" s="61"/>
      <c r="AN3728" s="61"/>
      <c r="AO3728" s="171"/>
      <c r="AP3728" s="61"/>
      <c r="AQ3728" s="61"/>
      <c r="AR3728" s="61"/>
      <c r="AS3728" s="61"/>
      <c r="AT3728" s="61"/>
      <c r="AU3728" s="61"/>
      <c r="AV3728" s="61"/>
      <c r="AW3728" s="61"/>
      <c r="AX3728" s="61"/>
      <c r="AY3728" s="61"/>
      <c r="AZ3728" s="61"/>
      <c r="BA3728" s="61"/>
    </row>
    <row r="3729" spans="39:53" x14ac:dyDescent="0.2">
      <c r="AM3729" s="61"/>
      <c r="AN3729" s="61"/>
      <c r="AO3729" s="171"/>
      <c r="AP3729" s="61"/>
      <c r="AQ3729" s="61"/>
      <c r="AR3729" s="61"/>
      <c r="AS3729" s="61"/>
      <c r="AT3729" s="61"/>
      <c r="AU3729" s="61"/>
      <c r="AV3729" s="61"/>
      <c r="AW3729" s="61"/>
      <c r="AX3729" s="61"/>
      <c r="AY3729" s="61"/>
      <c r="AZ3729" s="61"/>
      <c r="BA3729" s="61"/>
    </row>
    <row r="3730" spans="39:53" x14ac:dyDescent="0.2">
      <c r="AM3730" s="61"/>
      <c r="AN3730" s="61"/>
      <c r="AO3730" s="171"/>
      <c r="AP3730" s="61"/>
      <c r="AQ3730" s="61"/>
      <c r="AR3730" s="61"/>
      <c r="AS3730" s="61"/>
      <c r="AT3730" s="61"/>
      <c r="AU3730" s="61"/>
      <c r="AV3730" s="61"/>
      <c r="AW3730" s="61"/>
      <c r="AX3730" s="61"/>
      <c r="AY3730" s="61"/>
      <c r="AZ3730" s="61"/>
      <c r="BA3730" s="61"/>
    </row>
    <row r="3731" spans="39:53" x14ac:dyDescent="0.2">
      <c r="AM3731" s="61"/>
      <c r="AN3731" s="61"/>
      <c r="AO3731" s="171"/>
      <c r="AP3731" s="61"/>
      <c r="AQ3731" s="61"/>
      <c r="AR3731" s="61"/>
      <c r="AS3731" s="61"/>
      <c r="AT3731" s="61"/>
      <c r="AU3731" s="61"/>
      <c r="AV3731" s="61"/>
      <c r="AW3731" s="61"/>
      <c r="AX3731" s="61"/>
      <c r="AY3731" s="61"/>
      <c r="AZ3731" s="61"/>
      <c r="BA3731" s="61"/>
    </row>
    <row r="3732" spans="39:53" x14ac:dyDescent="0.2">
      <c r="AM3732" s="61"/>
      <c r="AN3732" s="61"/>
      <c r="AO3732" s="171"/>
      <c r="AP3732" s="61"/>
      <c r="AQ3732" s="61"/>
      <c r="AR3732" s="61"/>
      <c r="AS3732" s="61"/>
      <c r="AT3732" s="61"/>
      <c r="AU3732" s="61"/>
      <c r="AV3732" s="61"/>
      <c r="AW3732" s="61"/>
      <c r="AX3732" s="61"/>
      <c r="AY3732" s="61"/>
      <c r="AZ3732" s="61"/>
      <c r="BA3732" s="61"/>
    </row>
    <row r="3733" spans="39:53" x14ac:dyDescent="0.2">
      <c r="AM3733" s="61"/>
      <c r="AN3733" s="61"/>
      <c r="AO3733" s="171"/>
      <c r="AP3733" s="61"/>
      <c r="AQ3733" s="61"/>
      <c r="AR3733" s="61"/>
      <c r="AS3733" s="61"/>
      <c r="AT3733" s="61"/>
      <c r="AU3733" s="61"/>
      <c r="AV3733" s="61"/>
      <c r="AW3733" s="61"/>
      <c r="AX3733" s="61"/>
      <c r="AY3733" s="61"/>
      <c r="AZ3733" s="61"/>
      <c r="BA3733" s="61"/>
    </row>
    <row r="3734" spans="39:53" x14ac:dyDescent="0.2">
      <c r="AM3734" s="61"/>
      <c r="AN3734" s="61"/>
      <c r="AO3734" s="171"/>
      <c r="AP3734" s="61"/>
      <c r="AQ3734" s="61"/>
      <c r="AR3734" s="61"/>
      <c r="AS3734" s="61"/>
      <c r="AT3734" s="61"/>
      <c r="AU3734" s="61"/>
      <c r="AV3734" s="61"/>
      <c r="AW3734" s="61"/>
      <c r="AX3734" s="61"/>
      <c r="AY3734" s="61"/>
      <c r="AZ3734" s="61"/>
      <c r="BA3734" s="61"/>
    </row>
    <row r="3735" spans="39:53" x14ac:dyDescent="0.2">
      <c r="AM3735" s="61"/>
      <c r="AN3735" s="61"/>
      <c r="AO3735" s="171"/>
      <c r="AP3735" s="61"/>
      <c r="AQ3735" s="61"/>
      <c r="AR3735" s="61"/>
      <c r="AS3735" s="61"/>
      <c r="AT3735" s="61"/>
      <c r="AU3735" s="61"/>
      <c r="AV3735" s="61"/>
      <c r="AW3735" s="61"/>
      <c r="AX3735" s="61"/>
      <c r="AY3735" s="61"/>
      <c r="AZ3735" s="61"/>
      <c r="BA3735" s="61"/>
    </row>
    <row r="3736" spans="39:53" x14ac:dyDescent="0.2">
      <c r="AM3736" s="61"/>
      <c r="AN3736" s="61"/>
      <c r="AO3736" s="171"/>
      <c r="AP3736" s="61"/>
      <c r="AQ3736" s="61"/>
      <c r="AR3736" s="61"/>
      <c r="AS3736" s="61"/>
      <c r="AT3736" s="61"/>
      <c r="AU3736" s="61"/>
      <c r="AV3736" s="61"/>
      <c r="AW3736" s="61"/>
      <c r="AX3736" s="61"/>
      <c r="AY3736" s="61"/>
      <c r="AZ3736" s="61"/>
      <c r="BA3736" s="61"/>
    </row>
    <row r="3737" spans="39:53" x14ac:dyDescent="0.2">
      <c r="AM3737" s="61"/>
      <c r="AN3737" s="61"/>
      <c r="AO3737" s="171"/>
      <c r="AP3737" s="61"/>
      <c r="AQ3737" s="61"/>
      <c r="AR3737" s="61"/>
      <c r="AS3737" s="61"/>
      <c r="AT3737" s="61"/>
      <c r="AU3737" s="61"/>
      <c r="AV3737" s="61"/>
      <c r="AW3737" s="61"/>
      <c r="AX3737" s="61"/>
      <c r="AY3737" s="61"/>
      <c r="AZ3737" s="61"/>
      <c r="BA3737" s="61"/>
    </row>
    <row r="3738" spans="39:53" x14ac:dyDescent="0.2">
      <c r="AM3738" s="61"/>
      <c r="AN3738" s="61"/>
      <c r="AO3738" s="171"/>
      <c r="AP3738" s="61"/>
      <c r="AQ3738" s="61"/>
      <c r="AR3738" s="61"/>
      <c r="AS3738" s="61"/>
      <c r="AT3738" s="61"/>
      <c r="AU3738" s="61"/>
      <c r="AV3738" s="61"/>
      <c r="AW3738" s="61"/>
      <c r="AX3738" s="61"/>
      <c r="AY3738" s="61"/>
      <c r="AZ3738" s="61"/>
      <c r="BA3738" s="61"/>
    </row>
    <row r="3739" spans="39:53" x14ac:dyDescent="0.2">
      <c r="AM3739" s="61"/>
      <c r="AN3739" s="61"/>
      <c r="AO3739" s="171"/>
      <c r="AP3739" s="61"/>
      <c r="AQ3739" s="61"/>
      <c r="AR3739" s="61"/>
      <c r="AS3739" s="61"/>
      <c r="AT3739" s="61"/>
      <c r="AU3739" s="61"/>
      <c r="AV3739" s="61"/>
      <c r="AW3739" s="61"/>
      <c r="AX3739" s="61"/>
      <c r="AY3739" s="61"/>
      <c r="AZ3739" s="61"/>
      <c r="BA3739" s="61"/>
    </row>
    <row r="3740" spans="39:53" x14ac:dyDescent="0.2">
      <c r="AM3740" s="61"/>
      <c r="AN3740" s="61"/>
      <c r="AO3740" s="171"/>
      <c r="AP3740" s="61"/>
      <c r="AQ3740" s="61"/>
      <c r="AR3740" s="61"/>
      <c r="AS3740" s="61"/>
      <c r="AT3740" s="61"/>
      <c r="AU3740" s="61"/>
      <c r="AV3740" s="61"/>
      <c r="AW3740" s="61"/>
      <c r="AX3740" s="61"/>
      <c r="AY3740" s="61"/>
      <c r="AZ3740" s="61"/>
      <c r="BA3740" s="61"/>
    </row>
    <row r="3741" spans="39:53" x14ac:dyDescent="0.2">
      <c r="AM3741" s="61"/>
      <c r="AN3741" s="61"/>
      <c r="AO3741" s="171"/>
      <c r="AP3741" s="61"/>
      <c r="AQ3741" s="61"/>
      <c r="AR3741" s="61"/>
      <c r="AS3741" s="61"/>
      <c r="AT3741" s="61"/>
      <c r="AU3741" s="61"/>
      <c r="AV3741" s="61"/>
      <c r="AW3741" s="61"/>
      <c r="AX3741" s="61"/>
      <c r="AY3741" s="61"/>
      <c r="AZ3741" s="61"/>
      <c r="BA3741" s="61"/>
    </row>
    <row r="3742" spans="39:53" x14ac:dyDescent="0.2">
      <c r="AM3742" s="61"/>
      <c r="AN3742" s="61"/>
      <c r="AO3742" s="171"/>
      <c r="AP3742" s="61"/>
      <c r="AQ3742" s="61"/>
      <c r="AR3742" s="61"/>
      <c r="AS3742" s="61"/>
      <c r="AT3742" s="61"/>
      <c r="AU3742" s="61"/>
      <c r="AV3742" s="61"/>
      <c r="AW3742" s="61"/>
      <c r="AX3742" s="61"/>
      <c r="AY3742" s="61"/>
      <c r="AZ3742" s="61"/>
      <c r="BA3742" s="61"/>
    </row>
    <row r="3743" spans="39:53" x14ac:dyDescent="0.2">
      <c r="AM3743" s="61"/>
      <c r="AN3743" s="61"/>
      <c r="AO3743" s="171"/>
      <c r="AP3743" s="61"/>
      <c r="AQ3743" s="61"/>
      <c r="AR3743" s="61"/>
      <c r="AS3743" s="61"/>
      <c r="AT3743" s="61"/>
      <c r="AU3743" s="61"/>
      <c r="AV3743" s="61"/>
      <c r="AW3743" s="61"/>
      <c r="AX3743" s="61"/>
      <c r="AY3743" s="61"/>
      <c r="AZ3743" s="61"/>
      <c r="BA3743" s="61"/>
    </row>
    <row r="3744" spans="39:53" x14ac:dyDescent="0.2">
      <c r="AM3744" s="61"/>
      <c r="AN3744" s="61"/>
      <c r="AO3744" s="171"/>
      <c r="AP3744" s="61"/>
      <c r="AQ3744" s="61"/>
      <c r="AR3744" s="61"/>
      <c r="AS3744" s="61"/>
      <c r="AT3744" s="61"/>
      <c r="AU3744" s="61"/>
      <c r="AV3744" s="61"/>
      <c r="AW3744" s="61"/>
      <c r="AX3744" s="61"/>
      <c r="AY3744" s="61"/>
      <c r="AZ3744" s="61"/>
      <c r="BA3744" s="61"/>
    </row>
    <row r="3745" spans="39:53" x14ac:dyDescent="0.2">
      <c r="AM3745" s="61"/>
      <c r="AN3745" s="61"/>
      <c r="AO3745" s="171"/>
      <c r="AP3745" s="61"/>
      <c r="AQ3745" s="61"/>
      <c r="AR3745" s="61"/>
      <c r="AS3745" s="61"/>
      <c r="AT3745" s="61"/>
      <c r="AU3745" s="61"/>
      <c r="AV3745" s="61"/>
      <c r="AW3745" s="61"/>
      <c r="AX3745" s="61"/>
      <c r="AY3745" s="61"/>
      <c r="AZ3745" s="61"/>
      <c r="BA3745" s="61"/>
    </row>
    <row r="3746" spans="39:53" x14ac:dyDescent="0.2">
      <c r="AM3746" s="61"/>
      <c r="AN3746" s="61"/>
      <c r="AO3746" s="171"/>
      <c r="AP3746" s="61"/>
      <c r="AQ3746" s="61"/>
      <c r="AR3746" s="61"/>
      <c r="AS3746" s="61"/>
      <c r="AT3746" s="61"/>
      <c r="AU3746" s="61"/>
      <c r="AV3746" s="61"/>
      <c r="AW3746" s="61"/>
      <c r="AX3746" s="61"/>
      <c r="AY3746" s="61"/>
      <c r="AZ3746" s="61"/>
      <c r="BA3746" s="61"/>
    </row>
    <row r="3747" spans="39:53" x14ac:dyDescent="0.2">
      <c r="AM3747" s="61"/>
      <c r="AN3747" s="61"/>
      <c r="AO3747" s="171"/>
      <c r="AP3747" s="61"/>
      <c r="AQ3747" s="61"/>
      <c r="AR3747" s="61"/>
      <c r="AS3747" s="61"/>
      <c r="AT3747" s="61"/>
      <c r="AU3747" s="61"/>
      <c r="AV3747" s="61"/>
      <c r="AW3747" s="61"/>
      <c r="AX3747" s="61"/>
      <c r="AY3747" s="61"/>
      <c r="AZ3747" s="61"/>
      <c r="BA3747" s="61"/>
    </row>
    <row r="3748" spans="39:53" x14ac:dyDescent="0.2">
      <c r="AM3748" s="61"/>
      <c r="AN3748" s="61"/>
      <c r="AO3748" s="171"/>
      <c r="AP3748" s="61"/>
      <c r="AQ3748" s="61"/>
      <c r="AR3748" s="61"/>
      <c r="AS3748" s="61"/>
      <c r="AT3748" s="61"/>
      <c r="AU3748" s="61"/>
      <c r="AV3748" s="61"/>
      <c r="AW3748" s="61"/>
      <c r="AX3748" s="61"/>
      <c r="AY3748" s="61"/>
      <c r="AZ3748" s="61"/>
      <c r="BA3748" s="61"/>
    </row>
    <row r="3749" spans="39:53" x14ac:dyDescent="0.2">
      <c r="AM3749" s="61"/>
      <c r="AN3749" s="61"/>
      <c r="AO3749" s="171"/>
      <c r="AP3749" s="61"/>
      <c r="AQ3749" s="61"/>
      <c r="AR3749" s="61"/>
      <c r="AS3749" s="61"/>
      <c r="AT3749" s="61"/>
      <c r="AU3749" s="61"/>
      <c r="AV3749" s="61"/>
      <c r="AW3749" s="61"/>
      <c r="AX3749" s="61"/>
      <c r="AY3749" s="61"/>
      <c r="AZ3749" s="61"/>
      <c r="BA3749" s="61"/>
    </row>
    <row r="3750" spans="39:53" x14ac:dyDescent="0.2">
      <c r="AM3750" s="61"/>
      <c r="AN3750" s="61"/>
      <c r="AO3750" s="171"/>
      <c r="AP3750" s="61"/>
      <c r="AQ3750" s="61"/>
      <c r="AR3750" s="61"/>
      <c r="AS3750" s="61"/>
      <c r="AT3750" s="61"/>
      <c r="AU3750" s="61"/>
      <c r="AV3750" s="61"/>
      <c r="AW3750" s="61"/>
      <c r="AX3750" s="61"/>
      <c r="AY3750" s="61"/>
      <c r="AZ3750" s="61"/>
      <c r="BA3750" s="61"/>
    </row>
    <row r="3751" spans="39:53" x14ac:dyDescent="0.2">
      <c r="AM3751" s="61"/>
      <c r="AN3751" s="61"/>
      <c r="AO3751" s="171"/>
      <c r="AP3751" s="61"/>
      <c r="AQ3751" s="61"/>
      <c r="AR3751" s="61"/>
      <c r="AS3751" s="61"/>
      <c r="AT3751" s="61"/>
      <c r="AU3751" s="61"/>
      <c r="AV3751" s="61"/>
      <c r="AW3751" s="61"/>
      <c r="AX3751" s="61"/>
      <c r="AY3751" s="61"/>
      <c r="AZ3751" s="61"/>
      <c r="BA3751" s="61"/>
    </row>
    <row r="3752" spans="39:53" x14ac:dyDescent="0.2">
      <c r="AM3752" s="61"/>
      <c r="AN3752" s="61"/>
      <c r="AO3752" s="171"/>
      <c r="AP3752" s="61"/>
      <c r="AQ3752" s="61"/>
      <c r="AR3752" s="61"/>
      <c r="AS3752" s="61"/>
      <c r="AT3752" s="61"/>
      <c r="AU3752" s="61"/>
      <c r="AV3752" s="61"/>
      <c r="AW3752" s="61"/>
      <c r="AX3752" s="61"/>
      <c r="AY3752" s="61"/>
      <c r="AZ3752" s="61"/>
      <c r="BA3752" s="61"/>
    </row>
    <row r="3753" spans="39:53" x14ac:dyDescent="0.2">
      <c r="AM3753" s="61"/>
      <c r="AN3753" s="61"/>
      <c r="AO3753" s="171"/>
      <c r="AP3753" s="61"/>
      <c r="AQ3753" s="61"/>
      <c r="AR3753" s="61"/>
      <c r="AS3753" s="61"/>
      <c r="AT3753" s="61"/>
      <c r="AU3753" s="61"/>
      <c r="AV3753" s="61"/>
      <c r="AW3753" s="61"/>
      <c r="AX3753" s="61"/>
      <c r="AY3753" s="61"/>
      <c r="AZ3753" s="61"/>
      <c r="BA3753" s="61"/>
    </row>
    <row r="3754" spans="39:53" x14ac:dyDescent="0.2">
      <c r="AM3754" s="61"/>
      <c r="AN3754" s="61"/>
      <c r="AO3754" s="171"/>
      <c r="AP3754" s="61"/>
      <c r="AQ3754" s="61"/>
      <c r="AR3754" s="61"/>
      <c r="AS3754" s="61"/>
      <c r="AT3754" s="61"/>
      <c r="AU3754" s="61"/>
      <c r="AV3754" s="61"/>
      <c r="AW3754" s="61"/>
      <c r="AX3754" s="61"/>
      <c r="AY3754" s="61"/>
      <c r="AZ3754" s="61"/>
      <c r="BA3754" s="61"/>
    </row>
    <row r="3755" spans="39:53" x14ac:dyDescent="0.2">
      <c r="AM3755" s="61"/>
      <c r="AN3755" s="61"/>
      <c r="AO3755" s="171"/>
      <c r="AP3755" s="61"/>
      <c r="AQ3755" s="61"/>
      <c r="AR3755" s="61"/>
      <c r="AS3755" s="61"/>
      <c r="AT3755" s="61"/>
      <c r="AU3755" s="61"/>
      <c r="AV3755" s="61"/>
      <c r="AW3755" s="61"/>
      <c r="AX3755" s="61"/>
      <c r="AY3755" s="61"/>
      <c r="AZ3755" s="61"/>
      <c r="BA3755" s="61"/>
    </row>
    <row r="3756" spans="39:53" x14ac:dyDescent="0.2">
      <c r="AM3756" s="61"/>
      <c r="AN3756" s="61"/>
      <c r="AO3756" s="171"/>
      <c r="AP3756" s="61"/>
      <c r="AQ3756" s="61"/>
      <c r="AR3756" s="61"/>
      <c r="AS3756" s="61"/>
      <c r="AT3756" s="61"/>
      <c r="AU3756" s="61"/>
      <c r="AV3756" s="61"/>
      <c r="AW3756" s="61"/>
      <c r="AX3756" s="61"/>
      <c r="AY3756" s="61"/>
      <c r="AZ3756" s="61"/>
      <c r="BA3756" s="61"/>
    </row>
    <row r="3757" spans="39:53" x14ac:dyDescent="0.2">
      <c r="AM3757" s="61"/>
      <c r="AN3757" s="61"/>
      <c r="AO3757" s="171"/>
      <c r="AP3757" s="61"/>
      <c r="AQ3757" s="61"/>
      <c r="AR3757" s="61"/>
      <c r="AS3757" s="61"/>
      <c r="AT3757" s="61"/>
      <c r="AU3757" s="61"/>
      <c r="AV3757" s="61"/>
      <c r="AW3757" s="61"/>
      <c r="AX3757" s="61"/>
      <c r="AY3757" s="61"/>
      <c r="AZ3757" s="61"/>
      <c r="BA3757" s="61"/>
    </row>
    <row r="3758" spans="39:53" x14ac:dyDescent="0.2">
      <c r="AM3758" s="61"/>
      <c r="AN3758" s="61"/>
      <c r="AO3758" s="171"/>
      <c r="AP3758" s="61"/>
      <c r="AQ3758" s="61"/>
      <c r="AR3758" s="61"/>
      <c r="AS3758" s="61"/>
      <c r="AT3758" s="61"/>
      <c r="AU3758" s="61"/>
      <c r="AV3758" s="61"/>
      <c r="AW3758" s="61"/>
      <c r="AX3758" s="61"/>
      <c r="AY3758" s="61"/>
      <c r="AZ3758" s="61"/>
      <c r="BA3758" s="61"/>
    </row>
    <row r="3759" spans="39:53" x14ac:dyDescent="0.2">
      <c r="AM3759" s="61"/>
      <c r="AN3759" s="61"/>
      <c r="AO3759" s="171"/>
      <c r="AP3759" s="61"/>
      <c r="AQ3759" s="61"/>
      <c r="AR3759" s="61"/>
      <c r="AS3759" s="61"/>
      <c r="AT3759" s="61"/>
      <c r="AU3759" s="61"/>
      <c r="AV3759" s="61"/>
      <c r="AW3759" s="61"/>
      <c r="AX3759" s="61"/>
      <c r="AY3759" s="61"/>
      <c r="AZ3759" s="61"/>
      <c r="BA3759" s="61"/>
    </row>
    <row r="3760" spans="39:53" x14ac:dyDescent="0.2">
      <c r="AM3760" s="61"/>
      <c r="AN3760" s="61"/>
      <c r="AO3760" s="171"/>
      <c r="AP3760" s="61"/>
      <c r="AQ3760" s="61"/>
      <c r="AR3760" s="61"/>
      <c r="AS3760" s="61"/>
      <c r="AT3760" s="61"/>
      <c r="AU3760" s="61"/>
      <c r="AV3760" s="61"/>
      <c r="AW3760" s="61"/>
      <c r="AX3760" s="61"/>
      <c r="AY3760" s="61"/>
      <c r="AZ3760" s="61"/>
      <c r="BA3760" s="61"/>
    </row>
    <row r="3761" spans="39:53" x14ac:dyDescent="0.2">
      <c r="AM3761" s="61"/>
      <c r="AN3761" s="61"/>
      <c r="AO3761" s="171"/>
      <c r="AP3761" s="61"/>
      <c r="AQ3761" s="61"/>
      <c r="AR3761" s="61"/>
      <c r="AS3761" s="61"/>
      <c r="AT3761" s="61"/>
      <c r="AU3761" s="61"/>
      <c r="AV3761" s="61"/>
      <c r="AW3761" s="61"/>
      <c r="AX3761" s="61"/>
      <c r="AY3761" s="61"/>
      <c r="AZ3761" s="61"/>
      <c r="BA3761" s="61"/>
    </row>
    <row r="3762" spans="39:53" x14ac:dyDescent="0.2">
      <c r="AM3762" s="61"/>
      <c r="AN3762" s="61"/>
      <c r="AO3762" s="171"/>
      <c r="AP3762" s="61"/>
      <c r="AQ3762" s="61"/>
      <c r="AR3762" s="61"/>
      <c r="AS3762" s="61"/>
      <c r="AT3762" s="61"/>
      <c r="AU3762" s="61"/>
      <c r="AV3762" s="61"/>
      <c r="AW3762" s="61"/>
      <c r="AX3762" s="61"/>
      <c r="AY3762" s="61"/>
      <c r="AZ3762" s="61"/>
      <c r="BA3762" s="61"/>
    </row>
    <row r="3763" spans="39:53" x14ac:dyDescent="0.2">
      <c r="AM3763" s="61"/>
      <c r="AN3763" s="61"/>
      <c r="AO3763" s="171"/>
      <c r="AP3763" s="61"/>
      <c r="AQ3763" s="61"/>
      <c r="AR3763" s="61"/>
      <c r="AS3763" s="61"/>
      <c r="AT3763" s="61"/>
      <c r="AU3763" s="61"/>
      <c r="AV3763" s="61"/>
      <c r="AW3763" s="61"/>
      <c r="AX3763" s="61"/>
      <c r="AY3763" s="61"/>
      <c r="AZ3763" s="61"/>
      <c r="BA3763" s="61"/>
    </row>
    <row r="3764" spans="39:53" x14ac:dyDescent="0.2">
      <c r="AM3764" s="61"/>
      <c r="AN3764" s="61"/>
      <c r="AO3764" s="171"/>
      <c r="AP3764" s="61"/>
      <c r="AQ3764" s="61"/>
      <c r="AR3764" s="61"/>
      <c r="AS3764" s="61"/>
      <c r="AT3764" s="61"/>
      <c r="AU3764" s="61"/>
      <c r="AV3764" s="61"/>
      <c r="AW3764" s="61"/>
      <c r="AX3764" s="61"/>
      <c r="AY3764" s="61"/>
      <c r="AZ3764" s="61"/>
      <c r="BA3764" s="61"/>
    </row>
    <row r="3765" spans="39:53" x14ac:dyDescent="0.2">
      <c r="AM3765" s="61"/>
      <c r="AN3765" s="61"/>
      <c r="AO3765" s="171"/>
      <c r="AP3765" s="61"/>
      <c r="AQ3765" s="61"/>
      <c r="AR3765" s="61"/>
      <c r="AS3765" s="61"/>
      <c r="AT3765" s="61"/>
      <c r="AU3765" s="61"/>
      <c r="AV3765" s="61"/>
      <c r="AW3765" s="61"/>
      <c r="AX3765" s="61"/>
      <c r="AY3765" s="61"/>
      <c r="AZ3765" s="61"/>
      <c r="BA3765" s="61"/>
    </row>
    <row r="3766" spans="39:53" x14ac:dyDescent="0.2">
      <c r="AM3766" s="61"/>
      <c r="AN3766" s="61"/>
      <c r="AO3766" s="171"/>
      <c r="AP3766" s="61"/>
      <c r="AQ3766" s="61"/>
      <c r="AR3766" s="61"/>
      <c r="AS3766" s="61"/>
      <c r="AT3766" s="61"/>
      <c r="AU3766" s="61"/>
      <c r="AV3766" s="61"/>
      <c r="AW3766" s="61"/>
      <c r="AX3766" s="61"/>
      <c r="AY3766" s="61"/>
      <c r="AZ3766" s="61"/>
      <c r="BA3766" s="61"/>
    </row>
    <row r="3767" spans="39:53" x14ac:dyDescent="0.2">
      <c r="AM3767" s="61"/>
      <c r="AN3767" s="61"/>
      <c r="AO3767" s="171"/>
      <c r="AP3767" s="61"/>
      <c r="AQ3767" s="61"/>
      <c r="AR3767" s="61"/>
      <c r="AS3767" s="61"/>
      <c r="AT3767" s="61"/>
      <c r="AU3767" s="61"/>
      <c r="AV3767" s="61"/>
      <c r="AW3767" s="61"/>
      <c r="AX3767" s="61"/>
      <c r="AY3767" s="61"/>
      <c r="AZ3767" s="61"/>
      <c r="BA3767" s="61"/>
    </row>
    <row r="3768" spans="39:53" x14ac:dyDescent="0.2">
      <c r="AM3768" s="61"/>
      <c r="AN3768" s="61"/>
      <c r="AO3768" s="171"/>
      <c r="AP3768" s="61"/>
      <c r="AQ3768" s="61"/>
      <c r="AR3768" s="61"/>
      <c r="AS3768" s="61"/>
      <c r="AT3768" s="61"/>
      <c r="AU3768" s="61"/>
      <c r="AV3768" s="61"/>
      <c r="AW3768" s="61"/>
      <c r="AX3768" s="61"/>
      <c r="AY3768" s="61"/>
      <c r="AZ3768" s="61"/>
      <c r="BA3768" s="61"/>
    </row>
    <row r="3769" spans="39:53" x14ac:dyDescent="0.2">
      <c r="AM3769" s="61"/>
      <c r="AN3769" s="61"/>
      <c r="AO3769" s="171"/>
      <c r="AP3769" s="61"/>
      <c r="AQ3769" s="61"/>
      <c r="AR3769" s="61"/>
      <c r="AS3769" s="61"/>
      <c r="AT3769" s="61"/>
      <c r="AU3769" s="61"/>
      <c r="AV3769" s="61"/>
      <c r="AW3769" s="61"/>
      <c r="AX3769" s="61"/>
      <c r="AY3769" s="61"/>
      <c r="AZ3769" s="61"/>
      <c r="BA3769" s="61"/>
    </row>
    <row r="3770" spans="39:53" x14ac:dyDescent="0.2">
      <c r="AM3770" s="61"/>
      <c r="AN3770" s="61"/>
      <c r="AO3770" s="171"/>
      <c r="AP3770" s="61"/>
      <c r="AQ3770" s="61"/>
      <c r="AR3770" s="61"/>
      <c r="AS3770" s="61"/>
      <c r="AT3770" s="61"/>
      <c r="AU3770" s="61"/>
      <c r="AV3770" s="61"/>
      <c r="AW3770" s="61"/>
      <c r="AX3770" s="61"/>
      <c r="AY3770" s="61"/>
      <c r="AZ3770" s="61"/>
      <c r="BA3770" s="61"/>
    </row>
    <row r="3771" spans="39:53" x14ac:dyDescent="0.2">
      <c r="AM3771" s="61"/>
      <c r="AN3771" s="61"/>
      <c r="AO3771" s="171"/>
      <c r="AP3771" s="61"/>
      <c r="AQ3771" s="61"/>
      <c r="AR3771" s="61"/>
      <c r="AS3771" s="61"/>
      <c r="AT3771" s="61"/>
      <c r="AU3771" s="61"/>
      <c r="AV3771" s="61"/>
      <c r="AW3771" s="61"/>
      <c r="AX3771" s="61"/>
      <c r="AY3771" s="61"/>
      <c r="AZ3771" s="61"/>
      <c r="BA3771" s="61"/>
    </row>
    <row r="3772" spans="39:53" x14ac:dyDescent="0.2">
      <c r="AM3772" s="61"/>
      <c r="AN3772" s="61"/>
      <c r="AO3772" s="171"/>
      <c r="AP3772" s="61"/>
      <c r="AQ3772" s="61"/>
      <c r="AR3772" s="61"/>
      <c r="AS3772" s="61"/>
      <c r="AT3772" s="61"/>
      <c r="AU3772" s="61"/>
      <c r="AV3772" s="61"/>
      <c r="AW3772" s="61"/>
      <c r="AX3772" s="61"/>
      <c r="AY3772" s="61"/>
      <c r="AZ3772" s="61"/>
      <c r="BA3772" s="61"/>
    </row>
    <row r="3773" spans="39:53" x14ac:dyDescent="0.2">
      <c r="AM3773" s="61"/>
      <c r="AN3773" s="61"/>
      <c r="AO3773" s="171"/>
      <c r="AP3773" s="61"/>
      <c r="AQ3773" s="61"/>
      <c r="AR3773" s="61"/>
      <c r="AS3773" s="61"/>
      <c r="AT3773" s="61"/>
      <c r="AU3773" s="61"/>
      <c r="AV3773" s="61"/>
      <c r="AW3773" s="61"/>
      <c r="AX3773" s="61"/>
      <c r="AY3773" s="61"/>
      <c r="AZ3773" s="61"/>
      <c r="BA3773" s="61"/>
    </row>
    <row r="3774" spans="39:53" x14ac:dyDescent="0.2">
      <c r="AM3774" s="61"/>
      <c r="AN3774" s="61"/>
      <c r="AO3774" s="171"/>
      <c r="AP3774" s="61"/>
      <c r="AQ3774" s="61"/>
      <c r="AR3774" s="61"/>
      <c r="AS3774" s="61"/>
      <c r="AT3774" s="61"/>
      <c r="AU3774" s="61"/>
      <c r="AV3774" s="61"/>
      <c r="AW3774" s="61"/>
      <c r="AX3774" s="61"/>
      <c r="AY3774" s="61"/>
      <c r="AZ3774" s="61"/>
      <c r="BA3774" s="61"/>
    </row>
    <row r="3775" spans="39:53" x14ac:dyDescent="0.2">
      <c r="AM3775" s="61"/>
      <c r="AN3775" s="61"/>
      <c r="AO3775" s="171"/>
      <c r="AP3775" s="61"/>
      <c r="AQ3775" s="61"/>
      <c r="AR3775" s="61"/>
      <c r="AS3775" s="61"/>
      <c r="AT3775" s="61"/>
      <c r="AU3775" s="61"/>
      <c r="AV3775" s="61"/>
      <c r="AW3775" s="61"/>
      <c r="AX3775" s="61"/>
      <c r="AY3775" s="61"/>
      <c r="AZ3775" s="61"/>
      <c r="BA3775" s="61"/>
    </row>
    <row r="3776" spans="39:53" x14ac:dyDescent="0.2">
      <c r="AM3776" s="61"/>
      <c r="AN3776" s="61"/>
      <c r="AO3776" s="171"/>
      <c r="AP3776" s="61"/>
      <c r="AQ3776" s="61"/>
      <c r="AR3776" s="61"/>
      <c r="AS3776" s="61"/>
      <c r="AT3776" s="61"/>
      <c r="AU3776" s="61"/>
      <c r="AV3776" s="61"/>
      <c r="AW3776" s="61"/>
      <c r="AX3776" s="61"/>
      <c r="AY3776" s="61"/>
      <c r="AZ3776" s="61"/>
      <c r="BA3776" s="61"/>
    </row>
    <row r="3777" spans="39:53" x14ac:dyDescent="0.2">
      <c r="AM3777" s="61"/>
      <c r="AN3777" s="61"/>
      <c r="AO3777" s="171"/>
      <c r="AP3777" s="61"/>
      <c r="AQ3777" s="61"/>
      <c r="AR3777" s="61"/>
      <c r="AS3777" s="61"/>
      <c r="AT3777" s="61"/>
      <c r="AU3777" s="61"/>
      <c r="AV3777" s="61"/>
      <c r="AW3777" s="61"/>
      <c r="AX3777" s="61"/>
      <c r="AY3777" s="61"/>
      <c r="AZ3777" s="61"/>
      <c r="BA3777" s="61"/>
    </row>
    <row r="3778" spans="39:53" x14ac:dyDescent="0.2">
      <c r="AM3778" s="61"/>
      <c r="AN3778" s="61"/>
      <c r="AO3778" s="171"/>
      <c r="AP3778" s="61"/>
      <c r="AQ3778" s="61"/>
      <c r="AR3778" s="61"/>
      <c r="AS3778" s="61"/>
      <c r="AT3778" s="61"/>
      <c r="AU3778" s="61"/>
      <c r="AV3778" s="61"/>
      <c r="AW3778" s="61"/>
      <c r="AX3778" s="61"/>
      <c r="AY3778" s="61"/>
      <c r="AZ3778" s="61"/>
      <c r="BA3778" s="61"/>
    </row>
    <row r="3779" spans="39:53" x14ac:dyDescent="0.2">
      <c r="AM3779" s="61"/>
      <c r="AN3779" s="61"/>
      <c r="AO3779" s="171"/>
      <c r="AP3779" s="61"/>
      <c r="AQ3779" s="61"/>
      <c r="AR3779" s="61"/>
      <c r="AS3779" s="61"/>
      <c r="AT3779" s="61"/>
      <c r="AU3779" s="61"/>
      <c r="AV3779" s="61"/>
      <c r="AW3779" s="61"/>
      <c r="AX3779" s="61"/>
      <c r="AY3779" s="61"/>
      <c r="AZ3779" s="61"/>
      <c r="BA3779" s="61"/>
    </row>
    <row r="3780" spans="39:53" x14ac:dyDescent="0.2">
      <c r="AM3780" s="61"/>
      <c r="AN3780" s="61"/>
      <c r="AO3780" s="171"/>
      <c r="AP3780" s="61"/>
      <c r="AQ3780" s="61"/>
      <c r="AR3780" s="61"/>
      <c r="AS3780" s="61"/>
      <c r="AT3780" s="61"/>
      <c r="AU3780" s="61"/>
      <c r="AV3780" s="61"/>
      <c r="AW3780" s="61"/>
      <c r="AX3780" s="61"/>
      <c r="AY3780" s="61"/>
      <c r="AZ3780" s="61"/>
      <c r="BA3780" s="61"/>
    </row>
    <row r="3781" spans="39:53" x14ac:dyDescent="0.2">
      <c r="AM3781" s="61"/>
      <c r="AN3781" s="61"/>
      <c r="AO3781" s="171"/>
      <c r="AP3781" s="61"/>
      <c r="AQ3781" s="61"/>
      <c r="AR3781" s="61"/>
      <c r="AS3781" s="61"/>
      <c r="AT3781" s="61"/>
      <c r="AU3781" s="61"/>
      <c r="AV3781" s="61"/>
      <c r="AW3781" s="61"/>
      <c r="AX3781" s="61"/>
      <c r="AY3781" s="61"/>
      <c r="AZ3781" s="61"/>
      <c r="BA3781" s="61"/>
    </row>
    <row r="3782" spans="39:53" x14ac:dyDescent="0.2">
      <c r="AM3782" s="61"/>
      <c r="AN3782" s="61"/>
      <c r="AO3782" s="171"/>
      <c r="AP3782" s="61"/>
      <c r="AQ3782" s="61"/>
      <c r="AR3782" s="61"/>
      <c r="AS3782" s="61"/>
      <c r="AT3782" s="61"/>
      <c r="AU3782" s="61"/>
      <c r="AV3782" s="61"/>
      <c r="AW3782" s="61"/>
      <c r="AX3782" s="61"/>
      <c r="AY3782" s="61"/>
      <c r="AZ3782" s="61"/>
      <c r="BA3782" s="61"/>
    </row>
    <row r="3783" spans="39:53" x14ac:dyDescent="0.2">
      <c r="AM3783" s="61"/>
      <c r="AN3783" s="61"/>
      <c r="AO3783" s="171"/>
      <c r="AP3783" s="61"/>
      <c r="AQ3783" s="61"/>
      <c r="AR3783" s="61"/>
      <c r="AS3783" s="61"/>
      <c r="AT3783" s="61"/>
      <c r="AU3783" s="61"/>
      <c r="AV3783" s="61"/>
      <c r="AW3783" s="61"/>
      <c r="AX3783" s="61"/>
      <c r="AY3783" s="61"/>
      <c r="AZ3783" s="61"/>
      <c r="BA3783" s="61"/>
    </row>
    <row r="3784" spans="39:53" x14ac:dyDescent="0.2">
      <c r="AM3784" s="61"/>
      <c r="AN3784" s="61"/>
      <c r="AO3784" s="171"/>
      <c r="AP3784" s="61"/>
      <c r="AQ3784" s="61"/>
      <c r="AR3784" s="61"/>
      <c r="AS3784" s="61"/>
      <c r="AT3784" s="61"/>
      <c r="AU3784" s="61"/>
      <c r="AV3784" s="61"/>
      <c r="AW3784" s="61"/>
      <c r="AX3784" s="61"/>
      <c r="AY3784" s="61"/>
      <c r="AZ3784" s="61"/>
      <c r="BA3784" s="61"/>
    </row>
    <row r="3785" spans="39:53" x14ac:dyDescent="0.2">
      <c r="AM3785" s="61"/>
      <c r="AN3785" s="61"/>
      <c r="AO3785" s="171"/>
      <c r="AP3785" s="61"/>
      <c r="AQ3785" s="61"/>
      <c r="AR3785" s="61"/>
      <c r="AS3785" s="61"/>
      <c r="AT3785" s="61"/>
      <c r="AU3785" s="61"/>
      <c r="AV3785" s="61"/>
      <c r="AW3785" s="61"/>
      <c r="AX3785" s="61"/>
      <c r="AY3785" s="61"/>
      <c r="AZ3785" s="61"/>
      <c r="BA3785" s="61"/>
    </row>
    <row r="3786" spans="39:53" x14ac:dyDescent="0.2">
      <c r="AM3786" s="61"/>
      <c r="AN3786" s="61"/>
      <c r="AO3786" s="171"/>
      <c r="AP3786" s="61"/>
      <c r="AQ3786" s="61"/>
      <c r="AR3786" s="61"/>
      <c r="AS3786" s="61"/>
      <c r="AT3786" s="61"/>
      <c r="AU3786" s="61"/>
      <c r="AV3786" s="61"/>
      <c r="AW3786" s="61"/>
      <c r="AX3786" s="61"/>
      <c r="AY3786" s="61"/>
      <c r="AZ3786" s="61"/>
      <c r="BA3786" s="61"/>
    </row>
    <row r="3787" spans="39:53" x14ac:dyDescent="0.2">
      <c r="AM3787" s="61"/>
      <c r="AN3787" s="61"/>
      <c r="AO3787" s="171"/>
      <c r="AP3787" s="61"/>
      <c r="AQ3787" s="61"/>
      <c r="AR3787" s="61"/>
      <c r="AS3787" s="61"/>
      <c r="AT3787" s="61"/>
      <c r="AU3787" s="61"/>
      <c r="AV3787" s="61"/>
      <c r="AW3787" s="61"/>
      <c r="AX3787" s="61"/>
      <c r="AY3787" s="61"/>
      <c r="AZ3787" s="61"/>
      <c r="BA3787" s="61"/>
    </row>
    <row r="3788" spans="39:53" x14ac:dyDescent="0.2">
      <c r="AM3788" s="61"/>
      <c r="AN3788" s="61"/>
      <c r="AO3788" s="171"/>
      <c r="AP3788" s="61"/>
      <c r="AQ3788" s="61"/>
      <c r="AR3788" s="61"/>
      <c r="AS3788" s="61"/>
      <c r="AT3788" s="61"/>
      <c r="AU3788" s="61"/>
      <c r="AV3788" s="61"/>
      <c r="AW3788" s="61"/>
      <c r="AX3788" s="61"/>
      <c r="AY3788" s="61"/>
      <c r="AZ3788" s="61"/>
      <c r="BA3788" s="61"/>
    </row>
    <row r="3789" spans="39:53" x14ac:dyDescent="0.2">
      <c r="AM3789" s="61"/>
      <c r="AN3789" s="61"/>
      <c r="AO3789" s="171"/>
      <c r="AP3789" s="61"/>
      <c r="AQ3789" s="61"/>
      <c r="AR3789" s="61"/>
      <c r="AS3789" s="61"/>
      <c r="AT3789" s="61"/>
      <c r="AU3789" s="61"/>
      <c r="AV3789" s="61"/>
      <c r="AW3789" s="61"/>
      <c r="AX3789" s="61"/>
      <c r="AY3789" s="61"/>
      <c r="AZ3789" s="61"/>
      <c r="BA3789" s="61"/>
    </row>
    <row r="3790" spans="39:53" x14ac:dyDescent="0.2">
      <c r="AM3790" s="61"/>
      <c r="AN3790" s="61"/>
      <c r="AO3790" s="171"/>
      <c r="AP3790" s="61"/>
      <c r="AQ3790" s="61"/>
      <c r="AR3790" s="61"/>
      <c r="AS3790" s="61"/>
      <c r="AT3790" s="61"/>
      <c r="AU3790" s="61"/>
      <c r="AV3790" s="61"/>
      <c r="AW3790" s="61"/>
      <c r="AX3790" s="61"/>
      <c r="AY3790" s="61"/>
      <c r="AZ3790" s="61"/>
      <c r="BA3790" s="61"/>
    </row>
    <row r="3791" spans="39:53" x14ac:dyDescent="0.2">
      <c r="AM3791" s="61"/>
      <c r="AN3791" s="61"/>
      <c r="AO3791" s="171"/>
      <c r="AP3791" s="61"/>
      <c r="AQ3791" s="61"/>
      <c r="AR3791" s="61"/>
      <c r="AS3791" s="61"/>
      <c r="AT3791" s="61"/>
      <c r="AU3791" s="61"/>
      <c r="AV3791" s="61"/>
      <c r="AW3791" s="61"/>
      <c r="AX3791" s="61"/>
      <c r="AY3791" s="61"/>
      <c r="AZ3791" s="61"/>
      <c r="BA3791" s="61"/>
    </row>
    <row r="3792" spans="39:53" x14ac:dyDescent="0.2">
      <c r="AM3792" s="61"/>
      <c r="AN3792" s="61"/>
      <c r="AO3792" s="171"/>
      <c r="AP3792" s="61"/>
      <c r="AQ3792" s="61"/>
      <c r="AR3792" s="61"/>
      <c r="AS3792" s="61"/>
      <c r="AT3792" s="61"/>
      <c r="AU3792" s="61"/>
      <c r="AV3792" s="61"/>
      <c r="AW3792" s="61"/>
      <c r="AX3792" s="61"/>
      <c r="AY3792" s="61"/>
      <c r="AZ3792" s="61"/>
      <c r="BA3792" s="61"/>
    </row>
    <row r="3793" spans="39:53" x14ac:dyDescent="0.2">
      <c r="AM3793" s="61"/>
      <c r="AN3793" s="61"/>
      <c r="AO3793" s="171"/>
      <c r="AP3793" s="61"/>
      <c r="AQ3793" s="61"/>
      <c r="AR3793" s="61"/>
      <c r="AS3793" s="61"/>
      <c r="AT3793" s="61"/>
      <c r="AU3793" s="61"/>
      <c r="AV3793" s="61"/>
      <c r="AW3793" s="61"/>
      <c r="AX3793" s="61"/>
      <c r="AY3793" s="61"/>
      <c r="AZ3793" s="61"/>
      <c r="BA3793" s="61"/>
    </row>
    <row r="3794" spans="39:53" x14ac:dyDescent="0.2">
      <c r="AM3794" s="61"/>
      <c r="AN3794" s="61"/>
      <c r="AO3794" s="171"/>
      <c r="AP3794" s="61"/>
      <c r="AQ3794" s="61"/>
      <c r="AR3794" s="61"/>
      <c r="AS3794" s="61"/>
      <c r="AT3794" s="61"/>
      <c r="AU3794" s="61"/>
      <c r="AV3794" s="61"/>
      <c r="AW3794" s="61"/>
      <c r="AX3794" s="61"/>
      <c r="AY3794" s="61"/>
      <c r="AZ3794" s="61"/>
      <c r="BA3794" s="61"/>
    </row>
    <row r="3795" spans="39:53" x14ac:dyDescent="0.2">
      <c r="AM3795" s="61"/>
      <c r="AN3795" s="61"/>
      <c r="AO3795" s="171"/>
      <c r="AP3795" s="61"/>
      <c r="AQ3795" s="61"/>
      <c r="AR3795" s="61"/>
      <c r="AS3795" s="61"/>
      <c r="AT3795" s="61"/>
      <c r="AU3795" s="61"/>
      <c r="AV3795" s="61"/>
      <c r="AW3795" s="61"/>
      <c r="AX3795" s="61"/>
      <c r="AY3795" s="61"/>
      <c r="AZ3795" s="61"/>
      <c r="BA3795" s="61"/>
    </row>
    <row r="3796" spans="39:53" x14ac:dyDescent="0.2">
      <c r="AM3796" s="61"/>
      <c r="AN3796" s="61"/>
      <c r="AO3796" s="171"/>
      <c r="AP3796" s="61"/>
      <c r="AQ3796" s="61"/>
      <c r="AR3796" s="61"/>
      <c r="AS3796" s="61"/>
      <c r="AT3796" s="61"/>
      <c r="AU3796" s="61"/>
      <c r="AV3796" s="61"/>
      <c r="AW3796" s="61"/>
      <c r="AX3796" s="61"/>
      <c r="AY3796" s="61"/>
      <c r="AZ3796" s="61"/>
      <c r="BA3796" s="61"/>
    </row>
    <row r="3797" spans="39:53" x14ac:dyDescent="0.2">
      <c r="AM3797" s="61"/>
      <c r="AN3797" s="61"/>
      <c r="AO3797" s="171"/>
      <c r="AP3797" s="61"/>
      <c r="AQ3797" s="61"/>
      <c r="AR3797" s="61"/>
      <c r="AS3797" s="61"/>
      <c r="AT3797" s="61"/>
      <c r="AU3797" s="61"/>
      <c r="AV3797" s="61"/>
      <c r="AW3797" s="61"/>
      <c r="AX3797" s="61"/>
      <c r="AY3797" s="61"/>
      <c r="AZ3797" s="61"/>
      <c r="BA3797" s="61"/>
    </row>
    <row r="3798" spans="39:53" x14ac:dyDescent="0.2">
      <c r="AM3798" s="61"/>
      <c r="AN3798" s="61"/>
      <c r="AO3798" s="171"/>
      <c r="AP3798" s="61"/>
      <c r="AQ3798" s="61"/>
      <c r="AR3798" s="61"/>
      <c r="AS3798" s="61"/>
      <c r="AT3798" s="61"/>
      <c r="AU3798" s="61"/>
      <c r="AV3798" s="61"/>
      <c r="AW3798" s="61"/>
      <c r="AX3798" s="61"/>
      <c r="AY3798" s="61"/>
      <c r="AZ3798" s="61"/>
      <c r="BA3798" s="61"/>
    </row>
    <row r="3799" spans="39:53" x14ac:dyDescent="0.2">
      <c r="AM3799" s="61"/>
      <c r="AN3799" s="61"/>
      <c r="AO3799" s="171"/>
      <c r="AP3799" s="61"/>
      <c r="AQ3799" s="61"/>
      <c r="AR3799" s="61"/>
      <c r="AS3799" s="61"/>
      <c r="AT3799" s="61"/>
      <c r="AU3799" s="61"/>
      <c r="AV3799" s="61"/>
      <c r="AW3799" s="61"/>
      <c r="AX3799" s="61"/>
      <c r="AY3799" s="61"/>
      <c r="AZ3799" s="61"/>
      <c r="BA3799" s="61"/>
    </row>
    <row r="3800" spans="39:53" x14ac:dyDescent="0.2">
      <c r="AM3800" s="61"/>
      <c r="AN3800" s="61"/>
      <c r="AO3800" s="171"/>
      <c r="AP3800" s="61"/>
      <c r="AQ3800" s="61"/>
      <c r="AR3800" s="61"/>
      <c r="AS3800" s="61"/>
      <c r="AT3800" s="61"/>
      <c r="AU3800" s="61"/>
      <c r="AV3800" s="61"/>
      <c r="AW3800" s="61"/>
      <c r="AX3800" s="61"/>
      <c r="AY3800" s="61"/>
      <c r="AZ3800" s="61"/>
      <c r="BA3800" s="61"/>
    </row>
    <row r="3801" spans="39:53" x14ac:dyDescent="0.2">
      <c r="AM3801" s="61"/>
      <c r="AN3801" s="61"/>
      <c r="AO3801" s="171"/>
      <c r="AP3801" s="61"/>
      <c r="AQ3801" s="61"/>
      <c r="AR3801" s="61"/>
      <c r="AS3801" s="61"/>
      <c r="AT3801" s="61"/>
      <c r="AU3801" s="61"/>
      <c r="AV3801" s="61"/>
      <c r="AW3801" s="61"/>
      <c r="AX3801" s="61"/>
      <c r="AY3801" s="61"/>
      <c r="AZ3801" s="61"/>
      <c r="BA3801" s="61"/>
    </row>
    <row r="3802" spans="39:53" x14ac:dyDescent="0.2">
      <c r="AM3802" s="61"/>
      <c r="AN3802" s="61"/>
      <c r="AO3802" s="171"/>
      <c r="AP3802" s="61"/>
      <c r="AQ3802" s="61"/>
      <c r="AR3802" s="61"/>
      <c r="AS3802" s="61"/>
      <c r="AT3802" s="61"/>
      <c r="AU3802" s="61"/>
      <c r="AV3802" s="61"/>
      <c r="AW3802" s="61"/>
      <c r="AX3802" s="61"/>
      <c r="AY3802" s="61"/>
      <c r="AZ3802" s="61"/>
      <c r="BA3802" s="61"/>
    </row>
    <row r="3803" spans="39:53" x14ac:dyDescent="0.2">
      <c r="AM3803" s="61"/>
      <c r="AN3803" s="61"/>
      <c r="AO3803" s="171"/>
      <c r="AP3803" s="61"/>
      <c r="AQ3803" s="61"/>
      <c r="AR3803" s="61"/>
      <c r="AS3803" s="61"/>
      <c r="AT3803" s="61"/>
      <c r="AU3803" s="61"/>
      <c r="AV3803" s="61"/>
      <c r="AW3803" s="61"/>
      <c r="AX3803" s="61"/>
      <c r="AY3803" s="61"/>
      <c r="AZ3803" s="61"/>
      <c r="BA3803" s="61"/>
    </row>
    <row r="3804" spans="39:53" x14ac:dyDescent="0.2">
      <c r="AM3804" s="61"/>
      <c r="AN3804" s="61"/>
      <c r="AO3804" s="171"/>
      <c r="AP3804" s="61"/>
      <c r="AQ3804" s="61"/>
      <c r="AR3804" s="61"/>
      <c r="AS3804" s="61"/>
      <c r="AT3804" s="61"/>
      <c r="AU3804" s="61"/>
      <c r="AV3804" s="61"/>
      <c r="AW3804" s="61"/>
      <c r="AX3804" s="61"/>
      <c r="AY3804" s="61"/>
      <c r="AZ3804" s="61"/>
      <c r="BA3804" s="61"/>
    </row>
    <row r="3805" spans="39:53" x14ac:dyDescent="0.2">
      <c r="AM3805" s="61"/>
      <c r="AN3805" s="61"/>
      <c r="AO3805" s="171"/>
      <c r="AP3805" s="61"/>
      <c r="AQ3805" s="61"/>
      <c r="AR3805" s="61"/>
      <c r="AS3805" s="61"/>
      <c r="AT3805" s="61"/>
      <c r="AU3805" s="61"/>
      <c r="AV3805" s="61"/>
      <c r="AW3805" s="61"/>
      <c r="AX3805" s="61"/>
      <c r="AY3805" s="61"/>
      <c r="AZ3805" s="61"/>
      <c r="BA3805" s="61"/>
    </row>
    <row r="3806" spans="39:53" x14ac:dyDescent="0.2">
      <c r="AM3806" s="61"/>
      <c r="AN3806" s="61"/>
      <c r="AO3806" s="171"/>
      <c r="AP3806" s="61"/>
      <c r="AQ3806" s="61"/>
      <c r="AR3806" s="61"/>
      <c r="AS3806" s="61"/>
      <c r="AT3806" s="61"/>
      <c r="AU3806" s="61"/>
      <c r="AV3806" s="61"/>
      <c r="AW3806" s="61"/>
      <c r="AX3806" s="61"/>
      <c r="AY3806" s="61"/>
      <c r="AZ3806" s="61"/>
      <c r="BA3806" s="61"/>
    </row>
    <row r="3807" spans="39:53" x14ac:dyDescent="0.2">
      <c r="AM3807" s="61"/>
      <c r="AN3807" s="61"/>
      <c r="AO3807" s="171"/>
      <c r="AP3807" s="61"/>
      <c r="AQ3807" s="61"/>
      <c r="AR3807" s="61"/>
      <c r="AS3807" s="61"/>
      <c r="AT3807" s="61"/>
      <c r="AU3807" s="61"/>
      <c r="AV3807" s="61"/>
      <c r="AW3807" s="61"/>
      <c r="AX3807" s="61"/>
      <c r="AY3807" s="61"/>
      <c r="AZ3807" s="61"/>
      <c r="BA3807" s="61"/>
    </row>
    <row r="3808" spans="39:53" x14ac:dyDescent="0.2">
      <c r="AM3808" s="61"/>
      <c r="AN3808" s="61"/>
      <c r="AO3808" s="171"/>
      <c r="AP3808" s="61"/>
      <c r="AQ3808" s="61"/>
      <c r="AR3808" s="61"/>
      <c r="AS3808" s="61"/>
      <c r="AT3808" s="61"/>
      <c r="AU3808" s="61"/>
      <c r="AV3808" s="61"/>
      <c r="AW3808" s="61"/>
      <c r="AX3808" s="61"/>
      <c r="AY3808" s="61"/>
      <c r="AZ3808" s="61"/>
      <c r="BA3808" s="61"/>
    </row>
    <row r="3809" spans="39:53" x14ac:dyDescent="0.2">
      <c r="AM3809" s="61"/>
      <c r="AN3809" s="61"/>
      <c r="AO3809" s="171"/>
      <c r="AP3809" s="61"/>
      <c r="AQ3809" s="61"/>
      <c r="AR3809" s="61"/>
      <c r="AS3809" s="61"/>
      <c r="AT3809" s="61"/>
      <c r="AU3809" s="61"/>
      <c r="AV3809" s="61"/>
      <c r="AW3809" s="61"/>
      <c r="AX3809" s="61"/>
      <c r="AY3809" s="61"/>
      <c r="AZ3809" s="61"/>
      <c r="BA3809" s="61"/>
    </row>
    <row r="3810" spans="39:53" x14ac:dyDescent="0.2">
      <c r="AM3810" s="61"/>
      <c r="AN3810" s="61"/>
      <c r="AO3810" s="171"/>
      <c r="AP3810" s="61"/>
      <c r="AQ3810" s="61"/>
      <c r="AR3810" s="61"/>
      <c r="AS3810" s="61"/>
      <c r="AT3810" s="61"/>
      <c r="AU3810" s="61"/>
      <c r="AV3810" s="61"/>
      <c r="AW3810" s="61"/>
      <c r="AX3810" s="61"/>
      <c r="AY3810" s="61"/>
      <c r="AZ3810" s="61"/>
      <c r="BA3810" s="61"/>
    </row>
    <row r="3811" spans="39:53" x14ac:dyDescent="0.2">
      <c r="AM3811" s="61"/>
      <c r="AN3811" s="61"/>
      <c r="AO3811" s="171"/>
      <c r="AP3811" s="61"/>
      <c r="AQ3811" s="61"/>
      <c r="AR3811" s="61"/>
      <c r="AS3811" s="61"/>
      <c r="AT3811" s="61"/>
      <c r="AU3811" s="61"/>
      <c r="AV3811" s="61"/>
      <c r="AW3811" s="61"/>
      <c r="AX3811" s="61"/>
      <c r="AY3811" s="61"/>
      <c r="AZ3811" s="61"/>
      <c r="BA3811" s="61"/>
    </row>
    <row r="3812" spans="39:53" x14ac:dyDescent="0.2">
      <c r="AM3812" s="61"/>
      <c r="AN3812" s="61"/>
      <c r="AO3812" s="171"/>
      <c r="AP3812" s="61"/>
      <c r="AQ3812" s="61"/>
      <c r="AR3812" s="61"/>
      <c r="AS3812" s="61"/>
      <c r="AT3812" s="61"/>
      <c r="AU3812" s="61"/>
      <c r="AV3812" s="61"/>
      <c r="AW3812" s="61"/>
      <c r="AX3812" s="61"/>
      <c r="AY3812" s="61"/>
      <c r="AZ3812" s="61"/>
      <c r="BA3812" s="61"/>
    </row>
    <row r="3813" spans="39:53" x14ac:dyDescent="0.2">
      <c r="AM3813" s="61"/>
      <c r="AN3813" s="61"/>
      <c r="AO3813" s="171"/>
      <c r="AP3813" s="61"/>
      <c r="AQ3813" s="61"/>
      <c r="AR3813" s="61"/>
      <c r="AS3813" s="61"/>
      <c r="AT3813" s="61"/>
      <c r="AU3813" s="61"/>
      <c r="AV3813" s="61"/>
      <c r="AW3813" s="61"/>
      <c r="AX3813" s="61"/>
      <c r="AY3813" s="61"/>
      <c r="AZ3813" s="61"/>
      <c r="BA3813" s="61"/>
    </row>
    <row r="3814" spans="39:53" x14ac:dyDescent="0.2">
      <c r="AM3814" s="61"/>
      <c r="AN3814" s="61"/>
      <c r="AO3814" s="171"/>
      <c r="AP3814" s="61"/>
      <c r="AQ3814" s="61"/>
      <c r="AR3814" s="61"/>
      <c r="AS3814" s="61"/>
      <c r="AT3814" s="61"/>
      <c r="AU3814" s="61"/>
      <c r="AV3814" s="61"/>
      <c r="AW3814" s="61"/>
      <c r="AX3814" s="61"/>
      <c r="AY3814" s="61"/>
      <c r="AZ3814" s="61"/>
      <c r="BA3814" s="61"/>
    </row>
    <row r="3815" spans="39:53" x14ac:dyDescent="0.2">
      <c r="AM3815" s="61"/>
      <c r="AN3815" s="61"/>
      <c r="AO3815" s="171"/>
      <c r="AP3815" s="61"/>
      <c r="AQ3815" s="61"/>
      <c r="AR3815" s="61"/>
      <c r="AS3815" s="61"/>
      <c r="AT3815" s="61"/>
      <c r="AU3815" s="61"/>
      <c r="AV3815" s="61"/>
      <c r="AW3815" s="61"/>
      <c r="AX3815" s="61"/>
      <c r="AY3815" s="61"/>
      <c r="AZ3815" s="61"/>
      <c r="BA3815" s="61"/>
    </row>
    <row r="3816" spans="39:53" x14ac:dyDescent="0.2">
      <c r="AM3816" s="61"/>
      <c r="AN3816" s="61"/>
      <c r="AO3816" s="171"/>
      <c r="AP3816" s="61"/>
      <c r="AQ3816" s="61"/>
      <c r="AR3816" s="61"/>
      <c r="AS3816" s="61"/>
      <c r="AT3816" s="61"/>
      <c r="AU3816" s="61"/>
      <c r="AV3816" s="61"/>
      <c r="AW3816" s="61"/>
      <c r="AX3816" s="61"/>
      <c r="AY3816" s="61"/>
      <c r="AZ3816" s="61"/>
      <c r="BA3816" s="61"/>
    </row>
    <row r="3817" spans="39:53" x14ac:dyDescent="0.2">
      <c r="AM3817" s="61"/>
      <c r="AN3817" s="61"/>
      <c r="AO3817" s="171"/>
      <c r="AP3817" s="61"/>
      <c r="AQ3817" s="61"/>
      <c r="AR3817" s="61"/>
      <c r="AS3817" s="61"/>
      <c r="AT3817" s="61"/>
      <c r="AU3817" s="61"/>
      <c r="AV3817" s="61"/>
      <c r="AW3817" s="61"/>
      <c r="AX3817" s="61"/>
      <c r="AY3817" s="61"/>
      <c r="AZ3817" s="61"/>
      <c r="BA3817" s="61"/>
    </row>
    <row r="3818" spans="39:53" x14ac:dyDescent="0.2">
      <c r="AM3818" s="61"/>
      <c r="AN3818" s="61"/>
      <c r="AO3818" s="171"/>
      <c r="AP3818" s="61"/>
      <c r="AQ3818" s="61"/>
      <c r="AR3818" s="61"/>
      <c r="AS3818" s="61"/>
      <c r="AT3818" s="61"/>
      <c r="AU3818" s="61"/>
      <c r="AV3818" s="61"/>
      <c r="AW3818" s="61"/>
      <c r="AX3818" s="61"/>
      <c r="AY3818" s="61"/>
      <c r="AZ3818" s="61"/>
      <c r="BA3818" s="61"/>
    </row>
    <row r="3819" spans="39:53" x14ac:dyDescent="0.2">
      <c r="AM3819" s="61"/>
      <c r="AN3819" s="61"/>
      <c r="AO3819" s="171"/>
      <c r="AP3819" s="61"/>
      <c r="AQ3819" s="61"/>
      <c r="AR3819" s="61"/>
      <c r="AS3819" s="61"/>
      <c r="AT3819" s="61"/>
      <c r="AU3819" s="61"/>
      <c r="AV3819" s="61"/>
      <c r="AW3819" s="61"/>
      <c r="AX3819" s="61"/>
      <c r="AY3819" s="61"/>
      <c r="AZ3819" s="61"/>
      <c r="BA3819" s="61"/>
    </row>
    <row r="3820" spans="39:53" x14ac:dyDescent="0.2">
      <c r="AM3820" s="61"/>
      <c r="AN3820" s="61"/>
      <c r="AO3820" s="171"/>
      <c r="AP3820" s="61"/>
      <c r="AQ3820" s="61"/>
      <c r="AR3820" s="61"/>
      <c r="AS3820" s="61"/>
      <c r="AT3820" s="61"/>
      <c r="AU3820" s="61"/>
      <c r="AV3820" s="61"/>
      <c r="AW3820" s="61"/>
      <c r="AX3820" s="61"/>
      <c r="AY3820" s="61"/>
      <c r="AZ3820" s="61"/>
      <c r="BA3820" s="61"/>
    </row>
    <row r="3821" spans="39:53" x14ac:dyDescent="0.2">
      <c r="AM3821" s="61"/>
      <c r="AN3821" s="61"/>
      <c r="AO3821" s="171"/>
      <c r="AP3821" s="61"/>
      <c r="AQ3821" s="61"/>
      <c r="AR3821" s="61"/>
      <c r="AS3821" s="61"/>
      <c r="AT3821" s="61"/>
      <c r="AU3821" s="61"/>
      <c r="AV3821" s="61"/>
      <c r="AW3821" s="61"/>
      <c r="AX3821" s="61"/>
      <c r="AY3821" s="61"/>
      <c r="AZ3821" s="61"/>
      <c r="BA3821" s="61"/>
    </row>
    <row r="3822" spans="39:53" x14ac:dyDescent="0.2">
      <c r="AM3822" s="61"/>
      <c r="AN3822" s="61"/>
      <c r="AO3822" s="171"/>
      <c r="AP3822" s="61"/>
      <c r="AQ3822" s="61"/>
      <c r="AR3822" s="61"/>
      <c r="AS3822" s="61"/>
      <c r="AT3822" s="61"/>
      <c r="AU3822" s="61"/>
      <c r="AV3822" s="61"/>
      <c r="AW3822" s="61"/>
      <c r="AX3822" s="61"/>
      <c r="AY3822" s="61"/>
      <c r="AZ3822" s="61"/>
      <c r="BA3822" s="61"/>
    </row>
    <row r="3823" spans="39:53" x14ac:dyDescent="0.2">
      <c r="AM3823" s="61"/>
      <c r="AN3823" s="61"/>
      <c r="AO3823" s="171"/>
      <c r="AP3823" s="61"/>
      <c r="AQ3823" s="61"/>
      <c r="AR3823" s="61"/>
      <c r="AS3823" s="61"/>
      <c r="AT3823" s="61"/>
      <c r="AU3823" s="61"/>
      <c r="AV3823" s="61"/>
      <c r="AW3823" s="61"/>
      <c r="AX3823" s="61"/>
      <c r="AY3823" s="61"/>
      <c r="AZ3823" s="61"/>
      <c r="BA3823" s="61"/>
    </row>
    <row r="3824" spans="39:53" x14ac:dyDescent="0.2">
      <c r="AM3824" s="61"/>
      <c r="AN3824" s="61"/>
      <c r="AO3824" s="171"/>
      <c r="AP3824" s="61"/>
      <c r="AQ3824" s="61"/>
      <c r="AR3824" s="61"/>
      <c r="AS3824" s="61"/>
      <c r="AT3824" s="61"/>
      <c r="AU3824" s="61"/>
      <c r="AV3824" s="61"/>
      <c r="AW3824" s="61"/>
      <c r="AX3824" s="61"/>
      <c r="AY3824" s="61"/>
      <c r="AZ3824" s="61"/>
      <c r="BA3824" s="61"/>
    </row>
    <row r="3825" spans="39:53" x14ac:dyDescent="0.2">
      <c r="AM3825" s="61"/>
      <c r="AN3825" s="61"/>
      <c r="AO3825" s="171"/>
      <c r="AP3825" s="61"/>
      <c r="AQ3825" s="61"/>
      <c r="AR3825" s="61"/>
      <c r="AS3825" s="61"/>
      <c r="AT3825" s="61"/>
      <c r="AU3825" s="61"/>
      <c r="AV3825" s="61"/>
      <c r="AW3825" s="61"/>
      <c r="AX3825" s="61"/>
      <c r="AY3825" s="61"/>
      <c r="AZ3825" s="61"/>
      <c r="BA3825" s="61"/>
    </row>
    <row r="3826" spans="39:53" x14ac:dyDescent="0.2">
      <c r="AM3826" s="61"/>
      <c r="AN3826" s="61"/>
      <c r="AO3826" s="171"/>
      <c r="AP3826" s="61"/>
      <c r="AQ3826" s="61"/>
      <c r="AR3826" s="61"/>
      <c r="AS3826" s="61"/>
      <c r="AT3826" s="61"/>
      <c r="AU3826" s="61"/>
      <c r="AV3826" s="61"/>
      <c r="AW3826" s="61"/>
      <c r="AX3826" s="61"/>
      <c r="AY3826" s="61"/>
      <c r="AZ3826" s="61"/>
      <c r="BA3826" s="61"/>
    </row>
    <row r="3827" spans="39:53" x14ac:dyDescent="0.2">
      <c r="AM3827" s="61"/>
      <c r="AN3827" s="61"/>
      <c r="AO3827" s="171"/>
      <c r="AP3827" s="61"/>
      <c r="AQ3827" s="61"/>
      <c r="AR3827" s="61"/>
      <c r="AS3827" s="61"/>
      <c r="AT3827" s="61"/>
      <c r="AU3827" s="61"/>
      <c r="AV3827" s="61"/>
      <c r="AW3827" s="61"/>
      <c r="AX3827" s="61"/>
      <c r="AY3827" s="61"/>
      <c r="AZ3827" s="61"/>
      <c r="BA3827" s="61"/>
    </row>
    <row r="3828" spans="39:53" x14ac:dyDescent="0.2">
      <c r="AM3828" s="61"/>
      <c r="AN3828" s="61"/>
      <c r="AO3828" s="171"/>
      <c r="AP3828" s="61"/>
      <c r="AQ3828" s="61"/>
      <c r="AR3828" s="61"/>
      <c r="AS3828" s="61"/>
      <c r="AT3828" s="61"/>
      <c r="AU3828" s="61"/>
      <c r="AV3828" s="61"/>
      <c r="AW3828" s="61"/>
      <c r="AX3828" s="61"/>
      <c r="AY3828" s="61"/>
      <c r="AZ3828" s="61"/>
      <c r="BA3828" s="61"/>
    </row>
    <row r="3829" spans="39:53" x14ac:dyDescent="0.2">
      <c r="AM3829" s="61"/>
      <c r="AN3829" s="61"/>
      <c r="AO3829" s="171"/>
      <c r="AP3829" s="61"/>
      <c r="AQ3829" s="61"/>
      <c r="AR3829" s="61"/>
      <c r="AS3829" s="61"/>
      <c r="AT3829" s="61"/>
      <c r="AU3829" s="61"/>
      <c r="AV3829" s="61"/>
      <c r="AW3829" s="61"/>
      <c r="AX3829" s="61"/>
      <c r="AY3829" s="61"/>
      <c r="AZ3829" s="61"/>
      <c r="BA3829" s="61"/>
    </row>
    <row r="3830" spans="39:53" x14ac:dyDescent="0.2">
      <c r="AM3830" s="61"/>
      <c r="AN3830" s="61"/>
      <c r="AO3830" s="171"/>
      <c r="AP3830" s="61"/>
      <c r="AQ3830" s="61"/>
      <c r="AR3830" s="61"/>
      <c r="AS3830" s="61"/>
      <c r="AT3830" s="61"/>
      <c r="AU3830" s="61"/>
      <c r="AV3830" s="61"/>
      <c r="AW3830" s="61"/>
      <c r="AX3830" s="61"/>
      <c r="AY3830" s="61"/>
      <c r="AZ3830" s="61"/>
      <c r="BA3830" s="61"/>
    </row>
    <row r="3831" spans="39:53" x14ac:dyDescent="0.2">
      <c r="AM3831" s="61"/>
      <c r="AN3831" s="61"/>
      <c r="AO3831" s="171"/>
      <c r="AP3831" s="61"/>
      <c r="AQ3831" s="61"/>
      <c r="AR3831" s="61"/>
      <c r="AS3831" s="61"/>
      <c r="AT3831" s="61"/>
      <c r="AU3831" s="61"/>
      <c r="AV3831" s="61"/>
      <c r="AW3831" s="61"/>
      <c r="AX3831" s="61"/>
      <c r="AY3831" s="61"/>
      <c r="AZ3831" s="61"/>
      <c r="BA3831" s="61"/>
    </row>
    <row r="3832" spans="39:53" x14ac:dyDescent="0.2">
      <c r="AM3832" s="61"/>
      <c r="AN3832" s="61"/>
      <c r="AO3832" s="171"/>
      <c r="AP3832" s="61"/>
      <c r="AQ3832" s="61"/>
      <c r="AR3832" s="61"/>
      <c r="AS3832" s="61"/>
      <c r="AT3832" s="61"/>
      <c r="AU3832" s="61"/>
      <c r="AV3832" s="61"/>
      <c r="AW3832" s="61"/>
      <c r="AX3832" s="61"/>
      <c r="AY3832" s="61"/>
      <c r="AZ3832" s="61"/>
      <c r="BA3832" s="61"/>
    </row>
    <row r="3833" spans="39:53" x14ac:dyDescent="0.2">
      <c r="AM3833" s="61"/>
      <c r="AN3833" s="61"/>
      <c r="AO3833" s="171"/>
      <c r="AP3833" s="61"/>
      <c r="AQ3833" s="61"/>
      <c r="AR3833" s="61"/>
      <c r="AS3833" s="61"/>
      <c r="AT3833" s="61"/>
      <c r="AU3833" s="61"/>
      <c r="AV3833" s="61"/>
      <c r="AW3833" s="61"/>
      <c r="AX3833" s="61"/>
      <c r="AY3833" s="61"/>
      <c r="AZ3833" s="61"/>
      <c r="BA3833" s="61"/>
    </row>
    <row r="3834" spans="39:53" x14ac:dyDescent="0.2">
      <c r="AM3834" s="61"/>
      <c r="AN3834" s="61"/>
      <c r="AO3834" s="171"/>
      <c r="AP3834" s="61"/>
      <c r="AQ3834" s="61"/>
      <c r="AR3834" s="61"/>
      <c r="AS3834" s="61"/>
      <c r="AT3834" s="61"/>
      <c r="AU3834" s="61"/>
      <c r="AV3834" s="61"/>
      <c r="AW3834" s="61"/>
      <c r="AX3834" s="61"/>
      <c r="AY3834" s="61"/>
      <c r="AZ3834" s="61"/>
      <c r="BA3834" s="61"/>
    </row>
    <row r="3835" spans="39:53" x14ac:dyDescent="0.2">
      <c r="AM3835" s="61"/>
      <c r="AN3835" s="61"/>
      <c r="AO3835" s="171"/>
      <c r="AP3835" s="61"/>
      <c r="AQ3835" s="61"/>
      <c r="AR3835" s="61"/>
      <c r="AS3835" s="61"/>
      <c r="AT3835" s="61"/>
      <c r="AU3835" s="61"/>
      <c r="AV3835" s="61"/>
      <c r="AW3835" s="61"/>
      <c r="AX3835" s="61"/>
      <c r="AY3835" s="61"/>
      <c r="AZ3835" s="61"/>
      <c r="BA3835" s="61"/>
    </row>
    <row r="3836" spans="39:53" x14ac:dyDescent="0.2">
      <c r="AM3836" s="61"/>
      <c r="AN3836" s="61"/>
      <c r="AO3836" s="171"/>
      <c r="AP3836" s="61"/>
      <c r="AQ3836" s="61"/>
      <c r="AR3836" s="61"/>
      <c r="AS3836" s="61"/>
      <c r="AT3836" s="61"/>
      <c r="AU3836" s="61"/>
      <c r="AV3836" s="61"/>
      <c r="AW3836" s="61"/>
      <c r="AX3836" s="61"/>
      <c r="AY3836" s="61"/>
      <c r="AZ3836" s="61"/>
      <c r="BA3836" s="61"/>
    </row>
    <row r="3837" spans="39:53" x14ac:dyDescent="0.2">
      <c r="AM3837" s="61"/>
      <c r="AN3837" s="61"/>
      <c r="AO3837" s="171"/>
      <c r="AP3837" s="61"/>
      <c r="AQ3837" s="61"/>
      <c r="AR3837" s="61"/>
      <c r="AS3837" s="61"/>
      <c r="AT3837" s="61"/>
      <c r="AU3837" s="61"/>
      <c r="AV3837" s="61"/>
      <c r="AW3837" s="61"/>
      <c r="AX3837" s="61"/>
      <c r="AY3837" s="61"/>
      <c r="AZ3837" s="61"/>
      <c r="BA3837" s="61"/>
    </row>
    <row r="3838" spans="39:53" x14ac:dyDescent="0.2">
      <c r="AM3838" s="61"/>
      <c r="AN3838" s="61"/>
      <c r="AO3838" s="171"/>
      <c r="AP3838" s="61"/>
      <c r="AQ3838" s="61"/>
      <c r="AR3838" s="61"/>
      <c r="AS3838" s="61"/>
      <c r="AT3838" s="61"/>
      <c r="AU3838" s="61"/>
      <c r="AV3838" s="61"/>
      <c r="AW3838" s="61"/>
      <c r="AX3838" s="61"/>
      <c r="AY3838" s="61"/>
      <c r="AZ3838" s="61"/>
      <c r="BA3838" s="61"/>
    </row>
    <row r="3839" spans="39:53" x14ac:dyDescent="0.2">
      <c r="AM3839" s="61"/>
      <c r="AN3839" s="61"/>
      <c r="AO3839" s="171"/>
      <c r="AP3839" s="61"/>
      <c r="AQ3839" s="61"/>
      <c r="AR3839" s="61"/>
      <c r="AS3839" s="61"/>
      <c r="AT3839" s="61"/>
      <c r="AU3839" s="61"/>
      <c r="AV3839" s="61"/>
      <c r="AW3839" s="61"/>
      <c r="AX3839" s="61"/>
      <c r="AY3839" s="61"/>
      <c r="AZ3839" s="61"/>
      <c r="BA3839" s="61"/>
    </row>
    <row r="3840" spans="39:53" x14ac:dyDescent="0.2">
      <c r="AM3840" s="61"/>
      <c r="AN3840" s="61"/>
      <c r="AO3840" s="171"/>
      <c r="AP3840" s="61"/>
      <c r="AQ3840" s="61"/>
      <c r="AR3840" s="61"/>
      <c r="AS3840" s="61"/>
      <c r="AT3840" s="61"/>
      <c r="AU3840" s="61"/>
      <c r="AV3840" s="61"/>
      <c r="AW3840" s="61"/>
      <c r="AX3840" s="61"/>
      <c r="AY3840" s="61"/>
      <c r="AZ3840" s="61"/>
      <c r="BA3840" s="61"/>
    </row>
    <row r="3841" spans="39:53" x14ac:dyDescent="0.2">
      <c r="AM3841" s="61"/>
      <c r="AN3841" s="61"/>
      <c r="AO3841" s="171"/>
      <c r="AP3841" s="61"/>
      <c r="AQ3841" s="61"/>
      <c r="AR3841" s="61"/>
      <c r="AS3841" s="61"/>
      <c r="AT3841" s="61"/>
      <c r="AU3841" s="61"/>
      <c r="AV3841" s="61"/>
      <c r="AW3841" s="61"/>
      <c r="AX3841" s="61"/>
      <c r="AY3841" s="61"/>
      <c r="AZ3841" s="61"/>
      <c r="BA3841" s="61"/>
    </row>
    <row r="3842" spans="39:53" x14ac:dyDescent="0.2">
      <c r="AM3842" s="61"/>
      <c r="AN3842" s="61"/>
      <c r="AO3842" s="171"/>
      <c r="AP3842" s="61"/>
      <c r="AQ3842" s="61"/>
      <c r="AR3842" s="61"/>
      <c r="AS3842" s="61"/>
      <c r="AT3842" s="61"/>
      <c r="AU3842" s="61"/>
      <c r="AV3842" s="61"/>
      <c r="AW3842" s="61"/>
      <c r="AX3842" s="61"/>
      <c r="AY3842" s="61"/>
      <c r="AZ3842" s="61"/>
      <c r="BA3842" s="61"/>
    </row>
    <row r="3843" spans="39:53" x14ac:dyDescent="0.2">
      <c r="AM3843" s="61"/>
      <c r="AN3843" s="61"/>
      <c r="AO3843" s="171"/>
      <c r="AP3843" s="61"/>
      <c r="AQ3843" s="61"/>
      <c r="AR3843" s="61"/>
      <c r="AS3843" s="61"/>
      <c r="AT3843" s="61"/>
      <c r="AU3843" s="61"/>
      <c r="AV3843" s="61"/>
      <c r="AW3843" s="61"/>
      <c r="AX3843" s="61"/>
      <c r="AY3843" s="61"/>
      <c r="AZ3843" s="61"/>
      <c r="BA3843" s="61"/>
    </row>
    <row r="3844" spans="39:53" x14ac:dyDescent="0.2">
      <c r="AM3844" s="61"/>
      <c r="AN3844" s="61"/>
      <c r="AO3844" s="171"/>
      <c r="AP3844" s="61"/>
      <c r="AQ3844" s="61"/>
      <c r="AR3844" s="61"/>
      <c r="AS3844" s="61"/>
      <c r="AT3844" s="61"/>
      <c r="AU3844" s="61"/>
      <c r="AV3844" s="61"/>
      <c r="AW3844" s="61"/>
      <c r="AX3844" s="61"/>
      <c r="AY3844" s="61"/>
      <c r="AZ3844" s="61"/>
      <c r="BA3844" s="61"/>
    </row>
    <row r="3845" spans="39:53" x14ac:dyDescent="0.2">
      <c r="AM3845" s="61"/>
      <c r="AN3845" s="61"/>
      <c r="AO3845" s="171"/>
      <c r="AP3845" s="61"/>
      <c r="AQ3845" s="61"/>
      <c r="AR3845" s="61"/>
      <c r="AS3845" s="61"/>
      <c r="AT3845" s="61"/>
      <c r="AU3845" s="61"/>
      <c r="AV3845" s="61"/>
      <c r="AW3845" s="61"/>
      <c r="AX3845" s="61"/>
      <c r="AY3845" s="61"/>
      <c r="AZ3845" s="61"/>
      <c r="BA3845" s="61"/>
    </row>
    <row r="3846" spans="39:53" x14ac:dyDescent="0.2">
      <c r="AM3846" s="61"/>
      <c r="AN3846" s="61"/>
      <c r="AO3846" s="171"/>
      <c r="AP3846" s="61"/>
      <c r="AQ3846" s="61"/>
      <c r="AR3846" s="61"/>
      <c r="AS3846" s="61"/>
      <c r="AT3846" s="61"/>
      <c r="AU3846" s="61"/>
      <c r="AV3846" s="61"/>
      <c r="AW3846" s="61"/>
      <c r="AX3846" s="61"/>
      <c r="AY3846" s="61"/>
      <c r="AZ3846" s="61"/>
      <c r="BA3846" s="61"/>
    </row>
    <row r="3847" spans="39:53" x14ac:dyDescent="0.2">
      <c r="AM3847" s="61"/>
      <c r="AN3847" s="61"/>
      <c r="AO3847" s="171"/>
      <c r="AP3847" s="61"/>
      <c r="AQ3847" s="61"/>
      <c r="AR3847" s="61"/>
      <c r="AS3847" s="61"/>
      <c r="AT3847" s="61"/>
      <c r="AU3847" s="61"/>
      <c r="AV3847" s="61"/>
      <c r="AW3847" s="61"/>
      <c r="AX3847" s="61"/>
      <c r="AY3847" s="61"/>
      <c r="AZ3847" s="61"/>
      <c r="BA3847" s="61"/>
    </row>
    <row r="3848" spans="39:53" x14ac:dyDescent="0.2">
      <c r="AM3848" s="61"/>
      <c r="AN3848" s="61"/>
      <c r="AO3848" s="171"/>
      <c r="AP3848" s="61"/>
      <c r="AQ3848" s="61"/>
      <c r="AR3848" s="61"/>
      <c r="AS3848" s="61"/>
      <c r="AT3848" s="61"/>
      <c r="AU3848" s="61"/>
      <c r="AV3848" s="61"/>
      <c r="AW3848" s="61"/>
      <c r="AX3848" s="61"/>
      <c r="AY3848" s="61"/>
      <c r="AZ3848" s="61"/>
      <c r="BA3848" s="61"/>
    </row>
    <row r="3849" spans="39:53" x14ac:dyDescent="0.2">
      <c r="AM3849" s="61"/>
      <c r="AN3849" s="61"/>
      <c r="AO3849" s="171"/>
      <c r="AP3849" s="61"/>
      <c r="AQ3849" s="61"/>
      <c r="AR3849" s="61"/>
      <c r="AS3849" s="61"/>
      <c r="AT3849" s="61"/>
      <c r="AU3849" s="61"/>
      <c r="AV3849" s="61"/>
      <c r="AW3849" s="61"/>
      <c r="AX3849" s="61"/>
      <c r="AY3849" s="61"/>
      <c r="AZ3849" s="61"/>
      <c r="BA3849" s="61"/>
    </row>
    <row r="3850" spans="39:53" x14ac:dyDescent="0.2">
      <c r="AM3850" s="61"/>
      <c r="AN3850" s="61"/>
      <c r="AO3850" s="171"/>
      <c r="AP3850" s="61"/>
      <c r="AQ3850" s="61"/>
      <c r="AR3850" s="61"/>
      <c r="AS3850" s="61"/>
      <c r="AT3850" s="61"/>
      <c r="AU3850" s="61"/>
      <c r="AV3850" s="61"/>
      <c r="AW3850" s="61"/>
      <c r="AX3850" s="61"/>
      <c r="AY3850" s="61"/>
      <c r="AZ3850" s="61"/>
      <c r="BA3850" s="61"/>
    </row>
    <row r="3851" spans="39:53" x14ac:dyDescent="0.2">
      <c r="AM3851" s="61"/>
      <c r="AN3851" s="61"/>
      <c r="AO3851" s="171"/>
      <c r="AP3851" s="61"/>
      <c r="AQ3851" s="61"/>
      <c r="AR3851" s="61"/>
      <c r="AS3851" s="61"/>
      <c r="AT3851" s="61"/>
      <c r="AU3851" s="61"/>
      <c r="AV3851" s="61"/>
      <c r="AW3851" s="61"/>
      <c r="AX3851" s="61"/>
      <c r="AY3851" s="61"/>
      <c r="AZ3851" s="61"/>
      <c r="BA3851" s="61"/>
    </row>
    <row r="3852" spans="39:53" x14ac:dyDescent="0.2">
      <c r="AM3852" s="61"/>
      <c r="AN3852" s="61"/>
      <c r="AO3852" s="171"/>
      <c r="AP3852" s="61"/>
      <c r="AQ3852" s="61"/>
      <c r="AR3852" s="61"/>
      <c r="AS3852" s="61"/>
      <c r="AT3852" s="61"/>
      <c r="AU3852" s="61"/>
      <c r="AV3852" s="61"/>
      <c r="AW3852" s="61"/>
      <c r="AX3852" s="61"/>
      <c r="AY3852" s="61"/>
      <c r="AZ3852" s="61"/>
      <c r="BA3852" s="61"/>
    </row>
    <row r="3853" spans="39:53" x14ac:dyDescent="0.2">
      <c r="AM3853" s="61"/>
      <c r="AN3853" s="61"/>
      <c r="AO3853" s="171"/>
      <c r="AP3853" s="61"/>
      <c r="AQ3853" s="61"/>
      <c r="AR3853" s="61"/>
      <c r="AS3853" s="61"/>
      <c r="AT3853" s="61"/>
      <c r="AU3853" s="61"/>
      <c r="AV3853" s="61"/>
      <c r="AW3853" s="61"/>
      <c r="AX3853" s="61"/>
      <c r="AY3853" s="61"/>
      <c r="AZ3853" s="61"/>
      <c r="BA3853" s="61"/>
    </row>
    <row r="3854" spans="39:53" x14ac:dyDescent="0.2">
      <c r="AM3854" s="61"/>
      <c r="AN3854" s="61"/>
      <c r="AO3854" s="171"/>
      <c r="AP3854" s="61"/>
      <c r="AQ3854" s="61"/>
      <c r="AR3854" s="61"/>
      <c r="AS3854" s="61"/>
      <c r="AT3854" s="61"/>
      <c r="AU3854" s="61"/>
      <c r="AV3854" s="61"/>
      <c r="AW3854" s="61"/>
      <c r="AX3854" s="61"/>
      <c r="AY3854" s="61"/>
      <c r="AZ3854" s="61"/>
      <c r="BA3854" s="61"/>
    </row>
    <row r="3855" spans="39:53" x14ac:dyDescent="0.2">
      <c r="AM3855" s="61"/>
      <c r="AN3855" s="61"/>
      <c r="AO3855" s="171"/>
      <c r="AP3855" s="61"/>
      <c r="AQ3855" s="61"/>
      <c r="AR3855" s="61"/>
      <c r="AS3855" s="61"/>
      <c r="AT3855" s="61"/>
      <c r="AU3855" s="61"/>
      <c r="AV3855" s="61"/>
      <c r="AW3855" s="61"/>
      <c r="AX3855" s="61"/>
      <c r="AY3855" s="61"/>
      <c r="AZ3855" s="61"/>
      <c r="BA3855" s="61"/>
    </row>
    <row r="3856" spans="39:53" x14ac:dyDescent="0.2">
      <c r="AM3856" s="61"/>
      <c r="AN3856" s="61"/>
      <c r="AO3856" s="171"/>
      <c r="AP3856" s="61"/>
      <c r="AQ3856" s="61"/>
      <c r="AR3856" s="61"/>
      <c r="AS3856" s="61"/>
      <c r="AT3856" s="61"/>
      <c r="AU3856" s="61"/>
      <c r="AV3856" s="61"/>
      <c r="AW3856" s="61"/>
      <c r="AX3856" s="61"/>
      <c r="AY3856" s="61"/>
      <c r="AZ3856" s="61"/>
      <c r="BA3856" s="61"/>
    </row>
    <row r="3857" spans="39:53" x14ac:dyDescent="0.2">
      <c r="AM3857" s="61"/>
      <c r="AN3857" s="61"/>
      <c r="AO3857" s="171"/>
      <c r="AP3857" s="61"/>
      <c r="AQ3857" s="61"/>
      <c r="AR3857" s="61"/>
      <c r="AS3857" s="61"/>
      <c r="AT3857" s="61"/>
      <c r="AU3857" s="61"/>
      <c r="AV3857" s="61"/>
      <c r="AW3857" s="61"/>
      <c r="AX3857" s="61"/>
      <c r="AY3857" s="61"/>
      <c r="AZ3857" s="61"/>
      <c r="BA3857" s="61"/>
    </row>
    <row r="3858" spans="39:53" x14ac:dyDescent="0.2">
      <c r="AM3858" s="61"/>
      <c r="AN3858" s="61"/>
      <c r="AO3858" s="171"/>
      <c r="AP3858" s="61"/>
      <c r="AQ3858" s="61"/>
      <c r="AR3858" s="61"/>
      <c r="AS3858" s="61"/>
      <c r="AT3858" s="61"/>
      <c r="AU3858" s="61"/>
      <c r="AV3858" s="61"/>
      <c r="AW3858" s="61"/>
      <c r="AX3858" s="61"/>
      <c r="AY3858" s="61"/>
      <c r="AZ3858" s="61"/>
      <c r="BA3858" s="61"/>
    </row>
    <row r="3859" spans="39:53" x14ac:dyDescent="0.2">
      <c r="AM3859" s="61"/>
      <c r="AN3859" s="61"/>
      <c r="AO3859" s="171"/>
      <c r="AP3859" s="61"/>
      <c r="AQ3859" s="61"/>
      <c r="AR3859" s="61"/>
      <c r="AS3859" s="61"/>
      <c r="AT3859" s="61"/>
      <c r="AU3859" s="61"/>
      <c r="AV3859" s="61"/>
      <c r="AW3859" s="61"/>
      <c r="AX3859" s="61"/>
      <c r="AY3859" s="61"/>
      <c r="AZ3859" s="61"/>
      <c r="BA3859" s="61"/>
    </row>
    <row r="3860" spans="39:53" x14ac:dyDescent="0.2">
      <c r="AM3860" s="61"/>
      <c r="AN3860" s="61"/>
      <c r="AO3860" s="171"/>
      <c r="AP3860" s="61"/>
      <c r="AQ3860" s="61"/>
      <c r="AR3860" s="61"/>
      <c r="AS3860" s="61"/>
      <c r="AT3860" s="61"/>
      <c r="AU3860" s="61"/>
      <c r="AV3860" s="61"/>
      <c r="AW3860" s="61"/>
      <c r="AX3860" s="61"/>
      <c r="AY3860" s="61"/>
      <c r="AZ3860" s="61"/>
      <c r="BA3860" s="61"/>
    </row>
    <row r="3861" spans="39:53" x14ac:dyDescent="0.2">
      <c r="AM3861" s="61"/>
      <c r="AN3861" s="61"/>
      <c r="AO3861" s="171"/>
      <c r="AP3861" s="61"/>
      <c r="AQ3861" s="61"/>
      <c r="AR3861" s="61"/>
      <c r="AS3861" s="61"/>
      <c r="AT3861" s="61"/>
      <c r="AU3861" s="61"/>
      <c r="AV3861" s="61"/>
      <c r="AW3861" s="61"/>
      <c r="AX3861" s="61"/>
      <c r="AY3861" s="61"/>
      <c r="AZ3861" s="61"/>
      <c r="BA3861" s="61"/>
    </row>
    <row r="3862" spans="39:53" x14ac:dyDescent="0.2">
      <c r="AM3862" s="61"/>
      <c r="AN3862" s="61"/>
      <c r="AO3862" s="171"/>
      <c r="AP3862" s="61"/>
      <c r="AQ3862" s="61"/>
      <c r="AR3862" s="61"/>
      <c r="AS3862" s="61"/>
      <c r="AT3862" s="61"/>
      <c r="AU3862" s="61"/>
      <c r="AV3862" s="61"/>
      <c r="AW3862" s="61"/>
      <c r="AX3862" s="61"/>
      <c r="AY3862" s="61"/>
      <c r="AZ3862" s="61"/>
      <c r="BA3862" s="61"/>
    </row>
    <row r="3863" spans="39:53" x14ac:dyDescent="0.2">
      <c r="AM3863" s="61"/>
      <c r="AN3863" s="61"/>
      <c r="AO3863" s="171"/>
      <c r="AP3863" s="61"/>
      <c r="AQ3863" s="61"/>
      <c r="AR3863" s="61"/>
      <c r="AS3863" s="61"/>
      <c r="AT3863" s="61"/>
      <c r="AU3863" s="61"/>
      <c r="AV3863" s="61"/>
      <c r="AW3863" s="61"/>
      <c r="AX3863" s="61"/>
      <c r="AY3863" s="61"/>
      <c r="AZ3863" s="61"/>
      <c r="BA3863" s="61"/>
    </row>
    <row r="3864" spans="39:53" x14ac:dyDescent="0.2">
      <c r="AM3864" s="61"/>
      <c r="AN3864" s="61"/>
      <c r="AO3864" s="171"/>
      <c r="AP3864" s="61"/>
      <c r="AQ3864" s="61"/>
      <c r="AR3864" s="61"/>
      <c r="AS3864" s="61"/>
      <c r="AT3864" s="61"/>
      <c r="AU3864" s="61"/>
      <c r="AV3864" s="61"/>
      <c r="AW3864" s="61"/>
      <c r="AX3864" s="61"/>
      <c r="AY3864" s="61"/>
      <c r="AZ3864" s="61"/>
      <c r="BA3864" s="61"/>
    </row>
    <row r="3865" spans="39:53" x14ac:dyDescent="0.2">
      <c r="AM3865" s="61"/>
      <c r="AN3865" s="61"/>
      <c r="AO3865" s="171"/>
      <c r="AP3865" s="61"/>
      <c r="AQ3865" s="61"/>
      <c r="AR3865" s="61"/>
      <c r="AS3865" s="61"/>
      <c r="AT3865" s="61"/>
      <c r="AU3865" s="61"/>
      <c r="AV3865" s="61"/>
      <c r="AW3865" s="61"/>
      <c r="AX3865" s="61"/>
      <c r="AY3865" s="61"/>
      <c r="AZ3865" s="61"/>
      <c r="BA3865" s="61"/>
    </row>
    <row r="3866" spans="39:53" x14ac:dyDescent="0.2">
      <c r="AM3866" s="61"/>
      <c r="AN3866" s="61"/>
      <c r="AO3866" s="171"/>
      <c r="AP3866" s="61"/>
      <c r="AQ3866" s="61"/>
      <c r="AR3866" s="61"/>
      <c r="AS3866" s="61"/>
      <c r="AT3866" s="61"/>
      <c r="AU3866" s="61"/>
      <c r="AV3866" s="61"/>
      <c r="AW3866" s="61"/>
      <c r="AX3866" s="61"/>
      <c r="AY3866" s="61"/>
      <c r="AZ3866" s="61"/>
      <c r="BA3866" s="61"/>
    </row>
    <row r="3867" spans="39:53" x14ac:dyDescent="0.2">
      <c r="AM3867" s="61"/>
      <c r="AN3867" s="61"/>
      <c r="AO3867" s="171"/>
      <c r="AP3867" s="61"/>
      <c r="AQ3867" s="61"/>
      <c r="AR3867" s="61"/>
      <c r="AS3867" s="61"/>
      <c r="AT3867" s="61"/>
      <c r="AU3867" s="61"/>
      <c r="AV3867" s="61"/>
      <c r="AW3867" s="61"/>
      <c r="AX3867" s="61"/>
      <c r="AY3867" s="61"/>
      <c r="AZ3867" s="61"/>
      <c r="BA3867" s="61"/>
    </row>
    <row r="3868" spans="39:53" x14ac:dyDescent="0.2">
      <c r="AM3868" s="61"/>
      <c r="AN3868" s="61"/>
      <c r="AO3868" s="171"/>
      <c r="AP3868" s="61"/>
      <c r="AQ3868" s="61"/>
      <c r="AR3868" s="61"/>
      <c r="AS3868" s="61"/>
      <c r="AT3868" s="61"/>
      <c r="AU3868" s="61"/>
      <c r="AV3868" s="61"/>
      <c r="AW3868" s="61"/>
      <c r="AX3868" s="61"/>
      <c r="AY3868" s="61"/>
      <c r="AZ3868" s="61"/>
      <c r="BA3868" s="61"/>
    </row>
    <row r="3869" spans="39:53" x14ac:dyDescent="0.2">
      <c r="AM3869" s="61"/>
      <c r="AN3869" s="61"/>
      <c r="AO3869" s="171"/>
      <c r="AP3869" s="61"/>
      <c r="AQ3869" s="61"/>
      <c r="AR3869" s="61"/>
      <c r="AS3869" s="61"/>
      <c r="AT3869" s="61"/>
      <c r="AU3869" s="61"/>
      <c r="AV3869" s="61"/>
      <c r="AW3869" s="61"/>
      <c r="AX3869" s="61"/>
      <c r="AY3869" s="61"/>
      <c r="AZ3869" s="61"/>
      <c r="BA3869" s="61"/>
    </row>
    <row r="3870" spans="39:53" x14ac:dyDescent="0.2">
      <c r="AM3870" s="61"/>
      <c r="AN3870" s="61"/>
      <c r="AO3870" s="171"/>
      <c r="AP3870" s="61"/>
      <c r="AQ3870" s="61"/>
      <c r="AR3870" s="61"/>
      <c r="AS3870" s="61"/>
      <c r="AT3870" s="61"/>
      <c r="AU3870" s="61"/>
      <c r="AV3870" s="61"/>
      <c r="AW3870" s="61"/>
      <c r="AX3870" s="61"/>
      <c r="AY3870" s="61"/>
      <c r="AZ3870" s="61"/>
      <c r="BA3870" s="61"/>
    </row>
    <row r="3871" spans="39:53" x14ac:dyDescent="0.2">
      <c r="AM3871" s="61"/>
      <c r="AN3871" s="61"/>
      <c r="AO3871" s="171"/>
      <c r="AP3871" s="61"/>
      <c r="AQ3871" s="61"/>
      <c r="AR3871" s="61"/>
      <c r="AS3871" s="61"/>
      <c r="AT3871" s="61"/>
      <c r="AU3871" s="61"/>
      <c r="AV3871" s="61"/>
      <c r="AW3871" s="61"/>
      <c r="AX3871" s="61"/>
      <c r="AY3871" s="61"/>
      <c r="AZ3871" s="61"/>
      <c r="BA3871" s="61"/>
    </row>
    <row r="3872" spans="39:53" x14ac:dyDescent="0.2">
      <c r="AM3872" s="61"/>
      <c r="AN3872" s="61"/>
      <c r="AO3872" s="171"/>
      <c r="AP3872" s="61"/>
      <c r="AQ3872" s="61"/>
      <c r="AR3872" s="61"/>
      <c r="AS3872" s="61"/>
      <c r="AT3872" s="61"/>
      <c r="AU3872" s="61"/>
      <c r="AV3872" s="61"/>
      <c r="AW3872" s="61"/>
      <c r="AX3872" s="61"/>
      <c r="AY3872" s="61"/>
      <c r="AZ3872" s="61"/>
      <c r="BA3872" s="61"/>
    </row>
    <row r="3873" spans="39:53" x14ac:dyDescent="0.2">
      <c r="AM3873" s="61"/>
      <c r="AN3873" s="61"/>
      <c r="AO3873" s="171"/>
      <c r="AP3873" s="61"/>
      <c r="AQ3873" s="61"/>
      <c r="AR3873" s="61"/>
      <c r="AS3873" s="61"/>
      <c r="AT3873" s="61"/>
      <c r="AU3873" s="61"/>
      <c r="AV3873" s="61"/>
      <c r="AW3873" s="61"/>
      <c r="AX3873" s="61"/>
      <c r="AY3873" s="61"/>
      <c r="AZ3873" s="61"/>
      <c r="BA3873" s="61"/>
    </row>
    <row r="3874" spans="39:53" x14ac:dyDescent="0.2">
      <c r="AM3874" s="61"/>
      <c r="AN3874" s="61"/>
      <c r="AO3874" s="171"/>
      <c r="AP3874" s="61"/>
      <c r="AQ3874" s="61"/>
      <c r="AR3874" s="61"/>
      <c r="AS3874" s="61"/>
      <c r="AT3874" s="61"/>
      <c r="AU3874" s="61"/>
      <c r="AV3874" s="61"/>
      <c r="AW3874" s="61"/>
      <c r="AX3874" s="61"/>
      <c r="AY3874" s="61"/>
      <c r="AZ3874" s="61"/>
      <c r="BA3874" s="61"/>
    </row>
    <row r="3875" spans="39:53" x14ac:dyDescent="0.2">
      <c r="AM3875" s="61"/>
      <c r="AN3875" s="61"/>
      <c r="AO3875" s="171"/>
      <c r="AP3875" s="61"/>
      <c r="AQ3875" s="61"/>
      <c r="AR3875" s="61"/>
      <c r="AS3875" s="61"/>
      <c r="AT3875" s="61"/>
      <c r="AU3875" s="61"/>
      <c r="AV3875" s="61"/>
      <c r="AW3875" s="61"/>
      <c r="AX3875" s="61"/>
      <c r="AY3875" s="61"/>
      <c r="AZ3875" s="61"/>
      <c r="BA3875" s="61"/>
    </row>
    <row r="3876" spans="39:53" x14ac:dyDescent="0.2">
      <c r="AM3876" s="61"/>
      <c r="AN3876" s="61"/>
      <c r="AO3876" s="171"/>
      <c r="AP3876" s="61"/>
      <c r="AQ3876" s="61"/>
      <c r="AR3876" s="61"/>
      <c r="AS3876" s="61"/>
      <c r="AT3876" s="61"/>
      <c r="AU3876" s="61"/>
      <c r="AV3876" s="61"/>
      <c r="AW3876" s="61"/>
      <c r="AX3876" s="61"/>
      <c r="AY3876" s="61"/>
      <c r="AZ3876" s="61"/>
      <c r="BA3876" s="61"/>
    </row>
    <row r="3877" spans="39:53" x14ac:dyDescent="0.2">
      <c r="AM3877" s="61"/>
      <c r="AN3877" s="61"/>
      <c r="AO3877" s="171"/>
      <c r="AP3877" s="61"/>
      <c r="AQ3877" s="61"/>
      <c r="AR3877" s="61"/>
      <c r="AS3877" s="61"/>
      <c r="AT3877" s="61"/>
      <c r="AU3877" s="61"/>
      <c r="AV3877" s="61"/>
      <c r="AW3877" s="61"/>
      <c r="AX3877" s="61"/>
      <c r="AY3877" s="61"/>
      <c r="AZ3877" s="61"/>
      <c r="BA3877" s="61"/>
    </row>
    <row r="3878" spans="39:53" x14ac:dyDescent="0.2">
      <c r="AM3878" s="61"/>
      <c r="AN3878" s="61"/>
      <c r="AO3878" s="171"/>
      <c r="AP3878" s="61"/>
      <c r="AQ3878" s="61"/>
      <c r="AR3878" s="61"/>
      <c r="AS3878" s="61"/>
      <c r="AT3878" s="61"/>
      <c r="AU3878" s="61"/>
      <c r="AV3878" s="61"/>
      <c r="AW3878" s="61"/>
      <c r="AX3878" s="61"/>
      <c r="AY3878" s="61"/>
      <c r="AZ3878" s="61"/>
      <c r="BA3878" s="61"/>
    </row>
    <row r="3879" spans="39:53" x14ac:dyDescent="0.2">
      <c r="AM3879" s="61"/>
      <c r="AN3879" s="61"/>
      <c r="AO3879" s="171"/>
      <c r="AP3879" s="61"/>
      <c r="AQ3879" s="61"/>
      <c r="AR3879" s="61"/>
      <c r="AS3879" s="61"/>
      <c r="AT3879" s="61"/>
      <c r="AU3879" s="61"/>
      <c r="AV3879" s="61"/>
      <c r="AW3879" s="61"/>
      <c r="AX3879" s="61"/>
      <c r="AY3879" s="61"/>
      <c r="AZ3879" s="61"/>
      <c r="BA3879" s="61"/>
    </row>
    <row r="3880" spans="39:53" x14ac:dyDescent="0.2">
      <c r="AM3880" s="61"/>
      <c r="AN3880" s="61"/>
      <c r="AO3880" s="171"/>
      <c r="AP3880" s="61"/>
      <c r="AQ3880" s="61"/>
      <c r="AR3880" s="61"/>
      <c r="AS3880" s="61"/>
      <c r="AT3880" s="61"/>
      <c r="AU3880" s="61"/>
      <c r="AV3880" s="61"/>
      <c r="AW3880" s="61"/>
      <c r="AX3880" s="61"/>
      <c r="AY3880" s="61"/>
      <c r="AZ3880" s="61"/>
      <c r="BA3880" s="61"/>
    </row>
    <row r="3881" spans="39:53" x14ac:dyDescent="0.2">
      <c r="AM3881" s="61"/>
      <c r="AN3881" s="61"/>
      <c r="AO3881" s="171"/>
      <c r="AP3881" s="61"/>
      <c r="AQ3881" s="61"/>
      <c r="AR3881" s="61"/>
      <c r="AS3881" s="61"/>
      <c r="AT3881" s="61"/>
      <c r="AU3881" s="61"/>
      <c r="AV3881" s="61"/>
      <c r="AW3881" s="61"/>
      <c r="AX3881" s="61"/>
      <c r="AY3881" s="61"/>
      <c r="AZ3881" s="61"/>
      <c r="BA3881" s="61"/>
    </row>
    <row r="3882" spans="39:53" x14ac:dyDescent="0.2">
      <c r="AM3882" s="61"/>
      <c r="AN3882" s="61"/>
      <c r="AO3882" s="171"/>
      <c r="AP3882" s="61"/>
      <c r="AQ3882" s="61"/>
      <c r="AR3882" s="61"/>
      <c r="AS3882" s="61"/>
      <c r="AT3882" s="61"/>
      <c r="AU3882" s="61"/>
      <c r="AV3882" s="61"/>
      <c r="AW3882" s="61"/>
      <c r="AX3882" s="61"/>
      <c r="AY3882" s="61"/>
      <c r="AZ3882" s="61"/>
      <c r="BA3882" s="61"/>
    </row>
    <row r="3883" spans="39:53" x14ac:dyDescent="0.2">
      <c r="AM3883" s="61"/>
      <c r="AN3883" s="61"/>
      <c r="AO3883" s="171"/>
      <c r="AP3883" s="61"/>
      <c r="AQ3883" s="61"/>
      <c r="AR3883" s="61"/>
      <c r="AS3883" s="61"/>
      <c r="AT3883" s="61"/>
      <c r="AU3883" s="61"/>
      <c r="AV3883" s="61"/>
      <c r="AW3883" s="61"/>
      <c r="AX3883" s="61"/>
      <c r="AY3883" s="61"/>
      <c r="AZ3883" s="61"/>
      <c r="BA3883" s="61"/>
    </row>
    <row r="3884" spans="39:53" x14ac:dyDescent="0.2">
      <c r="AM3884" s="61"/>
      <c r="AN3884" s="61"/>
      <c r="AO3884" s="171"/>
      <c r="AP3884" s="61"/>
      <c r="AQ3884" s="61"/>
      <c r="AR3884" s="61"/>
      <c r="AS3884" s="61"/>
      <c r="AT3884" s="61"/>
      <c r="AU3884" s="61"/>
      <c r="AV3884" s="61"/>
      <c r="AW3884" s="61"/>
      <c r="AX3884" s="61"/>
      <c r="AY3884" s="61"/>
      <c r="AZ3884" s="61"/>
      <c r="BA3884" s="61"/>
    </row>
    <row r="3885" spans="39:53" x14ac:dyDescent="0.2">
      <c r="AM3885" s="61"/>
      <c r="AN3885" s="61"/>
      <c r="AO3885" s="171"/>
      <c r="AP3885" s="61"/>
      <c r="AQ3885" s="61"/>
      <c r="AR3885" s="61"/>
      <c r="AS3885" s="61"/>
      <c r="AT3885" s="61"/>
      <c r="AU3885" s="61"/>
      <c r="AV3885" s="61"/>
      <c r="AW3885" s="61"/>
      <c r="AX3885" s="61"/>
      <c r="AY3885" s="61"/>
      <c r="AZ3885" s="61"/>
      <c r="BA3885" s="61"/>
    </row>
    <row r="3886" spans="39:53" x14ac:dyDescent="0.2">
      <c r="AM3886" s="61"/>
      <c r="AN3886" s="61"/>
      <c r="AO3886" s="171"/>
      <c r="AP3886" s="61"/>
      <c r="AQ3886" s="61"/>
      <c r="AR3886" s="61"/>
      <c r="AS3886" s="61"/>
      <c r="AT3886" s="61"/>
      <c r="AU3886" s="61"/>
      <c r="AV3886" s="61"/>
      <c r="AW3886" s="61"/>
      <c r="AX3886" s="61"/>
      <c r="AY3886" s="61"/>
      <c r="AZ3886" s="61"/>
      <c r="BA3886" s="61"/>
    </row>
    <row r="3887" spans="39:53" x14ac:dyDescent="0.2">
      <c r="AM3887" s="61"/>
      <c r="AN3887" s="61"/>
      <c r="AO3887" s="171"/>
      <c r="AP3887" s="61"/>
      <c r="AQ3887" s="61"/>
      <c r="AR3887" s="61"/>
      <c r="AS3887" s="61"/>
      <c r="AT3887" s="61"/>
      <c r="AU3887" s="61"/>
      <c r="AV3887" s="61"/>
      <c r="AW3887" s="61"/>
      <c r="AX3887" s="61"/>
      <c r="AY3887" s="61"/>
      <c r="AZ3887" s="61"/>
      <c r="BA3887" s="61"/>
    </row>
    <row r="3888" spans="39:53" x14ac:dyDescent="0.2">
      <c r="AM3888" s="61"/>
      <c r="AN3888" s="61"/>
      <c r="AO3888" s="171"/>
      <c r="AP3888" s="61"/>
      <c r="AQ3888" s="61"/>
      <c r="AR3888" s="61"/>
      <c r="AS3888" s="61"/>
      <c r="AT3888" s="61"/>
      <c r="AU3888" s="61"/>
      <c r="AV3888" s="61"/>
      <c r="AW3888" s="61"/>
      <c r="AX3888" s="61"/>
      <c r="AY3888" s="61"/>
      <c r="AZ3888" s="61"/>
      <c r="BA3888" s="61"/>
    </row>
    <row r="3889" spans="39:53" x14ac:dyDescent="0.2">
      <c r="AM3889" s="61"/>
      <c r="AN3889" s="61"/>
      <c r="AO3889" s="171"/>
      <c r="AP3889" s="61"/>
      <c r="AQ3889" s="61"/>
      <c r="AR3889" s="61"/>
      <c r="AS3889" s="61"/>
      <c r="AT3889" s="61"/>
      <c r="AU3889" s="61"/>
      <c r="AV3889" s="61"/>
      <c r="AW3889" s="61"/>
      <c r="AX3889" s="61"/>
      <c r="AY3889" s="61"/>
      <c r="AZ3889" s="61"/>
      <c r="BA3889" s="61"/>
    </row>
    <row r="3890" spans="39:53" x14ac:dyDescent="0.2">
      <c r="AM3890" s="61"/>
      <c r="AN3890" s="61"/>
      <c r="AO3890" s="171"/>
      <c r="AP3890" s="61"/>
      <c r="AQ3890" s="61"/>
      <c r="AR3890" s="61"/>
      <c r="AS3890" s="61"/>
      <c r="AT3890" s="61"/>
      <c r="AU3890" s="61"/>
      <c r="AV3890" s="61"/>
      <c r="AW3890" s="61"/>
      <c r="AX3890" s="61"/>
      <c r="AY3890" s="61"/>
      <c r="AZ3890" s="61"/>
      <c r="BA3890" s="61"/>
    </row>
    <row r="3891" spans="39:53" x14ac:dyDescent="0.2">
      <c r="AM3891" s="61"/>
      <c r="AN3891" s="61"/>
      <c r="AO3891" s="171"/>
      <c r="AP3891" s="61"/>
      <c r="AQ3891" s="61"/>
      <c r="AR3891" s="61"/>
      <c r="AS3891" s="61"/>
      <c r="AT3891" s="61"/>
      <c r="AU3891" s="61"/>
      <c r="AV3891" s="61"/>
      <c r="AW3891" s="61"/>
      <c r="AX3891" s="61"/>
      <c r="AY3891" s="61"/>
      <c r="AZ3891" s="61"/>
      <c r="BA3891" s="61"/>
    </row>
    <row r="3892" spans="39:53" x14ac:dyDescent="0.2">
      <c r="AM3892" s="61"/>
      <c r="AN3892" s="61"/>
      <c r="AO3892" s="171"/>
      <c r="AP3892" s="61"/>
      <c r="AQ3892" s="61"/>
      <c r="AR3892" s="61"/>
      <c r="AS3892" s="61"/>
      <c r="AT3892" s="61"/>
      <c r="AU3892" s="61"/>
      <c r="AV3892" s="61"/>
      <c r="AW3892" s="61"/>
      <c r="AX3892" s="61"/>
      <c r="AY3892" s="61"/>
      <c r="AZ3892" s="61"/>
      <c r="BA3892" s="61"/>
    </row>
    <row r="3893" spans="39:53" x14ac:dyDescent="0.2">
      <c r="AM3893" s="61"/>
      <c r="AN3893" s="61"/>
      <c r="AO3893" s="171"/>
      <c r="AP3893" s="61"/>
      <c r="AQ3893" s="61"/>
      <c r="AR3893" s="61"/>
      <c r="AS3893" s="61"/>
      <c r="AT3893" s="61"/>
      <c r="AU3893" s="61"/>
      <c r="AV3893" s="61"/>
      <c r="AW3893" s="61"/>
      <c r="AX3893" s="61"/>
      <c r="AY3893" s="61"/>
      <c r="AZ3893" s="61"/>
      <c r="BA3893" s="61"/>
    </row>
    <row r="3894" spans="39:53" x14ac:dyDescent="0.2">
      <c r="AM3894" s="61"/>
      <c r="AN3894" s="61"/>
      <c r="AO3894" s="171"/>
      <c r="AP3894" s="61"/>
      <c r="AQ3894" s="61"/>
      <c r="AR3894" s="61"/>
      <c r="AS3894" s="61"/>
      <c r="AT3894" s="61"/>
      <c r="AU3894" s="61"/>
      <c r="AV3894" s="61"/>
      <c r="AW3894" s="61"/>
      <c r="AX3894" s="61"/>
      <c r="AY3894" s="61"/>
      <c r="AZ3894" s="61"/>
      <c r="BA3894" s="61"/>
    </row>
    <row r="3895" spans="39:53" x14ac:dyDescent="0.2">
      <c r="AM3895" s="61"/>
      <c r="AN3895" s="61"/>
      <c r="AO3895" s="171"/>
      <c r="AP3895" s="61"/>
      <c r="AQ3895" s="61"/>
      <c r="AR3895" s="61"/>
      <c r="AS3895" s="61"/>
      <c r="AT3895" s="61"/>
      <c r="AU3895" s="61"/>
      <c r="AV3895" s="61"/>
      <c r="AW3895" s="61"/>
      <c r="AX3895" s="61"/>
      <c r="AY3895" s="61"/>
      <c r="AZ3895" s="61"/>
      <c r="BA3895" s="61"/>
    </row>
    <row r="3896" spans="39:53" x14ac:dyDescent="0.2">
      <c r="AM3896" s="61"/>
      <c r="AN3896" s="61"/>
      <c r="AO3896" s="171"/>
      <c r="AP3896" s="61"/>
      <c r="AQ3896" s="61"/>
      <c r="AR3896" s="61"/>
      <c r="AS3896" s="61"/>
      <c r="AT3896" s="61"/>
      <c r="AU3896" s="61"/>
      <c r="AV3896" s="61"/>
      <c r="AW3896" s="61"/>
      <c r="AX3896" s="61"/>
      <c r="AY3896" s="61"/>
      <c r="AZ3896" s="61"/>
      <c r="BA3896" s="61"/>
    </row>
    <row r="3897" spans="39:53" x14ac:dyDescent="0.2">
      <c r="AM3897" s="61"/>
      <c r="AN3897" s="61"/>
      <c r="AO3897" s="171"/>
      <c r="AP3897" s="61"/>
      <c r="AQ3897" s="61"/>
      <c r="AR3897" s="61"/>
      <c r="AS3897" s="61"/>
      <c r="AT3897" s="61"/>
      <c r="AU3897" s="61"/>
      <c r="AV3897" s="61"/>
      <c r="AW3897" s="61"/>
      <c r="AX3897" s="61"/>
      <c r="AY3897" s="61"/>
      <c r="AZ3897" s="61"/>
      <c r="BA3897" s="61"/>
    </row>
    <row r="3898" spans="39:53" x14ac:dyDescent="0.2">
      <c r="AM3898" s="61"/>
      <c r="AN3898" s="61"/>
      <c r="AO3898" s="171"/>
      <c r="AP3898" s="61"/>
      <c r="AQ3898" s="61"/>
      <c r="AR3898" s="61"/>
      <c r="AS3898" s="61"/>
      <c r="AT3898" s="61"/>
      <c r="AU3898" s="61"/>
      <c r="AV3898" s="61"/>
      <c r="AW3898" s="61"/>
      <c r="AX3898" s="61"/>
      <c r="AY3898" s="61"/>
      <c r="AZ3898" s="61"/>
      <c r="BA3898" s="61"/>
    </row>
    <row r="3899" spans="39:53" x14ac:dyDescent="0.2">
      <c r="AM3899" s="61"/>
      <c r="AN3899" s="61"/>
      <c r="AO3899" s="171"/>
      <c r="AP3899" s="61"/>
      <c r="AQ3899" s="61"/>
      <c r="AR3899" s="61"/>
      <c r="AS3899" s="61"/>
      <c r="AT3899" s="61"/>
      <c r="AU3899" s="61"/>
      <c r="AV3899" s="61"/>
      <c r="AW3899" s="61"/>
      <c r="AX3899" s="61"/>
      <c r="AY3899" s="61"/>
      <c r="AZ3899" s="61"/>
      <c r="BA3899" s="61"/>
    </row>
    <row r="3900" spans="39:53" x14ac:dyDescent="0.2">
      <c r="AM3900" s="61"/>
      <c r="AN3900" s="61"/>
      <c r="AO3900" s="171"/>
      <c r="AP3900" s="61"/>
      <c r="AQ3900" s="61"/>
      <c r="AR3900" s="61"/>
      <c r="AS3900" s="61"/>
      <c r="AT3900" s="61"/>
      <c r="AU3900" s="61"/>
      <c r="AV3900" s="61"/>
      <c r="AW3900" s="61"/>
      <c r="AX3900" s="61"/>
      <c r="AY3900" s="61"/>
      <c r="AZ3900" s="61"/>
      <c r="BA3900" s="61"/>
    </row>
    <row r="3901" spans="39:53" x14ac:dyDescent="0.2">
      <c r="AM3901" s="61"/>
      <c r="AN3901" s="61"/>
      <c r="AO3901" s="171"/>
      <c r="AP3901" s="61"/>
      <c r="AQ3901" s="61"/>
      <c r="AR3901" s="61"/>
      <c r="AS3901" s="61"/>
      <c r="AT3901" s="61"/>
      <c r="AU3901" s="61"/>
      <c r="AV3901" s="61"/>
      <c r="AW3901" s="61"/>
      <c r="AX3901" s="61"/>
      <c r="AY3901" s="61"/>
      <c r="AZ3901" s="61"/>
      <c r="BA3901" s="61"/>
    </row>
    <row r="3902" spans="39:53" x14ac:dyDescent="0.2">
      <c r="AM3902" s="61"/>
      <c r="AN3902" s="61"/>
      <c r="AO3902" s="171"/>
      <c r="AP3902" s="61"/>
      <c r="AQ3902" s="61"/>
      <c r="AR3902" s="61"/>
      <c r="AS3902" s="61"/>
      <c r="AT3902" s="61"/>
      <c r="AU3902" s="61"/>
      <c r="AV3902" s="61"/>
      <c r="AW3902" s="61"/>
      <c r="AX3902" s="61"/>
      <c r="AY3902" s="61"/>
      <c r="AZ3902" s="61"/>
      <c r="BA3902" s="61"/>
    </row>
    <row r="3903" spans="39:53" x14ac:dyDescent="0.2">
      <c r="AM3903" s="61"/>
      <c r="AN3903" s="61"/>
      <c r="AO3903" s="171"/>
      <c r="AP3903" s="61"/>
      <c r="AQ3903" s="61"/>
      <c r="AR3903" s="61"/>
      <c r="AS3903" s="61"/>
      <c r="AT3903" s="61"/>
      <c r="AU3903" s="61"/>
      <c r="AV3903" s="61"/>
      <c r="AW3903" s="61"/>
      <c r="AX3903" s="61"/>
      <c r="AY3903" s="61"/>
      <c r="AZ3903" s="61"/>
      <c r="BA3903" s="61"/>
    </row>
    <row r="3904" spans="39:53" x14ac:dyDescent="0.2">
      <c r="AM3904" s="61"/>
      <c r="AN3904" s="61"/>
      <c r="AO3904" s="171"/>
      <c r="AP3904" s="61"/>
      <c r="AQ3904" s="61"/>
      <c r="AR3904" s="61"/>
      <c r="AS3904" s="61"/>
      <c r="AT3904" s="61"/>
      <c r="AU3904" s="61"/>
      <c r="AV3904" s="61"/>
      <c r="AW3904" s="61"/>
      <c r="AX3904" s="61"/>
      <c r="AY3904" s="61"/>
      <c r="AZ3904" s="61"/>
      <c r="BA3904" s="61"/>
    </row>
    <row r="3905" spans="39:53" x14ac:dyDescent="0.2">
      <c r="AM3905" s="61"/>
      <c r="AN3905" s="61"/>
      <c r="AO3905" s="171"/>
      <c r="AP3905" s="61"/>
      <c r="AQ3905" s="61"/>
      <c r="AR3905" s="61"/>
      <c r="AS3905" s="61"/>
      <c r="AT3905" s="61"/>
      <c r="AU3905" s="61"/>
      <c r="AV3905" s="61"/>
      <c r="AW3905" s="61"/>
      <c r="AX3905" s="61"/>
      <c r="AY3905" s="61"/>
      <c r="AZ3905" s="61"/>
      <c r="BA3905" s="61"/>
    </row>
    <row r="3906" spans="39:53" x14ac:dyDescent="0.2">
      <c r="AM3906" s="61"/>
      <c r="AN3906" s="61"/>
      <c r="AO3906" s="171"/>
      <c r="AP3906" s="61"/>
      <c r="AQ3906" s="61"/>
      <c r="AR3906" s="61"/>
      <c r="AS3906" s="61"/>
      <c r="AT3906" s="61"/>
      <c r="AU3906" s="61"/>
      <c r="AV3906" s="61"/>
      <c r="AW3906" s="61"/>
      <c r="AX3906" s="61"/>
      <c r="AY3906" s="61"/>
      <c r="AZ3906" s="61"/>
      <c r="BA3906" s="61"/>
    </row>
    <row r="3907" spans="39:53" x14ac:dyDescent="0.2">
      <c r="AM3907" s="61"/>
      <c r="AN3907" s="61"/>
      <c r="AO3907" s="171"/>
      <c r="AP3907" s="61"/>
      <c r="AQ3907" s="61"/>
      <c r="AR3907" s="61"/>
      <c r="AS3907" s="61"/>
      <c r="AT3907" s="61"/>
      <c r="AU3907" s="61"/>
      <c r="AV3907" s="61"/>
      <c r="AW3907" s="61"/>
      <c r="AX3907" s="61"/>
      <c r="AY3907" s="61"/>
      <c r="AZ3907" s="61"/>
      <c r="BA3907" s="61"/>
    </row>
    <row r="3908" spans="39:53" x14ac:dyDescent="0.2">
      <c r="AM3908" s="61"/>
      <c r="AN3908" s="61"/>
      <c r="AO3908" s="171"/>
      <c r="AP3908" s="61"/>
      <c r="AQ3908" s="61"/>
      <c r="AR3908" s="61"/>
      <c r="AS3908" s="61"/>
      <c r="AT3908" s="61"/>
      <c r="AU3908" s="61"/>
      <c r="AV3908" s="61"/>
      <c r="AW3908" s="61"/>
      <c r="AX3908" s="61"/>
      <c r="AY3908" s="61"/>
      <c r="AZ3908" s="61"/>
      <c r="BA3908" s="61"/>
    </row>
    <row r="3909" spans="39:53" x14ac:dyDescent="0.2">
      <c r="AM3909" s="61"/>
      <c r="AN3909" s="61"/>
      <c r="AO3909" s="171"/>
      <c r="AP3909" s="61"/>
      <c r="AQ3909" s="61"/>
      <c r="AR3909" s="61"/>
      <c r="AS3909" s="61"/>
      <c r="AT3909" s="61"/>
      <c r="AU3909" s="61"/>
      <c r="AV3909" s="61"/>
      <c r="AW3909" s="61"/>
      <c r="AX3909" s="61"/>
      <c r="AY3909" s="61"/>
      <c r="AZ3909" s="61"/>
      <c r="BA3909" s="61"/>
    </row>
    <row r="3910" spans="39:53" x14ac:dyDescent="0.2">
      <c r="AM3910" s="61"/>
      <c r="AN3910" s="61"/>
      <c r="AO3910" s="171"/>
      <c r="AP3910" s="61"/>
      <c r="AQ3910" s="61"/>
      <c r="AR3910" s="61"/>
      <c r="AS3910" s="61"/>
      <c r="AT3910" s="61"/>
      <c r="AU3910" s="61"/>
      <c r="AV3910" s="61"/>
      <c r="AW3910" s="61"/>
      <c r="AX3910" s="61"/>
      <c r="AY3910" s="61"/>
      <c r="AZ3910" s="61"/>
      <c r="BA3910" s="61"/>
    </row>
    <row r="3911" spans="39:53" x14ac:dyDescent="0.2">
      <c r="AM3911" s="61"/>
      <c r="AN3911" s="61"/>
      <c r="AO3911" s="171"/>
      <c r="AP3911" s="61"/>
      <c r="AQ3911" s="61"/>
      <c r="AR3911" s="61"/>
      <c r="AS3911" s="61"/>
      <c r="AT3911" s="61"/>
      <c r="AU3911" s="61"/>
      <c r="AV3911" s="61"/>
      <c r="AW3911" s="61"/>
      <c r="AX3911" s="61"/>
      <c r="AY3911" s="61"/>
      <c r="AZ3911" s="61"/>
      <c r="BA3911" s="61"/>
    </row>
    <row r="3912" spans="39:53" x14ac:dyDescent="0.2">
      <c r="AM3912" s="61"/>
      <c r="AN3912" s="61"/>
      <c r="AO3912" s="171"/>
      <c r="AP3912" s="61"/>
      <c r="AQ3912" s="61"/>
      <c r="AR3912" s="61"/>
      <c r="AS3912" s="61"/>
      <c r="AT3912" s="61"/>
      <c r="AU3912" s="61"/>
      <c r="AV3912" s="61"/>
      <c r="AW3912" s="61"/>
      <c r="AX3912" s="61"/>
      <c r="AY3912" s="61"/>
      <c r="AZ3912" s="61"/>
      <c r="BA3912" s="61"/>
    </row>
    <row r="3913" spans="39:53" x14ac:dyDescent="0.2">
      <c r="AM3913" s="61"/>
      <c r="AN3913" s="61"/>
      <c r="AO3913" s="171"/>
      <c r="AP3913" s="61"/>
      <c r="AQ3913" s="61"/>
      <c r="AR3913" s="61"/>
      <c r="AS3913" s="61"/>
      <c r="AT3913" s="61"/>
      <c r="AU3913" s="61"/>
      <c r="AV3913" s="61"/>
      <c r="AW3913" s="61"/>
      <c r="AX3913" s="61"/>
      <c r="AY3913" s="61"/>
      <c r="AZ3913" s="61"/>
      <c r="BA3913" s="61"/>
    </row>
    <row r="3914" spans="39:53" x14ac:dyDescent="0.2">
      <c r="AM3914" s="61"/>
      <c r="AN3914" s="61"/>
      <c r="AO3914" s="171"/>
      <c r="AP3914" s="61"/>
      <c r="AQ3914" s="61"/>
      <c r="AR3914" s="61"/>
      <c r="AS3914" s="61"/>
      <c r="AT3914" s="61"/>
      <c r="AU3914" s="61"/>
      <c r="AV3914" s="61"/>
      <c r="AW3914" s="61"/>
      <c r="AX3914" s="61"/>
      <c r="AY3914" s="61"/>
      <c r="AZ3914" s="61"/>
      <c r="BA3914" s="61"/>
    </row>
    <row r="3915" spans="39:53" x14ac:dyDescent="0.2">
      <c r="AM3915" s="61"/>
      <c r="AN3915" s="61"/>
      <c r="AO3915" s="171"/>
      <c r="AP3915" s="61"/>
      <c r="AQ3915" s="61"/>
      <c r="AR3915" s="61"/>
      <c r="AS3915" s="61"/>
      <c r="AT3915" s="61"/>
      <c r="AU3915" s="61"/>
      <c r="AV3915" s="61"/>
      <c r="AW3915" s="61"/>
      <c r="AX3915" s="61"/>
      <c r="AY3915" s="61"/>
      <c r="AZ3915" s="61"/>
      <c r="BA3915" s="61"/>
    </row>
    <row r="3916" spans="39:53" x14ac:dyDescent="0.2">
      <c r="AM3916" s="61"/>
      <c r="AN3916" s="61"/>
      <c r="AO3916" s="171"/>
      <c r="AP3916" s="61"/>
      <c r="AQ3916" s="61"/>
      <c r="AR3916" s="61"/>
      <c r="AS3916" s="61"/>
      <c r="AT3916" s="61"/>
      <c r="AU3916" s="61"/>
      <c r="AV3916" s="61"/>
      <c r="AW3916" s="61"/>
      <c r="AX3916" s="61"/>
      <c r="AY3916" s="61"/>
      <c r="AZ3916" s="61"/>
      <c r="BA3916" s="61"/>
    </row>
    <row r="3917" spans="39:53" x14ac:dyDescent="0.2">
      <c r="AM3917" s="61"/>
      <c r="AN3917" s="61"/>
      <c r="AO3917" s="171"/>
      <c r="AP3917" s="61"/>
      <c r="AQ3917" s="61"/>
      <c r="AR3917" s="61"/>
      <c r="AS3917" s="61"/>
      <c r="AT3917" s="61"/>
      <c r="AU3917" s="61"/>
      <c r="AV3917" s="61"/>
      <c r="AW3917" s="61"/>
      <c r="AX3917" s="61"/>
      <c r="AY3917" s="61"/>
      <c r="AZ3917" s="61"/>
      <c r="BA3917" s="61"/>
    </row>
    <row r="3918" spans="39:53" x14ac:dyDescent="0.2">
      <c r="AM3918" s="61"/>
      <c r="AN3918" s="61"/>
      <c r="AO3918" s="171"/>
      <c r="AP3918" s="61"/>
      <c r="AQ3918" s="61"/>
      <c r="AR3918" s="61"/>
      <c r="AS3918" s="61"/>
      <c r="AT3918" s="61"/>
      <c r="AU3918" s="61"/>
      <c r="AV3918" s="61"/>
      <c r="AW3918" s="61"/>
      <c r="AX3918" s="61"/>
      <c r="AY3918" s="61"/>
      <c r="AZ3918" s="61"/>
      <c r="BA3918" s="61"/>
    </row>
    <row r="3919" spans="39:53" x14ac:dyDescent="0.2">
      <c r="AM3919" s="61"/>
      <c r="AN3919" s="61"/>
      <c r="AO3919" s="171"/>
      <c r="AP3919" s="61"/>
      <c r="AQ3919" s="61"/>
      <c r="AR3919" s="61"/>
      <c r="AS3919" s="61"/>
      <c r="AT3919" s="61"/>
      <c r="AU3919" s="61"/>
      <c r="AV3919" s="61"/>
      <c r="AW3919" s="61"/>
      <c r="AX3919" s="61"/>
      <c r="AY3919" s="61"/>
      <c r="AZ3919" s="61"/>
      <c r="BA3919" s="61"/>
    </row>
    <row r="3920" spans="39:53" x14ac:dyDescent="0.2">
      <c r="AM3920" s="61"/>
      <c r="AN3920" s="61"/>
      <c r="AO3920" s="171"/>
      <c r="AP3920" s="61"/>
      <c r="AQ3920" s="61"/>
      <c r="AR3920" s="61"/>
      <c r="AS3920" s="61"/>
      <c r="AT3920" s="61"/>
      <c r="AU3920" s="61"/>
      <c r="AV3920" s="61"/>
      <c r="AW3920" s="61"/>
      <c r="AX3920" s="61"/>
      <c r="AY3920" s="61"/>
      <c r="AZ3920" s="61"/>
      <c r="BA3920" s="61"/>
    </row>
    <row r="3921" spans="39:53" x14ac:dyDescent="0.2">
      <c r="AM3921" s="61"/>
      <c r="AN3921" s="61"/>
      <c r="AO3921" s="171"/>
      <c r="AP3921" s="61"/>
      <c r="AQ3921" s="61"/>
      <c r="AR3921" s="61"/>
      <c r="AS3921" s="61"/>
      <c r="AT3921" s="61"/>
      <c r="AU3921" s="61"/>
      <c r="AV3921" s="61"/>
      <c r="AW3921" s="61"/>
      <c r="AX3921" s="61"/>
      <c r="AY3921" s="61"/>
      <c r="AZ3921" s="61"/>
      <c r="BA3921" s="61"/>
    </row>
    <row r="3922" spans="39:53" x14ac:dyDescent="0.2">
      <c r="AM3922" s="61"/>
      <c r="AN3922" s="61"/>
      <c r="AO3922" s="171"/>
      <c r="AP3922" s="61"/>
      <c r="AQ3922" s="61"/>
      <c r="AR3922" s="61"/>
      <c r="AS3922" s="61"/>
      <c r="AT3922" s="61"/>
      <c r="AU3922" s="61"/>
      <c r="AV3922" s="61"/>
      <c r="AW3922" s="61"/>
      <c r="AX3922" s="61"/>
      <c r="AY3922" s="61"/>
      <c r="AZ3922" s="61"/>
      <c r="BA3922" s="61"/>
    </row>
    <row r="3923" spans="39:53" x14ac:dyDescent="0.2">
      <c r="AM3923" s="61"/>
      <c r="AN3923" s="61"/>
      <c r="AO3923" s="171"/>
      <c r="AP3923" s="61"/>
      <c r="AQ3923" s="61"/>
      <c r="AR3923" s="61"/>
      <c r="AS3923" s="61"/>
      <c r="AT3923" s="61"/>
      <c r="AU3923" s="61"/>
      <c r="AV3923" s="61"/>
      <c r="AW3923" s="61"/>
      <c r="AX3923" s="61"/>
      <c r="AY3923" s="61"/>
      <c r="AZ3923" s="61"/>
      <c r="BA3923" s="61"/>
    </row>
    <row r="3924" spans="39:53" x14ac:dyDescent="0.2">
      <c r="AM3924" s="61"/>
      <c r="AN3924" s="61"/>
      <c r="AO3924" s="171"/>
      <c r="AP3924" s="61"/>
      <c r="AQ3924" s="61"/>
      <c r="AR3924" s="61"/>
      <c r="AS3924" s="61"/>
      <c r="AT3924" s="61"/>
      <c r="AU3924" s="61"/>
      <c r="AV3924" s="61"/>
      <c r="AW3924" s="61"/>
      <c r="AX3924" s="61"/>
      <c r="AY3924" s="61"/>
      <c r="AZ3924" s="61"/>
      <c r="BA3924" s="61"/>
    </row>
    <row r="3925" spans="39:53" x14ac:dyDescent="0.2">
      <c r="AM3925" s="61"/>
      <c r="AN3925" s="61"/>
      <c r="AO3925" s="171"/>
      <c r="AP3925" s="61"/>
      <c r="AQ3925" s="61"/>
      <c r="AR3925" s="61"/>
      <c r="AS3925" s="61"/>
      <c r="AT3925" s="61"/>
      <c r="AU3925" s="61"/>
      <c r="AV3925" s="61"/>
      <c r="AW3925" s="61"/>
      <c r="AX3925" s="61"/>
      <c r="AY3925" s="61"/>
      <c r="AZ3925" s="61"/>
      <c r="BA3925" s="61"/>
    </row>
    <row r="3926" spans="39:53" x14ac:dyDescent="0.2">
      <c r="AM3926" s="61"/>
      <c r="AN3926" s="61"/>
      <c r="AO3926" s="171"/>
      <c r="AP3926" s="61"/>
      <c r="AQ3926" s="61"/>
      <c r="AR3926" s="61"/>
      <c r="AS3926" s="61"/>
      <c r="AT3926" s="61"/>
      <c r="AU3926" s="61"/>
      <c r="AV3926" s="61"/>
      <c r="AW3926" s="61"/>
      <c r="AX3926" s="61"/>
      <c r="AY3926" s="61"/>
      <c r="AZ3926" s="61"/>
      <c r="BA3926" s="61"/>
    </row>
    <row r="3927" spans="39:53" x14ac:dyDescent="0.2">
      <c r="AM3927" s="61"/>
      <c r="AN3927" s="61"/>
      <c r="AO3927" s="171"/>
      <c r="AP3927" s="61"/>
      <c r="AQ3927" s="61"/>
      <c r="AR3927" s="61"/>
      <c r="AS3927" s="61"/>
      <c r="AT3927" s="61"/>
      <c r="AU3927" s="61"/>
      <c r="AV3927" s="61"/>
      <c r="AW3927" s="61"/>
      <c r="AX3927" s="61"/>
      <c r="AY3927" s="61"/>
      <c r="AZ3927" s="61"/>
      <c r="BA3927" s="61"/>
    </row>
    <row r="3928" spans="39:53" x14ac:dyDescent="0.2">
      <c r="AM3928" s="61"/>
      <c r="AN3928" s="61"/>
      <c r="AO3928" s="171"/>
      <c r="AP3928" s="61"/>
      <c r="AQ3928" s="61"/>
      <c r="AR3928" s="61"/>
      <c r="AS3928" s="61"/>
      <c r="AT3928" s="61"/>
      <c r="AU3928" s="61"/>
      <c r="AV3928" s="61"/>
      <c r="AW3928" s="61"/>
      <c r="AX3928" s="61"/>
      <c r="AY3928" s="61"/>
      <c r="AZ3928" s="61"/>
      <c r="BA3928" s="61"/>
    </row>
    <row r="3929" spans="39:53" x14ac:dyDescent="0.2">
      <c r="AM3929" s="61"/>
      <c r="AN3929" s="61"/>
      <c r="AO3929" s="171"/>
      <c r="AP3929" s="61"/>
      <c r="AQ3929" s="61"/>
      <c r="AR3929" s="61"/>
      <c r="AS3929" s="61"/>
      <c r="AT3929" s="61"/>
      <c r="AU3929" s="61"/>
      <c r="AV3929" s="61"/>
      <c r="AW3929" s="61"/>
      <c r="AX3929" s="61"/>
      <c r="AY3929" s="61"/>
      <c r="AZ3929" s="61"/>
      <c r="BA3929" s="61"/>
    </row>
    <row r="3930" spans="39:53" x14ac:dyDescent="0.2">
      <c r="AM3930" s="61"/>
      <c r="AN3930" s="61"/>
      <c r="AO3930" s="171"/>
      <c r="AP3930" s="61"/>
      <c r="AQ3930" s="61"/>
      <c r="AR3930" s="61"/>
      <c r="AS3930" s="61"/>
      <c r="AT3930" s="61"/>
      <c r="AU3930" s="61"/>
      <c r="AV3930" s="61"/>
      <c r="AW3930" s="61"/>
      <c r="AX3930" s="61"/>
      <c r="AY3930" s="61"/>
      <c r="AZ3930" s="61"/>
      <c r="BA3930" s="61"/>
    </row>
    <row r="3931" spans="39:53" x14ac:dyDescent="0.2">
      <c r="AM3931" s="61"/>
      <c r="AN3931" s="61"/>
      <c r="AO3931" s="171"/>
      <c r="AP3931" s="61"/>
      <c r="AQ3931" s="61"/>
      <c r="AR3931" s="61"/>
      <c r="AS3931" s="61"/>
      <c r="AT3931" s="61"/>
      <c r="AU3931" s="61"/>
      <c r="AV3931" s="61"/>
      <c r="AW3931" s="61"/>
      <c r="AX3931" s="61"/>
      <c r="AY3931" s="61"/>
      <c r="AZ3931" s="61"/>
      <c r="BA3931" s="61"/>
    </row>
    <row r="3932" spans="39:53" x14ac:dyDescent="0.2">
      <c r="AM3932" s="61"/>
      <c r="AN3932" s="61"/>
      <c r="AO3932" s="171"/>
      <c r="AP3932" s="61"/>
      <c r="AQ3932" s="61"/>
      <c r="AR3932" s="61"/>
      <c r="AS3932" s="61"/>
      <c r="AT3932" s="61"/>
      <c r="AU3932" s="61"/>
      <c r="AV3932" s="61"/>
      <c r="AW3932" s="61"/>
      <c r="AX3932" s="61"/>
      <c r="AY3932" s="61"/>
      <c r="AZ3932" s="61"/>
      <c r="BA3932" s="61"/>
    </row>
    <row r="3933" spans="39:53" x14ac:dyDescent="0.2">
      <c r="AM3933" s="61"/>
      <c r="AN3933" s="61"/>
      <c r="AO3933" s="171"/>
      <c r="AP3933" s="61"/>
      <c r="AQ3933" s="61"/>
      <c r="AR3933" s="61"/>
      <c r="AS3933" s="61"/>
      <c r="AT3933" s="61"/>
      <c r="AU3933" s="61"/>
      <c r="AV3933" s="61"/>
      <c r="AW3933" s="61"/>
      <c r="AX3933" s="61"/>
      <c r="AY3933" s="61"/>
      <c r="AZ3933" s="61"/>
      <c r="BA3933" s="61"/>
    </row>
    <row r="3934" spans="39:53" x14ac:dyDescent="0.2">
      <c r="AM3934" s="61"/>
      <c r="AN3934" s="61"/>
      <c r="AO3934" s="171"/>
      <c r="AP3934" s="61"/>
      <c r="AQ3934" s="61"/>
      <c r="AR3934" s="61"/>
      <c r="AS3934" s="61"/>
      <c r="AT3934" s="61"/>
      <c r="AU3934" s="61"/>
      <c r="AV3934" s="61"/>
      <c r="AW3934" s="61"/>
      <c r="AX3934" s="61"/>
      <c r="AY3934" s="61"/>
      <c r="AZ3934" s="61"/>
      <c r="BA3934" s="61"/>
    </row>
    <row r="3935" spans="39:53" x14ac:dyDescent="0.2">
      <c r="AM3935" s="61"/>
      <c r="AN3935" s="61"/>
      <c r="AO3935" s="171"/>
      <c r="AP3935" s="61"/>
      <c r="AQ3935" s="61"/>
      <c r="AR3935" s="61"/>
      <c r="AS3935" s="61"/>
      <c r="AT3935" s="61"/>
      <c r="AU3935" s="61"/>
      <c r="AV3935" s="61"/>
      <c r="AW3935" s="61"/>
      <c r="AX3935" s="61"/>
      <c r="AY3935" s="61"/>
      <c r="AZ3935" s="61"/>
      <c r="BA3935" s="61"/>
    </row>
    <row r="3936" spans="39:53" x14ac:dyDescent="0.2">
      <c r="AM3936" s="61"/>
      <c r="AN3936" s="61"/>
      <c r="AO3936" s="171"/>
      <c r="AP3936" s="61"/>
      <c r="AQ3936" s="61"/>
      <c r="AR3936" s="61"/>
      <c r="AS3936" s="61"/>
      <c r="AT3936" s="61"/>
      <c r="AU3936" s="61"/>
      <c r="AV3936" s="61"/>
      <c r="AW3936" s="61"/>
      <c r="AX3936" s="61"/>
      <c r="AY3936" s="61"/>
      <c r="AZ3936" s="61"/>
      <c r="BA3936" s="61"/>
    </row>
    <row r="3937" spans="39:53" x14ac:dyDescent="0.2">
      <c r="AM3937" s="61"/>
      <c r="AN3937" s="61"/>
      <c r="AO3937" s="171"/>
      <c r="AP3937" s="61"/>
      <c r="AQ3937" s="61"/>
      <c r="AR3937" s="61"/>
      <c r="AS3937" s="61"/>
      <c r="AT3937" s="61"/>
      <c r="AU3937" s="61"/>
      <c r="AV3937" s="61"/>
      <c r="AW3937" s="61"/>
      <c r="AX3937" s="61"/>
      <c r="AY3937" s="61"/>
      <c r="AZ3937" s="61"/>
      <c r="BA3937" s="61"/>
    </row>
    <row r="3938" spans="39:53" x14ac:dyDescent="0.2">
      <c r="AM3938" s="61"/>
      <c r="AN3938" s="61"/>
      <c r="AO3938" s="171"/>
      <c r="AP3938" s="61"/>
      <c r="AQ3938" s="61"/>
      <c r="AR3938" s="61"/>
      <c r="AS3938" s="61"/>
      <c r="AT3938" s="61"/>
      <c r="AU3938" s="61"/>
      <c r="AV3938" s="61"/>
      <c r="AW3938" s="61"/>
      <c r="AX3938" s="61"/>
      <c r="AY3938" s="61"/>
      <c r="AZ3938" s="61"/>
      <c r="BA3938" s="61"/>
    </row>
    <row r="3939" spans="39:53" x14ac:dyDescent="0.2">
      <c r="AM3939" s="61"/>
      <c r="AN3939" s="61"/>
      <c r="AO3939" s="171"/>
      <c r="AP3939" s="61"/>
      <c r="AQ3939" s="61"/>
      <c r="AR3939" s="61"/>
      <c r="AS3939" s="61"/>
      <c r="AT3939" s="61"/>
      <c r="AU3939" s="61"/>
      <c r="AV3939" s="61"/>
      <c r="AW3939" s="61"/>
      <c r="AX3939" s="61"/>
      <c r="AY3939" s="61"/>
      <c r="AZ3939" s="61"/>
      <c r="BA3939" s="61"/>
    </row>
    <row r="3940" spans="39:53" x14ac:dyDescent="0.2">
      <c r="AM3940" s="61"/>
      <c r="AN3940" s="61"/>
      <c r="AO3940" s="171"/>
      <c r="AP3940" s="61"/>
      <c r="AQ3940" s="61"/>
      <c r="AR3940" s="61"/>
      <c r="AS3940" s="61"/>
      <c r="AT3940" s="61"/>
      <c r="AU3940" s="61"/>
      <c r="AV3940" s="61"/>
      <c r="AW3940" s="61"/>
      <c r="AX3940" s="61"/>
      <c r="AY3940" s="61"/>
      <c r="AZ3940" s="61"/>
      <c r="BA3940" s="61"/>
    </row>
    <row r="3941" spans="39:53" x14ac:dyDescent="0.2">
      <c r="AM3941" s="61"/>
      <c r="AN3941" s="61"/>
      <c r="AO3941" s="171"/>
      <c r="AP3941" s="61"/>
      <c r="AQ3941" s="61"/>
      <c r="AR3941" s="61"/>
      <c r="AS3941" s="61"/>
      <c r="AT3941" s="61"/>
      <c r="AU3941" s="61"/>
      <c r="AV3941" s="61"/>
      <c r="AW3941" s="61"/>
      <c r="AX3941" s="61"/>
      <c r="AY3941" s="61"/>
      <c r="AZ3941" s="61"/>
      <c r="BA3941" s="61"/>
    </row>
    <row r="3942" spans="39:53" x14ac:dyDescent="0.2">
      <c r="AM3942" s="61"/>
      <c r="AN3942" s="61"/>
      <c r="AO3942" s="171"/>
      <c r="AP3942" s="61"/>
      <c r="AQ3942" s="61"/>
      <c r="AR3942" s="61"/>
      <c r="AS3942" s="61"/>
      <c r="AT3942" s="61"/>
      <c r="AU3942" s="61"/>
      <c r="AV3942" s="61"/>
      <c r="AW3942" s="61"/>
      <c r="AX3942" s="61"/>
      <c r="AY3942" s="61"/>
      <c r="AZ3942" s="61"/>
      <c r="BA3942" s="61"/>
    </row>
    <row r="3943" spans="39:53" x14ac:dyDescent="0.2">
      <c r="AM3943" s="61"/>
      <c r="AN3943" s="61"/>
      <c r="AO3943" s="171"/>
      <c r="AP3943" s="61"/>
      <c r="AQ3943" s="61"/>
      <c r="AR3943" s="61"/>
      <c r="AS3943" s="61"/>
      <c r="AT3943" s="61"/>
      <c r="AU3943" s="61"/>
      <c r="AV3943" s="61"/>
      <c r="AW3943" s="61"/>
      <c r="AX3943" s="61"/>
      <c r="AY3943" s="61"/>
      <c r="AZ3943" s="61"/>
      <c r="BA3943" s="61"/>
    </row>
    <row r="3944" spans="39:53" x14ac:dyDescent="0.2">
      <c r="AM3944" s="61"/>
      <c r="AN3944" s="61"/>
      <c r="AO3944" s="171"/>
      <c r="AP3944" s="61"/>
      <c r="AQ3944" s="61"/>
      <c r="AR3944" s="61"/>
      <c r="AS3944" s="61"/>
      <c r="AT3944" s="61"/>
      <c r="AU3944" s="61"/>
      <c r="AV3944" s="61"/>
      <c r="AW3944" s="61"/>
      <c r="AX3944" s="61"/>
      <c r="AY3944" s="61"/>
      <c r="AZ3944" s="61"/>
      <c r="BA3944" s="61"/>
    </row>
    <row r="3945" spans="39:53" x14ac:dyDescent="0.2">
      <c r="AM3945" s="61"/>
      <c r="AN3945" s="61"/>
      <c r="AO3945" s="171"/>
      <c r="AP3945" s="61"/>
      <c r="AQ3945" s="61"/>
      <c r="AR3945" s="61"/>
      <c r="AS3945" s="61"/>
      <c r="AT3945" s="61"/>
      <c r="AU3945" s="61"/>
      <c r="AV3945" s="61"/>
      <c r="AW3945" s="61"/>
      <c r="AX3945" s="61"/>
      <c r="AY3945" s="61"/>
      <c r="AZ3945" s="61"/>
      <c r="BA3945" s="61"/>
    </row>
    <row r="3946" spans="39:53" x14ac:dyDescent="0.2">
      <c r="AM3946" s="61"/>
      <c r="AN3946" s="61"/>
      <c r="AO3946" s="171"/>
      <c r="AP3946" s="61"/>
      <c r="AQ3946" s="61"/>
      <c r="AR3946" s="61"/>
      <c r="AS3946" s="61"/>
      <c r="AT3946" s="61"/>
      <c r="AU3946" s="61"/>
      <c r="AV3946" s="61"/>
      <c r="AW3946" s="61"/>
      <c r="AX3946" s="61"/>
      <c r="AY3946" s="61"/>
      <c r="AZ3946" s="61"/>
      <c r="BA3946" s="61"/>
    </row>
    <row r="3947" spans="39:53" x14ac:dyDescent="0.2">
      <c r="AM3947" s="61"/>
      <c r="AN3947" s="61"/>
      <c r="AO3947" s="171"/>
      <c r="AP3947" s="61"/>
      <c r="AQ3947" s="61"/>
      <c r="AR3947" s="61"/>
      <c r="AS3947" s="61"/>
      <c r="AT3947" s="61"/>
      <c r="AU3947" s="61"/>
      <c r="AV3947" s="61"/>
      <c r="AW3947" s="61"/>
      <c r="AX3947" s="61"/>
      <c r="AY3947" s="61"/>
      <c r="AZ3947" s="61"/>
      <c r="BA3947" s="61"/>
    </row>
    <row r="3948" spans="39:53" x14ac:dyDescent="0.2">
      <c r="AM3948" s="61"/>
      <c r="AN3948" s="61"/>
      <c r="AO3948" s="171"/>
      <c r="AP3948" s="61"/>
      <c r="AQ3948" s="61"/>
      <c r="AR3948" s="61"/>
      <c r="AS3948" s="61"/>
      <c r="AT3948" s="61"/>
      <c r="AU3948" s="61"/>
      <c r="AV3948" s="61"/>
      <c r="AW3948" s="61"/>
      <c r="AX3948" s="61"/>
      <c r="AY3948" s="61"/>
      <c r="AZ3948" s="61"/>
      <c r="BA3948" s="61"/>
    </row>
    <row r="3949" spans="39:53" x14ac:dyDescent="0.2">
      <c r="AM3949" s="61"/>
      <c r="AN3949" s="61"/>
      <c r="AO3949" s="171"/>
      <c r="AP3949" s="61"/>
      <c r="AQ3949" s="61"/>
      <c r="AR3949" s="61"/>
      <c r="AS3949" s="61"/>
      <c r="AT3949" s="61"/>
      <c r="AU3949" s="61"/>
      <c r="AV3949" s="61"/>
      <c r="AW3949" s="61"/>
      <c r="AX3949" s="61"/>
      <c r="AY3949" s="61"/>
      <c r="AZ3949" s="61"/>
      <c r="BA3949" s="61"/>
    </row>
    <row r="3950" spans="39:53" x14ac:dyDescent="0.2">
      <c r="AM3950" s="61"/>
      <c r="AN3950" s="61"/>
      <c r="AO3950" s="171"/>
      <c r="AP3950" s="61"/>
      <c r="AQ3950" s="61"/>
      <c r="AR3950" s="61"/>
      <c r="AS3950" s="61"/>
      <c r="AT3950" s="61"/>
      <c r="AU3950" s="61"/>
      <c r="AV3950" s="61"/>
      <c r="AW3950" s="61"/>
      <c r="AX3950" s="61"/>
      <c r="AY3950" s="61"/>
      <c r="AZ3950" s="61"/>
      <c r="BA3950" s="61"/>
    </row>
    <row r="3951" spans="39:53" x14ac:dyDescent="0.2">
      <c r="AM3951" s="61"/>
      <c r="AN3951" s="61"/>
      <c r="AO3951" s="171"/>
      <c r="AP3951" s="61"/>
      <c r="AQ3951" s="61"/>
      <c r="AR3951" s="61"/>
      <c r="AS3951" s="61"/>
      <c r="AT3951" s="61"/>
      <c r="AU3951" s="61"/>
      <c r="AV3951" s="61"/>
      <c r="AW3951" s="61"/>
      <c r="AX3951" s="61"/>
      <c r="AY3951" s="61"/>
      <c r="AZ3951" s="61"/>
      <c r="BA3951" s="61"/>
    </row>
    <row r="3952" spans="39:53" x14ac:dyDescent="0.2">
      <c r="AM3952" s="61"/>
      <c r="AN3952" s="61"/>
      <c r="AO3952" s="171"/>
      <c r="AP3952" s="61"/>
      <c r="AQ3952" s="61"/>
      <c r="AR3952" s="61"/>
      <c r="AS3952" s="61"/>
      <c r="AT3952" s="61"/>
      <c r="AU3952" s="61"/>
      <c r="AV3952" s="61"/>
      <c r="AW3952" s="61"/>
      <c r="AX3952" s="61"/>
      <c r="AY3952" s="61"/>
      <c r="AZ3952" s="61"/>
      <c r="BA3952" s="61"/>
    </row>
    <row r="3953" spans="39:53" x14ac:dyDescent="0.2">
      <c r="AM3953" s="61"/>
      <c r="AN3953" s="61"/>
      <c r="AO3953" s="171"/>
      <c r="AP3953" s="61"/>
      <c r="AQ3953" s="61"/>
      <c r="AR3953" s="61"/>
      <c r="AS3953" s="61"/>
      <c r="AT3953" s="61"/>
      <c r="AU3953" s="61"/>
      <c r="AV3953" s="61"/>
      <c r="AW3953" s="61"/>
      <c r="AX3953" s="61"/>
      <c r="AY3953" s="61"/>
      <c r="AZ3953" s="61"/>
      <c r="BA3953" s="61"/>
    </row>
    <row r="3954" spans="39:53" x14ac:dyDescent="0.2">
      <c r="AM3954" s="61"/>
      <c r="AN3954" s="61"/>
      <c r="AO3954" s="171"/>
      <c r="AP3954" s="61"/>
      <c r="AQ3954" s="61"/>
      <c r="AR3954" s="61"/>
      <c r="AS3954" s="61"/>
      <c r="AT3954" s="61"/>
      <c r="AU3954" s="61"/>
      <c r="AV3954" s="61"/>
      <c r="AW3954" s="61"/>
      <c r="AX3954" s="61"/>
      <c r="AY3954" s="61"/>
      <c r="AZ3954" s="61"/>
      <c r="BA3954" s="61"/>
    </row>
    <row r="3955" spans="39:53" x14ac:dyDescent="0.2">
      <c r="AM3955" s="61"/>
      <c r="AN3955" s="61"/>
      <c r="AO3955" s="171"/>
      <c r="AP3955" s="61"/>
      <c r="AQ3955" s="61"/>
      <c r="AR3955" s="61"/>
      <c r="AS3955" s="61"/>
      <c r="AT3955" s="61"/>
      <c r="AU3955" s="61"/>
      <c r="AV3955" s="61"/>
      <c r="AW3955" s="61"/>
      <c r="AX3955" s="61"/>
      <c r="AY3955" s="61"/>
      <c r="AZ3955" s="61"/>
      <c r="BA3955" s="61"/>
    </row>
    <row r="3956" spans="39:53" x14ac:dyDescent="0.2">
      <c r="AM3956" s="61"/>
      <c r="AN3956" s="61"/>
      <c r="AO3956" s="171"/>
      <c r="AP3956" s="61"/>
      <c r="AQ3956" s="61"/>
      <c r="AR3956" s="61"/>
      <c r="AS3956" s="61"/>
      <c r="AT3956" s="61"/>
      <c r="AU3956" s="61"/>
      <c r="AV3956" s="61"/>
      <c r="AW3956" s="61"/>
      <c r="AX3956" s="61"/>
      <c r="AY3956" s="61"/>
      <c r="AZ3956" s="61"/>
      <c r="BA3956" s="61"/>
    </row>
    <row r="3957" spans="39:53" x14ac:dyDescent="0.2">
      <c r="AM3957" s="61"/>
      <c r="AN3957" s="61"/>
      <c r="AO3957" s="171"/>
      <c r="AP3957" s="61"/>
      <c r="AQ3957" s="61"/>
      <c r="AR3957" s="61"/>
      <c r="AS3957" s="61"/>
      <c r="AT3957" s="61"/>
      <c r="AU3957" s="61"/>
      <c r="AV3957" s="61"/>
      <c r="AW3957" s="61"/>
      <c r="AX3957" s="61"/>
      <c r="AY3957" s="61"/>
      <c r="AZ3957" s="61"/>
      <c r="BA3957" s="61"/>
    </row>
    <row r="3958" spans="39:53" x14ac:dyDescent="0.2">
      <c r="AM3958" s="61"/>
      <c r="AN3958" s="61"/>
      <c r="AO3958" s="171"/>
      <c r="AP3958" s="61"/>
      <c r="AQ3958" s="61"/>
      <c r="AR3958" s="61"/>
      <c r="AS3958" s="61"/>
      <c r="AT3958" s="61"/>
      <c r="AU3958" s="61"/>
      <c r="AV3958" s="61"/>
      <c r="AW3958" s="61"/>
      <c r="AX3958" s="61"/>
      <c r="AY3958" s="61"/>
      <c r="AZ3958" s="61"/>
      <c r="BA3958" s="61"/>
    </row>
    <row r="3959" spans="39:53" x14ac:dyDescent="0.2">
      <c r="AM3959" s="61"/>
      <c r="AN3959" s="61"/>
      <c r="AO3959" s="171"/>
      <c r="AP3959" s="61"/>
      <c r="AQ3959" s="61"/>
      <c r="AR3959" s="61"/>
      <c r="AS3959" s="61"/>
      <c r="AT3959" s="61"/>
      <c r="AU3959" s="61"/>
      <c r="AV3959" s="61"/>
      <c r="AW3959" s="61"/>
      <c r="AX3959" s="61"/>
      <c r="AY3959" s="61"/>
      <c r="AZ3959" s="61"/>
      <c r="BA3959" s="61"/>
    </row>
    <row r="3960" spans="39:53" x14ac:dyDescent="0.2">
      <c r="AM3960" s="61"/>
      <c r="AN3960" s="61"/>
      <c r="AO3960" s="171"/>
      <c r="AP3960" s="61"/>
      <c r="AQ3960" s="61"/>
      <c r="AR3960" s="61"/>
      <c r="AS3960" s="61"/>
      <c r="AT3960" s="61"/>
      <c r="AU3960" s="61"/>
      <c r="AV3960" s="61"/>
      <c r="AW3960" s="61"/>
      <c r="AX3960" s="61"/>
      <c r="AY3960" s="61"/>
      <c r="AZ3960" s="61"/>
      <c r="BA3960" s="61"/>
    </row>
    <row r="3961" spans="39:53" x14ac:dyDescent="0.2">
      <c r="AM3961" s="61"/>
      <c r="AN3961" s="61"/>
      <c r="AO3961" s="171"/>
      <c r="AP3961" s="61"/>
      <c r="AQ3961" s="61"/>
      <c r="AR3961" s="61"/>
      <c r="AS3961" s="61"/>
      <c r="AT3961" s="61"/>
      <c r="AU3961" s="61"/>
      <c r="AV3961" s="61"/>
      <c r="AW3961" s="61"/>
      <c r="AX3961" s="61"/>
      <c r="AY3961" s="61"/>
      <c r="AZ3961" s="61"/>
      <c r="BA3961" s="61"/>
    </row>
    <row r="3962" spans="39:53" x14ac:dyDescent="0.2">
      <c r="AM3962" s="61"/>
      <c r="AN3962" s="61"/>
      <c r="AO3962" s="171"/>
      <c r="AP3962" s="61"/>
      <c r="AQ3962" s="61"/>
      <c r="AR3962" s="61"/>
      <c r="AS3962" s="61"/>
      <c r="AT3962" s="61"/>
      <c r="AU3962" s="61"/>
      <c r="AV3962" s="61"/>
      <c r="AW3962" s="61"/>
      <c r="AX3962" s="61"/>
      <c r="AY3962" s="61"/>
      <c r="AZ3962" s="61"/>
      <c r="BA3962" s="61"/>
    </row>
    <row r="3963" spans="39:53" x14ac:dyDescent="0.2">
      <c r="AM3963" s="61"/>
      <c r="AN3963" s="61"/>
      <c r="AO3963" s="171"/>
      <c r="AP3963" s="61"/>
      <c r="AQ3963" s="61"/>
      <c r="AR3963" s="61"/>
      <c r="AS3963" s="61"/>
      <c r="AT3963" s="61"/>
      <c r="AU3963" s="61"/>
      <c r="AV3963" s="61"/>
      <c r="AW3963" s="61"/>
      <c r="AX3963" s="61"/>
      <c r="AY3963" s="61"/>
      <c r="AZ3963" s="61"/>
      <c r="BA3963" s="61"/>
    </row>
    <row r="3964" spans="39:53" x14ac:dyDescent="0.2">
      <c r="AM3964" s="61"/>
      <c r="AN3964" s="61"/>
      <c r="AO3964" s="171"/>
      <c r="AP3964" s="61"/>
      <c r="AQ3964" s="61"/>
      <c r="AR3964" s="61"/>
      <c r="AS3964" s="61"/>
      <c r="AT3964" s="61"/>
      <c r="AU3964" s="61"/>
      <c r="AV3964" s="61"/>
      <c r="AW3964" s="61"/>
      <c r="AX3964" s="61"/>
      <c r="AY3964" s="61"/>
      <c r="AZ3964" s="61"/>
      <c r="BA3964" s="61"/>
    </row>
    <row r="3965" spans="39:53" x14ac:dyDescent="0.2">
      <c r="AM3965" s="61"/>
      <c r="AN3965" s="61"/>
      <c r="AO3965" s="171"/>
      <c r="AP3965" s="61"/>
      <c r="AQ3965" s="61"/>
      <c r="AR3965" s="61"/>
      <c r="AS3965" s="61"/>
      <c r="AT3965" s="61"/>
      <c r="AU3965" s="61"/>
      <c r="AV3965" s="61"/>
      <c r="AW3965" s="61"/>
      <c r="AX3965" s="61"/>
      <c r="AY3965" s="61"/>
      <c r="AZ3965" s="61"/>
      <c r="BA3965" s="61"/>
    </row>
    <row r="3966" spans="39:53" x14ac:dyDescent="0.2">
      <c r="AM3966" s="61"/>
      <c r="AN3966" s="61"/>
      <c r="AO3966" s="171"/>
      <c r="AP3966" s="61"/>
      <c r="AQ3966" s="61"/>
      <c r="AR3966" s="61"/>
      <c r="AS3966" s="61"/>
      <c r="AT3966" s="61"/>
      <c r="AU3966" s="61"/>
      <c r="AV3966" s="61"/>
      <c r="AW3966" s="61"/>
      <c r="AX3966" s="61"/>
      <c r="AY3966" s="61"/>
      <c r="AZ3966" s="61"/>
      <c r="BA3966" s="61"/>
    </row>
    <row r="3967" spans="39:53" x14ac:dyDescent="0.2">
      <c r="AM3967" s="61"/>
      <c r="AN3967" s="61"/>
      <c r="AO3967" s="171"/>
      <c r="AP3967" s="61"/>
      <c r="AQ3967" s="61"/>
      <c r="AR3967" s="61"/>
      <c r="AS3967" s="61"/>
      <c r="AT3967" s="61"/>
      <c r="AU3967" s="61"/>
      <c r="AV3967" s="61"/>
      <c r="AW3967" s="61"/>
      <c r="AX3967" s="61"/>
      <c r="AY3967" s="61"/>
      <c r="AZ3967" s="61"/>
      <c r="BA3967" s="61"/>
    </row>
    <row r="3968" spans="39:53" x14ac:dyDescent="0.2">
      <c r="AM3968" s="61"/>
      <c r="AN3968" s="61"/>
      <c r="AO3968" s="171"/>
      <c r="AP3968" s="61"/>
      <c r="AQ3968" s="61"/>
      <c r="AR3968" s="61"/>
      <c r="AS3968" s="61"/>
      <c r="AT3968" s="61"/>
      <c r="AU3968" s="61"/>
      <c r="AV3968" s="61"/>
      <c r="AW3968" s="61"/>
      <c r="AX3968" s="61"/>
      <c r="AY3968" s="61"/>
      <c r="AZ3968" s="61"/>
      <c r="BA3968" s="61"/>
    </row>
    <row r="3969" spans="39:53" x14ac:dyDescent="0.2">
      <c r="AM3969" s="61"/>
      <c r="AN3969" s="61"/>
      <c r="AO3969" s="171"/>
      <c r="AP3969" s="61"/>
      <c r="AQ3969" s="61"/>
      <c r="AR3969" s="61"/>
      <c r="AS3969" s="61"/>
      <c r="AT3969" s="61"/>
      <c r="AU3969" s="61"/>
      <c r="AV3969" s="61"/>
      <c r="AW3969" s="61"/>
      <c r="AX3969" s="61"/>
      <c r="AY3969" s="61"/>
      <c r="AZ3969" s="61"/>
      <c r="BA3969" s="61"/>
    </row>
    <row r="3970" spans="39:53" x14ac:dyDescent="0.2">
      <c r="AM3970" s="61"/>
      <c r="AN3970" s="61"/>
      <c r="AO3970" s="171"/>
      <c r="AP3970" s="61"/>
      <c r="AQ3970" s="61"/>
      <c r="AR3970" s="61"/>
      <c r="AS3970" s="61"/>
      <c r="AT3970" s="61"/>
      <c r="AU3970" s="61"/>
      <c r="AV3970" s="61"/>
      <c r="AW3970" s="61"/>
      <c r="AX3970" s="61"/>
      <c r="AY3970" s="61"/>
      <c r="AZ3970" s="61"/>
      <c r="BA3970" s="61"/>
    </row>
    <row r="3971" spans="39:53" x14ac:dyDescent="0.2">
      <c r="AM3971" s="61"/>
      <c r="AN3971" s="61"/>
      <c r="AO3971" s="171"/>
      <c r="AP3971" s="61"/>
      <c r="AQ3971" s="61"/>
      <c r="AR3971" s="61"/>
      <c r="AS3971" s="61"/>
      <c r="AT3971" s="61"/>
      <c r="AU3971" s="61"/>
      <c r="AV3971" s="61"/>
      <c r="AW3971" s="61"/>
      <c r="AX3971" s="61"/>
      <c r="AY3971" s="61"/>
      <c r="AZ3971" s="61"/>
      <c r="BA3971" s="61"/>
    </row>
    <row r="3972" spans="39:53" x14ac:dyDescent="0.2">
      <c r="AM3972" s="61"/>
      <c r="AN3972" s="61"/>
      <c r="AO3972" s="171"/>
      <c r="AP3972" s="61"/>
      <c r="AQ3972" s="61"/>
      <c r="AR3972" s="61"/>
      <c r="AS3972" s="61"/>
      <c r="AT3972" s="61"/>
      <c r="AU3972" s="61"/>
      <c r="AV3972" s="61"/>
      <c r="AW3972" s="61"/>
      <c r="AX3972" s="61"/>
      <c r="AY3972" s="61"/>
      <c r="AZ3972" s="61"/>
      <c r="BA3972" s="61"/>
    </row>
    <row r="3973" spans="39:53" x14ac:dyDescent="0.2">
      <c r="AM3973" s="61"/>
      <c r="AN3973" s="61"/>
      <c r="AO3973" s="171"/>
      <c r="AP3973" s="61"/>
      <c r="AQ3973" s="61"/>
      <c r="AR3973" s="61"/>
      <c r="AS3973" s="61"/>
      <c r="AT3973" s="61"/>
      <c r="AU3973" s="61"/>
      <c r="AV3973" s="61"/>
      <c r="AW3973" s="61"/>
      <c r="AX3973" s="61"/>
      <c r="AY3973" s="61"/>
      <c r="AZ3973" s="61"/>
      <c r="BA3973" s="61"/>
    </row>
    <row r="3974" spans="39:53" x14ac:dyDescent="0.2">
      <c r="AM3974" s="61"/>
      <c r="AN3974" s="61"/>
      <c r="AO3974" s="171"/>
      <c r="AP3974" s="61"/>
      <c r="AQ3974" s="61"/>
      <c r="AR3974" s="61"/>
      <c r="AS3974" s="61"/>
      <c r="AT3974" s="61"/>
      <c r="AU3974" s="61"/>
      <c r="AV3974" s="61"/>
      <c r="AW3974" s="61"/>
      <c r="AX3974" s="61"/>
      <c r="AY3974" s="61"/>
      <c r="AZ3974" s="61"/>
      <c r="BA3974" s="61"/>
    </row>
    <row r="3975" spans="39:53" x14ac:dyDescent="0.2">
      <c r="AM3975" s="61"/>
      <c r="AN3975" s="61"/>
      <c r="AO3975" s="171"/>
      <c r="AP3975" s="61"/>
      <c r="AQ3975" s="61"/>
      <c r="AR3975" s="61"/>
      <c r="AS3975" s="61"/>
      <c r="AT3975" s="61"/>
      <c r="AU3975" s="61"/>
      <c r="AV3975" s="61"/>
      <c r="AW3975" s="61"/>
      <c r="AX3975" s="61"/>
      <c r="AY3975" s="61"/>
      <c r="AZ3975" s="61"/>
      <c r="BA3975" s="61"/>
    </row>
    <row r="3976" spans="39:53" x14ac:dyDescent="0.2">
      <c r="AM3976" s="61"/>
      <c r="AN3976" s="61"/>
      <c r="AO3976" s="171"/>
      <c r="AP3976" s="61"/>
      <c r="AQ3976" s="61"/>
      <c r="AR3976" s="61"/>
      <c r="AS3976" s="61"/>
      <c r="AT3976" s="61"/>
      <c r="AU3976" s="61"/>
      <c r="AV3976" s="61"/>
      <c r="AW3976" s="61"/>
      <c r="AX3976" s="61"/>
      <c r="AY3976" s="61"/>
      <c r="AZ3976" s="61"/>
      <c r="BA3976" s="61"/>
    </row>
    <row r="3977" spans="39:53" x14ac:dyDescent="0.2">
      <c r="AM3977" s="61"/>
      <c r="AN3977" s="61"/>
      <c r="AO3977" s="171"/>
      <c r="AP3977" s="61"/>
      <c r="AQ3977" s="61"/>
      <c r="AR3977" s="61"/>
      <c r="AS3977" s="61"/>
      <c r="AT3977" s="61"/>
      <c r="AU3977" s="61"/>
      <c r="AV3977" s="61"/>
      <c r="AW3977" s="61"/>
      <c r="AX3977" s="61"/>
      <c r="AY3977" s="61"/>
      <c r="AZ3977" s="61"/>
      <c r="BA3977" s="61"/>
    </row>
    <row r="3978" spans="39:53" x14ac:dyDescent="0.2">
      <c r="AM3978" s="61"/>
      <c r="AN3978" s="61"/>
      <c r="AO3978" s="171"/>
      <c r="AP3978" s="61"/>
      <c r="AQ3978" s="61"/>
      <c r="AR3978" s="61"/>
      <c r="AS3978" s="61"/>
      <c r="AT3978" s="61"/>
      <c r="AU3978" s="61"/>
      <c r="AV3978" s="61"/>
      <c r="AW3978" s="61"/>
      <c r="AX3978" s="61"/>
      <c r="AY3978" s="61"/>
      <c r="AZ3978" s="61"/>
      <c r="BA3978" s="61"/>
    </row>
    <row r="3979" spans="39:53" x14ac:dyDescent="0.2">
      <c r="AM3979" s="61"/>
      <c r="AN3979" s="61"/>
      <c r="AO3979" s="171"/>
      <c r="AP3979" s="61"/>
      <c r="AQ3979" s="61"/>
      <c r="AR3979" s="61"/>
      <c r="AS3979" s="61"/>
      <c r="AT3979" s="61"/>
      <c r="AU3979" s="61"/>
      <c r="AV3979" s="61"/>
      <c r="AW3979" s="61"/>
      <c r="AX3979" s="61"/>
      <c r="AY3979" s="61"/>
      <c r="AZ3979" s="61"/>
      <c r="BA3979" s="61"/>
    </row>
    <row r="3980" spans="39:53" x14ac:dyDescent="0.2">
      <c r="AM3980" s="61"/>
      <c r="AN3980" s="61"/>
      <c r="AO3980" s="171"/>
      <c r="AP3980" s="61"/>
      <c r="AQ3980" s="61"/>
      <c r="AR3980" s="61"/>
      <c r="AS3980" s="61"/>
      <c r="AT3980" s="61"/>
      <c r="AU3980" s="61"/>
      <c r="AV3980" s="61"/>
      <c r="AW3980" s="61"/>
      <c r="AX3980" s="61"/>
      <c r="AY3980" s="61"/>
      <c r="AZ3980" s="61"/>
      <c r="BA3980" s="61"/>
    </row>
    <row r="3981" spans="39:53" x14ac:dyDescent="0.2">
      <c r="AM3981" s="61"/>
      <c r="AN3981" s="61"/>
      <c r="AO3981" s="171"/>
      <c r="AP3981" s="61"/>
      <c r="AQ3981" s="61"/>
      <c r="AR3981" s="61"/>
      <c r="AS3981" s="61"/>
      <c r="AT3981" s="61"/>
      <c r="AU3981" s="61"/>
      <c r="AV3981" s="61"/>
      <c r="AW3981" s="61"/>
      <c r="AX3981" s="61"/>
      <c r="AY3981" s="61"/>
      <c r="AZ3981" s="61"/>
      <c r="BA3981" s="61"/>
    </row>
    <row r="3982" spans="39:53" x14ac:dyDescent="0.2">
      <c r="AM3982" s="61"/>
      <c r="AN3982" s="61"/>
      <c r="AO3982" s="171"/>
      <c r="AP3982" s="61"/>
      <c r="AQ3982" s="61"/>
      <c r="AR3982" s="61"/>
      <c r="AS3982" s="61"/>
      <c r="AT3982" s="61"/>
      <c r="AU3982" s="61"/>
      <c r="AV3982" s="61"/>
      <c r="AW3982" s="61"/>
      <c r="AX3982" s="61"/>
      <c r="AY3982" s="61"/>
      <c r="AZ3982" s="61"/>
      <c r="BA3982" s="61"/>
    </row>
    <row r="3983" spans="39:53" x14ac:dyDescent="0.2">
      <c r="AM3983" s="61"/>
      <c r="AN3983" s="61"/>
      <c r="AO3983" s="171"/>
      <c r="AP3983" s="61"/>
      <c r="AQ3983" s="61"/>
      <c r="AR3983" s="61"/>
      <c r="AS3983" s="61"/>
      <c r="AT3983" s="61"/>
      <c r="AU3983" s="61"/>
      <c r="AV3983" s="61"/>
      <c r="AW3983" s="61"/>
      <c r="AX3983" s="61"/>
      <c r="AY3983" s="61"/>
      <c r="AZ3983" s="61"/>
      <c r="BA3983" s="61"/>
    </row>
    <row r="3984" spans="39:53" x14ac:dyDescent="0.2">
      <c r="AM3984" s="61"/>
      <c r="AN3984" s="61"/>
      <c r="AO3984" s="171"/>
      <c r="AP3984" s="61"/>
      <c r="AQ3984" s="61"/>
      <c r="AR3984" s="61"/>
      <c r="AS3984" s="61"/>
      <c r="AT3984" s="61"/>
      <c r="AU3984" s="61"/>
      <c r="AV3984" s="61"/>
      <c r="AW3984" s="61"/>
      <c r="AX3984" s="61"/>
      <c r="AY3984" s="61"/>
      <c r="AZ3984" s="61"/>
      <c r="BA3984" s="61"/>
    </row>
    <row r="3985" spans="39:53" x14ac:dyDescent="0.2">
      <c r="AM3985" s="61"/>
      <c r="AN3985" s="61"/>
      <c r="AO3985" s="171"/>
      <c r="AP3985" s="61"/>
      <c r="AQ3985" s="61"/>
      <c r="AR3985" s="61"/>
      <c r="AS3985" s="61"/>
      <c r="AT3985" s="61"/>
      <c r="AU3985" s="61"/>
      <c r="AV3985" s="61"/>
      <c r="AW3985" s="61"/>
      <c r="AX3985" s="61"/>
      <c r="AY3985" s="61"/>
      <c r="AZ3985" s="61"/>
      <c r="BA3985" s="61"/>
    </row>
    <row r="3986" spans="39:53" x14ac:dyDescent="0.2">
      <c r="AM3986" s="61"/>
      <c r="AN3986" s="61"/>
      <c r="AO3986" s="171"/>
      <c r="AP3986" s="61"/>
      <c r="AQ3986" s="61"/>
      <c r="AR3986" s="61"/>
      <c r="AS3986" s="61"/>
      <c r="AT3986" s="61"/>
      <c r="AU3986" s="61"/>
      <c r="AV3986" s="61"/>
      <c r="AW3986" s="61"/>
      <c r="AX3986" s="61"/>
      <c r="AY3986" s="61"/>
      <c r="AZ3986" s="61"/>
      <c r="BA3986" s="61"/>
    </row>
    <row r="3987" spans="39:53" x14ac:dyDescent="0.2">
      <c r="AM3987" s="61"/>
      <c r="AN3987" s="61"/>
      <c r="AO3987" s="171"/>
      <c r="AP3987" s="61"/>
      <c r="AQ3987" s="61"/>
      <c r="AR3987" s="61"/>
      <c r="AS3987" s="61"/>
      <c r="AT3987" s="61"/>
      <c r="AU3987" s="61"/>
      <c r="AV3987" s="61"/>
      <c r="AW3987" s="61"/>
      <c r="AX3987" s="61"/>
      <c r="AY3987" s="61"/>
      <c r="AZ3987" s="61"/>
      <c r="BA3987" s="61"/>
    </row>
    <row r="3988" spans="39:53" x14ac:dyDescent="0.2">
      <c r="AM3988" s="61"/>
      <c r="AN3988" s="61"/>
      <c r="AO3988" s="171"/>
      <c r="AP3988" s="61"/>
      <c r="AQ3988" s="61"/>
      <c r="AR3988" s="61"/>
      <c r="AS3988" s="61"/>
      <c r="AT3988" s="61"/>
      <c r="AU3988" s="61"/>
      <c r="AV3988" s="61"/>
      <c r="AW3988" s="61"/>
      <c r="AX3988" s="61"/>
      <c r="AY3988" s="61"/>
      <c r="AZ3988" s="61"/>
      <c r="BA3988" s="61"/>
    </row>
    <row r="3989" spans="39:53" x14ac:dyDescent="0.2">
      <c r="AM3989" s="61"/>
      <c r="AN3989" s="61"/>
      <c r="AO3989" s="171"/>
      <c r="AP3989" s="61"/>
      <c r="AQ3989" s="61"/>
      <c r="AR3989" s="61"/>
      <c r="AS3989" s="61"/>
      <c r="AT3989" s="61"/>
      <c r="AU3989" s="61"/>
      <c r="AV3989" s="61"/>
      <c r="AW3989" s="61"/>
      <c r="AX3989" s="61"/>
      <c r="AY3989" s="61"/>
      <c r="AZ3989" s="61"/>
      <c r="BA3989" s="61"/>
    </row>
    <row r="3990" spans="39:53" x14ac:dyDescent="0.2">
      <c r="AM3990" s="61"/>
      <c r="AN3990" s="61"/>
      <c r="AO3990" s="171"/>
      <c r="AP3990" s="61"/>
      <c r="AQ3990" s="61"/>
      <c r="AR3990" s="61"/>
      <c r="AS3990" s="61"/>
      <c r="AT3990" s="61"/>
      <c r="AU3990" s="61"/>
      <c r="AV3990" s="61"/>
      <c r="AW3990" s="61"/>
      <c r="AX3990" s="61"/>
      <c r="AY3990" s="61"/>
      <c r="AZ3990" s="61"/>
      <c r="BA3990" s="61"/>
    </row>
    <row r="3991" spans="39:53" x14ac:dyDescent="0.2">
      <c r="AM3991" s="61"/>
      <c r="AN3991" s="61"/>
      <c r="AO3991" s="171"/>
      <c r="AP3991" s="61"/>
      <c r="AQ3991" s="61"/>
      <c r="AR3991" s="61"/>
      <c r="AS3991" s="61"/>
      <c r="AT3991" s="61"/>
      <c r="AU3991" s="61"/>
      <c r="AV3991" s="61"/>
      <c r="AW3991" s="61"/>
      <c r="AX3991" s="61"/>
      <c r="AY3991" s="61"/>
      <c r="AZ3991" s="61"/>
      <c r="BA3991" s="61"/>
    </row>
    <row r="3992" spans="39:53" x14ac:dyDescent="0.2">
      <c r="AM3992" s="61"/>
      <c r="AN3992" s="61"/>
      <c r="AO3992" s="171"/>
      <c r="AP3992" s="61"/>
      <c r="AQ3992" s="61"/>
      <c r="AR3992" s="61"/>
      <c r="AS3992" s="61"/>
      <c r="AT3992" s="61"/>
      <c r="AU3992" s="61"/>
      <c r="AV3992" s="61"/>
      <c r="AW3992" s="61"/>
      <c r="AX3992" s="61"/>
      <c r="AY3992" s="61"/>
      <c r="AZ3992" s="61"/>
      <c r="BA3992" s="61"/>
    </row>
    <row r="3993" spans="39:53" x14ac:dyDescent="0.2">
      <c r="AM3993" s="61"/>
      <c r="AN3993" s="61"/>
      <c r="AO3993" s="171"/>
      <c r="AP3993" s="61"/>
      <c r="AQ3993" s="61"/>
      <c r="AR3993" s="61"/>
      <c r="AS3993" s="61"/>
      <c r="AT3993" s="61"/>
      <c r="AU3993" s="61"/>
      <c r="AV3993" s="61"/>
      <c r="AW3993" s="61"/>
      <c r="AX3993" s="61"/>
      <c r="AY3993" s="61"/>
      <c r="AZ3993" s="61"/>
      <c r="BA3993" s="61"/>
    </row>
    <row r="3994" spans="39:53" x14ac:dyDescent="0.2">
      <c r="AM3994" s="61"/>
      <c r="AN3994" s="61"/>
      <c r="AO3994" s="171"/>
      <c r="AP3994" s="61"/>
      <c r="AQ3994" s="61"/>
      <c r="AR3994" s="61"/>
      <c r="AS3994" s="61"/>
      <c r="AT3994" s="61"/>
      <c r="AU3994" s="61"/>
      <c r="AV3994" s="61"/>
      <c r="AW3994" s="61"/>
      <c r="AX3994" s="61"/>
      <c r="AY3994" s="61"/>
      <c r="AZ3994" s="61"/>
      <c r="BA3994" s="61"/>
    </row>
    <row r="3995" spans="39:53" x14ac:dyDescent="0.2">
      <c r="AM3995" s="61"/>
      <c r="AN3995" s="61"/>
      <c r="AO3995" s="171"/>
      <c r="AP3995" s="61"/>
      <c r="AQ3995" s="61"/>
      <c r="AR3995" s="61"/>
      <c r="AS3995" s="61"/>
      <c r="AT3995" s="61"/>
      <c r="AU3995" s="61"/>
      <c r="AV3995" s="61"/>
      <c r="AW3995" s="61"/>
      <c r="AX3995" s="61"/>
      <c r="AY3995" s="61"/>
      <c r="AZ3995" s="61"/>
      <c r="BA3995" s="61"/>
    </row>
    <row r="3996" spans="39:53" x14ac:dyDescent="0.2">
      <c r="AM3996" s="61"/>
      <c r="AN3996" s="61"/>
      <c r="AO3996" s="171"/>
      <c r="AP3996" s="61"/>
      <c r="AQ3996" s="61"/>
      <c r="AR3996" s="61"/>
      <c r="AS3996" s="61"/>
      <c r="AT3996" s="61"/>
      <c r="AU3996" s="61"/>
      <c r="AV3996" s="61"/>
      <c r="AW3996" s="61"/>
      <c r="AX3996" s="61"/>
      <c r="AY3996" s="61"/>
      <c r="AZ3996" s="61"/>
      <c r="BA3996" s="61"/>
    </row>
    <row r="3997" spans="39:53" x14ac:dyDescent="0.2">
      <c r="AM3997" s="61"/>
      <c r="AN3997" s="61"/>
      <c r="AO3997" s="171"/>
      <c r="AP3997" s="61"/>
      <c r="AQ3997" s="61"/>
      <c r="AR3997" s="61"/>
      <c r="AS3997" s="61"/>
      <c r="AT3997" s="61"/>
      <c r="AU3997" s="61"/>
      <c r="AV3997" s="61"/>
      <c r="AW3997" s="61"/>
      <c r="AX3997" s="61"/>
      <c r="AY3997" s="61"/>
      <c r="AZ3997" s="61"/>
      <c r="BA3997" s="61"/>
    </row>
    <row r="3998" spans="39:53" x14ac:dyDescent="0.2">
      <c r="AM3998" s="61"/>
      <c r="AN3998" s="61"/>
      <c r="AO3998" s="171"/>
      <c r="AP3998" s="61"/>
      <c r="AQ3998" s="61"/>
      <c r="AR3998" s="61"/>
      <c r="AS3998" s="61"/>
      <c r="AT3998" s="61"/>
      <c r="AU3998" s="61"/>
      <c r="AV3998" s="61"/>
      <c r="AW3998" s="61"/>
      <c r="AX3998" s="61"/>
      <c r="AY3998" s="61"/>
      <c r="AZ3998" s="61"/>
      <c r="BA3998" s="61"/>
    </row>
    <row r="3999" spans="39:53" x14ac:dyDescent="0.2">
      <c r="AM3999" s="61"/>
      <c r="AN3999" s="61"/>
      <c r="AO3999" s="171"/>
      <c r="AP3999" s="61"/>
      <c r="AQ3999" s="61"/>
      <c r="AR3999" s="61"/>
      <c r="AS3999" s="61"/>
      <c r="AT3999" s="61"/>
      <c r="AU3999" s="61"/>
      <c r="AV3999" s="61"/>
      <c r="AW3999" s="61"/>
      <c r="AX3999" s="61"/>
      <c r="AY3999" s="61"/>
      <c r="AZ3999" s="61"/>
      <c r="BA3999" s="61"/>
    </row>
    <row r="4000" spans="39:53" x14ac:dyDescent="0.2">
      <c r="AM4000" s="61"/>
      <c r="AN4000" s="61"/>
      <c r="AO4000" s="171"/>
      <c r="AP4000" s="61"/>
      <c r="AQ4000" s="61"/>
      <c r="AR4000" s="61"/>
      <c r="AS4000" s="61"/>
      <c r="AT4000" s="61"/>
      <c r="AU4000" s="61"/>
      <c r="AV4000" s="61"/>
      <c r="AW4000" s="61"/>
      <c r="AX4000" s="61"/>
      <c r="AY4000" s="61"/>
      <c r="AZ4000" s="61"/>
      <c r="BA4000" s="61"/>
    </row>
    <row r="4001" spans="39:53" x14ac:dyDescent="0.2">
      <c r="AM4001" s="61"/>
      <c r="AN4001" s="61"/>
      <c r="AO4001" s="171"/>
      <c r="AP4001" s="61"/>
      <c r="AQ4001" s="61"/>
      <c r="AR4001" s="61"/>
      <c r="AS4001" s="61"/>
      <c r="AT4001" s="61"/>
      <c r="AU4001" s="61"/>
      <c r="AV4001" s="61"/>
      <c r="AW4001" s="61"/>
      <c r="AX4001" s="61"/>
      <c r="AY4001" s="61"/>
      <c r="AZ4001" s="61"/>
      <c r="BA4001" s="61"/>
    </row>
    <row r="4002" spans="39:53" x14ac:dyDescent="0.2">
      <c r="AM4002" s="61"/>
      <c r="AN4002" s="61"/>
      <c r="AO4002" s="171"/>
      <c r="AP4002" s="61"/>
      <c r="AQ4002" s="61"/>
      <c r="AR4002" s="61"/>
      <c r="AS4002" s="61"/>
      <c r="AT4002" s="61"/>
      <c r="AU4002" s="61"/>
      <c r="AV4002" s="61"/>
      <c r="AW4002" s="61"/>
      <c r="AX4002" s="61"/>
      <c r="AY4002" s="61"/>
      <c r="AZ4002" s="61"/>
      <c r="BA4002" s="61"/>
    </row>
    <row r="4003" spans="39:53" x14ac:dyDescent="0.2">
      <c r="AM4003" s="61"/>
      <c r="AN4003" s="61"/>
      <c r="AO4003" s="171"/>
      <c r="AP4003" s="61"/>
      <c r="AQ4003" s="61"/>
      <c r="AR4003" s="61"/>
      <c r="AS4003" s="61"/>
      <c r="AT4003" s="61"/>
      <c r="AU4003" s="61"/>
      <c r="AV4003" s="61"/>
      <c r="AW4003" s="61"/>
      <c r="AX4003" s="61"/>
      <c r="AY4003" s="61"/>
      <c r="AZ4003" s="61"/>
      <c r="BA4003" s="61"/>
    </row>
    <row r="4004" spans="39:53" x14ac:dyDescent="0.2">
      <c r="AM4004" s="61"/>
      <c r="AN4004" s="61"/>
      <c r="AO4004" s="171"/>
      <c r="AP4004" s="61"/>
      <c r="AQ4004" s="61"/>
      <c r="AR4004" s="61"/>
      <c r="AS4004" s="61"/>
      <c r="AT4004" s="61"/>
      <c r="AU4004" s="61"/>
      <c r="AV4004" s="61"/>
      <c r="AW4004" s="61"/>
      <c r="AX4004" s="61"/>
      <c r="AY4004" s="61"/>
      <c r="AZ4004" s="61"/>
      <c r="BA4004" s="61"/>
    </row>
    <row r="4005" spans="39:53" x14ac:dyDescent="0.2">
      <c r="AM4005" s="61"/>
      <c r="AN4005" s="61"/>
      <c r="AO4005" s="171"/>
      <c r="AP4005" s="61"/>
      <c r="AQ4005" s="61"/>
      <c r="AR4005" s="61"/>
      <c r="AS4005" s="61"/>
      <c r="AT4005" s="61"/>
      <c r="AU4005" s="61"/>
      <c r="AV4005" s="61"/>
      <c r="AW4005" s="61"/>
      <c r="AX4005" s="61"/>
      <c r="AY4005" s="61"/>
      <c r="AZ4005" s="61"/>
      <c r="BA4005" s="61"/>
    </row>
    <row r="4006" spans="39:53" x14ac:dyDescent="0.2">
      <c r="AM4006" s="61"/>
      <c r="AN4006" s="61"/>
      <c r="AO4006" s="171"/>
      <c r="AP4006" s="61"/>
      <c r="AQ4006" s="61"/>
      <c r="AR4006" s="61"/>
      <c r="AS4006" s="61"/>
      <c r="AT4006" s="61"/>
      <c r="AU4006" s="61"/>
      <c r="AV4006" s="61"/>
      <c r="AW4006" s="61"/>
      <c r="AX4006" s="61"/>
      <c r="AY4006" s="61"/>
      <c r="AZ4006" s="61"/>
      <c r="BA4006" s="61"/>
    </row>
    <row r="4007" spans="39:53" x14ac:dyDescent="0.2">
      <c r="AM4007" s="61"/>
      <c r="AN4007" s="61"/>
      <c r="AO4007" s="171"/>
      <c r="AP4007" s="61"/>
      <c r="AQ4007" s="61"/>
      <c r="AR4007" s="61"/>
      <c r="AS4007" s="61"/>
      <c r="AT4007" s="61"/>
      <c r="AU4007" s="61"/>
      <c r="AV4007" s="61"/>
      <c r="AW4007" s="61"/>
      <c r="AX4007" s="61"/>
      <c r="AY4007" s="61"/>
      <c r="AZ4007" s="61"/>
      <c r="BA4007" s="61"/>
    </row>
    <row r="4008" spans="39:53" x14ac:dyDescent="0.2">
      <c r="AM4008" s="61"/>
      <c r="AN4008" s="61"/>
      <c r="AO4008" s="171"/>
      <c r="AP4008" s="61"/>
      <c r="AQ4008" s="61"/>
      <c r="AR4008" s="61"/>
      <c r="AS4008" s="61"/>
      <c r="AT4008" s="61"/>
      <c r="AU4008" s="61"/>
      <c r="AV4008" s="61"/>
      <c r="AW4008" s="61"/>
      <c r="AX4008" s="61"/>
      <c r="AY4008" s="61"/>
      <c r="AZ4008" s="61"/>
      <c r="BA4008" s="61"/>
    </row>
    <row r="4009" spans="39:53" x14ac:dyDescent="0.2">
      <c r="AM4009" s="61"/>
      <c r="AN4009" s="61"/>
      <c r="AO4009" s="171"/>
      <c r="AP4009" s="61"/>
      <c r="AQ4009" s="61"/>
      <c r="AR4009" s="61"/>
      <c r="AS4009" s="61"/>
      <c r="AT4009" s="61"/>
      <c r="AU4009" s="61"/>
      <c r="AV4009" s="61"/>
      <c r="AW4009" s="61"/>
      <c r="AX4009" s="61"/>
      <c r="AY4009" s="61"/>
      <c r="AZ4009" s="61"/>
      <c r="BA4009" s="61"/>
    </row>
    <row r="4010" spans="39:53" x14ac:dyDescent="0.2">
      <c r="AM4010" s="61"/>
      <c r="AN4010" s="61"/>
      <c r="AO4010" s="171"/>
      <c r="AP4010" s="61"/>
      <c r="AQ4010" s="61"/>
      <c r="AR4010" s="61"/>
      <c r="AS4010" s="61"/>
      <c r="AT4010" s="61"/>
      <c r="AU4010" s="61"/>
      <c r="AV4010" s="61"/>
      <c r="AW4010" s="61"/>
      <c r="AX4010" s="61"/>
      <c r="AY4010" s="61"/>
      <c r="AZ4010" s="61"/>
      <c r="BA4010" s="61"/>
    </row>
    <row r="4011" spans="39:53" x14ac:dyDescent="0.2">
      <c r="AM4011" s="61"/>
      <c r="AN4011" s="61"/>
      <c r="AO4011" s="171"/>
      <c r="AP4011" s="61"/>
      <c r="AQ4011" s="61"/>
      <c r="AR4011" s="61"/>
      <c r="AS4011" s="61"/>
      <c r="AT4011" s="61"/>
      <c r="AU4011" s="61"/>
      <c r="AV4011" s="61"/>
      <c r="AW4011" s="61"/>
      <c r="AX4011" s="61"/>
      <c r="AY4011" s="61"/>
      <c r="AZ4011" s="61"/>
      <c r="BA4011" s="61"/>
    </row>
    <row r="4012" spans="39:53" x14ac:dyDescent="0.2">
      <c r="AM4012" s="61"/>
      <c r="AN4012" s="61"/>
      <c r="AO4012" s="171"/>
      <c r="AP4012" s="61"/>
      <c r="AQ4012" s="61"/>
      <c r="AR4012" s="61"/>
      <c r="AS4012" s="61"/>
      <c r="AT4012" s="61"/>
      <c r="AU4012" s="61"/>
      <c r="AV4012" s="61"/>
      <c r="AW4012" s="61"/>
      <c r="AX4012" s="61"/>
      <c r="AY4012" s="61"/>
      <c r="AZ4012" s="61"/>
      <c r="BA4012" s="61"/>
    </row>
    <row r="4013" spans="39:53" x14ac:dyDescent="0.2">
      <c r="AM4013" s="61"/>
      <c r="AN4013" s="61"/>
      <c r="AO4013" s="171"/>
      <c r="AP4013" s="61"/>
      <c r="AQ4013" s="61"/>
      <c r="AR4013" s="61"/>
      <c r="AS4013" s="61"/>
      <c r="AT4013" s="61"/>
      <c r="AU4013" s="61"/>
      <c r="AV4013" s="61"/>
      <c r="AW4013" s="61"/>
      <c r="AX4013" s="61"/>
      <c r="AY4013" s="61"/>
      <c r="AZ4013" s="61"/>
      <c r="BA4013" s="61"/>
    </row>
    <row r="4014" spans="39:53" x14ac:dyDescent="0.2">
      <c r="AM4014" s="61"/>
      <c r="AN4014" s="61"/>
      <c r="AO4014" s="171"/>
      <c r="AP4014" s="61"/>
      <c r="AQ4014" s="61"/>
      <c r="AR4014" s="61"/>
      <c r="AS4014" s="61"/>
      <c r="AT4014" s="61"/>
      <c r="AU4014" s="61"/>
      <c r="AV4014" s="61"/>
      <c r="AW4014" s="61"/>
      <c r="AX4014" s="61"/>
      <c r="AY4014" s="61"/>
      <c r="AZ4014" s="61"/>
      <c r="BA4014" s="61"/>
    </row>
    <row r="4015" spans="39:53" x14ac:dyDescent="0.2">
      <c r="AM4015" s="61"/>
      <c r="AN4015" s="61"/>
      <c r="AO4015" s="171"/>
      <c r="AP4015" s="61"/>
      <c r="AQ4015" s="61"/>
      <c r="AR4015" s="61"/>
      <c r="AS4015" s="61"/>
      <c r="AT4015" s="61"/>
      <c r="AU4015" s="61"/>
      <c r="AV4015" s="61"/>
      <c r="AW4015" s="61"/>
      <c r="AX4015" s="61"/>
      <c r="AY4015" s="61"/>
      <c r="AZ4015" s="61"/>
      <c r="BA4015" s="61"/>
    </row>
    <row r="4016" spans="39:53" x14ac:dyDescent="0.2">
      <c r="AM4016" s="61"/>
      <c r="AN4016" s="61"/>
      <c r="AO4016" s="171"/>
      <c r="AP4016" s="61"/>
      <c r="AQ4016" s="61"/>
      <c r="AR4016" s="61"/>
      <c r="AS4016" s="61"/>
      <c r="AT4016" s="61"/>
      <c r="AU4016" s="61"/>
      <c r="AV4016" s="61"/>
      <c r="AW4016" s="61"/>
      <c r="AX4016" s="61"/>
      <c r="AY4016" s="61"/>
      <c r="AZ4016" s="61"/>
      <c r="BA4016" s="61"/>
    </row>
    <row r="4017" spans="39:53" x14ac:dyDescent="0.2">
      <c r="AM4017" s="61"/>
      <c r="AN4017" s="61"/>
      <c r="AO4017" s="171"/>
      <c r="AP4017" s="61"/>
      <c r="AQ4017" s="61"/>
      <c r="AR4017" s="61"/>
      <c r="AS4017" s="61"/>
      <c r="AT4017" s="61"/>
      <c r="AU4017" s="61"/>
      <c r="AV4017" s="61"/>
      <c r="AW4017" s="61"/>
      <c r="AX4017" s="61"/>
      <c r="AY4017" s="61"/>
      <c r="AZ4017" s="61"/>
      <c r="BA4017" s="61"/>
    </row>
    <row r="4018" spans="39:53" x14ac:dyDescent="0.2">
      <c r="AM4018" s="61"/>
      <c r="AN4018" s="61"/>
      <c r="AO4018" s="171"/>
      <c r="AP4018" s="61"/>
      <c r="AQ4018" s="61"/>
      <c r="AR4018" s="61"/>
      <c r="AS4018" s="61"/>
      <c r="AT4018" s="61"/>
      <c r="AU4018" s="61"/>
      <c r="AV4018" s="61"/>
      <c r="AW4018" s="61"/>
      <c r="AX4018" s="61"/>
      <c r="AY4018" s="61"/>
      <c r="AZ4018" s="61"/>
      <c r="BA4018" s="61"/>
    </row>
    <row r="4019" spans="39:53" x14ac:dyDescent="0.2">
      <c r="AM4019" s="61"/>
      <c r="AN4019" s="61"/>
      <c r="AO4019" s="171"/>
      <c r="AP4019" s="61"/>
      <c r="AQ4019" s="61"/>
      <c r="AR4019" s="61"/>
      <c r="AS4019" s="61"/>
      <c r="AT4019" s="61"/>
      <c r="AU4019" s="61"/>
      <c r="AV4019" s="61"/>
      <c r="AW4019" s="61"/>
      <c r="AX4019" s="61"/>
      <c r="AY4019" s="61"/>
      <c r="AZ4019" s="61"/>
      <c r="BA4019" s="61"/>
    </row>
    <row r="4020" spans="39:53" x14ac:dyDescent="0.2">
      <c r="AM4020" s="61"/>
      <c r="AN4020" s="61"/>
      <c r="AO4020" s="171"/>
      <c r="AP4020" s="61"/>
      <c r="AQ4020" s="61"/>
      <c r="AR4020" s="61"/>
      <c r="AS4020" s="61"/>
      <c r="AT4020" s="61"/>
      <c r="AU4020" s="61"/>
      <c r="AV4020" s="61"/>
      <c r="AW4020" s="61"/>
      <c r="AX4020" s="61"/>
      <c r="AY4020" s="61"/>
      <c r="AZ4020" s="61"/>
      <c r="BA4020" s="61"/>
    </row>
    <row r="4021" spans="39:53" x14ac:dyDescent="0.2">
      <c r="AM4021" s="61"/>
      <c r="AN4021" s="61"/>
      <c r="AO4021" s="171"/>
      <c r="AP4021" s="61"/>
      <c r="AQ4021" s="61"/>
      <c r="AR4021" s="61"/>
      <c r="AS4021" s="61"/>
      <c r="AT4021" s="61"/>
      <c r="AU4021" s="61"/>
      <c r="AV4021" s="61"/>
      <c r="AW4021" s="61"/>
      <c r="AX4021" s="61"/>
      <c r="AY4021" s="61"/>
      <c r="AZ4021" s="61"/>
      <c r="BA4021" s="61"/>
    </row>
    <row r="4022" spans="39:53" x14ac:dyDescent="0.2">
      <c r="AM4022" s="61"/>
      <c r="AN4022" s="61"/>
      <c r="AO4022" s="171"/>
      <c r="AP4022" s="61"/>
      <c r="AQ4022" s="61"/>
      <c r="AR4022" s="61"/>
      <c r="AS4022" s="61"/>
      <c r="AT4022" s="61"/>
      <c r="AU4022" s="61"/>
      <c r="AV4022" s="61"/>
      <c r="AW4022" s="61"/>
      <c r="AX4022" s="61"/>
      <c r="AY4022" s="61"/>
      <c r="AZ4022" s="61"/>
      <c r="BA4022" s="61"/>
    </row>
    <row r="4023" spans="39:53" x14ac:dyDescent="0.2">
      <c r="AM4023" s="61"/>
      <c r="AN4023" s="61"/>
      <c r="AO4023" s="171"/>
      <c r="AP4023" s="61"/>
      <c r="AQ4023" s="61"/>
      <c r="AR4023" s="61"/>
      <c r="AS4023" s="61"/>
      <c r="AT4023" s="61"/>
      <c r="AU4023" s="61"/>
      <c r="AV4023" s="61"/>
      <c r="AW4023" s="61"/>
      <c r="AX4023" s="61"/>
      <c r="AY4023" s="61"/>
      <c r="AZ4023" s="61"/>
      <c r="BA4023" s="61"/>
    </row>
    <row r="4024" spans="39:53" x14ac:dyDescent="0.2">
      <c r="AM4024" s="61"/>
      <c r="AN4024" s="61"/>
      <c r="AO4024" s="171"/>
      <c r="AP4024" s="61"/>
      <c r="AQ4024" s="61"/>
      <c r="AR4024" s="61"/>
      <c r="AS4024" s="61"/>
      <c r="AT4024" s="61"/>
      <c r="AU4024" s="61"/>
      <c r="AV4024" s="61"/>
      <c r="AW4024" s="61"/>
      <c r="AX4024" s="61"/>
      <c r="AY4024" s="61"/>
      <c r="AZ4024" s="61"/>
      <c r="BA4024" s="61"/>
    </row>
    <row r="4025" spans="39:53" x14ac:dyDescent="0.2">
      <c r="AM4025" s="61"/>
      <c r="AN4025" s="61"/>
      <c r="AO4025" s="171"/>
      <c r="AP4025" s="61"/>
      <c r="AQ4025" s="61"/>
      <c r="AR4025" s="61"/>
      <c r="AS4025" s="61"/>
      <c r="AT4025" s="61"/>
      <c r="AU4025" s="61"/>
      <c r="AV4025" s="61"/>
      <c r="AW4025" s="61"/>
      <c r="AX4025" s="61"/>
      <c r="AY4025" s="61"/>
      <c r="AZ4025" s="61"/>
      <c r="BA4025" s="61"/>
    </row>
    <row r="4026" spans="39:53" x14ac:dyDescent="0.2">
      <c r="AM4026" s="61"/>
      <c r="AN4026" s="61"/>
      <c r="AO4026" s="171"/>
      <c r="AP4026" s="61"/>
      <c r="AQ4026" s="61"/>
      <c r="AR4026" s="61"/>
      <c r="AS4026" s="61"/>
      <c r="AT4026" s="61"/>
      <c r="AU4026" s="61"/>
      <c r="AV4026" s="61"/>
      <c r="AW4026" s="61"/>
      <c r="AX4026" s="61"/>
      <c r="AY4026" s="61"/>
      <c r="AZ4026" s="61"/>
      <c r="BA4026" s="61"/>
    </row>
    <row r="4027" spans="39:53" x14ac:dyDescent="0.2">
      <c r="AM4027" s="61"/>
      <c r="AN4027" s="61"/>
      <c r="AO4027" s="171"/>
      <c r="AP4027" s="61"/>
      <c r="AQ4027" s="61"/>
      <c r="AR4027" s="61"/>
      <c r="AS4027" s="61"/>
      <c r="AT4027" s="61"/>
      <c r="AU4027" s="61"/>
      <c r="AV4027" s="61"/>
      <c r="AW4027" s="61"/>
      <c r="AX4027" s="61"/>
      <c r="AY4027" s="61"/>
      <c r="AZ4027" s="61"/>
      <c r="BA4027" s="61"/>
    </row>
    <row r="4028" spans="39:53" x14ac:dyDescent="0.2">
      <c r="AM4028" s="61"/>
      <c r="AN4028" s="61"/>
      <c r="AO4028" s="171"/>
      <c r="AP4028" s="61"/>
      <c r="AQ4028" s="61"/>
      <c r="AR4028" s="61"/>
      <c r="AS4028" s="61"/>
      <c r="AT4028" s="61"/>
      <c r="AU4028" s="61"/>
      <c r="AV4028" s="61"/>
      <c r="AW4028" s="61"/>
      <c r="AX4028" s="61"/>
      <c r="AY4028" s="61"/>
      <c r="AZ4028" s="61"/>
      <c r="BA4028" s="61"/>
    </row>
    <row r="4029" spans="39:53" x14ac:dyDescent="0.2">
      <c r="AM4029" s="61"/>
      <c r="AN4029" s="61"/>
      <c r="AO4029" s="171"/>
      <c r="AP4029" s="61"/>
      <c r="AQ4029" s="61"/>
      <c r="AR4029" s="61"/>
      <c r="AS4029" s="61"/>
      <c r="AT4029" s="61"/>
      <c r="AU4029" s="61"/>
      <c r="AV4029" s="61"/>
      <c r="AW4029" s="61"/>
      <c r="AX4029" s="61"/>
      <c r="AY4029" s="61"/>
      <c r="AZ4029" s="61"/>
      <c r="BA4029" s="61"/>
    </row>
    <row r="4030" spans="39:53" x14ac:dyDescent="0.2">
      <c r="AM4030" s="61"/>
      <c r="AN4030" s="61"/>
      <c r="AO4030" s="171"/>
      <c r="AP4030" s="61"/>
      <c r="AQ4030" s="61"/>
      <c r="AR4030" s="61"/>
      <c r="AS4030" s="61"/>
      <c r="AT4030" s="61"/>
      <c r="AU4030" s="61"/>
      <c r="AV4030" s="61"/>
      <c r="AW4030" s="61"/>
      <c r="AX4030" s="61"/>
      <c r="AY4030" s="61"/>
      <c r="AZ4030" s="61"/>
      <c r="BA4030" s="61"/>
    </row>
    <row r="4031" spans="39:53" x14ac:dyDescent="0.2">
      <c r="AM4031" s="61"/>
      <c r="AN4031" s="61"/>
      <c r="AO4031" s="171"/>
      <c r="AP4031" s="61"/>
      <c r="AQ4031" s="61"/>
      <c r="AR4031" s="61"/>
      <c r="AS4031" s="61"/>
      <c r="AT4031" s="61"/>
      <c r="AU4031" s="61"/>
      <c r="AV4031" s="61"/>
      <c r="AW4031" s="61"/>
      <c r="AX4031" s="61"/>
      <c r="AY4031" s="61"/>
      <c r="AZ4031" s="61"/>
      <c r="BA4031" s="61"/>
    </row>
    <row r="4032" spans="39:53" x14ac:dyDescent="0.2">
      <c r="AM4032" s="61"/>
      <c r="AN4032" s="61"/>
      <c r="AO4032" s="171"/>
      <c r="AP4032" s="61"/>
      <c r="AQ4032" s="61"/>
      <c r="AR4032" s="61"/>
      <c r="AS4032" s="61"/>
      <c r="AT4032" s="61"/>
      <c r="AU4032" s="61"/>
      <c r="AV4032" s="61"/>
      <c r="AW4032" s="61"/>
      <c r="AX4032" s="61"/>
      <c r="AY4032" s="61"/>
      <c r="AZ4032" s="61"/>
      <c r="BA4032" s="61"/>
    </row>
    <row r="4033" spans="39:53" x14ac:dyDescent="0.2">
      <c r="AM4033" s="61"/>
      <c r="AN4033" s="61"/>
      <c r="AO4033" s="171"/>
      <c r="AP4033" s="61"/>
      <c r="AQ4033" s="61"/>
      <c r="AR4033" s="61"/>
      <c r="AS4033" s="61"/>
      <c r="AT4033" s="61"/>
      <c r="AU4033" s="61"/>
      <c r="AV4033" s="61"/>
      <c r="AW4033" s="61"/>
      <c r="AX4033" s="61"/>
      <c r="AY4033" s="61"/>
      <c r="AZ4033" s="61"/>
      <c r="BA4033" s="61"/>
    </row>
    <row r="4034" spans="39:53" x14ac:dyDescent="0.2">
      <c r="AM4034" s="61"/>
      <c r="AN4034" s="61"/>
      <c r="AO4034" s="171"/>
      <c r="AP4034" s="61"/>
      <c r="AQ4034" s="61"/>
      <c r="AR4034" s="61"/>
      <c r="AS4034" s="61"/>
      <c r="AT4034" s="61"/>
      <c r="AU4034" s="61"/>
      <c r="AV4034" s="61"/>
      <c r="AW4034" s="61"/>
      <c r="AX4034" s="61"/>
      <c r="AY4034" s="61"/>
      <c r="AZ4034" s="61"/>
      <c r="BA4034" s="61"/>
    </row>
    <row r="4035" spans="39:53" x14ac:dyDescent="0.2">
      <c r="AM4035" s="61"/>
      <c r="AN4035" s="61"/>
      <c r="AO4035" s="171"/>
      <c r="AP4035" s="61"/>
      <c r="AQ4035" s="61"/>
      <c r="AR4035" s="61"/>
      <c r="AS4035" s="61"/>
      <c r="AT4035" s="61"/>
      <c r="AU4035" s="61"/>
      <c r="AV4035" s="61"/>
      <c r="AW4035" s="61"/>
      <c r="AX4035" s="61"/>
      <c r="AY4035" s="61"/>
      <c r="AZ4035" s="61"/>
      <c r="BA4035" s="61"/>
    </row>
    <row r="4036" spans="39:53" x14ac:dyDescent="0.2">
      <c r="AM4036" s="61"/>
      <c r="AN4036" s="61"/>
      <c r="AO4036" s="171"/>
      <c r="AP4036" s="61"/>
      <c r="AQ4036" s="61"/>
      <c r="AR4036" s="61"/>
      <c r="AS4036" s="61"/>
      <c r="AT4036" s="61"/>
      <c r="AU4036" s="61"/>
      <c r="AV4036" s="61"/>
      <c r="AW4036" s="61"/>
      <c r="AX4036" s="61"/>
      <c r="AY4036" s="61"/>
      <c r="AZ4036" s="61"/>
      <c r="BA4036" s="61"/>
    </row>
    <row r="4037" spans="39:53" x14ac:dyDescent="0.2">
      <c r="AM4037" s="61"/>
      <c r="AN4037" s="61"/>
      <c r="AO4037" s="171"/>
      <c r="AP4037" s="61"/>
      <c r="AQ4037" s="61"/>
      <c r="AR4037" s="61"/>
      <c r="AS4037" s="61"/>
      <c r="AT4037" s="61"/>
      <c r="AU4037" s="61"/>
      <c r="AV4037" s="61"/>
      <c r="AW4037" s="61"/>
      <c r="AX4037" s="61"/>
      <c r="AY4037" s="61"/>
      <c r="AZ4037" s="61"/>
      <c r="BA4037" s="61"/>
    </row>
    <row r="4038" spans="39:53" x14ac:dyDescent="0.2">
      <c r="AM4038" s="61"/>
      <c r="AN4038" s="61"/>
      <c r="AO4038" s="171"/>
      <c r="AP4038" s="61"/>
      <c r="AQ4038" s="61"/>
      <c r="AR4038" s="61"/>
      <c r="AS4038" s="61"/>
      <c r="AT4038" s="61"/>
      <c r="AU4038" s="61"/>
      <c r="AV4038" s="61"/>
      <c r="AW4038" s="61"/>
      <c r="AX4038" s="61"/>
      <c r="AY4038" s="61"/>
      <c r="AZ4038" s="61"/>
      <c r="BA4038" s="61"/>
    </row>
    <row r="4039" spans="39:53" x14ac:dyDescent="0.2">
      <c r="AM4039" s="61"/>
      <c r="AN4039" s="61"/>
      <c r="AO4039" s="171"/>
      <c r="AP4039" s="61"/>
      <c r="AQ4039" s="61"/>
      <c r="AR4039" s="61"/>
      <c r="AS4039" s="61"/>
      <c r="AT4039" s="61"/>
      <c r="AU4039" s="61"/>
      <c r="AV4039" s="61"/>
      <c r="AW4039" s="61"/>
      <c r="AX4039" s="61"/>
      <c r="AY4039" s="61"/>
      <c r="AZ4039" s="61"/>
      <c r="BA4039" s="61"/>
    </row>
    <row r="4040" spans="39:53" x14ac:dyDescent="0.2">
      <c r="AM4040" s="61"/>
      <c r="AN4040" s="61"/>
      <c r="AO4040" s="171"/>
      <c r="AP4040" s="61"/>
      <c r="AQ4040" s="61"/>
      <c r="AR4040" s="61"/>
      <c r="AS4040" s="61"/>
      <c r="AT4040" s="61"/>
      <c r="AU4040" s="61"/>
      <c r="AV4040" s="61"/>
      <c r="AW4040" s="61"/>
      <c r="AX4040" s="61"/>
      <c r="AY4040" s="61"/>
      <c r="AZ4040" s="61"/>
      <c r="BA4040" s="61"/>
    </row>
    <row r="4041" spans="39:53" x14ac:dyDescent="0.2">
      <c r="AM4041" s="61"/>
      <c r="AN4041" s="61"/>
      <c r="AO4041" s="171"/>
      <c r="AP4041" s="61"/>
      <c r="AQ4041" s="61"/>
      <c r="AR4041" s="61"/>
      <c r="AS4041" s="61"/>
      <c r="AT4041" s="61"/>
      <c r="AU4041" s="61"/>
      <c r="AV4041" s="61"/>
      <c r="AW4041" s="61"/>
      <c r="AX4041" s="61"/>
      <c r="AY4041" s="61"/>
      <c r="AZ4041" s="61"/>
      <c r="BA4041" s="61"/>
    </row>
    <row r="4042" spans="39:53" x14ac:dyDescent="0.2">
      <c r="AM4042" s="61"/>
      <c r="AN4042" s="61"/>
      <c r="AO4042" s="171"/>
      <c r="AP4042" s="61"/>
      <c r="AQ4042" s="61"/>
      <c r="AR4042" s="61"/>
      <c r="AS4042" s="61"/>
      <c r="AT4042" s="61"/>
      <c r="AU4042" s="61"/>
      <c r="AV4042" s="61"/>
      <c r="AW4042" s="61"/>
      <c r="AX4042" s="61"/>
      <c r="AY4042" s="61"/>
      <c r="AZ4042" s="61"/>
      <c r="BA4042" s="61"/>
    </row>
    <row r="4043" spans="39:53" x14ac:dyDescent="0.2">
      <c r="AM4043" s="61"/>
      <c r="AN4043" s="61"/>
      <c r="AO4043" s="171"/>
      <c r="AP4043" s="61"/>
      <c r="AQ4043" s="61"/>
      <c r="AR4043" s="61"/>
      <c r="AS4043" s="61"/>
      <c r="AT4043" s="61"/>
      <c r="AU4043" s="61"/>
      <c r="AV4043" s="61"/>
      <c r="AW4043" s="61"/>
      <c r="AX4043" s="61"/>
      <c r="AY4043" s="61"/>
      <c r="AZ4043" s="61"/>
      <c r="BA4043" s="61"/>
    </row>
    <row r="4044" spans="39:53" x14ac:dyDescent="0.2">
      <c r="AM4044" s="61"/>
      <c r="AN4044" s="61"/>
      <c r="AO4044" s="171"/>
      <c r="AP4044" s="61"/>
      <c r="AQ4044" s="61"/>
      <c r="AR4044" s="61"/>
      <c r="AS4044" s="61"/>
      <c r="AT4044" s="61"/>
      <c r="AU4044" s="61"/>
      <c r="AV4044" s="61"/>
      <c r="AW4044" s="61"/>
      <c r="AX4044" s="61"/>
      <c r="AY4044" s="61"/>
      <c r="AZ4044" s="61"/>
      <c r="BA4044" s="61"/>
    </row>
    <row r="4045" spans="39:53" x14ac:dyDescent="0.2">
      <c r="AM4045" s="61"/>
      <c r="AN4045" s="61"/>
      <c r="AO4045" s="171"/>
      <c r="AP4045" s="61"/>
      <c r="AQ4045" s="61"/>
      <c r="AR4045" s="61"/>
      <c r="AS4045" s="61"/>
      <c r="AT4045" s="61"/>
      <c r="AU4045" s="61"/>
      <c r="AV4045" s="61"/>
      <c r="AW4045" s="61"/>
      <c r="AX4045" s="61"/>
      <c r="AY4045" s="61"/>
      <c r="AZ4045" s="61"/>
      <c r="BA4045" s="61"/>
    </row>
    <row r="4046" spans="39:53" x14ac:dyDescent="0.2">
      <c r="AM4046" s="61"/>
      <c r="AN4046" s="61"/>
      <c r="AO4046" s="171"/>
      <c r="AP4046" s="61"/>
      <c r="AQ4046" s="61"/>
      <c r="AR4046" s="61"/>
      <c r="AS4046" s="61"/>
      <c r="AT4046" s="61"/>
      <c r="AU4046" s="61"/>
      <c r="AV4046" s="61"/>
      <c r="AW4046" s="61"/>
      <c r="AX4046" s="61"/>
      <c r="AY4046" s="61"/>
      <c r="AZ4046" s="61"/>
      <c r="BA4046" s="61"/>
    </row>
    <row r="4047" spans="39:53" x14ac:dyDescent="0.2">
      <c r="AM4047" s="61"/>
      <c r="AN4047" s="61"/>
      <c r="AO4047" s="171"/>
      <c r="AP4047" s="61"/>
      <c r="AQ4047" s="61"/>
      <c r="AR4047" s="61"/>
      <c r="AS4047" s="61"/>
      <c r="AT4047" s="61"/>
      <c r="AU4047" s="61"/>
      <c r="AV4047" s="61"/>
      <c r="AW4047" s="61"/>
      <c r="AX4047" s="61"/>
      <c r="AY4047" s="61"/>
      <c r="AZ4047" s="61"/>
      <c r="BA4047" s="61"/>
    </row>
    <row r="4048" spans="39:53" x14ac:dyDescent="0.2">
      <c r="AM4048" s="61"/>
      <c r="AN4048" s="61"/>
      <c r="AO4048" s="171"/>
      <c r="AP4048" s="61"/>
      <c r="AQ4048" s="61"/>
      <c r="AR4048" s="61"/>
      <c r="AS4048" s="61"/>
      <c r="AT4048" s="61"/>
      <c r="AU4048" s="61"/>
      <c r="AV4048" s="61"/>
      <c r="AW4048" s="61"/>
      <c r="AX4048" s="61"/>
      <c r="AY4048" s="61"/>
      <c r="AZ4048" s="61"/>
      <c r="BA4048" s="61"/>
    </row>
    <row r="4049" spans="39:53" x14ac:dyDescent="0.2">
      <c r="AM4049" s="61"/>
      <c r="AN4049" s="61"/>
      <c r="AO4049" s="171"/>
      <c r="AP4049" s="61"/>
      <c r="AQ4049" s="61"/>
      <c r="AR4049" s="61"/>
      <c r="AS4049" s="61"/>
      <c r="AT4049" s="61"/>
      <c r="AU4049" s="61"/>
      <c r="AV4049" s="61"/>
      <c r="AW4049" s="61"/>
      <c r="AX4049" s="61"/>
      <c r="AY4049" s="61"/>
      <c r="AZ4049" s="61"/>
      <c r="BA4049" s="61"/>
    </row>
    <row r="4050" spans="39:53" x14ac:dyDescent="0.2">
      <c r="AM4050" s="61"/>
      <c r="AN4050" s="61"/>
      <c r="AO4050" s="171"/>
      <c r="AP4050" s="61"/>
      <c r="AQ4050" s="61"/>
      <c r="AR4050" s="61"/>
      <c r="AS4050" s="61"/>
      <c r="AT4050" s="61"/>
      <c r="AU4050" s="61"/>
      <c r="AV4050" s="61"/>
      <c r="AW4050" s="61"/>
      <c r="AX4050" s="61"/>
      <c r="AY4050" s="61"/>
      <c r="AZ4050" s="61"/>
      <c r="BA4050" s="61"/>
    </row>
    <row r="4051" spans="39:53" x14ac:dyDescent="0.2">
      <c r="AM4051" s="61"/>
      <c r="AN4051" s="61"/>
      <c r="AO4051" s="171"/>
      <c r="AP4051" s="61"/>
      <c r="AQ4051" s="61"/>
      <c r="AR4051" s="61"/>
      <c r="AS4051" s="61"/>
      <c r="AT4051" s="61"/>
      <c r="AU4051" s="61"/>
      <c r="AV4051" s="61"/>
      <c r="AW4051" s="61"/>
      <c r="AX4051" s="61"/>
      <c r="AY4051" s="61"/>
      <c r="AZ4051" s="61"/>
      <c r="BA4051" s="61"/>
    </row>
    <row r="4052" spans="39:53" x14ac:dyDescent="0.2">
      <c r="AM4052" s="61"/>
      <c r="AN4052" s="61"/>
      <c r="AO4052" s="171"/>
      <c r="AP4052" s="61"/>
      <c r="AQ4052" s="61"/>
      <c r="AR4052" s="61"/>
      <c r="AS4052" s="61"/>
      <c r="AT4052" s="61"/>
      <c r="AU4052" s="61"/>
      <c r="AV4052" s="61"/>
      <c r="AW4052" s="61"/>
      <c r="AX4052" s="61"/>
      <c r="AY4052" s="61"/>
      <c r="AZ4052" s="61"/>
      <c r="BA4052" s="61"/>
    </row>
    <row r="4053" spans="39:53" x14ac:dyDescent="0.2">
      <c r="AM4053" s="61"/>
      <c r="AN4053" s="61"/>
      <c r="AO4053" s="171"/>
      <c r="AP4053" s="61"/>
      <c r="AQ4053" s="61"/>
      <c r="AR4053" s="61"/>
      <c r="AS4053" s="61"/>
      <c r="AT4053" s="61"/>
      <c r="AU4053" s="61"/>
      <c r="AV4053" s="61"/>
      <c r="AW4053" s="61"/>
      <c r="AX4053" s="61"/>
      <c r="AY4053" s="61"/>
      <c r="AZ4053" s="61"/>
      <c r="BA4053" s="61"/>
    </row>
    <row r="4054" spans="39:53" x14ac:dyDescent="0.2">
      <c r="AM4054" s="61"/>
      <c r="AN4054" s="61"/>
      <c r="AO4054" s="171"/>
      <c r="AP4054" s="61"/>
      <c r="AQ4054" s="61"/>
      <c r="AR4054" s="61"/>
      <c r="AS4054" s="61"/>
      <c r="AT4054" s="61"/>
      <c r="AU4054" s="61"/>
      <c r="AV4054" s="61"/>
      <c r="AW4054" s="61"/>
      <c r="AX4054" s="61"/>
      <c r="AY4054" s="61"/>
      <c r="AZ4054" s="61"/>
      <c r="BA4054" s="61"/>
    </row>
    <row r="4055" spans="39:53" x14ac:dyDescent="0.2">
      <c r="AM4055" s="61"/>
      <c r="AN4055" s="61"/>
      <c r="AO4055" s="171"/>
      <c r="AP4055" s="61"/>
      <c r="AQ4055" s="61"/>
      <c r="AR4055" s="61"/>
      <c r="AS4055" s="61"/>
      <c r="AT4055" s="61"/>
      <c r="AU4055" s="61"/>
      <c r="AV4055" s="61"/>
      <c r="AW4055" s="61"/>
      <c r="AX4055" s="61"/>
      <c r="AY4055" s="61"/>
      <c r="AZ4055" s="61"/>
      <c r="BA4055" s="61"/>
    </row>
    <row r="4056" spans="39:53" x14ac:dyDescent="0.2">
      <c r="AM4056" s="61"/>
      <c r="AN4056" s="61"/>
      <c r="AO4056" s="171"/>
      <c r="AP4056" s="61"/>
      <c r="AQ4056" s="61"/>
      <c r="AR4056" s="61"/>
      <c r="AS4056" s="61"/>
      <c r="AT4056" s="61"/>
      <c r="AU4056" s="61"/>
      <c r="AV4056" s="61"/>
      <c r="AW4056" s="61"/>
      <c r="AX4056" s="61"/>
      <c r="AY4056" s="61"/>
      <c r="AZ4056" s="61"/>
      <c r="BA4056" s="61"/>
    </row>
    <row r="4057" spans="39:53" x14ac:dyDescent="0.2">
      <c r="AM4057" s="61"/>
      <c r="AN4057" s="61"/>
      <c r="AO4057" s="171"/>
      <c r="AP4057" s="61"/>
      <c r="AQ4057" s="61"/>
      <c r="AR4057" s="61"/>
      <c r="AS4057" s="61"/>
      <c r="AT4057" s="61"/>
      <c r="AU4057" s="61"/>
      <c r="AV4057" s="61"/>
      <c r="AW4057" s="61"/>
      <c r="AX4057" s="61"/>
      <c r="AY4057" s="61"/>
      <c r="AZ4057" s="61"/>
      <c r="BA4057" s="61"/>
    </row>
    <row r="4058" spans="39:53" x14ac:dyDescent="0.2">
      <c r="AM4058" s="61"/>
      <c r="AN4058" s="61"/>
      <c r="AO4058" s="171"/>
      <c r="AP4058" s="61"/>
      <c r="AQ4058" s="61"/>
      <c r="AR4058" s="61"/>
      <c r="AS4058" s="61"/>
      <c r="AT4058" s="61"/>
      <c r="AU4058" s="61"/>
      <c r="AV4058" s="61"/>
      <c r="AW4058" s="61"/>
      <c r="AX4058" s="61"/>
      <c r="AY4058" s="61"/>
      <c r="AZ4058" s="61"/>
      <c r="BA4058" s="61"/>
    </row>
    <row r="4059" spans="39:53" x14ac:dyDescent="0.2">
      <c r="AM4059" s="61"/>
      <c r="AN4059" s="61"/>
      <c r="AO4059" s="171"/>
      <c r="AP4059" s="61"/>
      <c r="AQ4059" s="61"/>
      <c r="AR4059" s="61"/>
      <c r="AS4059" s="61"/>
      <c r="AT4059" s="61"/>
      <c r="AU4059" s="61"/>
      <c r="AV4059" s="61"/>
      <c r="AW4059" s="61"/>
      <c r="AX4059" s="61"/>
      <c r="AY4059" s="61"/>
      <c r="AZ4059" s="61"/>
      <c r="BA4059" s="61"/>
    </row>
    <row r="4060" spans="39:53" x14ac:dyDescent="0.2">
      <c r="AM4060" s="61"/>
      <c r="AN4060" s="61"/>
      <c r="AO4060" s="171"/>
      <c r="AP4060" s="61"/>
      <c r="AQ4060" s="61"/>
      <c r="AR4060" s="61"/>
      <c r="AS4060" s="61"/>
      <c r="AT4060" s="61"/>
      <c r="AU4060" s="61"/>
      <c r="AV4060" s="61"/>
      <c r="AW4060" s="61"/>
      <c r="AX4060" s="61"/>
      <c r="AY4060" s="61"/>
      <c r="AZ4060" s="61"/>
      <c r="BA4060" s="61"/>
    </row>
    <row r="4061" spans="39:53" x14ac:dyDescent="0.2">
      <c r="AM4061" s="61"/>
      <c r="AN4061" s="61"/>
      <c r="AO4061" s="171"/>
      <c r="AP4061" s="61"/>
      <c r="AQ4061" s="61"/>
      <c r="AR4061" s="61"/>
      <c r="AS4061" s="61"/>
      <c r="AT4061" s="61"/>
      <c r="AU4061" s="61"/>
      <c r="AV4061" s="61"/>
      <c r="AW4061" s="61"/>
      <c r="AX4061" s="61"/>
      <c r="AY4061" s="61"/>
      <c r="AZ4061" s="61"/>
      <c r="BA4061" s="61"/>
    </row>
    <row r="4062" spans="39:53" x14ac:dyDescent="0.2">
      <c r="AM4062" s="61"/>
      <c r="AN4062" s="61"/>
      <c r="AO4062" s="171"/>
      <c r="AP4062" s="61"/>
      <c r="AQ4062" s="61"/>
      <c r="AR4062" s="61"/>
      <c r="AS4062" s="61"/>
      <c r="AT4062" s="61"/>
      <c r="AU4062" s="61"/>
      <c r="AV4062" s="61"/>
      <c r="AW4062" s="61"/>
      <c r="AX4062" s="61"/>
      <c r="AY4062" s="61"/>
      <c r="AZ4062" s="61"/>
      <c r="BA4062" s="61"/>
    </row>
    <row r="4063" spans="39:53" x14ac:dyDescent="0.2">
      <c r="AM4063" s="61"/>
      <c r="AN4063" s="61"/>
      <c r="AO4063" s="171"/>
      <c r="AP4063" s="61"/>
      <c r="AQ4063" s="61"/>
      <c r="AR4063" s="61"/>
      <c r="AS4063" s="61"/>
      <c r="AT4063" s="61"/>
      <c r="AU4063" s="61"/>
      <c r="AV4063" s="61"/>
      <c r="AW4063" s="61"/>
      <c r="AX4063" s="61"/>
      <c r="AY4063" s="61"/>
      <c r="AZ4063" s="61"/>
      <c r="BA4063" s="61"/>
    </row>
    <row r="4064" spans="39:53" x14ac:dyDescent="0.2">
      <c r="AM4064" s="61"/>
      <c r="AN4064" s="61"/>
      <c r="AO4064" s="171"/>
      <c r="AP4064" s="61"/>
      <c r="AQ4064" s="61"/>
      <c r="AR4064" s="61"/>
      <c r="AS4064" s="61"/>
      <c r="AT4064" s="61"/>
      <c r="AU4064" s="61"/>
      <c r="AV4064" s="61"/>
      <c r="AW4064" s="61"/>
      <c r="AX4064" s="61"/>
      <c r="AY4064" s="61"/>
      <c r="AZ4064" s="61"/>
      <c r="BA4064" s="61"/>
    </row>
    <row r="4065" spans="39:53" x14ac:dyDescent="0.2">
      <c r="AM4065" s="61"/>
      <c r="AN4065" s="61"/>
      <c r="AO4065" s="171"/>
      <c r="AP4065" s="61"/>
      <c r="AQ4065" s="61"/>
      <c r="AR4065" s="61"/>
      <c r="AS4065" s="61"/>
      <c r="AT4065" s="61"/>
      <c r="AU4065" s="61"/>
      <c r="AV4065" s="61"/>
      <c r="AW4065" s="61"/>
      <c r="AX4065" s="61"/>
      <c r="AY4065" s="61"/>
      <c r="AZ4065" s="61"/>
      <c r="BA4065" s="61"/>
    </row>
    <row r="4066" spans="39:53" x14ac:dyDescent="0.2">
      <c r="AM4066" s="61"/>
      <c r="AN4066" s="61"/>
      <c r="AO4066" s="171"/>
      <c r="AP4066" s="61"/>
      <c r="AQ4066" s="61"/>
      <c r="AR4066" s="61"/>
      <c r="AS4066" s="61"/>
      <c r="AT4066" s="61"/>
      <c r="AU4066" s="61"/>
      <c r="AV4066" s="61"/>
      <c r="AW4066" s="61"/>
      <c r="AX4066" s="61"/>
      <c r="AY4066" s="61"/>
      <c r="AZ4066" s="61"/>
      <c r="BA4066" s="61"/>
    </row>
    <row r="4067" spans="39:53" x14ac:dyDescent="0.2">
      <c r="AM4067" s="61"/>
      <c r="AN4067" s="61"/>
      <c r="AO4067" s="171"/>
      <c r="AP4067" s="61"/>
      <c r="AQ4067" s="61"/>
      <c r="AR4067" s="61"/>
      <c r="AS4067" s="61"/>
      <c r="AT4067" s="61"/>
      <c r="AU4067" s="61"/>
      <c r="AV4067" s="61"/>
      <c r="AW4067" s="61"/>
      <c r="AX4067" s="61"/>
      <c r="AY4067" s="61"/>
      <c r="AZ4067" s="61"/>
      <c r="BA4067" s="61"/>
    </row>
    <row r="4068" spans="39:53" x14ac:dyDescent="0.2">
      <c r="AM4068" s="61"/>
      <c r="AN4068" s="61"/>
      <c r="AO4068" s="171"/>
      <c r="AP4068" s="61"/>
      <c r="AQ4068" s="61"/>
      <c r="AR4068" s="61"/>
      <c r="AS4068" s="61"/>
      <c r="AT4068" s="61"/>
      <c r="AU4068" s="61"/>
      <c r="AV4068" s="61"/>
      <c r="AW4068" s="61"/>
      <c r="AX4068" s="61"/>
      <c r="AY4068" s="61"/>
      <c r="AZ4068" s="61"/>
      <c r="BA4068" s="61"/>
    </row>
    <row r="4069" spans="39:53" x14ac:dyDescent="0.2">
      <c r="AM4069" s="61"/>
      <c r="AN4069" s="61"/>
      <c r="AO4069" s="171"/>
      <c r="AP4069" s="61"/>
      <c r="AQ4069" s="61"/>
      <c r="AR4069" s="61"/>
      <c r="AS4069" s="61"/>
      <c r="AT4069" s="61"/>
      <c r="AU4069" s="61"/>
      <c r="AV4069" s="61"/>
      <c r="AW4069" s="61"/>
      <c r="AX4069" s="61"/>
      <c r="AY4069" s="61"/>
      <c r="AZ4069" s="61"/>
      <c r="BA4069" s="61"/>
    </row>
    <row r="4070" spans="39:53" x14ac:dyDescent="0.2">
      <c r="AM4070" s="61"/>
      <c r="AN4070" s="61"/>
      <c r="AO4070" s="171"/>
      <c r="AP4070" s="61"/>
      <c r="AQ4070" s="61"/>
      <c r="AR4070" s="61"/>
      <c r="AS4070" s="61"/>
      <c r="AT4070" s="61"/>
      <c r="AU4070" s="61"/>
      <c r="AV4070" s="61"/>
      <c r="AW4070" s="61"/>
      <c r="AX4070" s="61"/>
      <c r="AY4070" s="61"/>
      <c r="AZ4070" s="61"/>
      <c r="BA4070" s="61"/>
    </row>
    <row r="4071" spans="39:53" x14ac:dyDescent="0.2">
      <c r="AM4071" s="61"/>
      <c r="AN4071" s="61"/>
      <c r="AO4071" s="171"/>
      <c r="AP4071" s="61"/>
      <c r="AQ4071" s="61"/>
      <c r="AR4071" s="61"/>
      <c r="AS4071" s="61"/>
      <c r="AT4071" s="61"/>
      <c r="AU4071" s="61"/>
      <c r="AV4071" s="61"/>
      <c r="AW4071" s="61"/>
      <c r="AX4071" s="61"/>
      <c r="AY4071" s="61"/>
      <c r="AZ4071" s="61"/>
      <c r="BA4071" s="61"/>
    </row>
    <row r="4072" spans="39:53" x14ac:dyDescent="0.2">
      <c r="AM4072" s="61"/>
      <c r="AN4072" s="61"/>
      <c r="AO4072" s="171"/>
      <c r="AP4072" s="61"/>
      <c r="AQ4072" s="61"/>
      <c r="AR4072" s="61"/>
      <c r="AS4072" s="61"/>
      <c r="AT4072" s="61"/>
      <c r="AU4072" s="61"/>
      <c r="AV4072" s="61"/>
      <c r="AW4072" s="61"/>
      <c r="AX4072" s="61"/>
      <c r="AY4072" s="61"/>
      <c r="AZ4072" s="61"/>
      <c r="BA4072" s="61"/>
    </row>
    <row r="4073" spans="39:53" x14ac:dyDescent="0.2">
      <c r="AM4073" s="61"/>
      <c r="AN4073" s="61"/>
      <c r="AO4073" s="171"/>
      <c r="AP4073" s="61"/>
      <c r="AQ4073" s="61"/>
      <c r="AR4073" s="61"/>
      <c r="AS4073" s="61"/>
      <c r="AT4073" s="61"/>
      <c r="AU4073" s="61"/>
      <c r="AV4073" s="61"/>
      <c r="AW4073" s="61"/>
      <c r="AX4073" s="61"/>
      <c r="AY4073" s="61"/>
      <c r="AZ4073" s="61"/>
      <c r="BA4073" s="61"/>
    </row>
    <row r="4074" spans="39:53" x14ac:dyDescent="0.2">
      <c r="AM4074" s="61"/>
      <c r="AN4074" s="61"/>
      <c r="AO4074" s="171"/>
      <c r="AP4074" s="61"/>
      <c r="AQ4074" s="61"/>
      <c r="AR4074" s="61"/>
      <c r="AS4074" s="61"/>
      <c r="AT4074" s="61"/>
      <c r="AU4074" s="61"/>
      <c r="AV4074" s="61"/>
      <c r="AW4074" s="61"/>
      <c r="AX4074" s="61"/>
      <c r="AY4074" s="61"/>
      <c r="AZ4074" s="61"/>
      <c r="BA4074" s="61"/>
    </row>
    <row r="4075" spans="39:53" x14ac:dyDescent="0.2">
      <c r="AM4075" s="61"/>
      <c r="AN4075" s="61"/>
      <c r="AO4075" s="171"/>
      <c r="AP4075" s="61"/>
      <c r="AQ4075" s="61"/>
      <c r="AR4075" s="61"/>
      <c r="AS4075" s="61"/>
      <c r="AT4075" s="61"/>
      <c r="AU4075" s="61"/>
      <c r="AV4075" s="61"/>
      <c r="AW4075" s="61"/>
      <c r="AX4075" s="61"/>
      <c r="AY4075" s="61"/>
      <c r="AZ4075" s="61"/>
      <c r="BA4075" s="61"/>
    </row>
    <row r="4076" spans="39:53" x14ac:dyDescent="0.2">
      <c r="AM4076" s="61"/>
      <c r="AN4076" s="61"/>
      <c r="AO4076" s="171"/>
      <c r="AP4076" s="61"/>
      <c r="AQ4076" s="61"/>
      <c r="AR4076" s="61"/>
      <c r="AS4076" s="61"/>
      <c r="AT4076" s="61"/>
      <c r="AU4076" s="61"/>
      <c r="AV4076" s="61"/>
      <c r="AW4076" s="61"/>
      <c r="AX4076" s="61"/>
      <c r="AY4076" s="61"/>
      <c r="AZ4076" s="61"/>
      <c r="BA4076" s="61"/>
    </row>
    <row r="4077" spans="39:53" x14ac:dyDescent="0.2">
      <c r="AM4077" s="61"/>
      <c r="AN4077" s="61"/>
      <c r="AO4077" s="171"/>
      <c r="AP4077" s="61"/>
      <c r="AQ4077" s="61"/>
      <c r="AR4077" s="61"/>
      <c r="AS4077" s="61"/>
      <c r="AT4077" s="61"/>
      <c r="AU4077" s="61"/>
      <c r="AV4077" s="61"/>
      <c r="AW4077" s="61"/>
      <c r="AX4077" s="61"/>
      <c r="AY4077" s="61"/>
      <c r="AZ4077" s="61"/>
      <c r="BA4077" s="61"/>
    </row>
    <row r="4078" spans="39:53" x14ac:dyDescent="0.2">
      <c r="AM4078" s="61"/>
      <c r="AN4078" s="61"/>
      <c r="AO4078" s="171"/>
      <c r="AP4078" s="61"/>
      <c r="AQ4078" s="61"/>
      <c r="AR4078" s="61"/>
      <c r="AS4078" s="61"/>
      <c r="AT4078" s="61"/>
      <c r="AU4078" s="61"/>
      <c r="AV4078" s="61"/>
      <c r="AW4078" s="61"/>
      <c r="AX4078" s="61"/>
      <c r="AY4078" s="61"/>
      <c r="AZ4078" s="61"/>
      <c r="BA4078" s="61"/>
    </row>
    <row r="4079" spans="39:53" x14ac:dyDescent="0.2">
      <c r="AM4079" s="61"/>
      <c r="AN4079" s="61"/>
      <c r="AO4079" s="171"/>
      <c r="AP4079" s="61"/>
      <c r="AQ4079" s="61"/>
      <c r="AR4079" s="61"/>
      <c r="AS4079" s="61"/>
      <c r="AT4079" s="61"/>
      <c r="AU4079" s="61"/>
      <c r="AV4079" s="61"/>
      <c r="AW4079" s="61"/>
      <c r="AX4079" s="61"/>
      <c r="AY4079" s="61"/>
      <c r="AZ4079" s="61"/>
      <c r="BA4079" s="61"/>
    </row>
    <row r="4080" spans="39:53" x14ac:dyDescent="0.2">
      <c r="AM4080" s="61"/>
      <c r="AN4080" s="61"/>
      <c r="AO4080" s="171"/>
      <c r="AP4080" s="61"/>
      <c r="AQ4080" s="61"/>
      <c r="AR4080" s="61"/>
      <c r="AS4080" s="61"/>
      <c r="AT4080" s="61"/>
      <c r="AU4080" s="61"/>
      <c r="AV4080" s="61"/>
      <c r="AW4080" s="61"/>
      <c r="AX4080" s="61"/>
      <c r="AY4080" s="61"/>
      <c r="AZ4080" s="61"/>
      <c r="BA4080" s="61"/>
    </row>
    <row r="4081" spans="39:53" x14ac:dyDescent="0.2">
      <c r="AM4081" s="61"/>
      <c r="AN4081" s="61"/>
      <c r="AO4081" s="171"/>
      <c r="AP4081" s="61"/>
      <c r="AQ4081" s="61"/>
      <c r="AR4081" s="61"/>
      <c r="AS4081" s="61"/>
      <c r="AT4081" s="61"/>
      <c r="AU4081" s="61"/>
      <c r="AV4081" s="61"/>
      <c r="AW4081" s="61"/>
      <c r="AX4081" s="61"/>
      <c r="AY4081" s="61"/>
      <c r="AZ4081" s="61"/>
      <c r="BA4081" s="61"/>
    </row>
    <row r="4082" spans="39:53" x14ac:dyDescent="0.2">
      <c r="AM4082" s="61"/>
      <c r="AN4082" s="61"/>
      <c r="AO4082" s="171"/>
      <c r="AP4082" s="61"/>
      <c r="AQ4082" s="61"/>
      <c r="AR4082" s="61"/>
      <c r="AS4082" s="61"/>
      <c r="AT4082" s="61"/>
      <c r="AU4082" s="61"/>
      <c r="AV4082" s="61"/>
      <c r="AW4082" s="61"/>
      <c r="AX4082" s="61"/>
      <c r="AY4082" s="61"/>
      <c r="AZ4082" s="61"/>
      <c r="BA4082" s="61"/>
    </row>
    <row r="4083" spans="39:53" x14ac:dyDescent="0.2">
      <c r="AM4083" s="61"/>
      <c r="AN4083" s="61"/>
      <c r="AO4083" s="171"/>
      <c r="AP4083" s="61"/>
      <c r="AQ4083" s="61"/>
      <c r="AR4083" s="61"/>
      <c r="AS4083" s="61"/>
      <c r="AT4083" s="61"/>
      <c r="AU4083" s="61"/>
      <c r="AV4083" s="61"/>
      <c r="AW4083" s="61"/>
      <c r="AX4083" s="61"/>
      <c r="AY4083" s="61"/>
      <c r="AZ4083" s="61"/>
      <c r="BA4083" s="61"/>
    </row>
    <row r="4084" spans="39:53" x14ac:dyDescent="0.2">
      <c r="AM4084" s="61"/>
      <c r="AN4084" s="61"/>
      <c r="AO4084" s="171"/>
      <c r="AP4084" s="61"/>
      <c r="AQ4084" s="61"/>
      <c r="AR4084" s="61"/>
      <c r="AS4084" s="61"/>
      <c r="AT4084" s="61"/>
      <c r="AU4084" s="61"/>
      <c r="AV4084" s="61"/>
      <c r="AW4084" s="61"/>
      <c r="AX4084" s="61"/>
      <c r="AY4084" s="61"/>
      <c r="AZ4084" s="61"/>
      <c r="BA4084" s="61"/>
    </row>
    <row r="4085" spans="39:53" x14ac:dyDescent="0.2">
      <c r="AM4085" s="61"/>
      <c r="AN4085" s="61"/>
      <c r="AO4085" s="171"/>
      <c r="AP4085" s="61"/>
      <c r="AQ4085" s="61"/>
      <c r="AR4085" s="61"/>
      <c r="AS4085" s="61"/>
      <c r="AT4085" s="61"/>
      <c r="AU4085" s="61"/>
      <c r="AV4085" s="61"/>
      <c r="AW4085" s="61"/>
      <c r="AX4085" s="61"/>
      <c r="AY4085" s="61"/>
      <c r="AZ4085" s="61"/>
      <c r="BA4085" s="61"/>
    </row>
    <row r="4086" spans="39:53" x14ac:dyDescent="0.2">
      <c r="AM4086" s="61"/>
      <c r="AN4086" s="61"/>
      <c r="AO4086" s="171"/>
      <c r="AP4086" s="61"/>
      <c r="AQ4086" s="61"/>
      <c r="AR4086" s="61"/>
      <c r="AS4086" s="61"/>
      <c r="AT4086" s="61"/>
      <c r="AU4086" s="61"/>
      <c r="AV4086" s="61"/>
      <c r="AW4086" s="61"/>
      <c r="AX4086" s="61"/>
      <c r="AY4086" s="61"/>
      <c r="AZ4086" s="61"/>
      <c r="BA4086" s="61"/>
    </row>
    <row r="4087" spans="39:53" x14ac:dyDescent="0.2">
      <c r="AM4087" s="61"/>
      <c r="AN4087" s="61"/>
      <c r="AO4087" s="171"/>
      <c r="AP4087" s="61"/>
      <c r="AQ4087" s="61"/>
      <c r="AR4087" s="61"/>
      <c r="AS4087" s="61"/>
      <c r="AT4087" s="61"/>
      <c r="AU4087" s="61"/>
      <c r="AV4087" s="61"/>
      <c r="AW4087" s="61"/>
      <c r="AX4087" s="61"/>
      <c r="AY4087" s="61"/>
      <c r="AZ4087" s="61"/>
      <c r="BA4087" s="61"/>
    </row>
    <row r="4088" spans="39:53" x14ac:dyDescent="0.2">
      <c r="AM4088" s="61"/>
      <c r="AN4088" s="61"/>
      <c r="AO4088" s="171"/>
      <c r="AP4088" s="61"/>
      <c r="AQ4088" s="61"/>
      <c r="AR4088" s="61"/>
      <c r="AS4088" s="61"/>
      <c r="AT4088" s="61"/>
      <c r="AU4088" s="61"/>
      <c r="AV4088" s="61"/>
      <c r="AW4088" s="61"/>
      <c r="AX4088" s="61"/>
      <c r="AY4088" s="61"/>
      <c r="AZ4088" s="61"/>
      <c r="BA4088" s="61"/>
    </row>
    <row r="4089" spans="39:53" x14ac:dyDescent="0.2">
      <c r="AM4089" s="61"/>
      <c r="AN4089" s="61"/>
      <c r="AO4089" s="171"/>
      <c r="AP4089" s="61"/>
      <c r="AQ4089" s="61"/>
      <c r="AR4089" s="61"/>
      <c r="AS4089" s="61"/>
      <c r="AT4089" s="61"/>
      <c r="AU4089" s="61"/>
      <c r="AV4089" s="61"/>
      <c r="AW4089" s="61"/>
      <c r="AX4089" s="61"/>
      <c r="AY4089" s="61"/>
      <c r="AZ4089" s="61"/>
      <c r="BA4089" s="61"/>
    </row>
    <row r="4090" spans="39:53" x14ac:dyDescent="0.2">
      <c r="AM4090" s="61"/>
      <c r="AN4090" s="61"/>
      <c r="AO4090" s="171"/>
      <c r="AP4090" s="61"/>
      <c r="AQ4090" s="61"/>
      <c r="AR4090" s="61"/>
      <c r="AS4090" s="61"/>
      <c r="AT4090" s="61"/>
      <c r="AU4090" s="61"/>
      <c r="AV4090" s="61"/>
      <c r="AW4090" s="61"/>
      <c r="AX4090" s="61"/>
      <c r="AY4090" s="61"/>
      <c r="AZ4090" s="61"/>
      <c r="BA4090" s="61"/>
    </row>
    <row r="4091" spans="39:53" x14ac:dyDescent="0.2">
      <c r="AM4091" s="61"/>
      <c r="AN4091" s="61"/>
      <c r="AO4091" s="171"/>
      <c r="AP4091" s="61"/>
      <c r="AQ4091" s="61"/>
      <c r="AR4091" s="61"/>
      <c r="AS4091" s="61"/>
      <c r="AT4091" s="61"/>
      <c r="AU4091" s="61"/>
      <c r="AV4091" s="61"/>
      <c r="AW4091" s="61"/>
      <c r="AX4091" s="61"/>
      <c r="AY4091" s="61"/>
      <c r="AZ4091" s="61"/>
      <c r="BA4091" s="61"/>
    </row>
    <row r="4092" spans="39:53" x14ac:dyDescent="0.2">
      <c r="AM4092" s="61"/>
      <c r="AN4092" s="61"/>
      <c r="AO4092" s="171"/>
      <c r="AP4092" s="61"/>
      <c r="AQ4092" s="61"/>
      <c r="AR4092" s="61"/>
      <c r="AS4092" s="61"/>
      <c r="AT4092" s="61"/>
      <c r="AU4092" s="61"/>
      <c r="AV4092" s="61"/>
      <c r="AW4092" s="61"/>
      <c r="AX4092" s="61"/>
      <c r="AY4092" s="61"/>
      <c r="AZ4092" s="61"/>
      <c r="BA4092" s="61"/>
    </row>
    <row r="4093" spans="39:53" x14ac:dyDescent="0.2">
      <c r="AM4093" s="61"/>
      <c r="AN4093" s="61"/>
      <c r="AO4093" s="171"/>
      <c r="AP4093" s="61"/>
      <c r="AQ4093" s="61"/>
      <c r="AR4093" s="61"/>
      <c r="AS4093" s="61"/>
      <c r="AT4093" s="61"/>
      <c r="AU4093" s="61"/>
      <c r="AV4093" s="61"/>
      <c r="AW4093" s="61"/>
      <c r="AX4093" s="61"/>
      <c r="AY4093" s="61"/>
      <c r="AZ4093" s="61"/>
      <c r="BA4093" s="61"/>
    </row>
    <row r="4094" spans="39:53" x14ac:dyDescent="0.2">
      <c r="AM4094" s="61"/>
      <c r="AN4094" s="61"/>
      <c r="AO4094" s="171"/>
      <c r="AP4094" s="61"/>
      <c r="AQ4094" s="61"/>
      <c r="AR4094" s="61"/>
      <c r="AS4094" s="61"/>
      <c r="AT4094" s="61"/>
      <c r="AU4094" s="61"/>
      <c r="AV4094" s="61"/>
      <c r="AW4094" s="61"/>
      <c r="AX4094" s="61"/>
      <c r="AY4094" s="61"/>
      <c r="AZ4094" s="61"/>
      <c r="BA4094" s="61"/>
    </row>
    <row r="4095" spans="39:53" x14ac:dyDescent="0.2">
      <c r="AM4095" s="61"/>
      <c r="AN4095" s="61"/>
      <c r="AO4095" s="171"/>
      <c r="AP4095" s="61"/>
      <c r="AQ4095" s="61"/>
      <c r="AR4095" s="61"/>
      <c r="AS4095" s="61"/>
      <c r="AT4095" s="61"/>
      <c r="AU4095" s="61"/>
      <c r="AV4095" s="61"/>
      <c r="AW4095" s="61"/>
      <c r="AX4095" s="61"/>
      <c r="AY4095" s="61"/>
      <c r="AZ4095" s="61"/>
      <c r="BA4095" s="61"/>
    </row>
    <row r="4096" spans="39:53" x14ac:dyDescent="0.2">
      <c r="AM4096" s="61"/>
      <c r="AN4096" s="61"/>
      <c r="AO4096" s="171"/>
      <c r="AP4096" s="61"/>
      <c r="AQ4096" s="61"/>
      <c r="AR4096" s="61"/>
      <c r="AS4096" s="61"/>
      <c r="AT4096" s="61"/>
      <c r="AU4096" s="61"/>
      <c r="AV4096" s="61"/>
      <c r="AW4096" s="61"/>
      <c r="AX4096" s="61"/>
      <c r="AY4096" s="61"/>
      <c r="AZ4096" s="61"/>
      <c r="BA4096" s="61"/>
    </row>
    <row r="4097" spans="39:53" x14ac:dyDescent="0.2">
      <c r="AM4097" s="61"/>
      <c r="AN4097" s="61"/>
      <c r="AO4097" s="171"/>
      <c r="AP4097" s="61"/>
      <c r="AQ4097" s="61"/>
      <c r="AR4097" s="61"/>
      <c r="AS4097" s="61"/>
      <c r="AT4097" s="61"/>
      <c r="AU4097" s="61"/>
      <c r="AV4097" s="61"/>
      <c r="AW4097" s="61"/>
      <c r="AX4097" s="61"/>
      <c r="AY4097" s="61"/>
      <c r="AZ4097" s="61"/>
      <c r="BA4097" s="61"/>
    </row>
    <row r="4098" spans="39:53" x14ac:dyDescent="0.2">
      <c r="AM4098" s="61"/>
      <c r="AN4098" s="61"/>
      <c r="AO4098" s="171"/>
      <c r="AP4098" s="61"/>
      <c r="AQ4098" s="61"/>
      <c r="AR4098" s="61"/>
      <c r="AS4098" s="61"/>
      <c r="AT4098" s="61"/>
      <c r="AU4098" s="61"/>
      <c r="AV4098" s="61"/>
      <c r="AW4098" s="61"/>
      <c r="AX4098" s="61"/>
      <c r="AY4098" s="61"/>
      <c r="AZ4098" s="61"/>
      <c r="BA4098" s="61"/>
    </row>
    <row r="4099" spans="39:53" x14ac:dyDescent="0.2">
      <c r="AM4099" s="61"/>
      <c r="AN4099" s="61"/>
      <c r="AO4099" s="171"/>
      <c r="AP4099" s="61"/>
      <c r="AQ4099" s="61"/>
      <c r="AR4099" s="61"/>
      <c r="AS4099" s="61"/>
      <c r="AT4099" s="61"/>
      <c r="AU4099" s="61"/>
      <c r="AV4099" s="61"/>
      <c r="AW4099" s="61"/>
      <c r="AX4099" s="61"/>
      <c r="AY4099" s="61"/>
      <c r="AZ4099" s="61"/>
      <c r="BA4099" s="61"/>
    </row>
    <row r="4100" spans="39:53" x14ac:dyDescent="0.2">
      <c r="AM4100" s="61"/>
      <c r="AN4100" s="61"/>
      <c r="AO4100" s="171"/>
      <c r="AP4100" s="61"/>
      <c r="AQ4100" s="61"/>
      <c r="AR4100" s="61"/>
      <c r="AS4100" s="61"/>
      <c r="AT4100" s="61"/>
      <c r="AU4100" s="61"/>
      <c r="AV4100" s="61"/>
      <c r="AW4100" s="61"/>
      <c r="AX4100" s="61"/>
      <c r="AY4100" s="61"/>
      <c r="AZ4100" s="61"/>
      <c r="BA4100" s="61"/>
    </row>
    <row r="4101" spans="39:53" x14ac:dyDescent="0.2">
      <c r="AM4101" s="61"/>
      <c r="AN4101" s="61"/>
      <c r="AO4101" s="171"/>
      <c r="AP4101" s="61"/>
      <c r="AQ4101" s="61"/>
      <c r="AR4101" s="61"/>
      <c r="AS4101" s="61"/>
      <c r="AT4101" s="61"/>
      <c r="AU4101" s="61"/>
      <c r="AV4101" s="61"/>
      <c r="AW4101" s="61"/>
      <c r="AX4101" s="61"/>
      <c r="AY4101" s="61"/>
      <c r="AZ4101" s="61"/>
      <c r="BA4101" s="61"/>
    </row>
    <row r="4102" spans="39:53" x14ac:dyDescent="0.2">
      <c r="AM4102" s="61"/>
      <c r="AN4102" s="61"/>
      <c r="AO4102" s="171"/>
      <c r="AP4102" s="61"/>
      <c r="AQ4102" s="61"/>
      <c r="AR4102" s="61"/>
      <c r="AS4102" s="61"/>
      <c r="AT4102" s="61"/>
      <c r="AU4102" s="61"/>
      <c r="AV4102" s="61"/>
      <c r="AW4102" s="61"/>
      <c r="AX4102" s="61"/>
      <c r="AY4102" s="61"/>
      <c r="AZ4102" s="61"/>
      <c r="BA4102" s="61"/>
    </row>
    <row r="4103" spans="39:53" x14ac:dyDescent="0.2">
      <c r="AM4103" s="61"/>
      <c r="AN4103" s="61"/>
      <c r="AO4103" s="171"/>
      <c r="AP4103" s="61"/>
      <c r="AQ4103" s="61"/>
      <c r="AR4103" s="61"/>
      <c r="AS4103" s="61"/>
      <c r="AT4103" s="61"/>
      <c r="AU4103" s="61"/>
      <c r="AV4103" s="61"/>
      <c r="AW4103" s="61"/>
      <c r="AX4103" s="61"/>
      <c r="AY4103" s="61"/>
      <c r="AZ4103" s="61"/>
      <c r="BA4103" s="61"/>
    </row>
    <row r="4104" spans="39:53" x14ac:dyDescent="0.2">
      <c r="AM4104" s="61"/>
      <c r="AN4104" s="61"/>
      <c r="AO4104" s="171"/>
      <c r="AP4104" s="61"/>
      <c r="AQ4104" s="61"/>
      <c r="AR4104" s="61"/>
      <c r="AS4104" s="61"/>
      <c r="AT4104" s="61"/>
      <c r="AU4104" s="61"/>
      <c r="AV4104" s="61"/>
      <c r="AW4104" s="61"/>
      <c r="AX4104" s="61"/>
      <c r="AY4104" s="61"/>
      <c r="AZ4104" s="61"/>
      <c r="BA4104" s="61"/>
    </row>
    <row r="4105" spans="39:53" x14ac:dyDescent="0.2">
      <c r="AM4105" s="61"/>
      <c r="AN4105" s="61"/>
      <c r="AO4105" s="171"/>
      <c r="AP4105" s="61"/>
      <c r="AQ4105" s="61"/>
      <c r="AR4105" s="61"/>
      <c r="AS4105" s="61"/>
      <c r="AT4105" s="61"/>
      <c r="AU4105" s="61"/>
      <c r="AV4105" s="61"/>
      <c r="AW4105" s="61"/>
      <c r="AX4105" s="61"/>
      <c r="AY4105" s="61"/>
      <c r="AZ4105" s="61"/>
      <c r="BA4105" s="61"/>
    </row>
    <row r="4106" spans="39:53" x14ac:dyDescent="0.2">
      <c r="AM4106" s="61"/>
      <c r="AN4106" s="61"/>
      <c r="AO4106" s="171"/>
      <c r="AP4106" s="61"/>
      <c r="AQ4106" s="61"/>
      <c r="AR4106" s="61"/>
      <c r="AS4106" s="61"/>
      <c r="AT4106" s="61"/>
      <c r="AU4106" s="61"/>
      <c r="AV4106" s="61"/>
      <c r="AW4106" s="61"/>
      <c r="AX4106" s="61"/>
      <c r="AY4106" s="61"/>
      <c r="AZ4106" s="61"/>
      <c r="BA4106" s="61"/>
    </row>
    <row r="4107" spans="39:53" x14ac:dyDescent="0.2">
      <c r="AM4107" s="61"/>
      <c r="AN4107" s="61"/>
      <c r="AO4107" s="171"/>
      <c r="AP4107" s="61"/>
      <c r="AQ4107" s="61"/>
      <c r="AR4107" s="61"/>
      <c r="AS4107" s="61"/>
      <c r="AT4107" s="61"/>
      <c r="AU4107" s="61"/>
      <c r="AV4107" s="61"/>
      <c r="AW4107" s="61"/>
      <c r="AX4107" s="61"/>
      <c r="AY4107" s="61"/>
      <c r="AZ4107" s="61"/>
      <c r="BA4107" s="61"/>
    </row>
    <row r="4108" spans="39:53" x14ac:dyDescent="0.2">
      <c r="AM4108" s="61"/>
      <c r="AN4108" s="61"/>
      <c r="AO4108" s="171"/>
      <c r="AP4108" s="61"/>
      <c r="AQ4108" s="61"/>
      <c r="AR4108" s="61"/>
      <c r="AS4108" s="61"/>
      <c r="AT4108" s="61"/>
      <c r="AU4108" s="61"/>
      <c r="AV4108" s="61"/>
      <c r="AW4108" s="61"/>
      <c r="AX4108" s="61"/>
      <c r="AY4108" s="61"/>
      <c r="AZ4108" s="61"/>
      <c r="BA4108" s="61"/>
    </row>
    <row r="4109" spans="39:53" x14ac:dyDescent="0.2">
      <c r="AM4109" s="61"/>
      <c r="AN4109" s="61"/>
      <c r="AO4109" s="171"/>
      <c r="AP4109" s="61"/>
      <c r="AQ4109" s="61"/>
      <c r="AR4109" s="61"/>
      <c r="AS4109" s="61"/>
      <c r="AT4109" s="61"/>
      <c r="AU4109" s="61"/>
      <c r="AV4109" s="61"/>
      <c r="AW4109" s="61"/>
      <c r="AX4109" s="61"/>
      <c r="AY4109" s="61"/>
      <c r="AZ4109" s="61"/>
      <c r="BA4109" s="61"/>
    </row>
    <row r="4110" spans="39:53" x14ac:dyDescent="0.2">
      <c r="AM4110" s="61"/>
      <c r="AN4110" s="61"/>
      <c r="AO4110" s="171"/>
      <c r="AP4110" s="61"/>
      <c r="AQ4110" s="61"/>
      <c r="AR4110" s="61"/>
      <c r="AS4110" s="61"/>
      <c r="AT4110" s="61"/>
      <c r="AU4110" s="61"/>
      <c r="AV4110" s="61"/>
      <c r="AW4110" s="61"/>
      <c r="AX4110" s="61"/>
      <c r="AY4110" s="61"/>
      <c r="AZ4110" s="61"/>
      <c r="BA4110" s="61"/>
    </row>
    <row r="4111" spans="39:53" x14ac:dyDescent="0.2">
      <c r="AM4111" s="61"/>
      <c r="AN4111" s="61"/>
      <c r="AO4111" s="171"/>
      <c r="AP4111" s="61"/>
      <c r="AQ4111" s="61"/>
      <c r="AR4111" s="61"/>
      <c r="AS4111" s="61"/>
      <c r="AT4111" s="61"/>
      <c r="AU4111" s="61"/>
      <c r="AV4111" s="61"/>
      <c r="AW4111" s="61"/>
      <c r="AX4111" s="61"/>
      <c r="AY4111" s="61"/>
      <c r="AZ4111" s="61"/>
      <c r="BA4111" s="61"/>
    </row>
    <row r="4112" spans="39:53" x14ac:dyDescent="0.2">
      <c r="AM4112" s="61"/>
      <c r="AN4112" s="61"/>
      <c r="AO4112" s="171"/>
      <c r="AP4112" s="61"/>
      <c r="AQ4112" s="61"/>
      <c r="AR4112" s="61"/>
      <c r="AS4112" s="61"/>
      <c r="AT4112" s="61"/>
      <c r="AU4112" s="61"/>
      <c r="AV4112" s="61"/>
      <c r="AW4112" s="61"/>
      <c r="AX4112" s="61"/>
      <c r="AY4112" s="61"/>
      <c r="AZ4112" s="61"/>
      <c r="BA4112" s="61"/>
    </row>
    <row r="4113" spans="39:53" x14ac:dyDescent="0.2">
      <c r="AM4113" s="61"/>
      <c r="AN4113" s="61"/>
      <c r="AO4113" s="171"/>
      <c r="AP4113" s="61"/>
      <c r="AQ4113" s="61"/>
      <c r="AR4113" s="61"/>
      <c r="AS4113" s="61"/>
      <c r="AT4113" s="61"/>
      <c r="AU4113" s="61"/>
      <c r="AV4113" s="61"/>
      <c r="AW4113" s="61"/>
      <c r="AX4113" s="61"/>
      <c r="AY4113" s="61"/>
      <c r="AZ4113" s="61"/>
      <c r="BA4113" s="61"/>
    </row>
    <row r="4114" spans="39:53" x14ac:dyDescent="0.2">
      <c r="AM4114" s="61"/>
      <c r="AN4114" s="61"/>
      <c r="AO4114" s="171"/>
      <c r="AP4114" s="61"/>
      <c r="AQ4114" s="61"/>
      <c r="AR4114" s="61"/>
      <c r="AS4114" s="61"/>
      <c r="AT4114" s="61"/>
      <c r="AU4114" s="61"/>
      <c r="AV4114" s="61"/>
      <c r="AW4114" s="61"/>
      <c r="AX4114" s="61"/>
      <c r="AY4114" s="61"/>
      <c r="AZ4114" s="61"/>
      <c r="BA4114" s="61"/>
    </row>
    <row r="4115" spans="39:53" x14ac:dyDescent="0.2">
      <c r="AM4115" s="61"/>
      <c r="AN4115" s="61"/>
      <c r="AO4115" s="171"/>
      <c r="AP4115" s="61"/>
      <c r="AQ4115" s="61"/>
      <c r="AR4115" s="61"/>
      <c r="AS4115" s="61"/>
      <c r="AT4115" s="61"/>
      <c r="AU4115" s="61"/>
      <c r="AV4115" s="61"/>
      <c r="AW4115" s="61"/>
      <c r="AX4115" s="61"/>
      <c r="AY4115" s="61"/>
      <c r="AZ4115" s="61"/>
      <c r="BA4115" s="61"/>
    </row>
    <row r="4116" spans="39:53" x14ac:dyDescent="0.2">
      <c r="AM4116" s="61"/>
      <c r="AN4116" s="61"/>
      <c r="AO4116" s="171"/>
      <c r="AP4116" s="61"/>
      <c r="AQ4116" s="61"/>
      <c r="AR4116" s="61"/>
      <c r="AS4116" s="61"/>
      <c r="AT4116" s="61"/>
      <c r="AU4116" s="61"/>
      <c r="AV4116" s="61"/>
      <c r="AW4116" s="61"/>
      <c r="AX4116" s="61"/>
      <c r="AY4116" s="61"/>
      <c r="AZ4116" s="61"/>
      <c r="BA4116" s="61"/>
    </row>
    <row r="4117" spans="39:53" x14ac:dyDescent="0.2">
      <c r="AM4117" s="61"/>
      <c r="AN4117" s="61"/>
      <c r="AO4117" s="171"/>
      <c r="AP4117" s="61"/>
      <c r="AQ4117" s="61"/>
      <c r="AR4117" s="61"/>
      <c r="AS4117" s="61"/>
      <c r="AT4117" s="61"/>
      <c r="AU4117" s="61"/>
      <c r="AV4117" s="61"/>
      <c r="AW4117" s="61"/>
      <c r="AX4117" s="61"/>
      <c r="AY4117" s="61"/>
      <c r="AZ4117" s="61"/>
      <c r="BA4117" s="61"/>
    </row>
    <row r="4118" spans="39:53" x14ac:dyDescent="0.2">
      <c r="AM4118" s="61"/>
      <c r="AN4118" s="61"/>
      <c r="AO4118" s="171"/>
      <c r="AP4118" s="61"/>
      <c r="AQ4118" s="61"/>
      <c r="AR4118" s="61"/>
      <c r="AS4118" s="61"/>
      <c r="AT4118" s="61"/>
      <c r="AU4118" s="61"/>
      <c r="AV4118" s="61"/>
      <c r="AW4118" s="61"/>
      <c r="AX4118" s="61"/>
      <c r="AY4118" s="61"/>
      <c r="AZ4118" s="61"/>
      <c r="BA4118" s="61"/>
    </row>
    <row r="4119" spans="39:53" x14ac:dyDescent="0.2">
      <c r="AM4119" s="61"/>
      <c r="AN4119" s="61"/>
      <c r="AO4119" s="171"/>
      <c r="AP4119" s="61"/>
      <c r="AQ4119" s="61"/>
      <c r="AR4119" s="61"/>
      <c r="AS4119" s="61"/>
      <c r="AT4119" s="61"/>
      <c r="AU4119" s="61"/>
      <c r="AV4119" s="61"/>
      <c r="AW4119" s="61"/>
      <c r="AX4119" s="61"/>
      <c r="AY4119" s="61"/>
      <c r="AZ4119" s="61"/>
      <c r="BA4119" s="61"/>
    </row>
    <row r="4120" spans="39:53" x14ac:dyDescent="0.2">
      <c r="AM4120" s="61"/>
      <c r="AN4120" s="61"/>
      <c r="AO4120" s="171"/>
      <c r="AP4120" s="61"/>
      <c r="AQ4120" s="61"/>
      <c r="AR4120" s="61"/>
      <c r="AS4120" s="61"/>
      <c r="AT4120" s="61"/>
      <c r="AU4120" s="61"/>
      <c r="AV4120" s="61"/>
      <c r="AW4120" s="61"/>
      <c r="AX4120" s="61"/>
      <c r="AY4120" s="61"/>
      <c r="AZ4120" s="61"/>
      <c r="BA4120" s="61"/>
    </row>
    <row r="4121" spans="39:53" x14ac:dyDescent="0.2">
      <c r="AM4121" s="61"/>
      <c r="AN4121" s="61"/>
      <c r="AO4121" s="171"/>
      <c r="AP4121" s="61"/>
      <c r="AQ4121" s="61"/>
      <c r="AR4121" s="61"/>
      <c r="AS4121" s="61"/>
      <c r="AT4121" s="61"/>
      <c r="AU4121" s="61"/>
      <c r="AV4121" s="61"/>
      <c r="AW4121" s="61"/>
      <c r="AX4121" s="61"/>
      <c r="AY4121" s="61"/>
      <c r="AZ4121" s="61"/>
      <c r="BA4121" s="61"/>
    </row>
    <row r="4122" spans="39:53" x14ac:dyDescent="0.2">
      <c r="AM4122" s="61"/>
      <c r="AN4122" s="61"/>
      <c r="AO4122" s="171"/>
      <c r="AP4122" s="61"/>
      <c r="AQ4122" s="61"/>
      <c r="AR4122" s="61"/>
      <c r="AS4122" s="61"/>
      <c r="AT4122" s="61"/>
      <c r="AU4122" s="61"/>
      <c r="AV4122" s="61"/>
      <c r="AW4122" s="61"/>
      <c r="AX4122" s="61"/>
      <c r="AY4122" s="61"/>
      <c r="AZ4122" s="61"/>
      <c r="BA4122" s="61"/>
    </row>
    <row r="4123" spans="39:53" x14ac:dyDescent="0.2">
      <c r="AM4123" s="61"/>
      <c r="AN4123" s="61"/>
      <c r="AO4123" s="171"/>
      <c r="AP4123" s="61"/>
      <c r="AQ4123" s="61"/>
      <c r="AR4123" s="61"/>
      <c r="AS4123" s="61"/>
      <c r="AT4123" s="61"/>
      <c r="AU4123" s="61"/>
      <c r="AV4123" s="61"/>
      <c r="AW4123" s="61"/>
      <c r="AX4123" s="61"/>
      <c r="AY4123" s="61"/>
      <c r="AZ4123" s="61"/>
      <c r="BA4123" s="61"/>
    </row>
    <row r="4124" spans="39:53" x14ac:dyDescent="0.2">
      <c r="AM4124" s="61"/>
      <c r="AN4124" s="61"/>
      <c r="AO4124" s="171"/>
      <c r="AP4124" s="61"/>
      <c r="AQ4124" s="61"/>
      <c r="AR4124" s="61"/>
      <c r="AS4124" s="61"/>
      <c r="AT4124" s="61"/>
      <c r="AU4124" s="61"/>
      <c r="AV4124" s="61"/>
      <c r="AW4124" s="61"/>
      <c r="AX4124" s="61"/>
      <c r="AY4124" s="61"/>
      <c r="AZ4124" s="61"/>
      <c r="BA4124" s="61"/>
    </row>
    <row r="4125" spans="39:53" x14ac:dyDescent="0.2">
      <c r="AM4125" s="61"/>
      <c r="AN4125" s="61"/>
      <c r="AO4125" s="171"/>
      <c r="AP4125" s="61"/>
      <c r="AQ4125" s="61"/>
      <c r="AR4125" s="61"/>
      <c r="AS4125" s="61"/>
      <c r="AT4125" s="61"/>
      <c r="AU4125" s="61"/>
      <c r="AV4125" s="61"/>
      <c r="AW4125" s="61"/>
      <c r="AX4125" s="61"/>
      <c r="AY4125" s="61"/>
      <c r="AZ4125" s="61"/>
      <c r="BA4125" s="61"/>
    </row>
    <row r="4126" spans="39:53" x14ac:dyDescent="0.2">
      <c r="AM4126" s="61"/>
      <c r="AN4126" s="61"/>
      <c r="AO4126" s="171"/>
      <c r="AP4126" s="61"/>
      <c r="AQ4126" s="61"/>
      <c r="AR4126" s="61"/>
      <c r="AS4126" s="61"/>
      <c r="AT4126" s="61"/>
      <c r="AU4126" s="61"/>
      <c r="AV4126" s="61"/>
      <c r="AW4126" s="61"/>
      <c r="AX4126" s="61"/>
      <c r="AY4126" s="61"/>
      <c r="AZ4126" s="61"/>
      <c r="BA4126" s="61"/>
    </row>
    <row r="4127" spans="39:53" x14ac:dyDescent="0.2">
      <c r="AM4127" s="61"/>
      <c r="AN4127" s="61"/>
      <c r="AO4127" s="171"/>
      <c r="AP4127" s="61"/>
      <c r="AQ4127" s="61"/>
      <c r="AR4127" s="61"/>
      <c r="AS4127" s="61"/>
      <c r="AT4127" s="61"/>
      <c r="AU4127" s="61"/>
      <c r="AV4127" s="61"/>
      <c r="AW4127" s="61"/>
      <c r="AX4127" s="61"/>
      <c r="AY4127" s="61"/>
      <c r="AZ4127" s="61"/>
      <c r="BA4127" s="61"/>
    </row>
    <row r="4128" spans="39:53" x14ac:dyDescent="0.2">
      <c r="AM4128" s="61"/>
      <c r="AN4128" s="61"/>
      <c r="AO4128" s="171"/>
      <c r="AP4128" s="61"/>
      <c r="AQ4128" s="61"/>
      <c r="AR4128" s="61"/>
      <c r="AS4128" s="61"/>
      <c r="AT4128" s="61"/>
      <c r="AU4128" s="61"/>
      <c r="AV4128" s="61"/>
      <c r="AW4128" s="61"/>
      <c r="AX4128" s="61"/>
      <c r="AY4128" s="61"/>
      <c r="AZ4128" s="61"/>
      <c r="BA4128" s="61"/>
    </row>
    <row r="4129" spans="39:53" x14ac:dyDescent="0.2">
      <c r="AM4129" s="61"/>
      <c r="AN4129" s="61"/>
      <c r="AO4129" s="171"/>
      <c r="AP4129" s="61"/>
      <c r="AQ4129" s="61"/>
      <c r="AR4129" s="61"/>
      <c r="AS4129" s="61"/>
      <c r="AT4129" s="61"/>
      <c r="AU4129" s="61"/>
      <c r="AV4129" s="61"/>
      <c r="AW4129" s="61"/>
      <c r="AX4129" s="61"/>
      <c r="AY4129" s="61"/>
      <c r="AZ4129" s="61"/>
      <c r="BA4129" s="61"/>
    </row>
    <row r="4130" spans="39:53" x14ac:dyDescent="0.2">
      <c r="AM4130" s="61"/>
      <c r="AN4130" s="61"/>
      <c r="AO4130" s="171"/>
      <c r="AP4130" s="61"/>
      <c r="AQ4130" s="61"/>
      <c r="AR4130" s="61"/>
      <c r="AS4130" s="61"/>
      <c r="AT4130" s="61"/>
      <c r="AU4130" s="61"/>
      <c r="AV4130" s="61"/>
      <c r="AW4130" s="61"/>
      <c r="AX4130" s="61"/>
      <c r="AY4130" s="61"/>
      <c r="AZ4130" s="61"/>
      <c r="BA4130" s="61"/>
    </row>
    <row r="4131" spans="39:53" x14ac:dyDescent="0.2">
      <c r="AM4131" s="61"/>
      <c r="AN4131" s="61"/>
      <c r="AO4131" s="171"/>
      <c r="AP4131" s="61"/>
      <c r="AQ4131" s="61"/>
      <c r="AR4131" s="61"/>
      <c r="AS4131" s="61"/>
      <c r="AT4131" s="61"/>
      <c r="AU4131" s="61"/>
      <c r="AV4131" s="61"/>
      <c r="AW4131" s="61"/>
      <c r="AX4131" s="61"/>
      <c r="AY4131" s="61"/>
      <c r="AZ4131" s="61"/>
      <c r="BA4131" s="61"/>
    </row>
    <row r="4132" spans="39:53" x14ac:dyDescent="0.2">
      <c r="AM4132" s="61"/>
      <c r="AN4132" s="61"/>
      <c r="AO4132" s="171"/>
      <c r="AP4132" s="61"/>
      <c r="AQ4132" s="61"/>
      <c r="AR4132" s="61"/>
      <c r="AS4132" s="61"/>
      <c r="AT4132" s="61"/>
      <c r="AU4132" s="61"/>
      <c r="AV4132" s="61"/>
      <c r="AW4132" s="61"/>
      <c r="AX4132" s="61"/>
      <c r="AY4132" s="61"/>
      <c r="AZ4132" s="61"/>
      <c r="BA4132" s="61"/>
    </row>
    <row r="4133" spans="39:53" x14ac:dyDescent="0.2">
      <c r="AM4133" s="61"/>
      <c r="AN4133" s="61"/>
      <c r="AO4133" s="171"/>
      <c r="AP4133" s="61"/>
      <c r="AQ4133" s="61"/>
      <c r="AR4133" s="61"/>
      <c r="AS4133" s="61"/>
      <c r="AT4133" s="61"/>
      <c r="AU4133" s="61"/>
      <c r="AV4133" s="61"/>
      <c r="AW4133" s="61"/>
      <c r="AX4133" s="61"/>
      <c r="AY4133" s="61"/>
      <c r="AZ4133" s="61"/>
      <c r="BA4133" s="61"/>
    </row>
    <row r="4134" spans="39:53" x14ac:dyDescent="0.2">
      <c r="AM4134" s="61"/>
      <c r="AN4134" s="61"/>
      <c r="AO4134" s="171"/>
      <c r="AP4134" s="61"/>
      <c r="AQ4134" s="61"/>
      <c r="AR4134" s="61"/>
      <c r="AS4134" s="61"/>
      <c r="AT4134" s="61"/>
      <c r="AU4134" s="61"/>
      <c r="AV4134" s="61"/>
      <c r="AW4134" s="61"/>
      <c r="AX4134" s="61"/>
      <c r="AY4134" s="61"/>
      <c r="AZ4134" s="61"/>
      <c r="BA4134" s="61"/>
    </row>
    <row r="4135" spans="39:53" x14ac:dyDescent="0.2">
      <c r="AM4135" s="61"/>
      <c r="AN4135" s="61"/>
      <c r="AO4135" s="171"/>
      <c r="AP4135" s="61"/>
      <c r="AQ4135" s="61"/>
      <c r="AR4135" s="61"/>
      <c r="AS4135" s="61"/>
      <c r="AT4135" s="61"/>
      <c r="AU4135" s="61"/>
      <c r="AV4135" s="61"/>
      <c r="AW4135" s="61"/>
      <c r="AX4135" s="61"/>
      <c r="AY4135" s="61"/>
      <c r="AZ4135" s="61"/>
      <c r="BA4135" s="61"/>
    </row>
    <row r="4136" spans="39:53" x14ac:dyDescent="0.2">
      <c r="AM4136" s="61"/>
      <c r="AN4136" s="61"/>
      <c r="AO4136" s="171"/>
      <c r="AP4136" s="61"/>
      <c r="AQ4136" s="61"/>
      <c r="AR4136" s="61"/>
      <c r="AS4136" s="61"/>
      <c r="AT4136" s="61"/>
      <c r="AU4136" s="61"/>
      <c r="AV4136" s="61"/>
      <c r="AW4136" s="61"/>
      <c r="AX4136" s="61"/>
      <c r="AY4136" s="61"/>
      <c r="AZ4136" s="61"/>
      <c r="BA4136" s="61"/>
    </row>
    <row r="4137" spans="39:53" x14ac:dyDescent="0.2">
      <c r="AM4137" s="61"/>
      <c r="AN4137" s="61"/>
      <c r="AO4137" s="171"/>
      <c r="AP4137" s="61"/>
      <c r="AQ4137" s="61"/>
      <c r="AR4137" s="61"/>
      <c r="AS4137" s="61"/>
      <c r="AT4137" s="61"/>
      <c r="AU4137" s="61"/>
      <c r="AV4137" s="61"/>
      <c r="AW4137" s="61"/>
      <c r="AX4137" s="61"/>
      <c r="AY4137" s="61"/>
      <c r="AZ4137" s="61"/>
      <c r="BA4137" s="61"/>
    </row>
    <row r="4138" spans="39:53" x14ac:dyDescent="0.2">
      <c r="AM4138" s="61"/>
      <c r="AN4138" s="61"/>
      <c r="AO4138" s="171"/>
      <c r="AP4138" s="61"/>
      <c r="AQ4138" s="61"/>
      <c r="AR4138" s="61"/>
      <c r="AS4138" s="61"/>
      <c r="AT4138" s="61"/>
      <c r="AU4138" s="61"/>
      <c r="AV4138" s="61"/>
      <c r="AW4138" s="61"/>
      <c r="AX4138" s="61"/>
      <c r="AY4138" s="61"/>
      <c r="AZ4138" s="61"/>
      <c r="BA4138" s="61"/>
    </row>
    <row r="4139" spans="39:53" x14ac:dyDescent="0.2">
      <c r="AM4139" s="61"/>
      <c r="AN4139" s="61"/>
      <c r="AO4139" s="171"/>
      <c r="AP4139" s="61"/>
      <c r="AQ4139" s="61"/>
      <c r="AR4139" s="61"/>
      <c r="AS4139" s="61"/>
      <c r="AT4139" s="61"/>
      <c r="AU4139" s="61"/>
      <c r="AV4139" s="61"/>
      <c r="AW4139" s="61"/>
      <c r="AX4139" s="61"/>
      <c r="AY4139" s="61"/>
      <c r="AZ4139" s="61"/>
      <c r="BA4139" s="61"/>
    </row>
    <row r="4140" spans="39:53" x14ac:dyDescent="0.2">
      <c r="AM4140" s="61"/>
      <c r="AN4140" s="61"/>
      <c r="AO4140" s="171"/>
      <c r="AP4140" s="61"/>
      <c r="AQ4140" s="61"/>
      <c r="AR4140" s="61"/>
      <c r="AS4140" s="61"/>
      <c r="AT4140" s="61"/>
      <c r="AU4140" s="61"/>
      <c r="AV4140" s="61"/>
      <c r="AW4140" s="61"/>
      <c r="AX4140" s="61"/>
      <c r="AY4140" s="61"/>
      <c r="AZ4140" s="61"/>
      <c r="BA4140" s="61"/>
    </row>
    <row r="4141" spans="39:53" x14ac:dyDescent="0.2">
      <c r="AM4141" s="61"/>
      <c r="AN4141" s="61"/>
      <c r="AO4141" s="171"/>
      <c r="AP4141" s="61"/>
      <c r="AQ4141" s="61"/>
      <c r="AR4141" s="61"/>
      <c r="AS4141" s="61"/>
      <c r="AT4141" s="61"/>
      <c r="AU4141" s="61"/>
      <c r="AV4141" s="61"/>
      <c r="AW4141" s="61"/>
      <c r="AX4141" s="61"/>
      <c r="AY4141" s="61"/>
      <c r="AZ4141" s="61"/>
      <c r="BA4141" s="61"/>
    </row>
    <row r="4142" spans="39:53" x14ac:dyDescent="0.2">
      <c r="AM4142" s="61"/>
      <c r="AN4142" s="61"/>
      <c r="AO4142" s="171"/>
      <c r="AP4142" s="61"/>
      <c r="AQ4142" s="61"/>
      <c r="AR4142" s="61"/>
      <c r="AS4142" s="61"/>
      <c r="AT4142" s="61"/>
      <c r="AU4142" s="61"/>
      <c r="AV4142" s="61"/>
      <c r="AW4142" s="61"/>
      <c r="AX4142" s="61"/>
      <c r="AY4142" s="61"/>
      <c r="AZ4142" s="61"/>
      <c r="BA4142" s="61"/>
    </row>
    <row r="4143" spans="39:53" x14ac:dyDescent="0.2">
      <c r="AM4143" s="61"/>
      <c r="AN4143" s="61"/>
      <c r="AO4143" s="171"/>
      <c r="AP4143" s="61"/>
      <c r="AQ4143" s="61"/>
      <c r="AR4143" s="61"/>
      <c r="AS4143" s="61"/>
      <c r="AT4143" s="61"/>
      <c r="AU4143" s="61"/>
      <c r="AV4143" s="61"/>
      <c r="AW4143" s="61"/>
      <c r="AX4143" s="61"/>
      <c r="AY4143" s="61"/>
      <c r="AZ4143" s="61"/>
      <c r="BA4143" s="61"/>
    </row>
    <row r="4144" spans="39:53" x14ac:dyDescent="0.2">
      <c r="AM4144" s="61"/>
      <c r="AN4144" s="61"/>
      <c r="AO4144" s="171"/>
      <c r="AP4144" s="61"/>
      <c r="AQ4144" s="61"/>
      <c r="AR4144" s="61"/>
      <c r="AS4144" s="61"/>
      <c r="AT4144" s="61"/>
      <c r="AU4144" s="61"/>
      <c r="AV4144" s="61"/>
      <c r="AW4144" s="61"/>
      <c r="AX4144" s="61"/>
      <c r="AY4144" s="61"/>
      <c r="AZ4144" s="61"/>
      <c r="BA4144" s="61"/>
    </row>
    <row r="4145" spans="39:53" x14ac:dyDescent="0.2">
      <c r="AM4145" s="61"/>
      <c r="AN4145" s="61"/>
      <c r="AO4145" s="171"/>
      <c r="AP4145" s="61"/>
      <c r="AQ4145" s="61"/>
      <c r="AR4145" s="61"/>
      <c r="AS4145" s="61"/>
      <c r="AT4145" s="61"/>
      <c r="AU4145" s="61"/>
      <c r="AV4145" s="61"/>
      <c r="AW4145" s="61"/>
      <c r="AX4145" s="61"/>
      <c r="AY4145" s="61"/>
      <c r="AZ4145" s="61"/>
      <c r="BA4145" s="61"/>
    </row>
    <row r="4146" spans="39:53" x14ac:dyDescent="0.2">
      <c r="AM4146" s="61"/>
      <c r="AN4146" s="61"/>
      <c r="AO4146" s="171"/>
      <c r="AP4146" s="61"/>
      <c r="AQ4146" s="61"/>
      <c r="AR4146" s="61"/>
      <c r="AS4146" s="61"/>
      <c r="AT4146" s="61"/>
      <c r="AU4146" s="61"/>
      <c r="AV4146" s="61"/>
      <c r="AW4146" s="61"/>
      <c r="AX4146" s="61"/>
      <c r="AY4146" s="61"/>
      <c r="AZ4146" s="61"/>
      <c r="BA4146" s="61"/>
    </row>
    <row r="4147" spans="39:53" x14ac:dyDescent="0.2">
      <c r="AM4147" s="61"/>
      <c r="AN4147" s="61"/>
      <c r="AO4147" s="171"/>
      <c r="AP4147" s="61"/>
      <c r="AQ4147" s="61"/>
      <c r="AR4147" s="61"/>
      <c r="AS4147" s="61"/>
      <c r="AT4147" s="61"/>
      <c r="AU4147" s="61"/>
      <c r="AV4147" s="61"/>
      <c r="AW4147" s="61"/>
      <c r="AX4147" s="61"/>
      <c r="AY4147" s="61"/>
      <c r="AZ4147" s="61"/>
      <c r="BA4147" s="61"/>
    </row>
    <row r="4148" spans="39:53" x14ac:dyDescent="0.2">
      <c r="AM4148" s="61"/>
      <c r="AN4148" s="61"/>
      <c r="AO4148" s="171"/>
      <c r="AP4148" s="61"/>
      <c r="AQ4148" s="61"/>
      <c r="AR4148" s="61"/>
      <c r="AS4148" s="61"/>
      <c r="AT4148" s="61"/>
      <c r="AU4148" s="61"/>
      <c r="AV4148" s="61"/>
      <c r="AW4148" s="61"/>
      <c r="AX4148" s="61"/>
      <c r="AY4148" s="61"/>
      <c r="AZ4148" s="61"/>
      <c r="BA4148" s="61"/>
    </row>
    <row r="4149" spans="39:53" x14ac:dyDescent="0.2">
      <c r="AM4149" s="61"/>
      <c r="AN4149" s="61"/>
      <c r="AO4149" s="171"/>
      <c r="AP4149" s="61"/>
      <c r="AQ4149" s="61"/>
      <c r="AR4149" s="61"/>
      <c r="AS4149" s="61"/>
      <c r="AT4149" s="61"/>
      <c r="AU4149" s="61"/>
      <c r="AV4149" s="61"/>
      <c r="AW4149" s="61"/>
      <c r="AX4149" s="61"/>
      <c r="AY4149" s="61"/>
      <c r="AZ4149" s="61"/>
      <c r="BA4149" s="61"/>
    </row>
    <row r="4150" spans="39:53" x14ac:dyDescent="0.2">
      <c r="AM4150" s="61"/>
      <c r="AN4150" s="61"/>
      <c r="AO4150" s="171"/>
      <c r="AP4150" s="61"/>
      <c r="AQ4150" s="61"/>
      <c r="AR4150" s="61"/>
      <c r="AS4150" s="61"/>
      <c r="AT4150" s="61"/>
      <c r="AU4150" s="61"/>
      <c r="AV4150" s="61"/>
      <c r="AW4150" s="61"/>
      <c r="AX4150" s="61"/>
      <c r="AY4150" s="61"/>
      <c r="AZ4150" s="61"/>
      <c r="BA4150" s="61"/>
    </row>
    <row r="4151" spans="39:53" x14ac:dyDescent="0.2">
      <c r="AM4151" s="61"/>
      <c r="AN4151" s="61"/>
      <c r="AO4151" s="171"/>
      <c r="AP4151" s="61"/>
      <c r="AQ4151" s="61"/>
      <c r="AR4151" s="61"/>
      <c r="AS4151" s="61"/>
      <c r="AT4151" s="61"/>
      <c r="AU4151" s="61"/>
      <c r="AV4151" s="61"/>
      <c r="AW4151" s="61"/>
      <c r="AX4151" s="61"/>
      <c r="AY4151" s="61"/>
      <c r="AZ4151" s="61"/>
      <c r="BA4151" s="61"/>
    </row>
    <row r="4152" spans="39:53" x14ac:dyDescent="0.2">
      <c r="AM4152" s="61"/>
      <c r="AN4152" s="61"/>
      <c r="AO4152" s="171"/>
      <c r="AP4152" s="61"/>
      <c r="AQ4152" s="61"/>
      <c r="AR4152" s="61"/>
      <c r="AS4152" s="61"/>
      <c r="AT4152" s="61"/>
      <c r="AU4152" s="61"/>
      <c r="AV4152" s="61"/>
      <c r="AW4152" s="61"/>
      <c r="AX4152" s="61"/>
      <c r="AY4152" s="61"/>
      <c r="AZ4152" s="61"/>
      <c r="BA4152" s="61"/>
    </row>
    <row r="4153" spans="39:53" x14ac:dyDescent="0.2">
      <c r="AM4153" s="61"/>
      <c r="AN4153" s="61"/>
      <c r="AO4153" s="171"/>
      <c r="AP4153" s="61"/>
      <c r="AQ4153" s="61"/>
      <c r="AR4153" s="61"/>
      <c r="AS4153" s="61"/>
      <c r="AT4153" s="61"/>
      <c r="AU4153" s="61"/>
      <c r="AV4153" s="61"/>
      <c r="AW4153" s="61"/>
      <c r="AX4153" s="61"/>
      <c r="AY4153" s="61"/>
      <c r="AZ4153" s="61"/>
      <c r="BA4153" s="61"/>
    </row>
    <row r="4154" spans="39:53" x14ac:dyDescent="0.2">
      <c r="AM4154" s="61"/>
      <c r="AN4154" s="61"/>
      <c r="AO4154" s="171"/>
      <c r="AP4154" s="61"/>
      <c r="AQ4154" s="61"/>
      <c r="AR4154" s="61"/>
      <c r="AS4154" s="61"/>
      <c r="AT4154" s="61"/>
      <c r="AU4154" s="61"/>
      <c r="AV4154" s="61"/>
      <c r="AW4154" s="61"/>
      <c r="AX4154" s="61"/>
      <c r="AY4154" s="61"/>
      <c r="AZ4154" s="61"/>
      <c r="BA4154" s="61"/>
    </row>
    <row r="4155" spans="39:53" x14ac:dyDescent="0.2">
      <c r="AM4155" s="61"/>
      <c r="AN4155" s="61"/>
      <c r="AO4155" s="171"/>
      <c r="AP4155" s="61"/>
      <c r="AQ4155" s="61"/>
      <c r="AR4155" s="61"/>
      <c r="AS4155" s="61"/>
      <c r="AT4155" s="61"/>
      <c r="AU4155" s="61"/>
      <c r="AV4155" s="61"/>
      <c r="AW4155" s="61"/>
      <c r="AX4155" s="61"/>
      <c r="AY4155" s="61"/>
      <c r="AZ4155" s="61"/>
      <c r="BA4155" s="61"/>
    </row>
    <row r="4156" spans="39:53" x14ac:dyDescent="0.2">
      <c r="AM4156" s="61"/>
      <c r="AN4156" s="61"/>
      <c r="AO4156" s="171"/>
      <c r="AP4156" s="61"/>
      <c r="AQ4156" s="61"/>
      <c r="AR4156" s="61"/>
      <c r="AS4156" s="61"/>
      <c r="AT4156" s="61"/>
      <c r="AU4156" s="61"/>
      <c r="AV4156" s="61"/>
      <c r="AW4156" s="61"/>
      <c r="AX4156" s="61"/>
      <c r="AY4156" s="61"/>
      <c r="AZ4156" s="61"/>
      <c r="BA4156" s="61"/>
    </row>
    <row r="4157" spans="39:53" x14ac:dyDescent="0.2">
      <c r="AM4157" s="61"/>
      <c r="AN4157" s="61"/>
      <c r="AO4157" s="171"/>
      <c r="AP4157" s="61"/>
      <c r="AQ4157" s="61"/>
      <c r="AR4157" s="61"/>
      <c r="AS4157" s="61"/>
      <c r="AT4157" s="61"/>
      <c r="AU4157" s="61"/>
      <c r="AV4157" s="61"/>
      <c r="AW4157" s="61"/>
      <c r="AX4157" s="61"/>
      <c r="AY4157" s="61"/>
      <c r="AZ4157" s="61"/>
      <c r="BA4157" s="61"/>
    </row>
    <row r="4158" spans="39:53" x14ac:dyDescent="0.2">
      <c r="AM4158" s="61"/>
      <c r="AN4158" s="61"/>
      <c r="AO4158" s="171"/>
      <c r="AP4158" s="61"/>
      <c r="AQ4158" s="61"/>
      <c r="AR4158" s="61"/>
      <c r="AS4158" s="61"/>
      <c r="AT4158" s="61"/>
      <c r="AU4158" s="61"/>
      <c r="AV4158" s="61"/>
      <c r="AW4158" s="61"/>
      <c r="AX4158" s="61"/>
      <c r="AY4158" s="61"/>
      <c r="AZ4158" s="61"/>
      <c r="BA4158" s="61"/>
    </row>
    <row r="4159" spans="39:53" x14ac:dyDescent="0.2">
      <c r="AM4159" s="61"/>
      <c r="AN4159" s="61"/>
      <c r="AO4159" s="171"/>
      <c r="AP4159" s="61"/>
      <c r="AQ4159" s="61"/>
      <c r="AR4159" s="61"/>
      <c r="AS4159" s="61"/>
      <c r="AT4159" s="61"/>
      <c r="AU4159" s="61"/>
      <c r="AV4159" s="61"/>
      <c r="AW4159" s="61"/>
      <c r="AX4159" s="61"/>
      <c r="AY4159" s="61"/>
      <c r="AZ4159" s="61"/>
      <c r="BA4159" s="61"/>
    </row>
    <row r="4160" spans="39:53" x14ac:dyDescent="0.2">
      <c r="AM4160" s="61"/>
      <c r="AN4160" s="61"/>
      <c r="AO4160" s="171"/>
      <c r="AP4160" s="61"/>
      <c r="AQ4160" s="61"/>
      <c r="AR4160" s="61"/>
      <c r="AS4160" s="61"/>
      <c r="AT4160" s="61"/>
      <c r="AU4160" s="61"/>
      <c r="AV4160" s="61"/>
      <c r="AW4160" s="61"/>
      <c r="AX4160" s="61"/>
      <c r="AY4160" s="61"/>
      <c r="AZ4160" s="61"/>
      <c r="BA4160" s="61"/>
    </row>
    <row r="4161" spans="39:53" x14ac:dyDescent="0.2">
      <c r="AM4161" s="61"/>
      <c r="AN4161" s="61"/>
      <c r="AO4161" s="171"/>
      <c r="AP4161" s="61"/>
      <c r="AQ4161" s="61"/>
      <c r="AR4161" s="61"/>
      <c r="AS4161" s="61"/>
      <c r="AT4161" s="61"/>
      <c r="AU4161" s="61"/>
      <c r="AV4161" s="61"/>
      <c r="AW4161" s="61"/>
      <c r="AX4161" s="61"/>
      <c r="AY4161" s="61"/>
      <c r="AZ4161" s="61"/>
      <c r="BA4161" s="61"/>
    </row>
    <row r="4162" spans="39:53" x14ac:dyDescent="0.2">
      <c r="AM4162" s="61"/>
      <c r="AN4162" s="61"/>
      <c r="AO4162" s="171"/>
      <c r="AP4162" s="61"/>
      <c r="AQ4162" s="61"/>
      <c r="AR4162" s="61"/>
      <c r="AS4162" s="61"/>
      <c r="AT4162" s="61"/>
      <c r="AU4162" s="61"/>
      <c r="AV4162" s="61"/>
      <c r="AW4162" s="61"/>
      <c r="AX4162" s="61"/>
      <c r="AY4162" s="61"/>
      <c r="AZ4162" s="61"/>
      <c r="BA4162" s="61"/>
    </row>
    <row r="4163" spans="39:53" x14ac:dyDescent="0.2">
      <c r="AM4163" s="61"/>
      <c r="AN4163" s="61"/>
      <c r="AO4163" s="171"/>
      <c r="AP4163" s="61"/>
      <c r="AQ4163" s="61"/>
      <c r="AR4163" s="61"/>
      <c r="AS4163" s="61"/>
      <c r="AT4163" s="61"/>
      <c r="AU4163" s="61"/>
      <c r="AV4163" s="61"/>
      <c r="AW4163" s="61"/>
      <c r="AX4163" s="61"/>
      <c r="AY4163" s="61"/>
      <c r="AZ4163" s="61"/>
      <c r="BA4163" s="61"/>
    </row>
    <row r="4164" spans="39:53" x14ac:dyDescent="0.2">
      <c r="AM4164" s="61"/>
      <c r="AN4164" s="61"/>
      <c r="AO4164" s="171"/>
      <c r="AP4164" s="61"/>
      <c r="AQ4164" s="61"/>
      <c r="AR4164" s="61"/>
      <c r="AS4164" s="61"/>
      <c r="AT4164" s="61"/>
      <c r="AU4164" s="61"/>
      <c r="AV4164" s="61"/>
      <c r="AW4164" s="61"/>
      <c r="AX4164" s="61"/>
      <c r="AY4164" s="61"/>
      <c r="AZ4164" s="61"/>
      <c r="BA4164" s="61"/>
    </row>
    <row r="4165" spans="39:53" x14ac:dyDescent="0.2">
      <c r="AM4165" s="61"/>
      <c r="AN4165" s="61"/>
      <c r="AO4165" s="171"/>
      <c r="AP4165" s="61"/>
      <c r="AQ4165" s="61"/>
      <c r="AR4165" s="61"/>
      <c r="AS4165" s="61"/>
      <c r="AT4165" s="61"/>
      <c r="AU4165" s="61"/>
      <c r="AV4165" s="61"/>
      <c r="AW4165" s="61"/>
      <c r="AX4165" s="61"/>
      <c r="AY4165" s="61"/>
      <c r="AZ4165" s="61"/>
      <c r="BA4165" s="61"/>
    </row>
    <row r="4166" spans="39:53" x14ac:dyDescent="0.2">
      <c r="AM4166" s="61"/>
      <c r="AN4166" s="61"/>
      <c r="AO4166" s="171"/>
      <c r="AP4166" s="61"/>
      <c r="AQ4166" s="61"/>
      <c r="AR4166" s="61"/>
      <c r="AS4166" s="61"/>
      <c r="AT4166" s="61"/>
      <c r="AU4166" s="61"/>
      <c r="AV4166" s="61"/>
      <c r="AW4166" s="61"/>
      <c r="AX4166" s="61"/>
      <c r="AY4166" s="61"/>
      <c r="AZ4166" s="61"/>
      <c r="BA4166" s="61"/>
    </row>
    <row r="4167" spans="39:53" x14ac:dyDescent="0.2">
      <c r="AM4167" s="61"/>
      <c r="AN4167" s="61"/>
      <c r="AO4167" s="171"/>
      <c r="AP4167" s="61"/>
      <c r="AQ4167" s="61"/>
      <c r="AR4167" s="61"/>
      <c r="AS4167" s="61"/>
      <c r="AT4167" s="61"/>
      <c r="AU4167" s="61"/>
      <c r="AV4167" s="61"/>
      <c r="AW4167" s="61"/>
      <c r="AX4167" s="61"/>
      <c r="AY4167" s="61"/>
      <c r="AZ4167" s="61"/>
      <c r="BA4167" s="61"/>
    </row>
    <row r="4168" spans="39:53" x14ac:dyDescent="0.2">
      <c r="AM4168" s="61"/>
      <c r="AN4168" s="61"/>
      <c r="AO4168" s="171"/>
      <c r="AP4168" s="61"/>
      <c r="AQ4168" s="61"/>
      <c r="AR4168" s="61"/>
      <c r="AS4168" s="61"/>
      <c r="AT4168" s="61"/>
      <c r="AU4168" s="61"/>
      <c r="AV4168" s="61"/>
      <c r="AW4168" s="61"/>
      <c r="AX4168" s="61"/>
      <c r="AY4168" s="61"/>
      <c r="AZ4168" s="61"/>
      <c r="BA4168" s="61"/>
    </row>
    <row r="4169" spans="39:53" x14ac:dyDescent="0.2">
      <c r="AM4169" s="61"/>
      <c r="AN4169" s="61"/>
      <c r="AO4169" s="171"/>
      <c r="AP4169" s="61"/>
      <c r="AQ4169" s="61"/>
      <c r="AR4169" s="61"/>
      <c r="AS4169" s="61"/>
      <c r="AT4169" s="61"/>
      <c r="AU4169" s="61"/>
      <c r="AV4169" s="61"/>
      <c r="AW4169" s="61"/>
      <c r="AX4169" s="61"/>
      <c r="AY4169" s="61"/>
      <c r="AZ4169" s="61"/>
      <c r="BA4169" s="61"/>
    </row>
    <row r="4170" spans="39:53" x14ac:dyDescent="0.2">
      <c r="AM4170" s="61"/>
      <c r="AN4170" s="61"/>
      <c r="AO4170" s="171"/>
      <c r="AP4170" s="61"/>
      <c r="AQ4170" s="61"/>
      <c r="AR4170" s="61"/>
      <c r="AS4170" s="61"/>
      <c r="AT4170" s="61"/>
      <c r="AU4170" s="61"/>
      <c r="AV4170" s="61"/>
      <c r="AW4170" s="61"/>
      <c r="AX4170" s="61"/>
      <c r="AY4170" s="61"/>
      <c r="AZ4170" s="61"/>
      <c r="BA4170" s="61"/>
    </row>
    <row r="4171" spans="39:53" x14ac:dyDescent="0.2">
      <c r="AM4171" s="61"/>
      <c r="AN4171" s="61"/>
      <c r="AO4171" s="171"/>
      <c r="AP4171" s="61"/>
      <c r="AQ4171" s="61"/>
      <c r="AR4171" s="61"/>
      <c r="AS4171" s="61"/>
      <c r="AT4171" s="61"/>
      <c r="AU4171" s="61"/>
      <c r="AV4171" s="61"/>
      <c r="AW4171" s="61"/>
      <c r="AX4171" s="61"/>
      <c r="AY4171" s="61"/>
      <c r="AZ4171" s="61"/>
      <c r="BA4171" s="61"/>
    </row>
    <row r="4172" spans="39:53" x14ac:dyDescent="0.2">
      <c r="AM4172" s="61"/>
      <c r="AN4172" s="61"/>
      <c r="AO4172" s="171"/>
      <c r="AP4172" s="61"/>
      <c r="AQ4172" s="61"/>
      <c r="AR4172" s="61"/>
      <c r="AS4172" s="61"/>
      <c r="AT4172" s="61"/>
      <c r="AU4172" s="61"/>
      <c r="AV4172" s="61"/>
      <c r="AW4172" s="61"/>
      <c r="AX4172" s="61"/>
      <c r="AY4172" s="61"/>
      <c r="AZ4172" s="61"/>
      <c r="BA4172" s="61"/>
    </row>
    <row r="4173" spans="39:53" x14ac:dyDescent="0.2">
      <c r="AM4173" s="61"/>
      <c r="AN4173" s="61"/>
      <c r="AO4173" s="171"/>
      <c r="AP4173" s="61"/>
      <c r="AQ4173" s="61"/>
      <c r="AR4173" s="61"/>
      <c r="AS4173" s="61"/>
      <c r="AT4173" s="61"/>
      <c r="AU4173" s="61"/>
      <c r="AV4173" s="61"/>
      <c r="AW4173" s="61"/>
      <c r="AX4173" s="61"/>
      <c r="AY4173" s="61"/>
      <c r="AZ4173" s="61"/>
      <c r="BA4173" s="61"/>
    </row>
    <row r="4174" spans="39:53" x14ac:dyDescent="0.2">
      <c r="AM4174" s="61"/>
      <c r="AN4174" s="61"/>
      <c r="AO4174" s="171"/>
      <c r="AP4174" s="61"/>
      <c r="AQ4174" s="61"/>
      <c r="AR4174" s="61"/>
      <c r="AS4174" s="61"/>
      <c r="AT4174" s="61"/>
      <c r="AU4174" s="61"/>
      <c r="AV4174" s="61"/>
      <c r="AW4174" s="61"/>
      <c r="AX4174" s="61"/>
      <c r="AY4174" s="61"/>
      <c r="AZ4174" s="61"/>
      <c r="BA4174" s="61"/>
    </row>
    <row r="4175" spans="39:53" x14ac:dyDescent="0.2">
      <c r="AM4175" s="61"/>
      <c r="AN4175" s="61"/>
      <c r="AO4175" s="171"/>
      <c r="AP4175" s="61"/>
      <c r="AQ4175" s="61"/>
      <c r="AR4175" s="61"/>
      <c r="AS4175" s="61"/>
      <c r="AT4175" s="61"/>
      <c r="AU4175" s="61"/>
      <c r="AV4175" s="61"/>
      <c r="AW4175" s="61"/>
      <c r="AX4175" s="61"/>
      <c r="AY4175" s="61"/>
      <c r="AZ4175" s="61"/>
      <c r="BA4175" s="61"/>
    </row>
    <row r="4176" spans="39:53" x14ac:dyDescent="0.2">
      <c r="AM4176" s="61"/>
      <c r="AN4176" s="61"/>
      <c r="AO4176" s="171"/>
      <c r="AP4176" s="61"/>
      <c r="AQ4176" s="61"/>
      <c r="AR4176" s="61"/>
      <c r="AS4176" s="61"/>
      <c r="AT4176" s="61"/>
      <c r="AU4176" s="61"/>
      <c r="AV4176" s="61"/>
      <c r="AW4176" s="61"/>
      <c r="AX4176" s="61"/>
      <c r="AY4176" s="61"/>
      <c r="AZ4176" s="61"/>
      <c r="BA4176" s="61"/>
    </row>
    <row r="4177" spans="39:53" x14ac:dyDescent="0.2">
      <c r="AM4177" s="61"/>
      <c r="AN4177" s="61"/>
      <c r="AO4177" s="171"/>
      <c r="AP4177" s="61"/>
      <c r="AQ4177" s="61"/>
      <c r="AR4177" s="61"/>
      <c r="AS4177" s="61"/>
      <c r="AT4177" s="61"/>
      <c r="AU4177" s="61"/>
      <c r="AV4177" s="61"/>
      <c r="AW4177" s="61"/>
      <c r="AX4177" s="61"/>
      <c r="AY4177" s="61"/>
      <c r="AZ4177" s="61"/>
      <c r="BA4177" s="61"/>
    </row>
    <row r="4178" spans="39:53" x14ac:dyDescent="0.2">
      <c r="AM4178" s="61"/>
      <c r="AN4178" s="61"/>
      <c r="AO4178" s="171"/>
      <c r="AP4178" s="61"/>
      <c r="AQ4178" s="61"/>
      <c r="AR4178" s="61"/>
      <c r="AS4178" s="61"/>
      <c r="AT4178" s="61"/>
      <c r="AU4178" s="61"/>
      <c r="AV4178" s="61"/>
      <c r="AW4178" s="61"/>
      <c r="AX4178" s="61"/>
      <c r="AY4178" s="61"/>
      <c r="AZ4178" s="61"/>
      <c r="BA4178" s="61"/>
    </row>
    <row r="4179" spans="39:53" x14ac:dyDescent="0.2">
      <c r="AM4179" s="61"/>
      <c r="AN4179" s="61"/>
      <c r="AO4179" s="171"/>
      <c r="AP4179" s="61"/>
      <c r="AQ4179" s="61"/>
      <c r="AR4179" s="61"/>
      <c r="AS4179" s="61"/>
      <c r="AT4179" s="61"/>
      <c r="AU4179" s="61"/>
      <c r="AV4179" s="61"/>
      <c r="AW4179" s="61"/>
      <c r="AX4179" s="61"/>
      <c r="AY4179" s="61"/>
      <c r="AZ4179" s="61"/>
      <c r="BA4179" s="61"/>
    </row>
    <row r="4180" spans="39:53" x14ac:dyDescent="0.2">
      <c r="AM4180" s="61"/>
      <c r="AN4180" s="61"/>
      <c r="AO4180" s="171"/>
      <c r="AP4180" s="61"/>
      <c r="AQ4180" s="61"/>
      <c r="AR4180" s="61"/>
      <c r="AS4180" s="61"/>
      <c r="AT4180" s="61"/>
      <c r="AU4180" s="61"/>
      <c r="AV4180" s="61"/>
      <c r="AW4180" s="61"/>
      <c r="AX4180" s="61"/>
      <c r="AY4180" s="61"/>
      <c r="AZ4180" s="61"/>
      <c r="BA4180" s="61"/>
    </row>
    <row r="4181" spans="39:53" x14ac:dyDescent="0.2">
      <c r="AM4181" s="61"/>
      <c r="AN4181" s="61"/>
      <c r="AO4181" s="171"/>
      <c r="AP4181" s="61"/>
      <c r="AQ4181" s="61"/>
      <c r="AR4181" s="61"/>
      <c r="AS4181" s="61"/>
      <c r="AT4181" s="61"/>
      <c r="AU4181" s="61"/>
      <c r="AV4181" s="61"/>
      <c r="AW4181" s="61"/>
      <c r="AX4181" s="61"/>
      <c r="AY4181" s="61"/>
      <c r="AZ4181" s="61"/>
      <c r="BA4181" s="61"/>
    </row>
    <row r="4182" spans="39:53" x14ac:dyDescent="0.2">
      <c r="AM4182" s="61"/>
      <c r="AN4182" s="61"/>
      <c r="AO4182" s="171"/>
      <c r="AP4182" s="61"/>
      <c r="AQ4182" s="61"/>
      <c r="AR4182" s="61"/>
      <c r="AS4182" s="61"/>
      <c r="AT4182" s="61"/>
      <c r="AU4182" s="61"/>
      <c r="AV4182" s="61"/>
      <c r="AW4182" s="61"/>
      <c r="AX4182" s="61"/>
      <c r="AY4182" s="61"/>
      <c r="AZ4182" s="61"/>
      <c r="BA4182" s="61"/>
    </row>
    <row r="4183" spans="39:53" x14ac:dyDescent="0.2">
      <c r="AM4183" s="61"/>
      <c r="AN4183" s="61"/>
      <c r="AO4183" s="171"/>
      <c r="AP4183" s="61"/>
      <c r="AQ4183" s="61"/>
      <c r="AR4183" s="61"/>
      <c r="AS4183" s="61"/>
      <c r="AT4183" s="61"/>
      <c r="AU4183" s="61"/>
      <c r="AV4183" s="61"/>
      <c r="AW4183" s="61"/>
      <c r="AX4183" s="61"/>
      <c r="AY4183" s="61"/>
      <c r="AZ4183" s="61"/>
      <c r="BA4183" s="61"/>
    </row>
    <row r="4184" spans="39:53" x14ac:dyDescent="0.2">
      <c r="AM4184" s="61"/>
      <c r="AN4184" s="61"/>
      <c r="AO4184" s="171"/>
      <c r="AP4184" s="61"/>
      <c r="AQ4184" s="61"/>
      <c r="AR4184" s="61"/>
      <c r="AS4184" s="61"/>
      <c r="AT4184" s="61"/>
      <c r="AU4184" s="61"/>
      <c r="AV4184" s="61"/>
      <c r="AW4184" s="61"/>
      <c r="AX4184" s="61"/>
      <c r="AY4184" s="61"/>
      <c r="AZ4184" s="61"/>
      <c r="BA4184" s="61"/>
    </row>
    <row r="4185" spans="39:53" x14ac:dyDescent="0.2">
      <c r="AM4185" s="61"/>
      <c r="AN4185" s="61"/>
      <c r="AO4185" s="171"/>
      <c r="AP4185" s="61"/>
      <c r="AQ4185" s="61"/>
      <c r="AR4185" s="61"/>
      <c r="AS4185" s="61"/>
      <c r="AT4185" s="61"/>
      <c r="AU4185" s="61"/>
      <c r="AV4185" s="61"/>
      <c r="AW4185" s="61"/>
      <c r="AX4185" s="61"/>
      <c r="AY4185" s="61"/>
      <c r="AZ4185" s="61"/>
      <c r="BA4185" s="61"/>
    </row>
    <row r="4186" spans="39:53" x14ac:dyDescent="0.2">
      <c r="AM4186" s="61"/>
      <c r="AN4186" s="61"/>
      <c r="AO4186" s="171"/>
      <c r="AP4186" s="61"/>
      <c r="AQ4186" s="61"/>
      <c r="AR4186" s="61"/>
      <c r="AS4186" s="61"/>
      <c r="AT4186" s="61"/>
      <c r="AU4186" s="61"/>
      <c r="AV4186" s="61"/>
      <c r="AW4186" s="61"/>
      <c r="AX4186" s="61"/>
      <c r="AY4186" s="61"/>
      <c r="AZ4186" s="61"/>
      <c r="BA4186" s="61"/>
    </row>
    <row r="4187" spans="39:53" x14ac:dyDescent="0.2">
      <c r="AM4187" s="61"/>
      <c r="AN4187" s="61"/>
      <c r="AO4187" s="171"/>
      <c r="AP4187" s="61"/>
      <c r="AQ4187" s="61"/>
      <c r="AR4187" s="61"/>
      <c r="AS4187" s="61"/>
      <c r="AT4187" s="61"/>
      <c r="AU4187" s="61"/>
      <c r="AV4187" s="61"/>
      <c r="AW4187" s="61"/>
      <c r="AX4187" s="61"/>
      <c r="AY4187" s="61"/>
      <c r="AZ4187" s="61"/>
      <c r="BA4187" s="61"/>
    </row>
    <row r="4188" spans="39:53" x14ac:dyDescent="0.2">
      <c r="AM4188" s="61"/>
      <c r="AN4188" s="61"/>
      <c r="AO4188" s="171"/>
      <c r="AP4188" s="61"/>
      <c r="AQ4188" s="61"/>
      <c r="AR4188" s="61"/>
      <c r="AS4188" s="61"/>
      <c r="AT4188" s="61"/>
      <c r="AU4188" s="61"/>
      <c r="AV4188" s="61"/>
      <c r="AW4188" s="61"/>
      <c r="AX4188" s="61"/>
      <c r="AY4188" s="61"/>
      <c r="AZ4188" s="61"/>
      <c r="BA4188" s="61"/>
    </row>
    <row r="4189" spans="39:53" x14ac:dyDescent="0.2">
      <c r="AM4189" s="61"/>
      <c r="AN4189" s="61"/>
      <c r="AO4189" s="171"/>
      <c r="AP4189" s="61"/>
      <c r="AQ4189" s="61"/>
      <c r="AR4189" s="61"/>
      <c r="AS4189" s="61"/>
      <c r="AT4189" s="61"/>
      <c r="AU4189" s="61"/>
      <c r="AV4189" s="61"/>
      <c r="AW4189" s="61"/>
      <c r="AX4189" s="61"/>
      <c r="AY4189" s="61"/>
      <c r="AZ4189" s="61"/>
      <c r="BA4189" s="61"/>
    </row>
    <row r="4190" spans="39:53" x14ac:dyDescent="0.2">
      <c r="AM4190" s="61"/>
      <c r="AN4190" s="61"/>
      <c r="AO4190" s="171"/>
      <c r="AP4190" s="61"/>
      <c r="AQ4190" s="61"/>
      <c r="AR4190" s="61"/>
      <c r="AS4190" s="61"/>
      <c r="AT4190" s="61"/>
      <c r="AU4190" s="61"/>
      <c r="AV4190" s="61"/>
      <c r="AW4190" s="61"/>
      <c r="AX4190" s="61"/>
      <c r="AY4190" s="61"/>
      <c r="AZ4190" s="61"/>
      <c r="BA4190" s="61"/>
    </row>
    <row r="4191" spans="39:53" x14ac:dyDescent="0.2">
      <c r="AM4191" s="61"/>
      <c r="AN4191" s="61"/>
      <c r="AO4191" s="171"/>
      <c r="AP4191" s="61"/>
      <c r="AQ4191" s="61"/>
      <c r="AR4191" s="61"/>
      <c r="AS4191" s="61"/>
      <c r="AT4191" s="61"/>
      <c r="AU4191" s="61"/>
      <c r="AV4191" s="61"/>
      <c r="AW4191" s="61"/>
      <c r="AX4191" s="61"/>
      <c r="AY4191" s="61"/>
      <c r="AZ4191" s="61"/>
      <c r="BA4191" s="61"/>
    </row>
    <row r="4192" spans="39:53" x14ac:dyDescent="0.2">
      <c r="AM4192" s="61"/>
      <c r="AN4192" s="61"/>
      <c r="AO4192" s="171"/>
      <c r="AP4192" s="61"/>
      <c r="AQ4192" s="61"/>
      <c r="AR4192" s="61"/>
      <c r="AS4192" s="61"/>
      <c r="AT4192" s="61"/>
      <c r="AU4192" s="61"/>
      <c r="AV4192" s="61"/>
      <c r="AW4192" s="61"/>
      <c r="AX4192" s="61"/>
      <c r="AY4192" s="61"/>
      <c r="AZ4192" s="61"/>
      <c r="BA4192" s="61"/>
    </row>
    <row r="4193" spans="39:53" x14ac:dyDescent="0.2">
      <c r="AM4193" s="61"/>
      <c r="AN4193" s="61"/>
      <c r="AO4193" s="171"/>
      <c r="AP4193" s="61"/>
      <c r="AQ4193" s="61"/>
      <c r="AR4193" s="61"/>
      <c r="AS4193" s="61"/>
      <c r="AT4193" s="61"/>
      <c r="AU4193" s="61"/>
      <c r="AV4193" s="61"/>
      <c r="AW4193" s="61"/>
      <c r="AX4193" s="61"/>
      <c r="AY4193" s="61"/>
      <c r="AZ4193" s="61"/>
      <c r="BA4193" s="61"/>
    </row>
    <row r="4194" spans="39:53" x14ac:dyDescent="0.2">
      <c r="AM4194" s="61"/>
      <c r="AN4194" s="61"/>
      <c r="AO4194" s="171"/>
      <c r="AP4194" s="61"/>
      <c r="AQ4194" s="61"/>
      <c r="AR4194" s="61"/>
      <c r="AS4194" s="61"/>
      <c r="AT4194" s="61"/>
      <c r="AU4194" s="61"/>
      <c r="AV4194" s="61"/>
      <c r="AW4194" s="61"/>
      <c r="AX4194" s="61"/>
      <c r="AY4194" s="61"/>
      <c r="AZ4194" s="61"/>
      <c r="BA4194" s="61"/>
    </row>
    <row r="4195" spans="39:53" x14ac:dyDescent="0.2">
      <c r="AM4195" s="61"/>
      <c r="AN4195" s="61"/>
      <c r="AO4195" s="171"/>
      <c r="AP4195" s="61"/>
      <c r="AQ4195" s="61"/>
      <c r="AR4195" s="61"/>
      <c r="AS4195" s="61"/>
      <c r="AT4195" s="61"/>
      <c r="AU4195" s="61"/>
      <c r="AV4195" s="61"/>
      <c r="AW4195" s="61"/>
      <c r="AX4195" s="61"/>
      <c r="AY4195" s="61"/>
      <c r="AZ4195" s="61"/>
      <c r="BA4195" s="61"/>
    </row>
    <row r="4196" spans="39:53" x14ac:dyDescent="0.2">
      <c r="AM4196" s="61"/>
      <c r="AN4196" s="61"/>
      <c r="AO4196" s="171"/>
      <c r="AP4196" s="61"/>
      <c r="AQ4196" s="61"/>
      <c r="AR4196" s="61"/>
      <c r="AS4196" s="61"/>
      <c r="AT4196" s="61"/>
      <c r="AU4196" s="61"/>
      <c r="AV4196" s="61"/>
      <c r="AW4196" s="61"/>
      <c r="AX4196" s="61"/>
      <c r="AY4196" s="61"/>
      <c r="AZ4196" s="61"/>
      <c r="BA4196" s="61"/>
    </row>
    <row r="4197" spans="39:53" x14ac:dyDescent="0.2">
      <c r="AM4197" s="61"/>
      <c r="AN4197" s="61"/>
      <c r="AO4197" s="171"/>
      <c r="AP4197" s="61"/>
      <c r="AQ4197" s="61"/>
      <c r="AR4197" s="61"/>
      <c r="AS4197" s="61"/>
      <c r="AT4197" s="61"/>
      <c r="AU4197" s="61"/>
      <c r="AV4197" s="61"/>
      <c r="AW4197" s="61"/>
      <c r="AX4197" s="61"/>
      <c r="AY4197" s="61"/>
      <c r="AZ4197" s="61"/>
      <c r="BA4197" s="61"/>
    </row>
    <row r="4198" spans="39:53" x14ac:dyDescent="0.2">
      <c r="AM4198" s="61"/>
      <c r="AN4198" s="61"/>
      <c r="AO4198" s="171"/>
      <c r="AP4198" s="61"/>
      <c r="AQ4198" s="61"/>
      <c r="AR4198" s="61"/>
      <c r="AS4198" s="61"/>
      <c r="AT4198" s="61"/>
      <c r="AU4198" s="61"/>
      <c r="AV4198" s="61"/>
      <c r="AW4198" s="61"/>
      <c r="AX4198" s="61"/>
      <c r="AY4198" s="61"/>
      <c r="AZ4198" s="61"/>
      <c r="BA4198" s="61"/>
    </row>
    <row r="4199" spans="39:53" x14ac:dyDescent="0.2">
      <c r="AM4199" s="61"/>
      <c r="AN4199" s="61"/>
      <c r="AO4199" s="171"/>
      <c r="AP4199" s="61"/>
      <c r="AQ4199" s="61"/>
      <c r="AR4199" s="61"/>
      <c r="AS4199" s="61"/>
      <c r="AT4199" s="61"/>
      <c r="AU4199" s="61"/>
      <c r="AV4199" s="61"/>
      <c r="AW4199" s="61"/>
      <c r="AX4199" s="61"/>
      <c r="AY4199" s="61"/>
      <c r="AZ4199" s="61"/>
      <c r="BA4199" s="61"/>
    </row>
    <row r="4200" spans="39:53" x14ac:dyDescent="0.2">
      <c r="AM4200" s="61"/>
      <c r="AN4200" s="61"/>
      <c r="AO4200" s="171"/>
      <c r="AP4200" s="61"/>
      <c r="AQ4200" s="61"/>
      <c r="AR4200" s="61"/>
      <c r="AS4200" s="61"/>
      <c r="AT4200" s="61"/>
      <c r="AU4200" s="61"/>
      <c r="AV4200" s="61"/>
      <c r="AW4200" s="61"/>
      <c r="AX4200" s="61"/>
      <c r="AY4200" s="61"/>
      <c r="AZ4200" s="61"/>
      <c r="BA4200" s="61"/>
    </row>
    <row r="4201" spans="39:53" x14ac:dyDescent="0.2">
      <c r="AM4201" s="61"/>
      <c r="AN4201" s="61"/>
      <c r="AO4201" s="171"/>
      <c r="AP4201" s="61"/>
      <c r="AQ4201" s="61"/>
      <c r="AR4201" s="61"/>
      <c r="AS4201" s="61"/>
      <c r="AT4201" s="61"/>
      <c r="AU4201" s="61"/>
      <c r="AV4201" s="61"/>
      <c r="AW4201" s="61"/>
      <c r="AX4201" s="61"/>
      <c r="AY4201" s="61"/>
      <c r="AZ4201" s="61"/>
      <c r="BA4201" s="61"/>
    </row>
    <row r="4202" spans="39:53" x14ac:dyDescent="0.2">
      <c r="AM4202" s="61"/>
      <c r="AN4202" s="61"/>
      <c r="AO4202" s="171"/>
      <c r="AP4202" s="61"/>
      <c r="AQ4202" s="61"/>
      <c r="AR4202" s="61"/>
      <c r="AS4202" s="61"/>
      <c r="AT4202" s="61"/>
      <c r="AU4202" s="61"/>
      <c r="AV4202" s="61"/>
      <c r="AW4202" s="61"/>
      <c r="AX4202" s="61"/>
      <c r="AY4202" s="61"/>
      <c r="AZ4202" s="61"/>
      <c r="BA4202" s="61"/>
    </row>
    <row r="4203" spans="39:53" x14ac:dyDescent="0.2">
      <c r="AM4203" s="61"/>
      <c r="AN4203" s="61"/>
      <c r="AO4203" s="171"/>
      <c r="AP4203" s="61"/>
      <c r="AQ4203" s="61"/>
      <c r="AR4203" s="61"/>
      <c r="AS4203" s="61"/>
      <c r="AT4203" s="61"/>
      <c r="AU4203" s="61"/>
      <c r="AV4203" s="61"/>
      <c r="AW4203" s="61"/>
      <c r="AX4203" s="61"/>
      <c r="AY4203" s="61"/>
      <c r="AZ4203" s="61"/>
      <c r="BA4203" s="61"/>
    </row>
    <row r="4204" spans="39:53" x14ac:dyDescent="0.2">
      <c r="AM4204" s="61"/>
      <c r="AN4204" s="61"/>
      <c r="AO4204" s="171"/>
      <c r="AP4204" s="61"/>
      <c r="AQ4204" s="61"/>
      <c r="AR4204" s="61"/>
      <c r="AS4204" s="61"/>
      <c r="AT4204" s="61"/>
      <c r="AU4204" s="61"/>
      <c r="AV4204" s="61"/>
      <c r="AW4204" s="61"/>
      <c r="AX4204" s="61"/>
      <c r="AY4204" s="61"/>
      <c r="AZ4204" s="61"/>
      <c r="BA4204" s="61"/>
    </row>
    <row r="4205" spans="39:53" x14ac:dyDescent="0.2">
      <c r="AM4205" s="61"/>
      <c r="AN4205" s="61"/>
      <c r="AO4205" s="171"/>
      <c r="AP4205" s="61"/>
      <c r="AQ4205" s="61"/>
      <c r="AR4205" s="61"/>
      <c r="AS4205" s="61"/>
      <c r="AT4205" s="61"/>
      <c r="AU4205" s="61"/>
      <c r="AV4205" s="61"/>
      <c r="AW4205" s="61"/>
      <c r="AX4205" s="61"/>
      <c r="AY4205" s="61"/>
      <c r="AZ4205" s="61"/>
      <c r="BA4205" s="61"/>
    </row>
    <row r="4206" spans="39:53" x14ac:dyDescent="0.2">
      <c r="AM4206" s="61"/>
      <c r="AN4206" s="61"/>
      <c r="AO4206" s="171"/>
      <c r="AP4206" s="61"/>
      <c r="AQ4206" s="61"/>
      <c r="AR4206" s="61"/>
      <c r="AS4206" s="61"/>
      <c r="AT4206" s="61"/>
      <c r="AU4206" s="61"/>
      <c r="AV4206" s="61"/>
      <c r="AW4206" s="61"/>
      <c r="AX4206" s="61"/>
      <c r="AY4206" s="61"/>
      <c r="AZ4206" s="61"/>
      <c r="BA4206" s="61"/>
    </row>
    <row r="4207" spans="39:53" x14ac:dyDescent="0.2">
      <c r="AM4207" s="61"/>
      <c r="AN4207" s="61"/>
      <c r="AO4207" s="171"/>
      <c r="AP4207" s="61"/>
      <c r="AQ4207" s="61"/>
      <c r="AR4207" s="61"/>
      <c r="AS4207" s="61"/>
      <c r="AT4207" s="61"/>
      <c r="AU4207" s="61"/>
      <c r="AV4207" s="61"/>
      <c r="AW4207" s="61"/>
      <c r="AX4207" s="61"/>
      <c r="AY4207" s="61"/>
      <c r="AZ4207" s="61"/>
      <c r="BA4207" s="61"/>
    </row>
    <row r="4208" spans="39:53" x14ac:dyDescent="0.2">
      <c r="AM4208" s="61"/>
      <c r="AN4208" s="61"/>
      <c r="AO4208" s="171"/>
      <c r="AP4208" s="61"/>
      <c r="AQ4208" s="61"/>
      <c r="AR4208" s="61"/>
      <c r="AS4208" s="61"/>
      <c r="AT4208" s="61"/>
      <c r="AU4208" s="61"/>
      <c r="AV4208" s="61"/>
      <c r="AW4208" s="61"/>
      <c r="AX4208" s="61"/>
      <c r="AY4208" s="61"/>
      <c r="AZ4208" s="61"/>
      <c r="BA4208" s="61"/>
    </row>
    <row r="4209" spans="39:53" x14ac:dyDescent="0.2">
      <c r="AM4209" s="61"/>
      <c r="AN4209" s="61"/>
      <c r="AO4209" s="171"/>
      <c r="AP4209" s="61"/>
      <c r="AQ4209" s="61"/>
      <c r="AR4209" s="61"/>
      <c r="AS4209" s="61"/>
      <c r="AT4209" s="61"/>
      <c r="AU4209" s="61"/>
      <c r="AV4209" s="61"/>
      <c r="AW4209" s="61"/>
      <c r="AX4209" s="61"/>
      <c r="AY4209" s="61"/>
      <c r="AZ4209" s="61"/>
      <c r="BA4209" s="61"/>
    </row>
    <row r="4210" spans="39:53" x14ac:dyDescent="0.2">
      <c r="AM4210" s="61"/>
      <c r="AN4210" s="61"/>
      <c r="AO4210" s="171"/>
      <c r="AP4210" s="61"/>
      <c r="AQ4210" s="61"/>
      <c r="AR4210" s="61"/>
      <c r="AS4210" s="61"/>
      <c r="AT4210" s="61"/>
      <c r="AU4210" s="61"/>
      <c r="AV4210" s="61"/>
      <c r="AW4210" s="61"/>
      <c r="AX4210" s="61"/>
      <c r="AY4210" s="61"/>
      <c r="AZ4210" s="61"/>
      <c r="BA4210" s="61"/>
    </row>
    <row r="4211" spans="39:53" x14ac:dyDescent="0.2">
      <c r="AM4211" s="61"/>
      <c r="AN4211" s="61"/>
      <c r="AO4211" s="171"/>
      <c r="AP4211" s="61"/>
      <c r="AQ4211" s="61"/>
      <c r="AR4211" s="61"/>
      <c r="AS4211" s="61"/>
      <c r="AT4211" s="61"/>
      <c r="AU4211" s="61"/>
      <c r="AV4211" s="61"/>
      <c r="AW4211" s="61"/>
      <c r="AX4211" s="61"/>
      <c r="AY4211" s="61"/>
      <c r="AZ4211" s="61"/>
      <c r="BA4211" s="61"/>
    </row>
    <row r="4212" spans="39:53" x14ac:dyDescent="0.2">
      <c r="AM4212" s="61"/>
      <c r="AN4212" s="61"/>
      <c r="AO4212" s="171"/>
      <c r="AP4212" s="61"/>
      <c r="AQ4212" s="61"/>
      <c r="AR4212" s="61"/>
      <c r="AS4212" s="61"/>
      <c r="AT4212" s="61"/>
      <c r="AU4212" s="61"/>
      <c r="AV4212" s="61"/>
      <c r="AW4212" s="61"/>
      <c r="AX4212" s="61"/>
      <c r="AY4212" s="61"/>
      <c r="AZ4212" s="61"/>
      <c r="BA4212" s="61"/>
    </row>
    <row r="4213" spans="39:53" x14ac:dyDescent="0.2">
      <c r="AM4213" s="61"/>
      <c r="AN4213" s="61"/>
      <c r="AO4213" s="171"/>
      <c r="AP4213" s="61"/>
      <c r="AQ4213" s="61"/>
      <c r="AR4213" s="61"/>
      <c r="AS4213" s="61"/>
      <c r="AT4213" s="61"/>
      <c r="AU4213" s="61"/>
      <c r="AV4213" s="61"/>
      <c r="AW4213" s="61"/>
      <c r="AX4213" s="61"/>
      <c r="AY4213" s="61"/>
      <c r="AZ4213" s="61"/>
      <c r="BA4213" s="61"/>
    </row>
    <row r="4214" spans="39:53" x14ac:dyDescent="0.2">
      <c r="AM4214" s="61"/>
      <c r="AN4214" s="61"/>
      <c r="AO4214" s="171"/>
      <c r="AP4214" s="61"/>
      <c r="AQ4214" s="61"/>
      <c r="AR4214" s="61"/>
      <c r="AS4214" s="61"/>
      <c r="AT4214" s="61"/>
      <c r="AU4214" s="61"/>
      <c r="AV4214" s="61"/>
      <c r="AW4214" s="61"/>
      <c r="AX4214" s="61"/>
      <c r="AY4214" s="61"/>
      <c r="AZ4214" s="61"/>
      <c r="BA4214" s="61"/>
    </row>
    <row r="4215" spans="39:53" x14ac:dyDescent="0.2">
      <c r="AM4215" s="61"/>
      <c r="AN4215" s="61"/>
      <c r="AO4215" s="171"/>
      <c r="AP4215" s="61"/>
      <c r="AQ4215" s="61"/>
      <c r="AR4215" s="61"/>
      <c r="AS4215" s="61"/>
      <c r="AT4215" s="61"/>
      <c r="AU4215" s="61"/>
      <c r="AV4215" s="61"/>
      <c r="AW4215" s="61"/>
      <c r="AX4215" s="61"/>
      <c r="AY4215" s="61"/>
      <c r="AZ4215" s="61"/>
      <c r="BA4215" s="61"/>
    </row>
    <row r="4216" spans="39:53" x14ac:dyDescent="0.2">
      <c r="AM4216" s="61"/>
      <c r="AN4216" s="61"/>
      <c r="AO4216" s="171"/>
      <c r="AP4216" s="61"/>
      <c r="AQ4216" s="61"/>
      <c r="AR4216" s="61"/>
      <c r="AS4216" s="61"/>
      <c r="AT4216" s="61"/>
      <c r="AU4216" s="61"/>
      <c r="AV4216" s="61"/>
      <c r="AW4216" s="61"/>
      <c r="AX4216" s="61"/>
      <c r="AY4216" s="61"/>
      <c r="AZ4216" s="61"/>
      <c r="BA4216" s="61"/>
    </row>
    <row r="4217" spans="39:53" x14ac:dyDescent="0.2">
      <c r="AM4217" s="61"/>
      <c r="AN4217" s="61"/>
      <c r="AO4217" s="171"/>
      <c r="AP4217" s="61"/>
      <c r="AQ4217" s="61"/>
      <c r="AR4217" s="61"/>
      <c r="AS4217" s="61"/>
      <c r="AT4217" s="61"/>
      <c r="AU4217" s="61"/>
      <c r="AV4217" s="61"/>
      <c r="AW4217" s="61"/>
      <c r="AX4217" s="61"/>
      <c r="AY4217" s="61"/>
      <c r="AZ4217" s="61"/>
      <c r="BA4217" s="61"/>
    </row>
    <row r="4218" spans="39:53" x14ac:dyDescent="0.2">
      <c r="AM4218" s="61"/>
      <c r="AN4218" s="61"/>
      <c r="AO4218" s="171"/>
      <c r="AP4218" s="61"/>
      <c r="AQ4218" s="61"/>
      <c r="AR4218" s="61"/>
      <c r="AS4218" s="61"/>
      <c r="AT4218" s="61"/>
      <c r="AU4218" s="61"/>
      <c r="AV4218" s="61"/>
      <c r="AW4218" s="61"/>
      <c r="AX4218" s="61"/>
      <c r="AY4218" s="61"/>
      <c r="AZ4218" s="61"/>
      <c r="BA4218" s="61"/>
    </row>
    <row r="4219" spans="39:53" x14ac:dyDescent="0.2">
      <c r="AM4219" s="61"/>
      <c r="AN4219" s="61"/>
      <c r="AO4219" s="171"/>
      <c r="AP4219" s="61"/>
      <c r="AQ4219" s="61"/>
      <c r="AR4219" s="61"/>
      <c r="AS4219" s="61"/>
      <c r="AT4219" s="61"/>
      <c r="AU4219" s="61"/>
      <c r="AV4219" s="61"/>
      <c r="AW4219" s="61"/>
      <c r="AX4219" s="61"/>
      <c r="AY4219" s="61"/>
      <c r="AZ4219" s="61"/>
      <c r="BA4219" s="61"/>
    </row>
    <row r="4220" spans="39:53" x14ac:dyDescent="0.2">
      <c r="AM4220" s="61"/>
      <c r="AN4220" s="61"/>
      <c r="AO4220" s="171"/>
      <c r="AP4220" s="61"/>
      <c r="AQ4220" s="61"/>
      <c r="AR4220" s="61"/>
      <c r="AS4220" s="61"/>
      <c r="AT4220" s="61"/>
      <c r="AU4220" s="61"/>
      <c r="AV4220" s="61"/>
      <c r="AW4220" s="61"/>
      <c r="AX4220" s="61"/>
      <c r="AY4220" s="61"/>
      <c r="AZ4220" s="61"/>
      <c r="BA4220" s="61"/>
    </row>
    <row r="4221" spans="39:53" x14ac:dyDescent="0.2">
      <c r="AM4221" s="61"/>
      <c r="AN4221" s="61"/>
      <c r="AO4221" s="171"/>
      <c r="AP4221" s="61"/>
      <c r="AQ4221" s="61"/>
      <c r="AR4221" s="61"/>
      <c r="AS4221" s="61"/>
      <c r="AT4221" s="61"/>
      <c r="AU4221" s="61"/>
      <c r="AV4221" s="61"/>
      <c r="AW4221" s="61"/>
      <c r="AX4221" s="61"/>
      <c r="AY4221" s="61"/>
      <c r="AZ4221" s="61"/>
      <c r="BA4221" s="61"/>
    </row>
    <row r="4222" spans="39:53" x14ac:dyDescent="0.2">
      <c r="AM4222" s="61"/>
      <c r="AN4222" s="61"/>
      <c r="AO4222" s="171"/>
      <c r="AP4222" s="61"/>
      <c r="AQ4222" s="61"/>
      <c r="AR4222" s="61"/>
      <c r="AS4222" s="61"/>
      <c r="AT4222" s="61"/>
      <c r="AU4222" s="61"/>
      <c r="AV4222" s="61"/>
      <c r="AW4222" s="61"/>
      <c r="AX4222" s="61"/>
      <c r="AY4222" s="61"/>
      <c r="AZ4222" s="61"/>
      <c r="BA4222" s="61"/>
    </row>
    <row r="4223" spans="39:53" x14ac:dyDescent="0.2">
      <c r="AM4223" s="61"/>
      <c r="AN4223" s="61"/>
      <c r="AO4223" s="171"/>
      <c r="AP4223" s="61"/>
      <c r="AQ4223" s="61"/>
      <c r="AR4223" s="61"/>
      <c r="AS4223" s="61"/>
      <c r="AT4223" s="61"/>
      <c r="AU4223" s="61"/>
      <c r="AV4223" s="61"/>
      <c r="AW4223" s="61"/>
      <c r="AX4223" s="61"/>
      <c r="AY4223" s="61"/>
      <c r="AZ4223" s="61"/>
      <c r="BA4223" s="61"/>
    </row>
    <row r="4224" spans="39:53" x14ac:dyDescent="0.2">
      <c r="AM4224" s="61"/>
      <c r="AN4224" s="61"/>
      <c r="AO4224" s="171"/>
      <c r="AP4224" s="61"/>
      <c r="AQ4224" s="61"/>
      <c r="AR4224" s="61"/>
      <c r="AS4224" s="61"/>
      <c r="AT4224" s="61"/>
      <c r="AU4224" s="61"/>
      <c r="AV4224" s="61"/>
      <c r="AW4224" s="61"/>
      <c r="AX4224" s="61"/>
      <c r="AY4224" s="61"/>
      <c r="AZ4224" s="61"/>
      <c r="BA4224" s="61"/>
    </row>
    <row r="4225" spans="39:53" x14ac:dyDescent="0.2">
      <c r="AM4225" s="61"/>
      <c r="AN4225" s="61"/>
      <c r="AO4225" s="171"/>
      <c r="AP4225" s="61"/>
      <c r="AQ4225" s="61"/>
      <c r="AR4225" s="61"/>
      <c r="AS4225" s="61"/>
      <c r="AT4225" s="61"/>
      <c r="AU4225" s="61"/>
      <c r="AV4225" s="61"/>
      <c r="AW4225" s="61"/>
      <c r="AX4225" s="61"/>
      <c r="AY4225" s="61"/>
      <c r="AZ4225" s="61"/>
      <c r="BA4225" s="61"/>
    </row>
    <row r="4226" spans="39:53" x14ac:dyDescent="0.2">
      <c r="AM4226" s="61"/>
      <c r="AN4226" s="61"/>
      <c r="AO4226" s="171"/>
      <c r="AP4226" s="61"/>
      <c r="AQ4226" s="61"/>
      <c r="AR4226" s="61"/>
      <c r="AS4226" s="61"/>
      <c r="AT4226" s="61"/>
      <c r="AU4226" s="61"/>
      <c r="AV4226" s="61"/>
      <c r="AW4226" s="61"/>
      <c r="AX4226" s="61"/>
      <c r="AY4226" s="61"/>
      <c r="AZ4226" s="61"/>
      <c r="BA4226" s="61"/>
    </row>
    <row r="4227" spans="39:53" x14ac:dyDescent="0.2">
      <c r="AM4227" s="61"/>
      <c r="AN4227" s="61"/>
      <c r="AO4227" s="171"/>
      <c r="AP4227" s="61"/>
      <c r="AQ4227" s="61"/>
      <c r="AR4227" s="61"/>
      <c r="AS4227" s="61"/>
      <c r="AT4227" s="61"/>
      <c r="AU4227" s="61"/>
      <c r="AV4227" s="61"/>
      <c r="AW4227" s="61"/>
      <c r="AX4227" s="61"/>
      <c r="AY4227" s="61"/>
      <c r="AZ4227" s="61"/>
      <c r="BA4227" s="61"/>
    </row>
    <row r="4228" spans="39:53" x14ac:dyDescent="0.2">
      <c r="AM4228" s="61"/>
      <c r="AN4228" s="61"/>
      <c r="AO4228" s="171"/>
      <c r="AP4228" s="61"/>
      <c r="AQ4228" s="61"/>
      <c r="AR4228" s="61"/>
      <c r="AS4228" s="61"/>
      <c r="AT4228" s="61"/>
      <c r="AU4228" s="61"/>
      <c r="AV4228" s="61"/>
      <c r="AW4228" s="61"/>
      <c r="AX4228" s="61"/>
      <c r="AY4228" s="61"/>
      <c r="AZ4228" s="61"/>
      <c r="BA4228" s="61"/>
    </row>
    <row r="4229" spans="39:53" x14ac:dyDescent="0.2">
      <c r="AM4229" s="61"/>
      <c r="AN4229" s="61"/>
      <c r="AO4229" s="171"/>
      <c r="AP4229" s="61"/>
      <c r="AQ4229" s="61"/>
      <c r="AR4229" s="61"/>
      <c r="AS4229" s="61"/>
      <c r="AT4229" s="61"/>
      <c r="AU4229" s="61"/>
      <c r="AV4229" s="61"/>
      <c r="AW4229" s="61"/>
      <c r="AX4229" s="61"/>
      <c r="AY4229" s="61"/>
      <c r="AZ4229" s="61"/>
      <c r="BA4229" s="61"/>
    </row>
    <row r="4230" spans="39:53" x14ac:dyDescent="0.2">
      <c r="AM4230" s="61"/>
      <c r="AN4230" s="61"/>
      <c r="AO4230" s="171"/>
      <c r="AP4230" s="61"/>
      <c r="AQ4230" s="61"/>
      <c r="AR4230" s="61"/>
      <c r="AS4230" s="61"/>
      <c r="AT4230" s="61"/>
      <c r="AU4230" s="61"/>
      <c r="AV4230" s="61"/>
      <c r="AW4230" s="61"/>
      <c r="AX4230" s="61"/>
      <c r="AY4230" s="61"/>
      <c r="AZ4230" s="61"/>
      <c r="BA4230" s="61"/>
    </row>
    <row r="4231" spans="39:53" x14ac:dyDescent="0.2">
      <c r="AM4231" s="61"/>
      <c r="AN4231" s="61"/>
      <c r="AO4231" s="171"/>
      <c r="AP4231" s="61"/>
      <c r="AQ4231" s="61"/>
      <c r="AR4231" s="61"/>
      <c r="AS4231" s="61"/>
      <c r="AT4231" s="61"/>
      <c r="AU4231" s="61"/>
      <c r="AV4231" s="61"/>
      <c r="AW4231" s="61"/>
      <c r="AX4231" s="61"/>
      <c r="AY4231" s="61"/>
      <c r="AZ4231" s="61"/>
      <c r="BA4231" s="61"/>
    </row>
    <row r="4232" spans="39:53" x14ac:dyDescent="0.2">
      <c r="AM4232" s="61"/>
      <c r="AN4232" s="61"/>
      <c r="AO4232" s="171"/>
      <c r="AP4232" s="61"/>
      <c r="AQ4232" s="61"/>
      <c r="AR4232" s="61"/>
      <c r="AS4232" s="61"/>
      <c r="AT4232" s="61"/>
      <c r="AU4232" s="61"/>
      <c r="AV4232" s="61"/>
      <c r="AW4232" s="61"/>
      <c r="AX4232" s="61"/>
      <c r="AY4232" s="61"/>
      <c r="AZ4232" s="61"/>
      <c r="BA4232" s="61"/>
    </row>
    <row r="4233" spans="39:53" x14ac:dyDescent="0.2">
      <c r="AM4233" s="61"/>
      <c r="AN4233" s="61"/>
      <c r="AO4233" s="171"/>
      <c r="AP4233" s="61"/>
      <c r="AQ4233" s="61"/>
      <c r="AR4233" s="61"/>
      <c r="AS4233" s="61"/>
      <c r="AT4233" s="61"/>
      <c r="AU4233" s="61"/>
      <c r="AV4233" s="61"/>
      <c r="AW4233" s="61"/>
      <c r="AX4233" s="61"/>
      <c r="AY4233" s="61"/>
      <c r="AZ4233" s="61"/>
      <c r="BA4233" s="61"/>
    </row>
    <row r="4234" spans="39:53" x14ac:dyDescent="0.2">
      <c r="AM4234" s="61"/>
      <c r="AN4234" s="61"/>
      <c r="AO4234" s="171"/>
      <c r="AP4234" s="61"/>
      <c r="AQ4234" s="61"/>
      <c r="AR4234" s="61"/>
      <c r="AS4234" s="61"/>
      <c r="AT4234" s="61"/>
      <c r="AU4234" s="61"/>
      <c r="AV4234" s="61"/>
      <c r="AW4234" s="61"/>
      <c r="AX4234" s="61"/>
      <c r="AY4234" s="61"/>
      <c r="AZ4234" s="61"/>
      <c r="BA4234" s="61"/>
    </row>
    <row r="4235" spans="39:53" x14ac:dyDescent="0.2">
      <c r="AM4235" s="61"/>
      <c r="AN4235" s="61"/>
      <c r="AO4235" s="171"/>
      <c r="AP4235" s="61"/>
      <c r="AQ4235" s="61"/>
      <c r="AR4235" s="61"/>
      <c r="AS4235" s="61"/>
      <c r="AT4235" s="61"/>
      <c r="AU4235" s="61"/>
      <c r="AV4235" s="61"/>
      <c r="AW4235" s="61"/>
      <c r="AX4235" s="61"/>
      <c r="AY4235" s="61"/>
      <c r="AZ4235" s="61"/>
      <c r="BA4235" s="61"/>
    </row>
    <row r="4236" spans="39:53" x14ac:dyDescent="0.2">
      <c r="AM4236" s="61"/>
      <c r="AN4236" s="61"/>
      <c r="AO4236" s="171"/>
      <c r="AP4236" s="61"/>
      <c r="AQ4236" s="61"/>
      <c r="AR4236" s="61"/>
      <c r="AS4236" s="61"/>
      <c r="AT4236" s="61"/>
      <c r="AU4236" s="61"/>
      <c r="AV4236" s="61"/>
      <c r="AW4236" s="61"/>
      <c r="AX4236" s="61"/>
      <c r="AY4236" s="61"/>
      <c r="AZ4236" s="61"/>
      <c r="BA4236" s="61"/>
    </row>
    <row r="4237" spans="39:53" x14ac:dyDescent="0.2">
      <c r="AM4237" s="61"/>
      <c r="AN4237" s="61"/>
      <c r="AO4237" s="171"/>
      <c r="AP4237" s="61"/>
      <c r="AQ4237" s="61"/>
      <c r="AR4237" s="61"/>
      <c r="AS4237" s="61"/>
      <c r="AT4237" s="61"/>
      <c r="AU4237" s="61"/>
      <c r="AV4237" s="61"/>
      <c r="AW4237" s="61"/>
      <c r="AX4237" s="61"/>
      <c r="AY4237" s="61"/>
      <c r="AZ4237" s="61"/>
      <c r="BA4237" s="61"/>
    </row>
    <row r="4238" spans="39:53" x14ac:dyDescent="0.2">
      <c r="AM4238" s="61"/>
      <c r="AN4238" s="61"/>
      <c r="AO4238" s="171"/>
      <c r="AP4238" s="61"/>
      <c r="AQ4238" s="61"/>
      <c r="AR4238" s="61"/>
      <c r="AS4238" s="61"/>
      <c r="AT4238" s="61"/>
      <c r="AU4238" s="61"/>
      <c r="AV4238" s="61"/>
      <c r="AW4238" s="61"/>
      <c r="AX4238" s="61"/>
      <c r="AY4238" s="61"/>
      <c r="AZ4238" s="61"/>
      <c r="BA4238" s="61"/>
    </row>
    <row r="4239" spans="39:53" x14ac:dyDescent="0.2">
      <c r="AM4239" s="61"/>
      <c r="AN4239" s="61"/>
      <c r="AO4239" s="171"/>
      <c r="AP4239" s="61"/>
      <c r="AQ4239" s="61"/>
      <c r="AR4239" s="61"/>
      <c r="AS4239" s="61"/>
      <c r="AT4239" s="61"/>
      <c r="AU4239" s="61"/>
      <c r="AV4239" s="61"/>
      <c r="AW4239" s="61"/>
      <c r="AX4239" s="61"/>
      <c r="AY4239" s="61"/>
      <c r="AZ4239" s="61"/>
      <c r="BA4239" s="61"/>
    </row>
    <row r="4240" spans="39:53" x14ac:dyDescent="0.2">
      <c r="AM4240" s="61"/>
      <c r="AN4240" s="61"/>
      <c r="AO4240" s="171"/>
      <c r="AP4240" s="61"/>
      <c r="AQ4240" s="61"/>
      <c r="AR4240" s="61"/>
      <c r="AS4240" s="61"/>
      <c r="AT4240" s="61"/>
      <c r="AU4240" s="61"/>
      <c r="AV4240" s="61"/>
      <c r="AW4240" s="61"/>
      <c r="AX4240" s="61"/>
      <c r="AY4240" s="61"/>
      <c r="AZ4240" s="61"/>
      <c r="BA4240" s="61"/>
    </row>
    <row r="4241" spans="39:53" x14ac:dyDescent="0.2">
      <c r="AM4241" s="61"/>
      <c r="AN4241" s="61"/>
      <c r="AO4241" s="171"/>
      <c r="AP4241" s="61"/>
      <c r="AQ4241" s="61"/>
      <c r="AR4241" s="61"/>
      <c r="AS4241" s="61"/>
      <c r="AT4241" s="61"/>
      <c r="AU4241" s="61"/>
      <c r="AV4241" s="61"/>
      <c r="AW4241" s="61"/>
      <c r="AX4241" s="61"/>
      <c r="AY4241" s="61"/>
      <c r="AZ4241" s="61"/>
      <c r="BA4241" s="61"/>
    </row>
    <row r="4242" spans="39:53" x14ac:dyDescent="0.2">
      <c r="AM4242" s="61"/>
      <c r="AN4242" s="61"/>
      <c r="AO4242" s="171"/>
      <c r="AP4242" s="61"/>
      <c r="AQ4242" s="61"/>
      <c r="AR4242" s="61"/>
      <c r="AS4242" s="61"/>
      <c r="AT4242" s="61"/>
      <c r="AU4242" s="61"/>
      <c r="AV4242" s="61"/>
      <c r="AW4242" s="61"/>
      <c r="AX4242" s="61"/>
      <c r="AY4242" s="61"/>
      <c r="AZ4242" s="61"/>
      <c r="BA4242" s="61"/>
    </row>
    <row r="4243" spans="39:53" x14ac:dyDescent="0.2">
      <c r="AM4243" s="61"/>
      <c r="AN4243" s="61"/>
      <c r="AO4243" s="171"/>
      <c r="AP4243" s="61"/>
      <c r="AQ4243" s="61"/>
      <c r="AR4243" s="61"/>
      <c r="AS4243" s="61"/>
      <c r="AT4243" s="61"/>
      <c r="AU4243" s="61"/>
      <c r="AV4243" s="61"/>
      <c r="AW4243" s="61"/>
      <c r="AX4243" s="61"/>
      <c r="AY4243" s="61"/>
      <c r="AZ4243" s="61"/>
      <c r="BA4243" s="61"/>
    </row>
    <row r="4244" spans="39:53" x14ac:dyDescent="0.2">
      <c r="AM4244" s="61"/>
      <c r="AN4244" s="61"/>
      <c r="AO4244" s="171"/>
      <c r="AP4244" s="61"/>
      <c r="AQ4244" s="61"/>
      <c r="AR4244" s="61"/>
      <c r="AS4244" s="61"/>
      <c r="AT4244" s="61"/>
      <c r="AU4244" s="61"/>
      <c r="AV4244" s="61"/>
      <c r="AW4244" s="61"/>
      <c r="AX4244" s="61"/>
      <c r="AY4244" s="61"/>
      <c r="AZ4244" s="61"/>
      <c r="BA4244" s="61"/>
    </row>
    <row r="4245" spans="39:53" x14ac:dyDescent="0.2">
      <c r="AM4245" s="61"/>
      <c r="AN4245" s="61"/>
      <c r="AO4245" s="171"/>
      <c r="AP4245" s="61"/>
      <c r="AQ4245" s="61"/>
      <c r="AR4245" s="61"/>
      <c r="AS4245" s="61"/>
      <c r="AT4245" s="61"/>
      <c r="AU4245" s="61"/>
      <c r="AV4245" s="61"/>
      <c r="AW4245" s="61"/>
      <c r="AX4245" s="61"/>
      <c r="AY4245" s="61"/>
      <c r="AZ4245" s="61"/>
      <c r="BA4245" s="61"/>
    </row>
    <row r="4246" spans="39:53" x14ac:dyDescent="0.2">
      <c r="AM4246" s="61"/>
      <c r="AN4246" s="61"/>
      <c r="AO4246" s="171"/>
      <c r="AP4246" s="61"/>
      <c r="AQ4246" s="61"/>
      <c r="AR4246" s="61"/>
      <c r="AS4246" s="61"/>
      <c r="AT4246" s="61"/>
      <c r="AU4246" s="61"/>
      <c r="AV4246" s="61"/>
      <c r="AW4246" s="61"/>
      <c r="AX4246" s="61"/>
      <c r="AY4246" s="61"/>
      <c r="AZ4246" s="61"/>
      <c r="BA4246" s="61"/>
    </row>
    <row r="4247" spans="39:53" x14ac:dyDescent="0.2">
      <c r="AM4247" s="61"/>
      <c r="AN4247" s="61"/>
      <c r="AO4247" s="171"/>
      <c r="AP4247" s="61"/>
      <c r="AQ4247" s="61"/>
      <c r="AR4247" s="61"/>
      <c r="AS4247" s="61"/>
      <c r="AT4247" s="61"/>
      <c r="AU4247" s="61"/>
      <c r="AV4247" s="61"/>
      <c r="AW4247" s="61"/>
      <c r="AX4247" s="61"/>
      <c r="AY4247" s="61"/>
      <c r="AZ4247" s="61"/>
      <c r="BA4247" s="61"/>
    </row>
    <row r="4248" spans="39:53" x14ac:dyDescent="0.2">
      <c r="AM4248" s="61"/>
      <c r="AN4248" s="61"/>
      <c r="AO4248" s="171"/>
      <c r="AP4248" s="61"/>
      <c r="AQ4248" s="61"/>
      <c r="AR4248" s="61"/>
      <c r="AS4248" s="61"/>
      <c r="AT4248" s="61"/>
      <c r="AU4248" s="61"/>
      <c r="AV4248" s="61"/>
      <c r="AW4248" s="61"/>
      <c r="AX4248" s="61"/>
      <c r="AY4248" s="61"/>
      <c r="AZ4248" s="61"/>
      <c r="BA4248" s="61"/>
    </row>
    <row r="4249" spans="39:53" x14ac:dyDescent="0.2">
      <c r="AM4249" s="61"/>
      <c r="AN4249" s="61"/>
      <c r="AO4249" s="171"/>
      <c r="AP4249" s="61"/>
      <c r="AQ4249" s="61"/>
      <c r="AR4249" s="61"/>
      <c r="AS4249" s="61"/>
      <c r="AT4249" s="61"/>
      <c r="AU4249" s="61"/>
      <c r="AV4249" s="61"/>
      <c r="AW4249" s="61"/>
      <c r="AX4249" s="61"/>
      <c r="AY4249" s="61"/>
      <c r="AZ4249" s="61"/>
      <c r="BA4249" s="61"/>
    </row>
    <row r="4250" spans="39:53" x14ac:dyDescent="0.2">
      <c r="AM4250" s="61"/>
      <c r="AN4250" s="61"/>
      <c r="AO4250" s="171"/>
      <c r="AP4250" s="61"/>
      <c r="AQ4250" s="61"/>
      <c r="AR4250" s="61"/>
      <c r="AS4250" s="61"/>
      <c r="AT4250" s="61"/>
      <c r="AU4250" s="61"/>
      <c r="AV4250" s="61"/>
      <c r="AW4250" s="61"/>
      <c r="AX4250" s="61"/>
      <c r="AY4250" s="61"/>
      <c r="AZ4250" s="61"/>
      <c r="BA4250" s="61"/>
    </row>
    <row r="4251" spans="39:53" x14ac:dyDescent="0.2">
      <c r="AM4251" s="61"/>
      <c r="AN4251" s="61"/>
      <c r="AO4251" s="171"/>
      <c r="AP4251" s="61"/>
      <c r="AQ4251" s="61"/>
      <c r="AR4251" s="61"/>
      <c r="AS4251" s="61"/>
      <c r="AT4251" s="61"/>
      <c r="AU4251" s="61"/>
      <c r="AV4251" s="61"/>
      <c r="AW4251" s="61"/>
      <c r="AX4251" s="61"/>
      <c r="AY4251" s="61"/>
      <c r="AZ4251" s="61"/>
      <c r="BA4251" s="61"/>
    </row>
    <row r="4252" spans="39:53" x14ac:dyDescent="0.2">
      <c r="AM4252" s="61"/>
      <c r="AN4252" s="61"/>
      <c r="AO4252" s="171"/>
      <c r="AP4252" s="61"/>
      <c r="AQ4252" s="61"/>
      <c r="AR4252" s="61"/>
      <c r="AS4252" s="61"/>
      <c r="AT4252" s="61"/>
      <c r="AU4252" s="61"/>
      <c r="AV4252" s="61"/>
      <c r="AW4252" s="61"/>
      <c r="AX4252" s="61"/>
      <c r="AY4252" s="61"/>
      <c r="AZ4252" s="61"/>
      <c r="BA4252" s="61"/>
    </row>
    <row r="4253" spans="39:53" x14ac:dyDescent="0.2">
      <c r="AM4253" s="61"/>
      <c r="AN4253" s="61"/>
      <c r="AO4253" s="171"/>
      <c r="AP4253" s="61"/>
      <c r="AQ4253" s="61"/>
      <c r="AR4253" s="61"/>
      <c r="AS4253" s="61"/>
      <c r="AT4253" s="61"/>
      <c r="AU4253" s="61"/>
      <c r="AV4253" s="61"/>
      <c r="AW4253" s="61"/>
      <c r="AX4253" s="61"/>
      <c r="AY4253" s="61"/>
      <c r="AZ4253" s="61"/>
      <c r="BA4253" s="61"/>
    </row>
    <row r="4254" spans="39:53" x14ac:dyDescent="0.2">
      <c r="AM4254" s="61"/>
      <c r="AN4254" s="61"/>
      <c r="AO4254" s="171"/>
      <c r="AP4254" s="61"/>
      <c r="AQ4254" s="61"/>
      <c r="AR4254" s="61"/>
      <c r="AS4254" s="61"/>
      <c r="AT4254" s="61"/>
      <c r="AU4254" s="61"/>
      <c r="AV4254" s="61"/>
      <c r="AW4254" s="61"/>
      <c r="AX4254" s="61"/>
      <c r="AY4254" s="61"/>
      <c r="AZ4254" s="61"/>
      <c r="BA4254" s="61"/>
    </row>
    <row r="4255" spans="39:53" x14ac:dyDescent="0.2">
      <c r="AM4255" s="61"/>
      <c r="AN4255" s="61"/>
      <c r="AO4255" s="171"/>
      <c r="AP4255" s="61"/>
      <c r="AQ4255" s="61"/>
      <c r="AR4255" s="61"/>
      <c r="AS4255" s="61"/>
      <c r="AT4255" s="61"/>
      <c r="AU4255" s="61"/>
      <c r="AV4255" s="61"/>
      <c r="AW4255" s="61"/>
      <c r="AX4255" s="61"/>
      <c r="AY4255" s="61"/>
      <c r="AZ4255" s="61"/>
      <c r="BA4255" s="61"/>
    </row>
    <row r="4256" spans="39:53" x14ac:dyDescent="0.2">
      <c r="AM4256" s="61"/>
      <c r="AN4256" s="61"/>
      <c r="AO4256" s="171"/>
      <c r="AP4256" s="61"/>
      <c r="AQ4256" s="61"/>
      <c r="AR4256" s="61"/>
      <c r="AS4256" s="61"/>
      <c r="AT4256" s="61"/>
      <c r="AU4256" s="61"/>
      <c r="AV4256" s="61"/>
      <c r="AW4256" s="61"/>
      <c r="AX4256" s="61"/>
      <c r="AY4256" s="61"/>
      <c r="AZ4256" s="61"/>
      <c r="BA4256" s="61"/>
    </row>
    <row r="4257" spans="39:53" x14ac:dyDescent="0.2">
      <c r="AM4257" s="61"/>
      <c r="AN4257" s="61"/>
      <c r="AO4257" s="171"/>
      <c r="AP4257" s="61"/>
      <c r="AQ4257" s="61"/>
      <c r="AR4257" s="61"/>
      <c r="AS4257" s="61"/>
      <c r="AT4257" s="61"/>
      <c r="AU4257" s="61"/>
      <c r="AV4257" s="61"/>
      <c r="AW4257" s="61"/>
      <c r="AX4257" s="61"/>
      <c r="AY4257" s="61"/>
      <c r="AZ4257" s="61"/>
      <c r="BA4257" s="61"/>
    </row>
    <row r="4258" spans="39:53" x14ac:dyDescent="0.2">
      <c r="AM4258" s="61"/>
      <c r="AN4258" s="61"/>
      <c r="AO4258" s="171"/>
      <c r="AP4258" s="61"/>
      <c r="AQ4258" s="61"/>
      <c r="AR4258" s="61"/>
      <c r="AS4258" s="61"/>
      <c r="AT4258" s="61"/>
      <c r="AU4258" s="61"/>
      <c r="AV4258" s="61"/>
      <c r="AW4258" s="61"/>
      <c r="AX4258" s="61"/>
      <c r="AY4258" s="61"/>
      <c r="AZ4258" s="61"/>
      <c r="BA4258" s="61"/>
    </row>
    <row r="4259" spans="39:53" x14ac:dyDescent="0.2">
      <c r="AM4259" s="61"/>
      <c r="AN4259" s="61"/>
      <c r="AO4259" s="171"/>
      <c r="AP4259" s="61"/>
      <c r="AQ4259" s="61"/>
      <c r="AR4259" s="61"/>
      <c r="AS4259" s="61"/>
      <c r="AT4259" s="61"/>
      <c r="AU4259" s="61"/>
      <c r="AV4259" s="61"/>
      <c r="AW4259" s="61"/>
      <c r="AX4259" s="61"/>
      <c r="AY4259" s="61"/>
      <c r="AZ4259" s="61"/>
      <c r="BA4259" s="61"/>
    </row>
    <row r="4260" spans="39:53" x14ac:dyDescent="0.2">
      <c r="AM4260" s="61"/>
      <c r="AN4260" s="61"/>
      <c r="AO4260" s="171"/>
      <c r="AP4260" s="61"/>
      <c r="AQ4260" s="61"/>
      <c r="AR4260" s="61"/>
      <c r="AS4260" s="61"/>
      <c r="AT4260" s="61"/>
      <c r="AU4260" s="61"/>
      <c r="AV4260" s="61"/>
      <c r="AW4260" s="61"/>
      <c r="AX4260" s="61"/>
      <c r="AY4260" s="61"/>
      <c r="AZ4260" s="61"/>
      <c r="BA4260" s="61"/>
    </row>
    <row r="4261" spans="39:53" x14ac:dyDescent="0.2">
      <c r="AM4261" s="61"/>
      <c r="AN4261" s="61"/>
      <c r="AO4261" s="171"/>
      <c r="AP4261" s="61"/>
      <c r="AQ4261" s="61"/>
      <c r="AR4261" s="61"/>
      <c r="AS4261" s="61"/>
      <c r="AT4261" s="61"/>
      <c r="AU4261" s="61"/>
      <c r="AV4261" s="61"/>
      <c r="AW4261" s="61"/>
      <c r="AX4261" s="61"/>
      <c r="AY4261" s="61"/>
      <c r="AZ4261" s="61"/>
      <c r="BA4261" s="61"/>
    </row>
    <row r="4262" spans="39:53" x14ac:dyDescent="0.2">
      <c r="AM4262" s="61"/>
      <c r="AN4262" s="61"/>
      <c r="AO4262" s="171"/>
      <c r="AP4262" s="61"/>
      <c r="AQ4262" s="61"/>
      <c r="AR4262" s="61"/>
      <c r="AS4262" s="61"/>
      <c r="AT4262" s="61"/>
      <c r="AU4262" s="61"/>
      <c r="AV4262" s="61"/>
      <c r="AW4262" s="61"/>
      <c r="AX4262" s="61"/>
      <c r="AY4262" s="61"/>
      <c r="AZ4262" s="61"/>
      <c r="BA4262" s="61"/>
    </row>
    <row r="4263" spans="39:53" x14ac:dyDescent="0.2">
      <c r="AM4263" s="61"/>
      <c r="AN4263" s="61"/>
      <c r="AO4263" s="171"/>
      <c r="AP4263" s="61"/>
      <c r="AQ4263" s="61"/>
      <c r="AR4263" s="61"/>
      <c r="AS4263" s="61"/>
      <c r="AT4263" s="61"/>
      <c r="AU4263" s="61"/>
      <c r="AV4263" s="61"/>
      <c r="AW4263" s="61"/>
      <c r="AX4263" s="61"/>
      <c r="AY4263" s="61"/>
      <c r="AZ4263" s="61"/>
      <c r="BA4263" s="61"/>
    </row>
    <row r="4264" spans="39:53" x14ac:dyDescent="0.2">
      <c r="AM4264" s="61"/>
      <c r="AN4264" s="61"/>
      <c r="AO4264" s="171"/>
      <c r="AP4264" s="61"/>
      <c r="AQ4264" s="61"/>
      <c r="AR4264" s="61"/>
      <c r="AS4264" s="61"/>
      <c r="AT4264" s="61"/>
      <c r="AU4264" s="61"/>
      <c r="AV4264" s="61"/>
      <c r="AW4264" s="61"/>
      <c r="AX4264" s="61"/>
      <c r="AY4264" s="61"/>
      <c r="AZ4264" s="61"/>
      <c r="BA4264" s="61"/>
    </row>
    <row r="4265" spans="39:53" x14ac:dyDescent="0.2">
      <c r="AM4265" s="61"/>
      <c r="AN4265" s="61"/>
      <c r="AO4265" s="171"/>
      <c r="AP4265" s="61"/>
      <c r="AQ4265" s="61"/>
      <c r="AR4265" s="61"/>
      <c r="AS4265" s="61"/>
      <c r="AT4265" s="61"/>
      <c r="AU4265" s="61"/>
      <c r="AV4265" s="61"/>
      <c r="AW4265" s="61"/>
      <c r="AX4265" s="61"/>
      <c r="AY4265" s="61"/>
      <c r="AZ4265" s="61"/>
      <c r="BA4265" s="61"/>
    </row>
    <row r="4266" spans="39:53" x14ac:dyDescent="0.2">
      <c r="AM4266" s="61"/>
      <c r="AN4266" s="61"/>
      <c r="AO4266" s="171"/>
      <c r="AP4266" s="61"/>
      <c r="AQ4266" s="61"/>
      <c r="AR4266" s="61"/>
      <c r="AS4266" s="61"/>
      <c r="AT4266" s="61"/>
      <c r="AU4266" s="61"/>
      <c r="AV4266" s="61"/>
      <c r="AW4266" s="61"/>
      <c r="AX4266" s="61"/>
      <c r="AY4266" s="61"/>
      <c r="AZ4266" s="61"/>
      <c r="BA4266" s="61"/>
    </row>
    <row r="4267" spans="39:53" x14ac:dyDescent="0.2">
      <c r="AM4267" s="61"/>
      <c r="AN4267" s="61"/>
      <c r="AO4267" s="171"/>
      <c r="AP4267" s="61"/>
      <c r="AQ4267" s="61"/>
      <c r="AR4267" s="61"/>
      <c r="AS4267" s="61"/>
      <c r="AT4267" s="61"/>
      <c r="AU4267" s="61"/>
      <c r="AV4267" s="61"/>
      <c r="AW4267" s="61"/>
      <c r="AX4267" s="61"/>
      <c r="AY4267" s="61"/>
      <c r="AZ4267" s="61"/>
      <c r="BA4267" s="61"/>
    </row>
    <row r="4268" spans="39:53" x14ac:dyDescent="0.2">
      <c r="AM4268" s="61"/>
      <c r="AN4268" s="61"/>
      <c r="AO4268" s="171"/>
      <c r="AP4268" s="61"/>
      <c r="AQ4268" s="61"/>
      <c r="AR4268" s="61"/>
      <c r="AS4268" s="61"/>
      <c r="AT4268" s="61"/>
      <c r="AU4268" s="61"/>
      <c r="AV4268" s="61"/>
      <c r="AW4268" s="61"/>
      <c r="AX4268" s="61"/>
      <c r="AY4268" s="61"/>
      <c r="AZ4268" s="61"/>
      <c r="BA4268" s="61"/>
    </row>
    <row r="4269" spans="39:53" x14ac:dyDescent="0.2">
      <c r="AM4269" s="61"/>
      <c r="AN4269" s="61"/>
      <c r="AO4269" s="171"/>
      <c r="AP4269" s="61"/>
      <c r="AQ4269" s="61"/>
      <c r="AR4269" s="61"/>
      <c r="AS4269" s="61"/>
      <c r="AT4269" s="61"/>
      <c r="AU4269" s="61"/>
      <c r="AV4269" s="61"/>
      <c r="AW4269" s="61"/>
      <c r="AX4269" s="61"/>
      <c r="AY4269" s="61"/>
      <c r="AZ4269" s="61"/>
      <c r="BA4269" s="61"/>
    </row>
    <row r="4270" spans="39:53" x14ac:dyDescent="0.2">
      <c r="AM4270" s="61"/>
      <c r="AN4270" s="61"/>
      <c r="AO4270" s="171"/>
      <c r="AP4270" s="61"/>
      <c r="AQ4270" s="61"/>
      <c r="AR4270" s="61"/>
      <c r="AS4270" s="61"/>
      <c r="AT4270" s="61"/>
      <c r="AU4270" s="61"/>
      <c r="AV4270" s="61"/>
      <c r="AW4270" s="61"/>
      <c r="AX4270" s="61"/>
      <c r="AY4270" s="61"/>
      <c r="AZ4270" s="61"/>
      <c r="BA4270" s="61"/>
    </row>
    <row r="4271" spans="39:53" x14ac:dyDescent="0.2">
      <c r="AM4271" s="61"/>
      <c r="AN4271" s="61"/>
      <c r="AO4271" s="171"/>
      <c r="AP4271" s="61"/>
      <c r="AQ4271" s="61"/>
      <c r="AR4271" s="61"/>
      <c r="AS4271" s="61"/>
      <c r="AT4271" s="61"/>
      <c r="AU4271" s="61"/>
      <c r="AV4271" s="61"/>
      <c r="AW4271" s="61"/>
      <c r="AX4271" s="61"/>
      <c r="AY4271" s="61"/>
      <c r="AZ4271" s="61"/>
      <c r="BA4271" s="61"/>
    </row>
    <row r="4272" spans="39:53" x14ac:dyDescent="0.2">
      <c r="AM4272" s="61"/>
      <c r="AN4272" s="61"/>
      <c r="AO4272" s="171"/>
      <c r="AP4272" s="61"/>
      <c r="AQ4272" s="61"/>
      <c r="AR4272" s="61"/>
      <c r="AS4272" s="61"/>
      <c r="AT4272" s="61"/>
      <c r="AU4272" s="61"/>
      <c r="AV4272" s="61"/>
      <c r="AW4272" s="61"/>
      <c r="AX4272" s="61"/>
      <c r="AY4272" s="61"/>
      <c r="AZ4272" s="61"/>
      <c r="BA4272" s="61"/>
    </row>
    <row r="4273" spans="39:53" x14ac:dyDescent="0.2">
      <c r="AM4273" s="61"/>
      <c r="AN4273" s="61"/>
      <c r="AO4273" s="171"/>
      <c r="AP4273" s="61"/>
      <c r="AQ4273" s="61"/>
      <c r="AR4273" s="61"/>
      <c r="AS4273" s="61"/>
      <c r="AT4273" s="61"/>
      <c r="AU4273" s="61"/>
      <c r="AV4273" s="61"/>
      <c r="AW4273" s="61"/>
      <c r="AX4273" s="61"/>
      <c r="AY4273" s="61"/>
      <c r="AZ4273" s="61"/>
      <c r="BA4273" s="61"/>
    </row>
    <row r="4274" spans="39:53" x14ac:dyDescent="0.2">
      <c r="AM4274" s="61"/>
      <c r="AN4274" s="61"/>
      <c r="AO4274" s="171"/>
      <c r="AP4274" s="61"/>
      <c r="AQ4274" s="61"/>
      <c r="AR4274" s="61"/>
      <c r="AS4274" s="61"/>
      <c r="AT4274" s="61"/>
      <c r="AU4274" s="61"/>
      <c r="AV4274" s="61"/>
      <c r="AW4274" s="61"/>
      <c r="AX4274" s="61"/>
      <c r="AY4274" s="61"/>
      <c r="AZ4274" s="61"/>
      <c r="BA4274" s="61"/>
    </row>
    <row r="4275" spans="39:53" x14ac:dyDescent="0.2">
      <c r="AM4275" s="61"/>
      <c r="AN4275" s="61"/>
      <c r="AO4275" s="171"/>
      <c r="AP4275" s="61"/>
      <c r="AQ4275" s="61"/>
      <c r="AR4275" s="61"/>
      <c r="AS4275" s="61"/>
      <c r="AT4275" s="61"/>
      <c r="AU4275" s="61"/>
      <c r="AV4275" s="61"/>
      <c r="AW4275" s="61"/>
      <c r="AX4275" s="61"/>
      <c r="AY4275" s="61"/>
      <c r="AZ4275" s="61"/>
      <c r="BA4275" s="61"/>
    </row>
    <row r="4276" spans="39:53" x14ac:dyDescent="0.2">
      <c r="AM4276" s="61"/>
      <c r="AN4276" s="61"/>
      <c r="AO4276" s="171"/>
      <c r="AP4276" s="61"/>
      <c r="AQ4276" s="61"/>
      <c r="AR4276" s="61"/>
      <c r="AS4276" s="61"/>
      <c r="AT4276" s="61"/>
      <c r="AU4276" s="61"/>
      <c r="AV4276" s="61"/>
      <c r="AW4276" s="61"/>
      <c r="AX4276" s="61"/>
      <c r="AY4276" s="61"/>
      <c r="AZ4276" s="61"/>
      <c r="BA4276" s="61"/>
    </row>
    <row r="4277" spans="39:53" x14ac:dyDescent="0.2">
      <c r="AM4277" s="61"/>
      <c r="AN4277" s="61"/>
      <c r="AO4277" s="171"/>
      <c r="AP4277" s="61"/>
      <c r="AQ4277" s="61"/>
      <c r="AR4277" s="61"/>
      <c r="AS4277" s="61"/>
      <c r="AT4277" s="61"/>
      <c r="AU4277" s="61"/>
      <c r="AV4277" s="61"/>
      <c r="AW4277" s="61"/>
      <c r="AX4277" s="61"/>
      <c r="AY4277" s="61"/>
      <c r="AZ4277" s="61"/>
      <c r="BA4277" s="61"/>
    </row>
    <row r="4278" spans="39:53" x14ac:dyDescent="0.2">
      <c r="AM4278" s="61"/>
      <c r="AN4278" s="61"/>
      <c r="AO4278" s="171"/>
      <c r="AP4278" s="61"/>
      <c r="AQ4278" s="61"/>
      <c r="AR4278" s="61"/>
      <c r="AS4278" s="61"/>
      <c r="AT4278" s="61"/>
      <c r="AU4278" s="61"/>
      <c r="AV4278" s="61"/>
      <c r="AW4278" s="61"/>
      <c r="AX4278" s="61"/>
      <c r="AY4278" s="61"/>
      <c r="AZ4278" s="61"/>
      <c r="BA4278" s="61"/>
    </row>
    <row r="4279" spans="39:53" x14ac:dyDescent="0.2">
      <c r="AM4279" s="61"/>
      <c r="AN4279" s="61"/>
      <c r="AO4279" s="171"/>
      <c r="AP4279" s="61"/>
      <c r="AQ4279" s="61"/>
      <c r="AR4279" s="61"/>
      <c r="AS4279" s="61"/>
      <c r="AT4279" s="61"/>
      <c r="AU4279" s="61"/>
      <c r="AV4279" s="61"/>
      <c r="AW4279" s="61"/>
      <c r="AX4279" s="61"/>
      <c r="AY4279" s="61"/>
      <c r="AZ4279" s="61"/>
      <c r="BA4279" s="61"/>
    </row>
    <row r="4280" spans="39:53" x14ac:dyDescent="0.2">
      <c r="AM4280" s="61"/>
      <c r="AN4280" s="61"/>
      <c r="AO4280" s="171"/>
      <c r="AP4280" s="61"/>
      <c r="AQ4280" s="61"/>
      <c r="AR4280" s="61"/>
      <c r="AS4280" s="61"/>
      <c r="AT4280" s="61"/>
      <c r="AU4280" s="61"/>
      <c r="AV4280" s="61"/>
      <c r="AW4280" s="61"/>
      <c r="AX4280" s="61"/>
      <c r="AY4280" s="61"/>
      <c r="AZ4280" s="61"/>
      <c r="BA4280" s="61"/>
    </row>
    <row r="4281" spans="39:53" x14ac:dyDescent="0.2">
      <c r="AM4281" s="61"/>
      <c r="AN4281" s="61"/>
      <c r="AO4281" s="171"/>
      <c r="AP4281" s="61"/>
      <c r="AQ4281" s="61"/>
      <c r="AR4281" s="61"/>
      <c r="AS4281" s="61"/>
      <c r="AT4281" s="61"/>
      <c r="AU4281" s="61"/>
      <c r="AV4281" s="61"/>
      <c r="AW4281" s="61"/>
      <c r="AX4281" s="61"/>
      <c r="AY4281" s="61"/>
      <c r="AZ4281" s="61"/>
      <c r="BA4281" s="61"/>
    </row>
    <row r="4282" spans="39:53" x14ac:dyDescent="0.2">
      <c r="AM4282" s="61"/>
      <c r="AN4282" s="61"/>
      <c r="AO4282" s="171"/>
      <c r="AP4282" s="61"/>
      <c r="AQ4282" s="61"/>
      <c r="AR4282" s="61"/>
      <c r="AS4282" s="61"/>
      <c r="AT4282" s="61"/>
      <c r="AU4282" s="61"/>
      <c r="AV4282" s="61"/>
      <c r="AW4282" s="61"/>
      <c r="AX4282" s="61"/>
      <c r="AY4282" s="61"/>
      <c r="AZ4282" s="61"/>
      <c r="BA4282" s="61"/>
    </row>
    <row r="4283" spans="39:53" x14ac:dyDescent="0.2">
      <c r="AM4283" s="61"/>
      <c r="AN4283" s="61"/>
      <c r="AO4283" s="171"/>
      <c r="AP4283" s="61"/>
      <c r="AQ4283" s="61"/>
      <c r="AR4283" s="61"/>
      <c r="AS4283" s="61"/>
      <c r="AT4283" s="61"/>
      <c r="AU4283" s="61"/>
      <c r="AV4283" s="61"/>
      <c r="AW4283" s="61"/>
      <c r="AX4283" s="61"/>
      <c r="AY4283" s="61"/>
      <c r="AZ4283" s="61"/>
      <c r="BA4283" s="61"/>
    </row>
    <row r="4284" spans="39:53" x14ac:dyDescent="0.2">
      <c r="AM4284" s="61"/>
      <c r="AN4284" s="61"/>
      <c r="AO4284" s="171"/>
      <c r="AP4284" s="61"/>
      <c r="AQ4284" s="61"/>
      <c r="AR4284" s="61"/>
      <c r="AS4284" s="61"/>
      <c r="AT4284" s="61"/>
      <c r="AU4284" s="61"/>
      <c r="AV4284" s="61"/>
      <c r="AW4284" s="61"/>
      <c r="AX4284" s="61"/>
      <c r="AY4284" s="61"/>
      <c r="AZ4284" s="61"/>
      <c r="BA4284" s="61"/>
    </row>
    <row r="4285" spans="39:53" x14ac:dyDescent="0.2">
      <c r="AM4285" s="61"/>
      <c r="AN4285" s="61"/>
      <c r="AO4285" s="171"/>
      <c r="AP4285" s="61"/>
      <c r="AQ4285" s="61"/>
      <c r="AR4285" s="61"/>
      <c r="AS4285" s="61"/>
      <c r="AT4285" s="61"/>
      <c r="AU4285" s="61"/>
      <c r="AV4285" s="61"/>
      <c r="AW4285" s="61"/>
      <c r="AX4285" s="61"/>
      <c r="AY4285" s="61"/>
      <c r="AZ4285" s="61"/>
      <c r="BA4285" s="61"/>
    </row>
    <row r="4286" spans="39:53" x14ac:dyDescent="0.2">
      <c r="AM4286" s="61"/>
      <c r="AN4286" s="61"/>
      <c r="AO4286" s="171"/>
      <c r="AP4286" s="61"/>
      <c r="AQ4286" s="61"/>
      <c r="AR4286" s="61"/>
      <c r="AS4286" s="61"/>
      <c r="AT4286" s="61"/>
      <c r="AU4286" s="61"/>
      <c r="AV4286" s="61"/>
      <c r="AW4286" s="61"/>
      <c r="AX4286" s="61"/>
      <c r="AY4286" s="61"/>
      <c r="AZ4286" s="61"/>
      <c r="BA4286" s="61"/>
    </row>
    <row r="4287" spans="39:53" x14ac:dyDescent="0.2">
      <c r="AM4287" s="61"/>
      <c r="AN4287" s="61"/>
      <c r="AO4287" s="171"/>
      <c r="AP4287" s="61"/>
      <c r="AQ4287" s="61"/>
      <c r="AR4287" s="61"/>
      <c r="AS4287" s="61"/>
      <c r="AT4287" s="61"/>
      <c r="AU4287" s="61"/>
      <c r="AV4287" s="61"/>
      <c r="AW4287" s="61"/>
      <c r="AX4287" s="61"/>
      <c r="AY4287" s="61"/>
      <c r="AZ4287" s="61"/>
      <c r="BA4287" s="61"/>
    </row>
    <row r="4288" spans="39:53" x14ac:dyDescent="0.2">
      <c r="AM4288" s="61"/>
      <c r="AN4288" s="61"/>
      <c r="AO4288" s="171"/>
      <c r="AP4288" s="61"/>
      <c r="AQ4288" s="61"/>
      <c r="AR4288" s="61"/>
      <c r="AS4288" s="61"/>
      <c r="AT4288" s="61"/>
      <c r="AU4288" s="61"/>
      <c r="AV4288" s="61"/>
      <c r="AW4288" s="61"/>
      <c r="AX4288" s="61"/>
      <c r="AY4288" s="61"/>
      <c r="AZ4288" s="61"/>
      <c r="BA4288" s="61"/>
    </row>
    <row r="4289" spans="39:53" x14ac:dyDescent="0.2">
      <c r="AM4289" s="61"/>
      <c r="AN4289" s="61"/>
      <c r="AO4289" s="171"/>
      <c r="AP4289" s="61"/>
      <c r="AQ4289" s="61"/>
      <c r="AR4289" s="61"/>
      <c r="AS4289" s="61"/>
      <c r="AT4289" s="61"/>
      <c r="AU4289" s="61"/>
      <c r="AV4289" s="61"/>
      <c r="AW4289" s="61"/>
      <c r="AX4289" s="61"/>
      <c r="AY4289" s="61"/>
      <c r="AZ4289" s="61"/>
      <c r="BA4289" s="61"/>
    </row>
    <row r="4290" spans="39:53" x14ac:dyDescent="0.2">
      <c r="AM4290" s="61"/>
      <c r="AN4290" s="61"/>
      <c r="AO4290" s="171"/>
      <c r="AP4290" s="61"/>
      <c r="AQ4290" s="61"/>
      <c r="AR4290" s="61"/>
      <c r="AS4290" s="61"/>
      <c r="AT4290" s="61"/>
      <c r="AU4290" s="61"/>
      <c r="AV4290" s="61"/>
      <c r="AW4290" s="61"/>
      <c r="AX4290" s="61"/>
      <c r="AY4290" s="61"/>
      <c r="AZ4290" s="61"/>
      <c r="BA4290" s="61"/>
    </row>
    <row r="4291" spans="39:53" x14ac:dyDescent="0.2">
      <c r="AM4291" s="61"/>
      <c r="AN4291" s="61"/>
      <c r="AO4291" s="171"/>
      <c r="AP4291" s="61"/>
      <c r="AQ4291" s="61"/>
      <c r="AR4291" s="61"/>
      <c r="AS4291" s="61"/>
      <c r="AT4291" s="61"/>
      <c r="AU4291" s="61"/>
      <c r="AV4291" s="61"/>
      <c r="AW4291" s="61"/>
      <c r="AX4291" s="61"/>
      <c r="AY4291" s="61"/>
      <c r="AZ4291" s="61"/>
      <c r="BA4291" s="61"/>
    </row>
    <row r="4292" spans="39:53" x14ac:dyDescent="0.2">
      <c r="AM4292" s="61"/>
      <c r="AN4292" s="61"/>
      <c r="AO4292" s="171"/>
      <c r="AP4292" s="61"/>
      <c r="AQ4292" s="61"/>
      <c r="AR4292" s="61"/>
      <c r="AS4292" s="61"/>
      <c r="AT4292" s="61"/>
      <c r="AU4292" s="61"/>
      <c r="AV4292" s="61"/>
      <c r="AW4292" s="61"/>
      <c r="AX4292" s="61"/>
      <c r="AY4292" s="61"/>
      <c r="AZ4292" s="61"/>
      <c r="BA4292" s="61"/>
    </row>
    <row r="4293" spans="39:53" x14ac:dyDescent="0.2">
      <c r="AM4293" s="61"/>
      <c r="AN4293" s="61"/>
      <c r="AO4293" s="171"/>
      <c r="AP4293" s="61"/>
      <c r="AQ4293" s="61"/>
      <c r="AR4293" s="61"/>
      <c r="AS4293" s="61"/>
      <c r="AT4293" s="61"/>
      <c r="AU4293" s="61"/>
      <c r="AV4293" s="61"/>
      <c r="AW4293" s="61"/>
      <c r="AX4293" s="61"/>
      <c r="AY4293" s="61"/>
      <c r="AZ4293" s="61"/>
      <c r="BA4293" s="61"/>
    </row>
    <row r="4294" spans="39:53" x14ac:dyDescent="0.2">
      <c r="AM4294" s="61"/>
      <c r="AN4294" s="61"/>
      <c r="AO4294" s="171"/>
      <c r="AP4294" s="61"/>
      <c r="AQ4294" s="61"/>
      <c r="AR4294" s="61"/>
      <c r="AS4294" s="61"/>
      <c r="AT4294" s="61"/>
      <c r="AU4294" s="61"/>
      <c r="AV4294" s="61"/>
      <c r="AW4294" s="61"/>
      <c r="AX4294" s="61"/>
      <c r="AY4294" s="61"/>
      <c r="AZ4294" s="61"/>
      <c r="BA4294" s="61"/>
    </row>
    <row r="4295" spans="39:53" x14ac:dyDescent="0.2">
      <c r="AM4295" s="61"/>
      <c r="AN4295" s="61"/>
      <c r="AO4295" s="171"/>
      <c r="AP4295" s="61"/>
      <c r="AQ4295" s="61"/>
      <c r="AR4295" s="61"/>
      <c r="AS4295" s="61"/>
      <c r="AT4295" s="61"/>
      <c r="AU4295" s="61"/>
      <c r="AV4295" s="61"/>
      <c r="AW4295" s="61"/>
      <c r="AX4295" s="61"/>
      <c r="AY4295" s="61"/>
      <c r="AZ4295" s="61"/>
      <c r="BA4295" s="61"/>
    </row>
    <row r="4296" spans="39:53" x14ac:dyDescent="0.2">
      <c r="AM4296" s="61"/>
      <c r="AN4296" s="61"/>
      <c r="AO4296" s="171"/>
      <c r="AP4296" s="61"/>
      <c r="AQ4296" s="61"/>
      <c r="AR4296" s="61"/>
      <c r="AS4296" s="61"/>
      <c r="AT4296" s="61"/>
      <c r="AU4296" s="61"/>
      <c r="AV4296" s="61"/>
      <c r="AW4296" s="61"/>
      <c r="AX4296" s="61"/>
      <c r="AY4296" s="61"/>
      <c r="AZ4296" s="61"/>
      <c r="BA4296" s="61"/>
    </row>
    <row r="4297" spans="39:53" x14ac:dyDescent="0.2">
      <c r="AM4297" s="61"/>
      <c r="AN4297" s="61"/>
      <c r="AO4297" s="171"/>
      <c r="AP4297" s="61"/>
      <c r="AQ4297" s="61"/>
      <c r="AR4297" s="61"/>
      <c r="AS4297" s="61"/>
      <c r="AT4297" s="61"/>
      <c r="AU4297" s="61"/>
      <c r="AV4297" s="61"/>
      <c r="AW4297" s="61"/>
      <c r="AX4297" s="61"/>
      <c r="AY4297" s="61"/>
      <c r="AZ4297" s="61"/>
      <c r="BA4297" s="61"/>
    </row>
    <row r="4298" spans="39:53" x14ac:dyDescent="0.2">
      <c r="AM4298" s="61"/>
      <c r="AN4298" s="61"/>
      <c r="AO4298" s="171"/>
      <c r="AP4298" s="61"/>
      <c r="AQ4298" s="61"/>
      <c r="AR4298" s="61"/>
      <c r="AS4298" s="61"/>
      <c r="AT4298" s="61"/>
      <c r="AU4298" s="61"/>
      <c r="AV4298" s="61"/>
      <c r="AW4298" s="61"/>
      <c r="AX4298" s="61"/>
      <c r="AY4298" s="61"/>
      <c r="AZ4298" s="61"/>
      <c r="BA4298" s="61"/>
    </row>
    <row r="4299" spans="39:53" x14ac:dyDescent="0.2">
      <c r="AM4299" s="61"/>
      <c r="AN4299" s="61"/>
      <c r="AO4299" s="171"/>
      <c r="AP4299" s="61"/>
      <c r="AQ4299" s="61"/>
      <c r="AR4299" s="61"/>
      <c r="AS4299" s="61"/>
      <c r="AT4299" s="61"/>
      <c r="AU4299" s="61"/>
      <c r="AV4299" s="61"/>
      <c r="AW4299" s="61"/>
      <c r="AX4299" s="61"/>
      <c r="AY4299" s="61"/>
      <c r="AZ4299" s="61"/>
      <c r="BA4299" s="61"/>
    </row>
    <row r="4300" spans="39:53" x14ac:dyDescent="0.2">
      <c r="AM4300" s="61"/>
      <c r="AN4300" s="61"/>
      <c r="AO4300" s="171"/>
      <c r="AP4300" s="61"/>
      <c r="AQ4300" s="61"/>
      <c r="AR4300" s="61"/>
      <c r="AS4300" s="61"/>
      <c r="AT4300" s="61"/>
      <c r="AU4300" s="61"/>
      <c r="AV4300" s="61"/>
      <c r="AW4300" s="61"/>
      <c r="AX4300" s="61"/>
      <c r="AY4300" s="61"/>
      <c r="AZ4300" s="61"/>
      <c r="BA4300" s="61"/>
    </row>
    <row r="4301" spans="39:53" x14ac:dyDescent="0.2">
      <c r="AM4301" s="61"/>
      <c r="AN4301" s="61"/>
      <c r="AO4301" s="171"/>
      <c r="AP4301" s="61"/>
      <c r="AQ4301" s="61"/>
      <c r="AR4301" s="61"/>
      <c r="AS4301" s="61"/>
      <c r="AT4301" s="61"/>
      <c r="AU4301" s="61"/>
      <c r="AV4301" s="61"/>
      <c r="AW4301" s="61"/>
      <c r="AX4301" s="61"/>
      <c r="AY4301" s="61"/>
      <c r="AZ4301" s="61"/>
      <c r="BA4301" s="61"/>
    </row>
    <row r="4302" spans="39:53" x14ac:dyDescent="0.2">
      <c r="AM4302" s="61"/>
      <c r="AN4302" s="61"/>
      <c r="AO4302" s="171"/>
      <c r="AP4302" s="61"/>
      <c r="AQ4302" s="61"/>
      <c r="AR4302" s="61"/>
      <c r="AS4302" s="61"/>
      <c r="AT4302" s="61"/>
      <c r="AU4302" s="61"/>
      <c r="AV4302" s="61"/>
      <c r="AW4302" s="61"/>
      <c r="AX4302" s="61"/>
      <c r="AY4302" s="61"/>
      <c r="AZ4302" s="61"/>
      <c r="BA4302" s="61"/>
    </row>
    <row r="4303" spans="39:53" x14ac:dyDescent="0.2">
      <c r="AM4303" s="61"/>
      <c r="AN4303" s="61"/>
      <c r="AO4303" s="171"/>
      <c r="AP4303" s="61"/>
      <c r="AQ4303" s="61"/>
      <c r="AR4303" s="61"/>
      <c r="AS4303" s="61"/>
      <c r="AT4303" s="61"/>
      <c r="AU4303" s="61"/>
      <c r="AV4303" s="61"/>
      <c r="AW4303" s="61"/>
      <c r="AX4303" s="61"/>
      <c r="AY4303" s="61"/>
      <c r="AZ4303" s="61"/>
      <c r="BA4303" s="61"/>
    </row>
    <row r="4304" spans="39:53" x14ac:dyDescent="0.2">
      <c r="AM4304" s="61"/>
      <c r="AN4304" s="61"/>
      <c r="AO4304" s="171"/>
      <c r="AP4304" s="61"/>
      <c r="AQ4304" s="61"/>
      <c r="AR4304" s="61"/>
      <c r="AS4304" s="61"/>
      <c r="AT4304" s="61"/>
      <c r="AU4304" s="61"/>
      <c r="AV4304" s="61"/>
      <c r="AW4304" s="61"/>
      <c r="AX4304" s="61"/>
      <c r="AY4304" s="61"/>
      <c r="AZ4304" s="61"/>
      <c r="BA4304" s="61"/>
    </row>
    <row r="4305" spans="39:53" x14ac:dyDescent="0.2">
      <c r="AM4305" s="61"/>
      <c r="AN4305" s="61"/>
      <c r="AO4305" s="171"/>
      <c r="AP4305" s="61"/>
      <c r="AQ4305" s="61"/>
      <c r="AR4305" s="61"/>
      <c r="AS4305" s="61"/>
      <c r="AT4305" s="61"/>
      <c r="AU4305" s="61"/>
      <c r="AV4305" s="61"/>
      <c r="AW4305" s="61"/>
      <c r="AX4305" s="61"/>
      <c r="AY4305" s="61"/>
      <c r="AZ4305" s="61"/>
      <c r="BA4305" s="61"/>
    </row>
    <row r="4306" spans="39:53" x14ac:dyDescent="0.2">
      <c r="AM4306" s="61"/>
      <c r="AN4306" s="61"/>
      <c r="AO4306" s="171"/>
      <c r="AP4306" s="61"/>
      <c r="AQ4306" s="61"/>
      <c r="AR4306" s="61"/>
      <c r="AS4306" s="61"/>
      <c r="AT4306" s="61"/>
      <c r="AU4306" s="61"/>
      <c r="AV4306" s="61"/>
      <c r="AW4306" s="61"/>
      <c r="AX4306" s="61"/>
      <c r="AY4306" s="61"/>
      <c r="AZ4306" s="61"/>
      <c r="BA4306" s="61"/>
    </row>
    <row r="4307" spans="39:53" x14ac:dyDescent="0.2">
      <c r="AM4307" s="61"/>
      <c r="AN4307" s="61"/>
      <c r="AO4307" s="171"/>
      <c r="AP4307" s="61"/>
      <c r="AQ4307" s="61"/>
      <c r="AR4307" s="61"/>
      <c r="AS4307" s="61"/>
      <c r="AT4307" s="61"/>
      <c r="AU4307" s="61"/>
      <c r="AV4307" s="61"/>
      <c r="AW4307" s="61"/>
      <c r="AX4307" s="61"/>
      <c r="AY4307" s="61"/>
      <c r="AZ4307" s="61"/>
      <c r="BA4307" s="61"/>
    </row>
    <row r="4308" spans="39:53" x14ac:dyDescent="0.2">
      <c r="AM4308" s="61"/>
      <c r="AN4308" s="61"/>
      <c r="AO4308" s="171"/>
      <c r="AP4308" s="61"/>
      <c r="AQ4308" s="61"/>
      <c r="AR4308" s="61"/>
      <c r="AS4308" s="61"/>
      <c r="AT4308" s="61"/>
      <c r="AU4308" s="61"/>
      <c r="AV4308" s="61"/>
      <c r="AW4308" s="61"/>
      <c r="AX4308" s="61"/>
      <c r="AY4308" s="61"/>
      <c r="AZ4308" s="61"/>
      <c r="BA4308" s="61"/>
    </row>
    <row r="4309" spans="39:53" x14ac:dyDescent="0.2">
      <c r="AM4309" s="61"/>
      <c r="AN4309" s="61"/>
      <c r="AO4309" s="171"/>
      <c r="AP4309" s="61"/>
      <c r="AQ4309" s="61"/>
      <c r="AR4309" s="61"/>
      <c r="AS4309" s="61"/>
      <c r="AT4309" s="61"/>
      <c r="AU4309" s="61"/>
      <c r="AV4309" s="61"/>
      <c r="AW4309" s="61"/>
      <c r="AX4309" s="61"/>
      <c r="AY4309" s="61"/>
      <c r="AZ4309" s="61"/>
      <c r="BA4309" s="61"/>
    </row>
    <row r="4310" spans="39:53" x14ac:dyDescent="0.2">
      <c r="AM4310" s="61"/>
      <c r="AN4310" s="61"/>
      <c r="AO4310" s="171"/>
      <c r="AP4310" s="61"/>
      <c r="AQ4310" s="61"/>
      <c r="AR4310" s="61"/>
      <c r="AS4310" s="61"/>
      <c r="AT4310" s="61"/>
      <c r="AU4310" s="61"/>
      <c r="AV4310" s="61"/>
      <c r="AW4310" s="61"/>
      <c r="AX4310" s="61"/>
      <c r="AY4310" s="61"/>
      <c r="AZ4310" s="61"/>
      <c r="BA4310" s="61"/>
    </row>
    <row r="4311" spans="39:53" x14ac:dyDescent="0.2">
      <c r="AM4311" s="61"/>
      <c r="AN4311" s="61"/>
      <c r="AO4311" s="171"/>
      <c r="AP4311" s="61"/>
      <c r="AQ4311" s="61"/>
      <c r="AR4311" s="61"/>
      <c r="AS4311" s="61"/>
      <c r="AT4311" s="61"/>
      <c r="AU4311" s="61"/>
      <c r="AV4311" s="61"/>
      <c r="AW4311" s="61"/>
      <c r="AX4311" s="61"/>
      <c r="AY4311" s="61"/>
      <c r="AZ4311" s="61"/>
      <c r="BA4311" s="61"/>
    </row>
    <row r="4312" spans="39:53" x14ac:dyDescent="0.2">
      <c r="AM4312" s="61"/>
      <c r="AN4312" s="61"/>
      <c r="AO4312" s="171"/>
      <c r="AP4312" s="61"/>
      <c r="AQ4312" s="61"/>
      <c r="AR4312" s="61"/>
      <c r="AS4312" s="61"/>
      <c r="AT4312" s="61"/>
      <c r="AU4312" s="61"/>
      <c r="AV4312" s="61"/>
      <c r="AW4312" s="61"/>
      <c r="AX4312" s="61"/>
      <c r="AY4312" s="61"/>
      <c r="AZ4312" s="61"/>
      <c r="BA4312" s="61"/>
    </row>
    <row r="4313" spans="39:53" x14ac:dyDescent="0.2">
      <c r="AM4313" s="61"/>
      <c r="AN4313" s="61"/>
      <c r="AO4313" s="171"/>
      <c r="AP4313" s="61"/>
      <c r="AQ4313" s="61"/>
      <c r="AR4313" s="61"/>
      <c r="AS4313" s="61"/>
      <c r="AT4313" s="61"/>
      <c r="AU4313" s="61"/>
      <c r="AV4313" s="61"/>
      <c r="AW4313" s="61"/>
      <c r="AX4313" s="61"/>
      <c r="AY4313" s="61"/>
      <c r="AZ4313" s="61"/>
      <c r="BA4313" s="61"/>
    </row>
    <row r="4314" spans="39:53" x14ac:dyDescent="0.2">
      <c r="AM4314" s="61"/>
      <c r="AN4314" s="61"/>
      <c r="AO4314" s="171"/>
      <c r="AP4314" s="61"/>
      <c r="AQ4314" s="61"/>
      <c r="AR4314" s="61"/>
      <c r="AS4314" s="61"/>
      <c r="AT4314" s="61"/>
      <c r="AU4314" s="61"/>
      <c r="AV4314" s="61"/>
      <c r="AW4314" s="61"/>
      <c r="AX4314" s="61"/>
      <c r="AY4314" s="61"/>
      <c r="AZ4314" s="61"/>
      <c r="BA4314" s="61"/>
    </row>
    <row r="4315" spans="39:53" x14ac:dyDescent="0.2">
      <c r="AM4315" s="61"/>
      <c r="AN4315" s="61"/>
      <c r="AO4315" s="171"/>
      <c r="AP4315" s="61"/>
      <c r="AQ4315" s="61"/>
      <c r="AR4315" s="61"/>
      <c r="AS4315" s="61"/>
      <c r="AT4315" s="61"/>
      <c r="AU4315" s="61"/>
      <c r="AV4315" s="61"/>
      <c r="AW4315" s="61"/>
      <c r="AX4315" s="61"/>
      <c r="AY4315" s="61"/>
      <c r="AZ4315" s="61"/>
      <c r="BA4315" s="61"/>
    </row>
    <row r="4316" spans="39:53" x14ac:dyDescent="0.2">
      <c r="AM4316" s="61"/>
      <c r="AN4316" s="61"/>
      <c r="AO4316" s="171"/>
      <c r="AP4316" s="61"/>
      <c r="AQ4316" s="61"/>
      <c r="AR4316" s="61"/>
      <c r="AS4316" s="61"/>
      <c r="AT4316" s="61"/>
      <c r="AU4316" s="61"/>
      <c r="AV4316" s="61"/>
      <c r="AW4316" s="61"/>
      <c r="AX4316" s="61"/>
      <c r="AY4316" s="61"/>
      <c r="AZ4316" s="61"/>
      <c r="BA4316" s="61"/>
    </row>
    <row r="4317" spans="39:53" x14ac:dyDescent="0.2">
      <c r="AM4317" s="61"/>
      <c r="AN4317" s="61"/>
      <c r="AO4317" s="171"/>
      <c r="AP4317" s="61"/>
      <c r="AQ4317" s="61"/>
      <c r="AR4317" s="61"/>
      <c r="AS4317" s="61"/>
      <c r="AT4317" s="61"/>
      <c r="AU4317" s="61"/>
      <c r="AV4317" s="61"/>
      <c r="AW4317" s="61"/>
      <c r="AX4317" s="61"/>
      <c r="AY4317" s="61"/>
      <c r="AZ4317" s="61"/>
      <c r="BA4317" s="61"/>
    </row>
    <row r="4318" spans="39:53" x14ac:dyDescent="0.2">
      <c r="AM4318" s="61"/>
      <c r="AN4318" s="61"/>
      <c r="AO4318" s="171"/>
      <c r="AP4318" s="61"/>
      <c r="AQ4318" s="61"/>
      <c r="AR4318" s="61"/>
      <c r="AS4318" s="61"/>
      <c r="AT4318" s="61"/>
      <c r="AU4318" s="61"/>
      <c r="AV4318" s="61"/>
      <c r="AW4318" s="61"/>
      <c r="AX4318" s="61"/>
      <c r="AY4318" s="61"/>
      <c r="AZ4318" s="61"/>
      <c r="BA4318" s="61"/>
    </row>
    <row r="4319" spans="39:53" x14ac:dyDescent="0.2">
      <c r="AM4319" s="61"/>
      <c r="AN4319" s="61"/>
      <c r="AO4319" s="171"/>
      <c r="AP4319" s="61"/>
      <c r="AQ4319" s="61"/>
      <c r="AR4319" s="61"/>
      <c r="AS4319" s="61"/>
      <c r="AT4319" s="61"/>
      <c r="AU4319" s="61"/>
      <c r="AV4319" s="61"/>
      <c r="AW4319" s="61"/>
      <c r="AX4319" s="61"/>
      <c r="AY4319" s="61"/>
      <c r="AZ4319" s="61"/>
      <c r="BA4319" s="61"/>
    </row>
    <row r="4320" spans="39:53" x14ac:dyDescent="0.2">
      <c r="AM4320" s="61"/>
      <c r="AN4320" s="61"/>
      <c r="AO4320" s="171"/>
      <c r="AP4320" s="61"/>
      <c r="AQ4320" s="61"/>
      <c r="AR4320" s="61"/>
      <c r="AS4320" s="61"/>
      <c r="AT4320" s="61"/>
      <c r="AU4320" s="61"/>
      <c r="AV4320" s="61"/>
      <c r="AW4320" s="61"/>
      <c r="AX4320" s="61"/>
      <c r="AY4320" s="61"/>
      <c r="AZ4320" s="61"/>
      <c r="BA4320" s="61"/>
    </row>
    <row r="4321" spans="39:53" x14ac:dyDescent="0.2">
      <c r="AM4321" s="61"/>
      <c r="AN4321" s="61"/>
      <c r="AO4321" s="171"/>
      <c r="AP4321" s="61"/>
      <c r="AQ4321" s="61"/>
      <c r="AR4321" s="61"/>
      <c r="AS4321" s="61"/>
      <c r="AT4321" s="61"/>
      <c r="AU4321" s="61"/>
      <c r="AV4321" s="61"/>
      <c r="AW4321" s="61"/>
      <c r="AX4321" s="61"/>
      <c r="AY4321" s="61"/>
      <c r="AZ4321" s="61"/>
      <c r="BA4321" s="61"/>
    </row>
    <row r="4322" spans="39:53" x14ac:dyDescent="0.2">
      <c r="AM4322" s="61"/>
      <c r="AN4322" s="61"/>
      <c r="AO4322" s="171"/>
      <c r="AP4322" s="61"/>
      <c r="AQ4322" s="61"/>
      <c r="AR4322" s="61"/>
      <c r="AS4322" s="61"/>
      <c r="AT4322" s="61"/>
      <c r="AU4322" s="61"/>
      <c r="AV4322" s="61"/>
      <c r="AW4322" s="61"/>
      <c r="AX4322" s="61"/>
      <c r="AY4322" s="61"/>
      <c r="AZ4322" s="61"/>
      <c r="BA4322" s="61"/>
    </row>
    <row r="4323" spans="39:53" x14ac:dyDescent="0.2">
      <c r="AM4323" s="61"/>
      <c r="AN4323" s="61"/>
      <c r="AO4323" s="171"/>
      <c r="AP4323" s="61"/>
      <c r="AQ4323" s="61"/>
      <c r="AR4323" s="61"/>
      <c r="AS4323" s="61"/>
      <c r="AT4323" s="61"/>
      <c r="AU4323" s="61"/>
      <c r="AV4323" s="61"/>
      <c r="AW4323" s="61"/>
      <c r="AX4323" s="61"/>
      <c r="AY4323" s="61"/>
      <c r="AZ4323" s="61"/>
      <c r="BA4323" s="61"/>
    </row>
    <row r="4324" spans="39:53" x14ac:dyDescent="0.2">
      <c r="AM4324" s="61"/>
      <c r="AN4324" s="61"/>
      <c r="AO4324" s="171"/>
      <c r="AP4324" s="61"/>
      <c r="AQ4324" s="61"/>
      <c r="AR4324" s="61"/>
      <c r="AS4324" s="61"/>
      <c r="AT4324" s="61"/>
      <c r="AU4324" s="61"/>
      <c r="AV4324" s="61"/>
      <c r="AW4324" s="61"/>
      <c r="AX4324" s="61"/>
      <c r="AY4324" s="61"/>
      <c r="AZ4324" s="61"/>
      <c r="BA4324" s="61"/>
    </row>
    <row r="4325" spans="39:53" x14ac:dyDescent="0.2">
      <c r="AM4325" s="61"/>
      <c r="AN4325" s="61"/>
      <c r="AO4325" s="171"/>
      <c r="AP4325" s="61"/>
      <c r="AQ4325" s="61"/>
      <c r="AR4325" s="61"/>
      <c r="AS4325" s="61"/>
      <c r="AT4325" s="61"/>
      <c r="AU4325" s="61"/>
      <c r="AV4325" s="61"/>
      <c r="AW4325" s="61"/>
      <c r="AX4325" s="61"/>
      <c r="AY4325" s="61"/>
      <c r="AZ4325" s="61"/>
      <c r="BA4325" s="61"/>
    </row>
    <row r="4326" spans="39:53" x14ac:dyDescent="0.2">
      <c r="AM4326" s="61"/>
      <c r="AN4326" s="61"/>
      <c r="AO4326" s="171"/>
      <c r="AP4326" s="61"/>
      <c r="AQ4326" s="61"/>
      <c r="AR4326" s="61"/>
      <c r="AS4326" s="61"/>
      <c r="AT4326" s="61"/>
      <c r="AU4326" s="61"/>
      <c r="AV4326" s="61"/>
      <c r="AW4326" s="61"/>
      <c r="AX4326" s="61"/>
      <c r="AY4326" s="61"/>
      <c r="AZ4326" s="61"/>
      <c r="BA4326" s="61"/>
    </row>
    <row r="4327" spans="39:53" x14ac:dyDescent="0.2">
      <c r="AM4327" s="61"/>
      <c r="AN4327" s="61"/>
      <c r="AO4327" s="171"/>
      <c r="AP4327" s="61"/>
      <c r="AQ4327" s="61"/>
      <c r="AR4327" s="61"/>
      <c r="AS4327" s="61"/>
      <c r="AT4327" s="61"/>
      <c r="AU4327" s="61"/>
      <c r="AV4327" s="61"/>
      <c r="AW4327" s="61"/>
      <c r="AX4327" s="61"/>
      <c r="AY4327" s="61"/>
      <c r="AZ4327" s="61"/>
      <c r="BA4327" s="61"/>
    </row>
    <row r="4328" spans="39:53" x14ac:dyDescent="0.2">
      <c r="AM4328" s="61"/>
      <c r="AN4328" s="61"/>
      <c r="AO4328" s="171"/>
      <c r="AP4328" s="61"/>
      <c r="AQ4328" s="61"/>
      <c r="AR4328" s="61"/>
      <c r="AS4328" s="61"/>
      <c r="AT4328" s="61"/>
      <c r="AU4328" s="61"/>
      <c r="AV4328" s="61"/>
      <c r="AW4328" s="61"/>
      <c r="AX4328" s="61"/>
      <c r="AY4328" s="61"/>
      <c r="AZ4328" s="61"/>
      <c r="BA4328" s="61"/>
    </row>
    <row r="4329" spans="39:53" x14ac:dyDescent="0.2">
      <c r="AM4329" s="61"/>
      <c r="AN4329" s="61"/>
      <c r="AO4329" s="171"/>
      <c r="AP4329" s="61"/>
      <c r="AQ4329" s="61"/>
      <c r="AR4329" s="61"/>
      <c r="AS4329" s="61"/>
      <c r="AT4329" s="61"/>
      <c r="AU4329" s="61"/>
      <c r="AV4329" s="61"/>
      <c r="AW4329" s="61"/>
      <c r="AX4329" s="61"/>
      <c r="AY4329" s="61"/>
      <c r="AZ4329" s="61"/>
      <c r="BA4329" s="61"/>
    </row>
    <row r="4330" spans="39:53" x14ac:dyDescent="0.2">
      <c r="AM4330" s="61"/>
      <c r="AN4330" s="61"/>
      <c r="AO4330" s="171"/>
      <c r="AP4330" s="61"/>
      <c r="AQ4330" s="61"/>
      <c r="AR4330" s="61"/>
      <c r="AS4330" s="61"/>
      <c r="AT4330" s="61"/>
      <c r="AU4330" s="61"/>
      <c r="AV4330" s="61"/>
      <c r="AW4330" s="61"/>
      <c r="AX4330" s="61"/>
      <c r="AY4330" s="61"/>
      <c r="AZ4330" s="61"/>
      <c r="BA4330" s="61"/>
    </row>
    <row r="4331" spans="39:53" x14ac:dyDescent="0.2">
      <c r="AM4331" s="61"/>
      <c r="AN4331" s="61"/>
      <c r="AO4331" s="171"/>
      <c r="AP4331" s="61"/>
      <c r="AQ4331" s="61"/>
      <c r="AR4331" s="61"/>
      <c r="AS4331" s="61"/>
      <c r="AT4331" s="61"/>
      <c r="AU4331" s="61"/>
      <c r="AV4331" s="61"/>
      <c r="AW4331" s="61"/>
      <c r="AX4331" s="61"/>
      <c r="AY4331" s="61"/>
      <c r="AZ4331" s="61"/>
      <c r="BA4331" s="61"/>
    </row>
    <row r="4332" spans="39:53" x14ac:dyDescent="0.2">
      <c r="AM4332" s="61"/>
      <c r="AN4332" s="61"/>
      <c r="AO4332" s="171"/>
      <c r="AP4332" s="61"/>
      <c r="AQ4332" s="61"/>
      <c r="AR4332" s="61"/>
      <c r="AS4332" s="61"/>
      <c r="AT4332" s="61"/>
      <c r="AU4332" s="61"/>
      <c r="AV4332" s="61"/>
      <c r="AW4332" s="61"/>
      <c r="AX4332" s="61"/>
      <c r="AY4332" s="61"/>
      <c r="AZ4332" s="61"/>
      <c r="BA4332" s="61"/>
    </row>
    <row r="4333" spans="39:53" x14ac:dyDescent="0.2">
      <c r="AM4333" s="61"/>
      <c r="AN4333" s="61"/>
      <c r="AO4333" s="171"/>
      <c r="AP4333" s="61"/>
      <c r="AQ4333" s="61"/>
      <c r="AR4333" s="61"/>
      <c r="AS4333" s="61"/>
      <c r="AT4333" s="61"/>
      <c r="AU4333" s="61"/>
      <c r="AV4333" s="61"/>
      <c r="AW4333" s="61"/>
      <c r="AX4333" s="61"/>
      <c r="AY4333" s="61"/>
      <c r="AZ4333" s="61"/>
      <c r="BA4333" s="61"/>
    </row>
    <row r="4334" spans="39:53" x14ac:dyDescent="0.2">
      <c r="AM4334" s="61"/>
      <c r="AN4334" s="61"/>
      <c r="AO4334" s="171"/>
      <c r="AP4334" s="61"/>
      <c r="AQ4334" s="61"/>
      <c r="AR4334" s="61"/>
      <c r="AS4334" s="61"/>
      <c r="AT4334" s="61"/>
      <c r="AU4334" s="61"/>
      <c r="AV4334" s="61"/>
      <c r="AW4334" s="61"/>
      <c r="AX4334" s="61"/>
      <c r="AY4334" s="61"/>
      <c r="AZ4334" s="61"/>
      <c r="BA4334" s="61"/>
    </row>
    <row r="4335" spans="39:53" x14ac:dyDescent="0.2">
      <c r="AM4335" s="61"/>
      <c r="AN4335" s="61"/>
      <c r="AO4335" s="171"/>
      <c r="AP4335" s="61"/>
      <c r="AQ4335" s="61"/>
      <c r="AR4335" s="61"/>
      <c r="AS4335" s="61"/>
      <c r="AT4335" s="61"/>
      <c r="AU4335" s="61"/>
      <c r="AV4335" s="61"/>
      <c r="AW4335" s="61"/>
      <c r="AX4335" s="61"/>
      <c r="AY4335" s="61"/>
      <c r="AZ4335" s="61"/>
      <c r="BA4335" s="61"/>
    </row>
    <row r="4336" spans="39:53" x14ac:dyDescent="0.2">
      <c r="AM4336" s="61"/>
      <c r="AN4336" s="61"/>
      <c r="AO4336" s="171"/>
      <c r="AP4336" s="61"/>
      <c r="AQ4336" s="61"/>
      <c r="AR4336" s="61"/>
      <c r="AS4336" s="61"/>
      <c r="AT4336" s="61"/>
      <c r="AU4336" s="61"/>
      <c r="AV4336" s="61"/>
      <c r="AW4336" s="61"/>
      <c r="AX4336" s="61"/>
      <c r="AY4336" s="61"/>
      <c r="AZ4336" s="61"/>
      <c r="BA4336" s="61"/>
    </row>
    <row r="4337" spans="39:53" x14ac:dyDescent="0.2">
      <c r="AM4337" s="61"/>
      <c r="AN4337" s="61"/>
      <c r="AO4337" s="171"/>
      <c r="AP4337" s="61"/>
      <c r="AQ4337" s="61"/>
      <c r="AR4337" s="61"/>
      <c r="AS4337" s="61"/>
      <c r="AT4337" s="61"/>
      <c r="AU4337" s="61"/>
      <c r="AV4337" s="61"/>
      <c r="AW4337" s="61"/>
      <c r="AX4337" s="61"/>
      <c r="AY4337" s="61"/>
      <c r="AZ4337" s="61"/>
      <c r="BA4337" s="61"/>
    </row>
    <row r="4338" spans="39:53" x14ac:dyDescent="0.2">
      <c r="AM4338" s="61"/>
      <c r="AN4338" s="61"/>
      <c r="AO4338" s="171"/>
      <c r="AP4338" s="61"/>
      <c r="AQ4338" s="61"/>
      <c r="AR4338" s="61"/>
      <c r="AS4338" s="61"/>
      <c r="AT4338" s="61"/>
      <c r="AU4338" s="61"/>
      <c r="AV4338" s="61"/>
      <c r="AW4338" s="61"/>
      <c r="AX4338" s="61"/>
      <c r="AY4338" s="61"/>
      <c r="AZ4338" s="61"/>
      <c r="BA4338" s="61"/>
    </row>
    <row r="4339" spans="39:53" x14ac:dyDescent="0.2">
      <c r="AM4339" s="61"/>
      <c r="AN4339" s="61"/>
      <c r="AO4339" s="171"/>
      <c r="AP4339" s="61"/>
      <c r="AQ4339" s="61"/>
      <c r="AR4339" s="61"/>
      <c r="AS4339" s="61"/>
      <c r="AT4339" s="61"/>
      <c r="AU4339" s="61"/>
      <c r="AV4339" s="61"/>
      <c r="AW4339" s="61"/>
      <c r="AX4339" s="61"/>
      <c r="AY4339" s="61"/>
      <c r="AZ4339" s="61"/>
      <c r="BA4339" s="61"/>
    </row>
    <row r="4340" spans="39:53" x14ac:dyDescent="0.2">
      <c r="AM4340" s="61"/>
      <c r="AN4340" s="61"/>
      <c r="AO4340" s="171"/>
      <c r="AP4340" s="61"/>
      <c r="AQ4340" s="61"/>
      <c r="AR4340" s="61"/>
      <c r="AS4340" s="61"/>
      <c r="AT4340" s="61"/>
      <c r="AU4340" s="61"/>
      <c r="AV4340" s="61"/>
      <c r="AW4340" s="61"/>
      <c r="AX4340" s="61"/>
      <c r="AY4340" s="61"/>
      <c r="AZ4340" s="61"/>
      <c r="BA4340" s="61"/>
    </row>
    <row r="4341" spans="39:53" x14ac:dyDescent="0.2">
      <c r="AM4341" s="61"/>
      <c r="AN4341" s="61"/>
      <c r="AO4341" s="171"/>
      <c r="AP4341" s="61"/>
      <c r="AQ4341" s="61"/>
      <c r="AR4341" s="61"/>
      <c r="AS4341" s="61"/>
      <c r="AT4341" s="61"/>
      <c r="AU4341" s="61"/>
      <c r="AV4341" s="61"/>
      <c r="AW4341" s="61"/>
      <c r="AX4341" s="61"/>
      <c r="AY4341" s="61"/>
      <c r="AZ4341" s="61"/>
      <c r="BA4341" s="61"/>
    </row>
    <row r="4342" spans="39:53" x14ac:dyDescent="0.2">
      <c r="AM4342" s="61"/>
      <c r="AN4342" s="61"/>
      <c r="AO4342" s="171"/>
      <c r="AP4342" s="61"/>
      <c r="AQ4342" s="61"/>
      <c r="AR4342" s="61"/>
      <c r="AS4342" s="61"/>
      <c r="AT4342" s="61"/>
      <c r="AU4342" s="61"/>
      <c r="AV4342" s="61"/>
      <c r="AW4342" s="61"/>
      <c r="AX4342" s="61"/>
      <c r="AY4342" s="61"/>
      <c r="AZ4342" s="61"/>
      <c r="BA4342" s="61"/>
    </row>
    <row r="4343" spans="39:53" x14ac:dyDescent="0.2">
      <c r="AM4343" s="61"/>
      <c r="AN4343" s="61"/>
      <c r="AO4343" s="171"/>
      <c r="AP4343" s="61"/>
      <c r="AQ4343" s="61"/>
      <c r="AR4343" s="61"/>
      <c r="AS4343" s="61"/>
      <c r="AT4343" s="61"/>
      <c r="AU4343" s="61"/>
      <c r="AV4343" s="61"/>
      <c r="AW4343" s="61"/>
      <c r="AX4343" s="61"/>
      <c r="AY4343" s="61"/>
      <c r="AZ4343" s="61"/>
      <c r="BA4343" s="61"/>
    </row>
    <row r="4344" spans="39:53" x14ac:dyDescent="0.2">
      <c r="AM4344" s="61"/>
      <c r="AN4344" s="61"/>
      <c r="AO4344" s="171"/>
      <c r="AP4344" s="61"/>
      <c r="AQ4344" s="61"/>
      <c r="AR4344" s="61"/>
      <c r="AS4344" s="61"/>
      <c r="AT4344" s="61"/>
      <c r="AU4344" s="61"/>
      <c r="AV4344" s="61"/>
      <c r="AW4344" s="61"/>
      <c r="AX4344" s="61"/>
      <c r="AY4344" s="61"/>
      <c r="AZ4344" s="61"/>
      <c r="BA4344" s="61"/>
    </row>
    <row r="4345" spans="39:53" x14ac:dyDescent="0.2">
      <c r="AM4345" s="61"/>
      <c r="AN4345" s="61"/>
      <c r="AO4345" s="171"/>
      <c r="AP4345" s="61"/>
      <c r="AQ4345" s="61"/>
      <c r="AR4345" s="61"/>
      <c r="AS4345" s="61"/>
      <c r="AT4345" s="61"/>
      <c r="AU4345" s="61"/>
      <c r="AV4345" s="61"/>
      <c r="AW4345" s="61"/>
      <c r="AX4345" s="61"/>
      <c r="AY4345" s="61"/>
      <c r="AZ4345" s="61"/>
      <c r="BA4345" s="61"/>
    </row>
    <row r="4346" spans="39:53" x14ac:dyDescent="0.2">
      <c r="AM4346" s="61"/>
      <c r="AN4346" s="61"/>
      <c r="AO4346" s="171"/>
      <c r="AP4346" s="61"/>
      <c r="AQ4346" s="61"/>
      <c r="AR4346" s="61"/>
      <c r="AS4346" s="61"/>
      <c r="AT4346" s="61"/>
      <c r="AU4346" s="61"/>
      <c r="AV4346" s="61"/>
      <c r="AW4346" s="61"/>
      <c r="AX4346" s="61"/>
      <c r="AY4346" s="61"/>
      <c r="AZ4346" s="61"/>
      <c r="BA4346" s="61"/>
    </row>
    <row r="4347" spans="39:53" x14ac:dyDescent="0.2">
      <c r="AM4347" s="61"/>
      <c r="AN4347" s="61"/>
      <c r="AO4347" s="171"/>
      <c r="AP4347" s="61"/>
      <c r="AQ4347" s="61"/>
      <c r="AR4347" s="61"/>
      <c r="AS4347" s="61"/>
      <c r="AT4347" s="61"/>
      <c r="AU4347" s="61"/>
      <c r="AV4347" s="61"/>
      <c r="AW4347" s="61"/>
      <c r="AX4347" s="61"/>
      <c r="AY4347" s="61"/>
      <c r="AZ4347" s="61"/>
      <c r="BA4347" s="61"/>
    </row>
    <row r="4348" spans="39:53" x14ac:dyDescent="0.2">
      <c r="AM4348" s="61"/>
      <c r="AN4348" s="61"/>
      <c r="AO4348" s="171"/>
      <c r="AP4348" s="61"/>
      <c r="AQ4348" s="61"/>
      <c r="AR4348" s="61"/>
      <c r="AS4348" s="61"/>
      <c r="AT4348" s="61"/>
      <c r="AU4348" s="61"/>
      <c r="AV4348" s="61"/>
      <c r="AW4348" s="61"/>
      <c r="AX4348" s="61"/>
      <c r="AY4348" s="61"/>
      <c r="AZ4348" s="61"/>
      <c r="BA4348" s="61"/>
    </row>
    <row r="4349" spans="39:53" x14ac:dyDescent="0.2">
      <c r="AM4349" s="61"/>
      <c r="AN4349" s="61"/>
      <c r="AO4349" s="171"/>
      <c r="AP4349" s="61"/>
      <c r="AQ4349" s="61"/>
      <c r="AR4349" s="61"/>
      <c r="AS4349" s="61"/>
      <c r="AT4349" s="61"/>
      <c r="AU4349" s="61"/>
      <c r="AV4349" s="61"/>
      <c r="AW4349" s="61"/>
      <c r="AX4349" s="61"/>
      <c r="AY4349" s="61"/>
      <c r="AZ4349" s="61"/>
      <c r="BA4349" s="61"/>
    </row>
    <row r="4350" spans="39:53" x14ac:dyDescent="0.2">
      <c r="AM4350" s="61"/>
      <c r="AN4350" s="61"/>
      <c r="AO4350" s="171"/>
      <c r="AP4350" s="61"/>
      <c r="AQ4350" s="61"/>
      <c r="AR4350" s="61"/>
      <c r="AS4350" s="61"/>
      <c r="AT4350" s="61"/>
      <c r="AU4350" s="61"/>
      <c r="AV4350" s="61"/>
      <c r="AW4350" s="61"/>
      <c r="AX4350" s="61"/>
      <c r="AY4350" s="61"/>
      <c r="AZ4350" s="61"/>
      <c r="BA4350" s="61"/>
    </row>
    <row r="4351" spans="39:53" x14ac:dyDescent="0.2">
      <c r="AM4351" s="61"/>
      <c r="AN4351" s="61"/>
      <c r="AO4351" s="171"/>
      <c r="AP4351" s="61"/>
      <c r="AQ4351" s="61"/>
      <c r="AR4351" s="61"/>
      <c r="AS4351" s="61"/>
      <c r="AT4351" s="61"/>
      <c r="AU4351" s="61"/>
      <c r="AV4351" s="61"/>
      <c r="AW4351" s="61"/>
      <c r="AX4351" s="61"/>
      <c r="AY4351" s="61"/>
      <c r="AZ4351" s="61"/>
      <c r="BA4351" s="61"/>
    </row>
    <row r="4352" spans="39:53" x14ac:dyDescent="0.2">
      <c r="AM4352" s="61"/>
      <c r="AN4352" s="61"/>
      <c r="AO4352" s="171"/>
      <c r="AP4352" s="61"/>
      <c r="AQ4352" s="61"/>
      <c r="AR4352" s="61"/>
      <c r="AS4352" s="61"/>
      <c r="AT4352" s="61"/>
      <c r="AU4352" s="61"/>
      <c r="AV4352" s="61"/>
      <c r="AW4352" s="61"/>
      <c r="AX4352" s="61"/>
      <c r="AY4352" s="61"/>
      <c r="AZ4352" s="61"/>
      <c r="BA4352" s="61"/>
    </row>
    <row r="4353" spans="39:53" x14ac:dyDescent="0.2">
      <c r="AM4353" s="61"/>
      <c r="AN4353" s="61"/>
      <c r="AO4353" s="171"/>
      <c r="AP4353" s="61"/>
      <c r="AQ4353" s="61"/>
      <c r="AR4353" s="61"/>
      <c r="AS4353" s="61"/>
      <c r="AT4353" s="61"/>
      <c r="AU4353" s="61"/>
      <c r="AV4353" s="61"/>
      <c r="AW4353" s="61"/>
      <c r="AX4353" s="61"/>
      <c r="AY4353" s="61"/>
      <c r="AZ4353" s="61"/>
      <c r="BA4353" s="61"/>
    </row>
    <row r="4354" spans="39:53" x14ac:dyDescent="0.2">
      <c r="AM4354" s="61"/>
      <c r="AN4354" s="61"/>
      <c r="AO4354" s="171"/>
      <c r="AP4354" s="61"/>
      <c r="AQ4354" s="61"/>
      <c r="AR4354" s="61"/>
      <c r="AS4354" s="61"/>
      <c r="AT4354" s="61"/>
      <c r="AU4354" s="61"/>
      <c r="AV4354" s="61"/>
      <c r="AW4354" s="61"/>
      <c r="AX4354" s="61"/>
      <c r="AY4354" s="61"/>
      <c r="AZ4354" s="61"/>
      <c r="BA4354" s="61"/>
    </row>
    <row r="4355" spans="39:53" x14ac:dyDescent="0.2">
      <c r="AM4355" s="61"/>
      <c r="AN4355" s="61"/>
      <c r="AO4355" s="171"/>
      <c r="AP4355" s="61"/>
      <c r="AQ4355" s="61"/>
      <c r="AR4355" s="61"/>
      <c r="AS4355" s="61"/>
      <c r="AT4355" s="61"/>
      <c r="AU4355" s="61"/>
      <c r="AV4355" s="61"/>
      <c r="AW4355" s="61"/>
      <c r="AX4355" s="61"/>
      <c r="AY4355" s="61"/>
      <c r="AZ4355" s="61"/>
      <c r="BA4355" s="61"/>
    </row>
    <row r="4356" spans="39:53" x14ac:dyDescent="0.2">
      <c r="AM4356" s="61"/>
      <c r="AN4356" s="61"/>
      <c r="AO4356" s="171"/>
      <c r="AP4356" s="61"/>
      <c r="AQ4356" s="61"/>
      <c r="AR4356" s="61"/>
      <c r="AS4356" s="61"/>
      <c r="AT4356" s="61"/>
      <c r="AU4356" s="61"/>
      <c r="AV4356" s="61"/>
      <c r="AW4356" s="61"/>
      <c r="AX4356" s="61"/>
      <c r="AY4356" s="61"/>
      <c r="AZ4356" s="61"/>
      <c r="BA4356" s="61"/>
    </row>
    <row r="4357" spans="39:53" x14ac:dyDescent="0.2">
      <c r="AM4357" s="61"/>
      <c r="AN4357" s="61"/>
      <c r="AO4357" s="171"/>
      <c r="AP4357" s="61"/>
      <c r="AQ4357" s="61"/>
      <c r="AR4357" s="61"/>
      <c r="AS4357" s="61"/>
      <c r="AT4357" s="61"/>
      <c r="AU4357" s="61"/>
      <c r="AV4357" s="61"/>
      <c r="AW4357" s="61"/>
      <c r="AX4357" s="61"/>
      <c r="AY4357" s="61"/>
      <c r="AZ4357" s="61"/>
      <c r="BA4357" s="61"/>
    </row>
    <row r="4358" spans="39:53" x14ac:dyDescent="0.2">
      <c r="AM4358" s="61"/>
      <c r="AN4358" s="61"/>
      <c r="AO4358" s="171"/>
      <c r="AP4358" s="61"/>
      <c r="AQ4358" s="61"/>
      <c r="AR4358" s="61"/>
      <c r="AS4358" s="61"/>
      <c r="AT4358" s="61"/>
      <c r="AU4358" s="61"/>
      <c r="AV4358" s="61"/>
      <c r="AW4358" s="61"/>
      <c r="AX4358" s="61"/>
      <c r="AY4358" s="61"/>
      <c r="AZ4358" s="61"/>
      <c r="BA4358" s="61"/>
    </row>
    <row r="4359" spans="39:53" x14ac:dyDescent="0.2">
      <c r="AM4359" s="61"/>
      <c r="AN4359" s="61"/>
      <c r="AO4359" s="171"/>
      <c r="AP4359" s="61"/>
      <c r="AQ4359" s="61"/>
      <c r="AR4359" s="61"/>
      <c r="AS4359" s="61"/>
      <c r="AT4359" s="61"/>
      <c r="AU4359" s="61"/>
      <c r="AV4359" s="61"/>
      <c r="AW4359" s="61"/>
      <c r="AX4359" s="61"/>
      <c r="AY4359" s="61"/>
      <c r="AZ4359" s="61"/>
      <c r="BA4359" s="61"/>
    </row>
    <row r="4360" spans="39:53" x14ac:dyDescent="0.2">
      <c r="AM4360" s="61"/>
      <c r="AN4360" s="61"/>
      <c r="AO4360" s="171"/>
      <c r="AP4360" s="61"/>
      <c r="AQ4360" s="61"/>
      <c r="AR4360" s="61"/>
      <c r="AS4360" s="61"/>
      <c r="AT4360" s="61"/>
      <c r="AU4360" s="61"/>
      <c r="AV4360" s="61"/>
      <c r="AW4360" s="61"/>
      <c r="AX4360" s="61"/>
      <c r="AY4360" s="61"/>
      <c r="AZ4360" s="61"/>
      <c r="BA4360" s="61"/>
    </row>
    <row r="4361" spans="39:53" x14ac:dyDescent="0.2">
      <c r="AM4361" s="61"/>
      <c r="AN4361" s="61"/>
      <c r="AO4361" s="171"/>
      <c r="AP4361" s="61"/>
      <c r="AQ4361" s="61"/>
      <c r="AR4361" s="61"/>
      <c r="AS4361" s="61"/>
      <c r="AT4361" s="61"/>
      <c r="AU4361" s="61"/>
      <c r="AV4361" s="61"/>
      <c r="AW4361" s="61"/>
      <c r="AX4361" s="61"/>
      <c r="AY4361" s="61"/>
      <c r="AZ4361" s="61"/>
      <c r="BA4361" s="61"/>
    </row>
    <row r="4362" spans="39:53" x14ac:dyDescent="0.2">
      <c r="AM4362" s="61"/>
      <c r="AN4362" s="61"/>
      <c r="AO4362" s="171"/>
      <c r="AP4362" s="61"/>
      <c r="AQ4362" s="61"/>
      <c r="AR4362" s="61"/>
      <c r="AS4362" s="61"/>
      <c r="AT4362" s="61"/>
      <c r="AU4362" s="61"/>
      <c r="AV4362" s="61"/>
      <c r="AW4362" s="61"/>
      <c r="AX4362" s="61"/>
      <c r="AY4362" s="61"/>
      <c r="AZ4362" s="61"/>
      <c r="BA4362" s="61"/>
    </row>
    <row r="4363" spans="39:53" x14ac:dyDescent="0.2">
      <c r="AM4363" s="61"/>
      <c r="AN4363" s="61"/>
      <c r="AO4363" s="171"/>
      <c r="AP4363" s="61"/>
      <c r="AQ4363" s="61"/>
      <c r="AR4363" s="61"/>
      <c r="AS4363" s="61"/>
      <c r="AT4363" s="61"/>
      <c r="AU4363" s="61"/>
      <c r="AV4363" s="61"/>
      <c r="AW4363" s="61"/>
      <c r="AX4363" s="61"/>
      <c r="AY4363" s="61"/>
      <c r="AZ4363" s="61"/>
      <c r="BA4363" s="61"/>
    </row>
    <row r="4364" spans="39:53" x14ac:dyDescent="0.2">
      <c r="AM4364" s="61"/>
      <c r="AN4364" s="61"/>
      <c r="AO4364" s="171"/>
      <c r="AP4364" s="61"/>
      <c r="AQ4364" s="61"/>
      <c r="AR4364" s="61"/>
      <c r="AS4364" s="61"/>
      <c r="AT4364" s="61"/>
      <c r="AU4364" s="61"/>
      <c r="AV4364" s="61"/>
      <c r="AW4364" s="61"/>
      <c r="AX4364" s="61"/>
      <c r="AY4364" s="61"/>
      <c r="AZ4364" s="61"/>
      <c r="BA4364" s="61"/>
    </row>
    <row r="4365" spans="39:53" x14ac:dyDescent="0.2">
      <c r="AM4365" s="61"/>
      <c r="AN4365" s="61"/>
      <c r="AO4365" s="171"/>
      <c r="AP4365" s="61"/>
      <c r="AQ4365" s="61"/>
      <c r="AR4365" s="61"/>
      <c r="AS4365" s="61"/>
      <c r="AT4365" s="61"/>
      <c r="AU4365" s="61"/>
      <c r="AV4365" s="61"/>
      <c r="AW4365" s="61"/>
      <c r="AX4365" s="61"/>
      <c r="AY4365" s="61"/>
      <c r="AZ4365" s="61"/>
      <c r="BA4365" s="61"/>
    </row>
    <row r="4366" spans="39:53" x14ac:dyDescent="0.2">
      <c r="AM4366" s="61"/>
      <c r="AN4366" s="61"/>
      <c r="AO4366" s="171"/>
      <c r="AP4366" s="61"/>
      <c r="AQ4366" s="61"/>
      <c r="AR4366" s="61"/>
      <c r="AS4366" s="61"/>
      <c r="AT4366" s="61"/>
      <c r="AU4366" s="61"/>
      <c r="AV4366" s="61"/>
      <c r="AW4366" s="61"/>
      <c r="AX4366" s="61"/>
      <c r="AY4366" s="61"/>
      <c r="AZ4366" s="61"/>
      <c r="BA4366" s="61"/>
    </row>
    <row r="4367" spans="39:53" x14ac:dyDescent="0.2">
      <c r="AM4367" s="61"/>
      <c r="AN4367" s="61"/>
      <c r="AO4367" s="171"/>
      <c r="AP4367" s="61"/>
      <c r="AQ4367" s="61"/>
      <c r="AR4367" s="61"/>
      <c r="AS4367" s="61"/>
      <c r="AT4367" s="61"/>
      <c r="AU4367" s="61"/>
      <c r="AV4367" s="61"/>
      <c r="AW4367" s="61"/>
      <c r="AX4367" s="61"/>
      <c r="AY4367" s="61"/>
      <c r="AZ4367" s="61"/>
      <c r="BA4367" s="61"/>
    </row>
    <row r="4368" spans="39:53" x14ac:dyDescent="0.2">
      <c r="AM4368" s="61"/>
      <c r="AN4368" s="61"/>
      <c r="AO4368" s="171"/>
      <c r="AP4368" s="61"/>
      <c r="AQ4368" s="61"/>
      <c r="AR4368" s="61"/>
      <c r="AS4368" s="61"/>
      <c r="AT4368" s="61"/>
      <c r="AU4368" s="61"/>
      <c r="AV4368" s="61"/>
      <c r="AW4368" s="61"/>
      <c r="AX4368" s="61"/>
      <c r="AY4368" s="61"/>
      <c r="AZ4368" s="61"/>
      <c r="BA4368" s="61"/>
    </row>
    <row r="4369" spans="39:53" x14ac:dyDescent="0.2">
      <c r="AM4369" s="61"/>
      <c r="AN4369" s="61"/>
      <c r="AO4369" s="171"/>
      <c r="AP4369" s="61"/>
      <c r="AQ4369" s="61"/>
      <c r="AR4369" s="61"/>
      <c r="AS4369" s="61"/>
      <c r="AT4369" s="61"/>
      <c r="AU4369" s="61"/>
      <c r="AV4369" s="61"/>
      <c r="AW4369" s="61"/>
      <c r="AX4369" s="61"/>
      <c r="AY4369" s="61"/>
      <c r="AZ4369" s="61"/>
      <c r="BA4369" s="61"/>
    </row>
    <row r="4370" spans="39:53" x14ac:dyDescent="0.2">
      <c r="AM4370" s="61"/>
      <c r="AN4370" s="61"/>
      <c r="AO4370" s="171"/>
      <c r="AP4370" s="61"/>
      <c r="AQ4370" s="61"/>
      <c r="AR4370" s="61"/>
      <c r="AS4370" s="61"/>
      <c r="AT4370" s="61"/>
      <c r="AU4370" s="61"/>
      <c r="AV4370" s="61"/>
      <c r="AW4370" s="61"/>
      <c r="AX4370" s="61"/>
      <c r="AY4370" s="61"/>
      <c r="AZ4370" s="61"/>
      <c r="BA4370" s="61"/>
    </row>
    <row r="4371" spans="39:53" x14ac:dyDescent="0.2">
      <c r="AM4371" s="61"/>
      <c r="AN4371" s="61"/>
      <c r="AO4371" s="171"/>
      <c r="AP4371" s="61"/>
      <c r="AQ4371" s="61"/>
      <c r="AR4371" s="61"/>
      <c r="AS4371" s="61"/>
      <c r="AT4371" s="61"/>
      <c r="AU4371" s="61"/>
      <c r="AV4371" s="61"/>
      <c r="AW4371" s="61"/>
      <c r="AX4371" s="61"/>
      <c r="AY4371" s="61"/>
      <c r="AZ4371" s="61"/>
      <c r="BA4371" s="61"/>
    </row>
    <row r="4372" spans="39:53" x14ac:dyDescent="0.2">
      <c r="AM4372" s="61"/>
      <c r="AN4372" s="61"/>
      <c r="AO4372" s="171"/>
      <c r="AP4372" s="61"/>
      <c r="AQ4372" s="61"/>
      <c r="AR4372" s="61"/>
      <c r="AS4372" s="61"/>
      <c r="AT4372" s="61"/>
      <c r="AU4372" s="61"/>
      <c r="AV4372" s="61"/>
      <c r="AW4372" s="61"/>
      <c r="AX4372" s="61"/>
      <c r="AY4372" s="61"/>
      <c r="AZ4372" s="61"/>
      <c r="BA4372" s="61"/>
    </row>
    <row r="4373" spans="39:53" x14ac:dyDescent="0.2">
      <c r="AM4373" s="61"/>
      <c r="AN4373" s="61"/>
      <c r="AO4373" s="171"/>
      <c r="AP4373" s="61"/>
      <c r="AQ4373" s="61"/>
      <c r="AR4373" s="61"/>
      <c r="AS4373" s="61"/>
      <c r="AT4373" s="61"/>
      <c r="AU4373" s="61"/>
      <c r="AV4373" s="61"/>
      <c r="AW4373" s="61"/>
      <c r="AX4373" s="61"/>
      <c r="AY4373" s="61"/>
      <c r="AZ4373" s="61"/>
      <c r="BA4373" s="61"/>
    </row>
    <row r="4374" spans="39:53" x14ac:dyDescent="0.2">
      <c r="AM4374" s="61"/>
      <c r="AN4374" s="61"/>
      <c r="AO4374" s="171"/>
      <c r="AP4374" s="61"/>
      <c r="AQ4374" s="61"/>
      <c r="AR4374" s="61"/>
      <c r="AS4374" s="61"/>
      <c r="AT4374" s="61"/>
      <c r="AU4374" s="61"/>
      <c r="AV4374" s="61"/>
      <c r="AW4374" s="61"/>
      <c r="AX4374" s="61"/>
      <c r="AY4374" s="61"/>
      <c r="AZ4374" s="61"/>
      <c r="BA4374" s="61"/>
    </row>
    <row r="4375" spans="39:53" x14ac:dyDescent="0.2">
      <c r="AM4375" s="61"/>
      <c r="AN4375" s="61"/>
      <c r="AO4375" s="171"/>
      <c r="AP4375" s="61"/>
      <c r="AQ4375" s="61"/>
      <c r="AR4375" s="61"/>
      <c r="AS4375" s="61"/>
      <c r="AT4375" s="61"/>
      <c r="AU4375" s="61"/>
      <c r="AV4375" s="61"/>
      <c r="AW4375" s="61"/>
      <c r="AX4375" s="61"/>
      <c r="AY4375" s="61"/>
      <c r="AZ4375" s="61"/>
      <c r="BA4375" s="61"/>
    </row>
    <row r="4376" spans="39:53" x14ac:dyDescent="0.2">
      <c r="AM4376" s="61"/>
      <c r="AN4376" s="61"/>
      <c r="AO4376" s="171"/>
      <c r="AP4376" s="61"/>
      <c r="AQ4376" s="61"/>
      <c r="AR4376" s="61"/>
      <c r="AS4376" s="61"/>
      <c r="AT4376" s="61"/>
      <c r="AU4376" s="61"/>
      <c r="AV4376" s="61"/>
      <c r="AW4376" s="61"/>
      <c r="AX4376" s="61"/>
      <c r="AY4376" s="61"/>
      <c r="AZ4376" s="61"/>
      <c r="BA4376" s="61"/>
    </row>
    <row r="4377" spans="39:53" x14ac:dyDescent="0.2">
      <c r="AM4377" s="61"/>
      <c r="AN4377" s="61"/>
      <c r="AO4377" s="171"/>
      <c r="AP4377" s="61"/>
      <c r="AQ4377" s="61"/>
      <c r="AR4377" s="61"/>
      <c r="AS4377" s="61"/>
      <c r="AT4377" s="61"/>
      <c r="AU4377" s="61"/>
      <c r="AV4377" s="61"/>
      <c r="AW4377" s="61"/>
      <c r="AX4377" s="61"/>
      <c r="AY4377" s="61"/>
      <c r="AZ4377" s="61"/>
      <c r="BA4377" s="61"/>
    </row>
    <row r="4378" spans="39:53" x14ac:dyDescent="0.2">
      <c r="AM4378" s="61"/>
      <c r="AN4378" s="61"/>
      <c r="AO4378" s="171"/>
      <c r="AP4378" s="61"/>
      <c r="AQ4378" s="61"/>
      <c r="AR4378" s="61"/>
      <c r="AS4378" s="61"/>
      <c r="AT4378" s="61"/>
      <c r="AU4378" s="61"/>
      <c r="AV4378" s="61"/>
      <c r="AW4378" s="61"/>
      <c r="AX4378" s="61"/>
      <c r="AY4378" s="61"/>
      <c r="AZ4378" s="61"/>
      <c r="BA4378" s="61"/>
    </row>
    <row r="4379" spans="39:53" x14ac:dyDescent="0.2">
      <c r="AM4379" s="61"/>
      <c r="AN4379" s="61"/>
      <c r="AO4379" s="171"/>
      <c r="AP4379" s="61"/>
      <c r="AQ4379" s="61"/>
      <c r="AR4379" s="61"/>
      <c r="AS4379" s="61"/>
      <c r="AT4379" s="61"/>
      <c r="AU4379" s="61"/>
      <c r="AV4379" s="61"/>
      <c r="AW4379" s="61"/>
      <c r="AX4379" s="61"/>
      <c r="AY4379" s="61"/>
      <c r="AZ4379" s="61"/>
      <c r="BA4379" s="61"/>
    </row>
    <row r="4380" spans="39:53" x14ac:dyDescent="0.2">
      <c r="AM4380" s="61"/>
      <c r="AN4380" s="61"/>
      <c r="AO4380" s="171"/>
      <c r="AP4380" s="61"/>
      <c r="AQ4380" s="61"/>
      <c r="AR4380" s="61"/>
      <c r="AS4380" s="61"/>
      <c r="AT4380" s="61"/>
      <c r="AU4380" s="61"/>
      <c r="AV4380" s="61"/>
      <c r="AW4380" s="61"/>
      <c r="AX4380" s="61"/>
      <c r="AY4380" s="61"/>
      <c r="AZ4380" s="61"/>
      <c r="BA4380" s="61"/>
    </row>
    <row r="4381" spans="39:53" x14ac:dyDescent="0.2">
      <c r="AM4381" s="61"/>
      <c r="AN4381" s="61"/>
      <c r="AO4381" s="171"/>
      <c r="AP4381" s="61"/>
      <c r="AQ4381" s="61"/>
      <c r="AR4381" s="61"/>
      <c r="AS4381" s="61"/>
      <c r="AT4381" s="61"/>
      <c r="AU4381" s="61"/>
      <c r="AV4381" s="61"/>
      <c r="AW4381" s="61"/>
      <c r="AX4381" s="61"/>
      <c r="AY4381" s="61"/>
      <c r="AZ4381" s="61"/>
      <c r="BA4381" s="61"/>
    </row>
    <row r="4382" spans="39:53" x14ac:dyDescent="0.2">
      <c r="AM4382" s="61"/>
      <c r="AN4382" s="61"/>
      <c r="AO4382" s="171"/>
      <c r="AP4382" s="61"/>
      <c r="AQ4382" s="61"/>
      <c r="AR4382" s="61"/>
      <c r="AS4382" s="61"/>
      <c r="AT4382" s="61"/>
      <c r="AU4382" s="61"/>
      <c r="AV4382" s="61"/>
      <c r="AW4382" s="61"/>
      <c r="AX4382" s="61"/>
      <c r="AY4382" s="61"/>
      <c r="AZ4382" s="61"/>
      <c r="BA4382" s="61"/>
    </row>
    <row r="4383" spans="39:53" x14ac:dyDescent="0.2">
      <c r="AM4383" s="61"/>
      <c r="AN4383" s="61"/>
      <c r="AO4383" s="171"/>
      <c r="AP4383" s="61"/>
      <c r="AQ4383" s="61"/>
      <c r="AR4383" s="61"/>
      <c r="AS4383" s="61"/>
      <c r="AT4383" s="61"/>
      <c r="AU4383" s="61"/>
      <c r="AV4383" s="61"/>
      <c r="AW4383" s="61"/>
      <c r="AX4383" s="61"/>
      <c r="AY4383" s="61"/>
      <c r="AZ4383" s="61"/>
      <c r="BA4383" s="61"/>
    </row>
    <row r="4384" spans="39:53" x14ac:dyDescent="0.2">
      <c r="AM4384" s="61"/>
      <c r="AN4384" s="61"/>
      <c r="AO4384" s="171"/>
      <c r="AP4384" s="61"/>
      <c r="AQ4384" s="61"/>
      <c r="AR4384" s="61"/>
      <c r="AS4384" s="61"/>
      <c r="AT4384" s="61"/>
      <c r="AU4384" s="61"/>
      <c r="AV4384" s="61"/>
      <c r="AW4384" s="61"/>
      <c r="AX4384" s="61"/>
      <c r="AY4384" s="61"/>
      <c r="AZ4384" s="61"/>
      <c r="BA4384" s="61"/>
    </row>
    <row r="4385" spans="39:53" x14ac:dyDescent="0.2">
      <c r="AM4385" s="61"/>
      <c r="AN4385" s="61"/>
      <c r="AO4385" s="171"/>
      <c r="AP4385" s="61"/>
      <c r="AQ4385" s="61"/>
      <c r="AR4385" s="61"/>
      <c r="AS4385" s="61"/>
      <c r="AT4385" s="61"/>
      <c r="AU4385" s="61"/>
      <c r="AV4385" s="61"/>
      <c r="AW4385" s="61"/>
      <c r="AX4385" s="61"/>
      <c r="AY4385" s="61"/>
      <c r="AZ4385" s="61"/>
      <c r="BA4385" s="61"/>
    </row>
    <row r="4386" spans="39:53" x14ac:dyDescent="0.2">
      <c r="AM4386" s="61"/>
      <c r="AN4386" s="61"/>
      <c r="AO4386" s="171"/>
      <c r="AP4386" s="61"/>
      <c r="AQ4386" s="61"/>
      <c r="AR4386" s="61"/>
      <c r="AS4386" s="61"/>
      <c r="AT4386" s="61"/>
      <c r="AU4386" s="61"/>
      <c r="AV4386" s="61"/>
      <c r="AW4386" s="61"/>
      <c r="AX4386" s="61"/>
      <c r="AY4386" s="61"/>
      <c r="AZ4386" s="61"/>
      <c r="BA4386" s="61"/>
    </row>
    <row r="4387" spans="39:53" x14ac:dyDescent="0.2">
      <c r="AM4387" s="61"/>
      <c r="AN4387" s="61"/>
      <c r="AO4387" s="171"/>
      <c r="AP4387" s="61"/>
      <c r="AQ4387" s="61"/>
      <c r="AR4387" s="61"/>
      <c r="AS4387" s="61"/>
      <c r="AT4387" s="61"/>
      <c r="AU4387" s="61"/>
      <c r="AV4387" s="61"/>
      <c r="AW4387" s="61"/>
      <c r="AX4387" s="61"/>
      <c r="AY4387" s="61"/>
      <c r="AZ4387" s="61"/>
      <c r="BA4387" s="61"/>
    </row>
    <row r="4388" spans="39:53" x14ac:dyDescent="0.2">
      <c r="AM4388" s="61"/>
      <c r="AN4388" s="61"/>
      <c r="AO4388" s="171"/>
      <c r="AP4388" s="61"/>
      <c r="AQ4388" s="61"/>
      <c r="AR4388" s="61"/>
      <c r="AS4388" s="61"/>
      <c r="AT4388" s="61"/>
      <c r="AU4388" s="61"/>
      <c r="AV4388" s="61"/>
      <c r="AW4388" s="61"/>
      <c r="AX4388" s="61"/>
      <c r="AY4388" s="61"/>
      <c r="AZ4388" s="61"/>
      <c r="BA4388" s="61"/>
    </row>
    <row r="4389" spans="39:53" x14ac:dyDescent="0.2">
      <c r="AM4389" s="61"/>
      <c r="AN4389" s="61"/>
      <c r="AO4389" s="171"/>
      <c r="AP4389" s="61"/>
      <c r="AQ4389" s="61"/>
      <c r="AR4389" s="61"/>
      <c r="AS4389" s="61"/>
      <c r="AT4389" s="61"/>
      <c r="AU4389" s="61"/>
      <c r="AV4389" s="61"/>
      <c r="AW4389" s="61"/>
      <c r="AX4389" s="61"/>
      <c r="AY4389" s="61"/>
      <c r="AZ4389" s="61"/>
      <c r="BA4389" s="61"/>
    </row>
    <row r="4390" spans="39:53" x14ac:dyDescent="0.2">
      <c r="AM4390" s="61"/>
      <c r="AN4390" s="61"/>
      <c r="AO4390" s="171"/>
      <c r="AP4390" s="61"/>
      <c r="AQ4390" s="61"/>
      <c r="AR4390" s="61"/>
      <c r="AS4390" s="61"/>
      <c r="AT4390" s="61"/>
      <c r="AU4390" s="61"/>
      <c r="AV4390" s="61"/>
      <c r="AW4390" s="61"/>
      <c r="AX4390" s="61"/>
      <c r="AY4390" s="61"/>
      <c r="AZ4390" s="61"/>
      <c r="BA4390" s="61"/>
    </row>
    <row r="4391" spans="39:53" x14ac:dyDescent="0.2">
      <c r="AM4391" s="61"/>
      <c r="AN4391" s="61"/>
      <c r="AO4391" s="171"/>
      <c r="AP4391" s="61"/>
      <c r="AQ4391" s="61"/>
      <c r="AR4391" s="61"/>
      <c r="AS4391" s="61"/>
      <c r="AT4391" s="61"/>
      <c r="AU4391" s="61"/>
      <c r="AV4391" s="61"/>
      <c r="AW4391" s="61"/>
      <c r="AX4391" s="61"/>
      <c r="AY4391" s="61"/>
      <c r="AZ4391" s="61"/>
      <c r="BA4391" s="61"/>
    </row>
    <row r="4392" spans="39:53" x14ac:dyDescent="0.2">
      <c r="AM4392" s="61"/>
      <c r="AN4392" s="61"/>
      <c r="AO4392" s="171"/>
      <c r="AP4392" s="61"/>
      <c r="AQ4392" s="61"/>
      <c r="AR4392" s="61"/>
      <c r="AS4392" s="61"/>
      <c r="AT4392" s="61"/>
      <c r="AU4392" s="61"/>
      <c r="AV4392" s="61"/>
      <c r="AW4392" s="61"/>
      <c r="AX4392" s="61"/>
      <c r="AY4392" s="61"/>
      <c r="AZ4392" s="61"/>
      <c r="BA4392" s="61"/>
    </row>
    <row r="4393" spans="39:53" x14ac:dyDescent="0.2">
      <c r="AM4393" s="61"/>
      <c r="AN4393" s="61"/>
      <c r="AO4393" s="171"/>
      <c r="AP4393" s="61"/>
      <c r="AQ4393" s="61"/>
      <c r="AR4393" s="61"/>
      <c r="AS4393" s="61"/>
      <c r="AT4393" s="61"/>
      <c r="AU4393" s="61"/>
      <c r="AV4393" s="61"/>
      <c r="AW4393" s="61"/>
      <c r="AX4393" s="61"/>
      <c r="AY4393" s="61"/>
      <c r="AZ4393" s="61"/>
      <c r="BA4393" s="61"/>
    </row>
    <row r="4394" spans="39:53" x14ac:dyDescent="0.2">
      <c r="AM4394" s="61"/>
      <c r="AN4394" s="61"/>
      <c r="AO4394" s="171"/>
      <c r="AP4394" s="61"/>
      <c r="AQ4394" s="61"/>
      <c r="AR4394" s="61"/>
      <c r="AS4394" s="61"/>
      <c r="AT4394" s="61"/>
      <c r="AU4394" s="61"/>
      <c r="AV4394" s="61"/>
      <c r="AW4394" s="61"/>
      <c r="AX4394" s="61"/>
      <c r="AY4394" s="61"/>
      <c r="AZ4394" s="61"/>
      <c r="BA4394" s="61"/>
    </row>
    <row r="4395" spans="39:53" x14ac:dyDescent="0.2">
      <c r="AM4395" s="61"/>
      <c r="AN4395" s="61"/>
      <c r="AO4395" s="171"/>
      <c r="AP4395" s="61"/>
      <c r="AQ4395" s="61"/>
      <c r="AR4395" s="61"/>
      <c r="AS4395" s="61"/>
      <c r="AT4395" s="61"/>
      <c r="AU4395" s="61"/>
      <c r="AV4395" s="61"/>
      <c r="AW4395" s="61"/>
      <c r="AX4395" s="61"/>
      <c r="AY4395" s="61"/>
      <c r="AZ4395" s="61"/>
      <c r="BA4395" s="61"/>
    </row>
    <row r="4396" spans="39:53" x14ac:dyDescent="0.2">
      <c r="AM4396" s="61"/>
      <c r="AN4396" s="61"/>
      <c r="AO4396" s="171"/>
      <c r="AP4396" s="61"/>
      <c r="AQ4396" s="61"/>
      <c r="AR4396" s="61"/>
      <c r="AS4396" s="61"/>
      <c r="AT4396" s="61"/>
      <c r="AU4396" s="61"/>
      <c r="AV4396" s="61"/>
      <c r="AW4396" s="61"/>
      <c r="AX4396" s="61"/>
      <c r="AY4396" s="61"/>
      <c r="AZ4396" s="61"/>
      <c r="BA4396" s="61"/>
    </row>
    <row r="4397" spans="39:53" x14ac:dyDescent="0.2">
      <c r="AM4397" s="61"/>
      <c r="AN4397" s="61"/>
      <c r="AO4397" s="171"/>
      <c r="AP4397" s="61"/>
      <c r="AQ4397" s="61"/>
      <c r="AR4397" s="61"/>
      <c r="AS4397" s="61"/>
      <c r="AT4397" s="61"/>
      <c r="AU4397" s="61"/>
      <c r="AV4397" s="61"/>
      <c r="AW4397" s="61"/>
      <c r="AX4397" s="61"/>
      <c r="AY4397" s="61"/>
      <c r="AZ4397" s="61"/>
      <c r="BA4397" s="61"/>
    </row>
    <row r="4398" spans="39:53" x14ac:dyDescent="0.2">
      <c r="AM4398" s="61"/>
      <c r="AN4398" s="61"/>
      <c r="AO4398" s="171"/>
      <c r="AP4398" s="61"/>
      <c r="AQ4398" s="61"/>
      <c r="AR4398" s="61"/>
      <c r="AS4398" s="61"/>
      <c r="AT4398" s="61"/>
      <c r="AU4398" s="61"/>
      <c r="AV4398" s="61"/>
      <c r="AW4398" s="61"/>
      <c r="AX4398" s="61"/>
      <c r="AY4398" s="61"/>
      <c r="AZ4398" s="61"/>
      <c r="BA4398" s="61"/>
    </row>
    <row r="4399" spans="39:53" x14ac:dyDescent="0.2">
      <c r="AM4399" s="61"/>
      <c r="AN4399" s="61"/>
      <c r="AO4399" s="171"/>
      <c r="AP4399" s="61"/>
      <c r="AQ4399" s="61"/>
      <c r="AR4399" s="61"/>
      <c r="AS4399" s="61"/>
      <c r="AT4399" s="61"/>
      <c r="AU4399" s="61"/>
      <c r="AV4399" s="61"/>
      <c r="AW4399" s="61"/>
      <c r="AX4399" s="61"/>
      <c r="AY4399" s="61"/>
      <c r="AZ4399" s="61"/>
      <c r="BA4399" s="61"/>
    </row>
    <row r="4400" spans="39:53" x14ac:dyDescent="0.2">
      <c r="AM4400" s="61"/>
      <c r="AN4400" s="61"/>
      <c r="AO4400" s="171"/>
      <c r="AP4400" s="61"/>
      <c r="AQ4400" s="61"/>
      <c r="AR4400" s="61"/>
      <c r="AS4400" s="61"/>
      <c r="AT4400" s="61"/>
      <c r="AU4400" s="61"/>
      <c r="AV4400" s="61"/>
      <c r="AW4400" s="61"/>
      <c r="AX4400" s="61"/>
      <c r="AY4400" s="61"/>
      <c r="AZ4400" s="61"/>
      <c r="BA4400" s="61"/>
    </row>
    <row r="4401" spans="39:53" x14ac:dyDescent="0.2">
      <c r="AM4401" s="61"/>
      <c r="AN4401" s="61"/>
      <c r="AO4401" s="171"/>
      <c r="AP4401" s="61"/>
      <c r="AQ4401" s="61"/>
      <c r="AR4401" s="61"/>
      <c r="AS4401" s="61"/>
      <c r="AT4401" s="61"/>
      <c r="AU4401" s="61"/>
      <c r="AV4401" s="61"/>
      <c r="AW4401" s="61"/>
      <c r="AX4401" s="61"/>
      <c r="AY4401" s="61"/>
      <c r="AZ4401" s="61"/>
      <c r="BA4401" s="61"/>
    </row>
    <row r="4402" spans="39:53" x14ac:dyDescent="0.2">
      <c r="AM4402" s="61"/>
      <c r="AN4402" s="61"/>
      <c r="AO4402" s="171"/>
      <c r="AP4402" s="61"/>
      <c r="AQ4402" s="61"/>
      <c r="AR4402" s="61"/>
      <c r="AS4402" s="61"/>
      <c r="AT4402" s="61"/>
      <c r="AU4402" s="61"/>
      <c r="AV4402" s="61"/>
      <c r="AW4402" s="61"/>
      <c r="AX4402" s="61"/>
      <c r="AY4402" s="61"/>
      <c r="AZ4402" s="61"/>
      <c r="BA4402" s="61"/>
    </row>
    <row r="4403" spans="39:53" x14ac:dyDescent="0.2">
      <c r="AM4403" s="61"/>
      <c r="AN4403" s="61"/>
      <c r="AO4403" s="171"/>
      <c r="AP4403" s="61"/>
      <c r="AQ4403" s="61"/>
      <c r="AR4403" s="61"/>
      <c r="AS4403" s="61"/>
      <c r="AT4403" s="61"/>
      <c r="AU4403" s="61"/>
      <c r="AV4403" s="61"/>
      <c r="AW4403" s="61"/>
      <c r="AX4403" s="61"/>
      <c r="AY4403" s="61"/>
      <c r="AZ4403" s="61"/>
      <c r="BA4403" s="61"/>
    </row>
    <row r="4404" spans="39:53" x14ac:dyDescent="0.2">
      <c r="AM4404" s="61"/>
      <c r="AN4404" s="61"/>
      <c r="AO4404" s="171"/>
      <c r="AP4404" s="61"/>
      <c r="AQ4404" s="61"/>
      <c r="AR4404" s="61"/>
      <c r="AS4404" s="61"/>
      <c r="AT4404" s="61"/>
      <c r="AU4404" s="61"/>
      <c r="AV4404" s="61"/>
      <c r="AW4404" s="61"/>
      <c r="AX4404" s="61"/>
      <c r="AY4404" s="61"/>
      <c r="AZ4404" s="61"/>
      <c r="BA4404" s="61"/>
    </row>
    <row r="4405" spans="39:53" x14ac:dyDescent="0.2">
      <c r="AM4405" s="61"/>
      <c r="AN4405" s="61"/>
      <c r="AO4405" s="171"/>
      <c r="AP4405" s="61"/>
      <c r="AQ4405" s="61"/>
      <c r="AR4405" s="61"/>
      <c r="AS4405" s="61"/>
      <c r="AT4405" s="61"/>
      <c r="AU4405" s="61"/>
      <c r="AV4405" s="61"/>
      <c r="AW4405" s="61"/>
      <c r="AX4405" s="61"/>
      <c r="AY4405" s="61"/>
      <c r="AZ4405" s="61"/>
      <c r="BA4405" s="61"/>
    </row>
    <row r="4406" spans="39:53" x14ac:dyDescent="0.2">
      <c r="AM4406" s="61"/>
      <c r="AN4406" s="61"/>
      <c r="AO4406" s="171"/>
      <c r="AP4406" s="61"/>
      <c r="AQ4406" s="61"/>
      <c r="AR4406" s="61"/>
      <c r="AS4406" s="61"/>
      <c r="AT4406" s="61"/>
      <c r="AU4406" s="61"/>
      <c r="AV4406" s="61"/>
      <c r="AW4406" s="61"/>
      <c r="AX4406" s="61"/>
      <c r="AY4406" s="61"/>
      <c r="AZ4406" s="61"/>
      <c r="BA4406" s="61"/>
    </row>
    <row r="4407" spans="39:53" x14ac:dyDescent="0.2">
      <c r="AM4407" s="61"/>
      <c r="AN4407" s="61"/>
      <c r="AO4407" s="171"/>
      <c r="AP4407" s="61"/>
      <c r="AQ4407" s="61"/>
      <c r="AR4407" s="61"/>
      <c r="AS4407" s="61"/>
      <c r="AT4407" s="61"/>
      <c r="AU4407" s="61"/>
      <c r="AV4407" s="61"/>
      <c r="AW4407" s="61"/>
      <c r="AX4407" s="61"/>
      <c r="AY4407" s="61"/>
      <c r="AZ4407" s="61"/>
      <c r="BA4407" s="61"/>
    </row>
    <row r="4408" spans="39:53" x14ac:dyDescent="0.2">
      <c r="AM4408" s="61"/>
      <c r="AN4408" s="61"/>
      <c r="AO4408" s="171"/>
      <c r="AP4408" s="61"/>
      <c r="AQ4408" s="61"/>
      <c r="AR4408" s="61"/>
      <c r="AS4408" s="61"/>
      <c r="AT4408" s="61"/>
      <c r="AU4408" s="61"/>
      <c r="AV4408" s="61"/>
      <c r="AW4408" s="61"/>
      <c r="AX4408" s="61"/>
      <c r="AY4408" s="61"/>
      <c r="AZ4408" s="61"/>
      <c r="BA4408" s="61"/>
    </row>
    <row r="4409" spans="39:53" x14ac:dyDescent="0.2">
      <c r="AM4409" s="61"/>
      <c r="AN4409" s="61"/>
      <c r="AO4409" s="171"/>
      <c r="AP4409" s="61"/>
      <c r="AQ4409" s="61"/>
      <c r="AR4409" s="61"/>
      <c r="AS4409" s="61"/>
      <c r="AT4409" s="61"/>
      <c r="AU4409" s="61"/>
      <c r="AV4409" s="61"/>
      <c r="AW4409" s="61"/>
      <c r="AX4409" s="61"/>
      <c r="AY4409" s="61"/>
      <c r="AZ4409" s="61"/>
      <c r="BA4409" s="61"/>
    </row>
    <row r="4410" spans="39:53" x14ac:dyDescent="0.2">
      <c r="AM4410" s="61"/>
      <c r="AN4410" s="61"/>
      <c r="AO4410" s="171"/>
      <c r="AP4410" s="61"/>
      <c r="AQ4410" s="61"/>
      <c r="AR4410" s="61"/>
      <c r="AS4410" s="61"/>
      <c r="AT4410" s="61"/>
      <c r="AU4410" s="61"/>
      <c r="AV4410" s="61"/>
      <c r="AW4410" s="61"/>
      <c r="AX4410" s="61"/>
      <c r="AY4410" s="61"/>
      <c r="AZ4410" s="61"/>
      <c r="BA4410" s="61"/>
    </row>
    <row r="4411" spans="39:53" x14ac:dyDescent="0.2">
      <c r="AM4411" s="61"/>
      <c r="AN4411" s="61"/>
      <c r="AO4411" s="171"/>
      <c r="AP4411" s="61"/>
      <c r="AQ4411" s="61"/>
      <c r="AR4411" s="61"/>
      <c r="AS4411" s="61"/>
      <c r="AT4411" s="61"/>
      <c r="AU4411" s="61"/>
      <c r="AV4411" s="61"/>
      <c r="AW4411" s="61"/>
      <c r="AX4411" s="61"/>
      <c r="AY4411" s="61"/>
      <c r="AZ4411" s="61"/>
      <c r="BA4411" s="61"/>
    </row>
    <row r="4412" spans="39:53" x14ac:dyDescent="0.2">
      <c r="AM4412" s="61"/>
      <c r="AN4412" s="61"/>
      <c r="AO4412" s="171"/>
      <c r="AP4412" s="61"/>
      <c r="AQ4412" s="61"/>
      <c r="AR4412" s="61"/>
      <c r="AS4412" s="61"/>
      <c r="AT4412" s="61"/>
      <c r="AU4412" s="61"/>
      <c r="AV4412" s="61"/>
      <c r="AW4412" s="61"/>
      <c r="AX4412" s="61"/>
      <c r="AY4412" s="61"/>
      <c r="AZ4412" s="61"/>
      <c r="BA4412" s="61"/>
    </row>
    <row r="4413" spans="39:53" x14ac:dyDescent="0.2">
      <c r="AM4413" s="61"/>
      <c r="AN4413" s="61"/>
      <c r="AO4413" s="171"/>
      <c r="AP4413" s="61"/>
      <c r="AQ4413" s="61"/>
      <c r="AR4413" s="61"/>
      <c r="AS4413" s="61"/>
      <c r="AT4413" s="61"/>
      <c r="AU4413" s="61"/>
      <c r="AV4413" s="61"/>
      <c r="AW4413" s="61"/>
      <c r="AX4413" s="61"/>
      <c r="AY4413" s="61"/>
      <c r="AZ4413" s="61"/>
      <c r="BA4413" s="61"/>
    </row>
    <row r="4414" spans="39:53" x14ac:dyDescent="0.2">
      <c r="AM4414" s="61"/>
      <c r="AN4414" s="61"/>
      <c r="AO4414" s="171"/>
      <c r="AP4414" s="61"/>
      <c r="AQ4414" s="61"/>
      <c r="AR4414" s="61"/>
      <c r="AS4414" s="61"/>
      <c r="AT4414" s="61"/>
      <c r="AU4414" s="61"/>
      <c r="AV4414" s="61"/>
      <c r="AW4414" s="61"/>
      <c r="AX4414" s="61"/>
      <c r="AY4414" s="61"/>
      <c r="AZ4414" s="61"/>
      <c r="BA4414" s="61"/>
    </row>
    <row r="4415" spans="39:53" x14ac:dyDescent="0.2">
      <c r="AM4415" s="61"/>
      <c r="AN4415" s="61"/>
      <c r="AO4415" s="171"/>
      <c r="AP4415" s="61"/>
      <c r="AQ4415" s="61"/>
      <c r="AR4415" s="61"/>
      <c r="AS4415" s="61"/>
      <c r="AT4415" s="61"/>
      <c r="AU4415" s="61"/>
      <c r="AV4415" s="61"/>
      <c r="AW4415" s="61"/>
      <c r="AX4415" s="61"/>
      <c r="AY4415" s="61"/>
      <c r="AZ4415" s="61"/>
      <c r="BA4415" s="61"/>
    </row>
    <row r="4416" spans="39:53" x14ac:dyDescent="0.2">
      <c r="AM4416" s="61"/>
      <c r="AN4416" s="61"/>
      <c r="AO4416" s="171"/>
      <c r="AP4416" s="61"/>
      <c r="AQ4416" s="61"/>
      <c r="AR4416" s="61"/>
      <c r="AS4416" s="61"/>
      <c r="AT4416" s="61"/>
      <c r="AU4416" s="61"/>
      <c r="AV4416" s="61"/>
      <c r="AW4416" s="61"/>
      <c r="AX4416" s="61"/>
      <c r="AY4416" s="61"/>
      <c r="AZ4416" s="61"/>
      <c r="BA4416" s="61"/>
    </row>
    <row r="4417" spans="39:53" x14ac:dyDescent="0.2">
      <c r="AM4417" s="61"/>
      <c r="AN4417" s="61"/>
      <c r="AO4417" s="171"/>
      <c r="AP4417" s="61"/>
      <c r="AQ4417" s="61"/>
      <c r="AR4417" s="61"/>
      <c r="AS4417" s="61"/>
      <c r="AT4417" s="61"/>
      <c r="AU4417" s="61"/>
      <c r="AV4417" s="61"/>
      <c r="AW4417" s="61"/>
      <c r="AX4417" s="61"/>
      <c r="AY4417" s="61"/>
      <c r="AZ4417" s="61"/>
      <c r="BA4417" s="61"/>
    </row>
    <row r="4418" spans="39:53" x14ac:dyDescent="0.2">
      <c r="AM4418" s="61"/>
      <c r="AN4418" s="61"/>
      <c r="AO4418" s="171"/>
      <c r="AP4418" s="61"/>
      <c r="AQ4418" s="61"/>
      <c r="AR4418" s="61"/>
      <c r="AS4418" s="61"/>
      <c r="AT4418" s="61"/>
      <c r="AU4418" s="61"/>
      <c r="AV4418" s="61"/>
      <c r="AW4418" s="61"/>
      <c r="AX4418" s="61"/>
      <c r="AY4418" s="61"/>
      <c r="AZ4418" s="61"/>
      <c r="BA4418" s="61"/>
    </row>
    <row r="4419" spans="39:53" x14ac:dyDescent="0.2">
      <c r="AM4419" s="61"/>
      <c r="AN4419" s="61"/>
      <c r="AO4419" s="171"/>
      <c r="AP4419" s="61"/>
      <c r="AQ4419" s="61"/>
      <c r="AR4419" s="61"/>
      <c r="AS4419" s="61"/>
      <c r="AT4419" s="61"/>
      <c r="AU4419" s="61"/>
      <c r="AV4419" s="61"/>
      <c r="AW4419" s="61"/>
      <c r="AX4419" s="61"/>
      <c r="AY4419" s="61"/>
      <c r="AZ4419" s="61"/>
      <c r="BA4419" s="61"/>
    </row>
    <row r="4420" spans="39:53" x14ac:dyDescent="0.2">
      <c r="AM4420" s="61"/>
      <c r="AN4420" s="61"/>
      <c r="AO4420" s="171"/>
      <c r="AP4420" s="61"/>
      <c r="AQ4420" s="61"/>
      <c r="AR4420" s="61"/>
      <c r="AS4420" s="61"/>
      <c r="AT4420" s="61"/>
      <c r="AU4420" s="61"/>
      <c r="AV4420" s="61"/>
      <c r="AW4420" s="61"/>
      <c r="AX4420" s="61"/>
      <c r="AY4420" s="61"/>
      <c r="AZ4420" s="61"/>
      <c r="BA4420" s="61"/>
    </row>
    <row r="4421" spans="39:53" x14ac:dyDescent="0.2">
      <c r="AM4421" s="61"/>
      <c r="AN4421" s="61"/>
      <c r="AO4421" s="171"/>
      <c r="AP4421" s="61"/>
      <c r="AQ4421" s="61"/>
      <c r="AR4421" s="61"/>
      <c r="AS4421" s="61"/>
      <c r="AT4421" s="61"/>
      <c r="AU4421" s="61"/>
      <c r="AV4421" s="61"/>
      <c r="AW4421" s="61"/>
      <c r="AX4421" s="61"/>
      <c r="AY4421" s="61"/>
      <c r="AZ4421" s="61"/>
      <c r="BA4421" s="61"/>
    </row>
    <row r="4422" spans="39:53" x14ac:dyDescent="0.2">
      <c r="AM4422" s="61"/>
      <c r="AN4422" s="61"/>
      <c r="AO4422" s="171"/>
      <c r="AP4422" s="61"/>
      <c r="AQ4422" s="61"/>
      <c r="AR4422" s="61"/>
      <c r="AS4422" s="61"/>
      <c r="AT4422" s="61"/>
      <c r="AU4422" s="61"/>
      <c r="AV4422" s="61"/>
      <c r="AW4422" s="61"/>
      <c r="AX4422" s="61"/>
      <c r="AY4422" s="61"/>
      <c r="AZ4422" s="61"/>
      <c r="BA4422" s="61"/>
    </row>
    <row r="4423" spans="39:53" x14ac:dyDescent="0.2">
      <c r="AM4423" s="61"/>
      <c r="AN4423" s="61"/>
      <c r="AO4423" s="171"/>
      <c r="AP4423" s="61"/>
      <c r="AQ4423" s="61"/>
      <c r="AR4423" s="61"/>
      <c r="AS4423" s="61"/>
      <c r="AT4423" s="61"/>
      <c r="AU4423" s="61"/>
      <c r="AV4423" s="61"/>
      <c r="AW4423" s="61"/>
      <c r="AX4423" s="61"/>
      <c r="AY4423" s="61"/>
      <c r="AZ4423" s="61"/>
      <c r="BA4423" s="61"/>
    </row>
    <row r="4424" spans="39:53" x14ac:dyDescent="0.2">
      <c r="AM4424" s="61"/>
      <c r="AN4424" s="61"/>
      <c r="AO4424" s="171"/>
      <c r="AP4424" s="61"/>
      <c r="AQ4424" s="61"/>
      <c r="AR4424" s="61"/>
      <c r="AS4424" s="61"/>
      <c r="AT4424" s="61"/>
      <c r="AU4424" s="61"/>
      <c r="AV4424" s="61"/>
      <c r="AW4424" s="61"/>
      <c r="AX4424" s="61"/>
      <c r="AY4424" s="61"/>
      <c r="AZ4424" s="61"/>
      <c r="BA4424" s="61"/>
    </row>
    <row r="4425" spans="39:53" x14ac:dyDescent="0.2">
      <c r="AM4425" s="61"/>
      <c r="AN4425" s="61"/>
      <c r="AO4425" s="171"/>
      <c r="AP4425" s="61"/>
      <c r="AQ4425" s="61"/>
      <c r="AR4425" s="61"/>
      <c r="AS4425" s="61"/>
      <c r="AT4425" s="61"/>
      <c r="AU4425" s="61"/>
      <c r="AV4425" s="61"/>
      <c r="AW4425" s="61"/>
      <c r="AX4425" s="61"/>
      <c r="AY4425" s="61"/>
      <c r="AZ4425" s="61"/>
      <c r="BA4425" s="61"/>
    </row>
    <row r="4426" spans="39:53" x14ac:dyDescent="0.2">
      <c r="AM4426" s="61"/>
      <c r="AN4426" s="61"/>
      <c r="AO4426" s="171"/>
      <c r="AP4426" s="61"/>
      <c r="AQ4426" s="61"/>
      <c r="AR4426" s="61"/>
      <c r="AS4426" s="61"/>
      <c r="AT4426" s="61"/>
      <c r="AU4426" s="61"/>
      <c r="AV4426" s="61"/>
      <c r="AW4426" s="61"/>
      <c r="AX4426" s="61"/>
      <c r="AY4426" s="61"/>
      <c r="AZ4426" s="61"/>
      <c r="BA4426" s="61"/>
    </row>
    <row r="4427" spans="39:53" x14ac:dyDescent="0.2">
      <c r="AM4427" s="61"/>
      <c r="AN4427" s="61"/>
      <c r="AO4427" s="171"/>
      <c r="AP4427" s="61"/>
      <c r="AQ4427" s="61"/>
      <c r="AR4427" s="61"/>
      <c r="AS4427" s="61"/>
      <c r="AT4427" s="61"/>
      <c r="AU4427" s="61"/>
      <c r="AV4427" s="61"/>
      <c r="AW4427" s="61"/>
      <c r="AX4427" s="61"/>
      <c r="AY4427" s="61"/>
      <c r="AZ4427" s="61"/>
      <c r="BA4427" s="61"/>
    </row>
    <row r="4428" spans="39:53" x14ac:dyDescent="0.2">
      <c r="AM4428" s="61"/>
      <c r="AN4428" s="61"/>
      <c r="AO4428" s="171"/>
      <c r="AP4428" s="61"/>
      <c r="AQ4428" s="61"/>
      <c r="AR4428" s="61"/>
      <c r="AS4428" s="61"/>
      <c r="AT4428" s="61"/>
      <c r="AU4428" s="61"/>
      <c r="AV4428" s="61"/>
      <c r="AW4428" s="61"/>
      <c r="AX4428" s="61"/>
      <c r="AY4428" s="61"/>
      <c r="AZ4428" s="61"/>
      <c r="BA4428" s="61"/>
    </row>
    <row r="4429" spans="39:53" x14ac:dyDescent="0.2">
      <c r="AM4429" s="61"/>
      <c r="AN4429" s="61"/>
      <c r="AO4429" s="171"/>
      <c r="AP4429" s="61"/>
      <c r="AQ4429" s="61"/>
      <c r="AR4429" s="61"/>
      <c r="AS4429" s="61"/>
      <c r="AT4429" s="61"/>
      <c r="AU4429" s="61"/>
      <c r="AV4429" s="61"/>
      <c r="AW4429" s="61"/>
      <c r="AX4429" s="61"/>
      <c r="AY4429" s="61"/>
      <c r="AZ4429" s="61"/>
      <c r="BA4429" s="61"/>
    </row>
    <row r="4430" spans="39:53" x14ac:dyDescent="0.2">
      <c r="AM4430" s="61"/>
      <c r="AN4430" s="61"/>
      <c r="AO4430" s="171"/>
      <c r="AP4430" s="61"/>
      <c r="AQ4430" s="61"/>
      <c r="AR4430" s="61"/>
      <c r="AS4430" s="61"/>
      <c r="AT4430" s="61"/>
      <c r="AU4430" s="61"/>
      <c r="AV4430" s="61"/>
      <c r="AW4430" s="61"/>
      <c r="AX4430" s="61"/>
      <c r="AY4430" s="61"/>
      <c r="AZ4430" s="61"/>
      <c r="BA4430" s="61"/>
    </row>
    <row r="4431" spans="39:53" x14ac:dyDescent="0.2">
      <c r="AM4431" s="61"/>
      <c r="AN4431" s="61"/>
      <c r="AO4431" s="171"/>
      <c r="AP4431" s="61"/>
      <c r="AQ4431" s="61"/>
      <c r="AR4431" s="61"/>
      <c r="AS4431" s="61"/>
      <c r="AT4431" s="61"/>
      <c r="AU4431" s="61"/>
      <c r="AV4431" s="61"/>
      <c r="AW4431" s="61"/>
      <c r="AX4431" s="61"/>
      <c r="AY4431" s="61"/>
      <c r="AZ4431" s="61"/>
      <c r="BA4431" s="61"/>
    </row>
    <row r="4432" spans="39:53" x14ac:dyDescent="0.2">
      <c r="AM4432" s="61"/>
      <c r="AN4432" s="61"/>
      <c r="AO4432" s="171"/>
      <c r="AP4432" s="61"/>
      <c r="AQ4432" s="61"/>
      <c r="AR4432" s="61"/>
      <c r="AS4432" s="61"/>
      <c r="AT4432" s="61"/>
      <c r="AU4432" s="61"/>
      <c r="AV4432" s="61"/>
      <c r="AW4432" s="61"/>
      <c r="AX4432" s="61"/>
      <c r="AY4432" s="61"/>
      <c r="AZ4432" s="61"/>
      <c r="BA4432" s="61"/>
    </row>
    <row r="4433" spans="39:53" x14ac:dyDescent="0.2">
      <c r="AM4433" s="61"/>
      <c r="AN4433" s="61"/>
      <c r="AO4433" s="171"/>
      <c r="AP4433" s="61"/>
      <c r="AQ4433" s="61"/>
      <c r="AR4433" s="61"/>
      <c r="AS4433" s="61"/>
      <c r="AT4433" s="61"/>
      <c r="AU4433" s="61"/>
      <c r="AV4433" s="61"/>
      <c r="AW4433" s="61"/>
      <c r="AX4433" s="61"/>
      <c r="AY4433" s="61"/>
      <c r="AZ4433" s="61"/>
      <c r="BA4433" s="61"/>
    </row>
    <row r="4434" spans="39:53" x14ac:dyDescent="0.2">
      <c r="AM4434" s="61"/>
      <c r="AN4434" s="61"/>
      <c r="AO4434" s="171"/>
      <c r="AP4434" s="61"/>
      <c r="AQ4434" s="61"/>
      <c r="AR4434" s="61"/>
      <c r="AS4434" s="61"/>
      <c r="AT4434" s="61"/>
      <c r="AU4434" s="61"/>
      <c r="AV4434" s="61"/>
      <c r="AW4434" s="61"/>
      <c r="AX4434" s="61"/>
      <c r="AY4434" s="61"/>
      <c r="AZ4434" s="61"/>
      <c r="BA4434" s="61"/>
    </row>
    <row r="4435" spans="39:53" x14ac:dyDescent="0.2">
      <c r="AM4435" s="61"/>
      <c r="AN4435" s="61"/>
      <c r="AO4435" s="171"/>
      <c r="AP4435" s="61"/>
      <c r="AQ4435" s="61"/>
      <c r="AR4435" s="61"/>
      <c r="AS4435" s="61"/>
      <c r="AT4435" s="61"/>
      <c r="AU4435" s="61"/>
      <c r="AV4435" s="61"/>
      <c r="AW4435" s="61"/>
      <c r="AX4435" s="61"/>
      <c r="AY4435" s="61"/>
      <c r="AZ4435" s="61"/>
      <c r="BA4435" s="61"/>
    </row>
    <row r="4436" spans="39:53" x14ac:dyDescent="0.2">
      <c r="AM4436" s="61"/>
      <c r="AN4436" s="61"/>
      <c r="AO4436" s="171"/>
      <c r="AP4436" s="61"/>
      <c r="AQ4436" s="61"/>
      <c r="AR4436" s="61"/>
      <c r="AS4436" s="61"/>
      <c r="AT4436" s="61"/>
      <c r="AU4436" s="61"/>
      <c r="AV4436" s="61"/>
      <c r="AW4436" s="61"/>
      <c r="AX4436" s="61"/>
      <c r="AY4436" s="61"/>
      <c r="AZ4436" s="61"/>
      <c r="BA4436" s="61"/>
    </row>
    <row r="4437" spans="39:53" x14ac:dyDescent="0.2">
      <c r="AM4437" s="61"/>
      <c r="AN4437" s="61"/>
      <c r="AO4437" s="171"/>
      <c r="AP4437" s="61"/>
      <c r="AQ4437" s="61"/>
      <c r="AR4437" s="61"/>
      <c r="AS4437" s="61"/>
      <c r="AT4437" s="61"/>
      <c r="AU4437" s="61"/>
      <c r="AV4437" s="61"/>
      <c r="AW4437" s="61"/>
      <c r="AX4437" s="61"/>
      <c r="AY4437" s="61"/>
      <c r="AZ4437" s="61"/>
      <c r="BA4437" s="61"/>
    </row>
    <row r="4438" spans="39:53" x14ac:dyDescent="0.2">
      <c r="AM4438" s="61"/>
      <c r="AN4438" s="61"/>
      <c r="AO4438" s="171"/>
      <c r="AP4438" s="61"/>
      <c r="AQ4438" s="61"/>
      <c r="AR4438" s="61"/>
      <c r="AS4438" s="61"/>
      <c r="AT4438" s="61"/>
      <c r="AU4438" s="61"/>
      <c r="AV4438" s="61"/>
      <c r="AW4438" s="61"/>
      <c r="AX4438" s="61"/>
      <c r="AY4438" s="61"/>
      <c r="AZ4438" s="61"/>
      <c r="BA4438" s="61"/>
    </row>
    <row r="4439" spans="39:53" x14ac:dyDescent="0.2">
      <c r="AM4439" s="61"/>
      <c r="AN4439" s="61"/>
      <c r="AO4439" s="171"/>
      <c r="AP4439" s="61"/>
      <c r="AQ4439" s="61"/>
      <c r="AR4439" s="61"/>
      <c r="AS4439" s="61"/>
      <c r="AT4439" s="61"/>
      <c r="AU4439" s="61"/>
      <c r="AV4439" s="61"/>
      <c r="AW4439" s="61"/>
      <c r="AX4439" s="61"/>
      <c r="AY4439" s="61"/>
      <c r="AZ4439" s="61"/>
      <c r="BA4439" s="61"/>
    </row>
    <row r="4440" spans="39:53" x14ac:dyDescent="0.2">
      <c r="AM4440" s="61"/>
      <c r="AN4440" s="61"/>
      <c r="AO4440" s="171"/>
      <c r="AP4440" s="61"/>
      <c r="AQ4440" s="61"/>
      <c r="AR4440" s="61"/>
      <c r="AS4440" s="61"/>
      <c r="AT4440" s="61"/>
      <c r="AU4440" s="61"/>
      <c r="AV4440" s="61"/>
      <c r="AW4440" s="61"/>
      <c r="AX4440" s="61"/>
      <c r="AY4440" s="61"/>
      <c r="AZ4440" s="61"/>
      <c r="BA4440" s="61"/>
    </row>
    <row r="4441" spans="39:53" x14ac:dyDescent="0.2">
      <c r="AM4441" s="61"/>
      <c r="AN4441" s="61"/>
      <c r="AO4441" s="171"/>
      <c r="AP4441" s="61"/>
      <c r="AQ4441" s="61"/>
      <c r="AR4441" s="61"/>
      <c r="AS4441" s="61"/>
      <c r="AT4441" s="61"/>
      <c r="AU4441" s="61"/>
      <c r="AV4441" s="61"/>
      <c r="AW4441" s="61"/>
      <c r="AX4441" s="61"/>
      <c r="AY4441" s="61"/>
      <c r="AZ4441" s="61"/>
      <c r="BA4441" s="61"/>
    </row>
    <row r="4442" spans="39:53" x14ac:dyDescent="0.2">
      <c r="AM4442" s="61"/>
      <c r="AN4442" s="61"/>
      <c r="AO4442" s="171"/>
      <c r="AP4442" s="61"/>
      <c r="AQ4442" s="61"/>
      <c r="AR4442" s="61"/>
      <c r="AS4442" s="61"/>
      <c r="AT4442" s="61"/>
      <c r="AU4442" s="61"/>
      <c r="AV4442" s="61"/>
      <c r="AW4442" s="61"/>
      <c r="AX4442" s="61"/>
      <c r="AY4442" s="61"/>
      <c r="AZ4442" s="61"/>
      <c r="BA4442" s="61"/>
    </row>
    <row r="4443" spans="39:53" x14ac:dyDescent="0.2">
      <c r="AM4443" s="61"/>
      <c r="AN4443" s="61"/>
      <c r="AO4443" s="171"/>
      <c r="AP4443" s="61"/>
      <c r="AQ4443" s="61"/>
      <c r="AR4443" s="61"/>
      <c r="AS4443" s="61"/>
      <c r="AT4443" s="61"/>
      <c r="AU4443" s="61"/>
      <c r="AV4443" s="61"/>
      <c r="AW4443" s="61"/>
      <c r="AX4443" s="61"/>
      <c r="AY4443" s="61"/>
      <c r="AZ4443" s="61"/>
      <c r="BA4443" s="61"/>
    </row>
    <row r="4444" spans="39:53" x14ac:dyDescent="0.2">
      <c r="AM4444" s="61"/>
      <c r="AN4444" s="61"/>
      <c r="AO4444" s="171"/>
      <c r="AP4444" s="61"/>
      <c r="AQ4444" s="61"/>
      <c r="AR4444" s="61"/>
      <c r="AS4444" s="61"/>
      <c r="AT4444" s="61"/>
      <c r="AU4444" s="61"/>
      <c r="AV4444" s="61"/>
      <c r="AW4444" s="61"/>
      <c r="AX4444" s="61"/>
      <c r="AY4444" s="61"/>
      <c r="AZ4444" s="61"/>
      <c r="BA4444" s="61"/>
    </row>
    <row r="4445" spans="39:53" x14ac:dyDescent="0.2">
      <c r="AM4445" s="61"/>
      <c r="AN4445" s="61"/>
      <c r="AO4445" s="171"/>
      <c r="AP4445" s="61"/>
      <c r="AQ4445" s="61"/>
      <c r="AR4445" s="61"/>
      <c r="AS4445" s="61"/>
      <c r="AT4445" s="61"/>
      <c r="AU4445" s="61"/>
      <c r="AV4445" s="61"/>
      <c r="AW4445" s="61"/>
      <c r="AX4445" s="61"/>
      <c r="AY4445" s="61"/>
      <c r="AZ4445" s="61"/>
      <c r="BA4445" s="61"/>
    </row>
    <row r="4446" spans="39:53" x14ac:dyDescent="0.2">
      <c r="AM4446" s="61"/>
      <c r="AN4446" s="61"/>
      <c r="AO4446" s="171"/>
      <c r="AP4446" s="61"/>
      <c r="AQ4446" s="61"/>
      <c r="AR4446" s="61"/>
      <c r="AS4446" s="61"/>
      <c r="AT4446" s="61"/>
      <c r="AU4446" s="61"/>
      <c r="AV4446" s="61"/>
      <c r="AW4446" s="61"/>
      <c r="AX4446" s="61"/>
      <c r="AY4446" s="61"/>
      <c r="AZ4446" s="61"/>
      <c r="BA4446" s="61"/>
    </row>
    <row r="4447" spans="39:53" x14ac:dyDescent="0.2">
      <c r="AM4447" s="61"/>
      <c r="AN4447" s="61"/>
      <c r="AO4447" s="171"/>
      <c r="AP4447" s="61"/>
      <c r="AQ4447" s="61"/>
      <c r="AR4447" s="61"/>
      <c r="AS4447" s="61"/>
      <c r="AT4447" s="61"/>
      <c r="AU4447" s="61"/>
      <c r="AV4447" s="61"/>
      <c r="AW4447" s="61"/>
      <c r="AX4447" s="61"/>
      <c r="AY4447" s="61"/>
      <c r="AZ4447" s="61"/>
      <c r="BA4447" s="61"/>
    </row>
    <row r="4448" spans="39:53" x14ac:dyDescent="0.2">
      <c r="AM4448" s="61"/>
      <c r="AN4448" s="61"/>
      <c r="AO4448" s="171"/>
      <c r="AP4448" s="61"/>
      <c r="AQ4448" s="61"/>
      <c r="AR4448" s="61"/>
      <c r="AS4448" s="61"/>
      <c r="AT4448" s="61"/>
      <c r="AU4448" s="61"/>
      <c r="AV4448" s="61"/>
      <c r="AW4448" s="61"/>
      <c r="AX4448" s="61"/>
      <c r="AY4448" s="61"/>
      <c r="AZ4448" s="61"/>
      <c r="BA4448" s="61"/>
    </row>
    <row r="4449" spans="39:53" x14ac:dyDescent="0.2">
      <c r="AM4449" s="61"/>
      <c r="AN4449" s="61"/>
      <c r="AO4449" s="171"/>
      <c r="AP4449" s="61"/>
      <c r="AQ4449" s="61"/>
      <c r="AR4449" s="61"/>
      <c r="AS4449" s="61"/>
      <c r="AT4449" s="61"/>
      <c r="AU4449" s="61"/>
      <c r="AV4449" s="61"/>
      <c r="AW4449" s="61"/>
      <c r="AX4449" s="61"/>
      <c r="AY4449" s="61"/>
      <c r="AZ4449" s="61"/>
      <c r="BA4449" s="61"/>
    </row>
    <row r="4450" spans="39:53" x14ac:dyDescent="0.2">
      <c r="AM4450" s="61"/>
      <c r="AN4450" s="61"/>
      <c r="AO4450" s="171"/>
      <c r="AP4450" s="61"/>
      <c r="AQ4450" s="61"/>
      <c r="AR4450" s="61"/>
      <c r="AS4450" s="61"/>
      <c r="AT4450" s="61"/>
      <c r="AU4450" s="61"/>
      <c r="AV4450" s="61"/>
      <c r="AW4450" s="61"/>
      <c r="AX4450" s="61"/>
      <c r="AY4450" s="61"/>
      <c r="AZ4450" s="61"/>
      <c r="BA4450" s="61"/>
    </row>
    <row r="4451" spans="39:53" x14ac:dyDescent="0.2">
      <c r="AM4451" s="61"/>
      <c r="AN4451" s="61"/>
      <c r="AO4451" s="171"/>
      <c r="AP4451" s="61"/>
      <c r="AQ4451" s="61"/>
      <c r="AR4451" s="61"/>
      <c r="AS4451" s="61"/>
      <c r="AT4451" s="61"/>
      <c r="AU4451" s="61"/>
      <c r="AV4451" s="61"/>
      <c r="AW4451" s="61"/>
      <c r="AX4451" s="61"/>
      <c r="AY4451" s="61"/>
      <c r="AZ4451" s="61"/>
      <c r="BA4451" s="61"/>
    </row>
    <row r="4452" spans="39:53" x14ac:dyDescent="0.2">
      <c r="AM4452" s="61"/>
      <c r="AN4452" s="61"/>
      <c r="AO4452" s="171"/>
      <c r="AP4452" s="61"/>
      <c r="AQ4452" s="61"/>
      <c r="AR4452" s="61"/>
      <c r="AS4452" s="61"/>
      <c r="AT4452" s="61"/>
      <c r="AU4452" s="61"/>
      <c r="AV4452" s="61"/>
      <c r="AW4452" s="61"/>
      <c r="AX4452" s="61"/>
      <c r="AY4452" s="61"/>
      <c r="AZ4452" s="61"/>
      <c r="BA4452" s="61"/>
    </row>
    <row r="4453" spans="39:53" x14ac:dyDescent="0.2">
      <c r="AM4453" s="61"/>
      <c r="AN4453" s="61"/>
      <c r="AO4453" s="171"/>
      <c r="AP4453" s="61"/>
      <c r="AQ4453" s="61"/>
      <c r="AR4453" s="61"/>
      <c r="AS4453" s="61"/>
      <c r="AT4453" s="61"/>
      <c r="AU4453" s="61"/>
      <c r="AV4453" s="61"/>
      <c r="AW4453" s="61"/>
      <c r="AX4453" s="61"/>
      <c r="AY4453" s="61"/>
      <c r="AZ4453" s="61"/>
      <c r="BA4453" s="61"/>
    </row>
    <row r="4454" spans="39:53" x14ac:dyDescent="0.2">
      <c r="AM4454" s="61"/>
      <c r="AN4454" s="61"/>
      <c r="AO4454" s="171"/>
      <c r="AP4454" s="61"/>
      <c r="AQ4454" s="61"/>
      <c r="AR4454" s="61"/>
      <c r="AS4454" s="61"/>
      <c r="AT4454" s="61"/>
      <c r="AU4454" s="61"/>
      <c r="AV4454" s="61"/>
      <c r="AW4454" s="61"/>
      <c r="AX4454" s="61"/>
      <c r="AY4454" s="61"/>
      <c r="AZ4454" s="61"/>
      <c r="BA4454" s="61"/>
    </row>
    <row r="4455" spans="39:53" x14ac:dyDescent="0.2">
      <c r="AM4455" s="61"/>
      <c r="AN4455" s="61"/>
      <c r="AO4455" s="171"/>
      <c r="AP4455" s="61"/>
      <c r="AQ4455" s="61"/>
      <c r="AR4455" s="61"/>
      <c r="AS4455" s="61"/>
      <c r="AT4455" s="61"/>
      <c r="AU4455" s="61"/>
      <c r="AV4455" s="61"/>
      <c r="AW4455" s="61"/>
      <c r="AX4455" s="61"/>
      <c r="AY4455" s="61"/>
      <c r="AZ4455" s="61"/>
      <c r="BA4455" s="61"/>
    </row>
    <row r="4456" spans="39:53" x14ac:dyDescent="0.2">
      <c r="AM4456" s="61"/>
      <c r="AN4456" s="61"/>
      <c r="AO4456" s="171"/>
      <c r="AP4456" s="61"/>
      <c r="AQ4456" s="61"/>
      <c r="AR4456" s="61"/>
      <c r="AS4456" s="61"/>
      <c r="AT4456" s="61"/>
      <c r="AU4456" s="61"/>
      <c r="AV4456" s="61"/>
      <c r="AW4456" s="61"/>
      <c r="AX4456" s="61"/>
      <c r="AY4456" s="61"/>
      <c r="AZ4456" s="61"/>
      <c r="BA4456" s="61"/>
    </row>
    <row r="4457" spans="39:53" x14ac:dyDescent="0.2">
      <c r="AM4457" s="61"/>
      <c r="AN4457" s="61"/>
      <c r="AO4457" s="171"/>
      <c r="AP4457" s="61"/>
      <c r="AQ4457" s="61"/>
      <c r="AR4457" s="61"/>
      <c r="AS4457" s="61"/>
      <c r="AT4457" s="61"/>
      <c r="AU4457" s="61"/>
      <c r="AV4457" s="61"/>
      <c r="AW4457" s="61"/>
      <c r="AX4457" s="61"/>
      <c r="AY4457" s="61"/>
      <c r="AZ4457" s="61"/>
      <c r="BA4457" s="61"/>
    </row>
    <row r="4458" spans="39:53" x14ac:dyDescent="0.2">
      <c r="AM4458" s="61"/>
      <c r="AN4458" s="61"/>
      <c r="AO4458" s="171"/>
      <c r="AP4458" s="61"/>
      <c r="AQ4458" s="61"/>
      <c r="AR4458" s="61"/>
      <c r="AS4458" s="61"/>
      <c r="AT4458" s="61"/>
      <c r="AU4458" s="61"/>
      <c r="AV4458" s="61"/>
      <c r="AW4458" s="61"/>
      <c r="AX4458" s="61"/>
      <c r="AY4458" s="61"/>
      <c r="AZ4458" s="61"/>
      <c r="BA4458" s="61"/>
    </row>
    <row r="4459" spans="39:53" x14ac:dyDescent="0.2">
      <c r="AM4459" s="61"/>
      <c r="AN4459" s="61"/>
      <c r="AO4459" s="171"/>
      <c r="AP4459" s="61"/>
      <c r="AQ4459" s="61"/>
      <c r="AR4459" s="61"/>
      <c r="AS4459" s="61"/>
      <c r="AT4459" s="61"/>
      <c r="AU4459" s="61"/>
      <c r="AV4459" s="61"/>
      <c r="AW4459" s="61"/>
      <c r="AX4459" s="61"/>
      <c r="AY4459" s="61"/>
      <c r="AZ4459" s="61"/>
      <c r="BA4459" s="61"/>
    </row>
    <row r="4460" spans="39:53" x14ac:dyDescent="0.2">
      <c r="AM4460" s="61"/>
      <c r="AN4460" s="61"/>
      <c r="AO4460" s="171"/>
      <c r="AP4460" s="61"/>
      <c r="AQ4460" s="61"/>
      <c r="AR4460" s="61"/>
      <c r="AS4460" s="61"/>
      <c r="AT4460" s="61"/>
      <c r="AU4460" s="61"/>
      <c r="AV4460" s="61"/>
      <c r="AW4460" s="61"/>
      <c r="AX4460" s="61"/>
      <c r="AY4460" s="61"/>
      <c r="AZ4460" s="61"/>
      <c r="BA4460" s="61"/>
    </row>
    <row r="4461" spans="39:53" x14ac:dyDescent="0.2">
      <c r="AM4461" s="61"/>
      <c r="AN4461" s="61"/>
      <c r="AO4461" s="171"/>
      <c r="AP4461" s="61"/>
      <c r="AQ4461" s="61"/>
      <c r="AR4461" s="61"/>
      <c r="AS4461" s="61"/>
      <c r="AT4461" s="61"/>
      <c r="AU4461" s="61"/>
      <c r="AV4461" s="61"/>
      <c r="AW4461" s="61"/>
      <c r="AX4461" s="61"/>
      <c r="AY4461" s="61"/>
      <c r="AZ4461" s="61"/>
      <c r="BA4461" s="61"/>
    </row>
    <row r="4462" spans="39:53" x14ac:dyDescent="0.2">
      <c r="AM4462" s="61"/>
      <c r="AN4462" s="61"/>
      <c r="AO4462" s="171"/>
      <c r="AP4462" s="61"/>
      <c r="AQ4462" s="61"/>
      <c r="AR4462" s="61"/>
      <c r="AS4462" s="61"/>
      <c r="AT4462" s="61"/>
      <c r="AU4462" s="61"/>
      <c r="AV4462" s="61"/>
      <c r="AW4462" s="61"/>
      <c r="AX4462" s="61"/>
      <c r="AY4462" s="61"/>
      <c r="AZ4462" s="61"/>
      <c r="BA4462" s="61"/>
    </row>
    <row r="4463" spans="39:53" x14ac:dyDescent="0.2">
      <c r="AM4463" s="61"/>
      <c r="AN4463" s="61"/>
      <c r="AO4463" s="171"/>
      <c r="AP4463" s="61"/>
      <c r="AQ4463" s="61"/>
      <c r="AR4463" s="61"/>
      <c r="AS4463" s="61"/>
      <c r="AT4463" s="61"/>
      <c r="AU4463" s="61"/>
      <c r="AV4463" s="61"/>
      <c r="AW4463" s="61"/>
      <c r="AX4463" s="61"/>
      <c r="AY4463" s="61"/>
      <c r="AZ4463" s="61"/>
      <c r="BA4463" s="61"/>
    </row>
    <row r="4464" spans="39:53" x14ac:dyDescent="0.2">
      <c r="AM4464" s="61"/>
      <c r="AN4464" s="61"/>
      <c r="AO4464" s="171"/>
      <c r="AP4464" s="61"/>
      <c r="AQ4464" s="61"/>
      <c r="AR4464" s="61"/>
      <c r="AS4464" s="61"/>
      <c r="AT4464" s="61"/>
      <c r="AU4464" s="61"/>
      <c r="AV4464" s="61"/>
      <c r="AW4464" s="61"/>
      <c r="AX4464" s="61"/>
      <c r="AY4464" s="61"/>
      <c r="AZ4464" s="61"/>
      <c r="BA4464" s="61"/>
    </row>
    <row r="4465" spans="39:53" x14ac:dyDescent="0.2">
      <c r="AM4465" s="61"/>
      <c r="AN4465" s="61"/>
      <c r="AO4465" s="171"/>
      <c r="AP4465" s="61"/>
      <c r="AQ4465" s="61"/>
      <c r="AR4465" s="61"/>
      <c r="AS4465" s="61"/>
      <c r="AT4465" s="61"/>
      <c r="AU4465" s="61"/>
      <c r="AV4465" s="61"/>
      <c r="AW4465" s="61"/>
      <c r="AX4465" s="61"/>
      <c r="AY4465" s="61"/>
      <c r="AZ4465" s="61"/>
      <c r="BA4465" s="61"/>
    </row>
    <row r="4466" spans="39:53" x14ac:dyDescent="0.2">
      <c r="AM4466" s="61"/>
      <c r="AN4466" s="61"/>
      <c r="AO4466" s="171"/>
      <c r="AP4466" s="61"/>
      <c r="AQ4466" s="61"/>
      <c r="AR4466" s="61"/>
      <c r="AS4466" s="61"/>
      <c r="AT4466" s="61"/>
      <c r="AU4466" s="61"/>
      <c r="AV4466" s="61"/>
      <c r="AW4466" s="61"/>
      <c r="AX4466" s="61"/>
      <c r="AY4466" s="61"/>
      <c r="AZ4466" s="61"/>
      <c r="BA4466" s="61"/>
    </row>
    <row r="4467" spans="39:53" x14ac:dyDescent="0.2">
      <c r="AM4467" s="61"/>
      <c r="AN4467" s="61"/>
      <c r="AO4467" s="171"/>
      <c r="AP4467" s="61"/>
      <c r="AQ4467" s="61"/>
      <c r="AR4467" s="61"/>
      <c r="AS4467" s="61"/>
      <c r="AT4467" s="61"/>
      <c r="AU4467" s="61"/>
      <c r="AV4467" s="61"/>
      <c r="AW4467" s="61"/>
      <c r="AX4467" s="61"/>
      <c r="AY4467" s="61"/>
      <c r="AZ4467" s="61"/>
      <c r="BA4467" s="61"/>
    </row>
    <row r="4468" spans="39:53" x14ac:dyDescent="0.2">
      <c r="AM4468" s="61"/>
      <c r="AN4468" s="61"/>
      <c r="AO4468" s="171"/>
      <c r="AP4468" s="61"/>
      <c r="AQ4468" s="61"/>
      <c r="AR4468" s="61"/>
      <c r="AS4468" s="61"/>
      <c r="AT4468" s="61"/>
      <c r="AU4468" s="61"/>
      <c r="AV4468" s="61"/>
      <c r="AW4468" s="61"/>
      <c r="AX4468" s="61"/>
      <c r="AY4468" s="61"/>
      <c r="AZ4468" s="61"/>
      <c r="BA4468" s="61"/>
    </row>
    <row r="4469" spans="39:53" x14ac:dyDescent="0.2">
      <c r="AM4469" s="61"/>
      <c r="AN4469" s="61"/>
      <c r="AO4469" s="171"/>
      <c r="AP4469" s="61"/>
      <c r="AQ4469" s="61"/>
      <c r="AR4469" s="61"/>
      <c r="AS4469" s="61"/>
      <c r="AT4469" s="61"/>
      <c r="AU4469" s="61"/>
      <c r="AV4469" s="61"/>
      <c r="AW4469" s="61"/>
      <c r="AX4469" s="61"/>
      <c r="AY4469" s="61"/>
      <c r="AZ4469" s="61"/>
      <c r="BA4469" s="61"/>
    </row>
    <row r="4470" spans="39:53" x14ac:dyDescent="0.2">
      <c r="AM4470" s="61"/>
      <c r="AN4470" s="61"/>
      <c r="AO4470" s="171"/>
      <c r="AP4470" s="61"/>
      <c r="AQ4470" s="61"/>
      <c r="AR4470" s="61"/>
      <c r="AS4470" s="61"/>
      <c r="AT4470" s="61"/>
      <c r="AU4470" s="61"/>
      <c r="AV4470" s="61"/>
      <c r="AW4470" s="61"/>
      <c r="AX4470" s="61"/>
      <c r="AY4470" s="61"/>
      <c r="AZ4470" s="61"/>
      <c r="BA4470" s="61"/>
    </row>
    <row r="4471" spans="39:53" x14ac:dyDescent="0.2">
      <c r="AM4471" s="61"/>
      <c r="AN4471" s="61"/>
      <c r="AO4471" s="171"/>
      <c r="AP4471" s="61"/>
      <c r="AQ4471" s="61"/>
      <c r="AR4471" s="61"/>
      <c r="AS4471" s="61"/>
      <c r="AT4471" s="61"/>
      <c r="AU4471" s="61"/>
      <c r="AV4471" s="61"/>
      <c r="AW4471" s="61"/>
      <c r="AX4471" s="61"/>
      <c r="AY4471" s="61"/>
      <c r="AZ4471" s="61"/>
      <c r="BA4471" s="61"/>
    </row>
    <row r="4472" spans="39:53" x14ac:dyDescent="0.2">
      <c r="AM4472" s="61"/>
      <c r="AN4472" s="61"/>
      <c r="AO4472" s="171"/>
      <c r="AP4472" s="61"/>
      <c r="AQ4472" s="61"/>
      <c r="AR4472" s="61"/>
      <c r="AS4472" s="61"/>
      <c r="AT4472" s="61"/>
      <c r="AU4472" s="61"/>
      <c r="AV4472" s="61"/>
      <c r="AW4472" s="61"/>
      <c r="AX4472" s="61"/>
      <c r="AY4472" s="61"/>
      <c r="AZ4472" s="61"/>
      <c r="BA4472" s="61"/>
    </row>
    <row r="4473" spans="39:53" x14ac:dyDescent="0.2">
      <c r="AM4473" s="61"/>
      <c r="AN4473" s="61"/>
      <c r="AO4473" s="171"/>
      <c r="AP4473" s="61"/>
      <c r="AQ4473" s="61"/>
      <c r="AR4473" s="61"/>
      <c r="AS4473" s="61"/>
      <c r="AT4473" s="61"/>
      <c r="AU4473" s="61"/>
      <c r="AV4473" s="61"/>
      <c r="AW4473" s="61"/>
      <c r="AX4473" s="61"/>
      <c r="AY4473" s="61"/>
      <c r="AZ4473" s="61"/>
      <c r="BA4473" s="61"/>
    </row>
    <row r="4474" spans="39:53" x14ac:dyDescent="0.2">
      <c r="AM4474" s="61"/>
      <c r="AN4474" s="61"/>
      <c r="AO4474" s="171"/>
      <c r="AP4474" s="61"/>
      <c r="AQ4474" s="61"/>
      <c r="AR4474" s="61"/>
      <c r="AS4474" s="61"/>
      <c r="AT4474" s="61"/>
      <c r="AU4474" s="61"/>
      <c r="AV4474" s="61"/>
      <c r="AW4474" s="61"/>
      <c r="AX4474" s="61"/>
      <c r="AY4474" s="61"/>
      <c r="AZ4474" s="61"/>
      <c r="BA4474" s="61"/>
    </row>
    <row r="4475" spans="39:53" x14ac:dyDescent="0.2">
      <c r="AM4475" s="61"/>
      <c r="AN4475" s="61"/>
      <c r="AO4475" s="171"/>
      <c r="AP4475" s="61"/>
      <c r="AQ4475" s="61"/>
      <c r="AR4475" s="61"/>
      <c r="AS4475" s="61"/>
      <c r="AT4475" s="61"/>
      <c r="AU4475" s="61"/>
      <c r="AV4475" s="61"/>
      <c r="AW4475" s="61"/>
      <c r="AX4475" s="61"/>
      <c r="AY4475" s="61"/>
      <c r="AZ4475" s="61"/>
      <c r="BA4475" s="61"/>
    </row>
    <row r="4476" spans="39:53" x14ac:dyDescent="0.2">
      <c r="AM4476" s="61"/>
      <c r="AN4476" s="61"/>
      <c r="AO4476" s="171"/>
      <c r="AP4476" s="61"/>
      <c r="AQ4476" s="61"/>
      <c r="AR4476" s="61"/>
      <c r="AS4476" s="61"/>
      <c r="AT4476" s="61"/>
      <c r="AU4476" s="61"/>
      <c r="AV4476" s="61"/>
      <c r="AW4476" s="61"/>
      <c r="AX4476" s="61"/>
      <c r="AY4476" s="61"/>
      <c r="AZ4476" s="61"/>
      <c r="BA4476" s="61"/>
    </row>
    <row r="4477" spans="39:53" x14ac:dyDescent="0.2">
      <c r="AM4477" s="61"/>
      <c r="AN4477" s="61"/>
      <c r="AO4477" s="171"/>
      <c r="AP4477" s="61"/>
      <c r="AQ4477" s="61"/>
      <c r="AR4477" s="61"/>
      <c r="AS4477" s="61"/>
      <c r="AT4477" s="61"/>
      <c r="AU4477" s="61"/>
      <c r="AV4477" s="61"/>
      <c r="AW4477" s="61"/>
      <c r="AX4477" s="61"/>
      <c r="AY4477" s="61"/>
      <c r="AZ4477" s="61"/>
      <c r="BA4477" s="61"/>
    </row>
    <row r="4478" spans="39:53" x14ac:dyDescent="0.2">
      <c r="AM4478" s="61"/>
      <c r="AN4478" s="61"/>
      <c r="AO4478" s="171"/>
      <c r="AP4478" s="61"/>
      <c r="AQ4478" s="61"/>
      <c r="AR4478" s="61"/>
      <c r="AS4478" s="61"/>
      <c r="AT4478" s="61"/>
      <c r="AU4478" s="61"/>
      <c r="AV4478" s="61"/>
      <c r="AW4478" s="61"/>
      <c r="AX4478" s="61"/>
      <c r="AY4478" s="61"/>
      <c r="AZ4478" s="61"/>
      <c r="BA4478" s="61"/>
    </row>
    <row r="4479" spans="39:53" x14ac:dyDescent="0.2">
      <c r="AM4479" s="61"/>
      <c r="AN4479" s="61"/>
      <c r="AO4479" s="171"/>
      <c r="AP4479" s="61"/>
      <c r="AQ4479" s="61"/>
      <c r="AR4479" s="61"/>
      <c r="AS4479" s="61"/>
      <c r="AT4479" s="61"/>
      <c r="AU4479" s="61"/>
      <c r="AV4479" s="61"/>
      <c r="AW4479" s="61"/>
      <c r="AX4479" s="61"/>
      <c r="AY4479" s="61"/>
      <c r="AZ4479" s="61"/>
      <c r="BA4479" s="61"/>
    </row>
    <row r="4480" spans="39:53" x14ac:dyDescent="0.2">
      <c r="AM4480" s="61"/>
      <c r="AN4480" s="61"/>
      <c r="AO4480" s="171"/>
      <c r="AP4480" s="61"/>
      <c r="AQ4480" s="61"/>
      <c r="AR4480" s="61"/>
      <c r="AS4480" s="61"/>
      <c r="AT4480" s="61"/>
      <c r="AU4480" s="61"/>
      <c r="AV4480" s="61"/>
      <c r="AW4480" s="61"/>
      <c r="AX4480" s="61"/>
      <c r="AY4480" s="61"/>
      <c r="AZ4480" s="61"/>
      <c r="BA4480" s="61"/>
    </row>
    <row r="4481" spans="39:53" x14ac:dyDescent="0.2">
      <c r="AM4481" s="61"/>
      <c r="AN4481" s="61"/>
      <c r="AO4481" s="171"/>
      <c r="AP4481" s="61"/>
      <c r="AQ4481" s="61"/>
      <c r="AR4481" s="61"/>
      <c r="AS4481" s="61"/>
      <c r="AT4481" s="61"/>
      <c r="AU4481" s="61"/>
      <c r="AV4481" s="61"/>
      <c r="AW4481" s="61"/>
      <c r="AX4481" s="61"/>
      <c r="AY4481" s="61"/>
      <c r="AZ4481" s="61"/>
      <c r="BA4481" s="61"/>
    </row>
    <row r="4482" spans="39:53" x14ac:dyDescent="0.2">
      <c r="AM4482" s="61"/>
      <c r="AN4482" s="61"/>
      <c r="AO4482" s="171"/>
      <c r="AP4482" s="61"/>
      <c r="AQ4482" s="61"/>
      <c r="AR4482" s="61"/>
      <c r="AS4482" s="61"/>
      <c r="AT4482" s="61"/>
      <c r="AU4482" s="61"/>
      <c r="AV4482" s="61"/>
      <c r="AW4482" s="61"/>
      <c r="AX4482" s="61"/>
      <c r="AY4482" s="61"/>
      <c r="AZ4482" s="61"/>
      <c r="BA4482" s="61"/>
    </row>
    <row r="4483" spans="39:53" x14ac:dyDescent="0.2">
      <c r="AM4483" s="61"/>
      <c r="AN4483" s="61"/>
      <c r="AO4483" s="171"/>
      <c r="AP4483" s="61"/>
      <c r="AQ4483" s="61"/>
      <c r="AR4483" s="61"/>
      <c r="AS4483" s="61"/>
      <c r="AT4483" s="61"/>
      <c r="AU4483" s="61"/>
      <c r="AV4483" s="61"/>
      <c r="AW4483" s="61"/>
      <c r="AX4483" s="61"/>
      <c r="AY4483" s="61"/>
      <c r="AZ4483" s="61"/>
      <c r="BA4483" s="61"/>
    </row>
    <row r="4484" spans="39:53" x14ac:dyDescent="0.2">
      <c r="AM4484" s="61"/>
      <c r="AN4484" s="61"/>
      <c r="AO4484" s="171"/>
      <c r="AP4484" s="61"/>
      <c r="AQ4484" s="61"/>
      <c r="AR4484" s="61"/>
      <c r="AS4484" s="61"/>
      <c r="AT4484" s="61"/>
      <c r="AU4484" s="61"/>
      <c r="AV4484" s="61"/>
      <c r="AW4484" s="61"/>
      <c r="AX4484" s="61"/>
      <c r="AY4484" s="61"/>
      <c r="AZ4484" s="61"/>
      <c r="BA4484" s="61"/>
    </row>
    <row r="4485" spans="39:53" x14ac:dyDescent="0.2">
      <c r="AM4485" s="61"/>
      <c r="AN4485" s="61"/>
      <c r="AO4485" s="171"/>
      <c r="AP4485" s="61"/>
      <c r="AQ4485" s="61"/>
      <c r="AR4485" s="61"/>
      <c r="AS4485" s="61"/>
      <c r="AT4485" s="61"/>
      <c r="AU4485" s="61"/>
      <c r="AV4485" s="61"/>
      <c r="AW4485" s="61"/>
      <c r="AX4485" s="61"/>
      <c r="AY4485" s="61"/>
      <c r="AZ4485" s="61"/>
      <c r="BA4485" s="61"/>
    </row>
    <row r="4486" spans="39:53" x14ac:dyDescent="0.2">
      <c r="AM4486" s="61"/>
      <c r="AN4486" s="61"/>
      <c r="AO4486" s="171"/>
      <c r="AP4486" s="61"/>
      <c r="AQ4486" s="61"/>
      <c r="AR4486" s="61"/>
      <c r="AS4486" s="61"/>
      <c r="AT4486" s="61"/>
      <c r="AU4486" s="61"/>
      <c r="AV4486" s="61"/>
      <c r="AW4486" s="61"/>
      <c r="AX4486" s="61"/>
      <c r="AY4486" s="61"/>
      <c r="AZ4486" s="61"/>
      <c r="BA4486" s="61"/>
    </row>
    <row r="4487" spans="39:53" x14ac:dyDescent="0.2">
      <c r="AM4487" s="61"/>
      <c r="AN4487" s="61"/>
      <c r="AO4487" s="171"/>
      <c r="AP4487" s="61"/>
      <c r="AQ4487" s="61"/>
      <c r="AR4487" s="61"/>
      <c r="AS4487" s="61"/>
      <c r="AT4487" s="61"/>
      <c r="AU4487" s="61"/>
      <c r="AV4487" s="61"/>
      <c r="AW4487" s="61"/>
      <c r="AX4487" s="61"/>
      <c r="AY4487" s="61"/>
      <c r="AZ4487" s="61"/>
      <c r="BA4487" s="61"/>
    </row>
    <row r="4488" spans="39:53" x14ac:dyDescent="0.2">
      <c r="AM4488" s="61"/>
      <c r="AN4488" s="61"/>
      <c r="AO4488" s="171"/>
      <c r="AP4488" s="61"/>
      <c r="AQ4488" s="61"/>
      <c r="AR4488" s="61"/>
      <c r="AS4488" s="61"/>
      <c r="AT4488" s="61"/>
      <c r="AU4488" s="61"/>
      <c r="AV4488" s="61"/>
      <c r="AW4488" s="61"/>
      <c r="AX4488" s="61"/>
      <c r="AY4488" s="61"/>
      <c r="AZ4488" s="61"/>
      <c r="BA4488" s="61"/>
    </row>
    <row r="4489" spans="39:53" x14ac:dyDescent="0.2">
      <c r="AM4489" s="61"/>
      <c r="AN4489" s="61"/>
      <c r="AO4489" s="171"/>
      <c r="AP4489" s="61"/>
      <c r="AQ4489" s="61"/>
      <c r="AR4489" s="61"/>
      <c r="AS4489" s="61"/>
      <c r="AT4489" s="61"/>
      <c r="AU4489" s="61"/>
      <c r="AV4489" s="61"/>
      <c r="AW4489" s="61"/>
      <c r="AX4489" s="61"/>
      <c r="AY4489" s="61"/>
      <c r="AZ4489" s="61"/>
      <c r="BA4489" s="61"/>
    </row>
    <row r="4490" spans="39:53" x14ac:dyDescent="0.2">
      <c r="AM4490" s="61"/>
      <c r="AN4490" s="61"/>
      <c r="AO4490" s="171"/>
      <c r="AP4490" s="61"/>
      <c r="AQ4490" s="61"/>
      <c r="AR4490" s="61"/>
      <c r="AS4490" s="61"/>
      <c r="AT4490" s="61"/>
      <c r="AU4490" s="61"/>
      <c r="AV4490" s="61"/>
      <c r="AW4490" s="61"/>
      <c r="AX4490" s="61"/>
      <c r="AY4490" s="61"/>
      <c r="AZ4490" s="61"/>
      <c r="BA4490" s="61"/>
    </row>
    <row r="4491" spans="39:53" x14ac:dyDescent="0.2">
      <c r="AM4491" s="61"/>
      <c r="AN4491" s="61"/>
      <c r="AO4491" s="171"/>
      <c r="AP4491" s="61"/>
      <c r="AQ4491" s="61"/>
      <c r="AR4491" s="61"/>
      <c r="AS4491" s="61"/>
      <c r="AT4491" s="61"/>
      <c r="AU4491" s="61"/>
      <c r="AV4491" s="61"/>
      <c r="AW4491" s="61"/>
      <c r="AX4491" s="61"/>
      <c r="AY4491" s="61"/>
      <c r="AZ4491" s="61"/>
      <c r="BA4491" s="61"/>
    </row>
    <row r="4492" spans="39:53" x14ac:dyDescent="0.2">
      <c r="AM4492" s="61"/>
      <c r="AN4492" s="61"/>
      <c r="AO4492" s="171"/>
      <c r="AP4492" s="61"/>
      <c r="AQ4492" s="61"/>
      <c r="AR4492" s="61"/>
      <c r="AS4492" s="61"/>
      <c r="AT4492" s="61"/>
      <c r="AU4492" s="61"/>
      <c r="AV4492" s="61"/>
      <c r="AW4492" s="61"/>
      <c r="AX4492" s="61"/>
      <c r="AY4492" s="61"/>
      <c r="AZ4492" s="61"/>
      <c r="BA4492" s="61"/>
    </row>
    <row r="4493" spans="39:53" x14ac:dyDescent="0.2">
      <c r="AM4493" s="61"/>
      <c r="AN4493" s="61"/>
      <c r="AO4493" s="171"/>
      <c r="AP4493" s="61"/>
      <c r="AQ4493" s="61"/>
      <c r="AR4493" s="61"/>
      <c r="AS4493" s="61"/>
      <c r="AT4493" s="61"/>
      <c r="AU4493" s="61"/>
      <c r="AV4493" s="61"/>
      <c r="AW4493" s="61"/>
      <c r="AX4493" s="61"/>
      <c r="AY4493" s="61"/>
      <c r="AZ4493" s="61"/>
      <c r="BA4493" s="61"/>
    </row>
    <row r="4494" spans="39:53" x14ac:dyDescent="0.2">
      <c r="AM4494" s="61"/>
      <c r="AN4494" s="61"/>
      <c r="AO4494" s="171"/>
      <c r="AP4494" s="61"/>
      <c r="AQ4494" s="61"/>
      <c r="AR4494" s="61"/>
      <c r="AS4494" s="61"/>
      <c r="AT4494" s="61"/>
      <c r="AU4494" s="61"/>
      <c r="AV4494" s="61"/>
      <c r="AW4494" s="61"/>
      <c r="AX4494" s="61"/>
      <c r="AY4494" s="61"/>
      <c r="AZ4494" s="61"/>
      <c r="BA4494" s="61"/>
    </row>
    <row r="4495" spans="39:53" x14ac:dyDescent="0.2">
      <c r="AM4495" s="61"/>
      <c r="AN4495" s="61"/>
      <c r="AO4495" s="171"/>
      <c r="AP4495" s="61"/>
      <c r="AQ4495" s="61"/>
      <c r="AR4495" s="61"/>
      <c r="AS4495" s="61"/>
      <c r="AT4495" s="61"/>
      <c r="AU4495" s="61"/>
      <c r="AV4495" s="61"/>
      <c r="AW4495" s="61"/>
      <c r="AX4495" s="61"/>
      <c r="AY4495" s="61"/>
      <c r="AZ4495" s="61"/>
      <c r="BA4495" s="61"/>
    </row>
    <row r="4496" spans="39:53" x14ac:dyDescent="0.2">
      <c r="AM4496" s="61"/>
      <c r="AN4496" s="61"/>
      <c r="AO4496" s="171"/>
      <c r="AP4496" s="61"/>
      <c r="AQ4496" s="61"/>
      <c r="AR4496" s="61"/>
      <c r="AS4496" s="61"/>
      <c r="AT4496" s="61"/>
      <c r="AU4496" s="61"/>
      <c r="AV4496" s="61"/>
      <c r="AW4496" s="61"/>
      <c r="AX4496" s="61"/>
      <c r="AY4496" s="61"/>
      <c r="AZ4496" s="61"/>
      <c r="BA4496" s="61"/>
    </row>
    <row r="4497" spans="39:53" x14ac:dyDescent="0.2">
      <c r="AM4497" s="61"/>
      <c r="AN4497" s="61"/>
      <c r="AO4497" s="171"/>
      <c r="AP4497" s="61"/>
      <c r="AQ4497" s="61"/>
      <c r="AR4497" s="61"/>
      <c r="AS4497" s="61"/>
      <c r="AT4497" s="61"/>
      <c r="AU4497" s="61"/>
      <c r="AV4497" s="61"/>
      <c r="AW4497" s="61"/>
      <c r="AX4497" s="61"/>
      <c r="AY4497" s="61"/>
      <c r="AZ4497" s="61"/>
      <c r="BA4497" s="61"/>
    </row>
    <row r="4498" spans="39:53" x14ac:dyDescent="0.2">
      <c r="AM4498" s="61"/>
      <c r="AN4498" s="61"/>
      <c r="AO4498" s="171"/>
      <c r="AP4498" s="61"/>
      <c r="AQ4498" s="61"/>
      <c r="AR4498" s="61"/>
      <c r="AS4498" s="61"/>
      <c r="AT4498" s="61"/>
      <c r="AU4498" s="61"/>
      <c r="AV4498" s="61"/>
      <c r="AW4498" s="61"/>
      <c r="AX4498" s="61"/>
      <c r="AY4498" s="61"/>
      <c r="AZ4498" s="61"/>
      <c r="BA4498" s="61"/>
    </row>
    <row r="4499" spans="39:53" x14ac:dyDescent="0.2">
      <c r="AM4499" s="61"/>
      <c r="AN4499" s="61"/>
      <c r="AO4499" s="171"/>
      <c r="AP4499" s="61"/>
      <c r="AQ4499" s="61"/>
      <c r="AR4499" s="61"/>
      <c r="AS4499" s="61"/>
      <c r="AT4499" s="61"/>
      <c r="AU4499" s="61"/>
      <c r="AV4499" s="61"/>
      <c r="AW4499" s="61"/>
      <c r="AX4499" s="61"/>
      <c r="AY4499" s="61"/>
      <c r="AZ4499" s="61"/>
      <c r="BA4499" s="61"/>
    </row>
    <row r="4500" spans="39:53" x14ac:dyDescent="0.2">
      <c r="AM4500" s="61"/>
      <c r="AN4500" s="61"/>
      <c r="AO4500" s="171"/>
      <c r="AP4500" s="61"/>
      <c r="AQ4500" s="61"/>
      <c r="AR4500" s="61"/>
      <c r="AS4500" s="61"/>
      <c r="AT4500" s="61"/>
      <c r="AU4500" s="61"/>
      <c r="AV4500" s="61"/>
      <c r="AW4500" s="61"/>
      <c r="AX4500" s="61"/>
      <c r="AY4500" s="61"/>
      <c r="AZ4500" s="61"/>
      <c r="BA4500" s="61"/>
    </row>
    <row r="4501" spans="39:53" x14ac:dyDescent="0.2">
      <c r="AM4501" s="61"/>
      <c r="AN4501" s="61"/>
      <c r="AO4501" s="171"/>
      <c r="AP4501" s="61"/>
      <c r="AQ4501" s="61"/>
      <c r="AR4501" s="61"/>
      <c r="AS4501" s="61"/>
      <c r="AT4501" s="61"/>
      <c r="AU4501" s="61"/>
      <c r="AV4501" s="61"/>
      <c r="AW4501" s="61"/>
      <c r="AX4501" s="61"/>
      <c r="AY4501" s="61"/>
      <c r="AZ4501" s="61"/>
      <c r="BA4501" s="61"/>
    </row>
    <row r="4502" spans="39:53" x14ac:dyDescent="0.2">
      <c r="AM4502" s="61"/>
      <c r="AN4502" s="61"/>
      <c r="AO4502" s="171"/>
      <c r="AP4502" s="61"/>
      <c r="AQ4502" s="61"/>
      <c r="AR4502" s="61"/>
      <c r="AS4502" s="61"/>
      <c r="AT4502" s="61"/>
      <c r="AU4502" s="61"/>
      <c r="AV4502" s="61"/>
      <c r="AW4502" s="61"/>
      <c r="AX4502" s="61"/>
      <c r="AY4502" s="61"/>
      <c r="AZ4502" s="61"/>
      <c r="BA4502" s="61"/>
    </row>
    <row r="4503" spans="39:53" x14ac:dyDescent="0.2">
      <c r="AM4503" s="61"/>
      <c r="AN4503" s="61"/>
      <c r="AO4503" s="171"/>
      <c r="AP4503" s="61"/>
      <c r="AQ4503" s="61"/>
      <c r="AR4503" s="61"/>
      <c r="AS4503" s="61"/>
      <c r="AT4503" s="61"/>
      <c r="AU4503" s="61"/>
      <c r="AV4503" s="61"/>
      <c r="AW4503" s="61"/>
      <c r="AX4503" s="61"/>
      <c r="AY4503" s="61"/>
      <c r="AZ4503" s="61"/>
      <c r="BA4503" s="61"/>
    </row>
    <row r="4504" spans="39:53" x14ac:dyDescent="0.2">
      <c r="AM4504" s="61"/>
      <c r="AN4504" s="61"/>
      <c r="AO4504" s="171"/>
      <c r="AP4504" s="61"/>
      <c r="AQ4504" s="61"/>
      <c r="AR4504" s="61"/>
      <c r="AS4504" s="61"/>
      <c r="AT4504" s="61"/>
      <c r="AU4504" s="61"/>
      <c r="AV4504" s="61"/>
      <c r="AW4504" s="61"/>
      <c r="AX4504" s="61"/>
      <c r="AY4504" s="61"/>
      <c r="AZ4504" s="61"/>
      <c r="BA4504" s="61"/>
    </row>
    <row r="4505" spans="39:53" x14ac:dyDescent="0.2">
      <c r="AM4505" s="61"/>
      <c r="AN4505" s="61"/>
      <c r="AO4505" s="171"/>
      <c r="AP4505" s="61"/>
      <c r="AQ4505" s="61"/>
      <c r="AR4505" s="61"/>
      <c r="AS4505" s="61"/>
      <c r="AT4505" s="61"/>
      <c r="AU4505" s="61"/>
      <c r="AV4505" s="61"/>
      <c r="AW4505" s="61"/>
      <c r="AX4505" s="61"/>
      <c r="AY4505" s="61"/>
      <c r="AZ4505" s="61"/>
      <c r="BA4505" s="61"/>
    </row>
    <row r="4506" spans="39:53" x14ac:dyDescent="0.2">
      <c r="AM4506" s="61"/>
      <c r="AN4506" s="61"/>
      <c r="AO4506" s="171"/>
      <c r="AP4506" s="61"/>
      <c r="AQ4506" s="61"/>
      <c r="AR4506" s="61"/>
      <c r="AS4506" s="61"/>
      <c r="AT4506" s="61"/>
      <c r="AU4506" s="61"/>
      <c r="AV4506" s="61"/>
      <c r="AW4506" s="61"/>
      <c r="AX4506" s="61"/>
      <c r="AY4506" s="61"/>
      <c r="AZ4506" s="61"/>
      <c r="BA4506" s="61"/>
    </row>
    <row r="4507" spans="39:53" x14ac:dyDescent="0.2">
      <c r="AM4507" s="61"/>
      <c r="AN4507" s="61"/>
      <c r="AO4507" s="171"/>
      <c r="AP4507" s="61"/>
      <c r="AQ4507" s="61"/>
      <c r="AR4507" s="61"/>
      <c r="AS4507" s="61"/>
      <c r="AT4507" s="61"/>
      <c r="AU4507" s="61"/>
      <c r="AV4507" s="61"/>
      <c r="AW4507" s="61"/>
      <c r="AX4507" s="61"/>
      <c r="AY4507" s="61"/>
      <c r="AZ4507" s="61"/>
      <c r="BA4507" s="61"/>
    </row>
    <row r="4508" spans="39:53" x14ac:dyDescent="0.2">
      <c r="AM4508" s="61"/>
      <c r="AN4508" s="61"/>
      <c r="AO4508" s="171"/>
      <c r="AP4508" s="61"/>
      <c r="AQ4508" s="61"/>
      <c r="AR4508" s="61"/>
      <c r="AS4508" s="61"/>
      <c r="AT4508" s="61"/>
      <c r="AU4508" s="61"/>
      <c r="AV4508" s="61"/>
      <c r="AW4508" s="61"/>
      <c r="AX4508" s="61"/>
      <c r="AY4508" s="61"/>
      <c r="AZ4508" s="61"/>
      <c r="BA4508" s="61"/>
    </row>
    <row r="4509" spans="39:53" x14ac:dyDescent="0.2">
      <c r="AM4509" s="61"/>
      <c r="AN4509" s="61"/>
      <c r="AO4509" s="171"/>
      <c r="AP4509" s="61"/>
      <c r="AQ4509" s="61"/>
      <c r="AR4509" s="61"/>
      <c r="AS4509" s="61"/>
      <c r="AT4509" s="61"/>
      <c r="AU4509" s="61"/>
      <c r="AV4509" s="61"/>
      <c r="AW4509" s="61"/>
      <c r="AX4509" s="61"/>
      <c r="AY4509" s="61"/>
      <c r="AZ4509" s="61"/>
      <c r="BA4509" s="61"/>
    </row>
    <row r="4510" spans="39:53" x14ac:dyDescent="0.2">
      <c r="AM4510" s="61"/>
      <c r="AN4510" s="61"/>
      <c r="AO4510" s="171"/>
      <c r="AP4510" s="61"/>
      <c r="AQ4510" s="61"/>
      <c r="AR4510" s="61"/>
      <c r="AS4510" s="61"/>
      <c r="AT4510" s="61"/>
      <c r="AU4510" s="61"/>
      <c r="AV4510" s="61"/>
      <c r="AW4510" s="61"/>
      <c r="AX4510" s="61"/>
      <c r="AY4510" s="61"/>
      <c r="AZ4510" s="61"/>
      <c r="BA4510" s="61"/>
    </row>
    <row r="4511" spans="39:53" x14ac:dyDescent="0.2">
      <c r="AM4511" s="61"/>
      <c r="AN4511" s="61"/>
      <c r="AO4511" s="171"/>
      <c r="AP4511" s="61"/>
      <c r="AQ4511" s="61"/>
      <c r="AR4511" s="61"/>
      <c r="AS4511" s="61"/>
      <c r="AT4511" s="61"/>
      <c r="AU4511" s="61"/>
      <c r="AV4511" s="61"/>
      <c r="AW4511" s="61"/>
      <c r="AX4511" s="61"/>
      <c r="AY4511" s="61"/>
      <c r="AZ4511" s="61"/>
      <c r="BA4511" s="61"/>
    </row>
    <row r="4512" spans="39:53" x14ac:dyDescent="0.2">
      <c r="AM4512" s="61"/>
      <c r="AN4512" s="61"/>
      <c r="AO4512" s="171"/>
      <c r="AP4512" s="61"/>
      <c r="AQ4512" s="61"/>
      <c r="AR4512" s="61"/>
      <c r="AS4512" s="61"/>
      <c r="AT4512" s="61"/>
      <c r="AU4512" s="61"/>
      <c r="AV4512" s="61"/>
      <c r="AW4512" s="61"/>
      <c r="AX4512" s="61"/>
      <c r="AY4512" s="61"/>
      <c r="AZ4512" s="61"/>
      <c r="BA4512" s="61"/>
    </row>
    <row r="4513" spans="39:53" x14ac:dyDescent="0.2">
      <c r="AM4513" s="61"/>
      <c r="AN4513" s="61"/>
      <c r="AO4513" s="171"/>
      <c r="AP4513" s="61"/>
      <c r="AQ4513" s="61"/>
      <c r="AR4513" s="61"/>
      <c r="AS4513" s="61"/>
      <c r="AT4513" s="61"/>
      <c r="AU4513" s="61"/>
      <c r="AV4513" s="61"/>
      <c r="AW4513" s="61"/>
      <c r="AX4513" s="61"/>
      <c r="AY4513" s="61"/>
      <c r="AZ4513" s="61"/>
      <c r="BA4513" s="61"/>
    </row>
    <row r="4514" spans="39:53" x14ac:dyDescent="0.2">
      <c r="AM4514" s="61"/>
      <c r="AN4514" s="61"/>
      <c r="AO4514" s="171"/>
      <c r="AP4514" s="61"/>
      <c r="AQ4514" s="61"/>
      <c r="AR4514" s="61"/>
      <c r="AS4514" s="61"/>
      <c r="AT4514" s="61"/>
      <c r="AU4514" s="61"/>
      <c r="AV4514" s="61"/>
      <c r="AW4514" s="61"/>
      <c r="AX4514" s="61"/>
      <c r="AY4514" s="61"/>
      <c r="AZ4514" s="61"/>
      <c r="BA4514" s="61"/>
    </row>
    <row r="4515" spans="39:53" x14ac:dyDescent="0.2">
      <c r="AM4515" s="61"/>
      <c r="AN4515" s="61"/>
      <c r="AO4515" s="171"/>
      <c r="AP4515" s="61"/>
      <c r="AQ4515" s="61"/>
      <c r="AR4515" s="61"/>
      <c r="AS4515" s="61"/>
      <c r="AT4515" s="61"/>
      <c r="AU4515" s="61"/>
      <c r="AV4515" s="61"/>
      <c r="AW4515" s="61"/>
      <c r="AX4515" s="61"/>
      <c r="AY4515" s="61"/>
      <c r="AZ4515" s="61"/>
      <c r="BA4515" s="61"/>
    </row>
    <row r="4516" spans="39:53" x14ac:dyDescent="0.2">
      <c r="AM4516" s="61"/>
      <c r="AN4516" s="61"/>
      <c r="AO4516" s="171"/>
      <c r="AP4516" s="61"/>
      <c r="AQ4516" s="61"/>
      <c r="AR4516" s="61"/>
      <c r="AS4516" s="61"/>
      <c r="AT4516" s="61"/>
      <c r="AU4516" s="61"/>
      <c r="AV4516" s="61"/>
      <c r="AW4516" s="61"/>
      <c r="AX4516" s="61"/>
      <c r="AY4516" s="61"/>
      <c r="AZ4516" s="61"/>
      <c r="BA4516" s="61"/>
    </row>
    <row r="4517" spans="39:53" x14ac:dyDescent="0.2">
      <c r="AM4517" s="61"/>
      <c r="AN4517" s="61"/>
      <c r="AO4517" s="171"/>
      <c r="AP4517" s="61"/>
      <c r="AQ4517" s="61"/>
      <c r="AR4517" s="61"/>
      <c r="AS4517" s="61"/>
      <c r="AT4517" s="61"/>
      <c r="AU4517" s="61"/>
      <c r="AV4517" s="61"/>
      <c r="AW4517" s="61"/>
      <c r="AX4517" s="61"/>
      <c r="AY4517" s="61"/>
      <c r="AZ4517" s="61"/>
      <c r="BA4517" s="61"/>
    </row>
    <row r="4518" spans="39:53" x14ac:dyDescent="0.2">
      <c r="AM4518" s="61"/>
      <c r="AN4518" s="61"/>
      <c r="AO4518" s="171"/>
      <c r="AP4518" s="61"/>
      <c r="AQ4518" s="61"/>
      <c r="AR4518" s="61"/>
      <c r="AS4518" s="61"/>
      <c r="AT4518" s="61"/>
      <c r="AU4518" s="61"/>
      <c r="AV4518" s="61"/>
      <c r="AW4518" s="61"/>
      <c r="AX4518" s="61"/>
      <c r="AY4518" s="61"/>
      <c r="AZ4518" s="61"/>
      <c r="BA4518" s="61"/>
    </row>
    <row r="4519" spans="39:53" x14ac:dyDescent="0.2">
      <c r="AM4519" s="61"/>
      <c r="AN4519" s="61"/>
      <c r="AO4519" s="171"/>
      <c r="AP4519" s="61"/>
      <c r="AQ4519" s="61"/>
      <c r="AR4519" s="61"/>
      <c r="AS4519" s="61"/>
      <c r="AT4519" s="61"/>
      <c r="AU4519" s="61"/>
      <c r="AV4519" s="61"/>
      <c r="AW4519" s="61"/>
      <c r="AX4519" s="61"/>
      <c r="AY4519" s="61"/>
      <c r="AZ4519" s="61"/>
      <c r="BA4519" s="61"/>
    </row>
    <row r="4520" spans="39:53" x14ac:dyDescent="0.2">
      <c r="AM4520" s="61"/>
      <c r="AN4520" s="61"/>
      <c r="AO4520" s="171"/>
      <c r="AP4520" s="61"/>
      <c r="AQ4520" s="61"/>
      <c r="AR4520" s="61"/>
      <c r="AS4520" s="61"/>
      <c r="AT4520" s="61"/>
      <c r="AU4520" s="61"/>
      <c r="AV4520" s="61"/>
      <c r="AW4520" s="61"/>
      <c r="AX4520" s="61"/>
      <c r="AY4520" s="61"/>
      <c r="AZ4520" s="61"/>
      <c r="BA4520" s="61"/>
    </row>
    <row r="4521" spans="39:53" x14ac:dyDescent="0.2">
      <c r="AM4521" s="61"/>
      <c r="AN4521" s="61"/>
      <c r="AO4521" s="171"/>
      <c r="AP4521" s="61"/>
      <c r="AQ4521" s="61"/>
      <c r="AR4521" s="61"/>
      <c r="AS4521" s="61"/>
      <c r="AT4521" s="61"/>
      <c r="AU4521" s="61"/>
      <c r="AV4521" s="61"/>
      <c r="AW4521" s="61"/>
      <c r="AX4521" s="61"/>
      <c r="AY4521" s="61"/>
      <c r="AZ4521" s="61"/>
      <c r="BA4521" s="61"/>
    </row>
    <row r="4522" spans="39:53" x14ac:dyDescent="0.2">
      <c r="AM4522" s="61"/>
      <c r="AN4522" s="61"/>
      <c r="AO4522" s="171"/>
      <c r="AP4522" s="61"/>
      <c r="AQ4522" s="61"/>
      <c r="AR4522" s="61"/>
      <c r="AS4522" s="61"/>
      <c r="AT4522" s="61"/>
      <c r="AU4522" s="61"/>
      <c r="AV4522" s="61"/>
      <c r="AW4522" s="61"/>
      <c r="AX4522" s="61"/>
      <c r="AY4522" s="61"/>
      <c r="AZ4522" s="61"/>
      <c r="BA4522" s="61"/>
    </row>
    <row r="4523" spans="39:53" x14ac:dyDescent="0.2">
      <c r="AM4523" s="61"/>
      <c r="AN4523" s="61"/>
      <c r="AO4523" s="171"/>
      <c r="AP4523" s="61"/>
      <c r="AQ4523" s="61"/>
      <c r="AR4523" s="61"/>
      <c r="AS4523" s="61"/>
      <c r="AT4523" s="61"/>
      <c r="AU4523" s="61"/>
      <c r="AV4523" s="61"/>
      <c r="AW4523" s="61"/>
      <c r="AX4523" s="61"/>
      <c r="AY4523" s="61"/>
      <c r="AZ4523" s="61"/>
      <c r="BA4523" s="61"/>
    </row>
    <row r="4524" spans="39:53" x14ac:dyDescent="0.2">
      <c r="AM4524" s="61"/>
      <c r="AN4524" s="61"/>
      <c r="AO4524" s="171"/>
      <c r="AP4524" s="61"/>
      <c r="AQ4524" s="61"/>
      <c r="AR4524" s="61"/>
      <c r="AS4524" s="61"/>
      <c r="AT4524" s="61"/>
      <c r="AU4524" s="61"/>
      <c r="AV4524" s="61"/>
      <c r="AW4524" s="61"/>
      <c r="AX4524" s="61"/>
      <c r="AY4524" s="61"/>
      <c r="AZ4524" s="61"/>
      <c r="BA4524" s="61"/>
    </row>
    <row r="4525" spans="39:53" x14ac:dyDescent="0.2">
      <c r="AM4525" s="61"/>
      <c r="AN4525" s="61"/>
      <c r="AO4525" s="171"/>
      <c r="AP4525" s="61"/>
      <c r="AQ4525" s="61"/>
      <c r="AR4525" s="61"/>
      <c r="AS4525" s="61"/>
      <c r="AT4525" s="61"/>
      <c r="AU4525" s="61"/>
      <c r="AV4525" s="61"/>
      <c r="AW4525" s="61"/>
      <c r="AX4525" s="61"/>
      <c r="AY4525" s="61"/>
      <c r="AZ4525" s="61"/>
      <c r="BA4525" s="61"/>
    </row>
    <row r="4526" spans="39:53" x14ac:dyDescent="0.2">
      <c r="AM4526" s="61"/>
      <c r="AN4526" s="61"/>
      <c r="AO4526" s="171"/>
      <c r="AP4526" s="61"/>
      <c r="AQ4526" s="61"/>
      <c r="AR4526" s="61"/>
      <c r="AS4526" s="61"/>
      <c r="AT4526" s="61"/>
      <c r="AU4526" s="61"/>
      <c r="AV4526" s="61"/>
      <c r="AW4526" s="61"/>
      <c r="AX4526" s="61"/>
      <c r="AY4526" s="61"/>
      <c r="AZ4526" s="61"/>
      <c r="BA4526" s="61"/>
    </row>
    <row r="4527" spans="39:53" x14ac:dyDescent="0.2">
      <c r="AM4527" s="61"/>
      <c r="AN4527" s="61"/>
      <c r="AO4527" s="171"/>
      <c r="AP4527" s="61"/>
      <c r="AQ4527" s="61"/>
      <c r="AR4527" s="61"/>
      <c r="AS4527" s="61"/>
      <c r="AT4527" s="61"/>
      <c r="AU4527" s="61"/>
      <c r="AV4527" s="61"/>
      <c r="AW4527" s="61"/>
      <c r="AX4527" s="61"/>
      <c r="AY4527" s="61"/>
      <c r="AZ4527" s="61"/>
      <c r="BA4527" s="61"/>
    </row>
    <row r="4528" spans="39:53" x14ac:dyDescent="0.2">
      <c r="AM4528" s="61"/>
      <c r="AN4528" s="61"/>
      <c r="AO4528" s="171"/>
      <c r="AP4528" s="61"/>
      <c r="AQ4528" s="61"/>
      <c r="AR4528" s="61"/>
      <c r="AS4528" s="61"/>
      <c r="AT4528" s="61"/>
      <c r="AU4528" s="61"/>
      <c r="AV4528" s="61"/>
      <c r="AW4528" s="61"/>
      <c r="AX4528" s="61"/>
      <c r="AY4528" s="61"/>
      <c r="AZ4528" s="61"/>
      <c r="BA4528" s="61"/>
    </row>
    <row r="4529" spans="39:53" x14ac:dyDescent="0.2">
      <c r="AM4529" s="61"/>
      <c r="AN4529" s="61"/>
      <c r="AO4529" s="171"/>
      <c r="AP4529" s="61"/>
      <c r="AQ4529" s="61"/>
      <c r="AR4529" s="61"/>
      <c r="AS4529" s="61"/>
      <c r="AT4529" s="61"/>
      <c r="AU4529" s="61"/>
      <c r="AV4529" s="61"/>
      <c r="AW4529" s="61"/>
      <c r="AX4529" s="61"/>
      <c r="AY4529" s="61"/>
      <c r="AZ4529" s="61"/>
      <c r="BA4529" s="61"/>
    </row>
    <row r="4530" spans="39:53" x14ac:dyDescent="0.2">
      <c r="AM4530" s="61"/>
      <c r="AN4530" s="61"/>
      <c r="AO4530" s="171"/>
      <c r="AP4530" s="61"/>
      <c r="AQ4530" s="61"/>
      <c r="AR4530" s="61"/>
      <c r="AS4530" s="61"/>
      <c r="AT4530" s="61"/>
      <c r="AU4530" s="61"/>
      <c r="AV4530" s="61"/>
      <c r="AW4530" s="61"/>
      <c r="AX4530" s="61"/>
      <c r="AY4530" s="61"/>
      <c r="AZ4530" s="61"/>
      <c r="BA4530" s="61"/>
    </row>
    <row r="4531" spans="39:53" x14ac:dyDescent="0.2">
      <c r="AM4531" s="61"/>
      <c r="AN4531" s="61"/>
      <c r="AO4531" s="171"/>
      <c r="AP4531" s="61"/>
      <c r="AQ4531" s="61"/>
      <c r="AR4531" s="61"/>
      <c r="AS4531" s="61"/>
      <c r="AT4531" s="61"/>
      <c r="AU4531" s="61"/>
      <c r="AV4531" s="61"/>
      <c r="AW4531" s="61"/>
      <c r="AX4531" s="61"/>
      <c r="AY4531" s="61"/>
      <c r="AZ4531" s="61"/>
      <c r="BA4531" s="61"/>
    </row>
    <row r="4532" spans="39:53" x14ac:dyDescent="0.2">
      <c r="AM4532" s="61"/>
      <c r="AN4532" s="61"/>
      <c r="AO4532" s="171"/>
      <c r="AP4532" s="61"/>
      <c r="AQ4532" s="61"/>
      <c r="AR4532" s="61"/>
      <c r="AS4532" s="61"/>
      <c r="AT4532" s="61"/>
      <c r="AU4532" s="61"/>
      <c r="AV4532" s="61"/>
      <c r="AW4532" s="61"/>
      <c r="AX4532" s="61"/>
      <c r="AY4532" s="61"/>
      <c r="AZ4532" s="61"/>
      <c r="BA4532" s="61"/>
    </row>
    <row r="4533" spans="39:53" x14ac:dyDescent="0.2">
      <c r="AM4533" s="61"/>
      <c r="AN4533" s="61"/>
      <c r="AO4533" s="171"/>
      <c r="AP4533" s="61"/>
      <c r="AQ4533" s="61"/>
      <c r="AR4533" s="61"/>
      <c r="AS4533" s="61"/>
      <c r="AT4533" s="61"/>
      <c r="AU4533" s="61"/>
      <c r="AV4533" s="61"/>
      <c r="AW4533" s="61"/>
      <c r="AX4533" s="61"/>
      <c r="AY4533" s="61"/>
      <c r="AZ4533" s="61"/>
      <c r="BA4533" s="61"/>
    </row>
    <row r="4534" spans="39:53" x14ac:dyDescent="0.2">
      <c r="AM4534" s="61"/>
      <c r="AN4534" s="61"/>
      <c r="AO4534" s="171"/>
      <c r="AP4534" s="61"/>
      <c r="AQ4534" s="61"/>
      <c r="AR4534" s="61"/>
      <c r="AS4534" s="61"/>
      <c r="AT4534" s="61"/>
      <c r="AU4534" s="61"/>
      <c r="AV4534" s="61"/>
      <c r="AW4534" s="61"/>
      <c r="AX4534" s="61"/>
      <c r="AY4534" s="61"/>
      <c r="AZ4534" s="61"/>
      <c r="BA4534" s="61"/>
    </row>
    <row r="4535" spans="39:53" x14ac:dyDescent="0.2">
      <c r="AM4535" s="61"/>
      <c r="AN4535" s="61"/>
      <c r="AO4535" s="171"/>
      <c r="AP4535" s="61"/>
      <c r="AQ4535" s="61"/>
      <c r="AR4535" s="61"/>
      <c r="AS4535" s="61"/>
      <c r="AT4535" s="61"/>
      <c r="AU4535" s="61"/>
      <c r="AV4535" s="61"/>
      <c r="AW4535" s="61"/>
      <c r="AX4535" s="61"/>
      <c r="AY4535" s="61"/>
      <c r="AZ4535" s="61"/>
      <c r="BA4535" s="61"/>
    </row>
    <row r="4536" spans="39:53" x14ac:dyDescent="0.2">
      <c r="AM4536" s="61"/>
      <c r="AN4536" s="61"/>
      <c r="AO4536" s="171"/>
      <c r="AP4536" s="61"/>
      <c r="AQ4536" s="61"/>
      <c r="AR4536" s="61"/>
      <c r="AS4536" s="61"/>
      <c r="AT4536" s="61"/>
      <c r="AU4536" s="61"/>
      <c r="AV4536" s="61"/>
      <c r="AW4536" s="61"/>
      <c r="AX4536" s="61"/>
      <c r="AY4536" s="61"/>
      <c r="AZ4536" s="61"/>
      <c r="BA4536" s="61"/>
    </row>
    <row r="4537" spans="39:53" x14ac:dyDescent="0.2">
      <c r="AM4537" s="61"/>
      <c r="AN4537" s="61"/>
      <c r="AO4537" s="171"/>
      <c r="AP4537" s="61"/>
      <c r="AQ4537" s="61"/>
      <c r="AR4537" s="61"/>
      <c r="AS4537" s="61"/>
      <c r="AT4537" s="61"/>
      <c r="AU4537" s="61"/>
      <c r="AV4537" s="61"/>
      <c r="AW4537" s="61"/>
      <c r="AX4537" s="61"/>
      <c r="AY4537" s="61"/>
      <c r="AZ4537" s="61"/>
      <c r="BA4537" s="61"/>
    </row>
    <row r="4538" spans="39:53" x14ac:dyDescent="0.2">
      <c r="AM4538" s="61"/>
      <c r="AN4538" s="61"/>
      <c r="AO4538" s="171"/>
      <c r="AP4538" s="61"/>
      <c r="AQ4538" s="61"/>
      <c r="AR4538" s="61"/>
      <c r="AS4538" s="61"/>
      <c r="AT4538" s="61"/>
      <c r="AU4538" s="61"/>
      <c r="AV4538" s="61"/>
      <c r="AW4538" s="61"/>
      <c r="AX4538" s="61"/>
      <c r="AY4538" s="61"/>
      <c r="AZ4538" s="61"/>
      <c r="BA4538" s="61"/>
    </row>
    <row r="4539" spans="39:53" x14ac:dyDescent="0.2">
      <c r="AM4539" s="61"/>
      <c r="AN4539" s="61"/>
      <c r="AO4539" s="171"/>
      <c r="AP4539" s="61"/>
      <c r="AQ4539" s="61"/>
      <c r="AR4539" s="61"/>
      <c r="AS4539" s="61"/>
      <c r="AT4539" s="61"/>
      <c r="AU4539" s="61"/>
      <c r="AV4539" s="61"/>
      <c r="AW4539" s="61"/>
      <c r="AX4539" s="61"/>
      <c r="AY4539" s="61"/>
      <c r="AZ4539" s="61"/>
      <c r="BA4539" s="61"/>
    </row>
    <row r="4540" spans="39:53" x14ac:dyDescent="0.2">
      <c r="AM4540" s="61"/>
      <c r="AN4540" s="61"/>
      <c r="AO4540" s="171"/>
      <c r="AP4540" s="61"/>
      <c r="AQ4540" s="61"/>
      <c r="AR4540" s="61"/>
      <c r="AS4540" s="61"/>
      <c r="AT4540" s="61"/>
      <c r="AU4540" s="61"/>
      <c r="AV4540" s="61"/>
      <c r="AW4540" s="61"/>
      <c r="AX4540" s="61"/>
      <c r="AY4540" s="61"/>
      <c r="AZ4540" s="61"/>
      <c r="BA4540" s="61"/>
    </row>
    <row r="4541" spans="39:53" x14ac:dyDescent="0.2">
      <c r="AM4541" s="61"/>
      <c r="AN4541" s="61"/>
      <c r="AO4541" s="171"/>
      <c r="AP4541" s="61"/>
      <c r="AQ4541" s="61"/>
      <c r="AR4541" s="61"/>
      <c r="AS4541" s="61"/>
      <c r="AT4541" s="61"/>
      <c r="AU4541" s="61"/>
      <c r="AV4541" s="61"/>
      <c r="AW4541" s="61"/>
      <c r="AX4541" s="61"/>
      <c r="AY4541" s="61"/>
      <c r="AZ4541" s="61"/>
      <c r="BA4541" s="61"/>
    </row>
    <row r="4542" spans="39:53" x14ac:dyDescent="0.2">
      <c r="AM4542" s="61"/>
      <c r="AN4542" s="61"/>
      <c r="AO4542" s="171"/>
      <c r="AP4542" s="61"/>
      <c r="AQ4542" s="61"/>
      <c r="AR4542" s="61"/>
      <c r="AS4542" s="61"/>
      <c r="AT4542" s="61"/>
      <c r="AU4542" s="61"/>
      <c r="AV4542" s="61"/>
      <c r="AW4542" s="61"/>
      <c r="AX4542" s="61"/>
      <c r="AY4542" s="61"/>
      <c r="AZ4542" s="61"/>
      <c r="BA4542" s="61"/>
    </row>
    <row r="4543" spans="39:53" x14ac:dyDescent="0.2">
      <c r="AM4543" s="61"/>
      <c r="AN4543" s="61"/>
      <c r="AO4543" s="171"/>
      <c r="AP4543" s="61"/>
      <c r="AQ4543" s="61"/>
      <c r="AR4543" s="61"/>
      <c r="AS4543" s="61"/>
      <c r="AT4543" s="61"/>
      <c r="AU4543" s="61"/>
      <c r="AV4543" s="61"/>
      <c r="AW4543" s="61"/>
      <c r="AX4543" s="61"/>
      <c r="AY4543" s="61"/>
      <c r="AZ4543" s="61"/>
      <c r="BA4543" s="61"/>
    </row>
    <row r="4544" spans="39:53" x14ac:dyDescent="0.2">
      <c r="AM4544" s="61"/>
      <c r="AN4544" s="61"/>
      <c r="AO4544" s="171"/>
      <c r="AP4544" s="61"/>
      <c r="AQ4544" s="61"/>
      <c r="AR4544" s="61"/>
      <c r="AS4544" s="61"/>
      <c r="AT4544" s="61"/>
      <c r="AU4544" s="61"/>
      <c r="AV4544" s="61"/>
      <c r="AW4544" s="61"/>
      <c r="AX4544" s="61"/>
      <c r="AY4544" s="61"/>
      <c r="AZ4544" s="61"/>
      <c r="BA4544" s="61"/>
    </row>
    <row r="4545" spans="39:53" x14ac:dyDescent="0.2">
      <c r="AM4545" s="61"/>
      <c r="AN4545" s="61"/>
      <c r="AO4545" s="171"/>
      <c r="AP4545" s="61"/>
      <c r="AQ4545" s="61"/>
      <c r="AR4545" s="61"/>
      <c r="AS4545" s="61"/>
      <c r="AT4545" s="61"/>
      <c r="AU4545" s="61"/>
      <c r="AV4545" s="61"/>
      <c r="AW4545" s="61"/>
      <c r="AX4545" s="61"/>
      <c r="AY4545" s="61"/>
      <c r="AZ4545" s="61"/>
      <c r="BA4545" s="61"/>
    </row>
    <row r="4546" spans="39:53" x14ac:dyDescent="0.2">
      <c r="AM4546" s="61"/>
      <c r="AN4546" s="61"/>
      <c r="AO4546" s="171"/>
      <c r="AP4546" s="61"/>
      <c r="AQ4546" s="61"/>
      <c r="AR4546" s="61"/>
      <c r="AS4546" s="61"/>
      <c r="AT4546" s="61"/>
      <c r="AU4546" s="61"/>
      <c r="AV4546" s="61"/>
      <c r="AW4546" s="61"/>
      <c r="AX4546" s="61"/>
      <c r="AY4546" s="61"/>
      <c r="AZ4546" s="61"/>
      <c r="BA4546" s="61"/>
    </row>
    <row r="4547" spans="39:53" x14ac:dyDescent="0.2">
      <c r="AM4547" s="61"/>
      <c r="AN4547" s="61"/>
      <c r="AO4547" s="171"/>
      <c r="AP4547" s="61"/>
      <c r="AQ4547" s="61"/>
      <c r="AR4547" s="61"/>
      <c r="AS4547" s="61"/>
      <c r="AT4547" s="61"/>
      <c r="AU4547" s="61"/>
      <c r="AV4547" s="61"/>
      <c r="AW4547" s="61"/>
      <c r="AX4547" s="61"/>
      <c r="AY4547" s="61"/>
      <c r="AZ4547" s="61"/>
      <c r="BA4547" s="61"/>
    </row>
    <row r="4548" spans="39:53" x14ac:dyDescent="0.2">
      <c r="AM4548" s="61"/>
      <c r="AN4548" s="61"/>
      <c r="AO4548" s="171"/>
      <c r="AP4548" s="61"/>
      <c r="AQ4548" s="61"/>
      <c r="AR4548" s="61"/>
      <c r="AS4548" s="61"/>
      <c r="AT4548" s="61"/>
      <c r="AU4548" s="61"/>
      <c r="AV4548" s="61"/>
      <c r="AW4548" s="61"/>
      <c r="AX4548" s="61"/>
      <c r="AY4548" s="61"/>
      <c r="AZ4548" s="61"/>
      <c r="BA4548" s="61"/>
    </row>
    <row r="4549" spans="39:53" x14ac:dyDescent="0.2">
      <c r="AM4549" s="61"/>
      <c r="AN4549" s="61"/>
      <c r="AO4549" s="171"/>
      <c r="AP4549" s="61"/>
      <c r="AQ4549" s="61"/>
      <c r="AR4549" s="61"/>
      <c r="AS4549" s="61"/>
      <c r="AT4549" s="61"/>
      <c r="AU4549" s="61"/>
      <c r="AV4549" s="61"/>
      <c r="AW4549" s="61"/>
      <c r="AX4549" s="61"/>
      <c r="AY4549" s="61"/>
      <c r="AZ4549" s="61"/>
      <c r="BA4549" s="61"/>
    </row>
    <row r="4550" spans="39:53" x14ac:dyDescent="0.2">
      <c r="AM4550" s="61"/>
      <c r="AN4550" s="61"/>
      <c r="AO4550" s="171"/>
      <c r="AP4550" s="61"/>
      <c r="AQ4550" s="61"/>
      <c r="AR4550" s="61"/>
      <c r="AS4550" s="61"/>
      <c r="AT4550" s="61"/>
      <c r="AU4550" s="61"/>
      <c r="AV4550" s="61"/>
      <c r="AW4550" s="61"/>
      <c r="AX4550" s="61"/>
      <c r="AY4550" s="61"/>
      <c r="AZ4550" s="61"/>
      <c r="BA4550" s="61"/>
    </row>
    <row r="4551" spans="39:53" x14ac:dyDescent="0.2">
      <c r="AM4551" s="61"/>
      <c r="AN4551" s="61"/>
      <c r="AO4551" s="171"/>
      <c r="AP4551" s="61"/>
      <c r="AQ4551" s="61"/>
      <c r="AR4551" s="61"/>
      <c r="AS4551" s="61"/>
      <c r="AT4551" s="61"/>
      <c r="AU4551" s="61"/>
      <c r="AV4551" s="61"/>
      <c r="AW4551" s="61"/>
      <c r="AX4551" s="61"/>
      <c r="AY4551" s="61"/>
      <c r="AZ4551" s="61"/>
      <c r="BA4551" s="61"/>
    </row>
    <row r="4552" spans="39:53" x14ac:dyDescent="0.2">
      <c r="AM4552" s="61"/>
      <c r="AN4552" s="61"/>
      <c r="AO4552" s="171"/>
      <c r="AP4552" s="61"/>
      <c r="AQ4552" s="61"/>
      <c r="AR4552" s="61"/>
      <c r="AS4552" s="61"/>
      <c r="AT4552" s="61"/>
      <c r="AU4552" s="61"/>
      <c r="AV4552" s="61"/>
      <c r="AW4552" s="61"/>
      <c r="AX4552" s="61"/>
      <c r="AY4552" s="61"/>
      <c r="AZ4552" s="61"/>
      <c r="BA4552" s="61"/>
    </row>
    <row r="4553" spans="39:53" x14ac:dyDescent="0.2">
      <c r="AM4553" s="61"/>
      <c r="AN4553" s="61"/>
      <c r="AO4553" s="171"/>
      <c r="AP4553" s="61"/>
      <c r="AQ4553" s="61"/>
      <c r="AR4553" s="61"/>
      <c r="AS4553" s="61"/>
      <c r="AT4553" s="61"/>
      <c r="AU4553" s="61"/>
      <c r="AV4553" s="61"/>
      <c r="AW4553" s="61"/>
      <c r="AX4553" s="61"/>
      <c r="AY4553" s="61"/>
      <c r="AZ4553" s="61"/>
      <c r="BA4553" s="61"/>
    </row>
    <row r="4554" spans="39:53" x14ac:dyDescent="0.2">
      <c r="AM4554" s="61"/>
      <c r="AN4554" s="61"/>
      <c r="AO4554" s="171"/>
      <c r="AP4554" s="61"/>
      <c r="AQ4554" s="61"/>
      <c r="AR4554" s="61"/>
      <c r="AS4554" s="61"/>
      <c r="AT4554" s="61"/>
      <c r="AU4554" s="61"/>
      <c r="AV4554" s="61"/>
      <c r="AW4554" s="61"/>
      <c r="AX4554" s="61"/>
      <c r="AY4554" s="61"/>
      <c r="AZ4554" s="61"/>
      <c r="BA4554" s="61"/>
    </row>
    <row r="4555" spans="39:53" x14ac:dyDescent="0.2">
      <c r="AM4555" s="61"/>
      <c r="AN4555" s="61"/>
      <c r="AO4555" s="171"/>
      <c r="AP4555" s="61"/>
      <c r="AQ4555" s="61"/>
      <c r="AR4555" s="61"/>
      <c r="AS4555" s="61"/>
      <c r="AT4555" s="61"/>
      <c r="AU4555" s="61"/>
      <c r="AV4555" s="61"/>
      <c r="AW4555" s="61"/>
      <c r="AX4555" s="61"/>
      <c r="AY4555" s="61"/>
      <c r="AZ4555" s="61"/>
      <c r="BA4555" s="61"/>
    </row>
    <row r="4556" spans="39:53" x14ac:dyDescent="0.2">
      <c r="AM4556" s="61"/>
      <c r="AN4556" s="61"/>
      <c r="AO4556" s="171"/>
      <c r="AP4556" s="61"/>
      <c r="AQ4556" s="61"/>
      <c r="AR4556" s="61"/>
      <c r="AS4556" s="61"/>
      <c r="AT4556" s="61"/>
      <c r="AU4556" s="61"/>
      <c r="AV4556" s="61"/>
      <c r="AW4556" s="61"/>
      <c r="AX4556" s="61"/>
      <c r="AY4556" s="61"/>
      <c r="AZ4556" s="61"/>
      <c r="BA4556" s="61"/>
    </row>
    <row r="4557" spans="39:53" x14ac:dyDescent="0.2">
      <c r="AM4557" s="61"/>
      <c r="AN4557" s="61"/>
      <c r="AO4557" s="171"/>
      <c r="AP4557" s="61"/>
      <c r="AQ4557" s="61"/>
      <c r="AR4557" s="61"/>
      <c r="AS4557" s="61"/>
      <c r="AT4557" s="61"/>
      <c r="AU4557" s="61"/>
      <c r="AV4557" s="61"/>
      <c r="AW4557" s="61"/>
      <c r="AX4557" s="61"/>
      <c r="AY4557" s="61"/>
      <c r="AZ4557" s="61"/>
      <c r="BA4557" s="61"/>
    </row>
    <row r="4558" spans="39:53" x14ac:dyDescent="0.2">
      <c r="AM4558" s="61"/>
      <c r="AN4558" s="61"/>
      <c r="AO4558" s="171"/>
      <c r="AP4558" s="61"/>
      <c r="AQ4558" s="61"/>
      <c r="AR4558" s="61"/>
      <c r="AS4558" s="61"/>
      <c r="AT4558" s="61"/>
      <c r="AU4558" s="61"/>
      <c r="AV4558" s="61"/>
      <c r="AW4558" s="61"/>
      <c r="AX4558" s="61"/>
      <c r="AY4558" s="61"/>
      <c r="AZ4558" s="61"/>
      <c r="BA4558" s="61"/>
    </row>
    <row r="4559" spans="39:53" x14ac:dyDescent="0.2">
      <c r="AM4559" s="61"/>
      <c r="AN4559" s="61"/>
      <c r="AO4559" s="171"/>
      <c r="AP4559" s="61"/>
      <c r="AQ4559" s="61"/>
      <c r="AR4559" s="61"/>
      <c r="AS4559" s="61"/>
      <c r="AT4559" s="61"/>
      <c r="AU4559" s="61"/>
      <c r="AV4559" s="61"/>
      <c r="AW4559" s="61"/>
      <c r="AX4559" s="61"/>
      <c r="AY4559" s="61"/>
      <c r="AZ4559" s="61"/>
      <c r="BA4559" s="61"/>
    </row>
    <row r="4560" spans="39:53" x14ac:dyDescent="0.2">
      <c r="AM4560" s="61"/>
      <c r="AN4560" s="61"/>
      <c r="AO4560" s="171"/>
      <c r="AP4560" s="61"/>
      <c r="AQ4560" s="61"/>
      <c r="AR4560" s="61"/>
      <c r="AS4560" s="61"/>
      <c r="AT4560" s="61"/>
      <c r="AU4560" s="61"/>
      <c r="AV4560" s="61"/>
      <c r="AW4560" s="61"/>
      <c r="AX4560" s="61"/>
      <c r="AY4560" s="61"/>
      <c r="AZ4560" s="61"/>
      <c r="BA4560" s="61"/>
    </row>
    <row r="4561" spans="39:53" x14ac:dyDescent="0.2">
      <c r="AM4561" s="61"/>
      <c r="AN4561" s="61"/>
      <c r="AO4561" s="171"/>
      <c r="AP4561" s="61"/>
      <c r="AQ4561" s="61"/>
      <c r="AR4561" s="61"/>
      <c r="AS4561" s="61"/>
      <c r="AT4561" s="61"/>
      <c r="AU4561" s="61"/>
      <c r="AV4561" s="61"/>
      <c r="AW4561" s="61"/>
      <c r="AX4561" s="61"/>
      <c r="AY4561" s="61"/>
      <c r="AZ4561" s="61"/>
      <c r="BA4561" s="61"/>
    </row>
    <row r="4562" spans="39:53" x14ac:dyDescent="0.2">
      <c r="AM4562" s="61"/>
      <c r="AN4562" s="61"/>
      <c r="AO4562" s="171"/>
      <c r="AP4562" s="61"/>
      <c r="AQ4562" s="61"/>
      <c r="AR4562" s="61"/>
      <c r="AS4562" s="61"/>
      <c r="AT4562" s="61"/>
      <c r="AU4562" s="61"/>
      <c r="AV4562" s="61"/>
      <c r="AW4562" s="61"/>
      <c r="AX4562" s="61"/>
      <c r="AY4562" s="61"/>
      <c r="AZ4562" s="61"/>
      <c r="BA4562" s="61"/>
    </row>
    <row r="4563" spans="39:53" x14ac:dyDescent="0.2">
      <c r="AM4563" s="61"/>
      <c r="AN4563" s="61"/>
      <c r="AO4563" s="171"/>
      <c r="AP4563" s="61"/>
      <c r="AQ4563" s="61"/>
      <c r="AR4563" s="61"/>
      <c r="AS4563" s="61"/>
      <c r="AT4563" s="61"/>
      <c r="AU4563" s="61"/>
      <c r="AV4563" s="61"/>
      <c r="AW4563" s="61"/>
      <c r="AX4563" s="61"/>
      <c r="AY4563" s="61"/>
      <c r="AZ4563" s="61"/>
      <c r="BA4563" s="61"/>
    </row>
    <row r="4564" spans="39:53" x14ac:dyDescent="0.2">
      <c r="AM4564" s="61"/>
      <c r="AN4564" s="61"/>
      <c r="AO4564" s="171"/>
      <c r="AP4564" s="61"/>
      <c r="AQ4564" s="61"/>
      <c r="AR4564" s="61"/>
      <c r="AS4564" s="61"/>
      <c r="AT4564" s="61"/>
      <c r="AU4564" s="61"/>
      <c r="AV4564" s="61"/>
      <c r="AW4564" s="61"/>
      <c r="AX4564" s="61"/>
      <c r="AY4564" s="61"/>
      <c r="AZ4564" s="61"/>
      <c r="BA4564" s="61"/>
    </row>
    <row r="4565" spans="39:53" x14ac:dyDescent="0.2">
      <c r="AM4565" s="61"/>
      <c r="AN4565" s="61"/>
      <c r="AO4565" s="171"/>
      <c r="AP4565" s="61"/>
      <c r="AQ4565" s="61"/>
      <c r="AR4565" s="61"/>
      <c r="AS4565" s="61"/>
      <c r="AT4565" s="61"/>
      <c r="AU4565" s="61"/>
      <c r="AV4565" s="61"/>
      <c r="AW4565" s="61"/>
      <c r="AX4565" s="61"/>
      <c r="AY4565" s="61"/>
      <c r="AZ4565" s="61"/>
      <c r="BA4565" s="61"/>
    </row>
    <row r="4566" spans="39:53" x14ac:dyDescent="0.2">
      <c r="AM4566" s="61"/>
      <c r="AN4566" s="61"/>
      <c r="AO4566" s="171"/>
      <c r="AP4566" s="61"/>
      <c r="AQ4566" s="61"/>
      <c r="AR4566" s="61"/>
      <c r="AS4566" s="61"/>
      <c r="AT4566" s="61"/>
      <c r="AU4566" s="61"/>
      <c r="AV4566" s="61"/>
      <c r="AW4566" s="61"/>
      <c r="AX4566" s="61"/>
      <c r="AY4566" s="61"/>
      <c r="AZ4566" s="61"/>
      <c r="BA4566" s="61"/>
    </row>
    <row r="4567" spans="39:53" x14ac:dyDescent="0.2">
      <c r="AM4567" s="61"/>
      <c r="AN4567" s="61"/>
      <c r="AO4567" s="171"/>
      <c r="AP4567" s="61"/>
      <c r="AQ4567" s="61"/>
      <c r="AR4567" s="61"/>
      <c r="AS4567" s="61"/>
      <c r="AT4567" s="61"/>
      <c r="AU4567" s="61"/>
      <c r="AV4567" s="61"/>
      <c r="AW4567" s="61"/>
      <c r="AX4567" s="61"/>
      <c r="AY4567" s="61"/>
      <c r="AZ4567" s="61"/>
      <c r="BA4567" s="61"/>
    </row>
    <row r="4568" spans="39:53" x14ac:dyDescent="0.2">
      <c r="AM4568" s="61"/>
      <c r="AN4568" s="61"/>
      <c r="AO4568" s="171"/>
      <c r="AP4568" s="61"/>
      <c r="AQ4568" s="61"/>
      <c r="AR4568" s="61"/>
      <c r="AS4568" s="61"/>
      <c r="AT4568" s="61"/>
      <c r="AU4568" s="61"/>
      <c r="AV4568" s="61"/>
      <c r="AW4568" s="61"/>
      <c r="AX4568" s="61"/>
      <c r="AY4568" s="61"/>
      <c r="AZ4568" s="61"/>
      <c r="BA4568" s="61"/>
    </row>
    <row r="4569" spans="39:53" x14ac:dyDescent="0.2">
      <c r="AM4569" s="61"/>
      <c r="AN4569" s="61"/>
      <c r="AO4569" s="171"/>
      <c r="AP4569" s="61"/>
      <c r="AQ4569" s="61"/>
      <c r="AR4569" s="61"/>
      <c r="AS4569" s="61"/>
      <c r="AT4569" s="61"/>
      <c r="AU4569" s="61"/>
      <c r="AV4569" s="61"/>
      <c r="AW4569" s="61"/>
      <c r="AX4569" s="61"/>
      <c r="AY4569" s="61"/>
      <c r="AZ4569" s="61"/>
      <c r="BA4569" s="61"/>
    </row>
    <row r="4570" spans="39:53" x14ac:dyDescent="0.2">
      <c r="AM4570" s="61"/>
      <c r="AN4570" s="61"/>
      <c r="AO4570" s="171"/>
      <c r="AP4570" s="61"/>
      <c r="AQ4570" s="61"/>
      <c r="AR4570" s="61"/>
      <c r="AS4570" s="61"/>
      <c r="AT4570" s="61"/>
      <c r="AU4570" s="61"/>
      <c r="AV4570" s="61"/>
      <c r="AW4570" s="61"/>
      <c r="AX4570" s="61"/>
      <c r="AY4570" s="61"/>
      <c r="AZ4570" s="61"/>
      <c r="BA4570" s="61"/>
    </row>
    <row r="4571" spans="39:53" x14ac:dyDescent="0.2">
      <c r="AM4571" s="61"/>
      <c r="AN4571" s="61"/>
      <c r="AO4571" s="171"/>
      <c r="AP4571" s="61"/>
      <c r="AQ4571" s="61"/>
      <c r="AR4571" s="61"/>
      <c r="AS4571" s="61"/>
      <c r="AT4571" s="61"/>
      <c r="AU4571" s="61"/>
      <c r="AV4571" s="61"/>
      <c r="AW4571" s="61"/>
      <c r="AX4571" s="61"/>
      <c r="AY4571" s="61"/>
      <c r="AZ4571" s="61"/>
      <c r="BA4571" s="61"/>
    </row>
    <row r="4572" spans="39:53" x14ac:dyDescent="0.2">
      <c r="AM4572" s="61"/>
      <c r="AN4572" s="61"/>
      <c r="AO4572" s="171"/>
      <c r="AP4572" s="61"/>
      <c r="AQ4572" s="61"/>
      <c r="AR4572" s="61"/>
      <c r="AS4572" s="61"/>
      <c r="AT4572" s="61"/>
      <c r="AU4572" s="61"/>
      <c r="AV4572" s="61"/>
      <c r="AW4572" s="61"/>
      <c r="AX4572" s="61"/>
      <c r="AY4572" s="61"/>
      <c r="AZ4572" s="61"/>
      <c r="BA4572" s="61"/>
    </row>
    <row r="4573" spans="39:53" x14ac:dyDescent="0.2">
      <c r="AM4573" s="61"/>
      <c r="AN4573" s="61"/>
      <c r="AO4573" s="171"/>
      <c r="AP4573" s="61"/>
      <c r="AQ4573" s="61"/>
      <c r="AR4573" s="61"/>
      <c r="AS4573" s="61"/>
      <c r="AT4573" s="61"/>
      <c r="AU4573" s="61"/>
      <c r="AV4573" s="61"/>
      <c r="AW4573" s="61"/>
      <c r="AX4573" s="61"/>
      <c r="AY4573" s="61"/>
      <c r="AZ4573" s="61"/>
      <c r="BA4573" s="61"/>
    </row>
    <row r="4574" spans="39:53" x14ac:dyDescent="0.2">
      <c r="AM4574" s="61"/>
      <c r="AN4574" s="61"/>
      <c r="AO4574" s="171"/>
      <c r="AP4574" s="61"/>
      <c r="AQ4574" s="61"/>
      <c r="AR4574" s="61"/>
      <c r="AS4574" s="61"/>
      <c r="AT4574" s="61"/>
      <c r="AU4574" s="61"/>
      <c r="AV4574" s="61"/>
      <c r="AW4574" s="61"/>
      <c r="AX4574" s="61"/>
      <c r="AY4574" s="61"/>
      <c r="AZ4574" s="61"/>
      <c r="BA4574" s="61"/>
    </row>
    <row r="4575" spans="39:53" x14ac:dyDescent="0.2">
      <c r="AM4575" s="61"/>
      <c r="AN4575" s="61"/>
      <c r="AO4575" s="171"/>
      <c r="AP4575" s="61"/>
      <c r="AQ4575" s="61"/>
      <c r="AR4575" s="61"/>
      <c r="AS4575" s="61"/>
      <c r="AT4575" s="61"/>
      <c r="AU4575" s="61"/>
      <c r="AV4575" s="61"/>
      <c r="AW4575" s="61"/>
      <c r="AX4575" s="61"/>
      <c r="AY4575" s="61"/>
      <c r="AZ4575" s="61"/>
      <c r="BA4575" s="61"/>
    </row>
    <row r="4576" spans="39:53" x14ac:dyDescent="0.2">
      <c r="AM4576" s="61"/>
      <c r="AN4576" s="61"/>
      <c r="AO4576" s="171"/>
      <c r="AP4576" s="61"/>
      <c r="AQ4576" s="61"/>
      <c r="AR4576" s="61"/>
      <c r="AS4576" s="61"/>
      <c r="AT4576" s="61"/>
      <c r="AU4576" s="61"/>
      <c r="AV4576" s="61"/>
      <c r="AW4576" s="61"/>
      <c r="AX4576" s="61"/>
      <c r="AY4576" s="61"/>
      <c r="AZ4576" s="61"/>
      <c r="BA4576" s="61"/>
    </row>
    <row r="4577" spans="39:53" x14ac:dyDescent="0.2">
      <c r="AM4577" s="61"/>
      <c r="AN4577" s="61"/>
      <c r="AO4577" s="171"/>
      <c r="AP4577" s="61"/>
      <c r="AQ4577" s="61"/>
      <c r="AR4577" s="61"/>
      <c r="AS4577" s="61"/>
      <c r="AT4577" s="61"/>
      <c r="AU4577" s="61"/>
      <c r="AV4577" s="61"/>
      <c r="AW4577" s="61"/>
      <c r="AX4577" s="61"/>
      <c r="AY4577" s="61"/>
      <c r="AZ4577" s="61"/>
      <c r="BA4577" s="61"/>
    </row>
    <row r="4578" spans="39:53" x14ac:dyDescent="0.2">
      <c r="AM4578" s="61"/>
      <c r="AN4578" s="61"/>
      <c r="AO4578" s="171"/>
      <c r="AP4578" s="61"/>
      <c r="AQ4578" s="61"/>
      <c r="AR4578" s="61"/>
      <c r="AS4578" s="61"/>
      <c r="AT4578" s="61"/>
      <c r="AU4578" s="61"/>
      <c r="AV4578" s="61"/>
      <c r="AW4578" s="61"/>
      <c r="AX4578" s="61"/>
      <c r="AY4578" s="61"/>
      <c r="AZ4578" s="61"/>
      <c r="BA4578" s="61"/>
    </row>
    <row r="4579" spans="39:53" x14ac:dyDescent="0.2">
      <c r="AM4579" s="61"/>
      <c r="AN4579" s="61"/>
      <c r="AO4579" s="171"/>
      <c r="AP4579" s="61"/>
      <c r="AQ4579" s="61"/>
      <c r="AR4579" s="61"/>
      <c r="AS4579" s="61"/>
      <c r="AT4579" s="61"/>
      <c r="AU4579" s="61"/>
      <c r="AV4579" s="61"/>
      <c r="AW4579" s="61"/>
      <c r="AX4579" s="61"/>
      <c r="AY4579" s="61"/>
      <c r="AZ4579" s="61"/>
      <c r="BA4579" s="61"/>
    </row>
    <row r="4580" spans="39:53" x14ac:dyDescent="0.2">
      <c r="AM4580" s="61"/>
      <c r="AN4580" s="61"/>
      <c r="AO4580" s="171"/>
      <c r="AP4580" s="61"/>
      <c r="AQ4580" s="61"/>
      <c r="AR4580" s="61"/>
      <c r="AS4580" s="61"/>
      <c r="AT4580" s="61"/>
      <c r="AU4580" s="61"/>
      <c r="AV4580" s="61"/>
      <c r="AW4580" s="61"/>
      <c r="AX4580" s="61"/>
      <c r="AY4580" s="61"/>
      <c r="AZ4580" s="61"/>
      <c r="BA4580" s="61"/>
    </row>
    <row r="4581" spans="39:53" x14ac:dyDescent="0.2">
      <c r="AM4581" s="61"/>
      <c r="AN4581" s="61"/>
      <c r="AO4581" s="171"/>
      <c r="AP4581" s="61"/>
      <c r="AQ4581" s="61"/>
      <c r="AR4581" s="61"/>
      <c r="AS4581" s="61"/>
      <c r="AT4581" s="61"/>
      <c r="AU4581" s="61"/>
      <c r="AV4581" s="61"/>
      <c r="AW4581" s="61"/>
      <c r="AX4581" s="61"/>
      <c r="AY4581" s="61"/>
      <c r="AZ4581" s="61"/>
      <c r="BA4581" s="61"/>
    </row>
    <row r="4582" spans="39:53" x14ac:dyDescent="0.2">
      <c r="AM4582" s="61"/>
      <c r="AN4582" s="61"/>
      <c r="AO4582" s="171"/>
      <c r="AP4582" s="61"/>
      <c r="AQ4582" s="61"/>
      <c r="AR4582" s="61"/>
      <c r="AS4582" s="61"/>
      <c r="AT4582" s="61"/>
      <c r="AU4582" s="61"/>
      <c r="AV4582" s="61"/>
      <c r="AW4582" s="61"/>
      <c r="AX4582" s="61"/>
      <c r="AY4582" s="61"/>
      <c r="AZ4582" s="61"/>
      <c r="BA4582" s="61"/>
    </row>
    <row r="4583" spans="39:53" x14ac:dyDescent="0.2">
      <c r="AM4583" s="61"/>
      <c r="AN4583" s="61"/>
      <c r="AO4583" s="171"/>
      <c r="AP4583" s="61"/>
      <c r="AQ4583" s="61"/>
      <c r="AR4583" s="61"/>
      <c r="AS4583" s="61"/>
      <c r="AT4583" s="61"/>
      <c r="AU4583" s="61"/>
      <c r="AV4583" s="61"/>
      <c r="AW4583" s="61"/>
      <c r="AX4583" s="61"/>
      <c r="AY4583" s="61"/>
      <c r="AZ4583" s="61"/>
      <c r="BA4583" s="61"/>
    </row>
    <row r="4584" spans="39:53" x14ac:dyDescent="0.2">
      <c r="AM4584" s="61"/>
      <c r="AN4584" s="61"/>
      <c r="AO4584" s="171"/>
      <c r="AP4584" s="61"/>
      <c r="AQ4584" s="61"/>
      <c r="AR4584" s="61"/>
      <c r="AS4584" s="61"/>
      <c r="AT4584" s="61"/>
      <c r="AU4584" s="61"/>
      <c r="AV4584" s="61"/>
      <c r="AW4584" s="61"/>
      <c r="AX4584" s="61"/>
      <c r="AY4584" s="61"/>
      <c r="AZ4584" s="61"/>
      <c r="BA4584" s="61"/>
    </row>
    <row r="4585" spans="39:53" x14ac:dyDescent="0.2">
      <c r="AM4585" s="61"/>
      <c r="AN4585" s="61"/>
      <c r="AO4585" s="171"/>
      <c r="AP4585" s="61"/>
      <c r="AQ4585" s="61"/>
      <c r="AR4585" s="61"/>
      <c r="AS4585" s="61"/>
      <c r="AT4585" s="61"/>
      <c r="AU4585" s="61"/>
      <c r="AV4585" s="61"/>
      <c r="AW4585" s="61"/>
      <c r="AX4585" s="61"/>
      <c r="AY4585" s="61"/>
      <c r="AZ4585" s="61"/>
      <c r="BA4585" s="61"/>
    </row>
    <row r="4586" spans="39:53" x14ac:dyDescent="0.2">
      <c r="AM4586" s="61"/>
      <c r="AN4586" s="61"/>
      <c r="AO4586" s="171"/>
      <c r="AP4586" s="61"/>
      <c r="AQ4586" s="61"/>
      <c r="AR4586" s="61"/>
      <c r="AS4586" s="61"/>
      <c r="AT4586" s="61"/>
      <c r="AU4586" s="61"/>
      <c r="AV4586" s="61"/>
      <c r="AW4586" s="61"/>
      <c r="AX4586" s="61"/>
      <c r="AY4586" s="61"/>
      <c r="AZ4586" s="61"/>
      <c r="BA4586" s="61"/>
    </row>
    <row r="4587" spans="39:53" x14ac:dyDescent="0.2">
      <c r="AM4587" s="61"/>
      <c r="AN4587" s="61"/>
      <c r="AO4587" s="171"/>
      <c r="AP4587" s="61"/>
      <c r="AQ4587" s="61"/>
      <c r="AR4587" s="61"/>
      <c r="AS4587" s="61"/>
      <c r="AT4587" s="61"/>
      <c r="AU4587" s="61"/>
      <c r="AV4587" s="61"/>
      <c r="AW4587" s="61"/>
      <c r="AX4587" s="61"/>
      <c r="AY4587" s="61"/>
      <c r="AZ4587" s="61"/>
      <c r="BA4587" s="61"/>
    </row>
    <row r="4588" spans="39:53" x14ac:dyDescent="0.2">
      <c r="AM4588" s="61"/>
      <c r="AN4588" s="61"/>
      <c r="AO4588" s="171"/>
      <c r="AP4588" s="61"/>
      <c r="AQ4588" s="61"/>
      <c r="AR4588" s="61"/>
      <c r="AS4588" s="61"/>
      <c r="AT4588" s="61"/>
      <c r="AU4588" s="61"/>
      <c r="AV4588" s="61"/>
      <c r="AW4588" s="61"/>
      <c r="AX4588" s="61"/>
      <c r="AY4588" s="61"/>
      <c r="AZ4588" s="61"/>
      <c r="BA4588" s="61"/>
    </row>
    <row r="4589" spans="39:53" x14ac:dyDescent="0.2">
      <c r="AM4589" s="61"/>
      <c r="AN4589" s="61"/>
      <c r="AO4589" s="171"/>
      <c r="AP4589" s="61"/>
      <c r="AQ4589" s="61"/>
      <c r="AR4589" s="61"/>
      <c r="AS4589" s="61"/>
      <c r="AT4589" s="61"/>
      <c r="AU4589" s="61"/>
      <c r="AV4589" s="61"/>
      <c r="AW4589" s="61"/>
      <c r="AX4589" s="61"/>
      <c r="AY4589" s="61"/>
      <c r="AZ4589" s="61"/>
      <c r="BA4589" s="61"/>
    </row>
    <row r="4590" spans="39:53" x14ac:dyDescent="0.2">
      <c r="AM4590" s="61"/>
      <c r="AN4590" s="61"/>
      <c r="AO4590" s="171"/>
      <c r="AP4590" s="61"/>
      <c r="AQ4590" s="61"/>
      <c r="AR4590" s="61"/>
      <c r="AS4590" s="61"/>
      <c r="AT4590" s="61"/>
      <c r="AU4590" s="61"/>
      <c r="AV4590" s="61"/>
      <c r="AW4590" s="61"/>
      <c r="AX4590" s="61"/>
      <c r="AY4590" s="61"/>
      <c r="AZ4590" s="61"/>
      <c r="BA4590" s="61"/>
    </row>
    <row r="4591" spans="39:53" x14ac:dyDescent="0.2">
      <c r="AM4591" s="61"/>
      <c r="AN4591" s="61"/>
      <c r="AO4591" s="171"/>
      <c r="AP4591" s="61"/>
      <c r="AQ4591" s="61"/>
      <c r="AR4591" s="61"/>
      <c r="AS4591" s="61"/>
      <c r="AT4591" s="61"/>
      <c r="AU4591" s="61"/>
      <c r="AV4591" s="61"/>
      <c r="AW4591" s="61"/>
      <c r="AX4591" s="61"/>
      <c r="AY4591" s="61"/>
      <c r="AZ4591" s="61"/>
      <c r="BA4591" s="61"/>
    </row>
    <row r="4592" spans="39:53" x14ac:dyDescent="0.2">
      <c r="AM4592" s="61"/>
      <c r="AN4592" s="61"/>
      <c r="AO4592" s="171"/>
      <c r="AP4592" s="61"/>
      <c r="AQ4592" s="61"/>
      <c r="AR4592" s="61"/>
      <c r="AS4592" s="61"/>
      <c r="AT4592" s="61"/>
      <c r="AU4592" s="61"/>
      <c r="AV4592" s="61"/>
      <c r="AW4592" s="61"/>
      <c r="AX4592" s="61"/>
      <c r="AY4592" s="61"/>
      <c r="AZ4592" s="61"/>
      <c r="BA4592" s="61"/>
    </row>
    <row r="4593" spans="39:53" x14ac:dyDescent="0.2">
      <c r="AM4593" s="61"/>
      <c r="AN4593" s="61"/>
      <c r="AO4593" s="171"/>
      <c r="AP4593" s="61"/>
      <c r="AQ4593" s="61"/>
      <c r="AR4593" s="61"/>
      <c r="AS4593" s="61"/>
      <c r="AT4593" s="61"/>
      <c r="AU4593" s="61"/>
      <c r="AV4593" s="61"/>
      <c r="AW4593" s="61"/>
      <c r="AX4593" s="61"/>
      <c r="AY4593" s="61"/>
      <c r="AZ4593" s="61"/>
      <c r="BA4593" s="61"/>
    </row>
    <row r="4594" spans="39:53" x14ac:dyDescent="0.2">
      <c r="AM4594" s="61"/>
      <c r="AN4594" s="61"/>
      <c r="AO4594" s="171"/>
      <c r="AP4594" s="61"/>
      <c r="AQ4594" s="61"/>
      <c r="AR4594" s="61"/>
      <c r="AS4594" s="61"/>
      <c r="AT4594" s="61"/>
      <c r="AU4594" s="61"/>
      <c r="AV4594" s="61"/>
      <c r="AW4594" s="61"/>
      <c r="AX4594" s="61"/>
      <c r="AY4594" s="61"/>
      <c r="AZ4594" s="61"/>
      <c r="BA4594" s="61"/>
    </row>
    <row r="4595" spans="39:53" x14ac:dyDescent="0.2">
      <c r="AM4595" s="61"/>
      <c r="AN4595" s="61"/>
      <c r="AO4595" s="171"/>
      <c r="AP4595" s="61"/>
      <c r="AQ4595" s="61"/>
      <c r="AR4595" s="61"/>
      <c r="AS4595" s="61"/>
      <c r="AT4595" s="61"/>
      <c r="AU4595" s="61"/>
      <c r="AV4595" s="61"/>
      <c r="AW4595" s="61"/>
      <c r="AX4595" s="61"/>
      <c r="AY4595" s="61"/>
      <c r="AZ4595" s="61"/>
      <c r="BA4595" s="61"/>
    </row>
    <row r="4596" spans="39:53" x14ac:dyDescent="0.2">
      <c r="AM4596" s="61"/>
      <c r="AN4596" s="61"/>
      <c r="AO4596" s="171"/>
      <c r="AP4596" s="61"/>
      <c r="AQ4596" s="61"/>
      <c r="AR4596" s="61"/>
      <c r="AS4596" s="61"/>
      <c r="AT4596" s="61"/>
      <c r="AU4596" s="61"/>
      <c r="AV4596" s="61"/>
      <c r="AW4596" s="61"/>
      <c r="AX4596" s="61"/>
      <c r="AY4596" s="61"/>
      <c r="AZ4596" s="61"/>
      <c r="BA4596" s="61"/>
    </row>
    <row r="4597" spans="39:53" x14ac:dyDescent="0.2">
      <c r="AM4597" s="61"/>
      <c r="AN4597" s="61"/>
      <c r="AO4597" s="171"/>
      <c r="AP4597" s="61"/>
      <c r="AQ4597" s="61"/>
      <c r="AR4597" s="61"/>
      <c r="AS4597" s="61"/>
      <c r="AT4597" s="61"/>
      <c r="AU4597" s="61"/>
      <c r="AV4597" s="61"/>
      <c r="AW4597" s="61"/>
      <c r="AX4597" s="61"/>
      <c r="AY4597" s="61"/>
      <c r="AZ4597" s="61"/>
      <c r="BA4597" s="61"/>
    </row>
    <row r="4598" spans="39:53" x14ac:dyDescent="0.2">
      <c r="AM4598" s="61"/>
      <c r="AN4598" s="61"/>
      <c r="AO4598" s="171"/>
      <c r="AP4598" s="61"/>
      <c r="AQ4598" s="61"/>
      <c r="AR4598" s="61"/>
      <c r="AS4598" s="61"/>
      <c r="AT4598" s="61"/>
      <c r="AU4598" s="61"/>
      <c r="AV4598" s="61"/>
      <c r="AW4598" s="61"/>
      <c r="AX4598" s="61"/>
      <c r="AY4598" s="61"/>
      <c r="AZ4598" s="61"/>
      <c r="BA4598" s="61"/>
    </row>
    <row r="4599" spans="39:53" x14ac:dyDescent="0.2">
      <c r="AM4599" s="61"/>
      <c r="AN4599" s="61"/>
      <c r="AO4599" s="171"/>
      <c r="AP4599" s="61"/>
      <c r="AQ4599" s="61"/>
      <c r="AR4599" s="61"/>
      <c r="AS4599" s="61"/>
      <c r="AT4599" s="61"/>
      <c r="AU4599" s="61"/>
      <c r="AV4599" s="61"/>
      <c r="AW4599" s="61"/>
      <c r="AX4599" s="61"/>
      <c r="AY4599" s="61"/>
      <c r="AZ4599" s="61"/>
      <c r="BA4599" s="61"/>
    </row>
    <row r="4600" spans="39:53" x14ac:dyDescent="0.2">
      <c r="AM4600" s="61"/>
      <c r="AN4600" s="61"/>
      <c r="AO4600" s="171"/>
      <c r="AP4600" s="61"/>
      <c r="AQ4600" s="61"/>
      <c r="AR4600" s="61"/>
      <c r="AS4600" s="61"/>
      <c r="AT4600" s="61"/>
      <c r="AU4600" s="61"/>
      <c r="AV4600" s="61"/>
      <c r="AW4600" s="61"/>
      <c r="AX4600" s="61"/>
      <c r="AY4600" s="61"/>
      <c r="AZ4600" s="61"/>
      <c r="BA4600" s="61"/>
    </row>
    <row r="4601" spans="39:53" x14ac:dyDescent="0.2">
      <c r="AM4601" s="61"/>
      <c r="AN4601" s="61"/>
      <c r="AO4601" s="171"/>
      <c r="AP4601" s="61"/>
      <c r="AQ4601" s="61"/>
      <c r="AR4601" s="61"/>
      <c r="AS4601" s="61"/>
      <c r="AT4601" s="61"/>
      <c r="AU4601" s="61"/>
      <c r="AV4601" s="61"/>
      <c r="AW4601" s="61"/>
      <c r="AX4601" s="61"/>
      <c r="AY4601" s="61"/>
      <c r="AZ4601" s="61"/>
      <c r="BA4601" s="61"/>
    </row>
    <row r="4602" spans="39:53" x14ac:dyDescent="0.2">
      <c r="AM4602" s="61"/>
      <c r="AN4602" s="61"/>
      <c r="AO4602" s="171"/>
      <c r="AP4602" s="61"/>
      <c r="AQ4602" s="61"/>
      <c r="AR4602" s="61"/>
      <c r="AS4602" s="61"/>
      <c r="AT4602" s="61"/>
      <c r="AU4602" s="61"/>
      <c r="AV4602" s="61"/>
      <c r="AW4602" s="61"/>
      <c r="AX4602" s="61"/>
      <c r="AY4602" s="61"/>
      <c r="AZ4602" s="61"/>
      <c r="BA4602" s="61"/>
    </row>
    <row r="4603" spans="39:53" x14ac:dyDescent="0.2">
      <c r="AM4603" s="61"/>
      <c r="AN4603" s="61"/>
      <c r="AO4603" s="171"/>
      <c r="AP4603" s="61"/>
      <c r="AQ4603" s="61"/>
      <c r="AR4603" s="61"/>
      <c r="AS4603" s="61"/>
      <c r="AT4603" s="61"/>
      <c r="AU4603" s="61"/>
      <c r="AV4603" s="61"/>
      <c r="AW4603" s="61"/>
      <c r="AX4603" s="61"/>
      <c r="AY4603" s="61"/>
      <c r="AZ4603" s="61"/>
      <c r="BA4603" s="61"/>
    </row>
    <row r="4604" spans="39:53" x14ac:dyDescent="0.2">
      <c r="AM4604" s="61"/>
      <c r="AN4604" s="61"/>
      <c r="AO4604" s="171"/>
      <c r="AP4604" s="61"/>
      <c r="AQ4604" s="61"/>
      <c r="AR4604" s="61"/>
      <c r="AS4604" s="61"/>
      <c r="AT4604" s="61"/>
      <c r="AU4604" s="61"/>
      <c r="AV4604" s="61"/>
      <c r="AW4604" s="61"/>
      <c r="AX4604" s="61"/>
      <c r="AY4604" s="61"/>
      <c r="AZ4604" s="61"/>
      <c r="BA4604" s="61"/>
    </row>
    <row r="4605" spans="39:53" x14ac:dyDescent="0.2">
      <c r="AM4605" s="61"/>
      <c r="AN4605" s="61"/>
      <c r="AO4605" s="171"/>
      <c r="AP4605" s="61"/>
      <c r="AQ4605" s="61"/>
      <c r="AR4605" s="61"/>
      <c r="AS4605" s="61"/>
      <c r="AT4605" s="61"/>
      <c r="AU4605" s="61"/>
      <c r="AV4605" s="61"/>
      <c r="AW4605" s="61"/>
      <c r="AX4605" s="61"/>
      <c r="AY4605" s="61"/>
      <c r="AZ4605" s="61"/>
      <c r="BA4605" s="61"/>
    </row>
    <row r="4606" spans="39:53" x14ac:dyDescent="0.2">
      <c r="AM4606" s="61"/>
      <c r="AN4606" s="61"/>
      <c r="AO4606" s="171"/>
      <c r="AP4606" s="61"/>
      <c r="AQ4606" s="61"/>
      <c r="AR4606" s="61"/>
      <c r="AS4606" s="61"/>
      <c r="AT4606" s="61"/>
      <c r="AU4606" s="61"/>
      <c r="AV4606" s="61"/>
      <c r="AW4606" s="61"/>
      <c r="AX4606" s="61"/>
      <c r="AY4606" s="61"/>
      <c r="AZ4606" s="61"/>
      <c r="BA4606" s="61"/>
    </row>
    <row r="4607" spans="39:53" x14ac:dyDescent="0.2">
      <c r="AM4607" s="61"/>
      <c r="AN4607" s="61"/>
      <c r="AO4607" s="171"/>
      <c r="AP4607" s="61"/>
      <c r="AQ4607" s="61"/>
      <c r="AR4607" s="61"/>
      <c r="AS4607" s="61"/>
      <c r="AT4607" s="61"/>
      <c r="AU4607" s="61"/>
      <c r="AV4607" s="61"/>
      <c r="AW4607" s="61"/>
      <c r="AX4607" s="61"/>
      <c r="AY4607" s="61"/>
      <c r="AZ4607" s="61"/>
      <c r="BA4607" s="61"/>
    </row>
    <row r="4608" spans="39:53" x14ac:dyDescent="0.2">
      <c r="AM4608" s="61"/>
      <c r="AN4608" s="61"/>
      <c r="AO4608" s="171"/>
      <c r="AP4608" s="61"/>
      <c r="AQ4608" s="61"/>
      <c r="AR4608" s="61"/>
      <c r="AS4608" s="61"/>
      <c r="AT4608" s="61"/>
      <c r="AU4608" s="61"/>
      <c r="AV4608" s="61"/>
      <c r="AW4608" s="61"/>
      <c r="AX4608" s="61"/>
      <c r="AY4608" s="61"/>
      <c r="AZ4608" s="61"/>
      <c r="BA4608" s="61"/>
    </row>
    <row r="4609" spans="39:53" x14ac:dyDescent="0.2">
      <c r="AM4609" s="61"/>
      <c r="AN4609" s="61"/>
      <c r="AO4609" s="171"/>
      <c r="AP4609" s="61"/>
      <c r="AQ4609" s="61"/>
      <c r="AR4609" s="61"/>
      <c r="AS4609" s="61"/>
      <c r="AT4609" s="61"/>
      <c r="AU4609" s="61"/>
      <c r="AV4609" s="61"/>
      <c r="AW4609" s="61"/>
      <c r="AX4609" s="61"/>
      <c r="AY4609" s="61"/>
      <c r="AZ4609" s="61"/>
      <c r="BA4609" s="61"/>
    </row>
    <row r="4610" spans="39:53" x14ac:dyDescent="0.2">
      <c r="AM4610" s="61"/>
      <c r="AN4610" s="61"/>
      <c r="AO4610" s="171"/>
      <c r="AP4610" s="61"/>
      <c r="AQ4610" s="61"/>
      <c r="AR4610" s="61"/>
      <c r="AS4610" s="61"/>
      <c r="AT4610" s="61"/>
      <c r="AU4610" s="61"/>
      <c r="AV4610" s="61"/>
      <c r="AW4610" s="61"/>
      <c r="AX4610" s="61"/>
      <c r="AY4610" s="61"/>
      <c r="AZ4610" s="61"/>
      <c r="BA4610" s="61"/>
    </row>
    <row r="4611" spans="39:53" x14ac:dyDescent="0.2">
      <c r="AM4611" s="61"/>
      <c r="AN4611" s="61"/>
      <c r="AO4611" s="171"/>
      <c r="AP4611" s="61"/>
      <c r="AQ4611" s="61"/>
      <c r="AR4611" s="61"/>
      <c r="AS4611" s="61"/>
      <c r="AT4611" s="61"/>
      <c r="AU4611" s="61"/>
      <c r="AV4611" s="61"/>
      <c r="AW4611" s="61"/>
      <c r="AX4611" s="61"/>
      <c r="AY4611" s="61"/>
      <c r="AZ4611" s="61"/>
      <c r="BA4611" s="61"/>
    </row>
    <row r="4612" spans="39:53" x14ac:dyDescent="0.2">
      <c r="AM4612" s="61"/>
      <c r="AN4612" s="61"/>
      <c r="AO4612" s="171"/>
      <c r="AP4612" s="61"/>
      <c r="AQ4612" s="61"/>
      <c r="AR4612" s="61"/>
      <c r="AS4612" s="61"/>
      <c r="AT4612" s="61"/>
      <c r="AU4612" s="61"/>
      <c r="AV4612" s="61"/>
      <c r="AW4612" s="61"/>
      <c r="AX4612" s="61"/>
      <c r="AY4612" s="61"/>
      <c r="AZ4612" s="61"/>
      <c r="BA4612" s="61"/>
    </row>
    <row r="4613" spans="39:53" x14ac:dyDescent="0.2">
      <c r="AM4613" s="61"/>
      <c r="AN4613" s="61"/>
      <c r="AO4613" s="171"/>
      <c r="AP4613" s="61"/>
      <c r="AQ4613" s="61"/>
      <c r="AR4613" s="61"/>
      <c r="AS4613" s="61"/>
      <c r="AT4613" s="61"/>
      <c r="AU4613" s="61"/>
      <c r="AV4613" s="61"/>
      <c r="AW4613" s="61"/>
      <c r="AX4613" s="61"/>
      <c r="AY4613" s="61"/>
      <c r="AZ4613" s="61"/>
      <c r="BA4613" s="61"/>
    </row>
    <row r="4614" spans="39:53" x14ac:dyDescent="0.2">
      <c r="AM4614" s="61"/>
      <c r="AN4614" s="61"/>
      <c r="AO4614" s="171"/>
      <c r="AP4614" s="61"/>
      <c r="AQ4614" s="61"/>
      <c r="AR4614" s="61"/>
      <c r="AS4614" s="61"/>
      <c r="AT4614" s="61"/>
      <c r="AU4614" s="61"/>
      <c r="AV4614" s="61"/>
      <c r="AW4614" s="61"/>
      <c r="AX4614" s="61"/>
      <c r="AY4614" s="61"/>
      <c r="AZ4614" s="61"/>
      <c r="BA4614" s="61"/>
    </row>
    <row r="4615" spans="39:53" x14ac:dyDescent="0.2">
      <c r="AM4615" s="61"/>
      <c r="AN4615" s="61"/>
      <c r="AO4615" s="171"/>
      <c r="AP4615" s="61"/>
      <c r="AQ4615" s="61"/>
      <c r="AR4615" s="61"/>
      <c r="AS4615" s="61"/>
      <c r="AT4615" s="61"/>
      <c r="AU4615" s="61"/>
      <c r="AV4615" s="61"/>
      <c r="AW4615" s="61"/>
      <c r="AX4615" s="61"/>
      <c r="AY4615" s="61"/>
      <c r="AZ4615" s="61"/>
      <c r="BA4615" s="61"/>
    </row>
    <row r="4616" spans="39:53" x14ac:dyDescent="0.2">
      <c r="AM4616" s="61"/>
      <c r="AN4616" s="61"/>
      <c r="AO4616" s="171"/>
      <c r="AP4616" s="61"/>
      <c r="AQ4616" s="61"/>
      <c r="AR4616" s="61"/>
      <c r="AS4616" s="61"/>
      <c r="AT4616" s="61"/>
      <c r="AU4616" s="61"/>
      <c r="AV4616" s="61"/>
      <c r="AW4616" s="61"/>
      <c r="AX4616" s="61"/>
      <c r="AY4616" s="61"/>
      <c r="AZ4616" s="61"/>
      <c r="BA4616" s="61"/>
    </row>
    <row r="4617" spans="39:53" x14ac:dyDescent="0.2">
      <c r="AM4617" s="61"/>
      <c r="AN4617" s="61"/>
      <c r="AO4617" s="171"/>
      <c r="AP4617" s="61"/>
      <c r="AQ4617" s="61"/>
      <c r="AR4617" s="61"/>
      <c r="AS4617" s="61"/>
      <c r="AT4617" s="61"/>
      <c r="AU4617" s="61"/>
      <c r="AV4617" s="61"/>
      <c r="AW4617" s="61"/>
      <c r="AX4617" s="61"/>
      <c r="AY4617" s="61"/>
      <c r="AZ4617" s="61"/>
      <c r="BA4617" s="61"/>
    </row>
    <row r="4618" spans="39:53" x14ac:dyDescent="0.2">
      <c r="AM4618" s="61"/>
      <c r="AN4618" s="61"/>
      <c r="AO4618" s="171"/>
      <c r="AP4618" s="61"/>
      <c r="AQ4618" s="61"/>
      <c r="AR4618" s="61"/>
      <c r="AS4618" s="61"/>
      <c r="AT4618" s="61"/>
      <c r="AU4618" s="61"/>
      <c r="AV4618" s="61"/>
      <c r="AW4618" s="61"/>
      <c r="AX4618" s="61"/>
      <c r="AY4618" s="61"/>
      <c r="AZ4618" s="61"/>
      <c r="BA4618" s="61"/>
    </row>
    <row r="4619" spans="39:53" x14ac:dyDescent="0.2">
      <c r="AM4619" s="61"/>
      <c r="AN4619" s="61"/>
      <c r="AO4619" s="171"/>
      <c r="AP4619" s="61"/>
      <c r="AQ4619" s="61"/>
      <c r="AR4619" s="61"/>
      <c r="AS4619" s="61"/>
      <c r="AT4619" s="61"/>
      <c r="AU4619" s="61"/>
      <c r="AV4619" s="61"/>
      <c r="AW4619" s="61"/>
      <c r="AX4619" s="61"/>
      <c r="AY4619" s="61"/>
      <c r="AZ4619" s="61"/>
      <c r="BA4619" s="61"/>
    </row>
    <row r="4620" spans="39:53" x14ac:dyDescent="0.2">
      <c r="AM4620" s="61"/>
      <c r="AN4620" s="61"/>
      <c r="AO4620" s="171"/>
      <c r="AP4620" s="61"/>
      <c r="AQ4620" s="61"/>
      <c r="AR4620" s="61"/>
      <c r="AS4620" s="61"/>
      <c r="AT4620" s="61"/>
      <c r="AU4620" s="61"/>
      <c r="AV4620" s="61"/>
      <c r="AW4620" s="61"/>
      <c r="AX4620" s="61"/>
      <c r="AY4620" s="61"/>
      <c r="AZ4620" s="61"/>
      <c r="BA4620" s="61"/>
    </row>
    <row r="4621" spans="39:53" x14ac:dyDescent="0.2">
      <c r="AM4621" s="61"/>
      <c r="AN4621" s="61"/>
      <c r="AO4621" s="171"/>
      <c r="AP4621" s="61"/>
      <c r="AQ4621" s="61"/>
      <c r="AR4621" s="61"/>
      <c r="AS4621" s="61"/>
      <c r="AT4621" s="61"/>
      <c r="AU4621" s="61"/>
      <c r="AV4621" s="61"/>
      <c r="AW4621" s="61"/>
      <c r="AX4621" s="61"/>
      <c r="AY4621" s="61"/>
      <c r="AZ4621" s="61"/>
      <c r="BA4621" s="61"/>
    </row>
    <row r="4622" spans="39:53" x14ac:dyDescent="0.2">
      <c r="AM4622" s="61"/>
      <c r="AN4622" s="61"/>
      <c r="AO4622" s="171"/>
      <c r="AP4622" s="61"/>
      <c r="AQ4622" s="61"/>
      <c r="AR4622" s="61"/>
      <c r="AS4622" s="61"/>
      <c r="AT4622" s="61"/>
      <c r="AU4622" s="61"/>
      <c r="AV4622" s="61"/>
      <c r="AW4622" s="61"/>
      <c r="AX4622" s="61"/>
      <c r="AY4622" s="61"/>
      <c r="AZ4622" s="61"/>
      <c r="BA4622" s="61"/>
    </row>
    <row r="4623" spans="39:53" x14ac:dyDescent="0.2">
      <c r="AM4623" s="61"/>
      <c r="AN4623" s="61"/>
      <c r="AO4623" s="171"/>
      <c r="AP4623" s="61"/>
      <c r="AQ4623" s="61"/>
      <c r="AR4623" s="61"/>
      <c r="AS4623" s="61"/>
      <c r="AT4623" s="61"/>
      <c r="AU4623" s="61"/>
      <c r="AV4623" s="61"/>
      <c r="AW4623" s="61"/>
      <c r="AX4623" s="61"/>
      <c r="AY4623" s="61"/>
      <c r="AZ4623" s="61"/>
      <c r="BA4623" s="61"/>
    </row>
    <row r="4624" spans="39:53" x14ac:dyDescent="0.2">
      <c r="AM4624" s="61"/>
      <c r="AN4624" s="61"/>
      <c r="AO4624" s="171"/>
      <c r="AP4624" s="61"/>
      <c r="AQ4624" s="61"/>
      <c r="AR4624" s="61"/>
      <c r="AS4624" s="61"/>
      <c r="AT4624" s="61"/>
      <c r="AU4624" s="61"/>
      <c r="AV4624" s="61"/>
      <c r="AW4624" s="61"/>
      <c r="AX4624" s="61"/>
      <c r="AY4624" s="61"/>
      <c r="AZ4624" s="61"/>
      <c r="BA4624" s="61"/>
    </row>
    <row r="4625" spans="39:53" x14ac:dyDescent="0.2">
      <c r="AM4625" s="61"/>
      <c r="AN4625" s="61"/>
      <c r="AO4625" s="171"/>
      <c r="AP4625" s="61"/>
      <c r="AQ4625" s="61"/>
      <c r="AR4625" s="61"/>
      <c r="AS4625" s="61"/>
      <c r="AT4625" s="61"/>
      <c r="AU4625" s="61"/>
      <c r="AV4625" s="61"/>
      <c r="AW4625" s="61"/>
      <c r="AX4625" s="61"/>
      <c r="AY4625" s="61"/>
      <c r="AZ4625" s="61"/>
      <c r="BA4625" s="61"/>
    </row>
    <row r="4626" spans="39:53" x14ac:dyDescent="0.2">
      <c r="AM4626" s="61"/>
      <c r="AN4626" s="61"/>
      <c r="AO4626" s="171"/>
      <c r="AP4626" s="61"/>
      <c r="AQ4626" s="61"/>
      <c r="AR4626" s="61"/>
      <c r="AS4626" s="61"/>
      <c r="AT4626" s="61"/>
      <c r="AU4626" s="61"/>
      <c r="AV4626" s="61"/>
      <c r="AW4626" s="61"/>
      <c r="AX4626" s="61"/>
      <c r="AY4626" s="61"/>
      <c r="AZ4626" s="61"/>
      <c r="BA4626" s="61"/>
    </row>
    <row r="4627" spans="39:53" x14ac:dyDescent="0.2">
      <c r="AM4627" s="61"/>
      <c r="AN4627" s="61"/>
      <c r="AO4627" s="171"/>
      <c r="AP4627" s="61"/>
      <c r="AQ4627" s="61"/>
      <c r="AR4627" s="61"/>
      <c r="AS4627" s="61"/>
      <c r="AT4627" s="61"/>
      <c r="AU4627" s="61"/>
      <c r="AV4627" s="61"/>
      <c r="AW4627" s="61"/>
      <c r="AX4627" s="61"/>
      <c r="AY4627" s="61"/>
      <c r="AZ4627" s="61"/>
      <c r="BA4627" s="61"/>
    </row>
    <row r="4628" spans="39:53" x14ac:dyDescent="0.2">
      <c r="AM4628" s="61"/>
      <c r="AN4628" s="61"/>
      <c r="AO4628" s="171"/>
      <c r="AP4628" s="61"/>
      <c r="AQ4628" s="61"/>
      <c r="AR4628" s="61"/>
      <c r="AS4628" s="61"/>
      <c r="AT4628" s="61"/>
      <c r="AU4628" s="61"/>
      <c r="AV4628" s="61"/>
      <c r="AW4628" s="61"/>
      <c r="AX4628" s="61"/>
      <c r="AY4628" s="61"/>
      <c r="AZ4628" s="61"/>
      <c r="BA4628" s="61"/>
    </row>
    <row r="4629" spans="39:53" x14ac:dyDescent="0.2">
      <c r="AM4629" s="61"/>
      <c r="AN4629" s="61"/>
      <c r="AO4629" s="171"/>
      <c r="AP4629" s="61"/>
      <c r="AQ4629" s="61"/>
      <c r="AR4629" s="61"/>
      <c r="AS4629" s="61"/>
      <c r="AT4629" s="61"/>
      <c r="AU4629" s="61"/>
      <c r="AV4629" s="61"/>
      <c r="AW4629" s="61"/>
      <c r="AX4629" s="61"/>
      <c r="AY4629" s="61"/>
      <c r="AZ4629" s="61"/>
      <c r="BA4629" s="61"/>
    </row>
    <row r="4630" spans="39:53" x14ac:dyDescent="0.2">
      <c r="AM4630" s="61"/>
      <c r="AN4630" s="61"/>
      <c r="AO4630" s="171"/>
      <c r="AP4630" s="61"/>
      <c r="AQ4630" s="61"/>
      <c r="AR4630" s="61"/>
      <c r="AS4630" s="61"/>
      <c r="AT4630" s="61"/>
      <c r="AU4630" s="61"/>
      <c r="AV4630" s="61"/>
      <c r="AW4630" s="61"/>
      <c r="AX4630" s="61"/>
      <c r="AY4630" s="61"/>
      <c r="AZ4630" s="61"/>
      <c r="BA4630" s="61"/>
    </row>
    <row r="4631" spans="39:53" x14ac:dyDescent="0.2">
      <c r="AM4631" s="61"/>
      <c r="AN4631" s="61"/>
      <c r="AO4631" s="171"/>
      <c r="AP4631" s="61"/>
      <c r="AQ4631" s="61"/>
      <c r="AR4631" s="61"/>
      <c r="AS4631" s="61"/>
      <c r="AT4631" s="61"/>
      <c r="AU4631" s="61"/>
      <c r="AV4631" s="61"/>
      <c r="AW4631" s="61"/>
      <c r="AX4631" s="61"/>
      <c r="AY4631" s="61"/>
      <c r="AZ4631" s="61"/>
      <c r="BA4631" s="61"/>
    </row>
    <row r="4632" spans="39:53" x14ac:dyDescent="0.2">
      <c r="AM4632" s="61"/>
      <c r="AN4632" s="61"/>
      <c r="AO4632" s="171"/>
      <c r="AP4632" s="61"/>
      <c r="AQ4632" s="61"/>
      <c r="AR4632" s="61"/>
      <c r="AS4632" s="61"/>
      <c r="AT4632" s="61"/>
      <c r="AU4632" s="61"/>
      <c r="AV4632" s="61"/>
      <c r="AW4632" s="61"/>
      <c r="AX4632" s="61"/>
      <c r="AY4632" s="61"/>
      <c r="AZ4632" s="61"/>
      <c r="BA4632" s="61"/>
    </row>
    <row r="4633" spans="39:53" x14ac:dyDescent="0.2">
      <c r="AM4633" s="61"/>
      <c r="AN4633" s="61"/>
      <c r="AO4633" s="171"/>
      <c r="AP4633" s="61"/>
      <c r="AQ4633" s="61"/>
      <c r="AR4633" s="61"/>
      <c r="AS4633" s="61"/>
      <c r="AT4633" s="61"/>
      <c r="AU4633" s="61"/>
      <c r="AV4633" s="61"/>
      <c r="AW4633" s="61"/>
      <c r="AX4633" s="61"/>
      <c r="AY4633" s="61"/>
      <c r="AZ4633" s="61"/>
      <c r="BA4633" s="61"/>
    </row>
    <row r="4634" spans="39:53" x14ac:dyDescent="0.2">
      <c r="AM4634" s="61"/>
      <c r="AN4634" s="61"/>
      <c r="AO4634" s="171"/>
      <c r="AP4634" s="61"/>
      <c r="AQ4634" s="61"/>
      <c r="AR4634" s="61"/>
      <c r="AS4634" s="61"/>
      <c r="AT4634" s="61"/>
      <c r="AU4634" s="61"/>
      <c r="AV4634" s="61"/>
      <c r="AW4634" s="61"/>
      <c r="AX4634" s="61"/>
      <c r="AY4634" s="61"/>
      <c r="AZ4634" s="61"/>
      <c r="BA4634" s="61"/>
    </row>
    <row r="4635" spans="39:53" x14ac:dyDescent="0.2">
      <c r="AM4635" s="61"/>
      <c r="AN4635" s="61"/>
      <c r="AO4635" s="171"/>
      <c r="AP4635" s="61"/>
      <c r="AQ4635" s="61"/>
      <c r="AR4635" s="61"/>
      <c r="AS4635" s="61"/>
      <c r="AT4635" s="61"/>
      <c r="AU4635" s="61"/>
      <c r="AV4635" s="61"/>
      <c r="AW4635" s="61"/>
      <c r="AX4635" s="61"/>
      <c r="AY4635" s="61"/>
      <c r="AZ4635" s="61"/>
      <c r="BA4635" s="61"/>
    </row>
    <row r="4636" spans="39:53" x14ac:dyDescent="0.2">
      <c r="AM4636" s="61"/>
      <c r="AN4636" s="61"/>
      <c r="AO4636" s="171"/>
      <c r="AP4636" s="61"/>
      <c r="AQ4636" s="61"/>
      <c r="AR4636" s="61"/>
      <c r="AS4636" s="61"/>
      <c r="AT4636" s="61"/>
      <c r="AU4636" s="61"/>
      <c r="AV4636" s="61"/>
      <c r="AW4636" s="61"/>
      <c r="AX4636" s="61"/>
      <c r="AY4636" s="61"/>
      <c r="AZ4636" s="61"/>
      <c r="BA4636" s="61"/>
    </row>
    <row r="4637" spans="39:53" x14ac:dyDescent="0.2">
      <c r="AM4637" s="61"/>
      <c r="AN4637" s="61"/>
      <c r="AO4637" s="171"/>
      <c r="AP4637" s="61"/>
      <c r="AQ4637" s="61"/>
      <c r="AR4637" s="61"/>
      <c r="AS4637" s="61"/>
      <c r="AT4637" s="61"/>
      <c r="AU4637" s="61"/>
      <c r="AV4637" s="61"/>
      <c r="AW4637" s="61"/>
      <c r="AX4637" s="61"/>
      <c r="AY4637" s="61"/>
      <c r="AZ4637" s="61"/>
      <c r="BA4637" s="61"/>
    </row>
    <row r="4638" spans="39:53" x14ac:dyDescent="0.2">
      <c r="AM4638" s="61"/>
      <c r="AN4638" s="61"/>
      <c r="AO4638" s="171"/>
      <c r="AP4638" s="61"/>
      <c r="AQ4638" s="61"/>
      <c r="AR4638" s="61"/>
      <c r="AS4638" s="61"/>
      <c r="AT4638" s="61"/>
      <c r="AU4638" s="61"/>
      <c r="AV4638" s="61"/>
      <c r="AW4638" s="61"/>
      <c r="AX4638" s="61"/>
      <c r="AY4638" s="61"/>
      <c r="AZ4638" s="61"/>
      <c r="BA4638" s="61"/>
    </row>
    <row r="4639" spans="39:53" x14ac:dyDescent="0.2">
      <c r="AM4639" s="61"/>
      <c r="AN4639" s="61"/>
      <c r="AO4639" s="171"/>
      <c r="AP4639" s="61"/>
      <c r="AQ4639" s="61"/>
      <c r="AR4639" s="61"/>
      <c r="AS4639" s="61"/>
      <c r="AT4639" s="61"/>
      <c r="AU4639" s="61"/>
      <c r="AV4639" s="61"/>
      <c r="AW4639" s="61"/>
      <c r="AX4639" s="61"/>
      <c r="AY4639" s="61"/>
      <c r="AZ4639" s="61"/>
      <c r="BA4639" s="61"/>
    </row>
    <row r="4640" spans="39:53" x14ac:dyDescent="0.2">
      <c r="AM4640" s="61"/>
      <c r="AN4640" s="61"/>
      <c r="AO4640" s="171"/>
      <c r="AP4640" s="61"/>
      <c r="AQ4640" s="61"/>
      <c r="AR4640" s="61"/>
      <c r="AS4640" s="61"/>
      <c r="AT4640" s="61"/>
      <c r="AU4640" s="61"/>
      <c r="AV4640" s="61"/>
      <c r="AW4640" s="61"/>
      <c r="AX4640" s="61"/>
      <c r="AY4640" s="61"/>
      <c r="AZ4640" s="61"/>
      <c r="BA4640" s="61"/>
    </row>
    <row r="4641" spans="39:53" x14ac:dyDescent="0.2">
      <c r="AM4641" s="61"/>
      <c r="AN4641" s="61"/>
      <c r="AO4641" s="171"/>
      <c r="AP4641" s="61"/>
      <c r="AQ4641" s="61"/>
      <c r="AR4641" s="61"/>
      <c r="AS4641" s="61"/>
      <c r="AT4641" s="61"/>
      <c r="AU4641" s="61"/>
      <c r="AV4641" s="61"/>
      <c r="AW4641" s="61"/>
      <c r="AX4641" s="61"/>
      <c r="AY4641" s="61"/>
      <c r="AZ4641" s="61"/>
      <c r="BA4641" s="61"/>
    </row>
    <row r="4642" spans="39:53" x14ac:dyDescent="0.2">
      <c r="AM4642" s="61"/>
      <c r="AN4642" s="61"/>
      <c r="AO4642" s="171"/>
      <c r="AP4642" s="61"/>
      <c r="AQ4642" s="61"/>
      <c r="AR4642" s="61"/>
      <c r="AS4642" s="61"/>
      <c r="AT4642" s="61"/>
      <c r="AU4642" s="61"/>
      <c r="AV4642" s="61"/>
      <c r="AW4642" s="61"/>
      <c r="AX4642" s="61"/>
      <c r="AY4642" s="61"/>
      <c r="AZ4642" s="61"/>
      <c r="BA4642" s="61"/>
    </row>
    <row r="4643" spans="39:53" x14ac:dyDescent="0.2">
      <c r="AM4643" s="61"/>
      <c r="AN4643" s="61"/>
      <c r="AO4643" s="171"/>
      <c r="AP4643" s="61"/>
      <c r="AQ4643" s="61"/>
      <c r="AR4643" s="61"/>
      <c r="AS4643" s="61"/>
      <c r="AT4643" s="61"/>
      <c r="AU4643" s="61"/>
      <c r="AV4643" s="61"/>
      <c r="AW4643" s="61"/>
      <c r="AX4643" s="61"/>
      <c r="AY4643" s="61"/>
      <c r="AZ4643" s="61"/>
      <c r="BA4643" s="61"/>
    </row>
    <row r="4644" spans="39:53" x14ac:dyDescent="0.2">
      <c r="AM4644" s="61"/>
      <c r="AN4644" s="61"/>
      <c r="AO4644" s="171"/>
      <c r="AP4644" s="61"/>
      <c r="AQ4644" s="61"/>
      <c r="AR4644" s="61"/>
      <c r="AS4644" s="61"/>
      <c r="AT4644" s="61"/>
      <c r="AU4644" s="61"/>
      <c r="AV4644" s="61"/>
      <c r="AW4644" s="61"/>
      <c r="AX4644" s="61"/>
      <c r="AY4644" s="61"/>
      <c r="AZ4644" s="61"/>
      <c r="BA4644" s="61"/>
    </row>
    <row r="4645" spans="39:53" x14ac:dyDescent="0.2">
      <c r="AM4645" s="61"/>
      <c r="AN4645" s="61"/>
      <c r="AO4645" s="171"/>
      <c r="AP4645" s="61"/>
      <c r="AQ4645" s="61"/>
      <c r="AR4645" s="61"/>
      <c r="AS4645" s="61"/>
      <c r="AT4645" s="61"/>
      <c r="AU4645" s="61"/>
      <c r="AV4645" s="61"/>
      <c r="AW4645" s="61"/>
      <c r="AX4645" s="61"/>
      <c r="AY4645" s="61"/>
      <c r="AZ4645" s="61"/>
      <c r="BA4645" s="61"/>
    </row>
    <row r="4646" spans="39:53" x14ac:dyDescent="0.2">
      <c r="AM4646" s="61"/>
      <c r="AN4646" s="61"/>
      <c r="AO4646" s="171"/>
      <c r="AP4646" s="61"/>
      <c r="AQ4646" s="61"/>
      <c r="AR4646" s="61"/>
      <c r="AS4646" s="61"/>
      <c r="AT4646" s="61"/>
      <c r="AU4646" s="61"/>
      <c r="AV4646" s="61"/>
      <c r="AW4646" s="61"/>
      <c r="AX4646" s="61"/>
      <c r="AY4646" s="61"/>
      <c r="AZ4646" s="61"/>
      <c r="BA4646" s="61"/>
    </row>
    <row r="4647" spans="39:53" x14ac:dyDescent="0.2">
      <c r="AM4647" s="61"/>
      <c r="AN4647" s="61"/>
      <c r="AO4647" s="171"/>
      <c r="AP4647" s="61"/>
      <c r="AQ4647" s="61"/>
      <c r="AR4647" s="61"/>
      <c r="AS4647" s="61"/>
      <c r="AT4647" s="61"/>
      <c r="AU4647" s="61"/>
      <c r="AV4647" s="61"/>
      <c r="AW4647" s="61"/>
      <c r="AX4647" s="61"/>
      <c r="AY4647" s="61"/>
      <c r="AZ4647" s="61"/>
      <c r="BA4647" s="61"/>
    </row>
    <row r="4648" spans="39:53" x14ac:dyDescent="0.2">
      <c r="AM4648" s="61"/>
      <c r="AN4648" s="61"/>
      <c r="AO4648" s="171"/>
      <c r="AP4648" s="61"/>
      <c r="AQ4648" s="61"/>
      <c r="AR4648" s="61"/>
      <c r="AS4648" s="61"/>
      <c r="AT4648" s="61"/>
      <c r="AU4648" s="61"/>
      <c r="AV4648" s="61"/>
      <c r="AW4648" s="61"/>
      <c r="AX4648" s="61"/>
      <c r="AY4648" s="61"/>
      <c r="AZ4648" s="61"/>
      <c r="BA4648" s="61"/>
    </row>
    <row r="4649" spans="39:53" x14ac:dyDescent="0.2">
      <c r="AM4649" s="61"/>
      <c r="AN4649" s="61"/>
      <c r="AO4649" s="171"/>
      <c r="AP4649" s="61"/>
      <c r="AQ4649" s="61"/>
      <c r="AR4649" s="61"/>
      <c r="AS4649" s="61"/>
      <c r="AT4649" s="61"/>
      <c r="AU4649" s="61"/>
      <c r="AV4649" s="61"/>
      <c r="AW4649" s="61"/>
      <c r="AX4649" s="61"/>
      <c r="AY4649" s="61"/>
      <c r="AZ4649" s="61"/>
      <c r="BA4649" s="61"/>
    </row>
    <row r="4650" spans="39:53" x14ac:dyDescent="0.2">
      <c r="AM4650" s="61"/>
      <c r="AN4650" s="61"/>
      <c r="AO4650" s="171"/>
      <c r="AP4650" s="61"/>
      <c r="AQ4650" s="61"/>
      <c r="AR4650" s="61"/>
      <c r="AS4650" s="61"/>
      <c r="AT4650" s="61"/>
      <c r="AU4650" s="61"/>
      <c r="AV4650" s="61"/>
      <c r="AW4650" s="61"/>
      <c r="AX4650" s="61"/>
      <c r="AY4650" s="61"/>
      <c r="AZ4650" s="61"/>
      <c r="BA4650" s="61"/>
    </row>
    <row r="4651" spans="39:53" x14ac:dyDescent="0.2">
      <c r="AM4651" s="61"/>
      <c r="AN4651" s="61"/>
      <c r="AO4651" s="171"/>
      <c r="AP4651" s="61"/>
      <c r="AQ4651" s="61"/>
      <c r="AR4651" s="61"/>
      <c r="AS4651" s="61"/>
      <c r="AT4651" s="61"/>
      <c r="AU4651" s="61"/>
      <c r="AV4651" s="61"/>
      <c r="AW4651" s="61"/>
      <c r="AX4651" s="61"/>
      <c r="AY4651" s="61"/>
      <c r="AZ4651" s="61"/>
      <c r="BA4651" s="61"/>
    </row>
    <row r="4652" spans="39:53" x14ac:dyDescent="0.2">
      <c r="AM4652" s="61"/>
      <c r="AN4652" s="61"/>
      <c r="AO4652" s="171"/>
      <c r="AP4652" s="61"/>
      <c r="AQ4652" s="61"/>
      <c r="AR4652" s="61"/>
      <c r="AS4652" s="61"/>
      <c r="AT4652" s="61"/>
      <c r="AU4652" s="61"/>
      <c r="AV4652" s="61"/>
      <c r="AW4652" s="61"/>
      <c r="AX4652" s="61"/>
      <c r="AY4652" s="61"/>
      <c r="AZ4652" s="61"/>
      <c r="BA4652" s="61"/>
    </row>
    <row r="4653" spans="39:53" x14ac:dyDescent="0.2">
      <c r="AM4653" s="61"/>
      <c r="AN4653" s="61"/>
      <c r="AO4653" s="171"/>
      <c r="AP4653" s="61"/>
      <c r="AQ4653" s="61"/>
      <c r="AR4653" s="61"/>
      <c r="AS4653" s="61"/>
      <c r="AT4653" s="61"/>
      <c r="AU4653" s="61"/>
      <c r="AV4653" s="61"/>
      <c r="AW4653" s="61"/>
      <c r="AX4653" s="61"/>
      <c r="AY4653" s="61"/>
      <c r="AZ4653" s="61"/>
      <c r="BA4653" s="61"/>
    </row>
    <row r="4654" spans="39:53" x14ac:dyDescent="0.2">
      <c r="AM4654" s="61"/>
      <c r="AN4654" s="61"/>
      <c r="AO4654" s="171"/>
      <c r="AP4654" s="61"/>
      <c r="AQ4654" s="61"/>
      <c r="AR4654" s="61"/>
      <c r="AS4654" s="61"/>
      <c r="AT4654" s="61"/>
      <c r="AU4654" s="61"/>
      <c r="AV4654" s="61"/>
      <c r="AW4654" s="61"/>
      <c r="AX4654" s="61"/>
      <c r="AY4654" s="61"/>
      <c r="AZ4654" s="61"/>
      <c r="BA4654" s="61"/>
    </row>
    <row r="4655" spans="39:53" x14ac:dyDescent="0.2">
      <c r="AM4655" s="61"/>
      <c r="AN4655" s="61"/>
      <c r="AO4655" s="171"/>
      <c r="AP4655" s="61"/>
      <c r="AQ4655" s="61"/>
      <c r="AR4655" s="61"/>
      <c r="AS4655" s="61"/>
      <c r="AT4655" s="61"/>
      <c r="AU4655" s="61"/>
      <c r="AV4655" s="61"/>
      <c r="AW4655" s="61"/>
      <c r="AX4655" s="61"/>
      <c r="AY4655" s="61"/>
      <c r="AZ4655" s="61"/>
      <c r="BA4655" s="61"/>
    </row>
    <row r="4656" spans="39:53" x14ac:dyDescent="0.2">
      <c r="AM4656" s="61"/>
      <c r="AN4656" s="61"/>
      <c r="AO4656" s="171"/>
      <c r="AP4656" s="61"/>
      <c r="AQ4656" s="61"/>
      <c r="AR4656" s="61"/>
      <c r="AS4656" s="61"/>
      <c r="AT4656" s="61"/>
      <c r="AU4656" s="61"/>
      <c r="AV4656" s="61"/>
      <c r="AW4656" s="61"/>
      <c r="AX4656" s="61"/>
      <c r="AY4656" s="61"/>
      <c r="AZ4656" s="61"/>
      <c r="BA4656" s="61"/>
    </row>
    <row r="4657" spans="39:53" x14ac:dyDescent="0.2">
      <c r="AM4657" s="61"/>
      <c r="AN4657" s="61"/>
      <c r="AO4657" s="171"/>
      <c r="AP4657" s="61"/>
      <c r="AQ4657" s="61"/>
      <c r="AR4657" s="61"/>
      <c r="AS4657" s="61"/>
      <c r="AT4657" s="61"/>
      <c r="AU4657" s="61"/>
      <c r="AV4657" s="61"/>
      <c r="AW4657" s="61"/>
      <c r="AX4657" s="61"/>
      <c r="AY4657" s="61"/>
      <c r="AZ4657" s="61"/>
      <c r="BA4657" s="61"/>
    </row>
    <row r="4658" spans="39:53" x14ac:dyDescent="0.2">
      <c r="AM4658" s="61"/>
      <c r="AN4658" s="61"/>
      <c r="AO4658" s="171"/>
      <c r="AP4658" s="61"/>
      <c r="AQ4658" s="61"/>
      <c r="AR4658" s="61"/>
      <c r="AS4658" s="61"/>
      <c r="AT4658" s="61"/>
      <c r="AU4658" s="61"/>
      <c r="AV4658" s="61"/>
      <c r="AW4658" s="61"/>
      <c r="AX4658" s="61"/>
      <c r="AY4658" s="61"/>
      <c r="AZ4658" s="61"/>
      <c r="BA4658" s="61"/>
    </row>
    <row r="4659" spans="39:53" x14ac:dyDescent="0.2">
      <c r="AM4659" s="61"/>
      <c r="AN4659" s="61"/>
      <c r="AO4659" s="171"/>
      <c r="AP4659" s="61"/>
      <c r="AQ4659" s="61"/>
      <c r="AR4659" s="61"/>
      <c r="AS4659" s="61"/>
      <c r="AT4659" s="61"/>
      <c r="AU4659" s="61"/>
      <c r="AV4659" s="61"/>
      <c r="AW4659" s="61"/>
      <c r="AX4659" s="61"/>
      <c r="AY4659" s="61"/>
      <c r="AZ4659" s="61"/>
      <c r="BA4659" s="61"/>
    </row>
    <row r="4660" spans="39:53" x14ac:dyDescent="0.2">
      <c r="AM4660" s="61"/>
      <c r="AN4660" s="61"/>
      <c r="AO4660" s="171"/>
      <c r="AP4660" s="61"/>
      <c r="AQ4660" s="61"/>
      <c r="AR4660" s="61"/>
      <c r="AS4660" s="61"/>
      <c r="AT4660" s="61"/>
      <c r="AU4660" s="61"/>
      <c r="AV4660" s="61"/>
      <c r="AW4660" s="61"/>
      <c r="AX4660" s="61"/>
      <c r="AY4660" s="61"/>
      <c r="AZ4660" s="61"/>
      <c r="BA4660" s="61"/>
    </row>
    <row r="4661" spans="39:53" x14ac:dyDescent="0.2">
      <c r="AM4661" s="61"/>
      <c r="AN4661" s="61"/>
      <c r="AO4661" s="171"/>
      <c r="AP4661" s="61"/>
      <c r="AQ4661" s="61"/>
      <c r="AR4661" s="61"/>
      <c r="AS4661" s="61"/>
      <c r="AT4661" s="61"/>
      <c r="AU4661" s="61"/>
      <c r="AV4661" s="61"/>
      <c r="AW4661" s="61"/>
      <c r="AX4661" s="61"/>
      <c r="AY4661" s="61"/>
      <c r="AZ4661" s="61"/>
      <c r="BA4661" s="61"/>
    </row>
    <row r="4662" spans="39:53" x14ac:dyDescent="0.2">
      <c r="AM4662" s="61"/>
      <c r="AN4662" s="61"/>
      <c r="AO4662" s="171"/>
      <c r="AP4662" s="61"/>
      <c r="AQ4662" s="61"/>
      <c r="AR4662" s="61"/>
      <c r="AS4662" s="61"/>
      <c r="AT4662" s="61"/>
      <c r="AU4662" s="61"/>
      <c r="AV4662" s="61"/>
      <c r="AW4662" s="61"/>
      <c r="AX4662" s="61"/>
      <c r="AY4662" s="61"/>
      <c r="AZ4662" s="61"/>
      <c r="BA4662" s="61"/>
    </row>
    <row r="4663" spans="39:53" x14ac:dyDescent="0.2">
      <c r="AM4663" s="61"/>
      <c r="AN4663" s="61"/>
      <c r="AO4663" s="171"/>
      <c r="AP4663" s="61"/>
      <c r="AQ4663" s="61"/>
      <c r="AR4663" s="61"/>
      <c r="AS4663" s="61"/>
      <c r="AT4663" s="61"/>
      <c r="AU4663" s="61"/>
      <c r="AV4663" s="61"/>
      <c r="AW4663" s="61"/>
      <c r="AX4663" s="61"/>
      <c r="AY4663" s="61"/>
      <c r="AZ4663" s="61"/>
      <c r="BA4663" s="61"/>
    </row>
    <row r="4664" spans="39:53" x14ac:dyDescent="0.2">
      <c r="AM4664" s="61"/>
      <c r="AN4664" s="61"/>
      <c r="AO4664" s="171"/>
      <c r="AP4664" s="61"/>
      <c r="AQ4664" s="61"/>
      <c r="AR4664" s="61"/>
      <c r="AS4664" s="61"/>
      <c r="AT4664" s="61"/>
      <c r="AU4664" s="61"/>
      <c r="AV4664" s="61"/>
      <c r="AW4664" s="61"/>
      <c r="AX4664" s="61"/>
      <c r="AY4664" s="61"/>
      <c r="AZ4664" s="61"/>
      <c r="BA4664" s="61"/>
    </row>
    <row r="4665" spans="39:53" x14ac:dyDescent="0.2">
      <c r="AM4665" s="61"/>
      <c r="AN4665" s="61"/>
      <c r="AO4665" s="171"/>
      <c r="AP4665" s="61"/>
      <c r="AQ4665" s="61"/>
      <c r="AR4665" s="61"/>
      <c r="AS4665" s="61"/>
      <c r="AT4665" s="61"/>
      <c r="AU4665" s="61"/>
      <c r="AV4665" s="61"/>
      <c r="AW4665" s="61"/>
      <c r="AX4665" s="61"/>
      <c r="AY4665" s="61"/>
      <c r="AZ4665" s="61"/>
      <c r="BA4665" s="61"/>
    </row>
    <row r="4666" spans="39:53" x14ac:dyDescent="0.2">
      <c r="AM4666" s="61"/>
      <c r="AN4666" s="61"/>
      <c r="AO4666" s="171"/>
      <c r="AP4666" s="61"/>
      <c r="AQ4666" s="61"/>
      <c r="AR4666" s="61"/>
      <c r="AS4666" s="61"/>
      <c r="AT4666" s="61"/>
      <c r="AU4666" s="61"/>
      <c r="AV4666" s="61"/>
      <c r="AW4666" s="61"/>
      <c r="AX4666" s="61"/>
      <c r="AY4666" s="61"/>
      <c r="AZ4666" s="61"/>
      <c r="BA4666" s="61"/>
    </row>
    <row r="4667" spans="39:53" x14ac:dyDescent="0.2">
      <c r="AM4667" s="61"/>
      <c r="AN4667" s="61"/>
      <c r="AO4667" s="171"/>
      <c r="AP4667" s="61"/>
      <c r="AQ4667" s="61"/>
      <c r="AR4667" s="61"/>
      <c r="AS4667" s="61"/>
      <c r="AT4667" s="61"/>
      <c r="AU4667" s="61"/>
      <c r="AV4667" s="61"/>
      <c r="AW4667" s="61"/>
      <c r="AX4667" s="61"/>
      <c r="AY4667" s="61"/>
      <c r="AZ4667" s="61"/>
      <c r="BA4667" s="61"/>
    </row>
    <row r="4668" spans="39:53" x14ac:dyDescent="0.2">
      <c r="AM4668" s="61"/>
      <c r="AN4668" s="61"/>
      <c r="AO4668" s="171"/>
      <c r="AP4668" s="61"/>
      <c r="AQ4668" s="61"/>
      <c r="AR4668" s="61"/>
      <c r="AS4668" s="61"/>
      <c r="AT4668" s="61"/>
      <c r="AU4668" s="61"/>
      <c r="AV4668" s="61"/>
      <c r="AW4668" s="61"/>
      <c r="AX4668" s="61"/>
      <c r="AY4668" s="61"/>
      <c r="AZ4668" s="61"/>
      <c r="BA4668" s="61"/>
    </row>
    <row r="4669" spans="39:53" x14ac:dyDescent="0.2">
      <c r="AM4669" s="61"/>
      <c r="AN4669" s="61"/>
      <c r="AO4669" s="171"/>
      <c r="AP4669" s="61"/>
      <c r="AQ4669" s="61"/>
      <c r="AR4669" s="61"/>
      <c r="AS4669" s="61"/>
      <c r="AT4669" s="61"/>
      <c r="AU4669" s="61"/>
      <c r="AV4669" s="61"/>
      <c r="AW4669" s="61"/>
      <c r="AX4669" s="61"/>
      <c r="AY4669" s="61"/>
      <c r="AZ4669" s="61"/>
      <c r="BA4669" s="61"/>
    </row>
    <row r="4670" spans="39:53" x14ac:dyDescent="0.2">
      <c r="AM4670" s="61"/>
      <c r="AN4670" s="61"/>
      <c r="AO4670" s="171"/>
      <c r="AP4670" s="61"/>
      <c r="AQ4670" s="61"/>
      <c r="AR4670" s="61"/>
      <c r="AS4670" s="61"/>
      <c r="AT4670" s="61"/>
      <c r="AU4670" s="61"/>
      <c r="AV4670" s="61"/>
      <c r="AW4670" s="61"/>
      <c r="AX4670" s="61"/>
      <c r="AY4670" s="61"/>
      <c r="AZ4670" s="61"/>
      <c r="BA4670" s="61"/>
    </row>
    <row r="4671" spans="39:53" x14ac:dyDescent="0.2">
      <c r="AM4671" s="61"/>
      <c r="AN4671" s="61"/>
      <c r="AO4671" s="171"/>
      <c r="AP4671" s="61"/>
      <c r="AQ4671" s="61"/>
      <c r="AR4671" s="61"/>
      <c r="AS4671" s="61"/>
      <c r="AT4671" s="61"/>
      <c r="AU4671" s="61"/>
      <c r="AV4671" s="61"/>
      <c r="AW4671" s="61"/>
      <c r="AX4671" s="61"/>
      <c r="AY4671" s="61"/>
      <c r="AZ4671" s="61"/>
      <c r="BA4671" s="61"/>
    </row>
    <row r="4672" spans="39:53" x14ac:dyDescent="0.2">
      <c r="AM4672" s="61"/>
      <c r="AN4672" s="61"/>
      <c r="AO4672" s="171"/>
      <c r="AP4672" s="61"/>
      <c r="AQ4672" s="61"/>
      <c r="AR4672" s="61"/>
      <c r="AS4672" s="61"/>
      <c r="AT4672" s="61"/>
      <c r="AU4672" s="61"/>
      <c r="AV4672" s="61"/>
      <c r="AW4672" s="61"/>
      <c r="AX4672" s="61"/>
      <c r="AY4672" s="61"/>
      <c r="AZ4672" s="61"/>
      <c r="BA4672" s="61"/>
    </row>
    <row r="4673" spans="39:53" x14ac:dyDescent="0.2">
      <c r="AM4673" s="61"/>
      <c r="AN4673" s="61"/>
      <c r="AO4673" s="171"/>
      <c r="AP4673" s="61"/>
      <c r="AQ4673" s="61"/>
      <c r="AR4673" s="61"/>
      <c r="AS4673" s="61"/>
      <c r="AT4673" s="61"/>
      <c r="AU4673" s="61"/>
      <c r="AV4673" s="61"/>
      <c r="AW4673" s="61"/>
      <c r="AX4673" s="61"/>
      <c r="AY4673" s="61"/>
      <c r="AZ4673" s="61"/>
      <c r="BA4673" s="61"/>
    </row>
    <row r="4674" spans="39:53" x14ac:dyDescent="0.2">
      <c r="AM4674" s="61"/>
      <c r="AN4674" s="61"/>
      <c r="AO4674" s="171"/>
      <c r="AP4674" s="61"/>
      <c r="AQ4674" s="61"/>
      <c r="AR4674" s="61"/>
      <c r="AS4674" s="61"/>
      <c r="AT4674" s="61"/>
      <c r="AU4674" s="61"/>
      <c r="AV4674" s="61"/>
      <c r="AW4674" s="61"/>
      <c r="AX4674" s="61"/>
      <c r="AY4674" s="61"/>
      <c r="AZ4674" s="61"/>
      <c r="BA4674" s="61"/>
    </row>
    <row r="4675" spans="39:53" x14ac:dyDescent="0.2">
      <c r="AM4675" s="61"/>
      <c r="AN4675" s="61"/>
      <c r="AO4675" s="171"/>
      <c r="AP4675" s="61"/>
      <c r="AQ4675" s="61"/>
      <c r="AR4675" s="61"/>
      <c r="AS4675" s="61"/>
      <c r="AT4675" s="61"/>
      <c r="AU4675" s="61"/>
      <c r="AV4675" s="61"/>
      <c r="AW4675" s="61"/>
      <c r="AX4675" s="61"/>
      <c r="AY4675" s="61"/>
      <c r="AZ4675" s="61"/>
      <c r="BA4675" s="61"/>
    </row>
    <row r="4676" spans="39:53" x14ac:dyDescent="0.2">
      <c r="AM4676" s="61"/>
      <c r="AN4676" s="61"/>
      <c r="AO4676" s="171"/>
      <c r="AP4676" s="61"/>
      <c r="AQ4676" s="61"/>
      <c r="AR4676" s="61"/>
      <c r="AS4676" s="61"/>
      <c r="AT4676" s="61"/>
      <c r="AU4676" s="61"/>
      <c r="AV4676" s="61"/>
      <c r="AW4676" s="61"/>
      <c r="AX4676" s="61"/>
      <c r="AY4676" s="61"/>
      <c r="AZ4676" s="61"/>
      <c r="BA4676" s="61"/>
    </row>
    <row r="4677" spans="39:53" x14ac:dyDescent="0.2">
      <c r="AM4677" s="61"/>
      <c r="AN4677" s="61"/>
      <c r="AO4677" s="171"/>
      <c r="AP4677" s="61"/>
      <c r="AQ4677" s="61"/>
      <c r="AR4677" s="61"/>
      <c r="AS4677" s="61"/>
      <c r="AT4677" s="61"/>
      <c r="AU4677" s="61"/>
      <c r="AV4677" s="61"/>
      <c r="AW4677" s="61"/>
      <c r="AX4677" s="61"/>
      <c r="AY4677" s="61"/>
      <c r="AZ4677" s="61"/>
      <c r="BA4677" s="61"/>
    </row>
    <row r="4678" spans="39:53" x14ac:dyDescent="0.2">
      <c r="AM4678" s="61"/>
      <c r="AN4678" s="61"/>
      <c r="AO4678" s="171"/>
      <c r="AP4678" s="61"/>
      <c r="AQ4678" s="61"/>
      <c r="AR4678" s="61"/>
      <c r="AS4678" s="61"/>
      <c r="AT4678" s="61"/>
      <c r="AU4678" s="61"/>
      <c r="AV4678" s="61"/>
      <c r="AW4678" s="61"/>
      <c r="AX4678" s="61"/>
      <c r="AY4678" s="61"/>
      <c r="AZ4678" s="61"/>
      <c r="BA4678" s="61"/>
    </row>
    <row r="4679" spans="39:53" x14ac:dyDescent="0.2">
      <c r="AM4679" s="61"/>
      <c r="AN4679" s="61"/>
      <c r="AO4679" s="171"/>
      <c r="AP4679" s="61"/>
      <c r="AQ4679" s="61"/>
      <c r="AR4679" s="61"/>
      <c r="AS4679" s="61"/>
      <c r="AT4679" s="61"/>
      <c r="AU4679" s="61"/>
      <c r="AV4679" s="61"/>
      <c r="AW4679" s="61"/>
      <c r="AX4679" s="61"/>
      <c r="AY4679" s="61"/>
      <c r="AZ4679" s="61"/>
      <c r="BA4679" s="61"/>
    </row>
    <row r="4680" spans="39:53" x14ac:dyDescent="0.2">
      <c r="AM4680" s="61"/>
      <c r="AN4680" s="61"/>
      <c r="AO4680" s="171"/>
      <c r="AP4680" s="61"/>
      <c r="AQ4680" s="61"/>
      <c r="AR4680" s="61"/>
      <c r="AS4680" s="61"/>
      <c r="AT4680" s="61"/>
      <c r="AU4680" s="61"/>
      <c r="AV4680" s="61"/>
      <c r="AW4680" s="61"/>
      <c r="AX4680" s="61"/>
      <c r="AY4680" s="61"/>
      <c r="AZ4680" s="61"/>
      <c r="BA4680" s="61"/>
    </row>
    <row r="4681" spans="39:53" x14ac:dyDescent="0.2">
      <c r="AM4681" s="61"/>
      <c r="AN4681" s="61"/>
      <c r="AO4681" s="171"/>
      <c r="AP4681" s="61"/>
      <c r="AQ4681" s="61"/>
      <c r="AR4681" s="61"/>
      <c r="AS4681" s="61"/>
      <c r="AT4681" s="61"/>
      <c r="AU4681" s="61"/>
      <c r="AV4681" s="61"/>
      <c r="AW4681" s="61"/>
      <c r="AX4681" s="61"/>
      <c r="AY4681" s="61"/>
      <c r="AZ4681" s="61"/>
      <c r="BA4681" s="61"/>
    </row>
    <row r="4682" spans="39:53" x14ac:dyDescent="0.2">
      <c r="AM4682" s="61"/>
      <c r="AN4682" s="61"/>
      <c r="AO4682" s="171"/>
      <c r="AP4682" s="61"/>
      <c r="AQ4682" s="61"/>
      <c r="AR4682" s="61"/>
      <c r="AS4682" s="61"/>
      <c r="AT4682" s="61"/>
      <c r="AU4682" s="61"/>
      <c r="AV4682" s="61"/>
      <c r="AW4682" s="61"/>
      <c r="AX4682" s="61"/>
      <c r="AY4682" s="61"/>
      <c r="AZ4682" s="61"/>
      <c r="BA4682" s="61"/>
    </row>
    <row r="4683" spans="39:53" x14ac:dyDescent="0.2">
      <c r="AM4683" s="61"/>
      <c r="AN4683" s="61"/>
      <c r="AO4683" s="171"/>
      <c r="AP4683" s="61"/>
      <c r="AQ4683" s="61"/>
      <c r="AR4683" s="61"/>
      <c r="AS4683" s="61"/>
      <c r="AT4683" s="61"/>
      <c r="AU4683" s="61"/>
      <c r="AV4683" s="61"/>
      <c r="AW4683" s="61"/>
      <c r="AX4683" s="61"/>
      <c r="AY4683" s="61"/>
      <c r="AZ4683" s="61"/>
      <c r="BA4683" s="61"/>
    </row>
    <row r="4684" spans="39:53" x14ac:dyDescent="0.2">
      <c r="AM4684" s="61"/>
      <c r="AN4684" s="61"/>
      <c r="AO4684" s="171"/>
      <c r="AP4684" s="61"/>
      <c r="AQ4684" s="61"/>
      <c r="AR4684" s="61"/>
      <c r="AS4684" s="61"/>
      <c r="AT4684" s="61"/>
      <c r="AU4684" s="61"/>
      <c r="AV4684" s="61"/>
      <c r="AW4684" s="61"/>
      <c r="AX4684" s="61"/>
      <c r="AY4684" s="61"/>
      <c r="AZ4684" s="61"/>
      <c r="BA4684" s="61"/>
    </row>
    <row r="4685" spans="39:53" x14ac:dyDescent="0.2">
      <c r="AM4685" s="61"/>
      <c r="AN4685" s="61"/>
      <c r="AO4685" s="171"/>
      <c r="AP4685" s="61"/>
      <c r="AQ4685" s="61"/>
      <c r="AR4685" s="61"/>
      <c r="AS4685" s="61"/>
      <c r="AT4685" s="61"/>
      <c r="AU4685" s="61"/>
      <c r="AV4685" s="61"/>
      <c r="AW4685" s="61"/>
      <c r="AX4685" s="61"/>
      <c r="AY4685" s="61"/>
      <c r="AZ4685" s="61"/>
      <c r="BA4685" s="61"/>
    </row>
    <row r="4686" spans="39:53" x14ac:dyDescent="0.2">
      <c r="AM4686" s="61"/>
      <c r="AN4686" s="61"/>
      <c r="AO4686" s="171"/>
      <c r="AP4686" s="61"/>
      <c r="AQ4686" s="61"/>
      <c r="AR4686" s="61"/>
      <c r="AS4686" s="61"/>
      <c r="AT4686" s="61"/>
      <c r="AU4686" s="61"/>
      <c r="AV4686" s="61"/>
      <c r="AW4686" s="61"/>
      <c r="AX4686" s="61"/>
      <c r="AY4686" s="61"/>
      <c r="AZ4686" s="61"/>
      <c r="BA4686" s="61"/>
    </row>
    <row r="4687" spans="39:53" x14ac:dyDescent="0.2">
      <c r="AM4687" s="61"/>
      <c r="AN4687" s="61"/>
      <c r="AO4687" s="171"/>
      <c r="AP4687" s="61"/>
      <c r="AQ4687" s="61"/>
      <c r="AR4687" s="61"/>
      <c r="AS4687" s="61"/>
      <c r="AT4687" s="61"/>
      <c r="AU4687" s="61"/>
      <c r="AV4687" s="61"/>
      <c r="AW4687" s="61"/>
      <c r="AX4687" s="61"/>
      <c r="AY4687" s="61"/>
      <c r="AZ4687" s="61"/>
      <c r="BA4687" s="61"/>
    </row>
    <row r="4688" spans="39:53" x14ac:dyDescent="0.2">
      <c r="AM4688" s="61"/>
      <c r="AN4688" s="61"/>
      <c r="AO4688" s="171"/>
      <c r="AP4688" s="61"/>
      <c r="AQ4688" s="61"/>
      <c r="AR4688" s="61"/>
      <c r="AS4688" s="61"/>
      <c r="AT4688" s="61"/>
      <c r="AU4688" s="61"/>
      <c r="AV4688" s="61"/>
      <c r="AW4688" s="61"/>
      <c r="AX4688" s="61"/>
      <c r="AY4688" s="61"/>
      <c r="AZ4688" s="61"/>
      <c r="BA4688" s="61"/>
    </row>
    <row r="4689" spans="39:53" x14ac:dyDescent="0.2">
      <c r="AM4689" s="61"/>
      <c r="AN4689" s="61"/>
      <c r="AO4689" s="171"/>
      <c r="AP4689" s="61"/>
      <c r="AQ4689" s="61"/>
      <c r="AR4689" s="61"/>
      <c r="AS4689" s="61"/>
      <c r="AT4689" s="61"/>
      <c r="AU4689" s="61"/>
      <c r="AV4689" s="61"/>
      <c r="AW4689" s="61"/>
      <c r="AX4689" s="61"/>
      <c r="AY4689" s="61"/>
      <c r="AZ4689" s="61"/>
      <c r="BA4689" s="61"/>
    </row>
    <row r="4690" spans="39:53" x14ac:dyDescent="0.2">
      <c r="AM4690" s="61"/>
      <c r="AN4690" s="61"/>
      <c r="AO4690" s="171"/>
      <c r="AP4690" s="61"/>
      <c r="AQ4690" s="61"/>
      <c r="AR4690" s="61"/>
      <c r="AS4690" s="61"/>
      <c r="AT4690" s="61"/>
      <c r="AU4690" s="61"/>
      <c r="AV4690" s="61"/>
      <c r="AW4690" s="61"/>
      <c r="AX4690" s="61"/>
      <c r="AY4690" s="61"/>
      <c r="AZ4690" s="61"/>
      <c r="BA4690" s="61"/>
    </row>
    <row r="4691" spans="39:53" x14ac:dyDescent="0.2">
      <c r="AM4691" s="61"/>
      <c r="AN4691" s="61"/>
      <c r="AO4691" s="171"/>
      <c r="AP4691" s="61"/>
      <c r="AQ4691" s="61"/>
      <c r="AR4691" s="61"/>
      <c r="AS4691" s="61"/>
      <c r="AT4691" s="61"/>
      <c r="AU4691" s="61"/>
      <c r="AV4691" s="61"/>
      <c r="AW4691" s="61"/>
      <c r="AX4691" s="61"/>
      <c r="AY4691" s="61"/>
      <c r="AZ4691" s="61"/>
      <c r="BA4691" s="61"/>
    </row>
    <row r="4692" spans="39:53" x14ac:dyDescent="0.2">
      <c r="AM4692" s="61"/>
      <c r="AN4692" s="61"/>
      <c r="AO4692" s="171"/>
      <c r="AP4692" s="61"/>
      <c r="AQ4692" s="61"/>
      <c r="AR4692" s="61"/>
      <c r="AS4692" s="61"/>
      <c r="AT4692" s="61"/>
      <c r="AU4692" s="61"/>
      <c r="AV4692" s="61"/>
      <c r="AW4692" s="61"/>
      <c r="AX4692" s="61"/>
      <c r="AY4692" s="61"/>
      <c r="AZ4692" s="61"/>
      <c r="BA4692" s="61"/>
    </row>
    <row r="4693" spans="39:53" x14ac:dyDescent="0.2">
      <c r="AM4693" s="61"/>
      <c r="AN4693" s="61"/>
      <c r="AO4693" s="171"/>
      <c r="AP4693" s="61"/>
      <c r="AQ4693" s="61"/>
      <c r="AR4693" s="61"/>
      <c r="AS4693" s="61"/>
      <c r="AT4693" s="61"/>
      <c r="AU4693" s="61"/>
      <c r="AV4693" s="61"/>
      <c r="AW4693" s="61"/>
      <c r="AX4693" s="61"/>
      <c r="AY4693" s="61"/>
      <c r="AZ4693" s="61"/>
      <c r="BA4693" s="61"/>
    </row>
    <row r="4694" spans="39:53" x14ac:dyDescent="0.2">
      <c r="AM4694" s="61"/>
      <c r="AN4694" s="61"/>
      <c r="AO4694" s="171"/>
      <c r="AP4694" s="61"/>
      <c r="AQ4694" s="61"/>
      <c r="AR4694" s="61"/>
      <c r="AS4694" s="61"/>
      <c r="AT4694" s="61"/>
      <c r="AU4694" s="61"/>
      <c r="AV4694" s="61"/>
      <c r="AW4694" s="61"/>
      <c r="AX4694" s="61"/>
      <c r="AY4694" s="61"/>
      <c r="AZ4694" s="61"/>
      <c r="BA4694" s="61"/>
    </row>
    <row r="4695" spans="39:53" x14ac:dyDescent="0.2">
      <c r="AM4695" s="61"/>
      <c r="AN4695" s="61"/>
      <c r="AO4695" s="171"/>
      <c r="AP4695" s="61"/>
      <c r="AQ4695" s="61"/>
      <c r="AR4695" s="61"/>
      <c r="AS4695" s="61"/>
      <c r="AT4695" s="61"/>
      <c r="AU4695" s="61"/>
      <c r="AV4695" s="61"/>
      <c r="AW4695" s="61"/>
      <c r="AX4695" s="61"/>
      <c r="AY4695" s="61"/>
      <c r="AZ4695" s="61"/>
      <c r="BA4695" s="61"/>
    </row>
    <row r="4696" spans="39:53" x14ac:dyDescent="0.2">
      <c r="AM4696" s="61"/>
      <c r="AN4696" s="61"/>
      <c r="AO4696" s="171"/>
      <c r="AP4696" s="61"/>
      <c r="AQ4696" s="61"/>
      <c r="AR4696" s="61"/>
      <c r="AS4696" s="61"/>
      <c r="AT4696" s="61"/>
      <c r="AU4696" s="61"/>
      <c r="AV4696" s="61"/>
      <c r="AW4696" s="61"/>
      <c r="AX4696" s="61"/>
      <c r="AY4696" s="61"/>
      <c r="AZ4696" s="61"/>
      <c r="BA4696" s="61"/>
    </row>
    <row r="4697" spans="39:53" x14ac:dyDescent="0.2">
      <c r="AM4697" s="61"/>
      <c r="AN4697" s="61"/>
      <c r="AO4697" s="171"/>
      <c r="AP4697" s="61"/>
      <c r="AQ4697" s="61"/>
      <c r="AR4697" s="61"/>
      <c r="AS4697" s="61"/>
      <c r="AT4697" s="61"/>
      <c r="AU4697" s="61"/>
      <c r="AV4697" s="61"/>
      <c r="AW4697" s="61"/>
      <c r="AX4697" s="61"/>
      <c r="AY4697" s="61"/>
      <c r="AZ4697" s="61"/>
      <c r="BA4697" s="61"/>
    </row>
    <row r="4698" spans="39:53" x14ac:dyDescent="0.2">
      <c r="AM4698" s="61"/>
      <c r="AN4698" s="61"/>
      <c r="AO4698" s="171"/>
      <c r="AP4698" s="61"/>
      <c r="AQ4698" s="61"/>
      <c r="AR4698" s="61"/>
      <c r="AS4698" s="61"/>
      <c r="AT4698" s="61"/>
      <c r="AU4698" s="61"/>
      <c r="AV4698" s="61"/>
      <c r="AW4698" s="61"/>
      <c r="AX4698" s="61"/>
      <c r="AY4698" s="61"/>
      <c r="AZ4698" s="61"/>
      <c r="BA4698" s="61"/>
    </row>
    <row r="4699" spans="39:53" x14ac:dyDescent="0.2">
      <c r="AM4699" s="61"/>
      <c r="AN4699" s="61"/>
      <c r="AO4699" s="171"/>
      <c r="AP4699" s="61"/>
      <c r="AQ4699" s="61"/>
      <c r="AR4699" s="61"/>
      <c r="AS4699" s="61"/>
      <c r="AT4699" s="61"/>
      <c r="AU4699" s="61"/>
      <c r="AV4699" s="61"/>
      <c r="AW4699" s="61"/>
      <c r="AX4699" s="61"/>
      <c r="AY4699" s="61"/>
      <c r="AZ4699" s="61"/>
      <c r="BA4699" s="61"/>
    </row>
    <row r="4700" spans="39:53" x14ac:dyDescent="0.2">
      <c r="AM4700" s="61"/>
      <c r="AN4700" s="61"/>
      <c r="AO4700" s="171"/>
      <c r="AP4700" s="61"/>
      <c r="AQ4700" s="61"/>
      <c r="AR4700" s="61"/>
      <c r="AS4700" s="61"/>
      <c r="AT4700" s="61"/>
      <c r="AU4700" s="61"/>
      <c r="AV4700" s="61"/>
      <c r="AW4700" s="61"/>
      <c r="AX4700" s="61"/>
      <c r="AY4700" s="61"/>
      <c r="AZ4700" s="61"/>
      <c r="BA4700" s="61"/>
    </row>
    <row r="4701" spans="39:53" x14ac:dyDescent="0.2">
      <c r="AM4701" s="61"/>
      <c r="AN4701" s="61"/>
      <c r="AO4701" s="171"/>
      <c r="AP4701" s="61"/>
      <c r="AQ4701" s="61"/>
      <c r="AR4701" s="61"/>
      <c r="AS4701" s="61"/>
      <c r="AT4701" s="61"/>
      <c r="AU4701" s="61"/>
      <c r="AV4701" s="61"/>
      <c r="AW4701" s="61"/>
      <c r="AX4701" s="61"/>
      <c r="AY4701" s="61"/>
      <c r="AZ4701" s="61"/>
      <c r="BA4701" s="61"/>
    </row>
    <row r="4702" spans="39:53" x14ac:dyDescent="0.2">
      <c r="AM4702" s="61"/>
      <c r="AN4702" s="61"/>
      <c r="AO4702" s="171"/>
      <c r="AP4702" s="61"/>
      <c r="AQ4702" s="61"/>
      <c r="AR4702" s="61"/>
      <c r="AS4702" s="61"/>
      <c r="AT4702" s="61"/>
      <c r="AU4702" s="61"/>
      <c r="AV4702" s="61"/>
      <c r="AW4702" s="61"/>
      <c r="AX4702" s="61"/>
      <c r="AY4702" s="61"/>
      <c r="AZ4702" s="61"/>
      <c r="BA4702" s="61"/>
    </row>
    <row r="4703" spans="39:53" x14ac:dyDescent="0.2">
      <c r="AM4703" s="61"/>
      <c r="AN4703" s="61"/>
      <c r="AO4703" s="171"/>
      <c r="AP4703" s="61"/>
      <c r="AQ4703" s="61"/>
      <c r="AR4703" s="61"/>
      <c r="AS4703" s="61"/>
      <c r="AT4703" s="61"/>
      <c r="AU4703" s="61"/>
      <c r="AV4703" s="61"/>
      <c r="AW4703" s="61"/>
      <c r="AX4703" s="61"/>
      <c r="AY4703" s="61"/>
      <c r="AZ4703" s="61"/>
      <c r="BA4703" s="61"/>
    </row>
    <row r="4704" spans="39:53" x14ac:dyDescent="0.2">
      <c r="AM4704" s="61"/>
      <c r="AN4704" s="61"/>
      <c r="AO4704" s="171"/>
      <c r="AP4704" s="61"/>
      <c r="AQ4704" s="61"/>
      <c r="AR4704" s="61"/>
      <c r="AS4704" s="61"/>
      <c r="AT4704" s="61"/>
      <c r="AU4704" s="61"/>
      <c r="AV4704" s="61"/>
      <c r="AW4704" s="61"/>
      <c r="AX4704" s="61"/>
      <c r="AY4704" s="61"/>
      <c r="AZ4704" s="61"/>
      <c r="BA4704" s="61"/>
    </row>
    <row r="4705" spans="39:53" x14ac:dyDescent="0.2">
      <c r="AM4705" s="61"/>
      <c r="AN4705" s="61"/>
      <c r="AO4705" s="171"/>
      <c r="AP4705" s="61"/>
      <c r="AQ4705" s="61"/>
      <c r="AR4705" s="61"/>
      <c r="AS4705" s="61"/>
      <c r="AT4705" s="61"/>
      <c r="AU4705" s="61"/>
      <c r="AV4705" s="61"/>
      <c r="AW4705" s="61"/>
      <c r="AX4705" s="61"/>
      <c r="AY4705" s="61"/>
      <c r="AZ4705" s="61"/>
      <c r="BA4705" s="61"/>
    </row>
    <row r="4706" spans="39:53" x14ac:dyDescent="0.2">
      <c r="AM4706" s="61"/>
      <c r="AN4706" s="61"/>
      <c r="AO4706" s="171"/>
      <c r="AP4706" s="61"/>
      <c r="AQ4706" s="61"/>
      <c r="AR4706" s="61"/>
      <c r="AS4706" s="61"/>
      <c r="AT4706" s="61"/>
      <c r="AU4706" s="61"/>
      <c r="AV4706" s="61"/>
      <c r="AW4706" s="61"/>
      <c r="AX4706" s="61"/>
      <c r="AY4706" s="61"/>
      <c r="AZ4706" s="61"/>
      <c r="BA4706" s="61"/>
    </row>
    <row r="4707" spans="39:53" x14ac:dyDescent="0.2">
      <c r="AM4707" s="61"/>
      <c r="AN4707" s="61"/>
      <c r="AO4707" s="171"/>
      <c r="AP4707" s="61"/>
      <c r="AQ4707" s="61"/>
      <c r="AR4707" s="61"/>
      <c r="AS4707" s="61"/>
      <c r="AT4707" s="61"/>
      <c r="AU4707" s="61"/>
      <c r="AV4707" s="61"/>
      <c r="AW4707" s="61"/>
      <c r="AX4707" s="61"/>
      <c r="AY4707" s="61"/>
      <c r="AZ4707" s="61"/>
      <c r="BA4707" s="61"/>
    </row>
    <row r="4708" spans="39:53" x14ac:dyDescent="0.2">
      <c r="AM4708" s="61"/>
      <c r="AN4708" s="61"/>
      <c r="AO4708" s="171"/>
      <c r="AP4708" s="61"/>
      <c r="AQ4708" s="61"/>
      <c r="AR4708" s="61"/>
      <c r="AS4708" s="61"/>
      <c r="AT4708" s="61"/>
      <c r="AU4708" s="61"/>
      <c r="AV4708" s="61"/>
      <c r="AW4708" s="61"/>
      <c r="AX4708" s="61"/>
      <c r="AY4708" s="61"/>
      <c r="AZ4708" s="61"/>
      <c r="BA4708" s="61"/>
    </row>
    <row r="4709" spans="39:53" x14ac:dyDescent="0.2">
      <c r="AM4709" s="61"/>
      <c r="AN4709" s="61"/>
      <c r="AO4709" s="171"/>
      <c r="AP4709" s="61"/>
      <c r="AQ4709" s="61"/>
      <c r="AR4709" s="61"/>
      <c r="AS4709" s="61"/>
      <c r="AT4709" s="61"/>
      <c r="AU4709" s="61"/>
      <c r="AV4709" s="61"/>
      <c r="AW4709" s="61"/>
      <c r="AX4709" s="61"/>
      <c r="AY4709" s="61"/>
      <c r="AZ4709" s="61"/>
      <c r="BA4709" s="61"/>
    </row>
    <row r="4710" spans="39:53" x14ac:dyDescent="0.2">
      <c r="AM4710" s="61"/>
      <c r="AN4710" s="61"/>
      <c r="AO4710" s="171"/>
      <c r="AP4710" s="61"/>
      <c r="AQ4710" s="61"/>
      <c r="AR4710" s="61"/>
      <c r="AS4710" s="61"/>
      <c r="AT4710" s="61"/>
      <c r="AU4710" s="61"/>
      <c r="AV4710" s="61"/>
      <c r="AW4710" s="61"/>
      <c r="AX4710" s="61"/>
      <c r="AY4710" s="61"/>
      <c r="AZ4710" s="61"/>
      <c r="BA4710" s="61"/>
    </row>
    <row r="4711" spans="39:53" x14ac:dyDescent="0.2">
      <c r="AM4711" s="61"/>
      <c r="AN4711" s="61"/>
      <c r="AO4711" s="171"/>
      <c r="AP4711" s="61"/>
      <c r="AQ4711" s="61"/>
      <c r="AR4711" s="61"/>
      <c r="AS4711" s="61"/>
      <c r="AT4711" s="61"/>
      <c r="AU4711" s="61"/>
      <c r="AV4711" s="61"/>
      <c r="AW4711" s="61"/>
      <c r="AX4711" s="61"/>
      <c r="AY4711" s="61"/>
      <c r="AZ4711" s="61"/>
      <c r="BA4711" s="61"/>
    </row>
    <row r="4712" spans="39:53" x14ac:dyDescent="0.2">
      <c r="AM4712" s="61"/>
      <c r="AN4712" s="61"/>
      <c r="AO4712" s="171"/>
      <c r="AP4712" s="61"/>
      <c r="AQ4712" s="61"/>
      <c r="AR4712" s="61"/>
      <c r="AS4712" s="61"/>
      <c r="AT4712" s="61"/>
      <c r="AU4712" s="61"/>
      <c r="AV4712" s="61"/>
      <c r="AW4712" s="61"/>
      <c r="AX4712" s="61"/>
      <c r="AY4712" s="61"/>
      <c r="AZ4712" s="61"/>
      <c r="BA4712" s="61"/>
    </row>
    <row r="4713" spans="39:53" x14ac:dyDescent="0.2">
      <c r="AM4713" s="61"/>
      <c r="AN4713" s="61"/>
      <c r="AO4713" s="171"/>
      <c r="AP4713" s="61"/>
      <c r="AQ4713" s="61"/>
      <c r="AR4713" s="61"/>
      <c r="AS4713" s="61"/>
      <c r="AT4713" s="61"/>
      <c r="AU4713" s="61"/>
      <c r="AV4713" s="61"/>
      <c r="AW4713" s="61"/>
      <c r="AX4713" s="61"/>
      <c r="AY4713" s="61"/>
      <c r="AZ4713" s="61"/>
      <c r="BA4713" s="61"/>
    </row>
    <row r="4714" spans="39:53" x14ac:dyDescent="0.2">
      <c r="AM4714" s="61"/>
      <c r="AN4714" s="61"/>
      <c r="AO4714" s="171"/>
      <c r="AP4714" s="61"/>
      <c r="AQ4714" s="61"/>
      <c r="AR4714" s="61"/>
      <c r="AS4714" s="61"/>
      <c r="AT4714" s="61"/>
      <c r="AU4714" s="61"/>
      <c r="AV4714" s="61"/>
      <c r="AW4714" s="61"/>
      <c r="AX4714" s="61"/>
      <c r="AY4714" s="61"/>
      <c r="AZ4714" s="61"/>
      <c r="BA4714" s="61"/>
    </row>
    <row r="4715" spans="39:53" x14ac:dyDescent="0.2">
      <c r="AM4715" s="61"/>
      <c r="AN4715" s="61"/>
      <c r="AO4715" s="171"/>
      <c r="AP4715" s="61"/>
      <c r="AQ4715" s="61"/>
      <c r="AR4715" s="61"/>
      <c r="AS4715" s="61"/>
      <c r="AT4715" s="61"/>
      <c r="AU4715" s="61"/>
      <c r="AV4715" s="61"/>
      <c r="AW4715" s="61"/>
      <c r="AX4715" s="61"/>
      <c r="AY4715" s="61"/>
      <c r="AZ4715" s="61"/>
      <c r="BA4715" s="61"/>
    </row>
    <row r="4716" spans="39:53" x14ac:dyDescent="0.2">
      <c r="AM4716" s="61"/>
      <c r="AN4716" s="61"/>
      <c r="AO4716" s="171"/>
      <c r="AP4716" s="61"/>
      <c r="AQ4716" s="61"/>
      <c r="AR4716" s="61"/>
      <c r="AS4716" s="61"/>
      <c r="AT4716" s="61"/>
      <c r="AU4716" s="61"/>
      <c r="AV4716" s="61"/>
      <c r="AW4716" s="61"/>
      <c r="AX4716" s="61"/>
      <c r="AY4716" s="61"/>
      <c r="AZ4716" s="61"/>
      <c r="BA4716" s="61"/>
    </row>
    <row r="4717" spans="39:53" x14ac:dyDescent="0.2">
      <c r="AM4717" s="61"/>
      <c r="AN4717" s="61"/>
      <c r="AO4717" s="171"/>
      <c r="AP4717" s="61"/>
      <c r="AQ4717" s="61"/>
      <c r="AR4717" s="61"/>
      <c r="AS4717" s="61"/>
      <c r="AT4717" s="61"/>
      <c r="AU4717" s="61"/>
      <c r="AV4717" s="61"/>
      <c r="AW4717" s="61"/>
      <c r="AX4717" s="61"/>
      <c r="AY4717" s="61"/>
      <c r="AZ4717" s="61"/>
      <c r="BA4717" s="61"/>
    </row>
    <row r="4718" spans="39:53" x14ac:dyDescent="0.2">
      <c r="AM4718" s="61"/>
      <c r="AN4718" s="61"/>
      <c r="AO4718" s="171"/>
      <c r="AP4718" s="61"/>
      <c r="AQ4718" s="61"/>
      <c r="AR4718" s="61"/>
      <c r="AS4718" s="61"/>
      <c r="AT4718" s="61"/>
      <c r="AU4718" s="61"/>
      <c r="AV4718" s="61"/>
      <c r="AW4718" s="61"/>
      <c r="AX4718" s="61"/>
      <c r="AY4718" s="61"/>
      <c r="AZ4718" s="61"/>
      <c r="BA4718" s="61"/>
    </row>
    <row r="4719" spans="39:53" x14ac:dyDescent="0.2">
      <c r="AM4719" s="61"/>
      <c r="AN4719" s="61"/>
      <c r="AO4719" s="171"/>
      <c r="AP4719" s="61"/>
      <c r="AQ4719" s="61"/>
      <c r="AR4719" s="61"/>
      <c r="AS4719" s="61"/>
      <c r="AT4719" s="61"/>
      <c r="AU4719" s="61"/>
      <c r="AV4719" s="61"/>
      <c r="AW4719" s="61"/>
      <c r="AX4719" s="61"/>
      <c r="AY4719" s="61"/>
      <c r="AZ4719" s="61"/>
      <c r="BA4719" s="61"/>
    </row>
    <row r="4720" spans="39:53" x14ac:dyDescent="0.2">
      <c r="AM4720" s="61"/>
      <c r="AN4720" s="61"/>
      <c r="AO4720" s="171"/>
      <c r="AP4720" s="61"/>
      <c r="AQ4720" s="61"/>
      <c r="AR4720" s="61"/>
      <c r="AS4720" s="61"/>
      <c r="AT4720" s="61"/>
      <c r="AU4720" s="61"/>
      <c r="AV4720" s="61"/>
      <c r="AW4720" s="61"/>
      <c r="AX4720" s="61"/>
      <c r="AY4720" s="61"/>
      <c r="AZ4720" s="61"/>
      <c r="BA4720" s="61"/>
    </row>
    <row r="4721" spans="39:53" x14ac:dyDescent="0.2">
      <c r="AM4721" s="61"/>
      <c r="AN4721" s="61"/>
      <c r="AO4721" s="171"/>
      <c r="AP4721" s="61"/>
      <c r="AQ4721" s="61"/>
      <c r="AR4721" s="61"/>
      <c r="AS4721" s="61"/>
      <c r="AT4721" s="61"/>
      <c r="AU4721" s="61"/>
      <c r="AV4721" s="61"/>
      <c r="AW4721" s="61"/>
      <c r="AX4721" s="61"/>
      <c r="AY4721" s="61"/>
      <c r="AZ4721" s="61"/>
      <c r="BA4721" s="61"/>
    </row>
    <row r="4722" spans="39:53" x14ac:dyDescent="0.2">
      <c r="AM4722" s="61"/>
      <c r="AN4722" s="61"/>
      <c r="AO4722" s="171"/>
      <c r="AP4722" s="61"/>
      <c r="AQ4722" s="61"/>
      <c r="AR4722" s="61"/>
      <c r="AS4722" s="61"/>
      <c r="AT4722" s="61"/>
      <c r="AU4722" s="61"/>
      <c r="AV4722" s="61"/>
      <c r="AW4722" s="61"/>
      <c r="AX4722" s="61"/>
      <c r="AY4722" s="61"/>
      <c r="AZ4722" s="61"/>
      <c r="BA4722" s="61"/>
    </row>
    <row r="4723" spans="39:53" x14ac:dyDescent="0.2">
      <c r="AM4723" s="61"/>
      <c r="AN4723" s="61"/>
      <c r="AO4723" s="171"/>
      <c r="AP4723" s="61"/>
      <c r="AQ4723" s="61"/>
      <c r="AR4723" s="61"/>
      <c r="AS4723" s="61"/>
      <c r="AT4723" s="61"/>
      <c r="AU4723" s="61"/>
      <c r="AV4723" s="61"/>
      <c r="AW4723" s="61"/>
      <c r="AX4723" s="61"/>
      <c r="AY4723" s="61"/>
      <c r="AZ4723" s="61"/>
      <c r="BA4723" s="61"/>
    </row>
    <row r="4724" spans="39:53" x14ac:dyDescent="0.2">
      <c r="AM4724" s="61"/>
      <c r="AN4724" s="61"/>
      <c r="AO4724" s="171"/>
      <c r="AP4724" s="61"/>
      <c r="AQ4724" s="61"/>
      <c r="AR4724" s="61"/>
      <c r="AS4724" s="61"/>
      <c r="AT4724" s="61"/>
      <c r="AU4724" s="61"/>
      <c r="AV4724" s="61"/>
      <c r="AW4724" s="61"/>
      <c r="AX4724" s="61"/>
      <c r="AY4724" s="61"/>
      <c r="AZ4724" s="61"/>
      <c r="BA4724" s="61"/>
    </row>
    <row r="4725" spans="39:53" x14ac:dyDescent="0.2">
      <c r="AM4725" s="61"/>
      <c r="AN4725" s="61"/>
      <c r="AO4725" s="171"/>
      <c r="AP4725" s="61"/>
      <c r="AQ4725" s="61"/>
      <c r="AR4725" s="61"/>
      <c r="AS4725" s="61"/>
      <c r="AT4725" s="61"/>
      <c r="AU4725" s="61"/>
      <c r="AV4725" s="61"/>
      <c r="AW4725" s="61"/>
      <c r="AX4725" s="61"/>
      <c r="AY4725" s="61"/>
      <c r="AZ4725" s="61"/>
      <c r="BA4725" s="61"/>
    </row>
    <row r="4726" spans="39:53" x14ac:dyDescent="0.2">
      <c r="AM4726" s="61"/>
      <c r="AN4726" s="61"/>
      <c r="AO4726" s="171"/>
      <c r="AP4726" s="61"/>
      <c r="AQ4726" s="61"/>
      <c r="AR4726" s="61"/>
      <c r="AS4726" s="61"/>
      <c r="AT4726" s="61"/>
      <c r="AU4726" s="61"/>
      <c r="AV4726" s="61"/>
      <c r="AW4726" s="61"/>
      <c r="AX4726" s="61"/>
      <c r="AY4726" s="61"/>
      <c r="AZ4726" s="61"/>
      <c r="BA4726" s="61"/>
    </row>
    <row r="4727" spans="39:53" x14ac:dyDescent="0.2">
      <c r="AM4727" s="61"/>
      <c r="AN4727" s="61"/>
      <c r="AO4727" s="171"/>
      <c r="AP4727" s="61"/>
      <c r="AQ4727" s="61"/>
      <c r="AR4727" s="61"/>
      <c r="AS4727" s="61"/>
      <c r="AT4727" s="61"/>
      <c r="AU4727" s="61"/>
      <c r="AV4727" s="61"/>
      <c r="AW4727" s="61"/>
      <c r="AX4727" s="61"/>
      <c r="AY4727" s="61"/>
      <c r="AZ4727" s="61"/>
      <c r="BA4727" s="61"/>
    </row>
    <row r="4728" spans="39:53" x14ac:dyDescent="0.2">
      <c r="AM4728" s="61"/>
      <c r="AN4728" s="61"/>
      <c r="AO4728" s="171"/>
      <c r="AP4728" s="61"/>
      <c r="AQ4728" s="61"/>
      <c r="AR4728" s="61"/>
      <c r="AS4728" s="61"/>
      <c r="AT4728" s="61"/>
      <c r="AU4728" s="61"/>
      <c r="AV4728" s="61"/>
      <c r="AW4728" s="61"/>
      <c r="AX4728" s="61"/>
      <c r="AY4728" s="61"/>
      <c r="AZ4728" s="61"/>
      <c r="BA4728" s="61"/>
    </row>
    <row r="4729" spans="39:53" x14ac:dyDescent="0.2">
      <c r="AM4729" s="61"/>
      <c r="AN4729" s="61"/>
      <c r="AO4729" s="171"/>
      <c r="AP4729" s="61"/>
      <c r="AQ4729" s="61"/>
      <c r="AR4729" s="61"/>
      <c r="AS4729" s="61"/>
      <c r="AT4729" s="61"/>
      <c r="AU4729" s="61"/>
      <c r="AV4729" s="61"/>
      <c r="AW4729" s="61"/>
      <c r="AX4729" s="61"/>
      <c r="AY4729" s="61"/>
      <c r="AZ4729" s="61"/>
      <c r="BA4729" s="61"/>
    </row>
    <row r="4730" spans="39:53" x14ac:dyDescent="0.2">
      <c r="AM4730" s="61"/>
      <c r="AN4730" s="61"/>
      <c r="AO4730" s="171"/>
      <c r="AP4730" s="61"/>
      <c r="AQ4730" s="61"/>
      <c r="AR4730" s="61"/>
      <c r="AS4730" s="61"/>
      <c r="AT4730" s="61"/>
      <c r="AU4730" s="61"/>
      <c r="AV4730" s="61"/>
      <c r="AW4730" s="61"/>
      <c r="AX4730" s="61"/>
      <c r="AY4730" s="61"/>
      <c r="AZ4730" s="61"/>
      <c r="BA4730" s="61"/>
    </row>
    <row r="4731" spans="39:53" x14ac:dyDescent="0.2">
      <c r="AM4731" s="61"/>
      <c r="AN4731" s="61"/>
      <c r="AO4731" s="171"/>
      <c r="AP4731" s="61"/>
      <c r="AQ4731" s="61"/>
      <c r="AR4731" s="61"/>
      <c r="AS4731" s="61"/>
      <c r="AT4731" s="61"/>
      <c r="AU4731" s="61"/>
      <c r="AV4731" s="61"/>
      <c r="AW4731" s="61"/>
      <c r="AX4731" s="61"/>
      <c r="AY4731" s="61"/>
      <c r="AZ4731" s="61"/>
      <c r="BA4731" s="61"/>
    </row>
    <row r="4732" spans="39:53" x14ac:dyDescent="0.2">
      <c r="AM4732" s="61"/>
      <c r="AN4732" s="61"/>
      <c r="AO4732" s="171"/>
      <c r="AP4732" s="61"/>
      <c r="AQ4732" s="61"/>
      <c r="AR4732" s="61"/>
      <c r="AS4732" s="61"/>
      <c r="AT4732" s="61"/>
      <c r="AU4732" s="61"/>
      <c r="AV4732" s="61"/>
      <c r="AW4732" s="61"/>
      <c r="AX4732" s="61"/>
      <c r="AY4732" s="61"/>
      <c r="AZ4732" s="61"/>
      <c r="BA4732" s="61"/>
    </row>
    <row r="4733" spans="39:53" x14ac:dyDescent="0.2">
      <c r="AM4733" s="61"/>
      <c r="AN4733" s="61"/>
      <c r="AO4733" s="171"/>
      <c r="AP4733" s="61"/>
      <c r="AQ4733" s="61"/>
      <c r="AR4733" s="61"/>
      <c r="AS4733" s="61"/>
      <c r="AT4733" s="61"/>
      <c r="AU4733" s="61"/>
      <c r="AV4733" s="61"/>
      <c r="AW4733" s="61"/>
      <c r="AX4733" s="61"/>
      <c r="AY4733" s="61"/>
      <c r="AZ4733" s="61"/>
      <c r="BA4733" s="61"/>
    </row>
    <row r="4734" spans="39:53" x14ac:dyDescent="0.2">
      <c r="AM4734" s="61"/>
      <c r="AN4734" s="61"/>
      <c r="AO4734" s="171"/>
      <c r="AP4734" s="61"/>
      <c r="AQ4734" s="61"/>
      <c r="AR4734" s="61"/>
      <c r="AS4734" s="61"/>
      <c r="AT4734" s="61"/>
      <c r="AU4734" s="61"/>
      <c r="AV4734" s="61"/>
      <c r="AW4734" s="61"/>
      <c r="AX4734" s="61"/>
      <c r="AY4734" s="61"/>
      <c r="AZ4734" s="61"/>
      <c r="BA4734" s="61"/>
    </row>
    <row r="4735" spans="39:53" x14ac:dyDescent="0.2">
      <c r="AM4735" s="61"/>
      <c r="AN4735" s="61"/>
      <c r="AO4735" s="171"/>
      <c r="AP4735" s="61"/>
      <c r="AQ4735" s="61"/>
      <c r="AR4735" s="61"/>
      <c r="AS4735" s="61"/>
      <c r="AT4735" s="61"/>
      <c r="AU4735" s="61"/>
      <c r="AV4735" s="61"/>
      <c r="AW4735" s="61"/>
      <c r="AX4735" s="61"/>
      <c r="AY4735" s="61"/>
      <c r="AZ4735" s="61"/>
      <c r="BA4735" s="61"/>
    </row>
    <row r="4736" spans="39:53" x14ac:dyDescent="0.2">
      <c r="AM4736" s="61"/>
      <c r="AN4736" s="61"/>
      <c r="AO4736" s="171"/>
      <c r="AP4736" s="61"/>
      <c r="AQ4736" s="61"/>
      <c r="AR4736" s="61"/>
      <c r="AS4736" s="61"/>
      <c r="AT4736" s="61"/>
      <c r="AU4736" s="61"/>
      <c r="AV4736" s="61"/>
      <c r="AW4736" s="61"/>
      <c r="AX4736" s="61"/>
      <c r="AY4736" s="61"/>
      <c r="AZ4736" s="61"/>
      <c r="BA4736" s="61"/>
    </row>
    <row r="4737" spans="39:53" x14ac:dyDescent="0.2">
      <c r="AM4737" s="61"/>
      <c r="AN4737" s="61"/>
      <c r="AO4737" s="171"/>
      <c r="AP4737" s="61"/>
      <c r="AQ4737" s="61"/>
      <c r="AR4737" s="61"/>
      <c r="AS4737" s="61"/>
      <c r="AT4737" s="61"/>
      <c r="AU4737" s="61"/>
      <c r="AV4737" s="61"/>
      <c r="AW4737" s="61"/>
      <c r="AX4737" s="61"/>
      <c r="AY4737" s="61"/>
      <c r="AZ4737" s="61"/>
      <c r="BA4737" s="61"/>
    </row>
    <row r="4738" spans="39:53" x14ac:dyDescent="0.2">
      <c r="AM4738" s="61"/>
      <c r="AN4738" s="61"/>
      <c r="AO4738" s="171"/>
      <c r="AP4738" s="61"/>
      <c r="AQ4738" s="61"/>
      <c r="AR4738" s="61"/>
      <c r="AS4738" s="61"/>
      <c r="AT4738" s="61"/>
      <c r="AU4738" s="61"/>
      <c r="AV4738" s="61"/>
      <c r="AW4738" s="61"/>
      <c r="AX4738" s="61"/>
      <c r="AY4738" s="61"/>
      <c r="AZ4738" s="61"/>
      <c r="BA4738" s="61"/>
    </row>
    <row r="4739" spans="39:53" x14ac:dyDescent="0.2">
      <c r="AM4739" s="61"/>
      <c r="AN4739" s="61"/>
      <c r="AO4739" s="171"/>
      <c r="AP4739" s="61"/>
      <c r="AQ4739" s="61"/>
      <c r="AR4739" s="61"/>
      <c r="AS4739" s="61"/>
      <c r="AT4739" s="61"/>
      <c r="AU4739" s="61"/>
      <c r="AV4739" s="61"/>
      <c r="AW4739" s="61"/>
      <c r="AX4739" s="61"/>
      <c r="AY4739" s="61"/>
      <c r="AZ4739" s="61"/>
      <c r="BA4739" s="61"/>
    </row>
    <row r="4740" spans="39:53" x14ac:dyDescent="0.2">
      <c r="AM4740" s="61"/>
      <c r="AN4740" s="61"/>
      <c r="AO4740" s="171"/>
      <c r="AP4740" s="61"/>
      <c r="AQ4740" s="61"/>
      <c r="AR4740" s="61"/>
      <c r="AS4740" s="61"/>
      <c r="AT4740" s="61"/>
      <c r="AU4740" s="61"/>
      <c r="AV4740" s="61"/>
      <c r="AW4740" s="61"/>
      <c r="AX4740" s="61"/>
      <c r="AY4740" s="61"/>
      <c r="AZ4740" s="61"/>
      <c r="BA4740" s="61"/>
    </row>
    <row r="4741" spans="39:53" x14ac:dyDescent="0.2">
      <c r="AM4741" s="61"/>
      <c r="AN4741" s="61"/>
      <c r="AO4741" s="171"/>
      <c r="AP4741" s="61"/>
      <c r="AQ4741" s="61"/>
      <c r="AR4741" s="61"/>
      <c r="AS4741" s="61"/>
      <c r="AT4741" s="61"/>
      <c r="AU4741" s="61"/>
      <c r="AV4741" s="61"/>
      <c r="AW4741" s="61"/>
      <c r="AX4741" s="61"/>
      <c r="AY4741" s="61"/>
      <c r="AZ4741" s="61"/>
      <c r="BA4741" s="61"/>
    </row>
    <row r="4742" spans="39:53" x14ac:dyDescent="0.2">
      <c r="AM4742" s="61"/>
      <c r="AN4742" s="61"/>
      <c r="AO4742" s="171"/>
      <c r="AP4742" s="61"/>
      <c r="AQ4742" s="61"/>
      <c r="AR4742" s="61"/>
      <c r="AS4742" s="61"/>
      <c r="AT4742" s="61"/>
      <c r="AU4742" s="61"/>
      <c r="AV4742" s="61"/>
      <c r="AW4742" s="61"/>
      <c r="AX4742" s="61"/>
      <c r="AY4742" s="61"/>
      <c r="AZ4742" s="61"/>
      <c r="BA4742" s="61"/>
    </row>
    <row r="4743" spans="39:53" x14ac:dyDescent="0.2">
      <c r="AM4743" s="61"/>
      <c r="AN4743" s="61"/>
      <c r="AO4743" s="171"/>
      <c r="AP4743" s="61"/>
      <c r="AQ4743" s="61"/>
      <c r="AR4743" s="61"/>
      <c r="AS4743" s="61"/>
      <c r="AT4743" s="61"/>
      <c r="AU4743" s="61"/>
      <c r="AV4743" s="61"/>
      <c r="AW4743" s="61"/>
      <c r="AX4743" s="61"/>
      <c r="AY4743" s="61"/>
      <c r="AZ4743" s="61"/>
      <c r="BA4743" s="61"/>
    </row>
    <row r="4744" spans="39:53" x14ac:dyDescent="0.2">
      <c r="AM4744" s="61"/>
      <c r="AN4744" s="61"/>
      <c r="AO4744" s="171"/>
      <c r="AP4744" s="61"/>
      <c r="AQ4744" s="61"/>
      <c r="AR4744" s="61"/>
      <c r="AS4744" s="61"/>
      <c r="AT4744" s="61"/>
      <c r="AU4744" s="61"/>
      <c r="AV4744" s="61"/>
      <c r="AW4744" s="61"/>
      <c r="AX4744" s="61"/>
      <c r="AY4744" s="61"/>
      <c r="AZ4744" s="61"/>
      <c r="BA4744" s="61"/>
    </row>
    <row r="4745" spans="39:53" x14ac:dyDescent="0.2">
      <c r="AM4745" s="61"/>
      <c r="AN4745" s="61"/>
      <c r="AO4745" s="171"/>
      <c r="AP4745" s="61"/>
      <c r="AQ4745" s="61"/>
      <c r="AR4745" s="61"/>
      <c r="AS4745" s="61"/>
      <c r="AT4745" s="61"/>
      <c r="AU4745" s="61"/>
      <c r="AV4745" s="61"/>
      <c r="AW4745" s="61"/>
      <c r="AX4745" s="61"/>
      <c r="AY4745" s="61"/>
      <c r="AZ4745" s="61"/>
      <c r="BA4745" s="61"/>
    </row>
    <row r="4746" spans="39:53" x14ac:dyDescent="0.2">
      <c r="AM4746" s="61"/>
      <c r="AN4746" s="61"/>
      <c r="AO4746" s="171"/>
      <c r="AP4746" s="61"/>
      <c r="AQ4746" s="61"/>
      <c r="AR4746" s="61"/>
      <c r="AS4746" s="61"/>
      <c r="AT4746" s="61"/>
      <c r="AU4746" s="61"/>
      <c r="AV4746" s="61"/>
      <c r="AW4746" s="61"/>
      <c r="AX4746" s="61"/>
      <c r="AY4746" s="61"/>
      <c r="AZ4746" s="61"/>
      <c r="BA4746" s="61"/>
    </row>
    <row r="4747" spans="39:53" x14ac:dyDescent="0.2">
      <c r="AM4747" s="61"/>
      <c r="AN4747" s="61"/>
      <c r="AO4747" s="171"/>
      <c r="AP4747" s="61"/>
      <c r="AQ4747" s="61"/>
      <c r="AR4747" s="61"/>
      <c r="AS4747" s="61"/>
      <c r="AT4747" s="61"/>
      <c r="AU4747" s="61"/>
      <c r="AV4747" s="61"/>
      <c r="AW4747" s="61"/>
      <c r="AX4747" s="61"/>
      <c r="AY4747" s="61"/>
      <c r="AZ4747" s="61"/>
      <c r="BA4747" s="61"/>
    </row>
    <row r="4748" spans="39:53" x14ac:dyDescent="0.2">
      <c r="AM4748" s="61"/>
      <c r="AN4748" s="61"/>
      <c r="AO4748" s="171"/>
      <c r="AP4748" s="61"/>
      <c r="AQ4748" s="61"/>
      <c r="AR4748" s="61"/>
      <c r="AS4748" s="61"/>
      <c r="AT4748" s="61"/>
      <c r="AU4748" s="61"/>
      <c r="AV4748" s="61"/>
      <c r="AW4748" s="61"/>
      <c r="AX4748" s="61"/>
      <c r="AY4748" s="61"/>
      <c r="AZ4748" s="61"/>
      <c r="BA4748" s="61"/>
    </row>
    <row r="4749" spans="39:53" x14ac:dyDescent="0.2">
      <c r="AM4749" s="61"/>
      <c r="AN4749" s="61"/>
      <c r="AO4749" s="171"/>
      <c r="AP4749" s="61"/>
      <c r="AQ4749" s="61"/>
      <c r="AR4749" s="61"/>
      <c r="AS4749" s="61"/>
      <c r="AT4749" s="61"/>
      <c r="AU4749" s="61"/>
      <c r="AV4749" s="61"/>
      <c r="AW4749" s="61"/>
      <c r="AX4749" s="61"/>
      <c r="AY4749" s="61"/>
      <c r="AZ4749" s="61"/>
      <c r="BA4749" s="61"/>
    </row>
    <row r="4750" spans="39:53" x14ac:dyDescent="0.2">
      <c r="AM4750" s="61"/>
      <c r="AN4750" s="61"/>
      <c r="AO4750" s="171"/>
      <c r="AP4750" s="61"/>
      <c r="AQ4750" s="61"/>
      <c r="AR4750" s="61"/>
      <c r="AS4750" s="61"/>
      <c r="AT4750" s="61"/>
      <c r="AU4750" s="61"/>
      <c r="AV4750" s="61"/>
      <c r="AW4750" s="61"/>
      <c r="AX4750" s="61"/>
      <c r="AY4750" s="61"/>
      <c r="AZ4750" s="61"/>
      <c r="BA4750" s="61"/>
    </row>
    <row r="4751" spans="39:53" x14ac:dyDescent="0.2">
      <c r="AM4751" s="61"/>
      <c r="AN4751" s="61"/>
      <c r="AO4751" s="171"/>
      <c r="AP4751" s="61"/>
      <c r="AQ4751" s="61"/>
      <c r="AR4751" s="61"/>
      <c r="AS4751" s="61"/>
      <c r="AT4751" s="61"/>
      <c r="AU4751" s="61"/>
      <c r="AV4751" s="61"/>
      <c r="AW4751" s="61"/>
      <c r="AX4751" s="61"/>
      <c r="AY4751" s="61"/>
      <c r="AZ4751" s="61"/>
      <c r="BA4751" s="61"/>
    </row>
    <row r="4752" spans="39:53" x14ac:dyDescent="0.2">
      <c r="AM4752" s="61"/>
      <c r="AN4752" s="61"/>
      <c r="AO4752" s="171"/>
      <c r="AP4752" s="61"/>
      <c r="AQ4752" s="61"/>
      <c r="AR4752" s="61"/>
      <c r="AS4752" s="61"/>
      <c r="AT4752" s="61"/>
      <c r="AU4752" s="61"/>
      <c r="AV4752" s="61"/>
      <c r="AW4752" s="61"/>
      <c r="AX4752" s="61"/>
      <c r="AY4752" s="61"/>
      <c r="AZ4752" s="61"/>
      <c r="BA4752" s="61"/>
    </row>
    <row r="4753" spans="39:53" x14ac:dyDescent="0.2">
      <c r="AM4753" s="61"/>
      <c r="AN4753" s="61"/>
      <c r="AO4753" s="171"/>
      <c r="AP4753" s="61"/>
      <c r="AQ4753" s="61"/>
      <c r="AR4753" s="61"/>
      <c r="AS4753" s="61"/>
      <c r="AT4753" s="61"/>
      <c r="AU4753" s="61"/>
      <c r="AV4753" s="61"/>
      <c r="AW4753" s="61"/>
      <c r="AX4753" s="61"/>
      <c r="AY4753" s="61"/>
      <c r="AZ4753" s="61"/>
      <c r="BA4753" s="61"/>
    </row>
    <row r="4754" spans="39:53" x14ac:dyDescent="0.2">
      <c r="AM4754" s="61"/>
      <c r="AN4754" s="61"/>
      <c r="AO4754" s="171"/>
      <c r="AP4754" s="61"/>
      <c r="AQ4754" s="61"/>
      <c r="AR4754" s="61"/>
      <c r="AS4754" s="61"/>
      <c r="AT4754" s="61"/>
      <c r="AU4754" s="61"/>
      <c r="AV4754" s="61"/>
      <c r="AW4754" s="61"/>
      <c r="AX4754" s="61"/>
      <c r="AY4754" s="61"/>
      <c r="AZ4754" s="61"/>
      <c r="BA4754" s="61"/>
    </row>
    <row r="4755" spans="39:53" x14ac:dyDescent="0.2">
      <c r="AM4755" s="61"/>
      <c r="AN4755" s="61"/>
      <c r="AO4755" s="171"/>
      <c r="AP4755" s="61"/>
      <c r="AQ4755" s="61"/>
      <c r="AR4755" s="61"/>
      <c r="AS4755" s="61"/>
      <c r="AT4755" s="61"/>
      <c r="AU4755" s="61"/>
      <c r="AV4755" s="61"/>
      <c r="AW4755" s="61"/>
      <c r="AX4755" s="61"/>
      <c r="AY4755" s="61"/>
      <c r="AZ4755" s="61"/>
      <c r="BA4755" s="61"/>
    </row>
    <row r="4756" spans="39:53" x14ac:dyDescent="0.2">
      <c r="AM4756" s="61"/>
      <c r="AN4756" s="61"/>
      <c r="AO4756" s="171"/>
      <c r="AP4756" s="61"/>
      <c r="AQ4756" s="61"/>
      <c r="AR4756" s="61"/>
      <c r="AS4756" s="61"/>
      <c r="AT4756" s="61"/>
      <c r="AU4756" s="61"/>
      <c r="AV4756" s="61"/>
      <c r="AW4756" s="61"/>
      <c r="AX4756" s="61"/>
      <c r="AY4756" s="61"/>
      <c r="AZ4756" s="61"/>
      <c r="BA4756" s="61"/>
    </row>
    <row r="4757" spans="39:53" x14ac:dyDescent="0.2">
      <c r="AM4757" s="61"/>
      <c r="AN4757" s="61"/>
      <c r="AO4757" s="171"/>
      <c r="AP4757" s="61"/>
      <c r="AQ4757" s="61"/>
      <c r="AR4757" s="61"/>
      <c r="AS4757" s="61"/>
      <c r="AT4757" s="61"/>
      <c r="AU4757" s="61"/>
      <c r="AV4757" s="61"/>
      <c r="AW4757" s="61"/>
      <c r="AX4757" s="61"/>
      <c r="AY4757" s="61"/>
      <c r="AZ4757" s="61"/>
      <c r="BA4757" s="61"/>
    </row>
    <row r="4758" spans="39:53" x14ac:dyDescent="0.2">
      <c r="AM4758" s="61"/>
      <c r="AN4758" s="61"/>
      <c r="AO4758" s="171"/>
      <c r="AP4758" s="61"/>
      <c r="AQ4758" s="61"/>
      <c r="AR4758" s="61"/>
      <c r="AS4758" s="61"/>
      <c r="AT4758" s="61"/>
      <c r="AU4758" s="61"/>
      <c r="AV4758" s="61"/>
      <c r="AW4758" s="61"/>
      <c r="AX4758" s="61"/>
      <c r="AY4758" s="61"/>
      <c r="AZ4758" s="61"/>
      <c r="BA4758" s="61"/>
    </row>
    <row r="4759" spans="39:53" x14ac:dyDescent="0.2">
      <c r="AM4759" s="61"/>
      <c r="AN4759" s="61"/>
      <c r="AO4759" s="171"/>
      <c r="AP4759" s="61"/>
      <c r="AQ4759" s="61"/>
      <c r="AR4759" s="61"/>
      <c r="AS4759" s="61"/>
      <c r="AT4759" s="61"/>
      <c r="AU4759" s="61"/>
      <c r="AV4759" s="61"/>
      <c r="AW4759" s="61"/>
      <c r="AX4759" s="61"/>
      <c r="AY4759" s="61"/>
      <c r="AZ4759" s="61"/>
      <c r="BA4759" s="61"/>
    </row>
    <row r="4760" spans="39:53" x14ac:dyDescent="0.2">
      <c r="AM4760" s="61"/>
      <c r="AN4760" s="61"/>
      <c r="AO4760" s="171"/>
      <c r="AP4760" s="61"/>
      <c r="AQ4760" s="61"/>
      <c r="AR4760" s="61"/>
      <c r="AS4760" s="61"/>
      <c r="AT4760" s="61"/>
      <c r="AU4760" s="61"/>
      <c r="AV4760" s="61"/>
      <c r="AW4760" s="61"/>
      <c r="AX4760" s="61"/>
      <c r="AY4760" s="61"/>
      <c r="AZ4760" s="61"/>
      <c r="BA4760" s="61"/>
    </row>
    <row r="4761" spans="39:53" x14ac:dyDescent="0.2">
      <c r="AM4761" s="61"/>
      <c r="AN4761" s="61"/>
      <c r="AO4761" s="171"/>
      <c r="AP4761" s="61"/>
      <c r="AQ4761" s="61"/>
      <c r="AR4761" s="61"/>
      <c r="AS4761" s="61"/>
      <c r="AT4761" s="61"/>
      <c r="AU4761" s="61"/>
      <c r="AV4761" s="61"/>
      <c r="AW4761" s="61"/>
      <c r="AX4761" s="61"/>
      <c r="AY4761" s="61"/>
      <c r="AZ4761" s="61"/>
      <c r="BA4761" s="61"/>
    </row>
    <row r="4762" spans="39:53" x14ac:dyDescent="0.2">
      <c r="AM4762" s="61"/>
      <c r="AN4762" s="61"/>
      <c r="AO4762" s="171"/>
      <c r="AP4762" s="61"/>
      <c r="AQ4762" s="61"/>
      <c r="AR4762" s="61"/>
      <c r="AS4762" s="61"/>
      <c r="AT4762" s="61"/>
      <c r="AU4762" s="61"/>
      <c r="AV4762" s="61"/>
      <c r="AW4762" s="61"/>
      <c r="AX4762" s="61"/>
      <c r="AY4762" s="61"/>
      <c r="AZ4762" s="61"/>
      <c r="BA4762" s="61"/>
    </row>
    <row r="4763" spans="39:53" x14ac:dyDescent="0.2">
      <c r="AM4763" s="61"/>
      <c r="AN4763" s="61"/>
      <c r="AO4763" s="171"/>
      <c r="AP4763" s="61"/>
      <c r="AQ4763" s="61"/>
      <c r="AR4763" s="61"/>
      <c r="AS4763" s="61"/>
      <c r="AT4763" s="61"/>
      <c r="AU4763" s="61"/>
      <c r="AV4763" s="61"/>
      <c r="AW4763" s="61"/>
      <c r="AX4763" s="61"/>
      <c r="AY4763" s="61"/>
      <c r="AZ4763" s="61"/>
      <c r="BA4763" s="61"/>
    </row>
    <row r="4764" spans="39:53" x14ac:dyDescent="0.2">
      <c r="AM4764" s="61"/>
      <c r="AN4764" s="61"/>
      <c r="AO4764" s="171"/>
      <c r="AP4764" s="61"/>
      <c r="AQ4764" s="61"/>
      <c r="AR4764" s="61"/>
      <c r="AS4764" s="61"/>
      <c r="AT4764" s="61"/>
      <c r="AU4764" s="61"/>
      <c r="AV4764" s="61"/>
      <c r="AW4764" s="61"/>
      <c r="AX4764" s="61"/>
      <c r="AY4764" s="61"/>
      <c r="AZ4764" s="61"/>
      <c r="BA4764" s="61"/>
    </row>
    <row r="4765" spans="39:53" x14ac:dyDescent="0.2">
      <c r="AM4765" s="61"/>
      <c r="AN4765" s="61"/>
      <c r="AO4765" s="171"/>
      <c r="AP4765" s="61"/>
      <c r="AQ4765" s="61"/>
      <c r="AR4765" s="61"/>
      <c r="AS4765" s="61"/>
      <c r="AT4765" s="61"/>
      <c r="AU4765" s="61"/>
      <c r="AV4765" s="61"/>
      <c r="AW4765" s="61"/>
      <c r="AX4765" s="61"/>
      <c r="AY4765" s="61"/>
      <c r="AZ4765" s="61"/>
      <c r="BA4765" s="61"/>
    </row>
    <row r="4766" spans="39:53" x14ac:dyDescent="0.2">
      <c r="AM4766" s="61"/>
      <c r="AN4766" s="61"/>
      <c r="AO4766" s="171"/>
      <c r="AP4766" s="61"/>
      <c r="AQ4766" s="61"/>
      <c r="AR4766" s="61"/>
      <c r="AS4766" s="61"/>
      <c r="AT4766" s="61"/>
      <c r="AU4766" s="61"/>
      <c r="AV4766" s="61"/>
      <c r="AW4766" s="61"/>
      <c r="AX4766" s="61"/>
      <c r="AY4766" s="61"/>
      <c r="AZ4766" s="61"/>
      <c r="BA4766" s="61"/>
    </row>
    <row r="4767" spans="39:53" x14ac:dyDescent="0.2">
      <c r="AM4767" s="61"/>
      <c r="AN4767" s="61"/>
      <c r="AO4767" s="171"/>
      <c r="AP4767" s="61"/>
      <c r="AQ4767" s="61"/>
      <c r="AR4767" s="61"/>
      <c r="AS4767" s="61"/>
      <c r="AT4767" s="61"/>
      <c r="AU4767" s="61"/>
      <c r="AV4767" s="61"/>
      <c r="AW4767" s="61"/>
      <c r="AX4767" s="61"/>
      <c r="AY4767" s="61"/>
      <c r="AZ4767" s="61"/>
      <c r="BA4767" s="61"/>
    </row>
    <row r="4768" spans="39:53" x14ac:dyDescent="0.2">
      <c r="AM4768" s="61"/>
      <c r="AN4768" s="61"/>
      <c r="AO4768" s="171"/>
      <c r="AP4768" s="61"/>
      <c r="AQ4768" s="61"/>
      <c r="AR4768" s="61"/>
      <c r="AS4768" s="61"/>
      <c r="AT4768" s="61"/>
      <c r="AU4768" s="61"/>
      <c r="AV4768" s="61"/>
      <c r="AW4768" s="61"/>
      <c r="AX4768" s="61"/>
      <c r="AY4768" s="61"/>
      <c r="AZ4768" s="61"/>
      <c r="BA4768" s="61"/>
    </row>
    <row r="4769" spans="39:53" x14ac:dyDescent="0.2">
      <c r="AM4769" s="61"/>
      <c r="AN4769" s="61"/>
      <c r="AO4769" s="171"/>
      <c r="AP4769" s="61"/>
      <c r="AQ4769" s="61"/>
      <c r="AR4769" s="61"/>
      <c r="AS4769" s="61"/>
      <c r="AT4769" s="61"/>
      <c r="AU4769" s="61"/>
      <c r="AV4769" s="61"/>
      <c r="AW4769" s="61"/>
      <c r="AX4769" s="61"/>
      <c r="AY4769" s="61"/>
      <c r="AZ4769" s="61"/>
      <c r="BA4769" s="61"/>
    </row>
    <row r="4770" spans="39:53" x14ac:dyDescent="0.2">
      <c r="AM4770" s="61"/>
      <c r="AN4770" s="61"/>
      <c r="AO4770" s="171"/>
      <c r="AP4770" s="61"/>
      <c r="AQ4770" s="61"/>
      <c r="AR4770" s="61"/>
      <c r="AS4770" s="61"/>
      <c r="AT4770" s="61"/>
      <c r="AU4770" s="61"/>
      <c r="AV4770" s="61"/>
      <c r="AW4770" s="61"/>
      <c r="AX4770" s="61"/>
      <c r="AY4770" s="61"/>
      <c r="AZ4770" s="61"/>
      <c r="BA4770" s="61"/>
    </row>
    <row r="4771" spans="39:53" x14ac:dyDescent="0.2">
      <c r="AM4771" s="61"/>
      <c r="AN4771" s="61"/>
      <c r="AO4771" s="171"/>
      <c r="AP4771" s="61"/>
      <c r="AQ4771" s="61"/>
      <c r="AR4771" s="61"/>
      <c r="AS4771" s="61"/>
      <c r="AT4771" s="61"/>
      <c r="AU4771" s="61"/>
      <c r="AV4771" s="61"/>
      <c r="AW4771" s="61"/>
      <c r="AX4771" s="61"/>
      <c r="AY4771" s="61"/>
      <c r="AZ4771" s="61"/>
      <c r="BA4771" s="61"/>
    </row>
    <row r="4772" spans="39:53" x14ac:dyDescent="0.2">
      <c r="AM4772" s="61"/>
      <c r="AN4772" s="61"/>
      <c r="AO4772" s="171"/>
      <c r="AP4772" s="61"/>
      <c r="AQ4772" s="61"/>
      <c r="AR4772" s="61"/>
      <c r="AS4772" s="61"/>
      <c r="AT4772" s="61"/>
      <c r="AU4772" s="61"/>
      <c r="AV4772" s="61"/>
      <c r="AW4772" s="61"/>
      <c r="AX4772" s="61"/>
      <c r="AY4772" s="61"/>
      <c r="AZ4772" s="61"/>
      <c r="BA4772" s="61"/>
    </row>
    <row r="4773" spans="39:53" x14ac:dyDescent="0.2">
      <c r="AM4773" s="61"/>
      <c r="AN4773" s="61"/>
      <c r="AO4773" s="171"/>
      <c r="AP4773" s="61"/>
      <c r="AQ4773" s="61"/>
      <c r="AR4773" s="61"/>
      <c r="AS4773" s="61"/>
      <c r="AT4773" s="61"/>
      <c r="AU4773" s="61"/>
      <c r="AV4773" s="61"/>
      <c r="AW4773" s="61"/>
      <c r="AX4773" s="61"/>
      <c r="AY4773" s="61"/>
      <c r="AZ4773" s="61"/>
      <c r="BA4773" s="61"/>
    </row>
    <row r="4774" spans="39:53" x14ac:dyDescent="0.2">
      <c r="AM4774" s="61"/>
      <c r="AN4774" s="61"/>
      <c r="AO4774" s="171"/>
      <c r="AP4774" s="61"/>
      <c r="AQ4774" s="61"/>
      <c r="AR4774" s="61"/>
      <c r="AS4774" s="61"/>
      <c r="AT4774" s="61"/>
      <c r="AU4774" s="61"/>
      <c r="AV4774" s="61"/>
      <c r="AW4774" s="61"/>
      <c r="AX4774" s="61"/>
      <c r="AY4774" s="61"/>
      <c r="AZ4774" s="61"/>
      <c r="BA4774" s="61"/>
    </row>
    <row r="4775" spans="39:53" x14ac:dyDescent="0.2">
      <c r="AM4775" s="61"/>
      <c r="AN4775" s="61"/>
      <c r="AO4775" s="171"/>
      <c r="AP4775" s="61"/>
      <c r="AQ4775" s="61"/>
      <c r="AR4775" s="61"/>
      <c r="AS4775" s="61"/>
      <c r="AT4775" s="61"/>
      <c r="AU4775" s="61"/>
      <c r="AV4775" s="61"/>
      <c r="AW4775" s="61"/>
      <c r="AX4775" s="61"/>
      <c r="AY4775" s="61"/>
      <c r="AZ4775" s="61"/>
      <c r="BA4775" s="61"/>
    </row>
    <row r="4776" spans="39:53" x14ac:dyDescent="0.2">
      <c r="AM4776" s="61"/>
      <c r="AN4776" s="61"/>
      <c r="AO4776" s="171"/>
      <c r="AP4776" s="61"/>
      <c r="AQ4776" s="61"/>
      <c r="AR4776" s="61"/>
      <c r="AS4776" s="61"/>
      <c r="AT4776" s="61"/>
      <c r="AU4776" s="61"/>
      <c r="AV4776" s="61"/>
      <c r="AW4776" s="61"/>
      <c r="AX4776" s="61"/>
      <c r="AY4776" s="61"/>
      <c r="AZ4776" s="61"/>
      <c r="BA4776" s="61"/>
    </row>
    <row r="4777" spans="39:53" x14ac:dyDescent="0.2">
      <c r="AM4777" s="61"/>
      <c r="AN4777" s="61"/>
      <c r="AO4777" s="171"/>
      <c r="AP4777" s="61"/>
      <c r="AQ4777" s="61"/>
      <c r="AR4777" s="61"/>
      <c r="AS4777" s="61"/>
      <c r="AT4777" s="61"/>
      <c r="AU4777" s="61"/>
      <c r="AV4777" s="61"/>
      <c r="AW4777" s="61"/>
      <c r="AX4777" s="61"/>
      <c r="AY4777" s="61"/>
      <c r="AZ4777" s="61"/>
      <c r="BA4777" s="61"/>
    </row>
    <row r="4778" spans="39:53" x14ac:dyDescent="0.2">
      <c r="AM4778" s="61"/>
      <c r="AN4778" s="61"/>
      <c r="AO4778" s="171"/>
      <c r="AP4778" s="61"/>
      <c r="AQ4778" s="61"/>
      <c r="AR4778" s="61"/>
      <c r="AS4778" s="61"/>
      <c r="AT4778" s="61"/>
      <c r="AU4778" s="61"/>
      <c r="AV4778" s="61"/>
      <c r="AW4778" s="61"/>
      <c r="AX4778" s="61"/>
      <c r="AY4778" s="61"/>
      <c r="AZ4778" s="61"/>
      <c r="BA4778" s="61"/>
    </row>
    <row r="4779" spans="39:53" x14ac:dyDescent="0.2">
      <c r="AM4779" s="61"/>
      <c r="AN4779" s="61"/>
      <c r="AO4779" s="171"/>
      <c r="AP4779" s="61"/>
      <c r="AQ4779" s="61"/>
      <c r="AR4779" s="61"/>
      <c r="AS4779" s="61"/>
      <c r="AT4779" s="61"/>
      <c r="AU4779" s="61"/>
      <c r="AV4779" s="61"/>
      <c r="AW4779" s="61"/>
      <c r="AX4779" s="61"/>
      <c r="AY4779" s="61"/>
      <c r="AZ4779" s="61"/>
      <c r="BA4779" s="61"/>
    </row>
    <row r="4780" spans="39:53" x14ac:dyDescent="0.2">
      <c r="AM4780" s="61"/>
      <c r="AN4780" s="61"/>
      <c r="AO4780" s="171"/>
      <c r="AP4780" s="61"/>
      <c r="AQ4780" s="61"/>
      <c r="AR4780" s="61"/>
      <c r="AS4780" s="61"/>
      <c r="AT4780" s="61"/>
      <c r="AU4780" s="61"/>
      <c r="AV4780" s="61"/>
      <c r="AW4780" s="61"/>
      <c r="AX4780" s="61"/>
      <c r="AY4780" s="61"/>
      <c r="AZ4780" s="61"/>
      <c r="BA4780" s="61"/>
    </row>
    <row r="4781" spans="39:53" x14ac:dyDescent="0.2">
      <c r="AM4781" s="61"/>
      <c r="AN4781" s="61"/>
      <c r="AO4781" s="171"/>
      <c r="AP4781" s="61"/>
      <c r="AQ4781" s="61"/>
      <c r="AR4781" s="61"/>
      <c r="AS4781" s="61"/>
      <c r="AT4781" s="61"/>
      <c r="AU4781" s="61"/>
      <c r="AV4781" s="61"/>
      <c r="AW4781" s="61"/>
      <c r="AX4781" s="61"/>
      <c r="AY4781" s="61"/>
      <c r="AZ4781" s="61"/>
      <c r="BA4781" s="61"/>
    </row>
    <row r="4782" spans="39:53" x14ac:dyDescent="0.2">
      <c r="AM4782" s="61"/>
      <c r="AN4782" s="61"/>
      <c r="AO4782" s="171"/>
      <c r="AP4782" s="61"/>
      <c r="AQ4782" s="61"/>
      <c r="AR4782" s="61"/>
      <c r="AS4782" s="61"/>
      <c r="AT4782" s="61"/>
      <c r="AU4782" s="61"/>
      <c r="AV4782" s="61"/>
      <c r="AW4782" s="61"/>
      <c r="AX4782" s="61"/>
      <c r="AY4782" s="61"/>
      <c r="AZ4782" s="61"/>
      <c r="BA4782" s="61"/>
    </row>
    <row r="4783" spans="39:53" x14ac:dyDescent="0.2">
      <c r="AM4783" s="61"/>
      <c r="AN4783" s="61"/>
      <c r="AO4783" s="171"/>
      <c r="AP4783" s="61"/>
      <c r="AQ4783" s="61"/>
      <c r="AR4783" s="61"/>
      <c r="AS4783" s="61"/>
      <c r="AT4783" s="61"/>
      <c r="AU4783" s="61"/>
      <c r="AV4783" s="61"/>
      <c r="AW4783" s="61"/>
      <c r="AX4783" s="61"/>
      <c r="AY4783" s="61"/>
      <c r="AZ4783" s="61"/>
      <c r="BA4783" s="61"/>
    </row>
    <row r="4784" spans="39:53" x14ac:dyDescent="0.2">
      <c r="AM4784" s="61"/>
      <c r="AN4784" s="61"/>
      <c r="AO4784" s="171"/>
      <c r="AP4784" s="61"/>
      <c r="AQ4784" s="61"/>
      <c r="AR4784" s="61"/>
      <c r="AS4784" s="61"/>
      <c r="AT4784" s="61"/>
      <c r="AU4784" s="61"/>
      <c r="AV4784" s="61"/>
      <c r="AW4784" s="61"/>
      <c r="AX4784" s="61"/>
      <c r="AY4784" s="61"/>
      <c r="AZ4784" s="61"/>
      <c r="BA4784" s="61"/>
    </row>
    <row r="4785" spans="39:53" x14ac:dyDescent="0.2">
      <c r="AM4785" s="61"/>
      <c r="AN4785" s="61"/>
      <c r="AO4785" s="171"/>
      <c r="AP4785" s="61"/>
      <c r="AQ4785" s="61"/>
      <c r="AR4785" s="61"/>
      <c r="AS4785" s="61"/>
      <c r="AT4785" s="61"/>
      <c r="AU4785" s="61"/>
      <c r="AV4785" s="61"/>
      <c r="AW4785" s="61"/>
      <c r="AX4785" s="61"/>
      <c r="AY4785" s="61"/>
      <c r="AZ4785" s="61"/>
      <c r="BA4785" s="61"/>
    </row>
    <row r="4786" spans="39:53" x14ac:dyDescent="0.2">
      <c r="AM4786" s="61"/>
      <c r="AN4786" s="61"/>
      <c r="AO4786" s="171"/>
      <c r="AP4786" s="61"/>
      <c r="AQ4786" s="61"/>
      <c r="AR4786" s="61"/>
      <c r="AS4786" s="61"/>
      <c r="AT4786" s="61"/>
      <c r="AU4786" s="61"/>
      <c r="AV4786" s="61"/>
      <c r="AW4786" s="61"/>
      <c r="AX4786" s="61"/>
      <c r="AY4786" s="61"/>
      <c r="AZ4786" s="61"/>
      <c r="BA4786" s="61"/>
    </row>
    <row r="4787" spans="39:53" x14ac:dyDescent="0.2">
      <c r="AM4787" s="61"/>
      <c r="AN4787" s="61"/>
      <c r="AO4787" s="171"/>
      <c r="AP4787" s="61"/>
      <c r="AQ4787" s="61"/>
      <c r="AR4787" s="61"/>
      <c r="AS4787" s="61"/>
      <c r="AT4787" s="61"/>
      <c r="AU4787" s="61"/>
      <c r="AV4787" s="61"/>
      <c r="AW4787" s="61"/>
      <c r="AX4787" s="61"/>
      <c r="AY4787" s="61"/>
      <c r="AZ4787" s="61"/>
      <c r="BA4787" s="61"/>
    </row>
    <row r="4788" spans="39:53" x14ac:dyDescent="0.2">
      <c r="AM4788" s="61"/>
      <c r="AN4788" s="61"/>
      <c r="AO4788" s="171"/>
      <c r="AP4788" s="61"/>
      <c r="AQ4788" s="61"/>
      <c r="AR4788" s="61"/>
      <c r="AS4788" s="61"/>
      <c r="AT4788" s="61"/>
      <c r="AU4788" s="61"/>
      <c r="AV4788" s="61"/>
      <c r="AW4788" s="61"/>
      <c r="AX4788" s="61"/>
      <c r="AY4788" s="61"/>
      <c r="AZ4788" s="61"/>
      <c r="BA4788" s="61"/>
    </row>
    <row r="4789" spans="39:53" x14ac:dyDescent="0.2">
      <c r="AM4789" s="61"/>
      <c r="AN4789" s="61"/>
      <c r="AO4789" s="171"/>
      <c r="AP4789" s="61"/>
      <c r="AQ4789" s="61"/>
      <c r="AR4789" s="61"/>
      <c r="AS4789" s="61"/>
      <c r="AT4789" s="61"/>
      <c r="AU4789" s="61"/>
      <c r="AV4789" s="61"/>
      <c r="AW4789" s="61"/>
      <c r="AX4789" s="61"/>
      <c r="AY4789" s="61"/>
      <c r="AZ4789" s="61"/>
      <c r="BA4789" s="61"/>
    </row>
    <row r="4790" spans="39:53" x14ac:dyDescent="0.2">
      <c r="AM4790" s="61"/>
      <c r="AN4790" s="61"/>
      <c r="AO4790" s="171"/>
      <c r="AP4790" s="61"/>
      <c r="AQ4790" s="61"/>
      <c r="AR4790" s="61"/>
      <c r="AS4790" s="61"/>
      <c r="AT4790" s="61"/>
      <c r="AU4790" s="61"/>
      <c r="AV4790" s="61"/>
      <c r="AW4790" s="61"/>
      <c r="AX4790" s="61"/>
      <c r="AY4790" s="61"/>
      <c r="AZ4790" s="61"/>
      <c r="BA4790" s="61"/>
    </row>
    <row r="4791" spans="39:53" x14ac:dyDescent="0.2">
      <c r="AM4791" s="61"/>
      <c r="AN4791" s="61"/>
      <c r="AO4791" s="171"/>
      <c r="AP4791" s="61"/>
      <c r="AQ4791" s="61"/>
      <c r="AR4791" s="61"/>
      <c r="AS4791" s="61"/>
      <c r="AT4791" s="61"/>
      <c r="AU4791" s="61"/>
      <c r="AV4791" s="61"/>
      <c r="AW4791" s="61"/>
      <c r="AX4791" s="61"/>
      <c r="AY4791" s="61"/>
      <c r="AZ4791" s="61"/>
      <c r="BA4791" s="61"/>
    </row>
    <row r="4792" spans="39:53" x14ac:dyDescent="0.2">
      <c r="AM4792" s="61"/>
      <c r="AN4792" s="61"/>
      <c r="AO4792" s="171"/>
      <c r="AP4792" s="61"/>
      <c r="AQ4792" s="61"/>
      <c r="AR4792" s="61"/>
      <c r="AS4792" s="61"/>
      <c r="AT4792" s="61"/>
      <c r="AU4792" s="61"/>
      <c r="AV4792" s="61"/>
      <c r="AW4792" s="61"/>
      <c r="AX4792" s="61"/>
      <c r="AY4792" s="61"/>
      <c r="AZ4792" s="61"/>
      <c r="BA4792" s="61"/>
    </row>
    <row r="4793" spans="39:53" x14ac:dyDescent="0.2">
      <c r="AM4793" s="61"/>
      <c r="AN4793" s="61"/>
      <c r="AO4793" s="171"/>
      <c r="AP4793" s="61"/>
      <c r="AQ4793" s="61"/>
      <c r="AR4793" s="61"/>
      <c r="AS4793" s="61"/>
      <c r="AT4793" s="61"/>
      <c r="AU4793" s="61"/>
      <c r="AV4793" s="61"/>
      <c r="AW4793" s="61"/>
      <c r="AX4793" s="61"/>
      <c r="AY4793" s="61"/>
      <c r="AZ4793" s="61"/>
      <c r="BA4793" s="61"/>
    </row>
    <row r="4794" spans="39:53" x14ac:dyDescent="0.2">
      <c r="AM4794" s="61"/>
      <c r="AN4794" s="61"/>
      <c r="AO4794" s="171"/>
      <c r="AP4794" s="61"/>
      <c r="AQ4794" s="61"/>
      <c r="AR4794" s="61"/>
      <c r="AS4794" s="61"/>
      <c r="AT4794" s="61"/>
      <c r="AU4794" s="61"/>
      <c r="AV4794" s="61"/>
      <c r="AW4794" s="61"/>
      <c r="AX4794" s="61"/>
      <c r="AY4794" s="61"/>
      <c r="AZ4794" s="61"/>
      <c r="BA4794" s="61"/>
    </row>
    <row r="4795" spans="39:53" x14ac:dyDescent="0.2">
      <c r="AM4795" s="61"/>
      <c r="AN4795" s="61"/>
      <c r="AO4795" s="171"/>
      <c r="AP4795" s="61"/>
      <c r="AQ4795" s="61"/>
      <c r="AR4795" s="61"/>
      <c r="AS4795" s="61"/>
      <c r="AT4795" s="61"/>
      <c r="AU4795" s="61"/>
      <c r="AV4795" s="61"/>
      <c r="AW4795" s="61"/>
      <c r="AX4795" s="61"/>
      <c r="AY4795" s="61"/>
      <c r="AZ4795" s="61"/>
      <c r="BA4795" s="61"/>
    </row>
    <row r="4796" spans="39:53" x14ac:dyDescent="0.2">
      <c r="AM4796" s="61"/>
      <c r="AN4796" s="61"/>
      <c r="AO4796" s="171"/>
      <c r="AP4796" s="61"/>
      <c r="AQ4796" s="61"/>
      <c r="AR4796" s="61"/>
      <c r="AS4796" s="61"/>
      <c r="AT4796" s="61"/>
      <c r="AU4796" s="61"/>
      <c r="AV4796" s="61"/>
      <c r="AW4796" s="61"/>
      <c r="AX4796" s="61"/>
      <c r="AY4796" s="61"/>
      <c r="AZ4796" s="61"/>
      <c r="BA4796" s="61"/>
    </row>
    <row r="4797" spans="39:53" x14ac:dyDescent="0.2">
      <c r="AM4797" s="61"/>
      <c r="AN4797" s="61"/>
      <c r="AO4797" s="171"/>
      <c r="AP4797" s="61"/>
      <c r="AQ4797" s="61"/>
      <c r="AR4797" s="61"/>
      <c r="AS4797" s="61"/>
      <c r="AT4797" s="61"/>
      <c r="AU4797" s="61"/>
      <c r="AV4797" s="61"/>
      <c r="AW4797" s="61"/>
      <c r="AX4797" s="61"/>
      <c r="AY4797" s="61"/>
      <c r="AZ4797" s="61"/>
      <c r="BA4797" s="61"/>
    </row>
    <row r="4798" spans="39:53" x14ac:dyDescent="0.2">
      <c r="AM4798" s="61"/>
      <c r="AN4798" s="61"/>
      <c r="AO4798" s="171"/>
      <c r="AP4798" s="61"/>
      <c r="AQ4798" s="61"/>
      <c r="AR4798" s="61"/>
      <c r="AS4798" s="61"/>
      <c r="AT4798" s="61"/>
      <c r="AU4798" s="61"/>
      <c r="AV4798" s="61"/>
      <c r="AW4798" s="61"/>
      <c r="AX4798" s="61"/>
      <c r="AY4798" s="61"/>
      <c r="AZ4798" s="61"/>
      <c r="BA4798" s="61"/>
    </row>
    <row r="4799" spans="39:53" x14ac:dyDescent="0.2">
      <c r="AM4799" s="61"/>
      <c r="AN4799" s="61"/>
      <c r="AO4799" s="171"/>
      <c r="AP4799" s="61"/>
      <c r="AQ4799" s="61"/>
      <c r="AR4799" s="61"/>
      <c r="AS4799" s="61"/>
      <c r="AT4799" s="61"/>
      <c r="AU4799" s="61"/>
      <c r="AV4799" s="61"/>
      <c r="AW4799" s="61"/>
      <c r="AX4799" s="61"/>
      <c r="AY4799" s="61"/>
      <c r="AZ4799" s="61"/>
      <c r="BA4799" s="61"/>
    </row>
    <row r="4800" spans="39:53" x14ac:dyDescent="0.2">
      <c r="AM4800" s="61"/>
      <c r="AN4800" s="61"/>
      <c r="AO4800" s="171"/>
      <c r="AP4800" s="61"/>
      <c r="AQ4800" s="61"/>
      <c r="AR4800" s="61"/>
      <c r="AS4800" s="61"/>
      <c r="AT4800" s="61"/>
      <c r="AU4800" s="61"/>
      <c r="AV4800" s="61"/>
      <c r="AW4800" s="61"/>
      <c r="AX4800" s="61"/>
      <c r="AY4800" s="61"/>
      <c r="AZ4800" s="61"/>
      <c r="BA4800" s="61"/>
    </row>
    <row r="4801" spans="39:53" x14ac:dyDescent="0.2">
      <c r="AM4801" s="61"/>
      <c r="AN4801" s="61"/>
      <c r="AO4801" s="171"/>
      <c r="AP4801" s="61"/>
      <c r="AQ4801" s="61"/>
      <c r="AR4801" s="61"/>
      <c r="AS4801" s="61"/>
      <c r="AT4801" s="61"/>
      <c r="AU4801" s="61"/>
      <c r="AV4801" s="61"/>
      <c r="AW4801" s="61"/>
      <c r="AX4801" s="61"/>
      <c r="AY4801" s="61"/>
      <c r="AZ4801" s="61"/>
      <c r="BA4801" s="61"/>
    </row>
    <row r="4802" spans="39:53" x14ac:dyDescent="0.2">
      <c r="AM4802" s="61"/>
      <c r="AN4802" s="61"/>
      <c r="AO4802" s="171"/>
      <c r="AP4802" s="61"/>
      <c r="AQ4802" s="61"/>
      <c r="AR4802" s="61"/>
      <c r="AS4802" s="61"/>
      <c r="AT4802" s="61"/>
      <c r="AU4802" s="61"/>
      <c r="AV4802" s="61"/>
      <c r="AW4802" s="61"/>
      <c r="AX4802" s="61"/>
      <c r="AY4802" s="61"/>
      <c r="AZ4802" s="61"/>
      <c r="BA4802" s="61"/>
    </row>
    <row r="4803" spans="39:53" x14ac:dyDescent="0.2">
      <c r="AM4803" s="61"/>
      <c r="AN4803" s="61"/>
      <c r="AO4803" s="171"/>
      <c r="AP4803" s="61"/>
      <c r="AQ4803" s="61"/>
      <c r="AR4803" s="61"/>
      <c r="AS4803" s="61"/>
      <c r="AT4803" s="61"/>
      <c r="AU4803" s="61"/>
      <c r="AV4803" s="61"/>
      <c r="AW4803" s="61"/>
      <c r="AX4803" s="61"/>
      <c r="AY4803" s="61"/>
      <c r="AZ4803" s="61"/>
      <c r="BA4803" s="61"/>
    </row>
    <row r="4804" spans="39:53" x14ac:dyDescent="0.2">
      <c r="AM4804" s="61"/>
      <c r="AN4804" s="61"/>
      <c r="AO4804" s="171"/>
      <c r="AP4804" s="61"/>
      <c r="AQ4804" s="61"/>
      <c r="AR4804" s="61"/>
      <c r="AS4804" s="61"/>
      <c r="AT4804" s="61"/>
      <c r="AU4804" s="61"/>
      <c r="AV4804" s="61"/>
      <c r="AW4804" s="61"/>
      <c r="AX4804" s="61"/>
      <c r="AY4804" s="61"/>
      <c r="AZ4804" s="61"/>
      <c r="BA4804" s="61"/>
    </row>
    <row r="4805" spans="39:53" x14ac:dyDescent="0.2">
      <c r="AM4805" s="61"/>
      <c r="AN4805" s="61"/>
      <c r="AO4805" s="171"/>
      <c r="AP4805" s="61"/>
      <c r="AQ4805" s="61"/>
      <c r="AR4805" s="61"/>
      <c r="AS4805" s="61"/>
      <c r="AT4805" s="61"/>
      <c r="AU4805" s="61"/>
      <c r="AV4805" s="61"/>
      <c r="AW4805" s="61"/>
      <c r="AX4805" s="61"/>
      <c r="AY4805" s="61"/>
      <c r="AZ4805" s="61"/>
      <c r="BA4805" s="61"/>
    </row>
    <row r="4806" spans="39:53" x14ac:dyDescent="0.2">
      <c r="AM4806" s="61"/>
      <c r="AN4806" s="61"/>
      <c r="AO4806" s="171"/>
      <c r="AP4806" s="61"/>
      <c r="AQ4806" s="61"/>
      <c r="AR4806" s="61"/>
      <c r="AS4806" s="61"/>
      <c r="AT4806" s="61"/>
      <c r="AU4806" s="61"/>
      <c r="AV4806" s="61"/>
      <c r="AW4806" s="61"/>
      <c r="AX4806" s="61"/>
      <c r="AY4806" s="61"/>
      <c r="AZ4806" s="61"/>
      <c r="BA4806" s="61"/>
    </row>
    <row r="4807" spans="39:53" x14ac:dyDescent="0.2">
      <c r="AM4807" s="61"/>
      <c r="AN4807" s="61"/>
      <c r="AO4807" s="171"/>
      <c r="AP4807" s="61"/>
      <c r="AQ4807" s="61"/>
      <c r="AR4807" s="61"/>
      <c r="AS4807" s="61"/>
      <c r="AT4807" s="61"/>
      <c r="AU4807" s="61"/>
      <c r="AV4807" s="61"/>
      <c r="AW4807" s="61"/>
      <c r="AX4807" s="61"/>
      <c r="AY4807" s="61"/>
      <c r="AZ4807" s="61"/>
      <c r="BA4807" s="61"/>
    </row>
    <row r="4808" spans="39:53" x14ac:dyDescent="0.2">
      <c r="AM4808" s="61"/>
      <c r="AN4808" s="61"/>
      <c r="AO4808" s="171"/>
      <c r="AP4808" s="61"/>
      <c r="AQ4808" s="61"/>
      <c r="AR4808" s="61"/>
      <c r="AS4808" s="61"/>
      <c r="AT4808" s="61"/>
      <c r="AU4808" s="61"/>
      <c r="AV4808" s="61"/>
      <c r="AW4808" s="61"/>
      <c r="AX4808" s="61"/>
      <c r="AY4808" s="61"/>
      <c r="AZ4808" s="61"/>
      <c r="BA4808" s="61"/>
    </row>
    <row r="4809" spans="39:53" x14ac:dyDescent="0.2">
      <c r="AM4809" s="61"/>
      <c r="AN4809" s="61"/>
      <c r="AO4809" s="171"/>
      <c r="AP4809" s="61"/>
      <c r="AQ4809" s="61"/>
      <c r="AR4809" s="61"/>
      <c r="AS4809" s="61"/>
      <c r="AT4809" s="61"/>
      <c r="AU4809" s="61"/>
      <c r="AV4809" s="61"/>
      <c r="AW4809" s="61"/>
      <c r="AX4809" s="61"/>
      <c r="AY4809" s="61"/>
      <c r="AZ4809" s="61"/>
      <c r="BA4809" s="61"/>
    </row>
    <row r="4810" spans="39:53" x14ac:dyDescent="0.2">
      <c r="AM4810" s="61"/>
      <c r="AN4810" s="61"/>
      <c r="AO4810" s="171"/>
      <c r="AP4810" s="61"/>
      <c r="AQ4810" s="61"/>
      <c r="AR4810" s="61"/>
      <c r="AS4810" s="61"/>
      <c r="AT4810" s="61"/>
      <c r="AU4810" s="61"/>
      <c r="AV4810" s="61"/>
      <c r="AW4810" s="61"/>
      <c r="AX4810" s="61"/>
      <c r="AY4810" s="61"/>
      <c r="AZ4810" s="61"/>
      <c r="BA4810" s="61"/>
    </row>
    <row r="4811" spans="39:53" x14ac:dyDescent="0.2">
      <c r="AM4811" s="61"/>
      <c r="AN4811" s="61"/>
      <c r="AO4811" s="171"/>
      <c r="AP4811" s="61"/>
      <c r="AQ4811" s="61"/>
      <c r="AR4811" s="61"/>
      <c r="AS4811" s="61"/>
      <c r="AT4811" s="61"/>
      <c r="AU4811" s="61"/>
      <c r="AV4811" s="61"/>
      <c r="AW4811" s="61"/>
      <c r="AX4811" s="61"/>
      <c r="AY4811" s="61"/>
      <c r="AZ4811" s="61"/>
      <c r="BA4811" s="61"/>
    </row>
    <row r="4812" spans="39:53" x14ac:dyDescent="0.2">
      <c r="AM4812" s="61"/>
      <c r="AN4812" s="61"/>
      <c r="AO4812" s="171"/>
      <c r="AP4812" s="61"/>
      <c r="AQ4812" s="61"/>
      <c r="AR4812" s="61"/>
      <c r="AS4812" s="61"/>
      <c r="AT4812" s="61"/>
      <c r="AU4812" s="61"/>
      <c r="AV4812" s="61"/>
      <c r="AW4812" s="61"/>
      <c r="AX4812" s="61"/>
      <c r="AY4812" s="61"/>
      <c r="AZ4812" s="61"/>
      <c r="BA4812" s="61"/>
    </row>
    <row r="4813" spans="39:53" x14ac:dyDescent="0.2">
      <c r="AM4813" s="61"/>
      <c r="AN4813" s="61"/>
      <c r="AO4813" s="171"/>
      <c r="AP4813" s="61"/>
      <c r="AQ4813" s="61"/>
      <c r="AR4813" s="61"/>
      <c r="AS4813" s="61"/>
      <c r="AT4813" s="61"/>
      <c r="AU4813" s="61"/>
      <c r="AV4813" s="61"/>
      <c r="AW4813" s="61"/>
      <c r="AX4813" s="61"/>
      <c r="AY4813" s="61"/>
      <c r="AZ4813" s="61"/>
      <c r="BA4813" s="61"/>
    </row>
    <row r="4814" spans="39:53" x14ac:dyDescent="0.2">
      <c r="AM4814" s="61"/>
      <c r="AN4814" s="61"/>
      <c r="AO4814" s="171"/>
      <c r="AP4814" s="61"/>
      <c r="AQ4814" s="61"/>
      <c r="AR4814" s="61"/>
      <c r="AS4814" s="61"/>
      <c r="AT4814" s="61"/>
      <c r="AU4814" s="61"/>
      <c r="AV4814" s="61"/>
      <c r="AW4814" s="61"/>
      <c r="AX4814" s="61"/>
      <c r="AY4814" s="61"/>
      <c r="AZ4814" s="61"/>
      <c r="BA4814" s="61"/>
    </row>
    <row r="4815" spans="39:53" x14ac:dyDescent="0.2">
      <c r="AM4815" s="61"/>
      <c r="AN4815" s="61"/>
      <c r="AO4815" s="171"/>
      <c r="AP4815" s="61"/>
      <c r="AQ4815" s="61"/>
      <c r="AR4815" s="61"/>
      <c r="AS4815" s="61"/>
      <c r="AT4815" s="61"/>
      <c r="AU4815" s="61"/>
      <c r="AV4815" s="61"/>
      <c r="AW4815" s="61"/>
      <c r="AX4815" s="61"/>
      <c r="AY4815" s="61"/>
      <c r="AZ4815" s="61"/>
      <c r="BA4815" s="61"/>
    </row>
    <row r="4816" spans="39:53" x14ac:dyDescent="0.2">
      <c r="AM4816" s="61"/>
      <c r="AN4816" s="61"/>
      <c r="AO4816" s="171"/>
      <c r="AP4816" s="61"/>
      <c r="AQ4816" s="61"/>
      <c r="AR4816" s="61"/>
      <c r="AS4816" s="61"/>
      <c r="AT4816" s="61"/>
      <c r="AU4816" s="61"/>
      <c r="AV4816" s="61"/>
      <c r="AW4816" s="61"/>
      <c r="AX4816" s="61"/>
      <c r="AY4816" s="61"/>
      <c r="AZ4816" s="61"/>
      <c r="BA4816" s="61"/>
    </row>
    <row r="4817" spans="39:53" x14ac:dyDescent="0.2">
      <c r="AM4817" s="61"/>
      <c r="AN4817" s="61"/>
      <c r="AO4817" s="171"/>
      <c r="AP4817" s="61"/>
      <c r="AQ4817" s="61"/>
      <c r="AR4817" s="61"/>
      <c r="AS4817" s="61"/>
      <c r="AT4817" s="61"/>
      <c r="AU4817" s="61"/>
      <c r="AV4817" s="61"/>
      <c r="AW4817" s="61"/>
      <c r="AX4817" s="61"/>
      <c r="AY4817" s="61"/>
      <c r="AZ4817" s="61"/>
      <c r="BA4817" s="61"/>
    </row>
    <row r="4818" spans="39:53" x14ac:dyDescent="0.2">
      <c r="AM4818" s="61"/>
      <c r="AN4818" s="61"/>
      <c r="AO4818" s="171"/>
      <c r="AP4818" s="61"/>
      <c r="AQ4818" s="61"/>
      <c r="AR4818" s="61"/>
      <c r="AS4818" s="61"/>
      <c r="AT4818" s="61"/>
      <c r="AU4818" s="61"/>
      <c r="AV4818" s="61"/>
      <c r="AW4818" s="61"/>
      <c r="AX4818" s="61"/>
      <c r="AY4818" s="61"/>
      <c r="AZ4818" s="61"/>
      <c r="BA4818" s="61"/>
    </row>
    <row r="4819" spans="39:53" x14ac:dyDescent="0.2">
      <c r="AM4819" s="61"/>
      <c r="AN4819" s="61"/>
      <c r="AO4819" s="171"/>
      <c r="AP4819" s="61"/>
      <c r="AQ4819" s="61"/>
      <c r="AR4819" s="61"/>
      <c r="AS4819" s="61"/>
      <c r="AT4819" s="61"/>
      <c r="AU4819" s="61"/>
      <c r="AV4819" s="61"/>
      <c r="AW4819" s="61"/>
      <c r="AX4819" s="61"/>
      <c r="AY4819" s="61"/>
      <c r="AZ4819" s="61"/>
      <c r="BA4819" s="61"/>
    </row>
    <row r="4820" spans="39:53" x14ac:dyDescent="0.2">
      <c r="AM4820" s="61"/>
      <c r="AN4820" s="61"/>
      <c r="AO4820" s="171"/>
      <c r="AP4820" s="61"/>
      <c r="AQ4820" s="61"/>
      <c r="AR4820" s="61"/>
      <c r="AS4820" s="61"/>
      <c r="AT4820" s="61"/>
      <c r="AU4820" s="61"/>
      <c r="AV4820" s="61"/>
      <c r="AW4820" s="61"/>
      <c r="AX4820" s="61"/>
      <c r="AY4820" s="61"/>
      <c r="AZ4820" s="61"/>
      <c r="BA4820" s="61"/>
    </row>
    <row r="4821" spans="39:53" x14ac:dyDescent="0.2">
      <c r="AM4821" s="61"/>
      <c r="AN4821" s="61"/>
      <c r="AO4821" s="171"/>
      <c r="AP4821" s="61"/>
      <c r="AQ4821" s="61"/>
      <c r="AR4821" s="61"/>
      <c r="AS4821" s="61"/>
      <c r="AT4821" s="61"/>
      <c r="AU4821" s="61"/>
      <c r="AV4821" s="61"/>
      <c r="AW4821" s="61"/>
      <c r="AX4821" s="61"/>
      <c r="AY4821" s="61"/>
      <c r="AZ4821" s="61"/>
      <c r="BA4821" s="61"/>
    </row>
    <row r="4822" spans="39:53" x14ac:dyDescent="0.2">
      <c r="AM4822" s="61"/>
      <c r="AN4822" s="61"/>
      <c r="AO4822" s="171"/>
      <c r="AP4822" s="61"/>
      <c r="AQ4822" s="61"/>
      <c r="AR4822" s="61"/>
      <c r="AS4822" s="61"/>
      <c r="AT4822" s="61"/>
      <c r="AU4822" s="61"/>
      <c r="AV4822" s="61"/>
      <c r="AW4822" s="61"/>
      <c r="AX4822" s="61"/>
      <c r="AY4822" s="61"/>
      <c r="AZ4822" s="61"/>
      <c r="BA4822" s="61"/>
    </row>
    <row r="4823" spans="39:53" x14ac:dyDescent="0.2">
      <c r="AM4823" s="61"/>
      <c r="AN4823" s="61"/>
      <c r="AO4823" s="171"/>
      <c r="AP4823" s="61"/>
      <c r="AQ4823" s="61"/>
      <c r="AR4823" s="61"/>
      <c r="AS4823" s="61"/>
      <c r="AT4823" s="61"/>
      <c r="AU4823" s="61"/>
      <c r="AV4823" s="61"/>
      <c r="AW4823" s="61"/>
      <c r="AX4823" s="61"/>
      <c r="AY4823" s="61"/>
      <c r="AZ4823" s="61"/>
      <c r="BA4823" s="61"/>
    </row>
    <row r="4824" spans="39:53" x14ac:dyDescent="0.2">
      <c r="AM4824" s="61"/>
      <c r="AN4824" s="61"/>
      <c r="AO4824" s="171"/>
      <c r="AP4824" s="61"/>
      <c r="AQ4824" s="61"/>
      <c r="AR4824" s="61"/>
      <c r="AS4824" s="61"/>
      <c r="AT4824" s="61"/>
      <c r="AU4824" s="61"/>
      <c r="AV4824" s="61"/>
      <c r="AW4824" s="61"/>
      <c r="AX4824" s="61"/>
      <c r="AY4824" s="61"/>
      <c r="AZ4824" s="61"/>
      <c r="BA4824" s="61"/>
    </row>
    <row r="4825" spans="39:53" x14ac:dyDescent="0.2">
      <c r="AM4825" s="61"/>
      <c r="AN4825" s="61"/>
      <c r="AO4825" s="171"/>
      <c r="AP4825" s="61"/>
      <c r="AQ4825" s="61"/>
      <c r="AR4825" s="61"/>
      <c r="AS4825" s="61"/>
      <c r="AT4825" s="61"/>
      <c r="AU4825" s="61"/>
      <c r="AV4825" s="61"/>
      <c r="AW4825" s="61"/>
      <c r="AX4825" s="61"/>
      <c r="AY4825" s="61"/>
      <c r="AZ4825" s="61"/>
      <c r="BA4825" s="61"/>
    </row>
    <row r="4826" spans="39:53" x14ac:dyDescent="0.2">
      <c r="AM4826" s="61"/>
      <c r="AN4826" s="61"/>
      <c r="AO4826" s="171"/>
      <c r="AP4826" s="61"/>
      <c r="AQ4826" s="61"/>
      <c r="AR4826" s="61"/>
      <c r="AS4826" s="61"/>
      <c r="AT4826" s="61"/>
      <c r="AU4826" s="61"/>
      <c r="AV4826" s="61"/>
      <c r="AW4826" s="61"/>
      <c r="AX4826" s="61"/>
      <c r="AY4826" s="61"/>
      <c r="AZ4826" s="61"/>
      <c r="BA4826" s="61"/>
    </row>
    <row r="4827" spans="39:53" x14ac:dyDescent="0.2">
      <c r="AM4827" s="61"/>
      <c r="AN4827" s="61"/>
      <c r="AO4827" s="171"/>
      <c r="AP4827" s="61"/>
      <c r="AQ4827" s="61"/>
      <c r="AR4827" s="61"/>
      <c r="AS4827" s="61"/>
      <c r="AT4827" s="61"/>
      <c r="AU4827" s="61"/>
      <c r="AV4827" s="61"/>
      <c r="AW4827" s="61"/>
      <c r="AX4827" s="61"/>
      <c r="AY4827" s="61"/>
      <c r="AZ4827" s="61"/>
      <c r="BA4827" s="61"/>
    </row>
    <row r="4828" spans="39:53" x14ac:dyDescent="0.2">
      <c r="AM4828" s="61"/>
      <c r="AN4828" s="61"/>
      <c r="AO4828" s="171"/>
      <c r="AP4828" s="61"/>
      <c r="AQ4828" s="61"/>
      <c r="AR4828" s="61"/>
      <c r="AS4828" s="61"/>
      <c r="AT4828" s="61"/>
      <c r="AU4828" s="61"/>
      <c r="AV4828" s="61"/>
      <c r="AW4828" s="61"/>
      <c r="AX4828" s="61"/>
      <c r="AY4828" s="61"/>
      <c r="AZ4828" s="61"/>
      <c r="BA4828" s="61"/>
    </row>
    <row r="4829" spans="39:53" x14ac:dyDescent="0.2">
      <c r="AM4829" s="61"/>
      <c r="AN4829" s="61"/>
      <c r="AO4829" s="171"/>
      <c r="AP4829" s="61"/>
      <c r="AQ4829" s="61"/>
      <c r="AR4829" s="61"/>
      <c r="AS4829" s="61"/>
      <c r="AT4829" s="61"/>
      <c r="AU4829" s="61"/>
      <c r="AV4829" s="61"/>
      <c r="AW4829" s="61"/>
      <c r="AX4829" s="61"/>
      <c r="AY4829" s="61"/>
      <c r="AZ4829" s="61"/>
      <c r="BA4829" s="61"/>
    </row>
    <row r="4830" spans="39:53" x14ac:dyDescent="0.2">
      <c r="AM4830" s="61"/>
      <c r="AN4830" s="61"/>
      <c r="AO4830" s="171"/>
      <c r="AP4830" s="61"/>
      <c r="AQ4830" s="61"/>
      <c r="AR4830" s="61"/>
      <c r="AS4830" s="61"/>
      <c r="AT4830" s="61"/>
      <c r="AU4830" s="61"/>
      <c r="AV4830" s="61"/>
      <c r="AW4830" s="61"/>
      <c r="AX4830" s="61"/>
      <c r="AY4830" s="61"/>
      <c r="AZ4830" s="61"/>
      <c r="BA4830" s="61"/>
    </row>
    <row r="4831" spans="39:53" x14ac:dyDescent="0.2">
      <c r="AM4831" s="61"/>
      <c r="AN4831" s="61"/>
      <c r="AO4831" s="171"/>
      <c r="AP4831" s="61"/>
      <c r="AQ4831" s="61"/>
      <c r="AR4831" s="61"/>
      <c r="AS4831" s="61"/>
      <c r="AT4831" s="61"/>
      <c r="AU4831" s="61"/>
      <c r="AV4831" s="61"/>
      <c r="AW4831" s="61"/>
      <c r="AX4831" s="61"/>
      <c r="AY4831" s="61"/>
      <c r="AZ4831" s="61"/>
      <c r="BA4831" s="61"/>
    </row>
    <row r="4832" spans="39:53" x14ac:dyDescent="0.2">
      <c r="AM4832" s="61"/>
      <c r="AN4832" s="61"/>
      <c r="AO4832" s="171"/>
      <c r="AP4832" s="61"/>
      <c r="AQ4832" s="61"/>
      <c r="AR4832" s="61"/>
      <c r="AS4832" s="61"/>
      <c r="AT4832" s="61"/>
      <c r="AU4832" s="61"/>
      <c r="AV4832" s="61"/>
      <c r="AW4832" s="61"/>
      <c r="AX4832" s="61"/>
      <c r="AY4832" s="61"/>
      <c r="AZ4832" s="61"/>
      <c r="BA4832" s="61"/>
    </row>
    <row r="4833" spans="39:53" x14ac:dyDescent="0.2">
      <c r="AM4833" s="61"/>
      <c r="AN4833" s="61"/>
      <c r="AO4833" s="171"/>
      <c r="AP4833" s="61"/>
      <c r="AQ4833" s="61"/>
      <c r="AR4833" s="61"/>
      <c r="AS4833" s="61"/>
      <c r="AT4833" s="61"/>
      <c r="AU4833" s="61"/>
      <c r="AV4833" s="61"/>
      <c r="AW4833" s="61"/>
      <c r="AX4833" s="61"/>
      <c r="AY4833" s="61"/>
      <c r="AZ4833" s="61"/>
      <c r="BA4833" s="61"/>
    </row>
    <row r="4834" spans="39:53" x14ac:dyDescent="0.2">
      <c r="AM4834" s="61"/>
      <c r="AN4834" s="61"/>
      <c r="AO4834" s="171"/>
      <c r="AP4834" s="61"/>
      <c r="AQ4834" s="61"/>
      <c r="AR4834" s="61"/>
      <c r="AS4834" s="61"/>
      <c r="AT4834" s="61"/>
      <c r="AU4834" s="61"/>
      <c r="AV4834" s="61"/>
      <c r="AW4834" s="61"/>
      <c r="AX4834" s="61"/>
      <c r="AY4834" s="61"/>
      <c r="AZ4834" s="61"/>
      <c r="BA4834" s="61"/>
    </row>
    <row r="4835" spans="39:53" x14ac:dyDescent="0.2">
      <c r="AM4835" s="61"/>
      <c r="AN4835" s="61"/>
      <c r="AO4835" s="171"/>
      <c r="AP4835" s="61"/>
      <c r="AQ4835" s="61"/>
      <c r="AR4835" s="61"/>
      <c r="AS4835" s="61"/>
      <c r="AT4835" s="61"/>
      <c r="AU4835" s="61"/>
      <c r="AV4835" s="61"/>
      <c r="AW4835" s="61"/>
      <c r="AX4835" s="61"/>
      <c r="AY4835" s="61"/>
      <c r="AZ4835" s="61"/>
      <c r="BA4835" s="61"/>
    </row>
    <row r="4836" spans="39:53" x14ac:dyDescent="0.2">
      <c r="AM4836" s="61"/>
      <c r="AN4836" s="61"/>
      <c r="AO4836" s="171"/>
      <c r="AP4836" s="61"/>
      <c r="AQ4836" s="61"/>
      <c r="AR4836" s="61"/>
      <c r="AS4836" s="61"/>
      <c r="AT4836" s="61"/>
      <c r="AU4836" s="61"/>
      <c r="AV4836" s="61"/>
      <c r="AW4836" s="61"/>
      <c r="AX4836" s="61"/>
      <c r="AY4836" s="61"/>
      <c r="AZ4836" s="61"/>
      <c r="BA4836" s="61"/>
    </row>
    <row r="4837" spans="39:53" x14ac:dyDescent="0.2">
      <c r="AM4837" s="61"/>
      <c r="AN4837" s="61"/>
      <c r="AO4837" s="171"/>
      <c r="AP4837" s="61"/>
      <c r="AQ4837" s="61"/>
      <c r="AR4837" s="61"/>
      <c r="AS4837" s="61"/>
      <c r="AT4837" s="61"/>
      <c r="AU4837" s="61"/>
      <c r="AV4837" s="61"/>
      <c r="AW4837" s="61"/>
      <c r="AX4837" s="61"/>
      <c r="AY4837" s="61"/>
      <c r="AZ4837" s="61"/>
      <c r="BA4837" s="61"/>
    </row>
    <row r="4838" spans="39:53" x14ac:dyDescent="0.2">
      <c r="AM4838" s="61"/>
      <c r="AN4838" s="61"/>
      <c r="AO4838" s="171"/>
      <c r="AP4838" s="61"/>
      <c r="AQ4838" s="61"/>
      <c r="AR4838" s="61"/>
      <c r="AS4838" s="61"/>
      <c r="AT4838" s="61"/>
      <c r="AU4838" s="61"/>
      <c r="AV4838" s="61"/>
      <c r="AW4838" s="61"/>
      <c r="AX4838" s="61"/>
      <c r="AY4838" s="61"/>
      <c r="AZ4838" s="61"/>
      <c r="BA4838" s="61"/>
    </row>
    <row r="4839" spans="39:53" x14ac:dyDescent="0.2">
      <c r="AM4839" s="61"/>
      <c r="AN4839" s="61"/>
      <c r="AO4839" s="171"/>
      <c r="AP4839" s="61"/>
      <c r="AQ4839" s="61"/>
      <c r="AR4839" s="61"/>
      <c r="AS4839" s="61"/>
      <c r="AT4839" s="61"/>
      <c r="AU4839" s="61"/>
      <c r="AV4839" s="61"/>
      <c r="AW4839" s="61"/>
      <c r="AX4839" s="61"/>
      <c r="AY4839" s="61"/>
      <c r="AZ4839" s="61"/>
      <c r="BA4839" s="61"/>
    </row>
    <row r="4840" spans="39:53" x14ac:dyDescent="0.2">
      <c r="AM4840" s="61"/>
      <c r="AN4840" s="61"/>
      <c r="AO4840" s="171"/>
      <c r="AP4840" s="61"/>
      <c r="AQ4840" s="61"/>
      <c r="AR4840" s="61"/>
      <c r="AS4840" s="61"/>
      <c r="AT4840" s="61"/>
      <c r="AU4840" s="61"/>
      <c r="AV4840" s="61"/>
      <c r="AW4840" s="61"/>
      <c r="AX4840" s="61"/>
      <c r="AY4840" s="61"/>
      <c r="AZ4840" s="61"/>
      <c r="BA4840" s="61"/>
    </row>
    <row r="4841" spans="39:53" x14ac:dyDescent="0.2">
      <c r="AM4841" s="61"/>
      <c r="AN4841" s="61"/>
      <c r="AO4841" s="171"/>
      <c r="AP4841" s="61"/>
      <c r="AQ4841" s="61"/>
      <c r="AR4841" s="61"/>
      <c r="AS4841" s="61"/>
      <c r="AT4841" s="61"/>
      <c r="AU4841" s="61"/>
      <c r="AV4841" s="61"/>
      <c r="AW4841" s="61"/>
      <c r="AX4841" s="61"/>
      <c r="AY4841" s="61"/>
      <c r="AZ4841" s="61"/>
      <c r="BA4841" s="61"/>
    </row>
    <row r="4842" spans="39:53" x14ac:dyDescent="0.2">
      <c r="AM4842" s="61"/>
      <c r="AN4842" s="61"/>
      <c r="AO4842" s="171"/>
      <c r="AP4842" s="61"/>
      <c r="AQ4842" s="61"/>
      <c r="AR4842" s="61"/>
      <c r="AS4842" s="61"/>
      <c r="AT4842" s="61"/>
      <c r="AU4842" s="61"/>
      <c r="AV4842" s="61"/>
      <c r="AW4842" s="61"/>
      <c r="AX4842" s="61"/>
      <c r="AY4842" s="61"/>
      <c r="AZ4842" s="61"/>
      <c r="BA4842" s="61"/>
    </row>
    <row r="4843" spans="39:53" x14ac:dyDescent="0.2">
      <c r="AM4843" s="61"/>
      <c r="AN4843" s="61"/>
      <c r="AO4843" s="171"/>
      <c r="AP4843" s="61"/>
      <c r="AQ4843" s="61"/>
      <c r="AR4843" s="61"/>
      <c r="AS4843" s="61"/>
      <c r="AT4843" s="61"/>
      <c r="AU4843" s="61"/>
      <c r="AV4843" s="61"/>
      <c r="AW4843" s="61"/>
      <c r="AX4843" s="61"/>
      <c r="AY4843" s="61"/>
      <c r="AZ4843" s="61"/>
      <c r="BA4843" s="61"/>
    </row>
    <row r="4844" spans="39:53" x14ac:dyDescent="0.2">
      <c r="AM4844" s="61"/>
      <c r="AN4844" s="61"/>
      <c r="AO4844" s="171"/>
      <c r="AP4844" s="61"/>
      <c r="AQ4844" s="61"/>
      <c r="AR4844" s="61"/>
      <c r="AS4844" s="61"/>
      <c r="AT4844" s="61"/>
      <c r="AU4844" s="61"/>
      <c r="AV4844" s="61"/>
      <c r="AW4844" s="61"/>
      <c r="AX4844" s="61"/>
      <c r="AY4844" s="61"/>
      <c r="AZ4844" s="61"/>
      <c r="BA4844" s="61"/>
    </row>
    <row r="4845" spans="39:53" x14ac:dyDescent="0.2">
      <c r="AM4845" s="61"/>
      <c r="AN4845" s="61"/>
      <c r="AO4845" s="171"/>
      <c r="AP4845" s="61"/>
      <c r="AQ4845" s="61"/>
      <c r="AR4845" s="61"/>
      <c r="AS4845" s="61"/>
      <c r="AT4845" s="61"/>
      <c r="AU4845" s="61"/>
      <c r="AV4845" s="61"/>
      <c r="AW4845" s="61"/>
      <c r="AX4845" s="61"/>
      <c r="AY4845" s="61"/>
      <c r="AZ4845" s="61"/>
      <c r="BA4845" s="61"/>
    </row>
    <row r="4846" spans="39:53" x14ac:dyDescent="0.2">
      <c r="AM4846" s="61"/>
      <c r="AN4846" s="61"/>
      <c r="AO4846" s="171"/>
      <c r="AP4846" s="61"/>
      <c r="AQ4846" s="61"/>
      <c r="AR4846" s="61"/>
      <c r="AS4846" s="61"/>
      <c r="AT4846" s="61"/>
      <c r="AU4846" s="61"/>
      <c r="AV4846" s="61"/>
      <c r="AW4846" s="61"/>
      <c r="AX4846" s="61"/>
      <c r="AY4846" s="61"/>
      <c r="AZ4846" s="61"/>
      <c r="BA4846" s="61"/>
    </row>
    <row r="4847" spans="39:53" x14ac:dyDescent="0.2">
      <c r="AM4847" s="61"/>
      <c r="AN4847" s="61"/>
      <c r="AO4847" s="171"/>
      <c r="AP4847" s="61"/>
      <c r="AQ4847" s="61"/>
      <c r="AR4847" s="61"/>
      <c r="AS4847" s="61"/>
      <c r="AT4847" s="61"/>
      <c r="AU4847" s="61"/>
      <c r="AV4847" s="61"/>
      <c r="AW4847" s="61"/>
      <c r="AX4847" s="61"/>
      <c r="AY4847" s="61"/>
      <c r="AZ4847" s="61"/>
      <c r="BA4847" s="61"/>
    </row>
    <row r="4848" spans="39:53" x14ac:dyDescent="0.2">
      <c r="AM4848" s="61"/>
      <c r="AN4848" s="61"/>
      <c r="AO4848" s="171"/>
      <c r="AP4848" s="61"/>
      <c r="AQ4848" s="61"/>
      <c r="AR4848" s="61"/>
      <c r="AS4848" s="61"/>
      <c r="AT4848" s="61"/>
      <c r="AU4848" s="61"/>
      <c r="AV4848" s="61"/>
      <c r="AW4848" s="61"/>
      <c r="AX4848" s="61"/>
      <c r="AY4848" s="61"/>
      <c r="AZ4848" s="61"/>
      <c r="BA4848" s="61"/>
    </row>
    <row r="4849" spans="39:53" x14ac:dyDescent="0.2">
      <c r="AM4849" s="61"/>
      <c r="AN4849" s="61"/>
      <c r="AO4849" s="171"/>
      <c r="AP4849" s="61"/>
      <c r="AQ4849" s="61"/>
      <c r="AR4849" s="61"/>
      <c r="AS4849" s="61"/>
      <c r="AT4849" s="61"/>
      <c r="AU4849" s="61"/>
      <c r="AV4849" s="61"/>
      <c r="AW4849" s="61"/>
      <c r="AX4849" s="61"/>
      <c r="AY4849" s="61"/>
      <c r="AZ4849" s="61"/>
      <c r="BA4849" s="61"/>
    </row>
    <row r="4850" spans="39:53" x14ac:dyDescent="0.2">
      <c r="AM4850" s="61"/>
      <c r="AN4850" s="61"/>
      <c r="AO4850" s="171"/>
      <c r="AP4850" s="61"/>
      <c r="AQ4850" s="61"/>
      <c r="AR4850" s="61"/>
      <c r="AS4850" s="61"/>
      <c r="AT4850" s="61"/>
      <c r="AU4850" s="61"/>
      <c r="AV4850" s="61"/>
      <c r="AW4850" s="61"/>
      <c r="AX4850" s="61"/>
      <c r="AY4850" s="61"/>
      <c r="AZ4850" s="61"/>
      <c r="BA4850" s="61"/>
    </row>
    <row r="4851" spans="39:53" x14ac:dyDescent="0.2">
      <c r="AM4851" s="61"/>
      <c r="AN4851" s="61"/>
      <c r="AO4851" s="171"/>
      <c r="AP4851" s="61"/>
      <c r="AQ4851" s="61"/>
      <c r="AR4851" s="61"/>
      <c r="AS4851" s="61"/>
      <c r="AT4851" s="61"/>
      <c r="AU4851" s="61"/>
      <c r="AV4851" s="61"/>
      <c r="AW4851" s="61"/>
      <c r="AX4851" s="61"/>
      <c r="AY4851" s="61"/>
      <c r="AZ4851" s="61"/>
      <c r="BA4851" s="61"/>
    </row>
    <row r="4852" spans="39:53" x14ac:dyDescent="0.2">
      <c r="AM4852" s="61"/>
      <c r="AN4852" s="61"/>
      <c r="AO4852" s="171"/>
      <c r="AP4852" s="61"/>
      <c r="AQ4852" s="61"/>
      <c r="AR4852" s="61"/>
      <c r="AS4852" s="61"/>
      <c r="AT4852" s="61"/>
      <c r="AU4852" s="61"/>
      <c r="AV4852" s="61"/>
      <c r="AW4852" s="61"/>
      <c r="AX4852" s="61"/>
      <c r="AY4852" s="61"/>
      <c r="AZ4852" s="61"/>
      <c r="BA4852" s="61"/>
    </row>
    <row r="4853" spans="39:53" x14ac:dyDescent="0.2">
      <c r="AM4853" s="61"/>
      <c r="AN4853" s="61"/>
      <c r="AO4853" s="171"/>
      <c r="AP4853" s="61"/>
      <c r="AQ4853" s="61"/>
      <c r="AR4853" s="61"/>
      <c r="AS4853" s="61"/>
      <c r="AT4853" s="61"/>
      <c r="AU4853" s="61"/>
      <c r="AV4853" s="61"/>
      <c r="AW4853" s="61"/>
      <c r="AX4853" s="61"/>
      <c r="AY4853" s="61"/>
      <c r="AZ4853" s="61"/>
      <c r="BA4853" s="61"/>
    </row>
    <row r="4854" spans="39:53" x14ac:dyDescent="0.2">
      <c r="AM4854" s="61"/>
      <c r="AN4854" s="61"/>
      <c r="AO4854" s="171"/>
      <c r="AP4854" s="61"/>
      <c r="AQ4854" s="61"/>
      <c r="AR4854" s="61"/>
      <c r="AS4854" s="61"/>
      <c r="AT4854" s="61"/>
      <c r="AU4854" s="61"/>
      <c r="AV4854" s="61"/>
      <c r="AW4854" s="61"/>
      <c r="AX4854" s="61"/>
      <c r="AY4854" s="61"/>
      <c r="AZ4854" s="61"/>
      <c r="BA4854" s="61"/>
    </row>
    <row r="4855" spans="39:53" x14ac:dyDescent="0.2">
      <c r="AM4855" s="61"/>
      <c r="AN4855" s="61"/>
      <c r="AO4855" s="171"/>
      <c r="AP4855" s="61"/>
      <c r="AQ4855" s="61"/>
      <c r="AR4855" s="61"/>
      <c r="AS4855" s="61"/>
      <c r="AT4855" s="61"/>
      <c r="AU4855" s="61"/>
      <c r="AV4855" s="61"/>
      <c r="AW4855" s="61"/>
      <c r="AX4855" s="61"/>
      <c r="AY4855" s="61"/>
      <c r="AZ4855" s="61"/>
      <c r="BA4855" s="61"/>
    </row>
    <row r="4856" spans="39:53" x14ac:dyDescent="0.2">
      <c r="AM4856" s="61"/>
      <c r="AN4856" s="61"/>
      <c r="AO4856" s="171"/>
      <c r="AP4856" s="61"/>
      <c r="AQ4856" s="61"/>
      <c r="AR4856" s="61"/>
      <c r="AS4856" s="61"/>
      <c r="AT4856" s="61"/>
      <c r="AU4856" s="61"/>
      <c r="AV4856" s="61"/>
      <c r="AW4856" s="61"/>
      <c r="AX4856" s="61"/>
      <c r="AY4856" s="61"/>
      <c r="AZ4856" s="61"/>
      <c r="BA4856" s="61"/>
    </row>
    <row r="4857" spans="39:53" x14ac:dyDescent="0.2">
      <c r="AM4857" s="61"/>
      <c r="AN4857" s="61"/>
      <c r="AO4857" s="171"/>
      <c r="AP4857" s="61"/>
      <c r="AQ4857" s="61"/>
      <c r="AR4857" s="61"/>
      <c r="AS4857" s="61"/>
      <c r="AT4857" s="61"/>
      <c r="AU4857" s="61"/>
      <c r="AV4857" s="61"/>
      <c r="AW4857" s="61"/>
      <c r="AX4857" s="61"/>
      <c r="AY4857" s="61"/>
      <c r="AZ4857" s="61"/>
      <c r="BA4857" s="61"/>
    </row>
    <row r="4858" spans="39:53" x14ac:dyDescent="0.2">
      <c r="AM4858" s="61"/>
      <c r="AN4858" s="61"/>
      <c r="AO4858" s="171"/>
      <c r="AP4858" s="61"/>
      <c r="AQ4858" s="61"/>
      <c r="AR4858" s="61"/>
      <c r="AS4858" s="61"/>
      <c r="AT4858" s="61"/>
      <c r="AU4858" s="61"/>
      <c r="AV4858" s="61"/>
      <c r="AW4858" s="61"/>
      <c r="AX4858" s="61"/>
      <c r="AY4858" s="61"/>
      <c r="AZ4858" s="61"/>
      <c r="BA4858" s="61"/>
    </row>
    <row r="4859" spans="39:53" x14ac:dyDescent="0.2">
      <c r="AM4859" s="61"/>
      <c r="AN4859" s="61"/>
      <c r="AO4859" s="171"/>
      <c r="AP4859" s="61"/>
      <c r="AQ4859" s="61"/>
      <c r="AR4859" s="61"/>
      <c r="AS4859" s="61"/>
      <c r="AT4859" s="61"/>
      <c r="AU4859" s="61"/>
      <c r="AV4859" s="61"/>
      <c r="AW4859" s="61"/>
      <c r="AX4859" s="61"/>
      <c r="AY4859" s="61"/>
      <c r="AZ4859" s="61"/>
      <c r="BA4859" s="61"/>
    </row>
    <row r="4860" spans="39:53" x14ac:dyDescent="0.2">
      <c r="AM4860" s="61"/>
      <c r="AN4860" s="61"/>
      <c r="AO4860" s="171"/>
      <c r="AP4860" s="61"/>
      <c r="AQ4860" s="61"/>
      <c r="AR4860" s="61"/>
      <c r="AS4860" s="61"/>
      <c r="AT4860" s="61"/>
      <c r="AU4860" s="61"/>
      <c r="AV4860" s="61"/>
      <c r="AW4860" s="61"/>
      <c r="AX4860" s="61"/>
      <c r="AY4860" s="61"/>
      <c r="AZ4860" s="61"/>
      <c r="BA4860" s="61"/>
    </row>
    <row r="4861" spans="39:53" x14ac:dyDescent="0.2">
      <c r="AM4861" s="61"/>
      <c r="AN4861" s="61"/>
      <c r="AO4861" s="171"/>
      <c r="AP4861" s="61"/>
      <c r="AQ4861" s="61"/>
      <c r="AR4861" s="61"/>
      <c r="AS4861" s="61"/>
      <c r="AT4861" s="61"/>
      <c r="AU4861" s="61"/>
      <c r="AV4861" s="61"/>
      <c r="AW4861" s="61"/>
      <c r="AX4861" s="61"/>
      <c r="AY4861" s="61"/>
      <c r="AZ4861" s="61"/>
      <c r="BA4861" s="61"/>
    </row>
    <row r="4862" spans="39:53" x14ac:dyDescent="0.2">
      <c r="AM4862" s="61"/>
      <c r="AN4862" s="61"/>
      <c r="AO4862" s="171"/>
      <c r="AP4862" s="61"/>
      <c r="AQ4862" s="61"/>
      <c r="AR4862" s="61"/>
      <c r="AS4862" s="61"/>
      <c r="AT4862" s="61"/>
      <c r="AU4862" s="61"/>
      <c r="AV4862" s="61"/>
      <c r="AW4862" s="61"/>
      <c r="AX4862" s="61"/>
      <c r="AY4862" s="61"/>
      <c r="AZ4862" s="61"/>
      <c r="BA4862" s="61"/>
    </row>
    <row r="4863" spans="39:53" x14ac:dyDescent="0.2">
      <c r="AM4863" s="61"/>
      <c r="AN4863" s="61"/>
      <c r="AO4863" s="171"/>
      <c r="AP4863" s="61"/>
      <c r="AQ4863" s="61"/>
      <c r="AR4863" s="61"/>
      <c r="AS4863" s="61"/>
      <c r="AT4863" s="61"/>
      <c r="AU4863" s="61"/>
      <c r="AV4863" s="61"/>
      <c r="AW4863" s="61"/>
      <c r="AX4863" s="61"/>
      <c r="AY4863" s="61"/>
      <c r="AZ4863" s="61"/>
      <c r="BA4863" s="61"/>
    </row>
    <row r="4864" spans="39:53" x14ac:dyDescent="0.2">
      <c r="AM4864" s="61"/>
      <c r="AN4864" s="61"/>
      <c r="AO4864" s="171"/>
      <c r="AP4864" s="61"/>
      <c r="AQ4864" s="61"/>
      <c r="AR4864" s="61"/>
      <c r="AS4864" s="61"/>
      <c r="AT4864" s="61"/>
      <c r="AU4864" s="61"/>
      <c r="AV4864" s="61"/>
      <c r="AW4864" s="61"/>
      <c r="AX4864" s="61"/>
      <c r="AY4864" s="61"/>
      <c r="AZ4864" s="61"/>
      <c r="BA4864" s="61"/>
    </row>
    <row r="4865" spans="39:53" x14ac:dyDescent="0.2">
      <c r="AM4865" s="61"/>
      <c r="AN4865" s="61"/>
      <c r="AO4865" s="171"/>
      <c r="AP4865" s="61"/>
      <c r="AQ4865" s="61"/>
      <c r="AR4865" s="61"/>
      <c r="AS4865" s="61"/>
      <c r="AT4865" s="61"/>
      <c r="AU4865" s="61"/>
      <c r="AV4865" s="61"/>
      <c r="AW4865" s="61"/>
      <c r="AX4865" s="61"/>
      <c r="AY4865" s="61"/>
      <c r="AZ4865" s="61"/>
      <c r="BA4865" s="61"/>
    </row>
    <row r="4866" spans="39:53" x14ac:dyDescent="0.2">
      <c r="AM4866" s="61"/>
      <c r="AN4866" s="61"/>
      <c r="AO4866" s="171"/>
      <c r="AP4866" s="61"/>
      <c r="AQ4866" s="61"/>
      <c r="AR4866" s="61"/>
      <c r="AS4866" s="61"/>
      <c r="AT4866" s="61"/>
      <c r="AU4866" s="61"/>
      <c r="AV4866" s="61"/>
      <c r="AW4866" s="61"/>
      <c r="AX4866" s="61"/>
      <c r="AY4866" s="61"/>
      <c r="AZ4866" s="61"/>
      <c r="BA4866" s="61"/>
    </row>
    <row r="4867" spans="39:53" x14ac:dyDescent="0.2">
      <c r="AM4867" s="61"/>
      <c r="AN4867" s="61"/>
      <c r="AO4867" s="171"/>
      <c r="AP4867" s="61"/>
      <c r="AQ4867" s="61"/>
      <c r="AR4867" s="61"/>
      <c r="AS4867" s="61"/>
      <c r="AT4867" s="61"/>
      <c r="AU4867" s="61"/>
      <c r="AV4867" s="61"/>
      <c r="AW4867" s="61"/>
      <c r="AX4867" s="61"/>
      <c r="AY4867" s="61"/>
      <c r="AZ4867" s="61"/>
      <c r="BA4867" s="61"/>
    </row>
    <row r="4868" spans="39:53" x14ac:dyDescent="0.2">
      <c r="AM4868" s="61"/>
      <c r="AN4868" s="61"/>
      <c r="AO4868" s="171"/>
      <c r="AP4868" s="61"/>
      <c r="AQ4868" s="61"/>
      <c r="AR4868" s="61"/>
      <c r="AS4868" s="61"/>
      <c r="AT4868" s="61"/>
      <c r="AU4868" s="61"/>
      <c r="AV4868" s="61"/>
      <c r="AW4868" s="61"/>
      <c r="AX4868" s="61"/>
      <c r="AY4868" s="61"/>
      <c r="AZ4868" s="61"/>
      <c r="BA4868" s="61"/>
    </row>
    <row r="4869" spans="39:53" x14ac:dyDescent="0.2">
      <c r="AM4869" s="61"/>
      <c r="AN4869" s="61"/>
      <c r="AO4869" s="171"/>
      <c r="AP4869" s="61"/>
      <c r="AQ4869" s="61"/>
      <c r="AR4869" s="61"/>
      <c r="AS4869" s="61"/>
      <c r="AT4869" s="61"/>
      <c r="AU4869" s="61"/>
      <c r="AV4869" s="61"/>
      <c r="AW4869" s="61"/>
      <c r="AX4869" s="61"/>
      <c r="AY4869" s="61"/>
      <c r="AZ4869" s="61"/>
      <c r="BA4869" s="61"/>
    </row>
    <row r="4870" spans="39:53" x14ac:dyDescent="0.2">
      <c r="AM4870" s="61"/>
      <c r="AN4870" s="61"/>
      <c r="AO4870" s="171"/>
      <c r="AP4870" s="61"/>
      <c r="AQ4870" s="61"/>
      <c r="AR4870" s="61"/>
      <c r="AS4870" s="61"/>
      <c r="AT4870" s="61"/>
      <c r="AU4870" s="61"/>
      <c r="AV4870" s="61"/>
      <c r="AW4870" s="61"/>
      <c r="AX4870" s="61"/>
      <c r="AY4870" s="61"/>
      <c r="AZ4870" s="61"/>
      <c r="BA4870" s="61"/>
    </row>
    <row r="4871" spans="39:53" x14ac:dyDescent="0.2">
      <c r="AM4871" s="61"/>
      <c r="AN4871" s="61"/>
      <c r="AO4871" s="171"/>
      <c r="AP4871" s="61"/>
      <c r="AQ4871" s="61"/>
      <c r="AR4871" s="61"/>
      <c r="AS4871" s="61"/>
      <c r="AT4871" s="61"/>
      <c r="AU4871" s="61"/>
      <c r="AV4871" s="61"/>
      <c r="AW4871" s="61"/>
      <c r="AX4871" s="61"/>
      <c r="AY4871" s="61"/>
      <c r="AZ4871" s="61"/>
      <c r="BA4871" s="61"/>
    </row>
    <row r="4872" spans="39:53" x14ac:dyDescent="0.2">
      <c r="AM4872" s="61"/>
      <c r="AN4872" s="61"/>
      <c r="AO4872" s="171"/>
      <c r="AP4872" s="61"/>
      <c r="AQ4872" s="61"/>
      <c r="AR4872" s="61"/>
      <c r="AS4872" s="61"/>
      <c r="AT4872" s="61"/>
      <c r="AU4872" s="61"/>
      <c r="AV4872" s="61"/>
      <c r="AW4872" s="61"/>
      <c r="AX4872" s="61"/>
      <c r="AY4872" s="61"/>
      <c r="AZ4872" s="61"/>
      <c r="BA4872" s="61"/>
    </row>
    <row r="4873" spans="39:53" x14ac:dyDescent="0.2">
      <c r="AM4873" s="61"/>
      <c r="AN4873" s="61"/>
      <c r="AO4873" s="171"/>
      <c r="AP4873" s="61"/>
      <c r="AQ4873" s="61"/>
      <c r="AR4873" s="61"/>
      <c r="AS4873" s="61"/>
      <c r="AT4873" s="61"/>
      <c r="AU4873" s="61"/>
      <c r="AV4873" s="61"/>
      <c r="AW4873" s="61"/>
      <c r="AX4873" s="61"/>
      <c r="AY4873" s="61"/>
      <c r="AZ4873" s="61"/>
      <c r="BA4873" s="61"/>
    </row>
    <row r="4874" spans="39:53" x14ac:dyDescent="0.2">
      <c r="AM4874" s="61"/>
      <c r="AN4874" s="61"/>
      <c r="AO4874" s="171"/>
      <c r="AP4874" s="61"/>
      <c r="AQ4874" s="61"/>
      <c r="AR4874" s="61"/>
      <c r="AS4874" s="61"/>
      <c r="AT4874" s="61"/>
      <c r="AU4874" s="61"/>
      <c r="AV4874" s="61"/>
      <c r="AW4874" s="61"/>
      <c r="AX4874" s="61"/>
      <c r="AY4874" s="61"/>
      <c r="AZ4874" s="61"/>
      <c r="BA4874" s="61"/>
    </row>
    <row r="4875" spans="39:53" x14ac:dyDescent="0.2">
      <c r="AM4875" s="61"/>
      <c r="AN4875" s="61"/>
      <c r="AO4875" s="171"/>
      <c r="AP4875" s="61"/>
      <c r="AQ4875" s="61"/>
      <c r="AR4875" s="61"/>
      <c r="AS4875" s="61"/>
      <c r="AT4875" s="61"/>
      <c r="AU4875" s="61"/>
      <c r="AV4875" s="61"/>
      <c r="AW4875" s="61"/>
      <c r="AX4875" s="61"/>
      <c r="AY4875" s="61"/>
      <c r="AZ4875" s="61"/>
      <c r="BA4875" s="61"/>
    </row>
    <row r="4876" spans="39:53" x14ac:dyDescent="0.2">
      <c r="AM4876" s="61"/>
      <c r="AN4876" s="61"/>
      <c r="AO4876" s="171"/>
      <c r="AP4876" s="61"/>
      <c r="AQ4876" s="61"/>
      <c r="AR4876" s="61"/>
      <c r="AS4876" s="61"/>
      <c r="AT4876" s="61"/>
      <c r="AU4876" s="61"/>
      <c r="AV4876" s="61"/>
      <c r="AW4876" s="61"/>
      <c r="AX4876" s="61"/>
      <c r="AY4876" s="61"/>
      <c r="AZ4876" s="61"/>
      <c r="BA4876" s="61"/>
    </row>
    <row r="4877" spans="39:53" x14ac:dyDescent="0.2">
      <c r="AM4877" s="61"/>
      <c r="AN4877" s="61"/>
      <c r="AO4877" s="171"/>
      <c r="AP4877" s="61"/>
      <c r="AQ4877" s="61"/>
      <c r="AR4877" s="61"/>
      <c r="AS4877" s="61"/>
      <c r="AT4877" s="61"/>
      <c r="AU4877" s="61"/>
      <c r="AV4877" s="61"/>
      <c r="AW4877" s="61"/>
      <c r="AX4877" s="61"/>
      <c r="AY4877" s="61"/>
      <c r="AZ4877" s="61"/>
      <c r="BA4877" s="61"/>
    </row>
    <row r="4878" spans="39:53" x14ac:dyDescent="0.2">
      <c r="AM4878" s="61"/>
      <c r="AN4878" s="61"/>
      <c r="AO4878" s="171"/>
      <c r="AP4878" s="61"/>
      <c r="AQ4878" s="61"/>
      <c r="AR4878" s="61"/>
      <c r="AS4878" s="61"/>
      <c r="AT4878" s="61"/>
      <c r="AU4878" s="61"/>
      <c r="AV4878" s="61"/>
      <c r="AW4878" s="61"/>
      <c r="AX4878" s="61"/>
      <c r="AY4878" s="61"/>
      <c r="AZ4878" s="61"/>
      <c r="BA4878" s="61"/>
    </row>
    <row r="4879" spans="39:53" x14ac:dyDescent="0.2">
      <c r="AM4879" s="61"/>
      <c r="AN4879" s="61"/>
      <c r="AO4879" s="171"/>
      <c r="AP4879" s="61"/>
      <c r="AQ4879" s="61"/>
      <c r="AR4879" s="61"/>
      <c r="AS4879" s="61"/>
      <c r="AT4879" s="61"/>
      <c r="AU4879" s="61"/>
      <c r="AV4879" s="61"/>
      <c r="AW4879" s="61"/>
      <c r="AX4879" s="61"/>
      <c r="AY4879" s="61"/>
      <c r="AZ4879" s="61"/>
      <c r="BA4879" s="61"/>
    </row>
    <row r="4880" spans="39:53" x14ac:dyDescent="0.2">
      <c r="AM4880" s="61"/>
      <c r="AN4880" s="61"/>
      <c r="AO4880" s="171"/>
      <c r="AP4880" s="61"/>
      <c r="AQ4880" s="61"/>
      <c r="AR4880" s="61"/>
      <c r="AS4880" s="61"/>
      <c r="AT4880" s="61"/>
      <c r="AU4880" s="61"/>
      <c r="AV4880" s="61"/>
      <c r="AW4880" s="61"/>
      <c r="AX4880" s="61"/>
      <c r="AY4880" s="61"/>
      <c r="AZ4880" s="61"/>
      <c r="BA4880" s="61"/>
    </row>
    <row r="4881" spans="39:53" x14ac:dyDescent="0.2">
      <c r="AM4881" s="61"/>
      <c r="AN4881" s="61"/>
      <c r="AO4881" s="171"/>
      <c r="AP4881" s="61"/>
      <c r="AQ4881" s="61"/>
      <c r="AR4881" s="61"/>
      <c r="AS4881" s="61"/>
      <c r="AT4881" s="61"/>
      <c r="AU4881" s="61"/>
      <c r="AV4881" s="61"/>
      <c r="AW4881" s="61"/>
      <c r="AX4881" s="61"/>
      <c r="AY4881" s="61"/>
      <c r="AZ4881" s="61"/>
      <c r="BA4881" s="61"/>
    </row>
    <row r="4882" spans="39:53" x14ac:dyDescent="0.2">
      <c r="AM4882" s="61"/>
      <c r="AN4882" s="61"/>
      <c r="AO4882" s="171"/>
      <c r="AP4882" s="61"/>
      <c r="AQ4882" s="61"/>
      <c r="AR4882" s="61"/>
      <c r="AS4882" s="61"/>
      <c r="AT4882" s="61"/>
      <c r="AU4882" s="61"/>
      <c r="AV4882" s="61"/>
      <c r="AW4882" s="61"/>
      <c r="AX4882" s="61"/>
      <c r="AY4882" s="61"/>
      <c r="AZ4882" s="61"/>
      <c r="BA4882" s="61"/>
    </row>
    <row r="4883" spans="39:53" x14ac:dyDescent="0.2">
      <c r="AM4883" s="61"/>
      <c r="AN4883" s="61"/>
      <c r="AO4883" s="171"/>
      <c r="AP4883" s="61"/>
      <c r="AQ4883" s="61"/>
      <c r="AR4883" s="61"/>
      <c r="AS4883" s="61"/>
      <c r="AT4883" s="61"/>
      <c r="AU4883" s="61"/>
      <c r="AV4883" s="61"/>
      <c r="AW4883" s="61"/>
      <c r="AX4883" s="61"/>
      <c r="AY4883" s="61"/>
      <c r="AZ4883" s="61"/>
      <c r="BA4883" s="61"/>
    </row>
    <row r="4884" spans="39:53" x14ac:dyDescent="0.2">
      <c r="AM4884" s="61"/>
      <c r="AN4884" s="61"/>
      <c r="AO4884" s="171"/>
      <c r="AP4884" s="61"/>
      <c r="AQ4884" s="61"/>
      <c r="AR4884" s="61"/>
      <c r="AS4884" s="61"/>
      <c r="AT4884" s="61"/>
      <c r="AU4884" s="61"/>
      <c r="AV4884" s="61"/>
      <c r="AW4884" s="61"/>
      <c r="AX4884" s="61"/>
      <c r="AY4884" s="61"/>
      <c r="AZ4884" s="61"/>
      <c r="BA4884" s="61"/>
    </row>
    <row r="4885" spans="39:53" x14ac:dyDescent="0.2">
      <c r="AM4885" s="61"/>
      <c r="AN4885" s="61"/>
      <c r="AO4885" s="171"/>
      <c r="AP4885" s="61"/>
      <c r="AQ4885" s="61"/>
      <c r="AR4885" s="61"/>
      <c r="AS4885" s="61"/>
      <c r="AT4885" s="61"/>
      <c r="AU4885" s="61"/>
      <c r="AV4885" s="61"/>
      <c r="AW4885" s="61"/>
      <c r="AX4885" s="61"/>
      <c r="AY4885" s="61"/>
      <c r="AZ4885" s="61"/>
      <c r="BA4885" s="61"/>
    </row>
    <row r="4886" spans="39:53" x14ac:dyDescent="0.2">
      <c r="AM4886" s="61"/>
      <c r="AN4886" s="61"/>
      <c r="AO4886" s="171"/>
      <c r="AP4886" s="61"/>
      <c r="AQ4886" s="61"/>
      <c r="AR4886" s="61"/>
      <c r="AS4886" s="61"/>
      <c r="AT4886" s="61"/>
      <c r="AU4886" s="61"/>
      <c r="AV4886" s="61"/>
      <c r="AW4886" s="61"/>
      <c r="AX4886" s="61"/>
      <c r="AY4886" s="61"/>
      <c r="AZ4886" s="61"/>
      <c r="BA4886" s="61"/>
    </row>
    <row r="4887" spans="39:53" x14ac:dyDescent="0.2">
      <c r="AM4887" s="61"/>
      <c r="AN4887" s="61"/>
      <c r="AO4887" s="171"/>
      <c r="AP4887" s="61"/>
      <c r="AQ4887" s="61"/>
      <c r="AR4887" s="61"/>
      <c r="AS4887" s="61"/>
      <c r="AT4887" s="61"/>
      <c r="AU4887" s="61"/>
      <c r="AV4887" s="61"/>
      <c r="AW4887" s="61"/>
      <c r="AX4887" s="61"/>
      <c r="AY4887" s="61"/>
      <c r="AZ4887" s="61"/>
      <c r="BA4887" s="61"/>
    </row>
    <row r="4888" spans="39:53" x14ac:dyDescent="0.2">
      <c r="AM4888" s="61"/>
      <c r="AN4888" s="61"/>
      <c r="AO4888" s="171"/>
      <c r="AP4888" s="61"/>
      <c r="AQ4888" s="61"/>
      <c r="AR4888" s="61"/>
      <c r="AS4888" s="61"/>
      <c r="AT4888" s="61"/>
      <c r="AU4888" s="61"/>
      <c r="AV4888" s="61"/>
      <c r="AW4888" s="61"/>
      <c r="AX4888" s="61"/>
      <c r="AY4888" s="61"/>
      <c r="AZ4888" s="61"/>
      <c r="BA4888" s="61"/>
    </row>
    <row r="4889" spans="39:53" x14ac:dyDescent="0.2">
      <c r="AM4889" s="61"/>
      <c r="AN4889" s="61"/>
      <c r="AO4889" s="171"/>
      <c r="AP4889" s="61"/>
      <c r="AQ4889" s="61"/>
      <c r="AR4889" s="61"/>
      <c r="AS4889" s="61"/>
      <c r="AT4889" s="61"/>
      <c r="AU4889" s="61"/>
      <c r="AV4889" s="61"/>
      <c r="AW4889" s="61"/>
      <c r="AX4889" s="61"/>
      <c r="AY4889" s="61"/>
      <c r="AZ4889" s="61"/>
      <c r="BA4889" s="61"/>
    </row>
    <row r="4890" spans="39:53" x14ac:dyDescent="0.2">
      <c r="AM4890" s="61"/>
      <c r="AN4890" s="61"/>
      <c r="AO4890" s="171"/>
      <c r="AP4890" s="61"/>
      <c r="AQ4890" s="61"/>
      <c r="AR4890" s="61"/>
      <c r="AS4890" s="61"/>
      <c r="AT4890" s="61"/>
      <c r="AU4890" s="61"/>
      <c r="AV4890" s="61"/>
      <c r="AW4890" s="61"/>
      <c r="AX4890" s="61"/>
      <c r="AY4890" s="61"/>
      <c r="AZ4890" s="61"/>
      <c r="BA4890" s="61"/>
    </row>
    <row r="4891" spans="39:53" x14ac:dyDescent="0.2">
      <c r="AM4891" s="61"/>
      <c r="AN4891" s="61"/>
      <c r="AO4891" s="171"/>
      <c r="AP4891" s="61"/>
      <c r="AQ4891" s="61"/>
      <c r="AR4891" s="61"/>
      <c r="AS4891" s="61"/>
      <c r="AT4891" s="61"/>
      <c r="AU4891" s="61"/>
      <c r="AV4891" s="61"/>
      <c r="AW4891" s="61"/>
      <c r="AX4891" s="61"/>
      <c r="AY4891" s="61"/>
      <c r="AZ4891" s="61"/>
      <c r="BA4891" s="61"/>
    </row>
    <row r="4892" spans="39:53" x14ac:dyDescent="0.2">
      <c r="AM4892" s="61"/>
      <c r="AN4892" s="61"/>
      <c r="AO4892" s="171"/>
      <c r="AP4892" s="61"/>
      <c r="AQ4892" s="61"/>
      <c r="AR4892" s="61"/>
      <c r="AS4892" s="61"/>
      <c r="AT4892" s="61"/>
      <c r="AU4892" s="61"/>
      <c r="AV4892" s="61"/>
      <c r="AW4892" s="61"/>
      <c r="AX4892" s="61"/>
      <c r="AY4892" s="61"/>
      <c r="AZ4892" s="61"/>
      <c r="BA4892" s="61"/>
    </row>
    <row r="4893" spans="39:53" x14ac:dyDescent="0.2">
      <c r="AM4893" s="61"/>
      <c r="AN4893" s="61"/>
      <c r="AO4893" s="171"/>
      <c r="AP4893" s="61"/>
      <c r="AQ4893" s="61"/>
      <c r="AR4893" s="61"/>
      <c r="AS4893" s="61"/>
      <c r="AT4893" s="61"/>
      <c r="AU4893" s="61"/>
      <c r="AV4893" s="61"/>
      <c r="AW4893" s="61"/>
      <c r="AX4893" s="61"/>
      <c r="AY4893" s="61"/>
      <c r="AZ4893" s="61"/>
      <c r="BA4893" s="61"/>
    </row>
    <row r="4894" spans="39:53" x14ac:dyDescent="0.2">
      <c r="AM4894" s="61"/>
      <c r="AN4894" s="61"/>
      <c r="AO4894" s="171"/>
      <c r="AP4894" s="61"/>
      <c r="AQ4894" s="61"/>
      <c r="AR4894" s="61"/>
      <c r="AS4894" s="61"/>
      <c r="AT4894" s="61"/>
      <c r="AU4894" s="61"/>
      <c r="AV4894" s="61"/>
      <c r="AW4894" s="61"/>
      <c r="AX4894" s="61"/>
      <c r="AY4894" s="61"/>
      <c r="AZ4894" s="61"/>
      <c r="BA4894" s="61"/>
    </row>
    <row r="4895" spans="39:53" x14ac:dyDescent="0.2">
      <c r="AM4895" s="61"/>
      <c r="AN4895" s="61"/>
      <c r="AO4895" s="171"/>
      <c r="AP4895" s="61"/>
      <c r="AQ4895" s="61"/>
      <c r="AR4895" s="61"/>
      <c r="AS4895" s="61"/>
      <c r="AT4895" s="61"/>
      <c r="AU4895" s="61"/>
      <c r="AV4895" s="61"/>
      <c r="AW4895" s="61"/>
      <c r="AX4895" s="61"/>
      <c r="AY4895" s="61"/>
      <c r="AZ4895" s="61"/>
      <c r="BA4895" s="61"/>
    </row>
    <row r="4896" spans="39:53" x14ac:dyDescent="0.2">
      <c r="AM4896" s="61"/>
      <c r="AN4896" s="61"/>
      <c r="AO4896" s="171"/>
      <c r="AP4896" s="61"/>
      <c r="AQ4896" s="61"/>
      <c r="AR4896" s="61"/>
      <c r="AS4896" s="61"/>
      <c r="AT4896" s="61"/>
      <c r="AU4896" s="61"/>
      <c r="AV4896" s="61"/>
      <c r="AW4896" s="61"/>
      <c r="AX4896" s="61"/>
      <c r="AY4896" s="61"/>
      <c r="AZ4896" s="61"/>
      <c r="BA4896" s="61"/>
    </row>
    <row r="4897" spans="39:53" x14ac:dyDescent="0.2">
      <c r="AM4897" s="61"/>
      <c r="AN4897" s="61"/>
      <c r="AO4897" s="171"/>
      <c r="AP4897" s="61"/>
      <c r="AQ4897" s="61"/>
      <c r="AR4897" s="61"/>
      <c r="AS4897" s="61"/>
      <c r="AT4897" s="61"/>
      <c r="AU4897" s="61"/>
      <c r="AV4897" s="61"/>
      <c r="AW4897" s="61"/>
      <c r="AX4897" s="61"/>
      <c r="AY4897" s="61"/>
      <c r="AZ4897" s="61"/>
      <c r="BA4897" s="61"/>
    </row>
    <row r="4898" spans="39:53" x14ac:dyDescent="0.2">
      <c r="AM4898" s="61"/>
      <c r="AN4898" s="61"/>
      <c r="AO4898" s="171"/>
      <c r="AP4898" s="61"/>
      <c r="AQ4898" s="61"/>
      <c r="AR4898" s="61"/>
      <c r="AS4898" s="61"/>
      <c r="AT4898" s="61"/>
      <c r="AU4898" s="61"/>
      <c r="AV4898" s="61"/>
      <c r="AW4898" s="61"/>
      <c r="AX4898" s="61"/>
      <c r="AY4898" s="61"/>
      <c r="AZ4898" s="61"/>
      <c r="BA4898" s="61"/>
    </row>
    <row r="4899" spans="39:53" x14ac:dyDescent="0.2">
      <c r="AM4899" s="61"/>
      <c r="AN4899" s="61"/>
      <c r="AO4899" s="171"/>
      <c r="AP4899" s="61"/>
      <c r="AQ4899" s="61"/>
      <c r="AR4899" s="61"/>
      <c r="AS4899" s="61"/>
      <c r="AT4899" s="61"/>
      <c r="AU4899" s="61"/>
      <c r="AV4899" s="61"/>
      <c r="AW4899" s="61"/>
      <c r="AX4899" s="61"/>
      <c r="AY4899" s="61"/>
      <c r="AZ4899" s="61"/>
      <c r="BA4899" s="61"/>
    </row>
    <row r="4900" spans="39:53" x14ac:dyDescent="0.2">
      <c r="AM4900" s="61"/>
      <c r="AN4900" s="61"/>
      <c r="AO4900" s="171"/>
      <c r="AP4900" s="61"/>
      <c r="AQ4900" s="61"/>
      <c r="AR4900" s="61"/>
      <c r="AS4900" s="61"/>
      <c r="AT4900" s="61"/>
      <c r="AU4900" s="61"/>
      <c r="AV4900" s="61"/>
      <c r="AW4900" s="61"/>
      <c r="AX4900" s="61"/>
      <c r="AY4900" s="61"/>
      <c r="AZ4900" s="61"/>
      <c r="BA4900" s="61"/>
    </row>
    <row r="4901" spans="39:53" x14ac:dyDescent="0.2">
      <c r="AM4901" s="61"/>
      <c r="AN4901" s="61"/>
      <c r="AO4901" s="171"/>
      <c r="AP4901" s="61"/>
      <c r="AQ4901" s="61"/>
      <c r="AR4901" s="61"/>
      <c r="AS4901" s="61"/>
      <c r="AT4901" s="61"/>
      <c r="AU4901" s="61"/>
      <c r="AV4901" s="61"/>
      <c r="AW4901" s="61"/>
      <c r="AX4901" s="61"/>
      <c r="AY4901" s="61"/>
      <c r="AZ4901" s="61"/>
      <c r="BA4901" s="61"/>
    </row>
    <row r="4902" spans="39:53" x14ac:dyDescent="0.2">
      <c r="AM4902" s="61"/>
      <c r="AN4902" s="61"/>
      <c r="AO4902" s="171"/>
      <c r="AP4902" s="61"/>
      <c r="AQ4902" s="61"/>
      <c r="AR4902" s="61"/>
      <c r="AS4902" s="61"/>
      <c r="AT4902" s="61"/>
      <c r="AU4902" s="61"/>
      <c r="AV4902" s="61"/>
      <c r="AW4902" s="61"/>
      <c r="AX4902" s="61"/>
      <c r="AY4902" s="61"/>
      <c r="AZ4902" s="61"/>
      <c r="BA4902" s="61"/>
    </row>
    <row r="4903" spans="39:53" x14ac:dyDescent="0.2">
      <c r="AM4903" s="61"/>
      <c r="AN4903" s="61"/>
      <c r="AO4903" s="171"/>
      <c r="AP4903" s="61"/>
      <c r="AQ4903" s="61"/>
      <c r="AR4903" s="61"/>
      <c r="AS4903" s="61"/>
      <c r="AT4903" s="61"/>
      <c r="AU4903" s="61"/>
      <c r="AV4903" s="61"/>
      <c r="AW4903" s="61"/>
      <c r="AX4903" s="61"/>
      <c r="AY4903" s="61"/>
      <c r="AZ4903" s="61"/>
      <c r="BA4903" s="61"/>
    </row>
    <row r="4904" spans="39:53" x14ac:dyDescent="0.2">
      <c r="AM4904" s="61"/>
      <c r="AN4904" s="61"/>
      <c r="AO4904" s="171"/>
      <c r="AP4904" s="61"/>
      <c r="AQ4904" s="61"/>
      <c r="AR4904" s="61"/>
      <c r="AS4904" s="61"/>
      <c r="AT4904" s="61"/>
      <c r="AU4904" s="61"/>
      <c r="AV4904" s="61"/>
      <c r="AW4904" s="61"/>
      <c r="AX4904" s="61"/>
      <c r="AY4904" s="61"/>
      <c r="AZ4904" s="61"/>
      <c r="BA4904" s="61"/>
    </row>
    <row r="4905" spans="39:53" x14ac:dyDescent="0.2">
      <c r="AM4905" s="61"/>
      <c r="AN4905" s="61"/>
      <c r="AO4905" s="171"/>
      <c r="AP4905" s="61"/>
      <c r="AQ4905" s="61"/>
      <c r="AR4905" s="61"/>
      <c r="AS4905" s="61"/>
      <c r="AT4905" s="61"/>
      <c r="AU4905" s="61"/>
      <c r="AV4905" s="61"/>
      <c r="AW4905" s="61"/>
      <c r="AX4905" s="61"/>
      <c r="AY4905" s="61"/>
      <c r="AZ4905" s="61"/>
      <c r="BA4905" s="61"/>
    </row>
    <row r="4906" spans="39:53" x14ac:dyDescent="0.2">
      <c r="AM4906" s="61"/>
      <c r="AN4906" s="61"/>
      <c r="AO4906" s="171"/>
      <c r="AP4906" s="61"/>
      <c r="AQ4906" s="61"/>
      <c r="AR4906" s="61"/>
      <c r="AS4906" s="61"/>
      <c r="AT4906" s="61"/>
      <c r="AU4906" s="61"/>
      <c r="AV4906" s="61"/>
      <c r="AW4906" s="61"/>
      <c r="AX4906" s="61"/>
      <c r="AY4906" s="61"/>
      <c r="AZ4906" s="61"/>
      <c r="BA4906" s="61"/>
    </row>
    <row r="4907" spans="39:53" x14ac:dyDescent="0.2">
      <c r="AM4907" s="61"/>
      <c r="AN4907" s="61"/>
      <c r="AO4907" s="171"/>
      <c r="AP4907" s="61"/>
      <c r="AQ4907" s="61"/>
      <c r="AR4907" s="61"/>
      <c r="AS4907" s="61"/>
      <c r="AT4907" s="61"/>
      <c r="AU4907" s="61"/>
      <c r="AV4907" s="61"/>
      <c r="AW4907" s="61"/>
      <c r="AX4907" s="61"/>
      <c r="AY4907" s="61"/>
      <c r="AZ4907" s="61"/>
      <c r="BA4907" s="61"/>
    </row>
    <row r="4908" spans="39:53" x14ac:dyDescent="0.2">
      <c r="AM4908" s="61"/>
      <c r="AN4908" s="61"/>
      <c r="AO4908" s="171"/>
      <c r="AP4908" s="61"/>
      <c r="AQ4908" s="61"/>
      <c r="AR4908" s="61"/>
      <c r="AS4908" s="61"/>
      <c r="AT4908" s="61"/>
      <c r="AU4908" s="61"/>
      <c r="AV4908" s="61"/>
      <c r="AW4908" s="61"/>
      <c r="AX4908" s="61"/>
      <c r="AY4908" s="61"/>
      <c r="AZ4908" s="61"/>
      <c r="BA4908" s="61"/>
    </row>
    <row r="4909" spans="39:53" x14ac:dyDescent="0.2">
      <c r="AM4909" s="61"/>
      <c r="AN4909" s="61"/>
      <c r="AO4909" s="171"/>
      <c r="AP4909" s="61"/>
      <c r="AQ4909" s="61"/>
      <c r="AR4909" s="61"/>
      <c r="AS4909" s="61"/>
      <c r="AT4909" s="61"/>
      <c r="AU4909" s="61"/>
      <c r="AV4909" s="61"/>
      <c r="AW4909" s="61"/>
      <c r="AX4909" s="61"/>
      <c r="AY4909" s="61"/>
      <c r="AZ4909" s="61"/>
      <c r="BA4909" s="61"/>
    </row>
    <row r="4910" spans="39:53" x14ac:dyDescent="0.2">
      <c r="AM4910" s="61"/>
      <c r="AN4910" s="61"/>
      <c r="AO4910" s="171"/>
      <c r="AP4910" s="61"/>
      <c r="AQ4910" s="61"/>
      <c r="AR4910" s="61"/>
      <c r="AS4910" s="61"/>
      <c r="AT4910" s="61"/>
      <c r="AU4910" s="61"/>
      <c r="AV4910" s="61"/>
      <c r="AW4910" s="61"/>
      <c r="AX4910" s="61"/>
      <c r="AY4910" s="61"/>
      <c r="AZ4910" s="61"/>
      <c r="BA4910" s="61"/>
    </row>
    <row r="4911" spans="39:53" x14ac:dyDescent="0.2">
      <c r="AM4911" s="61"/>
      <c r="AN4911" s="61"/>
      <c r="AO4911" s="171"/>
      <c r="AP4911" s="61"/>
      <c r="AQ4911" s="61"/>
      <c r="AR4911" s="61"/>
      <c r="AS4911" s="61"/>
      <c r="AT4911" s="61"/>
      <c r="AU4911" s="61"/>
      <c r="AV4911" s="61"/>
      <c r="AW4911" s="61"/>
      <c r="AX4911" s="61"/>
      <c r="AY4911" s="61"/>
      <c r="AZ4911" s="61"/>
      <c r="BA4911" s="61"/>
    </row>
    <row r="4912" spans="39:53" x14ac:dyDescent="0.2">
      <c r="AM4912" s="61"/>
      <c r="AN4912" s="61"/>
      <c r="AO4912" s="171"/>
      <c r="AP4912" s="61"/>
      <c r="AQ4912" s="61"/>
      <c r="AR4912" s="61"/>
      <c r="AS4912" s="61"/>
      <c r="AT4912" s="61"/>
      <c r="AU4912" s="61"/>
      <c r="AV4912" s="61"/>
      <c r="AW4912" s="61"/>
      <c r="AX4912" s="61"/>
      <c r="AY4912" s="61"/>
      <c r="AZ4912" s="61"/>
      <c r="BA4912" s="61"/>
    </row>
    <row r="4913" spans="39:53" x14ac:dyDescent="0.2">
      <c r="AM4913" s="61"/>
      <c r="AN4913" s="61"/>
      <c r="AO4913" s="171"/>
      <c r="AP4913" s="61"/>
      <c r="AQ4913" s="61"/>
      <c r="AR4913" s="61"/>
      <c r="AS4913" s="61"/>
      <c r="AT4913" s="61"/>
      <c r="AU4913" s="61"/>
      <c r="AV4913" s="61"/>
      <c r="AW4913" s="61"/>
      <c r="AX4913" s="61"/>
      <c r="AY4913" s="61"/>
      <c r="AZ4913" s="61"/>
      <c r="BA4913" s="61"/>
    </row>
    <row r="4914" spans="39:53" x14ac:dyDescent="0.2">
      <c r="AM4914" s="61"/>
      <c r="AN4914" s="61"/>
      <c r="AO4914" s="171"/>
      <c r="AP4914" s="61"/>
      <c r="AQ4914" s="61"/>
      <c r="AR4914" s="61"/>
      <c r="AS4914" s="61"/>
      <c r="AT4914" s="61"/>
      <c r="AU4914" s="61"/>
      <c r="AV4914" s="61"/>
      <c r="AW4914" s="61"/>
      <c r="AX4914" s="61"/>
      <c r="AY4914" s="61"/>
      <c r="AZ4914" s="61"/>
      <c r="BA4914" s="61"/>
    </row>
    <row r="4915" spans="39:53" x14ac:dyDescent="0.2">
      <c r="AM4915" s="61"/>
      <c r="AN4915" s="61"/>
      <c r="AO4915" s="171"/>
      <c r="AP4915" s="61"/>
      <c r="AQ4915" s="61"/>
      <c r="AR4915" s="61"/>
      <c r="AS4915" s="61"/>
      <c r="AT4915" s="61"/>
      <c r="AU4915" s="61"/>
      <c r="AV4915" s="61"/>
      <c r="AW4915" s="61"/>
      <c r="AX4915" s="61"/>
      <c r="AY4915" s="61"/>
      <c r="AZ4915" s="61"/>
      <c r="BA4915" s="61"/>
    </row>
    <row r="4916" spans="39:53" x14ac:dyDescent="0.2">
      <c r="AM4916" s="61"/>
      <c r="AN4916" s="61"/>
      <c r="AO4916" s="171"/>
      <c r="AP4916" s="61"/>
      <c r="AQ4916" s="61"/>
      <c r="AR4916" s="61"/>
      <c r="AS4916" s="61"/>
      <c r="AT4916" s="61"/>
      <c r="AU4916" s="61"/>
      <c r="AV4916" s="61"/>
      <c r="AW4916" s="61"/>
      <c r="AX4916" s="61"/>
      <c r="AY4916" s="61"/>
      <c r="AZ4916" s="61"/>
      <c r="BA4916" s="61"/>
    </row>
    <row r="4917" spans="39:53" x14ac:dyDescent="0.2">
      <c r="AM4917" s="61"/>
      <c r="AN4917" s="61"/>
      <c r="AO4917" s="171"/>
      <c r="AP4917" s="61"/>
      <c r="AQ4917" s="61"/>
      <c r="AR4917" s="61"/>
      <c r="AS4917" s="61"/>
      <c r="AT4917" s="61"/>
      <c r="AU4917" s="61"/>
      <c r="AV4917" s="61"/>
      <c r="AW4917" s="61"/>
      <c r="AX4917" s="61"/>
      <c r="AY4917" s="61"/>
      <c r="AZ4917" s="61"/>
      <c r="BA4917" s="61"/>
    </row>
    <row r="4918" spans="39:53" x14ac:dyDescent="0.2">
      <c r="AM4918" s="61"/>
      <c r="AN4918" s="61"/>
      <c r="AO4918" s="171"/>
      <c r="AP4918" s="61"/>
      <c r="AQ4918" s="61"/>
      <c r="AR4918" s="61"/>
      <c r="AS4918" s="61"/>
      <c r="AT4918" s="61"/>
      <c r="AU4918" s="61"/>
      <c r="AV4918" s="61"/>
      <c r="AW4918" s="61"/>
      <c r="AX4918" s="61"/>
      <c r="AY4918" s="61"/>
      <c r="AZ4918" s="61"/>
      <c r="BA4918" s="61"/>
    </row>
    <row r="4919" spans="39:53" x14ac:dyDescent="0.2">
      <c r="AM4919" s="61"/>
      <c r="AN4919" s="61"/>
      <c r="AO4919" s="171"/>
      <c r="AP4919" s="61"/>
      <c r="AQ4919" s="61"/>
      <c r="AR4919" s="61"/>
      <c r="AS4919" s="61"/>
      <c r="AT4919" s="61"/>
      <c r="AU4919" s="61"/>
      <c r="AV4919" s="61"/>
      <c r="AW4919" s="61"/>
      <c r="AX4919" s="61"/>
      <c r="AY4919" s="61"/>
      <c r="AZ4919" s="61"/>
      <c r="BA4919" s="61"/>
    </row>
    <row r="4920" spans="39:53" x14ac:dyDescent="0.2">
      <c r="AM4920" s="61"/>
      <c r="AN4920" s="61"/>
      <c r="AO4920" s="171"/>
      <c r="AP4920" s="61"/>
      <c r="AQ4920" s="61"/>
      <c r="AR4920" s="61"/>
      <c r="AS4920" s="61"/>
      <c r="AT4920" s="61"/>
      <c r="AU4920" s="61"/>
      <c r="AV4920" s="61"/>
      <c r="AW4920" s="61"/>
      <c r="AX4920" s="61"/>
      <c r="AY4920" s="61"/>
      <c r="AZ4920" s="61"/>
      <c r="BA4920" s="61"/>
    </row>
    <row r="4921" spans="39:53" x14ac:dyDescent="0.2">
      <c r="AM4921" s="61"/>
      <c r="AN4921" s="61"/>
      <c r="AO4921" s="171"/>
      <c r="AP4921" s="61"/>
      <c r="AQ4921" s="61"/>
      <c r="AR4921" s="61"/>
      <c r="AS4921" s="61"/>
      <c r="AT4921" s="61"/>
      <c r="AU4921" s="61"/>
      <c r="AV4921" s="61"/>
      <c r="AW4921" s="61"/>
      <c r="AX4921" s="61"/>
      <c r="AY4921" s="61"/>
      <c r="AZ4921" s="61"/>
      <c r="BA4921" s="61"/>
    </row>
    <row r="4922" spans="39:53" x14ac:dyDescent="0.2">
      <c r="AM4922" s="61"/>
      <c r="AN4922" s="61"/>
      <c r="AO4922" s="171"/>
      <c r="AP4922" s="61"/>
      <c r="AQ4922" s="61"/>
      <c r="AR4922" s="61"/>
      <c r="AS4922" s="61"/>
      <c r="AT4922" s="61"/>
      <c r="AU4922" s="61"/>
      <c r="AV4922" s="61"/>
      <c r="AW4922" s="61"/>
      <c r="AX4922" s="61"/>
      <c r="AY4922" s="61"/>
      <c r="AZ4922" s="61"/>
      <c r="BA4922" s="61"/>
    </row>
    <row r="4923" spans="39:53" x14ac:dyDescent="0.2">
      <c r="AM4923" s="61"/>
      <c r="AN4923" s="61"/>
      <c r="AO4923" s="171"/>
      <c r="AP4923" s="61"/>
      <c r="AQ4923" s="61"/>
      <c r="AR4923" s="61"/>
      <c r="AS4923" s="61"/>
      <c r="AT4923" s="61"/>
      <c r="AU4923" s="61"/>
      <c r="AV4923" s="61"/>
      <c r="AW4923" s="61"/>
      <c r="AX4923" s="61"/>
      <c r="AY4923" s="61"/>
      <c r="AZ4923" s="61"/>
      <c r="BA4923" s="61"/>
    </row>
    <row r="4924" spans="39:53" x14ac:dyDescent="0.2">
      <c r="AM4924" s="61"/>
      <c r="AN4924" s="61"/>
      <c r="AO4924" s="171"/>
      <c r="AP4924" s="61"/>
      <c r="AQ4924" s="61"/>
      <c r="AR4924" s="61"/>
      <c r="AS4924" s="61"/>
      <c r="AT4924" s="61"/>
      <c r="AU4924" s="61"/>
      <c r="AV4924" s="61"/>
      <c r="AW4924" s="61"/>
      <c r="AX4924" s="61"/>
      <c r="AY4924" s="61"/>
      <c r="AZ4924" s="61"/>
      <c r="BA4924" s="61"/>
    </row>
    <row r="4925" spans="39:53" x14ac:dyDescent="0.2">
      <c r="AM4925" s="61"/>
      <c r="AN4925" s="61"/>
      <c r="AO4925" s="171"/>
      <c r="AP4925" s="61"/>
      <c r="AQ4925" s="61"/>
      <c r="AR4925" s="61"/>
      <c r="AS4925" s="61"/>
      <c r="AT4925" s="61"/>
      <c r="AU4925" s="61"/>
      <c r="AV4925" s="61"/>
      <c r="AW4925" s="61"/>
      <c r="AX4925" s="61"/>
      <c r="AY4925" s="61"/>
      <c r="AZ4925" s="61"/>
      <c r="BA4925" s="61"/>
    </row>
    <row r="4926" spans="39:53" x14ac:dyDescent="0.2">
      <c r="AM4926" s="61"/>
      <c r="AN4926" s="61"/>
      <c r="AO4926" s="171"/>
      <c r="AP4926" s="61"/>
      <c r="AQ4926" s="61"/>
      <c r="AR4926" s="61"/>
      <c r="AS4926" s="61"/>
      <c r="AT4926" s="61"/>
      <c r="AU4926" s="61"/>
      <c r="AV4926" s="61"/>
      <c r="AW4926" s="61"/>
      <c r="AX4926" s="61"/>
      <c r="AY4926" s="61"/>
      <c r="AZ4926" s="61"/>
      <c r="BA4926" s="61"/>
    </row>
    <row r="4927" spans="39:53" x14ac:dyDescent="0.2">
      <c r="AM4927" s="61"/>
      <c r="AN4927" s="61"/>
      <c r="AO4927" s="171"/>
      <c r="AP4927" s="61"/>
      <c r="AQ4927" s="61"/>
      <c r="AR4927" s="61"/>
      <c r="AS4927" s="61"/>
      <c r="AT4927" s="61"/>
      <c r="AU4927" s="61"/>
      <c r="AV4927" s="61"/>
      <c r="AW4927" s="61"/>
      <c r="AX4927" s="61"/>
      <c r="AY4927" s="61"/>
      <c r="AZ4927" s="61"/>
      <c r="BA4927" s="61"/>
    </row>
    <row r="4928" spans="39:53" x14ac:dyDescent="0.2">
      <c r="AM4928" s="61"/>
      <c r="AN4928" s="61"/>
      <c r="AO4928" s="171"/>
      <c r="AP4928" s="61"/>
      <c r="AQ4928" s="61"/>
      <c r="AR4928" s="61"/>
      <c r="AS4928" s="61"/>
      <c r="AT4928" s="61"/>
      <c r="AU4928" s="61"/>
      <c r="AV4928" s="61"/>
      <c r="AW4928" s="61"/>
      <c r="AX4928" s="61"/>
      <c r="AY4928" s="61"/>
      <c r="AZ4928" s="61"/>
      <c r="BA4928" s="61"/>
    </row>
    <row r="4929" spans="39:53" x14ac:dyDescent="0.2">
      <c r="AM4929" s="61"/>
      <c r="AN4929" s="61"/>
      <c r="AO4929" s="171"/>
      <c r="AP4929" s="61"/>
      <c r="AQ4929" s="61"/>
      <c r="AR4929" s="61"/>
      <c r="AS4929" s="61"/>
      <c r="AT4929" s="61"/>
      <c r="AU4929" s="61"/>
      <c r="AV4929" s="61"/>
      <c r="AW4929" s="61"/>
      <c r="AX4929" s="61"/>
      <c r="AY4929" s="61"/>
      <c r="AZ4929" s="61"/>
      <c r="BA4929" s="61"/>
    </row>
    <row r="4930" spans="39:53" x14ac:dyDescent="0.2">
      <c r="AM4930" s="61"/>
      <c r="AN4930" s="61"/>
      <c r="AO4930" s="171"/>
      <c r="AP4930" s="61"/>
      <c r="AQ4930" s="61"/>
      <c r="AR4930" s="61"/>
      <c r="AS4930" s="61"/>
      <c r="AT4930" s="61"/>
      <c r="AU4930" s="61"/>
      <c r="AV4930" s="61"/>
      <c r="AW4930" s="61"/>
      <c r="AX4930" s="61"/>
      <c r="AY4930" s="61"/>
      <c r="AZ4930" s="61"/>
      <c r="BA4930" s="61"/>
    </row>
    <row r="4931" spans="39:53" x14ac:dyDescent="0.2">
      <c r="AM4931" s="61"/>
      <c r="AN4931" s="61"/>
      <c r="AO4931" s="171"/>
      <c r="AP4931" s="61"/>
      <c r="AQ4931" s="61"/>
      <c r="AR4931" s="61"/>
      <c r="AS4931" s="61"/>
      <c r="AT4931" s="61"/>
      <c r="AU4931" s="61"/>
      <c r="AV4931" s="61"/>
      <c r="AW4931" s="61"/>
      <c r="AX4931" s="61"/>
      <c r="AY4931" s="61"/>
      <c r="AZ4931" s="61"/>
      <c r="BA4931" s="61"/>
    </row>
    <row r="4932" spans="39:53" x14ac:dyDescent="0.2">
      <c r="AM4932" s="61"/>
      <c r="AN4932" s="61"/>
      <c r="AO4932" s="171"/>
      <c r="AP4932" s="61"/>
      <c r="AQ4932" s="61"/>
      <c r="AR4932" s="61"/>
      <c r="AS4932" s="61"/>
      <c r="AT4932" s="61"/>
      <c r="AU4932" s="61"/>
      <c r="AV4932" s="61"/>
      <c r="AW4932" s="61"/>
      <c r="AX4932" s="61"/>
      <c r="AY4932" s="61"/>
      <c r="AZ4932" s="61"/>
      <c r="BA4932" s="61"/>
    </row>
    <row r="4933" spans="39:53" x14ac:dyDescent="0.2">
      <c r="AM4933" s="61"/>
      <c r="AN4933" s="61"/>
      <c r="AO4933" s="171"/>
      <c r="AP4933" s="61"/>
      <c r="AQ4933" s="61"/>
      <c r="AR4933" s="61"/>
      <c r="AS4933" s="61"/>
      <c r="AT4933" s="61"/>
      <c r="AU4933" s="61"/>
      <c r="AV4933" s="61"/>
      <c r="AW4933" s="61"/>
      <c r="AX4933" s="61"/>
      <c r="AY4933" s="61"/>
      <c r="AZ4933" s="61"/>
      <c r="BA4933" s="61"/>
    </row>
    <row r="4934" spans="39:53" x14ac:dyDescent="0.2">
      <c r="AM4934" s="61"/>
      <c r="AN4934" s="61"/>
      <c r="AO4934" s="171"/>
      <c r="AP4934" s="61"/>
      <c r="AQ4934" s="61"/>
      <c r="AR4934" s="61"/>
      <c r="AS4934" s="61"/>
      <c r="AT4934" s="61"/>
      <c r="AU4934" s="61"/>
      <c r="AV4934" s="61"/>
      <c r="AW4934" s="61"/>
      <c r="AX4934" s="61"/>
      <c r="AY4934" s="61"/>
      <c r="AZ4934" s="61"/>
      <c r="BA4934" s="61"/>
    </row>
    <row r="4935" spans="39:53" x14ac:dyDescent="0.2">
      <c r="AM4935" s="61"/>
      <c r="AN4935" s="61"/>
      <c r="AO4935" s="171"/>
      <c r="AP4935" s="61"/>
      <c r="AQ4935" s="61"/>
      <c r="AR4935" s="61"/>
      <c r="AS4935" s="61"/>
      <c r="AT4935" s="61"/>
      <c r="AU4935" s="61"/>
      <c r="AV4935" s="61"/>
      <c r="AW4935" s="61"/>
      <c r="AX4935" s="61"/>
      <c r="AY4935" s="61"/>
      <c r="AZ4935" s="61"/>
      <c r="BA4935" s="61"/>
    </row>
    <row r="4936" spans="39:53" x14ac:dyDescent="0.2">
      <c r="AM4936" s="61"/>
      <c r="AN4936" s="61"/>
      <c r="AO4936" s="171"/>
      <c r="AP4936" s="61"/>
      <c r="AQ4936" s="61"/>
      <c r="AR4936" s="61"/>
      <c r="AS4936" s="61"/>
      <c r="AT4936" s="61"/>
      <c r="AU4936" s="61"/>
      <c r="AV4936" s="61"/>
      <c r="AW4936" s="61"/>
      <c r="AX4936" s="61"/>
      <c r="AY4936" s="61"/>
      <c r="AZ4936" s="61"/>
      <c r="BA4936" s="61"/>
    </row>
    <row r="4937" spans="39:53" x14ac:dyDescent="0.2">
      <c r="AM4937" s="61"/>
      <c r="AN4937" s="61"/>
      <c r="AO4937" s="171"/>
      <c r="AP4937" s="61"/>
      <c r="AQ4937" s="61"/>
      <c r="AR4937" s="61"/>
      <c r="AS4937" s="61"/>
      <c r="AT4937" s="61"/>
      <c r="AU4937" s="61"/>
      <c r="AV4937" s="61"/>
      <c r="AW4937" s="61"/>
      <c r="AX4937" s="61"/>
      <c r="AY4937" s="61"/>
      <c r="AZ4937" s="61"/>
      <c r="BA4937" s="61"/>
    </row>
    <row r="4938" spans="39:53" x14ac:dyDescent="0.2">
      <c r="AM4938" s="61"/>
      <c r="AN4938" s="61"/>
      <c r="AO4938" s="171"/>
      <c r="AP4938" s="61"/>
      <c r="AQ4938" s="61"/>
      <c r="AR4938" s="61"/>
      <c r="AS4938" s="61"/>
      <c r="AT4938" s="61"/>
      <c r="AU4938" s="61"/>
      <c r="AV4938" s="61"/>
      <c r="AW4938" s="61"/>
      <c r="AX4938" s="61"/>
      <c r="AY4938" s="61"/>
      <c r="AZ4938" s="61"/>
      <c r="BA4938" s="61"/>
    </row>
    <row r="4939" spans="39:53" x14ac:dyDescent="0.2">
      <c r="AM4939" s="61"/>
      <c r="AN4939" s="61"/>
      <c r="AO4939" s="171"/>
      <c r="AP4939" s="61"/>
      <c r="AQ4939" s="61"/>
      <c r="AR4939" s="61"/>
      <c r="AS4939" s="61"/>
      <c r="AT4939" s="61"/>
      <c r="AU4939" s="61"/>
      <c r="AV4939" s="61"/>
      <c r="AW4939" s="61"/>
      <c r="AX4939" s="61"/>
      <c r="AY4939" s="61"/>
      <c r="AZ4939" s="61"/>
      <c r="BA4939" s="61"/>
    </row>
    <row r="4940" spans="39:53" x14ac:dyDescent="0.2">
      <c r="AM4940" s="61"/>
      <c r="AN4940" s="61"/>
      <c r="AO4940" s="171"/>
      <c r="AP4940" s="61"/>
      <c r="AQ4940" s="61"/>
      <c r="AR4940" s="61"/>
      <c r="AS4940" s="61"/>
      <c r="AT4940" s="61"/>
      <c r="AU4940" s="61"/>
      <c r="AV4940" s="61"/>
      <c r="AW4940" s="61"/>
      <c r="AX4940" s="61"/>
      <c r="AY4940" s="61"/>
      <c r="AZ4940" s="61"/>
      <c r="BA4940" s="61"/>
    </row>
    <row r="4941" spans="39:53" x14ac:dyDescent="0.2">
      <c r="AM4941" s="61"/>
      <c r="AN4941" s="61"/>
      <c r="AO4941" s="171"/>
      <c r="AP4941" s="61"/>
      <c r="AQ4941" s="61"/>
      <c r="AR4941" s="61"/>
      <c r="AS4941" s="61"/>
      <c r="AT4941" s="61"/>
      <c r="AU4941" s="61"/>
      <c r="AV4941" s="61"/>
      <c r="AW4941" s="61"/>
      <c r="AX4941" s="61"/>
      <c r="AY4941" s="61"/>
      <c r="AZ4941" s="61"/>
      <c r="BA4941" s="61"/>
    </row>
    <row r="4942" spans="39:53" x14ac:dyDescent="0.2">
      <c r="AM4942" s="61"/>
      <c r="AN4942" s="61"/>
      <c r="AO4942" s="171"/>
      <c r="AP4942" s="61"/>
      <c r="AQ4942" s="61"/>
      <c r="AR4942" s="61"/>
      <c r="AS4942" s="61"/>
      <c r="AT4942" s="61"/>
      <c r="AU4942" s="61"/>
      <c r="AV4942" s="61"/>
      <c r="AW4942" s="61"/>
      <c r="AX4942" s="61"/>
      <c r="AY4942" s="61"/>
      <c r="AZ4942" s="61"/>
      <c r="BA4942" s="61"/>
    </row>
    <row r="4943" spans="39:53" x14ac:dyDescent="0.2">
      <c r="AM4943" s="61"/>
      <c r="AN4943" s="61"/>
      <c r="AO4943" s="171"/>
      <c r="AP4943" s="61"/>
      <c r="AQ4943" s="61"/>
      <c r="AR4943" s="61"/>
      <c r="AS4943" s="61"/>
      <c r="AT4943" s="61"/>
      <c r="AU4943" s="61"/>
      <c r="AV4943" s="61"/>
      <c r="AW4943" s="61"/>
      <c r="AX4943" s="61"/>
      <c r="AY4943" s="61"/>
      <c r="AZ4943" s="61"/>
      <c r="BA4943" s="61"/>
    </row>
    <row r="4944" spans="39:53" x14ac:dyDescent="0.2">
      <c r="AM4944" s="61"/>
      <c r="AN4944" s="61"/>
      <c r="AO4944" s="171"/>
      <c r="AP4944" s="61"/>
      <c r="AQ4944" s="61"/>
      <c r="AR4944" s="61"/>
      <c r="AS4944" s="61"/>
      <c r="AT4944" s="61"/>
      <c r="AU4944" s="61"/>
      <c r="AV4944" s="61"/>
      <c r="AW4944" s="61"/>
      <c r="AX4944" s="61"/>
      <c r="AY4944" s="61"/>
      <c r="AZ4944" s="61"/>
      <c r="BA4944" s="61"/>
    </row>
    <row r="4945" spans="39:53" x14ac:dyDescent="0.2">
      <c r="AM4945" s="61"/>
      <c r="AN4945" s="61"/>
      <c r="AO4945" s="171"/>
      <c r="AP4945" s="61"/>
      <c r="AQ4945" s="61"/>
      <c r="AR4945" s="61"/>
      <c r="AS4945" s="61"/>
      <c r="AT4945" s="61"/>
      <c r="AU4945" s="61"/>
      <c r="AV4945" s="61"/>
      <c r="AW4945" s="61"/>
      <c r="AX4945" s="61"/>
      <c r="AY4945" s="61"/>
      <c r="AZ4945" s="61"/>
      <c r="BA4945" s="61"/>
    </row>
    <row r="4946" spans="39:53" x14ac:dyDescent="0.2">
      <c r="AM4946" s="61"/>
      <c r="AN4946" s="61"/>
      <c r="AO4946" s="171"/>
      <c r="AP4946" s="61"/>
      <c r="AQ4946" s="61"/>
      <c r="AR4946" s="61"/>
      <c r="AS4946" s="61"/>
      <c r="AT4946" s="61"/>
      <c r="AU4946" s="61"/>
      <c r="AV4946" s="61"/>
      <c r="AW4946" s="61"/>
      <c r="AX4946" s="61"/>
      <c r="AY4946" s="61"/>
      <c r="AZ4946" s="61"/>
      <c r="BA4946" s="61"/>
    </row>
    <row r="4947" spans="39:53" x14ac:dyDescent="0.2">
      <c r="AM4947" s="61"/>
      <c r="AN4947" s="61"/>
      <c r="AO4947" s="171"/>
      <c r="AP4947" s="61"/>
      <c r="AQ4947" s="61"/>
      <c r="AR4947" s="61"/>
      <c r="AS4947" s="61"/>
      <c r="AT4947" s="61"/>
      <c r="AU4947" s="61"/>
      <c r="AV4947" s="61"/>
      <c r="AW4947" s="61"/>
      <c r="AX4947" s="61"/>
      <c r="AY4947" s="61"/>
      <c r="AZ4947" s="61"/>
      <c r="BA4947" s="61"/>
    </row>
    <row r="4948" spans="39:53" x14ac:dyDescent="0.2">
      <c r="AM4948" s="61"/>
      <c r="AN4948" s="61"/>
      <c r="AO4948" s="171"/>
      <c r="AP4948" s="61"/>
      <c r="AQ4948" s="61"/>
      <c r="AR4948" s="61"/>
      <c r="AS4948" s="61"/>
      <c r="AT4948" s="61"/>
      <c r="AU4948" s="61"/>
      <c r="AV4948" s="61"/>
      <c r="AW4948" s="61"/>
      <c r="AX4948" s="61"/>
      <c r="AY4948" s="61"/>
      <c r="AZ4948" s="61"/>
      <c r="BA4948" s="61"/>
    </row>
    <row r="4949" spans="39:53" x14ac:dyDescent="0.2">
      <c r="AM4949" s="61"/>
      <c r="AN4949" s="61"/>
      <c r="AO4949" s="171"/>
      <c r="AP4949" s="61"/>
      <c r="AQ4949" s="61"/>
      <c r="AR4949" s="61"/>
      <c r="AS4949" s="61"/>
      <c r="AT4949" s="61"/>
      <c r="AU4949" s="61"/>
      <c r="AV4949" s="61"/>
      <c r="AW4949" s="61"/>
      <c r="AX4949" s="61"/>
      <c r="AY4949" s="61"/>
      <c r="AZ4949" s="61"/>
      <c r="BA4949" s="61"/>
    </row>
    <row r="4950" spans="39:53" x14ac:dyDescent="0.2">
      <c r="AM4950" s="61"/>
      <c r="AN4950" s="61"/>
      <c r="AO4950" s="171"/>
      <c r="AP4950" s="61"/>
      <c r="AQ4950" s="61"/>
      <c r="AR4950" s="61"/>
      <c r="AS4950" s="61"/>
      <c r="AT4950" s="61"/>
      <c r="AU4950" s="61"/>
      <c r="AV4950" s="61"/>
      <c r="AW4950" s="61"/>
      <c r="AX4950" s="61"/>
      <c r="AY4950" s="61"/>
      <c r="AZ4950" s="61"/>
      <c r="BA4950" s="61"/>
    </row>
    <row r="4951" spans="39:53" x14ac:dyDescent="0.2">
      <c r="AM4951" s="61"/>
      <c r="AN4951" s="61"/>
      <c r="AO4951" s="171"/>
      <c r="AP4951" s="61"/>
      <c r="AQ4951" s="61"/>
      <c r="AR4951" s="61"/>
      <c r="AS4951" s="61"/>
      <c r="AT4951" s="61"/>
      <c r="AU4951" s="61"/>
      <c r="AV4951" s="61"/>
      <c r="AW4951" s="61"/>
      <c r="AX4951" s="61"/>
      <c r="AY4951" s="61"/>
      <c r="AZ4951" s="61"/>
      <c r="BA4951" s="61"/>
    </row>
    <row r="4952" spans="39:53" x14ac:dyDescent="0.2">
      <c r="AM4952" s="61"/>
      <c r="AN4952" s="61"/>
      <c r="AO4952" s="171"/>
      <c r="AP4952" s="61"/>
      <c r="AQ4952" s="61"/>
      <c r="AR4952" s="61"/>
      <c r="AS4952" s="61"/>
      <c r="AT4952" s="61"/>
      <c r="AU4952" s="61"/>
      <c r="AV4952" s="61"/>
      <c r="AW4952" s="61"/>
      <c r="AX4952" s="61"/>
      <c r="AY4952" s="61"/>
      <c r="AZ4952" s="61"/>
      <c r="BA4952" s="61"/>
    </row>
    <row r="4953" spans="39:53" x14ac:dyDescent="0.2">
      <c r="AM4953" s="61"/>
      <c r="AN4953" s="61"/>
      <c r="AO4953" s="171"/>
      <c r="AP4953" s="61"/>
      <c r="AQ4953" s="61"/>
      <c r="AR4953" s="61"/>
      <c r="AS4953" s="61"/>
      <c r="AT4953" s="61"/>
      <c r="AU4953" s="61"/>
      <c r="AV4953" s="61"/>
      <c r="AW4953" s="61"/>
      <c r="AX4953" s="61"/>
      <c r="AY4953" s="61"/>
      <c r="AZ4953" s="61"/>
      <c r="BA4953" s="61"/>
    </row>
    <row r="4954" spans="39:53" x14ac:dyDescent="0.2">
      <c r="AM4954" s="61"/>
      <c r="AN4954" s="61"/>
      <c r="AO4954" s="171"/>
      <c r="AP4954" s="61"/>
      <c r="AQ4954" s="61"/>
      <c r="AR4954" s="61"/>
      <c r="AS4954" s="61"/>
      <c r="AT4954" s="61"/>
      <c r="AU4954" s="61"/>
      <c r="AV4954" s="61"/>
      <c r="AW4954" s="61"/>
      <c r="AX4954" s="61"/>
      <c r="AY4954" s="61"/>
      <c r="AZ4954" s="61"/>
      <c r="BA4954" s="61"/>
    </row>
    <row r="4955" spans="39:53" x14ac:dyDescent="0.2">
      <c r="AM4955" s="61"/>
      <c r="AN4955" s="61"/>
      <c r="AO4955" s="171"/>
      <c r="AP4955" s="61"/>
      <c r="AQ4955" s="61"/>
      <c r="AR4955" s="61"/>
      <c r="AS4955" s="61"/>
      <c r="AT4955" s="61"/>
      <c r="AU4955" s="61"/>
      <c r="AV4955" s="61"/>
      <c r="AW4955" s="61"/>
      <c r="AX4955" s="61"/>
      <c r="AY4955" s="61"/>
      <c r="AZ4955" s="61"/>
      <c r="BA4955" s="61"/>
    </row>
    <row r="4956" spans="39:53" x14ac:dyDescent="0.2">
      <c r="AM4956" s="61"/>
      <c r="AN4956" s="61"/>
      <c r="AO4956" s="171"/>
      <c r="AP4956" s="61"/>
      <c r="AQ4956" s="61"/>
      <c r="AR4956" s="61"/>
      <c r="AS4956" s="61"/>
      <c r="AT4956" s="61"/>
      <c r="AU4956" s="61"/>
      <c r="AV4956" s="61"/>
      <c r="AW4956" s="61"/>
      <c r="AX4956" s="61"/>
      <c r="AY4956" s="61"/>
      <c r="AZ4956" s="61"/>
      <c r="BA4956" s="61"/>
    </row>
    <row r="4957" spans="39:53" x14ac:dyDescent="0.2">
      <c r="AM4957" s="61"/>
      <c r="AN4957" s="61"/>
      <c r="AO4957" s="171"/>
      <c r="AP4957" s="61"/>
      <c r="AQ4957" s="61"/>
      <c r="AR4957" s="61"/>
      <c r="AS4957" s="61"/>
      <c r="AT4957" s="61"/>
      <c r="AU4957" s="61"/>
      <c r="AV4957" s="61"/>
      <c r="AW4957" s="61"/>
      <c r="AX4957" s="61"/>
      <c r="AY4957" s="61"/>
      <c r="AZ4957" s="61"/>
      <c r="BA4957" s="61"/>
    </row>
    <row r="4958" spans="39:53" x14ac:dyDescent="0.2">
      <c r="AM4958" s="61"/>
      <c r="AN4958" s="61"/>
      <c r="AO4958" s="171"/>
      <c r="AP4958" s="61"/>
      <c r="AQ4958" s="61"/>
      <c r="AR4958" s="61"/>
      <c r="AS4958" s="61"/>
      <c r="AT4958" s="61"/>
      <c r="AU4958" s="61"/>
      <c r="AV4958" s="61"/>
      <c r="AW4958" s="61"/>
      <c r="AX4958" s="61"/>
      <c r="AY4958" s="61"/>
      <c r="AZ4958" s="61"/>
      <c r="BA4958" s="61"/>
    </row>
    <row r="4959" spans="39:53" x14ac:dyDescent="0.2">
      <c r="AM4959" s="61"/>
      <c r="AN4959" s="61"/>
      <c r="AO4959" s="171"/>
      <c r="AP4959" s="61"/>
      <c r="AQ4959" s="61"/>
      <c r="AR4959" s="61"/>
      <c r="AS4959" s="61"/>
      <c r="AT4959" s="61"/>
      <c r="AU4959" s="61"/>
      <c r="AV4959" s="61"/>
      <c r="AW4959" s="61"/>
      <c r="AX4959" s="61"/>
      <c r="AY4959" s="61"/>
      <c r="AZ4959" s="61"/>
      <c r="BA4959" s="61"/>
    </row>
    <row r="4960" spans="39:53" x14ac:dyDescent="0.2">
      <c r="AM4960" s="61"/>
      <c r="AN4960" s="61"/>
      <c r="AO4960" s="171"/>
      <c r="AP4960" s="61"/>
      <c r="AQ4960" s="61"/>
      <c r="AR4960" s="61"/>
      <c r="AS4960" s="61"/>
      <c r="AT4960" s="61"/>
      <c r="AU4960" s="61"/>
      <c r="AV4960" s="61"/>
      <c r="AW4960" s="61"/>
      <c r="AX4960" s="61"/>
      <c r="AY4960" s="61"/>
      <c r="AZ4960" s="61"/>
      <c r="BA4960" s="61"/>
    </row>
    <row r="4961" spans="39:53" x14ac:dyDescent="0.2">
      <c r="AM4961" s="61"/>
      <c r="AN4961" s="61"/>
      <c r="AO4961" s="171"/>
      <c r="AP4961" s="61"/>
      <c r="AQ4961" s="61"/>
      <c r="AR4961" s="61"/>
      <c r="AS4961" s="61"/>
      <c r="AT4961" s="61"/>
      <c r="AU4961" s="61"/>
      <c r="AV4961" s="61"/>
      <c r="AW4961" s="61"/>
      <c r="AX4961" s="61"/>
      <c r="AY4961" s="61"/>
      <c r="AZ4961" s="61"/>
      <c r="BA4961" s="61"/>
    </row>
    <row r="4962" spans="39:53" x14ac:dyDescent="0.2">
      <c r="AM4962" s="61"/>
      <c r="AN4962" s="61"/>
      <c r="AO4962" s="171"/>
      <c r="AP4962" s="61"/>
      <c r="AQ4962" s="61"/>
      <c r="AR4962" s="61"/>
      <c r="AS4962" s="61"/>
      <c r="AT4962" s="61"/>
      <c r="AU4962" s="61"/>
      <c r="AV4962" s="61"/>
      <c r="AW4962" s="61"/>
      <c r="AX4962" s="61"/>
      <c r="AY4962" s="61"/>
      <c r="AZ4962" s="61"/>
      <c r="BA4962" s="61"/>
    </row>
    <row r="4963" spans="39:53" x14ac:dyDescent="0.2">
      <c r="AM4963" s="61"/>
      <c r="AN4963" s="61"/>
      <c r="AO4963" s="171"/>
      <c r="AP4963" s="61"/>
      <c r="AQ4963" s="61"/>
      <c r="AR4963" s="61"/>
      <c r="AS4963" s="61"/>
      <c r="AT4963" s="61"/>
      <c r="AU4963" s="61"/>
      <c r="AV4963" s="61"/>
      <c r="AW4963" s="61"/>
      <c r="AX4963" s="61"/>
      <c r="AY4963" s="61"/>
      <c r="AZ4963" s="61"/>
      <c r="BA4963" s="61"/>
    </row>
    <row r="4964" spans="39:53" x14ac:dyDescent="0.2">
      <c r="AM4964" s="61"/>
      <c r="AN4964" s="61"/>
      <c r="AO4964" s="171"/>
      <c r="AP4964" s="61"/>
      <c r="AQ4964" s="61"/>
      <c r="AR4964" s="61"/>
      <c r="AS4964" s="61"/>
      <c r="AT4964" s="61"/>
      <c r="AU4964" s="61"/>
      <c r="AV4964" s="61"/>
      <c r="AW4964" s="61"/>
      <c r="AX4964" s="61"/>
      <c r="AY4964" s="61"/>
      <c r="AZ4964" s="61"/>
      <c r="BA4964" s="61"/>
    </row>
    <row r="4965" spans="39:53" x14ac:dyDescent="0.2">
      <c r="AM4965" s="61"/>
      <c r="AN4965" s="61"/>
      <c r="AO4965" s="171"/>
      <c r="AP4965" s="61"/>
      <c r="AQ4965" s="61"/>
      <c r="AR4965" s="61"/>
      <c r="AS4965" s="61"/>
      <c r="AT4965" s="61"/>
      <c r="AU4965" s="61"/>
      <c r="AV4965" s="61"/>
      <c r="AW4965" s="61"/>
      <c r="AX4965" s="61"/>
      <c r="AY4965" s="61"/>
      <c r="AZ4965" s="61"/>
      <c r="BA4965" s="61"/>
    </row>
    <row r="4966" spans="39:53" x14ac:dyDescent="0.2">
      <c r="AM4966" s="61"/>
      <c r="AN4966" s="61"/>
      <c r="AO4966" s="171"/>
      <c r="AP4966" s="61"/>
      <c r="AQ4966" s="61"/>
      <c r="AR4966" s="61"/>
      <c r="AS4966" s="61"/>
      <c r="AT4966" s="61"/>
      <c r="AU4966" s="61"/>
      <c r="AV4966" s="61"/>
      <c r="AW4966" s="61"/>
      <c r="AX4966" s="61"/>
      <c r="AY4966" s="61"/>
      <c r="AZ4966" s="61"/>
      <c r="BA4966" s="61"/>
    </row>
    <row r="4967" spans="39:53" x14ac:dyDescent="0.2">
      <c r="AM4967" s="61"/>
      <c r="AN4967" s="61"/>
      <c r="AO4967" s="171"/>
      <c r="AP4967" s="61"/>
      <c r="AQ4967" s="61"/>
      <c r="AR4967" s="61"/>
      <c r="AS4967" s="61"/>
      <c r="AT4967" s="61"/>
      <c r="AU4967" s="61"/>
      <c r="AV4967" s="61"/>
      <c r="AW4967" s="61"/>
      <c r="AX4967" s="61"/>
      <c r="AY4967" s="61"/>
      <c r="AZ4967" s="61"/>
      <c r="BA4967" s="61"/>
    </row>
    <row r="4968" spans="39:53" x14ac:dyDescent="0.2">
      <c r="AM4968" s="61"/>
      <c r="AN4968" s="61"/>
      <c r="AO4968" s="171"/>
      <c r="AP4968" s="61"/>
      <c r="AQ4968" s="61"/>
      <c r="AR4968" s="61"/>
      <c r="AS4968" s="61"/>
      <c r="AT4968" s="61"/>
      <c r="AU4968" s="61"/>
      <c r="AV4968" s="61"/>
      <c r="AW4968" s="61"/>
      <c r="AX4968" s="61"/>
      <c r="AY4968" s="61"/>
      <c r="AZ4968" s="61"/>
      <c r="BA4968" s="61"/>
    </row>
    <row r="4969" spans="39:53" x14ac:dyDescent="0.2">
      <c r="AM4969" s="61"/>
      <c r="AN4969" s="61"/>
      <c r="AO4969" s="171"/>
      <c r="AP4969" s="61"/>
      <c r="AQ4969" s="61"/>
      <c r="AR4969" s="61"/>
      <c r="AS4969" s="61"/>
      <c r="AT4969" s="61"/>
      <c r="AU4969" s="61"/>
      <c r="AV4969" s="61"/>
      <c r="AW4969" s="61"/>
      <c r="AX4969" s="61"/>
      <c r="AY4969" s="61"/>
      <c r="AZ4969" s="61"/>
      <c r="BA4969" s="61"/>
    </row>
    <row r="4970" spans="39:53" x14ac:dyDescent="0.2">
      <c r="AM4970" s="61"/>
      <c r="AN4970" s="61"/>
      <c r="AO4970" s="171"/>
      <c r="AP4970" s="61"/>
      <c r="AQ4970" s="61"/>
      <c r="AR4970" s="61"/>
      <c r="AS4970" s="61"/>
      <c r="AT4970" s="61"/>
      <c r="AU4970" s="61"/>
      <c r="AV4970" s="61"/>
      <c r="AW4970" s="61"/>
      <c r="AX4970" s="61"/>
      <c r="AY4970" s="61"/>
      <c r="AZ4970" s="61"/>
      <c r="BA4970" s="61"/>
    </row>
    <row r="4971" spans="39:53" x14ac:dyDescent="0.2">
      <c r="AM4971" s="61"/>
      <c r="AN4971" s="61"/>
      <c r="AO4971" s="171"/>
      <c r="AP4971" s="61"/>
      <c r="AQ4971" s="61"/>
      <c r="AR4971" s="61"/>
      <c r="AS4971" s="61"/>
      <c r="AT4971" s="61"/>
      <c r="AU4971" s="61"/>
      <c r="AV4971" s="61"/>
      <c r="AW4971" s="61"/>
      <c r="AX4971" s="61"/>
      <c r="AY4971" s="61"/>
      <c r="AZ4971" s="61"/>
      <c r="BA4971" s="61"/>
    </row>
    <row r="4972" spans="39:53" x14ac:dyDescent="0.2">
      <c r="AM4972" s="61"/>
      <c r="AN4972" s="61"/>
      <c r="AO4972" s="171"/>
      <c r="AP4972" s="61"/>
      <c r="AQ4972" s="61"/>
      <c r="AR4972" s="61"/>
      <c r="AS4972" s="61"/>
      <c r="AT4972" s="61"/>
      <c r="AU4972" s="61"/>
      <c r="AV4972" s="61"/>
      <c r="AW4972" s="61"/>
      <c r="AX4972" s="61"/>
      <c r="AY4972" s="61"/>
      <c r="AZ4972" s="61"/>
      <c r="BA4972" s="61"/>
    </row>
    <row r="4973" spans="39:53" x14ac:dyDescent="0.2">
      <c r="AM4973" s="61"/>
      <c r="AN4973" s="61"/>
      <c r="AO4973" s="171"/>
      <c r="AP4973" s="61"/>
      <c r="AQ4973" s="61"/>
      <c r="AR4973" s="61"/>
      <c r="AS4973" s="61"/>
      <c r="AT4973" s="61"/>
      <c r="AU4973" s="61"/>
      <c r="AV4973" s="61"/>
      <c r="AW4973" s="61"/>
      <c r="AX4973" s="61"/>
      <c r="AY4973" s="61"/>
      <c r="AZ4973" s="61"/>
      <c r="BA4973" s="61"/>
    </row>
    <row r="4974" spans="39:53" x14ac:dyDescent="0.2">
      <c r="AM4974" s="61"/>
      <c r="AN4974" s="61"/>
      <c r="AO4974" s="171"/>
      <c r="AP4974" s="61"/>
      <c r="AQ4974" s="61"/>
      <c r="AR4974" s="61"/>
      <c r="AS4974" s="61"/>
      <c r="AT4974" s="61"/>
      <c r="AU4974" s="61"/>
      <c r="AV4974" s="61"/>
      <c r="AW4974" s="61"/>
      <c r="AX4974" s="61"/>
      <c r="AY4974" s="61"/>
      <c r="AZ4974" s="61"/>
      <c r="BA4974" s="61"/>
    </row>
    <row r="4975" spans="39:53" x14ac:dyDescent="0.2">
      <c r="AM4975" s="61"/>
      <c r="AN4975" s="61"/>
      <c r="AO4975" s="171"/>
      <c r="AP4975" s="61"/>
      <c r="AQ4975" s="61"/>
      <c r="AR4975" s="61"/>
      <c r="AS4975" s="61"/>
      <c r="AT4975" s="61"/>
      <c r="AU4975" s="61"/>
      <c r="AV4975" s="61"/>
      <c r="AW4975" s="61"/>
      <c r="AX4975" s="61"/>
      <c r="AY4975" s="61"/>
      <c r="AZ4975" s="61"/>
      <c r="BA4975" s="61"/>
    </row>
    <row r="4976" spans="39:53" x14ac:dyDescent="0.2">
      <c r="AM4976" s="61"/>
      <c r="AN4976" s="61"/>
      <c r="AO4976" s="171"/>
      <c r="AP4976" s="61"/>
      <c r="AQ4976" s="61"/>
      <c r="AR4976" s="61"/>
      <c r="AS4976" s="61"/>
      <c r="AT4976" s="61"/>
      <c r="AU4976" s="61"/>
      <c r="AV4976" s="61"/>
      <c r="AW4976" s="61"/>
      <c r="AX4976" s="61"/>
      <c r="AY4976" s="61"/>
      <c r="AZ4976" s="61"/>
      <c r="BA4976" s="61"/>
    </row>
    <row r="4977" spans="39:53" x14ac:dyDescent="0.2">
      <c r="AM4977" s="61"/>
      <c r="AN4977" s="61"/>
      <c r="AO4977" s="171"/>
      <c r="AP4977" s="61"/>
      <c r="AQ4977" s="61"/>
      <c r="AR4977" s="61"/>
      <c r="AS4977" s="61"/>
      <c r="AT4977" s="61"/>
      <c r="AU4977" s="61"/>
      <c r="AV4977" s="61"/>
      <c r="AW4977" s="61"/>
      <c r="AX4977" s="61"/>
      <c r="AY4977" s="61"/>
      <c r="AZ4977" s="61"/>
      <c r="BA4977" s="61"/>
    </row>
    <row r="4978" spans="39:53" x14ac:dyDescent="0.2">
      <c r="AM4978" s="61"/>
      <c r="AN4978" s="61"/>
      <c r="AO4978" s="171"/>
      <c r="AP4978" s="61"/>
      <c r="AQ4978" s="61"/>
      <c r="AR4978" s="61"/>
      <c r="AS4978" s="61"/>
      <c r="AT4978" s="61"/>
      <c r="AU4978" s="61"/>
      <c r="AV4978" s="61"/>
      <c r="AW4978" s="61"/>
      <c r="AX4978" s="61"/>
      <c r="AY4978" s="61"/>
      <c r="AZ4978" s="61"/>
      <c r="BA4978" s="61"/>
    </row>
    <row r="4979" spans="39:53" x14ac:dyDescent="0.2">
      <c r="AM4979" s="61"/>
      <c r="AN4979" s="61"/>
      <c r="AO4979" s="171"/>
      <c r="AP4979" s="61"/>
      <c r="AQ4979" s="61"/>
      <c r="AR4979" s="61"/>
      <c r="AS4979" s="61"/>
      <c r="AT4979" s="61"/>
      <c r="AU4979" s="61"/>
      <c r="AV4979" s="61"/>
      <c r="AW4979" s="61"/>
      <c r="AX4979" s="61"/>
      <c r="AY4979" s="61"/>
      <c r="AZ4979" s="61"/>
      <c r="BA4979" s="61"/>
    </row>
    <row r="4980" spans="39:53" x14ac:dyDescent="0.2">
      <c r="AM4980" s="61"/>
      <c r="AN4980" s="61"/>
      <c r="AO4980" s="171"/>
      <c r="AP4980" s="61"/>
      <c r="AQ4980" s="61"/>
      <c r="AR4980" s="61"/>
      <c r="AS4980" s="61"/>
      <c r="AT4980" s="61"/>
      <c r="AU4980" s="61"/>
      <c r="AV4980" s="61"/>
      <c r="AW4980" s="61"/>
      <c r="AX4980" s="61"/>
      <c r="AY4980" s="61"/>
      <c r="AZ4980" s="61"/>
      <c r="BA4980" s="61"/>
    </row>
    <row r="4981" spans="39:53" x14ac:dyDescent="0.2">
      <c r="AM4981" s="61"/>
      <c r="AN4981" s="61"/>
      <c r="AO4981" s="171"/>
      <c r="AP4981" s="61"/>
      <c r="AQ4981" s="61"/>
      <c r="AR4981" s="61"/>
      <c r="AS4981" s="61"/>
      <c r="AT4981" s="61"/>
      <c r="AU4981" s="61"/>
      <c r="AV4981" s="61"/>
      <c r="AW4981" s="61"/>
      <c r="AX4981" s="61"/>
      <c r="AY4981" s="61"/>
      <c r="AZ4981" s="61"/>
      <c r="BA4981" s="61"/>
    </row>
    <row r="4982" spans="39:53" x14ac:dyDescent="0.2">
      <c r="AM4982" s="61"/>
      <c r="AN4982" s="61"/>
      <c r="AO4982" s="171"/>
      <c r="AP4982" s="61"/>
      <c r="AQ4982" s="61"/>
      <c r="AR4982" s="61"/>
      <c r="AS4982" s="61"/>
      <c r="AT4982" s="61"/>
      <c r="AU4982" s="61"/>
      <c r="AV4982" s="61"/>
      <c r="AW4982" s="61"/>
      <c r="AX4982" s="61"/>
      <c r="AY4982" s="61"/>
      <c r="AZ4982" s="61"/>
      <c r="BA4982" s="61"/>
    </row>
    <row r="4983" spans="39:53" x14ac:dyDescent="0.2">
      <c r="AM4983" s="61"/>
      <c r="AN4983" s="61"/>
      <c r="AO4983" s="171"/>
      <c r="AP4983" s="61"/>
      <c r="AQ4983" s="61"/>
      <c r="AR4983" s="61"/>
      <c r="AS4983" s="61"/>
      <c r="AT4983" s="61"/>
      <c r="AU4983" s="61"/>
      <c r="AV4983" s="61"/>
      <c r="AW4983" s="61"/>
      <c r="AX4983" s="61"/>
      <c r="AY4983" s="61"/>
      <c r="AZ4983" s="61"/>
      <c r="BA4983" s="61"/>
    </row>
    <row r="4984" spans="39:53" x14ac:dyDescent="0.2">
      <c r="AM4984" s="61"/>
      <c r="AN4984" s="61"/>
      <c r="AO4984" s="171"/>
      <c r="AP4984" s="61"/>
      <c r="AQ4984" s="61"/>
      <c r="AR4984" s="61"/>
      <c r="AS4984" s="61"/>
      <c r="AT4984" s="61"/>
      <c r="AU4984" s="61"/>
      <c r="AV4984" s="61"/>
      <c r="AW4984" s="61"/>
      <c r="AX4984" s="61"/>
      <c r="AY4984" s="61"/>
      <c r="AZ4984" s="61"/>
      <c r="BA4984" s="61"/>
    </row>
    <row r="4985" spans="39:53" x14ac:dyDescent="0.2">
      <c r="AM4985" s="61"/>
      <c r="AN4985" s="61"/>
      <c r="AO4985" s="171"/>
      <c r="AP4985" s="61"/>
      <c r="AQ4985" s="61"/>
      <c r="AR4985" s="61"/>
      <c r="AS4985" s="61"/>
      <c r="AT4985" s="61"/>
      <c r="AU4985" s="61"/>
      <c r="AV4985" s="61"/>
      <c r="AW4985" s="61"/>
      <c r="AX4985" s="61"/>
      <c r="AY4985" s="61"/>
      <c r="AZ4985" s="61"/>
      <c r="BA4985" s="61"/>
    </row>
    <row r="4986" spans="39:53" x14ac:dyDescent="0.2">
      <c r="AM4986" s="61"/>
      <c r="AN4986" s="61"/>
      <c r="AO4986" s="171"/>
      <c r="AP4986" s="61"/>
      <c r="AQ4986" s="61"/>
      <c r="AR4986" s="61"/>
      <c r="AS4986" s="61"/>
      <c r="AT4986" s="61"/>
      <c r="AU4986" s="61"/>
      <c r="AV4986" s="61"/>
      <c r="AW4986" s="61"/>
      <c r="AX4986" s="61"/>
      <c r="AY4986" s="61"/>
      <c r="AZ4986" s="61"/>
      <c r="BA4986" s="61"/>
    </row>
    <row r="4987" spans="39:53" x14ac:dyDescent="0.2">
      <c r="AM4987" s="61"/>
      <c r="AN4987" s="61"/>
      <c r="AO4987" s="171"/>
      <c r="AP4987" s="61"/>
      <c r="AQ4987" s="61"/>
      <c r="AR4987" s="61"/>
      <c r="AS4987" s="61"/>
      <c r="AT4987" s="61"/>
      <c r="AU4987" s="61"/>
      <c r="AV4987" s="61"/>
      <c r="AW4987" s="61"/>
      <c r="AX4987" s="61"/>
      <c r="AY4987" s="61"/>
      <c r="AZ4987" s="61"/>
      <c r="BA4987" s="61"/>
    </row>
    <row r="4988" spans="39:53" x14ac:dyDescent="0.2">
      <c r="AM4988" s="61"/>
      <c r="AN4988" s="61"/>
      <c r="AO4988" s="171"/>
      <c r="AP4988" s="61"/>
      <c r="AQ4988" s="61"/>
      <c r="AR4988" s="61"/>
      <c r="AS4988" s="61"/>
      <c r="AT4988" s="61"/>
      <c r="AU4988" s="61"/>
      <c r="AV4988" s="61"/>
      <c r="AW4988" s="61"/>
      <c r="AX4988" s="61"/>
      <c r="AY4988" s="61"/>
      <c r="AZ4988" s="61"/>
      <c r="BA4988" s="61"/>
    </row>
    <row r="4989" spans="39:53" x14ac:dyDescent="0.2">
      <c r="AM4989" s="61"/>
      <c r="AN4989" s="61"/>
      <c r="AO4989" s="171"/>
      <c r="AP4989" s="61"/>
      <c r="AQ4989" s="61"/>
      <c r="AR4989" s="61"/>
      <c r="AS4989" s="61"/>
      <c r="AT4989" s="61"/>
      <c r="AU4989" s="61"/>
      <c r="AV4989" s="61"/>
      <c r="AW4989" s="61"/>
      <c r="AX4989" s="61"/>
      <c r="AY4989" s="61"/>
      <c r="AZ4989" s="61"/>
      <c r="BA4989" s="61"/>
    </row>
    <row r="4990" spans="39:53" x14ac:dyDescent="0.2">
      <c r="AM4990" s="61"/>
      <c r="AN4990" s="61"/>
      <c r="AO4990" s="171"/>
      <c r="AP4990" s="61"/>
      <c r="AQ4990" s="61"/>
      <c r="AR4990" s="61"/>
      <c r="AS4990" s="61"/>
      <c r="AT4990" s="61"/>
      <c r="AU4990" s="61"/>
      <c r="AV4990" s="61"/>
      <c r="AW4990" s="61"/>
      <c r="AX4990" s="61"/>
      <c r="AY4990" s="61"/>
      <c r="AZ4990" s="61"/>
      <c r="BA4990" s="61"/>
    </row>
    <row r="4991" spans="39:53" x14ac:dyDescent="0.2">
      <c r="AM4991" s="61"/>
      <c r="AN4991" s="61"/>
      <c r="AO4991" s="171"/>
      <c r="AP4991" s="61"/>
      <c r="AQ4991" s="61"/>
      <c r="AR4991" s="61"/>
      <c r="AS4991" s="61"/>
      <c r="AT4991" s="61"/>
      <c r="AU4991" s="61"/>
      <c r="AV4991" s="61"/>
      <c r="AW4991" s="61"/>
      <c r="AX4991" s="61"/>
      <c r="AY4991" s="61"/>
      <c r="AZ4991" s="61"/>
      <c r="BA4991" s="61"/>
    </row>
    <row r="4992" spans="39:53" x14ac:dyDescent="0.2">
      <c r="AM4992" s="61"/>
      <c r="AN4992" s="61"/>
      <c r="AO4992" s="171"/>
      <c r="AP4992" s="61"/>
      <c r="AQ4992" s="61"/>
      <c r="AR4992" s="61"/>
      <c r="AS4992" s="61"/>
      <c r="AT4992" s="61"/>
      <c r="AU4992" s="61"/>
      <c r="AV4992" s="61"/>
      <c r="AW4992" s="61"/>
      <c r="AX4992" s="61"/>
      <c r="AY4992" s="61"/>
      <c r="AZ4992" s="61"/>
      <c r="BA4992" s="61"/>
    </row>
    <row r="4993" spans="39:53" x14ac:dyDescent="0.2">
      <c r="AM4993" s="61"/>
      <c r="AN4993" s="61"/>
      <c r="AO4993" s="171"/>
      <c r="AP4993" s="61"/>
      <c r="AQ4993" s="61"/>
      <c r="AR4993" s="61"/>
      <c r="AS4993" s="61"/>
      <c r="AT4993" s="61"/>
      <c r="AU4993" s="61"/>
      <c r="AV4993" s="61"/>
      <c r="AW4993" s="61"/>
      <c r="AX4993" s="61"/>
      <c r="AY4993" s="61"/>
      <c r="AZ4993" s="61"/>
      <c r="BA4993" s="61"/>
    </row>
    <row r="4994" spans="39:53" x14ac:dyDescent="0.2">
      <c r="AM4994" s="61"/>
      <c r="AN4994" s="61"/>
      <c r="AO4994" s="171"/>
      <c r="AP4994" s="61"/>
      <c r="AQ4994" s="61"/>
      <c r="AR4994" s="61"/>
      <c r="AS4994" s="61"/>
      <c r="AT4994" s="61"/>
      <c r="AU4994" s="61"/>
      <c r="AV4994" s="61"/>
      <c r="AW4994" s="61"/>
      <c r="AX4994" s="61"/>
      <c r="AY4994" s="61"/>
      <c r="AZ4994" s="61"/>
      <c r="BA4994" s="61"/>
    </row>
    <row r="4995" spans="39:53" x14ac:dyDescent="0.2">
      <c r="AM4995" s="61"/>
      <c r="AN4995" s="61"/>
      <c r="AO4995" s="171"/>
      <c r="AP4995" s="61"/>
      <c r="AQ4995" s="61"/>
      <c r="AR4995" s="61"/>
      <c r="AS4995" s="61"/>
      <c r="AT4995" s="61"/>
      <c r="AU4995" s="61"/>
      <c r="AV4995" s="61"/>
      <c r="AW4995" s="61"/>
      <c r="AX4995" s="61"/>
      <c r="AY4995" s="61"/>
      <c r="AZ4995" s="61"/>
      <c r="BA4995" s="61"/>
    </row>
    <row r="4996" spans="39:53" x14ac:dyDescent="0.2">
      <c r="AM4996" s="61"/>
      <c r="AN4996" s="61"/>
      <c r="AO4996" s="171"/>
      <c r="AP4996" s="61"/>
      <c r="AQ4996" s="61"/>
      <c r="AR4996" s="61"/>
      <c r="AS4996" s="61"/>
      <c r="AT4996" s="61"/>
      <c r="AU4996" s="61"/>
      <c r="AV4996" s="61"/>
      <c r="AW4996" s="61"/>
      <c r="AX4996" s="61"/>
      <c r="AY4996" s="61"/>
      <c r="AZ4996" s="61"/>
      <c r="BA4996" s="61"/>
    </row>
    <row r="4997" spans="39:53" x14ac:dyDescent="0.2">
      <c r="AM4997" s="61"/>
      <c r="AN4997" s="61"/>
      <c r="AO4997" s="171"/>
      <c r="AP4997" s="61"/>
      <c r="AQ4997" s="61"/>
      <c r="AR4997" s="61"/>
      <c r="AS4997" s="61"/>
      <c r="AT4997" s="61"/>
      <c r="AU4997" s="61"/>
      <c r="AV4997" s="61"/>
      <c r="AW4997" s="61"/>
      <c r="AX4997" s="61"/>
      <c r="AY4997" s="61"/>
      <c r="AZ4997" s="61"/>
      <c r="BA4997" s="61"/>
    </row>
    <row r="4998" spans="39:53" x14ac:dyDescent="0.2">
      <c r="AM4998" s="61"/>
      <c r="AN4998" s="61"/>
      <c r="AO4998" s="171"/>
      <c r="AP4998" s="61"/>
      <c r="AQ4998" s="61"/>
      <c r="AR4998" s="61"/>
      <c r="AS4998" s="61"/>
      <c r="AT4998" s="61"/>
      <c r="AU4998" s="61"/>
      <c r="AV4998" s="61"/>
      <c r="AW4998" s="61"/>
      <c r="AX4998" s="61"/>
      <c r="AY4998" s="61"/>
      <c r="AZ4998" s="61"/>
      <c r="BA4998" s="61"/>
    </row>
    <row r="4999" spans="39:53" x14ac:dyDescent="0.2">
      <c r="AM4999" s="61"/>
      <c r="AN4999" s="61"/>
      <c r="AO4999" s="171"/>
      <c r="AP4999" s="61"/>
      <c r="AQ4999" s="61"/>
      <c r="AR4999" s="61"/>
      <c r="AS4999" s="61"/>
      <c r="AT4999" s="61"/>
      <c r="AU4999" s="61"/>
      <c r="AV4999" s="61"/>
      <c r="AW4999" s="61"/>
      <c r="AX4999" s="61"/>
      <c r="AY4999" s="61"/>
      <c r="AZ4999" s="61"/>
      <c r="BA4999" s="61"/>
    </row>
    <row r="5000" spans="39:53" x14ac:dyDescent="0.2">
      <c r="AM5000" s="61"/>
      <c r="AN5000" s="61"/>
      <c r="AO5000" s="171"/>
      <c r="AP5000" s="61"/>
      <c r="AQ5000" s="61"/>
      <c r="AR5000" s="61"/>
      <c r="AS5000" s="61"/>
      <c r="AT5000" s="61"/>
      <c r="AU5000" s="61"/>
      <c r="AV5000" s="61"/>
      <c r="AW5000" s="61"/>
      <c r="AX5000" s="61"/>
      <c r="AY5000" s="61"/>
      <c r="AZ5000" s="61"/>
      <c r="BA5000" s="61"/>
    </row>
    <row r="5001" spans="39:53" x14ac:dyDescent="0.2">
      <c r="AM5001" s="61"/>
      <c r="AN5001" s="61"/>
      <c r="AO5001" s="171"/>
      <c r="AP5001" s="61"/>
      <c r="AQ5001" s="61"/>
      <c r="AR5001" s="61"/>
      <c r="AS5001" s="61"/>
      <c r="AT5001" s="61"/>
      <c r="AU5001" s="61"/>
      <c r="AV5001" s="61"/>
      <c r="AW5001" s="61"/>
      <c r="AX5001" s="61"/>
      <c r="AY5001" s="61"/>
      <c r="AZ5001" s="61"/>
      <c r="BA5001" s="61"/>
    </row>
    <row r="5002" spans="39:53" x14ac:dyDescent="0.2">
      <c r="AM5002" s="61"/>
      <c r="AN5002" s="61"/>
      <c r="AO5002" s="171"/>
      <c r="AP5002" s="61"/>
      <c r="AQ5002" s="61"/>
      <c r="AR5002" s="61"/>
      <c r="AS5002" s="61"/>
      <c r="AT5002" s="61"/>
      <c r="AU5002" s="61"/>
      <c r="AV5002" s="61"/>
      <c r="AW5002" s="61"/>
      <c r="AX5002" s="61"/>
      <c r="AY5002" s="61"/>
      <c r="AZ5002" s="61"/>
      <c r="BA5002" s="61"/>
    </row>
    <row r="5003" spans="39:53" x14ac:dyDescent="0.2">
      <c r="AM5003" s="61"/>
      <c r="AN5003" s="61"/>
      <c r="AO5003" s="171"/>
      <c r="AP5003" s="61"/>
      <c r="AQ5003" s="61"/>
      <c r="AR5003" s="61"/>
      <c r="AS5003" s="61"/>
      <c r="AT5003" s="61"/>
      <c r="AU5003" s="61"/>
      <c r="AV5003" s="61"/>
      <c r="AW5003" s="61"/>
      <c r="AX5003" s="61"/>
      <c r="AY5003" s="61"/>
      <c r="AZ5003" s="61"/>
      <c r="BA5003" s="61"/>
    </row>
    <row r="5004" spans="39:53" x14ac:dyDescent="0.2">
      <c r="AM5004" s="61"/>
      <c r="AN5004" s="61"/>
      <c r="AO5004" s="171"/>
      <c r="AP5004" s="61"/>
      <c r="AQ5004" s="61"/>
      <c r="AR5004" s="61"/>
      <c r="AS5004" s="61"/>
      <c r="AT5004" s="61"/>
      <c r="AU5004" s="61"/>
      <c r="AV5004" s="61"/>
      <c r="AW5004" s="61"/>
      <c r="AX5004" s="61"/>
      <c r="AY5004" s="61"/>
      <c r="AZ5004" s="61"/>
      <c r="BA5004" s="61"/>
    </row>
    <row r="5005" spans="39:53" x14ac:dyDescent="0.2">
      <c r="AM5005" s="61"/>
      <c r="AN5005" s="61"/>
      <c r="AO5005" s="171"/>
      <c r="AP5005" s="61"/>
      <c r="AQ5005" s="61"/>
      <c r="AR5005" s="61"/>
      <c r="AS5005" s="61"/>
      <c r="AT5005" s="61"/>
      <c r="AU5005" s="61"/>
      <c r="AV5005" s="61"/>
      <c r="AW5005" s="61"/>
      <c r="AX5005" s="61"/>
      <c r="AY5005" s="61"/>
      <c r="AZ5005" s="61"/>
      <c r="BA5005" s="61"/>
    </row>
    <row r="5006" spans="39:53" x14ac:dyDescent="0.2">
      <c r="AM5006" s="61"/>
      <c r="AN5006" s="61"/>
      <c r="AO5006" s="171"/>
      <c r="AP5006" s="61"/>
      <c r="AQ5006" s="61"/>
      <c r="AR5006" s="61"/>
      <c r="AS5006" s="61"/>
      <c r="AT5006" s="61"/>
      <c r="AU5006" s="61"/>
      <c r="AV5006" s="61"/>
      <c r="AW5006" s="61"/>
      <c r="AX5006" s="61"/>
      <c r="AY5006" s="61"/>
      <c r="AZ5006" s="61"/>
      <c r="BA5006" s="61"/>
    </row>
    <row r="5007" spans="39:53" x14ac:dyDescent="0.2">
      <c r="AM5007" s="61"/>
      <c r="AN5007" s="61"/>
      <c r="AO5007" s="171"/>
      <c r="AP5007" s="61"/>
      <c r="AQ5007" s="61"/>
      <c r="AR5007" s="61"/>
      <c r="AS5007" s="61"/>
      <c r="AT5007" s="61"/>
      <c r="AU5007" s="61"/>
      <c r="AV5007" s="61"/>
      <c r="AW5007" s="61"/>
      <c r="AX5007" s="61"/>
      <c r="AY5007" s="61"/>
      <c r="AZ5007" s="61"/>
      <c r="BA5007" s="61"/>
    </row>
    <row r="5008" spans="39:53" x14ac:dyDescent="0.2">
      <c r="AM5008" s="61"/>
      <c r="AN5008" s="61"/>
      <c r="AO5008" s="171"/>
      <c r="AP5008" s="61"/>
      <c r="AQ5008" s="61"/>
      <c r="AR5008" s="61"/>
      <c r="AS5008" s="61"/>
      <c r="AT5008" s="61"/>
      <c r="AU5008" s="61"/>
      <c r="AV5008" s="61"/>
      <c r="AW5008" s="61"/>
      <c r="AX5008" s="61"/>
      <c r="AY5008" s="61"/>
      <c r="AZ5008" s="61"/>
      <c r="BA5008" s="61"/>
    </row>
    <row r="5009" spans="39:53" x14ac:dyDescent="0.2">
      <c r="AM5009" s="61"/>
      <c r="AN5009" s="61"/>
      <c r="AO5009" s="171"/>
      <c r="AP5009" s="61"/>
      <c r="AQ5009" s="61"/>
      <c r="AR5009" s="61"/>
      <c r="AS5009" s="61"/>
      <c r="AT5009" s="61"/>
      <c r="AU5009" s="61"/>
      <c r="AV5009" s="61"/>
      <c r="AW5009" s="61"/>
      <c r="AX5009" s="61"/>
      <c r="AY5009" s="61"/>
      <c r="AZ5009" s="61"/>
      <c r="BA5009" s="61"/>
    </row>
    <row r="5010" spans="39:53" x14ac:dyDescent="0.2">
      <c r="AM5010" s="61"/>
      <c r="AN5010" s="61"/>
      <c r="AO5010" s="171"/>
      <c r="AP5010" s="61"/>
      <c r="AQ5010" s="61"/>
      <c r="AR5010" s="61"/>
      <c r="AS5010" s="61"/>
      <c r="AT5010" s="61"/>
      <c r="AU5010" s="61"/>
      <c r="AV5010" s="61"/>
      <c r="AW5010" s="61"/>
      <c r="AX5010" s="61"/>
      <c r="AY5010" s="61"/>
      <c r="AZ5010" s="61"/>
      <c r="BA5010" s="61"/>
    </row>
    <row r="5011" spans="39:53" x14ac:dyDescent="0.2">
      <c r="AM5011" s="61"/>
      <c r="AN5011" s="61"/>
      <c r="AO5011" s="171"/>
      <c r="AP5011" s="61"/>
      <c r="AQ5011" s="61"/>
      <c r="AR5011" s="61"/>
      <c r="AS5011" s="61"/>
      <c r="AT5011" s="61"/>
      <c r="AU5011" s="61"/>
      <c r="AV5011" s="61"/>
      <c r="AW5011" s="61"/>
      <c r="AX5011" s="61"/>
      <c r="AY5011" s="61"/>
      <c r="AZ5011" s="61"/>
      <c r="BA5011" s="61"/>
    </row>
    <row r="5012" spans="39:53" x14ac:dyDescent="0.2">
      <c r="AM5012" s="61"/>
      <c r="AN5012" s="61"/>
      <c r="AO5012" s="171"/>
      <c r="AP5012" s="61"/>
      <c r="AQ5012" s="61"/>
      <c r="AR5012" s="61"/>
      <c r="AS5012" s="61"/>
      <c r="AT5012" s="61"/>
      <c r="AU5012" s="61"/>
      <c r="AV5012" s="61"/>
      <c r="AW5012" s="61"/>
      <c r="AX5012" s="61"/>
      <c r="AY5012" s="61"/>
      <c r="AZ5012" s="61"/>
      <c r="BA5012" s="61"/>
    </row>
    <row r="5013" spans="39:53" x14ac:dyDescent="0.2">
      <c r="AM5013" s="61"/>
      <c r="AN5013" s="61"/>
      <c r="AO5013" s="171"/>
      <c r="AP5013" s="61"/>
      <c r="AQ5013" s="61"/>
      <c r="AR5013" s="61"/>
      <c r="AS5013" s="61"/>
      <c r="AT5013" s="61"/>
      <c r="AU5013" s="61"/>
      <c r="AV5013" s="61"/>
      <c r="AW5013" s="61"/>
      <c r="AX5013" s="61"/>
      <c r="AY5013" s="61"/>
      <c r="AZ5013" s="61"/>
      <c r="BA5013" s="61"/>
    </row>
    <row r="5014" spans="39:53" x14ac:dyDescent="0.2">
      <c r="AM5014" s="61"/>
      <c r="AN5014" s="61"/>
      <c r="AO5014" s="171"/>
      <c r="AP5014" s="61"/>
      <c r="AQ5014" s="61"/>
      <c r="AR5014" s="61"/>
      <c r="AS5014" s="61"/>
      <c r="AT5014" s="61"/>
      <c r="AU5014" s="61"/>
      <c r="AV5014" s="61"/>
      <c r="AW5014" s="61"/>
      <c r="AX5014" s="61"/>
      <c r="AY5014" s="61"/>
      <c r="AZ5014" s="61"/>
      <c r="BA5014" s="61"/>
    </row>
    <row r="5015" spans="39:53" x14ac:dyDescent="0.2">
      <c r="AM5015" s="61"/>
      <c r="AN5015" s="61"/>
      <c r="AO5015" s="171"/>
      <c r="AP5015" s="61"/>
      <c r="AQ5015" s="61"/>
      <c r="AR5015" s="61"/>
      <c r="AS5015" s="61"/>
      <c r="AT5015" s="61"/>
      <c r="AU5015" s="61"/>
      <c r="AV5015" s="61"/>
      <c r="AW5015" s="61"/>
      <c r="AX5015" s="61"/>
      <c r="AY5015" s="61"/>
      <c r="AZ5015" s="61"/>
      <c r="BA5015" s="61"/>
    </row>
    <row r="5016" spans="39:53" x14ac:dyDescent="0.2">
      <c r="AM5016" s="61"/>
      <c r="AN5016" s="61"/>
      <c r="AO5016" s="171"/>
      <c r="AP5016" s="61"/>
      <c r="AQ5016" s="61"/>
      <c r="AR5016" s="61"/>
      <c r="AS5016" s="61"/>
      <c r="AT5016" s="61"/>
      <c r="AU5016" s="61"/>
      <c r="AV5016" s="61"/>
      <c r="AW5016" s="61"/>
      <c r="AX5016" s="61"/>
      <c r="AY5016" s="61"/>
      <c r="AZ5016" s="61"/>
      <c r="BA5016" s="61"/>
    </row>
    <row r="5017" spans="39:53" x14ac:dyDescent="0.2">
      <c r="AM5017" s="61"/>
      <c r="AN5017" s="61"/>
      <c r="AO5017" s="171"/>
      <c r="AP5017" s="61"/>
      <c r="AQ5017" s="61"/>
      <c r="AR5017" s="61"/>
      <c r="AS5017" s="61"/>
      <c r="AT5017" s="61"/>
      <c r="AU5017" s="61"/>
      <c r="AV5017" s="61"/>
      <c r="AW5017" s="61"/>
      <c r="AX5017" s="61"/>
      <c r="AY5017" s="61"/>
      <c r="AZ5017" s="61"/>
      <c r="BA5017" s="61"/>
    </row>
    <row r="5018" spans="39:53" x14ac:dyDescent="0.2">
      <c r="AM5018" s="61"/>
      <c r="AN5018" s="61"/>
      <c r="AO5018" s="171"/>
      <c r="AP5018" s="61"/>
      <c r="AQ5018" s="61"/>
      <c r="AR5018" s="61"/>
      <c r="AS5018" s="61"/>
      <c r="AT5018" s="61"/>
      <c r="AU5018" s="61"/>
      <c r="AV5018" s="61"/>
      <c r="AW5018" s="61"/>
      <c r="AX5018" s="61"/>
      <c r="AY5018" s="61"/>
      <c r="AZ5018" s="61"/>
      <c r="BA5018" s="61"/>
    </row>
    <row r="5019" spans="39:53" x14ac:dyDescent="0.2">
      <c r="AM5019" s="61"/>
      <c r="AN5019" s="61"/>
      <c r="AO5019" s="171"/>
      <c r="AP5019" s="61"/>
      <c r="AQ5019" s="61"/>
      <c r="AR5019" s="61"/>
      <c r="AS5019" s="61"/>
      <c r="AT5019" s="61"/>
      <c r="AU5019" s="61"/>
      <c r="AV5019" s="61"/>
      <c r="AW5019" s="61"/>
      <c r="AX5019" s="61"/>
      <c r="AY5019" s="61"/>
      <c r="AZ5019" s="61"/>
      <c r="BA5019" s="61"/>
    </row>
    <row r="5020" spans="39:53" x14ac:dyDescent="0.2">
      <c r="AM5020" s="61"/>
      <c r="AN5020" s="61"/>
      <c r="AO5020" s="171"/>
      <c r="AP5020" s="61"/>
      <c r="AQ5020" s="61"/>
      <c r="AR5020" s="61"/>
      <c r="AS5020" s="61"/>
      <c r="AT5020" s="61"/>
      <c r="AU5020" s="61"/>
      <c r="AV5020" s="61"/>
      <c r="AW5020" s="61"/>
      <c r="AX5020" s="61"/>
      <c r="AY5020" s="61"/>
      <c r="AZ5020" s="61"/>
      <c r="BA5020" s="61"/>
    </row>
    <row r="5021" spans="39:53" x14ac:dyDescent="0.2">
      <c r="AM5021" s="61"/>
      <c r="AN5021" s="61"/>
      <c r="AO5021" s="171"/>
      <c r="AP5021" s="61"/>
      <c r="AQ5021" s="61"/>
      <c r="AR5021" s="61"/>
      <c r="AS5021" s="61"/>
      <c r="AT5021" s="61"/>
      <c r="AU5021" s="61"/>
      <c r="AV5021" s="61"/>
      <c r="AW5021" s="61"/>
      <c r="AX5021" s="61"/>
      <c r="AY5021" s="61"/>
      <c r="AZ5021" s="61"/>
      <c r="BA5021" s="61"/>
    </row>
    <row r="5022" spans="39:53" x14ac:dyDescent="0.2">
      <c r="AM5022" s="61"/>
      <c r="AN5022" s="61"/>
      <c r="AO5022" s="171"/>
      <c r="AP5022" s="61"/>
      <c r="AQ5022" s="61"/>
      <c r="AR5022" s="61"/>
      <c r="AS5022" s="61"/>
      <c r="AT5022" s="61"/>
      <c r="AU5022" s="61"/>
      <c r="AV5022" s="61"/>
      <c r="AW5022" s="61"/>
      <c r="AX5022" s="61"/>
      <c r="AY5022" s="61"/>
      <c r="AZ5022" s="61"/>
      <c r="BA5022" s="61"/>
    </row>
    <row r="5023" spans="39:53" x14ac:dyDescent="0.2">
      <c r="AM5023" s="61"/>
      <c r="AN5023" s="61"/>
      <c r="AO5023" s="171"/>
      <c r="AP5023" s="61"/>
      <c r="AQ5023" s="61"/>
      <c r="AR5023" s="61"/>
      <c r="AS5023" s="61"/>
      <c r="AT5023" s="61"/>
      <c r="AU5023" s="61"/>
      <c r="AV5023" s="61"/>
      <c r="AW5023" s="61"/>
      <c r="AX5023" s="61"/>
      <c r="AY5023" s="61"/>
      <c r="AZ5023" s="61"/>
      <c r="BA5023" s="61"/>
    </row>
    <row r="5024" spans="39:53" x14ac:dyDescent="0.2">
      <c r="AM5024" s="61"/>
      <c r="AN5024" s="61"/>
      <c r="AO5024" s="171"/>
      <c r="AP5024" s="61"/>
      <c r="AQ5024" s="61"/>
      <c r="AR5024" s="61"/>
      <c r="AS5024" s="61"/>
      <c r="AT5024" s="61"/>
      <c r="AU5024" s="61"/>
      <c r="AV5024" s="61"/>
      <c r="AW5024" s="61"/>
      <c r="AX5024" s="61"/>
      <c r="AY5024" s="61"/>
      <c r="AZ5024" s="61"/>
      <c r="BA5024" s="61"/>
    </row>
    <row r="5025" spans="39:53" x14ac:dyDescent="0.2">
      <c r="AM5025" s="61"/>
      <c r="AN5025" s="61"/>
      <c r="AO5025" s="171"/>
      <c r="AP5025" s="61"/>
      <c r="AQ5025" s="61"/>
      <c r="AR5025" s="61"/>
      <c r="AS5025" s="61"/>
      <c r="AT5025" s="61"/>
      <c r="AU5025" s="61"/>
      <c r="AV5025" s="61"/>
      <c r="AW5025" s="61"/>
      <c r="AX5025" s="61"/>
      <c r="AY5025" s="61"/>
      <c r="AZ5025" s="61"/>
      <c r="BA5025" s="61"/>
    </row>
    <row r="5026" spans="39:53" x14ac:dyDescent="0.2">
      <c r="AM5026" s="61"/>
      <c r="AN5026" s="61"/>
      <c r="AO5026" s="171"/>
      <c r="AP5026" s="61"/>
      <c r="AQ5026" s="61"/>
      <c r="AR5026" s="61"/>
      <c r="AS5026" s="61"/>
      <c r="AT5026" s="61"/>
      <c r="AU5026" s="61"/>
      <c r="AV5026" s="61"/>
      <c r="AW5026" s="61"/>
      <c r="AX5026" s="61"/>
      <c r="AY5026" s="61"/>
      <c r="AZ5026" s="61"/>
      <c r="BA5026" s="61"/>
    </row>
    <row r="5027" spans="39:53" x14ac:dyDescent="0.2">
      <c r="AM5027" s="61"/>
      <c r="AN5027" s="61"/>
      <c r="AO5027" s="171"/>
      <c r="AP5027" s="61"/>
      <c r="AQ5027" s="61"/>
      <c r="AR5027" s="61"/>
      <c r="AS5027" s="61"/>
      <c r="AT5027" s="61"/>
      <c r="AU5027" s="61"/>
      <c r="AV5027" s="61"/>
      <c r="AW5027" s="61"/>
      <c r="AX5027" s="61"/>
      <c r="AY5027" s="61"/>
      <c r="AZ5027" s="61"/>
      <c r="BA5027" s="61"/>
    </row>
    <row r="5028" spans="39:53" x14ac:dyDescent="0.2">
      <c r="AM5028" s="61"/>
      <c r="AN5028" s="61"/>
      <c r="AO5028" s="171"/>
      <c r="AP5028" s="61"/>
      <c r="AQ5028" s="61"/>
      <c r="AR5028" s="61"/>
      <c r="AS5028" s="61"/>
      <c r="AT5028" s="61"/>
      <c r="AU5028" s="61"/>
      <c r="AV5028" s="61"/>
      <c r="AW5028" s="61"/>
      <c r="AX5028" s="61"/>
      <c r="AY5028" s="61"/>
      <c r="AZ5028" s="61"/>
      <c r="BA5028" s="61"/>
    </row>
    <row r="5029" spans="39:53" x14ac:dyDescent="0.2">
      <c r="AM5029" s="61"/>
      <c r="AN5029" s="61"/>
      <c r="AO5029" s="171"/>
      <c r="AP5029" s="61"/>
      <c r="AQ5029" s="61"/>
      <c r="AR5029" s="61"/>
      <c r="AS5029" s="61"/>
      <c r="AT5029" s="61"/>
      <c r="AU5029" s="61"/>
      <c r="AV5029" s="61"/>
      <c r="AW5029" s="61"/>
      <c r="AX5029" s="61"/>
      <c r="AY5029" s="61"/>
      <c r="AZ5029" s="61"/>
      <c r="BA5029" s="61"/>
    </row>
    <row r="5030" spans="39:53" x14ac:dyDescent="0.2">
      <c r="AM5030" s="61"/>
      <c r="AN5030" s="61"/>
      <c r="AO5030" s="171"/>
      <c r="AP5030" s="61"/>
      <c r="AQ5030" s="61"/>
      <c r="AR5030" s="61"/>
      <c r="AS5030" s="61"/>
      <c r="AT5030" s="61"/>
      <c r="AU5030" s="61"/>
      <c r="AV5030" s="61"/>
      <c r="AW5030" s="61"/>
      <c r="AX5030" s="61"/>
      <c r="AY5030" s="61"/>
      <c r="AZ5030" s="61"/>
      <c r="BA5030" s="61"/>
    </row>
    <row r="5031" spans="39:53" x14ac:dyDescent="0.2">
      <c r="AM5031" s="61"/>
      <c r="AN5031" s="61"/>
      <c r="AO5031" s="171"/>
      <c r="AP5031" s="61"/>
      <c r="AQ5031" s="61"/>
      <c r="AR5031" s="61"/>
      <c r="AS5031" s="61"/>
      <c r="AT5031" s="61"/>
      <c r="AU5031" s="61"/>
      <c r="AV5031" s="61"/>
      <c r="AW5031" s="61"/>
      <c r="AX5031" s="61"/>
      <c r="AY5031" s="61"/>
      <c r="AZ5031" s="61"/>
      <c r="BA5031" s="61"/>
    </row>
    <row r="5032" spans="39:53" x14ac:dyDescent="0.2">
      <c r="AM5032" s="61"/>
      <c r="AN5032" s="61"/>
      <c r="AO5032" s="171"/>
      <c r="AP5032" s="61"/>
      <c r="AQ5032" s="61"/>
      <c r="AR5032" s="61"/>
      <c r="AS5032" s="61"/>
      <c r="AT5032" s="61"/>
      <c r="AU5032" s="61"/>
      <c r="AV5032" s="61"/>
      <c r="AW5032" s="61"/>
      <c r="AX5032" s="61"/>
      <c r="AY5032" s="61"/>
      <c r="AZ5032" s="61"/>
      <c r="BA5032" s="61"/>
    </row>
    <row r="5033" spans="39:53" x14ac:dyDescent="0.2">
      <c r="AM5033" s="61"/>
      <c r="AN5033" s="61"/>
      <c r="AO5033" s="171"/>
      <c r="AP5033" s="61"/>
      <c r="AQ5033" s="61"/>
      <c r="AR5033" s="61"/>
      <c r="AS5033" s="61"/>
      <c r="AT5033" s="61"/>
      <c r="AU5033" s="61"/>
      <c r="AV5033" s="61"/>
      <c r="AW5033" s="61"/>
      <c r="AX5033" s="61"/>
      <c r="AY5033" s="61"/>
      <c r="AZ5033" s="61"/>
      <c r="BA5033" s="61"/>
    </row>
    <row r="5034" spans="39:53" x14ac:dyDescent="0.2">
      <c r="AM5034" s="61"/>
      <c r="AN5034" s="61"/>
      <c r="AO5034" s="171"/>
      <c r="AP5034" s="61"/>
      <c r="AQ5034" s="61"/>
      <c r="AR5034" s="61"/>
      <c r="AS5034" s="61"/>
      <c r="AT5034" s="61"/>
      <c r="AU5034" s="61"/>
      <c r="AV5034" s="61"/>
      <c r="AW5034" s="61"/>
      <c r="AX5034" s="61"/>
      <c r="AY5034" s="61"/>
      <c r="AZ5034" s="61"/>
      <c r="BA5034" s="61"/>
    </row>
    <row r="5035" spans="39:53" x14ac:dyDescent="0.2">
      <c r="AM5035" s="61"/>
      <c r="AN5035" s="61"/>
      <c r="AO5035" s="171"/>
      <c r="AP5035" s="61"/>
      <c r="AQ5035" s="61"/>
      <c r="AR5035" s="61"/>
      <c r="AS5035" s="61"/>
      <c r="AT5035" s="61"/>
      <c r="AU5035" s="61"/>
      <c r="AV5035" s="61"/>
      <c r="AW5035" s="61"/>
      <c r="AX5035" s="61"/>
      <c r="AY5035" s="61"/>
      <c r="AZ5035" s="61"/>
      <c r="BA5035" s="61"/>
    </row>
    <row r="5036" spans="39:53" x14ac:dyDescent="0.2">
      <c r="AM5036" s="61"/>
      <c r="AN5036" s="61"/>
      <c r="AO5036" s="171"/>
      <c r="AP5036" s="61"/>
      <c r="AQ5036" s="61"/>
      <c r="AR5036" s="61"/>
      <c r="AS5036" s="61"/>
      <c r="AT5036" s="61"/>
      <c r="AU5036" s="61"/>
      <c r="AV5036" s="61"/>
      <c r="AW5036" s="61"/>
      <c r="AX5036" s="61"/>
      <c r="AY5036" s="61"/>
      <c r="AZ5036" s="61"/>
      <c r="BA5036" s="61"/>
    </row>
    <row r="5037" spans="39:53" x14ac:dyDescent="0.2">
      <c r="AM5037" s="61"/>
      <c r="AN5037" s="61"/>
      <c r="AO5037" s="171"/>
      <c r="AP5037" s="61"/>
      <c r="AQ5037" s="61"/>
      <c r="AR5037" s="61"/>
      <c r="AS5037" s="61"/>
      <c r="AT5037" s="61"/>
      <c r="AU5037" s="61"/>
      <c r="AV5037" s="61"/>
      <c r="AW5037" s="61"/>
      <c r="AX5037" s="61"/>
      <c r="AY5037" s="61"/>
      <c r="AZ5037" s="61"/>
      <c r="BA5037" s="61"/>
    </row>
    <row r="5038" spans="39:53" x14ac:dyDescent="0.2">
      <c r="AM5038" s="61"/>
      <c r="AN5038" s="61"/>
      <c r="AO5038" s="171"/>
      <c r="AP5038" s="61"/>
      <c r="AQ5038" s="61"/>
      <c r="AR5038" s="61"/>
      <c r="AS5038" s="61"/>
      <c r="AT5038" s="61"/>
      <c r="AU5038" s="61"/>
      <c r="AV5038" s="61"/>
      <c r="AW5038" s="61"/>
      <c r="AX5038" s="61"/>
      <c r="AY5038" s="61"/>
      <c r="AZ5038" s="61"/>
      <c r="BA5038" s="61"/>
    </row>
    <row r="5039" spans="39:53" x14ac:dyDescent="0.2">
      <c r="AM5039" s="61"/>
      <c r="AN5039" s="61"/>
      <c r="AO5039" s="171"/>
      <c r="AP5039" s="61"/>
      <c r="AQ5039" s="61"/>
      <c r="AR5039" s="61"/>
      <c r="AS5039" s="61"/>
      <c r="AT5039" s="61"/>
      <c r="AU5039" s="61"/>
      <c r="AV5039" s="61"/>
      <c r="AW5039" s="61"/>
      <c r="AX5039" s="61"/>
      <c r="AY5039" s="61"/>
      <c r="AZ5039" s="61"/>
      <c r="BA5039" s="61"/>
    </row>
    <row r="5040" spans="39:53" x14ac:dyDescent="0.2">
      <c r="AM5040" s="61"/>
      <c r="AN5040" s="61"/>
      <c r="AO5040" s="171"/>
      <c r="AP5040" s="61"/>
      <c r="AQ5040" s="61"/>
      <c r="AR5040" s="61"/>
      <c r="AS5040" s="61"/>
      <c r="AT5040" s="61"/>
      <c r="AU5040" s="61"/>
      <c r="AV5040" s="61"/>
      <c r="AW5040" s="61"/>
      <c r="AX5040" s="61"/>
      <c r="AY5040" s="61"/>
      <c r="AZ5040" s="61"/>
      <c r="BA5040" s="61"/>
    </row>
    <row r="5041" spans="39:53" x14ac:dyDescent="0.2">
      <c r="AM5041" s="61"/>
      <c r="AN5041" s="61"/>
      <c r="AO5041" s="171"/>
      <c r="AP5041" s="61"/>
      <c r="AQ5041" s="61"/>
      <c r="AR5041" s="61"/>
      <c r="AS5041" s="61"/>
      <c r="AT5041" s="61"/>
      <c r="AU5041" s="61"/>
      <c r="AV5041" s="61"/>
      <c r="AW5041" s="61"/>
      <c r="AX5041" s="61"/>
      <c r="AY5041" s="61"/>
      <c r="AZ5041" s="61"/>
      <c r="BA5041" s="61"/>
    </row>
    <row r="5042" spans="39:53" x14ac:dyDescent="0.2">
      <c r="AM5042" s="61"/>
      <c r="AN5042" s="61"/>
      <c r="AO5042" s="171"/>
      <c r="AP5042" s="61"/>
      <c r="AQ5042" s="61"/>
      <c r="AR5042" s="61"/>
      <c r="AS5042" s="61"/>
      <c r="AT5042" s="61"/>
      <c r="AU5042" s="61"/>
      <c r="AV5042" s="61"/>
      <c r="AW5042" s="61"/>
      <c r="AX5042" s="61"/>
      <c r="AY5042" s="61"/>
      <c r="AZ5042" s="61"/>
      <c r="BA5042" s="61"/>
    </row>
    <row r="5043" spans="39:53" x14ac:dyDescent="0.2">
      <c r="AM5043" s="61"/>
      <c r="AN5043" s="61"/>
      <c r="AO5043" s="171"/>
      <c r="AP5043" s="61"/>
      <c r="AQ5043" s="61"/>
      <c r="AR5043" s="61"/>
      <c r="AS5043" s="61"/>
      <c r="AT5043" s="61"/>
      <c r="AU5043" s="61"/>
      <c r="AV5043" s="61"/>
      <c r="AW5043" s="61"/>
      <c r="AX5043" s="61"/>
      <c r="AY5043" s="61"/>
      <c r="AZ5043" s="61"/>
      <c r="BA5043" s="61"/>
    </row>
    <row r="5044" spans="39:53" x14ac:dyDescent="0.2">
      <c r="AM5044" s="61"/>
      <c r="AN5044" s="61"/>
      <c r="AO5044" s="171"/>
      <c r="AP5044" s="61"/>
      <c r="AQ5044" s="61"/>
      <c r="AR5044" s="61"/>
      <c r="AS5044" s="61"/>
      <c r="AT5044" s="61"/>
      <c r="AU5044" s="61"/>
      <c r="AV5044" s="61"/>
      <c r="AW5044" s="61"/>
      <c r="AX5044" s="61"/>
      <c r="AY5044" s="61"/>
      <c r="AZ5044" s="61"/>
      <c r="BA5044" s="61"/>
    </row>
    <row r="5045" spans="39:53" x14ac:dyDescent="0.2">
      <c r="AM5045" s="61"/>
      <c r="AN5045" s="61"/>
      <c r="AO5045" s="171"/>
      <c r="AP5045" s="61"/>
      <c r="AQ5045" s="61"/>
      <c r="AR5045" s="61"/>
      <c r="AS5045" s="61"/>
      <c r="AT5045" s="61"/>
      <c r="AU5045" s="61"/>
      <c r="AV5045" s="61"/>
      <c r="AW5045" s="61"/>
      <c r="AX5045" s="61"/>
      <c r="AY5045" s="61"/>
      <c r="AZ5045" s="61"/>
      <c r="BA5045" s="61"/>
    </row>
    <row r="5046" spans="39:53" x14ac:dyDescent="0.2">
      <c r="AM5046" s="61"/>
      <c r="AN5046" s="61"/>
      <c r="AO5046" s="171"/>
      <c r="AP5046" s="61"/>
      <c r="AQ5046" s="61"/>
      <c r="AR5046" s="61"/>
      <c r="AS5046" s="61"/>
      <c r="AT5046" s="61"/>
      <c r="AU5046" s="61"/>
      <c r="AV5046" s="61"/>
      <c r="AW5046" s="61"/>
      <c r="AX5046" s="61"/>
      <c r="AY5046" s="61"/>
      <c r="AZ5046" s="61"/>
      <c r="BA5046" s="61"/>
    </row>
    <row r="5047" spans="39:53" x14ac:dyDescent="0.2">
      <c r="AM5047" s="61"/>
      <c r="AN5047" s="61"/>
      <c r="AO5047" s="171"/>
      <c r="AP5047" s="61"/>
      <c r="AQ5047" s="61"/>
      <c r="AR5047" s="61"/>
      <c r="AS5047" s="61"/>
      <c r="AT5047" s="61"/>
      <c r="AU5047" s="61"/>
      <c r="AV5047" s="61"/>
      <c r="AW5047" s="61"/>
      <c r="AX5047" s="61"/>
      <c r="AY5047" s="61"/>
      <c r="AZ5047" s="61"/>
      <c r="BA5047" s="61"/>
    </row>
    <row r="5048" spans="39:53" x14ac:dyDescent="0.2">
      <c r="AM5048" s="61"/>
      <c r="AN5048" s="61"/>
      <c r="AO5048" s="171"/>
      <c r="AP5048" s="61"/>
      <c r="AQ5048" s="61"/>
      <c r="AR5048" s="61"/>
      <c r="AS5048" s="61"/>
      <c r="AT5048" s="61"/>
      <c r="AU5048" s="61"/>
      <c r="AV5048" s="61"/>
      <c r="AW5048" s="61"/>
      <c r="AX5048" s="61"/>
      <c r="AY5048" s="61"/>
      <c r="AZ5048" s="61"/>
      <c r="BA5048" s="61"/>
    </row>
    <row r="5049" spans="39:53" x14ac:dyDescent="0.2">
      <c r="AM5049" s="61"/>
      <c r="AN5049" s="61"/>
      <c r="AO5049" s="171"/>
      <c r="AP5049" s="61"/>
      <c r="AQ5049" s="61"/>
      <c r="AR5049" s="61"/>
      <c r="AS5049" s="61"/>
      <c r="AT5049" s="61"/>
      <c r="AU5049" s="61"/>
      <c r="AV5049" s="61"/>
      <c r="AW5049" s="61"/>
      <c r="AX5049" s="61"/>
      <c r="AY5049" s="61"/>
      <c r="AZ5049" s="61"/>
      <c r="BA5049" s="61"/>
    </row>
    <row r="5050" spans="39:53" x14ac:dyDescent="0.2">
      <c r="AM5050" s="61"/>
      <c r="AN5050" s="61"/>
      <c r="AO5050" s="171"/>
      <c r="AP5050" s="61"/>
      <c r="AQ5050" s="61"/>
      <c r="AR5050" s="61"/>
      <c r="AS5050" s="61"/>
      <c r="AT5050" s="61"/>
      <c r="AU5050" s="61"/>
      <c r="AV5050" s="61"/>
      <c r="AW5050" s="61"/>
      <c r="AX5050" s="61"/>
      <c r="AY5050" s="61"/>
      <c r="AZ5050" s="61"/>
      <c r="BA5050" s="61"/>
    </row>
    <row r="5051" spans="39:53" x14ac:dyDescent="0.2">
      <c r="AM5051" s="61"/>
      <c r="AN5051" s="61"/>
      <c r="AO5051" s="171"/>
      <c r="AP5051" s="61"/>
      <c r="AQ5051" s="61"/>
      <c r="AR5051" s="61"/>
      <c r="AS5051" s="61"/>
      <c r="AT5051" s="61"/>
      <c r="AU5051" s="61"/>
      <c r="AV5051" s="61"/>
      <c r="AW5051" s="61"/>
      <c r="AX5051" s="61"/>
      <c r="AY5051" s="61"/>
      <c r="AZ5051" s="61"/>
      <c r="BA5051" s="61"/>
    </row>
    <row r="5052" spans="39:53" x14ac:dyDescent="0.2">
      <c r="AM5052" s="61"/>
      <c r="AN5052" s="61"/>
      <c r="AO5052" s="171"/>
      <c r="AP5052" s="61"/>
      <c r="AQ5052" s="61"/>
      <c r="AR5052" s="61"/>
      <c r="AS5052" s="61"/>
      <c r="AT5052" s="61"/>
      <c r="AU5052" s="61"/>
      <c r="AV5052" s="61"/>
      <c r="AW5052" s="61"/>
      <c r="AX5052" s="61"/>
      <c r="AY5052" s="61"/>
      <c r="AZ5052" s="61"/>
      <c r="BA5052" s="61"/>
    </row>
    <row r="5053" spans="39:53" x14ac:dyDescent="0.2">
      <c r="AM5053" s="61"/>
      <c r="AN5053" s="61"/>
      <c r="AO5053" s="171"/>
      <c r="AP5053" s="61"/>
      <c r="AQ5053" s="61"/>
      <c r="AR5053" s="61"/>
      <c r="AS5053" s="61"/>
      <c r="AT5053" s="61"/>
      <c r="AU5053" s="61"/>
      <c r="AV5053" s="61"/>
      <c r="AW5053" s="61"/>
      <c r="AX5053" s="61"/>
      <c r="AY5053" s="61"/>
      <c r="AZ5053" s="61"/>
      <c r="BA5053" s="61"/>
    </row>
    <row r="5054" spans="39:53" x14ac:dyDescent="0.2">
      <c r="AM5054" s="61"/>
      <c r="AN5054" s="61"/>
      <c r="AO5054" s="171"/>
      <c r="AP5054" s="61"/>
      <c r="AQ5054" s="61"/>
      <c r="AR5054" s="61"/>
      <c r="AS5054" s="61"/>
      <c r="AT5054" s="61"/>
      <c r="AU5054" s="61"/>
      <c r="AV5054" s="61"/>
      <c r="AW5054" s="61"/>
      <c r="AX5054" s="61"/>
      <c r="AY5054" s="61"/>
      <c r="AZ5054" s="61"/>
      <c r="BA5054" s="61"/>
    </row>
    <row r="5055" spans="39:53" x14ac:dyDescent="0.2">
      <c r="AM5055" s="61"/>
      <c r="AN5055" s="61"/>
      <c r="AO5055" s="171"/>
      <c r="AP5055" s="61"/>
      <c r="AQ5055" s="61"/>
      <c r="AR5055" s="61"/>
      <c r="AS5055" s="61"/>
      <c r="AT5055" s="61"/>
      <c r="AU5055" s="61"/>
      <c r="AV5055" s="61"/>
      <c r="AW5055" s="61"/>
      <c r="AX5055" s="61"/>
      <c r="AY5055" s="61"/>
      <c r="AZ5055" s="61"/>
      <c r="BA5055" s="61"/>
    </row>
    <row r="5056" spans="39:53" x14ac:dyDescent="0.2">
      <c r="AM5056" s="61"/>
      <c r="AN5056" s="61"/>
      <c r="AO5056" s="171"/>
      <c r="AP5056" s="61"/>
      <c r="AQ5056" s="61"/>
      <c r="AR5056" s="61"/>
      <c r="AS5056" s="61"/>
      <c r="AT5056" s="61"/>
      <c r="AU5056" s="61"/>
      <c r="AV5056" s="61"/>
      <c r="AW5056" s="61"/>
      <c r="AX5056" s="61"/>
      <c r="AY5056" s="61"/>
      <c r="AZ5056" s="61"/>
      <c r="BA5056" s="61"/>
    </row>
    <row r="5057" spans="39:53" x14ac:dyDescent="0.2">
      <c r="AM5057" s="61"/>
      <c r="AN5057" s="61"/>
      <c r="AO5057" s="171"/>
      <c r="AP5057" s="61"/>
      <c r="AQ5057" s="61"/>
      <c r="AR5057" s="61"/>
      <c r="AS5057" s="61"/>
      <c r="AT5057" s="61"/>
      <c r="AU5057" s="61"/>
      <c r="AV5057" s="61"/>
      <c r="AW5057" s="61"/>
      <c r="AX5057" s="61"/>
      <c r="AY5057" s="61"/>
      <c r="AZ5057" s="61"/>
      <c r="BA5057" s="61"/>
    </row>
    <row r="5058" spans="39:53" x14ac:dyDescent="0.2">
      <c r="AM5058" s="61"/>
      <c r="AN5058" s="61"/>
      <c r="AO5058" s="171"/>
      <c r="AP5058" s="61"/>
      <c r="AQ5058" s="61"/>
      <c r="AR5058" s="61"/>
      <c r="AS5058" s="61"/>
      <c r="AT5058" s="61"/>
      <c r="AU5058" s="61"/>
      <c r="AV5058" s="61"/>
      <c r="AW5058" s="61"/>
      <c r="AX5058" s="61"/>
      <c r="AY5058" s="61"/>
      <c r="AZ5058" s="61"/>
      <c r="BA5058" s="61"/>
    </row>
    <row r="5059" spans="39:53" x14ac:dyDescent="0.2">
      <c r="AM5059" s="61"/>
      <c r="AN5059" s="61"/>
      <c r="AO5059" s="171"/>
      <c r="AP5059" s="61"/>
      <c r="AQ5059" s="61"/>
      <c r="AR5059" s="61"/>
      <c r="AS5059" s="61"/>
      <c r="AT5059" s="61"/>
      <c r="AU5059" s="61"/>
      <c r="AV5059" s="61"/>
      <c r="AW5059" s="61"/>
      <c r="AX5059" s="61"/>
      <c r="AY5059" s="61"/>
      <c r="AZ5059" s="61"/>
      <c r="BA5059" s="61"/>
    </row>
    <row r="5060" spans="39:53" x14ac:dyDescent="0.2">
      <c r="AM5060" s="61"/>
      <c r="AN5060" s="61"/>
      <c r="AO5060" s="171"/>
      <c r="AP5060" s="61"/>
      <c r="AQ5060" s="61"/>
      <c r="AR5060" s="61"/>
      <c r="AS5060" s="61"/>
      <c r="AT5060" s="61"/>
      <c r="AU5060" s="61"/>
      <c r="AV5060" s="61"/>
      <c r="AW5060" s="61"/>
      <c r="AX5060" s="61"/>
      <c r="AY5060" s="61"/>
      <c r="AZ5060" s="61"/>
      <c r="BA5060" s="61"/>
    </row>
    <row r="5061" spans="39:53" x14ac:dyDescent="0.2">
      <c r="AM5061" s="61"/>
      <c r="AN5061" s="61"/>
      <c r="AO5061" s="171"/>
      <c r="AP5061" s="61"/>
      <c r="AQ5061" s="61"/>
      <c r="AR5061" s="61"/>
      <c r="AS5061" s="61"/>
      <c r="AT5061" s="61"/>
      <c r="AU5061" s="61"/>
      <c r="AV5061" s="61"/>
      <c r="AW5061" s="61"/>
      <c r="AX5061" s="61"/>
      <c r="AY5061" s="61"/>
      <c r="AZ5061" s="61"/>
      <c r="BA5061" s="61"/>
    </row>
    <row r="5062" spans="39:53" x14ac:dyDescent="0.2">
      <c r="AM5062" s="61"/>
      <c r="AN5062" s="61"/>
      <c r="AO5062" s="171"/>
      <c r="AP5062" s="61"/>
      <c r="AQ5062" s="61"/>
      <c r="AR5062" s="61"/>
      <c r="AS5062" s="61"/>
      <c r="AT5062" s="61"/>
      <c r="AU5062" s="61"/>
      <c r="AV5062" s="61"/>
      <c r="AW5062" s="61"/>
      <c r="AX5062" s="61"/>
      <c r="AY5062" s="61"/>
      <c r="AZ5062" s="61"/>
      <c r="BA5062" s="61"/>
    </row>
    <row r="5063" spans="39:53" x14ac:dyDescent="0.2">
      <c r="AM5063" s="61"/>
      <c r="AN5063" s="61"/>
      <c r="AO5063" s="171"/>
      <c r="AP5063" s="61"/>
      <c r="AQ5063" s="61"/>
      <c r="AR5063" s="61"/>
      <c r="AS5063" s="61"/>
      <c r="AT5063" s="61"/>
      <c r="AU5063" s="61"/>
      <c r="AV5063" s="61"/>
      <c r="AW5063" s="61"/>
      <c r="AX5063" s="61"/>
      <c r="AY5063" s="61"/>
      <c r="AZ5063" s="61"/>
      <c r="BA5063" s="61"/>
    </row>
    <row r="5064" spans="39:53" x14ac:dyDescent="0.2">
      <c r="AM5064" s="61"/>
      <c r="AN5064" s="61"/>
      <c r="AO5064" s="171"/>
      <c r="AP5064" s="61"/>
      <c r="AQ5064" s="61"/>
      <c r="AR5064" s="61"/>
      <c r="AS5064" s="61"/>
      <c r="AT5064" s="61"/>
      <c r="AU5064" s="61"/>
      <c r="AV5064" s="61"/>
      <c r="AW5064" s="61"/>
      <c r="AX5064" s="61"/>
      <c r="AY5064" s="61"/>
      <c r="AZ5064" s="61"/>
      <c r="BA5064" s="61"/>
    </row>
    <row r="5065" spans="39:53" x14ac:dyDescent="0.2">
      <c r="AM5065" s="61"/>
      <c r="AN5065" s="61"/>
      <c r="AO5065" s="171"/>
      <c r="AP5065" s="61"/>
      <c r="AQ5065" s="61"/>
      <c r="AR5065" s="61"/>
      <c r="AS5065" s="61"/>
      <c r="AT5065" s="61"/>
      <c r="AU5065" s="61"/>
      <c r="AV5065" s="61"/>
      <c r="AW5065" s="61"/>
      <c r="AX5065" s="61"/>
      <c r="AY5065" s="61"/>
      <c r="AZ5065" s="61"/>
      <c r="BA5065" s="61"/>
    </row>
    <row r="5066" spans="39:53" x14ac:dyDescent="0.2">
      <c r="AM5066" s="61"/>
      <c r="AN5066" s="61"/>
      <c r="AO5066" s="171"/>
      <c r="AP5066" s="61"/>
      <c r="AQ5066" s="61"/>
      <c r="AR5066" s="61"/>
      <c r="AS5066" s="61"/>
      <c r="AT5066" s="61"/>
      <c r="AU5066" s="61"/>
      <c r="AV5066" s="61"/>
      <c r="AW5066" s="61"/>
      <c r="AX5066" s="61"/>
      <c r="AY5066" s="61"/>
      <c r="AZ5066" s="61"/>
      <c r="BA5066" s="61"/>
    </row>
    <row r="5067" spans="39:53" x14ac:dyDescent="0.2">
      <c r="AM5067" s="61"/>
      <c r="AN5067" s="61"/>
      <c r="AO5067" s="171"/>
      <c r="AP5067" s="61"/>
      <c r="AQ5067" s="61"/>
      <c r="AR5067" s="61"/>
      <c r="AS5067" s="61"/>
      <c r="AT5067" s="61"/>
      <c r="AU5067" s="61"/>
      <c r="AV5067" s="61"/>
      <c r="AW5067" s="61"/>
      <c r="AX5067" s="61"/>
      <c r="AY5067" s="61"/>
      <c r="AZ5067" s="61"/>
      <c r="BA5067" s="61"/>
    </row>
    <row r="5068" spans="39:53" x14ac:dyDescent="0.2">
      <c r="AM5068" s="61"/>
      <c r="AN5068" s="61"/>
      <c r="AO5068" s="171"/>
      <c r="AP5068" s="61"/>
      <c r="AQ5068" s="61"/>
      <c r="AR5068" s="61"/>
      <c r="AS5068" s="61"/>
      <c r="AT5068" s="61"/>
      <c r="AU5068" s="61"/>
      <c r="AV5068" s="61"/>
      <c r="AW5068" s="61"/>
      <c r="AX5068" s="61"/>
      <c r="AY5068" s="61"/>
      <c r="AZ5068" s="61"/>
      <c r="BA5068" s="61"/>
    </row>
    <row r="5069" spans="39:53" x14ac:dyDescent="0.2">
      <c r="AM5069" s="61"/>
      <c r="AN5069" s="61"/>
      <c r="AO5069" s="171"/>
      <c r="AP5069" s="61"/>
      <c r="AQ5069" s="61"/>
      <c r="AR5069" s="61"/>
      <c r="AS5069" s="61"/>
      <c r="AT5069" s="61"/>
      <c r="AU5069" s="61"/>
      <c r="AV5069" s="61"/>
      <c r="AW5069" s="61"/>
      <c r="AX5069" s="61"/>
      <c r="AY5069" s="61"/>
      <c r="AZ5069" s="61"/>
      <c r="BA5069" s="61"/>
    </row>
    <row r="5070" spans="39:53" x14ac:dyDescent="0.2">
      <c r="AM5070" s="61"/>
      <c r="AN5070" s="61"/>
      <c r="AO5070" s="171"/>
      <c r="AP5070" s="61"/>
      <c r="AQ5070" s="61"/>
      <c r="AR5070" s="61"/>
      <c r="AS5070" s="61"/>
      <c r="AT5070" s="61"/>
      <c r="AU5070" s="61"/>
      <c r="AV5070" s="61"/>
      <c r="AW5070" s="61"/>
      <c r="AX5070" s="61"/>
      <c r="AY5070" s="61"/>
      <c r="AZ5070" s="61"/>
      <c r="BA5070" s="61"/>
    </row>
    <row r="5071" spans="39:53" x14ac:dyDescent="0.2">
      <c r="AM5071" s="61"/>
      <c r="AN5071" s="61"/>
      <c r="AO5071" s="171"/>
      <c r="AP5071" s="61"/>
      <c r="AQ5071" s="61"/>
      <c r="AR5071" s="61"/>
      <c r="AS5071" s="61"/>
      <c r="AT5071" s="61"/>
      <c r="AU5071" s="61"/>
      <c r="AV5071" s="61"/>
      <c r="AW5071" s="61"/>
      <c r="AX5071" s="61"/>
      <c r="AY5071" s="61"/>
      <c r="AZ5071" s="61"/>
      <c r="BA5071" s="61"/>
    </row>
    <row r="5072" spans="39:53" x14ac:dyDescent="0.2">
      <c r="AM5072" s="61"/>
      <c r="AN5072" s="61"/>
      <c r="AO5072" s="171"/>
      <c r="AP5072" s="61"/>
      <c r="AQ5072" s="61"/>
      <c r="AR5072" s="61"/>
      <c r="AS5072" s="61"/>
      <c r="AT5072" s="61"/>
      <c r="AU5072" s="61"/>
      <c r="AV5072" s="61"/>
      <c r="AW5072" s="61"/>
      <c r="AX5072" s="61"/>
      <c r="AY5072" s="61"/>
      <c r="AZ5072" s="61"/>
      <c r="BA5072" s="61"/>
    </row>
    <row r="5073" spans="39:53" x14ac:dyDescent="0.2">
      <c r="AM5073" s="61"/>
      <c r="AN5073" s="61"/>
      <c r="AO5073" s="171"/>
      <c r="AP5073" s="61"/>
      <c r="AQ5073" s="61"/>
      <c r="AR5073" s="61"/>
      <c r="AS5073" s="61"/>
      <c r="AT5073" s="61"/>
      <c r="AU5073" s="61"/>
      <c r="AV5073" s="61"/>
      <c r="AW5073" s="61"/>
      <c r="AX5073" s="61"/>
      <c r="AY5073" s="61"/>
      <c r="AZ5073" s="61"/>
      <c r="BA5073" s="61"/>
    </row>
    <row r="5074" spans="39:53" x14ac:dyDescent="0.2">
      <c r="AM5074" s="61"/>
      <c r="AN5074" s="61"/>
      <c r="AO5074" s="171"/>
      <c r="AP5074" s="61"/>
      <c r="AQ5074" s="61"/>
      <c r="AR5074" s="61"/>
      <c r="AS5074" s="61"/>
      <c r="AT5074" s="61"/>
      <c r="AU5074" s="61"/>
      <c r="AV5074" s="61"/>
      <c r="AW5074" s="61"/>
      <c r="AX5074" s="61"/>
      <c r="AY5074" s="61"/>
      <c r="AZ5074" s="61"/>
      <c r="BA5074" s="61"/>
    </row>
    <row r="5075" spans="39:53" x14ac:dyDescent="0.2">
      <c r="AM5075" s="61"/>
      <c r="AN5075" s="61"/>
      <c r="AO5075" s="171"/>
      <c r="AP5075" s="61"/>
      <c r="AQ5075" s="61"/>
      <c r="AR5075" s="61"/>
      <c r="AS5075" s="61"/>
      <c r="AT5075" s="61"/>
      <c r="AU5075" s="61"/>
      <c r="AV5075" s="61"/>
      <c r="AW5075" s="61"/>
      <c r="AX5075" s="61"/>
      <c r="AY5075" s="61"/>
      <c r="AZ5075" s="61"/>
      <c r="BA5075" s="61"/>
    </row>
    <row r="5076" spans="39:53" x14ac:dyDescent="0.2">
      <c r="AM5076" s="61"/>
      <c r="AN5076" s="61"/>
      <c r="AO5076" s="171"/>
      <c r="AP5076" s="61"/>
      <c r="AQ5076" s="61"/>
      <c r="AR5076" s="61"/>
      <c r="AS5076" s="61"/>
      <c r="AT5076" s="61"/>
      <c r="AU5076" s="61"/>
      <c r="AV5076" s="61"/>
      <c r="AW5076" s="61"/>
      <c r="AX5076" s="61"/>
      <c r="AY5076" s="61"/>
      <c r="AZ5076" s="61"/>
      <c r="BA5076" s="61"/>
    </row>
    <row r="5077" spans="39:53" x14ac:dyDescent="0.2">
      <c r="AM5077" s="61"/>
      <c r="AN5077" s="61"/>
      <c r="AO5077" s="171"/>
      <c r="AP5077" s="61"/>
      <c r="AQ5077" s="61"/>
      <c r="AR5077" s="61"/>
      <c r="AS5077" s="61"/>
      <c r="AT5077" s="61"/>
      <c r="AU5077" s="61"/>
      <c r="AV5077" s="61"/>
      <c r="AW5077" s="61"/>
      <c r="AX5077" s="61"/>
      <c r="AY5077" s="61"/>
      <c r="AZ5077" s="61"/>
      <c r="BA5077" s="61"/>
    </row>
    <row r="5078" spans="39:53" x14ac:dyDescent="0.2">
      <c r="AM5078" s="61"/>
      <c r="AN5078" s="61"/>
      <c r="AO5078" s="171"/>
      <c r="AP5078" s="61"/>
      <c r="AQ5078" s="61"/>
      <c r="AR5078" s="61"/>
      <c r="AS5078" s="61"/>
      <c r="AT5078" s="61"/>
      <c r="AU5078" s="61"/>
      <c r="AV5078" s="61"/>
      <c r="AW5078" s="61"/>
      <c r="AX5078" s="61"/>
      <c r="AY5078" s="61"/>
      <c r="AZ5078" s="61"/>
      <c r="BA5078" s="61"/>
    </row>
    <row r="5079" spans="39:53" x14ac:dyDescent="0.2">
      <c r="AM5079" s="61"/>
      <c r="AN5079" s="61"/>
      <c r="AO5079" s="171"/>
      <c r="AP5079" s="61"/>
      <c r="AQ5079" s="61"/>
      <c r="AR5079" s="61"/>
      <c r="AS5079" s="61"/>
      <c r="AT5079" s="61"/>
      <c r="AU5079" s="61"/>
      <c r="AV5079" s="61"/>
      <c r="AW5079" s="61"/>
      <c r="AX5079" s="61"/>
      <c r="AY5079" s="61"/>
      <c r="AZ5079" s="61"/>
      <c r="BA5079" s="61"/>
    </row>
    <row r="5080" spans="39:53" x14ac:dyDescent="0.2">
      <c r="AM5080" s="61"/>
      <c r="AN5080" s="61"/>
      <c r="AO5080" s="171"/>
      <c r="AP5080" s="61"/>
      <c r="AQ5080" s="61"/>
      <c r="AR5080" s="61"/>
      <c r="AS5080" s="61"/>
      <c r="AT5080" s="61"/>
      <c r="AU5080" s="61"/>
      <c r="AV5080" s="61"/>
      <c r="AW5080" s="61"/>
      <c r="AX5080" s="61"/>
      <c r="AY5080" s="61"/>
      <c r="AZ5080" s="61"/>
      <c r="BA5080" s="61"/>
    </row>
    <row r="5081" spans="39:53" x14ac:dyDescent="0.2">
      <c r="AM5081" s="61"/>
      <c r="AN5081" s="61"/>
      <c r="AO5081" s="171"/>
      <c r="AP5081" s="61"/>
      <c r="AQ5081" s="61"/>
      <c r="AR5081" s="61"/>
      <c r="AS5081" s="61"/>
      <c r="AT5081" s="61"/>
      <c r="AU5081" s="61"/>
      <c r="AV5081" s="61"/>
      <c r="AW5081" s="61"/>
      <c r="AX5081" s="61"/>
      <c r="AY5081" s="61"/>
      <c r="AZ5081" s="61"/>
      <c r="BA5081" s="61"/>
    </row>
    <row r="5082" spans="39:53" x14ac:dyDescent="0.2">
      <c r="AM5082" s="61"/>
      <c r="AN5082" s="61"/>
      <c r="AO5082" s="171"/>
      <c r="AP5082" s="61"/>
      <c r="AQ5082" s="61"/>
      <c r="AR5082" s="61"/>
      <c r="AS5082" s="61"/>
      <c r="AT5082" s="61"/>
      <c r="AU5082" s="61"/>
      <c r="AV5082" s="61"/>
      <c r="AW5082" s="61"/>
      <c r="AX5082" s="61"/>
      <c r="AY5082" s="61"/>
      <c r="AZ5082" s="61"/>
      <c r="BA5082" s="61"/>
    </row>
    <row r="5083" spans="39:53" x14ac:dyDescent="0.2">
      <c r="AM5083" s="61"/>
      <c r="AN5083" s="61"/>
      <c r="AO5083" s="171"/>
      <c r="AP5083" s="61"/>
      <c r="AQ5083" s="61"/>
      <c r="AR5083" s="61"/>
      <c r="AS5083" s="61"/>
      <c r="AT5083" s="61"/>
      <c r="AU5083" s="61"/>
      <c r="AV5083" s="61"/>
      <c r="AW5083" s="61"/>
      <c r="AX5083" s="61"/>
      <c r="AY5083" s="61"/>
      <c r="AZ5083" s="61"/>
      <c r="BA5083" s="61"/>
    </row>
    <row r="5084" spans="39:53" x14ac:dyDescent="0.2">
      <c r="AM5084" s="61"/>
      <c r="AN5084" s="61"/>
      <c r="AO5084" s="171"/>
      <c r="AP5084" s="61"/>
      <c r="AQ5084" s="61"/>
      <c r="AR5084" s="61"/>
      <c r="AS5084" s="61"/>
      <c r="AT5084" s="61"/>
      <c r="AU5084" s="61"/>
      <c r="AV5084" s="61"/>
      <c r="AW5084" s="61"/>
      <c r="AX5084" s="61"/>
      <c r="AY5084" s="61"/>
      <c r="AZ5084" s="61"/>
      <c r="BA5084" s="61"/>
    </row>
    <row r="5085" spans="39:53" x14ac:dyDescent="0.2">
      <c r="AM5085" s="61"/>
      <c r="AN5085" s="61"/>
      <c r="AO5085" s="171"/>
      <c r="AP5085" s="61"/>
      <c r="AQ5085" s="61"/>
      <c r="AR5085" s="61"/>
      <c r="AS5085" s="61"/>
      <c r="AT5085" s="61"/>
      <c r="AU5085" s="61"/>
      <c r="AV5085" s="61"/>
      <c r="AW5085" s="61"/>
      <c r="AX5085" s="61"/>
      <c r="AY5085" s="61"/>
      <c r="AZ5085" s="61"/>
      <c r="BA5085" s="61"/>
    </row>
    <row r="5086" spans="39:53" x14ac:dyDescent="0.2">
      <c r="AM5086" s="61"/>
      <c r="AN5086" s="61"/>
      <c r="AO5086" s="171"/>
      <c r="AP5086" s="61"/>
      <c r="AQ5086" s="61"/>
      <c r="AR5086" s="61"/>
      <c r="AS5086" s="61"/>
      <c r="AT5086" s="61"/>
      <c r="AU5086" s="61"/>
      <c r="AV5086" s="61"/>
      <c r="AW5086" s="61"/>
      <c r="AX5086" s="61"/>
      <c r="AY5086" s="61"/>
      <c r="AZ5086" s="61"/>
      <c r="BA5086" s="61"/>
    </row>
    <row r="5087" spans="39:53" x14ac:dyDescent="0.2">
      <c r="AM5087" s="61"/>
      <c r="AN5087" s="61"/>
      <c r="AO5087" s="171"/>
      <c r="AP5087" s="61"/>
      <c r="AQ5087" s="61"/>
      <c r="AR5087" s="61"/>
      <c r="AS5087" s="61"/>
      <c r="AT5087" s="61"/>
      <c r="AU5087" s="61"/>
      <c r="AV5087" s="61"/>
      <c r="AW5087" s="61"/>
      <c r="AX5087" s="61"/>
      <c r="AY5087" s="61"/>
      <c r="AZ5087" s="61"/>
      <c r="BA5087" s="61"/>
    </row>
    <row r="5088" spans="39:53" x14ac:dyDescent="0.2">
      <c r="AM5088" s="61"/>
      <c r="AN5088" s="61"/>
      <c r="AO5088" s="171"/>
      <c r="AP5088" s="61"/>
      <c r="AQ5088" s="61"/>
      <c r="AR5088" s="61"/>
      <c r="AS5088" s="61"/>
      <c r="AT5088" s="61"/>
      <c r="AU5088" s="61"/>
      <c r="AV5088" s="61"/>
      <c r="AW5088" s="61"/>
      <c r="AX5088" s="61"/>
      <c r="AY5088" s="61"/>
      <c r="AZ5088" s="61"/>
      <c r="BA5088" s="61"/>
    </row>
    <row r="5089" spans="39:53" x14ac:dyDescent="0.2">
      <c r="AM5089" s="61"/>
      <c r="AN5089" s="61"/>
      <c r="AO5089" s="171"/>
      <c r="AP5089" s="61"/>
      <c r="AQ5089" s="61"/>
      <c r="AR5089" s="61"/>
      <c r="AS5089" s="61"/>
      <c r="AT5089" s="61"/>
      <c r="AU5089" s="61"/>
      <c r="AV5089" s="61"/>
      <c r="AW5089" s="61"/>
      <c r="AX5089" s="61"/>
      <c r="AY5089" s="61"/>
      <c r="AZ5089" s="61"/>
      <c r="BA5089" s="61"/>
    </row>
    <row r="5090" spans="39:53" x14ac:dyDescent="0.2">
      <c r="AM5090" s="61"/>
      <c r="AN5090" s="61"/>
      <c r="AO5090" s="171"/>
      <c r="AP5090" s="61"/>
      <c r="AQ5090" s="61"/>
      <c r="AR5090" s="61"/>
      <c r="AS5090" s="61"/>
      <c r="AT5090" s="61"/>
      <c r="AU5090" s="61"/>
      <c r="AV5090" s="61"/>
      <c r="AW5090" s="61"/>
      <c r="AX5090" s="61"/>
      <c r="AY5090" s="61"/>
      <c r="AZ5090" s="61"/>
      <c r="BA5090" s="61"/>
    </row>
    <row r="5091" spans="39:53" x14ac:dyDescent="0.2">
      <c r="AM5091" s="61"/>
      <c r="AN5091" s="61"/>
      <c r="AO5091" s="171"/>
      <c r="AP5091" s="61"/>
      <c r="AQ5091" s="61"/>
      <c r="AR5091" s="61"/>
      <c r="AS5091" s="61"/>
      <c r="AT5091" s="61"/>
      <c r="AU5091" s="61"/>
      <c r="AV5091" s="61"/>
      <c r="AW5091" s="61"/>
      <c r="AX5091" s="61"/>
      <c r="AY5091" s="61"/>
      <c r="AZ5091" s="61"/>
      <c r="BA5091" s="61"/>
    </row>
    <row r="5092" spans="39:53" x14ac:dyDescent="0.2">
      <c r="AM5092" s="61"/>
      <c r="AN5092" s="61"/>
      <c r="AO5092" s="171"/>
      <c r="AP5092" s="61"/>
      <c r="AQ5092" s="61"/>
      <c r="AR5092" s="61"/>
      <c r="AS5092" s="61"/>
      <c r="AT5092" s="61"/>
      <c r="AU5092" s="61"/>
      <c r="AV5092" s="61"/>
      <c r="AW5092" s="61"/>
      <c r="AX5092" s="61"/>
      <c r="AY5092" s="61"/>
      <c r="AZ5092" s="61"/>
      <c r="BA5092" s="61"/>
    </row>
    <row r="5093" spans="39:53" x14ac:dyDescent="0.2">
      <c r="AM5093" s="61"/>
      <c r="AN5093" s="61"/>
      <c r="AO5093" s="171"/>
      <c r="AP5093" s="61"/>
      <c r="AQ5093" s="61"/>
      <c r="AR5093" s="61"/>
      <c r="AS5093" s="61"/>
      <c r="AT5093" s="61"/>
      <c r="AU5093" s="61"/>
      <c r="AV5093" s="61"/>
      <c r="AW5093" s="61"/>
      <c r="AX5093" s="61"/>
      <c r="AY5093" s="61"/>
      <c r="AZ5093" s="61"/>
      <c r="BA5093" s="61"/>
    </row>
    <row r="5094" spans="39:53" x14ac:dyDescent="0.2">
      <c r="AM5094" s="61"/>
      <c r="AN5094" s="61"/>
      <c r="AO5094" s="171"/>
      <c r="AP5094" s="61"/>
      <c r="AQ5094" s="61"/>
      <c r="AR5094" s="61"/>
      <c r="AS5094" s="61"/>
      <c r="AT5094" s="61"/>
      <c r="AU5094" s="61"/>
      <c r="AV5094" s="61"/>
      <c r="AW5094" s="61"/>
      <c r="AX5094" s="61"/>
      <c r="AY5094" s="61"/>
      <c r="AZ5094" s="61"/>
      <c r="BA5094" s="61"/>
    </row>
    <row r="5095" spans="39:53" x14ac:dyDescent="0.2">
      <c r="AM5095" s="61"/>
      <c r="AN5095" s="61"/>
      <c r="AO5095" s="171"/>
      <c r="AP5095" s="61"/>
      <c r="AQ5095" s="61"/>
      <c r="AR5095" s="61"/>
      <c r="AS5095" s="61"/>
      <c r="AT5095" s="61"/>
      <c r="AU5095" s="61"/>
      <c r="AV5095" s="61"/>
      <c r="AW5095" s="61"/>
      <c r="AX5095" s="61"/>
      <c r="AY5095" s="61"/>
      <c r="AZ5095" s="61"/>
      <c r="BA5095" s="61"/>
    </row>
    <row r="5096" spans="39:53" x14ac:dyDescent="0.2">
      <c r="AM5096" s="61"/>
      <c r="AN5096" s="61"/>
      <c r="AO5096" s="171"/>
      <c r="AP5096" s="61"/>
      <c r="AQ5096" s="61"/>
      <c r="AR5096" s="61"/>
      <c r="AS5096" s="61"/>
      <c r="AT5096" s="61"/>
      <c r="AU5096" s="61"/>
      <c r="AV5096" s="61"/>
      <c r="AW5096" s="61"/>
      <c r="AX5096" s="61"/>
      <c r="AY5096" s="61"/>
      <c r="AZ5096" s="61"/>
      <c r="BA5096" s="61"/>
    </row>
    <row r="5097" spans="39:53" x14ac:dyDescent="0.2">
      <c r="AM5097" s="61"/>
      <c r="AN5097" s="61"/>
      <c r="AO5097" s="171"/>
      <c r="AP5097" s="61"/>
      <c r="AQ5097" s="61"/>
      <c r="AR5097" s="61"/>
      <c r="AS5097" s="61"/>
      <c r="AT5097" s="61"/>
      <c r="AU5097" s="61"/>
      <c r="AV5097" s="61"/>
      <c r="AW5097" s="61"/>
      <c r="AX5097" s="61"/>
      <c r="AY5097" s="61"/>
      <c r="AZ5097" s="61"/>
      <c r="BA5097" s="61"/>
    </row>
    <row r="5098" spans="39:53" x14ac:dyDescent="0.2">
      <c r="AM5098" s="61"/>
      <c r="AN5098" s="61"/>
      <c r="AO5098" s="171"/>
      <c r="AP5098" s="61"/>
      <c r="AQ5098" s="61"/>
      <c r="AR5098" s="61"/>
      <c r="AS5098" s="61"/>
      <c r="AT5098" s="61"/>
      <c r="AU5098" s="61"/>
      <c r="AV5098" s="61"/>
      <c r="AW5098" s="61"/>
      <c r="AX5098" s="61"/>
      <c r="AY5098" s="61"/>
      <c r="AZ5098" s="61"/>
      <c r="BA5098" s="61"/>
    </row>
    <row r="5099" spans="39:53" x14ac:dyDescent="0.2">
      <c r="AM5099" s="61"/>
      <c r="AN5099" s="61"/>
      <c r="AO5099" s="171"/>
      <c r="AP5099" s="61"/>
      <c r="AQ5099" s="61"/>
      <c r="AR5099" s="61"/>
      <c r="AS5099" s="61"/>
      <c r="AT5099" s="61"/>
      <c r="AU5099" s="61"/>
      <c r="AV5099" s="61"/>
      <c r="AW5099" s="61"/>
      <c r="AX5099" s="61"/>
      <c r="AY5099" s="61"/>
      <c r="AZ5099" s="61"/>
      <c r="BA5099" s="61"/>
    </row>
    <row r="5100" spans="39:53" x14ac:dyDescent="0.2">
      <c r="AM5100" s="61"/>
      <c r="AN5100" s="61"/>
      <c r="AO5100" s="171"/>
      <c r="AP5100" s="61"/>
      <c r="AQ5100" s="61"/>
      <c r="AR5100" s="61"/>
      <c r="AS5100" s="61"/>
      <c r="AT5100" s="61"/>
      <c r="AU5100" s="61"/>
      <c r="AV5100" s="61"/>
      <c r="AW5100" s="61"/>
      <c r="AX5100" s="61"/>
      <c r="AY5100" s="61"/>
      <c r="AZ5100" s="61"/>
      <c r="BA5100" s="61"/>
    </row>
    <row r="5101" spans="39:53" x14ac:dyDescent="0.2">
      <c r="AM5101" s="61"/>
      <c r="AN5101" s="61"/>
      <c r="AO5101" s="171"/>
      <c r="AP5101" s="61"/>
      <c r="AQ5101" s="61"/>
      <c r="AR5101" s="61"/>
      <c r="AS5101" s="61"/>
      <c r="AT5101" s="61"/>
      <c r="AU5101" s="61"/>
      <c r="AV5101" s="61"/>
      <c r="AW5101" s="61"/>
      <c r="AX5101" s="61"/>
      <c r="AY5101" s="61"/>
      <c r="AZ5101" s="61"/>
      <c r="BA5101" s="61"/>
    </row>
    <row r="5102" spans="39:53" x14ac:dyDescent="0.2">
      <c r="AM5102" s="61"/>
      <c r="AN5102" s="61"/>
      <c r="AO5102" s="171"/>
      <c r="AP5102" s="61"/>
      <c r="AQ5102" s="61"/>
      <c r="AR5102" s="61"/>
      <c r="AS5102" s="61"/>
      <c r="AT5102" s="61"/>
      <c r="AU5102" s="61"/>
      <c r="AV5102" s="61"/>
      <c r="AW5102" s="61"/>
      <c r="AX5102" s="61"/>
      <c r="AY5102" s="61"/>
      <c r="AZ5102" s="61"/>
      <c r="BA5102" s="61"/>
    </row>
    <row r="5103" spans="39:53" x14ac:dyDescent="0.2">
      <c r="AM5103" s="61"/>
      <c r="AN5103" s="61"/>
      <c r="AO5103" s="171"/>
      <c r="AP5103" s="61"/>
      <c r="AQ5103" s="61"/>
      <c r="AR5103" s="61"/>
      <c r="AS5103" s="61"/>
      <c r="AT5103" s="61"/>
      <c r="AU5103" s="61"/>
      <c r="AV5103" s="61"/>
      <c r="AW5103" s="61"/>
      <c r="AX5103" s="61"/>
      <c r="AY5103" s="61"/>
      <c r="AZ5103" s="61"/>
      <c r="BA5103" s="61"/>
    </row>
    <row r="5104" spans="39:53" x14ac:dyDescent="0.2">
      <c r="AM5104" s="61"/>
      <c r="AN5104" s="61"/>
      <c r="AO5104" s="171"/>
      <c r="AP5104" s="61"/>
      <c r="AQ5104" s="61"/>
      <c r="AR5104" s="61"/>
      <c r="AS5104" s="61"/>
      <c r="AT5104" s="61"/>
      <c r="AU5104" s="61"/>
      <c r="AV5104" s="61"/>
      <c r="AW5104" s="61"/>
      <c r="AX5104" s="61"/>
      <c r="AY5104" s="61"/>
      <c r="AZ5104" s="61"/>
      <c r="BA5104" s="61"/>
    </row>
    <row r="5105" spans="39:53" x14ac:dyDescent="0.2">
      <c r="AM5105" s="61"/>
      <c r="AN5105" s="61"/>
      <c r="AO5105" s="171"/>
      <c r="AP5105" s="61"/>
      <c r="AQ5105" s="61"/>
      <c r="AR5105" s="61"/>
      <c r="AS5105" s="61"/>
      <c r="AT5105" s="61"/>
      <c r="AU5105" s="61"/>
      <c r="AV5105" s="61"/>
      <c r="AW5105" s="61"/>
      <c r="AX5105" s="61"/>
      <c r="AY5105" s="61"/>
      <c r="AZ5105" s="61"/>
      <c r="BA5105" s="61"/>
    </row>
    <row r="5106" spans="39:53" x14ac:dyDescent="0.2">
      <c r="AM5106" s="61"/>
      <c r="AN5106" s="61"/>
      <c r="AO5106" s="171"/>
      <c r="AP5106" s="61"/>
      <c r="AQ5106" s="61"/>
      <c r="AR5106" s="61"/>
      <c r="AS5106" s="61"/>
      <c r="AT5106" s="61"/>
      <c r="AU5106" s="61"/>
      <c r="AV5106" s="61"/>
      <c r="AW5106" s="61"/>
      <c r="AX5106" s="61"/>
      <c r="AY5106" s="61"/>
      <c r="AZ5106" s="61"/>
      <c r="BA5106" s="61"/>
    </row>
    <row r="5107" spans="39:53" x14ac:dyDescent="0.2">
      <c r="AM5107" s="61"/>
      <c r="AN5107" s="61"/>
      <c r="AO5107" s="171"/>
      <c r="AP5107" s="61"/>
      <c r="AQ5107" s="61"/>
      <c r="AR5107" s="61"/>
      <c r="AS5107" s="61"/>
      <c r="AT5107" s="61"/>
      <c r="AU5107" s="61"/>
      <c r="AV5107" s="61"/>
      <c r="AW5107" s="61"/>
      <c r="AX5107" s="61"/>
      <c r="AY5107" s="61"/>
      <c r="AZ5107" s="61"/>
      <c r="BA5107" s="61"/>
    </row>
    <row r="5108" spans="39:53" x14ac:dyDescent="0.2">
      <c r="AM5108" s="61"/>
      <c r="AN5108" s="61"/>
      <c r="AO5108" s="171"/>
      <c r="AP5108" s="61"/>
      <c r="AQ5108" s="61"/>
      <c r="AR5108" s="61"/>
      <c r="AS5108" s="61"/>
      <c r="AT5108" s="61"/>
      <c r="AU5108" s="61"/>
      <c r="AV5108" s="61"/>
      <c r="AW5108" s="61"/>
      <c r="AX5108" s="61"/>
      <c r="AY5108" s="61"/>
      <c r="AZ5108" s="61"/>
      <c r="BA5108" s="61"/>
    </row>
    <row r="5109" spans="39:53" x14ac:dyDescent="0.2">
      <c r="AM5109" s="61"/>
      <c r="AN5109" s="61"/>
      <c r="AO5109" s="171"/>
      <c r="AP5109" s="61"/>
      <c r="AQ5109" s="61"/>
      <c r="AR5109" s="61"/>
      <c r="AS5109" s="61"/>
      <c r="AT5109" s="61"/>
      <c r="AU5109" s="61"/>
      <c r="AV5109" s="61"/>
      <c r="AW5109" s="61"/>
      <c r="AX5109" s="61"/>
      <c r="AY5109" s="61"/>
      <c r="AZ5109" s="61"/>
      <c r="BA5109" s="61"/>
    </row>
    <row r="5110" spans="39:53" x14ac:dyDescent="0.2">
      <c r="AM5110" s="61"/>
      <c r="AN5110" s="61"/>
      <c r="AO5110" s="171"/>
      <c r="AP5110" s="61"/>
      <c r="AQ5110" s="61"/>
      <c r="AR5110" s="61"/>
      <c r="AS5110" s="61"/>
      <c r="AT5110" s="61"/>
      <c r="AU5110" s="61"/>
      <c r="AV5110" s="61"/>
      <c r="AW5110" s="61"/>
      <c r="AX5110" s="61"/>
      <c r="AY5110" s="61"/>
      <c r="AZ5110" s="61"/>
      <c r="BA5110" s="61"/>
    </row>
    <row r="5111" spans="39:53" x14ac:dyDescent="0.2">
      <c r="AM5111" s="61"/>
      <c r="AN5111" s="61"/>
      <c r="AO5111" s="171"/>
      <c r="AP5111" s="61"/>
      <c r="AQ5111" s="61"/>
      <c r="AR5111" s="61"/>
      <c r="AS5111" s="61"/>
      <c r="AT5111" s="61"/>
      <c r="AU5111" s="61"/>
      <c r="AV5111" s="61"/>
      <c r="AW5111" s="61"/>
      <c r="AX5111" s="61"/>
      <c r="AY5111" s="61"/>
      <c r="AZ5111" s="61"/>
      <c r="BA5111" s="61"/>
    </row>
    <row r="5112" spans="39:53" x14ac:dyDescent="0.2">
      <c r="AM5112" s="61"/>
      <c r="AN5112" s="61"/>
      <c r="AO5112" s="171"/>
      <c r="AP5112" s="61"/>
      <c r="AQ5112" s="61"/>
      <c r="AR5112" s="61"/>
      <c r="AS5112" s="61"/>
      <c r="AT5112" s="61"/>
      <c r="AU5112" s="61"/>
      <c r="AV5112" s="61"/>
      <c r="AW5112" s="61"/>
      <c r="AX5112" s="61"/>
      <c r="AY5112" s="61"/>
      <c r="AZ5112" s="61"/>
      <c r="BA5112" s="61"/>
    </row>
    <row r="5113" spans="39:53" x14ac:dyDescent="0.2">
      <c r="AM5113" s="61"/>
      <c r="AN5113" s="61"/>
      <c r="AO5113" s="171"/>
      <c r="AP5113" s="61"/>
      <c r="AQ5113" s="61"/>
      <c r="AR5113" s="61"/>
      <c r="AS5113" s="61"/>
      <c r="AT5113" s="61"/>
      <c r="AU5113" s="61"/>
      <c r="AV5113" s="61"/>
      <c r="AW5113" s="61"/>
      <c r="AX5113" s="61"/>
      <c r="AY5113" s="61"/>
      <c r="AZ5113" s="61"/>
      <c r="BA5113" s="61"/>
    </row>
    <row r="5114" spans="39:53" x14ac:dyDescent="0.2">
      <c r="AM5114" s="61"/>
      <c r="AN5114" s="61"/>
      <c r="AO5114" s="171"/>
      <c r="AP5114" s="61"/>
      <c r="AQ5114" s="61"/>
      <c r="AR5114" s="61"/>
      <c r="AS5114" s="61"/>
      <c r="AT5114" s="61"/>
      <c r="AU5114" s="61"/>
      <c r="AV5114" s="61"/>
      <c r="AW5114" s="61"/>
      <c r="AX5114" s="61"/>
      <c r="AY5114" s="61"/>
      <c r="AZ5114" s="61"/>
      <c r="BA5114" s="61"/>
    </row>
    <row r="5115" spans="39:53" x14ac:dyDescent="0.2">
      <c r="AM5115" s="61"/>
      <c r="AN5115" s="61"/>
      <c r="AO5115" s="171"/>
      <c r="AP5115" s="61"/>
      <c r="AQ5115" s="61"/>
      <c r="AR5115" s="61"/>
      <c r="AS5115" s="61"/>
      <c r="AT5115" s="61"/>
      <c r="AU5115" s="61"/>
      <c r="AV5115" s="61"/>
      <c r="AW5115" s="61"/>
      <c r="AX5115" s="61"/>
      <c r="AY5115" s="61"/>
      <c r="AZ5115" s="61"/>
      <c r="BA5115" s="61"/>
    </row>
    <row r="5116" spans="39:53" x14ac:dyDescent="0.2">
      <c r="AM5116" s="61"/>
      <c r="AN5116" s="61"/>
      <c r="AO5116" s="171"/>
      <c r="AP5116" s="61"/>
      <c r="AQ5116" s="61"/>
      <c r="AR5116" s="61"/>
      <c r="AS5116" s="61"/>
      <c r="AT5116" s="61"/>
      <c r="AU5116" s="61"/>
      <c r="AV5116" s="61"/>
      <c r="AW5116" s="61"/>
      <c r="AX5116" s="61"/>
      <c r="AY5116" s="61"/>
      <c r="AZ5116" s="61"/>
      <c r="BA5116" s="61"/>
    </row>
    <row r="5117" spans="39:53" x14ac:dyDescent="0.2">
      <c r="AM5117" s="61"/>
      <c r="AN5117" s="61"/>
      <c r="AO5117" s="171"/>
      <c r="AP5117" s="61"/>
      <c r="AQ5117" s="61"/>
      <c r="AR5117" s="61"/>
      <c r="AS5117" s="61"/>
      <c r="AT5117" s="61"/>
      <c r="AU5117" s="61"/>
      <c r="AV5117" s="61"/>
      <c r="AW5117" s="61"/>
      <c r="AX5117" s="61"/>
      <c r="AY5117" s="61"/>
      <c r="AZ5117" s="61"/>
      <c r="BA5117" s="61"/>
    </row>
    <row r="5118" spans="39:53" x14ac:dyDescent="0.2">
      <c r="AM5118" s="61"/>
      <c r="AN5118" s="61"/>
      <c r="AO5118" s="171"/>
      <c r="AP5118" s="61"/>
      <c r="AQ5118" s="61"/>
      <c r="AR5118" s="61"/>
      <c r="AS5118" s="61"/>
      <c r="AT5118" s="61"/>
      <c r="AU5118" s="61"/>
      <c r="AV5118" s="61"/>
      <c r="AW5118" s="61"/>
      <c r="AX5118" s="61"/>
      <c r="AY5118" s="61"/>
      <c r="AZ5118" s="61"/>
      <c r="BA5118" s="61"/>
    </row>
    <row r="5119" spans="39:53" x14ac:dyDescent="0.2">
      <c r="AM5119" s="61"/>
      <c r="AN5119" s="61"/>
      <c r="AO5119" s="171"/>
      <c r="AP5119" s="61"/>
      <c r="AQ5119" s="61"/>
      <c r="AR5119" s="61"/>
      <c r="AS5119" s="61"/>
      <c r="AT5119" s="61"/>
      <c r="AU5119" s="61"/>
      <c r="AV5119" s="61"/>
      <c r="AW5119" s="61"/>
      <c r="AX5119" s="61"/>
      <c r="AY5119" s="61"/>
      <c r="AZ5119" s="61"/>
      <c r="BA5119" s="61"/>
    </row>
    <row r="5120" spans="39:53" x14ac:dyDescent="0.2">
      <c r="AM5120" s="61"/>
      <c r="AN5120" s="61"/>
      <c r="AO5120" s="171"/>
      <c r="AP5120" s="61"/>
      <c r="AQ5120" s="61"/>
      <c r="AR5120" s="61"/>
      <c r="AS5120" s="61"/>
      <c r="AT5120" s="61"/>
      <c r="AU5120" s="61"/>
      <c r="AV5120" s="61"/>
      <c r="AW5120" s="61"/>
      <c r="AX5120" s="61"/>
      <c r="AY5120" s="61"/>
      <c r="AZ5120" s="61"/>
      <c r="BA5120" s="61"/>
    </row>
    <row r="5121" spans="39:53" x14ac:dyDescent="0.2">
      <c r="AM5121" s="61"/>
      <c r="AN5121" s="61"/>
      <c r="AO5121" s="171"/>
      <c r="AP5121" s="61"/>
      <c r="AQ5121" s="61"/>
      <c r="AR5121" s="61"/>
      <c r="AS5121" s="61"/>
      <c r="AT5121" s="61"/>
      <c r="AU5121" s="61"/>
      <c r="AV5121" s="61"/>
      <c r="AW5121" s="61"/>
      <c r="AX5121" s="61"/>
      <c r="AY5121" s="61"/>
      <c r="AZ5121" s="61"/>
      <c r="BA5121" s="61"/>
    </row>
    <row r="5122" spans="39:53" x14ac:dyDescent="0.2">
      <c r="AM5122" s="61"/>
      <c r="AN5122" s="61"/>
      <c r="AO5122" s="171"/>
      <c r="AP5122" s="61"/>
      <c r="AQ5122" s="61"/>
      <c r="AR5122" s="61"/>
      <c r="AS5122" s="61"/>
      <c r="AT5122" s="61"/>
      <c r="AU5122" s="61"/>
      <c r="AV5122" s="61"/>
      <c r="AW5122" s="61"/>
      <c r="AX5122" s="61"/>
      <c r="AY5122" s="61"/>
      <c r="AZ5122" s="61"/>
      <c r="BA5122" s="61"/>
    </row>
    <row r="5123" spans="39:53" x14ac:dyDescent="0.2">
      <c r="AM5123" s="61"/>
      <c r="AN5123" s="61"/>
      <c r="AO5123" s="171"/>
      <c r="AP5123" s="61"/>
      <c r="AQ5123" s="61"/>
      <c r="AR5123" s="61"/>
      <c r="AS5123" s="61"/>
      <c r="AT5123" s="61"/>
      <c r="AU5123" s="61"/>
      <c r="AV5123" s="61"/>
      <c r="AW5123" s="61"/>
      <c r="AX5123" s="61"/>
      <c r="AY5123" s="61"/>
      <c r="AZ5123" s="61"/>
      <c r="BA5123" s="61"/>
    </row>
    <row r="5124" spans="39:53" x14ac:dyDescent="0.2">
      <c r="AM5124" s="61"/>
      <c r="AN5124" s="61"/>
      <c r="AO5124" s="171"/>
      <c r="AP5124" s="61"/>
      <c r="AQ5124" s="61"/>
      <c r="AR5124" s="61"/>
      <c r="AS5124" s="61"/>
      <c r="AT5124" s="61"/>
      <c r="AU5124" s="61"/>
      <c r="AV5124" s="61"/>
      <c r="AW5124" s="61"/>
      <c r="AX5124" s="61"/>
      <c r="AY5124" s="61"/>
      <c r="AZ5124" s="61"/>
      <c r="BA5124" s="61"/>
    </row>
    <row r="5125" spans="39:53" x14ac:dyDescent="0.2">
      <c r="AM5125" s="61"/>
      <c r="AN5125" s="61"/>
      <c r="AO5125" s="171"/>
      <c r="AP5125" s="61"/>
      <c r="AQ5125" s="61"/>
      <c r="AR5125" s="61"/>
      <c r="AS5125" s="61"/>
      <c r="AT5125" s="61"/>
      <c r="AU5125" s="61"/>
      <c r="AV5125" s="61"/>
      <c r="AW5125" s="61"/>
      <c r="AX5125" s="61"/>
      <c r="AY5125" s="61"/>
      <c r="AZ5125" s="61"/>
      <c r="BA5125" s="61"/>
    </row>
    <row r="5126" spans="39:53" x14ac:dyDescent="0.2">
      <c r="AM5126" s="61"/>
      <c r="AN5126" s="61"/>
      <c r="AO5126" s="171"/>
      <c r="AP5126" s="61"/>
      <c r="AQ5126" s="61"/>
      <c r="AR5126" s="61"/>
      <c r="AS5126" s="61"/>
      <c r="AT5126" s="61"/>
      <c r="AU5126" s="61"/>
      <c r="AV5126" s="61"/>
      <c r="AW5126" s="61"/>
      <c r="AX5126" s="61"/>
      <c r="AY5126" s="61"/>
      <c r="AZ5126" s="61"/>
      <c r="BA5126" s="61"/>
    </row>
    <row r="5127" spans="39:53" x14ac:dyDescent="0.2">
      <c r="AM5127" s="61"/>
      <c r="AN5127" s="61"/>
      <c r="AO5127" s="171"/>
      <c r="AP5127" s="61"/>
      <c r="AQ5127" s="61"/>
      <c r="AR5127" s="61"/>
      <c r="AS5127" s="61"/>
      <c r="AT5127" s="61"/>
      <c r="AU5127" s="61"/>
      <c r="AV5127" s="61"/>
      <c r="AW5127" s="61"/>
      <c r="AX5127" s="61"/>
      <c r="AY5127" s="61"/>
      <c r="AZ5127" s="61"/>
      <c r="BA5127" s="61"/>
    </row>
    <row r="5128" spans="39:53" x14ac:dyDescent="0.2">
      <c r="AM5128" s="61"/>
      <c r="AN5128" s="61"/>
      <c r="AO5128" s="171"/>
      <c r="AP5128" s="61"/>
      <c r="AQ5128" s="61"/>
      <c r="AR5128" s="61"/>
      <c r="AS5128" s="61"/>
      <c r="AT5128" s="61"/>
      <c r="AU5128" s="61"/>
      <c r="AV5128" s="61"/>
      <c r="AW5128" s="61"/>
      <c r="AX5128" s="61"/>
      <c r="AY5128" s="61"/>
      <c r="AZ5128" s="61"/>
      <c r="BA5128" s="61"/>
    </row>
    <row r="5129" spans="39:53" x14ac:dyDescent="0.2">
      <c r="AM5129" s="61"/>
      <c r="AN5129" s="61"/>
      <c r="AO5129" s="171"/>
      <c r="AP5129" s="61"/>
      <c r="AQ5129" s="61"/>
      <c r="AR5129" s="61"/>
      <c r="AS5129" s="61"/>
      <c r="AT5129" s="61"/>
      <c r="AU5129" s="61"/>
      <c r="AV5129" s="61"/>
      <c r="AW5129" s="61"/>
      <c r="AX5129" s="61"/>
      <c r="AY5129" s="61"/>
      <c r="AZ5129" s="61"/>
      <c r="BA5129" s="61"/>
    </row>
    <row r="5130" spans="39:53" x14ac:dyDescent="0.2">
      <c r="AM5130" s="61"/>
      <c r="AN5130" s="61"/>
      <c r="AO5130" s="171"/>
      <c r="AP5130" s="61"/>
      <c r="AQ5130" s="61"/>
      <c r="AR5130" s="61"/>
      <c r="AS5130" s="61"/>
      <c r="AT5130" s="61"/>
      <c r="AU5130" s="61"/>
      <c r="AV5130" s="61"/>
      <c r="AW5130" s="61"/>
      <c r="AX5130" s="61"/>
      <c r="AY5130" s="61"/>
      <c r="AZ5130" s="61"/>
      <c r="BA5130" s="61"/>
    </row>
    <row r="5131" spans="39:53" x14ac:dyDescent="0.2">
      <c r="AM5131" s="61"/>
      <c r="AN5131" s="61"/>
      <c r="AO5131" s="171"/>
      <c r="AP5131" s="61"/>
      <c r="AQ5131" s="61"/>
      <c r="AR5131" s="61"/>
      <c r="AS5131" s="61"/>
      <c r="AT5131" s="61"/>
      <c r="AU5131" s="61"/>
      <c r="AV5131" s="61"/>
      <c r="AW5131" s="61"/>
      <c r="AX5131" s="61"/>
      <c r="AY5131" s="61"/>
      <c r="AZ5131" s="61"/>
      <c r="BA5131" s="61"/>
    </row>
    <row r="5132" spans="39:53" x14ac:dyDescent="0.2">
      <c r="AM5132" s="61"/>
      <c r="AN5132" s="61"/>
      <c r="AO5132" s="171"/>
      <c r="AP5132" s="61"/>
      <c r="AQ5132" s="61"/>
      <c r="AR5132" s="61"/>
      <c r="AS5132" s="61"/>
      <c r="AT5132" s="61"/>
      <c r="AU5132" s="61"/>
      <c r="AV5132" s="61"/>
      <c r="AW5132" s="61"/>
      <c r="AX5132" s="61"/>
      <c r="AY5132" s="61"/>
      <c r="AZ5132" s="61"/>
      <c r="BA5132" s="61"/>
    </row>
    <row r="5133" spans="39:53" x14ac:dyDescent="0.2">
      <c r="AM5133" s="61"/>
      <c r="AN5133" s="61"/>
      <c r="AO5133" s="171"/>
      <c r="AP5133" s="61"/>
      <c r="AQ5133" s="61"/>
      <c r="AR5133" s="61"/>
      <c r="AS5133" s="61"/>
      <c r="AT5133" s="61"/>
      <c r="AU5133" s="61"/>
      <c r="AV5133" s="61"/>
      <c r="AW5133" s="61"/>
      <c r="AX5133" s="61"/>
      <c r="AY5133" s="61"/>
      <c r="AZ5133" s="61"/>
      <c r="BA5133" s="61"/>
    </row>
    <row r="5134" spans="39:53" x14ac:dyDescent="0.2">
      <c r="AM5134" s="61"/>
      <c r="AN5134" s="61"/>
      <c r="AO5134" s="171"/>
      <c r="AP5134" s="61"/>
      <c r="AQ5134" s="61"/>
      <c r="AR5134" s="61"/>
      <c r="AS5134" s="61"/>
      <c r="AT5134" s="61"/>
      <c r="AU5134" s="61"/>
      <c r="AV5134" s="61"/>
      <c r="AW5134" s="61"/>
      <c r="AX5134" s="61"/>
      <c r="AY5134" s="61"/>
      <c r="AZ5134" s="61"/>
      <c r="BA5134" s="61"/>
    </row>
    <row r="5135" spans="39:53" x14ac:dyDescent="0.2">
      <c r="AM5135" s="61"/>
      <c r="AN5135" s="61"/>
      <c r="AO5135" s="171"/>
      <c r="AP5135" s="61"/>
      <c r="AQ5135" s="61"/>
      <c r="AR5135" s="61"/>
      <c r="AS5135" s="61"/>
      <c r="AT5135" s="61"/>
      <c r="AU5135" s="61"/>
      <c r="AV5135" s="61"/>
      <c r="AW5135" s="61"/>
      <c r="AX5135" s="61"/>
      <c r="AY5135" s="61"/>
      <c r="AZ5135" s="61"/>
      <c r="BA5135" s="61"/>
    </row>
    <row r="5136" spans="39:53" x14ac:dyDescent="0.2">
      <c r="AM5136" s="61"/>
      <c r="AN5136" s="61"/>
      <c r="AO5136" s="171"/>
      <c r="AP5136" s="61"/>
      <c r="AQ5136" s="61"/>
      <c r="AR5136" s="61"/>
      <c r="AS5136" s="61"/>
      <c r="AT5136" s="61"/>
      <c r="AU5136" s="61"/>
      <c r="AV5136" s="61"/>
      <c r="AW5136" s="61"/>
      <c r="AX5136" s="61"/>
      <c r="AY5136" s="61"/>
      <c r="AZ5136" s="61"/>
      <c r="BA5136" s="61"/>
    </row>
    <row r="5137" spans="39:53" x14ac:dyDescent="0.2">
      <c r="AM5137" s="61"/>
      <c r="AN5137" s="61"/>
      <c r="AO5137" s="171"/>
      <c r="AP5137" s="61"/>
      <c r="AQ5137" s="61"/>
      <c r="AR5137" s="61"/>
      <c r="AS5137" s="61"/>
      <c r="AT5137" s="61"/>
      <c r="AU5137" s="61"/>
      <c r="AV5137" s="61"/>
      <c r="AW5137" s="61"/>
      <c r="AX5137" s="61"/>
      <c r="AY5137" s="61"/>
      <c r="AZ5137" s="61"/>
      <c r="BA5137" s="61"/>
    </row>
    <row r="5138" spans="39:53" x14ac:dyDescent="0.2">
      <c r="AM5138" s="61"/>
      <c r="AN5138" s="61"/>
      <c r="AO5138" s="171"/>
      <c r="AP5138" s="61"/>
      <c r="AQ5138" s="61"/>
      <c r="AR5138" s="61"/>
      <c r="AS5138" s="61"/>
      <c r="AT5138" s="61"/>
      <c r="AU5138" s="61"/>
      <c r="AV5138" s="61"/>
      <c r="AW5138" s="61"/>
      <c r="AX5138" s="61"/>
      <c r="AY5138" s="61"/>
      <c r="AZ5138" s="61"/>
      <c r="BA5138" s="61"/>
    </row>
    <row r="5139" spans="39:53" x14ac:dyDescent="0.2">
      <c r="AM5139" s="61"/>
      <c r="AN5139" s="61"/>
      <c r="AO5139" s="171"/>
      <c r="AP5139" s="61"/>
      <c r="AQ5139" s="61"/>
      <c r="AR5139" s="61"/>
      <c r="AS5139" s="61"/>
      <c r="AT5139" s="61"/>
      <c r="AU5139" s="61"/>
      <c r="AV5139" s="61"/>
      <c r="AW5139" s="61"/>
      <c r="AX5139" s="61"/>
      <c r="AY5139" s="61"/>
      <c r="AZ5139" s="61"/>
      <c r="BA5139" s="61"/>
    </row>
    <row r="5140" spans="39:53" x14ac:dyDescent="0.2">
      <c r="AM5140" s="61"/>
      <c r="AN5140" s="61"/>
      <c r="AO5140" s="171"/>
      <c r="AP5140" s="61"/>
      <c r="AQ5140" s="61"/>
      <c r="AR5140" s="61"/>
      <c r="AS5140" s="61"/>
      <c r="AT5140" s="61"/>
      <c r="AU5140" s="61"/>
      <c r="AV5140" s="61"/>
      <c r="AW5140" s="61"/>
      <c r="AX5140" s="61"/>
      <c r="AY5140" s="61"/>
      <c r="AZ5140" s="61"/>
      <c r="BA5140" s="61"/>
    </row>
    <row r="5141" spans="39:53" x14ac:dyDescent="0.2">
      <c r="AM5141" s="61"/>
      <c r="AN5141" s="61"/>
      <c r="AO5141" s="171"/>
      <c r="AP5141" s="61"/>
      <c r="AQ5141" s="61"/>
      <c r="AR5141" s="61"/>
      <c r="AS5141" s="61"/>
      <c r="AT5141" s="61"/>
      <c r="AU5141" s="61"/>
      <c r="AV5141" s="61"/>
      <c r="AW5141" s="61"/>
      <c r="AX5141" s="61"/>
      <c r="AY5141" s="61"/>
      <c r="AZ5141" s="61"/>
      <c r="BA5141" s="61"/>
    </row>
    <row r="5142" spans="39:53" x14ac:dyDescent="0.2">
      <c r="AM5142" s="61"/>
      <c r="AN5142" s="61"/>
      <c r="AO5142" s="171"/>
      <c r="AP5142" s="61"/>
      <c r="AQ5142" s="61"/>
      <c r="AR5142" s="61"/>
      <c r="AS5142" s="61"/>
      <c r="AT5142" s="61"/>
      <c r="AU5142" s="61"/>
      <c r="AV5142" s="61"/>
      <c r="AW5142" s="61"/>
      <c r="AX5142" s="61"/>
      <c r="AY5142" s="61"/>
      <c r="AZ5142" s="61"/>
      <c r="BA5142" s="61"/>
    </row>
    <row r="5143" spans="39:53" x14ac:dyDescent="0.2">
      <c r="AM5143" s="61"/>
      <c r="AN5143" s="61"/>
      <c r="AO5143" s="171"/>
      <c r="AP5143" s="61"/>
      <c r="AQ5143" s="61"/>
      <c r="AR5143" s="61"/>
      <c r="AS5143" s="61"/>
      <c r="AT5143" s="61"/>
      <c r="AU5143" s="61"/>
      <c r="AV5143" s="61"/>
      <c r="AW5143" s="61"/>
      <c r="AX5143" s="61"/>
      <c r="AY5143" s="61"/>
      <c r="AZ5143" s="61"/>
      <c r="BA5143" s="61"/>
    </row>
    <row r="5144" spans="39:53" x14ac:dyDescent="0.2">
      <c r="AM5144" s="61"/>
      <c r="AN5144" s="61"/>
      <c r="AO5144" s="171"/>
      <c r="AP5144" s="61"/>
      <c r="AQ5144" s="61"/>
      <c r="AR5144" s="61"/>
      <c r="AS5144" s="61"/>
      <c r="AT5144" s="61"/>
      <c r="AU5144" s="61"/>
      <c r="AV5144" s="61"/>
      <c r="AW5144" s="61"/>
      <c r="AX5144" s="61"/>
      <c r="AY5144" s="61"/>
      <c r="AZ5144" s="61"/>
      <c r="BA5144" s="61"/>
    </row>
    <row r="5145" spans="39:53" x14ac:dyDescent="0.2">
      <c r="AM5145" s="61"/>
      <c r="AN5145" s="61"/>
      <c r="AO5145" s="171"/>
      <c r="AP5145" s="61"/>
      <c r="AQ5145" s="61"/>
      <c r="AR5145" s="61"/>
      <c r="AS5145" s="61"/>
      <c r="AT5145" s="61"/>
      <c r="AU5145" s="61"/>
      <c r="AV5145" s="61"/>
      <c r="AW5145" s="61"/>
      <c r="AX5145" s="61"/>
      <c r="AY5145" s="61"/>
      <c r="AZ5145" s="61"/>
      <c r="BA5145" s="61"/>
    </row>
    <row r="5146" spans="39:53" x14ac:dyDescent="0.2">
      <c r="AM5146" s="61"/>
      <c r="AN5146" s="61"/>
      <c r="AO5146" s="171"/>
      <c r="AP5146" s="61"/>
      <c r="AQ5146" s="61"/>
      <c r="AR5146" s="61"/>
      <c r="AS5146" s="61"/>
      <c r="AT5146" s="61"/>
      <c r="AU5146" s="61"/>
      <c r="AV5146" s="61"/>
      <c r="AW5146" s="61"/>
      <c r="AX5146" s="61"/>
      <c r="AY5146" s="61"/>
      <c r="AZ5146" s="61"/>
      <c r="BA5146" s="61"/>
    </row>
    <row r="5147" spans="39:53" x14ac:dyDescent="0.2">
      <c r="AM5147" s="61"/>
      <c r="AN5147" s="61"/>
      <c r="AO5147" s="171"/>
      <c r="AP5147" s="61"/>
      <c r="AQ5147" s="61"/>
      <c r="AR5147" s="61"/>
      <c r="AS5147" s="61"/>
      <c r="AT5147" s="61"/>
      <c r="AU5147" s="61"/>
      <c r="AV5147" s="61"/>
      <c r="AW5147" s="61"/>
      <c r="AX5147" s="61"/>
      <c r="AY5147" s="61"/>
      <c r="AZ5147" s="61"/>
      <c r="BA5147" s="61"/>
    </row>
    <row r="5148" spans="39:53" x14ac:dyDescent="0.2">
      <c r="AM5148" s="61"/>
      <c r="AN5148" s="61"/>
      <c r="AO5148" s="171"/>
      <c r="AP5148" s="61"/>
      <c r="AQ5148" s="61"/>
      <c r="AR5148" s="61"/>
      <c r="AS5148" s="61"/>
      <c r="AT5148" s="61"/>
      <c r="AU5148" s="61"/>
      <c r="AV5148" s="61"/>
      <c r="AW5148" s="61"/>
      <c r="AX5148" s="61"/>
      <c r="AY5148" s="61"/>
      <c r="AZ5148" s="61"/>
      <c r="BA5148" s="61"/>
    </row>
    <row r="5149" spans="39:53" x14ac:dyDescent="0.2">
      <c r="AM5149" s="61"/>
      <c r="AN5149" s="61"/>
      <c r="AO5149" s="171"/>
      <c r="AP5149" s="61"/>
      <c r="AQ5149" s="61"/>
      <c r="AR5149" s="61"/>
      <c r="AS5149" s="61"/>
      <c r="AT5149" s="61"/>
      <c r="AU5149" s="61"/>
      <c r="AV5149" s="61"/>
      <c r="AW5149" s="61"/>
      <c r="AX5149" s="61"/>
      <c r="AY5149" s="61"/>
      <c r="AZ5149" s="61"/>
      <c r="BA5149" s="61"/>
    </row>
    <row r="5150" spans="39:53" x14ac:dyDescent="0.2">
      <c r="AM5150" s="61"/>
      <c r="AN5150" s="61"/>
      <c r="AO5150" s="171"/>
      <c r="AP5150" s="61"/>
      <c r="AQ5150" s="61"/>
      <c r="AR5150" s="61"/>
      <c r="AS5150" s="61"/>
      <c r="AT5150" s="61"/>
      <c r="AU5150" s="61"/>
      <c r="AV5150" s="61"/>
      <c r="AW5150" s="61"/>
      <c r="AX5150" s="61"/>
      <c r="AY5150" s="61"/>
      <c r="AZ5150" s="61"/>
      <c r="BA5150" s="61"/>
    </row>
    <row r="5151" spans="39:53" x14ac:dyDescent="0.2">
      <c r="AM5151" s="61"/>
      <c r="AN5151" s="61"/>
      <c r="AO5151" s="171"/>
      <c r="AP5151" s="61"/>
      <c r="AQ5151" s="61"/>
      <c r="AR5151" s="61"/>
      <c r="AS5151" s="61"/>
      <c r="AT5151" s="61"/>
      <c r="AU5151" s="61"/>
      <c r="AV5151" s="61"/>
      <c r="AW5151" s="61"/>
      <c r="AX5151" s="61"/>
      <c r="AY5151" s="61"/>
      <c r="AZ5151" s="61"/>
      <c r="BA5151" s="61"/>
    </row>
    <row r="5152" spans="39:53" x14ac:dyDescent="0.2">
      <c r="AM5152" s="61"/>
      <c r="AN5152" s="61"/>
      <c r="AO5152" s="171"/>
      <c r="AP5152" s="61"/>
      <c r="AQ5152" s="61"/>
      <c r="AR5152" s="61"/>
      <c r="AS5152" s="61"/>
      <c r="AT5152" s="61"/>
      <c r="AU5152" s="61"/>
      <c r="AV5152" s="61"/>
      <c r="AW5152" s="61"/>
      <c r="AX5152" s="61"/>
      <c r="AY5152" s="61"/>
      <c r="AZ5152" s="61"/>
      <c r="BA5152" s="61"/>
    </row>
    <row r="5153" spans="39:53" x14ac:dyDescent="0.2">
      <c r="AM5153" s="61"/>
      <c r="AN5153" s="61"/>
      <c r="AO5153" s="171"/>
      <c r="AP5153" s="61"/>
      <c r="AQ5153" s="61"/>
      <c r="AR5153" s="61"/>
      <c r="AS5153" s="61"/>
      <c r="AT5153" s="61"/>
      <c r="AU5153" s="61"/>
      <c r="AV5153" s="61"/>
      <c r="AW5153" s="61"/>
      <c r="AX5153" s="61"/>
      <c r="AY5153" s="61"/>
      <c r="AZ5153" s="61"/>
      <c r="BA5153" s="61"/>
    </row>
    <row r="5154" spans="39:53" x14ac:dyDescent="0.2">
      <c r="AM5154" s="61"/>
      <c r="AN5154" s="61"/>
      <c r="AO5154" s="171"/>
      <c r="AP5154" s="61"/>
      <c r="AQ5154" s="61"/>
      <c r="AR5154" s="61"/>
      <c r="AS5154" s="61"/>
      <c r="AT5154" s="61"/>
      <c r="AU5154" s="61"/>
      <c r="AV5154" s="61"/>
      <c r="AW5154" s="61"/>
      <c r="AX5154" s="61"/>
      <c r="AY5154" s="61"/>
      <c r="AZ5154" s="61"/>
      <c r="BA5154" s="61"/>
    </row>
    <row r="5155" spans="39:53" x14ac:dyDescent="0.2">
      <c r="AM5155" s="61"/>
      <c r="AN5155" s="61"/>
      <c r="AO5155" s="171"/>
      <c r="AP5155" s="61"/>
      <c r="AQ5155" s="61"/>
      <c r="AR5155" s="61"/>
      <c r="AS5155" s="61"/>
      <c r="AT5155" s="61"/>
      <c r="AU5155" s="61"/>
      <c r="AV5155" s="61"/>
      <c r="AW5155" s="61"/>
      <c r="AX5155" s="61"/>
      <c r="AY5155" s="61"/>
      <c r="AZ5155" s="61"/>
      <c r="BA5155" s="61"/>
    </row>
    <row r="5156" spans="39:53" x14ac:dyDescent="0.2">
      <c r="AM5156" s="61"/>
      <c r="AN5156" s="61"/>
      <c r="AO5156" s="171"/>
      <c r="AP5156" s="61"/>
      <c r="AQ5156" s="61"/>
      <c r="AR5156" s="61"/>
      <c r="AS5156" s="61"/>
      <c r="AT5156" s="61"/>
      <c r="AU5156" s="61"/>
      <c r="AV5156" s="61"/>
      <c r="AW5156" s="61"/>
      <c r="AX5156" s="61"/>
      <c r="AY5156" s="61"/>
      <c r="AZ5156" s="61"/>
      <c r="BA5156" s="61"/>
    </row>
    <row r="5157" spans="39:53" x14ac:dyDescent="0.2">
      <c r="AM5157" s="61"/>
      <c r="AN5157" s="61"/>
      <c r="AO5157" s="171"/>
      <c r="AP5157" s="61"/>
      <c r="AQ5157" s="61"/>
      <c r="AR5157" s="61"/>
      <c r="AS5157" s="61"/>
      <c r="AT5157" s="61"/>
      <c r="AU5157" s="61"/>
      <c r="AV5157" s="61"/>
      <c r="AW5157" s="61"/>
      <c r="AX5157" s="61"/>
      <c r="AY5157" s="61"/>
      <c r="AZ5157" s="61"/>
      <c r="BA5157" s="61"/>
    </row>
    <row r="5158" spans="39:53" x14ac:dyDescent="0.2">
      <c r="AM5158" s="61"/>
      <c r="AN5158" s="61"/>
      <c r="AO5158" s="171"/>
      <c r="AP5158" s="61"/>
      <c r="AQ5158" s="61"/>
      <c r="AR5158" s="61"/>
      <c r="AS5158" s="61"/>
      <c r="AT5158" s="61"/>
      <c r="AU5158" s="61"/>
      <c r="AV5158" s="61"/>
      <c r="AW5158" s="61"/>
      <c r="AX5158" s="61"/>
      <c r="AY5158" s="61"/>
      <c r="AZ5158" s="61"/>
      <c r="BA5158" s="61"/>
    </row>
    <row r="5159" spans="39:53" x14ac:dyDescent="0.2">
      <c r="AM5159" s="61"/>
      <c r="AN5159" s="61"/>
      <c r="AO5159" s="171"/>
      <c r="AP5159" s="61"/>
      <c r="AQ5159" s="61"/>
      <c r="AR5159" s="61"/>
      <c r="AS5159" s="61"/>
      <c r="AT5159" s="61"/>
      <c r="AU5159" s="61"/>
      <c r="AV5159" s="61"/>
      <c r="AW5159" s="61"/>
      <c r="AX5159" s="61"/>
      <c r="AY5159" s="61"/>
      <c r="AZ5159" s="61"/>
      <c r="BA5159" s="61"/>
    </row>
    <row r="5160" spans="39:53" x14ac:dyDescent="0.2">
      <c r="AM5160" s="61"/>
      <c r="AN5160" s="61"/>
      <c r="AO5160" s="171"/>
      <c r="AP5160" s="61"/>
      <c r="AQ5160" s="61"/>
      <c r="AR5160" s="61"/>
      <c r="AS5160" s="61"/>
      <c r="AT5160" s="61"/>
      <c r="AU5160" s="61"/>
      <c r="AV5160" s="61"/>
      <c r="AW5160" s="61"/>
      <c r="AX5160" s="61"/>
      <c r="AY5160" s="61"/>
      <c r="AZ5160" s="61"/>
      <c r="BA5160" s="61"/>
    </row>
    <row r="5161" spans="39:53" x14ac:dyDescent="0.2">
      <c r="AM5161" s="61"/>
      <c r="AN5161" s="61"/>
      <c r="AO5161" s="171"/>
      <c r="AP5161" s="61"/>
      <c r="AQ5161" s="61"/>
      <c r="AR5161" s="61"/>
      <c r="AS5161" s="61"/>
      <c r="AT5161" s="61"/>
      <c r="AU5161" s="61"/>
      <c r="AV5161" s="61"/>
      <c r="AW5161" s="61"/>
      <c r="AX5161" s="61"/>
      <c r="AY5161" s="61"/>
      <c r="AZ5161" s="61"/>
      <c r="BA5161" s="61"/>
    </row>
    <row r="5162" spans="39:53" x14ac:dyDescent="0.2">
      <c r="AM5162" s="61"/>
      <c r="AN5162" s="61"/>
      <c r="AO5162" s="171"/>
      <c r="AP5162" s="61"/>
      <c r="AQ5162" s="61"/>
      <c r="AR5162" s="61"/>
      <c r="AS5162" s="61"/>
      <c r="AT5162" s="61"/>
      <c r="AU5162" s="61"/>
      <c r="AV5162" s="61"/>
      <c r="AW5162" s="61"/>
      <c r="AX5162" s="61"/>
      <c r="AY5162" s="61"/>
      <c r="AZ5162" s="61"/>
      <c r="BA5162" s="61"/>
    </row>
    <row r="5163" spans="39:53" x14ac:dyDescent="0.2">
      <c r="AM5163" s="61"/>
      <c r="AN5163" s="61"/>
      <c r="AO5163" s="171"/>
      <c r="AP5163" s="61"/>
      <c r="AQ5163" s="61"/>
      <c r="AR5163" s="61"/>
      <c r="AS5163" s="61"/>
      <c r="AT5163" s="61"/>
      <c r="AU5163" s="61"/>
      <c r="AV5163" s="61"/>
      <c r="AW5163" s="61"/>
      <c r="AX5163" s="61"/>
      <c r="AY5163" s="61"/>
      <c r="AZ5163" s="61"/>
      <c r="BA5163" s="61"/>
    </row>
    <row r="5164" spans="39:53" x14ac:dyDescent="0.2">
      <c r="AM5164" s="61"/>
      <c r="AN5164" s="61"/>
      <c r="AO5164" s="171"/>
      <c r="AP5164" s="61"/>
      <c r="AQ5164" s="61"/>
      <c r="AR5164" s="61"/>
      <c r="AS5164" s="61"/>
      <c r="AT5164" s="61"/>
      <c r="AU5164" s="61"/>
      <c r="AV5164" s="61"/>
      <c r="AW5164" s="61"/>
      <c r="AX5164" s="61"/>
      <c r="AY5164" s="61"/>
      <c r="AZ5164" s="61"/>
      <c r="BA5164" s="61"/>
    </row>
    <row r="5165" spans="39:53" x14ac:dyDescent="0.2">
      <c r="AM5165" s="61"/>
      <c r="AN5165" s="61"/>
      <c r="AO5165" s="171"/>
      <c r="AP5165" s="61"/>
      <c r="AQ5165" s="61"/>
      <c r="AR5165" s="61"/>
      <c r="AS5165" s="61"/>
      <c r="AT5165" s="61"/>
      <c r="AU5165" s="61"/>
      <c r="AV5165" s="61"/>
      <c r="AW5165" s="61"/>
      <c r="AX5165" s="61"/>
      <c r="AY5165" s="61"/>
      <c r="AZ5165" s="61"/>
      <c r="BA5165" s="61"/>
    </row>
    <row r="5166" spans="39:53" x14ac:dyDescent="0.2">
      <c r="AM5166" s="61"/>
      <c r="AN5166" s="61"/>
      <c r="AO5166" s="171"/>
      <c r="AP5166" s="61"/>
      <c r="AQ5166" s="61"/>
      <c r="AR5166" s="61"/>
      <c r="AS5166" s="61"/>
      <c r="AT5166" s="61"/>
      <c r="AU5166" s="61"/>
      <c r="AV5166" s="61"/>
      <c r="AW5166" s="61"/>
      <c r="AX5166" s="61"/>
      <c r="AY5166" s="61"/>
      <c r="AZ5166" s="61"/>
      <c r="BA5166" s="61"/>
    </row>
    <row r="5167" spans="39:53" x14ac:dyDescent="0.2">
      <c r="AM5167" s="61"/>
      <c r="AN5167" s="61"/>
      <c r="AO5167" s="171"/>
      <c r="AP5167" s="61"/>
      <c r="AQ5167" s="61"/>
      <c r="AR5167" s="61"/>
      <c r="AS5167" s="61"/>
      <c r="AT5167" s="61"/>
      <c r="AU5167" s="61"/>
      <c r="AV5167" s="61"/>
      <c r="AW5167" s="61"/>
      <c r="AX5167" s="61"/>
      <c r="AY5167" s="61"/>
      <c r="AZ5167" s="61"/>
      <c r="BA5167" s="61"/>
    </row>
    <row r="5168" spans="39:53" x14ac:dyDescent="0.2">
      <c r="AM5168" s="61"/>
      <c r="AN5168" s="61"/>
      <c r="AO5168" s="171"/>
      <c r="AP5168" s="61"/>
      <c r="AQ5168" s="61"/>
      <c r="AR5168" s="61"/>
      <c r="AS5168" s="61"/>
      <c r="AT5168" s="61"/>
      <c r="AU5168" s="61"/>
      <c r="AV5168" s="61"/>
      <c r="AW5168" s="61"/>
      <c r="AX5168" s="61"/>
      <c r="AY5168" s="61"/>
      <c r="AZ5168" s="61"/>
      <c r="BA5168" s="61"/>
    </row>
    <row r="5169" spans="39:53" x14ac:dyDescent="0.2">
      <c r="AM5169" s="61"/>
      <c r="AN5169" s="61"/>
      <c r="AO5169" s="171"/>
      <c r="AP5169" s="61"/>
      <c r="AQ5169" s="61"/>
      <c r="AR5169" s="61"/>
      <c r="AS5169" s="61"/>
      <c r="AT5169" s="61"/>
      <c r="AU5169" s="61"/>
      <c r="AV5169" s="61"/>
      <c r="AW5169" s="61"/>
      <c r="AX5169" s="61"/>
      <c r="AY5169" s="61"/>
      <c r="AZ5169" s="61"/>
      <c r="BA5169" s="61"/>
    </row>
    <row r="5170" spans="39:53" x14ac:dyDescent="0.2">
      <c r="AM5170" s="61"/>
      <c r="AN5170" s="61"/>
      <c r="AO5170" s="171"/>
      <c r="AP5170" s="61"/>
      <c r="AQ5170" s="61"/>
      <c r="AR5170" s="61"/>
      <c r="AS5170" s="61"/>
      <c r="AT5170" s="61"/>
      <c r="AU5170" s="61"/>
      <c r="AV5170" s="61"/>
      <c r="AW5170" s="61"/>
      <c r="AX5170" s="61"/>
      <c r="AY5170" s="61"/>
      <c r="AZ5170" s="61"/>
      <c r="BA5170" s="61"/>
    </row>
    <row r="5171" spans="39:53" x14ac:dyDescent="0.2">
      <c r="AM5171" s="61"/>
      <c r="AN5171" s="61"/>
      <c r="AO5171" s="171"/>
      <c r="AP5171" s="61"/>
      <c r="AQ5171" s="61"/>
      <c r="AR5171" s="61"/>
      <c r="AS5171" s="61"/>
      <c r="AT5171" s="61"/>
      <c r="AU5171" s="61"/>
      <c r="AV5171" s="61"/>
      <c r="AW5171" s="61"/>
      <c r="AX5171" s="61"/>
      <c r="AY5171" s="61"/>
      <c r="AZ5171" s="61"/>
      <c r="BA5171" s="61"/>
    </row>
    <row r="5172" spans="39:53" x14ac:dyDescent="0.2">
      <c r="AM5172" s="61"/>
      <c r="AN5172" s="61"/>
      <c r="AO5172" s="171"/>
      <c r="AP5172" s="61"/>
      <c r="AQ5172" s="61"/>
      <c r="AR5172" s="61"/>
      <c r="AS5172" s="61"/>
      <c r="AT5172" s="61"/>
      <c r="AU5172" s="61"/>
      <c r="AV5172" s="61"/>
      <c r="AW5172" s="61"/>
      <c r="AX5172" s="61"/>
      <c r="AY5172" s="61"/>
      <c r="AZ5172" s="61"/>
      <c r="BA5172" s="61"/>
    </row>
    <row r="5173" spans="39:53" x14ac:dyDescent="0.2">
      <c r="AM5173" s="61"/>
      <c r="AN5173" s="61"/>
      <c r="AO5173" s="171"/>
      <c r="AP5173" s="61"/>
      <c r="AQ5173" s="61"/>
      <c r="AR5173" s="61"/>
      <c r="AS5173" s="61"/>
      <c r="AT5173" s="61"/>
      <c r="AU5173" s="61"/>
      <c r="AV5173" s="61"/>
      <c r="AW5173" s="61"/>
      <c r="AX5173" s="61"/>
      <c r="AY5173" s="61"/>
      <c r="AZ5173" s="61"/>
      <c r="BA5173" s="61"/>
    </row>
    <row r="5174" spans="39:53" x14ac:dyDescent="0.2">
      <c r="AM5174" s="61"/>
      <c r="AN5174" s="61"/>
      <c r="AO5174" s="171"/>
      <c r="AP5174" s="61"/>
      <c r="AQ5174" s="61"/>
      <c r="AR5174" s="61"/>
      <c r="AS5174" s="61"/>
      <c r="AT5174" s="61"/>
      <c r="AU5174" s="61"/>
      <c r="AV5174" s="61"/>
      <c r="AW5174" s="61"/>
      <c r="AX5174" s="61"/>
      <c r="AY5174" s="61"/>
      <c r="AZ5174" s="61"/>
      <c r="BA5174" s="61"/>
    </row>
    <row r="5175" spans="39:53" x14ac:dyDescent="0.2">
      <c r="AM5175" s="61"/>
      <c r="AN5175" s="61"/>
      <c r="AO5175" s="171"/>
      <c r="AP5175" s="61"/>
      <c r="AQ5175" s="61"/>
      <c r="AR5175" s="61"/>
      <c r="AS5175" s="61"/>
      <c r="AT5175" s="61"/>
      <c r="AU5175" s="61"/>
      <c r="AV5175" s="61"/>
      <c r="AW5175" s="61"/>
      <c r="AX5175" s="61"/>
      <c r="AY5175" s="61"/>
      <c r="AZ5175" s="61"/>
      <c r="BA5175" s="61"/>
    </row>
    <row r="5176" spans="39:53" x14ac:dyDescent="0.2">
      <c r="AM5176" s="61"/>
      <c r="AN5176" s="61"/>
      <c r="AO5176" s="171"/>
      <c r="AP5176" s="61"/>
      <c r="AQ5176" s="61"/>
      <c r="AR5176" s="61"/>
      <c r="AS5176" s="61"/>
      <c r="AT5176" s="61"/>
      <c r="AU5176" s="61"/>
      <c r="AV5176" s="61"/>
      <c r="AW5176" s="61"/>
      <c r="AX5176" s="61"/>
      <c r="AY5176" s="61"/>
      <c r="AZ5176" s="61"/>
      <c r="BA5176" s="61"/>
    </row>
    <row r="5177" spans="39:53" x14ac:dyDescent="0.2">
      <c r="AM5177" s="61"/>
      <c r="AN5177" s="61"/>
      <c r="AO5177" s="171"/>
      <c r="AP5177" s="61"/>
      <c r="AQ5177" s="61"/>
      <c r="AR5177" s="61"/>
      <c r="AS5177" s="61"/>
      <c r="AT5177" s="61"/>
      <c r="AU5177" s="61"/>
      <c r="AV5177" s="61"/>
      <c r="AW5177" s="61"/>
      <c r="AX5177" s="61"/>
      <c r="AY5177" s="61"/>
      <c r="AZ5177" s="61"/>
      <c r="BA5177" s="61"/>
    </row>
    <row r="5178" spans="39:53" x14ac:dyDescent="0.2">
      <c r="AM5178" s="61"/>
      <c r="AN5178" s="61"/>
      <c r="AO5178" s="171"/>
      <c r="AP5178" s="61"/>
      <c r="AQ5178" s="61"/>
      <c r="AR5178" s="61"/>
      <c r="AS5178" s="61"/>
      <c r="AT5178" s="61"/>
      <c r="AU5178" s="61"/>
      <c r="AV5178" s="61"/>
      <c r="AW5178" s="61"/>
      <c r="AX5178" s="61"/>
      <c r="AY5178" s="61"/>
      <c r="AZ5178" s="61"/>
      <c r="BA5178" s="61"/>
    </row>
    <row r="5179" spans="39:53" x14ac:dyDescent="0.2">
      <c r="AM5179" s="61"/>
      <c r="AN5179" s="61"/>
      <c r="AO5179" s="171"/>
      <c r="AP5179" s="61"/>
      <c r="AQ5179" s="61"/>
      <c r="AR5179" s="61"/>
      <c r="AS5179" s="61"/>
      <c r="AT5179" s="61"/>
      <c r="AU5179" s="61"/>
      <c r="AV5179" s="61"/>
      <c r="AW5179" s="61"/>
      <c r="AX5179" s="61"/>
      <c r="AY5179" s="61"/>
      <c r="AZ5179" s="61"/>
      <c r="BA5179" s="61"/>
    </row>
    <row r="5180" spans="39:53" x14ac:dyDescent="0.2">
      <c r="AM5180" s="61"/>
      <c r="AN5180" s="61"/>
      <c r="AO5180" s="171"/>
      <c r="AP5180" s="61"/>
      <c r="AQ5180" s="61"/>
      <c r="AR5180" s="61"/>
      <c r="AS5180" s="61"/>
      <c r="AT5180" s="61"/>
      <c r="AU5180" s="61"/>
      <c r="AV5180" s="61"/>
      <c r="AW5180" s="61"/>
      <c r="AX5180" s="61"/>
      <c r="AY5180" s="61"/>
      <c r="AZ5180" s="61"/>
      <c r="BA5180" s="61"/>
    </row>
    <row r="5181" spans="39:53" x14ac:dyDescent="0.2">
      <c r="AM5181" s="61"/>
      <c r="AN5181" s="61"/>
      <c r="AO5181" s="171"/>
      <c r="AP5181" s="61"/>
      <c r="AQ5181" s="61"/>
      <c r="AR5181" s="61"/>
      <c r="AS5181" s="61"/>
      <c r="AT5181" s="61"/>
      <c r="AU5181" s="61"/>
      <c r="AV5181" s="61"/>
      <c r="AW5181" s="61"/>
      <c r="AX5181" s="61"/>
      <c r="AY5181" s="61"/>
      <c r="AZ5181" s="61"/>
      <c r="BA5181" s="61"/>
    </row>
    <row r="5182" spans="39:53" x14ac:dyDescent="0.2">
      <c r="AM5182" s="61"/>
      <c r="AN5182" s="61"/>
      <c r="AO5182" s="171"/>
      <c r="AP5182" s="61"/>
      <c r="AQ5182" s="61"/>
      <c r="AR5182" s="61"/>
      <c r="AS5182" s="61"/>
      <c r="AT5182" s="61"/>
      <c r="AU5182" s="61"/>
      <c r="AV5182" s="61"/>
      <c r="AW5182" s="61"/>
      <c r="AX5182" s="61"/>
      <c r="AY5182" s="61"/>
      <c r="AZ5182" s="61"/>
      <c r="BA5182" s="61"/>
    </row>
    <row r="5183" spans="39:53" x14ac:dyDescent="0.2">
      <c r="AM5183" s="61"/>
      <c r="AN5183" s="61"/>
      <c r="AO5183" s="171"/>
      <c r="AP5183" s="61"/>
      <c r="AQ5183" s="61"/>
      <c r="AR5183" s="61"/>
      <c r="AS5183" s="61"/>
      <c r="AT5183" s="61"/>
      <c r="AU5183" s="61"/>
      <c r="AV5183" s="61"/>
      <c r="AW5183" s="61"/>
      <c r="AX5183" s="61"/>
      <c r="AY5183" s="61"/>
      <c r="AZ5183" s="61"/>
      <c r="BA5183" s="61"/>
    </row>
    <row r="5184" spans="39:53" x14ac:dyDescent="0.2">
      <c r="AM5184" s="61"/>
      <c r="AN5184" s="61"/>
      <c r="AO5184" s="171"/>
      <c r="AP5184" s="61"/>
      <c r="AQ5184" s="61"/>
      <c r="AR5184" s="61"/>
      <c r="AS5184" s="61"/>
      <c r="AT5184" s="61"/>
      <c r="AU5184" s="61"/>
      <c r="AV5184" s="61"/>
      <c r="AW5184" s="61"/>
      <c r="AX5184" s="61"/>
      <c r="AY5184" s="61"/>
      <c r="AZ5184" s="61"/>
      <c r="BA5184" s="61"/>
    </row>
    <row r="5185" spans="39:53" x14ac:dyDescent="0.2">
      <c r="AM5185" s="61"/>
      <c r="AN5185" s="61"/>
      <c r="AO5185" s="171"/>
      <c r="AP5185" s="61"/>
      <c r="AQ5185" s="61"/>
      <c r="AR5185" s="61"/>
      <c r="AS5185" s="61"/>
      <c r="AT5185" s="61"/>
      <c r="AU5185" s="61"/>
      <c r="AV5185" s="61"/>
      <c r="AW5185" s="61"/>
      <c r="AX5185" s="61"/>
      <c r="AY5185" s="61"/>
      <c r="AZ5185" s="61"/>
      <c r="BA5185" s="61"/>
    </row>
    <row r="5186" spans="39:53" x14ac:dyDescent="0.2">
      <c r="AM5186" s="61"/>
      <c r="AN5186" s="61"/>
      <c r="AO5186" s="171"/>
      <c r="AP5186" s="61"/>
      <c r="AQ5186" s="61"/>
      <c r="AR5186" s="61"/>
      <c r="AS5186" s="61"/>
      <c r="AT5186" s="61"/>
      <c r="AU5186" s="61"/>
      <c r="AV5186" s="61"/>
      <c r="AW5186" s="61"/>
      <c r="AX5186" s="61"/>
      <c r="AY5186" s="61"/>
      <c r="AZ5186" s="61"/>
      <c r="BA5186" s="61"/>
    </row>
    <row r="5187" spans="39:53" x14ac:dyDescent="0.2">
      <c r="AM5187" s="61"/>
      <c r="AN5187" s="61"/>
      <c r="AO5187" s="171"/>
      <c r="AP5187" s="61"/>
      <c r="AQ5187" s="61"/>
      <c r="AR5187" s="61"/>
      <c r="AS5187" s="61"/>
      <c r="AT5187" s="61"/>
      <c r="AU5187" s="61"/>
      <c r="AV5187" s="61"/>
      <c r="AW5187" s="61"/>
      <c r="AX5187" s="61"/>
      <c r="AY5187" s="61"/>
      <c r="AZ5187" s="61"/>
      <c r="BA5187" s="61"/>
    </row>
    <row r="5188" spans="39:53" x14ac:dyDescent="0.2">
      <c r="AM5188" s="61"/>
      <c r="AN5188" s="61"/>
      <c r="AO5188" s="171"/>
      <c r="AP5188" s="61"/>
      <c r="AQ5188" s="61"/>
      <c r="AR5188" s="61"/>
      <c r="AS5188" s="61"/>
      <c r="AT5188" s="61"/>
      <c r="AU5188" s="61"/>
      <c r="AV5188" s="61"/>
      <c r="AW5188" s="61"/>
      <c r="AX5188" s="61"/>
      <c r="AY5188" s="61"/>
      <c r="AZ5188" s="61"/>
      <c r="BA5188" s="61"/>
    </row>
    <row r="5189" spans="39:53" x14ac:dyDescent="0.2">
      <c r="AM5189" s="61"/>
      <c r="AN5189" s="61"/>
      <c r="AO5189" s="171"/>
      <c r="AP5189" s="61"/>
      <c r="AQ5189" s="61"/>
      <c r="AR5189" s="61"/>
      <c r="AS5189" s="61"/>
      <c r="AT5189" s="61"/>
      <c r="AU5189" s="61"/>
      <c r="AV5189" s="61"/>
      <c r="AW5189" s="61"/>
      <c r="AX5189" s="61"/>
      <c r="AY5189" s="61"/>
      <c r="AZ5189" s="61"/>
      <c r="BA5189" s="61"/>
    </row>
    <row r="5190" spans="39:53" x14ac:dyDescent="0.2">
      <c r="AM5190" s="61"/>
      <c r="AN5190" s="61"/>
      <c r="AO5190" s="171"/>
      <c r="AP5190" s="61"/>
      <c r="AQ5190" s="61"/>
      <c r="AR5190" s="61"/>
      <c r="AS5190" s="61"/>
      <c r="AT5190" s="61"/>
      <c r="AU5190" s="61"/>
      <c r="AV5190" s="61"/>
      <c r="AW5190" s="61"/>
      <c r="AX5190" s="61"/>
      <c r="AY5190" s="61"/>
      <c r="AZ5190" s="61"/>
      <c r="BA5190" s="61"/>
    </row>
    <row r="5191" spans="39:53" x14ac:dyDescent="0.2">
      <c r="AM5191" s="61"/>
      <c r="AN5191" s="61"/>
      <c r="AO5191" s="171"/>
      <c r="AP5191" s="61"/>
      <c r="AQ5191" s="61"/>
      <c r="AR5191" s="61"/>
      <c r="AS5191" s="61"/>
      <c r="AT5191" s="61"/>
      <c r="AU5191" s="61"/>
      <c r="AV5191" s="61"/>
      <c r="AW5191" s="61"/>
      <c r="AX5191" s="61"/>
      <c r="AY5191" s="61"/>
      <c r="AZ5191" s="61"/>
      <c r="BA5191" s="61"/>
    </row>
    <row r="5192" spans="39:53" x14ac:dyDescent="0.2">
      <c r="AM5192" s="61"/>
      <c r="AN5192" s="61"/>
      <c r="AO5192" s="171"/>
      <c r="AP5192" s="61"/>
      <c r="AQ5192" s="61"/>
      <c r="AR5192" s="61"/>
      <c r="AS5192" s="61"/>
      <c r="AT5192" s="61"/>
      <c r="AU5192" s="61"/>
      <c r="AV5192" s="61"/>
      <c r="AW5192" s="61"/>
      <c r="AX5192" s="61"/>
      <c r="AY5192" s="61"/>
      <c r="AZ5192" s="61"/>
      <c r="BA5192" s="61"/>
    </row>
    <row r="5193" spans="39:53" x14ac:dyDescent="0.2">
      <c r="AM5193" s="61"/>
      <c r="AN5193" s="61"/>
      <c r="AO5193" s="171"/>
      <c r="AP5193" s="61"/>
      <c r="AQ5193" s="61"/>
      <c r="AR5193" s="61"/>
      <c r="AS5193" s="61"/>
      <c r="AT5193" s="61"/>
      <c r="AU5193" s="61"/>
      <c r="AV5193" s="61"/>
      <c r="AW5193" s="61"/>
      <c r="AX5193" s="61"/>
      <c r="AY5193" s="61"/>
      <c r="AZ5193" s="61"/>
      <c r="BA5193" s="61"/>
    </row>
    <row r="5194" spans="39:53" x14ac:dyDescent="0.2">
      <c r="AM5194" s="61"/>
      <c r="AN5194" s="61"/>
      <c r="AO5194" s="171"/>
      <c r="AP5194" s="61"/>
      <c r="AQ5194" s="61"/>
      <c r="AR5194" s="61"/>
      <c r="AS5194" s="61"/>
      <c r="AT5194" s="61"/>
      <c r="AU5194" s="61"/>
      <c r="AV5194" s="61"/>
      <c r="AW5194" s="61"/>
      <c r="AX5194" s="61"/>
      <c r="AY5194" s="61"/>
      <c r="AZ5194" s="61"/>
      <c r="BA5194" s="61"/>
    </row>
    <row r="5195" spans="39:53" x14ac:dyDescent="0.2">
      <c r="AM5195" s="61"/>
      <c r="AN5195" s="61"/>
      <c r="AO5195" s="171"/>
      <c r="AP5195" s="61"/>
      <c r="AQ5195" s="61"/>
      <c r="AR5195" s="61"/>
      <c r="AS5195" s="61"/>
      <c r="AT5195" s="61"/>
      <c r="AU5195" s="61"/>
      <c r="AV5195" s="61"/>
      <c r="AW5195" s="61"/>
      <c r="AX5195" s="61"/>
      <c r="AY5195" s="61"/>
      <c r="AZ5195" s="61"/>
      <c r="BA5195" s="61"/>
    </row>
    <row r="5196" spans="39:53" x14ac:dyDescent="0.2">
      <c r="AM5196" s="61"/>
      <c r="AN5196" s="61"/>
      <c r="AO5196" s="171"/>
      <c r="AP5196" s="61"/>
      <c r="AQ5196" s="61"/>
      <c r="AR5196" s="61"/>
      <c r="AS5196" s="61"/>
      <c r="AT5196" s="61"/>
      <c r="AU5196" s="61"/>
      <c r="AV5196" s="61"/>
      <c r="AW5196" s="61"/>
      <c r="AX5196" s="61"/>
      <c r="AY5196" s="61"/>
      <c r="AZ5196" s="61"/>
      <c r="BA5196" s="61"/>
    </row>
    <row r="5197" spans="39:53" x14ac:dyDescent="0.2">
      <c r="AM5197" s="61"/>
      <c r="AN5197" s="61"/>
      <c r="AO5197" s="171"/>
      <c r="AP5197" s="61"/>
      <c r="AQ5197" s="61"/>
      <c r="AR5197" s="61"/>
      <c r="AS5197" s="61"/>
      <c r="AT5197" s="61"/>
      <c r="AU5197" s="61"/>
      <c r="AV5197" s="61"/>
      <c r="AW5197" s="61"/>
      <c r="AX5197" s="61"/>
      <c r="AY5197" s="61"/>
      <c r="AZ5197" s="61"/>
      <c r="BA5197" s="61"/>
    </row>
    <row r="5198" spans="39:53" x14ac:dyDescent="0.2">
      <c r="AM5198" s="61"/>
      <c r="AN5198" s="61"/>
      <c r="AO5198" s="171"/>
      <c r="AP5198" s="61"/>
      <c r="AQ5198" s="61"/>
      <c r="AR5198" s="61"/>
      <c r="AS5198" s="61"/>
      <c r="AT5198" s="61"/>
      <c r="AU5198" s="61"/>
      <c r="AV5198" s="61"/>
      <c r="AW5198" s="61"/>
      <c r="AX5198" s="61"/>
      <c r="AY5198" s="61"/>
      <c r="AZ5198" s="61"/>
      <c r="BA5198" s="61"/>
    </row>
    <row r="5199" spans="39:53" x14ac:dyDescent="0.2">
      <c r="AM5199" s="61"/>
      <c r="AN5199" s="61"/>
      <c r="AO5199" s="171"/>
      <c r="AP5199" s="61"/>
      <c r="AQ5199" s="61"/>
      <c r="AR5199" s="61"/>
      <c r="AS5199" s="61"/>
      <c r="AT5199" s="61"/>
      <c r="AU5199" s="61"/>
      <c r="AV5199" s="61"/>
      <c r="AW5199" s="61"/>
      <c r="AX5199" s="61"/>
      <c r="AY5199" s="61"/>
      <c r="AZ5199" s="61"/>
      <c r="BA5199" s="61"/>
    </row>
    <row r="5200" spans="39:53" x14ac:dyDescent="0.2">
      <c r="AM5200" s="61"/>
      <c r="AN5200" s="61"/>
      <c r="AO5200" s="171"/>
      <c r="AP5200" s="61"/>
      <c r="AQ5200" s="61"/>
      <c r="AR5200" s="61"/>
      <c r="AS5200" s="61"/>
      <c r="AT5200" s="61"/>
      <c r="AU5200" s="61"/>
      <c r="AV5200" s="61"/>
      <c r="AW5200" s="61"/>
      <c r="AX5200" s="61"/>
      <c r="AY5200" s="61"/>
      <c r="AZ5200" s="61"/>
      <c r="BA5200" s="61"/>
    </row>
    <row r="5201" spans="39:53" x14ac:dyDescent="0.2">
      <c r="AM5201" s="61"/>
      <c r="AN5201" s="61"/>
      <c r="AO5201" s="171"/>
      <c r="AP5201" s="61"/>
      <c r="AQ5201" s="61"/>
      <c r="AR5201" s="61"/>
      <c r="AS5201" s="61"/>
      <c r="AT5201" s="61"/>
      <c r="AU5201" s="61"/>
      <c r="AV5201" s="61"/>
      <c r="AW5201" s="61"/>
      <c r="AX5201" s="61"/>
      <c r="AY5201" s="61"/>
      <c r="AZ5201" s="61"/>
      <c r="BA5201" s="61"/>
    </row>
    <row r="5202" spans="39:53" x14ac:dyDescent="0.2">
      <c r="AM5202" s="61"/>
      <c r="AN5202" s="61"/>
      <c r="AO5202" s="171"/>
      <c r="AP5202" s="61"/>
      <c r="AQ5202" s="61"/>
      <c r="AR5202" s="61"/>
      <c r="AS5202" s="61"/>
      <c r="AT5202" s="61"/>
      <c r="AU5202" s="61"/>
      <c r="AV5202" s="61"/>
      <c r="AW5202" s="61"/>
      <c r="AX5202" s="61"/>
      <c r="AY5202" s="61"/>
      <c r="AZ5202" s="61"/>
      <c r="BA5202" s="61"/>
    </row>
    <row r="5203" spans="39:53" x14ac:dyDescent="0.2">
      <c r="AM5203" s="61"/>
      <c r="AN5203" s="61"/>
      <c r="AO5203" s="171"/>
      <c r="AP5203" s="61"/>
      <c r="AQ5203" s="61"/>
      <c r="AR5203" s="61"/>
      <c r="AS5203" s="61"/>
      <c r="AT5203" s="61"/>
      <c r="AU5203" s="61"/>
      <c r="AV5203" s="61"/>
      <c r="AW5203" s="61"/>
      <c r="AX5203" s="61"/>
      <c r="AY5203" s="61"/>
      <c r="AZ5203" s="61"/>
      <c r="BA5203" s="61"/>
    </row>
    <row r="5204" spans="39:53" x14ac:dyDescent="0.2">
      <c r="AM5204" s="61"/>
      <c r="AN5204" s="61"/>
      <c r="AO5204" s="171"/>
      <c r="AP5204" s="61"/>
      <c r="AQ5204" s="61"/>
      <c r="AR5204" s="61"/>
      <c r="AS5204" s="61"/>
      <c r="AT5204" s="61"/>
      <c r="AU5204" s="61"/>
      <c r="AV5204" s="61"/>
      <c r="AW5204" s="61"/>
      <c r="AX5204" s="61"/>
      <c r="AY5204" s="61"/>
      <c r="AZ5204" s="61"/>
      <c r="BA5204" s="61"/>
    </row>
    <row r="5205" spans="39:53" x14ac:dyDescent="0.2">
      <c r="AM5205" s="61"/>
      <c r="AN5205" s="61"/>
      <c r="AO5205" s="171"/>
      <c r="AP5205" s="61"/>
      <c r="AQ5205" s="61"/>
      <c r="AR5205" s="61"/>
      <c r="AS5205" s="61"/>
      <c r="AT5205" s="61"/>
      <c r="AU5205" s="61"/>
      <c r="AV5205" s="61"/>
      <c r="AW5205" s="61"/>
      <c r="AX5205" s="61"/>
      <c r="AY5205" s="61"/>
      <c r="AZ5205" s="61"/>
      <c r="BA5205" s="61"/>
    </row>
    <row r="5206" spans="39:53" x14ac:dyDescent="0.2">
      <c r="AM5206" s="61"/>
      <c r="AN5206" s="61"/>
      <c r="AO5206" s="171"/>
      <c r="AP5206" s="61"/>
      <c r="AQ5206" s="61"/>
      <c r="AR5206" s="61"/>
      <c r="AS5206" s="61"/>
      <c r="AT5206" s="61"/>
      <c r="AU5206" s="61"/>
      <c r="AV5206" s="61"/>
      <c r="AW5206" s="61"/>
      <c r="AX5206" s="61"/>
      <c r="AY5206" s="61"/>
      <c r="AZ5206" s="61"/>
      <c r="BA5206" s="61"/>
    </row>
    <row r="5207" spans="39:53" x14ac:dyDescent="0.2">
      <c r="AM5207" s="61"/>
      <c r="AN5207" s="61"/>
      <c r="AO5207" s="171"/>
      <c r="AP5207" s="61"/>
      <c r="AQ5207" s="61"/>
      <c r="AR5207" s="61"/>
      <c r="AS5207" s="61"/>
      <c r="AT5207" s="61"/>
      <c r="AU5207" s="61"/>
      <c r="AV5207" s="61"/>
      <c r="AW5207" s="61"/>
      <c r="AX5207" s="61"/>
      <c r="AY5207" s="61"/>
      <c r="AZ5207" s="61"/>
      <c r="BA5207" s="61"/>
    </row>
    <row r="5208" spans="39:53" x14ac:dyDescent="0.2">
      <c r="AM5208" s="61"/>
      <c r="AN5208" s="61"/>
      <c r="AO5208" s="171"/>
      <c r="AP5208" s="61"/>
      <c r="AQ5208" s="61"/>
      <c r="AR5208" s="61"/>
      <c r="AS5208" s="61"/>
      <c r="AT5208" s="61"/>
      <c r="AU5208" s="61"/>
      <c r="AV5208" s="61"/>
      <c r="AW5208" s="61"/>
      <c r="AX5208" s="61"/>
      <c r="AY5208" s="61"/>
      <c r="AZ5208" s="61"/>
      <c r="BA5208" s="61"/>
    </row>
    <row r="5209" spans="39:53" x14ac:dyDescent="0.2">
      <c r="AM5209" s="61"/>
      <c r="AN5209" s="61"/>
      <c r="AO5209" s="171"/>
      <c r="AP5209" s="61"/>
      <c r="AQ5209" s="61"/>
      <c r="AR5209" s="61"/>
      <c r="AS5209" s="61"/>
      <c r="AT5209" s="61"/>
      <c r="AU5209" s="61"/>
      <c r="AV5209" s="61"/>
      <c r="AW5209" s="61"/>
      <c r="AX5209" s="61"/>
      <c r="AY5209" s="61"/>
      <c r="AZ5209" s="61"/>
      <c r="BA5209" s="61"/>
    </row>
    <row r="5210" spans="39:53" x14ac:dyDescent="0.2">
      <c r="AM5210" s="61"/>
      <c r="AN5210" s="61"/>
      <c r="AO5210" s="171"/>
      <c r="AP5210" s="61"/>
      <c r="AQ5210" s="61"/>
      <c r="AR5210" s="61"/>
      <c r="AS5210" s="61"/>
      <c r="AT5210" s="61"/>
      <c r="AU5210" s="61"/>
      <c r="AV5210" s="61"/>
      <c r="AW5210" s="61"/>
      <c r="AX5210" s="61"/>
      <c r="AY5210" s="61"/>
      <c r="AZ5210" s="61"/>
      <c r="BA5210" s="61"/>
    </row>
    <row r="5211" spans="39:53" x14ac:dyDescent="0.2">
      <c r="AM5211" s="61"/>
      <c r="AN5211" s="61"/>
      <c r="AO5211" s="171"/>
      <c r="AP5211" s="61"/>
      <c r="AQ5211" s="61"/>
      <c r="AR5211" s="61"/>
      <c r="AS5211" s="61"/>
      <c r="AT5211" s="61"/>
      <c r="AU5211" s="61"/>
      <c r="AV5211" s="61"/>
      <c r="AW5211" s="61"/>
      <c r="AX5211" s="61"/>
      <c r="AY5211" s="61"/>
      <c r="AZ5211" s="61"/>
      <c r="BA5211" s="61"/>
    </row>
    <row r="5212" spans="39:53" x14ac:dyDescent="0.2">
      <c r="AM5212" s="61"/>
      <c r="AN5212" s="61"/>
      <c r="AO5212" s="171"/>
      <c r="AP5212" s="61"/>
      <c r="AQ5212" s="61"/>
      <c r="AR5212" s="61"/>
      <c r="AS5212" s="61"/>
      <c r="AT5212" s="61"/>
      <c r="AU5212" s="61"/>
      <c r="AV5212" s="61"/>
      <c r="AW5212" s="61"/>
      <c r="AX5212" s="61"/>
      <c r="AY5212" s="61"/>
      <c r="AZ5212" s="61"/>
      <c r="BA5212" s="61"/>
    </row>
    <row r="5213" spans="39:53" x14ac:dyDescent="0.2">
      <c r="AM5213" s="61"/>
      <c r="AN5213" s="61"/>
      <c r="AO5213" s="171"/>
      <c r="AP5213" s="61"/>
      <c r="AQ5213" s="61"/>
      <c r="AR5213" s="61"/>
      <c r="AS5213" s="61"/>
      <c r="AT5213" s="61"/>
      <c r="AU5213" s="61"/>
      <c r="AV5213" s="61"/>
      <c r="AW5213" s="61"/>
      <c r="AX5213" s="61"/>
      <c r="AY5213" s="61"/>
      <c r="AZ5213" s="61"/>
      <c r="BA5213" s="61"/>
    </row>
    <row r="5214" spans="39:53" x14ac:dyDescent="0.2">
      <c r="AM5214" s="61"/>
      <c r="AN5214" s="61"/>
      <c r="AO5214" s="171"/>
      <c r="AP5214" s="61"/>
      <c r="AQ5214" s="61"/>
      <c r="AR5214" s="61"/>
      <c r="AS5214" s="61"/>
      <c r="AT5214" s="61"/>
      <c r="AU5214" s="61"/>
      <c r="AV5214" s="61"/>
      <c r="AW5214" s="61"/>
      <c r="AX5214" s="61"/>
      <c r="AY5214" s="61"/>
      <c r="AZ5214" s="61"/>
      <c r="BA5214" s="61"/>
    </row>
    <row r="5215" spans="39:53" x14ac:dyDescent="0.2">
      <c r="AM5215" s="61"/>
      <c r="AN5215" s="61"/>
      <c r="AO5215" s="171"/>
      <c r="AP5215" s="61"/>
      <c r="AQ5215" s="61"/>
      <c r="AR5215" s="61"/>
      <c r="AS5215" s="61"/>
      <c r="AT5215" s="61"/>
      <c r="AU5215" s="61"/>
      <c r="AV5215" s="61"/>
      <c r="AW5215" s="61"/>
      <c r="AX5215" s="61"/>
      <c r="AY5215" s="61"/>
      <c r="AZ5215" s="61"/>
      <c r="BA5215" s="61"/>
    </row>
    <row r="5216" spans="39:53" x14ac:dyDescent="0.2">
      <c r="AM5216" s="61"/>
      <c r="AN5216" s="61"/>
      <c r="AO5216" s="171"/>
      <c r="AP5216" s="61"/>
      <c r="AQ5216" s="61"/>
      <c r="AR5216" s="61"/>
      <c r="AS5216" s="61"/>
      <c r="AT5216" s="61"/>
      <c r="AU5216" s="61"/>
      <c r="AV5216" s="61"/>
      <c r="AW5216" s="61"/>
      <c r="AX5216" s="61"/>
      <c r="AY5216" s="61"/>
      <c r="AZ5216" s="61"/>
      <c r="BA5216" s="61"/>
    </row>
    <row r="5217" spans="39:53" x14ac:dyDescent="0.2">
      <c r="AM5217" s="61"/>
      <c r="AN5217" s="61"/>
      <c r="AO5217" s="171"/>
      <c r="AP5217" s="61"/>
      <c r="AQ5217" s="61"/>
      <c r="AR5217" s="61"/>
      <c r="AS5217" s="61"/>
      <c r="AT5217" s="61"/>
      <c r="AU5217" s="61"/>
      <c r="AV5217" s="61"/>
      <c r="AW5217" s="61"/>
      <c r="AX5217" s="61"/>
      <c r="AY5217" s="61"/>
      <c r="AZ5217" s="61"/>
      <c r="BA5217" s="61"/>
    </row>
    <row r="5218" spans="39:53" x14ac:dyDescent="0.2">
      <c r="AM5218" s="61"/>
      <c r="AN5218" s="61"/>
      <c r="AO5218" s="171"/>
      <c r="AP5218" s="61"/>
      <c r="AQ5218" s="61"/>
      <c r="AR5218" s="61"/>
      <c r="AS5218" s="61"/>
      <c r="AT5218" s="61"/>
      <c r="AU5218" s="61"/>
      <c r="AV5218" s="61"/>
      <c r="AW5218" s="61"/>
      <c r="AX5218" s="61"/>
      <c r="AY5218" s="61"/>
      <c r="AZ5218" s="61"/>
      <c r="BA5218" s="61"/>
    </row>
    <row r="5219" spans="39:53" x14ac:dyDescent="0.2">
      <c r="AM5219" s="61"/>
      <c r="AN5219" s="61"/>
      <c r="AO5219" s="171"/>
      <c r="AP5219" s="61"/>
      <c r="AQ5219" s="61"/>
      <c r="AR5219" s="61"/>
      <c r="AS5219" s="61"/>
      <c r="AT5219" s="61"/>
      <c r="AU5219" s="61"/>
      <c r="AV5219" s="61"/>
      <c r="AW5219" s="61"/>
      <c r="AX5219" s="61"/>
      <c r="AY5219" s="61"/>
      <c r="AZ5219" s="61"/>
      <c r="BA5219" s="61"/>
    </row>
    <row r="5220" spans="39:53" x14ac:dyDescent="0.2">
      <c r="AM5220" s="61"/>
      <c r="AN5220" s="61"/>
      <c r="AO5220" s="171"/>
      <c r="AP5220" s="61"/>
      <c r="AQ5220" s="61"/>
      <c r="AR5220" s="61"/>
      <c r="AS5220" s="61"/>
      <c r="AT5220" s="61"/>
      <c r="AU5220" s="61"/>
      <c r="AV5220" s="61"/>
      <c r="AW5220" s="61"/>
      <c r="AX5220" s="61"/>
      <c r="AY5220" s="61"/>
      <c r="AZ5220" s="61"/>
      <c r="BA5220" s="61"/>
    </row>
    <row r="5221" spans="39:53" x14ac:dyDescent="0.2">
      <c r="AM5221" s="61"/>
      <c r="AN5221" s="61"/>
      <c r="AO5221" s="171"/>
      <c r="AP5221" s="61"/>
      <c r="AQ5221" s="61"/>
      <c r="AR5221" s="61"/>
      <c r="AS5221" s="61"/>
      <c r="AT5221" s="61"/>
      <c r="AU5221" s="61"/>
      <c r="AV5221" s="61"/>
      <c r="AW5221" s="61"/>
      <c r="AX5221" s="61"/>
      <c r="AY5221" s="61"/>
      <c r="AZ5221" s="61"/>
      <c r="BA5221" s="61"/>
    </row>
    <row r="5222" spans="39:53" x14ac:dyDescent="0.2">
      <c r="AM5222" s="61"/>
      <c r="AN5222" s="61"/>
      <c r="AO5222" s="171"/>
      <c r="AP5222" s="61"/>
      <c r="AQ5222" s="61"/>
      <c r="AR5222" s="61"/>
      <c r="AS5222" s="61"/>
      <c r="AT5222" s="61"/>
      <c r="AU5222" s="61"/>
      <c r="AV5222" s="61"/>
      <c r="AW5222" s="61"/>
      <c r="AX5222" s="61"/>
      <c r="AY5222" s="61"/>
      <c r="AZ5222" s="61"/>
      <c r="BA5222" s="61"/>
    </row>
    <row r="5223" spans="39:53" x14ac:dyDescent="0.2">
      <c r="AM5223" s="61"/>
      <c r="AN5223" s="61"/>
      <c r="AO5223" s="171"/>
      <c r="AP5223" s="61"/>
      <c r="AQ5223" s="61"/>
      <c r="AR5223" s="61"/>
      <c r="AS5223" s="61"/>
      <c r="AT5223" s="61"/>
      <c r="AU5223" s="61"/>
      <c r="AV5223" s="61"/>
      <c r="AW5223" s="61"/>
      <c r="AX5223" s="61"/>
      <c r="AY5223" s="61"/>
      <c r="AZ5223" s="61"/>
      <c r="BA5223" s="61"/>
    </row>
    <row r="5224" spans="39:53" x14ac:dyDescent="0.2">
      <c r="AM5224" s="61"/>
      <c r="AN5224" s="61"/>
      <c r="AO5224" s="171"/>
      <c r="AP5224" s="61"/>
      <c r="AQ5224" s="61"/>
      <c r="AR5224" s="61"/>
      <c r="AS5224" s="61"/>
      <c r="AT5224" s="61"/>
      <c r="AU5224" s="61"/>
      <c r="AV5224" s="61"/>
      <c r="AW5224" s="61"/>
      <c r="AX5224" s="61"/>
      <c r="AY5224" s="61"/>
      <c r="AZ5224" s="61"/>
      <c r="BA5224" s="61"/>
    </row>
    <row r="5225" spans="39:53" x14ac:dyDescent="0.2">
      <c r="AM5225" s="61"/>
      <c r="AN5225" s="61"/>
      <c r="AO5225" s="171"/>
      <c r="AP5225" s="61"/>
      <c r="AQ5225" s="61"/>
      <c r="AR5225" s="61"/>
      <c r="AS5225" s="61"/>
      <c r="AT5225" s="61"/>
      <c r="AU5225" s="61"/>
      <c r="AV5225" s="61"/>
      <c r="AW5225" s="61"/>
      <c r="AX5225" s="61"/>
      <c r="AY5225" s="61"/>
      <c r="AZ5225" s="61"/>
      <c r="BA5225" s="61"/>
    </row>
    <row r="5226" spans="39:53" x14ac:dyDescent="0.2">
      <c r="AM5226" s="61"/>
      <c r="AN5226" s="61"/>
      <c r="AO5226" s="171"/>
      <c r="AP5226" s="61"/>
      <c r="AQ5226" s="61"/>
      <c r="AR5226" s="61"/>
      <c r="AS5226" s="61"/>
      <c r="AT5226" s="61"/>
      <c r="AU5226" s="61"/>
      <c r="AV5226" s="61"/>
      <c r="AW5226" s="61"/>
      <c r="AX5226" s="61"/>
      <c r="AY5226" s="61"/>
      <c r="AZ5226" s="61"/>
      <c r="BA5226" s="61"/>
    </row>
    <row r="5227" spans="39:53" x14ac:dyDescent="0.2">
      <c r="AM5227" s="61"/>
      <c r="AN5227" s="61"/>
      <c r="AO5227" s="171"/>
      <c r="AP5227" s="61"/>
      <c r="AQ5227" s="61"/>
      <c r="AR5227" s="61"/>
      <c r="AS5227" s="61"/>
      <c r="AT5227" s="61"/>
      <c r="AU5227" s="61"/>
      <c r="AV5227" s="61"/>
      <c r="AW5227" s="61"/>
      <c r="AX5227" s="61"/>
      <c r="AY5227" s="61"/>
      <c r="AZ5227" s="61"/>
      <c r="BA5227" s="61"/>
    </row>
    <row r="5228" spans="39:53" x14ac:dyDescent="0.2">
      <c r="AM5228" s="61"/>
      <c r="AN5228" s="61"/>
      <c r="AO5228" s="171"/>
      <c r="AP5228" s="61"/>
      <c r="AQ5228" s="61"/>
      <c r="AR5228" s="61"/>
      <c r="AS5228" s="61"/>
      <c r="AT5228" s="61"/>
      <c r="AU5228" s="61"/>
      <c r="AV5228" s="61"/>
      <c r="AW5228" s="61"/>
      <c r="AX5228" s="61"/>
      <c r="AY5228" s="61"/>
      <c r="AZ5228" s="61"/>
      <c r="BA5228" s="61"/>
    </row>
    <row r="5229" spans="39:53" x14ac:dyDescent="0.2">
      <c r="AM5229" s="61"/>
      <c r="AN5229" s="61"/>
      <c r="AO5229" s="171"/>
      <c r="AP5229" s="61"/>
      <c r="AQ5229" s="61"/>
      <c r="AR5229" s="61"/>
      <c r="AS5229" s="61"/>
      <c r="AT5229" s="61"/>
      <c r="AU5229" s="61"/>
      <c r="AV5229" s="61"/>
      <c r="AW5229" s="61"/>
      <c r="AX5229" s="61"/>
      <c r="AY5229" s="61"/>
      <c r="AZ5229" s="61"/>
      <c r="BA5229" s="61"/>
    </row>
    <row r="5230" spans="39:53" x14ac:dyDescent="0.2">
      <c r="AM5230" s="61"/>
      <c r="AN5230" s="61"/>
      <c r="AO5230" s="171"/>
      <c r="AP5230" s="61"/>
      <c r="AQ5230" s="61"/>
      <c r="AR5230" s="61"/>
      <c r="AS5230" s="61"/>
      <c r="AT5230" s="61"/>
      <c r="AU5230" s="61"/>
      <c r="AV5230" s="61"/>
      <c r="AW5230" s="61"/>
      <c r="AX5230" s="61"/>
      <c r="AY5230" s="61"/>
      <c r="AZ5230" s="61"/>
      <c r="BA5230" s="61"/>
    </row>
    <row r="5231" spans="39:53" x14ac:dyDescent="0.2">
      <c r="AM5231" s="61"/>
      <c r="AN5231" s="61"/>
      <c r="AO5231" s="171"/>
      <c r="AP5231" s="61"/>
      <c r="AQ5231" s="61"/>
      <c r="AR5231" s="61"/>
      <c r="AS5231" s="61"/>
      <c r="AT5231" s="61"/>
      <c r="AU5231" s="61"/>
      <c r="AV5231" s="61"/>
      <c r="AW5231" s="61"/>
      <c r="AX5231" s="61"/>
      <c r="AY5231" s="61"/>
      <c r="AZ5231" s="61"/>
      <c r="BA5231" s="61"/>
    </row>
    <row r="5232" spans="39:53" x14ac:dyDescent="0.2">
      <c r="AM5232" s="61"/>
      <c r="AN5232" s="61"/>
      <c r="AO5232" s="171"/>
      <c r="AP5232" s="61"/>
      <c r="AQ5232" s="61"/>
      <c r="AR5232" s="61"/>
      <c r="AS5232" s="61"/>
      <c r="AT5232" s="61"/>
      <c r="AU5232" s="61"/>
      <c r="AV5232" s="61"/>
      <c r="AW5232" s="61"/>
      <c r="AX5232" s="61"/>
      <c r="AY5232" s="61"/>
      <c r="AZ5232" s="61"/>
      <c r="BA5232" s="61"/>
    </row>
    <row r="5233" spans="39:53" x14ac:dyDescent="0.2">
      <c r="AM5233" s="61"/>
      <c r="AN5233" s="61"/>
      <c r="AO5233" s="171"/>
      <c r="AP5233" s="61"/>
      <c r="AQ5233" s="61"/>
      <c r="AR5233" s="61"/>
      <c r="AS5233" s="61"/>
      <c r="AT5233" s="61"/>
      <c r="AU5233" s="61"/>
      <c r="AV5233" s="61"/>
      <c r="AW5233" s="61"/>
      <c r="AX5233" s="61"/>
      <c r="AY5233" s="61"/>
      <c r="AZ5233" s="61"/>
      <c r="BA5233" s="61"/>
    </row>
    <row r="5234" spans="39:53" x14ac:dyDescent="0.2">
      <c r="AM5234" s="61"/>
      <c r="AN5234" s="61"/>
      <c r="AO5234" s="171"/>
      <c r="AP5234" s="61"/>
      <c r="AQ5234" s="61"/>
      <c r="AR5234" s="61"/>
      <c r="AS5234" s="61"/>
      <c r="AT5234" s="61"/>
      <c r="AU5234" s="61"/>
      <c r="AV5234" s="61"/>
      <c r="AW5234" s="61"/>
      <c r="AX5234" s="61"/>
      <c r="AY5234" s="61"/>
      <c r="AZ5234" s="61"/>
      <c r="BA5234" s="61"/>
    </row>
    <row r="5235" spans="39:53" x14ac:dyDescent="0.2">
      <c r="AM5235" s="61"/>
      <c r="AN5235" s="61"/>
      <c r="AO5235" s="171"/>
      <c r="AP5235" s="61"/>
      <c r="AQ5235" s="61"/>
      <c r="AR5235" s="61"/>
      <c r="AS5235" s="61"/>
      <c r="AT5235" s="61"/>
      <c r="AU5235" s="61"/>
      <c r="AV5235" s="61"/>
      <c r="AW5235" s="61"/>
      <c r="AX5235" s="61"/>
      <c r="AY5235" s="61"/>
      <c r="AZ5235" s="61"/>
      <c r="BA5235" s="61"/>
    </row>
    <row r="5236" spans="39:53" x14ac:dyDescent="0.2">
      <c r="AM5236" s="61"/>
      <c r="AN5236" s="61"/>
      <c r="AO5236" s="171"/>
      <c r="AP5236" s="61"/>
      <c r="AQ5236" s="61"/>
      <c r="AR5236" s="61"/>
      <c r="AS5236" s="61"/>
      <c r="AT5236" s="61"/>
      <c r="AU5236" s="61"/>
      <c r="AV5236" s="61"/>
      <c r="AW5236" s="61"/>
      <c r="AX5236" s="61"/>
      <c r="AY5236" s="61"/>
      <c r="AZ5236" s="61"/>
      <c r="BA5236" s="61"/>
    </row>
    <row r="5237" spans="39:53" x14ac:dyDescent="0.2">
      <c r="AM5237" s="61"/>
      <c r="AN5237" s="61"/>
      <c r="AO5237" s="171"/>
      <c r="AP5237" s="61"/>
      <c r="AQ5237" s="61"/>
      <c r="AR5237" s="61"/>
      <c r="AS5237" s="61"/>
      <c r="AT5237" s="61"/>
      <c r="AU5237" s="61"/>
      <c r="AV5237" s="61"/>
      <c r="AW5237" s="61"/>
      <c r="AX5237" s="61"/>
      <c r="AY5237" s="61"/>
      <c r="AZ5237" s="61"/>
      <c r="BA5237" s="61"/>
    </row>
    <row r="5238" spans="39:53" x14ac:dyDescent="0.2">
      <c r="AM5238" s="61"/>
      <c r="AN5238" s="61"/>
      <c r="AO5238" s="171"/>
      <c r="AP5238" s="61"/>
      <c r="AQ5238" s="61"/>
      <c r="AR5238" s="61"/>
      <c r="AS5238" s="61"/>
      <c r="AT5238" s="61"/>
      <c r="AU5238" s="61"/>
      <c r="AV5238" s="61"/>
      <c r="AW5238" s="61"/>
      <c r="AX5238" s="61"/>
      <c r="AY5238" s="61"/>
      <c r="AZ5238" s="61"/>
      <c r="BA5238" s="61"/>
    </row>
    <row r="5239" spans="39:53" x14ac:dyDescent="0.2">
      <c r="AM5239" s="61"/>
      <c r="AN5239" s="61"/>
      <c r="AO5239" s="171"/>
      <c r="AP5239" s="61"/>
      <c r="AQ5239" s="61"/>
      <c r="AR5239" s="61"/>
      <c r="AS5239" s="61"/>
      <c r="AT5239" s="61"/>
      <c r="AU5239" s="61"/>
      <c r="AV5239" s="61"/>
      <c r="AW5239" s="61"/>
      <c r="AX5239" s="61"/>
      <c r="AY5239" s="61"/>
      <c r="AZ5239" s="61"/>
      <c r="BA5239" s="61"/>
    </row>
    <row r="5240" spans="39:53" x14ac:dyDescent="0.2">
      <c r="AM5240" s="61"/>
      <c r="AN5240" s="61"/>
      <c r="AO5240" s="171"/>
      <c r="AP5240" s="61"/>
      <c r="AQ5240" s="61"/>
      <c r="AR5240" s="61"/>
      <c r="AS5240" s="61"/>
      <c r="AT5240" s="61"/>
      <c r="AU5240" s="61"/>
      <c r="AV5240" s="61"/>
      <c r="AW5240" s="61"/>
      <c r="AX5240" s="61"/>
      <c r="AY5240" s="61"/>
      <c r="AZ5240" s="61"/>
      <c r="BA5240" s="61"/>
    </row>
    <row r="5241" spans="39:53" x14ac:dyDescent="0.2">
      <c r="AM5241" s="61"/>
      <c r="AN5241" s="61"/>
      <c r="AO5241" s="171"/>
      <c r="AP5241" s="61"/>
      <c r="AQ5241" s="61"/>
      <c r="AR5241" s="61"/>
      <c r="AS5241" s="61"/>
      <c r="AT5241" s="61"/>
      <c r="AU5241" s="61"/>
      <c r="AV5241" s="61"/>
      <c r="AW5241" s="61"/>
      <c r="AX5241" s="61"/>
      <c r="AY5241" s="61"/>
      <c r="AZ5241" s="61"/>
      <c r="BA5241" s="61"/>
    </row>
    <row r="5242" spans="39:53" x14ac:dyDescent="0.2">
      <c r="AM5242" s="61"/>
      <c r="AN5242" s="61"/>
      <c r="AO5242" s="171"/>
      <c r="AP5242" s="61"/>
      <c r="AQ5242" s="61"/>
      <c r="AR5242" s="61"/>
      <c r="AS5242" s="61"/>
      <c r="AT5242" s="61"/>
      <c r="AU5242" s="61"/>
      <c r="AV5242" s="61"/>
      <c r="AW5242" s="61"/>
      <c r="AX5242" s="61"/>
      <c r="AY5242" s="61"/>
      <c r="AZ5242" s="61"/>
      <c r="BA5242" s="61"/>
    </row>
    <row r="5243" spans="39:53" x14ac:dyDescent="0.2">
      <c r="AM5243" s="61"/>
      <c r="AN5243" s="61"/>
      <c r="AO5243" s="171"/>
      <c r="AP5243" s="61"/>
      <c r="AQ5243" s="61"/>
      <c r="AR5243" s="61"/>
      <c r="AS5243" s="61"/>
      <c r="AT5243" s="61"/>
      <c r="AU5243" s="61"/>
      <c r="AV5243" s="61"/>
      <c r="AW5243" s="61"/>
      <c r="AX5243" s="61"/>
      <c r="AY5243" s="61"/>
      <c r="AZ5243" s="61"/>
      <c r="BA5243" s="61"/>
    </row>
    <row r="5244" spans="39:53" x14ac:dyDescent="0.2">
      <c r="AM5244" s="61"/>
      <c r="AN5244" s="61"/>
      <c r="AO5244" s="171"/>
      <c r="AP5244" s="61"/>
      <c r="AQ5244" s="61"/>
      <c r="AR5244" s="61"/>
      <c r="AS5244" s="61"/>
      <c r="AT5244" s="61"/>
      <c r="AU5244" s="61"/>
      <c r="AV5244" s="61"/>
      <c r="AW5244" s="61"/>
      <c r="AX5244" s="61"/>
      <c r="AY5244" s="61"/>
      <c r="AZ5244" s="61"/>
      <c r="BA5244" s="61"/>
    </row>
    <row r="5245" spans="39:53" x14ac:dyDescent="0.2">
      <c r="AM5245" s="61"/>
      <c r="AN5245" s="61"/>
      <c r="AO5245" s="171"/>
      <c r="AP5245" s="61"/>
      <c r="AQ5245" s="61"/>
      <c r="AR5245" s="61"/>
      <c r="AS5245" s="61"/>
      <c r="AT5245" s="61"/>
      <c r="AU5245" s="61"/>
      <c r="AV5245" s="61"/>
      <c r="AW5245" s="61"/>
      <c r="AX5245" s="61"/>
      <c r="AY5245" s="61"/>
      <c r="AZ5245" s="61"/>
      <c r="BA5245" s="61"/>
    </row>
    <row r="5246" spans="39:53" x14ac:dyDescent="0.2">
      <c r="AM5246" s="61"/>
      <c r="AN5246" s="61"/>
      <c r="AO5246" s="171"/>
      <c r="AP5246" s="61"/>
      <c r="AQ5246" s="61"/>
      <c r="AR5246" s="61"/>
      <c r="AS5246" s="61"/>
      <c r="AT5246" s="61"/>
      <c r="AU5246" s="61"/>
      <c r="AV5246" s="61"/>
      <c r="AW5246" s="61"/>
      <c r="AX5246" s="61"/>
      <c r="AY5246" s="61"/>
      <c r="AZ5246" s="61"/>
      <c r="BA5246" s="61"/>
    </row>
    <row r="5247" spans="39:53" x14ac:dyDescent="0.2">
      <c r="AM5247" s="61"/>
      <c r="AN5247" s="61"/>
      <c r="AO5247" s="171"/>
      <c r="AP5247" s="61"/>
      <c r="AQ5247" s="61"/>
      <c r="AR5247" s="61"/>
      <c r="AS5247" s="61"/>
      <c r="AT5247" s="61"/>
      <c r="AU5247" s="61"/>
      <c r="AV5247" s="61"/>
      <c r="AW5247" s="61"/>
      <c r="AX5247" s="61"/>
      <c r="AY5247" s="61"/>
      <c r="AZ5247" s="61"/>
      <c r="BA5247" s="61"/>
    </row>
    <row r="5248" spans="39:53" x14ac:dyDescent="0.2">
      <c r="AM5248" s="61"/>
      <c r="AN5248" s="61"/>
      <c r="AO5248" s="171"/>
      <c r="AP5248" s="61"/>
      <c r="AQ5248" s="61"/>
      <c r="AR5248" s="61"/>
      <c r="AS5248" s="61"/>
      <c r="AT5248" s="61"/>
      <c r="AU5248" s="61"/>
      <c r="AV5248" s="61"/>
      <c r="AW5248" s="61"/>
      <c r="AX5248" s="61"/>
      <c r="AY5248" s="61"/>
      <c r="AZ5248" s="61"/>
      <c r="BA5248" s="61"/>
    </row>
    <row r="5249" spans="39:53" x14ac:dyDescent="0.2">
      <c r="AM5249" s="61"/>
      <c r="AN5249" s="61"/>
      <c r="AO5249" s="171"/>
      <c r="AP5249" s="61"/>
      <c r="AQ5249" s="61"/>
      <c r="AR5249" s="61"/>
      <c r="AS5249" s="61"/>
      <c r="AT5249" s="61"/>
      <c r="AU5249" s="61"/>
      <c r="AV5249" s="61"/>
      <c r="AW5249" s="61"/>
      <c r="AX5249" s="61"/>
      <c r="AY5249" s="61"/>
      <c r="AZ5249" s="61"/>
      <c r="BA5249" s="61"/>
    </row>
    <row r="5250" spans="39:53" x14ac:dyDescent="0.2">
      <c r="AM5250" s="61"/>
      <c r="AN5250" s="61"/>
      <c r="AO5250" s="171"/>
      <c r="AP5250" s="61"/>
      <c r="AQ5250" s="61"/>
      <c r="AR5250" s="61"/>
      <c r="AS5250" s="61"/>
      <c r="AT5250" s="61"/>
      <c r="AU5250" s="61"/>
      <c r="AV5250" s="61"/>
      <c r="AW5250" s="61"/>
      <c r="AX5250" s="61"/>
      <c r="AY5250" s="61"/>
      <c r="AZ5250" s="61"/>
      <c r="BA5250" s="61"/>
    </row>
    <row r="5251" spans="39:53" x14ac:dyDescent="0.2">
      <c r="AM5251" s="61"/>
      <c r="AN5251" s="61"/>
      <c r="AO5251" s="171"/>
      <c r="AP5251" s="61"/>
      <c r="AQ5251" s="61"/>
      <c r="AR5251" s="61"/>
      <c r="AS5251" s="61"/>
      <c r="AT5251" s="61"/>
      <c r="AU5251" s="61"/>
      <c r="AV5251" s="61"/>
      <c r="AW5251" s="61"/>
      <c r="AX5251" s="61"/>
      <c r="AY5251" s="61"/>
      <c r="AZ5251" s="61"/>
      <c r="BA5251" s="61"/>
    </row>
    <row r="5252" spans="39:53" x14ac:dyDescent="0.2">
      <c r="AM5252" s="61"/>
      <c r="AN5252" s="61"/>
      <c r="AO5252" s="171"/>
      <c r="AP5252" s="61"/>
      <c r="AQ5252" s="61"/>
      <c r="AR5252" s="61"/>
      <c r="AS5252" s="61"/>
      <c r="AT5252" s="61"/>
      <c r="AU5252" s="61"/>
      <c r="AV5252" s="61"/>
      <c r="AW5252" s="61"/>
      <c r="AX5252" s="61"/>
      <c r="AY5252" s="61"/>
      <c r="AZ5252" s="61"/>
      <c r="BA5252" s="61"/>
    </row>
    <row r="5253" spans="39:53" x14ac:dyDescent="0.2">
      <c r="AM5253" s="61"/>
      <c r="AN5253" s="61"/>
      <c r="AO5253" s="171"/>
      <c r="AP5253" s="61"/>
      <c r="AQ5253" s="61"/>
      <c r="AR5253" s="61"/>
      <c r="AS5253" s="61"/>
      <c r="AT5253" s="61"/>
      <c r="AU5253" s="61"/>
      <c r="AV5253" s="61"/>
      <c r="AW5253" s="61"/>
      <c r="AX5253" s="61"/>
      <c r="AY5253" s="61"/>
      <c r="AZ5253" s="61"/>
      <c r="BA5253" s="61"/>
    </row>
    <row r="5254" spans="39:53" x14ac:dyDescent="0.2">
      <c r="AM5254" s="61"/>
      <c r="AN5254" s="61"/>
      <c r="AO5254" s="171"/>
      <c r="AP5254" s="61"/>
      <c r="AQ5254" s="61"/>
      <c r="AR5254" s="61"/>
      <c r="AS5254" s="61"/>
      <c r="AT5254" s="61"/>
      <c r="AU5254" s="61"/>
      <c r="AV5254" s="61"/>
      <c r="AW5254" s="61"/>
      <c r="AX5254" s="61"/>
      <c r="AY5254" s="61"/>
      <c r="AZ5254" s="61"/>
      <c r="BA5254" s="61"/>
    </row>
    <row r="5255" spans="39:53" x14ac:dyDescent="0.2">
      <c r="AM5255" s="61"/>
      <c r="AN5255" s="61"/>
      <c r="AO5255" s="171"/>
      <c r="AP5255" s="61"/>
      <c r="AQ5255" s="61"/>
      <c r="AR5255" s="61"/>
      <c r="AS5255" s="61"/>
      <c r="AT5255" s="61"/>
      <c r="AU5255" s="61"/>
      <c r="AV5255" s="61"/>
      <c r="AW5255" s="61"/>
      <c r="AX5255" s="61"/>
      <c r="AY5255" s="61"/>
      <c r="AZ5255" s="61"/>
      <c r="BA5255" s="61"/>
    </row>
    <row r="5256" spans="39:53" x14ac:dyDescent="0.2">
      <c r="AM5256" s="61"/>
      <c r="AN5256" s="61"/>
      <c r="AO5256" s="171"/>
      <c r="AP5256" s="61"/>
      <c r="AQ5256" s="61"/>
      <c r="AR5256" s="61"/>
      <c r="AS5256" s="61"/>
      <c r="AT5256" s="61"/>
      <c r="AU5256" s="61"/>
      <c r="AV5256" s="61"/>
      <c r="AW5256" s="61"/>
      <c r="AX5256" s="61"/>
      <c r="AY5256" s="61"/>
      <c r="AZ5256" s="61"/>
      <c r="BA5256" s="61"/>
    </row>
    <row r="5257" spans="39:53" x14ac:dyDescent="0.2">
      <c r="AM5257" s="61"/>
      <c r="AN5257" s="61"/>
      <c r="AO5257" s="171"/>
      <c r="AP5257" s="61"/>
      <c r="AQ5257" s="61"/>
      <c r="AR5257" s="61"/>
      <c r="AS5257" s="61"/>
      <c r="AT5257" s="61"/>
      <c r="AU5257" s="61"/>
      <c r="AV5257" s="61"/>
      <c r="AW5257" s="61"/>
      <c r="AX5257" s="61"/>
      <c r="AY5257" s="61"/>
      <c r="AZ5257" s="61"/>
      <c r="BA5257" s="61"/>
    </row>
    <row r="5258" spans="39:53" x14ac:dyDescent="0.2">
      <c r="AM5258" s="61"/>
      <c r="AN5258" s="61"/>
      <c r="AO5258" s="171"/>
      <c r="AP5258" s="61"/>
      <c r="AQ5258" s="61"/>
      <c r="AR5258" s="61"/>
      <c r="AS5258" s="61"/>
      <c r="AT5258" s="61"/>
      <c r="AU5258" s="61"/>
      <c r="AV5258" s="61"/>
      <c r="AW5258" s="61"/>
      <c r="AX5258" s="61"/>
      <c r="AY5258" s="61"/>
      <c r="AZ5258" s="61"/>
      <c r="BA5258" s="61"/>
    </row>
    <row r="5259" spans="39:53" x14ac:dyDescent="0.2">
      <c r="AM5259" s="61"/>
      <c r="AN5259" s="61"/>
      <c r="AO5259" s="171"/>
      <c r="AP5259" s="61"/>
      <c r="AQ5259" s="61"/>
      <c r="AR5259" s="61"/>
      <c r="AS5259" s="61"/>
      <c r="AT5259" s="61"/>
      <c r="AU5259" s="61"/>
      <c r="AV5259" s="61"/>
      <c r="AW5259" s="61"/>
      <c r="AX5259" s="61"/>
      <c r="AY5259" s="61"/>
      <c r="AZ5259" s="61"/>
      <c r="BA5259" s="61"/>
    </row>
    <row r="5260" spans="39:53" x14ac:dyDescent="0.2">
      <c r="AM5260" s="61"/>
      <c r="AN5260" s="61"/>
      <c r="AO5260" s="171"/>
      <c r="AP5260" s="61"/>
      <c r="AQ5260" s="61"/>
      <c r="AR5260" s="61"/>
      <c r="AS5260" s="61"/>
      <c r="AT5260" s="61"/>
      <c r="AU5260" s="61"/>
      <c r="AV5260" s="61"/>
      <c r="AW5260" s="61"/>
      <c r="AX5260" s="61"/>
      <c r="AY5260" s="61"/>
      <c r="AZ5260" s="61"/>
      <c r="BA5260" s="61"/>
    </row>
    <row r="5261" spans="39:53" x14ac:dyDescent="0.2">
      <c r="AM5261" s="61"/>
      <c r="AN5261" s="61"/>
      <c r="AO5261" s="171"/>
      <c r="AP5261" s="61"/>
      <c r="AQ5261" s="61"/>
      <c r="AR5261" s="61"/>
      <c r="AS5261" s="61"/>
      <c r="AT5261" s="61"/>
      <c r="AU5261" s="61"/>
      <c r="AV5261" s="61"/>
      <c r="AW5261" s="61"/>
      <c r="AX5261" s="61"/>
      <c r="AY5261" s="61"/>
      <c r="AZ5261" s="61"/>
      <c r="BA5261" s="61"/>
    </row>
    <row r="5262" spans="39:53" x14ac:dyDescent="0.2">
      <c r="AM5262" s="61"/>
      <c r="AN5262" s="61"/>
      <c r="AO5262" s="171"/>
      <c r="AP5262" s="61"/>
      <c r="AQ5262" s="61"/>
      <c r="AR5262" s="61"/>
      <c r="AS5262" s="61"/>
      <c r="AT5262" s="61"/>
      <c r="AU5262" s="61"/>
      <c r="AV5262" s="61"/>
      <c r="AW5262" s="61"/>
      <c r="AX5262" s="61"/>
      <c r="AY5262" s="61"/>
      <c r="AZ5262" s="61"/>
      <c r="BA5262" s="61"/>
    </row>
    <row r="5263" spans="39:53" x14ac:dyDescent="0.2">
      <c r="AM5263" s="61"/>
      <c r="AN5263" s="61"/>
      <c r="AO5263" s="171"/>
      <c r="AP5263" s="61"/>
      <c r="AQ5263" s="61"/>
      <c r="AR5263" s="61"/>
      <c r="AS5263" s="61"/>
      <c r="AT5263" s="61"/>
      <c r="AU5263" s="61"/>
      <c r="AV5263" s="61"/>
      <c r="AW5263" s="61"/>
      <c r="AX5263" s="61"/>
      <c r="AY5263" s="61"/>
      <c r="AZ5263" s="61"/>
      <c r="BA5263" s="61"/>
    </row>
    <row r="5264" spans="39:53" x14ac:dyDescent="0.2">
      <c r="AM5264" s="61"/>
      <c r="AN5264" s="61"/>
      <c r="AO5264" s="171"/>
      <c r="AP5264" s="61"/>
      <c r="AQ5264" s="61"/>
      <c r="AR5264" s="61"/>
      <c r="AS5264" s="61"/>
      <c r="AT5264" s="61"/>
      <c r="AU5264" s="61"/>
      <c r="AV5264" s="61"/>
      <c r="AW5264" s="61"/>
      <c r="AX5264" s="61"/>
      <c r="AY5264" s="61"/>
      <c r="AZ5264" s="61"/>
      <c r="BA5264" s="61"/>
    </row>
    <row r="5265" spans="39:53" x14ac:dyDescent="0.2">
      <c r="AM5265" s="61"/>
      <c r="AN5265" s="61"/>
      <c r="AO5265" s="171"/>
      <c r="AP5265" s="61"/>
      <c r="AQ5265" s="61"/>
      <c r="AR5265" s="61"/>
      <c r="AS5265" s="61"/>
      <c r="AT5265" s="61"/>
      <c r="AU5265" s="61"/>
      <c r="AV5265" s="61"/>
      <c r="AW5265" s="61"/>
      <c r="AX5265" s="61"/>
      <c r="AY5265" s="61"/>
      <c r="AZ5265" s="61"/>
      <c r="BA5265" s="61"/>
    </row>
    <row r="5266" spans="39:53" x14ac:dyDescent="0.2">
      <c r="AM5266" s="61"/>
      <c r="AN5266" s="61"/>
      <c r="AO5266" s="171"/>
      <c r="AP5266" s="61"/>
      <c r="AQ5266" s="61"/>
      <c r="AR5266" s="61"/>
      <c r="AS5266" s="61"/>
      <c r="AT5266" s="61"/>
      <c r="AU5266" s="61"/>
      <c r="AV5266" s="61"/>
      <c r="AW5266" s="61"/>
      <c r="AX5266" s="61"/>
      <c r="AY5266" s="61"/>
      <c r="AZ5266" s="61"/>
      <c r="BA5266" s="61"/>
    </row>
    <row r="5267" spans="39:53" x14ac:dyDescent="0.2">
      <c r="AM5267" s="61"/>
      <c r="AN5267" s="61"/>
      <c r="AO5267" s="171"/>
      <c r="AP5267" s="61"/>
      <c r="AQ5267" s="61"/>
      <c r="AR5267" s="61"/>
      <c r="AS5267" s="61"/>
      <c r="AT5267" s="61"/>
      <c r="AU5267" s="61"/>
      <c r="AV5267" s="61"/>
      <c r="AW5267" s="61"/>
      <c r="AX5267" s="61"/>
      <c r="AY5267" s="61"/>
      <c r="AZ5267" s="61"/>
      <c r="BA5267" s="61"/>
    </row>
    <row r="5268" spans="39:53" x14ac:dyDescent="0.2">
      <c r="AM5268" s="61"/>
      <c r="AN5268" s="61"/>
      <c r="AO5268" s="171"/>
      <c r="AP5268" s="61"/>
      <c r="AQ5268" s="61"/>
      <c r="AR5268" s="61"/>
      <c r="AS5268" s="61"/>
      <c r="AT5268" s="61"/>
      <c r="AU5268" s="61"/>
      <c r="AV5268" s="61"/>
      <c r="AW5268" s="61"/>
      <c r="AX5268" s="61"/>
      <c r="AY5268" s="61"/>
      <c r="AZ5268" s="61"/>
      <c r="BA5268" s="61"/>
    </row>
    <row r="5269" spans="39:53" x14ac:dyDescent="0.2">
      <c r="AM5269" s="61"/>
      <c r="AN5269" s="61"/>
      <c r="AO5269" s="171"/>
      <c r="AP5269" s="61"/>
      <c r="AQ5269" s="61"/>
      <c r="AR5269" s="61"/>
      <c r="AS5269" s="61"/>
      <c r="AT5269" s="61"/>
      <c r="AU5269" s="61"/>
      <c r="AV5269" s="61"/>
      <c r="AW5269" s="61"/>
      <c r="AX5269" s="61"/>
      <c r="AY5269" s="61"/>
      <c r="AZ5269" s="61"/>
      <c r="BA5269" s="61"/>
    </row>
    <row r="5270" spans="39:53" x14ac:dyDescent="0.2">
      <c r="AM5270" s="61"/>
      <c r="AN5270" s="61"/>
      <c r="AO5270" s="171"/>
      <c r="AP5270" s="61"/>
      <c r="AQ5270" s="61"/>
      <c r="AR5270" s="61"/>
      <c r="AS5270" s="61"/>
      <c r="AT5270" s="61"/>
      <c r="AU5270" s="61"/>
      <c r="AV5270" s="61"/>
      <c r="AW5270" s="61"/>
      <c r="AX5270" s="61"/>
      <c r="AY5270" s="61"/>
      <c r="AZ5270" s="61"/>
      <c r="BA5270" s="61"/>
    </row>
    <row r="5271" spans="39:53" x14ac:dyDescent="0.2">
      <c r="AM5271" s="61"/>
      <c r="AN5271" s="61"/>
      <c r="AO5271" s="171"/>
      <c r="AP5271" s="61"/>
      <c r="AQ5271" s="61"/>
      <c r="AR5271" s="61"/>
      <c r="AS5271" s="61"/>
      <c r="AT5271" s="61"/>
      <c r="AU5271" s="61"/>
      <c r="AV5271" s="61"/>
      <c r="AW5271" s="61"/>
      <c r="AX5271" s="61"/>
      <c r="AY5271" s="61"/>
      <c r="AZ5271" s="61"/>
      <c r="BA5271" s="61"/>
    </row>
    <row r="5272" spans="39:53" x14ac:dyDescent="0.2">
      <c r="AM5272" s="61"/>
      <c r="AN5272" s="61"/>
      <c r="AO5272" s="171"/>
      <c r="AP5272" s="61"/>
      <c r="AQ5272" s="61"/>
      <c r="AR5272" s="61"/>
      <c r="AS5272" s="61"/>
      <c r="AT5272" s="61"/>
      <c r="AU5272" s="61"/>
      <c r="AV5272" s="61"/>
      <c r="AW5272" s="61"/>
      <c r="AX5272" s="61"/>
      <c r="AY5272" s="61"/>
      <c r="AZ5272" s="61"/>
      <c r="BA5272" s="61"/>
    </row>
    <row r="5273" spans="39:53" x14ac:dyDescent="0.2">
      <c r="AM5273" s="61"/>
      <c r="AN5273" s="61"/>
      <c r="AO5273" s="171"/>
      <c r="AP5273" s="61"/>
      <c r="AQ5273" s="61"/>
      <c r="AR5273" s="61"/>
      <c r="AS5273" s="61"/>
      <c r="AT5273" s="61"/>
      <c r="AU5273" s="61"/>
      <c r="AV5273" s="61"/>
      <c r="AW5273" s="61"/>
      <c r="AX5273" s="61"/>
      <c r="AY5273" s="61"/>
      <c r="AZ5273" s="61"/>
      <c r="BA5273" s="61"/>
    </row>
    <row r="5274" spans="39:53" x14ac:dyDescent="0.2">
      <c r="AM5274" s="61"/>
      <c r="AN5274" s="61"/>
      <c r="AO5274" s="171"/>
      <c r="AP5274" s="61"/>
      <c r="AQ5274" s="61"/>
      <c r="AR5274" s="61"/>
      <c r="AS5274" s="61"/>
      <c r="AT5274" s="61"/>
      <c r="AU5274" s="61"/>
      <c r="AV5274" s="61"/>
      <c r="AW5274" s="61"/>
      <c r="AX5274" s="61"/>
      <c r="AY5274" s="61"/>
      <c r="AZ5274" s="61"/>
      <c r="BA5274" s="61"/>
    </row>
    <row r="5275" spans="39:53" x14ac:dyDescent="0.2">
      <c r="AM5275" s="61"/>
      <c r="AN5275" s="61"/>
      <c r="AO5275" s="171"/>
      <c r="AP5275" s="61"/>
      <c r="AQ5275" s="61"/>
      <c r="AR5275" s="61"/>
      <c r="AS5275" s="61"/>
      <c r="AT5275" s="61"/>
      <c r="AU5275" s="61"/>
      <c r="AV5275" s="61"/>
      <c r="AW5275" s="61"/>
      <c r="AX5275" s="61"/>
      <c r="AY5275" s="61"/>
      <c r="AZ5275" s="61"/>
      <c r="BA5275" s="61"/>
    </row>
    <row r="5276" spans="39:53" x14ac:dyDescent="0.2">
      <c r="AM5276" s="61"/>
      <c r="AN5276" s="61"/>
      <c r="AO5276" s="171"/>
      <c r="AP5276" s="61"/>
      <c r="AQ5276" s="61"/>
      <c r="AR5276" s="61"/>
      <c r="AS5276" s="61"/>
      <c r="AT5276" s="61"/>
      <c r="AU5276" s="61"/>
      <c r="AV5276" s="61"/>
      <c r="AW5276" s="61"/>
      <c r="AX5276" s="61"/>
      <c r="AY5276" s="61"/>
      <c r="AZ5276" s="61"/>
      <c r="BA5276" s="61"/>
    </row>
    <row r="5277" spans="39:53" x14ac:dyDescent="0.2">
      <c r="AM5277" s="61"/>
      <c r="AN5277" s="61"/>
      <c r="AO5277" s="171"/>
      <c r="AP5277" s="61"/>
      <c r="AQ5277" s="61"/>
      <c r="AR5277" s="61"/>
      <c r="AS5277" s="61"/>
      <c r="AT5277" s="61"/>
      <c r="AU5277" s="61"/>
      <c r="AV5277" s="61"/>
      <c r="AW5277" s="61"/>
      <c r="AX5277" s="61"/>
      <c r="AY5277" s="61"/>
      <c r="AZ5277" s="61"/>
      <c r="BA5277" s="61"/>
    </row>
    <row r="5278" spans="39:53" x14ac:dyDescent="0.2">
      <c r="AM5278" s="61"/>
      <c r="AN5278" s="61"/>
      <c r="AO5278" s="171"/>
      <c r="AP5278" s="61"/>
      <c r="AQ5278" s="61"/>
      <c r="AR5278" s="61"/>
      <c r="AS5278" s="61"/>
      <c r="AT5278" s="61"/>
      <c r="AU5278" s="61"/>
      <c r="AV5278" s="61"/>
      <c r="AW5278" s="61"/>
      <c r="AX5278" s="61"/>
      <c r="AY5278" s="61"/>
      <c r="AZ5278" s="61"/>
      <c r="BA5278" s="61"/>
    </row>
    <row r="5279" spans="39:53" x14ac:dyDescent="0.2">
      <c r="AM5279" s="61"/>
      <c r="AN5279" s="61"/>
      <c r="AO5279" s="171"/>
      <c r="AP5279" s="61"/>
      <c r="AQ5279" s="61"/>
      <c r="AR5279" s="61"/>
      <c r="AS5279" s="61"/>
      <c r="AT5279" s="61"/>
      <c r="AU5279" s="61"/>
      <c r="AV5279" s="61"/>
      <c r="AW5279" s="61"/>
      <c r="AX5279" s="61"/>
      <c r="AY5279" s="61"/>
      <c r="AZ5279" s="61"/>
      <c r="BA5279" s="61"/>
    </row>
    <row r="5280" spans="39:53" x14ac:dyDescent="0.2">
      <c r="AM5280" s="61"/>
      <c r="AN5280" s="61"/>
      <c r="AO5280" s="171"/>
      <c r="AP5280" s="61"/>
      <c r="AQ5280" s="61"/>
      <c r="AR5280" s="61"/>
      <c r="AS5280" s="61"/>
      <c r="AT5280" s="61"/>
      <c r="AU5280" s="61"/>
      <c r="AV5280" s="61"/>
      <c r="AW5280" s="61"/>
      <c r="AX5280" s="61"/>
      <c r="AY5280" s="61"/>
      <c r="AZ5280" s="61"/>
      <c r="BA5280" s="61"/>
    </row>
    <row r="5281" spans="39:53" x14ac:dyDescent="0.2">
      <c r="AM5281" s="61"/>
      <c r="AN5281" s="61"/>
      <c r="AO5281" s="171"/>
      <c r="AP5281" s="61"/>
      <c r="AQ5281" s="61"/>
      <c r="AR5281" s="61"/>
      <c r="AS5281" s="61"/>
      <c r="AT5281" s="61"/>
      <c r="AU5281" s="61"/>
      <c r="AV5281" s="61"/>
      <c r="AW5281" s="61"/>
      <c r="AX5281" s="61"/>
      <c r="AY5281" s="61"/>
      <c r="AZ5281" s="61"/>
      <c r="BA5281" s="61"/>
    </row>
    <row r="5282" spans="39:53" x14ac:dyDescent="0.2">
      <c r="AM5282" s="61"/>
      <c r="AN5282" s="61"/>
      <c r="AO5282" s="171"/>
      <c r="AP5282" s="61"/>
      <c r="AQ5282" s="61"/>
      <c r="AR5282" s="61"/>
      <c r="AS5282" s="61"/>
      <c r="AT5282" s="61"/>
      <c r="AU5282" s="61"/>
      <c r="AV5282" s="61"/>
      <c r="AW5282" s="61"/>
      <c r="AX5282" s="61"/>
      <c r="AY5282" s="61"/>
      <c r="AZ5282" s="61"/>
      <c r="BA5282" s="61"/>
    </row>
    <row r="5283" spans="39:53" x14ac:dyDescent="0.2">
      <c r="AM5283" s="61"/>
      <c r="AN5283" s="61"/>
      <c r="AO5283" s="171"/>
      <c r="AP5283" s="61"/>
      <c r="AQ5283" s="61"/>
      <c r="AR5283" s="61"/>
      <c r="AS5283" s="61"/>
      <c r="AT5283" s="61"/>
      <c r="AU5283" s="61"/>
      <c r="AV5283" s="61"/>
      <c r="AW5283" s="61"/>
      <c r="AX5283" s="61"/>
      <c r="AY5283" s="61"/>
      <c r="AZ5283" s="61"/>
      <c r="BA5283" s="61"/>
    </row>
    <row r="5284" spans="39:53" x14ac:dyDescent="0.2">
      <c r="AM5284" s="61"/>
      <c r="AN5284" s="61"/>
      <c r="AO5284" s="171"/>
      <c r="AP5284" s="61"/>
      <c r="AQ5284" s="61"/>
      <c r="AR5284" s="61"/>
      <c r="AS5284" s="61"/>
      <c r="AT5284" s="61"/>
      <c r="AU5284" s="61"/>
      <c r="AV5284" s="61"/>
      <c r="AW5284" s="61"/>
      <c r="AX5284" s="61"/>
      <c r="AY5284" s="61"/>
      <c r="AZ5284" s="61"/>
      <c r="BA5284" s="61"/>
    </row>
    <row r="5285" spans="39:53" x14ac:dyDescent="0.2">
      <c r="AM5285" s="61"/>
      <c r="AN5285" s="61"/>
      <c r="AO5285" s="171"/>
      <c r="AP5285" s="61"/>
      <c r="AQ5285" s="61"/>
      <c r="AR5285" s="61"/>
      <c r="AS5285" s="61"/>
      <c r="AT5285" s="61"/>
      <c r="AU5285" s="61"/>
      <c r="AV5285" s="61"/>
      <c r="AW5285" s="61"/>
      <c r="AX5285" s="61"/>
      <c r="AY5285" s="61"/>
      <c r="AZ5285" s="61"/>
      <c r="BA5285" s="61"/>
    </row>
    <row r="5286" spans="39:53" x14ac:dyDescent="0.2">
      <c r="AM5286" s="61"/>
      <c r="AN5286" s="61"/>
      <c r="AO5286" s="171"/>
      <c r="AP5286" s="61"/>
      <c r="AQ5286" s="61"/>
      <c r="AR5286" s="61"/>
      <c r="AS5286" s="61"/>
      <c r="AT5286" s="61"/>
      <c r="AU5286" s="61"/>
      <c r="AV5286" s="61"/>
      <c r="AW5286" s="61"/>
      <c r="AX5286" s="61"/>
      <c r="AY5286" s="61"/>
      <c r="AZ5286" s="61"/>
      <c r="BA5286" s="61"/>
    </row>
    <row r="5287" spans="39:53" x14ac:dyDescent="0.2">
      <c r="AM5287" s="61"/>
      <c r="AN5287" s="61"/>
      <c r="AO5287" s="171"/>
      <c r="AP5287" s="61"/>
      <c r="AQ5287" s="61"/>
      <c r="AR5287" s="61"/>
      <c r="AS5287" s="61"/>
      <c r="AT5287" s="61"/>
      <c r="AU5287" s="61"/>
      <c r="AV5287" s="61"/>
      <c r="AW5287" s="61"/>
      <c r="AX5287" s="61"/>
      <c r="AY5287" s="61"/>
      <c r="AZ5287" s="61"/>
      <c r="BA5287" s="61"/>
    </row>
    <row r="5288" spans="39:53" x14ac:dyDescent="0.2">
      <c r="AM5288" s="61"/>
      <c r="AN5288" s="61"/>
      <c r="AO5288" s="171"/>
      <c r="AP5288" s="61"/>
      <c r="AQ5288" s="61"/>
      <c r="AR5288" s="61"/>
      <c r="AS5288" s="61"/>
      <c r="AT5288" s="61"/>
      <c r="AU5288" s="61"/>
      <c r="AV5288" s="61"/>
      <c r="AW5288" s="61"/>
      <c r="AX5288" s="61"/>
      <c r="AY5288" s="61"/>
      <c r="AZ5288" s="61"/>
      <c r="BA5288" s="61"/>
    </row>
    <row r="5289" spans="39:53" x14ac:dyDescent="0.2">
      <c r="AM5289" s="61"/>
      <c r="AN5289" s="61"/>
      <c r="AO5289" s="171"/>
      <c r="AP5289" s="61"/>
      <c r="AQ5289" s="61"/>
      <c r="AR5289" s="61"/>
      <c r="AS5289" s="61"/>
      <c r="AT5289" s="61"/>
      <c r="AU5289" s="61"/>
      <c r="AV5289" s="61"/>
      <c r="AW5289" s="61"/>
      <c r="AX5289" s="61"/>
      <c r="AY5289" s="61"/>
      <c r="AZ5289" s="61"/>
      <c r="BA5289" s="61"/>
    </row>
    <row r="5290" spans="39:53" x14ac:dyDescent="0.2">
      <c r="AM5290" s="61"/>
      <c r="AN5290" s="61"/>
      <c r="AO5290" s="171"/>
      <c r="AP5290" s="61"/>
      <c r="AQ5290" s="61"/>
      <c r="AR5290" s="61"/>
      <c r="AS5290" s="61"/>
      <c r="AT5290" s="61"/>
      <c r="AU5290" s="61"/>
      <c r="AV5290" s="61"/>
      <c r="AW5290" s="61"/>
      <c r="AX5290" s="61"/>
      <c r="AY5290" s="61"/>
      <c r="AZ5290" s="61"/>
      <c r="BA5290" s="61"/>
    </row>
    <row r="5291" spans="39:53" x14ac:dyDescent="0.2">
      <c r="AM5291" s="61"/>
      <c r="AN5291" s="61"/>
      <c r="AO5291" s="171"/>
      <c r="AP5291" s="61"/>
      <c r="AQ5291" s="61"/>
      <c r="AR5291" s="61"/>
      <c r="AS5291" s="61"/>
      <c r="AT5291" s="61"/>
      <c r="AU5291" s="61"/>
      <c r="AV5291" s="61"/>
      <c r="AW5291" s="61"/>
      <c r="AX5291" s="61"/>
      <c r="AY5291" s="61"/>
      <c r="AZ5291" s="61"/>
      <c r="BA5291" s="61"/>
    </row>
    <row r="5292" spans="39:53" x14ac:dyDescent="0.2">
      <c r="AM5292" s="61"/>
      <c r="AN5292" s="61"/>
      <c r="AO5292" s="171"/>
      <c r="AP5292" s="61"/>
      <c r="AQ5292" s="61"/>
      <c r="AR5292" s="61"/>
      <c r="AS5292" s="61"/>
      <c r="AT5292" s="61"/>
      <c r="AU5292" s="61"/>
      <c r="AV5292" s="61"/>
      <c r="AW5292" s="61"/>
      <c r="AX5292" s="61"/>
      <c r="AY5292" s="61"/>
      <c r="AZ5292" s="61"/>
      <c r="BA5292" s="61"/>
    </row>
    <row r="5293" spans="39:53" x14ac:dyDescent="0.2">
      <c r="AM5293" s="61"/>
      <c r="AN5293" s="61"/>
      <c r="AO5293" s="171"/>
      <c r="AP5293" s="61"/>
      <c r="AQ5293" s="61"/>
      <c r="AR5293" s="61"/>
      <c r="AS5293" s="61"/>
      <c r="AT5293" s="61"/>
      <c r="AU5293" s="61"/>
      <c r="AV5293" s="61"/>
      <c r="AW5293" s="61"/>
      <c r="AX5293" s="61"/>
      <c r="AY5293" s="61"/>
      <c r="AZ5293" s="61"/>
      <c r="BA5293" s="61"/>
    </row>
    <row r="5294" spans="39:53" x14ac:dyDescent="0.2">
      <c r="AM5294" s="61"/>
      <c r="AN5294" s="61"/>
      <c r="AO5294" s="171"/>
      <c r="AP5294" s="61"/>
      <c r="AQ5294" s="61"/>
      <c r="AR5294" s="61"/>
      <c r="AS5294" s="61"/>
      <c r="AT5294" s="61"/>
      <c r="AU5294" s="61"/>
      <c r="AV5294" s="61"/>
      <c r="AW5294" s="61"/>
      <c r="AX5294" s="61"/>
      <c r="AY5294" s="61"/>
      <c r="AZ5294" s="61"/>
      <c r="BA5294" s="61"/>
    </row>
    <row r="5295" spans="39:53" x14ac:dyDescent="0.2">
      <c r="AM5295" s="61"/>
      <c r="AN5295" s="61"/>
      <c r="AO5295" s="171"/>
      <c r="AP5295" s="61"/>
      <c r="AQ5295" s="61"/>
      <c r="AR5295" s="61"/>
      <c r="AS5295" s="61"/>
      <c r="AT5295" s="61"/>
      <c r="AU5295" s="61"/>
      <c r="AV5295" s="61"/>
      <c r="AW5295" s="61"/>
      <c r="AX5295" s="61"/>
      <c r="AY5295" s="61"/>
      <c r="AZ5295" s="61"/>
      <c r="BA5295" s="61"/>
    </row>
    <row r="5296" spans="39:53" x14ac:dyDescent="0.2">
      <c r="AM5296" s="61"/>
      <c r="AN5296" s="61"/>
      <c r="AO5296" s="171"/>
      <c r="AP5296" s="61"/>
      <c r="AQ5296" s="61"/>
      <c r="AR5296" s="61"/>
      <c r="AS5296" s="61"/>
      <c r="AT5296" s="61"/>
      <c r="AU5296" s="61"/>
      <c r="AV5296" s="61"/>
      <c r="AW5296" s="61"/>
      <c r="AX5296" s="61"/>
      <c r="AY5296" s="61"/>
      <c r="AZ5296" s="61"/>
      <c r="BA5296" s="61"/>
    </row>
    <row r="5297" spans="39:53" x14ac:dyDescent="0.2">
      <c r="AM5297" s="61"/>
      <c r="AN5297" s="61"/>
      <c r="AO5297" s="171"/>
      <c r="AP5297" s="61"/>
      <c r="AQ5297" s="61"/>
      <c r="AR5297" s="61"/>
      <c r="AS5297" s="61"/>
      <c r="AT5297" s="61"/>
      <c r="AU5297" s="61"/>
      <c r="AV5297" s="61"/>
      <c r="AW5297" s="61"/>
      <c r="AX5297" s="61"/>
      <c r="AY5297" s="61"/>
      <c r="AZ5297" s="61"/>
      <c r="BA5297" s="61"/>
    </row>
    <row r="5298" spans="39:53" x14ac:dyDescent="0.2">
      <c r="AM5298" s="61"/>
      <c r="AN5298" s="61"/>
      <c r="AO5298" s="171"/>
      <c r="AP5298" s="61"/>
      <c r="AQ5298" s="61"/>
      <c r="AR5298" s="61"/>
      <c r="AS5298" s="61"/>
      <c r="AT5298" s="61"/>
      <c r="AU5298" s="61"/>
      <c r="AV5298" s="61"/>
      <c r="AW5298" s="61"/>
      <c r="AX5298" s="61"/>
      <c r="AY5298" s="61"/>
      <c r="AZ5298" s="61"/>
      <c r="BA5298" s="61"/>
    </row>
    <row r="5299" spans="39:53" x14ac:dyDescent="0.2">
      <c r="AM5299" s="61"/>
      <c r="AN5299" s="61"/>
      <c r="AO5299" s="171"/>
      <c r="AP5299" s="61"/>
      <c r="AQ5299" s="61"/>
      <c r="AR5299" s="61"/>
      <c r="AS5299" s="61"/>
      <c r="AT5299" s="61"/>
      <c r="AU5299" s="61"/>
      <c r="AV5299" s="61"/>
      <c r="AW5299" s="61"/>
      <c r="AX5299" s="61"/>
      <c r="AY5299" s="61"/>
      <c r="AZ5299" s="61"/>
      <c r="BA5299" s="61"/>
    </row>
    <row r="5300" spans="39:53" x14ac:dyDescent="0.2">
      <c r="AM5300" s="61"/>
      <c r="AN5300" s="61"/>
      <c r="AO5300" s="171"/>
      <c r="AP5300" s="61"/>
      <c r="AQ5300" s="61"/>
      <c r="AR5300" s="61"/>
      <c r="AS5300" s="61"/>
      <c r="AT5300" s="61"/>
      <c r="AU5300" s="61"/>
      <c r="AV5300" s="61"/>
      <c r="AW5300" s="61"/>
      <c r="AX5300" s="61"/>
      <c r="AY5300" s="61"/>
      <c r="AZ5300" s="61"/>
      <c r="BA5300" s="61"/>
    </row>
    <row r="5301" spans="39:53" x14ac:dyDescent="0.2">
      <c r="AM5301" s="61"/>
      <c r="AN5301" s="61"/>
      <c r="AO5301" s="171"/>
      <c r="AP5301" s="61"/>
      <c r="AQ5301" s="61"/>
      <c r="AR5301" s="61"/>
      <c r="AS5301" s="61"/>
      <c r="AT5301" s="61"/>
      <c r="AU5301" s="61"/>
      <c r="AV5301" s="61"/>
      <c r="AW5301" s="61"/>
      <c r="AX5301" s="61"/>
      <c r="AY5301" s="61"/>
      <c r="AZ5301" s="61"/>
      <c r="BA5301" s="61"/>
    </row>
    <row r="5302" spans="39:53" x14ac:dyDescent="0.2">
      <c r="AM5302" s="61"/>
      <c r="AN5302" s="61"/>
      <c r="AO5302" s="171"/>
      <c r="AP5302" s="61"/>
      <c r="AQ5302" s="61"/>
      <c r="AR5302" s="61"/>
      <c r="AS5302" s="61"/>
      <c r="AT5302" s="61"/>
      <c r="AU5302" s="61"/>
      <c r="AV5302" s="61"/>
      <c r="AW5302" s="61"/>
      <c r="AX5302" s="61"/>
      <c r="AY5302" s="61"/>
      <c r="AZ5302" s="61"/>
      <c r="BA5302" s="61"/>
    </row>
    <row r="5303" spans="39:53" x14ac:dyDescent="0.2">
      <c r="AM5303" s="61"/>
      <c r="AN5303" s="61"/>
      <c r="AO5303" s="171"/>
      <c r="AP5303" s="61"/>
      <c r="AQ5303" s="61"/>
      <c r="AR5303" s="61"/>
      <c r="AS5303" s="61"/>
      <c r="AT5303" s="61"/>
      <c r="AU5303" s="61"/>
      <c r="AV5303" s="61"/>
      <c r="AW5303" s="61"/>
      <c r="AX5303" s="61"/>
      <c r="AY5303" s="61"/>
      <c r="AZ5303" s="61"/>
      <c r="BA5303" s="61"/>
    </row>
    <row r="5304" spans="39:53" x14ac:dyDescent="0.2">
      <c r="AM5304" s="61"/>
      <c r="AN5304" s="61"/>
      <c r="AO5304" s="171"/>
      <c r="AP5304" s="61"/>
      <c r="AQ5304" s="61"/>
      <c r="AR5304" s="61"/>
      <c r="AS5304" s="61"/>
      <c r="AT5304" s="61"/>
      <c r="AU5304" s="61"/>
      <c r="AV5304" s="61"/>
      <c r="AW5304" s="61"/>
      <c r="AX5304" s="61"/>
      <c r="AY5304" s="61"/>
      <c r="AZ5304" s="61"/>
      <c r="BA5304" s="61"/>
    </row>
    <row r="5305" spans="39:53" x14ac:dyDescent="0.2">
      <c r="AM5305" s="61"/>
      <c r="AN5305" s="61"/>
      <c r="AO5305" s="171"/>
      <c r="AP5305" s="61"/>
      <c r="AQ5305" s="61"/>
      <c r="AR5305" s="61"/>
      <c r="AS5305" s="61"/>
      <c r="AT5305" s="61"/>
      <c r="AU5305" s="61"/>
      <c r="AV5305" s="61"/>
      <c r="AW5305" s="61"/>
      <c r="AX5305" s="61"/>
      <c r="AY5305" s="61"/>
      <c r="AZ5305" s="61"/>
      <c r="BA5305" s="61"/>
    </row>
    <row r="5306" spans="39:53" x14ac:dyDescent="0.2">
      <c r="AM5306" s="61"/>
      <c r="AN5306" s="61"/>
      <c r="AO5306" s="171"/>
      <c r="AP5306" s="61"/>
      <c r="AQ5306" s="61"/>
      <c r="AR5306" s="61"/>
      <c r="AS5306" s="61"/>
      <c r="AT5306" s="61"/>
      <c r="AU5306" s="61"/>
      <c r="AV5306" s="61"/>
      <c r="AW5306" s="61"/>
      <c r="AX5306" s="61"/>
      <c r="AY5306" s="61"/>
      <c r="AZ5306" s="61"/>
      <c r="BA5306" s="61"/>
    </row>
    <row r="5307" spans="39:53" x14ac:dyDescent="0.2">
      <c r="AM5307" s="61"/>
      <c r="AN5307" s="61"/>
      <c r="AO5307" s="171"/>
      <c r="AP5307" s="61"/>
      <c r="AQ5307" s="61"/>
      <c r="AR5307" s="61"/>
      <c r="AS5307" s="61"/>
      <c r="AT5307" s="61"/>
      <c r="AU5307" s="61"/>
      <c r="AV5307" s="61"/>
      <c r="AW5307" s="61"/>
      <c r="AX5307" s="61"/>
      <c r="AY5307" s="61"/>
      <c r="AZ5307" s="61"/>
      <c r="BA5307" s="61"/>
    </row>
    <row r="5308" spans="39:53" x14ac:dyDescent="0.2">
      <c r="AM5308" s="61"/>
      <c r="AN5308" s="61"/>
      <c r="AO5308" s="171"/>
      <c r="AP5308" s="61"/>
      <c r="AQ5308" s="61"/>
      <c r="AR5308" s="61"/>
      <c r="AS5308" s="61"/>
      <c r="AT5308" s="61"/>
      <c r="AU5308" s="61"/>
      <c r="AV5308" s="61"/>
      <c r="AW5308" s="61"/>
      <c r="AX5308" s="61"/>
      <c r="AY5308" s="61"/>
      <c r="AZ5308" s="61"/>
      <c r="BA5308" s="61"/>
    </row>
    <row r="5309" spans="39:53" x14ac:dyDescent="0.2">
      <c r="AM5309" s="61"/>
      <c r="AN5309" s="61"/>
      <c r="AO5309" s="171"/>
      <c r="AP5309" s="61"/>
      <c r="AQ5309" s="61"/>
      <c r="AR5309" s="61"/>
      <c r="AS5309" s="61"/>
      <c r="AT5309" s="61"/>
      <c r="AU5309" s="61"/>
      <c r="AV5309" s="61"/>
      <c r="AW5309" s="61"/>
      <c r="AX5309" s="61"/>
      <c r="AY5309" s="61"/>
      <c r="AZ5309" s="61"/>
      <c r="BA5309" s="61"/>
    </row>
    <row r="5310" spans="39:53" x14ac:dyDescent="0.2">
      <c r="AM5310" s="61"/>
      <c r="AN5310" s="61"/>
      <c r="AO5310" s="171"/>
      <c r="AP5310" s="61"/>
      <c r="AQ5310" s="61"/>
      <c r="AR5310" s="61"/>
      <c r="AS5310" s="61"/>
      <c r="AT5310" s="61"/>
      <c r="AU5310" s="61"/>
      <c r="AV5310" s="61"/>
      <c r="AW5310" s="61"/>
      <c r="AX5310" s="61"/>
      <c r="AY5310" s="61"/>
      <c r="AZ5310" s="61"/>
      <c r="BA5310" s="61"/>
    </row>
    <row r="5311" spans="39:53" x14ac:dyDescent="0.2">
      <c r="AM5311" s="61"/>
      <c r="AN5311" s="61"/>
      <c r="AO5311" s="171"/>
      <c r="AP5311" s="61"/>
      <c r="AQ5311" s="61"/>
      <c r="AR5311" s="61"/>
      <c r="AS5311" s="61"/>
      <c r="AT5311" s="61"/>
      <c r="AU5311" s="61"/>
      <c r="AV5311" s="61"/>
      <c r="AW5311" s="61"/>
      <c r="AX5311" s="61"/>
      <c r="AY5311" s="61"/>
      <c r="AZ5311" s="61"/>
      <c r="BA5311" s="61"/>
    </row>
    <row r="5312" spans="39:53" x14ac:dyDescent="0.2">
      <c r="AM5312" s="61"/>
      <c r="AN5312" s="61"/>
      <c r="AO5312" s="171"/>
      <c r="AP5312" s="61"/>
      <c r="AQ5312" s="61"/>
      <c r="AR5312" s="61"/>
      <c r="AS5312" s="61"/>
      <c r="AT5312" s="61"/>
      <c r="AU5312" s="61"/>
      <c r="AV5312" s="61"/>
      <c r="AW5312" s="61"/>
      <c r="AX5312" s="61"/>
      <c r="AY5312" s="61"/>
      <c r="AZ5312" s="61"/>
      <c r="BA5312" s="61"/>
    </row>
    <row r="5313" spans="39:53" x14ac:dyDescent="0.2">
      <c r="AM5313" s="61"/>
      <c r="AN5313" s="61"/>
      <c r="AO5313" s="171"/>
      <c r="AP5313" s="61"/>
      <c r="AQ5313" s="61"/>
      <c r="AR5313" s="61"/>
      <c r="AS5313" s="61"/>
      <c r="AT5313" s="61"/>
      <c r="AU5313" s="61"/>
      <c r="AV5313" s="61"/>
      <c r="AW5313" s="61"/>
      <c r="AX5313" s="61"/>
      <c r="AY5313" s="61"/>
      <c r="AZ5313" s="61"/>
      <c r="BA5313" s="61"/>
    </row>
    <row r="5314" spans="39:53" x14ac:dyDescent="0.2">
      <c r="AM5314" s="61"/>
      <c r="AN5314" s="61"/>
      <c r="AO5314" s="171"/>
      <c r="AP5314" s="61"/>
      <c r="AQ5314" s="61"/>
      <c r="AR5314" s="61"/>
      <c r="AS5314" s="61"/>
      <c r="AT5314" s="61"/>
      <c r="AU5314" s="61"/>
      <c r="AV5314" s="61"/>
      <c r="AW5314" s="61"/>
      <c r="AX5314" s="61"/>
      <c r="AY5314" s="61"/>
      <c r="AZ5314" s="61"/>
      <c r="BA5314" s="61"/>
    </row>
    <row r="5315" spans="39:53" x14ac:dyDescent="0.2">
      <c r="AM5315" s="61"/>
      <c r="AN5315" s="61"/>
      <c r="AO5315" s="171"/>
      <c r="AP5315" s="61"/>
      <c r="AQ5315" s="61"/>
      <c r="AR5315" s="61"/>
      <c r="AS5315" s="61"/>
      <c r="AT5315" s="61"/>
      <c r="AU5315" s="61"/>
      <c r="AV5315" s="61"/>
      <c r="AW5315" s="61"/>
      <c r="AX5315" s="61"/>
      <c r="AY5315" s="61"/>
      <c r="AZ5315" s="61"/>
      <c r="BA5315" s="61"/>
    </row>
    <row r="5316" spans="39:53" x14ac:dyDescent="0.2">
      <c r="AM5316" s="61"/>
      <c r="AN5316" s="61"/>
      <c r="AO5316" s="171"/>
      <c r="AP5316" s="61"/>
      <c r="AQ5316" s="61"/>
      <c r="AR5316" s="61"/>
      <c r="AS5316" s="61"/>
      <c r="AT5316" s="61"/>
      <c r="AU5316" s="61"/>
      <c r="AV5316" s="61"/>
      <c r="AW5316" s="61"/>
      <c r="AX5316" s="61"/>
      <c r="AY5316" s="61"/>
      <c r="AZ5316" s="61"/>
      <c r="BA5316" s="61"/>
    </row>
    <row r="5317" spans="39:53" x14ac:dyDescent="0.2">
      <c r="AM5317" s="61"/>
      <c r="AN5317" s="61"/>
      <c r="AO5317" s="171"/>
      <c r="AP5317" s="61"/>
      <c r="AQ5317" s="61"/>
      <c r="AR5317" s="61"/>
      <c r="AS5317" s="61"/>
      <c r="AT5317" s="61"/>
      <c r="AU5317" s="61"/>
      <c r="AV5317" s="61"/>
      <c r="AW5317" s="61"/>
      <c r="AX5317" s="61"/>
      <c r="AY5317" s="61"/>
      <c r="AZ5317" s="61"/>
      <c r="BA5317" s="61"/>
    </row>
    <row r="5318" spans="39:53" x14ac:dyDescent="0.2">
      <c r="AM5318" s="61"/>
      <c r="AN5318" s="61"/>
      <c r="AO5318" s="171"/>
      <c r="AP5318" s="61"/>
      <c r="AQ5318" s="61"/>
      <c r="AR5318" s="61"/>
      <c r="AS5318" s="61"/>
      <c r="AT5318" s="61"/>
      <c r="AU5318" s="61"/>
      <c r="AV5318" s="61"/>
      <c r="AW5318" s="61"/>
      <c r="AX5318" s="61"/>
      <c r="AY5318" s="61"/>
      <c r="AZ5318" s="61"/>
      <c r="BA5318" s="61"/>
    </row>
    <row r="5319" spans="39:53" x14ac:dyDescent="0.2">
      <c r="AM5319" s="61"/>
      <c r="AN5319" s="61"/>
      <c r="AO5319" s="171"/>
      <c r="AP5319" s="61"/>
      <c r="AQ5319" s="61"/>
      <c r="AR5319" s="61"/>
      <c r="AS5319" s="61"/>
      <c r="AT5319" s="61"/>
      <c r="AU5319" s="61"/>
      <c r="AV5319" s="61"/>
      <c r="AW5319" s="61"/>
      <c r="AX5319" s="61"/>
      <c r="AY5319" s="61"/>
      <c r="AZ5319" s="61"/>
      <c r="BA5319" s="61"/>
    </row>
    <row r="5320" spans="39:53" x14ac:dyDescent="0.2">
      <c r="AM5320" s="61"/>
      <c r="AN5320" s="61"/>
      <c r="AO5320" s="171"/>
      <c r="AP5320" s="61"/>
      <c r="AQ5320" s="61"/>
      <c r="AR5320" s="61"/>
      <c r="AS5320" s="61"/>
      <c r="AT5320" s="61"/>
      <c r="AU5320" s="61"/>
      <c r="AV5320" s="61"/>
      <c r="AW5320" s="61"/>
      <c r="AX5320" s="61"/>
      <c r="AY5320" s="61"/>
      <c r="AZ5320" s="61"/>
      <c r="BA5320" s="61"/>
    </row>
    <row r="5321" spans="39:53" x14ac:dyDescent="0.2">
      <c r="AM5321" s="61"/>
      <c r="AN5321" s="61"/>
      <c r="AO5321" s="171"/>
      <c r="AP5321" s="61"/>
      <c r="AQ5321" s="61"/>
      <c r="AR5321" s="61"/>
      <c r="AS5321" s="61"/>
      <c r="AT5321" s="61"/>
      <c r="AU5321" s="61"/>
      <c r="AV5321" s="61"/>
      <c r="AW5321" s="61"/>
      <c r="AX5321" s="61"/>
      <c r="AY5321" s="61"/>
      <c r="AZ5321" s="61"/>
      <c r="BA5321" s="61"/>
    </row>
    <row r="5322" spans="39:53" x14ac:dyDescent="0.2">
      <c r="AM5322" s="61"/>
      <c r="AN5322" s="61"/>
      <c r="AO5322" s="171"/>
      <c r="AP5322" s="61"/>
      <c r="AQ5322" s="61"/>
      <c r="AR5322" s="61"/>
      <c r="AS5322" s="61"/>
      <c r="AT5322" s="61"/>
      <c r="AU5322" s="61"/>
      <c r="AV5322" s="61"/>
      <c r="AW5322" s="61"/>
      <c r="AX5322" s="61"/>
      <c r="AY5322" s="61"/>
      <c r="AZ5322" s="61"/>
      <c r="BA5322" s="61"/>
    </row>
    <row r="5323" spans="39:53" x14ac:dyDescent="0.2">
      <c r="AM5323" s="61"/>
      <c r="AN5323" s="61"/>
      <c r="AO5323" s="171"/>
      <c r="AP5323" s="61"/>
      <c r="AQ5323" s="61"/>
      <c r="AR5323" s="61"/>
      <c r="AS5323" s="61"/>
      <c r="AT5323" s="61"/>
      <c r="AU5323" s="61"/>
      <c r="AV5323" s="61"/>
      <c r="AW5323" s="61"/>
      <c r="AX5323" s="61"/>
      <c r="AY5323" s="61"/>
      <c r="AZ5323" s="61"/>
      <c r="BA5323" s="61"/>
    </row>
    <row r="5324" spans="39:53" x14ac:dyDescent="0.2">
      <c r="AM5324" s="61"/>
      <c r="AN5324" s="61"/>
      <c r="AO5324" s="171"/>
      <c r="AP5324" s="61"/>
      <c r="AQ5324" s="61"/>
      <c r="AR5324" s="61"/>
      <c r="AS5324" s="61"/>
      <c r="AT5324" s="61"/>
      <c r="AU5324" s="61"/>
      <c r="AV5324" s="61"/>
      <c r="AW5324" s="61"/>
      <c r="AX5324" s="61"/>
      <c r="AY5324" s="61"/>
      <c r="AZ5324" s="61"/>
      <c r="BA5324" s="61"/>
    </row>
    <row r="5325" spans="39:53" x14ac:dyDescent="0.2">
      <c r="AM5325" s="61"/>
      <c r="AN5325" s="61"/>
      <c r="AO5325" s="171"/>
      <c r="AP5325" s="61"/>
      <c r="AQ5325" s="61"/>
      <c r="AR5325" s="61"/>
      <c r="AS5325" s="61"/>
      <c r="AT5325" s="61"/>
      <c r="AU5325" s="61"/>
      <c r="AV5325" s="61"/>
      <c r="AW5325" s="61"/>
      <c r="AX5325" s="61"/>
      <c r="AY5325" s="61"/>
      <c r="AZ5325" s="61"/>
      <c r="BA5325" s="61"/>
    </row>
    <row r="5326" spans="39:53" x14ac:dyDescent="0.2">
      <c r="AM5326" s="61"/>
      <c r="AN5326" s="61"/>
      <c r="AO5326" s="171"/>
      <c r="AP5326" s="61"/>
      <c r="AQ5326" s="61"/>
      <c r="AR5326" s="61"/>
      <c r="AS5326" s="61"/>
      <c r="AT5326" s="61"/>
      <c r="AU5326" s="61"/>
      <c r="AV5326" s="61"/>
      <c r="AW5326" s="61"/>
      <c r="AX5326" s="61"/>
      <c r="AY5326" s="61"/>
      <c r="AZ5326" s="61"/>
      <c r="BA5326" s="61"/>
    </row>
    <row r="5327" spans="39:53" x14ac:dyDescent="0.2">
      <c r="AM5327" s="61"/>
      <c r="AN5327" s="61"/>
      <c r="AO5327" s="171"/>
      <c r="AP5327" s="61"/>
      <c r="AQ5327" s="61"/>
      <c r="AR5327" s="61"/>
      <c r="AS5327" s="61"/>
      <c r="AT5327" s="61"/>
      <c r="AU5327" s="61"/>
      <c r="AV5327" s="61"/>
      <c r="AW5327" s="61"/>
      <c r="AX5327" s="61"/>
      <c r="AY5327" s="61"/>
      <c r="AZ5327" s="61"/>
      <c r="BA5327" s="61"/>
    </row>
    <row r="5328" spans="39:53" x14ac:dyDescent="0.2">
      <c r="AM5328" s="61"/>
      <c r="AN5328" s="61"/>
      <c r="AO5328" s="171"/>
      <c r="AP5328" s="61"/>
      <c r="AQ5328" s="61"/>
      <c r="AR5328" s="61"/>
      <c r="AS5328" s="61"/>
      <c r="AT5328" s="61"/>
      <c r="AU5328" s="61"/>
      <c r="AV5328" s="61"/>
      <c r="AW5328" s="61"/>
      <c r="AX5328" s="61"/>
      <c r="AY5328" s="61"/>
      <c r="AZ5328" s="61"/>
      <c r="BA5328" s="61"/>
    </row>
    <row r="5329" spans="39:53" x14ac:dyDescent="0.2">
      <c r="AM5329" s="61"/>
      <c r="AN5329" s="61"/>
      <c r="AO5329" s="171"/>
      <c r="AP5329" s="61"/>
      <c r="AQ5329" s="61"/>
      <c r="AR5329" s="61"/>
      <c r="AS5329" s="61"/>
      <c r="AT5329" s="61"/>
      <c r="AU5329" s="61"/>
      <c r="AV5329" s="61"/>
      <c r="AW5329" s="61"/>
      <c r="AX5329" s="61"/>
      <c r="AY5329" s="61"/>
      <c r="AZ5329" s="61"/>
      <c r="BA5329" s="61"/>
    </row>
    <row r="5330" spans="39:53" x14ac:dyDescent="0.2">
      <c r="AM5330" s="61"/>
      <c r="AN5330" s="61"/>
      <c r="AO5330" s="171"/>
      <c r="AP5330" s="61"/>
      <c r="AQ5330" s="61"/>
      <c r="AR5330" s="61"/>
      <c r="AS5330" s="61"/>
      <c r="AT5330" s="61"/>
      <c r="AU5330" s="61"/>
      <c r="AV5330" s="61"/>
      <c r="AW5330" s="61"/>
      <c r="AX5330" s="61"/>
      <c r="AY5330" s="61"/>
      <c r="AZ5330" s="61"/>
      <c r="BA5330" s="61"/>
    </row>
    <row r="5331" spans="39:53" x14ac:dyDescent="0.2">
      <c r="AM5331" s="61"/>
      <c r="AN5331" s="61"/>
      <c r="AO5331" s="171"/>
      <c r="AP5331" s="61"/>
      <c r="AQ5331" s="61"/>
      <c r="AR5331" s="61"/>
      <c r="AS5331" s="61"/>
      <c r="AT5331" s="61"/>
      <c r="AU5331" s="61"/>
      <c r="AV5331" s="61"/>
      <c r="AW5331" s="61"/>
      <c r="AX5331" s="61"/>
      <c r="AY5331" s="61"/>
      <c r="AZ5331" s="61"/>
      <c r="BA5331" s="61"/>
    </row>
    <row r="5332" spans="39:53" x14ac:dyDescent="0.2">
      <c r="AM5332" s="61"/>
      <c r="AN5332" s="61"/>
      <c r="AO5332" s="171"/>
      <c r="AP5332" s="61"/>
      <c r="AQ5332" s="61"/>
      <c r="AR5332" s="61"/>
      <c r="AS5332" s="61"/>
      <c r="AT5332" s="61"/>
      <c r="AU5332" s="61"/>
      <c r="AV5332" s="61"/>
      <c r="AW5332" s="61"/>
      <c r="AX5332" s="61"/>
      <c r="AY5332" s="61"/>
      <c r="AZ5332" s="61"/>
      <c r="BA5332" s="61"/>
    </row>
    <row r="5333" spans="39:53" x14ac:dyDescent="0.2">
      <c r="AM5333" s="61"/>
      <c r="AN5333" s="61"/>
      <c r="AO5333" s="171"/>
      <c r="AP5333" s="61"/>
      <c r="AQ5333" s="61"/>
      <c r="AR5333" s="61"/>
      <c r="AS5333" s="61"/>
      <c r="AT5333" s="61"/>
      <c r="AU5333" s="61"/>
      <c r="AV5333" s="61"/>
      <c r="AW5333" s="61"/>
      <c r="AX5333" s="61"/>
      <c r="AY5333" s="61"/>
      <c r="AZ5333" s="61"/>
      <c r="BA5333" s="61"/>
    </row>
    <row r="5334" spans="39:53" x14ac:dyDescent="0.2">
      <c r="AM5334" s="61"/>
      <c r="AN5334" s="61"/>
      <c r="AO5334" s="171"/>
      <c r="AP5334" s="61"/>
      <c r="AQ5334" s="61"/>
      <c r="AR5334" s="61"/>
      <c r="AS5334" s="61"/>
      <c r="AT5334" s="61"/>
      <c r="AU5334" s="61"/>
      <c r="AV5334" s="61"/>
      <c r="AW5334" s="61"/>
      <c r="AX5334" s="61"/>
      <c r="AY5334" s="61"/>
      <c r="AZ5334" s="61"/>
      <c r="BA5334" s="61"/>
    </row>
    <row r="5335" spans="39:53" x14ac:dyDescent="0.2">
      <c r="AM5335" s="61"/>
      <c r="AN5335" s="61"/>
      <c r="AO5335" s="171"/>
      <c r="AP5335" s="61"/>
      <c r="AQ5335" s="61"/>
      <c r="AR5335" s="61"/>
      <c r="AS5335" s="61"/>
      <c r="AT5335" s="61"/>
      <c r="AU5335" s="61"/>
      <c r="AV5335" s="61"/>
      <c r="AW5335" s="61"/>
      <c r="AX5335" s="61"/>
      <c r="AY5335" s="61"/>
      <c r="AZ5335" s="61"/>
      <c r="BA5335" s="61"/>
    </row>
    <row r="5336" spans="39:53" x14ac:dyDescent="0.2">
      <c r="AM5336" s="61"/>
      <c r="AN5336" s="61"/>
      <c r="AO5336" s="171"/>
      <c r="AP5336" s="61"/>
      <c r="AQ5336" s="61"/>
      <c r="AR5336" s="61"/>
      <c r="AS5336" s="61"/>
      <c r="AT5336" s="61"/>
      <c r="AU5336" s="61"/>
      <c r="AV5336" s="61"/>
      <c r="AW5336" s="61"/>
      <c r="AX5336" s="61"/>
      <c r="AY5336" s="61"/>
      <c r="AZ5336" s="61"/>
      <c r="BA5336" s="61"/>
    </row>
    <row r="5337" spans="39:53" x14ac:dyDescent="0.2">
      <c r="AM5337" s="61"/>
      <c r="AN5337" s="61"/>
      <c r="AO5337" s="171"/>
      <c r="AP5337" s="61"/>
      <c r="AQ5337" s="61"/>
      <c r="AR5337" s="61"/>
      <c r="AS5337" s="61"/>
      <c r="AT5337" s="61"/>
      <c r="AU5337" s="61"/>
      <c r="AV5337" s="61"/>
      <c r="AW5337" s="61"/>
      <c r="AX5337" s="61"/>
      <c r="AY5337" s="61"/>
      <c r="AZ5337" s="61"/>
      <c r="BA5337" s="61"/>
    </row>
    <row r="5338" spans="39:53" x14ac:dyDescent="0.2">
      <c r="AM5338" s="61"/>
      <c r="AN5338" s="61"/>
      <c r="AO5338" s="171"/>
      <c r="AP5338" s="61"/>
      <c r="AQ5338" s="61"/>
      <c r="AR5338" s="61"/>
      <c r="AS5338" s="61"/>
      <c r="AT5338" s="61"/>
      <c r="AU5338" s="61"/>
      <c r="AV5338" s="61"/>
      <c r="AW5338" s="61"/>
      <c r="AX5338" s="61"/>
      <c r="AY5338" s="61"/>
      <c r="AZ5338" s="61"/>
      <c r="BA5338" s="61"/>
    </row>
    <row r="5339" spans="39:53" x14ac:dyDescent="0.2">
      <c r="AM5339" s="61"/>
      <c r="AN5339" s="61"/>
      <c r="AO5339" s="171"/>
      <c r="AP5339" s="61"/>
      <c r="AQ5339" s="61"/>
      <c r="AR5339" s="61"/>
      <c r="AS5339" s="61"/>
      <c r="AT5339" s="61"/>
      <c r="AU5339" s="61"/>
      <c r="AV5339" s="61"/>
      <c r="AW5339" s="61"/>
      <c r="AX5339" s="61"/>
      <c r="AY5339" s="61"/>
      <c r="AZ5339" s="61"/>
      <c r="BA5339" s="61"/>
    </row>
    <row r="5340" spans="39:53" x14ac:dyDescent="0.2">
      <c r="AM5340" s="61"/>
      <c r="AN5340" s="61"/>
      <c r="AO5340" s="171"/>
      <c r="AP5340" s="61"/>
      <c r="AQ5340" s="61"/>
      <c r="AR5340" s="61"/>
      <c r="AS5340" s="61"/>
      <c r="AT5340" s="61"/>
      <c r="AU5340" s="61"/>
      <c r="AV5340" s="61"/>
      <c r="AW5340" s="61"/>
      <c r="AX5340" s="61"/>
      <c r="AY5340" s="61"/>
      <c r="AZ5340" s="61"/>
      <c r="BA5340" s="61"/>
    </row>
    <row r="5341" spans="39:53" x14ac:dyDescent="0.2">
      <c r="AM5341" s="61"/>
      <c r="AN5341" s="61"/>
      <c r="AO5341" s="171"/>
      <c r="AP5341" s="61"/>
      <c r="AQ5341" s="61"/>
      <c r="AR5341" s="61"/>
      <c r="AS5341" s="61"/>
      <c r="AT5341" s="61"/>
      <c r="AU5341" s="61"/>
      <c r="AV5341" s="61"/>
      <c r="AW5341" s="61"/>
      <c r="AX5341" s="61"/>
      <c r="AY5341" s="61"/>
      <c r="AZ5341" s="61"/>
      <c r="BA5341" s="61"/>
    </row>
    <row r="5342" spans="39:53" x14ac:dyDescent="0.2">
      <c r="AM5342" s="61"/>
      <c r="AN5342" s="61"/>
      <c r="AO5342" s="171"/>
      <c r="AP5342" s="61"/>
      <c r="AQ5342" s="61"/>
      <c r="AR5342" s="61"/>
      <c r="AS5342" s="61"/>
      <c r="AT5342" s="61"/>
      <c r="AU5342" s="61"/>
      <c r="AV5342" s="61"/>
      <c r="AW5342" s="61"/>
      <c r="AX5342" s="61"/>
      <c r="AY5342" s="61"/>
      <c r="AZ5342" s="61"/>
      <c r="BA5342" s="61"/>
    </row>
    <row r="5343" spans="39:53" x14ac:dyDescent="0.2">
      <c r="AM5343" s="61"/>
      <c r="AN5343" s="61"/>
      <c r="AO5343" s="171"/>
      <c r="AP5343" s="61"/>
      <c r="AQ5343" s="61"/>
      <c r="AR5343" s="61"/>
      <c r="AS5343" s="61"/>
      <c r="AT5343" s="61"/>
      <c r="AU5343" s="61"/>
      <c r="AV5343" s="61"/>
      <c r="AW5343" s="61"/>
      <c r="AX5343" s="61"/>
      <c r="AY5343" s="61"/>
      <c r="AZ5343" s="61"/>
      <c r="BA5343" s="61"/>
    </row>
    <row r="5344" spans="39:53" x14ac:dyDescent="0.2">
      <c r="AM5344" s="61"/>
      <c r="AN5344" s="61"/>
      <c r="AO5344" s="171"/>
      <c r="AP5344" s="61"/>
      <c r="AQ5344" s="61"/>
      <c r="AR5344" s="61"/>
      <c r="AS5344" s="61"/>
      <c r="AT5344" s="61"/>
      <c r="AU5344" s="61"/>
      <c r="AV5344" s="61"/>
      <c r="AW5344" s="61"/>
      <c r="AX5344" s="61"/>
      <c r="AY5344" s="61"/>
      <c r="AZ5344" s="61"/>
      <c r="BA5344" s="61"/>
    </row>
    <row r="5345" spans="39:53" x14ac:dyDescent="0.2">
      <c r="AM5345" s="61"/>
      <c r="AN5345" s="61"/>
      <c r="AO5345" s="171"/>
      <c r="AP5345" s="61"/>
      <c r="AQ5345" s="61"/>
      <c r="AR5345" s="61"/>
      <c r="AS5345" s="61"/>
      <c r="AT5345" s="61"/>
      <c r="AU5345" s="61"/>
      <c r="AV5345" s="61"/>
      <c r="AW5345" s="61"/>
      <c r="AX5345" s="61"/>
      <c r="AY5345" s="61"/>
      <c r="AZ5345" s="61"/>
      <c r="BA5345" s="61"/>
    </row>
    <row r="5346" spans="39:53" x14ac:dyDescent="0.2">
      <c r="AM5346" s="61"/>
      <c r="AN5346" s="61"/>
      <c r="AO5346" s="171"/>
      <c r="AP5346" s="61"/>
      <c r="AQ5346" s="61"/>
      <c r="AR5346" s="61"/>
      <c r="AS5346" s="61"/>
      <c r="AT5346" s="61"/>
      <c r="AU5346" s="61"/>
      <c r="AV5346" s="61"/>
      <c r="AW5346" s="61"/>
      <c r="AX5346" s="61"/>
      <c r="AY5346" s="61"/>
      <c r="AZ5346" s="61"/>
      <c r="BA5346" s="61"/>
    </row>
    <row r="5347" spans="39:53" x14ac:dyDescent="0.2">
      <c r="AM5347" s="61"/>
      <c r="AN5347" s="61"/>
      <c r="AO5347" s="171"/>
      <c r="AP5347" s="61"/>
      <c r="AQ5347" s="61"/>
      <c r="AR5347" s="61"/>
      <c r="AS5347" s="61"/>
      <c r="AT5347" s="61"/>
      <c r="AU5347" s="61"/>
      <c r="AV5347" s="61"/>
      <c r="AW5347" s="61"/>
      <c r="AX5347" s="61"/>
      <c r="AY5347" s="61"/>
      <c r="AZ5347" s="61"/>
      <c r="BA5347" s="61"/>
    </row>
    <row r="5348" spans="39:53" x14ac:dyDescent="0.2">
      <c r="AM5348" s="61"/>
      <c r="AN5348" s="61"/>
      <c r="AO5348" s="171"/>
      <c r="AP5348" s="61"/>
      <c r="AQ5348" s="61"/>
      <c r="AR5348" s="61"/>
      <c r="AS5348" s="61"/>
      <c r="AT5348" s="61"/>
      <c r="AU5348" s="61"/>
      <c r="AV5348" s="61"/>
      <c r="AW5348" s="61"/>
      <c r="AX5348" s="61"/>
      <c r="AY5348" s="61"/>
      <c r="AZ5348" s="61"/>
      <c r="BA5348" s="61"/>
    </row>
    <row r="5349" spans="39:53" x14ac:dyDescent="0.2">
      <c r="AM5349" s="61"/>
      <c r="AN5349" s="61"/>
      <c r="AO5349" s="171"/>
      <c r="AP5349" s="61"/>
      <c r="AQ5349" s="61"/>
      <c r="AR5349" s="61"/>
      <c r="AS5349" s="61"/>
      <c r="AT5349" s="61"/>
      <c r="AU5349" s="61"/>
      <c r="AV5349" s="61"/>
      <c r="AW5349" s="61"/>
      <c r="AX5349" s="61"/>
      <c r="AY5349" s="61"/>
      <c r="AZ5349" s="61"/>
      <c r="BA5349" s="61"/>
    </row>
    <row r="5350" spans="39:53" x14ac:dyDescent="0.2">
      <c r="AM5350" s="61"/>
      <c r="AN5350" s="61"/>
      <c r="AO5350" s="171"/>
      <c r="AP5350" s="61"/>
      <c r="AQ5350" s="61"/>
      <c r="AR5350" s="61"/>
      <c r="AS5350" s="61"/>
      <c r="AT5350" s="61"/>
      <c r="AU5350" s="61"/>
      <c r="AV5350" s="61"/>
      <c r="AW5350" s="61"/>
      <c r="AX5350" s="61"/>
      <c r="AY5350" s="61"/>
      <c r="AZ5350" s="61"/>
      <c r="BA5350" s="61"/>
    </row>
    <row r="5351" spans="39:53" x14ac:dyDescent="0.2">
      <c r="AM5351" s="61"/>
      <c r="AN5351" s="61"/>
      <c r="AO5351" s="171"/>
      <c r="AP5351" s="61"/>
      <c r="AQ5351" s="61"/>
      <c r="AR5351" s="61"/>
      <c r="AS5351" s="61"/>
      <c r="AT5351" s="61"/>
      <c r="AU5351" s="61"/>
      <c r="AV5351" s="61"/>
      <c r="AW5351" s="61"/>
      <c r="AX5351" s="61"/>
      <c r="AY5351" s="61"/>
      <c r="AZ5351" s="61"/>
      <c r="BA5351" s="61"/>
    </row>
    <row r="5352" spans="39:53" x14ac:dyDescent="0.2">
      <c r="AM5352" s="61"/>
      <c r="AN5352" s="61"/>
      <c r="AO5352" s="171"/>
      <c r="AP5352" s="61"/>
      <c r="AQ5352" s="61"/>
      <c r="AR5352" s="61"/>
      <c r="AS5352" s="61"/>
      <c r="AT5352" s="61"/>
      <c r="AU5352" s="61"/>
      <c r="AV5352" s="61"/>
      <c r="AW5352" s="61"/>
      <c r="AX5352" s="61"/>
      <c r="AY5352" s="61"/>
      <c r="AZ5352" s="61"/>
      <c r="BA5352" s="61"/>
    </row>
    <row r="5353" spans="39:53" x14ac:dyDescent="0.2">
      <c r="AM5353" s="61"/>
      <c r="AN5353" s="61"/>
      <c r="AO5353" s="171"/>
      <c r="AP5353" s="61"/>
      <c r="AQ5353" s="61"/>
      <c r="AR5353" s="61"/>
      <c r="AS5353" s="61"/>
      <c r="AT5353" s="61"/>
      <c r="AU5353" s="61"/>
      <c r="AV5353" s="61"/>
      <c r="AW5353" s="61"/>
      <c r="AX5353" s="61"/>
      <c r="AY5353" s="61"/>
      <c r="AZ5353" s="61"/>
      <c r="BA5353" s="61"/>
    </row>
    <row r="5354" spans="39:53" x14ac:dyDescent="0.2">
      <c r="AM5354" s="61"/>
      <c r="AN5354" s="61"/>
      <c r="AO5354" s="171"/>
      <c r="AP5354" s="61"/>
      <c r="AQ5354" s="61"/>
      <c r="AR5354" s="61"/>
      <c r="AS5354" s="61"/>
      <c r="AT5354" s="61"/>
      <c r="AU5354" s="61"/>
      <c r="AV5354" s="61"/>
      <c r="AW5354" s="61"/>
      <c r="AX5354" s="61"/>
      <c r="AY5354" s="61"/>
      <c r="AZ5354" s="61"/>
      <c r="BA5354" s="61"/>
    </row>
    <row r="5355" spans="39:53" x14ac:dyDescent="0.2">
      <c r="AM5355" s="61"/>
      <c r="AN5355" s="61"/>
      <c r="AO5355" s="171"/>
      <c r="AP5355" s="61"/>
      <c r="AQ5355" s="61"/>
      <c r="AR5355" s="61"/>
      <c r="AS5355" s="61"/>
      <c r="AT5355" s="61"/>
      <c r="AU5355" s="61"/>
      <c r="AV5355" s="61"/>
      <c r="AW5355" s="61"/>
      <c r="AX5355" s="61"/>
      <c r="AY5355" s="61"/>
      <c r="AZ5355" s="61"/>
      <c r="BA5355" s="61"/>
    </row>
    <row r="5356" spans="39:53" x14ac:dyDescent="0.2">
      <c r="AM5356" s="61"/>
      <c r="AN5356" s="61"/>
      <c r="AO5356" s="171"/>
      <c r="AP5356" s="61"/>
      <c r="AQ5356" s="61"/>
      <c r="AR5356" s="61"/>
      <c r="AS5356" s="61"/>
      <c r="AT5356" s="61"/>
      <c r="AU5356" s="61"/>
      <c r="AV5356" s="61"/>
      <c r="AW5356" s="61"/>
      <c r="AX5356" s="61"/>
      <c r="AY5356" s="61"/>
      <c r="AZ5356" s="61"/>
      <c r="BA5356" s="61"/>
    </row>
    <row r="5357" spans="39:53" x14ac:dyDescent="0.2">
      <c r="AM5357" s="61"/>
      <c r="AN5357" s="61"/>
      <c r="AO5357" s="171"/>
      <c r="AP5357" s="61"/>
      <c r="AQ5357" s="61"/>
      <c r="AR5357" s="61"/>
      <c r="AS5357" s="61"/>
      <c r="AT5357" s="61"/>
      <c r="AU5357" s="61"/>
      <c r="AV5357" s="61"/>
      <c r="AW5357" s="61"/>
      <c r="AX5357" s="61"/>
      <c r="AY5357" s="61"/>
      <c r="AZ5357" s="61"/>
      <c r="BA5357" s="61"/>
    </row>
    <row r="5358" spans="39:53" x14ac:dyDescent="0.2">
      <c r="AM5358" s="61"/>
      <c r="AN5358" s="61"/>
      <c r="AO5358" s="171"/>
      <c r="AP5358" s="61"/>
      <c r="AQ5358" s="61"/>
      <c r="AR5358" s="61"/>
      <c r="AS5358" s="61"/>
      <c r="AT5358" s="61"/>
      <c r="AU5358" s="61"/>
      <c r="AV5358" s="61"/>
      <c r="AW5358" s="61"/>
      <c r="AX5358" s="61"/>
      <c r="AY5358" s="61"/>
      <c r="AZ5358" s="61"/>
      <c r="BA5358" s="61"/>
    </row>
    <row r="5359" spans="39:53" x14ac:dyDescent="0.2">
      <c r="AM5359" s="61"/>
      <c r="AN5359" s="61"/>
      <c r="AO5359" s="171"/>
      <c r="AP5359" s="61"/>
      <c r="AQ5359" s="61"/>
      <c r="AR5359" s="61"/>
      <c r="AS5359" s="61"/>
      <c r="AT5359" s="61"/>
      <c r="AU5359" s="61"/>
      <c r="AV5359" s="61"/>
      <c r="AW5359" s="61"/>
      <c r="AX5359" s="61"/>
      <c r="AY5359" s="61"/>
      <c r="AZ5359" s="61"/>
      <c r="BA5359" s="61"/>
    </row>
    <row r="5360" spans="39:53" x14ac:dyDescent="0.2">
      <c r="AM5360" s="61"/>
      <c r="AN5360" s="61"/>
      <c r="AO5360" s="171"/>
      <c r="AP5360" s="61"/>
      <c r="AQ5360" s="61"/>
      <c r="AR5360" s="61"/>
      <c r="AS5360" s="61"/>
      <c r="AT5360" s="61"/>
      <c r="AU5360" s="61"/>
      <c r="AV5360" s="61"/>
      <c r="AW5360" s="61"/>
      <c r="AX5360" s="61"/>
      <c r="AY5360" s="61"/>
      <c r="AZ5360" s="61"/>
      <c r="BA5360" s="61"/>
    </row>
    <row r="5361" spans="39:53" x14ac:dyDescent="0.2">
      <c r="AM5361" s="61"/>
      <c r="AN5361" s="61"/>
      <c r="AO5361" s="171"/>
      <c r="AP5361" s="61"/>
      <c r="AQ5361" s="61"/>
      <c r="AR5361" s="61"/>
      <c r="AS5361" s="61"/>
      <c r="AT5361" s="61"/>
      <c r="AU5361" s="61"/>
      <c r="AV5361" s="61"/>
      <c r="AW5361" s="61"/>
      <c r="AX5361" s="61"/>
      <c r="AY5361" s="61"/>
      <c r="AZ5361" s="61"/>
      <c r="BA5361" s="61"/>
    </row>
    <row r="5362" spans="39:53" x14ac:dyDescent="0.2">
      <c r="AM5362" s="61"/>
      <c r="AN5362" s="61"/>
      <c r="AO5362" s="171"/>
      <c r="AP5362" s="61"/>
      <c r="AQ5362" s="61"/>
      <c r="AR5362" s="61"/>
      <c r="AS5362" s="61"/>
      <c r="AT5362" s="61"/>
      <c r="AU5362" s="61"/>
      <c r="AV5362" s="61"/>
      <c r="AW5362" s="61"/>
      <c r="AX5362" s="61"/>
      <c r="AY5362" s="61"/>
      <c r="AZ5362" s="61"/>
      <c r="BA5362" s="61"/>
    </row>
    <row r="5363" spans="39:53" x14ac:dyDescent="0.2">
      <c r="AM5363" s="61"/>
      <c r="AN5363" s="61"/>
      <c r="AO5363" s="171"/>
      <c r="AP5363" s="61"/>
      <c r="AQ5363" s="61"/>
      <c r="AR5363" s="61"/>
      <c r="AS5363" s="61"/>
      <c r="AT5363" s="61"/>
      <c r="AU5363" s="61"/>
      <c r="AV5363" s="61"/>
      <c r="AW5363" s="61"/>
      <c r="AX5363" s="61"/>
      <c r="AY5363" s="61"/>
      <c r="AZ5363" s="61"/>
      <c r="BA5363" s="61"/>
    </row>
    <row r="5364" spans="39:53" x14ac:dyDescent="0.2">
      <c r="AM5364" s="61"/>
      <c r="AN5364" s="61"/>
      <c r="AO5364" s="171"/>
      <c r="AP5364" s="61"/>
      <c r="AQ5364" s="61"/>
      <c r="AR5364" s="61"/>
      <c r="AS5364" s="61"/>
      <c r="AT5364" s="61"/>
      <c r="AU5364" s="61"/>
      <c r="AV5364" s="61"/>
      <c r="AW5364" s="61"/>
      <c r="AX5364" s="61"/>
      <c r="AY5364" s="61"/>
      <c r="AZ5364" s="61"/>
      <c r="BA5364" s="61"/>
    </row>
    <row r="5365" spans="39:53" x14ac:dyDescent="0.2">
      <c r="AM5365" s="61"/>
      <c r="AN5365" s="61"/>
      <c r="AO5365" s="171"/>
      <c r="AP5365" s="61"/>
      <c r="AQ5365" s="61"/>
      <c r="AR5365" s="61"/>
      <c r="AS5365" s="61"/>
      <c r="AT5365" s="61"/>
      <c r="AU5365" s="61"/>
      <c r="AV5365" s="61"/>
      <c r="AW5365" s="61"/>
      <c r="AX5365" s="61"/>
      <c r="AY5365" s="61"/>
      <c r="AZ5365" s="61"/>
      <c r="BA5365" s="61"/>
    </row>
    <row r="5366" spans="39:53" x14ac:dyDescent="0.2">
      <c r="AM5366" s="61"/>
      <c r="AN5366" s="61"/>
      <c r="AO5366" s="171"/>
      <c r="AP5366" s="61"/>
      <c r="AQ5366" s="61"/>
      <c r="AR5366" s="61"/>
      <c r="AS5366" s="61"/>
      <c r="AT5366" s="61"/>
      <c r="AU5366" s="61"/>
      <c r="AV5366" s="61"/>
      <c r="AW5366" s="61"/>
      <c r="AX5366" s="61"/>
      <c r="AY5366" s="61"/>
      <c r="AZ5366" s="61"/>
      <c r="BA5366" s="61"/>
    </row>
    <row r="5367" spans="39:53" x14ac:dyDescent="0.2">
      <c r="AM5367" s="61"/>
      <c r="AN5367" s="61"/>
      <c r="AO5367" s="171"/>
      <c r="AP5367" s="61"/>
      <c r="AQ5367" s="61"/>
      <c r="AR5367" s="61"/>
      <c r="AS5367" s="61"/>
      <c r="AT5367" s="61"/>
      <c r="AU5367" s="61"/>
      <c r="AV5367" s="61"/>
      <c r="AW5367" s="61"/>
      <c r="AX5367" s="61"/>
      <c r="AY5367" s="61"/>
      <c r="AZ5367" s="61"/>
      <c r="BA5367" s="61"/>
    </row>
    <row r="5368" spans="39:53" x14ac:dyDescent="0.2">
      <c r="AM5368" s="61"/>
      <c r="AN5368" s="61"/>
      <c r="AO5368" s="171"/>
      <c r="AP5368" s="61"/>
      <c r="AQ5368" s="61"/>
      <c r="AR5368" s="61"/>
      <c r="AS5368" s="61"/>
      <c r="AT5368" s="61"/>
      <c r="AU5368" s="61"/>
      <c r="AV5368" s="61"/>
      <c r="AW5368" s="61"/>
      <c r="AX5368" s="61"/>
      <c r="AY5368" s="61"/>
      <c r="AZ5368" s="61"/>
      <c r="BA5368" s="61"/>
    </row>
    <row r="5369" spans="39:53" x14ac:dyDescent="0.2">
      <c r="AM5369" s="61"/>
      <c r="AN5369" s="61"/>
      <c r="AO5369" s="171"/>
      <c r="AP5369" s="61"/>
      <c r="AQ5369" s="61"/>
      <c r="AR5369" s="61"/>
      <c r="AS5369" s="61"/>
      <c r="AT5369" s="61"/>
      <c r="AU5369" s="61"/>
      <c r="AV5369" s="61"/>
      <c r="AW5369" s="61"/>
      <c r="AX5369" s="61"/>
      <c r="AY5369" s="61"/>
      <c r="AZ5369" s="61"/>
      <c r="BA5369" s="61"/>
    </row>
    <row r="5370" spans="39:53" x14ac:dyDescent="0.2">
      <c r="AM5370" s="61"/>
      <c r="AN5370" s="61"/>
      <c r="AO5370" s="171"/>
      <c r="AP5370" s="61"/>
      <c r="AQ5370" s="61"/>
      <c r="AR5370" s="61"/>
      <c r="AS5370" s="61"/>
      <c r="AT5370" s="61"/>
      <c r="AU5370" s="61"/>
      <c r="AV5370" s="61"/>
      <c r="AW5370" s="61"/>
      <c r="AX5370" s="61"/>
      <c r="AY5370" s="61"/>
      <c r="AZ5370" s="61"/>
      <c r="BA5370" s="61"/>
    </row>
    <row r="5371" spans="39:53" x14ac:dyDescent="0.2">
      <c r="AM5371" s="61"/>
      <c r="AN5371" s="61"/>
      <c r="AO5371" s="171"/>
      <c r="AP5371" s="61"/>
      <c r="AQ5371" s="61"/>
      <c r="AR5371" s="61"/>
      <c r="AS5371" s="61"/>
      <c r="AT5371" s="61"/>
      <c r="AU5371" s="61"/>
      <c r="AV5371" s="61"/>
      <c r="AW5371" s="61"/>
      <c r="AX5371" s="61"/>
      <c r="AY5371" s="61"/>
      <c r="AZ5371" s="61"/>
      <c r="BA5371" s="61"/>
    </row>
    <row r="5372" spans="39:53" x14ac:dyDescent="0.2">
      <c r="AM5372" s="61"/>
      <c r="AN5372" s="61"/>
      <c r="AO5372" s="171"/>
      <c r="AP5372" s="61"/>
      <c r="AQ5372" s="61"/>
      <c r="AR5372" s="61"/>
      <c r="AS5372" s="61"/>
      <c r="AT5372" s="61"/>
      <c r="AU5372" s="61"/>
      <c r="AV5372" s="61"/>
      <c r="AW5372" s="61"/>
      <c r="AX5372" s="61"/>
      <c r="AY5372" s="61"/>
      <c r="AZ5372" s="61"/>
      <c r="BA5372" s="61"/>
    </row>
    <row r="5373" spans="39:53" x14ac:dyDescent="0.2">
      <c r="AM5373" s="61"/>
      <c r="AN5373" s="61"/>
      <c r="AO5373" s="171"/>
      <c r="AP5373" s="61"/>
      <c r="AQ5373" s="61"/>
      <c r="AR5373" s="61"/>
      <c r="AS5373" s="61"/>
      <c r="AT5373" s="61"/>
      <c r="AU5373" s="61"/>
      <c r="AV5373" s="61"/>
      <c r="AW5373" s="61"/>
      <c r="AX5373" s="61"/>
      <c r="AY5373" s="61"/>
      <c r="AZ5373" s="61"/>
      <c r="BA5373" s="61"/>
    </row>
    <row r="5374" spans="39:53" x14ac:dyDescent="0.2">
      <c r="AM5374" s="61"/>
      <c r="AN5374" s="61"/>
      <c r="AO5374" s="171"/>
      <c r="AP5374" s="61"/>
      <c r="AQ5374" s="61"/>
      <c r="AR5374" s="61"/>
      <c r="AS5374" s="61"/>
      <c r="AT5374" s="61"/>
      <c r="AU5374" s="61"/>
      <c r="AV5374" s="61"/>
      <c r="AW5374" s="61"/>
      <c r="AX5374" s="61"/>
      <c r="AY5374" s="61"/>
      <c r="AZ5374" s="61"/>
      <c r="BA5374" s="61"/>
    </row>
    <row r="5375" spans="39:53" x14ac:dyDescent="0.2">
      <c r="AM5375" s="61"/>
      <c r="AN5375" s="61"/>
      <c r="AO5375" s="171"/>
      <c r="AP5375" s="61"/>
      <c r="AQ5375" s="61"/>
      <c r="AR5375" s="61"/>
      <c r="AS5375" s="61"/>
      <c r="AT5375" s="61"/>
      <c r="AU5375" s="61"/>
      <c r="AV5375" s="61"/>
      <c r="AW5375" s="61"/>
      <c r="AX5375" s="61"/>
      <c r="AY5375" s="61"/>
      <c r="AZ5375" s="61"/>
      <c r="BA5375" s="61"/>
    </row>
    <row r="5376" spans="39:53" x14ac:dyDescent="0.2">
      <c r="AM5376" s="61"/>
      <c r="AN5376" s="61"/>
      <c r="AO5376" s="171"/>
      <c r="AP5376" s="61"/>
      <c r="AQ5376" s="61"/>
      <c r="AR5376" s="61"/>
      <c r="AS5376" s="61"/>
      <c r="AT5376" s="61"/>
      <c r="AU5376" s="61"/>
      <c r="AV5376" s="61"/>
      <c r="AW5376" s="61"/>
      <c r="AX5376" s="61"/>
      <c r="AY5376" s="61"/>
      <c r="AZ5376" s="61"/>
      <c r="BA5376" s="61"/>
    </row>
    <row r="5377" spans="39:53" x14ac:dyDescent="0.2">
      <c r="AM5377" s="61"/>
      <c r="AN5377" s="61"/>
      <c r="AO5377" s="171"/>
      <c r="AP5377" s="61"/>
      <c r="AQ5377" s="61"/>
      <c r="AR5377" s="61"/>
      <c r="AS5377" s="61"/>
      <c r="AT5377" s="61"/>
      <c r="AU5377" s="61"/>
      <c r="AV5377" s="61"/>
      <c r="AW5377" s="61"/>
      <c r="AX5377" s="61"/>
      <c r="AY5377" s="61"/>
      <c r="AZ5377" s="61"/>
      <c r="BA5377" s="61"/>
    </row>
    <row r="5378" spans="39:53" x14ac:dyDescent="0.2">
      <c r="AM5378" s="61"/>
      <c r="AN5378" s="61"/>
      <c r="AO5378" s="171"/>
      <c r="AP5378" s="61"/>
      <c r="AQ5378" s="61"/>
      <c r="AR5378" s="61"/>
      <c r="AS5378" s="61"/>
      <c r="AT5378" s="61"/>
      <c r="AU5378" s="61"/>
      <c r="AV5378" s="61"/>
      <c r="AW5378" s="61"/>
      <c r="AX5378" s="61"/>
      <c r="AY5378" s="61"/>
      <c r="AZ5378" s="61"/>
      <c r="BA5378" s="61"/>
    </row>
    <row r="5379" spans="39:53" x14ac:dyDescent="0.2">
      <c r="AM5379" s="61"/>
      <c r="AN5379" s="61"/>
      <c r="AO5379" s="171"/>
      <c r="AP5379" s="61"/>
      <c r="AQ5379" s="61"/>
      <c r="AR5379" s="61"/>
      <c r="AS5379" s="61"/>
      <c r="AT5379" s="61"/>
      <c r="AU5379" s="61"/>
      <c r="AV5379" s="61"/>
      <c r="AW5379" s="61"/>
      <c r="AX5379" s="61"/>
      <c r="AY5379" s="61"/>
      <c r="AZ5379" s="61"/>
      <c r="BA5379" s="61"/>
    </row>
    <row r="5380" spans="39:53" x14ac:dyDescent="0.2">
      <c r="AM5380" s="61"/>
      <c r="AN5380" s="61"/>
      <c r="AO5380" s="171"/>
      <c r="AP5380" s="61"/>
      <c r="AQ5380" s="61"/>
      <c r="AR5380" s="61"/>
      <c r="AS5380" s="61"/>
      <c r="AT5380" s="61"/>
      <c r="AU5380" s="61"/>
      <c r="AV5380" s="61"/>
      <c r="AW5380" s="61"/>
      <c r="AX5380" s="61"/>
      <c r="AY5380" s="61"/>
      <c r="AZ5380" s="61"/>
      <c r="BA5380" s="61"/>
    </row>
    <row r="5381" spans="39:53" x14ac:dyDescent="0.2">
      <c r="AM5381" s="61"/>
      <c r="AN5381" s="61"/>
      <c r="AO5381" s="171"/>
      <c r="AP5381" s="61"/>
      <c r="AQ5381" s="61"/>
      <c r="AR5381" s="61"/>
      <c r="AS5381" s="61"/>
      <c r="AT5381" s="61"/>
      <c r="AU5381" s="61"/>
      <c r="AV5381" s="61"/>
      <c r="AW5381" s="61"/>
      <c r="AX5381" s="61"/>
      <c r="AY5381" s="61"/>
      <c r="AZ5381" s="61"/>
      <c r="BA5381" s="61"/>
    </row>
    <row r="5382" spans="39:53" x14ac:dyDescent="0.2">
      <c r="AM5382" s="61"/>
      <c r="AN5382" s="61"/>
      <c r="AO5382" s="171"/>
      <c r="AP5382" s="61"/>
      <c r="AQ5382" s="61"/>
      <c r="AR5382" s="61"/>
      <c r="AS5382" s="61"/>
      <c r="AT5382" s="61"/>
      <c r="AU5382" s="61"/>
      <c r="AV5382" s="61"/>
      <c r="AW5382" s="61"/>
      <c r="AX5382" s="61"/>
      <c r="AY5382" s="61"/>
      <c r="AZ5382" s="61"/>
      <c r="BA5382" s="61"/>
    </row>
    <row r="5383" spans="39:53" x14ac:dyDescent="0.2">
      <c r="AM5383" s="61"/>
      <c r="AN5383" s="61"/>
      <c r="AO5383" s="171"/>
      <c r="AP5383" s="61"/>
      <c r="AQ5383" s="61"/>
      <c r="AR5383" s="61"/>
      <c r="AS5383" s="61"/>
      <c r="AT5383" s="61"/>
      <c r="AU5383" s="61"/>
      <c r="AV5383" s="61"/>
      <c r="AW5383" s="61"/>
      <c r="AX5383" s="61"/>
      <c r="AY5383" s="61"/>
      <c r="AZ5383" s="61"/>
      <c r="BA5383" s="61"/>
    </row>
    <row r="5384" spans="39:53" x14ac:dyDescent="0.2">
      <c r="AM5384" s="61"/>
      <c r="AN5384" s="61"/>
      <c r="AO5384" s="171"/>
      <c r="AP5384" s="61"/>
      <c r="AQ5384" s="61"/>
      <c r="AR5384" s="61"/>
      <c r="AS5384" s="61"/>
      <c r="AT5384" s="61"/>
      <c r="AU5384" s="61"/>
      <c r="AV5384" s="61"/>
      <c r="AW5384" s="61"/>
      <c r="AX5384" s="61"/>
      <c r="AY5384" s="61"/>
      <c r="AZ5384" s="61"/>
      <c r="BA5384" s="61"/>
    </row>
    <row r="5385" spans="39:53" x14ac:dyDescent="0.2">
      <c r="AM5385" s="61"/>
      <c r="AN5385" s="61"/>
      <c r="AO5385" s="171"/>
      <c r="AP5385" s="61"/>
      <c r="AQ5385" s="61"/>
      <c r="AR5385" s="61"/>
      <c r="AS5385" s="61"/>
      <c r="AT5385" s="61"/>
      <c r="AU5385" s="61"/>
      <c r="AV5385" s="61"/>
      <c r="AW5385" s="61"/>
      <c r="AX5385" s="61"/>
      <c r="AY5385" s="61"/>
      <c r="AZ5385" s="61"/>
      <c r="BA5385" s="61"/>
    </row>
    <row r="5386" spans="39:53" x14ac:dyDescent="0.2">
      <c r="AM5386" s="61"/>
      <c r="AN5386" s="61"/>
      <c r="AO5386" s="171"/>
      <c r="AP5386" s="61"/>
      <c r="AQ5386" s="61"/>
      <c r="AR5386" s="61"/>
      <c r="AS5386" s="61"/>
      <c r="AT5386" s="61"/>
      <c r="AU5386" s="61"/>
      <c r="AV5386" s="61"/>
      <c r="AW5386" s="61"/>
      <c r="AX5386" s="61"/>
      <c r="AY5386" s="61"/>
      <c r="AZ5386" s="61"/>
      <c r="BA5386" s="61"/>
    </row>
    <row r="5387" spans="39:53" x14ac:dyDescent="0.2">
      <c r="AM5387" s="61"/>
      <c r="AN5387" s="61"/>
      <c r="AO5387" s="171"/>
      <c r="AP5387" s="61"/>
      <c r="AQ5387" s="61"/>
      <c r="AR5387" s="61"/>
      <c r="AS5387" s="61"/>
      <c r="AT5387" s="61"/>
      <c r="AU5387" s="61"/>
      <c r="AV5387" s="61"/>
      <c r="AW5387" s="61"/>
      <c r="AX5387" s="61"/>
      <c r="AY5387" s="61"/>
      <c r="AZ5387" s="61"/>
      <c r="BA5387" s="61"/>
    </row>
    <row r="5388" spans="39:53" x14ac:dyDescent="0.2">
      <c r="AM5388" s="61"/>
      <c r="AN5388" s="61"/>
      <c r="AO5388" s="171"/>
      <c r="AP5388" s="61"/>
      <c r="AQ5388" s="61"/>
      <c r="AR5388" s="61"/>
      <c r="AS5388" s="61"/>
      <c r="AT5388" s="61"/>
      <c r="AU5388" s="61"/>
      <c r="AV5388" s="61"/>
      <c r="AW5388" s="61"/>
      <c r="AX5388" s="61"/>
      <c r="AY5388" s="61"/>
      <c r="AZ5388" s="61"/>
      <c r="BA5388" s="61"/>
    </row>
    <row r="5389" spans="39:53" x14ac:dyDescent="0.2">
      <c r="AM5389" s="61"/>
      <c r="AN5389" s="61"/>
      <c r="AO5389" s="171"/>
      <c r="AP5389" s="61"/>
      <c r="AQ5389" s="61"/>
      <c r="AR5389" s="61"/>
      <c r="AS5389" s="61"/>
      <c r="AT5389" s="61"/>
      <c r="AU5389" s="61"/>
      <c r="AV5389" s="61"/>
      <c r="AW5389" s="61"/>
      <c r="AX5389" s="61"/>
      <c r="AY5389" s="61"/>
      <c r="AZ5389" s="61"/>
      <c r="BA5389" s="61"/>
    </row>
    <row r="5390" spans="39:53" x14ac:dyDescent="0.2">
      <c r="AM5390" s="61"/>
      <c r="AN5390" s="61"/>
      <c r="AO5390" s="171"/>
      <c r="AP5390" s="61"/>
      <c r="AQ5390" s="61"/>
      <c r="AR5390" s="61"/>
      <c r="AS5390" s="61"/>
      <c r="AT5390" s="61"/>
      <c r="AU5390" s="61"/>
      <c r="AV5390" s="61"/>
      <c r="AW5390" s="61"/>
      <c r="AX5390" s="61"/>
      <c r="AY5390" s="61"/>
      <c r="AZ5390" s="61"/>
      <c r="BA5390" s="61"/>
    </row>
    <row r="5391" spans="39:53" x14ac:dyDescent="0.2">
      <c r="AM5391" s="61"/>
      <c r="AN5391" s="61"/>
      <c r="AO5391" s="171"/>
      <c r="AP5391" s="61"/>
      <c r="AQ5391" s="61"/>
      <c r="AR5391" s="61"/>
      <c r="AS5391" s="61"/>
      <c r="AT5391" s="61"/>
      <c r="AU5391" s="61"/>
      <c r="AV5391" s="61"/>
      <c r="AW5391" s="61"/>
      <c r="AX5391" s="61"/>
      <c r="AY5391" s="61"/>
      <c r="AZ5391" s="61"/>
      <c r="BA5391" s="61"/>
    </row>
    <row r="5392" spans="39:53" x14ac:dyDescent="0.2">
      <c r="AM5392" s="61"/>
      <c r="AN5392" s="61"/>
      <c r="AO5392" s="171"/>
      <c r="AP5392" s="61"/>
      <c r="AQ5392" s="61"/>
      <c r="AR5392" s="61"/>
      <c r="AS5392" s="61"/>
      <c r="AT5392" s="61"/>
      <c r="AU5392" s="61"/>
      <c r="AV5392" s="61"/>
      <c r="AW5392" s="61"/>
      <c r="AX5392" s="61"/>
      <c r="AY5392" s="61"/>
      <c r="AZ5392" s="61"/>
      <c r="BA5392" s="61"/>
    </row>
    <row r="5393" spans="39:53" x14ac:dyDescent="0.2">
      <c r="AM5393" s="61"/>
      <c r="AN5393" s="61"/>
      <c r="AO5393" s="171"/>
      <c r="AP5393" s="61"/>
      <c r="AQ5393" s="61"/>
      <c r="AR5393" s="61"/>
      <c r="AS5393" s="61"/>
      <c r="AT5393" s="61"/>
      <c r="AU5393" s="61"/>
      <c r="AV5393" s="61"/>
      <c r="AW5393" s="61"/>
      <c r="AX5393" s="61"/>
      <c r="AY5393" s="61"/>
      <c r="AZ5393" s="61"/>
      <c r="BA5393" s="61"/>
    </row>
    <row r="5394" spans="39:53" x14ac:dyDescent="0.2">
      <c r="AM5394" s="61"/>
      <c r="AN5394" s="61"/>
      <c r="AO5394" s="171"/>
      <c r="AP5394" s="61"/>
      <c r="AQ5394" s="61"/>
      <c r="AR5394" s="61"/>
      <c r="AS5394" s="61"/>
      <c r="AT5394" s="61"/>
      <c r="AU5394" s="61"/>
      <c r="AV5394" s="61"/>
      <c r="AW5394" s="61"/>
      <c r="AX5394" s="61"/>
      <c r="AY5394" s="61"/>
      <c r="AZ5394" s="61"/>
      <c r="BA5394" s="61"/>
    </row>
    <row r="5395" spans="39:53" x14ac:dyDescent="0.2">
      <c r="AM5395" s="61"/>
      <c r="AN5395" s="61"/>
      <c r="AO5395" s="171"/>
      <c r="AP5395" s="61"/>
      <c r="AQ5395" s="61"/>
      <c r="AR5395" s="61"/>
      <c r="AS5395" s="61"/>
      <c r="AT5395" s="61"/>
      <c r="AU5395" s="61"/>
      <c r="AV5395" s="61"/>
      <c r="AW5395" s="61"/>
      <c r="AX5395" s="61"/>
      <c r="AY5395" s="61"/>
      <c r="AZ5395" s="61"/>
      <c r="BA5395" s="61"/>
    </row>
    <row r="5396" spans="39:53" x14ac:dyDescent="0.2">
      <c r="AM5396" s="61"/>
      <c r="AN5396" s="61"/>
      <c r="AO5396" s="171"/>
      <c r="AP5396" s="61"/>
      <c r="AQ5396" s="61"/>
      <c r="AR5396" s="61"/>
      <c r="AS5396" s="61"/>
      <c r="AT5396" s="61"/>
      <c r="AU5396" s="61"/>
      <c r="AV5396" s="61"/>
      <c r="AW5396" s="61"/>
      <c r="AX5396" s="61"/>
      <c r="AY5396" s="61"/>
      <c r="AZ5396" s="61"/>
      <c r="BA5396" s="61"/>
    </row>
    <row r="5397" spans="39:53" x14ac:dyDescent="0.2">
      <c r="AM5397" s="61"/>
      <c r="AN5397" s="61"/>
      <c r="AO5397" s="171"/>
      <c r="AP5397" s="61"/>
      <c r="AQ5397" s="61"/>
      <c r="AR5397" s="61"/>
      <c r="AS5397" s="61"/>
      <c r="AT5397" s="61"/>
      <c r="AU5397" s="61"/>
      <c r="AV5397" s="61"/>
      <c r="AW5397" s="61"/>
      <c r="AX5397" s="61"/>
      <c r="AY5397" s="61"/>
      <c r="AZ5397" s="61"/>
      <c r="BA5397" s="61"/>
    </row>
    <row r="5398" spans="39:53" x14ac:dyDescent="0.2">
      <c r="AM5398" s="61"/>
      <c r="AN5398" s="61"/>
      <c r="AO5398" s="171"/>
      <c r="AP5398" s="61"/>
      <c r="AQ5398" s="61"/>
      <c r="AR5398" s="61"/>
      <c r="AS5398" s="61"/>
      <c r="AT5398" s="61"/>
      <c r="AU5398" s="61"/>
      <c r="AV5398" s="61"/>
      <c r="AW5398" s="61"/>
      <c r="AX5398" s="61"/>
      <c r="AY5398" s="61"/>
      <c r="AZ5398" s="61"/>
      <c r="BA5398" s="61"/>
    </row>
    <row r="5399" spans="39:53" x14ac:dyDescent="0.2">
      <c r="AM5399" s="61"/>
      <c r="AN5399" s="61"/>
      <c r="AO5399" s="171"/>
      <c r="AP5399" s="61"/>
      <c r="AQ5399" s="61"/>
      <c r="AR5399" s="61"/>
      <c r="AS5399" s="61"/>
      <c r="AT5399" s="61"/>
      <c r="AU5399" s="61"/>
      <c r="AV5399" s="61"/>
      <c r="AW5399" s="61"/>
      <c r="AX5399" s="61"/>
      <c r="AY5399" s="61"/>
      <c r="AZ5399" s="61"/>
      <c r="BA5399" s="61"/>
    </row>
    <row r="5400" spans="39:53" x14ac:dyDescent="0.2">
      <c r="AM5400" s="61"/>
      <c r="AN5400" s="61"/>
      <c r="AO5400" s="171"/>
      <c r="AP5400" s="61"/>
      <c r="AQ5400" s="61"/>
      <c r="AR5400" s="61"/>
      <c r="AS5400" s="61"/>
      <c r="AT5400" s="61"/>
      <c r="AU5400" s="61"/>
      <c r="AV5400" s="61"/>
      <c r="AW5400" s="61"/>
      <c r="AX5400" s="61"/>
      <c r="AY5400" s="61"/>
      <c r="AZ5400" s="61"/>
      <c r="BA5400" s="61"/>
    </row>
    <row r="5401" spans="39:53" x14ac:dyDescent="0.2">
      <c r="AM5401" s="61"/>
      <c r="AN5401" s="61"/>
      <c r="AO5401" s="171"/>
      <c r="AP5401" s="61"/>
      <c r="AQ5401" s="61"/>
      <c r="AR5401" s="61"/>
      <c r="AS5401" s="61"/>
      <c r="AT5401" s="61"/>
      <c r="AU5401" s="61"/>
      <c r="AV5401" s="61"/>
      <c r="AW5401" s="61"/>
      <c r="AX5401" s="61"/>
      <c r="AY5401" s="61"/>
      <c r="AZ5401" s="61"/>
      <c r="BA5401" s="61"/>
    </row>
    <row r="5402" spans="39:53" x14ac:dyDescent="0.2">
      <c r="AM5402" s="61"/>
      <c r="AN5402" s="61"/>
      <c r="AO5402" s="171"/>
      <c r="AP5402" s="61"/>
      <c r="AQ5402" s="61"/>
      <c r="AR5402" s="61"/>
      <c r="AS5402" s="61"/>
      <c r="AT5402" s="61"/>
      <c r="AU5402" s="61"/>
      <c r="AV5402" s="61"/>
      <c r="AW5402" s="61"/>
      <c r="AX5402" s="61"/>
      <c r="AY5402" s="61"/>
      <c r="AZ5402" s="61"/>
      <c r="BA5402" s="61"/>
    </row>
    <row r="5403" spans="39:53" x14ac:dyDescent="0.2">
      <c r="AM5403" s="61"/>
      <c r="AN5403" s="61"/>
      <c r="AO5403" s="171"/>
      <c r="AP5403" s="61"/>
      <c r="AQ5403" s="61"/>
      <c r="AR5403" s="61"/>
      <c r="AS5403" s="61"/>
      <c r="AT5403" s="61"/>
      <c r="AU5403" s="61"/>
      <c r="AV5403" s="61"/>
      <c r="AW5403" s="61"/>
      <c r="AX5403" s="61"/>
      <c r="AY5403" s="61"/>
      <c r="AZ5403" s="61"/>
      <c r="BA5403" s="61"/>
    </row>
    <row r="5404" spans="39:53" x14ac:dyDescent="0.2">
      <c r="AM5404" s="61"/>
      <c r="AN5404" s="61"/>
      <c r="AO5404" s="171"/>
      <c r="AP5404" s="61"/>
      <c r="AQ5404" s="61"/>
      <c r="AR5404" s="61"/>
      <c r="AS5404" s="61"/>
      <c r="AT5404" s="61"/>
      <c r="AU5404" s="61"/>
      <c r="AV5404" s="61"/>
      <c r="AW5404" s="61"/>
      <c r="AX5404" s="61"/>
      <c r="AY5404" s="61"/>
      <c r="AZ5404" s="61"/>
      <c r="BA5404" s="61"/>
    </row>
    <row r="5405" spans="39:53" x14ac:dyDescent="0.2">
      <c r="AM5405" s="61"/>
      <c r="AN5405" s="61"/>
      <c r="AO5405" s="171"/>
      <c r="AP5405" s="61"/>
      <c r="AQ5405" s="61"/>
      <c r="AR5405" s="61"/>
      <c r="AS5405" s="61"/>
      <c r="AT5405" s="61"/>
      <c r="AU5405" s="61"/>
      <c r="AV5405" s="61"/>
      <c r="AW5405" s="61"/>
      <c r="AX5405" s="61"/>
      <c r="AY5405" s="61"/>
      <c r="AZ5405" s="61"/>
      <c r="BA5405" s="61"/>
    </row>
    <row r="5406" spans="39:53" x14ac:dyDescent="0.2">
      <c r="AM5406" s="61"/>
      <c r="AN5406" s="61"/>
      <c r="AO5406" s="171"/>
      <c r="AP5406" s="61"/>
      <c r="AQ5406" s="61"/>
      <c r="AR5406" s="61"/>
      <c r="AS5406" s="61"/>
      <c r="AT5406" s="61"/>
      <c r="AU5406" s="61"/>
      <c r="AV5406" s="61"/>
      <c r="AW5406" s="61"/>
      <c r="AX5406" s="61"/>
      <c r="AY5406" s="61"/>
      <c r="AZ5406" s="61"/>
      <c r="BA5406" s="61"/>
    </row>
    <row r="5407" spans="39:53" x14ac:dyDescent="0.2">
      <c r="AM5407" s="61"/>
      <c r="AN5407" s="61"/>
      <c r="AO5407" s="171"/>
      <c r="AP5407" s="61"/>
      <c r="AQ5407" s="61"/>
      <c r="AR5407" s="61"/>
      <c r="AS5407" s="61"/>
      <c r="AT5407" s="61"/>
      <c r="AU5407" s="61"/>
      <c r="AV5407" s="61"/>
      <c r="AW5407" s="61"/>
      <c r="AX5407" s="61"/>
      <c r="AY5407" s="61"/>
      <c r="AZ5407" s="61"/>
      <c r="BA5407" s="61"/>
    </row>
    <row r="5408" spans="39:53" x14ac:dyDescent="0.2">
      <c r="AM5408" s="61"/>
      <c r="AN5408" s="61"/>
      <c r="AO5408" s="171"/>
      <c r="AP5408" s="61"/>
      <c r="AQ5408" s="61"/>
      <c r="AR5408" s="61"/>
      <c r="AS5408" s="61"/>
      <c r="AT5408" s="61"/>
      <c r="AU5408" s="61"/>
      <c r="AV5408" s="61"/>
      <c r="AW5408" s="61"/>
      <c r="AX5408" s="61"/>
      <c r="AY5408" s="61"/>
      <c r="AZ5408" s="61"/>
      <c r="BA5408" s="61"/>
    </row>
    <row r="5409" spans="39:53" x14ac:dyDescent="0.2">
      <c r="AM5409" s="61"/>
      <c r="AN5409" s="61"/>
      <c r="AO5409" s="171"/>
      <c r="AP5409" s="61"/>
      <c r="AQ5409" s="61"/>
      <c r="AR5409" s="61"/>
      <c r="AS5409" s="61"/>
      <c r="AT5409" s="61"/>
      <c r="AU5409" s="61"/>
      <c r="AV5409" s="61"/>
      <c r="AW5409" s="61"/>
      <c r="AX5409" s="61"/>
      <c r="AY5409" s="61"/>
      <c r="AZ5409" s="61"/>
      <c r="BA5409" s="61"/>
    </row>
    <row r="5410" spans="39:53" x14ac:dyDescent="0.2">
      <c r="AM5410" s="61"/>
      <c r="AN5410" s="61"/>
      <c r="AO5410" s="171"/>
      <c r="AP5410" s="61"/>
      <c r="AQ5410" s="61"/>
      <c r="AR5410" s="61"/>
      <c r="AS5410" s="61"/>
      <c r="AT5410" s="61"/>
      <c r="AU5410" s="61"/>
      <c r="AV5410" s="61"/>
      <c r="AW5410" s="61"/>
      <c r="AX5410" s="61"/>
      <c r="AY5410" s="61"/>
      <c r="AZ5410" s="61"/>
      <c r="BA5410" s="61"/>
    </row>
    <row r="5411" spans="39:53" x14ac:dyDescent="0.2">
      <c r="AM5411" s="61"/>
      <c r="AN5411" s="61"/>
      <c r="AO5411" s="171"/>
      <c r="AP5411" s="61"/>
      <c r="AQ5411" s="61"/>
      <c r="AR5411" s="61"/>
      <c r="AS5411" s="61"/>
      <c r="AT5411" s="61"/>
      <c r="AU5411" s="61"/>
      <c r="AV5411" s="61"/>
      <c r="AW5411" s="61"/>
      <c r="AX5411" s="61"/>
      <c r="AY5411" s="61"/>
      <c r="AZ5411" s="61"/>
      <c r="BA5411" s="61"/>
    </row>
    <row r="5412" spans="39:53" x14ac:dyDescent="0.2">
      <c r="AM5412" s="61"/>
      <c r="AN5412" s="61"/>
      <c r="AO5412" s="171"/>
      <c r="AP5412" s="61"/>
      <c r="AQ5412" s="61"/>
      <c r="AR5412" s="61"/>
      <c r="AS5412" s="61"/>
      <c r="AT5412" s="61"/>
      <c r="AU5412" s="61"/>
      <c r="AV5412" s="61"/>
      <c r="AW5412" s="61"/>
      <c r="AX5412" s="61"/>
      <c r="AY5412" s="61"/>
      <c r="AZ5412" s="61"/>
      <c r="BA5412" s="61"/>
    </row>
    <row r="5413" spans="39:53" x14ac:dyDescent="0.2">
      <c r="AM5413" s="61"/>
      <c r="AN5413" s="61"/>
      <c r="AO5413" s="171"/>
      <c r="AP5413" s="61"/>
      <c r="AQ5413" s="61"/>
      <c r="AR5413" s="61"/>
      <c r="AS5413" s="61"/>
      <c r="AT5413" s="61"/>
      <c r="AU5413" s="61"/>
      <c r="AV5413" s="61"/>
      <c r="AW5413" s="61"/>
      <c r="AX5413" s="61"/>
      <c r="AY5413" s="61"/>
      <c r="AZ5413" s="61"/>
      <c r="BA5413" s="61"/>
    </row>
    <row r="5414" spans="39:53" x14ac:dyDescent="0.2">
      <c r="AM5414" s="61"/>
      <c r="AN5414" s="61"/>
      <c r="AO5414" s="171"/>
      <c r="AP5414" s="61"/>
      <c r="AQ5414" s="61"/>
      <c r="AR5414" s="61"/>
      <c r="AS5414" s="61"/>
      <c r="AT5414" s="61"/>
      <c r="AU5414" s="61"/>
      <c r="AV5414" s="61"/>
      <c r="AW5414" s="61"/>
      <c r="AX5414" s="61"/>
      <c r="AY5414" s="61"/>
      <c r="AZ5414" s="61"/>
      <c r="BA5414" s="61"/>
    </row>
    <row r="5415" spans="39:53" x14ac:dyDescent="0.2">
      <c r="AM5415" s="61"/>
      <c r="AN5415" s="61"/>
      <c r="AO5415" s="171"/>
      <c r="AP5415" s="61"/>
      <c r="AQ5415" s="61"/>
      <c r="AR5415" s="61"/>
      <c r="AS5415" s="61"/>
      <c r="AT5415" s="61"/>
      <c r="AU5415" s="61"/>
      <c r="AV5415" s="61"/>
      <c r="AW5415" s="61"/>
      <c r="AX5415" s="61"/>
      <c r="AY5415" s="61"/>
      <c r="AZ5415" s="61"/>
      <c r="BA5415" s="61"/>
    </row>
    <row r="5416" spans="39:53" x14ac:dyDescent="0.2">
      <c r="AM5416" s="61"/>
      <c r="AN5416" s="61"/>
      <c r="AO5416" s="171"/>
      <c r="AP5416" s="61"/>
      <c r="AQ5416" s="61"/>
      <c r="AR5416" s="61"/>
      <c r="AS5416" s="61"/>
      <c r="AT5416" s="61"/>
      <c r="AU5416" s="61"/>
      <c r="AV5416" s="61"/>
      <c r="AW5416" s="61"/>
      <c r="AX5416" s="61"/>
      <c r="AY5416" s="61"/>
      <c r="AZ5416" s="61"/>
      <c r="BA5416" s="61"/>
    </row>
    <row r="5417" spans="39:53" x14ac:dyDescent="0.2">
      <c r="AM5417" s="61"/>
      <c r="AN5417" s="61"/>
      <c r="AO5417" s="171"/>
      <c r="AP5417" s="61"/>
      <c r="AQ5417" s="61"/>
      <c r="AR5417" s="61"/>
      <c r="AS5417" s="61"/>
      <c r="AT5417" s="61"/>
      <c r="AU5417" s="61"/>
      <c r="AV5417" s="61"/>
      <c r="AW5417" s="61"/>
      <c r="AX5417" s="61"/>
      <c r="AY5417" s="61"/>
      <c r="AZ5417" s="61"/>
      <c r="BA5417" s="61"/>
    </row>
    <row r="5418" spans="39:53" x14ac:dyDescent="0.2">
      <c r="AM5418" s="61"/>
      <c r="AN5418" s="61"/>
      <c r="AO5418" s="171"/>
      <c r="AP5418" s="61"/>
      <c r="AQ5418" s="61"/>
      <c r="AR5418" s="61"/>
      <c r="AS5418" s="61"/>
      <c r="AT5418" s="61"/>
      <c r="AU5418" s="61"/>
      <c r="AV5418" s="61"/>
      <c r="AW5418" s="61"/>
      <c r="AX5418" s="61"/>
      <c r="AY5418" s="61"/>
      <c r="AZ5418" s="61"/>
      <c r="BA5418" s="61"/>
    </row>
    <row r="5419" spans="39:53" x14ac:dyDescent="0.2">
      <c r="AM5419" s="61"/>
      <c r="AN5419" s="61"/>
      <c r="AO5419" s="171"/>
      <c r="AP5419" s="61"/>
      <c r="AQ5419" s="61"/>
      <c r="AR5419" s="61"/>
      <c r="AS5419" s="61"/>
      <c r="AT5419" s="61"/>
      <c r="AU5419" s="61"/>
      <c r="AV5419" s="61"/>
      <c r="AW5419" s="61"/>
      <c r="AX5419" s="61"/>
      <c r="AY5419" s="61"/>
      <c r="AZ5419" s="61"/>
      <c r="BA5419" s="61"/>
    </row>
    <row r="5420" spans="39:53" x14ac:dyDescent="0.2">
      <c r="AM5420" s="61"/>
      <c r="AN5420" s="61"/>
      <c r="AO5420" s="171"/>
      <c r="AP5420" s="61"/>
      <c r="AQ5420" s="61"/>
      <c r="AR5420" s="61"/>
      <c r="AS5420" s="61"/>
      <c r="AT5420" s="61"/>
      <c r="AU5420" s="61"/>
      <c r="AV5420" s="61"/>
      <c r="AW5420" s="61"/>
      <c r="AX5420" s="61"/>
      <c r="AY5420" s="61"/>
      <c r="AZ5420" s="61"/>
      <c r="BA5420" s="61"/>
    </row>
    <row r="5421" spans="39:53" x14ac:dyDescent="0.2">
      <c r="AM5421" s="61"/>
      <c r="AN5421" s="61"/>
      <c r="AO5421" s="171"/>
      <c r="AP5421" s="61"/>
      <c r="AQ5421" s="61"/>
      <c r="AR5421" s="61"/>
      <c r="AS5421" s="61"/>
      <c r="AT5421" s="61"/>
      <c r="AU5421" s="61"/>
      <c r="AV5421" s="61"/>
      <c r="AW5421" s="61"/>
      <c r="AX5421" s="61"/>
      <c r="AY5421" s="61"/>
      <c r="AZ5421" s="61"/>
      <c r="BA5421" s="61"/>
    </row>
    <row r="5422" spans="39:53" x14ac:dyDescent="0.2">
      <c r="AM5422" s="61"/>
      <c r="AN5422" s="61"/>
      <c r="AO5422" s="171"/>
      <c r="AP5422" s="61"/>
      <c r="AQ5422" s="61"/>
      <c r="AR5422" s="61"/>
      <c r="AS5422" s="61"/>
      <c r="AT5422" s="61"/>
      <c r="AU5422" s="61"/>
      <c r="AV5422" s="61"/>
      <c r="AW5422" s="61"/>
      <c r="AX5422" s="61"/>
      <c r="AY5422" s="61"/>
      <c r="AZ5422" s="61"/>
      <c r="BA5422" s="61"/>
    </row>
    <row r="5423" spans="39:53" x14ac:dyDescent="0.2">
      <c r="AM5423" s="61"/>
      <c r="AN5423" s="61"/>
      <c r="AO5423" s="171"/>
      <c r="AP5423" s="61"/>
      <c r="AQ5423" s="61"/>
      <c r="AR5423" s="61"/>
      <c r="AS5423" s="61"/>
      <c r="AT5423" s="61"/>
      <c r="AU5423" s="61"/>
      <c r="AV5423" s="61"/>
      <c r="AW5423" s="61"/>
      <c r="AX5423" s="61"/>
      <c r="AY5423" s="61"/>
      <c r="AZ5423" s="61"/>
      <c r="BA5423" s="61"/>
    </row>
    <row r="5424" spans="39:53" x14ac:dyDescent="0.2">
      <c r="AM5424" s="61"/>
      <c r="AN5424" s="61"/>
      <c r="AO5424" s="171"/>
      <c r="AP5424" s="61"/>
      <c r="AQ5424" s="61"/>
      <c r="AR5424" s="61"/>
      <c r="AS5424" s="61"/>
      <c r="AT5424" s="61"/>
      <c r="AU5424" s="61"/>
      <c r="AV5424" s="61"/>
      <c r="AW5424" s="61"/>
      <c r="AX5424" s="61"/>
      <c r="AY5424" s="61"/>
      <c r="AZ5424" s="61"/>
      <c r="BA5424" s="61"/>
    </row>
    <row r="5425" spans="39:53" x14ac:dyDescent="0.2">
      <c r="AM5425" s="61"/>
      <c r="AN5425" s="61"/>
      <c r="AO5425" s="171"/>
      <c r="AP5425" s="61"/>
      <c r="AQ5425" s="61"/>
      <c r="AR5425" s="61"/>
      <c r="AS5425" s="61"/>
      <c r="AT5425" s="61"/>
      <c r="AU5425" s="61"/>
      <c r="AV5425" s="61"/>
      <c r="AW5425" s="61"/>
      <c r="AX5425" s="61"/>
      <c r="AY5425" s="61"/>
      <c r="AZ5425" s="61"/>
      <c r="BA5425" s="61"/>
    </row>
    <row r="5426" spans="39:53" x14ac:dyDescent="0.2">
      <c r="AM5426" s="61"/>
      <c r="AN5426" s="61"/>
      <c r="AO5426" s="171"/>
      <c r="AP5426" s="61"/>
      <c r="AQ5426" s="61"/>
      <c r="AR5426" s="61"/>
      <c r="AS5426" s="61"/>
      <c r="AT5426" s="61"/>
      <c r="AU5426" s="61"/>
      <c r="AV5426" s="61"/>
      <c r="AW5426" s="61"/>
      <c r="AX5426" s="61"/>
      <c r="AY5426" s="61"/>
      <c r="AZ5426" s="61"/>
      <c r="BA5426" s="61"/>
    </row>
    <row r="5427" spans="39:53" x14ac:dyDescent="0.2">
      <c r="AM5427" s="61"/>
      <c r="AN5427" s="61"/>
      <c r="AO5427" s="171"/>
      <c r="AP5427" s="61"/>
      <c r="AQ5427" s="61"/>
      <c r="AR5427" s="61"/>
      <c r="AS5427" s="61"/>
      <c r="AT5427" s="61"/>
      <c r="AU5427" s="61"/>
      <c r="AV5427" s="61"/>
      <c r="AW5427" s="61"/>
      <c r="AX5427" s="61"/>
      <c r="AY5427" s="61"/>
      <c r="AZ5427" s="61"/>
      <c r="BA5427" s="61"/>
    </row>
    <row r="5428" spans="39:53" x14ac:dyDescent="0.2">
      <c r="AM5428" s="61"/>
      <c r="AN5428" s="61"/>
      <c r="AO5428" s="171"/>
      <c r="AP5428" s="61"/>
      <c r="AQ5428" s="61"/>
      <c r="AR5428" s="61"/>
      <c r="AS5428" s="61"/>
      <c r="AT5428" s="61"/>
      <c r="AU5428" s="61"/>
      <c r="AV5428" s="61"/>
      <c r="AW5428" s="61"/>
      <c r="AX5428" s="61"/>
      <c r="AY5428" s="61"/>
      <c r="AZ5428" s="61"/>
      <c r="BA5428" s="61"/>
    </row>
    <row r="5429" spans="39:53" x14ac:dyDescent="0.2">
      <c r="AM5429" s="61"/>
      <c r="AN5429" s="61"/>
      <c r="AO5429" s="171"/>
      <c r="AP5429" s="61"/>
      <c r="AQ5429" s="61"/>
      <c r="AR5429" s="61"/>
      <c r="AS5429" s="61"/>
      <c r="AT5429" s="61"/>
      <c r="AU5429" s="61"/>
      <c r="AV5429" s="61"/>
      <c r="AW5429" s="61"/>
      <c r="AX5429" s="61"/>
      <c r="AY5429" s="61"/>
      <c r="AZ5429" s="61"/>
      <c r="BA5429" s="61"/>
    </row>
    <row r="5430" spans="39:53" x14ac:dyDescent="0.2">
      <c r="AM5430" s="61"/>
      <c r="AN5430" s="61"/>
      <c r="AO5430" s="171"/>
      <c r="AP5430" s="61"/>
      <c r="AQ5430" s="61"/>
      <c r="AR5430" s="61"/>
      <c r="AS5430" s="61"/>
      <c r="AT5430" s="61"/>
      <c r="AU5430" s="61"/>
      <c r="AV5430" s="61"/>
      <c r="AW5430" s="61"/>
      <c r="AX5430" s="61"/>
      <c r="AY5430" s="61"/>
      <c r="AZ5430" s="61"/>
      <c r="BA5430" s="61"/>
    </row>
    <row r="5431" spans="39:53" x14ac:dyDescent="0.2">
      <c r="AM5431" s="61"/>
      <c r="AN5431" s="61"/>
      <c r="AO5431" s="171"/>
      <c r="AP5431" s="61"/>
      <c r="AQ5431" s="61"/>
      <c r="AR5431" s="61"/>
      <c r="AS5431" s="61"/>
      <c r="AT5431" s="61"/>
      <c r="AU5431" s="61"/>
      <c r="AV5431" s="61"/>
      <c r="AW5431" s="61"/>
      <c r="AX5431" s="61"/>
      <c r="AY5431" s="61"/>
      <c r="AZ5431" s="61"/>
      <c r="BA5431" s="61"/>
    </row>
    <row r="5432" spans="39:53" x14ac:dyDescent="0.2">
      <c r="AM5432" s="61"/>
      <c r="AN5432" s="61"/>
      <c r="AO5432" s="171"/>
      <c r="AP5432" s="61"/>
      <c r="AQ5432" s="61"/>
      <c r="AR5432" s="61"/>
      <c r="AS5432" s="61"/>
      <c r="AT5432" s="61"/>
      <c r="AU5432" s="61"/>
      <c r="AV5432" s="61"/>
      <c r="AW5432" s="61"/>
      <c r="AX5432" s="61"/>
      <c r="AY5432" s="61"/>
      <c r="AZ5432" s="61"/>
      <c r="BA5432" s="61"/>
    </row>
    <row r="5433" spans="39:53" x14ac:dyDescent="0.2">
      <c r="AM5433" s="61"/>
      <c r="AN5433" s="61"/>
      <c r="AO5433" s="171"/>
      <c r="AP5433" s="61"/>
      <c r="AQ5433" s="61"/>
      <c r="AR5433" s="61"/>
      <c r="AS5433" s="61"/>
      <c r="AT5433" s="61"/>
      <c r="AU5433" s="61"/>
      <c r="AV5433" s="61"/>
      <c r="AW5433" s="61"/>
      <c r="AX5433" s="61"/>
      <c r="AY5433" s="61"/>
      <c r="AZ5433" s="61"/>
      <c r="BA5433" s="61"/>
    </row>
    <row r="5434" spans="39:53" x14ac:dyDescent="0.2">
      <c r="AM5434" s="61"/>
      <c r="AN5434" s="61"/>
      <c r="AO5434" s="171"/>
      <c r="AP5434" s="61"/>
      <c r="AQ5434" s="61"/>
      <c r="AR5434" s="61"/>
      <c r="AS5434" s="61"/>
      <c r="AT5434" s="61"/>
      <c r="AU5434" s="61"/>
      <c r="AV5434" s="61"/>
      <c r="AW5434" s="61"/>
      <c r="AX5434" s="61"/>
      <c r="AY5434" s="61"/>
      <c r="AZ5434" s="61"/>
      <c r="BA5434" s="61"/>
    </row>
    <row r="5435" spans="39:53" x14ac:dyDescent="0.2">
      <c r="AM5435" s="61"/>
      <c r="AN5435" s="61"/>
      <c r="AO5435" s="171"/>
      <c r="AP5435" s="61"/>
      <c r="AQ5435" s="61"/>
      <c r="AR5435" s="61"/>
      <c r="AS5435" s="61"/>
      <c r="AT5435" s="61"/>
      <c r="AU5435" s="61"/>
      <c r="AV5435" s="61"/>
      <c r="AW5435" s="61"/>
      <c r="AX5435" s="61"/>
      <c r="AY5435" s="61"/>
      <c r="AZ5435" s="61"/>
      <c r="BA5435" s="61"/>
    </row>
    <row r="5436" spans="39:53" x14ac:dyDescent="0.2">
      <c r="AM5436" s="61"/>
      <c r="AN5436" s="61"/>
      <c r="AO5436" s="171"/>
      <c r="AP5436" s="61"/>
      <c r="AQ5436" s="61"/>
      <c r="AR5436" s="61"/>
      <c r="AS5436" s="61"/>
      <c r="AT5436" s="61"/>
      <c r="AU5436" s="61"/>
      <c r="AV5436" s="61"/>
      <c r="AW5436" s="61"/>
      <c r="AX5436" s="61"/>
      <c r="AY5436" s="61"/>
      <c r="AZ5436" s="61"/>
      <c r="BA5436" s="61"/>
    </row>
    <row r="5437" spans="39:53" x14ac:dyDescent="0.2">
      <c r="AM5437" s="61"/>
      <c r="AN5437" s="61"/>
      <c r="AO5437" s="171"/>
      <c r="AP5437" s="61"/>
      <c r="AQ5437" s="61"/>
      <c r="AR5437" s="61"/>
      <c r="AS5437" s="61"/>
      <c r="AT5437" s="61"/>
      <c r="AU5437" s="61"/>
      <c r="AV5437" s="61"/>
      <c r="AW5437" s="61"/>
      <c r="AX5437" s="61"/>
      <c r="AY5437" s="61"/>
      <c r="AZ5437" s="61"/>
      <c r="BA5437" s="61"/>
    </row>
    <row r="5438" spans="39:53" x14ac:dyDescent="0.2">
      <c r="AM5438" s="61"/>
      <c r="AN5438" s="61"/>
      <c r="AO5438" s="171"/>
      <c r="AP5438" s="61"/>
      <c r="AQ5438" s="61"/>
      <c r="AR5438" s="61"/>
      <c r="AS5438" s="61"/>
      <c r="AT5438" s="61"/>
      <c r="AU5438" s="61"/>
      <c r="AV5438" s="61"/>
      <c r="AW5438" s="61"/>
      <c r="AX5438" s="61"/>
      <c r="AY5438" s="61"/>
      <c r="AZ5438" s="61"/>
      <c r="BA5438" s="61"/>
    </row>
    <row r="5439" spans="39:53" x14ac:dyDescent="0.2">
      <c r="AM5439" s="61"/>
      <c r="AN5439" s="61"/>
      <c r="AO5439" s="171"/>
      <c r="AP5439" s="61"/>
      <c r="AQ5439" s="61"/>
      <c r="AR5439" s="61"/>
      <c r="AS5439" s="61"/>
      <c r="AT5439" s="61"/>
      <c r="AU5439" s="61"/>
      <c r="AV5439" s="61"/>
      <c r="AW5439" s="61"/>
      <c r="AX5439" s="61"/>
      <c r="AY5439" s="61"/>
      <c r="AZ5439" s="61"/>
      <c r="BA5439" s="61"/>
    </row>
    <row r="5440" spans="39:53" x14ac:dyDescent="0.2">
      <c r="AM5440" s="61"/>
      <c r="AN5440" s="61"/>
      <c r="AO5440" s="171"/>
      <c r="AP5440" s="61"/>
      <c r="AQ5440" s="61"/>
      <c r="AR5440" s="61"/>
      <c r="AS5440" s="61"/>
      <c r="AT5440" s="61"/>
      <c r="AU5440" s="61"/>
      <c r="AV5440" s="61"/>
      <c r="AW5440" s="61"/>
      <c r="AX5440" s="61"/>
      <c r="AY5440" s="61"/>
      <c r="AZ5440" s="61"/>
      <c r="BA5440" s="61"/>
    </row>
    <row r="5441" spans="39:53" x14ac:dyDescent="0.2">
      <c r="AM5441" s="61"/>
      <c r="AN5441" s="61"/>
      <c r="AO5441" s="171"/>
      <c r="AP5441" s="61"/>
      <c r="AQ5441" s="61"/>
      <c r="AR5441" s="61"/>
      <c r="AS5441" s="61"/>
      <c r="AT5441" s="61"/>
      <c r="AU5441" s="61"/>
      <c r="AV5441" s="61"/>
      <c r="AW5441" s="61"/>
      <c r="AX5441" s="61"/>
      <c r="AY5441" s="61"/>
      <c r="AZ5441" s="61"/>
      <c r="BA5441" s="61"/>
    </row>
    <row r="5442" spans="39:53" x14ac:dyDescent="0.2">
      <c r="AM5442" s="61"/>
      <c r="AN5442" s="61"/>
      <c r="AO5442" s="171"/>
      <c r="AP5442" s="61"/>
      <c r="AQ5442" s="61"/>
      <c r="AR5442" s="61"/>
      <c r="AS5442" s="61"/>
      <c r="AT5442" s="61"/>
      <c r="AU5442" s="61"/>
      <c r="AV5442" s="61"/>
      <c r="AW5442" s="61"/>
      <c r="AX5442" s="61"/>
      <c r="AY5442" s="61"/>
      <c r="AZ5442" s="61"/>
      <c r="BA5442" s="61"/>
    </row>
    <row r="5443" spans="39:53" x14ac:dyDescent="0.2">
      <c r="AM5443" s="61"/>
      <c r="AN5443" s="61"/>
      <c r="AO5443" s="171"/>
      <c r="AP5443" s="61"/>
      <c r="AQ5443" s="61"/>
      <c r="AR5443" s="61"/>
      <c r="AS5443" s="61"/>
      <c r="AT5443" s="61"/>
      <c r="AU5443" s="61"/>
      <c r="AV5443" s="61"/>
      <c r="AW5443" s="61"/>
      <c r="AX5443" s="61"/>
      <c r="AY5443" s="61"/>
      <c r="AZ5443" s="61"/>
      <c r="BA5443" s="61"/>
    </row>
    <row r="5444" spans="39:53" x14ac:dyDescent="0.2">
      <c r="AM5444" s="61"/>
      <c r="AN5444" s="61"/>
      <c r="AO5444" s="171"/>
      <c r="AP5444" s="61"/>
      <c r="AQ5444" s="61"/>
      <c r="AR5444" s="61"/>
      <c r="AS5444" s="61"/>
      <c r="AT5444" s="61"/>
      <c r="AU5444" s="61"/>
      <c r="AV5444" s="61"/>
      <c r="AW5444" s="61"/>
      <c r="AX5444" s="61"/>
      <c r="AY5444" s="61"/>
      <c r="AZ5444" s="61"/>
      <c r="BA5444" s="61"/>
    </row>
    <row r="5445" spans="39:53" x14ac:dyDescent="0.2">
      <c r="AM5445" s="61"/>
      <c r="AN5445" s="61"/>
      <c r="AO5445" s="171"/>
      <c r="AP5445" s="61"/>
      <c r="AQ5445" s="61"/>
      <c r="AR5445" s="61"/>
      <c r="AS5445" s="61"/>
      <c r="AT5445" s="61"/>
      <c r="AU5445" s="61"/>
      <c r="AV5445" s="61"/>
      <c r="AW5445" s="61"/>
      <c r="AX5445" s="61"/>
      <c r="AY5445" s="61"/>
      <c r="AZ5445" s="61"/>
      <c r="BA5445" s="61"/>
    </row>
    <row r="5446" spans="39:53" x14ac:dyDescent="0.2">
      <c r="AM5446" s="61"/>
      <c r="AN5446" s="61"/>
      <c r="AO5446" s="171"/>
      <c r="AP5446" s="61"/>
      <c r="AQ5446" s="61"/>
      <c r="AR5446" s="61"/>
      <c r="AS5446" s="61"/>
      <c r="AT5446" s="61"/>
      <c r="AU5446" s="61"/>
      <c r="AV5446" s="61"/>
      <c r="AW5446" s="61"/>
      <c r="AX5446" s="61"/>
      <c r="AY5446" s="61"/>
      <c r="AZ5446" s="61"/>
      <c r="BA5446" s="61"/>
    </row>
    <row r="5447" spans="39:53" x14ac:dyDescent="0.2">
      <c r="AM5447" s="61"/>
      <c r="AN5447" s="61"/>
      <c r="AO5447" s="171"/>
      <c r="AP5447" s="61"/>
      <c r="AQ5447" s="61"/>
      <c r="AR5447" s="61"/>
      <c r="AS5447" s="61"/>
      <c r="AT5447" s="61"/>
      <c r="AU5447" s="61"/>
      <c r="AV5447" s="61"/>
      <c r="AW5447" s="61"/>
      <c r="AX5447" s="61"/>
      <c r="AY5447" s="61"/>
      <c r="AZ5447" s="61"/>
      <c r="BA5447" s="61"/>
    </row>
    <row r="5448" spans="39:53" x14ac:dyDescent="0.2">
      <c r="AM5448" s="61"/>
      <c r="AN5448" s="61"/>
      <c r="AO5448" s="171"/>
      <c r="AP5448" s="61"/>
      <c r="AQ5448" s="61"/>
      <c r="AR5448" s="61"/>
      <c r="AS5448" s="61"/>
      <c r="AT5448" s="61"/>
      <c r="AU5448" s="61"/>
      <c r="AV5448" s="61"/>
      <c r="AW5448" s="61"/>
      <c r="AX5448" s="61"/>
      <c r="AY5448" s="61"/>
      <c r="AZ5448" s="61"/>
      <c r="BA5448" s="61"/>
    </row>
    <row r="5449" spans="39:53" x14ac:dyDescent="0.2">
      <c r="AM5449" s="61"/>
      <c r="AN5449" s="61"/>
      <c r="AO5449" s="171"/>
      <c r="AP5449" s="61"/>
      <c r="AQ5449" s="61"/>
      <c r="AR5449" s="61"/>
      <c r="AS5449" s="61"/>
      <c r="AT5449" s="61"/>
      <c r="AU5449" s="61"/>
      <c r="AV5449" s="61"/>
      <c r="AW5449" s="61"/>
      <c r="AX5449" s="61"/>
      <c r="AY5449" s="61"/>
      <c r="AZ5449" s="61"/>
      <c r="BA5449" s="61"/>
    </row>
    <row r="5450" spans="39:53" x14ac:dyDescent="0.2">
      <c r="AM5450" s="61"/>
      <c r="AN5450" s="61"/>
      <c r="AO5450" s="171"/>
      <c r="AP5450" s="61"/>
      <c r="AQ5450" s="61"/>
      <c r="AR5450" s="61"/>
      <c r="AS5450" s="61"/>
      <c r="AT5450" s="61"/>
      <c r="AU5450" s="61"/>
      <c r="AV5450" s="61"/>
      <c r="AW5450" s="61"/>
      <c r="AX5450" s="61"/>
      <c r="AY5450" s="61"/>
      <c r="AZ5450" s="61"/>
      <c r="BA5450" s="61"/>
    </row>
    <row r="5451" spans="39:53" x14ac:dyDescent="0.2">
      <c r="AM5451" s="61"/>
      <c r="AN5451" s="61"/>
      <c r="AO5451" s="171"/>
      <c r="AP5451" s="61"/>
      <c r="AQ5451" s="61"/>
      <c r="AR5451" s="61"/>
      <c r="AS5451" s="61"/>
      <c r="AT5451" s="61"/>
      <c r="AU5451" s="61"/>
      <c r="AV5451" s="61"/>
      <c r="AW5451" s="61"/>
      <c r="AX5451" s="61"/>
      <c r="AY5451" s="61"/>
      <c r="AZ5451" s="61"/>
      <c r="BA5451" s="61"/>
    </row>
    <row r="5452" spans="39:53" x14ac:dyDescent="0.2">
      <c r="AM5452" s="61"/>
      <c r="AN5452" s="61"/>
      <c r="AO5452" s="171"/>
      <c r="AP5452" s="61"/>
      <c r="AQ5452" s="61"/>
      <c r="AR5452" s="61"/>
      <c r="AS5452" s="61"/>
      <c r="AT5452" s="61"/>
      <c r="AU5452" s="61"/>
      <c r="AV5452" s="61"/>
      <c r="AW5452" s="61"/>
      <c r="AX5452" s="61"/>
      <c r="AY5452" s="61"/>
      <c r="AZ5452" s="61"/>
      <c r="BA5452" s="61"/>
    </row>
    <row r="5453" spans="39:53" x14ac:dyDescent="0.2">
      <c r="AM5453" s="61"/>
      <c r="AN5453" s="61"/>
      <c r="AO5453" s="171"/>
      <c r="AP5453" s="61"/>
      <c r="AQ5453" s="61"/>
      <c r="AR5453" s="61"/>
      <c r="AS5453" s="61"/>
      <c r="AT5453" s="61"/>
      <c r="AU5453" s="61"/>
      <c r="AV5453" s="61"/>
      <c r="AW5453" s="61"/>
      <c r="AX5453" s="61"/>
      <c r="AY5453" s="61"/>
      <c r="AZ5453" s="61"/>
      <c r="BA5453" s="61"/>
    </row>
    <row r="5454" spans="39:53" x14ac:dyDescent="0.2">
      <c r="AM5454" s="61"/>
      <c r="AN5454" s="61"/>
      <c r="AO5454" s="171"/>
      <c r="AP5454" s="61"/>
      <c r="AQ5454" s="61"/>
      <c r="AR5454" s="61"/>
      <c r="AS5454" s="61"/>
      <c r="AT5454" s="61"/>
      <c r="AU5454" s="61"/>
      <c r="AV5454" s="61"/>
      <c r="AW5454" s="61"/>
      <c r="AX5454" s="61"/>
      <c r="AY5454" s="61"/>
      <c r="AZ5454" s="61"/>
      <c r="BA5454" s="61"/>
    </row>
    <row r="5455" spans="39:53" x14ac:dyDescent="0.2">
      <c r="AM5455" s="61"/>
      <c r="AN5455" s="61"/>
      <c r="AO5455" s="171"/>
      <c r="AP5455" s="61"/>
      <c r="AQ5455" s="61"/>
      <c r="AR5455" s="61"/>
      <c r="AS5455" s="61"/>
      <c r="AT5455" s="61"/>
      <c r="AU5455" s="61"/>
      <c r="AV5455" s="61"/>
      <c r="AW5455" s="61"/>
      <c r="AX5455" s="61"/>
      <c r="AY5455" s="61"/>
      <c r="AZ5455" s="61"/>
      <c r="BA5455" s="61"/>
    </row>
    <row r="5456" spans="39:53" x14ac:dyDescent="0.2">
      <c r="AM5456" s="61"/>
      <c r="AN5456" s="61"/>
      <c r="AO5456" s="171"/>
      <c r="AP5456" s="61"/>
      <c r="AQ5456" s="61"/>
      <c r="AR5456" s="61"/>
      <c r="AS5456" s="61"/>
      <c r="AT5456" s="61"/>
      <c r="AU5456" s="61"/>
      <c r="AV5456" s="61"/>
      <c r="AW5456" s="61"/>
      <c r="AX5456" s="61"/>
      <c r="AY5456" s="61"/>
      <c r="AZ5456" s="61"/>
      <c r="BA5456" s="61"/>
    </row>
    <row r="5457" spans="39:53" x14ac:dyDescent="0.2">
      <c r="AM5457" s="61"/>
      <c r="AN5457" s="61"/>
      <c r="AO5457" s="171"/>
      <c r="AP5457" s="61"/>
      <c r="AQ5457" s="61"/>
      <c r="AR5457" s="61"/>
      <c r="AS5457" s="61"/>
      <c r="AT5457" s="61"/>
      <c r="AU5457" s="61"/>
      <c r="AV5457" s="61"/>
      <c r="AW5457" s="61"/>
      <c r="AX5457" s="61"/>
      <c r="AY5457" s="61"/>
      <c r="AZ5457" s="61"/>
      <c r="BA5457" s="61"/>
    </row>
    <row r="5458" spans="39:53" x14ac:dyDescent="0.2">
      <c r="AM5458" s="61"/>
      <c r="AN5458" s="61"/>
      <c r="AO5458" s="171"/>
      <c r="AP5458" s="61"/>
      <c r="AQ5458" s="61"/>
      <c r="AR5458" s="61"/>
      <c r="AS5458" s="61"/>
      <c r="AT5458" s="61"/>
      <c r="AU5458" s="61"/>
      <c r="AV5458" s="61"/>
      <c r="AW5458" s="61"/>
      <c r="AX5458" s="61"/>
      <c r="AY5458" s="61"/>
      <c r="AZ5458" s="61"/>
      <c r="BA5458" s="61"/>
    </row>
    <row r="5459" spans="39:53" x14ac:dyDescent="0.2">
      <c r="AM5459" s="61"/>
      <c r="AN5459" s="61"/>
      <c r="AO5459" s="171"/>
      <c r="AP5459" s="61"/>
      <c r="AQ5459" s="61"/>
      <c r="AR5459" s="61"/>
      <c r="AS5459" s="61"/>
      <c r="AT5459" s="61"/>
      <c r="AU5459" s="61"/>
      <c r="AV5459" s="61"/>
      <c r="AW5459" s="61"/>
      <c r="AX5459" s="61"/>
      <c r="AY5459" s="61"/>
      <c r="AZ5459" s="61"/>
      <c r="BA5459" s="61"/>
    </row>
    <row r="5460" spans="39:53" x14ac:dyDescent="0.2">
      <c r="AM5460" s="61"/>
      <c r="AN5460" s="61"/>
      <c r="AO5460" s="171"/>
      <c r="AP5460" s="61"/>
      <c r="AQ5460" s="61"/>
      <c r="AR5460" s="61"/>
      <c r="AS5460" s="61"/>
      <c r="AT5460" s="61"/>
      <c r="AU5460" s="61"/>
      <c r="AV5460" s="61"/>
      <c r="AW5460" s="61"/>
      <c r="AX5460" s="61"/>
      <c r="AY5460" s="61"/>
      <c r="AZ5460" s="61"/>
      <c r="BA5460" s="61"/>
    </row>
    <row r="5461" spans="39:53" x14ac:dyDescent="0.2">
      <c r="AM5461" s="61"/>
      <c r="AN5461" s="61"/>
      <c r="AO5461" s="171"/>
      <c r="AP5461" s="61"/>
      <c r="AQ5461" s="61"/>
      <c r="AR5461" s="61"/>
      <c r="AS5461" s="61"/>
      <c r="AT5461" s="61"/>
      <c r="AU5461" s="61"/>
      <c r="AV5461" s="61"/>
      <c r="AW5461" s="61"/>
      <c r="AX5461" s="61"/>
      <c r="AY5461" s="61"/>
      <c r="AZ5461" s="61"/>
      <c r="BA5461" s="61"/>
    </row>
    <row r="5462" spans="39:53" x14ac:dyDescent="0.2">
      <c r="AM5462" s="61"/>
      <c r="AN5462" s="61"/>
      <c r="AO5462" s="171"/>
      <c r="AP5462" s="61"/>
      <c r="AQ5462" s="61"/>
      <c r="AR5462" s="61"/>
      <c r="AS5462" s="61"/>
      <c r="AT5462" s="61"/>
      <c r="AU5462" s="61"/>
      <c r="AV5462" s="61"/>
      <c r="AW5462" s="61"/>
      <c r="AX5462" s="61"/>
      <c r="AY5462" s="61"/>
      <c r="AZ5462" s="61"/>
      <c r="BA5462" s="61"/>
    </row>
    <row r="5463" spans="39:53" x14ac:dyDescent="0.2">
      <c r="AM5463" s="61"/>
      <c r="AN5463" s="61"/>
      <c r="AO5463" s="171"/>
      <c r="AP5463" s="61"/>
      <c r="AQ5463" s="61"/>
      <c r="AR5463" s="61"/>
      <c r="AS5463" s="61"/>
      <c r="AT5463" s="61"/>
      <c r="AU5463" s="61"/>
      <c r="AV5463" s="61"/>
      <c r="AW5463" s="61"/>
      <c r="AX5463" s="61"/>
      <c r="AY5463" s="61"/>
      <c r="AZ5463" s="61"/>
      <c r="BA5463" s="61"/>
    </row>
    <row r="5464" spans="39:53" x14ac:dyDescent="0.2">
      <c r="AM5464" s="61"/>
      <c r="AN5464" s="61"/>
      <c r="AO5464" s="171"/>
      <c r="AP5464" s="61"/>
      <c r="AQ5464" s="61"/>
      <c r="AR5464" s="61"/>
      <c r="AS5464" s="61"/>
      <c r="AT5464" s="61"/>
      <c r="AU5464" s="61"/>
      <c r="AV5464" s="61"/>
      <c r="AW5464" s="61"/>
      <c r="AX5464" s="61"/>
      <c r="AY5464" s="61"/>
      <c r="AZ5464" s="61"/>
      <c r="BA5464" s="61"/>
    </row>
    <row r="5465" spans="39:53" x14ac:dyDescent="0.2">
      <c r="AM5465" s="61"/>
      <c r="AN5465" s="61"/>
      <c r="AO5465" s="171"/>
      <c r="AP5465" s="61"/>
      <c r="AQ5465" s="61"/>
      <c r="AR5465" s="61"/>
      <c r="AS5465" s="61"/>
      <c r="AT5465" s="61"/>
      <c r="AU5465" s="61"/>
      <c r="AV5465" s="61"/>
      <c r="AW5465" s="61"/>
      <c r="AX5465" s="61"/>
      <c r="AY5465" s="61"/>
      <c r="AZ5465" s="61"/>
      <c r="BA5465" s="61"/>
    </row>
    <row r="5466" spans="39:53" x14ac:dyDescent="0.2">
      <c r="AM5466" s="61"/>
      <c r="AN5466" s="61"/>
      <c r="AO5466" s="171"/>
      <c r="AP5466" s="61"/>
      <c r="AQ5466" s="61"/>
      <c r="AR5466" s="61"/>
      <c r="AS5466" s="61"/>
      <c r="AT5466" s="61"/>
      <c r="AU5466" s="61"/>
      <c r="AV5466" s="61"/>
      <c r="AW5466" s="61"/>
      <c r="AX5466" s="61"/>
      <c r="AY5466" s="61"/>
      <c r="AZ5466" s="61"/>
      <c r="BA5466" s="61"/>
    </row>
    <row r="5467" spans="39:53" x14ac:dyDescent="0.2">
      <c r="AM5467" s="61"/>
      <c r="AN5467" s="61"/>
      <c r="AO5467" s="171"/>
      <c r="AP5467" s="61"/>
      <c r="AQ5467" s="61"/>
      <c r="AR5467" s="61"/>
      <c r="AS5467" s="61"/>
      <c r="AT5467" s="61"/>
      <c r="AU5467" s="61"/>
      <c r="AV5467" s="61"/>
      <c r="AW5467" s="61"/>
      <c r="AX5467" s="61"/>
      <c r="AY5467" s="61"/>
      <c r="AZ5467" s="61"/>
      <c r="BA5467" s="61"/>
    </row>
    <row r="5468" spans="39:53" x14ac:dyDescent="0.2">
      <c r="AM5468" s="61"/>
      <c r="AN5468" s="61"/>
      <c r="AO5468" s="171"/>
      <c r="AP5468" s="61"/>
      <c r="AQ5468" s="61"/>
      <c r="AR5468" s="61"/>
      <c r="AS5468" s="61"/>
      <c r="AT5468" s="61"/>
      <c r="AU5468" s="61"/>
      <c r="AV5468" s="61"/>
      <c r="AW5468" s="61"/>
      <c r="AX5468" s="61"/>
      <c r="AY5468" s="61"/>
      <c r="AZ5468" s="61"/>
      <c r="BA5468" s="61"/>
    </row>
    <row r="5469" spans="39:53" x14ac:dyDescent="0.2">
      <c r="AM5469" s="61"/>
      <c r="AN5469" s="61"/>
      <c r="AO5469" s="171"/>
      <c r="AP5469" s="61"/>
      <c r="AQ5469" s="61"/>
      <c r="AR5469" s="61"/>
      <c r="AS5469" s="61"/>
      <c r="AT5469" s="61"/>
      <c r="AU5469" s="61"/>
      <c r="AV5469" s="61"/>
      <c r="AW5469" s="61"/>
      <c r="AX5469" s="61"/>
      <c r="AY5469" s="61"/>
      <c r="AZ5469" s="61"/>
      <c r="BA5469" s="61"/>
    </row>
    <row r="5470" spans="39:53" x14ac:dyDescent="0.2">
      <c r="AM5470" s="61"/>
      <c r="AN5470" s="61"/>
      <c r="AO5470" s="171"/>
      <c r="AP5470" s="61"/>
      <c r="AQ5470" s="61"/>
      <c r="AR5470" s="61"/>
      <c r="AS5470" s="61"/>
      <c r="AT5470" s="61"/>
      <c r="AU5470" s="61"/>
      <c r="AV5470" s="61"/>
      <c r="AW5470" s="61"/>
      <c r="AX5470" s="61"/>
      <c r="AY5470" s="61"/>
      <c r="AZ5470" s="61"/>
      <c r="BA5470" s="61"/>
    </row>
    <row r="5471" spans="39:53" x14ac:dyDescent="0.2">
      <c r="AM5471" s="61"/>
      <c r="AN5471" s="61"/>
      <c r="AO5471" s="171"/>
      <c r="AP5471" s="61"/>
      <c r="AQ5471" s="61"/>
      <c r="AR5471" s="61"/>
      <c r="AS5471" s="61"/>
      <c r="AT5471" s="61"/>
      <c r="AU5471" s="61"/>
      <c r="AV5471" s="61"/>
      <c r="AW5471" s="61"/>
      <c r="AX5471" s="61"/>
      <c r="AY5471" s="61"/>
      <c r="AZ5471" s="61"/>
      <c r="BA5471" s="61"/>
    </row>
    <row r="5472" spans="39:53" x14ac:dyDescent="0.2">
      <c r="AM5472" s="61"/>
      <c r="AN5472" s="61"/>
      <c r="AO5472" s="171"/>
      <c r="AP5472" s="61"/>
      <c r="AQ5472" s="61"/>
      <c r="AR5472" s="61"/>
      <c r="AS5472" s="61"/>
      <c r="AT5472" s="61"/>
      <c r="AU5472" s="61"/>
      <c r="AV5472" s="61"/>
      <c r="AW5472" s="61"/>
      <c r="AX5472" s="61"/>
      <c r="AY5472" s="61"/>
      <c r="AZ5472" s="61"/>
      <c r="BA5472" s="61"/>
    </row>
    <row r="5473" spans="39:53" x14ac:dyDescent="0.2">
      <c r="AM5473" s="61"/>
      <c r="AN5473" s="61"/>
      <c r="AO5473" s="171"/>
      <c r="AP5473" s="61"/>
      <c r="AQ5473" s="61"/>
      <c r="AR5473" s="61"/>
      <c r="AS5473" s="61"/>
      <c r="AT5473" s="61"/>
      <c r="AU5473" s="61"/>
      <c r="AV5473" s="61"/>
      <c r="AW5473" s="61"/>
      <c r="AX5473" s="61"/>
      <c r="AY5473" s="61"/>
      <c r="AZ5473" s="61"/>
      <c r="BA5473" s="61"/>
    </row>
    <row r="5474" spans="39:53" x14ac:dyDescent="0.2">
      <c r="AM5474" s="61"/>
      <c r="AN5474" s="61"/>
      <c r="AO5474" s="171"/>
      <c r="AP5474" s="61"/>
      <c r="AQ5474" s="61"/>
      <c r="AR5474" s="61"/>
      <c r="AS5474" s="61"/>
      <c r="AT5474" s="61"/>
      <c r="AU5474" s="61"/>
      <c r="AV5474" s="61"/>
      <c r="AW5474" s="61"/>
      <c r="AX5474" s="61"/>
      <c r="AY5474" s="61"/>
      <c r="AZ5474" s="61"/>
      <c r="BA5474" s="61"/>
    </row>
    <row r="5475" spans="39:53" x14ac:dyDescent="0.2">
      <c r="AM5475" s="61"/>
      <c r="AN5475" s="61"/>
      <c r="AO5475" s="171"/>
      <c r="AP5475" s="61"/>
      <c r="AQ5475" s="61"/>
      <c r="AR5475" s="61"/>
      <c r="AS5475" s="61"/>
      <c r="AT5475" s="61"/>
      <c r="AU5475" s="61"/>
      <c r="AV5475" s="61"/>
      <c r="AW5475" s="61"/>
      <c r="AX5475" s="61"/>
      <c r="AY5475" s="61"/>
      <c r="AZ5475" s="61"/>
      <c r="BA5475" s="61"/>
    </row>
    <row r="5476" spans="39:53" x14ac:dyDescent="0.2">
      <c r="AM5476" s="61"/>
      <c r="AN5476" s="61"/>
      <c r="AO5476" s="171"/>
      <c r="AP5476" s="61"/>
      <c r="AQ5476" s="61"/>
      <c r="AR5476" s="61"/>
      <c r="AS5476" s="61"/>
      <c r="AT5476" s="61"/>
      <c r="AU5476" s="61"/>
      <c r="AV5476" s="61"/>
      <c r="AW5476" s="61"/>
      <c r="AX5476" s="61"/>
      <c r="AY5476" s="61"/>
      <c r="AZ5476" s="61"/>
      <c r="BA5476" s="61"/>
    </row>
    <row r="5477" spans="39:53" x14ac:dyDescent="0.2">
      <c r="AM5477" s="61"/>
      <c r="AN5477" s="61"/>
      <c r="AO5477" s="171"/>
      <c r="AP5477" s="61"/>
      <c r="AQ5477" s="61"/>
      <c r="AR5477" s="61"/>
      <c r="AS5477" s="61"/>
      <c r="AT5477" s="61"/>
      <c r="AU5477" s="61"/>
      <c r="AV5477" s="61"/>
      <c r="AW5477" s="61"/>
      <c r="AX5477" s="61"/>
      <c r="AY5477" s="61"/>
      <c r="AZ5477" s="61"/>
      <c r="BA5477" s="61"/>
    </row>
    <row r="5478" spans="39:53" x14ac:dyDescent="0.2">
      <c r="AM5478" s="61"/>
      <c r="AN5478" s="61"/>
      <c r="AO5478" s="171"/>
      <c r="AP5478" s="61"/>
      <c r="AQ5478" s="61"/>
      <c r="AR5478" s="61"/>
      <c r="AS5478" s="61"/>
      <c r="AT5478" s="61"/>
      <c r="AU5478" s="61"/>
      <c r="AV5478" s="61"/>
      <c r="AW5478" s="61"/>
      <c r="AX5478" s="61"/>
      <c r="AY5478" s="61"/>
      <c r="AZ5478" s="61"/>
      <c r="BA5478" s="61"/>
    </row>
    <row r="5479" spans="39:53" x14ac:dyDescent="0.2">
      <c r="AM5479" s="61"/>
      <c r="AN5479" s="61"/>
      <c r="AO5479" s="171"/>
      <c r="AP5479" s="61"/>
      <c r="AQ5479" s="61"/>
      <c r="AR5479" s="61"/>
      <c r="AS5479" s="61"/>
      <c r="AT5479" s="61"/>
      <c r="AU5479" s="61"/>
      <c r="AV5479" s="61"/>
      <c r="AW5479" s="61"/>
      <c r="AX5479" s="61"/>
      <c r="AY5479" s="61"/>
      <c r="AZ5479" s="61"/>
      <c r="BA5479" s="61"/>
    </row>
    <row r="5480" spans="39:53" x14ac:dyDescent="0.2">
      <c r="AM5480" s="61"/>
      <c r="AN5480" s="61"/>
      <c r="AO5480" s="171"/>
      <c r="AP5480" s="61"/>
      <c r="AQ5480" s="61"/>
      <c r="AR5480" s="61"/>
      <c r="AS5480" s="61"/>
      <c r="AT5480" s="61"/>
      <c r="AU5480" s="61"/>
      <c r="AV5480" s="61"/>
      <c r="AW5480" s="61"/>
      <c r="AX5480" s="61"/>
      <c r="AY5480" s="61"/>
      <c r="AZ5480" s="61"/>
      <c r="BA5480" s="61"/>
    </row>
    <row r="5481" spans="39:53" x14ac:dyDescent="0.2">
      <c r="AM5481" s="61"/>
      <c r="AN5481" s="61"/>
      <c r="AO5481" s="171"/>
      <c r="AP5481" s="61"/>
      <c r="AQ5481" s="61"/>
      <c r="AR5481" s="61"/>
      <c r="AS5481" s="61"/>
      <c r="AT5481" s="61"/>
      <c r="AU5481" s="61"/>
      <c r="AV5481" s="61"/>
      <c r="AW5481" s="61"/>
      <c r="AX5481" s="61"/>
      <c r="AY5481" s="61"/>
      <c r="AZ5481" s="61"/>
      <c r="BA5481" s="61"/>
    </row>
    <row r="5482" spans="39:53" x14ac:dyDescent="0.2">
      <c r="AM5482" s="61"/>
      <c r="AN5482" s="61"/>
      <c r="AO5482" s="171"/>
      <c r="AP5482" s="61"/>
      <c r="AQ5482" s="61"/>
      <c r="AR5482" s="61"/>
      <c r="AS5482" s="61"/>
      <c r="AT5482" s="61"/>
      <c r="AU5482" s="61"/>
      <c r="AV5482" s="61"/>
      <c r="AW5482" s="61"/>
      <c r="AX5482" s="61"/>
      <c r="AY5482" s="61"/>
      <c r="AZ5482" s="61"/>
      <c r="BA5482" s="61"/>
    </row>
    <row r="5483" spans="39:53" x14ac:dyDescent="0.2">
      <c r="AM5483" s="61"/>
      <c r="AN5483" s="61"/>
      <c r="AO5483" s="171"/>
      <c r="AP5483" s="61"/>
      <c r="AQ5483" s="61"/>
      <c r="AR5483" s="61"/>
      <c r="AS5483" s="61"/>
      <c r="AT5483" s="61"/>
      <c r="AU5483" s="61"/>
      <c r="AV5483" s="61"/>
      <c r="AW5483" s="61"/>
      <c r="AX5483" s="61"/>
      <c r="AY5483" s="61"/>
      <c r="AZ5483" s="61"/>
      <c r="BA5483" s="61"/>
    </row>
    <row r="5484" spans="39:53" x14ac:dyDescent="0.2">
      <c r="AM5484" s="61"/>
      <c r="AN5484" s="61"/>
      <c r="AO5484" s="171"/>
      <c r="AP5484" s="61"/>
      <c r="AQ5484" s="61"/>
      <c r="AR5484" s="61"/>
      <c r="AS5484" s="61"/>
      <c r="AT5484" s="61"/>
      <c r="AU5484" s="61"/>
      <c r="AV5484" s="61"/>
      <c r="AW5484" s="61"/>
      <c r="AX5484" s="61"/>
      <c r="AY5484" s="61"/>
      <c r="AZ5484" s="61"/>
      <c r="BA5484" s="61"/>
    </row>
    <row r="5485" spans="39:53" x14ac:dyDescent="0.2">
      <c r="AM5485" s="61"/>
      <c r="AN5485" s="61"/>
      <c r="AO5485" s="171"/>
      <c r="AP5485" s="61"/>
      <c r="AQ5485" s="61"/>
      <c r="AR5485" s="61"/>
      <c r="AS5485" s="61"/>
      <c r="AT5485" s="61"/>
      <c r="AU5485" s="61"/>
      <c r="AV5485" s="61"/>
      <c r="AW5485" s="61"/>
      <c r="AX5485" s="61"/>
      <c r="AY5485" s="61"/>
      <c r="AZ5485" s="61"/>
      <c r="BA5485" s="61"/>
    </row>
    <row r="5486" spans="39:53" x14ac:dyDescent="0.2">
      <c r="AM5486" s="61"/>
      <c r="AN5486" s="61"/>
      <c r="AO5486" s="171"/>
      <c r="AP5486" s="61"/>
      <c r="AQ5486" s="61"/>
      <c r="AR5486" s="61"/>
      <c r="AS5486" s="61"/>
      <c r="AT5486" s="61"/>
      <c r="AU5486" s="61"/>
      <c r="AV5486" s="61"/>
      <c r="AW5486" s="61"/>
      <c r="AX5486" s="61"/>
      <c r="AY5486" s="61"/>
      <c r="AZ5486" s="61"/>
      <c r="BA5486" s="61"/>
    </row>
    <row r="5487" spans="39:53" x14ac:dyDescent="0.2">
      <c r="AM5487" s="61"/>
      <c r="AN5487" s="61"/>
      <c r="AO5487" s="171"/>
      <c r="AP5487" s="61"/>
      <c r="AQ5487" s="61"/>
      <c r="AR5487" s="61"/>
      <c r="AS5487" s="61"/>
      <c r="AT5487" s="61"/>
      <c r="AU5487" s="61"/>
      <c r="AV5487" s="61"/>
      <c r="AW5487" s="61"/>
      <c r="AX5487" s="61"/>
      <c r="AY5487" s="61"/>
      <c r="AZ5487" s="61"/>
      <c r="BA5487" s="61"/>
    </row>
    <row r="5488" spans="39:53" x14ac:dyDescent="0.2">
      <c r="AM5488" s="61"/>
      <c r="AN5488" s="61"/>
      <c r="AO5488" s="171"/>
      <c r="AP5488" s="61"/>
      <c r="AQ5488" s="61"/>
      <c r="AR5488" s="61"/>
      <c r="AS5488" s="61"/>
      <c r="AT5488" s="61"/>
      <c r="AU5488" s="61"/>
      <c r="AV5488" s="61"/>
      <c r="AW5488" s="61"/>
      <c r="AX5488" s="61"/>
      <c r="AY5488" s="61"/>
      <c r="AZ5488" s="61"/>
      <c r="BA5488" s="61"/>
    </row>
    <row r="5489" spans="39:53" x14ac:dyDescent="0.2">
      <c r="AM5489" s="61"/>
      <c r="AN5489" s="61"/>
      <c r="AO5489" s="171"/>
      <c r="AP5489" s="61"/>
      <c r="AQ5489" s="61"/>
      <c r="AR5489" s="61"/>
      <c r="AS5489" s="61"/>
      <c r="AT5489" s="61"/>
      <c r="AU5489" s="61"/>
      <c r="AV5489" s="61"/>
      <c r="AW5489" s="61"/>
      <c r="AX5489" s="61"/>
      <c r="AY5489" s="61"/>
      <c r="AZ5489" s="61"/>
      <c r="BA5489" s="61"/>
    </row>
    <row r="5490" spans="39:53" x14ac:dyDescent="0.2">
      <c r="AM5490" s="61"/>
      <c r="AN5490" s="61"/>
      <c r="AO5490" s="171"/>
      <c r="AP5490" s="61"/>
      <c r="AQ5490" s="61"/>
      <c r="AR5490" s="61"/>
      <c r="AS5490" s="61"/>
      <c r="AT5490" s="61"/>
      <c r="AU5490" s="61"/>
      <c r="AV5490" s="61"/>
      <c r="AW5490" s="61"/>
      <c r="AX5490" s="61"/>
      <c r="AY5490" s="61"/>
      <c r="AZ5490" s="61"/>
      <c r="BA5490" s="61"/>
    </row>
    <row r="5491" spans="39:53" x14ac:dyDescent="0.2">
      <c r="AM5491" s="61"/>
      <c r="AN5491" s="61"/>
      <c r="AO5491" s="171"/>
      <c r="AP5491" s="61"/>
      <c r="AQ5491" s="61"/>
      <c r="AR5491" s="61"/>
      <c r="AS5491" s="61"/>
      <c r="AT5491" s="61"/>
      <c r="AU5491" s="61"/>
      <c r="AV5491" s="61"/>
      <c r="AW5491" s="61"/>
      <c r="AX5491" s="61"/>
      <c r="AY5491" s="61"/>
      <c r="AZ5491" s="61"/>
      <c r="BA5491" s="61"/>
    </row>
    <row r="5492" spans="39:53" x14ac:dyDescent="0.2">
      <c r="AM5492" s="61"/>
      <c r="AN5492" s="61"/>
      <c r="AO5492" s="171"/>
      <c r="AP5492" s="61"/>
      <c r="AQ5492" s="61"/>
      <c r="AR5492" s="61"/>
      <c r="AS5492" s="61"/>
      <c r="AT5492" s="61"/>
      <c r="AU5492" s="61"/>
      <c r="AV5492" s="61"/>
      <c r="AW5492" s="61"/>
      <c r="AX5492" s="61"/>
      <c r="AY5492" s="61"/>
      <c r="AZ5492" s="61"/>
      <c r="BA5492" s="61"/>
    </row>
    <row r="5493" spans="39:53" x14ac:dyDescent="0.2">
      <c r="AM5493" s="61"/>
      <c r="AN5493" s="61"/>
      <c r="AO5493" s="171"/>
      <c r="AP5493" s="61"/>
      <c r="AQ5493" s="61"/>
      <c r="AR5493" s="61"/>
      <c r="AS5493" s="61"/>
      <c r="AT5493" s="61"/>
      <c r="AU5493" s="61"/>
      <c r="AV5493" s="61"/>
      <c r="AW5493" s="61"/>
      <c r="AX5493" s="61"/>
      <c r="AY5493" s="61"/>
      <c r="AZ5493" s="61"/>
      <c r="BA5493" s="61"/>
    </row>
    <row r="5494" spans="39:53" x14ac:dyDescent="0.2">
      <c r="AM5494" s="61"/>
      <c r="AN5494" s="61"/>
      <c r="AO5494" s="171"/>
      <c r="AP5494" s="61"/>
      <c r="AQ5494" s="61"/>
      <c r="AR5494" s="61"/>
      <c r="AS5494" s="61"/>
      <c r="AT5494" s="61"/>
      <c r="AU5494" s="61"/>
      <c r="AV5494" s="61"/>
      <c r="AW5494" s="61"/>
      <c r="AX5494" s="61"/>
      <c r="AY5494" s="61"/>
      <c r="AZ5494" s="61"/>
      <c r="BA5494" s="61"/>
    </row>
    <row r="5495" spans="39:53" x14ac:dyDescent="0.2">
      <c r="AM5495" s="61"/>
      <c r="AN5495" s="61"/>
      <c r="AO5495" s="171"/>
      <c r="AP5495" s="61"/>
      <c r="AQ5495" s="61"/>
      <c r="AR5495" s="61"/>
      <c r="AS5495" s="61"/>
      <c r="AT5495" s="61"/>
      <c r="AU5495" s="61"/>
      <c r="AV5495" s="61"/>
      <c r="AW5495" s="61"/>
      <c r="AX5495" s="61"/>
      <c r="AY5495" s="61"/>
      <c r="AZ5495" s="61"/>
      <c r="BA5495" s="61"/>
    </row>
    <row r="5496" spans="39:53" x14ac:dyDescent="0.2">
      <c r="AM5496" s="61"/>
      <c r="AN5496" s="61"/>
      <c r="AO5496" s="171"/>
      <c r="AP5496" s="61"/>
      <c r="AQ5496" s="61"/>
      <c r="AR5496" s="61"/>
      <c r="AS5496" s="61"/>
      <c r="AT5496" s="61"/>
      <c r="AU5496" s="61"/>
      <c r="AV5496" s="61"/>
      <c r="AW5496" s="61"/>
      <c r="AX5496" s="61"/>
      <c r="AY5496" s="61"/>
      <c r="AZ5496" s="61"/>
      <c r="BA5496" s="61"/>
    </row>
    <row r="5497" spans="39:53" x14ac:dyDescent="0.2">
      <c r="AM5497" s="61"/>
      <c r="AN5497" s="61"/>
      <c r="AO5497" s="171"/>
      <c r="AP5497" s="61"/>
      <c r="AQ5497" s="61"/>
      <c r="AR5497" s="61"/>
      <c r="AS5497" s="61"/>
      <c r="AT5497" s="61"/>
      <c r="AU5497" s="61"/>
      <c r="AV5497" s="61"/>
      <c r="AW5497" s="61"/>
      <c r="AX5497" s="61"/>
      <c r="AY5497" s="61"/>
      <c r="AZ5497" s="61"/>
      <c r="BA5497" s="61"/>
    </row>
    <row r="5498" spans="39:53" x14ac:dyDescent="0.2">
      <c r="AM5498" s="61"/>
      <c r="AN5498" s="61"/>
      <c r="AO5498" s="171"/>
      <c r="AP5498" s="61"/>
      <c r="AQ5498" s="61"/>
      <c r="AR5498" s="61"/>
      <c r="AS5498" s="61"/>
      <c r="AT5498" s="61"/>
      <c r="AU5498" s="61"/>
      <c r="AV5498" s="61"/>
      <c r="AW5498" s="61"/>
      <c r="AX5498" s="61"/>
      <c r="AY5498" s="61"/>
      <c r="AZ5498" s="61"/>
      <c r="BA5498" s="61"/>
    </row>
    <row r="5499" spans="39:53" x14ac:dyDescent="0.2">
      <c r="AM5499" s="61"/>
      <c r="AN5499" s="61"/>
      <c r="AO5499" s="171"/>
      <c r="AP5499" s="61"/>
      <c r="AQ5499" s="61"/>
      <c r="AR5499" s="61"/>
      <c r="AS5499" s="61"/>
      <c r="AT5499" s="61"/>
      <c r="AU5499" s="61"/>
      <c r="AV5499" s="61"/>
      <c r="AW5499" s="61"/>
      <c r="AX5499" s="61"/>
      <c r="AY5499" s="61"/>
      <c r="AZ5499" s="61"/>
      <c r="BA5499" s="61"/>
    </row>
    <row r="5500" spans="39:53" x14ac:dyDescent="0.2">
      <c r="AM5500" s="61"/>
      <c r="AN5500" s="61"/>
      <c r="AO5500" s="171"/>
      <c r="AP5500" s="61"/>
      <c r="AQ5500" s="61"/>
      <c r="AR5500" s="61"/>
      <c r="AS5500" s="61"/>
      <c r="AT5500" s="61"/>
      <c r="AU5500" s="61"/>
      <c r="AV5500" s="61"/>
      <c r="AW5500" s="61"/>
      <c r="AX5500" s="61"/>
      <c r="AY5500" s="61"/>
      <c r="AZ5500" s="61"/>
      <c r="BA5500" s="61"/>
    </row>
    <row r="5501" spans="39:53" x14ac:dyDescent="0.2">
      <c r="AM5501" s="61"/>
      <c r="AN5501" s="61"/>
      <c r="AO5501" s="171"/>
      <c r="AP5501" s="61"/>
      <c r="AQ5501" s="61"/>
      <c r="AR5501" s="61"/>
      <c r="AS5501" s="61"/>
      <c r="AT5501" s="61"/>
      <c r="AU5501" s="61"/>
      <c r="AV5501" s="61"/>
      <c r="AW5501" s="61"/>
      <c r="AX5501" s="61"/>
      <c r="AY5501" s="61"/>
      <c r="AZ5501" s="61"/>
      <c r="BA5501" s="61"/>
    </row>
    <row r="5502" spans="39:53" x14ac:dyDescent="0.2">
      <c r="AM5502" s="61"/>
      <c r="AN5502" s="61"/>
      <c r="AO5502" s="171"/>
      <c r="AP5502" s="61"/>
      <c r="AQ5502" s="61"/>
      <c r="AR5502" s="61"/>
      <c r="AS5502" s="61"/>
      <c r="AT5502" s="61"/>
      <c r="AU5502" s="61"/>
      <c r="AV5502" s="61"/>
      <c r="AW5502" s="61"/>
      <c r="AX5502" s="61"/>
      <c r="AY5502" s="61"/>
      <c r="AZ5502" s="61"/>
      <c r="BA5502" s="61"/>
    </row>
    <row r="5503" spans="39:53" x14ac:dyDescent="0.2">
      <c r="AM5503" s="61"/>
      <c r="AN5503" s="61"/>
      <c r="AO5503" s="171"/>
      <c r="AP5503" s="61"/>
      <c r="AQ5503" s="61"/>
      <c r="AR5503" s="61"/>
      <c r="AS5503" s="61"/>
      <c r="AT5503" s="61"/>
      <c r="AU5503" s="61"/>
      <c r="AV5503" s="61"/>
      <c r="AW5503" s="61"/>
      <c r="AX5503" s="61"/>
      <c r="AY5503" s="61"/>
      <c r="AZ5503" s="61"/>
      <c r="BA5503" s="61"/>
    </row>
    <row r="5504" spans="39:53" x14ac:dyDescent="0.2">
      <c r="AM5504" s="61"/>
      <c r="AN5504" s="61"/>
      <c r="AO5504" s="171"/>
      <c r="AP5504" s="61"/>
      <c r="AQ5504" s="61"/>
      <c r="AR5504" s="61"/>
      <c r="AS5504" s="61"/>
      <c r="AT5504" s="61"/>
      <c r="AU5504" s="61"/>
      <c r="AV5504" s="61"/>
      <c r="AW5504" s="61"/>
      <c r="AX5504" s="61"/>
      <c r="AY5504" s="61"/>
      <c r="AZ5504" s="61"/>
      <c r="BA5504" s="61"/>
    </row>
    <row r="5505" spans="39:53" x14ac:dyDescent="0.2">
      <c r="AM5505" s="61"/>
      <c r="AN5505" s="61"/>
      <c r="AO5505" s="171"/>
      <c r="AP5505" s="61"/>
      <c r="AQ5505" s="61"/>
      <c r="AR5505" s="61"/>
      <c r="AS5505" s="61"/>
      <c r="AT5505" s="61"/>
      <c r="AU5505" s="61"/>
      <c r="AV5505" s="61"/>
      <c r="AW5505" s="61"/>
      <c r="AX5505" s="61"/>
      <c r="AY5505" s="61"/>
      <c r="AZ5505" s="61"/>
      <c r="BA5505" s="61"/>
    </row>
    <row r="5506" spans="39:53" x14ac:dyDescent="0.2">
      <c r="AM5506" s="61"/>
      <c r="AN5506" s="61"/>
      <c r="AO5506" s="171"/>
      <c r="AP5506" s="61"/>
      <c r="AQ5506" s="61"/>
      <c r="AR5506" s="61"/>
      <c r="AS5506" s="61"/>
      <c r="AT5506" s="61"/>
      <c r="AU5506" s="61"/>
      <c r="AV5506" s="61"/>
      <c r="AW5506" s="61"/>
      <c r="AX5506" s="61"/>
      <c r="AY5506" s="61"/>
      <c r="AZ5506" s="61"/>
      <c r="BA5506" s="61"/>
    </row>
    <row r="5507" spans="39:53" x14ac:dyDescent="0.2">
      <c r="AM5507" s="61"/>
      <c r="AN5507" s="61"/>
      <c r="AO5507" s="171"/>
      <c r="AP5507" s="61"/>
      <c r="AQ5507" s="61"/>
      <c r="AR5507" s="61"/>
      <c r="AS5507" s="61"/>
      <c r="AT5507" s="61"/>
      <c r="AU5507" s="61"/>
      <c r="AV5507" s="61"/>
      <c r="AW5507" s="61"/>
      <c r="AX5507" s="61"/>
      <c r="AY5507" s="61"/>
      <c r="AZ5507" s="61"/>
      <c r="BA5507" s="61"/>
    </row>
    <row r="5508" spans="39:53" x14ac:dyDescent="0.2">
      <c r="AM5508" s="61"/>
      <c r="AN5508" s="61"/>
      <c r="AO5508" s="171"/>
      <c r="AP5508" s="61"/>
      <c r="AQ5508" s="61"/>
      <c r="AR5508" s="61"/>
      <c r="AS5508" s="61"/>
      <c r="AT5508" s="61"/>
      <c r="AU5508" s="61"/>
      <c r="AV5508" s="61"/>
      <c r="AW5508" s="61"/>
      <c r="AX5508" s="61"/>
      <c r="AY5508" s="61"/>
      <c r="AZ5508" s="61"/>
      <c r="BA5508" s="61"/>
    </row>
    <row r="5509" spans="39:53" x14ac:dyDescent="0.2">
      <c r="AM5509" s="61"/>
      <c r="AN5509" s="61"/>
      <c r="AO5509" s="171"/>
      <c r="AP5509" s="61"/>
      <c r="AQ5509" s="61"/>
      <c r="AR5509" s="61"/>
      <c r="AS5509" s="61"/>
      <c r="AT5509" s="61"/>
      <c r="AU5509" s="61"/>
      <c r="AV5509" s="61"/>
      <c r="AW5509" s="61"/>
      <c r="AX5509" s="61"/>
      <c r="AY5509" s="61"/>
      <c r="AZ5509" s="61"/>
      <c r="BA5509" s="61"/>
    </row>
    <row r="5510" spans="39:53" x14ac:dyDescent="0.2">
      <c r="AM5510" s="61"/>
      <c r="AN5510" s="61"/>
      <c r="AO5510" s="171"/>
      <c r="AP5510" s="61"/>
      <c r="AQ5510" s="61"/>
      <c r="AR5510" s="61"/>
      <c r="AS5510" s="61"/>
      <c r="AT5510" s="61"/>
      <c r="AU5510" s="61"/>
      <c r="AV5510" s="61"/>
      <c r="AW5510" s="61"/>
      <c r="AX5510" s="61"/>
      <c r="AY5510" s="61"/>
      <c r="AZ5510" s="61"/>
      <c r="BA5510" s="61"/>
    </row>
    <row r="5511" spans="39:53" x14ac:dyDescent="0.2">
      <c r="AM5511" s="61"/>
      <c r="AN5511" s="61"/>
      <c r="AO5511" s="171"/>
      <c r="AP5511" s="61"/>
      <c r="AQ5511" s="61"/>
      <c r="AR5511" s="61"/>
      <c r="AS5511" s="61"/>
      <c r="AT5511" s="61"/>
      <c r="AU5511" s="61"/>
      <c r="AV5511" s="61"/>
      <c r="AW5511" s="61"/>
      <c r="AX5511" s="61"/>
      <c r="AY5511" s="61"/>
      <c r="AZ5511" s="61"/>
      <c r="BA5511" s="61"/>
    </row>
    <row r="5512" spans="39:53" x14ac:dyDescent="0.2">
      <c r="AM5512" s="61"/>
      <c r="AN5512" s="61"/>
      <c r="AO5512" s="171"/>
      <c r="AP5512" s="61"/>
      <c r="AQ5512" s="61"/>
      <c r="AR5512" s="61"/>
      <c r="AS5512" s="61"/>
      <c r="AT5512" s="61"/>
      <c r="AU5512" s="61"/>
      <c r="AV5512" s="61"/>
      <c r="AW5512" s="61"/>
      <c r="AX5512" s="61"/>
      <c r="AY5512" s="61"/>
      <c r="AZ5512" s="61"/>
      <c r="BA5512" s="61"/>
    </row>
    <row r="5513" spans="39:53" x14ac:dyDescent="0.2">
      <c r="AM5513" s="61"/>
      <c r="AN5513" s="61"/>
      <c r="AO5513" s="171"/>
      <c r="AP5513" s="61"/>
      <c r="AQ5513" s="61"/>
      <c r="AR5513" s="61"/>
      <c r="AS5513" s="61"/>
      <c r="AT5513" s="61"/>
      <c r="AU5513" s="61"/>
      <c r="AV5513" s="61"/>
      <c r="AW5513" s="61"/>
      <c r="AX5513" s="61"/>
      <c r="AY5513" s="61"/>
      <c r="AZ5513" s="61"/>
      <c r="BA5513" s="61"/>
    </row>
    <row r="5514" spans="39:53" x14ac:dyDescent="0.2">
      <c r="AM5514" s="61"/>
      <c r="AN5514" s="61"/>
      <c r="AO5514" s="171"/>
      <c r="AP5514" s="61"/>
      <c r="AQ5514" s="61"/>
      <c r="AR5514" s="61"/>
      <c r="AS5514" s="61"/>
      <c r="AT5514" s="61"/>
      <c r="AU5514" s="61"/>
      <c r="AV5514" s="61"/>
      <c r="AW5514" s="61"/>
      <c r="AX5514" s="61"/>
      <c r="AY5514" s="61"/>
      <c r="AZ5514" s="61"/>
      <c r="BA5514" s="61"/>
    </row>
    <row r="5515" spans="39:53" x14ac:dyDescent="0.2">
      <c r="AM5515" s="61"/>
      <c r="AN5515" s="61"/>
      <c r="AO5515" s="171"/>
      <c r="AP5515" s="61"/>
      <c r="AQ5515" s="61"/>
      <c r="AR5515" s="61"/>
      <c r="AS5515" s="61"/>
      <c r="AT5515" s="61"/>
      <c r="AU5515" s="61"/>
      <c r="AV5515" s="61"/>
      <c r="AW5515" s="61"/>
      <c r="AX5515" s="61"/>
      <c r="AY5515" s="61"/>
      <c r="AZ5515" s="61"/>
      <c r="BA5515" s="61"/>
    </row>
    <row r="5516" spans="39:53" x14ac:dyDescent="0.2">
      <c r="AM5516" s="61"/>
      <c r="AN5516" s="61"/>
      <c r="AO5516" s="171"/>
      <c r="AP5516" s="61"/>
      <c r="AQ5516" s="61"/>
      <c r="AR5516" s="61"/>
      <c r="AS5516" s="61"/>
      <c r="AT5516" s="61"/>
      <c r="AU5516" s="61"/>
      <c r="AV5516" s="61"/>
      <c r="AW5516" s="61"/>
      <c r="AX5516" s="61"/>
      <c r="AY5516" s="61"/>
      <c r="AZ5516" s="61"/>
      <c r="BA5516" s="61"/>
    </row>
    <row r="5517" spans="39:53" x14ac:dyDescent="0.2">
      <c r="AM5517" s="61"/>
      <c r="AN5517" s="61"/>
      <c r="AO5517" s="171"/>
      <c r="AP5517" s="61"/>
      <c r="AQ5517" s="61"/>
      <c r="AR5517" s="61"/>
      <c r="AS5517" s="61"/>
      <c r="AT5517" s="61"/>
      <c r="AU5517" s="61"/>
      <c r="AV5517" s="61"/>
      <c r="AW5517" s="61"/>
      <c r="AX5517" s="61"/>
      <c r="AY5517" s="61"/>
      <c r="AZ5517" s="61"/>
      <c r="BA5517" s="61"/>
    </row>
    <row r="5518" spans="39:53" x14ac:dyDescent="0.2">
      <c r="AM5518" s="61"/>
      <c r="AN5518" s="61"/>
      <c r="AO5518" s="171"/>
      <c r="AP5518" s="61"/>
      <c r="AQ5518" s="61"/>
      <c r="AR5518" s="61"/>
      <c r="AS5518" s="61"/>
      <c r="AT5518" s="61"/>
      <c r="AU5518" s="61"/>
      <c r="AV5518" s="61"/>
      <c r="AW5518" s="61"/>
      <c r="AX5518" s="61"/>
      <c r="AY5518" s="61"/>
      <c r="AZ5518" s="61"/>
      <c r="BA5518" s="61"/>
    </row>
    <row r="5519" spans="39:53" x14ac:dyDescent="0.2">
      <c r="AM5519" s="61"/>
      <c r="AN5519" s="61"/>
      <c r="AO5519" s="171"/>
      <c r="AP5519" s="61"/>
      <c r="AQ5519" s="61"/>
      <c r="AR5519" s="61"/>
      <c r="AS5519" s="61"/>
      <c r="AT5519" s="61"/>
      <c r="AU5519" s="61"/>
      <c r="AV5519" s="61"/>
      <c r="AW5519" s="61"/>
      <c r="AX5519" s="61"/>
      <c r="AY5519" s="61"/>
      <c r="AZ5519" s="61"/>
      <c r="BA5519" s="61"/>
    </row>
    <row r="5520" spans="39:53" x14ac:dyDescent="0.2">
      <c r="AM5520" s="61"/>
      <c r="AN5520" s="61"/>
      <c r="AO5520" s="171"/>
      <c r="AP5520" s="61"/>
      <c r="AQ5520" s="61"/>
      <c r="AR5520" s="61"/>
      <c r="AS5520" s="61"/>
      <c r="AT5520" s="61"/>
      <c r="AU5520" s="61"/>
      <c r="AV5520" s="61"/>
      <c r="AW5520" s="61"/>
      <c r="AX5520" s="61"/>
      <c r="AY5520" s="61"/>
      <c r="AZ5520" s="61"/>
      <c r="BA5520" s="61"/>
    </row>
    <row r="5521" spans="39:53" x14ac:dyDescent="0.2">
      <c r="AM5521" s="61"/>
      <c r="AN5521" s="61"/>
      <c r="AO5521" s="171"/>
      <c r="AP5521" s="61"/>
      <c r="AQ5521" s="61"/>
      <c r="AR5521" s="61"/>
      <c r="AS5521" s="61"/>
      <c r="AT5521" s="61"/>
      <c r="AU5521" s="61"/>
      <c r="AV5521" s="61"/>
      <c r="AW5521" s="61"/>
      <c r="AX5521" s="61"/>
      <c r="AY5521" s="61"/>
      <c r="AZ5521" s="61"/>
      <c r="BA5521" s="61"/>
    </row>
    <row r="5522" spans="39:53" x14ac:dyDescent="0.2">
      <c r="AM5522" s="61"/>
      <c r="AN5522" s="61"/>
      <c r="AO5522" s="171"/>
      <c r="AP5522" s="61"/>
      <c r="AQ5522" s="61"/>
      <c r="AR5522" s="61"/>
      <c r="AS5522" s="61"/>
      <c r="AT5522" s="61"/>
      <c r="AU5522" s="61"/>
      <c r="AV5522" s="61"/>
      <c r="AW5522" s="61"/>
      <c r="AX5522" s="61"/>
      <c r="AY5522" s="61"/>
      <c r="AZ5522" s="61"/>
      <c r="BA5522" s="61"/>
    </row>
    <row r="5523" spans="39:53" x14ac:dyDescent="0.2">
      <c r="AM5523" s="61"/>
      <c r="AN5523" s="61"/>
      <c r="AO5523" s="171"/>
      <c r="AP5523" s="61"/>
      <c r="AQ5523" s="61"/>
      <c r="AR5523" s="61"/>
      <c r="AS5523" s="61"/>
      <c r="AT5523" s="61"/>
      <c r="AU5523" s="61"/>
      <c r="AV5523" s="61"/>
      <c r="AW5523" s="61"/>
      <c r="AX5523" s="61"/>
      <c r="AY5523" s="61"/>
      <c r="AZ5523" s="61"/>
      <c r="BA5523" s="61"/>
    </row>
    <row r="5524" spans="39:53" x14ac:dyDescent="0.2">
      <c r="AM5524" s="61"/>
      <c r="AN5524" s="61"/>
      <c r="AO5524" s="171"/>
      <c r="AP5524" s="61"/>
      <c r="AQ5524" s="61"/>
      <c r="AR5524" s="61"/>
      <c r="AS5524" s="61"/>
      <c r="AT5524" s="61"/>
      <c r="AU5524" s="61"/>
      <c r="AV5524" s="61"/>
      <c r="AW5524" s="61"/>
      <c r="AX5524" s="61"/>
      <c r="AY5524" s="61"/>
      <c r="AZ5524" s="61"/>
      <c r="BA5524" s="61"/>
    </row>
    <row r="5525" spans="39:53" x14ac:dyDescent="0.2">
      <c r="AM5525" s="61"/>
      <c r="AN5525" s="61"/>
      <c r="AO5525" s="171"/>
      <c r="AP5525" s="61"/>
      <c r="AQ5525" s="61"/>
      <c r="AR5525" s="61"/>
      <c r="AS5525" s="61"/>
      <c r="AT5525" s="61"/>
      <c r="AU5525" s="61"/>
      <c r="AV5525" s="61"/>
      <c r="AW5525" s="61"/>
      <c r="AX5525" s="61"/>
      <c r="AY5525" s="61"/>
      <c r="AZ5525" s="61"/>
      <c r="BA5525" s="61"/>
    </row>
    <row r="5526" spans="39:53" x14ac:dyDescent="0.2">
      <c r="AM5526" s="61"/>
      <c r="AN5526" s="61"/>
      <c r="AO5526" s="171"/>
      <c r="AP5526" s="61"/>
      <c r="AQ5526" s="61"/>
      <c r="AR5526" s="61"/>
      <c r="AS5526" s="61"/>
      <c r="AT5526" s="61"/>
      <c r="AU5526" s="61"/>
      <c r="AV5526" s="61"/>
      <c r="AW5526" s="61"/>
      <c r="AX5526" s="61"/>
      <c r="AY5526" s="61"/>
      <c r="AZ5526" s="61"/>
      <c r="BA5526" s="61"/>
    </row>
    <row r="5527" spans="39:53" x14ac:dyDescent="0.2">
      <c r="AM5527" s="61"/>
      <c r="AN5527" s="61"/>
      <c r="AO5527" s="171"/>
      <c r="AP5527" s="61"/>
      <c r="AQ5527" s="61"/>
      <c r="AR5527" s="61"/>
      <c r="AS5527" s="61"/>
      <c r="AT5527" s="61"/>
      <c r="AU5527" s="61"/>
      <c r="AV5527" s="61"/>
      <c r="AW5527" s="61"/>
      <c r="AX5527" s="61"/>
      <c r="AY5527" s="61"/>
      <c r="AZ5527" s="61"/>
      <c r="BA5527" s="61"/>
    </row>
    <row r="5528" spans="39:53" x14ac:dyDescent="0.2">
      <c r="AM5528" s="61"/>
      <c r="AN5528" s="61"/>
      <c r="AO5528" s="171"/>
      <c r="AP5528" s="61"/>
      <c r="AQ5528" s="61"/>
      <c r="AR5528" s="61"/>
      <c r="AS5528" s="61"/>
      <c r="AT5528" s="61"/>
      <c r="AU5528" s="61"/>
      <c r="AV5528" s="61"/>
      <c r="AW5528" s="61"/>
      <c r="AX5528" s="61"/>
      <c r="AY5528" s="61"/>
      <c r="AZ5528" s="61"/>
      <c r="BA5528" s="61"/>
    </row>
    <row r="5529" spans="39:53" x14ac:dyDescent="0.2">
      <c r="AM5529" s="61"/>
      <c r="AN5529" s="61"/>
      <c r="AO5529" s="171"/>
      <c r="AP5529" s="61"/>
      <c r="AQ5529" s="61"/>
      <c r="AR5529" s="61"/>
      <c r="AS5529" s="61"/>
      <c r="AT5529" s="61"/>
      <c r="AU5529" s="61"/>
      <c r="AV5529" s="61"/>
      <c r="AW5529" s="61"/>
      <c r="AX5529" s="61"/>
      <c r="AY5529" s="61"/>
      <c r="AZ5529" s="61"/>
      <c r="BA5529" s="61"/>
    </row>
    <row r="5530" spans="39:53" x14ac:dyDescent="0.2">
      <c r="AM5530" s="61"/>
      <c r="AN5530" s="61"/>
      <c r="AO5530" s="171"/>
      <c r="AP5530" s="61"/>
      <c r="AQ5530" s="61"/>
      <c r="AR5530" s="61"/>
      <c r="AS5530" s="61"/>
      <c r="AT5530" s="61"/>
      <c r="AU5530" s="61"/>
      <c r="AV5530" s="61"/>
      <c r="AW5530" s="61"/>
      <c r="AX5530" s="61"/>
      <c r="AY5530" s="61"/>
      <c r="AZ5530" s="61"/>
      <c r="BA5530" s="61"/>
    </row>
    <row r="5531" spans="39:53" x14ac:dyDescent="0.2">
      <c r="AM5531" s="61"/>
      <c r="AN5531" s="61"/>
      <c r="AO5531" s="171"/>
      <c r="AP5531" s="61"/>
      <c r="AQ5531" s="61"/>
      <c r="AR5531" s="61"/>
      <c r="AS5531" s="61"/>
      <c r="AT5531" s="61"/>
      <c r="AU5531" s="61"/>
      <c r="AV5531" s="61"/>
      <c r="AW5531" s="61"/>
      <c r="AX5531" s="61"/>
      <c r="AY5531" s="61"/>
      <c r="AZ5531" s="61"/>
      <c r="BA5531" s="61"/>
    </row>
    <row r="5532" spans="39:53" x14ac:dyDescent="0.2">
      <c r="AM5532" s="61"/>
      <c r="AN5532" s="61"/>
      <c r="AO5532" s="171"/>
      <c r="AP5532" s="61"/>
      <c r="AQ5532" s="61"/>
      <c r="AR5532" s="61"/>
      <c r="AS5532" s="61"/>
      <c r="AT5532" s="61"/>
      <c r="AU5532" s="61"/>
      <c r="AV5532" s="61"/>
      <c r="AW5532" s="61"/>
      <c r="AX5532" s="61"/>
      <c r="AY5532" s="61"/>
      <c r="AZ5532" s="61"/>
      <c r="BA5532" s="61"/>
    </row>
    <row r="5533" spans="39:53" x14ac:dyDescent="0.2">
      <c r="AM5533" s="61"/>
      <c r="AN5533" s="61"/>
      <c r="AO5533" s="171"/>
      <c r="AP5533" s="61"/>
      <c r="AQ5533" s="61"/>
      <c r="AR5533" s="61"/>
      <c r="AS5533" s="61"/>
      <c r="AT5533" s="61"/>
      <c r="AU5533" s="61"/>
      <c r="AV5533" s="61"/>
      <c r="AW5533" s="61"/>
      <c r="AX5533" s="61"/>
      <c r="AY5533" s="61"/>
      <c r="AZ5533" s="61"/>
      <c r="BA5533" s="61"/>
    </row>
    <row r="5534" spans="39:53" x14ac:dyDescent="0.2">
      <c r="AM5534" s="61"/>
      <c r="AN5534" s="61"/>
      <c r="AO5534" s="171"/>
      <c r="AP5534" s="61"/>
      <c r="AQ5534" s="61"/>
      <c r="AR5534" s="61"/>
      <c r="AS5534" s="61"/>
      <c r="AT5534" s="61"/>
      <c r="AU5534" s="61"/>
      <c r="AV5534" s="61"/>
      <c r="AW5534" s="61"/>
      <c r="AX5534" s="61"/>
      <c r="AY5534" s="61"/>
      <c r="AZ5534" s="61"/>
      <c r="BA5534" s="61"/>
    </row>
    <row r="5535" spans="39:53" x14ac:dyDescent="0.2">
      <c r="AM5535" s="61"/>
      <c r="AN5535" s="61"/>
      <c r="AO5535" s="171"/>
      <c r="AP5535" s="61"/>
      <c r="AQ5535" s="61"/>
      <c r="AR5535" s="61"/>
      <c r="AS5535" s="61"/>
      <c r="AT5535" s="61"/>
      <c r="AU5535" s="61"/>
      <c r="AV5535" s="61"/>
      <c r="AW5535" s="61"/>
      <c r="AX5535" s="61"/>
      <c r="AY5535" s="61"/>
      <c r="AZ5535" s="61"/>
      <c r="BA5535" s="61"/>
    </row>
    <row r="5536" spans="39:53" x14ac:dyDescent="0.2">
      <c r="AM5536" s="61"/>
      <c r="AN5536" s="61"/>
      <c r="AO5536" s="171"/>
      <c r="AP5536" s="61"/>
      <c r="AQ5536" s="61"/>
      <c r="AR5536" s="61"/>
      <c r="AS5536" s="61"/>
      <c r="AT5536" s="61"/>
      <c r="AU5536" s="61"/>
      <c r="AV5536" s="61"/>
      <c r="AW5536" s="61"/>
      <c r="AX5536" s="61"/>
      <c r="AY5536" s="61"/>
      <c r="AZ5536" s="61"/>
      <c r="BA5536" s="61"/>
    </row>
    <row r="5537" spans="39:53" x14ac:dyDescent="0.2">
      <c r="AM5537" s="61"/>
      <c r="AN5537" s="61"/>
      <c r="AO5537" s="171"/>
      <c r="AP5537" s="61"/>
      <c r="AQ5537" s="61"/>
      <c r="AR5537" s="61"/>
      <c r="AS5537" s="61"/>
      <c r="AT5537" s="61"/>
      <c r="AU5537" s="61"/>
      <c r="AV5537" s="61"/>
      <c r="AW5537" s="61"/>
      <c r="AX5537" s="61"/>
      <c r="AY5537" s="61"/>
      <c r="AZ5537" s="61"/>
      <c r="BA5537" s="61"/>
    </row>
    <row r="5538" spans="39:53" x14ac:dyDescent="0.2">
      <c r="AM5538" s="61"/>
      <c r="AN5538" s="61"/>
      <c r="AO5538" s="171"/>
      <c r="AP5538" s="61"/>
      <c r="AQ5538" s="61"/>
      <c r="AR5538" s="61"/>
      <c r="AS5538" s="61"/>
      <c r="AT5538" s="61"/>
      <c r="AU5538" s="61"/>
      <c r="AV5538" s="61"/>
      <c r="AW5538" s="61"/>
      <c r="AX5538" s="61"/>
      <c r="AY5538" s="61"/>
      <c r="AZ5538" s="61"/>
      <c r="BA5538" s="61"/>
    </row>
    <row r="5539" spans="39:53" x14ac:dyDescent="0.2">
      <c r="AM5539" s="61"/>
      <c r="AN5539" s="61"/>
      <c r="AO5539" s="171"/>
      <c r="AP5539" s="61"/>
      <c r="AQ5539" s="61"/>
      <c r="AR5539" s="61"/>
      <c r="AS5539" s="61"/>
      <c r="AT5539" s="61"/>
      <c r="AU5539" s="61"/>
      <c r="AV5539" s="61"/>
      <c r="AW5539" s="61"/>
      <c r="AX5539" s="61"/>
      <c r="AY5539" s="61"/>
      <c r="AZ5539" s="61"/>
      <c r="BA5539" s="61"/>
    </row>
    <row r="5540" spans="39:53" x14ac:dyDescent="0.2">
      <c r="AM5540" s="61"/>
      <c r="AN5540" s="61"/>
      <c r="AO5540" s="171"/>
      <c r="AP5540" s="61"/>
      <c r="AQ5540" s="61"/>
      <c r="AR5540" s="61"/>
      <c r="AS5540" s="61"/>
      <c r="AT5540" s="61"/>
      <c r="AU5540" s="61"/>
      <c r="AV5540" s="61"/>
      <c r="AW5540" s="61"/>
      <c r="AX5540" s="61"/>
      <c r="AY5540" s="61"/>
      <c r="AZ5540" s="61"/>
      <c r="BA5540" s="61"/>
    </row>
    <row r="5541" spans="39:53" x14ac:dyDescent="0.2">
      <c r="AM5541" s="61"/>
      <c r="AN5541" s="61"/>
      <c r="AO5541" s="171"/>
      <c r="AP5541" s="61"/>
      <c r="AQ5541" s="61"/>
      <c r="AR5541" s="61"/>
      <c r="AS5541" s="61"/>
      <c r="AT5541" s="61"/>
      <c r="AU5541" s="61"/>
      <c r="AV5541" s="61"/>
      <c r="AW5541" s="61"/>
      <c r="AX5541" s="61"/>
      <c r="AY5541" s="61"/>
      <c r="AZ5541" s="61"/>
      <c r="BA5541" s="61"/>
    </row>
    <row r="5542" spans="39:53" x14ac:dyDescent="0.2">
      <c r="AM5542" s="61"/>
      <c r="AN5542" s="61"/>
      <c r="AO5542" s="171"/>
      <c r="AP5542" s="61"/>
      <c r="AQ5542" s="61"/>
      <c r="AR5542" s="61"/>
      <c r="AS5542" s="61"/>
      <c r="AT5542" s="61"/>
      <c r="AU5542" s="61"/>
      <c r="AV5542" s="61"/>
      <c r="AW5542" s="61"/>
      <c r="AX5542" s="61"/>
      <c r="AY5542" s="61"/>
      <c r="AZ5542" s="61"/>
      <c r="BA5542" s="61"/>
    </row>
    <row r="5543" spans="39:53" x14ac:dyDescent="0.2">
      <c r="AM5543" s="61"/>
      <c r="AN5543" s="61"/>
      <c r="AO5543" s="171"/>
      <c r="AP5543" s="61"/>
      <c r="AQ5543" s="61"/>
      <c r="AR5543" s="61"/>
      <c r="AS5543" s="61"/>
      <c r="AT5543" s="61"/>
      <c r="AU5543" s="61"/>
      <c r="AV5543" s="61"/>
      <c r="AW5543" s="61"/>
      <c r="AX5543" s="61"/>
      <c r="AY5543" s="61"/>
      <c r="AZ5543" s="61"/>
      <c r="BA5543" s="61"/>
    </row>
    <row r="5544" spans="39:53" x14ac:dyDescent="0.2">
      <c r="AM5544" s="61"/>
      <c r="AN5544" s="61"/>
      <c r="AO5544" s="171"/>
      <c r="AP5544" s="61"/>
      <c r="AQ5544" s="61"/>
      <c r="AR5544" s="61"/>
      <c r="AS5544" s="61"/>
      <c r="AT5544" s="61"/>
      <c r="AU5544" s="61"/>
      <c r="AV5544" s="61"/>
      <c r="AW5544" s="61"/>
      <c r="AX5544" s="61"/>
      <c r="AY5544" s="61"/>
      <c r="AZ5544" s="61"/>
      <c r="BA5544" s="61"/>
    </row>
    <row r="5545" spans="39:53" x14ac:dyDescent="0.2">
      <c r="AM5545" s="61"/>
      <c r="AN5545" s="61"/>
      <c r="AO5545" s="171"/>
      <c r="AP5545" s="61"/>
      <c r="AQ5545" s="61"/>
      <c r="AR5545" s="61"/>
      <c r="AS5545" s="61"/>
      <c r="AT5545" s="61"/>
      <c r="AU5545" s="61"/>
      <c r="AV5545" s="61"/>
      <c r="AW5545" s="61"/>
      <c r="AX5545" s="61"/>
      <c r="AY5545" s="61"/>
      <c r="AZ5545" s="61"/>
      <c r="BA5545" s="61"/>
    </row>
    <row r="5546" spans="39:53" x14ac:dyDescent="0.2">
      <c r="AM5546" s="61"/>
      <c r="AN5546" s="61"/>
      <c r="AO5546" s="171"/>
      <c r="AP5546" s="61"/>
      <c r="AQ5546" s="61"/>
      <c r="AR5546" s="61"/>
      <c r="AS5546" s="61"/>
      <c r="AT5546" s="61"/>
      <c r="AU5546" s="61"/>
      <c r="AV5546" s="61"/>
      <c r="AW5546" s="61"/>
      <c r="AX5546" s="61"/>
      <c r="AY5546" s="61"/>
      <c r="AZ5546" s="61"/>
      <c r="BA5546" s="61"/>
    </row>
    <row r="5547" spans="39:53" x14ac:dyDescent="0.2">
      <c r="AM5547" s="61"/>
      <c r="AN5547" s="61"/>
      <c r="AO5547" s="171"/>
      <c r="AP5547" s="61"/>
      <c r="AQ5547" s="61"/>
      <c r="AR5547" s="61"/>
      <c r="AS5547" s="61"/>
      <c r="AT5547" s="61"/>
      <c r="AU5547" s="61"/>
      <c r="AV5547" s="61"/>
      <c r="AW5547" s="61"/>
      <c r="AX5547" s="61"/>
      <c r="AY5547" s="61"/>
      <c r="AZ5547" s="61"/>
      <c r="BA5547" s="61"/>
    </row>
    <row r="5548" spans="39:53" x14ac:dyDescent="0.2">
      <c r="AM5548" s="61"/>
      <c r="AN5548" s="61"/>
      <c r="AO5548" s="171"/>
      <c r="AP5548" s="61"/>
      <c r="AQ5548" s="61"/>
      <c r="AR5548" s="61"/>
      <c r="AS5548" s="61"/>
      <c r="AT5548" s="61"/>
      <c r="AU5548" s="61"/>
      <c r="AV5548" s="61"/>
      <c r="AW5548" s="61"/>
      <c r="AX5548" s="61"/>
      <c r="AY5548" s="61"/>
      <c r="AZ5548" s="61"/>
      <c r="BA5548" s="61"/>
    </row>
    <row r="5549" spans="39:53" x14ac:dyDescent="0.2">
      <c r="AM5549" s="61"/>
      <c r="AN5549" s="61"/>
      <c r="AO5549" s="171"/>
      <c r="AP5549" s="61"/>
      <c r="AQ5549" s="61"/>
      <c r="AR5549" s="61"/>
      <c r="AS5549" s="61"/>
      <c r="AT5549" s="61"/>
      <c r="AU5549" s="61"/>
      <c r="AV5549" s="61"/>
      <c r="AW5549" s="61"/>
      <c r="AX5549" s="61"/>
      <c r="AY5549" s="61"/>
      <c r="AZ5549" s="61"/>
      <c r="BA5549" s="61"/>
    </row>
    <row r="5550" spans="39:53" x14ac:dyDescent="0.2">
      <c r="AM5550" s="61"/>
      <c r="AN5550" s="61"/>
      <c r="AO5550" s="171"/>
      <c r="AP5550" s="61"/>
      <c r="AQ5550" s="61"/>
      <c r="AR5550" s="61"/>
      <c r="AS5550" s="61"/>
      <c r="AT5550" s="61"/>
      <c r="AU5550" s="61"/>
      <c r="AV5550" s="61"/>
      <c r="AW5550" s="61"/>
      <c r="AX5550" s="61"/>
      <c r="AY5550" s="61"/>
      <c r="AZ5550" s="61"/>
      <c r="BA5550" s="61"/>
    </row>
    <row r="5551" spans="39:53" x14ac:dyDescent="0.2">
      <c r="AM5551" s="61"/>
      <c r="AN5551" s="61"/>
      <c r="AO5551" s="171"/>
      <c r="AP5551" s="61"/>
      <c r="AQ5551" s="61"/>
      <c r="AR5551" s="61"/>
      <c r="AS5551" s="61"/>
      <c r="AT5551" s="61"/>
      <c r="AU5551" s="61"/>
      <c r="AV5551" s="61"/>
      <c r="AW5551" s="61"/>
      <c r="AX5551" s="61"/>
      <c r="AY5551" s="61"/>
      <c r="AZ5551" s="61"/>
      <c r="BA5551" s="61"/>
    </row>
    <row r="5552" spans="39:53" x14ac:dyDescent="0.2">
      <c r="AM5552" s="61"/>
      <c r="AN5552" s="61"/>
      <c r="AO5552" s="171"/>
      <c r="AP5552" s="61"/>
      <c r="AQ5552" s="61"/>
      <c r="AR5552" s="61"/>
      <c r="AS5552" s="61"/>
      <c r="AT5552" s="61"/>
      <c r="AU5552" s="61"/>
      <c r="AV5552" s="61"/>
      <c r="AW5552" s="61"/>
      <c r="AX5552" s="61"/>
      <c r="AY5552" s="61"/>
      <c r="AZ5552" s="61"/>
      <c r="BA5552" s="61"/>
    </row>
    <row r="5553" spans="39:53" x14ac:dyDescent="0.2">
      <c r="AM5553" s="61"/>
      <c r="AN5553" s="61"/>
      <c r="AO5553" s="171"/>
      <c r="AP5553" s="61"/>
      <c r="AQ5553" s="61"/>
      <c r="AR5553" s="61"/>
      <c r="AS5553" s="61"/>
      <c r="AT5553" s="61"/>
      <c r="AU5553" s="61"/>
      <c r="AV5553" s="61"/>
      <c r="AW5553" s="61"/>
      <c r="AX5553" s="61"/>
      <c r="AY5553" s="61"/>
      <c r="AZ5553" s="61"/>
      <c r="BA5553" s="61"/>
    </row>
    <row r="5554" spans="39:53" x14ac:dyDescent="0.2">
      <c r="AM5554" s="61"/>
      <c r="AN5554" s="61"/>
      <c r="AO5554" s="171"/>
      <c r="AP5554" s="61"/>
      <c r="AQ5554" s="61"/>
      <c r="AR5554" s="61"/>
      <c r="AS5554" s="61"/>
      <c r="AT5554" s="61"/>
      <c r="AU5554" s="61"/>
      <c r="AV5554" s="61"/>
      <c r="AW5554" s="61"/>
      <c r="AX5554" s="61"/>
      <c r="AY5554" s="61"/>
      <c r="AZ5554" s="61"/>
      <c r="BA5554" s="61"/>
    </row>
    <row r="5555" spans="39:53" x14ac:dyDescent="0.2">
      <c r="AM5555" s="61"/>
      <c r="AN5555" s="61"/>
      <c r="AO5555" s="171"/>
      <c r="AP5555" s="61"/>
      <c r="AQ5555" s="61"/>
      <c r="AR5555" s="61"/>
      <c r="AS5555" s="61"/>
      <c r="AT5555" s="61"/>
      <c r="AU5555" s="61"/>
      <c r="AV5555" s="61"/>
      <c r="AW5555" s="61"/>
      <c r="AX5555" s="61"/>
      <c r="AY5555" s="61"/>
      <c r="AZ5555" s="61"/>
      <c r="BA5555" s="61"/>
    </row>
    <row r="5556" spans="39:53" x14ac:dyDescent="0.2">
      <c r="AM5556" s="61"/>
      <c r="AN5556" s="61"/>
      <c r="AO5556" s="171"/>
      <c r="AP5556" s="61"/>
      <c r="AQ5556" s="61"/>
      <c r="AR5556" s="61"/>
      <c r="AS5556" s="61"/>
      <c r="AT5556" s="61"/>
      <c r="AU5556" s="61"/>
      <c r="AV5556" s="61"/>
      <c r="AW5556" s="61"/>
      <c r="AX5556" s="61"/>
      <c r="AY5556" s="61"/>
      <c r="AZ5556" s="61"/>
      <c r="BA5556" s="61"/>
    </row>
    <row r="5557" spans="39:53" x14ac:dyDescent="0.2">
      <c r="AM5557" s="61"/>
      <c r="AN5557" s="61"/>
      <c r="AO5557" s="171"/>
      <c r="AP5557" s="61"/>
      <c r="AQ5557" s="61"/>
      <c r="AR5557" s="61"/>
      <c r="AS5557" s="61"/>
      <c r="AT5557" s="61"/>
      <c r="AU5557" s="61"/>
      <c r="AV5557" s="61"/>
      <c r="AW5557" s="61"/>
      <c r="AX5557" s="61"/>
      <c r="AY5557" s="61"/>
      <c r="AZ5557" s="61"/>
      <c r="BA5557" s="61"/>
    </row>
    <row r="5558" spans="39:53" x14ac:dyDescent="0.2">
      <c r="AM5558" s="61"/>
      <c r="AN5558" s="61"/>
      <c r="AO5558" s="171"/>
      <c r="AP5558" s="61"/>
      <c r="AQ5558" s="61"/>
      <c r="AR5558" s="61"/>
      <c r="AS5558" s="61"/>
      <c r="AT5558" s="61"/>
      <c r="AU5558" s="61"/>
      <c r="AV5558" s="61"/>
      <c r="AW5558" s="61"/>
      <c r="AX5558" s="61"/>
      <c r="AY5558" s="61"/>
      <c r="AZ5558" s="61"/>
      <c r="BA5558" s="61"/>
    </row>
    <row r="5559" spans="39:53" x14ac:dyDescent="0.2">
      <c r="AM5559" s="61"/>
      <c r="AN5559" s="61"/>
      <c r="AO5559" s="171"/>
      <c r="AP5559" s="61"/>
      <c r="AQ5559" s="61"/>
      <c r="AR5559" s="61"/>
      <c r="AS5559" s="61"/>
      <c r="AT5559" s="61"/>
      <c r="AU5559" s="61"/>
      <c r="AV5559" s="61"/>
      <c r="AW5559" s="61"/>
      <c r="AX5559" s="61"/>
      <c r="AY5559" s="61"/>
      <c r="AZ5559" s="61"/>
      <c r="BA5559" s="61"/>
    </row>
    <row r="5560" spans="39:53" x14ac:dyDescent="0.2">
      <c r="AM5560" s="61"/>
      <c r="AN5560" s="61"/>
      <c r="AO5560" s="171"/>
      <c r="AP5560" s="61"/>
      <c r="AQ5560" s="61"/>
      <c r="AR5560" s="61"/>
      <c r="AS5560" s="61"/>
      <c r="AT5560" s="61"/>
      <c r="AU5560" s="61"/>
      <c r="AV5560" s="61"/>
      <c r="AW5560" s="61"/>
      <c r="AX5560" s="61"/>
      <c r="AY5560" s="61"/>
      <c r="AZ5560" s="61"/>
      <c r="BA5560" s="61"/>
    </row>
    <row r="5561" spans="39:53" x14ac:dyDescent="0.2">
      <c r="AM5561" s="61"/>
      <c r="AN5561" s="61"/>
      <c r="AO5561" s="171"/>
      <c r="AP5561" s="61"/>
      <c r="AQ5561" s="61"/>
      <c r="AR5561" s="61"/>
      <c r="AS5561" s="61"/>
      <c r="AT5561" s="61"/>
      <c r="AU5561" s="61"/>
      <c r="AV5561" s="61"/>
      <c r="AW5561" s="61"/>
      <c r="AX5561" s="61"/>
      <c r="AY5561" s="61"/>
      <c r="AZ5561" s="61"/>
      <c r="BA5561" s="61"/>
    </row>
    <row r="5562" spans="39:53" x14ac:dyDescent="0.2">
      <c r="AM5562" s="61"/>
      <c r="AN5562" s="61"/>
      <c r="AO5562" s="171"/>
      <c r="AP5562" s="61"/>
      <c r="AQ5562" s="61"/>
      <c r="AR5562" s="61"/>
      <c r="AS5562" s="61"/>
      <c r="AT5562" s="61"/>
      <c r="AU5562" s="61"/>
      <c r="AV5562" s="61"/>
      <c r="AW5562" s="61"/>
      <c r="AX5562" s="61"/>
      <c r="AY5562" s="61"/>
      <c r="AZ5562" s="61"/>
      <c r="BA5562" s="61"/>
    </row>
    <row r="5563" spans="39:53" x14ac:dyDescent="0.2">
      <c r="AM5563" s="61"/>
      <c r="AN5563" s="61"/>
      <c r="AO5563" s="171"/>
      <c r="AP5563" s="61"/>
      <c r="AQ5563" s="61"/>
      <c r="AR5563" s="61"/>
      <c r="AS5563" s="61"/>
      <c r="AT5563" s="61"/>
      <c r="AU5563" s="61"/>
      <c r="AV5563" s="61"/>
      <c r="AW5563" s="61"/>
      <c r="AX5563" s="61"/>
      <c r="AY5563" s="61"/>
      <c r="AZ5563" s="61"/>
      <c r="BA5563" s="61"/>
    </row>
    <row r="5564" spans="39:53" x14ac:dyDescent="0.2">
      <c r="AM5564" s="61"/>
      <c r="AN5564" s="61"/>
      <c r="AO5564" s="171"/>
      <c r="AP5564" s="61"/>
      <c r="AQ5564" s="61"/>
      <c r="AR5564" s="61"/>
      <c r="AS5564" s="61"/>
      <c r="AT5564" s="61"/>
      <c r="AU5564" s="61"/>
      <c r="AV5564" s="61"/>
      <c r="AW5564" s="61"/>
      <c r="AX5564" s="61"/>
      <c r="AY5564" s="61"/>
      <c r="AZ5564" s="61"/>
      <c r="BA5564" s="61"/>
    </row>
    <row r="5565" spans="39:53" x14ac:dyDescent="0.2">
      <c r="AM5565" s="61"/>
      <c r="AN5565" s="61"/>
      <c r="AO5565" s="171"/>
      <c r="AP5565" s="61"/>
      <c r="AQ5565" s="61"/>
      <c r="AR5565" s="61"/>
      <c r="AS5565" s="61"/>
      <c r="AT5565" s="61"/>
      <c r="AU5565" s="61"/>
      <c r="AV5565" s="61"/>
      <c r="AW5565" s="61"/>
      <c r="AX5565" s="61"/>
      <c r="AY5565" s="61"/>
      <c r="AZ5565" s="61"/>
      <c r="BA5565" s="61"/>
    </row>
    <row r="5566" spans="39:53" x14ac:dyDescent="0.2">
      <c r="AM5566" s="61"/>
      <c r="AN5566" s="61"/>
      <c r="AO5566" s="171"/>
      <c r="AP5566" s="61"/>
      <c r="AQ5566" s="61"/>
      <c r="AR5566" s="61"/>
      <c r="AS5566" s="61"/>
      <c r="AT5566" s="61"/>
      <c r="AU5566" s="61"/>
      <c r="AV5566" s="61"/>
      <c r="AW5566" s="61"/>
      <c r="AX5566" s="61"/>
      <c r="AY5566" s="61"/>
      <c r="AZ5566" s="61"/>
      <c r="BA5566" s="61"/>
    </row>
    <row r="5567" spans="39:53" x14ac:dyDescent="0.2">
      <c r="AM5567" s="61"/>
      <c r="AN5567" s="61"/>
      <c r="AO5567" s="171"/>
      <c r="AP5567" s="61"/>
      <c r="AQ5567" s="61"/>
      <c r="AR5567" s="61"/>
      <c r="AS5567" s="61"/>
      <c r="AT5567" s="61"/>
      <c r="AU5567" s="61"/>
      <c r="AV5567" s="61"/>
      <c r="AW5567" s="61"/>
      <c r="AX5567" s="61"/>
      <c r="AY5567" s="61"/>
      <c r="AZ5567" s="61"/>
      <c r="BA5567" s="61"/>
    </row>
    <row r="5568" spans="39:53" x14ac:dyDescent="0.2">
      <c r="AM5568" s="61"/>
      <c r="AN5568" s="61"/>
      <c r="AO5568" s="171"/>
      <c r="AP5568" s="61"/>
      <c r="AQ5568" s="61"/>
      <c r="AR5568" s="61"/>
      <c r="AS5568" s="61"/>
      <c r="AT5568" s="61"/>
      <c r="AU5568" s="61"/>
      <c r="AV5568" s="61"/>
      <c r="AW5568" s="61"/>
      <c r="AX5568" s="61"/>
      <c r="AY5568" s="61"/>
      <c r="AZ5568" s="61"/>
      <c r="BA5568" s="61"/>
    </row>
    <row r="5569" spans="39:53" x14ac:dyDescent="0.2">
      <c r="AM5569" s="61"/>
      <c r="AN5569" s="61"/>
      <c r="AO5569" s="171"/>
      <c r="AP5569" s="61"/>
      <c r="AQ5569" s="61"/>
      <c r="AR5569" s="61"/>
      <c r="AS5569" s="61"/>
      <c r="AT5569" s="61"/>
      <c r="AU5569" s="61"/>
      <c r="AV5569" s="61"/>
      <c r="AW5569" s="61"/>
      <c r="AX5569" s="61"/>
      <c r="AY5569" s="61"/>
      <c r="AZ5569" s="61"/>
      <c r="BA5569" s="61"/>
    </row>
    <row r="5570" spans="39:53" x14ac:dyDescent="0.2">
      <c r="AM5570" s="61"/>
      <c r="AN5570" s="61"/>
      <c r="AO5570" s="171"/>
      <c r="AP5570" s="61"/>
      <c r="AQ5570" s="61"/>
      <c r="AR5570" s="61"/>
      <c r="AS5570" s="61"/>
      <c r="AT5570" s="61"/>
      <c r="AU5570" s="61"/>
      <c r="AV5570" s="61"/>
      <c r="AW5570" s="61"/>
      <c r="AX5570" s="61"/>
      <c r="AY5570" s="61"/>
      <c r="AZ5570" s="61"/>
      <c r="BA5570" s="61"/>
    </row>
    <row r="5571" spans="39:53" x14ac:dyDescent="0.2">
      <c r="AM5571" s="61"/>
      <c r="AN5571" s="61"/>
      <c r="AO5571" s="171"/>
      <c r="AP5571" s="61"/>
      <c r="AQ5571" s="61"/>
      <c r="AR5571" s="61"/>
      <c r="AS5571" s="61"/>
      <c r="AT5571" s="61"/>
      <c r="AU5571" s="61"/>
      <c r="AV5571" s="61"/>
      <c r="AW5571" s="61"/>
      <c r="AX5571" s="61"/>
      <c r="AY5571" s="61"/>
      <c r="AZ5571" s="61"/>
      <c r="BA5571" s="61"/>
    </row>
    <row r="5572" spans="39:53" x14ac:dyDescent="0.2">
      <c r="AM5572" s="61"/>
      <c r="AN5572" s="61"/>
      <c r="AO5572" s="171"/>
      <c r="AP5572" s="61"/>
      <c r="AQ5572" s="61"/>
      <c r="AR5572" s="61"/>
      <c r="AS5572" s="61"/>
      <c r="AT5572" s="61"/>
      <c r="AU5572" s="61"/>
      <c r="AV5572" s="61"/>
      <c r="AW5572" s="61"/>
      <c r="AX5572" s="61"/>
      <c r="AY5572" s="61"/>
      <c r="AZ5572" s="61"/>
      <c r="BA5572" s="61"/>
    </row>
    <row r="5573" spans="39:53" x14ac:dyDescent="0.2">
      <c r="AM5573" s="61"/>
      <c r="AN5573" s="61"/>
      <c r="AO5573" s="171"/>
      <c r="AP5573" s="61"/>
      <c r="AQ5573" s="61"/>
      <c r="AR5573" s="61"/>
      <c r="AS5573" s="61"/>
      <c r="AT5573" s="61"/>
      <c r="AU5573" s="61"/>
      <c r="AV5573" s="61"/>
      <c r="AW5573" s="61"/>
      <c r="AX5573" s="61"/>
      <c r="AY5573" s="61"/>
      <c r="AZ5573" s="61"/>
      <c r="BA5573" s="61"/>
    </row>
    <row r="5574" spans="39:53" x14ac:dyDescent="0.2">
      <c r="AM5574" s="61"/>
      <c r="AN5574" s="61"/>
      <c r="AO5574" s="171"/>
      <c r="AP5574" s="61"/>
      <c r="AQ5574" s="61"/>
      <c r="AR5574" s="61"/>
      <c r="AS5574" s="61"/>
      <c r="AT5574" s="61"/>
      <c r="AU5574" s="61"/>
      <c r="AV5574" s="61"/>
      <c r="AW5574" s="61"/>
      <c r="AX5574" s="61"/>
      <c r="AY5574" s="61"/>
      <c r="AZ5574" s="61"/>
      <c r="BA5574" s="61"/>
    </row>
    <row r="5575" spans="39:53" x14ac:dyDescent="0.2">
      <c r="AM5575" s="61"/>
      <c r="AN5575" s="61"/>
      <c r="AO5575" s="171"/>
      <c r="AP5575" s="61"/>
      <c r="AQ5575" s="61"/>
      <c r="AR5575" s="61"/>
      <c r="AS5575" s="61"/>
      <c r="AT5575" s="61"/>
      <c r="AU5575" s="61"/>
      <c r="AV5575" s="61"/>
      <c r="AW5575" s="61"/>
      <c r="AX5575" s="61"/>
      <c r="AY5575" s="61"/>
      <c r="AZ5575" s="61"/>
      <c r="BA5575" s="61"/>
    </row>
    <row r="5576" spans="39:53" x14ac:dyDescent="0.2">
      <c r="AM5576" s="61"/>
      <c r="AN5576" s="61"/>
      <c r="AO5576" s="171"/>
      <c r="AP5576" s="61"/>
      <c r="AQ5576" s="61"/>
      <c r="AR5576" s="61"/>
      <c r="AS5576" s="61"/>
      <c r="AT5576" s="61"/>
      <c r="AU5576" s="61"/>
      <c r="AV5576" s="61"/>
      <c r="AW5576" s="61"/>
      <c r="AX5576" s="61"/>
      <c r="AY5576" s="61"/>
      <c r="AZ5576" s="61"/>
      <c r="BA5576" s="61"/>
    </row>
    <row r="5577" spans="39:53" x14ac:dyDescent="0.2">
      <c r="AM5577" s="61"/>
      <c r="AN5577" s="61"/>
      <c r="AO5577" s="171"/>
      <c r="AP5577" s="61"/>
      <c r="AQ5577" s="61"/>
      <c r="AR5577" s="61"/>
      <c r="AS5577" s="61"/>
      <c r="AT5577" s="61"/>
      <c r="AU5577" s="61"/>
      <c r="AV5577" s="61"/>
      <c r="AW5577" s="61"/>
      <c r="AX5577" s="61"/>
      <c r="AY5577" s="61"/>
      <c r="AZ5577" s="61"/>
      <c r="BA5577" s="61"/>
    </row>
    <row r="5578" spans="39:53" x14ac:dyDescent="0.2">
      <c r="AM5578" s="61"/>
      <c r="AN5578" s="61"/>
      <c r="AO5578" s="171"/>
      <c r="AP5578" s="61"/>
      <c r="AQ5578" s="61"/>
      <c r="AR5578" s="61"/>
      <c r="AS5578" s="61"/>
      <c r="AT5578" s="61"/>
      <c r="AU5578" s="61"/>
      <c r="AV5578" s="61"/>
      <c r="AW5578" s="61"/>
      <c r="AX5578" s="61"/>
      <c r="AY5578" s="61"/>
      <c r="AZ5578" s="61"/>
      <c r="BA5578" s="61"/>
    </row>
    <row r="5579" spans="39:53" x14ac:dyDescent="0.2">
      <c r="AM5579" s="61"/>
      <c r="AN5579" s="61"/>
      <c r="AO5579" s="171"/>
      <c r="AP5579" s="61"/>
      <c r="AQ5579" s="61"/>
      <c r="AR5579" s="61"/>
      <c r="AS5579" s="61"/>
      <c r="AT5579" s="61"/>
      <c r="AU5579" s="61"/>
      <c r="AV5579" s="61"/>
      <c r="AW5579" s="61"/>
      <c r="AX5579" s="61"/>
      <c r="AY5579" s="61"/>
      <c r="AZ5579" s="61"/>
      <c r="BA5579" s="61"/>
    </row>
    <row r="5580" spans="39:53" x14ac:dyDescent="0.2">
      <c r="AM5580" s="61"/>
      <c r="AN5580" s="61"/>
      <c r="AO5580" s="171"/>
      <c r="AP5580" s="61"/>
      <c r="AQ5580" s="61"/>
      <c r="AR5580" s="61"/>
      <c r="AS5580" s="61"/>
      <c r="AT5580" s="61"/>
      <c r="AU5580" s="61"/>
      <c r="AV5580" s="61"/>
      <c r="AW5580" s="61"/>
      <c r="AX5580" s="61"/>
      <c r="AY5580" s="61"/>
      <c r="AZ5580" s="61"/>
      <c r="BA5580" s="61"/>
    </row>
    <row r="5581" spans="39:53" x14ac:dyDescent="0.2">
      <c r="AM5581" s="61"/>
      <c r="AN5581" s="61"/>
      <c r="AO5581" s="171"/>
      <c r="AP5581" s="61"/>
      <c r="AQ5581" s="61"/>
      <c r="AR5581" s="61"/>
      <c r="AS5581" s="61"/>
      <c r="AT5581" s="61"/>
      <c r="AU5581" s="61"/>
      <c r="AV5581" s="61"/>
      <c r="AW5581" s="61"/>
      <c r="AX5581" s="61"/>
      <c r="AY5581" s="61"/>
      <c r="AZ5581" s="61"/>
      <c r="BA5581" s="61"/>
    </row>
    <row r="5582" spans="39:53" x14ac:dyDescent="0.2">
      <c r="AM5582" s="61"/>
      <c r="AN5582" s="61"/>
      <c r="AO5582" s="171"/>
      <c r="AP5582" s="61"/>
      <c r="AQ5582" s="61"/>
      <c r="AR5582" s="61"/>
      <c r="AS5582" s="61"/>
      <c r="AT5582" s="61"/>
      <c r="AU5582" s="61"/>
      <c r="AV5582" s="61"/>
      <c r="AW5582" s="61"/>
      <c r="AX5582" s="61"/>
      <c r="AY5582" s="61"/>
      <c r="AZ5582" s="61"/>
      <c r="BA5582" s="61"/>
    </row>
    <row r="5583" spans="39:53" x14ac:dyDescent="0.2">
      <c r="AM5583" s="61"/>
      <c r="AN5583" s="61"/>
      <c r="AO5583" s="171"/>
      <c r="AP5583" s="61"/>
      <c r="AQ5583" s="61"/>
      <c r="AR5583" s="61"/>
      <c r="AS5583" s="61"/>
      <c r="AT5583" s="61"/>
      <c r="AU5583" s="61"/>
      <c r="AV5583" s="61"/>
      <c r="AW5583" s="61"/>
      <c r="AX5583" s="61"/>
      <c r="AY5583" s="61"/>
      <c r="AZ5583" s="61"/>
      <c r="BA5583" s="61"/>
    </row>
    <row r="5584" spans="39:53" x14ac:dyDescent="0.2">
      <c r="AM5584" s="61"/>
      <c r="AN5584" s="61"/>
      <c r="AO5584" s="171"/>
      <c r="AP5584" s="61"/>
      <c r="AQ5584" s="61"/>
      <c r="AR5584" s="61"/>
      <c r="AS5584" s="61"/>
      <c r="AT5584" s="61"/>
      <c r="AU5584" s="61"/>
      <c r="AV5584" s="61"/>
      <c r="AW5584" s="61"/>
      <c r="AX5584" s="61"/>
      <c r="AY5584" s="61"/>
      <c r="AZ5584" s="61"/>
      <c r="BA5584" s="61"/>
    </row>
    <row r="5585" spans="39:53" x14ac:dyDescent="0.2">
      <c r="AM5585" s="61"/>
      <c r="AN5585" s="61"/>
      <c r="AO5585" s="171"/>
      <c r="AP5585" s="61"/>
      <c r="AQ5585" s="61"/>
      <c r="AR5585" s="61"/>
      <c r="AS5585" s="61"/>
      <c r="AT5585" s="61"/>
      <c r="AU5585" s="61"/>
      <c r="AV5585" s="61"/>
      <c r="AW5585" s="61"/>
      <c r="AX5585" s="61"/>
      <c r="AY5585" s="61"/>
      <c r="AZ5585" s="61"/>
      <c r="BA5585" s="61"/>
    </row>
    <row r="5586" spans="39:53" x14ac:dyDescent="0.2">
      <c r="AM5586" s="61"/>
      <c r="AN5586" s="61"/>
      <c r="AO5586" s="171"/>
      <c r="AP5586" s="61"/>
      <c r="AQ5586" s="61"/>
      <c r="AR5586" s="61"/>
      <c r="AS5586" s="61"/>
      <c r="AT5586" s="61"/>
      <c r="AU5586" s="61"/>
      <c r="AV5586" s="61"/>
      <c r="AW5586" s="61"/>
      <c r="AX5586" s="61"/>
      <c r="AY5586" s="61"/>
      <c r="AZ5586" s="61"/>
      <c r="BA5586" s="61"/>
    </row>
    <row r="5587" spans="39:53" x14ac:dyDescent="0.2">
      <c r="AM5587" s="61"/>
      <c r="AN5587" s="61"/>
      <c r="AO5587" s="171"/>
      <c r="AP5587" s="61"/>
      <c r="AQ5587" s="61"/>
      <c r="AR5587" s="61"/>
      <c r="AS5587" s="61"/>
      <c r="AT5587" s="61"/>
      <c r="AU5587" s="61"/>
      <c r="AV5587" s="61"/>
      <c r="AW5587" s="61"/>
      <c r="AX5587" s="61"/>
      <c r="AY5587" s="61"/>
      <c r="AZ5587" s="61"/>
      <c r="BA5587" s="61"/>
    </row>
    <row r="5588" spans="39:53" x14ac:dyDescent="0.2">
      <c r="AM5588" s="61"/>
      <c r="AN5588" s="61"/>
      <c r="AO5588" s="171"/>
      <c r="AP5588" s="61"/>
      <c r="AQ5588" s="61"/>
      <c r="AR5588" s="61"/>
      <c r="AS5588" s="61"/>
      <c r="AT5588" s="61"/>
      <c r="AU5588" s="61"/>
      <c r="AV5588" s="61"/>
      <c r="AW5588" s="61"/>
      <c r="AX5588" s="61"/>
      <c r="AY5588" s="61"/>
      <c r="AZ5588" s="61"/>
      <c r="BA5588" s="61"/>
    </row>
    <row r="5589" spans="39:53" x14ac:dyDescent="0.2">
      <c r="AM5589" s="61"/>
      <c r="AN5589" s="61"/>
      <c r="AO5589" s="171"/>
      <c r="AP5589" s="61"/>
      <c r="AQ5589" s="61"/>
      <c r="AR5589" s="61"/>
      <c r="AS5589" s="61"/>
      <c r="AT5589" s="61"/>
      <c r="AU5589" s="61"/>
      <c r="AV5589" s="61"/>
      <c r="AW5589" s="61"/>
      <c r="AX5589" s="61"/>
      <c r="AY5589" s="61"/>
      <c r="AZ5589" s="61"/>
      <c r="BA5589" s="61"/>
    </row>
    <row r="5590" spans="39:53" x14ac:dyDescent="0.2">
      <c r="AM5590" s="61"/>
      <c r="AN5590" s="61"/>
      <c r="AO5590" s="171"/>
      <c r="AP5590" s="61"/>
      <c r="AQ5590" s="61"/>
      <c r="AR5590" s="61"/>
      <c r="AS5590" s="61"/>
      <c r="AT5590" s="61"/>
      <c r="AU5590" s="61"/>
      <c r="AV5590" s="61"/>
      <c r="AW5590" s="61"/>
      <c r="AX5590" s="61"/>
      <c r="AY5590" s="61"/>
      <c r="AZ5590" s="61"/>
      <c r="BA5590" s="61"/>
    </row>
    <row r="5591" spans="39:53" x14ac:dyDescent="0.2">
      <c r="AM5591" s="61"/>
      <c r="AN5591" s="61"/>
      <c r="AO5591" s="171"/>
      <c r="AP5591" s="61"/>
      <c r="AQ5591" s="61"/>
      <c r="AR5591" s="61"/>
      <c r="AS5591" s="61"/>
      <c r="AT5591" s="61"/>
      <c r="AU5591" s="61"/>
      <c r="AV5591" s="61"/>
      <c r="AW5591" s="61"/>
      <c r="AX5591" s="61"/>
      <c r="AY5591" s="61"/>
      <c r="AZ5591" s="61"/>
      <c r="BA5591" s="61"/>
    </row>
    <row r="5592" spans="39:53" x14ac:dyDescent="0.2">
      <c r="AM5592" s="61"/>
      <c r="AN5592" s="61"/>
      <c r="AO5592" s="171"/>
      <c r="AP5592" s="61"/>
      <c r="AQ5592" s="61"/>
      <c r="AR5592" s="61"/>
      <c r="AS5592" s="61"/>
      <c r="AT5592" s="61"/>
      <c r="AU5592" s="61"/>
      <c r="AV5592" s="61"/>
      <c r="AW5592" s="61"/>
      <c r="AX5592" s="61"/>
      <c r="AY5592" s="61"/>
      <c r="AZ5592" s="61"/>
      <c r="BA5592" s="61"/>
    </row>
    <row r="5593" spans="39:53" x14ac:dyDescent="0.2">
      <c r="AM5593" s="61"/>
      <c r="AN5593" s="61"/>
      <c r="AO5593" s="171"/>
      <c r="AP5593" s="61"/>
      <c r="AQ5593" s="61"/>
      <c r="AR5593" s="61"/>
      <c r="AS5593" s="61"/>
      <c r="AT5593" s="61"/>
      <c r="AU5593" s="61"/>
      <c r="AV5593" s="61"/>
      <c r="AW5593" s="61"/>
      <c r="AX5593" s="61"/>
      <c r="AY5593" s="61"/>
      <c r="AZ5593" s="61"/>
      <c r="BA5593" s="61"/>
    </row>
    <row r="5594" spans="39:53" x14ac:dyDescent="0.2">
      <c r="AM5594" s="61"/>
      <c r="AN5594" s="61"/>
      <c r="AO5594" s="171"/>
      <c r="AP5594" s="61"/>
      <c r="AQ5594" s="61"/>
      <c r="AR5594" s="61"/>
      <c r="AS5594" s="61"/>
      <c r="AT5594" s="61"/>
      <c r="AU5594" s="61"/>
      <c r="AV5594" s="61"/>
      <c r="AW5594" s="61"/>
      <c r="AX5594" s="61"/>
      <c r="AY5594" s="61"/>
      <c r="AZ5594" s="61"/>
      <c r="BA5594" s="61"/>
    </row>
    <row r="5595" spans="39:53" x14ac:dyDescent="0.2">
      <c r="AM5595" s="61"/>
      <c r="AN5595" s="61"/>
      <c r="AO5595" s="171"/>
      <c r="AP5595" s="61"/>
      <c r="AQ5595" s="61"/>
      <c r="AR5595" s="61"/>
      <c r="AS5595" s="61"/>
      <c r="AT5595" s="61"/>
      <c r="AU5595" s="61"/>
      <c r="AV5595" s="61"/>
      <c r="AW5595" s="61"/>
      <c r="AX5595" s="61"/>
      <c r="AY5595" s="61"/>
      <c r="AZ5595" s="61"/>
      <c r="BA5595" s="61"/>
    </row>
    <row r="5596" spans="39:53" x14ac:dyDescent="0.2">
      <c r="AM5596" s="61"/>
      <c r="AN5596" s="61"/>
      <c r="AO5596" s="171"/>
      <c r="AP5596" s="61"/>
      <c r="AQ5596" s="61"/>
      <c r="AR5596" s="61"/>
      <c r="AS5596" s="61"/>
      <c r="AT5596" s="61"/>
      <c r="AU5596" s="61"/>
      <c r="AV5596" s="61"/>
      <c r="AW5596" s="61"/>
      <c r="AX5596" s="61"/>
      <c r="AY5596" s="61"/>
      <c r="AZ5596" s="61"/>
      <c r="BA5596" s="61"/>
    </row>
    <row r="5597" spans="39:53" x14ac:dyDescent="0.2">
      <c r="AM5597" s="61"/>
      <c r="AN5597" s="61"/>
      <c r="AO5597" s="171"/>
      <c r="AP5597" s="61"/>
      <c r="AQ5597" s="61"/>
      <c r="AR5597" s="61"/>
      <c r="AS5597" s="61"/>
      <c r="AT5597" s="61"/>
      <c r="AU5597" s="61"/>
      <c r="AV5597" s="61"/>
      <c r="AW5597" s="61"/>
      <c r="AX5597" s="61"/>
      <c r="AY5597" s="61"/>
      <c r="AZ5597" s="61"/>
      <c r="BA5597" s="61"/>
    </row>
    <row r="5598" spans="39:53" x14ac:dyDescent="0.2">
      <c r="AM5598" s="61"/>
      <c r="AN5598" s="61"/>
      <c r="AO5598" s="171"/>
      <c r="AP5598" s="61"/>
      <c r="AQ5598" s="61"/>
      <c r="AR5598" s="61"/>
      <c r="AS5598" s="61"/>
      <c r="AT5598" s="61"/>
      <c r="AU5598" s="61"/>
      <c r="AV5598" s="61"/>
      <c r="AW5598" s="61"/>
      <c r="AX5598" s="61"/>
      <c r="AY5598" s="61"/>
      <c r="AZ5598" s="61"/>
      <c r="BA5598" s="61"/>
    </row>
    <row r="5599" spans="39:53" x14ac:dyDescent="0.2">
      <c r="AM5599" s="61"/>
      <c r="AN5599" s="61"/>
      <c r="AO5599" s="171"/>
      <c r="AP5599" s="61"/>
      <c r="AQ5599" s="61"/>
      <c r="AR5599" s="61"/>
      <c r="AS5599" s="61"/>
      <c r="AT5599" s="61"/>
      <c r="AU5599" s="61"/>
      <c r="AV5599" s="61"/>
      <c r="AW5599" s="61"/>
      <c r="AX5599" s="61"/>
      <c r="AY5599" s="61"/>
      <c r="AZ5599" s="61"/>
      <c r="BA5599" s="61"/>
    </row>
    <row r="5600" spans="39:53" x14ac:dyDescent="0.2">
      <c r="AM5600" s="61"/>
      <c r="AN5600" s="61"/>
      <c r="AO5600" s="171"/>
      <c r="AP5600" s="61"/>
      <c r="AQ5600" s="61"/>
      <c r="AR5600" s="61"/>
      <c r="AS5600" s="61"/>
      <c r="AT5600" s="61"/>
      <c r="AU5600" s="61"/>
      <c r="AV5600" s="61"/>
      <c r="AW5600" s="61"/>
      <c r="AX5600" s="61"/>
      <c r="AY5600" s="61"/>
      <c r="AZ5600" s="61"/>
      <c r="BA5600" s="61"/>
    </row>
    <row r="5601" spans="39:53" x14ac:dyDescent="0.2">
      <c r="AM5601" s="61"/>
      <c r="AN5601" s="61"/>
      <c r="AO5601" s="171"/>
      <c r="AP5601" s="61"/>
      <c r="AQ5601" s="61"/>
      <c r="AR5601" s="61"/>
      <c r="AS5601" s="61"/>
      <c r="AT5601" s="61"/>
      <c r="AU5601" s="61"/>
      <c r="AV5601" s="61"/>
      <c r="AW5601" s="61"/>
      <c r="AX5601" s="61"/>
      <c r="AY5601" s="61"/>
      <c r="AZ5601" s="61"/>
      <c r="BA5601" s="61"/>
    </row>
    <row r="5602" spans="39:53" x14ac:dyDescent="0.2">
      <c r="AM5602" s="61"/>
      <c r="AN5602" s="61"/>
      <c r="AO5602" s="171"/>
      <c r="AP5602" s="61"/>
      <c r="AQ5602" s="61"/>
      <c r="AR5602" s="61"/>
      <c r="AS5602" s="61"/>
      <c r="AT5602" s="61"/>
      <c r="AU5602" s="61"/>
      <c r="AV5602" s="61"/>
      <c r="AW5602" s="61"/>
      <c r="AX5602" s="61"/>
      <c r="AY5602" s="61"/>
      <c r="AZ5602" s="61"/>
      <c r="BA5602" s="61"/>
    </row>
    <row r="5603" spans="39:53" x14ac:dyDescent="0.2">
      <c r="AM5603" s="61"/>
      <c r="AN5603" s="61"/>
      <c r="AO5603" s="171"/>
      <c r="AP5603" s="61"/>
      <c r="AQ5603" s="61"/>
      <c r="AR5603" s="61"/>
      <c r="AS5603" s="61"/>
      <c r="AT5603" s="61"/>
      <c r="AU5603" s="61"/>
      <c r="AV5603" s="61"/>
      <c r="AW5603" s="61"/>
      <c r="AX5603" s="61"/>
      <c r="AY5603" s="61"/>
      <c r="AZ5603" s="61"/>
      <c r="BA5603" s="61"/>
    </row>
    <row r="5604" spans="39:53" x14ac:dyDescent="0.2">
      <c r="AM5604" s="61"/>
      <c r="AN5604" s="61"/>
      <c r="AO5604" s="171"/>
      <c r="AP5604" s="61"/>
      <c r="AQ5604" s="61"/>
      <c r="AR5604" s="61"/>
      <c r="AS5604" s="61"/>
      <c r="AT5604" s="61"/>
      <c r="AU5604" s="61"/>
      <c r="AV5604" s="61"/>
      <c r="AW5604" s="61"/>
      <c r="AX5604" s="61"/>
      <c r="AY5604" s="61"/>
      <c r="AZ5604" s="61"/>
      <c r="BA5604" s="61"/>
    </row>
    <row r="5605" spans="39:53" x14ac:dyDescent="0.2">
      <c r="AM5605" s="61"/>
      <c r="AN5605" s="61"/>
      <c r="AO5605" s="171"/>
      <c r="AP5605" s="61"/>
      <c r="AQ5605" s="61"/>
      <c r="AR5605" s="61"/>
      <c r="AS5605" s="61"/>
      <c r="AT5605" s="61"/>
      <c r="AU5605" s="61"/>
      <c r="AV5605" s="61"/>
      <c r="AW5605" s="61"/>
      <c r="AX5605" s="61"/>
      <c r="AY5605" s="61"/>
      <c r="AZ5605" s="61"/>
      <c r="BA5605" s="61"/>
    </row>
    <row r="5606" spans="39:53" x14ac:dyDescent="0.2">
      <c r="AM5606" s="61"/>
      <c r="AN5606" s="61"/>
      <c r="AO5606" s="171"/>
      <c r="AP5606" s="61"/>
      <c r="AQ5606" s="61"/>
      <c r="AR5606" s="61"/>
      <c r="AS5606" s="61"/>
      <c r="AT5606" s="61"/>
      <c r="AU5606" s="61"/>
      <c r="AV5606" s="61"/>
      <c r="AW5606" s="61"/>
      <c r="AX5606" s="61"/>
      <c r="AY5606" s="61"/>
      <c r="AZ5606" s="61"/>
      <c r="BA5606" s="61"/>
    </row>
    <row r="5607" spans="39:53" x14ac:dyDescent="0.2">
      <c r="AM5607" s="61"/>
      <c r="AN5607" s="61"/>
      <c r="AO5607" s="171"/>
      <c r="AP5607" s="61"/>
      <c r="AQ5607" s="61"/>
      <c r="AR5607" s="61"/>
      <c r="AS5607" s="61"/>
      <c r="AT5607" s="61"/>
      <c r="AU5607" s="61"/>
      <c r="AV5607" s="61"/>
      <c r="AW5607" s="61"/>
      <c r="AX5607" s="61"/>
      <c r="AY5607" s="61"/>
      <c r="AZ5607" s="61"/>
      <c r="BA5607" s="61"/>
    </row>
    <row r="5608" spans="39:53" x14ac:dyDescent="0.2">
      <c r="AM5608" s="61"/>
      <c r="AN5608" s="61"/>
      <c r="AO5608" s="171"/>
      <c r="AP5608" s="61"/>
      <c r="AQ5608" s="61"/>
      <c r="AR5608" s="61"/>
      <c r="AS5608" s="61"/>
      <c r="AT5608" s="61"/>
      <c r="AU5608" s="61"/>
      <c r="AV5608" s="61"/>
      <c r="AW5608" s="61"/>
      <c r="AX5608" s="61"/>
      <c r="AY5608" s="61"/>
      <c r="AZ5608" s="61"/>
      <c r="BA5608" s="61"/>
    </row>
    <row r="5609" spans="39:53" x14ac:dyDescent="0.2">
      <c r="AM5609" s="61"/>
      <c r="AN5609" s="61"/>
      <c r="AO5609" s="171"/>
      <c r="AP5609" s="61"/>
      <c r="AQ5609" s="61"/>
      <c r="AR5609" s="61"/>
      <c r="AS5609" s="61"/>
      <c r="AT5609" s="61"/>
      <c r="AU5609" s="61"/>
      <c r="AV5609" s="61"/>
      <c r="AW5609" s="61"/>
      <c r="AX5609" s="61"/>
      <c r="AY5609" s="61"/>
      <c r="AZ5609" s="61"/>
      <c r="BA5609" s="61"/>
    </row>
    <row r="5610" spans="39:53" x14ac:dyDescent="0.2">
      <c r="AM5610" s="61"/>
      <c r="AN5610" s="61"/>
      <c r="AO5610" s="171"/>
      <c r="AP5610" s="61"/>
      <c r="AQ5610" s="61"/>
      <c r="AR5610" s="61"/>
      <c r="AS5610" s="61"/>
      <c r="AT5610" s="61"/>
      <c r="AU5610" s="61"/>
      <c r="AV5610" s="61"/>
      <c r="AW5610" s="61"/>
      <c r="AX5610" s="61"/>
      <c r="AY5610" s="61"/>
      <c r="AZ5610" s="61"/>
      <c r="BA5610" s="61"/>
    </row>
    <row r="5611" spans="39:53" x14ac:dyDescent="0.2">
      <c r="AM5611" s="61"/>
      <c r="AN5611" s="61"/>
      <c r="AO5611" s="171"/>
      <c r="AP5611" s="61"/>
      <c r="AQ5611" s="61"/>
      <c r="AR5611" s="61"/>
      <c r="AS5611" s="61"/>
      <c r="AT5611" s="61"/>
      <c r="AU5611" s="61"/>
      <c r="AV5611" s="61"/>
      <c r="AW5611" s="61"/>
      <c r="AX5611" s="61"/>
      <c r="AY5611" s="61"/>
      <c r="AZ5611" s="61"/>
      <c r="BA5611" s="61"/>
    </row>
    <row r="5612" spans="39:53" x14ac:dyDescent="0.2">
      <c r="AM5612" s="61"/>
      <c r="AN5612" s="61"/>
      <c r="AO5612" s="171"/>
      <c r="AP5612" s="61"/>
      <c r="AQ5612" s="61"/>
      <c r="AR5612" s="61"/>
      <c r="AS5612" s="61"/>
      <c r="AT5612" s="61"/>
      <c r="AU5612" s="61"/>
      <c r="AV5612" s="61"/>
      <c r="AW5612" s="61"/>
      <c r="AX5612" s="61"/>
      <c r="AY5612" s="61"/>
      <c r="AZ5612" s="61"/>
      <c r="BA5612" s="61"/>
    </row>
    <row r="5613" spans="39:53" x14ac:dyDescent="0.2">
      <c r="AM5613" s="61"/>
      <c r="AN5613" s="61"/>
      <c r="AO5613" s="171"/>
      <c r="AP5613" s="61"/>
      <c r="AQ5613" s="61"/>
      <c r="AR5613" s="61"/>
      <c r="AS5613" s="61"/>
      <c r="AT5613" s="61"/>
      <c r="AU5613" s="61"/>
      <c r="AV5613" s="61"/>
      <c r="AW5613" s="61"/>
      <c r="AX5613" s="61"/>
      <c r="AY5613" s="61"/>
      <c r="AZ5613" s="61"/>
      <c r="BA5613" s="61"/>
    </row>
    <row r="5614" spans="39:53" x14ac:dyDescent="0.2">
      <c r="AM5614" s="61"/>
      <c r="AN5614" s="61"/>
      <c r="AO5614" s="171"/>
      <c r="AP5614" s="61"/>
      <c r="AQ5614" s="61"/>
      <c r="AR5614" s="61"/>
      <c r="AS5614" s="61"/>
      <c r="AT5614" s="61"/>
      <c r="AU5614" s="61"/>
      <c r="AV5614" s="61"/>
      <c r="AW5614" s="61"/>
      <c r="AX5614" s="61"/>
      <c r="AY5614" s="61"/>
      <c r="AZ5614" s="61"/>
      <c r="BA5614" s="61"/>
    </row>
    <row r="5615" spans="39:53" x14ac:dyDescent="0.2">
      <c r="AM5615" s="61"/>
      <c r="AN5615" s="61"/>
      <c r="AO5615" s="171"/>
      <c r="AP5615" s="61"/>
      <c r="AQ5615" s="61"/>
      <c r="AR5615" s="61"/>
      <c r="AS5615" s="61"/>
      <c r="AT5615" s="61"/>
      <c r="AU5615" s="61"/>
      <c r="AV5615" s="61"/>
      <c r="AW5615" s="61"/>
      <c r="AX5615" s="61"/>
      <c r="AY5615" s="61"/>
      <c r="AZ5615" s="61"/>
      <c r="BA5615" s="61"/>
    </row>
    <row r="5616" spans="39:53" x14ac:dyDescent="0.2">
      <c r="AM5616" s="61"/>
      <c r="AN5616" s="61"/>
      <c r="AO5616" s="171"/>
      <c r="AP5616" s="61"/>
      <c r="AQ5616" s="61"/>
      <c r="AR5616" s="61"/>
      <c r="AS5616" s="61"/>
      <c r="AT5616" s="61"/>
      <c r="AU5616" s="61"/>
      <c r="AV5616" s="61"/>
      <c r="AW5616" s="61"/>
      <c r="AX5616" s="61"/>
      <c r="AY5616" s="61"/>
      <c r="AZ5616" s="61"/>
      <c r="BA5616" s="61"/>
    </row>
    <row r="5617" spans="39:53" x14ac:dyDescent="0.2">
      <c r="AM5617" s="61"/>
      <c r="AN5617" s="61"/>
      <c r="AO5617" s="171"/>
      <c r="AP5617" s="61"/>
      <c r="AQ5617" s="61"/>
      <c r="AR5617" s="61"/>
      <c r="AS5617" s="61"/>
      <c r="AT5617" s="61"/>
      <c r="AU5617" s="61"/>
      <c r="AV5617" s="61"/>
      <c r="AW5617" s="61"/>
      <c r="AX5617" s="61"/>
      <c r="AY5617" s="61"/>
      <c r="AZ5617" s="61"/>
      <c r="BA5617" s="61"/>
    </row>
    <row r="5618" spans="39:53" x14ac:dyDescent="0.2">
      <c r="AM5618" s="61"/>
      <c r="AN5618" s="61"/>
      <c r="AO5618" s="171"/>
      <c r="AP5618" s="61"/>
      <c r="AQ5618" s="61"/>
      <c r="AR5618" s="61"/>
      <c r="AS5618" s="61"/>
      <c r="AT5618" s="61"/>
      <c r="AU5618" s="61"/>
      <c r="AV5618" s="61"/>
      <c r="AW5618" s="61"/>
      <c r="AX5618" s="61"/>
      <c r="AY5618" s="61"/>
      <c r="AZ5618" s="61"/>
      <c r="BA5618" s="61"/>
    </row>
    <row r="5619" spans="39:53" x14ac:dyDescent="0.2">
      <c r="AM5619" s="61"/>
      <c r="AN5619" s="61"/>
      <c r="AO5619" s="171"/>
      <c r="AP5619" s="61"/>
      <c r="AQ5619" s="61"/>
      <c r="AR5619" s="61"/>
      <c r="AS5619" s="61"/>
      <c r="AT5619" s="61"/>
      <c r="AU5619" s="61"/>
      <c r="AV5619" s="61"/>
      <c r="AW5619" s="61"/>
      <c r="AX5619" s="61"/>
      <c r="AY5619" s="61"/>
      <c r="AZ5619" s="61"/>
      <c r="BA5619" s="61"/>
    </row>
    <row r="5620" spans="39:53" x14ac:dyDescent="0.2">
      <c r="AM5620" s="61"/>
      <c r="AN5620" s="61"/>
      <c r="AO5620" s="171"/>
      <c r="AP5620" s="61"/>
      <c r="AQ5620" s="61"/>
      <c r="AR5620" s="61"/>
      <c r="AS5620" s="61"/>
      <c r="AT5620" s="61"/>
      <c r="AU5620" s="61"/>
      <c r="AV5620" s="61"/>
      <c r="AW5620" s="61"/>
      <c r="AX5620" s="61"/>
      <c r="AY5620" s="61"/>
      <c r="AZ5620" s="61"/>
      <c r="BA5620" s="61"/>
    </row>
    <row r="5621" spans="39:53" x14ac:dyDescent="0.2">
      <c r="AM5621" s="61"/>
      <c r="AN5621" s="61"/>
      <c r="AO5621" s="171"/>
      <c r="AP5621" s="61"/>
      <c r="AQ5621" s="61"/>
      <c r="AR5621" s="61"/>
      <c r="AS5621" s="61"/>
      <c r="AT5621" s="61"/>
      <c r="AU5621" s="61"/>
      <c r="AV5621" s="61"/>
      <c r="AW5621" s="61"/>
      <c r="AX5621" s="61"/>
      <c r="AY5621" s="61"/>
      <c r="AZ5621" s="61"/>
      <c r="BA5621" s="61"/>
    </row>
    <row r="5622" spans="39:53" x14ac:dyDescent="0.2">
      <c r="AM5622" s="61"/>
      <c r="AN5622" s="61"/>
      <c r="AO5622" s="171"/>
      <c r="AP5622" s="61"/>
      <c r="AQ5622" s="61"/>
      <c r="AR5622" s="61"/>
      <c r="AS5622" s="61"/>
      <c r="AT5622" s="61"/>
      <c r="AU5622" s="61"/>
      <c r="AV5622" s="61"/>
      <c r="AW5622" s="61"/>
      <c r="AX5622" s="61"/>
      <c r="AY5622" s="61"/>
      <c r="AZ5622" s="61"/>
      <c r="BA5622" s="61"/>
    </row>
    <row r="5623" spans="39:53" x14ac:dyDescent="0.2">
      <c r="AM5623" s="61"/>
      <c r="AN5623" s="61"/>
      <c r="AO5623" s="171"/>
      <c r="AP5623" s="61"/>
      <c r="AQ5623" s="61"/>
      <c r="AR5623" s="61"/>
      <c r="AS5623" s="61"/>
      <c r="AT5623" s="61"/>
      <c r="AU5623" s="61"/>
      <c r="AV5623" s="61"/>
      <c r="AW5623" s="61"/>
      <c r="AX5623" s="61"/>
      <c r="AY5623" s="61"/>
      <c r="AZ5623" s="61"/>
      <c r="BA5623" s="61"/>
    </row>
    <row r="5624" spans="39:53" x14ac:dyDescent="0.2">
      <c r="AM5624" s="61"/>
      <c r="AN5624" s="61"/>
      <c r="AO5624" s="171"/>
      <c r="AP5624" s="61"/>
      <c r="AQ5624" s="61"/>
      <c r="AR5624" s="61"/>
      <c r="AS5624" s="61"/>
      <c r="AT5624" s="61"/>
      <c r="AU5624" s="61"/>
      <c r="AV5624" s="61"/>
      <c r="AW5624" s="61"/>
      <c r="AX5624" s="61"/>
      <c r="AY5624" s="61"/>
      <c r="AZ5624" s="61"/>
      <c r="BA5624" s="61"/>
    </row>
    <row r="5625" spans="39:53" x14ac:dyDescent="0.2">
      <c r="AM5625" s="61"/>
      <c r="AN5625" s="61"/>
      <c r="AO5625" s="171"/>
      <c r="AP5625" s="61"/>
      <c r="AQ5625" s="61"/>
      <c r="AR5625" s="61"/>
      <c r="AS5625" s="61"/>
      <c r="AT5625" s="61"/>
      <c r="AU5625" s="61"/>
      <c r="AV5625" s="61"/>
      <c r="AW5625" s="61"/>
      <c r="AX5625" s="61"/>
      <c r="AY5625" s="61"/>
      <c r="AZ5625" s="61"/>
      <c r="BA5625" s="61"/>
    </row>
    <row r="5626" spans="39:53" x14ac:dyDescent="0.2">
      <c r="AM5626" s="61"/>
      <c r="AN5626" s="61"/>
      <c r="AO5626" s="171"/>
      <c r="AP5626" s="61"/>
      <c r="AQ5626" s="61"/>
      <c r="AR5626" s="61"/>
      <c r="AS5626" s="61"/>
      <c r="AT5626" s="61"/>
      <c r="AU5626" s="61"/>
      <c r="AV5626" s="61"/>
      <c r="AW5626" s="61"/>
      <c r="AX5626" s="61"/>
      <c r="AY5626" s="61"/>
      <c r="AZ5626" s="61"/>
      <c r="BA5626" s="61"/>
    </row>
    <row r="5627" spans="39:53" x14ac:dyDescent="0.2">
      <c r="AM5627" s="61"/>
      <c r="AN5627" s="61"/>
      <c r="AO5627" s="171"/>
      <c r="AP5627" s="61"/>
      <c r="AQ5627" s="61"/>
      <c r="AR5627" s="61"/>
      <c r="AS5627" s="61"/>
      <c r="AT5627" s="61"/>
      <c r="AU5627" s="61"/>
      <c r="AV5627" s="61"/>
      <c r="AW5627" s="61"/>
      <c r="AX5627" s="61"/>
      <c r="AY5627" s="61"/>
      <c r="AZ5627" s="61"/>
      <c r="BA5627" s="61"/>
    </row>
    <row r="5628" spans="39:53" x14ac:dyDescent="0.2">
      <c r="AM5628" s="61"/>
      <c r="AN5628" s="61"/>
      <c r="AO5628" s="171"/>
      <c r="AP5628" s="61"/>
      <c r="AQ5628" s="61"/>
      <c r="AR5628" s="61"/>
      <c r="AS5628" s="61"/>
      <c r="AT5628" s="61"/>
      <c r="AU5628" s="61"/>
      <c r="AV5628" s="61"/>
      <c r="AW5628" s="61"/>
      <c r="AX5628" s="61"/>
      <c r="AY5628" s="61"/>
      <c r="AZ5628" s="61"/>
      <c r="BA5628" s="61"/>
    </row>
    <row r="5629" spans="39:53" x14ac:dyDescent="0.2">
      <c r="AM5629" s="61"/>
      <c r="AN5629" s="61"/>
      <c r="AO5629" s="171"/>
      <c r="AP5629" s="61"/>
      <c r="AQ5629" s="61"/>
      <c r="AR5629" s="61"/>
      <c r="AS5629" s="61"/>
      <c r="AT5629" s="61"/>
      <c r="AU5629" s="61"/>
      <c r="AV5629" s="61"/>
      <c r="AW5629" s="61"/>
      <c r="AX5629" s="61"/>
      <c r="AY5629" s="61"/>
      <c r="AZ5629" s="61"/>
      <c r="BA5629" s="61"/>
    </row>
    <row r="5630" spans="39:53" x14ac:dyDescent="0.2">
      <c r="AM5630" s="61"/>
      <c r="AN5630" s="61"/>
      <c r="AO5630" s="171"/>
      <c r="AP5630" s="61"/>
      <c r="AQ5630" s="61"/>
      <c r="AR5630" s="61"/>
      <c r="AS5630" s="61"/>
      <c r="AT5630" s="61"/>
      <c r="AU5630" s="61"/>
      <c r="AV5630" s="61"/>
      <c r="AW5630" s="61"/>
      <c r="AX5630" s="61"/>
      <c r="AY5630" s="61"/>
      <c r="AZ5630" s="61"/>
      <c r="BA5630" s="61"/>
    </row>
    <row r="5631" spans="39:53" x14ac:dyDescent="0.2">
      <c r="AM5631" s="61"/>
      <c r="AN5631" s="61"/>
      <c r="AO5631" s="171"/>
      <c r="AP5631" s="61"/>
      <c r="AQ5631" s="61"/>
      <c r="AR5631" s="61"/>
      <c r="AS5631" s="61"/>
      <c r="AT5631" s="61"/>
      <c r="AU5631" s="61"/>
      <c r="AV5631" s="61"/>
      <c r="AW5631" s="61"/>
      <c r="AX5631" s="61"/>
      <c r="AY5631" s="61"/>
      <c r="AZ5631" s="61"/>
      <c r="BA5631" s="61"/>
    </row>
    <row r="5632" spans="39:53" x14ac:dyDescent="0.2">
      <c r="AM5632" s="61"/>
      <c r="AN5632" s="61"/>
      <c r="AO5632" s="171"/>
      <c r="AP5632" s="61"/>
      <c r="AQ5632" s="61"/>
      <c r="AR5632" s="61"/>
      <c r="AS5632" s="61"/>
      <c r="AT5632" s="61"/>
      <c r="AU5632" s="61"/>
      <c r="AV5632" s="61"/>
      <c r="AW5632" s="61"/>
      <c r="AX5632" s="61"/>
      <c r="AY5632" s="61"/>
      <c r="AZ5632" s="61"/>
      <c r="BA5632" s="61"/>
    </row>
    <row r="5633" spans="39:53" x14ac:dyDescent="0.2">
      <c r="AM5633" s="61"/>
      <c r="AN5633" s="61"/>
      <c r="AO5633" s="171"/>
      <c r="AP5633" s="61"/>
      <c r="AQ5633" s="61"/>
      <c r="AR5633" s="61"/>
      <c r="AS5633" s="61"/>
      <c r="AT5633" s="61"/>
      <c r="AU5633" s="61"/>
      <c r="AV5633" s="61"/>
      <c r="AW5633" s="61"/>
      <c r="AX5633" s="61"/>
      <c r="AY5633" s="61"/>
      <c r="AZ5633" s="61"/>
      <c r="BA5633" s="61"/>
    </row>
    <row r="5634" spans="39:53" x14ac:dyDescent="0.2">
      <c r="AM5634" s="61"/>
      <c r="AN5634" s="61"/>
      <c r="AO5634" s="171"/>
      <c r="AP5634" s="61"/>
      <c r="AQ5634" s="61"/>
      <c r="AR5634" s="61"/>
      <c r="AS5634" s="61"/>
      <c r="AT5634" s="61"/>
      <c r="AU5634" s="61"/>
      <c r="AV5634" s="61"/>
      <c r="AW5634" s="61"/>
      <c r="AX5634" s="61"/>
      <c r="AY5634" s="61"/>
      <c r="AZ5634" s="61"/>
      <c r="BA5634" s="61"/>
    </row>
    <row r="5635" spans="39:53" x14ac:dyDescent="0.2">
      <c r="AM5635" s="61"/>
      <c r="AN5635" s="61"/>
      <c r="AO5635" s="171"/>
      <c r="AP5635" s="61"/>
      <c r="AQ5635" s="61"/>
      <c r="AR5635" s="61"/>
      <c r="AS5635" s="61"/>
      <c r="AT5635" s="61"/>
      <c r="AU5635" s="61"/>
      <c r="AV5635" s="61"/>
      <c r="AW5635" s="61"/>
      <c r="AX5635" s="61"/>
      <c r="AY5635" s="61"/>
      <c r="AZ5635" s="61"/>
      <c r="BA5635" s="61"/>
    </row>
    <row r="5636" spans="39:53" x14ac:dyDescent="0.2">
      <c r="AM5636" s="61"/>
      <c r="AN5636" s="61"/>
      <c r="AO5636" s="171"/>
      <c r="AP5636" s="61"/>
      <c r="AQ5636" s="61"/>
      <c r="AR5636" s="61"/>
      <c r="AS5636" s="61"/>
      <c r="AT5636" s="61"/>
      <c r="AU5636" s="61"/>
      <c r="AV5636" s="61"/>
      <c r="AW5636" s="61"/>
      <c r="AX5636" s="61"/>
      <c r="AY5636" s="61"/>
      <c r="AZ5636" s="61"/>
      <c r="BA5636" s="61"/>
    </row>
    <row r="5637" spans="39:53" x14ac:dyDescent="0.2">
      <c r="AM5637" s="61"/>
      <c r="AN5637" s="61"/>
      <c r="AO5637" s="171"/>
      <c r="AP5637" s="61"/>
      <c r="AQ5637" s="61"/>
      <c r="AR5637" s="61"/>
      <c r="AS5637" s="61"/>
      <c r="AT5637" s="61"/>
      <c r="AU5637" s="61"/>
      <c r="AV5637" s="61"/>
      <c r="AW5637" s="61"/>
      <c r="AX5637" s="61"/>
      <c r="AY5637" s="61"/>
      <c r="AZ5637" s="61"/>
      <c r="BA5637" s="61"/>
    </row>
    <row r="5638" spans="39:53" x14ac:dyDescent="0.2">
      <c r="AM5638" s="61"/>
      <c r="AN5638" s="61"/>
      <c r="AO5638" s="171"/>
      <c r="AP5638" s="61"/>
      <c r="AQ5638" s="61"/>
      <c r="AR5638" s="61"/>
      <c r="AS5638" s="61"/>
      <c r="AT5638" s="61"/>
      <c r="AU5638" s="61"/>
      <c r="AV5638" s="61"/>
      <c r="AW5638" s="61"/>
      <c r="AX5638" s="61"/>
      <c r="AY5638" s="61"/>
      <c r="AZ5638" s="61"/>
      <c r="BA5638" s="61"/>
    </row>
    <row r="5639" spans="39:53" x14ac:dyDescent="0.2">
      <c r="AM5639" s="61"/>
      <c r="AN5639" s="61"/>
      <c r="AO5639" s="171"/>
      <c r="AP5639" s="61"/>
      <c r="AQ5639" s="61"/>
      <c r="AR5639" s="61"/>
      <c r="AS5639" s="61"/>
      <c r="AT5639" s="61"/>
      <c r="AU5639" s="61"/>
      <c r="AV5639" s="61"/>
      <c r="AW5639" s="61"/>
      <c r="AX5639" s="61"/>
      <c r="AY5639" s="61"/>
      <c r="AZ5639" s="61"/>
      <c r="BA5639" s="61"/>
    </row>
    <row r="5640" spans="39:53" x14ac:dyDescent="0.2">
      <c r="AM5640" s="61"/>
      <c r="AN5640" s="61"/>
      <c r="AO5640" s="171"/>
      <c r="AP5640" s="61"/>
      <c r="AQ5640" s="61"/>
      <c r="AR5640" s="61"/>
      <c r="AS5640" s="61"/>
      <c r="AT5640" s="61"/>
      <c r="AU5640" s="61"/>
      <c r="AV5640" s="61"/>
      <c r="AW5640" s="61"/>
      <c r="AX5640" s="61"/>
      <c r="AY5640" s="61"/>
      <c r="AZ5640" s="61"/>
      <c r="BA5640" s="61"/>
    </row>
    <row r="5641" spans="39:53" x14ac:dyDescent="0.2">
      <c r="AM5641" s="61"/>
      <c r="AN5641" s="61"/>
      <c r="AO5641" s="171"/>
      <c r="AP5641" s="61"/>
      <c r="AQ5641" s="61"/>
      <c r="AR5641" s="61"/>
      <c r="AS5641" s="61"/>
      <c r="AT5641" s="61"/>
      <c r="AU5641" s="61"/>
      <c r="AV5641" s="61"/>
      <c r="AW5641" s="61"/>
      <c r="AX5641" s="61"/>
      <c r="AY5641" s="61"/>
      <c r="AZ5641" s="61"/>
      <c r="BA5641" s="61"/>
    </row>
    <row r="5642" spans="39:53" x14ac:dyDescent="0.2">
      <c r="AM5642" s="61"/>
      <c r="AN5642" s="61"/>
      <c r="AO5642" s="171"/>
      <c r="AP5642" s="61"/>
      <c r="AQ5642" s="61"/>
      <c r="AR5642" s="61"/>
      <c r="AS5642" s="61"/>
      <c r="AT5642" s="61"/>
      <c r="AU5642" s="61"/>
      <c r="AV5642" s="61"/>
      <c r="AW5642" s="61"/>
      <c r="AX5642" s="61"/>
      <c r="AY5642" s="61"/>
      <c r="AZ5642" s="61"/>
      <c r="BA5642" s="61"/>
    </row>
    <row r="5643" spans="39:53" x14ac:dyDescent="0.2">
      <c r="AM5643" s="61"/>
      <c r="AN5643" s="61"/>
      <c r="AO5643" s="171"/>
      <c r="AP5643" s="61"/>
      <c r="AQ5643" s="61"/>
      <c r="AR5643" s="61"/>
      <c r="AS5643" s="61"/>
      <c r="AT5643" s="61"/>
      <c r="AU5643" s="61"/>
      <c r="AV5643" s="61"/>
      <c r="AW5643" s="61"/>
      <c r="AX5643" s="61"/>
      <c r="AY5643" s="61"/>
      <c r="AZ5643" s="61"/>
      <c r="BA5643" s="61"/>
    </row>
    <row r="5644" spans="39:53" x14ac:dyDescent="0.2">
      <c r="AM5644" s="61"/>
      <c r="AN5644" s="61"/>
      <c r="AO5644" s="171"/>
      <c r="AP5644" s="61"/>
      <c r="AQ5644" s="61"/>
      <c r="AR5644" s="61"/>
      <c r="AS5644" s="61"/>
      <c r="AT5644" s="61"/>
      <c r="AU5644" s="61"/>
      <c r="AV5644" s="61"/>
      <c r="AW5644" s="61"/>
      <c r="AX5644" s="61"/>
      <c r="AY5644" s="61"/>
      <c r="AZ5644" s="61"/>
      <c r="BA5644" s="61"/>
    </row>
    <row r="5645" spans="39:53" x14ac:dyDescent="0.2">
      <c r="AM5645" s="61"/>
      <c r="AN5645" s="61"/>
      <c r="AO5645" s="171"/>
      <c r="AP5645" s="61"/>
      <c r="AQ5645" s="61"/>
      <c r="AR5645" s="61"/>
      <c r="AS5645" s="61"/>
      <c r="AT5645" s="61"/>
      <c r="AU5645" s="61"/>
      <c r="AV5645" s="61"/>
      <c r="AW5645" s="61"/>
      <c r="AX5645" s="61"/>
      <c r="AY5645" s="61"/>
      <c r="AZ5645" s="61"/>
      <c r="BA5645" s="61"/>
    </row>
    <row r="5646" spans="39:53" x14ac:dyDescent="0.2">
      <c r="AM5646" s="61"/>
      <c r="AN5646" s="61"/>
      <c r="AO5646" s="171"/>
      <c r="AP5646" s="61"/>
      <c r="AQ5646" s="61"/>
      <c r="AR5646" s="61"/>
      <c r="AS5646" s="61"/>
      <c r="AT5646" s="61"/>
      <c r="AU5646" s="61"/>
      <c r="AV5646" s="61"/>
      <c r="AW5646" s="61"/>
      <c r="AX5646" s="61"/>
      <c r="AY5646" s="61"/>
      <c r="AZ5646" s="61"/>
      <c r="BA5646" s="61"/>
    </row>
    <row r="5647" spans="39:53" x14ac:dyDescent="0.2">
      <c r="AM5647" s="61"/>
      <c r="AN5647" s="61"/>
      <c r="AO5647" s="171"/>
      <c r="AP5647" s="61"/>
      <c r="AQ5647" s="61"/>
      <c r="AR5647" s="61"/>
      <c r="AS5647" s="61"/>
      <c r="AT5647" s="61"/>
      <c r="AU5647" s="61"/>
      <c r="AV5647" s="61"/>
      <c r="AW5647" s="61"/>
      <c r="AX5647" s="61"/>
      <c r="AY5647" s="61"/>
      <c r="AZ5647" s="61"/>
      <c r="BA5647" s="61"/>
    </row>
    <row r="5648" spans="39:53" x14ac:dyDescent="0.2">
      <c r="AM5648" s="61"/>
      <c r="AN5648" s="61"/>
      <c r="AO5648" s="171"/>
      <c r="AP5648" s="61"/>
      <c r="AQ5648" s="61"/>
      <c r="AR5648" s="61"/>
      <c r="AS5648" s="61"/>
      <c r="AT5648" s="61"/>
      <c r="AU5648" s="61"/>
      <c r="AV5648" s="61"/>
      <c r="AW5648" s="61"/>
      <c r="AX5648" s="61"/>
      <c r="AY5648" s="61"/>
      <c r="AZ5648" s="61"/>
      <c r="BA5648" s="61"/>
    </row>
    <row r="5649" spans="39:53" x14ac:dyDescent="0.2">
      <c r="AM5649" s="61"/>
      <c r="AN5649" s="61"/>
      <c r="AO5649" s="171"/>
      <c r="AP5649" s="61"/>
      <c r="AQ5649" s="61"/>
      <c r="AR5649" s="61"/>
      <c r="AS5649" s="61"/>
      <c r="AT5649" s="61"/>
      <c r="AU5649" s="61"/>
      <c r="AV5649" s="61"/>
      <c r="AW5649" s="61"/>
      <c r="AX5649" s="61"/>
      <c r="AY5649" s="61"/>
      <c r="AZ5649" s="61"/>
      <c r="BA5649" s="61"/>
    </row>
    <row r="5650" spans="39:53" x14ac:dyDescent="0.2">
      <c r="AM5650" s="61"/>
      <c r="AN5650" s="61"/>
      <c r="AO5650" s="171"/>
      <c r="AP5650" s="61"/>
      <c r="AQ5650" s="61"/>
      <c r="AR5650" s="61"/>
      <c r="AS5650" s="61"/>
      <c r="AT5650" s="61"/>
      <c r="AU5650" s="61"/>
      <c r="AV5650" s="61"/>
      <c r="AW5650" s="61"/>
      <c r="AX5650" s="61"/>
      <c r="AY5650" s="61"/>
      <c r="AZ5650" s="61"/>
      <c r="BA5650" s="61"/>
    </row>
    <row r="5651" spans="39:53" x14ac:dyDescent="0.2">
      <c r="AM5651" s="61"/>
      <c r="AN5651" s="61"/>
      <c r="AO5651" s="171"/>
      <c r="AP5651" s="61"/>
      <c r="AQ5651" s="61"/>
      <c r="AR5651" s="61"/>
      <c r="AS5651" s="61"/>
      <c r="AT5651" s="61"/>
      <c r="AU5651" s="61"/>
      <c r="AV5651" s="61"/>
      <c r="AW5651" s="61"/>
      <c r="AX5651" s="61"/>
      <c r="AY5651" s="61"/>
      <c r="AZ5651" s="61"/>
      <c r="BA5651" s="61"/>
    </row>
    <row r="5652" spans="39:53" x14ac:dyDescent="0.2">
      <c r="AM5652" s="61"/>
      <c r="AN5652" s="61"/>
      <c r="AO5652" s="171"/>
      <c r="AP5652" s="61"/>
      <c r="AQ5652" s="61"/>
      <c r="AR5652" s="61"/>
      <c r="AS5652" s="61"/>
      <c r="AT5652" s="61"/>
      <c r="AU5652" s="61"/>
      <c r="AV5652" s="61"/>
      <c r="AW5652" s="61"/>
      <c r="AX5652" s="61"/>
      <c r="AY5652" s="61"/>
      <c r="AZ5652" s="61"/>
      <c r="BA5652" s="61"/>
    </row>
    <row r="5653" spans="39:53" x14ac:dyDescent="0.2">
      <c r="AM5653" s="61"/>
      <c r="AN5653" s="61"/>
      <c r="AO5653" s="171"/>
      <c r="AP5653" s="61"/>
      <c r="AQ5653" s="61"/>
      <c r="AR5653" s="61"/>
      <c r="AS5653" s="61"/>
      <c r="AT5653" s="61"/>
      <c r="AU5653" s="61"/>
      <c r="AV5653" s="61"/>
      <c r="AW5653" s="61"/>
      <c r="AX5653" s="61"/>
      <c r="AY5653" s="61"/>
      <c r="AZ5653" s="61"/>
      <c r="BA5653" s="61"/>
    </row>
    <row r="5654" spans="39:53" x14ac:dyDescent="0.2">
      <c r="AM5654" s="61"/>
      <c r="AN5654" s="61"/>
      <c r="AO5654" s="171"/>
      <c r="AP5654" s="61"/>
      <c r="AQ5654" s="61"/>
      <c r="AR5654" s="61"/>
      <c r="AS5654" s="61"/>
      <c r="AT5654" s="61"/>
      <c r="AU5654" s="61"/>
      <c r="AV5654" s="61"/>
      <c r="AW5654" s="61"/>
      <c r="AX5654" s="61"/>
      <c r="AY5654" s="61"/>
      <c r="AZ5654" s="61"/>
      <c r="BA5654" s="61"/>
    </row>
    <row r="5655" spans="39:53" x14ac:dyDescent="0.2">
      <c r="AM5655" s="61"/>
      <c r="AN5655" s="61"/>
      <c r="AO5655" s="171"/>
      <c r="AP5655" s="61"/>
      <c r="AQ5655" s="61"/>
      <c r="AR5655" s="61"/>
      <c r="AS5655" s="61"/>
      <c r="AT5655" s="61"/>
      <c r="AU5655" s="61"/>
      <c r="AV5655" s="61"/>
      <c r="AW5655" s="61"/>
      <c r="AX5655" s="61"/>
      <c r="AY5655" s="61"/>
      <c r="AZ5655" s="61"/>
      <c r="BA5655" s="61"/>
    </row>
    <row r="5656" spans="39:53" x14ac:dyDescent="0.2">
      <c r="AM5656" s="61"/>
      <c r="AN5656" s="61"/>
      <c r="AO5656" s="171"/>
      <c r="AP5656" s="61"/>
      <c r="AQ5656" s="61"/>
      <c r="AR5656" s="61"/>
      <c r="AS5656" s="61"/>
      <c r="AT5656" s="61"/>
      <c r="AU5656" s="61"/>
      <c r="AV5656" s="61"/>
      <c r="AW5656" s="61"/>
      <c r="AX5656" s="61"/>
      <c r="AY5656" s="61"/>
      <c r="AZ5656" s="61"/>
      <c r="BA5656" s="61"/>
    </row>
    <row r="5657" spans="39:53" x14ac:dyDescent="0.2">
      <c r="AM5657" s="61"/>
      <c r="AN5657" s="61"/>
      <c r="AO5657" s="171"/>
      <c r="AP5657" s="61"/>
      <c r="AQ5657" s="61"/>
      <c r="AR5657" s="61"/>
      <c r="AS5657" s="61"/>
      <c r="AT5657" s="61"/>
      <c r="AU5657" s="61"/>
      <c r="AV5657" s="61"/>
      <c r="AW5657" s="61"/>
      <c r="AX5657" s="61"/>
      <c r="AY5657" s="61"/>
      <c r="AZ5657" s="61"/>
      <c r="BA5657" s="61"/>
    </row>
    <row r="5658" spans="39:53" x14ac:dyDescent="0.2">
      <c r="AM5658" s="61"/>
      <c r="AN5658" s="61"/>
      <c r="AO5658" s="171"/>
      <c r="AP5658" s="61"/>
      <c r="AQ5658" s="61"/>
      <c r="AR5658" s="61"/>
      <c r="AS5658" s="61"/>
      <c r="AT5658" s="61"/>
      <c r="AU5658" s="61"/>
      <c r="AV5658" s="61"/>
      <c r="AW5658" s="61"/>
      <c r="AX5658" s="61"/>
      <c r="AY5658" s="61"/>
      <c r="AZ5658" s="61"/>
      <c r="BA5658" s="61"/>
    </row>
    <row r="5659" spans="39:53" x14ac:dyDescent="0.2">
      <c r="AM5659" s="61"/>
      <c r="AN5659" s="61"/>
      <c r="AO5659" s="171"/>
      <c r="AP5659" s="61"/>
      <c r="AQ5659" s="61"/>
      <c r="AR5659" s="61"/>
      <c r="AS5659" s="61"/>
      <c r="AT5659" s="61"/>
      <c r="AU5659" s="61"/>
      <c r="AV5659" s="61"/>
      <c r="AW5659" s="61"/>
      <c r="AX5659" s="61"/>
      <c r="AY5659" s="61"/>
      <c r="AZ5659" s="61"/>
      <c r="BA5659" s="61"/>
    </row>
    <row r="5660" spans="39:53" x14ac:dyDescent="0.2">
      <c r="AM5660" s="61"/>
      <c r="AN5660" s="61"/>
      <c r="AO5660" s="171"/>
      <c r="AP5660" s="61"/>
      <c r="AQ5660" s="61"/>
      <c r="AR5660" s="61"/>
      <c r="AS5660" s="61"/>
      <c r="AT5660" s="61"/>
      <c r="AU5660" s="61"/>
      <c r="AV5660" s="61"/>
      <c r="AW5660" s="61"/>
      <c r="AX5660" s="61"/>
      <c r="AY5660" s="61"/>
      <c r="AZ5660" s="61"/>
      <c r="BA5660" s="61"/>
    </row>
    <row r="5661" spans="39:53" x14ac:dyDescent="0.2">
      <c r="AM5661" s="61"/>
      <c r="AN5661" s="61"/>
      <c r="AO5661" s="171"/>
      <c r="AP5661" s="61"/>
      <c r="AQ5661" s="61"/>
      <c r="AR5661" s="61"/>
      <c r="AS5661" s="61"/>
      <c r="AT5661" s="61"/>
      <c r="AU5661" s="61"/>
      <c r="AV5661" s="61"/>
      <c r="AW5661" s="61"/>
      <c r="AX5661" s="61"/>
      <c r="AY5661" s="61"/>
      <c r="AZ5661" s="61"/>
      <c r="BA5661" s="61"/>
    </row>
    <row r="5662" spans="39:53" x14ac:dyDescent="0.2">
      <c r="AM5662" s="61"/>
      <c r="AN5662" s="61"/>
      <c r="AO5662" s="171"/>
      <c r="AP5662" s="61"/>
      <c r="AQ5662" s="61"/>
      <c r="AR5662" s="61"/>
      <c r="AS5662" s="61"/>
      <c r="AT5662" s="61"/>
      <c r="AU5662" s="61"/>
      <c r="AV5662" s="61"/>
      <c r="AW5662" s="61"/>
      <c r="AX5662" s="61"/>
      <c r="AY5662" s="61"/>
      <c r="AZ5662" s="61"/>
      <c r="BA5662" s="61"/>
    </row>
    <row r="5663" spans="39:53" x14ac:dyDescent="0.2">
      <c r="AM5663" s="61"/>
      <c r="AN5663" s="61"/>
      <c r="AO5663" s="171"/>
      <c r="AP5663" s="61"/>
      <c r="AQ5663" s="61"/>
      <c r="AR5663" s="61"/>
      <c r="AS5663" s="61"/>
      <c r="AT5663" s="61"/>
      <c r="AU5663" s="61"/>
      <c r="AV5663" s="61"/>
      <c r="AW5663" s="61"/>
      <c r="AX5663" s="61"/>
      <c r="AY5663" s="61"/>
      <c r="AZ5663" s="61"/>
      <c r="BA5663" s="61"/>
    </row>
    <row r="5664" spans="39:53" x14ac:dyDescent="0.2">
      <c r="AM5664" s="61"/>
      <c r="AN5664" s="61"/>
      <c r="AO5664" s="171"/>
      <c r="AP5664" s="61"/>
      <c r="AQ5664" s="61"/>
      <c r="AR5664" s="61"/>
      <c r="AS5664" s="61"/>
      <c r="AT5664" s="61"/>
      <c r="AU5664" s="61"/>
      <c r="AV5664" s="61"/>
      <c r="AW5664" s="61"/>
      <c r="AX5664" s="61"/>
      <c r="AY5664" s="61"/>
      <c r="AZ5664" s="61"/>
      <c r="BA5664" s="61"/>
    </row>
    <row r="5665" spans="39:53" x14ac:dyDescent="0.2">
      <c r="AM5665" s="61"/>
      <c r="AN5665" s="61"/>
      <c r="AO5665" s="171"/>
      <c r="AP5665" s="61"/>
      <c r="AQ5665" s="61"/>
      <c r="AR5665" s="61"/>
      <c r="AS5665" s="61"/>
      <c r="AT5665" s="61"/>
      <c r="AU5665" s="61"/>
      <c r="AV5665" s="61"/>
      <c r="AW5665" s="61"/>
      <c r="AX5665" s="61"/>
      <c r="AY5665" s="61"/>
      <c r="AZ5665" s="61"/>
      <c r="BA5665" s="61"/>
    </row>
    <row r="5666" spans="39:53" x14ac:dyDescent="0.2">
      <c r="AM5666" s="61"/>
      <c r="AN5666" s="61"/>
      <c r="AO5666" s="171"/>
      <c r="AP5666" s="61"/>
      <c r="AQ5666" s="61"/>
      <c r="AR5666" s="61"/>
      <c r="AS5666" s="61"/>
      <c r="AT5666" s="61"/>
      <c r="AU5666" s="61"/>
      <c r="AV5666" s="61"/>
      <c r="AW5666" s="61"/>
      <c r="AX5666" s="61"/>
      <c r="AY5666" s="61"/>
      <c r="AZ5666" s="61"/>
      <c r="BA5666" s="61"/>
    </row>
    <row r="5667" spans="39:53" x14ac:dyDescent="0.2">
      <c r="AM5667" s="61"/>
      <c r="AN5667" s="61"/>
      <c r="AO5667" s="171"/>
      <c r="AP5667" s="61"/>
      <c r="AQ5667" s="61"/>
      <c r="AR5667" s="61"/>
      <c r="AS5667" s="61"/>
      <c r="AT5667" s="61"/>
      <c r="AU5667" s="61"/>
      <c r="AV5667" s="61"/>
      <c r="AW5667" s="61"/>
      <c r="AX5667" s="61"/>
      <c r="AY5667" s="61"/>
      <c r="AZ5667" s="61"/>
      <c r="BA5667" s="61"/>
    </row>
    <row r="5668" spans="39:53" x14ac:dyDescent="0.2">
      <c r="AM5668" s="61"/>
      <c r="AN5668" s="61"/>
      <c r="AO5668" s="171"/>
      <c r="AP5668" s="61"/>
      <c r="AQ5668" s="61"/>
      <c r="AR5668" s="61"/>
      <c r="AS5668" s="61"/>
      <c r="AT5668" s="61"/>
      <c r="AU5668" s="61"/>
      <c r="AV5668" s="61"/>
      <c r="AW5668" s="61"/>
      <c r="AX5668" s="61"/>
      <c r="AY5668" s="61"/>
      <c r="AZ5668" s="61"/>
      <c r="BA5668" s="61"/>
    </row>
    <row r="5669" spans="39:53" x14ac:dyDescent="0.2">
      <c r="AM5669" s="61"/>
      <c r="AN5669" s="61"/>
      <c r="AO5669" s="171"/>
      <c r="AP5669" s="61"/>
      <c r="AQ5669" s="61"/>
      <c r="AR5669" s="61"/>
      <c r="AS5669" s="61"/>
      <c r="AT5669" s="61"/>
      <c r="AU5669" s="61"/>
      <c r="AV5669" s="61"/>
      <c r="AW5669" s="61"/>
      <c r="AX5669" s="61"/>
      <c r="AY5669" s="61"/>
      <c r="AZ5669" s="61"/>
      <c r="BA5669" s="61"/>
    </row>
    <row r="5670" spans="39:53" x14ac:dyDescent="0.2">
      <c r="AM5670" s="61"/>
      <c r="AN5670" s="61"/>
      <c r="AO5670" s="171"/>
      <c r="AP5670" s="61"/>
      <c r="AQ5670" s="61"/>
      <c r="AR5670" s="61"/>
      <c r="AS5670" s="61"/>
      <c r="AT5670" s="61"/>
      <c r="AU5670" s="61"/>
      <c r="AV5670" s="61"/>
      <c r="AW5670" s="61"/>
      <c r="AX5670" s="61"/>
      <c r="AY5670" s="61"/>
      <c r="AZ5670" s="61"/>
      <c r="BA5670" s="61"/>
    </row>
    <row r="5671" spans="39:53" x14ac:dyDescent="0.2">
      <c r="AM5671" s="61"/>
      <c r="AN5671" s="61"/>
      <c r="AO5671" s="171"/>
      <c r="AP5671" s="61"/>
      <c r="AQ5671" s="61"/>
      <c r="AR5671" s="61"/>
      <c r="AS5671" s="61"/>
      <c r="AT5671" s="61"/>
      <c r="AU5671" s="61"/>
      <c r="AV5671" s="61"/>
      <c r="AW5671" s="61"/>
      <c r="AX5671" s="61"/>
      <c r="AY5671" s="61"/>
      <c r="AZ5671" s="61"/>
      <c r="BA5671" s="61"/>
    </row>
    <row r="5672" spans="39:53" x14ac:dyDescent="0.2">
      <c r="AM5672" s="61"/>
      <c r="AN5672" s="61"/>
      <c r="AO5672" s="171"/>
      <c r="AP5672" s="61"/>
      <c r="AQ5672" s="61"/>
      <c r="AR5672" s="61"/>
      <c r="AS5672" s="61"/>
      <c r="AT5672" s="61"/>
      <c r="AU5672" s="61"/>
      <c r="AV5672" s="61"/>
      <c r="AW5672" s="61"/>
      <c r="AX5672" s="61"/>
      <c r="AY5672" s="61"/>
      <c r="AZ5672" s="61"/>
      <c r="BA5672" s="61"/>
    </row>
    <row r="5673" spans="39:53" x14ac:dyDescent="0.2">
      <c r="AM5673" s="61"/>
      <c r="AN5673" s="61"/>
      <c r="AO5673" s="171"/>
      <c r="AP5673" s="61"/>
      <c r="AQ5673" s="61"/>
      <c r="AR5673" s="61"/>
      <c r="AS5673" s="61"/>
      <c r="AT5673" s="61"/>
      <c r="AU5673" s="61"/>
      <c r="AV5673" s="61"/>
      <c r="AW5673" s="61"/>
      <c r="AX5673" s="61"/>
      <c r="AY5673" s="61"/>
      <c r="AZ5673" s="61"/>
      <c r="BA5673" s="61"/>
    </row>
    <row r="5674" spans="39:53" x14ac:dyDescent="0.2">
      <c r="AM5674" s="61"/>
      <c r="AN5674" s="61"/>
      <c r="AO5674" s="171"/>
      <c r="AP5674" s="61"/>
      <c r="AQ5674" s="61"/>
      <c r="AR5674" s="61"/>
      <c r="AS5674" s="61"/>
      <c r="AT5674" s="61"/>
      <c r="AU5674" s="61"/>
      <c r="AV5674" s="61"/>
      <c r="AW5674" s="61"/>
      <c r="AX5674" s="61"/>
      <c r="AY5674" s="61"/>
      <c r="AZ5674" s="61"/>
      <c r="BA5674" s="61"/>
    </row>
    <row r="5675" spans="39:53" x14ac:dyDescent="0.2">
      <c r="AM5675" s="61"/>
      <c r="AN5675" s="61"/>
      <c r="AO5675" s="171"/>
      <c r="AP5675" s="61"/>
      <c r="AQ5675" s="61"/>
      <c r="AR5675" s="61"/>
      <c r="AS5675" s="61"/>
      <c r="AT5675" s="61"/>
      <c r="AU5675" s="61"/>
      <c r="AV5675" s="61"/>
      <c r="AW5675" s="61"/>
      <c r="AX5675" s="61"/>
      <c r="AY5675" s="61"/>
      <c r="AZ5675" s="61"/>
      <c r="BA5675" s="61"/>
    </row>
    <row r="5676" spans="39:53" x14ac:dyDescent="0.2">
      <c r="AM5676" s="61"/>
      <c r="AN5676" s="61"/>
      <c r="AO5676" s="171"/>
      <c r="AP5676" s="61"/>
      <c r="AQ5676" s="61"/>
      <c r="AR5676" s="61"/>
      <c r="AS5676" s="61"/>
      <c r="AT5676" s="61"/>
      <c r="AU5676" s="61"/>
      <c r="AV5676" s="61"/>
      <c r="AW5676" s="61"/>
      <c r="AX5676" s="61"/>
      <c r="AY5676" s="61"/>
      <c r="AZ5676" s="61"/>
      <c r="BA5676" s="61"/>
    </row>
    <row r="5677" spans="39:53" x14ac:dyDescent="0.2">
      <c r="AM5677" s="61"/>
      <c r="AN5677" s="61"/>
      <c r="AO5677" s="171"/>
      <c r="AP5677" s="61"/>
      <c r="AQ5677" s="61"/>
      <c r="AR5677" s="61"/>
      <c r="AS5677" s="61"/>
      <c r="AT5677" s="61"/>
      <c r="AU5677" s="61"/>
      <c r="AV5677" s="61"/>
      <c r="AW5677" s="61"/>
      <c r="AX5677" s="61"/>
      <c r="AY5677" s="61"/>
      <c r="AZ5677" s="61"/>
      <c r="BA5677" s="61"/>
    </row>
    <row r="5678" spans="39:53" x14ac:dyDescent="0.2">
      <c r="AM5678" s="61"/>
      <c r="AN5678" s="61"/>
      <c r="AO5678" s="171"/>
      <c r="AP5678" s="61"/>
      <c r="AQ5678" s="61"/>
      <c r="AR5678" s="61"/>
      <c r="AS5678" s="61"/>
      <c r="AT5678" s="61"/>
      <c r="AU5678" s="61"/>
      <c r="AV5678" s="61"/>
      <c r="AW5678" s="61"/>
      <c r="AX5678" s="61"/>
      <c r="AY5678" s="61"/>
      <c r="AZ5678" s="61"/>
      <c r="BA5678" s="61"/>
    </row>
    <row r="5679" spans="39:53" x14ac:dyDescent="0.2">
      <c r="AM5679" s="61"/>
      <c r="AN5679" s="61"/>
      <c r="AO5679" s="171"/>
      <c r="AP5679" s="61"/>
      <c r="AQ5679" s="61"/>
      <c r="AR5679" s="61"/>
      <c r="AS5679" s="61"/>
      <c r="AT5679" s="61"/>
      <c r="AU5679" s="61"/>
      <c r="AV5679" s="61"/>
      <c r="AW5679" s="61"/>
      <c r="AX5679" s="61"/>
      <c r="AY5679" s="61"/>
      <c r="AZ5679" s="61"/>
      <c r="BA5679" s="61"/>
    </row>
    <row r="5680" spans="39:53" x14ac:dyDescent="0.2">
      <c r="AM5680" s="61"/>
      <c r="AN5680" s="61"/>
      <c r="AO5680" s="171"/>
      <c r="AP5680" s="61"/>
      <c r="AQ5680" s="61"/>
      <c r="AR5680" s="61"/>
      <c r="AS5680" s="61"/>
      <c r="AT5680" s="61"/>
      <c r="AU5680" s="61"/>
      <c r="AV5680" s="61"/>
      <c r="AW5680" s="61"/>
      <c r="AX5680" s="61"/>
      <c r="AY5680" s="61"/>
      <c r="AZ5680" s="61"/>
      <c r="BA5680" s="61"/>
    </row>
    <row r="5681" spans="39:53" x14ac:dyDescent="0.2">
      <c r="AM5681" s="61"/>
      <c r="AN5681" s="61"/>
      <c r="AO5681" s="171"/>
      <c r="AP5681" s="61"/>
      <c r="AQ5681" s="61"/>
      <c r="AR5681" s="61"/>
      <c r="AS5681" s="61"/>
      <c r="AT5681" s="61"/>
      <c r="AU5681" s="61"/>
      <c r="AV5681" s="61"/>
      <c r="AW5681" s="61"/>
      <c r="AX5681" s="61"/>
      <c r="AY5681" s="61"/>
      <c r="AZ5681" s="61"/>
      <c r="BA5681" s="61"/>
    </row>
    <row r="5682" spans="39:53" x14ac:dyDescent="0.2">
      <c r="AM5682" s="61"/>
      <c r="AN5682" s="61"/>
      <c r="AO5682" s="171"/>
      <c r="AP5682" s="61"/>
      <c r="AQ5682" s="61"/>
      <c r="AR5682" s="61"/>
      <c r="AS5682" s="61"/>
      <c r="AT5682" s="61"/>
      <c r="AU5682" s="61"/>
      <c r="AV5682" s="61"/>
      <c r="AW5682" s="61"/>
      <c r="AX5682" s="61"/>
      <c r="AY5682" s="61"/>
      <c r="AZ5682" s="61"/>
      <c r="BA5682" s="61"/>
    </row>
    <row r="5683" spans="39:53" x14ac:dyDescent="0.2">
      <c r="AM5683" s="61"/>
      <c r="AN5683" s="61"/>
      <c r="AO5683" s="171"/>
      <c r="AP5683" s="61"/>
      <c r="AQ5683" s="61"/>
      <c r="AR5683" s="61"/>
      <c r="AS5683" s="61"/>
      <c r="AT5683" s="61"/>
      <c r="AU5683" s="61"/>
      <c r="AV5683" s="61"/>
      <c r="AW5683" s="61"/>
      <c r="AX5683" s="61"/>
      <c r="AY5683" s="61"/>
      <c r="AZ5683" s="61"/>
      <c r="BA5683" s="61"/>
    </row>
    <row r="5684" spans="39:53" x14ac:dyDescent="0.2">
      <c r="AM5684" s="61"/>
      <c r="AN5684" s="61"/>
      <c r="AO5684" s="171"/>
      <c r="AP5684" s="61"/>
      <c r="AQ5684" s="61"/>
      <c r="AR5684" s="61"/>
      <c r="AS5684" s="61"/>
      <c r="AT5684" s="61"/>
      <c r="AU5684" s="61"/>
      <c r="AV5684" s="61"/>
      <c r="AW5684" s="61"/>
      <c r="AX5684" s="61"/>
      <c r="AY5684" s="61"/>
      <c r="AZ5684" s="61"/>
      <c r="BA5684" s="61"/>
    </row>
    <row r="5685" spans="39:53" x14ac:dyDescent="0.2">
      <c r="AM5685" s="61"/>
      <c r="AN5685" s="61"/>
      <c r="AO5685" s="171"/>
      <c r="AP5685" s="61"/>
      <c r="AQ5685" s="61"/>
      <c r="AR5685" s="61"/>
      <c r="AS5685" s="61"/>
      <c r="AT5685" s="61"/>
      <c r="AU5685" s="61"/>
      <c r="AV5685" s="61"/>
      <c r="AW5685" s="61"/>
      <c r="AX5685" s="61"/>
      <c r="AY5685" s="61"/>
      <c r="AZ5685" s="61"/>
      <c r="BA5685" s="61"/>
    </row>
    <row r="5686" spans="39:53" x14ac:dyDescent="0.2">
      <c r="AM5686" s="61"/>
      <c r="AN5686" s="61"/>
      <c r="AO5686" s="171"/>
      <c r="AP5686" s="61"/>
      <c r="AQ5686" s="61"/>
      <c r="AR5686" s="61"/>
      <c r="AS5686" s="61"/>
      <c r="AT5686" s="61"/>
      <c r="AU5686" s="61"/>
      <c r="AV5686" s="61"/>
      <c r="AW5686" s="61"/>
      <c r="AX5686" s="61"/>
      <c r="AY5686" s="61"/>
      <c r="AZ5686" s="61"/>
      <c r="BA5686" s="61"/>
    </row>
    <row r="5687" spans="39:53" x14ac:dyDescent="0.2">
      <c r="AM5687" s="61"/>
      <c r="AN5687" s="61"/>
      <c r="AO5687" s="171"/>
      <c r="AP5687" s="61"/>
      <c r="AQ5687" s="61"/>
      <c r="AR5687" s="61"/>
      <c r="AS5687" s="61"/>
      <c r="AT5687" s="61"/>
      <c r="AU5687" s="61"/>
      <c r="AV5687" s="61"/>
      <c r="AW5687" s="61"/>
      <c r="AX5687" s="61"/>
      <c r="AY5687" s="61"/>
      <c r="AZ5687" s="61"/>
      <c r="BA5687" s="61"/>
    </row>
    <row r="5688" spans="39:53" x14ac:dyDescent="0.2">
      <c r="AM5688" s="61"/>
      <c r="AN5688" s="61"/>
      <c r="AO5688" s="171"/>
      <c r="AP5688" s="61"/>
      <c r="AQ5688" s="61"/>
      <c r="AR5688" s="61"/>
      <c r="AS5688" s="61"/>
      <c r="AT5688" s="61"/>
      <c r="AU5688" s="61"/>
      <c r="AV5688" s="61"/>
      <c r="AW5688" s="61"/>
      <c r="AX5688" s="61"/>
      <c r="AY5688" s="61"/>
      <c r="AZ5688" s="61"/>
      <c r="BA5688" s="61"/>
    </row>
    <row r="5689" spans="39:53" x14ac:dyDescent="0.2">
      <c r="AM5689" s="61"/>
      <c r="AN5689" s="61"/>
      <c r="AO5689" s="171"/>
      <c r="AP5689" s="61"/>
      <c r="AQ5689" s="61"/>
      <c r="AR5689" s="61"/>
      <c r="AS5689" s="61"/>
      <c r="AT5689" s="61"/>
      <c r="AU5689" s="61"/>
      <c r="AV5689" s="61"/>
      <c r="AW5689" s="61"/>
      <c r="AX5689" s="61"/>
      <c r="AY5689" s="61"/>
      <c r="AZ5689" s="61"/>
      <c r="BA5689" s="61"/>
    </row>
    <row r="5690" spans="39:53" x14ac:dyDescent="0.2">
      <c r="AM5690" s="61"/>
      <c r="AN5690" s="61"/>
      <c r="AO5690" s="171"/>
      <c r="AP5690" s="61"/>
      <c r="AQ5690" s="61"/>
      <c r="AR5690" s="61"/>
      <c r="AS5690" s="61"/>
      <c r="AT5690" s="61"/>
      <c r="AU5690" s="61"/>
      <c r="AV5690" s="61"/>
      <c r="AW5690" s="61"/>
      <c r="AX5690" s="61"/>
      <c r="AY5690" s="61"/>
      <c r="AZ5690" s="61"/>
      <c r="BA5690" s="61"/>
    </row>
    <row r="5691" spans="39:53" x14ac:dyDescent="0.2">
      <c r="AM5691" s="61"/>
      <c r="AN5691" s="61"/>
      <c r="AO5691" s="171"/>
      <c r="AP5691" s="61"/>
      <c r="AQ5691" s="61"/>
      <c r="AR5691" s="61"/>
      <c r="AS5691" s="61"/>
      <c r="AT5691" s="61"/>
      <c r="AU5691" s="61"/>
      <c r="AV5691" s="61"/>
      <c r="AW5691" s="61"/>
      <c r="AX5691" s="61"/>
      <c r="AY5691" s="61"/>
      <c r="AZ5691" s="61"/>
      <c r="BA5691" s="61"/>
    </row>
    <row r="5692" spans="39:53" x14ac:dyDescent="0.2">
      <c r="AM5692" s="61"/>
      <c r="AN5692" s="61"/>
      <c r="AO5692" s="171"/>
      <c r="AP5692" s="61"/>
      <c r="AQ5692" s="61"/>
      <c r="AR5692" s="61"/>
      <c r="AS5692" s="61"/>
      <c r="AT5692" s="61"/>
      <c r="AU5692" s="61"/>
      <c r="AV5692" s="61"/>
      <c r="AW5692" s="61"/>
      <c r="AX5692" s="61"/>
      <c r="AY5692" s="61"/>
      <c r="AZ5692" s="61"/>
      <c r="BA5692" s="61"/>
    </row>
    <row r="5693" spans="39:53" x14ac:dyDescent="0.2">
      <c r="AM5693" s="61"/>
      <c r="AN5693" s="61"/>
      <c r="AO5693" s="171"/>
      <c r="AP5693" s="61"/>
      <c r="AQ5693" s="61"/>
      <c r="AR5693" s="61"/>
      <c r="AS5693" s="61"/>
      <c r="AT5693" s="61"/>
      <c r="AU5693" s="61"/>
      <c r="AV5693" s="61"/>
      <c r="AW5693" s="61"/>
      <c r="AX5693" s="61"/>
      <c r="AY5693" s="61"/>
      <c r="AZ5693" s="61"/>
      <c r="BA5693" s="61"/>
    </row>
    <row r="5694" spans="39:53" x14ac:dyDescent="0.2">
      <c r="AM5694" s="61"/>
      <c r="AN5694" s="61"/>
      <c r="AO5694" s="171"/>
      <c r="AP5694" s="61"/>
      <c r="AQ5694" s="61"/>
      <c r="AR5694" s="61"/>
      <c r="AS5694" s="61"/>
      <c r="AT5694" s="61"/>
      <c r="AU5694" s="61"/>
      <c r="AV5694" s="61"/>
      <c r="AW5694" s="61"/>
      <c r="AX5694" s="61"/>
      <c r="AY5694" s="61"/>
      <c r="AZ5694" s="61"/>
      <c r="BA5694" s="61"/>
    </row>
    <row r="5695" spans="39:53" x14ac:dyDescent="0.2">
      <c r="AM5695" s="61"/>
      <c r="AN5695" s="61"/>
      <c r="AO5695" s="171"/>
      <c r="AP5695" s="61"/>
      <c r="AQ5695" s="61"/>
      <c r="AR5695" s="61"/>
      <c r="AS5695" s="61"/>
      <c r="AT5695" s="61"/>
      <c r="AU5695" s="61"/>
      <c r="AV5695" s="61"/>
      <c r="AW5695" s="61"/>
      <c r="AX5695" s="61"/>
      <c r="AY5695" s="61"/>
      <c r="AZ5695" s="61"/>
      <c r="BA5695" s="61"/>
    </row>
    <row r="5696" spans="39:53" x14ac:dyDescent="0.2">
      <c r="AM5696" s="61"/>
      <c r="AN5696" s="61"/>
      <c r="AO5696" s="171"/>
      <c r="AP5696" s="61"/>
      <c r="AQ5696" s="61"/>
      <c r="AR5696" s="61"/>
      <c r="AS5696" s="61"/>
      <c r="AT5696" s="61"/>
      <c r="AU5696" s="61"/>
      <c r="AV5696" s="61"/>
      <c r="AW5696" s="61"/>
      <c r="AX5696" s="61"/>
      <c r="AY5696" s="61"/>
      <c r="AZ5696" s="61"/>
      <c r="BA5696" s="61"/>
    </row>
    <row r="5697" spans="39:53" x14ac:dyDescent="0.2">
      <c r="AM5697" s="61"/>
      <c r="AN5697" s="61"/>
      <c r="AO5697" s="171"/>
      <c r="AP5697" s="61"/>
      <c r="AQ5697" s="61"/>
      <c r="AR5697" s="61"/>
      <c r="AS5697" s="61"/>
      <c r="AT5697" s="61"/>
      <c r="AU5697" s="61"/>
      <c r="AV5697" s="61"/>
      <c r="AW5697" s="61"/>
      <c r="AX5697" s="61"/>
      <c r="AY5697" s="61"/>
      <c r="AZ5697" s="61"/>
      <c r="BA5697" s="61"/>
    </row>
    <row r="5698" spans="39:53" x14ac:dyDescent="0.2">
      <c r="AM5698" s="61"/>
      <c r="AN5698" s="61"/>
      <c r="AO5698" s="171"/>
      <c r="AP5698" s="61"/>
      <c r="AQ5698" s="61"/>
      <c r="AR5698" s="61"/>
      <c r="AS5698" s="61"/>
      <c r="AT5698" s="61"/>
      <c r="AU5698" s="61"/>
      <c r="AV5698" s="61"/>
      <c r="AW5698" s="61"/>
      <c r="AX5698" s="61"/>
      <c r="AY5698" s="61"/>
      <c r="AZ5698" s="61"/>
      <c r="BA5698" s="61"/>
    </row>
    <row r="5699" spans="39:53" x14ac:dyDescent="0.2">
      <c r="AM5699" s="61"/>
      <c r="AN5699" s="61"/>
      <c r="AO5699" s="171"/>
      <c r="AP5699" s="61"/>
      <c r="AQ5699" s="61"/>
      <c r="AR5699" s="61"/>
      <c r="AS5699" s="61"/>
      <c r="AT5699" s="61"/>
      <c r="AU5699" s="61"/>
      <c r="AV5699" s="61"/>
      <c r="AW5699" s="61"/>
      <c r="AX5699" s="61"/>
      <c r="AY5699" s="61"/>
      <c r="AZ5699" s="61"/>
      <c r="BA5699" s="61"/>
    </row>
    <row r="5700" spans="39:53" x14ac:dyDescent="0.2">
      <c r="AM5700" s="61"/>
      <c r="AN5700" s="61"/>
      <c r="AO5700" s="171"/>
      <c r="AP5700" s="61"/>
      <c r="AQ5700" s="61"/>
      <c r="AR5700" s="61"/>
      <c r="AS5700" s="61"/>
      <c r="AT5700" s="61"/>
      <c r="AU5700" s="61"/>
      <c r="AV5700" s="61"/>
      <c r="AW5700" s="61"/>
      <c r="AX5700" s="61"/>
      <c r="AY5700" s="61"/>
      <c r="AZ5700" s="61"/>
      <c r="BA5700" s="61"/>
    </row>
    <row r="5701" spans="39:53" x14ac:dyDescent="0.2">
      <c r="AM5701" s="61"/>
      <c r="AN5701" s="61"/>
      <c r="AO5701" s="171"/>
      <c r="AP5701" s="61"/>
      <c r="AQ5701" s="61"/>
      <c r="AR5701" s="61"/>
      <c r="AS5701" s="61"/>
      <c r="AT5701" s="61"/>
      <c r="AU5701" s="61"/>
      <c r="AV5701" s="61"/>
      <c r="AW5701" s="61"/>
      <c r="AX5701" s="61"/>
      <c r="AY5701" s="61"/>
      <c r="AZ5701" s="61"/>
      <c r="BA5701" s="61"/>
    </row>
    <row r="5702" spans="39:53" x14ac:dyDescent="0.2">
      <c r="AM5702" s="61"/>
      <c r="AN5702" s="61"/>
      <c r="AO5702" s="171"/>
      <c r="AP5702" s="61"/>
      <c r="AQ5702" s="61"/>
      <c r="AR5702" s="61"/>
      <c r="AS5702" s="61"/>
      <c r="AT5702" s="61"/>
      <c r="AU5702" s="61"/>
      <c r="AV5702" s="61"/>
      <c r="AW5702" s="61"/>
      <c r="AX5702" s="61"/>
      <c r="AY5702" s="61"/>
      <c r="AZ5702" s="61"/>
      <c r="BA5702" s="61"/>
    </row>
    <row r="5703" spans="39:53" x14ac:dyDescent="0.2">
      <c r="AM5703" s="61"/>
      <c r="AN5703" s="61"/>
      <c r="AO5703" s="171"/>
      <c r="AP5703" s="61"/>
      <c r="AQ5703" s="61"/>
      <c r="AR5703" s="61"/>
      <c r="AS5703" s="61"/>
      <c r="AT5703" s="61"/>
      <c r="AU5703" s="61"/>
      <c r="AV5703" s="61"/>
      <c r="AW5703" s="61"/>
      <c r="AX5703" s="61"/>
      <c r="AY5703" s="61"/>
      <c r="AZ5703" s="61"/>
      <c r="BA5703" s="61"/>
    </row>
    <row r="5704" spans="39:53" x14ac:dyDescent="0.2">
      <c r="AM5704" s="61"/>
      <c r="AN5704" s="61"/>
      <c r="AO5704" s="171"/>
      <c r="AP5704" s="61"/>
      <c r="AQ5704" s="61"/>
      <c r="AR5704" s="61"/>
      <c r="AS5704" s="61"/>
      <c r="AT5704" s="61"/>
      <c r="AU5704" s="61"/>
      <c r="AV5704" s="61"/>
      <c r="AW5704" s="61"/>
      <c r="AX5704" s="61"/>
      <c r="AY5704" s="61"/>
      <c r="AZ5704" s="61"/>
      <c r="BA5704" s="61"/>
    </row>
    <row r="5705" spans="39:53" x14ac:dyDescent="0.2">
      <c r="AM5705" s="61"/>
      <c r="AN5705" s="61"/>
      <c r="AO5705" s="171"/>
      <c r="AP5705" s="61"/>
      <c r="AQ5705" s="61"/>
      <c r="AR5705" s="61"/>
      <c r="AS5705" s="61"/>
      <c r="AT5705" s="61"/>
      <c r="AU5705" s="61"/>
      <c r="AV5705" s="61"/>
      <c r="AW5705" s="61"/>
      <c r="AX5705" s="61"/>
      <c r="AY5705" s="61"/>
      <c r="AZ5705" s="61"/>
      <c r="BA5705" s="61"/>
    </row>
    <row r="5706" spans="39:53" x14ac:dyDescent="0.2">
      <c r="AM5706" s="61"/>
      <c r="AN5706" s="61"/>
      <c r="AO5706" s="171"/>
      <c r="AP5706" s="61"/>
      <c r="AQ5706" s="61"/>
      <c r="AR5706" s="61"/>
      <c r="AS5706" s="61"/>
      <c r="AT5706" s="61"/>
      <c r="AU5706" s="61"/>
      <c r="AV5706" s="61"/>
      <c r="AW5706" s="61"/>
      <c r="AX5706" s="61"/>
      <c r="AY5706" s="61"/>
      <c r="AZ5706" s="61"/>
      <c r="BA5706" s="61"/>
    </row>
    <row r="5707" spans="39:53" x14ac:dyDescent="0.2">
      <c r="AM5707" s="61"/>
      <c r="AN5707" s="61"/>
      <c r="AO5707" s="171"/>
      <c r="AP5707" s="61"/>
      <c r="AQ5707" s="61"/>
      <c r="AR5707" s="61"/>
      <c r="AS5707" s="61"/>
      <c r="AT5707" s="61"/>
      <c r="AU5707" s="61"/>
      <c r="AV5707" s="61"/>
      <c r="AW5707" s="61"/>
      <c r="AX5707" s="61"/>
      <c r="AY5707" s="61"/>
      <c r="AZ5707" s="61"/>
      <c r="BA5707" s="61"/>
    </row>
    <row r="5708" spans="39:53" x14ac:dyDescent="0.2">
      <c r="AM5708" s="61"/>
      <c r="AN5708" s="61"/>
      <c r="AO5708" s="171"/>
      <c r="AP5708" s="61"/>
      <c r="AQ5708" s="61"/>
      <c r="AR5708" s="61"/>
      <c r="AS5708" s="61"/>
      <c r="AT5708" s="61"/>
      <c r="AU5708" s="61"/>
      <c r="AV5708" s="61"/>
      <c r="AW5708" s="61"/>
      <c r="AX5708" s="61"/>
      <c r="AY5708" s="61"/>
      <c r="AZ5708" s="61"/>
      <c r="BA5708" s="61"/>
    </row>
    <row r="5709" spans="39:53" x14ac:dyDescent="0.2">
      <c r="AM5709" s="61"/>
      <c r="AN5709" s="61"/>
      <c r="AO5709" s="171"/>
      <c r="AP5709" s="61"/>
      <c r="AQ5709" s="61"/>
      <c r="AR5709" s="61"/>
      <c r="AS5709" s="61"/>
      <c r="AT5709" s="61"/>
      <c r="AU5709" s="61"/>
      <c r="AV5709" s="61"/>
      <c r="AW5709" s="61"/>
      <c r="AX5709" s="61"/>
      <c r="AY5709" s="61"/>
      <c r="AZ5709" s="61"/>
      <c r="BA5709" s="61"/>
    </row>
    <row r="5710" spans="39:53" x14ac:dyDescent="0.2">
      <c r="AM5710" s="61"/>
      <c r="AN5710" s="61"/>
      <c r="AO5710" s="171"/>
      <c r="AP5710" s="61"/>
      <c r="AQ5710" s="61"/>
      <c r="AR5710" s="61"/>
      <c r="AS5710" s="61"/>
      <c r="AT5710" s="61"/>
      <c r="AU5710" s="61"/>
      <c r="AV5710" s="61"/>
      <c r="AW5710" s="61"/>
      <c r="AX5710" s="61"/>
      <c r="AY5710" s="61"/>
      <c r="AZ5710" s="61"/>
      <c r="BA5710" s="61"/>
    </row>
    <row r="5711" spans="39:53" x14ac:dyDescent="0.2">
      <c r="AM5711" s="61"/>
      <c r="AN5711" s="61"/>
      <c r="AO5711" s="171"/>
      <c r="AP5711" s="61"/>
      <c r="AQ5711" s="61"/>
      <c r="AR5711" s="61"/>
      <c r="AS5711" s="61"/>
      <c r="AT5711" s="61"/>
      <c r="AU5711" s="61"/>
      <c r="AV5711" s="61"/>
      <c r="AW5711" s="61"/>
      <c r="AX5711" s="61"/>
      <c r="AY5711" s="61"/>
      <c r="AZ5711" s="61"/>
      <c r="BA5711" s="61"/>
    </row>
    <row r="5712" spans="39:53" x14ac:dyDescent="0.2">
      <c r="AM5712" s="61"/>
      <c r="AN5712" s="61"/>
      <c r="AO5712" s="171"/>
      <c r="AP5712" s="61"/>
      <c r="AQ5712" s="61"/>
      <c r="AR5712" s="61"/>
      <c r="AS5712" s="61"/>
      <c r="AT5712" s="61"/>
      <c r="AU5712" s="61"/>
      <c r="AV5712" s="61"/>
      <c r="AW5712" s="61"/>
      <c r="AX5712" s="61"/>
      <c r="AY5712" s="61"/>
      <c r="AZ5712" s="61"/>
      <c r="BA5712" s="61"/>
    </row>
    <row r="5713" spans="39:53" x14ac:dyDescent="0.2">
      <c r="AM5713" s="61"/>
      <c r="AN5713" s="61"/>
      <c r="AO5713" s="171"/>
      <c r="AP5713" s="61"/>
      <c r="AQ5713" s="61"/>
      <c r="AR5713" s="61"/>
      <c r="AS5713" s="61"/>
      <c r="AT5713" s="61"/>
      <c r="AU5713" s="61"/>
      <c r="AV5713" s="61"/>
      <c r="AW5713" s="61"/>
      <c r="AX5713" s="61"/>
      <c r="AY5713" s="61"/>
      <c r="AZ5713" s="61"/>
      <c r="BA5713" s="61"/>
    </row>
    <row r="5714" spans="39:53" x14ac:dyDescent="0.2">
      <c r="AM5714" s="61"/>
      <c r="AN5714" s="61"/>
      <c r="AO5714" s="171"/>
      <c r="AP5714" s="61"/>
      <c r="AQ5714" s="61"/>
      <c r="AR5714" s="61"/>
      <c r="AS5714" s="61"/>
      <c r="AT5714" s="61"/>
      <c r="AU5714" s="61"/>
      <c r="AV5714" s="61"/>
      <c r="AW5714" s="61"/>
      <c r="AX5714" s="61"/>
      <c r="AY5714" s="61"/>
      <c r="AZ5714" s="61"/>
      <c r="BA5714" s="61"/>
    </row>
    <row r="5715" spans="39:53" x14ac:dyDescent="0.2">
      <c r="AM5715" s="61"/>
      <c r="AN5715" s="61"/>
      <c r="AO5715" s="171"/>
      <c r="AP5715" s="61"/>
      <c r="AQ5715" s="61"/>
      <c r="AR5715" s="61"/>
      <c r="AS5715" s="61"/>
      <c r="AT5715" s="61"/>
      <c r="AU5715" s="61"/>
      <c r="AV5715" s="61"/>
      <c r="AW5715" s="61"/>
      <c r="AX5715" s="61"/>
      <c r="AY5715" s="61"/>
      <c r="AZ5715" s="61"/>
      <c r="BA5715" s="61"/>
    </row>
    <row r="5716" spans="39:53" x14ac:dyDescent="0.2">
      <c r="AM5716" s="61"/>
      <c r="AN5716" s="61"/>
      <c r="AO5716" s="171"/>
      <c r="AP5716" s="61"/>
      <c r="AQ5716" s="61"/>
      <c r="AR5716" s="61"/>
      <c r="AS5716" s="61"/>
      <c r="AT5716" s="61"/>
      <c r="AU5716" s="61"/>
      <c r="AV5716" s="61"/>
      <c r="AW5716" s="61"/>
      <c r="AX5716" s="61"/>
      <c r="AY5716" s="61"/>
      <c r="AZ5716" s="61"/>
      <c r="BA5716" s="61"/>
    </row>
    <row r="5717" spans="39:53" x14ac:dyDescent="0.2">
      <c r="AM5717" s="61"/>
      <c r="AN5717" s="61"/>
      <c r="AO5717" s="171"/>
      <c r="AP5717" s="61"/>
      <c r="AQ5717" s="61"/>
      <c r="AR5717" s="61"/>
      <c r="AS5717" s="61"/>
      <c r="AT5717" s="61"/>
      <c r="AU5717" s="61"/>
      <c r="AV5717" s="61"/>
      <c r="AW5717" s="61"/>
      <c r="AX5717" s="61"/>
      <c r="AY5717" s="61"/>
      <c r="AZ5717" s="61"/>
      <c r="BA5717" s="61"/>
    </row>
    <row r="5718" spans="39:53" x14ac:dyDescent="0.2">
      <c r="AM5718" s="61"/>
      <c r="AN5718" s="61"/>
      <c r="AO5718" s="171"/>
      <c r="AP5718" s="61"/>
      <c r="AQ5718" s="61"/>
      <c r="AR5718" s="61"/>
      <c r="AS5718" s="61"/>
      <c r="AT5718" s="61"/>
      <c r="AU5718" s="61"/>
      <c r="AV5718" s="61"/>
      <c r="AW5718" s="61"/>
      <c r="AX5718" s="61"/>
      <c r="AY5718" s="61"/>
      <c r="AZ5718" s="61"/>
      <c r="BA5718" s="61"/>
    </row>
    <row r="5719" spans="39:53" x14ac:dyDescent="0.2">
      <c r="AM5719" s="61"/>
      <c r="AN5719" s="61"/>
      <c r="AO5719" s="171"/>
      <c r="AP5719" s="61"/>
      <c r="AQ5719" s="61"/>
      <c r="AR5719" s="61"/>
      <c r="AS5719" s="61"/>
      <c r="AT5719" s="61"/>
      <c r="AU5719" s="61"/>
      <c r="AV5719" s="61"/>
      <c r="AW5719" s="61"/>
      <c r="AX5719" s="61"/>
      <c r="AY5719" s="61"/>
      <c r="AZ5719" s="61"/>
      <c r="BA5719" s="61"/>
    </row>
    <row r="5720" spans="39:53" x14ac:dyDescent="0.2">
      <c r="AM5720" s="61"/>
      <c r="AN5720" s="61"/>
      <c r="AO5720" s="171"/>
      <c r="AP5720" s="61"/>
      <c r="AQ5720" s="61"/>
      <c r="AR5720" s="61"/>
      <c r="AS5720" s="61"/>
      <c r="AT5720" s="61"/>
      <c r="AU5720" s="61"/>
      <c r="AV5720" s="61"/>
      <c r="AW5720" s="61"/>
      <c r="AX5720" s="61"/>
      <c r="AY5720" s="61"/>
      <c r="AZ5720" s="61"/>
      <c r="BA5720" s="61"/>
    </row>
    <row r="5721" spans="39:53" x14ac:dyDescent="0.2">
      <c r="AM5721" s="61"/>
      <c r="AN5721" s="61"/>
      <c r="AO5721" s="171"/>
      <c r="AP5721" s="61"/>
      <c r="AQ5721" s="61"/>
      <c r="AR5721" s="61"/>
      <c r="AS5721" s="61"/>
      <c r="AT5721" s="61"/>
      <c r="AU5721" s="61"/>
      <c r="AV5721" s="61"/>
      <c r="AW5721" s="61"/>
      <c r="AX5721" s="61"/>
      <c r="AY5721" s="61"/>
      <c r="AZ5721" s="61"/>
      <c r="BA5721" s="61"/>
    </row>
    <row r="5722" spans="39:53" x14ac:dyDescent="0.2">
      <c r="AM5722" s="61"/>
      <c r="AN5722" s="61"/>
      <c r="AO5722" s="171"/>
      <c r="AP5722" s="61"/>
      <c r="AQ5722" s="61"/>
      <c r="AR5722" s="61"/>
      <c r="AS5722" s="61"/>
      <c r="AT5722" s="61"/>
      <c r="AU5722" s="61"/>
      <c r="AV5722" s="61"/>
      <c r="AW5722" s="61"/>
      <c r="AX5722" s="61"/>
      <c r="AY5722" s="61"/>
      <c r="AZ5722" s="61"/>
      <c r="BA5722" s="61"/>
    </row>
    <row r="5723" spans="39:53" x14ac:dyDescent="0.2">
      <c r="AM5723" s="61"/>
      <c r="AN5723" s="61"/>
      <c r="AO5723" s="171"/>
      <c r="AP5723" s="61"/>
      <c r="AQ5723" s="61"/>
      <c r="AR5723" s="61"/>
      <c r="AS5723" s="61"/>
      <c r="AT5723" s="61"/>
      <c r="AU5723" s="61"/>
      <c r="AV5723" s="61"/>
      <c r="AW5723" s="61"/>
      <c r="AX5723" s="61"/>
      <c r="AY5723" s="61"/>
      <c r="AZ5723" s="61"/>
      <c r="BA5723" s="61"/>
    </row>
    <row r="5724" spans="39:53" x14ac:dyDescent="0.2">
      <c r="AM5724" s="61"/>
      <c r="AN5724" s="61"/>
      <c r="AO5724" s="171"/>
      <c r="AP5724" s="61"/>
      <c r="AQ5724" s="61"/>
      <c r="AR5724" s="61"/>
      <c r="AS5724" s="61"/>
      <c r="AT5724" s="61"/>
      <c r="AU5724" s="61"/>
      <c r="AV5724" s="61"/>
      <c r="AW5724" s="61"/>
      <c r="AX5724" s="61"/>
      <c r="AY5724" s="61"/>
      <c r="AZ5724" s="61"/>
      <c r="BA5724" s="61"/>
    </row>
    <row r="5725" spans="39:53" x14ac:dyDescent="0.2">
      <c r="AM5725" s="61"/>
      <c r="AN5725" s="61"/>
      <c r="AO5725" s="171"/>
      <c r="AP5725" s="61"/>
      <c r="AQ5725" s="61"/>
      <c r="AR5725" s="61"/>
      <c r="AS5725" s="61"/>
      <c r="AT5725" s="61"/>
      <c r="AU5725" s="61"/>
      <c r="AV5725" s="61"/>
      <c r="AW5725" s="61"/>
      <c r="AX5725" s="61"/>
      <c r="AY5725" s="61"/>
      <c r="AZ5725" s="61"/>
      <c r="BA5725" s="61"/>
    </row>
    <row r="5726" spans="39:53" x14ac:dyDescent="0.2">
      <c r="AM5726" s="61"/>
      <c r="AN5726" s="61"/>
      <c r="AO5726" s="171"/>
      <c r="AP5726" s="61"/>
      <c r="AQ5726" s="61"/>
      <c r="AR5726" s="61"/>
      <c r="AS5726" s="61"/>
      <c r="AT5726" s="61"/>
      <c r="AU5726" s="61"/>
      <c r="AV5726" s="61"/>
      <c r="AW5726" s="61"/>
      <c r="AX5726" s="61"/>
      <c r="AY5726" s="61"/>
      <c r="AZ5726" s="61"/>
      <c r="BA5726" s="61"/>
    </row>
    <row r="5727" spans="39:53" x14ac:dyDescent="0.2">
      <c r="AM5727" s="61"/>
      <c r="AN5727" s="61"/>
      <c r="AO5727" s="171"/>
      <c r="AP5727" s="61"/>
      <c r="AQ5727" s="61"/>
      <c r="AR5727" s="61"/>
      <c r="AS5727" s="61"/>
      <c r="AT5727" s="61"/>
      <c r="AU5727" s="61"/>
      <c r="AV5727" s="61"/>
      <c r="AW5727" s="61"/>
      <c r="AX5727" s="61"/>
      <c r="AY5727" s="61"/>
      <c r="AZ5727" s="61"/>
      <c r="BA5727" s="61"/>
    </row>
    <row r="5728" spans="39:53" x14ac:dyDescent="0.2">
      <c r="AM5728" s="61"/>
      <c r="AN5728" s="61"/>
      <c r="AO5728" s="171"/>
      <c r="AP5728" s="61"/>
      <c r="AQ5728" s="61"/>
      <c r="AR5728" s="61"/>
      <c r="AS5728" s="61"/>
      <c r="AT5728" s="61"/>
      <c r="AU5728" s="61"/>
      <c r="AV5728" s="61"/>
      <c r="AW5728" s="61"/>
      <c r="AX5728" s="61"/>
      <c r="AY5728" s="61"/>
      <c r="AZ5728" s="61"/>
      <c r="BA5728" s="61"/>
    </row>
    <row r="5729" spans="39:53" x14ac:dyDescent="0.2">
      <c r="AM5729" s="61"/>
      <c r="AN5729" s="61"/>
      <c r="AO5729" s="171"/>
      <c r="AP5729" s="61"/>
      <c r="AQ5729" s="61"/>
      <c r="AR5729" s="61"/>
      <c r="AS5729" s="61"/>
      <c r="AT5729" s="61"/>
      <c r="AU5729" s="61"/>
      <c r="AV5729" s="61"/>
      <c r="AW5729" s="61"/>
      <c r="AX5729" s="61"/>
      <c r="AY5729" s="61"/>
      <c r="AZ5729" s="61"/>
      <c r="BA5729" s="61"/>
    </row>
    <row r="5730" spans="39:53" x14ac:dyDescent="0.2">
      <c r="AM5730" s="61"/>
      <c r="AN5730" s="61"/>
      <c r="AO5730" s="171"/>
      <c r="AP5730" s="61"/>
      <c r="AQ5730" s="61"/>
      <c r="AR5730" s="61"/>
      <c r="AS5730" s="61"/>
      <c r="AT5730" s="61"/>
      <c r="AU5730" s="61"/>
      <c r="AV5730" s="61"/>
      <c r="AW5730" s="61"/>
      <c r="AX5730" s="61"/>
      <c r="AY5730" s="61"/>
      <c r="AZ5730" s="61"/>
      <c r="BA5730" s="61"/>
    </row>
    <row r="5731" spans="39:53" x14ac:dyDescent="0.2">
      <c r="AM5731" s="61"/>
      <c r="AN5731" s="61"/>
      <c r="AO5731" s="171"/>
      <c r="AP5731" s="61"/>
      <c r="AQ5731" s="61"/>
      <c r="AR5731" s="61"/>
      <c r="AS5731" s="61"/>
      <c r="AT5731" s="61"/>
      <c r="AU5731" s="61"/>
      <c r="AV5731" s="61"/>
      <c r="AW5731" s="61"/>
      <c r="AX5731" s="61"/>
      <c r="AY5731" s="61"/>
      <c r="AZ5731" s="61"/>
      <c r="BA5731" s="61"/>
    </row>
    <row r="5732" spans="39:53" x14ac:dyDescent="0.2">
      <c r="AM5732" s="61"/>
      <c r="AN5732" s="61"/>
      <c r="AO5732" s="171"/>
      <c r="AP5732" s="61"/>
      <c r="AQ5732" s="61"/>
      <c r="AR5732" s="61"/>
      <c r="AS5732" s="61"/>
      <c r="AT5732" s="61"/>
      <c r="AU5732" s="61"/>
      <c r="AV5732" s="61"/>
      <c r="AW5732" s="61"/>
      <c r="AX5732" s="61"/>
      <c r="AY5732" s="61"/>
      <c r="AZ5732" s="61"/>
      <c r="BA5732" s="61"/>
    </row>
    <row r="5733" spans="39:53" x14ac:dyDescent="0.2">
      <c r="AM5733" s="61"/>
      <c r="AN5733" s="61"/>
      <c r="AO5733" s="171"/>
      <c r="AP5733" s="61"/>
      <c r="AQ5733" s="61"/>
      <c r="AR5733" s="61"/>
      <c r="AS5733" s="61"/>
      <c r="AT5733" s="61"/>
      <c r="AU5733" s="61"/>
      <c r="AV5733" s="61"/>
      <c r="AW5733" s="61"/>
      <c r="AX5733" s="61"/>
      <c r="AY5733" s="61"/>
      <c r="AZ5733" s="61"/>
      <c r="BA5733" s="61"/>
    </row>
    <row r="5734" spans="39:53" x14ac:dyDescent="0.2">
      <c r="AM5734" s="61"/>
      <c r="AN5734" s="61"/>
      <c r="AO5734" s="171"/>
      <c r="AP5734" s="61"/>
      <c r="AQ5734" s="61"/>
      <c r="AR5734" s="61"/>
      <c r="AS5734" s="61"/>
      <c r="AT5734" s="61"/>
      <c r="AU5734" s="61"/>
      <c r="AV5734" s="61"/>
      <c r="AW5734" s="61"/>
      <c r="AX5734" s="61"/>
      <c r="AY5734" s="61"/>
      <c r="AZ5734" s="61"/>
      <c r="BA5734" s="61"/>
    </row>
    <row r="5735" spans="39:53" x14ac:dyDescent="0.2">
      <c r="AM5735" s="61"/>
      <c r="AN5735" s="61"/>
      <c r="AO5735" s="171"/>
      <c r="AP5735" s="61"/>
      <c r="AQ5735" s="61"/>
      <c r="AR5735" s="61"/>
      <c r="AS5735" s="61"/>
      <c r="AT5735" s="61"/>
      <c r="AU5735" s="61"/>
      <c r="AV5735" s="61"/>
      <c r="AW5735" s="61"/>
      <c r="AX5735" s="61"/>
      <c r="AY5735" s="61"/>
      <c r="AZ5735" s="61"/>
      <c r="BA5735" s="61"/>
    </row>
    <row r="5736" spans="39:53" x14ac:dyDescent="0.2">
      <c r="AM5736" s="61"/>
      <c r="AN5736" s="61"/>
      <c r="AO5736" s="171"/>
      <c r="AP5736" s="61"/>
      <c r="AQ5736" s="61"/>
      <c r="AR5736" s="61"/>
      <c r="AS5736" s="61"/>
      <c r="AT5736" s="61"/>
      <c r="AU5736" s="61"/>
      <c r="AV5736" s="61"/>
      <c r="AW5736" s="61"/>
      <c r="AX5736" s="61"/>
      <c r="AY5736" s="61"/>
      <c r="AZ5736" s="61"/>
      <c r="BA5736" s="61"/>
    </row>
    <row r="5737" spans="39:53" x14ac:dyDescent="0.2">
      <c r="AM5737" s="61"/>
      <c r="AN5737" s="61"/>
      <c r="AO5737" s="171"/>
      <c r="AP5737" s="61"/>
      <c r="AQ5737" s="61"/>
      <c r="AR5737" s="61"/>
      <c r="AS5737" s="61"/>
      <c r="AT5737" s="61"/>
      <c r="AU5737" s="61"/>
      <c r="AV5737" s="61"/>
      <c r="AW5737" s="61"/>
      <c r="AX5737" s="61"/>
      <c r="AY5737" s="61"/>
      <c r="AZ5737" s="61"/>
      <c r="BA5737" s="61"/>
    </row>
    <row r="5738" spans="39:53" x14ac:dyDescent="0.2">
      <c r="AM5738" s="61"/>
      <c r="AN5738" s="61"/>
      <c r="AO5738" s="171"/>
      <c r="AP5738" s="61"/>
      <c r="AQ5738" s="61"/>
      <c r="AR5738" s="61"/>
      <c r="AS5738" s="61"/>
      <c r="AT5738" s="61"/>
      <c r="AU5738" s="61"/>
      <c r="AV5738" s="61"/>
      <c r="AW5738" s="61"/>
      <c r="AX5738" s="61"/>
      <c r="AY5738" s="61"/>
      <c r="AZ5738" s="61"/>
      <c r="BA5738" s="61"/>
    </row>
    <row r="5739" spans="39:53" x14ac:dyDescent="0.2">
      <c r="AM5739" s="61"/>
      <c r="AN5739" s="61"/>
      <c r="AO5739" s="171"/>
      <c r="AP5739" s="61"/>
      <c r="AQ5739" s="61"/>
      <c r="AR5739" s="61"/>
      <c r="AS5739" s="61"/>
      <c r="AT5739" s="61"/>
      <c r="AU5739" s="61"/>
      <c r="AV5739" s="61"/>
      <c r="AW5739" s="61"/>
      <c r="AX5739" s="61"/>
      <c r="AY5739" s="61"/>
      <c r="AZ5739" s="61"/>
      <c r="BA5739" s="61"/>
    </row>
    <row r="5740" spans="39:53" x14ac:dyDescent="0.2">
      <c r="AM5740" s="61"/>
      <c r="AN5740" s="61"/>
      <c r="AO5740" s="171"/>
      <c r="AP5740" s="61"/>
      <c r="AQ5740" s="61"/>
      <c r="AR5740" s="61"/>
      <c r="AS5740" s="61"/>
      <c r="AT5740" s="61"/>
      <c r="AU5740" s="61"/>
      <c r="AV5740" s="61"/>
      <c r="AW5740" s="61"/>
      <c r="AX5740" s="61"/>
      <c r="AY5740" s="61"/>
      <c r="AZ5740" s="61"/>
      <c r="BA5740" s="61"/>
    </row>
    <row r="5741" spans="39:53" x14ac:dyDescent="0.2">
      <c r="AM5741" s="61"/>
      <c r="AN5741" s="61"/>
      <c r="AO5741" s="171"/>
      <c r="AP5741" s="61"/>
      <c r="AQ5741" s="61"/>
      <c r="AR5741" s="61"/>
      <c r="AS5741" s="61"/>
      <c r="AT5741" s="61"/>
      <c r="AU5741" s="61"/>
      <c r="AV5741" s="61"/>
      <c r="AW5741" s="61"/>
      <c r="AX5741" s="61"/>
      <c r="AY5741" s="61"/>
      <c r="AZ5741" s="61"/>
      <c r="BA5741" s="61"/>
    </row>
    <row r="5742" spans="39:53" x14ac:dyDescent="0.2">
      <c r="AM5742" s="61"/>
      <c r="AN5742" s="61"/>
      <c r="AO5742" s="171"/>
      <c r="AP5742" s="61"/>
      <c r="AQ5742" s="61"/>
      <c r="AR5742" s="61"/>
      <c r="AS5742" s="61"/>
      <c r="AT5742" s="61"/>
      <c r="AU5742" s="61"/>
      <c r="AV5742" s="61"/>
      <c r="AW5742" s="61"/>
      <c r="AX5742" s="61"/>
      <c r="AY5742" s="61"/>
      <c r="AZ5742" s="61"/>
      <c r="BA5742" s="61"/>
    </row>
    <row r="5743" spans="39:53" x14ac:dyDescent="0.2">
      <c r="AM5743" s="61"/>
      <c r="AN5743" s="61"/>
      <c r="AO5743" s="171"/>
      <c r="AP5743" s="61"/>
      <c r="AQ5743" s="61"/>
      <c r="AR5743" s="61"/>
      <c r="AS5743" s="61"/>
      <c r="AT5743" s="61"/>
      <c r="AU5743" s="61"/>
      <c r="AV5743" s="61"/>
      <c r="AW5743" s="61"/>
      <c r="AX5743" s="61"/>
      <c r="AY5743" s="61"/>
      <c r="AZ5743" s="61"/>
      <c r="BA5743" s="61"/>
    </row>
    <row r="5744" spans="39:53" x14ac:dyDescent="0.2">
      <c r="AM5744" s="61"/>
      <c r="AN5744" s="61"/>
      <c r="AO5744" s="171"/>
      <c r="AP5744" s="61"/>
      <c r="AQ5744" s="61"/>
      <c r="AR5744" s="61"/>
      <c r="AS5744" s="61"/>
      <c r="AT5744" s="61"/>
      <c r="AU5744" s="61"/>
      <c r="AV5744" s="61"/>
      <c r="AW5744" s="61"/>
      <c r="AX5744" s="61"/>
      <c r="AY5744" s="61"/>
      <c r="AZ5744" s="61"/>
      <c r="BA5744" s="61"/>
    </row>
    <row r="5745" spans="39:53" x14ac:dyDescent="0.2">
      <c r="AM5745" s="61"/>
      <c r="AN5745" s="61"/>
      <c r="AO5745" s="171"/>
      <c r="AP5745" s="61"/>
      <c r="AQ5745" s="61"/>
      <c r="AR5745" s="61"/>
      <c r="AS5745" s="61"/>
      <c r="AT5745" s="61"/>
      <c r="AU5745" s="61"/>
      <c r="AV5745" s="61"/>
      <c r="AW5745" s="61"/>
      <c r="AX5745" s="61"/>
      <c r="AY5745" s="61"/>
      <c r="AZ5745" s="61"/>
      <c r="BA5745" s="61"/>
    </row>
    <row r="5746" spans="39:53" x14ac:dyDescent="0.2">
      <c r="AM5746" s="61"/>
      <c r="AN5746" s="61"/>
      <c r="AO5746" s="171"/>
      <c r="AP5746" s="61"/>
      <c r="AQ5746" s="61"/>
      <c r="AR5746" s="61"/>
      <c r="AS5746" s="61"/>
      <c r="AT5746" s="61"/>
      <c r="AU5746" s="61"/>
      <c r="AV5746" s="61"/>
      <c r="AW5746" s="61"/>
      <c r="AX5746" s="61"/>
      <c r="AY5746" s="61"/>
      <c r="AZ5746" s="61"/>
      <c r="BA5746" s="61"/>
    </row>
    <row r="5747" spans="39:53" x14ac:dyDescent="0.2">
      <c r="AM5747" s="61"/>
      <c r="AN5747" s="61"/>
      <c r="AO5747" s="171"/>
      <c r="AP5747" s="61"/>
      <c r="AQ5747" s="61"/>
      <c r="AR5747" s="61"/>
      <c r="AS5747" s="61"/>
      <c r="AT5747" s="61"/>
      <c r="AU5747" s="61"/>
      <c r="AV5747" s="61"/>
      <c r="AW5747" s="61"/>
      <c r="AX5747" s="61"/>
      <c r="AY5747" s="61"/>
      <c r="AZ5747" s="61"/>
      <c r="BA5747" s="61"/>
    </row>
    <row r="5748" spans="39:53" x14ac:dyDescent="0.2">
      <c r="AM5748" s="61"/>
      <c r="AN5748" s="61"/>
      <c r="AO5748" s="171"/>
      <c r="AP5748" s="61"/>
      <c r="AQ5748" s="61"/>
      <c r="AR5748" s="61"/>
      <c r="AS5748" s="61"/>
      <c r="AT5748" s="61"/>
      <c r="AU5748" s="61"/>
      <c r="AV5748" s="61"/>
      <c r="AW5748" s="61"/>
      <c r="AX5748" s="61"/>
      <c r="AY5748" s="61"/>
      <c r="AZ5748" s="61"/>
      <c r="BA5748" s="61"/>
    </row>
    <row r="5749" spans="39:53" x14ac:dyDescent="0.2">
      <c r="AM5749" s="61"/>
      <c r="AN5749" s="61"/>
      <c r="AO5749" s="171"/>
      <c r="AP5749" s="61"/>
      <c r="AQ5749" s="61"/>
      <c r="AR5749" s="61"/>
      <c r="AS5749" s="61"/>
      <c r="AT5749" s="61"/>
      <c r="AU5749" s="61"/>
      <c r="AV5749" s="61"/>
      <c r="AW5749" s="61"/>
      <c r="AX5749" s="61"/>
      <c r="AY5749" s="61"/>
      <c r="AZ5749" s="61"/>
      <c r="BA5749" s="61"/>
    </row>
    <row r="5750" spans="39:53" x14ac:dyDescent="0.2">
      <c r="AM5750" s="61"/>
      <c r="AN5750" s="61"/>
      <c r="AO5750" s="171"/>
      <c r="AP5750" s="61"/>
      <c r="AQ5750" s="61"/>
      <c r="AR5750" s="61"/>
      <c r="AS5750" s="61"/>
      <c r="AT5750" s="61"/>
      <c r="AU5750" s="61"/>
      <c r="AV5750" s="61"/>
      <c r="AW5750" s="61"/>
      <c r="AX5750" s="61"/>
      <c r="AY5750" s="61"/>
      <c r="AZ5750" s="61"/>
      <c r="BA5750" s="61"/>
    </row>
    <row r="5751" spans="39:53" x14ac:dyDescent="0.2">
      <c r="AM5751" s="61"/>
      <c r="AN5751" s="61"/>
      <c r="AO5751" s="171"/>
      <c r="AP5751" s="61"/>
      <c r="AQ5751" s="61"/>
      <c r="AR5751" s="61"/>
      <c r="AS5751" s="61"/>
      <c r="AT5751" s="61"/>
      <c r="AU5751" s="61"/>
      <c r="AV5751" s="61"/>
      <c r="AW5751" s="61"/>
      <c r="AX5751" s="61"/>
      <c r="AY5751" s="61"/>
      <c r="AZ5751" s="61"/>
      <c r="BA5751" s="61"/>
    </row>
    <row r="5752" spans="39:53" x14ac:dyDescent="0.2">
      <c r="AM5752" s="61"/>
      <c r="AN5752" s="61"/>
      <c r="AO5752" s="171"/>
      <c r="AP5752" s="61"/>
      <c r="AQ5752" s="61"/>
      <c r="AR5752" s="61"/>
      <c r="AS5752" s="61"/>
      <c r="AT5752" s="61"/>
      <c r="AU5752" s="61"/>
      <c r="AV5752" s="61"/>
      <c r="AW5752" s="61"/>
      <c r="AX5752" s="61"/>
      <c r="AY5752" s="61"/>
      <c r="AZ5752" s="61"/>
      <c r="BA5752" s="61"/>
    </row>
    <row r="5753" spans="39:53" x14ac:dyDescent="0.2">
      <c r="AM5753" s="61"/>
      <c r="AN5753" s="61"/>
      <c r="AO5753" s="171"/>
      <c r="AP5753" s="61"/>
      <c r="AQ5753" s="61"/>
      <c r="AR5753" s="61"/>
      <c r="AS5753" s="61"/>
      <c r="AT5753" s="61"/>
      <c r="AU5753" s="61"/>
      <c r="AV5753" s="61"/>
      <c r="AW5753" s="61"/>
      <c r="AX5753" s="61"/>
      <c r="AY5753" s="61"/>
      <c r="AZ5753" s="61"/>
      <c r="BA5753" s="61"/>
    </row>
    <row r="5754" spans="39:53" x14ac:dyDescent="0.2">
      <c r="AM5754" s="61"/>
      <c r="AN5754" s="61"/>
      <c r="AO5754" s="171"/>
      <c r="AP5754" s="61"/>
      <c r="AQ5754" s="61"/>
      <c r="AR5754" s="61"/>
      <c r="AS5754" s="61"/>
      <c r="AT5754" s="61"/>
      <c r="AU5754" s="61"/>
      <c r="AV5754" s="61"/>
      <c r="AW5754" s="61"/>
      <c r="AX5754" s="61"/>
      <c r="AY5754" s="61"/>
      <c r="AZ5754" s="61"/>
      <c r="BA5754" s="61"/>
    </row>
    <row r="5755" spans="39:53" x14ac:dyDescent="0.2">
      <c r="AM5755" s="61"/>
      <c r="AN5755" s="61"/>
      <c r="AO5755" s="171"/>
      <c r="AP5755" s="61"/>
      <c r="AQ5755" s="61"/>
      <c r="AR5755" s="61"/>
      <c r="AS5755" s="61"/>
      <c r="AT5755" s="61"/>
      <c r="AU5755" s="61"/>
      <c r="AV5755" s="61"/>
      <c r="AW5755" s="61"/>
      <c r="AX5755" s="61"/>
      <c r="AY5755" s="61"/>
      <c r="AZ5755" s="61"/>
      <c r="BA5755" s="61"/>
    </row>
    <row r="5756" spans="39:53" x14ac:dyDescent="0.2">
      <c r="AM5756" s="61"/>
      <c r="AN5756" s="61"/>
      <c r="AO5756" s="171"/>
      <c r="AP5756" s="61"/>
      <c r="AQ5756" s="61"/>
      <c r="AR5756" s="61"/>
      <c r="AS5756" s="61"/>
      <c r="AT5756" s="61"/>
      <c r="AU5756" s="61"/>
      <c r="AV5756" s="61"/>
      <c r="AW5756" s="61"/>
      <c r="AX5756" s="61"/>
      <c r="AY5756" s="61"/>
      <c r="AZ5756" s="61"/>
      <c r="BA5756" s="61"/>
    </row>
    <row r="5757" spans="39:53" x14ac:dyDescent="0.2">
      <c r="AM5757" s="61"/>
      <c r="AN5757" s="61"/>
      <c r="AO5757" s="171"/>
      <c r="AP5757" s="61"/>
      <c r="AQ5757" s="61"/>
      <c r="AR5757" s="61"/>
      <c r="AS5757" s="61"/>
      <c r="AT5757" s="61"/>
      <c r="AU5757" s="61"/>
      <c r="AV5757" s="61"/>
      <c r="AW5757" s="61"/>
      <c r="AX5757" s="61"/>
      <c r="AY5757" s="61"/>
      <c r="AZ5757" s="61"/>
      <c r="BA5757" s="61"/>
    </row>
    <row r="5758" spans="39:53" x14ac:dyDescent="0.2">
      <c r="AM5758" s="61"/>
      <c r="AN5758" s="61"/>
      <c r="AO5758" s="171"/>
      <c r="AP5758" s="61"/>
      <c r="AQ5758" s="61"/>
      <c r="AR5758" s="61"/>
      <c r="AS5758" s="61"/>
      <c r="AT5758" s="61"/>
      <c r="AU5758" s="61"/>
      <c r="AV5758" s="61"/>
      <c r="AW5758" s="61"/>
      <c r="AX5758" s="61"/>
      <c r="AY5758" s="61"/>
      <c r="AZ5758" s="61"/>
      <c r="BA5758" s="61"/>
    </row>
    <row r="5759" spans="39:53" x14ac:dyDescent="0.2">
      <c r="AM5759" s="61"/>
      <c r="AN5759" s="61"/>
      <c r="AO5759" s="171"/>
      <c r="AP5759" s="61"/>
      <c r="AQ5759" s="61"/>
      <c r="AR5759" s="61"/>
      <c r="AS5759" s="61"/>
      <c r="AT5759" s="61"/>
      <c r="AU5759" s="61"/>
      <c r="AV5759" s="61"/>
      <c r="AW5759" s="61"/>
      <c r="AX5759" s="61"/>
      <c r="AY5759" s="61"/>
      <c r="AZ5759" s="61"/>
      <c r="BA5759" s="61"/>
    </row>
    <row r="5760" spans="39:53" x14ac:dyDescent="0.2">
      <c r="AM5760" s="61"/>
      <c r="AN5760" s="61"/>
      <c r="AO5760" s="171"/>
      <c r="AP5760" s="61"/>
      <c r="AQ5760" s="61"/>
      <c r="AR5760" s="61"/>
      <c r="AS5760" s="61"/>
      <c r="AT5760" s="61"/>
      <c r="AU5760" s="61"/>
      <c r="AV5760" s="61"/>
      <c r="AW5760" s="61"/>
      <c r="AX5760" s="61"/>
      <c r="AY5760" s="61"/>
      <c r="AZ5760" s="61"/>
      <c r="BA5760" s="61"/>
    </row>
    <row r="5761" spans="39:53" x14ac:dyDescent="0.2">
      <c r="AM5761" s="61"/>
      <c r="AN5761" s="61"/>
      <c r="AO5761" s="171"/>
      <c r="AP5761" s="61"/>
      <c r="AQ5761" s="61"/>
      <c r="AR5761" s="61"/>
      <c r="AS5761" s="61"/>
      <c r="AT5761" s="61"/>
      <c r="AU5761" s="61"/>
      <c r="AV5761" s="61"/>
      <c r="AW5761" s="61"/>
      <c r="AX5761" s="61"/>
      <c r="AY5761" s="61"/>
      <c r="AZ5761" s="61"/>
      <c r="BA5761" s="61"/>
    </row>
    <row r="5762" spans="39:53" x14ac:dyDescent="0.2">
      <c r="AM5762" s="61"/>
      <c r="AN5762" s="61"/>
      <c r="AO5762" s="171"/>
      <c r="AP5762" s="61"/>
      <c r="AQ5762" s="61"/>
      <c r="AR5762" s="61"/>
      <c r="AS5762" s="61"/>
      <c r="AT5762" s="61"/>
      <c r="AU5762" s="61"/>
      <c r="AV5762" s="61"/>
      <c r="AW5762" s="61"/>
      <c r="AX5762" s="61"/>
      <c r="AY5762" s="61"/>
      <c r="AZ5762" s="61"/>
      <c r="BA5762" s="61"/>
    </row>
    <row r="5763" spans="39:53" x14ac:dyDescent="0.2">
      <c r="AM5763" s="61"/>
      <c r="AN5763" s="61"/>
      <c r="AO5763" s="171"/>
      <c r="AP5763" s="61"/>
      <c r="AQ5763" s="61"/>
      <c r="AR5763" s="61"/>
      <c r="AS5763" s="61"/>
      <c r="AT5763" s="61"/>
      <c r="AU5763" s="61"/>
      <c r="AV5763" s="61"/>
      <c r="AW5763" s="61"/>
      <c r="AX5763" s="61"/>
      <c r="AY5763" s="61"/>
      <c r="AZ5763" s="61"/>
      <c r="BA5763" s="61"/>
    </row>
    <row r="5764" spans="39:53" x14ac:dyDescent="0.2">
      <c r="AM5764" s="61"/>
      <c r="AN5764" s="61"/>
      <c r="AO5764" s="171"/>
      <c r="AP5764" s="61"/>
      <c r="AQ5764" s="61"/>
      <c r="AR5764" s="61"/>
      <c r="AS5764" s="61"/>
      <c r="AT5764" s="61"/>
      <c r="AU5764" s="61"/>
      <c r="AV5764" s="61"/>
      <c r="AW5764" s="61"/>
      <c r="AX5764" s="61"/>
      <c r="AY5764" s="61"/>
      <c r="AZ5764" s="61"/>
      <c r="BA5764" s="61"/>
    </row>
    <row r="5765" spans="39:53" x14ac:dyDescent="0.2">
      <c r="AM5765" s="61"/>
      <c r="AN5765" s="61"/>
      <c r="AO5765" s="171"/>
      <c r="AP5765" s="61"/>
      <c r="AQ5765" s="61"/>
      <c r="AR5765" s="61"/>
      <c r="AS5765" s="61"/>
      <c r="AT5765" s="61"/>
      <c r="AU5765" s="61"/>
      <c r="AV5765" s="61"/>
      <c r="AW5765" s="61"/>
      <c r="AX5765" s="61"/>
      <c r="AY5765" s="61"/>
      <c r="AZ5765" s="61"/>
      <c r="BA5765" s="61"/>
    </row>
    <row r="5766" spans="39:53" x14ac:dyDescent="0.2">
      <c r="AM5766" s="61"/>
      <c r="AN5766" s="61"/>
      <c r="AO5766" s="171"/>
      <c r="AP5766" s="61"/>
      <c r="AQ5766" s="61"/>
      <c r="AR5766" s="61"/>
      <c r="AS5766" s="61"/>
      <c r="AT5766" s="61"/>
      <c r="AU5766" s="61"/>
      <c r="AV5766" s="61"/>
      <c r="AW5766" s="61"/>
      <c r="AX5766" s="61"/>
      <c r="AY5766" s="61"/>
      <c r="AZ5766" s="61"/>
      <c r="BA5766" s="61"/>
    </row>
    <row r="5767" spans="39:53" x14ac:dyDescent="0.2">
      <c r="AM5767" s="61"/>
      <c r="AN5767" s="61"/>
      <c r="AO5767" s="171"/>
      <c r="AP5767" s="61"/>
      <c r="AQ5767" s="61"/>
      <c r="AR5767" s="61"/>
      <c r="AS5767" s="61"/>
      <c r="AT5767" s="61"/>
      <c r="AU5767" s="61"/>
      <c r="AV5767" s="61"/>
      <c r="AW5767" s="61"/>
      <c r="AX5767" s="61"/>
      <c r="AY5767" s="61"/>
      <c r="AZ5767" s="61"/>
      <c r="BA5767" s="61"/>
    </row>
    <row r="5768" spans="39:53" x14ac:dyDescent="0.2">
      <c r="AM5768" s="61"/>
      <c r="AN5768" s="61"/>
      <c r="AO5768" s="171"/>
      <c r="AP5768" s="61"/>
      <c r="AQ5768" s="61"/>
      <c r="AR5768" s="61"/>
      <c r="AS5768" s="61"/>
      <c r="AT5768" s="61"/>
      <c r="AU5768" s="61"/>
      <c r="AV5768" s="61"/>
      <c r="AW5768" s="61"/>
      <c r="AX5768" s="61"/>
      <c r="AY5768" s="61"/>
      <c r="AZ5768" s="61"/>
      <c r="BA5768" s="61"/>
    </row>
    <row r="5769" spans="39:53" x14ac:dyDescent="0.2">
      <c r="AM5769" s="61"/>
      <c r="AN5769" s="61"/>
      <c r="AO5769" s="171"/>
      <c r="AP5769" s="61"/>
      <c r="AQ5769" s="61"/>
      <c r="AR5769" s="61"/>
      <c r="AS5769" s="61"/>
      <c r="AT5769" s="61"/>
      <c r="AU5769" s="61"/>
      <c r="AV5769" s="61"/>
      <c r="AW5769" s="61"/>
      <c r="AX5769" s="61"/>
      <c r="AY5769" s="61"/>
      <c r="AZ5769" s="61"/>
      <c r="BA5769" s="61"/>
    </row>
    <row r="5770" spans="39:53" x14ac:dyDescent="0.2">
      <c r="AM5770" s="61"/>
      <c r="AN5770" s="61"/>
      <c r="AO5770" s="171"/>
      <c r="AP5770" s="61"/>
      <c r="AQ5770" s="61"/>
      <c r="AR5770" s="61"/>
      <c r="AS5770" s="61"/>
      <c r="AT5770" s="61"/>
      <c r="AU5770" s="61"/>
      <c r="AV5770" s="61"/>
      <c r="AW5770" s="61"/>
      <c r="AX5770" s="61"/>
      <c r="AY5770" s="61"/>
      <c r="AZ5770" s="61"/>
      <c r="BA5770" s="61"/>
    </row>
    <row r="5771" spans="39:53" x14ac:dyDescent="0.2">
      <c r="AM5771" s="61"/>
      <c r="AN5771" s="61"/>
      <c r="AO5771" s="171"/>
      <c r="AP5771" s="61"/>
      <c r="AQ5771" s="61"/>
      <c r="AR5771" s="61"/>
      <c r="AS5771" s="61"/>
      <c r="AT5771" s="61"/>
      <c r="AU5771" s="61"/>
      <c r="AV5771" s="61"/>
      <c r="AW5771" s="61"/>
      <c r="AX5771" s="61"/>
      <c r="AY5771" s="61"/>
      <c r="AZ5771" s="61"/>
      <c r="BA5771" s="61"/>
    </row>
    <row r="5772" spans="39:53" x14ac:dyDescent="0.2">
      <c r="AM5772" s="61"/>
      <c r="AN5772" s="61"/>
      <c r="AO5772" s="171"/>
      <c r="AP5772" s="61"/>
      <c r="AQ5772" s="61"/>
      <c r="AR5772" s="61"/>
      <c r="AS5772" s="61"/>
      <c r="AT5772" s="61"/>
      <c r="AU5772" s="61"/>
      <c r="AV5772" s="61"/>
      <c r="AW5772" s="61"/>
      <c r="AX5772" s="61"/>
      <c r="AY5772" s="61"/>
      <c r="AZ5772" s="61"/>
      <c r="BA5772" s="61"/>
    </row>
    <row r="5773" spans="39:53" x14ac:dyDescent="0.2">
      <c r="AM5773" s="61"/>
      <c r="AN5773" s="61"/>
      <c r="AO5773" s="171"/>
      <c r="AP5773" s="61"/>
      <c r="AQ5773" s="61"/>
      <c r="AR5773" s="61"/>
      <c r="AS5773" s="61"/>
      <c r="AT5773" s="61"/>
      <c r="AU5773" s="61"/>
      <c r="AV5773" s="61"/>
      <c r="AW5773" s="61"/>
      <c r="AX5773" s="61"/>
      <c r="AY5773" s="61"/>
      <c r="AZ5773" s="61"/>
      <c r="BA5773" s="61"/>
    </row>
    <row r="5774" spans="39:53" x14ac:dyDescent="0.2">
      <c r="AM5774" s="61"/>
      <c r="AN5774" s="61"/>
      <c r="AO5774" s="171"/>
      <c r="AP5774" s="61"/>
      <c r="AQ5774" s="61"/>
      <c r="AR5774" s="61"/>
      <c r="AS5774" s="61"/>
      <c r="AT5774" s="61"/>
      <c r="AU5774" s="61"/>
      <c r="AV5774" s="61"/>
      <c r="AW5774" s="61"/>
      <c r="AX5774" s="61"/>
      <c r="AY5774" s="61"/>
      <c r="AZ5774" s="61"/>
      <c r="BA5774" s="61"/>
    </row>
    <row r="5775" spans="39:53" x14ac:dyDescent="0.2">
      <c r="AM5775" s="61"/>
      <c r="AN5775" s="61"/>
      <c r="AO5775" s="171"/>
      <c r="AP5775" s="61"/>
      <c r="AQ5775" s="61"/>
      <c r="AR5775" s="61"/>
      <c r="AS5775" s="61"/>
      <c r="AT5775" s="61"/>
      <c r="AU5775" s="61"/>
      <c r="AV5775" s="61"/>
      <c r="AW5775" s="61"/>
      <c r="AX5775" s="61"/>
      <c r="AY5775" s="61"/>
      <c r="AZ5775" s="61"/>
      <c r="BA5775" s="61"/>
    </row>
    <row r="5776" spans="39:53" x14ac:dyDescent="0.2">
      <c r="AM5776" s="61"/>
      <c r="AN5776" s="61"/>
      <c r="AO5776" s="171"/>
      <c r="AP5776" s="61"/>
      <c r="AQ5776" s="61"/>
      <c r="AR5776" s="61"/>
      <c r="AS5776" s="61"/>
      <c r="AT5776" s="61"/>
      <c r="AU5776" s="61"/>
      <c r="AV5776" s="61"/>
      <c r="AW5776" s="61"/>
      <c r="AX5776" s="61"/>
      <c r="AY5776" s="61"/>
      <c r="AZ5776" s="61"/>
      <c r="BA5776" s="61"/>
    </row>
    <row r="5777" spans="39:53" x14ac:dyDescent="0.2">
      <c r="AM5777" s="61"/>
      <c r="AN5777" s="61"/>
      <c r="AO5777" s="171"/>
      <c r="AP5777" s="61"/>
      <c r="AQ5777" s="61"/>
      <c r="AR5777" s="61"/>
      <c r="AS5777" s="61"/>
      <c r="AT5777" s="61"/>
      <c r="AU5777" s="61"/>
      <c r="AV5777" s="61"/>
      <c r="AW5777" s="61"/>
      <c r="AX5777" s="61"/>
      <c r="AY5777" s="61"/>
      <c r="AZ5777" s="61"/>
      <c r="BA5777" s="61"/>
    </row>
    <row r="5778" spans="39:53" x14ac:dyDescent="0.2">
      <c r="AM5778" s="61"/>
      <c r="AN5778" s="61"/>
      <c r="AO5778" s="171"/>
      <c r="AP5778" s="61"/>
      <c r="AQ5778" s="61"/>
      <c r="AR5778" s="61"/>
      <c r="AS5778" s="61"/>
      <c r="AT5778" s="61"/>
      <c r="AU5778" s="61"/>
      <c r="AV5778" s="61"/>
      <c r="AW5778" s="61"/>
      <c r="AX5778" s="61"/>
      <c r="AY5778" s="61"/>
      <c r="AZ5778" s="61"/>
      <c r="BA5778" s="61"/>
    </row>
    <row r="5779" spans="39:53" x14ac:dyDescent="0.2">
      <c r="AM5779" s="61"/>
      <c r="AN5779" s="61"/>
      <c r="AO5779" s="171"/>
      <c r="AP5779" s="61"/>
      <c r="AQ5779" s="61"/>
      <c r="AR5779" s="61"/>
      <c r="AS5779" s="61"/>
      <c r="AT5779" s="61"/>
      <c r="AU5779" s="61"/>
      <c r="AV5779" s="61"/>
      <c r="AW5779" s="61"/>
      <c r="AX5779" s="61"/>
      <c r="AY5779" s="61"/>
      <c r="AZ5779" s="61"/>
      <c r="BA5779" s="61"/>
    </row>
    <row r="5780" spans="39:53" x14ac:dyDescent="0.2">
      <c r="AM5780" s="61"/>
      <c r="AN5780" s="61"/>
      <c r="AO5780" s="171"/>
      <c r="AP5780" s="61"/>
      <c r="AQ5780" s="61"/>
      <c r="AR5780" s="61"/>
      <c r="AS5780" s="61"/>
      <c r="AT5780" s="61"/>
      <c r="AU5780" s="61"/>
      <c r="AV5780" s="61"/>
      <c r="AW5780" s="61"/>
      <c r="AX5780" s="61"/>
      <c r="AY5780" s="61"/>
      <c r="AZ5780" s="61"/>
      <c r="BA5780" s="61"/>
    </row>
    <row r="5781" spans="39:53" x14ac:dyDescent="0.2">
      <c r="AM5781" s="61"/>
      <c r="AN5781" s="61"/>
      <c r="AO5781" s="171"/>
      <c r="AP5781" s="61"/>
      <c r="AQ5781" s="61"/>
      <c r="AR5781" s="61"/>
      <c r="AS5781" s="61"/>
      <c r="AT5781" s="61"/>
      <c r="AU5781" s="61"/>
      <c r="AV5781" s="61"/>
      <c r="AW5781" s="61"/>
      <c r="AX5781" s="61"/>
      <c r="AY5781" s="61"/>
      <c r="AZ5781" s="61"/>
      <c r="BA5781" s="61"/>
    </row>
    <row r="5782" spans="39:53" x14ac:dyDescent="0.2">
      <c r="AM5782" s="61"/>
      <c r="AN5782" s="61"/>
      <c r="AO5782" s="171"/>
      <c r="AP5782" s="61"/>
      <c r="AQ5782" s="61"/>
      <c r="AR5782" s="61"/>
      <c r="AS5782" s="61"/>
      <c r="AT5782" s="61"/>
      <c r="AU5782" s="61"/>
      <c r="AV5782" s="61"/>
      <c r="AW5782" s="61"/>
      <c r="AX5782" s="61"/>
      <c r="AY5782" s="61"/>
      <c r="AZ5782" s="61"/>
      <c r="BA5782" s="61"/>
    </row>
    <row r="5783" spans="39:53" x14ac:dyDescent="0.2">
      <c r="AM5783" s="61"/>
      <c r="AN5783" s="61"/>
      <c r="AO5783" s="171"/>
      <c r="AP5783" s="61"/>
      <c r="AQ5783" s="61"/>
      <c r="AR5783" s="61"/>
      <c r="AS5783" s="61"/>
      <c r="AT5783" s="61"/>
      <c r="AU5783" s="61"/>
      <c r="AV5783" s="61"/>
      <c r="AW5783" s="61"/>
      <c r="AX5783" s="61"/>
      <c r="AY5783" s="61"/>
      <c r="AZ5783" s="61"/>
      <c r="BA5783" s="61"/>
    </row>
    <row r="5784" spans="39:53" x14ac:dyDescent="0.2">
      <c r="AM5784" s="61"/>
      <c r="AN5784" s="61"/>
      <c r="AO5784" s="171"/>
      <c r="AP5784" s="61"/>
      <c r="AQ5784" s="61"/>
      <c r="AR5784" s="61"/>
      <c r="AS5784" s="61"/>
      <c r="AT5784" s="61"/>
      <c r="AU5784" s="61"/>
      <c r="AV5784" s="61"/>
      <c r="AW5784" s="61"/>
      <c r="AX5784" s="61"/>
      <c r="AY5784" s="61"/>
      <c r="AZ5784" s="61"/>
      <c r="BA5784" s="61"/>
    </row>
    <row r="5785" spans="39:53" x14ac:dyDescent="0.2">
      <c r="AM5785" s="61"/>
      <c r="AN5785" s="61"/>
      <c r="AO5785" s="171"/>
      <c r="AP5785" s="61"/>
      <c r="AQ5785" s="61"/>
      <c r="AR5785" s="61"/>
      <c r="AS5785" s="61"/>
      <c r="AT5785" s="61"/>
      <c r="AU5785" s="61"/>
      <c r="AV5785" s="61"/>
      <c r="AW5785" s="61"/>
      <c r="AX5785" s="61"/>
      <c r="AY5785" s="61"/>
      <c r="AZ5785" s="61"/>
      <c r="BA5785" s="61"/>
    </row>
    <row r="5786" spans="39:53" x14ac:dyDescent="0.2">
      <c r="AM5786" s="61"/>
      <c r="AN5786" s="61"/>
      <c r="AO5786" s="171"/>
      <c r="AP5786" s="61"/>
      <c r="AQ5786" s="61"/>
      <c r="AR5786" s="61"/>
      <c r="AS5786" s="61"/>
      <c r="AT5786" s="61"/>
      <c r="AU5786" s="61"/>
      <c r="AV5786" s="61"/>
      <c r="AW5786" s="61"/>
      <c r="AX5786" s="61"/>
      <c r="AY5786" s="61"/>
      <c r="AZ5786" s="61"/>
      <c r="BA5786" s="61"/>
    </row>
    <row r="5787" spans="39:53" x14ac:dyDescent="0.2">
      <c r="AM5787" s="61"/>
      <c r="AN5787" s="61"/>
      <c r="AO5787" s="171"/>
      <c r="AP5787" s="61"/>
      <c r="AQ5787" s="61"/>
      <c r="AR5787" s="61"/>
      <c r="AS5787" s="61"/>
      <c r="AT5787" s="61"/>
      <c r="AU5787" s="61"/>
      <c r="AV5787" s="61"/>
      <c r="AW5787" s="61"/>
      <c r="AX5787" s="61"/>
      <c r="AY5787" s="61"/>
      <c r="AZ5787" s="61"/>
      <c r="BA5787" s="61"/>
    </row>
    <row r="5788" spans="39:53" x14ac:dyDescent="0.2">
      <c r="AM5788" s="61"/>
      <c r="AN5788" s="61"/>
      <c r="AO5788" s="171"/>
      <c r="AP5788" s="61"/>
      <c r="AQ5788" s="61"/>
      <c r="AR5788" s="61"/>
      <c r="AS5788" s="61"/>
      <c r="AT5788" s="61"/>
      <c r="AU5788" s="61"/>
      <c r="AV5788" s="61"/>
      <c r="AW5788" s="61"/>
      <c r="AX5788" s="61"/>
      <c r="AY5788" s="61"/>
      <c r="AZ5788" s="61"/>
      <c r="BA5788" s="61"/>
    </row>
    <row r="5789" spans="39:53" x14ac:dyDescent="0.2">
      <c r="AM5789" s="61"/>
      <c r="AN5789" s="61"/>
      <c r="AO5789" s="171"/>
      <c r="AP5789" s="61"/>
      <c r="AQ5789" s="61"/>
      <c r="AR5789" s="61"/>
      <c r="AS5789" s="61"/>
      <c r="AT5789" s="61"/>
      <c r="AU5789" s="61"/>
      <c r="AV5789" s="61"/>
      <c r="AW5789" s="61"/>
      <c r="AX5789" s="61"/>
      <c r="AY5789" s="61"/>
      <c r="AZ5789" s="61"/>
      <c r="BA5789" s="61"/>
    </row>
    <row r="5790" spans="39:53" x14ac:dyDescent="0.2">
      <c r="AM5790" s="61"/>
      <c r="AN5790" s="61"/>
      <c r="AO5790" s="171"/>
      <c r="AP5790" s="61"/>
      <c r="AQ5790" s="61"/>
      <c r="AR5790" s="61"/>
      <c r="AS5790" s="61"/>
      <c r="AT5790" s="61"/>
      <c r="AU5790" s="61"/>
      <c r="AV5790" s="61"/>
      <c r="AW5790" s="61"/>
      <c r="AX5790" s="61"/>
      <c r="AY5790" s="61"/>
      <c r="AZ5790" s="61"/>
      <c r="BA5790" s="61"/>
    </row>
    <row r="5791" spans="39:53" x14ac:dyDescent="0.2">
      <c r="AM5791" s="61"/>
      <c r="AN5791" s="61"/>
      <c r="AO5791" s="171"/>
      <c r="AP5791" s="61"/>
      <c r="AQ5791" s="61"/>
      <c r="AR5791" s="61"/>
      <c r="AS5791" s="61"/>
      <c r="AT5791" s="61"/>
      <c r="AU5791" s="61"/>
      <c r="AV5791" s="61"/>
      <c r="AW5791" s="61"/>
      <c r="AX5791" s="61"/>
      <c r="AY5791" s="61"/>
      <c r="AZ5791" s="61"/>
      <c r="BA5791" s="61"/>
    </row>
    <row r="5792" spans="39:53" x14ac:dyDescent="0.2">
      <c r="AM5792" s="61"/>
      <c r="AN5792" s="61"/>
      <c r="AO5792" s="171"/>
      <c r="AP5792" s="61"/>
      <c r="AQ5792" s="61"/>
      <c r="AR5792" s="61"/>
      <c r="AS5792" s="61"/>
      <c r="AT5792" s="61"/>
      <c r="AU5792" s="61"/>
      <c r="AV5792" s="61"/>
      <c r="AW5792" s="61"/>
      <c r="AX5792" s="61"/>
      <c r="AY5792" s="61"/>
      <c r="AZ5792" s="61"/>
      <c r="BA5792" s="61"/>
    </row>
    <row r="5793" spans="39:53" x14ac:dyDescent="0.2">
      <c r="AM5793" s="61"/>
      <c r="AN5793" s="61"/>
      <c r="AO5793" s="171"/>
      <c r="AP5793" s="61"/>
      <c r="AQ5793" s="61"/>
      <c r="AR5793" s="61"/>
      <c r="AS5793" s="61"/>
      <c r="AT5793" s="61"/>
      <c r="AU5793" s="61"/>
      <c r="AV5793" s="61"/>
      <c r="AW5793" s="61"/>
      <c r="AX5793" s="61"/>
      <c r="AY5793" s="61"/>
      <c r="AZ5793" s="61"/>
      <c r="BA5793" s="61"/>
    </row>
    <row r="5794" spans="39:53" x14ac:dyDescent="0.2">
      <c r="AM5794" s="61"/>
      <c r="AN5794" s="61"/>
      <c r="AO5794" s="171"/>
      <c r="AP5794" s="61"/>
      <c r="AQ5794" s="61"/>
      <c r="AR5794" s="61"/>
      <c r="AS5794" s="61"/>
      <c r="AT5794" s="61"/>
      <c r="AU5794" s="61"/>
      <c r="AV5794" s="61"/>
      <c r="AW5794" s="61"/>
      <c r="AX5794" s="61"/>
      <c r="AY5794" s="61"/>
      <c r="AZ5794" s="61"/>
      <c r="BA5794" s="61"/>
    </row>
    <row r="5795" spans="39:53" x14ac:dyDescent="0.2">
      <c r="AM5795" s="61"/>
      <c r="AN5795" s="61"/>
      <c r="AO5795" s="171"/>
      <c r="AP5795" s="61"/>
      <c r="AQ5795" s="61"/>
      <c r="AR5795" s="61"/>
      <c r="AS5795" s="61"/>
      <c r="AT5795" s="61"/>
      <c r="AU5795" s="61"/>
      <c r="AV5795" s="61"/>
      <c r="AW5795" s="61"/>
      <c r="AX5795" s="61"/>
      <c r="AY5795" s="61"/>
      <c r="AZ5795" s="61"/>
      <c r="BA5795" s="61"/>
    </row>
    <row r="5796" spans="39:53" x14ac:dyDescent="0.2">
      <c r="AM5796" s="61"/>
      <c r="AN5796" s="61"/>
      <c r="AO5796" s="171"/>
      <c r="AP5796" s="61"/>
      <c r="AQ5796" s="61"/>
      <c r="AR5796" s="61"/>
      <c r="AS5796" s="61"/>
      <c r="AT5796" s="61"/>
      <c r="AU5796" s="61"/>
      <c r="AV5796" s="61"/>
      <c r="AW5796" s="61"/>
      <c r="AX5796" s="61"/>
      <c r="AY5796" s="61"/>
      <c r="AZ5796" s="61"/>
      <c r="BA5796" s="61"/>
    </row>
    <row r="5797" spans="39:53" x14ac:dyDescent="0.2">
      <c r="AM5797" s="61"/>
      <c r="AN5797" s="61"/>
      <c r="AO5797" s="171"/>
      <c r="AP5797" s="61"/>
      <c r="AQ5797" s="61"/>
      <c r="AR5797" s="61"/>
      <c r="AS5797" s="61"/>
      <c r="AT5797" s="61"/>
      <c r="AU5797" s="61"/>
      <c r="AV5797" s="61"/>
      <c r="AW5797" s="61"/>
      <c r="AX5797" s="61"/>
      <c r="AY5797" s="61"/>
      <c r="AZ5797" s="61"/>
      <c r="BA5797" s="61"/>
    </row>
    <row r="5798" spans="39:53" x14ac:dyDescent="0.2">
      <c r="AM5798" s="61"/>
      <c r="AN5798" s="61"/>
      <c r="AO5798" s="171"/>
      <c r="AP5798" s="61"/>
      <c r="AQ5798" s="61"/>
      <c r="AR5798" s="61"/>
      <c r="AS5798" s="61"/>
      <c r="AT5798" s="61"/>
      <c r="AU5798" s="61"/>
      <c r="AV5798" s="61"/>
      <c r="AW5798" s="61"/>
      <c r="AX5798" s="61"/>
      <c r="AY5798" s="61"/>
      <c r="AZ5798" s="61"/>
      <c r="BA5798" s="61"/>
    </row>
    <row r="5799" spans="39:53" x14ac:dyDescent="0.2">
      <c r="AM5799" s="61"/>
      <c r="AN5799" s="61"/>
      <c r="AO5799" s="171"/>
      <c r="AP5799" s="61"/>
      <c r="AQ5799" s="61"/>
      <c r="AR5799" s="61"/>
      <c r="AS5799" s="61"/>
      <c r="AT5799" s="61"/>
      <c r="AU5799" s="61"/>
      <c r="AV5799" s="61"/>
      <c r="AW5799" s="61"/>
      <c r="AX5799" s="61"/>
      <c r="AY5799" s="61"/>
      <c r="AZ5799" s="61"/>
      <c r="BA5799" s="61"/>
    </row>
    <row r="5800" spans="39:53" x14ac:dyDescent="0.2">
      <c r="AM5800" s="61"/>
      <c r="AN5800" s="61"/>
      <c r="AO5800" s="171"/>
      <c r="AP5800" s="61"/>
      <c r="AQ5800" s="61"/>
      <c r="AR5800" s="61"/>
      <c r="AS5800" s="61"/>
      <c r="AT5800" s="61"/>
      <c r="AU5800" s="61"/>
      <c r="AV5800" s="61"/>
      <c r="AW5800" s="61"/>
      <c r="AX5800" s="61"/>
      <c r="AY5800" s="61"/>
      <c r="AZ5800" s="61"/>
      <c r="BA5800" s="61"/>
    </row>
    <row r="5801" spans="39:53" x14ac:dyDescent="0.2">
      <c r="AM5801" s="61"/>
      <c r="AN5801" s="61"/>
      <c r="AO5801" s="171"/>
      <c r="AP5801" s="61"/>
      <c r="AQ5801" s="61"/>
      <c r="AR5801" s="61"/>
      <c r="AS5801" s="61"/>
      <c r="AT5801" s="61"/>
      <c r="AU5801" s="61"/>
      <c r="AV5801" s="61"/>
      <c r="AW5801" s="61"/>
      <c r="AX5801" s="61"/>
      <c r="AY5801" s="61"/>
      <c r="AZ5801" s="61"/>
      <c r="BA5801" s="61"/>
    </row>
    <row r="5802" spans="39:53" x14ac:dyDescent="0.2">
      <c r="AM5802" s="61"/>
      <c r="AN5802" s="61"/>
      <c r="AO5802" s="171"/>
      <c r="AP5802" s="61"/>
      <c r="AQ5802" s="61"/>
      <c r="AR5802" s="61"/>
      <c r="AS5802" s="61"/>
      <c r="AT5802" s="61"/>
      <c r="AU5802" s="61"/>
      <c r="AV5802" s="61"/>
      <c r="AW5802" s="61"/>
      <c r="AX5802" s="61"/>
      <c r="AY5802" s="61"/>
      <c r="AZ5802" s="61"/>
      <c r="BA5802" s="61"/>
    </row>
    <row r="5803" spans="39:53" x14ac:dyDescent="0.2">
      <c r="AM5803" s="61"/>
      <c r="AN5803" s="61"/>
      <c r="AO5803" s="171"/>
      <c r="AP5803" s="61"/>
      <c r="AQ5803" s="61"/>
      <c r="AR5803" s="61"/>
      <c r="AS5803" s="61"/>
      <c r="AT5803" s="61"/>
      <c r="AU5803" s="61"/>
      <c r="AV5803" s="61"/>
      <c r="AW5803" s="61"/>
      <c r="AX5803" s="61"/>
      <c r="AY5803" s="61"/>
      <c r="AZ5803" s="61"/>
      <c r="BA5803" s="61"/>
    </row>
    <row r="5804" spans="39:53" x14ac:dyDescent="0.2">
      <c r="AM5804" s="61"/>
      <c r="AN5804" s="61"/>
      <c r="AO5804" s="171"/>
      <c r="AP5804" s="61"/>
      <c r="AQ5804" s="61"/>
      <c r="AR5804" s="61"/>
      <c r="AS5804" s="61"/>
      <c r="AT5804" s="61"/>
      <c r="AU5804" s="61"/>
      <c r="AV5804" s="61"/>
      <c r="AW5804" s="61"/>
      <c r="AX5804" s="61"/>
      <c r="AY5804" s="61"/>
      <c r="AZ5804" s="61"/>
      <c r="BA5804" s="61"/>
    </row>
    <row r="5805" spans="39:53" x14ac:dyDescent="0.2">
      <c r="AM5805" s="61"/>
      <c r="AN5805" s="61"/>
      <c r="AO5805" s="171"/>
      <c r="AP5805" s="61"/>
      <c r="AQ5805" s="61"/>
      <c r="AR5805" s="61"/>
      <c r="AS5805" s="61"/>
      <c r="AT5805" s="61"/>
      <c r="AU5805" s="61"/>
      <c r="AV5805" s="61"/>
      <c r="AW5805" s="61"/>
      <c r="AX5805" s="61"/>
      <c r="AY5805" s="61"/>
      <c r="AZ5805" s="61"/>
      <c r="BA5805" s="61"/>
    </row>
    <row r="5806" spans="39:53" x14ac:dyDescent="0.2">
      <c r="AM5806" s="61"/>
      <c r="AN5806" s="61"/>
      <c r="AO5806" s="171"/>
      <c r="AP5806" s="61"/>
      <c r="AQ5806" s="61"/>
      <c r="AR5806" s="61"/>
      <c r="AS5806" s="61"/>
      <c r="AT5806" s="61"/>
      <c r="AU5806" s="61"/>
      <c r="AV5806" s="61"/>
      <c r="AW5806" s="61"/>
      <c r="AX5806" s="61"/>
      <c r="AY5806" s="61"/>
      <c r="AZ5806" s="61"/>
      <c r="BA5806" s="61"/>
    </row>
    <row r="5807" spans="39:53" x14ac:dyDescent="0.2">
      <c r="AM5807" s="61"/>
      <c r="AN5807" s="61"/>
      <c r="AO5807" s="171"/>
      <c r="AP5807" s="61"/>
      <c r="AQ5807" s="61"/>
      <c r="AR5807" s="61"/>
      <c r="AS5807" s="61"/>
      <c r="AT5807" s="61"/>
      <c r="AU5807" s="61"/>
      <c r="AV5807" s="61"/>
      <c r="AW5807" s="61"/>
      <c r="AX5807" s="61"/>
      <c r="AY5807" s="61"/>
      <c r="AZ5807" s="61"/>
      <c r="BA5807" s="61"/>
    </row>
    <row r="5808" spans="39:53" x14ac:dyDescent="0.2">
      <c r="AM5808" s="61"/>
      <c r="AN5808" s="61"/>
      <c r="AO5808" s="171"/>
      <c r="AP5808" s="61"/>
      <c r="AQ5808" s="61"/>
      <c r="AR5808" s="61"/>
      <c r="AS5808" s="61"/>
      <c r="AT5808" s="61"/>
      <c r="AU5808" s="61"/>
      <c r="AV5808" s="61"/>
      <c r="AW5808" s="61"/>
      <c r="AX5808" s="61"/>
      <c r="AY5808" s="61"/>
      <c r="AZ5808" s="61"/>
      <c r="BA5808" s="61"/>
    </row>
    <row r="5809" spans="39:53" x14ac:dyDescent="0.2">
      <c r="AM5809" s="61"/>
      <c r="AN5809" s="61"/>
      <c r="AO5809" s="171"/>
      <c r="AP5809" s="61"/>
      <c r="AQ5809" s="61"/>
      <c r="AR5809" s="61"/>
      <c r="AS5809" s="61"/>
      <c r="AT5809" s="61"/>
      <c r="AU5809" s="61"/>
      <c r="AV5809" s="61"/>
      <c r="AW5809" s="61"/>
      <c r="AX5809" s="61"/>
      <c r="AY5809" s="61"/>
      <c r="AZ5809" s="61"/>
      <c r="BA5809" s="61"/>
    </row>
    <row r="5810" spans="39:53" x14ac:dyDescent="0.2">
      <c r="AM5810" s="61"/>
      <c r="AN5810" s="61"/>
      <c r="AO5810" s="171"/>
      <c r="AP5810" s="61"/>
      <c r="AQ5810" s="61"/>
      <c r="AR5810" s="61"/>
      <c r="AS5810" s="61"/>
      <c r="AT5810" s="61"/>
      <c r="AU5810" s="61"/>
      <c r="AV5810" s="61"/>
      <c r="AW5810" s="61"/>
      <c r="AX5810" s="61"/>
      <c r="AY5810" s="61"/>
      <c r="AZ5810" s="61"/>
      <c r="BA5810" s="61"/>
    </row>
    <row r="5811" spans="39:53" x14ac:dyDescent="0.2">
      <c r="AM5811" s="61"/>
      <c r="AN5811" s="61"/>
      <c r="AO5811" s="171"/>
      <c r="AP5811" s="61"/>
      <c r="AQ5811" s="61"/>
      <c r="AR5811" s="61"/>
      <c r="AS5811" s="61"/>
      <c r="AT5811" s="61"/>
      <c r="AU5811" s="61"/>
      <c r="AV5811" s="61"/>
      <c r="AW5811" s="61"/>
      <c r="AX5811" s="61"/>
      <c r="AY5811" s="61"/>
      <c r="AZ5811" s="61"/>
      <c r="BA5811" s="61"/>
    </row>
    <row r="5812" spans="39:53" x14ac:dyDescent="0.2">
      <c r="AM5812" s="61"/>
      <c r="AN5812" s="61"/>
      <c r="AO5812" s="171"/>
      <c r="AP5812" s="61"/>
      <c r="AQ5812" s="61"/>
      <c r="AR5812" s="61"/>
      <c r="AS5812" s="61"/>
      <c r="AT5812" s="61"/>
      <c r="AU5812" s="61"/>
      <c r="AV5812" s="61"/>
      <c r="AW5812" s="61"/>
      <c r="AX5812" s="61"/>
      <c r="AY5812" s="61"/>
      <c r="AZ5812" s="61"/>
      <c r="BA5812" s="61"/>
    </row>
    <row r="5813" spans="39:53" x14ac:dyDescent="0.2">
      <c r="AM5813" s="61"/>
      <c r="AN5813" s="61"/>
      <c r="AO5813" s="171"/>
      <c r="AP5813" s="61"/>
      <c r="AQ5813" s="61"/>
      <c r="AR5813" s="61"/>
      <c r="AS5813" s="61"/>
      <c r="AT5813" s="61"/>
      <c r="AU5813" s="61"/>
      <c r="AV5813" s="61"/>
      <c r="AW5813" s="61"/>
      <c r="AX5813" s="61"/>
      <c r="AY5813" s="61"/>
      <c r="AZ5813" s="61"/>
      <c r="BA5813" s="61"/>
    </row>
    <row r="5814" spans="39:53" x14ac:dyDescent="0.2">
      <c r="AM5814" s="61"/>
      <c r="AN5814" s="61"/>
      <c r="AO5814" s="171"/>
      <c r="AP5814" s="61"/>
      <c r="AQ5814" s="61"/>
      <c r="AR5814" s="61"/>
      <c r="AS5814" s="61"/>
      <c r="AT5814" s="61"/>
      <c r="AU5814" s="61"/>
      <c r="AV5814" s="61"/>
      <c r="AW5814" s="61"/>
      <c r="AX5814" s="61"/>
      <c r="AY5814" s="61"/>
      <c r="AZ5814" s="61"/>
      <c r="BA5814" s="61"/>
    </row>
    <row r="5815" spans="39:53" x14ac:dyDescent="0.2">
      <c r="AM5815" s="61"/>
      <c r="AN5815" s="61"/>
      <c r="AO5815" s="171"/>
      <c r="AP5815" s="61"/>
      <c r="AQ5815" s="61"/>
      <c r="AR5815" s="61"/>
      <c r="AS5815" s="61"/>
      <c r="AT5815" s="61"/>
      <c r="AU5815" s="61"/>
      <c r="AV5815" s="61"/>
      <c r="AW5815" s="61"/>
      <c r="AX5815" s="61"/>
      <c r="AY5815" s="61"/>
      <c r="AZ5815" s="61"/>
      <c r="BA5815" s="61"/>
    </row>
    <row r="5816" spans="39:53" x14ac:dyDescent="0.2">
      <c r="AM5816" s="61"/>
      <c r="AN5816" s="61"/>
      <c r="AO5816" s="171"/>
      <c r="AP5816" s="61"/>
      <c r="AQ5816" s="61"/>
      <c r="AR5816" s="61"/>
      <c r="AS5816" s="61"/>
      <c r="AT5816" s="61"/>
      <c r="AU5816" s="61"/>
      <c r="AV5816" s="61"/>
      <c r="AW5816" s="61"/>
      <c r="AX5816" s="61"/>
      <c r="AY5816" s="61"/>
      <c r="AZ5816" s="61"/>
      <c r="BA5816" s="61"/>
    </row>
    <row r="5817" spans="39:53" x14ac:dyDescent="0.2">
      <c r="AM5817" s="61"/>
      <c r="AN5817" s="61"/>
      <c r="AO5817" s="171"/>
      <c r="AP5817" s="61"/>
      <c r="AQ5817" s="61"/>
      <c r="AR5817" s="61"/>
      <c r="AS5817" s="61"/>
      <c r="AT5817" s="61"/>
      <c r="AU5817" s="61"/>
      <c r="AV5817" s="61"/>
      <c r="AW5817" s="61"/>
      <c r="AX5817" s="61"/>
      <c r="AY5817" s="61"/>
      <c r="AZ5817" s="61"/>
      <c r="BA5817" s="61"/>
    </row>
    <row r="5818" spans="39:53" x14ac:dyDescent="0.2">
      <c r="AM5818" s="61"/>
      <c r="AN5818" s="61"/>
      <c r="AO5818" s="171"/>
      <c r="AP5818" s="61"/>
      <c r="AQ5818" s="61"/>
      <c r="AR5818" s="61"/>
      <c r="AS5818" s="61"/>
      <c r="AT5818" s="61"/>
      <c r="AU5818" s="61"/>
      <c r="AV5818" s="61"/>
      <c r="AW5818" s="61"/>
      <c r="AX5818" s="61"/>
      <c r="AY5818" s="61"/>
      <c r="AZ5818" s="61"/>
      <c r="BA5818" s="61"/>
    </row>
    <row r="5819" spans="39:53" x14ac:dyDescent="0.2">
      <c r="AM5819" s="61"/>
      <c r="AN5819" s="61"/>
      <c r="AO5819" s="171"/>
      <c r="AP5819" s="61"/>
      <c r="AQ5819" s="61"/>
      <c r="AR5819" s="61"/>
      <c r="AS5819" s="61"/>
      <c r="AT5819" s="61"/>
      <c r="AU5819" s="61"/>
      <c r="AV5819" s="61"/>
      <c r="AW5819" s="61"/>
      <c r="AX5819" s="61"/>
      <c r="AY5819" s="61"/>
      <c r="AZ5819" s="61"/>
      <c r="BA5819" s="61"/>
    </row>
    <row r="5820" spans="39:53" x14ac:dyDescent="0.2">
      <c r="AM5820" s="61"/>
      <c r="AN5820" s="61"/>
      <c r="AO5820" s="171"/>
      <c r="AP5820" s="61"/>
      <c r="AQ5820" s="61"/>
      <c r="AR5820" s="61"/>
      <c r="AS5820" s="61"/>
      <c r="AT5820" s="61"/>
      <c r="AU5820" s="61"/>
      <c r="AV5820" s="61"/>
      <c r="AW5820" s="61"/>
      <c r="AX5820" s="61"/>
      <c r="AY5820" s="61"/>
      <c r="AZ5820" s="61"/>
      <c r="BA5820" s="61"/>
    </row>
    <row r="5821" spans="39:53" x14ac:dyDescent="0.2">
      <c r="AM5821" s="61"/>
      <c r="AN5821" s="61"/>
      <c r="AO5821" s="171"/>
      <c r="AP5821" s="61"/>
      <c r="AQ5821" s="61"/>
      <c r="AR5821" s="61"/>
      <c r="AS5821" s="61"/>
      <c r="AT5821" s="61"/>
      <c r="AU5821" s="61"/>
      <c r="AV5821" s="61"/>
      <c r="AW5821" s="61"/>
      <c r="AX5821" s="61"/>
      <c r="AY5821" s="61"/>
      <c r="AZ5821" s="61"/>
      <c r="BA5821" s="61"/>
    </row>
    <row r="5822" spans="39:53" x14ac:dyDescent="0.2">
      <c r="AM5822" s="61"/>
      <c r="AN5822" s="61"/>
      <c r="AO5822" s="171"/>
      <c r="AP5822" s="61"/>
      <c r="AQ5822" s="61"/>
      <c r="AR5822" s="61"/>
      <c r="AS5822" s="61"/>
      <c r="AT5822" s="61"/>
      <c r="AU5822" s="61"/>
      <c r="AV5822" s="61"/>
      <c r="AW5822" s="61"/>
      <c r="AX5822" s="61"/>
      <c r="AY5822" s="61"/>
      <c r="AZ5822" s="61"/>
      <c r="BA5822" s="61"/>
    </row>
    <row r="5823" spans="39:53" x14ac:dyDescent="0.2">
      <c r="AM5823" s="61"/>
      <c r="AN5823" s="61"/>
      <c r="AO5823" s="171"/>
      <c r="AP5823" s="61"/>
      <c r="AQ5823" s="61"/>
      <c r="AR5823" s="61"/>
      <c r="AS5823" s="61"/>
      <c r="AT5823" s="61"/>
      <c r="AU5823" s="61"/>
      <c r="AV5823" s="61"/>
      <c r="AW5823" s="61"/>
      <c r="AX5823" s="61"/>
      <c r="AY5823" s="61"/>
      <c r="AZ5823" s="61"/>
      <c r="BA5823" s="61"/>
    </row>
    <row r="5824" spans="39:53" x14ac:dyDescent="0.2">
      <c r="AM5824" s="61"/>
      <c r="AN5824" s="61"/>
      <c r="AO5824" s="171"/>
      <c r="AP5824" s="61"/>
      <c r="AQ5824" s="61"/>
      <c r="AR5824" s="61"/>
      <c r="AS5824" s="61"/>
      <c r="AT5824" s="61"/>
      <c r="AU5824" s="61"/>
      <c r="AV5824" s="61"/>
      <c r="AW5824" s="61"/>
      <c r="AX5824" s="61"/>
      <c r="AY5824" s="61"/>
      <c r="AZ5824" s="61"/>
      <c r="BA5824" s="61"/>
    </row>
    <row r="5825" spans="39:53" x14ac:dyDescent="0.2">
      <c r="AM5825" s="61"/>
      <c r="AN5825" s="61"/>
      <c r="AO5825" s="171"/>
      <c r="AP5825" s="61"/>
      <c r="AQ5825" s="61"/>
      <c r="AR5825" s="61"/>
      <c r="AS5825" s="61"/>
      <c r="AT5825" s="61"/>
      <c r="AU5825" s="61"/>
      <c r="AV5825" s="61"/>
      <c r="AW5825" s="61"/>
      <c r="AX5825" s="61"/>
      <c r="AY5825" s="61"/>
      <c r="AZ5825" s="61"/>
      <c r="BA5825" s="61"/>
    </row>
    <row r="5826" spans="39:53" x14ac:dyDescent="0.2">
      <c r="AM5826" s="61"/>
      <c r="AN5826" s="61"/>
      <c r="AO5826" s="171"/>
      <c r="AP5826" s="61"/>
      <c r="AQ5826" s="61"/>
      <c r="AR5826" s="61"/>
      <c r="AS5826" s="61"/>
      <c r="AT5826" s="61"/>
      <c r="AU5826" s="61"/>
      <c r="AV5826" s="61"/>
      <c r="AW5826" s="61"/>
      <c r="AX5826" s="61"/>
      <c r="AY5826" s="61"/>
      <c r="AZ5826" s="61"/>
      <c r="BA5826" s="61"/>
    </row>
    <row r="5827" spans="39:53" x14ac:dyDescent="0.2">
      <c r="AM5827" s="61"/>
      <c r="AN5827" s="61"/>
      <c r="AO5827" s="171"/>
      <c r="AP5827" s="61"/>
      <c r="AQ5827" s="61"/>
      <c r="AR5827" s="61"/>
      <c r="AS5827" s="61"/>
      <c r="AT5827" s="61"/>
      <c r="AU5827" s="61"/>
      <c r="AV5827" s="61"/>
      <c r="AW5827" s="61"/>
      <c r="AX5827" s="61"/>
      <c r="AY5827" s="61"/>
      <c r="AZ5827" s="61"/>
      <c r="BA5827" s="61"/>
    </row>
    <row r="5828" spans="39:53" x14ac:dyDescent="0.2">
      <c r="AM5828" s="61"/>
      <c r="AN5828" s="61"/>
      <c r="AO5828" s="171"/>
      <c r="AP5828" s="61"/>
      <c r="AQ5828" s="61"/>
      <c r="AR5828" s="61"/>
      <c r="AS5828" s="61"/>
      <c r="AT5828" s="61"/>
      <c r="AU5828" s="61"/>
      <c r="AV5828" s="61"/>
      <c r="AW5828" s="61"/>
      <c r="AX5828" s="61"/>
      <c r="AY5828" s="61"/>
      <c r="AZ5828" s="61"/>
      <c r="BA5828" s="61"/>
    </row>
    <row r="5829" spans="39:53" x14ac:dyDescent="0.2">
      <c r="AM5829" s="61"/>
      <c r="AN5829" s="61"/>
      <c r="AO5829" s="171"/>
      <c r="AP5829" s="61"/>
      <c r="AQ5829" s="61"/>
      <c r="AR5829" s="61"/>
      <c r="AS5829" s="61"/>
      <c r="AT5829" s="61"/>
      <c r="AU5829" s="61"/>
      <c r="AV5829" s="61"/>
      <c r="AW5829" s="61"/>
      <c r="AX5829" s="61"/>
      <c r="AY5829" s="61"/>
      <c r="AZ5829" s="61"/>
      <c r="BA5829" s="61"/>
    </row>
    <row r="5830" spans="39:53" x14ac:dyDescent="0.2">
      <c r="AM5830" s="61"/>
      <c r="AN5830" s="61"/>
      <c r="AO5830" s="171"/>
      <c r="AP5830" s="61"/>
      <c r="AQ5830" s="61"/>
      <c r="AR5830" s="61"/>
      <c r="AS5830" s="61"/>
      <c r="AT5830" s="61"/>
      <c r="AU5830" s="61"/>
      <c r="AV5830" s="61"/>
      <c r="AW5830" s="61"/>
      <c r="AX5830" s="61"/>
      <c r="AY5830" s="61"/>
      <c r="AZ5830" s="61"/>
      <c r="BA5830" s="61"/>
    </row>
    <row r="5831" spans="39:53" x14ac:dyDescent="0.2">
      <c r="AM5831" s="61"/>
      <c r="AN5831" s="61"/>
      <c r="AO5831" s="171"/>
      <c r="AP5831" s="61"/>
      <c r="AQ5831" s="61"/>
      <c r="AR5831" s="61"/>
      <c r="AS5831" s="61"/>
      <c r="AT5831" s="61"/>
      <c r="AU5831" s="61"/>
      <c r="AV5831" s="61"/>
      <c r="AW5831" s="61"/>
      <c r="AX5831" s="61"/>
      <c r="AY5831" s="61"/>
      <c r="AZ5831" s="61"/>
      <c r="BA5831" s="61"/>
    </row>
    <row r="5832" spans="39:53" x14ac:dyDescent="0.2">
      <c r="AM5832" s="61"/>
      <c r="AN5832" s="61"/>
      <c r="AO5832" s="171"/>
      <c r="AP5832" s="61"/>
      <c r="AQ5832" s="61"/>
      <c r="AR5832" s="61"/>
      <c r="AS5832" s="61"/>
      <c r="AT5832" s="61"/>
      <c r="AU5832" s="61"/>
      <c r="AV5832" s="61"/>
      <c r="AW5832" s="61"/>
      <c r="AX5832" s="61"/>
      <c r="AY5832" s="61"/>
      <c r="AZ5832" s="61"/>
      <c r="BA5832" s="61"/>
    </row>
    <row r="5833" spans="39:53" x14ac:dyDescent="0.2">
      <c r="AM5833" s="61"/>
      <c r="AN5833" s="61"/>
      <c r="AO5833" s="171"/>
      <c r="AP5833" s="61"/>
      <c r="AQ5833" s="61"/>
      <c r="AR5833" s="61"/>
      <c r="AS5833" s="61"/>
      <c r="AT5833" s="61"/>
      <c r="AU5833" s="61"/>
      <c r="AV5833" s="61"/>
      <c r="AW5833" s="61"/>
      <c r="AX5833" s="61"/>
      <c r="AY5833" s="61"/>
      <c r="AZ5833" s="61"/>
      <c r="BA5833" s="61"/>
    </row>
    <row r="5834" spans="39:53" x14ac:dyDescent="0.2">
      <c r="AM5834" s="61"/>
      <c r="AN5834" s="61"/>
      <c r="AO5834" s="171"/>
      <c r="AP5834" s="61"/>
      <c r="AQ5834" s="61"/>
      <c r="AR5834" s="61"/>
      <c r="AS5834" s="61"/>
      <c r="AT5834" s="61"/>
      <c r="AU5834" s="61"/>
      <c r="AV5834" s="61"/>
      <c r="AW5834" s="61"/>
      <c r="AX5834" s="61"/>
      <c r="AY5834" s="61"/>
      <c r="AZ5834" s="61"/>
      <c r="BA5834" s="61"/>
    </row>
    <row r="5835" spans="39:53" x14ac:dyDescent="0.2">
      <c r="AM5835" s="61"/>
      <c r="AN5835" s="61"/>
      <c r="AO5835" s="171"/>
      <c r="AP5835" s="61"/>
      <c r="AQ5835" s="61"/>
      <c r="AR5835" s="61"/>
      <c r="AS5835" s="61"/>
      <c r="AT5835" s="61"/>
      <c r="AU5835" s="61"/>
      <c r="AV5835" s="61"/>
      <c r="AW5835" s="61"/>
      <c r="AX5835" s="61"/>
      <c r="AY5835" s="61"/>
      <c r="AZ5835" s="61"/>
      <c r="BA5835" s="61"/>
    </row>
    <row r="5836" spans="39:53" x14ac:dyDescent="0.2">
      <c r="AM5836" s="61"/>
      <c r="AN5836" s="61"/>
      <c r="AO5836" s="171"/>
      <c r="AP5836" s="61"/>
      <c r="AQ5836" s="61"/>
      <c r="AR5836" s="61"/>
      <c r="AS5836" s="61"/>
      <c r="AT5836" s="61"/>
      <c r="AU5836" s="61"/>
      <c r="AV5836" s="61"/>
      <c r="AW5836" s="61"/>
      <c r="AX5836" s="61"/>
      <c r="AY5836" s="61"/>
      <c r="AZ5836" s="61"/>
      <c r="BA5836" s="61"/>
    </row>
    <row r="5837" spans="39:53" x14ac:dyDescent="0.2">
      <c r="AM5837" s="61"/>
      <c r="AN5837" s="61"/>
      <c r="AO5837" s="171"/>
      <c r="AP5837" s="61"/>
      <c r="AQ5837" s="61"/>
      <c r="AR5837" s="61"/>
      <c r="AS5837" s="61"/>
      <c r="AT5837" s="61"/>
      <c r="AU5837" s="61"/>
      <c r="AV5837" s="61"/>
      <c r="AW5837" s="61"/>
      <c r="AX5837" s="61"/>
      <c r="AY5837" s="61"/>
      <c r="AZ5837" s="61"/>
      <c r="BA5837" s="61"/>
    </row>
    <row r="5838" spans="39:53" x14ac:dyDescent="0.2">
      <c r="AM5838" s="61"/>
      <c r="AN5838" s="61"/>
      <c r="AO5838" s="171"/>
      <c r="AP5838" s="61"/>
      <c r="AQ5838" s="61"/>
      <c r="AR5838" s="61"/>
      <c r="AS5838" s="61"/>
      <c r="AT5838" s="61"/>
      <c r="AU5838" s="61"/>
      <c r="AV5838" s="61"/>
      <c r="AW5838" s="61"/>
      <c r="AX5838" s="61"/>
      <c r="AY5838" s="61"/>
      <c r="AZ5838" s="61"/>
      <c r="BA5838" s="61"/>
    </row>
    <row r="5839" spans="39:53" x14ac:dyDescent="0.2">
      <c r="AM5839" s="61"/>
      <c r="AN5839" s="61"/>
      <c r="AO5839" s="171"/>
      <c r="AP5839" s="61"/>
      <c r="AQ5839" s="61"/>
      <c r="AR5839" s="61"/>
      <c r="AS5839" s="61"/>
      <c r="AT5839" s="61"/>
      <c r="AU5839" s="61"/>
      <c r="AV5839" s="61"/>
      <c r="AW5839" s="61"/>
      <c r="AX5839" s="61"/>
      <c r="AY5839" s="61"/>
      <c r="AZ5839" s="61"/>
      <c r="BA5839" s="61"/>
    </row>
    <row r="5840" spans="39:53" x14ac:dyDescent="0.2">
      <c r="AM5840" s="61"/>
      <c r="AN5840" s="61"/>
      <c r="AO5840" s="171"/>
      <c r="AP5840" s="61"/>
      <c r="AQ5840" s="61"/>
      <c r="AR5840" s="61"/>
      <c r="AS5840" s="61"/>
      <c r="AT5840" s="61"/>
      <c r="AU5840" s="61"/>
      <c r="AV5840" s="61"/>
      <c r="AW5840" s="61"/>
      <c r="AX5840" s="61"/>
      <c r="AY5840" s="61"/>
      <c r="AZ5840" s="61"/>
      <c r="BA5840" s="61"/>
    </row>
    <row r="5841" spans="39:53" x14ac:dyDescent="0.2">
      <c r="AM5841" s="61"/>
      <c r="AN5841" s="61"/>
      <c r="AO5841" s="171"/>
      <c r="AP5841" s="61"/>
      <c r="AQ5841" s="61"/>
      <c r="AR5841" s="61"/>
      <c r="AS5841" s="61"/>
      <c r="AT5841" s="61"/>
      <c r="AU5841" s="61"/>
      <c r="AV5841" s="61"/>
      <c r="AW5841" s="61"/>
      <c r="AX5841" s="61"/>
      <c r="AY5841" s="61"/>
      <c r="AZ5841" s="61"/>
      <c r="BA5841" s="61"/>
    </row>
    <row r="5842" spans="39:53" x14ac:dyDescent="0.2">
      <c r="AM5842" s="61"/>
      <c r="AN5842" s="61"/>
      <c r="AO5842" s="171"/>
      <c r="AP5842" s="61"/>
      <c r="AQ5842" s="61"/>
      <c r="AR5842" s="61"/>
      <c r="AS5842" s="61"/>
      <c r="AT5842" s="61"/>
      <c r="AU5842" s="61"/>
      <c r="AV5842" s="61"/>
      <c r="AW5842" s="61"/>
      <c r="AX5842" s="61"/>
      <c r="AY5842" s="61"/>
      <c r="AZ5842" s="61"/>
      <c r="BA5842" s="61"/>
    </row>
    <row r="5843" spans="39:53" x14ac:dyDescent="0.2">
      <c r="AM5843" s="61"/>
      <c r="AN5843" s="61"/>
      <c r="AO5843" s="171"/>
      <c r="AP5843" s="61"/>
      <c r="AQ5843" s="61"/>
      <c r="AR5843" s="61"/>
      <c r="AS5843" s="61"/>
      <c r="AT5843" s="61"/>
      <c r="AU5843" s="61"/>
      <c r="AV5843" s="61"/>
      <c r="AW5843" s="61"/>
      <c r="AX5843" s="61"/>
      <c r="AY5843" s="61"/>
      <c r="AZ5843" s="61"/>
      <c r="BA5843" s="61"/>
    </row>
    <row r="5844" spans="39:53" x14ac:dyDescent="0.2">
      <c r="AM5844" s="61"/>
      <c r="AN5844" s="61"/>
      <c r="AO5844" s="171"/>
      <c r="AP5844" s="61"/>
      <c r="AQ5844" s="61"/>
      <c r="AR5844" s="61"/>
      <c r="AS5844" s="61"/>
      <c r="AT5844" s="61"/>
      <c r="AU5844" s="61"/>
      <c r="AV5844" s="61"/>
      <c r="AW5844" s="61"/>
      <c r="AX5844" s="61"/>
      <c r="AY5844" s="61"/>
      <c r="AZ5844" s="61"/>
      <c r="BA5844" s="61"/>
    </row>
    <row r="5845" spans="39:53" x14ac:dyDescent="0.2">
      <c r="AM5845" s="61"/>
      <c r="AN5845" s="61"/>
      <c r="AO5845" s="171"/>
      <c r="AP5845" s="61"/>
      <c r="AQ5845" s="61"/>
      <c r="AR5845" s="61"/>
      <c r="AS5845" s="61"/>
      <c r="AT5845" s="61"/>
      <c r="AU5845" s="61"/>
      <c r="AV5845" s="61"/>
      <c r="AW5845" s="61"/>
      <c r="AX5845" s="61"/>
      <c r="AY5845" s="61"/>
      <c r="AZ5845" s="61"/>
      <c r="BA5845" s="61"/>
    </row>
    <row r="5846" spans="39:53" x14ac:dyDescent="0.2">
      <c r="AM5846" s="61"/>
      <c r="AN5846" s="61"/>
      <c r="AO5846" s="171"/>
      <c r="AP5846" s="61"/>
      <c r="AQ5846" s="61"/>
      <c r="AR5846" s="61"/>
      <c r="AS5846" s="61"/>
      <c r="AT5846" s="61"/>
      <c r="AU5846" s="61"/>
      <c r="AV5846" s="61"/>
      <c r="AW5846" s="61"/>
      <c r="AX5846" s="61"/>
      <c r="AY5846" s="61"/>
      <c r="AZ5846" s="61"/>
      <c r="BA5846" s="61"/>
    </row>
    <row r="5847" spans="39:53" x14ac:dyDescent="0.2">
      <c r="AM5847" s="61"/>
      <c r="AN5847" s="61"/>
      <c r="AO5847" s="171"/>
      <c r="AP5847" s="61"/>
      <c r="AQ5847" s="61"/>
      <c r="AR5847" s="61"/>
      <c r="AS5847" s="61"/>
      <c r="AT5847" s="61"/>
      <c r="AU5847" s="61"/>
      <c r="AV5847" s="61"/>
      <c r="AW5847" s="61"/>
      <c r="AX5847" s="61"/>
      <c r="AY5847" s="61"/>
      <c r="AZ5847" s="61"/>
      <c r="BA5847" s="61"/>
    </row>
    <row r="5848" spans="39:53" x14ac:dyDescent="0.2">
      <c r="AM5848" s="61"/>
      <c r="AN5848" s="61"/>
      <c r="AO5848" s="171"/>
      <c r="AP5848" s="61"/>
      <c r="AQ5848" s="61"/>
      <c r="AR5848" s="61"/>
      <c r="AS5848" s="61"/>
      <c r="AT5848" s="61"/>
      <c r="AU5848" s="61"/>
      <c r="AV5848" s="61"/>
      <c r="AW5848" s="61"/>
      <c r="AX5848" s="61"/>
      <c r="AY5848" s="61"/>
      <c r="AZ5848" s="61"/>
      <c r="BA5848" s="61"/>
    </row>
    <row r="5849" spans="39:53" x14ac:dyDescent="0.2">
      <c r="AM5849" s="61"/>
      <c r="AN5849" s="61"/>
      <c r="AO5849" s="171"/>
      <c r="AP5849" s="61"/>
      <c r="AQ5849" s="61"/>
      <c r="AR5849" s="61"/>
      <c r="AS5849" s="61"/>
      <c r="AT5849" s="61"/>
      <c r="AU5849" s="61"/>
      <c r="AV5849" s="61"/>
      <c r="AW5849" s="61"/>
      <c r="AX5849" s="61"/>
      <c r="AY5849" s="61"/>
      <c r="AZ5849" s="61"/>
      <c r="BA5849" s="61"/>
    </row>
    <row r="5850" spans="39:53" x14ac:dyDescent="0.2">
      <c r="AM5850" s="61"/>
      <c r="AN5850" s="61"/>
      <c r="AO5850" s="171"/>
      <c r="AP5850" s="61"/>
      <c r="AQ5850" s="61"/>
      <c r="AR5850" s="61"/>
      <c r="AS5850" s="61"/>
      <c r="AT5850" s="61"/>
      <c r="AU5850" s="61"/>
      <c r="AV5850" s="61"/>
      <c r="AW5850" s="61"/>
      <c r="AX5850" s="61"/>
      <c r="AY5850" s="61"/>
      <c r="AZ5850" s="61"/>
      <c r="BA5850" s="61"/>
    </row>
    <row r="5851" spans="39:53" x14ac:dyDescent="0.2">
      <c r="AM5851" s="61"/>
      <c r="AN5851" s="61"/>
      <c r="AO5851" s="171"/>
      <c r="AP5851" s="61"/>
      <c r="AQ5851" s="61"/>
      <c r="AR5851" s="61"/>
      <c r="AS5851" s="61"/>
      <c r="AT5851" s="61"/>
      <c r="AU5851" s="61"/>
      <c r="AV5851" s="61"/>
      <c r="AW5851" s="61"/>
      <c r="AX5851" s="61"/>
      <c r="AY5851" s="61"/>
      <c r="AZ5851" s="61"/>
      <c r="BA5851" s="61"/>
    </row>
    <row r="5852" spans="39:53" x14ac:dyDescent="0.2">
      <c r="AM5852" s="61"/>
      <c r="AN5852" s="61"/>
      <c r="AO5852" s="171"/>
      <c r="AP5852" s="61"/>
      <c r="AQ5852" s="61"/>
      <c r="AR5852" s="61"/>
      <c r="AS5852" s="61"/>
      <c r="AT5852" s="61"/>
      <c r="AU5852" s="61"/>
      <c r="AV5852" s="61"/>
      <c r="AW5852" s="61"/>
      <c r="AX5852" s="61"/>
      <c r="AY5852" s="61"/>
      <c r="AZ5852" s="61"/>
      <c r="BA5852" s="61"/>
    </row>
    <row r="5853" spans="39:53" x14ac:dyDescent="0.2">
      <c r="AM5853" s="61"/>
      <c r="AN5853" s="61"/>
      <c r="AO5853" s="171"/>
      <c r="AP5853" s="61"/>
      <c r="AQ5853" s="61"/>
      <c r="AR5853" s="61"/>
      <c r="AS5853" s="61"/>
      <c r="AT5853" s="61"/>
      <c r="AU5853" s="61"/>
      <c r="AV5853" s="61"/>
      <c r="AW5853" s="61"/>
      <c r="AX5853" s="61"/>
      <c r="AY5853" s="61"/>
      <c r="AZ5853" s="61"/>
      <c r="BA5853" s="61"/>
    </row>
    <row r="5854" spans="39:53" x14ac:dyDescent="0.2">
      <c r="AM5854" s="61"/>
      <c r="AN5854" s="61"/>
      <c r="AO5854" s="171"/>
      <c r="AP5854" s="61"/>
      <c r="AQ5854" s="61"/>
      <c r="AR5854" s="61"/>
      <c r="AS5854" s="61"/>
      <c r="AT5854" s="61"/>
      <c r="AU5854" s="61"/>
      <c r="AV5854" s="61"/>
      <c r="AW5854" s="61"/>
      <c r="AX5854" s="61"/>
      <c r="AY5854" s="61"/>
      <c r="AZ5854" s="61"/>
      <c r="BA5854" s="61"/>
    </row>
    <row r="5855" spans="39:53" x14ac:dyDescent="0.2">
      <c r="AM5855" s="61"/>
      <c r="AN5855" s="61"/>
      <c r="AO5855" s="171"/>
      <c r="AP5855" s="61"/>
      <c r="AQ5855" s="61"/>
      <c r="AR5855" s="61"/>
      <c r="AS5855" s="61"/>
      <c r="AT5855" s="61"/>
      <c r="AU5855" s="61"/>
      <c r="AV5855" s="61"/>
      <c r="AW5855" s="61"/>
      <c r="AX5855" s="61"/>
      <c r="AY5855" s="61"/>
      <c r="AZ5855" s="61"/>
      <c r="BA5855" s="61"/>
    </row>
    <row r="5856" spans="39:53" x14ac:dyDescent="0.2">
      <c r="AM5856" s="61"/>
      <c r="AN5856" s="61"/>
      <c r="AO5856" s="171"/>
      <c r="AP5856" s="61"/>
      <c r="AQ5856" s="61"/>
      <c r="AR5856" s="61"/>
      <c r="AS5856" s="61"/>
      <c r="AT5856" s="61"/>
      <c r="AU5856" s="61"/>
      <c r="AV5856" s="61"/>
      <c r="AW5856" s="61"/>
      <c r="AX5856" s="61"/>
      <c r="AY5856" s="61"/>
      <c r="AZ5856" s="61"/>
      <c r="BA5856" s="61"/>
    </row>
    <row r="5857" spans="39:53" x14ac:dyDescent="0.2">
      <c r="AM5857" s="61"/>
      <c r="AN5857" s="61"/>
      <c r="AO5857" s="171"/>
      <c r="AP5857" s="61"/>
      <c r="AQ5857" s="61"/>
      <c r="AR5857" s="61"/>
      <c r="AS5857" s="61"/>
      <c r="AT5857" s="61"/>
      <c r="AU5857" s="61"/>
      <c r="AV5857" s="61"/>
      <c r="AW5857" s="61"/>
      <c r="AX5857" s="61"/>
      <c r="AY5857" s="61"/>
      <c r="AZ5857" s="61"/>
      <c r="BA5857" s="61"/>
    </row>
    <row r="5858" spans="39:53" x14ac:dyDescent="0.2">
      <c r="AM5858" s="61"/>
      <c r="AN5858" s="61"/>
      <c r="AO5858" s="171"/>
      <c r="AP5858" s="61"/>
      <c r="AQ5858" s="61"/>
      <c r="AR5858" s="61"/>
      <c r="AS5858" s="61"/>
      <c r="AT5858" s="61"/>
      <c r="AU5858" s="61"/>
      <c r="AV5858" s="61"/>
      <c r="AW5858" s="61"/>
      <c r="AX5858" s="61"/>
      <c r="AY5858" s="61"/>
      <c r="AZ5858" s="61"/>
      <c r="BA5858" s="61"/>
    </row>
    <row r="5859" spans="39:53" x14ac:dyDescent="0.2">
      <c r="AM5859" s="61"/>
      <c r="AN5859" s="61"/>
      <c r="AO5859" s="171"/>
      <c r="AP5859" s="61"/>
      <c r="AQ5859" s="61"/>
      <c r="AR5859" s="61"/>
      <c r="AS5859" s="61"/>
      <c r="AT5859" s="61"/>
      <c r="AU5859" s="61"/>
      <c r="AV5859" s="61"/>
      <c r="AW5859" s="61"/>
      <c r="AX5859" s="61"/>
      <c r="AY5859" s="61"/>
      <c r="AZ5859" s="61"/>
      <c r="BA5859" s="61"/>
    </row>
    <row r="5860" spans="39:53" x14ac:dyDescent="0.2">
      <c r="AM5860" s="61"/>
      <c r="AN5860" s="61"/>
      <c r="AO5860" s="171"/>
      <c r="AP5860" s="61"/>
      <c r="AQ5860" s="61"/>
      <c r="AR5860" s="61"/>
      <c r="AS5860" s="61"/>
      <c r="AT5860" s="61"/>
      <c r="AU5860" s="61"/>
      <c r="AV5860" s="61"/>
      <c r="AW5860" s="61"/>
      <c r="AX5860" s="61"/>
      <c r="AY5860" s="61"/>
      <c r="AZ5860" s="61"/>
      <c r="BA5860" s="61"/>
    </row>
    <row r="5861" spans="39:53" x14ac:dyDescent="0.2">
      <c r="AM5861" s="61"/>
      <c r="AN5861" s="61"/>
      <c r="AO5861" s="171"/>
      <c r="AP5861" s="61"/>
      <c r="AQ5861" s="61"/>
      <c r="AR5861" s="61"/>
      <c r="AS5861" s="61"/>
      <c r="AT5861" s="61"/>
      <c r="AU5861" s="61"/>
      <c r="AV5861" s="61"/>
      <c r="AW5861" s="61"/>
      <c r="AX5861" s="61"/>
      <c r="AY5861" s="61"/>
      <c r="AZ5861" s="61"/>
      <c r="BA5861" s="61"/>
    </row>
    <row r="5862" spans="39:53" x14ac:dyDescent="0.2">
      <c r="AM5862" s="61"/>
      <c r="AN5862" s="61"/>
      <c r="AO5862" s="171"/>
      <c r="AP5862" s="61"/>
      <c r="AQ5862" s="61"/>
      <c r="AR5862" s="61"/>
      <c r="AS5862" s="61"/>
      <c r="AT5862" s="61"/>
      <c r="AU5862" s="61"/>
      <c r="AV5862" s="61"/>
      <c r="AW5862" s="61"/>
      <c r="AX5862" s="61"/>
      <c r="AY5862" s="61"/>
      <c r="AZ5862" s="61"/>
      <c r="BA5862" s="61"/>
    </row>
    <row r="5863" spans="39:53" x14ac:dyDescent="0.2">
      <c r="AM5863" s="61"/>
      <c r="AN5863" s="61"/>
      <c r="AO5863" s="171"/>
      <c r="AP5863" s="61"/>
      <c r="AQ5863" s="61"/>
      <c r="AR5863" s="61"/>
      <c r="AS5863" s="61"/>
      <c r="AT5863" s="61"/>
      <c r="AU5863" s="61"/>
      <c r="AV5863" s="61"/>
      <c r="AW5863" s="61"/>
      <c r="AX5863" s="61"/>
      <c r="AY5863" s="61"/>
      <c r="AZ5863" s="61"/>
      <c r="BA5863" s="61"/>
    </row>
    <row r="5864" spans="39:53" x14ac:dyDescent="0.2">
      <c r="AM5864" s="61"/>
      <c r="AN5864" s="61"/>
      <c r="AO5864" s="171"/>
      <c r="AP5864" s="61"/>
      <c r="AQ5864" s="61"/>
      <c r="AR5864" s="61"/>
      <c r="AS5864" s="61"/>
      <c r="AT5864" s="61"/>
      <c r="AU5864" s="61"/>
      <c r="AV5864" s="61"/>
      <c r="AW5864" s="61"/>
      <c r="AX5864" s="61"/>
      <c r="AY5864" s="61"/>
      <c r="AZ5864" s="61"/>
      <c r="BA5864" s="61"/>
    </row>
    <row r="5865" spans="39:53" x14ac:dyDescent="0.2">
      <c r="AM5865" s="61"/>
      <c r="AN5865" s="61"/>
      <c r="AO5865" s="171"/>
      <c r="AP5865" s="61"/>
      <c r="AQ5865" s="61"/>
      <c r="AR5865" s="61"/>
      <c r="AS5865" s="61"/>
      <c r="AT5865" s="61"/>
      <c r="AU5865" s="61"/>
      <c r="AV5865" s="61"/>
      <c r="AW5865" s="61"/>
      <c r="AX5865" s="61"/>
      <c r="AY5865" s="61"/>
      <c r="AZ5865" s="61"/>
      <c r="BA5865" s="61"/>
    </row>
    <row r="5866" spans="39:53" x14ac:dyDescent="0.2">
      <c r="AM5866" s="61"/>
      <c r="AN5866" s="61"/>
      <c r="AO5866" s="171"/>
      <c r="AP5866" s="61"/>
      <c r="AQ5866" s="61"/>
      <c r="AR5866" s="61"/>
      <c r="AS5866" s="61"/>
      <c r="AT5866" s="61"/>
      <c r="AU5866" s="61"/>
      <c r="AV5866" s="61"/>
      <c r="AW5866" s="61"/>
      <c r="AX5866" s="61"/>
      <c r="AY5866" s="61"/>
      <c r="AZ5866" s="61"/>
      <c r="BA5866" s="61"/>
    </row>
    <row r="5867" spans="39:53" x14ac:dyDescent="0.2">
      <c r="AM5867" s="61"/>
      <c r="AN5867" s="61"/>
      <c r="AO5867" s="171"/>
      <c r="AP5867" s="61"/>
      <c r="AQ5867" s="61"/>
      <c r="AR5867" s="61"/>
      <c r="AS5867" s="61"/>
      <c r="AT5867" s="61"/>
      <c r="AU5867" s="61"/>
      <c r="AV5867" s="61"/>
      <c r="AW5867" s="61"/>
      <c r="AX5867" s="61"/>
      <c r="AY5867" s="61"/>
      <c r="AZ5867" s="61"/>
      <c r="BA5867" s="61"/>
    </row>
    <row r="5868" spans="39:53" x14ac:dyDescent="0.2">
      <c r="AM5868" s="61"/>
      <c r="AN5868" s="61"/>
      <c r="AO5868" s="171"/>
      <c r="AP5868" s="61"/>
      <c r="AQ5868" s="61"/>
      <c r="AR5868" s="61"/>
      <c r="AS5868" s="61"/>
      <c r="AT5868" s="61"/>
      <c r="AU5868" s="61"/>
      <c r="AV5868" s="61"/>
      <c r="AW5868" s="61"/>
      <c r="AX5868" s="61"/>
      <c r="AY5868" s="61"/>
      <c r="AZ5868" s="61"/>
      <c r="BA5868" s="61"/>
    </row>
    <row r="5869" spans="39:53" x14ac:dyDescent="0.2">
      <c r="AM5869" s="61"/>
      <c r="AN5869" s="61"/>
      <c r="AO5869" s="171"/>
      <c r="AP5869" s="61"/>
      <c r="AQ5869" s="61"/>
      <c r="AR5869" s="61"/>
      <c r="AS5869" s="61"/>
      <c r="AT5869" s="61"/>
      <c r="AU5869" s="61"/>
      <c r="AV5869" s="61"/>
      <c r="AW5869" s="61"/>
      <c r="AX5869" s="61"/>
      <c r="AY5869" s="61"/>
      <c r="AZ5869" s="61"/>
      <c r="BA5869" s="61"/>
    </row>
    <row r="5870" spans="39:53" x14ac:dyDescent="0.2">
      <c r="AM5870" s="61"/>
      <c r="AN5870" s="61"/>
      <c r="AO5870" s="171"/>
      <c r="AP5870" s="61"/>
      <c r="AQ5870" s="61"/>
      <c r="AR5870" s="61"/>
      <c r="AS5870" s="61"/>
      <c r="AT5870" s="61"/>
      <c r="AU5870" s="61"/>
      <c r="AV5870" s="61"/>
      <c r="AW5870" s="61"/>
      <c r="AX5870" s="61"/>
      <c r="AY5870" s="61"/>
      <c r="AZ5870" s="61"/>
      <c r="BA5870" s="61"/>
    </row>
    <row r="5871" spans="39:53" x14ac:dyDescent="0.2">
      <c r="AM5871" s="61"/>
      <c r="AN5871" s="61"/>
      <c r="AO5871" s="171"/>
      <c r="AP5871" s="61"/>
      <c r="AQ5871" s="61"/>
      <c r="AR5871" s="61"/>
      <c r="AS5871" s="61"/>
      <c r="AT5871" s="61"/>
      <c r="AU5871" s="61"/>
      <c r="AV5871" s="61"/>
      <c r="AW5871" s="61"/>
      <c r="AX5871" s="61"/>
      <c r="AY5871" s="61"/>
      <c r="AZ5871" s="61"/>
      <c r="BA5871" s="61"/>
    </row>
    <row r="5872" spans="39:53" x14ac:dyDescent="0.2">
      <c r="AM5872" s="61"/>
      <c r="AN5872" s="61"/>
      <c r="AO5872" s="171"/>
      <c r="AP5872" s="61"/>
      <c r="AQ5872" s="61"/>
      <c r="AR5872" s="61"/>
      <c r="AS5872" s="61"/>
      <c r="AT5872" s="61"/>
      <c r="AU5872" s="61"/>
      <c r="AV5872" s="61"/>
      <c r="AW5872" s="61"/>
      <c r="AX5872" s="61"/>
      <c r="AY5872" s="61"/>
      <c r="AZ5872" s="61"/>
      <c r="BA5872" s="61"/>
    </row>
    <row r="5873" spans="39:53" x14ac:dyDescent="0.2">
      <c r="AM5873" s="61"/>
      <c r="AN5873" s="61"/>
      <c r="AO5873" s="171"/>
      <c r="AP5873" s="61"/>
      <c r="AQ5873" s="61"/>
      <c r="AR5873" s="61"/>
      <c r="AS5873" s="61"/>
      <c r="AT5873" s="61"/>
      <c r="AU5873" s="61"/>
      <c r="AV5873" s="61"/>
      <c r="AW5873" s="61"/>
      <c r="AX5873" s="61"/>
      <c r="AY5873" s="61"/>
      <c r="AZ5873" s="61"/>
      <c r="BA5873" s="61"/>
    </row>
    <row r="5874" spans="39:53" x14ac:dyDescent="0.2">
      <c r="AM5874" s="61"/>
      <c r="AN5874" s="61"/>
      <c r="AO5874" s="171"/>
      <c r="AP5874" s="61"/>
      <c r="AQ5874" s="61"/>
      <c r="AR5874" s="61"/>
      <c r="AS5874" s="61"/>
      <c r="AT5874" s="61"/>
      <c r="AU5874" s="61"/>
      <c r="AV5874" s="61"/>
      <c r="AW5874" s="61"/>
      <c r="AX5874" s="61"/>
      <c r="AY5874" s="61"/>
      <c r="AZ5874" s="61"/>
      <c r="BA5874" s="61"/>
    </row>
    <row r="5875" spans="39:53" x14ac:dyDescent="0.2">
      <c r="AM5875" s="61"/>
      <c r="AN5875" s="61"/>
      <c r="AO5875" s="171"/>
      <c r="AP5875" s="61"/>
      <c r="AQ5875" s="61"/>
      <c r="AR5875" s="61"/>
      <c r="AS5875" s="61"/>
      <c r="AT5875" s="61"/>
      <c r="AU5875" s="61"/>
      <c r="AV5875" s="61"/>
      <c r="AW5875" s="61"/>
      <c r="AX5875" s="61"/>
      <c r="AY5875" s="61"/>
      <c r="AZ5875" s="61"/>
      <c r="BA5875" s="61"/>
    </row>
    <row r="5876" spans="39:53" x14ac:dyDescent="0.2">
      <c r="AM5876" s="61"/>
      <c r="AN5876" s="61"/>
      <c r="AO5876" s="171"/>
      <c r="AP5876" s="61"/>
      <c r="AQ5876" s="61"/>
      <c r="AR5876" s="61"/>
      <c r="AS5876" s="61"/>
      <c r="AT5876" s="61"/>
      <c r="AU5876" s="61"/>
      <c r="AV5876" s="61"/>
      <c r="AW5876" s="61"/>
      <c r="AX5876" s="61"/>
      <c r="AY5876" s="61"/>
      <c r="AZ5876" s="61"/>
      <c r="BA5876" s="61"/>
    </row>
    <row r="5877" spans="39:53" x14ac:dyDescent="0.2">
      <c r="AM5877" s="61"/>
      <c r="AN5877" s="61"/>
      <c r="AO5877" s="171"/>
      <c r="AP5877" s="61"/>
      <c r="AQ5877" s="61"/>
      <c r="AR5877" s="61"/>
      <c r="AS5877" s="61"/>
      <c r="AT5877" s="61"/>
      <c r="AU5877" s="61"/>
      <c r="AV5877" s="61"/>
      <c r="AW5877" s="61"/>
      <c r="AX5877" s="61"/>
      <c r="AY5877" s="61"/>
      <c r="AZ5877" s="61"/>
      <c r="BA5877" s="61"/>
    </row>
    <row r="5878" spans="39:53" x14ac:dyDescent="0.2">
      <c r="AM5878" s="61"/>
      <c r="AN5878" s="61"/>
      <c r="AO5878" s="171"/>
      <c r="AP5878" s="61"/>
      <c r="AQ5878" s="61"/>
      <c r="AR5878" s="61"/>
      <c r="AS5878" s="61"/>
      <c r="AT5878" s="61"/>
      <c r="AU5878" s="61"/>
      <c r="AV5878" s="61"/>
      <c r="AW5878" s="61"/>
      <c r="AX5878" s="61"/>
      <c r="AY5878" s="61"/>
      <c r="AZ5878" s="61"/>
      <c r="BA5878" s="61"/>
    </row>
    <row r="5879" spans="39:53" x14ac:dyDescent="0.2">
      <c r="AM5879" s="61"/>
      <c r="AN5879" s="61"/>
      <c r="AO5879" s="171"/>
      <c r="AP5879" s="61"/>
      <c r="AQ5879" s="61"/>
      <c r="AR5879" s="61"/>
      <c r="AS5879" s="61"/>
      <c r="AT5879" s="61"/>
      <c r="AU5879" s="61"/>
      <c r="AV5879" s="61"/>
      <c r="AW5879" s="61"/>
      <c r="AX5879" s="61"/>
      <c r="AY5879" s="61"/>
      <c r="AZ5879" s="61"/>
      <c r="BA5879" s="61"/>
    </row>
    <row r="5880" spans="39:53" x14ac:dyDescent="0.2">
      <c r="AM5880" s="61"/>
      <c r="AN5880" s="61"/>
      <c r="AO5880" s="171"/>
      <c r="AP5880" s="61"/>
      <c r="AQ5880" s="61"/>
      <c r="AR5880" s="61"/>
      <c r="AS5880" s="61"/>
      <c r="AT5880" s="61"/>
      <c r="AU5880" s="61"/>
      <c r="AV5880" s="61"/>
      <c r="AW5880" s="61"/>
      <c r="AX5880" s="61"/>
      <c r="AY5880" s="61"/>
      <c r="AZ5880" s="61"/>
      <c r="BA5880" s="61"/>
    </row>
    <row r="5881" spans="39:53" x14ac:dyDescent="0.2">
      <c r="AM5881" s="61"/>
      <c r="AN5881" s="61"/>
      <c r="AO5881" s="171"/>
      <c r="AP5881" s="61"/>
      <c r="AQ5881" s="61"/>
      <c r="AR5881" s="61"/>
      <c r="AS5881" s="61"/>
      <c r="AT5881" s="61"/>
      <c r="AU5881" s="61"/>
      <c r="AV5881" s="61"/>
      <c r="AW5881" s="61"/>
      <c r="AX5881" s="61"/>
      <c r="AY5881" s="61"/>
      <c r="AZ5881" s="61"/>
      <c r="BA5881" s="61"/>
    </row>
    <row r="5882" spans="39:53" x14ac:dyDescent="0.2">
      <c r="AM5882" s="61"/>
      <c r="AN5882" s="61"/>
      <c r="AO5882" s="171"/>
      <c r="AP5882" s="61"/>
      <c r="AQ5882" s="61"/>
      <c r="AR5882" s="61"/>
      <c r="AS5882" s="61"/>
      <c r="AT5882" s="61"/>
      <c r="AU5882" s="61"/>
      <c r="AV5882" s="61"/>
      <c r="AW5882" s="61"/>
      <c r="AX5882" s="61"/>
      <c r="AY5882" s="61"/>
      <c r="AZ5882" s="61"/>
      <c r="BA5882" s="61"/>
    </row>
    <row r="5883" spans="39:53" x14ac:dyDescent="0.2">
      <c r="AM5883" s="61"/>
      <c r="AN5883" s="61"/>
      <c r="AO5883" s="171"/>
      <c r="AP5883" s="61"/>
      <c r="AQ5883" s="61"/>
      <c r="AR5883" s="61"/>
      <c r="AS5883" s="61"/>
      <c r="AT5883" s="61"/>
      <c r="AU5883" s="61"/>
      <c r="AV5883" s="61"/>
      <c r="AW5883" s="61"/>
      <c r="AX5883" s="61"/>
      <c r="AY5883" s="61"/>
      <c r="AZ5883" s="61"/>
      <c r="BA5883" s="61"/>
    </row>
    <row r="5884" spans="39:53" x14ac:dyDescent="0.2">
      <c r="AM5884" s="61"/>
      <c r="AN5884" s="61"/>
      <c r="AO5884" s="171"/>
      <c r="AP5884" s="61"/>
      <c r="AQ5884" s="61"/>
      <c r="AR5884" s="61"/>
      <c r="AS5884" s="61"/>
      <c r="AT5884" s="61"/>
      <c r="AU5884" s="61"/>
      <c r="AV5884" s="61"/>
      <c r="AW5884" s="61"/>
      <c r="AX5884" s="61"/>
      <c r="AY5884" s="61"/>
      <c r="AZ5884" s="61"/>
      <c r="BA5884" s="61"/>
    </row>
    <row r="5885" spans="39:53" x14ac:dyDescent="0.2">
      <c r="AM5885" s="61"/>
      <c r="AN5885" s="61"/>
      <c r="AO5885" s="171"/>
      <c r="AP5885" s="61"/>
      <c r="AQ5885" s="61"/>
      <c r="AR5885" s="61"/>
      <c r="AS5885" s="61"/>
      <c r="AT5885" s="61"/>
      <c r="AU5885" s="61"/>
      <c r="AV5885" s="61"/>
      <c r="AW5885" s="61"/>
      <c r="AX5885" s="61"/>
      <c r="AY5885" s="61"/>
      <c r="AZ5885" s="61"/>
      <c r="BA5885" s="61"/>
    </row>
    <row r="5886" spans="39:53" x14ac:dyDescent="0.2">
      <c r="AM5886" s="61"/>
      <c r="AN5886" s="61"/>
      <c r="AO5886" s="171"/>
      <c r="AP5886" s="61"/>
      <c r="AQ5886" s="61"/>
      <c r="AR5886" s="61"/>
      <c r="AS5886" s="61"/>
      <c r="AT5886" s="61"/>
      <c r="AU5886" s="61"/>
      <c r="AV5886" s="61"/>
      <c r="AW5886" s="61"/>
      <c r="AX5886" s="61"/>
      <c r="AY5886" s="61"/>
      <c r="AZ5886" s="61"/>
      <c r="BA5886" s="61"/>
    </row>
    <row r="5887" spans="39:53" x14ac:dyDescent="0.2">
      <c r="AM5887" s="61"/>
      <c r="AN5887" s="61"/>
      <c r="AO5887" s="171"/>
      <c r="AP5887" s="61"/>
      <c r="AQ5887" s="61"/>
      <c r="AR5887" s="61"/>
      <c r="AS5887" s="61"/>
      <c r="AT5887" s="61"/>
      <c r="AU5887" s="61"/>
      <c r="AV5887" s="61"/>
      <c r="AW5887" s="61"/>
      <c r="AX5887" s="61"/>
      <c r="AY5887" s="61"/>
      <c r="AZ5887" s="61"/>
      <c r="BA5887" s="61"/>
    </row>
    <row r="5888" spans="39:53" x14ac:dyDescent="0.2">
      <c r="AM5888" s="61"/>
      <c r="AN5888" s="61"/>
      <c r="AO5888" s="171"/>
      <c r="AP5888" s="61"/>
      <c r="AQ5888" s="61"/>
      <c r="AR5888" s="61"/>
      <c r="AS5888" s="61"/>
      <c r="AT5888" s="61"/>
      <c r="AU5888" s="61"/>
      <c r="AV5888" s="61"/>
      <c r="AW5888" s="61"/>
      <c r="AX5888" s="61"/>
      <c r="AY5888" s="61"/>
      <c r="AZ5888" s="61"/>
      <c r="BA5888" s="61"/>
    </row>
    <row r="5889" spans="39:53" x14ac:dyDescent="0.2">
      <c r="AM5889" s="61"/>
      <c r="AN5889" s="61"/>
      <c r="AO5889" s="171"/>
      <c r="AP5889" s="61"/>
      <c r="AQ5889" s="61"/>
      <c r="AR5889" s="61"/>
      <c r="AS5889" s="61"/>
      <c r="AT5889" s="61"/>
      <c r="AU5889" s="61"/>
      <c r="AV5889" s="61"/>
      <c r="AW5889" s="61"/>
      <c r="AX5889" s="61"/>
      <c r="AY5889" s="61"/>
      <c r="AZ5889" s="61"/>
      <c r="BA5889" s="61"/>
    </row>
    <row r="5890" spans="39:53" x14ac:dyDescent="0.2">
      <c r="AM5890" s="61"/>
      <c r="AN5890" s="61"/>
      <c r="AO5890" s="171"/>
      <c r="AP5890" s="61"/>
      <c r="AQ5890" s="61"/>
      <c r="AR5890" s="61"/>
      <c r="AS5890" s="61"/>
      <c r="AT5890" s="61"/>
      <c r="AU5890" s="61"/>
      <c r="AV5890" s="61"/>
      <c r="AW5890" s="61"/>
      <c r="AX5890" s="61"/>
      <c r="AY5890" s="61"/>
      <c r="AZ5890" s="61"/>
      <c r="BA5890" s="61"/>
    </row>
    <row r="5891" spans="39:53" x14ac:dyDescent="0.2">
      <c r="AM5891" s="61"/>
      <c r="AN5891" s="61"/>
      <c r="AO5891" s="171"/>
      <c r="AP5891" s="61"/>
      <c r="AQ5891" s="61"/>
      <c r="AR5891" s="61"/>
      <c r="AS5891" s="61"/>
      <c r="AT5891" s="61"/>
      <c r="AU5891" s="61"/>
      <c r="AV5891" s="61"/>
      <c r="AW5891" s="61"/>
      <c r="AX5891" s="61"/>
      <c r="AY5891" s="61"/>
      <c r="AZ5891" s="61"/>
      <c r="BA5891" s="61"/>
    </row>
    <row r="5892" spans="39:53" x14ac:dyDescent="0.2">
      <c r="AM5892" s="61"/>
      <c r="AN5892" s="61"/>
      <c r="AO5892" s="171"/>
      <c r="AP5892" s="61"/>
      <c r="AQ5892" s="61"/>
      <c r="AR5892" s="61"/>
      <c r="AS5892" s="61"/>
      <c r="AT5892" s="61"/>
      <c r="AU5892" s="61"/>
      <c r="AV5892" s="61"/>
      <c r="AW5892" s="61"/>
      <c r="AX5892" s="61"/>
      <c r="AY5892" s="61"/>
      <c r="AZ5892" s="61"/>
      <c r="BA5892" s="61"/>
    </row>
    <row r="5893" spans="39:53" x14ac:dyDescent="0.2">
      <c r="AM5893" s="61"/>
      <c r="AN5893" s="61"/>
      <c r="AO5893" s="171"/>
      <c r="AP5893" s="61"/>
      <c r="AQ5893" s="61"/>
      <c r="AR5893" s="61"/>
      <c r="AS5893" s="61"/>
      <c r="AT5893" s="61"/>
      <c r="AU5893" s="61"/>
      <c r="AV5893" s="61"/>
      <c r="AW5893" s="61"/>
      <c r="AX5893" s="61"/>
      <c r="AY5893" s="61"/>
      <c r="AZ5893" s="61"/>
      <c r="BA5893" s="61"/>
    </row>
    <row r="5894" spans="39:53" x14ac:dyDescent="0.2">
      <c r="AM5894" s="61"/>
      <c r="AN5894" s="61"/>
      <c r="AO5894" s="171"/>
      <c r="AP5894" s="61"/>
      <c r="AQ5894" s="61"/>
      <c r="AR5894" s="61"/>
      <c r="AS5894" s="61"/>
      <c r="AT5894" s="61"/>
      <c r="AU5894" s="61"/>
      <c r="AV5894" s="61"/>
      <c r="AW5894" s="61"/>
      <c r="AX5894" s="61"/>
      <c r="AY5894" s="61"/>
      <c r="AZ5894" s="61"/>
      <c r="BA5894" s="61"/>
    </row>
    <row r="5895" spans="39:53" x14ac:dyDescent="0.2">
      <c r="AM5895" s="61"/>
      <c r="AN5895" s="61"/>
      <c r="AO5895" s="171"/>
      <c r="AP5895" s="61"/>
      <c r="AQ5895" s="61"/>
      <c r="AR5895" s="61"/>
      <c r="AS5895" s="61"/>
      <c r="AT5895" s="61"/>
      <c r="AU5895" s="61"/>
      <c r="AV5895" s="61"/>
      <c r="AW5895" s="61"/>
      <c r="AX5895" s="61"/>
      <c r="AY5895" s="61"/>
      <c r="AZ5895" s="61"/>
      <c r="BA5895" s="61"/>
    </row>
    <row r="5896" spans="39:53" x14ac:dyDescent="0.2">
      <c r="AM5896" s="61"/>
      <c r="AN5896" s="61"/>
      <c r="AO5896" s="171"/>
      <c r="AP5896" s="61"/>
      <c r="AQ5896" s="61"/>
      <c r="AR5896" s="61"/>
      <c r="AS5896" s="61"/>
      <c r="AT5896" s="61"/>
      <c r="AU5896" s="61"/>
      <c r="AV5896" s="61"/>
      <c r="AW5896" s="61"/>
      <c r="AX5896" s="61"/>
      <c r="AY5896" s="61"/>
      <c r="AZ5896" s="61"/>
      <c r="BA5896" s="61"/>
    </row>
    <row r="5897" spans="39:53" x14ac:dyDescent="0.2">
      <c r="AM5897" s="61"/>
      <c r="AN5897" s="61"/>
      <c r="AO5897" s="171"/>
      <c r="AP5897" s="61"/>
      <c r="AQ5897" s="61"/>
      <c r="AR5897" s="61"/>
      <c r="AS5897" s="61"/>
      <c r="AT5897" s="61"/>
      <c r="AU5897" s="61"/>
      <c r="AV5897" s="61"/>
      <c r="AW5897" s="61"/>
      <c r="AX5897" s="61"/>
      <c r="AY5897" s="61"/>
      <c r="AZ5897" s="61"/>
      <c r="BA5897" s="61"/>
    </row>
    <row r="5898" spans="39:53" x14ac:dyDescent="0.2">
      <c r="AM5898" s="61"/>
      <c r="AN5898" s="61"/>
      <c r="AO5898" s="171"/>
      <c r="AP5898" s="61"/>
      <c r="AQ5898" s="61"/>
      <c r="AR5898" s="61"/>
      <c r="AS5898" s="61"/>
      <c r="AT5898" s="61"/>
      <c r="AU5898" s="61"/>
      <c r="AV5898" s="61"/>
      <c r="AW5898" s="61"/>
      <c r="AX5898" s="61"/>
      <c r="AY5898" s="61"/>
      <c r="AZ5898" s="61"/>
      <c r="BA5898" s="61"/>
    </row>
    <row r="5899" spans="39:53" x14ac:dyDescent="0.2">
      <c r="AM5899" s="61"/>
      <c r="AN5899" s="61"/>
      <c r="AO5899" s="171"/>
      <c r="AP5899" s="61"/>
      <c r="AQ5899" s="61"/>
      <c r="AR5899" s="61"/>
      <c r="AS5899" s="61"/>
      <c r="AT5899" s="61"/>
      <c r="AU5899" s="61"/>
      <c r="AV5899" s="61"/>
      <c r="AW5899" s="61"/>
      <c r="AX5899" s="61"/>
      <c r="AY5899" s="61"/>
      <c r="AZ5899" s="61"/>
      <c r="BA5899" s="61"/>
    </row>
    <row r="5900" spans="39:53" x14ac:dyDescent="0.2">
      <c r="AM5900" s="61"/>
      <c r="AN5900" s="61"/>
      <c r="AO5900" s="171"/>
      <c r="AP5900" s="61"/>
      <c r="AQ5900" s="61"/>
      <c r="AR5900" s="61"/>
      <c r="AS5900" s="61"/>
      <c r="AT5900" s="61"/>
      <c r="AU5900" s="61"/>
      <c r="AV5900" s="61"/>
      <c r="AW5900" s="61"/>
      <c r="AX5900" s="61"/>
      <c r="AY5900" s="61"/>
      <c r="AZ5900" s="61"/>
      <c r="BA5900" s="61"/>
    </row>
    <row r="5901" spans="39:53" x14ac:dyDescent="0.2">
      <c r="AM5901" s="61"/>
      <c r="AN5901" s="61"/>
      <c r="AO5901" s="171"/>
      <c r="AP5901" s="61"/>
      <c r="AQ5901" s="61"/>
      <c r="AR5901" s="61"/>
      <c r="AS5901" s="61"/>
      <c r="AT5901" s="61"/>
      <c r="AU5901" s="61"/>
      <c r="AV5901" s="61"/>
      <c r="AW5901" s="61"/>
      <c r="AX5901" s="61"/>
      <c r="AY5901" s="61"/>
      <c r="AZ5901" s="61"/>
      <c r="BA5901" s="61"/>
    </row>
    <row r="5902" spans="39:53" x14ac:dyDescent="0.2">
      <c r="AM5902" s="61"/>
      <c r="AN5902" s="61"/>
      <c r="AO5902" s="171"/>
      <c r="AP5902" s="61"/>
      <c r="AQ5902" s="61"/>
      <c r="AR5902" s="61"/>
      <c r="AS5902" s="61"/>
      <c r="AT5902" s="61"/>
      <c r="AU5902" s="61"/>
      <c r="AV5902" s="61"/>
      <c r="AW5902" s="61"/>
      <c r="AX5902" s="61"/>
      <c r="AY5902" s="61"/>
      <c r="AZ5902" s="61"/>
      <c r="BA5902" s="61"/>
    </row>
    <row r="5903" spans="39:53" x14ac:dyDescent="0.2">
      <c r="AM5903" s="61"/>
      <c r="AN5903" s="61"/>
      <c r="AO5903" s="171"/>
      <c r="AP5903" s="61"/>
      <c r="AQ5903" s="61"/>
      <c r="AR5903" s="61"/>
      <c r="AS5903" s="61"/>
      <c r="AT5903" s="61"/>
      <c r="AU5903" s="61"/>
      <c r="AV5903" s="61"/>
      <c r="AW5903" s="61"/>
      <c r="AX5903" s="61"/>
      <c r="AY5903" s="61"/>
      <c r="AZ5903" s="61"/>
      <c r="BA5903" s="61"/>
    </row>
    <row r="5904" spans="39:53" x14ac:dyDescent="0.2">
      <c r="AM5904" s="61"/>
      <c r="AN5904" s="61"/>
      <c r="AO5904" s="171"/>
      <c r="AP5904" s="61"/>
      <c r="AQ5904" s="61"/>
      <c r="AR5904" s="61"/>
      <c r="AS5904" s="61"/>
      <c r="AT5904" s="61"/>
      <c r="AU5904" s="61"/>
      <c r="AV5904" s="61"/>
      <c r="AW5904" s="61"/>
      <c r="AX5904" s="61"/>
      <c r="AY5904" s="61"/>
      <c r="AZ5904" s="61"/>
      <c r="BA5904" s="61"/>
    </row>
    <row r="5905" spans="39:53" x14ac:dyDescent="0.2">
      <c r="AM5905" s="61"/>
      <c r="AN5905" s="61"/>
      <c r="AO5905" s="171"/>
      <c r="AP5905" s="61"/>
      <c r="AQ5905" s="61"/>
      <c r="AR5905" s="61"/>
      <c r="AS5905" s="61"/>
      <c r="AT5905" s="61"/>
      <c r="AU5905" s="61"/>
      <c r="AV5905" s="61"/>
      <c r="AW5905" s="61"/>
      <c r="AX5905" s="61"/>
      <c r="AY5905" s="61"/>
      <c r="AZ5905" s="61"/>
      <c r="BA5905" s="61"/>
    </row>
    <row r="5906" spans="39:53" x14ac:dyDescent="0.2">
      <c r="AM5906" s="61"/>
      <c r="AN5906" s="61"/>
      <c r="AO5906" s="171"/>
      <c r="AP5906" s="61"/>
      <c r="AQ5906" s="61"/>
      <c r="AR5906" s="61"/>
      <c r="AS5906" s="61"/>
      <c r="AT5906" s="61"/>
      <c r="AU5906" s="61"/>
      <c r="AV5906" s="61"/>
      <c r="AW5906" s="61"/>
      <c r="AX5906" s="61"/>
      <c r="AY5906" s="61"/>
      <c r="AZ5906" s="61"/>
      <c r="BA5906" s="61"/>
    </row>
    <row r="5907" spans="39:53" x14ac:dyDescent="0.2">
      <c r="AM5907" s="61"/>
      <c r="AN5907" s="61"/>
      <c r="AO5907" s="171"/>
      <c r="AP5907" s="61"/>
      <c r="AQ5907" s="61"/>
      <c r="AR5907" s="61"/>
      <c r="AS5907" s="61"/>
      <c r="AT5907" s="61"/>
      <c r="AU5907" s="61"/>
      <c r="AV5907" s="61"/>
      <c r="AW5907" s="61"/>
      <c r="AX5907" s="61"/>
      <c r="AY5907" s="61"/>
      <c r="AZ5907" s="61"/>
      <c r="BA5907" s="61"/>
    </row>
    <row r="5908" spans="39:53" x14ac:dyDescent="0.2">
      <c r="AM5908" s="61"/>
      <c r="AN5908" s="61"/>
      <c r="AO5908" s="171"/>
      <c r="AP5908" s="61"/>
      <c r="AQ5908" s="61"/>
      <c r="AR5908" s="61"/>
      <c r="AS5908" s="61"/>
      <c r="AT5908" s="61"/>
      <c r="AU5908" s="61"/>
      <c r="AV5908" s="61"/>
      <c r="AW5908" s="61"/>
      <c r="AX5908" s="61"/>
      <c r="AY5908" s="61"/>
      <c r="AZ5908" s="61"/>
      <c r="BA5908" s="61"/>
    </row>
    <row r="5909" spans="39:53" x14ac:dyDescent="0.2">
      <c r="AM5909" s="61"/>
      <c r="AN5909" s="61"/>
      <c r="AO5909" s="171"/>
      <c r="AP5909" s="61"/>
      <c r="AQ5909" s="61"/>
      <c r="AR5909" s="61"/>
      <c r="AS5909" s="61"/>
      <c r="AT5909" s="61"/>
      <c r="AU5909" s="61"/>
      <c r="AV5909" s="61"/>
      <c r="AW5909" s="61"/>
      <c r="AX5909" s="61"/>
      <c r="AY5909" s="61"/>
      <c r="AZ5909" s="61"/>
      <c r="BA5909" s="61"/>
    </row>
    <row r="5910" spans="39:53" x14ac:dyDescent="0.2">
      <c r="AM5910" s="61"/>
      <c r="AN5910" s="61"/>
      <c r="AO5910" s="171"/>
      <c r="AP5910" s="61"/>
      <c r="AQ5910" s="61"/>
      <c r="AR5910" s="61"/>
      <c r="AS5910" s="61"/>
      <c r="AT5910" s="61"/>
      <c r="AU5910" s="61"/>
      <c r="AV5910" s="61"/>
      <c r="AW5910" s="61"/>
      <c r="AX5910" s="61"/>
      <c r="AY5910" s="61"/>
      <c r="AZ5910" s="61"/>
      <c r="BA5910" s="61"/>
    </row>
    <row r="5911" spans="39:53" x14ac:dyDescent="0.2">
      <c r="AM5911" s="61"/>
      <c r="AN5911" s="61"/>
      <c r="AO5911" s="171"/>
      <c r="AP5911" s="61"/>
      <c r="AQ5911" s="61"/>
      <c r="AR5911" s="61"/>
      <c r="AS5911" s="61"/>
      <c r="AT5911" s="61"/>
      <c r="AU5911" s="61"/>
      <c r="AV5911" s="61"/>
      <c r="AW5911" s="61"/>
      <c r="AX5911" s="61"/>
      <c r="AY5911" s="61"/>
      <c r="AZ5911" s="61"/>
      <c r="BA5911" s="61"/>
    </row>
    <row r="5912" spans="39:53" x14ac:dyDescent="0.2">
      <c r="AM5912" s="61"/>
      <c r="AN5912" s="61"/>
      <c r="AO5912" s="171"/>
      <c r="AP5912" s="61"/>
      <c r="AQ5912" s="61"/>
      <c r="AR5912" s="61"/>
      <c r="AS5912" s="61"/>
      <c r="AT5912" s="61"/>
      <c r="AU5912" s="61"/>
      <c r="AV5912" s="61"/>
      <c r="AW5912" s="61"/>
      <c r="AX5912" s="61"/>
      <c r="AY5912" s="61"/>
      <c r="AZ5912" s="61"/>
      <c r="BA5912" s="61"/>
    </row>
    <row r="5913" spans="39:53" x14ac:dyDescent="0.2">
      <c r="AM5913" s="61"/>
      <c r="AN5913" s="61"/>
      <c r="AO5913" s="171"/>
      <c r="AP5913" s="61"/>
      <c r="AQ5913" s="61"/>
      <c r="AR5913" s="61"/>
      <c r="AS5913" s="61"/>
      <c r="AT5913" s="61"/>
      <c r="AU5913" s="61"/>
      <c r="AV5913" s="61"/>
      <c r="AW5913" s="61"/>
      <c r="AX5913" s="61"/>
      <c r="AY5913" s="61"/>
      <c r="AZ5913" s="61"/>
      <c r="BA5913" s="61"/>
    </row>
    <row r="5914" spans="39:53" x14ac:dyDescent="0.2">
      <c r="AM5914" s="61"/>
      <c r="AN5914" s="61"/>
      <c r="AO5914" s="171"/>
      <c r="AP5914" s="61"/>
      <c r="AQ5914" s="61"/>
      <c r="AR5914" s="61"/>
      <c r="AS5914" s="61"/>
      <c r="AT5914" s="61"/>
      <c r="AU5914" s="61"/>
      <c r="AV5914" s="61"/>
      <c r="AW5914" s="61"/>
      <c r="AX5914" s="61"/>
      <c r="AY5914" s="61"/>
      <c r="AZ5914" s="61"/>
      <c r="BA5914" s="61"/>
    </row>
    <row r="5915" spans="39:53" x14ac:dyDescent="0.2">
      <c r="AM5915" s="61"/>
      <c r="AN5915" s="61"/>
      <c r="AO5915" s="171"/>
      <c r="AP5915" s="61"/>
      <c r="AQ5915" s="61"/>
      <c r="AR5915" s="61"/>
      <c r="AS5915" s="61"/>
      <c r="AT5915" s="61"/>
      <c r="AU5915" s="61"/>
      <c r="AV5915" s="61"/>
      <c r="AW5915" s="61"/>
      <c r="AX5915" s="61"/>
      <c r="AY5915" s="61"/>
      <c r="AZ5915" s="61"/>
      <c r="BA5915" s="61"/>
    </row>
    <row r="5916" spans="39:53" x14ac:dyDescent="0.2">
      <c r="AM5916" s="61"/>
      <c r="AN5916" s="61"/>
      <c r="AO5916" s="171"/>
      <c r="AP5916" s="61"/>
      <c r="AQ5916" s="61"/>
      <c r="AR5916" s="61"/>
      <c r="AS5916" s="61"/>
      <c r="AT5916" s="61"/>
      <c r="AU5916" s="61"/>
      <c r="AV5916" s="61"/>
      <c r="AW5916" s="61"/>
      <c r="AX5916" s="61"/>
      <c r="AY5916" s="61"/>
      <c r="AZ5916" s="61"/>
      <c r="BA5916" s="61"/>
    </row>
    <row r="5917" spans="39:53" x14ac:dyDescent="0.2">
      <c r="AM5917" s="61"/>
      <c r="AN5917" s="61"/>
      <c r="AO5917" s="171"/>
      <c r="AP5917" s="61"/>
      <c r="AQ5917" s="61"/>
      <c r="AR5917" s="61"/>
      <c r="AS5917" s="61"/>
      <c r="AT5917" s="61"/>
      <c r="AU5917" s="61"/>
      <c r="AV5917" s="61"/>
      <c r="AW5917" s="61"/>
      <c r="AX5917" s="61"/>
      <c r="AY5917" s="61"/>
      <c r="AZ5917" s="61"/>
      <c r="BA5917" s="61"/>
    </row>
    <row r="5918" spans="39:53" x14ac:dyDescent="0.2">
      <c r="AM5918" s="61"/>
      <c r="AN5918" s="61"/>
      <c r="AO5918" s="171"/>
      <c r="AP5918" s="61"/>
      <c r="AQ5918" s="61"/>
      <c r="AR5918" s="61"/>
      <c r="AS5918" s="61"/>
      <c r="AT5918" s="61"/>
      <c r="AU5918" s="61"/>
      <c r="AV5918" s="61"/>
      <c r="AW5918" s="61"/>
      <c r="AX5918" s="61"/>
      <c r="AY5918" s="61"/>
      <c r="AZ5918" s="61"/>
      <c r="BA5918" s="61"/>
    </row>
    <row r="5919" spans="39:53" x14ac:dyDescent="0.2">
      <c r="AM5919" s="61"/>
      <c r="AN5919" s="61"/>
      <c r="AO5919" s="171"/>
      <c r="AP5919" s="61"/>
      <c r="AQ5919" s="61"/>
      <c r="AR5919" s="61"/>
      <c r="AS5919" s="61"/>
      <c r="AT5919" s="61"/>
      <c r="AU5919" s="61"/>
      <c r="AV5919" s="61"/>
      <c r="AW5919" s="61"/>
      <c r="AX5919" s="61"/>
      <c r="AY5919" s="61"/>
      <c r="AZ5919" s="61"/>
      <c r="BA5919" s="61"/>
    </row>
    <row r="5920" spans="39:53" x14ac:dyDescent="0.2">
      <c r="AM5920" s="61"/>
      <c r="AN5920" s="61"/>
      <c r="AO5920" s="171"/>
      <c r="AP5920" s="61"/>
      <c r="AQ5920" s="61"/>
      <c r="AR5920" s="61"/>
      <c r="AS5920" s="61"/>
      <c r="AT5920" s="61"/>
      <c r="AU5920" s="61"/>
      <c r="AV5920" s="61"/>
      <c r="AW5920" s="61"/>
      <c r="AX5920" s="61"/>
      <c r="AY5920" s="61"/>
      <c r="AZ5920" s="61"/>
      <c r="BA5920" s="61"/>
    </row>
    <row r="5921" spans="39:53" x14ac:dyDescent="0.2">
      <c r="AM5921" s="61"/>
      <c r="AN5921" s="61"/>
      <c r="AO5921" s="171"/>
      <c r="AP5921" s="61"/>
      <c r="AQ5921" s="61"/>
      <c r="AR5921" s="61"/>
      <c r="AS5921" s="61"/>
      <c r="AT5921" s="61"/>
      <c r="AU5921" s="61"/>
      <c r="AV5921" s="61"/>
      <c r="AW5921" s="61"/>
      <c r="AX5921" s="61"/>
      <c r="AY5921" s="61"/>
      <c r="AZ5921" s="61"/>
      <c r="BA5921" s="61"/>
    </row>
    <row r="5922" spans="39:53" x14ac:dyDescent="0.2">
      <c r="AM5922" s="61"/>
      <c r="AN5922" s="61"/>
      <c r="AO5922" s="171"/>
      <c r="AP5922" s="61"/>
      <c r="AQ5922" s="61"/>
      <c r="AR5922" s="61"/>
      <c r="AS5922" s="61"/>
      <c r="AT5922" s="61"/>
      <c r="AU5922" s="61"/>
      <c r="AV5922" s="61"/>
      <c r="AW5922" s="61"/>
      <c r="AX5922" s="61"/>
      <c r="AY5922" s="61"/>
      <c r="AZ5922" s="61"/>
      <c r="BA5922" s="61"/>
    </row>
    <row r="5923" spans="39:53" x14ac:dyDescent="0.2">
      <c r="AM5923" s="61"/>
      <c r="AN5923" s="61"/>
      <c r="AO5923" s="171"/>
      <c r="AP5923" s="61"/>
      <c r="AQ5923" s="61"/>
      <c r="AR5923" s="61"/>
      <c r="AS5923" s="61"/>
      <c r="AT5923" s="61"/>
      <c r="AU5923" s="61"/>
      <c r="AV5923" s="61"/>
      <c r="AW5923" s="61"/>
      <c r="AX5923" s="61"/>
      <c r="AY5923" s="61"/>
      <c r="AZ5923" s="61"/>
      <c r="BA5923" s="61"/>
    </row>
    <row r="5924" spans="39:53" x14ac:dyDescent="0.2">
      <c r="AM5924" s="61"/>
      <c r="AN5924" s="61"/>
      <c r="AO5924" s="171"/>
      <c r="AP5924" s="61"/>
      <c r="AQ5924" s="61"/>
      <c r="AR5924" s="61"/>
      <c r="AS5924" s="61"/>
      <c r="AT5924" s="61"/>
      <c r="AU5924" s="61"/>
      <c r="AV5924" s="61"/>
      <c r="AW5924" s="61"/>
      <c r="AX5924" s="61"/>
      <c r="AY5924" s="61"/>
      <c r="AZ5924" s="61"/>
      <c r="BA5924" s="61"/>
    </row>
    <row r="5925" spans="39:53" x14ac:dyDescent="0.2">
      <c r="AM5925" s="61"/>
      <c r="AN5925" s="61"/>
      <c r="AO5925" s="171"/>
      <c r="AP5925" s="61"/>
      <c r="AQ5925" s="61"/>
      <c r="AR5925" s="61"/>
      <c r="AS5925" s="61"/>
      <c r="AT5925" s="61"/>
      <c r="AU5925" s="61"/>
      <c r="AV5925" s="61"/>
      <c r="AW5925" s="61"/>
      <c r="AX5925" s="61"/>
      <c r="AY5925" s="61"/>
      <c r="AZ5925" s="61"/>
      <c r="BA5925" s="61"/>
    </row>
    <row r="5926" spans="39:53" x14ac:dyDescent="0.2">
      <c r="AM5926" s="61"/>
      <c r="AN5926" s="61"/>
      <c r="AO5926" s="171"/>
      <c r="AP5926" s="61"/>
      <c r="AQ5926" s="61"/>
      <c r="AR5926" s="61"/>
      <c r="AS5926" s="61"/>
      <c r="AT5926" s="61"/>
      <c r="AU5926" s="61"/>
      <c r="AV5926" s="61"/>
      <c r="AW5926" s="61"/>
      <c r="AX5926" s="61"/>
      <c r="AY5926" s="61"/>
      <c r="AZ5926" s="61"/>
      <c r="BA5926" s="61"/>
    </row>
    <row r="5927" spans="39:53" x14ac:dyDescent="0.2">
      <c r="AM5927" s="61"/>
      <c r="AN5927" s="61"/>
      <c r="AO5927" s="171"/>
      <c r="AP5927" s="61"/>
      <c r="AQ5927" s="61"/>
      <c r="AR5927" s="61"/>
      <c r="AS5927" s="61"/>
      <c r="AT5927" s="61"/>
      <c r="AU5927" s="61"/>
      <c r="AV5927" s="61"/>
      <c r="AW5927" s="61"/>
      <c r="AX5927" s="61"/>
      <c r="AY5927" s="61"/>
      <c r="AZ5927" s="61"/>
      <c r="BA5927" s="61"/>
    </row>
    <row r="5928" spans="39:53" x14ac:dyDescent="0.2">
      <c r="AM5928" s="61"/>
      <c r="AN5928" s="61"/>
      <c r="AO5928" s="171"/>
      <c r="AP5928" s="61"/>
      <c r="AQ5928" s="61"/>
      <c r="AR5928" s="61"/>
      <c r="AS5928" s="61"/>
      <c r="AT5928" s="61"/>
      <c r="AU5928" s="61"/>
      <c r="AV5928" s="61"/>
      <c r="AW5928" s="61"/>
      <c r="AX5928" s="61"/>
      <c r="AY5928" s="61"/>
      <c r="AZ5928" s="61"/>
      <c r="BA5928" s="61"/>
    </row>
    <row r="5929" spans="39:53" x14ac:dyDescent="0.2">
      <c r="AM5929" s="61"/>
      <c r="AN5929" s="61"/>
      <c r="AO5929" s="171"/>
      <c r="AP5929" s="61"/>
      <c r="AQ5929" s="61"/>
      <c r="AR5929" s="61"/>
      <c r="AS5929" s="61"/>
      <c r="AT5929" s="61"/>
      <c r="AU5929" s="61"/>
      <c r="AV5929" s="61"/>
      <c r="AW5929" s="61"/>
      <c r="AX5929" s="61"/>
      <c r="AY5929" s="61"/>
      <c r="AZ5929" s="61"/>
      <c r="BA5929" s="61"/>
    </row>
    <row r="5930" spans="39:53" x14ac:dyDescent="0.2">
      <c r="AM5930" s="61"/>
      <c r="AN5930" s="61"/>
      <c r="AO5930" s="171"/>
      <c r="AP5930" s="61"/>
      <c r="AQ5930" s="61"/>
      <c r="AR5930" s="61"/>
      <c r="AS5930" s="61"/>
      <c r="AT5930" s="61"/>
      <c r="AU5930" s="61"/>
      <c r="AV5930" s="61"/>
      <c r="AW5930" s="61"/>
      <c r="AX5930" s="61"/>
      <c r="AY5930" s="61"/>
      <c r="AZ5930" s="61"/>
      <c r="BA5930" s="61"/>
    </row>
    <row r="5931" spans="39:53" x14ac:dyDescent="0.2">
      <c r="AM5931" s="61"/>
      <c r="AN5931" s="61"/>
      <c r="AO5931" s="171"/>
      <c r="AP5931" s="61"/>
      <c r="AQ5931" s="61"/>
      <c r="AR5931" s="61"/>
      <c r="AS5931" s="61"/>
      <c r="AT5931" s="61"/>
      <c r="AU5931" s="61"/>
      <c r="AV5931" s="61"/>
      <c r="AW5931" s="61"/>
      <c r="AX5931" s="61"/>
      <c r="AY5931" s="61"/>
      <c r="AZ5931" s="61"/>
      <c r="BA5931" s="61"/>
    </row>
    <row r="5932" spans="39:53" x14ac:dyDescent="0.2">
      <c r="AM5932" s="61"/>
      <c r="AN5932" s="61"/>
      <c r="AO5932" s="171"/>
      <c r="AP5932" s="61"/>
      <c r="AQ5932" s="61"/>
      <c r="AR5932" s="61"/>
      <c r="AS5932" s="61"/>
      <c r="AT5932" s="61"/>
      <c r="AU5932" s="61"/>
      <c r="AV5932" s="61"/>
      <c r="AW5932" s="61"/>
      <c r="AX5932" s="61"/>
      <c r="AY5932" s="61"/>
      <c r="AZ5932" s="61"/>
      <c r="BA5932" s="61"/>
    </row>
    <row r="5933" spans="39:53" x14ac:dyDescent="0.2">
      <c r="AM5933" s="61"/>
      <c r="AN5933" s="61"/>
      <c r="AO5933" s="171"/>
      <c r="AP5933" s="61"/>
      <c r="AQ5933" s="61"/>
      <c r="AR5933" s="61"/>
      <c r="AS5933" s="61"/>
      <c r="AT5933" s="61"/>
      <c r="AU5933" s="61"/>
      <c r="AV5933" s="61"/>
      <c r="AW5933" s="61"/>
      <c r="AX5933" s="61"/>
      <c r="AY5933" s="61"/>
      <c r="AZ5933" s="61"/>
      <c r="BA5933" s="61"/>
    </row>
    <row r="5934" spans="39:53" x14ac:dyDescent="0.2">
      <c r="AM5934" s="61"/>
      <c r="AN5934" s="61"/>
      <c r="AO5934" s="171"/>
      <c r="AP5934" s="61"/>
      <c r="AQ5934" s="61"/>
      <c r="AR5934" s="61"/>
      <c r="AS5934" s="61"/>
      <c r="AT5934" s="61"/>
      <c r="AU5934" s="61"/>
      <c r="AV5934" s="61"/>
      <c r="AW5934" s="61"/>
      <c r="AX5934" s="61"/>
      <c r="AY5934" s="61"/>
      <c r="AZ5934" s="61"/>
      <c r="BA5934" s="61"/>
    </row>
    <row r="5935" spans="39:53" x14ac:dyDescent="0.2">
      <c r="AM5935" s="61"/>
      <c r="AN5935" s="61"/>
      <c r="AO5935" s="171"/>
      <c r="AP5935" s="61"/>
      <c r="AQ5935" s="61"/>
      <c r="AR5935" s="61"/>
      <c r="AS5935" s="61"/>
      <c r="AT5935" s="61"/>
      <c r="AU5935" s="61"/>
      <c r="AV5935" s="61"/>
      <c r="AW5935" s="61"/>
      <c r="AX5935" s="61"/>
      <c r="AY5935" s="61"/>
      <c r="AZ5935" s="61"/>
      <c r="BA5935" s="61"/>
    </row>
    <row r="5936" spans="39:53" x14ac:dyDescent="0.2">
      <c r="AM5936" s="61"/>
      <c r="AN5936" s="61"/>
      <c r="AO5936" s="171"/>
      <c r="AP5936" s="61"/>
      <c r="AQ5936" s="61"/>
      <c r="AR5936" s="61"/>
      <c r="AS5936" s="61"/>
      <c r="AT5936" s="61"/>
      <c r="AU5936" s="61"/>
      <c r="AV5936" s="61"/>
      <c r="AW5936" s="61"/>
      <c r="AX5936" s="61"/>
      <c r="AY5936" s="61"/>
      <c r="AZ5936" s="61"/>
      <c r="BA5936" s="61"/>
    </row>
    <row r="5937" spans="39:53" x14ac:dyDescent="0.2">
      <c r="AM5937" s="61"/>
      <c r="AN5937" s="61"/>
      <c r="AO5937" s="171"/>
      <c r="AP5937" s="61"/>
      <c r="AQ5937" s="61"/>
      <c r="AR5937" s="61"/>
      <c r="AS5937" s="61"/>
      <c r="AT5937" s="61"/>
      <c r="AU5937" s="61"/>
      <c r="AV5937" s="61"/>
      <c r="AW5937" s="61"/>
      <c r="AX5937" s="61"/>
      <c r="AY5937" s="61"/>
      <c r="AZ5937" s="61"/>
      <c r="BA5937" s="61"/>
    </row>
    <row r="5938" spans="39:53" x14ac:dyDescent="0.2">
      <c r="AM5938" s="61"/>
      <c r="AN5938" s="61"/>
      <c r="AO5938" s="171"/>
      <c r="AP5938" s="61"/>
      <c r="AQ5938" s="61"/>
      <c r="AR5938" s="61"/>
      <c r="AS5938" s="61"/>
      <c r="AT5938" s="61"/>
      <c r="AU5938" s="61"/>
      <c r="AV5938" s="61"/>
      <c r="AW5938" s="61"/>
      <c r="AX5938" s="61"/>
      <c r="AY5938" s="61"/>
      <c r="AZ5938" s="61"/>
      <c r="BA5938" s="61"/>
    </row>
    <row r="5939" spans="39:53" x14ac:dyDescent="0.2">
      <c r="AM5939" s="61"/>
      <c r="AN5939" s="61"/>
      <c r="AO5939" s="171"/>
      <c r="AP5939" s="61"/>
      <c r="AQ5939" s="61"/>
      <c r="AR5939" s="61"/>
      <c r="AS5939" s="61"/>
      <c r="AT5939" s="61"/>
      <c r="AU5939" s="61"/>
      <c r="AV5939" s="61"/>
      <c r="AW5939" s="61"/>
      <c r="AX5939" s="61"/>
      <c r="AY5939" s="61"/>
      <c r="AZ5939" s="61"/>
      <c r="BA5939" s="61"/>
    </row>
    <row r="5940" spans="39:53" x14ac:dyDescent="0.2">
      <c r="AM5940" s="61"/>
      <c r="AN5940" s="61"/>
      <c r="AO5940" s="171"/>
      <c r="AP5940" s="61"/>
      <c r="AQ5940" s="61"/>
      <c r="AR5940" s="61"/>
      <c r="AS5940" s="61"/>
      <c r="AT5940" s="61"/>
      <c r="AU5940" s="61"/>
      <c r="AV5940" s="61"/>
      <c r="AW5940" s="61"/>
      <c r="AX5940" s="61"/>
      <c r="AY5940" s="61"/>
      <c r="AZ5940" s="61"/>
      <c r="BA5940" s="61"/>
    </row>
    <row r="5941" spans="39:53" x14ac:dyDescent="0.2">
      <c r="AM5941" s="61"/>
      <c r="AN5941" s="61"/>
      <c r="AO5941" s="171"/>
      <c r="AP5941" s="61"/>
      <c r="AQ5941" s="61"/>
      <c r="AR5941" s="61"/>
      <c r="AS5941" s="61"/>
      <c r="AT5941" s="61"/>
      <c r="AU5941" s="61"/>
      <c r="AV5941" s="61"/>
      <c r="AW5941" s="61"/>
      <c r="AX5941" s="61"/>
      <c r="AY5941" s="61"/>
      <c r="AZ5941" s="61"/>
      <c r="BA5941" s="61"/>
    </row>
    <row r="5942" spans="39:53" x14ac:dyDescent="0.2">
      <c r="AM5942" s="61"/>
      <c r="AN5942" s="61"/>
      <c r="AO5942" s="171"/>
      <c r="AP5942" s="61"/>
      <c r="AQ5942" s="61"/>
      <c r="AR5942" s="61"/>
      <c r="AS5942" s="61"/>
      <c r="AT5942" s="61"/>
      <c r="AU5942" s="61"/>
      <c r="AV5942" s="61"/>
      <c r="AW5942" s="61"/>
      <c r="AX5942" s="61"/>
      <c r="AY5942" s="61"/>
      <c r="AZ5942" s="61"/>
      <c r="BA5942" s="61"/>
    </row>
    <row r="5943" spans="39:53" x14ac:dyDescent="0.2">
      <c r="AM5943" s="61"/>
      <c r="AN5943" s="61"/>
      <c r="AO5943" s="171"/>
      <c r="AP5943" s="61"/>
      <c r="AQ5943" s="61"/>
      <c r="AR5943" s="61"/>
      <c r="AS5943" s="61"/>
      <c r="AT5943" s="61"/>
      <c r="AU5943" s="61"/>
      <c r="AV5943" s="61"/>
      <c r="AW5943" s="61"/>
      <c r="AX5943" s="61"/>
      <c r="AY5943" s="61"/>
      <c r="AZ5943" s="61"/>
      <c r="BA5943" s="61"/>
    </row>
    <row r="5944" spans="39:53" x14ac:dyDescent="0.2">
      <c r="AM5944" s="61"/>
      <c r="AN5944" s="61"/>
      <c r="AO5944" s="171"/>
      <c r="AP5944" s="61"/>
      <c r="AQ5944" s="61"/>
      <c r="AR5944" s="61"/>
      <c r="AS5944" s="61"/>
      <c r="AT5944" s="61"/>
      <c r="AU5944" s="61"/>
      <c r="AV5944" s="61"/>
      <c r="AW5944" s="61"/>
      <c r="AX5944" s="61"/>
      <c r="AY5944" s="61"/>
      <c r="AZ5944" s="61"/>
      <c r="BA5944" s="61"/>
    </row>
    <row r="5945" spans="39:53" x14ac:dyDescent="0.2">
      <c r="AM5945" s="61"/>
      <c r="AN5945" s="61"/>
      <c r="AO5945" s="171"/>
      <c r="AP5945" s="61"/>
      <c r="AQ5945" s="61"/>
      <c r="AR5945" s="61"/>
      <c r="AS5945" s="61"/>
      <c r="AT5945" s="61"/>
      <c r="AU5945" s="61"/>
      <c r="AV5945" s="61"/>
      <c r="AW5945" s="61"/>
      <c r="AX5945" s="61"/>
      <c r="AY5945" s="61"/>
      <c r="AZ5945" s="61"/>
      <c r="BA5945" s="61"/>
    </row>
    <row r="5946" spans="39:53" x14ac:dyDescent="0.2">
      <c r="AM5946" s="61"/>
      <c r="AN5946" s="61"/>
      <c r="AO5946" s="171"/>
      <c r="AP5946" s="61"/>
      <c r="AQ5946" s="61"/>
      <c r="AR5946" s="61"/>
      <c r="AS5946" s="61"/>
      <c r="AT5946" s="61"/>
      <c r="AU5946" s="61"/>
      <c r="AV5946" s="61"/>
      <c r="AW5946" s="61"/>
      <c r="AX5946" s="61"/>
      <c r="AY5946" s="61"/>
      <c r="AZ5946" s="61"/>
      <c r="BA5946" s="61"/>
    </row>
    <row r="5947" spans="39:53" x14ac:dyDescent="0.2">
      <c r="AM5947" s="61"/>
      <c r="AN5947" s="61"/>
      <c r="AO5947" s="171"/>
      <c r="AP5947" s="61"/>
      <c r="AQ5947" s="61"/>
      <c r="AR5947" s="61"/>
      <c r="AS5947" s="61"/>
      <c r="AT5947" s="61"/>
      <c r="AU5947" s="61"/>
      <c r="AV5947" s="61"/>
      <c r="AW5947" s="61"/>
      <c r="AX5947" s="61"/>
      <c r="AY5947" s="61"/>
      <c r="AZ5947" s="61"/>
      <c r="BA5947" s="61"/>
    </row>
    <row r="5948" spans="39:53" x14ac:dyDescent="0.2">
      <c r="AM5948" s="61"/>
      <c r="AN5948" s="61"/>
      <c r="AO5948" s="171"/>
      <c r="AP5948" s="61"/>
      <c r="AQ5948" s="61"/>
      <c r="AR5948" s="61"/>
      <c r="AS5948" s="61"/>
      <c r="AT5948" s="61"/>
      <c r="AU5948" s="61"/>
      <c r="AV5948" s="61"/>
      <c r="AW5948" s="61"/>
      <c r="AX5948" s="61"/>
      <c r="AY5948" s="61"/>
      <c r="AZ5948" s="61"/>
      <c r="BA5948" s="61"/>
    </row>
    <row r="5949" spans="39:53" x14ac:dyDescent="0.2">
      <c r="AM5949" s="61"/>
      <c r="AN5949" s="61"/>
      <c r="AO5949" s="171"/>
      <c r="AP5949" s="61"/>
      <c r="AQ5949" s="61"/>
      <c r="AR5949" s="61"/>
      <c r="AS5949" s="61"/>
      <c r="AT5949" s="61"/>
      <c r="AU5949" s="61"/>
      <c r="AV5949" s="61"/>
      <c r="AW5949" s="61"/>
      <c r="AX5949" s="61"/>
      <c r="AY5949" s="61"/>
      <c r="AZ5949" s="61"/>
      <c r="BA5949" s="61"/>
    </row>
    <row r="5950" spans="39:53" x14ac:dyDescent="0.2">
      <c r="AM5950" s="61"/>
      <c r="AN5950" s="61"/>
      <c r="AO5950" s="171"/>
      <c r="AP5950" s="61"/>
      <c r="AQ5950" s="61"/>
      <c r="AR5950" s="61"/>
      <c r="AS5950" s="61"/>
      <c r="AT5950" s="61"/>
      <c r="AU5950" s="61"/>
      <c r="AV5950" s="61"/>
      <c r="AW5950" s="61"/>
      <c r="AX5950" s="61"/>
      <c r="AY5950" s="61"/>
      <c r="AZ5950" s="61"/>
      <c r="BA5950" s="61"/>
    </row>
    <row r="5951" spans="39:53" x14ac:dyDescent="0.2">
      <c r="AM5951" s="61"/>
      <c r="AN5951" s="61"/>
      <c r="AO5951" s="171"/>
      <c r="AP5951" s="61"/>
      <c r="AQ5951" s="61"/>
      <c r="AR5951" s="61"/>
      <c r="AS5951" s="61"/>
      <c r="AT5951" s="61"/>
      <c r="AU5951" s="61"/>
      <c r="AV5951" s="61"/>
      <c r="AW5951" s="61"/>
      <c r="AX5951" s="61"/>
      <c r="AY5951" s="61"/>
      <c r="AZ5951" s="61"/>
      <c r="BA5951" s="61"/>
    </row>
    <row r="5952" spans="39:53" x14ac:dyDescent="0.2">
      <c r="AM5952" s="61"/>
      <c r="AN5952" s="61"/>
      <c r="AO5952" s="171"/>
      <c r="AP5952" s="61"/>
      <c r="AQ5952" s="61"/>
      <c r="AR5952" s="61"/>
      <c r="AS5952" s="61"/>
      <c r="AT5952" s="61"/>
      <c r="AU5952" s="61"/>
      <c r="AV5952" s="61"/>
      <c r="AW5952" s="61"/>
      <c r="AX5952" s="61"/>
      <c r="AY5952" s="61"/>
      <c r="AZ5952" s="61"/>
      <c r="BA5952" s="61"/>
    </row>
    <row r="5953" spans="39:53" x14ac:dyDescent="0.2">
      <c r="AM5953" s="61"/>
      <c r="AN5953" s="61"/>
      <c r="AO5953" s="171"/>
      <c r="AP5953" s="61"/>
      <c r="AQ5953" s="61"/>
      <c r="AR5953" s="61"/>
      <c r="AS5953" s="61"/>
      <c r="AT5953" s="61"/>
      <c r="AU5953" s="61"/>
      <c r="AV5953" s="61"/>
      <c r="AW5953" s="61"/>
      <c r="AX5953" s="61"/>
      <c r="AY5953" s="61"/>
      <c r="AZ5953" s="61"/>
      <c r="BA5953" s="61"/>
    </row>
    <row r="5954" spans="39:53" x14ac:dyDescent="0.2">
      <c r="AM5954" s="61"/>
      <c r="AN5954" s="61"/>
      <c r="AO5954" s="171"/>
      <c r="AP5954" s="61"/>
      <c r="AQ5954" s="61"/>
      <c r="AR5954" s="61"/>
      <c r="AS5954" s="61"/>
      <c r="AT5954" s="61"/>
      <c r="AU5954" s="61"/>
      <c r="AV5954" s="61"/>
      <c r="AW5954" s="61"/>
      <c r="AX5954" s="61"/>
      <c r="AY5954" s="61"/>
      <c r="AZ5954" s="61"/>
      <c r="BA5954" s="61"/>
    </row>
    <row r="5955" spans="39:53" x14ac:dyDescent="0.2">
      <c r="AM5955" s="61"/>
      <c r="AN5955" s="61"/>
      <c r="AO5955" s="171"/>
      <c r="AP5955" s="61"/>
      <c r="AQ5955" s="61"/>
      <c r="AR5955" s="61"/>
      <c r="AS5955" s="61"/>
      <c r="AT5955" s="61"/>
      <c r="AU5955" s="61"/>
      <c r="AV5955" s="61"/>
      <c r="AW5955" s="61"/>
      <c r="AX5955" s="61"/>
      <c r="AY5955" s="61"/>
      <c r="AZ5955" s="61"/>
      <c r="BA5955" s="61"/>
    </row>
    <row r="5956" spans="39:53" x14ac:dyDescent="0.2">
      <c r="AM5956" s="61"/>
      <c r="AN5956" s="61"/>
      <c r="AO5956" s="171"/>
      <c r="AP5956" s="61"/>
      <c r="AQ5956" s="61"/>
      <c r="AR5956" s="61"/>
      <c r="AS5956" s="61"/>
      <c r="AT5956" s="61"/>
      <c r="AU5956" s="61"/>
      <c r="AV5956" s="61"/>
      <c r="AW5956" s="61"/>
      <c r="AX5956" s="61"/>
      <c r="AY5956" s="61"/>
      <c r="AZ5956" s="61"/>
      <c r="BA5956" s="61"/>
    </row>
    <row r="5957" spans="39:53" x14ac:dyDescent="0.2">
      <c r="AM5957" s="61"/>
      <c r="AN5957" s="61"/>
      <c r="AO5957" s="171"/>
      <c r="AP5957" s="61"/>
      <c r="AQ5957" s="61"/>
      <c r="AR5957" s="61"/>
      <c r="AS5957" s="61"/>
      <c r="AT5957" s="61"/>
      <c r="AU5957" s="61"/>
      <c r="AV5957" s="61"/>
      <c r="AW5957" s="61"/>
      <c r="AX5957" s="61"/>
      <c r="AY5957" s="61"/>
      <c r="AZ5957" s="61"/>
      <c r="BA5957" s="61"/>
    </row>
    <row r="5958" spans="39:53" x14ac:dyDescent="0.2">
      <c r="AM5958" s="61"/>
      <c r="AN5958" s="61"/>
      <c r="AO5958" s="171"/>
      <c r="AP5958" s="61"/>
      <c r="AQ5958" s="61"/>
      <c r="AR5958" s="61"/>
      <c r="AS5958" s="61"/>
      <c r="AT5958" s="61"/>
      <c r="AU5958" s="61"/>
      <c r="AV5958" s="61"/>
      <c r="AW5958" s="61"/>
      <c r="AX5958" s="61"/>
      <c r="AY5958" s="61"/>
      <c r="AZ5958" s="61"/>
      <c r="BA5958" s="61"/>
    </row>
    <row r="5959" spans="39:53" x14ac:dyDescent="0.2">
      <c r="AM5959" s="61"/>
      <c r="AN5959" s="61"/>
      <c r="AO5959" s="171"/>
      <c r="AP5959" s="61"/>
      <c r="AQ5959" s="61"/>
      <c r="AR5959" s="61"/>
      <c r="AS5959" s="61"/>
      <c r="AT5959" s="61"/>
      <c r="AU5959" s="61"/>
      <c r="AV5959" s="61"/>
      <c r="AW5959" s="61"/>
      <c r="AX5959" s="61"/>
      <c r="AY5959" s="61"/>
      <c r="AZ5959" s="61"/>
      <c r="BA5959" s="61"/>
    </row>
    <row r="5960" spans="39:53" x14ac:dyDescent="0.2">
      <c r="AM5960" s="61"/>
      <c r="AN5960" s="61"/>
      <c r="AO5960" s="171"/>
      <c r="AP5960" s="61"/>
      <c r="AQ5960" s="61"/>
      <c r="AR5960" s="61"/>
      <c r="AS5960" s="61"/>
      <c r="AT5960" s="61"/>
      <c r="AU5960" s="61"/>
      <c r="AV5960" s="61"/>
      <c r="AW5960" s="61"/>
      <c r="AX5960" s="61"/>
      <c r="AY5960" s="61"/>
      <c r="AZ5960" s="61"/>
      <c r="BA5960" s="61"/>
    </row>
    <row r="5961" spans="39:53" x14ac:dyDescent="0.2">
      <c r="AM5961" s="61"/>
      <c r="AN5961" s="61"/>
      <c r="AO5961" s="171"/>
      <c r="AP5961" s="61"/>
      <c r="AQ5961" s="61"/>
      <c r="AR5961" s="61"/>
      <c r="AS5961" s="61"/>
      <c r="AT5961" s="61"/>
      <c r="AU5961" s="61"/>
      <c r="AV5961" s="61"/>
      <c r="AW5961" s="61"/>
      <c r="AX5961" s="61"/>
      <c r="AY5961" s="61"/>
      <c r="AZ5961" s="61"/>
      <c r="BA5961" s="61"/>
    </row>
    <row r="5962" spans="39:53" x14ac:dyDescent="0.2">
      <c r="AM5962" s="61"/>
      <c r="AN5962" s="61"/>
      <c r="AO5962" s="171"/>
      <c r="AP5962" s="61"/>
      <c r="AQ5962" s="61"/>
      <c r="AR5962" s="61"/>
      <c r="AS5962" s="61"/>
      <c r="AT5962" s="61"/>
      <c r="AU5962" s="61"/>
      <c r="AV5962" s="61"/>
      <c r="AW5962" s="61"/>
      <c r="AX5962" s="61"/>
      <c r="AY5962" s="61"/>
      <c r="AZ5962" s="61"/>
      <c r="BA5962" s="61"/>
    </row>
    <row r="5963" spans="39:53" x14ac:dyDescent="0.2">
      <c r="AM5963" s="61"/>
      <c r="AN5963" s="61"/>
      <c r="AO5963" s="171"/>
      <c r="AP5963" s="61"/>
      <c r="AQ5963" s="61"/>
      <c r="AR5963" s="61"/>
      <c r="AS5963" s="61"/>
      <c r="AT5963" s="61"/>
      <c r="AU5963" s="61"/>
      <c r="AV5963" s="61"/>
      <c r="AW5963" s="61"/>
      <c r="AX5963" s="61"/>
      <c r="AY5963" s="61"/>
      <c r="AZ5963" s="61"/>
      <c r="BA5963" s="61"/>
    </row>
    <row r="5964" spans="39:53" x14ac:dyDescent="0.2">
      <c r="AM5964" s="61"/>
      <c r="AN5964" s="61"/>
      <c r="AO5964" s="171"/>
      <c r="AP5964" s="61"/>
      <c r="AQ5964" s="61"/>
      <c r="AR5964" s="61"/>
      <c r="AS5964" s="61"/>
      <c r="AT5964" s="61"/>
      <c r="AU5964" s="61"/>
      <c r="AV5964" s="61"/>
      <c r="AW5964" s="61"/>
      <c r="AX5964" s="61"/>
      <c r="AY5964" s="61"/>
      <c r="AZ5964" s="61"/>
      <c r="BA5964" s="61"/>
    </row>
    <row r="5965" spans="39:53" x14ac:dyDescent="0.2">
      <c r="AM5965" s="61"/>
      <c r="AN5965" s="61"/>
      <c r="AO5965" s="171"/>
      <c r="AP5965" s="61"/>
      <c r="AQ5965" s="61"/>
      <c r="AR5965" s="61"/>
      <c r="AS5965" s="61"/>
      <c r="AT5965" s="61"/>
      <c r="AU5965" s="61"/>
      <c r="AV5965" s="61"/>
      <c r="AW5965" s="61"/>
      <c r="AX5965" s="61"/>
      <c r="AY5965" s="61"/>
      <c r="AZ5965" s="61"/>
      <c r="BA5965" s="61"/>
    </row>
    <row r="5966" spans="39:53" x14ac:dyDescent="0.2">
      <c r="AM5966" s="61"/>
      <c r="AN5966" s="61"/>
      <c r="AO5966" s="171"/>
      <c r="AP5966" s="61"/>
      <c r="AQ5966" s="61"/>
      <c r="AR5966" s="61"/>
      <c r="AS5966" s="61"/>
      <c r="AT5966" s="61"/>
      <c r="AU5966" s="61"/>
      <c r="AV5966" s="61"/>
      <c r="AW5966" s="61"/>
      <c r="AX5966" s="61"/>
      <c r="AY5966" s="61"/>
      <c r="AZ5966" s="61"/>
      <c r="BA5966" s="61"/>
    </row>
    <row r="5967" spans="39:53" x14ac:dyDescent="0.2">
      <c r="AM5967" s="61"/>
      <c r="AN5967" s="61"/>
      <c r="AO5967" s="171"/>
      <c r="AP5967" s="61"/>
      <c r="AQ5967" s="61"/>
      <c r="AR5967" s="61"/>
      <c r="AS5967" s="61"/>
      <c r="AT5967" s="61"/>
      <c r="AU5967" s="61"/>
      <c r="AV5967" s="61"/>
      <c r="AW5967" s="61"/>
      <c r="AX5967" s="61"/>
      <c r="AY5967" s="61"/>
      <c r="AZ5967" s="61"/>
      <c r="BA5967" s="61"/>
    </row>
    <row r="5968" spans="39:53" x14ac:dyDescent="0.2">
      <c r="AM5968" s="61"/>
      <c r="AN5968" s="61"/>
      <c r="AO5968" s="171"/>
      <c r="AP5968" s="61"/>
      <c r="AQ5968" s="61"/>
      <c r="AR5968" s="61"/>
      <c r="AS5968" s="61"/>
      <c r="AT5968" s="61"/>
      <c r="AU5968" s="61"/>
      <c r="AV5968" s="61"/>
      <c r="AW5968" s="61"/>
      <c r="AX5968" s="61"/>
      <c r="AY5968" s="61"/>
      <c r="AZ5968" s="61"/>
      <c r="BA5968" s="61"/>
    </row>
    <row r="5969" spans="39:53" x14ac:dyDescent="0.2">
      <c r="AM5969" s="61"/>
      <c r="AN5969" s="61"/>
      <c r="AO5969" s="171"/>
      <c r="AP5969" s="61"/>
      <c r="AQ5969" s="61"/>
      <c r="AR5969" s="61"/>
      <c r="AS5969" s="61"/>
      <c r="AT5969" s="61"/>
      <c r="AU5969" s="61"/>
      <c r="AV5969" s="61"/>
      <c r="AW5969" s="61"/>
      <c r="AX5969" s="61"/>
      <c r="AY5969" s="61"/>
      <c r="AZ5969" s="61"/>
      <c r="BA5969" s="61"/>
    </row>
    <row r="5970" spans="39:53" x14ac:dyDescent="0.2">
      <c r="AM5970" s="61"/>
      <c r="AN5970" s="61"/>
      <c r="AO5970" s="171"/>
      <c r="AP5970" s="61"/>
      <c r="AQ5970" s="61"/>
      <c r="AR5970" s="61"/>
      <c r="AS5970" s="61"/>
      <c r="AT5970" s="61"/>
      <c r="AU5970" s="61"/>
      <c r="AV5970" s="61"/>
      <c r="AW5970" s="61"/>
      <c r="AX5970" s="61"/>
      <c r="AY5970" s="61"/>
      <c r="AZ5970" s="61"/>
      <c r="BA5970" s="61"/>
    </row>
    <row r="5971" spans="39:53" x14ac:dyDescent="0.2">
      <c r="AM5971" s="61"/>
      <c r="AN5971" s="61"/>
      <c r="AO5971" s="171"/>
      <c r="AP5971" s="61"/>
      <c r="AQ5971" s="61"/>
      <c r="AR5971" s="61"/>
      <c r="AS5971" s="61"/>
      <c r="AT5971" s="61"/>
      <c r="AU5971" s="61"/>
      <c r="AV5971" s="61"/>
      <c r="AW5971" s="61"/>
      <c r="AX5971" s="61"/>
      <c r="AY5971" s="61"/>
      <c r="AZ5971" s="61"/>
      <c r="BA5971" s="61"/>
    </row>
    <row r="5972" spans="39:53" x14ac:dyDescent="0.2">
      <c r="AM5972" s="61"/>
      <c r="AN5972" s="61"/>
      <c r="AO5972" s="171"/>
      <c r="AP5972" s="61"/>
      <c r="AQ5972" s="61"/>
      <c r="AR5972" s="61"/>
      <c r="AS5972" s="61"/>
      <c r="AT5972" s="61"/>
      <c r="AU5972" s="61"/>
      <c r="AV5972" s="61"/>
      <c r="AW5972" s="61"/>
      <c r="AX5972" s="61"/>
      <c r="AY5972" s="61"/>
      <c r="AZ5972" s="61"/>
      <c r="BA5972" s="61"/>
    </row>
    <row r="5973" spans="39:53" x14ac:dyDescent="0.2">
      <c r="AM5973" s="61"/>
      <c r="AN5973" s="61"/>
      <c r="AO5973" s="171"/>
      <c r="AP5973" s="61"/>
      <c r="AQ5973" s="61"/>
      <c r="AR5973" s="61"/>
      <c r="AS5973" s="61"/>
      <c r="AT5973" s="61"/>
      <c r="AU5973" s="61"/>
      <c r="AV5973" s="61"/>
      <c r="AW5973" s="61"/>
      <c r="AX5973" s="61"/>
      <c r="AY5973" s="61"/>
      <c r="AZ5973" s="61"/>
      <c r="BA5973" s="61"/>
    </row>
    <row r="5974" spans="39:53" x14ac:dyDescent="0.2">
      <c r="AM5974" s="61"/>
      <c r="AN5974" s="61"/>
      <c r="AO5974" s="171"/>
      <c r="AP5974" s="61"/>
      <c r="AQ5974" s="61"/>
      <c r="AR5974" s="61"/>
      <c r="AS5974" s="61"/>
      <c r="AT5974" s="61"/>
      <c r="AU5974" s="61"/>
      <c r="AV5974" s="61"/>
      <c r="AW5974" s="61"/>
      <c r="AX5974" s="61"/>
      <c r="AY5974" s="61"/>
      <c r="AZ5974" s="61"/>
      <c r="BA5974" s="61"/>
    </row>
    <row r="5975" spans="39:53" x14ac:dyDescent="0.2">
      <c r="AM5975" s="61"/>
      <c r="AN5975" s="61"/>
      <c r="AO5975" s="171"/>
      <c r="AP5975" s="61"/>
      <c r="AQ5975" s="61"/>
      <c r="AR5975" s="61"/>
      <c r="AS5975" s="61"/>
      <c r="AT5975" s="61"/>
      <c r="AU5975" s="61"/>
      <c r="AV5975" s="61"/>
      <c r="AW5975" s="61"/>
      <c r="AX5975" s="61"/>
      <c r="AY5975" s="61"/>
      <c r="AZ5975" s="61"/>
      <c r="BA5975" s="61"/>
    </row>
    <row r="5976" spans="39:53" x14ac:dyDescent="0.2">
      <c r="AM5976" s="61"/>
      <c r="AN5976" s="61"/>
      <c r="AO5976" s="171"/>
      <c r="AP5976" s="61"/>
      <c r="AQ5976" s="61"/>
      <c r="AR5976" s="61"/>
      <c r="AS5976" s="61"/>
      <c r="AT5976" s="61"/>
      <c r="AU5976" s="61"/>
      <c r="AV5976" s="61"/>
      <c r="AW5976" s="61"/>
      <c r="AX5976" s="61"/>
      <c r="AY5976" s="61"/>
      <c r="AZ5976" s="61"/>
      <c r="BA5976" s="61"/>
    </row>
    <row r="5977" spans="39:53" x14ac:dyDescent="0.2">
      <c r="AM5977" s="61"/>
      <c r="AN5977" s="61"/>
      <c r="AO5977" s="171"/>
      <c r="AP5977" s="61"/>
      <c r="AQ5977" s="61"/>
      <c r="AR5977" s="61"/>
      <c r="AS5977" s="61"/>
      <c r="AT5977" s="61"/>
      <c r="AU5977" s="61"/>
      <c r="AV5977" s="61"/>
      <c r="AW5977" s="61"/>
      <c r="AX5977" s="61"/>
      <c r="AY5977" s="61"/>
      <c r="AZ5977" s="61"/>
      <c r="BA5977" s="61"/>
    </row>
    <row r="5978" spans="39:53" x14ac:dyDescent="0.2">
      <c r="AM5978" s="61"/>
      <c r="AN5978" s="61"/>
      <c r="AO5978" s="171"/>
      <c r="AP5978" s="61"/>
      <c r="AQ5978" s="61"/>
      <c r="AR5978" s="61"/>
      <c r="AS5978" s="61"/>
      <c r="AT5978" s="61"/>
      <c r="AU5978" s="61"/>
      <c r="AV5978" s="61"/>
      <c r="AW5978" s="61"/>
      <c r="AX5978" s="61"/>
      <c r="AY5978" s="61"/>
      <c r="AZ5978" s="61"/>
      <c r="BA5978" s="61"/>
    </row>
    <row r="5979" spans="39:53" x14ac:dyDescent="0.2">
      <c r="AM5979" s="61"/>
      <c r="AN5979" s="61"/>
      <c r="AO5979" s="171"/>
      <c r="AP5979" s="61"/>
      <c r="AQ5979" s="61"/>
      <c r="AR5979" s="61"/>
      <c r="AS5979" s="61"/>
      <c r="AT5979" s="61"/>
      <c r="AU5979" s="61"/>
      <c r="AV5979" s="61"/>
      <c r="AW5979" s="61"/>
      <c r="AX5979" s="61"/>
      <c r="AY5979" s="61"/>
      <c r="AZ5979" s="61"/>
      <c r="BA5979" s="61"/>
    </row>
    <row r="5980" spans="39:53" x14ac:dyDescent="0.2">
      <c r="AM5980" s="61"/>
      <c r="AN5980" s="61"/>
      <c r="AO5980" s="171"/>
      <c r="AP5980" s="61"/>
      <c r="AQ5980" s="61"/>
      <c r="AR5980" s="61"/>
      <c r="AS5980" s="61"/>
      <c r="AT5980" s="61"/>
      <c r="AU5980" s="61"/>
      <c r="AV5980" s="61"/>
      <c r="AW5980" s="61"/>
      <c r="AX5980" s="61"/>
      <c r="AY5980" s="61"/>
      <c r="AZ5980" s="61"/>
      <c r="BA5980" s="61"/>
    </row>
    <row r="5981" spans="39:53" x14ac:dyDescent="0.2">
      <c r="AM5981" s="61"/>
      <c r="AN5981" s="61"/>
      <c r="AO5981" s="171"/>
      <c r="AP5981" s="61"/>
      <c r="AQ5981" s="61"/>
      <c r="AR5981" s="61"/>
      <c r="AS5981" s="61"/>
      <c r="AT5981" s="61"/>
      <c r="AU5981" s="61"/>
      <c r="AV5981" s="61"/>
      <c r="AW5981" s="61"/>
      <c r="AX5981" s="61"/>
      <c r="AY5981" s="61"/>
      <c r="AZ5981" s="61"/>
      <c r="BA5981" s="61"/>
    </row>
    <row r="5982" spans="39:53" x14ac:dyDescent="0.2">
      <c r="AM5982" s="61"/>
      <c r="AN5982" s="61"/>
      <c r="AO5982" s="171"/>
      <c r="AP5982" s="61"/>
      <c r="AQ5982" s="61"/>
      <c r="AR5982" s="61"/>
      <c r="AS5982" s="61"/>
      <c r="AT5982" s="61"/>
      <c r="AU5982" s="61"/>
      <c r="AV5982" s="61"/>
      <c r="AW5982" s="61"/>
      <c r="AX5982" s="61"/>
      <c r="AY5982" s="61"/>
      <c r="AZ5982" s="61"/>
      <c r="BA5982" s="61"/>
    </row>
    <row r="5983" spans="39:53" x14ac:dyDescent="0.2">
      <c r="AM5983" s="61"/>
      <c r="AN5983" s="61"/>
      <c r="AO5983" s="171"/>
      <c r="AP5983" s="61"/>
      <c r="AQ5983" s="61"/>
      <c r="AR5983" s="61"/>
      <c r="AS5983" s="61"/>
      <c r="AT5983" s="61"/>
      <c r="AU5983" s="61"/>
      <c r="AV5983" s="61"/>
      <c r="AW5983" s="61"/>
      <c r="AX5983" s="61"/>
      <c r="AY5983" s="61"/>
      <c r="AZ5983" s="61"/>
      <c r="BA5983" s="61"/>
    </row>
    <row r="5984" spans="39:53" x14ac:dyDescent="0.2">
      <c r="AM5984" s="61"/>
      <c r="AN5984" s="61"/>
      <c r="AO5984" s="171"/>
      <c r="AP5984" s="61"/>
      <c r="AQ5984" s="61"/>
      <c r="AR5984" s="61"/>
      <c r="AS5984" s="61"/>
      <c r="AT5984" s="61"/>
      <c r="AU5984" s="61"/>
      <c r="AV5984" s="61"/>
      <c r="AW5984" s="61"/>
      <c r="AX5984" s="61"/>
      <c r="AY5984" s="61"/>
      <c r="AZ5984" s="61"/>
      <c r="BA5984" s="61"/>
    </row>
    <row r="5985" spans="39:53" x14ac:dyDescent="0.2">
      <c r="AM5985" s="61"/>
      <c r="AN5985" s="61"/>
      <c r="AO5985" s="171"/>
      <c r="AP5985" s="61"/>
      <c r="AQ5985" s="61"/>
      <c r="AR5985" s="61"/>
      <c r="AS5985" s="61"/>
      <c r="AT5985" s="61"/>
      <c r="AU5985" s="61"/>
      <c r="AV5985" s="61"/>
      <c r="AW5985" s="61"/>
      <c r="AX5985" s="61"/>
      <c r="AY5985" s="61"/>
      <c r="AZ5985" s="61"/>
      <c r="BA5985" s="61"/>
    </row>
    <row r="5986" spans="39:53" x14ac:dyDescent="0.2">
      <c r="AM5986" s="61"/>
      <c r="AN5986" s="61"/>
      <c r="AO5986" s="171"/>
      <c r="AP5986" s="61"/>
      <c r="AQ5986" s="61"/>
      <c r="AR5986" s="61"/>
      <c r="AS5986" s="61"/>
      <c r="AT5986" s="61"/>
      <c r="AU5986" s="61"/>
      <c r="AV5986" s="61"/>
      <c r="AW5986" s="61"/>
      <c r="AX5986" s="61"/>
      <c r="AY5986" s="61"/>
      <c r="AZ5986" s="61"/>
      <c r="BA5986" s="61"/>
    </row>
    <row r="5987" spans="39:53" x14ac:dyDescent="0.2">
      <c r="AM5987" s="61"/>
      <c r="AN5987" s="61"/>
      <c r="AO5987" s="171"/>
      <c r="AP5987" s="61"/>
      <c r="AQ5987" s="61"/>
      <c r="AR5987" s="61"/>
      <c r="AS5987" s="61"/>
      <c r="AT5987" s="61"/>
      <c r="AU5987" s="61"/>
      <c r="AV5987" s="61"/>
      <c r="AW5987" s="61"/>
      <c r="AX5987" s="61"/>
      <c r="AY5987" s="61"/>
      <c r="AZ5987" s="61"/>
      <c r="BA5987" s="61"/>
    </row>
    <row r="5988" spans="39:53" x14ac:dyDescent="0.2">
      <c r="AM5988" s="61"/>
      <c r="AN5988" s="61"/>
      <c r="AO5988" s="171"/>
      <c r="AP5988" s="61"/>
      <c r="AQ5988" s="61"/>
      <c r="AR5988" s="61"/>
      <c r="AS5988" s="61"/>
      <c r="AT5988" s="61"/>
      <c r="AU5988" s="61"/>
      <c r="AV5988" s="61"/>
      <c r="AW5988" s="61"/>
      <c r="AX5988" s="61"/>
      <c r="AY5988" s="61"/>
      <c r="AZ5988" s="61"/>
      <c r="BA5988" s="61"/>
    </row>
    <row r="5989" spans="39:53" x14ac:dyDescent="0.2">
      <c r="AM5989" s="61"/>
      <c r="AN5989" s="61"/>
      <c r="AO5989" s="171"/>
      <c r="AP5989" s="61"/>
      <c r="AQ5989" s="61"/>
      <c r="AR5989" s="61"/>
      <c r="AS5989" s="61"/>
      <c r="AT5989" s="61"/>
      <c r="AU5989" s="61"/>
      <c r="AV5989" s="61"/>
      <c r="AW5989" s="61"/>
      <c r="AX5989" s="61"/>
      <c r="AY5989" s="61"/>
      <c r="AZ5989" s="61"/>
      <c r="BA5989" s="61"/>
    </row>
    <row r="5990" spans="39:53" x14ac:dyDescent="0.2">
      <c r="AM5990" s="61"/>
      <c r="AN5990" s="61"/>
      <c r="AO5990" s="171"/>
      <c r="AP5990" s="61"/>
      <c r="AQ5990" s="61"/>
      <c r="AR5990" s="61"/>
      <c r="AS5990" s="61"/>
      <c r="AT5990" s="61"/>
      <c r="AU5990" s="61"/>
      <c r="AV5990" s="61"/>
      <c r="AW5990" s="61"/>
      <c r="AX5990" s="61"/>
      <c r="AY5990" s="61"/>
      <c r="AZ5990" s="61"/>
      <c r="BA5990" s="61"/>
    </row>
    <row r="5991" spans="39:53" x14ac:dyDescent="0.2">
      <c r="AM5991" s="61"/>
      <c r="AN5991" s="61"/>
      <c r="AO5991" s="171"/>
      <c r="AP5991" s="61"/>
      <c r="AQ5991" s="61"/>
      <c r="AR5991" s="61"/>
      <c r="AS5991" s="61"/>
      <c r="AT5991" s="61"/>
      <c r="AU5991" s="61"/>
      <c r="AV5991" s="61"/>
      <c r="AW5991" s="61"/>
      <c r="AX5991" s="61"/>
      <c r="AY5991" s="61"/>
      <c r="AZ5991" s="61"/>
      <c r="BA5991" s="61"/>
    </row>
    <row r="5992" spans="39:53" x14ac:dyDescent="0.2">
      <c r="AM5992" s="61"/>
      <c r="AN5992" s="61"/>
      <c r="AO5992" s="171"/>
      <c r="AP5992" s="61"/>
      <c r="AQ5992" s="61"/>
      <c r="AR5992" s="61"/>
      <c r="AS5992" s="61"/>
      <c r="AT5992" s="61"/>
      <c r="AU5992" s="61"/>
      <c r="AV5992" s="61"/>
      <c r="AW5992" s="61"/>
      <c r="AX5992" s="61"/>
      <c r="AY5992" s="61"/>
      <c r="AZ5992" s="61"/>
      <c r="BA5992" s="61"/>
    </row>
    <row r="5993" spans="39:53" x14ac:dyDescent="0.2">
      <c r="AM5993" s="61"/>
      <c r="AN5993" s="61"/>
      <c r="AO5993" s="171"/>
      <c r="AP5993" s="61"/>
      <c r="AQ5993" s="61"/>
      <c r="AR5993" s="61"/>
      <c r="AS5993" s="61"/>
      <c r="AT5993" s="61"/>
      <c r="AU5993" s="61"/>
      <c r="AV5993" s="61"/>
      <c r="AW5993" s="61"/>
      <c r="AX5993" s="61"/>
      <c r="AY5993" s="61"/>
      <c r="AZ5993" s="61"/>
      <c r="BA5993" s="61"/>
    </row>
    <row r="5994" spans="39:53" x14ac:dyDescent="0.2">
      <c r="AM5994" s="61"/>
      <c r="AN5994" s="61"/>
      <c r="AO5994" s="171"/>
      <c r="AP5994" s="61"/>
      <c r="AQ5994" s="61"/>
      <c r="AR5994" s="61"/>
      <c r="AS5994" s="61"/>
      <c r="AT5994" s="61"/>
      <c r="AU5994" s="61"/>
      <c r="AV5994" s="61"/>
      <c r="AW5994" s="61"/>
      <c r="AX5994" s="61"/>
      <c r="AY5994" s="61"/>
      <c r="AZ5994" s="61"/>
      <c r="BA5994" s="61"/>
    </row>
    <row r="5995" spans="39:53" x14ac:dyDescent="0.2">
      <c r="AM5995" s="61"/>
      <c r="AN5995" s="61"/>
      <c r="AO5995" s="171"/>
      <c r="AP5995" s="61"/>
      <c r="AQ5995" s="61"/>
      <c r="AR5995" s="61"/>
      <c r="AS5995" s="61"/>
      <c r="AT5995" s="61"/>
      <c r="AU5995" s="61"/>
      <c r="AV5995" s="61"/>
      <c r="AW5995" s="61"/>
      <c r="AX5995" s="61"/>
      <c r="AY5995" s="61"/>
      <c r="AZ5995" s="61"/>
      <c r="BA5995" s="61"/>
    </row>
    <row r="5996" spans="39:53" x14ac:dyDescent="0.2">
      <c r="AM5996" s="61"/>
      <c r="AN5996" s="61"/>
      <c r="AO5996" s="171"/>
      <c r="AP5996" s="61"/>
      <c r="AQ5996" s="61"/>
      <c r="AR5996" s="61"/>
      <c r="AS5996" s="61"/>
      <c r="AT5996" s="61"/>
      <c r="AU5996" s="61"/>
      <c r="AV5996" s="61"/>
      <c r="AW5996" s="61"/>
      <c r="AX5996" s="61"/>
      <c r="AY5996" s="61"/>
      <c r="AZ5996" s="61"/>
      <c r="BA5996" s="61"/>
    </row>
    <row r="5997" spans="39:53" x14ac:dyDescent="0.2">
      <c r="AM5997" s="61"/>
      <c r="AN5997" s="61"/>
      <c r="AO5997" s="171"/>
      <c r="AP5997" s="61"/>
      <c r="AQ5997" s="61"/>
      <c r="AR5997" s="61"/>
      <c r="AS5997" s="61"/>
      <c r="AT5997" s="61"/>
      <c r="AU5997" s="61"/>
      <c r="AV5997" s="61"/>
      <c r="AW5997" s="61"/>
      <c r="AX5997" s="61"/>
      <c r="AY5997" s="61"/>
      <c r="AZ5997" s="61"/>
      <c r="BA5997" s="61"/>
    </row>
    <row r="5998" spans="39:53" x14ac:dyDescent="0.2">
      <c r="AM5998" s="61"/>
      <c r="AN5998" s="61"/>
      <c r="AO5998" s="171"/>
      <c r="AP5998" s="61"/>
      <c r="AQ5998" s="61"/>
      <c r="AR5998" s="61"/>
      <c r="AS5998" s="61"/>
      <c r="AT5998" s="61"/>
      <c r="AU5998" s="61"/>
      <c r="AV5998" s="61"/>
      <c r="AW5998" s="61"/>
      <c r="AX5998" s="61"/>
      <c r="AY5998" s="61"/>
      <c r="AZ5998" s="61"/>
      <c r="BA5998" s="61"/>
    </row>
    <row r="5999" spans="39:53" x14ac:dyDescent="0.2">
      <c r="AM5999" s="61"/>
      <c r="AN5999" s="61"/>
      <c r="AO5999" s="171"/>
      <c r="AP5999" s="61"/>
      <c r="AQ5999" s="61"/>
      <c r="AR5999" s="61"/>
      <c r="AS5999" s="61"/>
      <c r="AT5999" s="61"/>
      <c r="AU5999" s="61"/>
      <c r="AV5999" s="61"/>
      <c r="AW5999" s="61"/>
      <c r="AX5999" s="61"/>
      <c r="AY5999" s="61"/>
      <c r="AZ5999" s="61"/>
      <c r="BA5999" s="61"/>
    </row>
    <row r="6000" spans="39:53" x14ac:dyDescent="0.2">
      <c r="AM6000" s="61"/>
      <c r="AN6000" s="61"/>
      <c r="AO6000" s="171"/>
      <c r="AP6000" s="61"/>
      <c r="AQ6000" s="61"/>
      <c r="AR6000" s="61"/>
      <c r="AS6000" s="61"/>
      <c r="AT6000" s="61"/>
      <c r="AU6000" s="61"/>
      <c r="AV6000" s="61"/>
      <c r="AW6000" s="61"/>
      <c r="AX6000" s="61"/>
      <c r="AY6000" s="61"/>
      <c r="AZ6000" s="61"/>
      <c r="BA6000" s="61"/>
    </row>
    <row r="6001" spans="39:53" x14ac:dyDescent="0.2">
      <c r="AM6001" s="61"/>
      <c r="AN6001" s="61"/>
      <c r="AO6001" s="171"/>
      <c r="AP6001" s="61"/>
      <c r="AQ6001" s="61"/>
      <c r="AR6001" s="61"/>
      <c r="AS6001" s="61"/>
      <c r="AT6001" s="61"/>
      <c r="AU6001" s="61"/>
      <c r="AV6001" s="61"/>
      <c r="AW6001" s="61"/>
      <c r="AX6001" s="61"/>
      <c r="AY6001" s="61"/>
      <c r="AZ6001" s="61"/>
      <c r="BA6001" s="61"/>
    </row>
    <row r="6002" spans="39:53" x14ac:dyDescent="0.2">
      <c r="AM6002" s="61"/>
      <c r="AN6002" s="61"/>
      <c r="AO6002" s="171"/>
      <c r="AP6002" s="61"/>
      <c r="AQ6002" s="61"/>
      <c r="AR6002" s="61"/>
      <c r="AS6002" s="61"/>
      <c r="AT6002" s="61"/>
      <c r="AU6002" s="61"/>
      <c r="AV6002" s="61"/>
      <c r="AW6002" s="61"/>
      <c r="AX6002" s="61"/>
      <c r="AY6002" s="61"/>
      <c r="AZ6002" s="61"/>
      <c r="BA6002" s="61"/>
    </row>
    <row r="6003" spans="39:53" x14ac:dyDescent="0.2">
      <c r="AM6003" s="61"/>
      <c r="AN6003" s="61"/>
      <c r="AO6003" s="171"/>
      <c r="AP6003" s="61"/>
      <c r="AQ6003" s="61"/>
      <c r="AR6003" s="61"/>
      <c r="AS6003" s="61"/>
      <c r="AT6003" s="61"/>
      <c r="AU6003" s="61"/>
      <c r="AV6003" s="61"/>
      <c r="AW6003" s="61"/>
      <c r="AX6003" s="61"/>
      <c r="AY6003" s="61"/>
      <c r="AZ6003" s="61"/>
      <c r="BA6003" s="61"/>
    </row>
    <row r="6004" spans="39:53" x14ac:dyDescent="0.2">
      <c r="AM6004" s="61"/>
      <c r="AN6004" s="61"/>
      <c r="AO6004" s="171"/>
      <c r="AP6004" s="61"/>
      <c r="AQ6004" s="61"/>
      <c r="AR6004" s="61"/>
      <c r="AS6004" s="61"/>
      <c r="AT6004" s="61"/>
      <c r="AU6004" s="61"/>
      <c r="AV6004" s="61"/>
      <c r="AW6004" s="61"/>
      <c r="AX6004" s="61"/>
      <c r="AY6004" s="61"/>
      <c r="AZ6004" s="61"/>
      <c r="BA6004" s="61"/>
    </row>
    <row r="6005" spans="39:53" x14ac:dyDescent="0.2">
      <c r="AM6005" s="61"/>
      <c r="AN6005" s="61"/>
      <c r="AO6005" s="171"/>
      <c r="AP6005" s="61"/>
      <c r="AQ6005" s="61"/>
      <c r="AR6005" s="61"/>
      <c r="AS6005" s="61"/>
      <c r="AT6005" s="61"/>
      <c r="AU6005" s="61"/>
      <c r="AV6005" s="61"/>
      <c r="AW6005" s="61"/>
      <c r="AX6005" s="61"/>
      <c r="AY6005" s="61"/>
      <c r="AZ6005" s="61"/>
      <c r="BA6005" s="61"/>
    </row>
    <row r="6006" spans="39:53" x14ac:dyDescent="0.2">
      <c r="AM6006" s="61"/>
      <c r="AN6006" s="61"/>
      <c r="AO6006" s="171"/>
      <c r="AP6006" s="61"/>
      <c r="AQ6006" s="61"/>
      <c r="AR6006" s="61"/>
      <c r="AS6006" s="61"/>
      <c r="AT6006" s="61"/>
      <c r="AU6006" s="61"/>
      <c r="AV6006" s="61"/>
      <c r="AW6006" s="61"/>
      <c r="AX6006" s="61"/>
      <c r="AY6006" s="61"/>
      <c r="AZ6006" s="61"/>
      <c r="BA6006" s="61"/>
    </row>
    <row r="6007" spans="39:53" x14ac:dyDescent="0.2">
      <c r="AM6007" s="61"/>
      <c r="AN6007" s="61"/>
      <c r="AO6007" s="171"/>
      <c r="AP6007" s="61"/>
      <c r="AQ6007" s="61"/>
      <c r="AR6007" s="61"/>
      <c r="AS6007" s="61"/>
      <c r="AT6007" s="61"/>
      <c r="AU6007" s="61"/>
      <c r="AV6007" s="61"/>
      <c r="AW6007" s="61"/>
      <c r="AX6007" s="61"/>
      <c r="AY6007" s="61"/>
      <c r="AZ6007" s="61"/>
      <c r="BA6007" s="61"/>
    </row>
    <row r="6008" spans="39:53" x14ac:dyDescent="0.2">
      <c r="AM6008" s="61"/>
      <c r="AN6008" s="61"/>
      <c r="AO6008" s="171"/>
      <c r="AP6008" s="61"/>
      <c r="AQ6008" s="61"/>
      <c r="AR6008" s="61"/>
      <c r="AS6008" s="61"/>
      <c r="AT6008" s="61"/>
      <c r="AU6008" s="61"/>
      <c r="AV6008" s="61"/>
      <c r="AW6008" s="61"/>
      <c r="AX6008" s="61"/>
      <c r="AY6008" s="61"/>
      <c r="AZ6008" s="61"/>
      <c r="BA6008" s="61"/>
    </row>
    <row r="6009" spans="39:53" x14ac:dyDescent="0.2">
      <c r="AM6009" s="61"/>
      <c r="AN6009" s="61"/>
      <c r="AO6009" s="171"/>
      <c r="AP6009" s="61"/>
      <c r="AQ6009" s="61"/>
      <c r="AR6009" s="61"/>
      <c r="AS6009" s="61"/>
      <c r="AT6009" s="61"/>
      <c r="AU6009" s="61"/>
      <c r="AV6009" s="61"/>
      <c r="AW6009" s="61"/>
      <c r="AX6009" s="61"/>
      <c r="AY6009" s="61"/>
      <c r="AZ6009" s="61"/>
      <c r="BA6009" s="61"/>
    </row>
    <row r="6010" spans="39:53" x14ac:dyDescent="0.2">
      <c r="AM6010" s="61"/>
      <c r="AN6010" s="61"/>
      <c r="AO6010" s="171"/>
      <c r="AP6010" s="61"/>
      <c r="AQ6010" s="61"/>
      <c r="AR6010" s="61"/>
      <c r="AS6010" s="61"/>
      <c r="AT6010" s="61"/>
      <c r="AU6010" s="61"/>
      <c r="AV6010" s="61"/>
      <c r="AW6010" s="61"/>
      <c r="AX6010" s="61"/>
      <c r="AY6010" s="61"/>
      <c r="AZ6010" s="61"/>
      <c r="BA6010" s="61"/>
    </row>
    <row r="6011" spans="39:53" x14ac:dyDescent="0.2">
      <c r="AM6011" s="61"/>
      <c r="AN6011" s="61"/>
      <c r="AO6011" s="171"/>
      <c r="AP6011" s="61"/>
      <c r="AQ6011" s="61"/>
      <c r="AR6011" s="61"/>
      <c r="AS6011" s="61"/>
      <c r="AT6011" s="61"/>
      <c r="AU6011" s="61"/>
      <c r="AV6011" s="61"/>
      <c r="AW6011" s="61"/>
      <c r="AX6011" s="61"/>
      <c r="AY6011" s="61"/>
      <c r="AZ6011" s="61"/>
      <c r="BA6011" s="61"/>
    </row>
    <row r="6012" spans="39:53" x14ac:dyDescent="0.2">
      <c r="AM6012" s="61"/>
      <c r="AN6012" s="61"/>
      <c r="AO6012" s="171"/>
      <c r="AP6012" s="61"/>
      <c r="AQ6012" s="61"/>
      <c r="AR6012" s="61"/>
      <c r="AS6012" s="61"/>
      <c r="AT6012" s="61"/>
      <c r="AU6012" s="61"/>
      <c r="AV6012" s="61"/>
      <c r="AW6012" s="61"/>
      <c r="AX6012" s="61"/>
      <c r="AY6012" s="61"/>
      <c r="AZ6012" s="61"/>
      <c r="BA6012" s="61"/>
    </row>
    <row r="6013" spans="39:53" x14ac:dyDescent="0.2">
      <c r="AM6013" s="61"/>
      <c r="AN6013" s="61"/>
      <c r="AO6013" s="171"/>
      <c r="AP6013" s="61"/>
      <c r="AQ6013" s="61"/>
      <c r="AR6013" s="61"/>
      <c r="AS6013" s="61"/>
      <c r="AT6013" s="61"/>
      <c r="AU6013" s="61"/>
      <c r="AV6013" s="61"/>
      <c r="AW6013" s="61"/>
      <c r="AX6013" s="61"/>
      <c r="AY6013" s="61"/>
      <c r="AZ6013" s="61"/>
      <c r="BA6013" s="61"/>
    </row>
    <row r="6014" spans="39:53" x14ac:dyDescent="0.2">
      <c r="AM6014" s="61"/>
      <c r="AN6014" s="61"/>
      <c r="AO6014" s="171"/>
      <c r="AP6014" s="61"/>
      <c r="AQ6014" s="61"/>
      <c r="AR6014" s="61"/>
      <c r="AS6014" s="61"/>
      <c r="AT6014" s="61"/>
      <c r="AU6014" s="61"/>
      <c r="AV6014" s="61"/>
      <c r="AW6014" s="61"/>
      <c r="AX6014" s="61"/>
      <c r="AY6014" s="61"/>
      <c r="AZ6014" s="61"/>
      <c r="BA6014" s="61"/>
    </row>
    <row r="6015" spans="39:53" x14ac:dyDescent="0.2">
      <c r="AM6015" s="61"/>
      <c r="AN6015" s="61"/>
      <c r="AO6015" s="171"/>
      <c r="AP6015" s="61"/>
      <c r="AQ6015" s="61"/>
      <c r="AR6015" s="61"/>
      <c r="AS6015" s="61"/>
      <c r="AT6015" s="61"/>
      <c r="AU6015" s="61"/>
      <c r="AV6015" s="61"/>
      <c r="AW6015" s="61"/>
      <c r="AX6015" s="61"/>
      <c r="AY6015" s="61"/>
      <c r="AZ6015" s="61"/>
      <c r="BA6015" s="61"/>
    </row>
    <row r="6016" spans="39:53" x14ac:dyDescent="0.2">
      <c r="AM6016" s="61"/>
      <c r="AN6016" s="61"/>
      <c r="AO6016" s="171"/>
      <c r="AP6016" s="61"/>
      <c r="AQ6016" s="61"/>
      <c r="AR6016" s="61"/>
      <c r="AS6016" s="61"/>
      <c r="AT6016" s="61"/>
      <c r="AU6016" s="61"/>
      <c r="AV6016" s="61"/>
      <c r="AW6016" s="61"/>
      <c r="AX6016" s="61"/>
      <c r="AY6016" s="61"/>
      <c r="AZ6016" s="61"/>
      <c r="BA6016" s="61"/>
    </row>
    <row r="6017" spans="39:53" x14ac:dyDescent="0.2">
      <c r="AM6017" s="61"/>
      <c r="AN6017" s="61"/>
      <c r="AO6017" s="171"/>
      <c r="AP6017" s="61"/>
      <c r="AQ6017" s="61"/>
      <c r="AR6017" s="61"/>
      <c r="AS6017" s="61"/>
      <c r="AT6017" s="61"/>
      <c r="AU6017" s="61"/>
      <c r="AV6017" s="61"/>
      <c r="AW6017" s="61"/>
      <c r="AX6017" s="61"/>
      <c r="AY6017" s="61"/>
      <c r="AZ6017" s="61"/>
      <c r="BA6017" s="61"/>
    </row>
    <row r="6018" spans="39:53" x14ac:dyDescent="0.2">
      <c r="AM6018" s="61"/>
      <c r="AN6018" s="61"/>
      <c r="AO6018" s="171"/>
      <c r="AP6018" s="61"/>
      <c r="AQ6018" s="61"/>
      <c r="AR6018" s="61"/>
      <c r="AS6018" s="61"/>
      <c r="AT6018" s="61"/>
      <c r="AU6018" s="61"/>
      <c r="AV6018" s="61"/>
      <c r="AW6018" s="61"/>
      <c r="AX6018" s="61"/>
      <c r="AY6018" s="61"/>
      <c r="AZ6018" s="61"/>
      <c r="BA6018" s="61"/>
    </row>
    <row r="6019" spans="39:53" x14ac:dyDescent="0.2">
      <c r="AM6019" s="61"/>
      <c r="AN6019" s="61"/>
      <c r="AO6019" s="171"/>
      <c r="AP6019" s="61"/>
      <c r="AQ6019" s="61"/>
      <c r="AR6019" s="61"/>
      <c r="AS6019" s="61"/>
      <c r="AT6019" s="61"/>
      <c r="AU6019" s="61"/>
      <c r="AV6019" s="61"/>
      <c r="AW6019" s="61"/>
      <c r="AX6019" s="61"/>
      <c r="AY6019" s="61"/>
      <c r="AZ6019" s="61"/>
      <c r="BA6019" s="61"/>
    </row>
    <row r="6020" spans="39:53" x14ac:dyDescent="0.2">
      <c r="AM6020" s="61"/>
      <c r="AN6020" s="61"/>
      <c r="AO6020" s="171"/>
      <c r="AP6020" s="61"/>
      <c r="AQ6020" s="61"/>
      <c r="AR6020" s="61"/>
      <c r="AS6020" s="61"/>
      <c r="AT6020" s="61"/>
      <c r="AU6020" s="61"/>
      <c r="AV6020" s="61"/>
      <c r="AW6020" s="61"/>
      <c r="AX6020" s="61"/>
      <c r="AY6020" s="61"/>
      <c r="AZ6020" s="61"/>
      <c r="BA6020" s="61"/>
    </row>
    <row r="6021" spans="39:53" x14ac:dyDescent="0.2">
      <c r="AM6021" s="61"/>
      <c r="AN6021" s="61"/>
      <c r="AO6021" s="171"/>
      <c r="AP6021" s="61"/>
      <c r="AQ6021" s="61"/>
      <c r="AR6021" s="61"/>
      <c r="AS6021" s="61"/>
      <c r="AT6021" s="61"/>
      <c r="AU6021" s="61"/>
      <c r="AV6021" s="61"/>
      <c r="AW6021" s="61"/>
      <c r="AX6021" s="61"/>
      <c r="AY6021" s="61"/>
      <c r="AZ6021" s="61"/>
      <c r="BA6021" s="61"/>
    </row>
    <row r="6022" spans="39:53" x14ac:dyDescent="0.2">
      <c r="AM6022" s="61"/>
      <c r="AN6022" s="61"/>
      <c r="AO6022" s="171"/>
      <c r="AP6022" s="61"/>
      <c r="AQ6022" s="61"/>
      <c r="AR6022" s="61"/>
      <c r="AS6022" s="61"/>
      <c r="AT6022" s="61"/>
      <c r="AU6022" s="61"/>
      <c r="AV6022" s="61"/>
      <c r="AW6022" s="61"/>
      <c r="AX6022" s="61"/>
      <c r="AY6022" s="61"/>
      <c r="AZ6022" s="61"/>
      <c r="BA6022" s="61"/>
    </row>
    <row r="6023" spans="39:53" x14ac:dyDescent="0.2">
      <c r="AM6023" s="61"/>
      <c r="AN6023" s="61"/>
      <c r="AO6023" s="171"/>
      <c r="AP6023" s="61"/>
      <c r="AQ6023" s="61"/>
      <c r="AR6023" s="61"/>
      <c r="AS6023" s="61"/>
      <c r="AT6023" s="61"/>
      <c r="AU6023" s="61"/>
      <c r="AV6023" s="61"/>
      <c r="AW6023" s="61"/>
      <c r="AX6023" s="61"/>
      <c r="AY6023" s="61"/>
      <c r="AZ6023" s="61"/>
      <c r="BA6023" s="61"/>
    </row>
    <row r="6024" spans="39:53" x14ac:dyDescent="0.2">
      <c r="AM6024" s="61"/>
      <c r="AN6024" s="61"/>
      <c r="AO6024" s="171"/>
      <c r="AP6024" s="61"/>
      <c r="AQ6024" s="61"/>
      <c r="AR6024" s="61"/>
      <c r="AS6024" s="61"/>
      <c r="AT6024" s="61"/>
      <c r="AU6024" s="61"/>
      <c r="AV6024" s="61"/>
      <c r="AW6024" s="61"/>
      <c r="AX6024" s="61"/>
      <c r="AY6024" s="61"/>
      <c r="AZ6024" s="61"/>
      <c r="BA6024" s="61"/>
    </row>
    <row r="6025" spans="39:53" x14ac:dyDescent="0.2">
      <c r="AM6025" s="61"/>
      <c r="AN6025" s="61"/>
      <c r="AO6025" s="171"/>
      <c r="AP6025" s="61"/>
      <c r="AQ6025" s="61"/>
      <c r="AR6025" s="61"/>
      <c r="AS6025" s="61"/>
      <c r="AT6025" s="61"/>
      <c r="AU6025" s="61"/>
      <c r="AV6025" s="61"/>
      <c r="AW6025" s="61"/>
      <c r="AX6025" s="61"/>
      <c r="AY6025" s="61"/>
      <c r="AZ6025" s="61"/>
      <c r="BA6025" s="61"/>
    </row>
    <row r="6026" spans="39:53" x14ac:dyDescent="0.2">
      <c r="AM6026" s="61"/>
      <c r="AN6026" s="61"/>
      <c r="AO6026" s="171"/>
      <c r="AP6026" s="61"/>
      <c r="AQ6026" s="61"/>
      <c r="AR6026" s="61"/>
      <c r="AS6026" s="61"/>
      <c r="AT6026" s="61"/>
      <c r="AU6026" s="61"/>
      <c r="AV6026" s="61"/>
      <c r="AW6026" s="61"/>
      <c r="AX6026" s="61"/>
      <c r="AY6026" s="61"/>
      <c r="AZ6026" s="61"/>
      <c r="BA6026" s="61"/>
    </row>
    <row r="6027" spans="39:53" x14ac:dyDescent="0.2">
      <c r="AM6027" s="61"/>
      <c r="AN6027" s="61"/>
      <c r="AO6027" s="171"/>
      <c r="AP6027" s="61"/>
      <c r="AQ6027" s="61"/>
      <c r="AR6027" s="61"/>
      <c r="AS6027" s="61"/>
      <c r="AT6027" s="61"/>
      <c r="AU6027" s="61"/>
      <c r="AV6027" s="61"/>
      <c r="AW6027" s="61"/>
      <c r="AX6027" s="61"/>
      <c r="AY6027" s="61"/>
      <c r="AZ6027" s="61"/>
      <c r="BA6027" s="61"/>
    </row>
    <row r="6028" spans="39:53" x14ac:dyDescent="0.2">
      <c r="AM6028" s="61"/>
      <c r="AN6028" s="61"/>
      <c r="AO6028" s="171"/>
      <c r="AP6028" s="61"/>
      <c r="AQ6028" s="61"/>
      <c r="AR6028" s="61"/>
      <c r="AS6028" s="61"/>
      <c r="AT6028" s="61"/>
      <c r="AU6028" s="61"/>
      <c r="AV6028" s="61"/>
      <c r="AW6028" s="61"/>
      <c r="AX6028" s="61"/>
      <c r="AY6028" s="61"/>
      <c r="AZ6028" s="61"/>
      <c r="BA6028" s="61"/>
    </row>
    <row r="6029" spans="39:53" x14ac:dyDescent="0.2">
      <c r="AM6029" s="61"/>
      <c r="AN6029" s="61"/>
      <c r="AO6029" s="171"/>
      <c r="AP6029" s="61"/>
      <c r="AQ6029" s="61"/>
      <c r="AR6029" s="61"/>
      <c r="AS6029" s="61"/>
      <c r="AT6029" s="61"/>
      <c r="AU6029" s="61"/>
      <c r="AV6029" s="61"/>
      <c r="AW6029" s="61"/>
      <c r="AX6029" s="61"/>
      <c r="AY6029" s="61"/>
      <c r="AZ6029" s="61"/>
      <c r="BA6029" s="61"/>
    </row>
    <row r="6030" spans="39:53" x14ac:dyDescent="0.2">
      <c r="AM6030" s="61"/>
      <c r="AN6030" s="61"/>
      <c r="AO6030" s="171"/>
      <c r="AP6030" s="61"/>
      <c r="AQ6030" s="61"/>
      <c r="AR6030" s="61"/>
      <c r="AS6030" s="61"/>
      <c r="AT6030" s="61"/>
      <c r="AU6030" s="61"/>
      <c r="AV6030" s="61"/>
      <c r="AW6030" s="61"/>
      <c r="AX6030" s="61"/>
      <c r="AY6030" s="61"/>
      <c r="AZ6030" s="61"/>
      <c r="BA6030" s="61"/>
    </row>
    <row r="6031" spans="39:53" x14ac:dyDescent="0.2">
      <c r="AM6031" s="61"/>
      <c r="AN6031" s="61"/>
      <c r="AO6031" s="171"/>
      <c r="AP6031" s="61"/>
      <c r="AQ6031" s="61"/>
      <c r="AR6031" s="61"/>
      <c r="AS6031" s="61"/>
      <c r="AT6031" s="61"/>
      <c r="AU6031" s="61"/>
      <c r="AV6031" s="61"/>
      <c r="AW6031" s="61"/>
      <c r="AX6031" s="61"/>
      <c r="AY6031" s="61"/>
      <c r="AZ6031" s="61"/>
      <c r="BA6031" s="61"/>
    </row>
    <row r="6032" spans="39:53" x14ac:dyDescent="0.2">
      <c r="AM6032" s="61"/>
      <c r="AN6032" s="61"/>
      <c r="AO6032" s="171"/>
      <c r="AP6032" s="61"/>
      <c r="AQ6032" s="61"/>
      <c r="AR6032" s="61"/>
      <c r="AS6032" s="61"/>
      <c r="AT6032" s="61"/>
      <c r="AU6032" s="61"/>
      <c r="AV6032" s="61"/>
      <c r="AW6032" s="61"/>
      <c r="AX6032" s="61"/>
      <c r="AY6032" s="61"/>
      <c r="AZ6032" s="61"/>
      <c r="BA6032" s="61"/>
    </row>
    <row r="6033" spans="39:53" x14ac:dyDescent="0.2">
      <c r="AM6033" s="61"/>
      <c r="AN6033" s="61"/>
      <c r="AO6033" s="171"/>
      <c r="AP6033" s="61"/>
      <c r="AQ6033" s="61"/>
      <c r="AR6033" s="61"/>
      <c r="AS6033" s="61"/>
      <c r="AT6033" s="61"/>
      <c r="AU6033" s="61"/>
      <c r="AV6033" s="61"/>
      <c r="AW6033" s="61"/>
      <c r="AX6033" s="61"/>
      <c r="AY6033" s="61"/>
      <c r="AZ6033" s="61"/>
      <c r="BA6033" s="61"/>
    </row>
    <row r="6034" spans="39:53" x14ac:dyDescent="0.2">
      <c r="AM6034" s="61"/>
      <c r="AN6034" s="61"/>
      <c r="AO6034" s="171"/>
      <c r="AP6034" s="61"/>
      <c r="AQ6034" s="61"/>
      <c r="AR6034" s="61"/>
      <c r="AS6034" s="61"/>
      <c r="AT6034" s="61"/>
      <c r="AU6034" s="61"/>
      <c r="AV6034" s="61"/>
      <c r="AW6034" s="61"/>
      <c r="AX6034" s="61"/>
      <c r="AY6034" s="61"/>
      <c r="AZ6034" s="61"/>
      <c r="BA6034" s="61"/>
    </row>
    <row r="6035" spans="39:53" x14ac:dyDescent="0.2">
      <c r="AM6035" s="61"/>
      <c r="AN6035" s="61"/>
      <c r="AO6035" s="171"/>
      <c r="AP6035" s="61"/>
      <c r="AQ6035" s="61"/>
      <c r="AR6035" s="61"/>
      <c r="AS6035" s="61"/>
      <c r="AT6035" s="61"/>
      <c r="AU6035" s="61"/>
      <c r="AV6035" s="61"/>
      <c r="AW6035" s="61"/>
      <c r="AX6035" s="61"/>
      <c r="AY6035" s="61"/>
      <c r="AZ6035" s="61"/>
      <c r="BA6035" s="61"/>
    </row>
    <row r="6036" spans="39:53" x14ac:dyDescent="0.2">
      <c r="AM6036" s="61"/>
      <c r="AN6036" s="61"/>
      <c r="AO6036" s="171"/>
      <c r="AP6036" s="61"/>
      <c r="AQ6036" s="61"/>
      <c r="AR6036" s="61"/>
      <c r="AS6036" s="61"/>
      <c r="AT6036" s="61"/>
      <c r="AU6036" s="61"/>
      <c r="AV6036" s="61"/>
      <c r="AW6036" s="61"/>
      <c r="AX6036" s="61"/>
      <c r="AY6036" s="61"/>
      <c r="AZ6036" s="61"/>
      <c r="BA6036" s="61"/>
    </row>
    <row r="6037" spans="39:53" x14ac:dyDescent="0.2">
      <c r="AM6037" s="61"/>
      <c r="AN6037" s="61"/>
      <c r="AO6037" s="171"/>
      <c r="AP6037" s="61"/>
      <c r="AQ6037" s="61"/>
      <c r="AR6037" s="61"/>
      <c r="AS6037" s="61"/>
      <c r="AT6037" s="61"/>
      <c r="AU6037" s="61"/>
      <c r="AV6037" s="61"/>
      <c r="AW6037" s="61"/>
      <c r="AX6037" s="61"/>
      <c r="AY6037" s="61"/>
      <c r="AZ6037" s="61"/>
      <c r="BA6037" s="61"/>
    </row>
    <row r="6038" spans="39:53" x14ac:dyDescent="0.2">
      <c r="AM6038" s="61"/>
      <c r="AN6038" s="61"/>
      <c r="AO6038" s="171"/>
      <c r="AP6038" s="61"/>
      <c r="AQ6038" s="61"/>
      <c r="AR6038" s="61"/>
      <c r="AS6038" s="61"/>
      <c r="AT6038" s="61"/>
      <c r="AU6038" s="61"/>
      <c r="AV6038" s="61"/>
      <c r="AW6038" s="61"/>
      <c r="AX6038" s="61"/>
      <c r="AY6038" s="61"/>
      <c r="AZ6038" s="61"/>
      <c r="BA6038" s="61"/>
    </row>
    <row r="6039" spans="39:53" x14ac:dyDescent="0.2">
      <c r="AM6039" s="61"/>
      <c r="AN6039" s="61"/>
      <c r="AO6039" s="171"/>
      <c r="AP6039" s="61"/>
      <c r="AQ6039" s="61"/>
      <c r="AR6039" s="61"/>
      <c r="AS6039" s="61"/>
      <c r="AT6039" s="61"/>
      <c r="AU6039" s="61"/>
      <c r="AV6039" s="61"/>
      <c r="AW6039" s="61"/>
      <c r="AX6039" s="61"/>
      <c r="AY6039" s="61"/>
      <c r="AZ6039" s="61"/>
      <c r="BA6039" s="61"/>
    </row>
    <row r="6040" spans="39:53" x14ac:dyDescent="0.2">
      <c r="AM6040" s="61"/>
      <c r="AN6040" s="61"/>
      <c r="AO6040" s="171"/>
      <c r="AP6040" s="61"/>
      <c r="AQ6040" s="61"/>
      <c r="AR6040" s="61"/>
      <c r="AS6040" s="61"/>
      <c r="AT6040" s="61"/>
      <c r="AU6040" s="61"/>
      <c r="AV6040" s="61"/>
      <c r="AW6040" s="61"/>
      <c r="AX6040" s="61"/>
      <c r="AY6040" s="61"/>
      <c r="AZ6040" s="61"/>
      <c r="BA6040" s="61"/>
    </row>
    <row r="6041" spans="39:53" x14ac:dyDescent="0.2">
      <c r="AM6041" s="61"/>
      <c r="AN6041" s="61"/>
      <c r="AO6041" s="171"/>
      <c r="AP6041" s="61"/>
      <c r="AQ6041" s="61"/>
      <c r="AR6041" s="61"/>
      <c r="AS6041" s="61"/>
      <c r="AT6041" s="61"/>
      <c r="AU6041" s="61"/>
      <c r="AV6041" s="61"/>
      <c r="AW6041" s="61"/>
      <c r="AX6041" s="61"/>
      <c r="AY6041" s="61"/>
      <c r="AZ6041" s="61"/>
      <c r="BA6041" s="61"/>
    </row>
    <row r="6042" spans="39:53" x14ac:dyDescent="0.2">
      <c r="AM6042" s="61"/>
      <c r="AN6042" s="61"/>
      <c r="AO6042" s="171"/>
      <c r="AP6042" s="61"/>
      <c r="AQ6042" s="61"/>
      <c r="AR6042" s="61"/>
      <c r="AS6042" s="61"/>
      <c r="AT6042" s="61"/>
      <c r="AU6042" s="61"/>
      <c r="AV6042" s="61"/>
      <c r="AW6042" s="61"/>
      <c r="AX6042" s="61"/>
      <c r="AY6042" s="61"/>
      <c r="AZ6042" s="61"/>
      <c r="BA6042" s="61"/>
    </row>
    <row r="6043" spans="39:53" x14ac:dyDescent="0.2">
      <c r="AM6043" s="61"/>
      <c r="AN6043" s="61"/>
      <c r="AO6043" s="171"/>
      <c r="AP6043" s="61"/>
      <c r="AQ6043" s="61"/>
      <c r="AR6043" s="61"/>
      <c r="AS6043" s="61"/>
      <c r="AT6043" s="61"/>
      <c r="AU6043" s="61"/>
      <c r="AV6043" s="61"/>
      <c r="AW6043" s="61"/>
      <c r="AX6043" s="61"/>
      <c r="AY6043" s="61"/>
      <c r="AZ6043" s="61"/>
      <c r="BA6043" s="61"/>
    </row>
    <row r="6044" spans="39:53" x14ac:dyDescent="0.2">
      <c r="AM6044" s="61"/>
      <c r="AN6044" s="61"/>
      <c r="AO6044" s="171"/>
      <c r="AP6044" s="61"/>
      <c r="AQ6044" s="61"/>
      <c r="AR6044" s="61"/>
      <c r="AS6044" s="61"/>
      <c r="AT6044" s="61"/>
      <c r="AU6044" s="61"/>
      <c r="AV6044" s="61"/>
      <c r="AW6044" s="61"/>
      <c r="AX6044" s="61"/>
      <c r="AY6044" s="61"/>
      <c r="AZ6044" s="61"/>
      <c r="BA6044" s="61"/>
    </row>
    <row r="6045" spans="39:53" x14ac:dyDescent="0.2">
      <c r="AM6045" s="61"/>
      <c r="AN6045" s="61"/>
      <c r="AO6045" s="171"/>
      <c r="AP6045" s="61"/>
      <c r="AQ6045" s="61"/>
      <c r="AR6045" s="61"/>
      <c r="AS6045" s="61"/>
      <c r="AT6045" s="61"/>
      <c r="AU6045" s="61"/>
      <c r="AV6045" s="61"/>
      <c r="AW6045" s="61"/>
      <c r="AX6045" s="61"/>
      <c r="AY6045" s="61"/>
      <c r="AZ6045" s="61"/>
      <c r="BA6045" s="61"/>
    </row>
    <row r="6046" spans="39:53" x14ac:dyDescent="0.2">
      <c r="AM6046" s="61"/>
      <c r="AN6046" s="61"/>
      <c r="AO6046" s="171"/>
      <c r="AP6046" s="61"/>
      <c r="AQ6046" s="61"/>
      <c r="AR6046" s="61"/>
      <c r="AS6046" s="61"/>
      <c r="AT6046" s="61"/>
      <c r="AU6046" s="61"/>
      <c r="AV6046" s="61"/>
      <c r="AW6046" s="61"/>
      <c r="AX6046" s="61"/>
      <c r="AY6046" s="61"/>
      <c r="AZ6046" s="61"/>
      <c r="BA6046" s="61"/>
    </row>
    <row r="6047" spans="39:53" x14ac:dyDescent="0.2">
      <c r="AM6047" s="61"/>
      <c r="AN6047" s="61"/>
      <c r="AO6047" s="171"/>
      <c r="AP6047" s="61"/>
      <c r="AQ6047" s="61"/>
      <c r="AR6047" s="61"/>
      <c r="AS6047" s="61"/>
      <c r="AT6047" s="61"/>
      <c r="AU6047" s="61"/>
      <c r="AV6047" s="61"/>
      <c r="AW6047" s="61"/>
      <c r="AX6047" s="61"/>
      <c r="AY6047" s="61"/>
      <c r="AZ6047" s="61"/>
      <c r="BA6047" s="61"/>
    </row>
    <row r="6048" spans="39:53" x14ac:dyDescent="0.2">
      <c r="AM6048" s="61"/>
      <c r="AN6048" s="61"/>
      <c r="AO6048" s="171"/>
      <c r="AP6048" s="61"/>
      <c r="AQ6048" s="61"/>
      <c r="AR6048" s="61"/>
      <c r="AS6048" s="61"/>
      <c r="AT6048" s="61"/>
      <c r="AU6048" s="61"/>
      <c r="AV6048" s="61"/>
      <c r="AW6048" s="61"/>
      <c r="AX6048" s="61"/>
      <c r="AY6048" s="61"/>
      <c r="AZ6048" s="61"/>
      <c r="BA6048" s="61"/>
    </row>
    <row r="6049" spans="39:53" x14ac:dyDescent="0.2">
      <c r="AM6049" s="61"/>
      <c r="AN6049" s="61"/>
      <c r="AO6049" s="171"/>
      <c r="AP6049" s="61"/>
      <c r="AQ6049" s="61"/>
      <c r="AR6049" s="61"/>
      <c r="AS6049" s="61"/>
      <c r="AT6049" s="61"/>
      <c r="AU6049" s="61"/>
      <c r="AV6049" s="61"/>
      <c r="AW6049" s="61"/>
      <c r="AX6049" s="61"/>
      <c r="AY6049" s="61"/>
      <c r="AZ6049" s="61"/>
      <c r="BA6049" s="61"/>
    </row>
    <row r="6050" spans="39:53" x14ac:dyDescent="0.2">
      <c r="AM6050" s="61"/>
      <c r="AN6050" s="61"/>
      <c r="AO6050" s="171"/>
      <c r="AP6050" s="61"/>
      <c r="AQ6050" s="61"/>
      <c r="AR6050" s="61"/>
      <c r="AS6050" s="61"/>
      <c r="AT6050" s="61"/>
      <c r="AU6050" s="61"/>
      <c r="AV6050" s="61"/>
      <c r="AW6050" s="61"/>
      <c r="AX6050" s="61"/>
      <c r="AY6050" s="61"/>
      <c r="AZ6050" s="61"/>
      <c r="BA6050" s="61"/>
    </row>
    <row r="6051" spans="39:53" x14ac:dyDescent="0.2">
      <c r="AM6051" s="61"/>
      <c r="AN6051" s="61"/>
      <c r="AO6051" s="171"/>
      <c r="AP6051" s="61"/>
      <c r="AQ6051" s="61"/>
      <c r="AR6051" s="61"/>
      <c r="AS6051" s="61"/>
      <c r="AT6051" s="61"/>
      <c r="AU6051" s="61"/>
      <c r="AV6051" s="61"/>
      <c r="AW6051" s="61"/>
      <c r="AX6051" s="61"/>
      <c r="AY6051" s="61"/>
      <c r="AZ6051" s="61"/>
      <c r="BA6051" s="61"/>
    </row>
    <row r="6052" spans="39:53" x14ac:dyDescent="0.2">
      <c r="AM6052" s="61"/>
      <c r="AN6052" s="61"/>
      <c r="AO6052" s="171"/>
      <c r="AP6052" s="61"/>
      <c r="AQ6052" s="61"/>
      <c r="AR6052" s="61"/>
      <c r="AS6052" s="61"/>
      <c r="AT6052" s="61"/>
      <c r="AU6052" s="61"/>
      <c r="AV6052" s="61"/>
      <c r="AW6052" s="61"/>
      <c r="AX6052" s="61"/>
      <c r="AY6052" s="61"/>
      <c r="AZ6052" s="61"/>
      <c r="BA6052" s="61"/>
    </row>
    <row r="6053" spans="39:53" x14ac:dyDescent="0.2">
      <c r="AM6053" s="61"/>
      <c r="AN6053" s="61"/>
      <c r="AO6053" s="171"/>
      <c r="AP6053" s="61"/>
      <c r="AQ6053" s="61"/>
      <c r="AR6053" s="61"/>
      <c r="AS6053" s="61"/>
      <c r="AT6053" s="61"/>
      <c r="AU6053" s="61"/>
      <c r="AV6053" s="61"/>
      <c r="AW6053" s="61"/>
      <c r="AX6053" s="61"/>
      <c r="AY6053" s="61"/>
      <c r="AZ6053" s="61"/>
      <c r="BA6053" s="61"/>
    </row>
    <row r="6054" spans="39:53" x14ac:dyDescent="0.2">
      <c r="AM6054" s="61"/>
      <c r="AN6054" s="61"/>
      <c r="AO6054" s="171"/>
      <c r="AP6054" s="61"/>
      <c r="AQ6054" s="61"/>
      <c r="AR6054" s="61"/>
      <c r="AS6054" s="61"/>
      <c r="AT6054" s="61"/>
      <c r="AU6054" s="61"/>
      <c r="AV6054" s="61"/>
      <c r="AW6054" s="61"/>
      <c r="AX6054" s="61"/>
      <c r="AY6054" s="61"/>
      <c r="AZ6054" s="61"/>
      <c r="BA6054" s="61"/>
    </row>
    <row r="6055" spans="39:53" x14ac:dyDescent="0.2">
      <c r="AM6055" s="61"/>
      <c r="AN6055" s="61"/>
      <c r="AO6055" s="171"/>
      <c r="AP6055" s="61"/>
      <c r="AQ6055" s="61"/>
      <c r="AR6055" s="61"/>
      <c r="AS6055" s="61"/>
      <c r="AT6055" s="61"/>
      <c r="AU6055" s="61"/>
      <c r="AV6055" s="61"/>
      <c r="AW6055" s="61"/>
      <c r="AX6055" s="61"/>
      <c r="AY6055" s="61"/>
      <c r="AZ6055" s="61"/>
      <c r="BA6055" s="61"/>
    </row>
    <row r="6056" spans="39:53" x14ac:dyDescent="0.2">
      <c r="AM6056" s="61"/>
      <c r="AN6056" s="61"/>
      <c r="AO6056" s="171"/>
      <c r="AP6056" s="61"/>
      <c r="AQ6056" s="61"/>
      <c r="AR6056" s="61"/>
      <c r="AS6056" s="61"/>
      <c r="AT6056" s="61"/>
      <c r="AU6056" s="61"/>
      <c r="AV6056" s="61"/>
      <c r="AW6056" s="61"/>
      <c r="AX6056" s="61"/>
      <c r="AY6056" s="61"/>
      <c r="AZ6056" s="61"/>
      <c r="BA6056" s="61"/>
    </row>
    <row r="6057" spans="39:53" x14ac:dyDescent="0.2">
      <c r="AM6057" s="61"/>
      <c r="AN6057" s="61"/>
      <c r="AO6057" s="171"/>
      <c r="AP6057" s="61"/>
      <c r="AQ6057" s="61"/>
      <c r="AR6057" s="61"/>
      <c r="AS6057" s="61"/>
      <c r="AT6057" s="61"/>
      <c r="AU6057" s="61"/>
      <c r="AV6057" s="61"/>
      <c r="AW6057" s="61"/>
      <c r="AX6057" s="61"/>
      <c r="AY6057" s="61"/>
      <c r="AZ6057" s="61"/>
      <c r="BA6057" s="61"/>
    </row>
    <row r="6058" spans="39:53" x14ac:dyDescent="0.2">
      <c r="AM6058" s="61"/>
      <c r="AN6058" s="61"/>
      <c r="AO6058" s="171"/>
      <c r="AP6058" s="61"/>
      <c r="AQ6058" s="61"/>
      <c r="AR6058" s="61"/>
      <c r="AS6058" s="61"/>
      <c r="AT6058" s="61"/>
      <c r="AU6058" s="61"/>
      <c r="AV6058" s="61"/>
      <c r="AW6058" s="61"/>
      <c r="AX6058" s="61"/>
      <c r="AY6058" s="61"/>
      <c r="AZ6058" s="61"/>
      <c r="BA6058" s="61"/>
    </row>
    <row r="6059" spans="39:53" x14ac:dyDescent="0.2">
      <c r="AM6059" s="61"/>
      <c r="AN6059" s="61"/>
      <c r="AO6059" s="171"/>
      <c r="AP6059" s="61"/>
      <c r="AQ6059" s="61"/>
      <c r="AR6059" s="61"/>
      <c r="AS6059" s="61"/>
      <c r="AT6059" s="61"/>
      <c r="AU6059" s="61"/>
      <c r="AV6059" s="61"/>
      <c r="AW6059" s="61"/>
      <c r="AX6059" s="61"/>
      <c r="AY6059" s="61"/>
      <c r="AZ6059" s="61"/>
      <c r="BA6059" s="61"/>
    </row>
    <row r="6060" spans="39:53" x14ac:dyDescent="0.2">
      <c r="AM6060" s="61"/>
      <c r="AN6060" s="61"/>
      <c r="AO6060" s="171"/>
      <c r="AP6060" s="61"/>
      <c r="AQ6060" s="61"/>
      <c r="AR6060" s="61"/>
      <c r="AS6060" s="61"/>
      <c r="AT6060" s="61"/>
      <c r="AU6060" s="61"/>
      <c r="AV6060" s="61"/>
      <c r="AW6060" s="61"/>
      <c r="AX6060" s="61"/>
      <c r="AY6060" s="61"/>
      <c r="AZ6060" s="61"/>
      <c r="BA6060" s="61"/>
    </row>
    <row r="6061" spans="39:53" x14ac:dyDescent="0.2">
      <c r="AM6061" s="61"/>
      <c r="AN6061" s="61"/>
      <c r="AO6061" s="171"/>
      <c r="AP6061" s="61"/>
      <c r="AQ6061" s="61"/>
      <c r="AR6061" s="61"/>
      <c r="AS6061" s="61"/>
      <c r="AT6061" s="61"/>
      <c r="AU6061" s="61"/>
      <c r="AV6061" s="61"/>
      <c r="AW6061" s="61"/>
      <c r="AX6061" s="61"/>
      <c r="AY6061" s="61"/>
      <c r="AZ6061" s="61"/>
      <c r="BA6061" s="61"/>
    </row>
    <row r="6062" spans="39:53" x14ac:dyDescent="0.2">
      <c r="AM6062" s="61"/>
      <c r="AN6062" s="61"/>
      <c r="AO6062" s="171"/>
      <c r="AP6062" s="61"/>
      <c r="AQ6062" s="61"/>
      <c r="AR6062" s="61"/>
      <c r="AS6062" s="61"/>
      <c r="AT6062" s="61"/>
      <c r="AU6062" s="61"/>
      <c r="AV6062" s="61"/>
      <c r="AW6062" s="61"/>
      <c r="AX6062" s="61"/>
      <c r="AY6062" s="61"/>
      <c r="AZ6062" s="61"/>
      <c r="BA6062" s="61"/>
    </row>
    <row r="6063" spans="39:53" x14ac:dyDescent="0.2">
      <c r="AM6063" s="61"/>
      <c r="AN6063" s="61"/>
      <c r="AO6063" s="171"/>
      <c r="AP6063" s="61"/>
      <c r="AQ6063" s="61"/>
      <c r="AR6063" s="61"/>
      <c r="AS6063" s="61"/>
      <c r="AT6063" s="61"/>
      <c r="AU6063" s="61"/>
      <c r="AV6063" s="61"/>
      <c r="AW6063" s="61"/>
      <c r="AX6063" s="61"/>
      <c r="AY6063" s="61"/>
      <c r="AZ6063" s="61"/>
      <c r="BA6063" s="61"/>
    </row>
    <row r="6064" spans="39:53" x14ac:dyDescent="0.2">
      <c r="AM6064" s="61"/>
      <c r="AN6064" s="61"/>
      <c r="AO6064" s="171"/>
      <c r="AP6064" s="61"/>
      <c r="AQ6064" s="61"/>
      <c r="AR6064" s="61"/>
      <c r="AS6064" s="61"/>
      <c r="AT6064" s="61"/>
      <c r="AU6064" s="61"/>
      <c r="AV6064" s="61"/>
      <c r="AW6064" s="61"/>
      <c r="AX6064" s="61"/>
      <c r="AY6064" s="61"/>
      <c r="AZ6064" s="61"/>
      <c r="BA6064" s="61"/>
    </row>
    <row r="6065" spans="39:53" x14ac:dyDescent="0.2">
      <c r="AM6065" s="61"/>
      <c r="AN6065" s="61"/>
      <c r="AO6065" s="171"/>
      <c r="AP6065" s="61"/>
      <c r="AQ6065" s="61"/>
      <c r="AR6065" s="61"/>
      <c r="AS6065" s="61"/>
      <c r="AT6065" s="61"/>
      <c r="AU6065" s="61"/>
      <c r="AV6065" s="61"/>
      <c r="AW6065" s="61"/>
      <c r="AX6065" s="61"/>
      <c r="AY6065" s="61"/>
      <c r="AZ6065" s="61"/>
      <c r="BA6065" s="61"/>
    </row>
    <row r="6066" spans="39:53" x14ac:dyDescent="0.2">
      <c r="AM6066" s="61"/>
      <c r="AN6066" s="61"/>
      <c r="AO6066" s="171"/>
      <c r="AP6066" s="61"/>
      <c r="AQ6066" s="61"/>
      <c r="AR6066" s="61"/>
      <c r="AS6066" s="61"/>
      <c r="AT6066" s="61"/>
      <c r="AU6066" s="61"/>
      <c r="AV6066" s="61"/>
      <c r="AW6066" s="61"/>
      <c r="AX6066" s="61"/>
      <c r="AY6066" s="61"/>
      <c r="AZ6066" s="61"/>
      <c r="BA6066" s="61"/>
    </row>
    <row r="6067" spans="39:53" x14ac:dyDescent="0.2">
      <c r="AM6067" s="61"/>
      <c r="AN6067" s="61"/>
      <c r="AO6067" s="171"/>
      <c r="AP6067" s="61"/>
      <c r="AQ6067" s="61"/>
      <c r="AR6067" s="61"/>
      <c r="AS6067" s="61"/>
      <c r="AT6067" s="61"/>
      <c r="AU6067" s="61"/>
      <c r="AV6067" s="61"/>
      <c r="AW6067" s="61"/>
      <c r="AX6067" s="61"/>
      <c r="AY6067" s="61"/>
      <c r="AZ6067" s="61"/>
      <c r="BA6067" s="61"/>
    </row>
    <row r="6068" spans="39:53" x14ac:dyDescent="0.2">
      <c r="AM6068" s="61"/>
      <c r="AN6068" s="61"/>
      <c r="AO6068" s="171"/>
      <c r="AP6068" s="61"/>
      <c r="AQ6068" s="61"/>
      <c r="AR6068" s="61"/>
      <c r="AS6068" s="61"/>
      <c r="AT6068" s="61"/>
      <c r="AU6068" s="61"/>
      <c r="AV6068" s="61"/>
      <c r="AW6068" s="61"/>
      <c r="AX6068" s="61"/>
      <c r="AY6068" s="61"/>
      <c r="AZ6068" s="61"/>
      <c r="BA6068" s="61"/>
    </row>
    <row r="6069" spans="39:53" x14ac:dyDescent="0.2">
      <c r="AM6069" s="61"/>
      <c r="AN6069" s="61"/>
      <c r="AO6069" s="171"/>
      <c r="AP6069" s="61"/>
      <c r="AQ6069" s="61"/>
      <c r="AR6069" s="61"/>
      <c r="AS6069" s="61"/>
      <c r="AT6069" s="61"/>
      <c r="AU6069" s="61"/>
      <c r="AV6069" s="61"/>
      <c r="AW6069" s="61"/>
      <c r="AX6069" s="61"/>
      <c r="AY6069" s="61"/>
      <c r="AZ6069" s="61"/>
      <c r="BA6069" s="61"/>
    </row>
    <row r="6070" spans="39:53" x14ac:dyDescent="0.2">
      <c r="AM6070" s="61"/>
      <c r="AN6070" s="61"/>
      <c r="AO6070" s="171"/>
      <c r="AP6070" s="61"/>
      <c r="AQ6070" s="61"/>
      <c r="AR6070" s="61"/>
      <c r="AS6070" s="61"/>
      <c r="AT6070" s="61"/>
      <c r="AU6070" s="61"/>
      <c r="AV6070" s="61"/>
      <c r="AW6070" s="61"/>
      <c r="AX6070" s="61"/>
      <c r="AY6070" s="61"/>
      <c r="AZ6070" s="61"/>
      <c r="BA6070" s="61"/>
    </row>
    <row r="6071" spans="39:53" x14ac:dyDescent="0.2">
      <c r="AM6071" s="61"/>
      <c r="AN6071" s="61"/>
      <c r="AO6071" s="171"/>
      <c r="AP6071" s="61"/>
      <c r="AQ6071" s="61"/>
      <c r="AR6071" s="61"/>
      <c r="AS6071" s="61"/>
      <c r="AT6071" s="61"/>
      <c r="AU6071" s="61"/>
      <c r="AV6071" s="61"/>
      <c r="AW6071" s="61"/>
      <c r="AX6071" s="61"/>
      <c r="AY6071" s="61"/>
      <c r="AZ6071" s="61"/>
      <c r="BA6071" s="61"/>
    </row>
    <row r="6072" spans="39:53" x14ac:dyDescent="0.2">
      <c r="AM6072" s="61"/>
      <c r="AN6072" s="61"/>
      <c r="AO6072" s="171"/>
      <c r="AP6072" s="61"/>
      <c r="AQ6072" s="61"/>
      <c r="AR6072" s="61"/>
      <c r="AS6072" s="61"/>
      <c r="AT6072" s="61"/>
      <c r="AU6072" s="61"/>
      <c r="AV6072" s="61"/>
      <c r="AW6072" s="61"/>
      <c r="AX6072" s="61"/>
      <c r="AY6072" s="61"/>
      <c r="AZ6072" s="61"/>
      <c r="BA6072" s="61"/>
    </row>
    <row r="6073" spans="39:53" x14ac:dyDescent="0.2">
      <c r="AM6073" s="61"/>
      <c r="AN6073" s="61"/>
      <c r="AO6073" s="171"/>
      <c r="AP6073" s="61"/>
      <c r="AQ6073" s="61"/>
      <c r="AR6073" s="61"/>
      <c r="AS6073" s="61"/>
      <c r="AT6073" s="61"/>
      <c r="AU6073" s="61"/>
      <c r="AV6073" s="61"/>
      <c r="AW6073" s="61"/>
      <c r="AX6073" s="61"/>
      <c r="AY6073" s="61"/>
      <c r="AZ6073" s="61"/>
      <c r="BA6073" s="61"/>
    </row>
    <row r="6074" spans="39:53" x14ac:dyDescent="0.2">
      <c r="AM6074" s="61"/>
      <c r="AN6074" s="61"/>
      <c r="AO6074" s="171"/>
      <c r="AP6074" s="61"/>
      <c r="AQ6074" s="61"/>
      <c r="AR6074" s="61"/>
      <c r="AS6074" s="61"/>
      <c r="AT6074" s="61"/>
      <c r="AU6074" s="61"/>
      <c r="AV6074" s="61"/>
      <c r="AW6074" s="61"/>
      <c r="AX6074" s="61"/>
      <c r="AY6074" s="61"/>
      <c r="AZ6074" s="61"/>
      <c r="BA6074" s="61"/>
    </row>
    <row r="6075" spans="39:53" x14ac:dyDescent="0.2">
      <c r="AM6075" s="61"/>
      <c r="AN6075" s="61"/>
      <c r="AO6075" s="171"/>
      <c r="AP6075" s="61"/>
      <c r="AQ6075" s="61"/>
      <c r="AR6075" s="61"/>
      <c r="AS6075" s="61"/>
      <c r="AT6075" s="61"/>
      <c r="AU6075" s="61"/>
      <c r="AV6075" s="61"/>
      <c r="AW6075" s="61"/>
      <c r="AX6075" s="61"/>
      <c r="AY6075" s="61"/>
      <c r="AZ6075" s="61"/>
      <c r="BA6075" s="61"/>
    </row>
    <row r="6076" spans="39:53" x14ac:dyDescent="0.2">
      <c r="AM6076" s="61"/>
      <c r="AN6076" s="61"/>
      <c r="AO6076" s="171"/>
      <c r="AP6076" s="61"/>
      <c r="AQ6076" s="61"/>
      <c r="AR6076" s="61"/>
      <c r="AS6076" s="61"/>
      <c r="AT6076" s="61"/>
      <c r="AU6076" s="61"/>
      <c r="AV6076" s="61"/>
      <c r="AW6076" s="61"/>
      <c r="AX6076" s="61"/>
      <c r="AY6076" s="61"/>
      <c r="AZ6076" s="61"/>
      <c r="BA6076" s="61"/>
    </row>
    <row r="6077" spans="39:53" x14ac:dyDescent="0.2">
      <c r="AM6077" s="61"/>
      <c r="AN6077" s="61"/>
      <c r="AO6077" s="171"/>
      <c r="AP6077" s="61"/>
      <c r="AQ6077" s="61"/>
      <c r="AR6077" s="61"/>
      <c r="AS6077" s="61"/>
      <c r="AT6077" s="61"/>
      <c r="AU6077" s="61"/>
      <c r="AV6077" s="61"/>
      <c r="AW6077" s="61"/>
      <c r="AX6077" s="61"/>
      <c r="AY6077" s="61"/>
      <c r="AZ6077" s="61"/>
      <c r="BA6077" s="61"/>
    </row>
    <row r="6078" spans="39:53" x14ac:dyDescent="0.2">
      <c r="AM6078" s="61"/>
      <c r="AN6078" s="61"/>
      <c r="AO6078" s="171"/>
      <c r="AP6078" s="61"/>
      <c r="AQ6078" s="61"/>
      <c r="AR6078" s="61"/>
      <c r="AS6078" s="61"/>
      <c r="AT6078" s="61"/>
      <c r="AU6078" s="61"/>
      <c r="AV6078" s="61"/>
      <c r="AW6078" s="61"/>
      <c r="AX6078" s="61"/>
      <c r="AY6078" s="61"/>
      <c r="AZ6078" s="61"/>
      <c r="BA6078" s="61"/>
    </row>
    <row r="6079" spans="39:53" x14ac:dyDescent="0.2">
      <c r="AM6079" s="61"/>
      <c r="AN6079" s="61"/>
      <c r="AO6079" s="171"/>
      <c r="AP6079" s="61"/>
      <c r="AQ6079" s="61"/>
      <c r="AR6079" s="61"/>
      <c r="AS6079" s="61"/>
      <c r="AT6079" s="61"/>
      <c r="AU6079" s="61"/>
      <c r="AV6079" s="61"/>
      <c r="AW6079" s="61"/>
      <c r="AX6079" s="61"/>
      <c r="AY6079" s="61"/>
      <c r="AZ6079" s="61"/>
      <c r="BA6079" s="61"/>
    </row>
    <row r="6080" spans="39:53" x14ac:dyDescent="0.2">
      <c r="AM6080" s="61"/>
      <c r="AN6080" s="61"/>
      <c r="AO6080" s="171"/>
      <c r="AP6080" s="61"/>
      <c r="AQ6080" s="61"/>
      <c r="AR6080" s="61"/>
      <c r="AS6080" s="61"/>
      <c r="AT6080" s="61"/>
      <c r="AU6080" s="61"/>
      <c r="AV6080" s="61"/>
      <c r="AW6080" s="61"/>
      <c r="AX6080" s="61"/>
      <c r="AY6080" s="61"/>
      <c r="AZ6080" s="61"/>
      <c r="BA6080" s="61"/>
    </row>
    <row r="6081" spans="39:53" x14ac:dyDescent="0.2">
      <c r="AM6081" s="61"/>
      <c r="AN6081" s="61"/>
      <c r="AO6081" s="171"/>
      <c r="AP6081" s="61"/>
      <c r="AQ6081" s="61"/>
      <c r="AR6081" s="61"/>
      <c r="AS6081" s="61"/>
      <c r="AT6081" s="61"/>
      <c r="AU6081" s="61"/>
      <c r="AV6081" s="61"/>
      <c r="AW6081" s="61"/>
      <c r="AX6081" s="61"/>
      <c r="AY6081" s="61"/>
      <c r="AZ6081" s="61"/>
      <c r="BA6081" s="61"/>
    </row>
    <row r="6082" spans="39:53" x14ac:dyDescent="0.2">
      <c r="AM6082" s="61"/>
      <c r="AN6082" s="61"/>
      <c r="AO6082" s="171"/>
      <c r="AP6082" s="61"/>
      <c r="AQ6082" s="61"/>
      <c r="AR6082" s="61"/>
      <c r="AS6082" s="61"/>
      <c r="AT6082" s="61"/>
      <c r="AU6082" s="61"/>
      <c r="AV6082" s="61"/>
      <c r="AW6082" s="61"/>
      <c r="AX6082" s="61"/>
      <c r="AY6082" s="61"/>
      <c r="AZ6082" s="61"/>
      <c r="BA6082" s="61"/>
    </row>
    <row r="6083" spans="39:53" x14ac:dyDescent="0.2">
      <c r="AM6083" s="61"/>
      <c r="AN6083" s="61"/>
      <c r="AO6083" s="171"/>
      <c r="AP6083" s="61"/>
      <c r="AQ6083" s="61"/>
      <c r="AR6083" s="61"/>
      <c r="AS6083" s="61"/>
      <c r="AT6083" s="61"/>
      <c r="AU6083" s="61"/>
      <c r="AV6083" s="61"/>
      <c r="AW6083" s="61"/>
      <c r="AX6083" s="61"/>
      <c r="AY6083" s="61"/>
      <c r="AZ6083" s="61"/>
      <c r="BA6083" s="61"/>
    </row>
    <row r="6084" spans="39:53" x14ac:dyDescent="0.2">
      <c r="AM6084" s="61"/>
      <c r="AN6084" s="61"/>
      <c r="AO6084" s="171"/>
      <c r="AP6084" s="61"/>
      <c r="AQ6084" s="61"/>
      <c r="AR6084" s="61"/>
      <c r="AS6084" s="61"/>
      <c r="AT6084" s="61"/>
      <c r="AU6084" s="61"/>
      <c r="AV6084" s="61"/>
      <c r="AW6084" s="61"/>
      <c r="AX6084" s="61"/>
      <c r="AY6084" s="61"/>
      <c r="AZ6084" s="61"/>
      <c r="BA6084" s="61"/>
    </row>
    <row r="6085" spans="39:53" x14ac:dyDescent="0.2">
      <c r="AM6085" s="61"/>
      <c r="AN6085" s="61"/>
      <c r="AO6085" s="171"/>
      <c r="AP6085" s="61"/>
      <c r="AQ6085" s="61"/>
      <c r="AR6085" s="61"/>
      <c r="AS6085" s="61"/>
      <c r="AT6085" s="61"/>
      <c r="AU6085" s="61"/>
      <c r="AV6085" s="61"/>
      <c r="AW6085" s="61"/>
      <c r="AX6085" s="61"/>
      <c r="AY6085" s="61"/>
      <c r="AZ6085" s="61"/>
      <c r="BA6085" s="61"/>
    </row>
    <row r="6086" spans="39:53" x14ac:dyDescent="0.2">
      <c r="AM6086" s="61"/>
      <c r="AN6086" s="61"/>
      <c r="AO6086" s="171"/>
      <c r="AP6086" s="61"/>
      <c r="AQ6086" s="61"/>
      <c r="AR6086" s="61"/>
      <c r="AS6086" s="61"/>
      <c r="AT6086" s="61"/>
      <c r="AU6086" s="61"/>
      <c r="AV6086" s="61"/>
      <c r="AW6086" s="61"/>
      <c r="AX6086" s="61"/>
      <c r="AY6086" s="61"/>
      <c r="AZ6086" s="61"/>
      <c r="BA6086" s="61"/>
    </row>
    <row r="6087" spans="39:53" x14ac:dyDescent="0.2">
      <c r="AM6087" s="61"/>
      <c r="AN6087" s="61"/>
      <c r="AO6087" s="171"/>
      <c r="AP6087" s="61"/>
      <c r="AQ6087" s="61"/>
      <c r="AR6087" s="61"/>
      <c r="AS6087" s="61"/>
      <c r="AT6087" s="61"/>
      <c r="AU6087" s="61"/>
      <c r="AV6087" s="61"/>
      <c r="AW6087" s="61"/>
      <c r="AX6087" s="61"/>
      <c r="AY6087" s="61"/>
      <c r="AZ6087" s="61"/>
      <c r="BA6087" s="61"/>
    </row>
    <row r="6088" spans="39:53" x14ac:dyDescent="0.2">
      <c r="AM6088" s="61"/>
      <c r="AN6088" s="61"/>
      <c r="AO6088" s="171"/>
      <c r="AP6088" s="61"/>
      <c r="AQ6088" s="61"/>
      <c r="AR6088" s="61"/>
      <c r="AS6088" s="61"/>
      <c r="AT6088" s="61"/>
      <c r="AU6088" s="61"/>
      <c r="AV6088" s="61"/>
      <c r="AW6088" s="61"/>
      <c r="AX6088" s="61"/>
      <c r="AY6088" s="61"/>
      <c r="AZ6088" s="61"/>
      <c r="BA6088" s="61"/>
    </row>
    <row r="6089" spans="39:53" x14ac:dyDescent="0.2">
      <c r="AM6089" s="61"/>
      <c r="AN6089" s="61"/>
      <c r="AO6089" s="171"/>
      <c r="AP6089" s="61"/>
      <c r="AQ6089" s="61"/>
      <c r="AR6089" s="61"/>
      <c r="AS6089" s="61"/>
      <c r="AT6089" s="61"/>
      <c r="AU6089" s="61"/>
      <c r="AV6089" s="61"/>
      <c r="AW6089" s="61"/>
      <c r="AX6089" s="61"/>
      <c r="AY6089" s="61"/>
      <c r="AZ6089" s="61"/>
      <c r="BA6089" s="61"/>
    </row>
    <row r="6090" spans="39:53" x14ac:dyDescent="0.2">
      <c r="AM6090" s="61"/>
      <c r="AN6090" s="61"/>
      <c r="AO6090" s="171"/>
      <c r="AP6090" s="61"/>
      <c r="AQ6090" s="61"/>
      <c r="AR6090" s="61"/>
      <c r="AS6090" s="61"/>
      <c r="AT6090" s="61"/>
      <c r="AU6090" s="61"/>
      <c r="AV6090" s="61"/>
      <c r="AW6090" s="61"/>
      <c r="AX6090" s="61"/>
      <c r="AY6090" s="61"/>
      <c r="AZ6090" s="61"/>
      <c r="BA6090" s="61"/>
    </row>
    <row r="6091" spans="39:53" x14ac:dyDescent="0.2">
      <c r="AM6091" s="61"/>
      <c r="AN6091" s="61"/>
      <c r="AO6091" s="171"/>
      <c r="AP6091" s="61"/>
      <c r="AQ6091" s="61"/>
      <c r="AR6091" s="61"/>
      <c r="AS6091" s="61"/>
      <c r="AT6091" s="61"/>
      <c r="AU6091" s="61"/>
      <c r="AV6091" s="61"/>
      <c r="AW6091" s="61"/>
      <c r="AX6091" s="61"/>
      <c r="AY6091" s="61"/>
      <c r="AZ6091" s="61"/>
      <c r="BA6091" s="61"/>
    </row>
    <row r="6092" spans="39:53" x14ac:dyDescent="0.2">
      <c r="AM6092" s="61"/>
      <c r="AN6092" s="61"/>
      <c r="AO6092" s="171"/>
      <c r="AP6092" s="61"/>
      <c r="AQ6092" s="61"/>
      <c r="AR6092" s="61"/>
      <c r="AS6092" s="61"/>
      <c r="AT6092" s="61"/>
      <c r="AU6092" s="61"/>
      <c r="AV6092" s="61"/>
      <c r="AW6092" s="61"/>
      <c r="AX6092" s="61"/>
      <c r="AY6092" s="61"/>
      <c r="AZ6092" s="61"/>
      <c r="BA6092" s="61"/>
    </row>
    <row r="6093" spans="39:53" x14ac:dyDescent="0.2">
      <c r="AM6093" s="61"/>
      <c r="AN6093" s="61"/>
      <c r="AO6093" s="171"/>
      <c r="AP6093" s="61"/>
      <c r="AQ6093" s="61"/>
      <c r="AR6093" s="61"/>
      <c r="AS6093" s="61"/>
      <c r="AT6093" s="61"/>
      <c r="AU6093" s="61"/>
      <c r="AV6093" s="61"/>
      <c r="AW6093" s="61"/>
      <c r="AX6093" s="61"/>
      <c r="AY6093" s="61"/>
      <c r="AZ6093" s="61"/>
      <c r="BA6093" s="61"/>
    </row>
    <row r="6094" spans="39:53" x14ac:dyDescent="0.2">
      <c r="AM6094" s="61"/>
      <c r="AN6094" s="61"/>
      <c r="AO6094" s="171"/>
      <c r="AP6094" s="61"/>
      <c r="AQ6094" s="61"/>
      <c r="AR6094" s="61"/>
      <c r="AS6094" s="61"/>
      <c r="AT6094" s="61"/>
      <c r="AU6094" s="61"/>
      <c r="AV6094" s="61"/>
      <c r="AW6094" s="61"/>
      <c r="AX6094" s="61"/>
      <c r="AY6094" s="61"/>
      <c r="AZ6094" s="61"/>
      <c r="BA6094" s="61"/>
    </row>
    <row r="6095" spans="39:53" x14ac:dyDescent="0.2">
      <c r="AM6095" s="61"/>
      <c r="AN6095" s="61"/>
      <c r="AO6095" s="171"/>
      <c r="AP6095" s="61"/>
      <c r="AQ6095" s="61"/>
      <c r="AR6095" s="61"/>
      <c r="AS6095" s="61"/>
      <c r="AT6095" s="61"/>
      <c r="AU6095" s="61"/>
      <c r="AV6095" s="61"/>
      <c r="AW6095" s="61"/>
      <c r="AX6095" s="61"/>
      <c r="AY6095" s="61"/>
      <c r="AZ6095" s="61"/>
      <c r="BA6095" s="61"/>
    </row>
    <row r="6096" spans="39:53" x14ac:dyDescent="0.2">
      <c r="AM6096" s="61"/>
      <c r="AN6096" s="61"/>
      <c r="AO6096" s="171"/>
      <c r="AP6096" s="61"/>
      <c r="AQ6096" s="61"/>
      <c r="AR6096" s="61"/>
      <c r="AS6096" s="61"/>
      <c r="AT6096" s="61"/>
      <c r="AU6096" s="61"/>
      <c r="AV6096" s="61"/>
      <c r="AW6096" s="61"/>
      <c r="AX6096" s="61"/>
      <c r="AY6096" s="61"/>
      <c r="AZ6096" s="61"/>
      <c r="BA6096" s="61"/>
    </row>
    <row r="6097" spans="39:53" x14ac:dyDescent="0.2">
      <c r="AM6097" s="61"/>
      <c r="AN6097" s="61"/>
      <c r="AO6097" s="171"/>
      <c r="AP6097" s="61"/>
      <c r="AQ6097" s="61"/>
      <c r="AR6097" s="61"/>
      <c r="AS6097" s="61"/>
      <c r="AT6097" s="61"/>
      <c r="AU6097" s="61"/>
      <c r="AV6097" s="61"/>
      <c r="AW6097" s="61"/>
      <c r="AX6097" s="61"/>
      <c r="AY6097" s="61"/>
      <c r="AZ6097" s="61"/>
      <c r="BA6097" s="61"/>
    </row>
    <row r="6098" spans="39:53" x14ac:dyDescent="0.2">
      <c r="AM6098" s="61"/>
      <c r="AN6098" s="61"/>
      <c r="AO6098" s="171"/>
      <c r="AP6098" s="61"/>
      <c r="AQ6098" s="61"/>
      <c r="AR6098" s="61"/>
      <c r="AS6098" s="61"/>
      <c r="AT6098" s="61"/>
      <c r="AU6098" s="61"/>
      <c r="AV6098" s="61"/>
      <c r="AW6098" s="61"/>
      <c r="AX6098" s="61"/>
      <c r="AY6098" s="61"/>
      <c r="AZ6098" s="61"/>
      <c r="BA6098" s="61"/>
    </row>
    <row r="6099" spans="39:53" x14ac:dyDescent="0.2">
      <c r="AM6099" s="61"/>
      <c r="AN6099" s="61"/>
      <c r="AO6099" s="171"/>
      <c r="AP6099" s="61"/>
      <c r="AQ6099" s="61"/>
      <c r="AR6099" s="61"/>
      <c r="AS6099" s="61"/>
      <c r="AT6099" s="61"/>
      <c r="AU6099" s="61"/>
      <c r="AV6099" s="61"/>
      <c r="AW6099" s="61"/>
      <c r="AX6099" s="61"/>
      <c r="AY6099" s="61"/>
      <c r="AZ6099" s="61"/>
      <c r="BA6099" s="61"/>
    </row>
    <row r="6100" spans="39:53" x14ac:dyDescent="0.2">
      <c r="AM6100" s="61"/>
      <c r="AN6100" s="61"/>
      <c r="AO6100" s="171"/>
      <c r="AP6100" s="61"/>
      <c r="AQ6100" s="61"/>
      <c r="AR6100" s="61"/>
      <c r="AS6100" s="61"/>
      <c r="AT6100" s="61"/>
      <c r="AU6100" s="61"/>
      <c r="AV6100" s="61"/>
      <c r="AW6100" s="61"/>
      <c r="AX6100" s="61"/>
      <c r="AY6100" s="61"/>
      <c r="AZ6100" s="61"/>
      <c r="BA6100" s="61"/>
    </row>
    <row r="6101" spans="39:53" x14ac:dyDescent="0.2">
      <c r="AM6101" s="61"/>
      <c r="AN6101" s="61"/>
      <c r="AO6101" s="171"/>
      <c r="AP6101" s="61"/>
      <c r="AQ6101" s="61"/>
      <c r="AR6101" s="61"/>
      <c r="AS6101" s="61"/>
      <c r="AT6101" s="61"/>
      <c r="AU6101" s="61"/>
      <c r="AV6101" s="61"/>
      <c r="AW6101" s="61"/>
      <c r="AX6101" s="61"/>
      <c r="AY6101" s="61"/>
      <c r="AZ6101" s="61"/>
      <c r="BA6101" s="61"/>
    </row>
    <row r="6102" spans="39:53" x14ac:dyDescent="0.2">
      <c r="AM6102" s="61"/>
      <c r="AN6102" s="61"/>
      <c r="AO6102" s="171"/>
      <c r="AP6102" s="61"/>
      <c r="AQ6102" s="61"/>
      <c r="AR6102" s="61"/>
      <c r="AS6102" s="61"/>
      <c r="AT6102" s="61"/>
      <c r="AU6102" s="61"/>
      <c r="AV6102" s="61"/>
      <c r="AW6102" s="61"/>
      <c r="AX6102" s="61"/>
      <c r="AY6102" s="61"/>
      <c r="AZ6102" s="61"/>
      <c r="BA6102" s="61"/>
    </row>
    <row r="6103" spans="39:53" x14ac:dyDescent="0.2">
      <c r="AM6103" s="61"/>
      <c r="AN6103" s="61"/>
      <c r="AO6103" s="171"/>
      <c r="AP6103" s="61"/>
      <c r="AQ6103" s="61"/>
      <c r="AR6103" s="61"/>
      <c r="AS6103" s="61"/>
      <c r="AT6103" s="61"/>
      <c r="AU6103" s="61"/>
      <c r="AV6103" s="61"/>
      <c r="AW6103" s="61"/>
      <c r="AX6103" s="61"/>
      <c r="AY6103" s="61"/>
      <c r="AZ6103" s="61"/>
      <c r="BA6103" s="61"/>
    </row>
    <row r="6104" spans="39:53" x14ac:dyDescent="0.2">
      <c r="AM6104" s="61"/>
      <c r="AN6104" s="61"/>
      <c r="AO6104" s="171"/>
      <c r="AP6104" s="61"/>
      <c r="AQ6104" s="61"/>
      <c r="AR6104" s="61"/>
      <c r="AS6104" s="61"/>
      <c r="AT6104" s="61"/>
      <c r="AU6104" s="61"/>
      <c r="AV6104" s="61"/>
      <c r="AW6104" s="61"/>
      <c r="AX6104" s="61"/>
      <c r="AY6104" s="61"/>
      <c r="AZ6104" s="61"/>
      <c r="BA6104" s="61"/>
    </row>
    <row r="6105" spans="39:53" x14ac:dyDescent="0.2">
      <c r="AM6105" s="61"/>
      <c r="AN6105" s="61"/>
      <c r="AO6105" s="171"/>
      <c r="AP6105" s="61"/>
      <c r="AQ6105" s="61"/>
      <c r="AR6105" s="61"/>
      <c r="AS6105" s="61"/>
      <c r="AT6105" s="61"/>
      <c r="AU6105" s="61"/>
      <c r="AV6105" s="61"/>
      <c r="AW6105" s="61"/>
      <c r="AX6105" s="61"/>
      <c r="AY6105" s="61"/>
      <c r="AZ6105" s="61"/>
      <c r="BA6105" s="61"/>
    </row>
    <row r="6106" spans="39:53" x14ac:dyDescent="0.2">
      <c r="AM6106" s="61"/>
      <c r="AN6106" s="61"/>
      <c r="AO6106" s="171"/>
      <c r="AP6106" s="61"/>
      <c r="AQ6106" s="61"/>
      <c r="AR6106" s="61"/>
      <c r="AS6106" s="61"/>
      <c r="AT6106" s="61"/>
      <c r="AU6106" s="61"/>
      <c r="AV6106" s="61"/>
      <c r="AW6106" s="61"/>
      <c r="AX6106" s="61"/>
      <c r="AY6106" s="61"/>
      <c r="AZ6106" s="61"/>
      <c r="BA6106" s="61"/>
    </row>
    <row r="6107" spans="39:53" x14ac:dyDescent="0.2">
      <c r="AM6107" s="61"/>
      <c r="AN6107" s="61"/>
      <c r="AO6107" s="171"/>
      <c r="AP6107" s="61"/>
      <c r="AQ6107" s="61"/>
      <c r="AR6107" s="61"/>
      <c r="AS6107" s="61"/>
      <c r="AT6107" s="61"/>
      <c r="AU6107" s="61"/>
      <c r="AV6107" s="61"/>
      <c r="AW6107" s="61"/>
      <c r="AX6107" s="61"/>
      <c r="AY6107" s="61"/>
      <c r="AZ6107" s="61"/>
      <c r="BA6107" s="61"/>
    </row>
    <row r="6108" spans="39:53" x14ac:dyDescent="0.2">
      <c r="AM6108" s="61"/>
      <c r="AN6108" s="61"/>
      <c r="AO6108" s="171"/>
      <c r="AP6108" s="61"/>
      <c r="AQ6108" s="61"/>
      <c r="AR6108" s="61"/>
      <c r="AS6108" s="61"/>
      <c r="AT6108" s="61"/>
      <c r="AU6108" s="61"/>
      <c r="AV6108" s="61"/>
      <c r="AW6108" s="61"/>
      <c r="AX6108" s="61"/>
      <c r="AY6108" s="61"/>
      <c r="AZ6108" s="61"/>
      <c r="BA6108" s="61"/>
    </row>
    <row r="6109" spans="39:53" x14ac:dyDescent="0.2">
      <c r="AM6109" s="61"/>
      <c r="AN6109" s="61"/>
      <c r="AO6109" s="171"/>
      <c r="AP6109" s="61"/>
      <c r="AQ6109" s="61"/>
      <c r="AR6109" s="61"/>
      <c r="AS6109" s="61"/>
      <c r="AT6109" s="61"/>
      <c r="AU6109" s="61"/>
      <c r="AV6109" s="61"/>
      <c r="AW6109" s="61"/>
      <c r="AX6109" s="61"/>
      <c r="AY6109" s="61"/>
      <c r="AZ6109" s="61"/>
      <c r="BA6109" s="61"/>
    </row>
    <row r="6110" spans="39:53" x14ac:dyDescent="0.2">
      <c r="AM6110" s="61"/>
      <c r="AN6110" s="61"/>
      <c r="AO6110" s="171"/>
      <c r="AP6110" s="61"/>
      <c r="AQ6110" s="61"/>
      <c r="AR6110" s="61"/>
      <c r="AS6110" s="61"/>
      <c r="AT6110" s="61"/>
      <c r="AU6110" s="61"/>
      <c r="AV6110" s="61"/>
      <c r="AW6110" s="61"/>
      <c r="AX6110" s="61"/>
      <c r="AY6110" s="61"/>
      <c r="AZ6110" s="61"/>
      <c r="BA6110" s="61"/>
    </row>
    <row r="6111" spans="39:53" x14ac:dyDescent="0.2">
      <c r="AM6111" s="61"/>
      <c r="AN6111" s="61"/>
      <c r="AO6111" s="171"/>
      <c r="AP6111" s="61"/>
      <c r="AQ6111" s="61"/>
      <c r="AR6111" s="61"/>
      <c r="AS6111" s="61"/>
      <c r="AT6111" s="61"/>
      <c r="AU6111" s="61"/>
      <c r="AV6111" s="61"/>
      <c r="AW6111" s="61"/>
      <c r="AX6111" s="61"/>
      <c r="AY6111" s="61"/>
      <c r="AZ6111" s="61"/>
      <c r="BA6111" s="61"/>
    </row>
    <row r="6112" spans="39:53" x14ac:dyDescent="0.2">
      <c r="AM6112" s="61"/>
      <c r="AN6112" s="61"/>
      <c r="AO6112" s="171"/>
      <c r="AP6112" s="61"/>
      <c r="AQ6112" s="61"/>
      <c r="AR6112" s="61"/>
      <c r="AS6112" s="61"/>
      <c r="AT6112" s="61"/>
      <c r="AU6112" s="61"/>
      <c r="AV6112" s="61"/>
      <c r="AW6112" s="61"/>
      <c r="AX6112" s="61"/>
      <c r="AY6112" s="61"/>
      <c r="AZ6112" s="61"/>
      <c r="BA6112" s="61"/>
    </row>
    <row r="6113" spans="39:53" x14ac:dyDescent="0.2">
      <c r="AM6113" s="61"/>
      <c r="AN6113" s="61"/>
      <c r="AO6113" s="171"/>
      <c r="AP6113" s="61"/>
      <c r="AQ6113" s="61"/>
      <c r="AR6113" s="61"/>
      <c r="AS6113" s="61"/>
      <c r="AT6113" s="61"/>
      <c r="AU6113" s="61"/>
      <c r="AV6113" s="61"/>
      <c r="AW6113" s="61"/>
      <c r="AX6113" s="61"/>
      <c r="AY6113" s="61"/>
      <c r="AZ6113" s="61"/>
      <c r="BA6113" s="61"/>
    </row>
    <row r="6114" spans="39:53" x14ac:dyDescent="0.2">
      <c r="AM6114" s="61"/>
      <c r="AN6114" s="61"/>
      <c r="AO6114" s="171"/>
      <c r="AP6114" s="61"/>
      <c r="AQ6114" s="61"/>
      <c r="AR6114" s="61"/>
      <c r="AS6114" s="61"/>
      <c r="AT6114" s="61"/>
      <c r="AU6114" s="61"/>
      <c r="AV6114" s="61"/>
      <c r="AW6114" s="61"/>
      <c r="AX6114" s="61"/>
      <c r="AY6114" s="61"/>
      <c r="AZ6114" s="61"/>
      <c r="BA6114" s="61"/>
    </row>
    <row r="6115" spans="39:53" x14ac:dyDescent="0.2">
      <c r="AM6115" s="61"/>
      <c r="AN6115" s="61"/>
      <c r="AO6115" s="171"/>
      <c r="AP6115" s="61"/>
      <c r="AQ6115" s="61"/>
      <c r="AR6115" s="61"/>
      <c r="AS6115" s="61"/>
      <c r="AT6115" s="61"/>
      <c r="AU6115" s="61"/>
      <c r="AV6115" s="61"/>
      <c r="AW6115" s="61"/>
      <c r="AX6115" s="61"/>
      <c r="AY6115" s="61"/>
      <c r="AZ6115" s="61"/>
      <c r="BA6115" s="61"/>
    </row>
    <row r="6116" spans="39:53" x14ac:dyDescent="0.2">
      <c r="AM6116" s="61"/>
      <c r="AN6116" s="61"/>
      <c r="AO6116" s="171"/>
      <c r="AP6116" s="61"/>
      <c r="AQ6116" s="61"/>
      <c r="AR6116" s="61"/>
      <c r="AS6116" s="61"/>
      <c r="AT6116" s="61"/>
      <c r="AU6116" s="61"/>
      <c r="AV6116" s="61"/>
      <c r="AW6116" s="61"/>
      <c r="AX6116" s="61"/>
      <c r="AY6116" s="61"/>
      <c r="AZ6116" s="61"/>
      <c r="BA6116" s="61"/>
    </row>
    <row r="6117" spans="39:53" x14ac:dyDescent="0.2">
      <c r="AM6117" s="61"/>
      <c r="AN6117" s="61"/>
      <c r="AO6117" s="171"/>
      <c r="AP6117" s="61"/>
      <c r="AQ6117" s="61"/>
      <c r="AR6117" s="61"/>
      <c r="AS6117" s="61"/>
      <c r="AT6117" s="61"/>
      <c r="AU6117" s="61"/>
      <c r="AV6117" s="61"/>
      <c r="AW6117" s="61"/>
      <c r="AX6117" s="61"/>
      <c r="AY6117" s="61"/>
      <c r="AZ6117" s="61"/>
      <c r="BA6117" s="61"/>
    </row>
    <row r="6118" spans="39:53" x14ac:dyDescent="0.2">
      <c r="AM6118" s="61"/>
      <c r="AN6118" s="61"/>
      <c r="AO6118" s="171"/>
      <c r="AP6118" s="61"/>
      <c r="AQ6118" s="61"/>
      <c r="AR6118" s="61"/>
      <c r="AS6118" s="61"/>
      <c r="AT6118" s="61"/>
      <c r="AU6118" s="61"/>
      <c r="AV6118" s="61"/>
      <c r="AW6118" s="61"/>
      <c r="AX6118" s="61"/>
      <c r="AY6118" s="61"/>
      <c r="AZ6118" s="61"/>
      <c r="BA6118" s="61"/>
    </row>
    <row r="6119" spans="39:53" x14ac:dyDescent="0.2">
      <c r="AM6119" s="61"/>
      <c r="AN6119" s="61"/>
      <c r="AO6119" s="171"/>
      <c r="AP6119" s="61"/>
      <c r="AQ6119" s="61"/>
      <c r="AR6119" s="61"/>
      <c r="AS6119" s="61"/>
      <c r="AT6119" s="61"/>
      <c r="AU6119" s="61"/>
      <c r="AV6119" s="61"/>
      <c r="AW6119" s="61"/>
      <c r="AX6119" s="61"/>
      <c r="AY6119" s="61"/>
      <c r="AZ6119" s="61"/>
      <c r="BA6119" s="61"/>
    </row>
    <row r="6120" spans="39:53" x14ac:dyDescent="0.2">
      <c r="AM6120" s="61"/>
      <c r="AN6120" s="61"/>
      <c r="AO6120" s="171"/>
      <c r="AP6120" s="61"/>
      <c r="AQ6120" s="61"/>
      <c r="AR6120" s="61"/>
      <c r="AS6120" s="61"/>
      <c r="AT6120" s="61"/>
      <c r="AU6120" s="61"/>
      <c r="AV6120" s="61"/>
      <c r="AW6120" s="61"/>
      <c r="AX6120" s="61"/>
      <c r="AY6120" s="61"/>
      <c r="AZ6120" s="61"/>
      <c r="BA6120" s="61"/>
    </row>
    <row r="6121" spans="39:53" x14ac:dyDescent="0.2">
      <c r="AM6121" s="61"/>
      <c r="AN6121" s="61"/>
      <c r="AO6121" s="171"/>
      <c r="AP6121" s="61"/>
      <c r="AQ6121" s="61"/>
      <c r="AR6121" s="61"/>
      <c r="AS6121" s="61"/>
      <c r="AT6121" s="61"/>
      <c r="AU6121" s="61"/>
      <c r="AV6121" s="61"/>
      <c r="AW6121" s="61"/>
      <c r="AX6121" s="61"/>
      <c r="AY6121" s="61"/>
      <c r="AZ6121" s="61"/>
      <c r="BA6121" s="61"/>
    </row>
    <row r="6122" spans="39:53" x14ac:dyDescent="0.2">
      <c r="AM6122" s="61"/>
      <c r="AN6122" s="61"/>
      <c r="AO6122" s="171"/>
      <c r="AP6122" s="61"/>
      <c r="AQ6122" s="61"/>
      <c r="AR6122" s="61"/>
      <c r="AS6122" s="61"/>
      <c r="AT6122" s="61"/>
      <c r="AU6122" s="61"/>
      <c r="AV6122" s="61"/>
      <c r="AW6122" s="61"/>
      <c r="AX6122" s="61"/>
      <c r="AY6122" s="61"/>
      <c r="AZ6122" s="61"/>
      <c r="BA6122" s="61"/>
    </row>
    <row r="6123" spans="39:53" x14ac:dyDescent="0.2">
      <c r="AM6123" s="61"/>
      <c r="AN6123" s="61"/>
      <c r="AO6123" s="171"/>
      <c r="AP6123" s="61"/>
      <c r="AQ6123" s="61"/>
      <c r="AR6123" s="61"/>
      <c r="AS6123" s="61"/>
      <c r="AT6123" s="61"/>
      <c r="AU6123" s="61"/>
      <c r="AV6123" s="61"/>
      <c r="AW6123" s="61"/>
      <c r="AX6123" s="61"/>
      <c r="AY6123" s="61"/>
      <c r="AZ6123" s="61"/>
      <c r="BA6123" s="61"/>
    </row>
    <row r="6124" spans="39:53" x14ac:dyDescent="0.2">
      <c r="AM6124" s="61"/>
      <c r="AN6124" s="61"/>
      <c r="AO6124" s="171"/>
      <c r="AP6124" s="61"/>
      <c r="AQ6124" s="61"/>
      <c r="AR6124" s="61"/>
      <c r="AS6124" s="61"/>
      <c r="AT6124" s="61"/>
      <c r="AU6124" s="61"/>
      <c r="AV6124" s="61"/>
      <c r="AW6124" s="61"/>
      <c r="AX6124" s="61"/>
      <c r="AY6124" s="61"/>
      <c r="AZ6124" s="61"/>
      <c r="BA6124" s="61"/>
    </row>
    <row r="6125" spans="39:53" x14ac:dyDescent="0.2">
      <c r="AM6125" s="61"/>
      <c r="AN6125" s="61"/>
      <c r="AO6125" s="171"/>
      <c r="AP6125" s="61"/>
      <c r="AQ6125" s="61"/>
      <c r="AR6125" s="61"/>
      <c r="AS6125" s="61"/>
      <c r="AT6125" s="61"/>
      <c r="AU6125" s="61"/>
      <c r="AV6125" s="61"/>
      <c r="AW6125" s="61"/>
      <c r="AX6125" s="61"/>
      <c r="AY6125" s="61"/>
      <c r="AZ6125" s="61"/>
      <c r="BA6125" s="61"/>
    </row>
    <row r="6126" spans="39:53" x14ac:dyDescent="0.2">
      <c r="AM6126" s="61"/>
      <c r="AN6126" s="61"/>
      <c r="AO6126" s="171"/>
      <c r="AP6126" s="61"/>
      <c r="AQ6126" s="61"/>
      <c r="AR6126" s="61"/>
      <c r="AS6126" s="61"/>
      <c r="AT6126" s="61"/>
      <c r="AU6126" s="61"/>
      <c r="AV6126" s="61"/>
      <c r="AW6126" s="61"/>
      <c r="AX6126" s="61"/>
      <c r="AY6126" s="61"/>
      <c r="AZ6126" s="61"/>
      <c r="BA6126" s="61"/>
    </row>
    <row r="6127" spans="39:53" x14ac:dyDescent="0.2">
      <c r="AM6127" s="61"/>
      <c r="AN6127" s="61"/>
      <c r="AO6127" s="171"/>
      <c r="AP6127" s="61"/>
      <c r="AQ6127" s="61"/>
      <c r="AR6127" s="61"/>
      <c r="AS6127" s="61"/>
      <c r="AT6127" s="61"/>
      <c r="AU6127" s="61"/>
      <c r="AV6127" s="61"/>
      <c r="AW6127" s="61"/>
      <c r="AX6127" s="61"/>
      <c r="AY6127" s="61"/>
      <c r="AZ6127" s="61"/>
      <c r="BA6127" s="61"/>
    </row>
    <row r="6128" spans="39:53" x14ac:dyDescent="0.2">
      <c r="AM6128" s="61"/>
      <c r="AN6128" s="61"/>
      <c r="AO6128" s="171"/>
      <c r="AP6128" s="61"/>
      <c r="AQ6128" s="61"/>
      <c r="AR6128" s="61"/>
      <c r="AS6128" s="61"/>
      <c r="AT6128" s="61"/>
      <c r="AU6128" s="61"/>
      <c r="AV6128" s="61"/>
      <c r="AW6128" s="61"/>
      <c r="AX6128" s="61"/>
      <c r="AY6128" s="61"/>
      <c r="AZ6128" s="61"/>
      <c r="BA6128" s="61"/>
    </row>
    <row r="6129" spans="39:53" x14ac:dyDescent="0.2">
      <c r="AM6129" s="61"/>
      <c r="AN6129" s="61"/>
      <c r="AO6129" s="171"/>
      <c r="AP6129" s="61"/>
      <c r="AQ6129" s="61"/>
      <c r="AR6129" s="61"/>
      <c r="AS6129" s="61"/>
      <c r="AT6129" s="61"/>
      <c r="AU6129" s="61"/>
      <c r="AV6129" s="61"/>
      <c r="AW6129" s="61"/>
      <c r="AX6129" s="61"/>
      <c r="AY6129" s="61"/>
      <c r="AZ6129" s="61"/>
      <c r="BA6129" s="61"/>
    </row>
    <row r="6130" spans="39:53" x14ac:dyDescent="0.2">
      <c r="AM6130" s="61"/>
      <c r="AN6130" s="61"/>
      <c r="AO6130" s="171"/>
      <c r="AP6130" s="61"/>
      <c r="AQ6130" s="61"/>
      <c r="AR6130" s="61"/>
      <c r="AS6130" s="61"/>
      <c r="AT6130" s="61"/>
      <c r="AU6130" s="61"/>
      <c r="AV6130" s="61"/>
      <c r="AW6130" s="61"/>
      <c r="AX6130" s="61"/>
      <c r="AY6130" s="61"/>
      <c r="AZ6130" s="61"/>
      <c r="BA6130" s="61"/>
    </row>
    <row r="6131" spans="39:53" x14ac:dyDescent="0.2">
      <c r="AM6131" s="61"/>
      <c r="AN6131" s="61"/>
      <c r="AO6131" s="171"/>
      <c r="AP6131" s="61"/>
      <c r="AQ6131" s="61"/>
      <c r="AR6131" s="61"/>
      <c r="AS6131" s="61"/>
      <c r="AT6131" s="61"/>
      <c r="AU6131" s="61"/>
      <c r="AV6131" s="61"/>
      <c r="AW6131" s="61"/>
      <c r="AX6131" s="61"/>
      <c r="AY6131" s="61"/>
      <c r="AZ6131" s="61"/>
      <c r="BA6131" s="61"/>
    </row>
    <row r="6132" spans="39:53" x14ac:dyDescent="0.2">
      <c r="AM6132" s="61"/>
      <c r="AN6132" s="61"/>
      <c r="AO6132" s="171"/>
      <c r="AP6132" s="61"/>
      <c r="AQ6132" s="61"/>
      <c r="AR6132" s="61"/>
      <c r="AS6132" s="61"/>
      <c r="AT6132" s="61"/>
      <c r="AU6132" s="61"/>
      <c r="AV6132" s="61"/>
      <c r="AW6132" s="61"/>
      <c r="AX6132" s="61"/>
      <c r="AY6132" s="61"/>
      <c r="AZ6132" s="61"/>
      <c r="BA6132" s="61"/>
    </row>
    <row r="6133" spans="39:53" x14ac:dyDescent="0.2">
      <c r="AM6133" s="61"/>
      <c r="AN6133" s="61"/>
      <c r="AO6133" s="171"/>
      <c r="AP6133" s="61"/>
      <c r="AQ6133" s="61"/>
      <c r="AR6133" s="61"/>
      <c r="AS6133" s="61"/>
      <c r="AT6133" s="61"/>
      <c r="AU6133" s="61"/>
      <c r="AV6133" s="61"/>
      <c r="AW6133" s="61"/>
      <c r="AX6133" s="61"/>
      <c r="AY6133" s="61"/>
      <c r="AZ6133" s="61"/>
      <c r="BA6133" s="61"/>
    </row>
    <row r="6134" spans="39:53" x14ac:dyDescent="0.2">
      <c r="AM6134" s="61"/>
      <c r="AN6134" s="61"/>
      <c r="AO6134" s="171"/>
      <c r="AP6134" s="61"/>
      <c r="AQ6134" s="61"/>
      <c r="AR6134" s="61"/>
      <c r="AS6134" s="61"/>
      <c r="AT6134" s="61"/>
      <c r="AU6134" s="61"/>
      <c r="AV6134" s="61"/>
      <c r="AW6134" s="61"/>
      <c r="AX6134" s="61"/>
      <c r="AY6134" s="61"/>
      <c r="AZ6134" s="61"/>
      <c r="BA6134" s="61"/>
    </row>
    <row r="6135" spans="39:53" x14ac:dyDescent="0.2">
      <c r="AM6135" s="61"/>
      <c r="AN6135" s="61"/>
      <c r="AO6135" s="171"/>
      <c r="AP6135" s="61"/>
      <c r="AQ6135" s="61"/>
      <c r="AR6135" s="61"/>
      <c r="AS6135" s="61"/>
      <c r="AT6135" s="61"/>
      <c r="AU6135" s="61"/>
      <c r="AV6135" s="61"/>
      <c r="AW6135" s="61"/>
      <c r="AX6135" s="61"/>
      <c r="AY6135" s="61"/>
      <c r="AZ6135" s="61"/>
      <c r="BA6135" s="61"/>
    </row>
    <row r="6136" spans="39:53" x14ac:dyDescent="0.2">
      <c r="AM6136" s="61"/>
      <c r="AN6136" s="61"/>
      <c r="AO6136" s="171"/>
      <c r="AP6136" s="61"/>
      <c r="AQ6136" s="61"/>
      <c r="AR6136" s="61"/>
      <c r="AS6136" s="61"/>
      <c r="AT6136" s="61"/>
      <c r="AU6136" s="61"/>
      <c r="AV6136" s="61"/>
      <c r="AW6136" s="61"/>
      <c r="AX6136" s="61"/>
      <c r="AY6136" s="61"/>
      <c r="AZ6136" s="61"/>
      <c r="BA6136" s="61"/>
    </row>
    <row r="6137" spans="39:53" x14ac:dyDescent="0.2">
      <c r="AM6137" s="61"/>
      <c r="AN6137" s="61"/>
      <c r="AO6137" s="171"/>
      <c r="AP6137" s="61"/>
      <c r="AQ6137" s="61"/>
      <c r="AR6137" s="61"/>
      <c r="AS6137" s="61"/>
      <c r="AT6137" s="61"/>
      <c r="AU6137" s="61"/>
      <c r="AV6137" s="61"/>
      <c r="AW6137" s="61"/>
      <c r="AX6137" s="61"/>
      <c r="AY6137" s="61"/>
      <c r="AZ6137" s="61"/>
      <c r="BA6137" s="61"/>
    </row>
    <row r="6138" spans="39:53" x14ac:dyDescent="0.2">
      <c r="AM6138" s="61"/>
      <c r="AN6138" s="61"/>
      <c r="AO6138" s="171"/>
      <c r="AP6138" s="61"/>
      <c r="AQ6138" s="61"/>
      <c r="AR6138" s="61"/>
      <c r="AS6138" s="61"/>
      <c r="AT6138" s="61"/>
      <c r="AU6138" s="61"/>
      <c r="AV6138" s="61"/>
      <c r="AW6138" s="61"/>
      <c r="AX6138" s="61"/>
      <c r="AY6138" s="61"/>
      <c r="AZ6138" s="61"/>
      <c r="BA6138" s="61"/>
    </row>
    <row r="6139" spans="39:53" x14ac:dyDescent="0.2">
      <c r="AM6139" s="61"/>
      <c r="AN6139" s="61"/>
      <c r="AO6139" s="171"/>
      <c r="AP6139" s="61"/>
      <c r="AQ6139" s="61"/>
      <c r="AR6139" s="61"/>
      <c r="AS6139" s="61"/>
      <c r="AT6139" s="61"/>
      <c r="AU6139" s="61"/>
      <c r="AV6139" s="61"/>
      <c r="AW6139" s="61"/>
      <c r="AX6139" s="61"/>
      <c r="AY6139" s="61"/>
      <c r="AZ6139" s="61"/>
      <c r="BA6139" s="61"/>
    </row>
    <row r="6140" spans="39:53" x14ac:dyDescent="0.2">
      <c r="AM6140" s="61"/>
      <c r="AN6140" s="61"/>
      <c r="AO6140" s="171"/>
      <c r="AP6140" s="61"/>
      <c r="AQ6140" s="61"/>
      <c r="AR6140" s="61"/>
      <c r="AS6140" s="61"/>
      <c r="AT6140" s="61"/>
      <c r="AU6140" s="61"/>
      <c r="AV6140" s="61"/>
      <c r="AW6140" s="61"/>
      <c r="AX6140" s="61"/>
      <c r="AY6140" s="61"/>
      <c r="AZ6140" s="61"/>
      <c r="BA6140" s="61"/>
    </row>
    <row r="6141" spans="39:53" x14ac:dyDescent="0.2">
      <c r="AM6141" s="61"/>
      <c r="AN6141" s="61"/>
      <c r="AO6141" s="171"/>
      <c r="AP6141" s="61"/>
      <c r="AQ6141" s="61"/>
      <c r="AR6141" s="61"/>
      <c r="AS6141" s="61"/>
      <c r="AT6141" s="61"/>
      <c r="AU6141" s="61"/>
      <c r="AV6141" s="61"/>
      <c r="AW6141" s="61"/>
      <c r="AX6141" s="61"/>
      <c r="AY6141" s="61"/>
      <c r="AZ6141" s="61"/>
      <c r="BA6141" s="61"/>
    </row>
    <row r="6142" spans="39:53" x14ac:dyDescent="0.2">
      <c r="AM6142" s="61"/>
      <c r="AN6142" s="61"/>
      <c r="AO6142" s="171"/>
      <c r="AP6142" s="61"/>
      <c r="AQ6142" s="61"/>
      <c r="AR6142" s="61"/>
      <c r="AS6142" s="61"/>
      <c r="AT6142" s="61"/>
      <c r="AU6142" s="61"/>
      <c r="AV6142" s="61"/>
      <c r="AW6142" s="61"/>
      <c r="AX6142" s="61"/>
      <c r="AY6142" s="61"/>
      <c r="AZ6142" s="61"/>
      <c r="BA6142" s="61"/>
    </row>
    <row r="6143" spans="39:53" x14ac:dyDescent="0.2">
      <c r="AM6143" s="61"/>
      <c r="AN6143" s="61"/>
      <c r="AO6143" s="171"/>
      <c r="AP6143" s="61"/>
      <c r="AQ6143" s="61"/>
      <c r="AR6143" s="61"/>
      <c r="AS6143" s="61"/>
      <c r="AT6143" s="61"/>
      <c r="AU6143" s="61"/>
      <c r="AV6143" s="61"/>
      <c r="AW6143" s="61"/>
      <c r="AX6143" s="61"/>
      <c r="AY6143" s="61"/>
      <c r="AZ6143" s="61"/>
      <c r="BA6143" s="61"/>
    </row>
    <row r="6144" spans="39:53" x14ac:dyDescent="0.2">
      <c r="AM6144" s="61"/>
      <c r="AN6144" s="61"/>
      <c r="AO6144" s="171"/>
      <c r="AP6144" s="61"/>
      <c r="AQ6144" s="61"/>
      <c r="AR6144" s="61"/>
      <c r="AS6144" s="61"/>
      <c r="AT6144" s="61"/>
      <c r="AU6144" s="61"/>
      <c r="AV6144" s="61"/>
      <c r="AW6144" s="61"/>
      <c r="AX6144" s="61"/>
      <c r="AY6144" s="61"/>
      <c r="AZ6144" s="61"/>
      <c r="BA6144" s="61"/>
    </row>
    <row r="6145" spans="39:53" x14ac:dyDescent="0.2">
      <c r="AM6145" s="61"/>
      <c r="AN6145" s="61"/>
      <c r="AO6145" s="171"/>
      <c r="AP6145" s="61"/>
      <c r="AQ6145" s="61"/>
      <c r="AR6145" s="61"/>
      <c r="AS6145" s="61"/>
      <c r="AT6145" s="61"/>
      <c r="AU6145" s="61"/>
      <c r="AV6145" s="61"/>
      <c r="AW6145" s="61"/>
      <c r="AX6145" s="61"/>
      <c r="AY6145" s="61"/>
      <c r="AZ6145" s="61"/>
      <c r="BA6145" s="61"/>
    </row>
    <row r="6146" spans="39:53" x14ac:dyDescent="0.2">
      <c r="AM6146" s="61"/>
      <c r="AN6146" s="61"/>
      <c r="AO6146" s="171"/>
      <c r="AP6146" s="61"/>
      <c r="AQ6146" s="61"/>
      <c r="AR6146" s="61"/>
      <c r="AS6146" s="61"/>
      <c r="AT6146" s="61"/>
      <c r="AU6146" s="61"/>
      <c r="AV6146" s="61"/>
      <c r="AW6146" s="61"/>
      <c r="AX6146" s="61"/>
      <c r="AY6146" s="61"/>
      <c r="AZ6146" s="61"/>
      <c r="BA6146" s="61"/>
    </row>
    <row r="6147" spans="39:53" x14ac:dyDescent="0.2">
      <c r="AM6147" s="61"/>
      <c r="AN6147" s="61"/>
      <c r="AO6147" s="171"/>
      <c r="AP6147" s="61"/>
      <c r="AQ6147" s="61"/>
      <c r="AR6147" s="61"/>
      <c r="AS6147" s="61"/>
      <c r="AT6147" s="61"/>
      <c r="AU6147" s="61"/>
      <c r="AV6147" s="61"/>
      <c r="AW6147" s="61"/>
      <c r="AX6147" s="61"/>
      <c r="AY6147" s="61"/>
      <c r="AZ6147" s="61"/>
      <c r="BA6147" s="61"/>
    </row>
    <row r="6148" spans="39:53" x14ac:dyDescent="0.2">
      <c r="AM6148" s="61"/>
      <c r="AN6148" s="61"/>
      <c r="AO6148" s="171"/>
      <c r="AP6148" s="61"/>
      <c r="AQ6148" s="61"/>
      <c r="AR6148" s="61"/>
      <c r="AS6148" s="61"/>
      <c r="AT6148" s="61"/>
      <c r="AU6148" s="61"/>
      <c r="AV6148" s="61"/>
      <c r="AW6148" s="61"/>
      <c r="AX6148" s="61"/>
      <c r="AY6148" s="61"/>
      <c r="AZ6148" s="61"/>
      <c r="BA6148" s="61"/>
    </row>
    <row r="6149" spans="39:53" x14ac:dyDescent="0.2">
      <c r="AM6149" s="61"/>
      <c r="AN6149" s="61"/>
      <c r="AO6149" s="171"/>
      <c r="AP6149" s="61"/>
      <c r="AQ6149" s="61"/>
      <c r="AR6149" s="61"/>
      <c r="AS6149" s="61"/>
      <c r="AT6149" s="61"/>
      <c r="AU6149" s="61"/>
      <c r="AV6149" s="61"/>
      <c r="AW6149" s="61"/>
      <c r="AX6149" s="61"/>
      <c r="AY6149" s="61"/>
      <c r="AZ6149" s="61"/>
      <c r="BA6149" s="61"/>
    </row>
    <row r="6150" spans="39:53" x14ac:dyDescent="0.2">
      <c r="AM6150" s="61"/>
      <c r="AN6150" s="61"/>
      <c r="AO6150" s="171"/>
      <c r="AP6150" s="61"/>
      <c r="AQ6150" s="61"/>
      <c r="AR6150" s="61"/>
      <c r="AS6150" s="61"/>
      <c r="AT6150" s="61"/>
      <c r="AU6150" s="61"/>
      <c r="AV6150" s="61"/>
      <c r="AW6150" s="61"/>
      <c r="AX6150" s="61"/>
      <c r="AY6150" s="61"/>
      <c r="AZ6150" s="61"/>
      <c r="BA6150" s="61"/>
    </row>
    <row r="6151" spans="39:53" x14ac:dyDescent="0.2">
      <c r="AM6151" s="61"/>
      <c r="AN6151" s="61"/>
      <c r="AO6151" s="171"/>
      <c r="AP6151" s="61"/>
      <c r="AQ6151" s="61"/>
      <c r="AR6151" s="61"/>
      <c r="AS6151" s="61"/>
      <c r="AT6151" s="61"/>
      <c r="AU6151" s="61"/>
      <c r="AV6151" s="61"/>
      <c r="AW6151" s="61"/>
      <c r="AX6151" s="61"/>
      <c r="AY6151" s="61"/>
      <c r="AZ6151" s="61"/>
      <c r="BA6151" s="61"/>
    </row>
    <row r="6152" spans="39:53" x14ac:dyDescent="0.2">
      <c r="AM6152" s="61"/>
      <c r="AN6152" s="61"/>
      <c r="AO6152" s="171"/>
      <c r="AP6152" s="61"/>
      <c r="AQ6152" s="61"/>
      <c r="AR6152" s="61"/>
      <c r="AS6152" s="61"/>
      <c r="AT6152" s="61"/>
      <c r="AU6152" s="61"/>
      <c r="AV6152" s="61"/>
      <c r="AW6152" s="61"/>
      <c r="AX6152" s="61"/>
      <c r="AY6152" s="61"/>
      <c r="AZ6152" s="61"/>
      <c r="BA6152" s="61"/>
    </row>
    <row r="6153" spans="39:53" x14ac:dyDescent="0.2">
      <c r="AM6153" s="61"/>
      <c r="AN6153" s="61"/>
      <c r="AO6153" s="171"/>
      <c r="AP6153" s="61"/>
      <c r="AQ6153" s="61"/>
      <c r="AR6153" s="61"/>
      <c r="AS6153" s="61"/>
      <c r="AT6153" s="61"/>
      <c r="AU6153" s="61"/>
      <c r="AV6153" s="61"/>
      <c r="AW6153" s="61"/>
      <c r="AX6153" s="61"/>
      <c r="AY6153" s="61"/>
      <c r="AZ6153" s="61"/>
      <c r="BA6153" s="61"/>
    </row>
    <row r="6154" spans="39:53" x14ac:dyDescent="0.2">
      <c r="AM6154" s="61"/>
      <c r="AN6154" s="61"/>
      <c r="AO6154" s="171"/>
      <c r="AP6154" s="61"/>
      <c r="AQ6154" s="61"/>
      <c r="AR6154" s="61"/>
      <c r="AS6154" s="61"/>
      <c r="AT6154" s="61"/>
      <c r="AU6154" s="61"/>
      <c r="AV6154" s="61"/>
      <c r="AW6154" s="61"/>
      <c r="AX6154" s="61"/>
      <c r="AY6154" s="61"/>
      <c r="AZ6154" s="61"/>
      <c r="BA6154" s="61"/>
    </row>
    <row r="6155" spans="39:53" x14ac:dyDescent="0.2">
      <c r="AM6155" s="61"/>
      <c r="AN6155" s="61"/>
      <c r="AO6155" s="171"/>
      <c r="AP6155" s="61"/>
      <c r="AQ6155" s="61"/>
      <c r="AR6155" s="61"/>
      <c r="AS6155" s="61"/>
      <c r="AT6155" s="61"/>
      <c r="AU6155" s="61"/>
      <c r="AV6155" s="61"/>
      <c r="AW6155" s="61"/>
      <c r="AX6155" s="61"/>
      <c r="AY6155" s="61"/>
      <c r="AZ6155" s="61"/>
      <c r="BA6155" s="61"/>
    </row>
    <row r="6156" spans="39:53" x14ac:dyDescent="0.2">
      <c r="AM6156" s="61"/>
      <c r="AN6156" s="61"/>
      <c r="AO6156" s="171"/>
      <c r="AP6156" s="61"/>
      <c r="AQ6156" s="61"/>
      <c r="AR6156" s="61"/>
      <c r="AS6156" s="61"/>
      <c r="AT6156" s="61"/>
      <c r="AU6156" s="61"/>
      <c r="AV6156" s="61"/>
      <c r="AW6156" s="61"/>
      <c r="AX6156" s="61"/>
      <c r="AY6156" s="61"/>
      <c r="AZ6156" s="61"/>
      <c r="BA6156" s="61"/>
    </row>
    <row r="6157" spans="39:53" x14ac:dyDescent="0.2">
      <c r="AM6157" s="61"/>
      <c r="AN6157" s="61"/>
      <c r="AO6157" s="171"/>
      <c r="AP6157" s="61"/>
      <c r="AQ6157" s="61"/>
      <c r="AR6157" s="61"/>
      <c r="AS6157" s="61"/>
      <c r="AT6157" s="61"/>
      <c r="AU6157" s="61"/>
      <c r="AV6157" s="61"/>
      <c r="AW6157" s="61"/>
      <c r="AX6157" s="61"/>
      <c r="AY6157" s="61"/>
      <c r="AZ6157" s="61"/>
      <c r="BA6157" s="61"/>
    </row>
    <row r="6158" spans="39:53" x14ac:dyDescent="0.2">
      <c r="AM6158" s="61"/>
      <c r="AN6158" s="61"/>
      <c r="AO6158" s="171"/>
      <c r="AP6158" s="61"/>
      <c r="AQ6158" s="61"/>
      <c r="AR6158" s="61"/>
      <c r="AS6158" s="61"/>
      <c r="AT6158" s="61"/>
      <c r="AU6158" s="61"/>
      <c r="AV6158" s="61"/>
      <c r="AW6158" s="61"/>
      <c r="AX6158" s="61"/>
      <c r="AY6158" s="61"/>
      <c r="AZ6158" s="61"/>
      <c r="BA6158" s="61"/>
    </row>
    <row r="6159" spans="39:53" x14ac:dyDescent="0.2">
      <c r="AM6159" s="61"/>
      <c r="AN6159" s="61"/>
      <c r="AO6159" s="171"/>
      <c r="AP6159" s="61"/>
      <c r="AQ6159" s="61"/>
      <c r="AR6159" s="61"/>
      <c r="AS6159" s="61"/>
      <c r="AT6159" s="61"/>
      <c r="AU6159" s="61"/>
      <c r="AV6159" s="61"/>
      <c r="AW6159" s="61"/>
      <c r="AX6159" s="61"/>
      <c r="AY6159" s="61"/>
      <c r="AZ6159" s="61"/>
      <c r="BA6159" s="61"/>
    </row>
    <row r="6160" spans="39:53" x14ac:dyDescent="0.2">
      <c r="AM6160" s="61"/>
      <c r="AN6160" s="61"/>
      <c r="AO6160" s="171"/>
      <c r="AP6160" s="61"/>
      <c r="AQ6160" s="61"/>
      <c r="AR6160" s="61"/>
      <c r="AS6160" s="61"/>
      <c r="AT6160" s="61"/>
      <c r="AU6160" s="61"/>
      <c r="AV6160" s="61"/>
      <c r="AW6160" s="61"/>
      <c r="AX6160" s="61"/>
      <c r="AY6160" s="61"/>
      <c r="AZ6160" s="61"/>
      <c r="BA6160" s="61"/>
    </row>
    <row r="6161" spans="39:53" x14ac:dyDescent="0.2">
      <c r="AM6161" s="61"/>
      <c r="AN6161" s="61"/>
      <c r="AO6161" s="171"/>
      <c r="AP6161" s="61"/>
      <c r="AQ6161" s="61"/>
      <c r="AR6161" s="61"/>
      <c r="AS6161" s="61"/>
      <c r="AT6161" s="61"/>
      <c r="AU6161" s="61"/>
      <c r="AV6161" s="61"/>
      <c r="AW6161" s="61"/>
      <c r="AX6161" s="61"/>
      <c r="AY6161" s="61"/>
      <c r="AZ6161" s="61"/>
      <c r="BA6161" s="61"/>
    </row>
    <row r="6162" spans="39:53" x14ac:dyDescent="0.2">
      <c r="AM6162" s="61"/>
      <c r="AN6162" s="61"/>
      <c r="AO6162" s="171"/>
      <c r="AP6162" s="61"/>
      <c r="AQ6162" s="61"/>
      <c r="AR6162" s="61"/>
      <c r="AS6162" s="61"/>
      <c r="AT6162" s="61"/>
      <c r="AU6162" s="61"/>
      <c r="AV6162" s="61"/>
      <c r="AW6162" s="61"/>
      <c r="AX6162" s="61"/>
      <c r="AY6162" s="61"/>
      <c r="AZ6162" s="61"/>
      <c r="BA6162" s="61"/>
    </row>
    <row r="6163" spans="39:53" x14ac:dyDescent="0.2">
      <c r="AM6163" s="61"/>
      <c r="AN6163" s="61"/>
      <c r="AO6163" s="171"/>
      <c r="AP6163" s="61"/>
      <c r="AQ6163" s="61"/>
      <c r="AR6163" s="61"/>
      <c r="AS6163" s="61"/>
      <c r="AT6163" s="61"/>
      <c r="AU6163" s="61"/>
      <c r="AV6163" s="61"/>
      <c r="AW6163" s="61"/>
      <c r="AX6163" s="61"/>
      <c r="AY6163" s="61"/>
      <c r="AZ6163" s="61"/>
      <c r="BA6163" s="61"/>
    </row>
    <row r="6164" spans="39:53" x14ac:dyDescent="0.2">
      <c r="AM6164" s="61"/>
      <c r="AN6164" s="61"/>
      <c r="AO6164" s="171"/>
      <c r="AP6164" s="61"/>
      <c r="AQ6164" s="61"/>
      <c r="AR6164" s="61"/>
      <c r="AS6164" s="61"/>
      <c r="AT6164" s="61"/>
      <c r="AU6164" s="61"/>
      <c r="AV6164" s="61"/>
      <c r="AW6164" s="61"/>
      <c r="AX6164" s="61"/>
      <c r="AY6164" s="61"/>
      <c r="AZ6164" s="61"/>
      <c r="BA6164" s="61"/>
    </row>
    <row r="6165" spans="39:53" x14ac:dyDescent="0.2">
      <c r="AM6165" s="61"/>
      <c r="AN6165" s="61"/>
      <c r="AO6165" s="171"/>
      <c r="AP6165" s="61"/>
      <c r="AQ6165" s="61"/>
      <c r="AR6165" s="61"/>
      <c r="AS6165" s="61"/>
      <c r="AT6165" s="61"/>
      <c r="AU6165" s="61"/>
      <c r="AV6165" s="61"/>
      <c r="AW6165" s="61"/>
      <c r="AX6165" s="61"/>
      <c r="AY6165" s="61"/>
      <c r="AZ6165" s="61"/>
      <c r="BA6165" s="61"/>
    </row>
    <row r="6166" spans="39:53" x14ac:dyDescent="0.2">
      <c r="AM6166" s="61"/>
      <c r="AN6166" s="61"/>
      <c r="AO6166" s="171"/>
      <c r="AP6166" s="61"/>
      <c r="AQ6166" s="61"/>
      <c r="AR6166" s="61"/>
      <c r="AS6166" s="61"/>
      <c r="AT6166" s="61"/>
      <c r="AU6166" s="61"/>
      <c r="AV6166" s="61"/>
      <c r="AW6166" s="61"/>
      <c r="AX6166" s="61"/>
      <c r="AY6166" s="61"/>
      <c r="AZ6166" s="61"/>
      <c r="BA6166" s="61"/>
    </row>
    <row r="6167" spans="39:53" x14ac:dyDescent="0.2">
      <c r="AM6167" s="61"/>
      <c r="AN6167" s="61"/>
      <c r="AO6167" s="171"/>
      <c r="AP6167" s="61"/>
      <c r="AQ6167" s="61"/>
      <c r="AR6167" s="61"/>
      <c r="AS6167" s="61"/>
      <c r="AT6167" s="61"/>
      <c r="AU6167" s="61"/>
      <c r="AV6167" s="61"/>
      <c r="AW6167" s="61"/>
      <c r="AX6167" s="61"/>
      <c r="AY6167" s="61"/>
      <c r="AZ6167" s="61"/>
      <c r="BA6167" s="61"/>
    </row>
    <row r="6168" spans="39:53" x14ac:dyDescent="0.2">
      <c r="AM6168" s="61"/>
      <c r="AN6168" s="61"/>
      <c r="AO6168" s="171"/>
      <c r="AP6168" s="61"/>
      <c r="AQ6168" s="61"/>
      <c r="AR6168" s="61"/>
      <c r="AS6168" s="61"/>
      <c r="AT6168" s="61"/>
      <c r="AU6168" s="61"/>
      <c r="AV6168" s="61"/>
      <c r="AW6168" s="61"/>
      <c r="AX6168" s="61"/>
      <c r="AY6168" s="61"/>
      <c r="AZ6168" s="61"/>
      <c r="BA6168" s="61"/>
    </row>
    <row r="6169" spans="39:53" x14ac:dyDescent="0.2">
      <c r="AM6169" s="61"/>
      <c r="AN6169" s="61"/>
      <c r="AO6169" s="171"/>
      <c r="AP6169" s="61"/>
      <c r="AQ6169" s="61"/>
      <c r="AR6169" s="61"/>
      <c r="AS6169" s="61"/>
      <c r="AT6169" s="61"/>
      <c r="AU6169" s="61"/>
      <c r="AV6169" s="61"/>
      <c r="AW6169" s="61"/>
      <c r="AX6169" s="61"/>
      <c r="AY6169" s="61"/>
      <c r="AZ6169" s="61"/>
      <c r="BA6169" s="61"/>
    </row>
    <row r="6170" spans="39:53" x14ac:dyDescent="0.2">
      <c r="AM6170" s="61"/>
      <c r="AN6170" s="61"/>
      <c r="AO6170" s="171"/>
      <c r="AP6170" s="61"/>
      <c r="AQ6170" s="61"/>
      <c r="AR6170" s="61"/>
      <c r="AS6170" s="61"/>
      <c r="AT6170" s="61"/>
      <c r="AU6170" s="61"/>
      <c r="AV6170" s="61"/>
      <c r="AW6170" s="61"/>
      <c r="AX6170" s="61"/>
      <c r="AY6170" s="61"/>
      <c r="AZ6170" s="61"/>
      <c r="BA6170" s="61"/>
    </row>
    <row r="6171" spans="39:53" x14ac:dyDescent="0.2">
      <c r="AM6171" s="61"/>
      <c r="AN6171" s="61"/>
      <c r="AO6171" s="171"/>
      <c r="AP6171" s="61"/>
      <c r="AQ6171" s="61"/>
      <c r="AR6171" s="61"/>
      <c r="AS6171" s="61"/>
      <c r="AT6171" s="61"/>
      <c r="AU6171" s="61"/>
      <c r="AV6171" s="61"/>
      <c r="AW6171" s="61"/>
      <c r="AX6171" s="61"/>
      <c r="AY6171" s="61"/>
      <c r="AZ6171" s="61"/>
      <c r="BA6171" s="61"/>
    </row>
    <row r="6172" spans="39:53" x14ac:dyDescent="0.2">
      <c r="AM6172" s="61"/>
      <c r="AN6172" s="61"/>
      <c r="AO6172" s="171"/>
      <c r="AP6172" s="61"/>
      <c r="AQ6172" s="61"/>
      <c r="AR6172" s="61"/>
      <c r="AS6172" s="61"/>
      <c r="AT6172" s="61"/>
      <c r="AU6172" s="61"/>
      <c r="AV6172" s="61"/>
      <c r="AW6172" s="61"/>
      <c r="AX6172" s="61"/>
      <c r="AY6172" s="61"/>
      <c r="AZ6172" s="61"/>
      <c r="BA6172" s="61"/>
    </row>
    <row r="6173" spans="39:53" x14ac:dyDescent="0.2">
      <c r="AM6173" s="61"/>
      <c r="AN6173" s="61"/>
      <c r="AO6173" s="171"/>
      <c r="AP6173" s="61"/>
      <c r="AQ6173" s="61"/>
      <c r="AR6173" s="61"/>
      <c r="AS6173" s="61"/>
      <c r="AT6173" s="61"/>
      <c r="AU6173" s="61"/>
      <c r="AV6173" s="61"/>
      <c r="AW6173" s="61"/>
      <c r="AX6173" s="61"/>
      <c r="AY6173" s="61"/>
      <c r="AZ6173" s="61"/>
      <c r="BA6173" s="61"/>
    </row>
    <row r="6174" spans="39:53" x14ac:dyDescent="0.2">
      <c r="AM6174" s="61"/>
      <c r="AN6174" s="61"/>
      <c r="AO6174" s="171"/>
      <c r="AP6174" s="61"/>
      <c r="AQ6174" s="61"/>
      <c r="AR6174" s="61"/>
      <c r="AS6174" s="61"/>
      <c r="AT6174" s="61"/>
      <c r="AU6174" s="61"/>
      <c r="AV6174" s="61"/>
      <c r="AW6174" s="61"/>
      <c r="AX6174" s="61"/>
      <c r="AY6174" s="61"/>
      <c r="AZ6174" s="61"/>
      <c r="BA6174" s="61"/>
    </row>
    <row r="6175" spans="39:53" x14ac:dyDescent="0.2">
      <c r="AM6175" s="61"/>
      <c r="AN6175" s="61"/>
      <c r="AO6175" s="171"/>
      <c r="AP6175" s="61"/>
      <c r="AQ6175" s="61"/>
      <c r="AR6175" s="61"/>
      <c r="AS6175" s="61"/>
      <c r="AT6175" s="61"/>
      <c r="AU6175" s="61"/>
      <c r="AV6175" s="61"/>
      <c r="AW6175" s="61"/>
      <c r="AX6175" s="61"/>
      <c r="AY6175" s="61"/>
      <c r="AZ6175" s="61"/>
      <c r="BA6175" s="61"/>
    </row>
    <row r="6176" spans="39:53" x14ac:dyDescent="0.2">
      <c r="AM6176" s="61"/>
      <c r="AN6176" s="61"/>
      <c r="AO6176" s="171"/>
      <c r="AP6176" s="61"/>
      <c r="AQ6176" s="61"/>
      <c r="AR6176" s="61"/>
      <c r="AS6176" s="61"/>
      <c r="AT6176" s="61"/>
      <c r="AU6176" s="61"/>
      <c r="AV6176" s="61"/>
      <c r="AW6176" s="61"/>
      <c r="AX6176" s="61"/>
      <c r="AY6176" s="61"/>
      <c r="AZ6176" s="61"/>
      <c r="BA6176" s="61"/>
    </row>
    <row r="6177" spans="39:53" x14ac:dyDescent="0.2">
      <c r="AM6177" s="61"/>
      <c r="AN6177" s="61"/>
      <c r="AO6177" s="171"/>
      <c r="AP6177" s="61"/>
      <c r="AQ6177" s="61"/>
      <c r="AR6177" s="61"/>
      <c r="AS6177" s="61"/>
      <c r="AT6177" s="61"/>
      <c r="AU6177" s="61"/>
      <c r="AV6177" s="61"/>
      <c r="AW6177" s="61"/>
      <c r="AX6177" s="61"/>
      <c r="AY6177" s="61"/>
      <c r="AZ6177" s="61"/>
      <c r="BA6177" s="61"/>
    </row>
    <row r="6178" spans="39:53" x14ac:dyDescent="0.2">
      <c r="AM6178" s="61"/>
      <c r="AN6178" s="61"/>
      <c r="AO6178" s="171"/>
      <c r="AP6178" s="61"/>
      <c r="AQ6178" s="61"/>
      <c r="AR6178" s="61"/>
      <c r="AS6178" s="61"/>
      <c r="AT6178" s="61"/>
      <c r="AU6178" s="61"/>
      <c r="AV6178" s="61"/>
      <c r="AW6178" s="61"/>
      <c r="AX6178" s="61"/>
      <c r="AY6178" s="61"/>
      <c r="AZ6178" s="61"/>
      <c r="BA6178" s="61"/>
    </row>
    <row r="6179" spans="39:53" x14ac:dyDescent="0.2">
      <c r="AM6179" s="61"/>
      <c r="AN6179" s="61"/>
      <c r="AO6179" s="171"/>
      <c r="AP6179" s="61"/>
      <c r="AQ6179" s="61"/>
      <c r="AR6179" s="61"/>
      <c r="AS6179" s="61"/>
      <c r="AT6179" s="61"/>
      <c r="AU6179" s="61"/>
      <c r="AV6179" s="61"/>
      <c r="AW6179" s="61"/>
      <c r="AX6179" s="61"/>
      <c r="AY6179" s="61"/>
      <c r="AZ6179" s="61"/>
      <c r="BA6179" s="61"/>
    </row>
    <row r="6180" spans="39:53" x14ac:dyDescent="0.2">
      <c r="AM6180" s="61"/>
      <c r="AN6180" s="61"/>
      <c r="AO6180" s="171"/>
      <c r="AP6180" s="61"/>
      <c r="AQ6180" s="61"/>
      <c r="AR6180" s="61"/>
      <c r="AS6180" s="61"/>
      <c r="AT6180" s="61"/>
      <c r="AU6180" s="61"/>
      <c r="AV6180" s="61"/>
      <c r="AW6180" s="61"/>
      <c r="AX6180" s="61"/>
      <c r="AY6180" s="61"/>
      <c r="AZ6180" s="61"/>
      <c r="BA6180" s="61"/>
    </row>
    <row r="6181" spans="39:53" x14ac:dyDescent="0.2">
      <c r="AM6181" s="61"/>
      <c r="AN6181" s="61"/>
      <c r="AO6181" s="171"/>
      <c r="AP6181" s="61"/>
      <c r="AQ6181" s="61"/>
      <c r="AR6181" s="61"/>
      <c r="AS6181" s="61"/>
      <c r="AT6181" s="61"/>
      <c r="AU6181" s="61"/>
      <c r="AV6181" s="61"/>
      <c r="AW6181" s="61"/>
      <c r="AX6181" s="61"/>
      <c r="AY6181" s="61"/>
      <c r="AZ6181" s="61"/>
      <c r="BA6181" s="61"/>
    </row>
    <row r="6182" spans="39:53" x14ac:dyDescent="0.2">
      <c r="AM6182" s="61"/>
      <c r="AN6182" s="61"/>
      <c r="AO6182" s="171"/>
      <c r="AP6182" s="61"/>
      <c r="AQ6182" s="61"/>
      <c r="AR6182" s="61"/>
      <c r="AS6182" s="61"/>
      <c r="AT6182" s="61"/>
      <c r="AU6182" s="61"/>
      <c r="AV6182" s="61"/>
      <c r="AW6182" s="61"/>
      <c r="AX6182" s="61"/>
      <c r="AY6182" s="61"/>
      <c r="AZ6182" s="61"/>
      <c r="BA6182" s="61"/>
    </row>
    <row r="6183" spans="39:53" x14ac:dyDescent="0.2">
      <c r="AM6183" s="61"/>
      <c r="AN6183" s="61"/>
      <c r="AO6183" s="171"/>
      <c r="AP6183" s="61"/>
      <c r="AQ6183" s="61"/>
      <c r="AR6183" s="61"/>
      <c r="AS6183" s="61"/>
      <c r="AT6183" s="61"/>
      <c r="AU6183" s="61"/>
      <c r="AV6183" s="61"/>
      <c r="AW6183" s="61"/>
      <c r="AX6183" s="61"/>
      <c r="AY6183" s="61"/>
      <c r="AZ6183" s="61"/>
      <c r="BA6183" s="61"/>
    </row>
    <row r="6184" spans="39:53" x14ac:dyDescent="0.2">
      <c r="AM6184" s="61"/>
      <c r="AN6184" s="61"/>
      <c r="AO6184" s="171"/>
      <c r="AP6184" s="61"/>
      <c r="AQ6184" s="61"/>
      <c r="AR6184" s="61"/>
      <c r="AS6184" s="61"/>
      <c r="AT6184" s="61"/>
      <c r="AU6184" s="61"/>
      <c r="AV6184" s="61"/>
      <c r="AW6184" s="61"/>
      <c r="AX6184" s="61"/>
      <c r="AY6184" s="61"/>
      <c r="AZ6184" s="61"/>
      <c r="BA6184" s="61"/>
    </row>
    <row r="6185" spans="39:53" x14ac:dyDescent="0.2">
      <c r="AM6185" s="61"/>
      <c r="AN6185" s="61"/>
      <c r="AO6185" s="171"/>
      <c r="AP6185" s="61"/>
      <c r="AQ6185" s="61"/>
      <c r="AR6185" s="61"/>
      <c r="AS6185" s="61"/>
      <c r="AT6185" s="61"/>
      <c r="AU6185" s="61"/>
      <c r="AV6185" s="61"/>
      <c r="AW6185" s="61"/>
      <c r="AX6185" s="61"/>
      <c r="AY6185" s="61"/>
      <c r="AZ6185" s="61"/>
      <c r="BA6185" s="61"/>
    </row>
    <row r="6186" spans="39:53" x14ac:dyDescent="0.2">
      <c r="AM6186" s="61"/>
      <c r="AN6186" s="61"/>
      <c r="AO6186" s="171"/>
      <c r="AP6186" s="61"/>
      <c r="AQ6186" s="61"/>
      <c r="AR6186" s="61"/>
      <c r="AS6186" s="61"/>
      <c r="AT6186" s="61"/>
      <c r="AU6186" s="61"/>
      <c r="AV6186" s="61"/>
      <c r="AW6186" s="61"/>
      <c r="AX6186" s="61"/>
      <c r="AY6186" s="61"/>
      <c r="AZ6186" s="61"/>
      <c r="BA6186" s="61"/>
    </row>
    <row r="6187" spans="39:53" x14ac:dyDescent="0.2">
      <c r="AM6187" s="61"/>
      <c r="AN6187" s="61"/>
      <c r="AO6187" s="171"/>
      <c r="AP6187" s="61"/>
      <c r="AQ6187" s="61"/>
      <c r="AR6187" s="61"/>
      <c r="AS6187" s="61"/>
      <c r="AT6187" s="61"/>
      <c r="AU6187" s="61"/>
      <c r="AV6187" s="61"/>
      <c r="AW6187" s="61"/>
      <c r="AX6187" s="61"/>
      <c r="AY6187" s="61"/>
      <c r="AZ6187" s="61"/>
      <c r="BA6187" s="61"/>
    </row>
    <row r="6188" spans="39:53" x14ac:dyDescent="0.2">
      <c r="AM6188" s="61"/>
      <c r="AN6188" s="61"/>
      <c r="AO6188" s="171"/>
      <c r="AP6188" s="61"/>
      <c r="AQ6188" s="61"/>
      <c r="AR6188" s="61"/>
      <c r="AS6188" s="61"/>
      <c r="AT6188" s="61"/>
      <c r="AU6188" s="61"/>
      <c r="AV6188" s="61"/>
      <c r="AW6188" s="61"/>
      <c r="AX6188" s="61"/>
      <c r="AY6188" s="61"/>
      <c r="AZ6188" s="61"/>
      <c r="BA6188" s="61"/>
    </row>
    <row r="6189" spans="39:53" x14ac:dyDescent="0.2">
      <c r="AM6189" s="61"/>
      <c r="AN6189" s="61"/>
      <c r="AO6189" s="171"/>
      <c r="AP6189" s="61"/>
      <c r="AQ6189" s="61"/>
      <c r="AR6189" s="61"/>
      <c r="AS6189" s="61"/>
      <c r="AT6189" s="61"/>
      <c r="AU6189" s="61"/>
      <c r="AV6189" s="61"/>
      <c r="AW6189" s="61"/>
      <c r="AX6189" s="61"/>
      <c r="AY6189" s="61"/>
      <c r="AZ6189" s="61"/>
      <c r="BA6189" s="61"/>
    </row>
    <row r="6190" spans="39:53" x14ac:dyDescent="0.2">
      <c r="AM6190" s="61"/>
      <c r="AN6190" s="61"/>
      <c r="AO6190" s="171"/>
      <c r="AP6190" s="61"/>
      <c r="AQ6190" s="61"/>
      <c r="AR6190" s="61"/>
      <c r="AS6190" s="61"/>
      <c r="AT6190" s="61"/>
      <c r="AU6190" s="61"/>
      <c r="AV6190" s="61"/>
      <c r="AW6190" s="61"/>
      <c r="AX6190" s="61"/>
      <c r="AY6190" s="61"/>
      <c r="AZ6190" s="61"/>
      <c r="BA6190" s="61"/>
    </row>
    <row r="6191" spans="39:53" x14ac:dyDescent="0.2">
      <c r="AM6191" s="61"/>
      <c r="AN6191" s="61"/>
      <c r="AO6191" s="171"/>
      <c r="AP6191" s="61"/>
      <c r="AQ6191" s="61"/>
      <c r="AR6191" s="61"/>
      <c r="AS6191" s="61"/>
      <c r="AT6191" s="61"/>
      <c r="AU6191" s="61"/>
      <c r="AV6191" s="61"/>
      <c r="AW6191" s="61"/>
      <c r="AX6191" s="61"/>
      <c r="AY6191" s="61"/>
      <c r="AZ6191" s="61"/>
      <c r="BA6191" s="61"/>
    </row>
    <row r="6192" spans="39:53" x14ac:dyDescent="0.2">
      <c r="AM6192" s="61"/>
      <c r="AN6192" s="61"/>
      <c r="AO6192" s="171"/>
      <c r="AP6192" s="61"/>
      <c r="AQ6192" s="61"/>
      <c r="AR6192" s="61"/>
      <c r="AS6192" s="61"/>
      <c r="AT6192" s="61"/>
      <c r="AU6192" s="61"/>
      <c r="AV6192" s="61"/>
      <c r="AW6192" s="61"/>
      <c r="AX6192" s="61"/>
      <c r="AY6192" s="61"/>
      <c r="AZ6192" s="61"/>
      <c r="BA6192" s="61"/>
    </row>
    <row r="6193" spans="39:53" x14ac:dyDescent="0.2">
      <c r="AM6193" s="61"/>
      <c r="AN6193" s="61"/>
      <c r="AO6193" s="171"/>
      <c r="AP6193" s="61"/>
      <c r="AQ6193" s="61"/>
      <c r="AR6193" s="61"/>
      <c r="AS6193" s="61"/>
      <c r="AT6193" s="61"/>
      <c r="AU6193" s="61"/>
      <c r="AV6193" s="61"/>
      <c r="AW6193" s="61"/>
      <c r="AX6193" s="61"/>
      <c r="AY6193" s="61"/>
      <c r="AZ6193" s="61"/>
      <c r="BA6193" s="61"/>
    </row>
    <row r="6194" spans="39:53" x14ac:dyDescent="0.2">
      <c r="AM6194" s="61"/>
      <c r="AN6194" s="61"/>
      <c r="AO6194" s="171"/>
      <c r="AP6194" s="61"/>
      <c r="AQ6194" s="61"/>
      <c r="AR6194" s="61"/>
      <c r="AS6194" s="61"/>
      <c r="AT6194" s="61"/>
      <c r="AU6194" s="61"/>
      <c r="AV6194" s="61"/>
      <c r="AW6194" s="61"/>
      <c r="AX6194" s="61"/>
      <c r="AY6194" s="61"/>
      <c r="AZ6194" s="61"/>
      <c r="BA6194" s="61"/>
    </row>
    <row r="6195" spans="39:53" x14ac:dyDescent="0.2">
      <c r="AM6195" s="61"/>
      <c r="AN6195" s="61"/>
      <c r="AO6195" s="171"/>
      <c r="AP6195" s="61"/>
      <c r="AQ6195" s="61"/>
      <c r="AR6195" s="61"/>
      <c r="AS6195" s="61"/>
      <c r="AT6195" s="61"/>
      <c r="AU6195" s="61"/>
      <c r="AV6195" s="61"/>
      <c r="AW6195" s="61"/>
      <c r="AX6195" s="61"/>
      <c r="AY6195" s="61"/>
      <c r="AZ6195" s="61"/>
      <c r="BA6195" s="61"/>
    </row>
    <row r="6196" spans="39:53" x14ac:dyDescent="0.2">
      <c r="AM6196" s="61"/>
      <c r="AN6196" s="61"/>
      <c r="AO6196" s="171"/>
      <c r="AP6196" s="61"/>
      <c r="AQ6196" s="61"/>
      <c r="AR6196" s="61"/>
      <c r="AS6196" s="61"/>
      <c r="AT6196" s="61"/>
      <c r="AU6196" s="61"/>
      <c r="AV6196" s="61"/>
      <c r="AW6196" s="61"/>
      <c r="AX6196" s="61"/>
      <c r="AY6196" s="61"/>
      <c r="AZ6196" s="61"/>
      <c r="BA6196" s="61"/>
    </row>
    <row r="6197" spans="39:53" x14ac:dyDescent="0.2">
      <c r="AM6197" s="61"/>
      <c r="AN6197" s="61"/>
      <c r="AO6197" s="171"/>
      <c r="AP6197" s="61"/>
      <c r="AQ6197" s="61"/>
      <c r="AR6197" s="61"/>
      <c r="AS6197" s="61"/>
      <c r="AT6197" s="61"/>
      <c r="AU6197" s="61"/>
      <c r="AV6197" s="61"/>
      <c r="AW6197" s="61"/>
      <c r="AX6197" s="61"/>
      <c r="AY6197" s="61"/>
      <c r="AZ6197" s="61"/>
      <c r="BA6197" s="61"/>
    </row>
    <row r="6198" spans="39:53" x14ac:dyDescent="0.2">
      <c r="AM6198" s="61"/>
      <c r="AN6198" s="61"/>
      <c r="AO6198" s="171"/>
      <c r="AP6198" s="61"/>
      <c r="AQ6198" s="61"/>
      <c r="AR6198" s="61"/>
      <c r="AS6198" s="61"/>
      <c r="AT6198" s="61"/>
      <c r="AU6198" s="61"/>
      <c r="AV6198" s="61"/>
      <c r="AW6198" s="61"/>
      <c r="AX6198" s="61"/>
      <c r="AY6198" s="61"/>
      <c r="AZ6198" s="61"/>
      <c r="BA6198" s="61"/>
    </row>
    <row r="6199" spans="39:53" x14ac:dyDescent="0.2">
      <c r="AM6199" s="61"/>
      <c r="AN6199" s="61"/>
      <c r="AO6199" s="171"/>
      <c r="AP6199" s="61"/>
      <c r="AQ6199" s="61"/>
      <c r="AR6199" s="61"/>
      <c r="AS6199" s="61"/>
      <c r="AT6199" s="61"/>
      <c r="AU6199" s="61"/>
      <c r="AV6199" s="61"/>
      <c r="AW6199" s="61"/>
      <c r="AX6199" s="61"/>
      <c r="AY6199" s="61"/>
      <c r="AZ6199" s="61"/>
      <c r="BA6199" s="61"/>
    </row>
    <row r="6200" spans="39:53" x14ac:dyDescent="0.2">
      <c r="AM6200" s="61"/>
      <c r="AN6200" s="61"/>
      <c r="AO6200" s="171"/>
      <c r="AP6200" s="61"/>
      <c r="AQ6200" s="61"/>
      <c r="AR6200" s="61"/>
      <c r="AS6200" s="61"/>
      <c r="AT6200" s="61"/>
      <c r="AU6200" s="61"/>
      <c r="AV6200" s="61"/>
      <c r="AW6200" s="61"/>
      <c r="AX6200" s="61"/>
      <c r="AY6200" s="61"/>
      <c r="AZ6200" s="61"/>
      <c r="BA6200" s="61"/>
    </row>
    <row r="6201" spans="39:53" x14ac:dyDescent="0.2">
      <c r="AM6201" s="61"/>
      <c r="AN6201" s="61"/>
      <c r="AO6201" s="171"/>
      <c r="AP6201" s="61"/>
      <c r="AQ6201" s="61"/>
      <c r="AR6201" s="61"/>
      <c r="AS6201" s="61"/>
      <c r="AT6201" s="61"/>
      <c r="AU6201" s="61"/>
      <c r="AV6201" s="61"/>
      <c r="AW6201" s="61"/>
      <c r="AX6201" s="61"/>
      <c r="AY6201" s="61"/>
      <c r="AZ6201" s="61"/>
      <c r="BA6201" s="61"/>
    </row>
    <row r="6202" spans="39:53" x14ac:dyDescent="0.2">
      <c r="AM6202" s="61"/>
      <c r="AN6202" s="61"/>
      <c r="AO6202" s="171"/>
      <c r="AP6202" s="61"/>
      <c r="AQ6202" s="61"/>
      <c r="AR6202" s="61"/>
      <c r="AS6202" s="61"/>
      <c r="AT6202" s="61"/>
      <c r="AU6202" s="61"/>
      <c r="AV6202" s="61"/>
      <c r="AW6202" s="61"/>
      <c r="AX6202" s="61"/>
      <c r="AY6202" s="61"/>
      <c r="AZ6202" s="61"/>
      <c r="BA6202" s="61"/>
    </row>
    <row r="6203" spans="39:53" x14ac:dyDescent="0.2">
      <c r="AM6203" s="61"/>
      <c r="AN6203" s="61"/>
      <c r="AO6203" s="171"/>
      <c r="AP6203" s="61"/>
      <c r="AQ6203" s="61"/>
      <c r="AR6203" s="61"/>
      <c r="AS6203" s="61"/>
      <c r="AT6203" s="61"/>
      <c r="AU6203" s="61"/>
      <c r="AV6203" s="61"/>
      <c r="AW6203" s="61"/>
      <c r="AX6203" s="61"/>
      <c r="AY6203" s="61"/>
      <c r="AZ6203" s="61"/>
      <c r="BA6203" s="61"/>
    </row>
    <row r="6204" spans="39:53" x14ac:dyDescent="0.2">
      <c r="AM6204" s="61"/>
      <c r="AN6204" s="61"/>
      <c r="AO6204" s="171"/>
      <c r="AP6204" s="61"/>
      <c r="AQ6204" s="61"/>
      <c r="AR6204" s="61"/>
      <c r="AS6204" s="61"/>
      <c r="AT6204" s="61"/>
      <c r="AU6204" s="61"/>
      <c r="AV6204" s="61"/>
      <c r="AW6204" s="61"/>
      <c r="AX6204" s="61"/>
      <c r="AY6204" s="61"/>
      <c r="AZ6204" s="61"/>
      <c r="BA6204" s="61"/>
    </row>
    <row r="6205" spans="39:53" x14ac:dyDescent="0.2">
      <c r="AM6205" s="61"/>
      <c r="AN6205" s="61"/>
      <c r="AO6205" s="171"/>
      <c r="AP6205" s="61"/>
      <c r="AQ6205" s="61"/>
      <c r="AR6205" s="61"/>
      <c r="AS6205" s="61"/>
      <c r="AT6205" s="61"/>
      <c r="AU6205" s="61"/>
      <c r="AV6205" s="61"/>
      <c r="AW6205" s="61"/>
      <c r="AX6205" s="61"/>
      <c r="AY6205" s="61"/>
      <c r="AZ6205" s="61"/>
      <c r="BA6205" s="61"/>
    </row>
    <row r="6206" spans="39:53" x14ac:dyDescent="0.2">
      <c r="AM6206" s="61"/>
      <c r="AN6206" s="61"/>
      <c r="AO6206" s="171"/>
      <c r="AP6206" s="61"/>
      <c r="AQ6206" s="61"/>
      <c r="AR6206" s="61"/>
      <c r="AS6206" s="61"/>
      <c r="AT6206" s="61"/>
      <c r="AU6206" s="61"/>
      <c r="AV6206" s="61"/>
      <c r="AW6206" s="61"/>
      <c r="AX6206" s="61"/>
      <c r="AY6206" s="61"/>
      <c r="AZ6206" s="61"/>
      <c r="BA6206" s="61"/>
    </row>
    <row r="6207" spans="39:53" x14ac:dyDescent="0.2">
      <c r="AM6207" s="61"/>
      <c r="AN6207" s="61"/>
      <c r="AO6207" s="171"/>
      <c r="AP6207" s="61"/>
      <c r="AQ6207" s="61"/>
      <c r="AR6207" s="61"/>
      <c r="AS6207" s="61"/>
      <c r="AT6207" s="61"/>
      <c r="AU6207" s="61"/>
      <c r="AV6207" s="61"/>
      <c r="AW6207" s="61"/>
      <c r="AX6207" s="61"/>
      <c r="AY6207" s="61"/>
      <c r="AZ6207" s="61"/>
      <c r="BA6207" s="61"/>
    </row>
    <row r="6208" spans="39:53" x14ac:dyDescent="0.2">
      <c r="AM6208" s="61"/>
      <c r="AN6208" s="61"/>
      <c r="AO6208" s="171"/>
      <c r="AP6208" s="61"/>
      <c r="AQ6208" s="61"/>
      <c r="AR6208" s="61"/>
      <c r="AS6208" s="61"/>
      <c r="AT6208" s="61"/>
      <c r="AU6208" s="61"/>
      <c r="AV6208" s="61"/>
      <c r="AW6208" s="61"/>
      <c r="AX6208" s="61"/>
      <c r="AY6208" s="61"/>
      <c r="AZ6208" s="61"/>
      <c r="BA6208" s="61"/>
    </row>
    <row r="6209" spans="39:53" x14ac:dyDescent="0.2">
      <c r="AM6209" s="61"/>
      <c r="AN6209" s="61"/>
      <c r="AO6209" s="171"/>
      <c r="AP6209" s="61"/>
      <c r="AQ6209" s="61"/>
      <c r="AR6209" s="61"/>
      <c r="AS6209" s="61"/>
      <c r="AT6209" s="61"/>
      <c r="AU6209" s="61"/>
      <c r="AV6209" s="61"/>
      <c r="AW6209" s="61"/>
      <c r="AX6209" s="61"/>
      <c r="AY6209" s="61"/>
      <c r="AZ6209" s="61"/>
      <c r="BA6209" s="61"/>
    </row>
    <row r="6210" spans="39:53" x14ac:dyDescent="0.2">
      <c r="AM6210" s="61"/>
      <c r="AN6210" s="61"/>
      <c r="AO6210" s="171"/>
      <c r="AP6210" s="61"/>
      <c r="AQ6210" s="61"/>
      <c r="AR6210" s="61"/>
      <c r="AS6210" s="61"/>
      <c r="AT6210" s="61"/>
      <c r="AU6210" s="61"/>
      <c r="AV6210" s="61"/>
      <c r="AW6210" s="61"/>
      <c r="AX6210" s="61"/>
      <c r="AY6210" s="61"/>
      <c r="AZ6210" s="61"/>
      <c r="BA6210" s="61"/>
    </row>
    <row r="6211" spans="39:53" x14ac:dyDescent="0.2">
      <c r="AM6211" s="61"/>
      <c r="AN6211" s="61"/>
      <c r="AO6211" s="171"/>
      <c r="AP6211" s="61"/>
      <c r="AQ6211" s="61"/>
      <c r="AR6211" s="61"/>
      <c r="AS6211" s="61"/>
      <c r="AT6211" s="61"/>
      <c r="AU6211" s="61"/>
      <c r="AV6211" s="61"/>
      <c r="AW6211" s="61"/>
      <c r="AX6211" s="61"/>
      <c r="AY6211" s="61"/>
      <c r="AZ6211" s="61"/>
      <c r="BA6211" s="61"/>
    </row>
    <row r="6212" spans="39:53" x14ac:dyDescent="0.2">
      <c r="AM6212" s="61"/>
      <c r="AN6212" s="61"/>
      <c r="AO6212" s="171"/>
      <c r="AP6212" s="61"/>
      <c r="AQ6212" s="61"/>
      <c r="AR6212" s="61"/>
      <c r="AS6212" s="61"/>
      <c r="AT6212" s="61"/>
      <c r="AU6212" s="61"/>
      <c r="AV6212" s="61"/>
      <c r="AW6212" s="61"/>
      <c r="AX6212" s="61"/>
      <c r="AY6212" s="61"/>
      <c r="AZ6212" s="61"/>
      <c r="BA6212" s="61"/>
    </row>
    <row r="6213" spans="39:53" x14ac:dyDescent="0.2">
      <c r="AM6213" s="61"/>
      <c r="AN6213" s="61"/>
      <c r="AO6213" s="171"/>
      <c r="AP6213" s="61"/>
      <c r="AQ6213" s="61"/>
      <c r="AR6213" s="61"/>
      <c r="AS6213" s="61"/>
      <c r="AT6213" s="61"/>
      <c r="AU6213" s="61"/>
      <c r="AV6213" s="61"/>
      <c r="AW6213" s="61"/>
      <c r="AX6213" s="61"/>
      <c r="AY6213" s="61"/>
      <c r="AZ6213" s="61"/>
      <c r="BA6213" s="61"/>
    </row>
    <row r="6214" spans="39:53" x14ac:dyDescent="0.2">
      <c r="AM6214" s="61"/>
      <c r="AN6214" s="61"/>
      <c r="AO6214" s="171"/>
      <c r="AP6214" s="61"/>
      <c r="AQ6214" s="61"/>
      <c r="AR6214" s="61"/>
      <c r="AS6214" s="61"/>
      <c r="AT6214" s="61"/>
      <c r="AU6214" s="61"/>
      <c r="AV6214" s="61"/>
      <c r="AW6214" s="61"/>
      <c r="AX6214" s="61"/>
      <c r="AY6214" s="61"/>
      <c r="AZ6214" s="61"/>
      <c r="BA6214" s="61"/>
    </row>
    <row r="6215" spans="39:53" x14ac:dyDescent="0.2">
      <c r="AM6215" s="61"/>
      <c r="AN6215" s="61"/>
      <c r="AO6215" s="171"/>
      <c r="AP6215" s="61"/>
      <c r="AQ6215" s="61"/>
      <c r="AR6215" s="61"/>
      <c r="AS6215" s="61"/>
      <c r="AT6215" s="61"/>
      <c r="AU6215" s="61"/>
      <c r="AV6215" s="61"/>
      <c r="AW6215" s="61"/>
      <c r="AX6215" s="61"/>
      <c r="AY6215" s="61"/>
      <c r="AZ6215" s="61"/>
      <c r="BA6215" s="61"/>
    </row>
    <row r="6216" spans="39:53" x14ac:dyDescent="0.2">
      <c r="AM6216" s="61"/>
      <c r="AN6216" s="61"/>
      <c r="AO6216" s="171"/>
      <c r="AP6216" s="61"/>
      <c r="AQ6216" s="61"/>
      <c r="AR6216" s="61"/>
      <c r="AS6216" s="61"/>
      <c r="AT6216" s="61"/>
      <c r="AU6216" s="61"/>
      <c r="AV6216" s="61"/>
      <c r="AW6216" s="61"/>
      <c r="AX6216" s="61"/>
      <c r="AY6216" s="61"/>
      <c r="AZ6216" s="61"/>
      <c r="BA6216" s="61"/>
    </row>
    <row r="6217" spans="39:53" x14ac:dyDescent="0.2">
      <c r="AM6217" s="61"/>
      <c r="AN6217" s="61"/>
      <c r="AO6217" s="171"/>
      <c r="AP6217" s="61"/>
      <c r="AQ6217" s="61"/>
      <c r="AR6217" s="61"/>
      <c r="AS6217" s="61"/>
      <c r="AT6217" s="61"/>
      <c r="AU6217" s="61"/>
      <c r="AV6217" s="61"/>
      <c r="AW6217" s="61"/>
      <c r="AX6217" s="61"/>
      <c r="AY6217" s="61"/>
      <c r="AZ6217" s="61"/>
      <c r="BA6217" s="61"/>
    </row>
    <row r="6218" spans="39:53" x14ac:dyDescent="0.2">
      <c r="AM6218" s="61"/>
      <c r="AN6218" s="61"/>
      <c r="AO6218" s="171"/>
      <c r="AP6218" s="61"/>
      <c r="AQ6218" s="61"/>
      <c r="AR6218" s="61"/>
      <c r="AS6218" s="61"/>
      <c r="AT6218" s="61"/>
      <c r="AU6218" s="61"/>
      <c r="AV6218" s="61"/>
      <c r="AW6218" s="61"/>
      <c r="AX6218" s="61"/>
      <c r="AY6218" s="61"/>
      <c r="AZ6218" s="61"/>
      <c r="BA6218" s="61"/>
    </row>
    <row r="6219" spans="39:53" x14ac:dyDescent="0.2">
      <c r="AM6219" s="61"/>
      <c r="AN6219" s="61"/>
      <c r="AO6219" s="171"/>
      <c r="AP6219" s="61"/>
      <c r="AQ6219" s="61"/>
      <c r="AR6219" s="61"/>
      <c r="AS6219" s="61"/>
      <c r="AT6219" s="61"/>
      <c r="AU6219" s="61"/>
      <c r="AV6219" s="61"/>
      <c r="AW6219" s="61"/>
      <c r="AX6219" s="61"/>
      <c r="AY6219" s="61"/>
      <c r="AZ6219" s="61"/>
      <c r="BA6219" s="61"/>
    </row>
    <row r="6220" spans="39:53" x14ac:dyDescent="0.2">
      <c r="AM6220" s="61"/>
      <c r="AN6220" s="61"/>
      <c r="AO6220" s="171"/>
      <c r="AP6220" s="61"/>
      <c r="AQ6220" s="61"/>
      <c r="AR6220" s="61"/>
      <c r="AS6220" s="61"/>
      <c r="AT6220" s="61"/>
      <c r="AU6220" s="61"/>
      <c r="AV6220" s="61"/>
      <c r="AW6220" s="61"/>
      <c r="AX6220" s="61"/>
      <c r="AY6220" s="61"/>
      <c r="AZ6220" s="61"/>
      <c r="BA6220" s="61"/>
    </row>
    <row r="6221" spans="39:53" x14ac:dyDescent="0.2">
      <c r="AM6221" s="61"/>
      <c r="AN6221" s="61"/>
      <c r="AO6221" s="171"/>
      <c r="AP6221" s="61"/>
      <c r="AQ6221" s="61"/>
      <c r="AR6221" s="61"/>
      <c r="AS6221" s="61"/>
      <c r="AT6221" s="61"/>
      <c r="AU6221" s="61"/>
      <c r="AV6221" s="61"/>
      <c r="AW6221" s="61"/>
      <c r="AX6221" s="61"/>
      <c r="AY6221" s="61"/>
      <c r="AZ6221" s="61"/>
      <c r="BA6221" s="61"/>
    </row>
    <row r="6222" spans="39:53" x14ac:dyDescent="0.2">
      <c r="AM6222" s="61"/>
      <c r="AN6222" s="61"/>
      <c r="AO6222" s="171"/>
      <c r="AP6222" s="61"/>
      <c r="AQ6222" s="61"/>
      <c r="AR6222" s="61"/>
      <c r="AS6222" s="61"/>
      <c r="AT6222" s="61"/>
      <c r="AU6222" s="61"/>
      <c r="AV6222" s="61"/>
      <c r="AW6222" s="61"/>
      <c r="AX6222" s="61"/>
      <c r="AY6222" s="61"/>
      <c r="AZ6222" s="61"/>
      <c r="BA6222" s="61"/>
    </row>
    <row r="6223" spans="39:53" x14ac:dyDescent="0.2">
      <c r="AM6223" s="61"/>
      <c r="AN6223" s="61"/>
      <c r="AO6223" s="171"/>
      <c r="AP6223" s="61"/>
      <c r="AQ6223" s="61"/>
      <c r="AR6223" s="61"/>
      <c r="AS6223" s="61"/>
      <c r="AT6223" s="61"/>
      <c r="AU6223" s="61"/>
      <c r="AV6223" s="61"/>
      <c r="AW6223" s="61"/>
      <c r="AX6223" s="61"/>
      <c r="AY6223" s="61"/>
      <c r="AZ6223" s="61"/>
      <c r="BA6223" s="61"/>
    </row>
    <row r="6224" spans="39:53" x14ac:dyDescent="0.2">
      <c r="AM6224" s="61"/>
      <c r="AN6224" s="61"/>
      <c r="AO6224" s="171"/>
      <c r="AP6224" s="61"/>
      <c r="AQ6224" s="61"/>
      <c r="AR6224" s="61"/>
      <c r="AS6224" s="61"/>
      <c r="AT6224" s="61"/>
      <c r="AU6224" s="61"/>
      <c r="AV6224" s="61"/>
      <c r="AW6224" s="61"/>
      <c r="AX6224" s="61"/>
      <c r="AY6224" s="61"/>
      <c r="AZ6224" s="61"/>
      <c r="BA6224" s="61"/>
    </row>
    <row r="6225" spans="39:53" x14ac:dyDescent="0.2">
      <c r="AM6225" s="61"/>
      <c r="AN6225" s="61"/>
      <c r="AO6225" s="171"/>
      <c r="AP6225" s="61"/>
      <c r="AQ6225" s="61"/>
      <c r="AR6225" s="61"/>
      <c r="AS6225" s="61"/>
      <c r="AT6225" s="61"/>
      <c r="AU6225" s="61"/>
      <c r="AV6225" s="61"/>
      <c r="AW6225" s="61"/>
      <c r="AX6225" s="61"/>
      <c r="AY6225" s="61"/>
      <c r="AZ6225" s="61"/>
      <c r="BA6225" s="61"/>
    </row>
    <row r="6226" spans="39:53" x14ac:dyDescent="0.2">
      <c r="AM6226" s="61"/>
      <c r="AN6226" s="61"/>
      <c r="AO6226" s="171"/>
      <c r="AP6226" s="61"/>
      <c r="AQ6226" s="61"/>
      <c r="AR6226" s="61"/>
      <c r="AS6226" s="61"/>
      <c r="AT6226" s="61"/>
      <c r="AU6226" s="61"/>
      <c r="AV6226" s="61"/>
      <c r="AW6226" s="61"/>
      <c r="AX6226" s="61"/>
      <c r="AY6226" s="61"/>
      <c r="AZ6226" s="61"/>
      <c r="BA6226" s="61"/>
    </row>
    <row r="6227" spans="39:53" x14ac:dyDescent="0.2">
      <c r="AM6227" s="61"/>
      <c r="AN6227" s="61"/>
      <c r="AO6227" s="171"/>
      <c r="AP6227" s="61"/>
      <c r="AQ6227" s="61"/>
      <c r="AR6227" s="61"/>
      <c r="AS6227" s="61"/>
      <c r="AT6227" s="61"/>
      <c r="AU6227" s="61"/>
      <c r="AV6227" s="61"/>
      <c r="AW6227" s="61"/>
      <c r="AX6227" s="61"/>
      <c r="AY6227" s="61"/>
      <c r="AZ6227" s="61"/>
      <c r="BA6227" s="61"/>
    </row>
    <row r="6228" spans="39:53" x14ac:dyDescent="0.2">
      <c r="AM6228" s="61"/>
      <c r="AN6228" s="61"/>
      <c r="AO6228" s="171"/>
      <c r="AP6228" s="61"/>
      <c r="AQ6228" s="61"/>
      <c r="AR6228" s="61"/>
      <c r="AS6228" s="61"/>
      <c r="AT6228" s="61"/>
      <c r="AU6228" s="61"/>
      <c r="AV6228" s="61"/>
      <c r="AW6228" s="61"/>
      <c r="AX6228" s="61"/>
      <c r="AY6228" s="61"/>
      <c r="AZ6228" s="61"/>
      <c r="BA6228" s="61"/>
    </row>
    <row r="6229" spans="39:53" x14ac:dyDescent="0.2">
      <c r="AM6229" s="61"/>
      <c r="AN6229" s="61"/>
      <c r="AO6229" s="171"/>
      <c r="AP6229" s="61"/>
      <c r="AQ6229" s="61"/>
      <c r="AR6229" s="61"/>
      <c r="AS6229" s="61"/>
      <c r="AT6229" s="61"/>
      <c r="AU6229" s="61"/>
      <c r="AV6229" s="61"/>
      <c r="AW6229" s="61"/>
      <c r="AX6229" s="61"/>
      <c r="AY6229" s="61"/>
      <c r="AZ6229" s="61"/>
      <c r="BA6229" s="61"/>
    </row>
    <row r="6230" spans="39:53" x14ac:dyDescent="0.2">
      <c r="AM6230" s="61"/>
      <c r="AN6230" s="61"/>
      <c r="AO6230" s="171"/>
      <c r="AP6230" s="61"/>
      <c r="AQ6230" s="61"/>
      <c r="AR6230" s="61"/>
      <c r="AS6230" s="61"/>
      <c r="AT6230" s="61"/>
      <c r="AU6230" s="61"/>
      <c r="AV6230" s="61"/>
      <c r="AW6230" s="61"/>
      <c r="AX6230" s="61"/>
      <c r="AY6230" s="61"/>
      <c r="AZ6230" s="61"/>
      <c r="BA6230" s="61"/>
    </row>
    <row r="6231" spans="39:53" x14ac:dyDescent="0.2">
      <c r="AM6231" s="61"/>
      <c r="AN6231" s="61"/>
      <c r="AO6231" s="171"/>
      <c r="AP6231" s="61"/>
      <c r="AQ6231" s="61"/>
      <c r="AR6231" s="61"/>
      <c r="AS6231" s="61"/>
      <c r="AT6231" s="61"/>
      <c r="AU6231" s="61"/>
      <c r="AV6231" s="61"/>
      <c r="AW6231" s="61"/>
      <c r="AX6231" s="61"/>
      <c r="AY6231" s="61"/>
      <c r="AZ6231" s="61"/>
      <c r="BA6231" s="61"/>
    </row>
    <row r="6232" spans="39:53" x14ac:dyDescent="0.2">
      <c r="AM6232" s="61"/>
      <c r="AN6232" s="61"/>
      <c r="AO6232" s="171"/>
      <c r="AP6232" s="61"/>
      <c r="AQ6232" s="61"/>
      <c r="AR6232" s="61"/>
      <c r="AS6232" s="61"/>
      <c r="AT6232" s="61"/>
      <c r="AU6232" s="61"/>
      <c r="AV6232" s="61"/>
      <c r="AW6232" s="61"/>
      <c r="AX6232" s="61"/>
      <c r="AY6232" s="61"/>
      <c r="AZ6232" s="61"/>
      <c r="BA6232" s="61"/>
    </row>
    <row r="6233" spans="39:53" x14ac:dyDescent="0.2">
      <c r="AM6233" s="61"/>
      <c r="AN6233" s="61"/>
      <c r="AO6233" s="171"/>
      <c r="AP6233" s="61"/>
      <c r="AQ6233" s="61"/>
      <c r="AR6233" s="61"/>
      <c r="AS6233" s="61"/>
      <c r="AT6233" s="61"/>
      <c r="AU6233" s="61"/>
      <c r="AV6233" s="61"/>
      <c r="AW6233" s="61"/>
      <c r="AX6233" s="61"/>
      <c r="AY6233" s="61"/>
      <c r="AZ6233" s="61"/>
      <c r="BA6233" s="61"/>
    </row>
    <row r="6234" spans="39:53" x14ac:dyDescent="0.2">
      <c r="AM6234" s="61"/>
      <c r="AN6234" s="61"/>
      <c r="AO6234" s="171"/>
      <c r="AP6234" s="61"/>
      <c r="AQ6234" s="61"/>
      <c r="AR6234" s="61"/>
      <c r="AS6234" s="61"/>
      <c r="AT6234" s="61"/>
      <c r="AU6234" s="61"/>
      <c r="AV6234" s="61"/>
      <c r="AW6234" s="61"/>
      <c r="AX6234" s="61"/>
      <c r="AY6234" s="61"/>
      <c r="AZ6234" s="61"/>
      <c r="BA6234" s="61"/>
    </row>
    <row r="6235" spans="39:53" x14ac:dyDescent="0.2">
      <c r="AM6235" s="61"/>
      <c r="AN6235" s="61"/>
      <c r="AO6235" s="171"/>
      <c r="AP6235" s="61"/>
      <c r="AQ6235" s="61"/>
      <c r="AR6235" s="61"/>
      <c r="AS6235" s="61"/>
      <c r="AT6235" s="61"/>
      <c r="AU6235" s="61"/>
      <c r="AV6235" s="61"/>
      <c r="AW6235" s="61"/>
      <c r="AX6235" s="61"/>
      <c r="AY6235" s="61"/>
      <c r="AZ6235" s="61"/>
      <c r="BA6235" s="61"/>
    </row>
    <row r="6236" spans="39:53" x14ac:dyDescent="0.2">
      <c r="AM6236" s="61"/>
      <c r="AN6236" s="61"/>
      <c r="AO6236" s="171"/>
      <c r="AP6236" s="61"/>
      <c r="AQ6236" s="61"/>
      <c r="AR6236" s="61"/>
      <c r="AS6236" s="61"/>
      <c r="AT6236" s="61"/>
      <c r="AU6236" s="61"/>
      <c r="AV6236" s="61"/>
      <c r="AW6236" s="61"/>
      <c r="AX6236" s="61"/>
      <c r="AY6236" s="61"/>
      <c r="AZ6236" s="61"/>
      <c r="BA6236" s="61"/>
    </row>
    <row r="6237" spans="39:53" x14ac:dyDescent="0.2">
      <c r="AM6237" s="61"/>
      <c r="AN6237" s="61"/>
      <c r="AO6237" s="171"/>
      <c r="AP6237" s="61"/>
      <c r="AQ6237" s="61"/>
      <c r="AR6237" s="61"/>
      <c r="AS6237" s="61"/>
      <c r="AT6237" s="61"/>
      <c r="AU6237" s="61"/>
      <c r="AV6237" s="61"/>
      <c r="AW6237" s="61"/>
      <c r="AX6237" s="61"/>
      <c r="AY6237" s="61"/>
      <c r="AZ6237" s="61"/>
      <c r="BA6237" s="61"/>
    </row>
    <row r="6238" spans="39:53" x14ac:dyDescent="0.2">
      <c r="AM6238" s="61"/>
      <c r="AN6238" s="61"/>
      <c r="AO6238" s="171"/>
      <c r="AP6238" s="61"/>
      <c r="AQ6238" s="61"/>
      <c r="AR6238" s="61"/>
      <c r="AS6238" s="61"/>
      <c r="AT6238" s="61"/>
      <c r="AU6238" s="61"/>
      <c r="AV6238" s="61"/>
      <c r="AW6238" s="61"/>
      <c r="AX6238" s="61"/>
      <c r="AY6238" s="61"/>
      <c r="AZ6238" s="61"/>
      <c r="BA6238" s="61"/>
    </row>
    <row r="6239" spans="39:53" x14ac:dyDescent="0.2">
      <c r="AM6239" s="61"/>
      <c r="AN6239" s="61"/>
      <c r="AO6239" s="171"/>
      <c r="AP6239" s="61"/>
      <c r="AQ6239" s="61"/>
      <c r="AR6239" s="61"/>
      <c r="AS6239" s="61"/>
      <c r="AT6239" s="61"/>
      <c r="AU6239" s="61"/>
      <c r="AV6239" s="61"/>
      <c r="AW6239" s="61"/>
      <c r="AX6239" s="61"/>
      <c r="AY6239" s="61"/>
      <c r="AZ6239" s="61"/>
      <c r="BA6239" s="61"/>
    </row>
    <row r="6240" spans="39:53" x14ac:dyDescent="0.2">
      <c r="AM6240" s="61"/>
      <c r="AN6240" s="61"/>
      <c r="AO6240" s="171"/>
      <c r="AP6240" s="61"/>
      <c r="AQ6240" s="61"/>
      <c r="AR6240" s="61"/>
      <c r="AS6240" s="61"/>
      <c r="AT6240" s="61"/>
      <c r="AU6240" s="61"/>
      <c r="AV6240" s="61"/>
      <c r="AW6240" s="61"/>
      <c r="AX6240" s="61"/>
      <c r="AY6240" s="61"/>
      <c r="AZ6240" s="61"/>
      <c r="BA6240" s="61"/>
    </row>
    <row r="6241" spans="39:53" x14ac:dyDescent="0.2">
      <c r="AM6241" s="61"/>
      <c r="AN6241" s="61"/>
      <c r="AO6241" s="171"/>
      <c r="AP6241" s="61"/>
      <c r="AQ6241" s="61"/>
      <c r="AR6241" s="61"/>
      <c r="AS6241" s="61"/>
      <c r="AT6241" s="61"/>
      <c r="AU6241" s="61"/>
      <c r="AV6241" s="61"/>
      <c r="AW6241" s="61"/>
      <c r="AX6241" s="61"/>
      <c r="AY6241" s="61"/>
      <c r="AZ6241" s="61"/>
      <c r="BA6241" s="61"/>
    </row>
    <row r="6242" spans="39:53" x14ac:dyDescent="0.2">
      <c r="AM6242" s="61"/>
      <c r="AN6242" s="61"/>
      <c r="AO6242" s="171"/>
      <c r="AP6242" s="61"/>
      <c r="AQ6242" s="61"/>
      <c r="AR6242" s="61"/>
      <c r="AS6242" s="61"/>
      <c r="AT6242" s="61"/>
      <c r="AU6242" s="61"/>
      <c r="AV6242" s="61"/>
      <c r="AW6242" s="61"/>
      <c r="AX6242" s="61"/>
      <c r="AY6242" s="61"/>
      <c r="AZ6242" s="61"/>
      <c r="BA6242" s="61"/>
    </row>
    <row r="6243" spans="39:53" x14ac:dyDescent="0.2">
      <c r="AM6243" s="61"/>
      <c r="AN6243" s="61"/>
      <c r="AO6243" s="171"/>
      <c r="AP6243" s="61"/>
      <c r="AQ6243" s="61"/>
      <c r="AR6243" s="61"/>
      <c r="AS6243" s="61"/>
      <c r="AT6243" s="61"/>
      <c r="AU6243" s="61"/>
      <c r="AV6243" s="61"/>
      <c r="AW6243" s="61"/>
      <c r="AX6243" s="61"/>
      <c r="AY6243" s="61"/>
      <c r="AZ6243" s="61"/>
      <c r="BA6243" s="61"/>
    </row>
    <row r="6244" spans="39:53" x14ac:dyDescent="0.2">
      <c r="AM6244" s="61"/>
      <c r="AN6244" s="61"/>
      <c r="AO6244" s="171"/>
      <c r="AP6244" s="61"/>
      <c r="AQ6244" s="61"/>
      <c r="AR6244" s="61"/>
      <c r="AS6244" s="61"/>
      <c r="AT6244" s="61"/>
      <c r="AU6244" s="61"/>
      <c r="AV6244" s="61"/>
      <c r="AW6244" s="61"/>
      <c r="AX6244" s="61"/>
      <c r="AY6244" s="61"/>
      <c r="AZ6244" s="61"/>
      <c r="BA6244" s="61"/>
    </row>
    <row r="6245" spans="39:53" x14ac:dyDescent="0.2">
      <c r="AM6245" s="61"/>
      <c r="AN6245" s="61"/>
      <c r="AO6245" s="171"/>
      <c r="AP6245" s="61"/>
      <c r="AQ6245" s="61"/>
      <c r="AR6245" s="61"/>
      <c r="AS6245" s="61"/>
      <c r="AT6245" s="61"/>
      <c r="AU6245" s="61"/>
      <c r="AV6245" s="61"/>
      <c r="AW6245" s="61"/>
      <c r="AX6245" s="61"/>
      <c r="AY6245" s="61"/>
      <c r="AZ6245" s="61"/>
      <c r="BA6245" s="61"/>
    </row>
    <row r="6246" spans="39:53" x14ac:dyDescent="0.2">
      <c r="AM6246" s="61"/>
      <c r="AN6246" s="61"/>
      <c r="AO6246" s="171"/>
      <c r="AP6246" s="61"/>
      <c r="AQ6246" s="61"/>
      <c r="AR6246" s="61"/>
      <c r="AS6246" s="61"/>
      <c r="AT6246" s="61"/>
      <c r="AU6246" s="61"/>
      <c r="AV6246" s="61"/>
      <c r="AW6246" s="61"/>
      <c r="AX6246" s="61"/>
      <c r="AY6246" s="61"/>
      <c r="AZ6246" s="61"/>
      <c r="BA6246" s="61"/>
    </row>
    <row r="6247" spans="39:53" x14ac:dyDescent="0.2">
      <c r="AM6247" s="61"/>
      <c r="AN6247" s="61"/>
      <c r="AO6247" s="171"/>
      <c r="AP6247" s="61"/>
      <c r="AQ6247" s="61"/>
      <c r="AR6247" s="61"/>
      <c r="AS6247" s="61"/>
      <c r="AT6247" s="61"/>
      <c r="AU6247" s="61"/>
      <c r="AV6247" s="61"/>
      <c r="AW6247" s="61"/>
      <c r="AX6247" s="61"/>
      <c r="AY6247" s="61"/>
      <c r="AZ6247" s="61"/>
      <c r="BA6247" s="61"/>
    </row>
    <row r="6248" spans="39:53" x14ac:dyDescent="0.2">
      <c r="AM6248" s="61"/>
      <c r="AN6248" s="61"/>
      <c r="AO6248" s="171"/>
      <c r="AP6248" s="61"/>
      <c r="AQ6248" s="61"/>
      <c r="AR6248" s="61"/>
      <c r="AS6248" s="61"/>
      <c r="AT6248" s="61"/>
      <c r="AU6248" s="61"/>
      <c r="AV6248" s="61"/>
      <c r="AW6248" s="61"/>
      <c r="AX6248" s="61"/>
      <c r="AY6248" s="61"/>
      <c r="AZ6248" s="61"/>
      <c r="BA6248" s="61"/>
    </row>
    <row r="6249" spans="39:53" x14ac:dyDescent="0.2">
      <c r="AM6249" s="61"/>
      <c r="AN6249" s="61"/>
      <c r="AO6249" s="171"/>
      <c r="AP6249" s="61"/>
      <c r="AQ6249" s="61"/>
      <c r="AR6249" s="61"/>
      <c r="AS6249" s="61"/>
      <c r="AT6249" s="61"/>
      <c r="AU6249" s="61"/>
      <c r="AV6249" s="61"/>
      <c r="AW6249" s="61"/>
      <c r="AX6249" s="61"/>
      <c r="AY6249" s="61"/>
      <c r="AZ6249" s="61"/>
      <c r="BA6249" s="61"/>
    </row>
    <row r="6250" spans="39:53" x14ac:dyDescent="0.2">
      <c r="AM6250" s="61"/>
      <c r="AN6250" s="61"/>
      <c r="AO6250" s="171"/>
      <c r="AP6250" s="61"/>
      <c r="AQ6250" s="61"/>
      <c r="AR6250" s="61"/>
      <c r="AS6250" s="61"/>
      <c r="AT6250" s="61"/>
      <c r="AU6250" s="61"/>
      <c r="AV6250" s="61"/>
      <c r="AW6250" s="61"/>
      <c r="AX6250" s="61"/>
      <c r="AY6250" s="61"/>
      <c r="AZ6250" s="61"/>
      <c r="BA6250" s="61"/>
    </row>
    <row r="6251" spans="39:53" x14ac:dyDescent="0.2">
      <c r="AM6251" s="61"/>
      <c r="AN6251" s="61"/>
      <c r="AO6251" s="171"/>
      <c r="AP6251" s="61"/>
      <c r="AQ6251" s="61"/>
      <c r="AR6251" s="61"/>
      <c r="AS6251" s="61"/>
      <c r="AT6251" s="61"/>
      <c r="AU6251" s="61"/>
      <c r="AV6251" s="61"/>
      <c r="AW6251" s="61"/>
      <c r="AX6251" s="61"/>
      <c r="AY6251" s="61"/>
      <c r="AZ6251" s="61"/>
      <c r="BA6251" s="61"/>
    </row>
    <row r="6252" spans="39:53" x14ac:dyDescent="0.2">
      <c r="AM6252" s="61"/>
      <c r="AN6252" s="61"/>
      <c r="AO6252" s="171"/>
      <c r="AP6252" s="61"/>
      <c r="AQ6252" s="61"/>
      <c r="AR6252" s="61"/>
      <c r="AS6252" s="61"/>
      <c r="AT6252" s="61"/>
      <c r="AU6252" s="61"/>
      <c r="AV6252" s="61"/>
      <c r="AW6252" s="61"/>
      <c r="AX6252" s="61"/>
      <c r="AY6252" s="61"/>
      <c r="AZ6252" s="61"/>
      <c r="BA6252" s="61"/>
    </row>
    <row r="6253" spans="39:53" x14ac:dyDescent="0.2">
      <c r="AM6253" s="61"/>
      <c r="AN6253" s="61"/>
      <c r="AO6253" s="171"/>
      <c r="AP6253" s="61"/>
      <c r="AQ6253" s="61"/>
      <c r="AR6253" s="61"/>
      <c r="AS6253" s="61"/>
      <c r="AT6253" s="61"/>
      <c r="AU6253" s="61"/>
      <c r="AV6253" s="61"/>
      <c r="AW6253" s="61"/>
      <c r="AX6253" s="61"/>
      <c r="AY6253" s="61"/>
      <c r="AZ6253" s="61"/>
      <c r="BA6253" s="61"/>
    </row>
    <row r="6254" spans="39:53" x14ac:dyDescent="0.2">
      <c r="AM6254" s="61"/>
      <c r="AN6254" s="61"/>
      <c r="AO6254" s="171"/>
      <c r="AP6254" s="61"/>
      <c r="AQ6254" s="61"/>
      <c r="AR6254" s="61"/>
      <c r="AS6254" s="61"/>
      <c r="AT6254" s="61"/>
      <c r="AU6254" s="61"/>
      <c r="AV6254" s="61"/>
      <c r="AW6254" s="61"/>
      <c r="AX6254" s="61"/>
      <c r="AY6254" s="61"/>
      <c r="AZ6254" s="61"/>
      <c r="BA6254" s="61"/>
    </row>
    <row r="6255" spans="39:53" x14ac:dyDescent="0.2">
      <c r="AM6255" s="61"/>
      <c r="AN6255" s="61"/>
      <c r="AO6255" s="171"/>
      <c r="AP6255" s="61"/>
      <c r="AQ6255" s="61"/>
      <c r="AR6255" s="61"/>
      <c r="AS6255" s="61"/>
      <c r="AT6255" s="61"/>
      <c r="AU6255" s="61"/>
      <c r="AV6255" s="61"/>
      <c r="AW6255" s="61"/>
      <c r="AX6255" s="61"/>
      <c r="AY6255" s="61"/>
      <c r="AZ6255" s="61"/>
      <c r="BA6255" s="61"/>
    </row>
    <row r="6256" spans="39:53" x14ac:dyDescent="0.2">
      <c r="AM6256" s="61"/>
      <c r="AN6256" s="61"/>
      <c r="AO6256" s="171"/>
      <c r="AP6256" s="61"/>
      <c r="AQ6256" s="61"/>
      <c r="AR6256" s="61"/>
      <c r="AS6256" s="61"/>
      <c r="AT6256" s="61"/>
      <c r="AU6256" s="61"/>
      <c r="AV6256" s="61"/>
      <c r="AW6256" s="61"/>
      <c r="AX6256" s="61"/>
      <c r="AY6256" s="61"/>
      <c r="AZ6256" s="61"/>
      <c r="BA6256" s="61"/>
    </row>
    <row r="6257" spans="39:53" x14ac:dyDescent="0.2">
      <c r="AM6257" s="61"/>
      <c r="AN6257" s="61"/>
      <c r="AO6257" s="171"/>
      <c r="AP6257" s="61"/>
      <c r="AQ6257" s="61"/>
      <c r="AR6257" s="61"/>
      <c r="AS6257" s="61"/>
      <c r="AT6257" s="61"/>
      <c r="AU6257" s="61"/>
      <c r="AV6257" s="61"/>
      <c r="AW6257" s="61"/>
      <c r="AX6257" s="61"/>
      <c r="AY6257" s="61"/>
      <c r="AZ6257" s="61"/>
      <c r="BA6257" s="61"/>
    </row>
    <row r="6258" spans="39:53" x14ac:dyDescent="0.2">
      <c r="AM6258" s="61"/>
      <c r="AN6258" s="61"/>
      <c r="AO6258" s="171"/>
      <c r="AP6258" s="61"/>
      <c r="AQ6258" s="61"/>
      <c r="AR6258" s="61"/>
      <c r="AS6258" s="61"/>
      <c r="AT6258" s="61"/>
      <c r="AU6258" s="61"/>
      <c r="AV6258" s="61"/>
      <c r="AW6258" s="61"/>
      <c r="AX6258" s="61"/>
      <c r="AY6258" s="61"/>
      <c r="AZ6258" s="61"/>
      <c r="BA6258" s="61"/>
    </row>
    <row r="6259" spans="39:53" x14ac:dyDescent="0.2">
      <c r="AM6259" s="61"/>
      <c r="AN6259" s="61"/>
      <c r="AO6259" s="171"/>
      <c r="AP6259" s="61"/>
      <c r="AQ6259" s="61"/>
      <c r="AR6259" s="61"/>
      <c r="AS6259" s="61"/>
      <c r="AT6259" s="61"/>
      <c r="AU6259" s="61"/>
      <c r="AV6259" s="61"/>
      <c r="AW6259" s="61"/>
      <c r="AX6259" s="61"/>
      <c r="AY6259" s="61"/>
      <c r="AZ6259" s="61"/>
      <c r="BA6259" s="61"/>
    </row>
    <row r="6260" spans="39:53" x14ac:dyDescent="0.2">
      <c r="AM6260" s="61"/>
      <c r="AN6260" s="61"/>
      <c r="AO6260" s="171"/>
      <c r="AP6260" s="61"/>
      <c r="AQ6260" s="61"/>
      <c r="AR6260" s="61"/>
      <c r="AS6260" s="61"/>
      <c r="AT6260" s="61"/>
      <c r="AU6260" s="61"/>
      <c r="AV6260" s="61"/>
      <c r="AW6260" s="61"/>
      <c r="AX6260" s="61"/>
      <c r="AY6260" s="61"/>
      <c r="AZ6260" s="61"/>
      <c r="BA6260" s="61"/>
    </row>
    <row r="6261" spans="39:53" x14ac:dyDescent="0.2">
      <c r="AM6261" s="61"/>
      <c r="AN6261" s="61"/>
      <c r="AO6261" s="171"/>
      <c r="AP6261" s="61"/>
      <c r="AQ6261" s="61"/>
      <c r="AR6261" s="61"/>
      <c r="AS6261" s="61"/>
      <c r="AT6261" s="61"/>
      <c r="AU6261" s="61"/>
      <c r="AV6261" s="61"/>
      <c r="AW6261" s="61"/>
      <c r="AX6261" s="61"/>
      <c r="AY6261" s="61"/>
      <c r="AZ6261" s="61"/>
      <c r="BA6261" s="61"/>
    </row>
    <row r="6262" spans="39:53" x14ac:dyDescent="0.2">
      <c r="AM6262" s="61"/>
      <c r="AN6262" s="61"/>
      <c r="AO6262" s="171"/>
      <c r="AP6262" s="61"/>
      <c r="AQ6262" s="61"/>
      <c r="AR6262" s="61"/>
      <c r="AS6262" s="61"/>
      <c r="AT6262" s="61"/>
      <c r="AU6262" s="61"/>
      <c r="AV6262" s="61"/>
      <c r="AW6262" s="61"/>
      <c r="AX6262" s="61"/>
      <c r="AY6262" s="61"/>
      <c r="AZ6262" s="61"/>
      <c r="BA6262" s="61"/>
    </row>
    <row r="6263" spans="39:53" x14ac:dyDescent="0.2">
      <c r="AM6263" s="61"/>
      <c r="AN6263" s="61"/>
      <c r="AO6263" s="171"/>
      <c r="AP6263" s="61"/>
      <c r="AQ6263" s="61"/>
      <c r="AR6263" s="61"/>
      <c r="AS6263" s="61"/>
      <c r="AT6263" s="61"/>
      <c r="AU6263" s="61"/>
      <c r="AV6263" s="61"/>
      <c r="AW6263" s="61"/>
      <c r="AX6263" s="61"/>
      <c r="AY6263" s="61"/>
      <c r="AZ6263" s="61"/>
      <c r="BA6263" s="61"/>
    </row>
    <row r="6264" spans="39:53" x14ac:dyDescent="0.2">
      <c r="AM6264" s="61"/>
      <c r="AN6264" s="61"/>
      <c r="AO6264" s="171"/>
      <c r="AP6264" s="61"/>
      <c r="AQ6264" s="61"/>
      <c r="AR6264" s="61"/>
      <c r="AS6264" s="61"/>
      <c r="AT6264" s="61"/>
      <c r="AU6264" s="61"/>
      <c r="AV6264" s="61"/>
      <c r="AW6264" s="61"/>
      <c r="AX6264" s="61"/>
      <c r="AY6264" s="61"/>
      <c r="AZ6264" s="61"/>
      <c r="BA6264" s="61"/>
    </row>
    <row r="6265" spans="39:53" x14ac:dyDescent="0.2">
      <c r="AM6265" s="61"/>
      <c r="AN6265" s="61"/>
      <c r="AO6265" s="171"/>
      <c r="AP6265" s="61"/>
      <c r="AQ6265" s="61"/>
      <c r="AR6265" s="61"/>
      <c r="AS6265" s="61"/>
      <c r="AT6265" s="61"/>
      <c r="AU6265" s="61"/>
      <c r="AV6265" s="61"/>
      <c r="AW6265" s="61"/>
      <c r="AX6265" s="61"/>
      <c r="AY6265" s="61"/>
      <c r="AZ6265" s="61"/>
      <c r="BA6265" s="61"/>
    </row>
    <row r="6266" spans="39:53" x14ac:dyDescent="0.2">
      <c r="AM6266" s="61"/>
      <c r="AN6266" s="61"/>
      <c r="AO6266" s="171"/>
      <c r="AP6266" s="61"/>
      <c r="AQ6266" s="61"/>
      <c r="AR6266" s="61"/>
      <c r="AS6266" s="61"/>
      <c r="AT6266" s="61"/>
      <c r="AU6266" s="61"/>
      <c r="AV6266" s="61"/>
      <c r="AW6266" s="61"/>
      <c r="AX6266" s="61"/>
      <c r="AY6266" s="61"/>
      <c r="AZ6266" s="61"/>
      <c r="BA6266" s="61"/>
    </row>
    <row r="6267" spans="39:53" x14ac:dyDescent="0.2">
      <c r="AM6267" s="61"/>
      <c r="AN6267" s="61"/>
      <c r="AO6267" s="171"/>
      <c r="AP6267" s="61"/>
      <c r="AQ6267" s="61"/>
      <c r="AR6267" s="61"/>
      <c r="AS6267" s="61"/>
      <c r="AT6267" s="61"/>
      <c r="AU6267" s="61"/>
      <c r="AV6267" s="61"/>
      <c r="AW6267" s="61"/>
      <c r="AX6267" s="61"/>
      <c r="AY6267" s="61"/>
      <c r="AZ6267" s="61"/>
      <c r="BA6267" s="61"/>
    </row>
    <row r="6268" spans="39:53" x14ac:dyDescent="0.2">
      <c r="AM6268" s="61"/>
      <c r="AN6268" s="61"/>
      <c r="AO6268" s="171"/>
      <c r="AP6268" s="61"/>
      <c r="AQ6268" s="61"/>
      <c r="AR6268" s="61"/>
      <c r="AS6268" s="61"/>
      <c r="AT6268" s="61"/>
      <c r="AU6268" s="61"/>
      <c r="AV6268" s="61"/>
      <c r="AW6268" s="61"/>
      <c r="AX6268" s="61"/>
      <c r="AY6268" s="61"/>
      <c r="AZ6268" s="61"/>
      <c r="BA6268" s="61"/>
    </row>
    <row r="6269" spans="39:53" x14ac:dyDescent="0.2">
      <c r="AM6269" s="61"/>
      <c r="AN6269" s="61"/>
      <c r="AO6269" s="171"/>
      <c r="AP6269" s="61"/>
      <c r="AQ6269" s="61"/>
      <c r="AR6269" s="61"/>
      <c r="AS6269" s="61"/>
      <c r="AT6269" s="61"/>
      <c r="AU6269" s="61"/>
      <c r="AV6269" s="61"/>
      <c r="AW6269" s="61"/>
      <c r="AX6269" s="61"/>
      <c r="AY6269" s="61"/>
      <c r="AZ6269" s="61"/>
      <c r="BA6269" s="61"/>
    </row>
    <row r="6270" spans="39:53" x14ac:dyDescent="0.2">
      <c r="AM6270" s="61"/>
      <c r="AN6270" s="61"/>
      <c r="AO6270" s="171"/>
      <c r="AP6270" s="61"/>
      <c r="AQ6270" s="61"/>
      <c r="AR6270" s="61"/>
      <c r="AS6270" s="61"/>
      <c r="AT6270" s="61"/>
      <c r="AU6270" s="61"/>
      <c r="AV6270" s="61"/>
      <c r="AW6270" s="61"/>
      <c r="AX6270" s="61"/>
      <c r="AY6270" s="61"/>
      <c r="AZ6270" s="61"/>
      <c r="BA6270" s="61"/>
    </row>
    <row r="6271" spans="39:53" x14ac:dyDescent="0.2">
      <c r="AM6271" s="61"/>
      <c r="AN6271" s="61"/>
      <c r="AO6271" s="171"/>
      <c r="AP6271" s="61"/>
      <c r="AQ6271" s="61"/>
      <c r="AR6271" s="61"/>
      <c r="AS6271" s="61"/>
      <c r="AT6271" s="61"/>
      <c r="AU6271" s="61"/>
      <c r="AV6271" s="61"/>
      <c r="AW6271" s="61"/>
      <c r="AX6271" s="61"/>
      <c r="AY6271" s="61"/>
      <c r="AZ6271" s="61"/>
      <c r="BA6271" s="61"/>
    </row>
    <row r="6272" spans="39:53" x14ac:dyDescent="0.2">
      <c r="AM6272" s="61"/>
      <c r="AN6272" s="61"/>
      <c r="AO6272" s="171"/>
      <c r="AP6272" s="61"/>
      <c r="AQ6272" s="61"/>
      <c r="AR6272" s="61"/>
      <c r="AS6272" s="61"/>
      <c r="AT6272" s="61"/>
      <c r="AU6272" s="61"/>
      <c r="AV6272" s="61"/>
      <c r="AW6272" s="61"/>
      <c r="AX6272" s="61"/>
      <c r="AY6272" s="61"/>
      <c r="AZ6272" s="61"/>
      <c r="BA6272" s="61"/>
    </row>
    <row r="6273" spans="39:53" x14ac:dyDescent="0.2">
      <c r="AM6273" s="61"/>
      <c r="AN6273" s="61"/>
      <c r="AO6273" s="171"/>
      <c r="AP6273" s="61"/>
      <c r="AQ6273" s="61"/>
      <c r="AR6273" s="61"/>
      <c r="AS6273" s="61"/>
      <c r="AT6273" s="61"/>
      <c r="AU6273" s="61"/>
      <c r="AV6273" s="61"/>
      <c r="AW6273" s="61"/>
      <c r="AX6273" s="61"/>
      <c r="AY6273" s="61"/>
      <c r="AZ6273" s="61"/>
      <c r="BA6273" s="61"/>
    </row>
    <row r="6274" spans="39:53" x14ac:dyDescent="0.2">
      <c r="AM6274" s="61"/>
      <c r="AN6274" s="61"/>
      <c r="AO6274" s="171"/>
      <c r="AP6274" s="61"/>
      <c r="AQ6274" s="61"/>
      <c r="AR6274" s="61"/>
      <c r="AS6274" s="61"/>
      <c r="AT6274" s="61"/>
      <c r="AU6274" s="61"/>
      <c r="AV6274" s="61"/>
      <c r="AW6274" s="61"/>
      <c r="AX6274" s="61"/>
      <c r="AY6274" s="61"/>
      <c r="AZ6274" s="61"/>
      <c r="BA6274" s="61"/>
    </row>
    <row r="6275" spans="39:53" x14ac:dyDescent="0.2">
      <c r="AM6275" s="61"/>
      <c r="AN6275" s="61"/>
      <c r="AO6275" s="171"/>
      <c r="AP6275" s="61"/>
      <c r="AQ6275" s="61"/>
      <c r="AR6275" s="61"/>
      <c r="AS6275" s="61"/>
      <c r="AT6275" s="61"/>
      <c r="AU6275" s="61"/>
      <c r="AV6275" s="61"/>
      <c r="AW6275" s="61"/>
      <c r="AX6275" s="61"/>
      <c r="AY6275" s="61"/>
      <c r="AZ6275" s="61"/>
      <c r="BA6275" s="61"/>
    </row>
    <row r="6276" spans="39:53" x14ac:dyDescent="0.2">
      <c r="AM6276" s="61"/>
      <c r="AN6276" s="61"/>
      <c r="AO6276" s="171"/>
      <c r="AP6276" s="61"/>
      <c r="AQ6276" s="61"/>
      <c r="AR6276" s="61"/>
      <c r="AS6276" s="61"/>
      <c r="AT6276" s="61"/>
      <c r="AU6276" s="61"/>
      <c r="AV6276" s="61"/>
      <c r="AW6276" s="61"/>
      <c r="AX6276" s="61"/>
      <c r="AY6276" s="61"/>
      <c r="AZ6276" s="61"/>
      <c r="BA6276" s="61"/>
    </row>
    <row r="6277" spans="39:53" x14ac:dyDescent="0.2">
      <c r="AM6277" s="61"/>
      <c r="AN6277" s="61"/>
      <c r="AO6277" s="171"/>
      <c r="AP6277" s="61"/>
      <c r="AQ6277" s="61"/>
      <c r="AR6277" s="61"/>
      <c r="AS6277" s="61"/>
      <c r="AT6277" s="61"/>
      <c r="AU6277" s="61"/>
      <c r="AV6277" s="61"/>
      <c r="AW6277" s="61"/>
      <c r="AX6277" s="61"/>
      <c r="AY6277" s="61"/>
      <c r="AZ6277" s="61"/>
      <c r="BA6277" s="61"/>
    </row>
    <row r="6278" spans="39:53" x14ac:dyDescent="0.2">
      <c r="AM6278" s="61"/>
      <c r="AN6278" s="61"/>
      <c r="AO6278" s="171"/>
      <c r="AP6278" s="61"/>
      <c r="AQ6278" s="61"/>
      <c r="AR6278" s="61"/>
      <c r="AS6278" s="61"/>
      <c r="AT6278" s="61"/>
      <c r="AU6278" s="61"/>
      <c r="AV6278" s="61"/>
      <c r="AW6278" s="61"/>
      <c r="AX6278" s="61"/>
      <c r="AY6278" s="61"/>
      <c r="AZ6278" s="61"/>
      <c r="BA6278" s="61"/>
    </row>
    <row r="6279" spans="39:53" x14ac:dyDescent="0.2">
      <c r="AM6279" s="61"/>
      <c r="AN6279" s="61"/>
      <c r="AO6279" s="171"/>
      <c r="AP6279" s="61"/>
      <c r="AQ6279" s="61"/>
      <c r="AR6279" s="61"/>
      <c r="AS6279" s="61"/>
      <c r="AT6279" s="61"/>
      <c r="AU6279" s="61"/>
      <c r="AV6279" s="61"/>
      <c r="AW6279" s="61"/>
      <c r="AX6279" s="61"/>
      <c r="AY6279" s="61"/>
      <c r="AZ6279" s="61"/>
      <c r="BA6279" s="61"/>
    </row>
    <row r="6280" spans="39:53" x14ac:dyDescent="0.2">
      <c r="AM6280" s="61"/>
      <c r="AN6280" s="61"/>
      <c r="AO6280" s="171"/>
      <c r="AP6280" s="61"/>
      <c r="AQ6280" s="61"/>
      <c r="AR6280" s="61"/>
      <c r="AS6280" s="61"/>
      <c r="AT6280" s="61"/>
      <c r="AU6280" s="61"/>
      <c r="AV6280" s="61"/>
      <c r="AW6280" s="61"/>
      <c r="AX6280" s="61"/>
      <c r="AY6280" s="61"/>
      <c r="AZ6280" s="61"/>
      <c r="BA6280" s="61"/>
    </row>
    <row r="6281" spans="39:53" x14ac:dyDescent="0.2">
      <c r="AM6281" s="61"/>
      <c r="AN6281" s="61"/>
      <c r="AO6281" s="171"/>
      <c r="AP6281" s="61"/>
      <c r="AQ6281" s="61"/>
      <c r="AR6281" s="61"/>
      <c r="AS6281" s="61"/>
      <c r="AT6281" s="61"/>
      <c r="AU6281" s="61"/>
      <c r="AV6281" s="61"/>
      <c r="AW6281" s="61"/>
      <c r="AX6281" s="61"/>
      <c r="AY6281" s="61"/>
      <c r="AZ6281" s="61"/>
      <c r="BA6281" s="61"/>
    </row>
    <row r="6282" spans="39:53" x14ac:dyDescent="0.2">
      <c r="AM6282" s="61"/>
      <c r="AN6282" s="61"/>
      <c r="AO6282" s="171"/>
      <c r="AP6282" s="61"/>
      <c r="AQ6282" s="61"/>
      <c r="AR6282" s="61"/>
      <c r="AS6282" s="61"/>
      <c r="AT6282" s="61"/>
      <c r="AU6282" s="61"/>
      <c r="AV6282" s="61"/>
      <c r="AW6282" s="61"/>
      <c r="AX6282" s="61"/>
      <c r="AY6282" s="61"/>
      <c r="AZ6282" s="61"/>
      <c r="BA6282" s="61"/>
    </row>
    <row r="6283" spans="39:53" x14ac:dyDescent="0.2">
      <c r="AM6283" s="61"/>
      <c r="AN6283" s="61"/>
      <c r="AO6283" s="171"/>
      <c r="AP6283" s="61"/>
      <c r="AQ6283" s="61"/>
      <c r="AR6283" s="61"/>
      <c r="AS6283" s="61"/>
      <c r="AT6283" s="61"/>
      <c r="AU6283" s="61"/>
      <c r="AV6283" s="61"/>
      <c r="AW6283" s="61"/>
      <c r="AX6283" s="61"/>
      <c r="AY6283" s="61"/>
      <c r="AZ6283" s="61"/>
      <c r="BA6283" s="61"/>
    </row>
    <row r="6284" spans="39:53" x14ac:dyDescent="0.2">
      <c r="AM6284" s="61"/>
      <c r="AN6284" s="61"/>
      <c r="AO6284" s="171"/>
      <c r="AP6284" s="61"/>
      <c r="AQ6284" s="61"/>
      <c r="AR6284" s="61"/>
      <c r="AS6284" s="61"/>
      <c r="AT6284" s="61"/>
      <c r="AU6284" s="61"/>
      <c r="AV6284" s="61"/>
      <c r="AW6284" s="61"/>
      <c r="AX6284" s="61"/>
      <c r="AY6284" s="61"/>
      <c r="AZ6284" s="61"/>
      <c r="BA6284" s="61"/>
    </row>
    <row r="6285" spans="39:53" x14ac:dyDescent="0.2">
      <c r="AM6285" s="61"/>
      <c r="AN6285" s="61"/>
      <c r="AO6285" s="171"/>
      <c r="AP6285" s="61"/>
      <c r="AQ6285" s="61"/>
      <c r="AR6285" s="61"/>
      <c r="AS6285" s="61"/>
      <c r="AT6285" s="61"/>
      <c r="AU6285" s="61"/>
      <c r="AV6285" s="61"/>
      <c r="AW6285" s="61"/>
      <c r="AX6285" s="61"/>
      <c r="AY6285" s="61"/>
      <c r="AZ6285" s="61"/>
      <c r="BA6285" s="61"/>
    </row>
    <row r="6286" spans="39:53" x14ac:dyDescent="0.2">
      <c r="AM6286" s="61"/>
      <c r="AN6286" s="61"/>
      <c r="AO6286" s="171"/>
      <c r="AP6286" s="61"/>
      <c r="AQ6286" s="61"/>
      <c r="AR6286" s="61"/>
      <c r="AS6286" s="61"/>
      <c r="AT6286" s="61"/>
      <c r="AU6286" s="61"/>
      <c r="AV6286" s="61"/>
      <c r="AW6286" s="61"/>
      <c r="AX6286" s="61"/>
      <c r="AY6286" s="61"/>
      <c r="AZ6286" s="61"/>
      <c r="BA6286" s="61"/>
    </row>
    <row r="6287" spans="39:53" x14ac:dyDescent="0.2">
      <c r="AM6287" s="61"/>
      <c r="AN6287" s="61"/>
      <c r="AO6287" s="171"/>
      <c r="AP6287" s="61"/>
      <c r="AQ6287" s="61"/>
      <c r="AR6287" s="61"/>
      <c r="AS6287" s="61"/>
      <c r="AT6287" s="61"/>
      <c r="AU6287" s="61"/>
      <c r="AV6287" s="61"/>
      <c r="AW6287" s="61"/>
      <c r="AX6287" s="61"/>
      <c r="AY6287" s="61"/>
      <c r="AZ6287" s="61"/>
      <c r="BA6287" s="61"/>
    </row>
    <row r="6288" spans="39:53" x14ac:dyDescent="0.2">
      <c r="AM6288" s="61"/>
      <c r="AN6288" s="61"/>
      <c r="AO6288" s="171"/>
      <c r="AP6288" s="61"/>
      <c r="AQ6288" s="61"/>
      <c r="AR6288" s="61"/>
      <c r="AS6288" s="61"/>
      <c r="AT6288" s="61"/>
      <c r="AU6288" s="61"/>
      <c r="AV6288" s="61"/>
      <c r="AW6288" s="61"/>
      <c r="AX6288" s="61"/>
      <c r="AY6288" s="61"/>
      <c r="AZ6288" s="61"/>
      <c r="BA6288" s="61"/>
    </row>
    <row r="6289" spans="39:53" x14ac:dyDescent="0.2">
      <c r="AM6289" s="61"/>
      <c r="AN6289" s="61"/>
      <c r="AO6289" s="171"/>
      <c r="AP6289" s="61"/>
      <c r="AQ6289" s="61"/>
      <c r="AR6289" s="61"/>
      <c r="AS6289" s="61"/>
      <c r="AT6289" s="61"/>
      <c r="AU6289" s="61"/>
      <c r="AV6289" s="61"/>
      <c r="AW6289" s="61"/>
      <c r="AX6289" s="61"/>
      <c r="AY6289" s="61"/>
      <c r="AZ6289" s="61"/>
      <c r="BA6289" s="61"/>
    </row>
    <row r="6290" spans="39:53" x14ac:dyDescent="0.2">
      <c r="AM6290" s="61"/>
      <c r="AN6290" s="61"/>
      <c r="AO6290" s="171"/>
      <c r="AP6290" s="61"/>
      <c r="AQ6290" s="61"/>
      <c r="AR6290" s="61"/>
      <c r="AS6290" s="61"/>
      <c r="AT6290" s="61"/>
      <c r="AU6290" s="61"/>
      <c r="AV6290" s="61"/>
      <c r="AW6290" s="61"/>
      <c r="AX6290" s="61"/>
      <c r="AY6290" s="61"/>
      <c r="AZ6290" s="61"/>
      <c r="BA6290" s="61"/>
    </row>
    <row r="6291" spans="39:53" x14ac:dyDescent="0.2">
      <c r="AM6291" s="61"/>
      <c r="AN6291" s="61"/>
      <c r="AO6291" s="171"/>
      <c r="AP6291" s="61"/>
      <c r="AQ6291" s="61"/>
      <c r="AR6291" s="61"/>
      <c r="AS6291" s="61"/>
      <c r="AT6291" s="61"/>
      <c r="AU6291" s="61"/>
      <c r="AV6291" s="61"/>
      <c r="AW6291" s="61"/>
      <c r="AX6291" s="61"/>
      <c r="AY6291" s="61"/>
      <c r="AZ6291" s="61"/>
      <c r="BA6291" s="61"/>
    </row>
    <row r="6292" spans="39:53" x14ac:dyDescent="0.2">
      <c r="AM6292" s="61"/>
      <c r="AN6292" s="61"/>
      <c r="AO6292" s="171"/>
      <c r="AP6292" s="61"/>
      <c r="AQ6292" s="61"/>
      <c r="AR6292" s="61"/>
      <c r="AS6292" s="61"/>
      <c r="AT6292" s="61"/>
      <c r="AU6292" s="61"/>
      <c r="AV6292" s="61"/>
      <c r="AW6292" s="61"/>
      <c r="AX6292" s="61"/>
      <c r="AY6292" s="61"/>
      <c r="AZ6292" s="61"/>
      <c r="BA6292" s="61"/>
    </row>
    <row r="6293" spans="39:53" x14ac:dyDescent="0.2">
      <c r="AM6293" s="61"/>
      <c r="AN6293" s="61"/>
      <c r="AO6293" s="171"/>
      <c r="AP6293" s="61"/>
      <c r="AQ6293" s="61"/>
      <c r="AR6293" s="61"/>
      <c r="AS6293" s="61"/>
      <c r="AT6293" s="61"/>
      <c r="AU6293" s="61"/>
      <c r="AV6293" s="61"/>
      <c r="AW6293" s="61"/>
      <c r="AX6293" s="61"/>
      <c r="AY6293" s="61"/>
      <c r="AZ6293" s="61"/>
      <c r="BA6293" s="61"/>
    </row>
    <row r="6294" spans="39:53" x14ac:dyDescent="0.2">
      <c r="AM6294" s="61"/>
      <c r="AN6294" s="61"/>
      <c r="AO6294" s="171"/>
      <c r="AP6294" s="61"/>
      <c r="AQ6294" s="61"/>
      <c r="AR6294" s="61"/>
      <c r="AS6294" s="61"/>
      <c r="AT6294" s="61"/>
      <c r="AU6294" s="61"/>
      <c r="AV6294" s="61"/>
      <c r="AW6294" s="61"/>
      <c r="AX6294" s="61"/>
      <c r="AY6294" s="61"/>
      <c r="AZ6294" s="61"/>
      <c r="BA6294" s="61"/>
    </row>
    <row r="6295" spans="39:53" x14ac:dyDescent="0.2">
      <c r="AM6295" s="61"/>
      <c r="AN6295" s="61"/>
      <c r="AO6295" s="171"/>
      <c r="AP6295" s="61"/>
      <c r="AQ6295" s="61"/>
      <c r="AR6295" s="61"/>
      <c r="AS6295" s="61"/>
      <c r="AT6295" s="61"/>
      <c r="AU6295" s="61"/>
      <c r="AV6295" s="61"/>
      <c r="AW6295" s="61"/>
      <c r="AX6295" s="61"/>
      <c r="AY6295" s="61"/>
      <c r="AZ6295" s="61"/>
      <c r="BA6295" s="61"/>
    </row>
    <row r="6296" spans="39:53" x14ac:dyDescent="0.2">
      <c r="AM6296" s="61"/>
      <c r="AN6296" s="61"/>
      <c r="AO6296" s="171"/>
      <c r="AP6296" s="61"/>
      <c r="AQ6296" s="61"/>
      <c r="AR6296" s="61"/>
      <c r="AS6296" s="61"/>
      <c r="AT6296" s="61"/>
      <c r="AU6296" s="61"/>
      <c r="AV6296" s="61"/>
      <c r="AW6296" s="61"/>
      <c r="AX6296" s="61"/>
      <c r="AY6296" s="61"/>
      <c r="AZ6296" s="61"/>
      <c r="BA6296" s="61"/>
    </row>
    <row r="6297" spans="39:53" x14ac:dyDescent="0.2">
      <c r="AM6297" s="61"/>
      <c r="AN6297" s="61"/>
      <c r="AO6297" s="171"/>
      <c r="AP6297" s="61"/>
      <c r="AQ6297" s="61"/>
      <c r="AR6297" s="61"/>
      <c r="AS6297" s="61"/>
      <c r="AT6297" s="61"/>
      <c r="AU6297" s="61"/>
      <c r="AV6297" s="61"/>
      <c r="AW6297" s="61"/>
      <c r="AX6297" s="61"/>
      <c r="AY6297" s="61"/>
      <c r="AZ6297" s="61"/>
      <c r="BA6297" s="61"/>
    </row>
    <row r="6298" spans="39:53" x14ac:dyDescent="0.2">
      <c r="AM6298" s="61"/>
      <c r="AN6298" s="61"/>
      <c r="AO6298" s="171"/>
      <c r="AP6298" s="61"/>
      <c r="AQ6298" s="61"/>
      <c r="AR6298" s="61"/>
      <c r="AS6298" s="61"/>
      <c r="AT6298" s="61"/>
      <c r="AU6298" s="61"/>
      <c r="AV6298" s="61"/>
      <c r="AW6298" s="61"/>
      <c r="AX6298" s="61"/>
      <c r="AY6298" s="61"/>
      <c r="AZ6298" s="61"/>
      <c r="BA6298" s="61"/>
    </row>
    <row r="6299" spans="39:53" x14ac:dyDescent="0.2">
      <c r="AM6299" s="61"/>
      <c r="AN6299" s="61"/>
      <c r="AO6299" s="171"/>
      <c r="AP6299" s="61"/>
      <c r="AQ6299" s="61"/>
      <c r="AR6299" s="61"/>
      <c r="AS6299" s="61"/>
      <c r="AT6299" s="61"/>
      <c r="AU6299" s="61"/>
      <c r="AV6299" s="61"/>
      <c r="AW6299" s="61"/>
      <c r="AX6299" s="61"/>
      <c r="AY6299" s="61"/>
      <c r="AZ6299" s="61"/>
      <c r="BA6299" s="61"/>
    </row>
    <row r="6300" spans="39:53" x14ac:dyDescent="0.2">
      <c r="AM6300" s="61"/>
      <c r="AN6300" s="61"/>
      <c r="AO6300" s="171"/>
      <c r="AP6300" s="61"/>
      <c r="AQ6300" s="61"/>
      <c r="AR6300" s="61"/>
      <c r="AS6300" s="61"/>
      <c r="AT6300" s="61"/>
      <c r="AU6300" s="61"/>
      <c r="AV6300" s="61"/>
      <c r="AW6300" s="61"/>
      <c r="AX6300" s="61"/>
      <c r="AY6300" s="61"/>
      <c r="AZ6300" s="61"/>
      <c r="BA6300" s="61"/>
    </row>
    <row r="6301" spans="39:53" x14ac:dyDescent="0.2">
      <c r="AM6301" s="61"/>
      <c r="AN6301" s="61"/>
      <c r="AO6301" s="171"/>
      <c r="AP6301" s="61"/>
      <c r="AQ6301" s="61"/>
      <c r="AR6301" s="61"/>
      <c r="AS6301" s="61"/>
      <c r="AT6301" s="61"/>
      <c r="AU6301" s="61"/>
      <c r="AV6301" s="61"/>
      <c r="AW6301" s="61"/>
      <c r="AX6301" s="61"/>
      <c r="AY6301" s="61"/>
      <c r="AZ6301" s="61"/>
      <c r="BA6301" s="61"/>
    </row>
    <row r="6302" spans="39:53" x14ac:dyDescent="0.2">
      <c r="AM6302" s="61"/>
      <c r="AN6302" s="61"/>
      <c r="AO6302" s="171"/>
      <c r="AP6302" s="61"/>
      <c r="AQ6302" s="61"/>
      <c r="AR6302" s="61"/>
      <c r="AS6302" s="61"/>
      <c r="AT6302" s="61"/>
      <c r="AU6302" s="61"/>
      <c r="AV6302" s="61"/>
      <c r="AW6302" s="61"/>
      <c r="AX6302" s="61"/>
      <c r="AY6302" s="61"/>
      <c r="AZ6302" s="61"/>
      <c r="BA6302" s="61"/>
    </row>
    <row r="6303" spans="39:53" x14ac:dyDescent="0.2">
      <c r="AM6303" s="61"/>
      <c r="AN6303" s="61"/>
      <c r="AO6303" s="171"/>
      <c r="AP6303" s="61"/>
      <c r="AQ6303" s="61"/>
      <c r="AR6303" s="61"/>
      <c r="AS6303" s="61"/>
      <c r="AT6303" s="61"/>
      <c r="AU6303" s="61"/>
      <c r="AV6303" s="61"/>
      <c r="AW6303" s="61"/>
      <c r="AX6303" s="61"/>
      <c r="AY6303" s="61"/>
      <c r="AZ6303" s="61"/>
      <c r="BA6303" s="61"/>
    </row>
    <row r="6304" spans="39:53" x14ac:dyDescent="0.2">
      <c r="AM6304" s="61"/>
      <c r="AN6304" s="61"/>
      <c r="AO6304" s="171"/>
      <c r="AP6304" s="61"/>
      <c r="AQ6304" s="61"/>
      <c r="AR6304" s="61"/>
      <c r="AS6304" s="61"/>
      <c r="AT6304" s="61"/>
      <c r="AU6304" s="61"/>
      <c r="AV6304" s="61"/>
      <c r="AW6304" s="61"/>
      <c r="AX6304" s="61"/>
      <c r="AY6304" s="61"/>
      <c r="AZ6304" s="61"/>
      <c r="BA6304" s="61"/>
    </row>
    <row r="6305" spans="39:53" x14ac:dyDescent="0.2">
      <c r="AM6305" s="61"/>
      <c r="AN6305" s="61"/>
      <c r="AO6305" s="171"/>
      <c r="AP6305" s="61"/>
      <c r="AQ6305" s="61"/>
      <c r="AR6305" s="61"/>
      <c r="AS6305" s="61"/>
      <c r="AT6305" s="61"/>
      <c r="AU6305" s="61"/>
      <c r="AV6305" s="61"/>
      <c r="AW6305" s="61"/>
      <c r="AX6305" s="61"/>
      <c r="AY6305" s="61"/>
      <c r="AZ6305" s="61"/>
      <c r="BA6305" s="61"/>
    </row>
    <row r="6306" spans="39:53" x14ac:dyDescent="0.2">
      <c r="AM6306" s="61"/>
      <c r="AN6306" s="61"/>
      <c r="AO6306" s="171"/>
      <c r="AP6306" s="61"/>
      <c r="AQ6306" s="61"/>
      <c r="AR6306" s="61"/>
      <c r="AS6306" s="61"/>
      <c r="AT6306" s="61"/>
      <c r="AU6306" s="61"/>
      <c r="AV6306" s="61"/>
      <c r="AW6306" s="61"/>
      <c r="AX6306" s="61"/>
      <c r="AY6306" s="61"/>
      <c r="AZ6306" s="61"/>
      <c r="BA6306" s="61"/>
    </row>
    <row r="6307" spans="39:53" x14ac:dyDescent="0.2">
      <c r="AM6307" s="61"/>
      <c r="AN6307" s="61"/>
      <c r="AO6307" s="171"/>
      <c r="AP6307" s="61"/>
      <c r="AQ6307" s="61"/>
      <c r="AR6307" s="61"/>
      <c r="AS6307" s="61"/>
      <c r="AT6307" s="61"/>
      <c r="AU6307" s="61"/>
      <c r="AV6307" s="61"/>
      <c r="AW6307" s="61"/>
      <c r="AX6307" s="61"/>
      <c r="AY6307" s="61"/>
      <c r="AZ6307" s="61"/>
      <c r="BA6307" s="61"/>
    </row>
    <row r="6308" spans="39:53" x14ac:dyDescent="0.2">
      <c r="AM6308" s="61"/>
      <c r="AN6308" s="61"/>
      <c r="AO6308" s="171"/>
      <c r="AP6308" s="61"/>
      <c r="AQ6308" s="61"/>
      <c r="AR6308" s="61"/>
      <c r="AS6308" s="61"/>
      <c r="AT6308" s="61"/>
      <c r="AU6308" s="61"/>
      <c r="AV6308" s="61"/>
      <c r="AW6308" s="61"/>
      <c r="AX6308" s="61"/>
      <c r="AY6308" s="61"/>
      <c r="AZ6308" s="61"/>
      <c r="BA6308" s="61"/>
    </row>
    <row r="6309" spans="39:53" x14ac:dyDescent="0.2">
      <c r="AM6309" s="61"/>
      <c r="AN6309" s="61"/>
      <c r="AO6309" s="171"/>
      <c r="AP6309" s="61"/>
      <c r="AQ6309" s="61"/>
      <c r="AR6309" s="61"/>
      <c r="AS6309" s="61"/>
      <c r="AT6309" s="61"/>
      <c r="AU6309" s="61"/>
      <c r="AV6309" s="61"/>
      <c r="AW6309" s="61"/>
      <c r="AX6309" s="61"/>
      <c r="AY6309" s="61"/>
      <c r="AZ6309" s="61"/>
      <c r="BA6309" s="61"/>
    </row>
    <row r="6310" spans="39:53" x14ac:dyDescent="0.2">
      <c r="AM6310" s="61"/>
      <c r="AN6310" s="61"/>
      <c r="AO6310" s="171"/>
      <c r="AP6310" s="61"/>
      <c r="AQ6310" s="61"/>
      <c r="AR6310" s="61"/>
      <c r="AS6310" s="61"/>
      <c r="AT6310" s="61"/>
      <c r="AU6310" s="61"/>
      <c r="AV6310" s="61"/>
      <c r="AW6310" s="61"/>
      <c r="AX6310" s="61"/>
      <c r="AY6310" s="61"/>
      <c r="AZ6310" s="61"/>
      <c r="BA6310" s="61"/>
    </row>
    <row r="6311" spans="39:53" x14ac:dyDescent="0.2">
      <c r="AM6311" s="61"/>
      <c r="AN6311" s="61"/>
      <c r="AO6311" s="171"/>
      <c r="AP6311" s="61"/>
      <c r="AQ6311" s="61"/>
      <c r="AR6311" s="61"/>
      <c r="AS6311" s="61"/>
      <c r="AT6311" s="61"/>
      <c r="AU6311" s="61"/>
      <c r="AV6311" s="61"/>
      <c r="AW6311" s="61"/>
      <c r="AX6311" s="61"/>
      <c r="AY6311" s="61"/>
      <c r="AZ6311" s="61"/>
      <c r="BA6311" s="61"/>
    </row>
    <row r="6312" spans="39:53" x14ac:dyDescent="0.2">
      <c r="AM6312" s="61"/>
      <c r="AN6312" s="61"/>
      <c r="AO6312" s="171"/>
      <c r="AP6312" s="61"/>
      <c r="AQ6312" s="61"/>
      <c r="AR6312" s="61"/>
      <c r="AS6312" s="61"/>
      <c r="AT6312" s="61"/>
      <c r="AU6312" s="61"/>
      <c r="AV6312" s="61"/>
      <c r="AW6312" s="61"/>
      <c r="AX6312" s="61"/>
      <c r="AY6312" s="61"/>
      <c r="AZ6312" s="61"/>
      <c r="BA6312" s="61"/>
    </row>
    <row r="6313" spans="39:53" x14ac:dyDescent="0.2">
      <c r="AM6313" s="61"/>
      <c r="AN6313" s="61"/>
      <c r="AO6313" s="171"/>
      <c r="AP6313" s="61"/>
      <c r="AQ6313" s="61"/>
      <c r="AR6313" s="61"/>
      <c r="AS6313" s="61"/>
      <c r="AT6313" s="61"/>
      <c r="AU6313" s="61"/>
      <c r="AV6313" s="61"/>
      <c r="AW6313" s="61"/>
      <c r="AX6313" s="61"/>
      <c r="AY6313" s="61"/>
      <c r="AZ6313" s="61"/>
      <c r="BA6313" s="61"/>
    </row>
    <row r="6314" spans="39:53" x14ac:dyDescent="0.2">
      <c r="AM6314" s="61"/>
      <c r="AN6314" s="61"/>
      <c r="AO6314" s="171"/>
      <c r="AP6314" s="61"/>
      <c r="AQ6314" s="61"/>
      <c r="AR6314" s="61"/>
      <c r="AS6314" s="61"/>
      <c r="AT6314" s="61"/>
      <c r="AU6314" s="61"/>
      <c r="AV6314" s="61"/>
      <c r="AW6314" s="61"/>
      <c r="AX6314" s="61"/>
      <c r="AY6314" s="61"/>
      <c r="AZ6314" s="61"/>
      <c r="BA6314" s="61"/>
    </row>
    <row r="6315" spans="39:53" x14ac:dyDescent="0.2">
      <c r="AM6315" s="61"/>
      <c r="AN6315" s="61"/>
      <c r="AO6315" s="171"/>
      <c r="AP6315" s="61"/>
      <c r="AQ6315" s="61"/>
      <c r="AR6315" s="61"/>
      <c r="AS6315" s="61"/>
      <c r="AT6315" s="61"/>
      <c r="AU6315" s="61"/>
      <c r="AV6315" s="61"/>
      <c r="AW6315" s="61"/>
      <c r="AX6315" s="61"/>
      <c r="AY6315" s="61"/>
      <c r="AZ6315" s="61"/>
      <c r="BA6315" s="61"/>
    </row>
    <row r="6316" spans="39:53" x14ac:dyDescent="0.2">
      <c r="AM6316" s="61"/>
      <c r="AN6316" s="61"/>
      <c r="AO6316" s="171"/>
      <c r="AP6316" s="61"/>
      <c r="AQ6316" s="61"/>
      <c r="AR6316" s="61"/>
      <c r="AS6316" s="61"/>
      <c r="AT6316" s="61"/>
      <c r="AU6316" s="61"/>
      <c r="AV6316" s="61"/>
      <c r="AW6316" s="61"/>
      <c r="AX6316" s="61"/>
      <c r="AY6316" s="61"/>
      <c r="AZ6316" s="61"/>
      <c r="BA6316" s="61"/>
    </row>
    <row r="6317" spans="39:53" x14ac:dyDescent="0.2">
      <c r="AM6317" s="61"/>
      <c r="AN6317" s="61"/>
      <c r="AO6317" s="171"/>
      <c r="AP6317" s="61"/>
      <c r="AQ6317" s="61"/>
      <c r="AR6317" s="61"/>
      <c r="AS6317" s="61"/>
      <c r="AT6317" s="61"/>
      <c r="AU6317" s="61"/>
      <c r="AV6317" s="61"/>
      <c r="AW6317" s="61"/>
      <c r="AX6317" s="61"/>
      <c r="AY6317" s="61"/>
      <c r="AZ6317" s="61"/>
      <c r="BA6317" s="61"/>
    </row>
    <row r="6318" spans="39:53" x14ac:dyDescent="0.2">
      <c r="AM6318" s="61"/>
      <c r="AN6318" s="61"/>
      <c r="AO6318" s="171"/>
      <c r="AP6318" s="61"/>
      <c r="AQ6318" s="61"/>
      <c r="AR6318" s="61"/>
      <c r="AS6318" s="61"/>
      <c r="AT6318" s="61"/>
      <c r="AU6318" s="61"/>
      <c r="AV6318" s="61"/>
      <c r="AW6318" s="61"/>
      <c r="AX6318" s="61"/>
      <c r="AY6318" s="61"/>
      <c r="AZ6318" s="61"/>
      <c r="BA6318" s="61"/>
    </row>
    <row r="6319" spans="39:53" x14ac:dyDescent="0.2">
      <c r="AM6319" s="61"/>
      <c r="AN6319" s="61"/>
      <c r="AO6319" s="171"/>
      <c r="AP6319" s="61"/>
      <c r="AQ6319" s="61"/>
      <c r="AR6319" s="61"/>
      <c r="AS6319" s="61"/>
      <c r="AT6319" s="61"/>
      <c r="AU6319" s="61"/>
      <c r="AV6319" s="61"/>
      <c r="AW6319" s="61"/>
      <c r="AX6319" s="61"/>
      <c r="AY6319" s="61"/>
      <c r="AZ6319" s="61"/>
      <c r="BA6319" s="61"/>
    </row>
    <row r="6320" spans="39:53" x14ac:dyDescent="0.2">
      <c r="AM6320" s="61"/>
      <c r="AN6320" s="61"/>
      <c r="AO6320" s="171"/>
      <c r="AP6320" s="61"/>
      <c r="AQ6320" s="61"/>
      <c r="AR6320" s="61"/>
      <c r="AS6320" s="61"/>
      <c r="AT6320" s="61"/>
      <c r="AU6320" s="61"/>
      <c r="AV6320" s="61"/>
      <c r="AW6320" s="61"/>
      <c r="AX6320" s="61"/>
      <c r="AY6320" s="61"/>
      <c r="AZ6320" s="61"/>
      <c r="BA6320" s="61"/>
    </row>
    <row r="6321" spans="39:53" x14ac:dyDescent="0.2">
      <c r="AM6321" s="61"/>
      <c r="AN6321" s="61"/>
      <c r="AO6321" s="171"/>
      <c r="AP6321" s="61"/>
      <c r="AQ6321" s="61"/>
      <c r="AR6321" s="61"/>
      <c r="AS6321" s="61"/>
      <c r="AT6321" s="61"/>
      <c r="AU6321" s="61"/>
      <c r="AV6321" s="61"/>
      <c r="AW6321" s="61"/>
      <c r="AX6321" s="61"/>
      <c r="AY6321" s="61"/>
      <c r="AZ6321" s="61"/>
      <c r="BA6321" s="61"/>
    </row>
    <row r="6322" spans="39:53" x14ac:dyDescent="0.2">
      <c r="AM6322" s="61"/>
      <c r="AN6322" s="61"/>
      <c r="AO6322" s="171"/>
      <c r="AP6322" s="61"/>
      <c r="AQ6322" s="61"/>
      <c r="AR6322" s="61"/>
      <c r="AS6322" s="61"/>
      <c r="AT6322" s="61"/>
      <c r="AU6322" s="61"/>
      <c r="AV6322" s="61"/>
      <c r="AW6322" s="61"/>
      <c r="AX6322" s="61"/>
      <c r="AY6322" s="61"/>
      <c r="AZ6322" s="61"/>
      <c r="BA6322" s="61"/>
    </row>
    <row r="6323" spans="39:53" x14ac:dyDescent="0.2">
      <c r="AM6323" s="61"/>
      <c r="AN6323" s="61"/>
      <c r="AO6323" s="171"/>
      <c r="AP6323" s="61"/>
      <c r="AQ6323" s="61"/>
      <c r="AR6323" s="61"/>
      <c r="AS6323" s="61"/>
      <c r="AT6323" s="61"/>
      <c r="AU6323" s="61"/>
      <c r="AV6323" s="61"/>
      <c r="AW6323" s="61"/>
      <c r="AX6323" s="61"/>
      <c r="AY6323" s="61"/>
      <c r="AZ6323" s="61"/>
      <c r="BA6323" s="61"/>
    </row>
    <row r="6324" spans="39:53" x14ac:dyDescent="0.2">
      <c r="AM6324" s="61"/>
      <c r="AN6324" s="61"/>
      <c r="AO6324" s="171"/>
      <c r="AP6324" s="61"/>
      <c r="AQ6324" s="61"/>
      <c r="AR6324" s="61"/>
      <c r="AS6324" s="61"/>
      <c r="AT6324" s="61"/>
      <c r="AU6324" s="61"/>
      <c r="AV6324" s="61"/>
      <c r="AW6324" s="61"/>
      <c r="AX6324" s="61"/>
      <c r="AY6324" s="61"/>
      <c r="AZ6324" s="61"/>
      <c r="BA6324" s="61"/>
    </row>
    <row r="6325" spans="39:53" x14ac:dyDescent="0.2">
      <c r="AM6325" s="61"/>
      <c r="AN6325" s="61"/>
      <c r="AO6325" s="171"/>
      <c r="AP6325" s="61"/>
      <c r="AQ6325" s="61"/>
      <c r="AR6325" s="61"/>
      <c r="AS6325" s="61"/>
      <c r="AT6325" s="61"/>
      <c r="AU6325" s="61"/>
      <c r="AV6325" s="61"/>
      <c r="AW6325" s="61"/>
      <c r="AX6325" s="61"/>
      <c r="AY6325" s="61"/>
      <c r="AZ6325" s="61"/>
      <c r="BA6325" s="61"/>
    </row>
    <row r="6326" spans="39:53" x14ac:dyDescent="0.2">
      <c r="AM6326" s="61"/>
      <c r="AN6326" s="61"/>
      <c r="AO6326" s="171"/>
      <c r="AP6326" s="61"/>
      <c r="AQ6326" s="61"/>
      <c r="AR6326" s="61"/>
      <c r="AS6326" s="61"/>
      <c r="AT6326" s="61"/>
      <c r="AU6326" s="61"/>
      <c r="AV6326" s="61"/>
      <c r="AW6326" s="61"/>
      <c r="AX6326" s="61"/>
      <c r="AY6326" s="61"/>
      <c r="AZ6326" s="61"/>
      <c r="BA6326" s="61"/>
    </row>
    <row r="6327" spans="39:53" x14ac:dyDescent="0.2">
      <c r="AM6327" s="61"/>
      <c r="AN6327" s="61"/>
      <c r="AO6327" s="171"/>
      <c r="AP6327" s="61"/>
      <c r="AQ6327" s="61"/>
      <c r="AR6327" s="61"/>
      <c r="AS6327" s="61"/>
      <c r="AT6327" s="61"/>
      <c r="AU6327" s="61"/>
      <c r="AV6327" s="61"/>
      <c r="AW6327" s="61"/>
      <c r="AX6327" s="61"/>
      <c r="AY6327" s="61"/>
      <c r="AZ6327" s="61"/>
      <c r="BA6327" s="61"/>
    </row>
    <row r="6328" spans="39:53" x14ac:dyDescent="0.2">
      <c r="AM6328" s="61"/>
      <c r="AN6328" s="61"/>
      <c r="AO6328" s="171"/>
      <c r="AP6328" s="61"/>
      <c r="AQ6328" s="61"/>
      <c r="AR6328" s="61"/>
      <c r="AS6328" s="61"/>
      <c r="AT6328" s="61"/>
      <c r="AU6328" s="61"/>
      <c r="AV6328" s="61"/>
      <c r="AW6328" s="61"/>
      <c r="AX6328" s="61"/>
      <c r="AY6328" s="61"/>
      <c r="AZ6328" s="61"/>
      <c r="BA6328" s="61"/>
    </row>
    <row r="6329" spans="39:53" x14ac:dyDescent="0.2">
      <c r="AM6329" s="61"/>
      <c r="AN6329" s="61"/>
      <c r="AO6329" s="171"/>
      <c r="AP6329" s="61"/>
      <c r="AQ6329" s="61"/>
      <c r="AR6329" s="61"/>
      <c r="AS6329" s="61"/>
      <c r="AT6329" s="61"/>
      <c r="AU6329" s="61"/>
      <c r="AV6329" s="61"/>
      <c r="AW6329" s="61"/>
      <c r="AX6329" s="61"/>
      <c r="AY6329" s="61"/>
      <c r="AZ6329" s="61"/>
      <c r="BA6329" s="61"/>
    </row>
    <row r="6330" spans="39:53" x14ac:dyDescent="0.2">
      <c r="AM6330" s="61"/>
      <c r="AN6330" s="61"/>
      <c r="AO6330" s="171"/>
      <c r="AP6330" s="61"/>
      <c r="AQ6330" s="61"/>
      <c r="AR6330" s="61"/>
      <c r="AS6330" s="61"/>
      <c r="AT6330" s="61"/>
      <c r="AU6330" s="61"/>
      <c r="AV6330" s="61"/>
      <c r="AW6330" s="61"/>
      <c r="AX6330" s="61"/>
      <c r="AY6330" s="61"/>
      <c r="AZ6330" s="61"/>
      <c r="BA6330" s="61"/>
    </row>
    <row r="6331" spans="39:53" x14ac:dyDescent="0.2">
      <c r="AM6331" s="61"/>
      <c r="AN6331" s="61"/>
      <c r="AO6331" s="171"/>
      <c r="AP6331" s="61"/>
      <c r="AQ6331" s="61"/>
      <c r="AR6331" s="61"/>
      <c r="AS6331" s="61"/>
      <c r="AT6331" s="61"/>
      <c r="AU6331" s="61"/>
      <c r="AV6331" s="61"/>
      <c r="AW6331" s="61"/>
      <c r="AX6331" s="61"/>
      <c r="AY6331" s="61"/>
      <c r="AZ6331" s="61"/>
      <c r="BA6331" s="61"/>
    </row>
    <row r="6332" spans="39:53" x14ac:dyDescent="0.2">
      <c r="AM6332" s="61"/>
      <c r="AN6332" s="61"/>
      <c r="AO6332" s="171"/>
      <c r="AP6332" s="61"/>
      <c r="AQ6332" s="61"/>
      <c r="AR6332" s="61"/>
      <c r="AS6332" s="61"/>
      <c r="AT6332" s="61"/>
      <c r="AU6332" s="61"/>
      <c r="AV6332" s="61"/>
      <c r="AW6332" s="61"/>
      <c r="AX6332" s="61"/>
      <c r="AY6332" s="61"/>
      <c r="AZ6332" s="61"/>
      <c r="BA6332" s="61"/>
    </row>
    <row r="6333" spans="39:53" x14ac:dyDescent="0.2">
      <c r="AM6333" s="61"/>
      <c r="AN6333" s="61"/>
      <c r="AO6333" s="171"/>
      <c r="AP6333" s="61"/>
      <c r="AQ6333" s="61"/>
      <c r="AR6333" s="61"/>
      <c r="AS6333" s="61"/>
      <c r="AT6333" s="61"/>
      <c r="AU6333" s="61"/>
      <c r="AV6333" s="61"/>
      <c r="AW6333" s="61"/>
      <c r="AX6333" s="61"/>
      <c r="AY6333" s="61"/>
      <c r="AZ6333" s="61"/>
      <c r="BA6333" s="61"/>
    </row>
    <row r="6334" spans="39:53" x14ac:dyDescent="0.2">
      <c r="AM6334" s="61"/>
      <c r="AN6334" s="61"/>
      <c r="AO6334" s="171"/>
      <c r="AP6334" s="61"/>
      <c r="AQ6334" s="61"/>
      <c r="AR6334" s="61"/>
      <c r="AS6334" s="61"/>
      <c r="AT6334" s="61"/>
      <c r="AU6334" s="61"/>
      <c r="AV6334" s="61"/>
      <c r="AW6334" s="61"/>
      <c r="AX6334" s="61"/>
      <c r="AY6334" s="61"/>
      <c r="AZ6334" s="61"/>
      <c r="BA6334" s="61"/>
    </row>
    <row r="6335" spans="39:53" x14ac:dyDescent="0.2">
      <c r="AM6335" s="61"/>
      <c r="AN6335" s="61"/>
      <c r="AO6335" s="171"/>
      <c r="AP6335" s="61"/>
      <c r="AQ6335" s="61"/>
      <c r="AR6335" s="61"/>
      <c r="AS6335" s="61"/>
      <c r="AT6335" s="61"/>
      <c r="AU6335" s="61"/>
      <c r="AV6335" s="61"/>
      <c r="AW6335" s="61"/>
      <c r="AX6335" s="61"/>
      <c r="AY6335" s="61"/>
      <c r="AZ6335" s="61"/>
      <c r="BA6335" s="61"/>
    </row>
    <row r="6336" spans="39:53" x14ac:dyDescent="0.2">
      <c r="AM6336" s="61"/>
      <c r="AN6336" s="61"/>
      <c r="AO6336" s="171"/>
      <c r="AP6336" s="61"/>
      <c r="AQ6336" s="61"/>
      <c r="AR6336" s="61"/>
      <c r="AS6336" s="61"/>
      <c r="AT6336" s="61"/>
      <c r="AU6336" s="61"/>
      <c r="AV6336" s="61"/>
      <c r="AW6336" s="61"/>
      <c r="AX6336" s="61"/>
      <c r="AY6336" s="61"/>
      <c r="AZ6336" s="61"/>
      <c r="BA6336" s="61"/>
    </row>
    <row r="6337" spans="39:53" x14ac:dyDescent="0.2">
      <c r="AM6337" s="61"/>
      <c r="AN6337" s="61"/>
      <c r="AO6337" s="171"/>
      <c r="AP6337" s="61"/>
      <c r="AQ6337" s="61"/>
      <c r="AR6337" s="61"/>
      <c r="AS6337" s="61"/>
      <c r="AT6337" s="61"/>
      <c r="AU6337" s="61"/>
      <c r="AV6337" s="61"/>
      <c r="AW6337" s="61"/>
      <c r="AX6337" s="61"/>
      <c r="AY6337" s="61"/>
      <c r="AZ6337" s="61"/>
      <c r="BA6337" s="61"/>
    </row>
    <row r="6338" spans="39:53" x14ac:dyDescent="0.2">
      <c r="AM6338" s="61"/>
      <c r="AN6338" s="61"/>
      <c r="AO6338" s="171"/>
      <c r="AP6338" s="61"/>
      <c r="AQ6338" s="61"/>
      <c r="AR6338" s="61"/>
      <c r="AS6338" s="61"/>
      <c r="AT6338" s="61"/>
      <c r="AU6338" s="61"/>
      <c r="AV6338" s="61"/>
      <c r="AW6338" s="61"/>
      <c r="AX6338" s="61"/>
      <c r="AY6338" s="61"/>
      <c r="AZ6338" s="61"/>
      <c r="BA6338" s="61"/>
    </row>
    <row r="6339" spans="39:53" x14ac:dyDescent="0.2">
      <c r="AM6339" s="61"/>
      <c r="AN6339" s="61"/>
      <c r="AO6339" s="171"/>
      <c r="AP6339" s="61"/>
      <c r="AQ6339" s="61"/>
      <c r="AR6339" s="61"/>
      <c r="AS6339" s="61"/>
      <c r="AT6339" s="61"/>
      <c r="AU6339" s="61"/>
      <c r="AV6339" s="61"/>
      <c r="AW6339" s="61"/>
      <c r="AX6339" s="61"/>
      <c r="AY6339" s="61"/>
      <c r="AZ6339" s="61"/>
      <c r="BA6339" s="61"/>
    </row>
    <row r="6340" spans="39:53" x14ac:dyDescent="0.2">
      <c r="AM6340" s="61"/>
      <c r="AN6340" s="61"/>
      <c r="AO6340" s="171"/>
      <c r="AP6340" s="61"/>
      <c r="AQ6340" s="61"/>
      <c r="AR6340" s="61"/>
      <c r="AS6340" s="61"/>
      <c r="AT6340" s="61"/>
      <c r="AU6340" s="61"/>
      <c r="AV6340" s="61"/>
      <c r="AW6340" s="61"/>
      <c r="AX6340" s="61"/>
      <c r="AY6340" s="61"/>
      <c r="AZ6340" s="61"/>
      <c r="BA6340" s="61"/>
    </row>
    <row r="6341" spans="39:53" x14ac:dyDescent="0.2">
      <c r="AM6341" s="61"/>
      <c r="AN6341" s="61"/>
      <c r="AO6341" s="171"/>
      <c r="AP6341" s="61"/>
      <c r="AQ6341" s="61"/>
      <c r="AR6341" s="61"/>
      <c r="AS6341" s="61"/>
      <c r="AT6341" s="61"/>
      <c r="AU6341" s="61"/>
      <c r="AV6341" s="61"/>
      <c r="AW6341" s="61"/>
      <c r="AX6341" s="61"/>
      <c r="AY6341" s="61"/>
      <c r="AZ6341" s="61"/>
      <c r="BA6341" s="61"/>
    </row>
    <row r="6342" spans="39:53" x14ac:dyDescent="0.2">
      <c r="AM6342" s="61"/>
      <c r="AN6342" s="61"/>
      <c r="AO6342" s="171"/>
      <c r="AP6342" s="61"/>
      <c r="AQ6342" s="61"/>
      <c r="AR6342" s="61"/>
      <c r="AS6342" s="61"/>
      <c r="AT6342" s="61"/>
      <c r="AU6342" s="61"/>
      <c r="AV6342" s="61"/>
      <c r="AW6342" s="61"/>
      <c r="AX6342" s="61"/>
      <c r="AY6342" s="61"/>
      <c r="AZ6342" s="61"/>
      <c r="BA6342" s="61"/>
    </row>
    <row r="6343" spans="39:53" x14ac:dyDescent="0.2">
      <c r="AM6343" s="61"/>
      <c r="AN6343" s="61"/>
      <c r="AO6343" s="171"/>
      <c r="AP6343" s="61"/>
      <c r="AQ6343" s="61"/>
      <c r="AR6343" s="61"/>
      <c r="AS6343" s="61"/>
      <c r="AT6343" s="61"/>
      <c r="AU6343" s="61"/>
      <c r="AV6343" s="61"/>
      <c r="AW6343" s="61"/>
      <c r="AX6343" s="61"/>
      <c r="AY6343" s="61"/>
      <c r="AZ6343" s="61"/>
      <c r="BA6343" s="61"/>
    </row>
    <row r="6344" spans="39:53" x14ac:dyDescent="0.2">
      <c r="AM6344" s="61"/>
      <c r="AN6344" s="61"/>
      <c r="AO6344" s="171"/>
      <c r="AP6344" s="61"/>
      <c r="AQ6344" s="61"/>
      <c r="AR6344" s="61"/>
      <c r="AS6344" s="61"/>
      <c r="AT6344" s="61"/>
      <c r="AU6344" s="61"/>
      <c r="AV6344" s="61"/>
      <c r="AW6344" s="61"/>
      <c r="AX6344" s="61"/>
      <c r="AY6344" s="61"/>
      <c r="AZ6344" s="61"/>
      <c r="BA6344" s="61"/>
    </row>
    <row r="6345" spans="39:53" x14ac:dyDescent="0.2">
      <c r="AM6345" s="61"/>
      <c r="AN6345" s="61"/>
      <c r="AO6345" s="171"/>
      <c r="AP6345" s="61"/>
      <c r="AQ6345" s="61"/>
      <c r="AR6345" s="61"/>
      <c r="AS6345" s="61"/>
      <c r="AT6345" s="61"/>
      <c r="AU6345" s="61"/>
      <c r="AV6345" s="61"/>
      <c r="AW6345" s="61"/>
      <c r="AX6345" s="61"/>
      <c r="AY6345" s="61"/>
      <c r="AZ6345" s="61"/>
      <c r="BA6345" s="61"/>
    </row>
    <row r="6346" spans="39:53" x14ac:dyDescent="0.2">
      <c r="AM6346" s="61"/>
      <c r="AN6346" s="61"/>
      <c r="AO6346" s="171"/>
      <c r="AP6346" s="61"/>
      <c r="AQ6346" s="61"/>
      <c r="AR6346" s="61"/>
      <c r="AS6346" s="61"/>
      <c r="AT6346" s="61"/>
      <c r="AU6346" s="61"/>
      <c r="AV6346" s="61"/>
      <c r="AW6346" s="61"/>
      <c r="AX6346" s="61"/>
      <c r="AY6346" s="61"/>
      <c r="AZ6346" s="61"/>
      <c r="BA6346" s="61"/>
    </row>
    <row r="6347" spans="39:53" x14ac:dyDescent="0.2">
      <c r="AM6347" s="61"/>
      <c r="AN6347" s="61"/>
      <c r="AO6347" s="171"/>
      <c r="AP6347" s="61"/>
      <c r="AQ6347" s="61"/>
      <c r="AR6347" s="61"/>
      <c r="AS6347" s="61"/>
      <c r="AT6347" s="61"/>
      <c r="AU6347" s="61"/>
      <c r="AV6347" s="61"/>
      <c r="AW6347" s="61"/>
      <c r="AX6347" s="61"/>
      <c r="AY6347" s="61"/>
      <c r="AZ6347" s="61"/>
      <c r="BA6347" s="61"/>
    </row>
    <row r="6348" spans="39:53" x14ac:dyDescent="0.2">
      <c r="AM6348" s="61"/>
      <c r="AN6348" s="61"/>
      <c r="AO6348" s="171"/>
      <c r="AP6348" s="61"/>
      <c r="AQ6348" s="61"/>
      <c r="AR6348" s="61"/>
      <c r="AS6348" s="61"/>
      <c r="AT6348" s="61"/>
      <c r="AU6348" s="61"/>
      <c r="AV6348" s="61"/>
      <c r="AW6348" s="61"/>
      <c r="AX6348" s="61"/>
      <c r="AY6348" s="61"/>
      <c r="AZ6348" s="61"/>
      <c r="BA6348" s="61"/>
    </row>
    <row r="6349" spans="39:53" x14ac:dyDescent="0.2">
      <c r="AM6349" s="61"/>
      <c r="AN6349" s="61"/>
      <c r="AO6349" s="171"/>
      <c r="AP6349" s="61"/>
      <c r="AQ6349" s="61"/>
      <c r="AR6349" s="61"/>
      <c r="AS6349" s="61"/>
      <c r="AT6349" s="61"/>
      <c r="AU6349" s="61"/>
      <c r="AV6349" s="61"/>
      <c r="AW6349" s="61"/>
      <c r="AX6349" s="61"/>
      <c r="AY6349" s="61"/>
      <c r="AZ6349" s="61"/>
      <c r="BA6349" s="61"/>
    </row>
    <row r="6350" spans="39:53" x14ac:dyDescent="0.2">
      <c r="AM6350" s="61"/>
      <c r="AN6350" s="61"/>
      <c r="AO6350" s="171"/>
      <c r="AP6350" s="61"/>
      <c r="AQ6350" s="61"/>
      <c r="AR6350" s="61"/>
      <c r="AS6350" s="61"/>
      <c r="AT6350" s="61"/>
      <c r="AU6350" s="61"/>
      <c r="AV6350" s="61"/>
      <c r="AW6350" s="61"/>
      <c r="AX6350" s="61"/>
      <c r="AY6350" s="61"/>
      <c r="AZ6350" s="61"/>
      <c r="BA6350" s="61"/>
    </row>
    <row r="6351" spans="39:53" x14ac:dyDescent="0.2">
      <c r="AM6351" s="61"/>
      <c r="AN6351" s="61"/>
      <c r="AO6351" s="171"/>
      <c r="AP6351" s="61"/>
      <c r="AQ6351" s="61"/>
      <c r="AR6351" s="61"/>
      <c r="AS6351" s="61"/>
      <c r="AT6351" s="61"/>
      <c r="AU6351" s="61"/>
      <c r="AV6351" s="61"/>
      <c r="AW6351" s="61"/>
      <c r="AX6351" s="61"/>
      <c r="AY6351" s="61"/>
      <c r="AZ6351" s="61"/>
      <c r="BA6351" s="61"/>
    </row>
    <row r="6352" spans="39:53" x14ac:dyDescent="0.2">
      <c r="AM6352" s="61"/>
      <c r="AN6352" s="61"/>
      <c r="AO6352" s="171"/>
      <c r="AP6352" s="61"/>
      <c r="AQ6352" s="61"/>
      <c r="AR6352" s="61"/>
      <c r="AS6352" s="61"/>
      <c r="AT6352" s="61"/>
      <c r="AU6352" s="61"/>
      <c r="AV6352" s="61"/>
      <c r="AW6352" s="61"/>
      <c r="AX6352" s="61"/>
      <c r="AY6352" s="61"/>
      <c r="AZ6352" s="61"/>
      <c r="BA6352" s="61"/>
    </row>
    <row r="6353" spans="39:53" x14ac:dyDescent="0.2">
      <c r="AM6353" s="61"/>
      <c r="AN6353" s="61"/>
      <c r="AO6353" s="171"/>
      <c r="AP6353" s="61"/>
      <c r="AQ6353" s="61"/>
      <c r="AR6353" s="61"/>
      <c r="AS6353" s="61"/>
      <c r="AT6353" s="61"/>
      <c r="AU6353" s="61"/>
      <c r="AV6353" s="61"/>
      <c r="AW6353" s="61"/>
      <c r="AX6353" s="61"/>
      <c r="AY6353" s="61"/>
      <c r="AZ6353" s="61"/>
      <c r="BA6353" s="61"/>
    </row>
    <row r="6354" spans="39:53" x14ac:dyDescent="0.2">
      <c r="AM6354" s="61"/>
      <c r="AN6354" s="61"/>
      <c r="AO6354" s="171"/>
      <c r="AP6354" s="61"/>
      <c r="AQ6354" s="61"/>
      <c r="AR6354" s="61"/>
      <c r="AS6354" s="61"/>
      <c r="AT6354" s="61"/>
      <c r="AU6354" s="61"/>
      <c r="AV6354" s="61"/>
      <c r="AW6354" s="61"/>
      <c r="AX6354" s="61"/>
      <c r="AY6354" s="61"/>
      <c r="AZ6354" s="61"/>
      <c r="BA6354" s="61"/>
    </row>
    <row r="6355" spans="39:53" x14ac:dyDescent="0.2">
      <c r="AM6355" s="61"/>
      <c r="AN6355" s="61"/>
      <c r="AO6355" s="171"/>
      <c r="AP6355" s="61"/>
      <c r="AQ6355" s="61"/>
      <c r="AR6355" s="61"/>
      <c r="AS6355" s="61"/>
      <c r="AT6355" s="61"/>
      <c r="AU6355" s="61"/>
      <c r="AV6355" s="61"/>
      <c r="AW6355" s="61"/>
      <c r="AX6355" s="61"/>
      <c r="AY6355" s="61"/>
      <c r="AZ6355" s="61"/>
      <c r="BA6355" s="61"/>
    </row>
    <row r="6356" spans="39:53" x14ac:dyDescent="0.2">
      <c r="AM6356" s="61"/>
      <c r="AN6356" s="61"/>
      <c r="AO6356" s="171"/>
      <c r="AP6356" s="61"/>
      <c r="AQ6356" s="61"/>
      <c r="AR6356" s="61"/>
      <c r="AS6356" s="61"/>
      <c r="AT6356" s="61"/>
      <c r="AU6356" s="61"/>
      <c r="AV6356" s="61"/>
      <c r="AW6356" s="61"/>
      <c r="AX6356" s="61"/>
      <c r="AY6356" s="61"/>
      <c r="AZ6356" s="61"/>
      <c r="BA6356" s="61"/>
    </row>
    <row r="6357" spans="39:53" x14ac:dyDescent="0.2">
      <c r="AM6357" s="61"/>
      <c r="AN6357" s="61"/>
      <c r="AO6357" s="171"/>
      <c r="AP6357" s="61"/>
      <c r="AQ6357" s="61"/>
      <c r="AR6357" s="61"/>
      <c r="AS6357" s="61"/>
      <c r="AT6357" s="61"/>
      <c r="AU6357" s="61"/>
      <c r="AV6357" s="61"/>
      <c r="AW6357" s="61"/>
      <c r="AX6357" s="61"/>
      <c r="AY6357" s="61"/>
      <c r="AZ6357" s="61"/>
      <c r="BA6357" s="61"/>
    </row>
    <row r="6358" spans="39:53" x14ac:dyDescent="0.2">
      <c r="AM6358" s="61"/>
      <c r="AN6358" s="61"/>
      <c r="AO6358" s="171"/>
      <c r="AP6358" s="61"/>
      <c r="AQ6358" s="61"/>
      <c r="AR6358" s="61"/>
      <c r="AS6358" s="61"/>
      <c r="AT6358" s="61"/>
      <c r="AU6358" s="61"/>
      <c r="AV6358" s="61"/>
      <c r="AW6358" s="61"/>
      <c r="AX6358" s="61"/>
      <c r="AY6358" s="61"/>
      <c r="AZ6358" s="61"/>
      <c r="BA6358" s="61"/>
    </row>
    <row r="6359" spans="39:53" x14ac:dyDescent="0.2">
      <c r="AM6359" s="61"/>
      <c r="AN6359" s="61"/>
      <c r="AO6359" s="171"/>
      <c r="AP6359" s="61"/>
      <c r="AQ6359" s="61"/>
      <c r="AR6359" s="61"/>
      <c r="AS6359" s="61"/>
      <c r="AT6359" s="61"/>
      <c r="AU6359" s="61"/>
      <c r="AV6359" s="61"/>
      <c r="AW6359" s="61"/>
      <c r="AX6359" s="61"/>
      <c r="AY6359" s="61"/>
      <c r="AZ6359" s="61"/>
      <c r="BA6359" s="61"/>
    </row>
    <row r="6360" spans="39:53" x14ac:dyDescent="0.2">
      <c r="AM6360" s="61"/>
      <c r="AN6360" s="61"/>
      <c r="AO6360" s="171"/>
      <c r="AP6360" s="61"/>
      <c r="AQ6360" s="61"/>
      <c r="AR6360" s="61"/>
      <c r="AS6360" s="61"/>
      <c r="AT6360" s="61"/>
      <c r="AU6360" s="61"/>
      <c r="AV6360" s="61"/>
      <c r="AW6360" s="61"/>
      <c r="AX6360" s="61"/>
      <c r="AY6360" s="61"/>
      <c r="AZ6360" s="61"/>
      <c r="BA6360" s="61"/>
    </row>
    <row r="6361" spans="39:53" x14ac:dyDescent="0.2">
      <c r="AM6361" s="61"/>
      <c r="AN6361" s="61"/>
      <c r="AO6361" s="171"/>
      <c r="AP6361" s="61"/>
      <c r="AQ6361" s="61"/>
      <c r="AR6361" s="61"/>
      <c r="AS6361" s="61"/>
      <c r="AT6361" s="61"/>
      <c r="AU6361" s="61"/>
      <c r="AV6361" s="61"/>
      <c r="AW6361" s="61"/>
      <c r="AX6361" s="61"/>
      <c r="AY6361" s="61"/>
      <c r="AZ6361" s="61"/>
      <c r="BA6361" s="61"/>
    </row>
    <row r="6362" spans="39:53" x14ac:dyDescent="0.2">
      <c r="AM6362" s="61"/>
      <c r="AN6362" s="61"/>
      <c r="AO6362" s="171"/>
      <c r="AP6362" s="61"/>
      <c r="AQ6362" s="61"/>
      <c r="AR6362" s="61"/>
      <c r="AS6362" s="61"/>
      <c r="AT6362" s="61"/>
      <c r="AU6362" s="61"/>
      <c r="AV6362" s="61"/>
      <c r="AW6362" s="61"/>
      <c r="AX6362" s="61"/>
      <c r="AY6362" s="61"/>
      <c r="AZ6362" s="61"/>
      <c r="BA6362" s="61"/>
    </row>
    <row r="6363" spans="39:53" x14ac:dyDescent="0.2">
      <c r="AM6363" s="61"/>
      <c r="AN6363" s="61"/>
      <c r="AO6363" s="171"/>
      <c r="AP6363" s="61"/>
      <c r="AQ6363" s="61"/>
      <c r="AR6363" s="61"/>
      <c r="AS6363" s="61"/>
      <c r="AT6363" s="61"/>
      <c r="AU6363" s="61"/>
      <c r="AV6363" s="61"/>
      <c r="AW6363" s="61"/>
      <c r="AX6363" s="61"/>
      <c r="AY6363" s="61"/>
      <c r="AZ6363" s="61"/>
      <c r="BA6363" s="61"/>
    </row>
    <row r="6364" spans="39:53" x14ac:dyDescent="0.2">
      <c r="AM6364" s="61"/>
      <c r="AN6364" s="61"/>
      <c r="AO6364" s="171"/>
      <c r="AP6364" s="61"/>
      <c r="AQ6364" s="61"/>
      <c r="AR6364" s="61"/>
      <c r="AS6364" s="61"/>
      <c r="AT6364" s="61"/>
      <c r="AU6364" s="61"/>
      <c r="AV6364" s="61"/>
      <c r="AW6364" s="61"/>
      <c r="AX6364" s="61"/>
      <c r="AY6364" s="61"/>
      <c r="AZ6364" s="61"/>
      <c r="BA6364" s="61"/>
    </row>
    <row r="6365" spans="39:53" x14ac:dyDescent="0.2">
      <c r="AM6365" s="61"/>
      <c r="AN6365" s="61"/>
      <c r="AO6365" s="171"/>
      <c r="AP6365" s="61"/>
      <c r="AQ6365" s="61"/>
      <c r="AR6365" s="61"/>
      <c r="AS6365" s="61"/>
      <c r="AT6365" s="61"/>
      <c r="AU6365" s="61"/>
      <c r="AV6365" s="61"/>
      <c r="AW6365" s="61"/>
      <c r="AX6365" s="61"/>
      <c r="AY6365" s="61"/>
      <c r="AZ6365" s="61"/>
      <c r="BA6365" s="61"/>
    </row>
    <row r="6366" spans="39:53" x14ac:dyDescent="0.2">
      <c r="AM6366" s="61"/>
      <c r="AN6366" s="61"/>
      <c r="AO6366" s="171"/>
      <c r="AP6366" s="61"/>
      <c r="AQ6366" s="61"/>
      <c r="AR6366" s="61"/>
      <c r="AS6366" s="61"/>
      <c r="AT6366" s="61"/>
      <c r="AU6366" s="61"/>
      <c r="AV6366" s="61"/>
      <c r="AW6366" s="61"/>
      <c r="AX6366" s="61"/>
      <c r="AY6366" s="61"/>
      <c r="AZ6366" s="61"/>
      <c r="BA6366" s="61"/>
    </row>
    <row r="6367" spans="39:53" x14ac:dyDescent="0.2">
      <c r="AM6367" s="61"/>
      <c r="AN6367" s="61"/>
      <c r="AO6367" s="171"/>
      <c r="AP6367" s="61"/>
      <c r="AQ6367" s="61"/>
      <c r="AR6367" s="61"/>
      <c r="AS6367" s="61"/>
      <c r="AT6367" s="61"/>
      <c r="AU6367" s="61"/>
      <c r="AV6367" s="61"/>
      <c r="AW6367" s="61"/>
      <c r="AX6367" s="61"/>
      <c r="AY6367" s="61"/>
      <c r="AZ6367" s="61"/>
      <c r="BA6367" s="61"/>
    </row>
    <row r="6368" spans="39:53" x14ac:dyDescent="0.2">
      <c r="AM6368" s="61"/>
      <c r="AN6368" s="61"/>
      <c r="AO6368" s="171"/>
      <c r="AP6368" s="61"/>
      <c r="AQ6368" s="61"/>
      <c r="AR6368" s="61"/>
      <c r="AS6368" s="61"/>
      <c r="AT6368" s="61"/>
      <c r="AU6368" s="61"/>
      <c r="AV6368" s="61"/>
      <c r="AW6368" s="61"/>
      <c r="AX6368" s="61"/>
      <c r="AY6368" s="61"/>
      <c r="AZ6368" s="61"/>
      <c r="BA6368" s="61"/>
    </row>
    <row r="6369" spans="39:53" x14ac:dyDescent="0.2">
      <c r="AM6369" s="61"/>
      <c r="AN6369" s="61"/>
      <c r="AO6369" s="171"/>
      <c r="AP6369" s="61"/>
      <c r="AQ6369" s="61"/>
      <c r="AR6369" s="61"/>
      <c r="AS6369" s="61"/>
      <c r="AT6369" s="61"/>
      <c r="AU6369" s="61"/>
      <c r="AV6369" s="61"/>
      <c r="AW6369" s="61"/>
      <c r="AX6369" s="61"/>
      <c r="AY6369" s="61"/>
      <c r="AZ6369" s="61"/>
      <c r="BA6369" s="61"/>
    </row>
    <row r="6370" spans="39:53" x14ac:dyDescent="0.2">
      <c r="AM6370" s="61"/>
      <c r="AN6370" s="61"/>
      <c r="AO6370" s="171"/>
      <c r="AP6370" s="61"/>
      <c r="AQ6370" s="61"/>
      <c r="AR6370" s="61"/>
      <c r="AS6370" s="61"/>
      <c r="AT6370" s="61"/>
      <c r="AU6370" s="61"/>
      <c r="AV6370" s="61"/>
      <c r="AW6370" s="61"/>
      <c r="AX6370" s="61"/>
      <c r="AY6370" s="61"/>
      <c r="AZ6370" s="61"/>
      <c r="BA6370" s="61"/>
    </row>
    <row r="6371" spans="39:53" x14ac:dyDescent="0.2">
      <c r="AM6371" s="61"/>
      <c r="AN6371" s="61"/>
      <c r="AO6371" s="171"/>
      <c r="AP6371" s="61"/>
      <c r="AQ6371" s="61"/>
      <c r="AR6371" s="61"/>
      <c r="AS6371" s="61"/>
      <c r="AT6371" s="61"/>
      <c r="AU6371" s="61"/>
      <c r="AV6371" s="61"/>
      <c r="AW6371" s="61"/>
      <c r="AX6371" s="61"/>
      <c r="AY6371" s="61"/>
      <c r="AZ6371" s="61"/>
      <c r="BA6371" s="61"/>
    </row>
    <row r="6372" spans="39:53" x14ac:dyDescent="0.2">
      <c r="AM6372" s="61"/>
      <c r="AN6372" s="61"/>
      <c r="AO6372" s="171"/>
      <c r="AP6372" s="61"/>
      <c r="AQ6372" s="61"/>
      <c r="AR6372" s="61"/>
      <c r="AS6372" s="61"/>
      <c r="AT6372" s="61"/>
      <c r="AU6372" s="61"/>
      <c r="AV6372" s="61"/>
      <c r="AW6372" s="61"/>
      <c r="AX6372" s="61"/>
      <c r="AY6372" s="61"/>
      <c r="AZ6372" s="61"/>
      <c r="BA6372" s="61"/>
    </row>
    <row r="6373" spans="39:53" x14ac:dyDescent="0.2">
      <c r="AM6373" s="61"/>
      <c r="AN6373" s="61"/>
      <c r="AO6373" s="171"/>
      <c r="AP6373" s="61"/>
      <c r="AQ6373" s="61"/>
      <c r="AR6373" s="61"/>
      <c r="AS6373" s="61"/>
      <c r="AT6373" s="61"/>
      <c r="AU6373" s="61"/>
      <c r="AV6373" s="61"/>
      <c r="AW6373" s="61"/>
      <c r="AX6373" s="61"/>
      <c r="AY6373" s="61"/>
      <c r="AZ6373" s="61"/>
      <c r="BA6373" s="61"/>
    </row>
    <row r="6374" spans="39:53" x14ac:dyDescent="0.2">
      <c r="AM6374" s="61"/>
      <c r="AN6374" s="61"/>
      <c r="AO6374" s="171"/>
      <c r="AP6374" s="61"/>
      <c r="AQ6374" s="61"/>
      <c r="AR6374" s="61"/>
      <c r="AS6374" s="61"/>
      <c r="AT6374" s="61"/>
      <c r="AU6374" s="61"/>
      <c r="AV6374" s="61"/>
      <c r="AW6374" s="61"/>
      <c r="AX6374" s="61"/>
      <c r="AY6374" s="61"/>
      <c r="AZ6374" s="61"/>
      <c r="BA6374" s="61"/>
    </row>
    <row r="6375" spans="39:53" x14ac:dyDescent="0.2">
      <c r="AM6375" s="61"/>
      <c r="AN6375" s="61"/>
      <c r="AO6375" s="171"/>
      <c r="AP6375" s="61"/>
      <c r="AQ6375" s="61"/>
      <c r="AR6375" s="61"/>
      <c r="AS6375" s="61"/>
      <c r="AT6375" s="61"/>
      <c r="AU6375" s="61"/>
      <c r="AV6375" s="61"/>
      <c r="AW6375" s="61"/>
      <c r="AX6375" s="61"/>
      <c r="AY6375" s="61"/>
      <c r="AZ6375" s="61"/>
      <c r="BA6375" s="61"/>
    </row>
    <row r="6376" spans="39:53" x14ac:dyDescent="0.2">
      <c r="AM6376" s="61"/>
      <c r="AN6376" s="61"/>
      <c r="AO6376" s="171"/>
      <c r="AP6376" s="61"/>
      <c r="AQ6376" s="61"/>
      <c r="AR6376" s="61"/>
      <c r="AS6376" s="61"/>
      <c r="AT6376" s="61"/>
      <c r="AU6376" s="61"/>
      <c r="AV6376" s="61"/>
      <c r="AW6376" s="61"/>
      <c r="AX6376" s="61"/>
      <c r="AY6376" s="61"/>
      <c r="AZ6376" s="61"/>
      <c r="BA6376" s="61"/>
    </row>
    <row r="6377" spans="39:53" x14ac:dyDescent="0.2">
      <c r="AM6377" s="61"/>
      <c r="AN6377" s="61"/>
      <c r="AO6377" s="171"/>
      <c r="AP6377" s="61"/>
      <c r="AQ6377" s="61"/>
      <c r="AR6377" s="61"/>
      <c r="AS6377" s="61"/>
      <c r="AT6377" s="61"/>
      <c r="AU6377" s="61"/>
      <c r="AV6377" s="61"/>
      <c r="AW6377" s="61"/>
      <c r="AX6377" s="61"/>
      <c r="AY6377" s="61"/>
      <c r="AZ6377" s="61"/>
      <c r="BA6377" s="61"/>
    </row>
    <row r="6378" spans="39:53" x14ac:dyDescent="0.2">
      <c r="AM6378" s="61"/>
      <c r="AN6378" s="61"/>
      <c r="AO6378" s="171"/>
      <c r="AP6378" s="61"/>
      <c r="AQ6378" s="61"/>
      <c r="AR6378" s="61"/>
      <c r="AS6378" s="61"/>
      <c r="AT6378" s="61"/>
      <c r="AU6378" s="61"/>
      <c r="AV6378" s="61"/>
      <c r="AW6378" s="61"/>
      <c r="AX6378" s="61"/>
      <c r="AY6378" s="61"/>
      <c r="AZ6378" s="61"/>
      <c r="BA6378" s="61"/>
    </row>
    <row r="6379" spans="39:53" x14ac:dyDescent="0.2">
      <c r="AM6379" s="61"/>
      <c r="AN6379" s="61"/>
      <c r="AO6379" s="171"/>
      <c r="AP6379" s="61"/>
      <c r="AQ6379" s="61"/>
      <c r="AR6379" s="61"/>
      <c r="AS6379" s="61"/>
      <c r="AT6379" s="61"/>
      <c r="AU6379" s="61"/>
      <c r="AV6379" s="61"/>
      <c r="AW6379" s="61"/>
      <c r="AX6379" s="61"/>
      <c r="AY6379" s="61"/>
      <c r="AZ6379" s="61"/>
      <c r="BA6379" s="61"/>
    </row>
    <row r="6380" spans="39:53" x14ac:dyDescent="0.2">
      <c r="AM6380" s="61"/>
      <c r="AN6380" s="61"/>
      <c r="AO6380" s="171"/>
      <c r="AP6380" s="61"/>
      <c r="AQ6380" s="61"/>
      <c r="AR6380" s="61"/>
      <c r="AS6380" s="61"/>
      <c r="AT6380" s="61"/>
      <c r="AU6380" s="61"/>
      <c r="AV6380" s="61"/>
      <c r="AW6380" s="61"/>
      <c r="AX6380" s="61"/>
      <c r="AY6380" s="61"/>
      <c r="AZ6380" s="61"/>
      <c r="BA6380" s="61"/>
    </row>
    <row r="6381" spans="39:53" x14ac:dyDescent="0.2">
      <c r="AM6381" s="61"/>
      <c r="AN6381" s="61"/>
      <c r="AO6381" s="171"/>
      <c r="AP6381" s="61"/>
      <c r="AQ6381" s="61"/>
      <c r="AR6381" s="61"/>
      <c r="AS6381" s="61"/>
      <c r="AT6381" s="61"/>
      <c r="AU6381" s="61"/>
      <c r="AV6381" s="61"/>
      <c r="AW6381" s="61"/>
      <c r="AX6381" s="61"/>
      <c r="AY6381" s="61"/>
      <c r="AZ6381" s="61"/>
      <c r="BA6381" s="61"/>
    </row>
    <row r="6382" spans="39:53" x14ac:dyDescent="0.2">
      <c r="AM6382" s="61"/>
      <c r="AN6382" s="61"/>
      <c r="AO6382" s="171"/>
      <c r="AP6382" s="61"/>
      <c r="AQ6382" s="61"/>
      <c r="AR6382" s="61"/>
      <c r="AS6382" s="61"/>
      <c r="AT6382" s="61"/>
      <c r="AU6382" s="61"/>
      <c r="AV6382" s="61"/>
      <c r="AW6382" s="61"/>
      <c r="AX6382" s="61"/>
      <c r="AY6382" s="61"/>
      <c r="AZ6382" s="61"/>
      <c r="BA6382" s="61"/>
    </row>
    <row r="6383" spans="39:53" x14ac:dyDescent="0.2">
      <c r="AM6383" s="61"/>
      <c r="AN6383" s="61"/>
      <c r="AO6383" s="171"/>
      <c r="AP6383" s="61"/>
      <c r="AQ6383" s="61"/>
      <c r="AR6383" s="61"/>
      <c r="AS6383" s="61"/>
      <c r="AT6383" s="61"/>
      <c r="AU6383" s="61"/>
      <c r="AV6383" s="61"/>
      <c r="AW6383" s="61"/>
      <c r="AX6383" s="61"/>
      <c r="AY6383" s="61"/>
      <c r="AZ6383" s="61"/>
      <c r="BA6383" s="61"/>
    </row>
    <row r="6384" spans="39:53" x14ac:dyDescent="0.2">
      <c r="AM6384" s="61"/>
      <c r="AN6384" s="61"/>
      <c r="AO6384" s="171"/>
      <c r="AP6384" s="61"/>
      <c r="AQ6384" s="61"/>
      <c r="AR6384" s="61"/>
      <c r="AS6384" s="61"/>
      <c r="AT6384" s="61"/>
      <c r="AU6384" s="61"/>
      <c r="AV6384" s="61"/>
      <c r="AW6384" s="61"/>
      <c r="AX6384" s="61"/>
      <c r="AY6384" s="61"/>
      <c r="AZ6384" s="61"/>
      <c r="BA6384" s="61"/>
    </row>
    <row r="6385" spans="39:53" x14ac:dyDescent="0.2">
      <c r="AM6385" s="61"/>
      <c r="AN6385" s="61"/>
      <c r="AO6385" s="171"/>
      <c r="AP6385" s="61"/>
      <c r="AQ6385" s="61"/>
      <c r="AR6385" s="61"/>
      <c r="AS6385" s="61"/>
      <c r="AT6385" s="61"/>
      <c r="AU6385" s="61"/>
      <c r="AV6385" s="61"/>
      <c r="AW6385" s="61"/>
      <c r="AX6385" s="61"/>
      <c r="AY6385" s="61"/>
      <c r="AZ6385" s="61"/>
      <c r="BA6385" s="61"/>
    </row>
    <row r="6386" spans="39:53" x14ac:dyDescent="0.2">
      <c r="AM6386" s="61"/>
      <c r="AN6386" s="61"/>
      <c r="AO6386" s="171"/>
      <c r="AP6386" s="61"/>
      <c r="AQ6386" s="61"/>
      <c r="AR6386" s="61"/>
      <c r="AS6386" s="61"/>
      <c r="AT6386" s="61"/>
      <c r="AU6386" s="61"/>
      <c r="AV6386" s="61"/>
      <c r="AW6386" s="61"/>
      <c r="AX6386" s="61"/>
      <c r="AY6386" s="61"/>
      <c r="AZ6386" s="61"/>
      <c r="BA6386" s="61"/>
    </row>
    <row r="6387" spans="39:53" x14ac:dyDescent="0.2">
      <c r="AM6387" s="61"/>
      <c r="AN6387" s="61"/>
      <c r="AO6387" s="171"/>
      <c r="AP6387" s="61"/>
      <c r="AQ6387" s="61"/>
      <c r="AR6387" s="61"/>
      <c r="AS6387" s="61"/>
      <c r="AT6387" s="61"/>
      <c r="AU6387" s="61"/>
      <c r="AV6387" s="61"/>
      <c r="AW6387" s="61"/>
      <c r="AX6387" s="61"/>
      <c r="AY6387" s="61"/>
      <c r="AZ6387" s="61"/>
      <c r="BA6387" s="61"/>
    </row>
    <row r="6388" spans="39:53" x14ac:dyDescent="0.2">
      <c r="AM6388" s="61"/>
      <c r="AN6388" s="61"/>
      <c r="AO6388" s="171"/>
      <c r="AP6388" s="61"/>
      <c r="AQ6388" s="61"/>
      <c r="AR6388" s="61"/>
      <c r="AS6388" s="61"/>
      <c r="AT6388" s="61"/>
      <c r="AU6388" s="61"/>
      <c r="AV6388" s="61"/>
      <c r="AW6388" s="61"/>
      <c r="AX6388" s="61"/>
      <c r="AY6388" s="61"/>
      <c r="AZ6388" s="61"/>
      <c r="BA6388" s="61"/>
    </row>
    <row r="6389" spans="39:53" x14ac:dyDescent="0.2">
      <c r="AM6389" s="61"/>
      <c r="AN6389" s="61"/>
      <c r="AO6389" s="171"/>
      <c r="AP6389" s="61"/>
      <c r="AQ6389" s="61"/>
      <c r="AR6389" s="61"/>
      <c r="AS6389" s="61"/>
      <c r="AT6389" s="61"/>
      <c r="AU6389" s="61"/>
      <c r="AV6389" s="61"/>
      <c r="AW6389" s="61"/>
      <c r="AX6389" s="61"/>
      <c r="AY6389" s="61"/>
      <c r="AZ6389" s="61"/>
      <c r="BA6389" s="61"/>
    </row>
    <row r="6390" spans="39:53" x14ac:dyDescent="0.2">
      <c r="AM6390" s="61"/>
      <c r="AN6390" s="61"/>
      <c r="AO6390" s="171"/>
      <c r="AP6390" s="61"/>
      <c r="AQ6390" s="61"/>
      <c r="AR6390" s="61"/>
      <c r="AS6390" s="61"/>
      <c r="AT6390" s="61"/>
      <c r="AU6390" s="61"/>
      <c r="AV6390" s="61"/>
      <c r="AW6390" s="61"/>
      <c r="AX6390" s="61"/>
      <c r="AY6390" s="61"/>
      <c r="AZ6390" s="61"/>
      <c r="BA6390" s="61"/>
    </row>
    <row r="6391" spans="39:53" x14ac:dyDescent="0.2">
      <c r="AM6391" s="61"/>
      <c r="AN6391" s="61"/>
      <c r="AO6391" s="171"/>
      <c r="AP6391" s="61"/>
      <c r="AQ6391" s="61"/>
      <c r="AR6391" s="61"/>
      <c r="AS6391" s="61"/>
      <c r="AT6391" s="61"/>
      <c r="AU6391" s="61"/>
      <c r="AV6391" s="61"/>
      <c r="AW6391" s="61"/>
      <c r="AX6391" s="61"/>
      <c r="AY6391" s="61"/>
      <c r="AZ6391" s="61"/>
      <c r="BA6391" s="61"/>
    </row>
    <row r="6392" spans="39:53" x14ac:dyDescent="0.2">
      <c r="AM6392" s="61"/>
      <c r="AN6392" s="61"/>
      <c r="AO6392" s="171"/>
      <c r="AP6392" s="61"/>
      <c r="AQ6392" s="61"/>
      <c r="AR6392" s="61"/>
      <c r="AS6392" s="61"/>
      <c r="AT6392" s="61"/>
      <c r="AU6392" s="61"/>
      <c r="AV6392" s="61"/>
      <c r="AW6392" s="61"/>
      <c r="AX6392" s="61"/>
      <c r="AY6392" s="61"/>
      <c r="AZ6392" s="61"/>
      <c r="BA6392" s="61"/>
    </row>
    <row r="6393" spans="39:53" x14ac:dyDescent="0.2">
      <c r="AM6393" s="61"/>
      <c r="AN6393" s="61"/>
      <c r="AO6393" s="171"/>
      <c r="AP6393" s="61"/>
      <c r="AQ6393" s="61"/>
      <c r="AR6393" s="61"/>
      <c r="AS6393" s="61"/>
      <c r="AT6393" s="61"/>
      <c r="AU6393" s="61"/>
      <c r="AV6393" s="61"/>
      <c r="AW6393" s="61"/>
      <c r="AX6393" s="61"/>
      <c r="AY6393" s="61"/>
      <c r="AZ6393" s="61"/>
      <c r="BA6393" s="61"/>
    </row>
    <row r="6394" spans="39:53" x14ac:dyDescent="0.2">
      <c r="AM6394" s="61"/>
      <c r="AN6394" s="61"/>
      <c r="AO6394" s="171"/>
      <c r="AP6394" s="61"/>
      <c r="AQ6394" s="61"/>
      <c r="AR6394" s="61"/>
      <c r="AS6394" s="61"/>
      <c r="AT6394" s="61"/>
      <c r="AU6394" s="61"/>
      <c r="AV6394" s="61"/>
      <c r="AW6394" s="61"/>
      <c r="AX6394" s="61"/>
      <c r="AY6394" s="61"/>
      <c r="AZ6394" s="61"/>
      <c r="BA6394" s="61"/>
    </row>
    <row r="6395" spans="39:53" x14ac:dyDescent="0.2">
      <c r="AM6395" s="61"/>
      <c r="AN6395" s="61"/>
      <c r="AO6395" s="171"/>
      <c r="AP6395" s="61"/>
      <c r="AQ6395" s="61"/>
      <c r="AR6395" s="61"/>
      <c r="AS6395" s="61"/>
      <c r="AT6395" s="61"/>
      <c r="AU6395" s="61"/>
      <c r="AV6395" s="61"/>
      <c r="AW6395" s="61"/>
      <c r="AX6395" s="61"/>
      <c r="AY6395" s="61"/>
      <c r="AZ6395" s="61"/>
      <c r="BA6395" s="61"/>
    </row>
    <row r="6396" spans="39:53" x14ac:dyDescent="0.2">
      <c r="AM6396" s="61"/>
      <c r="AN6396" s="61"/>
      <c r="AO6396" s="171"/>
      <c r="AP6396" s="61"/>
      <c r="AQ6396" s="61"/>
      <c r="AR6396" s="61"/>
      <c r="AS6396" s="61"/>
      <c r="AT6396" s="61"/>
      <c r="AU6396" s="61"/>
      <c r="AV6396" s="61"/>
      <c r="AW6396" s="61"/>
      <c r="AX6396" s="61"/>
      <c r="AY6396" s="61"/>
      <c r="AZ6396" s="61"/>
      <c r="BA6396" s="61"/>
    </row>
    <row r="6397" spans="39:53" x14ac:dyDescent="0.2">
      <c r="AM6397" s="61"/>
      <c r="AN6397" s="61"/>
      <c r="AO6397" s="171"/>
      <c r="AP6397" s="61"/>
      <c r="AQ6397" s="61"/>
      <c r="AR6397" s="61"/>
      <c r="AS6397" s="61"/>
      <c r="AT6397" s="61"/>
      <c r="AU6397" s="61"/>
      <c r="AV6397" s="61"/>
      <c r="AW6397" s="61"/>
      <c r="AX6397" s="61"/>
      <c r="AY6397" s="61"/>
      <c r="AZ6397" s="61"/>
      <c r="BA6397" s="61"/>
    </row>
    <row r="6398" spans="39:53" x14ac:dyDescent="0.2">
      <c r="AM6398" s="61"/>
      <c r="AN6398" s="61"/>
      <c r="AO6398" s="171"/>
      <c r="AP6398" s="61"/>
      <c r="AQ6398" s="61"/>
      <c r="AR6398" s="61"/>
      <c r="AS6398" s="61"/>
      <c r="AT6398" s="61"/>
      <c r="AU6398" s="61"/>
      <c r="AV6398" s="61"/>
      <c r="AW6398" s="61"/>
      <c r="AX6398" s="61"/>
      <c r="AY6398" s="61"/>
      <c r="AZ6398" s="61"/>
      <c r="BA6398" s="61"/>
    </row>
    <row r="6399" spans="39:53" x14ac:dyDescent="0.2">
      <c r="AM6399" s="61"/>
      <c r="AN6399" s="61"/>
      <c r="AO6399" s="171"/>
      <c r="AP6399" s="61"/>
      <c r="AQ6399" s="61"/>
      <c r="AR6399" s="61"/>
      <c r="AS6399" s="61"/>
      <c r="AT6399" s="61"/>
      <c r="AU6399" s="61"/>
      <c r="AV6399" s="61"/>
      <c r="AW6399" s="61"/>
      <c r="AX6399" s="61"/>
      <c r="AY6399" s="61"/>
      <c r="AZ6399" s="61"/>
      <c r="BA6399" s="61"/>
    </row>
    <row r="6400" spans="39:53" x14ac:dyDescent="0.2">
      <c r="AM6400" s="61"/>
      <c r="AN6400" s="61"/>
      <c r="AO6400" s="171"/>
      <c r="AP6400" s="61"/>
      <c r="AQ6400" s="61"/>
      <c r="AR6400" s="61"/>
      <c r="AS6400" s="61"/>
      <c r="AT6400" s="61"/>
      <c r="AU6400" s="61"/>
      <c r="AV6400" s="61"/>
      <c r="AW6400" s="61"/>
      <c r="AX6400" s="61"/>
      <c r="AY6400" s="61"/>
      <c r="AZ6400" s="61"/>
      <c r="BA6400" s="61"/>
    </row>
    <row r="6401" spans="39:53" x14ac:dyDescent="0.2">
      <c r="AM6401" s="61"/>
      <c r="AN6401" s="61"/>
      <c r="AO6401" s="171"/>
      <c r="AP6401" s="61"/>
      <c r="AQ6401" s="61"/>
      <c r="AR6401" s="61"/>
      <c r="AS6401" s="61"/>
      <c r="AT6401" s="61"/>
      <c r="AU6401" s="61"/>
      <c r="AV6401" s="61"/>
      <c r="AW6401" s="61"/>
      <c r="AX6401" s="61"/>
      <c r="AY6401" s="61"/>
      <c r="AZ6401" s="61"/>
      <c r="BA6401" s="61"/>
    </row>
    <row r="6402" spans="39:53" x14ac:dyDescent="0.2">
      <c r="AM6402" s="61"/>
      <c r="AN6402" s="61"/>
      <c r="AO6402" s="171"/>
      <c r="AP6402" s="61"/>
      <c r="AQ6402" s="61"/>
      <c r="AR6402" s="61"/>
      <c r="AS6402" s="61"/>
      <c r="AT6402" s="61"/>
      <c r="AU6402" s="61"/>
      <c r="AV6402" s="61"/>
      <c r="AW6402" s="61"/>
      <c r="AX6402" s="61"/>
      <c r="AY6402" s="61"/>
      <c r="AZ6402" s="61"/>
      <c r="BA6402" s="61"/>
    </row>
    <row r="6403" spans="39:53" x14ac:dyDescent="0.2">
      <c r="AM6403" s="61"/>
      <c r="AN6403" s="61"/>
      <c r="AO6403" s="171"/>
      <c r="AP6403" s="61"/>
      <c r="AQ6403" s="61"/>
      <c r="AR6403" s="61"/>
      <c r="AS6403" s="61"/>
      <c r="AT6403" s="61"/>
      <c r="AU6403" s="61"/>
      <c r="AV6403" s="61"/>
      <c r="AW6403" s="61"/>
      <c r="AX6403" s="61"/>
      <c r="AY6403" s="61"/>
      <c r="AZ6403" s="61"/>
      <c r="BA6403" s="61"/>
    </row>
    <row r="6404" spans="39:53" x14ac:dyDescent="0.2">
      <c r="AM6404" s="61"/>
      <c r="AN6404" s="61"/>
      <c r="AO6404" s="171"/>
      <c r="AP6404" s="61"/>
      <c r="AQ6404" s="61"/>
      <c r="AR6404" s="61"/>
      <c r="AS6404" s="61"/>
      <c r="AT6404" s="61"/>
      <c r="AU6404" s="61"/>
      <c r="AV6404" s="61"/>
      <c r="AW6404" s="61"/>
      <c r="AX6404" s="61"/>
      <c r="AY6404" s="61"/>
      <c r="AZ6404" s="61"/>
      <c r="BA6404" s="61"/>
    </row>
    <row r="6405" spans="39:53" x14ac:dyDescent="0.2">
      <c r="AM6405" s="61"/>
      <c r="AN6405" s="61"/>
      <c r="AO6405" s="171"/>
      <c r="AP6405" s="61"/>
      <c r="AQ6405" s="61"/>
      <c r="AR6405" s="61"/>
      <c r="AS6405" s="61"/>
      <c r="AT6405" s="61"/>
      <c r="AU6405" s="61"/>
      <c r="AV6405" s="61"/>
      <c r="AW6405" s="61"/>
      <c r="AX6405" s="61"/>
      <c r="AY6405" s="61"/>
      <c r="AZ6405" s="61"/>
      <c r="BA6405" s="61"/>
    </row>
    <row r="6406" spans="39:53" x14ac:dyDescent="0.2">
      <c r="AM6406" s="61"/>
      <c r="AN6406" s="61"/>
      <c r="AO6406" s="171"/>
      <c r="AP6406" s="61"/>
      <c r="AQ6406" s="61"/>
      <c r="AR6406" s="61"/>
      <c r="AS6406" s="61"/>
      <c r="AT6406" s="61"/>
      <c r="AU6406" s="61"/>
      <c r="AV6406" s="61"/>
      <c r="AW6406" s="61"/>
      <c r="AX6406" s="61"/>
      <c r="AY6406" s="61"/>
      <c r="AZ6406" s="61"/>
      <c r="BA6406" s="61"/>
    </row>
    <row r="6407" spans="39:53" x14ac:dyDescent="0.2">
      <c r="AM6407" s="61"/>
      <c r="AN6407" s="61"/>
      <c r="AO6407" s="171"/>
      <c r="AP6407" s="61"/>
      <c r="AQ6407" s="61"/>
      <c r="AR6407" s="61"/>
      <c r="AS6407" s="61"/>
      <c r="AT6407" s="61"/>
      <c r="AU6407" s="61"/>
      <c r="AV6407" s="61"/>
      <c r="AW6407" s="61"/>
      <c r="AX6407" s="61"/>
      <c r="AY6407" s="61"/>
      <c r="AZ6407" s="61"/>
      <c r="BA6407" s="61"/>
    </row>
    <row r="6408" spans="39:53" x14ac:dyDescent="0.2">
      <c r="AM6408" s="61"/>
      <c r="AN6408" s="61"/>
      <c r="AO6408" s="171"/>
      <c r="AP6408" s="61"/>
      <c r="AQ6408" s="61"/>
      <c r="AR6408" s="61"/>
      <c r="AS6408" s="61"/>
      <c r="AT6408" s="61"/>
      <c r="AU6408" s="61"/>
      <c r="AV6408" s="61"/>
      <c r="AW6408" s="61"/>
      <c r="AX6408" s="61"/>
      <c r="AY6408" s="61"/>
      <c r="AZ6408" s="61"/>
      <c r="BA6408" s="61"/>
    </row>
    <row r="6409" spans="39:53" x14ac:dyDescent="0.2">
      <c r="AM6409" s="61"/>
      <c r="AN6409" s="61"/>
      <c r="AO6409" s="171"/>
      <c r="AP6409" s="61"/>
      <c r="AQ6409" s="61"/>
      <c r="AR6409" s="61"/>
      <c r="AS6409" s="61"/>
      <c r="AT6409" s="61"/>
      <c r="AU6409" s="61"/>
      <c r="AV6409" s="61"/>
      <c r="AW6409" s="61"/>
      <c r="AX6409" s="61"/>
      <c r="AY6409" s="61"/>
      <c r="AZ6409" s="61"/>
      <c r="BA6409" s="61"/>
    </row>
    <row r="6410" spans="39:53" x14ac:dyDescent="0.2">
      <c r="AM6410" s="61"/>
      <c r="AN6410" s="61"/>
      <c r="AO6410" s="171"/>
      <c r="AP6410" s="61"/>
      <c r="AQ6410" s="61"/>
      <c r="AR6410" s="61"/>
      <c r="AS6410" s="61"/>
      <c r="AT6410" s="61"/>
      <c r="AU6410" s="61"/>
      <c r="AV6410" s="61"/>
      <c r="AW6410" s="61"/>
      <c r="AX6410" s="61"/>
      <c r="AY6410" s="61"/>
      <c r="AZ6410" s="61"/>
      <c r="BA6410" s="61"/>
    </row>
    <row r="6411" spans="39:53" x14ac:dyDescent="0.2">
      <c r="AM6411" s="61"/>
      <c r="AN6411" s="61"/>
      <c r="AO6411" s="171"/>
      <c r="AP6411" s="61"/>
      <c r="AQ6411" s="61"/>
      <c r="AR6411" s="61"/>
      <c r="AS6411" s="61"/>
      <c r="AT6411" s="61"/>
      <c r="AU6411" s="61"/>
      <c r="AV6411" s="61"/>
      <c r="AW6411" s="61"/>
      <c r="AX6411" s="61"/>
      <c r="AY6411" s="61"/>
      <c r="AZ6411" s="61"/>
      <c r="BA6411" s="61"/>
    </row>
    <row r="6412" spans="39:53" x14ac:dyDescent="0.2">
      <c r="AM6412" s="61"/>
      <c r="AN6412" s="61"/>
      <c r="AO6412" s="171"/>
      <c r="AP6412" s="61"/>
      <c r="AQ6412" s="61"/>
      <c r="AR6412" s="61"/>
      <c r="AS6412" s="61"/>
      <c r="AT6412" s="61"/>
      <c r="AU6412" s="61"/>
      <c r="AV6412" s="61"/>
      <c r="AW6412" s="61"/>
      <c r="AX6412" s="61"/>
      <c r="AY6412" s="61"/>
      <c r="AZ6412" s="61"/>
      <c r="BA6412" s="61"/>
    </row>
    <row r="6413" spans="39:53" x14ac:dyDescent="0.2">
      <c r="AM6413" s="61"/>
      <c r="AN6413" s="61"/>
      <c r="AO6413" s="171"/>
      <c r="AP6413" s="61"/>
      <c r="AQ6413" s="61"/>
      <c r="AR6413" s="61"/>
      <c r="AS6413" s="61"/>
      <c r="AT6413" s="61"/>
      <c r="AU6413" s="61"/>
      <c r="AV6413" s="61"/>
      <c r="AW6413" s="61"/>
      <c r="AX6413" s="61"/>
      <c r="AY6413" s="61"/>
      <c r="AZ6413" s="61"/>
      <c r="BA6413" s="61"/>
    </row>
    <row r="6414" spans="39:53" x14ac:dyDescent="0.2">
      <c r="AM6414" s="61"/>
      <c r="AN6414" s="61"/>
      <c r="AO6414" s="171"/>
      <c r="AP6414" s="61"/>
      <c r="AQ6414" s="61"/>
      <c r="AR6414" s="61"/>
      <c r="AS6414" s="61"/>
      <c r="AT6414" s="61"/>
      <c r="AU6414" s="61"/>
      <c r="AV6414" s="61"/>
      <c r="AW6414" s="61"/>
      <c r="AX6414" s="61"/>
      <c r="AY6414" s="61"/>
      <c r="AZ6414" s="61"/>
      <c r="BA6414" s="61"/>
    </row>
    <row r="6415" spans="39:53" x14ac:dyDescent="0.2">
      <c r="AM6415" s="61"/>
      <c r="AN6415" s="61"/>
      <c r="AO6415" s="171"/>
      <c r="AP6415" s="61"/>
      <c r="AQ6415" s="61"/>
      <c r="AR6415" s="61"/>
      <c r="AS6415" s="61"/>
      <c r="AT6415" s="61"/>
      <c r="AU6415" s="61"/>
      <c r="AV6415" s="61"/>
      <c r="AW6415" s="61"/>
      <c r="AX6415" s="61"/>
      <c r="AY6415" s="61"/>
      <c r="AZ6415" s="61"/>
      <c r="BA6415" s="61"/>
    </row>
    <row r="6416" spans="39:53" x14ac:dyDescent="0.2">
      <c r="AM6416" s="61"/>
      <c r="AN6416" s="61"/>
      <c r="AO6416" s="171"/>
      <c r="AP6416" s="61"/>
      <c r="AQ6416" s="61"/>
      <c r="AR6416" s="61"/>
      <c r="AS6416" s="61"/>
      <c r="AT6416" s="61"/>
      <c r="AU6416" s="61"/>
      <c r="AV6416" s="61"/>
      <c r="AW6416" s="61"/>
      <c r="AX6416" s="61"/>
      <c r="AY6416" s="61"/>
      <c r="AZ6416" s="61"/>
      <c r="BA6416" s="61"/>
    </row>
    <row r="6417" spans="39:53" x14ac:dyDescent="0.2">
      <c r="AM6417" s="61"/>
      <c r="AN6417" s="61"/>
      <c r="AO6417" s="171"/>
      <c r="AP6417" s="61"/>
      <c r="AQ6417" s="61"/>
      <c r="AR6417" s="61"/>
      <c r="AS6417" s="61"/>
      <c r="AT6417" s="61"/>
      <c r="AU6417" s="61"/>
      <c r="AV6417" s="61"/>
      <c r="AW6417" s="61"/>
      <c r="AX6417" s="61"/>
      <c r="AY6417" s="61"/>
      <c r="AZ6417" s="61"/>
      <c r="BA6417" s="61"/>
    </row>
    <row r="6418" spans="39:53" x14ac:dyDescent="0.2">
      <c r="AM6418" s="61"/>
      <c r="AN6418" s="61"/>
      <c r="AO6418" s="171"/>
      <c r="AP6418" s="61"/>
      <c r="AQ6418" s="61"/>
      <c r="AR6418" s="61"/>
      <c r="AS6418" s="61"/>
      <c r="AT6418" s="61"/>
      <c r="AU6418" s="61"/>
      <c r="AV6418" s="61"/>
      <c r="AW6418" s="61"/>
      <c r="AX6418" s="61"/>
      <c r="AY6418" s="61"/>
      <c r="AZ6418" s="61"/>
      <c r="BA6418" s="61"/>
    </row>
    <row r="6419" spans="39:53" x14ac:dyDescent="0.2">
      <c r="AM6419" s="61"/>
      <c r="AN6419" s="61"/>
      <c r="AO6419" s="171"/>
      <c r="AP6419" s="61"/>
      <c r="AQ6419" s="61"/>
      <c r="AR6419" s="61"/>
      <c r="AS6419" s="61"/>
      <c r="AT6419" s="61"/>
      <c r="AU6419" s="61"/>
      <c r="AV6419" s="61"/>
      <c r="AW6419" s="61"/>
      <c r="AX6419" s="61"/>
      <c r="AY6419" s="61"/>
      <c r="AZ6419" s="61"/>
      <c r="BA6419" s="61"/>
    </row>
    <row r="6420" spans="39:53" x14ac:dyDescent="0.2">
      <c r="AM6420" s="61"/>
      <c r="AN6420" s="61"/>
      <c r="AO6420" s="171"/>
      <c r="AP6420" s="61"/>
      <c r="AQ6420" s="61"/>
      <c r="AR6420" s="61"/>
      <c r="AS6420" s="61"/>
      <c r="AT6420" s="61"/>
      <c r="AU6420" s="61"/>
      <c r="AV6420" s="61"/>
      <c r="AW6420" s="61"/>
      <c r="AX6420" s="61"/>
      <c r="AY6420" s="61"/>
      <c r="AZ6420" s="61"/>
      <c r="BA6420" s="61"/>
    </row>
    <row r="6421" spans="39:53" x14ac:dyDescent="0.2">
      <c r="AM6421" s="61"/>
      <c r="AN6421" s="61"/>
      <c r="AO6421" s="171"/>
      <c r="AP6421" s="61"/>
      <c r="AQ6421" s="61"/>
      <c r="AR6421" s="61"/>
      <c r="AS6421" s="61"/>
      <c r="AT6421" s="61"/>
      <c r="AU6421" s="61"/>
      <c r="AV6421" s="61"/>
      <c r="AW6421" s="61"/>
      <c r="AX6421" s="61"/>
      <c r="AY6421" s="61"/>
      <c r="AZ6421" s="61"/>
      <c r="BA6421" s="61"/>
    </row>
    <row r="6422" spans="39:53" x14ac:dyDescent="0.2">
      <c r="AM6422" s="61"/>
      <c r="AN6422" s="61"/>
      <c r="AO6422" s="171"/>
      <c r="AP6422" s="61"/>
      <c r="AQ6422" s="61"/>
      <c r="AR6422" s="61"/>
      <c r="AS6422" s="61"/>
      <c r="AT6422" s="61"/>
      <c r="AU6422" s="61"/>
      <c r="AV6422" s="61"/>
      <c r="AW6422" s="61"/>
      <c r="AX6422" s="61"/>
      <c r="AY6422" s="61"/>
      <c r="AZ6422" s="61"/>
      <c r="BA6422" s="61"/>
    </row>
    <row r="6423" spans="39:53" x14ac:dyDescent="0.2">
      <c r="AM6423" s="61"/>
      <c r="AN6423" s="61"/>
      <c r="AO6423" s="171"/>
      <c r="AP6423" s="61"/>
      <c r="AQ6423" s="61"/>
      <c r="AR6423" s="61"/>
      <c r="AS6423" s="61"/>
      <c r="AT6423" s="61"/>
      <c r="AU6423" s="61"/>
      <c r="AV6423" s="61"/>
      <c r="AW6423" s="61"/>
      <c r="AX6423" s="61"/>
      <c r="AY6423" s="61"/>
      <c r="AZ6423" s="61"/>
      <c r="BA6423" s="61"/>
    </row>
    <row r="6424" spans="39:53" x14ac:dyDescent="0.2">
      <c r="AM6424" s="61"/>
      <c r="AN6424" s="61"/>
      <c r="AO6424" s="171"/>
      <c r="AP6424" s="61"/>
      <c r="AQ6424" s="61"/>
      <c r="AR6424" s="61"/>
      <c r="AS6424" s="61"/>
      <c r="AT6424" s="61"/>
      <c r="AU6424" s="61"/>
      <c r="AV6424" s="61"/>
      <c r="AW6424" s="61"/>
      <c r="AX6424" s="61"/>
      <c r="AY6424" s="61"/>
      <c r="AZ6424" s="61"/>
      <c r="BA6424" s="61"/>
    </row>
    <row r="6425" spans="39:53" x14ac:dyDescent="0.2">
      <c r="AM6425" s="61"/>
      <c r="AN6425" s="61"/>
      <c r="AO6425" s="171"/>
      <c r="AP6425" s="61"/>
      <c r="AQ6425" s="61"/>
      <c r="AR6425" s="61"/>
      <c r="AS6425" s="61"/>
      <c r="AT6425" s="61"/>
      <c r="AU6425" s="61"/>
      <c r="AV6425" s="61"/>
      <c r="AW6425" s="61"/>
      <c r="AX6425" s="61"/>
      <c r="AY6425" s="61"/>
      <c r="AZ6425" s="61"/>
      <c r="BA6425" s="61"/>
    </row>
    <row r="6426" spans="39:53" x14ac:dyDescent="0.2">
      <c r="AM6426" s="61"/>
      <c r="AN6426" s="61"/>
      <c r="AO6426" s="171"/>
      <c r="AP6426" s="61"/>
      <c r="AQ6426" s="61"/>
      <c r="AR6426" s="61"/>
      <c r="AS6426" s="61"/>
      <c r="AT6426" s="61"/>
      <c r="AU6426" s="61"/>
      <c r="AV6426" s="61"/>
      <c r="AW6426" s="61"/>
      <c r="AX6426" s="61"/>
      <c r="AY6426" s="61"/>
      <c r="AZ6426" s="61"/>
      <c r="BA6426" s="61"/>
    </row>
    <row r="6427" spans="39:53" x14ac:dyDescent="0.2">
      <c r="AM6427" s="61"/>
      <c r="AN6427" s="61"/>
      <c r="AO6427" s="171"/>
      <c r="AP6427" s="61"/>
      <c r="AQ6427" s="61"/>
      <c r="AR6427" s="61"/>
      <c r="AS6427" s="61"/>
      <c r="AT6427" s="61"/>
      <c r="AU6427" s="61"/>
      <c r="AV6427" s="61"/>
      <c r="AW6427" s="61"/>
      <c r="AX6427" s="61"/>
      <c r="AY6427" s="61"/>
      <c r="AZ6427" s="61"/>
      <c r="BA6427" s="61"/>
    </row>
    <row r="6428" spans="39:53" x14ac:dyDescent="0.2">
      <c r="AM6428" s="61"/>
      <c r="AN6428" s="61"/>
      <c r="AO6428" s="171"/>
      <c r="AP6428" s="61"/>
      <c r="AQ6428" s="61"/>
      <c r="AR6428" s="61"/>
      <c r="AS6428" s="61"/>
      <c r="AT6428" s="61"/>
      <c r="AU6428" s="61"/>
      <c r="AV6428" s="61"/>
      <c r="AW6428" s="61"/>
      <c r="AX6428" s="61"/>
      <c r="AY6428" s="61"/>
      <c r="AZ6428" s="61"/>
      <c r="BA6428" s="61"/>
    </row>
    <row r="6429" spans="39:53" x14ac:dyDescent="0.2">
      <c r="AM6429" s="61"/>
      <c r="AN6429" s="61"/>
      <c r="AO6429" s="171"/>
      <c r="AP6429" s="61"/>
      <c r="AQ6429" s="61"/>
      <c r="AR6429" s="61"/>
      <c r="AS6429" s="61"/>
      <c r="AT6429" s="61"/>
      <c r="AU6429" s="61"/>
      <c r="AV6429" s="61"/>
      <c r="AW6429" s="61"/>
      <c r="AX6429" s="61"/>
      <c r="AY6429" s="61"/>
      <c r="AZ6429" s="61"/>
      <c r="BA6429" s="61"/>
    </row>
    <row r="6430" spans="39:53" x14ac:dyDescent="0.2">
      <c r="AM6430" s="61"/>
      <c r="AN6430" s="61"/>
      <c r="AO6430" s="171"/>
      <c r="AP6430" s="61"/>
      <c r="AQ6430" s="61"/>
      <c r="AR6430" s="61"/>
      <c r="AS6430" s="61"/>
      <c r="AT6430" s="61"/>
      <c r="AU6430" s="61"/>
      <c r="AV6430" s="61"/>
      <c r="AW6430" s="61"/>
      <c r="AX6430" s="61"/>
      <c r="AY6430" s="61"/>
      <c r="AZ6430" s="61"/>
      <c r="BA6430" s="61"/>
    </row>
    <row r="6431" spans="39:53" x14ac:dyDescent="0.2">
      <c r="AM6431" s="61"/>
      <c r="AN6431" s="61"/>
      <c r="AO6431" s="171"/>
      <c r="AP6431" s="61"/>
      <c r="AQ6431" s="61"/>
      <c r="AR6431" s="61"/>
      <c r="AS6431" s="61"/>
      <c r="AT6431" s="61"/>
      <c r="AU6431" s="61"/>
      <c r="AV6431" s="61"/>
      <c r="AW6431" s="61"/>
      <c r="AX6431" s="61"/>
      <c r="AY6431" s="61"/>
      <c r="AZ6431" s="61"/>
      <c r="BA6431" s="61"/>
    </row>
    <row r="6432" spans="39:53" x14ac:dyDescent="0.2">
      <c r="AM6432" s="61"/>
      <c r="AN6432" s="61"/>
      <c r="AO6432" s="171"/>
      <c r="AP6432" s="61"/>
      <c r="AQ6432" s="61"/>
      <c r="AR6432" s="61"/>
      <c r="AS6432" s="61"/>
      <c r="AT6432" s="61"/>
      <c r="AU6432" s="61"/>
      <c r="AV6432" s="61"/>
      <c r="AW6432" s="61"/>
      <c r="AX6432" s="61"/>
      <c r="AY6432" s="61"/>
      <c r="AZ6432" s="61"/>
      <c r="BA6432" s="61"/>
    </row>
    <row r="6433" spans="39:53" x14ac:dyDescent="0.2">
      <c r="AM6433" s="61"/>
      <c r="AN6433" s="61"/>
      <c r="AO6433" s="171"/>
      <c r="AP6433" s="61"/>
      <c r="AQ6433" s="61"/>
      <c r="AR6433" s="61"/>
      <c r="AS6433" s="61"/>
      <c r="AT6433" s="61"/>
      <c r="AU6433" s="61"/>
      <c r="AV6433" s="61"/>
      <c r="AW6433" s="61"/>
      <c r="AX6433" s="61"/>
      <c r="AY6433" s="61"/>
      <c r="AZ6433" s="61"/>
      <c r="BA6433" s="61"/>
    </row>
    <row r="6434" spans="39:53" x14ac:dyDescent="0.2">
      <c r="AM6434" s="61"/>
      <c r="AN6434" s="61"/>
      <c r="AO6434" s="171"/>
      <c r="AP6434" s="61"/>
      <c r="AQ6434" s="61"/>
      <c r="AR6434" s="61"/>
      <c r="AS6434" s="61"/>
      <c r="AT6434" s="61"/>
      <c r="AU6434" s="61"/>
      <c r="AV6434" s="61"/>
      <c r="AW6434" s="61"/>
      <c r="AX6434" s="61"/>
      <c r="AY6434" s="61"/>
      <c r="AZ6434" s="61"/>
      <c r="BA6434" s="61"/>
    </row>
    <row r="6435" spans="39:53" x14ac:dyDescent="0.2">
      <c r="AM6435" s="61"/>
      <c r="AN6435" s="61"/>
      <c r="AO6435" s="171"/>
      <c r="AP6435" s="61"/>
      <c r="AQ6435" s="61"/>
      <c r="AR6435" s="61"/>
      <c r="AS6435" s="61"/>
      <c r="AT6435" s="61"/>
      <c r="AU6435" s="61"/>
      <c r="AV6435" s="61"/>
      <c r="AW6435" s="61"/>
      <c r="AX6435" s="61"/>
      <c r="AY6435" s="61"/>
      <c r="AZ6435" s="61"/>
      <c r="BA6435" s="61"/>
    </row>
    <row r="6436" spans="39:53" x14ac:dyDescent="0.2">
      <c r="AM6436" s="61"/>
      <c r="AN6436" s="61"/>
      <c r="AO6436" s="171"/>
      <c r="AP6436" s="61"/>
      <c r="AQ6436" s="61"/>
      <c r="AR6436" s="61"/>
      <c r="AS6436" s="61"/>
      <c r="AT6436" s="61"/>
      <c r="AU6436" s="61"/>
      <c r="AV6436" s="61"/>
      <c r="AW6436" s="61"/>
      <c r="AX6436" s="61"/>
      <c r="AY6436" s="61"/>
      <c r="AZ6436" s="61"/>
      <c r="BA6436" s="61"/>
    </row>
    <row r="6437" spans="39:53" x14ac:dyDescent="0.2">
      <c r="AM6437" s="61"/>
      <c r="AN6437" s="61"/>
      <c r="AO6437" s="171"/>
      <c r="AP6437" s="61"/>
      <c r="AQ6437" s="61"/>
      <c r="AR6437" s="61"/>
      <c r="AS6437" s="61"/>
      <c r="AT6437" s="61"/>
      <c r="AU6437" s="61"/>
      <c r="AV6437" s="61"/>
      <c r="AW6437" s="61"/>
      <c r="AX6437" s="61"/>
      <c r="AY6437" s="61"/>
      <c r="AZ6437" s="61"/>
      <c r="BA6437" s="61"/>
    </row>
    <row r="6438" spans="39:53" x14ac:dyDescent="0.2">
      <c r="AM6438" s="61"/>
      <c r="AN6438" s="61"/>
      <c r="AO6438" s="171"/>
      <c r="AP6438" s="61"/>
      <c r="AQ6438" s="61"/>
      <c r="AR6438" s="61"/>
      <c r="AS6438" s="61"/>
      <c r="AT6438" s="61"/>
      <c r="AU6438" s="61"/>
      <c r="AV6438" s="61"/>
      <c r="AW6438" s="61"/>
      <c r="AX6438" s="61"/>
      <c r="AY6438" s="61"/>
      <c r="AZ6438" s="61"/>
      <c r="BA6438" s="61"/>
    </row>
    <row r="6439" spans="39:53" x14ac:dyDescent="0.2">
      <c r="AM6439" s="61"/>
      <c r="AN6439" s="61"/>
      <c r="AO6439" s="171"/>
      <c r="AP6439" s="61"/>
      <c r="AQ6439" s="61"/>
      <c r="AR6439" s="61"/>
      <c r="AS6439" s="61"/>
      <c r="AT6439" s="61"/>
      <c r="AU6439" s="61"/>
      <c r="AV6439" s="61"/>
      <c r="AW6439" s="61"/>
      <c r="AX6439" s="61"/>
      <c r="AY6439" s="61"/>
      <c r="AZ6439" s="61"/>
      <c r="BA6439" s="61"/>
    </row>
    <row r="6440" spans="39:53" x14ac:dyDescent="0.2">
      <c r="AM6440" s="61"/>
      <c r="AN6440" s="61"/>
      <c r="AO6440" s="171"/>
      <c r="AP6440" s="61"/>
      <c r="AQ6440" s="61"/>
      <c r="AR6440" s="61"/>
      <c r="AS6440" s="61"/>
      <c r="AT6440" s="61"/>
      <c r="AU6440" s="61"/>
      <c r="AV6440" s="61"/>
      <c r="AW6440" s="61"/>
      <c r="AX6440" s="61"/>
      <c r="AY6440" s="61"/>
      <c r="AZ6440" s="61"/>
      <c r="BA6440" s="61"/>
    </row>
    <row r="6441" spans="39:53" x14ac:dyDescent="0.2">
      <c r="AM6441" s="61"/>
      <c r="AN6441" s="61"/>
      <c r="AO6441" s="171"/>
      <c r="AP6441" s="61"/>
      <c r="AQ6441" s="61"/>
      <c r="AR6441" s="61"/>
      <c r="AS6441" s="61"/>
      <c r="AT6441" s="61"/>
      <c r="AU6441" s="61"/>
      <c r="AV6441" s="61"/>
      <c r="AW6441" s="61"/>
      <c r="AX6441" s="61"/>
      <c r="AY6441" s="61"/>
      <c r="AZ6441" s="61"/>
      <c r="BA6441" s="61"/>
    </row>
    <row r="6442" spans="39:53" x14ac:dyDescent="0.2">
      <c r="AM6442" s="61"/>
      <c r="AN6442" s="61"/>
      <c r="AO6442" s="171"/>
      <c r="AP6442" s="61"/>
      <c r="AQ6442" s="61"/>
      <c r="AR6442" s="61"/>
      <c r="AS6442" s="61"/>
      <c r="AT6442" s="61"/>
      <c r="AU6442" s="61"/>
      <c r="AV6442" s="61"/>
      <c r="AW6442" s="61"/>
      <c r="AX6442" s="61"/>
      <c r="AY6442" s="61"/>
      <c r="AZ6442" s="61"/>
      <c r="BA6442" s="61"/>
    </row>
    <row r="6443" spans="39:53" x14ac:dyDescent="0.2">
      <c r="AM6443" s="61"/>
      <c r="AN6443" s="61"/>
      <c r="AO6443" s="171"/>
      <c r="AP6443" s="61"/>
      <c r="AQ6443" s="61"/>
      <c r="AR6443" s="61"/>
      <c r="AS6443" s="61"/>
      <c r="AT6443" s="61"/>
      <c r="AU6443" s="61"/>
      <c r="AV6443" s="61"/>
      <c r="AW6443" s="61"/>
      <c r="AX6443" s="61"/>
      <c r="AY6443" s="61"/>
      <c r="AZ6443" s="61"/>
      <c r="BA6443" s="61"/>
    </row>
    <row r="6444" spans="39:53" x14ac:dyDescent="0.2">
      <c r="AM6444" s="61"/>
      <c r="AN6444" s="61"/>
      <c r="AO6444" s="171"/>
      <c r="AP6444" s="61"/>
      <c r="AQ6444" s="61"/>
      <c r="AR6444" s="61"/>
      <c r="AS6444" s="61"/>
      <c r="AT6444" s="61"/>
      <c r="AU6444" s="61"/>
      <c r="AV6444" s="61"/>
      <c r="AW6444" s="61"/>
      <c r="AX6444" s="61"/>
      <c r="AY6444" s="61"/>
      <c r="AZ6444" s="61"/>
      <c r="BA6444" s="61"/>
    </row>
    <row r="6445" spans="39:53" x14ac:dyDescent="0.2">
      <c r="AM6445" s="61"/>
      <c r="AN6445" s="61"/>
      <c r="AO6445" s="171"/>
      <c r="AP6445" s="61"/>
      <c r="AQ6445" s="61"/>
      <c r="AR6445" s="61"/>
      <c r="AS6445" s="61"/>
      <c r="AT6445" s="61"/>
      <c r="AU6445" s="61"/>
      <c r="AV6445" s="61"/>
      <c r="AW6445" s="61"/>
      <c r="AX6445" s="61"/>
      <c r="AY6445" s="61"/>
      <c r="AZ6445" s="61"/>
      <c r="BA6445" s="61"/>
    </row>
    <row r="6446" spans="39:53" x14ac:dyDescent="0.2">
      <c r="AM6446" s="61"/>
      <c r="AN6446" s="61"/>
      <c r="AO6446" s="171"/>
      <c r="AP6446" s="61"/>
      <c r="AQ6446" s="61"/>
      <c r="AR6446" s="61"/>
      <c r="AS6446" s="61"/>
      <c r="AT6446" s="61"/>
      <c r="AU6446" s="61"/>
      <c r="AV6446" s="61"/>
      <c r="AW6446" s="61"/>
      <c r="AX6446" s="61"/>
      <c r="AY6446" s="61"/>
      <c r="AZ6446" s="61"/>
      <c r="BA6446" s="61"/>
    </row>
    <row r="6447" spans="39:53" x14ac:dyDescent="0.2">
      <c r="AM6447" s="61"/>
      <c r="AN6447" s="61"/>
      <c r="AO6447" s="171"/>
      <c r="AP6447" s="61"/>
      <c r="AQ6447" s="61"/>
      <c r="AR6447" s="61"/>
      <c r="AS6447" s="61"/>
      <c r="AT6447" s="61"/>
      <c r="AU6447" s="61"/>
      <c r="AV6447" s="61"/>
      <c r="AW6447" s="61"/>
      <c r="AX6447" s="61"/>
      <c r="AY6447" s="61"/>
      <c r="AZ6447" s="61"/>
      <c r="BA6447" s="61"/>
    </row>
    <row r="6448" spans="39:53" x14ac:dyDescent="0.2">
      <c r="AM6448" s="61"/>
      <c r="AN6448" s="61"/>
      <c r="AO6448" s="171"/>
      <c r="AP6448" s="61"/>
      <c r="AQ6448" s="61"/>
      <c r="AR6448" s="61"/>
      <c r="AS6448" s="61"/>
      <c r="AT6448" s="61"/>
      <c r="AU6448" s="61"/>
      <c r="AV6448" s="61"/>
      <c r="AW6448" s="61"/>
      <c r="AX6448" s="61"/>
      <c r="AY6448" s="61"/>
      <c r="AZ6448" s="61"/>
      <c r="BA6448" s="61"/>
    </row>
    <row r="6449" spans="39:53" x14ac:dyDescent="0.2">
      <c r="AM6449" s="61"/>
      <c r="AN6449" s="61"/>
      <c r="AO6449" s="171"/>
      <c r="AP6449" s="61"/>
      <c r="AQ6449" s="61"/>
      <c r="AR6449" s="61"/>
      <c r="AS6449" s="61"/>
      <c r="AT6449" s="61"/>
      <c r="AU6449" s="61"/>
      <c r="AV6449" s="61"/>
      <c r="AW6449" s="61"/>
      <c r="AX6449" s="61"/>
      <c r="AY6449" s="61"/>
      <c r="AZ6449" s="61"/>
      <c r="BA6449" s="61"/>
    </row>
    <row r="6450" spans="39:53" x14ac:dyDescent="0.2">
      <c r="AM6450" s="61"/>
      <c r="AN6450" s="61"/>
      <c r="AO6450" s="171"/>
      <c r="AP6450" s="61"/>
      <c r="AQ6450" s="61"/>
      <c r="AR6450" s="61"/>
      <c r="AS6450" s="61"/>
      <c r="AT6450" s="61"/>
      <c r="AU6450" s="61"/>
      <c r="AV6450" s="61"/>
      <c r="AW6450" s="61"/>
      <c r="AX6450" s="61"/>
      <c r="AY6450" s="61"/>
      <c r="AZ6450" s="61"/>
      <c r="BA6450" s="61"/>
    </row>
    <row r="6451" spans="39:53" x14ac:dyDescent="0.2">
      <c r="AM6451" s="61"/>
      <c r="AN6451" s="61"/>
      <c r="AO6451" s="171"/>
      <c r="AP6451" s="61"/>
      <c r="AQ6451" s="61"/>
      <c r="AR6451" s="61"/>
      <c r="AS6451" s="61"/>
      <c r="AT6451" s="61"/>
      <c r="AU6451" s="61"/>
      <c r="AV6451" s="61"/>
      <c r="AW6451" s="61"/>
      <c r="AX6451" s="61"/>
      <c r="AY6451" s="61"/>
      <c r="AZ6451" s="61"/>
      <c r="BA6451" s="61"/>
    </row>
    <row r="6452" spans="39:53" x14ac:dyDescent="0.2">
      <c r="AM6452" s="61"/>
      <c r="AN6452" s="61"/>
      <c r="AO6452" s="171"/>
      <c r="AP6452" s="61"/>
      <c r="AQ6452" s="61"/>
      <c r="AR6452" s="61"/>
      <c r="AS6452" s="61"/>
      <c r="AT6452" s="61"/>
      <c r="AU6452" s="61"/>
      <c r="AV6452" s="61"/>
      <c r="AW6452" s="61"/>
      <c r="AX6452" s="61"/>
      <c r="AY6452" s="61"/>
      <c r="AZ6452" s="61"/>
      <c r="BA6452" s="61"/>
    </row>
    <row r="6453" spans="39:53" x14ac:dyDescent="0.2">
      <c r="AM6453" s="61"/>
      <c r="AN6453" s="61"/>
      <c r="AO6453" s="171"/>
      <c r="AP6453" s="61"/>
      <c r="AQ6453" s="61"/>
      <c r="AR6453" s="61"/>
      <c r="AS6453" s="61"/>
      <c r="AT6453" s="61"/>
      <c r="AU6453" s="61"/>
      <c r="AV6453" s="61"/>
      <c r="AW6453" s="61"/>
      <c r="AX6453" s="61"/>
      <c r="AY6453" s="61"/>
      <c r="AZ6453" s="61"/>
      <c r="BA6453" s="61"/>
    </row>
    <row r="6454" spans="39:53" x14ac:dyDescent="0.2">
      <c r="AM6454" s="61"/>
      <c r="AN6454" s="61"/>
      <c r="AO6454" s="171"/>
      <c r="AP6454" s="61"/>
      <c r="AQ6454" s="61"/>
      <c r="AR6454" s="61"/>
      <c r="AS6454" s="61"/>
      <c r="AT6454" s="61"/>
      <c r="AU6454" s="61"/>
      <c r="AV6454" s="61"/>
      <c r="AW6454" s="61"/>
      <c r="AX6454" s="61"/>
      <c r="AY6454" s="61"/>
      <c r="AZ6454" s="61"/>
      <c r="BA6454" s="61"/>
    </row>
    <row r="6455" spans="39:53" x14ac:dyDescent="0.2">
      <c r="AM6455" s="61"/>
      <c r="AN6455" s="61"/>
      <c r="AO6455" s="171"/>
      <c r="AP6455" s="61"/>
      <c r="AQ6455" s="61"/>
      <c r="AR6455" s="61"/>
      <c r="AS6455" s="61"/>
      <c r="AT6455" s="61"/>
      <c r="AU6455" s="61"/>
      <c r="AV6455" s="61"/>
      <c r="AW6455" s="61"/>
      <c r="AX6455" s="61"/>
      <c r="AY6455" s="61"/>
      <c r="AZ6455" s="61"/>
      <c r="BA6455" s="61"/>
    </row>
    <row r="6456" spans="39:53" x14ac:dyDescent="0.2">
      <c r="AM6456" s="61"/>
      <c r="AN6456" s="61"/>
      <c r="AO6456" s="171"/>
      <c r="AP6456" s="61"/>
      <c r="AQ6456" s="61"/>
      <c r="AR6456" s="61"/>
      <c r="AS6456" s="61"/>
      <c r="AT6456" s="61"/>
      <c r="AU6456" s="61"/>
      <c r="AV6456" s="61"/>
      <c r="AW6456" s="61"/>
      <c r="AX6456" s="61"/>
      <c r="AY6456" s="61"/>
      <c r="AZ6456" s="61"/>
      <c r="BA6456" s="61"/>
    </row>
    <row r="6457" spans="39:53" x14ac:dyDescent="0.2">
      <c r="AM6457" s="61"/>
      <c r="AN6457" s="61"/>
      <c r="AO6457" s="171"/>
      <c r="AP6457" s="61"/>
      <c r="AQ6457" s="61"/>
      <c r="AR6457" s="61"/>
      <c r="AS6457" s="61"/>
      <c r="AT6457" s="61"/>
      <c r="AU6457" s="61"/>
      <c r="AV6457" s="61"/>
      <c r="AW6457" s="61"/>
      <c r="AX6457" s="61"/>
      <c r="AY6457" s="61"/>
      <c r="AZ6457" s="61"/>
      <c r="BA6457" s="61"/>
    </row>
    <row r="6458" spans="39:53" x14ac:dyDescent="0.2">
      <c r="AM6458" s="61"/>
      <c r="AN6458" s="61"/>
      <c r="AO6458" s="171"/>
      <c r="AP6458" s="61"/>
      <c r="AQ6458" s="61"/>
      <c r="AR6458" s="61"/>
      <c r="AS6458" s="61"/>
      <c r="AT6458" s="61"/>
      <c r="AU6458" s="61"/>
      <c r="AV6458" s="61"/>
      <c r="AW6458" s="61"/>
      <c r="AX6458" s="61"/>
      <c r="AY6458" s="61"/>
      <c r="AZ6458" s="61"/>
      <c r="BA6458" s="61"/>
    </row>
    <row r="6459" spans="39:53" x14ac:dyDescent="0.2">
      <c r="AM6459" s="61"/>
      <c r="AN6459" s="61"/>
      <c r="AO6459" s="171"/>
      <c r="AP6459" s="61"/>
      <c r="AQ6459" s="61"/>
      <c r="AR6459" s="61"/>
      <c r="AS6459" s="61"/>
      <c r="AT6459" s="61"/>
      <c r="AU6459" s="61"/>
      <c r="AV6459" s="61"/>
      <c r="AW6459" s="61"/>
      <c r="AX6459" s="61"/>
      <c r="AY6459" s="61"/>
      <c r="AZ6459" s="61"/>
      <c r="BA6459" s="61"/>
    </row>
    <row r="6460" spans="39:53" x14ac:dyDescent="0.2">
      <c r="AM6460" s="61"/>
      <c r="AN6460" s="61"/>
      <c r="AO6460" s="171"/>
      <c r="AP6460" s="61"/>
      <c r="AQ6460" s="61"/>
      <c r="AR6460" s="61"/>
      <c r="AS6460" s="61"/>
      <c r="AT6460" s="61"/>
      <c r="AU6460" s="61"/>
      <c r="AV6460" s="61"/>
      <c r="AW6460" s="61"/>
      <c r="AX6460" s="61"/>
      <c r="AY6460" s="61"/>
      <c r="AZ6460" s="61"/>
      <c r="BA6460" s="61"/>
    </row>
    <row r="6461" spans="39:53" x14ac:dyDescent="0.2">
      <c r="AM6461" s="61"/>
      <c r="AN6461" s="61"/>
      <c r="AO6461" s="171"/>
      <c r="AP6461" s="61"/>
      <c r="AQ6461" s="61"/>
      <c r="AR6461" s="61"/>
      <c r="AS6461" s="61"/>
      <c r="AT6461" s="61"/>
      <c r="AU6461" s="61"/>
      <c r="AV6461" s="61"/>
      <c r="AW6461" s="61"/>
      <c r="AX6461" s="61"/>
      <c r="AY6461" s="61"/>
      <c r="AZ6461" s="61"/>
      <c r="BA6461" s="61"/>
    </row>
    <row r="6462" spans="39:53" x14ac:dyDescent="0.2">
      <c r="AM6462" s="61"/>
      <c r="AN6462" s="61"/>
      <c r="AO6462" s="171"/>
      <c r="AP6462" s="61"/>
      <c r="AQ6462" s="61"/>
      <c r="AR6462" s="61"/>
      <c r="AS6462" s="61"/>
      <c r="AT6462" s="61"/>
      <c r="AU6462" s="61"/>
      <c r="AV6462" s="61"/>
      <c r="AW6462" s="61"/>
      <c r="AX6462" s="61"/>
      <c r="AY6462" s="61"/>
      <c r="AZ6462" s="61"/>
      <c r="BA6462" s="61"/>
    </row>
    <row r="6463" spans="39:53" x14ac:dyDescent="0.2">
      <c r="AM6463" s="61"/>
      <c r="AN6463" s="61"/>
      <c r="AO6463" s="171"/>
      <c r="AP6463" s="61"/>
      <c r="AQ6463" s="61"/>
      <c r="AR6463" s="61"/>
      <c r="AS6463" s="61"/>
      <c r="AT6463" s="61"/>
      <c r="AU6463" s="61"/>
      <c r="AV6463" s="61"/>
      <c r="AW6463" s="61"/>
      <c r="AX6463" s="61"/>
      <c r="AY6463" s="61"/>
      <c r="AZ6463" s="61"/>
      <c r="BA6463" s="61"/>
    </row>
    <row r="6464" spans="39:53" x14ac:dyDescent="0.2">
      <c r="AM6464" s="61"/>
      <c r="AN6464" s="61"/>
      <c r="AO6464" s="171"/>
      <c r="AP6464" s="61"/>
      <c r="AQ6464" s="61"/>
      <c r="AR6464" s="61"/>
      <c r="AS6464" s="61"/>
      <c r="AT6464" s="61"/>
      <c r="AU6464" s="61"/>
      <c r="AV6464" s="61"/>
      <c r="AW6464" s="61"/>
      <c r="AX6464" s="61"/>
      <c r="AY6464" s="61"/>
      <c r="AZ6464" s="61"/>
      <c r="BA6464" s="61"/>
    </row>
    <row r="6465" spans="39:53" x14ac:dyDescent="0.2">
      <c r="AM6465" s="61"/>
      <c r="AN6465" s="61"/>
      <c r="AO6465" s="171"/>
      <c r="AP6465" s="61"/>
      <c r="AQ6465" s="61"/>
      <c r="AR6465" s="61"/>
      <c r="AS6465" s="61"/>
      <c r="AT6465" s="61"/>
      <c r="AU6465" s="61"/>
      <c r="AV6465" s="61"/>
      <c r="AW6465" s="61"/>
      <c r="AX6465" s="61"/>
      <c r="AY6465" s="61"/>
      <c r="AZ6465" s="61"/>
      <c r="BA6465" s="61"/>
    </row>
    <row r="6466" spans="39:53" x14ac:dyDescent="0.2">
      <c r="AM6466" s="61"/>
      <c r="AN6466" s="61"/>
      <c r="AO6466" s="171"/>
      <c r="AP6466" s="61"/>
      <c r="AQ6466" s="61"/>
      <c r="AR6466" s="61"/>
      <c r="AS6466" s="61"/>
      <c r="AT6466" s="61"/>
      <c r="AU6466" s="61"/>
      <c r="AV6466" s="61"/>
      <c r="AW6466" s="61"/>
      <c r="AX6466" s="61"/>
      <c r="AY6466" s="61"/>
      <c r="AZ6466" s="61"/>
      <c r="BA6466" s="61"/>
    </row>
    <row r="6467" spans="39:53" x14ac:dyDescent="0.2">
      <c r="AM6467" s="61"/>
      <c r="AN6467" s="61"/>
      <c r="AO6467" s="171"/>
      <c r="AP6467" s="61"/>
      <c r="AQ6467" s="61"/>
      <c r="AR6467" s="61"/>
      <c r="AS6467" s="61"/>
      <c r="AT6467" s="61"/>
      <c r="AU6467" s="61"/>
      <c r="AV6467" s="61"/>
      <c r="AW6467" s="61"/>
      <c r="AX6467" s="61"/>
      <c r="AY6467" s="61"/>
      <c r="AZ6467" s="61"/>
      <c r="BA6467" s="61"/>
    </row>
    <row r="6468" spans="39:53" x14ac:dyDescent="0.2">
      <c r="AM6468" s="61"/>
      <c r="AN6468" s="61"/>
      <c r="AO6468" s="171"/>
      <c r="AP6468" s="61"/>
      <c r="AQ6468" s="61"/>
      <c r="AR6468" s="61"/>
      <c r="AS6468" s="61"/>
      <c r="AT6468" s="61"/>
      <c r="AU6468" s="61"/>
      <c r="AV6468" s="61"/>
      <c r="AW6468" s="61"/>
      <c r="AX6468" s="61"/>
      <c r="AY6468" s="61"/>
      <c r="AZ6468" s="61"/>
      <c r="BA6468" s="61"/>
    </row>
    <row r="6469" spans="39:53" x14ac:dyDescent="0.2">
      <c r="AM6469" s="61"/>
      <c r="AN6469" s="61"/>
      <c r="AO6469" s="171"/>
      <c r="AP6469" s="61"/>
      <c r="AQ6469" s="61"/>
      <c r="AR6469" s="61"/>
      <c r="AS6469" s="61"/>
      <c r="AT6469" s="61"/>
      <c r="AU6469" s="61"/>
      <c r="AV6469" s="61"/>
      <c r="AW6469" s="61"/>
      <c r="AX6469" s="61"/>
      <c r="AY6469" s="61"/>
      <c r="AZ6469" s="61"/>
      <c r="BA6469" s="61"/>
    </row>
    <row r="6470" spans="39:53" x14ac:dyDescent="0.2">
      <c r="AM6470" s="61"/>
      <c r="AN6470" s="61"/>
      <c r="AO6470" s="171"/>
      <c r="AP6470" s="61"/>
      <c r="AQ6470" s="61"/>
      <c r="AR6470" s="61"/>
      <c r="AS6470" s="61"/>
      <c r="AT6470" s="61"/>
      <c r="AU6470" s="61"/>
      <c r="AV6470" s="61"/>
      <c r="AW6470" s="61"/>
      <c r="AX6470" s="61"/>
      <c r="AY6470" s="61"/>
      <c r="AZ6470" s="61"/>
      <c r="BA6470" s="61"/>
    </row>
    <row r="6471" spans="39:53" x14ac:dyDescent="0.2">
      <c r="AM6471" s="61"/>
      <c r="AN6471" s="61"/>
      <c r="AO6471" s="171"/>
      <c r="AP6471" s="61"/>
      <c r="AQ6471" s="61"/>
      <c r="AR6471" s="61"/>
      <c r="AS6471" s="61"/>
      <c r="AT6471" s="61"/>
      <c r="AU6471" s="61"/>
      <c r="AV6471" s="61"/>
      <c r="AW6471" s="61"/>
      <c r="AX6471" s="61"/>
      <c r="AY6471" s="61"/>
      <c r="AZ6471" s="61"/>
      <c r="BA6471" s="61"/>
    </row>
    <row r="6472" spans="39:53" x14ac:dyDescent="0.2">
      <c r="AM6472" s="61"/>
      <c r="AN6472" s="61"/>
      <c r="AO6472" s="171"/>
      <c r="AP6472" s="61"/>
      <c r="AQ6472" s="61"/>
      <c r="AR6472" s="61"/>
      <c r="AS6472" s="61"/>
      <c r="AT6472" s="61"/>
      <c r="AU6472" s="61"/>
      <c r="AV6472" s="61"/>
      <c r="AW6472" s="61"/>
      <c r="AX6472" s="61"/>
      <c r="AY6472" s="61"/>
      <c r="AZ6472" s="61"/>
      <c r="BA6472" s="61"/>
    </row>
    <row r="6473" spans="39:53" x14ac:dyDescent="0.2">
      <c r="AM6473" s="61"/>
      <c r="AN6473" s="61"/>
      <c r="AO6473" s="171"/>
      <c r="AP6473" s="61"/>
      <c r="AQ6473" s="61"/>
      <c r="AR6473" s="61"/>
      <c r="AS6473" s="61"/>
      <c r="AT6473" s="61"/>
      <c r="AU6473" s="61"/>
      <c r="AV6473" s="61"/>
      <c r="AW6473" s="61"/>
      <c r="AX6473" s="61"/>
      <c r="AY6473" s="61"/>
      <c r="AZ6473" s="61"/>
      <c r="BA6473" s="61"/>
    </row>
    <row r="6474" spans="39:53" x14ac:dyDescent="0.2">
      <c r="AM6474" s="61"/>
      <c r="AN6474" s="61"/>
      <c r="AO6474" s="171"/>
      <c r="AP6474" s="61"/>
      <c r="AQ6474" s="61"/>
      <c r="AR6474" s="61"/>
      <c r="AS6474" s="61"/>
      <c r="AT6474" s="61"/>
      <c r="AU6474" s="61"/>
      <c r="AV6474" s="61"/>
      <c r="AW6474" s="61"/>
      <c r="AX6474" s="61"/>
      <c r="AY6474" s="61"/>
      <c r="AZ6474" s="61"/>
      <c r="BA6474" s="61"/>
    </row>
    <row r="6475" spans="39:53" x14ac:dyDescent="0.2">
      <c r="AM6475" s="61"/>
      <c r="AN6475" s="61"/>
      <c r="AO6475" s="171"/>
      <c r="AP6475" s="61"/>
      <c r="AQ6475" s="61"/>
      <c r="AR6475" s="61"/>
      <c r="AS6475" s="61"/>
      <c r="AT6475" s="61"/>
      <c r="AU6475" s="61"/>
      <c r="AV6475" s="61"/>
      <c r="AW6475" s="61"/>
      <c r="AX6475" s="61"/>
      <c r="AY6475" s="61"/>
      <c r="AZ6475" s="61"/>
      <c r="BA6475" s="61"/>
    </row>
    <row r="6476" spans="39:53" x14ac:dyDescent="0.2">
      <c r="AM6476" s="61"/>
      <c r="AN6476" s="61"/>
      <c r="AO6476" s="171"/>
      <c r="AP6476" s="61"/>
      <c r="AQ6476" s="61"/>
      <c r="AR6476" s="61"/>
      <c r="AS6476" s="61"/>
      <c r="AT6476" s="61"/>
      <c r="AU6476" s="61"/>
      <c r="AV6476" s="61"/>
      <c r="AW6476" s="61"/>
      <c r="AX6476" s="61"/>
      <c r="AY6476" s="61"/>
      <c r="AZ6476" s="61"/>
      <c r="BA6476" s="61"/>
    </row>
    <row r="6477" spans="39:53" x14ac:dyDescent="0.2">
      <c r="AM6477" s="61"/>
      <c r="AN6477" s="61"/>
      <c r="AO6477" s="171"/>
      <c r="AP6477" s="61"/>
      <c r="AQ6477" s="61"/>
      <c r="AR6477" s="61"/>
      <c r="AS6477" s="61"/>
      <c r="AT6477" s="61"/>
      <c r="AU6477" s="61"/>
      <c r="AV6477" s="61"/>
      <c r="AW6477" s="61"/>
      <c r="AX6477" s="61"/>
      <c r="AY6477" s="61"/>
      <c r="AZ6477" s="61"/>
      <c r="BA6477" s="61"/>
    </row>
    <row r="6478" spans="39:53" x14ac:dyDescent="0.2">
      <c r="AM6478" s="61"/>
      <c r="AN6478" s="61"/>
      <c r="AO6478" s="171"/>
      <c r="AP6478" s="61"/>
      <c r="AQ6478" s="61"/>
      <c r="AR6478" s="61"/>
      <c r="AS6478" s="61"/>
      <c r="AT6478" s="61"/>
      <c r="AU6478" s="61"/>
      <c r="AV6478" s="61"/>
      <c r="AW6478" s="61"/>
      <c r="AX6478" s="61"/>
      <c r="AY6478" s="61"/>
      <c r="AZ6478" s="61"/>
      <c r="BA6478" s="61"/>
    </row>
    <row r="6479" spans="39:53" x14ac:dyDescent="0.2">
      <c r="AM6479" s="61"/>
      <c r="AN6479" s="61"/>
      <c r="AO6479" s="171"/>
      <c r="AP6479" s="61"/>
      <c r="AQ6479" s="61"/>
      <c r="AR6479" s="61"/>
      <c r="AS6479" s="61"/>
      <c r="AT6479" s="61"/>
      <c r="AU6479" s="61"/>
      <c r="AV6479" s="61"/>
      <c r="AW6479" s="61"/>
      <c r="AX6479" s="61"/>
      <c r="AY6479" s="61"/>
      <c r="AZ6479" s="61"/>
      <c r="BA6479" s="61"/>
    </row>
    <row r="6480" spans="39:53" x14ac:dyDescent="0.2">
      <c r="AM6480" s="61"/>
      <c r="AN6480" s="61"/>
      <c r="AO6480" s="171"/>
      <c r="AP6480" s="61"/>
      <c r="AQ6480" s="61"/>
      <c r="AR6480" s="61"/>
      <c r="AS6480" s="61"/>
      <c r="AT6480" s="61"/>
      <c r="AU6480" s="61"/>
      <c r="AV6480" s="61"/>
      <c r="AW6480" s="61"/>
      <c r="AX6480" s="61"/>
      <c r="AY6480" s="61"/>
      <c r="AZ6480" s="61"/>
      <c r="BA6480" s="61"/>
    </row>
    <row r="6481" spans="39:53" x14ac:dyDescent="0.2">
      <c r="AM6481" s="61"/>
      <c r="AN6481" s="61"/>
      <c r="AO6481" s="171"/>
      <c r="AP6481" s="61"/>
      <c r="AQ6481" s="61"/>
      <c r="AR6481" s="61"/>
      <c r="AS6481" s="61"/>
      <c r="AT6481" s="61"/>
      <c r="AU6481" s="61"/>
      <c r="AV6481" s="61"/>
      <c r="AW6481" s="61"/>
      <c r="AX6481" s="61"/>
      <c r="AY6481" s="61"/>
      <c r="AZ6481" s="61"/>
      <c r="BA6481" s="61"/>
    </row>
    <row r="6482" spans="39:53" x14ac:dyDescent="0.2">
      <c r="AM6482" s="61"/>
      <c r="AN6482" s="61"/>
      <c r="AO6482" s="171"/>
      <c r="AP6482" s="61"/>
      <c r="AQ6482" s="61"/>
      <c r="AR6482" s="61"/>
      <c r="AS6482" s="61"/>
      <c r="AT6482" s="61"/>
      <c r="AU6482" s="61"/>
      <c r="AV6482" s="61"/>
      <c r="AW6482" s="61"/>
      <c r="AX6482" s="61"/>
      <c r="AY6482" s="61"/>
      <c r="AZ6482" s="61"/>
      <c r="BA6482" s="61"/>
    </row>
    <row r="6483" spans="39:53" x14ac:dyDescent="0.2">
      <c r="AM6483" s="61"/>
      <c r="AN6483" s="61"/>
      <c r="AO6483" s="171"/>
      <c r="AP6483" s="61"/>
      <c r="AQ6483" s="61"/>
      <c r="AR6483" s="61"/>
      <c r="AS6483" s="61"/>
      <c r="AT6483" s="61"/>
      <c r="AU6483" s="61"/>
      <c r="AV6483" s="61"/>
      <c r="AW6483" s="61"/>
      <c r="AX6483" s="61"/>
      <c r="AY6483" s="61"/>
      <c r="AZ6483" s="61"/>
      <c r="BA6483" s="61"/>
    </row>
    <row r="6484" spans="39:53" x14ac:dyDescent="0.2">
      <c r="AM6484" s="61"/>
      <c r="AN6484" s="61"/>
      <c r="AO6484" s="171"/>
      <c r="AP6484" s="61"/>
      <c r="AQ6484" s="61"/>
      <c r="AR6484" s="61"/>
      <c r="AS6484" s="61"/>
      <c r="AT6484" s="61"/>
      <c r="AU6484" s="61"/>
      <c r="AV6484" s="61"/>
      <c r="AW6484" s="61"/>
      <c r="AX6484" s="61"/>
      <c r="AY6484" s="61"/>
      <c r="AZ6484" s="61"/>
      <c r="BA6484" s="61"/>
    </row>
    <row r="6485" spans="39:53" x14ac:dyDescent="0.2">
      <c r="AM6485" s="61"/>
      <c r="AN6485" s="61"/>
      <c r="AO6485" s="171"/>
      <c r="AP6485" s="61"/>
      <c r="AQ6485" s="61"/>
      <c r="AR6485" s="61"/>
      <c r="AS6485" s="61"/>
      <c r="AT6485" s="61"/>
      <c r="AU6485" s="61"/>
      <c r="AV6485" s="61"/>
      <c r="AW6485" s="61"/>
      <c r="AX6485" s="61"/>
      <c r="AY6485" s="61"/>
      <c r="AZ6485" s="61"/>
      <c r="BA6485" s="61"/>
    </row>
    <row r="6486" spans="39:53" x14ac:dyDescent="0.2">
      <c r="AM6486" s="61"/>
      <c r="AN6486" s="61"/>
      <c r="AO6486" s="171"/>
      <c r="AP6486" s="61"/>
      <c r="AQ6486" s="61"/>
      <c r="AR6486" s="61"/>
      <c r="AS6486" s="61"/>
      <c r="AT6486" s="61"/>
      <c r="AU6486" s="61"/>
      <c r="AV6486" s="61"/>
      <c r="AW6486" s="61"/>
      <c r="AX6486" s="61"/>
      <c r="AY6486" s="61"/>
      <c r="AZ6486" s="61"/>
      <c r="BA6486" s="61"/>
    </row>
    <row r="6487" spans="39:53" x14ac:dyDescent="0.2">
      <c r="AM6487" s="61"/>
      <c r="AN6487" s="61"/>
      <c r="AO6487" s="171"/>
      <c r="AP6487" s="61"/>
      <c r="AQ6487" s="61"/>
      <c r="AR6487" s="61"/>
      <c r="AS6487" s="61"/>
      <c r="AT6487" s="61"/>
      <c r="AU6487" s="61"/>
      <c r="AV6487" s="61"/>
      <c r="AW6487" s="61"/>
      <c r="AX6487" s="61"/>
      <c r="AY6487" s="61"/>
      <c r="AZ6487" s="61"/>
      <c r="BA6487" s="61"/>
    </row>
    <row r="6488" spans="39:53" x14ac:dyDescent="0.2">
      <c r="AM6488" s="61"/>
      <c r="AN6488" s="61"/>
      <c r="AO6488" s="171"/>
      <c r="AP6488" s="61"/>
      <c r="AQ6488" s="61"/>
      <c r="AR6488" s="61"/>
      <c r="AS6488" s="61"/>
      <c r="AT6488" s="61"/>
      <c r="AU6488" s="61"/>
      <c r="AV6488" s="61"/>
      <c r="AW6488" s="61"/>
      <c r="AX6488" s="61"/>
      <c r="AY6488" s="61"/>
      <c r="AZ6488" s="61"/>
      <c r="BA6488" s="61"/>
    </row>
    <row r="6489" spans="39:53" x14ac:dyDescent="0.2">
      <c r="AM6489" s="61"/>
      <c r="AN6489" s="61"/>
      <c r="AO6489" s="171"/>
      <c r="AP6489" s="61"/>
      <c r="AQ6489" s="61"/>
      <c r="AR6489" s="61"/>
      <c r="AS6489" s="61"/>
      <c r="AT6489" s="61"/>
      <c r="AU6489" s="61"/>
      <c r="AV6489" s="61"/>
      <c r="AW6489" s="61"/>
      <c r="AX6489" s="61"/>
      <c r="AY6489" s="61"/>
      <c r="AZ6489" s="61"/>
      <c r="BA6489" s="61"/>
    </row>
    <row r="6490" spans="39:53" x14ac:dyDescent="0.2">
      <c r="AM6490" s="61"/>
      <c r="AN6490" s="61"/>
      <c r="AO6490" s="171"/>
      <c r="AP6490" s="61"/>
      <c r="AQ6490" s="61"/>
      <c r="AR6490" s="61"/>
      <c r="AS6490" s="61"/>
      <c r="AT6490" s="61"/>
      <c r="AU6490" s="61"/>
      <c r="AV6490" s="61"/>
      <c r="AW6490" s="61"/>
      <c r="AX6490" s="61"/>
      <c r="AY6490" s="61"/>
      <c r="AZ6490" s="61"/>
      <c r="BA6490" s="61"/>
    </row>
    <row r="6491" spans="39:53" x14ac:dyDescent="0.2">
      <c r="AM6491" s="61"/>
      <c r="AN6491" s="61"/>
      <c r="AO6491" s="171"/>
      <c r="AP6491" s="61"/>
      <c r="AQ6491" s="61"/>
      <c r="AR6491" s="61"/>
      <c r="AS6491" s="61"/>
      <c r="AT6491" s="61"/>
      <c r="AU6491" s="61"/>
      <c r="AV6491" s="61"/>
      <c r="AW6491" s="61"/>
      <c r="AX6491" s="61"/>
      <c r="AY6491" s="61"/>
      <c r="AZ6491" s="61"/>
      <c r="BA6491" s="61"/>
    </row>
    <row r="6492" spans="39:53" x14ac:dyDescent="0.2">
      <c r="AM6492" s="61"/>
      <c r="AN6492" s="61"/>
      <c r="AO6492" s="171"/>
      <c r="AP6492" s="61"/>
      <c r="AQ6492" s="61"/>
      <c r="AR6492" s="61"/>
      <c r="AS6492" s="61"/>
      <c r="AT6492" s="61"/>
      <c r="AU6492" s="61"/>
      <c r="AV6492" s="61"/>
      <c r="AW6492" s="61"/>
      <c r="AX6492" s="61"/>
      <c r="AY6492" s="61"/>
      <c r="AZ6492" s="61"/>
      <c r="BA6492" s="61"/>
    </row>
    <row r="6493" spans="39:53" x14ac:dyDescent="0.2">
      <c r="AM6493" s="61"/>
      <c r="AN6493" s="61"/>
      <c r="AO6493" s="171"/>
      <c r="AP6493" s="61"/>
      <c r="AQ6493" s="61"/>
      <c r="AR6493" s="61"/>
      <c r="AS6493" s="61"/>
      <c r="AT6493" s="61"/>
      <c r="AU6493" s="61"/>
      <c r="AV6493" s="61"/>
      <c r="AW6493" s="61"/>
      <c r="AX6493" s="61"/>
      <c r="AY6493" s="61"/>
      <c r="AZ6493" s="61"/>
      <c r="BA6493" s="61"/>
    </row>
    <row r="6494" spans="39:53" x14ac:dyDescent="0.2">
      <c r="AM6494" s="61"/>
      <c r="AN6494" s="61"/>
      <c r="AO6494" s="171"/>
      <c r="AP6494" s="61"/>
      <c r="AQ6494" s="61"/>
      <c r="AR6494" s="61"/>
      <c r="AS6494" s="61"/>
      <c r="AT6494" s="61"/>
      <c r="AU6494" s="61"/>
      <c r="AV6494" s="61"/>
      <c r="AW6494" s="61"/>
      <c r="AX6494" s="61"/>
      <c r="AY6494" s="61"/>
      <c r="AZ6494" s="61"/>
      <c r="BA6494" s="61"/>
    </row>
    <row r="6495" spans="39:53" x14ac:dyDescent="0.2">
      <c r="AM6495" s="61"/>
      <c r="AN6495" s="61"/>
      <c r="AO6495" s="171"/>
      <c r="AP6495" s="61"/>
      <c r="AQ6495" s="61"/>
      <c r="AR6495" s="61"/>
      <c r="AS6495" s="61"/>
      <c r="AT6495" s="61"/>
      <c r="AU6495" s="61"/>
      <c r="AV6495" s="61"/>
      <c r="AW6495" s="61"/>
      <c r="AX6495" s="61"/>
      <c r="AY6495" s="61"/>
      <c r="AZ6495" s="61"/>
      <c r="BA6495" s="61"/>
    </row>
    <row r="6496" spans="39:53" x14ac:dyDescent="0.2">
      <c r="AM6496" s="61"/>
      <c r="AN6496" s="61"/>
      <c r="AO6496" s="171"/>
      <c r="AP6496" s="61"/>
      <c r="AQ6496" s="61"/>
      <c r="AR6496" s="61"/>
      <c r="AS6496" s="61"/>
      <c r="AT6496" s="61"/>
      <c r="AU6496" s="61"/>
      <c r="AV6496" s="61"/>
      <c r="AW6496" s="61"/>
      <c r="AX6496" s="61"/>
      <c r="AY6496" s="61"/>
      <c r="AZ6496" s="61"/>
      <c r="BA6496" s="61"/>
    </row>
    <row r="6497" spans="39:53" x14ac:dyDescent="0.2">
      <c r="AM6497" s="61"/>
      <c r="AN6497" s="61"/>
      <c r="AO6497" s="171"/>
      <c r="AP6497" s="61"/>
      <c r="AQ6497" s="61"/>
      <c r="AR6497" s="61"/>
      <c r="AS6497" s="61"/>
      <c r="AT6497" s="61"/>
      <c r="AU6497" s="61"/>
      <c r="AV6497" s="61"/>
      <c r="AW6497" s="61"/>
      <c r="AX6497" s="61"/>
      <c r="AY6497" s="61"/>
      <c r="AZ6497" s="61"/>
      <c r="BA6497" s="61"/>
    </row>
    <row r="6498" spans="39:53" x14ac:dyDescent="0.2">
      <c r="AM6498" s="61"/>
      <c r="AN6498" s="61"/>
      <c r="AO6498" s="171"/>
      <c r="AP6498" s="61"/>
      <c r="AQ6498" s="61"/>
      <c r="AR6498" s="61"/>
      <c r="AS6498" s="61"/>
      <c r="AT6498" s="61"/>
      <c r="AU6498" s="61"/>
      <c r="AV6498" s="61"/>
      <c r="AW6498" s="61"/>
      <c r="AX6498" s="61"/>
      <c r="AY6498" s="61"/>
      <c r="AZ6498" s="61"/>
      <c r="BA6498" s="61"/>
    </row>
    <row r="6499" spans="39:53" x14ac:dyDescent="0.2">
      <c r="AM6499" s="61"/>
      <c r="AN6499" s="61"/>
      <c r="AO6499" s="171"/>
      <c r="AP6499" s="61"/>
      <c r="AQ6499" s="61"/>
      <c r="AR6499" s="61"/>
      <c r="AS6499" s="61"/>
      <c r="AT6499" s="61"/>
      <c r="AU6499" s="61"/>
      <c r="AV6499" s="61"/>
      <c r="AW6499" s="61"/>
      <c r="AX6499" s="61"/>
      <c r="AY6499" s="61"/>
      <c r="AZ6499" s="61"/>
      <c r="BA6499" s="61"/>
    </row>
    <row r="6500" spans="39:53" x14ac:dyDescent="0.2">
      <c r="AM6500" s="61"/>
      <c r="AN6500" s="61"/>
      <c r="AO6500" s="171"/>
      <c r="AP6500" s="61"/>
      <c r="AQ6500" s="61"/>
      <c r="AR6500" s="61"/>
      <c r="AS6500" s="61"/>
      <c r="AT6500" s="61"/>
      <c r="AU6500" s="61"/>
      <c r="AV6500" s="61"/>
      <c r="AW6500" s="61"/>
      <c r="AX6500" s="61"/>
      <c r="AY6500" s="61"/>
      <c r="AZ6500" s="61"/>
      <c r="BA6500" s="61"/>
    </row>
    <row r="6501" spans="39:53" x14ac:dyDescent="0.2">
      <c r="AM6501" s="61"/>
      <c r="AN6501" s="61"/>
      <c r="AO6501" s="171"/>
      <c r="AP6501" s="61"/>
      <c r="AQ6501" s="61"/>
      <c r="AR6501" s="61"/>
      <c r="AS6501" s="61"/>
      <c r="AT6501" s="61"/>
      <c r="AU6501" s="61"/>
      <c r="AV6501" s="61"/>
      <c r="AW6501" s="61"/>
      <c r="AX6501" s="61"/>
      <c r="AY6501" s="61"/>
      <c r="AZ6501" s="61"/>
      <c r="BA6501" s="61"/>
    </row>
    <row r="6502" spans="39:53" x14ac:dyDescent="0.2">
      <c r="AM6502" s="61"/>
      <c r="AN6502" s="61"/>
      <c r="AO6502" s="171"/>
      <c r="AP6502" s="61"/>
      <c r="AQ6502" s="61"/>
      <c r="AR6502" s="61"/>
      <c r="AS6502" s="61"/>
      <c r="AT6502" s="61"/>
      <c r="AU6502" s="61"/>
      <c r="AV6502" s="61"/>
      <c r="AW6502" s="61"/>
      <c r="AX6502" s="61"/>
      <c r="AY6502" s="61"/>
      <c r="AZ6502" s="61"/>
      <c r="BA6502" s="61"/>
    </row>
    <row r="6503" spans="39:53" x14ac:dyDescent="0.2">
      <c r="AM6503" s="61"/>
      <c r="AN6503" s="61"/>
      <c r="AO6503" s="171"/>
      <c r="AP6503" s="61"/>
      <c r="AQ6503" s="61"/>
      <c r="AR6503" s="61"/>
      <c r="AS6503" s="61"/>
      <c r="AT6503" s="61"/>
      <c r="AU6503" s="61"/>
      <c r="AV6503" s="61"/>
      <c r="AW6503" s="61"/>
      <c r="AX6503" s="61"/>
      <c r="AY6503" s="61"/>
      <c r="AZ6503" s="61"/>
      <c r="BA6503" s="61"/>
    </row>
    <row r="6504" spans="39:53" x14ac:dyDescent="0.2">
      <c r="AM6504" s="61"/>
      <c r="AN6504" s="61"/>
      <c r="AO6504" s="171"/>
      <c r="AP6504" s="61"/>
      <c r="AQ6504" s="61"/>
      <c r="AR6504" s="61"/>
      <c r="AS6504" s="61"/>
      <c r="AT6504" s="61"/>
      <c r="AU6504" s="61"/>
      <c r="AV6504" s="61"/>
      <c r="AW6504" s="61"/>
      <c r="AX6504" s="61"/>
      <c r="AY6504" s="61"/>
      <c r="AZ6504" s="61"/>
      <c r="BA6504" s="61"/>
    </row>
    <row r="6505" spans="39:53" x14ac:dyDescent="0.2">
      <c r="AM6505" s="61"/>
      <c r="AN6505" s="61"/>
      <c r="AO6505" s="171"/>
      <c r="AP6505" s="61"/>
      <c r="AQ6505" s="61"/>
      <c r="AR6505" s="61"/>
      <c r="AS6505" s="61"/>
      <c r="AT6505" s="61"/>
      <c r="AU6505" s="61"/>
      <c r="AV6505" s="61"/>
      <c r="AW6505" s="61"/>
      <c r="AX6505" s="61"/>
      <c r="AY6505" s="61"/>
      <c r="AZ6505" s="61"/>
      <c r="BA6505" s="61"/>
    </row>
    <row r="6506" spans="39:53" x14ac:dyDescent="0.2">
      <c r="AM6506" s="61"/>
      <c r="AN6506" s="61"/>
      <c r="AO6506" s="171"/>
      <c r="AP6506" s="61"/>
      <c r="AQ6506" s="61"/>
      <c r="AR6506" s="61"/>
      <c r="AS6506" s="61"/>
      <c r="AT6506" s="61"/>
      <c r="AU6506" s="61"/>
      <c r="AV6506" s="61"/>
      <c r="AW6506" s="61"/>
      <c r="AX6506" s="61"/>
      <c r="AY6506" s="61"/>
      <c r="AZ6506" s="61"/>
      <c r="BA6506" s="61"/>
    </row>
    <row r="6507" spans="39:53" x14ac:dyDescent="0.2">
      <c r="AM6507" s="61"/>
      <c r="AN6507" s="61"/>
      <c r="AO6507" s="171"/>
      <c r="AP6507" s="61"/>
      <c r="AQ6507" s="61"/>
      <c r="AR6507" s="61"/>
      <c r="AS6507" s="61"/>
      <c r="AT6507" s="61"/>
      <c r="AU6507" s="61"/>
      <c r="AV6507" s="61"/>
      <c r="AW6507" s="61"/>
      <c r="AX6507" s="61"/>
      <c r="AY6507" s="61"/>
      <c r="AZ6507" s="61"/>
      <c r="BA6507" s="61"/>
    </row>
    <row r="6508" spans="39:53" x14ac:dyDescent="0.2">
      <c r="AM6508" s="61"/>
      <c r="AN6508" s="61"/>
      <c r="AO6508" s="171"/>
      <c r="AP6508" s="61"/>
      <c r="AQ6508" s="61"/>
      <c r="AR6508" s="61"/>
      <c r="AS6508" s="61"/>
      <c r="AT6508" s="61"/>
      <c r="AU6508" s="61"/>
      <c r="AV6508" s="61"/>
      <c r="AW6508" s="61"/>
      <c r="AX6508" s="61"/>
      <c r="AY6508" s="61"/>
      <c r="AZ6508" s="61"/>
      <c r="BA6508" s="61"/>
    </row>
    <row r="6509" spans="39:53" x14ac:dyDescent="0.2">
      <c r="AM6509" s="61"/>
      <c r="AN6509" s="61"/>
      <c r="AO6509" s="171"/>
      <c r="AP6509" s="61"/>
      <c r="AQ6509" s="61"/>
      <c r="AR6509" s="61"/>
      <c r="AS6509" s="61"/>
      <c r="AT6509" s="61"/>
      <c r="AU6509" s="61"/>
      <c r="AV6509" s="61"/>
      <c r="AW6509" s="61"/>
      <c r="AX6509" s="61"/>
      <c r="AY6509" s="61"/>
      <c r="AZ6509" s="61"/>
      <c r="BA6509" s="61"/>
    </row>
    <row r="6510" spans="39:53" x14ac:dyDescent="0.2">
      <c r="AM6510" s="61"/>
      <c r="AN6510" s="61"/>
      <c r="AO6510" s="171"/>
      <c r="AP6510" s="61"/>
      <c r="AQ6510" s="61"/>
      <c r="AR6510" s="61"/>
      <c r="AS6510" s="61"/>
      <c r="AT6510" s="61"/>
      <c r="AU6510" s="61"/>
      <c r="AV6510" s="61"/>
      <c r="AW6510" s="61"/>
      <c r="AX6510" s="61"/>
      <c r="AY6510" s="61"/>
      <c r="AZ6510" s="61"/>
      <c r="BA6510" s="61"/>
    </row>
    <row r="6511" spans="39:53" x14ac:dyDescent="0.2">
      <c r="AM6511" s="61"/>
      <c r="AN6511" s="61"/>
      <c r="AO6511" s="171"/>
      <c r="AP6511" s="61"/>
      <c r="AQ6511" s="61"/>
      <c r="AR6511" s="61"/>
      <c r="AS6511" s="61"/>
      <c r="AT6511" s="61"/>
      <c r="AU6511" s="61"/>
      <c r="AV6511" s="61"/>
      <c r="AW6511" s="61"/>
      <c r="AX6511" s="61"/>
      <c r="AY6511" s="61"/>
      <c r="AZ6511" s="61"/>
      <c r="BA6511" s="61"/>
    </row>
    <row r="6512" spans="39:53" x14ac:dyDescent="0.2">
      <c r="AM6512" s="61"/>
      <c r="AN6512" s="61"/>
      <c r="AO6512" s="171"/>
      <c r="AP6512" s="61"/>
      <c r="AQ6512" s="61"/>
      <c r="AR6512" s="61"/>
      <c r="AS6512" s="61"/>
      <c r="AT6512" s="61"/>
      <c r="AU6512" s="61"/>
      <c r="AV6512" s="61"/>
      <c r="AW6512" s="61"/>
      <c r="AX6512" s="61"/>
      <c r="AY6512" s="61"/>
      <c r="AZ6512" s="61"/>
      <c r="BA6512" s="61"/>
    </row>
    <row r="6513" spans="39:53" x14ac:dyDescent="0.2">
      <c r="AM6513" s="61"/>
      <c r="AN6513" s="61"/>
      <c r="AO6513" s="171"/>
      <c r="AP6513" s="61"/>
      <c r="AQ6513" s="61"/>
      <c r="AR6513" s="61"/>
      <c r="AS6513" s="61"/>
      <c r="AT6513" s="61"/>
      <c r="AU6513" s="61"/>
      <c r="AV6513" s="61"/>
      <c r="AW6513" s="61"/>
      <c r="AX6513" s="61"/>
      <c r="AY6513" s="61"/>
      <c r="AZ6513" s="61"/>
      <c r="BA6513" s="61"/>
    </row>
    <row r="6514" spans="39:53" x14ac:dyDescent="0.2">
      <c r="AM6514" s="61"/>
      <c r="AN6514" s="61"/>
      <c r="AO6514" s="171"/>
      <c r="AP6514" s="61"/>
      <c r="AQ6514" s="61"/>
      <c r="AR6514" s="61"/>
      <c r="AS6514" s="61"/>
      <c r="AT6514" s="61"/>
      <c r="AU6514" s="61"/>
      <c r="AV6514" s="61"/>
      <c r="AW6514" s="61"/>
      <c r="AX6514" s="61"/>
      <c r="AY6514" s="61"/>
      <c r="AZ6514" s="61"/>
      <c r="BA6514" s="61"/>
    </row>
    <row r="6515" spans="39:53" x14ac:dyDescent="0.2">
      <c r="AM6515" s="61"/>
      <c r="AN6515" s="61"/>
      <c r="AO6515" s="171"/>
      <c r="AP6515" s="61"/>
      <c r="AQ6515" s="61"/>
      <c r="AR6515" s="61"/>
      <c r="AS6515" s="61"/>
      <c r="AT6515" s="61"/>
      <c r="AU6515" s="61"/>
      <c r="AV6515" s="61"/>
      <c r="AW6515" s="61"/>
      <c r="AX6515" s="61"/>
      <c r="AY6515" s="61"/>
      <c r="AZ6515" s="61"/>
      <c r="BA6515" s="61"/>
    </row>
    <row r="6516" spans="39:53" x14ac:dyDescent="0.2">
      <c r="AM6516" s="61"/>
      <c r="AN6516" s="61"/>
      <c r="AO6516" s="171"/>
      <c r="AP6516" s="61"/>
      <c r="AQ6516" s="61"/>
      <c r="AR6516" s="61"/>
      <c r="AS6516" s="61"/>
      <c r="AT6516" s="61"/>
      <c r="AU6516" s="61"/>
      <c r="AV6516" s="61"/>
      <c r="AW6516" s="61"/>
      <c r="AX6516" s="61"/>
      <c r="AY6516" s="61"/>
      <c r="AZ6516" s="61"/>
      <c r="BA6516" s="61"/>
    </row>
    <row r="6517" spans="39:53" x14ac:dyDescent="0.2">
      <c r="AM6517" s="61"/>
      <c r="AN6517" s="61"/>
      <c r="AO6517" s="171"/>
      <c r="AP6517" s="61"/>
      <c r="AQ6517" s="61"/>
      <c r="AR6517" s="61"/>
      <c r="AS6517" s="61"/>
      <c r="AT6517" s="61"/>
      <c r="AU6517" s="61"/>
      <c r="AV6517" s="61"/>
      <c r="AW6517" s="61"/>
      <c r="AX6517" s="61"/>
      <c r="AY6517" s="61"/>
      <c r="AZ6517" s="61"/>
      <c r="BA6517" s="61"/>
    </row>
    <row r="6518" spans="39:53" x14ac:dyDescent="0.2">
      <c r="AM6518" s="61"/>
      <c r="AN6518" s="61"/>
      <c r="AO6518" s="171"/>
      <c r="AP6518" s="61"/>
      <c r="AQ6518" s="61"/>
      <c r="AR6518" s="61"/>
      <c r="AS6518" s="61"/>
      <c r="AT6518" s="61"/>
      <c r="AU6518" s="61"/>
      <c r="AV6518" s="61"/>
      <c r="AW6518" s="61"/>
      <c r="AX6518" s="61"/>
      <c r="AY6518" s="61"/>
      <c r="AZ6518" s="61"/>
      <c r="BA6518" s="61"/>
    </row>
    <row r="6519" spans="39:53" x14ac:dyDescent="0.2">
      <c r="AM6519" s="61"/>
      <c r="AN6519" s="61"/>
      <c r="AO6519" s="171"/>
      <c r="AP6519" s="61"/>
      <c r="AQ6519" s="61"/>
      <c r="AR6519" s="61"/>
      <c r="AS6519" s="61"/>
      <c r="AT6519" s="61"/>
      <c r="AU6519" s="61"/>
      <c r="AV6519" s="61"/>
      <c r="AW6519" s="61"/>
      <c r="AX6519" s="61"/>
      <c r="AY6519" s="61"/>
      <c r="AZ6519" s="61"/>
      <c r="BA6519" s="61"/>
    </row>
    <row r="6520" spans="39:53" x14ac:dyDescent="0.2">
      <c r="AM6520" s="61"/>
      <c r="AN6520" s="61"/>
      <c r="AO6520" s="171"/>
      <c r="AP6520" s="61"/>
      <c r="AQ6520" s="61"/>
      <c r="AR6520" s="61"/>
      <c r="AS6520" s="61"/>
      <c r="AT6520" s="61"/>
      <c r="AU6520" s="61"/>
      <c r="AV6520" s="61"/>
      <c r="AW6520" s="61"/>
      <c r="AX6520" s="61"/>
      <c r="AY6520" s="61"/>
      <c r="AZ6520" s="61"/>
      <c r="BA6520" s="61"/>
    </row>
    <row r="6521" spans="39:53" x14ac:dyDescent="0.2">
      <c r="AM6521" s="61"/>
      <c r="AN6521" s="61"/>
      <c r="AO6521" s="171"/>
      <c r="AP6521" s="61"/>
      <c r="AQ6521" s="61"/>
      <c r="AR6521" s="61"/>
      <c r="AS6521" s="61"/>
      <c r="AT6521" s="61"/>
      <c r="AU6521" s="61"/>
      <c r="AV6521" s="61"/>
      <c r="AW6521" s="61"/>
      <c r="AX6521" s="61"/>
      <c r="AY6521" s="61"/>
      <c r="AZ6521" s="61"/>
      <c r="BA6521" s="61"/>
    </row>
    <row r="6522" spans="39:53" x14ac:dyDescent="0.2">
      <c r="AM6522" s="61"/>
      <c r="AN6522" s="61"/>
      <c r="AO6522" s="171"/>
      <c r="AP6522" s="61"/>
      <c r="AQ6522" s="61"/>
      <c r="AR6522" s="61"/>
      <c r="AS6522" s="61"/>
      <c r="AT6522" s="61"/>
      <c r="AU6522" s="61"/>
      <c r="AV6522" s="61"/>
      <c r="AW6522" s="61"/>
      <c r="AX6522" s="61"/>
      <c r="AY6522" s="61"/>
      <c r="AZ6522" s="61"/>
      <c r="BA6522" s="61"/>
    </row>
    <row r="6523" spans="39:53" x14ac:dyDescent="0.2">
      <c r="AM6523" s="61"/>
      <c r="AN6523" s="61"/>
      <c r="AO6523" s="171"/>
      <c r="AP6523" s="61"/>
      <c r="AQ6523" s="61"/>
      <c r="AR6523" s="61"/>
      <c r="AS6523" s="61"/>
      <c r="AT6523" s="61"/>
      <c r="AU6523" s="61"/>
      <c r="AV6523" s="61"/>
      <c r="AW6523" s="61"/>
      <c r="AX6523" s="61"/>
      <c r="AY6523" s="61"/>
      <c r="AZ6523" s="61"/>
      <c r="BA6523" s="61"/>
    </row>
    <row r="6524" spans="39:53" x14ac:dyDescent="0.2">
      <c r="AM6524" s="61"/>
      <c r="AN6524" s="61"/>
      <c r="AO6524" s="171"/>
      <c r="AP6524" s="61"/>
      <c r="AQ6524" s="61"/>
      <c r="AR6524" s="61"/>
      <c r="AS6524" s="61"/>
      <c r="AT6524" s="61"/>
      <c r="AU6524" s="61"/>
      <c r="AV6524" s="61"/>
      <c r="AW6524" s="61"/>
      <c r="AX6524" s="61"/>
      <c r="AY6524" s="61"/>
      <c r="AZ6524" s="61"/>
      <c r="BA6524" s="61"/>
    </row>
    <row r="6525" spans="39:53" x14ac:dyDescent="0.2">
      <c r="AM6525" s="61"/>
      <c r="AN6525" s="61"/>
      <c r="AO6525" s="171"/>
      <c r="AP6525" s="61"/>
      <c r="AQ6525" s="61"/>
      <c r="AR6525" s="61"/>
      <c r="AS6525" s="61"/>
      <c r="AT6525" s="61"/>
      <c r="AU6525" s="61"/>
      <c r="AV6525" s="61"/>
      <c r="AW6525" s="61"/>
      <c r="AX6525" s="61"/>
      <c r="AY6525" s="61"/>
      <c r="AZ6525" s="61"/>
      <c r="BA6525" s="61"/>
    </row>
    <row r="6526" spans="39:53" x14ac:dyDescent="0.2">
      <c r="AM6526" s="61"/>
      <c r="AN6526" s="61"/>
      <c r="AO6526" s="171"/>
      <c r="AP6526" s="61"/>
      <c r="AQ6526" s="61"/>
      <c r="AR6526" s="61"/>
      <c r="AS6526" s="61"/>
      <c r="AT6526" s="61"/>
      <c r="AU6526" s="61"/>
      <c r="AV6526" s="61"/>
      <c r="AW6526" s="61"/>
      <c r="AX6526" s="61"/>
      <c r="AY6526" s="61"/>
      <c r="AZ6526" s="61"/>
      <c r="BA6526" s="61"/>
    </row>
    <row r="6527" spans="39:53" x14ac:dyDescent="0.2">
      <c r="AM6527" s="61"/>
      <c r="AN6527" s="61"/>
      <c r="AO6527" s="171"/>
      <c r="AP6527" s="61"/>
      <c r="AQ6527" s="61"/>
      <c r="AR6527" s="61"/>
      <c r="AS6527" s="61"/>
      <c r="AT6527" s="61"/>
      <c r="AU6527" s="61"/>
      <c r="AV6527" s="61"/>
      <c r="AW6527" s="61"/>
      <c r="AX6527" s="61"/>
      <c r="AY6527" s="61"/>
      <c r="AZ6527" s="61"/>
      <c r="BA6527" s="61"/>
    </row>
    <row r="6528" spans="39:53" x14ac:dyDescent="0.2">
      <c r="AM6528" s="61"/>
      <c r="AN6528" s="61"/>
      <c r="AO6528" s="171"/>
      <c r="AP6528" s="61"/>
      <c r="AQ6528" s="61"/>
      <c r="AR6528" s="61"/>
      <c r="AS6528" s="61"/>
      <c r="AT6528" s="61"/>
      <c r="AU6528" s="61"/>
      <c r="AV6528" s="61"/>
      <c r="AW6528" s="61"/>
      <c r="AX6528" s="61"/>
      <c r="AY6528" s="61"/>
      <c r="AZ6528" s="61"/>
      <c r="BA6528" s="61"/>
    </row>
    <row r="6529" spans="39:53" x14ac:dyDescent="0.2">
      <c r="AM6529" s="61"/>
      <c r="AN6529" s="61"/>
      <c r="AO6529" s="171"/>
      <c r="AP6529" s="61"/>
      <c r="AQ6529" s="61"/>
      <c r="AR6529" s="61"/>
      <c r="AS6529" s="61"/>
      <c r="AT6529" s="61"/>
      <c r="AU6529" s="61"/>
      <c r="AV6529" s="61"/>
      <c r="AW6529" s="61"/>
      <c r="AX6529" s="61"/>
      <c r="AY6529" s="61"/>
      <c r="AZ6529" s="61"/>
      <c r="BA6529" s="61"/>
    </row>
    <row r="6530" spans="39:53" x14ac:dyDescent="0.2">
      <c r="AM6530" s="61"/>
      <c r="AN6530" s="61"/>
      <c r="AO6530" s="171"/>
      <c r="AP6530" s="61"/>
      <c r="AQ6530" s="61"/>
      <c r="AR6530" s="61"/>
      <c r="AS6530" s="61"/>
      <c r="AT6530" s="61"/>
      <c r="AU6530" s="61"/>
      <c r="AV6530" s="61"/>
      <c r="AW6530" s="61"/>
      <c r="AX6530" s="61"/>
      <c r="AY6530" s="61"/>
      <c r="AZ6530" s="61"/>
      <c r="BA6530" s="61"/>
    </row>
    <row r="6531" spans="39:53" x14ac:dyDescent="0.2">
      <c r="AM6531" s="61"/>
      <c r="AN6531" s="61"/>
      <c r="AO6531" s="171"/>
      <c r="AP6531" s="61"/>
      <c r="AQ6531" s="61"/>
      <c r="AR6531" s="61"/>
      <c r="AS6531" s="61"/>
      <c r="AT6531" s="61"/>
      <c r="AU6531" s="61"/>
      <c r="AV6531" s="61"/>
      <c r="AW6531" s="61"/>
      <c r="AX6531" s="61"/>
      <c r="AY6531" s="61"/>
      <c r="AZ6531" s="61"/>
      <c r="BA6531" s="61"/>
    </row>
    <row r="6532" spans="39:53" x14ac:dyDescent="0.2">
      <c r="AM6532" s="61"/>
      <c r="AN6532" s="61"/>
      <c r="AO6532" s="171"/>
      <c r="AP6532" s="61"/>
      <c r="AQ6532" s="61"/>
      <c r="AR6532" s="61"/>
      <c r="AS6532" s="61"/>
      <c r="AT6532" s="61"/>
      <c r="AU6532" s="61"/>
      <c r="AV6532" s="61"/>
      <c r="AW6532" s="61"/>
      <c r="AX6532" s="61"/>
      <c r="AY6532" s="61"/>
      <c r="AZ6532" s="61"/>
      <c r="BA6532" s="61"/>
    </row>
    <row r="6533" spans="39:53" x14ac:dyDescent="0.2">
      <c r="AM6533" s="61"/>
      <c r="AN6533" s="61"/>
      <c r="AO6533" s="171"/>
      <c r="AP6533" s="61"/>
      <c r="AQ6533" s="61"/>
      <c r="AR6533" s="61"/>
      <c r="AS6533" s="61"/>
      <c r="AT6533" s="61"/>
      <c r="AU6533" s="61"/>
      <c r="AV6533" s="61"/>
      <c r="AW6533" s="61"/>
      <c r="AX6533" s="61"/>
      <c r="AY6533" s="61"/>
      <c r="AZ6533" s="61"/>
      <c r="BA6533" s="61"/>
    </row>
    <row r="6534" spans="39:53" x14ac:dyDescent="0.2">
      <c r="AM6534" s="61"/>
      <c r="AN6534" s="61"/>
      <c r="AO6534" s="171"/>
      <c r="AP6534" s="61"/>
      <c r="AQ6534" s="61"/>
      <c r="AR6534" s="61"/>
      <c r="AS6534" s="61"/>
      <c r="AT6534" s="61"/>
      <c r="AU6534" s="61"/>
      <c r="AV6534" s="61"/>
      <c r="AW6534" s="61"/>
      <c r="AX6534" s="61"/>
      <c r="AY6534" s="61"/>
      <c r="AZ6534" s="61"/>
      <c r="BA6534" s="61"/>
    </row>
    <row r="6535" spans="39:53" x14ac:dyDescent="0.2">
      <c r="AM6535" s="61"/>
      <c r="AN6535" s="61"/>
      <c r="AO6535" s="171"/>
      <c r="AP6535" s="61"/>
      <c r="AQ6535" s="61"/>
      <c r="AR6535" s="61"/>
      <c r="AS6535" s="61"/>
      <c r="AT6535" s="61"/>
      <c r="AU6535" s="61"/>
      <c r="AV6535" s="61"/>
      <c r="AW6535" s="61"/>
      <c r="AX6535" s="61"/>
      <c r="AY6535" s="61"/>
      <c r="AZ6535" s="61"/>
      <c r="BA6535" s="61"/>
    </row>
    <row r="6536" spans="39:53" x14ac:dyDescent="0.2">
      <c r="AM6536" s="61"/>
      <c r="AN6536" s="61"/>
      <c r="AO6536" s="171"/>
      <c r="AP6536" s="61"/>
      <c r="AQ6536" s="61"/>
      <c r="AR6536" s="61"/>
      <c r="AS6536" s="61"/>
      <c r="AT6536" s="61"/>
      <c r="AU6536" s="61"/>
      <c r="AV6536" s="61"/>
      <c r="AW6536" s="61"/>
      <c r="AX6536" s="61"/>
      <c r="AY6536" s="61"/>
      <c r="AZ6536" s="61"/>
      <c r="BA6536" s="61"/>
    </row>
    <row r="6537" spans="39:53" x14ac:dyDescent="0.2">
      <c r="AM6537" s="61"/>
      <c r="AN6537" s="61"/>
      <c r="AO6537" s="171"/>
      <c r="AP6537" s="61"/>
      <c r="AQ6537" s="61"/>
      <c r="AR6537" s="61"/>
      <c r="AS6537" s="61"/>
      <c r="AT6537" s="61"/>
      <c r="AU6537" s="61"/>
      <c r="AV6537" s="61"/>
      <c r="AW6537" s="61"/>
      <c r="AX6537" s="61"/>
      <c r="AY6537" s="61"/>
      <c r="AZ6537" s="61"/>
      <c r="BA6537" s="61"/>
    </row>
    <row r="6538" spans="39:53" x14ac:dyDescent="0.2">
      <c r="AM6538" s="61"/>
      <c r="AN6538" s="61"/>
      <c r="AO6538" s="171"/>
      <c r="AP6538" s="61"/>
      <c r="AQ6538" s="61"/>
      <c r="AR6538" s="61"/>
      <c r="AS6538" s="61"/>
      <c r="AT6538" s="61"/>
      <c r="AU6538" s="61"/>
      <c r="AV6538" s="61"/>
      <c r="AW6538" s="61"/>
      <c r="AX6538" s="61"/>
      <c r="AY6538" s="61"/>
      <c r="AZ6538" s="61"/>
      <c r="BA6538" s="61"/>
    </row>
    <row r="6539" spans="39:53" x14ac:dyDescent="0.2">
      <c r="AM6539" s="61"/>
      <c r="AN6539" s="61"/>
      <c r="AO6539" s="171"/>
      <c r="AP6539" s="61"/>
      <c r="AQ6539" s="61"/>
      <c r="AR6539" s="61"/>
      <c r="AS6539" s="61"/>
      <c r="AT6539" s="61"/>
      <c r="AU6539" s="61"/>
      <c r="AV6539" s="61"/>
      <c r="AW6539" s="61"/>
      <c r="AX6539" s="61"/>
      <c r="AY6539" s="61"/>
      <c r="AZ6539" s="61"/>
      <c r="BA6539" s="61"/>
    </row>
    <row r="6540" spans="39:53" x14ac:dyDescent="0.2">
      <c r="AM6540" s="61"/>
      <c r="AN6540" s="61"/>
      <c r="AO6540" s="171"/>
      <c r="AP6540" s="61"/>
      <c r="AQ6540" s="61"/>
      <c r="AR6540" s="61"/>
      <c r="AS6540" s="61"/>
      <c r="AT6540" s="61"/>
      <c r="AU6540" s="61"/>
      <c r="AV6540" s="61"/>
      <c r="AW6540" s="61"/>
      <c r="AX6540" s="61"/>
      <c r="AY6540" s="61"/>
      <c r="AZ6540" s="61"/>
      <c r="BA6540" s="61"/>
    </row>
    <row r="6541" spans="39:53" x14ac:dyDescent="0.2">
      <c r="AM6541" s="61"/>
      <c r="AN6541" s="61"/>
      <c r="AO6541" s="171"/>
      <c r="AP6541" s="61"/>
      <c r="AQ6541" s="61"/>
      <c r="AR6541" s="61"/>
      <c r="AS6541" s="61"/>
      <c r="AT6541" s="61"/>
      <c r="AU6541" s="61"/>
      <c r="AV6541" s="61"/>
      <c r="AW6541" s="61"/>
      <c r="AX6541" s="61"/>
      <c r="AY6541" s="61"/>
      <c r="AZ6541" s="61"/>
      <c r="BA6541" s="61"/>
    </row>
    <row r="6542" spans="39:53" x14ac:dyDescent="0.2">
      <c r="AM6542" s="61"/>
      <c r="AN6542" s="61"/>
      <c r="AO6542" s="171"/>
      <c r="AP6542" s="61"/>
      <c r="AQ6542" s="61"/>
      <c r="AR6542" s="61"/>
      <c r="AS6542" s="61"/>
      <c r="AT6542" s="61"/>
      <c r="AU6542" s="61"/>
      <c r="AV6542" s="61"/>
      <c r="AW6542" s="61"/>
      <c r="AX6542" s="61"/>
      <c r="AY6542" s="61"/>
      <c r="AZ6542" s="61"/>
      <c r="BA6542" s="61"/>
    </row>
    <row r="6543" spans="39:53" x14ac:dyDescent="0.2">
      <c r="AM6543" s="61"/>
      <c r="AN6543" s="61"/>
      <c r="AO6543" s="171"/>
      <c r="AP6543" s="61"/>
      <c r="AQ6543" s="61"/>
      <c r="AR6543" s="61"/>
      <c r="AS6543" s="61"/>
      <c r="AT6543" s="61"/>
      <c r="AU6543" s="61"/>
      <c r="AV6543" s="61"/>
      <c r="AW6543" s="61"/>
      <c r="AX6543" s="61"/>
      <c r="AY6543" s="61"/>
      <c r="AZ6543" s="61"/>
      <c r="BA6543" s="61"/>
    </row>
    <row r="6544" spans="39:53" x14ac:dyDescent="0.2">
      <c r="AM6544" s="61"/>
      <c r="AN6544" s="61"/>
      <c r="AO6544" s="171"/>
      <c r="AP6544" s="61"/>
      <c r="AQ6544" s="61"/>
      <c r="AR6544" s="61"/>
      <c r="AS6544" s="61"/>
      <c r="AT6544" s="61"/>
      <c r="AU6544" s="61"/>
      <c r="AV6544" s="61"/>
      <c r="AW6544" s="61"/>
      <c r="AX6544" s="61"/>
      <c r="AY6544" s="61"/>
      <c r="AZ6544" s="61"/>
      <c r="BA6544" s="61"/>
    </row>
    <row r="6545" spans="39:53" x14ac:dyDescent="0.2">
      <c r="AM6545" s="61"/>
      <c r="AN6545" s="61"/>
      <c r="AO6545" s="171"/>
      <c r="AP6545" s="61"/>
      <c r="AQ6545" s="61"/>
      <c r="AR6545" s="61"/>
      <c r="AS6545" s="61"/>
      <c r="AT6545" s="61"/>
      <c r="AU6545" s="61"/>
      <c r="AV6545" s="61"/>
      <c r="AW6545" s="61"/>
      <c r="AX6545" s="61"/>
      <c r="AY6545" s="61"/>
      <c r="AZ6545" s="61"/>
      <c r="BA6545" s="61"/>
    </row>
    <row r="6546" spans="39:53" x14ac:dyDescent="0.2">
      <c r="AM6546" s="61"/>
      <c r="AN6546" s="61"/>
      <c r="AO6546" s="171"/>
      <c r="AP6546" s="61"/>
      <c r="AQ6546" s="61"/>
      <c r="AR6546" s="61"/>
      <c r="AS6546" s="61"/>
      <c r="AT6546" s="61"/>
      <c r="AU6546" s="61"/>
      <c r="AV6546" s="61"/>
      <c r="AW6546" s="61"/>
      <c r="AX6546" s="61"/>
      <c r="AY6546" s="61"/>
      <c r="AZ6546" s="61"/>
      <c r="BA6546" s="61"/>
    </row>
    <row r="6547" spans="39:53" x14ac:dyDescent="0.2">
      <c r="AM6547" s="61"/>
      <c r="AN6547" s="61"/>
      <c r="AO6547" s="171"/>
      <c r="AP6547" s="61"/>
      <c r="AQ6547" s="61"/>
      <c r="AR6547" s="61"/>
      <c r="AS6547" s="61"/>
      <c r="AT6547" s="61"/>
      <c r="AU6547" s="61"/>
      <c r="AV6547" s="61"/>
      <c r="AW6547" s="61"/>
      <c r="AX6547" s="61"/>
      <c r="AY6547" s="61"/>
      <c r="AZ6547" s="61"/>
      <c r="BA6547" s="61"/>
    </row>
    <row r="6548" spans="39:53" x14ac:dyDescent="0.2">
      <c r="AM6548" s="61"/>
      <c r="AN6548" s="61"/>
      <c r="AO6548" s="171"/>
      <c r="AP6548" s="61"/>
      <c r="AQ6548" s="61"/>
      <c r="AR6548" s="61"/>
      <c r="AS6548" s="61"/>
      <c r="AT6548" s="61"/>
      <c r="AU6548" s="61"/>
      <c r="AV6548" s="61"/>
      <c r="AW6548" s="61"/>
      <c r="AX6548" s="61"/>
      <c r="AY6548" s="61"/>
      <c r="AZ6548" s="61"/>
      <c r="BA6548" s="61"/>
    </row>
    <row r="6549" spans="39:53" x14ac:dyDescent="0.2">
      <c r="AM6549" s="61"/>
      <c r="AN6549" s="61"/>
      <c r="AO6549" s="171"/>
      <c r="AP6549" s="61"/>
      <c r="AQ6549" s="61"/>
      <c r="AR6549" s="61"/>
      <c r="AS6549" s="61"/>
      <c r="AT6549" s="61"/>
      <c r="AU6549" s="61"/>
      <c r="AV6549" s="61"/>
      <c r="AW6549" s="61"/>
      <c r="AX6549" s="61"/>
      <c r="AY6549" s="61"/>
      <c r="AZ6549" s="61"/>
      <c r="BA6549" s="61"/>
    </row>
    <row r="6550" spans="39:53" x14ac:dyDescent="0.2">
      <c r="AM6550" s="61"/>
      <c r="AN6550" s="61"/>
      <c r="AO6550" s="171"/>
      <c r="AP6550" s="61"/>
      <c r="AQ6550" s="61"/>
      <c r="AR6550" s="61"/>
      <c r="AS6550" s="61"/>
      <c r="AT6550" s="61"/>
      <c r="AU6550" s="61"/>
      <c r="AV6550" s="61"/>
      <c r="AW6550" s="61"/>
      <c r="AX6550" s="61"/>
      <c r="AY6550" s="61"/>
      <c r="AZ6550" s="61"/>
      <c r="BA6550" s="61"/>
    </row>
    <row r="6551" spans="39:53" x14ac:dyDescent="0.2">
      <c r="AM6551" s="61"/>
      <c r="AN6551" s="61"/>
      <c r="AO6551" s="171"/>
      <c r="AP6551" s="61"/>
      <c r="AQ6551" s="61"/>
      <c r="AR6551" s="61"/>
      <c r="AS6551" s="61"/>
      <c r="AT6551" s="61"/>
      <c r="AU6551" s="61"/>
      <c r="AV6551" s="61"/>
      <c r="AW6551" s="61"/>
      <c r="AX6551" s="61"/>
      <c r="AY6551" s="61"/>
      <c r="AZ6551" s="61"/>
      <c r="BA6551" s="61"/>
    </row>
    <row r="6552" spans="39:53" x14ac:dyDescent="0.2">
      <c r="AM6552" s="61"/>
      <c r="AN6552" s="61"/>
      <c r="AO6552" s="171"/>
      <c r="AP6552" s="61"/>
      <c r="AQ6552" s="61"/>
      <c r="AR6552" s="61"/>
      <c r="AS6552" s="61"/>
      <c r="AT6552" s="61"/>
      <c r="AU6552" s="61"/>
      <c r="AV6552" s="61"/>
      <c r="AW6552" s="61"/>
      <c r="AX6552" s="61"/>
      <c r="AY6552" s="61"/>
      <c r="AZ6552" s="61"/>
      <c r="BA6552" s="61"/>
    </row>
    <row r="6553" spans="39:53" x14ac:dyDescent="0.2">
      <c r="AM6553" s="61"/>
      <c r="AN6553" s="61"/>
      <c r="AO6553" s="171"/>
      <c r="AP6553" s="61"/>
      <c r="AQ6553" s="61"/>
      <c r="AR6553" s="61"/>
      <c r="AS6553" s="61"/>
      <c r="AT6553" s="61"/>
      <c r="AU6553" s="61"/>
      <c r="AV6553" s="61"/>
      <c r="AW6553" s="61"/>
      <c r="AX6553" s="61"/>
      <c r="AY6553" s="61"/>
      <c r="AZ6553" s="61"/>
      <c r="BA6553" s="61"/>
    </row>
    <row r="6554" spans="39:53" x14ac:dyDescent="0.2">
      <c r="AM6554" s="61"/>
      <c r="AN6554" s="61"/>
      <c r="AO6554" s="171"/>
      <c r="AP6554" s="61"/>
      <c r="AQ6554" s="61"/>
      <c r="AR6554" s="61"/>
      <c r="AS6554" s="61"/>
      <c r="AT6554" s="61"/>
      <c r="AU6554" s="61"/>
      <c r="AV6554" s="61"/>
      <c r="AW6554" s="61"/>
      <c r="AX6554" s="61"/>
      <c r="AY6554" s="61"/>
      <c r="AZ6554" s="61"/>
      <c r="BA6554" s="61"/>
    </row>
    <row r="6555" spans="39:53" x14ac:dyDescent="0.2">
      <c r="AM6555" s="61"/>
      <c r="AN6555" s="61"/>
      <c r="AO6555" s="171"/>
      <c r="AP6555" s="61"/>
      <c r="AQ6555" s="61"/>
      <c r="AR6555" s="61"/>
      <c r="AS6555" s="61"/>
      <c r="AT6555" s="61"/>
      <c r="AU6555" s="61"/>
      <c r="AV6555" s="61"/>
      <c r="AW6555" s="61"/>
      <c r="AX6555" s="61"/>
      <c r="AY6555" s="61"/>
      <c r="AZ6555" s="61"/>
      <c r="BA6555" s="61"/>
    </row>
    <row r="6556" spans="39:53" x14ac:dyDescent="0.2">
      <c r="AM6556" s="61"/>
      <c r="AN6556" s="61"/>
      <c r="AO6556" s="171"/>
      <c r="AP6556" s="61"/>
      <c r="AQ6556" s="61"/>
      <c r="AR6556" s="61"/>
      <c r="AS6556" s="61"/>
      <c r="AT6556" s="61"/>
      <c r="AU6556" s="61"/>
      <c r="AV6556" s="61"/>
      <c r="AW6556" s="61"/>
      <c r="AX6556" s="61"/>
      <c r="AY6556" s="61"/>
      <c r="AZ6556" s="61"/>
      <c r="BA6556" s="61"/>
    </row>
    <row r="6557" spans="39:53" x14ac:dyDescent="0.2">
      <c r="AM6557" s="61"/>
      <c r="AN6557" s="61"/>
      <c r="AO6557" s="171"/>
      <c r="AP6557" s="61"/>
      <c r="AQ6557" s="61"/>
      <c r="AR6557" s="61"/>
      <c r="AS6557" s="61"/>
      <c r="AT6557" s="61"/>
      <c r="AU6557" s="61"/>
      <c r="AV6557" s="61"/>
      <c r="AW6557" s="61"/>
      <c r="AX6557" s="61"/>
      <c r="AY6557" s="61"/>
      <c r="AZ6557" s="61"/>
      <c r="BA6557" s="61"/>
    </row>
    <row r="6558" spans="39:53" x14ac:dyDescent="0.2">
      <c r="AM6558" s="61"/>
      <c r="AN6558" s="61"/>
      <c r="AO6558" s="171"/>
      <c r="AP6558" s="61"/>
      <c r="AQ6558" s="61"/>
      <c r="AR6558" s="61"/>
      <c r="AS6558" s="61"/>
      <c r="AT6558" s="61"/>
      <c r="AU6558" s="61"/>
      <c r="AV6558" s="61"/>
      <c r="AW6558" s="61"/>
      <c r="AX6558" s="61"/>
      <c r="AY6558" s="61"/>
      <c r="AZ6558" s="61"/>
      <c r="BA6558" s="61"/>
    </row>
    <row r="6559" spans="39:53" x14ac:dyDescent="0.2">
      <c r="AM6559" s="61"/>
      <c r="AN6559" s="61"/>
      <c r="AO6559" s="171"/>
      <c r="AP6559" s="61"/>
      <c r="AQ6559" s="61"/>
      <c r="AR6559" s="61"/>
      <c r="AS6559" s="61"/>
      <c r="AT6559" s="61"/>
      <c r="AU6559" s="61"/>
      <c r="AV6559" s="61"/>
      <c r="AW6559" s="61"/>
      <c r="AX6559" s="61"/>
      <c r="AY6559" s="61"/>
      <c r="AZ6559" s="61"/>
      <c r="BA6559" s="61"/>
    </row>
    <row r="6560" spans="39:53" x14ac:dyDescent="0.2">
      <c r="AM6560" s="61"/>
      <c r="AN6560" s="61"/>
      <c r="AO6560" s="171"/>
      <c r="AP6560" s="61"/>
      <c r="AQ6560" s="61"/>
      <c r="AR6560" s="61"/>
      <c r="AS6560" s="61"/>
      <c r="AT6560" s="61"/>
      <c r="AU6560" s="61"/>
      <c r="AV6560" s="61"/>
      <c r="AW6560" s="61"/>
      <c r="AX6560" s="61"/>
      <c r="AY6560" s="61"/>
      <c r="AZ6560" s="61"/>
      <c r="BA6560" s="61"/>
    </row>
    <row r="6561" spans="39:53" x14ac:dyDescent="0.2">
      <c r="AM6561" s="61"/>
      <c r="AN6561" s="61"/>
      <c r="AO6561" s="171"/>
      <c r="AP6561" s="61"/>
      <c r="AQ6561" s="61"/>
      <c r="AR6561" s="61"/>
      <c r="AS6561" s="61"/>
      <c r="AT6561" s="61"/>
      <c r="AU6561" s="61"/>
      <c r="AV6561" s="61"/>
      <c r="AW6561" s="61"/>
      <c r="AX6561" s="61"/>
      <c r="AY6561" s="61"/>
      <c r="AZ6561" s="61"/>
      <c r="BA6561" s="61"/>
    </row>
    <row r="6562" spans="39:53" x14ac:dyDescent="0.2">
      <c r="AM6562" s="61"/>
      <c r="AN6562" s="61"/>
      <c r="AO6562" s="171"/>
      <c r="AP6562" s="61"/>
      <c r="AQ6562" s="61"/>
      <c r="AR6562" s="61"/>
      <c r="AS6562" s="61"/>
      <c r="AT6562" s="61"/>
      <c r="AU6562" s="61"/>
      <c r="AV6562" s="61"/>
      <c r="AW6562" s="61"/>
      <c r="AX6562" s="61"/>
      <c r="AY6562" s="61"/>
      <c r="AZ6562" s="61"/>
      <c r="BA6562" s="61"/>
    </row>
    <row r="6563" spans="39:53" x14ac:dyDescent="0.2">
      <c r="AM6563" s="61"/>
      <c r="AN6563" s="61"/>
      <c r="AO6563" s="171"/>
      <c r="AP6563" s="61"/>
      <c r="AQ6563" s="61"/>
      <c r="AR6563" s="61"/>
      <c r="AS6563" s="61"/>
      <c r="AT6563" s="61"/>
      <c r="AU6563" s="61"/>
      <c r="AV6563" s="61"/>
      <c r="AW6563" s="61"/>
      <c r="AX6563" s="61"/>
      <c r="AY6563" s="61"/>
      <c r="AZ6563" s="61"/>
      <c r="BA6563" s="61"/>
    </row>
    <row r="6564" spans="39:53" x14ac:dyDescent="0.2">
      <c r="AM6564" s="61"/>
      <c r="AN6564" s="61"/>
      <c r="AO6564" s="171"/>
      <c r="AP6564" s="61"/>
      <c r="AQ6564" s="61"/>
      <c r="AR6564" s="61"/>
      <c r="AS6564" s="61"/>
      <c r="AT6564" s="61"/>
      <c r="AU6564" s="61"/>
      <c r="AV6564" s="61"/>
      <c r="AW6564" s="61"/>
      <c r="AX6564" s="61"/>
      <c r="AY6564" s="61"/>
      <c r="AZ6564" s="61"/>
      <c r="BA6564" s="61"/>
    </row>
    <row r="6565" spans="39:53" x14ac:dyDescent="0.2">
      <c r="AM6565" s="61"/>
      <c r="AN6565" s="61"/>
      <c r="AO6565" s="171"/>
      <c r="AP6565" s="61"/>
      <c r="AQ6565" s="61"/>
      <c r="AR6565" s="61"/>
      <c r="AS6565" s="61"/>
      <c r="AT6565" s="61"/>
      <c r="AU6565" s="61"/>
      <c r="AV6565" s="61"/>
      <c r="AW6565" s="61"/>
      <c r="AX6565" s="61"/>
      <c r="AY6565" s="61"/>
      <c r="AZ6565" s="61"/>
      <c r="BA6565" s="61"/>
    </row>
    <row r="6566" spans="39:53" x14ac:dyDescent="0.2">
      <c r="AM6566" s="61"/>
      <c r="AN6566" s="61"/>
      <c r="AO6566" s="171"/>
      <c r="AP6566" s="61"/>
      <c r="AQ6566" s="61"/>
      <c r="AR6566" s="61"/>
      <c r="AS6566" s="61"/>
      <c r="AT6566" s="61"/>
      <c r="AU6566" s="61"/>
      <c r="AV6566" s="61"/>
      <c r="AW6566" s="61"/>
      <c r="AX6566" s="61"/>
      <c r="AY6566" s="61"/>
      <c r="AZ6566" s="61"/>
      <c r="BA6566" s="61"/>
    </row>
    <row r="6567" spans="39:53" x14ac:dyDescent="0.2">
      <c r="AM6567" s="61"/>
      <c r="AN6567" s="61"/>
      <c r="AO6567" s="171"/>
      <c r="AP6567" s="61"/>
      <c r="AQ6567" s="61"/>
      <c r="AR6567" s="61"/>
      <c r="AS6567" s="61"/>
      <c r="AT6567" s="61"/>
      <c r="AU6567" s="61"/>
      <c r="AV6567" s="61"/>
      <c r="AW6567" s="61"/>
      <c r="AX6567" s="61"/>
      <c r="AY6567" s="61"/>
      <c r="AZ6567" s="61"/>
      <c r="BA6567" s="61"/>
    </row>
    <row r="6568" spans="39:53" x14ac:dyDescent="0.2">
      <c r="AM6568" s="61"/>
      <c r="AN6568" s="61"/>
      <c r="AO6568" s="171"/>
      <c r="AP6568" s="61"/>
      <c r="AQ6568" s="61"/>
      <c r="AR6568" s="61"/>
      <c r="AS6568" s="61"/>
      <c r="AT6568" s="61"/>
      <c r="AU6568" s="61"/>
      <c r="AV6568" s="61"/>
      <c r="AW6568" s="61"/>
      <c r="AX6568" s="61"/>
      <c r="AY6568" s="61"/>
      <c r="AZ6568" s="61"/>
      <c r="BA6568" s="61"/>
    </row>
    <row r="6569" spans="39:53" x14ac:dyDescent="0.2">
      <c r="AM6569" s="61"/>
      <c r="AN6569" s="61"/>
      <c r="AO6569" s="171"/>
      <c r="AP6569" s="61"/>
      <c r="AQ6569" s="61"/>
      <c r="AR6569" s="61"/>
      <c r="AS6569" s="61"/>
      <c r="AT6569" s="61"/>
      <c r="AU6569" s="61"/>
      <c r="AV6569" s="61"/>
      <c r="AW6569" s="61"/>
      <c r="AX6569" s="61"/>
      <c r="AY6569" s="61"/>
      <c r="AZ6569" s="61"/>
      <c r="BA6569" s="61"/>
    </row>
    <row r="6570" spans="39:53" x14ac:dyDescent="0.2">
      <c r="AM6570" s="61"/>
      <c r="AN6570" s="61"/>
      <c r="AO6570" s="171"/>
      <c r="AP6570" s="61"/>
      <c r="AQ6570" s="61"/>
      <c r="AR6570" s="61"/>
      <c r="AS6570" s="61"/>
      <c r="AT6570" s="61"/>
      <c r="AU6570" s="61"/>
      <c r="AV6570" s="61"/>
      <c r="AW6570" s="61"/>
      <c r="AX6570" s="61"/>
      <c r="AY6570" s="61"/>
      <c r="AZ6570" s="61"/>
      <c r="BA6570" s="61"/>
    </row>
    <row r="6571" spans="39:53" x14ac:dyDescent="0.2">
      <c r="AM6571" s="61"/>
      <c r="AN6571" s="61"/>
      <c r="AO6571" s="171"/>
      <c r="AP6571" s="61"/>
      <c r="AQ6571" s="61"/>
      <c r="AR6571" s="61"/>
      <c r="AS6571" s="61"/>
      <c r="AT6571" s="61"/>
      <c r="AU6571" s="61"/>
      <c r="AV6571" s="61"/>
      <c r="AW6571" s="61"/>
      <c r="AX6571" s="61"/>
      <c r="AY6571" s="61"/>
      <c r="AZ6571" s="61"/>
      <c r="BA6571" s="61"/>
    </row>
    <row r="6572" spans="39:53" x14ac:dyDescent="0.2">
      <c r="AM6572" s="61"/>
      <c r="AN6572" s="61"/>
      <c r="AO6572" s="171"/>
      <c r="AP6572" s="61"/>
      <c r="AQ6572" s="61"/>
      <c r="AR6572" s="61"/>
      <c r="AS6572" s="61"/>
      <c r="AT6572" s="61"/>
      <c r="AU6572" s="61"/>
      <c r="AV6572" s="61"/>
      <c r="AW6572" s="61"/>
      <c r="AX6572" s="61"/>
      <c r="AY6572" s="61"/>
      <c r="AZ6572" s="61"/>
      <c r="BA6572" s="61"/>
    </row>
    <row r="6573" spans="39:53" x14ac:dyDescent="0.2">
      <c r="AM6573" s="61"/>
      <c r="AN6573" s="61"/>
      <c r="AO6573" s="171"/>
      <c r="AP6573" s="61"/>
      <c r="AQ6573" s="61"/>
      <c r="AR6573" s="61"/>
      <c r="AS6573" s="61"/>
      <c r="AT6573" s="61"/>
      <c r="AU6573" s="61"/>
      <c r="AV6573" s="61"/>
      <c r="AW6573" s="61"/>
      <c r="AX6573" s="61"/>
      <c r="AY6573" s="61"/>
      <c r="AZ6573" s="61"/>
      <c r="BA6573" s="61"/>
    </row>
    <row r="6574" spans="39:53" x14ac:dyDescent="0.2">
      <c r="AM6574" s="61"/>
      <c r="AN6574" s="61"/>
      <c r="AO6574" s="171"/>
      <c r="AP6574" s="61"/>
      <c r="AQ6574" s="61"/>
      <c r="AR6574" s="61"/>
      <c r="AS6574" s="61"/>
      <c r="AT6574" s="61"/>
      <c r="AU6574" s="61"/>
      <c r="AV6574" s="61"/>
      <c r="AW6574" s="61"/>
      <c r="AX6574" s="61"/>
      <c r="AY6574" s="61"/>
      <c r="AZ6574" s="61"/>
      <c r="BA6574" s="61"/>
    </row>
    <row r="6575" spans="39:53" x14ac:dyDescent="0.2">
      <c r="AM6575" s="61"/>
      <c r="AN6575" s="61"/>
      <c r="AO6575" s="171"/>
      <c r="AP6575" s="61"/>
      <c r="AQ6575" s="61"/>
      <c r="AR6575" s="61"/>
      <c r="AS6575" s="61"/>
      <c r="AT6575" s="61"/>
      <c r="AU6575" s="61"/>
      <c r="AV6575" s="61"/>
      <c r="AW6575" s="61"/>
      <c r="AX6575" s="61"/>
      <c r="AY6575" s="61"/>
      <c r="AZ6575" s="61"/>
      <c r="BA6575" s="61"/>
    </row>
    <row r="6576" spans="39:53" x14ac:dyDescent="0.2">
      <c r="AM6576" s="61"/>
      <c r="AN6576" s="61"/>
      <c r="AO6576" s="171"/>
      <c r="AP6576" s="61"/>
      <c r="AQ6576" s="61"/>
      <c r="AR6576" s="61"/>
      <c r="AS6576" s="61"/>
      <c r="AT6576" s="61"/>
      <c r="AU6576" s="61"/>
      <c r="AV6576" s="61"/>
      <c r="AW6576" s="61"/>
      <c r="AX6576" s="61"/>
      <c r="AY6576" s="61"/>
      <c r="AZ6576" s="61"/>
      <c r="BA6576" s="61"/>
    </row>
    <row r="6577" spans="39:53" x14ac:dyDescent="0.2">
      <c r="AM6577" s="61"/>
      <c r="AN6577" s="61"/>
      <c r="AO6577" s="171"/>
      <c r="AP6577" s="61"/>
      <c r="AQ6577" s="61"/>
      <c r="AR6577" s="61"/>
      <c r="AS6577" s="61"/>
      <c r="AT6577" s="61"/>
      <c r="AU6577" s="61"/>
      <c r="AV6577" s="61"/>
      <c r="AW6577" s="61"/>
      <c r="AX6577" s="61"/>
      <c r="AY6577" s="61"/>
      <c r="AZ6577" s="61"/>
      <c r="BA6577" s="61"/>
    </row>
    <row r="6578" spans="39:53" x14ac:dyDescent="0.2">
      <c r="AM6578" s="61"/>
      <c r="AN6578" s="61"/>
      <c r="AO6578" s="171"/>
      <c r="AP6578" s="61"/>
      <c r="AQ6578" s="61"/>
      <c r="AR6578" s="61"/>
      <c r="AS6578" s="61"/>
      <c r="AT6578" s="61"/>
      <c r="AU6578" s="61"/>
      <c r="AV6578" s="61"/>
      <c r="AW6578" s="61"/>
      <c r="AX6578" s="61"/>
      <c r="AY6578" s="61"/>
      <c r="AZ6578" s="61"/>
      <c r="BA6578" s="61"/>
    </row>
    <row r="6579" spans="39:53" x14ac:dyDescent="0.2">
      <c r="AM6579" s="61"/>
      <c r="AN6579" s="61"/>
      <c r="AO6579" s="171"/>
      <c r="AP6579" s="61"/>
      <c r="AQ6579" s="61"/>
      <c r="AR6579" s="61"/>
      <c r="AS6579" s="61"/>
      <c r="AT6579" s="61"/>
      <c r="AU6579" s="61"/>
      <c r="AV6579" s="61"/>
      <c r="AW6579" s="61"/>
      <c r="AX6579" s="61"/>
      <c r="AY6579" s="61"/>
      <c r="AZ6579" s="61"/>
      <c r="BA6579" s="61"/>
    </row>
    <row r="6580" spans="39:53" x14ac:dyDescent="0.2">
      <c r="AM6580" s="61"/>
      <c r="AN6580" s="61"/>
      <c r="AO6580" s="171"/>
      <c r="AP6580" s="61"/>
      <c r="AQ6580" s="61"/>
      <c r="AR6580" s="61"/>
      <c r="AS6580" s="61"/>
      <c r="AT6580" s="61"/>
      <c r="AU6580" s="61"/>
      <c r="AV6580" s="61"/>
      <c r="AW6580" s="61"/>
      <c r="AX6580" s="61"/>
      <c r="AY6580" s="61"/>
      <c r="AZ6580" s="61"/>
      <c r="BA6580" s="61"/>
    </row>
    <row r="6581" spans="39:53" x14ac:dyDescent="0.2">
      <c r="AM6581" s="61"/>
      <c r="AN6581" s="61"/>
      <c r="AO6581" s="171"/>
      <c r="AP6581" s="61"/>
      <c r="AQ6581" s="61"/>
      <c r="AR6581" s="61"/>
      <c r="AS6581" s="61"/>
      <c r="AT6581" s="61"/>
      <c r="AU6581" s="61"/>
      <c r="AV6581" s="61"/>
      <c r="AW6581" s="61"/>
      <c r="AX6581" s="61"/>
      <c r="AY6581" s="61"/>
      <c r="AZ6581" s="61"/>
      <c r="BA6581" s="61"/>
    </row>
    <row r="6582" spans="39:53" x14ac:dyDescent="0.2">
      <c r="AM6582" s="61"/>
      <c r="AN6582" s="61"/>
      <c r="AO6582" s="171"/>
      <c r="AP6582" s="61"/>
      <c r="AQ6582" s="61"/>
      <c r="AR6582" s="61"/>
      <c r="AS6582" s="61"/>
      <c r="AT6582" s="61"/>
      <c r="AU6582" s="61"/>
      <c r="AV6582" s="61"/>
      <c r="AW6582" s="61"/>
      <c r="AX6582" s="61"/>
      <c r="AY6582" s="61"/>
      <c r="AZ6582" s="61"/>
      <c r="BA6582" s="61"/>
    </row>
    <row r="6583" spans="39:53" x14ac:dyDescent="0.2">
      <c r="AM6583" s="61"/>
      <c r="AN6583" s="61"/>
      <c r="AO6583" s="171"/>
      <c r="AP6583" s="61"/>
      <c r="AQ6583" s="61"/>
      <c r="AR6583" s="61"/>
      <c r="AS6583" s="61"/>
      <c r="AT6583" s="61"/>
      <c r="AU6583" s="61"/>
      <c r="AV6583" s="61"/>
      <c r="AW6583" s="61"/>
      <c r="AX6583" s="61"/>
      <c r="AY6583" s="61"/>
      <c r="AZ6583" s="61"/>
      <c r="BA6583" s="61"/>
    </row>
    <row r="6584" spans="39:53" x14ac:dyDescent="0.2">
      <c r="AM6584" s="61"/>
      <c r="AN6584" s="61"/>
      <c r="AO6584" s="171"/>
      <c r="AP6584" s="61"/>
      <c r="AQ6584" s="61"/>
      <c r="AR6584" s="61"/>
      <c r="AS6584" s="61"/>
      <c r="AT6584" s="61"/>
      <c r="AU6584" s="61"/>
      <c r="AV6584" s="61"/>
      <c r="AW6584" s="61"/>
      <c r="AX6584" s="61"/>
      <c r="AY6584" s="61"/>
      <c r="AZ6584" s="61"/>
      <c r="BA6584" s="61"/>
    </row>
    <row r="6585" spans="39:53" x14ac:dyDescent="0.2">
      <c r="AM6585" s="61"/>
      <c r="AN6585" s="61"/>
      <c r="AO6585" s="171"/>
      <c r="AP6585" s="61"/>
      <c r="AQ6585" s="61"/>
      <c r="AR6585" s="61"/>
      <c r="AS6585" s="61"/>
      <c r="AT6585" s="61"/>
      <c r="AU6585" s="61"/>
      <c r="AV6585" s="61"/>
      <c r="AW6585" s="61"/>
      <c r="AX6585" s="61"/>
      <c r="AY6585" s="61"/>
      <c r="AZ6585" s="61"/>
      <c r="BA6585" s="61"/>
    </row>
    <row r="6586" spans="39:53" x14ac:dyDescent="0.2">
      <c r="AM6586" s="61"/>
      <c r="AN6586" s="61"/>
      <c r="AO6586" s="171"/>
      <c r="AP6586" s="61"/>
      <c r="AQ6586" s="61"/>
      <c r="AR6586" s="61"/>
      <c r="AS6586" s="61"/>
      <c r="AT6586" s="61"/>
      <c r="AU6586" s="61"/>
      <c r="AV6586" s="61"/>
      <c r="AW6586" s="61"/>
      <c r="AX6586" s="61"/>
      <c r="AY6586" s="61"/>
      <c r="AZ6586" s="61"/>
      <c r="BA6586" s="61"/>
    </row>
    <row r="6587" spans="39:53" x14ac:dyDescent="0.2">
      <c r="AM6587" s="61"/>
      <c r="AN6587" s="61"/>
      <c r="AO6587" s="171"/>
      <c r="AP6587" s="61"/>
      <c r="AQ6587" s="61"/>
      <c r="AR6587" s="61"/>
      <c r="AS6587" s="61"/>
      <c r="AT6587" s="61"/>
      <c r="AU6587" s="61"/>
      <c r="AV6587" s="61"/>
      <c r="AW6587" s="61"/>
      <c r="AX6587" s="61"/>
      <c r="AY6587" s="61"/>
      <c r="AZ6587" s="61"/>
      <c r="BA6587" s="61"/>
    </row>
    <row r="6588" spans="39:53" x14ac:dyDescent="0.2">
      <c r="AM6588" s="61"/>
      <c r="AN6588" s="61"/>
      <c r="AO6588" s="171"/>
      <c r="AP6588" s="61"/>
      <c r="AQ6588" s="61"/>
      <c r="AR6588" s="61"/>
      <c r="AS6588" s="61"/>
      <c r="AT6588" s="61"/>
      <c r="AU6588" s="61"/>
      <c r="AV6588" s="61"/>
      <c r="AW6588" s="61"/>
      <c r="AX6588" s="61"/>
      <c r="AY6588" s="61"/>
      <c r="AZ6588" s="61"/>
      <c r="BA6588" s="61"/>
    </row>
    <row r="6589" spans="39:53" x14ac:dyDescent="0.2">
      <c r="AM6589" s="61"/>
      <c r="AN6589" s="61"/>
      <c r="AO6589" s="171"/>
      <c r="AP6589" s="61"/>
      <c r="AQ6589" s="61"/>
      <c r="AR6589" s="61"/>
      <c r="AS6589" s="61"/>
      <c r="AT6589" s="61"/>
      <c r="AU6589" s="61"/>
      <c r="AV6589" s="61"/>
      <c r="AW6589" s="61"/>
      <c r="AX6589" s="61"/>
      <c r="AY6589" s="61"/>
      <c r="AZ6589" s="61"/>
      <c r="BA6589" s="61"/>
    </row>
    <row r="6590" spans="39:53" x14ac:dyDescent="0.2">
      <c r="AM6590" s="61"/>
      <c r="AN6590" s="61"/>
      <c r="AO6590" s="171"/>
      <c r="AP6590" s="61"/>
      <c r="AQ6590" s="61"/>
      <c r="AR6590" s="61"/>
      <c r="AS6590" s="61"/>
      <c r="AT6590" s="61"/>
      <c r="AU6590" s="61"/>
      <c r="AV6590" s="61"/>
      <c r="AW6590" s="61"/>
      <c r="AX6590" s="61"/>
      <c r="AY6590" s="61"/>
      <c r="AZ6590" s="61"/>
      <c r="BA6590" s="61"/>
    </row>
    <row r="6591" spans="39:53" x14ac:dyDescent="0.2">
      <c r="AM6591" s="61"/>
      <c r="AN6591" s="61"/>
      <c r="AO6591" s="171"/>
      <c r="AP6591" s="61"/>
      <c r="AQ6591" s="61"/>
      <c r="AR6591" s="61"/>
      <c r="AS6591" s="61"/>
      <c r="AT6591" s="61"/>
      <c r="AU6591" s="61"/>
      <c r="AV6591" s="61"/>
      <c r="AW6591" s="61"/>
      <c r="AX6591" s="61"/>
      <c r="AY6591" s="61"/>
      <c r="AZ6591" s="61"/>
      <c r="BA6591" s="61"/>
    </row>
    <row r="6592" spans="39:53" x14ac:dyDescent="0.2">
      <c r="AM6592" s="61"/>
      <c r="AN6592" s="61"/>
      <c r="AO6592" s="171"/>
      <c r="AP6592" s="61"/>
      <c r="AQ6592" s="61"/>
      <c r="AR6592" s="61"/>
      <c r="AS6592" s="61"/>
      <c r="AT6592" s="61"/>
      <c r="AU6592" s="61"/>
      <c r="AV6592" s="61"/>
      <c r="AW6592" s="61"/>
      <c r="AX6592" s="61"/>
      <c r="AY6592" s="61"/>
      <c r="AZ6592" s="61"/>
      <c r="BA6592" s="61"/>
    </row>
    <row r="6593" spans="39:53" x14ac:dyDescent="0.2">
      <c r="AM6593" s="61"/>
      <c r="AN6593" s="61"/>
      <c r="AO6593" s="171"/>
      <c r="AP6593" s="61"/>
      <c r="AQ6593" s="61"/>
      <c r="AR6593" s="61"/>
      <c r="AS6593" s="61"/>
      <c r="AT6593" s="61"/>
      <c r="AU6593" s="61"/>
      <c r="AV6593" s="61"/>
      <c r="AW6593" s="61"/>
      <c r="AX6593" s="61"/>
      <c r="AY6593" s="61"/>
      <c r="AZ6593" s="61"/>
      <c r="BA6593" s="61"/>
    </row>
    <row r="6594" spans="39:53" x14ac:dyDescent="0.2">
      <c r="AM6594" s="61"/>
      <c r="AN6594" s="61"/>
      <c r="AO6594" s="171"/>
      <c r="AP6594" s="61"/>
      <c r="AQ6594" s="61"/>
      <c r="AR6594" s="61"/>
      <c r="AS6594" s="61"/>
      <c r="AT6594" s="61"/>
      <c r="AU6594" s="61"/>
      <c r="AV6594" s="61"/>
      <c r="AW6594" s="61"/>
      <c r="AX6594" s="61"/>
      <c r="AY6594" s="61"/>
      <c r="AZ6594" s="61"/>
      <c r="BA6594" s="61"/>
    </row>
    <row r="6595" spans="39:53" x14ac:dyDescent="0.2">
      <c r="AM6595" s="61"/>
      <c r="AN6595" s="61"/>
      <c r="AO6595" s="171"/>
      <c r="AP6595" s="61"/>
      <c r="AQ6595" s="61"/>
      <c r="AR6595" s="61"/>
      <c r="AS6595" s="61"/>
      <c r="AT6595" s="61"/>
      <c r="AU6595" s="61"/>
      <c r="AV6595" s="61"/>
      <c r="AW6595" s="61"/>
      <c r="AX6595" s="61"/>
      <c r="AY6595" s="61"/>
      <c r="AZ6595" s="61"/>
      <c r="BA6595" s="61"/>
    </row>
    <row r="6596" spans="39:53" x14ac:dyDescent="0.2">
      <c r="AM6596" s="61"/>
      <c r="AN6596" s="61"/>
      <c r="AO6596" s="171"/>
      <c r="AP6596" s="61"/>
      <c r="AQ6596" s="61"/>
      <c r="AR6596" s="61"/>
      <c r="AS6596" s="61"/>
      <c r="AT6596" s="61"/>
      <c r="AU6596" s="61"/>
      <c r="AV6596" s="61"/>
      <c r="AW6596" s="61"/>
      <c r="AX6596" s="61"/>
      <c r="AY6596" s="61"/>
      <c r="AZ6596" s="61"/>
      <c r="BA6596" s="61"/>
    </row>
    <row r="6597" spans="39:53" x14ac:dyDescent="0.2">
      <c r="AM6597" s="61"/>
      <c r="AN6597" s="61"/>
      <c r="AO6597" s="171"/>
      <c r="AP6597" s="61"/>
      <c r="AQ6597" s="61"/>
      <c r="AR6597" s="61"/>
      <c r="AS6597" s="61"/>
      <c r="AT6597" s="61"/>
      <c r="AU6597" s="61"/>
      <c r="AV6597" s="61"/>
      <c r="AW6597" s="61"/>
      <c r="AX6597" s="61"/>
      <c r="AY6597" s="61"/>
      <c r="AZ6597" s="61"/>
      <c r="BA6597" s="61"/>
    </row>
    <row r="6598" spans="39:53" x14ac:dyDescent="0.2">
      <c r="AM6598" s="61"/>
      <c r="AN6598" s="61"/>
      <c r="AO6598" s="171"/>
      <c r="AP6598" s="61"/>
      <c r="AQ6598" s="61"/>
      <c r="AR6598" s="61"/>
      <c r="AS6598" s="61"/>
      <c r="AT6598" s="61"/>
      <c r="AU6598" s="61"/>
      <c r="AV6598" s="61"/>
      <c r="AW6598" s="61"/>
      <c r="AX6598" s="61"/>
      <c r="AY6598" s="61"/>
      <c r="AZ6598" s="61"/>
      <c r="BA6598" s="61"/>
    </row>
    <row r="6599" spans="39:53" x14ac:dyDescent="0.2">
      <c r="AM6599" s="61"/>
      <c r="AN6599" s="61"/>
      <c r="AO6599" s="171"/>
      <c r="AP6599" s="61"/>
      <c r="AQ6599" s="61"/>
      <c r="AR6599" s="61"/>
      <c r="AS6599" s="61"/>
      <c r="AT6599" s="61"/>
      <c r="AU6599" s="61"/>
      <c r="AV6599" s="61"/>
      <c r="AW6599" s="61"/>
      <c r="AX6599" s="61"/>
      <c r="AY6599" s="61"/>
      <c r="AZ6599" s="61"/>
      <c r="BA6599" s="61"/>
    </row>
    <row r="6600" spans="39:53" x14ac:dyDescent="0.2">
      <c r="AM6600" s="61"/>
      <c r="AN6600" s="61"/>
      <c r="AO6600" s="171"/>
      <c r="AP6600" s="61"/>
      <c r="AQ6600" s="61"/>
      <c r="AR6600" s="61"/>
      <c r="AS6600" s="61"/>
      <c r="AT6600" s="61"/>
      <c r="AU6600" s="61"/>
      <c r="AV6600" s="61"/>
      <c r="AW6600" s="61"/>
      <c r="AX6600" s="61"/>
      <c r="AY6600" s="61"/>
      <c r="AZ6600" s="61"/>
      <c r="BA6600" s="61"/>
    </row>
    <row r="6601" spans="39:53" x14ac:dyDescent="0.2">
      <c r="AM6601" s="61"/>
      <c r="AN6601" s="61"/>
      <c r="AO6601" s="171"/>
      <c r="AP6601" s="61"/>
      <c r="AQ6601" s="61"/>
      <c r="AR6601" s="61"/>
      <c r="AS6601" s="61"/>
      <c r="AT6601" s="61"/>
      <c r="AU6601" s="61"/>
      <c r="AV6601" s="61"/>
      <c r="AW6601" s="61"/>
      <c r="AX6601" s="61"/>
      <c r="AY6601" s="61"/>
      <c r="AZ6601" s="61"/>
      <c r="BA6601" s="61"/>
    </row>
    <row r="6602" spans="39:53" x14ac:dyDescent="0.2">
      <c r="AM6602" s="61"/>
      <c r="AN6602" s="61"/>
      <c r="AO6602" s="171"/>
      <c r="AP6602" s="61"/>
      <c r="AQ6602" s="61"/>
      <c r="AR6602" s="61"/>
      <c r="AS6602" s="61"/>
      <c r="AT6602" s="61"/>
      <c r="AU6602" s="61"/>
      <c r="AV6602" s="61"/>
      <c r="AW6602" s="61"/>
      <c r="AX6602" s="61"/>
      <c r="AY6602" s="61"/>
      <c r="AZ6602" s="61"/>
      <c r="BA6602" s="61"/>
    </row>
    <row r="6603" spans="39:53" x14ac:dyDescent="0.2">
      <c r="AM6603" s="61"/>
      <c r="AN6603" s="61"/>
      <c r="AO6603" s="171"/>
      <c r="AP6603" s="61"/>
      <c r="AQ6603" s="61"/>
      <c r="AR6603" s="61"/>
      <c r="AS6603" s="61"/>
      <c r="AT6603" s="61"/>
      <c r="AU6603" s="61"/>
      <c r="AV6603" s="61"/>
      <c r="AW6603" s="61"/>
      <c r="AX6603" s="61"/>
      <c r="AY6603" s="61"/>
      <c r="AZ6603" s="61"/>
      <c r="BA6603" s="61"/>
    </row>
    <row r="6604" spans="39:53" x14ac:dyDescent="0.2">
      <c r="AM6604" s="61"/>
      <c r="AN6604" s="61"/>
      <c r="AO6604" s="171"/>
      <c r="AP6604" s="61"/>
      <c r="AQ6604" s="61"/>
      <c r="AR6604" s="61"/>
      <c r="AS6604" s="61"/>
      <c r="AT6604" s="61"/>
      <c r="AU6604" s="61"/>
      <c r="AV6604" s="61"/>
      <c r="AW6604" s="61"/>
      <c r="AX6604" s="61"/>
      <c r="AY6604" s="61"/>
      <c r="AZ6604" s="61"/>
      <c r="BA6604" s="61"/>
    </row>
    <row r="6605" spans="39:53" x14ac:dyDescent="0.2">
      <c r="AM6605" s="61"/>
      <c r="AN6605" s="61"/>
      <c r="AO6605" s="171"/>
      <c r="AP6605" s="61"/>
      <c r="AQ6605" s="61"/>
      <c r="AR6605" s="61"/>
      <c r="AS6605" s="61"/>
      <c r="AT6605" s="61"/>
      <c r="AU6605" s="61"/>
      <c r="AV6605" s="61"/>
      <c r="AW6605" s="61"/>
      <c r="AX6605" s="61"/>
      <c r="AY6605" s="61"/>
      <c r="AZ6605" s="61"/>
      <c r="BA6605" s="61"/>
    </row>
    <row r="6606" spans="39:53" x14ac:dyDescent="0.2">
      <c r="AM6606" s="61"/>
      <c r="AN6606" s="61"/>
      <c r="AO6606" s="171"/>
      <c r="AP6606" s="61"/>
      <c r="AQ6606" s="61"/>
      <c r="AR6606" s="61"/>
      <c r="AS6606" s="61"/>
      <c r="AT6606" s="61"/>
      <c r="AU6606" s="61"/>
      <c r="AV6606" s="61"/>
      <c r="AW6606" s="61"/>
      <c r="AX6606" s="61"/>
      <c r="AY6606" s="61"/>
      <c r="AZ6606" s="61"/>
      <c r="BA6606" s="61"/>
    </row>
    <row r="6607" spans="39:53" x14ac:dyDescent="0.2">
      <c r="AM6607" s="61"/>
      <c r="AN6607" s="61"/>
      <c r="AO6607" s="171"/>
      <c r="AP6607" s="61"/>
      <c r="AQ6607" s="61"/>
      <c r="AR6607" s="61"/>
      <c r="AS6607" s="61"/>
      <c r="AT6607" s="61"/>
      <c r="AU6607" s="61"/>
      <c r="AV6607" s="61"/>
      <c r="AW6607" s="61"/>
      <c r="AX6607" s="61"/>
      <c r="AY6607" s="61"/>
      <c r="AZ6607" s="61"/>
      <c r="BA6607" s="61"/>
    </row>
    <row r="6608" spans="39:53" x14ac:dyDescent="0.2">
      <c r="AM6608" s="61"/>
      <c r="AN6608" s="61"/>
      <c r="AO6608" s="171"/>
      <c r="AP6608" s="61"/>
      <c r="AQ6608" s="61"/>
      <c r="AR6608" s="61"/>
      <c r="AS6608" s="61"/>
      <c r="AT6608" s="61"/>
      <c r="AU6608" s="61"/>
      <c r="AV6608" s="61"/>
      <c r="AW6608" s="61"/>
      <c r="AX6608" s="61"/>
      <c r="AY6608" s="61"/>
      <c r="AZ6608" s="61"/>
      <c r="BA6608" s="61"/>
    </row>
    <row r="6609" spans="39:53" x14ac:dyDescent="0.2">
      <c r="AM6609" s="61"/>
      <c r="AN6609" s="61"/>
      <c r="AO6609" s="171"/>
      <c r="AP6609" s="61"/>
      <c r="AQ6609" s="61"/>
      <c r="AR6609" s="61"/>
      <c r="AS6609" s="61"/>
      <c r="AT6609" s="61"/>
      <c r="AU6609" s="61"/>
      <c r="AV6609" s="61"/>
      <c r="AW6609" s="61"/>
      <c r="AX6609" s="61"/>
      <c r="AY6609" s="61"/>
      <c r="AZ6609" s="61"/>
      <c r="BA6609" s="61"/>
    </row>
    <row r="6610" spans="39:53" x14ac:dyDescent="0.2">
      <c r="AM6610" s="61"/>
      <c r="AN6610" s="61"/>
      <c r="AO6610" s="171"/>
      <c r="AP6610" s="61"/>
      <c r="AQ6610" s="61"/>
      <c r="AR6610" s="61"/>
      <c r="AS6610" s="61"/>
      <c r="AT6610" s="61"/>
      <c r="AU6610" s="61"/>
      <c r="AV6610" s="61"/>
      <c r="AW6610" s="61"/>
      <c r="AX6610" s="61"/>
      <c r="AY6610" s="61"/>
      <c r="AZ6610" s="61"/>
      <c r="BA6610" s="61"/>
    </row>
    <row r="6611" spans="39:53" x14ac:dyDescent="0.2">
      <c r="AM6611" s="61"/>
      <c r="AN6611" s="61"/>
      <c r="AO6611" s="171"/>
      <c r="AP6611" s="61"/>
      <c r="AQ6611" s="61"/>
      <c r="AR6611" s="61"/>
      <c r="AS6611" s="61"/>
      <c r="AT6611" s="61"/>
      <c r="AU6611" s="61"/>
      <c r="AV6611" s="61"/>
      <c r="AW6611" s="61"/>
      <c r="AX6611" s="61"/>
      <c r="AY6611" s="61"/>
      <c r="AZ6611" s="61"/>
      <c r="BA6611" s="61"/>
    </row>
    <row r="6612" spans="39:53" x14ac:dyDescent="0.2">
      <c r="AM6612" s="61"/>
      <c r="AN6612" s="61"/>
      <c r="AO6612" s="171"/>
      <c r="AP6612" s="61"/>
      <c r="AQ6612" s="61"/>
      <c r="AR6612" s="61"/>
      <c r="AS6612" s="61"/>
      <c r="AT6612" s="61"/>
      <c r="AU6612" s="61"/>
      <c r="AV6612" s="61"/>
      <c r="AW6612" s="61"/>
      <c r="AX6612" s="61"/>
      <c r="AY6612" s="61"/>
      <c r="AZ6612" s="61"/>
      <c r="BA6612" s="61"/>
    </row>
    <row r="6613" spans="39:53" x14ac:dyDescent="0.2">
      <c r="AM6613" s="61"/>
      <c r="AN6613" s="61"/>
      <c r="AO6613" s="171"/>
      <c r="AP6613" s="61"/>
      <c r="AQ6613" s="61"/>
      <c r="AR6613" s="61"/>
      <c r="AS6613" s="61"/>
      <c r="AT6613" s="61"/>
      <c r="AU6613" s="61"/>
      <c r="AV6613" s="61"/>
      <c r="AW6613" s="61"/>
      <c r="AX6613" s="61"/>
      <c r="AY6613" s="61"/>
      <c r="AZ6613" s="61"/>
      <c r="BA6613" s="61"/>
    </row>
    <row r="6614" spans="39:53" x14ac:dyDescent="0.2">
      <c r="AM6614" s="61"/>
      <c r="AN6614" s="61"/>
      <c r="AO6614" s="171"/>
      <c r="AP6614" s="61"/>
      <c r="AQ6614" s="61"/>
      <c r="AR6614" s="61"/>
      <c r="AS6614" s="61"/>
      <c r="AT6614" s="61"/>
      <c r="AU6614" s="61"/>
      <c r="AV6614" s="61"/>
      <c r="AW6614" s="61"/>
      <c r="AX6614" s="61"/>
      <c r="AY6614" s="61"/>
      <c r="AZ6614" s="61"/>
      <c r="BA6614" s="61"/>
    </row>
    <row r="6615" spans="39:53" x14ac:dyDescent="0.2">
      <c r="AM6615" s="61"/>
      <c r="AN6615" s="61"/>
      <c r="AO6615" s="171"/>
      <c r="AP6615" s="61"/>
      <c r="AQ6615" s="61"/>
      <c r="AR6615" s="61"/>
      <c r="AS6615" s="61"/>
      <c r="AT6615" s="61"/>
      <c r="AU6615" s="61"/>
      <c r="AV6615" s="61"/>
      <c r="AW6615" s="61"/>
      <c r="AX6615" s="61"/>
      <c r="AY6615" s="61"/>
      <c r="AZ6615" s="61"/>
      <c r="BA6615" s="61"/>
    </row>
    <row r="6616" spans="39:53" x14ac:dyDescent="0.2">
      <c r="AM6616" s="61"/>
      <c r="AN6616" s="61"/>
      <c r="AO6616" s="171"/>
      <c r="AP6616" s="61"/>
      <c r="AQ6616" s="61"/>
      <c r="AR6616" s="61"/>
      <c r="AS6616" s="61"/>
      <c r="AT6616" s="61"/>
      <c r="AU6616" s="61"/>
      <c r="AV6616" s="61"/>
      <c r="AW6616" s="61"/>
      <c r="AX6616" s="61"/>
      <c r="AY6616" s="61"/>
      <c r="AZ6616" s="61"/>
      <c r="BA6616" s="61"/>
    </row>
    <row r="6617" spans="39:53" x14ac:dyDescent="0.2">
      <c r="AM6617" s="61"/>
      <c r="AN6617" s="61"/>
      <c r="AO6617" s="171"/>
      <c r="AP6617" s="61"/>
      <c r="AQ6617" s="61"/>
      <c r="AR6617" s="61"/>
      <c r="AS6617" s="61"/>
      <c r="AT6617" s="61"/>
      <c r="AU6617" s="61"/>
      <c r="AV6617" s="61"/>
      <c r="AW6617" s="61"/>
      <c r="AX6617" s="61"/>
      <c r="AY6617" s="61"/>
      <c r="AZ6617" s="61"/>
      <c r="BA6617" s="61"/>
    </row>
    <row r="6618" spans="39:53" x14ac:dyDescent="0.2">
      <c r="AM6618" s="61"/>
      <c r="AN6618" s="61"/>
      <c r="AO6618" s="171"/>
      <c r="AP6618" s="61"/>
      <c r="AQ6618" s="61"/>
      <c r="AR6618" s="61"/>
      <c r="AS6618" s="61"/>
      <c r="AT6618" s="61"/>
      <c r="AU6618" s="61"/>
      <c r="AV6618" s="61"/>
      <c r="AW6618" s="61"/>
      <c r="AX6618" s="61"/>
      <c r="AY6618" s="61"/>
      <c r="AZ6618" s="61"/>
      <c r="BA6618" s="61"/>
    </row>
    <row r="6619" spans="39:53" x14ac:dyDescent="0.2">
      <c r="AM6619" s="61"/>
      <c r="AN6619" s="61"/>
      <c r="AO6619" s="171"/>
      <c r="AP6619" s="61"/>
      <c r="AQ6619" s="61"/>
      <c r="AR6619" s="61"/>
      <c r="AS6619" s="61"/>
      <c r="AT6619" s="61"/>
      <c r="AU6619" s="61"/>
      <c r="AV6619" s="61"/>
      <c r="AW6619" s="61"/>
      <c r="AX6619" s="61"/>
      <c r="AY6619" s="61"/>
      <c r="AZ6619" s="61"/>
      <c r="BA6619" s="61"/>
    </row>
    <row r="6620" spans="39:53" x14ac:dyDescent="0.2">
      <c r="AM6620" s="61"/>
      <c r="AN6620" s="61"/>
      <c r="AO6620" s="171"/>
      <c r="AP6620" s="61"/>
      <c r="AQ6620" s="61"/>
      <c r="AR6620" s="61"/>
      <c r="AS6620" s="61"/>
      <c r="AT6620" s="61"/>
      <c r="AU6620" s="61"/>
      <c r="AV6620" s="61"/>
      <c r="AW6620" s="61"/>
      <c r="AX6620" s="61"/>
      <c r="AY6620" s="61"/>
      <c r="AZ6620" s="61"/>
      <c r="BA6620" s="61"/>
    </row>
    <row r="6621" spans="39:53" x14ac:dyDescent="0.2">
      <c r="AM6621" s="61"/>
      <c r="AN6621" s="61"/>
      <c r="AO6621" s="171"/>
      <c r="AP6621" s="61"/>
      <c r="AQ6621" s="61"/>
      <c r="AR6621" s="61"/>
      <c r="AS6621" s="61"/>
      <c r="AT6621" s="61"/>
      <c r="AU6621" s="61"/>
      <c r="AV6621" s="61"/>
      <c r="AW6621" s="61"/>
      <c r="AX6621" s="61"/>
      <c r="AY6621" s="61"/>
      <c r="AZ6621" s="61"/>
      <c r="BA6621" s="61"/>
    </row>
    <row r="6622" spans="39:53" x14ac:dyDescent="0.2">
      <c r="AM6622" s="61"/>
      <c r="AN6622" s="61"/>
      <c r="AO6622" s="171"/>
      <c r="AP6622" s="61"/>
      <c r="AQ6622" s="61"/>
      <c r="AR6622" s="61"/>
      <c r="AS6622" s="61"/>
      <c r="AT6622" s="61"/>
      <c r="AU6622" s="61"/>
      <c r="AV6622" s="61"/>
      <c r="AW6622" s="61"/>
      <c r="AX6622" s="61"/>
      <c r="AY6622" s="61"/>
      <c r="AZ6622" s="61"/>
      <c r="BA6622" s="61"/>
    </row>
    <row r="6623" spans="39:53" x14ac:dyDescent="0.2">
      <c r="AM6623" s="61"/>
      <c r="AN6623" s="61"/>
      <c r="AO6623" s="171"/>
      <c r="AP6623" s="61"/>
      <c r="AQ6623" s="61"/>
      <c r="AR6623" s="61"/>
      <c r="AS6623" s="61"/>
      <c r="AT6623" s="61"/>
      <c r="AU6623" s="61"/>
      <c r="AV6623" s="61"/>
      <c r="AW6623" s="61"/>
      <c r="AX6623" s="61"/>
      <c r="AY6623" s="61"/>
      <c r="AZ6623" s="61"/>
      <c r="BA6623" s="61"/>
    </row>
    <row r="6624" spans="39:53" x14ac:dyDescent="0.2">
      <c r="AM6624" s="61"/>
      <c r="AN6624" s="61"/>
      <c r="AO6624" s="171"/>
      <c r="AP6624" s="61"/>
      <c r="AQ6624" s="61"/>
      <c r="AR6624" s="61"/>
      <c r="AS6624" s="61"/>
      <c r="AT6624" s="61"/>
      <c r="AU6624" s="61"/>
      <c r="AV6624" s="61"/>
      <c r="AW6624" s="61"/>
      <c r="AX6624" s="61"/>
      <c r="AY6624" s="61"/>
      <c r="AZ6624" s="61"/>
      <c r="BA6624" s="61"/>
    </row>
    <row r="6625" spans="39:53" x14ac:dyDescent="0.2">
      <c r="AM6625" s="61"/>
      <c r="AN6625" s="61"/>
      <c r="AO6625" s="171"/>
      <c r="AP6625" s="61"/>
      <c r="AQ6625" s="61"/>
      <c r="AR6625" s="61"/>
      <c r="AS6625" s="61"/>
      <c r="AT6625" s="61"/>
      <c r="AU6625" s="61"/>
      <c r="AV6625" s="61"/>
      <c r="AW6625" s="61"/>
      <c r="AX6625" s="61"/>
      <c r="AY6625" s="61"/>
      <c r="AZ6625" s="61"/>
      <c r="BA6625" s="61"/>
    </row>
    <row r="6626" spans="39:53" x14ac:dyDescent="0.2">
      <c r="AM6626" s="61"/>
      <c r="AN6626" s="61"/>
      <c r="AO6626" s="171"/>
      <c r="AP6626" s="61"/>
      <c r="AQ6626" s="61"/>
      <c r="AR6626" s="61"/>
      <c r="AS6626" s="61"/>
      <c r="AT6626" s="61"/>
      <c r="AU6626" s="61"/>
      <c r="AV6626" s="61"/>
      <c r="AW6626" s="61"/>
      <c r="AX6626" s="61"/>
      <c r="AY6626" s="61"/>
      <c r="AZ6626" s="61"/>
      <c r="BA6626" s="61"/>
    </row>
    <row r="6627" spans="39:53" x14ac:dyDescent="0.2">
      <c r="AM6627" s="61"/>
      <c r="AN6627" s="61"/>
      <c r="AO6627" s="171"/>
      <c r="AP6627" s="61"/>
      <c r="AQ6627" s="61"/>
      <c r="AR6627" s="61"/>
      <c r="AS6627" s="61"/>
      <c r="AT6627" s="61"/>
      <c r="AU6627" s="61"/>
      <c r="AV6627" s="61"/>
      <c r="AW6627" s="61"/>
      <c r="AX6627" s="61"/>
      <c r="AY6627" s="61"/>
      <c r="AZ6627" s="61"/>
      <c r="BA6627" s="61"/>
    </row>
    <row r="6628" spans="39:53" x14ac:dyDescent="0.2">
      <c r="AM6628" s="61"/>
      <c r="AN6628" s="61"/>
      <c r="AO6628" s="171"/>
      <c r="AP6628" s="61"/>
      <c r="AQ6628" s="61"/>
      <c r="AR6628" s="61"/>
      <c r="AS6628" s="61"/>
      <c r="AT6628" s="61"/>
      <c r="AU6628" s="61"/>
      <c r="AV6628" s="61"/>
      <c r="AW6628" s="61"/>
      <c r="AX6628" s="61"/>
      <c r="AY6628" s="61"/>
      <c r="AZ6628" s="61"/>
      <c r="BA6628" s="61"/>
    </row>
    <row r="6629" spans="39:53" x14ac:dyDescent="0.2">
      <c r="AM6629" s="61"/>
      <c r="AN6629" s="61"/>
      <c r="AO6629" s="171"/>
      <c r="AP6629" s="61"/>
      <c r="AQ6629" s="61"/>
      <c r="AR6629" s="61"/>
      <c r="AS6629" s="61"/>
      <c r="AT6629" s="61"/>
      <c r="AU6629" s="61"/>
      <c r="AV6629" s="61"/>
      <c r="AW6629" s="61"/>
      <c r="AX6629" s="61"/>
      <c r="AY6629" s="61"/>
      <c r="AZ6629" s="61"/>
      <c r="BA6629" s="61"/>
    </row>
    <row r="6630" spans="39:53" x14ac:dyDescent="0.2">
      <c r="AM6630" s="61"/>
      <c r="AN6630" s="61"/>
      <c r="AO6630" s="171"/>
      <c r="AP6630" s="61"/>
      <c r="AQ6630" s="61"/>
      <c r="AR6630" s="61"/>
      <c r="AS6630" s="61"/>
      <c r="AT6630" s="61"/>
      <c r="AU6630" s="61"/>
      <c r="AV6630" s="61"/>
      <c r="AW6630" s="61"/>
      <c r="AX6630" s="61"/>
      <c r="AY6630" s="61"/>
      <c r="AZ6630" s="61"/>
      <c r="BA6630" s="61"/>
    </row>
    <row r="6631" spans="39:53" x14ac:dyDescent="0.2">
      <c r="AM6631" s="61"/>
      <c r="AN6631" s="61"/>
      <c r="AO6631" s="171"/>
      <c r="AP6631" s="61"/>
      <c r="AQ6631" s="61"/>
      <c r="AR6631" s="61"/>
      <c r="AS6631" s="61"/>
      <c r="AT6631" s="61"/>
      <c r="AU6631" s="61"/>
      <c r="AV6631" s="61"/>
      <c r="AW6631" s="61"/>
      <c r="AX6631" s="61"/>
      <c r="AY6631" s="61"/>
      <c r="AZ6631" s="61"/>
      <c r="BA6631" s="61"/>
    </row>
    <row r="6632" spans="39:53" x14ac:dyDescent="0.2">
      <c r="AM6632" s="61"/>
      <c r="AN6632" s="61"/>
      <c r="AO6632" s="171"/>
      <c r="AP6632" s="61"/>
      <c r="AQ6632" s="61"/>
      <c r="AR6632" s="61"/>
      <c r="AS6632" s="61"/>
      <c r="AT6632" s="61"/>
      <c r="AU6632" s="61"/>
      <c r="AV6632" s="61"/>
      <c r="AW6632" s="61"/>
      <c r="AX6632" s="61"/>
      <c r="AY6632" s="61"/>
      <c r="AZ6632" s="61"/>
      <c r="BA6632" s="61"/>
    </row>
    <row r="6633" spans="39:53" x14ac:dyDescent="0.2">
      <c r="AM6633" s="61"/>
      <c r="AN6633" s="61"/>
      <c r="AO6633" s="171"/>
      <c r="AP6633" s="61"/>
      <c r="AQ6633" s="61"/>
      <c r="AR6633" s="61"/>
      <c r="AS6633" s="61"/>
      <c r="AT6633" s="61"/>
      <c r="AU6633" s="61"/>
      <c r="AV6633" s="61"/>
      <c r="AW6633" s="61"/>
      <c r="AX6633" s="61"/>
      <c r="AY6633" s="61"/>
      <c r="AZ6633" s="61"/>
      <c r="BA6633" s="61"/>
    </row>
    <row r="6634" spans="39:53" x14ac:dyDescent="0.2">
      <c r="AM6634" s="61"/>
      <c r="AN6634" s="61"/>
      <c r="AO6634" s="171"/>
      <c r="AP6634" s="61"/>
      <c r="AQ6634" s="61"/>
      <c r="AR6634" s="61"/>
      <c r="AS6634" s="61"/>
      <c r="AT6634" s="61"/>
      <c r="AU6634" s="61"/>
      <c r="AV6634" s="61"/>
      <c r="AW6634" s="61"/>
      <c r="AX6634" s="61"/>
      <c r="AY6634" s="61"/>
      <c r="AZ6634" s="61"/>
      <c r="BA6634" s="61"/>
    </row>
    <row r="6635" spans="39:53" x14ac:dyDescent="0.2">
      <c r="AM6635" s="61"/>
      <c r="AN6635" s="61"/>
      <c r="AO6635" s="171"/>
      <c r="AP6635" s="61"/>
      <c r="AQ6635" s="61"/>
      <c r="AR6635" s="61"/>
      <c r="AS6635" s="61"/>
      <c r="AT6635" s="61"/>
      <c r="AU6635" s="61"/>
      <c r="AV6635" s="61"/>
      <c r="AW6635" s="61"/>
      <c r="AX6635" s="61"/>
      <c r="AY6635" s="61"/>
      <c r="AZ6635" s="61"/>
      <c r="BA6635" s="61"/>
    </row>
    <row r="6636" spans="39:53" x14ac:dyDescent="0.2">
      <c r="AM6636" s="61"/>
      <c r="AN6636" s="61"/>
      <c r="AO6636" s="171"/>
      <c r="AP6636" s="61"/>
      <c r="AQ6636" s="61"/>
      <c r="AR6636" s="61"/>
      <c r="AS6636" s="61"/>
      <c r="AT6636" s="61"/>
      <c r="AU6636" s="61"/>
      <c r="AV6636" s="61"/>
      <c r="AW6636" s="61"/>
      <c r="AX6636" s="61"/>
      <c r="AY6636" s="61"/>
      <c r="AZ6636" s="61"/>
      <c r="BA6636" s="61"/>
    </row>
    <row r="6637" spans="39:53" x14ac:dyDescent="0.2">
      <c r="AM6637" s="61"/>
      <c r="AN6637" s="61"/>
      <c r="AO6637" s="171"/>
      <c r="AP6637" s="61"/>
      <c r="AQ6637" s="61"/>
      <c r="AR6637" s="61"/>
      <c r="AS6637" s="61"/>
      <c r="AT6637" s="61"/>
      <c r="AU6637" s="61"/>
      <c r="AV6637" s="61"/>
      <c r="AW6637" s="61"/>
      <c r="AX6637" s="61"/>
      <c r="AY6637" s="61"/>
      <c r="AZ6637" s="61"/>
      <c r="BA6637" s="61"/>
    </row>
    <row r="6638" spans="39:53" x14ac:dyDescent="0.2">
      <c r="AM6638" s="61"/>
      <c r="AN6638" s="61"/>
      <c r="AO6638" s="171"/>
      <c r="AP6638" s="61"/>
      <c r="AQ6638" s="61"/>
      <c r="AR6638" s="61"/>
      <c r="AS6638" s="61"/>
      <c r="AT6638" s="61"/>
      <c r="AU6638" s="61"/>
      <c r="AV6638" s="61"/>
      <c r="AW6638" s="61"/>
      <c r="AX6638" s="61"/>
      <c r="AY6638" s="61"/>
      <c r="AZ6638" s="61"/>
      <c r="BA6638" s="61"/>
    </row>
    <row r="6639" spans="39:53" x14ac:dyDescent="0.2">
      <c r="AM6639" s="61"/>
      <c r="AN6639" s="61"/>
      <c r="AO6639" s="171"/>
      <c r="AP6639" s="61"/>
      <c r="AQ6639" s="61"/>
      <c r="AR6639" s="61"/>
      <c r="AS6639" s="61"/>
      <c r="AT6639" s="61"/>
      <c r="AU6639" s="61"/>
      <c r="AV6639" s="61"/>
      <c r="AW6639" s="61"/>
      <c r="AX6639" s="61"/>
      <c r="AY6639" s="61"/>
      <c r="AZ6639" s="61"/>
      <c r="BA6639" s="61"/>
    </row>
    <row r="6640" spans="39:53" x14ac:dyDescent="0.2">
      <c r="AM6640" s="61"/>
      <c r="AN6640" s="61"/>
      <c r="AO6640" s="171"/>
      <c r="AP6640" s="61"/>
      <c r="AQ6640" s="61"/>
      <c r="AR6640" s="61"/>
      <c r="AS6640" s="61"/>
      <c r="AT6640" s="61"/>
      <c r="AU6640" s="61"/>
      <c r="AV6640" s="61"/>
      <c r="AW6640" s="61"/>
      <c r="AX6640" s="61"/>
      <c r="AY6640" s="61"/>
      <c r="AZ6640" s="61"/>
      <c r="BA6640" s="61"/>
    </row>
    <row r="6641" spans="39:53" x14ac:dyDescent="0.2">
      <c r="AM6641" s="61"/>
      <c r="AN6641" s="61"/>
      <c r="AO6641" s="171"/>
      <c r="AP6641" s="61"/>
      <c r="AQ6641" s="61"/>
      <c r="AR6641" s="61"/>
      <c r="AS6641" s="61"/>
      <c r="AT6641" s="61"/>
      <c r="AU6641" s="61"/>
      <c r="AV6641" s="61"/>
      <c r="AW6641" s="61"/>
      <c r="AX6641" s="61"/>
      <c r="AY6641" s="61"/>
      <c r="AZ6641" s="61"/>
      <c r="BA6641" s="61"/>
    </row>
    <row r="6642" spans="39:53" x14ac:dyDescent="0.2">
      <c r="AM6642" s="61"/>
      <c r="AN6642" s="61"/>
      <c r="AO6642" s="171"/>
      <c r="AP6642" s="61"/>
      <c r="AQ6642" s="61"/>
      <c r="AR6642" s="61"/>
      <c r="AS6642" s="61"/>
      <c r="AT6642" s="61"/>
      <c r="AU6642" s="61"/>
      <c r="AV6642" s="61"/>
      <c r="AW6642" s="61"/>
      <c r="AX6642" s="61"/>
      <c r="AY6642" s="61"/>
      <c r="AZ6642" s="61"/>
      <c r="BA6642" s="61"/>
    </row>
    <row r="6643" spans="39:53" x14ac:dyDescent="0.2">
      <c r="AM6643" s="61"/>
      <c r="AN6643" s="61"/>
      <c r="AO6643" s="171"/>
      <c r="AP6643" s="61"/>
      <c r="AQ6643" s="61"/>
      <c r="AR6643" s="61"/>
      <c r="AS6643" s="61"/>
      <c r="AT6643" s="61"/>
      <c r="AU6643" s="61"/>
      <c r="AV6643" s="61"/>
      <c r="AW6643" s="61"/>
      <c r="AX6643" s="61"/>
      <c r="AY6643" s="61"/>
      <c r="AZ6643" s="61"/>
      <c r="BA6643" s="61"/>
    </row>
    <row r="6644" spans="39:53" x14ac:dyDescent="0.2">
      <c r="AM6644" s="61"/>
      <c r="AN6644" s="61"/>
      <c r="AO6644" s="171"/>
      <c r="AP6644" s="61"/>
      <c r="AQ6644" s="61"/>
      <c r="AR6644" s="61"/>
      <c r="AS6644" s="61"/>
      <c r="AT6644" s="61"/>
      <c r="AU6644" s="61"/>
      <c r="AV6644" s="61"/>
      <c r="AW6644" s="61"/>
      <c r="AX6644" s="61"/>
      <c r="AY6644" s="61"/>
      <c r="AZ6644" s="61"/>
      <c r="BA6644" s="61"/>
    </row>
    <row r="6645" spans="39:53" x14ac:dyDescent="0.2">
      <c r="AM6645" s="61"/>
      <c r="AN6645" s="61"/>
      <c r="AO6645" s="171"/>
      <c r="AP6645" s="61"/>
      <c r="AQ6645" s="61"/>
      <c r="AR6645" s="61"/>
      <c r="AS6645" s="61"/>
      <c r="AT6645" s="61"/>
      <c r="AU6645" s="61"/>
      <c r="AV6645" s="61"/>
      <c r="AW6645" s="61"/>
      <c r="AX6645" s="61"/>
      <c r="AY6645" s="61"/>
      <c r="AZ6645" s="61"/>
      <c r="BA6645" s="61"/>
    </row>
    <row r="6646" spans="39:53" x14ac:dyDescent="0.2">
      <c r="AM6646" s="61"/>
      <c r="AN6646" s="61"/>
      <c r="AO6646" s="171"/>
      <c r="AP6646" s="61"/>
      <c r="AQ6646" s="61"/>
      <c r="AR6646" s="61"/>
      <c r="AS6646" s="61"/>
      <c r="AT6646" s="61"/>
      <c r="AU6646" s="61"/>
      <c r="AV6646" s="61"/>
      <c r="AW6646" s="61"/>
      <c r="AX6646" s="61"/>
      <c r="AY6646" s="61"/>
      <c r="AZ6646" s="61"/>
      <c r="BA6646" s="61"/>
    </row>
    <row r="6647" spans="39:53" x14ac:dyDescent="0.2">
      <c r="AM6647" s="61"/>
      <c r="AN6647" s="61"/>
      <c r="AO6647" s="171"/>
      <c r="AP6647" s="61"/>
      <c r="AQ6647" s="61"/>
      <c r="AR6647" s="61"/>
      <c r="AS6647" s="61"/>
      <c r="AT6647" s="61"/>
      <c r="AU6647" s="61"/>
      <c r="AV6647" s="61"/>
      <c r="AW6647" s="61"/>
      <c r="AX6647" s="61"/>
      <c r="AY6647" s="61"/>
      <c r="AZ6647" s="61"/>
      <c r="BA6647" s="61"/>
    </row>
    <row r="6648" spans="39:53" x14ac:dyDescent="0.2">
      <c r="AM6648" s="61"/>
      <c r="AN6648" s="61"/>
      <c r="AO6648" s="171"/>
      <c r="AP6648" s="61"/>
      <c r="AQ6648" s="61"/>
      <c r="AR6648" s="61"/>
      <c r="AS6648" s="61"/>
      <c r="AT6648" s="61"/>
      <c r="AU6648" s="61"/>
      <c r="AV6648" s="61"/>
      <c r="AW6648" s="61"/>
      <c r="AX6648" s="61"/>
      <c r="AY6648" s="61"/>
      <c r="AZ6648" s="61"/>
      <c r="BA6648" s="61"/>
    </row>
    <row r="6649" spans="39:53" x14ac:dyDescent="0.2">
      <c r="AM6649" s="61"/>
      <c r="AN6649" s="61"/>
      <c r="AO6649" s="171"/>
      <c r="AP6649" s="61"/>
      <c r="AQ6649" s="61"/>
      <c r="AR6649" s="61"/>
      <c r="AS6649" s="61"/>
      <c r="AT6649" s="61"/>
      <c r="AU6649" s="61"/>
      <c r="AV6649" s="61"/>
      <c r="AW6649" s="61"/>
      <c r="AX6649" s="61"/>
      <c r="AY6649" s="61"/>
      <c r="AZ6649" s="61"/>
      <c r="BA6649" s="61"/>
    </row>
    <row r="6650" spans="39:53" x14ac:dyDescent="0.2">
      <c r="AM6650" s="61"/>
      <c r="AN6650" s="61"/>
      <c r="AO6650" s="171"/>
      <c r="AP6650" s="61"/>
      <c r="AQ6650" s="61"/>
      <c r="AR6650" s="61"/>
      <c r="AS6650" s="61"/>
      <c r="AT6650" s="61"/>
      <c r="AU6650" s="61"/>
      <c r="AV6650" s="61"/>
      <c r="AW6650" s="61"/>
      <c r="AX6650" s="61"/>
      <c r="AY6650" s="61"/>
      <c r="AZ6650" s="61"/>
      <c r="BA6650" s="61"/>
    </row>
    <row r="6651" spans="39:53" x14ac:dyDescent="0.2">
      <c r="AM6651" s="61"/>
      <c r="AN6651" s="61"/>
      <c r="AO6651" s="171"/>
      <c r="AP6651" s="61"/>
      <c r="AQ6651" s="61"/>
      <c r="AR6651" s="61"/>
      <c r="AS6651" s="61"/>
      <c r="AT6651" s="61"/>
      <c r="AU6651" s="61"/>
      <c r="AV6651" s="61"/>
      <c r="AW6651" s="61"/>
      <c r="AX6651" s="61"/>
      <c r="AY6651" s="61"/>
      <c r="AZ6651" s="61"/>
      <c r="BA6651" s="61"/>
    </row>
    <row r="6652" spans="39:53" x14ac:dyDescent="0.2">
      <c r="AM6652" s="61"/>
      <c r="AN6652" s="61"/>
      <c r="AO6652" s="171"/>
      <c r="AP6652" s="61"/>
      <c r="AQ6652" s="61"/>
      <c r="AR6652" s="61"/>
      <c r="AS6652" s="61"/>
      <c r="AT6652" s="61"/>
      <c r="AU6652" s="61"/>
      <c r="AV6652" s="61"/>
      <c r="AW6652" s="61"/>
      <c r="AX6652" s="61"/>
      <c r="AY6652" s="61"/>
      <c r="AZ6652" s="61"/>
      <c r="BA6652" s="61"/>
    </row>
    <row r="6653" spans="39:53" x14ac:dyDescent="0.2">
      <c r="AM6653" s="61"/>
      <c r="AN6653" s="61"/>
      <c r="AO6653" s="171"/>
      <c r="AP6653" s="61"/>
      <c r="AQ6653" s="61"/>
      <c r="AR6653" s="61"/>
      <c r="AS6653" s="61"/>
      <c r="AT6653" s="61"/>
      <c r="AU6653" s="61"/>
      <c r="AV6653" s="61"/>
      <c r="AW6653" s="61"/>
      <c r="AX6653" s="61"/>
      <c r="AY6653" s="61"/>
      <c r="AZ6653" s="61"/>
      <c r="BA6653" s="61"/>
    </row>
    <row r="6654" spans="39:53" x14ac:dyDescent="0.2">
      <c r="AM6654" s="61"/>
      <c r="AN6654" s="61"/>
      <c r="AO6654" s="171"/>
      <c r="AP6654" s="61"/>
      <c r="AQ6654" s="61"/>
      <c r="AR6654" s="61"/>
      <c r="AS6654" s="61"/>
      <c r="AT6654" s="61"/>
      <c r="AU6654" s="61"/>
      <c r="AV6654" s="61"/>
      <c r="AW6654" s="61"/>
      <c r="AX6654" s="61"/>
      <c r="AY6654" s="61"/>
      <c r="AZ6654" s="61"/>
      <c r="BA6654" s="61"/>
    </row>
    <row r="6655" spans="39:53" x14ac:dyDescent="0.2">
      <c r="AM6655" s="61"/>
      <c r="AN6655" s="61"/>
      <c r="AO6655" s="171"/>
      <c r="AP6655" s="61"/>
      <c r="AQ6655" s="61"/>
      <c r="AR6655" s="61"/>
      <c r="AS6655" s="61"/>
      <c r="AT6655" s="61"/>
      <c r="AU6655" s="61"/>
      <c r="AV6655" s="61"/>
      <c r="AW6655" s="61"/>
      <c r="AX6655" s="61"/>
      <c r="AY6655" s="61"/>
      <c r="AZ6655" s="61"/>
      <c r="BA6655" s="61"/>
    </row>
    <row r="6656" spans="39:53" x14ac:dyDescent="0.2">
      <c r="AM6656" s="61"/>
      <c r="AN6656" s="61"/>
      <c r="AO6656" s="171"/>
      <c r="AP6656" s="61"/>
      <c r="AQ6656" s="61"/>
      <c r="AR6656" s="61"/>
      <c r="AS6656" s="61"/>
      <c r="AT6656" s="61"/>
      <c r="AU6656" s="61"/>
      <c r="AV6656" s="61"/>
      <c r="AW6656" s="61"/>
      <c r="AX6656" s="61"/>
      <c r="AY6656" s="61"/>
      <c r="AZ6656" s="61"/>
      <c r="BA6656" s="61"/>
    </row>
    <row r="6657" spans="39:53" x14ac:dyDescent="0.2">
      <c r="AM6657" s="61"/>
      <c r="AN6657" s="61"/>
      <c r="AO6657" s="171"/>
      <c r="AP6657" s="61"/>
      <c r="AQ6657" s="61"/>
      <c r="AR6657" s="61"/>
      <c r="AS6657" s="61"/>
      <c r="AT6657" s="61"/>
      <c r="AU6657" s="61"/>
      <c r="AV6657" s="61"/>
      <c r="AW6657" s="61"/>
      <c r="AX6657" s="61"/>
      <c r="AY6657" s="61"/>
      <c r="AZ6657" s="61"/>
      <c r="BA6657" s="61"/>
    </row>
    <row r="6658" spans="39:53" x14ac:dyDescent="0.2">
      <c r="AM6658" s="61"/>
      <c r="AN6658" s="61"/>
      <c r="AO6658" s="171"/>
      <c r="AP6658" s="61"/>
      <c r="AQ6658" s="61"/>
      <c r="AR6658" s="61"/>
      <c r="AS6658" s="61"/>
      <c r="AT6658" s="61"/>
      <c r="AU6658" s="61"/>
      <c r="AV6658" s="61"/>
      <c r="AW6658" s="61"/>
      <c r="AX6658" s="61"/>
      <c r="AY6658" s="61"/>
      <c r="AZ6658" s="61"/>
      <c r="BA6658" s="61"/>
    </row>
    <row r="6659" spans="39:53" x14ac:dyDescent="0.2">
      <c r="AM6659" s="61"/>
      <c r="AN6659" s="61"/>
      <c r="AO6659" s="171"/>
      <c r="AP6659" s="61"/>
      <c r="AQ6659" s="61"/>
      <c r="AR6659" s="61"/>
      <c r="AS6659" s="61"/>
      <c r="AT6659" s="61"/>
      <c r="AU6659" s="61"/>
      <c r="AV6659" s="61"/>
      <c r="AW6659" s="61"/>
      <c r="AX6659" s="61"/>
      <c r="AY6659" s="61"/>
      <c r="AZ6659" s="61"/>
      <c r="BA6659" s="61"/>
    </row>
    <row r="6660" spans="39:53" x14ac:dyDescent="0.2">
      <c r="AM6660" s="61"/>
      <c r="AN6660" s="61"/>
      <c r="AO6660" s="171"/>
      <c r="AP6660" s="61"/>
      <c r="AQ6660" s="61"/>
      <c r="AR6660" s="61"/>
      <c r="AS6660" s="61"/>
      <c r="AT6660" s="61"/>
      <c r="AU6660" s="61"/>
      <c r="AV6660" s="61"/>
      <c r="AW6660" s="61"/>
      <c r="AX6660" s="61"/>
      <c r="AY6660" s="61"/>
      <c r="AZ6660" s="61"/>
      <c r="BA6660" s="61"/>
    </row>
    <row r="6661" spans="39:53" x14ac:dyDescent="0.2">
      <c r="AM6661" s="61"/>
      <c r="AN6661" s="61"/>
      <c r="AO6661" s="171"/>
      <c r="AP6661" s="61"/>
      <c r="AQ6661" s="61"/>
      <c r="AR6661" s="61"/>
      <c r="AS6661" s="61"/>
      <c r="AT6661" s="61"/>
      <c r="AU6661" s="61"/>
      <c r="AV6661" s="61"/>
      <c r="AW6661" s="61"/>
      <c r="AX6661" s="61"/>
      <c r="AY6661" s="61"/>
      <c r="AZ6661" s="61"/>
      <c r="BA6661" s="61"/>
    </row>
    <row r="6662" spans="39:53" x14ac:dyDescent="0.2">
      <c r="AM6662" s="61"/>
      <c r="AN6662" s="61"/>
      <c r="AO6662" s="171"/>
      <c r="AP6662" s="61"/>
      <c r="AQ6662" s="61"/>
      <c r="AR6662" s="61"/>
      <c r="AS6662" s="61"/>
      <c r="AT6662" s="61"/>
      <c r="AU6662" s="61"/>
      <c r="AV6662" s="61"/>
      <c r="AW6662" s="61"/>
      <c r="AX6662" s="61"/>
      <c r="AY6662" s="61"/>
      <c r="AZ6662" s="61"/>
      <c r="BA6662" s="61"/>
    </row>
    <row r="6663" spans="39:53" x14ac:dyDescent="0.2">
      <c r="AM6663" s="61"/>
      <c r="AN6663" s="61"/>
      <c r="AO6663" s="171"/>
      <c r="AP6663" s="61"/>
      <c r="AQ6663" s="61"/>
      <c r="AR6663" s="61"/>
      <c r="AS6663" s="61"/>
      <c r="AT6663" s="61"/>
      <c r="AU6663" s="61"/>
      <c r="AV6663" s="61"/>
      <c r="AW6663" s="61"/>
      <c r="AX6663" s="61"/>
      <c r="AY6663" s="61"/>
      <c r="AZ6663" s="61"/>
      <c r="BA6663" s="61"/>
    </row>
    <row r="6664" spans="39:53" x14ac:dyDescent="0.2">
      <c r="AM6664" s="61"/>
      <c r="AN6664" s="61"/>
      <c r="AO6664" s="171"/>
      <c r="AP6664" s="61"/>
      <c r="AQ6664" s="61"/>
      <c r="AR6664" s="61"/>
      <c r="AS6664" s="61"/>
      <c r="AT6664" s="61"/>
      <c r="AU6664" s="61"/>
      <c r="AV6664" s="61"/>
      <c r="AW6664" s="61"/>
      <c r="AX6664" s="61"/>
      <c r="AY6664" s="61"/>
      <c r="AZ6664" s="61"/>
      <c r="BA6664" s="61"/>
    </row>
    <row r="6665" spans="39:53" x14ac:dyDescent="0.2">
      <c r="AM6665" s="61"/>
      <c r="AN6665" s="61"/>
      <c r="AO6665" s="171"/>
      <c r="AP6665" s="61"/>
      <c r="AQ6665" s="61"/>
      <c r="AR6665" s="61"/>
      <c r="AS6665" s="61"/>
      <c r="AT6665" s="61"/>
      <c r="AU6665" s="61"/>
      <c r="AV6665" s="61"/>
      <c r="AW6665" s="61"/>
      <c r="AX6665" s="61"/>
      <c r="AY6665" s="61"/>
      <c r="AZ6665" s="61"/>
      <c r="BA6665" s="61"/>
    </row>
    <row r="6666" spans="39:53" x14ac:dyDescent="0.2">
      <c r="AM6666" s="61"/>
      <c r="AN6666" s="61"/>
      <c r="AO6666" s="171"/>
      <c r="AP6666" s="61"/>
      <c r="AQ6666" s="61"/>
      <c r="AR6666" s="61"/>
      <c r="AS6666" s="61"/>
      <c r="AT6666" s="61"/>
      <c r="AU6666" s="61"/>
      <c r="AV6666" s="61"/>
      <c r="AW6666" s="61"/>
      <c r="AX6666" s="61"/>
      <c r="AY6666" s="61"/>
      <c r="AZ6666" s="61"/>
      <c r="BA6666" s="61"/>
    </row>
    <row r="6667" spans="39:53" x14ac:dyDescent="0.2">
      <c r="AM6667" s="61"/>
      <c r="AN6667" s="61"/>
      <c r="AO6667" s="171"/>
      <c r="AP6667" s="61"/>
      <c r="AQ6667" s="61"/>
      <c r="AR6667" s="61"/>
      <c r="AS6667" s="61"/>
      <c r="AT6667" s="61"/>
      <c r="AU6667" s="61"/>
      <c r="AV6667" s="61"/>
      <c r="AW6667" s="61"/>
      <c r="AX6667" s="61"/>
      <c r="AY6667" s="61"/>
      <c r="AZ6667" s="61"/>
      <c r="BA6667" s="61"/>
    </row>
    <row r="6668" spans="39:53" x14ac:dyDescent="0.2">
      <c r="AM6668" s="61"/>
      <c r="AN6668" s="61"/>
      <c r="AO6668" s="171"/>
      <c r="AP6668" s="61"/>
      <c r="AQ6668" s="61"/>
      <c r="AR6668" s="61"/>
      <c r="AS6668" s="61"/>
      <c r="AT6668" s="61"/>
      <c r="AU6668" s="61"/>
      <c r="AV6668" s="61"/>
      <c r="AW6668" s="61"/>
      <c r="AX6668" s="61"/>
      <c r="AY6668" s="61"/>
      <c r="AZ6668" s="61"/>
      <c r="BA6668" s="61"/>
    </row>
    <row r="6669" spans="39:53" x14ac:dyDescent="0.2">
      <c r="AM6669" s="61"/>
      <c r="AN6669" s="61"/>
      <c r="AO6669" s="171"/>
      <c r="AP6669" s="61"/>
      <c r="AQ6669" s="61"/>
      <c r="AR6669" s="61"/>
      <c r="AS6669" s="61"/>
      <c r="AT6669" s="61"/>
      <c r="AU6669" s="61"/>
      <c r="AV6669" s="61"/>
      <c r="AW6669" s="61"/>
      <c r="AX6669" s="61"/>
      <c r="AY6669" s="61"/>
      <c r="AZ6669" s="61"/>
      <c r="BA6669" s="61"/>
    </row>
    <row r="6670" spans="39:53" x14ac:dyDescent="0.2">
      <c r="AM6670" s="61"/>
      <c r="AN6670" s="61"/>
      <c r="AO6670" s="171"/>
      <c r="AP6670" s="61"/>
      <c r="AQ6670" s="61"/>
      <c r="AR6670" s="61"/>
      <c r="AS6670" s="61"/>
      <c r="AT6670" s="61"/>
      <c r="AU6670" s="61"/>
      <c r="AV6670" s="61"/>
      <c r="AW6670" s="61"/>
      <c r="AX6670" s="61"/>
      <c r="AY6670" s="61"/>
      <c r="AZ6670" s="61"/>
      <c r="BA6670" s="61"/>
    </row>
    <row r="6671" spans="39:53" x14ac:dyDescent="0.2">
      <c r="AM6671" s="61"/>
      <c r="AN6671" s="61"/>
      <c r="AO6671" s="171"/>
      <c r="AP6671" s="61"/>
      <c r="AQ6671" s="61"/>
      <c r="AR6671" s="61"/>
      <c r="AS6671" s="61"/>
      <c r="AT6671" s="61"/>
      <c r="AU6671" s="61"/>
      <c r="AV6671" s="61"/>
      <c r="AW6671" s="61"/>
      <c r="AX6671" s="61"/>
      <c r="AY6671" s="61"/>
      <c r="AZ6671" s="61"/>
      <c r="BA6671" s="61"/>
    </row>
    <row r="6672" spans="39:53" x14ac:dyDescent="0.2">
      <c r="AM6672" s="61"/>
      <c r="AN6672" s="61"/>
      <c r="AO6672" s="171"/>
      <c r="AP6672" s="61"/>
      <c r="AQ6672" s="61"/>
      <c r="AR6672" s="61"/>
      <c r="AS6672" s="61"/>
      <c r="AT6672" s="61"/>
      <c r="AU6672" s="61"/>
      <c r="AV6672" s="61"/>
      <c r="AW6672" s="61"/>
      <c r="AX6672" s="61"/>
      <c r="AY6672" s="61"/>
      <c r="AZ6672" s="61"/>
      <c r="BA6672" s="61"/>
    </row>
    <row r="6673" spans="39:53" x14ac:dyDescent="0.2">
      <c r="AM6673" s="61"/>
      <c r="AN6673" s="61"/>
      <c r="AO6673" s="171"/>
      <c r="AP6673" s="61"/>
      <c r="AQ6673" s="61"/>
      <c r="AR6673" s="61"/>
      <c r="AS6673" s="61"/>
      <c r="AT6673" s="61"/>
      <c r="AU6673" s="61"/>
      <c r="AV6673" s="61"/>
      <c r="AW6673" s="61"/>
      <c r="AX6673" s="61"/>
      <c r="AY6673" s="61"/>
      <c r="AZ6673" s="61"/>
      <c r="BA6673" s="61"/>
    </row>
    <row r="6674" spans="39:53" x14ac:dyDescent="0.2">
      <c r="AM6674" s="61"/>
      <c r="AN6674" s="61"/>
      <c r="AO6674" s="171"/>
      <c r="AP6674" s="61"/>
      <c r="AQ6674" s="61"/>
      <c r="AR6674" s="61"/>
      <c r="AS6674" s="61"/>
      <c r="AT6674" s="61"/>
      <c r="AU6674" s="61"/>
      <c r="AV6674" s="61"/>
      <c r="AW6674" s="61"/>
      <c r="AX6674" s="61"/>
      <c r="AY6674" s="61"/>
      <c r="AZ6674" s="61"/>
      <c r="BA6674" s="61"/>
    </row>
    <row r="6675" spans="39:53" x14ac:dyDescent="0.2">
      <c r="AM6675" s="61"/>
      <c r="AN6675" s="61"/>
      <c r="AO6675" s="171"/>
      <c r="AP6675" s="61"/>
      <c r="AQ6675" s="61"/>
      <c r="AR6675" s="61"/>
      <c r="AS6675" s="61"/>
      <c r="AT6675" s="61"/>
      <c r="AU6675" s="61"/>
      <c r="AV6675" s="61"/>
      <c r="AW6675" s="61"/>
      <c r="AX6675" s="61"/>
      <c r="AY6675" s="61"/>
      <c r="AZ6675" s="61"/>
      <c r="BA6675" s="61"/>
    </row>
    <row r="6676" spans="39:53" x14ac:dyDescent="0.2">
      <c r="AM6676" s="61"/>
      <c r="AN6676" s="61"/>
      <c r="AO6676" s="171"/>
      <c r="AP6676" s="61"/>
      <c r="AQ6676" s="61"/>
      <c r="AR6676" s="61"/>
      <c r="AS6676" s="61"/>
      <c r="AT6676" s="61"/>
      <c r="AU6676" s="61"/>
      <c r="AV6676" s="61"/>
      <c r="AW6676" s="61"/>
      <c r="AX6676" s="61"/>
      <c r="AY6676" s="61"/>
      <c r="AZ6676" s="61"/>
      <c r="BA6676" s="61"/>
    </row>
    <row r="6677" spans="39:53" x14ac:dyDescent="0.2">
      <c r="AM6677" s="61"/>
      <c r="AN6677" s="61"/>
      <c r="AO6677" s="171"/>
      <c r="AP6677" s="61"/>
      <c r="AQ6677" s="61"/>
      <c r="AR6677" s="61"/>
      <c r="AS6677" s="61"/>
      <c r="AT6677" s="61"/>
      <c r="AU6677" s="61"/>
      <c r="AV6677" s="61"/>
      <c r="AW6677" s="61"/>
      <c r="AX6677" s="61"/>
      <c r="AY6677" s="61"/>
      <c r="AZ6677" s="61"/>
      <c r="BA6677" s="61"/>
    </row>
    <row r="6678" spans="39:53" x14ac:dyDescent="0.2">
      <c r="AM6678" s="61"/>
      <c r="AN6678" s="61"/>
      <c r="AO6678" s="171"/>
      <c r="AP6678" s="61"/>
      <c r="AQ6678" s="61"/>
      <c r="AR6678" s="61"/>
      <c r="AS6678" s="61"/>
      <c r="AT6678" s="61"/>
      <c r="AU6678" s="61"/>
      <c r="AV6678" s="61"/>
      <c r="AW6678" s="61"/>
      <c r="AX6678" s="61"/>
      <c r="AY6678" s="61"/>
      <c r="AZ6678" s="61"/>
      <c r="BA6678" s="61"/>
    </row>
    <row r="6679" spans="39:53" x14ac:dyDescent="0.2">
      <c r="AM6679" s="61"/>
      <c r="AN6679" s="61"/>
      <c r="AO6679" s="171"/>
      <c r="AP6679" s="61"/>
      <c r="AQ6679" s="61"/>
      <c r="AR6679" s="61"/>
      <c r="AS6679" s="61"/>
      <c r="AT6679" s="61"/>
      <c r="AU6679" s="61"/>
      <c r="AV6679" s="61"/>
      <c r="AW6679" s="61"/>
      <c r="AX6679" s="61"/>
      <c r="AY6679" s="61"/>
      <c r="AZ6679" s="61"/>
      <c r="BA6679" s="61"/>
    </row>
    <row r="6680" spans="39:53" x14ac:dyDescent="0.2">
      <c r="AM6680" s="61"/>
      <c r="AN6680" s="61"/>
      <c r="AO6680" s="171"/>
      <c r="AP6680" s="61"/>
      <c r="AQ6680" s="61"/>
      <c r="AR6680" s="61"/>
      <c r="AS6680" s="61"/>
      <c r="AT6680" s="61"/>
      <c r="AU6680" s="61"/>
      <c r="AV6680" s="61"/>
      <c r="AW6680" s="61"/>
      <c r="AX6680" s="61"/>
      <c r="AY6680" s="61"/>
      <c r="AZ6680" s="61"/>
      <c r="BA6680" s="61"/>
    </row>
    <row r="6681" spans="39:53" x14ac:dyDescent="0.2">
      <c r="AM6681" s="61"/>
      <c r="AN6681" s="61"/>
      <c r="AO6681" s="171"/>
      <c r="AP6681" s="61"/>
      <c r="AQ6681" s="61"/>
      <c r="AR6681" s="61"/>
      <c r="AS6681" s="61"/>
      <c r="AT6681" s="61"/>
      <c r="AU6681" s="61"/>
      <c r="AV6681" s="61"/>
      <c r="AW6681" s="61"/>
      <c r="AX6681" s="61"/>
      <c r="AY6681" s="61"/>
      <c r="AZ6681" s="61"/>
      <c r="BA6681" s="61"/>
    </row>
    <row r="6682" spans="39:53" x14ac:dyDescent="0.2">
      <c r="AM6682" s="61"/>
      <c r="AN6682" s="61"/>
      <c r="AO6682" s="171"/>
      <c r="AP6682" s="61"/>
      <c r="AQ6682" s="61"/>
      <c r="AR6682" s="61"/>
      <c r="AS6682" s="61"/>
      <c r="AT6682" s="61"/>
      <c r="AU6682" s="61"/>
      <c r="AV6682" s="61"/>
      <c r="AW6682" s="61"/>
      <c r="AX6682" s="61"/>
      <c r="AY6682" s="61"/>
      <c r="AZ6682" s="61"/>
      <c r="BA6682" s="61"/>
    </row>
    <row r="6683" spans="39:53" x14ac:dyDescent="0.2">
      <c r="AM6683" s="61"/>
      <c r="AN6683" s="61"/>
      <c r="AO6683" s="171"/>
      <c r="AP6683" s="61"/>
      <c r="AQ6683" s="61"/>
      <c r="AR6683" s="61"/>
      <c r="AS6683" s="61"/>
      <c r="AT6683" s="61"/>
      <c r="AU6683" s="61"/>
      <c r="AV6683" s="61"/>
      <c r="AW6683" s="61"/>
      <c r="AX6683" s="61"/>
      <c r="AY6683" s="61"/>
      <c r="AZ6683" s="61"/>
      <c r="BA6683" s="61"/>
    </row>
    <row r="6684" spans="39:53" x14ac:dyDescent="0.2">
      <c r="AM6684" s="61"/>
      <c r="AN6684" s="61"/>
      <c r="AO6684" s="171"/>
      <c r="AP6684" s="61"/>
      <c r="AQ6684" s="61"/>
      <c r="AR6684" s="61"/>
      <c r="AS6684" s="61"/>
      <c r="AT6684" s="61"/>
      <c r="AU6684" s="61"/>
      <c r="AV6684" s="61"/>
      <c r="AW6684" s="61"/>
      <c r="AX6684" s="61"/>
      <c r="AY6684" s="61"/>
      <c r="AZ6684" s="61"/>
      <c r="BA6684" s="61"/>
    </row>
    <row r="6685" spans="39:53" x14ac:dyDescent="0.2">
      <c r="AM6685" s="61"/>
      <c r="AN6685" s="61"/>
      <c r="AO6685" s="171"/>
      <c r="AP6685" s="61"/>
      <c r="AQ6685" s="61"/>
      <c r="AR6685" s="61"/>
      <c r="AS6685" s="61"/>
      <c r="AT6685" s="61"/>
      <c r="AU6685" s="61"/>
      <c r="AV6685" s="61"/>
      <c r="AW6685" s="61"/>
      <c r="AX6685" s="61"/>
      <c r="AY6685" s="61"/>
      <c r="AZ6685" s="61"/>
      <c r="BA6685" s="61"/>
    </row>
    <row r="6686" spans="39:53" x14ac:dyDescent="0.2">
      <c r="AM6686" s="61"/>
      <c r="AN6686" s="61"/>
      <c r="AO6686" s="171"/>
      <c r="AP6686" s="61"/>
      <c r="AQ6686" s="61"/>
      <c r="AR6686" s="61"/>
      <c r="AS6686" s="61"/>
      <c r="AT6686" s="61"/>
      <c r="AU6686" s="61"/>
      <c r="AV6686" s="61"/>
      <c r="AW6686" s="61"/>
      <c r="AX6686" s="61"/>
      <c r="AY6686" s="61"/>
      <c r="AZ6686" s="61"/>
      <c r="BA6686" s="61"/>
    </row>
    <row r="6687" spans="39:53" x14ac:dyDescent="0.2">
      <c r="AM6687" s="61"/>
      <c r="AN6687" s="61"/>
      <c r="AO6687" s="171"/>
      <c r="AP6687" s="61"/>
      <c r="AQ6687" s="61"/>
      <c r="AR6687" s="61"/>
      <c r="AS6687" s="61"/>
      <c r="AT6687" s="61"/>
      <c r="AU6687" s="61"/>
      <c r="AV6687" s="61"/>
      <c r="AW6687" s="61"/>
      <c r="AX6687" s="61"/>
      <c r="AY6687" s="61"/>
      <c r="AZ6687" s="61"/>
      <c r="BA6687" s="61"/>
    </row>
    <row r="6688" spans="39:53" x14ac:dyDescent="0.2">
      <c r="AM6688" s="61"/>
      <c r="AN6688" s="61"/>
      <c r="AO6688" s="171"/>
      <c r="AP6688" s="61"/>
      <c r="AQ6688" s="61"/>
      <c r="AR6688" s="61"/>
      <c r="AS6688" s="61"/>
      <c r="AT6688" s="61"/>
      <c r="AU6688" s="61"/>
      <c r="AV6688" s="61"/>
      <c r="AW6688" s="61"/>
      <c r="AX6688" s="61"/>
      <c r="AY6688" s="61"/>
      <c r="AZ6688" s="61"/>
      <c r="BA6688" s="61"/>
    </row>
    <row r="6689" spans="39:53" x14ac:dyDescent="0.2">
      <c r="AM6689" s="61"/>
      <c r="AN6689" s="61"/>
      <c r="AO6689" s="171"/>
      <c r="AP6689" s="61"/>
      <c r="AQ6689" s="61"/>
      <c r="AR6689" s="61"/>
      <c r="AS6689" s="61"/>
      <c r="AT6689" s="61"/>
      <c r="AU6689" s="61"/>
      <c r="AV6689" s="61"/>
      <c r="AW6689" s="61"/>
      <c r="AX6689" s="61"/>
      <c r="AY6689" s="61"/>
      <c r="AZ6689" s="61"/>
      <c r="BA6689" s="61"/>
    </row>
    <row r="6690" spans="39:53" x14ac:dyDescent="0.2">
      <c r="AM6690" s="61"/>
      <c r="AN6690" s="61"/>
      <c r="AO6690" s="171"/>
      <c r="AP6690" s="61"/>
      <c r="AQ6690" s="61"/>
      <c r="AR6690" s="61"/>
      <c r="AS6690" s="61"/>
      <c r="AT6690" s="61"/>
      <c r="AU6690" s="61"/>
      <c r="AV6690" s="61"/>
      <c r="AW6690" s="61"/>
      <c r="AX6690" s="61"/>
      <c r="AY6690" s="61"/>
      <c r="AZ6690" s="61"/>
      <c r="BA6690" s="61"/>
    </row>
    <row r="6691" spans="39:53" x14ac:dyDescent="0.2">
      <c r="AM6691" s="61"/>
      <c r="AN6691" s="61"/>
      <c r="AO6691" s="171"/>
      <c r="AP6691" s="61"/>
      <c r="AQ6691" s="61"/>
      <c r="AR6691" s="61"/>
      <c r="AS6691" s="61"/>
      <c r="AT6691" s="61"/>
      <c r="AU6691" s="61"/>
      <c r="AV6691" s="61"/>
      <c r="AW6691" s="61"/>
      <c r="AX6691" s="61"/>
      <c r="AY6691" s="61"/>
      <c r="AZ6691" s="61"/>
      <c r="BA6691" s="61"/>
    </row>
    <row r="6692" spans="39:53" x14ac:dyDescent="0.2">
      <c r="AM6692" s="61"/>
      <c r="AN6692" s="61"/>
      <c r="AO6692" s="171"/>
      <c r="AP6692" s="61"/>
      <c r="AQ6692" s="61"/>
      <c r="AR6692" s="61"/>
      <c r="AS6692" s="61"/>
      <c r="AT6692" s="61"/>
      <c r="AU6692" s="61"/>
      <c r="AV6692" s="61"/>
      <c r="AW6692" s="61"/>
      <c r="AX6692" s="61"/>
      <c r="AY6692" s="61"/>
      <c r="AZ6692" s="61"/>
      <c r="BA6692" s="61"/>
    </row>
    <row r="6693" spans="39:53" x14ac:dyDescent="0.2">
      <c r="AM6693" s="61"/>
      <c r="AN6693" s="61"/>
      <c r="AO6693" s="171"/>
      <c r="AP6693" s="61"/>
      <c r="AQ6693" s="61"/>
      <c r="AR6693" s="61"/>
      <c r="AS6693" s="61"/>
      <c r="AT6693" s="61"/>
      <c r="AU6693" s="61"/>
      <c r="AV6693" s="61"/>
      <c r="AW6693" s="61"/>
      <c r="AX6693" s="61"/>
      <c r="AY6693" s="61"/>
      <c r="AZ6693" s="61"/>
      <c r="BA6693" s="61"/>
    </row>
    <row r="6694" spans="39:53" x14ac:dyDescent="0.2">
      <c r="AM6694" s="61"/>
      <c r="AN6694" s="61"/>
      <c r="AO6694" s="171"/>
      <c r="AP6694" s="61"/>
      <c r="AQ6694" s="61"/>
      <c r="AR6694" s="61"/>
      <c r="AS6694" s="61"/>
      <c r="AT6694" s="61"/>
      <c r="AU6694" s="61"/>
      <c r="AV6694" s="61"/>
      <c r="AW6694" s="61"/>
      <c r="AX6694" s="61"/>
      <c r="AY6694" s="61"/>
      <c r="AZ6694" s="61"/>
      <c r="BA6694" s="61"/>
    </row>
    <row r="6695" spans="39:53" x14ac:dyDescent="0.2">
      <c r="AM6695" s="61"/>
      <c r="AN6695" s="61"/>
      <c r="AO6695" s="171"/>
      <c r="AP6695" s="61"/>
      <c r="AQ6695" s="61"/>
      <c r="AR6695" s="61"/>
      <c r="AS6695" s="61"/>
      <c r="AT6695" s="61"/>
      <c r="AU6695" s="61"/>
      <c r="AV6695" s="61"/>
      <c r="AW6695" s="61"/>
      <c r="AX6695" s="61"/>
      <c r="AY6695" s="61"/>
      <c r="AZ6695" s="61"/>
      <c r="BA6695" s="61"/>
    </row>
    <row r="6696" spans="39:53" x14ac:dyDescent="0.2">
      <c r="AM6696" s="61"/>
      <c r="AN6696" s="61"/>
      <c r="AO6696" s="171"/>
      <c r="AP6696" s="61"/>
      <c r="AQ6696" s="61"/>
      <c r="AR6696" s="61"/>
      <c r="AS6696" s="61"/>
      <c r="AT6696" s="61"/>
      <c r="AU6696" s="61"/>
      <c r="AV6696" s="61"/>
      <c r="AW6696" s="61"/>
      <c r="AX6696" s="61"/>
      <c r="AY6696" s="61"/>
      <c r="AZ6696" s="61"/>
      <c r="BA6696" s="61"/>
    </row>
    <row r="6697" spans="39:53" x14ac:dyDescent="0.2">
      <c r="AM6697" s="61"/>
      <c r="AN6697" s="61"/>
      <c r="AO6697" s="171"/>
      <c r="AP6697" s="61"/>
      <c r="AQ6697" s="61"/>
      <c r="AR6697" s="61"/>
      <c r="AS6697" s="61"/>
      <c r="AT6697" s="61"/>
      <c r="AU6697" s="61"/>
      <c r="AV6697" s="61"/>
      <c r="AW6697" s="61"/>
      <c r="AX6697" s="61"/>
      <c r="AY6697" s="61"/>
      <c r="AZ6697" s="61"/>
      <c r="BA6697" s="61"/>
    </row>
    <row r="6698" spans="39:53" x14ac:dyDescent="0.2">
      <c r="AM6698" s="61"/>
      <c r="AN6698" s="61"/>
      <c r="AO6698" s="171"/>
      <c r="AP6698" s="61"/>
      <c r="AQ6698" s="61"/>
      <c r="AR6698" s="61"/>
      <c r="AS6698" s="61"/>
      <c r="AT6698" s="61"/>
      <c r="AU6698" s="61"/>
      <c r="AV6698" s="61"/>
      <c r="AW6698" s="61"/>
      <c r="AX6698" s="61"/>
      <c r="AY6698" s="61"/>
      <c r="AZ6698" s="61"/>
      <c r="BA6698" s="61"/>
    </row>
    <row r="6699" spans="39:53" x14ac:dyDescent="0.2">
      <c r="AM6699" s="61"/>
      <c r="AN6699" s="61"/>
      <c r="AO6699" s="171"/>
      <c r="AP6699" s="61"/>
      <c r="AQ6699" s="61"/>
      <c r="AR6699" s="61"/>
      <c r="AS6699" s="61"/>
      <c r="AT6699" s="61"/>
      <c r="AU6699" s="61"/>
      <c r="AV6699" s="61"/>
      <c r="AW6699" s="61"/>
      <c r="AX6699" s="61"/>
      <c r="AY6699" s="61"/>
      <c r="AZ6699" s="61"/>
      <c r="BA6699" s="61"/>
    </row>
    <row r="6700" spans="39:53" x14ac:dyDescent="0.2">
      <c r="AM6700" s="61"/>
      <c r="AN6700" s="61"/>
      <c r="AO6700" s="171"/>
      <c r="AP6700" s="61"/>
      <c r="AQ6700" s="61"/>
      <c r="AR6700" s="61"/>
      <c r="AS6700" s="61"/>
      <c r="AT6700" s="61"/>
      <c r="AU6700" s="61"/>
      <c r="AV6700" s="61"/>
      <c r="AW6700" s="61"/>
      <c r="AX6700" s="61"/>
      <c r="AY6700" s="61"/>
      <c r="AZ6700" s="61"/>
      <c r="BA6700" s="61"/>
    </row>
    <row r="6701" spans="39:53" x14ac:dyDescent="0.2">
      <c r="AM6701" s="61"/>
      <c r="AN6701" s="61"/>
      <c r="AO6701" s="171"/>
      <c r="AP6701" s="61"/>
      <c r="AQ6701" s="61"/>
      <c r="AR6701" s="61"/>
      <c r="AS6701" s="61"/>
      <c r="AT6701" s="61"/>
      <c r="AU6701" s="61"/>
      <c r="AV6701" s="61"/>
      <c r="AW6701" s="61"/>
      <c r="AX6701" s="61"/>
      <c r="AY6701" s="61"/>
      <c r="AZ6701" s="61"/>
      <c r="BA6701" s="61"/>
    </row>
    <row r="6702" spans="39:53" x14ac:dyDescent="0.2">
      <c r="AM6702" s="61"/>
      <c r="AN6702" s="61"/>
      <c r="AO6702" s="171"/>
      <c r="AP6702" s="61"/>
      <c r="AQ6702" s="61"/>
      <c r="AR6702" s="61"/>
      <c r="AS6702" s="61"/>
      <c r="AT6702" s="61"/>
      <c r="AU6702" s="61"/>
      <c r="AV6702" s="61"/>
      <c r="AW6702" s="61"/>
      <c r="AX6702" s="61"/>
      <c r="AY6702" s="61"/>
      <c r="AZ6702" s="61"/>
      <c r="BA6702" s="61"/>
    </row>
    <row r="6703" spans="39:53" x14ac:dyDescent="0.2">
      <c r="AM6703" s="61"/>
      <c r="AN6703" s="61"/>
      <c r="AO6703" s="171"/>
      <c r="AP6703" s="61"/>
      <c r="AQ6703" s="61"/>
      <c r="AR6703" s="61"/>
      <c r="AS6703" s="61"/>
      <c r="AT6703" s="61"/>
      <c r="AU6703" s="61"/>
      <c r="AV6703" s="61"/>
      <c r="AW6703" s="61"/>
      <c r="AX6703" s="61"/>
      <c r="AY6703" s="61"/>
      <c r="AZ6703" s="61"/>
      <c r="BA6703" s="61"/>
    </row>
    <row r="6704" spans="39:53" x14ac:dyDescent="0.2">
      <c r="AM6704" s="61"/>
      <c r="AN6704" s="61"/>
      <c r="AO6704" s="171"/>
      <c r="AP6704" s="61"/>
      <c r="AQ6704" s="61"/>
      <c r="AR6704" s="61"/>
      <c r="AS6704" s="61"/>
      <c r="AT6704" s="61"/>
      <c r="AU6704" s="61"/>
      <c r="AV6704" s="61"/>
      <c r="AW6704" s="61"/>
      <c r="AX6704" s="61"/>
      <c r="AY6704" s="61"/>
      <c r="AZ6704" s="61"/>
      <c r="BA6704" s="61"/>
    </row>
    <row r="6705" spans="39:53" x14ac:dyDescent="0.2">
      <c r="AM6705" s="61"/>
      <c r="AN6705" s="61"/>
      <c r="AO6705" s="171"/>
      <c r="AP6705" s="61"/>
      <c r="AQ6705" s="61"/>
      <c r="AR6705" s="61"/>
      <c r="AS6705" s="61"/>
      <c r="AT6705" s="61"/>
      <c r="AU6705" s="61"/>
      <c r="AV6705" s="61"/>
      <c r="AW6705" s="61"/>
      <c r="AX6705" s="61"/>
      <c r="AY6705" s="61"/>
      <c r="AZ6705" s="61"/>
      <c r="BA6705" s="61"/>
    </row>
    <row r="6706" spans="39:53" x14ac:dyDescent="0.2">
      <c r="AM6706" s="61"/>
      <c r="AN6706" s="61"/>
      <c r="AO6706" s="171"/>
      <c r="AP6706" s="61"/>
      <c r="AQ6706" s="61"/>
      <c r="AR6706" s="61"/>
      <c r="AS6706" s="61"/>
      <c r="AT6706" s="61"/>
      <c r="AU6706" s="61"/>
      <c r="AV6706" s="61"/>
      <c r="AW6706" s="61"/>
      <c r="AX6706" s="61"/>
      <c r="AY6706" s="61"/>
      <c r="AZ6706" s="61"/>
      <c r="BA6706" s="61"/>
    </row>
    <row r="6707" spans="39:53" x14ac:dyDescent="0.2">
      <c r="AM6707" s="61"/>
      <c r="AN6707" s="61"/>
      <c r="AO6707" s="171"/>
      <c r="AP6707" s="61"/>
      <c r="AQ6707" s="61"/>
      <c r="AR6707" s="61"/>
      <c r="AS6707" s="61"/>
      <c r="AT6707" s="61"/>
      <c r="AU6707" s="61"/>
      <c r="AV6707" s="61"/>
      <c r="AW6707" s="61"/>
      <c r="AX6707" s="61"/>
      <c r="AY6707" s="61"/>
      <c r="AZ6707" s="61"/>
      <c r="BA6707" s="61"/>
    </row>
    <row r="6708" spans="39:53" x14ac:dyDescent="0.2">
      <c r="AM6708" s="61"/>
      <c r="AN6708" s="61"/>
      <c r="AO6708" s="171"/>
      <c r="AP6708" s="61"/>
      <c r="AQ6708" s="61"/>
      <c r="AR6708" s="61"/>
      <c r="AS6708" s="61"/>
      <c r="AT6708" s="61"/>
      <c r="AU6708" s="61"/>
      <c r="AV6708" s="61"/>
      <c r="AW6708" s="61"/>
      <c r="AX6708" s="61"/>
      <c r="AY6708" s="61"/>
      <c r="AZ6708" s="61"/>
      <c r="BA6708" s="61"/>
    </row>
    <row r="6709" spans="39:53" x14ac:dyDescent="0.2">
      <c r="AM6709" s="61"/>
      <c r="AN6709" s="61"/>
      <c r="AO6709" s="171"/>
      <c r="AP6709" s="61"/>
      <c r="AQ6709" s="61"/>
      <c r="AR6709" s="61"/>
      <c r="AS6709" s="61"/>
      <c r="AT6709" s="61"/>
      <c r="AU6709" s="61"/>
      <c r="AV6709" s="61"/>
      <c r="AW6709" s="61"/>
      <c r="AX6709" s="61"/>
      <c r="AY6709" s="61"/>
      <c r="AZ6709" s="61"/>
      <c r="BA6709" s="61"/>
    </row>
    <row r="6710" spans="39:53" x14ac:dyDescent="0.2">
      <c r="AM6710" s="61"/>
      <c r="AN6710" s="61"/>
      <c r="AO6710" s="171"/>
      <c r="AP6710" s="61"/>
      <c r="AQ6710" s="61"/>
      <c r="AR6710" s="61"/>
      <c r="AS6710" s="61"/>
      <c r="AT6710" s="61"/>
      <c r="AU6710" s="61"/>
      <c r="AV6710" s="61"/>
      <c r="AW6710" s="61"/>
      <c r="AX6710" s="61"/>
      <c r="AY6710" s="61"/>
      <c r="AZ6710" s="61"/>
      <c r="BA6710" s="61"/>
    </row>
    <row r="6711" spans="39:53" x14ac:dyDescent="0.2">
      <c r="AM6711" s="61"/>
      <c r="AN6711" s="61"/>
      <c r="AO6711" s="171"/>
      <c r="AP6711" s="61"/>
      <c r="AQ6711" s="61"/>
      <c r="AR6711" s="61"/>
      <c r="AS6711" s="61"/>
      <c r="AT6711" s="61"/>
      <c r="AU6711" s="61"/>
      <c r="AV6711" s="61"/>
      <c r="AW6711" s="61"/>
      <c r="AX6711" s="61"/>
      <c r="AY6711" s="61"/>
      <c r="AZ6711" s="61"/>
      <c r="BA6711" s="61"/>
    </row>
    <row r="6712" spans="39:53" x14ac:dyDescent="0.2">
      <c r="AM6712" s="61"/>
      <c r="AN6712" s="61"/>
      <c r="AO6712" s="171"/>
      <c r="AP6712" s="61"/>
      <c r="AQ6712" s="61"/>
      <c r="AR6712" s="61"/>
      <c r="AS6712" s="61"/>
      <c r="AT6712" s="61"/>
      <c r="AU6712" s="61"/>
      <c r="AV6712" s="61"/>
      <c r="AW6712" s="61"/>
      <c r="AX6712" s="61"/>
      <c r="AY6712" s="61"/>
      <c r="AZ6712" s="61"/>
      <c r="BA6712" s="61"/>
    </row>
    <row r="6713" spans="39:53" x14ac:dyDescent="0.2">
      <c r="AM6713" s="61"/>
      <c r="AN6713" s="61"/>
      <c r="AO6713" s="171"/>
      <c r="AP6713" s="61"/>
      <c r="AQ6713" s="61"/>
      <c r="AR6713" s="61"/>
      <c r="AS6713" s="61"/>
      <c r="AT6713" s="61"/>
      <c r="AU6713" s="61"/>
      <c r="AV6713" s="61"/>
      <c r="AW6713" s="61"/>
      <c r="AX6713" s="61"/>
      <c r="AY6713" s="61"/>
      <c r="AZ6713" s="61"/>
      <c r="BA6713" s="61"/>
    </row>
    <row r="6714" spans="39:53" x14ac:dyDescent="0.2">
      <c r="AM6714" s="61"/>
      <c r="AN6714" s="61"/>
      <c r="AO6714" s="171"/>
      <c r="AP6714" s="61"/>
      <c r="AQ6714" s="61"/>
      <c r="AR6714" s="61"/>
      <c r="AS6714" s="61"/>
      <c r="AT6714" s="61"/>
      <c r="AU6714" s="61"/>
      <c r="AV6714" s="61"/>
      <c r="AW6714" s="61"/>
      <c r="AX6714" s="61"/>
      <c r="AY6714" s="61"/>
      <c r="AZ6714" s="61"/>
      <c r="BA6714" s="61"/>
    </row>
    <row r="6715" spans="39:53" x14ac:dyDescent="0.2">
      <c r="AM6715" s="61"/>
      <c r="AN6715" s="61"/>
      <c r="AO6715" s="171"/>
      <c r="AP6715" s="61"/>
      <c r="AQ6715" s="61"/>
      <c r="AR6715" s="61"/>
      <c r="AS6715" s="61"/>
      <c r="AT6715" s="61"/>
      <c r="AU6715" s="61"/>
      <c r="AV6715" s="61"/>
      <c r="AW6715" s="61"/>
      <c r="AX6715" s="61"/>
      <c r="AY6715" s="61"/>
      <c r="AZ6715" s="61"/>
      <c r="BA6715" s="61"/>
    </row>
    <row r="6716" spans="39:53" x14ac:dyDescent="0.2">
      <c r="AM6716" s="61"/>
      <c r="AN6716" s="61"/>
      <c r="AO6716" s="171"/>
      <c r="AP6716" s="61"/>
      <c r="AQ6716" s="61"/>
      <c r="AR6716" s="61"/>
      <c r="AS6716" s="61"/>
      <c r="AT6716" s="61"/>
      <c r="AU6716" s="61"/>
      <c r="AV6716" s="61"/>
      <c r="AW6716" s="61"/>
      <c r="AX6716" s="61"/>
      <c r="AY6716" s="61"/>
      <c r="AZ6716" s="61"/>
      <c r="BA6716" s="61"/>
    </row>
    <row r="6717" spans="39:53" x14ac:dyDescent="0.2">
      <c r="AM6717" s="61"/>
      <c r="AN6717" s="61"/>
      <c r="AO6717" s="171"/>
      <c r="AP6717" s="61"/>
      <c r="AQ6717" s="61"/>
      <c r="AR6717" s="61"/>
      <c r="AS6717" s="61"/>
      <c r="AT6717" s="61"/>
      <c r="AU6717" s="61"/>
      <c r="AV6717" s="61"/>
      <c r="AW6717" s="61"/>
      <c r="AX6717" s="61"/>
      <c r="AY6717" s="61"/>
      <c r="AZ6717" s="61"/>
      <c r="BA6717" s="61"/>
    </row>
    <row r="6718" spans="39:53" x14ac:dyDescent="0.2">
      <c r="AM6718" s="61"/>
      <c r="AN6718" s="61"/>
      <c r="AO6718" s="171"/>
      <c r="AP6718" s="61"/>
      <c r="AQ6718" s="61"/>
      <c r="AR6718" s="61"/>
      <c r="AS6718" s="61"/>
      <c r="AT6718" s="61"/>
      <c r="AU6718" s="61"/>
      <c r="AV6718" s="61"/>
      <c r="AW6718" s="61"/>
      <c r="AX6718" s="61"/>
      <c r="AY6718" s="61"/>
      <c r="AZ6718" s="61"/>
      <c r="BA6718" s="61"/>
    </row>
    <row r="6719" spans="39:53" x14ac:dyDescent="0.2">
      <c r="AM6719" s="61"/>
      <c r="AN6719" s="61"/>
      <c r="AO6719" s="171"/>
      <c r="AP6719" s="61"/>
      <c r="AQ6719" s="61"/>
      <c r="AR6719" s="61"/>
      <c r="AS6719" s="61"/>
      <c r="AT6719" s="61"/>
      <c r="AU6719" s="61"/>
      <c r="AV6719" s="61"/>
      <c r="AW6719" s="61"/>
      <c r="AX6719" s="61"/>
      <c r="AY6719" s="61"/>
      <c r="AZ6719" s="61"/>
      <c r="BA6719" s="61"/>
    </row>
    <row r="6720" spans="39:53" x14ac:dyDescent="0.2">
      <c r="AM6720" s="61"/>
      <c r="AN6720" s="61"/>
      <c r="AO6720" s="171"/>
      <c r="AP6720" s="61"/>
      <c r="AQ6720" s="61"/>
      <c r="AR6720" s="61"/>
      <c r="AS6720" s="61"/>
      <c r="AT6720" s="61"/>
      <c r="AU6720" s="61"/>
      <c r="AV6720" s="61"/>
      <c r="AW6720" s="61"/>
      <c r="AX6720" s="61"/>
      <c r="AY6720" s="61"/>
      <c r="AZ6720" s="61"/>
      <c r="BA6720" s="61"/>
    </row>
    <row r="6721" spans="39:53" x14ac:dyDescent="0.2">
      <c r="AM6721" s="61"/>
      <c r="AN6721" s="61"/>
      <c r="AO6721" s="171"/>
      <c r="AP6721" s="61"/>
      <c r="AQ6721" s="61"/>
      <c r="AR6721" s="61"/>
      <c r="AS6721" s="61"/>
      <c r="AT6721" s="61"/>
      <c r="AU6721" s="61"/>
      <c r="AV6721" s="61"/>
      <c r="AW6721" s="61"/>
      <c r="AX6721" s="61"/>
      <c r="AY6721" s="61"/>
      <c r="AZ6721" s="61"/>
      <c r="BA6721" s="61"/>
    </row>
    <row r="6722" spans="39:53" x14ac:dyDescent="0.2">
      <c r="AM6722" s="61"/>
      <c r="AN6722" s="61"/>
      <c r="AO6722" s="171"/>
      <c r="AP6722" s="61"/>
      <c r="AQ6722" s="61"/>
      <c r="AR6722" s="61"/>
      <c r="AS6722" s="61"/>
      <c r="AT6722" s="61"/>
      <c r="AU6722" s="61"/>
      <c r="AV6722" s="61"/>
      <c r="AW6722" s="61"/>
      <c r="AX6722" s="61"/>
      <c r="AY6722" s="61"/>
      <c r="AZ6722" s="61"/>
      <c r="BA6722" s="61"/>
    </row>
    <row r="6723" spans="39:53" x14ac:dyDescent="0.2">
      <c r="AM6723" s="61"/>
      <c r="AN6723" s="61"/>
      <c r="AO6723" s="171"/>
      <c r="AP6723" s="61"/>
      <c r="AQ6723" s="61"/>
      <c r="AR6723" s="61"/>
      <c r="AS6723" s="61"/>
      <c r="AT6723" s="61"/>
      <c r="AU6723" s="61"/>
      <c r="AV6723" s="61"/>
      <c r="AW6723" s="61"/>
      <c r="AX6723" s="61"/>
      <c r="AY6723" s="61"/>
      <c r="AZ6723" s="61"/>
      <c r="BA6723" s="61"/>
    </row>
    <row r="6724" spans="39:53" x14ac:dyDescent="0.2">
      <c r="AM6724" s="61"/>
      <c r="AN6724" s="61"/>
      <c r="AO6724" s="171"/>
      <c r="AP6724" s="61"/>
      <c r="AQ6724" s="61"/>
      <c r="AR6724" s="61"/>
      <c r="AS6724" s="61"/>
      <c r="AT6724" s="61"/>
      <c r="AU6724" s="61"/>
      <c r="AV6724" s="61"/>
      <c r="AW6724" s="61"/>
      <c r="AX6724" s="61"/>
      <c r="AY6724" s="61"/>
      <c r="AZ6724" s="61"/>
      <c r="BA6724" s="61"/>
    </row>
    <row r="6725" spans="39:53" x14ac:dyDescent="0.2">
      <c r="AM6725" s="61"/>
      <c r="AN6725" s="61"/>
      <c r="AO6725" s="171"/>
      <c r="AP6725" s="61"/>
      <c r="AQ6725" s="61"/>
      <c r="AR6725" s="61"/>
      <c r="AS6725" s="61"/>
      <c r="AT6725" s="61"/>
      <c r="AU6725" s="61"/>
      <c r="AV6725" s="61"/>
      <c r="AW6725" s="61"/>
      <c r="AX6725" s="61"/>
      <c r="AY6725" s="61"/>
      <c r="AZ6725" s="61"/>
      <c r="BA6725" s="61"/>
    </row>
    <row r="6726" spans="39:53" x14ac:dyDescent="0.2">
      <c r="AM6726" s="61"/>
      <c r="AN6726" s="61"/>
      <c r="AO6726" s="171"/>
      <c r="AP6726" s="61"/>
      <c r="AQ6726" s="61"/>
      <c r="AR6726" s="61"/>
      <c r="AS6726" s="61"/>
      <c r="AT6726" s="61"/>
      <c r="AU6726" s="61"/>
      <c r="AV6726" s="61"/>
      <c r="AW6726" s="61"/>
      <c r="AX6726" s="61"/>
      <c r="AY6726" s="61"/>
      <c r="AZ6726" s="61"/>
      <c r="BA6726" s="61"/>
    </row>
    <row r="6727" spans="39:53" x14ac:dyDescent="0.2">
      <c r="AM6727" s="61"/>
      <c r="AN6727" s="61"/>
      <c r="AO6727" s="171"/>
      <c r="AP6727" s="61"/>
      <c r="AQ6727" s="61"/>
      <c r="AR6727" s="61"/>
      <c r="AS6727" s="61"/>
      <c r="AT6727" s="61"/>
      <c r="AU6727" s="61"/>
      <c r="AV6727" s="61"/>
      <c r="AW6727" s="61"/>
      <c r="AX6727" s="61"/>
      <c r="AY6727" s="61"/>
      <c r="AZ6727" s="61"/>
      <c r="BA6727" s="61"/>
    </row>
    <row r="6728" spans="39:53" x14ac:dyDescent="0.2">
      <c r="AM6728" s="61"/>
      <c r="AN6728" s="61"/>
      <c r="AO6728" s="171"/>
      <c r="AP6728" s="61"/>
      <c r="AQ6728" s="61"/>
      <c r="AR6728" s="61"/>
      <c r="AS6728" s="61"/>
      <c r="AT6728" s="61"/>
      <c r="AU6728" s="61"/>
      <c r="AV6728" s="61"/>
      <c r="AW6728" s="61"/>
      <c r="AX6728" s="61"/>
      <c r="AY6728" s="61"/>
      <c r="AZ6728" s="61"/>
      <c r="BA6728" s="61"/>
    </row>
    <row r="6729" spans="39:53" x14ac:dyDescent="0.2">
      <c r="AM6729" s="61"/>
      <c r="AN6729" s="61"/>
      <c r="AO6729" s="171"/>
      <c r="AP6729" s="61"/>
      <c r="AQ6729" s="61"/>
      <c r="AR6729" s="61"/>
      <c r="AS6729" s="61"/>
      <c r="AT6729" s="61"/>
      <c r="AU6729" s="61"/>
      <c r="AV6729" s="61"/>
      <c r="AW6729" s="61"/>
      <c r="AX6729" s="61"/>
      <c r="AY6729" s="61"/>
      <c r="AZ6729" s="61"/>
      <c r="BA6729" s="61"/>
    </row>
    <row r="6730" spans="39:53" x14ac:dyDescent="0.2">
      <c r="AM6730" s="61"/>
      <c r="AN6730" s="61"/>
      <c r="AO6730" s="171"/>
      <c r="AP6730" s="61"/>
      <c r="AQ6730" s="61"/>
      <c r="AR6730" s="61"/>
      <c r="AS6730" s="61"/>
      <c r="AT6730" s="61"/>
      <c r="AU6730" s="61"/>
      <c r="AV6730" s="61"/>
      <c r="AW6730" s="61"/>
      <c r="AX6730" s="61"/>
      <c r="AY6730" s="61"/>
      <c r="AZ6730" s="61"/>
      <c r="BA6730" s="61"/>
    </row>
    <row r="6731" spans="39:53" x14ac:dyDescent="0.2">
      <c r="AM6731" s="61"/>
      <c r="AN6731" s="61"/>
      <c r="AO6731" s="171"/>
      <c r="AP6731" s="61"/>
      <c r="AQ6731" s="61"/>
      <c r="AR6731" s="61"/>
      <c r="AS6731" s="61"/>
      <c r="AT6731" s="61"/>
      <c r="AU6731" s="61"/>
      <c r="AV6731" s="61"/>
      <c r="AW6731" s="61"/>
      <c r="AX6731" s="61"/>
      <c r="AY6731" s="61"/>
      <c r="AZ6731" s="61"/>
      <c r="BA6731" s="61"/>
    </row>
    <row r="6732" spans="39:53" x14ac:dyDescent="0.2">
      <c r="AM6732" s="61"/>
      <c r="AN6732" s="61"/>
      <c r="AO6732" s="171"/>
      <c r="AP6732" s="61"/>
      <c r="AQ6732" s="61"/>
      <c r="AR6732" s="61"/>
      <c r="AS6732" s="61"/>
      <c r="AT6732" s="61"/>
      <c r="AU6732" s="61"/>
      <c r="AV6732" s="61"/>
      <c r="AW6732" s="61"/>
      <c r="AX6732" s="61"/>
      <c r="AY6732" s="61"/>
      <c r="AZ6732" s="61"/>
      <c r="BA6732" s="61"/>
    </row>
    <row r="6733" spans="39:53" x14ac:dyDescent="0.2">
      <c r="AM6733" s="61"/>
      <c r="AN6733" s="61"/>
      <c r="AO6733" s="171"/>
      <c r="AP6733" s="61"/>
      <c r="AQ6733" s="61"/>
      <c r="AR6733" s="61"/>
      <c r="AS6733" s="61"/>
      <c r="AT6733" s="61"/>
      <c r="AU6733" s="61"/>
      <c r="AV6733" s="61"/>
      <c r="AW6733" s="61"/>
      <c r="AX6733" s="61"/>
      <c r="AY6733" s="61"/>
      <c r="AZ6733" s="61"/>
      <c r="BA6733" s="61"/>
    </row>
    <row r="6734" spans="39:53" x14ac:dyDescent="0.2">
      <c r="AM6734" s="61"/>
      <c r="AN6734" s="61"/>
      <c r="AO6734" s="171"/>
      <c r="AP6734" s="61"/>
      <c r="AQ6734" s="61"/>
      <c r="AR6734" s="61"/>
      <c r="AS6734" s="61"/>
      <c r="AT6734" s="61"/>
      <c r="AU6734" s="61"/>
      <c r="AV6734" s="61"/>
      <c r="AW6734" s="61"/>
      <c r="AX6734" s="61"/>
      <c r="AY6734" s="61"/>
      <c r="AZ6734" s="61"/>
      <c r="BA6734" s="61"/>
    </row>
    <row r="6735" spans="39:53" x14ac:dyDescent="0.2">
      <c r="AM6735" s="61"/>
      <c r="AN6735" s="61"/>
      <c r="AO6735" s="171"/>
      <c r="AP6735" s="61"/>
      <c r="AQ6735" s="61"/>
      <c r="AR6735" s="61"/>
      <c r="AS6735" s="61"/>
      <c r="AT6735" s="61"/>
      <c r="AU6735" s="61"/>
      <c r="AV6735" s="61"/>
      <c r="AW6735" s="61"/>
      <c r="AX6735" s="61"/>
      <c r="AY6735" s="61"/>
      <c r="AZ6735" s="61"/>
      <c r="BA6735" s="61"/>
    </row>
    <row r="6736" spans="39:53" x14ac:dyDescent="0.2">
      <c r="AM6736" s="61"/>
      <c r="AN6736" s="61"/>
      <c r="AO6736" s="171"/>
      <c r="AP6736" s="61"/>
      <c r="AQ6736" s="61"/>
      <c r="AR6736" s="61"/>
      <c r="AS6736" s="61"/>
      <c r="AT6736" s="61"/>
      <c r="AU6736" s="61"/>
      <c r="AV6736" s="61"/>
      <c r="AW6736" s="61"/>
      <c r="AX6736" s="61"/>
      <c r="AY6736" s="61"/>
      <c r="AZ6736" s="61"/>
      <c r="BA6736" s="61"/>
    </row>
    <row r="6737" spans="39:53" x14ac:dyDescent="0.2">
      <c r="AM6737" s="61"/>
      <c r="AN6737" s="61"/>
      <c r="AO6737" s="171"/>
      <c r="AP6737" s="61"/>
      <c r="AQ6737" s="61"/>
      <c r="AR6737" s="61"/>
      <c r="AS6737" s="61"/>
      <c r="AT6737" s="61"/>
      <c r="AU6737" s="61"/>
      <c r="AV6737" s="61"/>
      <c r="AW6737" s="61"/>
      <c r="AX6737" s="61"/>
      <c r="AY6737" s="61"/>
      <c r="AZ6737" s="61"/>
      <c r="BA6737" s="61"/>
    </row>
    <row r="6738" spans="39:53" x14ac:dyDescent="0.2">
      <c r="AM6738" s="61"/>
      <c r="AN6738" s="61"/>
      <c r="AO6738" s="171"/>
      <c r="AP6738" s="61"/>
      <c r="AQ6738" s="61"/>
      <c r="AR6738" s="61"/>
      <c r="AS6738" s="61"/>
      <c r="AT6738" s="61"/>
      <c r="AU6738" s="61"/>
      <c r="AV6738" s="61"/>
      <c r="AW6738" s="61"/>
      <c r="AX6738" s="61"/>
      <c r="AY6738" s="61"/>
      <c r="AZ6738" s="61"/>
      <c r="BA6738" s="61"/>
    </row>
    <row r="6739" spans="39:53" x14ac:dyDescent="0.2">
      <c r="AM6739" s="61"/>
      <c r="AN6739" s="61"/>
      <c r="AO6739" s="171"/>
      <c r="AP6739" s="61"/>
      <c r="AQ6739" s="61"/>
      <c r="AR6739" s="61"/>
      <c r="AS6739" s="61"/>
      <c r="AT6739" s="61"/>
      <c r="AU6739" s="61"/>
      <c r="AV6739" s="61"/>
      <c r="AW6739" s="61"/>
      <c r="AX6739" s="61"/>
      <c r="AY6739" s="61"/>
      <c r="AZ6739" s="61"/>
      <c r="BA6739" s="61"/>
    </row>
    <row r="6740" spans="39:53" x14ac:dyDescent="0.2">
      <c r="AM6740" s="61"/>
      <c r="AN6740" s="61"/>
      <c r="AO6740" s="171"/>
      <c r="AP6740" s="61"/>
      <c r="AQ6740" s="61"/>
      <c r="AR6740" s="61"/>
      <c r="AS6740" s="61"/>
      <c r="AT6740" s="61"/>
      <c r="AU6740" s="61"/>
      <c r="AV6740" s="61"/>
      <c r="AW6740" s="61"/>
      <c r="AX6740" s="61"/>
      <c r="AY6740" s="61"/>
      <c r="AZ6740" s="61"/>
      <c r="BA6740" s="61"/>
    </row>
    <row r="6741" spans="39:53" x14ac:dyDescent="0.2">
      <c r="AM6741" s="61"/>
      <c r="AN6741" s="61"/>
      <c r="AO6741" s="171"/>
      <c r="AP6741" s="61"/>
      <c r="AQ6741" s="61"/>
      <c r="AR6741" s="61"/>
      <c r="AS6741" s="61"/>
      <c r="AT6741" s="61"/>
      <c r="AU6741" s="61"/>
      <c r="AV6741" s="61"/>
      <c r="AW6741" s="61"/>
      <c r="AX6741" s="61"/>
      <c r="AY6741" s="61"/>
      <c r="AZ6741" s="61"/>
      <c r="BA6741" s="61"/>
    </row>
    <row r="6742" spans="39:53" x14ac:dyDescent="0.2">
      <c r="AM6742" s="61"/>
      <c r="AN6742" s="61"/>
      <c r="AO6742" s="171"/>
      <c r="AP6742" s="61"/>
      <c r="AQ6742" s="61"/>
      <c r="AR6742" s="61"/>
      <c r="AS6742" s="61"/>
      <c r="AT6742" s="61"/>
      <c r="AU6742" s="61"/>
      <c r="AV6742" s="61"/>
      <c r="AW6742" s="61"/>
      <c r="AX6742" s="61"/>
      <c r="AY6742" s="61"/>
      <c r="AZ6742" s="61"/>
      <c r="BA6742" s="61"/>
    </row>
    <row r="6743" spans="39:53" x14ac:dyDescent="0.2">
      <c r="AM6743" s="61"/>
      <c r="AN6743" s="61"/>
      <c r="AO6743" s="171"/>
      <c r="AP6743" s="61"/>
      <c r="AQ6743" s="61"/>
      <c r="AR6743" s="61"/>
      <c r="AS6743" s="61"/>
      <c r="AT6743" s="61"/>
      <c r="AU6743" s="61"/>
      <c r="AV6743" s="61"/>
      <c r="AW6743" s="61"/>
      <c r="AX6743" s="61"/>
      <c r="AY6743" s="61"/>
      <c r="AZ6743" s="61"/>
      <c r="BA6743" s="61"/>
    </row>
    <row r="6744" spans="39:53" x14ac:dyDescent="0.2">
      <c r="AM6744" s="61"/>
      <c r="AN6744" s="61"/>
      <c r="AO6744" s="171"/>
      <c r="AP6744" s="61"/>
      <c r="AQ6744" s="61"/>
      <c r="AR6744" s="61"/>
      <c r="AS6744" s="61"/>
      <c r="AT6744" s="61"/>
      <c r="AU6744" s="61"/>
      <c r="AV6744" s="61"/>
      <c r="AW6744" s="61"/>
      <c r="AX6744" s="61"/>
      <c r="AY6744" s="61"/>
      <c r="AZ6744" s="61"/>
      <c r="BA6744" s="61"/>
    </row>
    <row r="6745" spans="39:53" x14ac:dyDescent="0.2">
      <c r="AM6745" s="61"/>
      <c r="AN6745" s="61"/>
      <c r="AO6745" s="171"/>
      <c r="AP6745" s="61"/>
      <c r="AQ6745" s="61"/>
      <c r="AR6745" s="61"/>
      <c r="AS6745" s="61"/>
      <c r="AT6745" s="61"/>
      <c r="AU6745" s="61"/>
      <c r="AV6745" s="61"/>
      <c r="AW6745" s="61"/>
      <c r="AX6745" s="61"/>
      <c r="AY6745" s="61"/>
      <c r="AZ6745" s="61"/>
      <c r="BA6745" s="61"/>
    </row>
    <row r="6746" spans="39:53" x14ac:dyDescent="0.2">
      <c r="AM6746" s="61"/>
      <c r="AN6746" s="61"/>
      <c r="AO6746" s="171"/>
      <c r="AP6746" s="61"/>
      <c r="AQ6746" s="61"/>
      <c r="AR6746" s="61"/>
      <c r="AS6746" s="61"/>
      <c r="AT6746" s="61"/>
      <c r="AU6746" s="61"/>
      <c r="AV6746" s="61"/>
      <c r="AW6746" s="61"/>
      <c r="AX6746" s="61"/>
      <c r="AY6746" s="61"/>
      <c r="AZ6746" s="61"/>
      <c r="BA6746" s="61"/>
    </row>
    <row r="6747" spans="39:53" x14ac:dyDescent="0.2">
      <c r="AM6747" s="61"/>
      <c r="AN6747" s="61"/>
      <c r="AO6747" s="171"/>
      <c r="AP6747" s="61"/>
      <c r="AQ6747" s="61"/>
      <c r="AR6747" s="61"/>
      <c r="AS6747" s="61"/>
      <c r="AT6747" s="61"/>
      <c r="AU6747" s="61"/>
      <c r="AV6747" s="61"/>
      <c r="AW6747" s="61"/>
      <c r="AX6747" s="61"/>
      <c r="AY6747" s="61"/>
      <c r="AZ6747" s="61"/>
      <c r="BA6747" s="61"/>
    </row>
    <row r="6748" spans="39:53" x14ac:dyDescent="0.2">
      <c r="AM6748" s="61"/>
      <c r="AN6748" s="61"/>
      <c r="AO6748" s="171"/>
      <c r="AP6748" s="61"/>
      <c r="AQ6748" s="61"/>
      <c r="AR6748" s="61"/>
      <c r="AS6748" s="61"/>
      <c r="AT6748" s="61"/>
      <c r="AU6748" s="61"/>
      <c r="AV6748" s="61"/>
      <c r="AW6748" s="61"/>
      <c r="AX6748" s="61"/>
      <c r="AY6748" s="61"/>
      <c r="AZ6748" s="61"/>
      <c r="BA6748" s="61"/>
    </row>
    <row r="6749" spans="39:53" x14ac:dyDescent="0.2">
      <c r="AM6749" s="61"/>
      <c r="AN6749" s="61"/>
      <c r="AO6749" s="171"/>
      <c r="AP6749" s="61"/>
      <c r="AQ6749" s="61"/>
      <c r="AR6749" s="61"/>
      <c r="AS6749" s="61"/>
      <c r="AT6749" s="61"/>
      <c r="AU6749" s="61"/>
      <c r="AV6749" s="61"/>
      <c r="AW6749" s="61"/>
      <c r="AX6749" s="61"/>
      <c r="AY6749" s="61"/>
      <c r="AZ6749" s="61"/>
      <c r="BA6749" s="61"/>
    </row>
    <row r="6750" spans="39:53" x14ac:dyDescent="0.2">
      <c r="AM6750" s="61"/>
      <c r="AN6750" s="61"/>
      <c r="AO6750" s="171"/>
      <c r="AP6750" s="61"/>
      <c r="AQ6750" s="61"/>
      <c r="AR6750" s="61"/>
      <c r="AS6750" s="61"/>
      <c r="AT6750" s="61"/>
      <c r="AU6750" s="61"/>
      <c r="AV6750" s="61"/>
      <c r="AW6750" s="61"/>
      <c r="AX6750" s="61"/>
      <c r="AY6750" s="61"/>
      <c r="AZ6750" s="61"/>
      <c r="BA6750" s="61"/>
    </row>
    <row r="6751" spans="39:53" x14ac:dyDescent="0.2">
      <c r="AM6751" s="61"/>
      <c r="AN6751" s="61"/>
      <c r="AO6751" s="171"/>
      <c r="AP6751" s="61"/>
      <c r="AQ6751" s="61"/>
      <c r="AR6751" s="61"/>
      <c r="AS6751" s="61"/>
      <c r="AT6751" s="61"/>
      <c r="AU6751" s="61"/>
      <c r="AV6751" s="61"/>
      <c r="AW6751" s="61"/>
      <c r="AX6751" s="61"/>
      <c r="AY6751" s="61"/>
      <c r="AZ6751" s="61"/>
      <c r="BA6751" s="61"/>
    </row>
    <row r="6752" spans="39:53" x14ac:dyDescent="0.2">
      <c r="AM6752" s="61"/>
      <c r="AN6752" s="61"/>
      <c r="AO6752" s="171"/>
      <c r="AP6752" s="61"/>
      <c r="AQ6752" s="61"/>
      <c r="AR6752" s="61"/>
      <c r="AS6752" s="61"/>
      <c r="AT6752" s="61"/>
      <c r="AU6752" s="61"/>
      <c r="AV6752" s="61"/>
      <c r="AW6752" s="61"/>
      <c r="AX6752" s="61"/>
      <c r="AY6752" s="61"/>
      <c r="AZ6752" s="61"/>
      <c r="BA6752" s="61"/>
    </row>
    <row r="6753" spans="39:53" x14ac:dyDescent="0.2">
      <c r="AM6753" s="61"/>
      <c r="AN6753" s="61"/>
      <c r="AO6753" s="171"/>
      <c r="AP6753" s="61"/>
      <c r="AQ6753" s="61"/>
      <c r="AR6753" s="61"/>
      <c r="AS6753" s="61"/>
      <c r="AT6753" s="61"/>
      <c r="AU6753" s="61"/>
      <c r="AV6753" s="61"/>
      <c r="AW6753" s="61"/>
      <c r="AX6753" s="61"/>
      <c r="AY6753" s="61"/>
      <c r="AZ6753" s="61"/>
      <c r="BA6753" s="61"/>
    </row>
    <row r="6754" spans="39:53" x14ac:dyDescent="0.2">
      <c r="AM6754" s="61"/>
      <c r="AN6754" s="61"/>
      <c r="AO6754" s="171"/>
      <c r="AP6754" s="61"/>
      <c r="AQ6754" s="61"/>
      <c r="AR6754" s="61"/>
      <c r="AS6754" s="61"/>
      <c r="AT6754" s="61"/>
      <c r="AU6754" s="61"/>
      <c r="AV6754" s="61"/>
      <c r="AW6754" s="61"/>
      <c r="AX6754" s="61"/>
      <c r="AY6754" s="61"/>
      <c r="AZ6754" s="61"/>
      <c r="BA6754" s="61"/>
    </row>
    <row r="6755" spans="39:53" x14ac:dyDescent="0.2">
      <c r="AM6755" s="61"/>
      <c r="AN6755" s="61"/>
      <c r="AO6755" s="171"/>
      <c r="AP6755" s="61"/>
      <c r="AQ6755" s="61"/>
      <c r="AR6755" s="61"/>
      <c r="AS6755" s="61"/>
      <c r="AT6755" s="61"/>
      <c r="AU6755" s="61"/>
      <c r="AV6755" s="61"/>
      <c r="AW6755" s="61"/>
      <c r="AX6755" s="61"/>
      <c r="AY6755" s="61"/>
      <c r="AZ6755" s="61"/>
      <c r="BA6755" s="61"/>
    </row>
    <row r="6756" spans="39:53" x14ac:dyDescent="0.2">
      <c r="AM6756" s="61"/>
      <c r="AN6756" s="61"/>
      <c r="AO6756" s="171"/>
      <c r="AP6756" s="61"/>
      <c r="AQ6756" s="61"/>
      <c r="AR6756" s="61"/>
      <c r="AS6756" s="61"/>
      <c r="AT6756" s="61"/>
      <c r="AU6756" s="61"/>
      <c r="AV6756" s="61"/>
      <c r="AW6756" s="61"/>
      <c r="AX6756" s="61"/>
      <c r="AY6756" s="61"/>
      <c r="AZ6756" s="61"/>
      <c r="BA6756" s="61"/>
    </row>
    <row r="6757" spans="39:53" x14ac:dyDescent="0.2">
      <c r="AM6757" s="61"/>
      <c r="AN6757" s="61"/>
      <c r="AO6757" s="171"/>
      <c r="AP6757" s="61"/>
      <c r="AQ6757" s="61"/>
      <c r="AR6757" s="61"/>
      <c r="AS6757" s="61"/>
      <c r="AT6757" s="61"/>
      <c r="AU6757" s="61"/>
      <c r="AV6757" s="61"/>
      <c r="AW6757" s="61"/>
      <c r="AX6757" s="61"/>
      <c r="AY6757" s="61"/>
      <c r="AZ6757" s="61"/>
      <c r="BA6757" s="61"/>
    </row>
    <row r="6758" spans="39:53" x14ac:dyDescent="0.2">
      <c r="AM6758" s="61"/>
      <c r="AN6758" s="61"/>
      <c r="AO6758" s="171"/>
      <c r="AP6758" s="61"/>
      <c r="AQ6758" s="61"/>
      <c r="AR6758" s="61"/>
      <c r="AS6758" s="61"/>
      <c r="AT6758" s="61"/>
      <c r="AU6758" s="61"/>
      <c r="AV6758" s="61"/>
      <c r="AW6758" s="61"/>
      <c r="AX6758" s="61"/>
      <c r="AY6758" s="61"/>
      <c r="AZ6758" s="61"/>
      <c r="BA6758" s="61"/>
    </row>
    <row r="6759" spans="39:53" x14ac:dyDescent="0.2">
      <c r="AM6759" s="61"/>
      <c r="AN6759" s="61"/>
      <c r="AO6759" s="171"/>
      <c r="AP6759" s="61"/>
      <c r="AQ6759" s="61"/>
      <c r="AR6759" s="61"/>
      <c r="AS6759" s="61"/>
      <c r="AT6759" s="61"/>
      <c r="AU6759" s="61"/>
      <c r="AV6759" s="61"/>
      <c r="AW6759" s="61"/>
      <c r="AX6759" s="61"/>
      <c r="AY6759" s="61"/>
      <c r="AZ6759" s="61"/>
      <c r="BA6759" s="61"/>
    </row>
    <row r="6760" spans="39:53" x14ac:dyDescent="0.2">
      <c r="AM6760" s="61"/>
      <c r="AN6760" s="61"/>
      <c r="AO6760" s="171"/>
      <c r="AP6760" s="61"/>
      <c r="AQ6760" s="61"/>
      <c r="AR6760" s="61"/>
      <c r="AS6760" s="61"/>
      <c r="AT6760" s="61"/>
      <c r="AU6760" s="61"/>
      <c r="AV6760" s="61"/>
      <c r="AW6760" s="61"/>
      <c r="AX6760" s="61"/>
      <c r="AY6760" s="61"/>
      <c r="AZ6760" s="61"/>
      <c r="BA6760" s="61"/>
    </row>
    <row r="6761" spans="39:53" x14ac:dyDescent="0.2">
      <c r="AM6761" s="61"/>
      <c r="AN6761" s="61"/>
      <c r="AO6761" s="171"/>
      <c r="AP6761" s="61"/>
      <c r="AQ6761" s="61"/>
      <c r="AR6761" s="61"/>
      <c r="AS6761" s="61"/>
      <c r="AT6761" s="61"/>
      <c r="AU6761" s="61"/>
      <c r="AV6761" s="61"/>
      <c r="AW6761" s="61"/>
      <c r="AX6761" s="61"/>
      <c r="AY6761" s="61"/>
      <c r="AZ6761" s="61"/>
      <c r="BA6761" s="61"/>
    </row>
    <row r="6762" spans="39:53" x14ac:dyDescent="0.2">
      <c r="AM6762" s="61"/>
      <c r="AN6762" s="61"/>
      <c r="AO6762" s="171"/>
      <c r="AP6762" s="61"/>
      <c r="AQ6762" s="61"/>
      <c r="AR6762" s="61"/>
      <c r="AS6762" s="61"/>
      <c r="AT6762" s="61"/>
      <c r="AU6762" s="61"/>
      <c r="AV6762" s="61"/>
      <c r="AW6762" s="61"/>
      <c r="AX6762" s="61"/>
      <c r="AY6762" s="61"/>
      <c r="AZ6762" s="61"/>
      <c r="BA6762" s="61"/>
    </row>
    <row r="6763" spans="39:53" x14ac:dyDescent="0.2">
      <c r="AM6763" s="61"/>
      <c r="AN6763" s="61"/>
      <c r="AO6763" s="171"/>
      <c r="AP6763" s="61"/>
      <c r="AQ6763" s="61"/>
      <c r="AR6763" s="61"/>
      <c r="AS6763" s="61"/>
      <c r="AT6763" s="61"/>
      <c r="AU6763" s="61"/>
      <c r="AV6763" s="61"/>
      <c r="AW6763" s="61"/>
      <c r="AX6763" s="61"/>
      <c r="AY6763" s="61"/>
      <c r="AZ6763" s="61"/>
      <c r="BA6763" s="61"/>
    </row>
    <row r="6764" spans="39:53" x14ac:dyDescent="0.2">
      <c r="AM6764" s="61"/>
      <c r="AN6764" s="61"/>
      <c r="AO6764" s="171"/>
      <c r="AP6764" s="61"/>
      <c r="AQ6764" s="61"/>
      <c r="AR6764" s="61"/>
      <c r="AS6764" s="61"/>
      <c r="AT6764" s="61"/>
      <c r="AU6764" s="61"/>
      <c r="AV6764" s="61"/>
      <c r="AW6764" s="61"/>
      <c r="AX6764" s="61"/>
      <c r="AY6764" s="61"/>
      <c r="AZ6764" s="61"/>
      <c r="BA6764" s="61"/>
    </row>
    <row r="6765" spans="39:53" x14ac:dyDescent="0.2">
      <c r="AM6765" s="61"/>
      <c r="AN6765" s="61"/>
      <c r="AO6765" s="171"/>
      <c r="AP6765" s="61"/>
      <c r="AQ6765" s="61"/>
      <c r="AR6765" s="61"/>
      <c r="AS6765" s="61"/>
      <c r="AT6765" s="61"/>
      <c r="AU6765" s="61"/>
      <c r="AV6765" s="61"/>
      <c r="AW6765" s="61"/>
      <c r="AX6765" s="61"/>
      <c r="AY6765" s="61"/>
      <c r="AZ6765" s="61"/>
      <c r="BA6765" s="61"/>
    </row>
    <row r="6766" spans="39:53" x14ac:dyDescent="0.2">
      <c r="AM6766" s="61"/>
      <c r="AN6766" s="61"/>
      <c r="AO6766" s="171"/>
      <c r="AP6766" s="61"/>
      <c r="AQ6766" s="61"/>
      <c r="AR6766" s="61"/>
      <c r="AS6766" s="61"/>
      <c r="AT6766" s="61"/>
      <c r="AU6766" s="61"/>
      <c r="AV6766" s="61"/>
      <c r="AW6766" s="61"/>
      <c r="AX6766" s="61"/>
      <c r="AY6766" s="61"/>
      <c r="AZ6766" s="61"/>
      <c r="BA6766" s="61"/>
    </row>
    <row r="6767" spans="39:53" x14ac:dyDescent="0.2">
      <c r="AM6767" s="61"/>
      <c r="AN6767" s="61"/>
      <c r="AO6767" s="171"/>
      <c r="AP6767" s="61"/>
      <c r="AQ6767" s="61"/>
      <c r="AR6767" s="61"/>
      <c r="AS6767" s="61"/>
      <c r="AT6767" s="61"/>
      <c r="AU6767" s="61"/>
      <c r="AV6767" s="61"/>
      <c r="AW6767" s="61"/>
      <c r="AX6767" s="61"/>
      <c r="AY6767" s="61"/>
      <c r="AZ6767" s="61"/>
      <c r="BA6767" s="61"/>
    </row>
    <row r="6768" spans="39:53" x14ac:dyDescent="0.2">
      <c r="AM6768" s="61"/>
      <c r="AN6768" s="61"/>
      <c r="AO6768" s="171"/>
      <c r="AP6768" s="61"/>
      <c r="AQ6768" s="61"/>
      <c r="AR6768" s="61"/>
      <c r="AS6768" s="61"/>
      <c r="AT6768" s="61"/>
      <c r="AU6768" s="61"/>
      <c r="AV6768" s="61"/>
      <c r="AW6768" s="61"/>
      <c r="AX6768" s="61"/>
      <c r="AY6768" s="61"/>
      <c r="AZ6768" s="61"/>
      <c r="BA6768" s="61"/>
    </row>
    <row r="6769" spans="39:53" x14ac:dyDescent="0.2">
      <c r="AM6769" s="61"/>
      <c r="AN6769" s="61"/>
      <c r="AO6769" s="171"/>
      <c r="AP6769" s="61"/>
      <c r="AQ6769" s="61"/>
      <c r="AR6769" s="61"/>
      <c r="AS6769" s="61"/>
      <c r="AT6769" s="61"/>
      <c r="AU6769" s="61"/>
      <c r="AV6769" s="61"/>
      <c r="AW6769" s="61"/>
      <c r="AX6769" s="61"/>
      <c r="AY6769" s="61"/>
      <c r="AZ6769" s="61"/>
      <c r="BA6769" s="61"/>
    </row>
    <row r="6770" spans="39:53" x14ac:dyDescent="0.2">
      <c r="AM6770" s="61"/>
      <c r="AN6770" s="61"/>
      <c r="AO6770" s="171"/>
      <c r="AP6770" s="61"/>
      <c r="AQ6770" s="61"/>
      <c r="AR6770" s="61"/>
      <c r="AS6770" s="61"/>
      <c r="AT6770" s="61"/>
      <c r="AU6770" s="61"/>
      <c r="AV6770" s="61"/>
      <c r="AW6770" s="61"/>
      <c r="AX6770" s="61"/>
      <c r="AY6770" s="61"/>
      <c r="AZ6770" s="61"/>
      <c r="BA6770" s="61"/>
    </row>
    <row r="6771" spans="39:53" x14ac:dyDescent="0.2">
      <c r="AM6771" s="61"/>
      <c r="AN6771" s="61"/>
      <c r="AO6771" s="171"/>
      <c r="AP6771" s="61"/>
      <c r="AQ6771" s="61"/>
      <c r="AR6771" s="61"/>
      <c r="AS6771" s="61"/>
      <c r="AT6771" s="61"/>
      <c r="AU6771" s="61"/>
      <c r="AV6771" s="61"/>
      <c r="AW6771" s="61"/>
      <c r="AX6771" s="61"/>
      <c r="AY6771" s="61"/>
      <c r="AZ6771" s="61"/>
      <c r="BA6771" s="61"/>
    </row>
    <row r="6772" spans="39:53" x14ac:dyDescent="0.2">
      <c r="AM6772" s="61"/>
      <c r="AN6772" s="61"/>
      <c r="AO6772" s="171"/>
      <c r="AP6772" s="61"/>
      <c r="AQ6772" s="61"/>
      <c r="AR6772" s="61"/>
      <c r="AS6772" s="61"/>
      <c r="AT6772" s="61"/>
      <c r="AU6772" s="61"/>
      <c r="AV6772" s="61"/>
      <c r="AW6772" s="61"/>
      <c r="AX6772" s="61"/>
      <c r="AY6772" s="61"/>
      <c r="AZ6772" s="61"/>
      <c r="BA6772" s="61"/>
    </row>
    <row r="6773" spans="39:53" x14ac:dyDescent="0.2">
      <c r="AM6773" s="61"/>
      <c r="AN6773" s="61"/>
      <c r="AO6773" s="171"/>
      <c r="AP6773" s="61"/>
      <c r="AQ6773" s="61"/>
      <c r="AR6773" s="61"/>
      <c r="AS6773" s="61"/>
      <c r="AT6773" s="61"/>
      <c r="AU6773" s="61"/>
      <c r="AV6773" s="61"/>
      <c r="AW6773" s="61"/>
      <c r="AX6773" s="61"/>
      <c r="AY6773" s="61"/>
      <c r="AZ6773" s="61"/>
      <c r="BA6773" s="61"/>
    </row>
    <row r="6774" spans="39:53" x14ac:dyDescent="0.2">
      <c r="AM6774" s="61"/>
      <c r="AN6774" s="61"/>
      <c r="AO6774" s="171"/>
      <c r="AP6774" s="61"/>
      <c r="AQ6774" s="61"/>
      <c r="AR6774" s="61"/>
      <c r="AS6774" s="61"/>
      <c r="AT6774" s="61"/>
      <c r="AU6774" s="61"/>
      <c r="AV6774" s="61"/>
      <c r="AW6774" s="61"/>
      <c r="AX6774" s="61"/>
      <c r="AY6774" s="61"/>
      <c r="AZ6774" s="61"/>
      <c r="BA6774" s="61"/>
    </row>
    <row r="6775" spans="39:53" x14ac:dyDescent="0.2">
      <c r="AM6775" s="61"/>
      <c r="AN6775" s="61"/>
      <c r="AO6775" s="171"/>
      <c r="AP6775" s="61"/>
      <c r="AQ6775" s="61"/>
      <c r="AR6775" s="61"/>
      <c r="AS6775" s="61"/>
      <c r="AT6775" s="61"/>
      <c r="AU6775" s="61"/>
      <c r="AV6775" s="61"/>
      <c r="AW6775" s="61"/>
      <c r="AX6775" s="61"/>
      <c r="AY6775" s="61"/>
      <c r="AZ6775" s="61"/>
      <c r="BA6775" s="61"/>
    </row>
    <row r="6776" spans="39:53" x14ac:dyDescent="0.2">
      <c r="AM6776" s="61"/>
      <c r="AN6776" s="61"/>
      <c r="AO6776" s="171"/>
      <c r="AP6776" s="61"/>
      <c r="AQ6776" s="61"/>
      <c r="AR6776" s="61"/>
      <c r="AS6776" s="61"/>
      <c r="AT6776" s="61"/>
      <c r="AU6776" s="61"/>
      <c r="AV6776" s="61"/>
      <c r="AW6776" s="61"/>
      <c r="AX6776" s="61"/>
      <c r="AY6776" s="61"/>
      <c r="AZ6776" s="61"/>
      <c r="BA6776" s="61"/>
    </row>
    <row r="6777" spans="39:53" x14ac:dyDescent="0.2">
      <c r="AM6777" s="61"/>
      <c r="AN6777" s="61"/>
      <c r="AO6777" s="171"/>
      <c r="AP6777" s="61"/>
      <c r="AQ6777" s="61"/>
      <c r="AR6777" s="61"/>
      <c r="AS6777" s="61"/>
      <c r="AT6777" s="61"/>
      <c r="AU6777" s="61"/>
      <c r="AV6777" s="61"/>
      <c r="AW6777" s="61"/>
      <c r="AX6777" s="61"/>
      <c r="AY6777" s="61"/>
      <c r="AZ6777" s="61"/>
      <c r="BA6777" s="61"/>
    </row>
    <row r="6778" spans="39:53" x14ac:dyDescent="0.2">
      <c r="AM6778" s="61"/>
      <c r="AN6778" s="61"/>
      <c r="AO6778" s="171"/>
      <c r="AP6778" s="61"/>
      <c r="AQ6778" s="61"/>
      <c r="AR6778" s="61"/>
      <c r="AS6778" s="61"/>
      <c r="AT6778" s="61"/>
      <c r="AU6778" s="61"/>
      <c r="AV6778" s="61"/>
      <c r="AW6778" s="61"/>
      <c r="AX6778" s="61"/>
      <c r="AY6778" s="61"/>
      <c r="AZ6778" s="61"/>
      <c r="BA6778" s="61"/>
    </row>
    <row r="6779" spans="39:53" x14ac:dyDescent="0.2">
      <c r="AM6779" s="61"/>
      <c r="AN6779" s="61"/>
      <c r="AO6779" s="171"/>
      <c r="AP6779" s="61"/>
      <c r="AQ6779" s="61"/>
      <c r="AR6779" s="61"/>
      <c r="AS6779" s="61"/>
      <c r="AT6779" s="61"/>
      <c r="AU6779" s="61"/>
      <c r="AV6779" s="61"/>
      <c r="AW6779" s="61"/>
      <c r="AX6779" s="61"/>
      <c r="AY6779" s="61"/>
      <c r="AZ6779" s="61"/>
      <c r="BA6779" s="61"/>
    </row>
    <row r="6780" spans="39:53" x14ac:dyDescent="0.2">
      <c r="AM6780" s="61"/>
      <c r="AN6780" s="61"/>
      <c r="AO6780" s="171"/>
      <c r="AP6780" s="61"/>
      <c r="AQ6780" s="61"/>
      <c r="AR6780" s="61"/>
      <c r="AS6780" s="61"/>
      <c r="AT6780" s="61"/>
      <c r="AU6780" s="61"/>
      <c r="AV6780" s="61"/>
      <c r="AW6780" s="61"/>
      <c r="AX6780" s="61"/>
      <c r="AY6780" s="61"/>
      <c r="AZ6780" s="61"/>
      <c r="BA6780" s="61"/>
    </row>
    <row r="6781" spans="39:53" x14ac:dyDescent="0.2">
      <c r="AM6781" s="61"/>
      <c r="AN6781" s="61"/>
      <c r="AO6781" s="171"/>
      <c r="AP6781" s="61"/>
      <c r="AQ6781" s="61"/>
      <c r="AR6781" s="61"/>
      <c r="AS6781" s="61"/>
      <c r="AT6781" s="61"/>
      <c r="AU6781" s="61"/>
      <c r="AV6781" s="61"/>
      <c r="AW6781" s="61"/>
      <c r="AX6781" s="61"/>
      <c r="AY6781" s="61"/>
      <c r="AZ6781" s="61"/>
      <c r="BA6781" s="61"/>
    </row>
    <row r="6782" spans="39:53" x14ac:dyDescent="0.2">
      <c r="AM6782" s="61"/>
      <c r="AN6782" s="61"/>
      <c r="AO6782" s="171"/>
      <c r="AP6782" s="61"/>
      <c r="AQ6782" s="61"/>
      <c r="AR6782" s="61"/>
      <c r="AS6782" s="61"/>
      <c r="AT6782" s="61"/>
      <c r="AU6782" s="61"/>
      <c r="AV6782" s="61"/>
      <c r="AW6782" s="61"/>
      <c r="AX6782" s="61"/>
      <c r="AY6782" s="61"/>
      <c r="AZ6782" s="61"/>
      <c r="BA6782" s="61"/>
    </row>
    <row r="6783" spans="39:53" x14ac:dyDescent="0.2">
      <c r="AM6783" s="61"/>
      <c r="AN6783" s="61"/>
      <c r="AO6783" s="171"/>
      <c r="AP6783" s="61"/>
      <c r="AQ6783" s="61"/>
      <c r="AR6783" s="61"/>
      <c r="AS6783" s="61"/>
      <c r="AT6783" s="61"/>
      <c r="AU6783" s="61"/>
      <c r="AV6783" s="61"/>
      <c r="AW6783" s="61"/>
      <c r="AX6783" s="61"/>
      <c r="AY6783" s="61"/>
      <c r="AZ6783" s="61"/>
      <c r="BA6783" s="61"/>
    </row>
    <row r="6784" spans="39:53" x14ac:dyDescent="0.2">
      <c r="AM6784" s="61"/>
      <c r="AN6784" s="61"/>
      <c r="AO6784" s="171"/>
      <c r="AP6784" s="61"/>
      <c r="AQ6784" s="61"/>
      <c r="AR6784" s="61"/>
      <c r="AS6784" s="61"/>
      <c r="AT6784" s="61"/>
      <c r="AU6784" s="61"/>
      <c r="AV6784" s="61"/>
      <c r="AW6784" s="61"/>
      <c r="AX6784" s="61"/>
      <c r="AY6784" s="61"/>
      <c r="AZ6784" s="61"/>
      <c r="BA6784" s="61"/>
    </row>
    <row r="6785" spans="39:53" x14ac:dyDescent="0.2">
      <c r="AM6785" s="61"/>
      <c r="AN6785" s="61"/>
      <c r="AO6785" s="171"/>
      <c r="AP6785" s="61"/>
      <c r="AQ6785" s="61"/>
      <c r="AR6785" s="61"/>
      <c r="AS6785" s="61"/>
      <c r="AT6785" s="61"/>
      <c r="AU6785" s="61"/>
      <c r="AV6785" s="61"/>
      <c r="AW6785" s="61"/>
      <c r="AX6785" s="61"/>
      <c r="AY6785" s="61"/>
      <c r="AZ6785" s="61"/>
      <c r="BA6785" s="61"/>
    </row>
    <row r="6786" spans="39:53" x14ac:dyDescent="0.2">
      <c r="AM6786" s="61"/>
      <c r="AN6786" s="61"/>
      <c r="AO6786" s="171"/>
      <c r="AP6786" s="61"/>
      <c r="AQ6786" s="61"/>
      <c r="AR6786" s="61"/>
      <c r="AS6786" s="61"/>
      <c r="AT6786" s="61"/>
      <c r="AU6786" s="61"/>
      <c r="AV6786" s="61"/>
      <c r="AW6786" s="61"/>
      <c r="AX6786" s="61"/>
      <c r="AY6786" s="61"/>
      <c r="AZ6786" s="61"/>
      <c r="BA6786" s="61"/>
    </row>
    <row r="6787" spans="39:53" x14ac:dyDescent="0.2">
      <c r="AM6787" s="61"/>
      <c r="AN6787" s="61"/>
      <c r="AO6787" s="171"/>
      <c r="AP6787" s="61"/>
      <c r="AQ6787" s="61"/>
      <c r="AR6787" s="61"/>
      <c r="AS6787" s="61"/>
      <c r="AT6787" s="61"/>
      <c r="AU6787" s="61"/>
      <c r="AV6787" s="61"/>
      <c r="AW6787" s="61"/>
      <c r="AX6787" s="61"/>
      <c r="AY6787" s="61"/>
      <c r="AZ6787" s="61"/>
      <c r="BA6787" s="61"/>
    </row>
    <row r="6788" spans="39:53" x14ac:dyDescent="0.2">
      <c r="AM6788" s="61"/>
      <c r="AN6788" s="61"/>
      <c r="AO6788" s="171"/>
      <c r="AP6788" s="61"/>
      <c r="AQ6788" s="61"/>
      <c r="AR6788" s="61"/>
      <c r="AS6788" s="61"/>
      <c r="AT6788" s="61"/>
      <c r="AU6788" s="61"/>
      <c r="AV6788" s="61"/>
      <c r="AW6788" s="61"/>
      <c r="AX6788" s="61"/>
      <c r="AY6788" s="61"/>
      <c r="AZ6788" s="61"/>
      <c r="BA6788" s="61"/>
    </row>
    <row r="6789" spans="39:53" x14ac:dyDescent="0.2">
      <c r="AM6789" s="61"/>
      <c r="AN6789" s="61"/>
      <c r="AO6789" s="171"/>
      <c r="AP6789" s="61"/>
      <c r="AQ6789" s="61"/>
      <c r="AR6789" s="61"/>
      <c r="AS6789" s="61"/>
      <c r="AT6789" s="61"/>
      <c r="AU6789" s="61"/>
      <c r="AV6789" s="61"/>
      <c r="AW6789" s="61"/>
      <c r="AX6789" s="61"/>
      <c r="AY6789" s="61"/>
      <c r="AZ6789" s="61"/>
      <c r="BA6789" s="61"/>
    </row>
    <row r="6790" spans="39:53" x14ac:dyDescent="0.2">
      <c r="AM6790" s="61"/>
      <c r="AN6790" s="61"/>
      <c r="AO6790" s="171"/>
      <c r="AP6790" s="61"/>
      <c r="AQ6790" s="61"/>
      <c r="AR6790" s="61"/>
      <c r="AS6790" s="61"/>
      <c r="AT6790" s="61"/>
      <c r="AU6790" s="61"/>
      <c r="AV6790" s="61"/>
      <c r="AW6790" s="61"/>
      <c r="AX6790" s="61"/>
      <c r="AY6790" s="61"/>
      <c r="AZ6790" s="61"/>
      <c r="BA6790" s="61"/>
    </row>
    <row r="6791" spans="39:53" x14ac:dyDescent="0.2">
      <c r="AM6791" s="61"/>
      <c r="AN6791" s="61"/>
      <c r="AO6791" s="171"/>
      <c r="AP6791" s="61"/>
      <c r="AQ6791" s="61"/>
      <c r="AR6791" s="61"/>
      <c r="AS6791" s="61"/>
      <c r="AT6791" s="61"/>
      <c r="AU6791" s="61"/>
      <c r="AV6791" s="61"/>
      <c r="AW6791" s="61"/>
      <c r="AX6791" s="61"/>
      <c r="AY6791" s="61"/>
      <c r="AZ6791" s="61"/>
      <c r="BA6791" s="61"/>
    </row>
    <row r="6792" spans="39:53" x14ac:dyDescent="0.2">
      <c r="AM6792" s="61"/>
      <c r="AN6792" s="61"/>
      <c r="AO6792" s="171"/>
      <c r="AP6792" s="61"/>
      <c r="AQ6792" s="61"/>
      <c r="AR6792" s="61"/>
      <c r="AS6792" s="61"/>
      <c r="AT6792" s="61"/>
      <c r="AU6792" s="61"/>
      <c r="AV6792" s="61"/>
      <c r="AW6792" s="61"/>
      <c r="AX6792" s="61"/>
      <c r="AY6792" s="61"/>
      <c r="AZ6792" s="61"/>
      <c r="BA6792" s="61"/>
    </row>
    <row r="6793" spans="39:53" x14ac:dyDescent="0.2">
      <c r="AM6793" s="61"/>
      <c r="AN6793" s="61"/>
      <c r="AO6793" s="171"/>
      <c r="AP6793" s="61"/>
      <c r="AQ6793" s="61"/>
      <c r="AR6793" s="61"/>
      <c r="AS6793" s="61"/>
      <c r="AT6793" s="61"/>
      <c r="AU6793" s="61"/>
      <c r="AV6793" s="61"/>
      <c r="AW6793" s="61"/>
      <c r="AX6793" s="61"/>
      <c r="AY6793" s="61"/>
      <c r="AZ6793" s="61"/>
      <c r="BA6793" s="61"/>
    </row>
    <row r="6794" spans="39:53" x14ac:dyDescent="0.2">
      <c r="AM6794" s="61"/>
      <c r="AN6794" s="61"/>
      <c r="AO6794" s="171"/>
      <c r="AP6794" s="61"/>
      <c r="AQ6794" s="61"/>
      <c r="AR6794" s="61"/>
      <c r="AS6794" s="61"/>
      <c r="AT6794" s="61"/>
      <c r="AU6794" s="61"/>
      <c r="AV6794" s="61"/>
      <c r="AW6794" s="61"/>
      <c r="AX6794" s="61"/>
      <c r="AY6794" s="61"/>
      <c r="AZ6794" s="61"/>
      <c r="BA6794" s="61"/>
    </row>
    <row r="6795" spans="39:53" x14ac:dyDescent="0.2">
      <c r="AM6795" s="61"/>
      <c r="AN6795" s="61"/>
      <c r="AO6795" s="171"/>
      <c r="AP6795" s="61"/>
      <c r="AQ6795" s="61"/>
      <c r="AR6795" s="61"/>
      <c r="AS6795" s="61"/>
      <c r="AT6795" s="61"/>
      <c r="AU6795" s="61"/>
      <c r="AV6795" s="61"/>
      <c r="AW6795" s="61"/>
      <c r="AX6795" s="61"/>
      <c r="AY6795" s="61"/>
      <c r="AZ6795" s="61"/>
      <c r="BA6795" s="61"/>
    </row>
    <row r="6796" spans="39:53" x14ac:dyDescent="0.2">
      <c r="AM6796" s="61"/>
      <c r="AN6796" s="61"/>
      <c r="AO6796" s="171"/>
      <c r="AP6796" s="61"/>
      <c r="AQ6796" s="61"/>
      <c r="AR6796" s="61"/>
      <c r="AS6796" s="61"/>
      <c r="AT6796" s="61"/>
      <c r="AU6796" s="61"/>
      <c r="AV6796" s="61"/>
      <c r="AW6796" s="61"/>
      <c r="AX6796" s="61"/>
      <c r="AY6796" s="61"/>
      <c r="AZ6796" s="61"/>
      <c r="BA6796" s="61"/>
    </row>
    <row r="6797" spans="39:53" x14ac:dyDescent="0.2">
      <c r="AM6797" s="61"/>
      <c r="AN6797" s="61"/>
      <c r="AO6797" s="171"/>
      <c r="AP6797" s="61"/>
      <c r="AQ6797" s="61"/>
      <c r="AR6797" s="61"/>
      <c r="AS6797" s="61"/>
      <c r="AT6797" s="61"/>
      <c r="AU6797" s="61"/>
      <c r="AV6797" s="61"/>
      <c r="AW6797" s="61"/>
      <c r="AX6797" s="61"/>
      <c r="AY6797" s="61"/>
      <c r="AZ6797" s="61"/>
      <c r="BA6797" s="61"/>
    </row>
    <row r="6798" spans="39:53" x14ac:dyDescent="0.2">
      <c r="AM6798" s="61"/>
      <c r="AN6798" s="61"/>
      <c r="AO6798" s="171"/>
      <c r="AP6798" s="61"/>
      <c r="AQ6798" s="61"/>
      <c r="AR6798" s="61"/>
      <c r="AS6798" s="61"/>
      <c r="AT6798" s="61"/>
      <c r="AU6798" s="61"/>
      <c r="AV6798" s="61"/>
      <c r="AW6798" s="61"/>
      <c r="AX6798" s="61"/>
      <c r="AY6798" s="61"/>
      <c r="AZ6798" s="61"/>
      <c r="BA6798" s="61"/>
    </row>
    <row r="6799" spans="39:53" x14ac:dyDescent="0.2">
      <c r="AM6799" s="61"/>
      <c r="AN6799" s="61"/>
      <c r="AO6799" s="171"/>
      <c r="AP6799" s="61"/>
      <c r="AQ6799" s="61"/>
      <c r="AR6799" s="61"/>
      <c r="AS6799" s="61"/>
      <c r="AT6799" s="61"/>
      <c r="AU6799" s="61"/>
      <c r="AV6799" s="61"/>
      <c r="AW6799" s="61"/>
      <c r="AX6799" s="61"/>
      <c r="AY6799" s="61"/>
      <c r="AZ6799" s="61"/>
      <c r="BA6799" s="61"/>
    </row>
    <row r="6800" spans="39:53" x14ac:dyDescent="0.2">
      <c r="AM6800" s="61"/>
      <c r="AN6800" s="61"/>
      <c r="AO6800" s="171"/>
      <c r="AP6800" s="61"/>
      <c r="AQ6800" s="61"/>
      <c r="AR6800" s="61"/>
      <c r="AS6800" s="61"/>
      <c r="AT6800" s="61"/>
      <c r="AU6800" s="61"/>
      <c r="AV6800" s="61"/>
      <c r="AW6800" s="61"/>
      <c r="AX6800" s="61"/>
      <c r="AY6800" s="61"/>
      <c r="AZ6800" s="61"/>
      <c r="BA6800" s="61"/>
    </row>
    <row r="6801" spans="39:53" x14ac:dyDescent="0.2">
      <c r="AM6801" s="61"/>
      <c r="AN6801" s="61"/>
      <c r="AO6801" s="171"/>
      <c r="AP6801" s="61"/>
      <c r="AQ6801" s="61"/>
      <c r="AR6801" s="61"/>
      <c r="AS6801" s="61"/>
      <c r="AT6801" s="61"/>
      <c r="AU6801" s="61"/>
      <c r="AV6801" s="61"/>
      <c r="AW6801" s="61"/>
      <c r="AX6801" s="61"/>
      <c r="AY6801" s="61"/>
      <c r="AZ6801" s="61"/>
      <c r="BA6801" s="61"/>
    </row>
    <row r="6802" spans="39:53" x14ac:dyDescent="0.2">
      <c r="AM6802" s="61"/>
      <c r="AN6802" s="61"/>
      <c r="AO6802" s="171"/>
      <c r="AP6802" s="61"/>
      <c r="AQ6802" s="61"/>
      <c r="AR6802" s="61"/>
      <c r="AS6802" s="61"/>
      <c r="AT6802" s="61"/>
      <c r="AU6802" s="61"/>
      <c r="AV6802" s="61"/>
      <c r="AW6802" s="61"/>
      <c r="AX6802" s="61"/>
      <c r="AY6802" s="61"/>
      <c r="AZ6802" s="61"/>
      <c r="BA6802" s="61"/>
    </row>
    <row r="6803" spans="39:53" x14ac:dyDescent="0.2">
      <c r="AM6803" s="61"/>
      <c r="AN6803" s="61"/>
      <c r="AO6803" s="171"/>
      <c r="AP6803" s="61"/>
      <c r="AQ6803" s="61"/>
      <c r="AR6803" s="61"/>
      <c r="AS6803" s="61"/>
      <c r="AT6803" s="61"/>
      <c r="AU6803" s="61"/>
      <c r="AV6803" s="61"/>
      <c r="AW6803" s="61"/>
      <c r="AX6803" s="61"/>
      <c r="AY6803" s="61"/>
      <c r="AZ6803" s="61"/>
      <c r="BA6803" s="61"/>
    </row>
    <row r="6804" spans="39:53" x14ac:dyDescent="0.2">
      <c r="AM6804" s="61"/>
      <c r="AN6804" s="61"/>
      <c r="AO6804" s="171"/>
      <c r="AP6804" s="61"/>
      <c r="AQ6804" s="61"/>
      <c r="AR6804" s="61"/>
      <c r="AS6804" s="61"/>
      <c r="AT6804" s="61"/>
      <c r="AU6804" s="61"/>
      <c r="AV6804" s="61"/>
      <c r="AW6804" s="61"/>
      <c r="AX6804" s="61"/>
      <c r="AY6804" s="61"/>
      <c r="AZ6804" s="61"/>
      <c r="BA6804" s="61"/>
    </row>
    <row r="6805" spans="39:53" x14ac:dyDescent="0.2">
      <c r="AM6805" s="61"/>
      <c r="AN6805" s="61"/>
      <c r="AO6805" s="171"/>
      <c r="AP6805" s="61"/>
      <c r="AQ6805" s="61"/>
      <c r="AR6805" s="61"/>
      <c r="AS6805" s="61"/>
      <c r="AT6805" s="61"/>
      <c r="AU6805" s="61"/>
      <c r="AV6805" s="61"/>
      <c r="AW6805" s="61"/>
      <c r="AX6805" s="61"/>
      <c r="AY6805" s="61"/>
      <c r="AZ6805" s="61"/>
      <c r="BA6805" s="61"/>
    </row>
    <row r="6806" spans="39:53" x14ac:dyDescent="0.2">
      <c r="AM6806" s="61"/>
      <c r="AN6806" s="61"/>
      <c r="AO6806" s="171"/>
      <c r="AP6806" s="61"/>
      <c r="AQ6806" s="61"/>
      <c r="AR6806" s="61"/>
      <c r="AS6806" s="61"/>
      <c r="AT6806" s="61"/>
      <c r="AU6806" s="61"/>
      <c r="AV6806" s="61"/>
      <c r="AW6806" s="61"/>
      <c r="AX6806" s="61"/>
      <c r="AY6806" s="61"/>
      <c r="AZ6806" s="61"/>
      <c r="BA6806" s="61"/>
    </row>
    <row r="6807" spans="39:53" x14ac:dyDescent="0.2">
      <c r="AM6807" s="61"/>
      <c r="AN6807" s="61"/>
      <c r="AO6807" s="171"/>
      <c r="AP6807" s="61"/>
      <c r="AQ6807" s="61"/>
      <c r="AR6807" s="61"/>
      <c r="AS6807" s="61"/>
      <c r="AT6807" s="61"/>
      <c r="AU6807" s="61"/>
      <c r="AV6807" s="61"/>
      <c r="AW6807" s="61"/>
      <c r="AX6807" s="61"/>
      <c r="AY6807" s="61"/>
      <c r="AZ6807" s="61"/>
      <c r="BA6807" s="61"/>
    </row>
    <row r="6808" spans="39:53" x14ac:dyDescent="0.2">
      <c r="AM6808" s="61"/>
      <c r="AN6808" s="61"/>
      <c r="AO6808" s="171"/>
      <c r="AP6808" s="61"/>
      <c r="AQ6808" s="61"/>
      <c r="AR6808" s="61"/>
      <c r="AS6808" s="61"/>
      <c r="AT6808" s="61"/>
      <c r="AU6808" s="61"/>
      <c r="AV6808" s="61"/>
      <c r="AW6808" s="61"/>
      <c r="AX6808" s="61"/>
      <c r="AY6808" s="61"/>
      <c r="AZ6808" s="61"/>
      <c r="BA6808" s="61"/>
    </row>
    <row r="6809" spans="39:53" x14ac:dyDescent="0.2">
      <c r="AM6809" s="61"/>
      <c r="AN6809" s="61"/>
      <c r="AO6809" s="171"/>
      <c r="AP6809" s="61"/>
      <c r="AQ6809" s="61"/>
      <c r="AR6809" s="61"/>
      <c r="AS6809" s="61"/>
      <c r="AT6809" s="61"/>
      <c r="AU6809" s="61"/>
      <c r="AV6809" s="61"/>
      <c r="AW6809" s="61"/>
      <c r="AX6809" s="61"/>
      <c r="AY6809" s="61"/>
      <c r="AZ6809" s="61"/>
      <c r="BA6809" s="61"/>
    </row>
    <row r="6810" spans="39:53" x14ac:dyDescent="0.2">
      <c r="AM6810" s="61"/>
      <c r="AN6810" s="61"/>
      <c r="AO6810" s="171"/>
      <c r="AP6810" s="61"/>
      <c r="AQ6810" s="61"/>
      <c r="AR6810" s="61"/>
      <c r="AS6810" s="61"/>
      <c r="AT6810" s="61"/>
      <c r="AU6810" s="61"/>
      <c r="AV6810" s="61"/>
      <c r="AW6810" s="61"/>
      <c r="AX6810" s="61"/>
      <c r="AY6810" s="61"/>
      <c r="AZ6810" s="61"/>
      <c r="BA6810" s="61"/>
    </row>
    <row r="6811" spans="39:53" x14ac:dyDescent="0.2">
      <c r="AM6811" s="61"/>
      <c r="AN6811" s="61"/>
      <c r="AO6811" s="171"/>
      <c r="AP6811" s="61"/>
      <c r="AQ6811" s="61"/>
      <c r="AR6811" s="61"/>
      <c r="AS6811" s="61"/>
      <c r="AT6811" s="61"/>
      <c r="AU6811" s="61"/>
      <c r="AV6811" s="61"/>
      <c r="AW6811" s="61"/>
      <c r="AX6811" s="61"/>
      <c r="AY6811" s="61"/>
      <c r="AZ6811" s="61"/>
      <c r="BA6811" s="61"/>
    </row>
    <row r="6812" spans="39:53" x14ac:dyDescent="0.2">
      <c r="AM6812" s="61"/>
      <c r="AN6812" s="61"/>
      <c r="AO6812" s="171"/>
      <c r="AP6812" s="61"/>
      <c r="AQ6812" s="61"/>
      <c r="AR6812" s="61"/>
      <c r="AS6812" s="61"/>
      <c r="AT6812" s="61"/>
      <c r="AU6812" s="61"/>
      <c r="AV6812" s="61"/>
      <c r="AW6812" s="61"/>
      <c r="AX6812" s="61"/>
      <c r="AY6812" s="61"/>
      <c r="AZ6812" s="61"/>
      <c r="BA6812" s="61"/>
    </row>
    <row r="6813" spans="39:53" x14ac:dyDescent="0.2">
      <c r="AM6813" s="61"/>
      <c r="AN6813" s="61"/>
      <c r="AO6813" s="171"/>
      <c r="AP6813" s="61"/>
      <c r="AQ6813" s="61"/>
      <c r="AR6813" s="61"/>
      <c r="AS6813" s="61"/>
      <c r="AT6813" s="61"/>
      <c r="AU6813" s="61"/>
      <c r="AV6813" s="61"/>
      <c r="AW6813" s="61"/>
      <c r="AX6813" s="61"/>
      <c r="AY6813" s="61"/>
      <c r="AZ6813" s="61"/>
      <c r="BA6813" s="61"/>
    </row>
    <row r="6814" spans="39:53" x14ac:dyDescent="0.2">
      <c r="AM6814" s="61"/>
      <c r="AN6814" s="61"/>
      <c r="AO6814" s="171"/>
      <c r="AP6814" s="61"/>
      <c r="AQ6814" s="61"/>
      <c r="AR6814" s="61"/>
      <c r="AS6814" s="61"/>
      <c r="AT6814" s="61"/>
      <c r="AU6814" s="61"/>
      <c r="AV6814" s="61"/>
      <c r="AW6814" s="61"/>
      <c r="AX6814" s="61"/>
      <c r="AY6814" s="61"/>
      <c r="AZ6814" s="61"/>
      <c r="BA6814" s="61"/>
    </row>
    <row r="6815" spans="39:53" x14ac:dyDescent="0.2">
      <c r="AM6815" s="61"/>
      <c r="AN6815" s="61"/>
      <c r="AO6815" s="171"/>
      <c r="AP6815" s="61"/>
      <c r="AQ6815" s="61"/>
      <c r="AR6815" s="61"/>
      <c r="AS6815" s="61"/>
      <c r="AT6815" s="61"/>
      <c r="AU6815" s="61"/>
      <c r="AV6815" s="61"/>
      <c r="AW6815" s="61"/>
      <c r="AX6815" s="61"/>
      <c r="AY6815" s="61"/>
      <c r="AZ6815" s="61"/>
      <c r="BA6815" s="61"/>
    </row>
    <row r="6816" spans="39:53" x14ac:dyDescent="0.2">
      <c r="AM6816" s="61"/>
      <c r="AN6816" s="61"/>
      <c r="AO6816" s="171"/>
      <c r="AP6816" s="61"/>
      <c r="AQ6816" s="61"/>
      <c r="AR6816" s="61"/>
      <c r="AS6816" s="61"/>
      <c r="AT6816" s="61"/>
      <c r="AU6816" s="61"/>
      <c r="AV6816" s="61"/>
      <c r="AW6816" s="61"/>
      <c r="AX6816" s="61"/>
      <c r="AY6816" s="61"/>
      <c r="AZ6816" s="61"/>
      <c r="BA6816" s="61"/>
    </row>
    <row r="6817" spans="39:53" x14ac:dyDescent="0.2">
      <c r="AM6817" s="61"/>
      <c r="AN6817" s="61"/>
      <c r="AO6817" s="171"/>
      <c r="AP6817" s="61"/>
      <c r="AQ6817" s="61"/>
      <c r="AR6817" s="61"/>
      <c r="AS6817" s="61"/>
      <c r="AT6817" s="61"/>
      <c r="AU6817" s="61"/>
      <c r="AV6817" s="61"/>
      <c r="AW6817" s="61"/>
      <c r="AX6817" s="61"/>
      <c r="AY6817" s="61"/>
      <c r="AZ6817" s="61"/>
      <c r="BA6817" s="61"/>
    </row>
    <row r="6818" spans="39:53" x14ac:dyDescent="0.2">
      <c r="AM6818" s="61"/>
      <c r="AN6818" s="61"/>
      <c r="AO6818" s="171"/>
      <c r="AP6818" s="61"/>
      <c r="AQ6818" s="61"/>
      <c r="AR6818" s="61"/>
      <c r="AS6818" s="61"/>
      <c r="AT6818" s="61"/>
      <c r="AU6818" s="61"/>
      <c r="AV6818" s="61"/>
      <c r="AW6818" s="61"/>
      <c r="AX6818" s="61"/>
      <c r="AY6818" s="61"/>
      <c r="AZ6818" s="61"/>
      <c r="BA6818" s="61"/>
    </row>
    <row r="6819" spans="39:53" x14ac:dyDescent="0.2">
      <c r="AM6819" s="61"/>
      <c r="AN6819" s="61"/>
      <c r="AO6819" s="171"/>
      <c r="AP6819" s="61"/>
      <c r="AQ6819" s="61"/>
      <c r="AR6819" s="61"/>
      <c r="AS6819" s="61"/>
      <c r="AT6819" s="61"/>
      <c r="AU6819" s="61"/>
      <c r="AV6819" s="61"/>
      <c r="AW6819" s="61"/>
      <c r="AX6819" s="61"/>
      <c r="AY6819" s="61"/>
      <c r="AZ6819" s="61"/>
      <c r="BA6819" s="61"/>
    </row>
    <row r="6820" spans="39:53" x14ac:dyDescent="0.2">
      <c r="AM6820" s="61"/>
      <c r="AN6820" s="61"/>
      <c r="AO6820" s="171"/>
      <c r="AP6820" s="61"/>
      <c r="AQ6820" s="61"/>
      <c r="AR6820" s="61"/>
      <c r="AS6820" s="61"/>
      <c r="AT6820" s="61"/>
      <c r="AU6820" s="61"/>
      <c r="AV6820" s="61"/>
      <c r="AW6820" s="61"/>
      <c r="AX6820" s="61"/>
      <c r="AY6820" s="61"/>
      <c r="AZ6820" s="61"/>
      <c r="BA6820" s="61"/>
    </row>
    <row r="6821" spans="39:53" x14ac:dyDescent="0.2">
      <c r="AM6821" s="61"/>
      <c r="AN6821" s="61"/>
      <c r="AO6821" s="171"/>
      <c r="AP6821" s="61"/>
      <c r="AQ6821" s="61"/>
      <c r="AR6821" s="61"/>
      <c r="AS6821" s="61"/>
      <c r="AT6821" s="61"/>
      <c r="AU6821" s="61"/>
      <c r="AV6821" s="61"/>
      <c r="AW6821" s="61"/>
      <c r="AX6821" s="61"/>
      <c r="AY6821" s="61"/>
      <c r="AZ6821" s="61"/>
      <c r="BA6821" s="61"/>
    </row>
    <row r="6822" spans="39:53" x14ac:dyDescent="0.2">
      <c r="AM6822" s="61"/>
      <c r="AN6822" s="61"/>
      <c r="AO6822" s="171"/>
      <c r="AP6822" s="61"/>
      <c r="AQ6822" s="61"/>
      <c r="AR6822" s="61"/>
      <c r="AS6822" s="61"/>
      <c r="AT6822" s="61"/>
      <c r="AU6822" s="61"/>
      <c r="AV6822" s="61"/>
      <c r="AW6822" s="61"/>
      <c r="AX6822" s="61"/>
      <c r="AY6822" s="61"/>
      <c r="AZ6822" s="61"/>
      <c r="BA6822" s="61"/>
    </row>
    <row r="6823" spans="39:53" x14ac:dyDescent="0.2">
      <c r="AM6823" s="61"/>
      <c r="AN6823" s="61"/>
      <c r="AO6823" s="171"/>
      <c r="AP6823" s="61"/>
      <c r="AQ6823" s="61"/>
      <c r="AR6823" s="61"/>
      <c r="AS6823" s="61"/>
      <c r="AT6823" s="61"/>
      <c r="AU6823" s="61"/>
      <c r="AV6823" s="61"/>
      <c r="AW6823" s="61"/>
      <c r="AX6823" s="61"/>
      <c r="AY6823" s="61"/>
      <c r="AZ6823" s="61"/>
      <c r="BA6823" s="61"/>
    </row>
    <row r="6824" spans="39:53" x14ac:dyDescent="0.2">
      <c r="AM6824" s="61"/>
      <c r="AN6824" s="61"/>
      <c r="AO6824" s="171"/>
      <c r="AP6824" s="61"/>
      <c r="AQ6824" s="61"/>
      <c r="AR6824" s="61"/>
      <c r="AS6824" s="61"/>
      <c r="AT6824" s="61"/>
      <c r="AU6824" s="61"/>
      <c r="AV6824" s="61"/>
      <c r="AW6824" s="61"/>
      <c r="AX6824" s="61"/>
      <c r="AY6824" s="61"/>
      <c r="AZ6824" s="61"/>
      <c r="BA6824" s="61"/>
    </row>
    <row r="6825" spans="39:53" x14ac:dyDescent="0.2">
      <c r="AM6825" s="61"/>
      <c r="AN6825" s="61"/>
      <c r="AO6825" s="171"/>
      <c r="AP6825" s="61"/>
      <c r="AQ6825" s="61"/>
      <c r="AR6825" s="61"/>
      <c r="AS6825" s="61"/>
      <c r="AT6825" s="61"/>
      <c r="AU6825" s="61"/>
      <c r="AV6825" s="61"/>
      <c r="AW6825" s="61"/>
      <c r="AX6825" s="61"/>
      <c r="AY6825" s="61"/>
      <c r="AZ6825" s="61"/>
      <c r="BA6825" s="61"/>
    </row>
    <row r="6826" spans="39:53" x14ac:dyDescent="0.2">
      <c r="AM6826" s="61"/>
      <c r="AN6826" s="61"/>
      <c r="AO6826" s="171"/>
      <c r="AP6826" s="61"/>
      <c r="AQ6826" s="61"/>
      <c r="AR6826" s="61"/>
      <c r="AS6826" s="61"/>
      <c r="AT6826" s="61"/>
      <c r="AU6826" s="61"/>
      <c r="AV6826" s="61"/>
      <c r="AW6826" s="61"/>
      <c r="AX6826" s="61"/>
      <c r="AY6826" s="61"/>
      <c r="AZ6826" s="61"/>
      <c r="BA6826" s="61"/>
    </row>
    <row r="6827" spans="39:53" x14ac:dyDescent="0.2">
      <c r="AM6827" s="61"/>
      <c r="AN6827" s="61"/>
      <c r="AO6827" s="171"/>
      <c r="AP6827" s="61"/>
      <c r="AQ6827" s="61"/>
      <c r="AR6827" s="61"/>
      <c r="AS6827" s="61"/>
      <c r="AT6827" s="61"/>
      <c r="AU6827" s="61"/>
      <c r="AV6827" s="61"/>
      <c r="AW6827" s="61"/>
      <c r="AX6827" s="61"/>
      <c r="AY6827" s="61"/>
      <c r="AZ6827" s="61"/>
      <c r="BA6827" s="61"/>
    </row>
    <row r="6828" spans="39:53" x14ac:dyDescent="0.2">
      <c r="AM6828" s="61"/>
      <c r="AN6828" s="61"/>
      <c r="AO6828" s="171"/>
      <c r="AP6828" s="61"/>
      <c r="AQ6828" s="61"/>
      <c r="AR6828" s="61"/>
      <c r="AS6828" s="61"/>
      <c r="AT6828" s="61"/>
      <c r="AU6828" s="61"/>
      <c r="AV6828" s="61"/>
      <c r="AW6828" s="61"/>
      <c r="AX6828" s="61"/>
      <c r="AY6828" s="61"/>
      <c r="AZ6828" s="61"/>
      <c r="BA6828" s="61"/>
    </row>
    <row r="6829" spans="39:53" x14ac:dyDescent="0.2">
      <c r="AM6829" s="61"/>
      <c r="AN6829" s="61"/>
      <c r="AO6829" s="171"/>
      <c r="AP6829" s="61"/>
      <c r="AQ6829" s="61"/>
      <c r="AR6829" s="61"/>
      <c r="AS6829" s="61"/>
      <c r="AT6829" s="61"/>
      <c r="AU6829" s="61"/>
      <c r="AV6829" s="61"/>
      <c r="AW6829" s="61"/>
      <c r="AX6829" s="61"/>
      <c r="AY6829" s="61"/>
      <c r="AZ6829" s="61"/>
      <c r="BA6829" s="61"/>
    </row>
    <row r="6830" spans="39:53" x14ac:dyDescent="0.2">
      <c r="AM6830" s="61"/>
      <c r="AN6830" s="61"/>
      <c r="AO6830" s="171"/>
      <c r="AP6830" s="61"/>
      <c r="AQ6830" s="61"/>
      <c r="AR6830" s="61"/>
      <c r="AS6830" s="61"/>
      <c r="AT6830" s="61"/>
      <c r="AU6830" s="61"/>
      <c r="AV6830" s="61"/>
      <c r="AW6830" s="61"/>
      <c r="AX6830" s="61"/>
      <c r="AY6830" s="61"/>
      <c r="AZ6830" s="61"/>
      <c r="BA6830" s="61"/>
    </row>
    <row r="6831" spans="39:53" x14ac:dyDescent="0.2">
      <c r="AM6831" s="61"/>
      <c r="AN6831" s="61"/>
      <c r="AO6831" s="171"/>
      <c r="AP6831" s="61"/>
      <c r="AQ6831" s="61"/>
      <c r="AR6831" s="61"/>
      <c r="AS6831" s="61"/>
      <c r="AT6831" s="61"/>
      <c r="AU6831" s="61"/>
      <c r="AV6831" s="61"/>
      <c r="AW6831" s="61"/>
      <c r="AX6831" s="61"/>
      <c r="AY6831" s="61"/>
      <c r="AZ6831" s="61"/>
      <c r="BA6831" s="61"/>
    </row>
    <row r="6832" spans="39:53" x14ac:dyDescent="0.2">
      <c r="AM6832" s="61"/>
      <c r="AN6832" s="61"/>
      <c r="AO6832" s="171"/>
      <c r="AP6832" s="61"/>
      <c r="AQ6832" s="61"/>
      <c r="AR6832" s="61"/>
      <c r="AS6832" s="61"/>
      <c r="AT6832" s="61"/>
      <c r="AU6832" s="61"/>
      <c r="AV6832" s="61"/>
      <c r="AW6832" s="61"/>
      <c r="AX6832" s="61"/>
      <c r="AY6832" s="61"/>
      <c r="AZ6832" s="61"/>
      <c r="BA6832" s="61"/>
    </row>
    <row r="6833" spans="39:53" x14ac:dyDescent="0.2">
      <c r="AM6833" s="61"/>
      <c r="AN6833" s="61"/>
      <c r="AO6833" s="171"/>
      <c r="AP6833" s="61"/>
      <c r="AQ6833" s="61"/>
      <c r="AR6833" s="61"/>
      <c r="AS6833" s="61"/>
      <c r="AT6833" s="61"/>
      <c r="AU6833" s="61"/>
      <c r="AV6833" s="61"/>
      <c r="AW6833" s="61"/>
      <c r="AX6833" s="61"/>
      <c r="AY6833" s="61"/>
      <c r="AZ6833" s="61"/>
      <c r="BA6833" s="61"/>
    </row>
    <row r="6834" spans="39:53" x14ac:dyDescent="0.2">
      <c r="AM6834" s="61"/>
      <c r="AN6834" s="61"/>
      <c r="AO6834" s="171"/>
      <c r="AP6834" s="61"/>
      <c r="AQ6834" s="61"/>
      <c r="AR6834" s="61"/>
      <c r="AS6834" s="61"/>
      <c r="AT6834" s="61"/>
      <c r="AU6834" s="61"/>
      <c r="AV6834" s="61"/>
      <c r="AW6834" s="61"/>
      <c r="AX6834" s="61"/>
      <c r="AY6834" s="61"/>
      <c r="AZ6834" s="61"/>
      <c r="BA6834" s="61"/>
    </row>
    <row r="6835" spans="39:53" x14ac:dyDescent="0.2">
      <c r="AM6835" s="61"/>
      <c r="AN6835" s="61"/>
      <c r="AO6835" s="171"/>
      <c r="AP6835" s="61"/>
      <c r="AQ6835" s="61"/>
      <c r="AR6835" s="61"/>
      <c r="AS6835" s="61"/>
      <c r="AT6835" s="61"/>
      <c r="AU6835" s="61"/>
      <c r="AV6835" s="61"/>
      <c r="AW6835" s="61"/>
      <c r="AX6835" s="61"/>
      <c r="AY6835" s="61"/>
      <c r="AZ6835" s="61"/>
      <c r="BA6835" s="61"/>
    </row>
    <row r="6836" spans="39:53" x14ac:dyDescent="0.2">
      <c r="AM6836" s="61"/>
      <c r="AN6836" s="61"/>
      <c r="AO6836" s="171"/>
      <c r="AP6836" s="61"/>
      <c r="AQ6836" s="61"/>
      <c r="AR6836" s="61"/>
      <c r="AS6836" s="61"/>
      <c r="AT6836" s="61"/>
      <c r="AU6836" s="61"/>
      <c r="AV6836" s="61"/>
      <c r="AW6836" s="61"/>
      <c r="AX6836" s="61"/>
      <c r="AY6836" s="61"/>
      <c r="AZ6836" s="61"/>
      <c r="BA6836" s="61"/>
    </row>
    <row r="6837" spans="39:53" x14ac:dyDescent="0.2">
      <c r="AM6837" s="61"/>
      <c r="AN6837" s="61"/>
      <c r="AO6837" s="171"/>
      <c r="AP6837" s="61"/>
      <c r="AQ6837" s="61"/>
      <c r="AR6837" s="61"/>
      <c r="AS6837" s="61"/>
      <c r="AT6837" s="61"/>
      <c r="AU6837" s="61"/>
      <c r="AV6837" s="61"/>
      <c r="AW6837" s="61"/>
      <c r="AX6837" s="61"/>
      <c r="AY6837" s="61"/>
      <c r="AZ6837" s="61"/>
      <c r="BA6837" s="61"/>
    </row>
    <row r="6838" spans="39:53" x14ac:dyDescent="0.2">
      <c r="AM6838" s="61"/>
      <c r="AN6838" s="61"/>
      <c r="AO6838" s="171"/>
      <c r="AP6838" s="61"/>
      <c r="AQ6838" s="61"/>
      <c r="AR6838" s="61"/>
      <c r="AS6838" s="61"/>
      <c r="AT6838" s="61"/>
      <c r="AU6838" s="61"/>
      <c r="AV6838" s="61"/>
      <c r="AW6838" s="61"/>
      <c r="AX6838" s="61"/>
      <c r="AY6838" s="61"/>
      <c r="AZ6838" s="61"/>
      <c r="BA6838" s="61"/>
    </row>
    <row r="6839" spans="39:53" x14ac:dyDescent="0.2">
      <c r="AM6839" s="61"/>
      <c r="AN6839" s="61"/>
      <c r="AO6839" s="171"/>
      <c r="AP6839" s="61"/>
      <c r="AQ6839" s="61"/>
      <c r="AR6839" s="61"/>
      <c r="AS6839" s="61"/>
      <c r="AT6839" s="61"/>
      <c r="AU6839" s="61"/>
      <c r="AV6839" s="61"/>
      <c r="AW6839" s="61"/>
      <c r="AX6839" s="61"/>
      <c r="AY6839" s="61"/>
      <c r="AZ6839" s="61"/>
      <c r="BA6839" s="61"/>
    </row>
    <row r="6840" spans="39:53" x14ac:dyDescent="0.2">
      <c r="AM6840" s="61"/>
      <c r="AN6840" s="61"/>
      <c r="AO6840" s="171"/>
      <c r="AP6840" s="61"/>
      <c r="AQ6840" s="61"/>
      <c r="AR6840" s="61"/>
      <c r="AS6840" s="61"/>
      <c r="AT6840" s="61"/>
      <c r="AU6840" s="61"/>
      <c r="AV6840" s="61"/>
      <c r="AW6840" s="61"/>
      <c r="AX6840" s="61"/>
      <c r="AY6840" s="61"/>
      <c r="AZ6840" s="61"/>
      <c r="BA6840" s="61"/>
    </row>
    <row r="6841" spans="39:53" x14ac:dyDescent="0.2">
      <c r="AM6841" s="61"/>
      <c r="AN6841" s="61"/>
      <c r="AO6841" s="171"/>
      <c r="AP6841" s="61"/>
      <c r="AQ6841" s="61"/>
      <c r="AR6841" s="61"/>
      <c r="AS6841" s="61"/>
      <c r="AT6841" s="61"/>
      <c r="AU6841" s="61"/>
      <c r="AV6841" s="61"/>
      <c r="AW6841" s="61"/>
      <c r="AX6841" s="61"/>
      <c r="AY6841" s="61"/>
      <c r="AZ6841" s="61"/>
      <c r="BA6841" s="61"/>
    </row>
    <row r="6842" spans="39:53" x14ac:dyDescent="0.2">
      <c r="AM6842" s="61"/>
      <c r="AN6842" s="61"/>
      <c r="AO6842" s="171"/>
      <c r="AP6842" s="61"/>
      <c r="AQ6842" s="61"/>
      <c r="AR6842" s="61"/>
      <c r="AS6842" s="61"/>
      <c r="AT6842" s="61"/>
      <c r="AU6842" s="61"/>
      <c r="AV6842" s="61"/>
      <c r="AW6842" s="61"/>
      <c r="AX6842" s="61"/>
      <c r="AY6842" s="61"/>
      <c r="AZ6842" s="61"/>
      <c r="BA6842" s="61"/>
    </row>
    <row r="6843" spans="39:53" x14ac:dyDescent="0.2">
      <c r="AM6843" s="61"/>
      <c r="AN6843" s="61"/>
      <c r="AO6843" s="171"/>
      <c r="AP6843" s="61"/>
      <c r="AQ6843" s="61"/>
      <c r="AR6843" s="61"/>
      <c r="AS6843" s="61"/>
      <c r="AT6843" s="61"/>
      <c r="AU6843" s="61"/>
      <c r="AV6843" s="61"/>
      <c r="AW6843" s="61"/>
      <c r="AX6843" s="61"/>
      <c r="AY6843" s="61"/>
      <c r="AZ6843" s="61"/>
      <c r="BA6843" s="61"/>
    </row>
    <row r="6844" spans="39:53" x14ac:dyDescent="0.2">
      <c r="AM6844" s="61"/>
      <c r="AN6844" s="61"/>
      <c r="AO6844" s="171"/>
      <c r="AP6844" s="61"/>
      <c r="AQ6844" s="61"/>
      <c r="AR6844" s="61"/>
      <c r="AS6844" s="61"/>
      <c r="AT6844" s="61"/>
      <c r="AU6844" s="61"/>
      <c r="AV6844" s="61"/>
      <c r="AW6844" s="61"/>
      <c r="AX6844" s="61"/>
      <c r="AY6844" s="61"/>
      <c r="AZ6844" s="61"/>
      <c r="BA6844" s="61"/>
    </row>
    <row r="6845" spans="39:53" x14ac:dyDescent="0.2">
      <c r="AM6845" s="61"/>
      <c r="AN6845" s="61"/>
      <c r="AO6845" s="171"/>
      <c r="AP6845" s="61"/>
      <c r="AQ6845" s="61"/>
      <c r="AR6845" s="61"/>
      <c r="AS6845" s="61"/>
      <c r="AT6845" s="61"/>
      <c r="AU6845" s="61"/>
      <c r="AV6845" s="61"/>
      <c r="AW6845" s="61"/>
      <c r="AX6845" s="61"/>
      <c r="AY6845" s="61"/>
      <c r="AZ6845" s="61"/>
      <c r="BA6845" s="61"/>
    </row>
    <row r="6846" spans="39:53" x14ac:dyDescent="0.2">
      <c r="AM6846" s="61"/>
      <c r="AN6846" s="61"/>
      <c r="AO6846" s="171"/>
      <c r="AP6846" s="61"/>
      <c r="AQ6846" s="61"/>
      <c r="AR6846" s="61"/>
      <c r="AS6846" s="61"/>
      <c r="AT6846" s="61"/>
      <c r="AU6846" s="61"/>
      <c r="AV6846" s="61"/>
      <c r="AW6846" s="61"/>
      <c r="AX6846" s="61"/>
      <c r="AY6846" s="61"/>
      <c r="AZ6846" s="61"/>
      <c r="BA6846" s="61"/>
    </row>
    <row r="6847" spans="39:53" x14ac:dyDescent="0.2">
      <c r="AM6847" s="61"/>
      <c r="AN6847" s="61"/>
      <c r="AO6847" s="171"/>
      <c r="AP6847" s="61"/>
      <c r="AQ6847" s="61"/>
      <c r="AR6847" s="61"/>
      <c r="AS6847" s="61"/>
      <c r="AT6847" s="61"/>
      <c r="AU6847" s="61"/>
      <c r="AV6847" s="61"/>
      <c r="AW6847" s="61"/>
      <c r="AX6847" s="61"/>
      <c r="AY6847" s="61"/>
      <c r="AZ6847" s="61"/>
      <c r="BA6847" s="61"/>
    </row>
    <row r="6848" spans="39:53" x14ac:dyDescent="0.2">
      <c r="AM6848" s="61"/>
      <c r="AN6848" s="61"/>
      <c r="AO6848" s="171"/>
      <c r="AP6848" s="61"/>
      <c r="AQ6848" s="61"/>
      <c r="AR6848" s="61"/>
      <c r="AS6848" s="61"/>
      <c r="AT6848" s="61"/>
      <c r="AU6848" s="61"/>
      <c r="AV6848" s="61"/>
      <c r="AW6848" s="61"/>
      <c r="AX6848" s="61"/>
      <c r="AY6848" s="61"/>
      <c r="AZ6848" s="61"/>
      <c r="BA6848" s="61"/>
    </row>
    <row r="6849" spans="39:53" x14ac:dyDescent="0.2">
      <c r="AM6849" s="61"/>
      <c r="AN6849" s="61"/>
      <c r="AO6849" s="171"/>
      <c r="AP6849" s="61"/>
      <c r="AQ6849" s="61"/>
      <c r="AR6849" s="61"/>
      <c r="AS6849" s="61"/>
      <c r="AT6849" s="61"/>
      <c r="AU6849" s="61"/>
      <c r="AV6849" s="61"/>
      <c r="AW6849" s="61"/>
      <c r="AX6849" s="61"/>
      <c r="AY6849" s="61"/>
      <c r="AZ6849" s="61"/>
      <c r="BA6849" s="61"/>
    </row>
    <row r="6850" spans="39:53" x14ac:dyDescent="0.2">
      <c r="AM6850" s="61"/>
      <c r="AN6850" s="61"/>
      <c r="AO6850" s="171"/>
      <c r="AP6850" s="61"/>
      <c r="AQ6850" s="61"/>
      <c r="AR6850" s="61"/>
      <c r="AS6850" s="61"/>
      <c r="AT6850" s="61"/>
      <c r="AU6850" s="61"/>
      <c r="AV6850" s="61"/>
      <c r="AW6850" s="61"/>
      <c r="AX6850" s="61"/>
      <c r="AY6850" s="61"/>
      <c r="AZ6850" s="61"/>
      <c r="BA6850" s="61"/>
    </row>
    <row r="6851" spans="39:53" x14ac:dyDescent="0.2">
      <c r="AM6851" s="61"/>
      <c r="AN6851" s="61"/>
      <c r="AO6851" s="171"/>
      <c r="AP6851" s="61"/>
      <c r="AQ6851" s="61"/>
      <c r="AR6851" s="61"/>
      <c r="AS6851" s="61"/>
      <c r="AT6851" s="61"/>
      <c r="AU6851" s="61"/>
      <c r="AV6851" s="61"/>
      <c r="AW6851" s="61"/>
      <c r="AX6851" s="61"/>
      <c r="AY6851" s="61"/>
      <c r="AZ6851" s="61"/>
      <c r="BA6851" s="61"/>
    </row>
    <row r="6852" spans="39:53" x14ac:dyDescent="0.2">
      <c r="AM6852" s="61"/>
      <c r="AN6852" s="61"/>
      <c r="AO6852" s="171"/>
      <c r="AP6852" s="61"/>
      <c r="AQ6852" s="61"/>
      <c r="AR6852" s="61"/>
      <c r="AS6852" s="61"/>
      <c r="AT6852" s="61"/>
      <c r="AU6852" s="61"/>
      <c r="AV6852" s="61"/>
      <c r="AW6852" s="61"/>
      <c r="AX6852" s="61"/>
      <c r="AY6852" s="61"/>
      <c r="AZ6852" s="61"/>
      <c r="BA6852" s="61"/>
    </row>
    <row r="6853" spans="39:53" x14ac:dyDescent="0.2">
      <c r="AM6853" s="61"/>
      <c r="AN6853" s="61"/>
      <c r="AO6853" s="171"/>
      <c r="AP6853" s="61"/>
      <c r="AQ6853" s="61"/>
      <c r="AR6853" s="61"/>
      <c r="AS6853" s="61"/>
      <c r="AT6853" s="61"/>
      <c r="AU6853" s="61"/>
      <c r="AV6853" s="61"/>
      <c r="AW6853" s="61"/>
      <c r="AX6853" s="61"/>
      <c r="AY6853" s="61"/>
      <c r="AZ6853" s="61"/>
      <c r="BA6853" s="61"/>
    </row>
    <row r="6854" spans="39:53" x14ac:dyDescent="0.2">
      <c r="AM6854" s="61"/>
      <c r="AN6854" s="61"/>
      <c r="AO6854" s="171"/>
      <c r="AP6854" s="61"/>
      <c r="AQ6854" s="61"/>
      <c r="AR6854" s="61"/>
      <c r="AS6854" s="61"/>
      <c r="AT6854" s="61"/>
      <c r="AU6854" s="61"/>
      <c r="AV6854" s="61"/>
      <c r="AW6854" s="61"/>
      <c r="AX6854" s="61"/>
      <c r="AY6854" s="61"/>
      <c r="AZ6854" s="61"/>
      <c r="BA6854" s="61"/>
    </row>
    <row r="6855" spans="39:53" x14ac:dyDescent="0.2">
      <c r="AM6855" s="61"/>
      <c r="AN6855" s="61"/>
      <c r="AO6855" s="171"/>
      <c r="AP6855" s="61"/>
      <c r="AQ6855" s="61"/>
      <c r="AR6855" s="61"/>
      <c r="AS6855" s="61"/>
      <c r="AT6855" s="61"/>
      <c r="AU6855" s="61"/>
      <c r="AV6855" s="61"/>
      <c r="AW6855" s="61"/>
      <c r="AX6855" s="61"/>
      <c r="AY6855" s="61"/>
      <c r="AZ6855" s="61"/>
      <c r="BA6855" s="61"/>
    </row>
    <row r="6856" spans="39:53" x14ac:dyDescent="0.2">
      <c r="AM6856" s="61"/>
      <c r="AN6856" s="61"/>
      <c r="AO6856" s="171"/>
      <c r="AP6856" s="61"/>
      <c r="AQ6856" s="61"/>
      <c r="AR6856" s="61"/>
      <c r="AS6856" s="61"/>
      <c r="AT6856" s="61"/>
      <c r="AU6856" s="61"/>
      <c r="AV6856" s="61"/>
      <c r="AW6856" s="61"/>
      <c r="AX6856" s="61"/>
      <c r="AY6856" s="61"/>
      <c r="AZ6856" s="61"/>
      <c r="BA6856" s="61"/>
    </row>
    <row r="6857" spans="39:53" x14ac:dyDescent="0.2">
      <c r="AM6857" s="61"/>
      <c r="AN6857" s="61"/>
      <c r="AO6857" s="171"/>
      <c r="AP6857" s="61"/>
      <c r="AQ6857" s="61"/>
      <c r="AR6857" s="61"/>
      <c r="AS6857" s="61"/>
      <c r="AT6857" s="61"/>
      <c r="AU6857" s="61"/>
      <c r="AV6857" s="61"/>
      <c r="AW6857" s="61"/>
      <c r="AX6857" s="61"/>
      <c r="AY6857" s="61"/>
      <c r="AZ6857" s="61"/>
      <c r="BA6857" s="61"/>
    </row>
    <row r="6858" spans="39:53" x14ac:dyDescent="0.2">
      <c r="AM6858" s="61"/>
      <c r="AN6858" s="61"/>
      <c r="AO6858" s="171"/>
      <c r="AP6858" s="61"/>
      <c r="AQ6858" s="61"/>
      <c r="AR6858" s="61"/>
      <c r="AS6858" s="61"/>
      <c r="AT6858" s="61"/>
      <c r="AU6858" s="61"/>
      <c r="AV6858" s="61"/>
      <c r="AW6858" s="61"/>
      <c r="AX6858" s="61"/>
      <c r="AY6858" s="61"/>
      <c r="AZ6858" s="61"/>
      <c r="BA6858" s="61"/>
    </row>
    <row r="6859" spans="39:53" x14ac:dyDescent="0.2">
      <c r="AM6859" s="61"/>
      <c r="AN6859" s="61"/>
      <c r="AO6859" s="171"/>
      <c r="AP6859" s="61"/>
      <c r="AQ6859" s="61"/>
      <c r="AR6859" s="61"/>
      <c r="AS6859" s="61"/>
      <c r="AT6859" s="61"/>
      <c r="AU6859" s="61"/>
      <c r="AV6859" s="61"/>
      <c r="AW6859" s="61"/>
      <c r="AX6859" s="61"/>
      <c r="AY6859" s="61"/>
      <c r="AZ6859" s="61"/>
      <c r="BA6859" s="61"/>
    </row>
    <row r="6860" spans="39:53" x14ac:dyDescent="0.2">
      <c r="AM6860" s="61"/>
      <c r="AN6860" s="61"/>
      <c r="AO6860" s="171"/>
      <c r="AP6860" s="61"/>
      <c r="AQ6860" s="61"/>
      <c r="AR6860" s="61"/>
      <c r="AS6860" s="61"/>
      <c r="AT6860" s="61"/>
      <c r="AU6860" s="61"/>
      <c r="AV6860" s="61"/>
      <c r="AW6860" s="61"/>
      <c r="AX6860" s="61"/>
      <c r="AY6860" s="61"/>
      <c r="AZ6860" s="61"/>
      <c r="BA6860" s="61"/>
    </row>
    <row r="6861" spans="39:53" x14ac:dyDescent="0.2">
      <c r="AM6861" s="61"/>
      <c r="AN6861" s="61"/>
      <c r="AO6861" s="171"/>
      <c r="AP6861" s="61"/>
      <c r="AQ6861" s="61"/>
      <c r="AR6861" s="61"/>
      <c r="AS6861" s="61"/>
      <c r="AT6861" s="61"/>
      <c r="AU6861" s="61"/>
      <c r="AV6861" s="61"/>
      <c r="AW6861" s="61"/>
      <c r="AX6861" s="61"/>
      <c r="AY6861" s="61"/>
      <c r="AZ6861" s="61"/>
      <c r="BA6861" s="61"/>
    </row>
    <row r="6862" spans="39:53" x14ac:dyDescent="0.2">
      <c r="AM6862" s="61"/>
      <c r="AN6862" s="61"/>
      <c r="AO6862" s="171"/>
      <c r="AP6862" s="61"/>
      <c r="AQ6862" s="61"/>
      <c r="AR6862" s="61"/>
      <c r="AS6862" s="61"/>
      <c r="AT6862" s="61"/>
      <c r="AU6862" s="61"/>
      <c r="AV6862" s="61"/>
      <c r="AW6862" s="61"/>
      <c r="AX6862" s="61"/>
      <c r="AY6862" s="61"/>
      <c r="AZ6862" s="61"/>
      <c r="BA6862" s="61"/>
    </row>
    <row r="6863" spans="39:53" x14ac:dyDescent="0.2">
      <c r="AM6863" s="61"/>
      <c r="AN6863" s="61"/>
      <c r="AO6863" s="171"/>
      <c r="AP6863" s="61"/>
      <c r="AQ6863" s="61"/>
      <c r="AR6863" s="61"/>
      <c r="AS6863" s="61"/>
      <c r="AT6863" s="61"/>
      <c r="AU6863" s="61"/>
      <c r="AV6863" s="61"/>
      <c r="AW6863" s="61"/>
      <c r="AX6863" s="61"/>
      <c r="AY6863" s="61"/>
      <c r="AZ6863" s="61"/>
      <c r="BA6863" s="61"/>
    </row>
    <row r="6864" spans="39:53" x14ac:dyDescent="0.2">
      <c r="AM6864" s="61"/>
      <c r="AN6864" s="61"/>
      <c r="AO6864" s="171"/>
      <c r="AP6864" s="61"/>
      <c r="AQ6864" s="61"/>
      <c r="AR6864" s="61"/>
      <c r="AS6864" s="61"/>
      <c r="AT6864" s="61"/>
      <c r="AU6864" s="61"/>
      <c r="AV6864" s="61"/>
      <c r="AW6864" s="61"/>
      <c r="AX6864" s="61"/>
      <c r="AY6864" s="61"/>
      <c r="AZ6864" s="61"/>
      <c r="BA6864" s="61"/>
    </row>
    <row r="6865" spans="39:53" x14ac:dyDescent="0.2">
      <c r="AM6865" s="61"/>
      <c r="AN6865" s="61"/>
      <c r="AO6865" s="171"/>
      <c r="AP6865" s="61"/>
      <c r="AQ6865" s="61"/>
      <c r="AR6865" s="61"/>
      <c r="AS6865" s="61"/>
      <c r="AT6865" s="61"/>
      <c r="AU6865" s="61"/>
      <c r="AV6865" s="61"/>
      <c r="AW6865" s="61"/>
      <c r="AX6865" s="61"/>
      <c r="AY6865" s="61"/>
      <c r="AZ6865" s="61"/>
      <c r="BA6865" s="61"/>
    </row>
    <row r="6866" spans="39:53" x14ac:dyDescent="0.2">
      <c r="AM6866" s="61"/>
      <c r="AN6866" s="61"/>
      <c r="AO6866" s="171"/>
      <c r="AP6866" s="61"/>
      <c r="AQ6866" s="61"/>
      <c r="AR6866" s="61"/>
      <c r="AS6866" s="61"/>
      <c r="AT6866" s="61"/>
      <c r="AU6866" s="61"/>
      <c r="AV6866" s="61"/>
      <c r="AW6866" s="61"/>
      <c r="AX6866" s="61"/>
      <c r="AY6866" s="61"/>
      <c r="AZ6866" s="61"/>
      <c r="BA6866" s="61"/>
    </row>
    <row r="6867" spans="39:53" x14ac:dyDescent="0.2">
      <c r="AM6867" s="61"/>
      <c r="AN6867" s="61"/>
      <c r="AO6867" s="171"/>
      <c r="AP6867" s="61"/>
      <c r="AQ6867" s="61"/>
      <c r="AR6867" s="61"/>
      <c r="AS6867" s="61"/>
      <c r="AT6867" s="61"/>
      <c r="AU6867" s="61"/>
      <c r="AV6867" s="61"/>
      <c r="AW6867" s="61"/>
      <c r="AX6867" s="61"/>
      <c r="AY6867" s="61"/>
      <c r="AZ6867" s="61"/>
      <c r="BA6867" s="61"/>
    </row>
    <row r="6868" spans="39:53" x14ac:dyDescent="0.2">
      <c r="AM6868" s="61"/>
      <c r="AN6868" s="61"/>
      <c r="AO6868" s="171"/>
      <c r="AP6868" s="61"/>
      <c r="AQ6868" s="61"/>
      <c r="AR6868" s="61"/>
      <c r="AS6868" s="61"/>
      <c r="AT6868" s="61"/>
      <c r="AU6868" s="61"/>
      <c r="AV6868" s="61"/>
      <c r="AW6868" s="61"/>
      <c r="AX6868" s="61"/>
      <c r="AY6868" s="61"/>
      <c r="AZ6868" s="61"/>
      <c r="BA6868" s="61"/>
    </row>
    <row r="6869" spans="39:53" x14ac:dyDescent="0.2">
      <c r="AM6869" s="61"/>
      <c r="AN6869" s="61"/>
      <c r="AO6869" s="171"/>
      <c r="AP6869" s="61"/>
      <c r="AQ6869" s="61"/>
      <c r="AR6869" s="61"/>
      <c r="AS6869" s="61"/>
      <c r="AT6869" s="61"/>
      <c r="AU6869" s="61"/>
      <c r="AV6869" s="61"/>
      <c r="AW6869" s="61"/>
      <c r="AX6869" s="61"/>
      <c r="AY6869" s="61"/>
      <c r="AZ6869" s="61"/>
      <c r="BA6869" s="61"/>
    </row>
    <row r="6870" spans="39:53" x14ac:dyDescent="0.2">
      <c r="AM6870" s="61"/>
      <c r="AN6870" s="61"/>
      <c r="AO6870" s="171"/>
      <c r="AP6870" s="61"/>
      <c r="AQ6870" s="61"/>
      <c r="AR6870" s="61"/>
      <c r="AS6870" s="61"/>
      <c r="AT6870" s="61"/>
      <c r="AU6870" s="61"/>
      <c r="AV6870" s="61"/>
      <c r="AW6870" s="61"/>
      <c r="AX6870" s="61"/>
      <c r="AY6870" s="61"/>
      <c r="AZ6870" s="61"/>
      <c r="BA6870" s="61"/>
    </row>
    <row r="6871" spans="39:53" x14ac:dyDescent="0.2">
      <c r="AM6871" s="61"/>
      <c r="AN6871" s="61"/>
      <c r="AO6871" s="171"/>
      <c r="AP6871" s="61"/>
      <c r="AQ6871" s="61"/>
      <c r="AR6871" s="61"/>
      <c r="AS6871" s="61"/>
      <c r="AT6871" s="61"/>
      <c r="AU6871" s="61"/>
      <c r="AV6871" s="61"/>
      <c r="AW6871" s="61"/>
      <c r="AX6871" s="61"/>
      <c r="AY6871" s="61"/>
      <c r="AZ6871" s="61"/>
      <c r="BA6871" s="61"/>
    </row>
    <row r="6872" spans="39:53" x14ac:dyDescent="0.2">
      <c r="AM6872" s="61"/>
      <c r="AN6872" s="61"/>
      <c r="AO6872" s="171"/>
      <c r="AP6872" s="61"/>
      <c r="AQ6872" s="61"/>
      <c r="AR6872" s="61"/>
      <c r="AS6872" s="61"/>
      <c r="AT6872" s="61"/>
      <c r="AU6872" s="61"/>
      <c r="AV6872" s="61"/>
      <c r="AW6872" s="61"/>
      <c r="AX6872" s="61"/>
      <c r="AY6872" s="61"/>
      <c r="AZ6872" s="61"/>
      <c r="BA6872" s="61"/>
    </row>
    <row r="6873" spans="39:53" x14ac:dyDescent="0.2">
      <c r="AM6873" s="61"/>
      <c r="AN6873" s="61"/>
      <c r="AO6873" s="171"/>
      <c r="AP6873" s="61"/>
      <c r="AQ6873" s="61"/>
      <c r="AR6873" s="61"/>
      <c r="AS6873" s="61"/>
      <c r="AT6873" s="61"/>
      <c r="AU6873" s="61"/>
      <c r="AV6873" s="61"/>
      <c r="AW6873" s="61"/>
      <c r="AX6873" s="61"/>
      <c r="AY6873" s="61"/>
      <c r="AZ6873" s="61"/>
      <c r="BA6873" s="61"/>
    </row>
    <row r="6874" spans="39:53" x14ac:dyDescent="0.2">
      <c r="AM6874" s="61"/>
      <c r="AN6874" s="61"/>
      <c r="AO6874" s="171"/>
      <c r="AP6874" s="61"/>
      <c r="AQ6874" s="61"/>
      <c r="AR6874" s="61"/>
      <c r="AS6874" s="61"/>
      <c r="AT6874" s="61"/>
      <c r="AU6874" s="61"/>
      <c r="AV6874" s="61"/>
      <c r="AW6874" s="61"/>
      <c r="AX6874" s="61"/>
      <c r="AY6874" s="61"/>
      <c r="AZ6874" s="61"/>
      <c r="BA6874" s="61"/>
    </row>
    <row r="6875" spans="39:53" x14ac:dyDescent="0.2">
      <c r="AM6875" s="61"/>
      <c r="AN6875" s="61"/>
      <c r="AO6875" s="171"/>
      <c r="AP6875" s="61"/>
      <c r="AQ6875" s="61"/>
      <c r="AR6875" s="61"/>
      <c r="AS6875" s="61"/>
      <c r="AT6875" s="61"/>
      <c r="AU6875" s="61"/>
      <c r="AV6875" s="61"/>
      <c r="AW6875" s="61"/>
      <c r="AX6875" s="61"/>
      <c r="AY6875" s="61"/>
      <c r="AZ6875" s="61"/>
      <c r="BA6875" s="61"/>
    </row>
    <row r="6876" spans="39:53" x14ac:dyDescent="0.2">
      <c r="AM6876" s="61"/>
      <c r="AN6876" s="61"/>
      <c r="AO6876" s="171"/>
      <c r="AP6876" s="61"/>
      <c r="AQ6876" s="61"/>
      <c r="AR6876" s="61"/>
      <c r="AS6876" s="61"/>
      <c r="AT6876" s="61"/>
      <c r="AU6876" s="61"/>
      <c r="AV6876" s="61"/>
      <c r="AW6876" s="61"/>
      <c r="AX6876" s="61"/>
      <c r="AY6876" s="61"/>
      <c r="AZ6876" s="61"/>
      <c r="BA6876" s="61"/>
    </row>
    <row r="6877" spans="39:53" x14ac:dyDescent="0.2">
      <c r="AM6877" s="61"/>
      <c r="AN6877" s="61"/>
      <c r="AO6877" s="171"/>
      <c r="AP6877" s="61"/>
      <c r="AQ6877" s="61"/>
      <c r="AR6877" s="61"/>
      <c r="AS6877" s="61"/>
      <c r="AT6877" s="61"/>
      <c r="AU6877" s="61"/>
      <c r="AV6877" s="61"/>
      <c r="AW6877" s="61"/>
      <c r="AX6877" s="61"/>
      <c r="AY6877" s="61"/>
      <c r="AZ6877" s="61"/>
      <c r="BA6877" s="61"/>
    </row>
    <row r="6878" spans="39:53" x14ac:dyDescent="0.2">
      <c r="AM6878" s="61"/>
      <c r="AN6878" s="61"/>
      <c r="AO6878" s="171"/>
      <c r="AP6878" s="61"/>
      <c r="AQ6878" s="61"/>
      <c r="AR6878" s="61"/>
      <c r="AS6878" s="61"/>
      <c r="AT6878" s="61"/>
      <c r="AU6878" s="61"/>
      <c r="AV6878" s="61"/>
      <c r="AW6878" s="61"/>
      <c r="AX6878" s="61"/>
      <c r="AY6878" s="61"/>
      <c r="AZ6878" s="61"/>
      <c r="BA6878" s="61"/>
    </row>
    <row r="6879" spans="39:53" x14ac:dyDescent="0.2">
      <c r="AM6879" s="61"/>
      <c r="AN6879" s="61"/>
      <c r="AO6879" s="171"/>
      <c r="AP6879" s="61"/>
      <c r="AQ6879" s="61"/>
      <c r="AR6879" s="61"/>
      <c r="AS6879" s="61"/>
      <c r="AT6879" s="61"/>
      <c r="AU6879" s="61"/>
      <c r="AV6879" s="61"/>
      <c r="AW6879" s="61"/>
      <c r="AX6879" s="61"/>
      <c r="AY6879" s="61"/>
      <c r="AZ6879" s="61"/>
      <c r="BA6879" s="61"/>
    </row>
    <row r="6880" spans="39:53" x14ac:dyDescent="0.2">
      <c r="AM6880" s="61"/>
      <c r="AN6880" s="61"/>
      <c r="AO6880" s="171"/>
      <c r="AP6880" s="61"/>
      <c r="AQ6880" s="61"/>
      <c r="AR6880" s="61"/>
      <c r="AS6880" s="61"/>
      <c r="AT6880" s="61"/>
      <c r="AU6880" s="61"/>
      <c r="AV6880" s="61"/>
      <c r="AW6880" s="61"/>
      <c r="AX6880" s="61"/>
      <c r="AY6880" s="61"/>
      <c r="AZ6880" s="61"/>
      <c r="BA6880" s="61"/>
    </row>
    <row r="6881" spans="39:53" x14ac:dyDescent="0.2">
      <c r="AM6881" s="61"/>
      <c r="AN6881" s="61"/>
      <c r="AO6881" s="171"/>
      <c r="AP6881" s="61"/>
      <c r="AQ6881" s="61"/>
      <c r="AR6881" s="61"/>
      <c r="AS6881" s="61"/>
      <c r="AT6881" s="61"/>
      <c r="AU6881" s="61"/>
      <c r="AV6881" s="61"/>
      <c r="AW6881" s="61"/>
      <c r="AX6881" s="61"/>
      <c r="AY6881" s="61"/>
      <c r="AZ6881" s="61"/>
      <c r="BA6881" s="61"/>
    </row>
    <row r="6882" spans="39:53" x14ac:dyDescent="0.2">
      <c r="AM6882" s="61"/>
      <c r="AN6882" s="61"/>
      <c r="AO6882" s="171"/>
      <c r="AP6882" s="61"/>
      <c r="AQ6882" s="61"/>
      <c r="AR6882" s="61"/>
      <c r="AS6882" s="61"/>
      <c r="AT6882" s="61"/>
      <c r="AU6882" s="61"/>
      <c r="AV6882" s="61"/>
      <c r="AW6882" s="61"/>
      <c r="AX6882" s="61"/>
      <c r="AY6882" s="61"/>
      <c r="AZ6882" s="61"/>
      <c r="BA6882" s="61"/>
    </row>
    <row r="6883" spans="39:53" x14ac:dyDescent="0.2">
      <c r="AM6883" s="61"/>
      <c r="AN6883" s="61"/>
      <c r="AO6883" s="171"/>
      <c r="AP6883" s="61"/>
      <c r="AQ6883" s="61"/>
      <c r="AR6883" s="61"/>
      <c r="AS6883" s="61"/>
      <c r="AT6883" s="61"/>
      <c r="AU6883" s="61"/>
      <c r="AV6883" s="61"/>
      <c r="AW6883" s="61"/>
      <c r="AX6883" s="61"/>
      <c r="AY6883" s="61"/>
      <c r="AZ6883" s="61"/>
      <c r="BA6883" s="61"/>
    </row>
    <row r="6884" spans="39:53" x14ac:dyDescent="0.2">
      <c r="AM6884" s="61"/>
      <c r="AN6884" s="61"/>
      <c r="AO6884" s="171"/>
      <c r="AP6884" s="61"/>
      <c r="AQ6884" s="61"/>
      <c r="AR6884" s="61"/>
      <c r="AS6884" s="61"/>
      <c r="AT6884" s="61"/>
      <c r="AU6884" s="61"/>
      <c r="AV6884" s="61"/>
      <c r="AW6884" s="61"/>
      <c r="AX6884" s="61"/>
      <c r="AY6884" s="61"/>
      <c r="AZ6884" s="61"/>
      <c r="BA6884" s="61"/>
    </row>
    <row r="6885" spans="39:53" x14ac:dyDescent="0.2">
      <c r="AM6885" s="61"/>
      <c r="AN6885" s="61"/>
      <c r="AO6885" s="171"/>
      <c r="AP6885" s="61"/>
      <c r="AQ6885" s="61"/>
      <c r="AR6885" s="61"/>
      <c r="AS6885" s="61"/>
      <c r="AT6885" s="61"/>
      <c r="AU6885" s="61"/>
      <c r="AV6885" s="61"/>
      <c r="AW6885" s="61"/>
      <c r="AX6885" s="61"/>
      <c r="AY6885" s="61"/>
      <c r="AZ6885" s="61"/>
      <c r="BA6885" s="61"/>
    </row>
    <row r="6886" spans="39:53" x14ac:dyDescent="0.2">
      <c r="AM6886" s="61"/>
      <c r="AN6886" s="61"/>
      <c r="AO6886" s="171"/>
      <c r="AP6886" s="61"/>
      <c r="AQ6886" s="61"/>
      <c r="AR6886" s="61"/>
      <c r="AS6886" s="61"/>
      <c r="AT6886" s="61"/>
      <c r="AU6886" s="61"/>
      <c r="AV6886" s="61"/>
      <c r="AW6886" s="61"/>
      <c r="AX6886" s="61"/>
      <c r="AY6886" s="61"/>
      <c r="AZ6886" s="61"/>
      <c r="BA6886" s="61"/>
    </row>
    <row r="6887" spans="39:53" x14ac:dyDescent="0.2">
      <c r="AM6887" s="61"/>
      <c r="AN6887" s="61"/>
      <c r="AO6887" s="171"/>
      <c r="AP6887" s="61"/>
      <c r="AQ6887" s="61"/>
      <c r="AR6887" s="61"/>
      <c r="AS6887" s="61"/>
      <c r="AT6887" s="61"/>
      <c r="AU6887" s="61"/>
      <c r="AV6887" s="61"/>
      <c r="AW6887" s="61"/>
      <c r="AX6887" s="61"/>
      <c r="AY6887" s="61"/>
      <c r="AZ6887" s="61"/>
      <c r="BA6887" s="61"/>
    </row>
    <row r="6888" spans="39:53" x14ac:dyDescent="0.2">
      <c r="AM6888" s="61"/>
      <c r="AN6888" s="61"/>
      <c r="AO6888" s="171"/>
      <c r="AP6888" s="61"/>
      <c r="AQ6888" s="61"/>
      <c r="AR6888" s="61"/>
      <c r="AS6888" s="61"/>
      <c r="AT6888" s="61"/>
      <c r="AU6888" s="61"/>
      <c r="AV6888" s="61"/>
      <c r="AW6888" s="61"/>
      <c r="AX6888" s="61"/>
      <c r="AY6888" s="61"/>
      <c r="AZ6888" s="61"/>
      <c r="BA6888" s="61"/>
    </row>
    <row r="6889" spans="39:53" x14ac:dyDescent="0.2">
      <c r="AM6889" s="61"/>
      <c r="AN6889" s="61"/>
      <c r="AO6889" s="171"/>
      <c r="AP6889" s="61"/>
      <c r="AQ6889" s="61"/>
      <c r="AR6889" s="61"/>
      <c r="AS6889" s="61"/>
      <c r="AT6889" s="61"/>
      <c r="AU6889" s="61"/>
      <c r="AV6889" s="61"/>
      <c r="AW6889" s="61"/>
      <c r="AX6889" s="61"/>
      <c r="AY6889" s="61"/>
      <c r="AZ6889" s="61"/>
      <c r="BA6889" s="61"/>
    </row>
    <row r="6890" spans="39:53" x14ac:dyDescent="0.2">
      <c r="AM6890" s="61"/>
      <c r="AN6890" s="61"/>
      <c r="AO6890" s="171"/>
      <c r="AP6890" s="61"/>
      <c r="AQ6890" s="61"/>
      <c r="AR6890" s="61"/>
      <c r="AS6890" s="61"/>
      <c r="AT6890" s="61"/>
      <c r="AU6890" s="61"/>
      <c r="AV6890" s="61"/>
      <c r="AW6890" s="61"/>
      <c r="AX6890" s="61"/>
      <c r="AY6890" s="61"/>
      <c r="AZ6890" s="61"/>
      <c r="BA6890" s="61"/>
    </row>
    <row r="6891" spans="39:53" x14ac:dyDescent="0.2">
      <c r="AM6891" s="61"/>
      <c r="AN6891" s="61"/>
      <c r="AO6891" s="171"/>
      <c r="AP6891" s="61"/>
      <c r="AQ6891" s="61"/>
      <c r="AR6891" s="61"/>
      <c r="AS6891" s="61"/>
      <c r="AT6891" s="61"/>
      <c r="AU6891" s="61"/>
      <c r="AV6891" s="61"/>
      <c r="AW6891" s="61"/>
      <c r="AX6891" s="61"/>
      <c r="AY6891" s="61"/>
      <c r="AZ6891" s="61"/>
      <c r="BA6891" s="61"/>
    </row>
    <row r="6892" spans="39:53" x14ac:dyDescent="0.2">
      <c r="AM6892" s="61"/>
      <c r="AN6892" s="61"/>
      <c r="AO6892" s="171"/>
      <c r="AP6892" s="61"/>
      <c r="AQ6892" s="61"/>
      <c r="AR6892" s="61"/>
      <c r="AS6892" s="61"/>
      <c r="AT6892" s="61"/>
      <c r="AU6892" s="61"/>
      <c r="AV6892" s="61"/>
      <c r="AW6892" s="61"/>
      <c r="AX6892" s="61"/>
      <c r="AY6892" s="61"/>
      <c r="AZ6892" s="61"/>
      <c r="BA6892" s="61"/>
    </row>
    <row r="6893" spans="39:53" x14ac:dyDescent="0.2">
      <c r="AM6893" s="61"/>
      <c r="AN6893" s="61"/>
      <c r="AO6893" s="171"/>
      <c r="AP6893" s="61"/>
      <c r="AQ6893" s="61"/>
      <c r="AR6893" s="61"/>
      <c r="AS6893" s="61"/>
      <c r="AT6893" s="61"/>
      <c r="AU6893" s="61"/>
      <c r="AV6893" s="61"/>
      <c r="AW6893" s="61"/>
      <c r="AX6893" s="61"/>
      <c r="AY6893" s="61"/>
      <c r="AZ6893" s="61"/>
      <c r="BA6893" s="61"/>
    </row>
    <row r="6894" spans="39:53" x14ac:dyDescent="0.2">
      <c r="AM6894" s="61"/>
      <c r="AN6894" s="61"/>
      <c r="AO6894" s="171"/>
      <c r="AP6894" s="61"/>
      <c r="AQ6894" s="61"/>
      <c r="AR6894" s="61"/>
      <c r="AS6894" s="61"/>
      <c r="AT6894" s="61"/>
      <c r="AU6894" s="61"/>
      <c r="AV6894" s="61"/>
      <c r="AW6894" s="61"/>
      <c r="AX6894" s="61"/>
      <c r="AY6894" s="61"/>
      <c r="AZ6894" s="61"/>
      <c r="BA6894" s="61"/>
    </row>
    <row r="6895" spans="39:53" x14ac:dyDescent="0.2">
      <c r="AM6895" s="61"/>
      <c r="AN6895" s="61"/>
      <c r="AO6895" s="171"/>
      <c r="AP6895" s="61"/>
      <c r="AQ6895" s="61"/>
      <c r="AR6895" s="61"/>
      <c r="AS6895" s="61"/>
      <c r="AT6895" s="61"/>
      <c r="AU6895" s="61"/>
      <c r="AV6895" s="61"/>
      <c r="AW6895" s="61"/>
      <c r="AX6895" s="61"/>
      <c r="AY6895" s="61"/>
      <c r="AZ6895" s="61"/>
      <c r="BA6895" s="61"/>
    </row>
    <row r="6896" spans="39:53" x14ac:dyDescent="0.2">
      <c r="AM6896" s="61"/>
      <c r="AN6896" s="61"/>
      <c r="AO6896" s="171"/>
      <c r="AP6896" s="61"/>
      <c r="AQ6896" s="61"/>
      <c r="AR6896" s="61"/>
      <c r="AS6896" s="61"/>
      <c r="AT6896" s="61"/>
      <c r="AU6896" s="61"/>
      <c r="AV6896" s="61"/>
      <c r="AW6896" s="61"/>
      <c r="AX6896" s="61"/>
      <c r="AY6896" s="61"/>
      <c r="AZ6896" s="61"/>
      <c r="BA6896" s="61"/>
    </row>
    <row r="6897" spans="39:53" x14ac:dyDescent="0.2">
      <c r="AM6897" s="61"/>
      <c r="AN6897" s="61"/>
      <c r="AO6897" s="171"/>
      <c r="AP6897" s="61"/>
      <c r="AQ6897" s="61"/>
      <c r="AR6897" s="61"/>
      <c r="AS6897" s="61"/>
      <c r="AT6897" s="61"/>
      <c r="AU6897" s="61"/>
      <c r="AV6897" s="61"/>
      <c r="AW6897" s="61"/>
      <c r="AX6897" s="61"/>
      <c r="AY6897" s="61"/>
      <c r="AZ6897" s="61"/>
      <c r="BA6897" s="61"/>
    </row>
    <row r="6898" spans="39:53" x14ac:dyDescent="0.2">
      <c r="AM6898" s="61"/>
      <c r="AN6898" s="61"/>
      <c r="AO6898" s="171"/>
      <c r="AP6898" s="61"/>
      <c r="AQ6898" s="61"/>
      <c r="AR6898" s="61"/>
      <c r="AS6898" s="61"/>
      <c r="AT6898" s="61"/>
      <c r="AU6898" s="61"/>
      <c r="AV6898" s="61"/>
      <c r="AW6898" s="61"/>
      <c r="AX6898" s="61"/>
      <c r="AY6898" s="61"/>
      <c r="AZ6898" s="61"/>
      <c r="BA6898" s="61"/>
    </row>
    <row r="6899" spans="39:53" x14ac:dyDescent="0.2">
      <c r="AM6899" s="61"/>
      <c r="AN6899" s="61"/>
      <c r="AO6899" s="171"/>
      <c r="AP6899" s="61"/>
      <c r="AQ6899" s="61"/>
      <c r="AR6899" s="61"/>
      <c r="AS6899" s="61"/>
      <c r="AT6899" s="61"/>
      <c r="AU6899" s="61"/>
      <c r="AV6899" s="61"/>
      <c r="AW6899" s="61"/>
      <c r="AX6899" s="61"/>
      <c r="AY6899" s="61"/>
      <c r="AZ6899" s="61"/>
      <c r="BA6899" s="61"/>
    </row>
    <row r="6900" spans="39:53" x14ac:dyDescent="0.2">
      <c r="AM6900" s="61"/>
      <c r="AN6900" s="61"/>
      <c r="AO6900" s="171"/>
      <c r="AP6900" s="61"/>
      <c r="AQ6900" s="61"/>
      <c r="AR6900" s="61"/>
      <c r="AS6900" s="61"/>
      <c r="AT6900" s="61"/>
      <c r="AU6900" s="61"/>
      <c r="AV6900" s="61"/>
      <c r="AW6900" s="61"/>
      <c r="AX6900" s="61"/>
      <c r="AY6900" s="61"/>
      <c r="AZ6900" s="61"/>
      <c r="BA6900" s="61"/>
    </row>
    <row r="6901" spans="39:53" x14ac:dyDescent="0.2">
      <c r="AM6901" s="61"/>
      <c r="AN6901" s="61"/>
      <c r="AO6901" s="171"/>
      <c r="AP6901" s="61"/>
      <c r="AQ6901" s="61"/>
      <c r="AR6901" s="61"/>
      <c r="AS6901" s="61"/>
      <c r="AT6901" s="61"/>
      <c r="AU6901" s="61"/>
      <c r="AV6901" s="61"/>
      <c r="AW6901" s="61"/>
      <c r="AX6901" s="61"/>
      <c r="AY6901" s="61"/>
      <c r="AZ6901" s="61"/>
      <c r="BA6901" s="61"/>
    </row>
    <row r="6902" spans="39:53" x14ac:dyDescent="0.2">
      <c r="AM6902" s="61"/>
      <c r="AN6902" s="61"/>
      <c r="AO6902" s="171"/>
      <c r="AP6902" s="61"/>
      <c r="AQ6902" s="61"/>
      <c r="AR6902" s="61"/>
      <c r="AS6902" s="61"/>
      <c r="AT6902" s="61"/>
      <c r="AU6902" s="61"/>
      <c r="AV6902" s="61"/>
      <c r="AW6902" s="61"/>
      <c r="AX6902" s="61"/>
      <c r="AY6902" s="61"/>
      <c r="AZ6902" s="61"/>
      <c r="BA6902" s="61"/>
    </row>
    <row r="6903" spans="39:53" x14ac:dyDescent="0.2">
      <c r="AM6903" s="61"/>
      <c r="AN6903" s="61"/>
      <c r="AO6903" s="171"/>
      <c r="AP6903" s="61"/>
      <c r="AQ6903" s="61"/>
      <c r="AR6903" s="61"/>
      <c r="AS6903" s="61"/>
      <c r="AT6903" s="61"/>
      <c r="AU6903" s="61"/>
      <c r="AV6903" s="61"/>
      <c r="AW6903" s="61"/>
      <c r="AX6903" s="61"/>
      <c r="AY6903" s="61"/>
      <c r="AZ6903" s="61"/>
      <c r="BA6903" s="61"/>
    </row>
    <row r="6904" spans="39:53" x14ac:dyDescent="0.2">
      <c r="AM6904" s="61"/>
      <c r="AN6904" s="61"/>
      <c r="AO6904" s="171"/>
      <c r="AP6904" s="61"/>
      <c r="AQ6904" s="61"/>
      <c r="AR6904" s="61"/>
      <c r="AS6904" s="61"/>
      <c r="AT6904" s="61"/>
      <c r="AU6904" s="61"/>
      <c r="AV6904" s="61"/>
      <c r="AW6904" s="61"/>
      <c r="AX6904" s="61"/>
      <c r="AY6904" s="61"/>
      <c r="AZ6904" s="61"/>
      <c r="BA6904" s="61"/>
    </row>
    <row r="6905" spans="39:53" x14ac:dyDescent="0.2">
      <c r="AM6905" s="61"/>
      <c r="AN6905" s="61"/>
      <c r="AO6905" s="171"/>
      <c r="AP6905" s="61"/>
      <c r="AQ6905" s="61"/>
      <c r="AR6905" s="61"/>
      <c r="AS6905" s="61"/>
      <c r="AT6905" s="61"/>
      <c r="AU6905" s="61"/>
      <c r="AV6905" s="61"/>
      <c r="AW6905" s="61"/>
      <c r="AX6905" s="61"/>
      <c r="AY6905" s="61"/>
      <c r="AZ6905" s="61"/>
      <c r="BA6905" s="61"/>
    </row>
    <row r="6906" spans="39:53" x14ac:dyDescent="0.2">
      <c r="AM6906" s="61"/>
      <c r="AN6906" s="61"/>
      <c r="AO6906" s="171"/>
      <c r="AP6906" s="61"/>
      <c r="AQ6906" s="61"/>
      <c r="AR6906" s="61"/>
      <c r="AS6906" s="61"/>
      <c r="AT6906" s="61"/>
      <c r="AU6906" s="61"/>
      <c r="AV6906" s="61"/>
      <c r="AW6906" s="61"/>
      <c r="AX6906" s="61"/>
      <c r="AY6906" s="61"/>
      <c r="AZ6906" s="61"/>
      <c r="BA6906" s="61"/>
    </row>
    <row r="6907" spans="39:53" x14ac:dyDescent="0.2">
      <c r="AM6907" s="61"/>
      <c r="AN6907" s="61"/>
      <c r="AO6907" s="171"/>
      <c r="AP6907" s="61"/>
      <c r="AQ6907" s="61"/>
      <c r="AR6907" s="61"/>
      <c r="AS6907" s="61"/>
      <c r="AT6907" s="61"/>
      <c r="AU6907" s="61"/>
      <c r="AV6907" s="61"/>
      <c r="AW6907" s="61"/>
      <c r="AX6907" s="61"/>
      <c r="AY6907" s="61"/>
      <c r="AZ6907" s="61"/>
      <c r="BA6907" s="61"/>
    </row>
    <row r="6908" spans="39:53" x14ac:dyDescent="0.2">
      <c r="AM6908" s="61"/>
      <c r="AN6908" s="61"/>
      <c r="AO6908" s="171"/>
      <c r="AP6908" s="61"/>
      <c r="AQ6908" s="61"/>
      <c r="AR6908" s="61"/>
      <c r="AS6908" s="61"/>
      <c r="AT6908" s="61"/>
      <c r="AU6908" s="61"/>
      <c r="AV6908" s="61"/>
      <c r="AW6908" s="61"/>
      <c r="AX6908" s="61"/>
      <c r="AY6908" s="61"/>
      <c r="AZ6908" s="61"/>
      <c r="BA6908" s="61"/>
    </row>
    <row r="6909" spans="39:53" x14ac:dyDescent="0.2">
      <c r="AM6909" s="61"/>
      <c r="AN6909" s="61"/>
      <c r="AO6909" s="171"/>
      <c r="AP6909" s="61"/>
      <c r="AQ6909" s="61"/>
      <c r="AR6909" s="61"/>
      <c r="AS6909" s="61"/>
      <c r="AT6909" s="61"/>
      <c r="AU6909" s="61"/>
      <c r="AV6909" s="61"/>
      <c r="AW6909" s="61"/>
      <c r="AX6909" s="61"/>
      <c r="AY6909" s="61"/>
      <c r="AZ6909" s="61"/>
      <c r="BA6909" s="61"/>
    </row>
    <row r="6910" spans="39:53" x14ac:dyDescent="0.2">
      <c r="AM6910" s="61"/>
      <c r="AN6910" s="61"/>
      <c r="AO6910" s="171"/>
      <c r="AP6910" s="61"/>
      <c r="AQ6910" s="61"/>
      <c r="AR6910" s="61"/>
      <c r="AS6910" s="61"/>
      <c r="AT6910" s="61"/>
      <c r="AU6910" s="61"/>
      <c r="AV6910" s="61"/>
      <c r="AW6910" s="61"/>
      <c r="AX6910" s="61"/>
      <c r="AY6910" s="61"/>
      <c r="AZ6910" s="61"/>
      <c r="BA6910" s="61"/>
    </row>
    <row r="6911" spans="39:53" x14ac:dyDescent="0.2">
      <c r="AM6911" s="61"/>
      <c r="AN6911" s="61"/>
      <c r="AO6911" s="171"/>
      <c r="AP6911" s="61"/>
      <c r="AQ6911" s="61"/>
      <c r="AR6911" s="61"/>
      <c r="AS6911" s="61"/>
      <c r="AT6911" s="61"/>
      <c r="AU6911" s="61"/>
      <c r="AV6911" s="61"/>
      <c r="AW6911" s="61"/>
      <c r="AX6911" s="61"/>
      <c r="AY6911" s="61"/>
      <c r="AZ6911" s="61"/>
      <c r="BA6911" s="61"/>
    </row>
    <row r="6912" spans="39:53" x14ac:dyDescent="0.2">
      <c r="AM6912" s="61"/>
      <c r="AN6912" s="61"/>
      <c r="AO6912" s="171"/>
      <c r="AP6912" s="61"/>
      <c r="AQ6912" s="61"/>
      <c r="AR6912" s="61"/>
      <c r="AS6912" s="61"/>
      <c r="AT6912" s="61"/>
      <c r="AU6912" s="61"/>
      <c r="AV6912" s="61"/>
      <c r="AW6912" s="61"/>
      <c r="AX6912" s="61"/>
      <c r="AY6912" s="61"/>
      <c r="AZ6912" s="61"/>
      <c r="BA6912" s="61"/>
    </row>
    <row r="6913" spans="39:53" x14ac:dyDescent="0.2">
      <c r="AM6913" s="61"/>
      <c r="AN6913" s="61"/>
      <c r="AO6913" s="171"/>
      <c r="AP6913" s="61"/>
      <c r="AQ6913" s="61"/>
      <c r="AR6913" s="61"/>
      <c r="AS6913" s="61"/>
      <c r="AT6913" s="61"/>
      <c r="AU6913" s="61"/>
      <c r="AV6913" s="61"/>
      <c r="AW6913" s="61"/>
      <c r="AX6913" s="61"/>
      <c r="AY6913" s="61"/>
      <c r="AZ6913" s="61"/>
      <c r="BA6913" s="61"/>
    </row>
    <row r="6914" spans="39:53" x14ac:dyDescent="0.2">
      <c r="AM6914" s="61"/>
      <c r="AN6914" s="61"/>
      <c r="AO6914" s="171"/>
      <c r="AP6914" s="61"/>
      <c r="AQ6914" s="61"/>
      <c r="AR6914" s="61"/>
      <c r="AS6914" s="61"/>
      <c r="AT6914" s="61"/>
      <c r="AU6914" s="61"/>
      <c r="AV6914" s="61"/>
      <c r="AW6914" s="61"/>
      <c r="AX6914" s="61"/>
      <c r="AY6914" s="61"/>
      <c r="AZ6914" s="61"/>
      <c r="BA6914" s="61"/>
    </row>
    <row r="6915" spans="39:53" x14ac:dyDescent="0.2">
      <c r="AM6915" s="61"/>
      <c r="AN6915" s="61"/>
      <c r="AO6915" s="171"/>
      <c r="AP6915" s="61"/>
      <c r="AQ6915" s="61"/>
      <c r="AR6915" s="61"/>
      <c r="AS6915" s="61"/>
      <c r="AT6915" s="61"/>
      <c r="AU6915" s="61"/>
      <c r="AV6915" s="61"/>
      <c r="AW6915" s="61"/>
      <c r="AX6915" s="61"/>
      <c r="AY6915" s="61"/>
      <c r="AZ6915" s="61"/>
      <c r="BA6915" s="61"/>
    </row>
    <row r="6916" spans="39:53" x14ac:dyDescent="0.2">
      <c r="AM6916" s="61"/>
      <c r="AN6916" s="61"/>
      <c r="AO6916" s="171"/>
      <c r="AP6916" s="61"/>
      <c r="AQ6916" s="61"/>
      <c r="AR6916" s="61"/>
      <c r="AS6916" s="61"/>
      <c r="AT6916" s="61"/>
      <c r="AU6916" s="61"/>
      <c r="AV6916" s="61"/>
      <c r="AW6916" s="61"/>
      <c r="AX6916" s="61"/>
      <c r="AY6916" s="61"/>
      <c r="AZ6916" s="61"/>
      <c r="BA6916" s="61"/>
    </row>
    <row r="6917" spans="39:53" x14ac:dyDescent="0.2">
      <c r="AM6917" s="61"/>
      <c r="AN6917" s="61"/>
      <c r="AO6917" s="171"/>
      <c r="AP6917" s="61"/>
      <c r="AQ6917" s="61"/>
      <c r="AR6917" s="61"/>
      <c r="AS6917" s="61"/>
      <c r="AT6917" s="61"/>
      <c r="AU6917" s="61"/>
      <c r="AV6917" s="61"/>
      <c r="AW6917" s="61"/>
      <c r="AX6917" s="61"/>
      <c r="AY6917" s="61"/>
      <c r="AZ6917" s="61"/>
      <c r="BA6917" s="61"/>
    </row>
    <row r="6918" spans="39:53" x14ac:dyDescent="0.2">
      <c r="AM6918" s="61"/>
      <c r="AN6918" s="61"/>
      <c r="AO6918" s="171"/>
      <c r="AP6918" s="61"/>
      <c r="AQ6918" s="61"/>
      <c r="AR6918" s="61"/>
      <c r="AS6918" s="61"/>
      <c r="AT6918" s="61"/>
      <c r="AU6918" s="61"/>
      <c r="AV6918" s="61"/>
      <c r="AW6918" s="61"/>
      <c r="AX6918" s="61"/>
      <c r="AY6918" s="61"/>
      <c r="AZ6918" s="61"/>
      <c r="BA6918" s="61"/>
    </row>
    <row r="6919" spans="39:53" x14ac:dyDescent="0.2">
      <c r="AM6919" s="61"/>
      <c r="AN6919" s="61"/>
      <c r="AO6919" s="171"/>
      <c r="AP6919" s="61"/>
      <c r="AQ6919" s="61"/>
      <c r="AR6919" s="61"/>
      <c r="AS6919" s="61"/>
      <c r="AT6919" s="61"/>
      <c r="AU6919" s="61"/>
      <c r="AV6919" s="61"/>
      <c r="AW6919" s="61"/>
      <c r="AX6919" s="61"/>
      <c r="AY6919" s="61"/>
      <c r="AZ6919" s="61"/>
      <c r="BA6919" s="61"/>
    </row>
    <row r="6920" spans="39:53" x14ac:dyDescent="0.2">
      <c r="AM6920" s="61"/>
      <c r="AN6920" s="61"/>
      <c r="AO6920" s="171"/>
      <c r="AP6920" s="61"/>
      <c r="AQ6920" s="61"/>
      <c r="AR6920" s="61"/>
      <c r="AS6920" s="61"/>
      <c r="AT6920" s="61"/>
      <c r="AU6920" s="61"/>
      <c r="AV6920" s="61"/>
      <c r="AW6920" s="61"/>
      <c r="AX6920" s="61"/>
      <c r="AY6920" s="61"/>
      <c r="AZ6920" s="61"/>
      <c r="BA6920" s="61"/>
    </row>
    <row r="6921" spans="39:53" x14ac:dyDescent="0.2">
      <c r="AM6921" s="61"/>
      <c r="AN6921" s="61"/>
      <c r="AO6921" s="171"/>
      <c r="AP6921" s="61"/>
      <c r="AQ6921" s="61"/>
      <c r="AR6921" s="61"/>
      <c r="AS6921" s="61"/>
      <c r="AT6921" s="61"/>
      <c r="AU6921" s="61"/>
      <c r="AV6921" s="61"/>
      <c r="AW6921" s="61"/>
      <c r="AX6921" s="61"/>
      <c r="AY6921" s="61"/>
      <c r="AZ6921" s="61"/>
      <c r="BA6921" s="61"/>
    </row>
    <row r="6922" spans="39:53" x14ac:dyDescent="0.2">
      <c r="AM6922" s="61"/>
      <c r="AN6922" s="61"/>
      <c r="AO6922" s="171"/>
      <c r="AP6922" s="61"/>
      <c r="AQ6922" s="61"/>
      <c r="AR6922" s="61"/>
      <c r="AS6922" s="61"/>
      <c r="AT6922" s="61"/>
      <c r="AU6922" s="61"/>
      <c r="AV6922" s="61"/>
      <c r="AW6922" s="61"/>
      <c r="AX6922" s="61"/>
      <c r="AY6922" s="61"/>
      <c r="AZ6922" s="61"/>
      <c r="BA6922" s="61"/>
    </row>
    <row r="6923" spans="39:53" x14ac:dyDescent="0.2">
      <c r="AM6923" s="61"/>
      <c r="AN6923" s="61"/>
      <c r="AO6923" s="171"/>
      <c r="AP6923" s="61"/>
      <c r="AQ6923" s="61"/>
      <c r="AR6923" s="61"/>
      <c r="AS6923" s="61"/>
      <c r="AT6923" s="61"/>
      <c r="AU6923" s="61"/>
      <c r="AV6923" s="61"/>
      <c r="AW6923" s="61"/>
      <c r="AX6923" s="61"/>
      <c r="AY6923" s="61"/>
      <c r="AZ6923" s="61"/>
      <c r="BA6923" s="61"/>
    </row>
    <row r="6924" spans="39:53" x14ac:dyDescent="0.2">
      <c r="AM6924" s="61"/>
      <c r="AN6924" s="61"/>
      <c r="AO6924" s="171"/>
      <c r="AP6924" s="61"/>
      <c r="AQ6924" s="61"/>
      <c r="AR6924" s="61"/>
      <c r="AS6924" s="61"/>
      <c r="AT6924" s="61"/>
      <c r="AU6924" s="61"/>
      <c r="AV6924" s="61"/>
      <c r="AW6924" s="61"/>
      <c r="AX6924" s="61"/>
      <c r="AY6924" s="61"/>
      <c r="AZ6924" s="61"/>
      <c r="BA6924" s="61"/>
    </row>
    <row r="6925" spans="39:53" x14ac:dyDescent="0.2">
      <c r="AM6925" s="61"/>
      <c r="AN6925" s="61"/>
      <c r="AO6925" s="171"/>
      <c r="AP6925" s="61"/>
      <c r="AQ6925" s="61"/>
      <c r="AR6925" s="61"/>
      <c r="AS6925" s="61"/>
      <c r="AT6925" s="61"/>
      <c r="AU6925" s="61"/>
      <c r="AV6925" s="61"/>
      <c r="AW6925" s="61"/>
      <c r="AX6925" s="61"/>
      <c r="AY6925" s="61"/>
      <c r="AZ6925" s="61"/>
      <c r="BA6925" s="61"/>
    </row>
    <row r="6926" spans="39:53" x14ac:dyDescent="0.2">
      <c r="AM6926" s="61"/>
      <c r="AN6926" s="61"/>
      <c r="AO6926" s="171"/>
      <c r="AP6926" s="61"/>
      <c r="AQ6926" s="61"/>
      <c r="AR6926" s="61"/>
      <c r="AS6926" s="61"/>
      <c r="AT6926" s="61"/>
      <c r="AU6926" s="61"/>
      <c r="AV6926" s="61"/>
      <c r="AW6926" s="61"/>
      <c r="AX6926" s="61"/>
      <c r="AY6926" s="61"/>
      <c r="AZ6926" s="61"/>
      <c r="BA6926" s="61"/>
    </row>
    <row r="6927" spans="39:53" x14ac:dyDescent="0.2">
      <c r="AM6927" s="61"/>
      <c r="AN6927" s="61"/>
      <c r="AO6927" s="171"/>
      <c r="AP6927" s="61"/>
      <c r="AQ6927" s="61"/>
      <c r="AR6927" s="61"/>
      <c r="AS6927" s="61"/>
      <c r="AT6927" s="61"/>
      <c r="AU6927" s="61"/>
      <c r="AV6927" s="61"/>
      <c r="AW6927" s="61"/>
      <c r="AX6927" s="61"/>
      <c r="AY6927" s="61"/>
      <c r="AZ6927" s="61"/>
      <c r="BA6927" s="61"/>
    </row>
    <row r="6928" spans="39:53" x14ac:dyDescent="0.2">
      <c r="AM6928" s="61"/>
      <c r="AN6928" s="61"/>
      <c r="AO6928" s="171"/>
      <c r="AP6928" s="61"/>
      <c r="AQ6928" s="61"/>
      <c r="AR6928" s="61"/>
      <c r="AS6928" s="61"/>
      <c r="AT6928" s="61"/>
      <c r="AU6928" s="61"/>
      <c r="AV6928" s="61"/>
      <c r="AW6928" s="61"/>
      <c r="AX6928" s="61"/>
      <c r="AY6928" s="61"/>
      <c r="AZ6928" s="61"/>
      <c r="BA6928" s="61"/>
    </row>
    <row r="6929" spans="39:53" x14ac:dyDescent="0.2">
      <c r="AM6929" s="61"/>
      <c r="AN6929" s="61"/>
      <c r="AO6929" s="171"/>
      <c r="AP6929" s="61"/>
      <c r="AQ6929" s="61"/>
      <c r="AR6929" s="61"/>
      <c r="AS6929" s="61"/>
      <c r="AT6929" s="61"/>
      <c r="AU6929" s="61"/>
      <c r="AV6929" s="61"/>
      <c r="AW6929" s="61"/>
      <c r="AX6929" s="61"/>
      <c r="AY6929" s="61"/>
      <c r="AZ6929" s="61"/>
      <c r="BA6929" s="61"/>
    </row>
    <row r="6930" spans="39:53" x14ac:dyDescent="0.2">
      <c r="AM6930" s="61"/>
      <c r="AN6930" s="61"/>
      <c r="AO6930" s="171"/>
      <c r="AP6930" s="61"/>
      <c r="AQ6930" s="61"/>
      <c r="AR6930" s="61"/>
      <c r="AS6930" s="61"/>
      <c r="AT6930" s="61"/>
      <c r="AU6930" s="61"/>
      <c r="AV6930" s="61"/>
      <c r="AW6930" s="61"/>
      <c r="AX6930" s="61"/>
      <c r="AY6930" s="61"/>
      <c r="AZ6930" s="61"/>
      <c r="BA6930" s="61"/>
    </row>
    <row r="6931" spans="39:53" x14ac:dyDescent="0.2">
      <c r="AM6931" s="61"/>
      <c r="AN6931" s="61"/>
      <c r="AO6931" s="171"/>
      <c r="AP6931" s="61"/>
      <c r="AQ6931" s="61"/>
      <c r="AR6931" s="61"/>
      <c r="AS6931" s="61"/>
      <c r="AT6931" s="61"/>
      <c r="AU6931" s="61"/>
      <c r="AV6931" s="61"/>
      <c r="AW6931" s="61"/>
      <c r="AX6931" s="61"/>
      <c r="AY6931" s="61"/>
      <c r="AZ6931" s="61"/>
      <c r="BA6931" s="61"/>
    </row>
    <row r="6932" spans="39:53" x14ac:dyDescent="0.2">
      <c r="AM6932" s="61"/>
      <c r="AN6932" s="61"/>
      <c r="AO6932" s="171"/>
      <c r="AP6932" s="61"/>
      <c r="AQ6932" s="61"/>
      <c r="AR6932" s="61"/>
      <c r="AS6932" s="61"/>
      <c r="AT6932" s="61"/>
      <c r="AU6932" s="61"/>
      <c r="AV6932" s="61"/>
      <c r="AW6932" s="61"/>
      <c r="AX6932" s="61"/>
      <c r="AY6932" s="61"/>
      <c r="AZ6932" s="61"/>
      <c r="BA6932" s="61"/>
    </row>
    <row r="6933" spans="39:53" x14ac:dyDescent="0.2">
      <c r="AM6933" s="61"/>
      <c r="AN6933" s="61"/>
      <c r="AO6933" s="171"/>
      <c r="AP6933" s="61"/>
      <c r="AQ6933" s="61"/>
      <c r="AR6933" s="61"/>
      <c r="AS6933" s="61"/>
      <c r="AT6933" s="61"/>
      <c r="AU6933" s="61"/>
      <c r="AV6933" s="61"/>
      <c r="AW6933" s="61"/>
      <c r="AX6933" s="61"/>
      <c r="AY6933" s="61"/>
      <c r="AZ6933" s="61"/>
      <c r="BA6933" s="61"/>
    </row>
    <row r="6934" spans="39:53" x14ac:dyDescent="0.2">
      <c r="AM6934" s="61"/>
      <c r="AN6934" s="61"/>
      <c r="AO6934" s="171"/>
      <c r="AP6934" s="61"/>
      <c r="AQ6934" s="61"/>
      <c r="AR6934" s="61"/>
      <c r="AS6934" s="61"/>
      <c r="AT6934" s="61"/>
      <c r="AU6934" s="61"/>
      <c r="AV6934" s="61"/>
      <c r="AW6934" s="61"/>
      <c r="AX6934" s="61"/>
      <c r="AY6934" s="61"/>
      <c r="AZ6934" s="61"/>
      <c r="BA6934" s="61"/>
    </row>
    <row r="6935" spans="39:53" x14ac:dyDescent="0.2">
      <c r="AM6935" s="61"/>
      <c r="AN6935" s="61"/>
      <c r="AO6935" s="171"/>
      <c r="AP6935" s="61"/>
      <c r="AQ6935" s="61"/>
      <c r="AR6935" s="61"/>
      <c r="AS6935" s="61"/>
      <c r="AT6935" s="61"/>
      <c r="AU6935" s="61"/>
      <c r="AV6935" s="61"/>
      <c r="AW6935" s="61"/>
      <c r="AX6935" s="61"/>
      <c r="AY6935" s="61"/>
      <c r="AZ6935" s="61"/>
      <c r="BA6935" s="61"/>
    </row>
    <row r="6936" spans="39:53" x14ac:dyDescent="0.2">
      <c r="AM6936" s="61"/>
      <c r="AN6936" s="61"/>
      <c r="AO6936" s="171"/>
      <c r="AP6936" s="61"/>
      <c r="AQ6936" s="61"/>
      <c r="AR6936" s="61"/>
      <c r="AS6936" s="61"/>
      <c r="AT6936" s="61"/>
      <c r="AU6936" s="61"/>
      <c r="AV6936" s="61"/>
      <c r="AW6936" s="61"/>
      <c r="AX6936" s="61"/>
      <c r="AY6936" s="61"/>
      <c r="AZ6936" s="61"/>
      <c r="BA6936" s="61"/>
    </row>
    <row r="6937" spans="39:53" x14ac:dyDescent="0.2">
      <c r="AM6937" s="61"/>
      <c r="AN6937" s="61"/>
      <c r="AO6937" s="171"/>
      <c r="AP6937" s="61"/>
      <c r="AQ6937" s="61"/>
      <c r="AR6937" s="61"/>
      <c r="AS6937" s="61"/>
      <c r="AT6937" s="61"/>
      <c r="AU6937" s="61"/>
      <c r="AV6937" s="61"/>
      <c r="AW6937" s="61"/>
      <c r="AX6937" s="61"/>
      <c r="AY6937" s="61"/>
      <c r="AZ6937" s="61"/>
      <c r="BA6937" s="61"/>
    </row>
    <row r="6938" spans="39:53" x14ac:dyDescent="0.2">
      <c r="AM6938" s="61"/>
      <c r="AN6938" s="61"/>
      <c r="AO6938" s="171"/>
      <c r="AP6938" s="61"/>
      <c r="AQ6938" s="61"/>
      <c r="AR6938" s="61"/>
      <c r="AS6938" s="61"/>
      <c r="AT6938" s="61"/>
      <c r="AU6938" s="61"/>
      <c r="AV6938" s="61"/>
      <c r="AW6938" s="61"/>
      <c r="AX6938" s="61"/>
      <c r="AY6938" s="61"/>
      <c r="AZ6938" s="61"/>
      <c r="BA6938" s="61"/>
    </row>
    <row r="6939" spans="39:53" x14ac:dyDescent="0.2">
      <c r="AM6939" s="61"/>
      <c r="AN6939" s="61"/>
      <c r="AO6939" s="171"/>
      <c r="AP6939" s="61"/>
      <c r="AQ6939" s="61"/>
      <c r="AR6939" s="61"/>
      <c r="AS6939" s="61"/>
      <c r="AT6939" s="61"/>
      <c r="AU6939" s="61"/>
      <c r="AV6939" s="61"/>
      <c r="AW6939" s="61"/>
      <c r="AX6939" s="61"/>
      <c r="AY6939" s="61"/>
      <c r="AZ6939" s="61"/>
      <c r="BA6939" s="61"/>
    </row>
    <row r="6940" spans="39:53" x14ac:dyDescent="0.2">
      <c r="AM6940" s="61"/>
      <c r="AN6940" s="61"/>
      <c r="AO6940" s="171"/>
      <c r="AP6940" s="61"/>
      <c r="AQ6940" s="61"/>
      <c r="AR6940" s="61"/>
      <c r="AS6940" s="61"/>
      <c r="AT6940" s="61"/>
      <c r="AU6940" s="61"/>
      <c r="AV6940" s="61"/>
      <c r="AW6940" s="61"/>
      <c r="AX6940" s="61"/>
      <c r="AY6940" s="61"/>
      <c r="AZ6940" s="61"/>
      <c r="BA6940" s="61"/>
    </row>
    <row r="6941" spans="39:53" x14ac:dyDescent="0.2">
      <c r="AM6941" s="61"/>
      <c r="AN6941" s="61"/>
      <c r="AO6941" s="171"/>
      <c r="AP6941" s="61"/>
      <c r="AQ6941" s="61"/>
      <c r="AR6941" s="61"/>
      <c r="AS6941" s="61"/>
      <c r="AT6941" s="61"/>
      <c r="AU6941" s="61"/>
      <c r="AV6941" s="61"/>
      <c r="AW6941" s="61"/>
      <c r="AX6941" s="61"/>
      <c r="AY6941" s="61"/>
      <c r="AZ6941" s="61"/>
      <c r="BA6941" s="61"/>
    </row>
    <row r="6942" spans="39:53" x14ac:dyDescent="0.2">
      <c r="AM6942" s="61"/>
      <c r="AN6942" s="61"/>
      <c r="AO6942" s="171"/>
      <c r="AP6942" s="61"/>
      <c r="AQ6942" s="61"/>
      <c r="AR6942" s="61"/>
      <c r="AS6942" s="61"/>
      <c r="AT6942" s="61"/>
      <c r="AU6942" s="61"/>
      <c r="AV6942" s="61"/>
      <c r="AW6942" s="61"/>
      <c r="AX6942" s="61"/>
      <c r="AY6942" s="61"/>
      <c r="AZ6942" s="61"/>
      <c r="BA6942" s="61"/>
    </row>
    <row r="6943" spans="39:53" x14ac:dyDescent="0.2">
      <c r="AM6943" s="61"/>
      <c r="AN6943" s="61"/>
      <c r="AO6943" s="171"/>
      <c r="AP6943" s="61"/>
      <c r="AQ6943" s="61"/>
      <c r="AR6943" s="61"/>
      <c r="AS6943" s="61"/>
      <c r="AT6943" s="61"/>
      <c r="AU6943" s="61"/>
      <c r="AV6943" s="61"/>
      <c r="AW6943" s="61"/>
      <c r="AX6943" s="61"/>
      <c r="AY6943" s="61"/>
      <c r="AZ6943" s="61"/>
      <c r="BA6943" s="61"/>
    </row>
    <row r="6944" spans="39:53" x14ac:dyDescent="0.2">
      <c r="AM6944" s="61"/>
      <c r="AN6944" s="61"/>
      <c r="AO6944" s="171"/>
      <c r="AP6944" s="61"/>
      <c r="AQ6944" s="61"/>
      <c r="AR6944" s="61"/>
      <c r="AS6944" s="61"/>
      <c r="AT6944" s="61"/>
      <c r="AU6944" s="61"/>
      <c r="AV6944" s="61"/>
      <c r="AW6944" s="61"/>
      <c r="AX6944" s="61"/>
      <c r="AY6944" s="61"/>
      <c r="AZ6944" s="61"/>
      <c r="BA6944" s="61"/>
    </row>
    <row r="6945" spans="39:53" x14ac:dyDescent="0.2">
      <c r="AM6945" s="61"/>
      <c r="AN6945" s="61"/>
      <c r="AO6945" s="171"/>
      <c r="AP6945" s="61"/>
      <c r="AQ6945" s="61"/>
      <c r="AR6945" s="61"/>
      <c r="AS6945" s="61"/>
      <c r="AT6945" s="61"/>
      <c r="AU6945" s="61"/>
      <c r="AV6945" s="61"/>
      <c r="AW6945" s="61"/>
      <c r="AX6945" s="61"/>
      <c r="AY6945" s="61"/>
      <c r="AZ6945" s="61"/>
      <c r="BA6945" s="61"/>
    </row>
    <row r="6946" spans="39:53" x14ac:dyDescent="0.2">
      <c r="AM6946" s="61"/>
      <c r="AN6946" s="61"/>
      <c r="AO6946" s="171"/>
      <c r="AP6946" s="61"/>
      <c r="AQ6946" s="61"/>
      <c r="AR6946" s="61"/>
      <c r="AS6946" s="61"/>
      <c r="AT6946" s="61"/>
      <c r="AU6946" s="61"/>
      <c r="AV6946" s="61"/>
      <c r="AW6946" s="61"/>
      <c r="AX6946" s="61"/>
      <c r="AY6946" s="61"/>
      <c r="AZ6946" s="61"/>
      <c r="BA6946" s="61"/>
    </row>
    <row r="6947" spans="39:53" x14ac:dyDescent="0.2">
      <c r="AM6947" s="61"/>
      <c r="AN6947" s="61"/>
      <c r="AO6947" s="171"/>
      <c r="AP6947" s="61"/>
      <c r="AQ6947" s="61"/>
      <c r="AR6947" s="61"/>
      <c r="AS6947" s="61"/>
      <c r="AT6947" s="61"/>
      <c r="AU6947" s="61"/>
      <c r="AV6947" s="61"/>
      <c r="AW6947" s="61"/>
      <c r="AX6947" s="61"/>
      <c r="AY6947" s="61"/>
      <c r="AZ6947" s="61"/>
      <c r="BA6947" s="61"/>
    </row>
    <row r="6948" spans="39:53" x14ac:dyDescent="0.2">
      <c r="AM6948" s="61"/>
      <c r="AN6948" s="61"/>
      <c r="AO6948" s="171"/>
      <c r="AP6948" s="61"/>
      <c r="AQ6948" s="61"/>
      <c r="AR6948" s="61"/>
      <c r="AS6948" s="61"/>
      <c r="AT6948" s="61"/>
      <c r="AU6948" s="61"/>
      <c r="AV6948" s="61"/>
      <c r="AW6948" s="61"/>
      <c r="AX6948" s="61"/>
      <c r="AY6948" s="61"/>
      <c r="AZ6948" s="61"/>
      <c r="BA6948" s="61"/>
    </row>
    <row r="6949" spans="39:53" x14ac:dyDescent="0.2">
      <c r="AM6949" s="61"/>
      <c r="AN6949" s="61"/>
      <c r="AO6949" s="171"/>
      <c r="AP6949" s="61"/>
      <c r="AQ6949" s="61"/>
      <c r="AR6949" s="61"/>
      <c r="AS6949" s="61"/>
      <c r="AT6949" s="61"/>
      <c r="AU6949" s="61"/>
      <c r="AV6949" s="61"/>
      <c r="AW6949" s="61"/>
      <c r="AX6949" s="61"/>
      <c r="AY6949" s="61"/>
      <c r="AZ6949" s="61"/>
      <c r="BA6949" s="61"/>
    </row>
    <row r="6950" spans="39:53" x14ac:dyDescent="0.2">
      <c r="AM6950" s="61"/>
      <c r="AN6950" s="61"/>
      <c r="AO6950" s="171"/>
      <c r="AP6950" s="61"/>
      <c r="AQ6950" s="61"/>
      <c r="AR6950" s="61"/>
      <c r="AS6950" s="61"/>
      <c r="AT6950" s="61"/>
      <c r="AU6950" s="61"/>
      <c r="AV6950" s="61"/>
      <c r="AW6950" s="61"/>
      <c r="AX6950" s="61"/>
      <c r="AY6950" s="61"/>
      <c r="AZ6950" s="61"/>
      <c r="BA6950" s="61"/>
    </row>
    <row r="6951" spans="39:53" x14ac:dyDescent="0.2">
      <c r="AM6951" s="61"/>
      <c r="AN6951" s="61"/>
      <c r="AO6951" s="171"/>
      <c r="AP6951" s="61"/>
      <c r="AQ6951" s="61"/>
      <c r="AR6951" s="61"/>
      <c r="AS6951" s="61"/>
      <c r="AT6951" s="61"/>
      <c r="AU6951" s="61"/>
      <c r="AV6951" s="61"/>
      <c r="AW6951" s="61"/>
      <c r="AX6951" s="61"/>
      <c r="AY6951" s="61"/>
      <c r="AZ6951" s="61"/>
      <c r="BA6951" s="61"/>
    </row>
    <row r="6952" spans="39:53" x14ac:dyDescent="0.2">
      <c r="AM6952" s="61"/>
      <c r="AN6952" s="61"/>
      <c r="AO6952" s="171"/>
      <c r="AP6952" s="61"/>
      <c r="AQ6952" s="61"/>
      <c r="AR6952" s="61"/>
      <c r="AS6952" s="61"/>
      <c r="AT6952" s="61"/>
      <c r="AU6952" s="61"/>
      <c r="AV6952" s="61"/>
      <c r="AW6952" s="61"/>
      <c r="AX6952" s="61"/>
      <c r="AY6952" s="61"/>
      <c r="AZ6952" s="61"/>
      <c r="BA6952" s="61"/>
    </row>
    <row r="6953" spans="39:53" x14ac:dyDescent="0.2">
      <c r="AM6953" s="61"/>
      <c r="AN6953" s="61"/>
      <c r="AO6953" s="171"/>
      <c r="AP6953" s="61"/>
      <c r="AQ6953" s="61"/>
      <c r="AR6953" s="61"/>
      <c r="AS6953" s="61"/>
      <c r="AT6953" s="61"/>
      <c r="AU6953" s="61"/>
      <c r="AV6953" s="61"/>
      <c r="AW6953" s="61"/>
      <c r="AX6953" s="61"/>
      <c r="AY6953" s="61"/>
      <c r="AZ6953" s="61"/>
      <c r="BA6953" s="61"/>
    </row>
    <row r="6954" spans="39:53" x14ac:dyDescent="0.2">
      <c r="AM6954" s="61"/>
      <c r="AN6954" s="61"/>
      <c r="AO6954" s="171"/>
      <c r="AP6954" s="61"/>
      <c r="AQ6954" s="61"/>
      <c r="AR6954" s="61"/>
      <c r="AS6954" s="61"/>
      <c r="AT6954" s="61"/>
      <c r="AU6954" s="61"/>
      <c r="AV6954" s="61"/>
      <c r="AW6954" s="61"/>
      <c r="AX6954" s="61"/>
      <c r="AY6954" s="61"/>
      <c r="AZ6954" s="61"/>
      <c r="BA6954" s="61"/>
    </row>
    <row r="6955" spans="39:53" x14ac:dyDescent="0.2">
      <c r="AM6955" s="61"/>
      <c r="AN6955" s="61"/>
      <c r="AO6955" s="171"/>
      <c r="AP6955" s="61"/>
      <c r="AQ6955" s="61"/>
      <c r="AR6955" s="61"/>
      <c r="AS6955" s="61"/>
      <c r="AT6955" s="61"/>
      <c r="AU6955" s="61"/>
      <c r="AV6955" s="61"/>
      <c r="AW6955" s="61"/>
      <c r="AX6955" s="61"/>
      <c r="AY6955" s="61"/>
      <c r="AZ6955" s="61"/>
      <c r="BA6955" s="61"/>
    </row>
    <row r="6956" spans="39:53" x14ac:dyDescent="0.2">
      <c r="AM6956" s="61"/>
      <c r="AN6956" s="61"/>
      <c r="AO6956" s="171"/>
      <c r="AP6956" s="61"/>
      <c r="AQ6956" s="61"/>
      <c r="AR6956" s="61"/>
      <c r="AS6956" s="61"/>
      <c r="AT6956" s="61"/>
      <c r="AU6956" s="61"/>
      <c r="AV6956" s="61"/>
      <c r="AW6956" s="61"/>
      <c r="AX6956" s="61"/>
      <c r="AY6956" s="61"/>
      <c r="AZ6956" s="61"/>
      <c r="BA6956" s="61"/>
    </row>
    <row r="6957" spans="39:53" x14ac:dyDescent="0.2">
      <c r="AM6957" s="61"/>
      <c r="AN6957" s="61"/>
      <c r="AO6957" s="171"/>
      <c r="AP6957" s="61"/>
      <c r="AQ6957" s="61"/>
      <c r="AR6957" s="61"/>
      <c r="AS6957" s="61"/>
      <c r="AT6957" s="61"/>
      <c r="AU6957" s="61"/>
      <c r="AV6957" s="61"/>
      <c r="AW6957" s="61"/>
      <c r="AX6957" s="61"/>
      <c r="AY6957" s="61"/>
      <c r="AZ6957" s="61"/>
      <c r="BA6957" s="61"/>
    </row>
    <row r="6958" spans="39:53" x14ac:dyDescent="0.2">
      <c r="AM6958" s="61"/>
      <c r="AN6958" s="61"/>
      <c r="AO6958" s="171"/>
      <c r="AP6958" s="61"/>
      <c r="AQ6958" s="61"/>
      <c r="AR6958" s="61"/>
      <c r="AS6958" s="61"/>
      <c r="AT6958" s="61"/>
      <c r="AU6958" s="61"/>
      <c r="AV6958" s="61"/>
      <c r="AW6958" s="61"/>
      <c r="AX6958" s="61"/>
      <c r="AY6958" s="61"/>
      <c r="AZ6958" s="61"/>
      <c r="BA6958" s="61"/>
    </row>
    <row r="6959" spans="39:53" x14ac:dyDescent="0.2">
      <c r="AM6959" s="61"/>
      <c r="AN6959" s="61"/>
      <c r="AO6959" s="171"/>
      <c r="AP6959" s="61"/>
      <c r="AQ6959" s="61"/>
      <c r="AR6959" s="61"/>
      <c r="AS6959" s="61"/>
      <c r="AT6959" s="61"/>
      <c r="AU6959" s="61"/>
      <c r="AV6959" s="61"/>
      <c r="AW6959" s="61"/>
      <c r="AX6959" s="61"/>
      <c r="AY6959" s="61"/>
      <c r="AZ6959" s="61"/>
      <c r="BA6959" s="61"/>
    </row>
    <row r="6960" spans="39:53" x14ac:dyDescent="0.2">
      <c r="AM6960" s="61"/>
      <c r="AN6960" s="61"/>
      <c r="AO6960" s="171"/>
      <c r="AP6960" s="61"/>
      <c r="AQ6960" s="61"/>
      <c r="AR6960" s="61"/>
      <c r="AS6960" s="61"/>
      <c r="AT6960" s="61"/>
      <c r="AU6960" s="61"/>
      <c r="AV6960" s="61"/>
      <c r="AW6960" s="61"/>
      <c r="AX6960" s="61"/>
      <c r="AY6960" s="61"/>
      <c r="AZ6960" s="61"/>
      <c r="BA6960" s="61"/>
    </row>
    <row r="6961" spans="39:53" x14ac:dyDescent="0.2">
      <c r="AM6961" s="61"/>
      <c r="AN6961" s="61"/>
      <c r="AO6961" s="171"/>
      <c r="AP6961" s="61"/>
      <c r="AQ6961" s="61"/>
      <c r="AR6961" s="61"/>
      <c r="AS6961" s="61"/>
      <c r="AT6961" s="61"/>
      <c r="AU6961" s="61"/>
      <c r="AV6961" s="61"/>
      <c r="AW6961" s="61"/>
      <c r="AX6961" s="61"/>
      <c r="AY6961" s="61"/>
      <c r="AZ6961" s="61"/>
      <c r="BA6961" s="61"/>
    </row>
    <row r="6962" spans="39:53" x14ac:dyDescent="0.2">
      <c r="AM6962" s="61"/>
      <c r="AN6962" s="61"/>
      <c r="AO6962" s="171"/>
      <c r="AP6962" s="61"/>
      <c r="AQ6962" s="61"/>
      <c r="AR6962" s="61"/>
      <c r="AS6962" s="61"/>
      <c r="AT6962" s="61"/>
      <c r="AU6962" s="61"/>
      <c r="AV6962" s="61"/>
      <c r="AW6962" s="61"/>
      <c r="AX6962" s="61"/>
      <c r="AY6962" s="61"/>
      <c r="AZ6962" s="61"/>
      <c r="BA6962" s="61"/>
    </row>
    <row r="6963" spans="39:53" x14ac:dyDescent="0.2">
      <c r="AM6963" s="61"/>
      <c r="AN6963" s="61"/>
      <c r="AO6963" s="171"/>
      <c r="AP6963" s="61"/>
      <c r="AQ6963" s="61"/>
      <c r="AR6963" s="61"/>
      <c r="AS6963" s="61"/>
      <c r="AT6963" s="61"/>
      <c r="AU6963" s="61"/>
      <c r="AV6963" s="61"/>
      <c r="AW6963" s="61"/>
      <c r="AX6963" s="61"/>
      <c r="AY6963" s="61"/>
      <c r="AZ6963" s="61"/>
      <c r="BA6963" s="61"/>
    </row>
    <row r="6964" spans="39:53" x14ac:dyDescent="0.2">
      <c r="AM6964" s="61"/>
      <c r="AN6964" s="61"/>
      <c r="AO6964" s="171"/>
      <c r="AP6964" s="61"/>
      <c r="AQ6964" s="61"/>
      <c r="AR6964" s="61"/>
      <c r="AS6964" s="61"/>
      <c r="AT6964" s="61"/>
      <c r="AU6964" s="61"/>
      <c r="AV6964" s="61"/>
      <c r="AW6964" s="61"/>
      <c r="AX6964" s="61"/>
      <c r="AY6964" s="61"/>
      <c r="AZ6964" s="61"/>
      <c r="BA6964" s="61"/>
    </row>
    <row r="6965" spans="39:53" x14ac:dyDescent="0.2">
      <c r="AM6965" s="61"/>
      <c r="AN6965" s="61"/>
      <c r="AO6965" s="171"/>
      <c r="AP6965" s="61"/>
      <c r="AQ6965" s="61"/>
      <c r="AR6965" s="61"/>
      <c r="AS6965" s="61"/>
      <c r="AT6965" s="61"/>
      <c r="AU6965" s="61"/>
      <c r="AV6965" s="61"/>
      <c r="AW6965" s="61"/>
      <c r="AX6965" s="61"/>
      <c r="AY6965" s="61"/>
      <c r="AZ6965" s="61"/>
      <c r="BA6965" s="61"/>
    </row>
    <row r="6966" spans="39:53" x14ac:dyDescent="0.2">
      <c r="AM6966" s="61"/>
      <c r="AN6966" s="61"/>
      <c r="AO6966" s="171"/>
      <c r="AP6966" s="61"/>
      <c r="AQ6966" s="61"/>
      <c r="AR6966" s="61"/>
      <c r="AS6966" s="61"/>
      <c r="AT6966" s="61"/>
      <c r="AU6966" s="61"/>
      <c r="AV6966" s="61"/>
      <c r="AW6966" s="61"/>
      <c r="AX6966" s="61"/>
      <c r="AY6966" s="61"/>
      <c r="AZ6966" s="61"/>
      <c r="BA6966" s="61"/>
    </row>
    <row r="6967" spans="39:53" x14ac:dyDescent="0.2">
      <c r="AM6967" s="61"/>
      <c r="AN6967" s="61"/>
      <c r="AO6967" s="171"/>
      <c r="AP6967" s="61"/>
      <c r="AQ6967" s="61"/>
      <c r="AR6967" s="61"/>
      <c r="AS6967" s="61"/>
      <c r="AT6967" s="61"/>
      <c r="AU6967" s="61"/>
      <c r="AV6967" s="61"/>
      <c r="AW6967" s="61"/>
      <c r="AX6967" s="61"/>
      <c r="AY6967" s="61"/>
      <c r="AZ6967" s="61"/>
      <c r="BA6967" s="61"/>
    </row>
    <row r="6968" spans="39:53" x14ac:dyDescent="0.2">
      <c r="AM6968" s="61"/>
      <c r="AN6968" s="61"/>
      <c r="AO6968" s="171"/>
      <c r="AP6968" s="61"/>
      <c r="AQ6968" s="61"/>
      <c r="AR6968" s="61"/>
      <c r="AS6968" s="61"/>
      <c r="AT6968" s="61"/>
      <c r="AU6968" s="61"/>
      <c r="AV6968" s="61"/>
      <c r="AW6968" s="61"/>
      <c r="AX6968" s="61"/>
      <c r="AY6968" s="61"/>
      <c r="AZ6968" s="61"/>
      <c r="BA6968" s="61"/>
    </row>
    <row r="6969" spans="39:53" x14ac:dyDescent="0.2">
      <c r="AM6969" s="61"/>
      <c r="AN6969" s="61"/>
      <c r="AO6969" s="171"/>
      <c r="AP6969" s="61"/>
      <c r="AQ6969" s="61"/>
      <c r="AR6969" s="61"/>
      <c r="AS6969" s="61"/>
      <c r="AT6969" s="61"/>
      <c r="AU6969" s="61"/>
      <c r="AV6969" s="61"/>
      <c r="AW6969" s="61"/>
      <c r="AX6969" s="61"/>
      <c r="AY6969" s="61"/>
      <c r="AZ6969" s="61"/>
      <c r="BA6969" s="61"/>
    </row>
    <row r="6970" spans="39:53" x14ac:dyDescent="0.2">
      <c r="AM6970" s="61"/>
      <c r="AN6970" s="61"/>
      <c r="AO6970" s="171"/>
      <c r="AP6970" s="61"/>
      <c r="AQ6970" s="61"/>
      <c r="AR6970" s="61"/>
      <c r="AS6970" s="61"/>
      <c r="AT6970" s="61"/>
      <c r="AU6970" s="61"/>
      <c r="AV6970" s="61"/>
      <c r="AW6970" s="61"/>
      <c r="AX6970" s="61"/>
      <c r="AY6970" s="61"/>
      <c r="AZ6970" s="61"/>
      <c r="BA6970" s="61"/>
    </row>
    <row r="6971" spans="39:53" x14ac:dyDescent="0.2">
      <c r="AM6971" s="61"/>
      <c r="AN6971" s="61"/>
      <c r="AO6971" s="171"/>
      <c r="AP6971" s="61"/>
      <c r="AQ6971" s="61"/>
      <c r="AR6971" s="61"/>
      <c r="AS6971" s="61"/>
      <c r="AT6971" s="61"/>
      <c r="AU6971" s="61"/>
      <c r="AV6971" s="61"/>
      <c r="AW6971" s="61"/>
      <c r="AX6971" s="61"/>
      <c r="AY6971" s="61"/>
      <c r="AZ6971" s="61"/>
      <c r="BA6971" s="61"/>
    </row>
    <row r="6972" spans="39:53" x14ac:dyDescent="0.2">
      <c r="AM6972" s="61"/>
      <c r="AN6972" s="61"/>
      <c r="AO6972" s="171"/>
      <c r="AP6972" s="61"/>
      <c r="AQ6972" s="61"/>
      <c r="AR6972" s="61"/>
      <c r="AS6972" s="61"/>
      <c r="AT6972" s="61"/>
      <c r="AU6972" s="61"/>
      <c r="AV6972" s="61"/>
      <c r="AW6972" s="61"/>
      <c r="AX6972" s="61"/>
      <c r="AY6972" s="61"/>
      <c r="AZ6972" s="61"/>
      <c r="BA6972" s="61"/>
    </row>
    <row r="6973" spans="39:53" x14ac:dyDescent="0.2">
      <c r="AM6973" s="61"/>
      <c r="AN6973" s="61"/>
      <c r="AO6973" s="171"/>
      <c r="AP6973" s="61"/>
      <c r="AQ6973" s="61"/>
      <c r="AR6973" s="61"/>
      <c r="AS6973" s="61"/>
      <c r="AT6973" s="61"/>
      <c r="AU6973" s="61"/>
      <c r="AV6973" s="61"/>
      <c r="AW6973" s="61"/>
      <c r="AX6973" s="61"/>
      <c r="AY6973" s="61"/>
      <c r="AZ6973" s="61"/>
      <c r="BA6973" s="61"/>
    </row>
    <row r="6974" spans="39:53" x14ac:dyDescent="0.2">
      <c r="AM6974" s="61"/>
      <c r="AN6974" s="61"/>
      <c r="AO6974" s="171"/>
      <c r="AP6974" s="61"/>
      <c r="AQ6974" s="61"/>
      <c r="AR6974" s="61"/>
      <c r="AS6974" s="61"/>
      <c r="AT6974" s="61"/>
      <c r="AU6974" s="61"/>
      <c r="AV6974" s="61"/>
      <c r="AW6974" s="61"/>
      <c r="AX6974" s="61"/>
      <c r="AY6974" s="61"/>
      <c r="AZ6974" s="61"/>
      <c r="BA6974" s="61"/>
    </row>
    <row r="6975" spans="39:53" x14ac:dyDescent="0.2">
      <c r="AM6975" s="61"/>
      <c r="AN6975" s="61"/>
      <c r="AO6975" s="171"/>
      <c r="AP6975" s="61"/>
      <c r="AQ6975" s="61"/>
      <c r="AR6975" s="61"/>
      <c r="AS6975" s="61"/>
      <c r="AT6975" s="61"/>
      <c r="AU6975" s="61"/>
      <c r="AV6975" s="61"/>
      <c r="AW6975" s="61"/>
      <c r="AX6975" s="61"/>
      <c r="AY6975" s="61"/>
      <c r="AZ6975" s="61"/>
      <c r="BA6975" s="61"/>
    </row>
    <row r="6976" spans="39:53" x14ac:dyDescent="0.2">
      <c r="AM6976" s="61"/>
      <c r="AN6976" s="61"/>
      <c r="AO6976" s="171"/>
      <c r="AP6976" s="61"/>
      <c r="AQ6976" s="61"/>
      <c r="AR6976" s="61"/>
      <c r="AS6976" s="61"/>
      <c r="AT6976" s="61"/>
      <c r="AU6976" s="61"/>
      <c r="AV6976" s="61"/>
      <c r="AW6976" s="61"/>
      <c r="AX6976" s="61"/>
      <c r="AY6976" s="61"/>
      <c r="AZ6976" s="61"/>
      <c r="BA6976" s="61"/>
    </row>
    <row r="6977" spans="39:53" x14ac:dyDescent="0.2">
      <c r="AM6977" s="61"/>
      <c r="AN6977" s="61"/>
      <c r="AO6977" s="171"/>
      <c r="AP6977" s="61"/>
      <c r="AQ6977" s="61"/>
      <c r="AR6977" s="61"/>
      <c r="AS6977" s="61"/>
      <c r="AT6977" s="61"/>
      <c r="AU6977" s="61"/>
      <c r="AV6977" s="61"/>
      <c r="AW6977" s="61"/>
      <c r="AX6977" s="61"/>
      <c r="AY6977" s="61"/>
      <c r="AZ6977" s="61"/>
      <c r="BA6977" s="61"/>
    </row>
    <row r="6978" spans="39:53" x14ac:dyDescent="0.2">
      <c r="AM6978" s="61"/>
      <c r="AN6978" s="61"/>
      <c r="AO6978" s="171"/>
      <c r="AP6978" s="61"/>
      <c r="AQ6978" s="61"/>
      <c r="AR6978" s="61"/>
      <c r="AS6978" s="61"/>
      <c r="AT6978" s="61"/>
      <c r="AU6978" s="61"/>
      <c r="AV6978" s="61"/>
      <c r="AW6978" s="61"/>
      <c r="AX6978" s="61"/>
      <c r="AY6978" s="61"/>
      <c r="AZ6978" s="61"/>
      <c r="BA6978" s="61"/>
    </row>
    <row r="6979" spans="39:53" x14ac:dyDescent="0.2">
      <c r="AM6979" s="61"/>
      <c r="AN6979" s="61"/>
      <c r="AO6979" s="171"/>
      <c r="AP6979" s="61"/>
      <c r="AQ6979" s="61"/>
      <c r="AR6979" s="61"/>
      <c r="AS6979" s="61"/>
      <c r="AT6979" s="61"/>
      <c r="AU6979" s="61"/>
      <c r="AV6979" s="61"/>
      <c r="AW6979" s="61"/>
      <c r="AX6979" s="61"/>
      <c r="AY6979" s="61"/>
      <c r="AZ6979" s="61"/>
      <c r="BA6979" s="61"/>
    </row>
    <row r="6980" spans="39:53" x14ac:dyDescent="0.2">
      <c r="AM6980" s="61"/>
      <c r="AN6980" s="61"/>
      <c r="AO6980" s="171"/>
      <c r="AP6980" s="61"/>
      <c r="AQ6980" s="61"/>
      <c r="AR6980" s="61"/>
      <c r="AS6980" s="61"/>
      <c r="AT6980" s="61"/>
      <c r="AU6980" s="61"/>
      <c r="AV6980" s="61"/>
      <c r="AW6980" s="61"/>
      <c r="AX6980" s="61"/>
      <c r="AY6980" s="61"/>
      <c r="AZ6980" s="61"/>
      <c r="BA6980" s="61"/>
    </row>
    <row r="6981" spans="39:53" x14ac:dyDescent="0.2">
      <c r="AM6981" s="61"/>
      <c r="AN6981" s="61"/>
      <c r="AO6981" s="171"/>
      <c r="AP6981" s="61"/>
      <c r="AQ6981" s="61"/>
      <c r="AR6981" s="61"/>
      <c r="AS6981" s="61"/>
      <c r="AT6981" s="61"/>
      <c r="AU6981" s="61"/>
      <c r="AV6981" s="61"/>
      <c r="AW6981" s="61"/>
      <c r="AX6981" s="61"/>
      <c r="AY6981" s="61"/>
      <c r="AZ6981" s="61"/>
      <c r="BA6981" s="61"/>
    </row>
    <row r="6982" spans="39:53" x14ac:dyDescent="0.2">
      <c r="AM6982" s="61"/>
      <c r="AN6982" s="61"/>
      <c r="AO6982" s="171"/>
      <c r="AP6982" s="61"/>
      <c r="AQ6982" s="61"/>
      <c r="AR6982" s="61"/>
      <c r="AS6982" s="61"/>
      <c r="AT6982" s="61"/>
      <c r="AU6982" s="61"/>
      <c r="AV6982" s="61"/>
      <c r="AW6982" s="61"/>
      <c r="AX6982" s="61"/>
      <c r="AY6982" s="61"/>
      <c r="AZ6982" s="61"/>
      <c r="BA6982" s="61"/>
    </row>
    <row r="6983" spans="39:53" x14ac:dyDescent="0.2">
      <c r="AM6983" s="61"/>
      <c r="AN6983" s="61"/>
      <c r="AO6983" s="171"/>
      <c r="AP6983" s="61"/>
      <c r="AQ6983" s="61"/>
      <c r="AR6983" s="61"/>
      <c r="AS6983" s="61"/>
      <c r="AT6983" s="61"/>
      <c r="AU6983" s="61"/>
      <c r="AV6983" s="61"/>
      <c r="AW6983" s="61"/>
      <c r="AX6983" s="61"/>
      <c r="AY6983" s="61"/>
      <c r="AZ6983" s="61"/>
      <c r="BA6983" s="61"/>
    </row>
    <row r="6984" spans="39:53" x14ac:dyDescent="0.2">
      <c r="AM6984" s="61"/>
      <c r="AN6984" s="61"/>
      <c r="AO6984" s="171"/>
      <c r="AP6984" s="61"/>
      <c r="AQ6984" s="61"/>
      <c r="AR6984" s="61"/>
      <c r="AS6984" s="61"/>
      <c r="AT6984" s="61"/>
      <c r="AU6984" s="61"/>
      <c r="AV6984" s="61"/>
      <c r="AW6984" s="61"/>
      <c r="AX6984" s="61"/>
      <c r="AY6984" s="61"/>
      <c r="AZ6984" s="61"/>
      <c r="BA6984" s="61"/>
    </row>
    <row r="6985" spans="39:53" x14ac:dyDescent="0.2">
      <c r="AM6985" s="61"/>
      <c r="AN6985" s="61"/>
      <c r="AO6985" s="171"/>
      <c r="AP6985" s="61"/>
      <c r="AQ6985" s="61"/>
      <c r="AR6985" s="61"/>
      <c r="AS6985" s="61"/>
      <c r="AT6985" s="61"/>
      <c r="AU6985" s="61"/>
      <c r="AV6985" s="61"/>
      <c r="AW6985" s="61"/>
      <c r="AX6985" s="61"/>
      <c r="AY6985" s="61"/>
      <c r="AZ6985" s="61"/>
      <c r="BA6985" s="61"/>
    </row>
    <row r="6986" spans="39:53" x14ac:dyDescent="0.2">
      <c r="AM6986" s="61"/>
      <c r="AN6986" s="61"/>
      <c r="AO6986" s="171"/>
      <c r="AP6986" s="61"/>
      <c r="AQ6986" s="61"/>
      <c r="AR6986" s="61"/>
      <c r="AS6986" s="61"/>
      <c r="AT6986" s="61"/>
      <c r="AU6986" s="61"/>
      <c r="AV6986" s="61"/>
      <c r="AW6986" s="61"/>
      <c r="AX6986" s="61"/>
      <c r="AY6986" s="61"/>
      <c r="AZ6986" s="61"/>
      <c r="BA6986" s="61"/>
    </row>
    <row r="6987" spans="39:53" x14ac:dyDescent="0.2">
      <c r="AM6987" s="61"/>
      <c r="AN6987" s="61"/>
      <c r="AO6987" s="171"/>
      <c r="AP6987" s="61"/>
      <c r="AQ6987" s="61"/>
      <c r="AR6987" s="61"/>
      <c r="AS6987" s="61"/>
      <c r="AT6987" s="61"/>
      <c r="AU6987" s="61"/>
      <c r="AV6987" s="61"/>
      <c r="AW6987" s="61"/>
      <c r="AX6987" s="61"/>
      <c r="AY6987" s="61"/>
      <c r="AZ6987" s="61"/>
      <c r="BA6987" s="61"/>
    </row>
    <row r="6988" spans="39:53" x14ac:dyDescent="0.2">
      <c r="AM6988" s="61"/>
      <c r="AN6988" s="61"/>
      <c r="AO6988" s="171"/>
      <c r="AP6988" s="61"/>
      <c r="AQ6988" s="61"/>
      <c r="AR6988" s="61"/>
      <c r="AS6988" s="61"/>
      <c r="AT6988" s="61"/>
      <c r="AU6988" s="61"/>
      <c r="AV6988" s="61"/>
      <c r="AW6988" s="61"/>
      <c r="AX6988" s="61"/>
      <c r="AY6988" s="61"/>
      <c r="AZ6988" s="61"/>
      <c r="BA6988" s="61"/>
    </row>
    <row r="6989" spans="39:53" x14ac:dyDescent="0.2">
      <c r="AM6989" s="61"/>
      <c r="AN6989" s="61"/>
      <c r="AO6989" s="171"/>
      <c r="AP6989" s="61"/>
      <c r="AQ6989" s="61"/>
      <c r="AR6989" s="61"/>
      <c r="AS6989" s="61"/>
      <c r="AT6989" s="61"/>
      <c r="AU6989" s="61"/>
      <c r="AV6989" s="61"/>
      <c r="AW6989" s="61"/>
      <c r="AX6989" s="61"/>
      <c r="AY6989" s="61"/>
      <c r="AZ6989" s="61"/>
      <c r="BA6989" s="61"/>
    </row>
    <row r="6990" spans="39:53" x14ac:dyDescent="0.2">
      <c r="AM6990" s="61"/>
      <c r="AN6990" s="61"/>
      <c r="AO6990" s="171"/>
      <c r="AP6990" s="61"/>
      <c r="AQ6990" s="61"/>
      <c r="AR6990" s="61"/>
      <c r="AS6990" s="61"/>
      <c r="AT6990" s="61"/>
      <c r="AU6990" s="61"/>
      <c r="AV6990" s="61"/>
      <c r="AW6990" s="61"/>
      <c r="AX6990" s="61"/>
      <c r="AY6990" s="61"/>
      <c r="AZ6990" s="61"/>
      <c r="BA6990" s="61"/>
    </row>
    <row r="6991" spans="39:53" x14ac:dyDescent="0.2">
      <c r="AM6991" s="61"/>
      <c r="AN6991" s="61"/>
      <c r="AO6991" s="171"/>
      <c r="AP6991" s="61"/>
      <c r="AQ6991" s="61"/>
      <c r="AR6991" s="61"/>
      <c r="AS6991" s="61"/>
      <c r="AT6991" s="61"/>
      <c r="AU6991" s="61"/>
      <c r="AV6991" s="61"/>
      <c r="AW6991" s="61"/>
      <c r="AX6991" s="61"/>
      <c r="AY6991" s="61"/>
      <c r="AZ6991" s="61"/>
      <c r="BA6991" s="61"/>
    </row>
    <row r="6992" spans="39:53" x14ac:dyDescent="0.2">
      <c r="AM6992" s="61"/>
      <c r="AN6992" s="61"/>
      <c r="AO6992" s="171"/>
      <c r="AP6992" s="61"/>
      <c r="AQ6992" s="61"/>
      <c r="AR6992" s="61"/>
      <c r="AS6992" s="61"/>
      <c r="AT6992" s="61"/>
      <c r="AU6992" s="61"/>
      <c r="AV6992" s="61"/>
      <c r="AW6992" s="61"/>
      <c r="AX6992" s="61"/>
      <c r="AY6992" s="61"/>
      <c r="AZ6992" s="61"/>
      <c r="BA6992" s="61"/>
    </row>
    <row r="6993" spans="39:53" x14ac:dyDescent="0.2">
      <c r="AM6993" s="61"/>
      <c r="AN6993" s="61"/>
      <c r="AO6993" s="171"/>
      <c r="AP6993" s="61"/>
      <c r="AQ6993" s="61"/>
      <c r="AR6993" s="61"/>
      <c r="AS6993" s="61"/>
      <c r="AT6993" s="61"/>
      <c r="AU6993" s="61"/>
      <c r="AV6993" s="61"/>
      <c r="AW6993" s="61"/>
      <c r="AX6993" s="61"/>
      <c r="AY6993" s="61"/>
      <c r="AZ6993" s="61"/>
      <c r="BA6993" s="61"/>
    </row>
    <row r="6994" spans="39:53" x14ac:dyDescent="0.2">
      <c r="AM6994" s="61"/>
      <c r="AN6994" s="61"/>
      <c r="AO6994" s="171"/>
      <c r="AP6994" s="61"/>
      <c r="AQ6994" s="61"/>
      <c r="AR6994" s="61"/>
      <c r="AS6994" s="61"/>
      <c r="AT6994" s="61"/>
      <c r="AU6994" s="61"/>
      <c r="AV6994" s="61"/>
      <c r="AW6994" s="61"/>
      <c r="AX6994" s="61"/>
      <c r="AY6994" s="61"/>
      <c r="AZ6994" s="61"/>
      <c r="BA6994" s="61"/>
    </row>
    <row r="6995" spans="39:53" x14ac:dyDescent="0.2">
      <c r="AM6995" s="61"/>
      <c r="AN6995" s="61"/>
      <c r="AO6995" s="171"/>
      <c r="AP6995" s="61"/>
      <c r="AQ6995" s="61"/>
      <c r="AR6995" s="61"/>
      <c r="AS6995" s="61"/>
      <c r="AT6995" s="61"/>
      <c r="AU6995" s="61"/>
      <c r="AV6995" s="61"/>
      <c r="AW6995" s="61"/>
      <c r="AX6995" s="61"/>
      <c r="AY6995" s="61"/>
      <c r="AZ6995" s="61"/>
      <c r="BA6995" s="61"/>
    </row>
    <row r="6996" spans="39:53" x14ac:dyDescent="0.2">
      <c r="AM6996" s="61"/>
      <c r="AN6996" s="61"/>
      <c r="AO6996" s="171"/>
      <c r="AP6996" s="61"/>
      <c r="AQ6996" s="61"/>
      <c r="AR6996" s="61"/>
      <c r="AS6996" s="61"/>
      <c r="AT6996" s="61"/>
      <c r="AU6996" s="61"/>
      <c r="AV6996" s="61"/>
      <c r="AW6996" s="61"/>
      <c r="AX6996" s="61"/>
      <c r="AY6996" s="61"/>
      <c r="AZ6996" s="61"/>
      <c r="BA6996" s="61"/>
    </row>
    <row r="6997" spans="39:53" x14ac:dyDescent="0.2">
      <c r="AM6997" s="61"/>
      <c r="AN6997" s="61"/>
      <c r="AO6997" s="171"/>
      <c r="AP6997" s="61"/>
      <c r="AQ6997" s="61"/>
      <c r="AR6997" s="61"/>
      <c r="AS6997" s="61"/>
      <c r="AT6997" s="61"/>
      <c r="AU6997" s="61"/>
      <c r="AV6997" s="61"/>
      <c r="AW6997" s="61"/>
      <c r="AX6997" s="61"/>
      <c r="AY6997" s="61"/>
      <c r="AZ6997" s="61"/>
      <c r="BA6997" s="61"/>
    </row>
    <row r="6998" spans="39:53" x14ac:dyDescent="0.2">
      <c r="AM6998" s="61"/>
      <c r="AN6998" s="61"/>
      <c r="AO6998" s="171"/>
      <c r="AP6998" s="61"/>
      <c r="AQ6998" s="61"/>
      <c r="AR6998" s="61"/>
      <c r="AS6998" s="61"/>
      <c r="AT6998" s="61"/>
      <c r="AU6998" s="61"/>
      <c r="AV6998" s="61"/>
      <c r="AW6998" s="61"/>
      <c r="AX6998" s="61"/>
      <c r="AY6998" s="61"/>
      <c r="AZ6998" s="61"/>
      <c r="BA6998" s="61"/>
    </row>
    <row r="6999" spans="39:53" x14ac:dyDescent="0.2">
      <c r="AM6999" s="61"/>
      <c r="AN6999" s="61"/>
      <c r="AO6999" s="171"/>
      <c r="AP6999" s="61"/>
      <c r="AQ6999" s="61"/>
      <c r="AR6999" s="61"/>
      <c r="AS6999" s="61"/>
      <c r="AT6999" s="61"/>
      <c r="AU6999" s="61"/>
      <c r="AV6999" s="61"/>
      <c r="AW6999" s="61"/>
      <c r="AX6999" s="61"/>
      <c r="AY6999" s="61"/>
      <c r="AZ6999" s="61"/>
      <c r="BA6999" s="61"/>
    </row>
    <row r="7000" spans="39:53" x14ac:dyDescent="0.2">
      <c r="AM7000" s="61"/>
      <c r="AN7000" s="61"/>
      <c r="AO7000" s="171"/>
      <c r="AP7000" s="61"/>
      <c r="AQ7000" s="61"/>
      <c r="AR7000" s="61"/>
      <c r="AS7000" s="61"/>
      <c r="AT7000" s="61"/>
      <c r="AU7000" s="61"/>
      <c r="AV7000" s="61"/>
      <c r="AW7000" s="61"/>
      <c r="AX7000" s="61"/>
      <c r="AY7000" s="61"/>
      <c r="AZ7000" s="61"/>
      <c r="BA7000" s="61"/>
    </row>
    <row r="7001" spans="39:53" x14ac:dyDescent="0.2">
      <c r="AM7001" s="61"/>
      <c r="AN7001" s="61"/>
      <c r="AO7001" s="171"/>
      <c r="AP7001" s="61"/>
      <c r="AQ7001" s="61"/>
      <c r="AR7001" s="61"/>
      <c r="AS7001" s="61"/>
      <c r="AT7001" s="61"/>
      <c r="AU7001" s="61"/>
      <c r="AV7001" s="61"/>
      <c r="AW7001" s="61"/>
      <c r="AX7001" s="61"/>
      <c r="AY7001" s="61"/>
      <c r="AZ7001" s="61"/>
      <c r="BA7001" s="61"/>
    </row>
    <row r="7002" spans="39:53" x14ac:dyDescent="0.2">
      <c r="AM7002" s="61"/>
      <c r="AN7002" s="61"/>
      <c r="AO7002" s="171"/>
      <c r="AP7002" s="61"/>
      <c r="AQ7002" s="61"/>
      <c r="AR7002" s="61"/>
      <c r="AS7002" s="61"/>
      <c r="AT7002" s="61"/>
      <c r="AU7002" s="61"/>
      <c r="AV7002" s="61"/>
      <c r="AW7002" s="61"/>
      <c r="AX7002" s="61"/>
      <c r="AY7002" s="61"/>
      <c r="AZ7002" s="61"/>
      <c r="BA7002" s="61"/>
    </row>
    <row r="7003" spans="39:53" x14ac:dyDescent="0.2">
      <c r="AM7003" s="61"/>
      <c r="AN7003" s="61"/>
      <c r="AO7003" s="171"/>
      <c r="AP7003" s="61"/>
      <c r="AQ7003" s="61"/>
      <c r="AR7003" s="61"/>
      <c r="AS7003" s="61"/>
      <c r="AT7003" s="61"/>
      <c r="AU7003" s="61"/>
      <c r="AV7003" s="61"/>
      <c r="AW7003" s="61"/>
      <c r="AX7003" s="61"/>
      <c r="AY7003" s="61"/>
      <c r="AZ7003" s="61"/>
      <c r="BA7003" s="61"/>
    </row>
    <row r="7004" spans="39:53" x14ac:dyDescent="0.2">
      <c r="AM7004" s="61"/>
      <c r="AN7004" s="61"/>
      <c r="AO7004" s="171"/>
      <c r="AP7004" s="61"/>
      <c r="AQ7004" s="61"/>
      <c r="AR7004" s="61"/>
      <c r="AS7004" s="61"/>
      <c r="AT7004" s="61"/>
      <c r="AU7004" s="61"/>
      <c r="AV7004" s="61"/>
      <c r="AW7004" s="61"/>
      <c r="AX7004" s="61"/>
      <c r="AY7004" s="61"/>
      <c r="AZ7004" s="61"/>
      <c r="BA7004" s="61"/>
    </row>
    <row r="7005" spans="39:53" x14ac:dyDescent="0.2">
      <c r="AM7005" s="61"/>
      <c r="AN7005" s="61"/>
      <c r="AO7005" s="171"/>
      <c r="AP7005" s="61"/>
      <c r="AQ7005" s="61"/>
      <c r="AR7005" s="61"/>
      <c r="AS7005" s="61"/>
      <c r="AT7005" s="61"/>
      <c r="AU7005" s="61"/>
      <c r="AV7005" s="61"/>
      <c r="AW7005" s="61"/>
      <c r="AX7005" s="61"/>
      <c r="AY7005" s="61"/>
      <c r="AZ7005" s="61"/>
      <c r="BA7005" s="61"/>
    </row>
    <row r="7006" spans="39:53" x14ac:dyDescent="0.2">
      <c r="AM7006" s="61"/>
      <c r="AN7006" s="61"/>
      <c r="AO7006" s="171"/>
      <c r="AP7006" s="61"/>
      <c r="AQ7006" s="61"/>
      <c r="AR7006" s="61"/>
      <c r="AS7006" s="61"/>
      <c r="AT7006" s="61"/>
      <c r="AU7006" s="61"/>
      <c r="AV7006" s="61"/>
      <c r="AW7006" s="61"/>
      <c r="AX7006" s="61"/>
      <c r="AY7006" s="61"/>
      <c r="AZ7006" s="61"/>
      <c r="BA7006" s="61"/>
    </row>
    <row r="7007" spans="39:53" x14ac:dyDescent="0.2">
      <c r="AM7007" s="61"/>
      <c r="AN7007" s="61"/>
      <c r="AO7007" s="171"/>
      <c r="AP7007" s="61"/>
      <c r="AQ7007" s="61"/>
      <c r="AR7007" s="61"/>
      <c r="AS7007" s="61"/>
      <c r="AT7007" s="61"/>
      <c r="AU7007" s="61"/>
      <c r="AV7007" s="61"/>
      <c r="AW7007" s="61"/>
      <c r="AX7007" s="61"/>
      <c r="AY7007" s="61"/>
      <c r="AZ7007" s="61"/>
      <c r="BA7007" s="61"/>
    </row>
    <row r="7008" spans="39:53" x14ac:dyDescent="0.2">
      <c r="AM7008" s="61"/>
      <c r="AN7008" s="61"/>
      <c r="AO7008" s="171"/>
      <c r="AP7008" s="61"/>
      <c r="AQ7008" s="61"/>
      <c r="AR7008" s="61"/>
      <c r="AS7008" s="61"/>
      <c r="AT7008" s="61"/>
      <c r="AU7008" s="61"/>
      <c r="AV7008" s="61"/>
      <c r="AW7008" s="61"/>
      <c r="AX7008" s="61"/>
      <c r="AY7008" s="61"/>
      <c r="AZ7008" s="61"/>
      <c r="BA7008" s="61"/>
    </row>
    <row r="7009" spans="39:53" x14ac:dyDescent="0.2">
      <c r="AM7009" s="61"/>
      <c r="AN7009" s="61"/>
      <c r="AO7009" s="171"/>
      <c r="AP7009" s="61"/>
      <c r="AQ7009" s="61"/>
      <c r="AR7009" s="61"/>
      <c r="AS7009" s="61"/>
      <c r="AT7009" s="61"/>
      <c r="AU7009" s="61"/>
      <c r="AV7009" s="61"/>
      <c r="AW7009" s="61"/>
      <c r="AX7009" s="61"/>
      <c r="AY7009" s="61"/>
      <c r="AZ7009" s="61"/>
      <c r="BA7009" s="61"/>
    </row>
    <row r="7010" spans="39:53" x14ac:dyDescent="0.2">
      <c r="AM7010" s="61"/>
      <c r="AN7010" s="61"/>
      <c r="AO7010" s="171"/>
      <c r="AP7010" s="61"/>
      <c r="AQ7010" s="61"/>
      <c r="AR7010" s="61"/>
      <c r="AS7010" s="61"/>
      <c r="AT7010" s="61"/>
      <c r="AU7010" s="61"/>
      <c r="AV7010" s="61"/>
      <c r="AW7010" s="61"/>
      <c r="AX7010" s="61"/>
      <c r="AY7010" s="61"/>
      <c r="AZ7010" s="61"/>
      <c r="BA7010" s="61"/>
    </row>
    <row r="7011" spans="39:53" x14ac:dyDescent="0.2">
      <c r="AM7011" s="61"/>
      <c r="AN7011" s="61"/>
      <c r="AO7011" s="171"/>
      <c r="AP7011" s="61"/>
      <c r="AQ7011" s="61"/>
      <c r="AR7011" s="61"/>
      <c r="AS7011" s="61"/>
      <c r="AT7011" s="61"/>
      <c r="AU7011" s="61"/>
      <c r="AV7011" s="61"/>
      <c r="AW7011" s="61"/>
      <c r="AX7011" s="61"/>
      <c r="AY7011" s="61"/>
      <c r="AZ7011" s="61"/>
      <c r="BA7011" s="61"/>
    </row>
    <row r="7012" spans="39:53" x14ac:dyDescent="0.2">
      <c r="AM7012" s="61"/>
      <c r="AN7012" s="61"/>
      <c r="AO7012" s="171"/>
      <c r="AP7012" s="61"/>
      <c r="AQ7012" s="61"/>
      <c r="AR7012" s="61"/>
      <c r="AS7012" s="61"/>
      <c r="AT7012" s="61"/>
      <c r="AU7012" s="61"/>
      <c r="AV7012" s="61"/>
      <c r="AW7012" s="61"/>
      <c r="AX7012" s="61"/>
      <c r="AY7012" s="61"/>
      <c r="AZ7012" s="61"/>
      <c r="BA7012" s="61"/>
    </row>
    <row r="7013" spans="39:53" x14ac:dyDescent="0.2">
      <c r="AM7013" s="61"/>
      <c r="AN7013" s="61"/>
      <c r="AO7013" s="171"/>
      <c r="AP7013" s="61"/>
      <c r="AQ7013" s="61"/>
      <c r="AR7013" s="61"/>
      <c r="AS7013" s="61"/>
      <c r="AT7013" s="61"/>
      <c r="AU7013" s="61"/>
      <c r="AV7013" s="61"/>
      <c r="AW7013" s="61"/>
      <c r="AX7013" s="61"/>
      <c r="AY7013" s="61"/>
      <c r="AZ7013" s="61"/>
      <c r="BA7013" s="61"/>
    </row>
    <row r="7014" spans="39:53" x14ac:dyDescent="0.2">
      <c r="AM7014" s="61"/>
      <c r="AN7014" s="61"/>
      <c r="AO7014" s="171"/>
      <c r="AP7014" s="61"/>
      <c r="AQ7014" s="61"/>
      <c r="AR7014" s="61"/>
      <c r="AS7014" s="61"/>
      <c r="AT7014" s="61"/>
      <c r="AU7014" s="61"/>
      <c r="AV7014" s="61"/>
      <c r="AW7014" s="61"/>
      <c r="AX7014" s="61"/>
      <c r="AY7014" s="61"/>
      <c r="AZ7014" s="61"/>
      <c r="BA7014" s="61"/>
    </row>
    <row r="7015" spans="39:53" x14ac:dyDescent="0.2">
      <c r="AM7015" s="61"/>
      <c r="AN7015" s="61"/>
      <c r="AO7015" s="171"/>
      <c r="AP7015" s="61"/>
      <c r="AQ7015" s="61"/>
      <c r="AR7015" s="61"/>
      <c r="AS7015" s="61"/>
      <c r="AT7015" s="61"/>
      <c r="AU7015" s="61"/>
      <c r="AV7015" s="61"/>
      <c r="AW7015" s="61"/>
      <c r="AX7015" s="61"/>
      <c r="AY7015" s="61"/>
      <c r="AZ7015" s="61"/>
      <c r="BA7015" s="61"/>
    </row>
    <row r="7016" spans="39:53" x14ac:dyDescent="0.2">
      <c r="AM7016" s="61"/>
      <c r="AN7016" s="61"/>
      <c r="AO7016" s="171"/>
      <c r="AP7016" s="61"/>
      <c r="AQ7016" s="61"/>
      <c r="AR7016" s="61"/>
      <c r="AS7016" s="61"/>
      <c r="AT7016" s="61"/>
      <c r="AU7016" s="61"/>
      <c r="AV7016" s="61"/>
      <c r="AW7016" s="61"/>
      <c r="AX7016" s="61"/>
      <c r="AY7016" s="61"/>
      <c r="AZ7016" s="61"/>
      <c r="BA7016" s="61"/>
    </row>
    <row r="7017" spans="39:53" x14ac:dyDescent="0.2">
      <c r="AM7017" s="61"/>
      <c r="AN7017" s="61"/>
      <c r="AO7017" s="171"/>
      <c r="AP7017" s="61"/>
      <c r="AQ7017" s="61"/>
      <c r="AR7017" s="61"/>
      <c r="AS7017" s="61"/>
      <c r="AT7017" s="61"/>
      <c r="AU7017" s="61"/>
      <c r="AV7017" s="61"/>
      <c r="AW7017" s="61"/>
      <c r="AX7017" s="61"/>
      <c r="AY7017" s="61"/>
      <c r="AZ7017" s="61"/>
      <c r="BA7017" s="61"/>
    </row>
    <row r="7018" spans="39:53" x14ac:dyDescent="0.2">
      <c r="AM7018" s="61"/>
      <c r="AN7018" s="61"/>
      <c r="AO7018" s="171"/>
      <c r="AP7018" s="61"/>
      <c r="AQ7018" s="61"/>
      <c r="AR7018" s="61"/>
      <c r="AS7018" s="61"/>
      <c r="AT7018" s="61"/>
      <c r="AU7018" s="61"/>
      <c r="AV7018" s="61"/>
      <c r="AW7018" s="61"/>
      <c r="AX7018" s="61"/>
      <c r="AY7018" s="61"/>
      <c r="AZ7018" s="61"/>
      <c r="BA7018" s="61"/>
    </row>
    <row r="7019" spans="39:53" x14ac:dyDescent="0.2">
      <c r="AM7019" s="61"/>
      <c r="AN7019" s="61"/>
      <c r="AO7019" s="171"/>
      <c r="AP7019" s="61"/>
      <c r="AQ7019" s="61"/>
      <c r="AR7019" s="61"/>
      <c r="AS7019" s="61"/>
      <c r="AT7019" s="61"/>
      <c r="AU7019" s="61"/>
      <c r="AV7019" s="61"/>
      <c r="AW7019" s="61"/>
      <c r="AX7019" s="61"/>
      <c r="AY7019" s="61"/>
      <c r="AZ7019" s="61"/>
      <c r="BA7019" s="61"/>
    </row>
    <row r="7020" spans="39:53" x14ac:dyDescent="0.2">
      <c r="AM7020" s="61"/>
      <c r="AN7020" s="61"/>
      <c r="AO7020" s="171"/>
      <c r="AP7020" s="61"/>
      <c r="AQ7020" s="61"/>
      <c r="AR7020" s="61"/>
      <c r="AS7020" s="61"/>
      <c r="AT7020" s="61"/>
      <c r="AU7020" s="61"/>
      <c r="AV7020" s="61"/>
      <c r="AW7020" s="61"/>
      <c r="AX7020" s="61"/>
      <c r="AY7020" s="61"/>
      <c r="AZ7020" s="61"/>
      <c r="BA7020" s="61"/>
    </row>
    <row r="7021" spans="39:53" x14ac:dyDescent="0.2">
      <c r="AM7021" s="61"/>
      <c r="AN7021" s="61"/>
      <c r="AO7021" s="171"/>
      <c r="AP7021" s="61"/>
      <c r="AQ7021" s="61"/>
      <c r="AR7021" s="61"/>
      <c r="AS7021" s="61"/>
      <c r="AT7021" s="61"/>
      <c r="AU7021" s="61"/>
      <c r="AV7021" s="61"/>
      <c r="AW7021" s="61"/>
      <c r="AX7021" s="61"/>
      <c r="AY7021" s="61"/>
      <c r="AZ7021" s="61"/>
      <c r="BA7021" s="61"/>
    </row>
    <row r="7022" spans="39:53" x14ac:dyDescent="0.2">
      <c r="AM7022" s="61"/>
      <c r="AN7022" s="61"/>
      <c r="AO7022" s="171"/>
      <c r="AP7022" s="61"/>
      <c r="AQ7022" s="61"/>
      <c r="AR7022" s="61"/>
      <c r="AS7022" s="61"/>
      <c r="AT7022" s="61"/>
      <c r="AU7022" s="61"/>
      <c r="AV7022" s="61"/>
      <c r="AW7022" s="61"/>
      <c r="AX7022" s="61"/>
      <c r="AY7022" s="61"/>
      <c r="AZ7022" s="61"/>
      <c r="BA7022" s="61"/>
    </row>
    <row r="7023" spans="39:53" x14ac:dyDescent="0.2">
      <c r="AM7023" s="61"/>
      <c r="AN7023" s="61"/>
      <c r="AO7023" s="171"/>
      <c r="AP7023" s="61"/>
      <c r="AQ7023" s="61"/>
      <c r="AR7023" s="61"/>
      <c r="AS7023" s="61"/>
      <c r="AT7023" s="61"/>
      <c r="AU7023" s="61"/>
      <c r="AV7023" s="61"/>
      <c r="AW7023" s="61"/>
      <c r="AX7023" s="61"/>
      <c r="AY7023" s="61"/>
      <c r="AZ7023" s="61"/>
      <c r="BA7023" s="61"/>
    </row>
    <row r="7024" spans="39:53" x14ac:dyDescent="0.2">
      <c r="AM7024" s="61"/>
      <c r="AN7024" s="61"/>
      <c r="AO7024" s="171"/>
      <c r="AP7024" s="61"/>
      <c r="AQ7024" s="61"/>
      <c r="AR7024" s="61"/>
      <c r="AS7024" s="61"/>
      <c r="AT7024" s="61"/>
      <c r="AU7024" s="61"/>
      <c r="AV7024" s="61"/>
      <c r="AW7024" s="61"/>
      <c r="AX7024" s="61"/>
      <c r="AY7024" s="61"/>
      <c r="AZ7024" s="61"/>
      <c r="BA7024" s="61"/>
    </row>
    <row r="7025" spans="39:53" x14ac:dyDescent="0.2">
      <c r="AM7025" s="61"/>
      <c r="AN7025" s="61"/>
      <c r="AO7025" s="171"/>
      <c r="AP7025" s="61"/>
      <c r="AQ7025" s="61"/>
      <c r="AR7025" s="61"/>
      <c r="AS7025" s="61"/>
      <c r="AT7025" s="61"/>
      <c r="AU7025" s="61"/>
      <c r="AV7025" s="61"/>
      <c r="AW7025" s="61"/>
      <c r="AX7025" s="61"/>
      <c r="AY7025" s="61"/>
      <c r="AZ7025" s="61"/>
      <c r="BA7025" s="61"/>
    </row>
    <row r="7026" spans="39:53" x14ac:dyDescent="0.2">
      <c r="AM7026" s="61"/>
      <c r="AN7026" s="61"/>
      <c r="AO7026" s="171"/>
      <c r="AP7026" s="61"/>
      <c r="AQ7026" s="61"/>
      <c r="AR7026" s="61"/>
      <c r="AS7026" s="61"/>
      <c r="AT7026" s="61"/>
      <c r="AU7026" s="61"/>
      <c r="AV7026" s="61"/>
      <c r="AW7026" s="61"/>
      <c r="AX7026" s="61"/>
      <c r="AY7026" s="61"/>
      <c r="AZ7026" s="61"/>
      <c r="BA7026" s="61"/>
    </row>
    <row r="7027" spans="39:53" x14ac:dyDescent="0.2">
      <c r="AM7027" s="61"/>
      <c r="AN7027" s="61"/>
      <c r="AO7027" s="171"/>
      <c r="AP7027" s="61"/>
      <c r="AQ7027" s="61"/>
      <c r="AR7027" s="61"/>
      <c r="AS7027" s="61"/>
      <c r="AT7027" s="61"/>
      <c r="AU7027" s="61"/>
      <c r="AV7027" s="61"/>
      <c r="AW7027" s="61"/>
      <c r="AX7027" s="61"/>
      <c r="AY7027" s="61"/>
      <c r="AZ7027" s="61"/>
      <c r="BA7027" s="61"/>
    </row>
    <row r="7028" spans="39:53" x14ac:dyDescent="0.2">
      <c r="AM7028" s="61"/>
      <c r="AN7028" s="61"/>
      <c r="AO7028" s="171"/>
      <c r="AP7028" s="61"/>
      <c r="AQ7028" s="61"/>
      <c r="AR7028" s="61"/>
      <c r="AS7028" s="61"/>
      <c r="AT7028" s="61"/>
      <c r="AU7028" s="61"/>
      <c r="AV7028" s="61"/>
      <c r="AW7028" s="61"/>
      <c r="AX7028" s="61"/>
      <c r="AY7028" s="61"/>
      <c r="AZ7028" s="61"/>
      <c r="BA7028" s="61"/>
    </row>
    <row r="7029" spans="39:53" x14ac:dyDescent="0.2">
      <c r="AM7029" s="61"/>
      <c r="AN7029" s="61"/>
      <c r="AO7029" s="171"/>
      <c r="AP7029" s="61"/>
      <c r="AQ7029" s="61"/>
      <c r="AR7029" s="61"/>
      <c r="AS7029" s="61"/>
      <c r="AT7029" s="61"/>
      <c r="AU7029" s="61"/>
      <c r="AV7029" s="61"/>
      <c r="AW7029" s="61"/>
      <c r="AX7029" s="61"/>
      <c r="AY7029" s="61"/>
      <c r="AZ7029" s="61"/>
      <c r="BA7029" s="61"/>
    </row>
    <row r="7030" spans="39:53" x14ac:dyDescent="0.2">
      <c r="AM7030" s="61"/>
      <c r="AN7030" s="61"/>
      <c r="AO7030" s="171"/>
      <c r="AP7030" s="61"/>
      <c r="AQ7030" s="61"/>
      <c r="AR7030" s="61"/>
      <c r="AS7030" s="61"/>
      <c r="AT7030" s="61"/>
      <c r="AU7030" s="61"/>
      <c r="AV7030" s="61"/>
      <c r="AW7030" s="61"/>
      <c r="AX7030" s="61"/>
      <c r="AY7030" s="61"/>
      <c r="AZ7030" s="61"/>
      <c r="BA7030" s="61"/>
    </row>
    <row r="7031" spans="39:53" x14ac:dyDescent="0.2">
      <c r="AM7031" s="61"/>
      <c r="AN7031" s="61"/>
      <c r="AO7031" s="171"/>
      <c r="AP7031" s="61"/>
      <c r="AQ7031" s="61"/>
      <c r="AR7031" s="61"/>
      <c r="AS7031" s="61"/>
      <c r="AT7031" s="61"/>
      <c r="AU7031" s="61"/>
      <c r="AV7031" s="61"/>
      <c r="AW7031" s="61"/>
      <c r="AX7031" s="61"/>
      <c r="AY7031" s="61"/>
      <c r="AZ7031" s="61"/>
      <c r="BA7031" s="61"/>
    </row>
    <row r="7032" spans="39:53" x14ac:dyDescent="0.2">
      <c r="AM7032" s="61"/>
      <c r="AN7032" s="61"/>
      <c r="AO7032" s="171"/>
      <c r="AP7032" s="61"/>
      <c r="AQ7032" s="61"/>
      <c r="AR7032" s="61"/>
      <c r="AS7032" s="61"/>
      <c r="AT7032" s="61"/>
      <c r="AU7032" s="61"/>
      <c r="AV7032" s="61"/>
      <c r="AW7032" s="61"/>
      <c r="AX7032" s="61"/>
      <c r="AY7032" s="61"/>
      <c r="AZ7032" s="61"/>
      <c r="BA7032" s="61"/>
    </row>
    <row r="7033" spans="39:53" x14ac:dyDescent="0.2">
      <c r="AM7033" s="61"/>
      <c r="AN7033" s="61"/>
      <c r="AO7033" s="171"/>
      <c r="AP7033" s="61"/>
      <c r="AQ7033" s="61"/>
      <c r="AR7033" s="61"/>
      <c r="AS7033" s="61"/>
      <c r="AT7033" s="61"/>
      <c r="AU7033" s="61"/>
      <c r="AV7033" s="61"/>
      <c r="AW7033" s="61"/>
      <c r="AX7033" s="61"/>
      <c r="AY7033" s="61"/>
      <c r="AZ7033" s="61"/>
      <c r="BA7033" s="61"/>
    </row>
    <row r="7034" spans="39:53" x14ac:dyDescent="0.2">
      <c r="AM7034" s="61"/>
      <c r="AN7034" s="61"/>
      <c r="AO7034" s="171"/>
      <c r="AP7034" s="61"/>
      <c r="AQ7034" s="61"/>
      <c r="AR7034" s="61"/>
      <c r="AS7034" s="61"/>
      <c r="AT7034" s="61"/>
      <c r="AU7034" s="61"/>
      <c r="AV7034" s="61"/>
      <c r="AW7034" s="61"/>
      <c r="AX7034" s="61"/>
      <c r="AY7034" s="61"/>
      <c r="AZ7034" s="61"/>
      <c r="BA7034" s="61"/>
    </row>
    <row r="7035" spans="39:53" x14ac:dyDescent="0.2">
      <c r="AM7035" s="61"/>
      <c r="AN7035" s="61"/>
      <c r="AO7035" s="171"/>
      <c r="AP7035" s="61"/>
      <c r="AQ7035" s="61"/>
      <c r="AR7035" s="61"/>
      <c r="AS7035" s="61"/>
      <c r="AT7035" s="61"/>
      <c r="AU7035" s="61"/>
      <c r="AV7035" s="61"/>
      <c r="AW7035" s="61"/>
      <c r="AX7035" s="61"/>
      <c r="AY7035" s="61"/>
      <c r="AZ7035" s="61"/>
      <c r="BA7035" s="61"/>
    </row>
    <row r="7036" spans="39:53" x14ac:dyDescent="0.2">
      <c r="AM7036" s="61"/>
      <c r="AN7036" s="61"/>
      <c r="AO7036" s="171"/>
      <c r="AP7036" s="61"/>
      <c r="AQ7036" s="61"/>
      <c r="AR7036" s="61"/>
      <c r="AS7036" s="61"/>
      <c r="AT7036" s="61"/>
      <c r="AU7036" s="61"/>
      <c r="AV7036" s="61"/>
      <c r="AW7036" s="61"/>
      <c r="AX7036" s="61"/>
      <c r="AY7036" s="61"/>
      <c r="AZ7036" s="61"/>
      <c r="BA7036" s="61"/>
    </row>
    <row r="7037" spans="39:53" x14ac:dyDescent="0.2">
      <c r="AM7037" s="61"/>
      <c r="AN7037" s="61"/>
      <c r="AO7037" s="171"/>
      <c r="AP7037" s="61"/>
      <c r="AQ7037" s="61"/>
      <c r="AR7037" s="61"/>
      <c r="AS7037" s="61"/>
      <c r="AT7037" s="61"/>
      <c r="AU7037" s="61"/>
      <c r="AV7037" s="61"/>
      <c r="AW7037" s="61"/>
      <c r="AX7037" s="61"/>
      <c r="AY7037" s="61"/>
      <c r="AZ7037" s="61"/>
      <c r="BA7037" s="61"/>
    </row>
    <row r="7038" spans="39:53" x14ac:dyDescent="0.2">
      <c r="AM7038" s="61"/>
      <c r="AN7038" s="61"/>
      <c r="AO7038" s="171"/>
      <c r="AP7038" s="61"/>
      <c r="AQ7038" s="61"/>
      <c r="AR7038" s="61"/>
      <c r="AS7038" s="61"/>
      <c r="AT7038" s="61"/>
      <c r="AU7038" s="61"/>
      <c r="AV7038" s="61"/>
      <c r="AW7038" s="61"/>
      <c r="AX7038" s="61"/>
      <c r="AY7038" s="61"/>
      <c r="AZ7038" s="61"/>
      <c r="BA7038" s="61"/>
    </row>
    <row r="7039" spans="39:53" x14ac:dyDescent="0.2">
      <c r="AM7039" s="61"/>
      <c r="AN7039" s="61"/>
      <c r="AO7039" s="171"/>
      <c r="AP7039" s="61"/>
      <c r="AQ7039" s="61"/>
      <c r="AR7039" s="61"/>
      <c r="AS7039" s="61"/>
      <c r="AT7039" s="61"/>
      <c r="AU7039" s="61"/>
      <c r="AV7039" s="61"/>
      <c r="AW7039" s="61"/>
      <c r="AX7039" s="61"/>
      <c r="AY7039" s="61"/>
      <c r="AZ7039" s="61"/>
      <c r="BA7039" s="61"/>
    </row>
    <row r="7040" spans="39:53" x14ac:dyDescent="0.2">
      <c r="AM7040" s="61"/>
      <c r="AN7040" s="61"/>
      <c r="AO7040" s="171"/>
      <c r="AP7040" s="61"/>
      <c r="AQ7040" s="61"/>
      <c r="AR7040" s="61"/>
      <c r="AS7040" s="61"/>
      <c r="AT7040" s="61"/>
      <c r="AU7040" s="61"/>
      <c r="AV7040" s="61"/>
      <c r="AW7040" s="61"/>
      <c r="AX7040" s="61"/>
      <c r="AY7040" s="61"/>
      <c r="AZ7040" s="61"/>
      <c r="BA7040" s="61"/>
    </row>
    <row r="7041" spans="39:53" x14ac:dyDescent="0.2">
      <c r="AM7041" s="61"/>
      <c r="AN7041" s="61"/>
      <c r="AO7041" s="171"/>
      <c r="AP7041" s="61"/>
      <c r="AQ7041" s="61"/>
      <c r="AR7041" s="61"/>
      <c r="AS7041" s="61"/>
      <c r="AT7041" s="61"/>
      <c r="AU7041" s="61"/>
      <c r="AV7041" s="61"/>
      <c r="AW7041" s="61"/>
      <c r="AX7041" s="61"/>
      <c r="AY7041" s="61"/>
      <c r="AZ7041" s="61"/>
      <c r="BA7041" s="61"/>
    </row>
    <row r="7042" spans="39:53" x14ac:dyDescent="0.2">
      <c r="AM7042" s="61"/>
      <c r="AN7042" s="61"/>
      <c r="AO7042" s="171"/>
      <c r="AP7042" s="61"/>
      <c r="AQ7042" s="61"/>
      <c r="AR7042" s="61"/>
      <c r="AS7042" s="61"/>
      <c r="AT7042" s="61"/>
      <c r="AU7042" s="61"/>
      <c r="AV7042" s="61"/>
      <c r="AW7042" s="61"/>
      <c r="AX7042" s="61"/>
      <c r="AY7042" s="61"/>
      <c r="AZ7042" s="61"/>
      <c r="BA7042" s="61"/>
    </row>
    <row r="7043" spans="39:53" x14ac:dyDescent="0.2">
      <c r="AM7043" s="61"/>
      <c r="AN7043" s="61"/>
      <c r="AO7043" s="171"/>
      <c r="AP7043" s="61"/>
      <c r="AQ7043" s="61"/>
      <c r="AR7043" s="61"/>
      <c r="AS7043" s="61"/>
      <c r="AT7043" s="61"/>
      <c r="AU7043" s="61"/>
      <c r="AV7043" s="61"/>
      <c r="AW7043" s="61"/>
      <c r="AX7043" s="61"/>
      <c r="AY7043" s="61"/>
      <c r="AZ7043" s="61"/>
      <c r="BA7043" s="61"/>
    </row>
    <row r="7044" spans="39:53" x14ac:dyDescent="0.2">
      <c r="AM7044" s="61"/>
      <c r="AN7044" s="61"/>
      <c r="AO7044" s="171"/>
      <c r="AP7044" s="61"/>
      <c r="AQ7044" s="61"/>
      <c r="AR7044" s="61"/>
      <c r="AS7044" s="61"/>
      <c r="AT7044" s="61"/>
      <c r="AU7044" s="61"/>
      <c r="AV7044" s="61"/>
      <c r="AW7044" s="61"/>
      <c r="AX7044" s="61"/>
      <c r="AY7044" s="61"/>
      <c r="AZ7044" s="61"/>
      <c r="BA7044" s="61"/>
    </row>
    <row r="7045" spans="39:53" x14ac:dyDescent="0.2">
      <c r="AM7045" s="61"/>
      <c r="AN7045" s="61"/>
      <c r="AO7045" s="171"/>
      <c r="AP7045" s="61"/>
      <c r="AQ7045" s="61"/>
      <c r="AR7045" s="61"/>
      <c r="AS7045" s="61"/>
      <c r="AT7045" s="61"/>
      <c r="AU7045" s="61"/>
      <c r="AV7045" s="61"/>
      <c r="AW7045" s="61"/>
      <c r="AX7045" s="61"/>
      <c r="AY7045" s="61"/>
      <c r="AZ7045" s="61"/>
      <c r="BA7045" s="61"/>
    </row>
    <row r="7046" spans="39:53" x14ac:dyDescent="0.2">
      <c r="AM7046" s="61"/>
      <c r="AN7046" s="61"/>
      <c r="AO7046" s="171"/>
      <c r="AP7046" s="61"/>
      <c r="AQ7046" s="61"/>
      <c r="AR7046" s="61"/>
      <c r="AS7046" s="61"/>
      <c r="AT7046" s="61"/>
      <c r="AU7046" s="61"/>
      <c r="AV7046" s="61"/>
      <c r="AW7046" s="61"/>
      <c r="AX7046" s="61"/>
      <c r="AY7046" s="61"/>
      <c r="AZ7046" s="61"/>
      <c r="BA7046" s="61"/>
    </row>
    <row r="7047" spans="39:53" x14ac:dyDescent="0.2">
      <c r="AM7047" s="61"/>
      <c r="AN7047" s="61"/>
      <c r="AO7047" s="171"/>
      <c r="AP7047" s="61"/>
      <c r="AQ7047" s="61"/>
      <c r="AR7047" s="61"/>
      <c r="AS7047" s="61"/>
      <c r="AT7047" s="61"/>
      <c r="AU7047" s="61"/>
      <c r="AV7047" s="61"/>
      <c r="AW7047" s="61"/>
      <c r="AX7047" s="61"/>
      <c r="AY7047" s="61"/>
      <c r="AZ7047" s="61"/>
      <c r="BA7047" s="61"/>
    </row>
    <row r="7048" spans="39:53" x14ac:dyDescent="0.2">
      <c r="AM7048" s="61"/>
      <c r="AN7048" s="61"/>
      <c r="AO7048" s="171"/>
      <c r="AP7048" s="61"/>
      <c r="AQ7048" s="61"/>
      <c r="AR7048" s="61"/>
      <c r="AS7048" s="61"/>
      <c r="AT7048" s="61"/>
      <c r="AU7048" s="61"/>
      <c r="AV7048" s="61"/>
      <c r="AW7048" s="61"/>
      <c r="AX7048" s="61"/>
      <c r="AY7048" s="61"/>
      <c r="AZ7048" s="61"/>
      <c r="BA7048" s="61"/>
    </row>
    <row r="7049" spans="39:53" x14ac:dyDescent="0.2">
      <c r="AM7049" s="61"/>
      <c r="AN7049" s="61"/>
      <c r="AO7049" s="171"/>
      <c r="AP7049" s="61"/>
      <c r="AQ7049" s="61"/>
      <c r="AR7049" s="61"/>
      <c r="AS7049" s="61"/>
      <c r="AT7049" s="61"/>
      <c r="AU7049" s="61"/>
      <c r="AV7049" s="61"/>
      <c r="AW7049" s="61"/>
      <c r="AX7049" s="61"/>
      <c r="AY7049" s="61"/>
      <c r="AZ7049" s="61"/>
      <c r="BA7049" s="61"/>
    </row>
    <row r="7050" spans="39:53" x14ac:dyDescent="0.2">
      <c r="AM7050" s="61"/>
      <c r="AN7050" s="61"/>
      <c r="AO7050" s="171"/>
      <c r="AP7050" s="61"/>
      <c r="AQ7050" s="61"/>
      <c r="AR7050" s="61"/>
      <c r="AS7050" s="61"/>
      <c r="AT7050" s="61"/>
      <c r="AU7050" s="61"/>
      <c r="AV7050" s="61"/>
      <c r="AW7050" s="61"/>
      <c r="AX7050" s="61"/>
      <c r="AY7050" s="61"/>
      <c r="AZ7050" s="61"/>
      <c r="BA7050" s="61"/>
    </row>
    <row r="7051" spans="39:53" x14ac:dyDescent="0.2">
      <c r="AM7051" s="61"/>
      <c r="AN7051" s="61"/>
      <c r="AO7051" s="171"/>
      <c r="AP7051" s="61"/>
      <c r="AQ7051" s="61"/>
      <c r="AR7051" s="61"/>
      <c r="AS7051" s="61"/>
      <c r="AT7051" s="61"/>
      <c r="AU7051" s="61"/>
      <c r="AV7051" s="61"/>
      <c r="AW7051" s="61"/>
      <c r="AX7051" s="61"/>
      <c r="AY7051" s="61"/>
      <c r="AZ7051" s="61"/>
      <c r="BA7051" s="61"/>
    </row>
    <row r="7052" spans="39:53" x14ac:dyDescent="0.2">
      <c r="AM7052" s="61"/>
      <c r="AN7052" s="61"/>
      <c r="AO7052" s="171"/>
      <c r="AP7052" s="61"/>
      <c r="AQ7052" s="61"/>
      <c r="AR7052" s="61"/>
      <c r="AS7052" s="61"/>
      <c r="AT7052" s="61"/>
      <c r="AU7052" s="61"/>
      <c r="AV7052" s="61"/>
      <c r="AW7052" s="61"/>
      <c r="AX7052" s="61"/>
      <c r="AY7052" s="61"/>
      <c r="AZ7052" s="61"/>
      <c r="BA7052" s="61"/>
    </row>
    <row r="7053" spans="39:53" x14ac:dyDescent="0.2">
      <c r="AM7053" s="61"/>
      <c r="AN7053" s="61"/>
      <c r="AO7053" s="171"/>
      <c r="AP7053" s="61"/>
      <c r="AQ7053" s="61"/>
      <c r="AR7053" s="61"/>
      <c r="AS7053" s="61"/>
      <c r="AT7053" s="61"/>
      <c r="AU7053" s="61"/>
      <c r="AV7053" s="61"/>
      <c r="AW7053" s="61"/>
      <c r="AX7053" s="61"/>
      <c r="AY7053" s="61"/>
      <c r="AZ7053" s="61"/>
      <c r="BA7053" s="61"/>
    </row>
    <row r="7054" spans="39:53" x14ac:dyDescent="0.2">
      <c r="AM7054" s="61"/>
      <c r="AN7054" s="61"/>
      <c r="AO7054" s="171"/>
      <c r="AP7054" s="61"/>
      <c r="AQ7054" s="61"/>
      <c r="AR7054" s="61"/>
      <c r="AS7054" s="61"/>
      <c r="AT7054" s="61"/>
      <c r="AU7054" s="61"/>
      <c r="AV7054" s="61"/>
      <c r="AW7054" s="61"/>
      <c r="AX7054" s="61"/>
      <c r="AY7054" s="61"/>
      <c r="AZ7054" s="61"/>
      <c r="BA7054" s="61"/>
    </row>
    <row r="7055" spans="39:53" x14ac:dyDescent="0.2">
      <c r="AM7055" s="61"/>
      <c r="AN7055" s="61"/>
      <c r="AO7055" s="171"/>
      <c r="AP7055" s="61"/>
      <c r="AQ7055" s="61"/>
      <c r="AR7055" s="61"/>
      <c r="AS7055" s="61"/>
      <c r="AT7055" s="61"/>
      <c r="AU7055" s="61"/>
      <c r="AV7055" s="61"/>
      <c r="AW7055" s="61"/>
      <c r="AX7055" s="61"/>
      <c r="AY7055" s="61"/>
      <c r="AZ7055" s="61"/>
      <c r="BA7055" s="61"/>
    </row>
    <row r="7056" spans="39:53" x14ac:dyDescent="0.2">
      <c r="AM7056" s="61"/>
      <c r="AN7056" s="61"/>
      <c r="AO7056" s="171"/>
      <c r="AP7056" s="61"/>
      <c r="AQ7056" s="61"/>
      <c r="AR7056" s="61"/>
      <c r="AS7056" s="61"/>
      <c r="AT7056" s="61"/>
      <c r="AU7056" s="61"/>
      <c r="AV7056" s="61"/>
      <c r="AW7056" s="61"/>
      <c r="AX7056" s="61"/>
      <c r="AY7056" s="61"/>
      <c r="AZ7056" s="61"/>
      <c r="BA7056" s="61"/>
    </row>
    <row r="7057" spans="39:53" x14ac:dyDescent="0.2">
      <c r="AM7057" s="61"/>
      <c r="AN7057" s="61"/>
      <c r="AO7057" s="171"/>
      <c r="AP7057" s="61"/>
      <c r="AQ7057" s="61"/>
      <c r="AR7057" s="61"/>
      <c r="AS7057" s="61"/>
      <c r="AT7057" s="61"/>
      <c r="AU7057" s="61"/>
      <c r="AV7057" s="61"/>
      <c r="AW7057" s="61"/>
      <c r="AX7057" s="61"/>
      <c r="AY7057" s="61"/>
      <c r="AZ7057" s="61"/>
      <c r="BA7057" s="61"/>
    </row>
    <row r="7058" spans="39:53" x14ac:dyDescent="0.2">
      <c r="AM7058" s="61"/>
      <c r="AN7058" s="61"/>
      <c r="AO7058" s="171"/>
      <c r="AP7058" s="61"/>
      <c r="AQ7058" s="61"/>
      <c r="AR7058" s="61"/>
      <c r="AS7058" s="61"/>
      <c r="AT7058" s="61"/>
      <c r="AU7058" s="61"/>
      <c r="AV7058" s="61"/>
      <c r="AW7058" s="61"/>
      <c r="AX7058" s="61"/>
      <c r="AY7058" s="61"/>
      <c r="AZ7058" s="61"/>
      <c r="BA7058" s="61"/>
    </row>
    <row r="7059" spans="39:53" x14ac:dyDescent="0.2">
      <c r="AM7059" s="61"/>
      <c r="AN7059" s="61"/>
      <c r="AO7059" s="171"/>
      <c r="AP7059" s="61"/>
      <c r="AQ7059" s="61"/>
      <c r="AR7059" s="61"/>
      <c r="AS7059" s="61"/>
      <c r="AT7059" s="61"/>
      <c r="AU7059" s="61"/>
      <c r="AV7059" s="61"/>
      <c r="AW7059" s="61"/>
      <c r="AX7059" s="61"/>
      <c r="AY7059" s="61"/>
      <c r="AZ7059" s="61"/>
      <c r="BA7059" s="61"/>
    </row>
    <row r="7060" spans="39:53" x14ac:dyDescent="0.2">
      <c r="AM7060" s="61"/>
      <c r="AN7060" s="61"/>
      <c r="AO7060" s="171"/>
      <c r="AP7060" s="61"/>
      <c r="AQ7060" s="61"/>
      <c r="AR7060" s="61"/>
      <c r="AS7060" s="61"/>
      <c r="AT7060" s="61"/>
      <c r="AU7060" s="61"/>
      <c r="AV7060" s="61"/>
      <c r="AW7060" s="61"/>
      <c r="AX7060" s="61"/>
      <c r="AY7060" s="61"/>
      <c r="AZ7060" s="61"/>
      <c r="BA7060" s="61"/>
    </row>
    <row r="7061" spans="39:53" x14ac:dyDescent="0.2">
      <c r="AM7061" s="61"/>
      <c r="AN7061" s="61"/>
      <c r="AO7061" s="171"/>
      <c r="AP7061" s="61"/>
      <c r="AQ7061" s="61"/>
      <c r="AR7061" s="61"/>
      <c r="AS7061" s="61"/>
      <c r="AT7061" s="61"/>
      <c r="AU7061" s="61"/>
      <c r="AV7061" s="61"/>
      <c r="AW7061" s="61"/>
      <c r="AX7061" s="61"/>
      <c r="AY7061" s="61"/>
      <c r="AZ7061" s="61"/>
      <c r="BA7061" s="61"/>
    </row>
    <row r="7062" spans="39:53" x14ac:dyDescent="0.2">
      <c r="AM7062" s="61"/>
      <c r="AN7062" s="61"/>
      <c r="AO7062" s="171"/>
      <c r="AP7062" s="61"/>
      <c r="AQ7062" s="61"/>
      <c r="AR7062" s="61"/>
      <c r="AS7062" s="61"/>
      <c r="AT7062" s="61"/>
      <c r="AU7062" s="61"/>
      <c r="AV7062" s="61"/>
      <c r="AW7062" s="61"/>
      <c r="AX7062" s="61"/>
      <c r="AY7062" s="61"/>
      <c r="AZ7062" s="61"/>
      <c r="BA7062" s="61"/>
    </row>
    <row r="7063" spans="39:53" x14ac:dyDescent="0.2">
      <c r="AM7063" s="61"/>
      <c r="AN7063" s="61"/>
      <c r="AO7063" s="171"/>
      <c r="AP7063" s="61"/>
      <c r="AQ7063" s="61"/>
      <c r="AR7063" s="61"/>
      <c r="AS7063" s="61"/>
      <c r="AT7063" s="61"/>
      <c r="AU7063" s="61"/>
      <c r="AV7063" s="61"/>
      <c r="AW7063" s="61"/>
      <c r="AX7063" s="61"/>
      <c r="AY7063" s="61"/>
      <c r="AZ7063" s="61"/>
      <c r="BA7063" s="61"/>
    </row>
    <row r="7064" spans="39:53" x14ac:dyDescent="0.2">
      <c r="AM7064" s="61"/>
      <c r="AN7064" s="61"/>
      <c r="AO7064" s="171"/>
      <c r="AP7064" s="61"/>
      <c r="AQ7064" s="61"/>
      <c r="AR7064" s="61"/>
      <c r="AS7064" s="61"/>
      <c r="AT7064" s="61"/>
      <c r="AU7064" s="61"/>
      <c r="AV7064" s="61"/>
      <c r="AW7064" s="61"/>
      <c r="AX7064" s="61"/>
      <c r="AY7064" s="61"/>
      <c r="AZ7064" s="61"/>
      <c r="BA7064" s="61"/>
    </row>
    <row r="7065" spans="39:53" x14ac:dyDescent="0.2">
      <c r="AM7065" s="61"/>
      <c r="AN7065" s="61"/>
      <c r="AO7065" s="171"/>
      <c r="AP7065" s="61"/>
      <c r="AQ7065" s="61"/>
      <c r="AR7065" s="61"/>
      <c r="AS7065" s="61"/>
      <c r="AT7065" s="61"/>
      <c r="AU7065" s="61"/>
      <c r="AV7065" s="61"/>
      <c r="AW7065" s="61"/>
      <c r="AX7065" s="61"/>
      <c r="AY7065" s="61"/>
      <c r="AZ7065" s="61"/>
      <c r="BA7065" s="61"/>
    </row>
    <row r="7066" spans="39:53" x14ac:dyDescent="0.2">
      <c r="AM7066" s="61"/>
      <c r="AN7066" s="61"/>
      <c r="AO7066" s="171"/>
      <c r="AP7066" s="61"/>
      <c r="AQ7066" s="61"/>
      <c r="AR7066" s="61"/>
      <c r="AS7066" s="61"/>
      <c r="AT7066" s="61"/>
      <c r="AU7066" s="61"/>
      <c r="AV7066" s="61"/>
      <c r="AW7066" s="61"/>
      <c r="AX7066" s="61"/>
      <c r="AY7066" s="61"/>
      <c r="AZ7066" s="61"/>
      <c r="BA7066" s="61"/>
    </row>
    <row r="7067" spans="39:53" x14ac:dyDescent="0.2">
      <c r="AM7067" s="61"/>
      <c r="AN7067" s="61"/>
      <c r="AO7067" s="171"/>
      <c r="AP7067" s="61"/>
      <c r="AQ7067" s="61"/>
      <c r="AR7067" s="61"/>
      <c r="AS7067" s="61"/>
      <c r="AT7067" s="61"/>
      <c r="AU7067" s="61"/>
      <c r="AV7067" s="61"/>
      <c r="AW7067" s="61"/>
      <c r="AX7067" s="61"/>
      <c r="AY7067" s="61"/>
      <c r="AZ7067" s="61"/>
      <c r="BA7067" s="61"/>
    </row>
    <row r="7068" spans="39:53" x14ac:dyDescent="0.2">
      <c r="AM7068" s="61"/>
      <c r="AN7068" s="61"/>
      <c r="AO7068" s="171"/>
      <c r="AP7068" s="61"/>
      <c r="AQ7068" s="61"/>
      <c r="AR7068" s="61"/>
      <c r="AS7068" s="61"/>
      <c r="AT7068" s="61"/>
      <c r="AU7068" s="61"/>
      <c r="AV7068" s="61"/>
      <c r="AW7068" s="61"/>
      <c r="AX7068" s="61"/>
      <c r="AY7068" s="61"/>
      <c r="AZ7068" s="61"/>
      <c r="BA7068" s="61"/>
    </row>
    <row r="7069" spans="39:53" x14ac:dyDescent="0.2">
      <c r="AM7069" s="61"/>
      <c r="AN7069" s="61"/>
      <c r="AO7069" s="171"/>
      <c r="AP7069" s="61"/>
      <c r="AQ7069" s="61"/>
      <c r="AR7069" s="61"/>
      <c r="AS7069" s="61"/>
      <c r="AT7069" s="61"/>
      <c r="AU7069" s="61"/>
      <c r="AV7069" s="61"/>
      <c r="AW7069" s="61"/>
      <c r="AX7069" s="61"/>
      <c r="AY7069" s="61"/>
      <c r="AZ7069" s="61"/>
      <c r="BA7069" s="61"/>
    </row>
    <row r="7070" spans="39:53" x14ac:dyDescent="0.2">
      <c r="AM7070" s="61"/>
      <c r="AN7070" s="61"/>
      <c r="AO7070" s="171"/>
      <c r="AP7070" s="61"/>
      <c r="AQ7070" s="61"/>
      <c r="AR7070" s="61"/>
      <c r="AS7070" s="61"/>
      <c r="AT7070" s="61"/>
      <c r="AU7070" s="61"/>
      <c r="AV7070" s="61"/>
      <c r="AW7070" s="61"/>
      <c r="AX7070" s="61"/>
      <c r="AY7070" s="61"/>
      <c r="AZ7070" s="61"/>
      <c r="BA7070" s="61"/>
    </row>
    <row r="7071" spans="39:53" x14ac:dyDescent="0.2">
      <c r="AM7071" s="61"/>
      <c r="AN7071" s="61"/>
      <c r="AO7071" s="171"/>
      <c r="AP7071" s="61"/>
      <c r="AQ7071" s="61"/>
      <c r="AR7071" s="61"/>
      <c r="AS7071" s="61"/>
      <c r="AT7071" s="61"/>
      <c r="AU7071" s="61"/>
      <c r="AV7071" s="61"/>
      <c r="AW7071" s="61"/>
      <c r="AX7071" s="61"/>
      <c r="AY7071" s="61"/>
      <c r="AZ7071" s="61"/>
      <c r="BA7071" s="61"/>
    </row>
    <row r="7072" spans="39:53" x14ac:dyDescent="0.2">
      <c r="AM7072" s="61"/>
      <c r="AN7072" s="61"/>
      <c r="AO7072" s="171"/>
      <c r="AP7072" s="61"/>
      <c r="AQ7072" s="61"/>
      <c r="AR7072" s="61"/>
      <c r="AS7072" s="61"/>
      <c r="AT7072" s="61"/>
      <c r="AU7072" s="61"/>
      <c r="AV7072" s="61"/>
      <c r="AW7072" s="61"/>
      <c r="AX7072" s="61"/>
      <c r="AY7072" s="61"/>
      <c r="AZ7072" s="61"/>
      <c r="BA7072" s="61"/>
    </row>
    <row r="7073" spans="39:53" x14ac:dyDescent="0.2">
      <c r="AM7073" s="61"/>
      <c r="AN7073" s="61"/>
      <c r="AO7073" s="171"/>
      <c r="AP7073" s="61"/>
      <c r="AQ7073" s="61"/>
      <c r="AR7073" s="61"/>
      <c r="AS7073" s="61"/>
      <c r="AT7073" s="61"/>
      <c r="AU7073" s="61"/>
      <c r="AV7073" s="61"/>
      <c r="AW7073" s="61"/>
      <c r="AX7073" s="61"/>
      <c r="AY7073" s="61"/>
      <c r="AZ7073" s="61"/>
      <c r="BA7073" s="61"/>
    </row>
    <row r="7074" spans="39:53" x14ac:dyDescent="0.2">
      <c r="AM7074" s="61"/>
      <c r="AN7074" s="61"/>
      <c r="AO7074" s="171"/>
      <c r="AP7074" s="61"/>
      <c r="AQ7074" s="61"/>
      <c r="AR7074" s="61"/>
      <c r="AS7074" s="61"/>
      <c r="AT7074" s="61"/>
      <c r="AU7074" s="61"/>
      <c r="AV7074" s="61"/>
      <c r="AW7074" s="61"/>
      <c r="AX7074" s="61"/>
      <c r="AY7074" s="61"/>
      <c r="AZ7074" s="61"/>
      <c r="BA7074" s="61"/>
    </row>
    <row r="7075" spans="39:53" x14ac:dyDescent="0.2">
      <c r="AM7075" s="61"/>
      <c r="AN7075" s="61"/>
      <c r="AO7075" s="171"/>
      <c r="AP7075" s="61"/>
      <c r="AQ7075" s="61"/>
      <c r="AR7075" s="61"/>
      <c r="AS7075" s="61"/>
      <c r="AT7075" s="61"/>
      <c r="AU7075" s="61"/>
      <c r="AV7075" s="61"/>
      <c r="AW7075" s="61"/>
      <c r="AX7075" s="61"/>
      <c r="AY7075" s="61"/>
      <c r="AZ7075" s="61"/>
      <c r="BA7075" s="61"/>
    </row>
    <row r="7076" spans="39:53" x14ac:dyDescent="0.2">
      <c r="AM7076" s="61"/>
      <c r="AN7076" s="61"/>
      <c r="AO7076" s="171"/>
      <c r="AP7076" s="61"/>
      <c r="AQ7076" s="61"/>
      <c r="AR7076" s="61"/>
      <c r="AS7076" s="61"/>
      <c r="AT7076" s="61"/>
      <c r="AU7076" s="61"/>
      <c r="AV7076" s="61"/>
      <c r="AW7076" s="61"/>
      <c r="AX7076" s="61"/>
      <c r="AY7076" s="61"/>
      <c r="AZ7076" s="61"/>
      <c r="BA7076" s="61"/>
    </row>
    <row r="7077" spans="39:53" x14ac:dyDescent="0.2">
      <c r="AM7077" s="61"/>
      <c r="AN7077" s="61"/>
      <c r="AO7077" s="171"/>
      <c r="AP7077" s="61"/>
      <c r="AQ7077" s="61"/>
      <c r="AR7077" s="61"/>
      <c r="AS7077" s="61"/>
      <c r="AT7077" s="61"/>
      <c r="AU7077" s="61"/>
      <c r="AV7077" s="61"/>
      <c r="AW7077" s="61"/>
      <c r="AX7077" s="61"/>
      <c r="AY7077" s="61"/>
      <c r="AZ7077" s="61"/>
      <c r="BA7077" s="61"/>
    </row>
    <row r="7078" spans="39:53" x14ac:dyDescent="0.2">
      <c r="AM7078" s="61"/>
      <c r="AN7078" s="61"/>
      <c r="AO7078" s="171"/>
      <c r="AP7078" s="61"/>
      <c r="AQ7078" s="61"/>
      <c r="AR7078" s="61"/>
      <c r="AS7078" s="61"/>
      <c r="AT7078" s="61"/>
      <c r="AU7078" s="61"/>
      <c r="AV7078" s="61"/>
      <c r="AW7078" s="61"/>
      <c r="AX7078" s="61"/>
      <c r="AY7078" s="61"/>
      <c r="AZ7078" s="61"/>
      <c r="BA7078" s="61"/>
    </row>
    <row r="7079" spans="39:53" x14ac:dyDescent="0.2">
      <c r="AM7079" s="61"/>
      <c r="AN7079" s="61"/>
      <c r="AO7079" s="171"/>
      <c r="AP7079" s="61"/>
      <c r="AQ7079" s="61"/>
      <c r="AR7079" s="61"/>
      <c r="AS7079" s="61"/>
      <c r="AT7079" s="61"/>
      <c r="AU7079" s="61"/>
      <c r="AV7079" s="61"/>
      <c r="AW7079" s="61"/>
      <c r="AX7079" s="61"/>
      <c r="AY7079" s="61"/>
      <c r="AZ7079" s="61"/>
      <c r="BA7079" s="61"/>
    </row>
    <row r="7080" spans="39:53" x14ac:dyDescent="0.2">
      <c r="AM7080" s="61"/>
      <c r="AN7080" s="61"/>
      <c r="AO7080" s="171"/>
      <c r="AP7080" s="61"/>
      <c r="AQ7080" s="61"/>
      <c r="AR7080" s="61"/>
      <c r="AS7080" s="61"/>
      <c r="AT7080" s="61"/>
      <c r="AU7080" s="61"/>
      <c r="AV7080" s="61"/>
      <c r="AW7080" s="61"/>
      <c r="AX7080" s="61"/>
      <c r="AY7080" s="61"/>
      <c r="AZ7080" s="61"/>
      <c r="BA7080" s="61"/>
    </row>
    <row r="7081" spans="39:53" x14ac:dyDescent="0.2">
      <c r="AM7081" s="61"/>
      <c r="AN7081" s="61"/>
      <c r="AO7081" s="171"/>
      <c r="AP7081" s="61"/>
      <c r="AQ7081" s="61"/>
      <c r="AR7081" s="61"/>
      <c r="AS7081" s="61"/>
      <c r="AT7081" s="61"/>
      <c r="AU7081" s="61"/>
      <c r="AV7081" s="61"/>
      <c r="AW7081" s="61"/>
      <c r="AX7081" s="61"/>
      <c r="AY7081" s="61"/>
      <c r="AZ7081" s="61"/>
      <c r="BA7081" s="61"/>
    </row>
    <row r="7082" spans="39:53" x14ac:dyDescent="0.2">
      <c r="AM7082" s="61"/>
      <c r="AN7082" s="61"/>
      <c r="AO7082" s="171"/>
      <c r="AP7082" s="61"/>
      <c r="AQ7082" s="61"/>
      <c r="AR7082" s="61"/>
      <c r="AS7082" s="61"/>
      <c r="AT7082" s="61"/>
      <c r="AU7082" s="61"/>
      <c r="AV7082" s="61"/>
      <c r="AW7082" s="61"/>
      <c r="AX7082" s="61"/>
      <c r="AY7082" s="61"/>
      <c r="AZ7082" s="61"/>
      <c r="BA7082" s="61"/>
    </row>
    <row r="7083" spans="39:53" x14ac:dyDescent="0.2">
      <c r="AM7083" s="61"/>
      <c r="AN7083" s="61"/>
      <c r="AO7083" s="171"/>
      <c r="AP7083" s="61"/>
      <c r="AQ7083" s="61"/>
      <c r="AR7083" s="61"/>
      <c r="AS7083" s="61"/>
      <c r="AT7083" s="61"/>
      <c r="AU7083" s="61"/>
      <c r="AV7083" s="61"/>
      <c r="AW7083" s="61"/>
      <c r="AX7083" s="61"/>
      <c r="AY7083" s="61"/>
      <c r="AZ7083" s="61"/>
      <c r="BA7083" s="61"/>
    </row>
    <row r="7084" spans="39:53" x14ac:dyDescent="0.2">
      <c r="AM7084" s="61"/>
      <c r="AN7084" s="61"/>
      <c r="AO7084" s="171"/>
      <c r="AP7084" s="61"/>
      <c r="AQ7084" s="61"/>
      <c r="AR7084" s="61"/>
      <c r="AS7084" s="61"/>
      <c r="AT7084" s="61"/>
      <c r="AU7084" s="61"/>
      <c r="AV7084" s="61"/>
      <c r="AW7084" s="61"/>
      <c r="AX7084" s="61"/>
      <c r="AY7084" s="61"/>
      <c r="AZ7084" s="61"/>
      <c r="BA7084" s="61"/>
    </row>
    <row r="7085" spans="39:53" x14ac:dyDescent="0.2">
      <c r="AM7085" s="61"/>
      <c r="AN7085" s="61"/>
      <c r="AO7085" s="171"/>
      <c r="AP7085" s="61"/>
      <c r="AQ7085" s="61"/>
      <c r="AR7085" s="61"/>
      <c r="AS7085" s="61"/>
      <c r="AT7085" s="61"/>
      <c r="AU7085" s="61"/>
      <c r="AV7085" s="61"/>
      <c r="AW7085" s="61"/>
      <c r="AX7085" s="61"/>
      <c r="AY7085" s="61"/>
      <c r="AZ7085" s="61"/>
      <c r="BA7085" s="61"/>
    </row>
    <row r="7086" spans="39:53" x14ac:dyDescent="0.2">
      <c r="AM7086" s="61"/>
      <c r="AN7086" s="61"/>
      <c r="AO7086" s="171"/>
      <c r="AP7086" s="61"/>
      <c r="AQ7086" s="61"/>
      <c r="AR7086" s="61"/>
      <c r="AS7086" s="61"/>
      <c r="AT7086" s="61"/>
      <c r="AU7086" s="61"/>
      <c r="AV7086" s="61"/>
      <c r="AW7086" s="61"/>
      <c r="AX7086" s="61"/>
      <c r="AY7086" s="61"/>
      <c r="AZ7086" s="61"/>
      <c r="BA7086" s="61"/>
    </row>
    <row r="7087" spans="39:53" x14ac:dyDescent="0.2">
      <c r="AM7087" s="61"/>
      <c r="AN7087" s="61"/>
      <c r="AO7087" s="171"/>
      <c r="AP7087" s="61"/>
      <c r="AQ7087" s="61"/>
      <c r="AR7087" s="61"/>
      <c r="AS7087" s="61"/>
      <c r="AT7087" s="61"/>
      <c r="AU7087" s="61"/>
      <c r="AV7087" s="61"/>
      <c r="AW7087" s="61"/>
      <c r="AX7087" s="61"/>
      <c r="AY7087" s="61"/>
      <c r="AZ7087" s="61"/>
      <c r="BA7087" s="61"/>
    </row>
    <row r="7088" spans="39:53" x14ac:dyDescent="0.2">
      <c r="AM7088" s="61"/>
      <c r="AN7088" s="61"/>
      <c r="AO7088" s="171"/>
      <c r="AP7088" s="61"/>
      <c r="AQ7088" s="61"/>
      <c r="AR7088" s="61"/>
      <c r="AS7088" s="61"/>
      <c r="AT7088" s="61"/>
      <c r="AU7088" s="61"/>
      <c r="AV7088" s="61"/>
      <c r="AW7088" s="61"/>
      <c r="AX7088" s="61"/>
      <c r="AY7088" s="61"/>
      <c r="AZ7088" s="61"/>
      <c r="BA7088" s="61"/>
    </row>
    <row r="7089" spans="39:53" x14ac:dyDescent="0.2">
      <c r="AM7089" s="61"/>
      <c r="AN7089" s="61"/>
      <c r="AO7089" s="171"/>
      <c r="AP7089" s="61"/>
      <c r="AQ7089" s="61"/>
      <c r="AR7089" s="61"/>
      <c r="AS7089" s="61"/>
      <c r="AT7089" s="61"/>
      <c r="AU7089" s="61"/>
      <c r="AV7089" s="61"/>
      <c r="AW7089" s="61"/>
      <c r="AX7089" s="61"/>
      <c r="AY7089" s="61"/>
      <c r="AZ7089" s="61"/>
      <c r="BA7089" s="61"/>
    </row>
    <row r="7090" spans="39:53" x14ac:dyDescent="0.2">
      <c r="AM7090" s="61"/>
      <c r="AN7090" s="61"/>
      <c r="AO7090" s="171"/>
      <c r="AP7090" s="61"/>
      <c r="AQ7090" s="61"/>
      <c r="AR7090" s="61"/>
      <c r="AS7090" s="61"/>
      <c r="AT7090" s="61"/>
      <c r="AU7090" s="61"/>
      <c r="AV7090" s="61"/>
      <c r="AW7090" s="61"/>
      <c r="AX7090" s="61"/>
      <c r="AY7090" s="61"/>
      <c r="AZ7090" s="61"/>
      <c r="BA7090" s="61"/>
    </row>
    <row r="7091" spans="39:53" x14ac:dyDescent="0.2">
      <c r="AM7091" s="61"/>
      <c r="AN7091" s="61"/>
      <c r="AO7091" s="171"/>
      <c r="AP7091" s="61"/>
      <c r="AQ7091" s="61"/>
      <c r="AR7091" s="61"/>
      <c r="AS7091" s="61"/>
      <c r="AT7091" s="61"/>
      <c r="AU7091" s="61"/>
      <c r="AV7091" s="61"/>
      <c r="AW7091" s="61"/>
      <c r="AX7091" s="61"/>
      <c r="AY7091" s="61"/>
      <c r="AZ7091" s="61"/>
      <c r="BA7091" s="61"/>
    </row>
    <row r="7092" spans="39:53" x14ac:dyDescent="0.2">
      <c r="AM7092" s="61"/>
      <c r="AN7092" s="61"/>
      <c r="AO7092" s="171"/>
      <c r="AP7092" s="61"/>
      <c r="AQ7092" s="61"/>
      <c r="AR7092" s="61"/>
      <c r="AS7092" s="61"/>
      <c r="AT7092" s="61"/>
      <c r="AU7092" s="61"/>
      <c r="AV7092" s="61"/>
      <c r="AW7092" s="61"/>
      <c r="AX7092" s="61"/>
      <c r="AY7092" s="61"/>
      <c r="AZ7092" s="61"/>
      <c r="BA7092" s="61"/>
    </row>
    <row r="7093" spans="39:53" x14ac:dyDescent="0.2">
      <c r="AM7093" s="61"/>
      <c r="AN7093" s="61"/>
      <c r="AO7093" s="171"/>
      <c r="AP7093" s="61"/>
      <c r="AQ7093" s="61"/>
      <c r="AR7093" s="61"/>
      <c r="AS7093" s="61"/>
      <c r="AT7093" s="61"/>
      <c r="AU7093" s="61"/>
      <c r="AV7093" s="61"/>
      <c r="AW7093" s="61"/>
      <c r="AX7093" s="61"/>
      <c r="AY7093" s="61"/>
      <c r="AZ7093" s="61"/>
      <c r="BA7093" s="61"/>
    </row>
    <row r="7094" spans="39:53" x14ac:dyDescent="0.2">
      <c r="AM7094" s="61"/>
      <c r="AN7094" s="61"/>
      <c r="AO7094" s="171"/>
      <c r="AP7094" s="61"/>
      <c r="AQ7094" s="61"/>
      <c r="AR7094" s="61"/>
      <c r="AS7094" s="61"/>
      <c r="AT7094" s="61"/>
      <c r="AU7094" s="61"/>
      <c r="AV7094" s="61"/>
      <c r="AW7094" s="61"/>
      <c r="AX7094" s="61"/>
      <c r="AY7094" s="61"/>
      <c r="AZ7094" s="61"/>
      <c r="BA7094" s="61"/>
    </row>
    <row r="7095" spans="39:53" x14ac:dyDescent="0.2">
      <c r="AM7095" s="61"/>
      <c r="AN7095" s="61"/>
      <c r="AO7095" s="171"/>
      <c r="AP7095" s="61"/>
      <c r="AQ7095" s="61"/>
      <c r="AR7095" s="61"/>
      <c r="AS7095" s="61"/>
      <c r="AT7095" s="61"/>
      <c r="AU7095" s="61"/>
      <c r="AV7095" s="61"/>
      <c r="AW7095" s="61"/>
      <c r="AX7095" s="61"/>
      <c r="AY7095" s="61"/>
      <c r="AZ7095" s="61"/>
      <c r="BA7095" s="61"/>
    </row>
    <row r="7096" spans="39:53" x14ac:dyDescent="0.2">
      <c r="AM7096" s="61"/>
      <c r="AN7096" s="61"/>
      <c r="AO7096" s="171"/>
      <c r="AP7096" s="61"/>
      <c r="AQ7096" s="61"/>
      <c r="AR7096" s="61"/>
      <c r="AS7096" s="61"/>
      <c r="AT7096" s="61"/>
      <c r="AU7096" s="61"/>
      <c r="AV7096" s="61"/>
      <c r="AW7096" s="61"/>
      <c r="AX7096" s="61"/>
      <c r="AY7096" s="61"/>
      <c r="AZ7096" s="61"/>
      <c r="BA7096" s="61"/>
    </row>
    <row r="7097" spans="39:53" x14ac:dyDescent="0.2">
      <c r="AM7097" s="61"/>
      <c r="AN7097" s="61"/>
      <c r="AO7097" s="171"/>
      <c r="AP7097" s="61"/>
      <c r="AQ7097" s="61"/>
      <c r="AR7097" s="61"/>
      <c r="AS7097" s="61"/>
      <c r="AT7097" s="61"/>
      <c r="AU7097" s="61"/>
      <c r="AV7097" s="61"/>
      <c r="AW7097" s="61"/>
      <c r="AX7097" s="61"/>
      <c r="AY7097" s="61"/>
      <c r="AZ7097" s="61"/>
      <c r="BA7097" s="61"/>
    </row>
    <row r="7098" spans="39:53" x14ac:dyDescent="0.2">
      <c r="AM7098" s="61"/>
      <c r="AN7098" s="61"/>
      <c r="AO7098" s="171"/>
      <c r="AP7098" s="61"/>
      <c r="AQ7098" s="61"/>
      <c r="AR7098" s="61"/>
      <c r="AS7098" s="61"/>
      <c r="AT7098" s="61"/>
      <c r="AU7098" s="61"/>
      <c r="AV7098" s="61"/>
      <c r="AW7098" s="61"/>
      <c r="AX7098" s="61"/>
      <c r="AY7098" s="61"/>
      <c r="AZ7098" s="61"/>
      <c r="BA7098" s="61"/>
    </row>
    <row r="7099" spans="39:53" x14ac:dyDescent="0.2">
      <c r="AM7099" s="61"/>
      <c r="AN7099" s="61"/>
      <c r="AO7099" s="171"/>
      <c r="AP7099" s="61"/>
      <c r="AQ7099" s="61"/>
      <c r="AR7099" s="61"/>
      <c r="AS7099" s="61"/>
      <c r="AT7099" s="61"/>
      <c r="AU7099" s="61"/>
      <c r="AV7099" s="61"/>
      <c r="AW7099" s="61"/>
      <c r="AX7099" s="61"/>
      <c r="AY7099" s="61"/>
      <c r="AZ7099" s="61"/>
      <c r="BA7099" s="61"/>
    </row>
    <row r="7100" spans="39:53" x14ac:dyDescent="0.2">
      <c r="AM7100" s="61"/>
      <c r="AN7100" s="61"/>
      <c r="AO7100" s="171"/>
      <c r="AP7100" s="61"/>
      <c r="AQ7100" s="61"/>
      <c r="AR7100" s="61"/>
      <c r="AS7100" s="61"/>
      <c r="AT7100" s="61"/>
      <c r="AU7100" s="61"/>
      <c r="AV7100" s="61"/>
      <c r="AW7100" s="61"/>
      <c r="AX7100" s="61"/>
      <c r="AY7100" s="61"/>
      <c r="AZ7100" s="61"/>
      <c r="BA7100" s="61"/>
    </row>
    <row r="7101" spans="39:53" x14ac:dyDescent="0.2">
      <c r="AM7101" s="61"/>
      <c r="AN7101" s="61"/>
      <c r="AO7101" s="171"/>
      <c r="AP7101" s="61"/>
      <c r="AQ7101" s="61"/>
      <c r="AR7101" s="61"/>
      <c r="AS7101" s="61"/>
      <c r="AT7101" s="61"/>
      <c r="AU7101" s="61"/>
      <c r="AV7101" s="61"/>
      <c r="AW7101" s="61"/>
      <c r="AX7101" s="61"/>
      <c r="AY7101" s="61"/>
      <c r="AZ7101" s="61"/>
      <c r="BA7101" s="61"/>
    </row>
    <row r="7102" spans="39:53" x14ac:dyDescent="0.2">
      <c r="AM7102" s="61"/>
      <c r="AN7102" s="61"/>
      <c r="AO7102" s="171"/>
      <c r="AP7102" s="61"/>
      <c r="AQ7102" s="61"/>
      <c r="AR7102" s="61"/>
      <c r="AS7102" s="61"/>
      <c r="AT7102" s="61"/>
      <c r="AU7102" s="61"/>
      <c r="AV7102" s="61"/>
      <c r="AW7102" s="61"/>
      <c r="AX7102" s="61"/>
      <c r="AY7102" s="61"/>
      <c r="AZ7102" s="61"/>
      <c r="BA7102" s="61"/>
    </row>
    <row r="7103" spans="39:53" x14ac:dyDescent="0.2">
      <c r="AM7103" s="61"/>
      <c r="AN7103" s="61"/>
      <c r="AO7103" s="171"/>
      <c r="AP7103" s="61"/>
      <c r="AQ7103" s="61"/>
      <c r="AR7103" s="61"/>
      <c r="AS7103" s="61"/>
      <c r="AT7103" s="61"/>
      <c r="AU7103" s="61"/>
      <c r="AV7103" s="61"/>
      <c r="AW7103" s="61"/>
      <c r="AX7103" s="61"/>
      <c r="AY7103" s="61"/>
      <c r="AZ7103" s="61"/>
      <c r="BA7103" s="61"/>
    </row>
    <row r="7104" spans="39:53" x14ac:dyDescent="0.2">
      <c r="AM7104" s="61"/>
      <c r="AN7104" s="61"/>
      <c r="AO7104" s="171"/>
      <c r="AP7104" s="61"/>
      <c r="AQ7104" s="61"/>
      <c r="AR7104" s="61"/>
      <c r="AS7104" s="61"/>
      <c r="AT7104" s="61"/>
      <c r="AU7104" s="61"/>
      <c r="AV7104" s="61"/>
      <c r="AW7104" s="61"/>
      <c r="AX7104" s="61"/>
      <c r="AY7104" s="61"/>
      <c r="AZ7104" s="61"/>
      <c r="BA7104" s="61"/>
    </row>
    <row r="7105" spans="39:53" x14ac:dyDescent="0.2">
      <c r="AM7105" s="61"/>
      <c r="AN7105" s="61"/>
      <c r="AO7105" s="171"/>
      <c r="AP7105" s="61"/>
      <c r="AQ7105" s="61"/>
      <c r="AR7105" s="61"/>
      <c r="AS7105" s="61"/>
      <c r="AT7105" s="61"/>
      <c r="AU7105" s="61"/>
      <c r="AV7105" s="61"/>
      <c r="AW7105" s="61"/>
      <c r="AX7105" s="61"/>
      <c r="AY7105" s="61"/>
      <c r="AZ7105" s="61"/>
      <c r="BA7105" s="61"/>
    </row>
    <row r="7106" spans="39:53" x14ac:dyDescent="0.2">
      <c r="AM7106" s="61"/>
      <c r="AN7106" s="61"/>
      <c r="AO7106" s="171"/>
      <c r="AP7106" s="61"/>
      <c r="AQ7106" s="61"/>
      <c r="AR7106" s="61"/>
      <c r="AS7106" s="61"/>
      <c r="AT7106" s="61"/>
      <c r="AU7106" s="61"/>
      <c r="AV7106" s="61"/>
      <c r="AW7106" s="61"/>
      <c r="AX7106" s="61"/>
      <c r="AY7106" s="61"/>
      <c r="AZ7106" s="61"/>
      <c r="BA7106" s="61"/>
    </row>
    <row r="7107" spans="39:53" x14ac:dyDescent="0.2">
      <c r="AM7107" s="61"/>
      <c r="AN7107" s="61"/>
      <c r="AO7107" s="171"/>
      <c r="AP7107" s="61"/>
      <c r="AQ7107" s="61"/>
      <c r="AR7107" s="61"/>
      <c r="AS7107" s="61"/>
      <c r="AT7107" s="61"/>
      <c r="AU7107" s="61"/>
      <c r="AV7107" s="61"/>
      <c r="AW7107" s="61"/>
      <c r="AX7107" s="61"/>
      <c r="AY7107" s="61"/>
      <c r="AZ7107" s="61"/>
      <c r="BA7107" s="61"/>
    </row>
    <row r="7108" spans="39:53" x14ac:dyDescent="0.2">
      <c r="AM7108" s="61"/>
      <c r="AN7108" s="61"/>
      <c r="AO7108" s="171"/>
      <c r="AP7108" s="61"/>
      <c r="AQ7108" s="61"/>
      <c r="AR7108" s="61"/>
      <c r="AS7108" s="61"/>
      <c r="AT7108" s="61"/>
      <c r="AU7108" s="61"/>
      <c r="AV7108" s="61"/>
      <c r="AW7108" s="61"/>
      <c r="AX7108" s="61"/>
      <c r="AY7108" s="61"/>
      <c r="AZ7108" s="61"/>
      <c r="BA7108" s="61"/>
    </row>
    <row r="7109" spans="39:53" x14ac:dyDescent="0.2">
      <c r="AM7109" s="61"/>
      <c r="AN7109" s="61"/>
      <c r="AO7109" s="171"/>
      <c r="AP7109" s="61"/>
      <c r="AQ7109" s="61"/>
      <c r="AR7109" s="61"/>
      <c r="AS7109" s="61"/>
      <c r="AT7109" s="61"/>
      <c r="AU7109" s="61"/>
      <c r="AV7109" s="61"/>
      <c r="AW7109" s="61"/>
      <c r="AX7109" s="61"/>
      <c r="AY7109" s="61"/>
      <c r="AZ7109" s="61"/>
      <c r="BA7109" s="61"/>
    </row>
    <row r="7110" spans="39:53" x14ac:dyDescent="0.2">
      <c r="AM7110" s="61"/>
      <c r="AN7110" s="61"/>
      <c r="AO7110" s="171"/>
      <c r="AP7110" s="61"/>
      <c r="AQ7110" s="61"/>
      <c r="AR7110" s="61"/>
      <c r="AS7110" s="61"/>
      <c r="AT7110" s="61"/>
      <c r="AU7110" s="61"/>
      <c r="AV7110" s="61"/>
      <c r="AW7110" s="61"/>
      <c r="AX7110" s="61"/>
      <c r="AY7110" s="61"/>
      <c r="AZ7110" s="61"/>
      <c r="BA7110" s="61"/>
    </row>
    <row r="7111" spans="39:53" x14ac:dyDescent="0.2">
      <c r="AM7111" s="61"/>
      <c r="AN7111" s="61"/>
      <c r="AO7111" s="171"/>
      <c r="AP7111" s="61"/>
      <c r="AQ7111" s="61"/>
      <c r="AR7111" s="61"/>
      <c r="AS7111" s="61"/>
      <c r="AT7111" s="61"/>
      <c r="AU7111" s="61"/>
      <c r="AV7111" s="61"/>
      <c r="AW7111" s="61"/>
      <c r="AX7111" s="61"/>
      <c r="AY7111" s="61"/>
      <c r="AZ7111" s="61"/>
      <c r="BA7111" s="61"/>
    </row>
    <row r="7112" spans="39:53" x14ac:dyDescent="0.2">
      <c r="AM7112" s="61"/>
      <c r="AN7112" s="61"/>
      <c r="AO7112" s="171"/>
      <c r="AP7112" s="61"/>
      <c r="AQ7112" s="61"/>
      <c r="AR7112" s="61"/>
      <c r="AS7112" s="61"/>
      <c r="AT7112" s="61"/>
      <c r="AU7112" s="61"/>
      <c r="AV7112" s="61"/>
      <c r="AW7112" s="61"/>
      <c r="AX7112" s="61"/>
      <c r="AY7112" s="61"/>
      <c r="AZ7112" s="61"/>
      <c r="BA7112" s="61"/>
    </row>
    <row r="7113" spans="39:53" x14ac:dyDescent="0.2">
      <c r="AM7113" s="61"/>
      <c r="AN7113" s="61"/>
      <c r="AO7113" s="171"/>
      <c r="AP7113" s="61"/>
      <c r="AQ7113" s="61"/>
      <c r="AR7113" s="61"/>
      <c r="AS7113" s="61"/>
      <c r="AT7113" s="61"/>
      <c r="AU7113" s="61"/>
      <c r="AV7113" s="61"/>
      <c r="AW7113" s="61"/>
      <c r="AX7113" s="61"/>
      <c r="AY7113" s="61"/>
      <c r="AZ7113" s="61"/>
      <c r="BA7113" s="61"/>
    </row>
    <row r="7114" spans="39:53" x14ac:dyDescent="0.2">
      <c r="AM7114" s="61"/>
      <c r="AN7114" s="61"/>
      <c r="AO7114" s="171"/>
      <c r="AP7114" s="61"/>
      <c r="AQ7114" s="61"/>
      <c r="AR7114" s="61"/>
      <c r="AS7114" s="61"/>
      <c r="AT7114" s="61"/>
      <c r="AU7114" s="61"/>
      <c r="AV7114" s="61"/>
      <c r="AW7114" s="61"/>
      <c r="AX7114" s="61"/>
      <c r="AY7114" s="61"/>
      <c r="AZ7114" s="61"/>
      <c r="BA7114" s="61"/>
    </row>
    <row r="7115" spans="39:53" x14ac:dyDescent="0.2">
      <c r="AM7115" s="61"/>
      <c r="AN7115" s="61"/>
      <c r="AO7115" s="171"/>
      <c r="AP7115" s="61"/>
      <c r="AQ7115" s="61"/>
      <c r="AR7115" s="61"/>
      <c r="AS7115" s="61"/>
      <c r="AT7115" s="61"/>
      <c r="AU7115" s="61"/>
      <c r="AV7115" s="61"/>
      <c r="AW7115" s="61"/>
      <c r="AX7115" s="61"/>
      <c r="AY7115" s="61"/>
      <c r="AZ7115" s="61"/>
      <c r="BA7115" s="61"/>
    </row>
    <row r="7116" spans="39:53" x14ac:dyDescent="0.2">
      <c r="AM7116" s="61"/>
      <c r="AN7116" s="61"/>
      <c r="AO7116" s="171"/>
      <c r="AP7116" s="61"/>
      <c r="AQ7116" s="61"/>
      <c r="AR7116" s="61"/>
      <c r="AS7116" s="61"/>
      <c r="AT7116" s="61"/>
      <c r="AU7116" s="61"/>
      <c r="AV7116" s="61"/>
      <c r="AW7116" s="61"/>
      <c r="AX7116" s="61"/>
      <c r="AY7116" s="61"/>
      <c r="AZ7116" s="61"/>
      <c r="BA7116" s="61"/>
    </row>
    <row r="7117" spans="39:53" x14ac:dyDescent="0.2">
      <c r="AM7117" s="61"/>
      <c r="AN7117" s="61"/>
      <c r="AO7117" s="171"/>
      <c r="AP7117" s="61"/>
      <c r="AQ7117" s="61"/>
      <c r="AR7117" s="61"/>
      <c r="AS7117" s="61"/>
      <c r="AT7117" s="61"/>
      <c r="AU7117" s="61"/>
      <c r="AV7117" s="61"/>
      <c r="AW7117" s="61"/>
      <c r="AX7117" s="61"/>
      <c r="AY7117" s="61"/>
      <c r="AZ7117" s="61"/>
      <c r="BA7117" s="61"/>
    </row>
    <row r="7118" spans="39:53" x14ac:dyDescent="0.2">
      <c r="AM7118" s="61"/>
      <c r="AN7118" s="61"/>
      <c r="AO7118" s="171"/>
      <c r="AP7118" s="61"/>
      <c r="AQ7118" s="61"/>
      <c r="AR7118" s="61"/>
      <c r="AS7118" s="61"/>
      <c r="AT7118" s="61"/>
      <c r="AU7118" s="61"/>
      <c r="AV7118" s="61"/>
      <c r="AW7118" s="61"/>
      <c r="AX7118" s="61"/>
      <c r="AY7118" s="61"/>
      <c r="AZ7118" s="61"/>
      <c r="BA7118" s="61"/>
    </row>
    <row r="7119" spans="39:53" x14ac:dyDescent="0.2">
      <c r="AM7119" s="61"/>
      <c r="AN7119" s="61"/>
      <c r="AO7119" s="171"/>
      <c r="AP7119" s="61"/>
      <c r="AQ7119" s="61"/>
      <c r="AR7119" s="61"/>
      <c r="AS7119" s="61"/>
      <c r="AT7119" s="61"/>
      <c r="AU7119" s="61"/>
      <c r="AV7119" s="61"/>
      <c r="AW7119" s="61"/>
      <c r="AX7119" s="61"/>
      <c r="AY7119" s="61"/>
      <c r="AZ7119" s="61"/>
      <c r="BA7119" s="61"/>
    </row>
    <row r="7120" spans="39:53" x14ac:dyDescent="0.2">
      <c r="AM7120" s="61"/>
      <c r="AN7120" s="61"/>
      <c r="AO7120" s="171"/>
      <c r="AP7120" s="61"/>
      <c r="AQ7120" s="61"/>
      <c r="AR7120" s="61"/>
      <c r="AS7120" s="61"/>
      <c r="AT7120" s="61"/>
      <c r="AU7120" s="61"/>
      <c r="AV7120" s="61"/>
      <c r="AW7120" s="61"/>
      <c r="AX7120" s="61"/>
      <c r="AY7120" s="61"/>
      <c r="AZ7120" s="61"/>
      <c r="BA7120" s="61"/>
    </row>
    <row r="7121" spans="39:53" x14ac:dyDescent="0.2">
      <c r="AM7121" s="61"/>
      <c r="AN7121" s="61"/>
      <c r="AO7121" s="171"/>
      <c r="AP7121" s="61"/>
      <c r="AQ7121" s="61"/>
      <c r="AR7121" s="61"/>
      <c r="AS7121" s="61"/>
      <c r="AT7121" s="61"/>
      <c r="AU7121" s="61"/>
      <c r="AV7121" s="61"/>
      <c r="AW7121" s="61"/>
      <c r="AX7121" s="61"/>
      <c r="AY7121" s="61"/>
      <c r="AZ7121" s="61"/>
      <c r="BA7121" s="61"/>
    </row>
    <row r="7122" spans="39:53" x14ac:dyDescent="0.2">
      <c r="AM7122" s="61"/>
      <c r="AN7122" s="61"/>
      <c r="AO7122" s="171"/>
      <c r="AP7122" s="61"/>
      <c r="AQ7122" s="61"/>
      <c r="AR7122" s="61"/>
      <c r="AS7122" s="61"/>
      <c r="AT7122" s="61"/>
      <c r="AU7122" s="61"/>
      <c r="AV7122" s="61"/>
      <c r="AW7122" s="61"/>
      <c r="AX7122" s="61"/>
      <c r="AY7122" s="61"/>
      <c r="AZ7122" s="61"/>
      <c r="BA7122" s="61"/>
    </row>
    <row r="7123" spans="39:53" x14ac:dyDescent="0.2">
      <c r="AM7123" s="61"/>
      <c r="AN7123" s="61"/>
      <c r="AO7123" s="171"/>
      <c r="AP7123" s="61"/>
      <c r="AQ7123" s="61"/>
      <c r="AR7123" s="61"/>
      <c r="AS7123" s="61"/>
      <c r="AT7123" s="61"/>
      <c r="AU7123" s="61"/>
      <c r="AV7123" s="61"/>
      <c r="AW7123" s="61"/>
      <c r="AX7123" s="61"/>
      <c r="AY7123" s="61"/>
      <c r="AZ7123" s="61"/>
      <c r="BA7123" s="61"/>
    </row>
    <row r="7124" spans="39:53" x14ac:dyDescent="0.2">
      <c r="AM7124" s="61"/>
      <c r="AN7124" s="61"/>
      <c r="AO7124" s="171"/>
      <c r="AP7124" s="61"/>
      <c r="AQ7124" s="61"/>
      <c r="AR7124" s="61"/>
      <c r="AS7124" s="61"/>
      <c r="AT7124" s="61"/>
      <c r="AU7124" s="61"/>
      <c r="AV7124" s="61"/>
      <c r="AW7124" s="61"/>
      <c r="AX7124" s="61"/>
      <c r="AY7124" s="61"/>
      <c r="AZ7124" s="61"/>
      <c r="BA7124" s="61"/>
    </row>
    <row r="7125" spans="39:53" x14ac:dyDescent="0.2">
      <c r="AM7125" s="61"/>
      <c r="AN7125" s="61"/>
      <c r="AO7125" s="171"/>
      <c r="AP7125" s="61"/>
      <c r="AQ7125" s="61"/>
      <c r="AR7125" s="61"/>
      <c r="AS7125" s="61"/>
      <c r="AT7125" s="61"/>
      <c r="AU7125" s="61"/>
      <c r="AV7125" s="61"/>
      <c r="AW7125" s="61"/>
      <c r="AX7125" s="61"/>
      <c r="AY7125" s="61"/>
      <c r="AZ7125" s="61"/>
      <c r="BA7125" s="61"/>
    </row>
    <row r="7126" spans="39:53" x14ac:dyDescent="0.2">
      <c r="AM7126" s="61"/>
      <c r="AN7126" s="61"/>
      <c r="AO7126" s="171"/>
      <c r="AP7126" s="61"/>
      <c r="AQ7126" s="61"/>
      <c r="AR7126" s="61"/>
      <c r="AS7126" s="61"/>
      <c r="AT7126" s="61"/>
      <c r="AU7126" s="61"/>
      <c r="AV7126" s="61"/>
      <c r="AW7126" s="61"/>
      <c r="AX7126" s="61"/>
      <c r="AY7126" s="61"/>
      <c r="AZ7126" s="61"/>
      <c r="BA7126" s="61"/>
    </row>
    <row r="7127" spans="39:53" x14ac:dyDescent="0.2">
      <c r="AM7127" s="61"/>
      <c r="AN7127" s="61"/>
      <c r="AO7127" s="171"/>
      <c r="AP7127" s="61"/>
      <c r="AQ7127" s="61"/>
      <c r="AR7127" s="61"/>
      <c r="AS7127" s="61"/>
      <c r="AT7127" s="61"/>
      <c r="AU7127" s="61"/>
      <c r="AV7127" s="61"/>
      <c r="AW7127" s="61"/>
      <c r="AX7127" s="61"/>
      <c r="AY7127" s="61"/>
      <c r="AZ7127" s="61"/>
      <c r="BA7127" s="61"/>
    </row>
    <row r="7128" spans="39:53" x14ac:dyDescent="0.2">
      <c r="AM7128" s="61"/>
      <c r="AN7128" s="61"/>
      <c r="AO7128" s="171"/>
      <c r="AP7128" s="61"/>
      <c r="AQ7128" s="61"/>
      <c r="AR7128" s="61"/>
      <c r="AS7128" s="61"/>
      <c r="AT7128" s="61"/>
      <c r="AU7128" s="61"/>
      <c r="AV7128" s="61"/>
      <c r="AW7128" s="61"/>
      <c r="AX7128" s="61"/>
      <c r="AY7128" s="61"/>
      <c r="AZ7128" s="61"/>
      <c r="BA7128" s="61"/>
    </row>
    <row r="7129" spans="39:53" x14ac:dyDescent="0.2">
      <c r="AM7129" s="61"/>
      <c r="AN7129" s="61"/>
      <c r="AO7129" s="171"/>
      <c r="AP7129" s="61"/>
      <c r="AQ7129" s="61"/>
      <c r="AR7129" s="61"/>
      <c r="AS7129" s="61"/>
      <c r="AT7129" s="61"/>
      <c r="AU7129" s="61"/>
      <c r="AV7129" s="61"/>
      <c r="AW7129" s="61"/>
      <c r="AX7129" s="61"/>
      <c r="AY7129" s="61"/>
      <c r="AZ7129" s="61"/>
      <c r="BA7129" s="61"/>
    </row>
    <row r="7130" spans="39:53" x14ac:dyDescent="0.2">
      <c r="AM7130" s="61"/>
      <c r="AN7130" s="61"/>
      <c r="AO7130" s="171"/>
      <c r="AP7130" s="61"/>
      <c r="AQ7130" s="61"/>
      <c r="AR7130" s="61"/>
      <c r="AS7130" s="61"/>
      <c r="AT7130" s="61"/>
      <c r="AU7130" s="61"/>
      <c r="AV7130" s="61"/>
      <c r="AW7130" s="61"/>
      <c r="AX7130" s="61"/>
      <c r="AY7130" s="61"/>
      <c r="AZ7130" s="61"/>
      <c r="BA7130" s="61"/>
    </row>
    <row r="7131" spans="39:53" x14ac:dyDescent="0.2">
      <c r="AM7131" s="61"/>
      <c r="AN7131" s="61"/>
      <c r="AO7131" s="171"/>
      <c r="AP7131" s="61"/>
      <c r="AQ7131" s="61"/>
      <c r="AR7131" s="61"/>
      <c r="AS7131" s="61"/>
      <c r="AT7131" s="61"/>
      <c r="AU7131" s="61"/>
      <c r="AV7131" s="61"/>
      <c r="AW7131" s="61"/>
      <c r="AX7131" s="61"/>
      <c r="AY7131" s="61"/>
      <c r="AZ7131" s="61"/>
      <c r="BA7131" s="61"/>
    </row>
    <row r="7132" spans="39:53" x14ac:dyDescent="0.2">
      <c r="AM7132" s="61"/>
      <c r="AN7132" s="61"/>
      <c r="AO7132" s="171"/>
      <c r="AP7132" s="61"/>
      <c r="AQ7132" s="61"/>
      <c r="AR7132" s="61"/>
      <c r="AS7132" s="61"/>
      <c r="AT7132" s="61"/>
      <c r="AU7132" s="61"/>
      <c r="AV7132" s="61"/>
      <c r="AW7132" s="61"/>
      <c r="AX7132" s="61"/>
      <c r="AY7132" s="61"/>
      <c r="AZ7132" s="61"/>
      <c r="BA7132" s="61"/>
    </row>
    <row r="7133" spans="39:53" x14ac:dyDescent="0.2">
      <c r="AM7133" s="61"/>
      <c r="AN7133" s="61"/>
      <c r="AO7133" s="171"/>
      <c r="AP7133" s="61"/>
      <c r="AQ7133" s="61"/>
      <c r="AR7133" s="61"/>
      <c r="AS7133" s="61"/>
      <c r="AT7133" s="61"/>
      <c r="AU7133" s="61"/>
      <c r="AV7133" s="61"/>
      <c r="AW7133" s="61"/>
      <c r="AX7133" s="61"/>
      <c r="AY7133" s="61"/>
      <c r="AZ7133" s="61"/>
      <c r="BA7133" s="61"/>
    </row>
    <row r="7134" spans="39:53" x14ac:dyDescent="0.2">
      <c r="AM7134" s="61"/>
      <c r="AN7134" s="61"/>
      <c r="AO7134" s="171"/>
      <c r="AP7134" s="61"/>
      <c r="AQ7134" s="61"/>
      <c r="AR7134" s="61"/>
      <c r="AS7134" s="61"/>
      <c r="AT7134" s="61"/>
      <c r="AU7134" s="61"/>
      <c r="AV7134" s="61"/>
      <c r="AW7134" s="61"/>
      <c r="AX7134" s="61"/>
      <c r="AY7134" s="61"/>
      <c r="AZ7134" s="61"/>
      <c r="BA7134" s="61"/>
    </row>
    <row r="7135" spans="39:53" x14ac:dyDescent="0.2">
      <c r="AM7135" s="61"/>
      <c r="AN7135" s="61"/>
      <c r="AO7135" s="171"/>
      <c r="AP7135" s="61"/>
      <c r="AQ7135" s="61"/>
      <c r="AR7135" s="61"/>
      <c r="AS7135" s="61"/>
      <c r="AT7135" s="61"/>
      <c r="AU7135" s="61"/>
      <c r="AV7135" s="61"/>
      <c r="AW7135" s="61"/>
      <c r="AX7135" s="61"/>
      <c r="AY7135" s="61"/>
      <c r="AZ7135" s="61"/>
      <c r="BA7135" s="61"/>
    </row>
    <row r="7136" spans="39:53" x14ac:dyDescent="0.2">
      <c r="AM7136" s="61"/>
      <c r="AN7136" s="61"/>
      <c r="AO7136" s="171"/>
      <c r="AP7136" s="61"/>
      <c r="AQ7136" s="61"/>
      <c r="AR7136" s="61"/>
      <c r="AS7136" s="61"/>
      <c r="AT7136" s="61"/>
      <c r="AU7136" s="61"/>
      <c r="AV7136" s="61"/>
      <c r="AW7136" s="61"/>
      <c r="AX7136" s="61"/>
      <c r="AY7136" s="61"/>
      <c r="AZ7136" s="61"/>
      <c r="BA7136" s="61"/>
    </row>
    <row r="7137" spans="39:53" x14ac:dyDescent="0.2">
      <c r="AM7137" s="61"/>
      <c r="AN7137" s="61"/>
      <c r="AO7137" s="171"/>
      <c r="AP7137" s="61"/>
      <c r="AQ7137" s="61"/>
      <c r="AR7137" s="61"/>
      <c r="AS7137" s="61"/>
      <c r="AT7137" s="61"/>
      <c r="AU7137" s="61"/>
      <c r="AV7137" s="61"/>
      <c r="AW7137" s="61"/>
      <c r="AX7137" s="61"/>
      <c r="AY7137" s="61"/>
      <c r="AZ7137" s="61"/>
      <c r="BA7137" s="61"/>
    </row>
    <row r="7138" spans="39:53" x14ac:dyDescent="0.2">
      <c r="AM7138" s="61"/>
      <c r="AN7138" s="61"/>
      <c r="AO7138" s="171"/>
      <c r="AP7138" s="61"/>
      <c r="AQ7138" s="61"/>
      <c r="AR7138" s="61"/>
      <c r="AS7138" s="61"/>
      <c r="AT7138" s="61"/>
      <c r="AU7138" s="61"/>
      <c r="AV7138" s="61"/>
      <c r="AW7138" s="61"/>
      <c r="AX7138" s="61"/>
      <c r="AY7138" s="61"/>
      <c r="AZ7138" s="61"/>
      <c r="BA7138" s="61"/>
    </row>
    <row r="7139" spans="39:53" x14ac:dyDescent="0.2">
      <c r="AM7139" s="61"/>
      <c r="AN7139" s="61"/>
      <c r="AO7139" s="171"/>
      <c r="AP7139" s="61"/>
      <c r="AQ7139" s="61"/>
      <c r="AR7139" s="61"/>
      <c r="AS7139" s="61"/>
      <c r="AT7139" s="61"/>
      <c r="AU7139" s="61"/>
      <c r="AV7139" s="61"/>
      <c r="AW7139" s="61"/>
      <c r="AX7139" s="61"/>
      <c r="AY7139" s="61"/>
      <c r="AZ7139" s="61"/>
      <c r="BA7139" s="61"/>
    </row>
    <row r="7140" spans="39:53" x14ac:dyDescent="0.2">
      <c r="AM7140" s="61"/>
      <c r="AN7140" s="61"/>
      <c r="AO7140" s="171"/>
      <c r="AP7140" s="61"/>
      <c r="AQ7140" s="61"/>
      <c r="AR7140" s="61"/>
      <c r="AS7140" s="61"/>
      <c r="AT7140" s="61"/>
      <c r="AU7140" s="61"/>
      <c r="AV7140" s="61"/>
      <c r="AW7140" s="61"/>
      <c r="AX7140" s="61"/>
      <c r="AY7140" s="61"/>
      <c r="AZ7140" s="61"/>
      <c r="BA7140" s="61"/>
    </row>
    <row r="7141" spans="39:53" x14ac:dyDescent="0.2">
      <c r="AM7141" s="61"/>
      <c r="AN7141" s="61"/>
      <c r="AO7141" s="171"/>
      <c r="AP7141" s="61"/>
      <c r="AQ7141" s="61"/>
      <c r="AR7141" s="61"/>
      <c r="AS7141" s="61"/>
      <c r="AT7141" s="61"/>
      <c r="AU7141" s="61"/>
      <c r="AV7141" s="61"/>
      <c r="AW7141" s="61"/>
      <c r="AX7141" s="61"/>
      <c r="AY7141" s="61"/>
      <c r="AZ7141" s="61"/>
      <c r="BA7141" s="61"/>
    </row>
    <row r="7142" spans="39:53" x14ac:dyDescent="0.2">
      <c r="AM7142" s="61"/>
      <c r="AN7142" s="61"/>
      <c r="AO7142" s="171"/>
      <c r="AP7142" s="61"/>
      <c r="AQ7142" s="61"/>
      <c r="AR7142" s="61"/>
      <c r="AS7142" s="61"/>
      <c r="AT7142" s="61"/>
      <c r="AU7142" s="61"/>
      <c r="AV7142" s="61"/>
      <c r="AW7142" s="61"/>
      <c r="AX7142" s="61"/>
      <c r="AY7142" s="61"/>
      <c r="AZ7142" s="61"/>
      <c r="BA7142" s="61"/>
    </row>
    <row r="7143" spans="39:53" x14ac:dyDescent="0.2">
      <c r="AM7143" s="61"/>
      <c r="AN7143" s="61"/>
      <c r="AO7143" s="171"/>
      <c r="AP7143" s="61"/>
      <c r="AQ7143" s="61"/>
      <c r="AR7143" s="61"/>
      <c r="AS7143" s="61"/>
      <c r="AT7143" s="61"/>
      <c r="AU7143" s="61"/>
      <c r="AV7143" s="61"/>
      <c r="AW7143" s="61"/>
      <c r="AX7143" s="61"/>
      <c r="AY7143" s="61"/>
      <c r="AZ7143" s="61"/>
      <c r="BA7143" s="61"/>
    </row>
    <row r="7144" spans="39:53" x14ac:dyDescent="0.2">
      <c r="AM7144" s="61"/>
      <c r="AN7144" s="61"/>
      <c r="AO7144" s="171"/>
      <c r="AP7144" s="61"/>
      <c r="AQ7144" s="61"/>
      <c r="AR7144" s="61"/>
      <c r="AS7144" s="61"/>
      <c r="AT7144" s="61"/>
      <c r="AU7144" s="61"/>
      <c r="AV7144" s="61"/>
      <c r="AW7144" s="61"/>
      <c r="AX7144" s="61"/>
      <c r="AY7144" s="61"/>
      <c r="AZ7144" s="61"/>
      <c r="BA7144" s="61"/>
    </row>
    <row r="7145" spans="39:53" x14ac:dyDescent="0.2">
      <c r="AM7145" s="61"/>
      <c r="AN7145" s="61"/>
      <c r="AO7145" s="171"/>
      <c r="AP7145" s="61"/>
      <c r="AQ7145" s="61"/>
      <c r="AR7145" s="61"/>
      <c r="AS7145" s="61"/>
      <c r="AT7145" s="61"/>
      <c r="AU7145" s="61"/>
      <c r="AV7145" s="61"/>
      <c r="AW7145" s="61"/>
      <c r="AX7145" s="61"/>
      <c r="AY7145" s="61"/>
      <c r="AZ7145" s="61"/>
      <c r="BA7145" s="61"/>
    </row>
    <row r="7146" spans="39:53" x14ac:dyDescent="0.2">
      <c r="AM7146" s="61"/>
      <c r="AN7146" s="61"/>
      <c r="AO7146" s="171"/>
      <c r="AP7146" s="61"/>
      <c r="AQ7146" s="61"/>
      <c r="AR7146" s="61"/>
      <c r="AS7146" s="61"/>
      <c r="AT7146" s="61"/>
      <c r="AU7146" s="61"/>
      <c r="AV7146" s="61"/>
      <c r="AW7146" s="61"/>
      <c r="AX7146" s="61"/>
      <c r="AY7146" s="61"/>
      <c r="AZ7146" s="61"/>
      <c r="BA7146" s="61"/>
    </row>
    <row r="7147" spans="39:53" x14ac:dyDescent="0.2">
      <c r="AM7147" s="61"/>
      <c r="AN7147" s="61"/>
      <c r="AO7147" s="171"/>
      <c r="AP7147" s="61"/>
      <c r="AQ7147" s="61"/>
      <c r="AR7147" s="61"/>
      <c r="AS7147" s="61"/>
      <c r="AT7147" s="61"/>
      <c r="AU7147" s="61"/>
      <c r="AV7147" s="61"/>
      <c r="AW7147" s="61"/>
      <c r="AX7147" s="61"/>
      <c r="AY7147" s="61"/>
      <c r="AZ7147" s="61"/>
      <c r="BA7147" s="61"/>
    </row>
    <row r="7148" spans="39:53" x14ac:dyDescent="0.2">
      <c r="AM7148" s="61"/>
      <c r="AN7148" s="61"/>
      <c r="AO7148" s="171"/>
      <c r="AP7148" s="61"/>
      <c r="AQ7148" s="61"/>
      <c r="AR7148" s="61"/>
      <c r="AS7148" s="61"/>
      <c r="AT7148" s="61"/>
      <c r="AU7148" s="61"/>
      <c r="AV7148" s="61"/>
      <c r="AW7148" s="61"/>
      <c r="AX7148" s="61"/>
      <c r="AY7148" s="61"/>
      <c r="AZ7148" s="61"/>
      <c r="BA7148" s="61"/>
    </row>
    <row r="7149" spans="39:53" x14ac:dyDescent="0.2">
      <c r="AM7149" s="61"/>
      <c r="AN7149" s="61"/>
      <c r="AO7149" s="171"/>
      <c r="AP7149" s="61"/>
      <c r="AQ7149" s="61"/>
      <c r="AR7149" s="61"/>
      <c r="AS7149" s="61"/>
      <c r="AT7149" s="61"/>
      <c r="AU7149" s="61"/>
      <c r="AV7149" s="61"/>
      <c r="AW7149" s="61"/>
      <c r="AX7149" s="61"/>
      <c r="AY7149" s="61"/>
      <c r="AZ7149" s="61"/>
      <c r="BA7149" s="61"/>
    </row>
    <row r="7150" spans="39:53" x14ac:dyDescent="0.2">
      <c r="AM7150" s="61"/>
      <c r="AN7150" s="61"/>
      <c r="AO7150" s="171"/>
      <c r="AP7150" s="61"/>
      <c r="AQ7150" s="61"/>
      <c r="AR7150" s="61"/>
      <c r="AS7150" s="61"/>
      <c r="AT7150" s="61"/>
      <c r="AU7150" s="61"/>
      <c r="AV7150" s="61"/>
      <c r="AW7150" s="61"/>
      <c r="AX7150" s="61"/>
      <c r="AY7150" s="61"/>
      <c r="AZ7150" s="61"/>
      <c r="BA7150" s="61"/>
    </row>
    <row r="7151" spans="39:53" x14ac:dyDescent="0.2">
      <c r="AM7151" s="61"/>
      <c r="AN7151" s="61"/>
      <c r="AO7151" s="171"/>
      <c r="AP7151" s="61"/>
      <c r="AQ7151" s="61"/>
      <c r="AR7151" s="61"/>
      <c r="AS7151" s="61"/>
      <c r="AT7151" s="61"/>
      <c r="AU7151" s="61"/>
      <c r="AV7151" s="61"/>
      <c r="AW7151" s="61"/>
      <c r="AX7151" s="61"/>
      <c r="AY7151" s="61"/>
      <c r="AZ7151" s="61"/>
      <c r="BA7151" s="61"/>
    </row>
    <row r="7152" spans="39:53" x14ac:dyDescent="0.2">
      <c r="AM7152" s="61"/>
      <c r="AN7152" s="61"/>
      <c r="AO7152" s="171"/>
      <c r="AP7152" s="61"/>
      <c r="AQ7152" s="61"/>
      <c r="AR7152" s="61"/>
      <c r="AS7152" s="61"/>
      <c r="AT7152" s="61"/>
      <c r="AU7152" s="61"/>
      <c r="AV7152" s="61"/>
      <c r="AW7152" s="61"/>
      <c r="AX7152" s="61"/>
      <c r="AY7152" s="61"/>
      <c r="AZ7152" s="61"/>
      <c r="BA7152" s="61"/>
    </row>
    <row r="7153" spans="39:53" x14ac:dyDescent="0.2">
      <c r="AM7153" s="61"/>
      <c r="AN7153" s="61"/>
      <c r="AO7153" s="171"/>
      <c r="AP7153" s="61"/>
      <c r="AQ7153" s="61"/>
      <c r="AR7153" s="61"/>
      <c r="AS7153" s="61"/>
      <c r="AT7153" s="61"/>
      <c r="AU7153" s="61"/>
      <c r="AV7153" s="61"/>
      <c r="AW7153" s="61"/>
      <c r="AX7153" s="61"/>
      <c r="AY7153" s="61"/>
      <c r="AZ7153" s="61"/>
      <c r="BA7153" s="61"/>
    </row>
    <row r="7154" spans="39:53" x14ac:dyDescent="0.2">
      <c r="AM7154" s="61"/>
      <c r="AN7154" s="61"/>
      <c r="AO7154" s="171"/>
      <c r="AP7154" s="61"/>
      <c r="AQ7154" s="61"/>
      <c r="AR7154" s="61"/>
      <c r="AS7154" s="61"/>
      <c r="AT7154" s="61"/>
      <c r="AU7154" s="61"/>
      <c r="AV7154" s="61"/>
      <c r="AW7154" s="61"/>
      <c r="AX7154" s="61"/>
      <c r="AY7154" s="61"/>
      <c r="AZ7154" s="61"/>
      <c r="BA7154" s="61"/>
    </row>
    <row r="7155" spans="39:53" x14ac:dyDescent="0.2">
      <c r="AM7155" s="61"/>
      <c r="AN7155" s="61"/>
      <c r="AO7155" s="171"/>
      <c r="AP7155" s="61"/>
      <c r="AQ7155" s="61"/>
      <c r="AR7155" s="61"/>
      <c r="AS7155" s="61"/>
      <c r="AT7155" s="61"/>
      <c r="AU7155" s="61"/>
      <c r="AV7155" s="61"/>
      <c r="AW7155" s="61"/>
      <c r="AX7155" s="61"/>
      <c r="AY7155" s="61"/>
      <c r="AZ7155" s="61"/>
      <c r="BA7155" s="61"/>
    </row>
    <row r="7156" spans="39:53" x14ac:dyDescent="0.2">
      <c r="AM7156" s="61"/>
      <c r="AN7156" s="61"/>
      <c r="AO7156" s="171"/>
      <c r="AP7156" s="61"/>
      <c r="AQ7156" s="61"/>
      <c r="AR7156" s="61"/>
      <c r="AS7156" s="61"/>
      <c r="AT7156" s="61"/>
      <c r="AU7156" s="61"/>
      <c r="AV7156" s="61"/>
      <c r="AW7156" s="61"/>
      <c r="AX7156" s="61"/>
      <c r="AY7156" s="61"/>
      <c r="AZ7156" s="61"/>
      <c r="BA7156" s="61"/>
    </row>
    <row r="7157" spans="39:53" x14ac:dyDescent="0.2">
      <c r="AM7157" s="61"/>
      <c r="AN7157" s="61"/>
      <c r="AO7157" s="171"/>
      <c r="AP7157" s="61"/>
      <c r="AQ7157" s="61"/>
      <c r="AR7157" s="61"/>
      <c r="AS7157" s="61"/>
      <c r="AT7157" s="61"/>
      <c r="AU7157" s="61"/>
      <c r="AV7157" s="61"/>
      <c r="AW7157" s="61"/>
      <c r="AX7157" s="61"/>
      <c r="AY7157" s="61"/>
      <c r="AZ7157" s="61"/>
      <c r="BA7157" s="61"/>
    </row>
    <row r="7158" spans="39:53" x14ac:dyDescent="0.2">
      <c r="AM7158" s="61"/>
      <c r="AN7158" s="61"/>
      <c r="AO7158" s="171"/>
      <c r="AP7158" s="61"/>
      <c r="AQ7158" s="61"/>
      <c r="AR7158" s="61"/>
      <c r="AS7158" s="61"/>
      <c r="AT7158" s="61"/>
      <c r="AU7158" s="61"/>
      <c r="AV7158" s="61"/>
      <c r="AW7158" s="61"/>
      <c r="AX7158" s="61"/>
      <c r="AY7158" s="61"/>
      <c r="AZ7158" s="61"/>
      <c r="BA7158" s="61"/>
    </row>
    <row r="7159" spans="39:53" x14ac:dyDescent="0.2">
      <c r="AM7159" s="61"/>
      <c r="AN7159" s="61"/>
      <c r="AO7159" s="171"/>
      <c r="AP7159" s="61"/>
      <c r="AQ7159" s="61"/>
      <c r="AR7159" s="61"/>
      <c r="AS7159" s="61"/>
      <c r="AT7159" s="61"/>
      <c r="AU7159" s="61"/>
      <c r="AV7159" s="61"/>
      <c r="AW7159" s="61"/>
      <c r="AX7159" s="61"/>
      <c r="AY7159" s="61"/>
      <c r="AZ7159" s="61"/>
      <c r="BA7159" s="61"/>
    </row>
    <row r="7160" spans="39:53" x14ac:dyDescent="0.2">
      <c r="AM7160" s="61"/>
      <c r="AN7160" s="61"/>
      <c r="AO7160" s="171"/>
      <c r="AP7160" s="61"/>
      <c r="AQ7160" s="61"/>
      <c r="AR7160" s="61"/>
      <c r="AS7160" s="61"/>
      <c r="AT7160" s="61"/>
      <c r="AU7160" s="61"/>
      <c r="AV7160" s="61"/>
      <c r="AW7160" s="61"/>
      <c r="AX7160" s="61"/>
      <c r="AY7160" s="61"/>
      <c r="AZ7160" s="61"/>
      <c r="BA7160" s="61"/>
    </row>
    <row r="7161" spans="39:53" x14ac:dyDescent="0.2">
      <c r="AM7161" s="61"/>
      <c r="AN7161" s="61"/>
      <c r="AO7161" s="171"/>
      <c r="AP7161" s="61"/>
      <c r="AQ7161" s="61"/>
      <c r="AR7161" s="61"/>
      <c r="AS7161" s="61"/>
      <c r="AT7161" s="61"/>
      <c r="AU7161" s="61"/>
      <c r="AV7161" s="61"/>
      <c r="AW7161" s="61"/>
      <c r="AX7161" s="61"/>
      <c r="AY7161" s="61"/>
      <c r="AZ7161" s="61"/>
      <c r="BA7161" s="61"/>
    </row>
    <row r="7162" spans="39:53" x14ac:dyDescent="0.2">
      <c r="AM7162" s="61"/>
      <c r="AN7162" s="61"/>
      <c r="AO7162" s="171"/>
      <c r="AP7162" s="61"/>
      <c r="AQ7162" s="61"/>
      <c r="AR7162" s="61"/>
      <c r="AS7162" s="61"/>
      <c r="AT7162" s="61"/>
      <c r="AU7162" s="61"/>
      <c r="AV7162" s="61"/>
      <c r="AW7162" s="61"/>
      <c r="AX7162" s="61"/>
      <c r="AY7162" s="61"/>
      <c r="AZ7162" s="61"/>
      <c r="BA7162" s="61"/>
    </row>
    <row r="7163" spans="39:53" x14ac:dyDescent="0.2">
      <c r="AM7163" s="61"/>
      <c r="AN7163" s="61"/>
      <c r="AO7163" s="171"/>
      <c r="AP7163" s="61"/>
      <c r="AQ7163" s="61"/>
      <c r="AR7163" s="61"/>
      <c r="AS7163" s="61"/>
      <c r="AT7163" s="61"/>
      <c r="AU7163" s="61"/>
      <c r="AV7163" s="61"/>
      <c r="AW7163" s="61"/>
      <c r="AX7163" s="61"/>
      <c r="AY7163" s="61"/>
      <c r="AZ7163" s="61"/>
      <c r="BA7163" s="61"/>
    </row>
    <row r="7164" spans="39:53" x14ac:dyDescent="0.2">
      <c r="AM7164" s="61"/>
      <c r="AN7164" s="61"/>
      <c r="AO7164" s="171"/>
      <c r="AP7164" s="61"/>
      <c r="AQ7164" s="61"/>
      <c r="AR7164" s="61"/>
      <c r="AS7164" s="61"/>
      <c r="AT7164" s="61"/>
      <c r="AU7164" s="61"/>
      <c r="AV7164" s="61"/>
      <c r="AW7164" s="61"/>
      <c r="AX7164" s="61"/>
      <c r="AY7164" s="61"/>
      <c r="AZ7164" s="61"/>
      <c r="BA7164" s="61"/>
    </row>
    <row r="7165" spans="39:53" x14ac:dyDescent="0.2">
      <c r="AM7165" s="61"/>
      <c r="AN7165" s="61"/>
      <c r="AO7165" s="171"/>
      <c r="AP7165" s="61"/>
      <c r="AQ7165" s="61"/>
      <c r="AR7165" s="61"/>
      <c r="AS7165" s="61"/>
      <c r="AT7165" s="61"/>
      <c r="AU7165" s="61"/>
      <c r="AV7165" s="61"/>
      <c r="AW7165" s="61"/>
      <c r="AX7165" s="61"/>
      <c r="AY7165" s="61"/>
      <c r="AZ7165" s="61"/>
      <c r="BA7165" s="61"/>
    </row>
    <row r="7166" spans="39:53" x14ac:dyDescent="0.2">
      <c r="AM7166" s="61"/>
      <c r="AN7166" s="61"/>
      <c r="AO7166" s="171"/>
      <c r="AP7166" s="61"/>
      <c r="AQ7166" s="61"/>
      <c r="AR7166" s="61"/>
      <c r="AS7166" s="61"/>
      <c r="AT7166" s="61"/>
      <c r="AU7166" s="61"/>
      <c r="AV7166" s="61"/>
      <c r="AW7166" s="61"/>
      <c r="AX7166" s="61"/>
      <c r="AY7166" s="61"/>
      <c r="AZ7166" s="61"/>
      <c r="BA7166" s="61"/>
    </row>
    <row r="7167" spans="39:53" x14ac:dyDescent="0.2">
      <c r="AM7167" s="61"/>
      <c r="AN7167" s="61"/>
      <c r="AO7167" s="171"/>
      <c r="AP7167" s="61"/>
      <c r="AQ7167" s="61"/>
      <c r="AR7167" s="61"/>
      <c r="AS7167" s="61"/>
      <c r="AT7167" s="61"/>
      <c r="AU7167" s="61"/>
      <c r="AV7167" s="61"/>
      <c r="AW7167" s="61"/>
      <c r="AX7167" s="61"/>
      <c r="AY7167" s="61"/>
      <c r="AZ7167" s="61"/>
      <c r="BA7167" s="61"/>
    </row>
    <row r="7168" spans="39:53" x14ac:dyDescent="0.2">
      <c r="AM7168" s="61"/>
      <c r="AN7168" s="61"/>
      <c r="AO7168" s="171"/>
      <c r="AP7168" s="61"/>
      <c r="AQ7168" s="61"/>
      <c r="AR7168" s="61"/>
      <c r="AS7168" s="61"/>
      <c r="AT7168" s="61"/>
      <c r="AU7168" s="61"/>
      <c r="AV7168" s="61"/>
      <c r="AW7168" s="61"/>
      <c r="AX7168" s="61"/>
      <c r="AY7168" s="61"/>
      <c r="AZ7168" s="61"/>
      <c r="BA7168" s="61"/>
    </row>
    <row r="7169" spans="39:53" x14ac:dyDescent="0.2">
      <c r="AM7169" s="61"/>
      <c r="AN7169" s="61"/>
      <c r="AO7169" s="171"/>
      <c r="AP7169" s="61"/>
      <c r="AQ7169" s="61"/>
      <c r="AR7169" s="61"/>
      <c r="AS7169" s="61"/>
      <c r="AT7169" s="61"/>
      <c r="AU7169" s="61"/>
      <c r="AV7169" s="61"/>
      <c r="AW7169" s="61"/>
      <c r="AX7169" s="61"/>
      <c r="AY7169" s="61"/>
      <c r="AZ7169" s="61"/>
      <c r="BA7169" s="61"/>
    </row>
    <row r="7170" spans="39:53" x14ac:dyDescent="0.2">
      <c r="AM7170" s="61"/>
      <c r="AN7170" s="61"/>
      <c r="AO7170" s="171"/>
      <c r="AP7170" s="61"/>
      <c r="AQ7170" s="61"/>
      <c r="AR7170" s="61"/>
      <c r="AS7170" s="61"/>
      <c r="AT7170" s="61"/>
      <c r="AU7170" s="61"/>
      <c r="AV7170" s="61"/>
      <c r="AW7170" s="61"/>
      <c r="AX7170" s="61"/>
      <c r="AY7170" s="61"/>
      <c r="AZ7170" s="61"/>
      <c r="BA7170" s="61"/>
    </row>
    <row r="7171" spans="39:53" x14ac:dyDescent="0.2">
      <c r="AM7171" s="61"/>
      <c r="AN7171" s="61"/>
      <c r="AO7171" s="171"/>
      <c r="AP7171" s="61"/>
      <c r="AQ7171" s="61"/>
      <c r="AR7171" s="61"/>
      <c r="AS7171" s="61"/>
      <c r="AT7171" s="61"/>
      <c r="AU7171" s="61"/>
      <c r="AV7171" s="61"/>
      <c r="AW7171" s="61"/>
      <c r="AX7171" s="61"/>
      <c r="AY7171" s="61"/>
      <c r="AZ7171" s="61"/>
      <c r="BA7171" s="61"/>
    </row>
    <row r="7172" spans="39:53" x14ac:dyDescent="0.2">
      <c r="AM7172" s="61"/>
      <c r="AN7172" s="61"/>
      <c r="AO7172" s="171"/>
      <c r="AP7172" s="61"/>
      <c r="AQ7172" s="61"/>
      <c r="AR7172" s="61"/>
      <c r="AS7172" s="61"/>
      <c r="AT7172" s="61"/>
      <c r="AU7172" s="61"/>
      <c r="AV7172" s="61"/>
      <c r="AW7172" s="61"/>
      <c r="AX7172" s="61"/>
      <c r="AY7172" s="61"/>
      <c r="AZ7172" s="61"/>
      <c r="BA7172" s="61"/>
    </row>
    <row r="7173" spans="39:53" x14ac:dyDescent="0.2">
      <c r="AM7173" s="61"/>
      <c r="AN7173" s="61"/>
      <c r="AO7173" s="171"/>
      <c r="AP7173" s="61"/>
      <c r="AQ7173" s="61"/>
      <c r="AR7173" s="61"/>
      <c r="AS7173" s="61"/>
      <c r="AT7173" s="61"/>
      <c r="AU7173" s="61"/>
      <c r="AV7173" s="61"/>
      <c r="AW7173" s="61"/>
      <c r="AX7173" s="61"/>
      <c r="AY7173" s="61"/>
      <c r="AZ7173" s="61"/>
      <c r="BA7173" s="61"/>
    </row>
    <row r="7174" spans="39:53" x14ac:dyDescent="0.2">
      <c r="AM7174" s="61"/>
      <c r="AN7174" s="61"/>
      <c r="AO7174" s="171"/>
      <c r="AP7174" s="61"/>
      <c r="AQ7174" s="61"/>
      <c r="AR7174" s="61"/>
      <c r="AS7174" s="61"/>
      <c r="AT7174" s="61"/>
      <c r="AU7174" s="61"/>
      <c r="AV7174" s="61"/>
      <c r="AW7174" s="61"/>
      <c r="AX7174" s="61"/>
      <c r="AY7174" s="61"/>
      <c r="AZ7174" s="61"/>
      <c r="BA7174" s="61"/>
    </row>
    <row r="7175" spans="39:53" x14ac:dyDescent="0.2">
      <c r="AM7175" s="61"/>
      <c r="AN7175" s="61"/>
      <c r="AO7175" s="171"/>
      <c r="AP7175" s="61"/>
      <c r="AQ7175" s="61"/>
      <c r="AR7175" s="61"/>
      <c r="AS7175" s="61"/>
      <c r="AT7175" s="61"/>
      <c r="AU7175" s="61"/>
      <c r="AV7175" s="61"/>
      <c r="AW7175" s="61"/>
      <c r="AX7175" s="61"/>
      <c r="AY7175" s="61"/>
      <c r="AZ7175" s="61"/>
      <c r="BA7175" s="61"/>
    </row>
    <row r="7176" spans="39:53" x14ac:dyDescent="0.2">
      <c r="AM7176" s="61"/>
      <c r="AN7176" s="61"/>
      <c r="AO7176" s="171"/>
      <c r="AP7176" s="61"/>
      <c r="AQ7176" s="61"/>
      <c r="AR7176" s="61"/>
      <c r="AS7176" s="61"/>
      <c r="AT7176" s="61"/>
      <c r="AU7176" s="61"/>
      <c r="AV7176" s="61"/>
      <c r="AW7176" s="61"/>
      <c r="AX7176" s="61"/>
      <c r="AY7176" s="61"/>
      <c r="AZ7176" s="61"/>
      <c r="BA7176" s="61"/>
    </row>
    <row r="7177" spans="39:53" x14ac:dyDescent="0.2">
      <c r="AM7177" s="61"/>
      <c r="AN7177" s="61"/>
      <c r="AO7177" s="171"/>
      <c r="AP7177" s="61"/>
      <c r="AQ7177" s="61"/>
      <c r="AR7177" s="61"/>
      <c r="AS7177" s="61"/>
      <c r="AT7177" s="61"/>
      <c r="AU7177" s="61"/>
      <c r="AV7177" s="61"/>
      <c r="AW7177" s="61"/>
      <c r="AX7177" s="61"/>
      <c r="AY7177" s="61"/>
      <c r="AZ7177" s="61"/>
      <c r="BA7177" s="61"/>
    </row>
    <row r="7178" spans="39:53" x14ac:dyDescent="0.2">
      <c r="AM7178" s="61"/>
      <c r="AN7178" s="61"/>
      <c r="AO7178" s="171"/>
      <c r="AP7178" s="61"/>
      <c r="AQ7178" s="61"/>
      <c r="AR7178" s="61"/>
      <c r="AS7178" s="61"/>
      <c r="AT7178" s="61"/>
      <c r="AU7178" s="61"/>
      <c r="AV7178" s="61"/>
      <c r="AW7178" s="61"/>
      <c r="AX7178" s="61"/>
      <c r="AY7178" s="61"/>
      <c r="AZ7178" s="61"/>
      <c r="BA7178" s="61"/>
    </row>
    <row r="7179" spans="39:53" x14ac:dyDescent="0.2">
      <c r="AM7179" s="61"/>
      <c r="AN7179" s="61"/>
      <c r="AO7179" s="171"/>
      <c r="AP7179" s="61"/>
      <c r="AQ7179" s="61"/>
      <c r="AR7179" s="61"/>
      <c r="AS7179" s="61"/>
      <c r="AT7179" s="61"/>
      <c r="AU7179" s="61"/>
      <c r="AV7179" s="61"/>
      <c r="AW7179" s="61"/>
      <c r="AX7179" s="61"/>
      <c r="AY7179" s="61"/>
      <c r="AZ7179" s="61"/>
      <c r="BA7179" s="61"/>
    </row>
    <row r="7180" spans="39:53" x14ac:dyDescent="0.2">
      <c r="AM7180" s="61"/>
      <c r="AN7180" s="61"/>
      <c r="AO7180" s="171"/>
      <c r="AP7180" s="61"/>
      <c r="AQ7180" s="61"/>
      <c r="AR7180" s="61"/>
      <c r="AS7180" s="61"/>
      <c r="AT7180" s="61"/>
      <c r="AU7180" s="61"/>
      <c r="AV7180" s="61"/>
      <c r="AW7180" s="61"/>
      <c r="AX7180" s="61"/>
      <c r="AY7180" s="61"/>
      <c r="AZ7180" s="61"/>
      <c r="BA7180" s="61"/>
    </row>
    <row r="7181" spans="39:53" x14ac:dyDescent="0.2">
      <c r="AM7181" s="61"/>
      <c r="AN7181" s="61"/>
      <c r="AO7181" s="171"/>
      <c r="AP7181" s="61"/>
      <c r="AQ7181" s="61"/>
      <c r="AR7181" s="61"/>
      <c r="AS7181" s="61"/>
      <c r="AT7181" s="61"/>
      <c r="AU7181" s="61"/>
      <c r="AV7181" s="61"/>
      <c r="AW7181" s="61"/>
      <c r="AX7181" s="61"/>
      <c r="AY7181" s="61"/>
      <c r="AZ7181" s="61"/>
      <c r="BA7181" s="61"/>
    </row>
    <row r="7182" spans="39:53" x14ac:dyDescent="0.2">
      <c r="AM7182" s="61"/>
      <c r="AN7182" s="61"/>
      <c r="AO7182" s="171"/>
      <c r="AP7182" s="61"/>
      <c r="AQ7182" s="61"/>
      <c r="AR7182" s="61"/>
      <c r="AS7182" s="61"/>
      <c r="AT7182" s="61"/>
      <c r="AU7182" s="61"/>
      <c r="AV7182" s="61"/>
      <c r="AW7182" s="61"/>
      <c r="AX7182" s="61"/>
      <c r="AY7182" s="61"/>
      <c r="AZ7182" s="61"/>
      <c r="BA7182" s="61"/>
    </row>
    <row r="7183" spans="39:53" x14ac:dyDescent="0.2">
      <c r="AM7183" s="61"/>
      <c r="AN7183" s="61"/>
      <c r="AO7183" s="171"/>
      <c r="AP7183" s="61"/>
      <c r="AQ7183" s="61"/>
      <c r="AR7183" s="61"/>
      <c r="AS7183" s="61"/>
      <c r="AT7183" s="61"/>
      <c r="AU7183" s="61"/>
      <c r="AV7183" s="61"/>
      <c r="AW7183" s="61"/>
      <c r="AX7183" s="61"/>
      <c r="AY7183" s="61"/>
      <c r="AZ7183" s="61"/>
      <c r="BA7183" s="61"/>
    </row>
    <row r="7184" spans="39:53" x14ac:dyDescent="0.2">
      <c r="AM7184" s="61"/>
      <c r="AN7184" s="61"/>
      <c r="AO7184" s="171"/>
      <c r="AP7184" s="61"/>
      <c r="AQ7184" s="61"/>
      <c r="AR7184" s="61"/>
      <c r="AS7184" s="61"/>
      <c r="AT7184" s="61"/>
      <c r="AU7184" s="61"/>
      <c r="AV7184" s="61"/>
      <c r="AW7184" s="61"/>
      <c r="AX7184" s="61"/>
      <c r="AY7184" s="61"/>
      <c r="AZ7184" s="61"/>
      <c r="BA7184" s="61"/>
    </row>
    <row r="7185" spans="39:53" x14ac:dyDescent="0.2">
      <c r="AM7185" s="61"/>
      <c r="AN7185" s="61"/>
      <c r="AO7185" s="171"/>
      <c r="AP7185" s="61"/>
      <c r="AQ7185" s="61"/>
      <c r="AR7185" s="61"/>
      <c r="AS7185" s="61"/>
      <c r="AT7185" s="61"/>
      <c r="AU7185" s="61"/>
      <c r="AV7185" s="61"/>
      <c r="AW7185" s="61"/>
      <c r="AX7185" s="61"/>
      <c r="AY7185" s="61"/>
      <c r="AZ7185" s="61"/>
      <c r="BA7185" s="61"/>
    </row>
    <row r="7186" spans="39:53" x14ac:dyDescent="0.2">
      <c r="AM7186" s="61"/>
      <c r="AN7186" s="61"/>
      <c r="AO7186" s="171"/>
      <c r="AP7186" s="61"/>
      <c r="AQ7186" s="61"/>
      <c r="AR7186" s="61"/>
      <c r="AS7186" s="61"/>
      <c r="AT7186" s="61"/>
      <c r="AU7186" s="61"/>
      <c r="AV7186" s="61"/>
      <c r="AW7186" s="61"/>
      <c r="AX7186" s="61"/>
      <c r="AY7186" s="61"/>
      <c r="AZ7186" s="61"/>
      <c r="BA7186" s="61"/>
    </row>
    <row r="7187" spans="39:53" x14ac:dyDescent="0.2">
      <c r="AM7187" s="61"/>
      <c r="AN7187" s="61"/>
      <c r="AO7187" s="171"/>
      <c r="AP7187" s="61"/>
      <c r="AQ7187" s="61"/>
      <c r="AR7187" s="61"/>
      <c r="AS7187" s="61"/>
      <c r="AT7187" s="61"/>
      <c r="AU7187" s="61"/>
      <c r="AV7187" s="61"/>
      <c r="AW7187" s="61"/>
      <c r="AX7187" s="61"/>
      <c r="AY7187" s="61"/>
      <c r="AZ7187" s="61"/>
      <c r="BA7187" s="61"/>
    </row>
    <row r="7188" spans="39:53" x14ac:dyDescent="0.2">
      <c r="AM7188" s="61"/>
      <c r="AN7188" s="61"/>
      <c r="AO7188" s="171"/>
      <c r="AP7188" s="61"/>
      <c r="AQ7188" s="61"/>
      <c r="AR7188" s="61"/>
      <c r="AS7188" s="61"/>
      <c r="AT7188" s="61"/>
      <c r="AU7188" s="61"/>
      <c r="AV7188" s="61"/>
      <c r="AW7188" s="61"/>
      <c r="AX7188" s="61"/>
      <c r="AY7188" s="61"/>
      <c r="AZ7188" s="61"/>
      <c r="BA7188" s="61"/>
    </row>
    <row r="7189" spans="39:53" x14ac:dyDescent="0.2">
      <c r="AM7189" s="61"/>
      <c r="AN7189" s="61"/>
      <c r="AO7189" s="171"/>
      <c r="AP7189" s="61"/>
      <c r="AQ7189" s="61"/>
      <c r="AR7189" s="61"/>
      <c r="AS7189" s="61"/>
      <c r="AT7189" s="61"/>
      <c r="AU7189" s="61"/>
      <c r="AV7189" s="61"/>
      <c r="AW7189" s="61"/>
      <c r="AX7189" s="61"/>
      <c r="AY7189" s="61"/>
      <c r="AZ7189" s="61"/>
      <c r="BA7189" s="61"/>
    </row>
    <row r="7190" spans="39:53" x14ac:dyDescent="0.2">
      <c r="AM7190" s="61"/>
      <c r="AN7190" s="61"/>
      <c r="AO7190" s="171"/>
      <c r="AP7190" s="61"/>
      <c r="AQ7190" s="61"/>
      <c r="AR7190" s="61"/>
      <c r="AS7190" s="61"/>
      <c r="AT7190" s="61"/>
      <c r="AU7190" s="61"/>
      <c r="AV7190" s="61"/>
      <c r="AW7190" s="61"/>
      <c r="AX7190" s="61"/>
      <c r="AY7190" s="61"/>
      <c r="AZ7190" s="61"/>
      <c r="BA7190" s="61"/>
    </row>
    <row r="7191" spans="39:53" x14ac:dyDescent="0.2">
      <c r="AM7191" s="61"/>
      <c r="AN7191" s="61"/>
      <c r="AO7191" s="171"/>
      <c r="AP7191" s="61"/>
      <c r="AQ7191" s="61"/>
      <c r="AR7191" s="61"/>
      <c r="AS7191" s="61"/>
      <c r="AT7191" s="61"/>
      <c r="AU7191" s="61"/>
      <c r="AV7191" s="61"/>
      <c r="AW7191" s="61"/>
      <c r="AX7191" s="61"/>
      <c r="AY7191" s="61"/>
      <c r="AZ7191" s="61"/>
      <c r="BA7191" s="61"/>
    </row>
    <row r="7192" spans="39:53" x14ac:dyDescent="0.2">
      <c r="AM7192" s="61"/>
      <c r="AN7192" s="61"/>
      <c r="AO7192" s="171"/>
      <c r="AP7192" s="61"/>
      <c r="AQ7192" s="61"/>
      <c r="AR7192" s="61"/>
      <c r="AS7192" s="61"/>
      <c r="AT7192" s="61"/>
      <c r="AU7192" s="61"/>
      <c r="AV7192" s="61"/>
      <c r="AW7192" s="61"/>
      <c r="AX7192" s="61"/>
      <c r="AY7192" s="61"/>
      <c r="AZ7192" s="61"/>
      <c r="BA7192" s="61"/>
    </row>
    <row r="7193" spans="39:53" x14ac:dyDescent="0.2">
      <c r="AM7193" s="61"/>
      <c r="AN7193" s="61"/>
      <c r="AO7193" s="171"/>
      <c r="AP7193" s="61"/>
      <c r="AQ7193" s="61"/>
      <c r="AR7193" s="61"/>
      <c r="AS7193" s="61"/>
      <c r="AT7193" s="61"/>
      <c r="AU7193" s="61"/>
      <c r="AV7193" s="61"/>
      <c r="AW7193" s="61"/>
      <c r="AX7193" s="61"/>
      <c r="AY7193" s="61"/>
      <c r="AZ7193" s="61"/>
      <c r="BA7193" s="61"/>
    </row>
    <row r="7194" spans="39:53" x14ac:dyDescent="0.2">
      <c r="AM7194" s="61"/>
      <c r="AN7194" s="61"/>
      <c r="AO7194" s="171"/>
      <c r="AP7194" s="61"/>
      <c r="AQ7194" s="61"/>
      <c r="AR7194" s="61"/>
      <c r="AS7194" s="61"/>
      <c r="AT7194" s="61"/>
      <c r="AU7194" s="61"/>
      <c r="AV7194" s="61"/>
      <c r="AW7194" s="61"/>
      <c r="AX7194" s="61"/>
      <c r="AY7194" s="61"/>
      <c r="AZ7194" s="61"/>
      <c r="BA7194" s="61"/>
    </row>
    <row r="7195" spans="39:53" x14ac:dyDescent="0.2">
      <c r="AM7195" s="61"/>
      <c r="AN7195" s="61"/>
      <c r="AO7195" s="171"/>
      <c r="AP7195" s="61"/>
      <c r="AQ7195" s="61"/>
      <c r="AR7195" s="61"/>
      <c r="AS7195" s="61"/>
      <c r="AT7195" s="61"/>
      <c r="AU7195" s="61"/>
      <c r="AV7195" s="61"/>
      <c r="AW7195" s="61"/>
      <c r="AX7195" s="61"/>
      <c r="AY7195" s="61"/>
      <c r="AZ7195" s="61"/>
      <c r="BA7195" s="61"/>
    </row>
    <row r="7196" spans="39:53" x14ac:dyDescent="0.2">
      <c r="AM7196" s="61"/>
      <c r="AN7196" s="61"/>
      <c r="AO7196" s="171"/>
      <c r="AP7196" s="61"/>
      <c r="AQ7196" s="61"/>
      <c r="AR7196" s="61"/>
      <c r="AS7196" s="61"/>
      <c r="AT7196" s="61"/>
      <c r="AU7196" s="61"/>
      <c r="AV7196" s="61"/>
      <c r="AW7196" s="61"/>
      <c r="AX7196" s="61"/>
      <c r="AY7196" s="61"/>
      <c r="AZ7196" s="61"/>
      <c r="BA7196" s="61"/>
    </row>
    <row r="7197" spans="39:53" x14ac:dyDescent="0.2">
      <c r="AM7197" s="61"/>
      <c r="AN7197" s="61"/>
      <c r="AO7197" s="171"/>
      <c r="AP7197" s="61"/>
      <c r="AQ7197" s="61"/>
      <c r="AR7197" s="61"/>
      <c r="AS7197" s="61"/>
      <c r="AT7197" s="61"/>
      <c r="AU7197" s="61"/>
      <c r="AV7197" s="61"/>
      <c r="AW7197" s="61"/>
      <c r="AX7197" s="61"/>
      <c r="AY7197" s="61"/>
      <c r="AZ7197" s="61"/>
      <c r="BA7197" s="61"/>
    </row>
    <row r="7198" spans="39:53" x14ac:dyDescent="0.2">
      <c r="AM7198" s="61"/>
      <c r="AN7198" s="61"/>
      <c r="AO7198" s="171"/>
      <c r="AP7198" s="61"/>
      <c r="AQ7198" s="61"/>
      <c r="AR7198" s="61"/>
      <c r="AS7198" s="61"/>
      <c r="AT7198" s="61"/>
      <c r="AU7198" s="61"/>
      <c r="AV7198" s="61"/>
      <c r="AW7198" s="61"/>
      <c r="AX7198" s="61"/>
      <c r="AY7198" s="61"/>
      <c r="AZ7198" s="61"/>
      <c r="BA7198" s="61"/>
    </row>
    <row r="7199" spans="39:53" x14ac:dyDescent="0.2">
      <c r="AM7199" s="61"/>
      <c r="AN7199" s="61"/>
      <c r="AO7199" s="171"/>
      <c r="AP7199" s="61"/>
      <c r="AQ7199" s="61"/>
      <c r="AR7199" s="61"/>
      <c r="AS7199" s="61"/>
      <c r="AT7199" s="61"/>
      <c r="AU7199" s="61"/>
      <c r="AV7199" s="61"/>
      <c r="AW7199" s="61"/>
      <c r="AX7199" s="61"/>
      <c r="AY7199" s="61"/>
      <c r="AZ7199" s="61"/>
      <c r="BA7199" s="61"/>
    </row>
    <row r="7200" spans="39:53" x14ac:dyDescent="0.2">
      <c r="AM7200" s="61"/>
      <c r="AN7200" s="61"/>
      <c r="AO7200" s="171"/>
      <c r="AP7200" s="61"/>
      <c r="AQ7200" s="61"/>
      <c r="AR7200" s="61"/>
      <c r="AS7200" s="61"/>
      <c r="AT7200" s="61"/>
      <c r="AU7200" s="61"/>
      <c r="AV7200" s="61"/>
      <c r="AW7200" s="61"/>
      <c r="AX7200" s="61"/>
      <c r="AY7200" s="61"/>
      <c r="AZ7200" s="61"/>
      <c r="BA7200" s="61"/>
    </row>
    <row r="7201" spans="39:53" x14ac:dyDescent="0.2">
      <c r="AM7201" s="61"/>
      <c r="AN7201" s="61"/>
      <c r="AO7201" s="171"/>
      <c r="AP7201" s="61"/>
      <c r="AQ7201" s="61"/>
      <c r="AR7201" s="61"/>
      <c r="AS7201" s="61"/>
      <c r="AT7201" s="61"/>
      <c r="AU7201" s="61"/>
      <c r="AV7201" s="61"/>
      <c r="AW7201" s="61"/>
      <c r="AX7201" s="61"/>
      <c r="AY7201" s="61"/>
      <c r="AZ7201" s="61"/>
      <c r="BA7201" s="61"/>
    </row>
    <row r="7202" spans="39:53" x14ac:dyDescent="0.2">
      <c r="AM7202" s="61"/>
      <c r="AN7202" s="61"/>
      <c r="AO7202" s="171"/>
      <c r="AP7202" s="61"/>
      <c r="AQ7202" s="61"/>
      <c r="AR7202" s="61"/>
      <c r="AS7202" s="61"/>
      <c r="AT7202" s="61"/>
      <c r="AU7202" s="61"/>
      <c r="AV7202" s="61"/>
      <c r="AW7202" s="61"/>
      <c r="AX7202" s="61"/>
      <c r="AY7202" s="61"/>
      <c r="AZ7202" s="61"/>
      <c r="BA7202" s="61"/>
    </row>
    <row r="7203" spans="39:53" x14ac:dyDescent="0.2">
      <c r="AM7203" s="61"/>
      <c r="AN7203" s="61"/>
      <c r="AO7203" s="171"/>
      <c r="AP7203" s="61"/>
      <c r="AQ7203" s="61"/>
      <c r="AR7203" s="61"/>
      <c r="AS7203" s="61"/>
      <c r="AT7203" s="61"/>
      <c r="AU7203" s="61"/>
      <c r="AV7203" s="61"/>
      <c r="AW7203" s="61"/>
      <c r="AX7203" s="61"/>
      <c r="AY7203" s="61"/>
      <c r="AZ7203" s="61"/>
      <c r="BA7203" s="61"/>
    </row>
    <row r="7204" spans="39:53" x14ac:dyDescent="0.2">
      <c r="AM7204" s="61"/>
      <c r="AN7204" s="61"/>
      <c r="AO7204" s="171"/>
      <c r="AP7204" s="61"/>
      <c r="AQ7204" s="61"/>
      <c r="AR7204" s="61"/>
      <c r="AS7204" s="61"/>
      <c r="AT7204" s="61"/>
      <c r="AU7204" s="61"/>
      <c r="AV7204" s="61"/>
      <c r="AW7204" s="61"/>
      <c r="AX7204" s="61"/>
      <c r="AY7204" s="61"/>
      <c r="AZ7204" s="61"/>
      <c r="BA7204" s="61"/>
    </row>
    <row r="7205" spans="39:53" x14ac:dyDescent="0.2">
      <c r="AM7205" s="61"/>
      <c r="AN7205" s="61"/>
      <c r="AO7205" s="171"/>
      <c r="AP7205" s="61"/>
      <c r="AQ7205" s="61"/>
      <c r="AR7205" s="61"/>
      <c r="AS7205" s="61"/>
      <c r="AT7205" s="61"/>
      <c r="AU7205" s="61"/>
      <c r="AV7205" s="61"/>
      <c r="AW7205" s="61"/>
      <c r="AX7205" s="61"/>
      <c r="AY7205" s="61"/>
      <c r="AZ7205" s="61"/>
      <c r="BA7205" s="61"/>
    </row>
    <row r="7206" spans="39:53" x14ac:dyDescent="0.2">
      <c r="AM7206" s="61"/>
      <c r="AN7206" s="61"/>
      <c r="AO7206" s="171"/>
      <c r="AP7206" s="61"/>
      <c r="AQ7206" s="61"/>
      <c r="AR7206" s="61"/>
      <c r="AS7206" s="61"/>
      <c r="AT7206" s="61"/>
      <c r="AU7206" s="61"/>
      <c r="AV7206" s="61"/>
      <c r="AW7206" s="61"/>
      <c r="AX7206" s="61"/>
      <c r="AY7206" s="61"/>
      <c r="AZ7206" s="61"/>
      <c r="BA7206" s="61"/>
    </row>
    <row r="7207" spans="39:53" x14ac:dyDescent="0.2">
      <c r="AM7207" s="61"/>
      <c r="AN7207" s="61"/>
      <c r="AO7207" s="171"/>
      <c r="AP7207" s="61"/>
      <c r="AQ7207" s="61"/>
      <c r="AR7207" s="61"/>
      <c r="AS7207" s="61"/>
      <c r="AT7207" s="61"/>
      <c r="AU7207" s="61"/>
      <c r="AV7207" s="61"/>
      <c r="AW7207" s="61"/>
      <c r="AX7207" s="61"/>
      <c r="AY7207" s="61"/>
      <c r="AZ7207" s="61"/>
      <c r="BA7207" s="61"/>
    </row>
    <row r="7208" spans="39:53" x14ac:dyDescent="0.2">
      <c r="AM7208" s="61"/>
      <c r="AN7208" s="61"/>
      <c r="AO7208" s="171"/>
      <c r="AP7208" s="61"/>
      <c r="AQ7208" s="61"/>
      <c r="AR7208" s="61"/>
      <c r="AS7208" s="61"/>
      <c r="AT7208" s="61"/>
      <c r="AU7208" s="61"/>
      <c r="AV7208" s="61"/>
      <c r="AW7208" s="61"/>
      <c r="AX7208" s="61"/>
      <c r="AY7208" s="61"/>
      <c r="AZ7208" s="61"/>
      <c r="BA7208" s="61"/>
    </row>
    <row r="7209" spans="39:53" x14ac:dyDescent="0.2">
      <c r="AM7209" s="61"/>
      <c r="AN7209" s="61"/>
      <c r="AO7209" s="171"/>
      <c r="AP7209" s="61"/>
      <c r="AQ7209" s="61"/>
      <c r="AR7209" s="61"/>
      <c r="AS7209" s="61"/>
      <c r="AT7209" s="61"/>
      <c r="AU7209" s="61"/>
      <c r="AV7209" s="61"/>
      <c r="AW7209" s="61"/>
      <c r="AX7209" s="61"/>
      <c r="AY7209" s="61"/>
      <c r="AZ7209" s="61"/>
      <c r="BA7209" s="61"/>
    </row>
    <row r="7210" spans="39:53" x14ac:dyDescent="0.2">
      <c r="AM7210" s="61"/>
      <c r="AN7210" s="61"/>
      <c r="AO7210" s="171"/>
      <c r="AP7210" s="61"/>
      <c r="AQ7210" s="61"/>
      <c r="AR7210" s="61"/>
      <c r="AS7210" s="61"/>
      <c r="AT7210" s="61"/>
      <c r="AU7210" s="61"/>
      <c r="AV7210" s="61"/>
      <c r="AW7210" s="61"/>
      <c r="AX7210" s="61"/>
      <c r="AY7210" s="61"/>
      <c r="AZ7210" s="61"/>
      <c r="BA7210" s="61"/>
    </row>
    <row r="7211" spans="39:53" x14ac:dyDescent="0.2">
      <c r="AM7211" s="61"/>
      <c r="AN7211" s="61"/>
      <c r="AO7211" s="171"/>
      <c r="AP7211" s="61"/>
      <c r="AQ7211" s="61"/>
      <c r="AR7211" s="61"/>
      <c r="AS7211" s="61"/>
      <c r="AT7211" s="61"/>
      <c r="AU7211" s="61"/>
      <c r="AV7211" s="61"/>
      <c r="AW7211" s="61"/>
      <c r="AX7211" s="61"/>
      <c r="AY7211" s="61"/>
      <c r="AZ7211" s="61"/>
      <c r="BA7211" s="61"/>
    </row>
    <row r="7212" spans="39:53" x14ac:dyDescent="0.2">
      <c r="AM7212" s="61"/>
      <c r="AN7212" s="61"/>
      <c r="AO7212" s="171"/>
      <c r="AP7212" s="61"/>
      <c r="AQ7212" s="61"/>
      <c r="AR7212" s="61"/>
      <c r="AS7212" s="61"/>
      <c r="AT7212" s="61"/>
      <c r="AU7212" s="61"/>
      <c r="AV7212" s="61"/>
      <c r="AW7212" s="61"/>
      <c r="AX7212" s="61"/>
      <c r="AY7212" s="61"/>
      <c r="AZ7212" s="61"/>
      <c r="BA7212" s="61"/>
    </row>
    <row r="7213" spans="39:53" x14ac:dyDescent="0.2">
      <c r="AM7213" s="61"/>
      <c r="AN7213" s="61"/>
      <c r="AO7213" s="171"/>
      <c r="AP7213" s="61"/>
      <c r="AQ7213" s="61"/>
      <c r="AR7213" s="61"/>
      <c r="AS7213" s="61"/>
      <c r="AT7213" s="61"/>
      <c r="AU7213" s="61"/>
      <c r="AV7213" s="61"/>
      <c r="AW7213" s="61"/>
      <c r="AX7213" s="61"/>
      <c r="AY7213" s="61"/>
      <c r="AZ7213" s="61"/>
      <c r="BA7213" s="61"/>
    </row>
    <row r="7214" spans="39:53" x14ac:dyDescent="0.2">
      <c r="AM7214" s="61"/>
      <c r="AN7214" s="61"/>
      <c r="AO7214" s="171"/>
      <c r="AP7214" s="61"/>
      <c r="AQ7214" s="61"/>
      <c r="AR7214" s="61"/>
      <c r="AS7214" s="61"/>
      <c r="AT7214" s="61"/>
      <c r="AU7214" s="61"/>
      <c r="AV7214" s="61"/>
      <c r="AW7214" s="61"/>
      <c r="AX7214" s="61"/>
      <c r="AY7214" s="61"/>
      <c r="AZ7214" s="61"/>
      <c r="BA7214" s="61"/>
    </row>
    <row r="7215" spans="39:53" x14ac:dyDescent="0.2">
      <c r="AM7215" s="61"/>
      <c r="AN7215" s="61"/>
      <c r="AO7215" s="171"/>
      <c r="AP7215" s="61"/>
      <c r="AQ7215" s="61"/>
      <c r="AR7215" s="61"/>
      <c r="AS7215" s="61"/>
      <c r="AT7215" s="61"/>
      <c r="AU7215" s="61"/>
      <c r="AV7215" s="61"/>
      <c r="AW7215" s="61"/>
      <c r="AX7215" s="61"/>
      <c r="AY7215" s="61"/>
      <c r="AZ7215" s="61"/>
      <c r="BA7215" s="61"/>
    </row>
    <row r="7216" spans="39:53" x14ac:dyDescent="0.2">
      <c r="AM7216" s="61"/>
      <c r="AN7216" s="61"/>
      <c r="AO7216" s="171"/>
      <c r="AP7216" s="61"/>
      <c r="AQ7216" s="61"/>
      <c r="AR7216" s="61"/>
      <c r="AS7216" s="61"/>
      <c r="AT7216" s="61"/>
      <c r="AU7216" s="61"/>
      <c r="AV7216" s="61"/>
      <c r="AW7216" s="61"/>
      <c r="AX7216" s="61"/>
      <c r="AY7216" s="61"/>
      <c r="AZ7216" s="61"/>
      <c r="BA7216" s="61"/>
    </row>
    <row r="7217" spans="39:53" x14ac:dyDescent="0.2">
      <c r="AM7217" s="61"/>
      <c r="AN7217" s="61"/>
      <c r="AO7217" s="171"/>
      <c r="AP7217" s="61"/>
      <c r="AQ7217" s="61"/>
      <c r="AR7217" s="61"/>
      <c r="AS7217" s="61"/>
      <c r="AT7217" s="61"/>
      <c r="AU7217" s="61"/>
      <c r="AV7217" s="61"/>
      <c r="AW7217" s="61"/>
      <c r="AX7217" s="61"/>
      <c r="AY7217" s="61"/>
      <c r="AZ7217" s="61"/>
      <c r="BA7217" s="61"/>
    </row>
    <row r="7218" spans="39:53" x14ac:dyDescent="0.2">
      <c r="AM7218" s="61"/>
      <c r="AN7218" s="61"/>
      <c r="AO7218" s="171"/>
      <c r="AP7218" s="61"/>
      <c r="AQ7218" s="61"/>
      <c r="AR7218" s="61"/>
      <c r="AS7218" s="61"/>
      <c r="AT7218" s="61"/>
      <c r="AU7218" s="61"/>
      <c r="AV7218" s="61"/>
      <c r="AW7218" s="61"/>
      <c r="AX7218" s="61"/>
      <c r="AY7218" s="61"/>
      <c r="AZ7218" s="61"/>
      <c r="BA7218" s="61"/>
    </row>
    <row r="7219" spans="39:53" x14ac:dyDescent="0.2">
      <c r="AM7219" s="61"/>
      <c r="AN7219" s="61"/>
      <c r="AO7219" s="171"/>
      <c r="AP7219" s="61"/>
      <c r="AQ7219" s="61"/>
      <c r="AR7219" s="61"/>
      <c r="AS7219" s="61"/>
      <c r="AT7219" s="61"/>
      <c r="AU7219" s="61"/>
      <c r="AV7219" s="61"/>
      <c r="AW7219" s="61"/>
      <c r="AX7219" s="61"/>
      <c r="AY7219" s="61"/>
      <c r="AZ7219" s="61"/>
      <c r="BA7219" s="61"/>
    </row>
    <row r="7220" spans="39:53" x14ac:dyDescent="0.2">
      <c r="AM7220" s="61"/>
      <c r="AN7220" s="61"/>
      <c r="AO7220" s="171"/>
      <c r="AP7220" s="61"/>
      <c r="AQ7220" s="61"/>
      <c r="AR7220" s="61"/>
      <c r="AS7220" s="61"/>
      <c r="AT7220" s="61"/>
      <c r="AU7220" s="61"/>
      <c r="AV7220" s="61"/>
      <c r="AW7220" s="61"/>
      <c r="AX7220" s="61"/>
      <c r="AY7220" s="61"/>
      <c r="AZ7220" s="61"/>
      <c r="BA7220" s="61"/>
    </row>
    <row r="7221" spans="39:53" x14ac:dyDescent="0.2">
      <c r="AM7221" s="61"/>
      <c r="AN7221" s="61"/>
      <c r="AO7221" s="171"/>
      <c r="AP7221" s="61"/>
      <c r="AQ7221" s="61"/>
      <c r="AR7221" s="61"/>
      <c r="AS7221" s="61"/>
      <c r="AT7221" s="61"/>
      <c r="AU7221" s="61"/>
      <c r="AV7221" s="61"/>
      <c r="AW7221" s="61"/>
      <c r="AX7221" s="61"/>
      <c r="AY7221" s="61"/>
      <c r="AZ7221" s="61"/>
      <c r="BA7221" s="61"/>
    </row>
    <row r="7222" spans="39:53" x14ac:dyDescent="0.2">
      <c r="AM7222" s="61"/>
      <c r="AN7222" s="61"/>
      <c r="AO7222" s="171"/>
      <c r="AP7222" s="61"/>
      <c r="AQ7222" s="61"/>
      <c r="AR7222" s="61"/>
      <c r="AS7222" s="61"/>
      <c r="AT7222" s="61"/>
      <c r="AU7222" s="61"/>
      <c r="AV7222" s="61"/>
      <c r="AW7222" s="61"/>
      <c r="AX7222" s="61"/>
      <c r="AY7222" s="61"/>
      <c r="AZ7222" s="61"/>
      <c r="BA7222" s="61"/>
    </row>
    <row r="7223" spans="39:53" x14ac:dyDescent="0.2">
      <c r="AM7223" s="61"/>
      <c r="AN7223" s="61"/>
      <c r="AO7223" s="171"/>
      <c r="AP7223" s="61"/>
      <c r="AQ7223" s="61"/>
      <c r="AR7223" s="61"/>
      <c r="AS7223" s="61"/>
      <c r="AT7223" s="61"/>
      <c r="AU7223" s="61"/>
      <c r="AV7223" s="61"/>
      <c r="AW7223" s="61"/>
      <c r="AX7223" s="61"/>
      <c r="AY7223" s="61"/>
      <c r="AZ7223" s="61"/>
      <c r="BA7223" s="61"/>
    </row>
    <row r="7224" spans="39:53" x14ac:dyDescent="0.2">
      <c r="AM7224" s="61"/>
      <c r="AN7224" s="61"/>
      <c r="AO7224" s="171"/>
      <c r="AP7224" s="61"/>
      <c r="AQ7224" s="61"/>
      <c r="AR7224" s="61"/>
      <c r="AS7224" s="61"/>
      <c r="AT7224" s="61"/>
      <c r="AU7224" s="61"/>
      <c r="AV7224" s="61"/>
      <c r="AW7224" s="61"/>
      <c r="AX7224" s="61"/>
      <c r="AY7224" s="61"/>
      <c r="AZ7224" s="61"/>
      <c r="BA7224" s="61"/>
    </row>
    <row r="7225" spans="39:53" x14ac:dyDescent="0.2">
      <c r="AM7225" s="61"/>
      <c r="AN7225" s="61"/>
      <c r="AO7225" s="171"/>
      <c r="AP7225" s="61"/>
      <c r="AQ7225" s="61"/>
      <c r="AR7225" s="61"/>
      <c r="AS7225" s="61"/>
      <c r="AT7225" s="61"/>
      <c r="AU7225" s="61"/>
      <c r="AV7225" s="61"/>
      <c r="AW7225" s="61"/>
      <c r="AX7225" s="61"/>
      <c r="AY7225" s="61"/>
      <c r="AZ7225" s="61"/>
      <c r="BA7225" s="61"/>
    </row>
    <row r="7226" spans="39:53" x14ac:dyDescent="0.2">
      <c r="AM7226" s="61"/>
      <c r="AN7226" s="61"/>
      <c r="AO7226" s="171"/>
      <c r="AP7226" s="61"/>
      <c r="AQ7226" s="61"/>
      <c r="AR7226" s="61"/>
      <c r="AS7226" s="61"/>
      <c r="AT7226" s="61"/>
      <c r="AU7226" s="61"/>
      <c r="AV7226" s="61"/>
      <c r="AW7226" s="61"/>
      <c r="AX7226" s="61"/>
      <c r="AY7226" s="61"/>
      <c r="AZ7226" s="61"/>
      <c r="BA7226" s="61"/>
    </row>
    <row r="7227" spans="39:53" x14ac:dyDescent="0.2">
      <c r="AM7227" s="61"/>
      <c r="AN7227" s="61"/>
      <c r="AO7227" s="171"/>
      <c r="AP7227" s="61"/>
      <c r="AQ7227" s="61"/>
      <c r="AR7227" s="61"/>
      <c r="AS7227" s="61"/>
      <c r="AT7227" s="61"/>
      <c r="AU7227" s="61"/>
      <c r="AV7227" s="61"/>
      <c r="AW7227" s="61"/>
      <c r="AX7227" s="61"/>
      <c r="AY7227" s="61"/>
      <c r="AZ7227" s="61"/>
      <c r="BA7227" s="61"/>
    </row>
    <row r="7228" spans="39:53" x14ac:dyDescent="0.2">
      <c r="AM7228" s="61"/>
      <c r="AN7228" s="61"/>
      <c r="AO7228" s="171"/>
      <c r="AP7228" s="61"/>
      <c r="AQ7228" s="61"/>
      <c r="AR7228" s="61"/>
      <c r="AS7228" s="61"/>
      <c r="AT7228" s="61"/>
      <c r="AU7228" s="61"/>
      <c r="AV7228" s="61"/>
      <c r="AW7228" s="61"/>
      <c r="AX7228" s="61"/>
      <c r="AY7228" s="61"/>
      <c r="AZ7228" s="61"/>
      <c r="BA7228" s="61"/>
    </row>
    <row r="7229" spans="39:53" x14ac:dyDescent="0.2">
      <c r="AM7229" s="61"/>
      <c r="AN7229" s="61"/>
      <c r="AO7229" s="171"/>
      <c r="AP7229" s="61"/>
      <c r="AQ7229" s="61"/>
      <c r="AR7229" s="61"/>
      <c r="AS7229" s="61"/>
      <c r="AT7229" s="61"/>
      <c r="AU7229" s="61"/>
      <c r="AV7229" s="61"/>
      <c r="AW7229" s="61"/>
      <c r="AX7229" s="61"/>
      <c r="AY7229" s="61"/>
      <c r="AZ7229" s="61"/>
      <c r="BA7229" s="61"/>
    </row>
    <row r="7230" spans="39:53" x14ac:dyDescent="0.2">
      <c r="AM7230" s="61"/>
      <c r="AN7230" s="61"/>
      <c r="AO7230" s="171"/>
      <c r="AP7230" s="61"/>
      <c r="AQ7230" s="61"/>
      <c r="AR7230" s="61"/>
      <c r="AS7230" s="61"/>
      <c r="AT7230" s="61"/>
      <c r="AU7230" s="61"/>
      <c r="AV7230" s="61"/>
      <c r="AW7230" s="61"/>
      <c r="AX7230" s="61"/>
      <c r="AY7230" s="61"/>
      <c r="AZ7230" s="61"/>
      <c r="BA7230" s="61"/>
    </row>
    <row r="7231" spans="39:53" x14ac:dyDescent="0.2">
      <c r="AM7231" s="61"/>
      <c r="AN7231" s="61"/>
      <c r="AO7231" s="171"/>
      <c r="AP7231" s="61"/>
      <c r="AQ7231" s="61"/>
      <c r="AR7231" s="61"/>
      <c r="AS7231" s="61"/>
      <c r="AT7231" s="61"/>
      <c r="AU7231" s="61"/>
      <c r="AV7231" s="61"/>
      <c r="AW7231" s="61"/>
      <c r="AX7231" s="61"/>
      <c r="AY7231" s="61"/>
      <c r="AZ7231" s="61"/>
      <c r="BA7231" s="61"/>
    </row>
    <row r="7232" spans="39:53" x14ac:dyDescent="0.2">
      <c r="AM7232" s="61"/>
      <c r="AN7232" s="61"/>
      <c r="AO7232" s="171"/>
      <c r="AP7232" s="61"/>
      <c r="AQ7232" s="61"/>
      <c r="AR7232" s="61"/>
      <c r="AS7232" s="61"/>
      <c r="AT7232" s="61"/>
      <c r="AU7232" s="61"/>
      <c r="AV7232" s="61"/>
      <c r="AW7232" s="61"/>
      <c r="AX7232" s="61"/>
      <c r="AY7232" s="61"/>
      <c r="AZ7232" s="61"/>
      <c r="BA7232" s="61"/>
    </row>
    <row r="7233" spans="39:53" x14ac:dyDescent="0.2">
      <c r="AM7233" s="61"/>
      <c r="AN7233" s="61"/>
      <c r="AO7233" s="171"/>
      <c r="AP7233" s="61"/>
      <c r="AQ7233" s="61"/>
      <c r="AR7233" s="61"/>
      <c r="AS7233" s="61"/>
      <c r="AT7233" s="61"/>
      <c r="AU7233" s="61"/>
      <c r="AV7233" s="61"/>
      <c r="AW7233" s="61"/>
      <c r="AX7233" s="61"/>
      <c r="AY7233" s="61"/>
      <c r="AZ7233" s="61"/>
      <c r="BA7233" s="61"/>
    </row>
    <row r="7234" spans="39:53" x14ac:dyDescent="0.2">
      <c r="AM7234" s="61"/>
      <c r="AN7234" s="61"/>
      <c r="AO7234" s="171"/>
      <c r="AP7234" s="61"/>
      <c r="AQ7234" s="61"/>
      <c r="AR7234" s="61"/>
      <c r="AS7234" s="61"/>
      <c r="AT7234" s="61"/>
      <c r="AU7234" s="61"/>
      <c r="AV7234" s="61"/>
      <c r="AW7234" s="61"/>
      <c r="AX7234" s="61"/>
      <c r="AY7234" s="61"/>
      <c r="AZ7234" s="61"/>
      <c r="BA7234" s="61"/>
    </row>
    <row r="7235" spans="39:53" x14ac:dyDescent="0.2">
      <c r="AM7235" s="61"/>
      <c r="AN7235" s="61"/>
      <c r="AO7235" s="171"/>
      <c r="AP7235" s="61"/>
      <c r="AQ7235" s="61"/>
      <c r="AR7235" s="61"/>
      <c r="AS7235" s="61"/>
      <c r="AT7235" s="61"/>
      <c r="AU7235" s="61"/>
      <c r="AV7235" s="61"/>
      <c r="AW7235" s="61"/>
      <c r="AX7235" s="61"/>
      <c r="AY7235" s="61"/>
      <c r="AZ7235" s="61"/>
      <c r="BA7235" s="61"/>
    </row>
    <row r="7236" spans="39:53" x14ac:dyDescent="0.2">
      <c r="AM7236" s="61"/>
      <c r="AN7236" s="61"/>
      <c r="AO7236" s="171"/>
      <c r="AP7236" s="61"/>
      <c r="AQ7236" s="61"/>
      <c r="AR7236" s="61"/>
      <c r="AS7236" s="61"/>
      <c r="AT7236" s="61"/>
      <c r="AU7236" s="61"/>
      <c r="AV7236" s="61"/>
      <c r="AW7236" s="61"/>
      <c r="AX7236" s="61"/>
      <c r="AY7236" s="61"/>
      <c r="AZ7236" s="61"/>
      <c r="BA7236" s="61"/>
    </row>
    <row r="7237" spans="39:53" x14ac:dyDescent="0.2">
      <c r="AM7237" s="61"/>
      <c r="AN7237" s="61"/>
      <c r="AO7237" s="171"/>
      <c r="AP7237" s="61"/>
      <c r="AQ7237" s="61"/>
      <c r="AR7237" s="61"/>
      <c r="AS7237" s="61"/>
      <c r="AT7237" s="61"/>
      <c r="AU7237" s="61"/>
      <c r="AV7237" s="61"/>
      <c r="AW7237" s="61"/>
      <c r="AX7237" s="61"/>
      <c r="AY7237" s="61"/>
      <c r="AZ7237" s="61"/>
      <c r="BA7237" s="61"/>
    </row>
    <row r="7238" spans="39:53" x14ac:dyDescent="0.2">
      <c r="AM7238" s="61"/>
      <c r="AN7238" s="61"/>
      <c r="AO7238" s="171"/>
      <c r="AP7238" s="61"/>
      <c r="AQ7238" s="61"/>
      <c r="AR7238" s="61"/>
      <c r="AS7238" s="61"/>
      <c r="AT7238" s="61"/>
      <c r="AU7238" s="61"/>
      <c r="AV7238" s="61"/>
      <c r="AW7238" s="61"/>
      <c r="AX7238" s="61"/>
      <c r="AY7238" s="61"/>
      <c r="AZ7238" s="61"/>
      <c r="BA7238" s="61"/>
    </row>
    <row r="7239" spans="39:53" x14ac:dyDescent="0.2">
      <c r="AM7239" s="61"/>
      <c r="AN7239" s="61"/>
      <c r="AO7239" s="171"/>
      <c r="AP7239" s="61"/>
      <c r="AQ7239" s="61"/>
      <c r="AR7239" s="61"/>
      <c r="AS7239" s="61"/>
      <c r="AT7239" s="61"/>
      <c r="AU7239" s="61"/>
      <c r="AV7239" s="61"/>
      <c r="AW7239" s="61"/>
      <c r="AX7239" s="61"/>
      <c r="AY7239" s="61"/>
      <c r="AZ7239" s="61"/>
      <c r="BA7239" s="61"/>
    </row>
    <row r="7240" spans="39:53" x14ac:dyDescent="0.2">
      <c r="AM7240" s="61"/>
      <c r="AN7240" s="61"/>
      <c r="AO7240" s="171"/>
      <c r="AP7240" s="61"/>
      <c r="AQ7240" s="61"/>
      <c r="AR7240" s="61"/>
      <c r="AS7240" s="61"/>
      <c r="AT7240" s="61"/>
      <c r="AU7240" s="61"/>
      <c r="AV7240" s="61"/>
      <c r="AW7240" s="61"/>
      <c r="AX7240" s="61"/>
      <c r="AY7240" s="61"/>
      <c r="AZ7240" s="61"/>
      <c r="BA7240" s="61"/>
    </row>
    <row r="7241" spans="39:53" x14ac:dyDescent="0.2">
      <c r="AM7241" s="61"/>
      <c r="AN7241" s="61"/>
      <c r="AO7241" s="171"/>
      <c r="AP7241" s="61"/>
      <c r="AQ7241" s="61"/>
      <c r="AR7241" s="61"/>
      <c r="AS7241" s="61"/>
      <c r="AT7241" s="61"/>
      <c r="AU7241" s="61"/>
      <c r="AV7241" s="61"/>
      <c r="AW7241" s="61"/>
      <c r="AX7241" s="61"/>
      <c r="AY7241" s="61"/>
      <c r="AZ7241" s="61"/>
      <c r="BA7241" s="61"/>
    </row>
    <row r="7242" spans="39:53" x14ac:dyDescent="0.2">
      <c r="AM7242" s="61"/>
      <c r="AN7242" s="61"/>
      <c r="AO7242" s="171"/>
      <c r="AP7242" s="61"/>
      <c r="AQ7242" s="61"/>
      <c r="AR7242" s="61"/>
      <c r="AS7242" s="61"/>
      <c r="AT7242" s="61"/>
      <c r="AU7242" s="61"/>
      <c r="AV7242" s="61"/>
      <c r="AW7242" s="61"/>
      <c r="AX7242" s="61"/>
      <c r="AY7242" s="61"/>
      <c r="AZ7242" s="61"/>
      <c r="BA7242" s="61"/>
    </row>
    <row r="7243" spans="39:53" x14ac:dyDescent="0.2">
      <c r="AM7243" s="61"/>
      <c r="AN7243" s="61"/>
      <c r="AO7243" s="171"/>
      <c r="AP7243" s="61"/>
      <c r="AQ7243" s="61"/>
      <c r="AR7243" s="61"/>
      <c r="AS7243" s="61"/>
      <c r="AT7243" s="61"/>
      <c r="AU7243" s="61"/>
      <c r="AV7243" s="61"/>
      <c r="AW7243" s="61"/>
      <c r="AX7243" s="61"/>
      <c r="AY7243" s="61"/>
      <c r="AZ7243" s="61"/>
      <c r="BA7243" s="61"/>
    </row>
    <row r="7244" spans="39:53" x14ac:dyDescent="0.2">
      <c r="AM7244" s="61"/>
      <c r="AN7244" s="61"/>
      <c r="AO7244" s="171"/>
      <c r="AP7244" s="61"/>
      <c r="AQ7244" s="61"/>
      <c r="AR7244" s="61"/>
      <c r="AS7244" s="61"/>
      <c r="AT7244" s="61"/>
      <c r="AU7244" s="61"/>
      <c r="AV7244" s="61"/>
      <c r="AW7244" s="61"/>
      <c r="AX7244" s="61"/>
      <c r="AY7244" s="61"/>
      <c r="AZ7244" s="61"/>
      <c r="BA7244" s="61"/>
    </row>
    <row r="7245" spans="39:53" x14ac:dyDescent="0.2">
      <c r="AM7245" s="61"/>
      <c r="AN7245" s="61"/>
      <c r="AO7245" s="171"/>
      <c r="AP7245" s="61"/>
      <c r="AQ7245" s="61"/>
      <c r="AR7245" s="61"/>
      <c r="AS7245" s="61"/>
      <c r="AT7245" s="61"/>
      <c r="AU7245" s="61"/>
      <c r="AV7245" s="61"/>
      <c r="AW7245" s="61"/>
      <c r="AX7245" s="61"/>
      <c r="AY7245" s="61"/>
      <c r="AZ7245" s="61"/>
      <c r="BA7245" s="61"/>
    </row>
    <row r="7246" spans="39:53" x14ac:dyDescent="0.2">
      <c r="AM7246" s="61"/>
      <c r="AN7246" s="61"/>
      <c r="AO7246" s="171"/>
      <c r="AP7246" s="61"/>
      <c r="AQ7246" s="61"/>
      <c r="AR7246" s="61"/>
      <c r="AS7246" s="61"/>
      <c r="AT7246" s="61"/>
      <c r="AU7246" s="61"/>
      <c r="AV7246" s="61"/>
      <c r="AW7246" s="61"/>
      <c r="AX7246" s="61"/>
      <c r="AY7246" s="61"/>
      <c r="AZ7246" s="61"/>
      <c r="BA7246" s="61"/>
    </row>
    <row r="7247" spans="39:53" x14ac:dyDescent="0.2">
      <c r="AM7247" s="61"/>
      <c r="AN7247" s="61"/>
      <c r="AO7247" s="171"/>
      <c r="AP7247" s="61"/>
      <c r="AQ7247" s="61"/>
      <c r="AR7247" s="61"/>
      <c r="AS7247" s="61"/>
      <c r="AT7247" s="61"/>
      <c r="AU7247" s="61"/>
      <c r="AV7247" s="61"/>
      <c r="AW7247" s="61"/>
      <c r="AX7247" s="61"/>
      <c r="AY7247" s="61"/>
      <c r="AZ7247" s="61"/>
      <c r="BA7247" s="61"/>
    </row>
    <row r="7248" spans="39:53" x14ac:dyDescent="0.2">
      <c r="AM7248" s="61"/>
      <c r="AN7248" s="61"/>
      <c r="AO7248" s="171"/>
      <c r="AP7248" s="61"/>
      <c r="AQ7248" s="61"/>
      <c r="AR7248" s="61"/>
      <c r="AS7248" s="61"/>
      <c r="AT7248" s="61"/>
      <c r="AU7248" s="61"/>
      <c r="AV7248" s="61"/>
      <c r="AW7248" s="61"/>
      <c r="AX7248" s="61"/>
      <c r="AY7248" s="61"/>
      <c r="AZ7248" s="61"/>
      <c r="BA7248" s="61"/>
    </row>
    <row r="7249" spans="39:53" x14ac:dyDescent="0.2">
      <c r="AM7249" s="61"/>
      <c r="AN7249" s="61"/>
      <c r="AO7249" s="171"/>
      <c r="AP7249" s="61"/>
      <c r="AQ7249" s="61"/>
      <c r="AR7249" s="61"/>
      <c r="AS7249" s="61"/>
      <c r="AT7249" s="61"/>
      <c r="AU7249" s="61"/>
      <c r="AV7249" s="61"/>
      <c r="AW7249" s="61"/>
      <c r="AX7249" s="61"/>
      <c r="AY7249" s="61"/>
      <c r="AZ7249" s="61"/>
      <c r="BA7249" s="61"/>
    </row>
    <row r="7250" spans="39:53" x14ac:dyDescent="0.2">
      <c r="AM7250" s="61"/>
      <c r="AN7250" s="61"/>
      <c r="AO7250" s="171"/>
      <c r="AP7250" s="61"/>
      <c r="AQ7250" s="61"/>
      <c r="AR7250" s="61"/>
      <c r="AS7250" s="61"/>
      <c r="AT7250" s="61"/>
      <c r="AU7250" s="61"/>
      <c r="AV7250" s="61"/>
      <c r="AW7250" s="61"/>
      <c r="AX7250" s="61"/>
      <c r="AY7250" s="61"/>
      <c r="AZ7250" s="61"/>
      <c r="BA7250" s="61"/>
    </row>
    <row r="7251" spans="39:53" x14ac:dyDescent="0.2">
      <c r="AM7251" s="61"/>
      <c r="AN7251" s="61"/>
      <c r="AO7251" s="171"/>
      <c r="AP7251" s="61"/>
      <c r="AQ7251" s="61"/>
      <c r="AR7251" s="61"/>
      <c r="AS7251" s="61"/>
      <c r="AT7251" s="61"/>
      <c r="AU7251" s="61"/>
      <c r="AV7251" s="61"/>
      <c r="AW7251" s="61"/>
      <c r="AX7251" s="61"/>
      <c r="AY7251" s="61"/>
      <c r="AZ7251" s="61"/>
      <c r="BA7251" s="61"/>
    </row>
    <row r="7252" spans="39:53" x14ac:dyDescent="0.2">
      <c r="AM7252" s="61"/>
      <c r="AN7252" s="61"/>
      <c r="AO7252" s="171"/>
      <c r="AP7252" s="61"/>
      <c r="AQ7252" s="61"/>
      <c r="AR7252" s="61"/>
      <c r="AS7252" s="61"/>
      <c r="AT7252" s="61"/>
      <c r="AU7252" s="61"/>
      <c r="AV7252" s="61"/>
      <c r="AW7252" s="61"/>
      <c r="AX7252" s="61"/>
      <c r="AY7252" s="61"/>
      <c r="AZ7252" s="61"/>
      <c r="BA7252" s="61"/>
    </row>
    <row r="7253" spans="39:53" x14ac:dyDescent="0.2">
      <c r="AM7253" s="61"/>
      <c r="AN7253" s="61"/>
      <c r="AO7253" s="171"/>
      <c r="AP7253" s="61"/>
      <c r="AQ7253" s="61"/>
      <c r="AR7253" s="61"/>
      <c r="AS7253" s="61"/>
      <c r="AT7253" s="61"/>
      <c r="AU7253" s="61"/>
      <c r="AV7253" s="61"/>
      <c r="AW7253" s="61"/>
      <c r="AX7253" s="61"/>
      <c r="AY7253" s="61"/>
      <c r="AZ7253" s="61"/>
      <c r="BA7253" s="61"/>
    </row>
    <row r="7254" spans="39:53" x14ac:dyDescent="0.2">
      <c r="AM7254" s="61"/>
      <c r="AN7254" s="61"/>
      <c r="AO7254" s="171"/>
      <c r="AP7254" s="61"/>
      <c r="AQ7254" s="61"/>
      <c r="AR7254" s="61"/>
      <c r="AS7254" s="61"/>
      <c r="AT7254" s="61"/>
      <c r="AU7254" s="61"/>
      <c r="AV7254" s="61"/>
      <c r="AW7254" s="61"/>
      <c r="AX7254" s="61"/>
      <c r="AY7254" s="61"/>
      <c r="AZ7254" s="61"/>
      <c r="BA7254" s="61"/>
    </row>
    <row r="7255" spans="39:53" x14ac:dyDescent="0.2">
      <c r="AM7255" s="61"/>
      <c r="AN7255" s="61"/>
      <c r="AO7255" s="171"/>
      <c r="AP7255" s="61"/>
      <c r="AQ7255" s="61"/>
      <c r="AR7255" s="61"/>
      <c r="AS7255" s="61"/>
      <c r="AT7255" s="61"/>
      <c r="AU7255" s="61"/>
      <c r="AV7255" s="61"/>
      <c r="AW7255" s="61"/>
      <c r="AX7255" s="61"/>
      <c r="AY7255" s="61"/>
      <c r="AZ7255" s="61"/>
      <c r="BA7255" s="61"/>
    </row>
    <row r="7256" spans="39:53" x14ac:dyDescent="0.2">
      <c r="AM7256" s="61"/>
      <c r="AN7256" s="61"/>
      <c r="AO7256" s="171"/>
      <c r="AP7256" s="61"/>
      <c r="AQ7256" s="61"/>
      <c r="AR7256" s="61"/>
      <c r="AS7256" s="61"/>
      <c r="AT7256" s="61"/>
      <c r="AU7256" s="61"/>
      <c r="AV7256" s="61"/>
      <c r="AW7256" s="61"/>
      <c r="AX7256" s="61"/>
      <c r="AY7256" s="61"/>
      <c r="AZ7256" s="61"/>
      <c r="BA7256" s="61"/>
    </row>
    <row r="7257" spans="39:53" x14ac:dyDescent="0.2">
      <c r="AM7257" s="61"/>
      <c r="AN7257" s="61"/>
      <c r="AO7257" s="171"/>
      <c r="AP7257" s="61"/>
      <c r="AQ7257" s="61"/>
      <c r="AR7257" s="61"/>
      <c r="AS7257" s="61"/>
      <c r="AT7257" s="61"/>
      <c r="AU7257" s="61"/>
      <c r="AV7257" s="61"/>
      <c r="AW7257" s="61"/>
      <c r="AX7257" s="61"/>
      <c r="AY7257" s="61"/>
      <c r="AZ7257" s="61"/>
      <c r="BA7257" s="61"/>
    </row>
    <row r="7258" spans="39:53" x14ac:dyDescent="0.2">
      <c r="AM7258" s="61"/>
      <c r="AN7258" s="61"/>
      <c r="AO7258" s="171"/>
      <c r="AP7258" s="61"/>
      <c r="AQ7258" s="61"/>
      <c r="AR7258" s="61"/>
      <c r="AS7258" s="61"/>
      <c r="AT7258" s="61"/>
      <c r="AU7258" s="61"/>
      <c r="AV7258" s="61"/>
      <c r="AW7258" s="61"/>
      <c r="AX7258" s="61"/>
      <c r="AY7258" s="61"/>
      <c r="AZ7258" s="61"/>
      <c r="BA7258" s="61"/>
    </row>
    <row r="7259" spans="39:53" x14ac:dyDescent="0.2">
      <c r="AM7259" s="61"/>
      <c r="AN7259" s="61"/>
      <c r="AO7259" s="171"/>
      <c r="AP7259" s="61"/>
      <c r="AQ7259" s="61"/>
      <c r="AR7259" s="61"/>
      <c r="AS7259" s="61"/>
      <c r="AT7259" s="61"/>
      <c r="AU7259" s="61"/>
      <c r="AV7259" s="61"/>
      <c r="AW7259" s="61"/>
      <c r="AX7259" s="61"/>
      <c r="AY7259" s="61"/>
      <c r="AZ7259" s="61"/>
      <c r="BA7259" s="61"/>
    </row>
    <row r="7260" spans="39:53" x14ac:dyDescent="0.2">
      <c r="AM7260" s="61"/>
      <c r="AN7260" s="61"/>
      <c r="AO7260" s="171"/>
      <c r="AP7260" s="61"/>
      <c r="AQ7260" s="61"/>
      <c r="AR7260" s="61"/>
      <c r="AS7260" s="61"/>
      <c r="AT7260" s="61"/>
      <c r="AU7260" s="61"/>
      <c r="AV7260" s="61"/>
      <c r="AW7260" s="61"/>
      <c r="AX7260" s="61"/>
      <c r="AY7260" s="61"/>
      <c r="AZ7260" s="61"/>
      <c r="BA7260" s="61"/>
    </row>
    <row r="7261" spans="39:53" x14ac:dyDescent="0.2">
      <c r="AM7261" s="61"/>
      <c r="AN7261" s="61"/>
      <c r="AO7261" s="171"/>
      <c r="AP7261" s="61"/>
      <c r="AQ7261" s="61"/>
      <c r="AR7261" s="61"/>
      <c r="AS7261" s="61"/>
      <c r="AT7261" s="61"/>
      <c r="AU7261" s="61"/>
      <c r="AV7261" s="61"/>
      <c r="AW7261" s="61"/>
      <c r="AX7261" s="61"/>
      <c r="AY7261" s="61"/>
      <c r="AZ7261" s="61"/>
      <c r="BA7261" s="61"/>
    </row>
    <row r="7262" spans="39:53" x14ac:dyDescent="0.2">
      <c r="AM7262" s="61"/>
      <c r="AN7262" s="61"/>
      <c r="AO7262" s="171"/>
      <c r="AP7262" s="61"/>
      <c r="AQ7262" s="61"/>
      <c r="AR7262" s="61"/>
      <c r="AS7262" s="61"/>
      <c r="AT7262" s="61"/>
      <c r="AU7262" s="61"/>
      <c r="AV7262" s="61"/>
      <c r="AW7262" s="61"/>
      <c r="AX7262" s="61"/>
      <c r="AY7262" s="61"/>
      <c r="AZ7262" s="61"/>
      <c r="BA7262" s="61"/>
    </row>
    <row r="7263" spans="39:53" x14ac:dyDescent="0.2">
      <c r="AM7263" s="61"/>
      <c r="AN7263" s="61"/>
      <c r="AO7263" s="171"/>
      <c r="AP7263" s="61"/>
      <c r="AQ7263" s="61"/>
      <c r="AR7263" s="61"/>
      <c r="AS7263" s="61"/>
      <c r="AT7263" s="61"/>
      <c r="AU7263" s="61"/>
      <c r="AV7263" s="61"/>
      <c r="AW7263" s="61"/>
      <c r="AX7263" s="61"/>
      <c r="AY7263" s="61"/>
      <c r="AZ7263" s="61"/>
      <c r="BA7263" s="61"/>
    </row>
    <row r="7264" spans="39:53" x14ac:dyDescent="0.2">
      <c r="AM7264" s="61"/>
      <c r="AN7264" s="61"/>
      <c r="AO7264" s="171"/>
      <c r="AP7264" s="61"/>
      <c r="AQ7264" s="61"/>
      <c r="AR7264" s="61"/>
      <c r="AS7264" s="61"/>
      <c r="AT7264" s="61"/>
      <c r="AU7264" s="61"/>
      <c r="AV7264" s="61"/>
      <c r="AW7264" s="61"/>
      <c r="AX7264" s="61"/>
      <c r="AY7264" s="61"/>
      <c r="AZ7264" s="61"/>
      <c r="BA7264" s="61"/>
    </row>
    <row r="7265" spans="39:53" x14ac:dyDescent="0.2">
      <c r="AM7265" s="61"/>
      <c r="AN7265" s="61"/>
      <c r="AO7265" s="171"/>
      <c r="AP7265" s="61"/>
      <c r="AQ7265" s="61"/>
      <c r="AR7265" s="61"/>
      <c r="AS7265" s="61"/>
      <c r="AT7265" s="61"/>
      <c r="AU7265" s="61"/>
      <c r="AV7265" s="61"/>
      <c r="AW7265" s="61"/>
      <c r="AX7265" s="61"/>
      <c r="AY7265" s="61"/>
      <c r="AZ7265" s="61"/>
      <c r="BA7265" s="61"/>
    </row>
    <row r="7266" spans="39:53" x14ac:dyDescent="0.2">
      <c r="AM7266" s="61"/>
      <c r="AN7266" s="61"/>
      <c r="AO7266" s="171"/>
      <c r="AP7266" s="61"/>
      <c r="AQ7266" s="61"/>
      <c r="AR7266" s="61"/>
      <c r="AS7266" s="61"/>
      <c r="AT7266" s="61"/>
      <c r="AU7266" s="61"/>
      <c r="AV7266" s="61"/>
      <c r="AW7266" s="61"/>
      <c r="AX7266" s="61"/>
      <c r="AY7266" s="61"/>
      <c r="AZ7266" s="61"/>
      <c r="BA7266" s="61"/>
    </row>
    <row r="7267" spans="39:53" x14ac:dyDescent="0.2">
      <c r="AM7267" s="61"/>
      <c r="AN7267" s="61"/>
      <c r="AO7267" s="171"/>
      <c r="AP7267" s="61"/>
      <c r="AQ7267" s="61"/>
      <c r="AR7267" s="61"/>
      <c r="AS7267" s="61"/>
      <c r="AT7267" s="61"/>
      <c r="AU7267" s="61"/>
      <c r="AV7267" s="61"/>
      <c r="AW7267" s="61"/>
      <c r="AX7267" s="61"/>
      <c r="AY7267" s="61"/>
      <c r="AZ7267" s="61"/>
      <c r="BA7267" s="61"/>
    </row>
    <row r="7268" spans="39:53" x14ac:dyDescent="0.2">
      <c r="AM7268" s="61"/>
      <c r="AN7268" s="61"/>
      <c r="AO7268" s="171"/>
      <c r="AP7268" s="61"/>
      <c r="AQ7268" s="61"/>
      <c r="AR7268" s="61"/>
      <c r="AS7268" s="61"/>
      <c r="AT7268" s="61"/>
      <c r="AU7268" s="61"/>
      <c r="AV7268" s="61"/>
      <c r="AW7268" s="61"/>
      <c r="AX7268" s="61"/>
      <c r="AY7268" s="61"/>
      <c r="AZ7268" s="61"/>
      <c r="BA7268" s="61"/>
    </row>
    <row r="7269" spans="39:53" x14ac:dyDescent="0.2">
      <c r="AM7269" s="61"/>
      <c r="AN7269" s="61"/>
      <c r="AO7269" s="171"/>
      <c r="AP7269" s="61"/>
      <c r="AQ7269" s="61"/>
      <c r="AR7269" s="61"/>
      <c r="AS7269" s="61"/>
      <c r="AT7269" s="61"/>
      <c r="AU7269" s="61"/>
      <c r="AV7269" s="61"/>
      <c r="AW7269" s="61"/>
      <c r="AX7269" s="61"/>
      <c r="AY7269" s="61"/>
      <c r="AZ7269" s="61"/>
      <c r="BA7269" s="61"/>
    </row>
    <row r="7270" spans="39:53" x14ac:dyDescent="0.2">
      <c r="AM7270" s="61"/>
      <c r="AN7270" s="61"/>
      <c r="AO7270" s="171"/>
      <c r="AP7270" s="61"/>
      <c r="AQ7270" s="61"/>
      <c r="AR7270" s="61"/>
      <c r="AS7270" s="61"/>
      <c r="AT7270" s="61"/>
      <c r="AU7270" s="61"/>
      <c r="AV7270" s="61"/>
      <c r="AW7270" s="61"/>
      <c r="AX7270" s="61"/>
      <c r="AY7270" s="61"/>
      <c r="AZ7270" s="61"/>
      <c r="BA7270" s="61"/>
    </row>
    <row r="7271" spans="39:53" x14ac:dyDescent="0.2">
      <c r="AM7271" s="61"/>
      <c r="AN7271" s="61"/>
      <c r="AO7271" s="171"/>
      <c r="AP7271" s="61"/>
      <c r="AQ7271" s="61"/>
      <c r="AR7271" s="61"/>
      <c r="AS7271" s="61"/>
      <c r="AT7271" s="61"/>
      <c r="AU7271" s="61"/>
      <c r="AV7271" s="61"/>
      <c r="AW7271" s="61"/>
      <c r="AX7271" s="61"/>
      <c r="AY7271" s="61"/>
      <c r="AZ7271" s="61"/>
      <c r="BA7271" s="61"/>
    </row>
    <row r="7272" spans="39:53" x14ac:dyDescent="0.2">
      <c r="AM7272" s="61"/>
      <c r="AN7272" s="61"/>
      <c r="AO7272" s="171"/>
      <c r="AP7272" s="61"/>
      <c r="AQ7272" s="61"/>
      <c r="AR7272" s="61"/>
      <c r="AS7272" s="61"/>
      <c r="AT7272" s="61"/>
      <c r="AU7272" s="61"/>
      <c r="AV7272" s="61"/>
      <c r="AW7272" s="61"/>
      <c r="AX7272" s="61"/>
      <c r="AY7272" s="61"/>
      <c r="AZ7272" s="61"/>
      <c r="BA7272" s="61"/>
    </row>
    <row r="7273" spans="39:53" x14ac:dyDescent="0.2">
      <c r="AM7273" s="61"/>
      <c r="AN7273" s="61"/>
      <c r="AO7273" s="171"/>
      <c r="AP7273" s="61"/>
      <c r="AQ7273" s="61"/>
      <c r="AR7273" s="61"/>
      <c r="AS7273" s="61"/>
      <c r="AT7273" s="61"/>
      <c r="AU7273" s="61"/>
      <c r="AV7273" s="61"/>
      <c r="AW7273" s="61"/>
      <c r="AX7273" s="61"/>
      <c r="AY7273" s="61"/>
      <c r="AZ7273" s="61"/>
      <c r="BA7273" s="61"/>
    </row>
    <row r="7274" spans="39:53" x14ac:dyDescent="0.2">
      <c r="AM7274" s="61"/>
      <c r="AN7274" s="61"/>
      <c r="AO7274" s="171"/>
      <c r="AP7274" s="61"/>
      <c r="AQ7274" s="61"/>
      <c r="AR7274" s="61"/>
      <c r="AS7274" s="61"/>
      <c r="AT7274" s="61"/>
      <c r="AU7274" s="61"/>
      <c r="AV7274" s="61"/>
      <c r="AW7274" s="61"/>
      <c r="AX7274" s="61"/>
      <c r="AY7274" s="61"/>
      <c r="AZ7274" s="61"/>
      <c r="BA7274" s="61"/>
    </row>
    <row r="7275" spans="39:53" x14ac:dyDescent="0.2">
      <c r="AM7275" s="61"/>
      <c r="AN7275" s="61"/>
      <c r="AO7275" s="171"/>
      <c r="AP7275" s="61"/>
      <c r="AQ7275" s="61"/>
      <c r="AR7275" s="61"/>
      <c r="AS7275" s="61"/>
      <c r="AT7275" s="61"/>
      <c r="AU7275" s="61"/>
      <c r="AV7275" s="61"/>
      <c r="AW7275" s="61"/>
      <c r="AX7275" s="61"/>
      <c r="AY7275" s="61"/>
      <c r="AZ7275" s="61"/>
      <c r="BA7275" s="61"/>
    </row>
    <row r="7276" spans="39:53" x14ac:dyDescent="0.2">
      <c r="AM7276" s="61"/>
      <c r="AN7276" s="61"/>
      <c r="AO7276" s="171"/>
      <c r="AP7276" s="61"/>
      <c r="AQ7276" s="61"/>
      <c r="AR7276" s="61"/>
      <c r="AS7276" s="61"/>
      <c r="AT7276" s="61"/>
      <c r="AU7276" s="61"/>
      <c r="AV7276" s="61"/>
      <c r="AW7276" s="61"/>
      <c r="AX7276" s="61"/>
      <c r="AY7276" s="61"/>
      <c r="AZ7276" s="61"/>
      <c r="BA7276" s="61"/>
    </row>
    <row r="7277" spans="39:53" x14ac:dyDescent="0.2">
      <c r="AM7277" s="61"/>
      <c r="AN7277" s="61"/>
      <c r="AO7277" s="171"/>
      <c r="AP7277" s="61"/>
      <c r="AQ7277" s="61"/>
      <c r="AR7277" s="61"/>
      <c r="AS7277" s="61"/>
      <c r="AT7277" s="61"/>
      <c r="AU7277" s="61"/>
      <c r="AV7277" s="61"/>
      <c r="AW7277" s="61"/>
      <c r="AX7277" s="61"/>
      <c r="AY7277" s="61"/>
      <c r="AZ7277" s="61"/>
      <c r="BA7277" s="61"/>
    </row>
    <row r="7278" spans="39:53" x14ac:dyDescent="0.2">
      <c r="AM7278" s="61"/>
      <c r="AN7278" s="61"/>
      <c r="AO7278" s="171"/>
      <c r="AP7278" s="61"/>
      <c r="AQ7278" s="61"/>
      <c r="AR7278" s="61"/>
      <c r="AS7278" s="61"/>
      <c r="AT7278" s="61"/>
      <c r="AU7278" s="61"/>
      <c r="AV7278" s="61"/>
      <c r="AW7278" s="61"/>
      <c r="AX7278" s="61"/>
      <c r="AY7278" s="61"/>
      <c r="AZ7278" s="61"/>
      <c r="BA7278" s="61"/>
    </row>
    <row r="7279" spans="39:53" x14ac:dyDescent="0.2">
      <c r="AM7279" s="61"/>
      <c r="AN7279" s="61"/>
      <c r="AO7279" s="171"/>
      <c r="AP7279" s="61"/>
      <c r="AQ7279" s="61"/>
      <c r="AR7279" s="61"/>
      <c r="AS7279" s="61"/>
      <c r="AT7279" s="61"/>
      <c r="AU7279" s="61"/>
      <c r="AV7279" s="61"/>
      <c r="AW7279" s="61"/>
      <c r="AX7279" s="61"/>
      <c r="AY7279" s="61"/>
      <c r="AZ7279" s="61"/>
      <c r="BA7279" s="61"/>
    </row>
    <row r="7280" spans="39:53" x14ac:dyDescent="0.2">
      <c r="AM7280" s="61"/>
      <c r="AN7280" s="61"/>
      <c r="AO7280" s="171"/>
      <c r="AP7280" s="61"/>
      <c r="AQ7280" s="61"/>
      <c r="AR7280" s="61"/>
      <c r="AS7280" s="61"/>
      <c r="AT7280" s="61"/>
      <c r="AU7280" s="61"/>
      <c r="AV7280" s="61"/>
      <c r="AW7280" s="61"/>
      <c r="AX7280" s="61"/>
      <c r="AY7280" s="61"/>
      <c r="AZ7280" s="61"/>
      <c r="BA7280" s="61"/>
    </row>
    <row r="7281" spans="39:53" x14ac:dyDescent="0.2">
      <c r="AM7281" s="61"/>
      <c r="AN7281" s="61"/>
      <c r="AO7281" s="171"/>
      <c r="AP7281" s="61"/>
      <c r="AQ7281" s="61"/>
      <c r="AR7281" s="61"/>
      <c r="AS7281" s="61"/>
      <c r="AT7281" s="61"/>
      <c r="AU7281" s="61"/>
      <c r="AV7281" s="61"/>
      <c r="AW7281" s="61"/>
      <c r="AX7281" s="61"/>
      <c r="AY7281" s="61"/>
      <c r="AZ7281" s="61"/>
      <c r="BA7281" s="61"/>
    </row>
    <row r="7282" spans="39:53" x14ac:dyDescent="0.2">
      <c r="AM7282" s="61"/>
      <c r="AN7282" s="61"/>
      <c r="AO7282" s="171"/>
      <c r="AP7282" s="61"/>
      <c r="AQ7282" s="61"/>
      <c r="AR7282" s="61"/>
      <c r="AS7282" s="61"/>
      <c r="AT7282" s="61"/>
      <c r="AU7282" s="61"/>
      <c r="AV7282" s="61"/>
      <c r="AW7282" s="61"/>
      <c r="AX7282" s="61"/>
      <c r="AY7282" s="61"/>
      <c r="AZ7282" s="61"/>
      <c r="BA7282" s="61"/>
    </row>
    <row r="7283" spans="39:53" x14ac:dyDescent="0.2">
      <c r="AM7283" s="61"/>
      <c r="AN7283" s="61"/>
      <c r="AO7283" s="171"/>
      <c r="AP7283" s="61"/>
      <c r="AQ7283" s="61"/>
      <c r="AR7283" s="61"/>
      <c r="AS7283" s="61"/>
      <c r="AT7283" s="61"/>
      <c r="AU7283" s="61"/>
      <c r="AV7283" s="61"/>
      <c r="AW7283" s="61"/>
      <c r="AX7283" s="61"/>
      <c r="AY7283" s="61"/>
      <c r="AZ7283" s="61"/>
      <c r="BA7283" s="61"/>
    </row>
    <row r="7284" spans="39:53" x14ac:dyDescent="0.2">
      <c r="AM7284" s="61"/>
      <c r="AN7284" s="61"/>
      <c r="AO7284" s="171"/>
      <c r="AP7284" s="61"/>
      <c r="AQ7284" s="61"/>
      <c r="AR7284" s="61"/>
      <c r="AS7284" s="61"/>
      <c r="AT7284" s="61"/>
      <c r="AU7284" s="61"/>
      <c r="AV7284" s="61"/>
      <c r="AW7284" s="61"/>
      <c r="AX7284" s="61"/>
      <c r="AY7284" s="61"/>
      <c r="AZ7284" s="61"/>
      <c r="BA7284" s="61"/>
    </row>
    <row r="7285" spans="39:53" x14ac:dyDescent="0.2">
      <c r="AM7285" s="61"/>
      <c r="AN7285" s="61"/>
      <c r="AO7285" s="171"/>
      <c r="AP7285" s="61"/>
      <c r="AQ7285" s="61"/>
      <c r="AR7285" s="61"/>
      <c r="AS7285" s="61"/>
      <c r="AT7285" s="61"/>
      <c r="AU7285" s="61"/>
      <c r="AV7285" s="61"/>
      <c r="AW7285" s="61"/>
      <c r="AX7285" s="61"/>
      <c r="AY7285" s="61"/>
      <c r="AZ7285" s="61"/>
      <c r="BA7285" s="61"/>
    </row>
    <row r="7286" spans="39:53" x14ac:dyDescent="0.2">
      <c r="AM7286" s="61"/>
      <c r="AN7286" s="61"/>
      <c r="AO7286" s="171"/>
      <c r="AP7286" s="61"/>
      <c r="AQ7286" s="61"/>
      <c r="AR7286" s="61"/>
      <c r="AS7286" s="61"/>
      <c r="AT7286" s="61"/>
      <c r="AU7286" s="61"/>
      <c r="AV7286" s="61"/>
      <c r="AW7286" s="61"/>
      <c r="AX7286" s="61"/>
      <c r="AY7286" s="61"/>
      <c r="AZ7286" s="61"/>
      <c r="BA7286" s="61"/>
    </row>
    <row r="7287" spans="39:53" x14ac:dyDescent="0.2">
      <c r="AM7287" s="61"/>
      <c r="AN7287" s="61"/>
      <c r="AO7287" s="171"/>
      <c r="AP7287" s="61"/>
      <c r="AQ7287" s="61"/>
      <c r="AR7287" s="61"/>
      <c r="AS7287" s="61"/>
      <c r="AT7287" s="61"/>
      <c r="AU7287" s="61"/>
      <c r="AV7287" s="61"/>
      <c r="AW7287" s="61"/>
      <c r="AX7287" s="61"/>
      <c r="AY7287" s="61"/>
      <c r="AZ7287" s="61"/>
      <c r="BA7287" s="61"/>
    </row>
    <row r="7288" spans="39:53" x14ac:dyDescent="0.2">
      <c r="AM7288" s="61"/>
      <c r="AN7288" s="61"/>
      <c r="AO7288" s="171"/>
      <c r="AP7288" s="61"/>
      <c r="AQ7288" s="61"/>
      <c r="AR7288" s="61"/>
      <c r="AS7288" s="61"/>
      <c r="AT7288" s="61"/>
      <c r="AU7288" s="61"/>
      <c r="AV7288" s="61"/>
      <c r="AW7288" s="61"/>
      <c r="AX7288" s="61"/>
      <c r="AY7288" s="61"/>
      <c r="AZ7288" s="61"/>
      <c r="BA7288" s="61"/>
    </row>
    <row r="7289" spans="39:53" x14ac:dyDescent="0.2">
      <c r="AM7289" s="61"/>
      <c r="AN7289" s="61"/>
      <c r="AO7289" s="171"/>
      <c r="AP7289" s="61"/>
      <c r="AQ7289" s="61"/>
      <c r="AR7289" s="61"/>
      <c r="AS7289" s="61"/>
      <c r="AT7289" s="61"/>
      <c r="AU7289" s="61"/>
      <c r="AV7289" s="61"/>
      <c r="AW7289" s="61"/>
      <c r="AX7289" s="61"/>
      <c r="AY7289" s="61"/>
      <c r="AZ7289" s="61"/>
      <c r="BA7289" s="61"/>
    </row>
    <row r="7290" spans="39:53" x14ac:dyDescent="0.2">
      <c r="AM7290" s="61"/>
      <c r="AN7290" s="61"/>
      <c r="AO7290" s="171"/>
      <c r="AP7290" s="61"/>
      <c r="AQ7290" s="61"/>
      <c r="AR7290" s="61"/>
      <c r="AS7290" s="61"/>
      <c r="AT7290" s="61"/>
      <c r="AU7290" s="61"/>
      <c r="AV7290" s="61"/>
      <c r="AW7290" s="61"/>
      <c r="AX7290" s="61"/>
      <c r="AY7290" s="61"/>
      <c r="AZ7290" s="61"/>
      <c r="BA7290" s="61"/>
    </row>
    <row r="7291" spans="39:53" x14ac:dyDescent="0.2">
      <c r="AM7291" s="61"/>
      <c r="AN7291" s="61"/>
      <c r="AO7291" s="171"/>
      <c r="AP7291" s="61"/>
      <c r="AQ7291" s="61"/>
      <c r="AR7291" s="61"/>
      <c r="AS7291" s="61"/>
      <c r="AT7291" s="61"/>
      <c r="AU7291" s="61"/>
      <c r="AV7291" s="61"/>
      <c r="AW7291" s="61"/>
      <c r="AX7291" s="61"/>
      <c r="AY7291" s="61"/>
      <c r="AZ7291" s="61"/>
      <c r="BA7291" s="61"/>
    </row>
    <row r="7292" spans="39:53" x14ac:dyDescent="0.2">
      <c r="AM7292" s="61"/>
      <c r="AN7292" s="61"/>
      <c r="AO7292" s="171"/>
      <c r="AP7292" s="61"/>
      <c r="AQ7292" s="61"/>
      <c r="AR7292" s="61"/>
      <c r="AS7292" s="61"/>
      <c r="AT7292" s="61"/>
      <c r="AU7292" s="61"/>
      <c r="AV7292" s="61"/>
      <c r="AW7292" s="61"/>
      <c r="AX7292" s="61"/>
      <c r="AY7292" s="61"/>
      <c r="AZ7292" s="61"/>
      <c r="BA7292" s="61"/>
    </row>
    <row r="7293" spans="39:53" x14ac:dyDescent="0.2">
      <c r="AM7293" s="61"/>
      <c r="AN7293" s="61"/>
      <c r="AO7293" s="171"/>
      <c r="AP7293" s="61"/>
      <c r="AQ7293" s="61"/>
      <c r="AR7293" s="61"/>
      <c r="AS7293" s="61"/>
      <c r="AT7293" s="61"/>
      <c r="AU7293" s="61"/>
      <c r="AV7293" s="61"/>
      <c r="AW7293" s="61"/>
      <c r="AX7293" s="61"/>
      <c r="AY7293" s="61"/>
      <c r="AZ7293" s="61"/>
      <c r="BA7293" s="61"/>
    </row>
    <row r="7294" spans="39:53" x14ac:dyDescent="0.2">
      <c r="AM7294" s="61"/>
      <c r="AN7294" s="61"/>
      <c r="AO7294" s="171"/>
      <c r="AP7294" s="61"/>
      <c r="AQ7294" s="61"/>
      <c r="AR7294" s="61"/>
      <c r="AS7294" s="61"/>
      <c r="AT7294" s="61"/>
      <c r="AU7294" s="61"/>
      <c r="AV7294" s="61"/>
      <c r="AW7294" s="61"/>
      <c r="AX7294" s="61"/>
      <c r="AY7294" s="61"/>
      <c r="AZ7294" s="61"/>
      <c r="BA7294" s="61"/>
    </row>
    <row r="7295" spans="39:53" x14ac:dyDescent="0.2">
      <c r="AM7295" s="61"/>
      <c r="AN7295" s="61"/>
      <c r="AO7295" s="171"/>
      <c r="AP7295" s="61"/>
      <c r="AQ7295" s="61"/>
      <c r="AR7295" s="61"/>
      <c r="AS7295" s="61"/>
      <c r="AT7295" s="61"/>
      <c r="AU7295" s="61"/>
      <c r="AV7295" s="61"/>
      <c r="AW7295" s="61"/>
      <c r="AX7295" s="61"/>
      <c r="AY7295" s="61"/>
      <c r="AZ7295" s="61"/>
      <c r="BA7295" s="61"/>
    </row>
    <row r="7296" spans="39:53" x14ac:dyDescent="0.2">
      <c r="AM7296" s="61"/>
      <c r="AN7296" s="61"/>
      <c r="AO7296" s="171"/>
      <c r="AP7296" s="61"/>
      <c r="AQ7296" s="61"/>
      <c r="AR7296" s="61"/>
      <c r="AS7296" s="61"/>
      <c r="AT7296" s="61"/>
      <c r="AU7296" s="61"/>
      <c r="AV7296" s="61"/>
      <c r="AW7296" s="61"/>
      <c r="AX7296" s="61"/>
      <c r="AY7296" s="61"/>
      <c r="AZ7296" s="61"/>
      <c r="BA7296" s="61"/>
    </row>
    <row r="7297" spans="39:53" x14ac:dyDescent="0.2">
      <c r="AM7297" s="61"/>
      <c r="AN7297" s="61"/>
      <c r="AO7297" s="171"/>
      <c r="AP7297" s="61"/>
      <c r="AQ7297" s="61"/>
      <c r="AR7297" s="61"/>
      <c r="AS7297" s="61"/>
      <c r="AT7297" s="61"/>
      <c r="AU7297" s="61"/>
      <c r="AV7297" s="61"/>
      <c r="AW7297" s="61"/>
      <c r="AX7297" s="61"/>
      <c r="AY7297" s="61"/>
      <c r="AZ7297" s="61"/>
      <c r="BA7297" s="61"/>
    </row>
    <row r="7298" spans="39:53" x14ac:dyDescent="0.2">
      <c r="AM7298" s="61"/>
      <c r="AN7298" s="61"/>
      <c r="AO7298" s="171"/>
      <c r="AP7298" s="61"/>
      <c r="AQ7298" s="61"/>
      <c r="AR7298" s="61"/>
      <c r="AS7298" s="61"/>
      <c r="AT7298" s="61"/>
      <c r="AU7298" s="61"/>
      <c r="AV7298" s="61"/>
      <c r="AW7298" s="61"/>
      <c r="AX7298" s="61"/>
      <c r="AY7298" s="61"/>
      <c r="AZ7298" s="61"/>
      <c r="BA7298" s="61"/>
    </row>
    <row r="7299" spans="39:53" x14ac:dyDescent="0.2">
      <c r="AM7299" s="61"/>
      <c r="AN7299" s="61"/>
      <c r="AO7299" s="171"/>
      <c r="AP7299" s="61"/>
      <c r="AQ7299" s="61"/>
      <c r="AR7299" s="61"/>
      <c r="AS7299" s="61"/>
      <c r="AT7299" s="61"/>
      <c r="AU7299" s="61"/>
      <c r="AV7299" s="61"/>
      <c r="AW7299" s="61"/>
      <c r="AX7299" s="61"/>
      <c r="AY7299" s="61"/>
      <c r="AZ7299" s="61"/>
      <c r="BA7299" s="61"/>
    </row>
    <row r="7300" spans="39:53" x14ac:dyDescent="0.2">
      <c r="AM7300" s="61"/>
      <c r="AN7300" s="61"/>
      <c r="AO7300" s="171"/>
      <c r="AP7300" s="61"/>
      <c r="AQ7300" s="61"/>
      <c r="AR7300" s="61"/>
      <c r="AS7300" s="61"/>
      <c r="AT7300" s="61"/>
      <c r="AU7300" s="61"/>
      <c r="AV7300" s="61"/>
      <c r="AW7300" s="61"/>
      <c r="AX7300" s="61"/>
      <c r="AY7300" s="61"/>
      <c r="AZ7300" s="61"/>
      <c r="BA7300" s="61"/>
    </row>
    <row r="7301" spans="39:53" x14ac:dyDescent="0.2">
      <c r="AM7301" s="61"/>
      <c r="AN7301" s="61"/>
      <c r="AO7301" s="171"/>
      <c r="AP7301" s="61"/>
      <c r="AQ7301" s="61"/>
      <c r="AR7301" s="61"/>
      <c r="AS7301" s="61"/>
      <c r="AT7301" s="61"/>
      <c r="AU7301" s="61"/>
      <c r="AV7301" s="61"/>
      <c r="AW7301" s="61"/>
      <c r="AX7301" s="61"/>
      <c r="AY7301" s="61"/>
      <c r="AZ7301" s="61"/>
      <c r="BA7301" s="61"/>
    </row>
    <row r="7302" spans="39:53" x14ac:dyDescent="0.2">
      <c r="AM7302" s="61"/>
      <c r="AN7302" s="61"/>
      <c r="AO7302" s="171"/>
      <c r="AP7302" s="61"/>
      <c r="AQ7302" s="61"/>
      <c r="AR7302" s="61"/>
      <c r="AS7302" s="61"/>
      <c r="AT7302" s="61"/>
      <c r="AU7302" s="61"/>
      <c r="AV7302" s="61"/>
      <c r="AW7302" s="61"/>
      <c r="AX7302" s="61"/>
      <c r="AY7302" s="61"/>
      <c r="AZ7302" s="61"/>
      <c r="BA7302" s="61"/>
    </row>
    <row r="7303" spans="39:53" x14ac:dyDescent="0.2">
      <c r="AM7303" s="61"/>
      <c r="AN7303" s="61"/>
      <c r="AO7303" s="171"/>
      <c r="AP7303" s="61"/>
      <c r="AQ7303" s="61"/>
      <c r="AR7303" s="61"/>
      <c r="AS7303" s="61"/>
      <c r="AT7303" s="61"/>
      <c r="AU7303" s="61"/>
      <c r="AV7303" s="61"/>
      <c r="AW7303" s="61"/>
      <c r="AX7303" s="61"/>
      <c r="AY7303" s="61"/>
      <c r="AZ7303" s="61"/>
      <c r="BA7303" s="61"/>
    </row>
    <row r="7304" spans="39:53" x14ac:dyDescent="0.2">
      <c r="AM7304" s="61"/>
      <c r="AN7304" s="61"/>
      <c r="AO7304" s="171"/>
      <c r="AP7304" s="61"/>
      <c r="AQ7304" s="61"/>
      <c r="AR7304" s="61"/>
      <c r="AS7304" s="61"/>
      <c r="AT7304" s="61"/>
      <c r="AU7304" s="61"/>
      <c r="AV7304" s="61"/>
      <c r="AW7304" s="61"/>
      <c r="AX7304" s="61"/>
      <c r="AY7304" s="61"/>
      <c r="AZ7304" s="61"/>
      <c r="BA7304" s="61"/>
    </row>
    <row r="7305" spans="39:53" x14ac:dyDescent="0.2">
      <c r="AM7305" s="61"/>
      <c r="AN7305" s="61"/>
      <c r="AO7305" s="171"/>
      <c r="AP7305" s="61"/>
      <c r="AQ7305" s="61"/>
      <c r="AR7305" s="61"/>
      <c r="AS7305" s="61"/>
      <c r="AT7305" s="61"/>
      <c r="AU7305" s="61"/>
      <c r="AV7305" s="61"/>
      <c r="AW7305" s="61"/>
      <c r="AX7305" s="61"/>
      <c r="AY7305" s="61"/>
      <c r="AZ7305" s="61"/>
      <c r="BA7305" s="61"/>
    </row>
    <row r="7306" spans="39:53" x14ac:dyDescent="0.2">
      <c r="AM7306" s="61"/>
      <c r="AN7306" s="61"/>
      <c r="AO7306" s="171"/>
      <c r="AP7306" s="61"/>
      <c r="AQ7306" s="61"/>
      <c r="AR7306" s="61"/>
      <c r="AS7306" s="61"/>
      <c r="AT7306" s="61"/>
      <c r="AU7306" s="61"/>
      <c r="AV7306" s="61"/>
      <c r="AW7306" s="61"/>
      <c r="AX7306" s="61"/>
      <c r="AY7306" s="61"/>
      <c r="AZ7306" s="61"/>
      <c r="BA7306" s="61"/>
    </row>
    <row r="7307" spans="39:53" x14ac:dyDescent="0.2">
      <c r="AM7307" s="61"/>
      <c r="AN7307" s="61"/>
      <c r="AO7307" s="171"/>
      <c r="AP7307" s="61"/>
      <c r="AQ7307" s="61"/>
      <c r="AR7307" s="61"/>
      <c r="AS7307" s="61"/>
      <c r="AT7307" s="61"/>
      <c r="AU7307" s="61"/>
      <c r="AV7307" s="61"/>
      <c r="AW7307" s="61"/>
      <c r="AX7307" s="61"/>
      <c r="AY7307" s="61"/>
      <c r="AZ7307" s="61"/>
      <c r="BA7307" s="61"/>
    </row>
    <row r="7308" spans="39:53" x14ac:dyDescent="0.2">
      <c r="AM7308" s="61"/>
      <c r="AN7308" s="61"/>
      <c r="AO7308" s="171"/>
      <c r="AP7308" s="61"/>
      <c r="AQ7308" s="61"/>
      <c r="AR7308" s="61"/>
      <c r="AS7308" s="61"/>
      <c r="AT7308" s="61"/>
      <c r="AU7308" s="61"/>
      <c r="AV7308" s="61"/>
      <c r="AW7308" s="61"/>
      <c r="AX7308" s="61"/>
      <c r="AY7308" s="61"/>
      <c r="AZ7308" s="61"/>
      <c r="BA7308" s="61"/>
    </row>
    <row r="7309" spans="39:53" x14ac:dyDescent="0.2">
      <c r="AM7309" s="61"/>
      <c r="AN7309" s="61"/>
      <c r="AO7309" s="171"/>
      <c r="AP7309" s="61"/>
      <c r="AQ7309" s="61"/>
      <c r="AR7309" s="61"/>
      <c r="AS7309" s="61"/>
      <c r="AT7309" s="61"/>
      <c r="AU7309" s="61"/>
      <c r="AV7309" s="61"/>
      <c r="AW7309" s="61"/>
      <c r="AX7309" s="61"/>
      <c r="AY7309" s="61"/>
      <c r="AZ7309" s="61"/>
      <c r="BA7309" s="61"/>
    </row>
    <row r="7310" spans="39:53" x14ac:dyDescent="0.2">
      <c r="AM7310" s="61"/>
      <c r="AN7310" s="61"/>
      <c r="AO7310" s="171"/>
      <c r="AP7310" s="61"/>
      <c r="AQ7310" s="61"/>
      <c r="AR7310" s="61"/>
      <c r="AS7310" s="61"/>
      <c r="AT7310" s="61"/>
      <c r="AU7310" s="61"/>
      <c r="AV7310" s="61"/>
      <c r="AW7310" s="61"/>
      <c r="AX7310" s="61"/>
      <c r="AY7310" s="61"/>
      <c r="AZ7310" s="61"/>
      <c r="BA7310" s="61"/>
    </row>
    <row r="7311" spans="39:53" x14ac:dyDescent="0.2">
      <c r="AM7311" s="61"/>
      <c r="AN7311" s="61"/>
      <c r="AO7311" s="171"/>
      <c r="AP7311" s="61"/>
      <c r="AQ7311" s="61"/>
      <c r="AR7311" s="61"/>
      <c r="AS7311" s="61"/>
      <c r="AT7311" s="61"/>
      <c r="AU7311" s="61"/>
      <c r="AV7311" s="61"/>
      <c r="AW7311" s="61"/>
      <c r="AX7311" s="61"/>
      <c r="AY7311" s="61"/>
      <c r="AZ7311" s="61"/>
      <c r="BA7311" s="61"/>
    </row>
    <row r="7312" spans="39:53" x14ac:dyDescent="0.2">
      <c r="AM7312" s="61"/>
      <c r="AN7312" s="61"/>
      <c r="AO7312" s="171"/>
      <c r="AP7312" s="61"/>
      <c r="AQ7312" s="61"/>
      <c r="AR7312" s="61"/>
      <c r="AS7312" s="61"/>
      <c r="AT7312" s="61"/>
      <c r="AU7312" s="61"/>
      <c r="AV7312" s="61"/>
      <c r="AW7312" s="61"/>
      <c r="AX7312" s="61"/>
      <c r="AY7312" s="61"/>
      <c r="AZ7312" s="61"/>
      <c r="BA7312" s="61"/>
    </row>
    <row r="7313" spans="39:53" x14ac:dyDescent="0.2">
      <c r="AM7313" s="61"/>
      <c r="AN7313" s="61"/>
      <c r="AO7313" s="171"/>
      <c r="AP7313" s="61"/>
      <c r="AQ7313" s="61"/>
      <c r="AR7313" s="61"/>
      <c r="AS7313" s="61"/>
      <c r="AT7313" s="61"/>
      <c r="AU7313" s="61"/>
      <c r="AV7313" s="61"/>
      <c r="AW7313" s="61"/>
      <c r="AX7313" s="61"/>
      <c r="AY7313" s="61"/>
      <c r="AZ7313" s="61"/>
      <c r="BA7313" s="61"/>
    </row>
    <row r="7314" spans="39:53" x14ac:dyDescent="0.2">
      <c r="AM7314" s="61"/>
      <c r="AN7314" s="61"/>
      <c r="AO7314" s="171"/>
      <c r="AP7314" s="61"/>
      <c r="AQ7314" s="61"/>
      <c r="AR7314" s="61"/>
      <c r="AS7314" s="61"/>
      <c r="AT7314" s="61"/>
      <c r="AU7314" s="61"/>
      <c r="AV7314" s="61"/>
      <c r="AW7314" s="61"/>
      <c r="AX7314" s="61"/>
      <c r="AY7314" s="61"/>
      <c r="AZ7314" s="61"/>
      <c r="BA7314" s="61"/>
    </row>
    <row r="7315" spans="39:53" x14ac:dyDescent="0.2">
      <c r="AM7315" s="61"/>
      <c r="AN7315" s="61"/>
      <c r="AO7315" s="171"/>
      <c r="AP7315" s="61"/>
      <c r="AQ7315" s="61"/>
      <c r="AR7315" s="61"/>
      <c r="AS7315" s="61"/>
      <c r="AT7315" s="61"/>
      <c r="AU7315" s="61"/>
      <c r="AV7315" s="61"/>
      <c r="AW7315" s="61"/>
      <c r="AX7315" s="61"/>
      <c r="AY7315" s="61"/>
      <c r="AZ7315" s="61"/>
      <c r="BA7315" s="61"/>
    </row>
    <row r="7316" spans="39:53" x14ac:dyDescent="0.2">
      <c r="AM7316" s="61"/>
      <c r="AN7316" s="61"/>
      <c r="AO7316" s="171"/>
      <c r="AP7316" s="61"/>
      <c r="AQ7316" s="61"/>
      <c r="AR7316" s="61"/>
      <c r="AS7316" s="61"/>
      <c r="AT7316" s="61"/>
      <c r="AU7316" s="61"/>
      <c r="AV7316" s="61"/>
      <c r="AW7316" s="61"/>
      <c r="AX7316" s="61"/>
      <c r="AY7316" s="61"/>
      <c r="AZ7316" s="61"/>
      <c r="BA7316" s="61"/>
    </row>
    <row r="7317" spans="39:53" x14ac:dyDescent="0.2">
      <c r="AM7317" s="61"/>
      <c r="AN7317" s="61"/>
      <c r="AO7317" s="171"/>
      <c r="AP7317" s="61"/>
      <c r="AQ7317" s="61"/>
      <c r="AR7317" s="61"/>
      <c r="AS7317" s="61"/>
      <c r="AT7317" s="61"/>
      <c r="AU7317" s="61"/>
      <c r="AV7317" s="61"/>
      <c r="AW7317" s="61"/>
      <c r="AX7317" s="61"/>
      <c r="AY7317" s="61"/>
      <c r="AZ7317" s="61"/>
      <c r="BA7317" s="61"/>
    </row>
    <row r="7318" spans="39:53" x14ac:dyDescent="0.2">
      <c r="AM7318" s="61"/>
      <c r="AN7318" s="61"/>
      <c r="AO7318" s="171"/>
      <c r="AP7318" s="61"/>
      <c r="AQ7318" s="61"/>
      <c r="AR7318" s="61"/>
      <c r="AS7318" s="61"/>
      <c r="AT7318" s="61"/>
      <c r="AU7318" s="61"/>
      <c r="AV7318" s="61"/>
      <c r="AW7318" s="61"/>
      <c r="AX7318" s="61"/>
      <c r="AY7318" s="61"/>
      <c r="AZ7318" s="61"/>
      <c r="BA7318" s="61"/>
    </row>
    <row r="7319" spans="39:53" x14ac:dyDescent="0.2">
      <c r="AM7319" s="61"/>
      <c r="AN7319" s="61"/>
      <c r="AO7319" s="171"/>
      <c r="AP7319" s="61"/>
      <c r="AQ7319" s="61"/>
      <c r="AR7319" s="61"/>
      <c r="AS7319" s="61"/>
      <c r="AT7319" s="61"/>
      <c r="AU7319" s="61"/>
      <c r="AV7319" s="61"/>
      <c r="AW7319" s="61"/>
      <c r="AX7319" s="61"/>
      <c r="AY7319" s="61"/>
      <c r="AZ7319" s="61"/>
      <c r="BA7319" s="61"/>
    </row>
    <row r="7320" spans="39:53" x14ac:dyDescent="0.2">
      <c r="AM7320" s="61"/>
      <c r="AN7320" s="61"/>
      <c r="AO7320" s="171"/>
      <c r="AP7320" s="61"/>
      <c r="AQ7320" s="61"/>
      <c r="AR7320" s="61"/>
      <c r="AS7320" s="61"/>
      <c r="AT7320" s="61"/>
      <c r="AU7320" s="61"/>
      <c r="AV7320" s="61"/>
      <c r="AW7320" s="61"/>
      <c r="AX7320" s="61"/>
      <c r="AY7320" s="61"/>
      <c r="AZ7320" s="61"/>
      <c r="BA7320" s="61"/>
    </row>
    <row r="7321" spans="39:53" x14ac:dyDescent="0.2">
      <c r="AM7321" s="61"/>
      <c r="AN7321" s="61"/>
      <c r="AO7321" s="171"/>
      <c r="AP7321" s="61"/>
      <c r="AQ7321" s="61"/>
      <c r="AR7321" s="61"/>
      <c r="AS7321" s="61"/>
      <c r="AT7321" s="61"/>
      <c r="AU7321" s="61"/>
      <c r="AV7321" s="61"/>
      <c r="AW7321" s="61"/>
      <c r="AX7321" s="61"/>
      <c r="AY7321" s="61"/>
      <c r="AZ7321" s="61"/>
      <c r="BA7321" s="61"/>
    </row>
    <row r="7322" spans="39:53" x14ac:dyDescent="0.2">
      <c r="AM7322" s="61"/>
      <c r="AN7322" s="61"/>
      <c r="AO7322" s="171"/>
      <c r="AP7322" s="61"/>
      <c r="AQ7322" s="61"/>
      <c r="AR7322" s="61"/>
      <c r="AS7322" s="61"/>
      <c r="AT7322" s="61"/>
      <c r="AU7322" s="61"/>
      <c r="AV7322" s="61"/>
      <c r="AW7322" s="61"/>
      <c r="AX7322" s="61"/>
      <c r="AY7322" s="61"/>
      <c r="AZ7322" s="61"/>
      <c r="BA7322" s="61"/>
    </row>
    <row r="7323" spans="39:53" x14ac:dyDescent="0.2">
      <c r="AM7323" s="61"/>
      <c r="AN7323" s="61"/>
      <c r="AO7323" s="171"/>
      <c r="AP7323" s="61"/>
      <c r="AQ7323" s="61"/>
      <c r="AR7323" s="61"/>
      <c r="AS7323" s="61"/>
      <c r="AT7323" s="61"/>
      <c r="AU7323" s="61"/>
      <c r="AV7323" s="61"/>
      <c r="AW7323" s="61"/>
      <c r="AX7323" s="61"/>
      <c r="AY7323" s="61"/>
      <c r="AZ7323" s="61"/>
      <c r="BA7323" s="61"/>
    </row>
    <row r="7324" spans="39:53" x14ac:dyDescent="0.2">
      <c r="AM7324" s="61"/>
      <c r="AN7324" s="61"/>
      <c r="AO7324" s="171"/>
      <c r="AP7324" s="61"/>
      <c r="AQ7324" s="61"/>
      <c r="AR7324" s="61"/>
      <c r="AS7324" s="61"/>
      <c r="AT7324" s="61"/>
      <c r="AU7324" s="61"/>
      <c r="AV7324" s="61"/>
      <c r="AW7324" s="61"/>
      <c r="AX7324" s="61"/>
      <c r="AY7324" s="61"/>
      <c r="AZ7324" s="61"/>
      <c r="BA7324" s="61"/>
    </row>
    <row r="7325" spans="39:53" x14ac:dyDescent="0.2">
      <c r="AM7325" s="61"/>
      <c r="AN7325" s="61"/>
      <c r="AO7325" s="171"/>
      <c r="AP7325" s="61"/>
      <c r="AQ7325" s="61"/>
      <c r="AR7325" s="61"/>
      <c r="AS7325" s="61"/>
      <c r="AT7325" s="61"/>
      <c r="AU7325" s="61"/>
      <c r="AV7325" s="61"/>
      <c r="AW7325" s="61"/>
      <c r="AX7325" s="61"/>
      <c r="AY7325" s="61"/>
      <c r="AZ7325" s="61"/>
      <c r="BA7325" s="61"/>
    </row>
    <row r="7326" spans="39:53" x14ac:dyDescent="0.2">
      <c r="AM7326" s="61"/>
      <c r="AN7326" s="61"/>
      <c r="AO7326" s="171"/>
      <c r="AP7326" s="61"/>
      <c r="AQ7326" s="61"/>
      <c r="AR7326" s="61"/>
      <c r="AS7326" s="61"/>
      <c r="AT7326" s="61"/>
      <c r="AU7326" s="61"/>
      <c r="AV7326" s="61"/>
      <c r="AW7326" s="61"/>
      <c r="AX7326" s="61"/>
      <c r="AY7326" s="61"/>
      <c r="AZ7326" s="61"/>
      <c r="BA7326" s="61"/>
    </row>
    <row r="7327" spans="39:53" x14ac:dyDescent="0.2">
      <c r="AM7327" s="61"/>
      <c r="AN7327" s="61"/>
      <c r="AO7327" s="171"/>
      <c r="AP7327" s="61"/>
      <c r="AQ7327" s="61"/>
      <c r="AR7327" s="61"/>
      <c r="AS7327" s="61"/>
      <c r="AT7327" s="61"/>
      <c r="AU7327" s="61"/>
      <c r="AV7327" s="61"/>
      <c r="AW7327" s="61"/>
      <c r="AX7327" s="61"/>
      <c r="AY7327" s="61"/>
      <c r="AZ7327" s="61"/>
      <c r="BA7327" s="61"/>
    </row>
    <row r="7328" spans="39:53" x14ac:dyDescent="0.2">
      <c r="AM7328" s="61"/>
      <c r="AN7328" s="61"/>
      <c r="AO7328" s="171"/>
      <c r="AP7328" s="61"/>
      <c r="AQ7328" s="61"/>
      <c r="AR7328" s="61"/>
      <c r="AS7328" s="61"/>
      <c r="AT7328" s="61"/>
      <c r="AU7328" s="61"/>
      <c r="AV7328" s="61"/>
      <c r="AW7328" s="61"/>
      <c r="AX7328" s="61"/>
      <c r="AY7328" s="61"/>
      <c r="AZ7328" s="61"/>
      <c r="BA7328" s="61"/>
    </row>
    <row r="7329" spans="39:53" x14ac:dyDescent="0.2">
      <c r="AM7329" s="61"/>
      <c r="AN7329" s="61"/>
      <c r="AO7329" s="171"/>
      <c r="AP7329" s="61"/>
      <c r="AQ7329" s="61"/>
      <c r="AR7329" s="61"/>
      <c r="AS7329" s="61"/>
      <c r="AT7329" s="61"/>
      <c r="AU7329" s="61"/>
      <c r="AV7329" s="61"/>
      <c r="AW7329" s="61"/>
      <c r="AX7329" s="61"/>
      <c r="AY7329" s="61"/>
      <c r="AZ7329" s="61"/>
      <c r="BA7329" s="61"/>
    </row>
    <row r="7330" spans="39:53" x14ac:dyDescent="0.2">
      <c r="AM7330" s="61"/>
      <c r="AN7330" s="61"/>
      <c r="AO7330" s="171"/>
      <c r="AP7330" s="61"/>
      <c r="AQ7330" s="61"/>
      <c r="AR7330" s="61"/>
      <c r="AS7330" s="61"/>
      <c r="AT7330" s="61"/>
      <c r="AU7330" s="61"/>
      <c r="AV7330" s="61"/>
      <c r="AW7330" s="61"/>
      <c r="AX7330" s="61"/>
      <c r="AY7330" s="61"/>
      <c r="AZ7330" s="61"/>
      <c r="BA7330" s="61"/>
    </row>
    <row r="7331" spans="39:53" x14ac:dyDescent="0.2">
      <c r="AM7331" s="61"/>
      <c r="AN7331" s="61"/>
      <c r="AO7331" s="171"/>
      <c r="AP7331" s="61"/>
      <c r="AQ7331" s="61"/>
      <c r="AR7331" s="61"/>
      <c r="AS7331" s="61"/>
      <c r="AT7331" s="61"/>
      <c r="AU7331" s="61"/>
      <c r="AV7331" s="61"/>
      <c r="AW7331" s="61"/>
      <c r="AX7331" s="61"/>
      <c r="AY7331" s="61"/>
      <c r="AZ7331" s="61"/>
      <c r="BA7331" s="61"/>
    </row>
    <row r="7332" spans="39:53" x14ac:dyDescent="0.2">
      <c r="AM7332" s="61"/>
      <c r="AN7332" s="61"/>
      <c r="AO7332" s="171"/>
      <c r="AP7332" s="61"/>
      <c r="AQ7332" s="61"/>
      <c r="AR7332" s="61"/>
      <c r="AS7332" s="61"/>
      <c r="AT7332" s="61"/>
      <c r="AU7332" s="61"/>
      <c r="AV7332" s="61"/>
      <c r="AW7332" s="61"/>
      <c r="AX7332" s="61"/>
      <c r="AY7332" s="61"/>
      <c r="AZ7332" s="61"/>
      <c r="BA7332" s="61"/>
    </row>
    <row r="7333" spans="39:53" x14ac:dyDescent="0.2">
      <c r="AM7333" s="61"/>
      <c r="AN7333" s="61"/>
      <c r="AO7333" s="171"/>
      <c r="AP7333" s="61"/>
      <c r="AQ7333" s="61"/>
      <c r="AR7333" s="61"/>
      <c r="AS7333" s="61"/>
      <c r="AT7333" s="61"/>
      <c r="AU7333" s="61"/>
      <c r="AV7333" s="61"/>
      <c r="AW7333" s="61"/>
      <c r="AX7333" s="61"/>
      <c r="AY7333" s="61"/>
      <c r="AZ7333" s="61"/>
      <c r="BA7333" s="61"/>
    </row>
    <row r="7334" spans="39:53" x14ac:dyDescent="0.2">
      <c r="AM7334" s="61"/>
      <c r="AN7334" s="61"/>
      <c r="AO7334" s="171"/>
      <c r="AP7334" s="61"/>
      <c r="AQ7334" s="61"/>
      <c r="AR7334" s="61"/>
      <c r="AS7334" s="61"/>
      <c r="AT7334" s="61"/>
      <c r="AU7334" s="61"/>
      <c r="AV7334" s="61"/>
      <c r="AW7334" s="61"/>
      <c r="AX7334" s="61"/>
      <c r="AY7334" s="61"/>
      <c r="AZ7334" s="61"/>
      <c r="BA7334" s="61"/>
    </row>
    <row r="7335" spans="39:53" x14ac:dyDescent="0.2">
      <c r="AM7335" s="61"/>
      <c r="AN7335" s="61"/>
      <c r="AO7335" s="171"/>
      <c r="AP7335" s="61"/>
      <c r="AQ7335" s="61"/>
      <c r="AR7335" s="61"/>
      <c r="AS7335" s="61"/>
      <c r="AT7335" s="61"/>
      <c r="AU7335" s="61"/>
      <c r="AV7335" s="61"/>
      <c r="AW7335" s="61"/>
      <c r="AX7335" s="61"/>
      <c r="AY7335" s="61"/>
      <c r="AZ7335" s="61"/>
      <c r="BA7335" s="61"/>
    </row>
    <row r="7336" spans="39:53" x14ac:dyDescent="0.2">
      <c r="AM7336" s="61"/>
      <c r="AN7336" s="61"/>
      <c r="AO7336" s="171"/>
      <c r="AP7336" s="61"/>
      <c r="AQ7336" s="61"/>
      <c r="AR7336" s="61"/>
      <c r="AS7336" s="61"/>
      <c r="AT7336" s="61"/>
      <c r="AU7336" s="61"/>
      <c r="AV7336" s="61"/>
      <c r="AW7336" s="61"/>
      <c r="AX7336" s="61"/>
      <c r="AY7336" s="61"/>
      <c r="AZ7336" s="61"/>
      <c r="BA7336" s="61"/>
    </row>
    <row r="7337" spans="39:53" x14ac:dyDescent="0.2">
      <c r="AM7337" s="61"/>
      <c r="AN7337" s="61"/>
      <c r="AO7337" s="171"/>
      <c r="AP7337" s="61"/>
      <c r="AQ7337" s="61"/>
      <c r="AR7337" s="61"/>
      <c r="AS7337" s="61"/>
      <c r="AT7337" s="61"/>
      <c r="AU7337" s="61"/>
      <c r="AV7337" s="61"/>
      <c r="AW7337" s="61"/>
      <c r="AX7337" s="61"/>
      <c r="AY7337" s="61"/>
      <c r="AZ7337" s="61"/>
      <c r="BA7337" s="61"/>
    </row>
    <row r="7338" spans="39:53" x14ac:dyDescent="0.2">
      <c r="AM7338" s="61"/>
      <c r="AN7338" s="61"/>
      <c r="AO7338" s="171"/>
      <c r="AP7338" s="61"/>
      <c r="AQ7338" s="61"/>
      <c r="AR7338" s="61"/>
      <c r="AS7338" s="61"/>
      <c r="AT7338" s="61"/>
      <c r="AU7338" s="61"/>
      <c r="AV7338" s="61"/>
      <c r="AW7338" s="61"/>
      <c r="AX7338" s="61"/>
      <c r="AY7338" s="61"/>
      <c r="AZ7338" s="61"/>
      <c r="BA7338" s="61"/>
    </row>
    <row r="7339" spans="39:53" x14ac:dyDescent="0.2">
      <c r="AM7339" s="61"/>
      <c r="AN7339" s="61"/>
      <c r="AO7339" s="171"/>
      <c r="AP7339" s="61"/>
      <c r="AQ7339" s="61"/>
      <c r="AR7339" s="61"/>
      <c r="AS7339" s="61"/>
      <c r="AT7339" s="61"/>
      <c r="AU7339" s="61"/>
      <c r="AV7339" s="61"/>
      <c r="AW7339" s="61"/>
      <c r="AX7339" s="61"/>
      <c r="AY7339" s="61"/>
      <c r="AZ7339" s="61"/>
      <c r="BA7339" s="61"/>
    </row>
    <row r="7340" spans="39:53" x14ac:dyDescent="0.2">
      <c r="AM7340" s="61"/>
      <c r="AN7340" s="61"/>
      <c r="AO7340" s="171"/>
      <c r="AP7340" s="61"/>
      <c r="AQ7340" s="61"/>
      <c r="AR7340" s="61"/>
      <c r="AS7340" s="61"/>
      <c r="AT7340" s="61"/>
      <c r="AU7340" s="61"/>
      <c r="AV7340" s="61"/>
      <c r="AW7340" s="61"/>
      <c r="AX7340" s="61"/>
      <c r="AY7340" s="61"/>
      <c r="AZ7340" s="61"/>
      <c r="BA7340" s="61"/>
    </row>
    <row r="7341" spans="39:53" x14ac:dyDescent="0.2">
      <c r="AM7341" s="61"/>
      <c r="AN7341" s="61"/>
      <c r="AO7341" s="171"/>
      <c r="AP7341" s="61"/>
      <c r="AQ7341" s="61"/>
      <c r="AR7341" s="61"/>
      <c r="AS7341" s="61"/>
      <c r="AT7341" s="61"/>
      <c r="AU7341" s="61"/>
      <c r="AV7341" s="61"/>
      <c r="AW7341" s="61"/>
      <c r="AX7341" s="61"/>
      <c r="AY7341" s="61"/>
      <c r="AZ7341" s="61"/>
      <c r="BA7341" s="61"/>
    </row>
    <row r="7342" spans="39:53" x14ac:dyDescent="0.2">
      <c r="AM7342" s="61"/>
      <c r="AN7342" s="61"/>
      <c r="AO7342" s="171"/>
      <c r="AP7342" s="61"/>
      <c r="AQ7342" s="61"/>
      <c r="AR7342" s="61"/>
      <c r="AS7342" s="61"/>
      <c r="AT7342" s="61"/>
      <c r="AU7342" s="61"/>
      <c r="AV7342" s="61"/>
      <c r="AW7342" s="61"/>
      <c r="AX7342" s="61"/>
      <c r="AY7342" s="61"/>
      <c r="AZ7342" s="61"/>
      <c r="BA7342" s="61"/>
    </row>
    <row r="7343" spans="39:53" x14ac:dyDescent="0.2">
      <c r="AM7343" s="61"/>
      <c r="AN7343" s="61"/>
      <c r="AO7343" s="171"/>
      <c r="AP7343" s="61"/>
      <c r="AQ7343" s="61"/>
      <c r="AR7343" s="61"/>
      <c r="AS7343" s="61"/>
      <c r="AT7343" s="61"/>
      <c r="AU7343" s="61"/>
      <c r="AV7343" s="61"/>
      <c r="AW7343" s="61"/>
      <c r="AX7343" s="61"/>
      <c r="AY7343" s="61"/>
      <c r="AZ7343" s="61"/>
      <c r="BA7343" s="61"/>
    </row>
    <row r="7344" spans="39:53" x14ac:dyDescent="0.2">
      <c r="AM7344" s="61"/>
      <c r="AN7344" s="61"/>
      <c r="AO7344" s="171"/>
      <c r="AP7344" s="61"/>
      <c r="AQ7344" s="61"/>
      <c r="AR7344" s="61"/>
      <c r="AS7344" s="61"/>
      <c r="AT7344" s="61"/>
      <c r="AU7344" s="61"/>
      <c r="AV7344" s="61"/>
      <c r="AW7344" s="61"/>
      <c r="AX7344" s="61"/>
      <c r="AY7344" s="61"/>
      <c r="AZ7344" s="61"/>
      <c r="BA7344" s="61"/>
    </row>
    <row r="7345" spans="39:53" x14ac:dyDescent="0.2">
      <c r="AM7345" s="61"/>
      <c r="AN7345" s="61"/>
      <c r="AO7345" s="171"/>
      <c r="AP7345" s="61"/>
      <c r="AQ7345" s="61"/>
      <c r="AR7345" s="61"/>
      <c r="AS7345" s="61"/>
      <c r="AT7345" s="61"/>
      <c r="AU7345" s="61"/>
      <c r="AV7345" s="61"/>
      <c r="AW7345" s="61"/>
      <c r="AX7345" s="61"/>
      <c r="AY7345" s="61"/>
      <c r="AZ7345" s="61"/>
      <c r="BA7345" s="61"/>
    </row>
    <row r="7346" spans="39:53" x14ac:dyDescent="0.2">
      <c r="AM7346" s="61"/>
      <c r="AN7346" s="61"/>
      <c r="AO7346" s="171"/>
      <c r="AP7346" s="61"/>
      <c r="AQ7346" s="61"/>
      <c r="AR7346" s="61"/>
      <c r="AS7346" s="61"/>
      <c r="AT7346" s="61"/>
      <c r="AU7346" s="61"/>
      <c r="AV7346" s="61"/>
      <c r="AW7346" s="61"/>
      <c r="AX7346" s="61"/>
      <c r="AY7346" s="61"/>
      <c r="AZ7346" s="61"/>
      <c r="BA7346" s="61"/>
    </row>
    <row r="7347" spans="39:53" x14ac:dyDescent="0.2">
      <c r="AM7347" s="61"/>
      <c r="AN7347" s="61"/>
      <c r="AO7347" s="171"/>
      <c r="AP7347" s="61"/>
      <c r="AQ7347" s="61"/>
      <c r="AR7347" s="61"/>
      <c r="AS7347" s="61"/>
      <c r="AT7347" s="61"/>
      <c r="AU7347" s="61"/>
      <c r="AV7347" s="61"/>
      <c r="AW7347" s="61"/>
      <c r="AX7347" s="61"/>
      <c r="AY7347" s="61"/>
      <c r="AZ7347" s="61"/>
      <c r="BA7347" s="61"/>
    </row>
    <row r="7348" spans="39:53" x14ac:dyDescent="0.2">
      <c r="AM7348" s="61"/>
      <c r="AN7348" s="61"/>
      <c r="AO7348" s="171"/>
      <c r="AP7348" s="61"/>
      <c r="AQ7348" s="61"/>
      <c r="AR7348" s="61"/>
      <c r="AS7348" s="61"/>
      <c r="AT7348" s="61"/>
      <c r="AU7348" s="61"/>
      <c r="AV7348" s="61"/>
      <c r="AW7348" s="61"/>
      <c r="AX7348" s="61"/>
      <c r="AY7348" s="61"/>
      <c r="AZ7348" s="61"/>
      <c r="BA7348" s="61"/>
    </row>
    <row r="7349" spans="39:53" x14ac:dyDescent="0.2">
      <c r="AM7349" s="61"/>
      <c r="AN7349" s="61"/>
      <c r="AO7349" s="171"/>
      <c r="AP7349" s="61"/>
      <c r="AQ7349" s="61"/>
      <c r="AR7349" s="61"/>
      <c r="AS7349" s="61"/>
      <c r="AT7349" s="61"/>
      <c r="AU7349" s="61"/>
      <c r="AV7349" s="61"/>
      <c r="AW7349" s="61"/>
      <c r="AX7349" s="61"/>
      <c r="AY7349" s="61"/>
      <c r="AZ7349" s="61"/>
      <c r="BA7349" s="61"/>
    </row>
    <row r="7350" spans="39:53" x14ac:dyDescent="0.2">
      <c r="AM7350" s="61"/>
      <c r="AN7350" s="61"/>
      <c r="AO7350" s="171"/>
      <c r="AP7350" s="61"/>
      <c r="AQ7350" s="61"/>
      <c r="AR7350" s="61"/>
      <c r="AS7350" s="61"/>
      <c r="AT7350" s="61"/>
      <c r="AU7350" s="61"/>
      <c r="AV7350" s="61"/>
      <c r="AW7350" s="61"/>
      <c r="AX7350" s="61"/>
      <c r="AY7350" s="61"/>
      <c r="AZ7350" s="61"/>
      <c r="BA7350" s="61"/>
    </row>
    <row r="7351" spans="39:53" x14ac:dyDescent="0.2">
      <c r="AM7351" s="61"/>
      <c r="AN7351" s="61"/>
      <c r="AO7351" s="171"/>
      <c r="AP7351" s="61"/>
      <c r="AQ7351" s="61"/>
      <c r="AR7351" s="61"/>
      <c r="AS7351" s="61"/>
      <c r="AT7351" s="61"/>
      <c r="AU7351" s="61"/>
      <c r="AV7351" s="61"/>
      <c r="AW7351" s="61"/>
      <c r="AX7351" s="61"/>
      <c r="AY7351" s="61"/>
      <c r="AZ7351" s="61"/>
      <c r="BA7351" s="61"/>
    </row>
    <row r="7352" spans="39:53" x14ac:dyDescent="0.2">
      <c r="AM7352" s="61"/>
      <c r="AN7352" s="61"/>
      <c r="AO7352" s="171"/>
      <c r="AP7352" s="61"/>
      <c r="AQ7352" s="61"/>
      <c r="AR7352" s="61"/>
      <c r="AS7352" s="61"/>
      <c r="AT7352" s="61"/>
      <c r="AU7352" s="61"/>
      <c r="AV7352" s="61"/>
      <c r="AW7352" s="61"/>
      <c r="AX7352" s="61"/>
      <c r="AY7352" s="61"/>
      <c r="AZ7352" s="61"/>
      <c r="BA7352" s="61"/>
    </row>
    <row r="7353" spans="39:53" x14ac:dyDescent="0.2">
      <c r="AM7353" s="61"/>
      <c r="AN7353" s="61"/>
      <c r="AO7353" s="171"/>
      <c r="AP7353" s="61"/>
      <c r="AQ7353" s="61"/>
      <c r="AR7353" s="61"/>
      <c r="AS7353" s="61"/>
      <c r="AT7353" s="61"/>
      <c r="AU7353" s="61"/>
      <c r="AV7353" s="61"/>
      <c r="AW7353" s="61"/>
      <c r="AX7353" s="61"/>
      <c r="AY7353" s="61"/>
      <c r="AZ7353" s="61"/>
      <c r="BA7353" s="61"/>
    </row>
    <row r="7354" spans="39:53" x14ac:dyDescent="0.2">
      <c r="AM7354" s="61"/>
      <c r="AN7354" s="61"/>
      <c r="AO7354" s="171"/>
      <c r="AP7354" s="61"/>
      <c r="AQ7354" s="61"/>
      <c r="AR7354" s="61"/>
      <c r="AS7354" s="61"/>
      <c r="AT7354" s="61"/>
      <c r="AU7354" s="61"/>
      <c r="AV7354" s="61"/>
      <c r="AW7354" s="61"/>
      <c r="AX7354" s="61"/>
      <c r="AY7354" s="61"/>
      <c r="AZ7354" s="61"/>
      <c r="BA7354" s="61"/>
    </row>
    <row r="7355" spans="39:53" x14ac:dyDescent="0.2">
      <c r="AM7355" s="61"/>
      <c r="AN7355" s="61"/>
      <c r="AO7355" s="171"/>
      <c r="AP7355" s="61"/>
      <c r="AQ7355" s="61"/>
      <c r="AR7355" s="61"/>
      <c r="AS7355" s="61"/>
      <c r="AT7355" s="61"/>
      <c r="AU7355" s="61"/>
      <c r="AV7355" s="61"/>
      <c r="AW7355" s="61"/>
      <c r="AX7355" s="61"/>
      <c r="AY7355" s="61"/>
      <c r="AZ7355" s="61"/>
      <c r="BA7355" s="61"/>
    </row>
    <row r="7356" spans="39:53" x14ac:dyDescent="0.2">
      <c r="AM7356" s="61"/>
      <c r="AN7356" s="61"/>
      <c r="AO7356" s="171"/>
      <c r="AP7356" s="61"/>
      <c r="AQ7356" s="61"/>
      <c r="AR7356" s="61"/>
      <c r="AS7356" s="61"/>
      <c r="AT7356" s="61"/>
      <c r="AU7356" s="61"/>
      <c r="AV7356" s="61"/>
      <c r="AW7356" s="61"/>
      <c r="AX7356" s="61"/>
      <c r="AY7356" s="61"/>
      <c r="AZ7356" s="61"/>
      <c r="BA7356" s="61"/>
    </row>
    <row r="7357" spans="39:53" x14ac:dyDescent="0.2">
      <c r="AM7357" s="61"/>
      <c r="AN7357" s="61"/>
      <c r="AO7357" s="171"/>
      <c r="AP7357" s="61"/>
      <c r="AQ7357" s="61"/>
      <c r="AR7357" s="61"/>
      <c r="AS7357" s="61"/>
      <c r="AT7357" s="61"/>
      <c r="AU7357" s="61"/>
      <c r="AV7357" s="61"/>
      <c r="AW7357" s="61"/>
      <c r="AX7357" s="61"/>
      <c r="AY7357" s="61"/>
      <c r="AZ7357" s="61"/>
      <c r="BA7357" s="61"/>
    </row>
    <row r="7358" spans="39:53" x14ac:dyDescent="0.2">
      <c r="AM7358" s="61"/>
      <c r="AN7358" s="61"/>
      <c r="AO7358" s="171"/>
      <c r="AP7358" s="61"/>
      <c r="AQ7358" s="61"/>
      <c r="AR7358" s="61"/>
      <c r="AS7358" s="61"/>
      <c r="AT7358" s="61"/>
      <c r="AU7358" s="61"/>
      <c r="AV7358" s="61"/>
      <c r="AW7358" s="61"/>
      <c r="AX7358" s="61"/>
      <c r="AY7358" s="61"/>
      <c r="AZ7358" s="61"/>
      <c r="BA7358" s="61"/>
    </row>
    <row r="7359" spans="39:53" x14ac:dyDescent="0.2">
      <c r="AM7359" s="61"/>
      <c r="AN7359" s="61"/>
      <c r="AO7359" s="171"/>
      <c r="AP7359" s="61"/>
      <c r="AQ7359" s="61"/>
      <c r="AR7359" s="61"/>
      <c r="AS7359" s="61"/>
      <c r="AT7359" s="61"/>
      <c r="AU7359" s="61"/>
      <c r="AV7359" s="61"/>
      <c r="AW7359" s="61"/>
      <c r="AX7359" s="61"/>
      <c r="AY7359" s="61"/>
      <c r="AZ7359" s="61"/>
      <c r="BA7359" s="61"/>
    </row>
    <row r="7360" spans="39:53" x14ac:dyDescent="0.2">
      <c r="AM7360" s="61"/>
      <c r="AN7360" s="61"/>
      <c r="AO7360" s="171"/>
      <c r="AP7360" s="61"/>
      <c r="AQ7360" s="61"/>
      <c r="AR7360" s="61"/>
      <c r="AS7360" s="61"/>
      <c r="AT7360" s="61"/>
      <c r="AU7360" s="61"/>
      <c r="AV7360" s="61"/>
      <c r="AW7360" s="61"/>
      <c r="AX7360" s="61"/>
      <c r="AY7360" s="61"/>
      <c r="AZ7360" s="61"/>
      <c r="BA7360" s="61"/>
    </row>
    <row r="7361" spans="39:53" x14ac:dyDescent="0.2">
      <c r="AM7361" s="61"/>
      <c r="AN7361" s="61"/>
      <c r="AO7361" s="171"/>
      <c r="AP7361" s="61"/>
      <c r="AQ7361" s="61"/>
      <c r="AR7361" s="61"/>
      <c r="AS7361" s="61"/>
      <c r="AT7361" s="61"/>
      <c r="AU7361" s="61"/>
      <c r="AV7361" s="61"/>
      <c r="AW7361" s="61"/>
      <c r="AX7361" s="61"/>
      <c r="AY7361" s="61"/>
      <c r="AZ7361" s="61"/>
      <c r="BA7361" s="61"/>
    </row>
    <row r="7362" spans="39:53" x14ac:dyDescent="0.2">
      <c r="AM7362" s="61"/>
      <c r="AN7362" s="61"/>
      <c r="AO7362" s="171"/>
      <c r="AP7362" s="61"/>
      <c r="AQ7362" s="61"/>
      <c r="AR7362" s="61"/>
      <c r="AS7362" s="61"/>
      <c r="AT7362" s="61"/>
      <c r="AU7362" s="61"/>
      <c r="AV7362" s="61"/>
      <c r="AW7362" s="61"/>
      <c r="AX7362" s="61"/>
      <c r="AY7362" s="61"/>
      <c r="AZ7362" s="61"/>
      <c r="BA7362" s="61"/>
    </row>
    <row r="7363" spans="39:53" x14ac:dyDescent="0.2">
      <c r="AM7363" s="61"/>
      <c r="AN7363" s="61"/>
      <c r="AO7363" s="171"/>
      <c r="AP7363" s="61"/>
      <c r="AQ7363" s="61"/>
      <c r="AR7363" s="61"/>
      <c r="AS7363" s="61"/>
      <c r="AT7363" s="61"/>
      <c r="AU7363" s="61"/>
      <c r="AV7363" s="61"/>
      <c r="AW7363" s="61"/>
      <c r="AX7363" s="61"/>
      <c r="AY7363" s="61"/>
      <c r="AZ7363" s="61"/>
      <c r="BA7363" s="61"/>
    </row>
    <row r="7364" spans="39:53" x14ac:dyDescent="0.2">
      <c r="AM7364" s="61"/>
      <c r="AN7364" s="61"/>
      <c r="AO7364" s="171"/>
      <c r="AP7364" s="61"/>
      <c r="AQ7364" s="61"/>
      <c r="AR7364" s="61"/>
      <c r="AS7364" s="61"/>
      <c r="AT7364" s="61"/>
      <c r="AU7364" s="61"/>
      <c r="AV7364" s="61"/>
      <c r="AW7364" s="61"/>
      <c r="AX7364" s="61"/>
      <c r="AY7364" s="61"/>
      <c r="AZ7364" s="61"/>
      <c r="BA7364" s="61"/>
    </row>
    <row r="7365" spans="39:53" x14ac:dyDescent="0.2">
      <c r="AM7365" s="61"/>
      <c r="AN7365" s="61"/>
      <c r="AO7365" s="171"/>
      <c r="AP7365" s="61"/>
      <c r="AQ7365" s="61"/>
      <c r="AR7365" s="61"/>
      <c r="AS7365" s="61"/>
      <c r="AT7365" s="61"/>
      <c r="AU7365" s="61"/>
      <c r="AV7365" s="61"/>
      <c r="AW7365" s="61"/>
      <c r="AX7365" s="61"/>
      <c r="AY7365" s="61"/>
      <c r="AZ7365" s="61"/>
      <c r="BA7365" s="61"/>
    </row>
    <row r="7366" spans="39:53" x14ac:dyDescent="0.2">
      <c r="AM7366" s="61"/>
      <c r="AN7366" s="61"/>
      <c r="AO7366" s="171"/>
      <c r="AP7366" s="61"/>
      <c r="AQ7366" s="61"/>
      <c r="AR7366" s="61"/>
      <c r="AS7366" s="61"/>
      <c r="AT7366" s="61"/>
      <c r="AU7366" s="61"/>
      <c r="AV7366" s="61"/>
      <c r="AW7366" s="61"/>
      <c r="AX7366" s="61"/>
      <c r="AY7366" s="61"/>
      <c r="AZ7366" s="61"/>
      <c r="BA7366" s="61"/>
    </row>
    <row r="7367" spans="39:53" x14ac:dyDescent="0.2">
      <c r="AM7367" s="61"/>
      <c r="AN7367" s="61"/>
      <c r="AO7367" s="171"/>
      <c r="AP7367" s="61"/>
      <c r="AQ7367" s="61"/>
      <c r="AR7367" s="61"/>
      <c r="AS7367" s="61"/>
      <c r="AT7367" s="61"/>
      <c r="AU7367" s="61"/>
      <c r="AV7367" s="61"/>
      <c r="AW7367" s="61"/>
      <c r="AX7367" s="61"/>
      <c r="AY7367" s="61"/>
      <c r="AZ7367" s="61"/>
      <c r="BA7367" s="61"/>
    </row>
    <row r="7368" spans="39:53" x14ac:dyDescent="0.2">
      <c r="AM7368" s="61"/>
      <c r="AN7368" s="61"/>
      <c r="AO7368" s="171"/>
      <c r="AP7368" s="61"/>
      <c r="AQ7368" s="61"/>
      <c r="AR7368" s="61"/>
      <c r="AS7368" s="61"/>
      <c r="AT7368" s="61"/>
      <c r="AU7368" s="61"/>
      <c r="AV7368" s="61"/>
      <c r="AW7368" s="61"/>
      <c r="AX7368" s="61"/>
      <c r="AY7368" s="61"/>
      <c r="AZ7368" s="61"/>
      <c r="BA7368" s="61"/>
    </row>
    <row r="7369" spans="39:53" x14ac:dyDescent="0.2">
      <c r="AM7369" s="61"/>
      <c r="AN7369" s="61"/>
      <c r="AO7369" s="171"/>
      <c r="AP7369" s="61"/>
      <c r="AQ7369" s="61"/>
      <c r="AR7369" s="61"/>
      <c r="AS7369" s="61"/>
      <c r="AT7369" s="61"/>
      <c r="AU7369" s="61"/>
      <c r="AV7369" s="61"/>
      <c r="AW7369" s="61"/>
      <c r="AX7369" s="61"/>
      <c r="AY7369" s="61"/>
      <c r="AZ7369" s="61"/>
      <c r="BA7369" s="61"/>
    </row>
    <row r="7370" spans="39:53" x14ac:dyDescent="0.2">
      <c r="AM7370" s="61"/>
      <c r="AN7370" s="61"/>
      <c r="AO7370" s="171"/>
      <c r="AP7370" s="61"/>
      <c r="AQ7370" s="61"/>
      <c r="AR7370" s="61"/>
      <c r="AS7370" s="61"/>
      <c r="AT7370" s="61"/>
      <c r="AU7370" s="61"/>
      <c r="AV7370" s="61"/>
      <c r="AW7370" s="61"/>
      <c r="AX7370" s="61"/>
      <c r="AY7370" s="61"/>
      <c r="AZ7370" s="61"/>
      <c r="BA7370" s="61"/>
    </row>
    <row r="7371" spans="39:53" x14ac:dyDescent="0.2">
      <c r="AM7371" s="61"/>
      <c r="AN7371" s="61"/>
      <c r="AO7371" s="171"/>
      <c r="AP7371" s="61"/>
      <c r="AQ7371" s="61"/>
      <c r="AR7371" s="61"/>
      <c r="AS7371" s="61"/>
      <c r="AT7371" s="61"/>
      <c r="AU7371" s="61"/>
      <c r="AV7371" s="61"/>
      <c r="AW7371" s="61"/>
      <c r="AX7371" s="61"/>
      <c r="AY7371" s="61"/>
      <c r="AZ7371" s="61"/>
      <c r="BA7371" s="61"/>
    </row>
    <row r="7372" spans="39:53" x14ac:dyDescent="0.2">
      <c r="AM7372" s="61"/>
      <c r="AN7372" s="61"/>
      <c r="AO7372" s="171"/>
      <c r="AP7372" s="61"/>
      <c r="AQ7372" s="61"/>
      <c r="AR7372" s="61"/>
      <c r="AS7372" s="61"/>
      <c r="AT7372" s="61"/>
      <c r="AU7372" s="61"/>
      <c r="AV7372" s="61"/>
      <c r="AW7372" s="61"/>
      <c r="AX7372" s="61"/>
      <c r="AY7372" s="61"/>
      <c r="AZ7372" s="61"/>
      <c r="BA7372" s="61"/>
    </row>
    <row r="7373" spans="39:53" x14ac:dyDescent="0.2">
      <c r="AM7373" s="61"/>
      <c r="AN7373" s="61"/>
      <c r="AO7373" s="171"/>
      <c r="AP7373" s="61"/>
      <c r="AQ7373" s="61"/>
      <c r="AR7373" s="61"/>
      <c r="AS7373" s="61"/>
      <c r="AT7373" s="61"/>
      <c r="AU7373" s="61"/>
      <c r="AV7373" s="61"/>
      <c r="AW7373" s="61"/>
      <c r="AX7373" s="61"/>
      <c r="AY7373" s="61"/>
      <c r="AZ7373" s="61"/>
      <c r="BA7373" s="61"/>
    </row>
    <row r="7374" spans="39:53" x14ac:dyDescent="0.2">
      <c r="AM7374" s="61"/>
      <c r="AN7374" s="61"/>
      <c r="AO7374" s="171"/>
      <c r="AP7374" s="61"/>
      <c r="AQ7374" s="61"/>
      <c r="AR7374" s="61"/>
      <c r="AS7374" s="61"/>
      <c r="AT7374" s="61"/>
      <c r="AU7374" s="61"/>
      <c r="AV7374" s="61"/>
      <c r="AW7374" s="61"/>
      <c r="AX7374" s="61"/>
      <c r="AY7374" s="61"/>
      <c r="AZ7374" s="61"/>
      <c r="BA7374" s="61"/>
    </row>
    <row r="7375" spans="39:53" x14ac:dyDescent="0.2">
      <c r="AM7375" s="61"/>
      <c r="AN7375" s="61"/>
      <c r="AO7375" s="171"/>
      <c r="AP7375" s="61"/>
      <c r="AQ7375" s="61"/>
      <c r="AR7375" s="61"/>
      <c r="AS7375" s="61"/>
      <c r="AT7375" s="61"/>
      <c r="AU7375" s="61"/>
      <c r="AV7375" s="61"/>
      <c r="AW7375" s="61"/>
      <c r="AX7375" s="61"/>
      <c r="AY7375" s="61"/>
      <c r="AZ7375" s="61"/>
      <c r="BA7375" s="61"/>
    </row>
    <row r="7376" spans="39:53" x14ac:dyDescent="0.2">
      <c r="AM7376" s="61"/>
      <c r="AN7376" s="61"/>
      <c r="AO7376" s="171"/>
      <c r="AP7376" s="61"/>
      <c r="AQ7376" s="61"/>
      <c r="AR7376" s="61"/>
      <c r="AS7376" s="61"/>
      <c r="AT7376" s="61"/>
      <c r="AU7376" s="61"/>
      <c r="AV7376" s="61"/>
      <c r="AW7376" s="61"/>
      <c r="AX7376" s="61"/>
      <c r="AY7376" s="61"/>
      <c r="AZ7376" s="61"/>
      <c r="BA7376" s="61"/>
    </row>
    <row r="7377" spans="39:53" x14ac:dyDescent="0.2">
      <c r="AM7377" s="61"/>
      <c r="AN7377" s="61"/>
      <c r="AO7377" s="171"/>
      <c r="AP7377" s="61"/>
      <c r="AQ7377" s="61"/>
      <c r="AR7377" s="61"/>
      <c r="AS7377" s="61"/>
      <c r="AT7377" s="61"/>
      <c r="AU7377" s="61"/>
      <c r="AV7377" s="61"/>
      <c r="AW7377" s="61"/>
      <c r="AX7377" s="61"/>
      <c r="AY7377" s="61"/>
      <c r="AZ7377" s="61"/>
      <c r="BA7377" s="61"/>
    </row>
    <row r="7378" spans="39:53" x14ac:dyDescent="0.2">
      <c r="AM7378" s="61"/>
      <c r="AN7378" s="61"/>
      <c r="AO7378" s="171"/>
      <c r="AP7378" s="61"/>
      <c r="AQ7378" s="61"/>
      <c r="AR7378" s="61"/>
      <c r="AS7378" s="61"/>
      <c r="AT7378" s="61"/>
      <c r="AU7378" s="61"/>
      <c r="AV7378" s="61"/>
      <c r="AW7378" s="61"/>
      <c r="AX7378" s="61"/>
      <c r="AY7378" s="61"/>
      <c r="AZ7378" s="61"/>
      <c r="BA7378" s="61"/>
    </row>
    <row r="7379" spans="39:53" x14ac:dyDescent="0.2">
      <c r="AM7379" s="61"/>
      <c r="AN7379" s="61"/>
      <c r="AO7379" s="171"/>
      <c r="AP7379" s="61"/>
      <c r="AQ7379" s="61"/>
      <c r="AR7379" s="61"/>
      <c r="AS7379" s="61"/>
      <c r="AT7379" s="61"/>
      <c r="AU7379" s="61"/>
      <c r="AV7379" s="61"/>
      <c r="AW7379" s="61"/>
      <c r="AX7379" s="61"/>
      <c r="AY7379" s="61"/>
      <c r="AZ7379" s="61"/>
      <c r="BA7379" s="61"/>
    </row>
    <row r="7380" spans="39:53" x14ac:dyDescent="0.2">
      <c r="AM7380" s="61"/>
      <c r="AN7380" s="61"/>
      <c r="AO7380" s="171"/>
      <c r="AP7380" s="61"/>
      <c r="AQ7380" s="61"/>
      <c r="AR7380" s="61"/>
      <c r="AS7380" s="61"/>
      <c r="AT7380" s="61"/>
      <c r="AU7380" s="61"/>
      <c r="AV7380" s="61"/>
      <c r="AW7380" s="61"/>
      <c r="AX7380" s="61"/>
      <c r="AY7380" s="61"/>
      <c r="AZ7380" s="61"/>
      <c r="BA7380" s="61"/>
    </row>
    <row r="7381" spans="39:53" x14ac:dyDescent="0.2">
      <c r="AM7381" s="61"/>
      <c r="AN7381" s="61"/>
      <c r="AO7381" s="171"/>
      <c r="AP7381" s="61"/>
      <c r="AQ7381" s="61"/>
      <c r="AR7381" s="61"/>
      <c r="AS7381" s="61"/>
      <c r="AT7381" s="61"/>
      <c r="AU7381" s="61"/>
      <c r="AV7381" s="61"/>
      <c r="AW7381" s="61"/>
      <c r="AX7381" s="61"/>
      <c r="AY7381" s="61"/>
      <c r="AZ7381" s="61"/>
      <c r="BA7381" s="61"/>
    </row>
    <row r="7382" spans="39:53" x14ac:dyDescent="0.2">
      <c r="AM7382" s="61"/>
      <c r="AN7382" s="61"/>
      <c r="AO7382" s="171"/>
      <c r="AP7382" s="61"/>
      <c r="AQ7382" s="61"/>
      <c r="AR7382" s="61"/>
      <c r="AS7382" s="61"/>
      <c r="AT7382" s="61"/>
      <c r="AU7382" s="61"/>
      <c r="AV7382" s="61"/>
      <c r="AW7382" s="61"/>
      <c r="AX7382" s="61"/>
      <c r="AY7382" s="61"/>
      <c r="AZ7382" s="61"/>
      <c r="BA7382" s="61"/>
    </row>
    <row r="7383" spans="39:53" x14ac:dyDescent="0.2">
      <c r="AM7383" s="61"/>
      <c r="AN7383" s="61"/>
      <c r="AO7383" s="171"/>
      <c r="AP7383" s="61"/>
      <c r="AQ7383" s="61"/>
      <c r="AR7383" s="61"/>
      <c r="AS7383" s="61"/>
      <c r="AT7383" s="61"/>
      <c r="AU7383" s="61"/>
      <c r="AV7383" s="61"/>
      <c r="AW7383" s="61"/>
      <c r="AX7383" s="61"/>
      <c r="AY7383" s="61"/>
      <c r="AZ7383" s="61"/>
      <c r="BA7383" s="61"/>
    </row>
    <row r="7384" spans="39:53" x14ac:dyDescent="0.2">
      <c r="AM7384" s="61"/>
      <c r="AN7384" s="61"/>
      <c r="AO7384" s="171"/>
      <c r="AP7384" s="61"/>
      <c r="AQ7384" s="61"/>
      <c r="AR7384" s="61"/>
      <c r="AS7384" s="61"/>
      <c r="AT7384" s="61"/>
      <c r="AU7384" s="61"/>
      <c r="AV7384" s="61"/>
      <c r="AW7384" s="61"/>
      <c r="AX7384" s="61"/>
      <c r="AY7384" s="61"/>
      <c r="AZ7384" s="61"/>
      <c r="BA7384" s="61"/>
    </row>
    <row r="7385" spans="39:53" x14ac:dyDescent="0.2">
      <c r="AM7385" s="61"/>
      <c r="AN7385" s="61"/>
      <c r="AO7385" s="171"/>
      <c r="AP7385" s="61"/>
      <c r="AQ7385" s="61"/>
      <c r="AR7385" s="61"/>
      <c r="AS7385" s="61"/>
      <c r="AT7385" s="61"/>
      <c r="AU7385" s="61"/>
      <c r="AV7385" s="61"/>
      <c r="AW7385" s="61"/>
      <c r="AX7385" s="61"/>
      <c r="AY7385" s="61"/>
      <c r="AZ7385" s="61"/>
      <c r="BA7385" s="61"/>
    </row>
    <row r="7386" spans="39:53" x14ac:dyDescent="0.2">
      <c r="AM7386" s="61"/>
      <c r="AN7386" s="61"/>
      <c r="AO7386" s="171"/>
      <c r="AP7386" s="61"/>
      <c r="AQ7386" s="61"/>
      <c r="AR7386" s="61"/>
      <c r="AS7386" s="61"/>
      <c r="AT7386" s="61"/>
      <c r="AU7386" s="61"/>
      <c r="AV7386" s="61"/>
      <c r="AW7386" s="61"/>
      <c r="AX7386" s="61"/>
      <c r="AY7386" s="61"/>
      <c r="AZ7386" s="61"/>
      <c r="BA7386" s="61"/>
    </row>
    <row r="7387" spans="39:53" x14ac:dyDescent="0.2">
      <c r="AM7387" s="61"/>
      <c r="AN7387" s="61"/>
      <c r="AO7387" s="171"/>
      <c r="AP7387" s="61"/>
      <c r="AQ7387" s="61"/>
      <c r="AR7387" s="61"/>
      <c r="AS7387" s="61"/>
      <c r="AT7387" s="61"/>
      <c r="AU7387" s="61"/>
      <c r="AV7387" s="61"/>
      <c r="AW7387" s="61"/>
      <c r="AX7387" s="61"/>
      <c r="AY7387" s="61"/>
      <c r="AZ7387" s="61"/>
      <c r="BA7387" s="61"/>
    </row>
    <row r="7388" spans="39:53" x14ac:dyDescent="0.2">
      <c r="AM7388" s="61"/>
      <c r="AN7388" s="61"/>
      <c r="AO7388" s="171"/>
      <c r="AP7388" s="61"/>
      <c r="AQ7388" s="61"/>
      <c r="AR7388" s="61"/>
      <c r="AS7388" s="61"/>
      <c r="AT7388" s="61"/>
      <c r="AU7388" s="61"/>
      <c r="AV7388" s="61"/>
      <c r="AW7388" s="61"/>
      <c r="AX7388" s="61"/>
      <c r="AY7388" s="61"/>
      <c r="AZ7388" s="61"/>
      <c r="BA7388" s="61"/>
    </row>
    <row r="7389" spans="39:53" x14ac:dyDescent="0.2">
      <c r="AM7389" s="61"/>
      <c r="AN7389" s="61"/>
      <c r="AO7389" s="171"/>
      <c r="AP7389" s="61"/>
      <c r="AQ7389" s="61"/>
      <c r="AR7389" s="61"/>
      <c r="AS7389" s="61"/>
      <c r="AT7389" s="61"/>
      <c r="AU7389" s="61"/>
      <c r="AV7389" s="61"/>
      <c r="AW7389" s="61"/>
      <c r="AX7389" s="61"/>
      <c r="AY7389" s="61"/>
      <c r="AZ7389" s="61"/>
      <c r="BA7389" s="61"/>
    </row>
    <row r="7390" spans="39:53" x14ac:dyDescent="0.2">
      <c r="AM7390" s="61"/>
      <c r="AN7390" s="61"/>
      <c r="AO7390" s="171"/>
      <c r="AP7390" s="61"/>
      <c r="AQ7390" s="61"/>
      <c r="AR7390" s="61"/>
      <c r="AS7390" s="61"/>
      <c r="AT7390" s="61"/>
      <c r="AU7390" s="61"/>
      <c r="AV7390" s="61"/>
      <c r="AW7390" s="61"/>
      <c r="AX7390" s="61"/>
      <c r="AY7390" s="61"/>
      <c r="AZ7390" s="61"/>
      <c r="BA7390" s="61"/>
    </row>
    <row r="7391" spans="39:53" x14ac:dyDescent="0.2">
      <c r="AM7391" s="61"/>
      <c r="AN7391" s="61"/>
      <c r="AO7391" s="171"/>
      <c r="AP7391" s="61"/>
      <c r="AQ7391" s="61"/>
      <c r="AR7391" s="61"/>
      <c r="AS7391" s="61"/>
      <c r="AT7391" s="61"/>
      <c r="AU7391" s="61"/>
      <c r="AV7391" s="61"/>
      <c r="AW7391" s="61"/>
      <c r="AX7391" s="61"/>
      <c r="AY7391" s="61"/>
      <c r="AZ7391" s="61"/>
      <c r="BA7391" s="61"/>
    </row>
    <row r="7392" spans="39:53" x14ac:dyDescent="0.2">
      <c r="AM7392" s="61"/>
      <c r="AN7392" s="61"/>
      <c r="AO7392" s="171"/>
      <c r="AP7392" s="61"/>
      <c r="AQ7392" s="61"/>
      <c r="AR7392" s="61"/>
      <c r="AS7392" s="61"/>
      <c r="AT7392" s="61"/>
      <c r="AU7392" s="61"/>
      <c r="AV7392" s="61"/>
      <c r="AW7392" s="61"/>
      <c r="AX7392" s="61"/>
      <c r="AY7392" s="61"/>
      <c r="AZ7392" s="61"/>
      <c r="BA7392" s="61"/>
    </row>
    <row r="7393" spans="39:53" x14ac:dyDescent="0.2">
      <c r="AM7393" s="61"/>
      <c r="AN7393" s="61"/>
      <c r="AO7393" s="171"/>
      <c r="AP7393" s="61"/>
      <c r="AQ7393" s="61"/>
      <c r="AR7393" s="61"/>
      <c r="AS7393" s="61"/>
      <c r="AT7393" s="61"/>
      <c r="AU7393" s="61"/>
      <c r="AV7393" s="61"/>
      <c r="AW7393" s="61"/>
      <c r="AX7393" s="61"/>
      <c r="AY7393" s="61"/>
      <c r="AZ7393" s="61"/>
      <c r="BA7393" s="61"/>
    </row>
    <row r="7394" spans="39:53" x14ac:dyDescent="0.2">
      <c r="AM7394" s="61"/>
      <c r="AN7394" s="61"/>
      <c r="AO7394" s="171"/>
      <c r="AP7394" s="61"/>
      <c r="AQ7394" s="61"/>
      <c r="AR7394" s="61"/>
      <c r="AS7394" s="61"/>
      <c r="AT7394" s="61"/>
      <c r="AU7394" s="61"/>
      <c r="AV7394" s="61"/>
      <c r="AW7394" s="61"/>
      <c r="AX7394" s="61"/>
      <c r="AY7394" s="61"/>
      <c r="AZ7394" s="61"/>
      <c r="BA7394" s="61"/>
    </row>
    <row r="7395" spans="39:53" x14ac:dyDescent="0.2">
      <c r="AM7395" s="61"/>
      <c r="AN7395" s="61"/>
      <c r="AO7395" s="171"/>
      <c r="AP7395" s="61"/>
      <c r="AQ7395" s="61"/>
      <c r="AR7395" s="61"/>
      <c r="AS7395" s="61"/>
      <c r="AT7395" s="61"/>
      <c r="AU7395" s="61"/>
      <c r="AV7395" s="61"/>
      <c r="AW7395" s="61"/>
      <c r="AX7395" s="61"/>
      <c r="AY7395" s="61"/>
      <c r="AZ7395" s="61"/>
      <c r="BA7395" s="61"/>
    </row>
    <row r="7396" spans="39:53" x14ac:dyDescent="0.2">
      <c r="AM7396" s="61"/>
      <c r="AN7396" s="61"/>
      <c r="AO7396" s="171"/>
      <c r="AP7396" s="61"/>
      <c r="AQ7396" s="61"/>
      <c r="AR7396" s="61"/>
      <c r="AS7396" s="61"/>
      <c r="AT7396" s="61"/>
      <c r="AU7396" s="61"/>
      <c r="AV7396" s="61"/>
      <c r="AW7396" s="61"/>
      <c r="AX7396" s="61"/>
      <c r="AY7396" s="61"/>
      <c r="AZ7396" s="61"/>
      <c r="BA7396" s="61"/>
    </row>
    <row r="7397" spans="39:53" x14ac:dyDescent="0.2">
      <c r="AM7397" s="61"/>
      <c r="AN7397" s="61"/>
      <c r="AO7397" s="171"/>
      <c r="AP7397" s="61"/>
      <c r="AQ7397" s="61"/>
      <c r="AR7397" s="61"/>
      <c r="AS7397" s="61"/>
      <c r="AT7397" s="61"/>
      <c r="AU7397" s="61"/>
      <c r="AV7397" s="61"/>
      <c r="AW7397" s="61"/>
      <c r="AX7397" s="61"/>
      <c r="AY7397" s="61"/>
      <c r="AZ7397" s="61"/>
      <c r="BA7397" s="61"/>
    </row>
    <row r="7398" spans="39:53" x14ac:dyDescent="0.2">
      <c r="AM7398" s="61"/>
      <c r="AN7398" s="61"/>
      <c r="AO7398" s="171"/>
      <c r="AP7398" s="61"/>
      <c r="AQ7398" s="61"/>
      <c r="AR7398" s="61"/>
      <c r="AS7398" s="61"/>
      <c r="AT7398" s="61"/>
      <c r="AU7398" s="61"/>
      <c r="AV7398" s="61"/>
      <c r="AW7398" s="61"/>
      <c r="AX7398" s="61"/>
      <c r="AY7398" s="61"/>
      <c r="AZ7398" s="61"/>
      <c r="BA7398" s="61"/>
    </row>
    <row r="7399" spans="39:53" x14ac:dyDescent="0.2">
      <c r="AM7399" s="61"/>
      <c r="AN7399" s="61"/>
      <c r="AO7399" s="171"/>
      <c r="AP7399" s="61"/>
      <c r="AQ7399" s="61"/>
      <c r="AR7399" s="61"/>
      <c r="AS7399" s="61"/>
      <c r="AT7399" s="61"/>
      <c r="AU7399" s="61"/>
      <c r="AV7399" s="61"/>
      <c r="AW7399" s="61"/>
      <c r="AX7399" s="61"/>
      <c r="AY7399" s="61"/>
      <c r="AZ7399" s="61"/>
      <c r="BA7399" s="61"/>
    </row>
    <row r="7400" spans="39:53" x14ac:dyDescent="0.2">
      <c r="AM7400" s="61"/>
      <c r="AN7400" s="61"/>
      <c r="AO7400" s="171"/>
      <c r="AP7400" s="61"/>
      <c r="AQ7400" s="61"/>
      <c r="AR7400" s="61"/>
      <c r="AS7400" s="61"/>
      <c r="AT7400" s="61"/>
      <c r="AU7400" s="61"/>
      <c r="AV7400" s="61"/>
      <c r="AW7400" s="61"/>
      <c r="AX7400" s="61"/>
      <c r="AY7400" s="61"/>
      <c r="AZ7400" s="61"/>
      <c r="BA7400" s="61"/>
    </row>
    <row r="7401" spans="39:53" x14ac:dyDescent="0.2">
      <c r="AM7401" s="61"/>
      <c r="AN7401" s="61"/>
      <c r="AO7401" s="171"/>
      <c r="AP7401" s="61"/>
      <c r="AQ7401" s="61"/>
      <c r="AR7401" s="61"/>
      <c r="AS7401" s="61"/>
      <c r="AT7401" s="61"/>
      <c r="AU7401" s="61"/>
      <c r="AV7401" s="61"/>
      <c r="AW7401" s="61"/>
      <c r="AX7401" s="61"/>
      <c r="AY7401" s="61"/>
      <c r="AZ7401" s="61"/>
      <c r="BA7401" s="61"/>
    </row>
    <row r="7402" spans="39:53" x14ac:dyDescent="0.2">
      <c r="AM7402" s="61"/>
      <c r="AN7402" s="61"/>
      <c r="AO7402" s="171"/>
      <c r="AP7402" s="61"/>
      <c r="AQ7402" s="61"/>
      <c r="AR7402" s="61"/>
      <c r="AS7402" s="61"/>
      <c r="AT7402" s="61"/>
      <c r="AU7402" s="61"/>
      <c r="AV7402" s="61"/>
      <c r="AW7402" s="61"/>
      <c r="AX7402" s="61"/>
      <c r="AY7402" s="61"/>
      <c r="AZ7402" s="61"/>
      <c r="BA7402" s="61"/>
    </row>
    <row r="7403" spans="39:53" x14ac:dyDescent="0.2">
      <c r="AM7403" s="61"/>
      <c r="AN7403" s="61"/>
      <c r="AO7403" s="171"/>
      <c r="AP7403" s="61"/>
      <c r="AQ7403" s="61"/>
      <c r="AR7403" s="61"/>
      <c r="AS7403" s="61"/>
      <c r="AT7403" s="61"/>
      <c r="AU7403" s="61"/>
      <c r="AV7403" s="61"/>
      <c r="AW7403" s="61"/>
      <c r="AX7403" s="61"/>
      <c r="AY7403" s="61"/>
      <c r="AZ7403" s="61"/>
      <c r="BA7403" s="61"/>
    </row>
    <row r="7404" spans="39:53" x14ac:dyDescent="0.2">
      <c r="AM7404" s="61"/>
      <c r="AN7404" s="61"/>
      <c r="AO7404" s="171"/>
      <c r="AP7404" s="61"/>
      <c r="AQ7404" s="61"/>
      <c r="AR7404" s="61"/>
      <c r="AS7404" s="61"/>
      <c r="AT7404" s="61"/>
      <c r="AU7404" s="61"/>
      <c r="AV7404" s="61"/>
      <c r="AW7404" s="61"/>
      <c r="AX7404" s="61"/>
      <c r="AY7404" s="61"/>
      <c r="AZ7404" s="61"/>
      <c r="BA7404" s="61"/>
    </row>
    <row r="7405" spans="39:53" x14ac:dyDescent="0.2">
      <c r="AM7405" s="61"/>
      <c r="AN7405" s="61"/>
      <c r="AO7405" s="171"/>
      <c r="AP7405" s="61"/>
      <c r="AQ7405" s="61"/>
      <c r="AR7405" s="61"/>
      <c r="AS7405" s="61"/>
      <c r="AT7405" s="61"/>
      <c r="AU7405" s="61"/>
      <c r="AV7405" s="61"/>
      <c r="AW7405" s="61"/>
      <c r="AX7405" s="61"/>
      <c r="AY7405" s="61"/>
      <c r="AZ7405" s="61"/>
      <c r="BA7405" s="61"/>
    </row>
    <row r="7406" spans="39:53" x14ac:dyDescent="0.2">
      <c r="AM7406" s="61"/>
      <c r="AN7406" s="61"/>
      <c r="AO7406" s="171"/>
      <c r="AP7406" s="61"/>
      <c r="AQ7406" s="61"/>
      <c r="AR7406" s="61"/>
      <c r="AS7406" s="61"/>
      <c r="AT7406" s="61"/>
      <c r="AU7406" s="61"/>
      <c r="AV7406" s="61"/>
      <c r="AW7406" s="61"/>
      <c r="AX7406" s="61"/>
      <c r="AY7406" s="61"/>
      <c r="AZ7406" s="61"/>
      <c r="BA7406" s="61"/>
    </row>
    <row r="7407" spans="39:53" x14ac:dyDescent="0.2">
      <c r="AM7407" s="61"/>
      <c r="AN7407" s="61"/>
      <c r="AO7407" s="171"/>
      <c r="AP7407" s="61"/>
      <c r="AQ7407" s="61"/>
      <c r="AR7407" s="61"/>
      <c r="AS7407" s="61"/>
      <c r="AT7407" s="61"/>
      <c r="AU7407" s="61"/>
      <c r="AV7407" s="61"/>
      <c r="AW7407" s="61"/>
      <c r="AX7407" s="61"/>
      <c r="AY7407" s="61"/>
      <c r="AZ7407" s="61"/>
      <c r="BA7407" s="61"/>
    </row>
    <row r="7408" spans="39:53" x14ac:dyDescent="0.2">
      <c r="AM7408" s="61"/>
      <c r="AN7408" s="61"/>
      <c r="AO7408" s="171"/>
      <c r="AP7408" s="61"/>
      <c r="AQ7408" s="61"/>
      <c r="AR7408" s="61"/>
      <c r="AS7408" s="61"/>
      <c r="AT7408" s="61"/>
      <c r="AU7408" s="61"/>
      <c r="AV7408" s="61"/>
      <c r="AW7408" s="61"/>
      <c r="AX7408" s="61"/>
      <c r="AY7408" s="61"/>
      <c r="AZ7408" s="61"/>
      <c r="BA7408" s="61"/>
    </row>
    <row r="7409" spans="39:53" x14ac:dyDescent="0.2">
      <c r="AM7409" s="61"/>
      <c r="AN7409" s="61"/>
      <c r="AO7409" s="171"/>
      <c r="AP7409" s="61"/>
      <c r="AQ7409" s="61"/>
      <c r="AR7409" s="61"/>
      <c r="AS7409" s="61"/>
      <c r="AT7409" s="61"/>
      <c r="AU7409" s="61"/>
      <c r="AV7409" s="61"/>
      <c r="AW7409" s="61"/>
      <c r="AX7409" s="61"/>
      <c r="AY7409" s="61"/>
      <c r="AZ7409" s="61"/>
      <c r="BA7409" s="61"/>
    </row>
    <row r="7410" spans="39:53" x14ac:dyDescent="0.2">
      <c r="AM7410" s="61"/>
      <c r="AN7410" s="61"/>
      <c r="AO7410" s="171"/>
      <c r="AP7410" s="61"/>
      <c r="AQ7410" s="61"/>
      <c r="AR7410" s="61"/>
      <c r="AS7410" s="61"/>
      <c r="AT7410" s="61"/>
      <c r="AU7410" s="61"/>
      <c r="AV7410" s="61"/>
      <c r="AW7410" s="61"/>
      <c r="AX7410" s="61"/>
      <c r="AY7410" s="61"/>
      <c r="AZ7410" s="61"/>
      <c r="BA7410" s="61"/>
    </row>
    <row r="7411" spans="39:53" x14ac:dyDescent="0.2">
      <c r="AM7411" s="61"/>
      <c r="AN7411" s="61"/>
      <c r="AO7411" s="171"/>
      <c r="AP7411" s="61"/>
      <c r="AQ7411" s="61"/>
      <c r="AR7411" s="61"/>
      <c r="AS7411" s="61"/>
      <c r="AT7411" s="61"/>
      <c r="AU7411" s="61"/>
      <c r="AV7411" s="61"/>
      <c r="AW7411" s="61"/>
      <c r="AX7411" s="61"/>
      <c r="AY7411" s="61"/>
      <c r="AZ7411" s="61"/>
      <c r="BA7411" s="61"/>
    </row>
    <row r="7412" spans="39:53" x14ac:dyDescent="0.2">
      <c r="AM7412" s="61"/>
      <c r="AN7412" s="61"/>
      <c r="AO7412" s="171"/>
      <c r="AP7412" s="61"/>
      <c r="AQ7412" s="61"/>
      <c r="AR7412" s="61"/>
      <c r="AS7412" s="61"/>
      <c r="AT7412" s="61"/>
      <c r="AU7412" s="61"/>
      <c r="AV7412" s="61"/>
      <c r="AW7412" s="61"/>
      <c r="AX7412" s="61"/>
      <c r="AY7412" s="61"/>
      <c r="AZ7412" s="61"/>
      <c r="BA7412" s="61"/>
    </row>
    <row r="7413" spans="39:53" x14ac:dyDescent="0.2">
      <c r="AM7413" s="61"/>
      <c r="AN7413" s="61"/>
      <c r="AO7413" s="171"/>
      <c r="AP7413" s="61"/>
      <c r="AQ7413" s="61"/>
      <c r="AR7413" s="61"/>
      <c r="AS7413" s="61"/>
      <c r="AT7413" s="61"/>
      <c r="AU7413" s="61"/>
      <c r="AV7413" s="61"/>
      <c r="AW7413" s="61"/>
      <c r="AX7413" s="61"/>
      <c r="AY7413" s="61"/>
      <c r="AZ7413" s="61"/>
      <c r="BA7413" s="61"/>
    </row>
    <row r="7414" spans="39:53" x14ac:dyDescent="0.2">
      <c r="AM7414" s="61"/>
      <c r="AN7414" s="61"/>
      <c r="AO7414" s="171"/>
      <c r="AP7414" s="61"/>
      <c r="AQ7414" s="61"/>
      <c r="AR7414" s="61"/>
      <c r="AS7414" s="61"/>
      <c r="AT7414" s="61"/>
      <c r="AU7414" s="61"/>
      <c r="AV7414" s="61"/>
      <c r="AW7414" s="61"/>
      <c r="AX7414" s="61"/>
      <c r="AY7414" s="61"/>
      <c r="AZ7414" s="61"/>
      <c r="BA7414" s="61"/>
    </row>
    <row r="7415" spans="39:53" x14ac:dyDescent="0.2">
      <c r="AM7415" s="61"/>
      <c r="AN7415" s="61"/>
      <c r="AO7415" s="171"/>
      <c r="AP7415" s="61"/>
      <c r="AQ7415" s="61"/>
      <c r="AR7415" s="61"/>
      <c r="AS7415" s="61"/>
      <c r="AT7415" s="61"/>
      <c r="AU7415" s="61"/>
      <c r="AV7415" s="61"/>
      <c r="AW7415" s="61"/>
      <c r="AX7415" s="61"/>
      <c r="AY7415" s="61"/>
      <c r="AZ7415" s="61"/>
      <c r="BA7415" s="61"/>
    </row>
    <row r="7416" spans="39:53" x14ac:dyDescent="0.2">
      <c r="AM7416" s="61"/>
      <c r="AN7416" s="61"/>
      <c r="AO7416" s="171"/>
      <c r="AP7416" s="61"/>
      <c r="AQ7416" s="61"/>
      <c r="AR7416" s="61"/>
      <c r="AS7416" s="61"/>
      <c r="AT7416" s="61"/>
      <c r="AU7416" s="61"/>
      <c r="AV7416" s="61"/>
      <c r="AW7416" s="61"/>
      <c r="AX7416" s="61"/>
      <c r="AY7416" s="61"/>
      <c r="AZ7416" s="61"/>
      <c r="BA7416" s="61"/>
    </row>
    <row r="7417" spans="39:53" x14ac:dyDescent="0.2">
      <c r="AM7417" s="61"/>
      <c r="AN7417" s="61"/>
      <c r="AO7417" s="171"/>
      <c r="AP7417" s="61"/>
      <c r="AQ7417" s="61"/>
      <c r="AR7417" s="61"/>
      <c r="AS7417" s="61"/>
      <c r="AT7417" s="61"/>
      <c r="AU7417" s="61"/>
      <c r="AV7417" s="61"/>
      <c r="AW7417" s="61"/>
      <c r="AX7417" s="61"/>
      <c r="AY7417" s="61"/>
      <c r="AZ7417" s="61"/>
      <c r="BA7417" s="61"/>
    </row>
    <row r="7418" spans="39:53" x14ac:dyDescent="0.2">
      <c r="AM7418" s="61"/>
      <c r="AN7418" s="61"/>
      <c r="AO7418" s="171"/>
      <c r="AP7418" s="61"/>
      <c r="AQ7418" s="61"/>
      <c r="AR7418" s="61"/>
      <c r="AS7418" s="61"/>
      <c r="AT7418" s="61"/>
      <c r="AU7418" s="61"/>
      <c r="AV7418" s="61"/>
      <c r="AW7418" s="61"/>
      <c r="AX7418" s="61"/>
      <c r="AY7418" s="61"/>
      <c r="AZ7418" s="61"/>
      <c r="BA7418" s="61"/>
    </row>
    <row r="7419" spans="39:53" x14ac:dyDescent="0.2">
      <c r="AM7419" s="61"/>
      <c r="AN7419" s="61"/>
      <c r="AO7419" s="171"/>
      <c r="AP7419" s="61"/>
      <c r="AQ7419" s="61"/>
      <c r="AR7419" s="61"/>
      <c r="AS7419" s="61"/>
      <c r="AT7419" s="61"/>
      <c r="AU7419" s="61"/>
      <c r="AV7419" s="61"/>
      <c r="AW7419" s="61"/>
      <c r="AX7419" s="61"/>
      <c r="AY7419" s="61"/>
      <c r="AZ7419" s="61"/>
      <c r="BA7419" s="61"/>
    </row>
    <row r="7420" spans="39:53" x14ac:dyDescent="0.2">
      <c r="AM7420" s="61"/>
      <c r="AN7420" s="61"/>
      <c r="AO7420" s="171"/>
      <c r="AP7420" s="61"/>
      <c r="AQ7420" s="61"/>
      <c r="AR7420" s="61"/>
      <c r="AS7420" s="61"/>
      <c r="AT7420" s="61"/>
      <c r="AU7420" s="61"/>
      <c r="AV7420" s="61"/>
      <c r="AW7420" s="61"/>
      <c r="AX7420" s="61"/>
      <c r="AY7420" s="61"/>
      <c r="AZ7420" s="61"/>
      <c r="BA7420" s="61"/>
    </row>
    <row r="7421" spans="39:53" x14ac:dyDescent="0.2">
      <c r="AM7421" s="61"/>
      <c r="AN7421" s="61"/>
      <c r="AO7421" s="171"/>
      <c r="AP7421" s="61"/>
      <c r="AQ7421" s="61"/>
      <c r="AR7421" s="61"/>
      <c r="AS7421" s="61"/>
      <c r="AT7421" s="61"/>
      <c r="AU7421" s="61"/>
      <c r="AV7421" s="61"/>
      <c r="AW7421" s="61"/>
      <c r="AX7421" s="61"/>
      <c r="AY7421" s="61"/>
      <c r="AZ7421" s="61"/>
      <c r="BA7421" s="61"/>
    </row>
    <row r="7422" spans="39:53" x14ac:dyDescent="0.2">
      <c r="AM7422" s="61"/>
      <c r="AN7422" s="61"/>
      <c r="AO7422" s="171"/>
      <c r="AP7422" s="61"/>
      <c r="AQ7422" s="61"/>
      <c r="AR7422" s="61"/>
      <c r="AS7422" s="61"/>
      <c r="AT7422" s="61"/>
      <c r="AU7422" s="61"/>
      <c r="AV7422" s="61"/>
      <c r="AW7422" s="61"/>
      <c r="AX7422" s="61"/>
      <c r="AY7422" s="61"/>
      <c r="AZ7422" s="61"/>
      <c r="BA7422" s="61"/>
    </row>
    <row r="7423" spans="39:53" x14ac:dyDescent="0.2">
      <c r="AM7423" s="61"/>
      <c r="AN7423" s="61"/>
      <c r="AO7423" s="171"/>
      <c r="AP7423" s="61"/>
      <c r="AQ7423" s="61"/>
      <c r="AR7423" s="61"/>
      <c r="AS7423" s="61"/>
      <c r="AT7423" s="61"/>
      <c r="AU7423" s="61"/>
      <c r="AV7423" s="61"/>
      <c r="AW7423" s="61"/>
      <c r="AX7423" s="61"/>
      <c r="AY7423" s="61"/>
      <c r="AZ7423" s="61"/>
      <c r="BA7423" s="61"/>
    </row>
    <row r="7424" spans="39:53" x14ac:dyDescent="0.2">
      <c r="AM7424" s="61"/>
      <c r="AN7424" s="61"/>
      <c r="AO7424" s="171"/>
      <c r="AP7424" s="61"/>
      <c r="AQ7424" s="61"/>
      <c r="AR7424" s="61"/>
      <c r="AS7424" s="61"/>
      <c r="AT7424" s="61"/>
      <c r="AU7424" s="61"/>
      <c r="AV7424" s="61"/>
      <c r="AW7424" s="61"/>
      <c r="AX7424" s="61"/>
      <c r="AY7424" s="61"/>
      <c r="AZ7424" s="61"/>
      <c r="BA7424" s="61"/>
    </row>
    <row r="7425" spans="39:53" x14ac:dyDescent="0.2">
      <c r="AM7425" s="61"/>
      <c r="AN7425" s="61"/>
      <c r="AO7425" s="171"/>
      <c r="AP7425" s="61"/>
      <c r="AQ7425" s="61"/>
      <c r="AR7425" s="61"/>
      <c r="AS7425" s="61"/>
      <c r="AT7425" s="61"/>
      <c r="AU7425" s="61"/>
      <c r="AV7425" s="61"/>
      <c r="AW7425" s="61"/>
      <c r="AX7425" s="61"/>
      <c r="AY7425" s="61"/>
      <c r="AZ7425" s="61"/>
      <c r="BA7425" s="61"/>
    </row>
    <row r="7426" spans="39:53" x14ac:dyDescent="0.2">
      <c r="AM7426" s="61"/>
      <c r="AN7426" s="61"/>
      <c r="AO7426" s="171"/>
      <c r="AP7426" s="61"/>
      <c r="AQ7426" s="61"/>
      <c r="AR7426" s="61"/>
      <c r="AS7426" s="61"/>
      <c r="AT7426" s="61"/>
      <c r="AU7426" s="61"/>
      <c r="AV7426" s="61"/>
      <c r="AW7426" s="61"/>
      <c r="AX7426" s="61"/>
      <c r="AY7426" s="61"/>
      <c r="AZ7426" s="61"/>
      <c r="BA7426" s="61"/>
    </row>
    <row r="7427" spans="39:53" x14ac:dyDescent="0.2">
      <c r="AM7427" s="61"/>
      <c r="AN7427" s="61"/>
      <c r="AO7427" s="171"/>
      <c r="AP7427" s="61"/>
      <c r="AQ7427" s="61"/>
      <c r="AR7427" s="61"/>
      <c r="AS7427" s="61"/>
      <c r="AT7427" s="61"/>
      <c r="AU7427" s="61"/>
      <c r="AV7427" s="61"/>
      <c r="AW7427" s="61"/>
      <c r="AX7427" s="61"/>
      <c r="AY7427" s="61"/>
      <c r="AZ7427" s="61"/>
      <c r="BA7427" s="61"/>
    </row>
    <row r="7428" spans="39:53" x14ac:dyDescent="0.2">
      <c r="AM7428" s="61"/>
      <c r="AN7428" s="61"/>
      <c r="AO7428" s="171"/>
      <c r="AP7428" s="61"/>
      <c r="AQ7428" s="61"/>
      <c r="AR7428" s="61"/>
      <c r="AS7428" s="61"/>
      <c r="AT7428" s="61"/>
      <c r="AU7428" s="61"/>
      <c r="AV7428" s="61"/>
      <c r="AW7428" s="61"/>
      <c r="AX7428" s="61"/>
      <c r="AY7428" s="61"/>
      <c r="AZ7428" s="61"/>
      <c r="BA7428" s="61"/>
    </row>
    <row r="7429" spans="39:53" x14ac:dyDescent="0.2">
      <c r="AM7429" s="61"/>
      <c r="AN7429" s="61"/>
      <c r="AO7429" s="171"/>
      <c r="AP7429" s="61"/>
      <c r="AQ7429" s="61"/>
      <c r="AR7429" s="61"/>
      <c r="AS7429" s="61"/>
      <c r="AT7429" s="61"/>
      <c r="AU7429" s="61"/>
      <c r="AV7429" s="61"/>
      <c r="AW7429" s="61"/>
      <c r="AX7429" s="61"/>
      <c r="AY7429" s="61"/>
      <c r="AZ7429" s="61"/>
      <c r="BA7429" s="61"/>
    </row>
    <row r="7430" spans="39:53" x14ac:dyDescent="0.2">
      <c r="AM7430" s="61"/>
      <c r="AN7430" s="61"/>
      <c r="AO7430" s="171"/>
      <c r="AP7430" s="61"/>
      <c r="AQ7430" s="61"/>
      <c r="AR7430" s="61"/>
      <c r="AS7430" s="61"/>
      <c r="AT7430" s="61"/>
      <c r="AU7430" s="61"/>
      <c r="AV7430" s="61"/>
      <c r="AW7430" s="61"/>
      <c r="AX7430" s="61"/>
      <c r="AY7430" s="61"/>
      <c r="AZ7430" s="61"/>
      <c r="BA7430" s="61"/>
    </row>
    <row r="7431" spans="39:53" x14ac:dyDescent="0.2">
      <c r="AM7431" s="61"/>
      <c r="AN7431" s="61"/>
      <c r="AO7431" s="171"/>
      <c r="AP7431" s="61"/>
      <c r="AQ7431" s="61"/>
      <c r="AR7431" s="61"/>
      <c r="AS7431" s="61"/>
      <c r="AT7431" s="61"/>
      <c r="AU7431" s="61"/>
      <c r="AV7431" s="61"/>
      <c r="AW7431" s="61"/>
      <c r="AX7431" s="61"/>
      <c r="AY7431" s="61"/>
      <c r="AZ7431" s="61"/>
      <c r="BA7431" s="61"/>
    </row>
    <row r="7432" spans="39:53" x14ac:dyDescent="0.2">
      <c r="AM7432" s="61"/>
      <c r="AN7432" s="61"/>
      <c r="AO7432" s="171"/>
      <c r="AP7432" s="61"/>
      <c r="AQ7432" s="61"/>
      <c r="AR7432" s="61"/>
      <c r="AS7432" s="61"/>
      <c r="AT7432" s="61"/>
      <c r="AU7432" s="61"/>
      <c r="AV7432" s="61"/>
      <c r="AW7432" s="61"/>
      <c r="AX7432" s="61"/>
      <c r="AY7432" s="61"/>
      <c r="AZ7432" s="61"/>
      <c r="BA7432" s="61"/>
    </row>
    <row r="7433" spans="39:53" x14ac:dyDescent="0.2">
      <c r="AM7433" s="61"/>
      <c r="AN7433" s="61"/>
      <c r="AO7433" s="171"/>
      <c r="AP7433" s="61"/>
      <c r="AQ7433" s="61"/>
      <c r="AR7433" s="61"/>
      <c r="AS7433" s="61"/>
      <c r="AT7433" s="61"/>
      <c r="AU7433" s="61"/>
      <c r="AV7433" s="61"/>
      <c r="AW7433" s="61"/>
      <c r="AX7433" s="61"/>
      <c r="AY7433" s="61"/>
      <c r="AZ7433" s="61"/>
      <c r="BA7433" s="61"/>
    </row>
    <row r="7434" spans="39:53" x14ac:dyDescent="0.2">
      <c r="AM7434" s="61"/>
      <c r="AN7434" s="61"/>
      <c r="AO7434" s="171"/>
      <c r="AP7434" s="61"/>
      <c r="AQ7434" s="61"/>
      <c r="AR7434" s="61"/>
      <c r="AS7434" s="61"/>
      <c r="AT7434" s="61"/>
      <c r="AU7434" s="61"/>
      <c r="AV7434" s="61"/>
      <c r="AW7434" s="61"/>
      <c r="AX7434" s="61"/>
      <c r="AY7434" s="61"/>
      <c r="AZ7434" s="61"/>
      <c r="BA7434" s="61"/>
    </row>
    <row r="7435" spans="39:53" x14ac:dyDescent="0.2">
      <c r="AM7435" s="61"/>
      <c r="AN7435" s="61"/>
      <c r="AO7435" s="171"/>
      <c r="AP7435" s="61"/>
      <c r="AQ7435" s="61"/>
      <c r="AR7435" s="61"/>
      <c r="AS7435" s="61"/>
      <c r="AT7435" s="61"/>
      <c r="AU7435" s="61"/>
      <c r="AV7435" s="61"/>
      <c r="AW7435" s="61"/>
      <c r="AX7435" s="61"/>
      <c r="AY7435" s="61"/>
      <c r="AZ7435" s="61"/>
      <c r="BA7435" s="61"/>
    </row>
    <row r="7436" spans="39:53" x14ac:dyDescent="0.2">
      <c r="AM7436" s="61"/>
      <c r="AN7436" s="61"/>
      <c r="AO7436" s="171"/>
      <c r="AP7436" s="61"/>
      <c r="AQ7436" s="61"/>
      <c r="AR7436" s="61"/>
      <c r="AS7436" s="61"/>
      <c r="AT7436" s="61"/>
      <c r="AU7436" s="61"/>
      <c r="AV7436" s="61"/>
      <c r="AW7436" s="61"/>
      <c r="AX7436" s="61"/>
      <c r="AY7436" s="61"/>
      <c r="AZ7436" s="61"/>
      <c r="BA7436" s="61"/>
    </row>
    <row r="7437" spans="39:53" x14ac:dyDescent="0.2">
      <c r="AM7437" s="61"/>
      <c r="AN7437" s="61"/>
      <c r="AO7437" s="171"/>
      <c r="AP7437" s="61"/>
      <c r="AQ7437" s="61"/>
      <c r="AR7437" s="61"/>
      <c r="AS7437" s="61"/>
      <c r="AT7437" s="61"/>
      <c r="AU7437" s="61"/>
      <c r="AV7437" s="61"/>
      <c r="AW7437" s="61"/>
      <c r="AX7437" s="61"/>
      <c r="AY7437" s="61"/>
      <c r="AZ7437" s="61"/>
      <c r="BA7437" s="61"/>
    </row>
    <row r="7438" spans="39:53" x14ac:dyDescent="0.2">
      <c r="AM7438" s="61"/>
      <c r="AN7438" s="61"/>
      <c r="AO7438" s="171"/>
      <c r="AP7438" s="61"/>
      <c r="AQ7438" s="61"/>
      <c r="AR7438" s="61"/>
      <c r="AS7438" s="61"/>
      <c r="AT7438" s="61"/>
      <c r="AU7438" s="61"/>
      <c r="AV7438" s="61"/>
      <c r="AW7438" s="61"/>
      <c r="AX7438" s="61"/>
      <c r="AY7438" s="61"/>
      <c r="AZ7438" s="61"/>
      <c r="BA7438" s="61"/>
    </row>
    <row r="7439" spans="39:53" x14ac:dyDescent="0.2">
      <c r="AM7439" s="61"/>
      <c r="AN7439" s="61"/>
      <c r="AO7439" s="171"/>
      <c r="AP7439" s="61"/>
      <c r="AQ7439" s="61"/>
      <c r="AR7439" s="61"/>
      <c r="AS7439" s="61"/>
      <c r="AT7439" s="61"/>
      <c r="AU7439" s="61"/>
      <c r="AV7439" s="61"/>
      <c r="AW7439" s="61"/>
      <c r="AX7439" s="61"/>
      <c r="AY7439" s="61"/>
      <c r="AZ7439" s="61"/>
      <c r="BA7439" s="61"/>
    </row>
    <row r="7440" spans="39:53" x14ac:dyDescent="0.2">
      <c r="AM7440" s="61"/>
      <c r="AN7440" s="61"/>
      <c r="AO7440" s="171"/>
      <c r="AP7440" s="61"/>
      <c r="AQ7440" s="61"/>
      <c r="AR7440" s="61"/>
      <c r="AS7440" s="61"/>
      <c r="AT7440" s="61"/>
      <c r="AU7440" s="61"/>
      <c r="AV7440" s="61"/>
      <c r="AW7440" s="61"/>
      <c r="AX7440" s="61"/>
      <c r="AY7440" s="61"/>
      <c r="AZ7440" s="61"/>
      <c r="BA7440" s="61"/>
    </row>
    <row r="7441" spans="39:53" x14ac:dyDescent="0.2">
      <c r="AM7441" s="61"/>
      <c r="AN7441" s="61"/>
      <c r="AO7441" s="171"/>
      <c r="AP7441" s="61"/>
      <c r="AQ7441" s="61"/>
      <c r="AR7441" s="61"/>
      <c r="AS7441" s="61"/>
      <c r="AT7441" s="61"/>
      <c r="AU7441" s="61"/>
      <c r="AV7441" s="61"/>
      <c r="AW7441" s="61"/>
      <c r="AX7441" s="61"/>
      <c r="AY7441" s="61"/>
      <c r="AZ7441" s="61"/>
      <c r="BA7441" s="61"/>
    </row>
    <row r="7442" spans="39:53" x14ac:dyDescent="0.2">
      <c r="AM7442" s="61"/>
      <c r="AN7442" s="61"/>
      <c r="AO7442" s="171"/>
      <c r="AP7442" s="61"/>
      <c r="AQ7442" s="61"/>
      <c r="AR7442" s="61"/>
      <c r="AS7442" s="61"/>
      <c r="AT7442" s="61"/>
      <c r="AU7442" s="61"/>
      <c r="AV7442" s="61"/>
      <c r="AW7442" s="61"/>
      <c r="AX7442" s="61"/>
      <c r="AY7442" s="61"/>
      <c r="AZ7442" s="61"/>
      <c r="BA7442" s="61"/>
    </row>
    <row r="7443" spans="39:53" x14ac:dyDescent="0.2">
      <c r="AM7443" s="61"/>
      <c r="AN7443" s="61"/>
      <c r="AO7443" s="171"/>
      <c r="AP7443" s="61"/>
      <c r="AQ7443" s="61"/>
      <c r="AR7443" s="61"/>
      <c r="AS7443" s="61"/>
      <c r="AT7443" s="61"/>
      <c r="AU7443" s="61"/>
      <c r="AV7443" s="61"/>
      <c r="AW7443" s="61"/>
      <c r="AX7443" s="61"/>
      <c r="AY7443" s="61"/>
      <c r="AZ7443" s="61"/>
      <c r="BA7443" s="61"/>
    </row>
    <row r="7444" spans="39:53" x14ac:dyDescent="0.2">
      <c r="AM7444" s="61"/>
      <c r="AN7444" s="61"/>
      <c r="AO7444" s="171"/>
      <c r="AP7444" s="61"/>
      <c r="AQ7444" s="61"/>
      <c r="AR7444" s="61"/>
      <c r="AS7444" s="61"/>
      <c r="AT7444" s="61"/>
      <c r="AU7444" s="61"/>
      <c r="AV7444" s="61"/>
      <c r="AW7444" s="61"/>
      <c r="AX7444" s="61"/>
      <c r="AY7444" s="61"/>
      <c r="AZ7444" s="61"/>
      <c r="BA7444" s="61"/>
    </row>
    <row r="7445" spans="39:53" x14ac:dyDescent="0.2">
      <c r="AM7445" s="61"/>
      <c r="AN7445" s="61"/>
      <c r="AO7445" s="171"/>
      <c r="AP7445" s="61"/>
      <c r="AQ7445" s="61"/>
      <c r="AR7445" s="61"/>
      <c r="AS7445" s="61"/>
      <c r="AT7445" s="61"/>
      <c r="AU7445" s="61"/>
      <c r="AV7445" s="61"/>
      <c r="AW7445" s="61"/>
      <c r="AX7445" s="61"/>
      <c r="AY7445" s="61"/>
      <c r="AZ7445" s="61"/>
      <c r="BA7445" s="61"/>
    </row>
    <row r="7446" spans="39:53" x14ac:dyDescent="0.2">
      <c r="AM7446" s="61"/>
      <c r="AN7446" s="61"/>
      <c r="AO7446" s="171"/>
      <c r="AP7446" s="61"/>
      <c r="AQ7446" s="61"/>
      <c r="AR7446" s="61"/>
      <c r="AS7446" s="61"/>
      <c r="AT7446" s="61"/>
      <c r="AU7446" s="61"/>
      <c r="AV7446" s="61"/>
      <c r="AW7446" s="61"/>
      <c r="AX7446" s="61"/>
      <c r="AY7446" s="61"/>
      <c r="AZ7446" s="61"/>
      <c r="BA7446" s="61"/>
    </row>
    <row r="7447" spans="39:53" x14ac:dyDescent="0.2">
      <c r="AM7447" s="61"/>
      <c r="AN7447" s="61"/>
      <c r="AO7447" s="171"/>
      <c r="AP7447" s="61"/>
      <c r="AQ7447" s="61"/>
      <c r="AR7447" s="61"/>
      <c r="AS7447" s="61"/>
      <c r="AT7447" s="61"/>
      <c r="AU7447" s="61"/>
      <c r="AV7447" s="61"/>
      <c r="AW7447" s="61"/>
      <c r="AX7447" s="61"/>
      <c r="AY7447" s="61"/>
      <c r="AZ7447" s="61"/>
      <c r="BA7447" s="61"/>
    </row>
    <row r="7448" spans="39:53" x14ac:dyDescent="0.2">
      <c r="AM7448" s="61"/>
      <c r="AN7448" s="61"/>
      <c r="AO7448" s="171"/>
      <c r="AP7448" s="61"/>
      <c r="AQ7448" s="61"/>
      <c r="AR7448" s="61"/>
      <c r="AS7448" s="61"/>
      <c r="AT7448" s="61"/>
      <c r="AU7448" s="61"/>
      <c r="AV7448" s="61"/>
      <c r="AW7448" s="61"/>
      <c r="AX7448" s="61"/>
      <c r="AY7448" s="61"/>
      <c r="AZ7448" s="61"/>
      <c r="BA7448" s="61"/>
    </row>
    <row r="7449" spans="39:53" x14ac:dyDescent="0.2">
      <c r="AM7449" s="61"/>
      <c r="AN7449" s="61"/>
      <c r="AO7449" s="171"/>
      <c r="AP7449" s="61"/>
      <c r="AQ7449" s="61"/>
      <c r="AR7449" s="61"/>
      <c r="AS7449" s="61"/>
      <c r="AT7449" s="61"/>
      <c r="AU7449" s="61"/>
      <c r="AV7449" s="61"/>
      <c r="AW7449" s="61"/>
      <c r="AX7449" s="61"/>
      <c r="AY7449" s="61"/>
      <c r="AZ7449" s="61"/>
      <c r="BA7449" s="61"/>
    </row>
    <row r="7450" spans="39:53" x14ac:dyDescent="0.2">
      <c r="AM7450" s="61"/>
      <c r="AN7450" s="61"/>
      <c r="AO7450" s="171"/>
      <c r="AP7450" s="61"/>
      <c r="AQ7450" s="61"/>
      <c r="AR7450" s="61"/>
      <c r="AS7450" s="61"/>
      <c r="AT7450" s="61"/>
      <c r="AU7450" s="61"/>
      <c r="AV7450" s="61"/>
      <c r="AW7450" s="61"/>
      <c r="AX7450" s="61"/>
      <c r="AY7450" s="61"/>
      <c r="AZ7450" s="61"/>
      <c r="BA7450" s="61"/>
    </row>
    <row r="7451" spans="39:53" x14ac:dyDescent="0.2">
      <c r="AM7451" s="61"/>
      <c r="AN7451" s="61"/>
      <c r="AO7451" s="171"/>
      <c r="AP7451" s="61"/>
      <c r="AQ7451" s="61"/>
      <c r="AR7451" s="61"/>
      <c r="AS7451" s="61"/>
      <c r="AT7451" s="61"/>
      <c r="AU7451" s="61"/>
      <c r="AV7451" s="61"/>
      <c r="AW7451" s="61"/>
      <c r="AX7451" s="61"/>
      <c r="AY7451" s="61"/>
      <c r="AZ7451" s="61"/>
      <c r="BA7451" s="61"/>
    </row>
    <row r="7452" spans="39:53" x14ac:dyDescent="0.2">
      <c r="AM7452" s="61"/>
      <c r="AN7452" s="61"/>
      <c r="AO7452" s="171"/>
      <c r="AP7452" s="61"/>
      <c r="AQ7452" s="61"/>
      <c r="AR7452" s="61"/>
      <c r="AS7452" s="61"/>
      <c r="AT7452" s="61"/>
      <c r="AU7452" s="61"/>
      <c r="AV7452" s="61"/>
      <c r="AW7452" s="61"/>
      <c r="AX7452" s="61"/>
      <c r="AY7452" s="61"/>
      <c r="AZ7452" s="61"/>
      <c r="BA7452" s="61"/>
    </row>
    <row r="7453" spans="39:53" x14ac:dyDescent="0.2">
      <c r="AM7453" s="61"/>
      <c r="AN7453" s="61"/>
      <c r="AO7453" s="171"/>
      <c r="AP7453" s="61"/>
      <c r="AQ7453" s="61"/>
      <c r="AR7453" s="61"/>
      <c r="AS7453" s="61"/>
      <c r="AT7453" s="61"/>
      <c r="AU7453" s="61"/>
      <c r="AV7453" s="61"/>
      <c r="AW7453" s="61"/>
      <c r="AX7453" s="61"/>
      <c r="AY7453" s="61"/>
      <c r="AZ7453" s="61"/>
      <c r="BA7453" s="61"/>
    </row>
    <row r="7454" spans="39:53" x14ac:dyDescent="0.2">
      <c r="AM7454" s="61"/>
      <c r="AN7454" s="61"/>
      <c r="AO7454" s="171"/>
      <c r="AP7454" s="61"/>
      <c r="AQ7454" s="61"/>
      <c r="AR7454" s="61"/>
      <c r="AS7454" s="61"/>
      <c r="AT7454" s="61"/>
      <c r="AU7454" s="61"/>
      <c r="AV7454" s="61"/>
      <c r="AW7454" s="61"/>
      <c r="AX7454" s="61"/>
      <c r="AY7454" s="61"/>
      <c r="AZ7454" s="61"/>
      <c r="BA7454" s="61"/>
    </row>
    <row r="7455" spans="39:53" x14ac:dyDescent="0.2">
      <c r="AM7455" s="61"/>
      <c r="AN7455" s="61"/>
      <c r="AO7455" s="171"/>
      <c r="AP7455" s="61"/>
      <c r="AQ7455" s="61"/>
      <c r="AR7455" s="61"/>
      <c r="AS7455" s="61"/>
      <c r="AT7455" s="61"/>
      <c r="AU7455" s="61"/>
      <c r="AV7455" s="61"/>
      <c r="AW7455" s="61"/>
      <c r="AX7455" s="61"/>
      <c r="AY7455" s="61"/>
      <c r="AZ7455" s="61"/>
      <c r="BA7455" s="61"/>
    </row>
    <row r="7456" spans="39:53" x14ac:dyDescent="0.2">
      <c r="AM7456" s="61"/>
      <c r="AN7456" s="61"/>
      <c r="AO7456" s="171"/>
      <c r="AP7456" s="61"/>
      <c r="AQ7456" s="61"/>
      <c r="AR7456" s="61"/>
      <c r="AS7456" s="61"/>
      <c r="AT7456" s="61"/>
      <c r="AU7456" s="61"/>
      <c r="AV7456" s="61"/>
      <c r="AW7456" s="61"/>
      <c r="AX7456" s="61"/>
      <c r="AY7456" s="61"/>
      <c r="AZ7456" s="61"/>
      <c r="BA7456" s="61"/>
    </row>
    <row r="7457" spans="39:53" x14ac:dyDescent="0.2">
      <c r="AM7457" s="61"/>
      <c r="AN7457" s="61"/>
      <c r="AO7457" s="171"/>
      <c r="AP7457" s="61"/>
      <c r="AQ7457" s="61"/>
      <c r="AR7457" s="61"/>
      <c r="AS7457" s="61"/>
      <c r="AT7457" s="61"/>
      <c r="AU7457" s="61"/>
      <c r="AV7457" s="61"/>
      <c r="AW7457" s="61"/>
      <c r="AX7457" s="61"/>
      <c r="AY7457" s="61"/>
      <c r="AZ7457" s="61"/>
      <c r="BA7457" s="61"/>
    </row>
    <row r="7458" spans="39:53" x14ac:dyDescent="0.2">
      <c r="AM7458" s="61"/>
      <c r="AN7458" s="61"/>
      <c r="AO7458" s="171"/>
      <c r="AP7458" s="61"/>
      <c r="AQ7458" s="61"/>
      <c r="AR7458" s="61"/>
      <c r="AS7458" s="61"/>
      <c r="AT7458" s="61"/>
      <c r="AU7458" s="61"/>
      <c r="AV7458" s="61"/>
      <c r="AW7458" s="61"/>
      <c r="AX7458" s="61"/>
      <c r="AY7458" s="61"/>
      <c r="AZ7458" s="61"/>
      <c r="BA7458" s="61"/>
    </row>
    <row r="7459" spans="39:53" x14ac:dyDescent="0.2">
      <c r="AM7459" s="61"/>
      <c r="AN7459" s="61"/>
      <c r="AO7459" s="171"/>
      <c r="AP7459" s="61"/>
      <c r="AQ7459" s="61"/>
      <c r="AR7459" s="61"/>
      <c r="AS7459" s="61"/>
      <c r="AT7459" s="61"/>
      <c r="AU7459" s="61"/>
      <c r="AV7459" s="61"/>
      <c r="AW7459" s="61"/>
      <c r="AX7459" s="61"/>
      <c r="AY7459" s="61"/>
      <c r="AZ7459" s="61"/>
      <c r="BA7459" s="61"/>
    </row>
    <row r="7460" spans="39:53" x14ac:dyDescent="0.2">
      <c r="AM7460" s="61"/>
      <c r="AN7460" s="61"/>
      <c r="AO7460" s="171"/>
      <c r="AP7460" s="61"/>
      <c r="AQ7460" s="61"/>
      <c r="AR7460" s="61"/>
      <c r="AS7460" s="61"/>
      <c r="AT7460" s="61"/>
      <c r="AU7460" s="61"/>
      <c r="AV7460" s="61"/>
      <c r="AW7460" s="61"/>
      <c r="AX7460" s="61"/>
      <c r="AY7460" s="61"/>
      <c r="AZ7460" s="61"/>
      <c r="BA7460" s="61"/>
    </row>
    <row r="7461" spans="39:53" x14ac:dyDescent="0.2">
      <c r="AM7461" s="61"/>
      <c r="AN7461" s="61"/>
      <c r="AO7461" s="171"/>
      <c r="AP7461" s="61"/>
      <c r="AQ7461" s="61"/>
      <c r="AR7461" s="61"/>
      <c r="AS7461" s="61"/>
      <c r="AT7461" s="61"/>
      <c r="AU7461" s="61"/>
      <c r="AV7461" s="61"/>
      <c r="AW7461" s="61"/>
      <c r="AX7461" s="61"/>
      <c r="AY7461" s="61"/>
      <c r="AZ7461" s="61"/>
      <c r="BA7461" s="61"/>
    </row>
    <row r="7462" spans="39:53" x14ac:dyDescent="0.2">
      <c r="AM7462" s="61"/>
      <c r="AN7462" s="61"/>
      <c r="AO7462" s="171"/>
      <c r="AP7462" s="61"/>
      <c r="AQ7462" s="61"/>
      <c r="AR7462" s="61"/>
      <c r="AS7462" s="61"/>
      <c r="AT7462" s="61"/>
      <c r="AU7462" s="61"/>
      <c r="AV7462" s="61"/>
      <c r="AW7462" s="61"/>
      <c r="AX7462" s="61"/>
      <c r="AY7462" s="61"/>
      <c r="AZ7462" s="61"/>
      <c r="BA7462" s="61"/>
    </row>
    <row r="7463" spans="39:53" x14ac:dyDescent="0.2">
      <c r="AM7463" s="61"/>
      <c r="AN7463" s="61"/>
      <c r="AO7463" s="171"/>
      <c r="AP7463" s="61"/>
      <c r="AQ7463" s="61"/>
      <c r="AR7463" s="61"/>
      <c r="AS7463" s="61"/>
      <c r="AT7463" s="61"/>
      <c r="AU7463" s="61"/>
      <c r="AV7463" s="61"/>
      <c r="AW7463" s="61"/>
      <c r="AX7463" s="61"/>
      <c r="AY7463" s="61"/>
      <c r="AZ7463" s="61"/>
      <c r="BA7463" s="61"/>
    </row>
    <row r="7464" spans="39:53" x14ac:dyDescent="0.2">
      <c r="AM7464" s="61"/>
      <c r="AN7464" s="61"/>
      <c r="AO7464" s="171"/>
      <c r="AP7464" s="61"/>
      <c r="AQ7464" s="61"/>
      <c r="AR7464" s="61"/>
      <c r="AS7464" s="61"/>
      <c r="AT7464" s="61"/>
      <c r="AU7464" s="61"/>
      <c r="AV7464" s="61"/>
      <c r="AW7464" s="61"/>
      <c r="AX7464" s="61"/>
      <c r="AY7464" s="61"/>
      <c r="AZ7464" s="61"/>
      <c r="BA7464" s="61"/>
    </row>
    <row r="7465" spans="39:53" x14ac:dyDescent="0.2">
      <c r="AM7465" s="61"/>
      <c r="AN7465" s="61"/>
      <c r="AO7465" s="171"/>
      <c r="AP7465" s="61"/>
      <c r="AQ7465" s="61"/>
      <c r="AR7465" s="61"/>
      <c r="AS7465" s="61"/>
      <c r="AT7465" s="61"/>
      <c r="AU7465" s="61"/>
      <c r="AV7465" s="61"/>
      <c r="AW7465" s="61"/>
      <c r="AX7465" s="61"/>
      <c r="AY7465" s="61"/>
      <c r="AZ7465" s="61"/>
      <c r="BA7465" s="61"/>
    </row>
    <row r="7466" spans="39:53" x14ac:dyDescent="0.2">
      <c r="AM7466" s="61"/>
      <c r="AN7466" s="61"/>
      <c r="AO7466" s="171"/>
      <c r="AP7466" s="61"/>
      <c r="AQ7466" s="61"/>
      <c r="AR7466" s="61"/>
      <c r="AS7466" s="61"/>
      <c r="AT7466" s="61"/>
      <c r="AU7466" s="61"/>
      <c r="AV7466" s="61"/>
      <c r="AW7466" s="61"/>
      <c r="AX7466" s="61"/>
      <c r="AY7466" s="61"/>
      <c r="AZ7466" s="61"/>
      <c r="BA7466" s="61"/>
    </row>
    <row r="7467" spans="39:53" x14ac:dyDescent="0.2">
      <c r="AM7467" s="61"/>
      <c r="AN7467" s="61"/>
      <c r="AO7467" s="171"/>
      <c r="AP7467" s="61"/>
      <c r="AQ7467" s="61"/>
      <c r="AR7467" s="61"/>
      <c r="AS7467" s="61"/>
      <c r="AT7467" s="61"/>
      <c r="AU7467" s="61"/>
      <c r="AV7467" s="61"/>
      <c r="AW7467" s="61"/>
      <c r="AX7467" s="61"/>
      <c r="AY7467" s="61"/>
      <c r="AZ7467" s="61"/>
      <c r="BA7467" s="61"/>
    </row>
    <row r="7468" spans="39:53" x14ac:dyDescent="0.2">
      <c r="AM7468" s="61"/>
      <c r="AN7468" s="61"/>
      <c r="AO7468" s="171"/>
      <c r="AP7468" s="61"/>
      <c r="AQ7468" s="61"/>
      <c r="AR7468" s="61"/>
      <c r="AS7468" s="61"/>
      <c r="AT7468" s="61"/>
      <c r="AU7468" s="61"/>
      <c r="AV7468" s="61"/>
      <c r="AW7468" s="61"/>
      <c r="AX7468" s="61"/>
      <c r="AY7468" s="61"/>
      <c r="AZ7468" s="61"/>
      <c r="BA7468" s="61"/>
    </row>
    <row r="7469" spans="39:53" x14ac:dyDescent="0.2">
      <c r="AM7469" s="61"/>
      <c r="AN7469" s="61"/>
      <c r="AO7469" s="171"/>
      <c r="AP7469" s="61"/>
      <c r="AQ7469" s="61"/>
      <c r="AR7469" s="61"/>
      <c r="AS7469" s="61"/>
      <c r="AT7469" s="61"/>
      <c r="AU7469" s="61"/>
      <c r="AV7469" s="61"/>
      <c r="AW7469" s="61"/>
      <c r="AX7469" s="61"/>
      <c r="AY7469" s="61"/>
      <c r="AZ7469" s="61"/>
      <c r="BA7469" s="61"/>
    </row>
    <row r="7470" spans="39:53" x14ac:dyDescent="0.2">
      <c r="AM7470" s="61"/>
      <c r="AN7470" s="61"/>
      <c r="AO7470" s="171"/>
      <c r="AP7470" s="61"/>
      <c r="AQ7470" s="61"/>
      <c r="AR7470" s="61"/>
      <c r="AS7470" s="61"/>
      <c r="AT7470" s="61"/>
      <c r="AU7470" s="61"/>
      <c r="AV7470" s="61"/>
      <c r="AW7470" s="61"/>
      <c r="AX7470" s="61"/>
      <c r="AY7470" s="61"/>
      <c r="AZ7470" s="61"/>
      <c r="BA7470" s="61"/>
    </row>
    <row r="7471" spans="39:53" x14ac:dyDescent="0.2">
      <c r="AM7471" s="61"/>
      <c r="AN7471" s="61"/>
      <c r="AO7471" s="171"/>
      <c r="AP7471" s="61"/>
      <c r="AQ7471" s="61"/>
      <c r="AR7471" s="61"/>
      <c r="AS7471" s="61"/>
      <c r="AT7471" s="61"/>
      <c r="AU7471" s="61"/>
      <c r="AV7471" s="61"/>
      <c r="AW7471" s="61"/>
      <c r="AX7471" s="61"/>
      <c r="AY7471" s="61"/>
      <c r="AZ7471" s="61"/>
      <c r="BA7471" s="61"/>
    </row>
    <row r="7472" spans="39:53" x14ac:dyDescent="0.2">
      <c r="AM7472" s="61"/>
      <c r="AN7472" s="61"/>
      <c r="AO7472" s="171"/>
      <c r="AP7472" s="61"/>
      <c r="AQ7472" s="61"/>
      <c r="AR7472" s="61"/>
      <c r="AS7472" s="61"/>
      <c r="AT7472" s="61"/>
      <c r="AU7472" s="61"/>
      <c r="AV7472" s="61"/>
      <c r="AW7472" s="61"/>
      <c r="AX7472" s="61"/>
      <c r="AY7472" s="61"/>
      <c r="AZ7472" s="61"/>
      <c r="BA7472" s="61"/>
    </row>
    <row r="7473" spans="39:53" x14ac:dyDescent="0.2">
      <c r="AM7473" s="61"/>
      <c r="AN7473" s="61"/>
      <c r="AO7473" s="171"/>
      <c r="AP7473" s="61"/>
      <c r="AQ7473" s="61"/>
      <c r="AR7473" s="61"/>
      <c r="AS7473" s="61"/>
      <c r="AT7473" s="61"/>
      <c r="AU7473" s="61"/>
      <c r="AV7473" s="61"/>
      <c r="AW7473" s="61"/>
      <c r="AX7473" s="61"/>
      <c r="AY7473" s="61"/>
      <c r="AZ7473" s="61"/>
      <c r="BA7473" s="61"/>
    </row>
    <row r="7474" spans="39:53" x14ac:dyDescent="0.2">
      <c r="AM7474" s="61"/>
      <c r="AN7474" s="61"/>
      <c r="AO7474" s="171"/>
      <c r="AP7474" s="61"/>
      <c r="AQ7474" s="61"/>
      <c r="AR7474" s="61"/>
      <c r="AS7474" s="61"/>
      <c r="AT7474" s="61"/>
      <c r="AU7474" s="61"/>
      <c r="AV7474" s="61"/>
      <c r="AW7474" s="61"/>
      <c r="AX7474" s="61"/>
      <c r="AY7474" s="61"/>
      <c r="AZ7474" s="61"/>
      <c r="BA7474" s="61"/>
    </row>
    <row r="7475" spans="39:53" x14ac:dyDescent="0.2">
      <c r="AM7475" s="61"/>
      <c r="AN7475" s="61"/>
      <c r="AO7475" s="171"/>
      <c r="AP7475" s="61"/>
      <c r="AQ7475" s="61"/>
      <c r="AR7475" s="61"/>
      <c r="AS7475" s="61"/>
      <c r="AT7475" s="61"/>
      <c r="AU7475" s="61"/>
      <c r="AV7475" s="61"/>
      <c r="AW7475" s="61"/>
      <c r="AX7475" s="61"/>
      <c r="AY7475" s="61"/>
      <c r="AZ7475" s="61"/>
      <c r="BA7475" s="61"/>
    </row>
    <row r="7476" spans="39:53" x14ac:dyDescent="0.2">
      <c r="AM7476" s="61"/>
      <c r="AN7476" s="61"/>
      <c r="AO7476" s="171"/>
      <c r="AP7476" s="61"/>
      <c r="AQ7476" s="61"/>
      <c r="AR7476" s="61"/>
      <c r="AS7476" s="61"/>
      <c r="AT7476" s="61"/>
      <c r="AU7476" s="61"/>
      <c r="AV7476" s="61"/>
      <c r="AW7476" s="61"/>
      <c r="AX7476" s="61"/>
      <c r="AY7476" s="61"/>
      <c r="AZ7476" s="61"/>
      <c r="BA7476" s="61"/>
    </row>
    <row r="7477" spans="39:53" x14ac:dyDescent="0.2">
      <c r="AM7477" s="61"/>
      <c r="AN7477" s="61"/>
      <c r="AO7477" s="171"/>
      <c r="AP7477" s="61"/>
      <c r="AQ7477" s="61"/>
      <c r="AR7477" s="61"/>
      <c r="AS7477" s="61"/>
      <c r="AT7477" s="61"/>
      <c r="AU7477" s="61"/>
      <c r="AV7477" s="61"/>
      <c r="AW7477" s="61"/>
      <c r="AX7477" s="61"/>
      <c r="AY7477" s="61"/>
      <c r="AZ7477" s="61"/>
      <c r="BA7477" s="61"/>
    </row>
    <row r="7478" spans="39:53" x14ac:dyDescent="0.2">
      <c r="AM7478" s="61"/>
      <c r="AN7478" s="61"/>
      <c r="AO7478" s="171"/>
      <c r="AP7478" s="61"/>
      <c r="AQ7478" s="61"/>
      <c r="AR7478" s="61"/>
      <c r="AS7478" s="61"/>
      <c r="AT7478" s="61"/>
      <c r="AU7478" s="61"/>
      <c r="AV7478" s="61"/>
      <c r="AW7478" s="61"/>
      <c r="AX7478" s="61"/>
      <c r="AY7478" s="61"/>
      <c r="AZ7478" s="61"/>
      <c r="BA7478" s="61"/>
    </row>
    <row r="7479" spans="39:53" x14ac:dyDescent="0.2">
      <c r="AM7479" s="61"/>
      <c r="AN7479" s="61"/>
      <c r="AO7479" s="171"/>
      <c r="AP7479" s="61"/>
      <c r="AQ7479" s="61"/>
      <c r="AR7479" s="61"/>
      <c r="AS7479" s="61"/>
      <c r="AT7479" s="61"/>
      <c r="AU7479" s="61"/>
      <c r="AV7479" s="61"/>
      <c r="AW7479" s="61"/>
      <c r="AX7479" s="61"/>
      <c r="AY7479" s="61"/>
      <c r="AZ7479" s="61"/>
      <c r="BA7479" s="61"/>
    </row>
    <row r="7480" spans="39:53" x14ac:dyDescent="0.2">
      <c r="AM7480" s="61"/>
      <c r="AN7480" s="61"/>
      <c r="AO7480" s="171"/>
      <c r="AP7480" s="61"/>
      <c r="AQ7480" s="61"/>
      <c r="AR7480" s="61"/>
      <c r="AS7480" s="61"/>
      <c r="AT7480" s="61"/>
      <c r="AU7480" s="61"/>
      <c r="AV7480" s="61"/>
      <c r="AW7480" s="61"/>
      <c r="AX7480" s="61"/>
      <c r="AY7480" s="61"/>
      <c r="AZ7480" s="61"/>
      <c r="BA7480" s="61"/>
    </row>
    <row r="7481" spans="39:53" x14ac:dyDescent="0.2">
      <c r="AM7481" s="61"/>
      <c r="AN7481" s="61"/>
      <c r="AO7481" s="171"/>
      <c r="AP7481" s="61"/>
      <c r="AQ7481" s="61"/>
      <c r="AR7481" s="61"/>
      <c r="AS7481" s="61"/>
      <c r="AT7481" s="61"/>
      <c r="AU7481" s="61"/>
      <c r="AV7481" s="61"/>
      <c r="AW7481" s="61"/>
      <c r="AX7481" s="61"/>
      <c r="AY7481" s="61"/>
      <c r="AZ7481" s="61"/>
      <c r="BA7481" s="61"/>
    </row>
    <row r="7482" spans="39:53" x14ac:dyDescent="0.2">
      <c r="AM7482" s="61"/>
      <c r="AN7482" s="61"/>
      <c r="AO7482" s="171"/>
      <c r="AP7482" s="61"/>
      <c r="AQ7482" s="61"/>
      <c r="AR7482" s="61"/>
      <c r="AS7482" s="61"/>
      <c r="AT7482" s="61"/>
      <c r="AU7482" s="61"/>
      <c r="AV7482" s="61"/>
      <c r="AW7482" s="61"/>
      <c r="AX7482" s="61"/>
      <c r="AY7482" s="61"/>
      <c r="AZ7482" s="61"/>
      <c r="BA7482" s="61"/>
    </row>
    <row r="7483" spans="39:53" x14ac:dyDescent="0.2">
      <c r="AM7483" s="61"/>
      <c r="AN7483" s="61"/>
      <c r="AO7483" s="171"/>
      <c r="AP7483" s="61"/>
      <c r="AQ7483" s="61"/>
      <c r="AR7483" s="61"/>
      <c r="AS7483" s="61"/>
      <c r="AT7483" s="61"/>
      <c r="AU7483" s="61"/>
      <c r="AV7483" s="61"/>
      <c r="AW7483" s="61"/>
      <c r="AX7483" s="61"/>
      <c r="AY7483" s="61"/>
      <c r="AZ7483" s="61"/>
      <c r="BA7483" s="61"/>
    </row>
    <row r="7484" spans="39:53" x14ac:dyDescent="0.2">
      <c r="AM7484" s="61"/>
      <c r="AN7484" s="61"/>
      <c r="AO7484" s="171"/>
      <c r="AP7484" s="61"/>
      <c r="AQ7484" s="61"/>
      <c r="AR7484" s="61"/>
      <c r="AS7484" s="61"/>
      <c r="AT7484" s="61"/>
      <c r="AU7484" s="61"/>
      <c r="AV7484" s="61"/>
      <c r="AW7484" s="61"/>
      <c r="AX7484" s="61"/>
      <c r="AY7484" s="61"/>
      <c r="AZ7484" s="61"/>
      <c r="BA7484" s="61"/>
    </row>
    <row r="7485" spans="39:53" x14ac:dyDescent="0.2">
      <c r="AM7485" s="61"/>
      <c r="AN7485" s="61"/>
      <c r="AO7485" s="171"/>
      <c r="AP7485" s="61"/>
      <c r="AQ7485" s="61"/>
      <c r="AR7485" s="61"/>
      <c r="AS7485" s="61"/>
      <c r="AT7485" s="61"/>
      <c r="AU7485" s="61"/>
      <c r="AV7485" s="61"/>
      <c r="AW7485" s="61"/>
      <c r="AX7485" s="61"/>
      <c r="AY7485" s="61"/>
      <c r="AZ7485" s="61"/>
      <c r="BA7485" s="61"/>
    </row>
    <row r="7486" spans="39:53" x14ac:dyDescent="0.2">
      <c r="AM7486" s="61"/>
      <c r="AN7486" s="61"/>
      <c r="AO7486" s="171"/>
      <c r="AP7486" s="61"/>
      <c r="AQ7486" s="61"/>
      <c r="AR7486" s="61"/>
      <c r="AS7486" s="61"/>
      <c r="AT7486" s="61"/>
      <c r="AU7486" s="61"/>
      <c r="AV7486" s="61"/>
      <c r="AW7486" s="61"/>
      <c r="AX7486" s="61"/>
      <c r="AY7486" s="61"/>
      <c r="AZ7486" s="61"/>
      <c r="BA7486" s="61"/>
    </row>
    <row r="7487" spans="39:53" x14ac:dyDescent="0.2">
      <c r="AM7487" s="61"/>
      <c r="AN7487" s="61"/>
      <c r="AO7487" s="171"/>
      <c r="AP7487" s="61"/>
      <c r="AQ7487" s="61"/>
      <c r="AR7487" s="61"/>
      <c r="AS7487" s="61"/>
      <c r="AT7487" s="61"/>
      <c r="AU7487" s="61"/>
      <c r="AV7487" s="61"/>
      <c r="AW7487" s="61"/>
      <c r="AX7487" s="61"/>
      <c r="AY7487" s="61"/>
      <c r="AZ7487" s="61"/>
      <c r="BA7487" s="61"/>
    </row>
    <row r="7488" spans="39:53" x14ac:dyDescent="0.2">
      <c r="AM7488" s="61"/>
      <c r="AN7488" s="61"/>
      <c r="AO7488" s="171"/>
      <c r="AP7488" s="61"/>
      <c r="AQ7488" s="61"/>
      <c r="AR7488" s="61"/>
      <c r="AS7488" s="61"/>
      <c r="AT7488" s="61"/>
      <c r="AU7488" s="61"/>
      <c r="AV7488" s="61"/>
      <c r="AW7488" s="61"/>
      <c r="AX7488" s="61"/>
      <c r="AY7488" s="61"/>
      <c r="AZ7488" s="61"/>
      <c r="BA7488" s="61"/>
    </row>
    <row r="7489" spans="39:53" x14ac:dyDescent="0.2">
      <c r="AM7489" s="61"/>
      <c r="AN7489" s="61"/>
      <c r="AO7489" s="171"/>
      <c r="AP7489" s="61"/>
      <c r="AQ7489" s="61"/>
      <c r="AR7489" s="61"/>
      <c r="AS7489" s="61"/>
      <c r="AT7489" s="61"/>
      <c r="AU7489" s="61"/>
      <c r="AV7489" s="61"/>
      <c r="AW7489" s="61"/>
      <c r="AX7489" s="61"/>
      <c r="AY7489" s="61"/>
      <c r="AZ7489" s="61"/>
      <c r="BA7489" s="61"/>
    </row>
    <row r="7490" spans="39:53" x14ac:dyDescent="0.2">
      <c r="AM7490" s="61"/>
      <c r="AN7490" s="61"/>
      <c r="AO7490" s="171"/>
      <c r="AP7490" s="61"/>
      <c r="AQ7490" s="61"/>
      <c r="AR7490" s="61"/>
      <c r="AS7490" s="61"/>
      <c r="AT7490" s="61"/>
      <c r="AU7490" s="61"/>
      <c r="AV7490" s="61"/>
      <c r="AW7490" s="61"/>
      <c r="AX7490" s="61"/>
      <c r="AY7490" s="61"/>
      <c r="AZ7490" s="61"/>
      <c r="BA7490" s="61"/>
    </row>
    <row r="7491" spans="39:53" x14ac:dyDescent="0.2">
      <c r="AM7491" s="61"/>
      <c r="AN7491" s="61"/>
      <c r="AO7491" s="171"/>
      <c r="AP7491" s="61"/>
      <c r="AQ7491" s="61"/>
      <c r="AR7491" s="61"/>
      <c r="AS7491" s="61"/>
      <c r="AT7491" s="61"/>
      <c r="AU7491" s="61"/>
      <c r="AV7491" s="61"/>
      <c r="AW7491" s="61"/>
      <c r="AX7491" s="61"/>
      <c r="AY7491" s="61"/>
      <c r="AZ7491" s="61"/>
      <c r="BA7491" s="61"/>
    </row>
    <row r="7492" spans="39:53" x14ac:dyDescent="0.2">
      <c r="AM7492" s="61"/>
      <c r="AN7492" s="61"/>
      <c r="AO7492" s="171"/>
      <c r="AP7492" s="61"/>
      <c r="AQ7492" s="61"/>
      <c r="AR7492" s="61"/>
      <c r="AS7492" s="61"/>
      <c r="AT7492" s="61"/>
      <c r="AU7492" s="61"/>
      <c r="AV7492" s="61"/>
      <c r="AW7492" s="61"/>
      <c r="AX7492" s="61"/>
      <c r="AY7492" s="61"/>
      <c r="AZ7492" s="61"/>
      <c r="BA7492" s="61"/>
    </row>
    <row r="7493" spans="39:53" x14ac:dyDescent="0.2">
      <c r="AM7493" s="61"/>
      <c r="AN7493" s="61"/>
      <c r="AO7493" s="171"/>
      <c r="AP7493" s="61"/>
      <c r="AQ7493" s="61"/>
      <c r="AR7493" s="61"/>
      <c r="AS7493" s="61"/>
      <c r="AT7493" s="61"/>
      <c r="AU7493" s="61"/>
      <c r="AV7493" s="61"/>
      <c r="AW7493" s="61"/>
      <c r="AX7493" s="61"/>
      <c r="AY7493" s="61"/>
      <c r="AZ7493" s="61"/>
      <c r="BA7493" s="61"/>
    </row>
    <row r="7494" spans="39:53" x14ac:dyDescent="0.2">
      <c r="AM7494" s="61"/>
      <c r="AN7494" s="61"/>
      <c r="AO7494" s="171"/>
      <c r="AP7494" s="61"/>
      <c r="AQ7494" s="61"/>
      <c r="AR7494" s="61"/>
      <c r="AS7494" s="61"/>
      <c r="AT7494" s="61"/>
      <c r="AU7494" s="61"/>
      <c r="AV7494" s="61"/>
      <c r="AW7494" s="61"/>
      <c r="AX7494" s="61"/>
      <c r="AY7494" s="61"/>
      <c r="AZ7494" s="61"/>
      <c r="BA7494" s="61"/>
    </row>
    <row r="7495" spans="39:53" x14ac:dyDescent="0.2">
      <c r="AM7495" s="61"/>
      <c r="AN7495" s="61"/>
      <c r="AO7495" s="171"/>
      <c r="AP7495" s="61"/>
      <c r="AQ7495" s="61"/>
      <c r="AR7495" s="61"/>
      <c r="AS7495" s="61"/>
      <c r="AT7495" s="61"/>
      <c r="AU7495" s="61"/>
      <c r="AV7495" s="61"/>
      <c r="AW7495" s="61"/>
      <c r="AX7495" s="61"/>
      <c r="AY7495" s="61"/>
      <c r="AZ7495" s="61"/>
      <c r="BA7495" s="61"/>
    </row>
    <row r="7496" spans="39:53" x14ac:dyDescent="0.2">
      <c r="AM7496" s="61"/>
      <c r="AN7496" s="61"/>
      <c r="AO7496" s="171"/>
      <c r="AP7496" s="61"/>
      <c r="AQ7496" s="61"/>
      <c r="AR7496" s="61"/>
      <c r="AS7496" s="61"/>
      <c r="AT7496" s="61"/>
      <c r="AU7496" s="61"/>
      <c r="AV7496" s="61"/>
      <c r="AW7496" s="61"/>
      <c r="AX7496" s="61"/>
      <c r="AY7496" s="61"/>
      <c r="AZ7496" s="61"/>
      <c r="BA7496" s="61"/>
    </row>
    <row r="7497" spans="39:53" x14ac:dyDescent="0.2">
      <c r="AM7497" s="61"/>
      <c r="AN7497" s="61"/>
      <c r="AO7497" s="171"/>
      <c r="AP7497" s="61"/>
      <c r="AQ7497" s="61"/>
      <c r="AR7497" s="61"/>
      <c r="AS7497" s="61"/>
      <c r="AT7497" s="61"/>
      <c r="AU7497" s="61"/>
      <c r="AV7497" s="61"/>
      <c r="AW7497" s="61"/>
      <c r="AX7497" s="61"/>
      <c r="AY7497" s="61"/>
      <c r="AZ7497" s="61"/>
      <c r="BA7497" s="61"/>
    </row>
    <row r="7498" spans="39:53" x14ac:dyDescent="0.2">
      <c r="AM7498" s="61"/>
      <c r="AN7498" s="61"/>
      <c r="AO7498" s="171"/>
      <c r="AP7498" s="61"/>
      <c r="AQ7498" s="61"/>
      <c r="AR7498" s="61"/>
      <c r="AS7498" s="61"/>
      <c r="AT7498" s="61"/>
      <c r="AU7498" s="61"/>
      <c r="AV7498" s="61"/>
      <c r="AW7498" s="61"/>
      <c r="AX7498" s="61"/>
      <c r="AY7498" s="61"/>
      <c r="AZ7498" s="61"/>
      <c r="BA7498" s="61"/>
    </row>
    <row r="7499" spans="39:53" x14ac:dyDescent="0.2">
      <c r="AM7499" s="61"/>
      <c r="AN7499" s="61"/>
      <c r="AO7499" s="171"/>
      <c r="AP7499" s="61"/>
      <c r="AQ7499" s="61"/>
      <c r="AR7499" s="61"/>
      <c r="AS7499" s="61"/>
      <c r="AT7499" s="61"/>
      <c r="AU7499" s="61"/>
      <c r="AV7499" s="61"/>
      <c r="AW7499" s="61"/>
      <c r="AX7499" s="61"/>
      <c r="AY7499" s="61"/>
      <c r="AZ7499" s="61"/>
      <c r="BA7499" s="61"/>
    </row>
    <row r="7500" spans="39:53" x14ac:dyDescent="0.2">
      <c r="AM7500" s="61"/>
      <c r="AN7500" s="61"/>
      <c r="AO7500" s="171"/>
      <c r="AP7500" s="61"/>
      <c r="AQ7500" s="61"/>
      <c r="AR7500" s="61"/>
      <c r="AS7500" s="61"/>
      <c r="AT7500" s="61"/>
      <c r="AU7500" s="61"/>
      <c r="AV7500" s="61"/>
      <c r="AW7500" s="61"/>
      <c r="AX7500" s="61"/>
      <c r="AY7500" s="61"/>
      <c r="AZ7500" s="61"/>
      <c r="BA7500" s="61"/>
    </row>
    <row r="7501" spans="39:53" x14ac:dyDescent="0.2">
      <c r="AM7501" s="61"/>
      <c r="AN7501" s="61"/>
      <c r="AO7501" s="171"/>
      <c r="AP7501" s="61"/>
      <c r="AQ7501" s="61"/>
      <c r="AR7501" s="61"/>
      <c r="AS7501" s="61"/>
      <c r="AT7501" s="61"/>
      <c r="AU7501" s="61"/>
      <c r="AV7501" s="61"/>
      <c r="AW7501" s="61"/>
      <c r="AX7501" s="61"/>
      <c r="AY7501" s="61"/>
      <c r="AZ7501" s="61"/>
      <c r="BA7501" s="61"/>
    </row>
    <row r="7502" spans="39:53" x14ac:dyDescent="0.2">
      <c r="AM7502" s="61"/>
      <c r="AN7502" s="61"/>
      <c r="AO7502" s="171"/>
      <c r="AP7502" s="61"/>
      <c r="AQ7502" s="61"/>
      <c r="AR7502" s="61"/>
      <c r="AS7502" s="61"/>
      <c r="AT7502" s="61"/>
      <c r="AU7502" s="61"/>
      <c r="AV7502" s="61"/>
      <c r="AW7502" s="61"/>
      <c r="AX7502" s="61"/>
      <c r="AY7502" s="61"/>
      <c r="AZ7502" s="61"/>
      <c r="BA7502" s="61"/>
    </row>
    <row r="7503" spans="39:53" x14ac:dyDescent="0.2">
      <c r="AM7503" s="61"/>
      <c r="AN7503" s="61"/>
      <c r="AO7503" s="171"/>
      <c r="AP7503" s="61"/>
      <c r="AQ7503" s="61"/>
      <c r="AR7503" s="61"/>
      <c r="AS7503" s="61"/>
      <c r="AT7503" s="61"/>
      <c r="AU7503" s="61"/>
      <c r="AV7503" s="61"/>
      <c r="AW7503" s="61"/>
      <c r="AX7503" s="61"/>
      <c r="AY7503" s="61"/>
      <c r="AZ7503" s="61"/>
      <c r="BA7503" s="61"/>
    </row>
    <row r="7504" spans="39:53" x14ac:dyDescent="0.2">
      <c r="AM7504" s="61"/>
      <c r="AN7504" s="61"/>
      <c r="AO7504" s="171"/>
      <c r="AP7504" s="61"/>
      <c r="AQ7504" s="61"/>
      <c r="AR7504" s="61"/>
      <c r="AS7504" s="61"/>
      <c r="AT7504" s="61"/>
      <c r="AU7504" s="61"/>
      <c r="AV7504" s="61"/>
      <c r="AW7504" s="61"/>
      <c r="AX7504" s="61"/>
      <c r="AY7504" s="61"/>
      <c r="AZ7504" s="61"/>
      <c r="BA7504" s="61"/>
    </row>
    <row r="7505" spans="39:53" x14ac:dyDescent="0.2">
      <c r="AM7505" s="61"/>
      <c r="AN7505" s="61"/>
      <c r="AO7505" s="171"/>
      <c r="AP7505" s="61"/>
      <c r="AQ7505" s="61"/>
      <c r="AR7505" s="61"/>
      <c r="AS7505" s="61"/>
      <c r="AT7505" s="61"/>
      <c r="AU7505" s="61"/>
      <c r="AV7505" s="61"/>
      <c r="AW7505" s="61"/>
      <c r="AX7505" s="61"/>
      <c r="AY7505" s="61"/>
      <c r="AZ7505" s="61"/>
      <c r="BA7505" s="61"/>
    </row>
    <row r="7506" spans="39:53" x14ac:dyDescent="0.2">
      <c r="AM7506" s="61"/>
      <c r="AN7506" s="61"/>
      <c r="AO7506" s="171"/>
      <c r="AP7506" s="61"/>
      <c r="AQ7506" s="61"/>
      <c r="AR7506" s="61"/>
      <c r="AS7506" s="61"/>
      <c r="AT7506" s="61"/>
      <c r="AU7506" s="61"/>
      <c r="AV7506" s="61"/>
      <c r="AW7506" s="61"/>
      <c r="AX7506" s="61"/>
      <c r="AY7506" s="61"/>
      <c r="AZ7506" s="61"/>
      <c r="BA7506" s="61"/>
    </row>
    <row r="7507" spans="39:53" x14ac:dyDescent="0.2">
      <c r="AM7507" s="61"/>
      <c r="AN7507" s="61"/>
      <c r="AO7507" s="171"/>
      <c r="AP7507" s="61"/>
      <c r="AQ7507" s="61"/>
      <c r="AR7507" s="61"/>
      <c r="AS7507" s="61"/>
      <c r="AT7507" s="61"/>
      <c r="AU7507" s="61"/>
      <c r="AV7507" s="61"/>
      <c r="AW7507" s="61"/>
      <c r="AX7507" s="61"/>
      <c r="AY7507" s="61"/>
      <c r="AZ7507" s="61"/>
      <c r="BA7507" s="61"/>
    </row>
    <row r="7508" spans="39:53" x14ac:dyDescent="0.2">
      <c r="AM7508" s="61"/>
      <c r="AN7508" s="61"/>
      <c r="AO7508" s="171"/>
      <c r="AP7508" s="61"/>
      <c r="AQ7508" s="61"/>
      <c r="AR7508" s="61"/>
      <c r="AS7508" s="61"/>
      <c r="AT7508" s="61"/>
      <c r="AU7508" s="61"/>
      <c r="AV7508" s="61"/>
      <c r="AW7508" s="61"/>
      <c r="AX7508" s="61"/>
      <c r="AY7508" s="61"/>
      <c r="AZ7508" s="61"/>
      <c r="BA7508" s="61"/>
    </row>
    <row r="7509" spans="39:53" x14ac:dyDescent="0.2">
      <c r="AM7509" s="61"/>
      <c r="AN7509" s="61"/>
      <c r="AO7509" s="171"/>
      <c r="AP7509" s="61"/>
      <c r="AQ7509" s="61"/>
      <c r="AR7509" s="61"/>
      <c r="AS7509" s="61"/>
      <c r="AT7509" s="61"/>
      <c r="AU7509" s="61"/>
      <c r="AV7509" s="61"/>
      <c r="AW7509" s="61"/>
      <c r="AX7509" s="61"/>
      <c r="AY7509" s="61"/>
      <c r="AZ7509" s="61"/>
      <c r="BA7509" s="61"/>
    </row>
    <row r="7510" spans="39:53" x14ac:dyDescent="0.2">
      <c r="AM7510" s="61"/>
      <c r="AN7510" s="61"/>
      <c r="AO7510" s="171"/>
      <c r="AP7510" s="61"/>
      <c r="AQ7510" s="61"/>
      <c r="AR7510" s="61"/>
      <c r="AS7510" s="61"/>
      <c r="AT7510" s="61"/>
      <c r="AU7510" s="61"/>
      <c r="AV7510" s="61"/>
      <c r="AW7510" s="61"/>
      <c r="AX7510" s="61"/>
      <c r="AY7510" s="61"/>
      <c r="AZ7510" s="61"/>
      <c r="BA7510" s="61"/>
    </row>
    <row r="7511" spans="39:53" x14ac:dyDescent="0.2">
      <c r="AM7511" s="61"/>
      <c r="AN7511" s="61"/>
      <c r="AO7511" s="171"/>
      <c r="AP7511" s="61"/>
      <c r="AQ7511" s="61"/>
      <c r="AR7511" s="61"/>
      <c r="AS7511" s="61"/>
      <c r="AT7511" s="61"/>
      <c r="AU7511" s="61"/>
      <c r="AV7511" s="61"/>
      <c r="AW7511" s="61"/>
      <c r="AX7511" s="61"/>
      <c r="AY7511" s="61"/>
      <c r="AZ7511" s="61"/>
      <c r="BA7511" s="61"/>
    </row>
    <row r="7512" spans="39:53" x14ac:dyDescent="0.2">
      <c r="AM7512" s="61"/>
      <c r="AN7512" s="61"/>
      <c r="AO7512" s="171"/>
      <c r="AP7512" s="61"/>
      <c r="AQ7512" s="61"/>
      <c r="AR7512" s="61"/>
      <c r="AS7512" s="61"/>
      <c r="AT7512" s="61"/>
      <c r="AU7512" s="61"/>
      <c r="AV7512" s="61"/>
      <c r="AW7512" s="61"/>
      <c r="AX7512" s="61"/>
      <c r="AY7512" s="61"/>
      <c r="AZ7512" s="61"/>
      <c r="BA7512" s="61"/>
    </row>
    <row r="7513" spans="39:53" x14ac:dyDescent="0.2">
      <c r="AM7513" s="61"/>
      <c r="AN7513" s="61"/>
      <c r="AO7513" s="171"/>
      <c r="AP7513" s="61"/>
      <c r="AQ7513" s="61"/>
      <c r="AR7513" s="61"/>
      <c r="AS7513" s="61"/>
      <c r="AT7513" s="61"/>
      <c r="AU7513" s="61"/>
      <c r="AV7513" s="61"/>
      <c r="AW7513" s="61"/>
      <c r="AX7513" s="61"/>
      <c r="AY7513" s="61"/>
      <c r="AZ7513" s="61"/>
      <c r="BA7513" s="61"/>
    </row>
    <row r="7514" spans="39:53" x14ac:dyDescent="0.2">
      <c r="AM7514" s="61"/>
      <c r="AN7514" s="61"/>
      <c r="AO7514" s="171"/>
      <c r="AP7514" s="61"/>
      <c r="AQ7514" s="61"/>
      <c r="AR7514" s="61"/>
      <c r="AS7514" s="61"/>
      <c r="AT7514" s="61"/>
      <c r="AU7514" s="61"/>
      <c r="AV7514" s="61"/>
      <c r="AW7514" s="61"/>
      <c r="AX7514" s="61"/>
      <c r="AY7514" s="61"/>
      <c r="AZ7514" s="61"/>
      <c r="BA7514" s="61"/>
    </row>
    <row r="7515" spans="39:53" x14ac:dyDescent="0.2">
      <c r="AM7515" s="61"/>
      <c r="AN7515" s="61"/>
      <c r="AO7515" s="171"/>
      <c r="AP7515" s="61"/>
      <c r="AQ7515" s="61"/>
      <c r="AR7515" s="61"/>
      <c r="AS7515" s="61"/>
      <c r="AT7515" s="61"/>
      <c r="AU7515" s="61"/>
      <c r="AV7515" s="61"/>
      <c r="AW7515" s="61"/>
      <c r="AX7515" s="61"/>
      <c r="AY7515" s="61"/>
      <c r="AZ7515" s="61"/>
      <c r="BA7515" s="61"/>
    </row>
    <row r="7516" spans="39:53" x14ac:dyDescent="0.2">
      <c r="AM7516" s="61"/>
      <c r="AN7516" s="61"/>
      <c r="AO7516" s="171"/>
      <c r="AP7516" s="61"/>
      <c r="AQ7516" s="61"/>
      <c r="AR7516" s="61"/>
      <c r="AS7516" s="61"/>
      <c r="AT7516" s="61"/>
      <c r="AU7516" s="61"/>
      <c r="AV7516" s="61"/>
      <c r="AW7516" s="61"/>
      <c r="AX7516" s="61"/>
      <c r="AY7516" s="61"/>
      <c r="AZ7516" s="61"/>
      <c r="BA7516" s="61"/>
    </row>
    <row r="7517" spans="39:53" x14ac:dyDescent="0.2">
      <c r="AM7517" s="61"/>
      <c r="AN7517" s="61"/>
      <c r="AO7517" s="171"/>
      <c r="AP7517" s="61"/>
      <c r="AQ7517" s="61"/>
      <c r="AR7517" s="61"/>
      <c r="AS7517" s="61"/>
      <c r="AT7517" s="61"/>
      <c r="AU7517" s="61"/>
      <c r="AV7517" s="61"/>
      <c r="AW7517" s="61"/>
      <c r="AX7517" s="61"/>
      <c r="AY7517" s="61"/>
      <c r="AZ7517" s="61"/>
      <c r="BA7517" s="61"/>
    </row>
    <row r="7518" spans="39:53" x14ac:dyDescent="0.2">
      <c r="AM7518" s="61"/>
      <c r="AN7518" s="61"/>
      <c r="AO7518" s="171"/>
      <c r="AP7518" s="61"/>
      <c r="AQ7518" s="61"/>
      <c r="AR7518" s="61"/>
      <c r="AS7518" s="61"/>
      <c r="AT7518" s="61"/>
      <c r="AU7518" s="61"/>
      <c r="AV7518" s="61"/>
      <c r="AW7518" s="61"/>
      <c r="AX7518" s="61"/>
      <c r="AY7518" s="61"/>
      <c r="AZ7518" s="61"/>
      <c r="BA7518" s="61"/>
    </row>
    <row r="7519" spans="39:53" x14ac:dyDescent="0.2">
      <c r="AM7519" s="61"/>
      <c r="AN7519" s="61"/>
      <c r="AO7519" s="171"/>
      <c r="AP7519" s="61"/>
      <c r="AQ7519" s="61"/>
      <c r="AR7519" s="61"/>
      <c r="AS7519" s="61"/>
      <c r="AT7519" s="61"/>
      <c r="AU7519" s="61"/>
      <c r="AV7519" s="61"/>
      <c r="AW7519" s="61"/>
      <c r="AX7519" s="61"/>
      <c r="AY7519" s="61"/>
      <c r="AZ7519" s="61"/>
      <c r="BA7519" s="61"/>
    </row>
    <row r="7520" spans="39:53" x14ac:dyDescent="0.2">
      <c r="AM7520" s="61"/>
      <c r="AN7520" s="61"/>
      <c r="AO7520" s="171"/>
      <c r="AP7520" s="61"/>
      <c r="AQ7520" s="61"/>
      <c r="AR7520" s="61"/>
      <c r="AS7520" s="61"/>
      <c r="AT7520" s="61"/>
      <c r="AU7520" s="61"/>
      <c r="AV7520" s="61"/>
      <c r="AW7520" s="61"/>
      <c r="AX7520" s="61"/>
      <c r="AY7520" s="61"/>
      <c r="AZ7520" s="61"/>
      <c r="BA7520" s="61"/>
    </row>
    <row r="7521" spans="39:53" x14ac:dyDescent="0.2">
      <c r="AM7521" s="61"/>
      <c r="AN7521" s="61"/>
      <c r="AO7521" s="171"/>
      <c r="AP7521" s="61"/>
      <c r="AQ7521" s="61"/>
      <c r="AR7521" s="61"/>
      <c r="AS7521" s="61"/>
      <c r="AT7521" s="61"/>
      <c r="AU7521" s="61"/>
      <c r="AV7521" s="61"/>
      <c r="AW7521" s="61"/>
      <c r="AX7521" s="61"/>
      <c r="AY7521" s="61"/>
      <c r="AZ7521" s="61"/>
      <c r="BA7521" s="61"/>
    </row>
    <row r="7522" spans="39:53" x14ac:dyDescent="0.2">
      <c r="AM7522" s="61"/>
      <c r="AN7522" s="61"/>
      <c r="AO7522" s="171"/>
      <c r="AP7522" s="61"/>
      <c r="AQ7522" s="61"/>
      <c r="AR7522" s="61"/>
      <c r="AS7522" s="61"/>
      <c r="AT7522" s="61"/>
      <c r="AU7522" s="61"/>
      <c r="AV7522" s="61"/>
      <c r="AW7522" s="61"/>
      <c r="AX7522" s="61"/>
      <c r="AY7522" s="61"/>
      <c r="AZ7522" s="61"/>
      <c r="BA7522" s="61"/>
    </row>
    <row r="7523" spans="39:53" x14ac:dyDescent="0.2">
      <c r="AM7523" s="61"/>
      <c r="AN7523" s="61"/>
      <c r="AO7523" s="171"/>
      <c r="AP7523" s="61"/>
      <c r="AQ7523" s="61"/>
      <c r="AR7523" s="61"/>
      <c r="AS7523" s="61"/>
      <c r="AT7523" s="61"/>
      <c r="AU7523" s="61"/>
      <c r="AV7523" s="61"/>
      <c r="AW7523" s="61"/>
      <c r="AX7523" s="61"/>
      <c r="AY7523" s="61"/>
      <c r="AZ7523" s="61"/>
      <c r="BA7523" s="61"/>
    </row>
    <row r="7524" spans="39:53" x14ac:dyDescent="0.2">
      <c r="AM7524" s="61"/>
      <c r="AN7524" s="61"/>
      <c r="AO7524" s="171"/>
      <c r="AP7524" s="61"/>
      <c r="AQ7524" s="61"/>
      <c r="AR7524" s="61"/>
      <c r="AS7524" s="61"/>
      <c r="AT7524" s="61"/>
      <c r="AU7524" s="61"/>
      <c r="AV7524" s="61"/>
      <c r="AW7524" s="61"/>
      <c r="AX7524" s="61"/>
      <c r="AY7524" s="61"/>
      <c r="AZ7524" s="61"/>
      <c r="BA7524" s="61"/>
    </row>
    <row r="7525" spans="39:53" x14ac:dyDescent="0.2">
      <c r="AM7525" s="61"/>
      <c r="AN7525" s="61"/>
      <c r="AO7525" s="171"/>
      <c r="AP7525" s="61"/>
      <c r="AQ7525" s="61"/>
      <c r="AR7525" s="61"/>
      <c r="AS7525" s="61"/>
      <c r="AT7525" s="61"/>
      <c r="AU7525" s="61"/>
      <c r="AV7525" s="61"/>
      <c r="AW7525" s="61"/>
      <c r="AX7525" s="61"/>
      <c r="AY7525" s="61"/>
      <c r="AZ7525" s="61"/>
      <c r="BA7525" s="61"/>
    </row>
    <row r="7526" spans="39:53" x14ac:dyDescent="0.2">
      <c r="AM7526" s="61"/>
      <c r="AN7526" s="61"/>
      <c r="AO7526" s="171"/>
      <c r="AP7526" s="61"/>
      <c r="AQ7526" s="61"/>
      <c r="AR7526" s="61"/>
      <c r="AS7526" s="61"/>
      <c r="AT7526" s="61"/>
      <c r="AU7526" s="61"/>
      <c r="AV7526" s="61"/>
      <c r="AW7526" s="61"/>
      <c r="AX7526" s="61"/>
      <c r="AY7526" s="61"/>
      <c r="AZ7526" s="61"/>
      <c r="BA7526" s="61"/>
    </row>
    <row r="7527" spans="39:53" x14ac:dyDescent="0.2">
      <c r="AM7527" s="61"/>
      <c r="AN7527" s="61"/>
      <c r="AO7527" s="171"/>
      <c r="AP7527" s="61"/>
      <c r="AQ7527" s="61"/>
      <c r="AR7527" s="61"/>
      <c r="AS7527" s="61"/>
      <c r="AT7527" s="61"/>
      <c r="AU7527" s="61"/>
      <c r="AV7527" s="61"/>
      <c r="AW7527" s="61"/>
      <c r="AX7527" s="61"/>
      <c r="AY7527" s="61"/>
      <c r="AZ7527" s="61"/>
      <c r="BA7527" s="61"/>
    </row>
    <row r="7528" spans="39:53" x14ac:dyDescent="0.2">
      <c r="AM7528" s="61"/>
      <c r="AN7528" s="61"/>
      <c r="AO7528" s="171"/>
      <c r="AP7528" s="61"/>
      <c r="AQ7528" s="61"/>
      <c r="AR7528" s="61"/>
      <c r="AS7528" s="61"/>
      <c r="AT7528" s="61"/>
      <c r="AU7528" s="61"/>
      <c r="AV7528" s="61"/>
      <c r="AW7528" s="61"/>
      <c r="AX7528" s="61"/>
      <c r="AY7528" s="61"/>
      <c r="AZ7528" s="61"/>
      <c r="BA7528" s="61"/>
    </row>
    <row r="7529" spans="39:53" x14ac:dyDescent="0.2">
      <c r="AM7529" s="61"/>
      <c r="AN7529" s="61"/>
      <c r="AO7529" s="171"/>
      <c r="AP7529" s="61"/>
      <c r="AQ7529" s="61"/>
      <c r="AR7529" s="61"/>
      <c r="AS7529" s="61"/>
      <c r="AT7529" s="61"/>
      <c r="AU7529" s="61"/>
      <c r="AV7529" s="61"/>
      <c r="AW7529" s="61"/>
      <c r="AX7529" s="61"/>
      <c r="AY7529" s="61"/>
      <c r="AZ7529" s="61"/>
      <c r="BA7529" s="61"/>
    </row>
    <row r="7530" spans="39:53" x14ac:dyDescent="0.2">
      <c r="AM7530" s="61"/>
      <c r="AN7530" s="61"/>
      <c r="AO7530" s="171"/>
      <c r="AP7530" s="61"/>
      <c r="AQ7530" s="61"/>
      <c r="AR7530" s="61"/>
      <c r="AS7530" s="61"/>
      <c r="AT7530" s="61"/>
      <c r="AU7530" s="61"/>
      <c r="AV7530" s="61"/>
      <c r="AW7530" s="61"/>
      <c r="AX7530" s="61"/>
      <c r="AY7530" s="61"/>
      <c r="AZ7530" s="61"/>
      <c r="BA7530" s="61"/>
    </row>
    <row r="7531" spans="39:53" x14ac:dyDescent="0.2">
      <c r="AM7531" s="61"/>
      <c r="AN7531" s="61"/>
      <c r="AO7531" s="171"/>
      <c r="AP7531" s="61"/>
      <c r="AQ7531" s="61"/>
      <c r="AR7531" s="61"/>
      <c r="AS7531" s="61"/>
      <c r="AT7531" s="61"/>
      <c r="AU7531" s="61"/>
      <c r="AV7531" s="61"/>
      <c r="AW7531" s="61"/>
      <c r="AX7531" s="61"/>
      <c r="AY7531" s="61"/>
      <c r="AZ7531" s="61"/>
      <c r="BA7531" s="61"/>
    </row>
    <row r="7532" spans="39:53" x14ac:dyDescent="0.2">
      <c r="AM7532" s="61"/>
      <c r="AN7532" s="61"/>
      <c r="AO7532" s="171"/>
      <c r="AP7532" s="61"/>
      <c r="AQ7532" s="61"/>
      <c r="AR7532" s="61"/>
      <c r="AS7532" s="61"/>
      <c r="AT7532" s="61"/>
      <c r="AU7532" s="61"/>
      <c r="AV7532" s="61"/>
      <c r="AW7532" s="61"/>
      <c r="AX7532" s="61"/>
      <c r="AY7532" s="61"/>
      <c r="AZ7532" s="61"/>
      <c r="BA7532" s="61"/>
    </row>
    <row r="7533" spans="39:53" x14ac:dyDescent="0.2">
      <c r="AM7533" s="61"/>
      <c r="AN7533" s="61"/>
      <c r="AO7533" s="171"/>
      <c r="AP7533" s="61"/>
      <c r="AQ7533" s="61"/>
      <c r="AR7533" s="61"/>
      <c r="AS7533" s="61"/>
      <c r="AT7533" s="61"/>
      <c r="AU7533" s="61"/>
      <c r="AV7533" s="61"/>
      <c r="AW7533" s="61"/>
      <c r="AX7533" s="61"/>
      <c r="AY7533" s="61"/>
      <c r="AZ7533" s="61"/>
      <c r="BA7533" s="61"/>
    </row>
    <row r="7534" spans="39:53" x14ac:dyDescent="0.2">
      <c r="AM7534" s="61"/>
      <c r="AN7534" s="61"/>
      <c r="AO7534" s="171"/>
      <c r="AP7534" s="61"/>
      <c r="AQ7534" s="61"/>
      <c r="AR7534" s="61"/>
      <c r="AS7534" s="61"/>
      <c r="AT7534" s="61"/>
      <c r="AU7534" s="61"/>
      <c r="AV7534" s="61"/>
      <c r="AW7534" s="61"/>
      <c r="AX7534" s="61"/>
      <c r="AY7534" s="61"/>
      <c r="AZ7534" s="61"/>
      <c r="BA7534" s="61"/>
    </row>
    <row r="7535" spans="39:53" x14ac:dyDescent="0.2">
      <c r="AM7535" s="61"/>
      <c r="AN7535" s="61"/>
      <c r="AO7535" s="171"/>
      <c r="AP7535" s="61"/>
      <c r="AQ7535" s="61"/>
      <c r="AR7535" s="61"/>
      <c r="AS7535" s="61"/>
      <c r="AT7535" s="61"/>
      <c r="AU7535" s="61"/>
      <c r="AV7535" s="61"/>
      <c r="AW7535" s="61"/>
      <c r="AX7535" s="61"/>
      <c r="AY7535" s="61"/>
      <c r="AZ7535" s="61"/>
      <c r="BA7535" s="61"/>
    </row>
    <row r="7536" spans="39:53" x14ac:dyDescent="0.2">
      <c r="AM7536" s="61"/>
      <c r="AN7536" s="61"/>
      <c r="AO7536" s="171"/>
      <c r="AP7536" s="61"/>
      <c r="AQ7536" s="61"/>
      <c r="AR7536" s="61"/>
      <c r="AS7536" s="61"/>
      <c r="AT7536" s="61"/>
      <c r="AU7536" s="61"/>
      <c r="AV7536" s="61"/>
      <c r="AW7536" s="61"/>
      <c r="AX7536" s="61"/>
      <c r="AY7536" s="61"/>
      <c r="AZ7536" s="61"/>
      <c r="BA7536" s="61"/>
    </row>
    <row r="7537" spans="39:53" x14ac:dyDescent="0.2">
      <c r="AM7537" s="61"/>
      <c r="AN7537" s="61"/>
      <c r="AO7537" s="171"/>
      <c r="AP7537" s="61"/>
      <c r="AQ7537" s="61"/>
      <c r="AR7537" s="61"/>
      <c r="AS7537" s="61"/>
      <c r="AT7537" s="61"/>
      <c r="AU7537" s="61"/>
      <c r="AV7537" s="61"/>
      <c r="AW7537" s="61"/>
      <c r="AX7537" s="61"/>
      <c r="AY7537" s="61"/>
      <c r="AZ7537" s="61"/>
      <c r="BA7537" s="61"/>
    </row>
    <row r="7538" spans="39:53" x14ac:dyDescent="0.2">
      <c r="AM7538" s="61"/>
      <c r="AN7538" s="61"/>
      <c r="AO7538" s="171"/>
      <c r="AP7538" s="61"/>
      <c r="AQ7538" s="61"/>
      <c r="AR7538" s="61"/>
      <c r="AS7538" s="61"/>
      <c r="AT7538" s="61"/>
      <c r="AU7538" s="61"/>
      <c r="AV7538" s="61"/>
      <c r="AW7538" s="61"/>
      <c r="AX7538" s="61"/>
      <c r="AY7538" s="61"/>
      <c r="AZ7538" s="61"/>
      <c r="BA7538" s="61"/>
    </row>
    <row r="7539" spans="39:53" x14ac:dyDescent="0.2">
      <c r="AM7539" s="61"/>
      <c r="AN7539" s="61"/>
      <c r="AO7539" s="171"/>
      <c r="AP7539" s="61"/>
      <c r="AQ7539" s="61"/>
      <c r="AR7539" s="61"/>
      <c r="AS7539" s="61"/>
      <c r="AT7539" s="61"/>
      <c r="AU7539" s="61"/>
      <c r="AV7539" s="61"/>
      <c r="AW7539" s="61"/>
      <c r="AX7539" s="61"/>
      <c r="AY7539" s="61"/>
      <c r="AZ7539" s="61"/>
      <c r="BA7539" s="61"/>
    </row>
    <row r="7540" spans="39:53" x14ac:dyDescent="0.2">
      <c r="AM7540" s="61"/>
      <c r="AN7540" s="61"/>
      <c r="AO7540" s="171"/>
      <c r="AP7540" s="61"/>
      <c r="AQ7540" s="61"/>
      <c r="AR7540" s="61"/>
      <c r="AS7540" s="61"/>
      <c r="AT7540" s="61"/>
      <c r="AU7540" s="61"/>
      <c r="AV7540" s="61"/>
      <c r="AW7540" s="61"/>
      <c r="AX7540" s="61"/>
      <c r="AY7540" s="61"/>
      <c r="AZ7540" s="61"/>
      <c r="BA7540" s="61"/>
    </row>
    <row r="7541" spans="39:53" x14ac:dyDescent="0.2">
      <c r="AM7541" s="61"/>
      <c r="AN7541" s="61"/>
      <c r="AO7541" s="171"/>
      <c r="AP7541" s="61"/>
      <c r="AQ7541" s="61"/>
      <c r="AR7541" s="61"/>
      <c r="AS7541" s="61"/>
      <c r="AT7541" s="61"/>
      <c r="AU7541" s="61"/>
      <c r="AV7541" s="61"/>
      <c r="AW7541" s="61"/>
      <c r="AX7541" s="61"/>
      <c r="AY7541" s="61"/>
      <c r="AZ7541" s="61"/>
      <c r="BA7541" s="61"/>
    </row>
    <row r="7542" spans="39:53" x14ac:dyDescent="0.2">
      <c r="AM7542" s="61"/>
      <c r="AN7542" s="61"/>
      <c r="AO7542" s="171"/>
      <c r="AP7542" s="61"/>
      <c r="AQ7542" s="61"/>
      <c r="AR7542" s="61"/>
      <c r="AS7542" s="61"/>
      <c r="AT7542" s="61"/>
      <c r="AU7542" s="61"/>
      <c r="AV7542" s="61"/>
      <c r="AW7542" s="61"/>
      <c r="AX7542" s="61"/>
      <c r="AY7542" s="61"/>
      <c r="AZ7542" s="61"/>
      <c r="BA7542" s="61"/>
    </row>
    <row r="7543" spans="39:53" x14ac:dyDescent="0.2">
      <c r="AM7543" s="61"/>
      <c r="AN7543" s="61"/>
      <c r="AO7543" s="171"/>
      <c r="AP7543" s="61"/>
      <c r="AQ7543" s="61"/>
      <c r="AR7543" s="61"/>
      <c r="AS7543" s="61"/>
      <c r="AT7543" s="61"/>
      <c r="AU7543" s="61"/>
      <c r="AV7543" s="61"/>
      <c r="AW7543" s="61"/>
      <c r="AX7543" s="61"/>
      <c r="AY7543" s="61"/>
      <c r="AZ7543" s="61"/>
      <c r="BA7543" s="61"/>
    </row>
    <row r="7544" spans="39:53" x14ac:dyDescent="0.2">
      <c r="AM7544" s="61"/>
      <c r="AN7544" s="61"/>
      <c r="AO7544" s="171"/>
      <c r="AP7544" s="61"/>
      <c r="AQ7544" s="61"/>
      <c r="AR7544" s="61"/>
      <c r="AS7544" s="61"/>
      <c r="AT7544" s="61"/>
      <c r="AU7544" s="61"/>
      <c r="AV7544" s="61"/>
      <c r="AW7544" s="61"/>
      <c r="AX7544" s="61"/>
      <c r="AY7544" s="61"/>
      <c r="AZ7544" s="61"/>
      <c r="BA7544" s="61"/>
    </row>
    <row r="7545" spans="39:53" x14ac:dyDescent="0.2">
      <c r="AM7545" s="61"/>
      <c r="AN7545" s="61"/>
      <c r="AO7545" s="171"/>
      <c r="AP7545" s="61"/>
      <c r="AQ7545" s="61"/>
      <c r="AR7545" s="61"/>
      <c r="AS7545" s="61"/>
      <c r="AT7545" s="61"/>
      <c r="AU7545" s="61"/>
      <c r="AV7545" s="61"/>
      <c r="AW7545" s="61"/>
      <c r="AX7545" s="61"/>
      <c r="AY7545" s="61"/>
      <c r="AZ7545" s="61"/>
      <c r="BA7545" s="61"/>
    </row>
    <row r="7546" spans="39:53" x14ac:dyDescent="0.2">
      <c r="AM7546" s="61"/>
      <c r="AN7546" s="61"/>
      <c r="AO7546" s="171"/>
      <c r="AP7546" s="61"/>
      <c r="AQ7546" s="61"/>
      <c r="AR7546" s="61"/>
      <c r="AS7546" s="61"/>
      <c r="AT7546" s="61"/>
      <c r="AU7546" s="61"/>
      <c r="AV7546" s="61"/>
      <c r="AW7546" s="61"/>
      <c r="AX7546" s="61"/>
      <c r="AY7546" s="61"/>
      <c r="AZ7546" s="61"/>
      <c r="BA7546" s="61"/>
    </row>
    <row r="7547" spans="39:53" x14ac:dyDescent="0.2">
      <c r="AM7547" s="61"/>
      <c r="AN7547" s="61"/>
      <c r="AO7547" s="171"/>
      <c r="AP7547" s="61"/>
      <c r="AQ7547" s="61"/>
      <c r="AR7547" s="61"/>
      <c r="AS7547" s="61"/>
      <c r="AT7547" s="61"/>
      <c r="AU7547" s="61"/>
      <c r="AV7547" s="61"/>
      <c r="AW7547" s="61"/>
      <c r="AX7547" s="61"/>
      <c r="AY7547" s="61"/>
      <c r="AZ7547" s="61"/>
      <c r="BA7547" s="61"/>
    </row>
    <row r="7548" spans="39:53" x14ac:dyDescent="0.2">
      <c r="AM7548" s="61"/>
      <c r="AN7548" s="61"/>
      <c r="AO7548" s="171"/>
      <c r="AP7548" s="61"/>
      <c r="AQ7548" s="61"/>
      <c r="AR7548" s="61"/>
      <c r="AS7548" s="61"/>
      <c r="AT7548" s="61"/>
      <c r="AU7548" s="61"/>
      <c r="AV7548" s="61"/>
      <c r="AW7548" s="61"/>
      <c r="AX7548" s="61"/>
      <c r="AY7548" s="61"/>
      <c r="AZ7548" s="61"/>
      <c r="BA7548" s="61"/>
    </row>
    <row r="7549" spans="39:53" x14ac:dyDescent="0.2">
      <c r="AM7549" s="61"/>
      <c r="AN7549" s="61"/>
      <c r="AO7549" s="171"/>
      <c r="AP7549" s="61"/>
      <c r="AQ7549" s="61"/>
      <c r="AR7549" s="61"/>
      <c r="AS7549" s="61"/>
      <c r="AT7549" s="61"/>
      <c r="AU7549" s="61"/>
      <c r="AV7549" s="61"/>
      <c r="AW7549" s="61"/>
      <c r="AX7549" s="61"/>
      <c r="AY7549" s="61"/>
      <c r="AZ7549" s="61"/>
      <c r="BA7549" s="61"/>
    </row>
    <row r="7550" spans="39:53" x14ac:dyDescent="0.2">
      <c r="AM7550" s="61"/>
      <c r="AN7550" s="61"/>
      <c r="AO7550" s="171"/>
      <c r="AP7550" s="61"/>
      <c r="AQ7550" s="61"/>
      <c r="AR7550" s="61"/>
      <c r="AS7550" s="61"/>
      <c r="AT7550" s="61"/>
      <c r="AU7550" s="61"/>
      <c r="AV7550" s="61"/>
      <c r="AW7550" s="61"/>
      <c r="AX7550" s="61"/>
      <c r="AY7550" s="61"/>
      <c r="AZ7550" s="61"/>
      <c r="BA7550" s="61"/>
    </row>
    <row r="7551" spans="39:53" x14ac:dyDescent="0.2">
      <c r="AM7551" s="61"/>
      <c r="AN7551" s="61"/>
      <c r="AO7551" s="171"/>
      <c r="AP7551" s="61"/>
      <c r="AQ7551" s="61"/>
      <c r="AR7551" s="61"/>
      <c r="AS7551" s="61"/>
      <c r="AT7551" s="61"/>
      <c r="AU7551" s="61"/>
      <c r="AV7551" s="61"/>
      <c r="AW7551" s="61"/>
      <c r="AX7551" s="61"/>
      <c r="AY7551" s="61"/>
      <c r="AZ7551" s="61"/>
      <c r="BA7551" s="61"/>
    </row>
    <row r="7552" spans="39:53" x14ac:dyDescent="0.2">
      <c r="AM7552" s="61"/>
      <c r="AN7552" s="61"/>
      <c r="AO7552" s="171"/>
      <c r="AP7552" s="61"/>
      <c r="AQ7552" s="61"/>
      <c r="AR7552" s="61"/>
      <c r="AS7552" s="61"/>
      <c r="AT7552" s="61"/>
      <c r="AU7552" s="61"/>
      <c r="AV7552" s="61"/>
      <c r="AW7552" s="61"/>
      <c r="AX7552" s="61"/>
      <c r="AY7552" s="61"/>
      <c r="AZ7552" s="61"/>
      <c r="BA7552" s="61"/>
    </row>
    <row r="7553" spans="39:53" x14ac:dyDescent="0.2">
      <c r="AM7553" s="61"/>
      <c r="AN7553" s="61"/>
      <c r="AO7553" s="171"/>
      <c r="AP7553" s="61"/>
      <c r="AQ7553" s="61"/>
      <c r="AR7553" s="61"/>
      <c r="AS7553" s="61"/>
      <c r="AT7553" s="61"/>
      <c r="AU7553" s="61"/>
      <c r="AV7553" s="61"/>
      <c r="AW7553" s="61"/>
      <c r="AX7553" s="61"/>
      <c r="AY7553" s="61"/>
      <c r="AZ7553" s="61"/>
      <c r="BA7553" s="61"/>
    </row>
    <row r="7554" spans="39:53" x14ac:dyDescent="0.2">
      <c r="AM7554" s="61"/>
      <c r="AN7554" s="61"/>
      <c r="AO7554" s="171"/>
      <c r="AP7554" s="61"/>
      <c r="AQ7554" s="61"/>
      <c r="AR7554" s="61"/>
      <c r="AS7554" s="61"/>
      <c r="AT7554" s="61"/>
      <c r="AU7554" s="61"/>
      <c r="AV7554" s="61"/>
      <c r="AW7554" s="61"/>
      <c r="AX7554" s="61"/>
      <c r="AY7554" s="61"/>
      <c r="AZ7554" s="61"/>
      <c r="BA7554" s="61"/>
    </row>
    <row r="7555" spans="39:53" x14ac:dyDescent="0.2">
      <c r="AM7555" s="61"/>
      <c r="AN7555" s="61"/>
      <c r="AO7555" s="171"/>
      <c r="AP7555" s="61"/>
      <c r="AQ7555" s="61"/>
      <c r="AR7555" s="61"/>
      <c r="AS7555" s="61"/>
      <c r="AT7555" s="61"/>
      <c r="AU7555" s="61"/>
      <c r="AV7555" s="61"/>
      <c r="AW7555" s="61"/>
      <c r="AX7555" s="61"/>
      <c r="AY7555" s="61"/>
      <c r="AZ7555" s="61"/>
      <c r="BA7555" s="61"/>
    </row>
    <row r="7556" spans="39:53" x14ac:dyDescent="0.2">
      <c r="AM7556" s="61"/>
      <c r="AN7556" s="61"/>
      <c r="AO7556" s="171"/>
      <c r="AP7556" s="61"/>
      <c r="AQ7556" s="61"/>
      <c r="AR7556" s="61"/>
      <c r="AS7556" s="61"/>
      <c r="AT7556" s="61"/>
      <c r="AU7556" s="61"/>
      <c r="AV7556" s="61"/>
      <c r="AW7556" s="61"/>
      <c r="AX7556" s="61"/>
      <c r="AY7556" s="61"/>
      <c r="AZ7556" s="61"/>
      <c r="BA7556" s="61"/>
    </row>
    <row r="7557" spans="39:53" x14ac:dyDescent="0.2">
      <c r="AM7557" s="61"/>
      <c r="AN7557" s="61"/>
      <c r="AO7557" s="171"/>
      <c r="AP7557" s="61"/>
      <c r="AQ7557" s="61"/>
      <c r="AR7557" s="61"/>
      <c r="AS7557" s="61"/>
      <c r="AT7557" s="61"/>
      <c r="AU7557" s="61"/>
      <c r="AV7557" s="61"/>
      <c r="AW7557" s="61"/>
      <c r="AX7557" s="61"/>
      <c r="AY7557" s="61"/>
      <c r="AZ7557" s="61"/>
      <c r="BA7557" s="61"/>
    </row>
    <row r="7558" spans="39:53" x14ac:dyDescent="0.2">
      <c r="AM7558" s="61"/>
      <c r="AN7558" s="61"/>
      <c r="AO7558" s="171"/>
      <c r="AP7558" s="61"/>
      <c r="AQ7558" s="61"/>
      <c r="AR7558" s="61"/>
      <c r="AS7558" s="61"/>
      <c r="AT7558" s="61"/>
      <c r="AU7558" s="61"/>
      <c r="AV7558" s="61"/>
      <c r="AW7558" s="61"/>
      <c r="AX7558" s="61"/>
      <c r="AY7558" s="61"/>
      <c r="AZ7558" s="61"/>
      <c r="BA7558" s="61"/>
    </row>
    <row r="7559" spans="39:53" x14ac:dyDescent="0.2">
      <c r="AM7559" s="61"/>
      <c r="AN7559" s="61"/>
      <c r="AO7559" s="171"/>
      <c r="AP7559" s="61"/>
      <c r="AQ7559" s="61"/>
      <c r="AR7559" s="61"/>
      <c r="AS7559" s="61"/>
      <c r="AT7559" s="61"/>
      <c r="AU7559" s="61"/>
      <c r="AV7559" s="61"/>
      <c r="AW7559" s="61"/>
      <c r="AX7559" s="61"/>
      <c r="AY7559" s="61"/>
      <c r="AZ7559" s="61"/>
      <c r="BA7559" s="61"/>
    </row>
    <row r="7560" spans="39:53" x14ac:dyDescent="0.2">
      <c r="AM7560" s="61"/>
      <c r="AN7560" s="61"/>
      <c r="AO7560" s="171"/>
      <c r="AP7560" s="61"/>
      <c r="AQ7560" s="61"/>
      <c r="AR7560" s="61"/>
      <c r="AS7560" s="61"/>
      <c r="AT7560" s="61"/>
      <c r="AU7560" s="61"/>
      <c r="AV7560" s="61"/>
      <c r="AW7560" s="61"/>
      <c r="AX7560" s="61"/>
      <c r="AY7560" s="61"/>
      <c r="AZ7560" s="61"/>
      <c r="BA7560" s="61"/>
    </row>
    <row r="7561" spans="39:53" x14ac:dyDescent="0.2">
      <c r="AM7561" s="61"/>
      <c r="AN7561" s="61"/>
      <c r="AO7561" s="171"/>
      <c r="AP7561" s="61"/>
      <c r="AQ7561" s="61"/>
      <c r="AR7561" s="61"/>
      <c r="AS7561" s="61"/>
      <c r="AT7561" s="61"/>
      <c r="AU7561" s="61"/>
      <c r="AV7561" s="61"/>
      <c r="AW7561" s="61"/>
      <c r="AX7561" s="61"/>
      <c r="AY7561" s="61"/>
      <c r="AZ7561" s="61"/>
      <c r="BA7561" s="61"/>
    </row>
    <row r="7562" spans="39:53" x14ac:dyDescent="0.2">
      <c r="AM7562" s="61"/>
      <c r="AN7562" s="61"/>
      <c r="AO7562" s="171"/>
      <c r="AP7562" s="61"/>
      <c r="AQ7562" s="61"/>
      <c r="AR7562" s="61"/>
      <c r="AS7562" s="61"/>
      <c r="AT7562" s="61"/>
      <c r="AU7562" s="61"/>
      <c r="AV7562" s="61"/>
      <c r="AW7562" s="61"/>
      <c r="AX7562" s="61"/>
      <c r="AY7562" s="61"/>
      <c r="AZ7562" s="61"/>
      <c r="BA7562" s="61"/>
    </row>
    <row r="7563" spans="39:53" x14ac:dyDescent="0.2">
      <c r="AM7563" s="61"/>
      <c r="AN7563" s="61"/>
      <c r="AO7563" s="171"/>
      <c r="AP7563" s="61"/>
      <c r="AQ7563" s="61"/>
      <c r="AR7563" s="61"/>
      <c r="AS7563" s="61"/>
      <c r="AT7563" s="61"/>
      <c r="AU7563" s="61"/>
      <c r="AV7563" s="61"/>
      <c r="AW7563" s="61"/>
      <c r="AX7563" s="61"/>
      <c r="AY7563" s="61"/>
      <c r="AZ7563" s="61"/>
      <c r="BA7563" s="61"/>
    </row>
    <row r="7564" spans="39:53" x14ac:dyDescent="0.2">
      <c r="AM7564" s="61"/>
      <c r="AN7564" s="61"/>
      <c r="AO7564" s="171"/>
      <c r="AP7564" s="61"/>
      <c r="AQ7564" s="61"/>
      <c r="AR7564" s="61"/>
      <c r="AS7564" s="61"/>
      <c r="AT7564" s="61"/>
      <c r="AU7564" s="61"/>
      <c r="AV7564" s="61"/>
      <c r="AW7564" s="61"/>
      <c r="AX7564" s="61"/>
      <c r="AY7564" s="61"/>
      <c r="AZ7564" s="61"/>
      <c r="BA7564" s="61"/>
    </row>
    <row r="7565" spans="39:53" x14ac:dyDescent="0.2">
      <c r="AM7565" s="61"/>
      <c r="AN7565" s="61"/>
      <c r="AO7565" s="171"/>
      <c r="AP7565" s="61"/>
      <c r="AQ7565" s="61"/>
      <c r="AR7565" s="61"/>
      <c r="AS7565" s="61"/>
      <c r="AT7565" s="61"/>
      <c r="AU7565" s="61"/>
      <c r="AV7565" s="61"/>
      <c r="AW7565" s="61"/>
      <c r="AX7565" s="61"/>
      <c r="AY7565" s="61"/>
      <c r="AZ7565" s="61"/>
      <c r="BA7565" s="61"/>
    </row>
    <row r="7566" spans="39:53" x14ac:dyDescent="0.2">
      <c r="AM7566" s="61"/>
      <c r="AN7566" s="61"/>
      <c r="AO7566" s="171"/>
      <c r="AP7566" s="61"/>
      <c r="AQ7566" s="61"/>
      <c r="AR7566" s="61"/>
      <c r="AS7566" s="61"/>
      <c r="AT7566" s="61"/>
      <c r="AU7566" s="61"/>
      <c r="AV7566" s="61"/>
      <c r="AW7566" s="61"/>
      <c r="AX7566" s="61"/>
      <c r="AY7566" s="61"/>
      <c r="AZ7566" s="61"/>
      <c r="BA7566" s="61"/>
    </row>
    <row r="7567" spans="39:53" x14ac:dyDescent="0.2">
      <c r="AM7567" s="61"/>
      <c r="AN7567" s="61"/>
      <c r="AO7567" s="171"/>
      <c r="AP7567" s="61"/>
      <c r="AQ7567" s="61"/>
      <c r="AR7567" s="61"/>
      <c r="AS7567" s="61"/>
      <c r="AT7567" s="61"/>
      <c r="AU7567" s="61"/>
      <c r="AV7567" s="61"/>
      <c r="AW7567" s="61"/>
      <c r="AX7567" s="61"/>
      <c r="AY7567" s="61"/>
      <c r="AZ7567" s="61"/>
      <c r="BA7567" s="61"/>
    </row>
    <row r="7568" spans="39:53" x14ac:dyDescent="0.2">
      <c r="AM7568" s="61"/>
      <c r="AN7568" s="61"/>
      <c r="AO7568" s="171"/>
      <c r="AP7568" s="61"/>
      <c r="AQ7568" s="61"/>
      <c r="AR7568" s="61"/>
      <c r="AS7568" s="61"/>
      <c r="AT7568" s="61"/>
      <c r="AU7568" s="61"/>
      <c r="AV7568" s="61"/>
      <c r="AW7568" s="61"/>
      <c r="AX7568" s="61"/>
      <c r="AY7568" s="61"/>
      <c r="AZ7568" s="61"/>
      <c r="BA7568" s="61"/>
    </row>
    <row r="7569" spans="39:53" x14ac:dyDescent="0.2">
      <c r="AM7569" s="61"/>
      <c r="AN7569" s="61"/>
      <c r="AO7569" s="171"/>
      <c r="AP7569" s="61"/>
      <c r="AQ7569" s="61"/>
      <c r="AR7569" s="61"/>
      <c r="AS7569" s="61"/>
      <c r="AT7569" s="61"/>
      <c r="AU7569" s="61"/>
      <c r="AV7569" s="61"/>
      <c r="AW7569" s="61"/>
      <c r="AX7569" s="61"/>
      <c r="AY7569" s="61"/>
      <c r="AZ7569" s="61"/>
      <c r="BA7569" s="61"/>
    </row>
    <row r="7570" spans="39:53" x14ac:dyDescent="0.2">
      <c r="AM7570" s="61"/>
      <c r="AN7570" s="61"/>
      <c r="AO7570" s="171"/>
      <c r="AP7570" s="61"/>
      <c r="AQ7570" s="61"/>
      <c r="AR7570" s="61"/>
      <c r="AS7570" s="61"/>
      <c r="AT7570" s="61"/>
      <c r="AU7570" s="61"/>
      <c r="AV7570" s="61"/>
      <c r="AW7570" s="61"/>
      <c r="AX7570" s="61"/>
      <c r="AY7570" s="61"/>
      <c r="AZ7570" s="61"/>
      <c r="BA7570" s="61"/>
    </row>
    <row r="7571" spans="39:53" x14ac:dyDescent="0.2">
      <c r="AM7571" s="61"/>
      <c r="AN7571" s="61"/>
      <c r="AO7571" s="171"/>
      <c r="AP7571" s="61"/>
      <c r="AQ7571" s="61"/>
      <c r="AR7571" s="61"/>
      <c r="AS7571" s="61"/>
      <c r="AT7571" s="61"/>
      <c r="AU7571" s="61"/>
      <c r="AV7571" s="61"/>
      <c r="AW7571" s="61"/>
      <c r="AX7571" s="61"/>
      <c r="AY7571" s="61"/>
      <c r="AZ7571" s="61"/>
      <c r="BA7571" s="61"/>
    </row>
    <row r="7572" spans="39:53" x14ac:dyDescent="0.2">
      <c r="AM7572" s="61"/>
      <c r="AN7572" s="61"/>
      <c r="AO7572" s="171"/>
      <c r="AP7572" s="61"/>
      <c r="AQ7572" s="61"/>
      <c r="AR7572" s="61"/>
      <c r="AS7572" s="61"/>
      <c r="AT7572" s="61"/>
      <c r="AU7572" s="61"/>
      <c r="AV7572" s="61"/>
      <c r="AW7572" s="61"/>
      <c r="AX7572" s="61"/>
      <c r="AY7572" s="61"/>
      <c r="AZ7572" s="61"/>
      <c r="BA7572" s="61"/>
    </row>
    <row r="7573" spans="39:53" x14ac:dyDescent="0.2">
      <c r="AM7573" s="61"/>
      <c r="AN7573" s="61"/>
      <c r="AO7573" s="171"/>
      <c r="AP7573" s="61"/>
      <c r="AQ7573" s="61"/>
      <c r="AR7573" s="61"/>
      <c r="AS7573" s="61"/>
      <c r="AT7573" s="61"/>
      <c r="AU7573" s="61"/>
      <c r="AV7573" s="61"/>
      <c r="AW7573" s="61"/>
      <c r="AX7573" s="61"/>
      <c r="AY7573" s="61"/>
      <c r="AZ7573" s="61"/>
      <c r="BA7573" s="61"/>
    </row>
    <row r="7574" spans="39:53" x14ac:dyDescent="0.2">
      <c r="AM7574" s="61"/>
      <c r="AN7574" s="61"/>
      <c r="AO7574" s="171"/>
      <c r="AP7574" s="61"/>
      <c r="AQ7574" s="61"/>
      <c r="AR7574" s="61"/>
      <c r="AS7574" s="61"/>
      <c r="AT7574" s="61"/>
      <c r="AU7574" s="61"/>
      <c r="AV7574" s="61"/>
      <c r="AW7574" s="61"/>
      <c r="AX7574" s="61"/>
      <c r="AY7574" s="61"/>
      <c r="AZ7574" s="61"/>
      <c r="BA7574" s="61"/>
    </row>
    <row r="7575" spans="39:53" x14ac:dyDescent="0.2">
      <c r="AM7575" s="61"/>
      <c r="AN7575" s="61"/>
      <c r="AO7575" s="171"/>
      <c r="AP7575" s="61"/>
      <c r="AQ7575" s="61"/>
      <c r="AR7575" s="61"/>
      <c r="AS7575" s="61"/>
      <c r="AT7575" s="61"/>
      <c r="AU7575" s="61"/>
      <c r="AV7575" s="61"/>
      <c r="AW7575" s="61"/>
      <c r="AX7575" s="61"/>
      <c r="AY7575" s="61"/>
      <c r="AZ7575" s="61"/>
      <c r="BA7575" s="61"/>
    </row>
    <row r="7576" spans="39:53" x14ac:dyDescent="0.2">
      <c r="AM7576" s="61"/>
      <c r="AN7576" s="61"/>
      <c r="AO7576" s="171"/>
      <c r="AP7576" s="61"/>
      <c r="AQ7576" s="61"/>
      <c r="AR7576" s="61"/>
      <c r="AS7576" s="61"/>
      <c r="AT7576" s="61"/>
      <c r="AU7576" s="61"/>
      <c r="AV7576" s="61"/>
      <c r="AW7576" s="61"/>
      <c r="AX7576" s="61"/>
      <c r="AY7576" s="61"/>
      <c r="AZ7576" s="61"/>
      <c r="BA7576" s="61"/>
    </row>
    <row r="7577" spans="39:53" x14ac:dyDescent="0.2">
      <c r="AM7577" s="61"/>
      <c r="AN7577" s="61"/>
      <c r="AO7577" s="171"/>
      <c r="AP7577" s="61"/>
      <c r="AQ7577" s="61"/>
      <c r="AR7577" s="61"/>
      <c r="AS7577" s="61"/>
      <c r="AT7577" s="61"/>
      <c r="AU7577" s="61"/>
      <c r="AV7577" s="61"/>
      <c r="AW7577" s="61"/>
      <c r="AX7577" s="61"/>
      <c r="AY7577" s="61"/>
      <c r="AZ7577" s="61"/>
      <c r="BA7577" s="61"/>
    </row>
    <row r="7578" spans="39:53" x14ac:dyDescent="0.2">
      <c r="AM7578" s="61"/>
      <c r="AN7578" s="61"/>
      <c r="AO7578" s="171"/>
      <c r="AP7578" s="61"/>
      <c r="AQ7578" s="61"/>
      <c r="AR7578" s="61"/>
      <c r="AS7578" s="61"/>
      <c r="AT7578" s="61"/>
      <c r="AU7578" s="61"/>
      <c r="AV7578" s="61"/>
      <c r="AW7578" s="61"/>
      <c r="AX7578" s="61"/>
      <c r="AY7578" s="61"/>
      <c r="AZ7578" s="61"/>
      <c r="BA7578" s="61"/>
    </row>
    <row r="7579" spans="39:53" x14ac:dyDescent="0.2">
      <c r="AM7579" s="61"/>
      <c r="AN7579" s="61"/>
      <c r="AO7579" s="171"/>
      <c r="AP7579" s="61"/>
      <c r="AQ7579" s="61"/>
      <c r="AR7579" s="61"/>
      <c r="AS7579" s="61"/>
      <c r="AT7579" s="61"/>
      <c r="AU7579" s="61"/>
      <c r="AV7579" s="61"/>
      <c r="AW7579" s="61"/>
      <c r="AX7579" s="61"/>
      <c r="AY7579" s="61"/>
      <c r="AZ7579" s="61"/>
      <c r="BA7579" s="61"/>
    </row>
    <row r="7580" spans="39:53" x14ac:dyDescent="0.2">
      <c r="AM7580" s="61"/>
      <c r="AN7580" s="61"/>
      <c r="AO7580" s="171"/>
      <c r="AP7580" s="61"/>
      <c r="AQ7580" s="61"/>
      <c r="AR7580" s="61"/>
      <c r="AS7580" s="61"/>
      <c r="AT7580" s="61"/>
      <c r="AU7580" s="61"/>
      <c r="AV7580" s="61"/>
      <c r="AW7580" s="61"/>
      <c r="AX7580" s="61"/>
      <c r="AY7580" s="61"/>
      <c r="AZ7580" s="61"/>
      <c r="BA7580" s="61"/>
    </row>
    <row r="7581" spans="39:53" x14ac:dyDescent="0.2">
      <c r="AM7581" s="61"/>
      <c r="AN7581" s="61"/>
      <c r="AO7581" s="171"/>
      <c r="AP7581" s="61"/>
      <c r="AQ7581" s="61"/>
      <c r="AR7581" s="61"/>
      <c r="AS7581" s="61"/>
      <c r="AT7581" s="61"/>
      <c r="AU7581" s="61"/>
      <c r="AV7581" s="61"/>
      <c r="AW7581" s="61"/>
      <c r="AX7581" s="61"/>
      <c r="AY7581" s="61"/>
      <c r="AZ7581" s="61"/>
      <c r="BA7581" s="61"/>
    </row>
    <row r="7582" spans="39:53" x14ac:dyDescent="0.2">
      <c r="AM7582" s="61"/>
      <c r="AN7582" s="61"/>
      <c r="AO7582" s="171"/>
      <c r="AP7582" s="61"/>
      <c r="AQ7582" s="61"/>
      <c r="AR7582" s="61"/>
      <c r="AS7582" s="61"/>
      <c r="AT7582" s="61"/>
      <c r="AU7582" s="61"/>
      <c r="AV7582" s="61"/>
      <c r="AW7582" s="61"/>
      <c r="AX7582" s="61"/>
      <c r="AY7582" s="61"/>
      <c r="AZ7582" s="61"/>
      <c r="BA7582" s="61"/>
    </row>
    <row r="7583" spans="39:53" x14ac:dyDescent="0.2">
      <c r="AM7583" s="61"/>
      <c r="AN7583" s="61"/>
      <c r="AO7583" s="171"/>
      <c r="AP7583" s="61"/>
      <c r="AQ7583" s="61"/>
      <c r="AR7583" s="61"/>
      <c r="AS7583" s="61"/>
      <c r="AT7583" s="61"/>
      <c r="AU7583" s="61"/>
      <c r="AV7583" s="61"/>
      <c r="AW7583" s="61"/>
      <c r="AX7583" s="61"/>
      <c r="AY7583" s="61"/>
      <c r="AZ7583" s="61"/>
      <c r="BA7583" s="61"/>
    </row>
    <row r="7584" spans="39:53" x14ac:dyDescent="0.2">
      <c r="AM7584" s="61"/>
      <c r="AN7584" s="61"/>
      <c r="AO7584" s="171"/>
      <c r="AP7584" s="61"/>
      <c r="AQ7584" s="61"/>
      <c r="AR7584" s="61"/>
      <c r="AS7584" s="61"/>
      <c r="AT7584" s="61"/>
      <c r="AU7584" s="61"/>
      <c r="AV7584" s="61"/>
      <c r="AW7584" s="61"/>
      <c r="AX7584" s="61"/>
      <c r="AY7584" s="61"/>
      <c r="AZ7584" s="61"/>
      <c r="BA7584" s="61"/>
    </row>
    <row r="7585" spans="39:53" x14ac:dyDescent="0.2">
      <c r="AM7585" s="61"/>
      <c r="AN7585" s="61"/>
      <c r="AO7585" s="171"/>
      <c r="AP7585" s="61"/>
      <c r="AQ7585" s="61"/>
      <c r="AR7585" s="61"/>
      <c r="AS7585" s="61"/>
      <c r="AT7585" s="61"/>
      <c r="AU7585" s="61"/>
      <c r="AV7585" s="61"/>
      <c r="AW7585" s="61"/>
      <c r="AX7585" s="61"/>
      <c r="AY7585" s="61"/>
      <c r="AZ7585" s="61"/>
      <c r="BA7585" s="61"/>
    </row>
    <row r="7586" spans="39:53" x14ac:dyDescent="0.2">
      <c r="AM7586" s="61"/>
      <c r="AN7586" s="61"/>
      <c r="AO7586" s="171"/>
      <c r="AP7586" s="61"/>
      <c r="AQ7586" s="61"/>
      <c r="AR7586" s="61"/>
      <c r="AS7586" s="61"/>
      <c r="AT7586" s="61"/>
      <c r="AU7586" s="61"/>
      <c r="AV7586" s="61"/>
      <c r="AW7586" s="61"/>
      <c r="AX7586" s="61"/>
      <c r="AY7586" s="61"/>
      <c r="AZ7586" s="61"/>
      <c r="BA7586" s="61"/>
    </row>
    <row r="7587" spans="39:53" x14ac:dyDescent="0.2">
      <c r="AM7587" s="61"/>
      <c r="AN7587" s="61"/>
      <c r="AO7587" s="171"/>
      <c r="AP7587" s="61"/>
      <c r="AQ7587" s="61"/>
      <c r="AR7587" s="61"/>
      <c r="AS7587" s="61"/>
      <c r="AT7587" s="61"/>
      <c r="AU7587" s="61"/>
      <c r="AV7587" s="61"/>
      <c r="AW7587" s="61"/>
      <c r="AX7587" s="61"/>
      <c r="AY7587" s="61"/>
      <c r="AZ7587" s="61"/>
      <c r="BA7587" s="61"/>
    </row>
    <row r="7588" spans="39:53" x14ac:dyDescent="0.2">
      <c r="AM7588" s="61"/>
      <c r="AN7588" s="61"/>
      <c r="AO7588" s="171"/>
      <c r="AP7588" s="61"/>
      <c r="AQ7588" s="61"/>
      <c r="AR7588" s="61"/>
      <c r="AS7588" s="61"/>
      <c r="AT7588" s="61"/>
      <c r="AU7588" s="61"/>
      <c r="AV7588" s="61"/>
      <c r="AW7588" s="61"/>
      <c r="AX7588" s="61"/>
      <c r="AY7588" s="61"/>
      <c r="AZ7588" s="61"/>
      <c r="BA7588" s="61"/>
    </row>
    <row r="7589" spans="39:53" x14ac:dyDescent="0.2">
      <c r="AM7589" s="61"/>
      <c r="AN7589" s="61"/>
      <c r="AO7589" s="171"/>
      <c r="AP7589" s="61"/>
      <c r="AQ7589" s="61"/>
      <c r="AR7589" s="61"/>
      <c r="AS7589" s="61"/>
      <c r="AT7589" s="61"/>
      <c r="AU7589" s="61"/>
      <c r="AV7589" s="61"/>
      <c r="AW7589" s="61"/>
      <c r="AX7589" s="61"/>
      <c r="AY7589" s="61"/>
      <c r="AZ7589" s="61"/>
      <c r="BA7589" s="61"/>
    </row>
    <row r="7590" spans="39:53" x14ac:dyDescent="0.2">
      <c r="AM7590" s="61"/>
      <c r="AN7590" s="61"/>
      <c r="AO7590" s="171"/>
      <c r="AP7590" s="61"/>
      <c r="AQ7590" s="61"/>
      <c r="AR7590" s="61"/>
      <c r="AS7590" s="61"/>
      <c r="AT7590" s="61"/>
      <c r="AU7590" s="61"/>
      <c r="AV7590" s="61"/>
      <c r="AW7590" s="61"/>
      <c r="AX7590" s="61"/>
      <c r="AY7590" s="61"/>
      <c r="AZ7590" s="61"/>
      <c r="BA7590" s="61"/>
    </row>
    <row r="7591" spans="39:53" x14ac:dyDescent="0.2">
      <c r="AM7591" s="61"/>
      <c r="AN7591" s="61"/>
      <c r="AO7591" s="171"/>
      <c r="AP7591" s="61"/>
      <c r="AQ7591" s="61"/>
      <c r="AR7591" s="61"/>
      <c r="AS7591" s="61"/>
      <c r="AT7591" s="61"/>
      <c r="AU7591" s="61"/>
      <c r="AV7591" s="61"/>
      <c r="AW7591" s="61"/>
      <c r="AX7591" s="61"/>
      <c r="AY7591" s="61"/>
      <c r="AZ7591" s="61"/>
      <c r="BA7591" s="61"/>
    </row>
    <row r="7592" spans="39:53" x14ac:dyDescent="0.2">
      <c r="AM7592" s="61"/>
      <c r="AN7592" s="61"/>
      <c r="AO7592" s="171"/>
      <c r="AP7592" s="61"/>
      <c r="AQ7592" s="61"/>
      <c r="AR7592" s="61"/>
      <c r="AS7592" s="61"/>
      <c r="AT7592" s="61"/>
      <c r="AU7592" s="61"/>
      <c r="AV7592" s="61"/>
      <c r="AW7592" s="61"/>
      <c r="AX7592" s="61"/>
      <c r="AY7592" s="61"/>
      <c r="AZ7592" s="61"/>
      <c r="BA7592" s="61"/>
    </row>
    <row r="7593" spans="39:53" x14ac:dyDescent="0.2">
      <c r="AM7593" s="61"/>
      <c r="AN7593" s="61"/>
      <c r="AO7593" s="171"/>
      <c r="AP7593" s="61"/>
      <c r="AQ7593" s="61"/>
      <c r="AR7593" s="61"/>
      <c r="AS7593" s="61"/>
      <c r="AT7593" s="61"/>
      <c r="AU7593" s="61"/>
      <c r="AV7593" s="61"/>
      <c r="AW7593" s="61"/>
      <c r="AX7593" s="61"/>
      <c r="AY7593" s="61"/>
      <c r="AZ7593" s="61"/>
      <c r="BA7593" s="61"/>
    </row>
    <row r="7594" spans="39:53" x14ac:dyDescent="0.2">
      <c r="AM7594" s="61"/>
      <c r="AN7594" s="61"/>
      <c r="AO7594" s="171"/>
      <c r="AP7594" s="61"/>
      <c r="AQ7594" s="61"/>
      <c r="AR7594" s="61"/>
      <c r="AS7594" s="61"/>
      <c r="AT7594" s="61"/>
      <c r="AU7594" s="61"/>
      <c r="AV7594" s="61"/>
      <c r="AW7594" s="61"/>
      <c r="AX7594" s="61"/>
      <c r="AY7594" s="61"/>
      <c r="AZ7594" s="61"/>
      <c r="BA7594" s="61"/>
    </row>
    <row r="7595" spans="39:53" x14ac:dyDescent="0.2">
      <c r="AM7595" s="61"/>
      <c r="AN7595" s="61"/>
      <c r="AO7595" s="171"/>
      <c r="AP7595" s="61"/>
      <c r="AQ7595" s="61"/>
      <c r="AR7595" s="61"/>
      <c r="AS7595" s="61"/>
      <c r="AT7595" s="61"/>
      <c r="AU7595" s="61"/>
      <c r="AV7595" s="61"/>
      <c r="AW7595" s="61"/>
      <c r="AX7595" s="61"/>
      <c r="AY7595" s="61"/>
      <c r="AZ7595" s="61"/>
      <c r="BA7595" s="61"/>
    </row>
    <row r="7596" spans="39:53" x14ac:dyDescent="0.2">
      <c r="AM7596" s="61"/>
      <c r="AN7596" s="61"/>
      <c r="AO7596" s="171"/>
      <c r="AP7596" s="61"/>
      <c r="AQ7596" s="61"/>
      <c r="AR7596" s="61"/>
      <c r="AS7596" s="61"/>
      <c r="AT7596" s="61"/>
      <c r="AU7596" s="61"/>
      <c r="AV7596" s="61"/>
      <c r="AW7596" s="61"/>
      <c r="AX7596" s="61"/>
      <c r="AY7596" s="61"/>
      <c r="AZ7596" s="61"/>
      <c r="BA7596" s="61"/>
    </row>
    <row r="7597" spans="39:53" x14ac:dyDescent="0.2">
      <c r="AM7597" s="61"/>
      <c r="AN7597" s="61"/>
      <c r="AO7597" s="171"/>
      <c r="AP7597" s="61"/>
      <c r="AQ7597" s="61"/>
      <c r="AR7597" s="61"/>
      <c r="AS7597" s="61"/>
      <c r="AT7597" s="61"/>
      <c r="AU7597" s="61"/>
      <c r="AV7597" s="61"/>
      <c r="AW7597" s="61"/>
      <c r="AX7597" s="61"/>
      <c r="AY7597" s="61"/>
      <c r="AZ7597" s="61"/>
      <c r="BA7597" s="61"/>
    </row>
    <row r="7598" spans="39:53" x14ac:dyDescent="0.2">
      <c r="AM7598" s="61"/>
      <c r="AN7598" s="61"/>
      <c r="AO7598" s="171"/>
      <c r="AP7598" s="61"/>
      <c r="AQ7598" s="61"/>
      <c r="AR7598" s="61"/>
      <c r="AS7598" s="61"/>
      <c r="AT7598" s="61"/>
      <c r="AU7598" s="61"/>
      <c r="AV7598" s="61"/>
      <c r="AW7598" s="61"/>
      <c r="AX7598" s="61"/>
      <c r="AY7598" s="61"/>
      <c r="AZ7598" s="61"/>
      <c r="BA7598" s="61"/>
    </row>
    <row r="7599" spans="39:53" x14ac:dyDescent="0.2">
      <c r="AM7599" s="61"/>
      <c r="AN7599" s="61"/>
      <c r="AO7599" s="171"/>
      <c r="AP7599" s="61"/>
      <c r="AQ7599" s="61"/>
      <c r="AR7599" s="61"/>
      <c r="AS7599" s="61"/>
      <c r="AT7599" s="61"/>
      <c r="AU7599" s="61"/>
      <c r="AV7599" s="61"/>
      <c r="AW7599" s="61"/>
      <c r="AX7599" s="61"/>
      <c r="AY7599" s="61"/>
      <c r="AZ7599" s="61"/>
      <c r="BA7599" s="61"/>
    </row>
    <row r="7600" spans="39:53" x14ac:dyDescent="0.2">
      <c r="AM7600" s="61"/>
      <c r="AN7600" s="61"/>
      <c r="AO7600" s="171"/>
      <c r="AP7600" s="61"/>
      <c r="AQ7600" s="61"/>
      <c r="AR7600" s="61"/>
      <c r="AS7600" s="61"/>
      <c r="AT7600" s="61"/>
      <c r="AU7600" s="61"/>
      <c r="AV7600" s="61"/>
      <c r="AW7600" s="61"/>
      <c r="AX7600" s="61"/>
      <c r="AY7600" s="61"/>
      <c r="AZ7600" s="61"/>
      <c r="BA7600" s="61"/>
    </row>
    <row r="7601" spans="39:53" x14ac:dyDescent="0.2">
      <c r="AM7601" s="61"/>
      <c r="AN7601" s="61"/>
      <c r="AO7601" s="171"/>
      <c r="AP7601" s="61"/>
      <c r="AQ7601" s="61"/>
      <c r="AR7601" s="61"/>
      <c r="AS7601" s="61"/>
      <c r="AT7601" s="61"/>
      <c r="AU7601" s="61"/>
      <c r="AV7601" s="61"/>
      <c r="AW7601" s="61"/>
      <c r="AX7601" s="61"/>
      <c r="AY7601" s="61"/>
      <c r="AZ7601" s="61"/>
      <c r="BA7601" s="61"/>
    </row>
    <row r="7602" spans="39:53" x14ac:dyDescent="0.2">
      <c r="AM7602" s="61"/>
      <c r="AN7602" s="61"/>
      <c r="AO7602" s="171"/>
      <c r="AP7602" s="61"/>
      <c r="AQ7602" s="61"/>
      <c r="AR7602" s="61"/>
      <c r="AS7602" s="61"/>
      <c r="AT7602" s="61"/>
      <c r="AU7602" s="61"/>
      <c r="AV7602" s="61"/>
      <c r="AW7602" s="61"/>
      <c r="AX7602" s="61"/>
      <c r="AY7602" s="61"/>
      <c r="AZ7602" s="61"/>
      <c r="BA7602" s="61"/>
    </row>
    <row r="7603" spans="39:53" x14ac:dyDescent="0.2">
      <c r="AM7603" s="61"/>
      <c r="AN7603" s="61"/>
      <c r="AO7603" s="171"/>
      <c r="AP7603" s="61"/>
      <c r="AQ7603" s="61"/>
      <c r="AR7603" s="61"/>
      <c r="AS7603" s="61"/>
      <c r="AT7603" s="61"/>
      <c r="AU7603" s="61"/>
      <c r="AV7603" s="61"/>
      <c r="AW7603" s="61"/>
      <c r="AX7603" s="61"/>
      <c r="AY7603" s="61"/>
      <c r="AZ7603" s="61"/>
      <c r="BA7603" s="61"/>
    </row>
    <row r="7604" spans="39:53" x14ac:dyDescent="0.2">
      <c r="AM7604" s="61"/>
      <c r="AN7604" s="61"/>
      <c r="AO7604" s="171"/>
      <c r="AP7604" s="61"/>
      <c r="AQ7604" s="61"/>
      <c r="AR7604" s="61"/>
      <c r="AS7604" s="61"/>
      <c r="AT7604" s="61"/>
      <c r="AU7604" s="61"/>
      <c r="AV7604" s="61"/>
      <c r="AW7604" s="61"/>
      <c r="AX7604" s="61"/>
      <c r="AY7604" s="61"/>
      <c r="AZ7604" s="61"/>
      <c r="BA7604" s="61"/>
    </row>
    <row r="7605" spans="39:53" x14ac:dyDescent="0.2">
      <c r="AM7605" s="61"/>
      <c r="AN7605" s="61"/>
      <c r="AO7605" s="171"/>
      <c r="AP7605" s="61"/>
      <c r="AQ7605" s="61"/>
      <c r="AR7605" s="61"/>
      <c r="AS7605" s="61"/>
      <c r="AT7605" s="61"/>
      <c r="AU7605" s="61"/>
      <c r="AV7605" s="61"/>
      <c r="AW7605" s="61"/>
      <c r="AX7605" s="61"/>
      <c r="AY7605" s="61"/>
      <c r="AZ7605" s="61"/>
      <c r="BA7605" s="61"/>
    </row>
    <row r="7606" spans="39:53" x14ac:dyDescent="0.2">
      <c r="AM7606" s="61"/>
      <c r="AN7606" s="61"/>
      <c r="AO7606" s="171"/>
      <c r="AP7606" s="61"/>
      <c r="AQ7606" s="61"/>
      <c r="AR7606" s="61"/>
      <c r="AS7606" s="61"/>
      <c r="AT7606" s="61"/>
      <c r="AU7606" s="61"/>
      <c r="AV7606" s="61"/>
      <c r="AW7606" s="61"/>
      <c r="AX7606" s="61"/>
      <c r="AY7606" s="61"/>
      <c r="AZ7606" s="61"/>
      <c r="BA7606" s="61"/>
    </row>
    <row r="7607" spans="39:53" x14ac:dyDescent="0.2">
      <c r="AM7607" s="61"/>
      <c r="AN7607" s="61"/>
      <c r="AO7607" s="171"/>
      <c r="AP7607" s="61"/>
      <c r="AQ7607" s="61"/>
      <c r="AR7607" s="61"/>
      <c r="AS7607" s="61"/>
      <c r="AT7607" s="61"/>
      <c r="AU7607" s="61"/>
      <c r="AV7607" s="61"/>
      <c r="AW7607" s="61"/>
      <c r="AX7607" s="61"/>
      <c r="AY7607" s="61"/>
      <c r="AZ7607" s="61"/>
      <c r="BA7607" s="61"/>
    </row>
    <row r="7608" spans="39:53" x14ac:dyDescent="0.2">
      <c r="AM7608" s="61"/>
      <c r="AN7608" s="61"/>
      <c r="AO7608" s="171"/>
      <c r="AP7608" s="61"/>
      <c r="AQ7608" s="61"/>
      <c r="AR7608" s="61"/>
      <c r="AS7608" s="61"/>
      <c r="AT7608" s="61"/>
      <c r="AU7608" s="61"/>
      <c r="AV7608" s="61"/>
      <c r="AW7608" s="61"/>
      <c r="AX7608" s="61"/>
      <c r="AY7608" s="61"/>
      <c r="AZ7608" s="61"/>
      <c r="BA7608" s="61"/>
    </row>
    <row r="7609" spans="39:53" x14ac:dyDescent="0.2">
      <c r="AM7609" s="61"/>
      <c r="AN7609" s="61"/>
      <c r="AO7609" s="171"/>
      <c r="AP7609" s="61"/>
      <c r="AQ7609" s="61"/>
      <c r="AR7609" s="61"/>
      <c r="AS7609" s="61"/>
      <c r="AT7609" s="61"/>
      <c r="AU7609" s="61"/>
      <c r="AV7609" s="61"/>
      <c r="AW7609" s="61"/>
      <c r="AX7609" s="61"/>
      <c r="AY7609" s="61"/>
      <c r="AZ7609" s="61"/>
      <c r="BA7609" s="61"/>
    </row>
    <row r="7610" spans="39:53" x14ac:dyDescent="0.2">
      <c r="AM7610" s="61"/>
      <c r="AN7610" s="61"/>
      <c r="AO7610" s="171"/>
      <c r="AP7610" s="61"/>
      <c r="AQ7610" s="61"/>
      <c r="AR7610" s="61"/>
      <c r="AS7610" s="61"/>
      <c r="AT7610" s="61"/>
      <c r="AU7610" s="61"/>
      <c r="AV7610" s="61"/>
      <c r="AW7610" s="61"/>
      <c r="AX7610" s="61"/>
      <c r="AY7610" s="61"/>
      <c r="AZ7610" s="61"/>
      <c r="BA7610" s="61"/>
    </row>
    <row r="7611" spans="39:53" x14ac:dyDescent="0.2">
      <c r="AM7611" s="61"/>
      <c r="AN7611" s="61"/>
      <c r="AO7611" s="171"/>
      <c r="AP7611" s="61"/>
      <c r="AQ7611" s="61"/>
      <c r="AR7611" s="61"/>
      <c r="AS7611" s="61"/>
      <c r="AT7611" s="61"/>
      <c r="AU7611" s="61"/>
      <c r="AV7611" s="61"/>
      <c r="AW7611" s="61"/>
      <c r="AX7611" s="61"/>
      <c r="AY7611" s="61"/>
      <c r="AZ7611" s="61"/>
      <c r="BA7611" s="61"/>
    </row>
    <row r="7612" spans="39:53" x14ac:dyDescent="0.2">
      <c r="AM7612" s="61"/>
      <c r="AN7612" s="61"/>
      <c r="AO7612" s="171"/>
      <c r="AP7612" s="61"/>
      <c r="AQ7612" s="61"/>
      <c r="AR7612" s="61"/>
      <c r="AS7612" s="61"/>
      <c r="AT7612" s="61"/>
      <c r="AU7612" s="61"/>
      <c r="AV7612" s="61"/>
      <c r="AW7612" s="61"/>
      <c r="AX7612" s="61"/>
      <c r="AY7612" s="61"/>
      <c r="AZ7612" s="61"/>
      <c r="BA7612" s="61"/>
    </row>
    <row r="7613" spans="39:53" x14ac:dyDescent="0.2">
      <c r="AM7613" s="61"/>
      <c r="AN7613" s="61"/>
      <c r="AO7613" s="171"/>
      <c r="AP7613" s="61"/>
      <c r="AQ7613" s="61"/>
      <c r="AR7613" s="61"/>
      <c r="AS7613" s="61"/>
      <c r="AT7613" s="61"/>
      <c r="AU7613" s="61"/>
      <c r="AV7613" s="61"/>
      <c r="AW7613" s="61"/>
      <c r="AX7613" s="61"/>
      <c r="AY7613" s="61"/>
      <c r="AZ7613" s="61"/>
      <c r="BA7613" s="61"/>
    </row>
    <row r="7614" spans="39:53" x14ac:dyDescent="0.2">
      <c r="AM7614" s="61"/>
      <c r="AN7614" s="61"/>
      <c r="AO7614" s="171"/>
      <c r="AP7614" s="61"/>
      <c r="AQ7614" s="61"/>
      <c r="AR7614" s="61"/>
      <c r="AS7614" s="61"/>
      <c r="AT7614" s="61"/>
      <c r="AU7614" s="61"/>
      <c r="AV7614" s="61"/>
      <c r="AW7614" s="61"/>
      <c r="AX7614" s="61"/>
      <c r="AY7614" s="61"/>
      <c r="AZ7614" s="61"/>
      <c r="BA7614" s="61"/>
    </row>
    <row r="7615" spans="39:53" x14ac:dyDescent="0.2">
      <c r="AM7615" s="61"/>
      <c r="AN7615" s="61"/>
      <c r="AO7615" s="171"/>
      <c r="AP7615" s="61"/>
      <c r="AQ7615" s="61"/>
      <c r="AR7615" s="61"/>
      <c r="AS7615" s="61"/>
      <c r="AT7615" s="61"/>
      <c r="AU7615" s="61"/>
      <c r="AV7615" s="61"/>
      <c r="AW7615" s="61"/>
      <c r="AX7615" s="61"/>
      <c r="AY7615" s="61"/>
      <c r="AZ7615" s="61"/>
      <c r="BA7615" s="61"/>
    </row>
    <row r="7616" spans="39:53" x14ac:dyDescent="0.2">
      <c r="AM7616" s="61"/>
      <c r="AN7616" s="61"/>
      <c r="AO7616" s="171"/>
      <c r="AP7616" s="61"/>
      <c r="AQ7616" s="61"/>
      <c r="AR7616" s="61"/>
      <c r="AS7616" s="61"/>
      <c r="AT7616" s="61"/>
      <c r="AU7616" s="61"/>
      <c r="AV7616" s="61"/>
      <c r="AW7616" s="61"/>
      <c r="AX7616" s="61"/>
      <c r="AY7616" s="61"/>
      <c r="AZ7616" s="61"/>
      <c r="BA7616" s="61"/>
    </row>
    <row r="7617" spans="39:53" x14ac:dyDescent="0.2">
      <c r="AM7617" s="61"/>
      <c r="AN7617" s="61"/>
      <c r="AO7617" s="171"/>
      <c r="AP7617" s="61"/>
      <c r="AQ7617" s="61"/>
      <c r="AR7617" s="61"/>
      <c r="AS7617" s="61"/>
      <c r="AT7617" s="61"/>
      <c r="AU7617" s="61"/>
      <c r="AV7617" s="61"/>
      <c r="AW7617" s="61"/>
      <c r="AX7617" s="61"/>
      <c r="AY7617" s="61"/>
      <c r="AZ7617" s="61"/>
      <c r="BA7617" s="61"/>
    </row>
    <row r="7618" spans="39:53" x14ac:dyDescent="0.2">
      <c r="AM7618" s="61"/>
      <c r="AN7618" s="61"/>
      <c r="AO7618" s="171"/>
      <c r="AP7618" s="61"/>
      <c r="AQ7618" s="61"/>
      <c r="AR7618" s="61"/>
      <c r="AS7618" s="61"/>
      <c r="AT7618" s="61"/>
      <c r="AU7618" s="61"/>
      <c r="AV7618" s="61"/>
      <c r="AW7618" s="61"/>
      <c r="AX7618" s="61"/>
      <c r="AY7618" s="61"/>
      <c r="AZ7618" s="61"/>
      <c r="BA7618" s="61"/>
    </row>
    <row r="7619" spans="39:53" x14ac:dyDescent="0.2">
      <c r="AM7619" s="61"/>
      <c r="AN7619" s="61"/>
      <c r="AO7619" s="171"/>
      <c r="AP7619" s="61"/>
      <c r="AQ7619" s="61"/>
      <c r="AR7619" s="61"/>
      <c r="AS7619" s="61"/>
      <c r="AT7619" s="61"/>
      <c r="AU7619" s="61"/>
      <c r="AV7619" s="61"/>
      <c r="AW7619" s="61"/>
      <c r="AX7619" s="61"/>
      <c r="AY7619" s="61"/>
      <c r="AZ7619" s="61"/>
      <c r="BA7619" s="61"/>
    </row>
    <row r="7620" spans="39:53" x14ac:dyDescent="0.2">
      <c r="AM7620" s="61"/>
      <c r="AN7620" s="61"/>
      <c r="AO7620" s="171"/>
      <c r="AP7620" s="61"/>
      <c r="AQ7620" s="61"/>
      <c r="AR7620" s="61"/>
      <c r="AS7620" s="61"/>
      <c r="AT7620" s="61"/>
      <c r="AU7620" s="61"/>
      <c r="AV7620" s="61"/>
      <c r="AW7620" s="61"/>
      <c r="AX7620" s="61"/>
      <c r="AY7620" s="61"/>
      <c r="AZ7620" s="61"/>
      <c r="BA7620" s="61"/>
    </row>
    <row r="7621" spans="39:53" x14ac:dyDescent="0.2">
      <c r="AM7621" s="61"/>
      <c r="AN7621" s="61"/>
      <c r="AO7621" s="171"/>
      <c r="AP7621" s="61"/>
      <c r="AQ7621" s="61"/>
      <c r="AR7621" s="61"/>
      <c r="AS7621" s="61"/>
      <c r="AT7621" s="61"/>
      <c r="AU7621" s="61"/>
      <c r="AV7621" s="61"/>
      <c r="AW7621" s="61"/>
      <c r="AX7621" s="61"/>
      <c r="AY7621" s="61"/>
      <c r="AZ7621" s="61"/>
      <c r="BA7621" s="61"/>
    </row>
    <row r="7622" spans="39:53" x14ac:dyDescent="0.2">
      <c r="AM7622" s="61"/>
      <c r="AN7622" s="61"/>
      <c r="AO7622" s="171"/>
      <c r="AP7622" s="61"/>
      <c r="AQ7622" s="61"/>
      <c r="AR7622" s="61"/>
      <c r="AS7622" s="61"/>
      <c r="AT7622" s="61"/>
      <c r="AU7622" s="61"/>
      <c r="AV7622" s="61"/>
      <c r="AW7622" s="61"/>
      <c r="AX7622" s="61"/>
      <c r="AY7622" s="61"/>
      <c r="AZ7622" s="61"/>
      <c r="BA7622" s="61"/>
    </row>
    <row r="7623" spans="39:53" x14ac:dyDescent="0.2">
      <c r="AM7623" s="61"/>
      <c r="AN7623" s="61"/>
      <c r="AO7623" s="171"/>
      <c r="AP7623" s="61"/>
      <c r="AQ7623" s="61"/>
      <c r="AR7623" s="61"/>
      <c r="AS7623" s="61"/>
      <c r="AT7623" s="61"/>
      <c r="AU7623" s="61"/>
      <c r="AV7623" s="61"/>
      <c r="AW7623" s="61"/>
      <c r="AX7623" s="61"/>
      <c r="AY7623" s="61"/>
      <c r="AZ7623" s="61"/>
      <c r="BA7623" s="61"/>
    </row>
    <row r="7624" spans="39:53" x14ac:dyDescent="0.2">
      <c r="AM7624" s="61"/>
      <c r="AN7624" s="61"/>
      <c r="AO7624" s="171"/>
      <c r="AP7624" s="61"/>
      <c r="AQ7624" s="61"/>
      <c r="AR7624" s="61"/>
      <c r="AS7624" s="61"/>
      <c r="AT7624" s="61"/>
      <c r="AU7624" s="61"/>
      <c r="AV7624" s="61"/>
      <c r="AW7624" s="61"/>
      <c r="AX7624" s="61"/>
      <c r="AY7624" s="61"/>
      <c r="AZ7624" s="61"/>
      <c r="BA7624" s="61"/>
    </row>
    <row r="7625" spans="39:53" x14ac:dyDescent="0.2">
      <c r="AM7625" s="61"/>
      <c r="AN7625" s="61"/>
      <c r="AO7625" s="171"/>
      <c r="AP7625" s="61"/>
      <c r="AQ7625" s="61"/>
      <c r="AR7625" s="61"/>
      <c r="AS7625" s="61"/>
      <c r="AT7625" s="61"/>
      <c r="AU7625" s="61"/>
      <c r="AV7625" s="61"/>
      <c r="AW7625" s="61"/>
      <c r="AX7625" s="61"/>
      <c r="AY7625" s="61"/>
      <c r="AZ7625" s="61"/>
      <c r="BA7625" s="61"/>
    </row>
    <row r="7626" spans="39:53" x14ac:dyDescent="0.2">
      <c r="AM7626" s="61"/>
      <c r="AN7626" s="61"/>
      <c r="AO7626" s="171"/>
      <c r="AP7626" s="61"/>
      <c r="AQ7626" s="61"/>
      <c r="AR7626" s="61"/>
      <c r="AS7626" s="61"/>
      <c r="AT7626" s="61"/>
      <c r="AU7626" s="61"/>
      <c r="AV7626" s="61"/>
      <c r="AW7626" s="61"/>
      <c r="AX7626" s="61"/>
      <c r="AY7626" s="61"/>
      <c r="AZ7626" s="61"/>
      <c r="BA7626" s="61"/>
    </row>
    <row r="7627" spans="39:53" x14ac:dyDescent="0.2">
      <c r="AM7627" s="61"/>
      <c r="AN7627" s="61"/>
      <c r="AO7627" s="171"/>
      <c r="AP7627" s="61"/>
      <c r="AQ7627" s="61"/>
      <c r="AR7627" s="61"/>
      <c r="AS7627" s="61"/>
      <c r="AT7627" s="61"/>
      <c r="AU7627" s="61"/>
      <c r="AV7627" s="61"/>
      <c r="AW7627" s="61"/>
      <c r="AX7627" s="61"/>
      <c r="AY7627" s="61"/>
      <c r="AZ7627" s="61"/>
      <c r="BA7627" s="61"/>
    </row>
    <row r="7628" spans="39:53" x14ac:dyDescent="0.2">
      <c r="AM7628" s="61"/>
      <c r="AN7628" s="61"/>
      <c r="AO7628" s="171"/>
      <c r="AP7628" s="61"/>
      <c r="AQ7628" s="61"/>
      <c r="AR7628" s="61"/>
      <c r="AS7628" s="61"/>
      <c r="AT7628" s="61"/>
      <c r="AU7628" s="61"/>
      <c r="AV7628" s="61"/>
      <c r="AW7628" s="61"/>
      <c r="AX7628" s="61"/>
      <c r="AY7628" s="61"/>
      <c r="AZ7628" s="61"/>
      <c r="BA7628" s="61"/>
    </row>
    <row r="7629" spans="39:53" x14ac:dyDescent="0.2">
      <c r="AM7629" s="61"/>
      <c r="AN7629" s="61"/>
      <c r="AO7629" s="171"/>
      <c r="AP7629" s="61"/>
      <c r="AQ7629" s="61"/>
      <c r="AR7629" s="61"/>
      <c r="AS7629" s="61"/>
      <c r="AT7629" s="61"/>
      <c r="AU7629" s="61"/>
      <c r="AV7629" s="61"/>
      <c r="AW7629" s="61"/>
      <c r="AX7629" s="61"/>
      <c r="AY7629" s="61"/>
      <c r="AZ7629" s="61"/>
      <c r="BA7629" s="61"/>
    </row>
    <row r="7630" spans="39:53" x14ac:dyDescent="0.2">
      <c r="AM7630" s="61"/>
      <c r="AN7630" s="61"/>
      <c r="AO7630" s="171"/>
      <c r="AP7630" s="61"/>
      <c r="AQ7630" s="61"/>
      <c r="AR7630" s="61"/>
      <c r="AS7630" s="61"/>
      <c r="AT7630" s="61"/>
      <c r="AU7630" s="61"/>
      <c r="AV7630" s="61"/>
      <c r="AW7630" s="61"/>
      <c r="AX7630" s="61"/>
      <c r="AY7630" s="61"/>
      <c r="AZ7630" s="61"/>
      <c r="BA7630" s="61"/>
    </row>
    <row r="7631" spans="39:53" x14ac:dyDescent="0.2">
      <c r="AM7631" s="61"/>
      <c r="AN7631" s="61"/>
      <c r="AO7631" s="171"/>
      <c r="AP7631" s="61"/>
      <c r="AQ7631" s="61"/>
      <c r="AR7631" s="61"/>
      <c r="AS7631" s="61"/>
      <c r="AT7631" s="61"/>
      <c r="AU7631" s="61"/>
      <c r="AV7631" s="61"/>
      <c r="AW7631" s="61"/>
      <c r="AX7631" s="61"/>
      <c r="AY7631" s="61"/>
      <c r="AZ7631" s="61"/>
      <c r="BA7631" s="61"/>
    </row>
    <row r="7632" spans="39:53" x14ac:dyDescent="0.2">
      <c r="AM7632" s="61"/>
      <c r="AN7632" s="61"/>
      <c r="AO7632" s="171"/>
      <c r="AP7632" s="61"/>
      <c r="AQ7632" s="61"/>
      <c r="AR7632" s="61"/>
      <c r="AS7632" s="61"/>
      <c r="AT7632" s="61"/>
      <c r="AU7632" s="61"/>
      <c r="AV7632" s="61"/>
      <c r="AW7632" s="61"/>
      <c r="AX7632" s="61"/>
      <c r="AY7632" s="61"/>
      <c r="AZ7632" s="61"/>
      <c r="BA7632" s="61"/>
    </row>
    <row r="7633" spans="39:53" x14ac:dyDescent="0.2">
      <c r="AM7633" s="61"/>
      <c r="AN7633" s="61"/>
      <c r="AO7633" s="171"/>
      <c r="AP7633" s="61"/>
      <c r="AQ7633" s="61"/>
      <c r="AR7633" s="61"/>
      <c r="AS7633" s="61"/>
      <c r="AT7633" s="61"/>
      <c r="AU7633" s="61"/>
      <c r="AV7633" s="61"/>
      <c r="AW7633" s="61"/>
      <c r="AX7633" s="61"/>
      <c r="AY7633" s="61"/>
      <c r="AZ7633" s="61"/>
      <c r="BA7633" s="61"/>
    </row>
    <row r="7634" spans="39:53" x14ac:dyDescent="0.2">
      <c r="AM7634" s="61"/>
      <c r="AN7634" s="61"/>
      <c r="AO7634" s="171"/>
      <c r="AP7634" s="61"/>
      <c r="AQ7634" s="61"/>
      <c r="AR7634" s="61"/>
      <c r="AS7634" s="61"/>
      <c r="AT7634" s="61"/>
      <c r="AU7634" s="61"/>
      <c r="AV7634" s="61"/>
      <c r="AW7634" s="61"/>
      <c r="AX7634" s="61"/>
      <c r="AY7634" s="61"/>
      <c r="AZ7634" s="61"/>
      <c r="BA7634" s="61"/>
    </row>
    <row r="7635" spans="39:53" x14ac:dyDescent="0.2">
      <c r="AM7635" s="61"/>
      <c r="AN7635" s="61"/>
      <c r="AO7635" s="171"/>
      <c r="AP7635" s="61"/>
      <c r="AQ7635" s="61"/>
      <c r="AR7635" s="61"/>
      <c r="AS7635" s="61"/>
      <c r="AT7635" s="61"/>
      <c r="AU7635" s="61"/>
      <c r="AV7635" s="61"/>
      <c r="AW7635" s="61"/>
      <c r="AX7635" s="61"/>
      <c r="AY7635" s="61"/>
      <c r="AZ7635" s="61"/>
      <c r="BA7635" s="61"/>
    </row>
    <row r="7636" spans="39:53" x14ac:dyDescent="0.2">
      <c r="AM7636" s="61"/>
      <c r="AN7636" s="61"/>
      <c r="AO7636" s="171"/>
      <c r="AP7636" s="61"/>
      <c r="AQ7636" s="61"/>
      <c r="AR7636" s="61"/>
      <c r="AS7636" s="61"/>
      <c r="AT7636" s="61"/>
      <c r="AU7636" s="61"/>
      <c r="AV7636" s="61"/>
      <c r="AW7636" s="61"/>
      <c r="AX7636" s="61"/>
      <c r="AY7636" s="61"/>
      <c r="AZ7636" s="61"/>
      <c r="BA7636" s="61"/>
    </row>
    <row r="7637" spans="39:53" x14ac:dyDescent="0.2">
      <c r="AM7637" s="61"/>
      <c r="AN7637" s="61"/>
      <c r="AO7637" s="171"/>
      <c r="AP7637" s="61"/>
      <c r="AQ7637" s="61"/>
      <c r="AR7637" s="61"/>
      <c r="AS7637" s="61"/>
      <c r="AT7637" s="61"/>
      <c r="AU7637" s="61"/>
      <c r="AV7637" s="61"/>
      <c r="AW7637" s="61"/>
      <c r="AX7637" s="61"/>
      <c r="AY7637" s="61"/>
      <c r="AZ7637" s="61"/>
      <c r="BA7637" s="61"/>
    </row>
    <row r="7638" spans="39:53" x14ac:dyDescent="0.2">
      <c r="AM7638" s="61"/>
      <c r="AN7638" s="61"/>
      <c r="AO7638" s="171"/>
      <c r="AP7638" s="61"/>
      <c r="AQ7638" s="61"/>
      <c r="AR7638" s="61"/>
      <c r="AS7638" s="61"/>
      <c r="AT7638" s="61"/>
      <c r="AU7638" s="61"/>
      <c r="AV7638" s="61"/>
      <c r="AW7638" s="61"/>
      <c r="AX7638" s="61"/>
      <c r="AY7638" s="61"/>
      <c r="AZ7638" s="61"/>
      <c r="BA7638" s="61"/>
    </row>
    <row r="7639" spans="39:53" x14ac:dyDescent="0.2">
      <c r="AM7639" s="61"/>
      <c r="AN7639" s="61"/>
      <c r="AO7639" s="171"/>
      <c r="AP7639" s="61"/>
      <c r="AQ7639" s="61"/>
      <c r="AR7639" s="61"/>
      <c r="AS7639" s="61"/>
      <c r="AT7639" s="61"/>
      <c r="AU7639" s="61"/>
      <c r="AV7639" s="61"/>
      <c r="AW7639" s="61"/>
      <c r="AX7639" s="61"/>
      <c r="AY7639" s="61"/>
      <c r="AZ7639" s="61"/>
      <c r="BA7639" s="61"/>
    </row>
    <row r="7640" spans="39:53" x14ac:dyDescent="0.2">
      <c r="AM7640" s="61"/>
      <c r="AN7640" s="61"/>
      <c r="AO7640" s="171"/>
      <c r="AP7640" s="61"/>
      <c r="AQ7640" s="61"/>
      <c r="AR7640" s="61"/>
      <c r="AS7640" s="61"/>
      <c r="AT7640" s="61"/>
      <c r="AU7640" s="61"/>
      <c r="AV7640" s="61"/>
      <c r="AW7640" s="61"/>
      <c r="AX7640" s="61"/>
      <c r="AY7640" s="61"/>
      <c r="AZ7640" s="61"/>
      <c r="BA7640" s="61"/>
    </row>
    <row r="7641" spans="39:53" x14ac:dyDescent="0.2">
      <c r="AM7641" s="61"/>
      <c r="AN7641" s="61"/>
      <c r="AO7641" s="171"/>
      <c r="AP7641" s="61"/>
      <c r="AQ7641" s="61"/>
      <c r="AR7641" s="61"/>
      <c r="AS7641" s="61"/>
      <c r="AT7641" s="61"/>
      <c r="AU7641" s="61"/>
      <c r="AV7641" s="61"/>
      <c r="AW7641" s="61"/>
      <c r="AX7641" s="61"/>
      <c r="AY7641" s="61"/>
      <c r="AZ7641" s="61"/>
      <c r="BA7641" s="61"/>
    </row>
    <row r="7642" spans="39:53" x14ac:dyDescent="0.2">
      <c r="AM7642" s="61"/>
      <c r="AN7642" s="61"/>
      <c r="AO7642" s="171"/>
      <c r="AP7642" s="61"/>
      <c r="AQ7642" s="61"/>
      <c r="AR7642" s="61"/>
      <c r="AS7642" s="61"/>
      <c r="AT7642" s="61"/>
      <c r="AU7642" s="61"/>
      <c r="AV7642" s="61"/>
      <c r="AW7642" s="61"/>
      <c r="AX7642" s="61"/>
      <c r="AY7642" s="61"/>
      <c r="AZ7642" s="61"/>
      <c r="BA7642" s="61"/>
    </row>
    <row r="7643" spans="39:53" x14ac:dyDescent="0.2">
      <c r="AM7643" s="61"/>
      <c r="AN7643" s="61"/>
      <c r="AO7643" s="171"/>
      <c r="AP7643" s="61"/>
      <c r="AQ7643" s="61"/>
      <c r="AR7643" s="61"/>
      <c r="AS7643" s="61"/>
      <c r="AT7643" s="61"/>
      <c r="AU7643" s="61"/>
      <c r="AV7643" s="61"/>
      <c r="AW7643" s="61"/>
      <c r="AX7643" s="61"/>
      <c r="AY7643" s="61"/>
      <c r="AZ7643" s="61"/>
      <c r="BA7643" s="61"/>
    </row>
    <row r="7644" spans="39:53" x14ac:dyDescent="0.2">
      <c r="AM7644" s="61"/>
      <c r="AN7644" s="61"/>
      <c r="AO7644" s="171"/>
      <c r="AP7644" s="61"/>
      <c r="AQ7644" s="61"/>
      <c r="AR7644" s="61"/>
      <c r="AS7644" s="61"/>
      <c r="AT7644" s="61"/>
      <c r="AU7644" s="61"/>
      <c r="AV7644" s="61"/>
      <c r="AW7644" s="61"/>
      <c r="AX7644" s="61"/>
      <c r="AY7644" s="61"/>
      <c r="AZ7644" s="61"/>
      <c r="BA7644" s="61"/>
    </row>
    <row r="7645" spans="39:53" x14ac:dyDescent="0.2">
      <c r="AM7645" s="61"/>
      <c r="AN7645" s="61"/>
      <c r="AO7645" s="171"/>
      <c r="AP7645" s="61"/>
      <c r="AQ7645" s="61"/>
      <c r="AR7645" s="61"/>
      <c r="AS7645" s="61"/>
      <c r="AT7645" s="61"/>
      <c r="AU7645" s="61"/>
      <c r="AV7645" s="61"/>
      <c r="AW7645" s="61"/>
      <c r="AX7645" s="61"/>
      <c r="AY7645" s="61"/>
      <c r="AZ7645" s="61"/>
      <c r="BA7645" s="61"/>
    </row>
    <row r="7646" spans="39:53" x14ac:dyDescent="0.2">
      <c r="AM7646" s="61"/>
      <c r="AN7646" s="61"/>
      <c r="AO7646" s="171"/>
      <c r="AP7646" s="61"/>
      <c r="AQ7646" s="61"/>
      <c r="AR7646" s="61"/>
      <c r="AS7646" s="61"/>
      <c r="AT7646" s="61"/>
      <c r="AU7646" s="61"/>
      <c r="AV7646" s="61"/>
      <c r="AW7646" s="61"/>
      <c r="AX7646" s="61"/>
      <c r="AY7646" s="61"/>
      <c r="AZ7646" s="61"/>
      <c r="BA7646" s="61"/>
    </row>
    <row r="7647" spans="39:53" x14ac:dyDescent="0.2">
      <c r="AM7647" s="61"/>
      <c r="AN7647" s="61"/>
      <c r="AO7647" s="171"/>
      <c r="AP7647" s="61"/>
      <c r="AQ7647" s="61"/>
      <c r="AR7647" s="61"/>
      <c r="AS7647" s="61"/>
      <c r="AT7647" s="61"/>
      <c r="AU7647" s="61"/>
      <c r="AV7647" s="61"/>
      <c r="AW7647" s="61"/>
      <c r="AX7647" s="61"/>
      <c r="AY7647" s="61"/>
      <c r="AZ7647" s="61"/>
      <c r="BA7647" s="61"/>
    </row>
    <row r="7648" spans="39:53" x14ac:dyDescent="0.2">
      <c r="AM7648" s="61"/>
      <c r="AN7648" s="61"/>
      <c r="AO7648" s="171"/>
      <c r="AP7648" s="61"/>
      <c r="AQ7648" s="61"/>
      <c r="AR7648" s="61"/>
      <c r="AS7648" s="61"/>
      <c r="AT7648" s="61"/>
      <c r="AU7648" s="61"/>
      <c r="AV7648" s="61"/>
      <c r="AW7648" s="61"/>
      <c r="AX7648" s="61"/>
      <c r="AY7648" s="61"/>
      <c r="AZ7648" s="61"/>
      <c r="BA7648" s="61"/>
    </row>
    <row r="7649" spans="39:53" x14ac:dyDescent="0.2">
      <c r="AM7649" s="61"/>
      <c r="AN7649" s="61"/>
      <c r="AO7649" s="171"/>
      <c r="AP7649" s="61"/>
      <c r="AQ7649" s="61"/>
      <c r="AR7649" s="61"/>
      <c r="AS7649" s="61"/>
      <c r="AT7649" s="61"/>
      <c r="AU7649" s="61"/>
      <c r="AV7649" s="61"/>
      <c r="AW7649" s="61"/>
      <c r="AX7649" s="61"/>
      <c r="AY7649" s="61"/>
      <c r="AZ7649" s="61"/>
      <c r="BA7649" s="61"/>
    </row>
    <row r="7650" spans="39:53" x14ac:dyDescent="0.2">
      <c r="AM7650" s="61"/>
      <c r="AN7650" s="61"/>
      <c r="AO7650" s="171"/>
      <c r="AP7650" s="61"/>
      <c r="AQ7650" s="61"/>
      <c r="AR7650" s="61"/>
      <c r="AS7650" s="61"/>
      <c r="AT7650" s="61"/>
      <c r="AU7650" s="61"/>
      <c r="AV7650" s="61"/>
      <c r="AW7650" s="61"/>
      <c r="AX7650" s="61"/>
      <c r="AY7650" s="61"/>
      <c r="AZ7650" s="61"/>
      <c r="BA7650" s="61"/>
    </row>
    <row r="7651" spans="39:53" x14ac:dyDescent="0.2">
      <c r="AM7651" s="61"/>
      <c r="AN7651" s="61"/>
      <c r="AO7651" s="171"/>
      <c r="AP7651" s="61"/>
      <c r="AQ7651" s="61"/>
      <c r="AR7651" s="61"/>
      <c r="AS7651" s="61"/>
      <c r="AT7651" s="61"/>
      <c r="AU7651" s="61"/>
      <c r="AV7651" s="61"/>
      <c r="AW7651" s="61"/>
      <c r="AX7651" s="61"/>
      <c r="AY7651" s="61"/>
      <c r="AZ7651" s="61"/>
      <c r="BA7651" s="61"/>
    </row>
    <row r="7652" spans="39:53" x14ac:dyDescent="0.2">
      <c r="AM7652" s="61"/>
      <c r="AN7652" s="61"/>
      <c r="AO7652" s="171"/>
      <c r="AP7652" s="61"/>
      <c r="AQ7652" s="61"/>
      <c r="AR7652" s="61"/>
      <c r="AS7652" s="61"/>
      <c r="AT7652" s="61"/>
      <c r="AU7652" s="61"/>
      <c r="AV7652" s="61"/>
      <c r="AW7652" s="61"/>
      <c r="AX7652" s="61"/>
      <c r="AY7652" s="61"/>
      <c r="AZ7652" s="61"/>
      <c r="BA7652" s="61"/>
    </row>
    <row r="7653" spans="39:53" x14ac:dyDescent="0.2">
      <c r="AM7653" s="61"/>
      <c r="AN7653" s="61"/>
      <c r="AO7653" s="171"/>
      <c r="AP7653" s="61"/>
      <c r="AQ7653" s="61"/>
      <c r="AR7653" s="61"/>
      <c r="AS7653" s="61"/>
      <c r="AT7653" s="61"/>
      <c r="AU7653" s="61"/>
      <c r="AV7653" s="61"/>
      <c r="AW7653" s="61"/>
      <c r="AX7653" s="61"/>
      <c r="AY7653" s="61"/>
      <c r="AZ7653" s="61"/>
      <c r="BA7653" s="61"/>
    </row>
    <row r="7654" spans="39:53" x14ac:dyDescent="0.2">
      <c r="AM7654" s="61"/>
      <c r="AN7654" s="61"/>
      <c r="AO7654" s="171"/>
      <c r="AP7654" s="61"/>
      <c r="AQ7654" s="61"/>
      <c r="AR7654" s="61"/>
      <c r="AS7654" s="61"/>
      <c r="AT7654" s="61"/>
      <c r="AU7654" s="61"/>
      <c r="AV7654" s="61"/>
      <c r="AW7654" s="61"/>
      <c r="AX7654" s="61"/>
      <c r="AY7654" s="61"/>
      <c r="AZ7654" s="61"/>
      <c r="BA7654" s="61"/>
    </row>
    <row r="7655" spans="39:53" x14ac:dyDescent="0.2">
      <c r="AM7655" s="61"/>
      <c r="AN7655" s="61"/>
      <c r="AO7655" s="171"/>
      <c r="AP7655" s="61"/>
      <c r="AQ7655" s="61"/>
      <c r="AR7655" s="61"/>
      <c r="AS7655" s="61"/>
      <c r="AT7655" s="61"/>
      <c r="AU7655" s="61"/>
      <c r="AV7655" s="61"/>
      <c r="AW7655" s="61"/>
      <c r="AX7655" s="61"/>
      <c r="AY7655" s="61"/>
      <c r="AZ7655" s="61"/>
      <c r="BA7655" s="61"/>
    </row>
    <row r="7656" spans="39:53" x14ac:dyDescent="0.2">
      <c r="AM7656" s="61"/>
      <c r="AN7656" s="61"/>
      <c r="AO7656" s="171"/>
      <c r="AP7656" s="61"/>
      <c r="AQ7656" s="61"/>
      <c r="AR7656" s="61"/>
      <c r="AS7656" s="61"/>
      <c r="AT7656" s="61"/>
      <c r="AU7656" s="61"/>
      <c r="AV7656" s="61"/>
      <c r="AW7656" s="61"/>
      <c r="AX7656" s="61"/>
      <c r="AY7656" s="61"/>
      <c r="AZ7656" s="61"/>
      <c r="BA7656" s="61"/>
    </row>
    <row r="7657" spans="39:53" x14ac:dyDescent="0.2">
      <c r="AM7657" s="61"/>
      <c r="AN7657" s="61"/>
      <c r="AO7657" s="171"/>
      <c r="AP7657" s="61"/>
      <c r="AQ7657" s="61"/>
      <c r="AR7657" s="61"/>
      <c r="AS7657" s="61"/>
      <c r="AT7657" s="61"/>
      <c r="AU7657" s="61"/>
      <c r="AV7657" s="61"/>
      <c r="AW7657" s="61"/>
      <c r="AX7657" s="61"/>
      <c r="AY7657" s="61"/>
      <c r="AZ7657" s="61"/>
      <c r="BA7657" s="61"/>
    </row>
    <row r="7658" spans="39:53" x14ac:dyDescent="0.2">
      <c r="AM7658" s="61"/>
      <c r="AN7658" s="61"/>
      <c r="AO7658" s="171"/>
      <c r="AP7658" s="61"/>
      <c r="AQ7658" s="61"/>
      <c r="AR7658" s="61"/>
      <c r="AS7658" s="61"/>
      <c r="AT7658" s="61"/>
      <c r="AU7658" s="61"/>
      <c r="AV7658" s="61"/>
      <c r="AW7658" s="61"/>
      <c r="AX7658" s="61"/>
      <c r="AY7658" s="61"/>
      <c r="AZ7658" s="61"/>
      <c r="BA7658" s="61"/>
    </row>
    <row r="7659" spans="39:53" x14ac:dyDescent="0.2">
      <c r="AM7659" s="61"/>
      <c r="AN7659" s="61"/>
      <c r="AO7659" s="171"/>
      <c r="AP7659" s="61"/>
      <c r="AQ7659" s="61"/>
      <c r="AR7659" s="61"/>
      <c r="AS7659" s="61"/>
      <c r="AT7659" s="61"/>
      <c r="AU7659" s="61"/>
      <c r="AV7659" s="61"/>
      <c r="AW7659" s="61"/>
      <c r="AX7659" s="61"/>
      <c r="AY7659" s="61"/>
      <c r="AZ7659" s="61"/>
      <c r="BA7659" s="61"/>
    </row>
    <row r="7660" spans="39:53" x14ac:dyDescent="0.2">
      <c r="AM7660" s="61"/>
      <c r="AN7660" s="61"/>
      <c r="AO7660" s="171"/>
      <c r="AP7660" s="61"/>
      <c r="AQ7660" s="61"/>
      <c r="AR7660" s="61"/>
      <c r="AS7660" s="61"/>
      <c r="AT7660" s="61"/>
      <c r="AU7660" s="61"/>
      <c r="AV7660" s="61"/>
      <c r="AW7660" s="61"/>
      <c r="AX7660" s="61"/>
      <c r="AY7660" s="61"/>
      <c r="AZ7660" s="61"/>
      <c r="BA7660" s="61"/>
    </row>
    <row r="7661" spans="39:53" x14ac:dyDescent="0.2">
      <c r="AM7661" s="61"/>
      <c r="AN7661" s="61"/>
      <c r="AO7661" s="171"/>
      <c r="AP7661" s="61"/>
      <c r="AQ7661" s="61"/>
      <c r="AR7661" s="61"/>
      <c r="AS7661" s="61"/>
      <c r="AT7661" s="61"/>
      <c r="AU7661" s="61"/>
      <c r="AV7661" s="61"/>
      <c r="AW7661" s="61"/>
      <c r="AX7661" s="61"/>
      <c r="AY7661" s="61"/>
      <c r="AZ7661" s="61"/>
      <c r="BA7661" s="61"/>
    </row>
    <row r="7662" spans="39:53" x14ac:dyDescent="0.2">
      <c r="AM7662" s="61"/>
      <c r="AN7662" s="61"/>
      <c r="AO7662" s="171"/>
      <c r="AP7662" s="61"/>
      <c r="AQ7662" s="61"/>
      <c r="AR7662" s="61"/>
      <c r="AS7662" s="61"/>
      <c r="AT7662" s="61"/>
      <c r="AU7662" s="61"/>
      <c r="AV7662" s="61"/>
      <c r="AW7662" s="61"/>
      <c r="AX7662" s="61"/>
      <c r="AY7662" s="61"/>
      <c r="AZ7662" s="61"/>
      <c r="BA7662" s="61"/>
    </row>
    <row r="7663" spans="39:53" x14ac:dyDescent="0.2">
      <c r="AM7663" s="61"/>
      <c r="AN7663" s="61"/>
      <c r="AO7663" s="171"/>
      <c r="AP7663" s="61"/>
      <c r="AQ7663" s="61"/>
      <c r="AR7663" s="61"/>
      <c r="AS7663" s="61"/>
      <c r="AT7663" s="61"/>
      <c r="AU7663" s="61"/>
      <c r="AV7663" s="61"/>
      <c r="AW7663" s="61"/>
      <c r="AX7663" s="61"/>
      <c r="AY7663" s="61"/>
      <c r="AZ7663" s="61"/>
      <c r="BA7663" s="61"/>
    </row>
    <row r="7664" spans="39:53" x14ac:dyDescent="0.2">
      <c r="AM7664" s="61"/>
      <c r="AN7664" s="61"/>
      <c r="AO7664" s="171"/>
      <c r="AP7664" s="61"/>
      <c r="AQ7664" s="61"/>
      <c r="AR7664" s="61"/>
      <c r="AS7664" s="61"/>
      <c r="AT7664" s="61"/>
      <c r="AU7664" s="61"/>
      <c r="AV7664" s="61"/>
      <c r="AW7664" s="61"/>
      <c r="AX7664" s="61"/>
      <c r="AY7664" s="61"/>
      <c r="AZ7664" s="61"/>
      <c r="BA7664" s="61"/>
    </row>
    <row r="7665" spans="39:53" x14ac:dyDescent="0.2">
      <c r="AM7665" s="61"/>
      <c r="AN7665" s="61"/>
      <c r="AO7665" s="171"/>
      <c r="AP7665" s="61"/>
      <c r="AQ7665" s="61"/>
      <c r="AR7665" s="61"/>
      <c r="AS7665" s="61"/>
      <c r="AT7665" s="61"/>
      <c r="AU7665" s="61"/>
      <c r="AV7665" s="61"/>
      <c r="AW7665" s="61"/>
      <c r="AX7665" s="61"/>
      <c r="AY7665" s="61"/>
      <c r="AZ7665" s="61"/>
      <c r="BA7665" s="61"/>
    </row>
    <row r="7666" spans="39:53" x14ac:dyDescent="0.2">
      <c r="AM7666" s="61"/>
      <c r="AN7666" s="61"/>
      <c r="AO7666" s="171"/>
      <c r="AP7666" s="61"/>
      <c r="AQ7666" s="61"/>
      <c r="AR7666" s="61"/>
      <c r="AS7666" s="61"/>
      <c r="AT7666" s="61"/>
      <c r="AU7666" s="61"/>
      <c r="AV7666" s="61"/>
      <c r="AW7666" s="61"/>
      <c r="AX7666" s="61"/>
      <c r="AY7666" s="61"/>
      <c r="AZ7666" s="61"/>
      <c r="BA7666" s="61"/>
    </row>
    <row r="7667" spans="39:53" x14ac:dyDescent="0.2">
      <c r="AM7667" s="61"/>
      <c r="AN7667" s="61"/>
      <c r="AO7667" s="171"/>
      <c r="AP7667" s="61"/>
      <c r="AQ7667" s="61"/>
      <c r="AR7667" s="61"/>
      <c r="AS7667" s="61"/>
      <c r="AT7667" s="61"/>
      <c r="AU7667" s="61"/>
      <c r="AV7667" s="61"/>
      <c r="AW7667" s="61"/>
      <c r="AX7667" s="61"/>
      <c r="AY7667" s="61"/>
      <c r="AZ7667" s="61"/>
      <c r="BA7667" s="61"/>
    </row>
    <row r="7668" spans="39:53" x14ac:dyDescent="0.2">
      <c r="AM7668" s="61"/>
      <c r="AN7668" s="61"/>
      <c r="AO7668" s="171"/>
      <c r="AP7668" s="61"/>
      <c r="AQ7668" s="61"/>
      <c r="AR7668" s="61"/>
      <c r="AS7668" s="61"/>
      <c r="AT7668" s="61"/>
      <c r="AU7668" s="61"/>
      <c r="AV7668" s="61"/>
      <c r="AW7668" s="61"/>
      <c r="AX7668" s="61"/>
      <c r="AY7668" s="61"/>
      <c r="AZ7668" s="61"/>
      <c r="BA7668" s="61"/>
    </row>
    <row r="7669" spans="39:53" x14ac:dyDescent="0.2">
      <c r="AM7669" s="61"/>
      <c r="AN7669" s="61"/>
      <c r="AO7669" s="171"/>
      <c r="AP7669" s="61"/>
      <c r="AQ7669" s="61"/>
      <c r="AR7669" s="61"/>
      <c r="AS7669" s="61"/>
      <c r="AT7669" s="61"/>
      <c r="AU7669" s="61"/>
      <c r="AV7669" s="61"/>
      <c r="AW7669" s="61"/>
      <c r="AX7669" s="61"/>
      <c r="AY7669" s="61"/>
      <c r="AZ7669" s="61"/>
      <c r="BA7669" s="61"/>
    </row>
    <row r="7670" spans="39:53" x14ac:dyDescent="0.2">
      <c r="AM7670" s="61"/>
      <c r="AN7670" s="61"/>
      <c r="AO7670" s="171"/>
      <c r="AP7670" s="61"/>
      <c r="AQ7670" s="61"/>
      <c r="AR7670" s="61"/>
      <c r="AS7670" s="61"/>
      <c r="AT7670" s="61"/>
      <c r="AU7670" s="61"/>
      <c r="AV7670" s="61"/>
      <c r="AW7670" s="61"/>
      <c r="AX7670" s="61"/>
      <c r="AY7670" s="61"/>
      <c r="AZ7670" s="61"/>
      <c r="BA7670" s="61"/>
    </row>
    <row r="7671" spans="39:53" x14ac:dyDescent="0.2">
      <c r="AM7671" s="61"/>
      <c r="AN7671" s="61"/>
      <c r="AO7671" s="171"/>
      <c r="AP7671" s="61"/>
      <c r="AQ7671" s="61"/>
      <c r="AR7671" s="61"/>
      <c r="AS7671" s="61"/>
      <c r="AT7671" s="61"/>
      <c r="AU7671" s="61"/>
      <c r="AV7671" s="61"/>
      <c r="AW7671" s="61"/>
      <c r="AX7671" s="61"/>
      <c r="AY7671" s="61"/>
      <c r="AZ7671" s="61"/>
      <c r="BA7671" s="61"/>
    </row>
    <row r="7672" spans="39:53" x14ac:dyDescent="0.2">
      <c r="AM7672" s="61"/>
      <c r="AN7672" s="61"/>
      <c r="AO7672" s="171"/>
      <c r="AP7672" s="61"/>
      <c r="AQ7672" s="61"/>
      <c r="AR7672" s="61"/>
      <c r="AS7672" s="61"/>
      <c r="AT7672" s="61"/>
      <c r="AU7672" s="61"/>
      <c r="AV7672" s="61"/>
      <c r="AW7672" s="61"/>
      <c r="AX7672" s="61"/>
      <c r="AY7672" s="61"/>
      <c r="AZ7672" s="61"/>
      <c r="BA7672" s="61"/>
    </row>
    <row r="7673" spans="39:53" x14ac:dyDescent="0.2">
      <c r="AM7673" s="61"/>
      <c r="AN7673" s="61"/>
      <c r="AO7673" s="171"/>
      <c r="AP7673" s="61"/>
      <c r="AQ7673" s="61"/>
      <c r="AR7673" s="61"/>
      <c r="AS7673" s="61"/>
      <c r="AT7673" s="61"/>
      <c r="AU7673" s="61"/>
      <c r="AV7673" s="61"/>
      <c r="AW7673" s="61"/>
      <c r="AX7673" s="61"/>
      <c r="AY7673" s="61"/>
      <c r="AZ7673" s="61"/>
      <c r="BA7673" s="61"/>
    </row>
    <row r="7674" spans="39:53" x14ac:dyDescent="0.2">
      <c r="AM7674" s="61"/>
      <c r="AN7674" s="61"/>
      <c r="AO7674" s="171"/>
      <c r="AP7674" s="61"/>
      <c r="AQ7674" s="61"/>
      <c r="AR7674" s="61"/>
      <c r="AS7674" s="61"/>
      <c r="AT7674" s="61"/>
      <c r="AU7674" s="61"/>
      <c r="AV7674" s="61"/>
      <c r="AW7674" s="61"/>
      <c r="AX7674" s="61"/>
      <c r="AY7674" s="61"/>
      <c r="AZ7674" s="61"/>
      <c r="BA7674" s="61"/>
    </row>
    <row r="7675" spans="39:53" x14ac:dyDescent="0.2">
      <c r="AM7675" s="61"/>
      <c r="AN7675" s="61"/>
      <c r="AO7675" s="171"/>
      <c r="AP7675" s="61"/>
      <c r="AQ7675" s="61"/>
      <c r="AR7675" s="61"/>
      <c r="AS7675" s="61"/>
      <c r="AT7675" s="61"/>
      <c r="AU7675" s="61"/>
      <c r="AV7675" s="61"/>
      <c r="AW7675" s="61"/>
      <c r="AX7675" s="61"/>
      <c r="AY7675" s="61"/>
      <c r="AZ7675" s="61"/>
      <c r="BA7675" s="61"/>
    </row>
    <row r="7676" spans="39:53" x14ac:dyDescent="0.2">
      <c r="AM7676" s="61"/>
      <c r="AN7676" s="61"/>
      <c r="AO7676" s="171"/>
      <c r="AP7676" s="61"/>
      <c r="AQ7676" s="61"/>
      <c r="AR7676" s="61"/>
      <c r="AS7676" s="61"/>
      <c r="AT7676" s="61"/>
      <c r="AU7676" s="61"/>
      <c r="AV7676" s="61"/>
      <c r="AW7676" s="61"/>
      <c r="AX7676" s="61"/>
      <c r="AY7676" s="61"/>
      <c r="AZ7676" s="61"/>
      <c r="BA7676" s="61"/>
    </row>
    <row r="7677" spans="39:53" x14ac:dyDescent="0.2">
      <c r="AM7677" s="61"/>
      <c r="AN7677" s="61"/>
      <c r="AO7677" s="171"/>
      <c r="AP7677" s="61"/>
      <c r="AQ7677" s="61"/>
      <c r="AR7677" s="61"/>
      <c r="AS7677" s="61"/>
      <c r="AT7677" s="61"/>
      <c r="AU7677" s="61"/>
      <c r="AV7677" s="61"/>
      <c r="AW7677" s="61"/>
      <c r="AX7677" s="61"/>
      <c r="AY7677" s="61"/>
      <c r="AZ7677" s="61"/>
      <c r="BA7677" s="61"/>
    </row>
    <row r="7678" spans="39:53" x14ac:dyDescent="0.2">
      <c r="AM7678" s="61"/>
      <c r="AN7678" s="61"/>
      <c r="AO7678" s="171"/>
      <c r="AP7678" s="61"/>
      <c r="AQ7678" s="61"/>
      <c r="AR7678" s="61"/>
      <c r="AS7678" s="61"/>
      <c r="AT7678" s="61"/>
      <c r="AU7678" s="61"/>
      <c r="AV7678" s="61"/>
      <c r="AW7678" s="61"/>
      <c r="AX7678" s="61"/>
      <c r="AY7678" s="61"/>
      <c r="AZ7678" s="61"/>
      <c r="BA7678" s="61"/>
    </row>
    <row r="7679" spans="39:53" x14ac:dyDescent="0.2">
      <c r="AM7679" s="61"/>
      <c r="AN7679" s="61"/>
      <c r="AO7679" s="171"/>
      <c r="AP7679" s="61"/>
      <c r="AQ7679" s="61"/>
      <c r="AR7679" s="61"/>
      <c r="AS7679" s="61"/>
      <c r="AT7679" s="61"/>
      <c r="AU7679" s="61"/>
      <c r="AV7679" s="61"/>
      <c r="AW7679" s="61"/>
      <c r="AX7679" s="61"/>
      <c r="AY7679" s="61"/>
      <c r="AZ7679" s="61"/>
      <c r="BA7679" s="61"/>
    </row>
    <row r="7680" spans="39:53" x14ac:dyDescent="0.2">
      <c r="AM7680" s="61"/>
      <c r="AN7680" s="61"/>
      <c r="AO7680" s="171"/>
      <c r="AP7680" s="61"/>
      <c r="AQ7680" s="61"/>
      <c r="AR7680" s="61"/>
      <c r="AS7680" s="61"/>
      <c r="AT7680" s="61"/>
      <c r="AU7680" s="61"/>
      <c r="AV7680" s="61"/>
      <c r="AW7680" s="61"/>
      <c r="AX7680" s="61"/>
      <c r="AY7680" s="61"/>
      <c r="AZ7680" s="61"/>
      <c r="BA7680" s="61"/>
    </row>
    <row r="7681" spans="39:53" x14ac:dyDescent="0.2">
      <c r="AM7681" s="61"/>
      <c r="AN7681" s="61"/>
      <c r="AO7681" s="171"/>
      <c r="AP7681" s="61"/>
      <c r="AQ7681" s="61"/>
      <c r="AR7681" s="61"/>
      <c r="AS7681" s="61"/>
      <c r="AT7681" s="61"/>
      <c r="AU7681" s="61"/>
      <c r="AV7681" s="61"/>
      <c r="AW7681" s="61"/>
      <c r="AX7681" s="61"/>
      <c r="AY7681" s="61"/>
      <c r="AZ7681" s="61"/>
      <c r="BA7681" s="61"/>
    </row>
    <row r="7682" spans="39:53" x14ac:dyDescent="0.2">
      <c r="AM7682" s="61"/>
      <c r="AN7682" s="61"/>
      <c r="AO7682" s="171"/>
      <c r="AP7682" s="61"/>
      <c r="AQ7682" s="61"/>
      <c r="AR7682" s="61"/>
      <c r="AS7682" s="61"/>
      <c r="AT7682" s="61"/>
      <c r="AU7682" s="61"/>
      <c r="AV7682" s="61"/>
      <c r="AW7682" s="61"/>
      <c r="AX7682" s="61"/>
      <c r="AY7682" s="61"/>
      <c r="AZ7682" s="61"/>
      <c r="BA7682" s="61"/>
    </row>
    <row r="7683" spans="39:53" x14ac:dyDescent="0.2">
      <c r="AM7683" s="61"/>
      <c r="AN7683" s="61"/>
      <c r="AO7683" s="171"/>
      <c r="AP7683" s="61"/>
      <c r="AQ7683" s="61"/>
      <c r="AR7683" s="61"/>
      <c r="AS7683" s="61"/>
      <c r="AT7683" s="61"/>
      <c r="AU7683" s="61"/>
      <c r="AV7683" s="61"/>
      <c r="AW7683" s="61"/>
      <c r="AX7683" s="61"/>
      <c r="AY7683" s="61"/>
      <c r="AZ7683" s="61"/>
      <c r="BA7683" s="61"/>
    </row>
    <row r="7684" spans="39:53" x14ac:dyDescent="0.2">
      <c r="AM7684" s="61"/>
      <c r="AN7684" s="61"/>
      <c r="AO7684" s="171"/>
      <c r="AP7684" s="61"/>
      <c r="AQ7684" s="61"/>
      <c r="AR7684" s="61"/>
      <c r="AS7684" s="61"/>
      <c r="AT7684" s="61"/>
      <c r="AU7684" s="61"/>
      <c r="AV7684" s="61"/>
      <c r="AW7684" s="61"/>
      <c r="AX7684" s="61"/>
      <c r="AY7684" s="61"/>
      <c r="AZ7684" s="61"/>
      <c r="BA7684" s="61"/>
    </row>
    <row r="7685" spans="39:53" x14ac:dyDescent="0.2">
      <c r="AM7685" s="61"/>
      <c r="AN7685" s="61"/>
      <c r="AO7685" s="171"/>
      <c r="AP7685" s="61"/>
      <c r="AQ7685" s="61"/>
      <c r="AR7685" s="61"/>
      <c r="AS7685" s="61"/>
      <c r="AT7685" s="61"/>
      <c r="AU7685" s="61"/>
      <c r="AV7685" s="61"/>
      <c r="AW7685" s="61"/>
      <c r="AX7685" s="61"/>
      <c r="AY7685" s="61"/>
      <c r="AZ7685" s="61"/>
      <c r="BA7685" s="61"/>
    </row>
    <row r="7686" spans="39:53" x14ac:dyDescent="0.2">
      <c r="AM7686" s="61"/>
      <c r="AN7686" s="61"/>
      <c r="AO7686" s="171"/>
      <c r="AP7686" s="61"/>
      <c r="AQ7686" s="61"/>
      <c r="AR7686" s="61"/>
      <c r="AS7686" s="61"/>
      <c r="AT7686" s="61"/>
      <c r="AU7686" s="61"/>
      <c r="AV7686" s="61"/>
      <c r="AW7686" s="61"/>
      <c r="AX7686" s="61"/>
      <c r="AY7686" s="61"/>
      <c r="AZ7686" s="61"/>
      <c r="BA7686" s="61"/>
    </row>
    <row r="7687" spans="39:53" x14ac:dyDescent="0.2">
      <c r="AM7687" s="61"/>
      <c r="AN7687" s="61"/>
      <c r="AO7687" s="171"/>
      <c r="AP7687" s="61"/>
      <c r="AQ7687" s="61"/>
      <c r="AR7687" s="61"/>
      <c r="AS7687" s="61"/>
      <c r="AT7687" s="61"/>
      <c r="AU7687" s="61"/>
      <c r="AV7687" s="61"/>
      <c r="AW7687" s="61"/>
      <c r="AX7687" s="61"/>
      <c r="AY7687" s="61"/>
      <c r="AZ7687" s="61"/>
      <c r="BA7687" s="61"/>
    </row>
    <row r="7688" spans="39:53" x14ac:dyDescent="0.2">
      <c r="AM7688" s="61"/>
      <c r="AN7688" s="61"/>
      <c r="AO7688" s="171"/>
      <c r="AP7688" s="61"/>
      <c r="AQ7688" s="61"/>
      <c r="AR7688" s="61"/>
      <c r="AS7688" s="61"/>
      <c r="AT7688" s="61"/>
      <c r="AU7688" s="61"/>
      <c r="AV7688" s="61"/>
      <c r="AW7688" s="61"/>
      <c r="AX7688" s="61"/>
      <c r="AY7688" s="61"/>
      <c r="AZ7688" s="61"/>
      <c r="BA7688" s="61"/>
    </row>
    <row r="7689" spans="39:53" x14ac:dyDescent="0.2">
      <c r="AM7689" s="61"/>
      <c r="AN7689" s="61"/>
      <c r="AO7689" s="171"/>
      <c r="AP7689" s="61"/>
      <c r="AQ7689" s="61"/>
      <c r="AR7689" s="61"/>
      <c r="AS7689" s="61"/>
      <c r="AT7689" s="61"/>
      <c r="AU7689" s="61"/>
      <c r="AV7689" s="61"/>
      <c r="AW7689" s="61"/>
      <c r="AX7689" s="61"/>
      <c r="AY7689" s="61"/>
      <c r="AZ7689" s="61"/>
      <c r="BA7689" s="61"/>
    </row>
    <row r="7690" spans="39:53" x14ac:dyDescent="0.2">
      <c r="AM7690" s="61"/>
      <c r="AN7690" s="61"/>
      <c r="AO7690" s="171"/>
      <c r="AP7690" s="61"/>
      <c r="AQ7690" s="61"/>
      <c r="AR7690" s="61"/>
      <c r="AS7690" s="61"/>
      <c r="AT7690" s="61"/>
      <c r="AU7690" s="61"/>
      <c r="AV7690" s="61"/>
      <c r="AW7690" s="61"/>
      <c r="AX7690" s="61"/>
      <c r="AY7690" s="61"/>
      <c r="AZ7690" s="61"/>
      <c r="BA7690" s="61"/>
    </row>
    <row r="7691" spans="39:53" x14ac:dyDescent="0.2">
      <c r="AM7691" s="61"/>
      <c r="AN7691" s="61"/>
      <c r="AO7691" s="171"/>
      <c r="AP7691" s="61"/>
      <c r="AQ7691" s="61"/>
      <c r="AR7691" s="61"/>
      <c r="AS7691" s="61"/>
      <c r="AT7691" s="61"/>
      <c r="AU7691" s="61"/>
      <c r="AV7691" s="61"/>
      <c r="AW7691" s="61"/>
      <c r="AX7691" s="61"/>
      <c r="AY7691" s="61"/>
      <c r="AZ7691" s="61"/>
      <c r="BA7691" s="61"/>
    </row>
    <row r="7692" spans="39:53" x14ac:dyDescent="0.2">
      <c r="AM7692" s="61"/>
      <c r="AN7692" s="61"/>
      <c r="AO7692" s="171"/>
      <c r="AP7692" s="61"/>
      <c r="AQ7692" s="61"/>
      <c r="AR7692" s="61"/>
      <c r="AS7692" s="61"/>
      <c r="AT7692" s="61"/>
      <c r="AU7692" s="61"/>
      <c r="AV7692" s="61"/>
      <c r="AW7692" s="61"/>
      <c r="AX7692" s="61"/>
      <c r="AY7692" s="61"/>
      <c r="AZ7692" s="61"/>
      <c r="BA7692" s="61"/>
    </row>
    <row r="7693" spans="39:53" x14ac:dyDescent="0.2">
      <c r="AM7693" s="61"/>
      <c r="AN7693" s="61"/>
      <c r="AO7693" s="171"/>
      <c r="AP7693" s="61"/>
      <c r="AQ7693" s="61"/>
      <c r="AR7693" s="61"/>
      <c r="AS7693" s="61"/>
      <c r="AT7693" s="61"/>
      <c r="AU7693" s="61"/>
      <c r="AV7693" s="61"/>
      <c r="AW7693" s="61"/>
      <c r="AX7693" s="61"/>
      <c r="AY7693" s="61"/>
      <c r="AZ7693" s="61"/>
      <c r="BA7693" s="61"/>
    </row>
    <row r="7694" spans="39:53" x14ac:dyDescent="0.2">
      <c r="AM7694" s="61"/>
      <c r="AN7694" s="61"/>
      <c r="AO7694" s="171"/>
      <c r="AP7694" s="61"/>
      <c r="AQ7694" s="61"/>
      <c r="AR7694" s="61"/>
      <c r="AS7694" s="61"/>
      <c r="AT7694" s="61"/>
      <c r="AU7694" s="61"/>
      <c r="AV7694" s="61"/>
      <c r="AW7694" s="61"/>
      <c r="AX7694" s="61"/>
      <c r="AY7694" s="61"/>
      <c r="AZ7694" s="61"/>
      <c r="BA7694" s="61"/>
    </row>
    <row r="7695" spans="39:53" x14ac:dyDescent="0.2">
      <c r="AM7695" s="61"/>
      <c r="AN7695" s="61"/>
      <c r="AO7695" s="171"/>
      <c r="AP7695" s="61"/>
      <c r="AQ7695" s="61"/>
      <c r="AR7695" s="61"/>
      <c r="AS7695" s="61"/>
      <c r="AT7695" s="61"/>
      <c r="AU7695" s="61"/>
      <c r="AV7695" s="61"/>
      <c r="AW7695" s="61"/>
      <c r="AX7695" s="61"/>
      <c r="AY7695" s="61"/>
      <c r="AZ7695" s="61"/>
      <c r="BA7695" s="61"/>
    </row>
    <row r="7696" spans="39:53" x14ac:dyDescent="0.2">
      <c r="AM7696" s="61"/>
      <c r="AN7696" s="61"/>
      <c r="AO7696" s="171"/>
      <c r="AP7696" s="61"/>
      <c r="AQ7696" s="61"/>
      <c r="AR7696" s="61"/>
      <c r="AS7696" s="61"/>
      <c r="AT7696" s="61"/>
      <c r="AU7696" s="61"/>
      <c r="AV7696" s="61"/>
      <c r="AW7696" s="61"/>
      <c r="AX7696" s="61"/>
      <c r="AY7696" s="61"/>
      <c r="AZ7696" s="61"/>
      <c r="BA7696" s="61"/>
    </row>
    <row r="7697" spans="39:53" x14ac:dyDescent="0.2">
      <c r="AM7697" s="61"/>
      <c r="AN7697" s="61"/>
      <c r="AO7697" s="171"/>
      <c r="AP7697" s="61"/>
      <c r="AQ7697" s="61"/>
      <c r="AR7697" s="61"/>
      <c r="AS7697" s="61"/>
      <c r="AT7697" s="61"/>
      <c r="AU7697" s="61"/>
      <c r="AV7697" s="61"/>
      <c r="AW7697" s="61"/>
      <c r="AX7697" s="61"/>
      <c r="AY7697" s="61"/>
      <c r="AZ7697" s="61"/>
      <c r="BA7697" s="61"/>
    </row>
    <row r="7698" spans="39:53" x14ac:dyDescent="0.2">
      <c r="AM7698" s="61"/>
      <c r="AN7698" s="61"/>
      <c r="AO7698" s="171"/>
      <c r="AP7698" s="61"/>
      <c r="AQ7698" s="61"/>
      <c r="AR7698" s="61"/>
      <c r="AS7698" s="61"/>
      <c r="AT7698" s="61"/>
      <c r="AU7698" s="61"/>
      <c r="AV7698" s="61"/>
      <c r="AW7698" s="61"/>
      <c r="AX7698" s="61"/>
      <c r="AY7698" s="61"/>
      <c r="AZ7698" s="61"/>
      <c r="BA7698" s="61"/>
    </row>
    <row r="7699" spans="39:53" x14ac:dyDescent="0.2">
      <c r="AM7699" s="61"/>
      <c r="AN7699" s="61"/>
      <c r="AO7699" s="171"/>
      <c r="AP7699" s="61"/>
      <c r="AQ7699" s="61"/>
      <c r="AR7699" s="61"/>
      <c r="AS7699" s="61"/>
      <c r="AT7699" s="61"/>
      <c r="AU7699" s="61"/>
      <c r="AV7699" s="61"/>
      <c r="AW7699" s="61"/>
      <c r="AX7699" s="61"/>
      <c r="AY7699" s="61"/>
      <c r="AZ7699" s="61"/>
      <c r="BA7699" s="61"/>
    </row>
    <row r="7700" spans="39:53" x14ac:dyDescent="0.2">
      <c r="AM7700" s="61"/>
      <c r="AN7700" s="61"/>
      <c r="AO7700" s="171"/>
      <c r="AP7700" s="61"/>
      <c r="AQ7700" s="61"/>
      <c r="AR7700" s="61"/>
      <c r="AS7700" s="61"/>
      <c r="AT7700" s="61"/>
      <c r="AU7700" s="61"/>
      <c r="AV7700" s="61"/>
      <c r="AW7700" s="61"/>
      <c r="AX7700" s="61"/>
      <c r="AY7700" s="61"/>
      <c r="AZ7700" s="61"/>
      <c r="BA7700" s="61"/>
    </row>
    <row r="7701" spans="39:53" x14ac:dyDescent="0.2">
      <c r="AM7701" s="61"/>
      <c r="AN7701" s="61"/>
      <c r="AO7701" s="171"/>
      <c r="AP7701" s="61"/>
      <c r="AQ7701" s="61"/>
      <c r="AR7701" s="61"/>
      <c r="AS7701" s="61"/>
      <c r="AT7701" s="61"/>
      <c r="AU7701" s="61"/>
      <c r="AV7701" s="61"/>
      <c r="AW7701" s="61"/>
      <c r="AX7701" s="61"/>
      <c r="AY7701" s="61"/>
      <c r="AZ7701" s="61"/>
      <c r="BA7701" s="61"/>
    </row>
    <row r="7702" spans="39:53" x14ac:dyDescent="0.2">
      <c r="AM7702" s="61"/>
      <c r="AN7702" s="61"/>
      <c r="AO7702" s="171"/>
      <c r="AP7702" s="61"/>
      <c r="AQ7702" s="61"/>
      <c r="AR7702" s="61"/>
      <c r="AS7702" s="61"/>
      <c r="AT7702" s="61"/>
      <c r="AU7702" s="61"/>
      <c r="AV7702" s="61"/>
      <c r="AW7702" s="61"/>
      <c r="AX7702" s="61"/>
      <c r="AY7702" s="61"/>
      <c r="AZ7702" s="61"/>
      <c r="BA7702" s="61"/>
    </row>
    <row r="7703" spans="39:53" x14ac:dyDescent="0.2">
      <c r="AM7703" s="61"/>
      <c r="AN7703" s="61"/>
      <c r="AO7703" s="171"/>
      <c r="AP7703" s="61"/>
      <c r="AQ7703" s="61"/>
      <c r="AR7703" s="61"/>
      <c r="AS7703" s="61"/>
      <c r="AT7703" s="61"/>
      <c r="AU7703" s="61"/>
      <c r="AV7703" s="61"/>
      <c r="AW7703" s="61"/>
      <c r="AX7703" s="61"/>
      <c r="AY7703" s="61"/>
      <c r="AZ7703" s="61"/>
      <c r="BA7703" s="61"/>
    </row>
    <row r="7704" spans="39:53" x14ac:dyDescent="0.2">
      <c r="AM7704" s="61"/>
      <c r="AN7704" s="61"/>
      <c r="AO7704" s="171"/>
      <c r="AP7704" s="61"/>
      <c r="AQ7704" s="61"/>
      <c r="AR7704" s="61"/>
      <c r="AS7704" s="61"/>
      <c r="AT7704" s="61"/>
      <c r="AU7704" s="61"/>
      <c r="AV7704" s="61"/>
      <c r="AW7704" s="61"/>
      <c r="AX7704" s="61"/>
      <c r="AY7704" s="61"/>
      <c r="AZ7704" s="61"/>
      <c r="BA7704" s="61"/>
    </row>
    <row r="7705" spans="39:53" x14ac:dyDescent="0.2">
      <c r="AM7705" s="61"/>
      <c r="AN7705" s="61"/>
      <c r="AO7705" s="171"/>
      <c r="AP7705" s="61"/>
      <c r="AQ7705" s="61"/>
      <c r="AR7705" s="61"/>
      <c r="AS7705" s="61"/>
      <c r="AT7705" s="61"/>
      <c r="AU7705" s="61"/>
      <c r="AV7705" s="61"/>
      <c r="AW7705" s="61"/>
      <c r="AX7705" s="61"/>
      <c r="AY7705" s="61"/>
      <c r="AZ7705" s="61"/>
      <c r="BA7705" s="61"/>
    </row>
    <row r="7706" spans="39:53" x14ac:dyDescent="0.2">
      <c r="AM7706" s="61"/>
      <c r="AN7706" s="61"/>
      <c r="AO7706" s="171"/>
      <c r="AP7706" s="61"/>
      <c r="AQ7706" s="61"/>
      <c r="AR7706" s="61"/>
      <c r="AS7706" s="61"/>
      <c r="AT7706" s="61"/>
      <c r="AU7706" s="61"/>
      <c r="AV7706" s="61"/>
      <c r="AW7706" s="61"/>
      <c r="AX7706" s="61"/>
      <c r="AY7706" s="61"/>
      <c r="AZ7706" s="61"/>
      <c r="BA7706" s="61"/>
    </row>
    <row r="7707" spans="39:53" x14ac:dyDescent="0.2">
      <c r="AM7707" s="61"/>
      <c r="AN7707" s="61"/>
      <c r="AO7707" s="171"/>
      <c r="AP7707" s="61"/>
      <c r="AQ7707" s="61"/>
      <c r="AR7707" s="61"/>
      <c r="AS7707" s="61"/>
      <c r="AT7707" s="61"/>
      <c r="AU7707" s="61"/>
      <c r="AV7707" s="61"/>
      <c r="AW7707" s="61"/>
      <c r="AX7707" s="61"/>
      <c r="AY7707" s="61"/>
      <c r="AZ7707" s="61"/>
      <c r="BA7707" s="61"/>
    </row>
    <row r="7708" spans="39:53" x14ac:dyDescent="0.2">
      <c r="AM7708" s="61"/>
      <c r="AN7708" s="61"/>
      <c r="AO7708" s="171"/>
      <c r="AP7708" s="61"/>
      <c r="AQ7708" s="61"/>
      <c r="AR7708" s="61"/>
      <c r="AS7708" s="61"/>
      <c r="AT7708" s="61"/>
      <c r="AU7708" s="61"/>
      <c r="AV7708" s="61"/>
      <c r="AW7708" s="61"/>
      <c r="AX7708" s="61"/>
      <c r="AY7708" s="61"/>
      <c r="AZ7708" s="61"/>
      <c r="BA7708" s="61"/>
    </row>
    <row r="7709" spans="39:53" x14ac:dyDescent="0.2">
      <c r="AM7709" s="61"/>
      <c r="AN7709" s="61"/>
      <c r="AO7709" s="171"/>
      <c r="AP7709" s="61"/>
      <c r="AQ7709" s="61"/>
      <c r="AR7709" s="61"/>
      <c r="AS7709" s="61"/>
      <c r="AT7709" s="61"/>
      <c r="AU7709" s="61"/>
      <c r="AV7709" s="61"/>
      <c r="AW7709" s="61"/>
      <c r="AX7709" s="61"/>
      <c r="AY7709" s="61"/>
      <c r="AZ7709" s="61"/>
      <c r="BA7709" s="61"/>
    </row>
    <row r="7710" spans="39:53" x14ac:dyDescent="0.2">
      <c r="AM7710" s="61"/>
      <c r="AN7710" s="61"/>
      <c r="AO7710" s="171"/>
      <c r="AP7710" s="61"/>
      <c r="AQ7710" s="61"/>
      <c r="AR7710" s="61"/>
      <c r="AS7710" s="61"/>
      <c r="AT7710" s="61"/>
      <c r="AU7710" s="61"/>
      <c r="AV7710" s="61"/>
      <c r="AW7710" s="61"/>
      <c r="AX7710" s="61"/>
      <c r="AY7710" s="61"/>
      <c r="AZ7710" s="61"/>
      <c r="BA7710" s="61"/>
    </row>
    <row r="7711" spans="39:53" x14ac:dyDescent="0.2">
      <c r="AM7711" s="61"/>
      <c r="AN7711" s="61"/>
      <c r="AO7711" s="171"/>
      <c r="AP7711" s="61"/>
      <c r="AQ7711" s="61"/>
      <c r="AR7711" s="61"/>
      <c r="AS7711" s="61"/>
      <c r="AT7711" s="61"/>
      <c r="AU7711" s="61"/>
      <c r="AV7711" s="61"/>
      <c r="AW7711" s="61"/>
      <c r="AX7711" s="61"/>
      <c r="AY7711" s="61"/>
      <c r="AZ7711" s="61"/>
      <c r="BA7711" s="61"/>
    </row>
    <row r="7712" spans="39:53" x14ac:dyDescent="0.2">
      <c r="AM7712" s="61"/>
      <c r="AN7712" s="61"/>
      <c r="AO7712" s="171"/>
      <c r="AP7712" s="61"/>
      <c r="AQ7712" s="61"/>
      <c r="AR7712" s="61"/>
      <c r="AS7712" s="61"/>
      <c r="AT7712" s="61"/>
      <c r="AU7712" s="61"/>
      <c r="AV7712" s="61"/>
      <c r="AW7712" s="61"/>
      <c r="AX7712" s="61"/>
      <c r="AY7712" s="61"/>
      <c r="AZ7712" s="61"/>
      <c r="BA7712" s="61"/>
    </row>
    <row r="7713" spans="39:53" x14ac:dyDescent="0.2">
      <c r="AM7713" s="61"/>
      <c r="AN7713" s="61"/>
      <c r="AO7713" s="171"/>
      <c r="AP7713" s="61"/>
      <c r="AQ7713" s="61"/>
      <c r="AR7713" s="61"/>
      <c r="AS7713" s="61"/>
      <c r="AT7713" s="61"/>
      <c r="AU7713" s="61"/>
      <c r="AV7713" s="61"/>
      <c r="AW7713" s="61"/>
      <c r="AX7713" s="61"/>
      <c r="AY7713" s="61"/>
      <c r="AZ7713" s="61"/>
      <c r="BA7713" s="61"/>
    </row>
    <row r="7714" spans="39:53" x14ac:dyDescent="0.2">
      <c r="AM7714" s="61"/>
      <c r="AN7714" s="61"/>
      <c r="AO7714" s="171"/>
      <c r="AP7714" s="61"/>
      <c r="AQ7714" s="61"/>
      <c r="AR7714" s="61"/>
      <c r="AS7714" s="61"/>
      <c r="AT7714" s="61"/>
      <c r="AU7714" s="61"/>
      <c r="AV7714" s="61"/>
      <c r="AW7714" s="61"/>
      <c r="AX7714" s="61"/>
      <c r="AY7714" s="61"/>
      <c r="AZ7714" s="61"/>
      <c r="BA7714" s="61"/>
    </row>
    <row r="7715" spans="39:53" x14ac:dyDescent="0.2">
      <c r="AM7715" s="61"/>
      <c r="AN7715" s="61"/>
      <c r="AO7715" s="171"/>
      <c r="AP7715" s="61"/>
      <c r="AQ7715" s="61"/>
      <c r="AR7715" s="61"/>
      <c r="AS7715" s="61"/>
      <c r="AT7715" s="61"/>
      <c r="AU7715" s="61"/>
      <c r="AV7715" s="61"/>
      <c r="AW7715" s="61"/>
      <c r="AX7715" s="61"/>
      <c r="AY7715" s="61"/>
      <c r="AZ7715" s="61"/>
      <c r="BA7715" s="61"/>
    </row>
    <row r="7716" spans="39:53" x14ac:dyDescent="0.2">
      <c r="AM7716" s="61"/>
      <c r="AN7716" s="61"/>
      <c r="AO7716" s="171"/>
      <c r="AP7716" s="61"/>
      <c r="AQ7716" s="61"/>
      <c r="AR7716" s="61"/>
      <c r="AS7716" s="61"/>
      <c r="AT7716" s="61"/>
      <c r="AU7716" s="61"/>
      <c r="AV7716" s="61"/>
      <c r="AW7716" s="61"/>
      <c r="AX7716" s="61"/>
      <c r="AY7716" s="61"/>
      <c r="AZ7716" s="61"/>
      <c r="BA7716" s="61"/>
    </row>
    <row r="7717" spans="39:53" x14ac:dyDescent="0.2">
      <c r="AM7717" s="61"/>
      <c r="AN7717" s="61"/>
      <c r="AO7717" s="171"/>
      <c r="AP7717" s="61"/>
      <c r="AQ7717" s="61"/>
      <c r="AR7717" s="61"/>
      <c r="AS7717" s="61"/>
      <c r="AT7717" s="61"/>
      <c r="AU7717" s="61"/>
      <c r="AV7717" s="61"/>
      <c r="AW7717" s="61"/>
      <c r="AX7717" s="61"/>
      <c r="AY7717" s="61"/>
      <c r="AZ7717" s="61"/>
      <c r="BA7717" s="61"/>
    </row>
    <row r="7718" spans="39:53" x14ac:dyDescent="0.2">
      <c r="AM7718" s="61"/>
      <c r="AN7718" s="61"/>
      <c r="AO7718" s="171"/>
      <c r="AP7718" s="61"/>
      <c r="AQ7718" s="61"/>
      <c r="AR7718" s="61"/>
      <c r="AS7718" s="61"/>
      <c r="AT7718" s="61"/>
      <c r="AU7718" s="61"/>
      <c r="AV7718" s="61"/>
      <c r="AW7718" s="61"/>
      <c r="AX7718" s="61"/>
      <c r="AY7718" s="61"/>
      <c r="AZ7718" s="61"/>
      <c r="BA7718" s="61"/>
    </row>
    <row r="7719" spans="39:53" x14ac:dyDescent="0.2">
      <c r="AM7719" s="61"/>
      <c r="AN7719" s="61"/>
      <c r="AO7719" s="171"/>
      <c r="AP7719" s="61"/>
      <c r="AQ7719" s="61"/>
      <c r="AR7719" s="61"/>
      <c r="AS7719" s="61"/>
      <c r="AT7719" s="61"/>
      <c r="AU7719" s="61"/>
      <c r="AV7719" s="61"/>
      <c r="AW7719" s="61"/>
      <c r="AX7719" s="61"/>
      <c r="AY7719" s="61"/>
      <c r="AZ7719" s="61"/>
      <c r="BA7719" s="61"/>
    </row>
    <row r="7720" spans="39:53" x14ac:dyDescent="0.2">
      <c r="AM7720" s="61"/>
      <c r="AN7720" s="61"/>
      <c r="AO7720" s="171"/>
      <c r="AP7720" s="61"/>
      <c r="AQ7720" s="61"/>
      <c r="AR7720" s="61"/>
      <c r="AS7720" s="61"/>
      <c r="AT7720" s="61"/>
      <c r="AU7720" s="61"/>
      <c r="AV7720" s="61"/>
      <c r="AW7720" s="61"/>
      <c r="AX7720" s="61"/>
      <c r="AY7720" s="61"/>
      <c r="AZ7720" s="61"/>
      <c r="BA7720" s="61"/>
    </row>
    <row r="7721" spans="39:53" x14ac:dyDescent="0.2">
      <c r="AM7721" s="61"/>
      <c r="AN7721" s="61"/>
      <c r="AO7721" s="171"/>
      <c r="AP7721" s="61"/>
      <c r="AQ7721" s="61"/>
      <c r="AR7721" s="61"/>
      <c r="AS7721" s="61"/>
      <c r="AT7721" s="61"/>
      <c r="AU7721" s="61"/>
      <c r="AV7721" s="61"/>
      <c r="AW7721" s="61"/>
      <c r="AX7721" s="61"/>
      <c r="AY7721" s="61"/>
      <c r="AZ7721" s="61"/>
      <c r="BA7721" s="61"/>
    </row>
    <row r="7722" spans="39:53" x14ac:dyDescent="0.2">
      <c r="AM7722" s="61"/>
      <c r="AN7722" s="61"/>
      <c r="AO7722" s="171"/>
      <c r="AP7722" s="61"/>
      <c r="AQ7722" s="61"/>
      <c r="AR7722" s="61"/>
      <c r="AS7722" s="61"/>
      <c r="AT7722" s="61"/>
      <c r="AU7722" s="61"/>
      <c r="AV7722" s="61"/>
      <c r="AW7722" s="61"/>
      <c r="AX7722" s="61"/>
      <c r="AY7722" s="61"/>
      <c r="AZ7722" s="61"/>
      <c r="BA7722" s="61"/>
    </row>
    <row r="7723" spans="39:53" x14ac:dyDescent="0.2">
      <c r="AM7723" s="61"/>
      <c r="AN7723" s="61"/>
      <c r="AO7723" s="171"/>
      <c r="AP7723" s="61"/>
      <c r="AQ7723" s="61"/>
      <c r="AR7723" s="61"/>
      <c r="AS7723" s="61"/>
      <c r="AT7723" s="61"/>
      <c r="AU7723" s="61"/>
      <c r="AV7723" s="61"/>
      <c r="AW7723" s="61"/>
      <c r="AX7723" s="61"/>
      <c r="AY7723" s="61"/>
      <c r="AZ7723" s="61"/>
      <c r="BA7723" s="61"/>
    </row>
    <row r="7724" spans="39:53" x14ac:dyDescent="0.2">
      <c r="AM7724" s="61"/>
      <c r="AN7724" s="61"/>
      <c r="AO7724" s="171"/>
      <c r="AP7724" s="61"/>
      <c r="AQ7724" s="61"/>
      <c r="AR7724" s="61"/>
      <c r="AS7724" s="61"/>
      <c r="AT7724" s="61"/>
      <c r="AU7724" s="61"/>
      <c r="AV7724" s="61"/>
      <c r="AW7724" s="61"/>
      <c r="AX7724" s="61"/>
      <c r="AY7724" s="61"/>
      <c r="AZ7724" s="61"/>
      <c r="BA7724" s="61"/>
    </row>
    <row r="7725" spans="39:53" x14ac:dyDescent="0.2">
      <c r="AM7725" s="61"/>
      <c r="AN7725" s="61"/>
      <c r="AO7725" s="171"/>
      <c r="AP7725" s="61"/>
      <c r="AQ7725" s="61"/>
      <c r="AR7725" s="61"/>
      <c r="AS7725" s="61"/>
      <c r="AT7725" s="61"/>
      <c r="AU7725" s="61"/>
      <c r="AV7725" s="61"/>
      <c r="AW7725" s="61"/>
      <c r="AX7725" s="61"/>
      <c r="AY7725" s="61"/>
      <c r="AZ7725" s="61"/>
      <c r="BA7725" s="61"/>
    </row>
    <row r="7726" spans="39:53" x14ac:dyDescent="0.2">
      <c r="AM7726" s="61"/>
      <c r="AN7726" s="61"/>
      <c r="AO7726" s="171"/>
      <c r="AP7726" s="61"/>
      <c r="AQ7726" s="61"/>
      <c r="AR7726" s="61"/>
      <c r="AS7726" s="61"/>
      <c r="AT7726" s="61"/>
      <c r="AU7726" s="61"/>
      <c r="AV7726" s="61"/>
      <c r="AW7726" s="61"/>
      <c r="AX7726" s="61"/>
      <c r="AY7726" s="61"/>
      <c r="AZ7726" s="61"/>
      <c r="BA7726" s="61"/>
    </row>
    <row r="7727" spans="39:53" x14ac:dyDescent="0.2">
      <c r="AM7727" s="61"/>
      <c r="AN7727" s="61"/>
      <c r="AO7727" s="171"/>
      <c r="AP7727" s="61"/>
      <c r="AQ7727" s="61"/>
      <c r="AR7727" s="61"/>
      <c r="AS7727" s="61"/>
      <c r="AT7727" s="61"/>
      <c r="AU7727" s="61"/>
      <c r="AV7727" s="61"/>
      <c r="AW7727" s="61"/>
      <c r="AX7727" s="61"/>
      <c r="AY7727" s="61"/>
      <c r="AZ7727" s="61"/>
      <c r="BA7727" s="61"/>
    </row>
    <row r="7728" spans="39:53" x14ac:dyDescent="0.2">
      <c r="AM7728" s="61"/>
      <c r="AN7728" s="61"/>
      <c r="AO7728" s="171"/>
      <c r="AP7728" s="61"/>
      <c r="AQ7728" s="61"/>
      <c r="AR7728" s="61"/>
      <c r="AS7728" s="61"/>
      <c r="AT7728" s="61"/>
      <c r="AU7728" s="61"/>
      <c r="AV7728" s="61"/>
      <c r="AW7728" s="61"/>
      <c r="AX7728" s="61"/>
      <c r="AY7728" s="61"/>
      <c r="AZ7728" s="61"/>
      <c r="BA7728" s="61"/>
    </row>
    <row r="7729" spans="39:53" x14ac:dyDescent="0.2">
      <c r="AM7729" s="61"/>
      <c r="AN7729" s="61"/>
      <c r="AO7729" s="171"/>
      <c r="AP7729" s="61"/>
      <c r="AQ7729" s="61"/>
      <c r="AR7729" s="61"/>
      <c r="AS7729" s="61"/>
      <c r="AT7729" s="61"/>
      <c r="AU7729" s="61"/>
      <c r="AV7729" s="61"/>
      <c r="AW7729" s="61"/>
      <c r="AX7729" s="61"/>
      <c r="AY7729" s="61"/>
      <c r="AZ7729" s="61"/>
      <c r="BA7729" s="61"/>
    </row>
    <row r="7730" spans="39:53" x14ac:dyDescent="0.2">
      <c r="AM7730" s="61"/>
      <c r="AN7730" s="61"/>
      <c r="AO7730" s="171"/>
      <c r="AP7730" s="61"/>
      <c r="AQ7730" s="61"/>
      <c r="AR7730" s="61"/>
      <c r="AS7730" s="61"/>
      <c r="AT7730" s="61"/>
      <c r="AU7730" s="61"/>
      <c r="AV7730" s="61"/>
      <c r="AW7730" s="61"/>
      <c r="AX7730" s="61"/>
      <c r="AY7730" s="61"/>
      <c r="AZ7730" s="61"/>
      <c r="BA7730" s="61"/>
    </row>
    <row r="7731" spans="39:53" x14ac:dyDescent="0.2">
      <c r="AM7731" s="61"/>
      <c r="AN7731" s="61"/>
      <c r="AO7731" s="171"/>
      <c r="AP7731" s="61"/>
      <c r="AQ7731" s="61"/>
      <c r="AR7731" s="61"/>
      <c r="AS7731" s="61"/>
      <c r="AT7731" s="61"/>
      <c r="AU7731" s="61"/>
      <c r="AV7731" s="61"/>
      <c r="AW7731" s="61"/>
      <c r="AX7731" s="61"/>
      <c r="AY7731" s="61"/>
      <c r="AZ7731" s="61"/>
      <c r="BA7731" s="61"/>
    </row>
    <row r="7732" spans="39:53" x14ac:dyDescent="0.2">
      <c r="AM7732" s="61"/>
      <c r="AN7732" s="61"/>
      <c r="AO7732" s="171"/>
      <c r="AP7732" s="61"/>
      <c r="AQ7732" s="61"/>
      <c r="AR7732" s="61"/>
      <c r="AS7732" s="61"/>
      <c r="AT7732" s="61"/>
      <c r="AU7732" s="61"/>
      <c r="AV7732" s="61"/>
      <c r="AW7732" s="61"/>
      <c r="AX7732" s="61"/>
      <c r="AY7732" s="61"/>
      <c r="AZ7732" s="61"/>
      <c r="BA7732" s="61"/>
    </row>
    <row r="7733" spans="39:53" x14ac:dyDescent="0.2">
      <c r="AM7733" s="61"/>
      <c r="AN7733" s="61"/>
      <c r="AO7733" s="171"/>
      <c r="AP7733" s="61"/>
      <c r="AQ7733" s="61"/>
      <c r="AR7733" s="61"/>
      <c r="AS7733" s="61"/>
      <c r="AT7733" s="61"/>
      <c r="AU7733" s="61"/>
      <c r="AV7733" s="61"/>
      <c r="AW7733" s="61"/>
      <c r="AX7733" s="61"/>
      <c r="AY7733" s="61"/>
      <c r="AZ7733" s="61"/>
      <c r="BA7733" s="61"/>
    </row>
    <row r="7734" spans="39:53" x14ac:dyDescent="0.2">
      <c r="AM7734" s="61"/>
      <c r="AN7734" s="61"/>
      <c r="AO7734" s="171"/>
      <c r="AP7734" s="61"/>
      <c r="AQ7734" s="61"/>
      <c r="AR7734" s="61"/>
      <c r="AS7734" s="61"/>
      <c r="AT7734" s="61"/>
      <c r="AU7734" s="61"/>
      <c r="AV7734" s="61"/>
      <c r="AW7734" s="61"/>
      <c r="AX7734" s="61"/>
      <c r="AY7734" s="61"/>
      <c r="AZ7734" s="61"/>
      <c r="BA7734" s="61"/>
    </row>
    <row r="7735" spans="39:53" x14ac:dyDescent="0.2">
      <c r="AM7735" s="61"/>
      <c r="AN7735" s="61"/>
      <c r="AO7735" s="171"/>
      <c r="AP7735" s="61"/>
      <c r="AQ7735" s="61"/>
      <c r="AR7735" s="61"/>
      <c r="AS7735" s="61"/>
      <c r="AT7735" s="61"/>
      <c r="AU7735" s="61"/>
      <c r="AV7735" s="61"/>
      <c r="AW7735" s="61"/>
      <c r="AX7735" s="61"/>
      <c r="AY7735" s="61"/>
      <c r="AZ7735" s="61"/>
      <c r="BA7735" s="61"/>
    </row>
    <row r="7736" spans="39:53" x14ac:dyDescent="0.2">
      <c r="AM7736" s="61"/>
      <c r="AN7736" s="61"/>
      <c r="AO7736" s="171"/>
      <c r="AP7736" s="61"/>
      <c r="AQ7736" s="61"/>
      <c r="AR7736" s="61"/>
      <c r="AS7736" s="61"/>
      <c r="AT7736" s="61"/>
      <c r="AU7736" s="61"/>
      <c r="AV7736" s="61"/>
      <c r="AW7736" s="61"/>
      <c r="AX7736" s="61"/>
      <c r="AY7736" s="61"/>
      <c r="AZ7736" s="61"/>
      <c r="BA7736" s="61"/>
    </row>
    <row r="7737" spans="39:53" x14ac:dyDescent="0.2">
      <c r="AM7737" s="61"/>
      <c r="AN7737" s="61"/>
      <c r="AO7737" s="171"/>
      <c r="AP7737" s="61"/>
      <c r="AQ7737" s="61"/>
      <c r="AR7737" s="61"/>
      <c r="AS7737" s="61"/>
      <c r="AT7737" s="61"/>
      <c r="AU7737" s="61"/>
      <c r="AV7737" s="61"/>
      <c r="AW7737" s="61"/>
      <c r="AX7737" s="61"/>
      <c r="AY7737" s="61"/>
      <c r="AZ7737" s="61"/>
      <c r="BA7737" s="61"/>
    </row>
    <row r="7738" spans="39:53" x14ac:dyDescent="0.2">
      <c r="AM7738" s="61"/>
      <c r="AN7738" s="61"/>
      <c r="AO7738" s="171"/>
      <c r="AP7738" s="61"/>
      <c r="AQ7738" s="61"/>
      <c r="AR7738" s="61"/>
      <c r="AS7738" s="61"/>
      <c r="AT7738" s="61"/>
      <c r="AU7738" s="61"/>
      <c r="AV7738" s="61"/>
      <c r="AW7738" s="61"/>
      <c r="AX7738" s="61"/>
      <c r="AY7738" s="61"/>
      <c r="AZ7738" s="61"/>
      <c r="BA7738" s="61"/>
    </row>
    <row r="7739" spans="39:53" x14ac:dyDescent="0.2">
      <c r="AM7739" s="61"/>
      <c r="AN7739" s="61"/>
      <c r="AO7739" s="171"/>
      <c r="AP7739" s="61"/>
      <c r="AQ7739" s="61"/>
      <c r="AR7739" s="61"/>
      <c r="AS7739" s="61"/>
      <c r="AT7739" s="61"/>
      <c r="AU7739" s="61"/>
      <c r="AV7739" s="61"/>
      <c r="AW7739" s="61"/>
      <c r="AX7739" s="61"/>
      <c r="AY7739" s="61"/>
      <c r="AZ7739" s="61"/>
      <c r="BA7739" s="61"/>
    </row>
    <row r="7740" spans="39:53" x14ac:dyDescent="0.2">
      <c r="AM7740" s="61"/>
      <c r="AN7740" s="61"/>
      <c r="AO7740" s="171"/>
      <c r="AP7740" s="61"/>
      <c r="AQ7740" s="61"/>
      <c r="AR7740" s="61"/>
      <c r="AS7740" s="61"/>
      <c r="AT7740" s="61"/>
      <c r="AU7740" s="61"/>
      <c r="AV7740" s="61"/>
      <c r="AW7740" s="61"/>
      <c r="AX7740" s="61"/>
      <c r="AY7740" s="61"/>
      <c r="AZ7740" s="61"/>
      <c r="BA7740" s="61"/>
    </row>
    <row r="7741" spans="39:53" x14ac:dyDescent="0.2">
      <c r="AM7741" s="61"/>
      <c r="AN7741" s="61"/>
      <c r="AO7741" s="171"/>
      <c r="AP7741" s="61"/>
      <c r="AQ7741" s="61"/>
      <c r="AR7741" s="61"/>
      <c r="AS7741" s="61"/>
      <c r="AT7741" s="61"/>
      <c r="AU7741" s="61"/>
      <c r="AV7741" s="61"/>
      <c r="AW7741" s="61"/>
      <c r="AX7741" s="61"/>
      <c r="AY7741" s="61"/>
      <c r="AZ7741" s="61"/>
      <c r="BA7741" s="61"/>
    </row>
    <row r="7742" spans="39:53" x14ac:dyDescent="0.2">
      <c r="AM7742" s="61"/>
      <c r="AN7742" s="61"/>
      <c r="AO7742" s="171"/>
      <c r="AP7742" s="61"/>
      <c r="AQ7742" s="61"/>
      <c r="AR7742" s="61"/>
      <c r="AS7742" s="61"/>
      <c r="AT7742" s="61"/>
      <c r="AU7742" s="61"/>
      <c r="AV7742" s="61"/>
      <c r="AW7742" s="61"/>
      <c r="AX7742" s="61"/>
      <c r="AY7742" s="61"/>
      <c r="AZ7742" s="61"/>
      <c r="BA7742" s="61"/>
    </row>
    <row r="7743" spans="39:53" x14ac:dyDescent="0.2">
      <c r="AM7743" s="61"/>
      <c r="AN7743" s="61"/>
      <c r="AO7743" s="171"/>
      <c r="AP7743" s="61"/>
      <c r="AQ7743" s="61"/>
      <c r="AR7743" s="61"/>
      <c r="AS7743" s="61"/>
      <c r="AT7743" s="61"/>
      <c r="AU7743" s="61"/>
      <c r="AV7743" s="61"/>
      <c r="AW7743" s="61"/>
      <c r="AX7743" s="61"/>
      <c r="AY7743" s="61"/>
      <c r="AZ7743" s="61"/>
      <c r="BA7743" s="61"/>
    </row>
    <row r="7744" spans="39:53" x14ac:dyDescent="0.2">
      <c r="AM7744" s="61"/>
      <c r="AN7744" s="61"/>
      <c r="AO7744" s="171"/>
      <c r="AP7744" s="61"/>
      <c r="AQ7744" s="61"/>
      <c r="AR7744" s="61"/>
      <c r="AS7744" s="61"/>
      <c r="AT7744" s="61"/>
      <c r="AU7744" s="61"/>
      <c r="AV7744" s="61"/>
      <c r="AW7744" s="61"/>
      <c r="AX7744" s="61"/>
      <c r="AY7744" s="61"/>
      <c r="AZ7744" s="61"/>
      <c r="BA7744" s="61"/>
    </row>
    <row r="7745" spans="39:53" x14ac:dyDescent="0.2">
      <c r="AM7745" s="61"/>
      <c r="AN7745" s="61"/>
      <c r="AO7745" s="171"/>
      <c r="AP7745" s="61"/>
      <c r="AQ7745" s="61"/>
      <c r="AR7745" s="61"/>
      <c r="AS7745" s="61"/>
      <c r="AT7745" s="61"/>
      <c r="AU7745" s="61"/>
      <c r="AV7745" s="61"/>
      <c r="AW7745" s="61"/>
      <c r="AX7745" s="61"/>
      <c r="AY7745" s="61"/>
      <c r="AZ7745" s="61"/>
      <c r="BA7745" s="61"/>
    </row>
    <row r="7746" spans="39:53" x14ac:dyDescent="0.2">
      <c r="AM7746" s="61"/>
      <c r="AN7746" s="61"/>
      <c r="AO7746" s="171"/>
      <c r="AP7746" s="61"/>
      <c r="AQ7746" s="61"/>
      <c r="AR7746" s="61"/>
      <c r="AS7746" s="61"/>
      <c r="AT7746" s="61"/>
      <c r="AU7746" s="61"/>
      <c r="AV7746" s="61"/>
      <c r="AW7746" s="61"/>
      <c r="AX7746" s="61"/>
      <c r="AY7746" s="61"/>
      <c r="AZ7746" s="61"/>
      <c r="BA7746" s="61"/>
    </row>
    <row r="7747" spans="39:53" x14ac:dyDescent="0.2">
      <c r="AM7747" s="61"/>
      <c r="AN7747" s="61"/>
      <c r="AO7747" s="171"/>
      <c r="AP7747" s="61"/>
      <c r="AQ7747" s="61"/>
      <c r="AR7747" s="61"/>
      <c r="AS7747" s="61"/>
      <c r="AT7747" s="61"/>
      <c r="AU7747" s="61"/>
      <c r="AV7747" s="61"/>
      <c r="AW7747" s="61"/>
      <c r="AX7747" s="61"/>
      <c r="AY7747" s="61"/>
      <c r="AZ7747" s="61"/>
      <c r="BA7747" s="61"/>
    </row>
    <row r="7748" spans="39:53" x14ac:dyDescent="0.2">
      <c r="AM7748" s="61"/>
      <c r="AN7748" s="61"/>
      <c r="AO7748" s="171"/>
      <c r="AP7748" s="61"/>
      <c r="AQ7748" s="61"/>
      <c r="AR7748" s="61"/>
      <c r="AS7748" s="61"/>
      <c r="AT7748" s="61"/>
      <c r="AU7748" s="61"/>
      <c r="AV7748" s="61"/>
      <c r="AW7748" s="61"/>
      <c r="AX7748" s="61"/>
      <c r="AY7748" s="61"/>
      <c r="AZ7748" s="61"/>
      <c r="BA7748" s="61"/>
    </row>
    <row r="7749" spans="39:53" x14ac:dyDescent="0.2">
      <c r="AM7749" s="61"/>
      <c r="AN7749" s="61"/>
      <c r="AO7749" s="171"/>
      <c r="AP7749" s="61"/>
      <c r="AQ7749" s="61"/>
      <c r="AR7749" s="61"/>
      <c r="AS7749" s="61"/>
      <c r="AT7749" s="61"/>
      <c r="AU7749" s="61"/>
      <c r="AV7749" s="61"/>
      <c r="AW7749" s="61"/>
      <c r="AX7749" s="61"/>
      <c r="AY7749" s="61"/>
      <c r="AZ7749" s="61"/>
      <c r="BA7749" s="61"/>
    </row>
    <row r="7750" spans="39:53" x14ac:dyDescent="0.2">
      <c r="AM7750" s="61"/>
      <c r="AN7750" s="61"/>
      <c r="AO7750" s="171"/>
      <c r="AP7750" s="61"/>
      <c r="AQ7750" s="61"/>
      <c r="AR7750" s="61"/>
      <c r="AS7750" s="61"/>
      <c r="AT7750" s="61"/>
      <c r="AU7750" s="61"/>
      <c r="AV7750" s="61"/>
      <c r="AW7750" s="61"/>
      <c r="AX7750" s="61"/>
      <c r="AY7750" s="61"/>
      <c r="AZ7750" s="61"/>
      <c r="BA7750" s="61"/>
    </row>
    <row r="7751" spans="39:53" x14ac:dyDescent="0.2">
      <c r="AM7751" s="61"/>
      <c r="AN7751" s="61"/>
      <c r="AO7751" s="171"/>
      <c r="AP7751" s="61"/>
      <c r="AQ7751" s="61"/>
      <c r="AR7751" s="61"/>
      <c r="AS7751" s="61"/>
      <c r="AT7751" s="61"/>
      <c r="AU7751" s="61"/>
      <c r="AV7751" s="61"/>
      <c r="AW7751" s="61"/>
      <c r="AX7751" s="61"/>
      <c r="AY7751" s="61"/>
      <c r="AZ7751" s="61"/>
      <c r="BA7751" s="61"/>
    </row>
    <row r="7752" spans="39:53" x14ac:dyDescent="0.2">
      <c r="AM7752" s="61"/>
      <c r="AN7752" s="61"/>
      <c r="AO7752" s="171"/>
      <c r="AP7752" s="61"/>
      <c r="AQ7752" s="61"/>
      <c r="AR7752" s="61"/>
      <c r="AS7752" s="61"/>
      <c r="AT7752" s="61"/>
      <c r="AU7752" s="61"/>
      <c r="AV7752" s="61"/>
      <c r="AW7752" s="61"/>
      <c r="AX7752" s="61"/>
      <c r="AY7752" s="61"/>
      <c r="AZ7752" s="61"/>
      <c r="BA7752" s="61"/>
    </row>
    <row r="7753" spans="39:53" x14ac:dyDescent="0.2">
      <c r="AM7753" s="61"/>
      <c r="AN7753" s="61"/>
      <c r="AO7753" s="171"/>
      <c r="AP7753" s="61"/>
      <c r="AQ7753" s="61"/>
      <c r="AR7753" s="61"/>
      <c r="AS7753" s="61"/>
      <c r="AT7753" s="61"/>
      <c r="AU7753" s="61"/>
      <c r="AV7753" s="61"/>
      <c r="AW7753" s="61"/>
      <c r="AX7753" s="61"/>
      <c r="AY7753" s="61"/>
      <c r="AZ7753" s="61"/>
      <c r="BA7753" s="61"/>
    </row>
    <row r="7754" spans="39:53" x14ac:dyDescent="0.2">
      <c r="AM7754" s="61"/>
      <c r="AN7754" s="61"/>
      <c r="AO7754" s="171"/>
      <c r="AP7754" s="61"/>
      <c r="AQ7754" s="61"/>
      <c r="AR7754" s="61"/>
      <c r="AS7754" s="61"/>
      <c r="AT7754" s="61"/>
      <c r="AU7754" s="61"/>
      <c r="AV7754" s="61"/>
      <c r="AW7754" s="61"/>
      <c r="AX7754" s="61"/>
      <c r="AY7754" s="61"/>
      <c r="AZ7754" s="61"/>
      <c r="BA7754" s="61"/>
    </row>
    <row r="7755" spans="39:53" x14ac:dyDescent="0.2">
      <c r="AM7755" s="61"/>
      <c r="AN7755" s="61"/>
      <c r="AO7755" s="171"/>
      <c r="AP7755" s="61"/>
      <c r="AQ7755" s="61"/>
      <c r="AR7755" s="61"/>
      <c r="AS7755" s="61"/>
      <c r="AT7755" s="61"/>
      <c r="AU7755" s="61"/>
      <c r="AV7755" s="61"/>
      <c r="AW7755" s="61"/>
      <c r="AX7755" s="61"/>
      <c r="AY7755" s="61"/>
      <c r="AZ7755" s="61"/>
      <c r="BA7755" s="61"/>
    </row>
    <row r="7756" spans="39:53" x14ac:dyDescent="0.2">
      <c r="AM7756" s="61"/>
      <c r="AN7756" s="61"/>
      <c r="AO7756" s="171"/>
      <c r="AP7756" s="61"/>
      <c r="AQ7756" s="61"/>
      <c r="AR7756" s="61"/>
      <c r="AS7756" s="61"/>
      <c r="AT7756" s="61"/>
      <c r="AU7756" s="61"/>
      <c r="AV7756" s="61"/>
      <c r="AW7756" s="61"/>
      <c r="AX7756" s="61"/>
      <c r="AY7756" s="61"/>
      <c r="AZ7756" s="61"/>
      <c r="BA7756" s="61"/>
    </row>
    <row r="7757" spans="39:53" x14ac:dyDescent="0.2">
      <c r="AM7757" s="61"/>
      <c r="AN7757" s="61"/>
      <c r="AO7757" s="171"/>
      <c r="AP7757" s="61"/>
      <c r="AQ7757" s="61"/>
      <c r="AR7757" s="61"/>
      <c r="AS7757" s="61"/>
      <c r="AT7757" s="61"/>
      <c r="AU7757" s="61"/>
      <c r="AV7757" s="61"/>
      <c r="AW7757" s="61"/>
      <c r="AX7757" s="61"/>
      <c r="AY7757" s="61"/>
      <c r="AZ7757" s="61"/>
      <c r="BA7757" s="61"/>
    </row>
    <row r="7758" spans="39:53" x14ac:dyDescent="0.2">
      <c r="AM7758" s="61"/>
      <c r="AN7758" s="61"/>
      <c r="AO7758" s="171"/>
      <c r="AP7758" s="61"/>
      <c r="AQ7758" s="61"/>
      <c r="AR7758" s="61"/>
      <c r="AS7758" s="61"/>
      <c r="AT7758" s="61"/>
      <c r="AU7758" s="61"/>
      <c r="AV7758" s="61"/>
      <c r="AW7758" s="61"/>
      <c r="AX7758" s="61"/>
      <c r="AY7758" s="61"/>
      <c r="AZ7758" s="61"/>
      <c r="BA7758" s="61"/>
    </row>
    <row r="7759" spans="39:53" x14ac:dyDescent="0.2">
      <c r="AM7759" s="61"/>
      <c r="AN7759" s="61"/>
      <c r="AO7759" s="171"/>
      <c r="AP7759" s="61"/>
      <c r="AQ7759" s="61"/>
      <c r="AR7759" s="61"/>
      <c r="AS7759" s="61"/>
      <c r="AT7759" s="61"/>
      <c r="AU7759" s="61"/>
      <c r="AV7759" s="61"/>
      <c r="AW7759" s="61"/>
      <c r="AX7759" s="61"/>
      <c r="AY7759" s="61"/>
      <c r="AZ7759" s="61"/>
      <c r="BA7759" s="61"/>
    </row>
    <row r="7760" spans="39:53" x14ac:dyDescent="0.2">
      <c r="AM7760" s="61"/>
      <c r="AN7760" s="61"/>
      <c r="AO7760" s="171"/>
      <c r="AP7760" s="61"/>
      <c r="AQ7760" s="61"/>
      <c r="AR7760" s="61"/>
      <c r="AS7760" s="61"/>
      <c r="AT7760" s="61"/>
      <c r="AU7760" s="61"/>
      <c r="AV7760" s="61"/>
      <c r="AW7760" s="61"/>
      <c r="AX7760" s="61"/>
      <c r="AY7760" s="61"/>
      <c r="AZ7760" s="61"/>
      <c r="BA7760" s="61"/>
    </row>
    <row r="7761" spans="39:53" x14ac:dyDescent="0.2">
      <c r="AM7761" s="61"/>
      <c r="AN7761" s="61"/>
      <c r="AO7761" s="171"/>
      <c r="AP7761" s="61"/>
      <c r="AQ7761" s="61"/>
      <c r="AR7761" s="61"/>
      <c r="AS7761" s="61"/>
      <c r="AT7761" s="61"/>
      <c r="AU7761" s="61"/>
      <c r="AV7761" s="61"/>
      <c r="AW7761" s="61"/>
      <c r="AX7761" s="61"/>
      <c r="AY7761" s="61"/>
      <c r="AZ7761" s="61"/>
      <c r="BA7761" s="61"/>
    </row>
    <row r="7762" spans="39:53" x14ac:dyDescent="0.2">
      <c r="AM7762" s="61"/>
      <c r="AN7762" s="61"/>
      <c r="AO7762" s="171"/>
      <c r="AP7762" s="61"/>
      <c r="AQ7762" s="61"/>
      <c r="AR7762" s="61"/>
      <c r="AS7762" s="61"/>
      <c r="AT7762" s="61"/>
      <c r="AU7762" s="61"/>
      <c r="AV7762" s="61"/>
      <c r="AW7762" s="61"/>
      <c r="AX7762" s="61"/>
      <c r="AY7762" s="61"/>
      <c r="AZ7762" s="61"/>
      <c r="BA7762" s="61"/>
    </row>
    <row r="7763" spans="39:53" x14ac:dyDescent="0.2">
      <c r="AM7763" s="61"/>
      <c r="AN7763" s="61"/>
      <c r="AO7763" s="171"/>
      <c r="AP7763" s="61"/>
      <c r="AQ7763" s="61"/>
      <c r="AR7763" s="61"/>
      <c r="AS7763" s="61"/>
      <c r="AT7763" s="61"/>
      <c r="AU7763" s="61"/>
      <c r="AV7763" s="61"/>
      <c r="AW7763" s="61"/>
      <c r="AX7763" s="61"/>
      <c r="AY7763" s="61"/>
      <c r="AZ7763" s="61"/>
      <c r="BA7763" s="61"/>
    </row>
    <row r="7764" spans="39:53" x14ac:dyDescent="0.2">
      <c r="AM7764" s="61"/>
      <c r="AN7764" s="61"/>
      <c r="AO7764" s="171"/>
      <c r="AP7764" s="61"/>
      <c r="AQ7764" s="61"/>
      <c r="AR7764" s="61"/>
      <c r="AS7764" s="61"/>
      <c r="AT7764" s="61"/>
      <c r="AU7764" s="61"/>
      <c r="AV7764" s="61"/>
      <c r="AW7764" s="61"/>
      <c r="AX7764" s="61"/>
      <c r="AY7764" s="61"/>
      <c r="AZ7764" s="61"/>
      <c r="BA7764" s="61"/>
    </row>
    <row r="7765" spans="39:53" x14ac:dyDescent="0.2">
      <c r="AM7765" s="61"/>
      <c r="AN7765" s="61"/>
      <c r="AO7765" s="171"/>
      <c r="AP7765" s="61"/>
      <c r="AQ7765" s="61"/>
      <c r="AR7765" s="61"/>
      <c r="AS7765" s="61"/>
      <c r="AT7765" s="61"/>
      <c r="AU7765" s="61"/>
      <c r="AV7765" s="61"/>
      <c r="AW7765" s="61"/>
      <c r="AX7765" s="61"/>
      <c r="AY7765" s="61"/>
      <c r="AZ7765" s="61"/>
      <c r="BA7765" s="61"/>
    </row>
    <row r="7766" spans="39:53" x14ac:dyDescent="0.2">
      <c r="AM7766" s="61"/>
      <c r="AN7766" s="61"/>
      <c r="AO7766" s="171"/>
      <c r="AP7766" s="61"/>
      <c r="AQ7766" s="61"/>
      <c r="AR7766" s="61"/>
      <c r="AS7766" s="61"/>
      <c r="AT7766" s="61"/>
      <c r="AU7766" s="61"/>
      <c r="AV7766" s="61"/>
      <c r="AW7766" s="61"/>
      <c r="AX7766" s="61"/>
      <c r="AY7766" s="61"/>
      <c r="AZ7766" s="61"/>
      <c r="BA7766" s="61"/>
    </row>
    <row r="7767" spans="39:53" x14ac:dyDescent="0.2">
      <c r="AM7767" s="61"/>
      <c r="AN7767" s="61"/>
      <c r="AO7767" s="171"/>
      <c r="AP7767" s="61"/>
      <c r="AQ7767" s="61"/>
      <c r="AR7767" s="61"/>
      <c r="AS7767" s="61"/>
      <c r="AT7767" s="61"/>
      <c r="AU7767" s="61"/>
      <c r="AV7767" s="61"/>
      <c r="AW7767" s="61"/>
      <c r="AX7767" s="61"/>
      <c r="AY7767" s="61"/>
      <c r="AZ7767" s="61"/>
      <c r="BA7767" s="61"/>
    </row>
    <row r="7768" spans="39:53" x14ac:dyDescent="0.2">
      <c r="AM7768" s="61"/>
      <c r="AN7768" s="61"/>
      <c r="AO7768" s="171"/>
      <c r="AP7768" s="61"/>
      <c r="AQ7768" s="61"/>
      <c r="AR7768" s="61"/>
      <c r="AS7768" s="61"/>
      <c r="AT7768" s="61"/>
      <c r="AU7768" s="61"/>
      <c r="AV7768" s="61"/>
      <c r="AW7768" s="61"/>
      <c r="AX7768" s="61"/>
      <c r="AY7768" s="61"/>
      <c r="AZ7768" s="61"/>
      <c r="BA7768" s="61"/>
    </row>
    <row r="7769" spans="39:53" x14ac:dyDescent="0.2">
      <c r="AM7769" s="61"/>
      <c r="AN7769" s="61"/>
      <c r="AO7769" s="171"/>
      <c r="AP7769" s="61"/>
      <c r="AQ7769" s="61"/>
      <c r="AR7769" s="61"/>
      <c r="AS7769" s="61"/>
      <c r="AT7769" s="61"/>
      <c r="AU7769" s="61"/>
      <c r="AV7769" s="61"/>
      <c r="AW7769" s="61"/>
      <c r="AX7769" s="61"/>
      <c r="AY7769" s="61"/>
      <c r="AZ7769" s="61"/>
      <c r="BA7769" s="61"/>
    </row>
    <row r="7770" spans="39:53" x14ac:dyDescent="0.2">
      <c r="AM7770" s="61"/>
      <c r="AN7770" s="61"/>
      <c r="AO7770" s="171"/>
      <c r="AP7770" s="61"/>
      <c r="AQ7770" s="61"/>
      <c r="AR7770" s="61"/>
      <c r="AS7770" s="61"/>
      <c r="AT7770" s="61"/>
      <c r="AU7770" s="61"/>
      <c r="AV7770" s="61"/>
      <c r="AW7770" s="61"/>
      <c r="AX7770" s="61"/>
      <c r="AY7770" s="61"/>
      <c r="AZ7770" s="61"/>
      <c r="BA7770" s="61"/>
    </row>
    <row r="7771" spans="39:53" x14ac:dyDescent="0.2">
      <c r="AM7771" s="61"/>
      <c r="AN7771" s="61"/>
      <c r="AO7771" s="171"/>
      <c r="AP7771" s="61"/>
      <c r="AQ7771" s="61"/>
      <c r="AR7771" s="61"/>
      <c r="AS7771" s="61"/>
      <c r="AT7771" s="61"/>
      <c r="AU7771" s="61"/>
      <c r="AV7771" s="61"/>
      <c r="AW7771" s="61"/>
      <c r="AX7771" s="61"/>
      <c r="AY7771" s="61"/>
      <c r="AZ7771" s="61"/>
      <c r="BA7771" s="61"/>
    </row>
    <row r="7772" spans="39:53" x14ac:dyDescent="0.2">
      <c r="AM7772" s="61"/>
      <c r="AN7772" s="61"/>
      <c r="AO7772" s="171"/>
      <c r="AP7772" s="61"/>
      <c r="AQ7772" s="61"/>
      <c r="AR7772" s="61"/>
      <c r="AS7772" s="61"/>
      <c r="AT7772" s="61"/>
      <c r="AU7772" s="61"/>
      <c r="AV7772" s="61"/>
      <c r="AW7772" s="61"/>
      <c r="AX7772" s="61"/>
      <c r="AY7772" s="61"/>
      <c r="AZ7772" s="61"/>
      <c r="BA7772" s="61"/>
    </row>
    <row r="7773" spans="39:53" x14ac:dyDescent="0.2">
      <c r="AM7773" s="61"/>
      <c r="AN7773" s="61"/>
      <c r="AO7773" s="171"/>
      <c r="AP7773" s="61"/>
      <c r="AQ7773" s="61"/>
      <c r="AR7773" s="61"/>
      <c r="AS7773" s="61"/>
      <c r="AT7773" s="61"/>
      <c r="AU7773" s="61"/>
      <c r="AV7773" s="61"/>
      <c r="AW7773" s="61"/>
      <c r="AX7773" s="61"/>
      <c r="AY7773" s="61"/>
      <c r="AZ7773" s="61"/>
      <c r="BA7773" s="61"/>
    </row>
    <row r="7774" spans="39:53" x14ac:dyDescent="0.2">
      <c r="AM7774" s="61"/>
      <c r="AN7774" s="61"/>
      <c r="AO7774" s="171"/>
      <c r="AP7774" s="61"/>
      <c r="AQ7774" s="61"/>
      <c r="AR7774" s="61"/>
      <c r="AS7774" s="61"/>
      <c r="AT7774" s="61"/>
      <c r="AU7774" s="61"/>
      <c r="AV7774" s="61"/>
      <c r="AW7774" s="61"/>
      <c r="AX7774" s="61"/>
      <c r="AY7774" s="61"/>
      <c r="AZ7774" s="61"/>
      <c r="BA7774" s="61"/>
    </row>
    <row r="7775" spans="39:53" x14ac:dyDescent="0.2">
      <c r="AM7775" s="61"/>
      <c r="AN7775" s="61"/>
      <c r="AO7775" s="171"/>
      <c r="AP7775" s="61"/>
      <c r="AQ7775" s="61"/>
      <c r="AR7775" s="61"/>
      <c r="AS7775" s="61"/>
      <c r="AT7775" s="61"/>
      <c r="AU7775" s="61"/>
      <c r="AV7775" s="61"/>
      <c r="AW7775" s="61"/>
      <c r="AX7775" s="61"/>
      <c r="AY7775" s="61"/>
      <c r="AZ7775" s="61"/>
      <c r="BA7775" s="61"/>
    </row>
    <row r="7776" spans="39:53" x14ac:dyDescent="0.2">
      <c r="AM7776" s="61"/>
      <c r="AN7776" s="61"/>
      <c r="AO7776" s="171"/>
      <c r="AP7776" s="61"/>
      <c r="AQ7776" s="61"/>
      <c r="AR7776" s="61"/>
      <c r="AS7776" s="61"/>
      <c r="AT7776" s="61"/>
      <c r="AU7776" s="61"/>
      <c r="AV7776" s="61"/>
      <c r="AW7776" s="61"/>
      <c r="AX7776" s="61"/>
      <c r="AY7776" s="61"/>
      <c r="AZ7776" s="61"/>
      <c r="BA7776" s="61"/>
    </row>
    <row r="7777" spans="39:53" x14ac:dyDescent="0.2">
      <c r="AM7777" s="61"/>
      <c r="AN7777" s="61"/>
      <c r="AO7777" s="171"/>
      <c r="AP7777" s="61"/>
      <c r="AQ7777" s="61"/>
      <c r="AR7777" s="61"/>
      <c r="AS7777" s="61"/>
      <c r="AT7777" s="61"/>
      <c r="AU7777" s="61"/>
      <c r="AV7777" s="61"/>
      <c r="AW7777" s="61"/>
      <c r="AX7777" s="61"/>
      <c r="AY7777" s="61"/>
      <c r="AZ7777" s="61"/>
      <c r="BA7777" s="61"/>
    </row>
    <row r="7778" spans="39:53" x14ac:dyDescent="0.2">
      <c r="AM7778" s="61"/>
      <c r="AN7778" s="61"/>
      <c r="AO7778" s="171"/>
      <c r="AP7778" s="61"/>
      <c r="AQ7778" s="61"/>
      <c r="AR7778" s="61"/>
      <c r="AS7778" s="61"/>
      <c r="AT7778" s="61"/>
      <c r="AU7778" s="61"/>
      <c r="AV7778" s="61"/>
      <c r="AW7778" s="61"/>
      <c r="AX7778" s="61"/>
      <c r="AY7778" s="61"/>
      <c r="AZ7778" s="61"/>
      <c r="BA7778" s="61"/>
    </row>
    <row r="7779" spans="39:53" x14ac:dyDescent="0.2">
      <c r="AM7779" s="61"/>
      <c r="AN7779" s="61"/>
      <c r="AO7779" s="171"/>
      <c r="AP7779" s="61"/>
      <c r="AQ7779" s="61"/>
      <c r="AR7779" s="61"/>
      <c r="AS7779" s="61"/>
      <c r="AT7779" s="61"/>
      <c r="AU7779" s="61"/>
      <c r="AV7779" s="61"/>
      <c r="AW7779" s="61"/>
      <c r="AX7779" s="61"/>
      <c r="AY7779" s="61"/>
      <c r="AZ7779" s="61"/>
      <c r="BA7779" s="61"/>
    </row>
    <row r="7780" spans="39:53" x14ac:dyDescent="0.2">
      <c r="AM7780" s="61"/>
      <c r="AN7780" s="61"/>
      <c r="AO7780" s="171"/>
      <c r="AP7780" s="61"/>
      <c r="AQ7780" s="61"/>
      <c r="AR7780" s="61"/>
      <c r="AS7780" s="61"/>
      <c r="AT7780" s="61"/>
      <c r="AU7780" s="61"/>
      <c r="AV7780" s="61"/>
      <c r="AW7780" s="61"/>
      <c r="AX7780" s="61"/>
      <c r="AY7780" s="61"/>
      <c r="AZ7780" s="61"/>
      <c r="BA7780" s="61"/>
    </row>
    <row r="7781" spans="39:53" x14ac:dyDescent="0.2">
      <c r="AM7781" s="61"/>
      <c r="AN7781" s="61"/>
      <c r="AO7781" s="171"/>
      <c r="AP7781" s="61"/>
      <c r="AQ7781" s="61"/>
      <c r="AR7781" s="61"/>
      <c r="AS7781" s="61"/>
      <c r="AT7781" s="61"/>
      <c r="AU7781" s="61"/>
      <c r="AV7781" s="61"/>
      <c r="AW7781" s="61"/>
      <c r="AX7781" s="61"/>
      <c r="AY7781" s="61"/>
      <c r="AZ7781" s="61"/>
      <c r="BA7781" s="61"/>
    </row>
    <row r="7782" spans="39:53" x14ac:dyDescent="0.2">
      <c r="AM7782" s="61"/>
      <c r="AN7782" s="61"/>
      <c r="AO7782" s="171"/>
      <c r="AP7782" s="61"/>
      <c r="AQ7782" s="61"/>
      <c r="AR7782" s="61"/>
      <c r="AS7782" s="61"/>
      <c r="AT7782" s="61"/>
      <c r="AU7782" s="61"/>
      <c r="AV7782" s="61"/>
      <c r="AW7782" s="61"/>
      <c r="AX7782" s="61"/>
      <c r="AY7782" s="61"/>
      <c r="AZ7782" s="61"/>
      <c r="BA7782" s="61"/>
    </row>
    <row r="7783" spans="39:53" x14ac:dyDescent="0.2">
      <c r="AM7783" s="61"/>
      <c r="AN7783" s="61"/>
      <c r="AO7783" s="171"/>
      <c r="AP7783" s="61"/>
      <c r="AQ7783" s="61"/>
      <c r="AR7783" s="61"/>
      <c r="AS7783" s="61"/>
      <c r="AT7783" s="61"/>
      <c r="AU7783" s="61"/>
      <c r="AV7783" s="61"/>
      <c r="AW7783" s="61"/>
      <c r="AX7783" s="61"/>
      <c r="AY7783" s="61"/>
      <c r="AZ7783" s="61"/>
      <c r="BA7783" s="61"/>
    </row>
    <row r="7784" spans="39:53" x14ac:dyDescent="0.2">
      <c r="AM7784" s="61"/>
      <c r="AN7784" s="61"/>
      <c r="AO7784" s="171"/>
      <c r="AP7784" s="61"/>
      <c r="AQ7784" s="61"/>
      <c r="AR7784" s="61"/>
      <c r="AS7784" s="61"/>
      <c r="AT7784" s="61"/>
      <c r="AU7784" s="61"/>
      <c r="AV7784" s="61"/>
      <c r="AW7784" s="61"/>
      <c r="AX7784" s="61"/>
      <c r="AY7784" s="61"/>
      <c r="AZ7784" s="61"/>
      <c r="BA7784" s="61"/>
    </row>
    <row r="7785" spans="39:53" x14ac:dyDescent="0.2">
      <c r="AM7785" s="61"/>
      <c r="AN7785" s="61"/>
      <c r="AO7785" s="171"/>
      <c r="AP7785" s="61"/>
      <c r="AQ7785" s="61"/>
      <c r="AR7785" s="61"/>
      <c r="AS7785" s="61"/>
      <c r="AT7785" s="61"/>
      <c r="AU7785" s="61"/>
      <c r="AV7785" s="61"/>
      <c r="AW7785" s="61"/>
      <c r="AX7785" s="61"/>
      <c r="AY7785" s="61"/>
      <c r="AZ7785" s="61"/>
      <c r="BA7785" s="61"/>
    </row>
    <row r="7786" spans="39:53" x14ac:dyDescent="0.2">
      <c r="AM7786" s="61"/>
      <c r="AN7786" s="61"/>
      <c r="AO7786" s="171"/>
      <c r="AP7786" s="61"/>
      <c r="AQ7786" s="61"/>
      <c r="AR7786" s="61"/>
      <c r="AS7786" s="61"/>
      <c r="AT7786" s="61"/>
      <c r="AU7786" s="61"/>
      <c r="AV7786" s="61"/>
      <c r="AW7786" s="61"/>
      <c r="AX7786" s="61"/>
      <c r="AY7786" s="61"/>
      <c r="AZ7786" s="61"/>
      <c r="BA7786" s="61"/>
    </row>
    <row r="7787" spans="39:53" x14ac:dyDescent="0.2">
      <c r="AM7787" s="61"/>
      <c r="AN7787" s="61"/>
      <c r="AO7787" s="171"/>
      <c r="AP7787" s="61"/>
      <c r="AQ7787" s="61"/>
      <c r="AR7787" s="61"/>
      <c r="AS7787" s="61"/>
      <c r="AT7787" s="61"/>
      <c r="AU7787" s="61"/>
      <c r="AV7787" s="61"/>
      <c r="AW7787" s="61"/>
      <c r="AX7787" s="61"/>
      <c r="AY7787" s="61"/>
      <c r="AZ7787" s="61"/>
      <c r="BA7787" s="61"/>
    </row>
    <row r="7788" spans="39:53" x14ac:dyDescent="0.2">
      <c r="AM7788" s="61"/>
      <c r="AN7788" s="61"/>
      <c r="AO7788" s="171"/>
      <c r="AP7788" s="61"/>
      <c r="AQ7788" s="61"/>
      <c r="AR7788" s="61"/>
      <c r="AS7788" s="61"/>
      <c r="AT7788" s="61"/>
      <c r="AU7788" s="61"/>
      <c r="AV7788" s="61"/>
      <c r="AW7788" s="61"/>
      <c r="AX7788" s="61"/>
      <c r="AY7788" s="61"/>
      <c r="AZ7788" s="61"/>
      <c r="BA7788" s="61"/>
    </row>
    <row r="7789" spans="39:53" x14ac:dyDescent="0.2">
      <c r="AM7789" s="61"/>
      <c r="AN7789" s="61"/>
      <c r="AO7789" s="171"/>
      <c r="AP7789" s="61"/>
      <c r="AQ7789" s="61"/>
      <c r="AR7789" s="61"/>
      <c r="AS7789" s="61"/>
      <c r="AT7789" s="61"/>
      <c r="AU7789" s="61"/>
      <c r="AV7789" s="61"/>
      <c r="AW7789" s="61"/>
      <c r="AX7789" s="61"/>
      <c r="AY7789" s="61"/>
      <c r="AZ7789" s="61"/>
      <c r="BA7789" s="61"/>
    </row>
    <row r="7790" spans="39:53" x14ac:dyDescent="0.2">
      <c r="AM7790" s="61"/>
      <c r="AN7790" s="61"/>
      <c r="AO7790" s="171"/>
      <c r="AP7790" s="61"/>
      <c r="AQ7790" s="61"/>
      <c r="AR7790" s="61"/>
      <c r="AS7790" s="61"/>
      <c r="AT7790" s="61"/>
      <c r="AU7790" s="61"/>
      <c r="AV7790" s="61"/>
      <c r="AW7790" s="61"/>
      <c r="AX7790" s="61"/>
      <c r="AY7790" s="61"/>
      <c r="AZ7790" s="61"/>
      <c r="BA7790" s="61"/>
    </row>
    <row r="7791" spans="39:53" x14ac:dyDescent="0.2">
      <c r="AM7791" s="61"/>
      <c r="AN7791" s="61"/>
      <c r="AO7791" s="171"/>
      <c r="AP7791" s="61"/>
      <c r="AQ7791" s="61"/>
      <c r="AR7791" s="61"/>
      <c r="AS7791" s="61"/>
      <c r="AT7791" s="61"/>
      <c r="AU7791" s="61"/>
      <c r="AV7791" s="61"/>
      <c r="AW7791" s="61"/>
      <c r="AX7791" s="61"/>
      <c r="AY7791" s="61"/>
      <c r="AZ7791" s="61"/>
      <c r="BA7791" s="61"/>
    </row>
    <row r="7792" spans="39:53" x14ac:dyDescent="0.2">
      <c r="AM7792" s="61"/>
      <c r="AN7792" s="61"/>
      <c r="AO7792" s="171"/>
      <c r="AP7792" s="61"/>
      <c r="AQ7792" s="61"/>
      <c r="AR7792" s="61"/>
      <c r="AS7792" s="61"/>
      <c r="AT7792" s="61"/>
      <c r="AU7792" s="61"/>
      <c r="AV7792" s="61"/>
      <c r="AW7792" s="61"/>
      <c r="AX7792" s="61"/>
      <c r="AY7792" s="61"/>
      <c r="AZ7792" s="61"/>
      <c r="BA7792" s="61"/>
    </row>
    <row r="7793" spans="39:53" x14ac:dyDescent="0.2">
      <c r="AM7793" s="61"/>
      <c r="AN7793" s="61"/>
      <c r="AO7793" s="171"/>
      <c r="AP7793" s="61"/>
      <c r="AQ7793" s="61"/>
      <c r="AR7793" s="61"/>
      <c r="AS7793" s="61"/>
      <c r="AT7793" s="61"/>
      <c r="AU7793" s="61"/>
      <c r="AV7793" s="61"/>
      <c r="AW7793" s="61"/>
      <c r="AX7793" s="61"/>
      <c r="AY7793" s="61"/>
      <c r="AZ7793" s="61"/>
      <c r="BA7793" s="61"/>
    </row>
    <row r="7794" spans="39:53" x14ac:dyDescent="0.2">
      <c r="AM7794" s="61"/>
      <c r="AN7794" s="61"/>
      <c r="AO7794" s="171"/>
      <c r="AP7794" s="61"/>
      <c r="AQ7794" s="61"/>
      <c r="AR7794" s="61"/>
      <c r="AS7794" s="61"/>
      <c r="AT7794" s="61"/>
      <c r="AU7794" s="61"/>
      <c r="AV7794" s="61"/>
      <c r="AW7794" s="61"/>
      <c r="AX7794" s="61"/>
      <c r="AY7794" s="61"/>
      <c r="AZ7794" s="61"/>
      <c r="BA7794" s="61"/>
    </row>
    <row r="7795" spans="39:53" x14ac:dyDescent="0.2">
      <c r="AM7795" s="61"/>
      <c r="AN7795" s="61"/>
      <c r="AO7795" s="171"/>
      <c r="AP7795" s="61"/>
      <c r="AQ7795" s="61"/>
      <c r="AR7795" s="61"/>
      <c r="AS7795" s="61"/>
      <c r="AT7795" s="61"/>
      <c r="AU7795" s="61"/>
      <c r="AV7795" s="61"/>
      <c r="AW7795" s="61"/>
      <c r="AX7795" s="61"/>
      <c r="AY7795" s="61"/>
      <c r="AZ7795" s="61"/>
      <c r="BA7795" s="61"/>
    </row>
    <row r="7796" spans="39:53" x14ac:dyDescent="0.2">
      <c r="AM7796" s="61"/>
      <c r="AN7796" s="61"/>
      <c r="AO7796" s="171"/>
      <c r="AP7796" s="61"/>
      <c r="AQ7796" s="61"/>
      <c r="AR7796" s="61"/>
      <c r="AS7796" s="61"/>
      <c r="AT7796" s="61"/>
      <c r="AU7796" s="61"/>
      <c r="AV7796" s="61"/>
      <c r="AW7796" s="61"/>
      <c r="AX7796" s="61"/>
      <c r="AY7796" s="61"/>
      <c r="AZ7796" s="61"/>
      <c r="BA7796" s="61"/>
    </row>
    <row r="7797" spans="39:53" x14ac:dyDescent="0.2">
      <c r="AM7797" s="61"/>
      <c r="AN7797" s="61"/>
      <c r="AO7797" s="171"/>
      <c r="AP7797" s="61"/>
      <c r="AQ7797" s="61"/>
      <c r="AR7797" s="61"/>
      <c r="AS7797" s="61"/>
      <c r="AT7797" s="61"/>
      <c r="AU7797" s="61"/>
      <c r="AV7797" s="61"/>
      <c r="AW7797" s="61"/>
      <c r="AX7797" s="61"/>
      <c r="AY7797" s="61"/>
      <c r="AZ7797" s="61"/>
      <c r="BA7797" s="61"/>
    </row>
    <row r="7798" spans="39:53" x14ac:dyDescent="0.2">
      <c r="AM7798" s="61"/>
      <c r="AN7798" s="61"/>
      <c r="AO7798" s="171"/>
      <c r="AP7798" s="61"/>
      <c r="AQ7798" s="61"/>
      <c r="AR7798" s="61"/>
      <c r="AS7798" s="61"/>
      <c r="AT7798" s="61"/>
      <c r="AU7798" s="61"/>
      <c r="AV7798" s="61"/>
      <c r="AW7798" s="61"/>
      <c r="AX7798" s="61"/>
      <c r="AY7798" s="61"/>
      <c r="AZ7798" s="61"/>
      <c r="BA7798" s="61"/>
    </row>
    <row r="7799" spans="39:53" x14ac:dyDescent="0.2">
      <c r="AM7799" s="61"/>
      <c r="AN7799" s="61"/>
      <c r="AO7799" s="171"/>
      <c r="AP7799" s="61"/>
      <c r="AQ7799" s="61"/>
      <c r="AR7799" s="61"/>
      <c r="AS7799" s="61"/>
      <c r="AT7799" s="61"/>
      <c r="AU7799" s="61"/>
      <c r="AV7799" s="61"/>
      <c r="AW7799" s="61"/>
      <c r="AX7799" s="61"/>
      <c r="AY7799" s="61"/>
      <c r="AZ7799" s="61"/>
      <c r="BA7799" s="61"/>
    </row>
    <row r="7800" spans="39:53" x14ac:dyDescent="0.2">
      <c r="AM7800" s="61"/>
      <c r="AN7800" s="61"/>
      <c r="AO7800" s="171"/>
      <c r="AP7800" s="61"/>
      <c r="AQ7800" s="61"/>
      <c r="AR7800" s="61"/>
      <c r="AS7800" s="61"/>
      <c r="AT7800" s="61"/>
      <c r="AU7800" s="61"/>
      <c r="AV7800" s="61"/>
      <c r="AW7800" s="61"/>
      <c r="AX7800" s="61"/>
      <c r="AY7800" s="61"/>
      <c r="AZ7800" s="61"/>
      <c r="BA7800" s="61"/>
    </row>
    <row r="7801" spans="39:53" x14ac:dyDescent="0.2">
      <c r="AM7801" s="61"/>
      <c r="AN7801" s="61"/>
      <c r="AO7801" s="171"/>
      <c r="AP7801" s="61"/>
      <c r="AQ7801" s="61"/>
      <c r="AR7801" s="61"/>
      <c r="AS7801" s="61"/>
      <c r="AT7801" s="61"/>
      <c r="AU7801" s="61"/>
      <c r="AV7801" s="61"/>
      <c r="AW7801" s="61"/>
      <c r="AX7801" s="61"/>
      <c r="AY7801" s="61"/>
      <c r="AZ7801" s="61"/>
      <c r="BA7801" s="61"/>
    </row>
    <row r="7802" spans="39:53" x14ac:dyDescent="0.2">
      <c r="AM7802" s="61"/>
      <c r="AN7802" s="61"/>
      <c r="AO7802" s="171"/>
      <c r="AP7802" s="61"/>
      <c r="AQ7802" s="61"/>
      <c r="AR7802" s="61"/>
      <c r="AS7802" s="61"/>
      <c r="AT7802" s="61"/>
      <c r="AU7802" s="61"/>
      <c r="AV7802" s="61"/>
      <c r="AW7802" s="61"/>
      <c r="AX7802" s="61"/>
      <c r="AY7802" s="61"/>
      <c r="AZ7802" s="61"/>
      <c r="BA7802" s="61"/>
    </row>
    <row r="7803" spans="39:53" x14ac:dyDescent="0.2">
      <c r="AM7803" s="61"/>
      <c r="AN7803" s="61"/>
      <c r="AO7803" s="171"/>
      <c r="AP7803" s="61"/>
      <c r="AQ7803" s="61"/>
      <c r="AR7803" s="61"/>
      <c r="AS7803" s="61"/>
      <c r="AT7803" s="61"/>
      <c r="AU7803" s="61"/>
      <c r="AV7803" s="61"/>
      <c r="AW7803" s="61"/>
      <c r="AX7803" s="61"/>
      <c r="AY7803" s="61"/>
      <c r="AZ7803" s="61"/>
      <c r="BA7803" s="61"/>
    </row>
    <row r="7804" spans="39:53" x14ac:dyDescent="0.2">
      <c r="AM7804" s="61"/>
      <c r="AN7804" s="61"/>
      <c r="AO7804" s="171"/>
      <c r="AP7804" s="61"/>
      <c r="AQ7804" s="61"/>
      <c r="AR7804" s="61"/>
      <c r="AS7804" s="61"/>
      <c r="AT7804" s="61"/>
      <c r="AU7804" s="61"/>
      <c r="AV7804" s="61"/>
      <c r="AW7804" s="61"/>
      <c r="AX7804" s="61"/>
      <c r="AY7804" s="61"/>
      <c r="AZ7804" s="61"/>
      <c r="BA7804" s="61"/>
    </row>
    <row r="7805" spans="39:53" x14ac:dyDescent="0.2">
      <c r="AM7805" s="61"/>
      <c r="AN7805" s="61"/>
      <c r="AO7805" s="171"/>
      <c r="AP7805" s="61"/>
      <c r="AQ7805" s="61"/>
      <c r="AR7805" s="61"/>
      <c r="AS7805" s="61"/>
      <c r="AT7805" s="61"/>
      <c r="AU7805" s="61"/>
      <c r="AV7805" s="61"/>
      <c r="AW7805" s="61"/>
      <c r="AX7805" s="61"/>
      <c r="AY7805" s="61"/>
      <c r="AZ7805" s="61"/>
      <c r="BA7805" s="61"/>
    </row>
    <row r="7806" spans="39:53" x14ac:dyDescent="0.2">
      <c r="AM7806" s="61"/>
      <c r="AN7806" s="61"/>
      <c r="AO7806" s="171"/>
      <c r="AP7806" s="61"/>
      <c r="AQ7806" s="61"/>
      <c r="AR7806" s="61"/>
      <c r="AS7806" s="61"/>
      <c r="AT7806" s="61"/>
      <c r="AU7806" s="61"/>
      <c r="AV7806" s="61"/>
      <c r="AW7806" s="61"/>
      <c r="AX7806" s="61"/>
      <c r="AY7806" s="61"/>
      <c r="AZ7806" s="61"/>
      <c r="BA7806" s="61"/>
    </row>
    <row r="7807" spans="39:53" x14ac:dyDescent="0.2">
      <c r="AM7807" s="61"/>
      <c r="AN7807" s="61"/>
      <c r="AO7807" s="171"/>
      <c r="AP7807" s="61"/>
      <c r="AQ7807" s="61"/>
      <c r="AR7807" s="61"/>
      <c r="AS7807" s="61"/>
      <c r="AT7807" s="61"/>
      <c r="AU7807" s="61"/>
      <c r="AV7807" s="61"/>
      <c r="AW7807" s="61"/>
      <c r="AX7807" s="61"/>
      <c r="AY7807" s="61"/>
      <c r="AZ7807" s="61"/>
      <c r="BA7807" s="61"/>
    </row>
    <row r="7808" spans="39:53" x14ac:dyDescent="0.2">
      <c r="AM7808" s="61"/>
      <c r="AN7808" s="61"/>
      <c r="AO7808" s="171"/>
      <c r="AP7808" s="61"/>
      <c r="AQ7808" s="61"/>
      <c r="AR7808" s="61"/>
      <c r="AS7808" s="61"/>
      <c r="AT7808" s="61"/>
      <c r="AU7808" s="61"/>
      <c r="AV7808" s="61"/>
      <c r="AW7808" s="61"/>
      <c r="AX7808" s="61"/>
      <c r="AY7808" s="61"/>
      <c r="AZ7808" s="61"/>
      <c r="BA7808" s="61"/>
    </row>
    <row r="7809" spans="39:53" x14ac:dyDescent="0.2">
      <c r="AM7809" s="61"/>
      <c r="AN7809" s="61"/>
      <c r="AO7809" s="171"/>
      <c r="AP7809" s="61"/>
      <c r="AQ7809" s="61"/>
      <c r="AR7809" s="61"/>
      <c r="AS7809" s="61"/>
      <c r="AT7809" s="61"/>
      <c r="AU7809" s="61"/>
      <c r="AV7809" s="61"/>
      <c r="AW7809" s="61"/>
      <c r="AX7809" s="61"/>
      <c r="AY7809" s="61"/>
      <c r="AZ7809" s="61"/>
      <c r="BA7809" s="61"/>
    </row>
    <row r="7810" spans="39:53" x14ac:dyDescent="0.2">
      <c r="AM7810" s="61"/>
      <c r="AN7810" s="61"/>
      <c r="AO7810" s="171"/>
      <c r="AP7810" s="61"/>
      <c r="AQ7810" s="61"/>
      <c r="AR7810" s="61"/>
      <c r="AS7810" s="61"/>
      <c r="AT7810" s="61"/>
      <c r="AU7810" s="61"/>
      <c r="AV7810" s="61"/>
      <c r="AW7810" s="61"/>
      <c r="AX7810" s="61"/>
      <c r="AY7810" s="61"/>
      <c r="AZ7810" s="61"/>
      <c r="BA7810" s="61"/>
    </row>
    <row r="7811" spans="39:53" x14ac:dyDescent="0.2">
      <c r="AM7811" s="61"/>
      <c r="AN7811" s="61"/>
      <c r="AO7811" s="171"/>
      <c r="AP7811" s="61"/>
      <c r="AQ7811" s="61"/>
      <c r="AR7811" s="61"/>
      <c r="AS7811" s="61"/>
      <c r="AT7811" s="61"/>
      <c r="AU7811" s="61"/>
      <c r="AV7811" s="61"/>
      <c r="AW7811" s="61"/>
      <c r="AX7811" s="61"/>
      <c r="AY7811" s="61"/>
      <c r="AZ7811" s="61"/>
      <c r="BA7811" s="61"/>
    </row>
    <row r="7812" spans="39:53" x14ac:dyDescent="0.2">
      <c r="AM7812" s="61"/>
      <c r="AN7812" s="61"/>
      <c r="AO7812" s="171"/>
      <c r="AP7812" s="61"/>
      <c r="AQ7812" s="61"/>
      <c r="AR7812" s="61"/>
      <c r="AS7812" s="61"/>
      <c r="AT7812" s="61"/>
      <c r="AU7812" s="61"/>
      <c r="AV7812" s="61"/>
      <c r="AW7812" s="61"/>
      <c r="AX7812" s="61"/>
      <c r="AY7812" s="61"/>
      <c r="AZ7812" s="61"/>
      <c r="BA7812" s="61"/>
    </row>
    <row r="7813" spans="39:53" x14ac:dyDescent="0.2">
      <c r="AM7813" s="61"/>
      <c r="AN7813" s="61"/>
      <c r="AO7813" s="171"/>
      <c r="AP7813" s="61"/>
      <c r="AQ7813" s="61"/>
      <c r="AR7813" s="61"/>
      <c r="AS7813" s="61"/>
      <c r="AT7813" s="61"/>
      <c r="AU7813" s="61"/>
      <c r="AV7813" s="61"/>
      <c r="AW7813" s="61"/>
      <c r="AX7813" s="61"/>
      <c r="AY7813" s="61"/>
      <c r="AZ7813" s="61"/>
      <c r="BA7813" s="61"/>
    </row>
    <row r="7814" spans="39:53" x14ac:dyDescent="0.2">
      <c r="AM7814" s="61"/>
      <c r="AN7814" s="61"/>
      <c r="AO7814" s="171"/>
      <c r="AP7814" s="61"/>
      <c r="AQ7814" s="61"/>
      <c r="AR7814" s="61"/>
      <c r="AS7814" s="61"/>
      <c r="AT7814" s="61"/>
      <c r="AU7814" s="61"/>
      <c r="AV7814" s="61"/>
      <c r="AW7814" s="61"/>
      <c r="AX7814" s="61"/>
      <c r="AY7814" s="61"/>
      <c r="AZ7814" s="61"/>
      <c r="BA7814" s="61"/>
    </row>
    <row r="7815" spans="39:53" x14ac:dyDescent="0.2">
      <c r="AM7815" s="61"/>
      <c r="AN7815" s="61"/>
      <c r="AO7815" s="171"/>
      <c r="AP7815" s="61"/>
      <c r="AQ7815" s="61"/>
      <c r="AR7815" s="61"/>
      <c r="AS7815" s="61"/>
      <c r="AT7815" s="61"/>
      <c r="AU7815" s="61"/>
      <c r="AV7815" s="61"/>
      <c r="AW7815" s="61"/>
      <c r="AX7815" s="61"/>
      <c r="AY7815" s="61"/>
      <c r="AZ7815" s="61"/>
      <c r="BA7815" s="61"/>
    </row>
    <row r="7816" spans="39:53" x14ac:dyDescent="0.2">
      <c r="AM7816" s="61"/>
      <c r="AN7816" s="61"/>
      <c r="AO7816" s="171"/>
      <c r="AP7816" s="61"/>
      <c r="AQ7816" s="61"/>
      <c r="AR7816" s="61"/>
      <c r="AS7816" s="61"/>
      <c r="AT7816" s="61"/>
      <c r="AU7816" s="61"/>
      <c r="AV7816" s="61"/>
      <c r="AW7816" s="61"/>
      <c r="AX7816" s="61"/>
      <c r="AY7816" s="61"/>
      <c r="AZ7816" s="61"/>
      <c r="BA7816" s="61"/>
    </row>
    <row r="7817" spans="39:53" x14ac:dyDescent="0.2">
      <c r="AM7817" s="61"/>
      <c r="AN7817" s="61"/>
      <c r="AO7817" s="171"/>
      <c r="AP7817" s="61"/>
      <c r="AQ7817" s="61"/>
      <c r="AR7817" s="61"/>
      <c r="AS7817" s="61"/>
      <c r="AT7817" s="61"/>
      <c r="AU7817" s="61"/>
      <c r="AV7817" s="61"/>
      <c r="AW7817" s="61"/>
      <c r="AX7817" s="61"/>
      <c r="AY7817" s="61"/>
      <c r="AZ7817" s="61"/>
      <c r="BA7817" s="61"/>
    </row>
    <row r="7818" spans="39:53" x14ac:dyDescent="0.2">
      <c r="AM7818" s="61"/>
      <c r="AN7818" s="61"/>
      <c r="AO7818" s="171"/>
      <c r="AP7818" s="61"/>
      <c r="AQ7818" s="61"/>
      <c r="AR7818" s="61"/>
      <c r="AS7818" s="61"/>
      <c r="AT7818" s="61"/>
      <c r="AU7818" s="61"/>
      <c r="AV7818" s="61"/>
      <c r="AW7818" s="61"/>
      <c r="AX7818" s="61"/>
      <c r="AY7818" s="61"/>
      <c r="AZ7818" s="61"/>
      <c r="BA7818" s="61"/>
    </row>
    <row r="7819" spans="39:53" x14ac:dyDescent="0.2">
      <c r="AM7819" s="61"/>
      <c r="AN7819" s="61"/>
      <c r="AO7819" s="171"/>
      <c r="AP7819" s="61"/>
      <c r="AQ7819" s="61"/>
      <c r="AR7819" s="61"/>
      <c r="AS7819" s="61"/>
      <c r="AT7819" s="61"/>
      <c r="AU7819" s="61"/>
      <c r="AV7819" s="61"/>
      <c r="AW7819" s="61"/>
      <c r="AX7819" s="61"/>
      <c r="AY7819" s="61"/>
      <c r="AZ7819" s="61"/>
      <c r="BA7819" s="61"/>
    </row>
    <row r="7820" spans="39:53" x14ac:dyDescent="0.2">
      <c r="AM7820" s="61"/>
      <c r="AN7820" s="61"/>
      <c r="AO7820" s="171"/>
      <c r="AP7820" s="61"/>
      <c r="AQ7820" s="61"/>
      <c r="AR7820" s="61"/>
      <c r="AS7820" s="61"/>
      <c r="AT7820" s="61"/>
      <c r="AU7820" s="61"/>
      <c r="AV7820" s="61"/>
      <c r="AW7820" s="61"/>
      <c r="AX7820" s="61"/>
      <c r="AY7820" s="61"/>
      <c r="AZ7820" s="61"/>
      <c r="BA7820" s="61"/>
    </row>
    <row r="7821" spans="39:53" x14ac:dyDescent="0.2">
      <c r="AM7821" s="61"/>
      <c r="AN7821" s="61"/>
      <c r="AO7821" s="171"/>
      <c r="AP7821" s="61"/>
      <c r="AQ7821" s="61"/>
      <c r="AR7821" s="61"/>
      <c r="AS7821" s="61"/>
      <c r="AT7821" s="61"/>
      <c r="AU7821" s="61"/>
      <c r="AV7821" s="61"/>
      <c r="AW7821" s="61"/>
      <c r="AX7821" s="61"/>
      <c r="AY7821" s="61"/>
      <c r="AZ7821" s="61"/>
      <c r="BA7821" s="61"/>
    </row>
    <row r="7822" spans="39:53" x14ac:dyDescent="0.2">
      <c r="AM7822" s="61"/>
      <c r="AN7822" s="61"/>
      <c r="AO7822" s="171"/>
      <c r="AP7822" s="61"/>
      <c r="AQ7822" s="61"/>
      <c r="AR7822" s="61"/>
      <c r="AS7822" s="61"/>
      <c r="AT7822" s="61"/>
      <c r="AU7822" s="61"/>
      <c r="AV7822" s="61"/>
      <c r="AW7822" s="61"/>
      <c r="AX7822" s="61"/>
      <c r="AY7822" s="61"/>
      <c r="AZ7822" s="61"/>
      <c r="BA7822" s="61"/>
    </row>
    <row r="7823" spans="39:53" x14ac:dyDescent="0.2">
      <c r="AM7823" s="61"/>
      <c r="AN7823" s="61"/>
      <c r="AO7823" s="171"/>
      <c r="AP7823" s="61"/>
      <c r="AQ7823" s="61"/>
      <c r="AR7823" s="61"/>
      <c r="AS7823" s="61"/>
      <c r="AT7823" s="61"/>
      <c r="AU7823" s="61"/>
      <c r="AV7823" s="61"/>
      <c r="AW7823" s="61"/>
      <c r="AX7823" s="61"/>
      <c r="AY7823" s="61"/>
      <c r="AZ7823" s="61"/>
      <c r="BA7823" s="61"/>
    </row>
    <row r="7824" spans="39:53" x14ac:dyDescent="0.2">
      <c r="AM7824" s="61"/>
      <c r="AN7824" s="61"/>
      <c r="AO7824" s="171"/>
      <c r="AP7824" s="61"/>
      <c r="AQ7824" s="61"/>
      <c r="AR7824" s="61"/>
      <c r="AS7824" s="61"/>
      <c r="AT7824" s="61"/>
      <c r="AU7824" s="61"/>
      <c r="AV7824" s="61"/>
      <c r="AW7824" s="61"/>
      <c r="AX7824" s="61"/>
      <c r="AY7824" s="61"/>
      <c r="AZ7824" s="61"/>
      <c r="BA7824" s="61"/>
    </row>
    <row r="7825" spans="39:53" x14ac:dyDescent="0.2">
      <c r="AM7825" s="61"/>
      <c r="AN7825" s="61"/>
      <c r="AO7825" s="171"/>
      <c r="AP7825" s="61"/>
      <c r="AQ7825" s="61"/>
      <c r="AR7825" s="61"/>
      <c r="AS7825" s="61"/>
      <c r="AT7825" s="61"/>
      <c r="AU7825" s="61"/>
      <c r="AV7825" s="61"/>
      <c r="AW7825" s="61"/>
      <c r="AX7825" s="61"/>
      <c r="AY7825" s="61"/>
      <c r="AZ7825" s="61"/>
      <c r="BA7825" s="61"/>
    </row>
    <row r="7826" spans="39:53" x14ac:dyDescent="0.2">
      <c r="AM7826" s="61"/>
      <c r="AN7826" s="61"/>
      <c r="AO7826" s="171"/>
      <c r="AP7826" s="61"/>
      <c r="AQ7826" s="61"/>
      <c r="AR7826" s="61"/>
      <c r="AS7826" s="61"/>
      <c r="AT7826" s="61"/>
      <c r="AU7826" s="61"/>
      <c r="AV7826" s="61"/>
      <c r="AW7826" s="61"/>
      <c r="AX7826" s="61"/>
      <c r="AY7826" s="61"/>
      <c r="AZ7826" s="61"/>
      <c r="BA7826" s="61"/>
    </row>
    <row r="7827" spans="39:53" x14ac:dyDescent="0.2">
      <c r="AM7827" s="61"/>
      <c r="AN7827" s="61"/>
      <c r="AO7827" s="171"/>
      <c r="AP7827" s="61"/>
      <c r="AQ7827" s="61"/>
      <c r="AR7827" s="61"/>
      <c r="AS7827" s="61"/>
      <c r="AT7827" s="61"/>
      <c r="AU7827" s="61"/>
      <c r="AV7827" s="61"/>
      <c r="AW7827" s="61"/>
      <c r="AX7827" s="61"/>
      <c r="AY7827" s="61"/>
      <c r="AZ7827" s="61"/>
      <c r="BA7827" s="61"/>
    </row>
    <row r="7828" spans="39:53" x14ac:dyDescent="0.2">
      <c r="AM7828" s="61"/>
      <c r="AN7828" s="61"/>
      <c r="AO7828" s="171"/>
      <c r="AP7828" s="61"/>
      <c r="AQ7828" s="61"/>
      <c r="AR7828" s="61"/>
      <c r="AS7828" s="61"/>
      <c r="AT7828" s="61"/>
      <c r="AU7828" s="61"/>
      <c r="AV7828" s="61"/>
      <c r="AW7828" s="61"/>
      <c r="AX7828" s="61"/>
      <c r="AY7828" s="61"/>
      <c r="AZ7828" s="61"/>
      <c r="BA7828" s="61"/>
    </row>
    <row r="7829" spans="39:53" x14ac:dyDescent="0.2">
      <c r="AM7829" s="61"/>
      <c r="AN7829" s="61"/>
      <c r="AO7829" s="171"/>
      <c r="AP7829" s="61"/>
      <c r="AQ7829" s="61"/>
      <c r="AR7829" s="61"/>
      <c r="AS7829" s="61"/>
      <c r="AT7829" s="61"/>
      <c r="AU7829" s="61"/>
      <c r="AV7829" s="61"/>
      <c r="AW7829" s="61"/>
      <c r="AX7829" s="61"/>
      <c r="AY7829" s="61"/>
      <c r="AZ7829" s="61"/>
      <c r="BA7829" s="61"/>
    </row>
    <row r="7830" spans="39:53" x14ac:dyDescent="0.2">
      <c r="AM7830" s="61"/>
      <c r="AN7830" s="61"/>
      <c r="AO7830" s="171"/>
      <c r="AP7830" s="61"/>
      <c r="AQ7830" s="61"/>
      <c r="AR7830" s="61"/>
      <c r="AS7830" s="61"/>
      <c r="AT7830" s="61"/>
      <c r="AU7830" s="61"/>
      <c r="AV7830" s="61"/>
      <c r="AW7830" s="61"/>
      <c r="AX7830" s="61"/>
      <c r="AY7830" s="61"/>
      <c r="AZ7830" s="61"/>
      <c r="BA7830" s="61"/>
    </row>
    <row r="7831" spans="39:53" x14ac:dyDescent="0.2">
      <c r="AM7831" s="61"/>
      <c r="AN7831" s="61"/>
      <c r="AO7831" s="171"/>
      <c r="AP7831" s="61"/>
      <c r="AQ7831" s="61"/>
      <c r="AR7831" s="61"/>
      <c r="AS7831" s="61"/>
      <c r="AT7831" s="61"/>
      <c r="AU7831" s="61"/>
      <c r="AV7831" s="61"/>
      <c r="AW7831" s="61"/>
      <c r="AX7831" s="61"/>
      <c r="AY7831" s="61"/>
      <c r="AZ7831" s="61"/>
      <c r="BA7831" s="61"/>
    </row>
    <row r="7832" spans="39:53" x14ac:dyDescent="0.2">
      <c r="AM7832" s="61"/>
      <c r="AN7832" s="61"/>
      <c r="AO7832" s="171"/>
      <c r="AP7832" s="61"/>
      <c r="AQ7832" s="61"/>
      <c r="AR7832" s="61"/>
      <c r="AS7832" s="61"/>
      <c r="AT7832" s="61"/>
      <c r="AU7832" s="61"/>
      <c r="AV7832" s="61"/>
      <c r="AW7832" s="61"/>
      <c r="AX7832" s="61"/>
      <c r="AY7832" s="61"/>
      <c r="AZ7832" s="61"/>
      <c r="BA7832" s="61"/>
    </row>
    <row r="7833" spans="39:53" x14ac:dyDescent="0.2">
      <c r="AM7833" s="61"/>
      <c r="AN7833" s="61"/>
      <c r="AO7833" s="171"/>
      <c r="AP7833" s="61"/>
      <c r="AQ7833" s="61"/>
      <c r="AR7833" s="61"/>
      <c r="AS7833" s="61"/>
      <c r="AT7833" s="61"/>
      <c r="AU7833" s="61"/>
      <c r="AV7833" s="61"/>
      <c r="AW7833" s="61"/>
      <c r="AX7833" s="61"/>
      <c r="AY7833" s="61"/>
      <c r="AZ7833" s="61"/>
      <c r="BA7833" s="61"/>
    </row>
    <row r="7834" spans="39:53" x14ac:dyDescent="0.2">
      <c r="AM7834" s="61"/>
      <c r="AN7834" s="61"/>
      <c r="AO7834" s="171"/>
      <c r="AP7834" s="61"/>
      <c r="AQ7834" s="61"/>
      <c r="AR7834" s="61"/>
      <c r="AS7834" s="61"/>
      <c r="AT7834" s="61"/>
      <c r="AU7834" s="61"/>
      <c r="AV7834" s="61"/>
      <c r="AW7834" s="61"/>
      <c r="AX7834" s="61"/>
      <c r="AY7834" s="61"/>
      <c r="AZ7834" s="61"/>
      <c r="BA7834" s="61"/>
    </row>
    <row r="7835" spans="39:53" x14ac:dyDescent="0.2">
      <c r="AM7835" s="61"/>
      <c r="AN7835" s="61"/>
      <c r="AO7835" s="171"/>
      <c r="AP7835" s="61"/>
      <c r="AQ7835" s="61"/>
      <c r="AR7835" s="61"/>
      <c r="AS7835" s="61"/>
      <c r="AT7835" s="61"/>
      <c r="AU7835" s="61"/>
      <c r="AV7835" s="61"/>
      <c r="AW7835" s="61"/>
      <c r="AX7835" s="61"/>
      <c r="AY7835" s="61"/>
      <c r="AZ7835" s="61"/>
      <c r="BA7835" s="61"/>
    </row>
    <row r="7836" spans="39:53" x14ac:dyDescent="0.2">
      <c r="AM7836" s="61"/>
      <c r="AN7836" s="61"/>
      <c r="AO7836" s="171"/>
      <c r="AP7836" s="61"/>
      <c r="AQ7836" s="61"/>
      <c r="AR7836" s="61"/>
      <c r="AS7836" s="61"/>
      <c r="AT7836" s="61"/>
      <c r="AU7836" s="61"/>
      <c r="AV7836" s="61"/>
      <c r="AW7836" s="61"/>
      <c r="AX7836" s="61"/>
      <c r="AY7836" s="61"/>
      <c r="AZ7836" s="61"/>
      <c r="BA7836" s="61"/>
    </row>
    <row r="7837" spans="39:53" x14ac:dyDescent="0.2">
      <c r="AM7837" s="61"/>
      <c r="AN7837" s="61"/>
      <c r="AO7837" s="171"/>
      <c r="AP7837" s="61"/>
      <c r="AQ7837" s="61"/>
      <c r="AR7837" s="61"/>
      <c r="AS7837" s="61"/>
      <c r="AT7837" s="61"/>
      <c r="AU7837" s="61"/>
      <c r="AV7837" s="61"/>
      <c r="AW7837" s="61"/>
      <c r="AX7837" s="61"/>
      <c r="AY7837" s="61"/>
      <c r="AZ7837" s="61"/>
      <c r="BA7837" s="61"/>
    </row>
    <row r="7838" spans="39:53" x14ac:dyDescent="0.2">
      <c r="AM7838" s="61"/>
      <c r="AN7838" s="61"/>
      <c r="AO7838" s="171"/>
      <c r="AP7838" s="61"/>
      <c r="AQ7838" s="61"/>
      <c r="AR7838" s="61"/>
      <c r="AS7838" s="61"/>
      <c r="AT7838" s="61"/>
      <c r="AU7838" s="61"/>
      <c r="AV7838" s="61"/>
      <c r="AW7838" s="61"/>
      <c r="AX7838" s="61"/>
      <c r="AY7838" s="61"/>
      <c r="AZ7838" s="61"/>
      <c r="BA7838" s="61"/>
    </row>
    <row r="7839" spans="39:53" x14ac:dyDescent="0.2">
      <c r="AM7839" s="61"/>
      <c r="AN7839" s="61"/>
      <c r="AO7839" s="171"/>
      <c r="AP7839" s="61"/>
      <c r="AQ7839" s="61"/>
      <c r="AR7839" s="61"/>
      <c r="AS7839" s="61"/>
      <c r="AT7839" s="61"/>
      <c r="AU7839" s="61"/>
      <c r="AV7839" s="61"/>
      <c r="AW7839" s="61"/>
      <c r="AX7839" s="61"/>
      <c r="AY7839" s="61"/>
      <c r="AZ7839" s="61"/>
      <c r="BA7839" s="61"/>
    </row>
    <row r="7840" spans="39:53" x14ac:dyDescent="0.2">
      <c r="AM7840" s="61"/>
      <c r="AN7840" s="61"/>
      <c r="AO7840" s="171"/>
      <c r="AP7840" s="61"/>
      <c r="AQ7840" s="61"/>
      <c r="AR7840" s="61"/>
      <c r="AS7840" s="61"/>
      <c r="AT7840" s="61"/>
      <c r="AU7840" s="61"/>
      <c r="AV7840" s="61"/>
      <c r="AW7840" s="61"/>
      <c r="AX7840" s="61"/>
      <c r="AY7840" s="61"/>
      <c r="AZ7840" s="61"/>
      <c r="BA7840" s="61"/>
    </row>
    <row r="7841" spans="39:53" x14ac:dyDescent="0.2">
      <c r="AM7841" s="61"/>
      <c r="AN7841" s="61"/>
      <c r="AO7841" s="171"/>
      <c r="AP7841" s="61"/>
      <c r="AQ7841" s="61"/>
      <c r="AR7841" s="61"/>
      <c r="AS7841" s="61"/>
      <c r="AT7841" s="61"/>
      <c r="AU7841" s="61"/>
      <c r="AV7841" s="61"/>
      <c r="AW7841" s="61"/>
      <c r="AX7841" s="61"/>
      <c r="AY7841" s="61"/>
      <c r="AZ7841" s="61"/>
      <c r="BA7841" s="61"/>
    </row>
    <row r="7842" spans="39:53" x14ac:dyDescent="0.2">
      <c r="AM7842" s="61"/>
      <c r="AN7842" s="61"/>
      <c r="AO7842" s="171"/>
      <c r="AP7842" s="61"/>
      <c r="AQ7842" s="61"/>
      <c r="AR7842" s="61"/>
      <c r="AS7842" s="61"/>
      <c r="AT7842" s="61"/>
      <c r="AU7842" s="61"/>
      <c r="AV7842" s="61"/>
      <c r="AW7842" s="61"/>
      <c r="AX7842" s="61"/>
      <c r="AY7842" s="61"/>
      <c r="AZ7842" s="61"/>
      <c r="BA7842" s="61"/>
    </row>
    <row r="7843" spans="39:53" x14ac:dyDescent="0.2">
      <c r="AM7843" s="61"/>
      <c r="AN7843" s="61"/>
      <c r="AO7843" s="171"/>
      <c r="AP7843" s="61"/>
      <c r="AQ7843" s="61"/>
      <c r="AR7843" s="61"/>
      <c r="AS7843" s="61"/>
      <c r="AT7843" s="61"/>
      <c r="AU7843" s="61"/>
      <c r="AV7843" s="61"/>
      <c r="AW7843" s="61"/>
      <c r="AX7843" s="61"/>
      <c r="AY7843" s="61"/>
      <c r="AZ7843" s="61"/>
      <c r="BA7843" s="61"/>
    </row>
    <row r="7844" spans="39:53" x14ac:dyDescent="0.2">
      <c r="AM7844" s="61"/>
      <c r="AN7844" s="61"/>
      <c r="AO7844" s="171"/>
      <c r="AP7844" s="61"/>
      <c r="AQ7844" s="61"/>
      <c r="AR7844" s="61"/>
      <c r="AS7844" s="61"/>
      <c r="AT7844" s="61"/>
      <c r="AU7844" s="61"/>
      <c r="AV7844" s="61"/>
      <c r="AW7844" s="61"/>
      <c r="AX7844" s="61"/>
      <c r="AY7844" s="61"/>
      <c r="AZ7844" s="61"/>
      <c r="BA7844" s="61"/>
    </row>
    <row r="7845" spans="39:53" x14ac:dyDescent="0.2">
      <c r="AM7845" s="61"/>
      <c r="AN7845" s="61"/>
      <c r="AO7845" s="171"/>
      <c r="AP7845" s="61"/>
      <c r="AQ7845" s="61"/>
      <c r="AR7845" s="61"/>
      <c r="AS7845" s="61"/>
      <c r="AT7845" s="61"/>
      <c r="AU7845" s="61"/>
      <c r="AV7845" s="61"/>
      <c r="AW7845" s="61"/>
      <c r="AX7845" s="61"/>
      <c r="AY7845" s="61"/>
      <c r="AZ7845" s="61"/>
      <c r="BA7845" s="61"/>
    </row>
    <row r="7846" spans="39:53" x14ac:dyDescent="0.2">
      <c r="AM7846" s="61"/>
      <c r="AN7846" s="61"/>
      <c r="AO7846" s="171"/>
      <c r="AP7846" s="61"/>
      <c r="AQ7846" s="61"/>
      <c r="AR7846" s="61"/>
      <c r="AS7846" s="61"/>
      <c r="AT7846" s="61"/>
      <c r="AU7846" s="61"/>
      <c r="AV7846" s="61"/>
      <c r="AW7846" s="61"/>
      <c r="AX7846" s="61"/>
      <c r="AY7846" s="61"/>
      <c r="AZ7846" s="61"/>
      <c r="BA7846" s="61"/>
    </row>
    <row r="7847" spans="39:53" x14ac:dyDescent="0.2">
      <c r="AM7847" s="61"/>
      <c r="AN7847" s="61"/>
      <c r="AO7847" s="171"/>
      <c r="AP7847" s="61"/>
      <c r="AQ7847" s="61"/>
      <c r="AR7847" s="61"/>
      <c r="AS7847" s="61"/>
      <c r="AT7847" s="61"/>
      <c r="AU7847" s="61"/>
      <c r="AV7847" s="61"/>
      <c r="AW7847" s="61"/>
      <c r="AX7847" s="61"/>
      <c r="AY7847" s="61"/>
      <c r="AZ7847" s="61"/>
      <c r="BA7847" s="61"/>
    </row>
    <row r="7848" spans="39:53" x14ac:dyDescent="0.2">
      <c r="AM7848" s="61"/>
      <c r="AN7848" s="61"/>
      <c r="AO7848" s="171"/>
      <c r="AP7848" s="61"/>
      <c r="AQ7848" s="61"/>
      <c r="AR7848" s="61"/>
      <c r="AS7848" s="61"/>
      <c r="AT7848" s="61"/>
      <c r="AU7848" s="61"/>
      <c r="AV7848" s="61"/>
      <c r="AW7848" s="61"/>
      <c r="AX7848" s="61"/>
      <c r="AY7848" s="61"/>
      <c r="AZ7848" s="61"/>
      <c r="BA7848" s="61"/>
    </row>
    <row r="7849" spans="39:53" x14ac:dyDescent="0.2">
      <c r="AM7849" s="61"/>
      <c r="AN7849" s="61"/>
      <c r="AO7849" s="171"/>
      <c r="AP7849" s="61"/>
      <c r="AQ7849" s="61"/>
      <c r="AR7849" s="61"/>
      <c r="AS7849" s="61"/>
      <c r="AT7849" s="61"/>
      <c r="AU7849" s="61"/>
      <c r="AV7849" s="61"/>
      <c r="AW7849" s="61"/>
      <c r="AX7849" s="61"/>
      <c r="AY7849" s="61"/>
      <c r="AZ7849" s="61"/>
      <c r="BA7849" s="61"/>
    </row>
    <row r="7850" spans="39:53" x14ac:dyDescent="0.2">
      <c r="AM7850" s="61"/>
      <c r="AN7850" s="61"/>
      <c r="AO7850" s="171"/>
      <c r="AP7850" s="61"/>
      <c r="AQ7850" s="61"/>
      <c r="AR7850" s="61"/>
      <c r="AS7850" s="61"/>
      <c r="AT7850" s="61"/>
      <c r="AU7850" s="61"/>
      <c r="AV7850" s="61"/>
      <c r="AW7850" s="61"/>
      <c r="AX7850" s="61"/>
      <c r="AY7850" s="61"/>
      <c r="AZ7850" s="61"/>
      <c r="BA7850" s="61"/>
    </row>
    <row r="7851" spans="39:53" x14ac:dyDescent="0.2">
      <c r="AM7851" s="61"/>
      <c r="AN7851" s="61"/>
      <c r="AO7851" s="171"/>
      <c r="AP7851" s="61"/>
      <c r="AQ7851" s="61"/>
      <c r="AR7851" s="61"/>
      <c r="AS7851" s="61"/>
      <c r="AT7851" s="61"/>
      <c r="AU7851" s="61"/>
      <c r="AV7851" s="61"/>
      <c r="AW7851" s="61"/>
      <c r="AX7851" s="61"/>
      <c r="AY7851" s="61"/>
      <c r="AZ7851" s="61"/>
      <c r="BA7851" s="61"/>
    </row>
    <row r="7852" spans="39:53" x14ac:dyDescent="0.2">
      <c r="AM7852" s="61"/>
      <c r="AN7852" s="61"/>
      <c r="AO7852" s="171"/>
      <c r="AP7852" s="61"/>
      <c r="AQ7852" s="61"/>
      <c r="AR7852" s="61"/>
      <c r="AS7852" s="61"/>
      <c r="AT7852" s="61"/>
      <c r="AU7852" s="61"/>
      <c r="AV7852" s="61"/>
      <c r="AW7852" s="61"/>
      <c r="AX7852" s="61"/>
      <c r="AY7852" s="61"/>
      <c r="AZ7852" s="61"/>
      <c r="BA7852" s="61"/>
    </row>
    <row r="7853" spans="39:53" x14ac:dyDescent="0.2">
      <c r="AM7853" s="61"/>
      <c r="AN7853" s="61"/>
      <c r="AO7853" s="171"/>
      <c r="AP7853" s="61"/>
      <c r="AQ7853" s="61"/>
      <c r="AR7853" s="61"/>
      <c r="AS7853" s="61"/>
      <c r="AT7853" s="61"/>
      <c r="AU7853" s="61"/>
      <c r="AV7853" s="61"/>
      <c r="AW7853" s="61"/>
      <c r="AX7853" s="61"/>
      <c r="AY7853" s="61"/>
      <c r="AZ7853" s="61"/>
      <c r="BA7853" s="61"/>
    </row>
    <row r="7854" spans="39:53" x14ac:dyDescent="0.2">
      <c r="AM7854" s="61"/>
      <c r="AN7854" s="61"/>
      <c r="AO7854" s="171"/>
      <c r="AP7854" s="61"/>
      <c r="AQ7854" s="61"/>
      <c r="AR7854" s="61"/>
      <c r="AS7854" s="61"/>
      <c r="AT7854" s="61"/>
      <c r="AU7854" s="61"/>
      <c r="AV7854" s="61"/>
      <c r="AW7854" s="61"/>
      <c r="AX7854" s="61"/>
      <c r="AY7854" s="61"/>
      <c r="AZ7854" s="61"/>
      <c r="BA7854" s="61"/>
    </row>
    <row r="7855" spans="39:53" x14ac:dyDescent="0.2">
      <c r="AM7855" s="61"/>
      <c r="AN7855" s="61"/>
      <c r="AO7855" s="171"/>
      <c r="AP7855" s="61"/>
      <c r="AQ7855" s="61"/>
      <c r="AR7855" s="61"/>
      <c r="AS7855" s="61"/>
      <c r="AT7855" s="61"/>
      <c r="AU7855" s="61"/>
      <c r="AV7855" s="61"/>
      <c r="AW7855" s="61"/>
      <c r="AX7855" s="61"/>
      <c r="AY7855" s="61"/>
      <c r="AZ7855" s="61"/>
      <c r="BA7855" s="61"/>
    </row>
    <row r="7856" spans="39:53" x14ac:dyDescent="0.2">
      <c r="AM7856" s="61"/>
      <c r="AN7856" s="61"/>
      <c r="AO7856" s="171"/>
      <c r="AP7856" s="61"/>
      <c r="AQ7856" s="61"/>
      <c r="AR7856" s="61"/>
      <c r="AS7856" s="61"/>
      <c r="AT7856" s="61"/>
      <c r="AU7856" s="61"/>
      <c r="AV7856" s="61"/>
      <c r="AW7856" s="61"/>
      <c r="AX7856" s="61"/>
      <c r="AY7856" s="61"/>
      <c r="AZ7856" s="61"/>
      <c r="BA7856" s="61"/>
    </row>
    <row r="7857" spans="39:53" x14ac:dyDescent="0.2">
      <c r="AM7857" s="61"/>
      <c r="AN7857" s="61"/>
      <c r="AO7857" s="171"/>
      <c r="AP7857" s="61"/>
      <c r="AQ7857" s="61"/>
      <c r="AR7857" s="61"/>
      <c r="AS7857" s="61"/>
      <c r="AT7857" s="61"/>
      <c r="AU7857" s="61"/>
      <c r="AV7857" s="61"/>
      <c r="AW7857" s="61"/>
      <c r="AX7857" s="61"/>
      <c r="AY7857" s="61"/>
      <c r="AZ7857" s="61"/>
      <c r="BA7857" s="61"/>
    </row>
    <row r="7858" spans="39:53" x14ac:dyDescent="0.2">
      <c r="AM7858" s="61"/>
      <c r="AN7858" s="61"/>
      <c r="AO7858" s="171"/>
      <c r="AP7858" s="61"/>
      <c r="AQ7858" s="61"/>
      <c r="AR7858" s="61"/>
      <c r="AS7858" s="61"/>
      <c r="AT7858" s="61"/>
      <c r="AU7858" s="61"/>
      <c r="AV7858" s="61"/>
      <c r="AW7858" s="61"/>
      <c r="AX7858" s="61"/>
      <c r="AY7858" s="61"/>
      <c r="AZ7858" s="61"/>
      <c r="BA7858" s="61"/>
    </row>
    <row r="7859" spans="39:53" x14ac:dyDescent="0.2">
      <c r="AM7859" s="61"/>
      <c r="AN7859" s="61"/>
      <c r="AO7859" s="171"/>
      <c r="AP7859" s="61"/>
      <c r="AQ7859" s="61"/>
      <c r="AR7859" s="61"/>
      <c r="AS7859" s="61"/>
      <c r="AT7859" s="61"/>
      <c r="AU7859" s="61"/>
      <c r="AV7859" s="61"/>
      <c r="AW7859" s="61"/>
      <c r="AX7859" s="61"/>
      <c r="AY7859" s="61"/>
      <c r="AZ7859" s="61"/>
      <c r="BA7859" s="61"/>
    </row>
    <row r="7860" spans="39:53" x14ac:dyDescent="0.2">
      <c r="AM7860" s="61"/>
      <c r="AN7860" s="61"/>
      <c r="AO7860" s="171"/>
      <c r="AP7860" s="61"/>
      <c r="AQ7860" s="61"/>
      <c r="AR7860" s="61"/>
      <c r="AS7860" s="61"/>
      <c r="AT7860" s="61"/>
      <c r="AU7860" s="61"/>
      <c r="AV7860" s="61"/>
      <c r="AW7860" s="61"/>
      <c r="AX7860" s="61"/>
      <c r="AY7860" s="61"/>
      <c r="AZ7860" s="61"/>
      <c r="BA7860" s="61"/>
    </row>
    <row r="7861" spans="39:53" x14ac:dyDescent="0.2">
      <c r="AM7861" s="61"/>
      <c r="AN7861" s="61"/>
      <c r="AO7861" s="171"/>
      <c r="AP7861" s="61"/>
      <c r="AQ7861" s="61"/>
      <c r="AR7861" s="61"/>
      <c r="AS7861" s="61"/>
      <c r="AT7861" s="61"/>
      <c r="AU7861" s="61"/>
      <c r="AV7861" s="61"/>
      <c r="AW7861" s="61"/>
      <c r="AX7861" s="61"/>
      <c r="AY7861" s="61"/>
      <c r="AZ7861" s="61"/>
      <c r="BA7861" s="61"/>
    </row>
    <row r="7862" spans="39:53" x14ac:dyDescent="0.2">
      <c r="AM7862" s="61"/>
      <c r="AN7862" s="61"/>
      <c r="AO7862" s="171"/>
      <c r="AP7862" s="61"/>
      <c r="AQ7862" s="61"/>
      <c r="AR7862" s="61"/>
      <c r="AS7862" s="61"/>
      <c r="AT7862" s="61"/>
      <c r="AU7862" s="61"/>
      <c r="AV7862" s="61"/>
      <c r="AW7862" s="61"/>
      <c r="AX7862" s="61"/>
      <c r="AY7862" s="61"/>
      <c r="AZ7862" s="61"/>
      <c r="BA7862" s="61"/>
    </row>
    <row r="7863" spans="39:53" x14ac:dyDescent="0.2">
      <c r="AM7863" s="61"/>
      <c r="AN7863" s="61"/>
      <c r="AO7863" s="171"/>
      <c r="AP7863" s="61"/>
      <c r="AQ7863" s="61"/>
      <c r="AR7863" s="61"/>
      <c r="AS7863" s="61"/>
      <c r="AT7863" s="61"/>
      <c r="AU7863" s="61"/>
      <c r="AV7863" s="61"/>
      <c r="AW7863" s="61"/>
      <c r="AX7863" s="61"/>
      <c r="AY7863" s="61"/>
      <c r="AZ7863" s="61"/>
      <c r="BA7863" s="61"/>
    </row>
    <row r="7864" spans="39:53" x14ac:dyDescent="0.2">
      <c r="AM7864" s="61"/>
      <c r="AN7864" s="61"/>
      <c r="AO7864" s="171"/>
      <c r="AP7864" s="61"/>
      <c r="AQ7864" s="61"/>
      <c r="AR7864" s="61"/>
      <c r="AS7864" s="61"/>
      <c r="AT7864" s="61"/>
      <c r="AU7864" s="61"/>
      <c r="AV7864" s="61"/>
      <c r="AW7864" s="61"/>
      <c r="AX7864" s="61"/>
      <c r="AY7864" s="61"/>
      <c r="AZ7864" s="61"/>
      <c r="BA7864" s="61"/>
    </row>
    <row r="7865" spans="39:53" x14ac:dyDescent="0.2">
      <c r="AM7865" s="61"/>
      <c r="AN7865" s="61"/>
      <c r="AO7865" s="171"/>
      <c r="AP7865" s="61"/>
      <c r="AQ7865" s="61"/>
      <c r="AR7865" s="61"/>
      <c r="AS7865" s="61"/>
      <c r="AT7865" s="61"/>
      <c r="AU7865" s="61"/>
      <c r="AV7865" s="61"/>
      <c r="AW7865" s="61"/>
      <c r="AX7865" s="61"/>
      <c r="AY7865" s="61"/>
      <c r="AZ7865" s="61"/>
      <c r="BA7865" s="61"/>
    </row>
    <row r="7866" spans="39:53" x14ac:dyDescent="0.2">
      <c r="AM7866" s="61"/>
      <c r="AN7866" s="61"/>
      <c r="AO7866" s="171"/>
      <c r="AP7866" s="61"/>
      <c r="AQ7866" s="61"/>
      <c r="AR7866" s="61"/>
      <c r="AS7866" s="61"/>
      <c r="AT7866" s="61"/>
      <c r="AU7866" s="61"/>
      <c r="AV7866" s="61"/>
      <c r="AW7866" s="61"/>
      <c r="AX7866" s="61"/>
      <c r="AY7866" s="61"/>
      <c r="AZ7866" s="61"/>
      <c r="BA7866" s="61"/>
    </row>
    <row r="7867" spans="39:53" x14ac:dyDescent="0.2">
      <c r="AM7867" s="61"/>
      <c r="AN7867" s="61"/>
      <c r="AO7867" s="171"/>
      <c r="AP7867" s="61"/>
      <c r="AQ7867" s="61"/>
      <c r="AR7867" s="61"/>
      <c r="AS7867" s="61"/>
      <c r="AT7867" s="61"/>
      <c r="AU7867" s="61"/>
      <c r="AV7867" s="61"/>
      <c r="AW7867" s="61"/>
      <c r="AX7867" s="61"/>
      <c r="AY7867" s="61"/>
      <c r="AZ7867" s="61"/>
      <c r="BA7867" s="61"/>
    </row>
    <row r="7868" spans="39:53" x14ac:dyDescent="0.2">
      <c r="AM7868" s="61"/>
      <c r="AN7868" s="61"/>
      <c r="AO7868" s="171"/>
      <c r="AP7868" s="61"/>
      <c r="AQ7868" s="61"/>
      <c r="AR7868" s="61"/>
      <c r="AS7868" s="61"/>
      <c r="AT7868" s="61"/>
      <c r="AU7868" s="61"/>
      <c r="AV7868" s="61"/>
      <c r="AW7868" s="61"/>
      <c r="AX7868" s="61"/>
      <c r="AY7868" s="61"/>
      <c r="AZ7868" s="61"/>
      <c r="BA7868" s="61"/>
    </row>
    <row r="7869" spans="39:53" x14ac:dyDescent="0.2">
      <c r="AM7869" s="61"/>
      <c r="AN7869" s="61"/>
      <c r="AO7869" s="171"/>
      <c r="AP7869" s="61"/>
      <c r="AQ7869" s="61"/>
      <c r="AR7869" s="61"/>
      <c r="AS7869" s="61"/>
      <c r="AT7869" s="61"/>
      <c r="AU7869" s="61"/>
      <c r="AV7869" s="61"/>
      <c r="AW7869" s="61"/>
      <c r="AX7869" s="61"/>
      <c r="AY7869" s="61"/>
      <c r="AZ7869" s="61"/>
      <c r="BA7869" s="61"/>
    </row>
    <row r="7870" spans="39:53" x14ac:dyDescent="0.2">
      <c r="AM7870" s="61"/>
      <c r="AN7870" s="61"/>
      <c r="AO7870" s="171"/>
      <c r="AP7870" s="61"/>
      <c r="AQ7870" s="61"/>
      <c r="AR7870" s="61"/>
      <c r="AS7870" s="61"/>
      <c r="AT7870" s="61"/>
      <c r="AU7870" s="61"/>
      <c r="AV7870" s="61"/>
      <c r="AW7870" s="61"/>
      <c r="AX7870" s="61"/>
      <c r="AY7870" s="61"/>
      <c r="AZ7870" s="61"/>
      <c r="BA7870" s="61"/>
    </row>
    <row r="7871" spans="39:53" x14ac:dyDescent="0.2">
      <c r="AM7871" s="61"/>
      <c r="AN7871" s="61"/>
      <c r="AO7871" s="171"/>
      <c r="AP7871" s="61"/>
      <c r="AQ7871" s="61"/>
      <c r="AR7871" s="61"/>
      <c r="AS7871" s="61"/>
      <c r="AT7871" s="61"/>
      <c r="AU7871" s="61"/>
      <c r="AV7871" s="61"/>
      <c r="AW7871" s="61"/>
      <c r="AX7871" s="61"/>
      <c r="AY7871" s="61"/>
      <c r="AZ7871" s="61"/>
      <c r="BA7871" s="61"/>
    </row>
    <row r="7872" spans="39:53" x14ac:dyDescent="0.2">
      <c r="AM7872" s="61"/>
      <c r="AN7872" s="61"/>
      <c r="AO7872" s="171"/>
      <c r="AP7872" s="61"/>
      <c r="AQ7872" s="61"/>
      <c r="AR7872" s="61"/>
      <c r="AS7872" s="61"/>
      <c r="AT7872" s="61"/>
      <c r="AU7872" s="61"/>
      <c r="AV7872" s="61"/>
      <c r="AW7872" s="61"/>
      <c r="AX7872" s="61"/>
      <c r="AY7872" s="61"/>
      <c r="AZ7872" s="61"/>
      <c r="BA7872" s="61"/>
    </row>
    <row r="7873" spans="39:53" x14ac:dyDescent="0.2">
      <c r="AM7873" s="61"/>
      <c r="AN7873" s="61"/>
      <c r="AO7873" s="171"/>
      <c r="AP7873" s="61"/>
      <c r="AQ7873" s="61"/>
      <c r="AR7873" s="61"/>
      <c r="AS7873" s="61"/>
      <c r="AT7873" s="61"/>
      <c r="AU7873" s="61"/>
      <c r="AV7873" s="61"/>
      <c r="AW7873" s="61"/>
      <c r="AX7873" s="61"/>
      <c r="AY7873" s="61"/>
      <c r="AZ7873" s="61"/>
      <c r="BA7873" s="61"/>
    </row>
    <row r="7874" spans="39:53" x14ac:dyDescent="0.2">
      <c r="AM7874" s="61"/>
      <c r="AN7874" s="61"/>
      <c r="AO7874" s="171"/>
      <c r="AP7874" s="61"/>
      <c r="AQ7874" s="61"/>
      <c r="AR7874" s="61"/>
      <c r="AS7874" s="61"/>
      <c r="AT7874" s="61"/>
      <c r="AU7874" s="61"/>
      <c r="AV7874" s="61"/>
      <c r="AW7874" s="61"/>
      <c r="AX7874" s="61"/>
      <c r="AY7874" s="61"/>
      <c r="AZ7874" s="61"/>
      <c r="BA7874" s="61"/>
    </row>
    <row r="7875" spans="39:53" x14ac:dyDescent="0.2">
      <c r="AM7875" s="61"/>
      <c r="AN7875" s="61"/>
      <c r="AO7875" s="171"/>
      <c r="AP7875" s="61"/>
      <c r="AQ7875" s="61"/>
      <c r="AR7875" s="61"/>
      <c r="AS7875" s="61"/>
      <c r="AT7875" s="61"/>
      <c r="AU7875" s="61"/>
      <c r="AV7875" s="61"/>
      <c r="AW7875" s="61"/>
      <c r="AX7875" s="61"/>
      <c r="AY7875" s="61"/>
      <c r="AZ7875" s="61"/>
      <c r="BA7875" s="61"/>
    </row>
    <row r="7876" spans="39:53" x14ac:dyDescent="0.2">
      <c r="AM7876" s="61"/>
      <c r="AN7876" s="61"/>
      <c r="AO7876" s="171"/>
      <c r="AP7876" s="61"/>
      <c r="AQ7876" s="61"/>
      <c r="AR7876" s="61"/>
      <c r="AS7876" s="61"/>
      <c r="AT7876" s="61"/>
      <c r="AU7876" s="61"/>
      <c r="AV7876" s="61"/>
      <c r="AW7876" s="61"/>
      <c r="AX7876" s="61"/>
      <c r="AY7876" s="61"/>
      <c r="AZ7876" s="61"/>
      <c r="BA7876" s="61"/>
    </row>
    <row r="7877" spans="39:53" x14ac:dyDescent="0.2">
      <c r="AM7877" s="61"/>
      <c r="AN7877" s="61"/>
      <c r="AO7877" s="171"/>
      <c r="AP7877" s="61"/>
      <c r="AQ7877" s="61"/>
      <c r="AR7877" s="61"/>
      <c r="AS7877" s="61"/>
      <c r="AT7877" s="61"/>
      <c r="AU7877" s="61"/>
      <c r="AV7877" s="61"/>
      <c r="AW7877" s="61"/>
      <c r="AX7877" s="61"/>
      <c r="AY7877" s="61"/>
      <c r="AZ7877" s="61"/>
      <c r="BA7877" s="61"/>
    </row>
    <row r="7878" spans="39:53" x14ac:dyDescent="0.2">
      <c r="AM7878" s="61"/>
      <c r="AN7878" s="61"/>
      <c r="AO7878" s="171"/>
      <c r="AP7878" s="61"/>
      <c r="AQ7878" s="61"/>
      <c r="AR7878" s="61"/>
      <c r="AS7878" s="61"/>
      <c r="AT7878" s="61"/>
      <c r="AU7878" s="61"/>
      <c r="AV7878" s="61"/>
      <c r="AW7878" s="61"/>
      <c r="AX7878" s="61"/>
      <c r="AY7878" s="61"/>
      <c r="AZ7878" s="61"/>
      <c r="BA7878" s="61"/>
    </row>
    <row r="7879" spans="39:53" x14ac:dyDescent="0.2">
      <c r="AM7879" s="61"/>
      <c r="AN7879" s="61"/>
      <c r="AO7879" s="171"/>
      <c r="AP7879" s="61"/>
      <c r="AQ7879" s="61"/>
      <c r="AR7879" s="61"/>
      <c r="AS7879" s="61"/>
      <c r="AT7879" s="61"/>
      <c r="AU7879" s="61"/>
      <c r="AV7879" s="61"/>
      <c r="AW7879" s="61"/>
      <c r="AX7879" s="61"/>
      <c r="AY7879" s="61"/>
      <c r="AZ7879" s="61"/>
      <c r="BA7879" s="61"/>
    </row>
    <row r="7880" spans="39:53" x14ac:dyDescent="0.2">
      <c r="AM7880" s="61"/>
      <c r="AN7880" s="61"/>
      <c r="AO7880" s="171"/>
      <c r="AP7880" s="61"/>
      <c r="AQ7880" s="61"/>
      <c r="AR7880" s="61"/>
      <c r="AS7880" s="61"/>
      <c r="AT7880" s="61"/>
      <c r="AU7880" s="61"/>
      <c r="AV7880" s="61"/>
      <c r="AW7880" s="61"/>
      <c r="AX7880" s="61"/>
      <c r="AY7880" s="61"/>
      <c r="AZ7880" s="61"/>
      <c r="BA7880" s="61"/>
    </row>
    <row r="7881" spans="39:53" x14ac:dyDescent="0.2">
      <c r="AM7881" s="61"/>
      <c r="AN7881" s="61"/>
      <c r="AO7881" s="171"/>
      <c r="AP7881" s="61"/>
      <c r="AQ7881" s="61"/>
      <c r="AR7881" s="61"/>
      <c r="AS7881" s="61"/>
      <c r="AT7881" s="61"/>
      <c r="AU7881" s="61"/>
      <c r="AV7881" s="61"/>
      <c r="AW7881" s="61"/>
      <c r="AX7881" s="61"/>
      <c r="AY7881" s="61"/>
      <c r="AZ7881" s="61"/>
      <c r="BA7881" s="61"/>
    </row>
    <row r="7882" spans="39:53" x14ac:dyDescent="0.2">
      <c r="AM7882" s="61"/>
      <c r="AN7882" s="61"/>
      <c r="AO7882" s="171"/>
      <c r="AP7882" s="61"/>
      <c r="AQ7882" s="61"/>
      <c r="AR7882" s="61"/>
      <c r="AS7882" s="61"/>
      <c r="AT7882" s="61"/>
      <c r="AU7882" s="61"/>
      <c r="AV7882" s="61"/>
      <c r="AW7882" s="61"/>
      <c r="AX7882" s="61"/>
      <c r="AY7882" s="61"/>
      <c r="AZ7882" s="61"/>
      <c r="BA7882" s="61"/>
    </row>
    <row r="7883" spans="39:53" x14ac:dyDescent="0.2">
      <c r="AM7883" s="61"/>
      <c r="AN7883" s="61"/>
      <c r="AO7883" s="171"/>
      <c r="AP7883" s="61"/>
      <c r="AQ7883" s="61"/>
      <c r="AR7883" s="61"/>
      <c r="AS7883" s="61"/>
      <c r="AT7883" s="61"/>
      <c r="AU7883" s="61"/>
      <c r="AV7883" s="61"/>
      <c r="AW7883" s="61"/>
      <c r="AX7883" s="61"/>
      <c r="AY7883" s="61"/>
      <c r="AZ7883" s="61"/>
      <c r="BA7883" s="61"/>
    </row>
    <row r="7884" spans="39:53" x14ac:dyDescent="0.2">
      <c r="AM7884" s="61"/>
      <c r="AN7884" s="61"/>
      <c r="AO7884" s="171"/>
      <c r="AP7884" s="61"/>
      <c r="AQ7884" s="61"/>
      <c r="AR7884" s="61"/>
      <c r="AS7884" s="61"/>
      <c r="AT7884" s="61"/>
      <c r="AU7884" s="61"/>
      <c r="AV7884" s="61"/>
      <c r="AW7884" s="61"/>
      <c r="AX7884" s="61"/>
      <c r="AY7884" s="61"/>
      <c r="AZ7884" s="61"/>
      <c r="BA7884" s="61"/>
    </row>
    <row r="7885" spans="39:53" x14ac:dyDescent="0.2">
      <c r="AM7885" s="61"/>
      <c r="AN7885" s="61"/>
      <c r="AO7885" s="171"/>
      <c r="AP7885" s="61"/>
      <c r="AQ7885" s="61"/>
      <c r="AR7885" s="61"/>
      <c r="AS7885" s="61"/>
      <c r="AT7885" s="61"/>
      <c r="AU7885" s="61"/>
      <c r="AV7885" s="61"/>
      <c r="AW7885" s="61"/>
      <c r="AX7885" s="61"/>
      <c r="AY7885" s="61"/>
      <c r="AZ7885" s="61"/>
      <c r="BA7885" s="61"/>
    </row>
    <row r="7886" spans="39:53" x14ac:dyDescent="0.2">
      <c r="AM7886" s="61"/>
      <c r="AN7886" s="61"/>
      <c r="AO7886" s="171"/>
      <c r="AP7886" s="61"/>
      <c r="AQ7886" s="61"/>
      <c r="AR7886" s="61"/>
      <c r="AS7886" s="61"/>
      <c r="AT7886" s="61"/>
      <c r="AU7886" s="61"/>
      <c r="AV7886" s="61"/>
      <c r="AW7886" s="61"/>
      <c r="AX7886" s="61"/>
      <c r="AY7886" s="61"/>
      <c r="AZ7886" s="61"/>
      <c r="BA7886" s="61"/>
    </row>
    <row r="7887" spans="39:53" x14ac:dyDescent="0.2">
      <c r="AM7887" s="61"/>
      <c r="AN7887" s="61"/>
      <c r="AO7887" s="171"/>
      <c r="AP7887" s="61"/>
      <c r="AQ7887" s="61"/>
      <c r="AR7887" s="61"/>
      <c r="AS7887" s="61"/>
      <c r="AT7887" s="61"/>
      <c r="AU7887" s="61"/>
      <c r="AV7887" s="61"/>
      <c r="AW7887" s="61"/>
      <c r="AX7887" s="61"/>
      <c r="AY7887" s="61"/>
      <c r="AZ7887" s="61"/>
      <c r="BA7887" s="61"/>
    </row>
    <row r="7888" spans="39:53" x14ac:dyDescent="0.2">
      <c r="AM7888" s="61"/>
      <c r="AN7888" s="61"/>
      <c r="AO7888" s="171"/>
      <c r="AP7888" s="61"/>
      <c r="AQ7888" s="61"/>
      <c r="AR7888" s="61"/>
      <c r="AS7888" s="61"/>
      <c r="AT7888" s="61"/>
      <c r="AU7888" s="61"/>
      <c r="AV7888" s="61"/>
      <c r="AW7888" s="61"/>
      <c r="AX7888" s="61"/>
      <c r="AY7888" s="61"/>
      <c r="AZ7888" s="61"/>
      <c r="BA7888" s="61"/>
    </row>
    <row r="7889" spans="39:53" x14ac:dyDescent="0.2">
      <c r="AM7889" s="61"/>
      <c r="AN7889" s="61"/>
      <c r="AO7889" s="171"/>
      <c r="AP7889" s="61"/>
      <c r="AQ7889" s="61"/>
      <c r="AR7889" s="61"/>
      <c r="AS7889" s="61"/>
      <c r="AT7889" s="61"/>
      <c r="AU7889" s="61"/>
      <c r="AV7889" s="61"/>
      <c r="AW7889" s="61"/>
      <c r="AX7889" s="61"/>
      <c r="AY7889" s="61"/>
      <c r="AZ7889" s="61"/>
      <c r="BA7889" s="61"/>
    </row>
    <row r="7890" spans="39:53" x14ac:dyDescent="0.2">
      <c r="AM7890" s="61"/>
      <c r="AN7890" s="61"/>
      <c r="AO7890" s="171"/>
      <c r="AP7890" s="61"/>
      <c r="AQ7890" s="61"/>
      <c r="AR7890" s="61"/>
      <c r="AS7890" s="61"/>
      <c r="AT7890" s="61"/>
      <c r="AU7890" s="61"/>
      <c r="AV7890" s="61"/>
      <c r="AW7890" s="61"/>
      <c r="AX7890" s="61"/>
      <c r="AY7890" s="61"/>
      <c r="AZ7890" s="61"/>
      <c r="BA7890" s="61"/>
    </row>
    <row r="7891" spans="39:53" x14ac:dyDescent="0.2">
      <c r="AM7891" s="61"/>
      <c r="AN7891" s="61"/>
      <c r="AO7891" s="171"/>
      <c r="AP7891" s="61"/>
      <c r="AQ7891" s="61"/>
      <c r="AR7891" s="61"/>
      <c r="AS7891" s="61"/>
      <c r="AT7891" s="61"/>
      <c r="AU7891" s="61"/>
      <c r="AV7891" s="61"/>
      <c r="AW7891" s="61"/>
      <c r="AX7891" s="61"/>
      <c r="AY7891" s="61"/>
      <c r="AZ7891" s="61"/>
      <c r="BA7891" s="61"/>
    </row>
    <row r="7892" spans="39:53" x14ac:dyDescent="0.2">
      <c r="AM7892" s="61"/>
      <c r="AN7892" s="61"/>
      <c r="AO7892" s="171"/>
      <c r="AP7892" s="61"/>
      <c r="AQ7892" s="61"/>
      <c r="AR7892" s="61"/>
      <c r="AS7892" s="61"/>
      <c r="AT7892" s="61"/>
      <c r="AU7892" s="61"/>
      <c r="AV7892" s="61"/>
      <c r="AW7892" s="61"/>
      <c r="AX7892" s="61"/>
      <c r="AY7892" s="61"/>
      <c r="AZ7892" s="61"/>
      <c r="BA7892" s="61"/>
    </row>
    <row r="7893" spans="39:53" x14ac:dyDescent="0.2">
      <c r="AM7893" s="61"/>
      <c r="AN7893" s="61"/>
      <c r="AO7893" s="171"/>
      <c r="AP7893" s="61"/>
      <c r="AQ7893" s="61"/>
      <c r="AR7893" s="61"/>
      <c r="AS7893" s="61"/>
      <c r="AT7893" s="61"/>
      <c r="AU7893" s="61"/>
      <c r="AV7893" s="61"/>
      <c r="AW7893" s="61"/>
      <c r="AX7893" s="61"/>
      <c r="AY7893" s="61"/>
      <c r="AZ7893" s="61"/>
      <c r="BA7893" s="61"/>
    </row>
    <row r="7894" spans="39:53" x14ac:dyDescent="0.2">
      <c r="AM7894" s="61"/>
      <c r="AN7894" s="61"/>
      <c r="AO7894" s="171"/>
      <c r="AP7894" s="61"/>
      <c r="AQ7894" s="61"/>
      <c r="AR7894" s="61"/>
      <c r="AS7894" s="61"/>
      <c r="AT7894" s="61"/>
      <c r="AU7894" s="61"/>
      <c r="AV7894" s="61"/>
      <c r="AW7894" s="61"/>
      <c r="AX7894" s="61"/>
      <c r="AY7894" s="61"/>
      <c r="AZ7894" s="61"/>
      <c r="BA7894" s="61"/>
    </row>
    <row r="7895" spans="39:53" x14ac:dyDescent="0.2">
      <c r="AM7895" s="61"/>
      <c r="AN7895" s="61"/>
      <c r="AO7895" s="171"/>
      <c r="AP7895" s="61"/>
      <c r="AQ7895" s="61"/>
      <c r="AR7895" s="61"/>
      <c r="AS7895" s="61"/>
      <c r="AT7895" s="61"/>
      <c r="AU7895" s="61"/>
      <c r="AV7895" s="61"/>
      <c r="AW7895" s="61"/>
      <c r="AX7895" s="61"/>
      <c r="AY7895" s="61"/>
      <c r="AZ7895" s="61"/>
      <c r="BA7895" s="61"/>
    </row>
    <row r="7896" spans="39:53" x14ac:dyDescent="0.2">
      <c r="AM7896" s="61"/>
      <c r="AN7896" s="61"/>
      <c r="AO7896" s="171"/>
      <c r="AP7896" s="61"/>
      <c r="AQ7896" s="61"/>
      <c r="AR7896" s="61"/>
      <c r="AS7896" s="61"/>
      <c r="AT7896" s="61"/>
      <c r="AU7896" s="61"/>
      <c r="AV7896" s="61"/>
      <c r="AW7896" s="61"/>
      <c r="AX7896" s="61"/>
      <c r="AY7896" s="61"/>
      <c r="AZ7896" s="61"/>
      <c r="BA7896" s="61"/>
    </row>
    <row r="7897" spans="39:53" x14ac:dyDescent="0.2">
      <c r="AM7897" s="61"/>
      <c r="AN7897" s="61"/>
      <c r="AO7897" s="171"/>
      <c r="AP7897" s="61"/>
      <c r="AQ7897" s="61"/>
      <c r="AR7897" s="61"/>
      <c r="AS7897" s="61"/>
      <c r="AT7897" s="61"/>
      <c r="AU7897" s="61"/>
      <c r="AV7897" s="61"/>
      <c r="AW7897" s="61"/>
      <c r="AX7897" s="61"/>
      <c r="AY7897" s="61"/>
      <c r="AZ7897" s="61"/>
      <c r="BA7897" s="61"/>
    </row>
    <row r="7898" spans="39:53" x14ac:dyDescent="0.2">
      <c r="AM7898" s="61"/>
      <c r="AN7898" s="61"/>
      <c r="AO7898" s="171"/>
      <c r="AP7898" s="61"/>
      <c r="AQ7898" s="61"/>
      <c r="AR7898" s="61"/>
      <c r="AS7898" s="61"/>
      <c r="AT7898" s="61"/>
      <c r="AU7898" s="61"/>
      <c r="AV7898" s="61"/>
      <c r="AW7898" s="61"/>
      <c r="AX7898" s="61"/>
      <c r="AY7898" s="61"/>
      <c r="AZ7898" s="61"/>
      <c r="BA7898" s="61"/>
    </row>
    <row r="7899" spans="39:53" x14ac:dyDescent="0.2">
      <c r="AM7899" s="61"/>
      <c r="AN7899" s="61"/>
      <c r="AO7899" s="171"/>
      <c r="AP7899" s="61"/>
      <c r="AQ7899" s="61"/>
      <c r="AR7899" s="61"/>
      <c r="AS7899" s="61"/>
      <c r="AT7899" s="61"/>
      <c r="AU7899" s="61"/>
      <c r="AV7899" s="61"/>
      <c r="AW7899" s="61"/>
      <c r="AX7899" s="61"/>
      <c r="AY7899" s="61"/>
      <c r="AZ7899" s="61"/>
      <c r="BA7899" s="61"/>
    </row>
    <row r="7900" spans="39:53" x14ac:dyDescent="0.2">
      <c r="AM7900" s="61"/>
      <c r="AN7900" s="61"/>
      <c r="AO7900" s="171"/>
      <c r="AP7900" s="61"/>
      <c r="AQ7900" s="61"/>
      <c r="AR7900" s="61"/>
      <c r="AS7900" s="61"/>
      <c r="AT7900" s="61"/>
      <c r="AU7900" s="61"/>
      <c r="AV7900" s="61"/>
      <c r="AW7900" s="61"/>
      <c r="AX7900" s="61"/>
      <c r="AY7900" s="61"/>
      <c r="AZ7900" s="61"/>
      <c r="BA7900" s="61"/>
    </row>
    <row r="7901" spans="39:53" x14ac:dyDescent="0.2">
      <c r="AM7901" s="61"/>
      <c r="AN7901" s="61"/>
      <c r="AO7901" s="171"/>
      <c r="AP7901" s="61"/>
      <c r="AQ7901" s="61"/>
      <c r="AR7901" s="61"/>
      <c r="AS7901" s="61"/>
      <c r="AT7901" s="61"/>
      <c r="AU7901" s="61"/>
      <c r="AV7901" s="61"/>
      <c r="AW7901" s="61"/>
      <c r="AX7901" s="61"/>
      <c r="AY7901" s="61"/>
      <c r="AZ7901" s="61"/>
      <c r="BA7901" s="61"/>
    </row>
    <row r="7902" spans="39:53" x14ac:dyDescent="0.2">
      <c r="AM7902" s="61"/>
      <c r="AN7902" s="61"/>
      <c r="AO7902" s="171"/>
      <c r="AP7902" s="61"/>
      <c r="AQ7902" s="61"/>
      <c r="AR7902" s="61"/>
      <c r="AS7902" s="61"/>
      <c r="AT7902" s="61"/>
      <c r="AU7902" s="61"/>
      <c r="AV7902" s="61"/>
      <c r="AW7902" s="61"/>
      <c r="AX7902" s="61"/>
      <c r="AY7902" s="61"/>
      <c r="AZ7902" s="61"/>
      <c r="BA7902" s="61"/>
    </row>
    <row r="7903" spans="39:53" x14ac:dyDescent="0.2">
      <c r="AM7903" s="61"/>
      <c r="AN7903" s="61"/>
      <c r="AO7903" s="171"/>
      <c r="AP7903" s="61"/>
      <c r="AQ7903" s="61"/>
      <c r="AR7903" s="61"/>
      <c r="AS7903" s="61"/>
      <c r="AT7903" s="61"/>
      <c r="AU7903" s="61"/>
      <c r="AV7903" s="61"/>
      <c r="AW7903" s="61"/>
      <c r="AX7903" s="61"/>
      <c r="AY7903" s="61"/>
      <c r="AZ7903" s="61"/>
      <c r="BA7903" s="61"/>
    </row>
    <row r="7904" spans="39:53" x14ac:dyDescent="0.2">
      <c r="AM7904" s="61"/>
      <c r="AN7904" s="61"/>
      <c r="AO7904" s="171"/>
      <c r="AP7904" s="61"/>
      <c r="AQ7904" s="61"/>
      <c r="AR7904" s="61"/>
      <c r="AS7904" s="61"/>
      <c r="AT7904" s="61"/>
      <c r="AU7904" s="61"/>
      <c r="AV7904" s="61"/>
      <c r="AW7904" s="61"/>
      <c r="AX7904" s="61"/>
      <c r="AY7904" s="61"/>
      <c r="AZ7904" s="61"/>
      <c r="BA7904" s="61"/>
    </row>
    <row r="7905" spans="39:53" x14ac:dyDescent="0.2">
      <c r="AM7905" s="61"/>
      <c r="AN7905" s="61"/>
      <c r="AO7905" s="171"/>
      <c r="AP7905" s="61"/>
      <c r="AQ7905" s="61"/>
      <c r="AR7905" s="61"/>
      <c r="AS7905" s="61"/>
      <c r="AT7905" s="61"/>
      <c r="AU7905" s="61"/>
      <c r="AV7905" s="61"/>
      <c r="AW7905" s="61"/>
      <c r="AX7905" s="61"/>
      <c r="AY7905" s="61"/>
      <c r="AZ7905" s="61"/>
      <c r="BA7905" s="61"/>
    </row>
    <row r="7906" spans="39:53" x14ac:dyDescent="0.2">
      <c r="AM7906" s="61"/>
      <c r="AN7906" s="61"/>
      <c r="AO7906" s="171"/>
      <c r="AP7906" s="61"/>
      <c r="AQ7906" s="61"/>
      <c r="AR7906" s="61"/>
      <c r="AS7906" s="61"/>
      <c r="AT7906" s="61"/>
      <c r="AU7906" s="61"/>
      <c r="AV7906" s="61"/>
      <c r="AW7906" s="61"/>
      <c r="AX7906" s="61"/>
      <c r="AY7906" s="61"/>
      <c r="AZ7906" s="61"/>
      <c r="BA7906" s="61"/>
    </row>
    <row r="7907" spans="39:53" x14ac:dyDescent="0.2">
      <c r="AM7907" s="61"/>
      <c r="AN7907" s="61"/>
      <c r="AO7907" s="171"/>
      <c r="AP7907" s="61"/>
      <c r="AQ7907" s="61"/>
      <c r="AR7907" s="61"/>
      <c r="AS7907" s="61"/>
      <c r="AT7907" s="61"/>
      <c r="AU7907" s="61"/>
      <c r="AV7907" s="61"/>
      <c r="AW7907" s="61"/>
      <c r="AX7907" s="61"/>
      <c r="AY7907" s="61"/>
      <c r="AZ7907" s="61"/>
      <c r="BA7907" s="61"/>
    </row>
    <row r="7908" spans="39:53" x14ac:dyDescent="0.2">
      <c r="AM7908" s="61"/>
      <c r="AN7908" s="61"/>
      <c r="AO7908" s="171"/>
      <c r="AP7908" s="61"/>
      <c r="AQ7908" s="61"/>
      <c r="AR7908" s="61"/>
      <c r="AS7908" s="61"/>
      <c r="AT7908" s="61"/>
      <c r="AU7908" s="61"/>
      <c r="AV7908" s="61"/>
      <c r="AW7908" s="61"/>
      <c r="AX7908" s="61"/>
      <c r="AY7908" s="61"/>
      <c r="AZ7908" s="61"/>
      <c r="BA7908" s="61"/>
    </row>
    <row r="7909" spans="39:53" x14ac:dyDescent="0.2">
      <c r="AM7909" s="61"/>
      <c r="AN7909" s="61"/>
      <c r="AO7909" s="171"/>
      <c r="AP7909" s="61"/>
      <c r="AQ7909" s="61"/>
      <c r="AR7909" s="61"/>
      <c r="AS7909" s="61"/>
      <c r="AT7909" s="61"/>
      <c r="AU7909" s="61"/>
      <c r="AV7909" s="61"/>
      <c r="AW7909" s="61"/>
      <c r="AX7909" s="61"/>
      <c r="AY7909" s="61"/>
      <c r="AZ7909" s="61"/>
      <c r="BA7909" s="61"/>
    </row>
    <row r="7910" spans="39:53" x14ac:dyDescent="0.2">
      <c r="AM7910" s="61"/>
      <c r="AN7910" s="61"/>
      <c r="AO7910" s="171"/>
      <c r="AP7910" s="61"/>
      <c r="AQ7910" s="61"/>
      <c r="AR7910" s="61"/>
      <c r="AS7910" s="61"/>
      <c r="AT7910" s="61"/>
      <c r="AU7910" s="61"/>
      <c r="AV7910" s="61"/>
      <c r="AW7910" s="61"/>
      <c r="AX7910" s="61"/>
      <c r="AY7910" s="61"/>
      <c r="AZ7910" s="61"/>
      <c r="BA7910" s="61"/>
    </row>
    <row r="7911" spans="39:53" x14ac:dyDescent="0.2">
      <c r="AM7911" s="61"/>
      <c r="AN7911" s="61"/>
      <c r="AO7911" s="171"/>
      <c r="AP7911" s="61"/>
      <c r="AQ7911" s="61"/>
      <c r="AR7911" s="61"/>
      <c r="AS7911" s="61"/>
      <c r="AT7911" s="61"/>
      <c r="AU7911" s="61"/>
      <c r="AV7911" s="61"/>
      <c r="AW7911" s="61"/>
      <c r="AX7911" s="61"/>
      <c r="AY7911" s="61"/>
      <c r="AZ7911" s="61"/>
      <c r="BA7911" s="61"/>
    </row>
    <row r="7912" spans="39:53" x14ac:dyDescent="0.2">
      <c r="AM7912" s="61"/>
      <c r="AN7912" s="61"/>
      <c r="AO7912" s="171"/>
      <c r="AP7912" s="61"/>
      <c r="AQ7912" s="61"/>
      <c r="AR7912" s="61"/>
      <c r="AS7912" s="61"/>
      <c r="AT7912" s="61"/>
      <c r="AU7912" s="61"/>
      <c r="AV7912" s="61"/>
      <c r="AW7912" s="61"/>
      <c r="AX7912" s="61"/>
      <c r="AY7912" s="61"/>
      <c r="AZ7912" s="61"/>
      <c r="BA7912" s="61"/>
    </row>
    <row r="7913" spans="39:53" x14ac:dyDescent="0.2">
      <c r="AM7913" s="61"/>
      <c r="AN7913" s="61"/>
      <c r="AO7913" s="171"/>
      <c r="AP7913" s="61"/>
      <c r="AQ7913" s="61"/>
      <c r="AR7913" s="61"/>
      <c r="AS7913" s="61"/>
      <c r="AT7913" s="61"/>
      <c r="AU7913" s="61"/>
      <c r="AV7913" s="61"/>
      <c r="AW7913" s="61"/>
      <c r="AX7913" s="61"/>
      <c r="AY7913" s="61"/>
      <c r="AZ7913" s="61"/>
      <c r="BA7913" s="61"/>
    </row>
    <row r="7914" spans="39:53" x14ac:dyDescent="0.2">
      <c r="AM7914" s="61"/>
      <c r="AN7914" s="61"/>
      <c r="AO7914" s="171"/>
      <c r="AP7914" s="61"/>
      <c r="AQ7914" s="61"/>
      <c r="AR7914" s="61"/>
      <c r="AS7914" s="61"/>
      <c r="AT7914" s="61"/>
      <c r="AU7914" s="61"/>
      <c r="AV7914" s="61"/>
      <c r="AW7914" s="61"/>
      <c r="AX7914" s="61"/>
      <c r="AY7914" s="61"/>
      <c r="AZ7914" s="61"/>
      <c r="BA7914" s="61"/>
    </row>
    <row r="7915" spans="39:53" x14ac:dyDescent="0.2">
      <c r="AM7915" s="61"/>
      <c r="AN7915" s="61"/>
      <c r="AO7915" s="171"/>
      <c r="AP7915" s="61"/>
      <c r="AQ7915" s="61"/>
      <c r="AR7915" s="61"/>
      <c r="AS7915" s="61"/>
      <c r="AT7915" s="61"/>
      <c r="AU7915" s="61"/>
      <c r="AV7915" s="61"/>
      <c r="AW7915" s="61"/>
      <c r="AX7915" s="61"/>
      <c r="AY7915" s="61"/>
      <c r="AZ7915" s="61"/>
      <c r="BA7915" s="61"/>
    </row>
    <row r="7916" spans="39:53" x14ac:dyDescent="0.2">
      <c r="AM7916" s="61"/>
      <c r="AN7916" s="61"/>
      <c r="AO7916" s="171"/>
      <c r="AP7916" s="61"/>
      <c r="AQ7916" s="61"/>
      <c r="AR7916" s="61"/>
      <c r="AS7916" s="61"/>
      <c r="AT7916" s="61"/>
      <c r="AU7916" s="61"/>
      <c r="AV7916" s="61"/>
      <c r="AW7916" s="61"/>
      <c r="AX7916" s="61"/>
      <c r="AY7916" s="61"/>
      <c r="AZ7916" s="61"/>
      <c r="BA7916" s="61"/>
    </row>
    <row r="7917" spans="39:53" x14ac:dyDescent="0.2">
      <c r="AM7917" s="61"/>
      <c r="AN7917" s="61"/>
      <c r="AO7917" s="171"/>
      <c r="AP7917" s="61"/>
      <c r="AQ7917" s="61"/>
      <c r="AR7917" s="61"/>
      <c r="AS7917" s="61"/>
      <c r="AT7917" s="61"/>
      <c r="AU7917" s="61"/>
      <c r="AV7917" s="61"/>
      <c r="AW7917" s="61"/>
      <c r="AX7917" s="61"/>
      <c r="AY7917" s="61"/>
      <c r="AZ7917" s="61"/>
      <c r="BA7917" s="61"/>
    </row>
    <row r="7918" spans="39:53" x14ac:dyDescent="0.2">
      <c r="AM7918" s="61"/>
      <c r="AN7918" s="61"/>
      <c r="AO7918" s="171"/>
      <c r="AP7918" s="61"/>
      <c r="AQ7918" s="61"/>
      <c r="AR7918" s="61"/>
      <c r="AS7918" s="61"/>
      <c r="AT7918" s="61"/>
      <c r="AU7918" s="61"/>
      <c r="AV7918" s="61"/>
      <c r="AW7918" s="61"/>
      <c r="AX7918" s="61"/>
      <c r="AY7918" s="61"/>
      <c r="AZ7918" s="61"/>
      <c r="BA7918" s="61"/>
    </row>
    <row r="7919" spans="39:53" x14ac:dyDescent="0.2">
      <c r="AM7919" s="61"/>
      <c r="AN7919" s="61"/>
      <c r="AO7919" s="171"/>
      <c r="AP7919" s="61"/>
      <c r="AQ7919" s="61"/>
      <c r="AR7919" s="61"/>
      <c r="AS7919" s="61"/>
      <c r="AT7919" s="61"/>
      <c r="AU7919" s="61"/>
      <c r="AV7919" s="61"/>
      <c r="AW7919" s="61"/>
      <c r="AX7919" s="61"/>
      <c r="AY7919" s="61"/>
      <c r="AZ7919" s="61"/>
      <c r="BA7919" s="61"/>
    </row>
    <row r="7920" spans="39:53" x14ac:dyDescent="0.2">
      <c r="AM7920" s="61"/>
      <c r="AN7920" s="61"/>
      <c r="AO7920" s="171"/>
      <c r="AP7920" s="61"/>
      <c r="AQ7920" s="61"/>
      <c r="AR7920" s="61"/>
      <c r="AS7920" s="61"/>
      <c r="AT7920" s="61"/>
      <c r="AU7920" s="61"/>
      <c r="AV7920" s="61"/>
      <c r="AW7920" s="61"/>
      <c r="AX7920" s="61"/>
      <c r="AY7920" s="61"/>
      <c r="AZ7920" s="61"/>
      <c r="BA7920" s="61"/>
    </row>
    <row r="7921" spans="39:53" x14ac:dyDescent="0.2">
      <c r="AM7921" s="61"/>
      <c r="AN7921" s="61"/>
      <c r="AO7921" s="171"/>
      <c r="AP7921" s="61"/>
      <c r="AQ7921" s="61"/>
      <c r="AR7921" s="61"/>
      <c r="AS7921" s="61"/>
      <c r="AT7921" s="61"/>
      <c r="AU7921" s="61"/>
      <c r="AV7921" s="61"/>
      <c r="AW7921" s="61"/>
      <c r="AX7921" s="61"/>
      <c r="AY7921" s="61"/>
      <c r="AZ7921" s="61"/>
      <c r="BA7921" s="61"/>
    </row>
    <row r="7922" spans="39:53" x14ac:dyDescent="0.2">
      <c r="AM7922" s="61"/>
      <c r="AN7922" s="61"/>
      <c r="AO7922" s="171"/>
      <c r="AP7922" s="61"/>
      <c r="AQ7922" s="61"/>
      <c r="AR7922" s="61"/>
      <c r="AS7922" s="61"/>
      <c r="AT7922" s="61"/>
      <c r="AU7922" s="61"/>
      <c r="AV7922" s="61"/>
      <c r="AW7922" s="61"/>
      <c r="AX7922" s="61"/>
      <c r="AY7922" s="61"/>
      <c r="AZ7922" s="61"/>
      <c r="BA7922" s="61"/>
    </row>
    <row r="7923" spans="39:53" x14ac:dyDescent="0.2">
      <c r="AM7923" s="61"/>
      <c r="AN7923" s="61"/>
      <c r="AO7923" s="171"/>
      <c r="AP7923" s="61"/>
      <c r="AQ7923" s="61"/>
      <c r="AR7923" s="61"/>
      <c r="AS7923" s="61"/>
      <c r="AT7923" s="61"/>
      <c r="AU7923" s="61"/>
      <c r="AV7923" s="61"/>
      <c r="AW7923" s="61"/>
      <c r="AX7923" s="61"/>
      <c r="AY7923" s="61"/>
      <c r="AZ7923" s="61"/>
      <c r="BA7923" s="61"/>
    </row>
    <row r="7924" spans="39:53" x14ac:dyDescent="0.2">
      <c r="AM7924" s="61"/>
      <c r="AN7924" s="61"/>
      <c r="AO7924" s="171"/>
      <c r="AP7924" s="61"/>
      <c r="AQ7924" s="61"/>
      <c r="AR7924" s="61"/>
      <c r="AS7924" s="61"/>
      <c r="AT7924" s="61"/>
      <c r="AU7924" s="61"/>
      <c r="AV7924" s="61"/>
      <c r="AW7924" s="61"/>
      <c r="AX7924" s="61"/>
      <c r="AY7924" s="61"/>
      <c r="AZ7924" s="61"/>
      <c r="BA7924" s="61"/>
    </row>
    <row r="7925" spans="39:53" x14ac:dyDescent="0.2">
      <c r="AM7925" s="61"/>
      <c r="AN7925" s="61"/>
      <c r="AO7925" s="171"/>
      <c r="AP7925" s="61"/>
      <c r="AQ7925" s="61"/>
      <c r="AR7925" s="61"/>
      <c r="AS7925" s="61"/>
      <c r="AT7925" s="61"/>
      <c r="AU7925" s="61"/>
      <c r="AV7925" s="61"/>
      <c r="AW7925" s="61"/>
      <c r="AX7925" s="61"/>
      <c r="AY7925" s="61"/>
      <c r="AZ7925" s="61"/>
      <c r="BA7925" s="61"/>
    </row>
    <row r="7926" spans="39:53" x14ac:dyDescent="0.2">
      <c r="AM7926" s="61"/>
      <c r="AN7926" s="61"/>
      <c r="AO7926" s="171"/>
      <c r="AP7926" s="61"/>
      <c r="AQ7926" s="61"/>
      <c r="AR7926" s="61"/>
      <c r="AS7926" s="61"/>
      <c r="AT7926" s="61"/>
      <c r="AU7926" s="61"/>
      <c r="AV7926" s="61"/>
      <c r="AW7926" s="61"/>
      <c r="AX7926" s="61"/>
      <c r="AY7926" s="61"/>
      <c r="AZ7926" s="61"/>
      <c r="BA7926" s="61"/>
    </row>
    <row r="7927" spans="39:53" x14ac:dyDescent="0.2">
      <c r="AM7927" s="61"/>
      <c r="AN7927" s="61"/>
      <c r="AO7927" s="171"/>
      <c r="AP7927" s="61"/>
      <c r="AQ7927" s="61"/>
      <c r="AR7927" s="61"/>
      <c r="AS7927" s="61"/>
      <c r="AT7927" s="61"/>
      <c r="AU7927" s="61"/>
      <c r="AV7927" s="61"/>
      <c r="AW7927" s="61"/>
      <c r="AX7927" s="61"/>
      <c r="AY7927" s="61"/>
      <c r="AZ7927" s="61"/>
      <c r="BA7927" s="61"/>
    </row>
    <row r="7928" spans="39:53" x14ac:dyDescent="0.2">
      <c r="AM7928" s="61"/>
      <c r="AN7928" s="61"/>
      <c r="AO7928" s="171"/>
      <c r="AP7928" s="61"/>
      <c r="AQ7928" s="61"/>
      <c r="AR7928" s="61"/>
      <c r="AS7928" s="61"/>
      <c r="AT7928" s="61"/>
      <c r="AU7928" s="61"/>
      <c r="AV7928" s="61"/>
      <c r="AW7928" s="61"/>
      <c r="AX7928" s="61"/>
      <c r="AY7928" s="61"/>
      <c r="AZ7928" s="61"/>
      <c r="BA7928" s="61"/>
    </row>
    <row r="7929" spans="39:53" x14ac:dyDescent="0.2">
      <c r="AM7929" s="61"/>
      <c r="AN7929" s="61"/>
      <c r="AO7929" s="171"/>
      <c r="AP7929" s="61"/>
      <c r="AQ7929" s="61"/>
      <c r="AR7929" s="61"/>
      <c r="AS7929" s="61"/>
      <c r="AT7929" s="61"/>
      <c r="AU7929" s="61"/>
      <c r="AV7929" s="61"/>
      <c r="AW7929" s="61"/>
      <c r="AX7929" s="61"/>
      <c r="AY7929" s="61"/>
      <c r="AZ7929" s="61"/>
      <c r="BA7929" s="61"/>
    </row>
    <row r="7930" spans="39:53" x14ac:dyDescent="0.2">
      <c r="AM7930" s="61"/>
      <c r="AN7930" s="61"/>
      <c r="AO7930" s="171"/>
      <c r="AP7930" s="61"/>
      <c r="AQ7930" s="61"/>
      <c r="AR7930" s="61"/>
      <c r="AS7930" s="61"/>
      <c r="AT7930" s="61"/>
      <c r="AU7930" s="61"/>
      <c r="AV7930" s="61"/>
      <c r="AW7930" s="61"/>
      <c r="AX7930" s="61"/>
      <c r="AY7930" s="61"/>
      <c r="AZ7930" s="61"/>
      <c r="BA7930" s="61"/>
    </row>
    <row r="7931" spans="39:53" x14ac:dyDescent="0.2">
      <c r="AM7931" s="61"/>
      <c r="AN7931" s="61"/>
      <c r="AO7931" s="171"/>
      <c r="AP7931" s="61"/>
      <c r="AQ7931" s="61"/>
      <c r="AR7931" s="61"/>
      <c r="AS7931" s="61"/>
      <c r="AT7931" s="61"/>
      <c r="AU7931" s="61"/>
      <c r="AV7931" s="61"/>
      <c r="AW7931" s="61"/>
      <c r="AX7931" s="61"/>
      <c r="AY7931" s="61"/>
      <c r="AZ7931" s="61"/>
      <c r="BA7931" s="61"/>
    </row>
    <row r="7932" spans="39:53" x14ac:dyDescent="0.2">
      <c r="AM7932" s="61"/>
      <c r="AN7932" s="61"/>
      <c r="AO7932" s="171"/>
      <c r="AP7932" s="61"/>
      <c r="AQ7932" s="61"/>
      <c r="AR7932" s="61"/>
      <c r="AS7932" s="61"/>
      <c r="AT7932" s="61"/>
      <c r="AU7932" s="61"/>
      <c r="AV7932" s="61"/>
      <c r="AW7932" s="61"/>
      <c r="AX7932" s="61"/>
      <c r="AY7932" s="61"/>
      <c r="AZ7932" s="61"/>
      <c r="BA7932" s="61"/>
    </row>
    <row r="7933" spans="39:53" x14ac:dyDescent="0.2">
      <c r="AM7933" s="61"/>
      <c r="AN7933" s="61"/>
      <c r="AO7933" s="171"/>
      <c r="AP7933" s="61"/>
      <c r="AQ7933" s="61"/>
      <c r="AR7933" s="61"/>
      <c r="AS7933" s="61"/>
      <c r="AT7933" s="61"/>
      <c r="AU7933" s="61"/>
      <c r="AV7933" s="61"/>
      <c r="AW7933" s="61"/>
      <c r="AX7933" s="61"/>
      <c r="AY7933" s="61"/>
      <c r="AZ7933" s="61"/>
      <c r="BA7933" s="61"/>
    </row>
    <row r="7934" spans="39:53" x14ac:dyDescent="0.2">
      <c r="AM7934" s="61"/>
      <c r="AN7934" s="61"/>
      <c r="AO7934" s="171"/>
      <c r="AP7934" s="61"/>
      <c r="AQ7934" s="61"/>
      <c r="AR7934" s="61"/>
      <c r="AS7934" s="61"/>
      <c r="AT7934" s="61"/>
      <c r="AU7934" s="61"/>
      <c r="AV7934" s="61"/>
      <c r="AW7934" s="61"/>
      <c r="AX7934" s="61"/>
      <c r="AY7934" s="61"/>
      <c r="AZ7934" s="61"/>
      <c r="BA7934" s="61"/>
    </row>
    <row r="7935" spans="39:53" x14ac:dyDescent="0.2">
      <c r="AM7935" s="61"/>
      <c r="AN7935" s="61"/>
      <c r="AO7935" s="171"/>
      <c r="AP7935" s="61"/>
      <c r="AQ7935" s="61"/>
      <c r="AR7935" s="61"/>
      <c r="AS7935" s="61"/>
      <c r="AT7935" s="61"/>
      <c r="AU7935" s="61"/>
      <c r="AV7935" s="61"/>
      <c r="AW7935" s="61"/>
      <c r="AX7935" s="61"/>
      <c r="AY7935" s="61"/>
      <c r="AZ7935" s="61"/>
      <c r="BA7935" s="61"/>
    </row>
    <row r="7936" spans="39:53" x14ac:dyDescent="0.2">
      <c r="AM7936" s="61"/>
      <c r="AN7936" s="61"/>
      <c r="AO7936" s="171"/>
      <c r="AP7936" s="61"/>
      <c r="AQ7936" s="61"/>
      <c r="AR7936" s="61"/>
      <c r="AS7936" s="61"/>
      <c r="AT7936" s="61"/>
      <c r="AU7936" s="61"/>
      <c r="AV7936" s="61"/>
      <c r="AW7936" s="61"/>
      <c r="AX7936" s="61"/>
      <c r="AY7936" s="61"/>
      <c r="AZ7936" s="61"/>
      <c r="BA7936" s="61"/>
    </row>
    <row r="7937" spans="39:53" x14ac:dyDescent="0.2">
      <c r="AM7937" s="61"/>
      <c r="AN7937" s="61"/>
      <c r="AO7937" s="171"/>
      <c r="AP7937" s="61"/>
      <c r="AQ7937" s="61"/>
      <c r="AR7937" s="61"/>
      <c r="AS7937" s="61"/>
      <c r="AT7937" s="61"/>
      <c r="AU7937" s="61"/>
      <c r="AV7937" s="61"/>
      <c r="AW7937" s="61"/>
      <c r="AX7937" s="61"/>
      <c r="AY7937" s="61"/>
      <c r="AZ7937" s="61"/>
      <c r="BA7937" s="61"/>
    </row>
    <row r="7938" spans="39:53" x14ac:dyDescent="0.2">
      <c r="AM7938" s="61"/>
      <c r="AN7938" s="61"/>
      <c r="AO7938" s="171"/>
      <c r="AP7938" s="61"/>
      <c r="AQ7938" s="61"/>
      <c r="AR7938" s="61"/>
      <c r="AS7938" s="61"/>
      <c r="AT7938" s="61"/>
      <c r="AU7938" s="61"/>
      <c r="AV7938" s="61"/>
      <c r="AW7938" s="61"/>
      <c r="AX7938" s="61"/>
      <c r="AY7938" s="61"/>
      <c r="AZ7938" s="61"/>
      <c r="BA7938" s="61"/>
    </row>
    <row r="7939" spans="39:53" x14ac:dyDescent="0.2">
      <c r="AM7939" s="61"/>
      <c r="AN7939" s="61"/>
      <c r="AO7939" s="171"/>
      <c r="AP7939" s="61"/>
      <c r="AQ7939" s="61"/>
      <c r="AR7939" s="61"/>
      <c r="AS7939" s="61"/>
      <c r="AT7939" s="61"/>
      <c r="AU7939" s="61"/>
      <c r="AV7939" s="61"/>
      <c r="AW7939" s="61"/>
      <c r="AX7939" s="61"/>
      <c r="AY7939" s="61"/>
      <c r="AZ7939" s="61"/>
      <c r="BA7939" s="61"/>
    </row>
    <row r="7940" spans="39:53" x14ac:dyDescent="0.2">
      <c r="AM7940" s="61"/>
      <c r="AN7940" s="61"/>
      <c r="AO7940" s="171"/>
      <c r="AP7940" s="61"/>
      <c r="AQ7940" s="61"/>
      <c r="AR7940" s="61"/>
      <c r="AS7940" s="61"/>
      <c r="AT7940" s="61"/>
      <c r="AU7940" s="61"/>
      <c r="AV7940" s="61"/>
      <c r="AW7940" s="61"/>
      <c r="AX7940" s="61"/>
      <c r="AY7940" s="61"/>
      <c r="AZ7940" s="61"/>
      <c r="BA7940" s="61"/>
    </row>
    <row r="7941" spans="39:53" x14ac:dyDescent="0.2">
      <c r="AM7941" s="61"/>
      <c r="AN7941" s="61"/>
      <c r="AO7941" s="171"/>
      <c r="AP7941" s="61"/>
      <c r="AQ7941" s="61"/>
      <c r="AR7941" s="61"/>
      <c r="AS7941" s="61"/>
      <c r="AT7941" s="61"/>
      <c r="AU7941" s="61"/>
      <c r="AV7941" s="61"/>
      <c r="AW7941" s="61"/>
      <c r="AX7941" s="61"/>
      <c r="AY7941" s="61"/>
      <c r="AZ7941" s="61"/>
      <c r="BA7941" s="61"/>
    </row>
    <row r="7942" spans="39:53" x14ac:dyDescent="0.2">
      <c r="AM7942" s="61"/>
      <c r="AN7942" s="61"/>
      <c r="AO7942" s="171"/>
      <c r="AP7942" s="61"/>
      <c r="AQ7942" s="61"/>
      <c r="AR7942" s="61"/>
      <c r="AS7942" s="61"/>
      <c r="AT7942" s="61"/>
      <c r="AU7942" s="61"/>
      <c r="AV7942" s="61"/>
      <c r="AW7942" s="61"/>
      <c r="AX7942" s="61"/>
      <c r="AY7942" s="61"/>
      <c r="AZ7942" s="61"/>
      <c r="BA7942" s="61"/>
    </row>
    <row r="7943" spans="39:53" x14ac:dyDescent="0.2">
      <c r="AM7943" s="61"/>
      <c r="AN7943" s="61"/>
      <c r="AO7943" s="171"/>
      <c r="AP7943" s="61"/>
      <c r="AQ7943" s="61"/>
      <c r="AR7943" s="61"/>
      <c r="AS7943" s="61"/>
      <c r="AT7943" s="61"/>
      <c r="AU7943" s="61"/>
      <c r="AV7943" s="61"/>
      <c r="AW7943" s="61"/>
      <c r="AX7943" s="61"/>
      <c r="AY7943" s="61"/>
      <c r="AZ7943" s="61"/>
      <c r="BA7943" s="61"/>
    </row>
    <row r="7944" spans="39:53" x14ac:dyDescent="0.2">
      <c r="AM7944" s="61"/>
      <c r="AN7944" s="61"/>
      <c r="AO7944" s="171"/>
      <c r="AP7944" s="61"/>
      <c r="AQ7944" s="61"/>
      <c r="AR7944" s="61"/>
      <c r="AS7944" s="61"/>
      <c r="AT7944" s="61"/>
      <c r="AU7944" s="61"/>
      <c r="AV7944" s="61"/>
      <c r="AW7944" s="61"/>
      <c r="AX7944" s="61"/>
      <c r="AY7944" s="61"/>
      <c r="AZ7944" s="61"/>
      <c r="BA7944" s="61"/>
    </row>
    <row r="7945" spans="39:53" x14ac:dyDescent="0.2">
      <c r="AM7945" s="61"/>
      <c r="AN7945" s="61"/>
      <c r="AO7945" s="171"/>
      <c r="AP7945" s="61"/>
      <c r="AQ7945" s="61"/>
      <c r="AR7945" s="61"/>
      <c r="AS7945" s="61"/>
      <c r="AT7945" s="61"/>
      <c r="AU7945" s="61"/>
      <c r="AV7945" s="61"/>
      <c r="AW7945" s="61"/>
      <c r="AX7945" s="61"/>
      <c r="AY7945" s="61"/>
      <c r="AZ7945" s="61"/>
      <c r="BA7945" s="61"/>
    </row>
    <row r="7946" spans="39:53" x14ac:dyDescent="0.2">
      <c r="AM7946" s="61"/>
      <c r="AN7946" s="61"/>
      <c r="AO7946" s="171"/>
      <c r="AP7946" s="61"/>
      <c r="AQ7946" s="61"/>
      <c r="AR7946" s="61"/>
      <c r="AS7946" s="61"/>
      <c r="AT7946" s="61"/>
      <c r="AU7946" s="61"/>
      <c r="AV7946" s="61"/>
      <c r="AW7946" s="61"/>
      <c r="AX7946" s="61"/>
      <c r="AY7946" s="61"/>
      <c r="AZ7946" s="61"/>
      <c r="BA7946" s="61"/>
    </row>
    <row r="7947" spans="39:53" x14ac:dyDescent="0.2">
      <c r="AM7947" s="61"/>
      <c r="AN7947" s="61"/>
      <c r="AO7947" s="171"/>
      <c r="AP7947" s="61"/>
      <c r="AQ7947" s="61"/>
      <c r="AR7947" s="61"/>
      <c r="AS7947" s="61"/>
      <c r="AT7947" s="61"/>
      <c r="AU7947" s="61"/>
      <c r="AV7947" s="61"/>
      <c r="AW7947" s="61"/>
      <c r="AX7947" s="61"/>
      <c r="AY7947" s="61"/>
      <c r="AZ7947" s="61"/>
      <c r="BA7947" s="61"/>
    </row>
    <row r="7948" spans="39:53" x14ac:dyDescent="0.2">
      <c r="AM7948" s="61"/>
      <c r="AN7948" s="61"/>
      <c r="AO7948" s="171"/>
      <c r="AP7948" s="61"/>
      <c r="AQ7948" s="61"/>
      <c r="AR7948" s="61"/>
      <c r="AS7948" s="61"/>
      <c r="AT7948" s="61"/>
      <c r="AU7948" s="61"/>
      <c r="AV7948" s="61"/>
      <c r="AW7948" s="61"/>
      <c r="AX7948" s="61"/>
      <c r="AY7948" s="61"/>
      <c r="AZ7948" s="61"/>
      <c r="BA7948" s="61"/>
    </row>
    <row r="7949" spans="39:53" x14ac:dyDescent="0.2">
      <c r="AM7949" s="61"/>
      <c r="AN7949" s="61"/>
      <c r="AO7949" s="171"/>
      <c r="AP7949" s="61"/>
      <c r="AQ7949" s="61"/>
      <c r="AR7949" s="61"/>
      <c r="AS7949" s="61"/>
      <c r="AT7949" s="61"/>
      <c r="AU7949" s="61"/>
      <c r="AV7949" s="61"/>
      <c r="AW7949" s="61"/>
      <c r="AX7949" s="61"/>
      <c r="AY7949" s="61"/>
      <c r="AZ7949" s="61"/>
      <c r="BA7949" s="61"/>
    </row>
    <row r="7950" spans="39:53" x14ac:dyDescent="0.2">
      <c r="AM7950" s="61"/>
      <c r="AN7950" s="61"/>
      <c r="AO7950" s="171"/>
      <c r="AP7950" s="61"/>
      <c r="AQ7950" s="61"/>
      <c r="AR7950" s="61"/>
      <c r="AS7950" s="61"/>
      <c r="AT7950" s="61"/>
      <c r="AU7950" s="61"/>
      <c r="AV7950" s="61"/>
      <c r="AW7950" s="61"/>
      <c r="AX7950" s="61"/>
      <c r="AY7950" s="61"/>
      <c r="AZ7950" s="61"/>
      <c r="BA7950" s="61"/>
    </row>
    <row r="7951" spans="39:53" x14ac:dyDescent="0.2">
      <c r="AM7951" s="61"/>
      <c r="AN7951" s="61"/>
      <c r="AO7951" s="171"/>
      <c r="AP7951" s="61"/>
      <c r="AQ7951" s="61"/>
      <c r="AR7951" s="61"/>
      <c r="AS7951" s="61"/>
      <c r="AT7951" s="61"/>
      <c r="AU7951" s="61"/>
      <c r="AV7951" s="61"/>
      <c r="AW7951" s="61"/>
      <c r="AX7951" s="61"/>
      <c r="AY7951" s="61"/>
      <c r="AZ7951" s="61"/>
      <c r="BA7951" s="61"/>
    </row>
    <row r="7952" spans="39:53" x14ac:dyDescent="0.2">
      <c r="AM7952" s="61"/>
      <c r="AN7952" s="61"/>
      <c r="AO7952" s="171"/>
      <c r="AP7952" s="61"/>
      <c r="AQ7952" s="61"/>
      <c r="AR7952" s="61"/>
      <c r="AS7952" s="61"/>
      <c r="AT7952" s="61"/>
      <c r="AU7952" s="61"/>
      <c r="AV7952" s="61"/>
      <c r="AW7952" s="61"/>
      <c r="AX7952" s="61"/>
      <c r="AY7952" s="61"/>
      <c r="AZ7952" s="61"/>
      <c r="BA7952" s="61"/>
    </row>
    <row r="7953" spans="39:53" x14ac:dyDescent="0.2">
      <c r="AM7953" s="61"/>
      <c r="AN7953" s="61"/>
      <c r="AO7953" s="171"/>
      <c r="AP7953" s="61"/>
      <c r="AQ7953" s="61"/>
      <c r="AR7953" s="61"/>
      <c r="AS7953" s="61"/>
      <c r="AT7953" s="61"/>
      <c r="AU7953" s="61"/>
      <c r="AV7953" s="61"/>
      <c r="AW7953" s="61"/>
      <c r="AX7953" s="61"/>
      <c r="AY7953" s="61"/>
      <c r="AZ7953" s="61"/>
      <c r="BA7953" s="61"/>
    </row>
    <row r="7954" spans="39:53" x14ac:dyDescent="0.2">
      <c r="AM7954" s="61"/>
      <c r="AN7954" s="61"/>
      <c r="AO7954" s="171"/>
      <c r="AP7954" s="61"/>
      <c r="AQ7954" s="61"/>
      <c r="AR7954" s="61"/>
      <c r="AS7954" s="61"/>
      <c r="AT7954" s="61"/>
      <c r="AU7954" s="61"/>
      <c r="AV7954" s="61"/>
      <c r="AW7954" s="61"/>
      <c r="AX7954" s="61"/>
      <c r="AY7954" s="61"/>
      <c r="AZ7954" s="61"/>
      <c r="BA7954" s="61"/>
    </row>
    <row r="7955" spans="39:53" x14ac:dyDescent="0.2">
      <c r="AM7955" s="61"/>
      <c r="AN7955" s="61"/>
      <c r="AO7955" s="171"/>
      <c r="AP7955" s="61"/>
      <c r="AQ7955" s="61"/>
      <c r="AR7955" s="61"/>
      <c r="AS7955" s="61"/>
      <c r="AT7955" s="61"/>
      <c r="AU7955" s="61"/>
      <c r="AV7955" s="61"/>
      <c r="AW7955" s="61"/>
      <c r="AX7955" s="61"/>
      <c r="AY7955" s="61"/>
      <c r="AZ7955" s="61"/>
      <c r="BA7955" s="61"/>
    </row>
    <row r="7956" spans="39:53" x14ac:dyDescent="0.2">
      <c r="AM7956" s="61"/>
      <c r="AN7956" s="61"/>
      <c r="AO7956" s="171"/>
      <c r="AP7956" s="61"/>
      <c r="AQ7956" s="61"/>
      <c r="AR7956" s="61"/>
      <c r="AS7956" s="61"/>
      <c r="AT7956" s="61"/>
      <c r="AU7956" s="61"/>
      <c r="AV7956" s="61"/>
      <c r="AW7956" s="61"/>
      <c r="AX7956" s="61"/>
      <c r="AY7956" s="61"/>
      <c r="AZ7956" s="61"/>
      <c r="BA7956" s="61"/>
    </row>
    <row r="7957" spans="39:53" x14ac:dyDescent="0.2">
      <c r="AM7957" s="61"/>
      <c r="AN7957" s="61"/>
      <c r="AO7957" s="171"/>
      <c r="AP7957" s="61"/>
      <c r="AQ7957" s="61"/>
      <c r="AR7957" s="61"/>
      <c r="AS7957" s="61"/>
      <c r="AT7957" s="61"/>
      <c r="AU7957" s="61"/>
      <c r="AV7957" s="61"/>
      <c r="AW7957" s="61"/>
      <c r="AX7957" s="61"/>
      <c r="AY7957" s="61"/>
      <c r="AZ7957" s="61"/>
      <c r="BA7957" s="61"/>
    </row>
    <row r="7958" spans="39:53" x14ac:dyDescent="0.2">
      <c r="AM7958" s="61"/>
      <c r="AN7958" s="61"/>
      <c r="AO7958" s="171"/>
      <c r="AP7958" s="61"/>
      <c r="AQ7958" s="61"/>
      <c r="AR7958" s="61"/>
      <c r="AS7958" s="61"/>
      <c r="AT7958" s="61"/>
      <c r="AU7958" s="61"/>
      <c r="AV7958" s="61"/>
      <c r="AW7958" s="61"/>
      <c r="AX7958" s="61"/>
      <c r="AY7958" s="61"/>
      <c r="AZ7958" s="61"/>
      <c r="BA7958" s="61"/>
    </row>
    <row r="7959" spans="39:53" x14ac:dyDescent="0.2">
      <c r="AM7959" s="61"/>
      <c r="AN7959" s="61"/>
      <c r="AO7959" s="171"/>
      <c r="AP7959" s="61"/>
      <c r="AQ7959" s="61"/>
      <c r="AR7959" s="61"/>
      <c r="AS7959" s="61"/>
      <c r="AT7959" s="61"/>
      <c r="AU7959" s="61"/>
      <c r="AV7959" s="61"/>
      <c r="AW7959" s="61"/>
      <c r="AX7959" s="61"/>
      <c r="AY7959" s="61"/>
      <c r="AZ7959" s="61"/>
      <c r="BA7959" s="61"/>
    </row>
    <row r="7960" spans="39:53" x14ac:dyDescent="0.2">
      <c r="AM7960" s="61"/>
      <c r="AN7960" s="61"/>
      <c r="AO7960" s="171"/>
      <c r="AP7960" s="61"/>
      <c r="AQ7960" s="61"/>
      <c r="AR7960" s="61"/>
      <c r="AS7960" s="61"/>
      <c r="AT7960" s="61"/>
      <c r="AU7960" s="61"/>
      <c r="AV7960" s="61"/>
      <c r="AW7960" s="61"/>
      <c r="AX7960" s="61"/>
      <c r="AY7960" s="61"/>
      <c r="AZ7960" s="61"/>
      <c r="BA7960" s="61"/>
    </row>
    <row r="7961" spans="39:53" x14ac:dyDescent="0.2">
      <c r="AM7961" s="61"/>
      <c r="AN7961" s="61"/>
      <c r="AO7961" s="171"/>
      <c r="AP7961" s="61"/>
      <c r="AQ7961" s="61"/>
      <c r="AR7961" s="61"/>
      <c r="AS7961" s="61"/>
      <c r="AT7961" s="61"/>
      <c r="AU7961" s="61"/>
      <c r="AV7961" s="61"/>
      <c r="AW7961" s="61"/>
      <c r="AX7961" s="61"/>
      <c r="AY7961" s="61"/>
      <c r="AZ7961" s="61"/>
      <c r="BA7961" s="61"/>
    </row>
    <row r="7962" spans="39:53" x14ac:dyDescent="0.2">
      <c r="AM7962" s="61"/>
      <c r="AN7962" s="61"/>
      <c r="AO7962" s="171"/>
      <c r="AP7962" s="61"/>
      <c r="AQ7962" s="61"/>
      <c r="AR7962" s="61"/>
      <c r="AS7962" s="61"/>
      <c r="AT7962" s="61"/>
      <c r="AU7962" s="61"/>
      <c r="AV7962" s="61"/>
      <c r="AW7962" s="61"/>
      <c r="AX7962" s="61"/>
      <c r="AY7962" s="61"/>
      <c r="AZ7962" s="61"/>
      <c r="BA7962" s="61"/>
    </row>
    <row r="7963" spans="39:53" x14ac:dyDescent="0.2">
      <c r="AM7963" s="61"/>
      <c r="AN7963" s="61"/>
      <c r="AO7963" s="171"/>
      <c r="AP7963" s="61"/>
      <c r="AQ7963" s="61"/>
      <c r="AR7963" s="61"/>
      <c r="AS7963" s="61"/>
      <c r="AT7963" s="61"/>
      <c r="AU7963" s="61"/>
      <c r="AV7963" s="61"/>
      <c r="AW7963" s="61"/>
      <c r="AX7963" s="61"/>
      <c r="AY7963" s="61"/>
      <c r="AZ7963" s="61"/>
      <c r="BA7963" s="61"/>
    </row>
    <row r="7964" spans="39:53" x14ac:dyDescent="0.2">
      <c r="AM7964" s="61"/>
      <c r="AN7964" s="61"/>
      <c r="AO7964" s="171"/>
      <c r="AP7964" s="61"/>
      <c r="AQ7964" s="61"/>
      <c r="AR7964" s="61"/>
      <c r="AS7964" s="61"/>
      <c r="AT7964" s="61"/>
      <c r="AU7964" s="61"/>
      <c r="AV7964" s="61"/>
      <c r="AW7964" s="61"/>
      <c r="AX7964" s="61"/>
      <c r="AY7964" s="61"/>
      <c r="AZ7964" s="61"/>
      <c r="BA7964" s="61"/>
    </row>
    <row r="7965" spans="39:53" x14ac:dyDescent="0.2">
      <c r="AM7965" s="61"/>
      <c r="AN7965" s="61"/>
      <c r="AO7965" s="171"/>
      <c r="AP7965" s="61"/>
      <c r="AQ7965" s="61"/>
      <c r="AR7965" s="61"/>
      <c r="AS7965" s="61"/>
      <c r="AT7965" s="61"/>
      <c r="AU7965" s="61"/>
      <c r="AV7965" s="61"/>
      <c r="AW7965" s="61"/>
      <c r="AX7965" s="61"/>
      <c r="AY7965" s="61"/>
      <c r="AZ7965" s="61"/>
      <c r="BA7965" s="61"/>
    </row>
    <row r="7966" spans="39:53" x14ac:dyDescent="0.2">
      <c r="AM7966" s="61"/>
      <c r="AN7966" s="61"/>
      <c r="AO7966" s="171"/>
      <c r="AP7966" s="61"/>
      <c r="AQ7966" s="61"/>
      <c r="AR7966" s="61"/>
      <c r="AS7966" s="61"/>
      <c r="AT7966" s="61"/>
      <c r="AU7966" s="61"/>
      <c r="AV7966" s="61"/>
      <c r="AW7966" s="61"/>
      <c r="AX7966" s="61"/>
      <c r="AY7966" s="61"/>
      <c r="AZ7966" s="61"/>
      <c r="BA7966" s="61"/>
    </row>
    <row r="7967" spans="39:53" x14ac:dyDescent="0.2">
      <c r="AM7967" s="61"/>
      <c r="AN7967" s="61"/>
      <c r="AO7967" s="171"/>
      <c r="AP7967" s="61"/>
      <c r="AQ7967" s="61"/>
      <c r="AR7967" s="61"/>
      <c r="AS7967" s="61"/>
      <c r="AT7967" s="61"/>
      <c r="AU7967" s="61"/>
      <c r="AV7967" s="61"/>
      <c r="AW7967" s="61"/>
      <c r="AX7967" s="61"/>
      <c r="AY7967" s="61"/>
      <c r="AZ7967" s="61"/>
      <c r="BA7967" s="61"/>
    </row>
    <row r="7968" spans="39:53" x14ac:dyDescent="0.2">
      <c r="AM7968" s="61"/>
      <c r="AN7968" s="61"/>
      <c r="AO7968" s="171"/>
      <c r="AP7968" s="61"/>
      <c r="AQ7968" s="61"/>
      <c r="AR7968" s="61"/>
      <c r="AS7968" s="61"/>
      <c r="AT7968" s="61"/>
      <c r="AU7968" s="61"/>
      <c r="AV7968" s="61"/>
      <c r="AW7968" s="61"/>
      <c r="AX7968" s="61"/>
      <c r="AY7968" s="61"/>
      <c r="AZ7968" s="61"/>
      <c r="BA7968" s="61"/>
    </row>
    <row r="7969" spans="39:53" x14ac:dyDescent="0.2">
      <c r="AM7969" s="61"/>
      <c r="AN7969" s="61"/>
      <c r="AO7969" s="171"/>
      <c r="AP7969" s="61"/>
      <c r="AQ7969" s="61"/>
      <c r="AR7969" s="61"/>
      <c r="AS7969" s="61"/>
      <c r="AT7969" s="61"/>
      <c r="AU7969" s="61"/>
      <c r="AV7969" s="61"/>
      <c r="AW7969" s="61"/>
      <c r="AX7969" s="61"/>
      <c r="AY7969" s="61"/>
      <c r="AZ7969" s="61"/>
      <c r="BA7969" s="61"/>
    </row>
    <row r="7970" spans="39:53" x14ac:dyDescent="0.2">
      <c r="AM7970" s="61"/>
      <c r="AN7970" s="61"/>
      <c r="AO7970" s="171"/>
      <c r="AP7970" s="61"/>
      <c r="AQ7970" s="61"/>
      <c r="AR7970" s="61"/>
      <c r="AS7970" s="61"/>
      <c r="AT7970" s="61"/>
      <c r="AU7970" s="61"/>
      <c r="AV7970" s="61"/>
      <c r="AW7970" s="61"/>
      <c r="AX7970" s="61"/>
      <c r="AY7970" s="61"/>
      <c r="AZ7970" s="61"/>
      <c r="BA7970" s="61"/>
    </row>
    <row r="7971" spans="39:53" x14ac:dyDescent="0.2">
      <c r="AM7971" s="61"/>
      <c r="AN7971" s="61"/>
      <c r="AO7971" s="171"/>
      <c r="AP7971" s="61"/>
      <c r="AQ7971" s="61"/>
      <c r="AR7971" s="61"/>
      <c r="AS7971" s="61"/>
      <c r="AT7971" s="61"/>
      <c r="AU7971" s="61"/>
      <c r="AV7971" s="61"/>
      <c r="AW7971" s="61"/>
      <c r="AX7971" s="61"/>
      <c r="AY7971" s="61"/>
      <c r="AZ7971" s="61"/>
      <c r="BA7971" s="61"/>
    </row>
    <row r="7972" spans="39:53" x14ac:dyDescent="0.2">
      <c r="AM7972" s="61"/>
      <c r="AN7972" s="61"/>
      <c r="AO7972" s="171"/>
      <c r="AP7972" s="61"/>
      <c r="AQ7972" s="61"/>
      <c r="AR7972" s="61"/>
      <c r="AS7972" s="61"/>
      <c r="AT7972" s="61"/>
      <c r="AU7972" s="61"/>
      <c r="AV7972" s="61"/>
      <c r="AW7972" s="61"/>
      <c r="AX7972" s="61"/>
      <c r="AY7972" s="61"/>
      <c r="AZ7972" s="61"/>
      <c r="BA7972" s="61"/>
    </row>
    <row r="7973" spans="39:53" x14ac:dyDescent="0.2">
      <c r="AM7973" s="61"/>
      <c r="AN7973" s="61"/>
      <c r="AO7973" s="171"/>
      <c r="AP7973" s="61"/>
      <c r="AQ7973" s="61"/>
      <c r="AR7973" s="61"/>
      <c r="AS7973" s="61"/>
      <c r="AT7973" s="61"/>
      <c r="AU7973" s="61"/>
      <c r="AV7973" s="61"/>
      <c r="AW7973" s="61"/>
      <c r="AX7973" s="61"/>
      <c r="AY7973" s="61"/>
      <c r="AZ7973" s="61"/>
      <c r="BA7973" s="61"/>
    </row>
    <row r="7974" spans="39:53" x14ac:dyDescent="0.2">
      <c r="AM7974" s="61"/>
      <c r="AN7974" s="61"/>
      <c r="AO7974" s="171"/>
      <c r="AP7974" s="61"/>
      <c r="AQ7974" s="61"/>
      <c r="AR7974" s="61"/>
      <c r="AS7974" s="61"/>
      <c r="AT7974" s="61"/>
      <c r="AU7974" s="61"/>
      <c r="AV7974" s="61"/>
      <c r="AW7974" s="61"/>
      <c r="AX7974" s="61"/>
      <c r="AY7974" s="61"/>
      <c r="AZ7974" s="61"/>
      <c r="BA7974" s="61"/>
    </row>
    <row r="7975" spans="39:53" x14ac:dyDescent="0.2">
      <c r="AM7975" s="61"/>
      <c r="AN7975" s="61"/>
      <c r="AO7975" s="171"/>
      <c r="AP7975" s="61"/>
      <c r="AQ7975" s="61"/>
      <c r="AR7975" s="61"/>
      <c r="AS7975" s="61"/>
      <c r="AT7975" s="61"/>
      <c r="AU7975" s="61"/>
      <c r="AV7975" s="61"/>
      <c r="AW7975" s="61"/>
      <c r="AX7975" s="61"/>
      <c r="AY7975" s="61"/>
      <c r="AZ7975" s="61"/>
      <c r="BA7975" s="61"/>
    </row>
    <row r="7976" spans="39:53" x14ac:dyDescent="0.2">
      <c r="AM7976" s="61"/>
      <c r="AN7976" s="61"/>
      <c r="AO7976" s="171"/>
      <c r="AP7976" s="61"/>
      <c r="AQ7976" s="61"/>
      <c r="AR7976" s="61"/>
      <c r="AS7976" s="61"/>
      <c r="AT7976" s="61"/>
      <c r="AU7976" s="61"/>
      <c r="AV7976" s="61"/>
      <c r="AW7976" s="61"/>
      <c r="AX7976" s="61"/>
      <c r="AY7976" s="61"/>
      <c r="AZ7976" s="61"/>
      <c r="BA7976" s="61"/>
    </row>
    <row r="7977" spans="39:53" x14ac:dyDescent="0.2">
      <c r="AM7977" s="61"/>
      <c r="AN7977" s="61"/>
      <c r="AO7977" s="171"/>
      <c r="AP7977" s="61"/>
      <c r="AQ7977" s="61"/>
      <c r="AR7977" s="61"/>
      <c r="AS7977" s="61"/>
      <c r="AT7977" s="61"/>
      <c r="AU7977" s="61"/>
      <c r="AV7977" s="61"/>
      <c r="AW7977" s="61"/>
      <c r="AX7977" s="61"/>
      <c r="AY7977" s="61"/>
      <c r="AZ7977" s="61"/>
      <c r="BA7977" s="61"/>
    </row>
    <row r="7978" spans="39:53" x14ac:dyDescent="0.2">
      <c r="AM7978" s="61"/>
      <c r="AN7978" s="61"/>
      <c r="AO7978" s="171"/>
      <c r="AP7978" s="61"/>
      <c r="AQ7978" s="61"/>
      <c r="AR7978" s="61"/>
      <c r="AS7978" s="61"/>
      <c r="AT7978" s="61"/>
      <c r="AU7978" s="61"/>
      <c r="AV7978" s="61"/>
      <c r="AW7978" s="61"/>
      <c r="AX7978" s="61"/>
      <c r="AY7978" s="61"/>
      <c r="AZ7978" s="61"/>
      <c r="BA7978" s="61"/>
    </row>
    <row r="7979" spans="39:53" x14ac:dyDescent="0.2">
      <c r="AM7979" s="61"/>
      <c r="AN7979" s="61"/>
      <c r="AO7979" s="171"/>
      <c r="AP7979" s="61"/>
      <c r="AQ7979" s="61"/>
      <c r="AR7979" s="61"/>
      <c r="AS7979" s="61"/>
      <c r="AT7979" s="61"/>
      <c r="AU7979" s="61"/>
      <c r="AV7979" s="61"/>
      <c r="AW7979" s="61"/>
      <c r="AX7979" s="61"/>
      <c r="AY7979" s="61"/>
      <c r="AZ7979" s="61"/>
      <c r="BA7979" s="61"/>
    </row>
    <row r="7980" spans="39:53" x14ac:dyDescent="0.2">
      <c r="AM7980" s="61"/>
      <c r="AN7980" s="61"/>
      <c r="AO7980" s="171"/>
      <c r="AP7980" s="61"/>
      <c r="AQ7980" s="61"/>
      <c r="AR7980" s="61"/>
      <c r="AS7980" s="61"/>
      <c r="AT7980" s="61"/>
      <c r="AU7980" s="61"/>
      <c r="AV7980" s="61"/>
      <c r="AW7980" s="61"/>
      <c r="AX7980" s="61"/>
      <c r="AY7980" s="61"/>
      <c r="AZ7980" s="61"/>
      <c r="BA7980" s="61"/>
    </row>
    <row r="7981" spans="39:53" x14ac:dyDescent="0.2">
      <c r="AM7981" s="61"/>
      <c r="AN7981" s="61"/>
      <c r="AO7981" s="171"/>
      <c r="AP7981" s="61"/>
      <c r="AQ7981" s="61"/>
      <c r="AR7981" s="61"/>
      <c r="AS7981" s="61"/>
      <c r="AT7981" s="61"/>
      <c r="AU7981" s="61"/>
      <c r="AV7981" s="61"/>
      <c r="AW7981" s="61"/>
      <c r="AX7981" s="61"/>
      <c r="AY7981" s="61"/>
      <c r="AZ7981" s="61"/>
      <c r="BA7981" s="61"/>
    </row>
    <row r="7982" spans="39:53" x14ac:dyDescent="0.2">
      <c r="AM7982" s="61"/>
      <c r="AN7982" s="61"/>
      <c r="AO7982" s="171"/>
      <c r="AP7982" s="61"/>
      <c r="AQ7982" s="61"/>
      <c r="AR7982" s="61"/>
      <c r="AS7982" s="61"/>
      <c r="AT7982" s="61"/>
      <c r="AU7982" s="61"/>
      <c r="AV7982" s="61"/>
      <c r="AW7982" s="61"/>
      <c r="AX7982" s="61"/>
      <c r="AY7982" s="61"/>
      <c r="AZ7982" s="61"/>
      <c r="BA7982" s="61"/>
    </row>
    <row r="7983" spans="39:53" x14ac:dyDescent="0.2">
      <c r="AM7983" s="61"/>
      <c r="AN7983" s="61"/>
      <c r="AO7983" s="171"/>
      <c r="AP7983" s="61"/>
      <c r="AQ7983" s="61"/>
      <c r="AR7983" s="61"/>
      <c r="AS7983" s="61"/>
      <c r="AT7983" s="61"/>
      <c r="AU7983" s="61"/>
      <c r="AV7983" s="61"/>
      <c r="AW7983" s="61"/>
      <c r="AX7983" s="61"/>
      <c r="AY7983" s="61"/>
      <c r="AZ7983" s="61"/>
      <c r="BA7983" s="61"/>
    </row>
    <row r="7984" spans="39:53" x14ac:dyDescent="0.2">
      <c r="AM7984" s="61"/>
      <c r="AN7984" s="61"/>
      <c r="AO7984" s="171"/>
      <c r="AP7984" s="61"/>
      <c r="AQ7984" s="61"/>
      <c r="AR7984" s="61"/>
      <c r="AS7984" s="61"/>
      <c r="AT7984" s="61"/>
      <c r="AU7984" s="61"/>
      <c r="AV7984" s="61"/>
      <c r="AW7984" s="61"/>
      <c r="AX7984" s="61"/>
      <c r="AY7984" s="61"/>
      <c r="AZ7984" s="61"/>
      <c r="BA7984" s="61"/>
    </row>
    <row r="7985" spans="39:53" x14ac:dyDescent="0.2">
      <c r="AM7985" s="61"/>
      <c r="AN7985" s="61"/>
      <c r="AO7985" s="171"/>
      <c r="AP7985" s="61"/>
      <c r="AQ7985" s="61"/>
      <c r="AR7985" s="61"/>
      <c r="AS7985" s="61"/>
      <c r="AT7985" s="61"/>
      <c r="AU7985" s="61"/>
      <c r="AV7985" s="61"/>
      <c r="AW7985" s="61"/>
      <c r="AX7985" s="61"/>
      <c r="AY7985" s="61"/>
      <c r="AZ7985" s="61"/>
      <c r="BA7985" s="61"/>
    </row>
    <row r="7986" spans="39:53" x14ac:dyDescent="0.2">
      <c r="AM7986" s="61"/>
      <c r="AN7986" s="61"/>
      <c r="AO7986" s="171"/>
      <c r="AP7986" s="61"/>
      <c r="AQ7986" s="61"/>
      <c r="AR7986" s="61"/>
      <c r="AS7986" s="61"/>
      <c r="AT7986" s="61"/>
      <c r="AU7986" s="61"/>
      <c r="AV7986" s="61"/>
      <c r="AW7986" s="61"/>
      <c r="AX7986" s="61"/>
      <c r="AY7986" s="61"/>
      <c r="AZ7986" s="61"/>
      <c r="BA7986" s="61"/>
    </row>
    <row r="7987" spans="39:53" x14ac:dyDescent="0.2">
      <c r="AM7987" s="61"/>
      <c r="AN7987" s="61"/>
      <c r="AO7987" s="171"/>
      <c r="AP7987" s="61"/>
      <c r="AQ7987" s="61"/>
      <c r="AR7987" s="61"/>
      <c r="AS7987" s="61"/>
      <c r="AT7987" s="61"/>
      <c r="AU7987" s="61"/>
      <c r="AV7987" s="61"/>
      <c r="AW7987" s="61"/>
      <c r="AX7987" s="61"/>
      <c r="AY7987" s="61"/>
      <c r="AZ7987" s="61"/>
      <c r="BA7987" s="61"/>
    </row>
    <row r="7988" spans="39:53" x14ac:dyDescent="0.2">
      <c r="AM7988" s="61"/>
      <c r="AN7988" s="61"/>
      <c r="AO7988" s="171"/>
      <c r="AP7988" s="61"/>
      <c r="AQ7988" s="61"/>
      <c r="AR7988" s="61"/>
      <c r="AS7988" s="61"/>
      <c r="AT7988" s="61"/>
      <c r="AU7988" s="61"/>
      <c r="AV7988" s="61"/>
      <c r="AW7988" s="61"/>
      <c r="AX7988" s="61"/>
      <c r="AY7988" s="61"/>
      <c r="AZ7988" s="61"/>
      <c r="BA7988" s="61"/>
    </row>
    <row r="7989" spans="39:53" x14ac:dyDescent="0.2">
      <c r="AM7989" s="61"/>
      <c r="AN7989" s="61"/>
      <c r="AO7989" s="171"/>
      <c r="AP7989" s="61"/>
      <c r="AQ7989" s="61"/>
      <c r="AR7989" s="61"/>
      <c r="AS7989" s="61"/>
      <c r="AT7989" s="61"/>
      <c r="AU7989" s="61"/>
      <c r="AV7989" s="61"/>
      <c r="AW7989" s="61"/>
      <c r="AX7989" s="61"/>
      <c r="AY7989" s="61"/>
      <c r="AZ7989" s="61"/>
      <c r="BA7989" s="61"/>
    </row>
    <row r="7990" spans="39:53" x14ac:dyDescent="0.2">
      <c r="AM7990" s="61"/>
      <c r="AN7990" s="61"/>
      <c r="AO7990" s="171"/>
      <c r="AP7990" s="61"/>
      <c r="AQ7990" s="61"/>
      <c r="AR7990" s="61"/>
      <c r="AS7990" s="61"/>
      <c r="AT7990" s="61"/>
      <c r="AU7990" s="61"/>
      <c r="AV7990" s="61"/>
      <c r="AW7990" s="61"/>
      <c r="AX7990" s="61"/>
      <c r="AY7990" s="61"/>
      <c r="AZ7990" s="61"/>
      <c r="BA7990" s="61"/>
    </row>
    <row r="7991" spans="39:53" x14ac:dyDescent="0.2">
      <c r="AM7991" s="61"/>
      <c r="AN7991" s="61"/>
      <c r="AO7991" s="171"/>
      <c r="AP7991" s="61"/>
      <c r="AQ7991" s="61"/>
      <c r="AR7991" s="61"/>
      <c r="AS7991" s="61"/>
      <c r="AT7991" s="61"/>
      <c r="AU7991" s="61"/>
      <c r="AV7991" s="61"/>
      <c r="AW7991" s="61"/>
      <c r="AX7991" s="61"/>
      <c r="AY7991" s="61"/>
      <c r="AZ7991" s="61"/>
      <c r="BA7991" s="61"/>
    </row>
    <row r="7992" spans="39:53" x14ac:dyDescent="0.2">
      <c r="AM7992" s="61"/>
      <c r="AN7992" s="61"/>
      <c r="AO7992" s="171"/>
      <c r="AP7992" s="61"/>
      <c r="AQ7992" s="61"/>
      <c r="AR7992" s="61"/>
      <c r="AS7992" s="61"/>
      <c r="AT7992" s="61"/>
      <c r="AU7992" s="61"/>
      <c r="AV7992" s="61"/>
      <c r="AW7992" s="61"/>
      <c r="AX7992" s="61"/>
      <c r="AY7992" s="61"/>
      <c r="AZ7992" s="61"/>
      <c r="BA7992" s="61"/>
    </row>
    <row r="7993" spans="39:53" x14ac:dyDescent="0.2">
      <c r="AM7993" s="61"/>
      <c r="AN7993" s="61"/>
      <c r="AO7993" s="171"/>
      <c r="AP7993" s="61"/>
      <c r="AQ7993" s="61"/>
      <c r="AR7993" s="61"/>
      <c r="AS7993" s="61"/>
      <c r="AT7993" s="61"/>
      <c r="AU7993" s="61"/>
      <c r="AV7993" s="61"/>
      <c r="AW7993" s="61"/>
      <c r="AX7993" s="61"/>
      <c r="AY7993" s="61"/>
      <c r="AZ7993" s="61"/>
      <c r="BA7993" s="61"/>
    </row>
    <row r="7994" spans="39:53" x14ac:dyDescent="0.2">
      <c r="AM7994" s="61"/>
      <c r="AN7994" s="61"/>
      <c r="AO7994" s="171"/>
      <c r="AP7994" s="61"/>
      <c r="AQ7994" s="61"/>
      <c r="AR7994" s="61"/>
      <c r="AS7994" s="61"/>
      <c r="AT7994" s="61"/>
      <c r="AU7994" s="61"/>
      <c r="AV7994" s="61"/>
      <c r="AW7994" s="61"/>
      <c r="AX7994" s="61"/>
      <c r="AY7994" s="61"/>
      <c r="AZ7994" s="61"/>
      <c r="BA7994" s="61"/>
    </row>
    <row r="7995" spans="39:53" x14ac:dyDescent="0.2">
      <c r="AM7995" s="61"/>
      <c r="AN7995" s="61"/>
      <c r="AO7995" s="171"/>
      <c r="AP7995" s="61"/>
      <c r="AQ7995" s="61"/>
      <c r="AR7995" s="61"/>
      <c r="AS7995" s="61"/>
      <c r="AT7995" s="61"/>
      <c r="AU7995" s="61"/>
      <c r="AV7995" s="61"/>
      <c r="AW7995" s="61"/>
      <c r="AX7995" s="61"/>
      <c r="AY7995" s="61"/>
      <c r="AZ7995" s="61"/>
      <c r="BA7995" s="61"/>
    </row>
    <row r="7996" spans="39:53" x14ac:dyDescent="0.2">
      <c r="AM7996" s="61"/>
      <c r="AN7996" s="61"/>
      <c r="AO7996" s="171"/>
      <c r="AP7996" s="61"/>
      <c r="AQ7996" s="61"/>
      <c r="AR7996" s="61"/>
      <c r="AS7996" s="61"/>
      <c r="AT7996" s="61"/>
      <c r="AU7996" s="61"/>
      <c r="AV7996" s="61"/>
      <c r="AW7996" s="61"/>
      <c r="AX7996" s="61"/>
      <c r="AY7996" s="61"/>
      <c r="AZ7996" s="61"/>
      <c r="BA7996" s="61"/>
    </row>
    <row r="7997" spans="39:53" x14ac:dyDescent="0.2">
      <c r="AM7997" s="61"/>
      <c r="AN7997" s="61"/>
      <c r="AO7997" s="171"/>
      <c r="AP7997" s="61"/>
      <c r="AQ7997" s="61"/>
      <c r="AR7997" s="61"/>
      <c r="AS7997" s="61"/>
      <c r="AT7997" s="61"/>
      <c r="AU7997" s="61"/>
      <c r="AV7997" s="61"/>
      <c r="AW7997" s="61"/>
      <c r="AX7997" s="61"/>
      <c r="AY7997" s="61"/>
      <c r="AZ7997" s="61"/>
      <c r="BA7997" s="61"/>
    </row>
    <row r="7998" spans="39:53" x14ac:dyDescent="0.2">
      <c r="AM7998" s="61"/>
      <c r="AN7998" s="61"/>
      <c r="AO7998" s="171"/>
      <c r="AP7998" s="61"/>
      <c r="AQ7998" s="61"/>
      <c r="AR7998" s="61"/>
      <c r="AS7998" s="61"/>
      <c r="AT7998" s="61"/>
      <c r="AU7998" s="61"/>
      <c r="AV7998" s="61"/>
      <c r="AW7998" s="61"/>
      <c r="AX7998" s="61"/>
      <c r="AY7998" s="61"/>
      <c r="AZ7998" s="61"/>
      <c r="BA7998" s="61"/>
    </row>
    <row r="7999" spans="39:53" x14ac:dyDescent="0.2">
      <c r="AM7999" s="61"/>
      <c r="AN7999" s="61"/>
      <c r="AO7999" s="171"/>
      <c r="AP7999" s="61"/>
      <c r="AQ7999" s="61"/>
      <c r="AR7999" s="61"/>
      <c r="AS7999" s="61"/>
      <c r="AT7999" s="61"/>
      <c r="AU7999" s="61"/>
      <c r="AV7999" s="61"/>
      <c r="AW7999" s="61"/>
      <c r="AX7999" s="61"/>
      <c r="AY7999" s="61"/>
      <c r="AZ7999" s="61"/>
      <c r="BA7999" s="61"/>
    </row>
    <row r="8000" spans="39:53" x14ac:dyDescent="0.2">
      <c r="AM8000" s="61"/>
      <c r="AN8000" s="61"/>
      <c r="AO8000" s="171"/>
      <c r="AP8000" s="61"/>
      <c r="AQ8000" s="61"/>
      <c r="AR8000" s="61"/>
      <c r="AS8000" s="61"/>
      <c r="AT8000" s="61"/>
      <c r="AU8000" s="61"/>
      <c r="AV8000" s="61"/>
      <c r="AW8000" s="61"/>
      <c r="AX8000" s="61"/>
      <c r="AY8000" s="61"/>
      <c r="AZ8000" s="61"/>
      <c r="BA8000" s="61"/>
    </row>
    <row r="8001" spans="39:53" x14ac:dyDescent="0.2">
      <c r="AM8001" s="61"/>
      <c r="AN8001" s="61"/>
      <c r="AO8001" s="171"/>
      <c r="AP8001" s="61"/>
      <c r="AQ8001" s="61"/>
      <c r="AR8001" s="61"/>
      <c r="AS8001" s="61"/>
      <c r="AT8001" s="61"/>
      <c r="AU8001" s="61"/>
      <c r="AV8001" s="61"/>
      <c r="AW8001" s="61"/>
      <c r="AX8001" s="61"/>
      <c r="AY8001" s="61"/>
      <c r="AZ8001" s="61"/>
      <c r="BA8001" s="61"/>
    </row>
    <row r="8002" spans="39:53" x14ac:dyDescent="0.2">
      <c r="AM8002" s="61"/>
      <c r="AN8002" s="61"/>
      <c r="AO8002" s="171"/>
      <c r="AP8002" s="61"/>
      <c r="AQ8002" s="61"/>
      <c r="AR8002" s="61"/>
      <c r="AS8002" s="61"/>
      <c r="AT8002" s="61"/>
      <c r="AU8002" s="61"/>
      <c r="AV8002" s="61"/>
      <c r="AW8002" s="61"/>
      <c r="AX8002" s="61"/>
      <c r="AY8002" s="61"/>
      <c r="AZ8002" s="61"/>
      <c r="BA8002" s="61"/>
    </row>
    <row r="8003" spans="39:53" x14ac:dyDescent="0.2">
      <c r="AM8003" s="61"/>
      <c r="AN8003" s="61"/>
      <c r="AO8003" s="171"/>
      <c r="AP8003" s="61"/>
      <c r="AQ8003" s="61"/>
      <c r="AR8003" s="61"/>
      <c r="AS8003" s="61"/>
      <c r="AT8003" s="61"/>
      <c r="AU8003" s="61"/>
      <c r="AV8003" s="61"/>
      <c r="AW8003" s="61"/>
      <c r="AX8003" s="61"/>
      <c r="AY8003" s="61"/>
      <c r="AZ8003" s="61"/>
      <c r="BA8003" s="61"/>
    </row>
    <row r="8004" spans="39:53" x14ac:dyDescent="0.2">
      <c r="AM8004" s="61"/>
      <c r="AN8004" s="61"/>
      <c r="AO8004" s="171"/>
      <c r="AP8004" s="61"/>
      <c r="AQ8004" s="61"/>
      <c r="AR8004" s="61"/>
      <c r="AS8004" s="61"/>
      <c r="AT8004" s="61"/>
      <c r="AU8004" s="61"/>
      <c r="AV8004" s="61"/>
      <c r="AW8004" s="61"/>
      <c r="AX8004" s="61"/>
      <c r="AY8004" s="61"/>
      <c r="AZ8004" s="61"/>
      <c r="BA8004" s="61"/>
    </row>
    <row r="8005" spans="39:53" x14ac:dyDescent="0.2">
      <c r="AM8005" s="61"/>
      <c r="AN8005" s="61"/>
      <c r="AO8005" s="171"/>
      <c r="AP8005" s="61"/>
      <c r="AQ8005" s="61"/>
      <c r="AR8005" s="61"/>
      <c r="AS8005" s="61"/>
      <c r="AT8005" s="61"/>
      <c r="AU8005" s="61"/>
      <c r="AV8005" s="61"/>
      <c r="AW8005" s="61"/>
      <c r="AX8005" s="61"/>
      <c r="AY8005" s="61"/>
      <c r="AZ8005" s="61"/>
      <c r="BA8005" s="61"/>
    </row>
    <row r="8006" spans="39:53" x14ac:dyDescent="0.2">
      <c r="AM8006" s="61"/>
      <c r="AN8006" s="61"/>
      <c r="AO8006" s="171"/>
      <c r="AP8006" s="61"/>
      <c r="AQ8006" s="61"/>
      <c r="AR8006" s="61"/>
      <c r="AS8006" s="61"/>
      <c r="AT8006" s="61"/>
      <c r="AU8006" s="61"/>
      <c r="AV8006" s="61"/>
      <c r="AW8006" s="61"/>
      <c r="AX8006" s="61"/>
      <c r="AY8006" s="61"/>
      <c r="AZ8006" s="61"/>
      <c r="BA8006" s="61"/>
    </row>
    <row r="8007" spans="39:53" x14ac:dyDescent="0.2">
      <c r="AM8007" s="61"/>
      <c r="AN8007" s="61"/>
      <c r="AO8007" s="171"/>
      <c r="AP8007" s="61"/>
      <c r="AQ8007" s="61"/>
      <c r="AR8007" s="61"/>
      <c r="AS8007" s="61"/>
      <c r="AT8007" s="61"/>
      <c r="AU8007" s="61"/>
      <c r="AV8007" s="61"/>
      <c r="AW8007" s="61"/>
      <c r="AX8007" s="61"/>
      <c r="AY8007" s="61"/>
      <c r="AZ8007" s="61"/>
      <c r="BA8007" s="61"/>
    </row>
    <row r="8008" spans="39:53" x14ac:dyDescent="0.2">
      <c r="AM8008" s="61"/>
      <c r="AN8008" s="61"/>
      <c r="AO8008" s="171"/>
      <c r="AP8008" s="61"/>
      <c r="AQ8008" s="61"/>
      <c r="AR8008" s="61"/>
      <c r="AS8008" s="61"/>
      <c r="AT8008" s="61"/>
      <c r="AU8008" s="61"/>
      <c r="AV8008" s="61"/>
      <c r="AW8008" s="61"/>
      <c r="AX8008" s="61"/>
      <c r="AY8008" s="61"/>
      <c r="AZ8008" s="61"/>
      <c r="BA8008" s="61"/>
    </row>
    <row r="8009" spans="39:53" x14ac:dyDescent="0.2">
      <c r="AM8009" s="61"/>
      <c r="AN8009" s="61"/>
      <c r="AO8009" s="171"/>
      <c r="AP8009" s="61"/>
      <c r="AQ8009" s="61"/>
      <c r="AR8009" s="61"/>
      <c r="AS8009" s="61"/>
      <c r="AT8009" s="61"/>
      <c r="AU8009" s="61"/>
      <c r="AV8009" s="61"/>
      <c r="AW8009" s="61"/>
      <c r="AX8009" s="61"/>
      <c r="AY8009" s="61"/>
      <c r="AZ8009" s="61"/>
      <c r="BA8009" s="61"/>
    </row>
    <row r="8010" spans="39:53" x14ac:dyDescent="0.2">
      <c r="AM8010" s="61"/>
      <c r="AN8010" s="61"/>
      <c r="AO8010" s="171"/>
      <c r="AP8010" s="61"/>
      <c r="AQ8010" s="61"/>
      <c r="AR8010" s="61"/>
      <c r="AS8010" s="61"/>
      <c r="AT8010" s="61"/>
      <c r="AU8010" s="61"/>
      <c r="AV8010" s="61"/>
      <c r="AW8010" s="61"/>
      <c r="AX8010" s="61"/>
      <c r="AY8010" s="61"/>
      <c r="AZ8010" s="61"/>
      <c r="BA8010" s="61"/>
    </row>
    <row r="8011" spans="39:53" x14ac:dyDescent="0.2">
      <c r="AM8011" s="61"/>
      <c r="AN8011" s="61"/>
      <c r="AO8011" s="171"/>
      <c r="AP8011" s="61"/>
      <c r="AQ8011" s="61"/>
      <c r="AR8011" s="61"/>
      <c r="AS8011" s="61"/>
      <c r="AT8011" s="61"/>
      <c r="AU8011" s="61"/>
      <c r="AV8011" s="61"/>
      <c r="AW8011" s="61"/>
      <c r="AX8011" s="61"/>
      <c r="AY8011" s="61"/>
      <c r="AZ8011" s="61"/>
      <c r="BA8011" s="61"/>
    </row>
    <row r="8012" spans="39:53" x14ac:dyDescent="0.2">
      <c r="AM8012" s="61"/>
      <c r="AN8012" s="61"/>
      <c r="AO8012" s="171"/>
      <c r="AP8012" s="61"/>
      <c r="AQ8012" s="61"/>
      <c r="AR8012" s="61"/>
      <c r="AS8012" s="61"/>
      <c r="AT8012" s="61"/>
      <c r="AU8012" s="61"/>
      <c r="AV8012" s="61"/>
      <c r="AW8012" s="61"/>
      <c r="AX8012" s="61"/>
      <c r="AY8012" s="61"/>
      <c r="AZ8012" s="61"/>
      <c r="BA8012" s="61"/>
    </row>
    <row r="8013" spans="39:53" x14ac:dyDescent="0.2">
      <c r="AM8013" s="61"/>
      <c r="AN8013" s="61"/>
      <c r="AO8013" s="171"/>
      <c r="AP8013" s="61"/>
      <c r="AQ8013" s="61"/>
      <c r="AR8013" s="61"/>
      <c r="AS8013" s="61"/>
      <c r="AT8013" s="61"/>
      <c r="AU8013" s="61"/>
      <c r="AV8013" s="61"/>
      <c r="AW8013" s="61"/>
      <c r="AX8013" s="61"/>
      <c r="AY8013" s="61"/>
      <c r="AZ8013" s="61"/>
      <c r="BA8013" s="61"/>
    </row>
    <row r="8014" spans="39:53" x14ac:dyDescent="0.2">
      <c r="AM8014" s="61"/>
      <c r="AN8014" s="61"/>
      <c r="AO8014" s="171"/>
      <c r="AP8014" s="61"/>
      <c r="AQ8014" s="61"/>
      <c r="AR8014" s="61"/>
      <c r="AS8014" s="61"/>
      <c r="AT8014" s="61"/>
      <c r="AU8014" s="61"/>
      <c r="AV8014" s="61"/>
      <c r="AW8014" s="61"/>
      <c r="AX8014" s="61"/>
      <c r="AY8014" s="61"/>
      <c r="AZ8014" s="61"/>
      <c r="BA8014" s="61"/>
    </row>
    <row r="8015" spans="39:53" x14ac:dyDescent="0.2">
      <c r="AM8015" s="61"/>
      <c r="AN8015" s="61"/>
      <c r="AO8015" s="171"/>
      <c r="AP8015" s="61"/>
      <c r="AQ8015" s="61"/>
      <c r="AR8015" s="61"/>
      <c r="AS8015" s="61"/>
      <c r="AT8015" s="61"/>
      <c r="AU8015" s="61"/>
      <c r="AV8015" s="61"/>
      <c r="AW8015" s="61"/>
      <c r="AX8015" s="61"/>
      <c r="AY8015" s="61"/>
      <c r="AZ8015" s="61"/>
      <c r="BA8015" s="61"/>
    </row>
    <row r="8016" spans="39:53" x14ac:dyDescent="0.2">
      <c r="AM8016" s="61"/>
      <c r="AN8016" s="61"/>
      <c r="AO8016" s="171"/>
      <c r="AP8016" s="61"/>
      <c r="AQ8016" s="61"/>
      <c r="AR8016" s="61"/>
      <c r="AS8016" s="61"/>
      <c r="AT8016" s="61"/>
      <c r="AU8016" s="61"/>
      <c r="AV8016" s="61"/>
      <c r="AW8016" s="61"/>
      <c r="AX8016" s="61"/>
      <c r="AY8016" s="61"/>
      <c r="AZ8016" s="61"/>
      <c r="BA8016" s="61"/>
    </row>
    <row r="8017" spans="39:53" x14ac:dyDescent="0.2">
      <c r="AM8017" s="61"/>
      <c r="AN8017" s="61"/>
      <c r="AO8017" s="171"/>
      <c r="AP8017" s="61"/>
      <c r="AQ8017" s="61"/>
      <c r="AR8017" s="61"/>
      <c r="AS8017" s="61"/>
      <c r="AT8017" s="61"/>
      <c r="AU8017" s="61"/>
      <c r="AV8017" s="61"/>
      <c r="AW8017" s="61"/>
      <c r="AX8017" s="61"/>
      <c r="AY8017" s="61"/>
      <c r="AZ8017" s="61"/>
      <c r="BA8017" s="61"/>
    </row>
    <row r="8018" spans="39:53" x14ac:dyDescent="0.2">
      <c r="AM8018" s="61"/>
      <c r="AN8018" s="61"/>
      <c r="AO8018" s="171"/>
      <c r="AP8018" s="61"/>
      <c r="AQ8018" s="61"/>
      <c r="AR8018" s="61"/>
      <c r="AS8018" s="61"/>
      <c r="AT8018" s="61"/>
      <c r="AU8018" s="61"/>
      <c r="AV8018" s="61"/>
      <c r="AW8018" s="61"/>
      <c r="AX8018" s="61"/>
      <c r="AY8018" s="61"/>
      <c r="AZ8018" s="61"/>
      <c r="BA8018" s="61"/>
    </row>
    <row r="8019" spans="39:53" x14ac:dyDescent="0.2">
      <c r="AM8019" s="61"/>
      <c r="AN8019" s="61"/>
      <c r="AO8019" s="171"/>
      <c r="AP8019" s="61"/>
      <c r="AQ8019" s="61"/>
      <c r="AR8019" s="61"/>
      <c r="AS8019" s="61"/>
      <c r="AT8019" s="61"/>
      <c r="AU8019" s="61"/>
      <c r="AV8019" s="61"/>
      <c r="AW8019" s="61"/>
      <c r="AX8019" s="61"/>
      <c r="AY8019" s="61"/>
      <c r="AZ8019" s="61"/>
      <c r="BA8019" s="61"/>
    </row>
    <row r="8020" spans="39:53" x14ac:dyDescent="0.2">
      <c r="AM8020" s="61"/>
      <c r="AN8020" s="61"/>
      <c r="AO8020" s="171"/>
      <c r="AP8020" s="61"/>
      <c r="AQ8020" s="61"/>
      <c r="AR8020" s="61"/>
      <c r="AS8020" s="61"/>
      <c r="AT8020" s="61"/>
      <c r="AU8020" s="61"/>
      <c r="AV8020" s="61"/>
      <c r="AW8020" s="61"/>
      <c r="AX8020" s="61"/>
      <c r="AY8020" s="61"/>
      <c r="AZ8020" s="61"/>
      <c r="BA8020" s="61"/>
    </row>
    <row r="8021" spans="39:53" x14ac:dyDescent="0.2">
      <c r="AM8021" s="61"/>
      <c r="AN8021" s="61"/>
      <c r="AO8021" s="171"/>
      <c r="AP8021" s="61"/>
      <c r="AQ8021" s="61"/>
      <c r="AR8021" s="61"/>
      <c r="AS8021" s="61"/>
      <c r="AT8021" s="61"/>
      <c r="AU8021" s="61"/>
      <c r="AV8021" s="61"/>
      <c r="AW8021" s="61"/>
      <c r="AX8021" s="61"/>
      <c r="AY8021" s="61"/>
      <c r="AZ8021" s="61"/>
      <c r="BA8021" s="61"/>
    </row>
    <row r="8022" spans="39:53" x14ac:dyDescent="0.2">
      <c r="AM8022" s="61"/>
      <c r="AN8022" s="61"/>
      <c r="AO8022" s="171"/>
      <c r="AP8022" s="61"/>
      <c r="AQ8022" s="61"/>
      <c r="AR8022" s="61"/>
      <c r="AS8022" s="61"/>
      <c r="AT8022" s="61"/>
      <c r="AU8022" s="61"/>
      <c r="AV8022" s="61"/>
      <c r="AW8022" s="61"/>
      <c r="AX8022" s="61"/>
      <c r="AY8022" s="61"/>
      <c r="AZ8022" s="61"/>
      <c r="BA8022" s="61"/>
    </row>
    <row r="8023" spans="39:53" x14ac:dyDescent="0.2">
      <c r="AM8023" s="61"/>
      <c r="AN8023" s="61"/>
      <c r="AO8023" s="171"/>
      <c r="AP8023" s="61"/>
      <c r="AQ8023" s="61"/>
      <c r="AR8023" s="61"/>
      <c r="AS8023" s="61"/>
      <c r="AT8023" s="61"/>
      <c r="AU8023" s="61"/>
      <c r="AV8023" s="61"/>
      <c r="AW8023" s="61"/>
      <c r="AX8023" s="61"/>
      <c r="AY8023" s="61"/>
      <c r="AZ8023" s="61"/>
      <c r="BA8023" s="61"/>
    </row>
    <row r="8024" spans="39:53" x14ac:dyDescent="0.2">
      <c r="AM8024" s="61"/>
      <c r="AN8024" s="61"/>
      <c r="AO8024" s="171"/>
      <c r="AP8024" s="61"/>
      <c r="AQ8024" s="61"/>
      <c r="AR8024" s="61"/>
      <c r="AS8024" s="61"/>
      <c r="AT8024" s="61"/>
      <c r="AU8024" s="61"/>
      <c r="AV8024" s="61"/>
      <c r="AW8024" s="61"/>
      <c r="AX8024" s="61"/>
      <c r="AY8024" s="61"/>
      <c r="AZ8024" s="61"/>
      <c r="BA8024" s="61"/>
    </row>
    <row r="8025" spans="39:53" x14ac:dyDescent="0.2">
      <c r="AM8025" s="61"/>
      <c r="AN8025" s="61"/>
      <c r="AO8025" s="171"/>
      <c r="AP8025" s="61"/>
      <c r="AQ8025" s="61"/>
      <c r="AR8025" s="61"/>
      <c r="AS8025" s="61"/>
      <c r="AT8025" s="61"/>
      <c r="AU8025" s="61"/>
      <c r="AV8025" s="61"/>
      <c r="AW8025" s="61"/>
      <c r="AX8025" s="61"/>
      <c r="AY8025" s="61"/>
      <c r="AZ8025" s="61"/>
      <c r="BA8025" s="61"/>
    </row>
    <row r="8026" spans="39:53" x14ac:dyDescent="0.2">
      <c r="AM8026" s="61"/>
      <c r="AN8026" s="61"/>
      <c r="AO8026" s="171"/>
      <c r="AP8026" s="61"/>
      <c r="AQ8026" s="61"/>
      <c r="AR8026" s="61"/>
      <c r="AS8026" s="61"/>
      <c r="AT8026" s="61"/>
      <c r="AU8026" s="61"/>
      <c r="AV8026" s="61"/>
      <c r="AW8026" s="61"/>
      <c r="AX8026" s="61"/>
      <c r="AY8026" s="61"/>
      <c r="AZ8026" s="61"/>
      <c r="BA8026" s="61"/>
    </row>
    <row r="8027" spans="39:53" x14ac:dyDescent="0.2">
      <c r="AM8027" s="61"/>
      <c r="AN8027" s="61"/>
      <c r="AO8027" s="171"/>
      <c r="AP8027" s="61"/>
      <c r="AQ8027" s="61"/>
      <c r="AR8027" s="61"/>
      <c r="AS8027" s="61"/>
      <c r="AT8027" s="61"/>
      <c r="AU8027" s="61"/>
      <c r="AV8027" s="61"/>
      <c r="AW8027" s="61"/>
      <c r="AX8027" s="61"/>
      <c r="AY8027" s="61"/>
      <c r="AZ8027" s="61"/>
      <c r="BA8027" s="61"/>
    </row>
    <row r="8028" spans="39:53" x14ac:dyDescent="0.2">
      <c r="AM8028" s="61"/>
      <c r="AN8028" s="61"/>
      <c r="AO8028" s="171"/>
      <c r="AP8028" s="61"/>
      <c r="AQ8028" s="61"/>
      <c r="AR8028" s="61"/>
      <c r="AS8028" s="61"/>
      <c r="AT8028" s="61"/>
      <c r="AU8028" s="61"/>
      <c r="AV8028" s="61"/>
      <c r="AW8028" s="61"/>
      <c r="AX8028" s="61"/>
      <c r="AY8028" s="61"/>
      <c r="AZ8028" s="61"/>
      <c r="BA8028" s="61"/>
    </row>
    <row r="8029" spans="39:53" x14ac:dyDescent="0.2">
      <c r="AM8029" s="61"/>
      <c r="AN8029" s="61"/>
      <c r="AO8029" s="171"/>
      <c r="AP8029" s="61"/>
      <c r="AQ8029" s="61"/>
      <c r="AR8029" s="61"/>
      <c r="AS8029" s="61"/>
      <c r="AT8029" s="61"/>
      <c r="AU8029" s="61"/>
      <c r="AV8029" s="61"/>
      <c r="AW8029" s="61"/>
      <c r="AX8029" s="61"/>
      <c r="AY8029" s="61"/>
      <c r="AZ8029" s="61"/>
      <c r="BA8029" s="61"/>
    </row>
    <row r="8030" spans="39:53" x14ac:dyDescent="0.2">
      <c r="AM8030" s="61"/>
      <c r="AN8030" s="61"/>
      <c r="AO8030" s="171"/>
      <c r="AP8030" s="61"/>
      <c r="AQ8030" s="61"/>
      <c r="AR8030" s="61"/>
      <c r="AS8030" s="61"/>
      <c r="AT8030" s="61"/>
      <c r="AU8030" s="61"/>
      <c r="AV8030" s="61"/>
      <c r="AW8030" s="61"/>
      <c r="AX8030" s="61"/>
      <c r="AY8030" s="61"/>
      <c r="AZ8030" s="61"/>
      <c r="BA8030" s="61"/>
    </row>
    <row r="8031" spans="39:53" x14ac:dyDescent="0.2">
      <c r="AM8031" s="61"/>
      <c r="AN8031" s="61"/>
      <c r="AO8031" s="171"/>
      <c r="AP8031" s="61"/>
      <c r="AQ8031" s="61"/>
      <c r="AR8031" s="61"/>
      <c r="AS8031" s="61"/>
      <c r="AT8031" s="61"/>
      <c r="AU8031" s="61"/>
      <c r="AV8031" s="61"/>
      <c r="AW8031" s="61"/>
      <c r="AX8031" s="61"/>
      <c r="AY8031" s="61"/>
      <c r="AZ8031" s="61"/>
      <c r="BA8031" s="61"/>
    </row>
    <row r="8032" spans="39:53" x14ac:dyDescent="0.2">
      <c r="AM8032" s="61"/>
      <c r="AN8032" s="61"/>
      <c r="AO8032" s="171"/>
      <c r="AP8032" s="61"/>
      <c r="AQ8032" s="61"/>
      <c r="AR8032" s="61"/>
      <c r="AS8032" s="61"/>
      <c r="AT8032" s="61"/>
      <c r="AU8032" s="61"/>
      <c r="AV8032" s="61"/>
      <c r="AW8032" s="61"/>
      <c r="AX8032" s="61"/>
      <c r="AY8032" s="61"/>
      <c r="AZ8032" s="61"/>
      <c r="BA8032" s="61"/>
    </row>
    <row r="8033" spans="39:53" x14ac:dyDescent="0.2">
      <c r="AM8033" s="61"/>
      <c r="AN8033" s="61"/>
      <c r="AO8033" s="171"/>
      <c r="AP8033" s="61"/>
      <c r="AQ8033" s="61"/>
      <c r="AR8033" s="61"/>
      <c r="AS8033" s="61"/>
      <c r="AT8033" s="61"/>
      <c r="AU8033" s="61"/>
      <c r="AV8033" s="61"/>
      <c r="AW8033" s="61"/>
      <c r="AX8033" s="61"/>
      <c r="AY8033" s="61"/>
      <c r="AZ8033" s="61"/>
      <c r="BA8033" s="61"/>
    </row>
    <row r="8034" spans="39:53" x14ac:dyDescent="0.2">
      <c r="AM8034" s="61"/>
      <c r="AN8034" s="61"/>
      <c r="AO8034" s="171"/>
      <c r="AP8034" s="61"/>
      <c r="AQ8034" s="61"/>
      <c r="AR8034" s="61"/>
      <c r="AS8034" s="61"/>
      <c r="AT8034" s="61"/>
      <c r="AU8034" s="61"/>
      <c r="AV8034" s="61"/>
      <c r="AW8034" s="61"/>
      <c r="AX8034" s="61"/>
      <c r="AY8034" s="61"/>
      <c r="AZ8034" s="61"/>
      <c r="BA8034" s="61"/>
    </row>
    <row r="8035" spans="39:53" x14ac:dyDescent="0.2">
      <c r="AM8035" s="61"/>
      <c r="AN8035" s="61"/>
      <c r="AO8035" s="171"/>
      <c r="AP8035" s="61"/>
      <c r="AQ8035" s="61"/>
      <c r="AR8035" s="61"/>
      <c r="AS8035" s="61"/>
      <c r="AT8035" s="61"/>
      <c r="AU8035" s="61"/>
      <c r="AV8035" s="61"/>
      <c r="AW8035" s="61"/>
      <c r="AX8035" s="61"/>
      <c r="AY8035" s="61"/>
      <c r="AZ8035" s="61"/>
      <c r="BA8035" s="61"/>
    </row>
    <row r="8036" spans="39:53" x14ac:dyDescent="0.2">
      <c r="AM8036" s="61"/>
      <c r="AN8036" s="61"/>
      <c r="AO8036" s="171"/>
      <c r="AP8036" s="61"/>
      <c r="AQ8036" s="61"/>
      <c r="AR8036" s="61"/>
      <c r="AS8036" s="61"/>
      <c r="AT8036" s="61"/>
      <c r="AU8036" s="61"/>
      <c r="AV8036" s="61"/>
      <c r="AW8036" s="61"/>
      <c r="AX8036" s="61"/>
      <c r="AY8036" s="61"/>
      <c r="AZ8036" s="61"/>
      <c r="BA8036" s="61"/>
    </row>
    <row r="8037" spans="39:53" x14ac:dyDescent="0.2">
      <c r="AM8037" s="61"/>
      <c r="AN8037" s="61"/>
      <c r="AO8037" s="171"/>
      <c r="AP8037" s="61"/>
      <c r="AQ8037" s="61"/>
      <c r="AR8037" s="61"/>
      <c r="AS8037" s="61"/>
      <c r="AT8037" s="61"/>
      <c r="AU8037" s="61"/>
      <c r="AV8037" s="61"/>
      <c r="AW8037" s="61"/>
      <c r="AX8037" s="61"/>
      <c r="AY8037" s="61"/>
      <c r="AZ8037" s="61"/>
      <c r="BA8037" s="61"/>
    </row>
    <row r="8038" spans="39:53" x14ac:dyDescent="0.2">
      <c r="AM8038" s="61"/>
      <c r="AN8038" s="61"/>
      <c r="AO8038" s="171"/>
      <c r="AP8038" s="61"/>
      <c r="AQ8038" s="61"/>
      <c r="AR8038" s="61"/>
      <c r="AS8038" s="61"/>
      <c r="AT8038" s="61"/>
      <c r="AU8038" s="61"/>
      <c r="AV8038" s="61"/>
      <c r="AW8038" s="61"/>
      <c r="AX8038" s="61"/>
      <c r="AY8038" s="61"/>
      <c r="AZ8038" s="61"/>
      <c r="BA8038" s="61"/>
    </row>
    <row r="8039" spans="39:53" x14ac:dyDescent="0.2">
      <c r="AM8039" s="61"/>
      <c r="AN8039" s="61"/>
      <c r="AO8039" s="171"/>
      <c r="AP8039" s="61"/>
      <c r="AQ8039" s="61"/>
      <c r="AR8039" s="61"/>
      <c r="AS8039" s="61"/>
      <c r="AT8039" s="61"/>
      <c r="AU8039" s="61"/>
      <c r="AV8039" s="61"/>
      <c r="AW8039" s="61"/>
      <c r="AX8039" s="61"/>
      <c r="AY8039" s="61"/>
      <c r="AZ8039" s="61"/>
      <c r="BA8039" s="61"/>
    </row>
    <row r="8040" spans="39:53" x14ac:dyDescent="0.2">
      <c r="AM8040" s="61"/>
      <c r="AN8040" s="61"/>
      <c r="AO8040" s="171"/>
      <c r="AP8040" s="61"/>
      <c r="AQ8040" s="61"/>
      <c r="AR8040" s="61"/>
      <c r="AS8040" s="61"/>
      <c r="AT8040" s="61"/>
      <c r="AU8040" s="61"/>
      <c r="AV8040" s="61"/>
      <c r="AW8040" s="61"/>
      <c r="AX8040" s="61"/>
      <c r="AY8040" s="61"/>
      <c r="AZ8040" s="61"/>
      <c r="BA8040" s="61"/>
    </row>
    <row r="8041" spans="39:53" x14ac:dyDescent="0.2">
      <c r="AM8041" s="61"/>
      <c r="AN8041" s="61"/>
      <c r="AO8041" s="171"/>
      <c r="AP8041" s="61"/>
      <c r="AQ8041" s="61"/>
      <c r="AR8041" s="61"/>
      <c r="AS8041" s="61"/>
      <c r="AT8041" s="61"/>
      <c r="AU8041" s="61"/>
      <c r="AV8041" s="61"/>
      <c r="AW8041" s="61"/>
      <c r="AX8041" s="61"/>
      <c r="AY8041" s="61"/>
      <c r="AZ8041" s="61"/>
      <c r="BA8041" s="61"/>
    </row>
    <row r="8042" spans="39:53" x14ac:dyDescent="0.2">
      <c r="AM8042" s="61"/>
      <c r="AN8042" s="61"/>
      <c r="AO8042" s="171"/>
      <c r="AP8042" s="61"/>
      <c r="AQ8042" s="61"/>
      <c r="AR8042" s="61"/>
      <c r="AS8042" s="61"/>
      <c r="AT8042" s="61"/>
      <c r="AU8042" s="61"/>
      <c r="AV8042" s="61"/>
      <c r="AW8042" s="61"/>
      <c r="AX8042" s="61"/>
      <c r="AY8042" s="61"/>
      <c r="AZ8042" s="61"/>
      <c r="BA8042" s="61"/>
    </row>
    <row r="8043" spans="39:53" x14ac:dyDescent="0.2">
      <c r="AM8043" s="61"/>
      <c r="AN8043" s="61"/>
      <c r="AO8043" s="171"/>
      <c r="AP8043" s="61"/>
      <c r="AQ8043" s="61"/>
      <c r="AR8043" s="61"/>
      <c r="AS8043" s="61"/>
      <c r="AT8043" s="61"/>
      <c r="AU8043" s="61"/>
      <c r="AV8043" s="61"/>
      <c r="AW8043" s="61"/>
      <c r="AX8043" s="61"/>
      <c r="AY8043" s="61"/>
      <c r="AZ8043" s="61"/>
      <c r="BA8043" s="61"/>
    </row>
    <row r="8044" spans="39:53" x14ac:dyDescent="0.2">
      <c r="AM8044" s="61"/>
      <c r="AN8044" s="61"/>
      <c r="AO8044" s="171"/>
      <c r="AP8044" s="61"/>
      <c r="AQ8044" s="61"/>
      <c r="AR8044" s="61"/>
      <c r="AS8044" s="61"/>
      <c r="AT8044" s="61"/>
      <c r="AU8044" s="61"/>
      <c r="AV8044" s="61"/>
      <c r="AW8044" s="61"/>
      <c r="AX8044" s="61"/>
      <c r="AY8044" s="61"/>
      <c r="AZ8044" s="61"/>
      <c r="BA8044" s="61"/>
    </row>
    <row r="8045" spans="39:53" x14ac:dyDescent="0.2">
      <c r="AM8045" s="61"/>
      <c r="AN8045" s="61"/>
      <c r="AO8045" s="171"/>
      <c r="AP8045" s="61"/>
      <c r="AQ8045" s="61"/>
      <c r="AR8045" s="61"/>
      <c r="AS8045" s="61"/>
      <c r="AT8045" s="61"/>
      <c r="AU8045" s="61"/>
      <c r="AV8045" s="61"/>
      <c r="AW8045" s="61"/>
      <c r="AX8045" s="61"/>
      <c r="AY8045" s="61"/>
      <c r="AZ8045" s="61"/>
      <c r="BA8045" s="61"/>
    </row>
    <row r="8046" spans="39:53" x14ac:dyDescent="0.2">
      <c r="AM8046" s="61"/>
      <c r="AN8046" s="61"/>
      <c r="AO8046" s="171"/>
      <c r="AP8046" s="61"/>
      <c r="AQ8046" s="61"/>
      <c r="AR8046" s="61"/>
      <c r="AS8046" s="61"/>
      <c r="AT8046" s="61"/>
      <c r="AU8046" s="61"/>
      <c r="AV8046" s="61"/>
      <c r="AW8046" s="61"/>
      <c r="AX8046" s="61"/>
      <c r="AY8046" s="61"/>
      <c r="AZ8046" s="61"/>
      <c r="BA8046" s="61"/>
    </row>
    <row r="8047" spans="39:53" x14ac:dyDescent="0.2">
      <c r="AM8047" s="61"/>
      <c r="AN8047" s="61"/>
      <c r="AO8047" s="171"/>
      <c r="AP8047" s="61"/>
      <c r="AQ8047" s="61"/>
      <c r="AR8047" s="61"/>
      <c r="AS8047" s="61"/>
      <c r="AT8047" s="61"/>
      <c r="AU8047" s="61"/>
      <c r="AV8047" s="61"/>
      <c r="AW8047" s="61"/>
      <c r="AX8047" s="61"/>
      <c r="AY8047" s="61"/>
      <c r="AZ8047" s="61"/>
      <c r="BA8047" s="61"/>
    </row>
    <row r="8048" spans="39:53" x14ac:dyDescent="0.2">
      <c r="AM8048" s="61"/>
      <c r="AN8048" s="61"/>
      <c r="AO8048" s="171"/>
      <c r="AP8048" s="61"/>
      <c r="AQ8048" s="61"/>
      <c r="AR8048" s="61"/>
      <c r="AS8048" s="61"/>
      <c r="AT8048" s="61"/>
      <c r="AU8048" s="61"/>
      <c r="AV8048" s="61"/>
      <c r="AW8048" s="61"/>
      <c r="AX8048" s="61"/>
      <c r="AY8048" s="61"/>
      <c r="AZ8048" s="61"/>
      <c r="BA8048" s="61"/>
    </row>
    <row r="8049" spans="39:53" x14ac:dyDescent="0.2">
      <c r="AM8049" s="61"/>
      <c r="AN8049" s="61"/>
      <c r="AO8049" s="171"/>
      <c r="AP8049" s="61"/>
      <c r="AQ8049" s="61"/>
      <c r="AR8049" s="61"/>
      <c r="AS8049" s="61"/>
      <c r="AT8049" s="61"/>
      <c r="AU8049" s="61"/>
      <c r="AV8049" s="61"/>
      <c r="AW8049" s="61"/>
      <c r="AX8049" s="61"/>
      <c r="AY8049" s="61"/>
      <c r="AZ8049" s="61"/>
      <c r="BA8049" s="61"/>
    </row>
    <row r="8050" spans="39:53" x14ac:dyDescent="0.2">
      <c r="AM8050" s="61"/>
      <c r="AN8050" s="61"/>
      <c r="AO8050" s="171"/>
      <c r="AP8050" s="61"/>
      <c r="AQ8050" s="61"/>
      <c r="AR8050" s="61"/>
      <c r="AS8050" s="61"/>
      <c r="AT8050" s="61"/>
      <c r="AU8050" s="61"/>
      <c r="AV8050" s="61"/>
      <c r="AW8050" s="61"/>
      <c r="AX8050" s="61"/>
      <c r="AY8050" s="61"/>
      <c r="AZ8050" s="61"/>
      <c r="BA8050" s="61"/>
    </row>
    <row r="8051" spans="39:53" x14ac:dyDescent="0.2">
      <c r="AM8051" s="61"/>
      <c r="AN8051" s="61"/>
      <c r="AO8051" s="171"/>
      <c r="AP8051" s="61"/>
      <c r="AQ8051" s="61"/>
      <c r="AR8051" s="61"/>
      <c r="AS8051" s="61"/>
      <c r="AT8051" s="61"/>
      <c r="AU8051" s="61"/>
      <c r="AV8051" s="61"/>
      <c r="AW8051" s="61"/>
      <c r="AX8051" s="61"/>
      <c r="AY8051" s="61"/>
      <c r="AZ8051" s="61"/>
      <c r="BA8051" s="61"/>
    </row>
    <row r="8052" spans="39:53" x14ac:dyDescent="0.2">
      <c r="AM8052" s="61"/>
      <c r="AN8052" s="61"/>
      <c r="AO8052" s="171"/>
      <c r="AP8052" s="61"/>
      <c r="AQ8052" s="61"/>
      <c r="AR8052" s="61"/>
      <c r="AS8052" s="61"/>
      <c r="AT8052" s="61"/>
      <c r="AU8052" s="61"/>
      <c r="AV8052" s="61"/>
      <c r="AW8052" s="61"/>
      <c r="AX8052" s="61"/>
      <c r="AY8052" s="61"/>
      <c r="AZ8052" s="61"/>
      <c r="BA8052" s="61"/>
    </row>
    <row r="8053" spans="39:53" x14ac:dyDescent="0.2">
      <c r="AM8053" s="61"/>
      <c r="AN8053" s="61"/>
      <c r="AO8053" s="171"/>
      <c r="AP8053" s="61"/>
      <c r="AQ8053" s="61"/>
      <c r="AR8053" s="61"/>
      <c r="AS8053" s="61"/>
      <c r="AT8053" s="61"/>
      <c r="AU8053" s="61"/>
      <c r="AV8053" s="61"/>
      <c r="AW8053" s="61"/>
      <c r="AX8053" s="61"/>
      <c r="AY8053" s="61"/>
      <c r="AZ8053" s="61"/>
      <c r="BA8053" s="61"/>
    </row>
    <row r="8054" spans="39:53" x14ac:dyDescent="0.2">
      <c r="AM8054" s="61"/>
      <c r="AN8054" s="61"/>
      <c r="AO8054" s="171"/>
      <c r="AP8054" s="61"/>
      <c r="AQ8054" s="61"/>
      <c r="AR8054" s="61"/>
      <c r="AS8054" s="61"/>
      <c r="AT8054" s="61"/>
      <c r="AU8054" s="61"/>
      <c r="AV8054" s="61"/>
      <c r="AW8054" s="61"/>
      <c r="AX8054" s="61"/>
      <c r="AY8054" s="61"/>
      <c r="AZ8054" s="61"/>
      <c r="BA8054" s="61"/>
    </row>
    <row r="8055" spans="39:53" x14ac:dyDescent="0.2">
      <c r="AM8055" s="61"/>
      <c r="AN8055" s="61"/>
      <c r="AO8055" s="171"/>
      <c r="AP8055" s="61"/>
      <c r="AQ8055" s="61"/>
      <c r="AR8055" s="61"/>
      <c r="AS8055" s="61"/>
      <c r="AT8055" s="61"/>
      <c r="AU8055" s="61"/>
      <c r="AV8055" s="61"/>
      <c r="AW8055" s="61"/>
      <c r="AX8055" s="61"/>
      <c r="AY8055" s="61"/>
      <c r="AZ8055" s="61"/>
      <c r="BA8055" s="61"/>
    </row>
    <row r="8056" spans="39:53" x14ac:dyDescent="0.2">
      <c r="AM8056" s="61"/>
      <c r="AN8056" s="61"/>
      <c r="AO8056" s="171"/>
      <c r="AP8056" s="61"/>
      <c r="AQ8056" s="61"/>
      <c r="AR8056" s="61"/>
      <c r="AS8056" s="61"/>
      <c r="AT8056" s="61"/>
      <c r="AU8056" s="61"/>
      <c r="AV8056" s="61"/>
      <c r="AW8056" s="61"/>
      <c r="AX8056" s="61"/>
      <c r="AY8056" s="61"/>
      <c r="AZ8056" s="61"/>
      <c r="BA8056" s="61"/>
    </row>
    <row r="8057" spans="39:53" x14ac:dyDescent="0.2">
      <c r="AM8057" s="61"/>
      <c r="AN8057" s="61"/>
      <c r="AO8057" s="171"/>
      <c r="AP8057" s="61"/>
      <c r="AQ8057" s="61"/>
      <c r="AR8057" s="61"/>
      <c r="AS8057" s="61"/>
      <c r="AT8057" s="61"/>
      <c r="AU8057" s="61"/>
      <c r="AV8057" s="61"/>
      <c r="AW8057" s="61"/>
      <c r="AX8057" s="61"/>
      <c r="AY8057" s="61"/>
      <c r="AZ8057" s="61"/>
      <c r="BA8057" s="61"/>
    </row>
    <row r="8058" spans="39:53" x14ac:dyDescent="0.2">
      <c r="AM8058" s="61"/>
      <c r="AN8058" s="61"/>
      <c r="AO8058" s="171"/>
      <c r="AP8058" s="61"/>
      <c r="AQ8058" s="61"/>
      <c r="AR8058" s="61"/>
      <c r="AS8058" s="61"/>
      <c r="AT8058" s="61"/>
      <c r="AU8058" s="61"/>
      <c r="AV8058" s="61"/>
      <c r="AW8058" s="61"/>
      <c r="AX8058" s="61"/>
      <c r="AY8058" s="61"/>
      <c r="AZ8058" s="61"/>
      <c r="BA8058" s="61"/>
    </row>
    <row r="8059" spans="39:53" x14ac:dyDescent="0.2">
      <c r="AM8059" s="61"/>
      <c r="AN8059" s="61"/>
      <c r="AO8059" s="171"/>
      <c r="AP8059" s="61"/>
      <c r="AQ8059" s="61"/>
      <c r="AR8059" s="61"/>
      <c r="AS8059" s="61"/>
      <c r="AT8059" s="61"/>
      <c r="AU8059" s="61"/>
      <c r="AV8059" s="61"/>
      <c r="AW8059" s="61"/>
      <c r="AX8059" s="61"/>
      <c r="AY8059" s="61"/>
      <c r="AZ8059" s="61"/>
      <c r="BA8059" s="61"/>
    </row>
    <row r="8060" spans="39:53" x14ac:dyDescent="0.2">
      <c r="AM8060" s="61"/>
      <c r="AN8060" s="61"/>
      <c r="AO8060" s="171"/>
      <c r="AP8060" s="61"/>
      <c r="AQ8060" s="61"/>
      <c r="AR8060" s="61"/>
      <c r="AS8060" s="61"/>
      <c r="AT8060" s="61"/>
      <c r="AU8060" s="61"/>
      <c r="AV8060" s="61"/>
      <c r="AW8060" s="61"/>
      <c r="AX8060" s="61"/>
      <c r="AY8060" s="61"/>
      <c r="AZ8060" s="61"/>
      <c r="BA8060" s="61"/>
    </row>
    <row r="8061" spans="39:53" x14ac:dyDescent="0.2">
      <c r="AM8061" s="61"/>
      <c r="AN8061" s="61"/>
      <c r="AO8061" s="171"/>
      <c r="AP8061" s="61"/>
      <c r="AQ8061" s="61"/>
      <c r="AR8061" s="61"/>
      <c r="AS8061" s="61"/>
      <c r="AT8061" s="61"/>
      <c r="AU8061" s="61"/>
      <c r="AV8061" s="61"/>
      <c r="AW8061" s="61"/>
      <c r="AX8061" s="61"/>
      <c r="AY8061" s="61"/>
      <c r="AZ8061" s="61"/>
      <c r="BA8061" s="61"/>
    </row>
    <row r="8062" spans="39:53" x14ac:dyDescent="0.2">
      <c r="AM8062" s="61"/>
      <c r="AN8062" s="61"/>
      <c r="AO8062" s="171"/>
      <c r="AP8062" s="61"/>
      <c r="AQ8062" s="61"/>
      <c r="AR8062" s="61"/>
      <c r="AS8062" s="61"/>
      <c r="AT8062" s="61"/>
      <c r="AU8062" s="61"/>
      <c r="AV8062" s="61"/>
      <c r="AW8062" s="61"/>
      <c r="AX8062" s="61"/>
      <c r="AY8062" s="61"/>
      <c r="AZ8062" s="61"/>
      <c r="BA8062" s="61"/>
    </row>
    <row r="8063" spans="39:53" x14ac:dyDescent="0.2">
      <c r="AM8063" s="61"/>
      <c r="AN8063" s="61"/>
      <c r="AO8063" s="171"/>
      <c r="AP8063" s="61"/>
      <c r="AQ8063" s="61"/>
      <c r="AR8063" s="61"/>
      <c r="AS8063" s="61"/>
      <c r="AT8063" s="61"/>
      <c r="AU8063" s="61"/>
      <c r="AV8063" s="61"/>
      <c r="AW8063" s="61"/>
      <c r="AX8063" s="61"/>
      <c r="AY8063" s="61"/>
      <c r="AZ8063" s="61"/>
      <c r="BA8063" s="61"/>
    </row>
    <row r="8064" spans="39:53" x14ac:dyDescent="0.2">
      <c r="AM8064" s="61"/>
      <c r="AN8064" s="61"/>
      <c r="AO8064" s="171"/>
      <c r="AP8064" s="61"/>
      <c r="AQ8064" s="61"/>
      <c r="AR8064" s="61"/>
      <c r="AS8064" s="61"/>
      <c r="AT8064" s="61"/>
      <c r="AU8064" s="61"/>
      <c r="AV8064" s="61"/>
      <c r="AW8064" s="61"/>
      <c r="AX8064" s="61"/>
      <c r="AY8064" s="61"/>
      <c r="AZ8064" s="61"/>
      <c r="BA8064" s="61"/>
    </row>
    <row r="8065" spans="39:53" x14ac:dyDescent="0.2">
      <c r="AM8065" s="61"/>
      <c r="AN8065" s="61"/>
      <c r="AO8065" s="171"/>
      <c r="AP8065" s="61"/>
      <c r="AQ8065" s="61"/>
      <c r="AR8065" s="61"/>
      <c r="AS8065" s="61"/>
      <c r="AT8065" s="61"/>
      <c r="AU8065" s="61"/>
      <c r="AV8065" s="61"/>
      <c r="AW8065" s="61"/>
      <c r="AX8065" s="61"/>
      <c r="AY8065" s="61"/>
      <c r="AZ8065" s="61"/>
      <c r="BA8065" s="61"/>
    </row>
    <row r="8066" spans="39:53" x14ac:dyDescent="0.2">
      <c r="AM8066" s="61"/>
      <c r="AN8066" s="61"/>
      <c r="AO8066" s="171"/>
      <c r="AP8066" s="61"/>
      <c r="AQ8066" s="61"/>
      <c r="AR8066" s="61"/>
      <c r="AS8066" s="61"/>
      <c r="AT8066" s="61"/>
      <c r="AU8066" s="61"/>
      <c r="AV8066" s="61"/>
      <c r="AW8066" s="61"/>
      <c r="AX8066" s="61"/>
      <c r="AY8066" s="61"/>
      <c r="AZ8066" s="61"/>
      <c r="BA8066" s="61"/>
    </row>
    <row r="8067" spans="39:53" x14ac:dyDescent="0.2">
      <c r="AM8067" s="61"/>
      <c r="AN8067" s="61"/>
      <c r="AO8067" s="171"/>
      <c r="AP8067" s="61"/>
      <c r="AQ8067" s="61"/>
      <c r="AR8067" s="61"/>
      <c r="AS8067" s="61"/>
      <c r="AT8067" s="61"/>
      <c r="AU8067" s="61"/>
      <c r="AV8067" s="61"/>
      <c r="AW8067" s="61"/>
      <c r="AX8067" s="61"/>
      <c r="AY8067" s="61"/>
      <c r="AZ8067" s="61"/>
      <c r="BA8067" s="61"/>
    </row>
    <row r="8068" spans="39:53" x14ac:dyDescent="0.2">
      <c r="AM8068" s="61"/>
      <c r="AN8068" s="61"/>
      <c r="AO8068" s="171"/>
      <c r="AP8068" s="61"/>
      <c r="AQ8068" s="61"/>
      <c r="AR8068" s="61"/>
      <c r="AS8068" s="61"/>
      <c r="AT8068" s="61"/>
      <c r="AU8068" s="61"/>
      <c r="AV8068" s="61"/>
      <c r="AW8068" s="61"/>
      <c r="AX8068" s="61"/>
      <c r="AY8068" s="61"/>
      <c r="AZ8068" s="61"/>
      <c r="BA8068" s="61"/>
    </row>
    <row r="8069" spans="39:53" x14ac:dyDescent="0.2">
      <c r="AM8069" s="61"/>
      <c r="AN8069" s="61"/>
      <c r="AO8069" s="171"/>
      <c r="AP8069" s="61"/>
      <c r="AQ8069" s="61"/>
      <c r="AR8069" s="61"/>
      <c r="AS8069" s="61"/>
      <c r="AT8069" s="61"/>
      <c r="AU8069" s="61"/>
      <c r="AV8069" s="61"/>
      <c r="AW8069" s="61"/>
      <c r="AX8069" s="61"/>
      <c r="AY8069" s="61"/>
      <c r="AZ8069" s="61"/>
      <c r="BA8069" s="61"/>
    </row>
    <row r="8070" spans="39:53" x14ac:dyDescent="0.2">
      <c r="AM8070" s="61"/>
      <c r="AN8070" s="61"/>
      <c r="AO8070" s="171"/>
      <c r="AP8070" s="61"/>
      <c r="AQ8070" s="61"/>
      <c r="AR8070" s="61"/>
      <c r="AS8070" s="61"/>
      <c r="AT8070" s="61"/>
      <c r="AU8070" s="61"/>
      <c r="AV8070" s="61"/>
      <c r="AW8070" s="61"/>
      <c r="AX8070" s="61"/>
      <c r="AY8070" s="61"/>
      <c r="AZ8070" s="61"/>
      <c r="BA8070" s="61"/>
    </row>
    <row r="8071" spans="39:53" x14ac:dyDescent="0.2">
      <c r="AM8071" s="61"/>
      <c r="AN8071" s="61"/>
      <c r="AO8071" s="171"/>
      <c r="AP8071" s="61"/>
      <c r="AQ8071" s="61"/>
      <c r="AR8071" s="61"/>
      <c r="AS8071" s="61"/>
      <c r="AT8071" s="61"/>
      <c r="AU8071" s="61"/>
      <c r="AV8071" s="61"/>
      <c r="AW8071" s="61"/>
      <c r="AX8071" s="61"/>
      <c r="AY8071" s="61"/>
      <c r="AZ8071" s="61"/>
      <c r="BA8071" s="61"/>
    </row>
    <row r="8072" spans="39:53" x14ac:dyDescent="0.2">
      <c r="AM8072" s="61"/>
      <c r="AN8072" s="61"/>
      <c r="AO8072" s="171"/>
      <c r="AP8072" s="61"/>
      <c r="AQ8072" s="61"/>
      <c r="AR8072" s="61"/>
      <c r="AS8072" s="61"/>
      <c r="AT8072" s="61"/>
      <c r="AU8072" s="61"/>
      <c r="AV8072" s="61"/>
      <c r="AW8072" s="61"/>
      <c r="AX8072" s="61"/>
      <c r="AY8072" s="61"/>
      <c r="AZ8072" s="61"/>
      <c r="BA8072" s="61"/>
    </row>
    <row r="8073" spans="39:53" x14ac:dyDescent="0.2">
      <c r="AM8073" s="61"/>
      <c r="AN8073" s="61"/>
      <c r="AO8073" s="171"/>
      <c r="AP8073" s="61"/>
      <c r="AQ8073" s="61"/>
      <c r="AR8073" s="61"/>
      <c r="AS8073" s="61"/>
      <c r="AT8073" s="61"/>
      <c r="AU8073" s="61"/>
      <c r="AV8073" s="61"/>
      <c r="AW8073" s="61"/>
      <c r="AX8073" s="61"/>
      <c r="AY8073" s="61"/>
      <c r="AZ8073" s="61"/>
      <c r="BA8073" s="61"/>
    </row>
    <row r="8074" spans="39:53" x14ac:dyDescent="0.2">
      <c r="AM8074" s="61"/>
      <c r="AN8074" s="61"/>
      <c r="AO8074" s="171"/>
      <c r="AP8074" s="61"/>
      <c r="AQ8074" s="61"/>
      <c r="AR8074" s="61"/>
      <c r="AS8074" s="61"/>
      <c r="AT8074" s="61"/>
      <c r="AU8074" s="61"/>
      <c r="AV8074" s="61"/>
      <c r="AW8074" s="61"/>
      <c r="AX8074" s="61"/>
      <c r="AY8074" s="61"/>
      <c r="AZ8074" s="61"/>
      <c r="BA8074" s="61"/>
    </row>
    <row r="8075" spans="39:53" x14ac:dyDescent="0.2">
      <c r="AM8075" s="61"/>
      <c r="AN8075" s="61"/>
      <c r="AO8075" s="171"/>
      <c r="AP8075" s="61"/>
      <c r="AQ8075" s="61"/>
      <c r="AR8075" s="61"/>
      <c r="AS8075" s="61"/>
      <c r="AT8075" s="61"/>
      <c r="AU8075" s="61"/>
      <c r="AV8075" s="61"/>
      <c r="AW8075" s="61"/>
      <c r="AX8075" s="61"/>
      <c r="AY8075" s="61"/>
      <c r="AZ8075" s="61"/>
      <c r="BA8075" s="61"/>
    </row>
    <row r="8076" spans="39:53" x14ac:dyDescent="0.2">
      <c r="AM8076" s="61"/>
      <c r="AN8076" s="61"/>
      <c r="AO8076" s="171"/>
      <c r="AP8076" s="61"/>
      <c r="AQ8076" s="61"/>
      <c r="AR8076" s="61"/>
      <c r="AS8076" s="61"/>
      <c r="AT8076" s="61"/>
      <c r="AU8076" s="61"/>
      <c r="AV8076" s="61"/>
      <c r="AW8076" s="61"/>
      <c r="AX8076" s="61"/>
      <c r="AY8076" s="61"/>
      <c r="AZ8076" s="61"/>
      <c r="BA8076" s="61"/>
    </row>
    <row r="8077" spans="39:53" x14ac:dyDescent="0.2">
      <c r="AM8077" s="61"/>
      <c r="AN8077" s="61"/>
      <c r="AO8077" s="171"/>
      <c r="AP8077" s="61"/>
      <c r="AQ8077" s="61"/>
      <c r="AR8077" s="61"/>
      <c r="AS8077" s="61"/>
      <c r="AT8077" s="61"/>
      <c r="AU8077" s="61"/>
      <c r="AV8077" s="61"/>
      <c r="AW8077" s="61"/>
      <c r="AX8077" s="61"/>
      <c r="AY8077" s="61"/>
      <c r="AZ8077" s="61"/>
      <c r="BA8077" s="61"/>
    </row>
    <row r="8078" spans="39:53" x14ac:dyDescent="0.2">
      <c r="AM8078" s="61"/>
      <c r="AN8078" s="61"/>
      <c r="AO8078" s="171"/>
      <c r="AP8078" s="61"/>
      <c r="AQ8078" s="61"/>
      <c r="AR8078" s="61"/>
      <c r="AS8078" s="61"/>
      <c r="AT8078" s="61"/>
      <c r="AU8078" s="61"/>
      <c r="AV8078" s="61"/>
      <c r="AW8078" s="61"/>
      <c r="AX8078" s="61"/>
      <c r="AY8078" s="61"/>
      <c r="AZ8078" s="61"/>
      <c r="BA8078" s="61"/>
    </row>
    <row r="8079" spans="39:53" x14ac:dyDescent="0.2">
      <c r="AM8079" s="61"/>
      <c r="AN8079" s="61"/>
      <c r="AO8079" s="171"/>
      <c r="AP8079" s="61"/>
      <c r="AQ8079" s="61"/>
      <c r="AR8079" s="61"/>
      <c r="AS8079" s="61"/>
      <c r="AT8079" s="61"/>
      <c r="AU8079" s="61"/>
      <c r="AV8079" s="61"/>
      <c r="AW8079" s="61"/>
      <c r="AX8079" s="61"/>
      <c r="AY8079" s="61"/>
      <c r="AZ8079" s="61"/>
      <c r="BA8079" s="61"/>
    </row>
    <row r="8080" spans="39:53" x14ac:dyDescent="0.2">
      <c r="AM8080" s="61"/>
      <c r="AN8080" s="61"/>
      <c r="AO8080" s="171"/>
      <c r="AP8080" s="61"/>
      <c r="AQ8080" s="61"/>
      <c r="AR8080" s="61"/>
      <c r="AS8080" s="61"/>
      <c r="AT8080" s="61"/>
      <c r="AU8080" s="61"/>
      <c r="AV8080" s="61"/>
      <c r="AW8080" s="61"/>
      <c r="AX8080" s="61"/>
      <c r="AY8080" s="61"/>
      <c r="AZ8080" s="61"/>
      <c r="BA8080" s="61"/>
    </row>
    <row r="8081" spans="39:53" x14ac:dyDescent="0.2">
      <c r="AM8081" s="61"/>
      <c r="AN8081" s="61"/>
      <c r="AO8081" s="171"/>
      <c r="AP8081" s="61"/>
      <c r="AQ8081" s="61"/>
      <c r="AR8081" s="61"/>
      <c r="AS8081" s="61"/>
      <c r="AT8081" s="61"/>
      <c r="AU8081" s="61"/>
      <c r="AV8081" s="61"/>
      <c r="AW8081" s="61"/>
      <c r="AX8081" s="61"/>
      <c r="AY8081" s="61"/>
      <c r="AZ8081" s="61"/>
      <c r="BA8081" s="61"/>
    </row>
    <row r="8082" spans="39:53" x14ac:dyDescent="0.2">
      <c r="AM8082" s="61"/>
      <c r="AN8082" s="61"/>
      <c r="AO8082" s="171"/>
      <c r="AP8082" s="61"/>
      <c r="AQ8082" s="61"/>
      <c r="AR8082" s="61"/>
      <c r="AS8082" s="61"/>
      <c r="AT8082" s="61"/>
      <c r="AU8082" s="61"/>
      <c r="AV8082" s="61"/>
      <c r="AW8082" s="61"/>
      <c r="AX8082" s="61"/>
      <c r="AY8082" s="61"/>
      <c r="AZ8082" s="61"/>
      <c r="BA8082" s="61"/>
    </row>
    <row r="8083" spans="39:53" x14ac:dyDescent="0.2">
      <c r="AM8083" s="61"/>
      <c r="AN8083" s="61"/>
      <c r="AO8083" s="171"/>
      <c r="AP8083" s="61"/>
      <c r="AQ8083" s="61"/>
      <c r="AR8083" s="61"/>
      <c r="AS8083" s="61"/>
      <c r="AT8083" s="61"/>
      <c r="AU8083" s="61"/>
      <c r="AV8083" s="61"/>
      <c r="AW8083" s="61"/>
      <c r="AX8083" s="61"/>
      <c r="AY8083" s="61"/>
      <c r="AZ8083" s="61"/>
      <c r="BA8083" s="61"/>
    </row>
    <row r="8084" spans="39:53" x14ac:dyDescent="0.2">
      <c r="AM8084" s="61"/>
      <c r="AN8084" s="61"/>
      <c r="AO8084" s="171"/>
      <c r="AP8084" s="61"/>
      <c r="AQ8084" s="61"/>
      <c r="AR8084" s="61"/>
      <c r="AS8084" s="61"/>
      <c r="AT8084" s="61"/>
      <c r="AU8084" s="61"/>
      <c r="AV8084" s="61"/>
      <c r="AW8084" s="61"/>
      <c r="AX8084" s="61"/>
      <c r="AY8084" s="61"/>
      <c r="AZ8084" s="61"/>
      <c r="BA8084" s="61"/>
    </row>
    <row r="8085" spans="39:53" x14ac:dyDescent="0.2">
      <c r="AM8085" s="61"/>
      <c r="AN8085" s="61"/>
      <c r="AO8085" s="171"/>
      <c r="AP8085" s="61"/>
      <c r="AQ8085" s="61"/>
      <c r="AR8085" s="61"/>
      <c r="AS8085" s="61"/>
      <c r="AT8085" s="61"/>
      <c r="AU8085" s="61"/>
      <c r="AV8085" s="61"/>
      <c r="AW8085" s="61"/>
      <c r="AX8085" s="61"/>
      <c r="AY8085" s="61"/>
      <c r="AZ8085" s="61"/>
      <c r="BA8085" s="61"/>
    </row>
    <row r="8086" spans="39:53" x14ac:dyDescent="0.2">
      <c r="AM8086" s="61"/>
      <c r="AN8086" s="61"/>
      <c r="AO8086" s="171"/>
      <c r="AP8086" s="61"/>
      <c r="AQ8086" s="61"/>
      <c r="AR8086" s="61"/>
      <c r="AS8086" s="61"/>
      <c r="AT8086" s="61"/>
      <c r="AU8086" s="61"/>
      <c r="AV8086" s="61"/>
      <c r="AW8086" s="61"/>
      <c r="AX8086" s="61"/>
      <c r="AY8086" s="61"/>
      <c r="AZ8086" s="61"/>
      <c r="BA8086" s="61"/>
    </row>
    <row r="8087" spans="39:53" x14ac:dyDescent="0.2">
      <c r="AM8087" s="61"/>
      <c r="AN8087" s="61"/>
      <c r="AO8087" s="171"/>
      <c r="AP8087" s="61"/>
      <c r="AQ8087" s="61"/>
      <c r="AR8087" s="61"/>
      <c r="AS8087" s="61"/>
      <c r="AT8087" s="61"/>
      <c r="AU8087" s="61"/>
      <c r="AV8087" s="61"/>
      <c r="AW8087" s="61"/>
      <c r="AX8087" s="61"/>
      <c r="AY8087" s="61"/>
      <c r="AZ8087" s="61"/>
      <c r="BA8087" s="61"/>
    </row>
    <row r="8088" spans="39:53" x14ac:dyDescent="0.2">
      <c r="AM8088" s="61"/>
      <c r="AN8088" s="61"/>
      <c r="AO8088" s="171"/>
      <c r="AP8088" s="61"/>
      <c r="AQ8088" s="61"/>
      <c r="AR8088" s="61"/>
      <c r="AS8088" s="61"/>
      <c r="AT8088" s="61"/>
      <c r="AU8088" s="61"/>
      <c r="AV8088" s="61"/>
      <c r="AW8088" s="61"/>
      <c r="AX8088" s="61"/>
      <c r="AY8088" s="61"/>
      <c r="AZ8088" s="61"/>
      <c r="BA8088" s="61"/>
    </row>
    <row r="8089" spans="39:53" x14ac:dyDescent="0.2">
      <c r="AM8089" s="61"/>
      <c r="AN8089" s="61"/>
      <c r="AO8089" s="171"/>
      <c r="AP8089" s="61"/>
      <c r="AQ8089" s="61"/>
      <c r="AR8089" s="61"/>
      <c r="AS8089" s="61"/>
      <c r="AT8089" s="61"/>
      <c r="AU8089" s="61"/>
      <c r="AV8089" s="61"/>
      <c r="AW8089" s="61"/>
      <c r="AX8089" s="61"/>
      <c r="AY8089" s="61"/>
      <c r="AZ8089" s="61"/>
      <c r="BA8089" s="61"/>
    </row>
    <row r="8090" spans="39:53" x14ac:dyDescent="0.2">
      <c r="AM8090" s="61"/>
      <c r="AN8090" s="61"/>
      <c r="AO8090" s="171"/>
      <c r="AP8090" s="61"/>
      <c r="AQ8090" s="61"/>
      <c r="AR8090" s="61"/>
      <c r="AS8090" s="61"/>
      <c r="AT8090" s="61"/>
      <c r="AU8090" s="61"/>
      <c r="AV8090" s="61"/>
      <c r="AW8090" s="61"/>
      <c r="AX8090" s="61"/>
      <c r="AY8090" s="61"/>
      <c r="AZ8090" s="61"/>
      <c r="BA8090" s="61"/>
    </row>
    <row r="8091" spans="39:53" x14ac:dyDescent="0.2">
      <c r="AM8091" s="61"/>
      <c r="AN8091" s="61"/>
      <c r="AO8091" s="171"/>
      <c r="AP8091" s="61"/>
      <c r="AQ8091" s="61"/>
      <c r="AR8091" s="61"/>
      <c r="AS8091" s="61"/>
      <c r="AT8091" s="61"/>
      <c r="AU8091" s="61"/>
      <c r="AV8091" s="61"/>
      <c r="AW8091" s="61"/>
      <c r="AX8091" s="61"/>
      <c r="AY8091" s="61"/>
      <c r="AZ8091" s="61"/>
      <c r="BA8091" s="61"/>
    </row>
    <row r="8092" spans="39:53" x14ac:dyDescent="0.2">
      <c r="AM8092" s="61"/>
      <c r="AN8092" s="61"/>
      <c r="AO8092" s="171"/>
      <c r="AP8092" s="61"/>
      <c r="AQ8092" s="61"/>
      <c r="AR8092" s="61"/>
      <c r="AS8092" s="61"/>
      <c r="AT8092" s="61"/>
      <c r="AU8092" s="61"/>
      <c r="AV8092" s="61"/>
      <c r="AW8092" s="61"/>
      <c r="AX8092" s="61"/>
      <c r="AY8092" s="61"/>
      <c r="AZ8092" s="61"/>
      <c r="BA8092" s="61"/>
    </row>
    <row r="8093" spans="39:53" x14ac:dyDescent="0.2">
      <c r="AM8093" s="61"/>
      <c r="AN8093" s="61"/>
      <c r="AO8093" s="171"/>
      <c r="AP8093" s="61"/>
      <c r="AQ8093" s="61"/>
      <c r="AR8093" s="61"/>
      <c r="AS8093" s="61"/>
      <c r="AT8093" s="61"/>
      <c r="AU8093" s="61"/>
      <c r="AV8093" s="61"/>
      <c r="AW8093" s="61"/>
      <c r="AX8093" s="61"/>
      <c r="AY8093" s="61"/>
      <c r="AZ8093" s="61"/>
      <c r="BA8093" s="61"/>
    </row>
    <row r="8094" spans="39:53" x14ac:dyDescent="0.2">
      <c r="AM8094" s="61"/>
      <c r="AN8094" s="61"/>
      <c r="AO8094" s="171"/>
      <c r="AP8094" s="61"/>
      <c r="AQ8094" s="61"/>
      <c r="AR8094" s="61"/>
      <c r="AS8094" s="61"/>
      <c r="AT8094" s="61"/>
      <c r="AU8094" s="61"/>
      <c r="AV8094" s="61"/>
      <c r="AW8094" s="61"/>
      <c r="AX8094" s="61"/>
      <c r="AY8094" s="61"/>
      <c r="AZ8094" s="61"/>
      <c r="BA8094" s="61"/>
    </row>
    <row r="8095" spans="39:53" x14ac:dyDescent="0.2">
      <c r="AM8095" s="61"/>
      <c r="AN8095" s="61"/>
      <c r="AO8095" s="171"/>
      <c r="AP8095" s="61"/>
      <c r="AQ8095" s="61"/>
      <c r="AR8095" s="61"/>
      <c r="AS8095" s="61"/>
      <c r="AT8095" s="61"/>
      <c r="AU8095" s="61"/>
      <c r="AV8095" s="61"/>
      <c r="AW8095" s="61"/>
      <c r="AX8095" s="61"/>
      <c r="AY8095" s="61"/>
      <c r="AZ8095" s="61"/>
      <c r="BA8095" s="61"/>
    </row>
    <row r="8096" spans="39:53" x14ac:dyDescent="0.2">
      <c r="AM8096" s="61"/>
      <c r="AN8096" s="61"/>
      <c r="AO8096" s="171"/>
      <c r="AP8096" s="61"/>
      <c r="AQ8096" s="61"/>
      <c r="AR8096" s="61"/>
      <c r="AS8096" s="61"/>
      <c r="AT8096" s="61"/>
      <c r="AU8096" s="61"/>
      <c r="AV8096" s="61"/>
      <c r="AW8096" s="61"/>
      <c r="AX8096" s="61"/>
      <c r="AY8096" s="61"/>
      <c r="AZ8096" s="61"/>
      <c r="BA8096" s="61"/>
    </row>
    <row r="8097" spans="39:53" x14ac:dyDescent="0.2">
      <c r="AM8097" s="61"/>
      <c r="AN8097" s="61"/>
      <c r="AO8097" s="171"/>
      <c r="AP8097" s="61"/>
      <c r="AQ8097" s="61"/>
      <c r="AR8097" s="61"/>
      <c r="AS8097" s="61"/>
      <c r="AT8097" s="61"/>
      <c r="AU8097" s="61"/>
      <c r="AV8097" s="61"/>
      <c r="AW8097" s="61"/>
      <c r="AX8097" s="61"/>
      <c r="AY8097" s="61"/>
      <c r="AZ8097" s="61"/>
      <c r="BA8097" s="61"/>
    </row>
    <row r="8098" spans="39:53" x14ac:dyDescent="0.2">
      <c r="AM8098" s="61"/>
      <c r="AN8098" s="61"/>
      <c r="AO8098" s="171"/>
      <c r="AP8098" s="61"/>
      <c r="AQ8098" s="61"/>
      <c r="AR8098" s="61"/>
      <c r="AS8098" s="61"/>
      <c r="AT8098" s="61"/>
      <c r="AU8098" s="61"/>
      <c r="AV8098" s="61"/>
      <c r="AW8098" s="61"/>
      <c r="AX8098" s="61"/>
      <c r="AY8098" s="61"/>
      <c r="AZ8098" s="61"/>
      <c r="BA8098" s="61"/>
    </row>
    <row r="8099" spans="39:53" x14ac:dyDescent="0.2">
      <c r="AM8099" s="61"/>
      <c r="AN8099" s="61"/>
      <c r="AO8099" s="171"/>
      <c r="AP8099" s="61"/>
      <c r="AQ8099" s="61"/>
      <c r="AR8099" s="61"/>
      <c r="AS8099" s="61"/>
      <c r="AT8099" s="61"/>
      <c r="AU8099" s="61"/>
      <c r="AV8099" s="61"/>
      <c r="AW8099" s="61"/>
      <c r="AX8099" s="61"/>
      <c r="AY8099" s="61"/>
      <c r="AZ8099" s="61"/>
      <c r="BA8099" s="61"/>
    </row>
    <row r="8100" spans="39:53" x14ac:dyDescent="0.2">
      <c r="AM8100" s="61"/>
      <c r="AN8100" s="61"/>
      <c r="AO8100" s="171"/>
      <c r="AP8100" s="61"/>
      <c r="AQ8100" s="61"/>
      <c r="AR8100" s="61"/>
      <c r="AS8100" s="61"/>
      <c r="AT8100" s="61"/>
      <c r="AU8100" s="61"/>
      <c r="AV8100" s="61"/>
      <c r="AW8100" s="61"/>
      <c r="AX8100" s="61"/>
      <c r="AY8100" s="61"/>
      <c r="AZ8100" s="61"/>
      <c r="BA8100" s="61"/>
    </row>
    <row r="8101" spans="39:53" x14ac:dyDescent="0.2">
      <c r="AM8101" s="61"/>
      <c r="AN8101" s="61"/>
      <c r="AO8101" s="171"/>
      <c r="AP8101" s="61"/>
      <c r="AQ8101" s="61"/>
      <c r="AR8101" s="61"/>
      <c r="AS8101" s="61"/>
      <c r="AT8101" s="61"/>
      <c r="AU8101" s="61"/>
      <c r="AV8101" s="61"/>
      <c r="AW8101" s="61"/>
      <c r="AX8101" s="61"/>
      <c r="AY8101" s="61"/>
      <c r="AZ8101" s="61"/>
      <c r="BA8101" s="61"/>
    </row>
    <row r="8102" spans="39:53" x14ac:dyDescent="0.2">
      <c r="AM8102" s="61"/>
      <c r="AN8102" s="61"/>
      <c r="AO8102" s="171"/>
      <c r="AP8102" s="61"/>
      <c r="AQ8102" s="61"/>
      <c r="AR8102" s="61"/>
      <c r="AS8102" s="61"/>
      <c r="AT8102" s="61"/>
      <c r="AU8102" s="61"/>
      <c r="AV8102" s="61"/>
      <c r="AW8102" s="61"/>
      <c r="AX8102" s="61"/>
      <c r="AY8102" s="61"/>
      <c r="AZ8102" s="61"/>
      <c r="BA8102" s="61"/>
    </row>
    <row r="8103" spans="39:53" x14ac:dyDescent="0.2">
      <c r="AM8103" s="61"/>
      <c r="AN8103" s="61"/>
      <c r="AO8103" s="171"/>
      <c r="AP8103" s="61"/>
      <c r="AQ8103" s="61"/>
      <c r="AR8103" s="61"/>
      <c r="AS8103" s="61"/>
      <c r="AT8103" s="61"/>
      <c r="AU8103" s="61"/>
      <c r="AV8103" s="61"/>
      <c r="AW8103" s="61"/>
      <c r="AX8103" s="61"/>
      <c r="AY8103" s="61"/>
      <c r="AZ8103" s="61"/>
      <c r="BA8103" s="61"/>
    </row>
    <row r="8104" spans="39:53" x14ac:dyDescent="0.2">
      <c r="AM8104" s="61"/>
      <c r="AN8104" s="61"/>
      <c r="AO8104" s="171"/>
      <c r="AP8104" s="61"/>
      <c r="AQ8104" s="61"/>
      <c r="AR8104" s="61"/>
      <c r="AS8104" s="61"/>
      <c r="AT8104" s="61"/>
      <c r="AU8104" s="61"/>
      <c r="AV8104" s="61"/>
      <c r="AW8104" s="61"/>
      <c r="AX8104" s="61"/>
      <c r="AY8104" s="61"/>
      <c r="AZ8104" s="61"/>
      <c r="BA8104" s="61"/>
    </row>
    <row r="8105" spans="39:53" x14ac:dyDescent="0.2">
      <c r="AM8105" s="61"/>
      <c r="AN8105" s="61"/>
      <c r="AO8105" s="171"/>
      <c r="AP8105" s="61"/>
      <c r="AQ8105" s="61"/>
      <c r="AR8105" s="61"/>
      <c r="AS8105" s="61"/>
      <c r="AT8105" s="61"/>
      <c r="AU8105" s="61"/>
      <c r="AV8105" s="61"/>
      <c r="AW8105" s="61"/>
      <c r="AX8105" s="61"/>
      <c r="AY8105" s="61"/>
      <c r="AZ8105" s="61"/>
      <c r="BA8105" s="61"/>
    </row>
    <row r="8106" spans="39:53" x14ac:dyDescent="0.2">
      <c r="AM8106" s="61"/>
      <c r="AN8106" s="61"/>
      <c r="AO8106" s="171"/>
      <c r="AP8106" s="61"/>
      <c r="AQ8106" s="61"/>
      <c r="AR8106" s="61"/>
      <c r="AS8106" s="61"/>
      <c r="AT8106" s="61"/>
      <c r="AU8106" s="61"/>
      <c r="AV8106" s="61"/>
      <c r="AW8106" s="61"/>
      <c r="AX8106" s="61"/>
      <c r="AY8106" s="61"/>
      <c r="AZ8106" s="61"/>
      <c r="BA8106" s="61"/>
    </row>
    <row r="8107" spans="39:53" x14ac:dyDescent="0.2">
      <c r="AM8107" s="61"/>
      <c r="AN8107" s="61"/>
      <c r="AO8107" s="171"/>
      <c r="AP8107" s="61"/>
      <c r="AQ8107" s="61"/>
      <c r="AR8107" s="61"/>
      <c r="AS8107" s="61"/>
      <c r="AT8107" s="61"/>
      <c r="AU8107" s="61"/>
      <c r="AV8107" s="61"/>
      <c r="AW8107" s="61"/>
      <c r="AX8107" s="61"/>
      <c r="AY8107" s="61"/>
      <c r="AZ8107" s="61"/>
      <c r="BA8107" s="61"/>
    </row>
    <row r="8108" spans="39:53" x14ac:dyDescent="0.2">
      <c r="AM8108" s="61"/>
      <c r="AN8108" s="61"/>
      <c r="AO8108" s="171"/>
      <c r="AP8108" s="61"/>
      <c r="AQ8108" s="61"/>
      <c r="AR8108" s="61"/>
      <c r="AS8108" s="61"/>
      <c r="AT8108" s="61"/>
      <c r="AU8108" s="61"/>
      <c r="AV8108" s="61"/>
      <c r="AW8108" s="61"/>
      <c r="AX8108" s="61"/>
      <c r="AY8108" s="61"/>
      <c r="AZ8108" s="61"/>
      <c r="BA8108" s="61"/>
    </row>
    <row r="8109" spans="39:53" x14ac:dyDescent="0.2">
      <c r="AM8109" s="61"/>
      <c r="AN8109" s="61"/>
      <c r="AO8109" s="171"/>
      <c r="AP8109" s="61"/>
      <c r="AQ8109" s="61"/>
      <c r="AR8109" s="61"/>
      <c r="AS8109" s="61"/>
      <c r="AT8109" s="61"/>
      <c r="AU8109" s="61"/>
      <c r="AV8109" s="61"/>
      <c r="AW8109" s="61"/>
      <c r="AX8109" s="61"/>
      <c r="AY8109" s="61"/>
      <c r="AZ8109" s="61"/>
      <c r="BA8109" s="61"/>
    </row>
    <row r="8110" spans="39:53" x14ac:dyDescent="0.2">
      <c r="AM8110" s="61"/>
      <c r="AN8110" s="61"/>
      <c r="AO8110" s="171"/>
      <c r="AP8110" s="61"/>
      <c r="AQ8110" s="61"/>
      <c r="AR8110" s="61"/>
      <c r="AS8110" s="61"/>
      <c r="AT8110" s="61"/>
      <c r="AU8110" s="61"/>
      <c r="AV8110" s="61"/>
      <c r="AW8110" s="61"/>
      <c r="AX8110" s="61"/>
      <c r="AY8110" s="61"/>
      <c r="AZ8110" s="61"/>
      <c r="BA8110" s="61"/>
    </row>
    <row r="8111" spans="39:53" x14ac:dyDescent="0.2">
      <c r="AM8111" s="61"/>
      <c r="AN8111" s="61"/>
      <c r="AO8111" s="171"/>
      <c r="AP8111" s="61"/>
      <c r="AQ8111" s="61"/>
      <c r="AR8111" s="61"/>
      <c r="AS8111" s="61"/>
      <c r="AT8111" s="61"/>
      <c r="AU8111" s="61"/>
      <c r="AV8111" s="61"/>
      <c r="AW8111" s="61"/>
      <c r="AX8111" s="61"/>
      <c r="AY8111" s="61"/>
      <c r="AZ8111" s="61"/>
      <c r="BA8111" s="61"/>
    </row>
    <row r="8112" spans="39:53" x14ac:dyDescent="0.2">
      <c r="AM8112" s="61"/>
      <c r="AN8112" s="61"/>
      <c r="AO8112" s="171"/>
      <c r="AP8112" s="61"/>
      <c r="AQ8112" s="61"/>
      <c r="AR8112" s="61"/>
      <c r="AS8112" s="61"/>
      <c r="AT8112" s="61"/>
      <c r="AU8112" s="61"/>
      <c r="AV8112" s="61"/>
      <c r="AW8112" s="61"/>
      <c r="AX8112" s="61"/>
      <c r="AY8112" s="61"/>
      <c r="AZ8112" s="61"/>
      <c r="BA8112" s="61"/>
    </row>
    <row r="8113" spans="39:53" x14ac:dyDescent="0.2">
      <c r="AM8113" s="61"/>
      <c r="AN8113" s="61"/>
      <c r="AO8113" s="171"/>
      <c r="AP8113" s="61"/>
      <c r="AQ8113" s="61"/>
      <c r="AR8113" s="61"/>
      <c r="AS8113" s="61"/>
      <c r="AT8113" s="61"/>
      <c r="AU8113" s="61"/>
      <c r="AV8113" s="61"/>
      <c r="AW8113" s="61"/>
      <c r="AX8113" s="61"/>
      <c r="AY8113" s="61"/>
      <c r="AZ8113" s="61"/>
      <c r="BA8113" s="61"/>
    </row>
    <row r="8114" spans="39:53" x14ac:dyDescent="0.2">
      <c r="AM8114" s="61"/>
      <c r="AN8114" s="61"/>
      <c r="AO8114" s="171"/>
      <c r="AP8114" s="61"/>
      <c r="AQ8114" s="61"/>
      <c r="AR8114" s="61"/>
      <c r="AS8114" s="61"/>
      <c r="AT8114" s="61"/>
      <c r="AU8114" s="61"/>
      <c r="AV8114" s="61"/>
      <c r="AW8114" s="61"/>
      <c r="AX8114" s="61"/>
      <c r="AY8114" s="61"/>
      <c r="AZ8114" s="61"/>
      <c r="BA8114" s="61"/>
    </row>
    <row r="8115" spans="39:53" x14ac:dyDescent="0.2">
      <c r="AM8115" s="61"/>
      <c r="AN8115" s="61"/>
      <c r="AO8115" s="171"/>
      <c r="AP8115" s="61"/>
      <c r="AQ8115" s="61"/>
      <c r="AR8115" s="61"/>
      <c r="AS8115" s="61"/>
      <c r="AT8115" s="61"/>
      <c r="AU8115" s="61"/>
      <c r="AV8115" s="61"/>
      <c r="AW8115" s="61"/>
      <c r="AX8115" s="61"/>
      <c r="AY8115" s="61"/>
      <c r="AZ8115" s="61"/>
      <c r="BA8115" s="61"/>
    </row>
    <row r="8116" spans="39:53" x14ac:dyDescent="0.2">
      <c r="AM8116" s="61"/>
      <c r="AN8116" s="61"/>
      <c r="AO8116" s="171"/>
      <c r="AP8116" s="61"/>
      <c r="AQ8116" s="61"/>
      <c r="AR8116" s="61"/>
      <c r="AS8116" s="61"/>
      <c r="AT8116" s="61"/>
      <c r="AU8116" s="61"/>
      <c r="AV8116" s="61"/>
      <c r="AW8116" s="61"/>
      <c r="AX8116" s="61"/>
      <c r="AY8116" s="61"/>
      <c r="AZ8116" s="61"/>
      <c r="BA8116" s="61"/>
    </row>
    <row r="8117" spans="39:53" x14ac:dyDescent="0.2">
      <c r="AM8117" s="61"/>
      <c r="AN8117" s="61"/>
      <c r="AO8117" s="171"/>
      <c r="AP8117" s="61"/>
      <c r="AQ8117" s="61"/>
      <c r="AR8117" s="61"/>
      <c r="AS8117" s="61"/>
      <c r="AT8117" s="61"/>
      <c r="AU8117" s="61"/>
      <c r="AV8117" s="61"/>
      <c r="AW8117" s="61"/>
      <c r="AX8117" s="61"/>
      <c r="AY8117" s="61"/>
      <c r="AZ8117" s="61"/>
      <c r="BA8117" s="61"/>
    </row>
    <row r="8118" spans="39:53" x14ac:dyDescent="0.2">
      <c r="AM8118" s="61"/>
      <c r="AN8118" s="61"/>
      <c r="AO8118" s="171"/>
      <c r="AP8118" s="61"/>
      <c r="AQ8118" s="61"/>
      <c r="AR8118" s="61"/>
      <c r="AS8118" s="61"/>
      <c r="AT8118" s="61"/>
      <c r="AU8118" s="61"/>
      <c r="AV8118" s="61"/>
      <c r="AW8118" s="61"/>
      <c r="AX8118" s="61"/>
      <c r="AY8118" s="61"/>
      <c r="AZ8118" s="61"/>
      <c r="BA8118" s="61"/>
    </row>
    <row r="8119" spans="39:53" x14ac:dyDescent="0.2">
      <c r="AM8119" s="61"/>
      <c r="AN8119" s="61"/>
      <c r="AO8119" s="171"/>
      <c r="AP8119" s="61"/>
      <c r="AQ8119" s="61"/>
      <c r="AR8119" s="61"/>
      <c r="AS8119" s="61"/>
      <c r="AT8119" s="61"/>
      <c r="AU8119" s="61"/>
      <c r="AV8119" s="61"/>
      <c r="AW8119" s="61"/>
      <c r="AX8119" s="61"/>
      <c r="AY8119" s="61"/>
      <c r="AZ8119" s="61"/>
      <c r="BA8119" s="61"/>
    </row>
    <row r="8120" spans="39:53" x14ac:dyDescent="0.2">
      <c r="AM8120" s="61"/>
      <c r="AN8120" s="61"/>
      <c r="AO8120" s="171"/>
      <c r="AP8120" s="61"/>
      <c r="AQ8120" s="61"/>
      <c r="AR8120" s="61"/>
      <c r="AS8120" s="61"/>
      <c r="AT8120" s="61"/>
      <c r="AU8120" s="61"/>
      <c r="AV8120" s="61"/>
      <c r="AW8120" s="61"/>
      <c r="AX8120" s="61"/>
      <c r="AY8120" s="61"/>
      <c r="AZ8120" s="61"/>
      <c r="BA8120" s="61"/>
    </row>
    <row r="8121" spans="39:53" x14ac:dyDescent="0.2">
      <c r="AM8121" s="61"/>
      <c r="AN8121" s="61"/>
      <c r="AO8121" s="171"/>
      <c r="AP8121" s="61"/>
      <c r="AQ8121" s="61"/>
      <c r="AR8121" s="61"/>
      <c r="AS8121" s="61"/>
      <c r="AT8121" s="61"/>
      <c r="AU8121" s="61"/>
      <c r="AV8121" s="61"/>
      <c r="AW8121" s="61"/>
      <c r="AX8121" s="61"/>
      <c r="AY8121" s="61"/>
      <c r="AZ8121" s="61"/>
      <c r="BA8121" s="61"/>
    </row>
    <row r="8122" spans="39:53" x14ac:dyDescent="0.2">
      <c r="AM8122" s="61"/>
      <c r="AN8122" s="61"/>
      <c r="AO8122" s="171"/>
      <c r="AP8122" s="61"/>
      <c r="AQ8122" s="61"/>
      <c r="AR8122" s="61"/>
      <c r="AS8122" s="61"/>
      <c r="AT8122" s="61"/>
      <c r="AU8122" s="61"/>
      <c r="AV8122" s="61"/>
      <c r="AW8122" s="61"/>
      <c r="AX8122" s="61"/>
      <c r="AY8122" s="61"/>
      <c r="AZ8122" s="61"/>
      <c r="BA8122" s="61"/>
    </row>
    <row r="8123" spans="39:53" x14ac:dyDescent="0.2">
      <c r="AM8123" s="61"/>
      <c r="AN8123" s="61"/>
      <c r="AO8123" s="171"/>
      <c r="AP8123" s="61"/>
      <c r="AQ8123" s="61"/>
      <c r="AR8123" s="61"/>
      <c r="AS8123" s="61"/>
      <c r="AT8123" s="61"/>
      <c r="AU8123" s="61"/>
      <c r="AV8123" s="61"/>
      <c r="AW8123" s="61"/>
      <c r="AX8123" s="61"/>
      <c r="AY8123" s="61"/>
      <c r="AZ8123" s="61"/>
      <c r="BA8123" s="61"/>
    </row>
    <row r="8124" spans="39:53" x14ac:dyDescent="0.2">
      <c r="AM8124" s="61"/>
      <c r="AN8124" s="61"/>
      <c r="AO8124" s="171"/>
      <c r="AP8124" s="61"/>
      <c r="AQ8124" s="61"/>
      <c r="AR8124" s="61"/>
      <c r="AS8124" s="61"/>
      <c r="AT8124" s="61"/>
      <c r="AU8124" s="61"/>
      <c r="AV8124" s="61"/>
      <c r="AW8124" s="61"/>
      <c r="AX8124" s="61"/>
      <c r="AY8124" s="61"/>
      <c r="AZ8124" s="61"/>
      <c r="BA8124" s="61"/>
    </row>
    <row r="8125" spans="39:53" x14ac:dyDescent="0.2">
      <c r="AM8125" s="61"/>
      <c r="AN8125" s="61"/>
      <c r="AO8125" s="171"/>
      <c r="AP8125" s="61"/>
      <c r="AQ8125" s="61"/>
      <c r="AR8125" s="61"/>
      <c r="AS8125" s="61"/>
      <c r="AT8125" s="61"/>
      <c r="AU8125" s="61"/>
      <c r="AV8125" s="61"/>
      <c r="AW8125" s="61"/>
      <c r="AX8125" s="61"/>
      <c r="AY8125" s="61"/>
      <c r="AZ8125" s="61"/>
      <c r="BA8125" s="61"/>
    </row>
    <row r="8126" spans="39:53" x14ac:dyDescent="0.2">
      <c r="AM8126" s="61"/>
      <c r="AN8126" s="61"/>
      <c r="AO8126" s="171"/>
      <c r="AP8126" s="61"/>
      <c r="AQ8126" s="61"/>
      <c r="AR8126" s="61"/>
      <c r="AS8126" s="61"/>
      <c r="AT8126" s="61"/>
      <c r="AU8126" s="61"/>
      <c r="AV8126" s="61"/>
      <c r="AW8126" s="61"/>
      <c r="AX8126" s="61"/>
      <c r="AY8126" s="61"/>
      <c r="AZ8126" s="61"/>
      <c r="BA8126" s="61"/>
    </row>
    <row r="8127" spans="39:53" x14ac:dyDescent="0.2">
      <c r="AM8127" s="61"/>
      <c r="AN8127" s="61"/>
      <c r="AO8127" s="171"/>
      <c r="AP8127" s="61"/>
      <c r="AQ8127" s="61"/>
      <c r="AR8127" s="61"/>
      <c r="AS8127" s="61"/>
      <c r="AT8127" s="61"/>
      <c r="AU8127" s="61"/>
      <c r="AV8127" s="61"/>
      <c r="AW8127" s="61"/>
      <c r="AX8127" s="61"/>
      <c r="AY8127" s="61"/>
      <c r="AZ8127" s="61"/>
      <c r="BA8127" s="61"/>
    </row>
    <row r="8128" spans="39:53" x14ac:dyDescent="0.2">
      <c r="AM8128" s="61"/>
      <c r="AN8128" s="61"/>
      <c r="AO8128" s="171"/>
      <c r="AP8128" s="61"/>
      <c r="AQ8128" s="61"/>
      <c r="AR8128" s="61"/>
      <c r="AS8128" s="61"/>
      <c r="AT8128" s="61"/>
      <c r="AU8128" s="61"/>
      <c r="AV8128" s="61"/>
      <c r="AW8128" s="61"/>
      <c r="AX8128" s="61"/>
      <c r="AY8128" s="61"/>
      <c r="AZ8128" s="61"/>
      <c r="BA8128" s="61"/>
    </row>
    <row r="8129" spans="39:53" x14ac:dyDescent="0.2">
      <c r="AM8129" s="61"/>
      <c r="AN8129" s="61"/>
      <c r="AO8129" s="171"/>
      <c r="AP8129" s="61"/>
      <c r="AQ8129" s="61"/>
      <c r="AR8129" s="61"/>
      <c r="AS8129" s="61"/>
      <c r="AT8129" s="61"/>
      <c r="AU8129" s="61"/>
      <c r="AV8129" s="61"/>
      <c r="AW8129" s="61"/>
      <c r="AX8129" s="61"/>
      <c r="AY8129" s="61"/>
      <c r="AZ8129" s="61"/>
      <c r="BA8129" s="61"/>
    </row>
    <row r="8130" spans="39:53" x14ac:dyDescent="0.2">
      <c r="AM8130" s="61"/>
      <c r="AN8130" s="61"/>
      <c r="AO8130" s="171"/>
      <c r="AP8130" s="61"/>
      <c r="AQ8130" s="61"/>
      <c r="AR8130" s="61"/>
      <c r="AS8130" s="61"/>
      <c r="AT8130" s="61"/>
      <c r="AU8130" s="61"/>
      <c r="AV8130" s="61"/>
      <c r="AW8130" s="61"/>
      <c r="AX8130" s="61"/>
      <c r="AY8130" s="61"/>
      <c r="AZ8130" s="61"/>
      <c r="BA8130" s="61"/>
    </row>
    <row r="8131" spans="39:53" x14ac:dyDescent="0.2">
      <c r="AM8131" s="61"/>
      <c r="AN8131" s="61"/>
      <c r="AO8131" s="171"/>
      <c r="AP8131" s="61"/>
      <c r="AQ8131" s="61"/>
      <c r="AR8131" s="61"/>
      <c r="AS8131" s="61"/>
      <c r="AT8131" s="61"/>
      <c r="AU8131" s="61"/>
      <c r="AV8131" s="61"/>
      <c r="AW8131" s="61"/>
      <c r="AX8131" s="61"/>
      <c r="AY8131" s="61"/>
      <c r="AZ8131" s="61"/>
      <c r="BA8131" s="61"/>
    </row>
    <row r="8132" spans="39:53" x14ac:dyDescent="0.2">
      <c r="AM8132" s="61"/>
      <c r="AN8132" s="61"/>
      <c r="AO8132" s="171"/>
      <c r="AP8132" s="61"/>
      <c r="AQ8132" s="61"/>
      <c r="AR8132" s="61"/>
      <c r="AS8132" s="61"/>
      <c r="AT8132" s="61"/>
      <c r="AU8132" s="61"/>
      <c r="AV8132" s="61"/>
      <c r="AW8132" s="61"/>
      <c r="AX8132" s="61"/>
      <c r="AY8132" s="61"/>
      <c r="AZ8132" s="61"/>
      <c r="BA8132" s="61"/>
    </row>
    <row r="8133" spans="39:53" x14ac:dyDescent="0.2">
      <c r="AM8133" s="61"/>
      <c r="AN8133" s="61"/>
      <c r="AO8133" s="171"/>
      <c r="AP8133" s="61"/>
      <c r="AQ8133" s="61"/>
      <c r="AR8133" s="61"/>
      <c r="AS8133" s="61"/>
      <c r="AT8133" s="61"/>
      <c r="AU8133" s="61"/>
      <c r="AV8133" s="61"/>
      <c r="AW8133" s="61"/>
      <c r="AX8133" s="61"/>
      <c r="AY8133" s="61"/>
      <c r="AZ8133" s="61"/>
      <c r="BA8133" s="61"/>
    </row>
    <row r="8134" spans="39:53" x14ac:dyDescent="0.2">
      <c r="AM8134" s="61"/>
      <c r="AN8134" s="61"/>
      <c r="AO8134" s="171"/>
      <c r="AP8134" s="61"/>
      <c r="AQ8134" s="61"/>
      <c r="AR8134" s="61"/>
      <c r="AS8134" s="61"/>
      <c r="AT8134" s="61"/>
      <c r="AU8134" s="61"/>
      <c r="AV8134" s="61"/>
      <c r="AW8134" s="61"/>
      <c r="AX8134" s="61"/>
      <c r="AY8134" s="61"/>
      <c r="AZ8134" s="61"/>
      <c r="BA8134" s="61"/>
    </row>
    <row r="8135" spans="39:53" x14ac:dyDescent="0.2">
      <c r="AM8135" s="61"/>
      <c r="AN8135" s="61"/>
      <c r="AO8135" s="171"/>
      <c r="AP8135" s="61"/>
      <c r="AQ8135" s="61"/>
      <c r="AR8135" s="61"/>
      <c r="AS8135" s="61"/>
      <c r="AT8135" s="61"/>
      <c r="AU8135" s="61"/>
      <c r="AV8135" s="61"/>
      <c r="AW8135" s="61"/>
      <c r="AX8135" s="61"/>
      <c r="AY8135" s="61"/>
      <c r="AZ8135" s="61"/>
      <c r="BA8135" s="61"/>
    </row>
    <row r="8136" spans="39:53" x14ac:dyDescent="0.2">
      <c r="AM8136" s="61"/>
      <c r="AN8136" s="61"/>
      <c r="AO8136" s="171"/>
      <c r="AP8136" s="61"/>
      <c r="AQ8136" s="61"/>
      <c r="AR8136" s="61"/>
      <c r="AS8136" s="61"/>
      <c r="AT8136" s="61"/>
      <c r="AU8136" s="61"/>
      <c r="AV8136" s="61"/>
      <c r="AW8136" s="61"/>
      <c r="AX8136" s="61"/>
      <c r="AY8136" s="61"/>
      <c r="AZ8136" s="61"/>
      <c r="BA8136" s="61"/>
    </row>
    <row r="8137" spans="39:53" x14ac:dyDescent="0.2">
      <c r="AM8137" s="61"/>
      <c r="AN8137" s="61"/>
      <c r="AO8137" s="171"/>
      <c r="AP8137" s="61"/>
      <c r="AQ8137" s="61"/>
      <c r="AR8137" s="61"/>
      <c r="AS8137" s="61"/>
      <c r="AT8137" s="61"/>
      <c r="AU8137" s="61"/>
      <c r="AV8137" s="61"/>
      <c r="AW8137" s="61"/>
      <c r="AX8137" s="61"/>
      <c r="AY8137" s="61"/>
      <c r="AZ8137" s="61"/>
      <c r="BA8137" s="61"/>
    </row>
    <row r="8138" spans="39:53" x14ac:dyDescent="0.2">
      <c r="AM8138" s="61"/>
      <c r="AN8138" s="61"/>
      <c r="AO8138" s="171"/>
      <c r="AP8138" s="61"/>
      <c r="AQ8138" s="61"/>
      <c r="AR8138" s="61"/>
      <c r="AS8138" s="61"/>
      <c r="AT8138" s="61"/>
      <c r="AU8138" s="61"/>
      <c r="AV8138" s="61"/>
      <c r="AW8138" s="61"/>
      <c r="AX8138" s="61"/>
      <c r="AY8138" s="61"/>
      <c r="AZ8138" s="61"/>
      <c r="BA8138" s="61"/>
    </row>
    <row r="8139" spans="39:53" x14ac:dyDescent="0.2">
      <c r="AM8139" s="61"/>
      <c r="AN8139" s="61"/>
      <c r="AO8139" s="171"/>
      <c r="AP8139" s="61"/>
      <c r="AQ8139" s="61"/>
      <c r="AR8139" s="61"/>
      <c r="AS8139" s="61"/>
      <c r="AT8139" s="61"/>
      <c r="AU8139" s="61"/>
      <c r="AV8139" s="61"/>
      <c r="AW8139" s="61"/>
      <c r="AX8139" s="61"/>
      <c r="AY8139" s="61"/>
      <c r="AZ8139" s="61"/>
      <c r="BA8139" s="61"/>
    </row>
    <row r="8140" spans="39:53" x14ac:dyDescent="0.2">
      <c r="AM8140" s="61"/>
      <c r="AN8140" s="61"/>
      <c r="AO8140" s="171"/>
      <c r="AP8140" s="61"/>
      <c r="AQ8140" s="61"/>
      <c r="AR8140" s="61"/>
      <c r="AS8140" s="61"/>
      <c r="AT8140" s="61"/>
      <c r="AU8140" s="61"/>
      <c r="AV8140" s="61"/>
      <c r="AW8140" s="61"/>
      <c r="AX8140" s="61"/>
      <c r="AY8140" s="61"/>
      <c r="AZ8140" s="61"/>
      <c r="BA8140" s="61"/>
    </row>
    <row r="8141" spans="39:53" x14ac:dyDescent="0.2">
      <c r="AM8141" s="61"/>
      <c r="AN8141" s="61"/>
      <c r="AO8141" s="171"/>
      <c r="AP8141" s="61"/>
      <c r="AQ8141" s="61"/>
      <c r="AR8141" s="61"/>
      <c r="AS8141" s="61"/>
      <c r="AT8141" s="61"/>
      <c r="AU8141" s="61"/>
      <c r="AV8141" s="61"/>
      <c r="AW8141" s="61"/>
      <c r="AX8141" s="61"/>
      <c r="AY8141" s="61"/>
      <c r="AZ8141" s="61"/>
      <c r="BA8141" s="61"/>
    </row>
    <row r="8142" spans="39:53" x14ac:dyDescent="0.2">
      <c r="AM8142" s="61"/>
      <c r="AN8142" s="61"/>
      <c r="AO8142" s="171"/>
      <c r="AP8142" s="61"/>
      <c r="AQ8142" s="61"/>
      <c r="AR8142" s="61"/>
      <c r="AS8142" s="61"/>
      <c r="AT8142" s="61"/>
      <c r="AU8142" s="61"/>
      <c r="AV8142" s="61"/>
      <c r="AW8142" s="61"/>
      <c r="AX8142" s="61"/>
      <c r="AY8142" s="61"/>
      <c r="AZ8142" s="61"/>
      <c r="BA8142" s="61"/>
    </row>
    <row r="8143" spans="39:53" x14ac:dyDescent="0.2">
      <c r="AM8143" s="61"/>
      <c r="AN8143" s="61"/>
      <c r="AO8143" s="171"/>
      <c r="AP8143" s="61"/>
      <c r="AQ8143" s="61"/>
      <c r="AR8143" s="61"/>
      <c r="AS8143" s="61"/>
      <c r="AT8143" s="61"/>
      <c r="AU8143" s="61"/>
      <c r="AV8143" s="61"/>
      <c r="AW8143" s="61"/>
      <c r="AX8143" s="61"/>
      <c r="AY8143" s="61"/>
      <c r="AZ8143" s="61"/>
      <c r="BA8143" s="61"/>
    </row>
    <row r="8144" spans="39:53" x14ac:dyDescent="0.2">
      <c r="AM8144" s="61"/>
      <c r="AN8144" s="61"/>
      <c r="AO8144" s="171"/>
      <c r="AP8144" s="61"/>
      <c r="AQ8144" s="61"/>
      <c r="AR8144" s="61"/>
      <c r="AS8144" s="61"/>
      <c r="AT8144" s="61"/>
      <c r="AU8144" s="61"/>
      <c r="AV8144" s="61"/>
      <c r="AW8144" s="61"/>
      <c r="AX8144" s="61"/>
      <c r="AY8144" s="61"/>
      <c r="AZ8144" s="61"/>
      <c r="BA8144" s="61"/>
    </row>
    <row r="8145" spans="39:53" x14ac:dyDescent="0.2">
      <c r="AM8145" s="61"/>
      <c r="AN8145" s="61"/>
      <c r="AO8145" s="171"/>
      <c r="AP8145" s="61"/>
      <c r="AQ8145" s="61"/>
      <c r="AR8145" s="61"/>
      <c r="AS8145" s="61"/>
      <c r="AT8145" s="61"/>
      <c r="AU8145" s="61"/>
      <c r="AV8145" s="61"/>
      <c r="AW8145" s="61"/>
      <c r="AX8145" s="61"/>
      <c r="AY8145" s="61"/>
      <c r="AZ8145" s="61"/>
      <c r="BA8145" s="61"/>
    </row>
    <row r="8146" spans="39:53" x14ac:dyDescent="0.2">
      <c r="AM8146" s="61"/>
      <c r="AN8146" s="61"/>
      <c r="AO8146" s="171"/>
      <c r="AP8146" s="61"/>
      <c r="AQ8146" s="61"/>
      <c r="AR8146" s="61"/>
      <c r="AS8146" s="61"/>
      <c r="AT8146" s="61"/>
      <c r="AU8146" s="61"/>
      <c r="AV8146" s="61"/>
      <c r="AW8146" s="61"/>
      <c r="AX8146" s="61"/>
      <c r="AY8146" s="61"/>
      <c r="AZ8146" s="61"/>
      <c r="BA8146" s="61"/>
    </row>
    <row r="8147" spans="39:53" x14ac:dyDescent="0.2">
      <c r="AM8147" s="61"/>
      <c r="AN8147" s="61"/>
      <c r="AO8147" s="171"/>
      <c r="AP8147" s="61"/>
      <c r="AQ8147" s="61"/>
      <c r="AR8147" s="61"/>
      <c r="AS8147" s="61"/>
      <c r="AT8147" s="61"/>
      <c r="AU8147" s="61"/>
      <c r="AV8147" s="61"/>
      <c r="AW8147" s="61"/>
      <c r="AX8147" s="61"/>
      <c r="AY8147" s="61"/>
      <c r="AZ8147" s="61"/>
      <c r="BA8147" s="61"/>
    </row>
    <row r="8148" spans="39:53" x14ac:dyDescent="0.2">
      <c r="AM8148" s="61"/>
      <c r="AN8148" s="61"/>
      <c r="AO8148" s="171"/>
      <c r="AP8148" s="61"/>
      <c r="AQ8148" s="61"/>
      <c r="AR8148" s="61"/>
      <c r="AS8148" s="61"/>
      <c r="AT8148" s="61"/>
      <c r="AU8148" s="61"/>
      <c r="AV8148" s="61"/>
      <c r="AW8148" s="61"/>
      <c r="AX8148" s="61"/>
      <c r="AY8148" s="61"/>
      <c r="AZ8148" s="61"/>
      <c r="BA8148" s="61"/>
    </row>
    <row r="8149" spans="39:53" x14ac:dyDescent="0.2">
      <c r="AM8149" s="61"/>
      <c r="AN8149" s="61"/>
      <c r="AO8149" s="171"/>
      <c r="AP8149" s="61"/>
      <c r="AQ8149" s="61"/>
      <c r="AR8149" s="61"/>
      <c r="AS8149" s="61"/>
      <c r="AT8149" s="61"/>
      <c r="AU8149" s="61"/>
      <c r="AV8149" s="61"/>
      <c r="AW8149" s="61"/>
      <c r="AX8149" s="61"/>
      <c r="AY8149" s="61"/>
      <c r="AZ8149" s="61"/>
      <c r="BA8149" s="61"/>
    </row>
    <row r="8150" spans="39:53" x14ac:dyDescent="0.2">
      <c r="AM8150" s="61"/>
      <c r="AN8150" s="61"/>
      <c r="AO8150" s="171"/>
      <c r="AP8150" s="61"/>
      <c r="AQ8150" s="61"/>
      <c r="AR8150" s="61"/>
      <c r="AS8150" s="61"/>
      <c r="AT8150" s="61"/>
      <c r="AU8150" s="61"/>
      <c r="AV8150" s="61"/>
      <c r="AW8150" s="61"/>
      <c r="AX8150" s="61"/>
      <c r="AY8150" s="61"/>
      <c r="AZ8150" s="61"/>
      <c r="BA8150" s="61"/>
    </row>
    <row r="8151" spans="39:53" x14ac:dyDescent="0.2">
      <c r="AM8151" s="61"/>
      <c r="AN8151" s="61"/>
      <c r="AO8151" s="171"/>
      <c r="AP8151" s="61"/>
      <c r="AQ8151" s="61"/>
      <c r="AR8151" s="61"/>
      <c r="AS8151" s="61"/>
      <c r="AT8151" s="61"/>
      <c r="AU8151" s="61"/>
      <c r="AV8151" s="61"/>
      <c r="AW8151" s="61"/>
      <c r="AX8151" s="61"/>
      <c r="AY8151" s="61"/>
      <c r="AZ8151" s="61"/>
      <c r="BA8151" s="61"/>
    </row>
    <row r="8152" spans="39:53" x14ac:dyDescent="0.2">
      <c r="AM8152" s="61"/>
      <c r="AN8152" s="61"/>
      <c r="AO8152" s="171"/>
      <c r="AP8152" s="61"/>
      <c r="AQ8152" s="61"/>
      <c r="AR8152" s="61"/>
      <c r="AS8152" s="61"/>
      <c r="AT8152" s="61"/>
      <c r="AU8152" s="61"/>
      <c r="AV8152" s="61"/>
      <c r="AW8152" s="61"/>
      <c r="AX8152" s="61"/>
      <c r="AY8152" s="61"/>
      <c r="AZ8152" s="61"/>
      <c r="BA8152" s="61"/>
    </row>
    <row r="8153" spans="39:53" x14ac:dyDescent="0.2">
      <c r="AM8153" s="61"/>
      <c r="AN8153" s="61"/>
      <c r="AO8153" s="171"/>
      <c r="AP8153" s="61"/>
      <c r="AQ8153" s="61"/>
      <c r="AR8153" s="61"/>
      <c r="AS8153" s="61"/>
      <c r="AT8153" s="61"/>
      <c r="AU8153" s="61"/>
      <c r="AV8153" s="61"/>
      <c r="AW8153" s="61"/>
      <c r="AX8153" s="61"/>
      <c r="AY8153" s="61"/>
      <c r="AZ8153" s="61"/>
      <c r="BA8153" s="61"/>
    </row>
    <row r="8154" spans="39:53" x14ac:dyDescent="0.2">
      <c r="AM8154" s="61"/>
      <c r="AN8154" s="61"/>
      <c r="AO8154" s="171"/>
      <c r="AP8154" s="61"/>
      <c r="AQ8154" s="61"/>
      <c r="AR8154" s="61"/>
      <c r="AS8154" s="61"/>
      <c r="AT8154" s="61"/>
      <c r="AU8154" s="61"/>
      <c r="AV8154" s="61"/>
      <c r="AW8154" s="61"/>
      <c r="AX8154" s="61"/>
      <c r="AY8154" s="61"/>
      <c r="AZ8154" s="61"/>
      <c r="BA8154" s="61"/>
    </row>
    <row r="8155" spans="39:53" x14ac:dyDescent="0.2">
      <c r="AM8155" s="61"/>
      <c r="AN8155" s="61"/>
      <c r="AO8155" s="171"/>
      <c r="AP8155" s="61"/>
      <c r="AQ8155" s="61"/>
      <c r="AR8155" s="61"/>
      <c r="AS8155" s="61"/>
      <c r="AT8155" s="61"/>
      <c r="AU8155" s="61"/>
      <c r="AV8155" s="61"/>
      <c r="AW8155" s="61"/>
      <c r="AX8155" s="61"/>
      <c r="AY8155" s="61"/>
      <c r="AZ8155" s="61"/>
      <c r="BA8155" s="61"/>
    </row>
    <row r="8156" spans="39:53" x14ac:dyDescent="0.2">
      <c r="AM8156" s="61"/>
      <c r="AN8156" s="61"/>
      <c r="AO8156" s="171"/>
      <c r="AP8156" s="61"/>
      <c r="AQ8156" s="61"/>
      <c r="AR8156" s="61"/>
      <c r="AS8156" s="61"/>
      <c r="AT8156" s="61"/>
      <c r="AU8156" s="61"/>
      <c r="AV8156" s="61"/>
      <c r="AW8156" s="61"/>
      <c r="AX8156" s="61"/>
      <c r="AY8156" s="61"/>
      <c r="AZ8156" s="61"/>
      <c r="BA8156" s="61"/>
    </row>
    <row r="8157" spans="39:53" x14ac:dyDescent="0.2">
      <c r="AM8157" s="61"/>
      <c r="AN8157" s="61"/>
      <c r="AO8157" s="171"/>
      <c r="AP8157" s="61"/>
      <c r="AQ8157" s="61"/>
      <c r="AR8157" s="61"/>
      <c r="AS8157" s="61"/>
      <c r="AT8157" s="61"/>
      <c r="AU8157" s="61"/>
      <c r="AV8157" s="61"/>
      <c r="AW8157" s="61"/>
      <c r="AX8157" s="61"/>
      <c r="AY8157" s="61"/>
      <c r="AZ8157" s="61"/>
      <c r="BA8157" s="61"/>
    </row>
    <row r="8158" spans="39:53" x14ac:dyDescent="0.2">
      <c r="AM8158" s="61"/>
      <c r="AN8158" s="61"/>
      <c r="AO8158" s="171"/>
      <c r="AP8158" s="61"/>
      <c r="AQ8158" s="61"/>
      <c r="AR8158" s="61"/>
      <c r="AS8158" s="61"/>
      <c r="AT8158" s="61"/>
      <c r="AU8158" s="61"/>
      <c r="AV8158" s="61"/>
      <c r="AW8158" s="61"/>
      <c r="AX8158" s="61"/>
      <c r="AY8158" s="61"/>
      <c r="AZ8158" s="61"/>
      <c r="BA8158" s="61"/>
    </row>
    <row r="8159" spans="39:53" x14ac:dyDescent="0.2">
      <c r="AM8159" s="61"/>
      <c r="AN8159" s="61"/>
      <c r="AO8159" s="171"/>
      <c r="AP8159" s="61"/>
      <c r="AQ8159" s="61"/>
      <c r="AR8159" s="61"/>
      <c r="AS8159" s="61"/>
      <c r="AT8159" s="61"/>
      <c r="AU8159" s="61"/>
      <c r="AV8159" s="61"/>
      <c r="AW8159" s="61"/>
      <c r="AX8159" s="61"/>
      <c r="AY8159" s="61"/>
      <c r="AZ8159" s="61"/>
      <c r="BA8159" s="61"/>
    </row>
    <row r="8160" spans="39:53" x14ac:dyDescent="0.2">
      <c r="AM8160" s="61"/>
      <c r="AN8160" s="61"/>
      <c r="AO8160" s="171"/>
      <c r="AP8160" s="61"/>
      <c r="AQ8160" s="61"/>
      <c r="AR8160" s="61"/>
      <c r="AS8160" s="61"/>
      <c r="AT8160" s="61"/>
      <c r="AU8160" s="61"/>
      <c r="AV8160" s="61"/>
      <c r="AW8160" s="61"/>
      <c r="AX8160" s="61"/>
      <c r="AY8160" s="61"/>
      <c r="AZ8160" s="61"/>
      <c r="BA8160" s="61"/>
    </row>
    <row r="8161" spans="39:53" x14ac:dyDescent="0.2">
      <c r="AM8161" s="61"/>
      <c r="AN8161" s="61"/>
      <c r="AO8161" s="171"/>
      <c r="AP8161" s="61"/>
      <c r="AQ8161" s="61"/>
      <c r="AR8161" s="61"/>
      <c r="AS8161" s="61"/>
      <c r="AT8161" s="61"/>
      <c r="AU8161" s="61"/>
      <c r="AV8161" s="61"/>
      <c r="AW8161" s="61"/>
      <c r="AX8161" s="61"/>
      <c r="AY8161" s="61"/>
      <c r="AZ8161" s="61"/>
      <c r="BA8161" s="61"/>
    </row>
    <row r="8162" spans="39:53" x14ac:dyDescent="0.2">
      <c r="AM8162" s="61"/>
      <c r="AN8162" s="61"/>
      <c r="AO8162" s="171"/>
      <c r="AP8162" s="61"/>
      <c r="AQ8162" s="61"/>
      <c r="AR8162" s="61"/>
      <c r="AS8162" s="61"/>
      <c r="AT8162" s="61"/>
      <c r="AU8162" s="61"/>
      <c r="AV8162" s="61"/>
      <c r="AW8162" s="61"/>
      <c r="AX8162" s="61"/>
      <c r="AY8162" s="61"/>
      <c r="AZ8162" s="61"/>
      <c r="BA8162" s="61"/>
    </row>
    <row r="8163" spans="39:53" x14ac:dyDescent="0.2">
      <c r="AM8163" s="61"/>
      <c r="AN8163" s="61"/>
      <c r="AO8163" s="171"/>
      <c r="AP8163" s="61"/>
      <c r="AQ8163" s="61"/>
      <c r="AR8163" s="61"/>
      <c r="AS8163" s="61"/>
      <c r="AT8163" s="61"/>
      <c r="AU8163" s="61"/>
      <c r="AV8163" s="61"/>
      <c r="AW8163" s="61"/>
      <c r="AX8163" s="61"/>
      <c r="AY8163" s="61"/>
      <c r="AZ8163" s="61"/>
      <c r="BA8163" s="61"/>
    </row>
    <row r="8164" spans="39:53" x14ac:dyDescent="0.2">
      <c r="AM8164" s="61"/>
      <c r="AN8164" s="61"/>
      <c r="AO8164" s="171"/>
      <c r="AP8164" s="61"/>
      <c r="AQ8164" s="61"/>
      <c r="AR8164" s="61"/>
      <c r="AS8164" s="61"/>
      <c r="AT8164" s="61"/>
      <c r="AU8164" s="61"/>
      <c r="AV8164" s="61"/>
      <c r="AW8164" s="61"/>
      <c r="AX8164" s="61"/>
      <c r="AY8164" s="61"/>
      <c r="AZ8164" s="61"/>
      <c r="BA8164" s="61"/>
    </row>
    <row r="8165" spans="39:53" x14ac:dyDescent="0.2">
      <c r="AM8165" s="61"/>
      <c r="AN8165" s="61"/>
      <c r="AO8165" s="171"/>
      <c r="AP8165" s="61"/>
      <c r="AQ8165" s="61"/>
      <c r="AR8165" s="61"/>
      <c r="AS8165" s="61"/>
      <c r="AT8165" s="61"/>
      <c r="AU8165" s="61"/>
      <c r="AV8165" s="61"/>
      <c r="AW8165" s="61"/>
      <c r="AX8165" s="61"/>
      <c r="AY8165" s="61"/>
      <c r="AZ8165" s="61"/>
      <c r="BA8165" s="61"/>
    </row>
    <row r="8166" spans="39:53" x14ac:dyDescent="0.2">
      <c r="AM8166" s="61"/>
      <c r="AN8166" s="61"/>
      <c r="AO8166" s="171"/>
      <c r="AP8166" s="61"/>
      <c r="AQ8166" s="61"/>
      <c r="AR8166" s="61"/>
      <c r="AS8166" s="61"/>
      <c r="AT8166" s="61"/>
      <c r="AU8166" s="61"/>
      <c r="AV8166" s="61"/>
      <c r="AW8166" s="61"/>
      <c r="AX8166" s="61"/>
      <c r="AY8166" s="61"/>
      <c r="AZ8166" s="61"/>
      <c r="BA8166" s="61"/>
    </row>
    <row r="8167" spans="39:53" x14ac:dyDescent="0.2">
      <c r="AM8167" s="61"/>
      <c r="AN8167" s="61"/>
      <c r="AO8167" s="171"/>
      <c r="AP8167" s="61"/>
      <c r="AQ8167" s="61"/>
      <c r="AR8167" s="61"/>
      <c r="AS8167" s="61"/>
      <c r="AT8167" s="61"/>
      <c r="AU8167" s="61"/>
      <c r="AV8167" s="61"/>
      <c r="AW8167" s="61"/>
      <c r="AX8167" s="61"/>
      <c r="AY8167" s="61"/>
      <c r="AZ8167" s="61"/>
      <c r="BA8167" s="61"/>
    </row>
    <row r="8168" spans="39:53" x14ac:dyDescent="0.2">
      <c r="AM8168" s="61"/>
      <c r="AN8168" s="61"/>
      <c r="AO8168" s="171"/>
      <c r="AP8168" s="61"/>
      <c r="AQ8168" s="61"/>
      <c r="AR8168" s="61"/>
      <c r="AS8168" s="61"/>
      <c r="AT8168" s="61"/>
      <c r="AU8168" s="61"/>
      <c r="AV8168" s="61"/>
      <c r="AW8168" s="61"/>
      <c r="AX8168" s="61"/>
      <c r="AY8168" s="61"/>
      <c r="AZ8168" s="61"/>
      <c r="BA8168" s="61"/>
    </row>
    <row r="8169" spans="39:53" x14ac:dyDescent="0.2">
      <c r="AM8169" s="61"/>
      <c r="AN8169" s="61"/>
      <c r="AO8169" s="171"/>
      <c r="AP8169" s="61"/>
      <c r="AQ8169" s="61"/>
      <c r="AR8169" s="61"/>
      <c r="AS8169" s="61"/>
      <c r="AT8169" s="61"/>
      <c r="AU8169" s="61"/>
      <c r="AV8169" s="61"/>
      <c r="AW8169" s="61"/>
      <c r="AX8169" s="61"/>
      <c r="AY8169" s="61"/>
      <c r="AZ8169" s="61"/>
      <c r="BA8169" s="61"/>
    </row>
    <row r="8170" spans="39:53" x14ac:dyDescent="0.2">
      <c r="AM8170" s="61"/>
      <c r="AN8170" s="61"/>
      <c r="AO8170" s="171"/>
      <c r="AP8170" s="61"/>
      <c r="AQ8170" s="61"/>
      <c r="AR8170" s="61"/>
      <c r="AS8170" s="61"/>
      <c r="AT8170" s="61"/>
      <c r="AU8170" s="61"/>
      <c r="AV8170" s="61"/>
      <c r="AW8170" s="61"/>
      <c r="AX8170" s="61"/>
      <c r="AY8170" s="61"/>
      <c r="AZ8170" s="61"/>
      <c r="BA8170" s="61"/>
    </row>
    <row r="8171" spans="39:53" x14ac:dyDescent="0.2">
      <c r="AM8171" s="61"/>
      <c r="AN8171" s="61"/>
      <c r="AO8171" s="171"/>
      <c r="AP8171" s="61"/>
      <c r="AQ8171" s="61"/>
      <c r="AR8171" s="61"/>
      <c r="AS8171" s="61"/>
      <c r="AT8171" s="61"/>
      <c r="AU8171" s="61"/>
      <c r="AV8171" s="61"/>
      <c r="AW8171" s="61"/>
      <c r="AX8171" s="61"/>
      <c r="AY8171" s="61"/>
      <c r="AZ8171" s="61"/>
      <c r="BA8171" s="61"/>
    </row>
    <row r="8172" spans="39:53" x14ac:dyDescent="0.2">
      <c r="AM8172" s="61"/>
      <c r="AN8172" s="61"/>
      <c r="AO8172" s="171"/>
      <c r="AP8172" s="61"/>
      <c r="AQ8172" s="61"/>
      <c r="AR8172" s="61"/>
      <c r="AS8172" s="61"/>
      <c r="AT8172" s="61"/>
      <c r="AU8172" s="61"/>
      <c r="AV8172" s="61"/>
      <c r="AW8172" s="61"/>
      <c r="AX8172" s="61"/>
      <c r="AY8172" s="61"/>
      <c r="AZ8172" s="61"/>
      <c r="BA8172" s="61"/>
    </row>
    <row r="8173" spans="39:53" x14ac:dyDescent="0.2">
      <c r="AM8173" s="61"/>
      <c r="AN8173" s="61"/>
      <c r="AO8173" s="171"/>
      <c r="AP8173" s="61"/>
      <c r="AQ8173" s="61"/>
      <c r="AR8173" s="61"/>
      <c r="AS8173" s="61"/>
      <c r="AT8173" s="61"/>
      <c r="AU8173" s="61"/>
      <c r="AV8173" s="61"/>
      <c r="AW8173" s="61"/>
      <c r="AX8173" s="61"/>
      <c r="AY8173" s="61"/>
      <c r="AZ8173" s="61"/>
      <c r="BA8173" s="61"/>
    </row>
    <row r="8174" spans="39:53" x14ac:dyDescent="0.2">
      <c r="AM8174" s="61"/>
      <c r="AN8174" s="61"/>
      <c r="AO8174" s="171"/>
      <c r="AP8174" s="61"/>
      <c r="AQ8174" s="61"/>
      <c r="AR8174" s="61"/>
      <c r="AS8174" s="61"/>
      <c r="AT8174" s="61"/>
      <c r="AU8174" s="61"/>
      <c r="AV8174" s="61"/>
      <c r="AW8174" s="61"/>
      <c r="AX8174" s="61"/>
      <c r="AY8174" s="61"/>
      <c r="AZ8174" s="61"/>
      <c r="BA8174" s="61"/>
    </row>
    <row r="8175" spans="39:53" x14ac:dyDescent="0.2">
      <c r="AM8175" s="61"/>
      <c r="AN8175" s="61"/>
      <c r="AO8175" s="171"/>
      <c r="AP8175" s="61"/>
      <c r="AQ8175" s="61"/>
      <c r="AR8175" s="61"/>
      <c r="AS8175" s="61"/>
      <c r="AT8175" s="61"/>
      <c r="AU8175" s="61"/>
      <c r="AV8175" s="61"/>
      <c r="AW8175" s="61"/>
      <c r="AX8175" s="61"/>
      <c r="AY8175" s="61"/>
      <c r="AZ8175" s="61"/>
      <c r="BA8175" s="61"/>
    </row>
    <row r="8176" spans="39:53" x14ac:dyDescent="0.2">
      <c r="AM8176" s="61"/>
      <c r="AN8176" s="61"/>
      <c r="AO8176" s="171"/>
      <c r="AP8176" s="61"/>
      <c r="AQ8176" s="61"/>
      <c r="AR8176" s="61"/>
      <c r="AS8176" s="61"/>
      <c r="AT8176" s="61"/>
      <c r="AU8176" s="61"/>
      <c r="AV8176" s="61"/>
      <c r="AW8176" s="61"/>
      <c r="AX8176" s="61"/>
      <c r="AY8176" s="61"/>
      <c r="AZ8176" s="61"/>
      <c r="BA8176" s="61"/>
    </row>
    <row r="8177" spans="39:53" x14ac:dyDescent="0.2">
      <c r="AM8177" s="61"/>
      <c r="AN8177" s="61"/>
      <c r="AO8177" s="171"/>
      <c r="AP8177" s="61"/>
      <c r="AQ8177" s="61"/>
      <c r="AR8177" s="61"/>
      <c r="AS8177" s="61"/>
      <c r="AT8177" s="61"/>
      <c r="AU8177" s="61"/>
      <c r="AV8177" s="61"/>
      <c r="AW8177" s="61"/>
      <c r="AX8177" s="61"/>
      <c r="AY8177" s="61"/>
      <c r="AZ8177" s="61"/>
      <c r="BA8177" s="61"/>
    </row>
    <row r="8178" spans="39:53" x14ac:dyDescent="0.2">
      <c r="AM8178" s="61"/>
      <c r="AN8178" s="61"/>
      <c r="AO8178" s="171"/>
      <c r="AP8178" s="61"/>
      <c r="AQ8178" s="61"/>
      <c r="AR8178" s="61"/>
      <c r="AS8178" s="61"/>
      <c r="AT8178" s="61"/>
      <c r="AU8178" s="61"/>
      <c r="AV8178" s="61"/>
      <c r="AW8178" s="61"/>
      <c r="AX8178" s="61"/>
      <c r="AY8178" s="61"/>
      <c r="AZ8178" s="61"/>
      <c r="BA8178" s="61"/>
    </row>
    <row r="8179" spans="39:53" x14ac:dyDescent="0.2">
      <c r="AM8179" s="61"/>
      <c r="AN8179" s="61"/>
      <c r="AO8179" s="171"/>
      <c r="AP8179" s="61"/>
      <c r="AQ8179" s="61"/>
      <c r="AR8179" s="61"/>
      <c r="AS8179" s="61"/>
      <c r="AT8179" s="61"/>
      <c r="AU8179" s="61"/>
      <c r="AV8179" s="61"/>
      <c r="AW8179" s="61"/>
      <c r="AX8179" s="61"/>
      <c r="AY8179" s="61"/>
      <c r="AZ8179" s="61"/>
      <c r="BA8179" s="61"/>
    </row>
    <row r="8180" spans="39:53" x14ac:dyDescent="0.2">
      <c r="AM8180" s="61"/>
      <c r="AN8180" s="61"/>
      <c r="AO8180" s="171"/>
      <c r="AP8180" s="61"/>
      <c r="AQ8180" s="61"/>
      <c r="AR8180" s="61"/>
      <c r="AS8180" s="61"/>
      <c r="AT8180" s="61"/>
      <c r="AU8180" s="61"/>
      <c r="AV8180" s="61"/>
      <c r="AW8180" s="61"/>
      <c r="AX8180" s="61"/>
      <c r="AY8180" s="61"/>
      <c r="AZ8180" s="61"/>
      <c r="BA8180" s="61"/>
    </row>
    <row r="8181" spans="39:53" x14ac:dyDescent="0.2">
      <c r="AM8181" s="61"/>
      <c r="AN8181" s="61"/>
      <c r="AO8181" s="171"/>
      <c r="AP8181" s="61"/>
      <c r="AQ8181" s="61"/>
      <c r="AR8181" s="61"/>
      <c r="AS8181" s="61"/>
      <c r="AT8181" s="61"/>
      <c r="AU8181" s="61"/>
      <c r="AV8181" s="61"/>
      <c r="AW8181" s="61"/>
      <c r="AX8181" s="61"/>
      <c r="AY8181" s="61"/>
      <c r="AZ8181" s="61"/>
      <c r="BA8181" s="61"/>
    </row>
    <row r="8182" spans="39:53" x14ac:dyDescent="0.2">
      <c r="AM8182" s="61"/>
      <c r="AN8182" s="61"/>
      <c r="AO8182" s="171"/>
      <c r="AP8182" s="61"/>
      <c r="AQ8182" s="61"/>
      <c r="AR8182" s="61"/>
      <c r="AS8182" s="61"/>
      <c r="AT8182" s="61"/>
      <c r="AU8182" s="61"/>
      <c r="AV8182" s="61"/>
      <c r="AW8182" s="61"/>
      <c r="AX8182" s="61"/>
      <c r="AY8182" s="61"/>
      <c r="AZ8182" s="61"/>
      <c r="BA8182" s="61"/>
    </row>
    <row r="8183" spans="39:53" x14ac:dyDescent="0.2">
      <c r="AM8183" s="61"/>
      <c r="AN8183" s="61"/>
      <c r="AO8183" s="171"/>
      <c r="AP8183" s="61"/>
      <c r="AQ8183" s="61"/>
      <c r="AR8183" s="61"/>
      <c r="AS8183" s="61"/>
      <c r="AT8183" s="61"/>
      <c r="AU8183" s="61"/>
      <c r="AV8183" s="61"/>
      <c r="AW8183" s="61"/>
      <c r="AX8183" s="61"/>
      <c r="AY8183" s="61"/>
      <c r="AZ8183" s="61"/>
      <c r="BA8183" s="61"/>
    </row>
    <row r="8184" spans="39:53" x14ac:dyDescent="0.2">
      <c r="AM8184" s="61"/>
      <c r="AN8184" s="61"/>
      <c r="AO8184" s="171"/>
      <c r="AP8184" s="61"/>
      <c r="AQ8184" s="61"/>
      <c r="AR8184" s="61"/>
      <c r="AS8184" s="61"/>
      <c r="AT8184" s="61"/>
      <c r="AU8184" s="61"/>
      <c r="AV8184" s="61"/>
      <c r="AW8184" s="61"/>
      <c r="AX8184" s="61"/>
      <c r="AY8184" s="61"/>
      <c r="AZ8184" s="61"/>
      <c r="BA8184" s="61"/>
    </row>
    <row r="8185" spans="39:53" x14ac:dyDescent="0.2">
      <c r="AM8185" s="61"/>
      <c r="AN8185" s="61"/>
      <c r="AO8185" s="171"/>
      <c r="AP8185" s="61"/>
      <c r="AQ8185" s="61"/>
      <c r="AR8185" s="61"/>
      <c r="AS8185" s="61"/>
      <c r="AT8185" s="61"/>
      <c r="AU8185" s="61"/>
      <c r="AV8185" s="61"/>
      <c r="AW8185" s="61"/>
      <c r="AX8185" s="61"/>
      <c r="AY8185" s="61"/>
      <c r="AZ8185" s="61"/>
      <c r="BA8185" s="61"/>
    </row>
    <row r="8186" spans="39:53" x14ac:dyDescent="0.2">
      <c r="AM8186" s="61"/>
      <c r="AN8186" s="61"/>
      <c r="AO8186" s="171"/>
      <c r="AP8186" s="61"/>
      <c r="AQ8186" s="61"/>
      <c r="AR8186" s="61"/>
      <c r="AS8186" s="61"/>
      <c r="AT8186" s="61"/>
      <c r="AU8186" s="61"/>
      <c r="AV8186" s="61"/>
      <c r="AW8186" s="61"/>
      <c r="AX8186" s="61"/>
      <c r="AY8186" s="61"/>
      <c r="AZ8186" s="61"/>
      <c r="BA8186" s="61"/>
    </row>
    <row r="8187" spans="39:53" x14ac:dyDescent="0.2">
      <c r="AM8187" s="61"/>
      <c r="AN8187" s="61"/>
      <c r="AO8187" s="171"/>
      <c r="AP8187" s="61"/>
      <c r="AQ8187" s="61"/>
      <c r="AR8187" s="61"/>
      <c r="AS8187" s="61"/>
      <c r="AT8187" s="61"/>
      <c r="AU8187" s="61"/>
      <c r="AV8187" s="61"/>
      <c r="AW8187" s="61"/>
      <c r="AX8187" s="61"/>
      <c r="AY8187" s="61"/>
      <c r="AZ8187" s="61"/>
      <c r="BA8187" s="61"/>
    </row>
    <row r="8188" spans="39:53" x14ac:dyDescent="0.2">
      <c r="AM8188" s="61"/>
      <c r="AN8188" s="61"/>
      <c r="AO8188" s="171"/>
      <c r="AP8188" s="61"/>
      <c r="AQ8188" s="61"/>
      <c r="AR8188" s="61"/>
      <c r="AS8188" s="61"/>
      <c r="AT8188" s="61"/>
      <c r="AU8188" s="61"/>
      <c r="AV8188" s="61"/>
      <c r="AW8188" s="61"/>
      <c r="AX8188" s="61"/>
      <c r="AY8188" s="61"/>
      <c r="AZ8188" s="61"/>
      <c r="BA8188" s="61"/>
    </row>
    <row r="8189" spans="39:53" x14ac:dyDescent="0.2">
      <c r="AM8189" s="61"/>
      <c r="AN8189" s="61"/>
      <c r="AO8189" s="171"/>
      <c r="AP8189" s="61"/>
      <c r="AQ8189" s="61"/>
      <c r="AR8189" s="61"/>
      <c r="AS8189" s="61"/>
      <c r="AT8189" s="61"/>
      <c r="AU8189" s="61"/>
      <c r="AV8189" s="61"/>
      <c r="AW8189" s="61"/>
      <c r="AX8189" s="61"/>
      <c r="AY8189" s="61"/>
      <c r="AZ8189" s="61"/>
      <c r="BA8189" s="61"/>
    </row>
    <row r="8190" spans="39:53" x14ac:dyDescent="0.2">
      <c r="AM8190" s="61"/>
      <c r="AN8190" s="61"/>
      <c r="AO8190" s="171"/>
      <c r="AP8190" s="61"/>
      <c r="AQ8190" s="61"/>
      <c r="AR8190" s="61"/>
      <c r="AS8190" s="61"/>
      <c r="AT8190" s="61"/>
      <c r="AU8190" s="61"/>
      <c r="AV8190" s="61"/>
      <c r="AW8190" s="61"/>
      <c r="AX8190" s="61"/>
      <c r="AY8190" s="61"/>
      <c r="AZ8190" s="61"/>
      <c r="BA8190" s="61"/>
    </row>
    <row r="8191" spans="39:53" x14ac:dyDescent="0.2">
      <c r="AM8191" s="61"/>
      <c r="AN8191" s="61"/>
      <c r="AO8191" s="171"/>
      <c r="AP8191" s="61"/>
      <c r="AQ8191" s="61"/>
      <c r="AR8191" s="61"/>
      <c r="AS8191" s="61"/>
      <c r="AT8191" s="61"/>
      <c r="AU8191" s="61"/>
      <c r="AV8191" s="61"/>
      <c r="AW8191" s="61"/>
      <c r="AX8191" s="61"/>
      <c r="AY8191" s="61"/>
      <c r="AZ8191" s="61"/>
      <c r="BA8191" s="61"/>
    </row>
    <row r="8192" spans="39:53" x14ac:dyDescent="0.2">
      <c r="AM8192" s="61"/>
      <c r="AN8192" s="61"/>
      <c r="AO8192" s="171"/>
      <c r="AP8192" s="61"/>
      <c r="AQ8192" s="61"/>
      <c r="AR8192" s="61"/>
      <c r="AS8192" s="61"/>
      <c r="AT8192" s="61"/>
      <c r="AU8192" s="61"/>
      <c r="AV8192" s="61"/>
      <c r="AW8192" s="61"/>
      <c r="AX8192" s="61"/>
      <c r="AY8192" s="61"/>
      <c r="AZ8192" s="61"/>
      <c r="BA8192" s="61"/>
    </row>
    <row r="8193" spans="39:53" x14ac:dyDescent="0.2">
      <c r="AM8193" s="61"/>
      <c r="AN8193" s="61"/>
      <c r="AO8193" s="171"/>
      <c r="AP8193" s="61"/>
      <c r="AQ8193" s="61"/>
      <c r="AR8193" s="61"/>
      <c r="AS8193" s="61"/>
      <c r="AT8193" s="61"/>
      <c r="AU8193" s="61"/>
      <c r="AV8193" s="61"/>
      <c r="AW8193" s="61"/>
      <c r="AX8193" s="61"/>
      <c r="AY8193" s="61"/>
      <c r="AZ8193" s="61"/>
      <c r="BA8193" s="61"/>
    </row>
    <row r="8194" spans="39:53" x14ac:dyDescent="0.2">
      <c r="AM8194" s="61"/>
      <c r="AN8194" s="61"/>
      <c r="AO8194" s="171"/>
      <c r="AP8194" s="61"/>
      <c r="AQ8194" s="61"/>
      <c r="AR8194" s="61"/>
      <c r="AS8194" s="61"/>
      <c r="AT8194" s="61"/>
      <c r="AU8194" s="61"/>
      <c r="AV8194" s="61"/>
      <c r="AW8194" s="61"/>
      <c r="AX8194" s="61"/>
      <c r="AY8194" s="61"/>
      <c r="AZ8194" s="61"/>
      <c r="BA8194" s="61"/>
    </row>
    <row r="8195" spans="39:53" x14ac:dyDescent="0.2">
      <c r="AM8195" s="61"/>
      <c r="AN8195" s="61"/>
      <c r="AO8195" s="171"/>
      <c r="AP8195" s="61"/>
      <c r="AQ8195" s="61"/>
      <c r="AR8195" s="61"/>
      <c r="AS8195" s="61"/>
      <c r="AT8195" s="61"/>
      <c r="AU8195" s="61"/>
      <c r="AV8195" s="61"/>
      <c r="AW8195" s="61"/>
      <c r="AX8195" s="61"/>
      <c r="AY8195" s="61"/>
      <c r="AZ8195" s="61"/>
      <c r="BA8195" s="61"/>
    </row>
    <row r="8196" spans="39:53" x14ac:dyDescent="0.2">
      <c r="AM8196" s="61"/>
      <c r="AN8196" s="61"/>
      <c r="AO8196" s="171"/>
      <c r="AP8196" s="61"/>
      <c r="AQ8196" s="61"/>
      <c r="AR8196" s="61"/>
      <c r="AS8196" s="61"/>
      <c r="AT8196" s="61"/>
      <c r="AU8196" s="61"/>
      <c r="AV8196" s="61"/>
      <c r="AW8196" s="61"/>
      <c r="AX8196" s="61"/>
      <c r="AY8196" s="61"/>
      <c r="AZ8196" s="61"/>
      <c r="BA8196" s="61"/>
    </row>
    <row r="8197" spans="39:53" x14ac:dyDescent="0.2">
      <c r="AM8197" s="61"/>
      <c r="AN8197" s="61"/>
      <c r="AO8197" s="171"/>
      <c r="AP8197" s="61"/>
      <c r="AQ8197" s="61"/>
      <c r="AR8197" s="61"/>
      <c r="AS8197" s="61"/>
      <c r="AT8197" s="61"/>
      <c r="AU8197" s="61"/>
      <c r="AV8197" s="61"/>
      <c r="AW8197" s="61"/>
      <c r="AX8197" s="61"/>
      <c r="AY8197" s="61"/>
      <c r="AZ8197" s="61"/>
      <c r="BA8197" s="61"/>
    </row>
    <row r="8198" spans="39:53" x14ac:dyDescent="0.2">
      <c r="AM8198" s="61"/>
      <c r="AN8198" s="61"/>
      <c r="AO8198" s="171"/>
      <c r="AP8198" s="61"/>
      <c r="AQ8198" s="61"/>
      <c r="AR8198" s="61"/>
      <c r="AS8198" s="61"/>
      <c r="AT8198" s="61"/>
      <c r="AU8198" s="61"/>
      <c r="AV8198" s="61"/>
      <c r="AW8198" s="61"/>
      <c r="AX8198" s="61"/>
      <c r="AY8198" s="61"/>
      <c r="AZ8198" s="61"/>
      <c r="BA8198" s="61"/>
    </row>
    <row r="8199" spans="39:53" x14ac:dyDescent="0.2">
      <c r="AM8199" s="61"/>
      <c r="AN8199" s="61"/>
      <c r="AO8199" s="171"/>
      <c r="AP8199" s="61"/>
      <c r="AQ8199" s="61"/>
      <c r="AR8199" s="61"/>
      <c r="AS8199" s="61"/>
      <c r="AT8199" s="61"/>
      <c r="AU8199" s="61"/>
      <c r="AV8199" s="61"/>
      <c r="AW8199" s="61"/>
      <c r="AX8199" s="61"/>
      <c r="AY8199" s="61"/>
      <c r="AZ8199" s="61"/>
      <c r="BA8199" s="61"/>
    </row>
    <row r="8200" spans="39:53" x14ac:dyDescent="0.2">
      <c r="AM8200" s="61"/>
      <c r="AN8200" s="61"/>
      <c r="AO8200" s="171"/>
      <c r="AP8200" s="61"/>
      <c r="AQ8200" s="61"/>
      <c r="AR8200" s="61"/>
      <c r="AS8200" s="61"/>
      <c r="AT8200" s="61"/>
      <c r="AU8200" s="61"/>
      <c r="AV8200" s="61"/>
      <c r="AW8200" s="61"/>
      <c r="AX8200" s="61"/>
      <c r="AY8200" s="61"/>
      <c r="AZ8200" s="61"/>
      <c r="BA8200" s="61"/>
    </row>
    <row r="8201" spans="39:53" x14ac:dyDescent="0.2">
      <c r="AM8201" s="61"/>
      <c r="AN8201" s="61"/>
      <c r="AO8201" s="171"/>
      <c r="AP8201" s="61"/>
      <c r="AQ8201" s="61"/>
      <c r="AR8201" s="61"/>
      <c r="AS8201" s="61"/>
      <c r="AT8201" s="61"/>
      <c r="AU8201" s="61"/>
      <c r="AV8201" s="61"/>
      <c r="AW8201" s="61"/>
      <c r="AX8201" s="61"/>
      <c r="AY8201" s="61"/>
      <c r="AZ8201" s="61"/>
      <c r="BA8201" s="61"/>
    </row>
    <row r="8202" spans="39:53" x14ac:dyDescent="0.2">
      <c r="AM8202" s="61"/>
      <c r="AN8202" s="61"/>
      <c r="AO8202" s="171"/>
      <c r="AP8202" s="61"/>
      <c r="AQ8202" s="61"/>
      <c r="AR8202" s="61"/>
      <c r="AS8202" s="61"/>
      <c r="AT8202" s="61"/>
      <c r="AU8202" s="61"/>
      <c r="AV8202" s="61"/>
      <c r="AW8202" s="61"/>
      <c r="AX8202" s="61"/>
      <c r="AY8202" s="61"/>
      <c r="AZ8202" s="61"/>
      <c r="BA8202" s="61"/>
    </row>
    <row r="8203" spans="39:53" x14ac:dyDescent="0.2">
      <c r="AM8203" s="61"/>
      <c r="AN8203" s="61"/>
      <c r="AO8203" s="171"/>
      <c r="AP8203" s="61"/>
      <c r="AQ8203" s="61"/>
      <c r="AR8203" s="61"/>
      <c r="AS8203" s="61"/>
      <c r="AT8203" s="61"/>
      <c r="AU8203" s="61"/>
      <c r="AV8203" s="61"/>
      <c r="AW8203" s="61"/>
      <c r="AX8203" s="61"/>
      <c r="AY8203" s="61"/>
      <c r="AZ8203" s="61"/>
      <c r="BA8203" s="61"/>
    </row>
    <row r="8204" spans="39:53" x14ac:dyDescent="0.2">
      <c r="AM8204" s="61"/>
      <c r="AN8204" s="61"/>
      <c r="AO8204" s="171"/>
      <c r="AP8204" s="61"/>
      <c r="AQ8204" s="61"/>
      <c r="AR8204" s="61"/>
      <c r="AS8204" s="61"/>
      <c r="AT8204" s="61"/>
      <c r="AU8204" s="61"/>
      <c r="AV8204" s="61"/>
      <c r="AW8204" s="61"/>
      <c r="AX8204" s="61"/>
      <c r="AY8204" s="61"/>
      <c r="AZ8204" s="61"/>
      <c r="BA8204" s="61"/>
    </row>
    <row r="8205" spans="39:53" x14ac:dyDescent="0.2">
      <c r="AM8205" s="61"/>
      <c r="AN8205" s="61"/>
      <c r="AO8205" s="171"/>
      <c r="AP8205" s="61"/>
      <c r="AQ8205" s="61"/>
      <c r="AR8205" s="61"/>
      <c r="AS8205" s="61"/>
      <c r="AT8205" s="61"/>
      <c r="AU8205" s="61"/>
      <c r="AV8205" s="61"/>
      <c r="AW8205" s="61"/>
      <c r="AX8205" s="61"/>
      <c r="AY8205" s="61"/>
      <c r="AZ8205" s="61"/>
      <c r="BA8205" s="61"/>
    </row>
    <row r="8206" spans="39:53" x14ac:dyDescent="0.2">
      <c r="AM8206" s="61"/>
      <c r="AN8206" s="61"/>
      <c r="AO8206" s="171"/>
      <c r="AP8206" s="61"/>
      <c r="AQ8206" s="61"/>
      <c r="AR8206" s="61"/>
      <c r="AS8206" s="61"/>
      <c r="AT8206" s="61"/>
      <c r="AU8206" s="61"/>
      <c r="AV8206" s="61"/>
      <c r="AW8206" s="61"/>
      <c r="AX8206" s="61"/>
      <c r="AY8206" s="61"/>
      <c r="AZ8206" s="61"/>
      <c r="BA8206" s="61"/>
    </row>
    <row r="8207" spans="39:53" x14ac:dyDescent="0.2">
      <c r="AM8207" s="61"/>
      <c r="AN8207" s="61"/>
      <c r="AO8207" s="171"/>
      <c r="AP8207" s="61"/>
      <c r="AQ8207" s="61"/>
      <c r="AR8207" s="61"/>
      <c r="AS8207" s="61"/>
      <c r="AT8207" s="61"/>
      <c r="AU8207" s="61"/>
      <c r="AV8207" s="61"/>
      <c r="AW8207" s="61"/>
      <c r="AX8207" s="61"/>
      <c r="AY8207" s="61"/>
      <c r="AZ8207" s="61"/>
      <c r="BA8207" s="61"/>
    </row>
    <row r="8208" spans="39:53" x14ac:dyDescent="0.2">
      <c r="AM8208" s="61"/>
      <c r="AN8208" s="61"/>
      <c r="AO8208" s="171"/>
      <c r="AP8208" s="61"/>
      <c r="AQ8208" s="61"/>
      <c r="AR8208" s="61"/>
      <c r="AS8208" s="61"/>
      <c r="AT8208" s="61"/>
      <c r="AU8208" s="61"/>
      <c r="AV8208" s="61"/>
      <c r="AW8208" s="61"/>
      <c r="AX8208" s="61"/>
      <c r="AY8208" s="61"/>
      <c r="AZ8208" s="61"/>
      <c r="BA8208" s="61"/>
    </row>
    <row r="8209" spans="39:53" x14ac:dyDescent="0.2">
      <c r="AM8209" s="61"/>
      <c r="AN8209" s="61"/>
      <c r="AO8209" s="171"/>
      <c r="AP8209" s="61"/>
      <c r="AQ8209" s="61"/>
      <c r="AR8209" s="61"/>
      <c r="AS8209" s="61"/>
      <c r="AT8209" s="61"/>
      <c r="AU8209" s="61"/>
      <c r="AV8209" s="61"/>
      <c r="AW8209" s="61"/>
      <c r="AX8209" s="61"/>
      <c r="AY8209" s="61"/>
      <c r="AZ8209" s="61"/>
      <c r="BA8209" s="61"/>
    </row>
    <row r="8210" spans="39:53" x14ac:dyDescent="0.2">
      <c r="AM8210" s="61"/>
      <c r="AN8210" s="61"/>
      <c r="AO8210" s="171"/>
      <c r="AP8210" s="61"/>
      <c r="AQ8210" s="61"/>
      <c r="AR8210" s="61"/>
      <c r="AS8210" s="61"/>
      <c r="AT8210" s="61"/>
      <c r="AU8210" s="61"/>
      <c r="AV8210" s="61"/>
      <c r="AW8210" s="61"/>
      <c r="AX8210" s="61"/>
      <c r="AY8210" s="61"/>
      <c r="AZ8210" s="61"/>
      <c r="BA8210" s="61"/>
    </row>
    <row r="8211" spans="39:53" x14ac:dyDescent="0.2">
      <c r="AM8211" s="61"/>
      <c r="AN8211" s="61"/>
      <c r="AO8211" s="171"/>
      <c r="AP8211" s="61"/>
      <c r="AQ8211" s="61"/>
      <c r="AR8211" s="61"/>
      <c r="AS8211" s="61"/>
      <c r="AT8211" s="61"/>
      <c r="AU8211" s="61"/>
      <c r="AV8211" s="61"/>
      <c r="AW8211" s="61"/>
      <c r="AX8211" s="61"/>
      <c r="AY8211" s="61"/>
      <c r="AZ8211" s="61"/>
      <c r="BA8211" s="61"/>
    </row>
    <row r="8212" spans="39:53" x14ac:dyDescent="0.2">
      <c r="AM8212" s="61"/>
      <c r="AN8212" s="61"/>
      <c r="AO8212" s="171"/>
      <c r="AP8212" s="61"/>
      <c r="AQ8212" s="61"/>
      <c r="AR8212" s="61"/>
      <c r="AS8212" s="61"/>
      <c r="AT8212" s="61"/>
      <c r="AU8212" s="61"/>
      <c r="AV8212" s="61"/>
      <c r="AW8212" s="61"/>
      <c r="AX8212" s="61"/>
      <c r="AY8212" s="61"/>
      <c r="AZ8212" s="61"/>
      <c r="BA8212" s="61"/>
    </row>
    <row r="8213" spans="39:53" x14ac:dyDescent="0.2">
      <c r="AM8213" s="61"/>
      <c r="AN8213" s="61"/>
      <c r="AO8213" s="171"/>
      <c r="AP8213" s="61"/>
      <c r="AQ8213" s="61"/>
      <c r="AR8213" s="61"/>
      <c r="AS8213" s="61"/>
      <c r="AT8213" s="61"/>
      <c r="AU8213" s="61"/>
      <c r="AV8213" s="61"/>
      <c r="AW8213" s="61"/>
      <c r="AX8213" s="61"/>
      <c r="AY8213" s="61"/>
      <c r="AZ8213" s="61"/>
      <c r="BA8213" s="61"/>
    </row>
    <row r="8214" spans="39:53" x14ac:dyDescent="0.2">
      <c r="AM8214" s="61"/>
      <c r="AN8214" s="61"/>
      <c r="AO8214" s="171"/>
      <c r="AP8214" s="61"/>
      <c r="AQ8214" s="61"/>
      <c r="AR8214" s="61"/>
      <c r="AS8214" s="61"/>
      <c r="AT8214" s="61"/>
      <c r="AU8214" s="61"/>
      <c r="AV8214" s="61"/>
      <c r="AW8214" s="61"/>
      <c r="AX8214" s="61"/>
      <c r="AY8214" s="61"/>
      <c r="AZ8214" s="61"/>
      <c r="BA8214" s="61"/>
    </row>
    <row r="8215" spans="39:53" x14ac:dyDescent="0.2">
      <c r="AM8215" s="61"/>
      <c r="AN8215" s="61"/>
      <c r="AO8215" s="171"/>
      <c r="AP8215" s="61"/>
      <c r="AQ8215" s="61"/>
      <c r="AR8215" s="61"/>
      <c r="AS8215" s="61"/>
      <c r="AT8215" s="61"/>
      <c r="AU8215" s="61"/>
      <c r="AV8215" s="61"/>
      <c r="AW8215" s="61"/>
      <c r="AX8215" s="61"/>
      <c r="AY8215" s="61"/>
      <c r="AZ8215" s="61"/>
      <c r="BA8215" s="61"/>
    </row>
    <row r="8216" spans="39:53" x14ac:dyDescent="0.2">
      <c r="AM8216" s="61"/>
      <c r="AN8216" s="61"/>
      <c r="AO8216" s="171"/>
      <c r="AP8216" s="61"/>
      <c r="AQ8216" s="61"/>
      <c r="AR8216" s="61"/>
      <c r="AS8216" s="61"/>
      <c r="AT8216" s="61"/>
      <c r="AU8216" s="61"/>
      <c r="AV8216" s="61"/>
      <c r="AW8216" s="61"/>
      <c r="AX8216" s="61"/>
      <c r="AY8216" s="61"/>
      <c r="AZ8216" s="61"/>
      <c r="BA8216" s="61"/>
    </row>
    <row r="8217" spans="39:53" x14ac:dyDescent="0.2">
      <c r="AM8217" s="61"/>
      <c r="AN8217" s="61"/>
      <c r="AO8217" s="171"/>
      <c r="AP8217" s="61"/>
      <c r="AQ8217" s="61"/>
      <c r="AR8217" s="61"/>
      <c r="AS8217" s="61"/>
      <c r="AT8217" s="61"/>
      <c r="AU8217" s="61"/>
      <c r="AV8217" s="61"/>
      <c r="AW8217" s="61"/>
      <c r="AX8217" s="61"/>
      <c r="AY8217" s="61"/>
      <c r="AZ8217" s="61"/>
      <c r="BA8217" s="61"/>
    </row>
    <row r="8218" spans="39:53" x14ac:dyDescent="0.2">
      <c r="AM8218" s="61"/>
      <c r="AN8218" s="61"/>
      <c r="AO8218" s="171"/>
      <c r="AP8218" s="61"/>
      <c r="AQ8218" s="61"/>
      <c r="AR8218" s="61"/>
      <c r="AS8218" s="61"/>
      <c r="AT8218" s="61"/>
      <c r="AU8218" s="61"/>
      <c r="AV8218" s="61"/>
      <c r="AW8218" s="61"/>
      <c r="AX8218" s="61"/>
      <c r="AY8218" s="61"/>
      <c r="AZ8218" s="61"/>
      <c r="BA8218" s="61"/>
    </row>
    <row r="8219" spans="39:53" x14ac:dyDescent="0.2">
      <c r="AM8219" s="61"/>
      <c r="AN8219" s="61"/>
      <c r="AO8219" s="171"/>
      <c r="AP8219" s="61"/>
      <c r="AQ8219" s="61"/>
      <c r="AR8219" s="61"/>
      <c r="AS8219" s="61"/>
      <c r="AT8219" s="61"/>
      <c r="AU8219" s="61"/>
      <c r="AV8219" s="61"/>
      <c r="AW8219" s="61"/>
      <c r="AX8219" s="61"/>
      <c r="AY8219" s="61"/>
      <c r="AZ8219" s="61"/>
      <c r="BA8219" s="61"/>
    </row>
    <row r="8220" spans="39:53" x14ac:dyDescent="0.2">
      <c r="AM8220" s="61"/>
      <c r="AN8220" s="61"/>
      <c r="AO8220" s="171"/>
      <c r="AP8220" s="61"/>
      <c r="AQ8220" s="61"/>
      <c r="AR8220" s="61"/>
      <c r="AS8220" s="61"/>
      <c r="AT8220" s="61"/>
      <c r="AU8220" s="61"/>
      <c r="AV8220" s="61"/>
      <c r="AW8220" s="61"/>
      <c r="AX8220" s="61"/>
      <c r="AY8220" s="61"/>
      <c r="AZ8220" s="61"/>
      <c r="BA8220" s="61"/>
    </row>
    <row r="8221" spans="39:53" x14ac:dyDescent="0.2">
      <c r="AM8221" s="61"/>
      <c r="AN8221" s="61"/>
      <c r="AO8221" s="171"/>
      <c r="AP8221" s="61"/>
      <c r="AQ8221" s="61"/>
      <c r="AR8221" s="61"/>
      <c r="AS8221" s="61"/>
      <c r="AT8221" s="61"/>
      <c r="AU8221" s="61"/>
      <c r="AV8221" s="61"/>
      <c r="AW8221" s="61"/>
      <c r="AX8221" s="61"/>
      <c r="AY8221" s="61"/>
      <c r="AZ8221" s="61"/>
      <c r="BA8221" s="61"/>
    </row>
    <row r="8222" spans="39:53" x14ac:dyDescent="0.2">
      <c r="AM8222" s="61"/>
      <c r="AN8222" s="61"/>
      <c r="AO8222" s="171"/>
      <c r="AP8222" s="61"/>
      <c r="AQ8222" s="61"/>
      <c r="AR8222" s="61"/>
      <c r="AS8222" s="61"/>
      <c r="AT8222" s="61"/>
      <c r="AU8222" s="61"/>
      <c r="AV8222" s="61"/>
      <c r="AW8222" s="61"/>
      <c r="AX8222" s="61"/>
      <c r="AY8222" s="61"/>
      <c r="AZ8222" s="61"/>
      <c r="BA8222" s="61"/>
    </row>
    <row r="8223" spans="39:53" x14ac:dyDescent="0.2">
      <c r="AM8223" s="61"/>
      <c r="AN8223" s="61"/>
      <c r="AO8223" s="171"/>
      <c r="AP8223" s="61"/>
      <c r="AQ8223" s="61"/>
      <c r="AR8223" s="61"/>
      <c r="AS8223" s="61"/>
      <c r="AT8223" s="61"/>
      <c r="AU8223" s="61"/>
      <c r="AV8223" s="61"/>
      <c r="AW8223" s="61"/>
      <c r="AX8223" s="61"/>
      <c r="AY8223" s="61"/>
      <c r="AZ8223" s="61"/>
      <c r="BA8223" s="61"/>
    </row>
    <row r="8224" spans="39:53" x14ac:dyDescent="0.2">
      <c r="AM8224" s="61"/>
      <c r="AN8224" s="61"/>
      <c r="AO8224" s="171"/>
      <c r="AP8224" s="61"/>
      <c r="AQ8224" s="61"/>
      <c r="AR8224" s="61"/>
      <c r="AS8224" s="61"/>
      <c r="AT8224" s="61"/>
      <c r="AU8224" s="61"/>
      <c r="AV8224" s="61"/>
      <c r="AW8224" s="61"/>
      <c r="AX8224" s="61"/>
      <c r="AY8224" s="61"/>
      <c r="AZ8224" s="61"/>
      <c r="BA8224" s="61"/>
    </row>
    <row r="8225" spans="39:53" x14ac:dyDescent="0.2">
      <c r="AM8225" s="61"/>
      <c r="AN8225" s="61"/>
      <c r="AO8225" s="171"/>
      <c r="AP8225" s="61"/>
      <c r="AQ8225" s="61"/>
      <c r="AR8225" s="61"/>
      <c r="AS8225" s="61"/>
      <c r="AT8225" s="61"/>
      <c r="AU8225" s="61"/>
      <c r="AV8225" s="61"/>
      <c r="AW8225" s="61"/>
      <c r="AX8225" s="61"/>
      <c r="AY8225" s="61"/>
      <c r="AZ8225" s="61"/>
      <c r="BA8225" s="61"/>
    </row>
    <row r="8226" spans="39:53" x14ac:dyDescent="0.2">
      <c r="AM8226" s="61"/>
      <c r="AN8226" s="61"/>
      <c r="AO8226" s="171"/>
      <c r="AP8226" s="61"/>
      <c r="AQ8226" s="61"/>
      <c r="AR8226" s="61"/>
      <c r="AS8226" s="61"/>
      <c r="AT8226" s="61"/>
      <c r="AU8226" s="61"/>
      <c r="AV8226" s="61"/>
      <c r="AW8226" s="61"/>
      <c r="AX8226" s="61"/>
      <c r="AY8226" s="61"/>
      <c r="AZ8226" s="61"/>
      <c r="BA8226" s="61"/>
    </row>
    <row r="8227" spans="39:53" x14ac:dyDescent="0.2">
      <c r="AM8227" s="61"/>
      <c r="AN8227" s="61"/>
      <c r="AO8227" s="171"/>
      <c r="AP8227" s="61"/>
      <c r="AQ8227" s="61"/>
      <c r="AR8227" s="61"/>
      <c r="AS8227" s="61"/>
      <c r="AT8227" s="61"/>
      <c r="AU8227" s="61"/>
      <c r="AV8227" s="61"/>
      <c r="AW8227" s="61"/>
      <c r="AX8227" s="61"/>
      <c r="AY8227" s="61"/>
      <c r="AZ8227" s="61"/>
      <c r="BA8227" s="61"/>
    </row>
    <row r="8228" spans="39:53" x14ac:dyDescent="0.2">
      <c r="AM8228" s="61"/>
      <c r="AN8228" s="61"/>
      <c r="AO8228" s="171"/>
      <c r="AP8228" s="61"/>
      <c r="AQ8228" s="61"/>
      <c r="AR8228" s="61"/>
      <c r="AS8228" s="61"/>
      <c r="AT8228" s="61"/>
      <c r="AU8228" s="61"/>
      <c r="AV8228" s="61"/>
      <c r="AW8228" s="61"/>
      <c r="AX8228" s="61"/>
      <c r="AY8228" s="61"/>
      <c r="AZ8228" s="61"/>
      <c r="BA8228" s="61"/>
    </row>
    <row r="8229" spans="39:53" x14ac:dyDescent="0.2">
      <c r="AM8229" s="61"/>
      <c r="AN8229" s="61"/>
      <c r="AO8229" s="171"/>
      <c r="AP8229" s="61"/>
      <c r="AQ8229" s="61"/>
      <c r="AR8229" s="61"/>
      <c r="AS8229" s="61"/>
      <c r="AT8229" s="61"/>
      <c r="AU8229" s="61"/>
      <c r="AV8229" s="61"/>
      <c r="AW8229" s="61"/>
      <c r="AX8229" s="61"/>
      <c r="AY8229" s="61"/>
      <c r="AZ8229" s="61"/>
      <c r="BA8229" s="61"/>
    </row>
    <row r="8230" spans="39:53" x14ac:dyDescent="0.2">
      <c r="AM8230" s="61"/>
      <c r="AN8230" s="61"/>
      <c r="AO8230" s="171"/>
      <c r="AP8230" s="61"/>
      <c r="AQ8230" s="61"/>
      <c r="AR8230" s="61"/>
      <c r="AS8230" s="61"/>
      <c r="AT8230" s="61"/>
      <c r="AU8230" s="61"/>
      <c r="AV8230" s="61"/>
      <c r="AW8230" s="61"/>
      <c r="AX8230" s="61"/>
      <c r="AY8230" s="61"/>
      <c r="AZ8230" s="61"/>
      <c r="BA8230" s="61"/>
    </row>
    <row r="8231" spans="39:53" x14ac:dyDescent="0.2">
      <c r="AM8231" s="61"/>
      <c r="AN8231" s="61"/>
      <c r="AO8231" s="171"/>
      <c r="AP8231" s="61"/>
      <c r="AQ8231" s="61"/>
      <c r="AR8231" s="61"/>
      <c r="AS8231" s="61"/>
      <c r="AT8231" s="61"/>
      <c r="AU8231" s="61"/>
      <c r="AV8231" s="61"/>
      <c r="AW8231" s="61"/>
      <c r="AX8231" s="61"/>
      <c r="AY8231" s="61"/>
      <c r="AZ8231" s="61"/>
      <c r="BA8231" s="61"/>
    </row>
    <row r="8232" spans="39:53" x14ac:dyDescent="0.2">
      <c r="AM8232" s="61"/>
      <c r="AN8232" s="61"/>
      <c r="AO8232" s="171"/>
      <c r="AP8232" s="61"/>
      <c r="AQ8232" s="61"/>
      <c r="AR8232" s="61"/>
      <c r="AS8232" s="61"/>
      <c r="AT8232" s="61"/>
      <c r="AU8232" s="61"/>
      <c r="AV8232" s="61"/>
      <c r="AW8232" s="61"/>
      <c r="AX8232" s="61"/>
      <c r="AY8232" s="61"/>
      <c r="AZ8232" s="61"/>
      <c r="BA8232" s="61"/>
    </row>
    <row r="8233" spans="39:53" x14ac:dyDescent="0.2">
      <c r="AM8233" s="61"/>
      <c r="AN8233" s="61"/>
      <c r="AO8233" s="171"/>
      <c r="AP8233" s="61"/>
      <c r="AQ8233" s="61"/>
      <c r="AR8233" s="61"/>
      <c r="AS8233" s="61"/>
      <c r="AT8233" s="61"/>
      <c r="AU8233" s="61"/>
      <c r="AV8233" s="61"/>
      <c r="AW8233" s="61"/>
      <c r="AX8233" s="61"/>
      <c r="AY8233" s="61"/>
      <c r="AZ8233" s="61"/>
      <c r="BA8233" s="61"/>
    </row>
    <row r="8234" spans="39:53" x14ac:dyDescent="0.2">
      <c r="AM8234" s="61"/>
      <c r="AN8234" s="61"/>
      <c r="AO8234" s="171"/>
      <c r="AP8234" s="61"/>
      <c r="AQ8234" s="61"/>
      <c r="AR8234" s="61"/>
      <c r="AS8234" s="61"/>
      <c r="AT8234" s="61"/>
      <c r="AU8234" s="61"/>
      <c r="AV8234" s="61"/>
      <c r="AW8234" s="61"/>
      <c r="AX8234" s="61"/>
      <c r="AY8234" s="61"/>
      <c r="AZ8234" s="61"/>
      <c r="BA8234" s="61"/>
    </row>
    <row r="8235" spans="39:53" x14ac:dyDescent="0.2">
      <c r="AM8235" s="61"/>
      <c r="AN8235" s="61"/>
      <c r="AO8235" s="171"/>
      <c r="AP8235" s="61"/>
      <c r="AQ8235" s="61"/>
      <c r="AR8235" s="61"/>
      <c r="AS8235" s="61"/>
      <c r="AT8235" s="61"/>
      <c r="AU8235" s="61"/>
      <c r="AV8235" s="61"/>
      <c r="AW8235" s="61"/>
      <c r="AX8235" s="61"/>
      <c r="AY8235" s="61"/>
      <c r="AZ8235" s="61"/>
      <c r="BA8235" s="61"/>
    </row>
    <row r="8236" spans="39:53" x14ac:dyDescent="0.2">
      <c r="AM8236" s="61"/>
      <c r="AN8236" s="61"/>
      <c r="AO8236" s="171"/>
      <c r="AP8236" s="61"/>
      <c r="AQ8236" s="61"/>
      <c r="AR8236" s="61"/>
      <c r="AS8236" s="61"/>
      <c r="AT8236" s="61"/>
      <c r="AU8236" s="61"/>
      <c r="AV8236" s="61"/>
      <c r="AW8236" s="61"/>
      <c r="AX8236" s="61"/>
      <c r="AY8236" s="61"/>
      <c r="AZ8236" s="61"/>
      <c r="BA8236" s="61"/>
    </row>
    <row r="8237" spans="39:53" x14ac:dyDescent="0.2">
      <c r="AM8237" s="61"/>
      <c r="AN8237" s="61"/>
      <c r="AO8237" s="171"/>
      <c r="AP8237" s="61"/>
      <c r="AQ8237" s="61"/>
      <c r="AR8237" s="61"/>
      <c r="AS8237" s="61"/>
      <c r="AT8237" s="61"/>
      <c r="AU8237" s="61"/>
      <c r="AV8237" s="61"/>
      <c r="AW8237" s="61"/>
      <c r="AX8237" s="61"/>
      <c r="AY8237" s="61"/>
      <c r="AZ8237" s="61"/>
      <c r="BA8237" s="61"/>
    </row>
    <row r="8238" spans="39:53" x14ac:dyDescent="0.2">
      <c r="AM8238" s="61"/>
      <c r="AN8238" s="61"/>
      <c r="AO8238" s="171"/>
      <c r="AP8238" s="61"/>
      <c r="AQ8238" s="61"/>
      <c r="AR8238" s="61"/>
      <c r="AS8238" s="61"/>
      <c r="AT8238" s="61"/>
      <c r="AU8238" s="61"/>
      <c r="AV8238" s="61"/>
      <c r="AW8238" s="61"/>
      <c r="AX8238" s="61"/>
      <c r="AY8238" s="61"/>
      <c r="AZ8238" s="61"/>
      <c r="BA8238" s="61"/>
    </row>
    <row r="8239" spans="39:53" x14ac:dyDescent="0.2">
      <c r="AM8239" s="61"/>
      <c r="AN8239" s="61"/>
      <c r="AO8239" s="171"/>
      <c r="AP8239" s="61"/>
      <c r="AQ8239" s="61"/>
      <c r="AR8239" s="61"/>
      <c r="AS8239" s="61"/>
      <c r="AT8239" s="61"/>
      <c r="AU8239" s="61"/>
      <c r="AV8239" s="61"/>
      <c r="AW8239" s="61"/>
      <c r="AX8239" s="61"/>
      <c r="AY8239" s="61"/>
      <c r="AZ8239" s="61"/>
      <c r="BA8239" s="61"/>
    </row>
    <row r="8240" spans="39:53" x14ac:dyDescent="0.2">
      <c r="AM8240" s="61"/>
      <c r="AN8240" s="61"/>
      <c r="AO8240" s="171"/>
      <c r="AP8240" s="61"/>
      <c r="AQ8240" s="61"/>
      <c r="AR8240" s="61"/>
      <c r="AS8240" s="61"/>
      <c r="AT8240" s="61"/>
      <c r="AU8240" s="61"/>
      <c r="AV8240" s="61"/>
      <c r="AW8240" s="61"/>
      <c r="AX8240" s="61"/>
      <c r="AY8240" s="61"/>
      <c r="AZ8240" s="61"/>
      <c r="BA8240" s="61"/>
    </row>
    <row r="8241" spans="39:53" x14ac:dyDescent="0.2">
      <c r="AM8241" s="61"/>
      <c r="AN8241" s="61"/>
      <c r="AO8241" s="171"/>
      <c r="AP8241" s="61"/>
      <c r="AQ8241" s="61"/>
      <c r="AR8241" s="61"/>
      <c r="AS8241" s="61"/>
      <c r="AT8241" s="61"/>
      <c r="AU8241" s="61"/>
      <c r="AV8241" s="61"/>
      <c r="AW8241" s="61"/>
      <c r="AX8241" s="61"/>
      <c r="AY8241" s="61"/>
      <c r="AZ8241" s="61"/>
      <c r="BA8241" s="61"/>
    </row>
    <row r="8242" spans="39:53" x14ac:dyDescent="0.2">
      <c r="AM8242" s="61"/>
      <c r="AN8242" s="61"/>
      <c r="AO8242" s="171"/>
      <c r="AP8242" s="61"/>
      <c r="AQ8242" s="61"/>
      <c r="AR8242" s="61"/>
      <c r="AS8242" s="61"/>
      <c r="AT8242" s="61"/>
      <c r="AU8242" s="61"/>
      <c r="AV8242" s="61"/>
      <c r="AW8242" s="61"/>
      <c r="AX8242" s="61"/>
      <c r="AY8242" s="61"/>
      <c r="AZ8242" s="61"/>
      <c r="BA8242" s="61"/>
    </row>
    <row r="8243" spans="39:53" x14ac:dyDescent="0.2">
      <c r="AM8243" s="61"/>
      <c r="AN8243" s="61"/>
      <c r="AO8243" s="171"/>
      <c r="AP8243" s="61"/>
      <c r="AQ8243" s="61"/>
      <c r="AR8243" s="61"/>
      <c r="AS8243" s="61"/>
      <c r="AT8243" s="61"/>
      <c r="AU8243" s="61"/>
      <c r="AV8243" s="61"/>
      <c r="AW8243" s="61"/>
      <c r="AX8243" s="61"/>
      <c r="AY8243" s="61"/>
      <c r="AZ8243" s="61"/>
      <c r="BA8243" s="61"/>
    </row>
    <row r="8244" spans="39:53" x14ac:dyDescent="0.2">
      <c r="AM8244" s="61"/>
      <c r="AN8244" s="61"/>
      <c r="AO8244" s="171"/>
      <c r="AP8244" s="61"/>
      <c r="AQ8244" s="61"/>
      <c r="AR8244" s="61"/>
      <c r="AS8244" s="61"/>
      <c r="AT8244" s="61"/>
      <c r="AU8244" s="61"/>
      <c r="AV8244" s="61"/>
      <c r="AW8244" s="61"/>
      <c r="AX8244" s="61"/>
      <c r="AY8244" s="61"/>
      <c r="AZ8244" s="61"/>
      <c r="BA8244" s="61"/>
    </row>
    <row r="8245" spans="39:53" x14ac:dyDescent="0.2">
      <c r="AM8245" s="61"/>
      <c r="AN8245" s="61"/>
      <c r="AO8245" s="171"/>
      <c r="AP8245" s="61"/>
      <c r="AQ8245" s="61"/>
      <c r="AR8245" s="61"/>
      <c r="AS8245" s="61"/>
      <c r="AT8245" s="61"/>
      <c r="AU8245" s="61"/>
      <c r="AV8245" s="61"/>
      <c r="AW8245" s="61"/>
      <c r="AX8245" s="61"/>
      <c r="AY8245" s="61"/>
      <c r="AZ8245" s="61"/>
      <c r="BA8245" s="61"/>
    </row>
    <row r="8246" spans="39:53" x14ac:dyDescent="0.2">
      <c r="AM8246" s="61"/>
      <c r="AN8246" s="61"/>
      <c r="AO8246" s="171"/>
      <c r="AP8246" s="61"/>
      <c r="AQ8246" s="61"/>
      <c r="AR8246" s="61"/>
      <c r="AS8246" s="61"/>
      <c r="AT8246" s="61"/>
      <c r="AU8246" s="61"/>
      <c r="AV8246" s="61"/>
      <c r="AW8246" s="61"/>
      <c r="AX8246" s="61"/>
      <c r="AY8246" s="61"/>
      <c r="AZ8246" s="61"/>
      <c r="BA8246" s="61"/>
    </row>
    <row r="8247" spans="39:53" x14ac:dyDescent="0.2">
      <c r="AM8247" s="61"/>
      <c r="AN8247" s="61"/>
      <c r="AO8247" s="171"/>
      <c r="AP8247" s="61"/>
      <c r="AQ8247" s="61"/>
      <c r="AR8247" s="61"/>
      <c r="AS8247" s="61"/>
      <c r="AT8247" s="61"/>
      <c r="AU8247" s="61"/>
      <c r="AV8247" s="61"/>
      <c r="AW8247" s="61"/>
      <c r="AX8247" s="61"/>
      <c r="AY8247" s="61"/>
      <c r="AZ8247" s="61"/>
      <c r="BA8247" s="61"/>
    </row>
    <row r="8248" spans="39:53" x14ac:dyDescent="0.2">
      <c r="AM8248" s="61"/>
      <c r="AN8248" s="61"/>
      <c r="AO8248" s="171"/>
      <c r="AP8248" s="61"/>
      <c r="AQ8248" s="61"/>
      <c r="AR8248" s="61"/>
      <c r="AS8248" s="61"/>
      <c r="AT8248" s="61"/>
      <c r="AU8248" s="61"/>
      <c r="AV8248" s="61"/>
      <c r="AW8248" s="61"/>
      <c r="AX8248" s="61"/>
      <c r="AY8248" s="61"/>
      <c r="AZ8248" s="61"/>
      <c r="BA8248" s="61"/>
    </row>
    <row r="8249" spans="39:53" x14ac:dyDescent="0.2">
      <c r="AM8249" s="61"/>
      <c r="AN8249" s="61"/>
      <c r="AO8249" s="171"/>
      <c r="AP8249" s="61"/>
      <c r="AQ8249" s="61"/>
      <c r="AR8249" s="61"/>
      <c r="AS8249" s="61"/>
      <c r="AT8249" s="61"/>
      <c r="AU8249" s="61"/>
      <c r="AV8249" s="61"/>
      <c r="AW8249" s="61"/>
      <c r="AX8249" s="61"/>
      <c r="AY8249" s="61"/>
      <c r="AZ8249" s="61"/>
      <c r="BA8249" s="61"/>
    </row>
    <row r="8250" spans="39:53" x14ac:dyDescent="0.2">
      <c r="AM8250" s="61"/>
      <c r="AN8250" s="61"/>
      <c r="AO8250" s="171"/>
      <c r="AP8250" s="61"/>
      <c r="AQ8250" s="61"/>
      <c r="AR8250" s="61"/>
      <c r="AS8250" s="61"/>
      <c r="AT8250" s="61"/>
      <c r="AU8250" s="61"/>
      <c r="AV8250" s="61"/>
      <c r="AW8250" s="61"/>
      <c r="AX8250" s="61"/>
      <c r="AY8250" s="61"/>
      <c r="AZ8250" s="61"/>
      <c r="BA8250" s="61"/>
    </row>
    <row r="8251" spans="39:53" x14ac:dyDescent="0.2">
      <c r="AM8251" s="61"/>
      <c r="AN8251" s="61"/>
      <c r="AO8251" s="171"/>
      <c r="AP8251" s="61"/>
      <c r="AQ8251" s="61"/>
      <c r="AR8251" s="61"/>
      <c r="AS8251" s="61"/>
      <c r="AT8251" s="61"/>
      <c r="AU8251" s="61"/>
      <c r="AV8251" s="61"/>
      <c r="AW8251" s="61"/>
      <c r="AX8251" s="61"/>
      <c r="AY8251" s="61"/>
      <c r="AZ8251" s="61"/>
      <c r="BA8251" s="61"/>
    </row>
    <row r="8252" spans="39:53" x14ac:dyDescent="0.2">
      <c r="AM8252" s="61"/>
      <c r="AN8252" s="61"/>
      <c r="AO8252" s="171"/>
      <c r="AP8252" s="61"/>
      <c r="AQ8252" s="61"/>
      <c r="AR8252" s="61"/>
      <c r="AS8252" s="61"/>
      <c r="AT8252" s="61"/>
      <c r="AU8252" s="61"/>
      <c r="AV8252" s="61"/>
      <c r="AW8252" s="61"/>
      <c r="AX8252" s="61"/>
      <c r="AY8252" s="61"/>
      <c r="AZ8252" s="61"/>
      <c r="BA8252" s="61"/>
    </row>
    <row r="8253" spans="39:53" x14ac:dyDescent="0.2">
      <c r="AM8253" s="61"/>
      <c r="AN8253" s="61"/>
      <c r="AO8253" s="171"/>
      <c r="AP8253" s="61"/>
      <c r="AQ8253" s="61"/>
      <c r="AR8253" s="61"/>
      <c r="AS8253" s="61"/>
      <c r="AT8253" s="61"/>
      <c r="AU8253" s="61"/>
      <c r="AV8253" s="61"/>
      <c r="AW8253" s="61"/>
      <c r="AX8253" s="61"/>
      <c r="AY8253" s="61"/>
      <c r="AZ8253" s="61"/>
      <c r="BA8253" s="61"/>
    </row>
    <row r="8254" spans="39:53" x14ac:dyDescent="0.2">
      <c r="AM8254" s="61"/>
      <c r="AN8254" s="61"/>
      <c r="AO8254" s="171"/>
      <c r="AP8254" s="61"/>
      <c r="AQ8254" s="61"/>
      <c r="AR8254" s="61"/>
      <c r="AS8254" s="61"/>
      <c r="AT8254" s="61"/>
      <c r="AU8254" s="61"/>
      <c r="AV8254" s="61"/>
      <c r="AW8254" s="61"/>
      <c r="AX8254" s="61"/>
      <c r="AY8254" s="61"/>
      <c r="AZ8254" s="61"/>
      <c r="BA8254" s="61"/>
    </row>
    <row r="8255" spans="39:53" x14ac:dyDescent="0.2">
      <c r="AM8255" s="61"/>
      <c r="AN8255" s="61"/>
      <c r="AO8255" s="171"/>
      <c r="AP8255" s="61"/>
      <c r="AQ8255" s="61"/>
      <c r="AR8255" s="61"/>
      <c r="AS8255" s="61"/>
      <c r="AT8255" s="61"/>
      <c r="AU8255" s="61"/>
      <c r="AV8255" s="61"/>
      <c r="AW8255" s="61"/>
      <c r="AX8255" s="61"/>
      <c r="AY8255" s="61"/>
      <c r="AZ8255" s="61"/>
      <c r="BA8255" s="61"/>
    </row>
    <row r="8256" spans="39:53" x14ac:dyDescent="0.2">
      <c r="AM8256" s="61"/>
      <c r="AN8256" s="61"/>
      <c r="AO8256" s="171"/>
      <c r="AP8256" s="61"/>
      <c r="AQ8256" s="61"/>
      <c r="AR8256" s="61"/>
      <c r="AS8256" s="61"/>
      <c r="AT8256" s="61"/>
      <c r="AU8256" s="61"/>
      <c r="AV8256" s="61"/>
      <c r="AW8256" s="61"/>
      <c r="AX8256" s="61"/>
      <c r="AY8256" s="61"/>
      <c r="AZ8256" s="61"/>
      <c r="BA8256" s="61"/>
    </row>
    <row r="8257" spans="39:53" x14ac:dyDescent="0.2">
      <c r="AM8257" s="61"/>
      <c r="AN8257" s="61"/>
      <c r="AO8257" s="171"/>
      <c r="AP8257" s="61"/>
      <c r="AQ8257" s="61"/>
      <c r="AR8257" s="61"/>
      <c r="AS8257" s="61"/>
      <c r="AT8257" s="61"/>
      <c r="AU8257" s="61"/>
      <c r="AV8257" s="61"/>
      <c r="AW8257" s="61"/>
      <c r="AX8257" s="61"/>
      <c r="AY8257" s="61"/>
      <c r="AZ8257" s="61"/>
      <c r="BA8257" s="61"/>
    </row>
    <row r="8258" spans="39:53" x14ac:dyDescent="0.2">
      <c r="AM8258" s="61"/>
      <c r="AN8258" s="61"/>
      <c r="AO8258" s="171"/>
      <c r="AP8258" s="61"/>
      <c r="AQ8258" s="61"/>
      <c r="AR8258" s="61"/>
      <c r="AS8258" s="61"/>
      <c r="AT8258" s="61"/>
      <c r="AU8258" s="61"/>
      <c r="AV8258" s="61"/>
      <c r="AW8258" s="61"/>
      <c r="AX8258" s="61"/>
      <c r="AY8258" s="61"/>
      <c r="AZ8258" s="61"/>
      <c r="BA8258" s="61"/>
    </row>
    <row r="8259" spans="39:53" x14ac:dyDescent="0.2">
      <c r="AM8259" s="61"/>
      <c r="AN8259" s="61"/>
      <c r="AO8259" s="171"/>
      <c r="AP8259" s="61"/>
      <c r="AQ8259" s="61"/>
      <c r="AR8259" s="61"/>
      <c r="AS8259" s="61"/>
      <c r="AT8259" s="61"/>
      <c r="AU8259" s="61"/>
      <c r="AV8259" s="61"/>
      <c r="AW8259" s="61"/>
      <c r="AX8259" s="61"/>
      <c r="AY8259" s="61"/>
      <c r="AZ8259" s="61"/>
      <c r="BA8259" s="61"/>
    </row>
    <row r="8260" spans="39:53" x14ac:dyDescent="0.2">
      <c r="AM8260" s="61"/>
      <c r="AN8260" s="61"/>
      <c r="AO8260" s="171"/>
      <c r="AP8260" s="61"/>
      <c r="AQ8260" s="61"/>
      <c r="AR8260" s="61"/>
      <c r="AS8260" s="61"/>
      <c r="AT8260" s="61"/>
      <c r="AU8260" s="61"/>
      <c r="AV8260" s="61"/>
      <c r="AW8260" s="61"/>
      <c r="AX8260" s="61"/>
      <c r="AY8260" s="61"/>
      <c r="AZ8260" s="61"/>
      <c r="BA8260" s="61"/>
    </row>
    <row r="8261" spans="39:53" x14ac:dyDescent="0.2">
      <c r="AM8261" s="61"/>
      <c r="AN8261" s="61"/>
      <c r="AO8261" s="171"/>
      <c r="AP8261" s="61"/>
      <c r="AQ8261" s="61"/>
      <c r="AR8261" s="61"/>
      <c r="AS8261" s="61"/>
      <c r="AT8261" s="61"/>
      <c r="AU8261" s="61"/>
      <c r="AV8261" s="61"/>
      <c r="AW8261" s="61"/>
      <c r="AX8261" s="61"/>
      <c r="AY8261" s="61"/>
      <c r="AZ8261" s="61"/>
      <c r="BA8261" s="61"/>
    </row>
    <row r="8262" spans="39:53" x14ac:dyDescent="0.2">
      <c r="AM8262" s="61"/>
      <c r="AN8262" s="61"/>
      <c r="AO8262" s="171"/>
      <c r="AP8262" s="61"/>
      <c r="AQ8262" s="61"/>
      <c r="AR8262" s="61"/>
      <c r="AS8262" s="61"/>
      <c r="AT8262" s="61"/>
      <c r="AU8262" s="61"/>
      <c r="AV8262" s="61"/>
      <c r="AW8262" s="61"/>
      <c r="AX8262" s="61"/>
      <c r="AY8262" s="61"/>
      <c r="AZ8262" s="61"/>
      <c r="BA8262" s="61"/>
    </row>
    <row r="8263" spans="39:53" x14ac:dyDescent="0.2">
      <c r="AM8263" s="61"/>
      <c r="AN8263" s="61"/>
      <c r="AO8263" s="171"/>
      <c r="AP8263" s="61"/>
      <c r="AQ8263" s="61"/>
      <c r="AR8263" s="61"/>
      <c r="AS8263" s="61"/>
      <c r="AT8263" s="61"/>
      <c r="AU8263" s="61"/>
      <c r="AV8263" s="61"/>
      <c r="AW8263" s="61"/>
      <c r="AX8263" s="61"/>
      <c r="AY8263" s="61"/>
      <c r="AZ8263" s="61"/>
      <c r="BA8263" s="61"/>
    </row>
    <row r="8264" spans="39:53" x14ac:dyDescent="0.2">
      <c r="AM8264" s="61"/>
      <c r="AN8264" s="61"/>
      <c r="AO8264" s="171"/>
      <c r="AP8264" s="61"/>
      <c r="AQ8264" s="61"/>
      <c r="AR8264" s="61"/>
      <c r="AS8264" s="61"/>
      <c r="AT8264" s="61"/>
      <c r="AU8264" s="61"/>
      <c r="AV8264" s="61"/>
      <c r="AW8264" s="61"/>
      <c r="AX8264" s="61"/>
      <c r="AY8264" s="61"/>
      <c r="AZ8264" s="61"/>
      <c r="BA8264" s="61"/>
    </row>
    <row r="8265" spans="39:53" x14ac:dyDescent="0.2">
      <c r="AM8265" s="61"/>
      <c r="AN8265" s="61"/>
      <c r="AO8265" s="171"/>
      <c r="AP8265" s="61"/>
      <c r="AQ8265" s="61"/>
      <c r="AR8265" s="61"/>
      <c r="AS8265" s="61"/>
      <c r="AT8265" s="61"/>
      <c r="AU8265" s="61"/>
      <c r="AV8265" s="61"/>
      <c r="AW8265" s="61"/>
      <c r="AX8265" s="61"/>
      <c r="AY8265" s="61"/>
      <c r="AZ8265" s="61"/>
      <c r="BA8265" s="61"/>
    </row>
    <row r="8266" spans="39:53" x14ac:dyDescent="0.2">
      <c r="AM8266" s="61"/>
      <c r="AN8266" s="61"/>
      <c r="AO8266" s="171"/>
      <c r="AP8266" s="61"/>
      <c r="AQ8266" s="61"/>
      <c r="AR8266" s="61"/>
      <c r="AS8266" s="61"/>
      <c r="AT8266" s="61"/>
      <c r="AU8266" s="61"/>
      <c r="AV8266" s="61"/>
      <c r="AW8266" s="61"/>
      <c r="AX8266" s="61"/>
      <c r="AY8266" s="61"/>
      <c r="AZ8266" s="61"/>
      <c r="BA8266" s="61"/>
    </row>
    <row r="8267" spans="39:53" x14ac:dyDescent="0.2">
      <c r="AM8267" s="61"/>
      <c r="AN8267" s="61"/>
      <c r="AO8267" s="171"/>
      <c r="AP8267" s="61"/>
      <c r="AQ8267" s="61"/>
      <c r="AR8267" s="61"/>
      <c r="AS8267" s="61"/>
      <c r="AT8267" s="61"/>
      <c r="AU8267" s="61"/>
      <c r="AV8267" s="61"/>
      <c r="AW8267" s="61"/>
      <c r="AX8267" s="61"/>
      <c r="AY8267" s="61"/>
      <c r="AZ8267" s="61"/>
      <c r="BA8267" s="61"/>
    </row>
    <row r="8268" spans="39:53" x14ac:dyDescent="0.2">
      <c r="AM8268" s="61"/>
      <c r="AN8268" s="61"/>
      <c r="AO8268" s="171"/>
      <c r="AP8268" s="61"/>
      <c r="AQ8268" s="61"/>
      <c r="AR8268" s="61"/>
      <c r="AS8268" s="61"/>
      <c r="AT8268" s="61"/>
      <c r="AU8268" s="61"/>
      <c r="AV8268" s="61"/>
      <c r="AW8268" s="61"/>
      <c r="AX8268" s="61"/>
      <c r="AY8268" s="61"/>
      <c r="AZ8268" s="61"/>
      <c r="BA8268" s="61"/>
    </row>
    <row r="8269" spans="39:53" x14ac:dyDescent="0.2">
      <c r="AM8269" s="61"/>
      <c r="AN8269" s="61"/>
      <c r="AO8269" s="171"/>
      <c r="AP8269" s="61"/>
      <c r="AQ8269" s="61"/>
      <c r="AR8269" s="61"/>
      <c r="AS8269" s="61"/>
      <c r="AT8269" s="61"/>
      <c r="AU8269" s="61"/>
      <c r="AV8269" s="61"/>
      <c r="AW8269" s="61"/>
      <c r="AX8269" s="61"/>
      <c r="AY8269" s="61"/>
      <c r="AZ8269" s="61"/>
      <c r="BA8269" s="61"/>
    </row>
    <row r="8270" spans="39:53" x14ac:dyDescent="0.2">
      <c r="AM8270" s="61"/>
      <c r="AN8270" s="61"/>
      <c r="AO8270" s="171"/>
      <c r="AP8270" s="61"/>
      <c r="AQ8270" s="61"/>
      <c r="AR8270" s="61"/>
      <c r="AS8270" s="61"/>
      <c r="AT8270" s="61"/>
      <c r="AU8270" s="61"/>
      <c r="AV8270" s="61"/>
      <c r="AW8270" s="61"/>
      <c r="AX8270" s="61"/>
      <c r="AY8270" s="61"/>
      <c r="AZ8270" s="61"/>
      <c r="BA8270" s="61"/>
    </row>
    <row r="8271" spans="39:53" x14ac:dyDescent="0.2">
      <c r="AM8271" s="61"/>
      <c r="AN8271" s="61"/>
      <c r="AO8271" s="171"/>
      <c r="AP8271" s="61"/>
      <c r="AQ8271" s="61"/>
      <c r="AR8271" s="61"/>
      <c r="AS8271" s="61"/>
      <c r="AT8271" s="61"/>
      <c r="AU8271" s="61"/>
      <c r="AV8271" s="61"/>
      <c r="AW8271" s="61"/>
      <c r="AX8271" s="61"/>
      <c r="AY8271" s="61"/>
      <c r="AZ8271" s="61"/>
      <c r="BA8271" s="61"/>
    </row>
    <row r="8272" spans="39:53" x14ac:dyDescent="0.2">
      <c r="AM8272" s="61"/>
      <c r="AN8272" s="61"/>
      <c r="AO8272" s="171"/>
      <c r="AP8272" s="61"/>
      <c r="AQ8272" s="61"/>
      <c r="AR8272" s="61"/>
      <c r="AS8272" s="61"/>
      <c r="AT8272" s="61"/>
      <c r="AU8272" s="61"/>
      <c r="AV8272" s="61"/>
      <c r="AW8272" s="61"/>
      <c r="AX8272" s="61"/>
      <c r="AY8272" s="61"/>
      <c r="AZ8272" s="61"/>
      <c r="BA8272" s="61"/>
    </row>
    <row r="8273" spans="39:53" x14ac:dyDescent="0.2">
      <c r="AM8273" s="61"/>
      <c r="AN8273" s="61"/>
      <c r="AO8273" s="171"/>
      <c r="AP8273" s="61"/>
      <c r="AQ8273" s="61"/>
      <c r="AR8273" s="61"/>
      <c r="AS8273" s="61"/>
      <c r="AT8273" s="61"/>
      <c r="AU8273" s="61"/>
      <c r="AV8273" s="61"/>
      <c r="AW8273" s="61"/>
      <c r="AX8273" s="61"/>
      <c r="AY8273" s="61"/>
      <c r="AZ8273" s="61"/>
      <c r="BA8273" s="61"/>
    </row>
    <row r="8274" spans="39:53" x14ac:dyDescent="0.2">
      <c r="AM8274" s="61"/>
      <c r="AN8274" s="61"/>
      <c r="AO8274" s="171"/>
      <c r="AP8274" s="61"/>
      <c r="AQ8274" s="61"/>
      <c r="AR8274" s="61"/>
      <c r="AS8274" s="61"/>
      <c r="AT8274" s="61"/>
      <c r="AU8274" s="61"/>
      <c r="AV8274" s="61"/>
      <c r="AW8274" s="61"/>
      <c r="AX8274" s="61"/>
      <c r="AY8274" s="61"/>
      <c r="AZ8274" s="61"/>
      <c r="BA8274" s="61"/>
    </row>
    <row r="8275" spans="39:53" x14ac:dyDescent="0.2">
      <c r="AM8275" s="61"/>
      <c r="AN8275" s="61"/>
      <c r="AO8275" s="171"/>
      <c r="AP8275" s="61"/>
      <c r="AQ8275" s="61"/>
      <c r="AR8275" s="61"/>
      <c r="AS8275" s="61"/>
      <c r="AT8275" s="61"/>
      <c r="AU8275" s="61"/>
      <c r="AV8275" s="61"/>
      <c r="AW8275" s="61"/>
      <c r="AX8275" s="61"/>
      <c r="AY8275" s="61"/>
      <c r="AZ8275" s="61"/>
      <c r="BA8275" s="61"/>
    </row>
    <row r="8276" spans="39:53" x14ac:dyDescent="0.2">
      <c r="AM8276" s="61"/>
      <c r="AN8276" s="61"/>
      <c r="AO8276" s="171"/>
      <c r="AP8276" s="61"/>
      <c r="AQ8276" s="61"/>
      <c r="AR8276" s="61"/>
      <c r="AS8276" s="61"/>
      <c r="AT8276" s="61"/>
      <c r="AU8276" s="61"/>
      <c r="AV8276" s="61"/>
      <c r="AW8276" s="61"/>
      <c r="AX8276" s="61"/>
      <c r="AY8276" s="61"/>
      <c r="AZ8276" s="61"/>
      <c r="BA8276" s="61"/>
    </row>
    <row r="8277" spans="39:53" x14ac:dyDescent="0.2">
      <c r="AM8277" s="61"/>
      <c r="AN8277" s="61"/>
      <c r="AO8277" s="171"/>
      <c r="AP8277" s="61"/>
      <c r="AQ8277" s="61"/>
      <c r="AR8277" s="61"/>
      <c r="AS8277" s="61"/>
      <c r="AT8277" s="61"/>
      <c r="AU8277" s="61"/>
      <c r="AV8277" s="61"/>
      <c r="AW8277" s="61"/>
      <c r="AX8277" s="61"/>
      <c r="AY8277" s="61"/>
      <c r="AZ8277" s="61"/>
      <c r="BA8277" s="61"/>
    </row>
    <row r="8278" spans="39:53" x14ac:dyDescent="0.2">
      <c r="AM8278" s="61"/>
      <c r="AN8278" s="61"/>
      <c r="AO8278" s="171"/>
      <c r="AP8278" s="61"/>
      <c r="AQ8278" s="61"/>
      <c r="AR8278" s="61"/>
      <c r="AS8278" s="61"/>
      <c r="AT8278" s="61"/>
      <c r="AU8278" s="61"/>
      <c r="AV8278" s="61"/>
      <c r="AW8278" s="61"/>
      <c r="AX8278" s="61"/>
      <c r="AY8278" s="61"/>
      <c r="AZ8278" s="61"/>
      <c r="BA8278" s="61"/>
    </row>
    <row r="8279" spans="39:53" x14ac:dyDescent="0.2">
      <c r="AM8279" s="61"/>
      <c r="AN8279" s="61"/>
      <c r="AO8279" s="171"/>
      <c r="AP8279" s="61"/>
      <c r="AQ8279" s="61"/>
      <c r="AR8279" s="61"/>
      <c r="AS8279" s="61"/>
      <c r="AT8279" s="61"/>
      <c r="AU8279" s="61"/>
      <c r="AV8279" s="61"/>
      <c r="AW8279" s="61"/>
      <c r="AX8279" s="61"/>
      <c r="AY8279" s="61"/>
      <c r="AZ8279" s="61"/>
      <c r="BA8279" s="61"/>
    </row>
    <row r="8280" spans="39:53" x14ac:dyDescent="0.2">
      <c r="AM8280" s="61"/>
      <c r="AN8280" s="61"/>
      <c r="AO8280" s="171"/>
      <c r="AP8280" s="61"/>
      <c r="AQ8280" s="61"/>
      <c r="AR8280" s="61"/>
      <c r="AS8280" s="61"/>
      <c r="AT8280" s="61"/>
      <c r="AU8280" s="61"/>
      <c r="AV8280" s="61"/>
      <c r="AW8280" s="61"/>
      <c r="AX8280" s="61"/>
      <c r="AY8280" s="61"/>
      <c r="AZ8280" s="61"/>
      <c r="BA8280" s="61"/>
    </row>
    <row r="8281" spans="39:53" x14ac:dyDescent="0.2">
      <c r="AM8281" s="61"/>
      <c r="AN8281" s="61"/>
      <c r="AO8281" s="171"/>
      <c r="AP8281" s="61"/>
      <c r="AQ8281" s="61"/>
      <c r="AR8281" s="61"/>
      <c r="AS8281" s="61"/>
      <c r="AT8281" s="61"/>
      <c r="AU8281" s="61"/>
      <c r="AV8281" s="61"/>
      <c r="AW8281" s="61"/>
      <c r="AX8281" s="61"/>
      <c r="AY8281" s="61"/>
      <c r="AZ8281" s="61"/>
      <c r="BA8281" s="61"/>
    </row>
    <row r="8282" spans="39:53" x14ac:dyDescent="0.2">
      <c r="AM8282" s="61"/>
      <c r="AN8282" s="61"/>
      <c r="AO8282" s="171"/>
      <c r="AP8282" s="61"/>
      <c r="AQ8282" s="61"/>
      <c r="AR8282" s="61"/>
      <c r="AS8282" s="61"/>
      <c r="AT8282" s="61"/>
      <c r="AU8282" s="61"/>
      <c r="AV8282" s="61"/>
      <c r="AW8282" s="61"/>
      <c r="AX8282" s="61"/>
      <c r="AY8282" s="61"/>
      <c r="AZ8282" s="61"/>
      <c r="BA8282" s="61"/>
    </row>
    <row r="8283" spans="39:53" x14ac:dyDescent="0.2">
      <c r="AM8283" s="61"/>
      <c r="AN8283" s="61"/>
      <c r="AO8283" s="171"/>
      <c r="AP8283" s="61"/>
      <c r="AQ8283" s="61"/>
      <c r="AR8283" s="61"/>
      <c r="AS8283" s="61"/>
      <c r="AT8283" s="61"/>
      <c r="AU8283" s="61"/>
      <c r="AV8283" s="61"/>
      <c r="AW8283" s="61"/>
      <c r="AX8283" s="61"/>
      <c r="AY8283" s="61"/>
      <c r="AZ8283" s="61"/>
      <c r="BA8283" s="61"/>
    </row>
    <row r="8284" spans="39:53" x14ac:dyDescent="0.2">
      <c r="AM8284" s="61"/>
      <c r="AN8284" s="61"/>
      <c r="AO8284" s="171"/>
      <c r="AP8284" s="61"/>
      <c r="AQ8284" s="61"/>
      <c r="AR8284" s="61"/>
      <c r="AS8284" s="61"/>
      <c r="AT8284" s="61"/>
      <c r="AU8284" s="61"/>
      <c r="AV8284" s="61"/>
      <c r="AW8284" s="61"/>
      <c r="AX8284" s="61"/>
      <c r="AY8284" s="61"/>
      <c r="AZ8284" s="61"/>
      <c r="BA8284" s="61"/>
    </row>
    <row r="8285" spans="39:53" x14ac:dyDescent="0.2">
      <c r="AM8285" s="61"/>
      <c r="AN8285" s="61"/>
      <c r="AO8285" s="171"/>
      <c r="AP8285" s="61"/>
      <c r="AQ8285" s="61"/>
      <c r="AR8285" s="61"/>
      <c r="AS8285" s="61"/>
      <c r="AT8285" s="61"/>
      <c r="AU8285" s="61"/>
      <c r="AV8285" s="61"/>
      <c r="AW8285" s="61"/>
      <c r="AX8285" s="61"/>
      <c r="AY8285" s="61"/>
      <c r="AZ8285" s="61"/>
      <c r="BA8285" s="61"/>
    </row>
    <row r="8286" spans="39:53" x14ac:dyDescent="0.2">
      <c r="AM8286" s="61"/>
      <c r="AN8286" s="61"/>
      <c r="AO8286" s="171"/>
      <c r="AP8286" s="61"/>
      <c r="AQ8286" s="61"/>
      <c r="AR8286" s="61"/>
      <c r="AS8286" s="61"/>
      <c r="AT8286" s="61"/>
      <c r="AU8286" s="61"/>
      <c r="AV8286" s="61"/>
      <c r="AW8286" s="61"/>
      <c r="AX8286" s="61"/>
      <c r="AY8286" s="61"/>
      <c r="AZ8286" s="61"/>
      <c r="BA8286" s="61"/>
    </row>
    <row r="8287" spans="39:53" x14ac:dyDescent="0.2">
      <c r="AM8287" s="61"/>
      <c r="AN8287" s="61"/>
      <c r="AO8287" s="171"/>
      <c r="AP8287" s="61"/>
      <c r="AQ8287" s="61"/>
      <c r="AR8287" s="61"/>
      <c r="AS8287" s="61"/>
      <c r="AT8287" s="61"/>
      <c r="AU8287" s="61"/>
      <c r="AV8287" s="61"/>
      <c r="AW8287" s="61"/>
      <c r="AX8287" s="61"/>
      <c r="AY8287" s="61"/>
      <c r="AZ8287" s="61"/>
      <c r="BA8287" s="61"/>
    </row>
    <row r="8288" spans="39:53" x14ac:dyDescent="0.2">
      <c r="AM8288" s="61"/>
      <c r="AN8288" s="61"/>
      <c r="AO8288" s="171"/>
      <c r="AP8288" s="61"/>
      <c r="AQ8288" s="61"/>
      <c r="AR8288" s="61"/>
      <c r="AS8288" s="61"/>
      <c r="AT8288" s="61"/>
      <c r="AU8288" s="61"/>
      <c r="AV8288" s="61"/>
      <c r="AW8288" s="61"/>
      <c r="AX8288" s="61"/>
      <c r="AY8288" s="61"/>
      <c r="AZ8288" s="61"/>
      <c r="BA8288" s="61"/>
    </row>
    <row r="8289" spans="39:53" x14ac:dyDescent="0.2">
      <c r="AM8289" s="61"/>
      <c r="AN8289" s="61"/>
      <c r="AO8289" s="171"/>
      <c r="AP8289" s="61"/>
      <c r="AQ8289" s="61"/>
      <c r="AR8289" s="61"/>
      <c r="AS8289" s="61"/>
      <c r="AT8289" s="61"/>
      <c r="AU8289" s="61"/>
      <c r="AV8289" s="61"/>
      <c r="AW8289" s="61"/>
      <c r="AX8289" s="61"/>
      <c r="AY8289" s="61"/>
      <c r="AZ8289" s="61"/>
      <c r="BA8289" s="61"/>
    </row>
    <row r="8290" spans="39:53" x14ac:dyDescent="0.2">
      <c r="AM8290" s="61"/>
      <c r="AN8290" s="61"/>
      <c r="AO8290" s="171"/>
      <c r="AP8290" s="61"/>
      <c r="AQ8290" s="61"/>
      <c r="AR8290" s="61"/>
      <c r="AS8290" s="61"/>
      <c r="AT8290" s="61"/>
      <c r="AU8290" s="61"/>
      <c r="AV8290" s="61"/>
      <c r="AW8290" s="61"/>
      <c r="AX8290" s="61"/>
      <c r="AY8290" s="61"/>
      <c r="AZ8290" s="61"/>
      <c r="BA8290" s="61"/>
    </row>
    <row r="8291" spans="39:53" x14ac:dyDescent="0.2">
      <c r="AM8291" s="61"/>
      <c r="AN8291" s="61"/>
      <c r="AO8291" s="171"/>
      <c r="AP8291" s="61"/>
      <c r="AQ8291" s="61"/>
      <c r="AR8291" s="61"/>
      <c r="AS8291" s="61"/>
      <c r="AT8291" s="61"/>
      <c r="AU8291" s="61"/>
      <c r="AV8291" s="61"/>
      <c r="AW8291" s="61"/>
      <c r="AX8291" s="61"/>
      <c r="AY8291" s="61"/>
      <c r="AZ8291" s="61"/>
      <c r="BA8291" s="61"/>
    </row>
    <row r="8292" spans="39:53" x14ac:dyDescent="0.2">
      <c r="AM8292" s="61"/>
      <c r="AN8292" s="61"/>
      <c r="AO8292" s="171"/>
      <c r="AP8292" s="61"/>
      <c r="AQ8292" s="61"/>
      <c r="AR8292" s="61"/>
      <c r="AS8292" s="61"/>
      <c r="AT8292" s="61"/>
      <c r="AU8292" s="61"/>
      <c r="AV8292" s="61"/>
      <c r="AW8292" s="61"/>
      <c r="AX8292" s="61"/>
      <c r="AY8292" s="61"/>
      <c r="AZ8292" s="61"/>
      <c r="BA8292" s="61"/>
    </row>
    <row r="8293" spans="39:53" x14ac:dyDescent="0.2">
      <c r="AM8293" s="61"/>
      <c r="AN8293" s="61"/>
      <c r="AO8293" s="171"/>
      <c r="AP8293" s="61"/>
      <c r="AQ8293" s="61"/>
      <c r="AR8293" s="61"/>
      <c r="AS8293" s="61"/>
      <c r="AT8293" s="61"/>
      <c r="AU8293" s="61"/>
      <c r="AV8293" s="61"/>
      <c r="AW8293" s="61"/>
      <c r="AX8293" s="61"/>
      <c r="AY8293" s="61"/>
      <c r="AZ8293" s="61"/>
      <c r="BA8293" s="61"/>
    </row>
    <row r="8294" spans="39:53" x14ac:dyDescent="0.2">
      <c r="AM8294" s="61"/>
      <c r="AN8294" s="61"/>
      <c r="AO8294" s="171"/>
      <c r="AP8294" s="61"/>
      <c r="AQ8294" s="61"/>
      <c r="AR8294" s="61"/>
      <c r="AS8294" s="61"/>
      <c r="AT8294" s="61"/>
      <c r="AU8294" s="61"/>
      <c r="AV8294" s="61"/>
      <c r="AW8294" s="61"/>
      <c r="AX8294" s="61"/>
      <c r="AY8294" s="61"/>
      <c r="AZ8294" s="61"/>
      <c r="BA8294" s="61"/>
    </row>
    <row r="8295" spans="39:53" x14ac:dyDescent="0.2">
      <c r="AM8295" s="61"/>
      <c r="AN8295" s="61"/>
      <c r="AO8295" s="171"/>
      <c r="AP8295" s="61"/>
      <c r="AQ8295" s="61"/>
      <c r="AR8295" s="61"/>
      <c r="AS8295" s="61"/>
      <c r="AT8295" s="61"/>
      <c r="AU8295" s="61"/>
      <c r="AV8295" s="61"/>
      <c r="AW8295" s="61"/>
      <c r="AX8295" s="61"/>
      <c r="AY8295" s="61"/>
      <c r="AZ8295" s="61"/>
      <c r="BA8295" s="61"/>
    </row>
    <row r="8296" spans="39:53" x14ac:dyDescent="0.2">
      <c r="AM8296" s="61"/>
      <c r="AN8296" s="61"/>
      <c r="AO8296" s="171"/>
      <c r="AP8296" s="61"/>
      <c r="AQ8296" s="61"/>
      <c r="AR8296" s="61"/>
      <c r="AS8296" s="61"/>
      <c r="AT8296" s="61"/>
      <c r="AU8296" s="61"/>
      <c r="AV8296" s="61"/>
      <c r="AW8296" s="61"/>
      <c r="AX8296" s="61"/>
      <c r="AY8296" s="61"/>
      <c r="AZ8296" s="61"/>
      <c r="BA8296" s="61"/>
    </row>
    <row r="8297" spans="39:53" x14ac:dyDescent="0.2">
      <c r="AM8297" s="61"/>
      <c r="AN8297" s="61"/>
      <c r="AO8297" s="171"/>
      <c r="AP8297" s="61"/>
      <c r="AQ8297" s="61"/>
      <c r="AR8297" s="61"/>
      <c r="AS8297" s="61"/>
      <c r="AT8297" s="61"/>
      <c r="AU8297" s="61"/>
      <c r="AV8297" s="61"/>
      <c r="AW8297" s="61"/>
      <c r="AX8297" s="61"/>
      <c r="AY8297" s="61"/>
      <c r="AZ8297" s="61"/>
      <c r="BA8297" s="61"/>
    </row>
    <row r="8298" spans="39:53" x14ac:dyDescent="0.2">
      <c r="AM8298" s="61"/>
      <c r="AN8298" s="61"/>
      <c r="AO8298" s="171"/>
      <c r="AP8298" s="61"/>
      <c r="AQ8298" s="61"/>
      <c r="AR8298" s="61"/>
      <c r="AS8298" s="61"/>
      <c r="AT8298" s="61"/>
      <c r="AU8298" s="61"/>
      <c r="AV8298" s="61"/>
      <c r="AW8298" s="61"/>
      <c r="AX8298" s="61"/>
      <c r="AY8298" s="61"/>
      <c r="AZ8298" s="61"/>
      <c r="BA8298" s="61"/>
    </row>
    <row r="8299" spans="39:53" x14ac:dyDescent="0.2">
      <c r="AM8299" s="61"/>
      <c r="AN8299" s="61"/>
      <c r="AO8299" s="171"/>
      <c r="AP8299" s="61"/>
      <c r="AQ8299" s="61"/>
      <c r="AR8299" s="61"/>
      <c r="AS8299" s="61"/>
      <c r="AT8299" s="61"/>
      <c r="AU8299" s="61"/>
      <c r="AV8299" s="61"/>
      <c r="AW8299" s="61"/>
      <c r="AX8299" s="61"/>
      <c r="AY8299" s="61"/>
      <c r="AZ8299" s="61"/>
      <c r="BA8299" s="61"/>
    </row>
    <row r="8300" spans="39:53" x14ac:dyDescent="0.2">
      <c r="AM8300" s="61"/>
      <c r="AN8300" s="61"/>
      <c r="AO8300" s="171"/>
      <c r="AP8300" s="61"/>
      <c r="AQ8300" s="61"/>
      <c r="AR8300" s="61"/>
      <c r="AS8300" s="61"/>
      <c r="AT8300" s="61"/>
      <c r="AU8300" s="61"/>
      <c r="AV8300" s="61"/>
      <c r="AW8300" s="61"/>
      <c r="AX8300" s="61"/>
      <c r="AY8300" s="61"/>
      <c r="AZ8300" s="61"/>
      <c r="BA8300" s="61"/>
    </row>
    <row r="8301" spans="39:53" x14ac:dyDescent="0.2">
      <c r="AM8301" s="61"/>
      <c r="AN8301" s="61"/>
      <c r="AO8301" s="171"/>
      <c r="AP8301" s="61"/>
      <c r="AQ8301" s="61"/>
      <c r="AR8301" s="61"/>
      <c r="AS8301" s="61"/>
      <c r="AT8301" s="61"/>
      <c r="AU8301" s="61"/>
      <c r="AV8301" s="61"/>
      <c r="AW8301" s="61"/>
      <c r="AX8301" s="61"/>
      <c r="AY8301" s="61"/>
      <c r="AZ8301" s="61"/>
      <c r="BA8301" s="61"/>
    </row>
    <row r="8302" spans="39:53" x14ac:dyDescent="0.2">
      <c r="AM8302" s="61"/>
      <c r="AN8302" s="61"/>
      <c r="AO8302" s="171"/>
      <c r="AP8302" s="61"/>
      <c r="AQ8302" s="61"/>
      <c r="AR8302" s="61"/>
      <c r="AS8302" s="61"/>
      <c r="AT8302" s="61"/>
      <c r="AU8302" s="61"/>
      <c r="AV8302" s="61"/>
      <c r="AW8302" s="61"/>
      <c r="AX8302" s="61"/>
      <c r="AY8302" s="61"/>
      <c r="AZ8302" s="61"/>
      <c r="BA8302" s="61"/>
    </row>
    <row r="8303" spans="39:53" x14ac:dyDescent="0.2">
      <c r="AM8303" s="61"/>
      <c r="AN8303" s="61"/>
      <c r="AO8303" s="171"/>
      <c r="AP8303" s="61"/>
      <c r="AQ8303" s="61"/>
      <c r="AR8303" s="61"/>
      <c r="AS8303" s="61"/>
      <c r="AT8303" s="61"/>
      <c r="AU8303" s="61"/>
      <c r="AV8303" s="61"/>
      <c r="AW8303" s="61"/>
      <c r="AX8303" s="61"/>
      <c r="AY8303" s="61"/>
      <c r="AZ8303" s="61"/>
      <c r="BA8303" s="61"/>
    </row>
    <row r="8304" spans="39:53" x14ac:dyDescent="0.2">
      <c r="AM8304" s="61"/>
      <c r="AN8304" s="61"/>
      <c r="AO8304" s="171"/>
      <c r="AP8304" s="61"/>
      <c r="AQ8304" s="61"/>
      <c r="AR8304" s="61"/>
      <c r="AS8304" s="61"/>
      <c r="AT8304" s="61"/>
      <c r="AU8304" s="61"/>
      <c r="AV8304" s="61"/>
      <c r="AW8304" s="61"/>
      <c r="AX8304" s="61"/>
      <c r="AY8304" s="61"/>
      <c r="AZ8304" s="61"/>
      <c r="BA8304" s="61"/>
    </row>
    <row r="8305" spans="39:53" x14ac:dyDescent="0.2">
      <c r="AM8305" s="61"/>
      <c r="AN8305" s="61"/>
      <c r="AO8305" s="171"/>
      <c r="AP8305" s="61"/>
      <c r="AQ8305" s="61"/>
      <c r="AR8305" s="61"/>
      <c r="AS8305" s="61"/>
      <c r="AT8305" s="61"/>
      <c r="AU8305" s="61"/>
      <c r="AV8305" s="61"/>
      <c r="AW8305" s="61"/>
      <c r="AX8305" s="61"/>
      <c r="AY8305" s="61"/>
      <c r="AZ8305" s="61"/>
      <c r="BA8305" s="61"/>
    </row>
    <row r="8306" spans="39:53" x14ac:dyDescent="0.2">
      <c r="AM8306" s="61"/>
      <c r="AN8306" s="61"/>
      <c r="AO8306" s="171"/>
      <c r="AP8306" s="61"/>
      <c r="AQ8306" s="61"/>
      <c r="AR8306" s="61"/>
      <c r="AS8306" s="61"/>
      <c r="AT8306" s="61"/>
      <c r="AU8306" s="61"/>
      <c r="AV8306" s="61"/>
      <c r="AW8306" s="61"/>
      <c r="AX8306" s="61"/>
      <c r="AY8306" s="61"/>
      <c r="AZ8306" s="61"/>
      <c r="BA8306" s="61"/>
    </row>
    <row r="8307" spans="39:53" x14ac:dyDescent="0.2">
      <c r="AM8307" s="61"/>
      <c r="AN8307" s="61"/>
      <c r="AO8307" s="171"/>
      <c r="AP8307" s="61"/>
      <c r="AQ8307" s="61"/>
      <c r="AR8307" s="61"/>
      <c r="AS8307" s="61"/>
      <c r="AT8307" s="61"/>
      <c r="AU8307" s="61"/>
      <c r="AV8307" s="61"/>
      <c r="AW8307" s="61"/>
      <c r="AX8307" s="61"/>
      <c r="AY8307" s="61"/>
      <c r="AZ8307" s="61"/>
      <c r="BA8307" s="61"/>
    </row>
    <row r="8308" spans="39:53" x14ac:dyDescent="0.2">
      <c r="AM8308" s="61"/>
      <c r="AN8308" s="61"/>
      <c r="AO8308" s="171"/>
      <c r="AP8308" s="61"/>
      <c r="AQ8308" s="61"/>
      <c r="AR8308" s="61"/>
      <c r="AS8308" s="61"/>
      <c r="AT8308" s="61"/>
      <c r="AU8308" s="61"/>
      <c r="AV8308" s="61"/>
      <c r="AW8308" s="61"/>
      <c r="AX8308" s="61"/>
      <c r="AY8308" s="61"/>
      <c r="AZ8308" s="61"/>
      <c r="BA8308" s="61"/>
    </row>
    <row r="8309" spans="39:53" x14ac:dyDescent="0.2">
      <c r="AM8309" s="61"/>
      <c r="AN8309" s="61"/>
      <c r="AO8309" s="171"/>
      <c r="AP8309" s="61"/>
      <c r="AQ8309" s="61"/>
      <c r="AR8309" s="61"/>
      <c r="AS8309" s="61"/>
      <c r="AT8309" s="61"/>
      <c r="AU8309" s="61"/>
      <c r="AV8309" s="61"/>
      <c r="AW8309" s="61"/>
      <c r="AX8309" s="61"/>
      <c r="AY8309" s="61"/>
      <c r="AZ8309" s="61"/>
      <c r="BA8309" s="61"/>
    </row>
    <row r="8310" spans="39:53" x14ac:dyDescent="0.2">
      <c r="AM8310" s="61"/>
      <c r="AN8310" s="61"/>
      <c r="AO8310" s="171"/>
      <c r="AP8310" s="61"/>
      <c r="AQ8310" s="61"/>
      <c r="AR8310" s="61"/>
      <c r="AS8310" s="61"/>
      <c r="AT8310" s="61"/>
      <c r="AU8310" s="61"/>
      <c r="AV8310" s="61"/>
      <c r="AW8310" s="61"/>
      <c r="AX8310" s="61"/>
      <c r="AY8310" s="61"/>
      <c r="AZ8310" s="61"/>
      <c r="BA8310" s="61"/>
    </row>
    <row r="8311" spans="39:53" x14ac:dyDescent="0.2">
      <c r="AM8311" s="61"/>
      <c r="AN8311" s="61"/>
      <c r="AO8311" s="171"/>
      <c r="AP8311" s="61"/>
      <c r="AQ8311" s="61"/>
      <c r="AR8311" s="61"/>
      <c r="AS8311" s="61"/>
      <c r="AT8311" s="61"/>
      <c r="AU8311" s="61"/>
      <c r="AV8311" s="61"/>
      <c r="AW8311" s="61"/>
      <c r="AX8311" s="61"/>
      <c r="AY8311" s="61"/>
      <c r="AZ8311" s="61"/>
      <c r="BA8311" s="61"/>
    </row>
    <row r="8312" spans="39:53" x14ac:dyDescent="0.2">
      <c r="AM8312" s="61"/>
      <c r="AN8312" s="61"/>
      <c r="AO8312" s="171"/>
      <c r="AP8312" s="61"/>
      <c r="AQ8312" s="61"/>
      <c r="AR8312" s="61"/>
      <c r="AS8312" s="61"/>
      <c r="AT8312" s="61"/>
      <c r="AU8312" s="61"/>
      <c r="AV8312" s="61"/>
      <c r="AW8312" s="61"/>
      <c r="AX8312" s="61"/>
      <c r="AY8312" s="61"/>
      <c r="AZ8312" s="61"/>
      <c r="BA8312" s="61"/>
    </row>
    <row r="8313" spans="39:53" x14ac:dyDescent="0.2">
      <c r="AM8313" s="61"/>
      <c r="AN8313" s="61"/>
      <c r="AO8313" s="171"/>
      <c r="AP8313" s="61"/>
      <c r="AQ8313" s="61"/>
      <c r="AR8313" s="61"/>
      <c r="AS8313" s="61"/>
      <c r="AT8313" s="61"/>
      <c r="AU8313" s="61"/>
      <c r="AV8313" s="61"/>
      <c r="AW8313" s="61"/>
      <c r="AX8313" s="61"/>
      <c r="AY8313" s="61"/>
      <c r="AZ8313" s="61"/>
      <c r="BA8313" s="61"/>
    </row>
    <row r="8314" spans="39:53" x14ac:dyDescent="0.2">
      <c r="AM8314" s="61"/>
      <c r="AN8314" s="61"/>
      <c r="AO8314" s="171"/>
      <c r="AP8314" s="61"/>
      <c r="AQ8314" s="61"/>
      <c r="AR8314" s="61"/>
      <c r="AS8314" s="61"/>
      <c r="AT8314" s="61"/>
      <c r="AU8314" s="61"/>
      <c r="AV8314" s="61"/>
      <c r="AW8314" s="61"/>
      <c r="AX8314" s="61"/>
      <c r="AY8314" s="61"/>
      <c r="AZ8314" s="61"/>
      <c r="BA8314" s="61"/>
    </row>
    <row r="8315" spans="39:53" x14ac:dyDescent="0.2">
      <c r="AM8315" s="61"/>
      <c r="AN8315" s="61"/>
      <c r="AO8315" s="171"/>
      <c r="AP8315" s="61"/>
      <c r="AQ8315" s="61"/>
      <c r="AR8315" s="61"/>
      <c r="AS8315" s="61"/>
      <c r="AT8315" s="61"/>
      <c r="AU8315" s="61"/>
      <c r="AV8315" s="61"/>
      <c r="AW8315" s="61"/>
      <c r="AX8315" s="61"/>
      <c r="AY8315" s="61"/>
      <c r="AZ8315" s="61"/>
      <c r="BA8315" s="61"/>
    </row>
    <row r="8316" spans="39:53" x14ac:dyDescent="0.2">
      <c r="AM8316" s="61"/>
      <c r="AN8316" s="61"/>
      <c r="AO8316" s="171"/>
      <c r="AP8316" s="61"/>
      <c r="AQ8316" s="61"/>
      <c r="AR8316" s="61"/>
      <c r="AS8316" s="61"/>
      <c r="AT8316" s="61"/>
      <c r="AU8316" s="61"/>
      <c r="AV8316" s="61"/>
      <c r="AW8316" s="61"/>
      <c r="AX8316" s="61"/>
      <c r="AY8316" s="61"/>
      <c r="AZ8316" s="61"/>
      <c r="BA8316" s="61"/>
    </row>
    <row r="8317" spans="39:53" x14ac:dyDescent="0.2">
      <c r="AM8317" s="61"/>
      <c r="AN8317" s="61"/>
      <c r="AO8317" s="171"/>
      <c r="AP8317" s="61"/>
      <c r="AQ8317" s="61"/>
      <c r="AR8317" s="61"/>
      <c r="AS8317" s="61"/>
      <c r="AT8317" s="61"/>
      <c r="AU8317" s="61"/>
      <c r="AV8317" s="61"/>
      <c r="AW8317" s="61"/>
      <c r="AX8317" s="61"/>
      <c r="AY8317" s="61"/>
      <c r="AZ8317" s="61"/>
      <c r="BA8317" s="61"/>
    </row>
    <row r="8318" spans="39:53" x14ac:dyDescent="0.2">
      <c r="AM8318" s="61"/>
      <c r="AN8318" s="61"/>
      <c r="AO8318" s="171"/>
      <c r="AP8318" s="61"/>
      <c r="AQ8318" s="61"/>
      <c r="AR8318" s="61"/>
      <c r="AS8318" s="61"/>
      <c r="AT8318" s="61"/>
      <c r="AU8318" s="61"/>
      <c r="AV8318" s="61"/>
      <c r="AW8318" s="61"/>
      <c r="AX8318" s="61"/>
      <c r="AY8318" s="61"/>
      <c r="AZ8318" s="61"/>
      <c r="BA8318" s="61"/>
    </row>
    <row r="8319" spans="39:53" x14ac:dyDescent="0.2">
      <c r="AM8319" s="61"/>
      <c r="AN8319" s="61"/>
      <c r="AO8319" s="171"/>
      <c r="AP8319" s="61"/>
      <c r="AQ8319" s="61"/>
      <c r="AR8319" s="61"/>
      <c r="AS8319" s="61"/>
      <c r="AT8319" s="61"/>
      <c r="AU8319" s="61"/>
      <c r="AV8319" s="61"/>
      <c r="AW8319" s="61"/>
      <c r="AX8319" s="61"/>
      <c r="AY8319" s="61"/>
      <c r="AZ8319" s="61"/>
      <c r="BA8319" s="61"/>
    </row>
    <row r="8320" spans="39:53" x14ac:dyDescent="0.2">
      <c r="AM8320" s="61"/>
      <c r="AN8320" s="61"/>
      <c r="AO8320" s="171"/>
      <c r="AP8320" s="61"/>
      <c r="AQ8320" s="61"/>
      <c r="AR8320" s="61"/>
      <c r="AS8320" s="61"/>
      <c r="AT8320" s="61"/>
      <c r="AU8320" s="61"/>
      <c r="AV8320" s="61"/>
      <c r="AW8320" s="61"/>
      <c r="AX8320" s="61"/>
      <c r="AY8320" s="61"/>
      <c r="AZ8320" s="61"/>
      <c r="BA8320" s="61"/>
    </row>
    <row r="8321" spans="39:53" x14ac:dyDescent="0.2">
      <c r="AM8321" s="61"/>
      <c r="AN8321" s="61"/>
      <c r="AO8321" s="171"/>
      <c r="AP8321" s="61"/>
      <c r="AQ8321" s="61"/>
      <c r="AR8321" s="61"/>
      <c r="AS8321" s="61"/>
      <c r="AT8321" s="61"/>
      <c r="AU8321" s="61"/>
      <c r="AV8321" s="61"/>
      <c r="AW8321" s="61"/>
      <c r="AX8321" s="61"/>
      <c r="AY8321" s="61"/>
      <c r="AZ8321" s="61"/>
      <c r="BA8321" s="61"/>
    </row>
    <row r="8322" spans="39:53" x14ac:dyDescent="0.2">
      <c r="AM8322" s="61"/>
      <c r="AN8322" s="61"/>
      <c r="AO8322" s="171"/>
      <c r="AP8322" s="61"/>
      <c r="AQ8322" s="61"/>
      <c r="AR8322" s="61"/>
      <c r="AS8322" s="61"/>
      <c r="AT8322" s="61"/>
      <c r="AU8322" s="61"/>
      <c r="AV8322" s="61"/>
      <c r="AW8322" s="61"/>
      <c r="AX8322" s="61"/>
      <c r="AY8322" s="61"/>
      <c r="AZ8322" s="61"/>
      <c r="BA8322" s="61"/>
    </row>
    <row r="8323" spans="39:53" x14ac:dyDescent="0.2">
      <c r="AM8323" s="61"/>
      <c r="AN8323" s="61"/>
      <c r="AO8323" s="171"/>
      <c r="AP8323" s="61"/>
      <c r="AQ8323" s="61"/>
      <c r="AR8323" s="61"/>
      <c r="AS8323" s="61"/>
      <c r="AT8323" s="61"/>
      <c r="AU8323" s="61"/>
      <c r="AV8323" s="61"/>
      <c r="AW8323" s="61"/>
      <c r="AX8323" s="61"/>
      <c r="AY8323" s="61"/>
      <c r="AZ8323" s="61"/>
      <c r="BA8323" s="61"/>
    </row>
    <row r="8324" spans="39:53" x14ac:dyDescent="0.2">
      <c r="AM8324" s="61"/>
      <c r="AN8324" s="61"/>
      <c r="AO8324" s="171"/>
      <c r="AP8324" s="61"/>
      <c r="AQ8324" s="61"/>
      <c r="AR8324" s="61"/>
      <c r="AS8324" s="61"/>
      <c r="AT8324" s="61"/>
      <c r="AU8324" s="61"/>
      <c r="AV8324" s="61"/>
      <c r="AW8324" s="61"/>
      <c r="AX8324" s="61"/>
      <c r="AY8324" s="61"/>
      <c r="AZ8324" s="61"/>
      <c r="BA8324" s="61"/>
    </row>
    <row r="8325" spans="39:53" x14ac:dyDescent="0.2">
      <c r="AM8325" s="61"/>
      <c r="AN8325" s="61"/>
      <c r="AO8325" s="171"/>
      <c r="AP8325" s="61"/>
      <c r="AQ8325" s="61"/>
      <c r="AR8325" s="61"/>
      <c r="AS8325" s="61"/>
      <c r="AT8325" s="61"/>
      <c r="AU8325" s="61"/>
      <c r="AV8325" s="61"/>
      <c r="AW8325" s="61"/>
      <c r="AX8325" s="61"/>
      <c r="AY8325" s="61"/>
      <c r="AZ8325" s="61"/>
      <c r="BA8325" s="61"/>
    </row>
    <row r="8326" spans="39:53" x14ac:dyDescent="0.2">
      <c r="AM8326" s="61"/>
      <c r="AN8326" s="61"/>
      <c r="AO8326" s="171"/>
      <c r="AP8326" s="61"/>
      <c r="AQ8326" s="61"/>
      <c r="AR8326" s="61"/>
      <c r="AS8326" s="61"/>
      <c r="AT8326" s="61"/>
      <c r="AU8326" s="61"/>
      <c r="AV8326" s="61"/>
      <c r="AW8326" s="61"/>
      <c r="AX8326" s="61"/>
      <c r="AY8326" s="61"/>
      <c r="AZ8326" s="61"/>
      <c r="BA8326" s="61"/>
    </row>
    <row r="8327" spans="39:53" x14ac:dyDescent="0.2">
      <c r="AM8327" s="61"/>
      <c r="AN8327" s="61"/>
      <c r="AO8327" s="171"/>
      <c r="AP8327" s="61"/>
      <c r="AQ8327" s="61"/>
      <c r="AR8327" s="61"/>
      <c r="AS8327" s="61"/>
      <c r="AT8327" s="61"/>
      <c r="AU8327" s="61"/>
      <c r="AV8327" s="61"/>
      <c r="AW8327" s="61"/>
      <c r="AX8327" s="61"/>
      <c r="AY8327" s="61"/>
      <c r="AZ8327" s="61"/>
      <c r="BA8327" s="61"/>
    </row>
    <row r="8328" spans="39:53" x14ac:dyDescent="0.2">
      <c r="AM8328" s="61"/>
      <c r="AN8328" s="61"/>
      <c r="AO8328" s="171"/>
      <c r="AP8328" s="61"/>
      <c r="AQ8328" s="61"/>
      <c r="AR8328" s="61"/>
      <c r="AS8328" s="61"/>
      <c r="AT8328" s="61"/>
      <c r="AU8328" s="61"/>
      <c r="AV8328" s="61"/>
      <c r="AW8328" s="61"/>
      <c r="AX8328" s="61"/>
      <c r="AY8328" s="61"/>
      <c r="AZ8328" s="61"/>
      <c r="BA8328" s="61"/>
    </row>
    <row r="8329" spans="39:53" x14ac:dyDescent="0.2">
      <c r="AM8329" s="61"/>
      <c r="AN8329" s="61"/>
      <c r="AO8329" s="171"/>
      <c r="AP8329" s="61"/>
      <c r="AQ8329" s="61"/>
      <c r="AR8329" s="61"/>
      <c r="AS8329" s="61"/>
      <c r="AT8329" s="61"/>
      <c r="AU8329" s="61"/>
      <c r="AV8329" s="61"/>
      <c r="AW8329" s="61"/>
      <c r="AX8329" s="61"/>
      <c r="AY8329" s="61"/>
      <c r="AZ8329" s="61"/>
      <c r="BA8329" s="61"/>
    </row>
    <row r="8330" spans="39:53" x14ac:dyDescent="0.2">
      <c r="AM8330" s="61"/>
      <c r="AN8330" s="61"/>
      <c r="AO8330" s="171"/>
      <c r="AP8330" s="61"/>
      <c r="AQ8330" s="61"/>
      <c r="AR8330" s="61"/>
      <c r="AS8330" s="61"/>
      <c r="AT8330" s="61"/>
      <c r="AU8330" s="61"/>
      <c r="AV8330" s="61"/>
      <c r="AW8330" s="61"/>
      <c r="AX8330" s="61"/>
      <c r="AY8330" s="61"/>
      <c r="AZ8330" s="61"/>
      <c r="BA8330" s="61"/>
    </row>
    <row r="8331" spans="39:53" x14ac:dyDescent="0.2">
      <c r="AM8331" s="61"/>
      <c r="AN8331" s="61"/>
      <c r="AO8331" s="171"/>
      <c r="AP8331" s="61"/>
      <c r="AQ8331" s="61"/>
      <c r="AR8331" s="61"/>
      <c r="AS8331" s="61"/>
      <c r="AT8331" s="61"/>
      <c r="AU8331" s="61"/>
      <c r="AV8331" s="61"/>
      <c r="AW8331" s="61"/>
      <c r="AX8331" s="61"/>
      <c r="AY8331" s="61"/>
      <c r="AZ8331" s="61"/>
      <c r="BA8331" s="61"/>
    </row>
    <row r="8332" spans="39:53" x14ac:dyDescent="0.2">
      <c r="AM8332" s="61"/>
      <c r="AN8332" s="61"/>
      <c r="AO8332" s="171"/>
      <c r="AP8332" s="61"/>
      <c r="AQ8332" s="61"/>
      <c r="AR8332" s="61"/>
      <c r="AS8332" s="61"/>
      <c r="AT8332" s="61"/>
      <c r="AU8332" s="61"/>
      <c r="AV8332" s="61"/>
      <c r="AW8332" s="61"/>
      <c r="AX8332" s="61"/>
      <c r="AY8332" s="61"/>
      <c r="AZ8332" s="61"/>
      <c r="BA8332" s="61"/>
    </row>
    <row r="8333" spans="39:53" x14ac:dyDescent="0.2">
      <c r="AM8333" s="61"/>
      <c r="AN8333" s="61"/>
      <c r="AO8333" s="171"/>
      <c r="AP8333" s="61"/>
      <c r="AQ8333" s="61"/>
      <c r="AR8333" s="61"/>
      <c r="AS8333" s="61"/>
      <c r="AT8333" s="61"/>
      <c r="AU8333" s="61"/>
      <c r="AV8333" s="61"/>
      <c r="AW8333" s="61"/>
      <c r="AX8333" s="61"/>
      <c r="AY8333" s="61"/>
      <c r="AZ8333" s="61"/>
      <c r="BA8333" s="61"/>
    </row>
    <row r="8334" spans="39:53" x14ac:dyDescent="0.2">
      <c r="AM8334" s="61"/>
      <c r="AN8334" s="61"/>
      <c r="AO8334" s="171"/>
      <c r="AP8334" s="61"/>
      <c r="AQ8334" s="61"/>
      <c r="AR8334" s="61"/>
      <c r="AS8334" s="61"/>
      <c r="AT8334" s="61"/>
      <c r="AU8334" s="61"/>
      <c r="AV8334" s="61"/>
      <c r="AW8334" s="61"/>
      <c r="AX8334" s="61"/>
      <c r="AY8334" s="61"/>
      <c r="AZ8334" s="61"/>
      <c r="BA8334" s="61"/>
    </row>
    <row r="8335" spans="39:53" x14ac:dyDescent="0.2">
      <c r="AM8335" s="61"/>
      <c r="AN8335" s="61"/>
      <c r="AO8335" s="171"/>
      <c r="AP8335" s="61"/>
      <c r="AQ8335" s="61"/>
      <c r="AR8335" s="61"/>
      <c r="AS8335" s="61"/>
      <c r="AT8335" s="61"/>
      <c r="AU8335" s="61"/>
      <c r="AV8335" s="61"/>
      <c r="AW8335" s="61"/>
      <c r="AX8335" s="61"/>
      <c r="AY8335" s="61"/>
      <c r="AZ8335" s="61"/>
      <c r="BA8335" s="61"/>
    </row>
    <row r="8336" spans="39:53" x14ac:dyDescent="0.2">
      <c r="AM8336" s="61"/>
      <c r="AN8336" s="61"/>
      <c r="AO8336" s="171"/>
      <c r="AP8336" s="61"/>
      <c r="AQ8336" s="61"/>
      <c r="AR8336" s="61"/>
      <c r="AS8336" s="61"/>
      <c r="AT8336" s="61"/>
      <c r="AU8336" s="61"/>
      <c r="AV8336" s="61"/>
      <c r="AW8336" s="61"/>
      <c r="AX8336" s="61"/>
      <c r="AY8336" s="61"/>
      <c r="AZ8336" s="61"/>
      <c r="BA8336" s="61"/>
    </row>
    <row r="8337" spans="39:53" x14ac:dyDescent="0.2">
      <c r="AM8337" s="61"/>
      <c r="AN8337" s="61"/>
      <c r="AO8337" s="171"/>
      <c r="AP8337" s="61"/>
      <c r="AQ8337" s="61"/>
      <c r="AR8337" s="61"/>
      <c r="AS8337" s="61"/>
      <c r="AT8337" s="61"/>
      <c r="AU8337" s="61"/>
      <c r="AV8337" s="61"/>
      <c r="AW8337" s="61"/>
      <c r="AX8337" s="61"/>
      <c r="AY8337" s="61"/>
      <c r="AZ8337" s="61"/>
      <c r="BA8337" s="61"/>
    </row>
    <row r="8338" spans="39:53" x14ac:dyDescent="0.2">
      <c r="AM8338" s="61"/>
      <c r="AN8338" s="61"/>
      <c r="AO8338" s="171"/>
      <c r="AP8338" s="61"/>
      <c r="AQ8338" s="61"/>
      <c r="AR8338" s="61"/>
      <c r="AS8338" s="61"/>
      <c r="AT8338" s="61"/>
      <c r="AU8338" s="61"/>
      <c r="AV8338" s="61"/>
      <c r="AW8338" s="61"/>
      <c r="AX8338" s="61"/>
      <c r="AY8338" s="61"/>
      <c r="AZ8338" s="61"/>
      <c r="BA8338" s="61"/>
    </row>
    <row r="8339" spans="39:53" x14ac:dyDescent="0.2">
      <c r="AM8339" s="61"/>
      <c r="AN8339" s="61"/>
      <c r="AO8339" s="171"/>
      <c r="AP8339" s="61"/>
      <c r="AQ8339" s="61"/>
      <c r="AR8339" s="61"/>
      <c r="AS8339" s="61"/>
      <c r="AT8339" s="61"/>
      <c r="AU8339" s="61"/>
      <c r="AV8339" s="61"/>
      <c r="AW8339" s="61"/>
      <c r="AX8339" s="61"/>
      <c r="AY8339" s="61"/>
      <c r="AZ8339" s="61"/>
      <c r="BA8339" s="61"/>
    </row>
    <row r="8340" spans="39:53" x14ac:dyDescent="0.2">
      <c r="AM8340" s="61"/>
      <c r="AN8340" s="61"/>
      <c r="AO8340" s="171"/>
      <c r="AP8340" s="61"/>
      <c r="AQ8340" s="61"/>
      <c r="AR8340" s="61"/>
      <c r="AS8340" s="61"/>
      <c r="AT8340" s="61"/>
      <c r="AU8340" s="61"/>
      <c r="AV8340" s="61"/>
      <c r="AW8340" s="61"/>
      <c r="AX8340" s="61"/>
      <c r="AY8340" s="61"/>
      <c r="AZ8340" s="61"/>
      <c r="BA8340" s="61"/>
    </row>
    <row r="8341" spans="39:53" x14ac:dyDescent="0.2">
      <c r="AM8341" s="61"/>
      <c r="AN8341" s="61"/>
      <c r="AO8341" s="171"/>
      <c r="AP8341" s="61"/>
      <c r="AQ8341" s="61"/>
      <c r="AR8341" s="61"/>
      <c r="AS8341" s="61"/>
      <c r="AT8341" s="61"/>
      <c r="AU8341" s="61"/>
      <c r="AV8341" s="61"/>
      <c r="AW8341" s="61"/>
      <c r="AX8341" s="61"/>
      <c r="AY8341" s="61"/>
      <c r="AZ8341" s="61"/>
      <c r="BA8341" s="61"/>
    </row>
    <row r="8342" spans="39:53" x14ac:dyDescent="0.2">
      <c r="AM8342" s="61"/>
      <c r="AN8342" s="61"/>
      <c r="AO8342" s="171"/>
      <c r="AP8342" s="61"/>
      <c r="AQ8342" s="61"/>
      <c r="AR8342" s="61"/>
      <c r="AS8342" s="61"/>
      <c r="AT8342" s="61"/>
      <c r="AU8342" s="61"/>
      <c r="AV8342" s="61"/>
      <c r="AW8342" s="61"/>
      <c r="AX8342" s="61"/>
      <c r="AY8342" s="61"/>
      <c r="AZ8342" s="61"/>
      <c r="BA8342" s="61"/>
    </row>
    <row r="8343" spans="39:53" x14ac:dyDescent="0.2">
      <c r="AM8343" s="61"/>
      <c r="AN8343" s="61"/>
      <c r="AO8343" s="171"/>
      <c r="AP8343" s="61"/>
      <c r="AQ8343" s="61"/>
      <c r="AR8343" s="61"/>
      <c r="AS8343" s="61"/>
      <c r="AT8343" s="61"/>
      <c r="AU8343" s="61"/>
      <c r="AV8343" s="61"/>
      <c r="AW8343" s="61"/>
      <c r="AX8343" s="61"/>
      <c r="AY8343" s="61"/>
      <c r="AZ8343" s="61"/>
      <c r="BA8343" s="61"/>
    </row>
    <row r="8344" spans="39:53" x14ac:dyDescent="0.2">
      <c r="AM8344" s="61"/>
      <c r="AN8344" s="61"/>
      <c r="AO8344" s="171"/>
      <c r="AP8344" s="61"/>
      <c r="AQ8344" s="61"/>
      <c r="AR8344" s="61"/>
      <c r="AS8344" s="61"/>
      <c r="AT8344" s="61"/>
      <c r="AU8344" s="61"/>
      <c r="AV8344" s="61"/>
      <c r="AW8344" s="61"/>
      <c r="AX8344" s="61"/>
      <c r="AY8344" s="61"/>
      <c r="AZ8344" s="61"/>
      <c r="BA8344" s="61"/>
    </row>
    <row r="8345" spans="39:53" x14ac:dyDescent="0.2">
      <c r="AM8345" s="61"/>
      <c r="AN8345" s="61"/>
      <c r="AO8345" s="171"/>
      <c r="AP8345" s="61"/>
      <c r="AQ8345" s="61"/>
      <c r="AR8345" s="61"/>
      <c r="AS8345" s="61"/>
      <c r="AT8345" s="61"/>
      <c r="AU8345" s="61"/>
      <c r="AV8345" s="61"/>
      <c r="AW8345" s="61"/>
      <c r="AX8345" s="61"/>
      <c r="AY8345" s="61"/>
      <c r="AZ8345" s="61"/>
      <c r="BA8345" s="61"/>
    </row>
    <row r="8346" spans="39:53" x14ac:dyDescent="0.2">
      <c r="AM8346" s="61"/>
      <c r="AN8346" s="61"/>
      <c r="AO8346" s="171"/>
      <c r="AP8346" s="61"/>
      <c r="AQ8346" s="61"/>
      <c r="AR8346" s="61"/>
      <c r="AS8346" s="61"/>
      <c r="AT8346" s="61"/>
      <c r="AU8346" s="61"/>
      <c r="AV8346" s="61"/>
      <c r="AW8346" s="61"/>
      <c r="AX8346" s="61"/>
      <c r="AY8346" s="61"/>
      <c r="AZ8346" s="61"/>
      <c r="BA8346" s="61"/>
    </row>
    <row r="8347" spans="39:53" x14ac:dyDescent="0.2">
      <c r="AM8347" s="61"/>
      <c r="AN8347" s="61"/>
      <c r="AO8347" s="171"/>
      <c r="AP8347" s="61"/>
      <c r="AQ8347" s="61"/>
      <c r="AR8347" s="61"/>
      <c r="AS8347" s="61"/>
      <c r="AT8347" s="61"/>
      <c r="AU8347" s="61"/>
      <c r="AV8347" s="61"/>
      <c r="AW8347" s="61"/>
      <c r="AX8347" s="61"/>
      <c r="AY8347" s="61"/>
      <c r="AZ8347" s="61"/>
      <c r="BA8347" s="61"/>
    </row>
    <row r="8348" spans="39:53" x14ac:dyDescent="0.2">
      <c r="AM8348" s="61"/>
      <c r="AN8348" s="61"/>
      <c r="AO8348" s="171"/>
      <c r="AP8348" s="61"/>
      <c r="AQ8348" s="61"/>
      <c r="AR8348" s="61"/>
      <c r="AS8348" s="61"/>
      <c r="AT8348" s="61"/>
      <c r="AU8348" s="61"/>
      <c r="AV8348" s="61"/>
      <c r="AW8348" s="61"/>
      <c r="AX8348" s="61"/>
      <c r="AY8348" s="61"/>
      <c r="AZ8348" s="61"/>
      <c r="BA8348" s="61"/>
    </row>
    <row r="8349" spans="39:53" x14ac:dyDescent="0.2">
      <c r="AM8349" s="61"/>
      <c r="AN8349" s="61"/>
      <c r="AO8349" s="171"/>
      <c r="AP8349" s="61"/>
      <c r="AQ8349" s="61"/>
      <c r="AR8349" s="61"/>
      <c r="AS8349" s="61"/>
      <c r="AT8349" s="61"/>
      <c r="AU8349" s="61"/>
      <c r="AV8349" s="61"/>
      <c r="AW8349" s="61"/>
      <c r="AX8349" s="61"/>
      <c r="AY8349" s="61"/>
      <c r="AZ8349" s="61"/>
      <c r="BA8349" s="61"/>
    </row>
    <row r="8350" spans="39:53" x14ac:dyDescent="0.2">
      <c r="AM8350" s="61"/>
      <c r="AN8350" s="61"/>
      <c r="AO8350" s="171"/>
      <c r="AP8350" s="61"/>
      <c r="AQ8350" s="61"/>
      <c r="AR8350" s="61"/>
      <c r="AS8350" s="61"/>
      <c r="AT8350" s="61"/>
      <c r="AU8350" s="61"/>
      <c r="AV8350" s="61"/>
      <c r="AW8350" s="61"/>
      <c r="AX8350" s="61"/>
      <c r="AY8350" s="61"/>
      <c r="AZ8350" s="61"/>
      <c r="BA8350" s="61"/>
    </row>
    <row r="8351" spans="39:53" x14ac:dyDescent="0.2">
      <c r="AM8351" s="61"/>
      <c r="AN8351" s="61"/>
      <c r="AO8351" s="171"/>
      <c r="AP8351" s="61"/>
      <c r="AQ8351" s="61"/>
      <c r="AR8351" s="61"/>
      <c r="AS8351" s="61"/>
      <c r="AT8351" s="61"/>
      <c r="AU8351" s="61"/>
      <c r="AV8351" s="61"/>
      <c r="AW8351" s="61"/>
      <c r="AX8351" s="61"/>
      <c r="AY8351" s="61"/>
      <c r="AZ8351" s="61"/>
      <c r="BA8351" s="61"/>
    </row>
    <row r="8352" spans="39:53" x14ac:dyDescent="0.2">
      <c r="AM8352" s="61"/>
      <c r="AN8352" s="61"/>
      <c r="AO8352" s="171"/>
      <c r="AP8352" s="61"/>
      <c r="AQ8352" s="61"/>
      <c r="AR8352" s="61"/>
      <c r="AS8352" s="61"/>
      <c r="AT8352" s="61"/>
      <c r="AU8352" s="61"/>
      <c r="AV8352" s="61"/>
      <c r="AW8352" s="61"/>
      <c r="AX8352" s="61"/>
      <c r="AY8352" s="61"/>
      <c r="AZ8352" s="61"/>
      <c r="BA8352" s="61"/>
    </row>
    <row r="8353" spans="39:53" x14ac:dyDescent="0.2">
      <c r="AM8353" s="61"/>
      <c r="AN8353" s="61"/>
      <c r="AO8353" s="171"/>
      <c r="AP8353" s="61"/>
      <c r="AQ8353" s="61"/>
      <c r="AR8353" s="61"/>
      <c r="AS8353" s="61"/>
      <c r="AT8353" s="61"/>
      <c r="AU8353" s="61"/>
      <c r="AV8353" s="61"/>
      <c r="AW8353" s="61"/>
      <c r="AX8353" s="61"/>
      <c r="AY8353" s="61"/>
      <c r="AZ8353" s="61"/>
      <c r="BA8353" s="61"/>
    </row>
    <row r="8354" spans="39:53" x14ac:dyDescent="0.2">
      <c r="AM8354" s="61"/>
      <c r="AN8354" s="61"/>
      <c r="AO8354" s="171"/>
      <c r="AP8354" s="61"/>
      <c r="AQ8354" s="61"/>
      <c r="AR8354" s="61"/>
      <c r="AS8354" s="61"/>
      <c r="AT8354" s="61"/>
      <c r="AU8354" s="61"/>
      <c r="AV8354" s="61"/>
      <c r="AW8354" s="61"/>
      <c r="AX8354" s="61"/>
      <c r="AY8354" s="61"/>
      <c r="AZ8354" s="61"/>
      <c r="BA8354" s="61"/>
    </row>
    <row r="8355" spans="39:53" x14ac:dyDescent="0.2">
      <c r="AM8355" s="61"/>
      <c r="AN8355" s="61"/>
      <c r="AO8355" s="171"/>
      <c r="AP8355" s="61"/>
      <c r="AQ8355" s="61"/>
      <c r="AR8355" s="61"/>
      <c r="AS8355" s="61"/>
      <c r="AT8355" s="61"/>
      <c r="AU8355" s="61"/>
      <c r="AV8355" s="61"/>
      <c r="AW8355" s="61"/>
      <c r="AX8355" s="61"/>
      <c r="AY8355" s="61"/>
      <c r="AZ8355" s="61"/>
      <c r="BA8355" s="61"/>
    </row>
    <row r="8356" spans="39:53" x14ac:dyDescent="0.2">
      <c r="AM8356" s="61"/>
      <c r="AN8356" s="61"/>
      <c r="AO8356" s="171"/>
      <c r="AP8356" s="61"/>
      <c r="AQ8356" s="61"/>
      <c r="AR8356" s="61"/>
      <c r="AS8356" s="61"/>
      <c r="AT8356" s="61"/>
      <c r="AU8356" s="61"/>
      <c r="AV8356" s="61"/>
      <c r="AW8356" s="61"/>
      <c r="AX8356" s="61"/>
      <c r="AY8356" s="61"/>
      <c r="AZ8356" s="61"/>
      <c r="BA8356" s="61"/>
    </row>
    <row r="8357" spans="39:53" x14ac:dyDescent="0.2">
      <c r="AM8357" s="61"/>
      <c r="AN8357" s="61"/>
      <c r="AO8357" s="171"/>
      <c r="AP8357" s="61"/>
      <c r="AQ8357" s="61"/>
      <c r="AR8357" s="61"/>
      <c r="AS8357" s="61"/>
      <c r="AT8357" s="61"/>
      <c r="AU8357" s="61"/>
      <c r="AV8357" s="61"/>
      <c r="AW8357" s="61"/>
      <c r="AX8357" s="61"/>
      <c r="AY8357" s="61"/>
      <c r="AZ8357" s="61"/>
      <c r="BA8357" s="61"/>
    </row>
    <row r="8358" spans="39:53" x14ac:dyDescent="0.2">
      <c r="AM8358" s="61"/>
      <c r="AN8358" s="61"/>
      <c r="AO8358" s="171"/>
      <c r="AP8358" s="61"/>
      <c r="AQ8358" s="61"/>
      <c r="AR8358" s="61"/>
      <c r="AS8358" s="61"/>
      <c r="AT8358" s="61"/>
      <c r="AU8358" s="61"/>
      <c r="AV8358" s="61"/>
      <c r="AW8358" s="61"/>
      <c r="AX8358" s="61"/>
      <c r="AY8358" s="61"/>
      <c r="AZ8358" s="61"/>
      <c r="BA8358" s="61"/>
    </row>
    <row r="8359" spans="39:53" x14ac:dyDescent="0.2">
      <c r="AM8359" s="61"/>
      <c r="AN8359" s="61"/>
      <c r="AO8359" s="171"/>
      <c r="AP8359" s="61"/>
      <c r="AQ8359" s="61"/>
      <c r="AR8359" s="61"/>
      <c r="AS8359" s="61"/>
      <c r="AT8359" s="61"/>
      <c r="AU8359" s="61"/>
      <c r="AV8359" s="61"/>
      <c r="AW8359" s="61"/>
      <c r="AX8359" s="61"/>
      <c r="AY8359" s="61"/>
      <c r="AZ8359" s="61"/>
      <c r="BA8359" s="61"/>
    </row>
    <row r="8360" spans="39:53" x14ac:dyDescent="0.2">
      <c r="AM8360" s="61"/>
      <c r="AN8360" s="61"/>
      <c r="AO8360" s="171"/>
      <c r="AP8360" s="61"/>
      <c r="AQ8360" s="61"/>
      <c r="AR8360" s="61"/>
      <c r="AS8360" s="61"/>
      <c r="AT8360" s="61"/>
      <c r="AU8360" s="61"/>
      <c r="AV8360" s="61"/>
      <c r="AW8360" s="61"/>
      <c r="AX8360" s="61"/>
      <c r="AY8360" s="61"/>
      <c r="AZ8360" s="61"/>
      <c r="BA8360" s="61"/>
    </row>
    <row r="8361" spans="39:53" x14ac:dyDescent="0.2">
      <c r="AM8361" s="61"/>
      <c r="AN8361" s="61"/>
      <c r="AO8361" s="171"/>
      <c r="AP8361" s="61"/>
      <c r="AQ8361" s="61"/>
      <c r="AR8361" s="61"/>
      <c r="AS8361" s="61"/>
      <c r="AT8361" s="61"/>
      <c r="AU8361" s="61"/>
      <c r="AV8361" s="61"/>
      <c r="AW8361" s="61"/>
      <c r="AX8361" s="61"/>
      <c r="AY8361" s="61"/>
      <c r="AZ8361" s="61"/>
      <c r="BA8361" s="61"/>
    </row>
    <row r="8362" spans="39:53" x14ac:dyDescent="0.2">
      <c r="AM8362" s="61"/>
      <c r="AN8362" s="61"/>
      <c r="AO8362" s="171"/>
      <c r="AP8362" s="61"/>
      <c r="AQ8362" s="61"/>
      <c r="AR8362" s="61"/>
      <c r="AS8362" s="61"/>
      <c r="AT8362" s="61"/>
      <c r="AU8362" s="61"/>
      <c r="AV8362" s="61"/>
      <c r="AW8362" s="61"/>
      <c r="AX8362" s="61"/>
      <c r="AY8362" s="61"/>
      <c r="AZ8362" s="61"/>
      <c r="BA8362" s="61"/>
    </row>
    <row r="8363" spans="39:53" x14ac:dyDescent="0.2">
      <c r="AM8363" s="61"/>
      <c r="AN8363" s="61"/>
      <c r="AO8363" s="171"/>
      <c r="AP8363" s="61"/>
      <c r="AQ8363" s="61"/>
      <c r="AR8363" s="61"/>
      <c r="AS8363" s="61"/>
      <c r="AT8363" s="61"/>
      <c r="AU8363" s="61"/>
      <c r="AV8363" s="61"/>
      <c r="AW8363" s="61"/>
      <c r="AX8363" s="61"/>
      <c r="AY8363" s="61"/>
      <c r="AZ8363" s="61"/>
      <c r="BA8363" s="61"/>
    </row>
    <row r="8364" spans="39:53" x14ac:dyDescent="0.2">
      <c r="AM8364" s="61"/>
      <c r="AN8364" s="61"/>
      <c r="AO8364" s="171"/>
      <c r="AP8364" s="61"/>
      <c r="AQ8364" s="61"/>
      <c r="AR8364" s="61"/>
      <c r="AS8364" s="61"/>
      <c r="AT8364" s="61"/>
      <c r="AU8364" s="61"/>
      <c r="AV8364" s="61"/>
      <c r="AW8364" s="61"/>
      <c r="AX8364" s="61"/>
      <c r="AY8364" s="61"/>
      <c r="AZ8364" s="61"/>
      <c r="BA8364" s="61"/>
    </row>
    <row r="8365" spans="39:53" x14ac:dyDescent="0.2">
      <c r="AM8365" s="61"/>
      <c r="AN8365" s="61"/>
      <c r="AO8365" s="171"/>
      <c r="AP8365" s="61"/>
      <c r="AQ8365" s="61"/>
      <c r="AR8365" s="61"/>
      <c r="AS8365" s="61"/>
      <c r="AT8365" s="61"/>
      <c r="AU8365" s="61"/>
      <c r="AV8365" s="61"/>
      <c r="AW8365" s="61"/>
      <c r="AX8365" s="61"/>
      <c r="AY8365" s="61"/>
      <c r="AZ8365" s="61"/>
      <c r="BA8365" s="61"/>
    </row>
    <row r="8366" spans="39:53" x14ac:dyDescent="0.2">
      <c r="AM8366" s="61"/>
      <c r="AN8366" s="61"/>
      <c r="AO8366" s="171"/>
      <c r="AP8366" s="61"/>
      <c r="AQ8366" s="61"/>
      <c r="AR8366" s="61"/>
      <c r="AS8366" s="61"/>
      <c r="AT8366" s="61"/>
      <c r="AU8366" s="61"/>
      <c r="AV8366" s="61"/>
      <c r="AW8366" s="61"/>
      <c r="AX8366" s="61"/>
      <c r="AY8366" s="61"/>
      <c r="AZ8366" s="61"/>
      <c r="BA8366" s="61"/>
    </row>
    <row r="8367" spans="39:53" x14ac:dyDescent="0.2">
      <c r="AM8367" s="61"/>
      <c r="AN8367" s="61"/>
      <c r="AO8367" s="171"/>
      <c r="AP8367" s="61"/>
      <c r="AQ8367" s="61"/>
      <c r="AR8367" s="61"/>
      <c r="AS8367" s="61"/>
      <c r="AT8367" s="61"/>
      <c r="AU8367" s="61"/>
      <c r="AV8367" s="61"/>
      <c r="AW8367" s="61"/>
      <c r="AX8367" s="61"/>
      <c r="AY8367" s="61"/>
      <c r="AZ8367" s="61"/>
      <c r="BA8367" s="61"/>
    </row>
    <row r="8368" spans="39:53" x14ac:dyDescent="0.2">
      <c r="AM8368" s="61"/>
      <c r="AN8368" s="61"/>
      <c r="AO8368" s="171"/>
      <c r="AP8368" s="61"/>
      <c r="AQ8368" s="61"/>
      <c r="AR8368" s="61"/>
      <c r="AS8368" s="61"/>
      <c r="AT8368" s="61"/>
      <c r="AU8368" s="61"/>
      <c r="AV8368" s="61"/>
      <c r="AW8368" s="61"/>
      <c r="AX8368" s="61"/>
      <c r="AY8368" s="61"/>
      <c r="AZ8368" s="61"/>
      <c r="BA8368" s="61"/>
    </row>
    <row r="8369" spans="39:53" x14ac:dyDescent="0.2">
      <c r="AM8369" s="61"/>
      <c r="AN8369" s="61"/>
      <c r="AO8369" s="171"/>
      <c r="AP8369" s="61"/>
      <c r="AQ8369" s="61"/>
      <c r="AR8369" s="61"/>
      <c r="AS8369" s="61"/>
      <c r="AT8369" s="61"/>
      <c r="AU8369" s="61"/>
      <c r="AV8369" s="61"/>
      <c r="AW8369" s="61"/>
      <c r="AX8369" s="61"/>
      <c r="AY8369" s="61"/>
      <c r="AZ8369" s="61"/>
      <c r="BA8369" s="61"/>
    </row>
    <row r="8370" spans="39:53" x14ac:dyDescent="0.2">
      <c r="AM8370" s="61"/>
      <c r="AN8370" s="61"/>
      <c r="AO8370" s="171"/>
      <c r="AP8370" s="61"/>
      <c r="AQ8370" s="61"/>
      <c r="AR8370" s="61"/>
      <c r="AS8370" s="61"/>
      <c r="AT8370" s="61"/>
      <c r="AU8370" s="61"/>
      <c r="AV8370" s="61"/>
      <c r="AW8370" s="61"/>
      <c r="AX8370" s="61"/>
      <c r="AY8370" s="61"/>
      <c r="AZ8370" s="61"/>
      <c r="BA8370" s="61"/>
    </row>
    <row r="8371" spans="39:53" x14ac:dyDescent="0.2">
      <c r="AM8371" s="61"/>
      <c r="AN8371" s="61"/>
      <c r="AO8371" s="171"/>
      <c r="AP8371" s="61"/>
      <c r="AQ8371" s="61"/>
      <c r="AR8371" s="61"/>
      <c r="AS8371" s="61"/>
      <c r="AT8371" s="61"/>
      <c r="AU8371" s="61"/>
      <c r="AV8371" s="61"/>
      <c r="AW8371" s="61"/>
      <c r="AX8371" s="61"/>
      <c r="AY8371" s="61"/>
      <c r="AZ8371" s="61"/>
      <c r="BA8371" s="61"/>
    </row>
    <row r="8372" spans="39:53" x14ac:dyDescent="0.2">
      <c r="AM8372" s="61"/>
      <c r="AN8372" s="61"/>
      <c r="AO8372" s="171"/>
      <c r="AP8372" s="61"/>
      <c r="AQ8372" s="61"/>
      <c r="AR8372" s="61"/>
      <c r="AS8372" s="61"/>
      <c r="AT8372" s="61"/>
      <c r="AU8372" s="61"/>
      <c r="AV8372" s="61"/>
      <c r="AW8372" s="61"/>
      <c r="AX8372" s="61"/>
      <c r="AY8372" s="61"/>
      <c r="AZ8372" s="61"/>
      <c r="BA8372" s="61"/>
    </row>
    <row r="8373" spans="39:53" x14ac:dyDescent="0.2">
      <c r="AM8373" s="61"/>
      <c r="AN8373" s="61"/>
      <c r="AO8373" s="171"/>
      <c r="AP8373" s="61"/>
      <c r="AQ8373" s="61"/>
      <c r="AR8373" s="61"/>
      <c r="AS8373" s="61"/>
      <c r="AT8373" s="61"/>
      <c r="AU8373" s="61"/>
      <c r="AV8373" s="61"/>
      <c r="AW8373" s="61"/>
      <c r="AX8373" s="61"/>
      <c r="AY8373" s="61"/>
      <c r="AZ8373" s="61"/>
      <c r="BA8373" s="61"/>
    </row>
    <row r="8374" spans="39:53" x14ac:dyDescent="0.2">
      <c r="AM8374" s="61"/>
      <c r="AN8374" s="61"/>
      <c r="AO8374" s="171"/>
      <c r="AP8374" s="61"/>
      <c r="AQ8374" s="61"/>
      <c r="AR8374" s="61"/>
      <c r="AS8374" s="61"/>
      <c r="AT8374" s="61"/>
      <c r="AU8374" s="61"/>
      <c r="AV8374" s="61"/>
      <c r="AW8374" s="61"/>
      <c r="AX8374" s="61"/>
      <c r="AY8374" s="61"/>
      <c r="AZ8374" s="61"/>
      <c r="BA8374" s="61"/>
    </row>
    <row r="8375" spans="39:53" x14ac:dyDescent="0.2">
      <c r="AM8375" s="61"/>
      <c r="AN8375" s="61"/>
      <c r="AO8375" s="171"/>
      <c r="AP8375" s="61"/>
      <c r="AQ8375" s="61"/>
      <c r="AR8375" s="61"/>
      <c r="AS8375" s="61"/>
      <c r="AT8375" s="61"/>
      <c r="AU8375" s="61"/>
      <c r="AV8375" s="61"/>
      <c r="AW8375" s="61"/>
      <c r="AX8375" s="61"/>
      <c r="AY8375" s="61"/>
      <c r="AZ8375" s="61"/>
      <c r="BA8375" s="61"/>
    </row>
    <row r="8376" spans="39:53" x14ac:dyDescent="0.2">
      <c r="AM8376" s="61"/>
      <c r="AN8376" s="61"/>
      <c r="AO8376" s="171"/>
      <c r="AP8376" s="61"/>
      <c r="AQ8376" s="61"/>
      <c r="AR8376" s="61"/>
      <c r="AS8376" s="61"/>
      <c r="AT8376" s="61"/>
      <c r="AU8376" s="61"/>
      <c r="AV8376" s="61"/>
      <c r="AW8376" s="61"/>
      <c r="AX8376" s="61"/>
      <c r="AY8376" s="61"/>
      <c r="AZ8376" s="61"/>
      <c r="BA8376" s="61"/>
    </row>
    <row r="8377" spans="39:53" x14ac:dyDescent="0.2">
      <c r="AM8377" s="61"/>
      <c r="AN8377" s="61"/>
      <c r="AO8377" s="171"/>
      <c r="AP8377" s="61"/>
      <c r="AQ8377" s="61"/>
      <c r="AR8377" s="61"/>
      <c r="AS8377" s="61"/>
      <c r="AT8377" s="61"/>
      <c r="AU8377" s="61"/>
      <c r="AV8377" s="61"/>
      <c r="AW8377" s="61"/>
      <c r="AX8377" s="61"/>
      <c r="AY8377" s="61"/>
      <c r="AZ8377" s="61"/>
      <c r="BA8377" s="61"/>
    </row>
    <row r="8378" spans="39:53" x14ac:dyDescent="0.2">
      <c r="AM8378" s="61"/>
      <c r="AN8378" s="61"/>
      <c r="AO8378" s="171"/>
      <c r="AP8378" s="61"/>
      <c r="AQ8378" s="61"/>
      <c r="AR8378" s="61"/>
      <c r="AS8378" s="61"/>
      <c r="AT8378" s="61"/>
      <c r="AU8378" s="61"/>
      <c r="AV8378" s="61"/>
      <c r="AW8378" s="61"/>
      <c r="AX8378" s="61"/>
      <c r="AY8378" s="61"/>
      <c r="AZ8378" s="61"/>
      <c r="BA8378" s="61"/>
    </row>
    <row r="8379" spans="39:53" x14ac:dyDescent="0.2">
      <c r="AM8379" s="61"/>
      <c r="AN8379" s="61"/>
      <c r="AO8379" s="171"/>
      <c r="AP8379" s="61"/>
      <c r="AQ8379" s="61"/>
      <c r="AR8379" s="61"/>
      <c r="AS8379" s="61"/>
      <c r="AT8379" s="61"/>
      <c r="AU8379" s="61"/>
      <c r="AV8379" s="61"/>
      <c r="AW8379" s="61"/>
      <c r="AX8379" s="61"/>
      <c r="AY8379" s="61"/>
      <c r="AZ8379" s="61"/>
      <c r="BA8379" s="61"/>
    </row>
    <row r="8380" spans="39:53" x14ac:dyDescent="0.2">
      <c r="AM8380" s="61"/>
      <c r="AN8380" s="61"/>
      <c r="AO8380" s="171"/>
      <c r="AP8380" s="61"/>
      <c r="AQ8380" s="61"/>
      <c r="AR8380" s="61"/>
      <c r="AS8380" s="61"/>
      <c r="AT8380" s="61"/>
      <c r="AU8380" s="61"/>
      <c r="AV8380" s="61"/>
      <c r="AW8380" s="61"/>
      <c r="AX8380" s="61"/>
      <c r="AY8380" s="61"/>
      <c r="AZ8380" s="61"/>
      <c r="BA8380" s="61"/>
    </row>
    <row r="8381" spans="39:53" x14ac:dyDescent="0.2">
      <c r="AM8381" s="61"/>
      <c r="AN8381" s="61"/>
      <c r="AO8381" s="171"/>
      <c r="AP8381" s="61"/>
      <c r="AQ8381" s="61"/>
      <c r="AR8381" s="61"/>
      <c r="AS8381" s="61"/>
      <c r="AT8381" s="61"/>
      <c r="AU8381" s="61"/>
      <c r="AV8381" s="61"/>
      <c r="AW8381" s="61"/>
      <c r="AX8381" s="61"/>
      <c r="AY8381" s="61"/>
      <c r="AZ8381" s="61"/>
      <c r="BA8381" s="61"/>
    </row>
    <row r="8382" spans="39:53" x14ac:dyDescent="0.2">
      <c r="AM8382" s="61"/>
      <c r="AN8382" s="61"/>
      <c r="AO8382" s="171"/>
      <c r="AP8382" s="61"/>
      <c r="AQ8382" s="61"/>
      <c r="AR8382" s="61"/>
      <c r="AS8382" s="61"/>
      <c r="AT8382" s="61"/>
      <c r="AU8382" s="61"/>
      <c r="AV8382" s="61"/>
      <c r="AW8382" s="61"/>
      <c r="AX8382" s="61"/>
      <c r="AY8382" s="61"/>
      <c r="AZ8382" s="61"/>
      <c r="BA8382" s="61"/>
    </row>
    <row r="8383" spans="39:53" x14ac:dyDescent="0.2">
      <c r="AM8383" s="61"/>
      <c r="AN8383" s="61"/>
      <c r="AO8383" s="171"/>
      <c r="AP8383" s="61"/>
      <c r="AQ8383" s="61"/>
      <c r="AR8383" s="61"/>
      <c r="AS8383" s="61"/>
      <c r="AT8383" s="61"/>
      <c r="AU8383" s="61"/>
      <c r="AV8383" s="61"/>
      <c r="AW8383" s="61"/>
      <c r="AX8383" s="61"/>
      <c r="AY8383" s="61"/>
      <c r="AZ8383" s="61"/>
      <c r="BA8383" s="61"/>
    </row>
    <row r="8384" spans="39:53" x14ac:dyDescent="0.2">
      <c r="AM8384" s="61"/>
      <c r="AN8384" s="61"/>
      <c r="AO8384" s="171"/>
      <c r="AP8384" s="61"/>
      <c r="AQ8384" s="61"/>
      <c r="AR8384" s="61"/>
      <c r="AS8384" s="61"/>
      <c r="AT8384" s="61"/>
      <c r="AU8384" s="61"/>
      <c r="AV8384" s="61"/>
      <c r="AW8384" s="61"/>
      <c r="AX8384" s="61"/>
      <c r="AY8384" s="61"/>
      <c r="AZ8384" s="61"/>
      <c r="BA8384" s="61"/>
    </row>
    <row r="8385" spans="39:53" x14ac:dyDescent="0.2">
      <c r="AM8385" s="61"/>
      <c r="AN8385" s="61"/>
      <c r="AO8385" s="171"/>
      <c r="AP8385" s="61"/>
      <c r="AQ8385" s="61"/>
      <c r="AR8385" s="61"/>
      <c r="AS8385" s="61"/>
      <c r="AT8385" s="61"/>
      <c r="AU8385" s="61"/>
      <c r="AV8385" s="61"/>
      <c r="AW8385" s="61"/>
      <c r="AX8385" s="61"/>
      <c r="AY8385" s="61"/>
      <c r="AZ8385" s="61"/>
      <c r="BA8385" s="61"/>
    </row>
    <row r="8386" spans="39:53" x14ac:dyDescent="0.2">
      <c r="AM8386" s="61"/>
      <c r="AN8386" s="61"/>
      <c r="AO8386" s="171"/>
      <c r="AP8386" s="61"/>
      <c r="AQ8386" s="61"/>
      <c r="AR8386" s="61"/>
      <c r="AS8386" s="61"/>
      <c r="AT8386" s="61"/>
      <c r="AU8386" s="61"/>
      <c r="AV8386" s="61"/>
      <c r="AW8386" s="61"/>
      <c r="AX8386" s="61"/>
      <c r="AY8386" s="61"/>
      <c r="AZ8386" s="61"/>
      <c r="BA8386" s="61"/>
    </row>
    <row r="8387" spans="39:53" x14ac:dyDescent="0.2">
      <c r="AM8387" s="61"/>
      <c r="AN8387" s="61"/>
      <c r="AO8387" s="171"/>
      <c r="AP8387" s="61"/>
      <c r="AQ8387" s="61"/>
      <c r="AR8387" s="61"/>
      <c r="AS8387" s="61"/>
      <c r="AT8387" s="61"/>
      <c r="AU8387" s="61"/>
      <c r="AV8387" s="61"/>
      <c r="AW8387" s="61"/>
      <c r="AX8387" s="61"/>
      <c r="AY8387" s="61"/>
      <c r="AZ8387" s="61"/>
      <c r="BA8387" s="61"/>
    </row>
    <row r="8388" spans="39:53" x14ac:dyDescent="0.2">
      <c r="AM8388" s="61"/>
      <c r="AN8388" s="61"/>
      <c r="AO8388" s="171"/>
      <c r="AP8388" s="61"/>
      <c r="AQ8388" s="61"/>
      <c r="AR8388" s="61"/>
      <c r="AS8388" s="61"/>
      <c r="AT8388" s="61"/>
      <c r="AU8388" s="61"/>
      <c r="AV8388" s="61"/>
      <c r="AW8388" s="61"/>
      <c r="AX8388" s="61"/>
      <c r="AY8388" s="61"/>
      <c r="AZ8388" s="61"/>
      <c r="BA8388" s="61"/>
    </row>
    <row r="8389" spans="39:53" x14ac:dyDescent="0.2">
      <c r="AM8389" s="61"/>
      <c r="AN8389" s="61"/>
      <c r="AO8389" s="171"/>
      <c r="AP8389" s="61"/>
      <c r="AQ8389" s="61"/>
      <c r="AR8389" s="61"/>
      <c r="AS8389" s="61"/>
      <c r="AT8389" s="61"/>
      <c r="AU8389" s="61"/>
      <c r="AV8389" s="61"/>
      <c r="AW8389" s="61"/>
      <c r="AX8389" s="61"/>
      <c r="AY8389" s="61"/>
      <c r="AZ8389" s="61"/>
      <c r="BA8389" s="61"/>
    </row>
    <row r="8390" spans="39:53" x14ac:dyDescent="0.2">
      <c r="AM8390" s="61"/>
      <c r="AN8390" s="61"/>
      <c r="AO8390" s="171"/>
      <c r="AP8390" s="61"/>
      <c r="AQ8390" s="61"/>
      <c r="AR8390" s="61"/>
      <c r="AS8390" s="61"/>
      <c r="AT8390" s="61"/>
      <c r="AU8390" s="61"/>
      <c r="AV8390" s="61"/>
      <c r="AW8390" s="61"/>
      <c r="AX8390" s="61"/>
      <c r="AY8390" s="61"/>
      <c r="AZ8390" s="61"/>
      <c r="BA8390" s="61"/>
    </row>
    <row r="8391" spans="39:53" x14ac:dyDescent="0.2">
      <c r="AM8391" s="61"/>
      <c r="AN8391" s="61"/>
      <c r="AO8391" s="171"/>
      <c r="AP8391" s="61"/>
      <c r="AQ8391" s="61"/>
      <c r="AR8391" s="61"/>
      <c r="AS8391" s="61"/>
      <c r="AT8391" s="61"/>
      <c r="AU8391" s="61"/>
      <c r="AV8391" s="61"/>
      <c r="AW8391" s="61"/>
      <c r="AX8391" s="61"/>
      <c r="AY8391" s="61"/>
      <c r="AZ8391" s="61"/>
      <c r="BA8391" s="61"/>
    </row>
    <row r="8392" spans="39:53" x14ac:dyDescent="0.2">
      <c r="AM8392" s="61"/>
      <c r="AN8392" s="61"/>
      <c r="AO8392" s="171"/>
      <c r="AP8392" s="61"/>
      <c r="AQ8392" s="61"/>
      <c r="AR8392" s="61"/>
      <c r="AS8392" s="61"/>
      <c r="AT8392" s="61"/>
      <c r="AU8392" s="61"/>
      <c r="AV8392" s="61"/>
      <c r="AW8392" s="61"/>
      <c r="AX8392" s="61"/>
      <c r="AY8392" s="61"/>
      <c r="AZ8392" s="61"/>
      <c r="BA8392" s="61"/>
    </row>
    <row r="8393" spans="39:53" x14ac:dyDescent="0.2">
      <c r="AM8393" s="61"/>
      <c r="AN8393" s="61"/>
      <c r="AO8393" s="171"/>
      <c r="AP8393" s="61"/>
      <c r="AQ8393" s="61"/>
      <c r="AR8393" s="61"/>
      <c r="AS8393" s="61"/>
      <c r="AT8393" s="61"/>
      <c r="AU8393" s="61"/>
      <c r="AV8393" s="61"/>
      <c r="AW8393" s="61"/>
      <c r="AX8393" s="61"/>
      <c r="AY8393" s="61"/>
      <c r="AZ8393" s="61"/>
      <c r="BA8393" s="61"/>
    </row>
    <row r="8394" spans="39:53" x14ac:dyDescent="0.2">
      <c r="AM8394" s="61"/>
      <c r="AN8394" s="61"/>
      <c r="AO8394" s="171"/>
      <c r="AP8394" s="61"/>
      <c r="AQ8394" s="61"/>
      <c r="AR8394" s="61"/>
      <c r="AS8394" s="61"/>
      <c r="AT8394" s="61"/>
      <c r="AU8394" s="61"/>
      <c r="AV8394" s="61"/>
      <c r="AW8394" s="61"/>
      <c r="AX8394" s="61"/>
      <c r="AY8394" s="61"/>
      <c r="AZ8394" s="61"/>
      <c r="BA8394" s="61"/>
    </row>
    <row r="8395" spans="39:53" x14ac:dyDescent="0.2">
      <c r="AM8395" s="61"/>
      <c r="AN8395" s="61"/>
      <c r="AO8395" s="171"/>
      <c r="AP8395" s="61"/>
      <c r="AQ8395" s="61"/>
      <c r="AR8395" s="61"/>
      <c r="AS8395" s="61"/>
      <c r="AT8395" s="61"/>
      <c r="AU8395" s="61"/>
      <c r="AV8395" s="61"/>
      <c r="AW8395" s="61"/>
      <c r="AX8395" s="61"/>
      <c r="AY8395" s="61"/>
      <c r="AZ8395" s="61"/>
      <c r="BA8395" s="61"/>
    </row>
    <row r="8396" spans="39:53" x14ac:dyDescent="0.2">
      <c r="AM8396" s="61"/>
      <c r="AN8396" s="61"/>
      <c r="AO8396" s="171"/>
      <c r="AP8396" s="61"/>
      <c r="AQ8396" s="61"/>
      <c r="AR8396" s="61"/>
      <c r="AS8396" s="61"/>
      <c r="AT8396" s="61"/>
      <c r="AU8396" s="61"/>
      <c r="AV8396" s="61"/>
      <c r="AW8396" s="61"/>
      <c r="AX8396" s="61"/>
      <c r="AY8396" s="61"/>
      <c r="AZ8396" s="61"/>
      <c r="BA8396" s="61"/>
    </row>
    <row r="8397" spans="39:53" x14ac:dyDescent="0.2">
      <c r="AM8397" s="61"/>
      <c r="AN8397" s="61"/>
      <c r="AO8397" s="171"/>
      <c r="AP8397" s="61"/>
      <c r="AQ8397" s="61"/>
      <c r="AR8397" s="61"/>
      <c r="AS8397" s="61"/>
      <c r="AT8397" s="61"/>
      <c r="AU8397" s="61"/>
      <c r="AV8397" s="61"/>
      <c r="AW8397" s="61"/>
      <c r="AX8397" s="61"/>
      <c r="AY8397" s="61"/>
      <c r="AZ8397" s="61"/>
      <c r="BA8397" s="61"/>
    </row>
    <row r="8398" spans="39:53" x14ac:dyDescent="0.2">
      <c r="AM8398" s="61"/>
      <c r="AN8398" s="61"/>
      <c r="AO8398" s="171"/>
      <c r="AP8398" s="61"/>
      <c r="AQ8398" s="61"/>
      <c r="AR8398" s="61"/>
      <c r="AS8398" s="61"/>
      <c r="AT8398" s="61"/>
      <c r="AU8398" s="61"/>
      <c r="AV8398" s="61"/>
      <c r="AW8398" s="61"/>
      <c r="AX8398" s="61"/>
      <c r="AY8398" s="61"/>
      <c r="AZ8398" s="61"/>
      <c r="BA8398" s="61"/>
    </row>
    <row r="8399" spans="39:53" x14ac:dyDescent="0.2">
      <c r="AM8399" s="61"/>
      <c r="AN8399" s="61"/>
      <c r="AO8399" s="171"/>
      <c r="AP8399" s="61"/>
      <c r="AQ8399" s="61"/>
      <c r="AR8399" s="61"/>
      <c r="AS8399" s="61"/>
      <c r="AT8399" s="61"/>
      <c r="AU8399" s="61"/>
      <c r="AV8399" s="61"/>
      <c r="AW8399" s="61"/>
      <c r="AX8399" s="61"/>
      <c r="AY8399" s="61"/>
      <c r="AZ8399" s="61"/>
      <c r="BA8399" s="61"/>
    </row>
    <row r="8400" spans="39:53" x14ac:dyDescent="0.2">
      <c r="AM8400" s="61"/>
      <c r="AN8400" s="61"/>
      <c r="AO8400" s="171"/>
      <c r="AP8400" s="61"/>
      <c r="AQ8400" s="61"/>
      <c r="AR8400" s="61"/>
      <c r="AS8400" s="61"/>
      <c r="AT8400" s="61"/>
      <c r="AU8400" s="61"/>
      <c r="AV8400" s="61"/>
      <c r="AW8400" s="61"/>
      <c r="AX8400" s="61"/>
      <c r="AY8400" s="61"/>
      <c r="AZ8400" s="61"/>
      <c r="BA8400" s="61"/>
    </row>
    <row r="8401" spans="39:53" x14ac:dyDescent="0.2">
      <c r="AM8401" s="61"/>
      <c r="AN8401" s="61"/>
      <c r="AO8401" s="171"/>
      <c r="AP8401" s="61"/>
      <c r="AQ8401" s="61"/>
      <c r="AR8401" s="61"/>
      <c r="AS8401" s="61"/>
      <c r="AT8401" s="61"/>
      <c r="AU8401" s="61"/>
      <c r="AV8401" s="61"/>
      <c r="AW8401" s="61"/>
      <c r="AX8401" s="61"/>
      <c r="AY8401" s="61"/>
      <c r="AZ8401" s="61"/>
      <c r="BA8401" s="61"/>
    </row>
    <row r="8402" spans="39:53" x14ac:dyDescent="0.2">
      <c r="AM8402" s="61"/>
      <c r="AN8402" s="61"/>
      <c r="AO8402" s="171"/>
      <c r="AP8402" s="61"/>
      <c r="AQ8402" s="61"/>
      <c r="AR8402" s="61"/>
      <c r="AS8402" s="61"/>
      <c r="AT8402" s="61"/>
      <c r="AU8402" s="61"/>
      <c r="AV8402" s="61"/>
      <c r="AW8402" s="61"/>
      <c r="AX8402" s="61"/>
      <c r="AY8402" s="61"/>
      <c r="AZ8402" s="61"/>
      <c r="BA8402" s="61"/>
    </row>
    <row r="8403" spans="39:53" x14ac:dyDescent="0.2">
      <c r="AM8403" s="61"/>
      <c r="AN8403" s="61"/>
      <c r="AO8403" s="171"/>
      <c r="AP8403" s="61"/>
      <c r="AQ8403" s="61"/>
      <c r="AR8403" s="61"/>
      <c r="AS8403" s="61"/>
      <c r="AT8403" s="61"/>
      <c r="AU8403" s="61"/>
      <c r="AV8403" s="61"/>
      <c r="AW8403" s="61"/>
      <c r="AX8403" s="61"/>
      <c r="AY8403" s="61"/>
      <c r="AZ8403" s="61"/>
      <c r="BA8403" s="61"/>
    </row>
    <row r="8404" spans="39:53" x14ac:dyDescent="0.2">
      <c r="AM8404" s="61"/>
      <c r="AN8404" s="61"/>
      <c r="AO8404" s="171"/>
      <c r="AP8404" s="61"/>
      <c r="AQ8404" s="61"/>
      <c r="AR8404" s="61"/>
      <c r="AS8404" s="61"/>
      <c r="AT8404" s="61"/>
      <c r="AU8404" s="61"/>
      <c r="AV8404" s="61"/>
      <c r="AW8404" s="61"/>
      <c r="AX8404" s="61"/>
      <c r="AY8404" s="61"/>
      <c r="AZ8404" s="61"/>
      <c r="BA8404" s="61"/>
    </row>
    <row r="8405" spans="39:53" x14ac:dyDescent="0.2">
      <c r="AM8405" s="61"/>
      <c r="AN8405" s="61"/>
      <c r="AO8405" s="171"/>
      <c r="AP8405" s="61"/>
      <c r="AQ8405" s="61"/>
      <c r="AR8405" s="61"/>
      <c r="AS8405" s="61"/>
      <c r="AT8405" s="61"/>
      <c r="AU8405" s="61"/>
      <c r="AV8405" s="61"/>
      <c r="AW8405" s="61"/>
      <c r="AX8405" s="61"/>
      <c r="AY8405" s="61"/>
      <c r="AZ8405" s="61"/>
      <c r="BA8405" s="61"/>
    </row>
    <row r="8406" spans="39:53" x14ac:dyDescent="0.2">
      <c r="AM8406" s="61"/>
      <c r="AN8406" s="61"/>
      <c r="AO8406" s="171"/>
      <c r="AP8406" s="61"/>
      <c r="AQ8406" s="61"/>
      <c r="AR8406" s="61"/>
      <c r="AS8406" s="61"/>
      <c r="AT8406" s="61"/>
      <c r="AU8406" s="61"/>
      <c r="AV8406" s="61"/>
      <c r="AW8406" s="61"/>
      <c r="AX8406" s="61"/>
      <c r="AY8406" s="61"/>
      <c r="AZ8406" s="61"/>
      <c r="BA8406" s="61"/>
    </row>
    <row r="8407" spans="39:53" x14ac:dyDescent="0.2">
      <c r="AM8407" s="61"/>
      <c r="AN8407" s="61"/>
      <c r="AO8407" s="171"/>
      <c r="AP8407" s="61"/>
      <c r="AQ8407" s="61"/>
      <c r="AR8407" s="61"/>
      <c r="AS8407" s="61"/>
      <c r="AT8407" s="61"/>
      <c r="AU8407" s="61"/>
      <c r="AV8407" s="61"/>
      <c r="AW8407" s="61"/>
      <c r="AX8407" s="61"/>
      <c r="AY8407" s="61"/>
      <c r="AZ8407" s="61"/>
      <c r="BA8407" s="61"/>
    </row>
    <row r="8408" spans="39:53" x14ac:dyDescent="0.2">
      <c r="AM8408" s="61"/>
      <c r="AN8408" s="61"/>
      <c r="AO8408" s="171"/>
      <c r="AP8408" s="61"/>
      <c r="AQ8408" s="61"/>
      <c r="AR8408" s="61"/>
      <c r="AS8408" s="61"/>
      <c r="AT8408" s="61"/>
      <c r="AU8408" s="61"/>
      <c r="AV8408" s="61"/>
      <c r="AW8408" s="61"/>
      <c r="AX8408" s="61"/>
      <c r="AY8408" s="61"/>
      <c r="AZ8408" s="61"/>
      <c r="BA8408" s="61"/>
    </row>
    <row r="8409" spans="39:53" x14ac:dyDescent="0.2">
      <c r="AM8409" s="61"/>
      <c r="AN8409" s="61"/>
      <c r="AO8409" s="171"/>
      <c r="AP8409" s="61"/>
      <c r="AQ8409" s="61"/>
      <c r="AR8409" s="61"/>
      <c r="AS8409" s="61"/>
      <c r="AT8409" s="61"/>
      <c r="AU8409" s="61"/>
      <c r="AV8409" s="61"/>
      <c r="AW8409" s="61"/>
      <c r="AX8409" s="61"/>
      <c r="AY8409" s="61"/>
      <c r="AZ8409" s="61"/>
      <c r="BA8409" s="61"/>
    </row>
    <row r="8410" spans="39:53" x14ac:dyDescent="0.2">
      <c r="AM8410" s="61"/>
      <c r="AN8410" s="61"/>
      <c r="AO8410" s="171"/>
      <c r="AP8410" s="61"/>
      <c r="AQ8410" s="61"/>
      <c r="AR8410" s="61"/>
      <c r="AS8410" s="61"/>
      <c r="AT8410" s="61"/>
      <c r="AU8410" s="61"/>
      <c r="AV8410" s="61"/>
      <c r="AW8410" s="61"/>
      <c r="AX8410" s="61"/>
      <c r="AY8410" s="61"/>
      <c r="AZ8410" s="61"/>
      <c r="BA8410" s="61"/>
    </row>
    <row r="8411" spans="39:53" x14ac:dyDescent="0.2">
      <c r="AM8411" s="61"/>
      <c r="AN8411" s="61"/>
      <c r="AO8411" s="171"/>
      <c r="AP8411" s="61"/>
      <c r="AQ8411" s="61"/>
      <c r="AR8411" s="61"/>
      <c r="AS8411" s="61"/>
      <c r="AT8411" s="61"/>
      <c r="AU8411" s="61"/>
      <c r="AV8411" s="61"/>
      <c r="AW8411" s="61"/>
      <c r="AX8411" s="61"/>
      <c r="AY8411" s="61"/>
      <c r="AZ8411" s="61"/>
      <c r="BA8411" s="61"/>
    </row>
    <row r="8412" spans="39:53" x14ac:dyDescent="0.2">
      <c r="AM8412" s="61"/>
      <c r="AN8412" s="61"/>
      <c r="AO8412" s="171"/>
      <c r="AP8412" s="61"/>
      <c r="AQ8412" s="61"/>
      <c r="AR8412" s="61"/>
      <c r="AS8412" s="61"/>
      <c r="AT8412" s="61"/>
      <c r="AU8412" s="61"/>
      <c r="AV8412" s="61"/>
      <c r="AW8412" s="61"/>
      <c r="AX8412" s="61"/>
      <c r="AY8412" s="61"/>
      <c r="AZ8412" s="61"/>
      <c r="BA8412" s="61"/>
    </row>
    <row r="8413" spans="39:53" x14ac:dyDescent="0.2">
      <c r="AM8413" s="61"/>
      <c r="AN8413" s="61"/>
      <c r="AO8413" s="171"/>
      <c r="AP8413" s="61"/>
      <c r="AQ8413" s="61"/>
      <c r="AR8413" s="61"/>
      <c r="AS8413" s="61"/>
      <c r="AT8413" s="61"/>
      <c r="AU8413" s="61"/>
      <c r="AV8413" s="61"/>
      <c r="AW8413" s="61"/>
      <c r="AX8413" s="61"/>
      <c r="AY8413" s="61"/>
      <c r="AZ8413" s="61"/>
      <c r="BA8413" s="61"/>
    </row>
    <row r="8414" spans="39:53" x14ac:dyDescent="0.2">
      <c r="AM8414" s="61"/>
      <c r="AN8414" s="61"/>
      <c r="AO8414" s="171"/>
      <c r="AP8414" s="61"/>
      <c r="AQ8414" s="61"/>
      <c r="AR8414" s="61"/>
      <c r="AS8414" s="61"/>
      <c r="AT8414" s="61"/>
      <c r="AU8414" s="61"/>
      <c r="AV8414" s="61"/>
      <c r="AW8414" s="61"/>
      <c r="AX8414" s="61"/>
      <c r="AY8414" s="61"/>
      <c r="AZ8414" s="61"/>
      <c r="BA8414" s="61"/>
    </row>
    <row r="8415" spans="39:53" x14ac:dyDescent="0.2">
      <c r="AM8415" s="61"/>
      <c r="AN8415" s="61"/>
      <c r="AO8415" s="171"/>
      <c r="AP8415" s="61"/>
      <c r="AQ8415" s="61"/>
      <c r="AR8415" s="61"/>
      <c r="AS8415" s="61"/>
      <c r="AT8415" s="61"/>
      <c r="AU8415" s="61"/>
      <c r="AV8415" s="61"/>
      <c r="AW8415" s="61"/>
      <c r="AX8415" s="61"/>
      <c r="AY8415" s="61"/>
      <c r="AZ8415" s="61"/>
      <c r="BA8415" s="61"/>
    </row>
    <row r="8416" spans="39:53" x14ac:dyDescent="0.2">
      <c r="AM8416" s="61"/>
      <c r="AN8416" s="61"/>
      <c r="AO8416" s="171"/>
      <c r="AP8416" s="61"/>
      <c r="AQ8416" s="61"/>
      <c r="AR8416" s="61"/>
      <c r="AS8416" s="61"/>
      <c r="AT8416" s="61"/>
      <c r="AU8416" s="61"/>
      <c r="AV8416" s="61"/>
      <c r="AW8416" s="61"/>
      <c r="AX8416" s="61"/>
      <c r="AY8416" s="61"/>
      <c r="AZ8416" s="61"/>
      <c r="BA8416" s="61"/>
    </row>
    <row r="8417" spans="39:53" x14ac:dyDescent="0.2">
      <c r="AM8417" s="61"/>
      <c r="AN8417" s="61"/>
      <c r="AO8417" s="171"/>
      <c r="AP8417" s="61"/>
      <c r="AQ8417" s="61"/>
      <c r="AR8417" s="61"/>
      <c r="AS8417" s="61"/>
      <c r="AT8417" s="61"/>
      <c r="AU8417" s="61"/>
      <c r="AV8417" s="61"/>
      <c r="AW8417" s="61"/>
      <c r="AX8417" s="61"/>
      <c r="AY8417" s="61"/>
      <c r="AZ8417" s="61"/>
      <c r="BA8417" s="61"/>
    </row>
    <row r="8418" spans="39:53" x14ac:dyDescent="0.2">
      <c r="AM8418" s="61"/>
      <c r="AN8418" s="61"/>
      <c r="AO8418" s="171"/>
      <c r="AP8418" s="61"/>
      <c r="AQ8418" s="61"/>
      <c r="AR8418" s="61"/>
      <c r="AS8418" s="61"/>
      <c r="AT8418" s="61"/>
      <c r="AU8418" s="61"/>
      <c r="AV8418" s="61"/>
      <c r="AW8418" s="61"/>
      <c r="AX8418" s="61"/>
      <c r="AY8418" s="61"/>
      <c r="AZ8418" s="61"/>
      <c r="BA8418" s="61"/>
    </row>
    <row r="8419" spans="39:53" x14ac:dyDescent="0.2">
      <c r="AM8419" s="61"/>
      <c r="AN8419" s="61"/>
      <c r="AO8419" s="171"/>
      <c r="AP8419" s="61"/>
      <c r="AQ8419" s="61"/>
      <c r="AR8419" s="61"/>
      <c r="AS8419" s="61"/>
      <c r="AT8419" s="61"/>
      <c r="AU8419" s="61"/>
      <c r="AV8419" s="61"/>
      <c r="AW8419" s="61"/>
      <c r="AX8419" s="61"/>
      <c r="AY8419" s="61"/>
      <c r="AZ8419" s="61"/>
      <c r="BA8419" s="61"/>
    </row>
    <row r="8420" spans="39:53" x14ac:dyDescent="0.2">
      <c r="AM8420" s="61"/>
      <c r="AN8420" s="61"/>
      <c r="AO8420" s="171"/>
      <c r="AP8420" s="61"/>
      <c r="AQ8420" s="61"/>
      <c r="AR8420" s="61"/>
      <c r="AS8420" s="61"/>
      <c r="AT8420" s="61"/>
      <c r="AU8420" s="61"/>
      <c r="AV8420" s="61"/>
      <c r="AW8420" s="61"/>
      <c r="AX8420" s="61"/>
      <c r="AY8420" s="61"/>
      <c r="AZ8420" s="61"/>
      <c r="BA8420" s="61"/>
    </row>
    <row r="8421" spans="39:53" x14ac:dyDescent="0.2">
      <c r="AM8421" s="61"/>
      <c r="AN8421" s="61"/>
      <c r="AO8421" s="171"/>
      <c r="AP8421" s="61"/>
      <c r="AQ8421" s="61"/>
      <c r="AR8421" s="61"/>
      <c r="AS8421" s="61"/>
      <c r="AT8421" s="61"/>
      <c r="AU8421" s="61"/>
      <c r="AV8421" s="61"/>
      <c r="AW8421" s="61"/>
      <c r="AX8421" s="61"/>
      <c r="AY8421" s="61"/>
      <c r="AZ8421" s="61"/>
      <c r="BA8421" s="61"/>
    </row>
    <row r="8422" spans="39:53" x14ac:dyDescent="0.2">
      <c r="AM8422" s="61"/>
      <c r="AN8422" s="61"/>
      <c r="AO8422" s="171"/>
      <c r="AP8422" s="61"/>
      <c r="AQ8422" s="61"/>
      <c r="AR8422" s="61"/>
      <c r="AS8422" s="61"/>
      <c r="AT8422" s="61"/>
      <c r="AU8422" s="61"/>
      <c r="AV8422" s="61"/>
      <c r="AW8422" s="61"/>
      <c r="AX8422" s="61"/>
      <c r="AY8422" s="61"/>
      <c r="AZ8422" s="61"/>
      <c r="BA8422" s="61"/>
    </row>
    <row r="8423" spans="39:53" x14ac:dyDescent="0.2">
      <c r="AM8423" s="61"/>
      <c r="AN8423" s="61"/>
      <c r="AO8423" s="171"/>
      <c r="AP8423" s="61"/>
      <c r="AQ8423" s="61"/>
      <c r="AR8423" s="61"/>
      <c r="AS8423" s="61"/>
      <c r="AT8423" s="61"/>
      <c r="AU8423" s="61"/>
      <c r="AV8423" s="61"/>
      <c r="AW8423" s="61"/>
      <c r="AX8423" s="61"/>
      <c r="AY8423" s="61"/>
      <c r="AZ8423" s="61"/>
      <c r="BA8423" s="61"/>
    </row>
    <row r="8424" spans="39:53" x14ac:dyDescent="0.2">
      <c r="AM8424" s="61"/>
      <c r="AN8424" s="61"/>
      <c r="AO8424" s="171"/>
      <c r="AP8424" s="61"/>
      <c r="AQ8424" s="61"/>
      <c r="AR8424" s="61"/>
      <c r="AS8424" s="61"/>
      <c r="AT8424" s="61"/>
      <c r="AU8424" s="61"/>
      <c r="AV8424" s="61"/>
      <c r="AW8424" s="61"/>
      <c r="AX8424" s="61"/>
      <c r="AY8424" s="61"/>
      <c r="AZ8424" s="61"/>
      <c r="BA8424" s="61"/>
    </row>
    <row r="8425" spans="39:53" x14ac:dyDescent="0.2">
      <c r="AM8425" s="61"/>
      <c r="AN8425" s="61"/>
      <c r="AO8425" s="171"/>
      <c r="AP8425" s="61"/>
      <c r="AQ8425" s="61"/>
      <c r="AR8425" s="61"/>
      <c r="AS8425" s="61"/>
      <c r="AT8425" s="61"/>
      <c r="AU8425" s="61"/>
      <c r="AV8425" s="61"/>
      <c r="AW8425" s="61"/>
      <c r="AX8425" s="61"/>
      <c r="AY8425" s="61"/>
      <c r="AZ8425" s="61"/>
      <c r="BA8425" s="61"/>
    </row>
    <row r="8426" spans="39:53" x14ac:dyDescent="0.2">
      <c r="AM8426" s="61"/>
      <c r="AN8426" s="61"/>
      <c r="AO8426" s="171"/>
      <c r="AP8426" s="61"/>
      <c r="AQ8426" s="61"/>
      <c r="AR8426" s="61"/>
      <c r="AS8426" s="61"/>
      <c r="AT8426" s="61"/>
      <c r="AU8426" s="61"/>
      <c r="AV8426" s="61"/>
      <c r="AW8426" s="61"/>
      <c r="AX8426" s="61"/>
      <c r="AY8426" s="61"/>
      <c r="AZ8426" s="61"/>
      <c r="BA8426" s="61"/>
    </row>
    <row r="8427" spans="39:53" x14ac:dyDescent="0.2">
      <c r="AM8427" s="61"/>
      <c r="AN8427" s="61"/>
      <c r="AO8427" s="171"/>
      <c r="AP8427" s="61"/>
      <c r="AQ8427" s="61"/>
      <c r="AR8427" s="61"/>
      <c r="AS8427" s="61"/>
      <c r="AT8427" s="61"/>
      <c r="AU8427" s="61"/>
      <c r="AV8427" s="61"/>
      <c r="AW8427" s="61"/>
      <c r="AX8427" s="61"/>
      <c r="AY8427" s="61"/>
      <c r="AZ8427" s="61"/>
      <c r="BA8427" s="61"/>
    </row>
    <row r="8428" spans="39:53" x14ac:dyDescent="0.2">
      <c r="AM8428" s="61"/>
      <c r="AN8428" s="61"/>
      <c r="AO8428" s="171"/>
      <c r="AP8428" s="61"/>
      <c r="AQ8428" s="61"/>
      <c r="AR8428" s="61"/>
      <c r="AS8428" s="61"/>
      <c r="AT8428" s="61"/>
      <c r="AU8428" s="61"/>
      <c r="AV8428" s="61"/>
      <c r="AW8428" s="61"/>
      <c r="AX8428" s="61"/>
      <c r="AY8428" s="61"/>
      <c r="AZ8428" s="61"/>
      <c r="BA8428" s="61"/>
    </row>
    <row r="8429" spans="39:53" x14ac:dyDescent="0.2">
      <c r="AM8429" s="61"/>
      <c r="AN8429" s="61"/>
      <c r="AO8429" s="171"/>
      <c r="AP8429" s="61"/>
      <c r="AQ8429" s="61"/>
      <c r="AR8429" s="61"/>
      <c r="AS8429" s="61"/>
      <c r="AT8429" s="61"/>
      <c r="AU8429" s="61"/>
      <c r="AV8429" s="61"/>
      <c r="AW8429" s="61"/>
      <c r="AX8429" s="61"/>
      <c r="AY8429" s="61"/>
      <c r="AZ8429" s="61"/>
      <c r="BA8429" s="61"/>
    </row>
    <row r="8430" spans="39:53" x14ac:dyDescent="0.2">
      <c r="AM8430" s="61"/>
      <c r="AN8430" s="61"/>
      <c r="AO8430" s="171"/>
      <c r="AP8430" s="61"/>
      <c r="AQ8430" s="61"/>
      <c r="AR8430" s="61"/>
      <c r="AS8430" s="61"/>
      <c r="AT8430" s="61"/>
      <c r="AU8430" s="61"/>
      <c r="AV8430" s="61"/>
      <c r="AW8430" s="61"/>
      <c r="AX8430" s="61"/>
      <c r="AY8430" s="61"/>
      <c r="AZ8430" s="61"/>
      <c r="BA8430" s="61"/>
    </row>
    <row r="8431" spans="39:53" x14ac:dyDescent="0.2">
      <c r="AM8431" s="61"/>
      <c r="AN8431" s="61"/>
      <c r="AO8431" s="171"/>
      <c r="AP8431" s="61"/>
      <c r="AQ8431" s="61"/>
      <c r="AR8431" s="61"/>
      <c r="AS8431" s="61"/>
      <c r="AT8431" s="61"/>
      <c r="AU8431" s="61"/>
      <c r="AV8431" s="61"/>
      <c r="AW8431" s="61"/>
      <c r="AX8431" s="61"/>
      <c r="AY8431" s="61"/>
      <c r="AZ8431" s="61"/>
      <c r="BA8431" s="61"/>
    </row>
    <row r="8432" spans="39:53" x14ac:dyDescent="0.2">
      <c r="AM8432" s="61"/>
      <c r="AN8432" s="61"/>
      <c r="AO8432" s="171"/>
      <c r="AP8432" s="61"/>
      <c r="AQ8432" s="61"/>
      <c r="AR8432" s="61"/>
      <c r="AS8432" s="61"/>
      <c r="AT8432" s="61"/>
      <c r="AU8432" s="61"/>
      <c r="AV8432" s="61"/>
      <c r="AW8432" s="61"/>
      <c r="AX8432" s="61"/>
      <c r="AY8432" s="61"/>
      <c r="AZ8432" s="61"/>
      <c r="BA8432" s="61"/>
    </row>
    <row r="8433" spans="39:53" x14ac:dyDescent="0.2">
      <c r="AM8433" s="61"/>
      <c r="AN8433" s="61"/>
      <c r="AO8433" s="171"/>
      <c r="AP8433" s="61"/>
      <c r="AQ8433" s="61"/>
      <c r="AR8433" s="61"/>
      <c r="AS8433" s="61"/>
      <c r="AT8433" s="61"/>
      <c r="AU8433" s="61"/>
      <c r="AV8433" s="61"/>
      <c r="AW8433" s="61"/>
      <c r="AX8433" s="61"/>
      <c r="AY8433" s="61"/>
      <c r="AZ8433" s="61"/>
      <c r="BA8433" s="61"/>
    </row>
    <row r="8434" spans="39:53" x14ac:dyDescent="0.2">
      <c r="AM8434" s="61"/>
      <c r="AN8434" s="61"/>
      <c r="AO8434" s="171"/>
      <c r="AP8434" s="61"/>
      <c r="AQ8434" s="61"/>
      <c r="AR8434" s="61"/>
      <c r="AS8434" s="61"/>
      <c r="AT8434" s="61"/>
      <c r="AU8434" s="61"/>
      <c r="AV8434" s="61"/>
      <c r="AW8434" s="61"/>
      <c r="AX8434" s="61"/>
      <c r="AY8434" s="61"/>
      <c r="AZ8434" s="61"/>
      <c r="BA8434" s="61"/>
    </row>
    <row r="8435" spans="39:53" x14ac:dyDescent="0.2">
      <c r="AM8435" s="61"/>
      <c r="AN8435" s="61"/>
      <c r="AO8435" s="171"/>
      <c r="AP8435" s="61"/>
      <c r="AQ8435" s="61"/>
      <c r="AR8435" s="61"/>
      <c r="AS8435" s="61"/>
      <c r="AT8435" s="61"/>
      <c r="AU8435" s="61"/>
      <c r="AV8435" s="61"/>
      <c r="AW8435" s="61"/>
      <c r="AX8435" s="61"/>
      <c r="AY8435" s="61"/>
      <c r="AZ8435" s="61"/>
      <c r="BA8435" s="61"/>
    </row>
    <row r="8436" spans="39:53" x14ac:dyDescent="0.2">
      <c r="AM8436" s="61"/>
      <c r="AN8436" s="61"/>
      <c r="AO8436" s="171"/>
      <c r="AP8436" s="61"/>
      <c r="AQ8436" s="61"/>
      <c r="AR8436" s="61"/>
      <c r="AS8436" s="61"/>
      <c r="AT8436" s="61"/>
      <c r="AU8436" s="61"/>
      <c r="AV8436" s="61"/>
      <c r="AW8436" s="61"/>
      <c r="AX8436" s="61"/>
      <c r="AY8436" s="61"/>
      <c r="AZ8436" s="61"/>
      <c r="BA8436" s="61"/>
    </row>
    <row r="8437" spans="39:53" x14ac:dyDescent="0.2">
      <c r="AM8437" s="61"/>
      <c r="AN8437" s="61"/>
      <c r="AO8437" s="171"/>
      <c r="AP8437" s="61"/>
      <c r="AQ8437" s="61"/>
      <c r="AR8437" s="61"/>
      <c r="AS8437" s="61"/>
      <c r="AT8437" s="61"/>
      <c r="AU8437" s="61"/>
      <c r="AV8437" s="61"/>
      <c r="AW8437" s="61"/>
      <c r="AX8437" s="61"/>
      <c r="AY8437" s="61"/>
      <c r="AZ8437" s="61"/>
      <c r="BA8437" s="61"/>
    </row>
    <row r="8438" spans="39:53" x14ac:dyDescent="0.2">
      <c r="AM8438" s="61"/>
      <c r="AN8438" s="61"/>
      <c r="AO8438" s="171"/>
      <c r="AP8438" s="61"/>
      <c r="AQ8438" s="61"/>
      <c r="AR8438" s="61"/>
      <c r="AS8438" s="61"/>
      <c r="AT8438" s="61"/>
      <c r="AU8438" s="61"/>
      <c r="AV8438" s="61"/>
      <c r="AW8438" s="61"/>
      <c r="AX8438" s="61"/>
      <c r="AY8438" s="61"/>
      <c r="AZ8438" s="61"/>
      <c r="BA8438" s="61"/>
    </row>
    <row r="8439" spans="39:53" x14ac:dyDescent="0.2">
      <c r="AM8439" s="61"/>
      <c r="AN8439" s="61"/>
      <c r="AO8439" s="171"/>
      <c r="AP8439" s="61"/>
      <c r="AQ8439" s="61"/>
      <c r="AR8439" s="61"/>
      <c r="AS8439" s="61"/>
      <c r="AT8439" s="61"/>
      <c r="AU8439" s="61"/>
      <c r="AV8439" s="61"/>
      <c r="AW8439" s="61"/>
      <c r="AX8439" s="61"/>
      <c r="AY8439" s="61"/>
      <c r="AZ8439" s="61"/>
      <c r="BA8439" s="61"/>
    </row>
    <row r="8440" spans="39:53" x14ac:dyDescent="0.2">
      <c r="AM8440" s="61"/>
      <c r="AN8440" s="61"/>
      <c r="AO8440" s="171"/>
      <c r="AP8440" s="61"/>
      <c r="AQ8440" s="61"/>
      <c r="AR8440" s="61"/>
      <c r="AS8440" s="61"/>
      <c r="AT8440" s="61"/>
      <c r="AU8440" s="61"/>
      <c r="AV8440" s="61"/>
      <c r="AW8440" s="61"/>
      <c r="AX8440" s="61"/>
      <c r="AY8440" s="61"/>
      <c r="AZ8440" s="61"/>
      <c r="BA8440" s="61"/>
    </row>
    <row r="8441" spans="39:53" x14ac:dyDescent="0.2">
      <c r="AM8441" s="61"/>
      <c r="AN8441" s="61"/>
      <c r="AO8441" s="171"/>
      <c r="AP8441" s="61"/>
      <c r="AQ8441" s="61"/>
      <c r="AR8441" s="61"/>
      <c r="AS8441" s="61"/>
      <c r="AT8441" s="61"/>
      <c r="AU8441" s="61"/>
      <c r="AV8441" s="61"/>
      <c r="AW8441" s="61"/>
      <c r="AX8441" s="61"/>
      <c r="AY8441" s="61"/>
      <c r="AZ8441" s="61"/>
      <c r="BA8441" s="61"/>
    </row>
    <row r="8442" spans="39:53" x14ac:dyDescent="0.2">
      <c r="AM8442" s="61"/>
      <c r="AN8442" s="61"/>
      <c r="AO8442" s="171"/>
      <c r="AP8442" s="61"/>
      <c r="AQ8442" s="61"/>
      <c r="AR8442" s="61"/>
      <c r="AS8442" s="61"/>
      <c r="AT8442" s="61"/>
      <c r="AU8442" s="61"/>
      <c r="AV8442" s="61"/>
      <c r="AW8442" s="61"/>
      <c r="AX8442" s="61"/>
      <c r="AY8442" s="61"/>
      <c r="AZ8442" s="61"/>
      <c r="BA8442" s="61"/>
    </row>
    <row r="8443" spans="39:53" x14ac:dyDescent="0.2">
      <c r="AM8443" s="61"/>
      <c r="AN8443" s="61"/>
      <c r="AO8443" s="171"/>
      <c r="AP8443" s="61"/>
      <c r="AQ8443" s="61"/>
      <c r="AR8443" s="61"/>
      <c r="AS8443" s="61"/>
      <c r="AT8443" s="61"/>
      <c r="AU8443" s="61"/>
      <c r="AV8443" s="61"/>
      <c r="AW8443" s="61"/>
      <c r="AX8443" s="61"/>
      <c r="AY8443" s="61"/>
      <c r="AZ8443" s="61"/>
      <c r="BA8443" s="61"/>
    </row>
    <row r="8444" spans="39:53" x14ac:dyDescent="0.2">
      <c r="AM8444" s="61"/>
      <c r="AN8444" s="61"/>
      <c r="AO8444" s="171"/>
      <c r="AP8444" s="61"/>
      <c r="AQ8444" s="61"/>
      <c r="AR8444" s="61"/>
      <c r="AS8444" s="61"/>
      <c r="AT8444" s="61"/>
      <c r="AU8444" s="61"/>
      <c r="AV8444" s="61"/>
      <c r="AW8444" s="61"/>
      <c r="AX8444" s="61"/>
      <c r="AY8444" s="61"/>
      <c r="AZ8444" s="61"/>
      <c r="BA8444" s="61"/>
    </row>
    <row r="8445" spans="39:53" x14ac:dyDescent="0.2">
      <c r="AM8445" s="61"/>
      <c r="AN8445" s="61"/>
      <c r="AO8445" s="171"/>
      <c r="AP8445" s="61"/>
      <c r="AQ8445" s="61"/>
      <c r="AR8445" s="61"/>
      <c r="AS8445" s="61"/>
      <c r="AT8445" s="61"/>
      <c r="AU8445" s="61"/>
      <c r="AV8445" s="61"/>
      <c r="AW8445" s="61"/>
      <c r="AX8445" s="61"/>
      <c r="AY8445" s="61"/>
      <c r="AZ8445" s="61"/>
      <c r="BA8445" s="61"/>
    </row>
    <row r="8446" spans="39:53" x14ac:dyDescent="0.2">
      <c r="AM8446" s="61"/>
      <c r="AN8446" s="61"/>
      <c r="AO8446" s="171"/>
      <c r="AP8446" s="61"/>
      <c r="AQ8446" s="61"/>
      <c r="AR8446" s="61"/>
      <c r="AS8446" s="61"/>
      <c r="AT8446" s="61"/>
      <c r="AU8446" s="61"/>
      <c r="AV8446" s="61"/>
      <c r="AW8446" s="61"/>
      <c r="AX8446" s="61"/>
      <c r="AY8446" s="61"/>
      <c r="AZ8446" s="61"/>
      <c r="BA8446" s="61"/>
    </row>
    <row r="8447" spans="39:53" x14ac:dyDescent="0.2">
      <c r="AM8447" s="61"/>
      <c r="AN8447" s="61"/>
      <c r="AO8447" s="171"/>
      <c r="AP8447" s="61"/>
      <c r="AQ8447" s="61"/>
      <c r="AR8447" s="61"/>
      <c r="AS8447" s="61"/>
      <c r="AT8447" s="61"/>
      <c r="AU8447" s="61"/>
      <c r="AV8447" s="61"/>
      <c r="AW8447" s="61"/>
      <c r="AX8447" s="61"/>
      <c r="AY8447" s="61"/>
      <c r="AZ8447" s="61"/>
      <c r="BA8447" s="61"/>
    </row>
    <row r="8448" spans="39:53" x14ac:dyDescent="0.2">
      <c r="AM8448" s="61"/>
      <c r="AN8448" s="61"/>
      <c r="AO8448" s="171"/>
      <c r="AP8448" s="61"/>
      <c r="AQ8448" s="61"/>
      <c r="AR8448" s="61"/>
      <c r="AS8448" s="61"/>
      <c r="AT8448" s="61"/>
      <c r="AU8448" s="61"/>
      <c r="AV8448" s="61"/>
      <c r="AW8448" s="61"/>
      <c r="AX8448" s="61"/>
      <c r="AY8448" s="61"/>
      <c r="AZ8448" s="61"/>
      <c r="BA8448" s="61"/>
    </row>
    <row r="8449" spans="39:53" x14ac:dyDescent="0.2">
      <c r="AM8449" s="61"/>
      <c r="AN8449" s="61"/>
      <c r="AO8449" s="171"/>
      <c r="AP8449" s="61"/>
      <c r="AQ8449" s="61"/>
      <c r="AR8449" s="61"/>
      <c r="AS8449" s="61"/>
      <c r="AT8449" s="61"/>
      <c r="AU8449" s="61"/>
      <c r="AV8449" s="61"/>
      <c r="AW8449" s="61"/>
      <c r="AX8449" s="61"/>
      <c r="AY8449" s="61"/>
      <c r="AZ8449" s="61"/>
      <c r="BA8449" s="61"/>
    </row>
    <row r="8450" spans="39:53" x14ac:dyDescent="0.2">
      <c r="AM8450" s="61"/>
      <c r="AN8450" s="61"/>
      <c r="AO8450" s="171"/>
      <c r="AP8450" s="61"/>
      <c r="AQ8450" s="61"/>
      <c r="AR8450" s="61"/>
      <c r="AS8450" s="61"/>
      <c r="AT8450" s="61"/>
      <c r="AU8450" s="61"/>
      <c r="AV8450" s="61"/>
      <c r="AW8450" s="61"/>
      <c r="AX8450" s="61"/>
      <c r="AY8450" s="61"/>
      <c r="AZ8450" s="61"/>
      <c r="BA8450" s="61"/>
    </row>
    <row r="8451" spans="39:53" x14ac:dyDescent="0.2">
      <c r="AM8451" s="61"/>
      <c r="AN8451" s="61"/>
      <c r="AO8451" s="171"/>
      <c r="AP8451" s="61"/>
      <c r="AQ8451" s="61"/>
      <c r="AR8451" s="61"/>
      <c r="AS8451" s="61"/>
      <c r="AT8451" s="61"/>
      <c r="AU8451" s="61"/>
      <c r="AV8451" s="61"/>
      <c r="AW8451" s="61"/>
      <c r="AX8451" s="61"/>
      <c r="AY8451" s="61"/>
      <c r="AZ8451" s="61"/>
      <c r="BA8451" s="61"/>
    </row>
    <row r="8452" spans="39:53" x14ac:dyDescent="0.2">
      <c r="AM8452" s="61"/>
      <c r="AN8452" s="61"/>
      <c r="AO8452" s="171"/>
      <c r="AP8452" s="61"/>
      <c r="AQ8452" s="61"/>
      <c r="AR8452" s="61"/>
      <c r="AS8452" s="61"/>
      <c r="AT8452" s="61"/>
      <c r="AU8452" s="61"/>
      <c r="AV8452" s="61"/>
      <c r="AW8452" s="61"/>
      <c r="AX8452" s="61"/>
      <c r="AY8452" s="61"/>
      <c r="AZ8452" s="61"/>
      <c r="BA8452" s="61"/>
    </row>
    <row r="8453" spans="39:53" x14ac:dyDescent="0.2">
      <c r="AM8453" s="61"/>
      <c r="AN8453" s="61"/>
      <c r="AO8453" s="171"/>
      <c r="AP8453" s="61"/>
      <c r="AQ8453" s="61"/>
      <c r="AR8453" s="61"/>
      <c r="AS8453" s="61"/>
      <c r="AT8453" s="61"/>
      <c r="AU8453" s="61"/>
      <c r="AV8453" s="61"/>
      <c r="AW8453" s="61"/>
      <c r="AX8453" s="61"/>
      <c r="AY8453" s="61"/>
      <c r="AZ8453" s="61"/>
      <c r="BA8453" s="61"/>
    </row>
    <row r="8454" spans="39:53" x14ac:dyDescent="0.2">
      <c r="AM8454" s="61"/>
      <c r="AN8454" s="61"/>
      <c r="AO8454" s="171"/>
      <c r="AP8454" s="61"/>
      <c r="AQ8454" s="61"/>
      <c r="AR8454" s="61"/>
      <c r="AS8454" s="61"/>
      <c r="AT8454" s="61"/>
      <c r="AU8454" s="61"/>
      <c r="AV8454" s="61"/>
      <c r="AW8454" s="61"/>
      <c r="AX8454" s="61"/>
      <c r="AY8454" s="61"/>
      <c r="AZ8454" s="61"/>
      <c r="BA8454" s="61"/>
    </row>
    <row r="8455" spans="39:53" x14ac:dyDescent="0.2">
      <c r="AM8455" s="61"/>
      <c r="AN8455" s="61"/>
      <c r="AO8455" s="171"/>
      <c r="AP8455" s="61"/>
      <c r="AQ8455" s="61"/>
      <c r="AR8455" s="61"/>
      <c r="AS8455" s="61"/>
      <c r="AT8455" s="61"/>
      <c r="AU8455" s="61"/>
      <c r="AV8455" s="61"/>
      <c r="AW8455" s="61"/>
      <c r="AX8455" s="61"/>
      <c r="AY8455" s="61"/>
      <c r="AZ8455" s="61"/>
      <c r="BA8455" s="61"/>
    </row>
    <row r="8456" spans="39:53" x14ac:dyDescent="0.2">
      <c r="AM8456" s="61"/>
      <c r="AN8456" s="61"/>
      <c r="AO8456" s="171"/>
      <c r="AP8456" s="61"/>
      <c r="AQ8456" s="61"/>
      <c r="AR8456" s="61"/>
      <c r="AS8456" s="61"/>
      <c r="AT8456" s="61"/>
      <c r="AU8456" s="61"/>
      <c r="AV8456" s="61"/>
      <c r="AW8456" s="61"/>
      <c r="AX8456" s="61"/>
      <c r="AY8456" s="61"/>
      <c r="AZ8456" s="61"/>
      <c r="BA8456" s="61"/>
    </row>
    <row r="8457" spans="39:53" x14ac:dyDescent="0.2">
      <c r="AM8457" s="61"/>
      <c r="AN8457" s="61"/>
      <c r="AO8457" s="171"/>
      <c r="AP8457" s="61"/>
      <c r="AQ8457" s="61"/>
      <c r="AR8457" s="61"/>
      <c r="AS8457" s="61"/>
      <c r="AT8457" s="61"/>
      <c r="AU8457" s="61"/>
      <c r="AV8457" s="61"/>
      <c r="AW8457" s="61"/>
      <c r="AX8457" s="61"/>
      <c r="AY8457" s="61"/>
      <c r="AZ8457" s="61"/>
      <c r="BA8457" s="61"/>
    </row>
    <row r="8458" spans="39:53" x14ac:dyDescent="0.2">
      <c r="AM8458" s="61"/>
      <c r="AN8458" s="61"/>
      <c r="AO8458" s="171"/>
      <c r="AP8458" s="61"/>
      <c r="AQ8458" s="61"/>
      <c r="AR8458" s="61"/>
      <c r="AS8458" s="61"/>
      <c r="AT8458" s="61"/>
      <c r="AU8458" s="61"/>
      <c r="AV8458" s="61"/>
      <c r="AW8458" s="61"/>
      <c r="AX8458" s="61"/>
      <c r="AY8458" s="61"/>
      <c r="AZ8458" s="61"/>
      <c r="BA8458" s="61"/>
    </row>
    <row r="8459" spans="39:53" x14ac:dyDescent="0.2">
      <c r="AM8459" s="61"/>
      <c r="AN8459" s="61"/>
      <c r="AO8459" s="171"/>
      <c r="AP8459" s="61"/>
      <c r="AQ8459" s="61"/>
      <c r="AR8459" s="61"/>
      <c r="AS8459" s="61"/>
      <c r="AT8459" s="61"/>
      <c r="AU8459" s="61"/>
      <c r="AV8459" s="61"/>
      <c r="AW8459" s="61"/>
      <c r="AX8459" s="61"/>
      <c r="AY8459" s="61"/>
      <c r="AZ8459" s="61"/>
      <c r="BA8459" s="61"/>
    </row>
    <row r="8460" spans="39:53" x14ac:dyDescent="0.2">
      <c r="AM8460" s="61"/>
      <c r="AN8460" s="61"/>
      <c r="AO8460" s="171"/>
      <c r="AP8460" s="61"/>
      <c r="AQ8460" s="61"/>
      <c r="AR8460" s="61"/>
      <c r="AS8460" s="61"/>
      <c r="AT8460" s="61"/>
      <c r="AU8460" s="61"/>
      <c r="AV8460" s="61"/>
      <c r="AW8460" s="61"/>
      <c r="AX8460" s="61"/>
      <c r="AY8460" s="61"/>
      <c r="AZ8460" s="61"/>
      <c r="BA8460" s="61"/>
    </row>
    <row r="8461" spans="39:53" x14ac:dyDescent="0.2">
      <c r="AM8461" s="61"/>
      <c r="AN8461" s="61"/>
      <c r="AO8461" s="171"/>
      <c r="AP8461" s="61"/>
      <c r="AQ8461" s="61"/>
      <c r="AR8461" s="61"/>
      <c r="AS8461" s="61"/>
      <c r="AT8461" s="61"/>
      <c r="AU8461" s="61"/>
      <c r="AV8461" s="61"/>
      <c r="AW8461" s="61"/>
      <c r="AX8461" s="61"/>
      <c r="AY8461" s="61"/>
      <c r="AZ8461" s="61"/>
      <c r="BA8461" s="61"/>
    </row>
    <row r="8462" spans="39:53" x14ac:dyDescent="0.2">
      <c r="AM8462" s="61"/>
      <c r="AN8462" s="61"/>
      <c r="AO8462" s="171"/>
      <c r="AP8462" s="61"/>
      <c r="AQ8462" s="61"/>
      <c r="AR8462" s="61"/>
      <c r="AS8462" s="61"/>
      <c r="AT8462" s="61"/>
      <c r="AU8462" s="61"/>
      <c r="AV8462" s="61"/>
      <c r="AW8462" s="61"/>
      <c r="AX8462" s="61"/>
      <c r="AY8462" s="61"/>
      <c r="AZ8462" s="61"/>
      <c r="BA8462" s="61"/>
    </row>
    <row r="8463" spans="39:53" x14ac:dyDescent="0.2">
      <c r="AM8463" s="61"/>
      <c r="AN8463" s="61"/>
      <c r="AO8463" s="171"/>
      <c r="AP8463" s="61"/>
      <c r="AQ8463" s="61"/>
      <c r="AR8463" s="61"/>
      <c r="AS8463" s="61"/>
      <c r="AT8463" s="61"/>
      <c r="AU8463" s="61"/>
      <c r="AV8463" s="61"/>
      <c r="AW8463" s="61"/>
      <c r="AX8463" s="61"/>
      <c r="AY8463" s="61"/>
      <c r="AZ8463" s="61"/>
      <c r="BA8463" s="61"/>
    </row>
    <row r="8464" spans="39:53" x14ac:dyDescent="0.2">
      <c r="AM8464" s="61"/>
      <c r="AN8464" s="61"/>
      <c r="AO8464" s="171"/>
      <c r="AP8464" s="61"/>
      <c r="AQ8464" s="61"/>
      <c r="AR8464" s="61"/>
      <c r="AS8464" s="61"/>
      <c r="AT8464" s="61"/>
      <c r="AU8464" s="61"/>
      <c r="AV8464" s="61"/>
      <c r="AW8464" s="61"/>
      <c r="AX8464" s="61"/>
      <c r="AY8464" s="61"/>
      <c r="AZ8464" s="61"/>
      <c r="BA8464" s="61"/>
    </row>
    <row r="8465" spans="39:53" x14ac:dyDescent="0.2">
      <c r="AM8465" s="61"/>
      <c r="AN8465" s="61"/>
      <c r="AO8465" s="171"/>
      <c r="AP8465" s="61"/>
      <c r="AQ8465" s="61"/>
      <c r="AR8465" s="61"/>
      <c r="AS8465" s="61"/>
      <c r="AT8465" s="61"/>
      <c r="AU8465" s="61"/>
      <c r="AV8465" s="61"/>
      <c r="AW8465" s="61"/>
      <c r="AX8465" s="61"/>
      <c r="AY8465" s="61"/>
      <c r="AZ8465" s="61"/>
      <c r="BA8465" s="61"/>
    </row>
    <row r="8466" spans="39:53" x14ac:dyDescent="0.2">
      <c r="AM8466" s="61"/>
      <c r="AN8466" s="61"/>
      <c r="AO8466" s="171"/>
      <c r="AP8466" s="61"/>
      <c r="AQ8466" s="61"/>
      <c r="AR8466" s="61"/>
      <c r="AS8466" s="61"/>
      <c r="AT8466" s="61"/>
      <c r="AU8466" s="61"/>
      <c r="AV8466" s="61"/>
      <c r="AW8466" s="61"/>
      <c r="AX8466" s="61"/>
      <c r="AY8466" s="61"/>
      <c r="AZ8466" s="61"/>
      <c r="BA8466" s="61"/>
    </row>
    <row r="8467" spans="39:53" x14ac:dyDescent="0.2">
      <c r="AM8467" s="61"/>
      <c r="AN8467" s="61"/>
      <c r="AO8467" s="171"/>
      <c r="AP8467" s="61"/>
      <c r="AQ8467" s="61"/>
      <c r="AR8467" s="61"/>
      <c r="AS8467" s="61"/>
      <c r="AT8467" s="61"/>
      <c r="AU8467" s="61"/>
      <c r="AV8467" s="61"/>
      <c r="AW8467" s="61"/>
      <c r="AX8467" s="61"/>
      <c r="AY8467" s="61"/>
      <c r="AZ8467" s="61"/>
      <c r="BA8467" s="61"/>
    </row>
    <row r="8468" spans="39:53" x14ac:dyDescent="0.2">
      <c r="AM8468" s="61"/>
      <c r="AN8468" s="61"/>
      <c r="AO8468" s="171"/>
      <c r="AP8468" s="61"/>
      <c r="AQ8468" s="61"/>
      <c r="AR8468" s="61"/>
      <c r="AS8468" s="61"/>
      <c r="AT8468" s="61"/>
      <c r="AU8468" s="61"/>
      <c r="AV8468" s="61"/>
      <c r="AW8468" s="61"/>
      <c r="AX8468" s="61"/>
      <c r="AY8468" s="61"/>
      <c r="AZ8468" s="61"/>
      <c r="BA8468" s="61"/>
    </row>
    <row r="8469" spans="39:53" x14ac:dyDescent="0.2">
      <c r="AM8469" s="61"/>
      <c r="AN8469" s="61"/>
      <c r="AO8469" s="171"/>
      <c r="AP8469" s="61"/>
      <c r="AQ8469" s="61"/>
      <c r="AR8469" s="61"/>
      <c r="AS8469" s="61"/>
      <c r="AT8469" s="61"/>
      <c r="AU8469" s="61"/>
      <c r="AV8469" s="61"/>
      <c r="AW8469" s="61"/>
      <c r="AX8469" s="61"/>
      <c r="AY8469" s="61"/>
      <c r="AZ8469" s="61"/>
      <c r="BA8469" s="61"/>
    </row>
    <row r="8470" spans="39:53" x14ac:dyDescent="0.2">
      <c r="AM8470" s="61"/>
      <c r="AN8470" s="61"/>
      <c r="AO8470" s="171"/>
      <c r="AP8470" s="61"/>
      <c r="AQ8470" s="61"/>
      <c r="AR8470" s="61"/>
      <c r="AS8470" s="61"/>
      <c r="AT8470" s="61"/>
      <c r="AU8470" s="61"/>
      <c r="AV8470" s="61"/>
      <c r="AW8470" s="61"/>
      <c r="AX8470" s="61"/>
      <c r="AY8470" s="61"/>
      <c r="AZ8470" s="61"/>
      <c r="BA8470" s="61"/>
    </row>
    <row r="8471" spans="39:53" x14ac:dyDescent="0.2">
      <c r="AM8471" s="61"/>
      <c r="AN8471" s="61"/>
      <c r="AO8471" s="171"/>
      <c r="AP8471" s="61"/>
      <c r="AQ8471" s="61"/>
      <c r="AR8471" s="61"/>
      <c r="AS8471" s="61"/>
      <c r="AT8471" s="61"/>
      <c r="AU8471" s="61"/>
      <c r="AV8471" s="61"/>
      <c r="AW8471" s="61"/>
      <c r="AX8471" s="61"/>
      <c r="AY8471" s="61"/>
      <c r="AZ8471" s="61"/>
      <c r="BA8471" s="61"/>
    </row>
    <row r="8472" spans="39:53" x14ac:dyDescent="0.2">
      <c r="AM8472" s="61"/>
      <c r="AN8472" s="61"/>
      <c r="AO8472" s="171"/>
      <c r="AP8472" s="61"/>
      <c r="AQ8472" s="61"/>
      <c r="AR8472" s="61"/>
      <c r="AS8472" s="61"/>
      <c r="AT8472" s="61"/>
      <c r="AU8472" s="61"/>
      <c r="AV8472" s="61"/>
      <c r="AW8472" s="61"/>
      <c r="AX8472" s="61"/>
      <c r="AY8472" s="61"/>
      <c r="AZ8472" s="61"/>
      <c r="BA8472" s="61"/>
    </row>
    <row r="8473" spans="39:53" x14ac:dyDescent="0.2">
      <c r="AM8473" s="61"/>
      <c r="AN8473" s="61"/>
      <c r="AO8473" s="171"/>
      <c r="AP8473" s="61"/>
      <c r="AQ8473" s="61"/>
      <c r="AR8473" s="61"/>
      <c r="AS8473" s="61"/>
      <c r="AT8473" s="61"/>
      <c r="AU8473" s="61"/>
      <c r="AV8473" s="61"/>
      <c r="AW8473" s="61"/>
      <c r="AX8473" s="61"/>
      <c r="AY8473" s="61"/>
      <c r="AZ8473" s="61"/>
      <c r="BA8473" s="61"/>
    </row>
    <row r="8474" spans="39:53" x14ac:dyDescent="0.2">
      <c r="AM8474" s="61"/>
      <c r="AN8474" s="61"/>
      <c r="AO8474" s="171"/>
      <c r="AP8474" s="61"/>
      <c r="AQ8474" s="61"/>
      <c r="AR8474" s="61"/>
      <c r="AS8474" s="61"/>
      <c r="AT8474" s="61"/>
      <c r="AU8474" s="61"/>
      <c r="AV8474" s="61"/>
      <c r="AW8474" s="61"/>
      <c r="AX8474" s="61"/>
      <c r="AY8474" s="61"/>
      <c r="AZ8474" s="61"/>
      <c r="BA8474" s="61"/>
    </row>
    <row r="8475" spans="39:53" x14ac:dyDescent="0.2">
      <c r="AM8475" s="61"/>
      <c r="AN8475" s="61"/>
      <c r="AO8475" s="171"/>
      <c r="AP8475" s="61"/>
      <c r="AQ8475" s="61"/>
      <c r="AR8475" s="61"/>
      <c r="AS8475" s="61"/>
      <c r="AT8475" s="61"/>
      <c r="AU8475" s="61"/>
      <c r="AV8475" s="61"/>
      <c r="AW8475" s="61"/>
      <c r="AX8475" s="61"/>
      <c r="AY8475" s="61"/>
      <c r="AZ8475" s="61"/>
      <c r="BA8475" s="61"/>
    </row>
    <row r="8476" spans="39:53" x14ac:dyDescent="0.2">
      <c r="AM8476" s="61"/>
      <c r="AN8476" s="61"/>
      <c r="AO8476" s="171"/>
      <c r="AP8476" s="61"/>
      <c r="AQ8476" s="61"/>
      <c r="AR8476" s="61"/>
      <c r="AS8476" s="61"/>
      <c r="AT8476" s="61"/>
      <c r="AU8476" s="61"/>
      <c r="AV8476" s="61"/>
      <c r="AW8476" s="61"/>
      <c r="AX8476" s="61"/>
      <c r="AY8476" s="61"/>
      <c r="AZ8476" s="61"/>
      <c r="BA8476" s="61"/>
    </row>
    <row r="8477" spans="39:53" x14ac:dyDescent="0.2">
      <c r="AM8477" s="61"/>
      <c r="AN8477" s="61"/>
      <c r="AO8477" s="171"/>
      <c r="AP8477" s="61"/>
      <c r="AQ8477" s="61"/>
      <c r="AR8477" s="61"/>
      <c r="AS8477" s="61"/>
      <c r="AT8477" s="61"/>
      <c r="AU8477" s="61"/>
      <c r="AV8477" s="61"/>
      <c r="AW8477" s="61"/>
      <c r="AX8477" s="61"/>
      <c r="AY8477" s="61"/>
      <c r="AZ8477" s="61"/>
      <c r="BA8477" s="61"/>
    </row>
    <row r="8478" spans="39:53" x14ac:dyDescent="0.2">
      <c r="AM8478" s="61"/>
      <c r="AN8478" s="61"/>
      <c r="AO8478" s="171"/>
      <c r="AP8478" s="61"/>
      <c r="AQ8478" s="61"/>
      <c r="AR8478" s="61"/>
      <c r="AS8478" s="61"/>
      <c r="AT8478" s="61"/>
      <c r="AU8478" s="61"/>
      <c r="AV8478" s="61"/>
      <c r="AW8478" s="61"/>
      <c r="AX8478" s="61"/>
      <c r="AY8478" s="61"/>
      <c r="AZ8478" s="61"/>
      <c r="BA8478" s="61"/>
    </row>
    <row r="8479" spans="39:53" x14ac:dyDescent="0.2">
      <c r="AM8479" s="61"/>
      <c r="AN8479" s="61"/>
      <c r="AO8479" s="171"/>
      <c r="AP8479" s="61"/>
      <c r="AQ8479" s="61"/>
      <c r="AR8479" s="61"/>
      <c r="AS8479" s="61"/>
      <c r="AT8479" s="61"/>
      <c r="AU8479" s="61"/>
      <c r="AV8479" s="61"/>
      <c r="AW8479" s="61"/>
      <c r="AX8479" s="61"/>
      <c r="AY8479" s="61"/>
      <c r="AZ8479" s="61"/>
      <c r="BA8479" s="61"/>
    </row>
    <row r="8480" spans="39:53" x14ac:dyDescent="0.2">
      <c r="AM8480" s="61"/>
      <c r="AN8480" s="61"/>
      <c r="AO8480" s="171"/>
      <c r="AP8480" s="61"/>
      <c r="AQ8480" s="61"/>
      <c r="AR8480" s="61"/>
      <c r="AS8480" s="61"/>
      <c r="AT8480" s="61"/>
      <c r="AU8480" s="61"/>
      <c r="AV8480" s="61"/>
      <c r="AW8480" s="61"/>
      <c r="AX8480" s="61"/>
      <c r="AY8480" s="61"/>
      <c r="AZ8480" s="61"/>
      <c r="BA8480" s="61"/>
    </row>
    <row r="8481" spans="39:53" x14ac:dyDescent="0.2">
      <c r="AM8481" s="61"/>
      <c r="AN8481" s="61"/>
      <c r="AO8481" s="171"/>
      <c r="AP8481" s="61"/>
      <c r="AQ8481" s="61"/>
      <c r="AR8481" s="61"/>
      <c r="AS8481" s="61"/>
      <c r="AT8481" s="61"/>
      <c r="AU8481" s="61"/>
      <c r="AV8481" s="61"/>
      <c r="AW8481" s="61"/>
      <c r="AX8481" s="61"/>
      <c r="AY8481" s="61"/>
      <c r="AZ8481" s="61"/>
      <c r="BA8481" s="61"/>
    </row>
    <row r="8482" spans="39:53" x14ac:dyDescent="0.2">
      <c r="AM8482" s="61"/>
      <c r="AN8482" s="61"/>
      <c r="AO8482" s="171"/>
      <c r="AP8482" s="61"/>
      <c r="AQ8482" s="61"/>
      <c r="AR8482" s="61"/>
      <c r="AS8482" s="61"/>
      <c r="AT8482" s="61"/>
      <c r="AU8482" s="61"/>
      <c r="AV8482" s="61"/>
      <c r="AW8482" s="61"/>
      <c r="AX8482" s="61"/>
      <c r="AY8482" s="61"/>
      <c r="AZ8482" s="61"/>
      <c r="BA8482" s="61"/>
    </row>
    <row r="8483" spans="39:53" x14ac:dyDescent="0.2">
      <c r="AM8483" s="61"/>
      <c r="AN8483" s="61"/>
      <c r="AO8483" s="171"/>
      <c r="AP8483" s="61"/>
      <c r="AQ8483" s="61"/>
      <c r="AR8483" s="61"/>
      <c r="AS8483" s="61"/>
      <c r="AT8483" s="61"/>
      <c r="AU8483" s="61"/>
      <c r="AV8483" s="61"/>
      <c r="AW8483" s="61"/>
      <c r="AX8483" s="61"/>
      <c r="AY8483" s="61"/>
      <c r="AZ8483" s="61"/>
      <c r="BA8483" s="61"/>
    </row>
    <row r="8484" spans="39:53" x14ac:dyDescent="0.2">
      <c r="AM8484" s="61"/>
      <c r="AN8484" s="61"/>
      <c r="AO8484" s="171"/>
      <c r="AP8484" s="61"/>
      <c r="AQ8484" s="61"/>
      <c r="AR8484" s="61"/>
      <c r="AS8484" s="61"/>
      <c r="AT8484" s="61"/>
      <c r="AU8484" s="61"/>
      <c r="AV8484" s="61"/>
      <c r="AW8484" s="61"/>
      <c r="AX8484" s="61"/>
      <c r="AY8484" s="61"/>
      <c r="AZ8484" s="61"/>
      <c r="BA8484" s="61"/>
    </row>
    <row r="8485" spans="39:53" x14ac:dyDescent="0.2">
      <c r="AM8485" s="61"/>
      <c r="AN8485" s="61"/>
      <c r="AO8485" s="171"/>
      <c r="AP8485" s="61"/>
      <c r="AQ8485" s="61"/>
      <c r="AR8485" s="61"/>
      <c r="AS8485" s="61"/>
      <c r="AT8485" s="61"/>
      <c r="AU8485" s="61"/>
      <c r="AV8485" s="61"/>
      <c r="AW8485" s="61"/>
      <c r="AX8485" s="61"/>
      <c r="AY8485" s="61"/>
      <c r="AZ8485" s="61"/>
      <c r="BA8485" s="61"/>
    </row>
    <row r="8486" spans="39:53" x14ac:dyDescent="0.2">
      <c r="AM8486" s="61"/>
      <c r="AN8486" s="61"/>
      <c r="AO8486" s="171"/>
      <c r="AP8486" s="61"/>
      <c r="AQ8486" s="61"/>
      <c r="AR8486" s="61"/>
      <c r="AS8486" s="61"/>
      <c r="AT8486" s="61"/>
      <c r="AU8486" s="61"/>
      <c r="AV8486" s="61"/>
      <c r="AW8486" s="61"/>
      <c r="AX8486" s="61"/>
      <c r="AY8486" s="61"/>
      <c r="AZ8486" s="61"/>
      <c r="BA8486" s="61"/>
    </row>
    <row r="8487" spans="39:53" x14ac:dyDescent="0.2">
      <c r="AM8487" s="61"/>
      <c r="AN8487" s="61"/>
      <c r="AO8487" s="171"/>
      <c r="AP8487" s="61"/>
      <c r="AQ8487" s="61"/>
      <c r="AR8487" s="61"/>
      <c r="AS8487" s="61"/>
      <c r="AT8487" s="61"/>
      <c r="AU8487" s="61"/>
      <c r="AV8487" s="61"/>
      <c r="AW8487" s="61"/>
      <c r="AX8487" s="61"/>
      <c r="AY8487" s="61"/>
      <c r="AZ8487" s="61"/>
      <c r="BA8487" s="61"/>
    </row>
    <row r="8488" spans="39:53" x14ac:dyDescent="0.2">
      <c r="AM8488" s="61"/>
      <c r="AN8488" s="61"/>
      <c r="AO8488" s="171"/>
      <c r="AP8488" s="61"/>
      <c r="AQ8488" s="61"/>
      <c r="AR8488" s="61"/>
      <c r="AS8488" s="61"/>
      <c r="AT8488" s="61"/>
      <c r="AU8488" s="61"/>
      <c r="AV8488" s="61"/>
      <c r="AW8488" s="61"/>
      <c r="AX8488" s="61"/>
      <c r="AY8488" s="61"/>
      <c r="AZ8488" s="61"/>
      <c r="BA8488" s="61"/>
    </row>
    <row r="8489" spans="39:53" x14ac:dyDescent="0.2">
      <c r="AM8489" s="61"/>
      <c r="AN8489" s="61"/>
      <c r="AO8489" s="171"/>
      <c r="AP8489" s="61"/>
      <c r="AQ8489" s="61"/>
      <c r="AR8489" s="61"/>
      <c r="AS8489" s="61"/>
      <c r="AT8489" s="61"/>
      <c r="AU8489" s="61"/>
      <c r="AV8489" s="61"/>
      <c r="AW8489" s="61"/>
      <c r="AX8489" s="61"/>
      <c r="AY8489" s="61"/>
      <c r="AZ8489" s="61"/>
      <c r="BA8489" s="61"/>
    </row>
    <row r="8490" spans="39:53" x14ac:dyDescent="0.2">
      <c r="AM8490" s="61"/>
      <c r="AN8490" s="61"/>
      <c r="AO8490" s="171"/>
      <c r="AP8490" s="61"/>
      <c r="AQ8490" s="61"/>
      <c r="AR8490" s="61"/>
      <c r="AS8490" s="61"/>
      <c r="AT8490" s="61"/>
      <c r="AU8490" s="61"/>
      <c r="AV8490" s="61"/>
      <c r="AW8490" s="61"/>
      <c r="AX8490" s="61"/>
      <c r="AY8490" s="61"/>
      <c r="AZ8490" s="61"/>
      <c r="BA8490" s="61"/>
    </row>
    <row r="8491" spans="39:53" x14ac:dyDescent="0.2">
      <c r="AM8491" s="61"/>
      <c r="AN8491" s="61"/>
      <c r="AO8491" s="171"/>
      <c r="AP8491" s="61"/>
      <c r="AQ8491" s="61"/>
      <c r="AR8491" s="61"/>
      <c r="AS8491" s="61"/>
      <c r="AT8491" s="61"/>
      <c r="AU8491" s="61"/>
      <c r="AV8491" s="61"/>
      <c r="AW8491" s="61"/>
      <c r="AX8491" s="61"/>
      <c r="AY8491" s="61"/>
      <c r="AZ8491" s="61"/>
      <c r="BA8491" s="61"/>
    </row>
    <row r="8492" spans="39:53" x14ac:dyDescent="0.2">
      <c r="AM8492" s="61"/>
      <c r="AN8492" s="61"/>
      <c r="AO8492" s="171"/>
      <c r="AP8492" s="61"/>
      <c r="AQ8492" s="61"/>
      <c r="AR8492" s="61"/>
      <c r="AS8492" s="61"/>
      <c r="AT8492" s="61"/>
      <c r="AU8492" s="61"/>
      <c r="AV8492" s="61"/>
      <c r="AW8492" s="61"/>
      <c r="AX8492" s="61"/>
      <c r="AY8492" s="61"/>
      <c r="AZ8492" s="61"/>
      <c r="BA8492" s="61"/>
    </row>
    <row r="8493" spans="39:53" x14ac:dyDescent="0.2">
      <c r="AM8493" s="61"/>
      <c r="AN8493" s="61"/>
      <c r="AO8493" s="171"/>
      <c r="AP8493" s="61"/>
      <c r="AQ8493" s="61"/>
      <c r="AR8493" s="61"/>
      <c r="AS8493" s="61"/>
      <c r="AT8493" s="61"/>
      <c r="AU8493" s="61"/>
      <c r="AV8493" s="61"/>
      <c r="AW8493" s="61"/>
      <c r="AX8493" s="61"/>
      <c r="AY8493" s="61"/>
      <c r="AZ8493" s="61"/>
      <c r="BA8493" s="61"/>
    </row>
    <row r="8494" spans="39:53" x14ac:dyDescent="0.2">
      <c r="AM8494" s="61"/>
      <c r="AN8494" s="61"/>
      <c r="AO8494" s="171"/>
      <c r="AP8494" s="61"/>
      <c r="AQ8494" s="61"/>
      <c r="AR8494" s="61"/>
      <c r="AS8494" s="61"/>
      <c r="AT8494" s="61"/>
      <c r="AU8494" s="61"/>
      <c r="AV8494" s="61"/>
      <c r="AW8494" s="61"/>
      <c r="AX8494" s="61"/>
      <c r="AY8494" s="61"/>
      <c r="AZ8494" s="61"/>
      <c r="BA8494" s="61"/>
    </row>
    <row r="8495" spans="39:53" x14ac:dyDescent="0.2">
      <c r="AM8495" s="61"/>
      <c r="AN8495" s="61"/>
      <c r="AO8495" s="171"/>
      <c r="AP8495" s="61"/>
      <c r="AQ8495" s="61"/>
      <c r="AR8495" s="61"/>
      <c r="AS8495" s="61"/>
      <c r="AT8495" s="61"/>
      <c r="AU8495" s="61"/>
      <c r="AV8495" s="61"/>
      <c r="AW8495" s="61"/>
      <c r="AX8495" s="61"/>
      <c r="AY8495" s="61"/>
      <c r="AZ8495" s="61"/>
      <c r="BA8495" s="61"/>
    </row>
    <row r="8496" spans="39:53" x14ac:dyDescent="0.2">
      <c r="AM8496" s="61"/>
      <c r="AN8496" s="61"/>
      <c r="AO8496" s="171"/>
      <c r="AP8496" s="61"/>
      <c r="AQ8496" s="61"/>
      <c r="AR8496" s="61"/>
      <c r="AS8496" s="61"/>
      <c r="AT8496" s="61"/>
      <c r="AU8496" s="61"/>
      <c r="AV8496" s="61"/>
      <c r="AW8496" s="61"/>
      <c r="AX8496" s="61"/>
      <c r="AY8496" s="61"/>
      <c r="AZ8496" s="61"/>
      <c r="BA8496" s="61"/>
    </row>
    <row r="8497" spans="39:53" x14ac:dyDescent="0.2">
      <c r="AM8497" s="61"/>
      <c r="AN8497" s="61"/>
      <c r="AO8497" s="171"/>
      <c r="AP8497" s="61"/>
      <c r="AQ8497" s="61"/>
      <c r="AR8497" s="61"/>
      <c r="AS8497" s="61"/>
      <c r="AT8497" s="61"/>
      <c r="AU8497" s="61"/>
      <c r="AV8497" s="61"/>
      <c r="AW8497" s="61"/>
      <c r="AX8497" s="61"/>
      <c r="AY8497" s="61"/>
      <c r="AZ8497" s="61"/>
      <c r="BA8497" s="61"/>
    </row>
    <row r="8498" spans="39:53" x14ac:dyDescent="0.2">
      <c r="AM8498" s="61"/>
      <c r="AN8498" s="61"/>
      <c r="AO8498" s="171"/>
      <c r="AP8498" s="61"/>
      <c r="AQ8498" s="61"/>
      <c r="AR8498" s="61"/>
      <c r="AS8498" s="61"/>
      <c r="AT8498" s="61"/>
      <c r="AU8498" s="61"/>
      <c r="AV8498" s="61"/>
      <c r="AW8498" s="61"/>
      <c r="AX8498" s="61"/>
      <c r="AY8498" s="61"/>
      <c r="AZ8498" s="61"/>
      <c r="BA8498" s="61"/>
    </row>
    <row r="8499" spans="39:53" x14ac:dyDescent="0.2">
      <c r="AM8499" s="61"/>
      <c r="AN8499" s="61"/>
      <c r="AO8499" s="171"/>
      <c r="AP8499" s="61"/>
      <c r="AQ8499" s="61"/>
      <c r="AR8499" s="61"/>
      <c r="AS8499" s="61"/>
      <c r="AT8499" s="61"/>
      <c r="AU8499" s="61"/>
      <c r="AV8499" s="61"/>
      <c r="AW8499" s="61"/>
      <c r="AX8499" s="61"/>
      <c r="AY8499" s="61"/>
      <c r="AZ8499" s="61"/>
      <c r="BA8499" s="61"/>
    </row>
    <row r="8500" spans="39:53" x14ac:dyDescent="0.2">
      <c r="AM8500" s="61"/>
      <c r="AN8500" s="61"/>
      <c r="AO8500" s="171"/>
      <c r="AP8500" s="61"/>
      <c r="AQ8500" s="61"/>
      <c r="AR8500" s="61"/>
      <c r="AS8500" s="61"/>
      <c r="AT8500" s="61"/>
      <c r="AU8500" s="61"/>
      <c r="AV8500" s="61"/>
      <c r="AW8500" s="61"/>
      <c r="AX8500" s="61"/>
      <c r="AY8500" s="61"/>
      <c r="AZ8500" s="61"/>
      <c r="BA8500" s="61"/>
    </row>
    <row r="8501" spans="39:53" x14ac:dyDescent="0.2">
      <c r="AM8501" s="61"/>
      <c r="AN8501" s="61"/>
      <c r="AO8501" s="171"/>
      <c r="AP8501" s="61"/>
      <c r="AQ8501" s="61"/>
      <c r="AR8501" s="61"/>
      <c r="AS8501" s="61"/>
      <c r="AT8501" s="61"/>
      <c r="AU8501" s="61"/>
      <c r="AV8501" s="61"/>
      <c r="AW8501" s="61"/>
      <c r="AX8501" s="61"/>
      <c r="AY8501" s="61"/>
      <c r="AZ8501" s="61"/>
      <c r="BA8501" s="61"/>
    </row>
    <row r="8502" spans="39:53" x14ac:dyDescent="0.2">
      <c r="AM8502" s="61"/>
      <c r="AN8502" s="61"/>
      <c r="AO8502" s="171"/>
      <c r="AP8502" s="61"/>
      <c r="AQ8502" s="61"/>
      <c r="AR8502" s="61"/>
      <c r="AS8502" s="61"/>
      <c r="AT8502" s="61"/>
      <c r="AU8502" s="61"/>
      <c r="AV8502" s="61"/>
      <c r="AW8502" s="61"/>
      <c r="AX8502" s="61"/>
      <c r="AY8502" s="61"/>
      <c r="AZ8502" s="61"/>
      <c r="BA8502" s="61"/>
    </row>
    <row r="8503" spans="39:53" x14ac:dyDescent="0.2">
      <c r="AM8503" s="61"/>
      <c r="AN8503" s="61"/>
      <c r="AO8503" s="171"/>
      <c r="AP8503" s="61"/>
      <c r="AQ8503" s="61"/>
      <c r="AR8503" s="61"/>
      <c r="AS8503" s="61"/>
      <c r="AT8503" s="61"/>
      <c r="AU8503" s="61"/>
      <c r="AV8503" s="61"/>
      <c r="AW8503" s="61"/>
      <c r="AX8503" s="61"/>
      <c r="AY8503" s="61"/>
      <c r="AZ8503" s="61"/>
      <c r="BA8503" s="61"/>
    </row>
    <row r="8504" spans="39:53" x14ac:dyDescent="0.2">
      <c r="AM8504" s="61"/>
      <c r="AN8504" s="61"/>
      <c r="AO8504" s="171"/>
      <c r="AP8504" s="61"/>
      <c r="AQ8504" s="61"/>
      <c r="AR8504" s="61"/>
      <c r="AS8504" s="61"/>
      <c r="AT8504" s="61"/>
      <c r="AU8504" s="61"/>
      <c r="AV8504" s="61"/>
      <c r="AW8504" s="61"/>
      <c r="AX8504" s="61"/>
      <c r="AY8504" s="61"/>
      <c r="AZ8504" s="61"/>
      <c r="BA8504" s="61"/>
    </row>
    <row r="8505" spans="39:53" x14ac:dyDescent="0.2">
      <c r="AM8505" s="61"/>
      <c r="AN8505" s="61"/>
      <c r="AO8505" s="171"/>
      <c r="AP8505" s="61"/>
      <c r="AQ8505" s="61"/>
      <c r="AR8505" s="61"/>
      <c r="AS8505" s="61"/>
      <c r="AT8505" s="61"/>
      <c r="AU8505" s="61"/>
      <c r="AV8505" s="61"/>
      <c r="AW8505" s="61"/>
      <c r="AX8505" s="61"/>
      <c r="AY8505" s="61"/>
      <c r="AZ8505" s="61"/>
      <c r="BA8505" s="61"/>
    </row>
    <row r="8506" spans="39:53" x14ac:dyDescent="0.2">
      <c r="AM8506" s="61"/>
      <c r="AN8506" s="61"/>
      <c r="AO8506" s="171"/>
      <c r="AP8506" s="61"/>
      <c r="AQ8506" s="61"/>
      <c r="AR8506" s="61"/>
      <c r="AS8506" s="61"/>
      <c r="AT8506" s="61"/>
      <c r="AU8506" s="61"/>
      <c r="AV8506" s="61"/>
      <c r="AW8506" s="61"/>
      <c r="AX8506" s="61"/>
      <c r="AY8506" s="61"/>
      <c r="AZ8506" s="61"/>
      <c r="BA8506" s="61"/>
    </row>
    <row r="8507" spans="39:53" x14ac:dyDescent="0.2">
      <c r="AM8507" s="61"/>
      <c r="AN8507" s="61"/>
      <c r="AO8507" s="171"/>
      <c r="AP8507" s="61"/>
      <c r="AQ8507" s="61"/>
      <c r="AR8507" s="61"/>
      <c r="AS8507" s="61"/>
      <c r="AT8507" s="61"/>
      <c r="AU8507" s="61"/>
      <c r="AV8507" s="61"/>
      <c r="AW8507" s="61"/>
      <c r="AX8507" s="61"/>
      <c r="AY8507" s="61"/>
      <c r="AZ8507" s="61"/>
      <c r="BA8507" s="61"/>
    </row>
    <row r="8508" spans="39:53" x14ac:dyDescent="0.2">
      <c r="AM8508" s="61"/>
      <c r="AN8508" s="61"/>
      <c r="AO8508" s="171"/>
      <c r="AP8508" s="61"/>
      <c r="AQ8508" s="61"/>
      <c r="AR8508" s="61"/>
      <c r="AS8508" s="61"/>
      <c r="AT8508" s="61"/>
      <c r="AU8508" s="61"/>
      <c r="AV8508" s="61"/>
      <c r="AW8508" s="61"/>
      <c r="AX8508" s="61"/>
      <c r="AY8508" s="61"/>
      <c r="AZ8508" s="61"/>
      <c r="BA8508" s="61"/>
    </row>
    <row r="8509" spans="39:53" x14ac:dyDescent="0.2">
      <c r="AM8509" s="61"/>
      <c r="AN8509" s="61"/>
      <c r="AO8509" s="171"/>
      <c r="AP8509" s="61"/>
      <c r="AQ8509" s="61"/>
      <c r="AR8509" s="61"/>
      <c r="AS8509" s="61"/>
      <c r="AT8509" s="61"/>
      <c r="AU8509" s="61"/>
      <c r="AV8509" s="61"/>
      <c r="AW8509" s="61"/>
      <c r="AX8509" s="61"/>
      <c r="AY8509" s="61"/>
      <c r="AZ8509" s="61"/>
      <c r="BA8509" s="61"/>
    </row>
    <row r="8510" spans="39:53" x14ac:dyDescent="0.2">
      <c r="AM8510" s="61"/>
      <c r="AN8510" s="61"/>
      <c r="AO8510" s="171"/>
      <c r="AP8510" s="61"/>
      <c r="AQ8510" s="61"/>
      <c r="AR8510" s="61"/>
      <c r="AS8510" s="61"/>
      <c r="AT8510" s="61"/>
      <c r="AU8510" s="61"/>
      <c r="AV8510" s="61"/>
      <c r="AW8510" s="61"/>
      <c r="AX8510" s="61"/>
      <c r="AY8510" s="61"/>
      <c r="AZ8510" s="61"/>
      <c r="BA8510" s="61"/>
    </row>
    <row r="8511" spans="39:53" x14ac:dyDescent="0.2">
      <c r="AM8511" s="61"/>
      <c r="AN8511" s="61"/>
      <c r="AO8511" s="171"/>
      <c r="AP8511" s="61"/>
      <c r="AQ8511" s="61"/>
      <c r="AR8511" s="61"/>
      <c r="AS8511" s="61"/>
      <c r="AT8511" s="61"/>
      <c r="AU8511" s="61"/>
      <c r="AV8511" s="61"/>
      <c r="AW8511" s="61"/>
      <c r="AX8511" s="61"/>
      <c r="AY8511" s="61"/>
      <c r="AZ8511" s="61"/>
      <c r="BA8511" s="61"/>
    </row>
    <row r="8512" spans="39:53" x14ac:dyDescent="0.2">
      <c r="AM8512" s="61"/>
      <c r="AN8512" s="61"/>
      <c r="AO8512" s="171"/>
      <c r="AP8512" s="61"/>
      <c r="AQ8512" s="61"/>
      <c r="AR8512" s="61"/>
      <c r="AS8512" s="61"/>
      <c r="AT8512" s="61"/>
      <c r="AU8512" s="61"/>
      <c r="AV8512" s="61"/>
      <c r="AW8512" s="61"/>
      <c r="AX8512" s="61"/>
      <c r="AY8512" s="61"/>
      <c r="AZ8512" s="61"/>
      <c r="BA8512" s="61"/>
    </row>
    <row r="8513" spans="39:53" x14ac:dyDescent="0.2">
      <c r="AM8513" s="61"/>
      <c r="AN8513" s="61"/>
      <c r="AO8513" s="171"/>
      <c r="AP8513" s="61"/>
      <c r="AQ8513" s="61"/>
      <c r="AR8513" s="61"/>
      <c r="AS8513" s="61"/>
      <c r="AT8513" s="61"/>
      <c r="AU8513" s="61"/>
      <c r="AV8513" s="61"/>
      <c r="AW8513" s="61"/>
      <c r="AX8513" s="61"/>
      <c r="AY8513" s="61"/>
      <c r="AZ8513" s="61"/>
      <c r="BA8513" s="61"/>
    </row>
    <row r="8514" spans="39:53" x14ac:dyDescent="0.2">
      <c r="AM8514" s="61"/>
      <c r="AN8514" s="61"/>
      <c r="AO8514" s="171"/>
      <c r="AP8514" s="61"/>
      <c r="AQ8514" s="61"/>
      <c r="AR8514" s="61"/>
      <c r="AS8514" s="61"/>
      <c r="AT8514" s="61"/>
      <c r="AU8514" s="61"/>
      <c r="AV8514" s="61"/>
      <c r="AW8514" s="61"/>
      <c r="AX8514" s="61"/>
      <c r="AY8514" s="61"/>
      <c r="AZ8514" s="61"/>
      <c r="BA8514" s="61"/>
    </row>
    <row r="8515" spans="39:53" x14ac:dyDescent="0.2">
      <c r="AM8515" s="61"/>
      <c r="AN8515" s="61"/>
      <c r="AO8515" s="171"/>
      <c r="AP8515" s="61"/>
      <c r="AQ8515" s="61"/>
      <c r="AR8515" s="61"/>
      <c r="AS8515" s="61"/>
      <c r="AT8515" s="61"/>
      <c r="AU8515" s="61"/>
      <c r="AV8515" s="61"/>
      <c r="AW8515" s="61"/>
      <c r="AX8515" s="61"/>
      <c r="AY8515" s="61"/>
      <c r="AZ8515" s="61"/>
      <c r="BA8515" s="61"/>
    </row>
    <row r="8516" spans="39:53" x14ac:dyDescent="0.2">
      <c r="AM8516" s="61"/>
      <c r="AN8516" s="61"/>
      <c r="AO8516" s="171"/>
      <c r="AP8516" s="61"/>
      <c r="AQ8516" s="61"/>
      <c r="AR8516" s="61"/>
      <c r="AS8516" s="61"/>
      <c r="AT8516" s="61"/>
      <c r="AU8516" s="61"/>
      <c r="AV8516" s="61"/>
      <c r="AW8516" s="61"/>
      <c r="AX8516" s="61"/>
      <c r="AY8516" s="61"/>
      <c r="AZ8516" s="61"/>
      <c r="BA8516" s="61"/>
    </row>
    <row r="8517" spans="39:53" x14ac:dyDescent="0.2">
      <c r="AM8517" s="61"/>
      <c r="AN8517" s="61"/>
      <c r="AO8517" s="171"/>
      <c r="AP8517" s="61"/>
      <c r="AQ8517" s="61"/>
      <c r="AR8517" s="61"/>
      <c r="AS8517" s="61"/>
      <c r="AT8517" s="61"/>
      <c r="AU8517" s="61"/>
      <c r="AV8517" s="61"/>
      <c r="AW8517" s="61"/>
      <c r="AX8517" s="61"/>
      <c r="AY8517" s="61"/>
      <c r="AZ8517" s="61"/>
      <c r="BA8517" s="61"/>
    </row>
    <row r="8518" spans="39:53" x14ac:dyDescent="0.2">
      <c r="AM8518" s="61"/>
      <c r="AN8518" s="61"/>
      <c r="AO8518" s="171"/>
      <c r="AP8518" s="61"/>
      <c r="AQ8518" s="61"/>
      <c r="AR8518" s="61"/>
      <c r="AS8518" s="61"/>
      <c r="AT8518" s="61"/>
      <c r="AU8518" s="61"/>
      <c r="AV8518" s="61"/>
      <c r="AW8518" s="61"/>
      <c r="AX8518" s="61"/>
      <c r="AY8518" s="61"/>
      <c r="AZ8518" s="61"/>
      <c r="BA8518" s="61"/>
    </row>
    <row r="8519" spans="39:53" x14ac:dyDescent="0.2">
      <c r="AM8519" s="61"/>
      <c r="AN8519" s="61"/>
      <c r="AO8519" s="171"/>
      <c r="AP8519" s="61"/>
      <c r="AQ8519" s="61"/>
      <c r="AR8519" s="61"/>
      <c r="AS8519" s="61"/>
      <c r="AT8519" s="61"/>
      <c r="AU8519" s="61"/>
      <c r="AV8519" s="61"/>
      <c r="AW8519" s="61"/>
      <c r="AX8519" s="61"/>
      <c r="AY8519" s="61"/>
      <c r="AZ8519" s="61"/>
      <c r="BA8519" s="61"/>
    </row>
    <row r="8520" spans="39:53" x14ac:dyDescent="0.2">
      <c r="AM8520" s="61"/>
      <c r="AN8520" s="61"/>
      <c r="AO8520" s="171"/>
      <c r="AP8520" s="61"/>
      <c r="AQ8520" s="61"/>
      <c r="AR8520" s="61"/>
      <c r="AS8520" s="61"/>
      <c r="AT8520" s="61"/>
      <c r="AU8520" s="61"/>
      <c r="AV8520" s="61"/>
      <c r="AW8520" s="61"/>
      <c r="AX8520" s="61"/>
      <c r="AY8520" s="61"/>
      <c r="AZ8520" s="61"/>
      <c r="BA8520" s="61"/>
    </row>
    <row r="8521" spans="39:53" x14ac:dyDescent="0.2">
      <c r="AM8521" s="61"/>
      <c r="AN8521" s="61"/>
      <c r="AO8521" s="171"/>
      <c r="AP8521" s="61"/>
      <c r="AQ8521" s="61"/>
      <c r="AR8521" s="61"/>
      <c r="AS8521" s="61"/>
      <c r="AT8521" s="61"/>
      <c r="AU8521" s="61"/>
      <c r="AV8521" s="61"/>
      <c r="AW8521" s="61"/>
      <c r="AX8521" s="61"/>
      <c r="AY8521" s="61"/>
      <c r="AZ8521" s="61"/>
      <c r="BA8521" s="61"/>
    </row>
    <row r="8522" spans="39:53" x14ac:dyDescent="0.2">
      <c r="AM8522" s="61"/>
      <c r="AN8522" s="61"/>
      <c r="AO8522" s="171"/>
      <c r="AP8522" s="61"/>
      <c r="AQ8522" s="61"/>
      <c r="AR8522" s="61"/>
      <c r="AS8522" s="61"/>
      <c r="AT8522" s="61"/>
      <c r="AU8522" s="61"/>
      <c r="AV8522" s="61"/>
      <c r="AW8522" s="61"/>
      <c r="AX8522" s="61"/>
      <c r="AY8522" s="61"/>
      <c r="AZ8522" s="61"/>
      <c r="BA8522" s="61"/>
    </row>
    <row r="8523" spans="39:53" x14ac:dyDescent="0.2">
      <c r="AM8523" s="61"/>
      <c r="AN8523" s="61"/>
      <c r="AO8523" s="171"/>
      <c r="AP8523" s="61"/>
      <c r="AQ8523" s="61"/>
      <c r="AR8523" s="61"/>
      <c r="AS8523" s="61"/>
      <c r="AT8523" s="61"/>
      <c r="AU8523" s="61"/>
      <c r="AV8523" s="61"/>
      <c r="AW8523" s="61"/>
      <c r="AX8523" s="61"/>
      <c r="AY8523" s="61"/>
      <c r="AZ8523" s="61"/>
      <c r="BA8523" s="61"/>
    </row>
    <row r="8524" spans="39:53" x14ac:dyDescent="0.2">
      <c r="AM8524" s="61"/>
      <c r="AN8524" s="61"/>
      <c r="AO8524" s="171"/>
      <c r="AP8524" s="61"/>
      <c r="AQ8524" s="61"/>
      <c r="AR8524" s="61"/>
      <c r="AS8524" s="61"/>
      <c r="AT8524" s="61"/>
      <c r="AU8524" s="61"/>
      <c r="AV8524" s="61"/>
      <c r="AW8524" s="61"/>
      <c r="AX8524" s="61"/>
      <c r="AY8524" s="61"/>
      <c r="AZ8524" s="61"/>
      <c r="BA8524" s="61"/>
    </row>
    <row r="8525" spans="39:53" x14ac:dyDescent="0.2">
      <c r="AM8525" s="61"/>
      <c r="AN8525" s="61"/>
      <c r="AO8525" s="171"/>
      <c r="AP8525" s="61"/>
      <c r="AQ8525" s="61"/>
      <c r="AR8525" s="61"/>
      <c r="AS8525" s="61"/>
      <c r="AT8525" s="61"/>
      <c r="AU8525" s="61"/>
      <c r="AV8525" s="61"/>
      <c r="AW8525" s="61"/>
      <c r="AX8525" s="61"/>
      <c r="AY8525" s="61"/>
      <c r="AZ8525" s="61"/>
      <c r="BA8525" s="61"/>
    </row>
    <row r="8526" spans="39:53" x14ac:dyDescent="0.2">
      <c r="AM8526" s="61"/>
      <c r="AN8526" s="61"/>
      <c r="AO8526" s="171"/>
      <c r="AP8526" s="61"/>
      <c r="AQ8526" s="61"/>
      <c r="AR8526" s="61"/>
      <c r="AS8526" s="61"/>
      <c r="AT8526" s="61"/>
      <c r="AU8526" s="61"/>
      <c r="AV8526" s="61"/>
      <c r="AW8526" s="61"/>
      <c r="AX8526" s="61"/>
      <c r="AY8526" s="61"/>
      <c r="AZ8526" s="61"/>
      <c r="BA8526" s="61"/>
    </row>
    <row r="8527" spans="39:53" x14ac:dyDescent="0.2">
      <c r="AM8527" s="61"/>
      <c r="AN8527" s="61"/>
      <c r="AO8527" s="171"/>
      <c r="AP8527" s="61"/>
      <c r="AQ8527" s="61"/>
      <c r="AR8527" s="61"/>
      <c r="AS8527" s="61"/>
      <c r="AT8527" s="61"/>
      <c r="AU8527" s="61"/>
      <c r="AV8527" s="61"/>
      <c r="AW8527" s="61"/>
      <c r="AX8527" s="61"/>
      <c r="AY8527" s="61"/>
      <c r="AZ8527" s="61"/>
      <c r="BA8527" s="61"/>
    </row>
    <row r="8528" spans="39:53" x14ac:dyDescent="0.2">
      <c r="AM8528" s="61"/>
      <c r="AN8528" s="61"/>
      <c r="AO8528" s="171"/>
      <c r="AP8528" s="61"/>
      <c r="AQ8528" s="61"/>
      <c r="AR8528" s="61"/>
      <c r="AS8528" s="61"/>
      <c r="AT8528" s="61"/>
      <c r="AU8528" s="61"/>
      <c r="AV8528" s="61"/>
      <c r="AW8528" s="61"/>
      <c r="AX8528" s="61"/>
      <c r="AY8528" s="61"/>
      <c r="AZ8528" s="61"/>
      <c r="BA8528" s="61"/>
    </row>
    <row r="8529" spans="39:53" x14ac:dyDescent="0.2">
      <c r="AM8529" s="61"/>
      <c r="AN8529" s="61"/>
      <c r="AO8529" s="171"/>
      <c r="AP8529" s="61"/>
      <c r="AQ8529" s="61"/>
      <c r="AR8529" s="61"/>
      <c r="AS8529" s="61"/>
      <c r="AT8529" s="61"/>
      <c r="AU8529" s="61"/>
      <c r="AV8529" s="61"/>
      <c r="AW8529" s="61"/>
      <c r="AX8529" s="61"/>
      <c r="AY8529" s="61"/>
      <c r="AZ8529" s="61"/>
      <c r="BA8529" s="61"/>
    </row>
    <row r="8530" spans="39:53" x14ac:dyDescent="0.2">
      <c r="AM8530" s="61"/>
      <c r="AN8530" s="61"/>
      <c r="AO8530" s="171"/>
      <c r="AP8530" s="61"/>
      <c r="AQ8530" s="61"/>
      <c r="AR8530" s="61"/>
      <c r="AS8530" s="61"/>
      <c r="AT8530" s="61"/>
      <c r="AU8530" s="61"/>
      <c r="AV8530" s="61"/>
      <c r="AW8530" s="61"/>
      <c r="AX8530" s="61"/>
      <c r="AY8530" s="61"/>
      <c r="AZ8530" s="61"/>
      <c r="BA8530" s="61"/>
    </row>
    <row r="8531" spans="39:53" x14ac:dyDescent="0.2">
      <c r="AM8531" s="61"/>
      <c r="AN8531" s="61"/>
      <c r="AO8531" s="171"/>
      <c r="AP8531" s="61"/>
      <c r="AQ8531" s="61"/>
      <c r="AR8531" s="61"/>
      <c r="AS8531" s="61"/>
      <c r="AT8531" s="61"/>
      <c r="AU8531" s="61"/>
      <c r="AV8531" s="61"/>
      <c r="AW8531" s="61"/>
      <c r="AX8531" s="61"/>
      <c r="AY8531" s="61"/>
      <c r="AZ8531" s="61"/>
      <c r="BA8531" s="61"/>
    </row>
    <row r="8532" spans="39:53" x14ac:dyDescent="0.2">
      <c r="AM8532" s="61"/>
      <c r="AN8532" s="61"/>
      <c r="AO8532" s="171"/>
      <c r="AP8532" s="61"/>
      <c r="AQ8532" s="61"/>
      <c r="AR8532" s="61"/>
      <c r="AS8532" s="61"/>
      <c r="AT8532" s="61"/>
      <c r="AU8532" s="61"/>
      <c r="AV8532" s="61"/>
      <c r="AW8532" s="61"/>
      <c r="AX8532" s="61"/>
      <c r="AY8532" s="61"/>
      <c r="AZ8532" s="61"/>
      <c r="BA8532" s="61"/>
    </row>
    <row r="8533" spans="39:53" x14ac:dyDescent="0.2">
      <c r="AM8533" s="61"/>
      <c r="AN8533" s="61"/>
      <c r="AO8533" s="171"/>
      <c r="AP8533" s="61"/>
      <c r="AQ8533" s="61"/>
      <c r="AR8533" s="61"/>
      <c r="AS8533" s="61"/>
      <c r="AT8533" s="61"/>
      <c r="AU8533" s="61"/>
      <c r="AV8533" s="61"/>
      <c r="AW8533" s="61"/>
      <c r="AX8533" s="61"/>
      <c r="AY8533" s="61"/>
      <c r="AZ8533" s="61"/>
      <c r="BA8533" s="61"/>
    </row>
    <row r="8534" spans="39:53" x14ac:dyDescent="0.2">
      <c r="AM8534" s="61"/>
      <c r="AN8534" s="61"/>
      <c r="AO8534" s="171"/>
      <c r="AP8534" s="61"/>
      <c r="AQ8534" s="61"/>
      <c r="AR8534" s="61"/>
      <c r="AS8534" s="61"/>
      <c r="AT8534" s="61"/>
      <c r="AU8534" s="61"/>
      <c r="AV8534" s="61"/>
      <c r="AW8534" s="61"/>
      <c r="AX8534" s="61"/>
      <c r="AY8534" s="61"/>
      <c r="AZ8534" s="61"/>
      <c r="BA8534" s="61"/>
    </row>
    <row r="8535" spans="39:53" x14ac:dyDescent="0.2">
      <c r="AM8535" s="61"/>
      <c r="AN8535" s="61"/>
      <c r="AO8535" s="171"/>
      <c r="AP8535" s="61"/>
      <c r="AQ8535" s="61"/>
      <c r="AR8535" s="61"/>
      <c r="AS8535" s="61"/>
      <c r="AT8535" s="61"/>
      <c r="AU8535" s="61"/>
      <c r="AV8535" s="61"/>
      <c r="AW8535" s="61"/>
      <c r="AX8535" s="61"/>
      <c r="AY8535" s="61"/>
      <c r="AZ8535" s="61"/>
      <c r="BA8535" s="61"/>
    </row>
    <row r="8536" spans="39:53" x14ac:dyDescent="0.2">
      <c r="AM8536" s="61"/>
      <c r="AN8536" s="61"/>
      <c r="AO8536" s="171"/>
      <c r="AP8536" s="61"/>
      <c r="AQ8536" s="61"/>
      <c r="AR8536" s="61"/>
      <c r="AS8536" s="61"/>
      <c r="AT8536" s="61"/>
      <c r="AU8536" s="61"/>
      <c r="AV8536" s="61"/>
      <c r="AW8536" s="61"/>
      <c r="AX8536" s="61"/>
      <c r="AY8536" s="61"/>
      <c r="AZ8536" s="61"/>
      <c r="BA8536" s="61"/>
    </row>
    <row r="8537" spans="39:53" x14ac:dyDescent="0.2">
      <c r="AM8537" s="61"/>
      <c r="AN8537" s="61"/>
      <c r="AO8537" s="171"/>
      <c r="AP8537" s="61"/>
      <c r="AQ8537" s="61"/>
      <c r="AR8537" s="61"/>
      <c r="AS8537" s="61"/>
      <c r="AT8537" s="61"/>
      <c r="AU8537" s="61"/>
      <c r="AV8537" s="61"/>
      <c r="AW8537" s="61"/>
      <c r="AX8537" s="61"/>
      <c r="AY8537" s="61"/>
      <c r="AZ8537" s="61"/>
      <c r="BA8537" s="61"/>
    </row>
    <row r="8538" spans="39:53" x14ac:dyDescent="0.2">
      <c r="AM8538" s="61"/>
      <c r="AN8538" s="61"/>
      <c r="AO8538" s="171"/>
      <c r="AP8538" s="61"/>
      <c r="AQ8538" s="61"/>
      <c r="AR8538" s="61"/>
      <c r="AS8538" s="61"/>
      <c r="AT8538" s="61"/>
      <c r="AU8538" s="61"/>
      <c r="AV8538" s="61"/>
      <c r="AW8538" s="61"/>
      <c r="AX8538" s="61"/>
      <c r="AY8538" s="61"/>
      <c r="AZ8538" s="61"/>
      <c r="BA8538" s="61"/>
    </row>
    <row r="8539" spans="39:53" x14ac:dyDescent="0.2">
      <c r="AM8539" s="61"/>
      <c r="AN8539" s="61"/>
      <c r="AO8539" s="171"/>
      <c r="AP8539" s="61"/>
      <c r="AQ8539" s="61"/>
      <c r="AR8539" s="61"/>
      <c r="AS8539" s="61"/>
      <c r="AT8539" s="61"/>
      <c r="AU8539" s="61"/>
      <c r="AV8539" s="61"/>
      <c r="AW8539" s="61"/>
      <c r="AX8539" s="61"/>
      <c r="AY8539" s="61"/>
      <c r="AZ8539" s="61"/>
      <c r="BA8539" s="61"/>
    </row>
    <row r="8540" spans="39:53" x14ac:dyDescent="0.2">
      <c r="AM8540" s="61"/>
      <c r="AN8540" s="61"/>
      <c r="AO8540" s="171"/>
      <c r="AP8540" s="61"/>
      <c r="AQ8540" s="61"/>
      <c r="AR8540" s="61"/>
      <c r="AS8540" s="61"/>
      <c r="AT8540" s="61"/>
      <c r="AU8540" s="61"/>
      <c r="AV8540" s="61"/>
      <c r="AW8540" s="61"/>
      <c r="AX8540" s="61"/>
      <c r="AY8540" s="61"/>
      <c r="AZ8540" s="61"/>
      <c r="BA8540" s="61"/>
    </row>
    <row r="8541" spans="39:53" x14ac:dyDescent="0.2">
      <c r="AM8541" s="61"/>
      <c r="AN8541" s="61"/>
      <c r="AO8541" s="171"/>
      <c r="AP8541" s="61"/>
      <c r="AQ8541" s="61"/>
      <c r="AR8541" s="61"/>
      <c r="AS8541" s="61"/>
      <c r="AT8541" s="61"/>
      <c r="AU8541" s="61"/>
      <c r="AV8541" s="61"/>
      <c r="AW8541" s="61"/>
      <c r="AX8541" s="61"/>
      <c r="AY8541" s="61"/>
      <c r="AZ8541" s="61"/>
      <c r="BA8541" s="61"/>
    </row>
    <row r="8542" spans="39:53" x14ac:dyDescent="0.2">
      <c r="AM8542" s="61"/>
      <c r="AN8542" s="61"/>
      <c r="AO8542" s="171"/>
      <c r="AP8542" s="61"/>
      <c r="AQ8542" s="61"/>
      <c r="AR8542" s="61"/>
      <c r="AS8542" s="61"/>
      <c r="AT8542" s="61"/>
      <c r="AU8542" s="61"/>
      <c r="AV8542" s="61"/>
      <c r="AW8542" s="61"/>
      <c r="AX8542" s="61"/>
      <c r="AY8542" s="61"/>
      <c r="AZ8542" s="61"/>
      <c r="BA8542" s="61"/>
    </row>
    <row r="8543" spans="39:53" x14ac:dyDescent="0.2">
      <c r="AM8543" s="61"/>
      <c r="AN8543" s="61"/>
      <c r="AO8543" s="171"/>
      <c r="AP8543" s="61"/>
      <c r="AQ8543" s="61"/>
      <c r="AR8543" s="61"/>
      <c r="AS8543" s="61"/>
      <c r="AT8543" s="61"/>
      <c r="AU8543" s="61"/>
      <c r="AV8543" s="61"/>
      <c r="AW8543" s="61"/>
      <c r="AX8543" s="61"/>
      <c r="AY8543" s="61"/>
      <c r="AZ8543" s="61"/>
      <c r="BA8543" s="61"/>
    </row>
    <row r="8544" spans="39:53" x14ac:dyDescent="0.2">
      <c r="AM8544" s="61"/>
      <c r="AN8544" s="61"/>
      <c r="AO8544" s="171"/>
      <c r="AP8544" s="61"/>
      <c r="AQ8544" s="61"/>
      <c r="AR8544" s="61"/>
      <c r="AS8544" s="61"/>
      <c r="AT8544" s="61"/>
      <c r="AU8544" s="61"/>
      <c r="AV8544" s="61"/>
      <c r="AW8544" s="61"/>
      <c r="AX8544" s="61"/>
      <c r="AY8544" s="61"/>
      <c r="AZ8544" s="61"/>
      <c r="BA8544" s="61"/>
    </row>
    <row r="8545" spans="39:53" x14ac:dyDescent="0.2">
      <c r="AM8545" s="61"/>
      <c r="AN8545" s="61"/>
      <c r="AO8545" s="171"/>
      <c r="AP8545" s="61"/>
      <c r="AQ8545" s="61"/>
      <c r="AR8545" s="61"/>
      <c r="AS8545" s="61"/>
      <c r="AT8545" s="61"/>
      <c r="AU8545" s="61"/>
      <c r="AV8545" s="61"/>
      <c r="AW8545" s="61"/>
      <c r="AX8545" s="61"/>
      <c r="AY8545" s="61"/>
      <c r="AZ8545" s="61"/>
      <c r="BA8545" s="61"/>
    </row>
    <row r="8546" spans="39:53" x14ac:dyDescent="0.2">
      <c r="AM8546" s="61"/>
      <c r="AN8546" s="61"/>
      <c r="AO8546" s="171"/>
      <c r="AP8546" s="61"/>
      <c r="AQ8546" s="61"/>
      <c r="AR8546" s="61"/>
      <c r="AS8546" s="61"/>
      <c r="AT8546" s="61"/>
      <c r="AU8546" s="61"/>
      <c r="AV8546" s="61"/>
      <c r="AW8546" s="61"/>
      <c r="AX8546" s="61"/>
      <c r="AY8546" s="61"/>
      <c r="AZ8546" s="61"/>
      <c r="BA8546" s="61"/>
    </row>
    <row r="8547" spans="39:53" x14ac:dyDescent="0.2">
      <c r="AM8547" s="61"/>
      <c r="AN8547" s="61"/>
      <c r="AO8547" s="171"/>
      <c r="AP8547" s="61"/>
      <c r="AQ8547" s="61"/>
      <c r="AR8547" s="61"/>
      <c r="AS8547" s="61"/>
      <c r="AT8547" s="61"/>
      <c r="AU8547" s="61"/>
      <c r="AV8547" s="61"/>
      <c r="AW8547" s="61"/>
      <c r="AX8547" s="61"/>
      <c r="AY8547" s="61"/>
      <c r="AZ8547" s="61"/>
      <c r="BA8547" s="61"/>
    </row>
    <row r="8548" spans="39:53" x14ac:dyDescent="0.2">
      <c r="AM8548" s="61"/>
      <c r="AN8548" s="61"/>
      <c r="AO8548" s="171"/>
      <c r="AP8548" s="61"/>
      <c r="AQ8548" s="61"/>
      <c r="AR8548" s="61"/>
      <c r="AS8548" s="61"/>
      <c r="AT8548" s="61"/>
      <c r="AU8548" s="61"/>
      <c r="AV8548" s="61"/>
      <c r="AW8548" s="61"/>
      <c r="AX8548" s="61"/>
      <c r="AY8548" s="61"/>
      <c r="AZ8548" s="61"/>
      <c r="BA8548" s="61"/>
    </row>
    <row r="8549" spans="39:53" x14ac:dyDescent="0.2">
      <c r="AM8549" s="61"/>
      <c r="AN8549" s="61"/>
      <c r="AO8549" s="171"/>
      <c r="AP8549" s="61"/>
      <c r="AQ8549" s="61"/>
      <c r="AR8549" s="61"/>
      <c r="AS8549" s="61"/>
      <c r="AT8549" s="61"/>
      <c r="AU8549" s="61"/>
      <c r="AV8549" s="61"/>
      <c r="AW8549" s="61"/>
      <c r="AX8549" s="61"/>
      <c r="AY8549" s="61"/>
      <c r="AZ8549" s="61"/>
      <c r="BA8549" s="61"/>
    </row>
    <row r="8550" spans="39:53" x14ac:dyDescent="0.2">
      <c r="AM8550" s="61"/>
      <c r="AN8550" s="61"/>
      <c r="AO8550" s="171"/>
      <c r="AP8550" s="61"/>
      <c r="AQ8550" s="61"/>
      <c r="AR8550" s="61"/>
      <c r="AS8550" s="61"/>
      <c r="AT8550" s="61"/>
      <c r="AU8550" s="61"/>
      <c r="AV8550" s="61"/>
      <c r="AW8550" s="61"/>
      <c r="AX8550" s="61"/>
      <c r="AY8550" s="61"/>
      <c r="AZ8550" s="61"/>
      <c r="BA8550" s="61"/>
    </row>
    <row r="8551" spans="39:53" x14ac:dyDescent="0.2">
      <c r="AM8551" s="61"/>
      <c r="AN8551" s="61"/>
      <c r="AO8551" s="171"/>
      <c r="AP8551" s="61"/>
      <c r="AQ8551" s="61"/>
      <c r="AR8551" s="61"/>
      <c r="AS8551" s="61"/>
      <c r="AT8551" s="61"/>
      <c r="AU8551" s="61"/>
      <c r="AV8551" s="61"/>
      <c r="AW8551" s="61"/>
      <c r="AX8551" s="61"/>
      <c r="AY8551" s="61"/>
      <c r="AZ8551" s="61"/>
      <c r="BA8551" s="61"/>
    </row>
    <row r="8552" spans="39:53" x14ac:dyDescent="0.2">
      <c r="AM8552" s="61"/>
      <c r="AN8552" s="61"/>
      <c r="AO8552" s="171"/>
      <c r="AP8552" s="61"/>
      <c r="AQ8552" s="61"/>
      <c r="AR8552" s="61"/>
      <c r="AS8552" s="61"/>
      <c r="AT8552" s="61"/>
      <c r="AU8552" s="61"/>
      <c r="AV8552" s="61"/>
      <c r="AW8552" s="61"/>
      <c r="AX8552" s="61"/>
      <c r="AY8552" s="61"/>
      <c r="AZ8552" s="61"/>
      <c r="BA8552" s="61"/>
    </row>
    <row r="8553" spans="39:53" x14ac:dyDescent="0.2">
      <c r="AM8553" s="61"/>
      <c r="AN8553" s="61"/>
      <c r="AO8553" s="171"/>
      <c r="AP8553" s="61"/>
      <c r="AQ8553" s="61"/>
      <c r="AR8553" s="61"/>
      <c r="AS8553" s="61"/>
      <c r="AT8553" s="61"/>
      <c r="AU8553" s="61"/>
      <c r="AV8553" s="61"/>
      <c r="AW8553" s="61"/>
      <c r="AX8553" s="61"/>
      <c r="AY8553" s="61"/>
      <c r="AZ8553" s="61"/>
      <c r="BA8553" s="61"/>
    </row>
    <row r="8554" spans="39:53" x14ac:dyDescent="0.2">
      <c r="AM8554" s="61"/>
      <c r="AN8554" s="61"/>
      <c r="AO8554" s="171"/>
      <c r="AP8554" s="61"/>
      <c r="AQ8554" s="61"/>
      <c r="AR8554" s="61"/>
      <c r="AS8554" s="61"/>
      <c r="AT8554" s="61"/>
      <c r="AU8554" s="61"/>
      <c r="AV8554" s="61"/>
      <c r="AW8554" s="61"/>
      <c r="AX8554" s="61"/>
      <c r="AY8554" s="61"/>
      <c r="AZ8554" s="61"/>
      <c r="BA8554" s="61"/>
    </row>
    <row r="8555" spans="39:53" x14ac:dyDescent="0.2">
      <c r="AM8555" s="61"/>
      <c r="AN8555" s="61"/>
      <c r="AO8555" s="171"/>
      <c r="AP8555" s="61"/>
      <c r="AQ8555" s="61"/>
      <c r="AR8555" s="61"/>
      <c r="AS8555" s="61"/>
      <c r="AT8555" s="61"/>
      <c r="AU8555" s="61"/>
      <c r="AV8555" s="61"/>
      <c r="AW8555" s="61"/>
      <c r="AX8555" s="61"/>
      <c r="AY8555" s="61"/>
      <c r="AZ8555" s="61"/>
      <c r="BA8555" s="61"/>
    </row>
    <row r="8556" spans="39:53" x14ac:dyDescent="0.2">
      <c r="AM8556" s="61"/>
      <c r="AN8556" s="61"/>
      <c r="AO8556" s="171"/>
      <c r="AP8556" s="61"/>
      <c r="AQ8556" s="61"/>
      <c r="AR8556" s="61"/>
      <c r="AS8556" s="61"/>
      <c r="AT8556" s="61"/>
      <c r="AU8556" s="61"/>
      <c r="AV8556" s="61"/>
      <c r="AW8556" s="61"/>
      <c r="AX8556" s="61"/>
      <c r="AY8556" s="61"/>
      <c r="AZ8556" s="61"/>
      <c r="BA8556" s="61"/>
    </row>
    <row r="8557" spans="39:53" x14ac:dyDescent="0.2">
      <c r="AM8557" s="61"/>
      <c r="AN8557" s="61"/>
      <c r="AO8557" s="171"/>
      <c r="AP8557" s="61"/>
      <c r="AQ8557" s="61"/>
      <c r="AR8557" s="61"/>
      <c r="AS8557" s="61"/>
      <c r="AT8557" s="61"/>
      <c r="AU8557" s="61"/>
      <c r="AV8557" s="61"/>
      <c r="AW8557" s="61"/>
      <c r="AX8557" s="61"/>
      <c r="AY8557" s="61"/>
      <c r="AZ8557" s="61"/>
      <c r="BA8557" s="61"/>
    </row>
    <row r="8558" spans="39:53" x14ac:dyDescent="0.2">
      <c r="AM8558" s="61"/>
      <c r="AN8558" s="61"/>
      <c r="AO8558" s="171"/>
      <c r="AP8558" s="61"/>
      <c r="AQ8558" s="61"/>
      <c r="AR8558" s="61"/>
      <c r="AS8558" s="61"/>
      <c r="AT8558" s="61"/>
      <c r="AU8558" s="61"/>
      <c r="AV8558" s="61"/>
      <c r="AW8558" s="61"/>
      <c r="AX8558" s="61"/>
      <c r="AY8558" s="61"/>
      <c r="AZ8558" s="61"/>
      <c r="BA8558" s="61"/>
    </row>
    <row r="8559" spans="39:53" x14ac:dyDescent="0.2">
      <c r="AM8559" s="61"/>
      <c r="AN8559" s="61"/>
      <c r="AO8559" s="171"/>
      <c r="AP8559" s="61"/>
      <c r="AQ8559" s="61"/>
      <c r="AR8559" s="61"/>
      <c r="AS8559" s="61"/>
      <c r="AT8559" s="61"/>
      <c r="AU8559" s="61"/>
      <c r="AV8559" s="61"/>
      <c r="AW8559" s="61"/>
      <c r="AX8559" s="61"/>
      <c r="AY8559" s="61"/>
      <c r="AZ8559" s="61"/>
      <c r="BA8559" s="61"/>
    </row>
    <row r="8560" spans="39:53" x14ac:dyDescent="0.2">
      <c r="AM8560" s="61"/>
      <c r="AN8560" s="61"/>
      <c r="AO8560" s="171"/>
      <c r="AP8560" s="61"/>
      <c r="AQ8560" s="61"/>
      <c r="AR8560" s="61"/>
      <c r="AS8560" s="61"/>
      <c r="AT8560" s="61"/>
      <c r="AU8560" s="61"/>
      <c r="AV8560" s="61"/>
      <c r="AW8560" s="61"/>
      <c r="AX8560" s="61"/>
      <c r="AY8560" s="61"/>
      <c r="AZ8560" s="61"/>
      <c r="BA8560" s="61"/>
    </row>
    <row r="8561" spans="39:53" x14ac:dyDescent="0.2">
      <c r="AM8561" s="61"/>
      <c r="AN8561" s="61"/>
      <c r="AO8561" s="171"/>
      <c r="AP8561" s="61"/>
      <c r="AQ8561" s="61"/>
      <c r="AR8561" s="61"/>
      <c r="AS8561" s="61"/>
      <c r="AT8561" s="61"/>
      <c r="AU8561" s="61"/>
      <c r="AV8561" s="61"/>
      <c r="AW8561" s="61"/>
      <c r="AX8561" s="61"/>
      <c r="AY8561" s="61"/>
      <c r="AZ8561" s="61"/>
      <c r="BA8561" s="61"/>
    </row>
    <row r="8562" spans="39:53" x14ac:dyDescent="0.2">
      <c r="AM8562" s="61"/>
      <c r="AN8562" s="61"/>
      <c r="AO8562" s="171"/>
      <c r="AP8562" s="61"/>
      <c r="AQ8562" s="61"/>
      <c r="AR8562" s="61"/>
      <c r="AS8562" s="61"/>
      <c r="AT8562" s="61"/>
      <c r="AU8562" s="61"/>
      <c r="AV8562" s="61"/>
      <c r="AW8562" s="61"/>
      <c r="AX8562" s="61"/>
      <c r="AY8562" s="61"/>
      <c r="AZ8562" s="61"/>
      <c r="BA8562" s="61"/>
    </row>
    <row r="8563" spans="39:53" x14ac:dyDescent="0.2">
      <c r="AM8563" s="61"/>
      <c r="AN8563" s="61"/>
      <c r="AO8563" s="171"/>
      <c r="AP8563" s="61"/>
      <c r="AQ8563" s="61"/>
      <c r="AR8563" s="61"/>
      <c r="AS8563" s="61"/>
      <c r="AT8563" s="61"/>
      <c r="AU8563" s="61"/>
      <c r="AV8563" s="61"/>
      <c r="AW8563" s="61"/>
      <c r="AX8563" s="61"/>
      <c r="AY8563" s="61"/>
      <c r="AZ8563" s="61"/>
      <c r="BA8563" s="61"/>
    </row>
    <row r="8564" spans="39:53" x14ac:dyDescent="0.2">
      <c r="AM8564" s="61"/>
      <c r="AN8564" s="61"/>
      <c r="AO8564" s="171"/>
      <c r="AP8564" s="61"/>
      <c r="AQ8564" s="61"/>
      <c r="AR8564" s="61"/>
      <c r="AS8564" s="61"/>
      <c r="AT8564" s="61"/>
      <c r="AU8564" s="61"/>
      <c r="AV8564" s="61"/>
      <c r="AW8564" s="61"/>
      <c r="AX8564" s="61"/>
      <c r="AY8564" s="61"/>
      <c r="AZ8564" s="61"/>
      <c r="BA8564" s="61"/>
    </row>
    <row r="8565" spans="39:53" x14ac:dyDescent="0.2">
      <c r="AM8565" s="61"/>
      <c r="AN8565" s="61"/>
      <c r="AO8565" s="171"/>
      <c r="AP8565" s="61"/>
      <c r="AQ8565" s="61"/>
      <c r="AR8565" s="61"/>
      <c r="AS8565" s="61"/>
      <c r="AT8565" s="61"/>
      <c r="AU8565" s="61"/>
      <c r="AV8565" s="61"/>
      <c r="AW8565" s="61"/>
      <c r="AX8565" s="61"/>
      <c r="AY8565" s="61"/>
      <c r="AZ8565" s="61"/>
      <c r="BA8565" s="61"/>
    </row>
    <row r="8566" spans="39:53" x14ac:dyDescent="0.2">
      <c r="AM8566" s="61"/>
      <c r="AN8566" s="61"/>
      <c r="AO8566" s="171"/>
      <c r="AP8566" s="61"/>
      <c r="AQ8566" s="61"/>
      <c r="AR8566" s="61"/>
      <c r="AS8566" s="61"/>
      <c r="AT8566" s="61"/>
      <c r="AU8566" s="61"/>
      <c r="AV8566" s="61"/>
      <c r="AW8566" s="61"/>
      <c r="AX8566" s="61"/>
      <c r="AY8566" s="61"/>
      <c r="AZ8566" s="61"/>
      <c r="BA8566" s="61"/>
    </row>
    <row r="8567" spans="39:53" x14ac:dyDescent="0.2">
      <c r="AM8567" s="61"/>
      <c r="AN8567" s="61"/>
      <c r="AO8567" s="171"/>
      <c r="AP8567" s="61"/>
      <c r="AQ8567" s="61"/>
      <c r="AR8567" s="61"/>
      <c r="AS8567" s="61"/>
      <c r="AT8567" s="61"/>
      <c r="AU8567" s="61"/>
      <c r="AV8567" s="61"/>
      <c r="AW8567" s="61"/>
      <c r="AX8567" s="61"/>
      <c r="AY8567" s="61"/>
      <c r="AZ8567" s="61"/>
      <c r="BA8567" s="61"/>
    </row>
    <row r="8568" spans="39:53" x14ac:dyDescent="0.2">
      <c r="AM8568" s="61"/>
      <c r="AN8568" s="61"/>
      <c r="AO8568" s="171"/>
      <c r="AP8568" s="61"/>
      <c r="AQ8568" s="61"/>
      <c r="AR8568" s="61"/>
      <c r="AS8568" s="61"/>
      <c r="AT8568" s="61"/>
      <c r="AU8568" s="61"/>
      <c r="AV8568" s="61"/>
      <c r="AW8568" s="61"/>
      <c r="AX8568" s="61"/>
      <c r="AY8568" s="61"/>
      <c r="AZ8568" s="61"/>
      <c r="BA8568" s="61"/>
    </row>
    <row r="8569" spans="39:53" x14ac:dyDescent="0.2">
      <c r="AM8569" s="61"/>
      <c r="AN8569" s="61"/>
      <c r="AO8569" s="171"/>
      <c r="AP8569" s="61"/>
      <c r="AQ8569" s="61"/>
      <c r="AR8569" s="61"/>
      <c r="AS8569" s="61"/>
      <c r="AT8569" s="61"/>
      <c r="AU8569" s="61"/>
      <c r="AV8569" s="61"/>
      <c r="AW8569" s="61"/>
      <c r="AX8569" s="61"/>
      <c r="AY8569" s="61"/>
      <c r="AZ8569" s="61"/>
      <c r="BA8569" s="61"/>
    </row>
    <row r="8570" spans="39:53" x14ac:dyDescent="0.2">
      <c r="AM8570" s="61"/>
      <c r="AN8570" s="61"/>
      <c r="AO8570" s="171"/>
      <c r="AP8570" s="61"/>
      <c r="AQ8570" s="61"/>
      <c r="AR8570" s="61"/>
      <c r="AS8570" s="61"/>
      <c r="AT8570" s="61"/>
      <c r="AU8570" s="61"/>
      <c r="AV8570" s="61"/>
      <c r="AW8570" s="61"/>
      <c r="AX8570" s="61"/>
      <c r="AY8570" s="61"/>
      <c r="AZ8570" s="61"/>
      <c r="BA8570" s="61"/>
    </row>
    <row r="8571" spans="39:53" x14ac:dyDescent="0.2">
      <c r="AM8571" s="61"/>
      <c r="AN8571" s="61"/>
      <c r="AO8571" s="171"/>
      <c r="AP8571" s="61"/>
      <c r="AQ8571" s="61"/>
      <c r="AR8571" s="61"/>
      <c r="AS8571" s="61"/>
      <c r="AT8571" s="61"/>
      <c r="AU8571" s="61"/>
      <c r="AV8571" s="61"/>
      <c r="AW8571" s="61"/>
      <c r="AX8571" s="61"/>
      <c r="AY8571" s="61"/>
      <c r="AZ8571" s="61"/>
      <c r="BA8571" s="61"/>
    </row>
    <row r="8572" spans="39:53" x14ac:dyDescent="0.2">
      <c r="AM8572" s="61"/>
      <c r="AN8572" s="61"/>
      <c r="AO8572" s="171"/>
      <c r="AP8572" s="61"/>
      <c r="AQ8572" s="61"/>
      <c r="AR8572" s="61"/>
      <c r="AS8572" s="61"/>
      <c r="AT8572" s="61"/>
      <c r="AU8572" s="61"/>
      <c r="AV8572" s="61"/>
      <c r="AW8572" s="61"/>
      <c r="AX8572" s="61"/>
      <c r="AY8572" s="61"/>
      <c r="AZ8572" s="61"/>
      <c r="BA8572" s="61"/>
    </row>
    <row r="8573" spans="39:53" x14ac:dyDescent="0.2">
      <c r="AM8573" s="61"/>
      <c r="AN8573" s="61"/>
      <c r="AO8573" s="171"/>
      <c r="AP8573" s="61"/>
      <c r="AQ8573" s="61"/>
      <c r="AR8573" s="61"/>
      <c r="AS8573" s="61"/>
      <c r="AT8573" s="61"/>
      <c r="AU8573" s="61"/>
      <c r="AV8573" s="61"/>
      <c r="AW8573" s="61"/>
      <c r="AX8573" s="61"/>
      <c r="AY8573" s="61"/>
      <c r="AZ8573" s="61"/>
      <c r="BA8573" s="61"/>
    </row>
    <row r="8574" spans="39:53" x14ac:dyDescent="0.2">
      <c r="AM8574" s="61"/>
      <c r="AN8574" s="61"/>
      <c r="AO8574" s="171"/>
      <c r="AP8574" s="61"/>
      <c r="AQ8574" s="61"/>
      <c r="AR8574" s="61"/>
      <c r="AS8574" s="61"/>
      <c r="AT8574" s="61"/>
      <c r="AU8574" s="61"/>
      <c r="AV8574" s="61"/>
      <c r="AW8574" s="61"/>
      <c r="AX8574" s="61"/>
      <c r="AY8574" s="61"/>
      <c r="AZ8574" s="61"/>
      <c r="BA8574" s="61"/>
    </row>
    <row r="8575" spans="39:53" x14ac:dyDescent="0.2">
      <c r="AM8575" s="61"/>
      <c r="AN8575" s="61"/>
      <c r="AO8575" s="171"/>
      <c r="AP8575" s="61"/>
      <c r="AQ8575" s="61"/>
      <c r="AR8575" s="61"/>
      <c r="AS8575" s="61"/>
      <c r="AT8575" s="61"/>
      <c r="AU8575" s="61"/>
      <c r="AV8575" s="61"/>
      <c r="AW8575" s="61"/>
      <c r="AX8575" s="61"/>
      <c r="AY8575" s="61"/>
      <c r="AZ8575" s="61"/>
      <c r="BA8575" s="61"/>
    </row>
    <row r="8576" spans="39:53" x14ac:dyDescent="0.2">
      <c r="AM8576" s="61"/>
      <c r="AN8576" s="61"/>
      <c r="AO8576" s="171"/>
      <c r="AP8576" s="61"/>
      <c r="AQ8576" s="61"/>
      <c r="AR8576" s="61"/>
      <c r="AS8576" s="61"/>
      <c r="AT8576" s="61"/>
      <c r="AU8576" s="61"/>
      <c r="AV8576" s="61"/>
      <c r="AW8576" s="61"/>
      <c r="AX8576" s="61"/>
      <c r="AY8576" s="61"/>
      <c r="AZ8576" s="61"/>
      <c r="BA8576" s="61"/>
    </row>
    <row r="8577" spans="39:53" x14ac:dyDescent="0.2">
      <c r="AM8577" s="61"/>
      <c r="AN8577" s="61"/>
      <c r="AO8577" s="171"/>
      <c r="AP8577" s="61"/>
      <c r="AQ8577" s="61"/>
      <c r="AR8577" s="61"/>
      <c r="AS8577" s="61"/>
      <c r="AT8577" s="61"/>
      <c r="AU8577" s="61"/>
      <c r="AV8577" s="61"/>
      <c r="AW8577" s="61"/>
      <c r="AX8577" s="61"/>
      <c r="AY8577" s="61"/>
      <c r="AZ8577" s="61"/>
      <c r="BA8577" s="61"/>
    </row>
    <row r="8578" spans="39:53" x14ac:dyDescent="0.2">
      <c r="AM8578" s="61"/>
      <c r="AN8578" s="61"/>
      <c r="AO8578" s="171"/>
      <c r="AP8578" s="61"/>
      <c r="AQ8578" s="61"/>
      <c r="AR8578" s="61"/>
      <c r="AS8578" s="61"/>
      <c r="AT8578" s="61"/>
      <c r="AU8578" s="61"/>
      <c r="AV8578" s="61"/>
      <c r="AW8578" s="61"/>
      <c r="AX8578" s="61"/>
      <c r="AY8578" s="61"/>
      <c r="AZ8578" s="61"/>
      <c r="BA8578" s="61"/>
    </row>
    <row r="8579" spans="39:53" x14ac:dyDescent="0.2">
      <c r="AM8579" s="61"/>
      <c r="AN8579" s="61"/>
      <c r="AO8579" s="171"/>
      <c r="AP8579" s="61"/>
      <c r="AQ8579" s="61"/>
      <c r="AR8579" s="61"/>
      <c r="AS8579" s="61"/>
      <c r="AT8579" s="61"/>
      <c r="AU8579" s="61"/>
      <c r="AV8579" s="61"/>
      <c r="AW8579" s="61"/>
      <c r="AX8579" s="61"/>
      <c r="AY8579" s="61"/>
      <c r="AZ8579" s="61"/>
      <c r="BA8579" s="61"/>
    </row>
    <row r="8580" spans="39:53" x14ac:dyDescent="0.2">
      <c r="AM8580" s="61"/>
      <c r="AN8580" s="61"/>
      <c r="AO8580" s="171"/>
      <c r="AP8580" s="61"/>
      <c r="AQ8580" s="61"/>
      <c r="AR8580" s="61"/>
      <c r="AS8580" s="61"/>
      <c r="AT8580" s="61"/>
      <c r="AU8580" s="61"/>
      <c r="AV8580" s="61"/>
      <c r="AW8580" s="61"/>
      <c r="AX8580" s="61"/>
      <c r="AY8580" s="61"/>
      <c r="AZ8580" s="61"/>
      <c r="BA8580" s="61"/>
    </row>
    <row r="8581" spans="39:53" x14ac:dyDescent="0.2">
      <c r="AM8581" s="61"/>
      <c r="AN8581" s="61"/>
      <c r="AO8581" s="171"/>
      <c r="AP8581" s="61"/>
      <c r="AQ8581" s="61"/>
      <c r="AR8581" s="61"/>
      <c r="AS8581" s="61"/>
      <c r="AT8581" s="61"/>
      <c r="AU8581" s="61"/>
      <c r="AV8581" s="61"/>
      <c r="AW8581" s="61"/>
      <c r="AX8581" s="61"/>
      <c r="AY8581" s="61"/>
      <c r="AZ8581" s="61"/>
      <c r="BA8581" s="61"/>
    </row>
    <row r="8582" spans="39:53" x14ac:dyDescent="0.2">
      <c r="AM8582" s="61"/>
      <c r="AN8582" s="61"/>
      <c r="AO8582" s="171"/>
      <c r="AP8582" s="61"/>
      <c r="AQ8582" s="61"/>
      <c r="AR8582" s="61"/>
      <c r="AS8582" s="61"/>
      <c r="AT8582" s="61"/>
      <c r="AU8582" s="61"/>
      <c r="AV8582" s="61"/>
      <c r="AW8582" s="61"/>
      <c r="AX8582" s="61"/>
      <c r="AY8582" s="61"/>
      <c r="AZ8582" s="61"/>
      <c r="BA8582" s="61"/>
    </row>
    <row r="8583" spans="39:53" x14ac:dyDescent="0.2">
      <c r="AM8583" s="61"/>
      <c r="AN8583" s="61"/>
      <c r="AO8583" s="171"/>
      <c r="AP8583" s="61"/>
      <c r="AQ8583" s="61"/>
      <c r="AR8583" s="61"/>
      <c r="AS8583" s="61"/>
      <c r="AT8583" s="61"/>
      <c r="AU8583" s="61"/>
      <c r="AV8583" s="61"/>
      <c r="AW8583" s="61"/>
      <c r="AX8583" s="61"/>
      <c r="AY8583" s="61"/>
      <c r="AZ8583" s="61"/>
      <c r="BA8583" s="61"/>
    </row>
    <row r="8584" spans="39:53" x14ac:dyDescent="0.2">
      <c r="AM8584" s="61"/>
      <c r="AN8584" s="61"/>
      <c r="AO8584" s="171"/>
      <c r="AP8584" s="61"/>
      <c r="AQ8584" s="61"/>
      <c r="AR8584" s="61"/>
      <c r="AS8584" s="61"/>
      <c r="AT8584" s="61"/>
      <c r="AU8584" s="61"/>
      <c r="AV8584" s="61"/>
      <c r="AW8584" s="61"/>
      <c r="AX8584" s="61"/>
      <c r="AY8584" s="61"/>
      <c r="AZ8584" s="61"/>
      <c r="BA8584" s="61"/>
    </row>
    <row r="8585" spans="39:53" x14ac:dyDescent="0.2">
      <c r="AM8585" s="61"/>
      <c r="AN8585" s="61"/>
      <c r="AO8585" s="171"/>
      <c r="AP8585" s="61"/>
      <c r="AQ8585" s="61"/>
      <c r="AR8585" s="61"/>
      <c r="AS8585" s="61"/>
      <c r="AT8585" s="61"/>
      <c r="AU8585" s="61"/>
      <c r="AV8585" s="61"/>
      <c r="AW8585" s="61"/>
      <c r="AX8585" s="61"/>
      <c r="AY8585" s="61"/>
      <c r="AZ8585" s="61"/>
      <c r="BA8585" s="61"/>
    </row>
    <row r="8586" spans="39:53" x14ac:dyDescent="0.2">
      <c r="AM8586" s="61"/>
      <c r="AN8586" s="61"/>
      <c r="AO8586" s="171"/>
      <c r="AP8586" s="61"/>
      <c r="AQ8586" s="61"/>
      <c r="AR8586" s="61"/>
      <c r="AS8586" s="61"/>
      <c r="AT8586" s="61"/>
      <c r="AU8586" s="61"/>
      <c r="AV8586" s="61"/>
      <c r="AW8586" s="61"/>
      <c r="AX8586" s="61"/>
      <c r="AY8586" s="61"/>
      <c r="AZ8586" s="61"/>
      <c r="BA8586" s="61"/>
    </row>
    <row r="8587" spans="39:53" x14ac:dyDescent="0.2">
      <c r="AM8587" s="61"/>
      <c r="AN8587" s="61"/>
      <c r="AO8587" s="171"/>
      <c r="AP8587" s="61"/>
      <c r="AQ8587" s="61"/>
      <c r="AR8587" s="61"/>
      <c r="AS8587" s="61"/>
      <c r="AT8587" s="61"/>
      <c r="AU8587" s="61"/>
      <c r="AV8587" s="61"/>
      <c r="AW8587" s="61"/>
      <c r="AX8587" s="61"/>
      <c r="AY8587" s="61"/>
      <c r="AZ8587" s="61"/>
      <c r="BA8587" s="61"/>
    </row>
    <row r="8588" spans="39:53" x14ac:dyDescent="0.2">
      <c r="AM8588" s="61"/>
      <c r="AN8588" s="61"/>
      <c r="AO8588" s="171"/>
      <c r="AP8588" s="61"/>
      <c r="AQ8588" s="61"/>
      <c r="AR8588" s="61"/>
      <c r="AS8588" s="61"/>
      <c r="AT8588" s="61"/>
      <c r="AU8588" s="61"/>
      <c r="AV8588" s="61"/>
      <c r="AW8588" s="61"/>
      <c r="AX8588" s="61"/>
      <c r="AY8588" s="61"/>
      <c r="AZ8588" s="61"/>
      <c r="BA8588" s="61"/>
    </row>
    <row r="8589" spans="39:53" x14ac:dyDescent="0.2">
      <c r="AM8589" s="61"/>
      <c r="AN8589" s="61"/>
      <c r="AO8589" s="171"/>
      <c r="AP8589" s="61"/>
      <c r="AQ8589" s="61"/>
      <c r="AR8589" s="61"/>
      <c r="AS8589" s="61"/>
      <c r="AT8589" s="61"/>
      <c r="AU8589" s="61"/>
      <c r="AV8589" s="61"/>
      <c r="AW8589" s="61"/>
      <c r="AX8589" s="61"/>
      <c r="AY8589" s="61"/>
      <c r="AZ8589" s="61"/>
      <c r="BA8589" s="61"/>
    </row>
    <row r="8590" spans="39:53" x14ac:dyDescent="0.2">
      <c r="AM8590" s="61"/>
      <c r="AN8590" s="61"/>
      <c r="AO8590" s="171"/>
      <c r="AP8590" s="61"/>
      <c r="AQ8590" s="61"/>
      <c r="AR8590" s="61"/>
      <c r="AS8590" s="61"/>
      <c r="AT8590" s="61"/>
      <c r="AU8590" s="61"/>
      <c r="AV8590" s="61"/>
      <c r="AW8590" s="61"/>
      <c r="AX8590" s="61"/>
      <c r="AY8590" s="61"/>
      <c r="AZ8590" s="61"/>
      <c r="BA8590" s="61"/>
    </row>
    <row r="8591" spans="39:53" x14ac:dyDescent="0.2">
      <c r="AM8591" s="61"/>
      <c r="AN8591" s="61"/>
      <c r="AO8591" s="171"/>
      <c r="AP8591" s="61"/>
      <c r="AQ8591" s="61"/>
      <c r="AR8591" s="61"/>
      <c r="AS8591" s="61"/>
      <c r="AT8591" s="61"/>
      <c r="AU8591" s="61"/>
      <c r="AV8591" s="61"/>
      <c r="AW8591" s="61"/>
      <c r="AX8591" s="61"/>
      <c r="AY8591" s="61"/>
      <c r="AZ8591" s="61"/>
      <c r="BA8591" s="61"/>
    </row>
    <row r="8592" spans="39:53" x14ac:dyDescent="0.2">
      <c r="AM8592" s="61"/>
      <c r="AN8592" s="61"/>
      <c r="AO8592" s="171"/>
      <c r="AP8592" s="61"/>
      <c r="AQ8592" s="61"/>
      <c r="AR8592" s="61"/>
      <c r="AS8592" s="61"/>
      <c r="AT8592" s="61"/>
      <c r="AU8592" s="61"/>
      <c r="AV8592" s="61"/>
      <c r="AW8592" s="61"/>
      <c r="AX8592" s="61"/>
      <c r="AY8592" s="61"/>
      <c r="AZ8592" s="61"/>
      <c r="BA8592" s="61"/>
    </row>
    <row r="8593" spans="39:53" x14ac:dyDescent="0.2">
      <c r="AM8593" s="61"/>
      <c r="AN8593" s="61"/>
      <c r="AO8593" s="171"/>
      <c r="AP8593" s="61"/>
      <c r="AQ8593" s="61"/>
      <c r="AR8593" s="61"/>
      <c r="AS8593" s="61"/>
      <c r="AT8593" s="61"/>
      <c r="AU8593" s="61"/>
      <c r="AV8593" s="61"/>
      <c r="AW8593" s="61"/>
      <c r="AX8593" s="61"/>
      <c r="AY8593" s="61"/>
      <c r="AZ8593" s="61"/>
      <c r="BA8593" s="61"/>
    </row>
    <row r="8594" spans="39:53" x14ac:dyDescent="0.2">
      <c r="AM8594" s="61"/>
      <c r="AN8594" s="61"/>
      <c r="AO8594" s="171"/>
      <c r="AP8594" s="61"/>
      <c r="AQ8594" s="61"/>
      <c r="AR8594" s="61"/>
      <c r="AS8594" s="61"/>
      <c r="AT8594" s="61"/>
      <c r="AU8594" s="61"/>
      <c r="AV8594" s="61"/>
      <c r="AW8594" s="61"/>
      <c r="AX8594" s="61"/>
      <c r="AY8594" s="61"/>
      <c r="AZ8594" s="61"/>
      <c r="BA8594" s="61"/>
    </row>
    <row r="8595" spans="39:53" x14ac:dyDescent="0.2">
      <c r="AM8595" s="61"/>
      <c r="AN8595" s="61"/>
      <c r="AO8595" s="171"/>
      <c r="AP8595" s="61"/>
      <c r="AQ8595" s="61"/>
      <c r="AR8595" s="61"/>
      <c r="AS8595" s="61"/>
      <c r="AT8595" s="61"/>
      <c r="AU8595" s="61"/>
      <c r="AV8595" s="61"/>
      <c r="AW8595" s="61"/>
      <c r="AX8595" s="61"/>
      <c r="AY8595" s="61"/>
      <c r="AZ8595" s="61"/>
      <c r="BA8595" s="61"/>
    </row>
    <row r="8596" spans="39:53" x14ac:dyDescent="0.2">
      <c r="AM8596" s="61"/>
      <c r="AN8596" s="61"/>
      <c r="AO8596" s="171"/>
      <c r="AP8596" s="61"/>
      <c r="AQ8596" s="61"/>
      <c r="AR8596" s="61"/>
      <c r="AS8596" s="61"/>
      <c r="AT8596" s="61"/>
      <c r="AU8596" s="61"/>
      <c r="AV8596" s="61"/>
      <c r="AW8596" s="61"/>
      <c r="AX8596" s="61"/>
      <c r="AY8596" s="61"/>
      <c r="AZ8596" s="61"/>
      <c r="BA8596" s="61"/>
    </row>
    <row r="8597" spans="39:53" x14ac:dyDescent="0.2">
      <c r="AM8597" s="61"/>
      <c r="AN8597" s="61"/>
      <c r="AO8597" s="171"/>
      <c r="AP8597" s="61"/>
      <c r="AQ8597" s="61"/>
      <c r="AR8597" s="61"/>
      <c r="AS8597" s="61"/>
      <c r="AT8597" s="61"/>
      <c r="AU8597" s="61"/>
      <c r="AV8597" s="61"/>
      <c r="AW8597" s="61"/>
      <c r="AX8597" s="61"/>
      <c r="AY8597" s="61"/>
      <c r="AZ8597" s="61"/>
      <c r="BA8597" s="61"/>
    </row>
    <row r="8598" spans="39:53" x14ac:dyDescent="0.2">
      <c r="AM8598" s="61"/>
      <c r="AN8598" s="61"/>
      <c r="AO8598" s="171"/>
      <c r="AP8598" s="61"/>
      <c r="AQ8598" s="61"/>
      <c r="AR8598" s="61"/>
      <c r="AS8598" s="61"/>
      <c r="AT8598" s="61"/>
      <c r="AU8598" s="61"/>
      <c r="AV8598" s="61"/>
      <c r="AW8598" s="61"/>
      <c r="AX8598" s="61"/>
      <c r="AY8598" s="61"/>
      <c r="AZ8598" s="61"/>
      <c r="BA8598" s="61"/>
    </row>
    <row r="8599" spans="39:53" x14ac:dyDescent="0.2">
      <c r="AM8599" s="61"/>
      <c r="AN8599" s="61"/>
      <c r="AO8599" s="171"/>
      <c r="AP8599" s="61"/>
      <c r="AQ8599" s="61"/>
      <c r="AR8599" s="61"/>
      <c r="AS8599" s="61"/>
      <c r="AT8599" s="61"/>
      <c r="AU8599" s="61"/>
      <c r="AV8599" s="61"/>
      <c r="AW8599" s="61"/>
      <c r="AX8599" s="61"/>
      <c r="AY8599" s="61"/>
      <c r="AZ8599" s="61"/>
      <c r="BA8599" s="61"/>
    </row>
    <row r="8600" spans="39:53" x14ac:dyDescent="0.2">
      <c r="AM8600" s="61"/>
      <c r="AN8600" s="61"/>
      <c r="AO8600" s="171"/>
      <c r="AP8600" s="61"/>
      <c r="AQ8600" s="61"/>
      <c r="AR8600" s="61"/>
      <c r="AS8600" s="61"/>
      <c r="AT8600" s="61"/>
      <c r="AU8600" s="61"/>
      <c r="AV8600" s="61"/>
      <c r="AW8600" s="61"/>
      <c r="AX8600" s="61"/>
      <c r="AY8600" s="61"/>
      <c r="AZ8600" s="61"/>
      <c r="BA8600" s="61"/>
    </row>
    <row r="8601" spans="39:53" x14ac:dyDescent="0.2">
      <c r="AM8601" s="61"/>
      <c r="AN8601" s="61"/>
      <c r="AO8601" s="171"/>
      <c r="AP8601" s="61"/>
      <c r="AQ8601" s="61"/>
      <c r="AR8601" s="61"/>
      <c r="AS8601" s="61"/>
      <c r="AT8601" s="61"/>
      <c r="AU8601" s="61"/>
      <c r="AV8601" s="61"/>
      <c r="AW8601" s="61"/>
      <c r="AX8601" s="61"/>
      <c r="AY8601" s="61"/>
      <c r="AZ8601" s="61"/>
      <c r="BA8601" s="61"/>
    </row>
    <row r="8602" spans="39:53" x14ac:dyDescent="0.2">
      <c r="AM8602" s="61"/>
      <c r="AN8602" s="61"/>
      <c r="AO8602" s="171"/>
      <c r="AP8602" s="61"/>
      <c r="AQ8602" s="61"/>
      <c r="AR8602" s="61"/>
      <c r="AS8602" s="61"/>
      <c r="AT8602" s="61"/>
      <c r="AU8602" s="61"/>
      <c r="AV8602" s="61"/>
      <c r="AW8602" s="61"/>
      <c r="AX8602" s="61"/>
      <c r="AY8602" s="61"/>
      <c r="AZ8602" s="61"/>
      <c r="BA8602" s="61"/>
    </row>
    <row r="8603" spans="39:53" x14ac:dyDescent="0.2">
      <c r="AM8603" s="61"/>
      <c r="AN8603" s="61"/>
      <c r="AO8603" s="171"/>
      <c r="AP8603" s="61"/>
      <c r="AQ8603" s="61"/>
      <c r="AR8603" s="61"/>
      <c r="AS8603" s="61"/>
      <c r="AT8603" s="61"/>
      <c r="AU8603" s="61"/>
      <c r="AV8603" s="61"/>
      <c r="AW8603" s="61"/>
      <c r="AX8603" s="61"/>
      <c r="AY8603" s="61"/>
      <c r="AZ8603" s="61"/>
      <c r="BA8603" s="61"/>
    </row>
    <row r="8604" spans="39:53" x14ac:dyDescent="0.2">
      <c r="AM8604" s="61"/>
      <c r="AN8604" s="61"/>
      <c r="AO8604" s="171"/>
      <c r="AP8604" s="61"/>
      <c r="AQ8604" s="61"/>
      <c r="AR8604" s="61"/>
      <c r="AS8604" s="61"/>
      <c r="AT8604" s="61"/>
      <c r="AU8604" s="61"/>
      <c r="AV8604" s="61"/>
      <c r="AW8604" s="61"/>
      <c r="AX8604" s="61"/>
      <c r="AY8604" s="61"/>
      <c r="AZ8604" s="61"/>
      <c r="BA8604" s="61"/>
    </row>
    <row r="8605" spans="39:53" x14ac:dyDescent="0.2">
      <c r="AM8605" s="61"/>
      <c r="AN8605" s="61"/>
      <c r="AO8605" s="171"/>
      <c r="AP8605" s="61"/>
      <c r="AQ8605" s="61"/>
      <c r="AR8605" s="61"/>
      <c r="AS8605" s="61"/>
      <c r="AT8605" s="61"/>
      <c r="AU8605" s="61"/>
      <c r="AV8605" s="61"/>
      <c r="AW8605" s="61"/>
      <c r="AX8605" s="61"/>
      <c r="AY8605" s="61"/>
      <c r="AZ8605" s="61"/>
      <c r="BA8605" s="61"/>
    </row>
    <row r="8606" spans="39:53" x14ac:dyDescent="0.2">
      <c r="AM8606" s="61"/>
      <c r="AN8606" s="61"/>
      <c r="AO8606" s="171"/>
      <c r="AP8606" s="61"/>
      <c r="AQ8606" s="61"/>
      <c r="AR8606" s="61"/>
      <c r="AS8606" s="61"/>
      <c r="AT8606" s="61"/>
      <c r="AU8606" s="61"/>
      <c r="AV8606" s="61"/>
      <c r="AW8606" s="61"/>
      <c r="AX8606" s="61"/>
      <c r="AY8606" s="61"/>
      <c r="AZ8606" s="61"/>
      <c r="BA8606" s="61"/>
    </row>
    <row r="8607" spans="39:53" x14ac:dyDescent="0.2">
      <c r="AM8607" s="61"/>
      <c r="AN8607" s="61"/>
      <c r="AO8607" s="171"/>
      <c r="AP8607" s="61"/>
      <c r="AQ8607" s="61"/>
      <c r="AR8607" s="61"/>
      <c r="AS8607" s="61"/>
      <c r="AT8607" s="61"/>
      <c r="AU8607" s="61"/>
      <c r="AV8607" s="61"/>
      <c r="AW8607" s="61"/>
      <c r="AX8607" s="61"/>
      <c r="AY8607" s="61"/>
      <c r="AZ8607" s="61"/>
      <c r="BA8607" s="61"/>
    </row>
    <row r="8608" spans="39:53" x14ac:dyDescent="0.2">
      <c r="AM8608" s="61"/>
      <c r="AN8608" s="61"/>
      <c r="AO8608" s="171"/>
      <c r="AP8608" s="61"/>
      <c r="AQ8608" s="61"/>
      <c r="AR8608" s="61"/>
      <c r="AS8608" s="61"/>
      <c r="AT8608" s="61"/>
      <c r="AU8608" s="61"/>
      <c r="AV8608" s="61"/>
      <c r="AW8608" s="61"/>
      <c r="AX8608" s="61"/>
      <c r="AY8608" s="61"/>
      <c r="AZ8608" s="61"/>
      <c r="BA8608" s="61"/>
    </row>
    <row r="8609" spans="39:53" x14ac:dyDescent="0.2">
      <c r="AM8609" s="61"/>
      <c r="AN8609" s="61"/>
      <c r="AO8609" s="171"/>
      <c r="AP8609" s="61"/>
      <c r="AQ8609" s="61"/>
      <c r="AR8609" s="61"/>
      <c r="AS8609" s="61"/>
      <c r="AT8609" s="61"/>
      <c r="AU8609" s="61"/>
      <c r="AV8609" s="61"/>
      <c r="AW8609" s="61"/>
      <c r="AX8609" s="61"/>
      <c r="AY8609" s="61"/>
      <c r="AZ8609" s="61"/>
      <c r="BA8609" s="61"/>
    </row>
    <row r="8610" spans="39:53" x14ac:dyDescent="0.2">
      <c r="AM8610" s="61"/>
      <c r="AN8610" s="61"/>
      <c r="AO8610" s="171"/>
      <c r="AP8610" s="61"/>
      <c r="AQ8610" s="61"/>
      <c r="AR8610" s="61"/>
      <c r="AS8610" s="61"/>
      <c r="AT8610" s="61"/>
      <c r="AU8610" s="61"/>
      <c r="AV8610" s="61"/>
      <c r="AW8610" s="61"/>
      <c r="AX8610" s="61"/>
      <c r="AY8610" s="61"/>
      <c r="AZ8610" s="61"/>
      <c r="BA8610" s="61"/>
    </row>
    <row r="8611" spans="39:53" x14ac:dyDescent="0.2">
      <c r="AM8611" s="61"/>
      <c r="AN8611" s="61"/>
      <c r="AO8611" s="171"/>
      <c r="AP8611" s="61"/>
      <c r="AQ8611" s="61"/>
      <c r="AR8611" s="61"/>
      <c r="AS8611" s="61"/>
      <c r="AT8611" s="61"/>
      <c r="AU8611" s="61"/>
      <c r="AV8611" s="61"/>
      <c r="AW8611" s="61"/>
      <c r="AX8611" s="61"/>
      <c r="AY8611" s="61"/>
      <c r="AZ8611" s="61"/>
      <c r="BA8611" s="61"/>
    </row>
    <row r="8612" spans="39:53" x14ac:dyDescent="0.2">
      <c r="AM8612" s="61"/>
      <c r="AN8612" s="61"/>
      <c r="AO8612" s="171"/>
      <c r="AP8612" s="61"/>
      <c r="AQ8612" s="61"/>
      <c r="AR8612" s="61"/>
      <c r="AS8612" s="61"/>
      <c r="AT8612" s="61"/>
      <c r="AU8612" s="61"/>
      <c r="AV8612" s="61"/>
      <c r="AW8612" s="61"/>
      <c r="AX8612" s="61"/>
      <c r="AY8612" s="61"/>
      <c r="AZ8612" s="61"/>
      <c r="BA8612" s="61"/>
    </row>
    <row r="8613" spans="39:53" x14ac:dyDescent="0.2">
      <c r="AM8613" s="61"/>
      <c r="AN8613" s="61"/>
      <c r="AO8613" s="171"/>
      <c r="AP8613" s="61"/>
      <c r="AQ8613" s="61"/>
      <c r="AR8613" s="61"/>
      <c r="AS8613" s="61"/>
      <c r="AT8613" s="61"/>
      <c r="AU8613" s="61"/>
      <c r="AV8613" s="61"/>
      <c r="AW8613" s="61"/>
      <c r="AX8613" s="61"/>
      <c r="AY8613" s="61"/>
      <c r="AZ8613" s="61"/>
      <c r="BA8613" s="61"/>
    </row>
    <row r="8614" spans="39:53" x14ac:dyDescent="0.2">
      <c r="AM8614" s="61"/>
      <c r="AN8614" s="61"/>
      <c r="AO8614" s="171"/>
      <c r="AP8614" s="61"/>
      <c r="AQ8614" s="61"/>
      <c r="AR8614" s="61"/>
      <c r="AS8614" s="61"/>
      <c r="AT8614" s="61"/>
      <c r="AU8614" s="61"/>
      <c r="AV8614" s="61"/>
      <c r="AW8614" s="61"/>
      <c r="AX8614" s="61"/>
      <c r="AY8614" s="61"/>
      <c r="AZ8614" s="61"/>
      <c r="BA8614" s="61"/>
    </row>
    <row r="8615" spans="39:53" x14ac:dyDescent="0.2">
      <c r="AM8615" s="61"/>
      <c r="AN8615" s="61"/>
      <c r="AO8615" s="171"/>
      <c r="AP8615" s="61"/>
      <c r="AQ8615" s="61"/>
      <c r="AR8615" s="61"/>
      <c r="AS8615" s="61"/>
      <c r="AT8615" s="61"/>
      <c r="AU8615" s="61"/>
      <c r="AV8615" s="61"/>
      <c r="AW8615" s="61"/>
      <c r="AX8615" s="61"/>
      <c r="AY8615" s="61"/>
      <c r="AZ8615" s="61"/>
      <c r="BA8615" s="61"/>
    </row>
    <row r="8616" spans="39:53" x14ac:dyDescent="0.2">
      <c r="AM8616" s="61"/>
      <c r="AN8616" s="61"/>
      <c r="AO8616" s="171"/>
      <c r="AP8616" s="61"/>
      <c r="AQ8616" s="61"/>
      <c r="AR8616" s="61"/>
      <c r="AS8616" s="61"/>
      <c r="AT8616" s="61"/>
      <c r="AU8616" s="61"/>
      <c r="AV8616" s="61"/>
      <c r="AW8616" s="61"/>
      <c r="AX8616" s="61"/>
      <c r="AY8616" s="61"/>
      <c r="AZ8616" s="61"/>
      <c r="BA8616" s="61"/>
    </row>
    <row r="8617" spans="39:53" x14ac:dyDescent="0.2">
      <c r="AM8617" s="61"/>
      <c r="AN8617" s="61"/>
      <c r="AO8617" s="171"/>
      <c r="AP8617" s="61"/>
      <c r="AQ8617" s="61"/>
      <c r="AR8617" s="61"/>
      <c r="AS8617" s="61"/>
      <c r="AT8617" s="61"/>
      <c r="AU8617" s="61"/>
      <c r="AV8617" s="61"/>
      <c r="AW8617" s="61"/>
      <c r="AX8617" s="61"/>
      <c r="AY8617" s="61"/>
      <c r="AZ8617" s="61"/>
      <c r="BA8617" s="61"/>
    </row>
    <row r="8618" spans="39:53" x14ac:dyDescent="0.2">
      <c r="AM8618" s="61"/>
      <c r="AN8618" s="61"/>
      <c r="AO8618" s="171"/>
      <c r="AP8618" s="61"/>
      <c r="AQ8618" s="61"/>
      <c r="AR8618" s="61"/>
      <c r="AS8618" s="61"/>
      <c r="AT8618" s="61"/>
      <c r="AU8618" s="61"/>
      <c r="AV8618" s="61"/>
      <c r="AW8618" s="61"/>
      <c r="AX8618" s="61"/>
      <c r="AY8618" s="61"/>
      <c r="AZ8618" s="61"/>
      <c r="BA8618" s="61"/>
    </row>
    <row r="8619" spans="39:53" x14ac:dyDescent="0.2">
      <c r="AM8619" s="61"/>
      <c r="AN8619" s="61"/>
      <c r="AO8619" s="171"/>
      <c r="AP8619" s="61"/>
      <c r="AQ8619" s="61"/>
      <c r="AR8619" s="61"/>
      <c r="AS8619" s="61"/>
      <c r="AT8619" s="61"/>
      <c r="AU8619" s="61"/>
      <c r="AV8619" s="61"/>
      <c r="AW8619" s="61"/>
      <c r="AX8619" s="61"/>
      <c r="AY8619" s="61"/>
      <c r="AZ8619" s="61"/>
      <c r="BA8619" s="61"/>
    </row>
    <row r="8620" spans="39:53" x14ac:dyDescent="0.2">
      <c r="AM8620" s="61"/>
      <c r="AN8620" s="61"/>
      <c r="AO8620" s="171"/>
      <c r="AP8620" s="61"/>
      <c r="AQ8620" s="61"/>
      <c r="AR8620" s="61"/>
      <c r="AS8620" s="61"/>
      <c r="AT8620" s="61"/>
      <c r="AU8620" s="61"/>
      <c r="AV8620" s="61"/>
      <c r="AW8620" s="61"/>
      <c r="AX8620" s="61"/>
      <c r="AY8620" s="61"/>
      <c r="AZ8620" s="61"/>
      <c r="BA8620" s="61"/>
    </row>
    <row r="8621" spans="39:53" x14ac:dyDescent="0.2">
      <c r="AM8621" s="61"/>
      <c r="AN8621" s="61"/>
      <c r="AO8621" s="171"/>
      <c r="AP8621" s="61"/>
      <c r="AQ8621" s="61"/>
      <c r="AR8621" s="61"/>
      <c r="AS8621" s="61"/>
      <c r="AT8621" s="61"/>
      <c r="AU8621" s="61"/>
      <c r="AV8621" s="61"/>
      <c r="AW8621" s="61"/>
      <c r="AX8621" s="61"/>
      <c r="AY8621" s="61"/>
      <c r="AZ8621" s="61"/>
      <c r="BA8621" s="61"/>
    </row>
    <row r="8622" spans="39:53" x14ac:dyDescent="0.2">
      <c r="AM8622" s="61"/>
      <c r="AN8622" s="61"/>
      <c r="AO8622" s="171"/>
      <c r="AP8622" s="61"/>
      <c r="AQ8622" s="61"/>
      <c r="AR8622" s="61"/>
      <c r="AS8622" s="61"/>
      <c r="AT8622" s="61"/>
      <c r="AU8622" s="61"/>
      <c r="AV8622" s="61"/>
      <c r="AW8622" s="61"/>
      <c r="AX8622" s="61"/>
      <c r="AY8622" s="61"/>
      <c r="AZ8622" s="61"/>
      <c r="BA8622" s="61"/>
    </row>
    <row r="8623" spans="39:53" x14ac:dyDescent="0.2">
      <c r="AM8623" s="61"/>
      <c r="AN8623" s="61"/>
      <c r="AO8623" s="171"/>
      <c r="AP8623" s="61"/>
      <c r="AQ8623" s="61"/>
      <c r="AR8623" s="61"/>
      <c r="AS8623" s="61"/>
      <c r="AT8623" s="61"/>
      <c r="AU8623" s="61"/>
      <c r="AV8623" s="61"/>
      <c r="AW8623" s="61"/>
      <c r="AX8623" s="61"/>
      <c r="AY8623" s="61"/>
      <c r="AZ8623" s="61"/>
      <c r="BA8623" s="61"/>
    </row>
    <row r="8624" spans="39:53" x14ac:dyDescent="0.2">
      <c r="AM8624" s="61"/>
      <c r="AN8624" s="61"/>
      <c r="AO8624" s="171"/>
      <c r="AP8624" s="61"/>
      <c r="AQ8624" s="61"/>
      <c r="AR8624" s="61"/>
      <c r="AS8624" s="61"/>
      <c r="AT8624" s="61"/>
      <c r="AU8624" s="61"/>
      <c r="AV8624" s="61"/>
      <c r="AW8624" s="61"/>
      <c r="AX8624" s="61"/>
      <c r="AY8624" s="61"/>
      <c r="AZ8624" s="61"/>
      <c r="BA8624" s="61"/>
    </row>
    <row r="8625" spans="39:53" x14ac:dyDescent="0.2">
      <c r="AM8625" s="61"/>
      <c r="AN8625" s="61"/>
      <c r="AO8625" s="171"/>
      <c r="AP8625" s="61"/>
      <c r="AQ8625" s="61"/>
      <c r="AR8625" s="61"/>
      <c r="AS8625" s="61"/>
      <c r="AT8625" s="61"/>
      <c r="AU8625" s="61"/>
      <c r="AV8625" s="61"/>
      <c r="AW8625" s="61"/>
      <c r="AX8625" s="61"/>
      <c r="AY8625" s="61"/>
      <c r="AZ8625" s="61"/>
      <c r="BA8625" s="61"/>
    </row>
    <row r="8626" spans="39:53" x14ac:dyDescent="0.2">
      <c r="AM8626" s="61"/>
      <c r="AN8626" s="61"/>
      <c r="AO8626" s="171"/>
      <c r="AP8626" s="61"/>
      <c r="AQ8626" s="61"/>
      <c r="AR8626" s="61"/>
      <c r="AS8626" s="61"/>
      <c r="AT8626" s="61"/>
      <c r="AU8626" s="61"/>
      <c r="AV8626" s="61"/>
      <c r="AW8626" s="61"/>
      <c r="AX8626" s="61"/>
      <c r="AY8626" s="61"/>
      <c r="AZ8626" s="61"/>
      <c r="BA8626" s="61"/>
    </row>
    <row r="8627" spans="39:53" x14ac:dyDescent="0.2">
      <c r="AM8627" s="61"/>
      <c r="AN8627" s="61"/>
      <c r="AO8627" s="171"/>
      <c r="AP8627" s="61"/>
      <c r="AQ8627" s="61"/>
      <c r="AR8627" s="61"/>
      <c r="AS8627" s="61"/>
      <c r="AT8627" s="61"/>
      <c r="AU8627" s="61"/>
      <c r="AV8627" s="61"/>
      <c r="AW8627" s="61"/>
      <c r="AX8627" s="61"/>
      <c r="AY8627" s="61"/>
      <c r="AZ8627" s="61"/>
      <c r="BA8627" s="61"/>
    </row>
    <row r="8628" spans="39:53" x14ac:dyDescent="0.2">
      <c r="AM8628" s="61"/>
      <c r="AN8628" s="61"/>
      <c r="AO8628" s="171"/>
      <c r="AP8628" s="61"/>
      <c r="AQ8628" s="61"/>
      <c r="AR8628" s="61"/>
      <c r="AS8628" s="61"/>
      <c r="AT8628" s="61"/>
      <c r="AU8628" s="61"/>
      <c r="AV8628" s="61"/>
      <c r="AW8628" s="61"/>
      <c r="AX8628" s="61"/>
      <c r="AY8628" s="61"/>
      <c r="AZ8628" s="61"/>
      <c r="BA8628" s="61"/>
    </row>
    <row r="8629" spans="39:53" x14ac:dyDescent="0.2">
      <c r="AM8629" s="61"/>
      <c r="AN8629" s="61"/>
      <c r="AO8629" s="171"/>
      <c r="AP8629" s="61"/>
      <c r="AQ8629" s="61"/>
      <c r="AR8629" s="61"/>
      <c r="AS8629" s="61"/>
      <c r="AT8629" s="61"/>
      <c r="AU8629" s="61"/>
      <c r="AV8629" s="61"/>
      <c r="AW8629" s="61"/>
      <c r="AX8629" s="61"/>
      <c r="AY8629" s="61"/>
      <c r="AZ8629" s="61"/>
      <c r="BA8629" s="61"/>
    </row>
    <row r="8630" spans="39:53" x14ac:dyDescent="0.2">
      <c r="AM8630" s="61"/>
      <c r="AN8630" s="61"/>
      <c r="AO8630" s="171"/>
      <c r="AP8630" s="61"/>
      <c r="AQ8630" s="61"/>
      <c r="AR8630" s="61"/>
      <c r="AS8630" s="61"/>
      <c r="AT8630" s="61"/>
      <c r="AU8630" s="61"/>
      <c r="AV8630" s="61"/>
      <c r="AW8630" s="61"/>
      <c r="AX8630" s="61"/>
      <c r="AY8630" s="61"/>
      <c r="AZ8630" s="61"/>
      <c r="BA8630" s="61"/>
    </row>
    <row r="8631" spans="39:53" x14ac:dyDescent="0.2">
      <c r="AM8631" s="61"/>
      <c r="AN8631" s="61"/>
      <c r="AO8631" s="171"/>
      <c r="AP8631" s="61"/>
      <c r="AQ8631" s="61"/>
      <c r="AR8631" s="61"/>
      <c r="AS8631" s="61"/>
      <c r="AT8631" s="61"/>
      <c r="AU8631" s="61"/>
      <c r="AV8631" s="61"/>
      <c r="AW8631" s="61"/>
      <c r="AX8631" s="61"/>
      <c r="AY8631" s="61"/>
      <c r="AZ8631" s="61"/>
      <c r="BA8631" s="61"/>
    </row>
    <row r="8632" spans="39:53" x14ac:dyDescent="0.2">
      <c r="AM8632" s="61"/>
      <c r="AN8632" s="61"/>
      <c r="AO8632" s="171"/>
      <c r="AP8632" s="61"/>
      <c r="AQ8632" s="61"/>
      <c r="AR8632" s="61"/>
      <c r="AS8632" s="61"/>
      <c r="AT8632" s="61"/>
      <c r="AU8632" s="61"/>
      <c r="AV8632" s="61"/>
      <c r="AW8632" s="61"/>
      <c r="AX8632" s="61"/>
      <c r="AY8632" s="61"/>
      <c r="AZ8632" s="61"/>
      <c r="BA8632" s="61"/>
    </row>
    <row r="8633" spans="39:53" x14ac:dyDescent="0.2">
      <c r="AM8633" s="61"/>
      <c r="AN8633" s="61"/>
      <c r="AO8633" s="171"/>
      <c r="AP8633" s="61"/>
      <c r="AQ8633" s="61"/>
      <c r="AR8633" s="61"/>
      <c r="AS8633" s="61"/>
      <c r="AT8633" s="61"/>
      <c r="AU8633" s="61"/>
      <c r="AV8633" s="61"/>
      <c r="AW8633" s="61"/>
      <c r="AX8633" s="61"/>
      <c r="AY8633" s="61"/>
      <c r="AZ8633" s="61"/>
      <c r="BA8633" s="61"/>
    </row>
    <row r="8634" spans="39:53" x14ac:dyDescent="0.2">
      <c r="AM8634" s="61"/>
      <c r="AN8634" s="61"/>
      <c r="AO8634" s="171"/>
      <c r="AP8634" s="61"/>
      <c r="AQ8634" s="61"/>
      <c r="AR8634" s="61"/>
      <c r="AS8634" s="61"/>
      <c r="AT8634" s="61"/>
      <c r="AU8634" s="61"/>
      <c r="AV8634" s="61"/>
      <c r="AW8634" s="61"/>
      <c r="AX8634" s="61"/>
      <c r="AY8634" s="61"/>
      <c r="AZ8634" s="61"/>
      <c r="BA8634" s="61"/>
    </row>
    <row r="8635" spans="39:53" x14ac:dyDescent="0.2">
      <c r="AM8635" s="61"/>
      <c r="AN8635" s="61"/>
      <c r="AO8635" s="171"/>
      <c r="AP8635" s="61"/>
      <c r="AQ8635" s="61"/>
      <c r="AR8635" s="61"/>
      <c r="AS8635" s="61"/>
      <c r="AT8635" s="61"/>
      <c r="AU8635" s="61"/>
      <c r="AV8635" s="61"/>
      <c r="AW8635" s="61"/>
      <c r="AX8635" s="61"/>
      <c r="AY8635" s="61"/>
      <c r="AZ8635" s="61"/>
      <c r="BA8635" s="61"/>
    </row>
    <row r="8636" spans="39:53" x14ac:dyDescent="0.2">
      <c r="AM8636" s="61"/>
      <c r="AN8636" s="61"/>
      <c r="AO8636" s="171"/>
      <c r="AP8636" s="61"/>
      <c r="AQ8636" s="61"/>
      <c r="AR8636" s="61"/>
      <c r="AS8636" s="61"/>
      <c r="AT8636" s="61"/>
      <c r="AU8636" s="61"/>
      <c r="AV8636" s="61"/>
      <c r="AW8636" s="61"/>
      <c r="AX8636" s="61"/>
      <c r="AY8636" s="61"/>
      <c r="AZ8636" s="61"/>
      <c r="BA8636" s="61"/>
    </row>
    <row r="8637" spans="39:53" x14ac:dyDescent="0.2">
      <c r="AM8637" s="61"/>
      <c r="AN8637" s="61"/>
      <c r="AO8637" s="171"/>
      <c r="AP8637" s="61"/>
      <c r="AQ8637" s="61"/>
      <c r="AR8637" s="61"/>
      <c r="AS8637" s="61"/>
      <c r="AT8637" s="61"/>
      <c r="AU8637" s="61"/>
      <c r="AV8637" s="61"/>
      <c r="AW8637" s="61"/>
      <c r="AX8637" s="61"/>
      <c r="AY8637" s="61"/>
      <c r="AZ8637" s="61"/>
      <c r="BA8637" s="61"/>
    </row>
    <row r="8638" spans="39:53" x14ac:dyDescent="0.2">
      <c r="AM8638" s="61"/>
      <c r="AN8638" s="61"/>
      <c r="AO8638" s="171"/>
      <c r="AP8638" s="61"/>
      <c r="AQ8638" s="61"/>
      <c r="AR8638" s="61"/>
      <c r="AS8638" s="61"/>
      <c r="AT8638" s="61"/>
      <c r="AU8638" s="61"/>
      <c r="AV8638" s="61"/>
      <c r="AW8638" s="61"/>
      <c r="AX8638" s="61"/>
      <c r="AY8638" s="61"/>
      <c r="AZ8638" s="61"/>
      <c r="BA8638" s="61"/>
    </row>
    <row r="8639" spans="39:53" x14ac:dyDescent="0.2">
      <c r="AM8639" s="61"/>
      <c r="AN8639" s="61"/>
      <c r="AO8639" s="171"/>
      <c r="AP8639" s="61"/>
      <c r="AQ8639" s="61"/>
      <c r="AR8639" s="61"/>
      <c r="AS8639" s="61"/>
      <c r="AT8639" s="61"/>
      <c r="AU8639" s="61"/>
      <c r="AV8639" s="61"/>
      <c r="AW8639" s="61"/>
      <c r="AX8639" s="61"/>
      <c r="AY8639" s="61"/>
      <c r="AZ8639" s="61"/>
      <c r="BA8639" s="61"/>
    </row>
    <row r="8640" spans="39:53" x14ac:dyDescent="0.2">
      <c r="AM8640" s="61"/>
      <c r="AN8640" s="61"/>
      <c r="AO8640" s="171"/>
      <c r="AP8640" s="61"/>
      <c r="AQ8640" s="61"/>
      <c r="AR8640" s="61"/>
      <c r="AS8640" s="61"/>
      <c r="AT8640" s="61"/>
      <c r="AU8640" s="61"/>
      <c r="AV8640" s="61"/>
      <c r="AW8640" s="61"/>
      <c r="AX8640" s="61"/>
      <c r="AY8640" s="61"/>
      <c r="AZ8640" s="61"/>
      <c r="BA8640" s="61"/>
    </row>
    <row r="8641" spans="39:53" x14ac:dyDescent="0.2">
      <c r="AM8641" s="61"/>
      <c r="AN8641" s="61"/>
      <c r="AO8641" s="171"/>
      <c r="AP8641" s="61"/>
      <c r="AQ8641" s="61"/>
      <c r="AR8641" s="61"/>
      <c r="AS8641" s="61"/>
      <c r="AT8641" s="61"/>
      <c r="AU8641" s="61"/>
      <c r="AV8641" s="61"/>
      <c r="AW8641" s="61"/>
      <c r="AX8641" s="61"/>
      <c r="AY8641" s="61"/>
      <c r="AZ8641" s="61"/>
      <c r="BA8641" s="61"/>
    </row>
    <row r="8642" spans="39:53" x14ac:dyDescent="0.2">
      <c r="AM8642" s="61"/>
      <c r="AN8642" s="61"/>
      <c r="AO8642" s="171"/>
      <c r="AP8642" s="61"/>
      <c r="AQ8642" s="61"/>
      <c r="AR8642" s="61"/>
      <c r="AS8642" s="61"/>
      <c r="AT8642" s="61"/>
      <c r="AU8642" s="61"/>
      <c r="AV8642" s="61"/>
      <c r="AW8642" s="61"/>
      <c r="AX8642" s="61"/>
      <c r="AY8642" s="61"/>
      <c r="AZ8642" s="61"/>
      <c r="BA8642" s="61"/>
    </row>
    <row r="8643" spans="39:53" x14ac:dyDescent="0.2">
      <c r="AM8643" s="61"/>
      <c r="AN8643" s="61"/>
      <c r="AO8643" s="171"/>
      <c r="AP8643" s="61"/>
      <c r="AQ8643" s="61"/>
      <c r="AR8643" s="61"/>
      <c r="AS8643" s="61"/>
      <c r="AT8643" s="61"/>
      <c r="AU8643" s="61"/>
      <c r="AV8643" s="61"/>
      <c r="AW8643" s="61"/>
      <c r="AX8643" s="61"/>
      <c r="AY8643" s="61"/>
      <c r="AZ8643" s="61"/>
      <c r="BA8643" s="61"/>
    </row>
    <row r="8644" spans="39:53" x14ac:dyDescent="0.2">
      <c r="AM8644" s="61"/>
      <c r="AN8644" s="61"/>
      <c r="AO8644" s="171"/>
      <c r="AP8644" s="61"/>
      <c r="AQ8644" s="61"/>
      <c r="AR8644" s="61"/>
      <c r="AS8644" s="61"/>
      <c r="AT8644" s="61"/>
      <c r="AU8644" s="61"/>
      <c r="AV8644" s="61"/>
      <c r="AW8644" s="61"/>
      <c r="AX8644" s="61"/>
      <c r="AY8644" s="61"/>
      <c r="AZ8644" s="61"/>
      <c r="BA8644" s="61"/>
    </row>
    <row r="8645" spans="39:53" x14ac:dyDescent="0.2">
      <c r="AM8645" s="61"/>
      <c r="AN8645" s="61"/>
      <c r="AO8645" s="171"/>
      <c r="AP8645" s="61"/>
      <c r="AQ8645" s="61"/>
      <c r="AR8645" s="61"/>
      <c r="AS8645" s="61"/>
      <c r="AT8645" s="61"/>
      <c r="AU8645" s="61"/>
      <c r="AV8645" s="61"/>
      <c r="AW8645" s="61"/>
      <c r="AX8645" s="61"/>
      <c r="AY8645" s="61"/>
      <c r="AZ8645" s="61"/>
      <c r="BA8645" s="61"/>
    </row>
    <row r="8646" spans="39:53" x14ac:dyDescent="0.2">
      <c r="AM8646" s="61"/>
      <c r="AN8646" s="61"/>
      <c r="AO8646" s="171"/>
      <c r="AP8646" s="61"/>
      <c r="AQ8646" s="61"/>
      <c r="AR8646" s="61"/>
      <c r="AS8646" s="61"/>
      <c r="AT8646" s="61"/>
      <c r="AU8646" s="61"/>
      <c r="AV8646" s="61"/>
      <c r="AW8646" s="61"/>
      <c r="AX8646" s="61"/>
      <c r="AY8646" s="61"/>
      <c r="AZ8646" s="61"/>
      <c r="BA8646" s="61"/>
    </row>
    <row r="8647" spans="39:53" x14ac:dyDescent="0.2">
      <c r="AM8647" s="61"/>
      <c r="AN8647" s="61"/>
      <c r="AO8647" s="171"/>
      <c r="AP8647" s="61"/>
      <c r="AQ8647" s="61"/>
      <c r="AR8647" s="61"/>
      <c r="AS8647" s="61"/>
      <c r="AT8647" s="61"/>
      <c r="AU8647" s="61"/>
      <c r="AV8647" s="61"/>
      <c r="AW8647" s="61"/>
      <c r="AX8647" s="61"/>
      <c r="AY8647" s="61"/>
      <c r="AZ8647" s="61"/>
      <c r="BA8647" s="61"/>
    </row>
    <row r="8648" spans="39:53" x14ac:dyDescent="0.2">
      <c r="AM8648" s="61"/>
      <c r="AN8648" s="61"/>
      <c r="AO8648" s="171"/>
      <c r="AP8648" s="61"/>
      <c r="AQ8648" s="61"/>
      <c r="AR8648" s="61"/>
      <c r="AS8648" s="61"/>
      <c r="AT8648" s="61"/>
      <c r="AU8648" s="61"/>
      <c r="AV8648" s="61"/>
      <c r="AW8648" s="61"/>
      <c r="AX8648" s="61"/>
      <c r="AY8648" s="61"/>
      <c r="AZ8648" s="61"/>
      <c r="BA8648" s="61"/>
    </row>
    <row r="8649" spans="39:53" x14ac:dyDescent="0.2">
      <c r="AM8649" s="61"/>
      <c r="AN8649" s="61"/>
      <c r="AO8649" s="171"/>
      <c r="AP8649" s="61"/>
      <c r="AQ8649" s="61"/>
      <c r="AR8649" s="61"/>
      <c r="AS8649" s="61"/>
      <c r="AT8649" s="61"/>
      <c r="AU8649" s="61"/>
      <c r="AV8649" s="61"/>
      <c r="AW8649" s="61"/>
      <c r="AX8649" s="61"/>
      <c r="AY8649" s="61"/>
      <c r="AZ8649" s="61"/>
      <c r="BA8649" s="61"/>
    </row>
    <row r="8650" spans="39:53" x14ac:dyDescent="0.2">
      <c r="AM8650" s="61"/>
      <c r="AN8650" s="61"/>
      <c r="AO8650" s="171"/>
      <c r="AP8650" s="61"/>
      <c r="AQ8650" s="61"/>
      <c r="AR8650" s="61"/>
      <c r="AS8650" s="61"/>
      <c r="AT8650" s="61"/>
      <c r="AU8650" s="61"/>
      <c r="AV8650" s="61"/>
      <c r="AW8650" s="61"/>
      <c r="AX8650" s="61"/>
      <c r="AY8650" s="61"/>
      <c r="AZ8650" s="61"/>
      <c r="BA8650" s="61"/>
    </row>
    <row r="8651" spans="39:53" x14ac:dyDescent="0.2">
      <c r="AM8651" s="61"/>
      <c r="AN8651" s="61"/>
      <c r="AO8651" s="171"/>
      <c r="AP8651" s="61"/>
      <c r="AQ8651" s="61"/>
      <c r="AR8651" s="61"/>
      <c r="AS8651" s="61"/>
      <c r="AT8651" s="61"/>
      <c r="AU8651" s="61"/>
      <c r="AV8651" s="61"/>
      <c r="AW8651" s="61"/>
      <c r="AX8651" s="61"/>
      <c r="AY8651" s="61"/>
      <c r="AZ8651" s="61"/>
      <c r="BA8651" s="61"/>
    </row>
    <row r="8652" spans="39:53" x14ac:dyDescent="0.2">
      <c r="AM8652" s="61"/>
      <c r="AN8652" s="61"/>
      <c r="AO8652" s="171"/>
      <c r="AP8652" s="61"/>
      <c r="AQ8652" s="61"/>
      <c r="AR8652" s="61"/>
      <c r="AS8652" s="61"/>
      <c r="AT8652" s="61"/>
      <c r="AU8652" s="61"/>
      <c r="AV8652" s="61"/>
      <c r="AW8652" s="61"/>
      <c r="AX8652" s="61"/>
      <c r="AY8652" s="61"/>
      <c r="AZ8652" s="61"/>
      <c r="BA8652" s="61"/>
    </row>
    <row r="8653" spans="39:53" x14ac:dyDescent="0.2">
      <c r="AM8653" s="61"/>
      <c r="AN8653" s="61"/>
      <c r="AO8653" s="171"/>
      <c r="AP8653" s="61"/>
      <c r="AQ8653" s="61"/>
      <c r="AR8653" s="61"/>
      <c r="AS8653" s="61"/>
      <c r="AT8653" s="61"/>
      <c r="AU8653" s="61"/>
      <c r="AV8653" s="61"/>
      <c r="AW8653" s="61"/>
      <c r="AX8653" s="61"/>
      <c r="AY8653" s="61"/>
      <c r="AZ8653" s="61"/>
      <c r="BA8653" s="61"/>
    </row>
    <row r="8654" spans="39:53" x14ac:dyDescent="0.2">
      <c r="AM8654" s="61"/>
      <c r="AN8654" s="61"/>
      <c r="AO8654" s="171"/>
      <c r="AP8654" s="61"/>
      <c r="AQ8654" s="61"/>
      <c r="AR8654" s="61"/>
      <c r="AS8654" s="61"/>
      <c r="AT8654" s="61"/>
      <c r="AU8654" s="61"/>
      <c r="AV8654" s="61"/>
      <c r="AW8654" s="61"/>
      <c r="AX8654" s="61"/>
      <c r="AY8654" s="61"/>
      <c r="AZ8654" s="61"/>
      <c r="BA8654" s="61"/>
    </row>
    <row r="8655" spans="39:53" x14ac:dyDescent="0.2">
      <c r="AM8655" s="61"/>
      <c r="AN8655" s="61"/>
      <c r="AO8655" s="171"/>
      <c r="AP8655" s="61"/>
      <c r="AQ8655" s="61"/>
      <c r="AR8655" s="61"/>
      <c r="AS8655" s="61"/>
      <c r="AT8655" s="61"/>
      <c r="AU8655" s="61"/>
      <c r="AV8655" s="61"/>
      <c r="AW8655" s="61"/>
      <c r="AX8655" s="61"/>
      <c r="AY8655" s="61"/>
      <c r="AZ8655" s="61"/>
      <c r="BA8655" s="61"/>
    </row>
    <row r="8656" spans="39:53" x14ac:dyDescent="0.2">
      <c r="AM8656" s="61"/>
      <c r="AN8656" s="61"/>
      <c r="AO8656" s="171"/>
      <c r="AP8656" s="61"/>
      <c r="AQ8656" s="61"/>
      <c r="AR8656" s="61"/>
      <c r="AS8656" s="61"/>
      <c r="AT8656" s="61"/>
      <c r="AU8656" s="61"/>
      <c r="AV8656" s="61"/>
      <c r="AW8656" s="61"/>
      <c r="AX8656" s="61"/>
      <c r="AY8656" s="61"/>
      <c r="AZ8656" s="61"/>
      <c r="BA8656" s="61"/>
    </row>
    <row r="8657" spans="39:53" x14ac:dyDescent="0.2">
      <c r="AM8657" s="61"/>
      <c r="AN8657" s="61"/>
      <c r="AO8657" s="171"/>
      <c r="AP8657" s="61"/>
      <c r="AQ8657" s="61"/>
      <c r="AR8657" s="61"/>
      <c r="AS8657" s="61"/>
      <c r="AT8657" s="61"/>
      <c r="AU8657" s="61"/>
      <c r="AV8657" s="61"/>
      <c r="AW8657" s="61"/>
      <c r="AX8657" s="61"/>
      <c r="AY8657" s="61"/>
      <c r="AZ8657" s="61"/>
      <c r="BA8657" s="61"/>
    </row>
    <row r="8658" spans="39:53" x14ac:dyDescent="0.2">
      <c r="AM8658" s="61"/>
      <c r="AN8658" s="61"/>
      <c r="AO8658" s="171"/>
      <c r="AP8658" s="61"/>
      <c r="AQ8658" s="61"/>
      <c r="AR8658" s="61"/>
      <c r="AS8658" s="61"/>
      <c r="AT8658" s="61"/>
      <c r="AU8658" s="61"/>
      <c r="AV8658" s="61"/>
      <c r="AW8658" s="61"/>
      <c r="AX8658" s="61"/>
      <c r="AY8658" s="61"/>
      <c r="AZ8658" s="61"/>
      <c r="BA8658" s="61"/>
    </row>
    <row r="8659" spans="39:53" x14ac:dyDescent="0.2">
      <c r="AM8659" s="61"/>
      <c r="AN8659" s="61"/>
      <c r="AO8659" s="171"/>
      <c r="AP8659" s="61"/>
      <c r="AQ8659" s="61"/>
      <c r="AR8659" s="61"/>
      <c r="AS8659" s="61"/>
      <c r="AT8659" s="61"/>
      <c r="AU8659" s="61"/>
      <c r="AV8659" s="61"/>
      <c r="AW8659" s="61"/>
      <c r="AX8659" s="61"/>
      <c r="AY8659" s="61"/>
      <c r="AZ8659" s="61"/>
      <c r="BA8659" s="61"/>
    </row>
    <row r="8660" spans="39:53" x14ac:dyDescent="0.2">
      <c r="AM8660" s="61"/>
      <c r="AN8660" s="61"/>
      <c r="AO8660" s="171"/>
      <c r="AP8660" s="61"/>
      <c r="AQ8660" s="61"/>
      <c r="AR8660" s="61"/>
      <c r="AS8660" s="61"/>
      <c r="AT8660" s="61"/>
      <c r="AU8660" s="61"/>
      <c r="AV8660" s="61"/>
      <c r="AW8660" s="61"/>
      <c r="AX8660" s="61"/>
      <c r="AY8660" s="61"/>
      <c r="AZ8660" s="61"/>
      <c r="BA8660" s="61"/>
    </row>
    <row r="8661" spans="39:53" x14ac:dyDescent="0.2">
      <c r="AM8661" s="61"/>
      <c r="AN8661" s="61"/>
      <c r="AO8661" s="171"/>
      <c r="AP8661" s="61"/>
      <c r="AQ8661" s="61"/>
      <c r="AR8661" s="61"/>
      <c r="AS8661" s="61"/>
      <c r="AT8661" s="61"/>
      <c r="AU8661" s="61"/>
      <c r="AV8661" s="61"/>
      <c r="AW8661" s="61"/>
      <c r="AX8661" s="61"/>
      <c r="AY8661" s="61"/>
      <c r="AZ8661" s="61"/>
      <c r="BA8661" s="61"/>
    </row>
    <row r="8662" spans="39:53" x14ac:dyDescent="0.2">
      <c r="AM8662" s="61"/>
      <c r="AN8662" s="61"/>
      <c r="AO8662" s="171"/>
      <c r="AP8662" s="61"/>
      <c r="AQ8662" s="61"/>
      <c r="AR8662" s="61"/>
      <c r="AS8662" s="61"/>
      <c r="AT8662" s="61"/>
      <c r="AU8662" s="61"/>
      <c r="AV8662" s="61"/>
      <c r="AW8662" s="61"/>
      <c r="AX8662" s="61"/>
      <c r="AY8662" s="61"/>
      <c r="AZ8662" s="61"/>
      <c r="BA8662" s="61"/>
    </row>
    <row r="8663" spans="39:53" x14ac:dyDescent="0.2">
      <c r="AM8663" s="61"/>
      <c r="AN8663" s="61"/>
      <c r="AO8663" s="171"/>
      <c r="AP8663" s="61"/>
      <c r="AQ8663" s="61"/>
      <c r="AR8663" s="61"/>
      <c r="AS8663" s="61"/>
      <c r="AT8663" s="61"/>
      <c r="AU8663" s="61"/>
      <c r="AV8663" s="61"/>
      <c r="AW8663" s="61"/>
      <c r="AX8663" s="61"/>
      <c r="AY8663" s="61"/>
      <c r="AZ8663" s="61"/>
      <c r="BA8663" s="61"/>
    </row>
    <row r="8664" spans="39:53" x14ac:dyDescent="0.2">
      <c r="AM8664" s="61"/>
      <c r="AN8664" s="61"/>
      <c r="AO8664" s="171"/>
      <c r="AP8664" s="61"/>
      <c r="AQ8664" s="61"/>
      <c r="AR8664" s="61"/>
      <c r="AS8664" s="61"/>
      <c r="AT8664" s="61"/>
      <c r="AU8664" s="61"/>
      <c r="AV8664" s="61"/>
      <c r="AW8664" s="61"/>
      <c r="AX8664" s="61"/>
      <c r="AY8664" s="61"/>
      <c r="AZ8664" s="61"/>
      <c r="BA8664" s="61"/>
    </row>
    <row r="8665" spans="39:53" x14ac:dyDescent="0.2">
      <c r="AM8665" s="61"/>
      <c r="AN8665" s="61"/>
      <c r="AO8665" s="171"/>
      <c r="AP8665" s="61"/>
      <c r="AQ8665" s="61"/>
      <c r="AR8665" s="61"/>
      <c r="AS8665" s="61"/>
      <c r="AT8665" s="61"/>
      <c r="AU8665" s="61"/>
      <c r="AV8665" s="61"/>
      <c r="AW8665" s="61"/>
      <c r="AX8665" s="61"/>
      <c r="AY8665" s="61"/>
      <c r="AZ8665" s="61"/>
      <c r="BA8665" s="61"/>
    </row>
    <row r="8666" spans="39:53" x14ac:dyDescent="0.2">
      <c r="AM8666" s="61"/>
      <c r="AN8666" s="61"/>
      <c r="AO8666" s="171"/>
      <c r="AP8666" s="61"/>
      <c r="AQ8666" s="61"/>
      <c r="AR8666" s="61"/>
      <c r="AS8666" s="61"/>
      <c r="AT8666" s="61"/>
      <c r="AU8666" s="61"/>
      <c r="AV8666" s="61"/>
      <c r="AW8666" s="61"/>
      <c r="AX8666" s="61"/>
      <c r="AY8666" s="61"/>
      <c r="AZ8666" s="61"/>
      <c r="BA8666" s="61"/>
    </row>
    <row r="8667" spans="39:53" x14ac:dyDescent="0.2">
      <c r="AM8667" s="61"/>
      <c r="AN8667" s="61"/>
      <c r="AO8667" s="171"/>
      <c r="AP8667" s="61"/>
      <c r="AQ8667" s="61"/>
      <c r="AR8667" s="61"/>
      <c r="AS8667" s="61"/>
      <c r="AT8667" s="61"/>
      <c r="AU8667" s="61"/>
      <c r="AV8667" s="61"/>
      <c r="AW8667" s="61"/>
      <c r="AX8667" s="61"/>
      <c r="AY8667" s="61"/>
      <c r="AZ8667" s="61"/>
      <c r="BA8667" s="61"/>
    </row>
    <row r="8668" spans="39:53" x14ac:dyDescent="0.2">
      <c r="AM8668" s="61"/>
      <c r="AN8668" s="61"/>
      <c r="AO8668" s="171"/>
      <c r="AP8668" s="61"/>
      <c r="AQ8668" s="61"/>
      <c r="AR8668" s="61"/>
      <c r="AS8668" s="61"/>
      <c r="AT8668" s="61"/>
      <c r="AU8668" s="61"/>
      <c r="AV8668" s="61"/>
      <c r="AW8668" s="61"/>
      <c r="AX8668" s="61"/>
      <c r="AY8668" s="61"/>
      <c r="AZ8668" s="61"/>
      <c r="BA8668" s="61"/>
    </row>
    <row r="8669" spans="39:53" x14ac:dyDescent="0.2">
      <c r="AM8669" s="61"/>
      <c r="AN8669" s="61"/>
      <c r="AO8669" s="171"/>
      <c r="AP8669" s="61"/>
      <c r="AQ8669" s="61"/>
      <c r="AR8669" s="61"/>
      <c r="AS8669" s="61"/>
      <c r="AT8669" s="61"/>
      <c r="AU8669" s="61"/>
      <c r="AV8669" s="61"/>
      <c r="AW8669" s="61"/>
      <c r="AX8669" s="61"/>
      <c r="AY8669" s="61"/>
      <c r="AZ8669" s="61"/>
      <c r="BA8669" s="61"/>
    </row>
    <row r="8670" spans="39:53" x14ac:dyDescent="0.2">
      <c r="AM8670" s="61"/>
      <c r="AN8670" s="61"/>
      <c r="AO8670" s="171"/>
      <c r="AP8670" s="61"/>
      <c r="AQ8670" s="61"/>
      <c r="AR8670" s="61"/>
      <c r="AS8670" s="61"/>
      <c r="AT8670" s="61"/>
      <c r="AU8670" s="61"/>
      <c r="AV8670" s="61"/>
      <c r="AW8670" s="61"/>
      <c r="AX8670" s="61"/>
      <c r="AY8670" s="61"/>
      <c r="AZ8670" s="61"/>
      <c r="BA8670" s="61"/>
    </row>
    <row r="8671" spans="39:53" x14ac:dyDescent="0.2">
      <c r="AM8671" s="61"/>
      <c r="AN8671" s="61"/>
      <c r="AO8671" s="171"/>
      <c r="AP8671" s="61"/>
      <c r="AQ8671" s="61"/>
      <c r="AR8671" s="61"/>
      <c r="AS8671" s="61"/>
      <c r="AT8671" s="61"/>
      <c r="AU8671" s="61"/>
      <c r="AV8671" s="61"/>
      <c r="AW8671" s="61"/>
      <c r="AX8671" s="61"/>
      <c r="AY8671" s="61"/>
      <c r="AZ8671" s="61"/>
      <c r="BA8671" s="61"/>
    </row>
    <row r="8672" spans="39:53" x14ac:dyDescent="0.2">
      <c r="AM8672" s="61"/>
      <c r="AN8672" s="61"/>
      <c r="AO8672" s="171"/>
      <c r="AP8672" s="61"/>
      <c r="AQ8672" s="61"/>
      <c r="AR8672" s="61"/>
      <c r="AS8672" s="61"/>
      <c r="AT8672" s="61"/>
      <c r="AU8672" s="61"/>
      <c r="AV8672" s="61"/>
      <c r="AW8672" s="61"/>
      <c r="AX8672" s="61"/>
      <c r="AY8672" s="61"/>
      <c r="AZ8672" s="61"/>
      <c r="BA8672" s="61"/>
    </row>
    <row r="8673" spans="39:53" x14ac:dyDescent="0.2">
      <c r="AM8673" s="61"/>
      <c r="AN8673" s="61"/>
      <c r="AO8673" s="171"/>
      <c r="AP8673" s="61"/>
      <c r="AQ8673" s="61"/>
      <c r="AR8673" s="61"/>
      <c r="AS8673" s="61"/>
      <c r="AT8673" s="61"/>
      <c r="AU8673" s="61"/>
      <c r="AV8673" s="61"/>
      <c r="AW8673" s="61"/>
      <c r="AX8673" s="61"/>
      <c r="AY8673" s="61"/>
      <c r="AZ8673" s="61"/>
      <c r="BA8673" s="61"/>
    </row>
    <row r="8674" spans="39:53" x14ac:dyDescent="0.2">
      <c r="AM8674" s="61"/>
      <c r="AN8674" s="61"/>
      <c r="AO8674" s="171"/>
      <c r="AP8674" s="61"/>
      <c r="AQ8674" s="61"/>
      <c r="AR8674" s="61"/>
      <c r="AS8674" s="61"/>
      <c r="AT8674" s="61"/>
      <c r="AU8674" s="61"/>
      <c r="AV8674" s="61"/>
      <c r="AW8674" s="61"/>
      <c r="AX8674" s="61"/>
      <c r="AY8674" s="61"/>
      <c r="AZ8674" s="61"/>
      <c r="BA8674" s="61"/>
    </row>
    <row r="8675" spans="39:53" x14ac:dyDescent="0.2">
      <c r="AM8675" s="61"/>
      <c r="AN8675" s="61"/>
      <c r="AO8675" s="171"/>
      <c r="AP8675" s="61"/>
      <c r="AQ8675" s="61"/>
      <c r="AR8675" s="61"/>
      <c r="AS8675" s="61"/>
      <c r="AT8675" s="61"/>
      <c r="AU8675" s="61"/>
      <c r="AV8675" s="61"/>
      <c r="AW8675" s="61"/>
      <c r="AX8675" s="61"/>
      <c r="AY8675" s="61"/>
      <c r="AZ8675" s="61"/>
      <c r="BA8675" s="61"/>
    </row>
    <row r="8676" spans="39:53" x14ac:dyDescent="0.2">
      <c r="AM8676" s="61"/>
      <c r="AN8676" s="61"/>
      <c r="AO8676" s="171"/>
      <c r="AP8676" s="61"/>
      <c r="AQ8676" s="61"/>
      <c r="AR8676" s="61"/>
      <c r="AS8676" s="61"/>
      <c r="AT8676" s="61"/>
      <c r="AU8676" s="61"/>
      <c r="AV8676" s="61"/>
      <c r="AW8676" s="61"/>
      <c r="AX8676" s="61"/>
      <c r="AY8676" s="61"/>
      <c r="AZ8676" s="61"/>
      <c r="BA8676" s="61"/>
    </row>
    <row r="8677" spans="39:53" x14ac:dyDescent="0.2">
      <c r="AM8677" s="61"/>
      <c r="AN8677" s="61"/>
      <c r="AO8677" s="171"/>
      <c r="AP8677" s="61"/>
      <c r="AQ8677" s="61"/>
      <c r="AR8677" s="61"/>
      <c r="AS8677" s="61"/>
      <c r="AT8677" s="61"/>
      <c r="AU8677" s="61"/>
      <c r="AV8677" s="61"/>
      <c r="AW8677" s="61"/>
      <c r="AX8677" s="61"/>
      <c r="AY8677" s="61"/>
      <c r="AZ8677" s="61"/>
      <c r="BA8677" s="61"/>
    </row>
    <row r="8678" spans="39:53" x14ac:dyDescent="0.2">
      <c r="AM8678" s="61"/>
      <c r="AN8678" s="61"/>
      <c r="AO8678" s="171"/>
      <c r="AP8678" s="61"/>
      <c r="AQ8678" s="61"/>
      <c r="AR8678" s="61"/>
      <c r="AS8678" s="61"/>
      <c r="AT8678" s="61"/>
      <c r="AU8678" s="61"/>
      <c r="AV8678" s="61"/>
      <c r="AW8678" s="61"/>
      <c r="AX8678" s="61"/>
      <c r="AY8678" s="61"/>
      <c r="AZ8678" s="61"/>
      <c r="BA8678" s="61"/>
    </row>
    <row r="8679" spans="39:53" x14ac:dyDescent="0.2">
      <c r="AM8679" s="61"/>
      <c r="AN8679" s="61"/>
      <c r="AO8679" s="171"/>
      <c r="AP8679" s="61"/>
      <c r="AQ8679" s="61"/>
      <c r="AR8679" s="61"/>
      <c r="AS8679" s="61"/>
      <c r="AT8679" s="61"/>
      <c r="AU8679" s="61"/>
      <c r="AV8679" s="61"/>
      <c r="AW8679" s="61"/>
      <c r="AX8679" s="61"/>
      <c r="AY8679" s="61"/>
      <c r="AZ8679" s="61"/>
      <c r="BA8679" s="61"/>
    </row>
    <row r="8680" spans="39:53" x14ac:dyDescent="0.2">
      <c r="AM8680" s="61"/>
      <c r="AN8680" s="61"/>
      <c r="AO8680" s="171"/>
      <c r="AP8680" s="61"/>
      <c r="AQ8680" s="61"/>
      <c r="AR8680" s="61"/>
      <c r="AS8680" s="61"/>
      <c r="AT8680" s="61"/>
      <c r="AU8680" s="61"/>
      <c r="AV8680" s="61"/>
      <c r="AW8680" s="61"/>
      <c r="AX8680" s="61"/>
      <c r="AY8680" s="61"/>
      <c r="AZ8680" s="61"/>
      <c r="BA8680" s="61"/>
    </row>
    <row r="8681" spans="39:53" x14ac:dyDescent="0.2">
      <c r="AM8681" s="61"/>
      <c r="AN8681" s="61"/>
      <c r="AO8681" s="171"/>
      <c r="AP8681" s="61"/>
      <c r="AQ8681" s="61"/>
      <c r="AR8681" s="61"/>
      <c r="AS8681" s="61"/>
      <c r="AT8681" s="61"/>
      <c r="AU8681" s="61"/>
      <c r="AV8681" s="61"/>
      <c r="AW8681" s="61"/>
      <c r="AX8681" s="61"/>
      <c r="AY8681" s="61"/>
      <c r="AZ8681" s="61"/>
      <c r="BA8681" s="61"/>
    </row>
    <row r="8682" spans="39:53" x14ac:dyDescent="0.2">
      <c r="AM8682" s="61"/>
      <c r="AN8682" s="61"/>
      <c r="AO8682" s="171"/>
      <c r="AP8682" s="61"/>
      <c r="AQ8682" s="61"/>
      <c r="AR8682" s="61"/>
      <c r="AS8682" s="61"/>
      <c r="AT8682" s="61"/>
      <c r="AU8682" s="61"/>
      <c r="AV8682" s="61"/>
      <c r="AW8682" s="61"/>
      <c r="AX8682" s="61"/>
      <c r="AY8682" s="61"/>
      <c r="AZ8682" s="61"/>
      <c r="BA8682" s="61"/>
    </row>
    <row r="8683" spans="39:53" x14ac:dyDescent="0.2">
      <c r="AM8683" s="61"/>
      <c r="AN8683" s="61"/>
      <c r="AO8683" s="171"/>
      <c r="AP8683" s="61"/>
      <c r="AQ8683" s="61"/>
      <c r="AR8683" s="61"/>
      <c r="AS8683" s="61"/>
      <c r="AT8683" s="61"/>
      <c r="AU8683" s="61"/>
      <c r="AV8683" s="61"/>
      <c r="AW8683" s="61"/>
      <c r="AX8683" s="61"/>
      <c r="AY8683" s="61"/>
      <c r="AZ8683" s="61"/>
      <c r="BA8683" s="61"/>
    </row>
    <row r="8684" spans="39:53" x14ac:dyDescent="0.2">
      <c r="AM8684" s="61"/>
      <c r="AN8684" s="61"/>
      <c r="AO8684" s="171"/>
      <c r="AP8684" s="61"/>
      <c r="AQ8684" s="61"/>
      <c r="AR8684" s="61"/>
      <c r="AS8684" s="61"/>
      <c r="AT8684" s="61"/>
      <c r="AU8684" s="61"/>
      <c r="AV8684" s="61"/>
      <c r="AW8684" s="61"/>
      <c r="AX8684" s="61"/>
      <c r="AY8684" s="61"/>
      <c r="AZ8684" s="61"/>
      <c r="BA8684" s="61"/>
    </row>
    <row r="8685" spans="39:53" x14ac:dyDescent="0.2">
      <c r="AM8685" s="61"/>
      <c r="AN8685" s="61"/>
      <c r="AO8685" s="171"/>
      <c r="AP8685" s="61"/>
      <c r="AQ8685" s="61"/>
      <c r="AR8685" s="61"/>
      <c r="AS8685" s="61"/>
      <c r="AT8685" s="61"/>
      <c r="AU8685" s="61"/>
      <c r="AV8685" s="61"/>
      <c r="AW8685" s="61"/>
      <c r="AX8685" s="61"/>
      <c r="AY8685" s="61"/>
      <c r="AZ8685" s="61"/>
      <c r="BA8685" s="61"/>
    </row>
    <row r="8686" spans="39:53" x14ac:dyDescent="0.2">
      <c r="AM8686" s="61"/>
      <c r="AN8686" s="61"/>
      <c r="AO8686" s="171"/>
      <c r="AP8686" s="61"/>
      <c r="AQ8686" s="61"/>
      <c r="AR8686" s="61"/>
      <c r="AS8686" s="61"/>
      <c r="AT8686" s="61"/>
      <c r="AU8686" s="61"/>
      <c r="AV8686" s="61"/>
      <c r="AW8686" s="61"/>
      <c r="AX8686" s="61"/>
      <c r="AY8686" s="61"/>
      <c r="AZ8686" s="61"/>
      <c r="BA8686" s="61"/>
    </row>
    <row r="8687" spans="39:53" x14ac:dyDescent="0.2">
      <c r="AM8687" s="61"/>
      <c r="AN8687" s="61"/>
      <c r="AO8687" s="171"/>
      <c r="AP8687" s="61"/>
      <c r="AQ8687" s="61"/>
      <c r="AR8687" s="61"/>
      <c r="AS8687" s="61"/>
      <c r="AT8687" s="61"/>
      <c r="AU8687" s="61"/>
      <c r="AV8687" s="61"/>
      <c r="AW8687" s="61"/>
      <c r="AX8687" s="61"/>
      <c r="AY8687" s="61"/>
      <c r="AZ8687" s="61"/>
      <c r="BA8687" s="61"/>
    </row>
    <row r="8688" spans="39:53" x14ac:dyDescent="0.2">
      <c r="AM8688" s="61"/>
      <c r="AN8688" s="61"/>
      <c r="AO8688" s="171"/>
      <c r="AP8688" s="61"/>
      <c r="AQ8688" s="61"/>
      <c r="AR8688" s="61"/>
      <c r="AS8688" s="61"/>
      <c r="AT8688" s="61"/>
      <c r="AU8688" s="61"/>
      <c r="AV8688" s="61"/>
      <c r="AW8688" s="61"/>
      <c r="AX8688" s="61"/>
      <c r="AY8688" s="61"/>
      <c r="AZ8688" s="61"/>
      <c r="BA8688" s="61"/>
    </row>
    <row r="8689" spans="39:53" x14ac:dyDescent="0.2">
      <c r="AM8689" s="61"/>
      <c r="AN8689" s="61"/>
      <c r="AO8689" s="171"/>
      <c r="AP8689" s="61"/>
      <c r="AQ8689" s="61"/>
      <c r="AR8689" s="61"/>
      <c r="AS8689" s="61"/>
      <c r="AT8689" s="61"/>
      <c r="AU8689" s="61"/>
      <c r="AV8689" s="61"/>
      <c r="AW8689" s="61"/>
      <c r="AX8689" s="61"/>
      <c r="AY8689" s="61"/>
      <c r="AZ8689" s="61"/>
      <c r="BA8689" s="61"/>
    </row>
    <row r="8690" spans="39:53" x14ac:dyDescent="0.2">
      <c r="AM8690" s="61"/>
      <c r="AN8690" s="61"/>
      <c r="AO8690" s="171"/>
      <c r="AP8690" s="61"/>
      <c r="AQ8690" s="61"/>
      <c r="AR8690" s="61"/>
      <c r="AS8690" s="61"/>
      <c r="AT8690" s="61"/>
      <c r="AU8690" s="61"/>
      <c r="AV8690" s="61"/>
      <c r="AW8690" s="61"/>
      <c r="AX8690" s="61"/>
      <c r="AY8690" s="61"/>
      <c r="AZ8690" s="61"/>
      <c r="BA8690" s="61"/>
    </row>
    <row r="8691" spans="39:53" x14ac:dyDescent="0.2">
      <c r="AM8691" s="61"/>
      <c r="AN8691" s="61"/>
      <c r="AO8691" s="171"/>
      <c r="AP8691" s="61"/>
      <c r="AQ8691" s="61"/>
      <c r="AR8691" s="61"/>
      <c r="AS8691" s="61"/>
      <c r="AT8691" s="61"/>
      <c r="AU8691" s="61"/>
      <c r="AV8691" s="61"/>
      <c r="AW8691" s="61"/>
      <c r="AX8691" s="61"/>
      <c r="AY8691" s="61"/>
      <c r="AZ8691" s="61"/>
      <c r="BA8691" s="61"/>
    </row>
    <row r="8692" spans="39:53" x14ac:dyDescent="0.2">
      <c r="AM8692" s="61"/>
      <c r="AN8692" s="61"/>
      <c r="AO8692" s="171"/>
      <c r="AP8692" s="61"/>
      <c r="AQ8692" s="61"/>
      <c r="AR8692" s="61"/>
      <c r="AS8692" s="61"/>
      <c r="AT8692" s="61"/>
      <c r="AU8692" s="61"/>
      <c r="AV8692" s="61"/>
      <c r="AW8692" s="61"/>
      <c r="AX8692" s="61"/>
      <c r="AY8692" s="61"/>
      <c r="AZ8692" s="61"/>
      <c r="BA8692" s="61"/>
    </row>
    <row r="8693" spans="39:53" x14ac:dyDescent="0.2">
      <c r="AM8693" s="61"/>
      <c r="AN8693" s="61"/>
      <c r="AO8693" s="171"/>
      <c r="AP8693" s="61"/>
      <c r="AQ8693" s="61"/>
      <c r="AR8693" s="61"/>
      <c r="AS8693" s="61"/>
      <c r="AT8693" s="61"/>
      <c r="AU8693" s="61"/>
      <c r="AV8693" s="61"/>
      <c r="AW8693" s="61"/>
      <c r="AX8693" s="61"/>
      <c r="AY8693" s="61"/>
      <c r="AZ8693" s="61"/>
      <c r="BA8693" s="61"/>
    </row>
    <row r="8694" spans="39:53" x14ac:dyDescent="0.2">
      <c r="AM8694" s="61"/>
      <c r="AN8694" s="61"/>
      <c r="AO8694" s="171"/>
      <c r="AP8694" s="61"/>
      <c r="AQ8694" s="61"/>
      <c r="AR8694" s="61"/>
      <c r="AS8694" s="61"/>
      <c r="AT8694" s="61"/>
      <c r="AU8694" s="61"/>
      <c r="AV8694" s="61"/>
      <c r="AW8694" s="61"/>
      <c r="AX8694" s="61"/>
      <c r="AY8694" s="61"/>
      <c r="AZ8694" s="61"/>
      <c r="BA8694" s="61"/>
    </row>
    <row r="8695" spans="39:53" x14ac:dyDescent="0.2">
      <c r="AM8695" s="61"/>
      <c r="AN8695" s="61"/>
      <c r="AO8695" s="171"/>
      <c r="AP8695" s="61"/>
      <c r="AQ8695" s="61"/>
      <c r="AR8695" s="61"/>
      <c r="AS8695" s="61"/>
      <c r="AT8695" s="61"/>
      <c r="AU8695" s="61"/>
      <c r="AV8695" s="61"/>
      <c r="AW8695" s="61"/>
      <c r="AX8695" s="61"/>
      <c r="AY8695" s="61"/>
      <c r="AZ8695" s="61"/>
      <c r="BA8695" s="61"/>
    </row>
    <row r="8696" spans="39:53" x14ac:dyDescent="0.2">
      <c r="AM8696" s="61"/>
      <c r="AN8696" s="61"/>
      <c r="AO8696" s="171"/>
      <c r="AP8696" s="61"/>
      <c r="AQ8696" s="61"/>
      <c r="AR8696" s="61"/>
      <c r="AS8696" s="61"/>
      <c r="AT8696" s="61"/>
      <c r="AU8696" s="61"/>
      <c r="AV8696" s="61"/>
      <c r="AW8696" s="61"/>
      <c r="AX8696" s="61"/>
      <c r="AY8696" s="61"/>
      <c r="AZ8696" s="61"/>
      <c r="BA8696" s="61"/>
    </row>
    <row r="8697" spans="39:53" x14ac:dyDescent="0.2">
      <c r="AM8697" s="61"/>
      <c r="AN8697" s="61"/>
      <c r="AO8697" s="171"/>
      <c r="AP8697" s="61"/>
      <c r="AQ8697" s="61"/>
      <c r="AR8697" s="61"/>
      <c r="AS8697" s="61"/>
      <c r="AT8697" s="61"/>
      <c r="AU8697" s="61"/>
      <c r="AV8697" s="61"/>
      <c r="AW8697" s="61"/>
      <c r="AX8697" s="61"/>
      <c r="AY8697" s="61"/>
      <c r="AZ8697" s="61"/>
      <c r="BA8697" s="61"/>
    </row>
    <row r="8698" spans="39:53" x14ac:dyDescent="0.2">
      <c r="AM8698" s="61"/>
      <c r="AN8698" s="61"/>
      <c r="AO8698" s="171"/>
      <c r="AP8698" s="61"/>
      <c r="AQ8698" s="61"/>
      <c r="AR8698" s="61"/>
      <c r="AS8698" s="61"/>
      <c r="AT8698" s="61"/>
      <c r="AU8698" s="61"/>
      <c r="AV8698" s="61"/>
      <c r="AW8698" s="61"/>
      <c r="AX8698" s="61"/>
      <c r="AY8698" s="61"/>
      <c r="AZ8698" s="61"/>
      <c r="BA8698" s="61"/>
    </row>
    <row r="8699" spans="39:53" x14ac:dyDescent="0.2">
      <c r="AM8699" s="61"/>
      <c r="AN8699" s="61"/>
      <c r="AO8699" s="171"/>
      <c r="AP8699" s="61"/>
      <c r="AQ8699" s="61"/>
      <c r="AR8699" s="61"/>
      <c r="AS8699" s="61"/>
      <c r="AT8699" s="61"/>
      <c r="AU8699" s="61"/>
      <c r="AV8699" s="61"/>
      <c r="AW8699" s="61"/>
      <c r="AX8699" s="61"/>
      <c r="AY8699" s="61"/>
      <c r="AZ8699" s="61"/>
      <c r="BA8699" s="61"/>
    </row>
    <row r="8700" spans="39:53" x14ac:dyDescent="0.2">
      <c r="AM8700" s="61"/>
      <c r="AN8700" s="61"/>
      <c r="AO8700" s="171"/>
      <c r="AP8700" s="61"/>
      <c r="AQ8700" s="61"/>
      <c r="AR8700" s="61"/>
      <c r="AS8700" s="61"/>
      <c r="AT8700" s="61"/>
      <c r="AU8700" s="61"/>
      <c r="AV8700" s="61"/>
      <c r="AW8700" s="61"/>
      <c r="AX8700" s="61"/>
      <c r="AY8700" s="61"/>
      <c r="AZ8700" s="61"/>
      <c r="BA8700" s="61"/>
    </row>
    <row r="8701" spans="39:53" x14ac:dyDescent="0.2">
      <c r="AM8701" s="61"/>
      <c r="AN8701" s="61"/>
      <c r="AO8701" s="171"/>
      <c r="AP8701" s="61"/>
      <c r="AQ8701" s="61"/>
      <c r="AR8701" s="61"/>
      <c r="AS8701" s="61"/>
      <c r="AT8701" s="61"/>
      <c r="AU8701" s="61"/>
      <c r="AV8701" s="61"/>
      <c r="AW8701" s="61"/>
      <c r="AX8701" s="61"/>
      <c r="AY8701" s="61"/>
      <c r="AZ8701" s="61"/>
      <c r="BA8701" s="61"/>
    </row>
    <row r="8702" spans="39:53" x14ac:dyDescent="0.2">
      <c r="AM8702" s="61"/>
      <c r="AN8702" s="61"/>
      <c r="AO8702" s="171"/>
      <c r="AP8702" s="61"/>
      <c r="AQ8702" s="61"/>
      <c r="AR8702" s="61"/>
      <c r="AS8702" s="61"/>
      <c r="AT8702" s="61"/>
      <c r="AU8702" s="61"/>
      <c r="AV8702" s="61"/>
      <c r="AW8702" s="61"/>
      <c r="AX8702" s="61"/>
      <c r="AY8702" s="61"/>
      <c r="AZ8702" s="61"/>
      <c r="BA8702" s="61"/>
    </row>
    <row r="8703" spans="39:53" x14ac:dyDescent="0.2">
      <c r="AM8703" s="61"/>
      <c r="AN8703" s="61"/>
      <c r="AO8703" s="171"/>
      <c r="AP8703" s="61"/>
      <c r="AQ8703" s="61"/>
      <c r="AR8703" s="61"/>
      <c r="AS8703" s="61"/>
      <c r="AT8703" s="61"/>
      <c r="AU8703" s="61"/>
      <c r="AV8703" s="61"/>
      <c r="AW8703" s="61"/>
      <c r="AX8703" s="61"/>
      <c r="AY8703" s="61"/>
      <c r="AZ8703" s="61"/>
      <c r="BA8703" s="61"/>
    </row>
    <row r="8704" spans="39:53" x14ac:dyDescent="0.2">
      <c r="AM8704" s="61"/>
      <c r="AN8704" s="61"/>
      <c r="AO8704" s="171"/>
      <c r="AP8704" s="61"/>
      <c r="AQ8704" s="61"/>
      <c r="AR8704" s="61"/>
      <c r="AS8704" s="61"/>
      <c r="AT8704" s="61"/>
      <c r="AU8704" s="61"/>
      <c r="AV8704" s="61"/>
      <c r="AW8704" s="61"/>
      <c r="AX8704" s="61"/>
      <c r="AY8704" s="61"/>
      <c r="AZ8704" s="61"/>
      <c r="BA8704" s="61"/>
    </row>
    <row r="8705" spans="39:53" x14ac:dyDescent="0.2">
      <c r="AM8705" s="61"/>
      <c r="AN8705" s="61"/>
      <c r="AO8705" s="171"/>
      <c r="AP8705" s="61"/>
      <c r="AQ8705" s="61"/>
      <c r="AR8705" s="61"/>
      <c r="AS8705" s="61"/>
      <c r="AT8705" s="61"/>
      <c r="AU8705" s="61"/>
      <c r="AV8705" s="61"/>
      <c r="AW8705" s="61"/>
      <c r="AX8705" s="61"/>
      <c r="AY8705" s="61"/>
      <c r="AZ8705" s="61"/>
      <c r="BA8705" s="61"/>
    </row>
    <row r="8706" spans="39:53" x14ac:dyDescent="0.2">
      <c r="AM8706" s="61"/>
      <c r="AN8706" s="61"/>
      <c r="AO8706" s="171"/>
      <c r="AP8706" s="61"/>
      <c r="AQ8706" s="61"/>
      <c r="AR8706" s="61"/>
      <c r="AS8706" s="61"/>
      <c r="AT8706" s="61"/>
      <c r="AU8706" s="61"/>
      <c r="AV8706" s="61"/>
      <c r="AW8706" s="61"/>
      <c r="AX8706" s="61"/>
      <c r="AY8706" s="61"/>
      <c r="AZ8706" s="61"/>
      <c r="BA8706" s="61"/>
    </row>
    <row r="8707" spans="39:53" x14ac:dyDescent="0.2">
      <c r="AM8707" s="61"/>
      <c r="AN8707" s="61"/>
      <c r="AO8707" s="171"/>
      <c r="AP8707" s="61"/>
      <c r="AQ8707" s="61"/>
      <c r="AR8707" s="61"/>
      <c r="AS8707" s="61"/>
      <c r="AT8707" s="61"/>
      <c r="AU8707" s="61"/>
      <c r="AV8707" s="61"/>
      <c r="AW8707" s="61"/>
      <c r="AX8707" s="61"/>
      <c r="AY8707" s="61"/>
      <c r="AZ8707" s="61"/>
      <c r="BA8707" s="61"/>
    </row>
    <row r="8708" spans="39:53" x14ac:dyDescent="0.2">
      <c r="AM8708" s="61"/>
      <c r="AN8708" s="61"/>
      <c r="AO8708" s="171"/>
      <c r="AP8708" s="61"/>
      <c r="AQ8708" s="61"/>
      <c r="AR8708" s="61"/>
      <c r="AS8708" s="61"/>
      <c r="AT8708" s="61"/>
      <c r="AU8708" s="61"/>
      <c r="AV8708" s="61"/>
      <c r="AW8708" s="61"/>
      <c r="AX8708" s="61"/>
      <c r="AY8708" s="61"/>
      <c r="AZ8708" s="61"/>
      <c r="BA8708" s="61"/>
    </row>
    <row r="8709" spans="39:53" x14ac:dyDescent="0.2">
      <c r="AM8709" s="61"/>
      <c r="AN8709" s="61"/>
      <c r="AO8709" s="171"/>
      <c r="AP8709" s="61"/>
      <c r="AQ8709" s="61"/>
      <c r="AR8709" s="61"/>
      <c r="AS8709" s="61"/>
      <c r="AT8709" s="61"/>
      <c r="AU8709" s="61"/>
      <c r="AV8709" s="61"/>
      <c r="AW8709" s="61"/>
      <c r="AX8709" s="61"/>
      <c r="AY8709" s="61"/>
      <c r="AZ8709" s="61"/>
      <c r="BA8709" s="61"/>
    </row>
    <row r="8710" spans="39:53" x14ac:dyDescent="0.2">
      <c r="AM8710" s="61"/>
      <c r="AN8710" s="61"/>
      <c r="AO8710" s="171"/>
      <c r="AP8710" s="61"/>
      <c r="AQ8710" s="61"/>
      <c r="AR8710" s="61"/>
      <c r="AS8710" s="61"/>
      <c r="AT8710" s="61"/>
      <c r="AU8710" s="61"/>
      <c r="AV8710" s="61"/>
      <c r="AW8710" s="61"/>
      <c r="AX8710" s="61"/>
      <c r="AY8710" s="61"/>
      <c r="AZ8710" s="61"/>
      <c r="BA8710" s="61"/>
    </row>
    <row r="8711" spans="39:53" x14ac:dyDescent="0.2">
      <c r="AM8711" s="61"/>
      <c r="AN8711" s="61"/>
      <c r="AO8711" s="171"/>
      <c r="AP8711" s="61"/>
      <c r="AQ8711" s="61"/>
      <c r="AR8711" s="61"/>
      <c r="AS8711" s="61"/>
      <c r="AT8711" s="61"/>
      <c r="AU8711" s="61"/>
      <c r="AV8711" s="61"/>
      <c r="AW8711" s="61"/>
      <c r="AX8711" s="61"/>
      <c r="AY8711" s="61"/>
      <c r="AZ8711" s="61"/>
      <c r="BA8711" s="61"/>
    </row>
    <row r="8712" spans="39:53" x14ac:dyDescent="0.2">
      <c r="AM8712" s="61"/>
      <c r="AN8712" s="61"/>
      <c r="AO8712" s="171"/>
      <c r="AP8712" s="61"/>
      <c r="AQ8712" s="61"/>
      <c r="AR8712" s="61"/>
      <c r="AS8712" s="61"/>
      <c r="AT8712" s="61"/>
      <c r="AU8712" s="61"/>
      <c r="AV8712" s="61"/>
      <c r="AW8712" s="61"/>
      <c r="AX8712" s="61"/>
      <c r="AY8712" s="61"/>
      <c r="AZ8712" s="61"/>
      <c r="BA8712" s="61"/>
    </row>
    <row r="8713" spans="39:53" x14ac:dyDescent="0.2">
      <c r="AM8713" s="61"/>
      <c r="AN8713" s="61"/>
      <c r="AO8713" s="171"/>
      <c r="AP8713" s="61"/>
      <c r="AQ8713" s="61"/>
      <c r="AR8713" s="61"/>
      <c r="AS8713" s="61"/>
      <c r="AT8713" s="61"/>
      <c r="AU8713" s="61"/>
      <c r="AV8713" s="61"/>
      <c r="AW8713" s="61"/>
      <c r="AX8713" s="61"/>
      <c r="AY8713" s="61"/>
      <c r="AZ8713" s="61"/>
      <c r="BA8713" s="61"/>
    </row>
    <row r="8714" spans="39:53" x14ac:dyDescent="0.2">
      <c r="AM8714" s="61"/>
      <c r="AN8714" s="61"/>
      <c r="AO8714" s="171"/>
      <c r="AP8714" s="61"/>
      <c r="AQ8714" s="61"/>
      <c r="AR8714" s="61"/>
      <c r="AS8714" s="61"/>
      <c r="AT8714" s="61"/>
      <c r="AU8714" s="61"/>
      <c r="AV8714" s="61"/>
      <c r="AW8714" s="61"/>
      <c r="AX8714" s="61"/>
      <c r="AY8714" s="61"/>
      <c r="AZ8714" s="61"/>
      <c r="BA8714" s="61"/>
    </row>
    <row r="8715" spans="39:53" x14ac:dyDescent="0.2">
      <c r="AM8715" s="61"/>
      <c r="AN8715" s="61"/>
      <c r="AO8715" s="171"/>
      <c r="AP8715" s="61"/>
      <c r="AQ8715" s="61"/>
      <c r="AR8715" s="61"/>
      <c r="AS8715" s="61"/>
      <c r="AT8715" s="61"/>
      <c r="AU8715" s="61"/>
      <c r="AV8715" s="61"/>
      <c r="AW8715" s="61"/>
      <c r="AX8715" s="61"/>
      <c r="AY8715" s="61"/>
      <c r="AZ8715" s="61"/>
      <c r="BA8715" s="61"/>
    </row>
    <row r="8716" spans="39:53" x14ac:dyDescent="0.2">
      <c r="AM8716" s="61"/>
      <c r="AN8716" s="61"/>
      <c r="AO8716" s="171"/>
      <c r="AP8716" s="61"/>
      <c r="AQ8716" s="61"/>
      <c r="AR8716" s="61"/>
      <c r="AS8716" s="61"/>
      <c r="AT8716" s="61"/>
      <c r="AU8716" s="61"/>
      <c r="AV8716" s="61"/>
      <c r="AW8716" s="61"/>
      <c r="AX8716" s="61"/>
      <c r="AY8716" s="61"/>
      <c r="AZ8716" s="61"/>
      <c r="BA8716" s="61"/>
    </row>
    <row r="8717" spans="39:53" x14ac:dyDescent="0.2">
      <c r="AM8717" s="61"/>
      <c r="AN8717" s="61"/>
      <c r="AO8717" s="171"/>
      <c r="AP8717" s="61"/>
      <c r="AQ8717" s="61"/>
      <c r="AR8717" s="61"/>
      <c r="AS8717" s="61"/>
      <c r="AT8717" s="61"/>
      <c r="AU8717" s="61"/>
      <c r="AV8717" s="61"/>
      <c r="AW8717" s="61"/>
      <c r="AX8717" s="61"/>
      <c r="AY8717" s="61"/>
      <c r="AZ8717" s="61"/>
      <c r="BA8717" s="61"/>
    </row>
    <row r="8718" spans="39:53" x14ac:dyDescent="0.2">
      <c r="AM8718" s="61"/>
      <c r="AN8718" s="61"/>
      <c r="AO8718" s="171"/>
      <c r="AP8718" s="61"/>
      <c r="AQ8718" s="61"/>
      <c r="AR8718" s="61"/>
      <c r="AS8718" s="61"/>
      <c r="AT8718" s="61"/>
      <c r="AU8718" s="61"/>
      <c r="AV8718" s="61"/>
      <c r="AW8718" s="61"/>
      <c r="AX8718" s="61"/>
      <c r="AY8718" s="61"/>
      <c r="AZ8718" s="61"/>
      <c r="BA8718" s="61"/>
    </row>
    <row r="8719" spans="39:53" x14ac:dyDescent="0.2">
      <c r="AM8719" s="61"/>
      <c r="AN8719" s="61"/>
      <c r="AO8719" s="171"/>
      <c r="AP8719" s="61"/>
      <c r="AQ8719" s="61"/>
      <c r="AR8719" s="61"/>
      <c r="AS8719" s="61"/>
      <c r="AT8719" s="61"/>
      <c r="AU8719" s="61"/>
      <c r="AV8719" s="61"/>
      <c r="AW8719" s="61"/>
      <c r="AX8719" s="61"/>
      <c r="AY8719" s="61"/>
      <c r="AZ8719" s="61"/>
      <c r="BA8719" s="61"/>
    </row>
    <row r="8720" spans="39:53" x14ac:dyDescent="0.2">
      <c r="AM8720" s="61"/>
      <c r="AN8720" s="61"/>
      <c r="AO8720" s="171"/>
      <c r="AP8720" s="61"/>
      <c r="AQ8720" s="61"/>
      <c r="AR8720" s="61"/>
      <c r="AS8720" s="61"/>
      <c r="AT8720" s="61"/>
      <c r="AU8720" s="61"/>
      <c r="AV8720" s="61"/>
      <c r="AW8720" s="61"/>
      <c r="AX8720" s="61"/>
      <c r="AY8720" s="61"/>
      <c r="AZ8720" s="61"/>
      <c r="BA8720" s="61"/>
    </row>
    <row r="8721" spans="39:53" x14ac:dyDescent="0.2">
      <c r="AM8721" s="61"/>
      <c r="AN8721" s="61"/>
      <c r="AO8721" s="171"/>
      <c r="AP8721" s="61"/>
      <c r="AQ8721" s="61"/>
      <c r="AR8721" s="61"/>
      <c r="AS8721" s="61"/>
      <c r="AT8721" s="61"/>
      <c r="AU8721" s="61"/>
      <c r="AV8721" s="61"/>
      <c r="AW8721" s="61"/>
      <c r="AX8721" s="61"/>
      <c r="AY8721" s="61"/>
      <c r="AZ8721" s="61"/>
      <c r="BA8721" s="61"/>
    </row>
    <row r="8722" spans="39:53" x14ac:dyDescent="0.2">
      <c r="AM8722" s="61"/>
      <c r="AN8722" s="61"/>
      <c r="AO8722" s="171"/>
      <c r="AP8722" s="61"/>
      <c r="AQ8722" s="61"/>
      <c r="AR8722" s="61"/>
      <c r="AS8722" s="61"/>
      <c r="AT8722" s="61"/>
      <c r="AU8722" s="61"/>
      <c r="AV8722" s="61"/>
      <c r="AW8722" s="61"/>
      <c r="AX8722" s="61"/>
      <c r="AY8722" s="61"/>
      <c r="AZ8722" s="61"/>
      <c r="BA8722" s="61"/>
    </row>
    <row r="8723" spans="39:53" x14ac:dyDescent="0.2">
      <c r="AM8723" s="61"/>
      <c r="AN8723" s="61"/>
      <c r="AO8723" s="171"/>
      <c r="AP8723" s="61"/>
      <c r="AQ8723" s="61"/>
      <c r="AR8723" s="61"/>
      <c r="AS8723" s="61"/>
      <c r="AT8723" s="61"/>
      <c r="AU8723" s="61"/>
      <c r="AV8723" s="61"/>
      <c r="AW8723" s="61"/>
      <c r="AX8723" s="61"/>
      <c r="AY8723" s="61"/>
      <c r="AZ8723" s="61"/>
      <c r="BA8723" s="61"/>
    </row>
    <row r="8724" spans="39:53" x14ac:dyDescent="0.2">
      <c r="AM8724" s="61"/>
      <c r="AN8724" s="61"/>
      <c r="AO8724" s="171"/>
      <c r="AP8724" s="61"/>
      <c r="AQ8724" s="61"/>
      <c r="AR8724" s="61"/>
      <c r="AS8724" s="61"/>
      <c r="AT8724" s="61"/>
      <c r="AU8724" s="61"/>
      <c r="AV8724" s="61"/>
      <c r="AW8724" s="61"/>
      <c r="AX8724" s="61"/>
      <c r="AY8724" s="61"/>
      <c r="AZ8724" s="61"/>
      <c r="BA8724" s="61"/>
    </row>
    <row r="8725" spans="39:53" x14ac:dyDescent="0.2">
      <c r="AM8725" s="61"/>
      <c r="AN8725" s="61"/>
      <c r="AO8725" s="171"/>
      <c r="AP8725" s="61"/>
      <c r="AQ8725" s="61"/>
      <c r="AR8725" s="61"/>
      <c r="AS8725" s="61"/>
      <c r="AT8725" s="61"/>
      <c r="AU8725" s="61"/>
      <c r="AV8725" s="61"/>
      <c r="AW8725" s="61"/>
      <c r="AX8725" s="61"/>
      <c r="AY8725" s="61"/>
      <c r="AZ8725" s="61"/>
      <c r="BA8725" s="61"/>
    </row>
    <row r="8726" spans="39:53" x14ac:dyDescent="0.2">
      <c r="AM8726" s="61"/>
      <c r="AN8726" s="61"/>
      <c r="AO8726" s="171"/>
      <c r="AP8726" s="61"/>
      <c r="AQ8726" s="61"/>
      <c r="AR8726" s="61"/>
      <c r="AS8726" s="61"/>
      <c r="AT8726" s="61"/>
      <c r="AU8726" s="61"/>
      <c r="AV8726" s="61"/>
      <c r="AW8726" s="61"/>
      <c r="AX8726" s="61"/>
      <c r="AY8726" s="61"/>
      <c r="AZ8726" s="61"/>
      <c r="BA8726" s="61"/>
    </row>
    <row r="8727" spans="39:53" x14ac:dyDescent="0.2">
      <c r="AM8727" s="61"/>
      <c r="AN8727" s="61"/>
      <c r="AO8727" s="171"/>
      <c r="AP8727" s="61"/>
      <c r="AQ8727" s="61"/>
      <c r="AR8727" s="61"/>
      <c r="AS8727" s="61"/>
      <c r="AT8727" s="61"/>
      <c r="AU8727" s="61"/>
      <c r="AV8727" s="61"/>
      <c r="AW8727" s="61"/>
      <c r="AX8727" s="61"/>
      <c r="AY8727" s="61"/>
      <c r="AZ8727" s="61"/>
      <c r="BA8727" s="61"/>
    </row>
    <row r="8728" spans="39:53" x14ac:dyDescent="0.2">
      <c r="AM8728" s="61"/>
      <c r="AN8728" s="61"/>
      <c r="AO8728" s="171"/>
      <c r="AP8728" s="61"/>
      <c r="AQ8728" s="61"/>
      <c r="AR8728" s="61"/>
      <c r="AS8728" s="61"/>
      <c r="AT8728" s="61"/>
      <c r="AU8728" s="61"/>
      <c r="AV8728" s="61"/>
      <c r="AW8728" s="61"/>
      <c r="AX8728" s="61"/>
      <c r="AY8728" s="61"/>
      <c r="AZ8728" s="61"/>
      <c r="BA8728" s="61"/>
    </row>
    <row r="8729" spans="39:53" x14ac:dyDescent="0.2">
      <c r="AM8729" s="61"/>
      <c r="AN8729" s="61"/>
      <c r="AO8729" s="171"/>
      <c r="AP8729" s="61"/>
      <c r="AQ8729" s="61"/>
      <c r="AR8729" s="61"/>
      <c r="AS8729" s="61"/>
      <c r="AT8729" s="61"/>
      <c r="AU8729" s="61"/>
      <c r="AV8729" s="61"/>
      <c r="AW8729" s="61"/>
      <c r="AX8729" s="61"/>
      <c r="AY8729" s="61"/>
      <c r="AZ8729" s="61"/>
      <c r="BA8729" s="61"/>
    </row>
    <row r="8730" spans="39:53" x14ac:dyDescent="0.2">
      <c r="AM8730" s="61"/>
      <c r="AN8730" s="61"/>
      <c r="AO8730" s="171"/>
      <c r="AP8730" s="61"/>
      <c r="AQ8730" s="61"/>
      <c r="AR8730" s="61"/>
      <c r="AS8730" s="61"/>
      <c r="AT8730" s="61"/>
      <c r="AU8730" s="61"/>
      <c r="AV8730" s="61"/>
      <c r="AW8730" s="61"/>
      <c r="AX8730" s="61"/>
      <c r="AY8730" s="61"/>
      <c r="AZ8730" s="61"/>
      <c r="BA8730" s="61"/>
    </row>
    <row r="8731" spans="39:53" x14ac:dyDescent="0.2">
      <c r="AM8731" s="61"/>
      <c r="AN8731" s="61"/>
      <c r="AO8731" s="171"/>
      <c r="AP8731" s="61"/>
      <c r="AQ8731" s="61"/>
      <c r="AR8731" s="61"/>
      <c r="AS8731" s="61"/>
      <c r="AT8731" s="61"/>
      <c r="AU8731" s="61"/>
      <c r="AV8731" s="61"/>
      <c r="AW8731" s="61"/>
      <c r="AX8731" s="61"/>
      <c r="AY8731" s="61"/>
      <c r="AZ8731" s="61"/>
      <c r="BA8731" s="61"/>
    </row>
    <row r="8732" spans="39:53" x14ac:dyDescent="0.2">
      <c r="AM8732" s="61"/>
      <c r="AN8732" s="61"/>
      <c r="AO8732" s="171"/>
      <c r="AP8732" s="61"/>
      <c r="AQ8732" s="61"/>
      <c r="AR8732" s="61"/>
      <c r="AS8732" s="61"/>
      <c r="AT8732" s="61"/>
      <c r="AU8732" s="61"/>
      <c r="AV8732" s="61"/>
      <c r="AW8732" s="61"/>
      <c r="AX8732" s="61"/>
      <c r="AY8732" s="61"/>
      <c r="AZ8732" s="61"/>
      <c r="BA8732" s="61"/>
    </row>
    <row r="8733" spans="39:53" x14ac:dyDescent="0.2">
      <c r="AM8733" s="61"/>
      <c r="AN8733" s="61"/>
      <c r="AO8733" s="171"/>
      <c r="AP8733" s="61"/>
      <c r="AQ8733" s="61"/>
      <c r="AR8733" s="61"/>
      <c r="AS8733" s="61"/>
      <c r="AT8733" s="61"/>
      <c r="AU8733" s="61"/>
      <c r="AV8733" s="61"/>
      <c r="AW8733" s="61"/>
      <c r="AX8733" s="61"/>
      <c r="AY8733" s="61"/>
      <c r="AZ8733" s="61"/>
      <c r="BA8733" s="61"/>
    </row>
    <row r="8734" spans="39:53" x14ac:dyDescent="0.2">
      <c r="AM8734" s="61"/>
      <c r="AN8734" s="61"/>
      <c r="AO8734" s="171"/>
      <c r="AP8734" s="61"/>
      <c r="AQ8734" s="61"/>
      <c r="AR8734" s="61"/>
      <c r="AS8734" s="61"/>
      <c r="AT8734" s="61"/>
      <c r="AU8734" s="61"/>
      <c r="AV8734" s="61"/>
      <c r="AW8734" s="61"/>
      <c r="AX8734" s="61"/>
      <c r="AY8734" s="61"/>
      <c r="AZ8734" s="61"/>
      <c r="BA8734" s="61"/>
    </row>
    <row r="8735" spans="39:53" x14ac:dyDescent="0.2">
      <c r="AM8735" s="61"/>
      <c r="AN8735" s="61"/>
      <c r="AO8735" s="171"/>
      <c r="AP8735" s="61"/>
      <c r="AQ8735" s="61"/>
      <c r="AR8735" s="61"/>
      <c r="AS8735" s="61"/>
      <c r="AT8735" s="61"/>
      <c r="AU8735" s="61"/>
      <c r="AV8735" s="61"/>
      <c r="AW8735" s="61"/>
      <c r="AX8735" s="61"/>
      <c r="AY8735" s="61"/>
      <c r="AZ8735" s="61"/>
      <c r="BA8735" s="61"/>
    </row>
    <row r="8736" spans="39:53" x14ac:dyDescent="0.2">
      <c r="AM8736" s="61"/>
      <c r="AN8736" s="61"/>
      <c r="AO8736" s="171"/>
      <c r="AP8736" s="61"/>
      <c r="AQ8736" s="61"/>
      <c r="AR8736" s="61"/>
      <c r="AS8736" s="61"/>
      <c r="AT8736" s="61"/>
      <c r="AU8736" s="61"/>
      <c r="AV8736" s="61"/>
      <c r="AW8736" s="61"/>
      <c r="AX8736" s="61"/>
      <c r="AY8736" s="61"/>
      <c r="AZ8736" s="61"/>
      <c r="BA8736" s="61"/>
    </row>
    <row r="8737" spans="39:53" x14ac:dyDescent="0.2">
      <c r="AM8737" s="61"/>
      <c r="AN8737" s="61"/>
      <c r="AO8737" s="171"/>
      <c r="AP8737" s="61"/>
      <c r="AQ8737" s="61"/>
      <c r="AR8737" s="61"/>
      <c r="AS8737" s="61"/>
      <c r="AT8737" s="61"/>
      <c r="AU8737" s="61"/>
      <c r="AV8737" s="61"/>
      <c r="AW8737" s="61"/>
      <c r="AX8737" s="61"/>
      <c r="AY8737" s="61"/>
      <c r="AZ8737" s="61"/>
      <c r="BA8737" s="61"/>
    </row>
    <row r="8738" spans="39:53" x14ac:dyDescent="0.2">
      <c r="AM8738" s="61"/>
      <c r="AN8738" s="61"/>
      <c r="AO8738" s="171"/>
      <c r="AP8738" s="61"/>
      <c r="AQ8738" s="61"/>
      <c r="AR8738" s="61"/>
      <c r="AS8738" s="61"/>
      <c r="AT8738" s="61"/>
      <c r="AU8738" s="61"/>
      <c r="AV8738" s="61"/>
      <c r="AW8738" s="61"/>
      <c r="AX8738" s="61"/>
      <c r="AY8738" s="61"/>
      <c r="AZ8738" s="61"/>
      <c r="BA8738" s="61"/>
    </row>
    <row r="8739" spans="39:53" x14ac:dyDescent="0.2">
      <c r="AM8739" s="61"/>
      <c r="AN8739" s="61"/>
      <c r="AO8739" s="171"/>
      <c r="AP8739" s="61"/>
      <c r="AQ8739" s="61"/>
      <c r="AR8739" s="61"/>
      <c r="AS8739" s="61"/>
      <c r="AT8739" s="61"/>
      <c r="AU8739" s="61"/>
      <c r="AV8739" s="61"/>
      <c r="AW8739" s="61"/>
      <c r="AX8739" s="61"/>
      <c r="AY8739" s="61"/>
      <c r="AZ8739" s="61"/>
      <c r="BA8739" s="61"/>
    </row>
    <row r="8740" spans="39:53" x14ac:dyDescent="0.2">
      <c r="AM8740" s="61"/>
      <c r="AN8740" s="61"/>
      <c r="AO8740" s="171"/>
      <c r="AP8740" s="61"/>
      <c r="AQ8740" s="61"/>
      <c r="AR8740" s="61"/>
      <c r="AS8740" s="61"/>
      <c r="AT8740" s="61"/>
      <c r="AU8740" s="61"/>
      <c r="AV8740" s="61"/>
      <c r="AW8740" s="61"/>
      <c r="AX8740" s="61"/>
      <c r="AY8740" s="61"/>
      <c r="AZ8740" s="61"/>
      <c r="BA8740" s="61"/>
    </row>
    <row r="8741" spans="39:53" x14ac:dyDescent="0.2">
      <c r="AM8741" s="61"/>
      <c r="AN8741" s="61"/>
      <c r="AO8741" s="171"/>
      <c r="AP8741" s="61"/>
      <c r="AQ8741" s="61"/>
      <c r="AR8741" s="61"/>
      <c r="AS8741" s="61"/>
      <c r="AT8741" s="61"/>
      <c r="AU8741" s="61"/>
      <c r="AV8741" s="61"/>
      <c r="AW8741" s="61"/>
      <c r="AX8741" s="61"/>
      <c r="AY8741" s="61"/>
      <c r="AZ8741" s="61"/>
      <c r="BA8741" s="61"/>
    </row>
    <row r="8742" spans="39:53" x14ac:dyDescent="0.2">
      <c r="AM8742" s="61"/>
      <c r="AN8742" s="61"/>
      <c r="AO8742" s="171"/>
      <c r="AP8742" s="61"/>
      <c r="AQ8742" s="61"/>
      <c r="AR8742" s="61"/>
      <c r="AS8742" s="61"/>
      <c r="AT8742" s="61"/>
      <c r="AU8742" s="61"/>
      <c r="AV8742" s="61"/>
      <c r="AW8742" s="61"/>
      <c r="AX8742" s="61"/>
      <c r="AY8742" s="61"/>
      <c r="AZ8742" s="61"/>
      <c r="BA8742" s="61"/>
    </row>
    <row r="8743" spans="39:53" x14ac:dyDescent="0.2">
      <c r="AM8743" s="61"/>
      <c r="AN8743" s="61"/>
      <c r="AO8743" s="171"/>
      <c r="AP8743" s="61"/>
      <c r="AQ8743" s="61"/>
      <c r="AR8743" s="61"/>
      <c r="AS8743" s="61"/>
      <c r="AT8743" s="61"/>
      <c r="AU8743" s="61"/>
      <c r="AV8743" s="61"/>
      <c r="AW8743" s="61"/>
      <c r="AX8743" s="61"/>
      <c r="AY8743" s="61"/>
      <c r="AZ8743" s="61"/>
      <c r="BA8743" s="61"/>
    </row>
    <row r="8744" spans="39:53" x14ac:dyDescent="0.2">
      <c r="AM8744" s="61"/>
      <c r="AN8744" s="61"/>
      <c r="AO8744" s="171"/>
      <c r="AP8744" s="61"/>
      <c r="AQ8744" s="61"/>
      <c r="AR8744" s="61"/>
      <c r="AS8744" s="61"/>
      <c r="AT8744" s="61"/>
      <c r="AU8744" s="61"/>
      <c r="AV8744" s="61"/>
      <c r="AW8744" s="61"/>
      <c r="AX8744" s="61"/>
      <c r="AY8744" s="61"/>
      <c r="AZ8744" s="61"/>
      <c r="BA8744" s="61"/>
    </row>
    <row r="8745" spans="39:53" x14ac:dyDescent="0.2">
      <c r="AM8745" s="61"/>
      <c r="AN8745" s="61"/>
      <c r="AO8745" s="171"/>
      <c r="AP8745" s="61"/>
      <c r="AQ8745" s="61"/>
      <c r="AR8745" s="61"/>
      <c r="AS8745" s="61"/>
      <c r="AT8745" s="61"/>
      <c r="AU8745" s="61"/>
      <c r="AV8745" s="61"/>
      <c r="AW8745" s="61"/>
      <c r="AX8745" s="61"/>
      <c r="AY8745" s="61"/>
      <c r="AZ8745" s="61"/>
      <c r="BA8745" s="61"/>
    </row>
    <row r="8746" spans="39:53" x14ac:dyDescent="0.2">
      <c r="AM8746" s="61"/>
      <c r="AN8746" s="61"/>
      <c r="AO8746" s="171"/>
      <c r="AP8746" s="61"/>
      <c r="AQ8746" s="61"/>
      <c r="AR8746" s="61"/>
      <c r="AS8746" s="61"/>
      <c r="AT8746" s="61"/>
      <c r="AU8746" s="61"/>
      <c r="AV8746" s="61"/>
      <c r="AW8746" s="61"/>
      <c r="AX8746" s="61"/>
      <c r="AY8746" s="61"/>
      <c r="AZ8746" s="61"/>
      <c r="BA8746" s="61"/>
    </row>
    <row r="8747" spans="39:53" x14ac:dyDescent="0.2">
      <c r="AM8747" s="61"/>
      <c r="AN8747" s="61"/>
      <c r="AO8747" s="171"/>
      <c r="AP8747" s="61"/>
      <c r="AQ8747" s="61"/>
      <c r="AR8747" s="61"/>
      <c r="AS8747" s="61"/>
      <c r="AT8747" s="61"/>
      <c r="AU8747" s="61"/>
      <c r="AV8747" s="61"/>
      <c r="AW8747" s="61"/>
      <c r="AX8747" s="61"/>
      <c r="AY8747" s="61"/>
      <c r="AZ8747" s="61"/>
      <c r="BA8747" s="61"/>
    </row>
    <row r="8748" spans="39:53" x14ac:dyDescent="0.2">
      <c r="AM8748" s="61"/>
      <c r="AN8748" s="61"/>
      <c r="AO8748" s="171"/>
      <c r="AP8748" s="61"/>
      <c r="AQ8748" s="61"/>
      <c r="AR8748" s="61"/>
      <c r="AS8748" s="61"/>
      <c r="AT8748" s="61"/>
      <c r="AU8748" s="61"/>
      <c r="AV8748" s="61"/>
      <c r="AW8748" s="61"/>
      <c r="AX8748" s="61"/>
      <c r="AY8748" s="61"/>
      <c r="AZ8748" s="61"/>
      <c r="BA8748" s="61"/>
    </row>
    <row r="8749" spans="39:53" x14ac:dyDescent="0.2">
      <c r="AM8749" s="61"/>
      <c r="AN8749" s="61"/>
      <c r="AO8749" s="171"/>
      <c r="AP8749" s="61"/>
      <c r="AQ8749" s="61"/>
      <c r="AR8749" s="61"/>
      <c r="AS8749" s="61"/>
      <c r="AT8749" s="61"/>
      <c r="AU8749" s="61"/>
      <c r="AV8749" s="61"/>
      <c r="AW8749" s="61"/>
      <c r="AX8749" s="61"/>
      <c r="AY8749" s="61"/>
      <c r="AZ8749" s="61"/>
      <c r="BA8749" s="61"/>
    </row>
    <row r="8750" spans="39:53" x14ac:dyDescent="0.2">
      <c r="AM8750" s="61"/>
      <c r="AN8750" s="61"/>
      <c r="AO8750" s="171"/>
      <c r="AP8750" s="61"/>
      <c r="AQ8750" s="61"/>
      <c r="AR8750" s="61"/>
      <c r="AS8750" s="61"/>
      <c r="AT8750" s="61"/>
      <c r="AU8750" s="61"/>
      <c r="AV8750" s="61"/>
      <c r="AW8750" s="61"/>
      <c r="AX8750" s="61"/>
      <c r="AY8750" s="61"/>
      <c r="AZ8750" s="61"/>
      <c r="BA8750" s="61"/>
    </row>
    <row r="8751" spans="39:53" x14ac:dyDescent="0.2">
      <c r="AM8751" s="61"/>
      <c r="AN8751" s="61"/>
      <c r="AO8751" s="171"/>
      <c r="AP8751" s="61"/>
      <c r="AQ8751" s="61"/>
      <c r="AR8751" s="61"/>
      <c r="AS8751" s="61"/>
      <c r="AT8751" s="61"/>
      <c r="AU8751" s="61"/>
      <c r="AV8751" s="61"/>
      <c r="AW8751" s="61"/>
      <c r="AX8751" s="61"/>
      <c r="AY8751" s="61"/>
      <c r="AZ8751" s="61"/>
      <c r="BA8751" s="61"/>
    </row>
    <row r="8752" spans="39:53" x14ac:dyDescent="0.2">
      <c r="AM8752" s="61"/>
      <c r="AN8752" s="61"/>
      <c r="AO8752" s="171"/>
      <c r="AP8752" s="61"/>
      <c r="AQ8752" s="61"/>
      <c r="AR8752" s="61"/>
      <c r="AS8752" s="61"/>
      <c r="AT8752" s="61"/>
      <c r="AU8752" s="61"/>
      <c r="AV8752" s="61"/>
      <c r="AW8752" s="61"/>
      <c r="AX8752" s="61"/>
      <c r="AY8752" s="61"/>
      <c r="AZ8752" s="61"/>
      <c r="BA8752" s="61"/>
    </row>
    <row r="8753" spans="39:53" x14ac:dyDescent="0.2">
      <c r="AM8753" s="61"/>
      <c r="AN8753" s="61"/>
      <c r="AO8753" s="171"/>
      <c r="AP8753" s="61"/>
      <c r="AQ8753" s="61"/>
      <c r="AR8753" s="61"/>
      <c r="AS8753" s="61"/>
      <c r="AT8753" s="61"/>
      <c r="AU8753" s="61"/>
      <c r="AV8753" s="61"/>
      <c r="AW8753" s="61"/>
      <c r="AX8753" s="61"/>
      <c r="AY8753" s="61"/>
      <c r="AZ8753" s="61"/>
      <c r="BA8753" s="61"/>
    </row>
    <row r="8754" spans="39:53" x14ac:dyDescent="0.2">
      <c r="AM8754" s="61"/>
      <c r="AN8754" s="61"/>
      <c r="AO8754" s="171"/>
      <c r="AP8754" s="61"/>
      <c r="AQ8754" s="61"/>
      <c r="AR8754" s="61"/>
      <c r="AS8754" s="61"/>
      <c r="AT8754" s="61"/>
      <c r="AU8754" s="61"/>
      <c r="AV8754" s="61"/>
      <c r="AW8754" s="61"/>
      <c r="AX8754" s="61"/>
      <c r="AY8754" s="61"/>
      <c r="AZ8754" s="61"/>
      <c r="BA8754" s="61"/>
    </row>
    <row r="8755" spans="39:53" x14ac:dyDescent="0.2">
      <c r="AM8755" s="61"/>
      <c r="AN8755" s="61"/>
      <c r="AO8755" s="171"/>
      <c r="AP8755" s="61"/>
      <c r="AQ8755" s="61"/>
      <c r="AR8755" s="61"/>
      <c r="AS8755" s="61"/>
      <c r="AT8755" s="61"/>
      <c r="AU8755" s="61"/>
      <c r="AV8755" s="61"/>
      <c r="AW8755" s="61"/>
      <c r="AX8755" s="61"/>
      <c r="AY8755" s="61"/>
      <c r="AZ8755" s="61"/>
      <c r="BA8755" s="61"/>
    </row>
    <row r="8756" spans="39:53" x14ac:dyDescent="0.2">
      <c r="AM8756" s="61"/>
      <c r="AN8756" s="61"/>
      <c r="AO8756" s="171"/>
      <c r="AP8756" s="61"/>
      <c r="AQ8756" s="61"/>
      <c r="AR8756" s="61"/>
      <c r="AS8756" s="61"/>
      <c r="AT8756" s="61"/>
      <c r="AU8756" s="61"/>
      <c r="AV8756" s="61"/>
      <c r="AW8756" s="61"/>
      <c r="AX8756" s="61"/>
      <c r="AY8756" s="61"/>
      <c r="AZ8756" s="61"/>
      <c r="BA8756" s="61"/>
    </row>
    <row r="8757" spans="39:53" x14ac:dyDescent="0.2">
      <c r="AM8757" s="61"/>
      <c r="AN8757" s="61"/>
      <c r="AO8757" s="171"/>
      <c r="AP8757" s="61"/>
      <c r="AQ8757" s="61"/>
      <c r="AR8757" s="61"/>
      <c r="AS8757" s="61"/>
      <c r="AT8757" s="61"/>
      <c r="AU8757" s="61"/>
      <c r="AV8757" s="61"/>
      <c r="AW8757" s="61"/>
      <c r="AX8757" s="61"/>
      <c r="AY8757" s="61"/>
      <c r="AZ8757" s="61"/>
      <c r="BA8757" s="61"/>
    </row>
    <row r="8758" spans="39:53" x14ac:dyDescent="0.2">
      <c r="AM8758" s="61"/>
      <c r="AN8758" s="61"/>
      <c r="AO8758" s="171"/>
      <c r="AP8758" s="61"/>
      <c r="AQ8758" s="61"/>
      <c r="AR8758" s="61"/>
      <c r="AS8758" s="61"/>
      <c r="AT8758" s="61"/>
      <c r="AU8758" s="61"/>
      <c r="AV8758" s="61"/>
      <c r="AW8758" s="61"/>
      <c r="AX8758" s="61"/>
      <c r="AY8758" s="61"/>
      <c r="AZ8758" s="61"/>
      <c r="BA8758" s="61"/>
    </row>
    <row r="8759" spans="39:53" x14ac:dyDescent="0.2">
      <c r="AM8759" s="61"/>
      <c r="AN8759" s="61"/>
      <c r="AO8759" s="171"/>
      <c r="AP8759" s="61"/>
      <c r="AQ8759" s="61"/>
      <c r="AR8759" s="61"/>
      <c r="AS8759" s="61"/>
      <c r="AT8759" s="61"/>
      <c r="AU8759" s="61"/>
      <c r="AV8759" s="61"/>
      <c r="AW8759" s="61"/>
      <c r="AX8759" s="61"/>
      <c r="AY8759" s="61"/>
      <c r="AZ8759" s="61"/>
      <c r="BA8759" s="61"/>
    </row>
    <row r="8760" spans="39:53" x14ac:dyDescent="0.2">
      <c r="AM8760" s="61"/>
      <c r="AN8760" s="61"/>
      <c r="AO8760" s="171"/>
      <c r="AP8760" s="61"/>
      <c r="AQ8760" s="61"/>
      <c r="AR8760" s="61"/>
      <c r="AS8760" s="61"/>
      <c r="AT8760" s="61"/>
      <c r="AU8760" s="61"/>
      <c r="AV8760" s="61"/>
      <c r="AW8760" s="61"/>
      <c r="AX8760" s="61"/>
      <c r="AY8760" s="61"/>
      <c r="AZ8760" s="61"/>
      <c r="BA8760" s="61"/>
    </row>
    <row r="8761" spans="39:53" x14ac:dyDescent="0.2">
      <c r="AM8761" s="61"/>
      <c r="AN8761" s="61"/>
      <c r="AO8761" s="171"/>
      <c r="AP8761" s="61"/>
      <c r="AQ8761" s="61"/>
      <c r="AR8761" s="61"/>
      <c r="AS8761" s="61"/>
      <c r="AT8761" s="61"/>
      <c r="AU8761" s="61"/>
      <c r="AV8761" s="61"/>
      <c r="AW8761" s="61"/>
      <c r="AX8761" s="61"/>
      <c r="AY8761" s="61"/>
      <c r="AZ8761" s="61"/>
      <c r="BA8761" s="61"/>
    </row>
    <row r="8762" spans="39:53" x14ac:dyDescent="0.2">
      <c r="AM8762" s="61"/>
      <c r="AN8762" s="61"/>
      <c r="AO8762" s="171"/>
      <c r="AP8762" s="61"/>
      <c r="AQ8762" s="61"/>
      <c r="AR8762" s="61"/>
      <c r="AS8762" s="61"/>
      <c r="AT8762" s="61"/>
      <c r="AU8762" s="61"/>
      <c r="AV8762" s="61"/>
      <c r="AW8762" s="61"/>
      <c r="AX8762" s="61"/>
      <c r="AY8762" s="61"/>
      <c r="AZ8762" s="61"/>
      <c r="BA8762" s="61"/>
    </row>
    <row r="8763" spans="39:53" x14ac:dyDescent="0.2">
      <c r="AM8763" s="61"/>
      <c r="AN8763" s="61"/>
      <c r="AO8763" s="171"/>
      <c r="AP8763" s="61"/>
      <c r="AQ8763" s="61"/>
      <c r="AR8763" s="61"/>
      <c r="AS8763" s="61"/>
      <c r="AT8763" s="61"/>
      <c r="AU8763" s="61"/>
      <c r="AV8763" s="61"/>
      <c r="AW8763" s="61"/>
      <c r="AX8763" s="61"/>
      <c r="AY8763" s="61"/>
      <c r="AZ8763" s="61"/>
      <c r="BA8763" s="61"/>
    </row>
    <row r="8764" spans="39:53" x14ac:dyDescent="0.2">
      <c r="AM8764" s="61"/>
      <c r="AN8764" s="61"/>
      <c r="AO8764" s="171"/>
      <c r="AP8764" s="61"/>
      <c r="AQ8764" s="61"/>
      <c r="AR8764" s="61"/>
      <c r="AS8764" s="61"/>
      <c r="AT8764" s="61"/>
      <c r="AU8764" s="61"/>
      <c r="AV8764" s="61"/>
      <c r="AW8764" s="61"/>
      <c r="AX8764" s="61"/>
      <c r="AY8764" s="61"/>
      <c r="AZ8764" s="61"/>
      <c r="BA8764" s="61"/>
    </row>
    <row r="8765" spans="39:53" x14ac:dyDescent="0.2">
      <c r="AM8765" s="61"/>
      <c r="AN8765" s="61"/>
      <c r="AO8765" s="171"/>
      <c r="AP8765" s="61"/>
      <c r="AQ8765" s="61"/>
      <c r="AR8765" s="61"/>
      <c r="AS8765" s="61"/>
      <c r="AT8765" s="61"/>
      <c r="AU8765" s="61"/>
      <c r="AV8765" s="61"/>
      <c r="AW8765" s="61"/>
      <c r="AX8765" s="61"/>
      <c r="AY8765" s="61"/>
      <c r="AZ8765" s="61"/>
      <c r="BA8765" s="61"/>
    </row>
    <row r="8766" spans="39:53" x14ac:dyDescent="0.2">
      <c r="AM8766" s="61"/>
      <c r="AN8766" s="61"/>
      <c r="AO8766" s="171"/>
      <c r="AP8766" s="61"/>
      <c r="AQ8766" s="61"/>
      <c r="AR8766" s="61"/>
      <c r="AS8766" s="61"/>
      <c r="AT8766" s="61"/>
      <c r="AU8766" s="61"/>
      <c r="AV8766" s="61"/>
      <c r="AW8766" s="61"/>
      <c r="AX8766" s="61"/>
      <c r="AY8766" s="61"/>
      <c r="AZ8766" s="61"/>
      <c r="BA8766" s="61"/>
    </row>
    <row r="8767" spans="39:53" x14ac:dyDescent="0.2">
      <c r="AM8767" s="61"/>
      <c r="AN8767" s="61"/>
      <c r="AO8767" s="171"/>
      <c r="AP8767" s="61"/>
      <c r="AQ8767" s="61"/>
      <c r="AR8767" s="61"/>
      <c r="AS8767" s="61"/>
      <c r="AT8767" s="61"/>
      <c r="AU8767" s="61"/>
      <c r="AV8767" s="61"/>
      <c r="AW8767" s="61"/>
      <c r="AX8767" s="61"/>
      <c r="AY8767" s="61"/>
      <c r="AZ8767" s="61"/>
      <c r="BA8767" s="61"/>
    </row>
    <row r="8768" spans="39:53" x14ac:dyDescent="0.2">
      <c r="AM8768" s="61"/>
      <c r="AN8768" s="61"/>
      <c r="AO8768" s="171"/>
      <c r="AP8768" s="61"/>
      <c r="AQ8768" s="61"/>
      <c r="AR8768" s="61"/>
      <c r="AS8768" s="61"/>
      <c r="AT8768" s="61"/>
      <c r="AU8768" s="61"/>
      <c r="AV8768" s="61"/>
      <c r="AW8768" s="61"/>
      <c r="AX8768" s="61"/>
      <c r="AY8768" s="61"/>
      <c r="AZ8768" s="61"/>
      <c r="BA8768" s="61"/>
    </row>
    <row r="8769" spans="39:53" x14ac:dyDescent="0.2">
      <c r="AM8769" s="61"/>
      <c r="AN8769" s="61"/>
      <c r="AO8769" s="171"/>
      <c r="AP8769" s="61"/>
      <c r="AQ8769" s="61"/>
      <c r="AR8769" s="61"/>
      <c r="AS8769" s="61"/>
      <c r="AT8769" s="61"/>
      <c r="AU8769" s="61"/>
      <c r="AV8769" s="61"/>
      <c r="AW8769" s="61"/>
      <c r="AX8769" s="61"/>
      <c r="AY8769" s="61"/>
      <c r="AZ8769" s="61"/>
      <c r="BA8769" s="61"/>
    </row>
    <row r="8770" spans="39:53" x14ac:dyDescent="0.2">
      <c r="AM8770" s="61"/>
      <c r="AN8770" s="61"/>
      <c r="AO8770" s="171"/>
      <c r="AP8770" s="61"/>
      <c r="AQ8770" s="61"/>
      <c r="AR8770" s="61"/>
      <c r="AS8770" s="61"/>
      <c r="AT8770" s="61"/>
      <c r="AU8770" s="61"/>
      <c r="AV8770" s="61"/>
      <c r="AW8770" s="61"/>
      <c r="AX8770" s="61"/>
      <c r="AY8770" s="61"/>
      <c r="AZ8770" s="61"/>
      <c r="BA8770" s="61"/>
    </row>
    <row r="8771" spans="39:53" x14ac:dyDescent="0.2">
      <c r="AM8771" s="61"/>
      <c r="AN8771" s="61"/>
      <c r="AO8771" s="171"/>
      <c r="AP8771" s="61"/>
      <c r="AQ8771" s="61"/>
      <c r="AR8771" s="61"/>
      <c r="AS8771" s="61"/>
      <c r="AT8771" s="61"/>
      <c r="AU8771" s="61"/>
      <c r="AV8771" s="61"/>
      <c r="AW8771" s="61"/>
      <c r="AX8771" s="61"/>
      <c r="AY8771" s="61"/>
      <c r="AZ8771" s="61"/>
      <c r="BA8771" s="61"/>
    </row>
    <row r="8772" spans="39:53" x14ac:dyDescent="0.2">
      <c r="AM8772" s="61"/>
      <c r="AN8772" s="61"/>
      <c r="AO8772" s="171"/>
      <c r="AP8772" s="61"/>
      <c r="AQ8772" s="61"/>
      <c r="AR8772" s="61"/>
      <c r="AS8772" s="61"/>
      <c r="AT8772" s="61"/>
      <c r="AU8772" s="61"/>
      <c r="AV8772" s="61"/>
      <c r="AW8772" s="61"/>
      <c r="AX8772" s="61"/>
      <c r="AY8772" s="61"/>
      <c r="AZ8772" s="61"/>
      <c r="BA8772" s="61"/>
    </row>
    <row r="8773" spans="39:53" x14ac:dyDescent="0.2">
      <c r="AM8773" s="61"/>
      <c r="AN8773" s="61"/>
      <c r="AO8773" s="171"/>
      <c r="AP8773" s="61"/>
      <c r="AQ8773" s="61"/>
      <c r="AR8773" s="61"/>
      <c r="AS8773" s="61"/>
      <c r="AT8773" s="61"/>
      <c r="AU8773" s="61"/>
      <c r="AV8773" s="61"/>
      <c r="AW8773" s="61"/>
      <c r="AX8773" s="61"/>
      <c r="AY8773" s="61"/>
      <c r="AZ8773" s="61"/>
      <c r="BA8773" s="61"/>
    </row>
    <row r="8774" spans="39:53" x14ac:dyDescent="0.2">
      <c r="AM8774" s="61"/>
      <c r="AN8774" s="61"/>
      <c r="AO8774" s="171"/>
      <c r="AP8774" s="61"/>
      <c r="AQ8774" s="61"/>
      <c r="AR8774" s="61"/>
      <c r="AS8774" s="61"/>
      <c r="AT8774" s="61"/>
      <c r="AU8774" s="61"/>
      <c r="AV8774" s="61"/>
      <c r="AW8774" s="61"/>
      <c r="AX8774" s="61"/>
      <c r="AY8774" s="61"/>
      <c r="AZ8774" s="61"/>
      <c r="BA8774" s="61"/>
    </row>
    <row r="8775" spans="39:53" x14ac:dyDescent="0.2">
      <c r="AM8775" s="61"/>
      <c r="AN8775" s="61"/>
      <c r="AO8775" s="171"/>
      <c r="AP8775" s="61"/>
      <c r="AQ8775" s="61"/>
      <c r="AR8775" s="61"/>
      <c r="AS8775" s="61"/>
      <c r="AT8775" s="61"/>
      <c r="AU8775" s="61"/>
      <c r="AV8775" s="61"/>
      <c r="AW8775" s="61"/>
      <c r="AX8775" s="61"/>
      <c r="AY8775" s="61"/>
      <c r="AZ8775" s="61"/>
      <c r="BA8775" s="61"/>
    </row>
    <row r="8776" spans="39:53" x14ac:dyDescent="0.2">
      <c r="AM8776" s="61"/>
      <c r="AN8776" s="61"/>
      <c r="AO8776" s="171"/>
      <c r="AP8776" s="61"/>
      <c r="AQ8776" s="61"/>
      <c r="AR8776" s="61"/>
      <c r="AS8776" s="61"/>
      <c r="AT8776" s="61"/>
      <c r="AU8776" s="61"/>
      <c r="AV8776" s="61"/>
      <c r="AW8776" s="61"/>
      <c r="AX8776" s="61"/>
      <c r="AY8776" s="61"/>
      <c r="AZ8776" s="61"/>
      <c r="BA8776" s="61"/>
    </row>
    <row r="8777" spans="39:53" x14ac:dyDescent="0.2">
      <c r="AM8777" s="61"/>
      <c r="AN8777" s="61"/>
      <c r="AO8777" s="171"/>
      <c r="AP8777" s="61"/>
      <c r="AQ8777" s="61"/>
      <c r="AR8777" s="61"/>
      <c r="AS8777" s="61"/>
      <c r="AT8777" s="61"/>
      <c r="AU8777" s="61"/>
      <c r="AV8777" s="61"/>
      <c r="AW8777" s="61"/>
      <c r="AX8777" s="61"/>
      <c r="AY8777" s="61"/>
      <c r="AZ8777" s="61"/>
      <c r="BA8777" s="61"/>
    </row>
    <row r="8778" spans="39:53" x14ac:dyDescent="0.2">
      <c r="AM8778" s="61"/>
      <c r="AN8778" s="61"/>
      <c r="AO8778" s="171"/>
      <c r="AP8778" s="61"/>
      <c r="AQ8778" s="61"/>
      <c r="AR8778" s="61"/>
      <c r="AS8778" s="61"/>
      <c r="AT8778" s="61"/>
      <c r="AU8778" s="61"/>
      <c r="AV8778" s="61"/>
      <c r="AW8778" s="61"/>
      <c r="AX8778" s="61"/>
      <c r="AY8778" s="61"/>
      <c r="AZ8778" s="61"/>
      <c r="BA8778" s="61"/>
    </row>
    <row r="8779" spans="39:53" x14ac:dyDescent="0.2">
      <c r="AM8779" s="61"/>
      <c r="AN8779" s="61"/>
      <c r="AO8779" s="171"/>
      <c r="AP8779" s="61"/>
      <c r="AQ8779" s="61"/>
      <c r="AR8779" s="61"/>
      <c r="AS8779" s="61"/>
      <c r="AT8779" s="61"/>
      <c r="AU8779" s="61"/>
      <c r="AV8779" s="61"/>
      <c r="AW8779" s="61"/>
      <c r="AX8779" s="61"/>
      <c r="AY8779" s="61"/>
      <c r="AZ8779" s="61"/>
      <c r="BA8779" s="61"/>
    </row>
    <row r="8780" spans="39:53" x14ac:dyDescent="0.2">
      <c r="AM8780" s="61"/>
      <c r="AN8780" s="61"/>
      <c r="AO8780" s="171"/>
      <c r="AP8780" s="61"/>
      <c r="AQ8780" s="61"/>
      <c r="AR8780" s="61"/>
      <c r="AS8780" s="61"/>
      <c r="AT8780" s="61"/>
      <c r="AU8780" s="61"/>
      <c r="AV8780" s="61"/>
      <c r="AW8780" s="61"/>
      <c r="AX8780" s="61"/>
      <c r="AY8780" s="61"/>
      <c r="AZ8780" s="61"/>
      <c r="BA8780" s="61"/>
    </row>
    <row r="8781" spans="39:53" x14ac:dyDescent="0.2">
      <c r="AM8781" s="61"/>
      <c r="AN8781" s="61"/>
      <c r="AO8781" s="171"/>
      <c r="AP8781" s="61"/>
      <c r="AQ8781" s="61"/>
      <c r="AR8781" s="61"/>
      <c r="AS8781" s="61"/>
      <c r="AT8781" s="61"/>
      <c r="AU8781" s="61"/>
      <c r="AV8781" s="61"/>
      <c r="AW8781" s="61"/>
      <c r="AX8781" s="61"/>
      <c r="AY8781" s="61"/>
      <c r="AZ8781" s="61"/>
      <c r="BA8781" s="61"/>
    </row>
    <row r="8782" spans="39:53" x14ac:dyDescent="0.2">
      <c r="AM8782" s="61"/>
      <c r="AN8782" s="61"/>
      <c r="AO8782" s="171"/>
      <c r="AP8782" s="61"/>
      <c r="AQ8782" s="61"/>
      <c r="AR8782" s="61"/>
      <c r="AS8782" s="61"/>
      <c r="AT8782" s="61"/>
      <c r="AU8782" s="61"/>
      <c r="AV8782" s="61"/>
      <c r="AW8782" s="61"/>
      <c r="AX8782" s="61"/>
      <c r="AY8782" s="61"/>
      <c r="AZ8782" s="61"/>
      <c r="BA8782" s="61"/>
    </row>
    <row r="8783" spans="39:53" x14ac:dyDescent="0.2">
      <c r="AM8783" s="61"/>
      <c r="AN8783" s="61"/>
      <c r="AO8783" s="171"/>
      <c r="AP8783" s="61"/>
      <c r="AQ8783" s="61"/>
      <c r="AR8783" s="61"/>
      <c r="AS8783" s="61"/>
      <c r="AT8783" s="61"/>
      <c r="AU8783" s="61"/>
      <c r="AV8783" s="61"/>
      <c r="AW8783" s="61"/>
      <c r="AX8783" s="61"/>
      <c r="AY8783" s="61"/>
      <c r="AZ8783" s="61"/>
      <c r="BA8783" s="61"/>
    </row>
    <row r="8784" spans="39:53" x14ac:dyDescent="0.2">
      <c r="AM8784" s="61"/>
      <c r="AN8784" s="61"/>
      <c r="AO8784" s="171"/>
      <c r="AP8784" s="61"/>
      <c r="AQ8784" s="61"/>
      <c r="AR8784" s="61"/>
      <c r="AS8784" s="61"/>
      <c r="AT8784" s="61"/>
      <c r="AU8784" s="61"/>
      <c r="AV8784" s="61"/>
      <c r="AW8784" s="61"/>
      <c r="AX8784" s="61"/>
      <c r="AY8784" s="61"/>
      <c r="AZ8784" s="61"/>
      <c r="BA8784" s="61"/>
    </row>
    <row r="8785" spans="39:53" x14ac:dyDescent="0.2">
      <c r="AM8785" s="61"/>
      <c r="AN8785" s="61"/>
      <c r="AO8785" s="171"/>
      <c r="AP8785" s="61"/>
      <c r="AQ8785" s="61"/>
      <c r="AR8785" s="61"/>
      <c r="AS8785" s="61"/>
      <c r="AT8785" s="61"/>
      <c r="AU8785" s="61"/>
      <c r="AV8785" s="61"/>
      <c r="AW8785" s="61"/>
      <c r="AX8785" s="61"/>
      <c r="AY8785" s="61"/>
      <c r="AZ8785" s="61"/>
      <c r="BA8785" s="61"/>
    </row>
    <row r="8786" spans="39:53" x14ac:dyDescent="0.2">
      <c r="AM8786" s="61"/>
      <c r="AN8786" s="61"/>
      <c r="AO8786" s="171"/>
      <c r="AP8786" s="61"/>
      <c r="AQ8786" s="61"/>
      <c r="AR8786" s="61"/>
      <c r="AS8786" s="61"/>
      <c r="AT8786" s="61"/>
      <c r="AU8786" s="61"/>
      <c r="AV8786" s="61"/>
      <c r="AW8786" s="61"/>
      <c r="AX8786" s="61"/>
      <c r="AY8786" s="61"/>
      <c r="AZ8786" s="61"/>
      <c r="BA8786" s="61"/>
    </row>
    <row r="8787" spans="39:53" x14ac:dyDescent="0.2">
      <c r="AM8787" s="61"/>
      <c r="AN8787" s="61"/>
      <c r="AO8787" s="171"/>
      <c r="AP8787" s="61"/>
      <c r="AQ8787" s="61"/>
      <c r="AR8787" s="61"/>
      <c r="AS8787" s="61"/>
      <c r="AT8787" s="61"/>
      <c r="AU8787" s="61"/>
      <c r="AV8787" s="61"/>
      <c r="AW8787" s="61"/>
      <c r="AX8787" s="61"/>
      <c r="AY8787" s="61"/>
      <c r="AZ8787" s="61"/>
      <c r="BA8787" s="61"/>
    </row>
    <row r="8788" spans="39:53" x14ac:dyDescent="0.2">
      <c r="AM8788" s="61"/>
      <c r="AN8788" s="61"/>
      <c r="AO8788" s="171"/>
      <c r="AP8788" s="61"/>
      <c r="AQ8788" s="61"/>
      <c r="AR8788" s="61"/>
      <c r="AS8788" s="61"/>
      <c r="AT8788" s="61"/>
      <c r="AU8788" s="61"/>
      <c r="AV8788" s="61"/>
      <c r="AW8788" s="61"/>
      <c r="AX8788" s="61"/>
      <c r="AY8788" s="61"/>
      <c r="AZ8788" s="61"/>
      <c r="BA8788" s="61"/>
    </row>
    <row r="8789" spans="39:53" x14ac:dyDescent="0.2">
      <c r="AM8789" s="61"/>
      <c r="AN8789" s="61"/>
      <c r="AO8789" s="171"/>
      <c r="AP8789" s="61"/>
      <c r="AQ8789" s="61"/>
      <c r="AR8789" s="61"/>
      <c r="AS8789" s="61"/>
      <c r="AT8789" s="61"/>
      <c r="AU8789" s="61"/>
      <c r="AV8789" s="61"/>
      <c r="AW8789" s="61"/>
      <c r="AX8789" s="61"/>
      <c r="AY8789" s="61"/>
      <c r="AZ8789" s="61"/>
      <c r="BA8789" s="61"/>
    </row>
    <row r="8790" spans="39:53" x14ac:dyDescent="0.2">
      <c r="AM8790" s="61"/>
      <c r="AN8790" s="61"/>
      <c r="AO8790" s="171"/>
      <c r="AP8790" s="61"/>
      <c r="AQ8790" s="61"/>
      <c r="AR8790" s="61"/>
      <c r="AS8790" s="61"/>
      <c r="AT8790" s="61"/>
      <c r="AU8790" s="61"/>
      <c r="AV8790" s="61"/>
      <c r="AW8790" s="61"/>
      <c r="AX8790" s="61"/>
      <c r="AY8790" s="61"/>
      <c r="AZ8790" s="61"/>
      <c r="BA8790" s="61"/>
    </row>
    <row r="8791" spans="39:53" x14ac:dyDescent="0.2">
      <c r="AM8791" s="61"/>
      <c r="AN8791" s="61"/>
      <c r="AO8791" s="171"/>
      <c r="AP8791" s="61"/>
      <c r="AQ8791" s="61"/>
      <c r="AR8791" s="61"/>
      <c r="AS8791" s="61"/>
      <c r="AT8791" s="61"/>
      <c r="AU8791" s="61"/>
      <c r="AV8791" s="61"/>
      <c r="AW8791" s="61"/>
      <c r="AX8791" s="61"/>
      <c r="AY8791" s="61"/>
      <c r="AZ8791" s="61"/>
      <c r="BA8791" s="61"/>
    </row>
    <row r="8792" spans="39:53" x14ac:dyDescent="0.2">
      <c r="AM8792" s="61"/>
      <c r="AN8792" s="61"/>
      <c r="AO8792" s="171"/>
      <c r="AP8792" s="61"/>
      <c r="AQ8792" s="61"/>
      <c r="AR8792" s="61"/>
      <c r="AS8792" s="61"/>
      <c r="AT8792" s="61"/>
      <c r="AU8792" s="61"/>
      <c r="AV8792" s="61"/>
      <c r="AW8792" s="61"/>
      <c r="AX8792" s="61"/>
      <c r="AY8792" s="61"/>
      <c r="AZ8792" s="61"/>
      <c r="BA8792" s="61"/>
    </row>
    <row r="8793" spans="39:53" x14ac:dyDescent="0.2">
      <c r="AM8793" s="61"/>
      <c r="AN8793" s="61"/>
      <c r="AO8793" s="171"/>
      <c r="AP8793" s="61"/>
      <c r="AQ8793" s="61"/>
      <c r="AR8793" s="61"/>
      <c r="AS8793" s="61"/>
      <c r="AT8793" s="61"/>
      <c r="AU8793" s="61"/>
      <c r="AV8793" s="61"/>
      <c r="AW8793" s="61"/>
      <c r="AX8793" s="61"/>
      <c r="AY8793" s="61"/>
      <c r="AZ8793" s="61"/>
      <c r="BA8793" s="61"/>
    </row>
    <row r="8794" spans="39:53" x14ac:dyDescent="0.2">
      <c r="AM8794" s="61"/>
      <c r="AN8794" s="61"/>
      <c r="AO8794" s="171"/>
      <c r="AP8794" s="61"/>
      <c r="AQ8794" s="61"/>
      <c r="AR8794" s="61"/>
      <c r="AS8794" s="61"/>
      <c r="AT8794" s="61"/>
      <c r="AU8794" s="61"/>
      <c r="AV8794" s="61"/>
      <c r="AW8794" s="61"/>
      <c r="AX8794" s="61"/>
      <c r="AY8794" s="61"/>
      <c r="AZ8794" s="61"/>
      <c r="BA8794" s="61"/>
    </row>
    <row r="8795" spans="39:53" x14ac:dyDescent="0.2">
      <c r="AM8795" s="61"/>
      <c r="AN8795" s="61"/>
      <c r="AO8795" s="171"/>
      <c r="AP8795" s="61"/>
      <c r="AQ8795" s="61"/>
      <c r="AR8795" s="61"/>
      <c r="AS8795" s="61"/>
      <c r="AT8795" s="61"/>
      <c r="AU8795" s="61"/>
      <c r="AV8795" s="61"/>
      <c r="AW8795" s="61"/>
      <c r="AX8795" s="61"/>
      <c r="AY8795" s="61"/>
      <c r="AZ8795" s="61"/>
      <c r="BA8795" s="61"/>
    </row>
    <row r="8796" spans="39:53" x14ac:dyDescent="0.2">
      <c r="AM8796" s="61"/>
      <c r="AN8796" s="61"/>
      <c r="AO8796" s="171"/>
      <c r="AP8796" s="61"/>
      <c r="AQ8796" s="61"/>
      <c r="AR8796" s="61"/>
      <c r="AS8796" s="61"/>
      <c r="AT8796" s="61"/>
      <c r="AU8796" s="61"/>
      <c r="AV8796" s="61"/>
      <c r="AW8796" s="61"/>
      <c r="AX8796" s="61"/>
      <c r="AY8796" s="61"/>
      <c r="AZ8796" s="61"/>
      <c r="BA8796" s="61"/>
    </row>
    <row r="8797" spans="39:53" x14ac:dyDescent="0.2">
      <c r="AM8797" s="61"/>
      <c r="AN8797" s="61"/>
      <c r="AO8797" s="171"/>
      <c r="AP8797" s="61"/>
      <c r="AQ8797" s="61"/>
      <c r="AR8797" s="61"/>
      <c r="AS8797" s="61"/>
      <c r="AT8797" s="61"/>
      <c r="AU8797" s="61"/>
      <c r="AV8797" s="61"/>
      <c r="AW8797" s="61"/>
      <c r="AX8797" s="61"/>
      <c r="AY8797" s="61"/>
      <c r="AZ8797" s="61"/>
      <c r="BA8797" s="61"/>
    </row>
    <row r="8798" spans="39:53" x14ac:dyDescent="0.2">
      <c r="AM8798" s="61"/>
      <c r="AN8798" s="61"/>
      <c r="AO8798" s="171"/>
      <c r="AP8798" s="61"/>
      <c r="AQ8798" s="61"/>
      <c r="AR8798" s="61"/>
      <c r="AS8798" s="61"/>
      <c r="AT8798" s="61"/>
      <c r="AU8798" s="61"/>
      <c r="AV8798" s="61"/>
      <c r="AW8798" s="61"/>
      <c r="AX8798" s="61"/>
      <c r="AY8798" s="61"/>
      <c r="AZ8798" s="61"/>
      <c r="BA8798" s="61"/>
    </row>
    <row r="8799" spans="39:53" x14ac:dyDescent="0.2">
      <c r="AM8799" s="61"/>
      <c r="AN8799" s="61"/>
      <c r="AO8799" s="171"/>
      <c r="AP8799" s="61"/>
      <c r="AQ8799" s="61"/>
      <c r="AR8799" s="61"/>
      <c r="AS8799" s="61"/>
      <c r="AT8799" s="61"/>
      <c r="AU8799" s="61"/>
      <c r="AV8799" s="61"/>
      <c r="AW8799" s="61"/>
      <c r="AX8799" s="61"/>
      <c r="AY8799" s="61"/>
      <c r="AZ8799" s="61"/>
      <c r="BA8799" s="61"/>
    </row>
    <row r="8800" spans="39:53" x14ac:dyDescent="0.2">
      <c r="AM8800" s="61"/>
      <c r="AN8800" s="61"/>
      <c r="AO8800" s="171"/>
      <c r="AP8800" s="61"/>
      <c r="AQ8800" s="61"/>
      <c r="AR8800" s="61"/>
      <c r="AS8800" s="61"/>
      <c r="AT8800" s="61"/>
      <c r="AU8800" s="61"/>
      <c r="AV8800" s="61"/>
      <c r="AW8800" s="61"/>
      <c r="AX8800" s="61"/>
      <c r="AY8800" s="61"/>
      <c r="AZ8800" s="61"/>
      <c r="BA8800" s="61"/>
    </row>
    <row r="8801" spans="39:53" x14ac:dyDescent="0.2">
      <c r="AM8801" s="61"/>
      <c r="AN8801" s="61"/>
      <c r="AO8801" s="171"/>
      <c r="AP8801" s="61"/>
      <c r="AQ8801" s="61"/>
      <c r="AR8801" s="61"/>
      <c r="AS8801" s="61"/>
      <c r="AT8801" s="61"/>
      <c r="AU8801" s="61"/>
      <c r="AV8801" s="61"/>
      <c r="AW8801" s="61"/>
      <c r="AX8801" s="61"/>
      <c r="AY8801" s="61"/>
      <c r="AZ8801" s="61"/>
      <c r="BA8801" s="61"/>
    </row>
    <row r="8802" spans="39:53" x14ac:dyDescent="0.2">
      <c r="AM8802" s="61"/>
      <c r="AN8802" s="61"/>
      <c r="AO8802" s="171"/>
      <c r="AP8802" s="61"/>
      <c r="AQ8802" s="61"/>
      <c r="AR8802" s="61"/>
      <c r="AS8802" s="61"/>
      <c r="AT8802" s="61"/>
      <c r="AU8802" s="61"/>
      <c r="AV8802" s="61"/>
      <c r="AW8802" s="61"/>
      <c r="AX8802" s="61"/>
      <c r="AY8802" s="61"/>
      <c r="AZ8802" s="61"/>
      <c r="BA8802" s="61"/>
    </row>
    <row r="8803" spans="39:53" x14ac:dyDescent="0.2">
      <c r="AM8803" s="61"/>
      <c r="AN8803" s="61"/>
      <c r="AO8803" s="171"/>
      <c r="AP8803" s="61"/>
      <c r="AQ8803" s="61"/>
      <c r="AR8803" s="61"/>
      <c r="AS8803" s="61"/>
      <c r="AT8803" s="61"/>
      <c r="AU8803" s="61"/>
      <c r="AV8803" s="61"/>
      <c r="AW8803" s="61"/>
      <c r="AX8803" s="61"/>
      <c r="AY8803" s="61"/>
      <c r="AZ8803" s="61"/>
      <c r="BA8803" s="61"/>
    </row>
    <row r="8804" spans="39:53" x14ac:dyDescent="0.2">
      <c r="AM8804" s="61"/>
      <c r="AN8804" s="61"/>
      <c r="AO8804" s="171"/>
      <c r="AP8804" s="61"/>
      <c r="AQ8804" s="61"/>
      <c r="AR8804" s="61"/>
      <c r="AS8804" s="61"/>
      <c r="AT8804" s="61"/>
      <c r="AU8804" s="61"/>
      <c r="AV8804" s="61"/>
      <c r="AW8804" s="61"/>
      <c r="AX8804" s="61"/>
      <c r="AY8804" s="61"/>
      <c r="AZ8804" s="61"/>
      <c r="BA8804" s="61"/>
    </row>
    <row r="8805" spans="39:53" x14ac:dyDescent="0.2">
      <c r="AM8805" s="61"/>
      <c r="AN8805" s="61"/>
      <c r="AO8805" s="171"/>
      <c r="AP8805" s="61"/>
      <c r="AQ8805" s="61"/>
      <c r="AR8805" s="61"/>
      <c r="AS8805" s="61"/>
      <c r="AT8805" s="61"/>
      <c r="AU8805" s="61"/>
      <c r="AV8805" s="61"/>
      <c r="AW8805" s="61"/>
      <c r="AX8805" s="61"/>
      <c r="AY8805" s="61"/>
      <c r="AZ8805" s="61"/>
      <c r="BA8805" s="61"/>
    </row>
    <row r="8806" spans="39:53" x14ac:dyDescent="0.2">
      <c r="AM8806" s="61"/>
      <c r="AN8806" s="61"/>
      <c r="AO8806" s="171"/>
      <c r="AP8806" s="61"/>
      <c r="AQ8806" s="61"/>
      <c r="AR8806" s="61"/>
      <c r="AS8806" s="61"/>
      <c r="AT8806" s="61"/>
      <c r="AU8806" s="61"/>
      <c r="AV8806" s="61"/>
      <c r="AW8806" s="61"/>
      <c r="AX8806" s="61"/>
      <c r="AY8806" s="61"/>
      <c r="AZ8806" s="61"/>
      <c r="BA8806" s="61"/>
    </row>
    <row r="8807" spans="39:53" x14ac:dyDescent="0.2">
      <c r="AM8807" s="61"/>
      <c r="AN8807" s="61"/>
      <c r="AO8807" s="171"/>
      <c r="AP8807" s="61"/>
      <c r="AQ8807" s="61"/>
      <c r="AR8807" s="61"/>
      <c r="AS8807" s="61"/>
      <c r="AT8807" s="61"/>
      <c r="AU8807" s="61"/>
      <c r="AV8807" s="61"/>
      <c r="AW8807" s="61"/>
      <c r="AX8807" s="61"/>
      <c r="AY8807" s="61"/>
      <c r="AZ8807" s="61"/>
      <c r="BA8807" s="61"/>
    </row>
    <row r="8808" spans="39:53" x14ac:dyDescent="0.2">
      <c r="AM8808" s="61"/>
      <c r="AN8808" s="61"/>
      <c r="AO8808" s="171"/>
      <c r="AP8808" s="61"/>
      <c r="AQ8808" s="61"/>
      <c r="AR8808" s="61"/>
      <c r="AS8808" s="61"/>
      <c r="AT8808" s="61"/>
      <c r="AU8808" s="61"/>
      <c r="AV8808" s="61"/>
      <c r="AW8808" s="61"/>
      <c r="AX8808" s="61"/>
      <c r="AY8808" s="61"/>
      <c r="AZ8808" s="61"/>
      <c r="BA8808" s="61"/>
    </row>
    <row r="8809" spans="39:53" x14ac:dyDescent="0.2">
      <c r="AM8809" s="61"/>
      <c r="AN8809" s="61"/>
      <c r="AO8809" s="171"/>
      <c r="AP8809" s="61"/>
      <c r="AQ8809" s="61"/>
      <c r="AR8809" s="61"/>
      <c r="AS8809" s="61"/>
      <c r="AT8809" s="61"/>
      <c r="AU8809" s="61"/>
      <c r="AV8809" s="61"/>
      <c r="AW8809" s="61"/>
      <c r="AX8809" s="61"/>
      <c r="AY8809" s="61"/>
      <c r="AZ8809" s="61"/>
      <c r="BA8809" s="61"/>
    </row>
    <row r="8810" spans="39:53" x14ac:dyDescent="0.2">
      <c r="AM8810" s="61"/>
      <c r="AN8810" s="61"/>
      <c r="AO8810" s="171"/>
      <c r="AP8810" s="61"/>
      <c r="AQ8810" s="61"/>
      <c r="AR8810" s="61"/>
      <c r="AS8810" s="61"/>
      <c r="AT8810" s="61"/>
      <c r="AU8810" s="61"/>
      <c r="AV8810" s="61"/>
      <c r="AW8810" s="61"/>
      <c r="AX8810" s="61"/>
      <c r="AY8810" s="61"/>
      <c r="AZ8810" s="61"/>
      <c r="BA8810" s="61"/>
    </row>
    <row r="8811" spans="39:53" x14ac:dyDescent="0.2">
      <c r="AM8811" s="61"/>
      <c r="AN8811" s="61"/>
      <c r="AO8811" s="171"/>
      <c r="AP8811" s="61"/>
      <c r="AQ8811" s="61"/>
      <c r="AR8811" s="61"/>
      <c r="AS8811" s="61"/>
      <c r="AT8811" s="61"/>
      <c r="AU8811" s="61"/>
      <c r="AV8811" s="61"/>
      <c r="AW8811" s="61"/>
      <c r="AX8811" s="61"/>
      <c r="AY8811" s="61"/>
      <c r="AZ8811" s="61"/>
      <c r="BA8811" s="61"/>
    </row>
    <row r="8812" spans="39:53" x14ac:dyDescent="0.2">
      <c r="AM8812" s="61"/>
      <c r="AN8812" s="61"/>
      <c r="AO8812" s="171"/>
      <c r="AP8812" s="61"/>
      <c r="AQ8812" s="61"/>
      <c r="AR8812" s="61"/>
      <c r="AS8812" s="61"/>
      <c r="AT8812" s="61"/>
      <c r="AU8812" s="61"/>
      <c r="AV8812" s="61"/>
      <c r="AW8812" s="61"/>
      <c r="AX8812" s="61"/>
      <c r="AY8812" s="61"/>
      <c r="AZ8812" s="61"/>
      <c r="BA8812" s="61"/>
    </row>
    <row r="8813" spans="39:53" x14ac:dyDescent="0.2">
      <c r="AM8813" s="61"/>
      <c r="AN8813" s="61"/>
      <c r="AO8813" s="171"/>
      <c r="AP8813" s="61"/>
      <c r="AQ8813" s="61"/>
      <c r="AR8813" s="61"/>
      <c r="AS8813" s="61"/>
      <c r="AT8813" s="61"/>
      <c r="AU8813" s="61"/>
      <c r="AV8813" s="61"/>
      <c r="AW8813" s="61"/>
      <c r="AX8813" s="61"/>
      <c r="AY8813" s="61"/>
      <c r="AZ8813" s="61"/>
      <c r="BA8813" s="61"/>
    </row>
    <row r="8814" spans="39:53" x14ac:dyDescent="0.2">
      <c r="AM8814" s="61"/>
      <c r="AN8814" s="61"/>
      <c r="AO8814" s="171"/>
      <c r="AP8814" s="61"/>
      <c r="AQ8814" s="61"/>
      <c r="AR8814" s="61"/>
      <c r="AS8814" s="61"/>
      <c r="AT8814" s="61"/>
      <c r="AU8814" s="61"/>
      <c r="AV8814" s="61"/>
      <c r="AW8814" s="61"/>
      <c r="AX8814" s="61"/>
      <c r="AY8814" s="61"/>
      <c r="AZ8814" s="61"/>
      <c r="BA8814" s="61"/>
    </row>
    <row r="8815" spans="39:53" x14ac:dyDescent="0.2">
      <c r="AM8815" s="61"/>
      <c r="AN8815" s="61"/>
      <c r="AO8815" s="171"/>
      <c r="AP8815" s="61"/>
      <c r="AQ8815" s="61"/>
      <c r="AR8815" s="61"/>
      <c r="AS8815" s="61"/>
      <c r="AT8815" s="61"/>
      <c r="AU8815" s="61"/>
      <c r="AV8815" s="61"/>
      <c r="AW8815" s="61"/>
      <c r="AX8815" s="61"/>
      <c r="AY8815" s="61"/>
      <c r="AZ8815" s="61"/>
      <c r="BA8815" s="61"/>
    </row>
    <row r="8816" spans="39:53" x14ac:dyDescent="0.2">
      <c r="AM8816" s="61"/>
      <c r="AN8816" s="61"/>
      <c r="AO8816" s="171"/>
      <c r="AP8816" s="61"/>
      <c r="AQ8816" s="61"/>
      <c r="AR8816" s="61"/>
      <c r="AS8816" s="61"/>
      <c r="AT8816" s="61"/>
      <c r="AU8816" s="61"/>
      <c r="AV8816" s="61"/>
      <c r="AW8816" s="61"/>
      <c r="AX8816" s="61"/>
      <c r="AY8816" s="61"/>
      <c r="AZ8816" s="61"/>
      <c r="BA8816" s="61"/>
    </row>
    <row r="8817" spans="39:53" x14ac:dyDescent="0.2">
      <c r="AM8817" s="61"/>
      <c r="AN8817" s="61"/>
      <c r="AO8817" s="171"/>
      <c r="AP8817" s="61"/>
      <c r="AQ8817" s="61"/>
      <c r="AR8817" s="61"/>
      <c r="AS8817" s="61"/>
      <c r="AT8817" s="61"/>
      <c r="AU8817" s="61"/>
      <c r="AV8817" s="61"/>
      <c r="AW8817" s="61"/>
      <c r="AX8817" s="61"/>
      <c r="AY8817" s="61"/>
      <c r="AZ8817" s="61"/>
      <c r="BA8817" s="61"/>
    </row>
    <row r="8818" spans="39:53" x14ac:dyDescent="0.2">
      <c r="AM8818" s="61"/>
      <c r="AN8818" s="61"/>
      <c r="AO8818" s="171"/>
      <c r="AP8818" s="61"/>
      <c r="AQ8818" s="61"/>
      <c r="AR8818" s="61"/>
      <c r="AS8818" s="61"/>
      <c r="AT8818" s="61"/>
      <c r="AU8818" s="61"/>
      <c r="AV8818" s="61"/>
      <c r="AW8818" s="61"/>
      <c r="AX8818" s="61"/>
      <c r="AY8818" s="61"/>
      <c r="AZ8818" s="61"/>
      <c r="BA8818" s="61"/>
    </row>
    <row r="8819" spans="39:53" x14ac:dyDescent="0.2">
      <c r="AM8819" s="61"/>
      <c r="AN8819" s="61"/>
      <c r="AO8819" s="171"/>
      <c r="AP8819" s="61"/>
      <c r="AQ8819" s="61"/>
      <c r="AR8819" s="61"/>
      <c r="AS8819" s="61"/>
      <c r="AT8819" s="61"/>
      <c r="AU8819" s="61"/>
      <c r="AV8819" s="61"/>
      <c r="AW8819" s="61"/>
      <c r="AX8819" s="61"/>
      <c r="AY8819" s="61"/>
      <c r="AZ8819" s="61"/>
      <c r="BA8819" s="61"/>
    </row>
    <row r="8820" spans="39:53" x14ac:dyDescent="0.2">
      <c r="AM8820" s="61"/>
      <c r="AN8820" s="61"/>
      <c r="AO8820" s="171"/>
      <c r="AP8820" s="61"/>
      <c r="AQ8820" s="61"/>
      <c r="AR8820" s="61"/>
      <c r="AS8820" s="61"/>
      <c r="AT8820" s="61"/>
      <c r="AU8820" s="61"/>
      <c r="AV8820" s="61"/>
      <c r="AW8820" s="61"/>
      <c r="AX8820" s="61"/>
      <c r="AY8820" s="61"/>
      <c r="AZ8820" s="61"/>
      <c r="BA8820" s="61"/>
    </row>
    <row r="8821" spans="39:53" x14ac:dyDescent="0.2">
      <c r="AM8821" s="61"/>
      <c r="AN8821" s="61"/>
      <c r="AO8821" s="171"/>
      <c r="AP8821" s="61"/>
      <c r="AQ8821" s="61"/>
      <c r="AR8821" s="61"/>
      <c r="AS8821" s="61"/>
      <c r="AT8821" s="61"/>
      <c r="AU8821" s="61"/>
      <c r="AV8821" s="61"/>
      <c r="AW8821" s="61"/>
      <c r="AX8821" s="61"/>
      <c r="AY8821" s="61"/>
      <c r="AZ8821" s="61"/>
      <c r="BA8821" s="61"/>
    </row>
    <row r="8822" spans="39:53" x14ac:dyDescent="0.2">
      <c r="AM8822" s="61"/>
      <c r="AN8822" s="61"/>
      <c r="AO8822" s="171"/>
      <c r="AP8822" s="61"/>
      <c r="AQ8822" s="61"/>
      <c r="AR8822" s="61"/>
      <c r="AS8822" s="61"/>
      <c r="AT8822" s="61"/>
      <c r="AU8822" s="61"/>
      <c r="AV8822" s="61"/>
      <c r="AW8822" s="61"/>
      <c r="AX8822" s="61"/>
      <c r="AY8822" s="61"/>
      <c r="AZ8822" s="61"/>
      <c r="BA8822" s="61"/>
    </row>
    <row r="8823" spans="39:53" x14ac:dyDescent="0.2">
      <c r="AM8823" s="61"/>
      <c r="AN8823" s="61"/>
      <c r="AO8823" s="171"/>
      <c r="AP8823" s="61"/>
      <c r="AQ8823" s="61"/>
      <c r="AR8823" s="61"/>
      <c r="AS8823" s="61"/>
      <c r="AT8823" s="61"/>
      <c r="AU8823" s="61"/>
      <c r="AV8823" s="61"/>
      <c r="AW8823" s="61"/>
      <c r="AX8823" s="61"/>
      <c r="AY8823" s="61"/>
      <c r="AZ8823" s="61"/>
      <c r="BA8823" s="61"/>
    </row>
    <row r="8824" spans="39:53" x14ac:dyDescent="0.2">
      <c r="AM8824" s="61"/>
      <c r="AN8824" s="61"/>
      <c r="AO8824" s="171"/>
      <c r="AP8824" s="61"/>
      <c r="AQ8824" s="61"/>
      <c r="AR8824" s="61"/>
      <c r="AS8824" s="61"/>
      <c r="AT8824" s="61"/>
      <c r="AU8824" s="61"/>
      <c r="AV8824" s="61"/>
      <c r="AW8824" s="61"/>
      <c r="AX8824" s="61"/>
      <c r="AY8824" s="61"/>
      <c r="AZ8824" s="61"/>
      <c r="BA8824" s="61"/>
    </row>
    <row r="8825" spans="39:53" x14ac:dyDescent="0.2">
      <c r="AM8825" s="61"/>
      <c r="AN8825" s="61"/>
      <c r="AO8825" s="171"/>
      <c r="AP8825" s="61"/>
      <c r="AQ8825" s="61"/>
      <c r="AR8825" s="61"/>
      <c r="AS8825" s="61"/>
      <c r="AT8825" s="61"/>
      <c r="AU8825" s="61"/>
      <c r="AV8825" s="61"/>
      <c r="AW8825" s="61"/>
      <c r="AX8825" s="61"/>
      <c r="AY8825" s="61"/>
      <c r="AZ8825" s="61"/>
      <c r="BA8825" s="61"/>
    </row>
    <row r="8826" spans="39:53" x14ac:dyDescent="0.2">
      <c r="AM8826" s="61"/>
      <c r="AN8826" s="61"/>
      <c r="AO8826" s="171"/>
      <c r="AP8826" s="61"/>
      <c r="AQ8826" s="61"/>
      <c r="AR8826" s="61"/>
      <c r="AS8826" s="61"/>
      <c r="AT8826" s="61"/>
      <c r="AU8826" s="61"/>
      <c r="AV8826" s="61"/>
      <c r="AW8826" s="61"/>
      <c r="AX8826" s="61"/>
      <c r="AY8826" s="61"/>
      <c r="AZ8826" s="61"/>
      <c r="BA8826" s="61"/>
    </row>
    <row r="8827" spans="39:53" x14ac:dyDescent="0.2">
      <c r="AM8827" s="61"/>
      <c r="AN8827" s="61"/>
      <c r="AO8827" s="171"/>
      <c r="AP8827" s="61"/>
      <c r="AQ8827" s="61"/>
      <c r="AR8827" s="61"/>
      <c r="AS8827" s="61"/>
      <c r="AT8827" s="61"/>
      <c r="AU8827" s="61"/>
      <c r="AV8827" s="61"/>
      <c r="AW8827" s="61"/>
      <c r="AX8827" s="61"/>
      <c r="AY8827" s="61"/>
      <c r="AZ8827" s="61"/>
      <c r="BA8827" s="61"/>
    </row>
    <row r="8828" spans="39:53" x14ac:dyDescent="0.2">
      <c r="AM8828" s="61"/>
      <c r="AN8828" s="61"/>
      <c r="AO8828" s="171"/>
      <c r="AP8828" s="61"/>
      <c r="AQ8828" s="61"/>
      <c r="AR8828" s="61"/>
      <c r="AS8828" s="61"/>
      <c r="AT8828" s="61"/>
      <c r="AU8828" s="61"/>
      <c r="AV8828" s="61"/>
      <c r="AW8828" s="61"/>
      <c r="AX8828" s="61"/>
      <c r="AY8828" s="61"/>
      <c r="AZ8828" s="61"/>
      <c r="BA8828" s="61"/>
    </row>
    <row r="8829" spans="39:53" x14ac:dyDescent="0.2">
      <c r="AM8829" s="61"/>
      <c r="AN8829" s="61"/>
      <c r="AO8829" s="171"/>
      <c r="AP8829" s="61"/>
      <c r="AQ8829" s="61"/>
      <c r="AR8829" s="61"/>
      <c r="AS8829" s="61"/>
      <c r="AT8829" s="61"/>
      <c r="AU8829" s="61"/>
      <c r="AV8829" s="61"/>
      <c r="AW8829" s="61"/>
      <c r="AX8829" s="61"/>
      <c r="AY8829" s="61"/>
      <c r="AZ8829" s="61"/>
      <c r="BA8829" s="61"/>
    </row>
    <row r="8830" spans="39:53" x14ac:dyDescent="0.2">
      <c r="AM8830" s="61"/>
      <c r="AN8830" s="61"/>
      <c r="AO8830" s="171"/>
      <c r="AP8830" s="61"/>
      <c r="AQ8830" s="61"/>
      <c r="AR8830" s="61"/>
      <c r="AS8830" s="61"/>
      <c r="AT8830" s="61"/>
      <c r="AU8830" s="61"/>
      <c r="AV8830" s="61"/>
      <c r="AW8830" s="61"/>
      <c r="AX8830" s="61"/>
      <c r="AY8830" s="61"/>
      <c r="AZ8830" s="61"/>
      <c r="BA8830" s="61"/>
    </row>
    <row r="8831" spans="39:53" x14ac:dyDescent="0.2">
      <c r="AM8831" s="61"/>
      <c r="AN8831" s="61"/>
      <c r="AO8831" s="171"/>
      <c r="AP8831" s="61"/>
      <c r="AQ8831" s="61"/>
      <c r="AR8831" s="61"/>
      <c r="AS8831" s="61"/>
      <c r="AT8831" s="61"/>
      <c r="AU8831" s="61"/>
      <c r="AV8831" s="61"/>
      <c r="AW8831" s="61"/>
      <c r="AX8831" s="61"/>
      <c r="AY8831" s="61"/>
      <c r="AZ8831" s="61"/>
      <c r="BA8831" s="61"/>
    </row>
    <row r="8832" spans="39:53" x14ac:dyDescent="0.2">
      <c r="AM8832" s="61"/>
      <c r="AN8832" s="61"/>
      <c r="AO8832" s="171"/>
      <c r="AP8832" s="61"/>
      <c r="AQ8832" s="61"/>
      <c r="AR8832" s="61"/>
      <c r="AS8832" s="61"/>
      <c r="AT8832" s="61"/>
      <c r="AU8832" s="61"/>
      <c r="AV8832" s="61"/>
      <c r="AW8832" s="61"/>
      <c r="AX8832" s="61"/>
      <c r="AY8832" s="61"/>
      <c r="AZ8832" s="61"/>
      <c r="BA8832" s="61"/>
    </row>
    <row r="8833" spans="39:53" x14ac:dyDescent="0.2">
      <c r="AM8833" s="61"/>
      <c r="AN8833" s="61"/>
      <c r="AO8833" s="171"/>
      <c r="AP8833" s="61"/>
      <c r="AQ8833" s="61"/>
      <c r="AR8833" s="61"/>
      <c r="AS8833" s="61"/>
      <c r="AT8833" s="61"/>
      <c r="AU8833" s="61"/>
      <c r="AV8833" s="61"/>
      <c r="AW8833" s="61"/>
      <c r="AX8833" s="61"/>
      <c r="AY8833" s="61"/>
      <c r="AZ8833" s="61"/>
      <c r="BA8833" s="61"/>
    </row>
    <row r="8834" spans="39:53" x14ac:dyDescent="0.2">
      <c r="AM8834" s="61"/>
      <c r="AN8834" s="61"/>
      <c r="AO8834" s="171"/>
      <c r="AP8834" s="61"/>
      <c r="AQ8834" s="61"/>
      <c r="AR8834" s="61"/>
      <c r="AS8834" s="61"/>
      <c r="AT8834" s="61"/>
      <c r="AU8834" s="61"/>
      <c r="AV8834" s="61"/>
      <c r="AW8834" s="61"/>
      <c r="AX8834" s="61"/>
      <c r="AY8834" s="61"/>
      <c r="AZ8834" s="61"/>
      <c r="BA8834" s="61"/>
    </row>
    <row r="8835" spans="39:53" x14ac:dyDescent="0.2">
      <c r="AM8835" s="61"/>
      <c r="AN8835" s="61"/>
      <c r="AO8835" s="171"/>
      <c r="AP8835" s="61"/>
      <c r="AQ8835" s="61"/>
      <c r="AR8835" s="61"/>
      <c r="AS8835" s="61"/>
      <c r="AT8835" s="61"/>
      <c r="AU8835" s="61"/>
      <c r="AV8835" s="61"/>
      <c r="AW8835" s="61"/>
      <c r="AX8835" s="61"/>
      <c r="AY8835" s="61"/>
      <c r="AZ8835" s="61"/>
      <c r="BA8835" s="61"/>
    </row>
    <row r="8836" spans="39:53" x14ac:dyDescent="0.2">
      <c r="AM8836" s="61"/>
      <c r="AN8836" s="61"/>
      <c r="AO8836" s="171"/>
      <c r="AP8836" s="61"/>
      <c r="AQ8836" s="61"/>
      <c r="AR8836" s="61"/>
      <c r="AS8836" s="61"/>
      <c r="AT8836" s="61"/>
      <c r="AU8836" s="61"/>
      <c r="AV8836" s="61"/>
      <c r="AW8836" s="61"/>
      <c r="AX8836" s="61"/>
      <c r="AY8836" s="61"/>
      <c r="AZ8836" s="61"/>
      <c r="BA8836" s="61"/>
    </row>
    <row r="8837" spans="39:53" x14ac:dyDescent="0.2">
      <c r="AM8837" s="61"/>
      <c r="AN8837" s="61"/>
      <c r="AO8837" s="171"/>
      <c r="AP8837" s="61"/>
      <c r="AQ8837" s="61"/>
      <c r="AR8837" s="61"/>
      <c r="AS8837" s="61"/>
      <c r="AT8837" s="61"/>
      <c r="AU8837" s="61"/>
      <c r="AV8837" s="61"/>
      <c r="AW8837" s="61"/>
      <c r="AX8837" s="61"/>
      <c r="AY8837" s="61"/>
      <c r="AZ8837" s="61"/>
      <c r="BA8837" s="61"/>
    </row>
    <row r="8838" spans="39:53" x14ac:dyDescent="0.2">
      <c r="AM8838" s="61"/>
      <c r="AN8838" s="61"/>
      <c r="AO8838" s="171"/>
      <c r="AP8838" s="61"/>
      <c r="AQ8838" s="61"/>
      <c r="AR8838" s="61"/>
      <c r="AS8838" s="61"/>
      <c r="AT8838" s="61"/>
      <c r="AU8838" s="61"/>
      <c r="AV8838" s="61"/>
      <c r="AW8838" s="61"/>
      <c r="AX8838" s="61"/>
      <c r="AY8838" s="61"/>
      <c r="AZ8838" s="61"/>
      <c r="BA8838" s="61"/>
    </row>
    <row r="8839" spans="39:53" x14ac:dyDescent="0.2">
      <c r="AM8839" s="61"/>
      <c r="AN8839" s="61"/>
      <c r="AO8839" s="171"/>
      <c r="AP8839" s="61"/>
      <c r="AQ8839" s="61"/>
      <c r="AR8839" s="61"/>
      <c r="AS8839" s="61"/>
      <c r="AT8839" s="61"/>
      <c r="AU8839" s="61"/>
      <c r="AV8839" s="61"/>
      <c r="AW8839" s="61"/>
      <c r="AX8839" s="61"/>
      <c r="AY8839" s="61"/>
      <c r="AZ8839" s="61"/>
      <c r="BA8839" s="61"/>
    </row>
    <row r="8840" spans="39:53" x14ac:dyDescent="0.2">
      <c r="AM8840" s="61"/>
      <c r="AN8840" s="61"/>
      <c r="AO8840" s="171"/>
      <c r="AP8840" s="61"/>
      <c r="AQ8840" s="61"/>
      <c r="AR8840" s="61"/>
      <c r="AS8840" s="61"/>
      <c r="AT8840" s="61"/>
      <c r="AU8840" s="61"/>
      <c r="AV8840" s="61"/>
      <c r="AW8840" s="61"/>
      <c r="AX8840" s="61"/>
      <c r="AY8840" s="61"/>
      <c r="AZ8840" s="61"/>
      <c r="BA8840" s="61"/>
    </row>
    <row r="8841" spans="39:53" x14ac:dyDescent="0.2">
      <c r="AM8841" s="61"/>
      <c r="AN8841" s="61"/>
      <c r="AO8841" s="171"/>
      <c r="AP8841" s="61"/>
      <c r="AQ8841" s="61"/>
      <c r="AR8841" s="61"/>
      <c r="AS8841" s="61"/>
      <c r="AT8841" s="61"/>
      <c r="AU8841" s="61"/>
      <c r="AV8841" s="61"/>
      <c r="AW8841" s="61"/>
      <c r="AX8841" s="61"/>
      <c r="AY8841" s="61"/>
      <c r="AZ8841" s="61"/>
      <c r="BA8841" s="61"/>
    </row>
    <row r="8842" spans="39:53" x14ac:dyDescent="0.2">
      <c r="AM8842" s="61"/>
      <c r="AN8842" s="61"/>
      <c r="AO8842" s="171"/>
      <c r="AP8842" s="61"/>
      <c r="AQ8842" s="61"/>
      <c r="AR8842" s="61"/>
      <c r="AS8842" s="61"/>
      <c r="AT8842" s="61"/>
      <c r="AU8842" s="61"/>
      <c r="AV8842" s="61"/>
      <c r="AW8842" s="61"/>
      <c r="AX8842" s="61"/>
      <c r="AY8842" s="61"/>
      <c r="AZ8842" s="61"/>
      <c r="BA8842" s="61"/>
    </row>
    <row r="8843" spans="39:53" x14ac:dyDescent="0.2">
      <c r="AM8843" s="61"/>
      <c r="AN8843" s="61"/>
      <c r="AO8843" s="171"/>
      <c r="AP8843" s="61"/>
      <c r="AQ8843" s="61"/>
      <c r="AR8843" s="61"/>
      <c r="AS8843" s="61"/>
      <c r="AT8843" s="61"/>
      <c r="AU8843" s="61"/>
      <c r="AV8843" s="61"/>
      <c r="AW8843" s="61"/>
      <c r="AX8843" s="61"/>
      <c r="AY8843" s="61"/>
      <c r="AZ8843" s="61"/>
      <c r="BA8843" s="61"/>
    </row>
    <row r="8844" spans="39:53" x14ac:dyDescent="0.2">
      <c r="AM8844" s="61"/>
      <c r="AN8844" s="61"/>
      <c r="AO8844" s="171"/>
      <c r="AP8844" s="61"/>
      <c r="AQ8844" s="61"/>
      <c r="AR8844" s="61"/>
      <c r="AS8844" s="61"/>
      <c r="AT8844" s="61"/>
      <c r="AU8844" s="61"/>
      <c r="AV8844" s="61"/>
      <c r="AW8844" s="61"/>
      <c r="AX8844" s="61"/>
      <c r="AY8844" s="61"/>
      <c r="AZ8844" s="61"/>
      <c r="BA8844" s="61"/>
    </row>
    <row r="8845" spans="39:53" x14ac:dyDescent="0.2">
      <c r="AM8845" s="61"/>
      <c r="AN8845" s="61"/>
      <c r="AO8845" s="171"/>
      <c r="AP8845" s="61"/>
      <c r="AQ8845" s="61"/>
      <c r="AR8845" s="61"/>
      <c r="AS8845" s="61"/>
      <c r="AT8845" s="61"/>
      <c r="AU8845" s="61"/>
      <c r="AV8845" s="61"/>
      <c r="AW8845" s="61"/>
      <c r="AX8845" s="61"/>
      <c r="AY8845" s="61"/>
      <c r="AZ8845" s="61"/>
      <c r="BA8845" s="61"/>
    </row>
    <row r="8846" spans="39:53" x14ac:dyDescent="0.2">
      <c r="AM8846" s="61"/>
      <c r="AN8846" s="61"/>
      <c r="AO8846" s="171"/>
      <c r="AP8846" s="61"/>
      <c r="AQ8846" s="61"/>
      <c r="AR8846" s="61"/>
      <c r="AS8846" s="61"/>
      <c r="AT8846" s="61"/>
      <c r="AU8846" s="61"/>
      <c r="AV8846" s="61"/>
      <c r="AW8846" s="61"/>
      <c r="AX8846" s="61"/>
      <c r="AY8846" s="61"/>
      <c r="AZ8846" s="61"/>
      <c r="BA8846" s="61"/>
    </row>
    <row r="8847" spans="39:53" x14ac:dyDescent="0.2">
      <c r="AM8847" s="61"/>
      <c r="AN8847" s="61"/>
      <c r="AO8847" s="171"/>
      <c r="AP8847" s="61"/>
      <c r="AQ8847" s="61"/>
      <c r="AR8847" s="61"/>
      <c r="AS8847" s="61"/>
      <c r="AT8847" s="61"/>
      <c r="AU8847" s="61"/>
      <c r="AV8847" s="61"/>
      <c r="AW8847" s="61"/>
      <c r="AX8847" s="61"/>
      <c r="AY8847" s="61"/>
      <c r="AZ8847" s="61"/>
      <c r="BA8847" s="61"/>
    </row>
    <row r="8848" spans="39:53" x14ac:dyDescent="0.2">
      <c r="AM8848" s="61"/>
      <c r="AN8848" s="61"/>
      <c r="AO8848" s="171"/>
      <c r="AP8848" s="61"/>
      <c r="AQ8848" s="61"/>
      <c r="AR8848" s="61"/>
      <c r="AS8848" s="61"/>
      <c r="AT8848" s="61"/>
      <c r="AU8848" s="61"/>
      <c r="AV8848" s="61"/>
      <c r="AW8848" s="61"/>
      <c r="AX8848" s="61"/>
      <c r="AY8848" s="61"/>
      <c r="AZ8848" s="61"/>
      <c r="BA8848" s="61"/>
    </row>
    <row r="8849" spans="39:53" x14ac:dyDescent="0.2">
      <c r="AM8849" s="61"/>
      <c r="AN8849" s="61"/>
      <c r="AO8849" s="171"/>
      <c r="AP8849" s="61"/>
      <c r="AQ8849" s="61"/>
      <c r="AR8849" s="61"/>
      <c r="AS8849" s="61"/>
      <c r="AT8849" s="61"/>
      <c r="AU8849" s="61"/>
      <c r="AV8849" s="61"/>
      <c r="AW8849" s="61"/>
      <c r="AX8849" s="61"/>
      <c r="AY8849" s="61"/>
      <c r="AZ8849" s="61"/>
      <c r="BA8849" s="61"/>
    </row>
    <row r="8850" spans="39:53" x14ac:dyDescent="0.2">
      <c r="AM8850" s="61"/>
      <c r="AN8850" s="61"/>
      <c r="AO8850" s="171"/>
      <c r="AP8850" s="61"/>
      <c r="AQ8850" s="61"/>
      <c r="AR8850" s="61"/>
      <c r="AS8850" s="61"/>
      <c r="AT8850" s="61"/>
      <c r="AU8850" s="61"/>
      <c r="AV8850" s="61"/>
      <c r="AW8850" s="61"/>
      <c r="AX8850" s="61"/>
      <c r="AY8850" s="61"/>
      <c r="AZ8850" s="61"/>
      <c r="BA8850" s="61"/>
    </row>
    <row r="8851" spans="39:53" x14ac:dyDescent="0.2">
      <c r="AM8851" s="61"/>
      <c r="AN8851" s="61"/>
      <c r="AO8851" s="171"/>
      <c r="AP8851" s="61"/>
      <c r="AQ8851" s="61"/>
      <c r="AR8851" s="61"/>
      <c r="AS8851" s="61"/>
      <c r="AT8851" s="61"/>
      <c r="AU8851" s="61"/>
      <c r="AV8851" s="61"/>
      <c r="AW8851" s="61"/>
      <c r="AX8851" s="61"/>
      <c r="AY8851" s="61"/>
      <c r="AZ8851" s="61"/>
      <c r="BA8851" s="61"/>
    </row>
    <row r="8852" spans="39:53" x14ac:dyDescent="0.2">
      <c r="AM8852" s="61"/>
      <c r="AN8852" s="61"/>
      <c r="AO8852" s="171"/>
      <c r="AP8852" s="61"/>
      <c r="AQ8852" s="61"/>
      <c r="AR8852" s="61"/>
      <c r="AS8852" s="61"/>
      <c r="AT8852" s="61"/>
      <c r="AU8852" s="61"/>
      <c r="AV8852" s="61"/>
      <c r="AW8852" s="61"/>
      <c r="AX8852" s="61"/>
      <c r="AY8852" s="61"/>
      <c r="AZ8852" s="61"/>
      <c r="BA8852" s="61"/>
    </row>
    <row r="8853" spans="39:53" x14ac:dyDescent="0.2">
      <c r="AM8853" s="61"/>
      <c r="AN8853" s="61"/>
      <c r="AO8853" s="171"/>
      <c r="AP8853" s="61"/>
      <c r="AQ8853" s="61"/>
      <c r="AR8853" s="61"/>
      <c r="AS8853" s="61"/>
      <c r="AT8853" s="61"/>
      <c r="AU8853" s="61"/>
      <c r="AV8853" s="61"/>
      <c r="AW8853" s="61"/>
      <c r="AX8853" s="61"/>
      <c r="AY8853" s="61"/>
      <c r="AZ8853" s="61"/>
      <c r="BA8853" s="61"/>
    </row>
    <row r="8854" spans="39:53" x14ac:dyDescent="0.2">
      <c r="AM8854" s="61"/>
      <c r="AN8854" s="61"/>
      <c r="AO8854" s="171"/>
      <c r="AP8854" s="61"/>
      <c r="AQ8854" s="61"/>
      <c r="AR8854" s="61"/>
      <c r="AS8854" s="61"/>
      <c r="AT8854" s="61"/>
      <c r="AU8854" s="61"/>
      <c r="AV8854" s="61"/>
      <c r="AW8854" s="61"/>
      <c r="AX8854" s="61"/>
      <c r="AY8854" s="61"/>
      <c r="AZ8854" s="61"/>
      <c r="BA8854" s="61"/>
    </row>
    <row r="8855" spans="39:53" x14ac:dyDescent="0.2">
      <c r="AM8855" s="61"/>
      <c r="AN8855" s="61"/>
      <c r="AO8855" s="171"/>
      <c r="AP8855" s="61"/>
      <c r="AQ8855" s="61"/>
      <c r="AR8855" s="61"/>
      <c r="AS8855" s="61"/>
      <c r="AT8855" s="61"/>
      <c r="AU8855" s="61"/>
      <c r="AV8855" s="61"/>
      <c r="AW8855" s="61"/>
      <c r="AX8855" s="61"/>
      <c r="AY8855" s="61"/>
      <c r="AZ8855" s="61"/>
      <c r="BA8855" s="61"/>
    </row>
    <row r="8856" spans="39:53" x14ac:dyDescent="0.2">
      <c r="AM8856" s="61"/>
      <c r="AN8856" s="61"/>
      <c r="AO8856" s="171"/>
      <c r="AP8856" s="61"/>
      <c r="AQ8856" s="61"/>
      <c r="AR8856" s="61"/>
      <c r="AS8856" s="61"/>
      <c r="AT8856" s="61"/>
      <c r="AU8856" s="61"/>
      <c r="AV8856" s="61"/>
      <c r="AW8856" s="61"/>
      <c r="AX8856" s="61"/>
      <c r="AY8856" s="61"/>
      <c r="AZ8856" s="61"/>
      <c r="BA8856" s="61"/>
    </row>
    <row r="8857" spans="39:53" x14ac:dyDescent="0.2">
      <c r="AM8857" s="61"/>
      <c r="AN8857" s="61"/>
      <c r="AO8857" s="171"/>
      <c r="AP8857" s="61"/>
      <c r="AQ8857" s="61"/>
      <c r="AR8857" s="61"/>
      <c r="AS8857" s="61"/>
      <c r="AT8857" s="61"/>
      <c r="AU8857" s="61"/>
      <c r="AV8857" s="61"/>
      <c r="AW8857" s="61"/>
      <c r="AX8857" s="61"/>
      <c r="AY8857" s="61"/>
      <c r="AZ8857" s="61"/>
      <c r="BA8857" s="61"/>
    </row>
    <row r="8858" spans="39:53" x14ac:dyDescent="0.2">
      <c r="AM8858" s="61"/>
      <c r="AN8858" s="61"/>
      <c r="AO8858" s="171"/>
      <c r="AP8858" s="61"/>
      <c r="AQ8858" s="61"/>
      <c r="AR8858" s="61"/>
      <c r="AS8858" s="61"/>
      <c r="AT8858" s="61"/>
      <c r="AU8858" s="61"/>
      <c r="AV8858" s="61"/>
      <c r="AW8858" s="61"/>
      <c r="AX8858" s="61"/>
      <c r="AY8858" s="61"/>
      <c r="AZ8858" s="61"/>
      <c r="BA8858" s="61"/>
    </row>
    <row r="8859" spans="39:53" x14ac:dyDescent="0.2">
      <c r="AM8859" s="61"/>
      <c r="AN8859" s="61"/>
      <c r="AO8859" s="171"/>
      <c r="AP8859" s="61"/>
      <c r="AQ8859" s="61"/>
      <c r="AR8859" s="61"/>
      <c r="AS8859" s="61"/>
      <c r="AT8859" s="61"/>
      <c r="AU8859" s="61"/>
      <c r="AV8859" s="61"/>
      <c r="AW8859" s="61"/>
      <c r="AX8859" s="61"/>
      <c r="AY8859" s="61"/>
      <c r="AZ8859" s="61"/>
      <c r="BA8859" s="61"/>
    </row>
    <row r="8860" spans="39:53" x14ac:dyDescent="0.2">
      <c r="AM8860" s="61"/>
      <c r="AN8860" s="61"/>
      <c r="AO8860" s="171"/>
      <c r="AP8860" s="61"/>
      <c r="AQ8860" s="61"/>
      <c r="AR8860" s="61"/>
      <c r="AS8860" s="61"/>
      <c r="AT8860" s="61"/>
      <c r="AU8860" s="61"/>
      <c r="AV8860" s="61"/>
      <c r="AW8860" s="61"/>
      <c r="AX8860" s="61"/>
      <c r="AY8860" s="61"/>
      <c r="AZ8860" s="61"/>
      <c r="BA8860" s="61"/>
    </row>
    <row r="8861" spans="39:53" x14ac:dyDescent="0.2">
      <c r="AM8861" s="61"/>
      <c r="AN8861" s="61"/>
      <c r="AO8861" s="171"/>
      <c r="AP8861" s="61"/>
      <c r="AQ8861" s="61"/>
      <c r="AR8861" s="61"/>
      <c r="AS8861" s="61"/>
      <c r="AT8861" s="61"/>
      <c r="AU8861" s="61"/>
      <c r="AV8861" s="61"/>
      <c r="AW8861" s="61"/>
      <c r="AX8861" s="61"/>
      <c r="AY8861" s="61"/>
      <c r="AZ8861" s="61"/>
      <c r="BA8861" s="61"/>
    </row>
    <row r="8862" spans="39:53" x14ac:dyDescent="0.2">
      <c r="AM8862" s="61"/>
      <c r="AN8862" s="61"/>
      <c r="AO8862" s="171"/>
      <c r="AP8862" s="61"/>
      <c r="AQ8862" s="61"/>
      <c r="AR8862" s="61"/>
      <c r="AS8862" s="61"/>
      <c r="AT8862" s="61"/>
      <c r="AU8862" s="61"/>
      <c r="AV8862" s="61"/>
      <c r="AW8862" s="61"/>
      <c r="AX8862" s="61"/>
      <c r="AY8862" s="61"/>
      <c r="AZ8862" s="61"/>
      <c r="BA8862" s="61"/>
    </row>
    <row r="8863" spans="39:53" x14ac:dyDescent="0.2">
      <c r="AM8863" s="61"/>
      <c r="AN8863" s="61"/>
      <c r="AO8863" s="171"/>
      <c r="AP8863" s="61"/>
      <c r="AQ8863" s="61"/>
      <c r="AR8863" s="61"/>
      <c r="AS8863" s="61"/>
      <c r="AT8863" s="61"/>
      <c r="AU8863" s="61"/>
      <c r="AV8863" s="61"/>
      <c r="AW8863" s="61"/>
      <c r="AX8863" s="61"/>
      <c r="AY8863" s="61"/>
      <c r="AZ8863" s="61"/>
      <c r="BA8863" s="61"/>
    </row>
    <row r="8864" spans="39:53" x14ac:dyDescent="0.2">
      <c r="AM8864" s="61"/>
      <c r="AN8864" s="61"/>
      <c r="AO8864" s="171"/>
      <c r="AP8864" s="61"/>
      <c r="AQ8864" s="61"/>
      <c r="AR8864" s="61"/>
      <c r="AS8864" s="61"/>
      <c r="AT8864" s="61"/>
      <c r="AU8864" s="61"/>
      <c r="AV8864" s="61"/>
      <c r="AW8864" s="61"/>
      <c r="AX8864" s="61"/>
      <c r="AY8864" s="61"/>
      <c r="AZ8864" s="61"/>
      <c r="BA8864" s="61"/>
    </row>
    <row r="8865" spans="39:53" x14ac:dyDescent="0.2">
      <c r="AM8865" s="61"/>
      <c r="AN8865" s="61"/>
      <c r="AO8865" s="171"/>
      <c r="AP8865" s="61"/>
      <c r="AQ8865" s="61"/>
      <c r="AR8865" s="61"/>
      <c r="AS8865" s="61"/>
      <c r="AT8865" s="61"/>
      <c r="AU8865" s="61"/>
      <c r="AV8865" s="61"/>
      <c r="AW8865" s="61"/>
      <c r="AX8865" s="61"/>
      <c r="AY8865" s="61"/>
      <c r="AZ8865" s="61"/>
      <c r="BA8865" s="61"/>
    </row>
    <row r="8866" spans="39:53" x14ac:dyDescent="0.2">
      <c r="AM8866" s="61"/>
      <c r="AN8866" s="61"/>
      <c r="AO8866" s="171"/>
      <c r="AP8866" s="61"/>
      <c r="AQ8866" s="61"/>
      <c r="AR8866" s="61"/>
      <c r="AS8866" s="61"/>
      <c r="AT8866" s="61"/>
      <c r="AU8866" s="61"/>
      <c r="AV8866" s="61"/>
      <c r="AW8866" s="61"/>
      <c r="AX8866" s="61"/>
      <c r="AY8866" s="61"/>
      <c r="AZ8866" s="61"/>
      <c r="BA8866" s="61"/>
    </row>
    <row r="8867" spans="39:53" x14ac:dyDescent="0.2">
      <c r="AM8867" s="61"/>
      <c r="AN8867" s="61"/>
      <c r="AO8867" s="171"/>
      <c r="AP8867" s="61"/>
      <c r="AQ8867" s="61"/>
      <c r="AR8867" s="61"/>
      <c r="AS8867" s="61"/>
      <c r="AT8867" s="61"/>
      <c r="AU8867" s="61"/>
      <c r="AV8867" s="61"/>
      <c r="AW8867" s="61"/>
      <c r="AX8867" s="61"/>
      <c r="AY8867" s="61"/>
      <c r="AZ8867" s="61"/>
      <c r="BA8867" s="61"/>
    </row>
    <row r="8868" spans="39:53" x14ac:dyDescent="0.2">
      <c r="AM8868" s="61"/>
      <c r="AN8868" s="61"/>
      <c r="AO8868" s="171"/>
      <c r="AP8868" s="61"/>
      <c r="AQ8868" s="61"/>
      <c r="AR8868" s="61"/>
      <c r="AS8868" s="61"/>
      <c r="AT8868" s="61"/>
      <c r="AU8868" s="61"/>
      <c r="AV8868" s="61"/>
      <c r="AW8868" s="61"/>
      <c r="AX8868" s="61"/>
      <c r="AY8868" s="61"/>
      <c r="AZ8868" s="61"/>
      <c r="BA8868" s="61"/>
    </row>
    <row r="8869" spans="39:53" x14ac:dyDescent="0.2">
      <c r="AM8869" s="61"/>
      <c r="AN8869" s="61"/>
      <c r="AO8869" s="171"/>
      <c r="AP8869" s="61"/>
      <c r="AQ8869" s="61"/>
      <c r="AR8869" s="61"/>
      <c r="AS8869" s="61"/>
      <c r="AT8869" s="61"/>
      <c r="AU8869" s="61"/>
      <c r="AV8869" s="61"/>
      <c r="AW8869" s="61"/>
      <c r="AX8869" s="61"/>
      <c r="AY8869" s="61"/>
      <c r="AZ8869" s="61"/>
      <c r="BA8869" s="61"/>
    </row>
    <row r="8870" spans="39:53" x14ac:dyDescent="0.2">
      <c r="AM8870" s="61"/>
      <c r="AN8870" s="61"/>
      <c r="AO8870" s="171"/>
      <c r="AP8870" s="61"/>
      <c r="AQ8870" s="61"/>
      <c r="AR8870" s="61"/>
      <c r="AS8870" s="61"/>
      <c r="AT8870" s="61"/>
      <c r="AU8870" s="61"/>
      <c r="AV8870" s="61"/>
      <c r="AW8870" s="61"/>
      <c r="AX8870" s="61"/>
      <c r="AY8870" s="61"/>
      <c r="AZ8870" s="61"/>
      <c r="BA8870" s="61"/>
    </row>
    <row r="8871" spans="39:53" x14ac:dyDescent="0.2">
      <c r="AM8871" s="61"/>
      <c r="AN8871" s="61"/>
      <c r="AO8871" s="171"/>
      <c r="AP8871" s="61"/>
      <c r="AQ8871" s="61"/>
      <c r="AR8871" s="61"/>
      <c r="AS8871" s="61"/>
      <c r="AT8871" s="61"/>
      <c r="AU8871" s="61"/>
      <c r="AV8871" s="61"/>
      <c r="AW8871" s="61"/>
      <c r="AX8871" s="61"/>
      <c r="AY8871" s="61"/>
      <c r="AZ8871" s="61"/>
      <c r="BA8871" s="61"/>
    </row>
    <row r="8872" spans="39:53" x14ac:dyDescent="0.2">
      <c r="AM8872" s="61"/>
      <c r="AN8872" s="61"/>
      <c r="AO8872" s="171"/>
      <c r="AP8872" s="61"/>
      <c r="AQ8872" s="61"/>
      <c r="AR8872" s="61"/>
      <c r="AS8872" s="61"/>
      <c r="AT8872" s="61"/>
      <c r="AU8872" s="61"/>
      <c r="AV8872" s="61"/>
      <c r="AW8872" s="61"/>
      <c r="AX8872" s="61"/>
      <c r="AY8872" s="61"/>
      <c r="AZ8872" s="61"/>
      <c r="BA8872" s="61"/>
    </row>
    <row r="8873" spans="39:53" x14ac:dyDescent="0.2">
      <c r="AM8873" s="61"/>
      <c r="AN8873" s="61"/>
      <c r="AO8873" s="171"/>
      <c r="AP8873" s="61"/>
      <c r="AQ8873" s="61"/>
      <c r="AR8873" s="61"/>
      <c r="AS8873" s="61"/>
      <c r="AT8873" s="61"/>
      <c r="AU8873" s="61"/>
      <c r="AV8873" s="61"/>
      <c r="AW8873" s="61"/>
      <c r="AX8873" s="61"/>
      <c r="AY8873" s="61"/>
      <c r="AZ8873" s="61"/>
      <c r="BA8873" s="61"/>
    </row>
    <row r="8874" spans="39:53" x14ac:dyDescent="0.2">
      <c r="AM8874" s="61"/>
      <c r="AN8874" s="61"/>
      <c r="AO8874" s="171"/>
      <c r="AP8874" s="61"/>
      <c r="AQ8874" s="61"/>
      <c r="AR8874" s="61"/>
      <c r="AS8874" s="61"/>
      <c r="AT8874" s="61"/>
      <c r="AU8874" s="61"/>
      <c r="AV8874" s="61"/>
      <c r="AW8874" s="61"/>
      <c r="AX8874" s="61"/>
      <c r="AY8874" s="61"/>
      <c r="AZ8874" s="61"/>
      <c r="BA8874" s="61"/>
    </row>
    <row r="8875" spans="39:53" x14ac:dyDescent="0.2">
      <c r="AM8875" s="61"/>
      <c r="AN8875" s="61"/>
      <c r="AO8875" s="171"/>
      <c r="AP8875" s="61"/>
      <c r="AQ8875" s="61"/>
      <c r="AR8875" s="61"/>
      <c r="AS8875" s="61"/>
      <c r="AT8875" s="61"/>
      <c r="AU8875" s="61"/>
      <c r="AV8875" s="61"/>
      <c r="AW8875" s="61"/>
      <c r="AX8875" s="61"/>
      <c r="AY8875" s="61"/>
      <c r="AZ8875" s="61"/>
      <c r="BA8875" s="61"/>
    </row>
    <row r="8876" spans="39:53" x14ac:dyDescent="0.2">
      <c r="AM8876" s="61"/>
      <c r="AN8876" s="61"/>
      <c r="AO8876" s="171"/>
      <c r="AP8876" s="61"/>
      <c r="AQ8876" s="61"/>
      <c r="AR8876" s="61"/>
      <c r="AS8876" s="61"/>
      <c r="AT8876" s="61"/>
      <c r="AU8876" s="61"/>
      <c r="AV8876" s="61"/>
      <c r="AW8876" s="61"/>
      <c r="AX8876" s="61"/>
      <c r="AY8876" s="61"/>
      <c r="AZ8876" s="61"/>
      <c r="BA8876" s="61"/>
    </row>
    <row r="8877" spans="39:53" x14ac:dyDescent="0.2">
      <c r="AM8877" s="61"/>
      <c r="AN8877" s="61"/>
      <c r="AO8877" s="171"/>
      <c r="AP8877" s="61"/>
      <c r="AQ8877" s="61"/>
      <c r="AR8877" s="61"/>
      <c r="AS8877" s="61"/>
      <c r="AT8877" s="61"/>
      <c r="AU8877" s="61"/>
      <c r="AV8877" s="61"/>
      <c r="AW8877" s="61"/>
      <c r="AX8877" s="61"/>
      <c r="AY8877" s="61"/>
      <c r="AZ8877" s="61"/>
      <c r="BA8877" s="61"/>
    </row>
    <row r="8878" spans="39:53" x14ac:dyDescent="0.2">
      <c r="AM8878" s="61"/>
      <c r="AN8878" s="61"/>
      <c r="AO8878" s="171"/>
      <c r="AP8878" s="61"/>
      <c r="AQ8878" s="61"/>
      <c r="AR8878" s="61"/>
      <c r="AS8878" s="61"/>
      <c r="AT8878" s="61"/>
      <c r="AU8878" s="61"/>
      <c r="AV8878" s="61"/>
      <c r="AW8878" s="61"/>
      <c r="AX8878" s="61"/>
      <c r="AY8878" s="61"/>
      <c r="AZ8878" s="61"/>
      <c r="BA8878" s="61"/>
    </row>
    <row r="8879" spans="39:53" x14ac:dyDescent="0.2">
      <c r="AM8879" s="61"/>
      <c r="AN8879" s="61"/>
      <c r="AO8879" s="171"/>
      <c r="AP8879" s="61"/>
      <c r="AQ8879" s="61"/>
      <c r="AR8879" s="61"/>
      <c r="AS8879" s="61"/>
      <c r="AT8879" s="61"/>
      <c r="AU8879" s="61"/>
      <c r="AV8879" s="61"/>
      <c r="AW8879" s="61"/>
      <c r="AX8879" s="61"/>
      <c r="AY8879" s="61"/>
      <c r="AZ8879" s="61"/>
      <c r="BA8879" s="61"/>
    </row>
    <row r="8880" spans="39:53" x14ac:dyDescent="0.2">
      <c r="AM8880" s="61"/>
      <c r="AN8880" s="61"/>
      <c r="AO8880" s="171"/>
      <c r="AP8880" s="61"/>
      <c r="AQ8880" s="61"/>
      <c r="AR8880" s="61"/>
      <c r="AS8880" s="61"/>
      <c r="AT8880" s="61"/>
      <c r="AU8880" s="61"/>
      <c r="AV8880" s="61"/>
      <c r="AW8880" s="61"/>
      <c r="AX8880" s="61"/>
      <c r="AY8880" s="61"/>
      <c r="AZ8880" s="61"/>
      <c r="BA8880" s="61"/>
    </row>
    <row r="8881" spans="39:53" x14ac:dyDescent="0.2">
      <c r="AM8881" s="61"/>
      <c r="AN8881" s="61"/>
      <c r="AO8881" s="171"/>
      <c r="AP8881" s="61"/>
      <c r="AQ8881" s="61"/>
      <c r="AR8881" s="61"/>
      <c r="AS8881" s="61"/>
      <c r="AT8881" s="61"/>
      <c r="AU8881" s="61"/>
      <c r="AV8881" s="61"/>
      <c r="AW8881" s="61"/>
      <c r="AX8881" s="61"/>
      <c r="AY8881" s="61"/>
      <c r="AZ8881" s="61"/>
      <c r="BA8881" s="61"/>
    </row>
    <row r="8882" spans="39:53" x14ac:dyDescent="0.2">
      <c r="AM8882" s="61"/>
      <c r="AN8882" s="61"/>
      <c r="AO8882" s="171"/>
      <c r="AP8882" s="61"/>
      <c r="AQ8882" s="61"/>
      <c r="AR8882" s="61"/>
      <c r="AS8882" s="61"/>
      <c r="AT8882" s="61"/>
      <c r="AU8882" s="61"/>
      <c r="AV8882" s="61"/>
      <c r="AW8882" s="61"/>
      <c r="AX8882" s="61"/>
      <c r="AY8882" s="61"/>
      <c r="AZ8882" s="61"/>
      <c r="BA8882" s="61"/>
    </row>
    <row r="8883" spans="39:53" x14ac:dyDescent="0.2">
      <c r="AM8883" s="61"/>
      <c r="AN8883" s="61"/>
      <c r="AO8883" s="171"/>
      <c r="AP8883" s="61"/>
      <c r="AQ8883" s="61"/>
      <c r="AR8883" s="61"/>
      <c r="AS8883" s="61"/>
      <c r="AT8883" s="61"/>
      <c r="AU8883" s="61"/>
      <c r="AV8883" s="61"/>
      <c r="AW8883" s="61"/>
      <c r="AX8883" s="61"/>
      <c r="AY8883" s="61"/>
      <c r="AZ8883" s="61"/>
      <c r="BA8883" s="61"/>
    </row>
    <row r="8884" spans="39:53" x14ac:dyDescent="0.2">
      <c r="AM8884" s="61"/>
      <c r="AN8884" s="61"/>
      <c r="AO8884" s="171"/>
      <c r="AP8884" s="61"/>
      <c r="AQ8884" s="61"/>
      <c r="AR8884" s="61"/>
      <c r="AS8884" s="61"/>
      <c r="AT8884" s="61"/>
      <c r="AU8884" s="61"/>
      <c r="AV8884" s="61"/>
      <c r="AW8884" s="61"/>
      <c r="AX8884" s="61"/>
      <c r="AY8884" s="61"/>
      <c r="AZ8884" s="61"/>
      <c r="BA8884" s="61"/>
    </row>
    <row r="8885" spans="39:53" x14ac:dyDescent="0.2">
      <c r="AM8885" s="61"/>
      <c r="AN8885" s="61"/>
      <c r="AO8885" s="171"/>
      <c r="AP8885" s="61"/>
      <c r="AQ8885" s="61"/>
      <c r="AR8885" s="61"/>
      <c r="AS8885" s="61"/>
      <c r="AT8885" s="61"/>
      <c r="AU8885" s="61"/>
      <c r="AV8885" s="61"/>
      <c r="AW8885" s="61"/>
      <c r="AX8885" s="61"/>
      <c r="AY8885" s="61"/>
      <c r="AZ8885" s="61"/>
      <c r="BA8885" s="61"/>
    </row>
    <row r="8886" spans="39:53" x14ac:dyDescent="0.2">
      <c r="AM8886" s="61"/>
      <c r="AN8886" s="61"/>
      <c r="AO8886" s="171"/>
      <c r="AP8886" s="61"/>
      <c r="AQ8886" s="61"/>
      <c r="AR8886" s="61"/>
      <c r="AS8886" s="61"/>
      <c r="AT8886" s="61"/>
      <c r="AU8886" s="61"/>
      <c r="AV8886" s="61"/>
      <c r="AW8886" s="61"/>
      <c r="AX8886" s="61"/>
      <c r="AY8886" s="61"/>
      <c r="AZ8886" s="61"/>
      <c r="BA8886" s="61"/>
    </row>
    <row r="8887" spans="39:53" x14ac:dyDescent="0.2">
      <c r="AM8887" s="61"/>
      <c r="AN8887" s="61"/>
      <c r="AO8887" s="171"/>
      <c r="AP8887" s="61"/>
      <c r="AQ8887" s="61"/>
      <c r="AR8887" s="61"/>
      <c r="AS8887" s="61"/>
      <c r="AT8887" s="61"/>
      <c r="AU8887" s="61"/>
      <c r="AV8887" s="61"/>
      <c r="AW8887" s="61"/>
      <c r="AX8887" s="61"/>
      <c r="AY8887" s="61"/>
      <c r="AZ8887" s="61"/>
      <c r="BA8887" s="61"/>
    </row>
    <row r="8888" spans="39:53" x14ac:dyDescent="0.2">
      <c r="AM8888" s="61"/>
      <c r="AN8888" s="61"/>
      <c r="AO8888" s="171"/>
      <c r="AP8888" s="61"/>
      <c r="AQ8888" s="61"/>
      <c r="AR8888" s="61"/>
      <c r="AS8888" s="61"/>
      <c r="AT8888" s="61"/>
      <c r="AU8888" s="61"/>
      <c r="AV8888" s="61"/>
      <c r="AW8888" s="61"/>
      <c r="AX8888" s="61"/>
      <c r="AY8888" s="61"/>
      <c r="AZ8888" s="61"/>
      <c r="BA8888" s="61"/>
    </row>
    <row r="8889" spans="39:53" x14ac:dyDescent="0.2">
      <c r="AM8889" s="61"/>
      <c r="AN8889" s="61"/>
      <c r="AO8889" s="171"/>
      <c r="AP8889" s="61"/>
      <c r="AQ8889" s="61"/>
      <c r="AR8889" s="61"/>
      <c r="AS8889" s="61"/>
      <c r="AT8889" s="61"/>
      <c r="AU8889" s="61"/>
      <c r="AV8889" s="61"/>
      <c r="AW8889" s="61"/>
      <c r="AX8889" s="61"/>
      <c r="AY8889" s="61"/>
      <c r="AZ8889" s="61"/>
      <c r="BA8889" s="61"/>
    </row>
    <row r="8890" spans="39:53" x14ac:dyDescent="0.2">
      <c r="AM8890" s="61"/>
      <c r="AN8890" s="61"/>
      <c r="AO8890" s="171"/>
      <c r="AP8890" s="61"/>
      <c r="AQ8890" s="61"/>
      <c r="AR8890" s="61"/>
      <c r="AS8890" s="61"/>
      <c r="AT8890" s="61"/>
      <c r="AU8890" s="61"/>
      <c r="AV8890" s="61"/>
      <c r="AW8890" s="61"/>
      <c r="AX8890" s="61"/>
      <c r="AY8890" s="61"/>
      <c r="AZ8890" s="61"/>
      <c r="BA8890" s="61"/>
    </row>
    <row r="8891" spans="39:53" x14ac:dyDescent="0.2">
      <c r="AM8891" s="61"/>
      <c r="AN8891" s="61"/>
      <c r="AO8891" s="171"/>
      <c r="AP8891" s="61"/>
      <c r="AQ8891" s="61"/>
      <c r="AR8891" s="61"/>
      <c r="AS8891" s="61"/>
      <c r="AT8891" s="61"/>
      <c r="AU8891" s="61"/>
      <c r="AV8891" s="61"/>
      <c r="AW8891" s="61"/>
      <c r="AX8891" s="61"/>
      <c r="AY8891" s="61"/>
      <c r="AZ8891" s="61"/>
      <c r="BA8891" s="61"/>
    </row>
    <row r="8892" spans="39:53" x14ac:dyDescent="0.2">
      <c r="AM8892" s="61"/>
      <c r="AN8892" s="61"/>
      <c r="AO8892" s="171"/>
      <c r="AP8892" s="61"/>
      <c r="AQ8892" s="61"/>
      <c r="AR8892" s="61"/>
      <c r="AS8892" s="61"/>
      <c r="AT8892" s="61"/>
      <c r="AU8892" s="61"/>
      <c r="AV8892" s="61"/>
      <c r="AW8892" s="61"/>
      <c r="AX8892" s="61"/>
      <c r="AY8892" s="61"/>
      <c r="AZ8892" s="61"/>
      <c r="BA8892" s="61"/>
    </row>
    <row r="8893" spans="39:53" x14ac:dyDescent="0.2">
      <c r="AM8893" s="61"/>
      <c r="AN8893" s="61"/>
      <c r="AO8893" s="171"/>
      <c r="AP8893" s="61"/>
      <c r="AQ8893" s="61"/>
      <c r="AR8893" s="61"/>
      <c r="AS8893" s="61"/>
      <c r="AT8893" s="61"/>
      <c r="AU8893" s="61"/>
      <c r="AV8893" s="61"/>
      <c r="AW8893" s="61"/>
      <c r="AX8893" s="61"/>
      <c r="AY8893" s="61"/>
      <c r="AZ8893" s="61"/>
      <c r="BA8893" s="61"/>
    </row>
    <row r="8894" spans="39:53" x14ac:dyDescent="0.2">
      <c r="AM8894" s="61"/>
      <c r="AN8894" s="61"/>
      <c r="AO8894" s="171"/>
      <c r="AP8894" s="61"/>
      <c r="AQ8894" s="61"/>
      <c r="AR8894" s="61"/>
      <c r="AS8894" s="61"/>
      <c r="AT8894" s="61"/>
      <c r="AU8894" s="61"/>
      <c r="AV8894" s="61"/>
      <c r="AW8894" s="61"/>
      <c r="AX8894" s="61"/>
      <c r="AY8894" s="61"/>
      <c r="AZ8894" s="61"/>
      <c r="BA8894" s="61"/>
    </row>
    <row r="8895" spans="39:53" x14ac:dyDescent="0.2">
      <c r="AM8895" s="61"/>
      <c r="AN8895" s="61"/>
      <c r="AO8895" s="171"/>
      <c r="AP8895" s="61"/>
      <c r="AQ8895" s="61"/>
      <c r="AR8895" s="61"/>
      <c r="AS8895" s="61"/>
      <c r="AT8895" s="61"/>
      <c r="AU8895" s="61"/>
      <c r="AV8895" s="61"/>
      <c r="AW8895" s="61"/>
      <c r="AX8895" s="61"/>
      <c r="AY8895" s="61"/>
      <c r="AZ8895" s="61"/>
      <c r="BA8895" s="61"/>
    </row>
    <row r="8896" spans="39:53" x14ac:dyDescent="0.2">
      <c r="AM8896" s="61"/>
      <c r="AN8896" s="61"/>
      <c r="AO8896" s="171"/>
      <c r="AP8896" s="61"/>
      <c r="AQ8896" s="61"/>
      <c r="AR8896" s="61"/>
      <c r="AS8896" s="61"/>
      <c r="AT8896" s="61"/>
      <c r="AU8896" s="61"/>
      <c r="AV8896" s="61"/>
      <c r="AW8896" s="61"/>
      <c r="AX8896" s="61"/>
      <c r="AY8896" s="61"/>
      <c r="AZ8896" s="61"/>
      <c r="BA8896" s="61"/>
    </row>
    <row r="8897" spans="39:53" x14ac:dyDescent="0.2">
      <c r="AM8897" s="61"/>
      <c r="AN8897" s="61"/>
      <c r="AO8897" s="171"/>
      <c r="AP8897" s="61"/>
      <c r="AQ8897" s="61"/>
      <c r="AR8897" s="61"/>
      <c r="AS8897" s="61"/>
      <c r="AT8897" s="61"/>
      <c r="AU8897" s="61"/>
      <c r="AV8897" s="61"/>
      <c r="AW8897" s="61"/>
      <c r="AX8897" s="61"/>
      <c r="AY8897" s="61"/>
      <c r="AZ8897" s="61"/>
      <c r="BA8897" s="61"/>
    </row>
    <row r="8898" spans="39:53" x14ac:dyDescent="0.2">
      <c r="AM8898" s="61"/>
      <c r="AN8898" s="61"/>
      <c r="AO8898" s="171"/>
      <c r="AP8898" s="61"/>
      <c r="AQ8898" s="61"/>
      <c r="AR8898" s="61"/>
      <c r="AS8898" s="61"/>
      <c r="AT8898" s="61"/>
      <c r="AU8898" s="61"/>
      <c r="AV8898" s="61"/>
      <c r="AW8898" s="61"/>
      <c r="AX8898" s="61"/>
      <c r="AY8898" s="61"/>
      <c r="AZ8898" s="61"/>
      <c r="BA8898" s="61"/>
    </row>
    <row r="8899" spans="39:53" x14ac:dyDescent="0.2">
      <c r="AM8899" s="61"/>
      <c r="AN8899" s="61"/>
      <c r="AO8899" s="171"/>
      <c r="AP8899" s="61"/>
      <c r="AQ8899" s="61"/>
      <c r="AR8899" s="61"/>
      <c r="AS8899" s="61"/>
      <c r="AT8899" s="61"/>
      <c r="AU8899" s="61"/>
      <c r="AV8899" s="61"/>
      <c r="AW8899" s="61"/>
      <c r="AX8899" s="61"/>
      <c r="AY8899" s="61"/>
      <c r="AZ8899" s="61"/>
      <c r="BA8899" s="61"/>
    </row>
    <row r="8900" spans="39:53" x14ac:dyDescent="0.2">
      <c r="AM8900" s="61"/>
      <c r="AN8900" s="61"/>
      <c r="AO8900" s="171"/>
      <c r="AP8900" s="61"/>
      <c r="AQ8900" s="61"/>
      <c r="AR8900" s="61"/>
      <c r="AS8900" s="61"/>
      <c r="AT8900" s="61"/>
      <c r="AU8900" s="61"/>
      <c r="AV8900" s="61"/>
      <c r="AW8900" s="61"/>
      <c r="AX8900" s="61"/>
      <c r="AY8900" s="61"/>
      <c r="AZ8900" s="61"/>
      <c r="BA8900" s="61"/>
    </row>
    <row r="8901" spans="39:53" x14ac:dyDescent="0.2">
      <c r="AM8901" s="61"/>
      <c r="AN8901" s="61"/>
      <c r="AO8901" s="171"/>
      <c r="AP8901" s="61"/>
      <c r="AQ8901" s="61"/>
      <c r="AR8901" s="61"/>
      <c r="AS8901" s="61"/>
      <c r="AT8901" s="61"/>
      <c r="AU8901" s="61"/>
      <c r="AV8901" s="61"/>
      <c r="AW8901" s="61"/>
      <c r="AX8901" s="61"/>
      <c r="AY8901" s="61"/>
      <c r="AZ8901" s="61"/>
      <c r="BA8901" s="61"/>
    </row>
    <row r="8902" spans="39:53" x14ac:dyDescent="0.2">
      <c r="AM8902" s="61"/>
      <c r="AN8902" s="61"/>
      <c r="AO8902" s="171"/>
      <c r="AP8902" s="61"/>
      <c r="AQ8902" s="61"/>
      <c r="AR8902" s="61"/>
      <c r="AS8902" s="61"/>
      <c r="AT8902" s="61"/>
      <c r="AU8902" s="61"/>
      <c r="AV8902" s="61"/>
      <c r="AW8902" s="61"/>
      <c r="AX8902" s="61"/>
      <c r="AY8902" s="61"/>
      <c r="AZ8902" s="61"/>
      <c r="BA8902" s="61"/>
    </row>
    <row r="8903" spans="39:53" x14ac:dyDescent="0.2">
      <c r="AM8903" s="61"/>
      <c r="AN8903" s="61"/>
      <c r="AO8903" s="171"/>
      <c r="AP8903" s="61"/>
      <c r="AQ8903" s="61"/>
      <c r="AR8903" s="61"/>
      <c r="AS8903" s="61"/>
      <c r="AT8903" s="61"/>
      <c r="AU8903" s="61"/>
      <c r="AV8903" s="61"/>
      <c r="AW8903" s="61"/>
      <c r="AX8903" s="61"/>
      <c r="AY8903" s="61"/>
      <c r="AZ8903" s="61"/>
      <c r="BA8903" s="61"/>
    </row>
    <row r="8904" spans="39:53" x14ac:dyDescent="0.2">
      <c r="AM8904" s="61"/>
      <c r="AN8904" s="61"/>
      <c r="AO8904" s="171"/>
      <c r="AP8904" s="61"/>
      <c r="AQ8904" s="61"/>
      <c r="AR8904" s="61"/>
      <c r="AS8904" s="61"/>
      <c r="AT8904" s="61"/>
      <c r="AU8904" s="61"/>
      <c r="AV8904" s="61"/>
      <c r="AW8904" s="61"/>
      <c r="AX8904" s="61"/>
      <c r="AY8904" s="61"/>
      <c r="AZ8904" s="61"/>
      <c r="BA8904" s="61"/>
    </row>
    <row r="8905" spans="39:53" x14ac:dyDescent="0.2">
      <c r="AM8905" s="61"/>
      <c r="AN8905" s="61"/>
      <c r="AO8905" s="171"/>
      <c r="AP8905" s="61"/>
      <c r="AQ8905" s="61"/>
      <c r="AR8905" s="61"/>
      <c r="AS8905" s="61"/>
      <c r="AT8905" s="61"/>
      <c r="AU8905" s="61"/>
      <c r="AV8905" s="61"/>
      <c r="AW8905" s="61"/>
      <c r="AX8905" s="61"/>
      <c r="AY8905" s="61"/>
      <c r="AZ8905" s="61"/>
      <c r="BA8905" s="61"/>
    </row>
    <row r="8906" spans="39:53" x14ac:dyDescent="0.2">
      <c r="AM8906" s="61"/>
      <c r="AN8906" s="61"/>
      <c r="AO8906" s="171"/>
      <c r="AP8906" s="61"/>
      <c r="AQ8906" s="61"/>
      <c r="AR8906" s="61"/>
      <c r="AS8906" s="61"/>
      <c r="AT8906" s="61"/>
      <c r="AU8906" s="61"/>
      <c r="AV8906" s="61"/>
      <c r="AW8906" s="61"/>
      <c r="AX8906" s="61"/>
      <c r="AY8906" s="61"/>
      <c r="AZ8906" s="61"/>
      <c r="BA8906" s="61"/>
    </row>
    <row r="8907" spans="39:53" x14ac:dyDescent="0.2">
      <c r="AM8907" s="61"/>
      <c r="AN8907" s="61"/>
      <c r="AO8907" s="171"/>
      <c r="AP8907" s="61"/>
      <c r="AQ8907" s="61"/>
      <c r="AR8907" s="61"/>
      <c r="AS8907" s="61"/>
      <c r="AT8907" s="61"/>
      <c r="AU8907" s="61"/>
      <c r="AV8907" s="61"/>
      <c r="AW8907" s="61"/>
      <c r="AX8907" s="61"/>
      <c r="AY8907" s="61"/>
      <c r="AZ8907" s="61"/>
      <c r="BA8907" s="61"/>
    </row>
    <row r="8908" spans="39:53" x14ac:dyDescent="0.2">
      <c r="AM8908" s="61"/>
      <c r="AN8908" s="61"/>
      <c r="AO8908" s="171"/>
      <c r="AP8908" s="61"/>
      <c r="AQ8908" s="61"/>
      <c r="AR8908" s="61"/>
      <c r="AS8908" s="61"/>
      <c r="AT8908" s="61"/>
      <c r="AU8908" s="61"/>
      <c r="AV8908" s="61"/>
      <c r="AW8908" s="61"/>
      <c r="AX8908" s="61"/>
      <c r="AY8908" s="61"/>
      <c r="AZ8908" s="61"/>
      <c r="BA8908" s="61"/>
    </row>
    <row r="8909" spans="39:53" x14ac:dyDescent="0.2">
      <c r="AM8909" s="61"/>
      <c r="AN8909" s="61"/>
      <c r="AO8909" s="171"/>
      <c r="AP8909" s="61"/>
      <c r="AQ8909" s="61"/>
      <c r="AR8909" s="61"/>
      <c r="AS8909" s="61"/>
      <c r="AT8909" s="61"/>
      <c r="AU8909" s="61"/>
      <c r="AV8909" s="61"/>
      <c r="AW8909" s="61"/>
      <c r="AX8909" s="61"/>
      <c r="AY8909" s="61"/>
      <c r="AZ8909" s="61"/>
      <c r="BA8909" s="61"/>
    </row>
    <row r="8910" spans="39:53" x14ac:dyDescent="0.2">
      <c r="AM8910" s="61"/>
      <c r="AN8910" s="61"/>
      <c r="AO8910" s="171"/>
      <c r="AP8910" s="61"/>
      <c r="AQ8910" s="61"/>
      <c r="AR8910" s="61"/>
      <c r="AS8910" s="61"/>
      <c r="AT8910" s="61"/>
      <c r="AU8910" s="61"/>
      <c r="AV8910" s="61"/>
      <c r="AW8910" s="61"/>
      <c r="AX8910" s="61"/>
      <c r="AY8910" s="61"/>
      <c r="AZ8910" s="61"/>
      <c r="BA8910" s="61"/>
    </row>
    <row r="8911" spans="39:53" x14ac:dyDescent="0.2">
      <c r="AM8911" s="61"/>
      <c r="AN8911" s="61"/>
      <c r="AO8911" s="171"/>
      <c r="AP8911" s="61"/>
      <c r="AQ8911" s="61"/>
      <c r="AR8911" s="61"/>
      <c r="AS8911" s="61"/>
      <c r="AT8911" s="61"/>
      <c r="AU8911" s="61"/>
      <c r="AV8911" s="61"/>
      <c r="AW8911" s="61"/>
      <c r="AX8911" s="61"/>
      <c r="AY8911" s="61"/>
      <c r="AZ8911" s="61"/>
      <c r="BA8911" s="61"/>
    </row>
    <row r="8912" spans="39:53" x14ac:dyDescent="0.2">
      <c r="AM8912" s="61"/>
      <c r="AN8912" s="61"/>
      <c r="AO8912" s="171"/>
      <c r="AP8912" s="61"/>
      <c r="AQ8912" s="61"/>
      <c r="AR8912" s="61"/>
      <c r="AS8912" s="61"/>
      <c r="AT8912" s="61"/>
      <c r="AU8912" s="61"/>
      <c r="AV8912" s="61"/>
      <c r="AW8912" s="61"/>
      <c r="AX8912" s="61"/>
      <c r="AY8912" s="61"/>
      <c r="AZ8912" s="61"/>
      <c r="BA8912" s="61"/>
    </row>
    <row r="8913" spans="39:53" x14ac:dyDescent="0.2">
      <c r="AM8913" s="61"/>
      <c r="AN8913" s="61"/>
      <c r="AO8913" s="171"/>
      <c r="AP8913" s="61"/>
      <c r="AQ8913" s="61"/>
      <c r="AR8913" s="61"/>
      <c r="AS8913" s="61"/>
      <c r="AT8913" s="61"/>
      <c r="AU8913" s="61"/>
      <c r="AV8913" s="61"/>
      <c r="AW8913" s="61"/>
      <c r="AX8913" s="61"/>
      <c r="AY8913" s="61"/>
      <c r="AZ8913" s="61"/>
      <c r="BA8913" s="61"/>
    </row>
    <row r="8914" spans="39:53" x14ac:dyDescent="0.2">
      <c r="AM8914" s="61"/>
      <c r="AN8914" s="61"/>
      <c r="AO8914" s="171"/>
      <c r="AP8914" s="61"/>
      <c r="AQ8914" s="61"/>
      <c r="AR8914" s="61"/>
      <c r="AS8914" s="61"/>
      <c r="AT8914" s="61"/>
      <c r="AU8914" s="61"/>
      <c r="AV8914" s="61"/>
      <c r="AW8914" s="61"/>
      <c r="AX8914" s="61"/>
      <c r="AY8914" s="61"/>
      <c r="AZ8914" s="61"/>
      <c r="BA8914" s="61"/>
    </row>
    <row r="8915" spans="39:53" x14ac:dyDescent="0.2">
      <c r="AM8915" s="61"/>
      <c r="AN8915" s="61"/>
      <c r="AO8915" s="171"/>
      <c r="AP8915" s="61"/>
      <c r="AQ8915" s="61"/>
      <c r="AR8915" s="61"/>
      <c r="AS8915" s="61"/>
      <c r="AT8915" s="61"/>
      <c r="AU8915" s="61"/>
      <c r="AV8915" s="61"/>
      <c r="AW8915" s="61"/>
      <c r="AX8915" s="61"/>
      <c r="AY8915" s="61"/>
      <c r="AZ8915" s="61"/>
      <c r="BA8915" s="61"/>
    </row>
    <row r="8916" spans="39:53" x14ac:dyDescent="0.2">
      <c r="AM8916" s="61"/>
      <c r="AN8916" s="61"/>
      <c r="AO8916" s="171"/>
      <c r="AP8916" s="61"/>
      <c r="AQ8916" s="61"/>
      <c r="AR8916" s="61"/>
      <c r="AS8916" s="61"/>
      <c r="AT8916" s="61"/>
      <c r="AU8916" s="61"/>
      <c r="AV8916" s="61"/>
      <c r="AW8916" s="61"/>
      <c r="AX8916" s="61"/>
      <c r="AY8916" s="61"/>
      <c r="AZ8916" s="61"/>
      <c r="BA8916" s="61"/>
    </row>
    <row r="8917" spans="39:53" x14ac:dyDescent="0.2">
      <c r="AM8917" s="61"/>
      <c r="AN8917" s="61"/>
      <c r="AO8917" s="171"/>
      <c r="AP8917" s="61"/>
      <c r="AQ8917" s="61"/>
      <c r="AR8917" s="61"/>
      <c r="AS8917" s="61"/>
      <c r="AT8917" s="61"/>
      <c r="AU8917" s="61"/>
      <c r="AV8917" s="61"/>
      <c r="AW8917" s="61"/>
      <c r="AX8917" s="61"/>
      <c r="AY8917" s="61"/>
      <c r="AZ8917" s="61"/>
      <c r="BA8917" s="61"/>
    </row>
    <row r="8918" spans="39:53" x14ac:dyDescent="0.2">
      <c r="AM8918" s="61"/>
      <c r="AN8918" s="61"/>
      <c r="AO8918" s="171"/>
      <c r="AP8918" s="61"/>
      <c r="AQ8918" s="61"/>
      <c r="AR8918" s="61"/>
      <c r="AS8918" s="61"/>
      <c r="AT8918" s="61"/>
      <c r="AU8918" s="61"/>
      <c r="AV8918" s="61"/>
      <c r="AW8918" s="61"/>
      <c r="AX8918" s="61"/>
      <c r="AY8918" s="61"/>
      <c r="AZ8918" s="61"/>
      <c r="BA8918" s="61"/>
    </row>
    <row r="8919" spans="39:53" x14ac:dyDescent="0.2">
      <c r="AM8919" s="61"/>
      <c r="AN8919" s="61"/>
      <c r="AO8919" s="171"/>
      <c r="AP8919" s="61"/>
      <c r="AQ8919" s="61"/>
      <c r="AR8919" s="61"/>
      <c r="AS8919" s="61"/>
      <c r="AT8919" s="61"/>
      <c r="AU8919" s="61"/>
      <c r="AV8919" s="61"/>
      <c r="AW8919" s="61"/>
      <c r="AX8919" s="61"/>
      <c r="AY8919" s="61"/>
      <c r="AZ8919" s="61"/>
      <c r="BA8919" s="61"/>
    </row>
    <row r="8920" spans="39:53" x14ac:dyDescent="0.2">
      <c r="AM8920" s="61"/>
      <c r="AN8920" s="61"/>
      <c r="AO8920" s="171"/>
      <c r="AP8920" s="61"/>
      <c r="AQ8920" s="61"/>
      <c r="AR8920" s="61"/>
      <c r="AS8920" s="61"/>
      <c r="AT8920" s="61"/>
      <c r="AU8920" s="61"/>
      <c r="AV8920" s="61"/>
      <c r="AW8920" s="61"/>
      <c r="AX8920" s="61"/>
      <c r="AY8920" s="61"/>
      <c r="AZ8920" s="61"/>
      <c r="BA8920" s="61"/>
    </row>
    <row r="8921" spans="39:53" x14ac:dyDescent="0.2">
      <c r="AM8921" s="61"/>
      <c r="AN8921" s="61"/>
      <c r="AO8921" s="171"/>
      <c r="AP8921" s="61"/>
      <c r="AQ8921" s="61"/>
      <c r="AR8921" s="61"/>
      <c r="AS8921" s="61"/>
      <c r="AT8921" s="61"/>
      <c r="AU8921" s="61"/>
      <c r="AV8921" s="61"/>
      <c r="AW8921" s="61"/>
      <c r="AX8921" s="61"/>
      <c r="AY8921" s="61"/>
      <c r="AZ8921" s="61"/>
      <c r="BA8921" s="61"/>
    </row>
    <row r="8922" spans="39:53" x14ac:dyDescent="0.2">
      <c r="AM8922" s="61"/>
      <c r="AN8922" s="61"/>
      <c r="AO8922" s="171"/>
      <c r="AP8922" s="61"/>
      <c r="AQ8922" s="61"/>
      <c r="AR8922" s="61"/>
      <c r="AS8922" s="61"/>
      <c r="AT8922" s="61"/>
      <c r="AU8922" s="61"/>
      <c r="AV8922" s="61"/>
      <c r="AW8922" s="61"/>
      <c r="AX8922" s="61"/>
      <c r="AY8922" s="61"/>
      <c r="AZ8922" s="61"/>
      <c r="BA8922" s="61"/>
    </row>
    <row r="8923" spans="39:53" x14ac:dyDescent="0.2">
      <c r="AM8923" s="61"/>
      <c r="AN8923" s="61"/>
      <c r="AO8923" s="171"/>
      <c r="AP8923" s="61"/>
      <c r="AQ8923" s="61"/>
      <c r="AR8923" s="61"/>
      <c r="AS8923" s="61"/>
      <c r="AT8923" s="61"/>
      <c r="AU8923" s="61"/>
      <c r="AV8923" s="61"/>
      <c r="AW8923" s="61"/>
      <c r="AX8923" s="61"/>
      <c r="AY8923" s="61"/>
      <c r="AZ8923" s="61"/>
      <c r="BA8923" s="61"/>
    </row>
    <row r="8924" spans="39:53" x14ac:dyDescent="0.2">
      <c r="AM8924" s="61"/>
      <c r="AN8924" s="61"/>
      <c r="AO8924" s="171"/>
      <c r="AP8924" s="61"/>
      <c r="AQ8924" s="61"/>
      <c r="AR8924" s="61"/>
      <c r="AS8924" s="61"/>
      <c r="AT8924" s="61"/>
      <c r="AU8924" s="61"/>
      <c r="AV8924" s="61"/>
      <c r="AW8924" s="61"/>
      <c r="AX8924" s="61"/>
      <c r="AY8924" s="61"/>
      <c r="AZ8924" s="61"/>
      <c r="BA8924" s="61"/>
    </row>
    <row r="8925" spans="39:53" x14ac:dyDescent="0.2">
      <c r="AM8925" s="61"/>
      <c r="AN8925" s="61"/>
      <c r="AO8925" s="171"/>
      <c r="AP8925" s="61"/>
      <c r="AQ8925" s="61"/>
      <c r="AR8925" s="61"/>
      <c r="AS8925" s="61"/>
      <c r="AT8925" s="61"/>
      <c r="AU8925" s="61"/>
      <c r="AV8925" s="61"/>
      <c r="AW8925" s="61"/>
      <c r="AX8925" s="61"/>
      <c r="AY8925" s="61"/>
      <c r="AZ8925" s="61"/>
      <c r="BA8925" s="61"/>
    </row>
    <row r="8926" spans="39:53" x14ac:dyDescent="0.2">
      <c r="AM8926" s="61"/>
      <c r="AN8926" s="61"/>
      <c r="AO8926" s="171"/>
      <c r="AP8926" s="61"/>
      <c r="AQ8926" s="61"/>
      <c r="AR8926" s="61"/>
      <c r="AS8926" s="61"/>
      <c r="AT8926" s="61"/>
      <c r="AU8926" s="61"/>
      <c r="AV8926" s="61"/>
      <c r="AW8926" s="61"/>
      <c r="AX8926" s="61"/>
      <c r="AY8926" s="61"/>
      <c r="AZ8926" s="61"/>
      <c r="BA8926" s="61"/>
    </row>
    <row r="8927" spans="39:53" x14ac:dyDescent="0.2">
      <c r="AM8927" s="61"/>
      <c r="AN8927" s="61"/>
      <c r="AO8927" s="171"/>
      <c r="AP8927" s="61"/>
      <c r="AQ8927" s="61"/>
      <c r="AR8927" s="61"/>
      <c r="AS8927" s="61"/>
      <c r="AT8927" s="61"/>
      <c r="AU8927" s="61"/>
      <c r="AV8927" s="61"/>
      <c r="AW8927" s="61"/>
      <c r="AX8927" s="61"/>
      <c r="AY8927" s="61"/>
      <c r="AZ8927" s="61"/>
      <c r="BA8927" s="61"/>
    </row>
    <row r="8928" spans="39:53" x14ac:dyDescent="0.2">
      <c r="AM8928" s="61"/>
      <c r="AN8928" s="61"/>
      <c r="AO8928" s="171"/>
      <c r="AP8928" s="61"/>
      <c r="AQ8928" s="61"/>
      <c r="AR8928" s="61"/>
      <c r="AS8928" s="61"/>
      <c r="AT8928" s="61"/>
      <c r="AU8928" s="61"/>
      <c r="AV8928" s="61"/>
      <c r="AW8928" s="61"/>
      <c r="AX8928" s="61"/>
      <c r="AY8928" s="61"/>
      <c r="AZ8928" s="61"/>
      <c r="BA8928" s="61"/>
    </row>
    <row r="8929" spans="39:53" x14ac:dyDescent="0.2">
      <c r="AM8929" s="61"/>
      <c r="AN8929" s="61"/>
      <c r="AO8929" s="171"/>
      <c r="AP8929" s="61"/>
      <c r="AQ8929" s="61"/>
      <c r="AR8929" s="61"/>
      <c r="AS8929" s="61"/>
      <c r="AT8929" s="61"/>
      <c r="AU8929" s="61"/>
      <c r="AV8929" s="61"/>
      <c r="AW8929" s="61"/>
      <c r="AX8929" s="61"/>
      <c r="AY8929" s="61"/>
      <c r="AZ8929" s="61"/>
      <c r="BA8929" s="61"/>
    </row>
    <row r="8930" spans="39:53" x14ac:dyDescent="0.2">
      <c r="AM8930" s="61"/>
      <c r="AN8930" s="61"/>
      <c r="AO8930" s="171"/>
      <c r="AP8930" s="61"/>
      <c r="AQ8930" s="61"/>
      <c r="AR8930" s="61"/>
      <c r="AS8930" s="61"/>
      <c r="AT8930" s="61"/>
      <c r="AU8930" s="61"/>
      <c r="AV8930" s="61"/>
      <c r="AW8930" s="61"/>
      <c r="AX8930" s="61"/>
      <c r="AY8930" s="61"/>
      <c r="AZ8930" s="61"/>
      <c r="BA8930" s="61"/>
    </row>
    <row r="8931" spans="39:53" x14ac:dyDescent="0.2">
      <c r="AM8931" s="61"/>
      <c r="AN8931" s="61"/>
      <c r="AO8931" s="171"/>
      <c r="AP8931" s="61"/>
      <c r="AQ8931" s="61"/>
      <c r="AR8931" s="61"/>
      <c r="AS8931" s="61"/>
      <c r="AT8931" s="61"/>
      <c r="AU8931" s="61"/>
      <c r="AV8931" s="61"/>
      <c r="AW8931" s="61"/>
      <c r="AX8931" s="61"/>
      <c r="AY8931" s="61"/>
      <c r="AZ8931" s="61"/>
      <c r="BA8931" s="61"/>
    </row>
    <row r="8932" spans="39:53" x14ac:dyDescent="0.2">
      <c r="AM8932" s="61"/>
      <c r="AN8932" s="61"/>
      <c r="AO8932" s="171"/>
      <c r="AP8932" s="61"/>
      <c r="AQ8932" s="61"/>
      <c r="AR8932" s="61"/>
      <c r="AS8932" s="61"/>
      <c r="AT8932" s="61"/>
      <c r="AU8932" s="61"/>
      <c r="AV8932" s="61"/>
      <c r="AW8932" s="61"/>
      <c r="AX8932" s="61"/>
      <c r="AY8932" s="61"/>
      <c r="AZ8932" s="61"/>
      <c r="BA8932" s="61"/>
    </row>
    <row r="8933" spans="39:53" x14ac:dyDescent="0.2">
      <c r="AM8933" s="61"/>
      <c r="AN8933" s="61"/>
      <c r="AO8933" s="171"/>
      <c r="AP8933" s="61"/>
      <c r="AQ8933" s="61"/>
      <c r="AR8933" s="61"/>
      <c r="AS8933" s="61"/>
      <c r="AT8933" s="61"/>
      <c r="AU8933" s="61"/>
      <c r="AV8933" s="61"/>
      <c r="AW8933" s="61"/>
      <c r="AX8933" s="61"/>
      <c r="AY8933" s="61"/>
      <c r="AZ8933" s="61"/>
      <c r="BA8933" s="61"/>
    </row>
    <row r="8934" spans="39:53" x14ac:dyDescent="0.2">
      <c r="AM8934" s="61"/>
      <c r="AN8934" s="61"/>
      <c r="AO8934" s="171"/>
      <c r="AP8934" s="61"/>
      <c r="AQ8934" s="61"/>
      <c r="AR8934" s="61"/>
      <c r="AS8934" s="61"/>
      <c r="AT8934" s="61"/>
      <c r="AU8934" s="61"/>
      <c r="AV8934" s="61"/>
      <c r="AW8934" s="61"/>
      <c r="AX8934" s="61"/>
      <c r="AY8934" s="61"/>
      <c r="AZ8934" s="61"/>
      <c r="BA8934" s="61"/>
    </row>
    <row r="8935" spans="39:53" x14ac:dyDescent="0.2">
      <c r="AM8935" s="61"/>
      <c r="AN8935" s="61"/>
      <c r="AO8935" s="171"/>
      <c r="AP8935" s="61"/>
      <c r="AQ8935" s="61"/>
      <c r="AR8935" s="61"/>
      <c r="AS8935" s="61"/>
      <c r="AT8935" s="61"/>
      <c r="AU8935" s="61"/>
      <c r="AV8935" s="61"/>
      <c r="AW8935" s="61"/>
      <c r="AX8935" s="61"/>
      <c r="AY8935" s="61"/>
      <c r="AZ8935" s="61"/>
      <c r="BA8935" s="61"/>
    </row>
    <row r="8936" spans="39:53" x14ac:dyDescent="0.2">
      <c r="AM8936" s="61"/>
      <c r="AN8936" s="61"/>
      <c r="AO8936" s="171"/>
      <c r="AP8936" s="61"/>
      <c r="AQ8936" s="61"/>
      <c r="AR8936" s="61"/>
      <c r="AS8936" s="61"/>
      <c r="AT8936" s="61"/>
      <c r="AU8936" s="61"/>
      <c r="AV8936" s="61"/>
      <c r="AW8936" s="61"/>
      <c r="AX8936" s="61"/>
      <c r="AY8936" s="61"/>
      <c r="AZ8936" s="61"/>
      <c r="BA8936" s="61"/>
    </row>
    <row r="8937" spans="39:53" x14ac:dyDescent="0.2">
      <c r="AM8937" s="61"/>
      <c r="AN8937" s="61"/>
      <c r="AO8937" s="171"/>
      <c r="AP8937" s="61"/>
      <c r="AQ8937" s="61"/>
      <c r="AR8937" s="61"/>
      <c r="AS8937" s="61"/>
      <c r="AT8937" s="61"/>
      <c r="AU8937" s="61"/>
      <c r="AV8937" s="61"/>
      <c r="AW8937" s="61"/>
      <c r="AX8937" s="61"/>
      <c r="AY8937" s="61"/>
      <c r="AZ8937" s="61"/>
      <c r="BA8937" s="61"/>
    </row>
    <row r="8938" spans="39:53" x14ac:dyDescent="0.2">
      <c r="AM8938" s="61"/>
      <c r="AN8938" s="61"/>
      <c r="AO8938" s="171"/>
      <c r="AP8938" s="61"/>
      <c r="AQ8938" s="61"/>
      <c r="AR8938" s="61"/>
      <c r="AS8938" s="61"/>
      <c r="AT8938" s="61"/>
      <c r="AU8938" s="61"/>
      <c r="AV8938" s="61"/>
      <c r="AW8938" s="61"/>
      <c r="AX8938" s="61"/>
      <c r="AY8938" s="61"/>
      <c r="AZ8938" s="61"/>
      <c r="BA8938" s="61"/>
    </row>
    <row r="8939" spans="39:53" x14ac:dyDescent="0.2">
      <c r="AM8939" s="61"/>
      <c r="AN8939" s="61"/>
      <c r="AO8939" s="171"/>
      <c r="AP8939" s="61"/>
      <c r="AQ8939" s="61"/>
      <c r="AR8939" s="61"/>
      <c r="AS8939" s="61"/>
      <c r="AT8939" s="61"/>
      <c r="AU8939" s="61"/>
      <c r="AV8939" s="61"/>
      <c r="AW8939" s="61"/>
      <c r="AX8939" s="61"/>
      <c r="AY8939" s="61"/>
      <c r="AZ8939" s="61"/>
      <c r="BA8939" s="61"/>
    </row>
    <row r="8940" spans="39:53" x14ac:dyDescent="0.2">
      <c r="AM8940" s="61"/>
      <c r="AN8940" s="61"/>
      <c r="AO8940" s="171"/>
      <c r="AP8940" s="61"/>
      <c r="AQ8940" s="61"/>
      <c r="AR8940" s="61"/>
      <c r="AS8940" s="61"/>
      <c r="AT8940" s="61"/>
      <c r="AU8940" s="61"/>
      <c r="AV8940" s="61"/>
      <c r="AW8940" s="61"/>
      <c r="AX8940" s="61"/>
      <c r="AY8940" s="61"/>
      <c r="AZ8940" s="61"/>
      <c r="BA8940" s="61"/>
    </row>
    <row r="8941" spans="39:53" x14ac:dyDescent="0.2">
      <c r="AM8941" s="61"/>
      <c r="AN8941" s="61"/>
      <c r="AO8941" s="171"/>
      <c r="AP8941" s="61"/>
      <c r="AQ8941" s="61"/>
      <c r="AR8941" s="61"/>
      <c r="AS8941" s="61"/>
      <c r="AT8941" s="61"/>
      <c r="AU8941" s="61"/>
      <c r="AV8941" s="61"/>
      <c r="AW8941" s="61"/>
      <c r="AX8941" s="61"/>
      <c r="AY8941" s="61"/>
      <c r="AZ8941" s="61"/>
      <c r="BA8941" s="61"/>
    </row>
    <row r="8942" spans="39:53" x14ac:dyDescent="0.2">
      <c r="AM8942" s="61"/>
      <c r="AN8942" s="61"/>
      <c r="AO8942" s="171"/>
      <c r="AP8942" s="61"/>
      <c r="AQ8942" s="61"/>
      <c r="AR8942" s="61"/>
      <c r="AS8942" s="61"/>
      <c r="AT8942" s="61"/>
      <c r="AU8942" s="61"/>
      <c r="AV8942" s="61"/>
      <c r="AW8942" s="61"/>
      <c r="AX8942" s="61"/>
      <c r="AY8942" s="61"/>
      <c r="AZ8942" s="61"/>
      <c r="BA8942" s="61"/>
    </row>
    <row r="8943" spans="39:53" x14ac:dyDescent="0.2">
      <c r="AM8943" s="61"/>
      <c r="AN8943" s="61"/>
      <c r="AO8943" s="171"/>
      <c r="AP8943" s="61"/>
      <c r="AQ8943" s="61"/>
      <c r="AR8943" s="61"/>
      <c r="AS8943" s="61"/>
      <c r="AT8943" s="61"/>
      <c r="AU8943" s="61"/>
      <c r="AV8943" s="61"/>
      <c r="AW8943" s="61"/>
      <c r="AX8943" s="61"/>
      <c r="AY8943" s="61"/>
      <c r="AZ8943" s="61"/>
      <c r="BA8943" s="61"/>
    </row>
    <row r="8944" spans="39:53" x14ac:dyDescent="0.2">
      <c r="AM8944" s="61"/>
      <c r="AN8944" s="61"/>
      <c r="AO8944" s="171"/>
      <c r="AP8944" s="61"/>
      <c r="AQ8944" s="61"/>
      <c r="AR8944" s="61"/>
      <c r="AS8944" s="61"/>
      <c r="AT8944" s="61"/>
      <c r="AU8944" s="61"/>
      <c r="AV8944" s="61"/>
      <c r="AW8944" s="61"/>
      <c r="AX8944" s="61"/>
      <c r="AY8944" s="61"/>
      <c r="AZ8944" s="61"/>
      <c r="BA8944" s="61"/>
    </row>
    <row r="8945" spans="39:53" x14ac:dyDescent="0.2">
      <c r="AM8945" s="61"/>
      <c r="AN8945" s="61"/>
      <c r="AO8945" s="171"/>
      <c r="AP8945" s="61"/>
      <c r="AQ8945" s="61"/>
      <c r="AR8945" s="61"/>
      <c r="AS8945" s="61"/>
      <c r="AT8945" s="61"/>
      <c r="AU8945" s="61"/>
      <c r="AV8945" s="61"/>
      <c r="AW8945" s="61"/>
      <c r="AX8945" s="61"/>
      <c r="AY8945" s="61"/>
      <c r="AZ8945" s="61"/>
      <c r="BA8945" s="61"/>
    </row>
    <row r="8946" spans="39:53" x14ac:dyDescent="0.2">
      <c r="AM8946" s="61"/>
      <c r="AN8946" s="61"/>
      <c r="AO8946" s="171"/>
      <c r="AP8946" s="61"/>
      <c r="AQ8946" s="61"/>
      <c r="AR8946" s="61"/>
      <c r="AS8946" s="61"/>
      <c r="AT8946" s="61"/>
      <c r="AU8946" s="61"/>
      <c r="AV8946" s="61"/>
      <c r="AW8946" s="61"/>
      <c r="AX8946" s="61"/>
      <c r="AY8946" s="61"/>
      <c r="AZ8946" s="61"/>
      <c r="BA8946" s="61"/>
    </row>
    <row r="8947" spans="39:53" x14ac:dyDescent="0.2">
      <c r="AM8947" s="61"/>
      <c r="AN8947" s="61"/>
      <c r="AO8947" s="171"/>
      <c r="AP8947" s="61"/>
      <c r="AQ8947" s="61"/>
      <c r="AR8947" s="61"/>
      <c r="AS8947" s="61"/>
      <c r="AT8947" s="61"/>
      <c r="AU8947" s="61"/>
      <c r="AV8947" s="61"/>
      <c r="AW8947" s="61"/>
      <c r="AX8947" s="61"/>
      <c r="AY8947" s="61"/>
      <c r="AZ8947" s="61"/>
      <c r="BA8947" s="61"/>
    </row>
    <row r="8948" spans="39:53" x14ac:dyDescent="0.2">
      <c r="AM8948" s="61"/>
      <c r="AN8948" s="61"/>
      <c r="AO8948" s="171"/>
      <c r="AP8948" s="61"/>
      <c r="AQ8948" s="61"/>
      <c r="AR8948" s="61"/>
      <c r="AS8948" s="61"/>
      <c r="AT8948" s="61"/>
      <c r="AU8948" s="61"/>
      <c r="AV8948" s="61"/>
      <c r="AW8948" s="61"/>
      <c r="AX8948" s="61"/>
      <c r="AY8948" s="61"/>
      <c r="AZ8948" s="61"/>
      <c r="BA8948" s="61"/>
    </row>
    <row r="8949" spans="39:53" x14ac:dyDescent="0.2">
      <c r="AM8949" s="61"/>
      <c r="AN8949" s="61"/>
      <c r="AO8949" s="171"/>
      <c r="AP8949" s="61"/>
      <c r="AQ8949" s="61"/>
      <c r="AR8949" s="61"/>
      <c r="AS8949" s="61"/>
      <c r="AT8949" s="61"/>
      <c r="AU8949" s="61"/>
      <c r="AV8949" s="61"/>
      <c r="AW8949" s="61"/>
      <c r="AX8949" s="61"/>
      <c r="AY8949" s="61"/>
      <c r="AZ8949" s="61"/>
      <c r="BA8949" s="61"/>
    </row>
    <row r="8950" spans="39:53" x14ac:dyDescent="0.2">
      <c r="AM8950" s="61"/>
      <c r="AN8950" s="61"/>
      <c r="AO8950" s="171"/>
      <c r="AP8950" s="61"/>
      <c r="AQ8950" s="61"/>
      <c r="AR8950" s="61"/>
      <c r="AS8950" s="61"/>
      <c r="AT8950" s="61"/>
      <c r="AU8950" s="61"/>
      <c r="AV8950" s="61"/>
      <c r="AW8950" s="61"/>
      <c r="AX8950" s="61"/>
      <c r="AY8950" s="61"/>
      <c r="AZ8950" s="61"/>
      <c r="BA8950" s="61"/>
    </row>
    <row r="8951" spans="39:53" x14ac:dyDescent="0.2">
      <c r="AM8951" s="61"/>
      <c r="AN8951" s="61"/>
      <c r="AO8951" s="171"/>
      <c r="AP8951" s="61"/>
      <c r="AQ8951" s="61"/>
      <c r="AR8951" s="61"/>
      <c r="AS8951" s="61"/>
      <c r="AT8951" s="61"/>
      <c r="AU8951" s="61"/>
      <c r="AV8951" s="61"/>
      <c r="AW8951" s="61"/>
      <c r="AX8951" s="61"/>
      <c r="AY8951" s="61"/>
      <c r="AZ8951" s="61"/>
      <c r="BA8951" s="61"/>
    </row>
    <row r="8952" spans="39:53" x14ac:dyDescent="0.2">
      <c r="AM8952" s="61"/>
      <c r="AN8952" s="61"/>
      <c r="AO8952" s="171"/>
      <c r="AP8952" s="61"/>
      <c r="AQ8952" s="61"/>
      <c r="AR8952" s="61"/>
      <c r="AS8952" s="61"/>
      <c r="AT8952" s="61"/>
      <c r="AU8952" s="61"/>
      <c r="AV8952" s="61"/>
      <c r="AW8952" s="61"/>
      <c r="AX8952" s="61"/>
      <c r="AY8952" s="61"/>
      <c r="AZ8952" s="61"/>
      <c r="BA8952" s="61"/>
    </row>
    <row r="8953" spans="39:53" x14ac:dyDescent="0.2">
      <c r="AM8953" s="61"/>
      <c r="AN8953" s="61"/>
      <c r="AO8953" s="171"/>
      <c r="AP8953" s="61"/>
      <c r="AQ8953" s="61"/>
      <c r="AR8953" s="61"/>
      <c r="AS8953" s="61"/>
      <c r="AT8953" s="61"/>
      <c r="AU8953" s="61"/>
      <c r="AV8953" s="61"/>
      <c r="AW8953" s="61"/>
      <c r="AX8953" s="61"/>
      <c r="AY8953" s="61"/>
      <c r="AZ8953" s="61"/>
      <c r="BA8953" s="61"/>
    </row>
    <row r="8954" spans="39:53" x14ac:dyDescent="0.2">
      <c r="AM8954" s="61"/>
      <c r="AN8954" s="61"/>
      <c r="AO8954" s="171"/>
      <c r="AP8954" s="61"/>
      <c r="AQ8954" s="61"/>
      <c r="AR8954" s="61"/>
      <c r="AS8954" s="61"/>
      <c r="AT8954" s="61"/>
      <c r="AU8954" s="61"/>
      <c r="AV8954" s="61"/>
      <c r="AW8954" s="61"/>
      <c r="AX8954" s="61"/>
      <c r="AY8954" s="61"/>
      <c r="AZ8954" s="61"/>
      <c r="BA8954" s="61"/>
    </row>
    <row r="8955" spans="39:53" x14ac:dyDescent="0.2">
      <c r="AM8955" s="61"/>
      <c r="AN8955" s="61"/>
      <c r="AO8955" s="171"/>
      <c r="AP8955" s="61"/>
      <c r="AQ8955" s="61"/>
      <c r="AR8955" s="61"/>
      <c r="AS8955" s="61"/>
      <c r="AT8955" s="61"/>
      <c r="AU8955" s="61"/>
      <c r="AV8955" s="61"/>
      <c r="AW8955" s="61"/>
      <c r="AX8955" s="61"/>
      <c r="AY8955" s="61"/>
      <c r="AZ8955" s="61"/>
      <c r="BA8955" s="61"/>
    </row>
    <row r="8956" spans="39:53" x14ac:dyDescent="0.2">
      <c r="AM8956" s="61"/>
      <c r="AN8956" s="61"/>
      <c r="AO8956" s="171"/>
      <c r="AP8956" s="61"/>
      <c r="AQ8956" s="61"/>
      <c r="AR8956" s="61"/>
      <c r="AS8956" s="61"/>
      <c r="AT8956" s="61"/>
      <c r="AU8956" s="61"/>
      <c r="AV8956" s="61"/>
      <c r="AW8956" s="61"/>
      <c r="AX8956" s="61"/>
      <c r="AY8956" s="61"/>
      <c r="AZ8956" s="61"/>
      <c r="BA8956" s="61"/>
    </row>
    <row r="8957" spans="39:53" x14ac:dyDescent="0.2">
      <c r="AM8957" s="61"/>
      <c r="AN8957" s="61"/>
      <c r="AO8957" s="171"/>
      <c r="AP8957" s="61"/>
      <c r="AQ8957" s="61"/>
      <c r="AR8957" s="61"/>
      <c r="AS8957" s="61"/>
      <c r="AT8957" s="61"/>
      <c r="AU8957" s="61"/>
      <c r="AV8957" s="61"/>
      <c r="AW8957" s="61"/>
      <c r="AX8957" s="61"/>
      <c r="AY8957" s="61"/>
      <c r="AZ8957" s="61"/>
      <c r="BA8957" s="61"/>
    </row>
    <row r="8958" spans="39:53" x14ac:dyDescent="0.2">
      <c r="AM8958" s="61"/>
      <c r="AN8958" s="61"/>
      <c r="AO8958" s="171"/>
      <c r="AP8958" s="61"/>
      <c r="AQ8958" s="61"/>
      <c r="AR8958" s="61"/>
      <c r="AS8958" s="61"/>
      <c r="AT8958" s="61"/>
      <c r="AU8958" s="61"/>
      <c r="AV8958" s="61"/>
      <c r="AW8958" s="61"/>
      <c r="AX8958" s="61"/>
      <c r="AY8958" s="61"/>
      <c r="AZ8958" s="61"/>
      <c r="BA8958" s="61"/>
    </row>
    <row r="8959" spans="39:53" x14ac:dyDescent="0.2">
      <c r="AM8959" s="61"/>
      <c r="AN8959" s="61"/>
      <c r="AO8959" s="171"/>
      <c r="AP8959" s="61"/>
      <c r="AQ8959" s="61"/>
      <c r="AR8959" s="61"/>
      <c r="AS8959" s="61"/>
      <c r="AT8959" s="61"/>
      <c r="AU8959" s="61"/>
      <c r="AV8959" s="61"/>
      <c r="AW8959" s="61"/>
      <c r="AX8959" s="61"/>
      <c r="AY8959" s="61"/>
      <c r="AZ8959" s="61"/>
      <c r="BA8959" s="61"/>
    </row>
    <row r="8960" spans="39:53" x14ac:dyDescent="0.2">
      <c r="AM8960" s="61"/>
      <c r="AN8960" s="61"/>
      <c r="AO8960" s="171"/>
      <c r="AP8960" s="61"/>
      <c r="AQ8960" s="61"/>
      <c r="AR8960" s="61"/>
      <c r="AS8960" s="61"/>
      <c r="AT8960" s="61"/>
      <c r="AU8960" s="61"/>
      <c r="AV8960" s="61"/>
      <c r="AW8960" s="61"/>
      <c r="AX8960" s="61"/>
      <c r="AY8960" s="61"/>
      <c r="AZ8960" s="61"/>
      <c r="BA8960" s="61"/>
    </row>
    <row r="8961" spans="39:53" x14ac:dyDescent="0.2">
      <c r="AM8961" s="61"/>
      <c r="AN8961" s="61"/>
      <c r="AO8961" s="171"/>
      <c r="AP8961" s="61"/>
      <c r="AQ8961" s="61"/>
      <c r="AR8961" s="61"/>
      <c r="AS8961" s="61"/>
      <c r="AT8961" s="61"/>
      <c r="AU8961" s="61"/>
      <c r="AV8961" s="61"/>
      <c r="AW8961" s="61"/>
      <c r="AX8961" s="61"/>
      <c r="AY8961" s="61"/>
      <c r="AZ8961" s="61"/>
      <c r="BA8961" s="61"/>
    </row>
    <row r="8962" spans="39:53" x14ac:dyDescent="0.2">
      <c r="AM8962" s="61"/>
      <c r="AN8962" s="61"/>
      <c r="AO8962" s="171"/>
      <c r="AP8962" s="61"/>
      <c r="AQ8962" s="61"/>
      <c r="AR8962" s="61"/>
      <c r="AS8962" s="61"/>
      <c r="AT8962" s="61"/>
      <c r="AU8962" s="61"/>
      <c r="AV8962" s="61"/>
      <c r="AW8962" s="61"/>
      <c r="AX8962" s="61"/>
      <c r="AY8962" s="61"/>
      <c r="AZ8962" s="61"/>
      <c r="BA8962" s="61"/>
    </row>
    <row r="8963" spans="39:53" x14ac:dyDescent="0.2">
      <c r="AM8963" s="61"/>
      <c r="AN8963" s="61"/>
      <c r="AO8963" s="171"/>
      <c r="AP8963" s="61"/>
      <c r="AQ8963" s="61"/>
      <c r="AR8963" s="61"/>
      <c r="AS8963" s="61"/>
      <c r="AT8963" s="61"/>
      <c r="AU8963" s="61"/>
      <c r="AV8963" s="61"/>
      <c r="AW8963" s="61"/>
      <c r="AX8963" s="61"/>
      <c r="AY8963" s="61"/>
      <c r="AZ8963" s="61"/>
      <c r="BA8963" s="61"/>
    </row>
    <row r="8964" spans="39:53" x14ac:dyDescent="0.2">
      <c r="AM8964" s="61"/>
      <c r="AN8964" s="61"/>
      <c r="AO8964" s="171"/>
      <c r="AP8964" s="61"/>
      <c r="AQ8964" s="61"/>
      <c r="AR8964" s="61"/>
      <c r="AS8964" s="61"/>
      <c r="AT8964" s="61"/>
      <c r="AU8964" s="61"/>
      <c r="AV8964" s="61"/>
      <c r="AW8964" s="61"/>
      <c r="AX8964" s="61"/>
      <c r="AY8964" s="61"/>
      <c r="AZ8964" s="61"/>
      <c r="BA8964" s="61"/>
    </row>
    <row r="8965" spans="39:53" x14ac:dyDescent="0.2">
      <c r="AM8965" s="61"/>
      <c r="AN8965" s="61"/>
      <c r="AO8965" s="171"/>
      <c r="AP8965" s="61"/>
      <c r="AQ8965" s="61"/>
      <c r="AR8965" s="61"/>
      <c r="AS8965" s="61"/>
      <c r="AT8965" s="61"/>
      <c r="AU8965" s="61"/>
      <c r="AV8965" s="61"/>
      <c r="AW8965" s="61"/>
      <c r="AX8965" s="61"/>
      <c r="AY8965" s="61"/>
      <c r="AZ8965" s="61"/>
      <c r="BA8965" s="61"/>
    </row>
    <row r="8966" spans="39:53" x14ac:dyDescent="0.2">
      <c r="AM8966" s="61"/>
      <c r="AN8966" s="61"/>
      <c r="AO8966" s="171"/>
      <c r="AP8966" s="61"/>
      <c r="AQ8966" s="61"/>
      <c r="AR8966" s="61"/>
      <c r="AS8966" s="61"/>
      <c r="AT8966" s="61"/>
      <c r="AU8966" s="61"/>
      <c r="AV8966" s="61"/>
      <c r="AW8966" s="61"/>
      <c r="AX8966" s="61"/>
      <c r="AY8966" s="61"/>
      <c r="AZ8966" s="61"/>
      <c r="BA8966" s="61"/>
    </row>
    <row r="8967" spans="39:53" x14ac:dyDescent="0.2">
      <c r="AM8967" s="61"/>
      <c r="AN8967" s="61"/>
      <c r="AO8967" s="171"/>
      <c r="AP8967" s="61"/>
      <c r="AQ8967" s="61"/>
      <c r="AR8967" s="61"/>
      <c r="AS8967" s="61"/>
      <c r="AT8967" s="61"/>
      <c r="AU8967" s="61"/>
      <c r="AV8967" s="61"/>
      <c r="AW8967" s="61"/>
      <c r="AX8967" s="61"/>
      <c r="AY8967" s="61"/>
      <c r="AZ8967" s="61"/>
      <c r="BA8967" s="61"/>
    </row>
    <row r="8968" spans="39:53" x14ac:dyDescent="0.2">
      <c r="AM8968" s="61"/>
      <c r="AN8968" s="61"/>
      <c r="AO8968" s="171"/>
      <c r="AP8968" s="61"/>
      <c r="AQ8968" s="61"/>
      <c r="AR8968" s="61"/>
      <c r="AS8968" s="61"/>
      <c r="AT8968" s="61"/>
      <c r="AU8968" s="61"/>
      <c r="AV8968" s="61"/>
      <c r="AW8968" s="61"/>
      <c r="AX8968" s="61"/>
      <c r="AY8968" s="61"/>
      <c r="AZ8968" s="61"/>
      <c r="BA8968" s="61"/>
    </row>
    <row r="8969" spans="39:53" x14ac:dyDescent="0.2">
      <c r="AM8969" s="61"/>
      <c r="AN8969" s="61"/>
      <c r="AO8969" s="171"/>
      <c r="AP8969" s="61"/>
      <c r="AQ8969" s="61"/>
      <c r="AR8969" s="61"/>
      <c r="AS8969" s="61"/>
      <c r="AT8969" s="61"/>
      <c r="AU8969" s="61"/>
      <c r="AV8969" s="61"/>
      <c r="AW8969" s="61"/>
      <c r="AX8969" s="61"/>
      <c r="AY8969" s="61"/>
      <c r="AZ8969" s="61"/>
      <c r="BA8969" s="61"/>
    </row>
    <row r="8970" spans="39:53" x14ac:dyDescent="0.2">
      <c r="AM8970" s="61"/>
      <c r="AN8970" s="61"/>
      <c r="AO8970" s="171"/>
      <c r="AP8970" s="61"/>
      <c r="AQ8970" s="61"/>
      <c r="AR8970" s="61"/>
      <c r="AS8970" s="61"/>
      <c r="AT8970" s="61"/>
      <c r="AU8970" s="61"/>
      <c r="AV8970" s="61"/>
      <c r="AW8970" s="61"/>
      <c r="AX8970" s="61"/>
      <c r="AY8970" s="61"/>
      <c r="AZ8970" s="61"/>
      <c r="BA8970" s="61"/>
    </row>
    <row r="8971" spans="39:53" x14ac:dyDescent="0.2">
      <c r="AM8971" s="61"/>
      <c r="AN8971" s="61"/>
      <c r="AO8971" s="171"/>
      <c r="AP8971" s="61"/>
      <c r="AQ8971" s="61"/>
      <c r="AR8971" s="61"/>
      <c r="AS8971" s="61"/>
      <c r="AT8971" s="61"/>
      <c r="AU8971" s="61"/>
      <c r="AV8971" s="61"/>
      <c r="AW8971" s="61"/>
      <c r="AX8971" s="61"/>
      <c r="AY8971" s="61"/>
      <c r="AZ8971" s="61"/>
      <c r="BA8971" s="61"/>
    </row>
    <row r="8972" spans="39:53" x14ac:dyDescent="0.2">
      <c r="AM8972" s="61"/>
      <c r="AN8972" s="61"/>
      <c r="AO8972" s="171"/>
      <c r="AP8972" s="61"/>
      <c r="AQ8972" s="61"/>
      <c r="AR8972" s="61"/>
      <c r="AS8972" s="61"/>
      <c r="AT8972" s="61"/>
      <c r="AU8972" s="61"/>
      <c r="AV8972" s="61"/>
      <c r="AW8972" s="61"/>
      <c r="AX8972" s="61"/>
      <c r="AY8972" s="61"/>
      <c r="AZ8972" s="61"/>
      <c r="BA8972" s="61"/>
    </row>
    <row r="8973" spans="39:53" x14ac:dyDescent="0.2">
      <c r="AM8973" s="61"/>
      <c r="AN8973" s="61"/>
      <c r="AO8973" s="171"/>
      <c r="AP8973" s="61"/>
      <c r="AQ8973" s="61"/>
      <c r="AR8973" s="61"/>
      <c r="AS8973" s="61"/>
      <c r="AT8973" s="61"/>
      <c r="AU8973" s="61"/>
      <c r="AV8973" s="61"/>
      <c r="AW8973" s="61"/>
      <c r="AX8973" s="61"/>
      <c r="AY8973" s="61"/>
      <c r="AZ8973" s="61"/>
      <c r="BA8973" s="61"/>
    </row>
    <row r="8974" spans="39:53" x14ac:dyDescent="0.2">
      <c r="AM8974" s="61"/>
      <c r="AN8974" s="61"/>
      <c r="AO8974" s="171"/>
      <c r="AP8974" s="61"/>
      <c r="AQ8974" s="61"/>
      <c r="AR8974" s="61"/>
      <c r="AS8974" s="61"/>
      <c r="AT8974" s="61"/>
      <c r="AU8974" s="61"/>
      <c r="AV8974" s="61"/>
      <c r="AW8974" s="61"/>
      <c r="AX8974" s="61"/>
      <c r="AY8974" s="61"/>
      <c r="AZ8974" s="61"/>
      <c r="BA8974" s="61"/>
    </row>
    <row r="8975" spans="39:53" x14ac:dyDescent="0.2">
      <c r="AM8975" s="61"/>
      <c r="AN8975" s="61"/>
      <c r="AO8975" s="171"/>
      <c r="AP8975" s="61"/>
      <c r="AQ8975" s="61"/>
      <c r="AR8975" s="61"/>
      <c r="AS8975" s="61"/>
      <c r="AT8975" s="61"/>
      <c r="AU8975" s="61"/>
      <c r="AV8975" s="61"/>
      <c r="AW8975" s="61"/>
      <c r="AX8975" s="61"/>
      <c r="AY8975" s="61"/>
      <c r="AZ8975" s="61"/>
      <c r="BA8975" s="61"/>
    </row>
    <row r="8976" spans="39:53" x14ac:dyDescent="0.2">
      <c r="AM8976" s="61"/>
      <c r="AN8976" s="61"/>
      <c r="AO8976" s="171"/>
      <c r="AP8976" s="61"/>
      <c r="AQ8976" s="61"/>
      <c r="AR8976" s="61"/>
      <c r="AS8976" s="61"/>
      <c r="AT8976" s="61"/>
      <c r="AU8976" s="61"/>
      <c r="AV8976" s="61"/>
      <c r="AW8976" s="61"/>
      <c r="AX8976" s="61"/>
      <c r="AY8976" s="61"/>
      <c r="AZ8976" s="61"/>
      <c r="BA8976" s="61"/>
    </row>
    <row r="8977" spans="39:53" x14ac:dyDescent="0.2">
      <c r="AM8977" s="61"/>
      <c r="AN8977" s="61"/>
      <c r="AO8977" s="171"/>
      <c r="AP8977" s="61"/>
      <c r="AQ8977" s="61"/>
      <c r="AR8977" s="61"/>
      <c r="AS8977" s="61"/>
      <c r="AT8977" s="61"/>
      <c r="AU8977" s="61"/>
      <c r="AV8977" s="61"/>
      <c r="AW8977" s="61"/>
      <c r="AX8977" s="61"/>
      <c r="AY8977" s="61"/>
      <c r="AZ8977" s="61"/>
      <c r="BA8977" s="61"/>
    </row>
    <row r="8978" spans="39:53" x14ac:dyDescent="0.2">
      <c r="AM8978" s="61"/>
      <c r="AN8978" s="61"/>
      <c r="AO8978" s="171"/>
      <c r="AP8978" s="61"/>
      <c r="AQ8978" s="61"/>
      <c r="AR8978" s="61"/>
      <c r="AS8978" s="61"/>
      <c r="AT8978" s="61"/>
      <c r="AU8978" s="61"/>
      <c r="AV8978" s="61"/>
      <c r="AW8978" s="61"/>
      <c r="AX8978" s="61"/>
      <c r="AY8978" s="61"/>
      <c r="AZ8978" s="61"/>
      <c r="BA8978" s="61"/>
    </row>
    <row r="8979" spans="39:53" x14ac:dyDescent="0.2">
      <c r="AM8979" s="61"/>
      <c r="AN8979" s="61"/>
      <c r="AO8979" s="171"/>
      <c r="AP8979" s="61"/>
      <c r="AQ8979" s="61"/>
      <c r="AR8979" s="61"/>
      <c r="AS8979" s="61"/>
      <c r="AT8979" s="61"/>
      <c r="AU8979" s="61"/>
      <c r="AV8979" s="61"/>
      <c r="AW8979" s="61"/>
      <c r="AX8979" s="61"/>
      <c r="AY8979" s="61"/>
      <c r="AZ8979" s="61"/>
      <c r="BA8979" s="61"/>
    </row>
    <row r="8980" spans="39:53" x14ac:dyDescent="0.2">
      <c r="AM8980" s="61"/>
      <c r="AN8980" s="61"/>
      <c r="AO8980" s="171"/>
      <c r="AP8980" s="61"/>
      <c r="AQ8980" s="61"/>
      <c r="AR8980" s="61"/>
      <c r="AS8980" s="61"/>
      <c r="AT8980" s="61"/>
      <c r="AU8980" s="61"/>
      <c r="AV8980" s="61"/>
      <c r="AW8980" s="61"/>
      <c r="AX8980" s="61"/>
      <c r="AY8980" s="61"/>
      <c r="AZ8980" s="61"/>
      <c r="BA8980" s="61"/>
    </row>
    <row r="8981" spans="39:53" x14ac:dyDescent="0.2">
      <c r="AM8981" s="61"/>
      <c r="AN8981" s="61"/>
      <c r="AO8981" s="171"/>
      <c r="AP8981" s="61"/>
      <c r="AQ8981" s="61"/>
      <c r="AR8981" s="61"/>
      <c r="AS8981" s="61"/>
      <c r="AT8981" s="61"/>
      <c r="AU8981" s="61"/>
      <c r="AV8981" s="61"/>
      <c r="AW8981" s="61"/>
      <c r="AX8981" s="61"/>
      <c r="AY8981" s="61"/>
      <c r="AZ8981" s="61"/>
      <c r="BA8981" s="61"/>
    </row>
    <row r="8982" spans="39:53" x14ac:dyDescent="0.2">
      <c r="AM8982" s="61"/>
      <c r="AN8982" s="61"/>
      <c r="AO8982" s="171"/>
      <c r="AP8982" s="61"/>
      <c r="AQ8982" s="61"/>
      <c r="AR8982" s="61"/>
      <c r="AS8982" s="61"/>
      <c r="AT8982" s="61"/>
      <c r="AU8982" s="61"/>
      <c r="AV8982" s="61"/>
      <c r="AW8982" s="61"/>
      <c r="AX8982" s="61"/>
      <c r="AY8982" s="61"/>
      <c r="AZ8982" s="61"/>
      <c r="BA8982" s="61"/>
    </row>
    <row r="8983" spans="39:53" x14ac:dyDescent="0.2">
      <c r="AM8983" s="61"/>
      <c r="AN8983" s="61"/>
      <c r="AO8983" s="171"/>
      <c r="AP8983" s="61"/>
      <c r="AQ8983" s="61"/>
      <c r="AR8983" s="61"/>
      <c r="AS8983" s="61"/>
      <c r="AT8983" s="61"/>
      <c r="AU8983" s="61"/>
      <c r="AV8983" s="61"/>
      <c r="AW8983" s="61"/>
      <c r="AX8983" s="61"/>
      <c r="AY8983" s="61"/>
      <c r="AZ8983" s="61"/>
      <c r="BA8983" s="61"/>
    </row>
    <row r="8984" spans="39:53" x14ac:dyDescent="0.2">
      <c r="AM8984" s="61"/>
      <c r="AN8984" s="61"/>
      <c r="AO8984" s="171"/>
      <c r="AP8984" s="61"/>
      <c r="AQ8984" s="61"/>
      <c r="AR8984" s="61"/>
      <c r="AS8984" s="61"/>
      <c r="AT8984" s="61"/>
      <c r="AU8984" s="61"/>
      <c r="AV8984" s="61"/>
      <c r="AW8984" s="61"/>
      <c r="AX8984" s="61"/>
      <c r="AY8984" s="61"/>
      <c r="AZ8984" s="61"/>
      <c r="BA8984" s="61"/>
    </row>
    <row r="8985" spans="39:53" x14ac:dyDescent="0.2">
      <c r="AM8985" s="61"/>
      <c r="AN8985" s="61"/>
      <c r="AO8985" s="171"/>
      <c r="AP8985" s="61"/>
      <c r="AQ8985" s="61"/>
      <c r="AR8985" s="61"/>
      <c r="AS8985" s="61"/>
      <c r="AT8985" s="61"/>
      <c r="AU8985" s="61"/>
      <c r="AV8985" s="61"/>
      <c r="AW8985" s="61"/>
      <c r="AX8985" s="61"/>
      <c r="AY8985" s="61"/>
      <c r="AZ8985" s="61"/>
      <c r="BA8985" s="61"/>
    </row>
    <row r="8986" spans="39:53" x14ac:dyDescent="0.2">
      <c r="AM8986" s="61"/>
      <c r="AN8986" s="61"/>
      <c r="AO8986" s="171"/>
      <c r="AP8986" s="61"/>
      <c r="AQ8986" s="61"/>
      <c r="AR8986" s="61"/>
      <c r="AS8986" s="61"/>
      <c r="AT8986" s="61"/>
      <c r="AU8986" s="61"/>
      <c r="AV8986" s="61"/>
      <c r="AW8986" s="61"/>
      <c r="AX8986" s="61"/>
      <c r="AY8986" s="61"/>
      <c r="AZ8986" s="61"/>
      <c r="BA8986" s="61"/>
    </row>
    <row r="8987" spans="39:53" x14ac:dyDescent="0.2">
      <c r="AM8987" s="61"/>
      <c r="AN8987" s="61"/>
      <c r="AO8987" s="171"/>
      <c r="AP8987" s="61"/>
      <c r="AQ8987" s="61"/>
      <c r="AR8987" s="61"/>
      <c r="AS8987" s="61"/>
      <c r="AT8987" s="61"/>
      <c r="AU8987" s="61"/>
      <c r="AV8987" s="61"/>
      <c r="AW8987" s="61"/>
      <c r="AX8987" s="61"/>
      <c r="AY8987" s="61"/>
      <c r="AZ8987" s="61"/>
      <c r="BA8987" s="61"/>
    </row>
    <row r="8988" spans="39:53" x14ac:dyDescent="0.2">
      <c r="AM8988" s="61"/>
      <c r="AN8988" s="61"/>
      <c r="AO8988" s="171"/>
      <c r="AP8988" s="61"/>
      <c r="AQ8988" s="61"/>
      <c r="AR8988" s="61"/>
      <c r="AS8988" s="61"/>
      <c r="AT8988" s="61"/>
      <c r="AU8988" s="61"/>
      <c r="AV8988" s="61"/>
      <c r="AW8988" s="61"/>
      <c r="AX8988" s="61"/>
      <c r="AY8988" s="61"/>
      <c r="AZ8988" s="61"/>
      <c r="BA8988" s="61"/>
    </row>
    <row r="8989" spans="39:53" x14ac:dyDescent="0.2">
      <c r="AM8989" s="61"/>
      <c r="AN8989" s="61"/>
      <c r="AO8989" s="171"/>
      <c r="AP8989" s="61"/>
      <c r="AQ8989" s="61"/>
      <c r="AR8989" s="61"/>
      <c r="AS8989" s="61"/>
      <c r="AT8989" s="61"/>
      <c r="AU8989" s="61"/>
      <c r="AV8989" s="61"/>
      <c r="AW8989" s="61"/>
      <c r="AX8989" s="61"/>
      <c r="AY8989" s="61"/>
      <c r="AZ8989" s="61"/>
      <c r="BA8989" s="61"/>
    </row>
    <row r="8990" spans="39:53" x14ac:dyDescent="0.2">
      <c r="AM8990" s="61"/>
      <c r="AN8990" s="61"/>
      <c r="AO8990" s="171"/>
      <c r="AP8990" s="61"/>
      <c r="AQ8990" s="61"/>
      <c r="AR8990" s="61"/>
      <c r="AS8990" s="61"/>
      <c r="AT8990" s="61"/>
      <c r="AU8990" s="61"/>
      <c r="AV8990" s="61"/>
      <c r="AW8990" s="61"/>
      <c r="AX8990" s="61"/>
      <c r="AY8990" s="61"/>
      <c r="AZ8990" s="61"/>
      <c r="BA8990" s="61"/>
    </row>
    <row r="8991" spans="39:53" x14ac:dyDescent="0.2">
      <c r="AM8991" s="61"/>
      <c r="AN8991" s="61"/>
      <c r="AO8991" s="171"/>
      <c r="AP8991" s="61"/>
      <c r="AQ8991" s="61"/>
      <c r="AR8991" s="61"/>
      <c r="AS8991" s="61"/>
      <c r="AT8991" s="61"/>
      <c r="AU8991" s="61"/>
      <c r="AV8991" s="61"/>
      <c r="AW8991" s="61"/>
      <c r="AX8991" s="61"/>
      <c r="AY8991" s="61"/>
      <c r="AZ8991" s="61"/>
      <c r="BA8991" s="61"/>
    </row>
    <row r="8992" spans="39:53" x14ac:dyDescent="0.2">
      <c r="AM8992" s="61"/>
      <c r="AN8992" s="61"/>
      <c r="AO8992" s="171"/>
      <c r="AP8992" s="61"/>
      <c r="AQ8992" s="61"/>
      <c r="AR8992" s="61"/>
      <c r="AS8992" s="61"/>
      <c r="AT8992" s="61"/>
      <c r="AU8992" s="61"/>
      <c r="AV8992" s="61"/>
      <c r="AW8992" s="61"/>
      <c r="AX8992" s="61"/>
      <c r="AY8992" s="61"/>
      <c r="AZ8992" s="61"/>
      <c r="BA8992" s="61"/>
    </row>
    <row r="8993" spans="39:53" x14ac:dyDescent="0.2">
      <c r="AM8993" s="61"/>
      <c r="AN8993" s="61"/>
      <c r="AO8993" s="171"/>
      <c r="AP8993" s="61"/>
      <c r="AQ8993" s="61"/>
      <c r="AR8993" s="61"/>
      <c r="AS8993" s="61"/>
      <c r="AT8993" s="61"/>
      <c r="AU8993" s="61"/>
      <c r="AV8993" s="61"/>
      <c r="AW8993" s="61"/>
      <c r="AX8993" s="61"/>
      <c r="AY8993" s="61"/>
      <c r="AZ8993" s="61"/>
      <c r="BA8993" s="61"/>
    </row>
    <row r="8994" spans="39:53" x14ac:dyDescent="0.2">
      <c r="AM8994" s="61"/>
      <c r="AN8994" s="61"/>
      <c r="AO8994" s="171"/>
      <c r="AP8994" s="61"/>
      <c r="AQ8994" s="61"/>
      <c r="AR8994" s="61"/>
      <c r="AS8994" s="61"/>
      <c r="AT8994" s="61"/>
      <c r="AU8994" s="61"/>
      <c r="AV8994" s="61"/>
      <c r="AW8994" s="61"/>
      <c r="AX8994" s="61"/>
      <c r="AY8994" s="61"/>
      <c r="AZ8994" s="61"/>
      <c r="BA8994" s="61"/>
    </row>
    <row r="8995" spans="39:53" x14ac:dyDescent="0.2">
      <c r="AM8995" s="61"/>
      <c r="AN8995" s="61"/>
      <c r="AO8995" s="171"/>
      <c r="AP8995" s="61"/>
      <c r="AQ8995" s="61"/>
      <c r="AR8995" s="61"/>
      <c r="AS8995" s="61"/>
      <c r="AT8995" s="61"/>
      <c r="AU8995" s="61"/>
      <c r="AV8995" s="61"/>
      <c r="AW8995" s="61"/>
      <c r="AX8995" s="61"/>
      <c r="AY8995" s="61"/>
      <c r="AZ8995" s="61"/>
      <c r="BA8995" s="61"/>
    </row>
    <row r="8996" spans="39:53" x14ac:dyDescent="0.2">
      <c r="AM8996" s="61"/>
      <c r="AN8996" s="61"/>
      <c r="AO8996" s="171"/>
      <c r="AP8996" s="61"/>
      <c r="AQ8996" s="61"/>
      <c r="AR8996" s="61"/>
      <c r="AS8996" s="61"/>
      <c r="AT8996" s="61"/>
      <c r="AU8996" s="61"/>
      <c r="AV8996" s="61"/>
      <c r="AW8996" s="61"/>
      <c r="AX8996" s="61"/>
      <c r="AY8996" s="61"/>
      <c r="AZ8996" s="61"/>
      <c r="BA8996" s="61"/>
    </row>
    <row r="8997" spans="39:53" x14ac:dyDescent="0.2">
      <c r="AM8997" s="61"/>
      <c r="AN8997" s="61"/>
      <c r="AO8997" s="171"/>
      <c r="AP8997" s="61"/>
      <c r="AQ8997" s="61"/>
      <c r="AR8997" s="61"/>
      <c r="AS8997" s="61"/>
      <c r="AT8997" s="61"/>
      <c r="AU8997" s="61"/>
      <c r="AV8997" s="61"/>
      <c r="AW8997" s="61"/>
      <c r="AX8997" s="61"/>
      <c r="AY8997" s="61"/>
      <c r="AZ8997" s="61"/>
      <c r="BA8997" s="61"/>
    </row>
    <row r="8998" spans="39:53" x14ac:dyDescent="0.2">
      <c r="AM8998" s="61"/>
      <c r="AN8998" s="61"/>
      <c r="AO8998" s="171"/>
      <c r="AP8998" s="61"/>
      <c r="AQ8998" s="61"/>
      <c r="AR8998" s="61"/>
      <c r="AS8998" s="61"/>
      <c r="AT8998" s="61"/>
      <c r="AU8998" s="61"/>
      <c r="AV8998" s="61"/>
      <c r="AW8998" s="61"/>
      <c r="AX8998" s="61"/>
      <c r="AY8998" s="61"/>
      <c r="AZ8998" s="61"/>
      <c r="BA8998" s="61"/>
    </row>
    <row r="8999" spans="39:53" x14ac:dyDescent="0.2">
      <c r="AM8999" s="61"/>
      <c r="AN8999" s="61"/>
      <c r="AO8999" s="171"/>
      <c r="AP8999" s="61"/>
      <c r="AQ8999" s="61"/>
      <c r="AR8999" s="61"/>
      <c r="AS8999" s="61"/>
      <c r="AT8999" s="61"/>
      <c r="AU8999" s="61"/>
      <c r="AV8999" s="61"/>
      <c r="AW8999" s="61"/>
      <c r="AX8999" s="61"/>
      <c r="AY8999" s="61"/>
      <c r="AZ8999" s="61"/>
      <c r="BA8999" s="61"/>
    </row>
    <row r="9000" spans="39:53" x14ac:dyDescent="0.2">
      <c r="AM9000" s="61"/>
      <c r="AN9000" s="61"/>
      <c r="AO9000" s="171"/>
      <c r="AP9000" s="61"/>
      <c r="AQ9000" s="61"/>
      <c r="AR9000" s="61"/>
      <c r="AS9000" s="61"/>
      <c r="AT9000" s="61"/>
      <c r="AU9000" s="61"/>
      <c r="AV9000" s="61"/>
      <c r="AW9000" s="61"/>
      <c r="AX9000" s="61"/>
      <c r="AY9000" s="61"/>
      <c r="AZ9000" s="61"/>
      <c r="BA9000" s="61"/>
    </row>
    <row r="9001" spans="39:53" x14ac:dyDescent="0.2">
      <c r="AM9001" s="61"/>
      <c r="AN9001" s="61"/>
      <c r="AO9001" s="171"/>
      <c r="AP9001" s="61"/>
      <c r="AQ9001" s="61"/>
      <c r="AR9001" s="61"/>
      <c r="AS9001" s="61"/>
      <c r="AT9001" s="61"/>
      <c r="AU9001" s="61"/>
      <c r="AV9001" s="61"/>
      <c r="AW9001" s="61"/>
      <c r="AX9001" s="61"/>
      <c r="AY9001" s="61"/>
      <c r="AZ9001" s="61"/>
      <c r="BA9001" s="61"/>
    </row>
    <row r="9002" spans="39:53" x14ac:dyDescent="0.2">
      <c r="AM9002" s="61"/>
      <c r="AN9002" s="61"/>
      <c r="AO9002" s="171"/>
      <c r="AP9002" s="61"/>
      <c r="AQ9002" s="61"/>
      <c r="AR9002" s="61"/>
      <c r="AS9002" s="61"/>
      <c r="AT9002" s="61"/>
      <c r="AU9002" s="61"/>
      <c r="AV9002" s="61"/>
      <c r="AW9002" s="61"/>
      <c r="AX9002" s="61"/>
      <c r="AY9002" s="61"/>
      <c r="AZ9002" s="61"/>
      <c r="BA9002" s="61"/>
    </row>
    <row r="9003" spans="39:53" x14ac:dyDescent="0.2">
      <c r="AM9003" s="61"/>
      <c r="AN9003" s="61"/>
      <c r="AO9003" s="171"/>
      <c r="AP9003" s="61"/>
      <c r="AQ9003" s="61"/>
      <c r="AR9003" s="61"/>
      <c r="AS9003" s="61"/>
      <c r="AT9003" s="61"/>
      <c r="AU9003" s="61"/>
      <c r="AV9003" s="61"/>
      <c r="AW9003" s="61"/>
      <c r="AX9003" s="61"/>
      <c r="AY9003" s="61"/>
      <c r="AZ9003" s="61"/>
      <c r="BA9003" s="61"/>
    </row>
    <row r="9004" spans="39:53" x14ac:dyDescent="0.2">
      <c r="AM9004" s="61"/>
      <c r="AN9004" s="61"/>
      <c r="AO9004" s="171"/>
      <c r="AP9004" s="61"/>
      <c r="AQ9004" s="61"/>
      <c r="AR9004" s="61"/>
      <c r="AS9004" s="61"/>
      <c r="AT9004" s="61"/>
      <c r="AU9004" s="61"/>
      <c r="AV9004" s="61"/>
      <c r="AW9004" s="61"/>
      <c r="AX9004" s="61"/>
      <c r="AY9004" s="61"/>
      <c r="AZ9004" s="61"/>
      <c r="BA9004" s="61"/>
    </row>
    <row r="9005" spans="39:53" x14ac:dyDescent="0.2">
      <c r="AM9005" s="61"/>
      <c r="AN9005" s="61"/>
      <c r="AO9005" s="171"/>
      <c r="AP9005" s="61"/>
      <c r="AQ9005" s="61"/>
      <c r="AR9005" s="61"/>
      <c r="AS9005" s="61"/>
      <c r="AT9005" s="61"/>
      <c r="AU9005" s="61"/>
      <c r="AV9005" s="61"/>
      <c r="AW9005" s="61"/>
      <c r="AX9005" s="61"/>
      <c r="AY9005" s="61"/>
      <c r="AZ9005" s="61"/>
      <c r="BA9005" s="61"/>
    </row>
    <row r="9006" spans="39:53" x14ac:dyDescent="0.2">
      <c r="AM9006" s="61"/>
      <c r="AN9006" s="61"/>
      <c r="AO9006" s="171"/>
      <c r="AP9006" s="61"/>
      <c r="AQ9006" s="61"/>
      <c r="AR9006" s="61"/>
      <c r="AS9006" s="61"/>
      <c r="AT9006" s="61"/>
      <c r="AU9006" s="61"/>
      <c r="AV9006" s="61"/>
      <c r="AW9006" s="61"/>
      <c r="AX9006" s="61"/>
      <c r="AY9006" s="61"/>
      <c r="AZ9006" s="61"/>
      <c r="BA9006" s="61"/>
    </row>
    <row r="9007" spans="39:53" x14ac:dyDescent="0.2">
      <c r="AM9007" s="61"/>
      <c r="AN9007" s="61"/>
      <c r="AO9007" s="171"/>
      <c r="AP9007" s="61"/>
      <c r="AQ9007" s="61"/>
      <c r="AR9007" s="61"/>
      <c r="AS9007" s="61"/>
      <c r="AT9007" s="61"/>
      <c r="AU9007" s="61"/>
      <c r="AV9007" s="61"/>
      <c r="AW9007" s="61"/>
      <c r="AX9007" s="61"/>
      <c r="AY9007" s="61"/>
      <c r="AZ9007" s="61"/>
      <c r="BA9007" s="61"/>
    </row>
    <row r="9008" spans="39:53" x14ac:dyDescent="0.2">
      <c r="AM9008" s="61"/>
      <c r="AN9008" s="61"/>
      <c r="AO9008" s="171"/>
      <c r="AP9008" s="61"/>
      <c r="AQ9008" s="61"/>
      <c r="AR9008" s="61"/>
      <c r="AS9008" s="61"/>
      <c r="AT9008" s="61"/>
      <c r="AU9008" s="61"/>
      <c r="AV9008" s="61"/>
      <c r="AW9008" s="61"/>
      <c r="AX9008" s="61"/>
      <c r="AY9008" s="61"/>
      <c r="AZ9008" s="61"/>
      <c r="BA9008" s="61"/>
    </row>
    <row r="9009" spans="39:53" x14ac:dyDescent="0.2">
      <c r="AM9009" s="61"/>
      <c r="AN9009" s="61"/>
      <c r="AO9009" s="171"/>
      <c r="AP9009" s="61"/>
      <c r="AQ9009" s="61"/>
      <c r="AR9009" s="61"/>
      <c r="AS9009" s="61"/>
      <c r="AT9009" s="61"/>
      <c r="AU9009" s="61"/>
      <c r="AV9009" s="61"/>
      <c r="AW9009" s="61"/>
      <c r="AX9009" s="61"/>
      <c r="AY9009" s="61"/>
      <c r="AZ9009" s="61"/>
      <c r="BA9009" s="61"/>
    </row>
    <row r="9010" spans="39:53" x14ac:dyDescent="0.2">
      <c r="AM9010" s="61"/>
      <c r="AN9010" s="61"/>
      <c r="AO9010" s="171"/>
      <c r="AP9010" s="61"/>
      <c r="AQ9010" s="61"/>
      <c r="AR9010" s="61"/>
      <c r="AS9010" s="61"/>
      <c r="AT9010" s="61"/>
      <c r="AU9010" s="61"/>
      <c r="AV9010" s="61"/>
      <c r="AW9010" s="61"/>
      <c r="AX9010" s="61"/>
      <c r="AY9010" s="61"/>
      <c r="AZ9010" s="61"/>
      <c r="BA9010" s="61"/>
    </row>
    <row r="9011" spans="39:53" x14ac:dyDescent="0.2">
      <c r="AM9011" s="61"/>
      <c r="AN9011" s="61"/>
      <c r="AO9011" s="171"/>
      <c r="AP9011" s="61"/>
      <c r="AQ9011" s="61"/>
      <c r="AR9011" s="61"/>
      <c r="AS9011" s="61"/>
      <c r="AT9011" s="61"/>
      <c r="AU9011" s="61"/>
      <c r="AV9011" s="61"/>
      <c r="AW9011" s="61"/>
      <c r="AX9011" s="61"/>
      <c r="AY9011" s="61"/>
      <c r="AZ9011" s="61"/>
      <c r="BA9011" s="61"/>
    </row>
    <row r="9012" spans="39:53" x14ac:dyDescent="0.2">
      <c r="AM9012" s="61"/>
      <c r="AN9012" s="61"/>
      <c r="AO9012" s="171"/>
      <c r="AP9012" s="61"/>
      <c r="AQ9012" s="61"/>
      <c r="AR9012" s="61"/>
      <c r="AS9012" s="61"/>
      <c r="AT9012" s="61"/>
      <c r="AU9012" s="61"/>
      <c r="AV9012" s="61"/>
      <c r="AW9012" s="61"/>
      <c r="AX9012" s="61"/>
      <c r="AY9012" s="61"/>
      <c r="AZ9012" s="61"/>
      <c r="BA9012" s="61"/>
    </row>
    <row r="9013" spans="39:53" x14ac:dyDescent="0.2">
      <c r="AM9013" s="61"/>
      <c r="AN9013" s="61"/>
      <c r="AO9013" s="171"/>
      <c r="AP9013" s="61"/>
      <c r="AQ9013" s="61"/>
      <c r="AR9013" s="61"/>
      <c r="AS9013" s="61"/>
      <c r="AT9013" s="61"/>
      <c r="AU9013" s="61"/>
      <c r="AV9013" s="61"/>
      <c r="AW9013" s="61"/>
      <c r="AX9013" s="61"/>
      <c r="AY9013" s="61"/>
      <c r="AZ9013" s="61"/>
      <c r="BA9013" s="61"/>
    </row>
    <row r="9014" spans="39:53" x14ac:dyDescent="0.2">
      <c r="AM9014" s="61"/>
      <c r="AN9014" s="61"/>
      <c r="AO9014" s="171"/>
      <c r="AP9014" s="61"/>
      <c r="AQ9014" s="61"/>
      <c r="AR9014" s="61"/>
      <c r="AS9014" s="61"/>
      <c r="AT9014" s="61"/>
      <c r="AU9014" s="61"/>
      <c r="AV9014" s="61"/>
      <c r="AW9014" s="61"/>
      <c r="AX9014" s="61"/>
      <c r="AY9014" s="61"/>
      <c r="AZ9014" s="61"/>
      <c r="BA9014" s="61"/>
    </row>
    <row r="9015" spans="39:53" x14ac:dyDescent="0.2">
      <c r="AM9015" s="61"/>
      <c r="AN9015" s="61"/>
      <c r="AO9015" s="171"/>
      <c r="AP9015" s="61"/>
      <c r="AQ9015" s="61"/>
      <c r="AR9015" s="61"/>
      <c r="AS9015" s="61"/>
      <c r="AT9015" s="61"/>
      <c r="AU9015" s="61"/>
      <c r="AV9015" s="61"/>
      <c r="AW9015" s="61"/>
      <c r="AX9015" s="61"/>
      <c r="AY9015" s="61"/>
      <c r="AZ9015" s="61"/>
      <c r="BA9015" s="61"/>
    </row>
    <row r="9016" spans="39:53" x14ac:dyDescent="0.2">
      <c r="AM9016" s="61"/>
      <c r="AN9016" s="61"/>
      <c r="AO9016" s="171"/>
      <c r="AP9016" s="61"/>
      <c r="AQ9016" s="61"/>
      <c r="AR9016" s="61"/>
      <c r="AS9016" s="61"/>
      <c r="AT9016" s="61"/>
      <c r="AU9016" s="61"/>
      <c r="AV9016" s="61"/>
      <c r="AW9016" s="61"/>
      <c r="AX9016" s="61"/>
      <c r="AY9016" s="61"/>
      <c r="AZ9016" s="61"/>
      <c r="BA9016" s="61"/>
    </row>
    <row r="9017" spans="39:53" x14ac:dyDescent="0.2">
      <c r="AM9017" s="61"/>
      <c r="AN9017" s="61"/>
      <c r="AO9017" s="171"/>
      <c r="AP9017" s="61"/>
      <c r="AQ9017" s="61"/>
      <c r="AR9017" s="61"/>
      <c r="AS9017" s="61"/>
      <c r="AT9017" s="61"/>
      <c r="AU9017" s="61"/>
      <c r="AV9017" s="61"/>
      <c r="AW9017" s="61"/>
      <c r="AX9017" s="61"/>
      <c r="AY9017" s="61"/>
      <c r="AZ9017" s="61"/>
      <c r="BA9017" s="61"/>
    </row>
    <row r="9018" spans="39:53" x14ac:dyDescent="0.2">
      <c r="AM9018" s="61"/>
      <c r="AN9018" s="61"/>
      <c r="AO9018" s="171"/>
      <c r="AP9018" s="61"/>
      <c r="AQ9018" s="61"/>
      <c r="AR9018" s="61"/>
      <c r="AS9018" s="61"/>
      <c r="AT9018" s="61"/>
      <c r="AU9018" s="61"/>
      <c r="AV9018" s="61"/>
      <c r="AW9018" s="61"/>
      <c r="AX9018" s="61"/>
      <c r="AY9018" s="61"/>
      <c r="AZ9018" s="61"/>
      <c r="BA9018" s="61"/>
    </row>
    <row r="9019" spans="39:53" x14ac:dyDescent="0.2">
      <c r="AM9019" s="61"/>
      <c r="AN9019" s="61"/>
      <c r="AO9019" s="171"/>
      <c r="AP9019" s="61"/>
      <c r="AQ9019" s="61"/>
      <c r="AR9019" s="61"/>
      <c r="AS9019" s="61"/>
      <c r="AT9019" s="61"/>
      <c r="AU9019" s="61"/>
      <c r="AV9019" s="61"/>
      <c r="AW9019" s="61"/>
      <c r="AX9019" s="61"/>
      <c r="AY9019" s="61"/>
      <c r="AZ9019" s="61"/>
      <c r="BA9019" s="61"/>
    </row>
    <row r="9020" spans="39:53" x14ac:dyDescent="0.2">
      <c r="AM9020" s="61"/>
      <c r="AN9020" s="61"/>
      <c r="AO9020" s="171"/>
      <c r="AP9020" s="61"/>
      <c r="AQ9020" s="61"/>
      <c r="AR9020" s="61"/>
      <c r="AS9020" s="61"/>
      <c r="AT9020" s="61"/>
      <c r="AU9020" s="61"/>
      <c r="AV9020" s="61"/>
      <c r="AW9020" s="61"/>
      <c r="AX9020" s="61"/>
      <c r="AY9020" s="61"/>
      <c r="AZ9020" s="61"/>
      <c r="BA9020" s="61"/>
    </row>
    <row r="9021" spans="39:53" x14ac:dyDescent="0.2">
      <c r="AM9021" s="61"/>
      <c r="AN9021" s="61"/>
      <c r="AO9021" s="171"/>
      <c r="AP9021" s="61"/>
      <c r="AQ9021" s="61"/>
      <c r="AR9021" s="61"/>
      <c r="AS9021" s="61"/>
      <c r="AT9021" s="61"/>
      <c r="AU9021" s="61"/>
      <c r="AV9021" s="61"/>
      <c r="AW9021" s="61"/>
      <c r="AX9021" s="61"/>
      <c r="AY9021" s="61"/>
      <c r="AZ9021" s="61"/>
      <c r="BA9021" s="61"/>
    </row>
    <row r="9022" spans="39:53" x14ac:dyDescent="0.2">
      <c r="AM9022" s="61"/>
      <c r="AN9022" s="61"/>
      <c r="AO9022" s="171"/>
      <c r="AP9022" s="61"/>
      <c r="AQ9022" s="61"/>
      <c r="AR9022" s="61"/>
      <c r="AS9022" s="61"/>
      <c r="AT9022" s="61"/>
      <c r="AU9022" s="61"/>
      <c r="AV9022" s="61"/>
      <c r="AW9022" s="61"/>
      <c r="AX9022" s="61"/>
      <c r="AY9022" s="61"/>
      <c r="AZ9022" s="61"/>
      <c r="BA9022" s="61"/>
    </row>
    <row r="9023" spans="39:53" x14ac:dyDescent="0.2">
      <c r="AM9023" s="61"/>
      <c r="AN9023" s="61"/>
      <c r="AO9023" s="171"/>
      <c r="AP9023" s="61"/>
      <c r="AQ9023" s="61"/>
      <c r="AR9023" s="61"/>
      <c r="AS9023" s="61"/>
      <c r="AT9023" s="61"/>
      <c r="AU9023" s="61"/>
      <c r="AV9023" s="61"/>
      <c r="AW9023" s="61"/>
      <c r="AX9023" s="61"/>
      <c r="AY9023" s="61"/>
      <c r="AZ9023" s="61"/>
      <c r="BA9023" s="61"/>
    </row>
    <row r="9024" spans="39:53" x14ac:dyDescent="0.2">
      <c r="AM9024" s="61"/>
      <c r="AN9024" s="61"/>
      <c r="AO9024" s="171"/>
      <c r="AP9024" s="61"/>
      <c r="AQ9024" s="61"/>
      <c r="AR9024" s="61"/>
      <c r="AS9024" s="61"/>
      <c r="AT9024" s="61"/>
      <c r="AU9024" s="61"/>
      <c r="AV9024" s="61"/>
      <c r="AW9024" s="61"/>
      <c r="AX9024" s="61"/>
      <c r="AY9024" s="61"/>
      <c r="AZ9024" s="61"/>
      <c r="BA9024" s="61"/>
    </row>
    <row r="9025" spans="39:53" x14ac:dyDescent="0.2">
      <c r="AM9025" s="61"/>
      <c r="AN9025" s="61"/>
      <c r="AO9025" s="171"/>
      <c r="AP9025" s="61"/>
      <c r="AQ9025" s="61"/>
      <c r="AR9025" s="61"/>
      <c r="AS9025" s="61"/>
      <c r="AT9025" s="61"/>
      <c r="AU9025" s="61"/>
      <c r="AV9025" s="61"/>
      <c r="AW9025" s="61"/>
      <c r="AX9025" s="61"/>
      <c r="AY9025" s="61"/>
      <c r="AZ9025" s="61"/>
      <c r="BA9025" s="61"/>
    </row>
    <row r="9026" spans="39:53" x14ac:dyDescent="0.2">
      <c r="AM9026" s="61"/>
      <c r="AN9026" s="61"/>
      <c r="AO9026" s="171"/>
      <c r="AP9026" s="61"/>
      <c r="AQ9026" s="61"/>
      <c r="AR9026" s="61"/>
      <c r="AS9026" s="61"/>
      <c r="AT9026" s="61"/>
      <c r="AU9026" s="61"/>
      <c r="AV9026" s="61"/>
      <c r="AW9026" s="61"/>
      <c r="AX9026" s="61"/>
      <c r="AY9026" s="61"/>
      <c r="AZ9026" s="61"/>
      <c r="BA9026" s="61"/>
    </row>
    <row r="9027" spans="39:53" x14ac:dyDescent="0.2">
      <c r="AM9027" s="61"/>
      <c r="AN9027" s="61"/>
      <c r="AO9027" s="171"/>
      <c r="AP9027" s="61"/>
      <c r="AQ9027" s="61"/>
      <c r="AR9027" s="61"/>
      <c r="AS9027" s="61"/>
      <c r="AT9027" s="61"/>
      <c r="AU9027" s="61"/>
      <c r="AV9027" s="61"/>
      <c r="AW9027" s="61"/>
      <c r="AX9027" s="61"/>
      <c r="AY9027" s="61"/>
      <c r="AZ9027" s="61"/>
      <c r="BA9027" s="61"/>
    </row>
    <row r="9028" spans="39:53" x14ac:dyDescent="0.2">
      <c r="AM9028" s="61"/>
      <c r="AN9028" s="61"/>
      <c r="AO9028" s="171"/>
      <c r="AP9028" s="61"/>
      <c r="AQ9028" s="61"/>
      <c r="AR9028" s="61"/>
      <c r="AS9028" s="61"/>
      <c r="AT9028" s="61"/>
      <c r="AU9028" s="61"/>
      <c r="AV9028" s="61"/>
      <c r="AW9028" s="61"/>
      <c r="AX9028" s="61"/>
      <c r="AY9028" s="61"/>
      <c r="AZ9028" s="61"/>
      <c r="BA9028" s="61"/>
    </row>
    <row r="9029" spans="39:53" x14ac:dyDescent="0.2">
      <c r="AM9029" s="61"/>
      <c r="AN9029" s="61"/>
      <c r="AO9029" s="171"/>
      <c r="AP9029" s="61"/>
      <c r="AQ9029" s="61"/>
      <c r="AR9029" s="61"/>
      <c r="AS9029" s="61"/>
      <c r="AT9029" s="61"/>
      <c r="AU9029" s="61"/>
      <c r="AV9029" s="61"/>
      <c r="AW9029" s="61"/>
      <c r="AX9029" s="61"/>
      <c r="AY9029" s="61"/>
      <c r="AZ9029" s="61"/>
      <c r="BA9029" s="61"/>
    </row>
    <row r="9030" spans="39:53" x14ac:dyDescent="0.2">
      <c r="AM9030" s="61"/>
      <c r="AN9030" s="61"/>
      <c r="AO9030" s="171"/>
      <c r="AP9030" s="61"/>
      <c r="AQ9030" s="61"/>
      <c r="AR9030" s="61"/>
      <c r="AS9030" s="61"/>
      <c r="AT9030" s="61"/>
      <c r="AU9030" s="61"/>
      <c r="AV9030" s="61"/>
      <c r="AW9030" s="61"/>
      <c r="AX9030" s="61"/>
      <c r="AY9030" s="61"/>
      <c r="AZ9030" s="61"/>
      <c r="BA9030" s="61"/>
    </row>
    <row r="9031" spans="39:53" x14ac:dyDescent="0.2">
      <c r="AM9031" s="61"/>
      <c r="AN9031" s="61"/>
      <c r="AO9031" s="171"/>
      <c r="AP9031" s="61"/>
      <c r="AQ9031" s="61"/>
      <c r="AR9031" s="61"/>
      <c r="AS9031" s="61"/>
      <c r="AT9031" s="61"/>
      <c r="AU9031" s="61"/>
      <c r="AV9031" s="61"/>
      <c r="AW9031" s="61"/>
      <c r="AX9031" s="61"/>
      <c r="AY9031" s="61"/>
      <c r="AZ9031" s="61"/>
      <c r="BA9031" s="61"/>
    </row>
    <row r="9032" spans="39:53" x14ac:dyDescent="0.2">
      <c r="AM9032" s="61"/>
      <c r="AN9032" s="61"/>
      <c r="AO9032" s="171"/>
      <c r="AP9032" s="61"/>
      <c r="AQ9032" s="61"/>
      <c r="AR9032" s="61"/>
      <c r="AS9032" s="61"/>
      <c r="AT9032" s="61"/>
      <c r="AU9032" s="61"/>
      <c r="AV9032" s="61"/>
      <c r="AW9032" s="61"/>
      <c r="AX9032" s="61"/>
      <c r="AY9032" s="61"/>
      <c r="AZ9032" s="61"/>
      <c r="BA9032" s="61"/>
    </row>
    <row r="9033" spans="39:53" x14ac:dyDescent="0.2">
      <c r="AM9033" s="61"/>
      <c r="AN9033" s="61"/>
      <c r="AO9033" s="171"/>
      <c r="AP9033" s="61"/>
      <c r="AQ9033" s="61"/>
      <c r="AR9033" s="61"/>
      <c r="AS9033" s="61"/>
      <c r="AT9033" s="61"/>
      <c r="AU9033" s="61"/>
      <c r="AV9033" s="61"/>
      <c r="AW9033" s="61"/>
      <c r="AX9033" s="61"/>
      <c r="AY9033" s="61"/>
      <c r="AZ9033" s="61"/>
      <c r="BA9033" s="61"/>
    </row>
    <row r="9034" spans="39:53" x14ac:dyDescent="0.2">
      <c r="AM9034" s="61"/>
      <c r="AN9034" s="61"/>
      <c r="AO9034" s="171"/>
      <c r="AP9034" s="61"/>
      <c r="AQ9034" s="61"/>
      <c r="AR9034" s="61"/>
      <c r="AS9034" s="61"/>
      <c r="AT9034" s="61"/>
      <c r="AU9034" s="61"/>
      <c r="AV9034" s="61"/>
      <c r="AW9034" s="61"/>
      <c r="AX9034" s="61"/>
      <c r="AY9034" s="61"/>
      <c r="AZ9034" s="61"/>
      <c r="BA9034" s="61"/>
    </row>
    <row r="9035" spans="39:53" x14ac:dyDescent="0.2">
      <c r="AM9035" s="61"/>
      <c r="AN9035" s="61"/>
      <c r="AO9035" s="171"/>
      <c r="AP9035" s="61"/>
      <c r="AQ9035" s="61"/>
      <c r="AR9035" s="61"/>
      <c r="AS9035" s="61"/>
      <c r="AT9035" s="61"/>
      <c r="AU9035" s="61"/>
      <c r="AV9035" s="61"/>
      <c r="AW9035" s="61"/>
      <c r="AX9035" s="61"/>
      <c r="AY9035" s="61"/>
      <c r="AZ9035" s="61"/>
      <c r="BA9035" s="61"/>
    </row>
    <row r="9036" spans="39:53" x14ac:dyDescent="0.2">
      <c r="AM9036" s="61"/>
      <c r="AN9036" s="61"/>
      <c r="AO9036" s="171"/>
      <c r="AP9036" s="61"/>
      <c r="AQ9036" s="61"/>
      <c r="AR9036" s="61"/>
      <c r="AS9036" s="61"/>
      <c r="AT9036" s="61"/>
      <c r="AU9036" s="61"/>
      <c r="AV9036" s="61"/>
      <c r="AW9036" s="61"/>
      <c r="AX9036" s="61"/>
      <c r="AY9036" s="61"/>
      <c r="AZ9036" s="61"/>
      <c r="BA9036" s="61"/>
    </row>
    <row r="9037" spans="39:53" x14ac:dyDescent="0.2">
      <c r="AM9037" s="61"/>
      <c r="AN9037" s="61"/>
      <c r="AO9037" s="171"/>
      <c r="AP9037" s="61"/>
      <c r="AQ9037" s="61"/>
      <c r="AR9037" s="61"/>
      <c r="AS9037" s="61"/>
      <c r="AT9037" s="61"/>
      <c r="AU9037" s="61"/>
      <c r="AV9037" s="61"/>
      <c r="AW9037" s="61"/>
      <c r="AX9037" s="61"/>
      <c r="AY9037" s="61"/>
      <c r="AZ9037" s="61"/>
      <c r="BA9037" s="61"/>
    </row>
    <row r="9038" spans="39:53" x14ac:dyDescent="0.2">
      <c r="AM9038" s="61"/>
      <c r="AN9038" s="61"/>
      <c r="AO9038" s="171"/>
      <c r="AP9038" s="61"/>
      <c r="AQ9038" s="61"/>
      <c r="AR9038" s="61"/>
      <c r="AS9038" s="61"/>
      <c r="AT9038" s="61"/>
      <c r="AU9038" s="61"/>
      <c r="AV9038" s="61"/>
      <c r="AW9038" s="61"/>
      <c r="AX9038" s="61"/>
      <c r="AY9038" s="61"/>
      <c r="AZ9038" s="61"/>
      <c r="BA9038" s="61"/>
    </row>
    <row r="9039" spans="39:53" x14ac:dyDescent="0.2">
      <c r="AM9039" s="61"/>
      <c r="AN9039" s="61"/>
      <c r="AO9039" s="171"/>
      <c r="AP9039" s="61"/>
      <c r="AQ9039" s="61"/>
      <c r="AR9039" s="61"/>
      <c r="AS9039" s="61"/>
      <c r="AT9039" s="61"/>
      <c r="AU9039" s="61"/>
      <c r="AV9039" s="61"/>
      <c r="AW9039" s="61"/>
      <c r="AX9039" s="61"/>
      <c r="AY9039" s="61"/>
      <c r="AZ9039" s="61"/>
      <c r="BA9039" s="61"/>
    </row>
    <row r="9040" spans="39:53" x14ac:dyDescent="0.2">
      <c r="AM9040" s="61"/>
      <c r="AN9040" s="61"/>
      <c r="AO9040" s="171"/>
      <c r="AP9040" s="61"/>
      <c r="AQ9040" s="61"/>
      <c r="AR9040" s="61"/>
      <c r="AS9040" s="61"/>
      <c r="AT9040" s="61"/>
      <c r="AU9040" s="61"/>
      <c r="AV9040" s="61"/>
      <c r="AW9040" s="61"/>
      <c r="AX9040" s="61"/>
      <c r="AY9040" s="61"/>
      <c r="AZ9040" s="61"/>
      <c r="BA9040" s="61"/>
    </row>
    <row r="9041" spans="39:53" x14ac:dyDescent="0.2">
      <c r="AM9041" s="61"/>
      <c r="AN9041" s="61"/>
      <c r="AO9041" s="171"/>
      <c r="AP9041" s="61"/>
      <c r="AQ9041" s="61"/>
      <c r="AR9041" s="61"/>
      <c r="AS9041" s="61"/>
      <c r="AT9041" s="61"/>
      <c r="AU9041" s="61"/>
      <c r="AV9041" s="61"/>
      <c r="AW9041" s="61"/>
      <c r="AX9041" s="61"/>
      <c r="AY9041" s="61"/>
      <c r="AZ9041" s="61"/>
      <c r="BA9041" s="61"/>
    </row>
    <row r="9042" spans="39:53" x14ac:dyDescent="0.2">
      <c r="AM9042" s="61"/>
      <c r="AN9042" s="61"/>
      <c r="AO9042" s="171"/>
      <c r="AP9042" s="61"/>
      <c r="AQ9042" s="61"/>
      <c r="AR9042" s="61"/>
      <c r="AS9042" s="61"/>
      <c r="AT9042" s="61"/>
      <c r="AU9042" s="61"/>
      <c r="AV9042" s="61"/>
      <c r="AW9042" s="61"/>
      <c r="AX9042" s="61"/>
      <c r="AY9042" s="61"/>
      <c r="AZ9042" s="61"/>
      <c r="BA9042" s="61"/>
    </row>
    <row r="9043" spans="39:53" x14ac:dyDescent="0.2">
      <c r="AM9043" s="61"/>
      <c r="AN9043" s="61"/>
      <c r="AO9043" s="171"/>
      <c r="AP9043" s="61"/>
      <c r="AQ9043" s="61"/>
      <c r="AR9043" s="61"/>
      <c r="AS9043" s="61"/>
      <c r="AT9043" s="61"/>
      <c r="AU9043" s="61"/>
      <c r="AV9043" s="61"/>
      <c r="AW9043" s="61"/>
      <c r="AX9043" s="61"/>
      <c r="AY9043" s="61"/>
      <c r="AZ9043" s="61"/>
      <c r="BA9043" s="61"/>
    </row>
    <row r="9044" spans="39:53" x14ac:dyDescent="0.2">
      <c r="AM9044" s="61"/>
      <c r="AN9044" s="61"/>
      <c r="AO9044" s="171"/>
      <c r="AP9044" s="61"/>
      <c r="AQ9044" s="61"/>
      <c r="AR9044" s="61"/>
      <c r="AS9044" s="61"/>
      <c r="AT9044" s="61"/>
      <c r="AU9044" s="61"/>
      <c r="AV9044" s="61"/>
      <c r="AW9044" s="61"/>
      <c r="AX9044" s="61"/>
      <c r="AY9044" s="61"/>
      <c r="AZ9044" s="61"/>
      <c r="BA9044" s="61"/>
    </row>
    <row r="9045" spans="39:53" x14ac:dyDescent="0.2">
      <c r="AM9045" s="61"/>
      <c r="AN9045" s="61"/>
      <c r="AO9045" s="171"/>
      <c r="AP9045" s="61"/>
      <c r="AQ9045" s="61"/>
      <c r="AR9045" s="61"/>
      <c r="AS9045" s="61"/>
      <c r="AT9045" s="61"/>
      <c r="AU9045" s="61"/>
      <c r="AV9045" s="61"/>
      <c r="AW9045" s="61"/>
      <c r="AX9045" s="61"/>
      <c r="AY9045" s="61"/>
      <c r="AZ9045" s="61"/>
      <c r="BA9045" s="61"/>
    </row>
    <row r="9046" spans="39:53" x14ac:dyDescent="0.2">
      <c r="AM9046" s="61"/>
      <c r="AN9046" s="61"/>
      <c r="AO9046" s="171"/>
      <c r="AP9046" s="61"/>
      <c r="AQ9046" s="61"/>
      <c r="AR9046" s="61"/>
      <c r="AS9046" s="61"/>
      <c r="AT9046" s="61"/>
      <c r="AU9046" s="61"/>
      <c r="AV9046" s="61"/>
      <c r="AW9046" s="61"/>
      <c r="AX9046" s="61"/>
      <c r="AY9046" s="61"/>
      <c r="AZ9046" s="61"/>
      <c r="BA9046" s="61"/>
    </row>
    <row r="9047" spans="39:53" x14ac:dyDescent="0.2">
      <c r="AM9047" s="61"/>
      <c r="AN9047" s="61"/>
      <c r="AO9047" s="171"/>
      <c r="AP9047" s="61"/>
      <c r="AQ9047" s="61"/>
      <c r="AR9047" s="61"/>
      <c r="AS9047" s="61"/>
      <c r="AT9047" s="61"/>
      <c r="AU9047" s="61"/>
      <c r="AV9047" s="61"/>
      <c r="AW9047" s="61"/>
      <c r="AX9047" s="61"/>
      <c r="AY9047" s="61"/>
      <c r="AZ9047" s="61"/>
      <c r="BA9047" s="61"/>
    </row>
    <row r="9048" spans="39:53" x14ac:dyDescent="0.2">
      <c r="AM9048" s="61"/>
      <c r="AN9048" s="61"/>
      <c r="AO9048" s="171"/>
      <c r="AP9048" s="61"/>
      <c r="AQ9048" s="61"/>
      <c r="AR9048" s="61"/>
      <c r="AS9048" s="61"/>
      <c r="AT9048" s="61"/>
      <c r="AU9048" s="61"/>
      <c r="AV9048" s="61"/>
      <c r="AW9048" s="61"/>
      <c r="AX9048" s="61"/>
      <c r="AY9048" s="61"/>
      <c r="AZ9048" s="61"/>
      <c r="BA9048" s="61"/>
    </row>
    <row r="9049" spans="39:53" x14ac:dyDescent="0.2">
      <c r="AM9049" s="61"/>
      <c r="AN9049" s="61"/>
      <c r="AO9049" s="171"/>
      <c r="AP9049" s="61"/>
      <c r="AQ9049" s="61"/>
      <c r="AR9049" s="61"/>
      <c r="AS9049" s="61"/>
      <c r="AT9049" s="61"/>
      <c r="AU9049" s="61"/>
      <c r="AV9049" s="61"/>
      <c r="AW9049" s="61"/>
      <c r="AX9049" s="61"/>
      <c r="AY9049" s="61"/>
      <c r="AZ9049" s="61"/>
      <c r="BA9049" s="61"/>
    </row>
    <row r="9050" spans="39:53" x14ac:dyDescent="0.2">
      <c r="AM9050" s="61"/>
      <c r="AN9050" s="61"/>
      <c r="AO9050" s="171"/>
      <c r="AP9050" s="61"/>
      <c r="AQ9050" s="61"/>
      <c r="AR9050" s="61"/>
      <c r="AS9050" s="61"/>
      <c r="AT9050" s="61"/>
      <c r="AU9050" s="61"/>
      <c r="AV9050" s="61"/>
      <c r="AW9050" s="61"/>
      <c r="AX9050" s="61"/>
      <c r="AY9050" s="61"/>
      <c r="AZ9050" s="61"/>
      <c r="BA9050" s="61"/>
    </row>
    <row r="9051" spans="39:53" x14ac:dyDescent="0.2">
      <c r="AM9051" s="61"/>
      <c r="AN9051" s="61"/>
      <c r="AO9051" s="171"/>
      <c r="AP9051" s="61"/>
      <c r="AQ9051" s="61"/>
      <c r="AR9051" s="61"/>
      <c r="AS9051" s="61"/>
      <c r="AT9051" s="61"/>
      <c r="AU9051" s="61"/>
      <c r="AV9051" s="61"/>
      <c r="AW9051" s="61"/>
      <c r="AX9051" s="61"/>
      <c r="AY9051" s="61"/>
      <c r="AZ9051" s="61"/>
      <c r="BA9051" s="61"/>
    </row>
    <row r="9052" spans="39:53" x14ac:dyDescent="0.2">
      <c r="AM9052" s="61"/>
      <c r="AN9052" s="61"/>
      <c r="AO9052" s="171"/>
      <c r="AP9052" s="61"/>
      <c r="AQ9052" s="61"/>
      <c r="AR9052" s="61"/>
      <c r="AS9052" s="61"/>
      <c r="AT9052" s="61"/>
      <c r="AU9052" s="61"/>
      <c r="AV9052" s="61"/>
      <c r="AW9052" s="61"/>
      <c r="AX9052" s="61"/>
      <c r="AY9052" s="61"/>
      <c r="AZ9052" s="61"/>
      <c r="BA9052" s="61"/>
    </row>
    <row r="9053" spans="39:53" x14ac:dyDescent="0.2">
      <c r="AM9053" s="61"/>
      <c r="AN9053" s="61"/>
      <c r="AO9053" s="171"/>
      <c r="AP9053" s="61"/>
      <c r="AQ9053" s="61"/>
      <c r="AR9053" s="61"/>
      <c r="AS9053" s="61"/>
      <c r="AT9053" s="61"/>
      <c r="AU9053" s="61"/>
      <c r="AV9053" s="61"/>
      <c r="AW9053" s="61"/>
      <c r="AX9053" s="61"/>
      <c r="AY9053" s="61"/>
      <c r="AZ9053" s="61"/>
      <c r="BA9053" s="61"/>
    </row>
    <row r="9054" spans="39:53" x14ac:dyDescent="0.2">
      <c r="AM9054" s="61"/>
      <c r="AN9054" s="61"/>
      <c r="AO9054" s="171"/>
      <c r="AP9054" s="61"/>
      <c r="AQ9054" s="61"/>
      <c r="AR9054" s="61"/>
      <c r="AS9054" s="61"/>
      <c r="AT9054" s="61"/>
      <c r="AU9054" s="61"/>
      <c r="AV9054" s="61"/>
      <c r="AW9054" s="61"/>
      <c r="AX9054" s="61"/>
      <c r="AY9054" s="61"/>
      <c r="AZ9054" s="61"/>
      <c r="BA9054" s="61"/>
    </row>
    <row r="9055" spans="39:53" x14ac:dyDescent="0.2">
      <c r="AM9055" s="61"/>
      <c r="AN9055" s="61"/>
      <c r="AO9055" s="171"/>
      <c r="AP9055" s="61"/>
      <c r="AQ9055" s="61"/>
      <c r="AR9055" s="61"/>
      <c r="AS9055" s="61"/>
      <c r="AT9055" s="61"/>
      <c r="AU9055" s="61"/>
      <c r="AV9055" s="61"/>
      <c r="AW9055" s="61"/>
      <c r="AX9055" s="61"/>
      <c r="AY9055" s="61"/>
      <c r="AZ9055" s="61"/>
      <c r="BA9055" s="61"/>
    </row>
    <row r="9056" spans="39:53" x14ac:dyDescent="0.2">
      <c r="AM9056" s="61"/>
      <c r="AN9056" s="61"/>
      <c r="AO9056" s="171"/>
      <c r="AP9056" s="61"/>
      <c r="AQ9056" s="61"/>
      <c r="AR9056" s="61"/>
      <c r="AS9056" s="61"/>
      <c r="AT9056" s="61"/>
      <c r="AU9056" s="61"/>
      <c r="AV9056" s="61"/>
      <c r="AW9056" s="61"/>
      <c r="AX9056" s="61"/>
      <c r="AY9056" s="61"/>
      <c r="AZ9056" s="61"/>
      <c r="BA9056" s="61"/>
    </row>
    <row r="9057" spans="39:53" x14ac:dyDescent="0.2">
      <c r="AM9057" s="61"/>
      <c r="AN9057" s="61"/>
      <c r="AO9057" s="171"/>
      <c r="AP9057" s="61"/>
      <c r="AQ9057" s="61"/>
      <c r="AR9057" s="61"/>
      <c r="AS9057" s="61"/>
      <c r="AT9057" s="61"/>
      <c r="AU9057" s="61"/>
      <c r="AV9057" s="61"/>
      <c r="AW9057" s="61"/>
      <c r="AX9057" s="61"/>
      <c r="AY9057" s="61"/>
      <c r="AZ9057" s="61"/>
      <c r="BA9057" s="61"/>
    </row>
    <row r="9058" spans="39:53" x14ac:dyDescent="0.2">
      <c r="AM9058" s="61"/>
      <c r="AN9058" s="61"/>
      <c r="AO9058" s="171"/>
      <c r="AP9058" s="61"/>
      <c r="AQ9058" s="61"/>
      <c r="AR9058" s="61"/>
      <c r="AS9058" s="61"/>
      <c r="AT9058" s="61"/>
      <c r="AU9058" s="61"/>
      <c r="AV9058" s="61"/>
      <c r="AW9058" s="61"/>
      <c r="AX9058" s="61"/>
      <c r="AY9058" s="61"/>
      <c r="AZ9058" s="61"/>
      <c r="BA9058" s="61"/>
    </row>
    <row r="9059" spans="39:53" x14ac:dyDescent="0.2">
      <c r="AM9059" s="61"/>
      <c r="AN9059" s="61"/>
      <c r="AO9059" s="171"/>
      <c r="AP9059" s="61"/>
      <c r="AQ9059" s="61"/>
      <c r="AR9059" s="61"/>
      <c r="AS9059" s="61"/>
      <c r="AT9059" s="61"/>
      <c r="AU9059" s="61"/>
      <c r="AV9059" s="61"/>
      <c r="AW9059" s="61"/>
      <c r="AX9059" s="61"/>
      <c r="AY9059" s="61"/>
      <c r="AZ9059" s="61"/>
      <c r="BA9059" s="61"/>
    </row>
    <row r="9060" spans="39:53" x14ac:dyDescent="0.2">
      <c r="AM9060" s="61"/>
      <c r="AN9060" s="61"/>
      <c r="AO9060" s="171"/>
      <c r="AP9060" s="61"/>
      <c r="AQ9060" s="61"/>
      <c r="AR9060" s="61"/>
      <c r="AS9060" s="61"/>
      <c r="AT9060" s="61"/>
      <c r="AU9060" s="61"/>
      <c r="AV9060" s="61"/>
      <c r="AW9060" s="61"/>
      <c r="AX9060" s="61"/>
      <c r="AY9060" s="61"/>
      <c r="AZ9060" s="61"/>
      <c r="BA9060" s="61"/>
    </row>
    <row r="9061" spans="39:53" x14ac:dyDescent="0.2">
      <c r="AM9061" s="61"/>
      <c r="AN9061" s="61"/>
      <c r="AO9061" s="171"/>
      <c r="AP9061" s="61"/>
      <c r="AQ9061" s="61"/>
      <c r="AR9061" s="61"/>
      <c r="AS9061" s="61"/>
      <c r="AT9061" s="61"/>
      <c r="AU9061" s="61"/>
      <c r="AV9061" s="61"/>
      <c r="AW9061" s="61"/>
      <c r="AX9061" s="61"/>
      <c r="AY9061" s="61"/>
      <c r="AZ9061" s="61"/>
      <c r="BA9061" s="61"/>
    </row>
    <row r="9062" spans="39:53" x14ac:dyDescent="0.2">
      <c r="AM9062" s="61"/>
      <c r="AN9062" s="61"/>
      <c r="AO9062" s="171"/>
      <c r="AP9062" s="61"/>
      <c r="AQ9062" s="61"/>
      <c r="AR9062" s="61"/>
      <c r="AS9062" s="61"/>
      <c r="AT9062" s="61"/>
      <c r="AU9062" s="61"/>
      <c r="AV9062" s="61"/>
      <c r="AW9062" s="61"/>
      <c r="AX9062" s="61"/>
      <c r="AY9062" s="61"/>
      <c r="AZ9062" s="61"/>
      <c r="BA9062" s="61"/>
    </row>
    <row r="9063" spans="39:53" x14ac:dyDescent="0.2">
      <c r="AM9063" s="61"/>
      <c r="AN9063" s="61"/>
      <c r="AO9063" s="171"/>
      <c r="AP9063" s="61"/>
      <c r="AQ9063" s="61"/>
      <c r="AR9063" s="61"/>
      <c r="AS9063" s="61"/>
      <c r="AT9063" s="61"/>
      <c r="AU9063" s="61"/>
      <c r="AV9063" s="61"/>
      <c r="AW9063" s="61"/>
      <c r="AX9063" s="61"/>
      <c r="AY9063" s="61"/>
      <c r="AZ9063" s="61"/>
      <c r="BA9063" s="61"/>
    </row>
    <row r="9064" spans="39:53" x14ac:dyDescent="0.2">
      <c r="AM9064" s="61"/>
      <c r="AN9064" s="61"/>
      <c r="AO9064" s="171"/>
      <c r="AP9064" s="61"/>
      <c r="AQ9064" s="61"/>
      <c r="AR9064" s="61"/>
      <c r="AS9064" s="61"/>
      <c r="AT9064" s="61"/>
      <c r="AU9064" s="61"/>
      <c r="AV9064" s="61"/>
      <c r="AW9064" s="61"/>
      <c r="AX9064" s="61"/>
      <c r="AY9064" s="61"/>
      <c r="AZ9064" s="61"/>
      <c r="BA9064" s="61"/>
    </row>
    <row r="9065" spans="39:53" x14ac:dyDescent="0.2">
      <c r="AM9065" s="61"/>
      <c r="AN9065" s="61"/>
      <c r="AO9065" s="171"/>
      <c r="AP9065" s="61"/>
      <c r="AQ9065" s="61"/>
      <c r="AR9065" s="61"/>
      <c r="AS9065" s="61"/>
      <c r="AT9065" s="61"/>
      <c r="AU9065" s="61"/>
      <c r="AV9065" s="61"/>
      <c r="AW9065" s="61"/>
      <c r="AX9065" s="61"/>
      <c r="AY9065" s="61"/>
      <c r="AZ9065" s="61"/>
      <c r="BA9065" s="61"/>
    </row>
    <row r="9066" spans="39:53" x14ac:dyDescent="0.2">
      <c r="AM9066" s="61"/>
      <c r="AN9066" s="61"/>
      <c r="AO9066" s="171"/>
      <c r="AP9066" s="61"/>
      <c r="AQ9066" s="61"/>
      <c r="AR9066" s="61"/>
      <c r="AS9066" s="61"/>
      <c r="AT9066" s="61"/>
      <c r="AU9066" s="61"/>
      <c r="AV9066" s="61"/>
      <c r="AW9066" s="61"/>
      <c r="AX9066" s="61"/>
      <c r="AY9066" s="61"/>
      <c r="AZ9066" s="61"/>
      <c r="BA9066" s="61"/>
    </row>
    <row r="9067" spans="39:53" x14ac:dyDescent="0.2">
      <c r="AM9067" s="61"/>
      <c r="AN9067" s="61"/>
      <c r="AO9067" s="171"/>
      <c r="AP9067" s="61"/>
      <c r="AQ9067" s="61"/>
      <c r="AR9067" s="61"/>
      <c r="AS9067" s="61"/>
      <c r="AT9067" s="61"/>
      <c r="AU9067" s="61"/>
      <c r="AV9067" s="61"/>
      <c r="AW9067" s="61"/>
      <c r="AX9067" s="61"/>
      <c r="AY9067" s="61"/>
      <c r="AZ9067" s="61"/>
      <c r="BA9067" s="61"/>
    </row>
    <row r="9068" spans="39:53" x14ac:dyDescent="0.2">
      <c r="AM9068" s="61"/>
      <c r="AN9068" s="61"/>
      <c r="AO9068" s="171"/>
      <c r="AP9068" s="61"/>
      <c r="AQ9068" s="61"/>
      <c r="AR9068" s="61"/>
      <c r="AS9068" s="61"/>
      <c r="AT9068" s="61"/>
      <c r="AU9068" s="61"/>
      <c r="AV9068" s="61"/>
      <c r="AW9068" s="61"/>
      <c r="AX9068" s="61"/>
      <c r="AY9068" s="61"/>
      <c r="AZ9068" s="61"/>
      <c r="BA9068" s="61"/>
    </row>
    <row r="9069" spans="39:53" x14ac:dyDescent="0.2">
      <c r="AM9069" s="61"/>
      <c r="AN9069" s="61"/>
      <c r="AO9069" s="171"/>
      <c r="AP9069" s="61"/>
      <c r="AQ9069" s="61"/>
      <c r="AR9069" s="61"/>
      <c r="AS9069" s="61"/>
      <c r="AT9069" s="61"/>
      <c r="AU9069" s="61"/>
      <c r="AV9069" s="61"/>
      <c r="AW9069" s="61"/>
      <c r="AX9069" s="61"/>
      <c r="AY9069" s="61"/>
      <c r="AZ9069" s="61"/>
      <c r="BA9069" s="61"/>
    </row>
    <row r="9070" spans="39:53" x14ac:dyDescent="0.2">
      <c r="AM9070" s="61"/>
      <c r="AN9070" s="61"/>
      <c r="AO9070" s="171"/>
      <c r="AP9070" s="61"/>
      <c r="AQ9070" s="61"/>
      <c r="AR9070" s="61"/>
      <c r="AS9070" s="61"/>
      <c r="AT9070" s="61"/>
      <c r="AU9070" s="61"/>
      <c r="AV9070" s="61"/>
      <c r="AW9070" s="61"/>
      <c r="AX9070" s="61"/>
      <c r="AY9070" s="61"/>
      <c r="AZ9070" s="61"/>
      <c r="BA9070" s="61"/>
    </row>
    <row r="9071" spans="39:53" x14ac:dyDescent="0.2">
      <c r="AM9071" s="61"/>
      <c r="AN9071" s="61"/>
      <c r="AO9071" s="171"/>
      <c r="AP9071" s="61"/>
      <c r="AQ9071" s="61"/>
      <c r="AR9071" s="61"/>
      <c r="AS9071" s="61"/>
      <c r="AT9071" s="61"/>
      <c r="AU9071" s="61"/>
      <c r="AV9071" s="61"/>
      <c r="AW9071" s="61"/>
      <c r="AX9071" s="61"/>
      <c r="AY9071" s="61"/>
      <c r="AZ9071" s="61"/>
      <c r="BA9071" s="61"/>
    </row>
    <row r="9072" spans="39:53" x14ac:dyDescent="0.2">
      <c r="AM9072" s="61"/>
      <c r="AN9072" s="61"/>
      <c r="AO9072" s="171"/>
      <c r="AP9072" s="61"/>
      <c r="AQ9072" s="61"/>
      <c r="AR9072" s="61"/>
      <c r="AS9072" s="61"/>
      <c r="AT9072" s="61"/>
      <c r="AU9072" s="61"/>
      <c r="AV9072" s="61"/>
      <c r="AW9072" s="61"/>
      <c r="AX9072" s="61"/>
      <c r="AY9072" s="61"/>
      <c r="AZ9072" s="61"/>
      <c r="BA9072" s="61"/>
    </row>
    <row r="9073" spans="39:53" x14ac:dyDescent="0.2">
      <c r="AM9073" s="61"/>
      <c r="AN9073" s="61"/>
      <c r="AO9073" s="171"/>
      <c r="AP9073" s="61"/>
      <c r="AQ9073" s="61"/>
      <c r="AR9073" s="61"/>
      <c r="AS9073" s="61"/>
      <c r="AT9073" s="61"/>
      <c r="AU9073" s="61"/>
      <c r="AV9073" s="61"/>
      <c r="AW9073" s="61"/>
      <c r="AX9073" s="61"/>
      <c r="AY9073" s="61"/>
      <c r="AZ9073" s="61"/>
      <c r="BA9073" s="61"/>
    </row>
    <row r="9074" spans="39:53" x14ac:dyDescent="0.2">
      <c r="AM9074" s="61"/>
      <c r="AN9074" s="61"/>
      <c r="AO9074" s="171"/>
      <c r="AP9074" s="61"/>
      <c r="AQ9074" s="61"/>
      <c r="AR9074" s="61"/>
      <c r="AS9074" s="61"/>
      <c r="AT9074" s="61"/>
      <c r="AU9074" s="61"/>
      <c r="AV9074" s="61"/>
      <c r="AW9074" s="61"/>
      <c r="AX9074" s="61"/>
      <c r="AY9074" s="61"/>
      <c r="AZ9074" s="61"/>
      <c r="BA9074" s="61"/>
    </row>
    <row r="9075" spans="39:53" x14ac:dyDescent="0.2">
      <c r="AM9075" s="61"/>
      <c r="AN9075" s="61"/>
      <c r="AO9075" s="171"/>
      <c r="AP9075" s="61"/>
      <c r="AQ9075" s="61"/>
      <c r="AR9075" s="61"/>
      <c r="AS9075" s="61"/>
      <c r="AT9075" s="61"/>
      <c r="AU9075" s="61"/>
      <c r="AV9075" s="61"/>
      <c r="AW9075" s="61"/>
      <c r="AX9075" s="61"/>
      <c r="AY9075" s="61"/>
      <c r="AZ9075" s="61"/>
      <c r="BA9075" s="61"/>
    </row>
    <row r="9076" spans="39:53" x14ac:dyDescent="0.2">
      <c r="AM9076" s="61"/>
      <c r="AN9076" s="61"/>
      <c r="AO9076" s="171"/>
      <c r="AP9076" s="61"/>
      <c r="AQ9076" s="61"/>
      <c r="AR9076" s="61"/>
      <c r="AS9076" s="61"/>
      <c r="AT9076" s="61"/>
      <c r="AU9076" s="61"/>
      <c r="AV9076" s="61"/>
      <c r="AW9076" s="61"/>
      <c r="AX9076" s="61"/>
      <c r="AY9076" s="61"/>
      <c r="AZ9076" s="61"/>
      <c r="BA9076" s="61"/>
    </row>
    <row r="9077" spans="39:53" x14ac:dyDescent="0.2">
      <c r="AM9077" s="61"/>
      <c r="AN9077" s="61"/>
      <c r="AO9077" s="171"/>
      <c r="AP9077" s="61"/>
      <c r="AQ9077" s="61"/>
      <c r="AR9077" s="61"/>
      <c r="AS9077" s="61"/>
      <c r="AT9077" s="61"/>
      <c r="AU9077" s="61"/>
      <c r="AV9077" s="61"/>
      <c r="AW9077" s="61"/>
      <c r="AX9077" s="61"/>
      <c r="AY9077" s="61"/>
      <c r="AZ9077" s="61"/>
      <c r="BA9077" s="61"/>
    </row>
    <row r="9078" spans="39:53" x14ac:dyDescent="0.2">
      <c r="AM9078" s="61"/>
      <c r="AN9078" s="61"/>
      <c r="AO9078" s="171"/>
      <c r="AP9078" s="61"/>
      <c r="AQ9078" s="61"/>
      <c r="AR9078" s="61"/>
      <c r="AS9078" s="61"/>
      <c r="AT9078" s="61"/>
      <c r="AU9078" s="61"/>
      <c r="AV9078" s="61"/>
      <c r="AW9078" s="61"/>
      <c r="AX9078" s="61"/>
      <c r="AY9078" s="61"/>
      <c r="AZ9078" s="61"/>
      <c r="BA9078" s="61"/>
    </row>
    <row r="9079" spans="39:53" x14ac:dyDescent="0.2">
      <c r="AM9079" s="61"/>
      <c r="AN9079" s="61"/>
      <c r="AO9079" s="171"/>
      <c r="AP9079" s="61"/>
      <c r="AQ9079" s="61"/>
      <c r="AR9079" s="61"/>
      <c r="AS9079" s="61"/>
      <c r="AT9079" s="61"/>
      <c r="AU9079" s="61"/>
      <c r="AV9079" s="61"/>
      <c r="AW9079" s="61"/>
      <c r="AX9079" s="61"/>
      <c r="AY9079" s="61"/>
      <c r="AZ9079" s="61"/>
      <c r="BA9079" s="61"/>
    </row>
    <row r="9080" spans="39:53" x14ac:dyDescent="0.2">
      <c r="AM9080" s="61"/>
      <c r="AN9080" s="61"/>
      <c r="AO9080" s="171"/>
      <c r="AP9080" s="61"/>
      <c r="AQ9080" s="61"/>
      <c r="AR9080" s="61"/>
      <c r="AS9080" s="61"/>
      <c r="AT9080" s="61"/>
      <c r="AU9080" s="61"/>
      <c r="AV9080" s="61"/>
      <c r="AW9080" s="61"/>
      <c r="AX9080" s="61"/>
      <c r="AY9080" s="61"/>
      <c r="AZ9080" s="61"/>
      <c r="BA9080" s="61"/>
    </row>
    <row r="9081" spans="39:53" x14ac:dyDescent="0.2">
      <c r="AM9081" s="61"/>
      <c r="AN9081" s="61"/>
      <c r="AO9081" s="171"/>
      <c r="AP9081" s="61"/>
      <c r="AQ9081" s="61"/>
      <c r="AR9081" s="61"/>
      <c r="AS9081" s="61"/>
      <c r="AT9081" s="61"/>
      <c r="AU9081" s="61"/>
      <c r="AV9081" s="61"/>
      <c r="AW9081" s="61"/>
      <c r="AX9081" s="61"/>
      <c r="AY9081" s="61"/>
      <c r="AZ9081" s="61"/>
      <c r="BA9081" s="61"/>
    </row>
    <row r="9082" spans="39:53" x14ac:dyDescent="0.2">
      <c r="AM9082" s="61"/>
      <c r="AN9082" s="61"/>
      <c r="AO9082" s="171"/>
      <c r="AP9082" s="61"/>
      <c r="AQ9082" s="61"/>
      <c r="AR9082" s="61"/>
      <c r="AS9082" s="61"/>
      <c r="AT9082" s="61"/>
      <c r="AU9082" s="61"/>
      <c r="AV9082" s="61"/>
      <c r="AW9082" s="61"/>
      <c r="AX9082" s="61"/>
      <c r="AY9082" s="61"/>
      <c r="AZ9082" s="61"/>
      <c r="BA9082" s="61"/>
    </row>
    <row r="9083" spans="39:53" x14ac:dyDescent="0.2">
      <c r="AM9083" s="61"/>
      <c r="AN9083" s="61"/>
      <c r="AO9083" s="171"/>
      <c r="AP9083" s="61"/>
      <c r="AQ9083" s="61"/>
      <c r="AR9083" s="61"/>
      <c r="AS9083" s="61"/>
      <c r="AT9083" s="61"/>
      <c r="AU9083" s="61"/>
      <c r="AV9083" s="61"/>
      <c r="AW9083" s="61"/>
      <c r="AX9083" s="61"/>
      <c r="AY9083" s="61"/>
      <c r="AZ9083" s="61"/>
      <c r="BA9083" s="61"/>
    </row>
    <row r="9084" spans="39:53" x14ac:dyDescent="0.2">
      <c r="AM9084" s="61"/>
      <c r="AN9084" s="61"/>
      <c r="AO9084" s="171"/>
      <c r="AP9084" s="61"/>
      <c r="AQ9084" s="61"/>
      <c r="AR9084" s="61"/>
      <c r="AS9084" s="61"/>
      <c r="AT9084" s="61"/>
      <c r="AU9084" s="61"/>
      <c r="AV9084" s="61"/>
      <c r="AW9084" s="61"/>
      <c r="AX9084" s="61"/>
      <c r="AY9084" s="61"/>
      <c r="AZ9084" s="61"/>
      <c r="BA9084" s="61"/>
    </row>
    <row r="9085" spans="39:53" x14ac:dyDescent="0.2">
      <c r="AM9085" s="61"/>
      <c r="AN9085" s="61"/>
      <c r="AO9085" s="171"/>
      <c r="AP9085" s="61"/>
      <c r="AQ9085" s="61"/>
      <c r="AR9085" s="61"/>
      <c r="AS9085" s="61"/>
      <c r="AT9085" s="61"/>
      <c r="AU9085" s="61"/>
      <c r="AV9085" s="61"/>
      <c r="AW9085" s="61"/>
      <c r="AX9085" s="61"/>
      <c r="AY9085" s="61"/>
      <c r="AZ9085" s="61"/>
      <c r="BA9085" s="61"/>
    </row>
    <row r="9086" spans="39:53" x14ac:dyDescent="0.2">
      <c r="AM9086" s="61"/>
      <c r="AN9086" s="61"/>
      <c r="AO9086" s="171"/>
      <c r="AP9086" s="61"/>
      <c r="AQ9086" s="61"/>
      <c r="AR9086" s="61"/>
      <c r="AS9086" s="61"/>
      <c r="AT9086" s="61"/>
      <c r="AU9086" s="61"/>
      <c r="AV9086" s="61"/>
      <c r="AW9086" s="61"/>
      <c r="AX9086" s="61"/>
      <c r="AY9086" s="61"/>
      <c r="AZ9086" s="61"/>
      <c r="BA9086" s="61"/>
    </row>
    <row r="9087" spans="39:53" x14ac:dyDescent="0.2">
      <c r="AM9087" s="61"/>
      <c r="AN9087" s="61"/>
      <c r="AO9087" s="171"/>
      <c r="AP9087" s="61"/>
      <c r="AQ9087" s="61"/>
      <c r="AR9087" s="61"/>
      <c r="AS9087" s="61"/>
      <c r="AT9087" s="61"/>
      <c r="AU9087" s="61"/>
      <c r="AV9087" s="61"/>
      <c r="AW9087" s="61"/>
      <c r="AX9087" s="61"/>
      <c r="AY9087" s="61"/>
      <c r="AZ9087" s="61"/>
      <c r="BA9087" s="61"/>
    </row>
    <row r="9088" spans="39:53" x14ac:dyDescent="0.2">
      <c r="AM9088" s="61"/>
      <c r="AN9088" s="61"/>
      <c r="AO9088" s="171"/>
      <c r="AP9088" s="61"/>
      <c r="AQ9088" s="61"/>
      <c r="AR9088" s="61"/>
      <c r="AS9088" s="61"/>
      <c r="AT9088" s="61"/>
      <c r="AU9088" s="61"/>
      <c r="AV9088" s="61"/>
      <c r="AW9088" s="61"/>
      <c r="AX9088" s="61"/>
      <c r="AY9088" s="61"/>
      <c r="AZ9088" s="61"/>
      <c r="BA9088" s="61"/>
    </row>
    <row r="9089" spans="39:53" x14ac:dyDescent="0.2">
      <c r="AM9089" s="61"/>
      <c r="AN9089" s="61"/>
      <c r="AO9089" s="171"/>
      <c r="AP9089" s="61"/>
      <c r="AQ9089" s="61"/>
      <c r="AR9089" s="61"/>
      <c r="AS9089" s="61"/>
      <c r="AT9089" s="61"/>
      <c r="AU9089" s="61"/>
      <c r="AV9089" s="61"/>
      <c r="AW9089" s="61"/>
      <c r="AX9089" s="61"/>
      <c r="AY9089" s="61"/>
      <c r="AZ9089" s="61"/>
      <c r="BA9089" s="61"/>
    </row>
    <row r="9090" spans="39:53" x14ac:dyDescent="0.2">
      <c r="AM9090" s="61"/>
      <c r="AN9090" s="61"/>
      <c r="AO9090" s="171"/>
      <c r="AP9090" s="61"/>
      <c r="AQ9090" s="61"/>
      <c r="AR9090" s="61"/>
      <c r="AS9090" s="61"/>
      <c r="AT9090" s="61"/>
      <c r="AU9090" s="61"/>
      <c r="AV9090" s="61"/>
      <c r="AW9090" s="61"/>
      <c r="AX9090" s="61"/>
      <c r="AY9090" s="61"/>
      <c r="AZ9090" s="61"/>
      <c r="BA9090" s="61"/>
    </row>
    <row r="9091" spans="39:53" x14ac:dyDescent="0.2">
      <c r="AM9091" s="61"/>
      <c r="AN9091" s="61"/>
      <c r="AO9091" s="171"/>
      <c r="AP9091" s="61"/>
      <c r="AQ9091" s="61"/>
      <c r="AR9091" s="61"/>
      <c r="AS9091" s="61"/>
      <c r="AT9091" s="61"/>
      <c r="AU9091" s="61"/>
      <c r="AV9091" s="61"/>
      <c r="AW9091" s="61"/>
      <c r="AX9091" s="61"/>
      <c r="AY9091" s="61"/>
      <c r="AZ9091" s="61"/>
      <c r="BA9091" s="61"/>
    </row>
    <row r="9092" spans="39:53" x14ac:dyDescent="0.2">
      <c r="AM9092" s="61"/>
      <c r="AN9092" s="61"/>
      <c r="AO9092" s="171"/>
      <c r="AP9092" s="61"/>
      <c r="AQ9092" s="61"/>
      <c r="AR9092" s="61"/>
      <c r="AS9092" s="61"/>
      <c r="AT9092" s="61"/>
      <c r="AU9092" s="61"/>
      <c r="AV9092" s="61"/>
      <c r="AW9092" s="61"/>
      <c r="AX9092" s="61"/>
      <c r="AY9092" s="61"/>
      <c r="AZ9092" s="61"/>
      <c r="BA9092" s="61"/>
    </row>
    <row r="9093" spans="39:53" x14ac:dyDescent="0.2">
      <c r="AM9093" s="61"/>
      <c r="AN9093" s="61"/>
      <c r="AO9093" s="171"/>
      <c r="AP9093" s="61"/>
      <c r="AQ9093" s="61"/>
      <c r="AR9093" s="61"/>
      <c r="AS9093" s="61"/>
      <c r="AT9093" s="61"/>
      <c r="AU9093" s="61"/>
      <c r="AV9093" s="61"/>
      <c r="AW9093" s="61"/>
      <c r="AX9093" s="61"/>
      <c r="AY9093" s="61"/>
      <c r="AZ9093" s="61"/>
      <c r="BA9093" s="61"/>
    </row>
    <row r="9094" spans="39:53" x14ac:dyDescent="0.2">
      <c r="AM9094" s="61"/>
      <c r="AN9094" s="61"/>
      <c r="AO9094" s="171"/>
      <c r="AP9094" s="61"/>
      <c r="AQ9094" s="61"/>
      <c r="AR9094" s="61"/>
      <c r="AS9094" s="61"/>
      <c r="AT9094" s="61"/>
      <c r="AU9094" s="61"/>
      <c r="AV9094" s="61"/>
      <c r="AW9094" s="61"/>
      <c r="AX9094" s="61"/>
      <c r="AY9094" s="61"/>
      <c r="AZ9094" s="61"/>
      <c r="BA9094" s="61"/>
    </row>
    <row r="9095" spans="39:53" x14ac:dyDescent="0.2">
      <c r="AM9095" s="61"/>
      <c r="AN9095" s="61"/>
      <c r="AO9095" s="171"/>
      <c r="AP9095" s="61"/>
      <c r="AQ9095" s="61"/>
      <c r="AR9095" s="61"/>
      <c r="AS9095" s="61"/>
      <c r="AT9095" s="61"/>
      <c r="AU9095" s="61"/>
      <c r="AV9095" s="61"/>
      <c r="AW9095" s="61"/>
      <c r="AX9095" s="61"/>
      <c r="AY9095" s="61"/>
      <c r="AZ9095" s="61"/>
      <c r="BA9095" s="61"/>
    </row>
    <row r="9096" spans="39:53" x14ac:dyDescent="0.2">
      <c r="AM9096" s="61"/>
      <c r="AN9096" s="61"/>
      <c r="AO9096" s="171"/>
      <c r="AP9096" s="61"/>
      <c r="AQ9096" s="61"/>
      <c r="AR9096" s="61"/>
      <c r="AS9096" s="61"/>
      <c r="AT9096" s="61"/>
      <c r="AU9096" s="61"/>
      <c r="AV9096" s="61"/>
      <c r="AW9096" s="61"/>
      <c r="AX9096" s="61"/>
      <c r="AY9096" s="61"/>
      <c r="AZ9096" s="61"/>
      <c r="BA9096" s="61"/>
    </row>
    <row r="9097" spans="39:53" x14ac:dyDescent="0.2">
      <c r="AM9097" s="61"/>
      <c r="AN9097" s="61"/>
      <c r="AO9097" s="171"/>
      <c r="AP9097" s="61"/>
      <c r="AQ9097" s="61"/>
      <c r="AR9097" s="61"/>
      <c r="AS9097" s="61"/>
      <c r="AT9097" s="61"/>
      <c r="AU9097" s="61"/>
      <c r="AV9097" s="61"/>
      <c r="AW9097" s="61"/>
      <c r="AX9097" s="61"/>
      <c r="AY9097" s="61"/>
      <c r="AZ9097" s="61"/>
      <c r="BA9097" s="61"/>
    </row>
    <row r="9098" spans="39:53" x14ac:dyDescent="0.2">
      <c r="AM9098" s="61"/>
      <c r="AN9098" s="61"/>
      <c r="AO9098" s="171"/>
      <c r="AP9098" s="61"/>
      <c r="AQ9098" s="61"/>
      <c r="AR9098" s="61"/>
      <c r="AS9098" s="61"/>
      <c r="AT9098" s="61"/>
      <c r="AU9098" s="61"/>
      <c r="AV9098" s="61"/>
      <c r="AW9098" s="61"/>
      <c r="AX9098" s="61"/>
      <c r="AY9098" s="61"/>
      <c r="AZ9098" s="61"/>
      <c r="BA9098" s="61"/>
    </row>
    <row r="9099" spans="39:53" x14ac:dyDescent="0.2">
      <c r="AM9099" s="61"/>
      <c r="AN9099" s="61"/>
      <c r="AO9099" s="171"/>
      <c r="AP9099" s="61"/>
      <c r="AQ9099" s="61"/>
      <c r="AR9099" s="61"/>
      <c r="AS9099" s="61"/>
      <c r="AT9099" s="61"/>
      <c r="AU9099" s="61"/>
      <c r="AV9099" s="61"/>
      <c r="AW9099" s="61"/>
      <c r="AX9099" s="61"/>
      <c r="AY9099" s="61"/>
      <c r="AZ9099" s="61"/>
      <c r="BA9099" s="61"/>
    </row>
    <row r="9100" spans="39:53" x14ac:dyDescent="0.2">
      <c r="AM9100" s="61"/>
      <c r="AN9100" s="61"/>
      <c r="AO9100" s="171"/>
      <c r="AP9100" s="61"/>
      <c r="AQ9100" s="61"/>
      <c r="AR9100" s="61"/>
      <c r="AS9100" s="61"/>
      <c r="AT9100" s="61"/>
      <c r="AU9100" s="61"/>
      <c r="AV9100" s="61"/>
      <c r="AW9100" s="61"/>
      <c r="AX9100" s="61"/>
      <c r="AY9100" s="61"/>
      <c r="AZ9100" s="61"/>
      <c r="BA9100" s="61"/>
    </row>
    <row r="9101" spans="39:53" x14ac:dyDescent="0.2">
      <c r="AM9101" s="61"/>
      <c r="AN9101" s="61"/>
      <c r="AO9101" s="171"/>
      <c r="AP9101" s="61"/>
      <c r="AQ9101" s="61"/>
      <c r="AR9101" s="61"/>
      <c r="AS9101" s="61"/>
      <c r="AT9101" s="61"/>
      <c r="AU9101" s="61"/>
      <c r="AV9101" s="61"/>
      <c r="AW9101" s="61"/>
      <c r="AX9101" s="61"/>
      <c r="AY9101" s="61"/>
      <c r="AZ9101" s="61"/>
      <c r="BA9101" s="61"/>
    </row>
    <row r="9102" spans="39:53" x14ac:dyDescent="0.2">
      <c r="AM9102" s="61"/>
      <c r="AN9102" s="61"/>
      <c r="AO9102" s="171"/>
      <c r="AP9102" s="61"/>
      <c r="AQ9102" s="61"/>
      <c r="AR9102" s="61"/>
      <c r="AS9102" s="61"/>
      <c r="AT9102" s="61"/>
      <c r="AU9102" s="61"/>
      <c r="AV9102" s="61"/>
      <c r="AW9102" s="61"/>
      <c r="AX9102" s="61"/>
      <c r="AY9102" s="61"/>
      <c r="AZ9102" s="61"/>
      <c r="BA9102" s="61"/>
    </row>
    <row r="9103" spans="39:53" x14ac:dyDescent="0.2">
      <c r="AM9103" s="61"/>
      <c r="AN9103" s="61"/>
      <c r="AO9103" s="171"/>
      <c r="AP9103" s="61"/>
      <c r="AQ9103" s="61"/>
      <c r="AR9103" s="61"/>
      <c r="AS9103" s="61"/>
      <c r="AT9103" s="61"/>
      <c r="AU9103" s="61"/>
      <c r="AV9103" s="61"/>
      <c r="AW9103" s="61"/>
      <c r="AX9103" s="61"/>
      <c r="AY9103" s="61"/>
      <c r="AZ9103" s="61"/>
      <c r="BA9103" s="61"/>
    </row>
    <row r="9104" spans="39:53" x14ac:dyDescent="0.2">
      <c r="AM9104" s="61"/>
      <c r="AN9104" s="61"/>
      <c r="AO9104" s="171"/>
      <c r="AP9104" s="61"/>
      <c r="AQ9104" s="61"/>
      <c r="AR9104" s="61"/>
      <c r="AS9104" s="61"/>
      <c r="AT9104" s="61"/>
      <c r="AU9104" s="61"/>
      <c r="AV9104" s="61"/>
      <c r="AW9104" s="61"/>
      <c r="AX9104" s="61"/>
      <c r="AY9104" s="61"/>
      <c r="AZ9104" s="61"/>
      <c r="BA9104" s="61"/>
    </row>
    <row r="9105" spans="39:53" x14ac:dyDescent="0.2">
      <c r="AM9105" s="61"/>
      <c r="AN9105" s="61"/>
      <c r="AO9105" s="171"/>
      <c r="AP9105" s="61"/>
      <c r="AQ9105" s="61"/>
      <c r="AR9105" s="61"/>
      <c r="AS9105" s="61"/>
      <c r="AT9105" s="61"/>
      <c r="AU9105" s="61"/>
      <c r="AV9105" s="61"/>
      <c r="AW9105" s="61"/>
      <c r="AX9105" s="61"/>
      <c r="AY9105" s="61"/>
      <c r="AZ9105" s="61"/>
      <c r="BA9105" s="61"/>
    </row>
    <row r="9106" spans="39:53" x14ac:dyDescent="0.2">
      <c r="AM9106" s="61"/>
      <c r="AN9106" s="61"/>
      <c r="AO9106" s="171"/>
      <c r="AP9106" s="61"/>
      <c r="AQ9106" s="61"/>
      <c r="AR9106" s="61"/>
      <c r="AS9106" s="61"/>
      <c r="AT9106" s="61"/>
      <c r="AU9106" s="61"/>
      <c r="AV9106" s="61"/>
      <c r="AW9106" s="61"/>
      <c r="AX9106" s="61"/>
      <c r="AY9106" s="61"/>
      <c r="AZ9106" s="61"/>
      <c r="BA9106" s="61"/>
    </row>
    <row r="9107" spans="39:53" x14ac:dyDescent="0.2">
      <c r="AM9107" s="61"/>
      <c r="AN9107" s="61"/>
      <c r="AO9107" s="171"/>
      <c r="AP9107" s="61"/>
      <c r="AQ9107" s="61"/>
      <c r="AR9107" s="61"/>
      <c r="AS9107" s="61"/>
      <c r="AT9107" s="61"/>
      <c r="AU9107" s="61"/>
      <c r="AV9107" s="61"/>
      <c r="AW9107" s="61"/>
      <c r="AX9107" s="61"/>
      <c r="AY9107" s="61"/>
      <c r="AZ9107" s="61"/>
      <c r="BA9107" s="61"/>
    </row>
    <row r="9108" spans="39:53" x14ac:dyDescent="0.2">
      <c r="AM9108" s="61"/>
      <c r="AN9108" s="61"/>
      <c r="AO9108" s="171"/>
      <c r="AP9108" s="61"/>
      <c r="AQ9108" s="61"/>
      <c r="AR9108" s="61"/>
      <c r="AS9108" s="61"/>
      <c r="AT9108" s="61"/>
      <c r="AU9108" s="61"/>
      <c r="AV9108" s="61"/>
      <c r="AW9108" s="61"/>
      <c r="AX9108" s="61"/>
      <c r="AY9108" s="61"/>
      <c r="AZ9108" s="61"/>
      <c r="BA9108" s="61"/>
    </row>
    <row r="9109" spans="39:53" x14ac:dyDescent="0.2">
      <c r="AM9109" s="61"/>
      <c r="AN9109" s="61"/>
      <c r="AO9109" s="171"/>
      <c r="AP9109" s="61"/>
      <c r="AQ9109" s="61"/>
      <c r="AR9109" s="61"/>
      <c r="AS9109" s="61"/>
      <c r="AT9109" s="61"/>
      <c r="AU9109" s="61"/>
      <c r="AV9109" s="61"/>
      <c r="AW9109" s="61"/>
      <c r="AX9109" s="61"/>
      <c r="AY9109" s="61"/>
      <c r="AZ9109" s="61"/>
      <c r="BA9109" s="61"/>
    </row>
    <row r="9110" spans="39:53" x14ac:dyDescent="0.2">
      <c r="AM9110" s="61"/>
      <c r="AN9110" s="61"/>
      <c r="AO9110" s="171"/>
      <c r="AP9110" s="61"/>
      <c r="AQ9110" s="61"/>
      <c r="AR9110" s="61"/>
      <c r="AS9110" s="61"/>
      <c r="AT9110" s="61"/>
      <c r="AU9110" s="61"/>
      <c r="AV9110" s="61"/>
      <c r="AW9110" s="61"/>
      <c r="AX9110" s="61"/>
      <c r="AY9110" s="61"/>
      <c r="AZ9110" s="61"/>
      <c r="BA9110" s="61"/>
    </row>
    <row r="9111" spans="39:53" x14ac:dyDescent="0.2">
      <c r="AM9111" s="61"/>
      <c r="AN9111" s="61"/>
      <c r="AO9111" s="171"/>
      <c r="AP9111" s="61"/>
      <c r="AQ9111" s="61"/>
      <c r="AR9111" s="61"/>
      <c r="AS9111" s="61"/>
      <c r="AT9111" s="61"/>
      <c r="AU9111" s="61"/>
      <c r="AV9111" s="61"/>
      <c r="AW9111" s="61"/>
      <c r="AX9111" s="61"/>
      <c r="AY9111" s="61"/>
      <c r="AZ9111" s="61"/>
      <c r="BA9111" s="61"/>
    </row>
    <row r="9112" spans="39:53" x14ac:dyDescent="0.2">
      <c r="AM9112" s="61"/>
      <c r="AN9112" s="61"/>
      <c r="AO9112" s="171"/>
      <c r="AP9112" s="61"/>
      <c r="AQ9112" s="61"/>
      <c r="AR9112" s="61"/>
      <c r="AS9112" s="61"/>
      <c r="AT9112" s="61"/>
      <c r="AU9112" s="61"/>
      <c r="AV9112" s="61"/>
      <c r="AW9112" s="61"/>
      <c r="AX9112" s="61"/>
      <c r="AY9112" s="61"/>
      <c r="AZ9112" s="61"/>
      <c r="BA9112" s="61"/>
    </row>
    <row r="9113" spans="39:53" x14ac:dyDescent="0.2">
      <c r="AM9113" s="61"/>
      <c r="AN9113" s="61"/>
      <c r="AO9113" s="171"/>
      <c r="AP9113" s="61"/>
      <c r="AQ9113" s="61"/>
      <c r="AR9113" s="61"/>
      <c r="AS9113" s="61"/>
      <c r="AT9113" s="61"/>
      <c r="AU9113" s="61"/>
      <c r="AV9113" s="61"/>
      <c r="AW9113" s="61"/>
      <c r="AX9113" s="61"/>
      <c r="AY9113" s="61"/>
      <c r="AZ9113" s="61"/>
      <c r="BA9113" s="61"/>
    </row>
    <row r="9114" spans="39:53" x14ac:dyDescent="0.2">
      <c r="AM9114" s="61"/>
      <c r="AN9114" s="61"/>
      <c r="AO9114" s="171"/>
      <c r="AP9114" s="61"/>
      <c r="AQ9114" s="61"/>
      <c r="AR9114" s="61"/>
      <c r="AS9114" s="61"/>
      <c r="AT9114" s="61"/>
      <c r="AU9114" s="61"/>
      <c r="AV9114" s="61"/>
      <c r="AW9114" s="61"/>
      <c r="AX9114" s="61"/>
      <c r="AY9114" s="61"/>
      <c r="AZ9114" s="61"/>
      <c r="BA9114" s="61"/>
    </row>
    <row r="9115" spans="39:53" x14ac:dyDescent="0.2">
      <c r="AM9115" s="61"/>
      <c r="AN9115" s="61"/>
      <c r="AO9115" s="171"/>
      <c r="AP9115" s="61"/>
      <c r="AQ9115" s="61"/>
      <c r="AR9115" s="61"/>
      <c r="AS9115" s="61"/>
      <c r="AT9115" s="61"/>
      <c r="AU9115" s="61"/>
      <c r="AV9115" s="61"/>
      <c r="AW9115" s="61"/>
      <c r="AX9115" s="61"/>
      <c r="AY9115" s="61"/>
      <c r="AZ9115" s="61"/>
      <c r="BA9115" s="61"/>
    </row>
    <row r="9116" spans="39:53" x14ac:dyDescent="0.2">
      <c r="AM9116" s="61"/>
      <c r="AN9116" s="61"/>
      <c r="AO9116" s="171"/>
      <c r="AP9116" s="61"/>
      <c r="AQ9116" s="61"/>
      <c r="AR9116" s="61"/>
      <c r="AS9116" s="61"/>
      <c r="AT9116" s="61"/>
      <c r="AU9116" s="61"/>
      <c r="AV9116" s="61"/>
      <c r="AW9116" s="61"/>
      <c r="AX9116" s="61"/>
      <c r="AY9116" s="61"/>
      <c r="AZ9116" s="61"/>
      <c r="BA9116" s="61"/>
    </row>
    <row r="9117" spans="39:53" x14ac:dyDescent="0.2">
      <c r="AM9117" s="61"/>
      <c r="AN9117" s="61"/>
      <c r="AO9117" s="171"/>
      <c r="AP9117" s="61"/>
      <c r="AQ9117" s="61"/>
      <c r="AR9117" s="61"/>
      <c r="AS9117" s="61"/>
      <c r="AT9117" s="61"/>
      <c r="AU9117" s="61"/>
      <c r="AV9117" s="61"/>
      <c r="AW9117" s="61"/>
      <c r="AX9117" s="61"/>
      <c r="AY9117" s="61"/>
      <c r="AZ9117" s="61"/>
      <c r="BA9117" s="61"/>
    </row>
    <row r="9118" spans="39:53" x14ac:dyDescent="0.2">
      <c r="AM9118" s="61"/>
      <c r="AN9118" s="61"/>
      <c r="AO9118" s="171"/>
      <c r="AP9118" s="61"/>
      <c r="AQ9118" s="61"/>
      <c r="AR9118" s="61"/>
      <c r="AS9118" s="61"/>
      <c r="AT9118" s="61"/>
      <c r="AU9118" s="61"/>
      <c r="AV9118" s="61"/>
      <c r="AW9118" s="61"/>
      <c r="AX9118" s="61"/>
      <c r="AY9118" s="61"/>
      <c r="AZ9118" s="61"/>
      <c r="BA9118" s="61"/>
    </row>
    <row r="9119" spans="39:53" x14ac:dyDescent="0.2">
      <c r="AM9119" s="61"/>
      <c r="AN9119" s="61"/>
      <c r="AO9119" s="171"/>
      <c r="AP9119" s="61"/>
      <c r="AQ9119" s="61"/>
      <c r="AR9119" s="61"/>
      <c r="AS9119" s="61"/>
      <c r="AT9119" s="61"/>
      <c r="AU9119" s="61"/>
      <c r="AV9119" s="61"/>
      <c r="AW9119" s="61"/>
      <c r="AX9119" s="61"/>
      <c r="AY9119" s="61"/>
      <c r="AZ9119" s="61"/>
      <c r="BA9119" s="61"/>
    </row>
    <row r="9120" spans="39:53" x14ac:dyDescent="0.2">
      <c r="AM9120" s="61"/>
      <c r="AN9120" s="61"/>
      <c r="AO9120" s="171"/>
      <c r="AP9120" s="61"/>
      <c r="AQ9120" s="61"/>
      <c r="AR9120" s="61"/>
      <c r="AS9120" s="61"/>
      <c r="AT9120" s="61"/>
      <c r="AU9120" s="61"/>
      <c r="AV9120" s="61"/>
      <c r="AW9120" s="61"/>
      <c r="AX9120" s="61"/>
      <c r="AY9120" s="61"/>
      <c r="AZ9120" s="61"/>
      <c r="BA9120" s="61"/>
    </row>
    <row r="9121" spans="39:53" x14ac:dyDescent="0.2">
      <c r="AM9121" s="61"/>
      <c r="AN9121" s="61"/>
      <c r="AO9121" s="171"/>
      <c r="AP9121" s="61"/>
      <c r="AQ9121" s="61"/>
      <c r="AR9121" s="61"/>
      <c r="AS9121" s="61"/>
      <c r="AT9121" s="61"/>
      <c r="AU9121" s="61"/>
      <c r="AV9121" s="61"/>
      <c r="AW9121" s="61"/>
      <c r="AX9121" s="61"/>
      <c r="AY9121" s="61"/>
      <c r="AZ9121" s="61"/>
      <c r="BA9121" s="61"/>
    </row>
    <row r="9122" spans="39:53" x14ac:dyDescent="0.2">
      <c r="AM9122" s="61"/>
      <c r="AN9122" s="61"/>
      <c r="AO9122" s="171"/>
      <c r="AP9122" s="61"/>
      <c r="AQ9122" s="61"/>
      <c r="AR9122" s="61"/>
      <c r="AS9122" s="61"/>
      <c r="AT9122" s="61"/>
      <c r="AU9122" s="61"/>
      <c r="AV9122" s="61"/>
      <c r="AW9122" s="61"/>
      <c r="AX9122" s="61"/>
      <c r="AY9122" s="61"/>
      <c r="AZ9122" s="61"/>
      <c r="BA9122" s="61"/>
    </row>
    <row r="9123" spans="39:53" x14ac:dyDescent="0.2">
      <c r="AM9123" s="61"/>
      <c r="AN9123" s="61"/>
      <c r="AO9123" s="171"/>
      <c r="AP9123" s="61"/>
      <c r="AQ9123" s="61"/>
      <c r="AR9123" s="61"/>
      <c r="AS9123" s="61"/>
      <c r="AT9123" s="61"/>
      <c r="AU9123" s="61"/>
      <c r="AV9123" s="61"/>
      <c r="AW9123" s="61"/>
      <c r="AX9123" s="61"/>
      <c r="AY9123" s="61"/>
      <c r="AZ9123" s="61"/>
      <c r="BA9123" s="61"/>
    </row>
    <row r="9124" spans="39:53" x14ac:dyDescent="0.2">
      <c r="AM9124" s="61"/>
      <c r="AN9124" s="61"/>
      <c r="AO9124" s="171"/>
      <c r="AP9124" s="61"/>
      <c r="AQ9124" s="61"/>
      <c r="AR9124" s="61"/>
      <c r="AS9124" s="61"/>
      <c r="AT9124" s="61"/>
      <c r="AU9124" s="61"/>
      <c r="AV9124" s="61"/>
      <c r="AW9124" s="61"/>
      <c r="AX9124" s="61"/>
      <c r="AY9124" s="61"/>
      <c r="AZ9124" s="61"/>
      <c r="BA9124" s="61"/>
    </row>
    <row r="9125" spans="39:53" x14ac:dyDescent="0.2">
      <c r="AM9125" s="61"/>
      <c r="AN9125" s="61"/>
      <c r="AO9125" s="171"/>
      <c r="AP9125" s="61"/>
      <c r="AQ9125" s="61"/>
      <c r="AR9125" s="61"/>
      <c r="AS9125" s="61"/>
      <c r="AT9125" s="61"/>
      <c r="AU9125" s="61"/>
      <c r="AV9125" s="61"/>
      <c r="AW9125" s="61"/>
      <c r="AX9125" s="61"/>
      <c r="AY9125" s="61"/>
      <c r="AZ9125" s="61"/>
      <c r="BA9125" s="61"/>
    </row>
    <row r="9126" spans="39:53" x14ac:dyDescent="0.2">
      <c r="AM9126" s="61"/>
      <c r="AN9126" s="61"/>
      <c r="AO9126" s="171"/>
      <c r="AP9126" s="61"/>
      <c r="AQ9126" s="61"/>
      <c r="AR9126" s="61"/>
      <c r="AS9126" s="61"/>
      <c r="AT9126" s="61"/>
      <c r="AU9126" s="61"/>
      <c r="AV9126" s="61"/>
      <c r="AW9126" s="61"/>
      <c r="AX9126" s="61"/>
      <c r="AY9126" s="61"/>
      <c r="AZ9126" s="61"/>
      <c r="BA9126" s="61"/>
    </row>
    <row r="9127" spans="39:53" x14ac:dyDescent="0.2">
      <c r="AM9127" s="61"/>
      <c r="AN9127" s="61"/>
      <c r="AO9127" s="171"/>
      <c r="AP9127" s="61"/>
      <c r="AQ9127" s="61"/>
      <c r="AR9127" s="61"/>
      <c r="AS9127" s="61"/>
      <c r="AT9127" s="61"/>
      <c r="AU9127" s="61"/>
      <c r="AV9127" s="61"/>
      <c r="AW9127" s="61"/>
      <c r="AX9127" s="61"/>
      <c r="AY9127" s="61"/>
      <c r="AZ9127" s="61"/>
      <c r="BA9127" s="61"/>
    </row>
    <row r="9128" spans="39:53" x14ac:dyDescent="0.2">
      <c r="AM9128" s="61"/>
      <c r="AN9128" s="61"/>
      <c r="AO9128" s="171"/>
      <c r="AP9128" s="61"/>
      <c r="AQ9128" s="61"/>
      <c r="AR9128" s="61"/>
      <c r="AS9128" s="61"/>
      <c r="AT9128" s="61"/>
      <c r="AU9128" s="61"/>
      <c r="AV9128" s="61"/>
      <c r="AW9128" s="61"/>
      <c r="AX9128" s="61"/>
      <c r="AY9128" s="61"/>
      <c r="AZ9128" s="61"/>
      <c r="BA9128" s="61"/>
    </row>
    <row r="9129" spans="39:53" x14ac:dyDescent="0.2">
      <c r="AM9129" s="61"/>
      <c r="AN9129" s="61"/>
      <c r="AO9129" s="171"/>
      <c r="AP9129" s="61"/>
      <c r="AQ9129" s="61"/>
      <c r="AR9129" s="61"/>
      <c r="AS9129" s="61"/>
      <c r="AT9129" s="61"/>
      <c r="AU9129" s="61"/>
      <c r="AV9129" s="61"/>
      <c r="AW9129" s="61"/>
      <c r="AX9129" s="61"/>
      <c r="AY9129" s="61"/>
      <c r="AZ9129" s="61"/>
      <c r="BA9129" s="61"/>
    </row>
    <row r="9130" spans="39:53" x14ac:dyDescent="0.2">
      <c r="AM9130" s="61"/>
      <c r="AN9130" s="61"/>
      <c r="AO9130" s="171"/>
      <c r="AP9130" s="61"/>
      <c r="AQ9130" s="61"/>
      <c r="AR9130" s="61"/>
      <c r="AS9130" s="61"/>
      <c r="AT9130" s="61"/>
      <c r="AU9130" s="61"/>
      <c r="AV9130" s="61"/>
      <c r="AW9130" s="61"/>
      <c r="AX9130" s="61"/>
      <c r="AY9130" s="61"/>
      <c r="AZ9130" s="61"/>
      <c r="BA9130" s="61"/>
    </row>
    <row r="9131" spans="39:53" x14ac:dyDescent="0.2">
      <c r="AM9131" s="61"/>
      <c r="AN9131" s="61"/>
      <c r="AO9131" s="171"/>
      <c r="AP9131" s="61"/>
      <c r="AQ9131" s="61"/>
      <c r="AR9131" s="61"/>
      <c r="AS9131" s="61"/>
      <c r="AT9131" s="61"/>
      <c r="AU9131" s="61"/>
      <c r="AV9131" s="61"/>
      <c r="AW9131" s="61"/>
      <c r="AX9131" s="61"/>
      <c r="AY9131" s="61"/>
      <c r="AZ9131" s="61"/>
      <c r="BA9131" s="61"/>
    </row>
    <row r="9132" spans="39:53" x14ac:dyDescent="0.2">
      <c r="AM9132" s="61"/>
      <c r="AN9132" s="61"/>
      <c r="AO9132" s="171"/>
      <c r="AP9132" s="61"/>
      <c r="AQ9132" s="61"/>
      <c r="AR9132" s="61"/>
      <c r="AS9132" s="61"/>
      <c r="AT9132" s="61"/>
      <c r="AU9132" s="61"/>
      <c r="AV9132" s="61"/>
      <c r="AW9132" s="61"/>
      <c r="AX9132" s="61"/>
      <c r="AY9132" s="61"/>
      <c r="AZ9132" s="61"/>
      <c r="BA9132" s="61"/>
    </row>
    <row r="9133" spans="39:53" x14ac:dyDescent="0.2">
      <c r="AM9133" s="61"/>
      <c r="AN9133" s="61"/>
      <c r="AO9133" s="171"/>
      <c r="AP9133" s="61"/>
      <c r="AQ9133" s="61"/>
      <c r="AR9133" s="61"/>
      <c r="AS9133" s="61"/>
      <c r="AT9133" s="61"/>
      <c r="AU9133" s="61"/>
      <c r="AV9133" s="61"/>
      <c r="AW9133" s="61"/>
      <c r="AX9133" s="61"/>
      <c r="AY9133" s="61"/>
      <c r="AZ9133" s="61"/>
      <c r="BA9133" s="61"/>
    </row>
    <row r="9134" spans="39:53" x14ac:dyDescent="0.2">
      <c r="AM9134" s="61"/>
      <c r="AN9134" s="61"/>
      <c r="AO9134" s="171"/>
      <c r="AP9134" s="61"/>
      <c r="AQ9134" s="61"/>
      <c r="AR9134" s="61"/>
      <c r="AS9134" s="61"/>
      <c r="AT9134" s="61"/>
      <c r="AU9134" s="61"/>
      <c r="AV9134" s="61"/>
      <c r="AW9134" s="61"/>
      <c r="AX9134" s="61"/>
      <c r="AY9134" s="61"/>
      <c r="AZ9134" s="61"/>
      <c r="BA9134" s="61"/>
    </row>
    <row r="9135" spans="39:53" x14ac:dyDescent="0.2">
      <c r="AM9135" s="61"/>
      <c r="AN9135" s="61"/>
      <c r="AO9135" s="171"/>
      <c r="AP9135" s="61"/>
      <c r="AQ9135" s="61"/>
      <c r="AR9135" s="61"/>
      <c r="AS9135" s="61"/>
      <c r="AT9135" s="61"/>
      <c r="AU9135" s="61"/>
      <c r="AV9135" s="61"/>
      <c r="AW9135" s="61"/>
      <c r="AX9135" s="61"/>
      <c r="AY9135" s="61"/>
      <c r="AZ9135" s="61"/>
      <c r="BA9135" s="61"/>
    </row>
    <row r="9136" spans="39:53" x14ac:dyDescent="0.2">
      <c r="AM9136" s="61"/>
      <c r="AN9136" s="61"/>
      <c r="AO9136" s="171"/>
      <c r="AP9136" s="61"/>
      <c r="AQ9136" s="61"/>
      <c r="AR9136" s="61"/>
      <c r="AS9136" s="61"/>
      <c r="AT9136" s="61"/>
      <c r="AU9136" s="61"/>
      <c r="AV9136" s="61"/>
      <c r="AW9136" s="61"/>
      <c r="AX9136" s="61"/>
      <c r="AY9136" s="61"/>
      <c r="AZ9136" s="61"/>
      <c r="BA9136" s="61"/>
    </row>
    <row r="9137" spans="39:53" x14ac:dyDescent="0.2">
      <c r="AM9137" s="61"/>
      <c r="AN9137" s="61"/>
      <c r="AO9137" s="171"/>
      <c r="AP9137" s="61"/>
      <c r="AQ9137" s="61"/>
      <c r="AR9137" s="61"/>
      <c r="AS9137" s="61"/>
      <c r="AT9137" s="61"/>
      <c r="AU9137" s="61"/>
      <c r="AV9137" s="61"/>
      <c r="AW9137" s="61"/>
      <c r="AX9137" s="61"/>
      <c r="AY9137" s="61"/>
      <c r="AZ9137" s="61"/>
      <c r="BA9137" s="61"/>
    </row>
    <row r="9138" spans="39:53" x14ac:dyDescent="0.2">
      <c r="AM9138" s="61"/>
      <c r="AN9138" s="61"/>
      <c r="AO9138" s="171"/>
      <c r="AP9138" s="61"/>
      <c r="AQ9138" s="61"/>
      <c r="AR9138" s="61"/>
      <c r="AS9138" s="61"/>
      <c r="AT9138" s="61"/>
      <c r="AU9138" s="61"/>
      <c r="AV9138" s="61"/>
      <c r="AW9138" s="61"/>
      <c r="AX9138" s="61"/>
      <c r="AY9138" s="61"/>
      <c r="AZ9138" s="61"/>
      <c r="BA9138" s="61"/>
    </row>
    <row r="9139" spans="39:53" x14ac:dyDescent="0.2">
      <c r="AM9139" s="61"/>
      <c r="AN9139" s="61"/>
      <c r="AO9139" s="171"/>
      <c r="AP9139" s="61"/>
      <c r="AQ9139" s="61"/>
      <c r="AR9139" s="61"/>
      <c r="AS9139" s="61"/>
      <c r="AT9139" s="61"/>
      <c r="AU9139" s="61"/>
      <c r="AV9139" s="61"/>
      <c r="AW9139" s="61"/>
      <c r="AX9139" s="61"/>
      <c r="AY9139" s="61"/>
      <c r="AZ9139" s="61"/>
      <c r="BA9139" s="61"/>
    </row>
    <row r="9140" spans="39:53" x14ac:dyDescent="0.2">
      <c r="AM9140" s="61"/>
      <c r="AN9140" s="61"/>
      <c r="AO9140" s="171"/>
      <c r="AP9140" s="61"/>
      <c r="AQ9140" s="61"/>
      <c r="AR9140" s="61"/>
      <c r="AS9140" s="61"/>
      <c r="AT9140" s="61"/>
      <c r="AU9140" s="61"/>
      <c r="AV9140" s="61"/>
      <c r="AW9140" s="61"/>
      <c r="AX9140" s="61"/>
      <c r="AY9140" s="61"/>
      <c r="AZ9140" s="61"/>
      <c r="BA9140" s="61"/>
    </row>
    <row r="9141" spans="39:53" x14ac:dyDescent="0.2">
      <c r="AM9141" s="61"/>
      <c r="AN9141" s="61"/>
      <c r="AO9141" s="171"/>
      <c r="AP9141" s="61"/>
      <c r="AQ9141" s="61"/>
      <c r="AR9141" s="61"/>
      <c r="AS9141" s="61"/>
      <c r="AT9141" s="61"/>
      <c r="AU9141" s="61"/>
      <c r="AV9141" s="61"/>
      <c r="AW9141" s="61"/>
      <c r="AX9141" s="61"/>
      <c r="AY9141" s="61"/>
      <c r="AZ9141" s="61"/>
      <c r="BA9141" s="61"/>
    </row>
    <row r="9142" spans="39:53" x14ac:dyDescent="0.2">
      <c r="AM9142" s="61"/>
      <c r="AN9142" s="61"/>
      <c r="AO9142" s="171"/>
      <c r="AP9142" s="61"/>
      <c r="AQ9142" s="61"/>
      <c r="AR9142" s="61"/>
      <c r="AS9142" s="61"/>
      <c r="AT9142" s="61"/>
      <c r="AU9142" s="61"/>
      <c r="AV9142" s="61"/>
      <c r="AW9142" s="61"/>
      <c r="AX9142" s="61"/>
      <c r="AY9142" s="61"/>
      <c r="AZ9142" s="61"/>
      <c r="BA9142" s="61"/>
    </row>
    <row r="9143" spans="39:53" x14ac:dyDescent="0.2">
      <c r="AM9143" s="61"/>
      <c r="AN9143" s="61"/>
      <c r="AO9143" s="171"/>
      <c r="AP9143" s="61"/>
      <c r="AQ9143" s="61"/>
      <c r="AR9143" s="61"/>
      <c r="AS9143" s="61"/>
      <c r="AT9143" s="61"/>
      <c r="AU9143" s="61"/>
      <c r="AV9143" s="61"/>
      <c r="AW9143" s="61"/>
      <c r="AX9143" s="61"/>
      <c r="AY9143" s="61"/>
      <c r="AZ9143" s="61"/>
      <c r="BA9143" s="61"/>
    </row>
    <row r="9144" spans="39:53" x14ac:dyDescent="0.2">
      <c r="AM9144" s="61"/>
      <c r="AN9144" s="61"/>
      <c r="AO9144" s="171"/>
      <c r="AP9144" s="61"/>
      <c r="AQ9144" s="61"/>
      <c r="AR9144" s="61"/>
      <c r="AS9144" s="61"/>
      <c r="AT9144" s="61"/>
      <c r="AU9144" s="61"/>
      <c r="AV9144" s="61"/>
      <c r="AW9144" s="61"/>
      <c r="AX9144" s="61"/>
      <c r="AY9144" s="61"/>
      <c r="AZ9144" s="61"/>
      <c r="BA9144" s="61"/>
    </row>
    <row r="9145" spans="39:53" x14ac:dyDescent="0.2">
      <c r="AM9145" s="61"/>
      <c r="AN9145" s="61"/>
      <c r="AO9145" s="171"/>
      <c r="AP9145" s="61"/>
      <c r="AQ9145" s="61"/>
      <c r="AR9145" s="61"/>
      <c r="AS9145" s="61"/>
      <c r="AT9145" s="61"/>
      <c r="AU9145" s="61"/>
      <c r="AV9145" s="61"/>
      <c r="AW9145" s="61"/>
      <c r="AX9145" s="61"/>
      <c r="AY9145" s="61"/>
      <c r="AZ9145" s="61"/>
      <c r="BA9145" s="61"/>
    </row>
    <row r="9146" spans="39:53" x14ac:dyDescent="0.2">
      <c r="AM9146" s="61"/>
      <c r="AN9146" s="61"/>
      <c r="AO9146" s="171"/>
      <c r="AP9146" s="61"/>
      <c r="AQ9146" s="61"/>
      <c r="AR9146" s="61"/>
      <c r="AS9146" s="61"/>
      <c r="AT9146" s="61"/>
      <c r="AU9146" s="61"/>
      <c r="AV9146" s="61"/>
      <c r="AW9146" s="61"/>
      <c r="AX9146" s="61"/>
      <c r="AY9146" s="61"/>
      <c r="AZ9146" s="61"/>
      <c r="BA9146" s="61"/>
    </row>
    <row r="9147" spans="39:53" x14ac:dyDescent="0.2">
      <c r="AM9147" s="61"/>
      <c r="AN9147" s="61"/>
      <c r="AO9147" s="171"/>
      <c r="AP9147" s="61"/>
      <c r="AQ9147" s="61"/>
      <c r="AR9147" s="61"/>
      <c r="AS9147" s="61"/>
      <c r="AT9147" s="61"/>
      <c r="AU9147" s="61"/>
      <c r="AV9147" s="61"/>
      <c r="AW9147" s="61"/>
      <c r="AX9147" s="61"/>
      <c r="AY9147" s="61"/>
      <c r="AZ9147" s="61"/>
      <c r="BA9147" s="61"/>
    </row>
    <row r="9148" spans="39:53" x14ac:dyDescent="0.2">
      <c r="AM9148" s="61"/>
      <c r="AN9148" s="61"/>
      <c r="AO9148" s="171"/>
      <c r="AP9148" s="61"/>
      <c r="AQ9148" s="61"/>
      <c r="AR9148" s="61"/>
      <c r="AS9148" s="61"/>
      <c r="AT9148" s="61"/>
      <c r="AU9148" s="61"/>
      <c r="AV9148" s="61"/>
      <c r="AW9148" s="61"/>
      <c r="AX9148" s="61"/>
      <c r="AY9148" s="61"/>
      <c r="AZ9148" s="61"/>
      <c r="BA9148" s="61"/>
    </row>
    <row r="9149" spans="39:53" x14ac:dyDescent="0.2">
      <c r="AM9149" s="61"/>
      <c r="AN9149" s="61"/>
      <c r="AO9149" s="171"/>
      <c r="AP9149" s="61"/>
      <c r="AQ9149" s="61"/>
      <c r="AR9149" s="61"/>
      <c r="AS9149" s="61"/>
      <c r="AT9149" s="61"/>
      <c r="AU9149" s="61"/>
      <c r="AV9149" s="61"/>
      <c r="AW9149" s="61"/>
      <c r="AX9149" s="61"/>
      <c r="AY9149" s="61"/>
      <c r="AZ9149" s="61"/>
      <c r="BA9149" s="61"/>
    </row>
    <row r="9150" spans="39:53" x14ac:dyDescent="0.2">
      <c r="AM9150" s="61"/>
      <c r="AN9150" s="61"/>
      <c r="AO9150" s="171"/>
      <c r="AP9150" s="61"/>
      <c r="AQ9150" s="61"/>
      <c r="AR9150" s="61"/>
      <c r="AS9150" s="61"/>
      <c r="AT9150" s="61"/>
      <c r="AU9150" s="61"/>
      <c r="AV9150" s="61"/>
      <c r="AW9150" s="61"/>
      <c r="AX9150" s="61"/>
      <c r="AY9150" s="61"/>
      <c r="AZ9150" s="61"/>
      <c r="BA9150" s="61"/>
    </row>
    <row r="9151" spans="39:53" x14ac:dyDescent="0.2">
      <c r="AM9151" s="61"/>
      <c r="AN9151" s="61"/>
      <c r="AO9151" s="171"/>
      <c r="AP9151" s="61"/>
      <c r="AQ9151" s="61"/>
      <c r="AR9151" s="61"/>
      <c r="AS9151" s="61"/>
      <c r="AT9151" s="61"/>
      <c r="AU9151" s="61"/>
      <c r="AV9151" s="61"/>
      <c r="AW9151" s="61"/>
      <c r="AX9151" s="61"/>
      <c r="AY9151" s="61"/>
      <c r="AZ9151" s="61"/>
      <c r="BA9151" s="61"/>
    </row>
    <row r="9152" spans="39:53" x14ac:dyDescent="0.2">
      <c r="AM9152" s="61"/>
      <c r="AN9152" s="61"/>
      <c r="AO9152" s="171"/>
      <c r="AP9152" s="61"/>
      <c r="AQ9152" s="61"/>
      <c r="AR9152" s="61"/>
      <c r="AS9152" s="61"/>
      <c r="AT9152" s="61"/>
      <c r="AU9152" s="61"/>
      <c r="AV9152" s="61"/>
      <c r="AW9152" s="61"/>
      <c r="AX9152" s="61"/>
      <c r="AY9152" s="61"/>
      <c r="AZ9152" s="61"/>
      <c r="BA9152" s="61"/>
    </row>
    <row r="9153" spans="39:53" x14ac:dyDescent="0.2">
      <c r="AM9153" s="61"/>
      <c r="AN9153" s="61"/>
      <c r="AO9153" s="171"/>
      <c r="AP9153" s="61"/>
      <c r="AQ9153" s="61"/>
      <c r="AR9153" s="61"/>
      <c r="AS9153" s="61"/>
      <c r="AT9153" s="61"/>
      <c r="AU9153" s="61"/>
      <c r="AV9153" s="61"/>
      <c r="AW9153" s="61"/>
      <c r="AX9153" s="61"/>
      <c r="AY9153" s="61"/>
      <c r="AZ9153" s="61"/>
      <c r="BA9153" s="61"/>
    </row>
    <row r="9154" spans="39:53" x14ac:dyDescent="0.2">
      <c r="AM9154" s="61"/>
      <c r="AN9154" s="61"/>
      <c r="AO9154" s="171"/>
      <c r="AP9154" s="61"/>
      <c r="AQ9154" s="61"/>
      <c r="AR9154" s="61"/>
      <c r="AS9154" s="61"/>
      <c r="AT9154" s="61"/>
      <c r="AU9154" s="61"/>
      <c r="AV9154" s="61"/>
      <c r="AW9154" s="61"/>
      <c r="AX9154" s="61"/>
      <c r="AY9154" s="61"/>
      <c r="AZ9154" s="61"/>
      <c r="BA9154" s="61"/>
    </row>
    <row r="9155" spans="39:53" x14ac:dyDescent="0.2">
      <c r="AM9155" s="61"/>
      <c r="AN9155" s="61"/>
      <c r="AO9155" s="171"/>
      <c r="AP9155" s="61"/>
      <c r="AQ9155" s="61"/>
      <c r="AR9155" s="61"/>
      <c r="AS9155" s="61"/>
      <c r="AT9155" s="61"/>
      <c r="AU9155" s="61"/>
      <c r="AV9155" s="61"/>
      <c r="AW9155" s="61"/>
      <c r="AX9155" s="61"/>
      <c r="AY9155" s="61"/>
      <c r="AZ9155" s="61"/>
      <c r="BA9155" s="61"/>
    </row>
    <row r="9156" spans="39:53" x14ac:dyDescent="0.2">
      <c r="AM9156" s="61"/>
      <c r="AN9156" s="61"/>
      <c r="AO9156" s="171"/>
      <c r="AP9156" s="61"/>
      <c r="AQ9156" s="61"/>
      <c r="AR9156" s="61"/>
      <c r="AS9156" s="61"/>
      <c r="AT9156" s="61"/>
      <c r="AU9156" s="61"/>
      <c r="AV9156" s="61"/>
      <c r="AW9156" s="61"/>
      <c r="AX9156" s="61"/>
      <c r="AY9156" s="61"/>
      <c r="AZ9156" s="61"/>
      <c r="BA9156" s="61"/>
    </row>
    <row r="9157" spans="39:53" x14ac:dyDescent="0.2">
      <c r="AM9157" s="61"/>
      <c r="AN9157" s="61"/>
      <c r="AO9157" s="171"/>
      <c r="AP9157" s="61"/>
      <c r="AQ9157" s="61"/>
      <c r="AR9157" s="61"/>
      <c r="AS9157" s="61"/>
      <c r="AT9157" s="61"/>
      <c r="AU9157" s="61"/>
      <c r="AV9157" s="61"/>
      <c r="AW9157" s="61"/>
      <c r="AX9157" s="61"/>
      <c r="AY9157" s="61"/>
      <c r="AZ9157" s="61"/>
      <c r="BA9157" s="61"/>
    </row>
    <row r="9158" spans="39:53" x14ac:dyDescent="0.2">
      <c r="AM9158" s="61"/>
      <c r="AN9158" s="61"/>
      <c r="AO9158" s="171"/>
      <c r="AP9158" s="61"/>
      <c r="AQ9158" s="61"/>
      <c r="AR9158" s="61"/>
      <c r="AS9158" s="61"/>
      <c r="AT9158" s="61"/>
      <c r="AU9158" s="61"/>
      <c r="AV9158" s="61"/>
      <c r="AW9158" s="61"/>
      <c r="AX9158" s="61"/>
      <c r="AY9158" s="61"/>
      <c r="AZ9158" s="61"/>
      <c r="BA9158" s="61"/>
    </row>
    <row r="9159" spans="39:53" x14ac:dyDescent="0.2">
      <c r="AM9159" s="61"/>
      <c r="AN9159" s="61"/>
      <c r="AO9159" s="171"/>
      <c r="AP9159" s="61"/>
      <c r="AQ9159" s="61"/>
      <c r="AR9159" s="61"/>
      <c r="AS9159" s="61"/>
      <c r="AT9159" s="61"/>
      <c r="AU9159" s="61"/>
      <c r="AV9159" s="61"/>
      <c r="AW9159" s="61"/>
      <c r="AX9159" s="61"/>
      <c r="AY9159" s="61"/>
      <c r="AZ9159" s="61"/>
      <c r="BA9159" s="61"/>
    </row>
    <row r="9160" spans="39:53" x14ac:dyDescent="0.2">
      <c r="AM9160" s="61"/>
      <c r="AN9160" s="61"/>
      <c r="AO9160" s="171"/>
      <c r="AP9160" s="61"/>
      <c r="AQ9160" s="61"/>
      <c r="AR9160" s="61"/>
      <c r="AS9160" s="61"/>
      <c r="AT9160" s="61"/>
      <c r="AU9160" s="61"/>
      <c r="AV9160" s="61"/>
      <c r="AW9160" s="61"/>
      <c r="AX9160" s="61"/>
      <c r="AY9160" s="61"/>
      <c r="AZ9160" s="61"/>
      <c r="BA9160" s="61"/>
    </row>
    <row r="9161" spans="39:53" x14ac:dyDescent="0.2">
      <c r="AM9161" s="61"/>
      <c r="AN9161" s="61"/>
      <c r="AO9161" s="171"/>
      <c r="AP9161" s="61"/>
      <c r="AQ9161" s="61"/>
      <c r="AR9161" s="61"/>
      <c r="AS9161" s="61"/>
      <c r="AT9161" s="61"/>
      <c r="AU9161" s="61"/>
      <c r="AV9161" s="61"/>
      <c r="AW9161" s="61"/>
      <c r="AX9161" s="61"/>
      <c r="AY9161" s="61"/>
      <c r="AZ9161" s="61"/>
      <c r="BA9161" s="61"/>
    </row>
    <row r="9162" spans="39:53" x14ac:dyDescent="0.2">
      <c r="AM9162" s="61"/>
      <c r="AN9162" s="61"/>
      <c r="AO9162" s="171"/>
      <c r="AP9162" s="61"/>
      <c r="AQ9162" s="61"/>
      <c r="AR9162" s="61"/>
      <c r="AS9162" s="61"/>
      <c r="AT9162" s="61"/>
      <c r="AU9162" s="61"/>
      <c r="AV9162" s="61"/>
      <c r="AW9162" s="61"/>
      <c r="AX9162" s="61"/>
      <c r="AY9162" s="61"/>
      <c r="AZ9162" s="61"/>
      <c r="BA9162" s="61"/>
    </row>
    <row r="9163" spans="39:53" x14ac:dyDescent="0.2">
      <c r="AM9163" s="61"/>
      <c r="AN9163" s="61"/>
      <c r="AO9163" s="171"/>
      <c r="AP9163" s="61"/>
      <c r="AQ9163" s="61"/>
      <c r="AR9163" s="61"/>
      <c r="AS9163" s="61"/>
      <c r="AT9163" s="61"/>
      <c r="AU9163" s="61"/>
      <c r="AV9163" s="61"/>
      <c r="AW9163" s="61"/>
      <c r="AX9163" s="61"/>
      <c r="AY9163" s="61"/>
      <c r="AZ9163" s="61"/>
      <c r="BA9163" s="61"/>
    </row>
    <row r="9164" spans="39:53" x14ac:dyDescent="0.2">
      <c r="AM9164" s="61"/>
      <c r="AN9164" s="61"/>
      <c r="AO9164" s="171"/>
      <c r="AP9164" s="61"/>
      <c r="AQ9164" s="61"/>
      <c r="AR9164" s="61"/>
      <c r="AS9164" s="61"/>
      <c r="AT9164" s="61"/>
      <c r="AU9164" s="61"/>
      <c r="AV9164" s="61"/>
      <c r="AW9164" s="61"/>
      <c r="AX9164" s="61"/>
      <c r="AY9164" s="61"/>
      <c r="AZ9164" s="61"/>
      <c r="BA9164" s="61"/>
    </row>
    <row r="9165" spans="39:53" x14ac:dyDescent="0.2">
      <c r="AM9165" s="61"/>
      <c r="AN9165" s="61"/>
      <c r="AO9165" s="171"/>
      <c r="AP9165" s="61"/>
      <c r="AQ9165" s="61"/>
      <c r="AR9165" s="61"/>
      <c r="AS9165" s="61"/>
      <c r="AT9165" s="61"/>
      <c r="AU9165" s="61"/>
      <c r="AV9165" s="61"/>
      <c r="AW9165" s="61"/>
      <c r="AX9165" s="61"/>
      <c r="AY9165" s="61"/>
      <c r="AZ9165" s="61"/>
      <c r="BA9165" s="61"/>
    </row>
    <row r="9166" spans="39:53" x14ac:dyDescent="0.2">
      <c r="AM9166" s="61"/>
      <c r="AN9166" s="61"/>
      <c r="AO9166" s="171"/>
      <c r="AP9166" s="61"/>
      <c r="AQ9166" s="61"/>
      <c r="AR9166" s="61"/>
      <c r="AS9166" s="61"/>
      <c r="AT9166" s="61"/>
      <c r="AU9166" s="61"/>
      <c r="AV9166" s="61"/>
      <c r="AW9166" s="61"/>
      <c r="AX9166" s="61"/>
      <c r="AY9166" s="61"/>
      <c r="AZ9166" s="61"/>
      <c r="BA9166" s="61"/>
    </row>
    <row r="9167" spans="39:53" x14ac:dyDescent="0.2">
      <c r="AM9167" s="61"/>
      <c r="AN9167" s="61"/>
      <c r="AO9167" s="171"/>
      <c r="AP9167" s="61"/>
      <c r="AQ9167" s="61"/>
      <c r="AR9167" s="61"/>
      <c r="AS9167" s="61"/>
      <c r="AT9167" s="61"/>
      <c r="AU9167" s="61"/>
      <c r="AV9167" s="61"/>
      <c r="AW9167" s="61"/>
      <c r="AX9167" s="61"/>
      <c r="AY9167" s="61"/>
      <c r="AZ9167" s="61"/>
      <c r="BA9167" s="61"/>
    </row>
    <row r="9168" spans="39:53" x14ac:dyDescent="0.2">
      <c r="AM9168" s="61"/>
      <c r="AN9168" s="61"/>
      <c r="AO9168" s="171"/>
      <c r="AP9168" s="61"/>
      <c r="AQ9168" s="61"/>
      <c r="AR9168" s="61"/>
      <c r="AS9168" s="61"/>
      <c r="AT9168" s="61"/>
      <c r="AU9168" s="61"/>
      <c r="AV9168" s="61"/>
      <c r="AW9168" s="61"/>
      <c r="AX9168" s="61"/>
      <c r="AY9168" s="61"/>
      <c r="AZ9168" s="61"/>
      <c r="BA9168" s="61"/>
    </row>
    <row r="9169" spans="39:53" x14ac:dyDescent="0.2">
      <c r="AM9169" s="61"/>
      <c r="AN9169" s="61"/>
      <c r="AO9169" s="171"/>
      <c r="AP9169" s="61"/>
      <c r="AQ9169" s="61"/>
      <c r="AR9169" s="61"/>
      <c r="AS9169" s="61"/>
      <c r="AT9169" s="61"/>
      <c r="AU9169" s="61"/>
      <c r="AV9169" s="61"/>
      <c r="AW9169" s="61"/>
      <c r="AX9169" s="61"/>
      <c r="AY9169" s="61"/>
      <c r="AZ9169" s="61"/>
      <c r="BA9169" s="61"/>
    </row>
    <row r="9170" spans="39:53" x14ac:dyDescent="0.2">
      <c r="AM9170" s="61"/>
      <c r="AN9170" s="61"/>
      <c r="AO9170" s="171"/>
      <c r="AP9170" s="61"/>
      <c r="AQ9170" s="61"/>
      <c r="AR9170" s="61"/>
      <c r="AS9170" s="61"/>
      <c r="AT9170" s="61"/>
      <c r="AU9170" s="61"/>
      <c r="AV9170" s="61"/>
      <c r="AW9170" s="61"/>
      <c r="AX9170" s="61"/>
      <c r="AY9170" s="61"/>
      <c r="AZ9170" s="61"/>
      <c r="BA9170" s="61"/>
    </row>
    <row r="9171" spans="39:53" x14ac:dyDescent="0.2">
      <c r="AM9171" s="61"/>
      <c r="AN9171" s="61"/>
      <c r="AO9171" s="171"/>
      <c r="AP9171" s="61"/>
      <c r="AQ9171" s="61"/>
      <c r="AR9171" s="61"/>
      <c r="AS9171" s="61"/>
      <c r="AT9171" s="61"/>
      <c r="AU9171" s="61"/>
      <c r="AV9171" s="61"/>
      <c r="AW9171" s="61"/>
      <c r="AX9171" s="61"/>
      <c r="AY9171" s="61"/>
      <c r="AZ9171" s="61"/>
      <c r="BA9171" s="61"/>
    </row>
    <row r="9172" spans="39:53" x14ac:dyDescent="0.2">
      <c r="AM9172" s="61"/>
      <c r="AN9172" s="61"/>
      <c r="AO9172" s="171"/>
      <c r="AP9172" s="61"/>
      <c r="AQ9172" s="61"/>
      <c r="AR9172" s="61"/>
      <c r="AS9172" s="61"/>
      <c r="AT9172" s="61"/>
      <c r="AU9172" s="61"/>
      <c r="AV9172" s="61"/>
      <c r="AW9172" s="61"/>
      <c r="AX9172" s="61"/>
      <c r="AY9172" s="61"/>
      <c r="AZ9172" s="61"/>
      <c r="BA9172" s="61"/>
    </row>
    <row r="9173" spans="39:53" x14ac:dyDescent="0.2">
      <c r="AM9173" s="61"/>
      <c r="AN9173" s="61"/>
      <c r="AO9173" s="171"/>
      <c r="AP9173" s="61"/>
      <c r="AQ9173" s="61"/>
      <c r="AR9173" s="61"/>
      <c r="AS9173" s="61"/>
      <c r="AT9173" s="61"/>
      <c r="AU9173" s="61"/>
      <c r="AV9173" s="61"/>
      <c r="AW9173" s="61"/>
      <c r="AX9173" s="61"/>
      <c r="AY9173" s="61"/>
      <c r="AZ9173" s="61"/>
      <c r="BA9173" s="61"/>
    </row>
    <row r="9174" spans="39:53" x14ac:dyDescent="0.2">
      <c r="AM9174" s="61"/>
      <c r="AN9174" s="61"/>
      <c r="AO9174" s="171"/>
      <c r="AP9174" s="61"/>
      <c r="AQ9174" s="61"/>
      <c r="AR9174" s="61"/>
      <c r="AS9174" s="61"/>
      <c r="AT9174" s="61"/>
      <c r="AU9174" s="61"/>
      <c r="AV9174" s="61"/>
      <c r="AW9174" s="61"/>
      <c r="AX9174" s="61"/>
      <c r="AY9174" s="61"/>
      <c r="AZ9174" s="61"/>
      <c r="BA9174" s="61"/>
    </row>
    <row r="9175" spans="39:53" x14ac:dyDescent="0.2">
      <c r="AM9175" s="61"/>
      <c r="AN9175" s="61"/>
      <c r="AO9175" s="171"/>
      <c r="AP9175" s="61"/>
      <c r="AQ9175" s="61"/>
      <c r="AR9175" s="61"/>
      <c r="AS9175" s="61"/>
      <c r="AT9175" s="61"/>
      <c r="AU9175" s="61"/>
      <c r="AV9175" s="61"/>
      <c r="AW9175" s="61"/>
      <c r="AX9175" s="61"/>
      <c r="AY9175" s="61"/>
      <c r="AZ9175" s="61"/>
      <c r="BA9175" s="61"/>
    </row>
    <row r="9176" spans="39:53" x14ac:dyDescent="0.2">
      <c r="AM9176" s="61"/>
      <c r="AN9176" s="61"/>
      <c r="AO9176" s="171"/>
      <c r="AP9176" s="61"/>
      <c r="AQ9176" s="61"/>
      <c r="AR9176" s="61"/>
      <c r="AS9176" s="61"/>
      <c r="AT9176" s="61"/>
      <c r="AU9176" s="61"/>
      <c r="AV9176" s="61"/>
      <c r="AW9176" s="61"/>
      <c r="AX9176" s="61"/>
      <c r="AY9176" s="61"/>
      <c r="AZ9176" s="61"/>
      <c r="BA9176" s="61"/>
    </row>
    <row r="9177" spans="39:53" x14ac:dyDescent="0.2">
      <c r="AM9177" s="61"/>
      <c r="AN9177" s="61"/>
      <c r="AO9177" s="171"/>
      <c r="AP9177" s="61"/>
      <c r="AQ9177" s="61"/>
      <c r="AR9177" s="61"/>
      <c r="AS9177" s="61"/>
      <c r="AT9177" s="61"/>
      <c r="AU9177" s="61"/>
      <c r="AV9177" s="61"/>
      <c r="AW9177" s="61"/>
      <c r="AX9177" s="61"/>
      <c r="AY9177" s="61"/>
      <c r="AZ9177" s="61"/>
      <c r="BA9177" s="61"/>
    </row>
    <row r="9178" spans="39:53" x14ac:dyDescent="0.2">
      <c r="AM9178" s="61"/>
      <c r="AN9178" s="61"/>
      <c r="AO9178" s="171"/>
      <c r="AP9178" s="61"/>
      <c r="AQ9178" s="61"/>
      <c r="AR9178" s="61"/>
      <c r="AS9178" s="61"/>
      <c r="AT9178" s="61"/>
      <c r="AU9178" s="61"/>
      <c r="AV9178" s="61"/>
      <c r="AW9178" s="61"/>
      <c r="AX9178" s="61"/>
      <c r="AY9178" s="61"/>
      <c r="AZ9178" s="61"/>
      <c r="BA9178" s="61"/>
    </row>
    <row r="9179" spans="39:53" x14ac:dyDescent="0.2">
      <c r="AM9179" s="61"/>
      <c r="AN9179" s="61"/>
      <c r="AO9179" s="171"/>
      <c r="AP9179" s="61"/>
      <c r="AQ9179" s="61"/>
      <c r="AR9179" s="61"/>
      <c r="AS9179" s="61"/>
      <c r="AT9179" s="61"/>
      <c r="AU9179" s="61"/>
      <c r="AV9179" s="61"/>
      <c r="AW9179" s="61"/>
      <c r="AX9179" s="61"/>
      <c r="AY9179" s="61"/>
      <c r="AZ9179" s="61"/>
      <c r="BA9179" s="61"/>
    </row>
    <row r="9180" spans="39:53" x14ac:dyDescent="0.2">
      <c r="AM9180" s="61"/>
      <c r="AN9180" s="61"/>
      <c r="AO9180" s="171"/>
      <c r="AP9180" s="61"/>
      <c r="AQ9180" s="61"/>
      <c r="AR9180" s="61"/>
      <c r="AS9180" s="61"/>
      <c r="AT9180" s="61"/>
      <c r="AU9180" s="61"/>
      <c r="AV9180" s="61"/>
      <c r="AW9180" s="61"/>
      <c r="AX9180" s="61"/>
      <c r="AY9180" s="61"/>
      <c r="AZ9180" s="61"/>
      <c r="BA9180" s="61"/>
    </row>
    <row r="9181" spans="39:53" x14ac:dyDescent="0.2">
      <c r="AM9181" s="61"/>
      <c r="AN9181" s="61"/>
      <c r="AO9181" s="171"/>
      <c r="AP9181" s="61"/>
      <c r="AQ9181" s="61"/>
      <c r="AR9181" s="61"/>
      <c r="AS9181" s="61"/>
      <c r="AT9181" s="61"/>
      <c r="AU9181" s="61"/>
      <c r="AV9181" s="61"/>
      <c r="AW9181" s="61"/>
      <c r="AX9181" s="61"/>
      <c r="AY9181" s="61"/>
      <c r="AZ9181" s="61"/>
      <c r="BA9181" s="61"/>
    </row>
    <row r="9182" spans="39:53" x14ac:dyDescent="0.2">
      <c r="AM9182" s="61"/>
      <c r="AN9182" s="61"/>
      <c r="AO9182" s="171"/>
      <c r="AP9182" s="61"/>
      <c r="AQ9182" s="61"/>
      <c r="AR9182" s="61"/>
      <c r="AS9182" s="61"/>
      <c r="AT9182" s="61"/>
      <c r="AU9182" s="61"/>
      <c r="AV9182" s="61"/>
      <c r="AW9182" s="61"/>
      <c r="AX9182" s="61"/>
      <c r="AY9182" s="61"/>
      <c r="AZ9182" s="61"/>
      <c r="BA9182" s="61"/>
    </row>
    <row r="9183" spans="39:53" x14ac:dyDescent="0.2">
      <c r="AM9183" s="61"/>
      <c r="AN9183" s="61"/>
      <c r="AO9183" s="171"/>
      <c r="AP9183" s="61"/>
      <c r="AQ9183" s="61"/>
      <c r="AR9183" s="61"/>
      <c r="AS9183" s="61"/>
      <c r="AT9183" s="61"/>
      <c r="AU9183" s="61"/>
      <c r="AV9183" s="61"/>
      <c r="AW9183" s="61"/>
      <c r="AX9183" s="61"/>
      <c r="AY9183" s="61"/>
      <c r="AZ9183" s="61"/>
      <c r="BA9183" s="61"/>
    </row>
    <row r="9184" spans="39:53" x14ac:dyDescent="0.2">
      <c r="AM9184" s="61"/>
      <c r="AN9184" s="61"/>
      <c r="AO9184" s="171"/>
      <c r="AP9184" s="61"/>
      <c r="AQ9184" s="61"/>
      <c r="AR9184" s="61"/>
      <c r="AS9184" s="61"/>
      <c r="AT9184" s="61"/>
      <c r="AU9184" s="61"/>
      <c r="AV9184" s="61"/>
      <c r="AW9184" s="61"/>
      <c r="AX9184" s="61"/>
      <c r="AY9184" s="61"/>
      <c r="AZ9184" s="61"/>
      <c r="BA9184" s="61"/>
    </row>
    <row r="9185" spans="39:53" x14ac:dyDescent="0.2">
      <c r="AM9185" s="61"/>
      <c r="AN9185" s="61"/>
      <c r="AO9185" s="171"/>
      <c r="AP9185" s="61"/>
      <c r="AQ9185" s="61"/>
      <c r="AR9185" s="61"/>
      <c r="AS9185" s="61"/>
      <c r="AT9185" s="61"/>
      <c r="AU9185" s="61"/>
      <c r="AV9185" s="61"/>
      <c r="AW9185" s="61"/>
      <c r="AX9185" s="61"/>
      <c r="AY9185" s="61"/>
      <c r="AZ9185" s="61"/>
      <c r="BA9185" s="61"/>
    </row>
    <row r="9186" spans="39:53" x14ac:dyDescent="0.2">
      <c r="AM9186" s="61"/>
      <c r="AN9186" s="61"/>
      <c r="AO9186" s="171"/>
      <c r="AP9186" s="61"/>
      <c r="AQ9186" s="61"/>
      <c r="AR9186" s="61"/>
      <c r="AS9186" s="61"/>
      <c r="AT9186" s="61"/>
      <c r="AU9186" s="61"/>
      <c r="AV9186" s="61"/>
      <c r="AW9186" s="61"/>
      <c r="AX9186" s="61"/>
      <c r="AY9186" s="61"/>
      <c r="AZ9186" s="61"/>
      <c r="BA9186" s="61"/>
    </row>
    <row r="9187" spans="39:53" x14ac:dyDescent="0.2">
      <c r="AM9187" s="61"/>
      <c r="AN9187" s="61"/>
      <c r="AO9187" s="171"/>
      <c r="AP9187" s="61"/>
      <c r="AQ9187" s="61"/>
      <c r="AR9187" s="61"/>
      <c r="AS9187" s="61"/>
      <c r="AT9187" s="61"/>
      <c r="AU9187" s="61"/>
      <c r="AV9187" s="61"/>
      <c r="AW9187" s="61"/>
      <c r="AX9187" s="61"/>
      <c r="AY9187" s="61"/>
      <c r="AZ9187" s="61"/>
      <c r="BA9187" s="61"/>
    </row>
    <row r="9188" spans="39:53" x14ac:dyDescent="0.2">
      <c r="AM9188" s="61"/>
      <c r="AN9188" s="61"/>
      <c r="AO9188" s="171"/>
      <c r="AP9188" s="61"/>
      <c r="AQ9188" s="61"/>
      <c r="AR9188" s="61"/>
      <c r="AS9188" s="61"/>
      <c r="AT9188" s="61"/>
      <c r="AU9188" s="61"/>
      <c r="AV9188" s="61"/>
      <c r="AW9188" s="61"/>
      <c r="AX9188" s="61"/>
      <c r="AY9188" s="61"/>
      <c r="AZ9188" s="61"/>
      <c r="BA9188" s="61"/>
    </row>
    <row r="9189" spans="39:53" x14ac:dyDescent="0.2">
      <c r="AM9189" s="61"/>
      <c r="AN9189" s="61"/>
      <c r="AO9189" s="171"/>
      <c r="AP9189" s="61"/>
      <c r="AQ9189" s="61"/>
      <c r="AR9189" s="61"/>
      <c r="AS9189" s="61"/>
      <c r="AT9189" s="61"/>
      <c r="AU9189" s="61"/>
      <c r="AV9189" s="61"/>
      <c r="AW9189" s="61"/>
      <c r="AX9189" s="61"/>
      <c r="AY9189" s="61"/>
      <c r="AZ9189" s="61"/>
      <c r="BA9189" s="61"/>
    </row>
    <row r="9190" spans="39:53" x14ac:dyDescent="0.2">
      <c r="AM9190" s="61"/>
      <c r="AN9190" s="61"/>
      <c r="AO9190" s="171"/>
      <c r="AP9190" s="61"/>
      <c r="AQ9190" s="61"/>
      <c r="AR9190" s="61"/>
      <c r="AS9190" s="61"/>
      <c r="AT9190" s="61"/>
      <c r="AU9190" s="61"/>
      <c r="AV9190" s="61"/>
      <c r="AW9190" s="61"/>
      <c r="AX9190" s="61"/>
      <c r="AY9190" s="61"/>
      <c r="AZ9190" s="61"/>
      <c r="BA9190" s="61"/>
    </row>
    <row r="9191" spans="39:53" x14ac:dyDescent="0.2">
      <c r="AM9191" s="61"/>
      <c r="AN9191" s="61"/>
      <c r="AO9191" s="171"/>
      <c r="AP9191" s="61"/>
      <c r="AQ9191" s="61"/>
      <c r="AR9191" s="61"/>
      <c r="AS9191" s="61"/>
      <c r="AT9191" s="61"/>
      <c r="AU9191" s="61"/>
      <c r="AV9191" s="61"/>
      <c r="AW9191" s="61"/>
      <c r="AX9191" s="61"/>
      <c r="AY9191" s="61"/>
      <c r="AZ9191" s="61"/>
      <c r="BA9191" s="61"/>
    </row>
    <row r="9192" spans="39:53" x14ac:dyDescent="0.2">
      <c r="AM9192" s="61"/>
      <c r="AN9192" s="61"/>
      <c r="AO9192" s="171"/>
      <c r="AP9192" s="61"/>
      <c r="AQ9192" s="61"/>
      <c r="AR9192" s="61"/>
      <c r="AS9192" s="61"/>
      <c r="AT9192" s="61"/>
      <c r="AU9192" s="61"/>
      <c r="AV9192" s="61"/>
      <c r="AW9192" s="61"/>
      <c r="AX9192" s="61"/>
      <c r="AY9192" s="61"/>
      <c r="AZ9192" s="61"/>
      <c r="BA9192" s="61"/>
    </row>
    <row r="9193" spans="39:53" x14ac:dyDescent="0.2">
      <c r="AM9193" s="61"/>
      <c r="AN9193" s="61"/>
      <c r="AO9193" s="171"/>
      <c r="AP9193" s="61"/>
      <c r="AQ9193" s="61"/>
      <c r="AR9193" s="61"/>
      <c r="AS9193" s="61"/>
      <c r="AT9193" s="61"/>
      <c r="AU9193" s="61"/>
      <c r="AV9193" s="61"/>
      <c r="AW9193" s="61"/>
      <c r="AX9193" s="61"/>
      <c r="AY9193" s="61"/>
      <c r="AZ9193" s="61"/>
      <c r="BA9193" s="61"/>
    </row>
    <row r="9194" spans="39:53" x14ac:dyDescent="0.2">
      <c r="AM9194" s="61"/>
      <c r="AN9194" s="61"/>
      <c r="AO9194" s="171"/>
      <c r="AP9194" s="61"/>
      <c r="AQ9194" s="61"/>
      <c r="AR9194" s="61"/>
      <c r="AS9194" s="61"/>
      <c r="AT9194" s="61"/>
      <c r="AU9194" s="61"/>
      <c r="AV9194" s="61"/>
      <c r="AW9194" s="61"/>
      <c r="AX9194" s="61"/>
      <c r="AY9194" s="61"/>
      <c r="AZ9194" s="61"/>
      <c r="BA9194" s="61"/>
    </row>
    <row r="9195" spans="39:53" x14ac:dyDescent="0.2">
      <c r="AM9195" s="61"/>
      <c r="AN9195" s="61"/>
      <c r="AO9195" s="171"/>
      <c r="AP9195" s="61"/>
      <c r="AQ9195" s="61"/>
      <c r="AR9195" s="61"/>
      <c r="AS9195" s="61"/>
      <c r="AT9195" s="61"/>
      <c r="AU9195" s="61"/>
      <c r="AV9195" s="61"/>
      <c r="AW9195" s="61"/>
      <c r="AX9195" s="61"/>
      <c r="AY9195" s="61"/>
      <c r="AZ9195" s="61"/>
      <c r="BA9195" s="61"/>
    </row>
    <row r="9196" spans="39:53" x14ac:dyDescent="0.2">
      <c r="AM9196" s="61"/>
      <c r="AN9196" s="61"/>
      <c r="AO9196" s="171"/>
      <c r="AP9196" s="61"/>
      <c r="AQ9196" s="61"/>
      <c r="AR9196" s="61"/>
      <c r="AS9196" s="61"/>
      <c r="AT9196" s="61"/>
      <c r="AU9196" s="61"/>
      <c r="AV9196" s="61"/>
      <c r="AW9196" s="61"/>
      <c r="AX9196" s="61"/>
      <c r="AY9196" s="61"/>
      <c r="AZ9196" s="61"/>
      <c r="BA9196" s="61"/>
    </row>
    <row r="9197" spans="39:53" x14ac:dyDescent="0.2">
      <c r="AM9197" s="61"/>
      <c r="AN9197" s="61"/>
      <c r="AO9197" s="171"/>
      <c r="AP9197" s="61"/>
      <c r="AQ9197" s="61"/>
      <c r="AR9197" s="61"/>
      <c r="AS9197" s="61"/>
      <c r="AT9197" s="61"/>
      <c r="AU9197" s="61"/>
      <c r="AV9197" s="61"/>
      <c r="AW9197" s="61"/>
      <c r="AX9197" s="61"/>
      <c r="AY9197" s="61"/>
      <c r="AZ9197" s="61"/>
      <c r="BA9197" s="61"/>
    </row>
    <row r="9198" spans="39:53" x14ac:dyDescent="0.2">
      <c r="AM9198" s="61"/>
      <c r="AN9198" s="61"/>
      <c r="AO9198" s="171"/>
      <c r="AP9198" s="61"/>
      <c r="AQ9198" s="61"/>
      <c r="AR9198" s="61"/>
      <c r="AS9198" s="61"/>
      <c r="AT9198" s="61"/>
      <c r="AU9198" s="61"/>
      <c r="AV9198" s="61"/>
      <c r="AW9198" s="61"/>
      <c r="AX9198" s="61"/>
      <c r="AY9198" s="61"/>
      <c r="AZ9198" s="61"/>
      <c r="BA9198" s="61"/>
    </row>
    <row r="9199" spans="39:53" x14ac:dyDescent="0.2">
      <c r="AM9199" s="61"/>
      <c r="AN9199" s="61"/>
      <c r="AO9199" s="171"/>
      <c r="AP9199" s="61"/>
      <c r="AQ9199" s="61"/>
      <c r="AR9199" s="61"/>
      <c r="AS9199" s="61"/>
      <c r="AT9199" s="61"/>
      <c r="AU9199" s="61"/>
      <c r="AV9199" s="61"/>
      <c r="AW9199" s="61"/>
      <c r="AX9199" s="61"/>
      <c r="AY9199" s="61"/>
      <c r="AZ9199" s="61"/>
      <c r="BA9199" s="61"/>
    </row>
    <row r="9200" spans="39:53" x14ac:dyDescent="0.2">
      <c r="AM9200" s="61"/>
      <c r="AN9200" s="61"/>
      <c r="AO9200" s="171"/>
      <c r="AP9200" s="61"/>
      <c r="AQ9200" s="61"/>
      <c r="AR9200" s="61"/>
      <c r="AS9200" s="61"/>
      <c r="AT9200" s="61"/>
      <c r="AU9200" s="61"/>
      <c r="AV9200" s="61"/>
      <c r="AW9200" s="61"/>
      <c r="AX9200" s="61"/>
      <c r="AY9200" s="61"/>
      <c r="AZ9200" s="61"/>
      <c r="BA9200" s="61"/>
    </row>
    <row r="9201" spans="39:53" x14ac:dyDescent="0.2">
      <c r="AM9201" s="61"/>
      <c r="AN9201" s="61"/>
      <c r="AO9201" s="171"/>
      <c r="AP9201" s="61"/>
      <c r="AQ9201" s="61"/>
      <c r="AR9201" s="61"/>
      <c r="AS9201" s="61"/>
      <c r="AT9201" s="61"/>
      <c r="AU9201" s="61"/>
      <c r="AV9201" s="61"/>
      <c r="AW9201" s="61"/>
      <c r="AX9201" s="61"/>
      <c r="AY9201" s="61"/>
      <c r="AZ9201" s="61"/>
      <c r="BA9201" s="61"/>
    </row>
    <row r="9202" spans="39:53" x14ac:dyDescent="0.2">
      <c r="AM9202" s="61"/>
      <c r="AN9202" s="61"/>
      <c r="AO9202" s="171"/>
      <c r="AP9202" s="61"/>
      <c r="AQ9202" s="61"/>
      <c r="AR9202" s="61"/>
      <c r="AS9202" s="61"/>
      <c r="AT9202" s="61"/>
      <c r="AU9202" s="61"/>
      <c r="AV9202" s="61"/>
      <c r="AW9202" s="61"/>
      <c r="AX9202" s="61"/>
      <c r="AY9202" s="61"/>
      <c r="AZ9202" s="61"/>
      <c r="BA9202" s="61"/>
    </row>
    <row r="9203" spans="39:53" x14ac:dyDescent="0.2">
      <c r="AM9203" s="61"/>
      <c r="AN9203" s="61"/>
      <c r="AO9203" s="171"/>
      <c r="AP9203" s="61"/>
      <c r="AQ9203" s="61"/>
      <c r="AR9203" s="61"/>
      <c r="AS9203" s="61"/>
      <c r="AT9203" s="61"/>
      <c r="AU9203" s="61"/>
      <c r="AV9203" s="61"/>
      <c r="AW9203" s="61"/>
      <c r="AX9203" s="61"/>
      <c r="AY9203" s="61"/>
      <c r="AZ9203" s="61"/>
      <c r="BA9203" s="61"/>
    </row>
    <row r="9204" spans="39:53" x14ac:dyDescent="0.2">
      <c r="AM9204" s="61"/>
      <c r="AN9204" s="61"/>
      <c r="AO9204" s="171"/>
      <c r="AP9204" s="61"/>
      <c r="AQ9204" s="61"/>
      <c r="AR9204" s="61"/>
      <c r="AS9204" s="61"/>
      <c r="AT9204" s="61"/>
      <c r="AU9204" s="61"/>
      <c r="AV9204" s="61"/>
      <c r="AW9204" s="61"/>
      <c r="AX9204" s="61"/>
      <c r="AY9204" s="61"/>
      <c r="AZ9204" s="61"/>
      <c r="BA9204" s="61"/>
    </row>
    <row r="9205" spans="39:53" x14ac:dyDescent="0.2">
      <c r="AM9205" s="61"/>
      <c r="AN9205" s="61"/>
      <c r="AO9205" s="171"/>
      <c r="AP9205" s="61"/>
      <c r="AQ9205" s="61"/>
      <c r="AR9205" s="61"/>
      <c r="AS9205" s="61"/>
      <c r="AT9205" s="61"/>
      <c r="AU9205" s="61"/>
      <c r="AV9205" s="61"/>
      <c r="AW9205" s="61"/>
      <c r="AX9205" s="61"/>
      <c r="AY9205" s="61"/>
      <c r="AZ9205" s="61"/>
      <c r="BA9205" s="61"/>
    </row>
    <row r="9206" spans="39:53" x14ac:dyDescent="0.2">
      <c r="AM9206" s="61"/>
      <c r="AN9206" s="61"/>
      <c r="AO9206" s="171"/>
      <c r="AP9206" s="61"/>
      <c r="AQ9206" s="61"/>
      <c r="AR9206" s="61"/>
      <c r="AS9206" s="61"/>
      <c r="AT9206" s="61"/>
      <c r="AU9206" s="61"/>
      <c r="AV9206" s="61"/>
      <c r="AW9206" s="61"/>
      <c r="AX9206" s="61"/>
      <c r="AY9206" s="61"/>
      <c r="AZ9206" s="61"/>
      <c r="BA9206" s="61"/>
    </row>
    <row r="9207" spans="39:53" x14ac:dyDescent="0.2">
      <c r="AM9207" s="61"/>
      <c r="AN9207" s="61"/>
      <c r="AO9207" s="171"/>
      <c r="AP9207" s="61"/>
      <c r="AQ9207" s="61"/>
      <c r="AR9207" s="61"/>
      <c r="AS9207" s="61"/>
      <c r="AT9207" s="61"/>
      <c r="AU9207" s="61"/>
      <c r="AV9207" s="61"/>
      <c r="AW9207" s="61"/>
      <c r="AX9207" s="61"/>
      <c r="AY9207" s="61"/>
      <c r="AZ9207" s="61"/>
      <c r="BA9207" s="61"/>
    </row>
    <row r="9208" spans="39:53" x14ac:dyDescent="0.2">
      <c r="AM9208" s="61"/>
      <c r="AN9208" s="61"/>
      <c r="AO9208" s="171"/>
      <c r="AP9208" s="61"/>
      <c r="AQ9208" s="61"/>
      <c r="AR9208" s="61"/>
      <c r="AS9208" s="61"/>
      <c r="AT9208" s="61"/>
      <c r="AU9208" s="61"/>
      <c r="AV9208" s="61"/>
      <c r="AW9208" s="61"/>
      <c r="AX9208" s="61"/>
      <c r="AY9208" s="61"/>
      <c r="AZ9208" s="61"/>
      <c r="BA9208" s="61"/>
    </row>
    <row r="9209" spans="39:53" x14ac:dyDescent="0.2">
      <c r="AM9209" s="61"/>
      <c r="AN9209" s="61"/>
      <c r="AO9209" s="171"/>
      <c r="AP9209" s="61"/>
      <c r="AQ9209" s="61"/>
      <c r="AR9209" s="61"/>
      <c r="AS9209" s="61"/>
      <c r="AT9209" s="61"/>
      <c r="AU9209" s="61"/>
      <c r="AV9209" s="61"/>
      <c r="AW9209" s="61"/>
      <c r="AX9209" s="61"/>
      <c r="AY9209" s="61"/>
      <c r="AZ9209" s="61"/>
      <c r="BA9209" s="61"/>
    </row>
    <row r="9210" spans="39:53" x14ac:dyDescent="0.2">
      <c r="AM9210" s="61"/>
      <c r="AN9210" s="61"/>
      <c r="AO9210" s="171"/>
      <c r="AP9210" s="61"/>
      <c r="AQ9210" s="61"/>
      <c r="AR9210" s="61"/>
      <c r="AS9210" s="61"/>
      <c r="AT9210" s="61"/>
      <c r="AU9210" s="61"/>
      <c r="AV9210" s="61"/>
      <c r="AW9210" s="61"/>
      <c r="AX9210" s="61"/>
      <c r="AY9210" s="61"/>
      <c r="AZ9210" s="61"/>
      <c r="BA9210" s="61"/>
    </row>
    <row r="9211" spans="39:53" x14ac:dyDescent="0.2">
      <c r="AM9211" s="61"/>
      <c r="AN9211" s="61"/>
      <c r="AO9211" s="171"/>
      <c r="AP9211" s="61"/>
      <c r="AQ9211" s="61"/>
      <c r="AR9211" s="61"/>
      <c r="AS9211" s="61"/>
      <c r="AT9211" s="61"/>
      <c r="AU9211" s="61"/>
      <c r="AV9211" s="61"/>
      <c r="AW9211" s="61"/>
      <c r="AX9211" s="61"/>
      <c r="AY9211" s="61"/>
      <c r="AZ9211" s="61"/>
      <c r="BA9211" s="61"/>
    </row>
    <row r="9212" spans="39:53" x14ac:dyDescent="0.2">
      <c r="AM9212" s="61"/>
      <c r="AN9212" s="61"/>
      <c r="AO9212" s="171"/>
      <c r="AP9212" s="61"/>
      <c r="AQ9212" s="61"/>
      <c r="AR9212" s="61"/>
      <c r="AS9212" s="61"/>
      <c r="AT9212" s="61"/>
      <c r="AU9212" s="61"/>
      <c r="AV9212" s="61"/>
      <c r="AW9212" s="61"/>
      <c r="AX9212" s="61"/>
      <c r="AY9212" s="61"/>
      <c r="AZ9212" s="61"/>
      <c r="BA9212" s="61"/>
    </row>
    <row r="9213" spans="39:53" x14ac:dyDescent="0.2">
      <c r="AM9213" s="61"/>
      <c r="AN9213" s="61"/>
      <c r="AO9213" s="171"/>
      <c r="AP9213" s="61"/>
      <c r="AQ9213" s="61"/>
      <c r="AR9213" s="61"/>
      <c r="AS9213" s="61"/>
      <c r="AT9213" s="61"/>
      <c r="AU9213" s="61"/>
      <c r="AV9213" s="61"/>
      <c r="AW9213" s="61"/>
      <c r="AX9213" s="61"/>
      <c r="AY9213" s="61"/>
      <c r="AZ9213" s="61"/>
      <c r="BA9213" s="61"/>
    </row>
    <row r="9214" spans="39:53" x14ac:dyDescent="0.2">
      <c r="AM9214" s="61"/>
      <c r="AN9214" s="61"/>
      <c r="AO9214" s="171"/>
      <c r="AP9214" s="61"/>
      <c r="AQ9214" s="61"/>
      <c r="AR9214" s="61"/>
      <c r="AS9214" s="61"/>
      <c r="AT9214" s="61"/>
      <c r="AU9214" s="61"/>
      <c r="AV9214" s="61"/>
      <c r="AW9214" s="61"/>
      <c r="AX9214" s="61"/>
      <c r="AY9214" s="61"/>
      <c r="AZ9214" s="61"/>
      <c r="BA9214" s="61"/>
    </row>
    <row r="9215" spans="39:53" x14ac:dyDescent="0.2">
      <c r="AM9215" s="61"/>
      <c r="AN9215" s="61"/>
      <c r="AO9215" s="171"/>
      <c r="AP9215" s="61"/>
      <c r="AQ9215" s="61"/>
      <c r="AR9215" s="61"/>
      <c r="AS9215" s="61"/>
      <c r="AT9215" s="61"/>
      <c r="AU9215" s="61"/>
      <c r="AV9215" s="61"/>
      <c r="AW9215" s="61"/>
      <c r="AX9215" s="61"/>
      <c r="AY9215" s="61"/>
      <c r="AZ9215" s="61"/>
      <c r="BA9215" s="61"/>
    </row>
    <row r="9216" spans="39:53" x14ac:dyDescent="0.2">
      <c r="AM9216" s="61"/>
      <c r="AN9216" s="61"/>
      <c r="AO9216" s="171"/>
      <c r="AP9216" s="61"/>
      <c r="AQ9216" s="61"/>
      <c r="AR9216" s="61"/>
      <c r="AS9216" s="61"/>
      <c r="AT9216" s="61"/>
      <c r="AU9216" s="61"/>
      <c r="AV9216" s="61"/>
      <c r="AW9216" s="61"/>
      <c r="AX9216" s="61"/>
      <c r="AY9216" s="61"/>
      <c r="AZ9216" s="61"/>
      <c r="BA9216" s="61"/>
    </row>
    <row r="9217" spans="39:53" x14ac:dyDescent="0.2">
      <c r="AM9217" s="61"/>
      <c r="AN9217" s="61"/>
      <c r="AO9217" s="171"/>
      <c r="AP9217" s="61"/>
      <c r="AQ9217" s="61"/>
      <c r="AR9217" s="61"/>
      <c r="AS9217" s="61"/>
      <c r="AT9217" s="61"/>
      <c r="AU9217" s="61"/>
      <c r="AV9217" s="61"/>
      <c r="AW9217" s="61"/>
      <c r="AX9217" s="61"/>
      <c r="AY9217" s="61"/>
      <c r="AZ9217" s="61"/>
      <c r="BA9217" s="61"/>
    </row>
    <row r="9218" spans="39:53" x14ac:dyDescent="0.2">
      <c r="AM9218" s="61"/>
      <c r="AN9218" s="61"/>
      <c r="AO9218" s="171"/>
      <c r="AP9218" s="61"/>
      <c r="AQ9218" s="61"/>
      <c r="AR9218" s="61"/>
      <c r="AS9218" s="61"/>
      <c r="AT9218" s="61"/>
      <c r="AU9218" s="61"/>
      <c r="AV9218" s="61"/>
      <c r="AW9218" s="61"/>
      <c r="AX9218" s="61"/>
      <c r="AY9218" s="61"/>
      <c r="AZ9218" s="61"/>
      <c r="BA9218" s="61"/>
    </row>
    <row r="9219" spans="39:53" x14ac:dyDescent="0.2">
      <c r="AM9219" s="61"/>
      <c r="AN9219" s="61"/>
      <c r="AO9219" s="171"/>
      <c r="AP9219" s="61"/>
      <c r="AQ9219" s="61"/>
      <c r="AR9219" s="61"/>
      <c r="AS9219" s="61"/>
      <c r="AT9219" s="61"/>
      <c r="AU9219" s="61"/>
      <c r="AV9219" s="61"/>
      <c r="AW9219" s="61"/>
      <c r="AX9219" s="61"/>
      <c r="AY9219" s="61"/>
      <c r="AZ9219" s="61"/>
      <c r="BA9219" s="61"/>
    </row>
    <row r="9220" spans="39:53" x14ac:dyDescent="0.2">
      <c r="AM9220" s="61"/>
      <c r="AN9220" s="61"/>
      <c r="AO9220" s="171"/>
      <c r="AP9220" s="61"/>
      <c r="AQ9220" s="61"/>
      <c r="AR9220" s="61"/>
      <c r="AS9220" s="61"/>
      <c r="AT9220" s="61"/>
      <c r="AU9220" s="61"/>
      <c r="AV9220" s="61"/>
      <c r="AW9220" s="61"/>
      <c r="AX9220" s="61"/>
      <c r="AY9220" s="61"/>
      <c r="AZ9220" s="61"/>
      <c r="BA9220" s="61"/>
    </row>
    <row r="9221" spans="39:53" x14ac:dyDescent="0.2">
      <c r="AM9221" s="61"/>
      <c r="AN9221" s="61"/>
      <c r="AO9221" s="171"/>
      <c r="AP9221" s="61"/>
      <c r="AQ9221" s="61"/>
      <c r="AR9221" s="61"/>
      <c r="AS9221" s="61"/>
      <c r="AT9221" s="61"/>
      <c r="AU9221" s="61"/>
      <c r="AV9221" s="61"/>
      <c r="AW9221" s="61"/>
      <c r="AX9221" s="61"/>
      <c r="AY9221" s="61"/>
      <c r="AZ9221" s="61"/>
      <c r="BA9221" s="61"/>
    </row>
    <row r="9222" spans="39:53" x14ac:dyDescent="0.2">
      <c r="AM9222" s="61"/>
      <c r="AN9222" s="61"/>
      <c r="AO9222" s="171"/>
      <c r="AP9222" s="61"/>
      <c r="AQ9222" s="61"/>
      <c r="AR9222" s="61"/>
      <c r="AS9222" s="61"/>
      <c r="AT9222" s="61"/>
      <c r="AU9222" s="61"/>
      <c r="AV9222" s="61"/>
      <c r="AW9222" s="61"/>
      <c r="AX9222" s="61"/>
      <c r="AY9222" s="61"/>
      <c r="AZ9222" s="61"/>
      <c r="BA9222" s="61"/>
    </row>
    <row r="9223" spans="39:53" x14ac:dyDescent="0.2">
      <c r="AM9223" s="61"/>
      <c r="AN9223" s="61"/>
      <c r="AO9223" s="171"/>
      <c r="AP9223" s="61"/>
      <c r="AQ9223" s="61"/>
      <c r="AR9223" s="61"/>
      <c r="AS9223" s="61"/>
      <c r="AT9223" s="61"/>
      <c r="AU9223" s="61"/>
      <c r="AV9223" s="61"/>
      <c r="AW9223" s="61"/>
      <c r="AX9223" s="61"/>
      <c r="AY9223" s="61"/>
      <c r="AZ9223" s="61"/>
      <c r="BA9223" s="61"/>
    </row>
    <row r="9224" spans="39:53" x14ac:dyDescent="0.2">
      <c r="AM9224" s="61"/>
      <c r="AN9224" s="61"/>
      <c r="AO9224" s="171"/>
      <c r="AP9224" s="61"/>
      <c r="AQ9224" s="61"/>
      <c r="AR9224" s="61"/>
      <c r="AS9224" s="61"/>
      <c r="AT9224" s="61"/>
      <c r="AU9224" s="61"/>
      <c r="AV9224" s="61"/>
      <c r="AW9224" s="61"/>
      <c r="AX9224" s="61"/>
      <c r="AY9224" s="61"/>
      <c r="AZ9224" s="61"/>
      <c r="BA9224" s="61"/>
    </row>
    <row r="9225" spans="39:53" x14ac:dyDescent="0.2">
      <c r="AM9225" s="61"/>
      <c r="AN9225" s="61"/>
      <c r="AO9225" s="171"/>
      <c r="AP9225" s="61"/>
      <c r="AQ9225" s="61"/>
      <c r="AR9225" s="61"/>
      <c r="AS9225" s="61"/>
      <c r="AT9225" s="61"/>
      <c r="AU9225" s="61"/>
      <c r="AV9225" s="61"/>
      <c r="AW9225" s="61"/>
      <c r="AX9225" s="61"/>
      <c r="AY9225" s="61"/>
      <c r="AZ9225" s="61"/>
      <c r="BA9225" s="61"/>
    </row>
    <row r="9226" spans="39:53" x14ac:dyDescent="0.2">
      <c r="AM9226" s="61"/>
      <c r="AN9226" s="61"/>
      <c r="AO9226" s="171"/>
      <c r="AP9226" s="61"/>
      <c r="AQ9226" s="61"/>
      <c r="AR9226" s="61"/>
      <c r="AS9226" s="61"/>
      <c r="AT9226" s="61"/>
      <c r="AU9226" s="61"/>
      <c r="AV9226" s="61"/>
      <c r="AW9226" s="61"/>
      <c r="AX9226" s="61"/>
      <c r="AY9226" s="61"/>
      <c r="AZ9226" s="61"/>
      <c r="BA9226" s="61"/>
    </row>
    <row r="9227" spans="39:53" x14ac:dyDescent="0.2">
      <c r="AM9227" s="61"/>
      <c r="AN9227" s="61"/>
      <c r="AO9227" s="171"/>
      <c r="AP9227" s="61"/>
      <c r="AQ9227" s="61"/>
      <c r="AR9227" s="61"/>
      <c r="AS9227" s="61"/>
      <c r="AT9227" s="61"/>
      <c r="AU9227" s="61"/>
      <c r="AV9227" s="61"/>
      <c r="AW9227" s="61"/>
      <c r="AX9227" s="61"/>
      <c r="AY9227" s="61"/>
      <c r="AZ9227" s="61"/>
      <c r="BA9227" s="61"/>
    </row>
    <row r="9228" spans="39:53" x14ac:dyDescent="0.2">
      <c r="AM9228" s="61"/>
      <c r="AN9228" s="61"/>
      <c r="AO9228" s="171"/>
      <c r="AP9228" s="61"/>
      <c r="AQ9228" s="61"/>
      <c r="AR9228" s="61"/>
      <c r="AS9228" s="61"/>
      <c r="AT9228" s="61"/>
      <c r="AU9228" s="61"/>
      <c r="AV9228" s="61"/>
      <c r="AW9228" s="61"/>
      <c r="AX9228" s="61"/>
      <c r="AY9228" s="61"/>
      <c r="AZ9228" s="61"/>
      <c r="BA9228" s="61"/>
    </row>
    <row r="9229" spans="39:53" x14ac:dyDescent="0.2">
      <c r="AM9229" s="61"/>
      <c r="AN9229" s="61"/>
      <c r="AO9229" s="171"/>
      <c r="AP9229" s="61"/>
      <c r="AQ9229" s="61"/>
      <c r="AR9229" s="61"/>
      <c r="AS9229" s="61"/>
      <c r="AT9229" s="61"/>
      <c r="AU9229" s="61"/>
      <c r="AV9229" s="61"/>
      <c r="AW9229" s="61"/>
      <c r="AX9229" s="61"/>
      <c r="AY9229" s="61"/>
      <c r="AZ9229" s="61"/>
      <c r="BA9229" s="61"/>
    </row>
    <row r="9230" spans="39:53" x14ac:dyDescent="0.2">
      <c r="AM9230" s="61"/>
      <c r="AN9230" s="61"/>
      <c r="AO9230" s="171"/>
      <c r="AP9230" s="61"/>
      <c r="AQ9230" s="61"/>
      <c r="AR9230" s="61"/>
      <c r="AS9230" s="61"/>
      <c r="AT9230" s="61"/>
      <c r="AU9230" s="61"/>
      <c r="AV9230" s="61"/>
      <c r="AW9230" s="61"/>
      <c r="AX9230" s="61"/>
      <c r="AY9230" s="61"/>
      <c r="AZ9230" s="61"/>
      <c r="BA9230" s="61"/>
    </row>
    <row r="9231" spans="39:53" x14ac:dyDescent="0.2">
      <c r="AM9231" s="61"/>
      <c r="AN9231" s="61"/>
      <c r="AO9231" s="171"/>
      <c r="AP9231" s="61"/>
      <c r="AQ9231" s="61"/>
      <c r="AR9231" s="61"/>
      <c r="AS9231" s="61"/>
      <c r="AT9231" s="61"/>
      <c r="AU9231" s="61"/>
      <c r="AV9231" s="61"/>
      <c r="AW9231" s="61"/>
      <c r="AX9231" s="61"/>
      <c r="AY9231" s="61"/>
      <c r="AZ9231" s="61"/>
      <c r="BA9231" s="61"/>
    </row>
    <row r="9232" spans="39:53" x14ac:dyDescent="0.2">
      <c r="AM9232" s="61"/>
      <c r="AN9232" s="61"/>
      <c r="AO9232" s="171"/>
      <c r="AP9232" s="61"/>
      <c r="AQ9232" s="61"/>
      <c r="AR9232" s="61"/>
      <c r="AS9232" s="61"/>
      <c r="AT9232" s="61"/>
      <c r="AU9232" s="61"/>
      <c r="AV9232" s="61"/>
      <c r="AW9232" s="61"/>
      <c r="AX9232" s="61"/>
      <c r="AY9232" s="61"/>
      <c r="AZ9232" s="61"/>
      <c r="BA9232" s="61"/>
    </row>
    <row r="9233" spans="39:53" x14ac:dyDescent="0.2">
      <c r="AM9233" s="61"/>
      <c r="AN9233" s="61"/>
      <c r="AO9233" s="171"/>
      <c r="AP9233" s="61"/>
      <c r="AQ9233" s="61"/>
      <c r="AR9233" s="61"/>
      <c r="AS9233" s="61"/>
      <c r="AT9233" s="61"/>
      <c r="AU9233" s="61"/>
      <c r="AV9233" s="61"/>
      <c r="AW9233" s="61"/>
      <c r="AX9233" s="61"/>
      <c r="AY9233" s="61"/>
      <c r="AZ9233" s="61"/>
      <c r="BA9233" s="61"/>
    </row>
    <row r="9234" spans="39:53" x14ac:dyDescent="0.2">
      <c r="AM9234" s="61"/>
      <c r="AN9234" s="61"/>
      <c r="AO9234" s="171"/>
      <c r="AP9234" s="61"/>
      <c r="AQ9234" s="61"/>
      <c r="AR9234" s="61"/>
      <c r="AS9234" s="61"/>
      <c r="AT9234" s="61"/>
      <c r="AU9234" s="61"/>
      <c r="AV9234" s="61"/>
      <c r="AW9234" s="61"/>
      <c r="AX9234" s="61"/>
      <c r="AY9234" s="61"/>
      <c r="AZ9234" s="61"/>
      <c r="BA9234" s="61"/>
    </row>
    <row r="9235" spans="39:53" x14ac:dyDescent="0.2">
      <c r="AM9235" s="61"/>
      <c r="AN9235" s="61"/>
      <c r="AO9235" s="171"/>
      <c r="AP9235" s="61"/>
      <c r="AQ9235" s="61"/>
      <c r="AR9235" s="61"/>
      <c r="AS9235" s="61"/>
      <c r="AT9235" s="61"/>
      <c r="AU9235" s="61"/>
      <c r="AV9235" s="61"/>
      <c r="AW9235" s="61"/>
      <c r="AX9235" s="61"/>
      <c r="AY9235" s="61"/>
      <c r="AZ9235" s="61"/>
      <c r="BA9235" s="61"/>
    </row>
    <row r="9236" spans="39:53" x14ac:dyDescent="0.2">
      <c r="AM9236" s="61"/>
      <c r="AN9236" s="61"/>
      <c r="AO9236" s="171"/>
      <c r="AP9236" s="61"/>
      <c r="AQ9236" s="61"/>
      <c r="AR9236" s="61"/>
      <c r="AS9236" s="61"/>
      <c r="AT9236" s="61"/>
      <c r="AU9236" s="61"/>
      <c r="AV9236" s="61"/>
      <c r="AW9236" s="61"/>
      <c r="AX9236" s="61"/>
      <c r="AY9236" s="61"/>
      <c r="AZ9236" s="61"/>
      <c r="BA9236" s="61"/>
    </row>
    <row r="9237" spans="39:53" x14ac:dyDescent="0.2">
      <c r="AM9237" s="61"/>
      <c r="AN9237" s="61"/>
      <c r="AO9237" s="171"/>
      <c r="AP9237" s="61"/>
      <c r="AQ9237" s="61"/>
      <c r="AR9237" s="61"/>
      <c r="AS9237" s="61"/>
      <c r="AT9237" s="61"/>
      <c r="AU9237" s="61"/>
      <c r="AV9237" s="61"/>
      <c r="AW9237" s="61"/>
      <c r="AX9237" s="61"/>
      <c r="AY9237" s="61"/>
      <c r="AZ9237" s="61"/>
      <c r="BA9237" s="61"/>
    </row>
    <row r="9238" spans="39:53" x14ac:dyDescent="0.2">
      <c r="AM9238" s="61"/>
      <c r="AN9238" s="61"/>
      <c r="AO9238" s="171"/>
      <c r="AP9238" s="61"/>
      <c r="AQ9238" s="61"/>
      <c r="AR9238" s="61"/>
      <c r="AS9238" s="61"/>
      <c r="AT9238" s="61"/>
      <c r="AU9238" s="61"/>
      <c r="AV9238" s="61"/>
      <c r="AW9238" s="61"/>
      <c r="AX9238" s="61"/>
      <c r="AY9238" s="61"/>
      <c r="AZ9238" s="61"/>
      <c r="BA9238" s="61"/>
    </row>
    <row r="9239" spans="39:53" x14ac:dyDescent="0.2">
      <c r="AM9239" s="61"/>
      <c r="AN9239" s="61"/>
      <c r="AO9239" s="171"/>
      <c r="AP9239" s="61"/>
      <c r="AQ9239" s="61"/>
      <c r="AR9239" s="61"/>
      <c r="AS9239" s="61"/>
      <c r="AT9239" s="61"/>
      <c r="AU9239" s="61"/>
      <c r="AV9239" s="61"/>
      <c r="AW9239" s="61"/>
      <c r="AX9239" s="61"/>
      <c r="AY9239" s="61"/>
      <c r="AZ9239" s="61"/>
      <c r="BA9239" s="61"/>
    </row>
    <row r="9240" spans="39:53" x14ac:dyDescent="0.2">
      <c r="AM9240" s="61"/>
      <c r="AN9240" s="61"/>
      <c r="AO9240" s="171"/>
      <c r="AP9240" s="61"/>
      <c r="AQ9240" s="61"/>
      <c r="AR9240" s="61"/>
      <c r="AS9240" s="61"/>
      <c r="AT9240" s="61"/>
      <c r="AU9240" s="61"/>
      <c r="AV9240" s="61"/>
      <c r="AW9240" s="61"/>
      <c r="AX9240" s="61"/>
      <c r="AY9240" s="61"/>
      <c r="AZ9240" s="61"/>
      <c r="BA9240" s="61"/>
    </row>
    <row r="9241" spans="39:53" x14ac:dyDescent="0.2">
      <c r="AM9241" s="61"/>
      <c r="AN9241" s="61"/>
      <c r="AO9241" s="171"/>
      <c r="AP9241" s="61"/>
      <c r="AQ9241" s="61"/>
      <c r="AR9241" s="61"/>
      <c r="AS9241" s="61"/>
      <c r="AT9241" s="61"/>
      <c r="AU9241" s="61"/>
      <c r="AV9241" s="61"/>
      <c r="AW9241" s="61"/>
      <c r="AX9241" s="61"/>
      <c r="AY9241" s="61"/>
      <c r="AZ9241" s="61"/>
      <c r="BA9241" s="61"/>
    </row>
    <row r="9242" spans="39:53" x14ac:dyDescent="0.2">
      <c r="AM9242" s="61"/>
      <c r="AN9242" s="61"/>
      <c r="AO9242" s="171"/>
      <c r="AP9242" s="61"/>
      <c r="AQ9242" s="61"/>
      <c r="AR9242" s="61"/>
      <c r="AS9242" s="61"/>
      <c r="AT9242" s="61"/>
      <c r="AU9242" s="61"/>
      <c r="AV9242" s="61"/>
      <c r="AW9242" s="61"/>
      <c r="AX9242" s="61"/>
      <c r="AY9242" s="61"/>
      <c r="AZ9242" s="61"/>
      <c r="BA9242" s="61"/>
    </row>
    <row r="9243" spans="39:53" x14ac:dyDescent="0.2">
      <c r="AM9243" s="61"/>
      <c r="AN9243" s="61"/>
      <c r="AO9243" s="171"/>
      <c r="AP9243" s="61"/>
      <c r="AQ9243" s="61"/>
      <c r="AR9243" s="61"/>
      <c r="AS9243" s="61"/>
      <c r="AT9243" s="61"/>
      <c r="AU9243" s="61"/>
      <c r="AV9243" s="61"/>
      <c r="AW9243" s="61"/>
      <c r="AX9243" s="61"/>
      <c r="AY9243" s="61"/>
      <c r="AZ9243" s="61"/>
      <c r="BA9243" s="61"/>
    </row>
    <row r="9244" spans="39:53" x14ac:dyDescent="0.2">
      <c r="AM9244" s="61"/>
      <c r="AN9244" s="61"/>
      <c r="AO9244" s="171"/>
      <c r="AP9244" s="61"/>
      <c r="AQ9244" s="61"/>
      <c r="AR9244" s="61"/>
      <c r="AS9244" s="61"/>
      <c r="AT9244" s="61"/>
      <c r="AU9244" s="61"/>
      <c r="AV9244" s="61"/>
      <c r="AW9244" s="61"/>
      <c r="AX9244" s="61"/>
      <c r="AY9244" s="61"/>
      <c r="AZ9244" s="61"/>
      <c r="BA9244" s="61"/>
    </row>
    <row r="9245" spans="39:53" x14ac:dyDescent="0.2">
      <c r="AM9245" s="61"/>
      <c r="AN9245" s="61"/>
      <c r="AO9245" s="171"/>
      <c r="AP9245" s="61"/>
      <c r="AQ9245" s="61"/>
      <c r="AR9245" s="61"/>
      <c r="AS9245" s="61"/>
      <c r="AT9245" s="61"/>
      <c r="AU9245" s="61"/>
      <c r="AV9245" s="61"/>
      <c r="AW9245" s="61"/>
      <c r="AX9245" s="61"/>
      <c r="AY9245" s="61"/>
      <c r="AZ9245" s="61"/>
      <c r="BA9245" s="61"/>
    </row>
    <row r="9246" spans="39:53" x14ac:dyDescent="0.2">
      <c r="AM9246" s="61"/>
      <c r="AN9246" s="61"/>
      <c r="AO9246" s="171"/>
      <c r="AP9246" s="61"/>
      <c r="AQ9246" s="61"/>
      <c r="AR9246" s="61"/>
      <c r="AS9246" s="61"/>
      <c r="AT9246" s="61"/>
      <c r="AU9246" s="61"/>
      <c r="AV9246" s="61"/>
      <c r="AW9246" s="61"/>
      <c r="AX9246" s="61"/>
      <c r="AY9246" s="61"/>
      <c r="AZ9246" s="61"/>
      <c r="BA9246" s="61"/>
    </row>
    <row r="9247" spans="39:53" x14ac:dyDescent="0.2">
      <c r="AM9247" s="61"/>
      <c r="AN9247" s="61"/>
      <c r="AO9247" s="171"/>
      <c r="AP9247" s="61"/>
      <c r="AQ9247" s="61"/>
      <c r="AR9247" s="61"/>
      <c r="AS9247" s="61"/>
      <c r="AT9247" s="61"/>
      <c r="AU9247" s="61"/>
      <c r="AV9247" s="61"/>
      <c r="AW9247" s="61"/>
      <c r="AX9247" s="61"/>
      <c r="AY9247" s="61"/>
      <c r="AZ9247" s="61"/>
      <c r="BA9247" s="61"/>
    </row>
    <row r="9248" spans="39:53" x14ac:dyDescent="0.2">
      <c r="AM9248" s="61"/>
      <c r="AN9248" s="61"/>
      <c r="AO9248" s="171"/>
      <c r="AP9248" s="61"/>
      <c r="AQ9248" s="61"/>
      <c r="AR9248" s="61"/>
      <c r="AS9248" s="61"/>
      <c r="AT9248" s="61"/>
      <c r="AU9248" s="61"/>
      <c r="AV9248" s="61"/>
      <c r="AW9248" s="61"/>
      <c r="AX9248" s="61"/>
      <c r="AY9248" s="61"/>
      <c r="AZ9248" s="61"/>
      <c r="BA9248" s="61"/>
    </row>
    <row r="9249" spans="39:53" x14ac:dyDescent="0.2">
      <c r="AM9249" s="61"/>
      <c r="AN9249" s="61"/>
      <c r="AO9249" s="171"/>
      <c r="AP9249" s="61"/>
      <c r="AQ9249" s="61"/>
      <c r="AR9249" s="61"/>
      <c r="AS9249" s="61"/>
      <c r="AT9249" s="61"/>
      <c r="AU9249" s="61"/>
      <c r="AV9249" s="61"/>
      <c r="AW9249" s="61"/>
      <c r="AX9249" s="61"/>
      <c r="AY9249" s="61"/>
      <c r="AZ9249" s="61"/>
      <c r="BA9249" s="61"/>
    </row>
    <row r="9250" spans="39:53" x14ac:dyDescent="0.2">
      <c r="AM9250" s="61"/>
      <c r="AN9250" s="61"/>
      <c r="AO9250" s="171"/>
      <c r="AP9250" s="61"/>
      <c r="AQ9250" s="61"/>
      <c r="AR9250" s="61"/>
      <c r="AS9250" s="61"/>
      <c r="AT9250" s="61"/>
      <c r="AU9250" s="61"/>
      <c r="AV9250" s="61"/>
      <c r="AW9250" s="61"/>
      <c r="AX9250" s="61"/>
      <c r="AY9250" s="61"/>
      <c r="AZ9250" s="61"/>
      <c r="BA9250" s="61"/>
    </row>
    <row r="9251" spans="39:53" x14ac:dyDescent="0.2">
      <c r="AM9251" s="61"/>
      <c r="AN9251" s="61"/>
      <c r="AO9251" s="171"/>
      <c r="AP9251" s="61"/>
      <c r="AQ9251" s="61"/>
      <c r="AR9251" s="61"/>
      <c r="AS9251" s="61"/>
      <c r="AT9251" s="61"/>
      <c r="AU9251" s="61"/>
      <c r="AV9251" s="61"/>
      <c r="AW9251" s="61"/>
      <c r="AX9251" s="61"/>
      <c r="AY9251" s="61"/>
      <c r="AZ9251" s="61"/>
      <c r="BA9251" s="61"/>
    </row>
    <row r="9252" spans="39:53" x14ac:dyDescent="0.2">
      <c r="AM9252" s="61"/>
      <c r="AN9252" s="61"/>
      <c r="AO9252" s="171"/>
      <c r="AP9252" s="61"/>
      <c r="AQ9252" s="61"/>
      <c r="AR9252" s="61"/>
      <c r="AS9252" s="61"/>
      <c r="AT9252" s="61"/>
      <c r="AU9252" s="61"/>
      <c r="AV9252" s="61"/>
      <c r="AW9252" s="61"/>
      <c r="AX9252" s="61"/>
      <c r="AY9252" s="61"/>
      <c r="AZ9252" s="61"/>
      <c r="BA9252" s="61"/>
    </row>
    <row r="9253" spans="39:53" x14ac:dyDescent="0.2">
      <c r="AM9253" s="61"/>
      <c r="AN9253" s="61"/>
      <c r="AO9253" s="171"/>
      <c r="AP9253" s="61"/>
      <c r="AQ9253" s="61"/>
      <c r="AR9253" s="61"/>
      <c r="AS9253" s="61"/>
      <c r="AT9253" s="61"/>
      <c r="AU9253" s="61"/>
      <c r="AV9253" s="61"/>
      <c r="AW9253" s="61"/>
      <c r="AX9253" s="61"/>
      <c r="AY9253" s="61"/>
      <c r="AZ9253" s="61"/>
      <c r="BA9253" s="61"/>
    </row>
    <row r="9254" spans="39:53" x14ac:dyDescent="0.2">
      <c r="AM9254" s="61"/>
      <c r="AN9254" s="61"/>
      <c r="AO9254" s="171"/>
      <c r="AP9254" s="61"/>
      <c r="AQ9254" s="61"/>
      <c r="AR9254" s="61"/>
      <c r="AS9254" s="61"/>
      <c r="AT9254" s="61"/>
      <c r="AU9254" s="61"/>
      <c r="AV9254" s="61"/>
      <c r="AW9254" s="61"/>
      <c r="AX9254" s="61"/>
      <c r="AY9254" s="61"/>
      <c r="AZ9254" s="61"/>
      <c r="BA9254" s="61"/>
    </row>
    <row r="9255" spans="39:53" x14ac:dyDescent="0.2">
      <c r="AM9255" s="61"/>
      <c r="AN9255" s="61"/>
      <c r="AO9255" s="171"/>
      <c r="AP9255" s="61"/>
      <c r="AQ9255" s="61"/>
      <c r="AR9255" s="61"/>
      <c r="AS9255" s="61"/>
      <c r="AT9255" s="61"/>
      <c r="AU9255" s="61"/>
      <c r="AV9255" s="61"/>
      <c r="AW9255" s="61"/>
      <c r="AX9255" s="61"/>
      <c r="AY9255" s="61"/>
      <c r="AZ9255" s="61"/>
      <c r="BA9255" s="61"/>
    </row>
    <row r="9256" spans="39:53" x14ac:dyDescent="0.2">
      <c r="AM9256" s="61"/>
      <c r="AN9256" s="61"/>
      <c r="AO9256" s="171"/>
      <c r="AP9256" s="61"/>
      <c r="AQ9256" s="61"/>
      <c r="AR9256" s="61"/>
      <c r="AS9256" s="61"/>
      <c r="AT9256" s="61"/>
      <c r="AU9256" s="61"/>
      <c r="AV9256" s="61"/>
      <c r="AW9256" s="61"/>
      <c r="AX9256" s="61"/>
      <c r="AY9256" s="61"/>
      <c r="AZ9256" s="61"/>
      <c r="BA9256" s="61"/>
    </row>
    <row r="9257" spans="39:53" x14ac:dyDescent="0.2">
      <c r="AM9257" s="61"/>
      <c r="AN9257" s="61"/>
      <c r="AO9257" s="171"/>
      <c r="AP9257" s="61"/>
      <c r="AQ9257" s="61"/>
      <c r="AR9257" s="61"/>
      <c r="AS9257" s="61"/>
      <c r="AT9257" s="61"/>
      <c r="AU9257" s="61"/>
      <c r="AV9257" s="61"/>
      <c r="AW9257" s="61"/>
      <c r="AX9257" s="61"/>
      <c r="AY9257" s="61"/>
      <c r="AZ9257" s="61"/>
      <c r="BA9257" s="61"/>
    </row>
    <row r="9258" spans="39:53" x14ac:dyDescent="0.2">
      <c r="AM9258" s="61"/>
      <c r="AN9258" s="61"/>
      <c r="AO9258" s="171"/>
      <c r="AP9258" s="61"/>
      <c r="AQ9258" s="61"/>
      <c r="AR9258" s="61"/>
      <c r="AS9258" s="61"/>
      <c r="AT9258" s="61"/>
      <c r="AU9258" s="61"/>
      <c r="AV9258" s="61"/>
      <c r="AW9258" s="61"/>
      <c r="AX9258" s="61"/>
      <c r="AY9258" s="61"/>
      <c r="AZ9258" s="61"/>
      <c r="BA9258" s="61"/>
    </row>
    <row r="9259" spans="39:53" x14ac:dyDescent="0.2">
      <c r="AM9259" s="61"/>
      <c r="AN9259" s="61"/>
      <c r="AO9259" s="171"/>
      <c r="AP9259" s="61"/>
      <c r="AQ9259" s="61"/>
      <c r="AR9259" s="61"/>
      <c r="AS9259" s="61"/>
      <c r="AT9259" s="61"/>
      <c r="AU9259" s="61"/>
      <c r="AV9259" s="61"/>
      <c r="AW9259" s="61"/>
      <c r="AX9259" s="61"/>
      <c r="AY9259" s="61"/>
      <c r="AZ9259" s="61"/>
      <c r="BA9259" s="61"/>
    </row>
    <row r="9260" spans="39:53" x14ac:dyDescent="0.2">
      <c r="AM9260" s="61"/>
      <c r="AN9260" s="61"/>
      <c r="AO9260" s="171"/>
      <c r="AP9260" s="61"/>
      <c r="AQ9260" s="61"/>
      <c r="AR9260" s="61"/>
      <c r="AS9260" s="61"/>
      <c r="AT9260" s="61"/>
      <c r="AU9260" s="61"/>
      <c r="AV9260" s="61"/>
      <c r="AW9260" s="61"/>
      <c r="AX9260" s="61"/>
      <c r="AY9260" s="61"/>
      <c r="AZ9260" s="61"/>
      <c r="BA9260" s="61"/>
    </row>
    <row r="9261" spans="39:53" x14ac:dyDescent="0.2">
      <c r="AM9261" s="61"/>
      <c r="AN9261" s="61"/>
      <c r="AO9261" s="171"/>
      <c r="AP9261" s="61"/>
      <c r="AQ9261" s="61"/>
      <c r="AR9261" s="61"/>
      <c r="AS9261" s="61"/>
      <c r="AT9261" s="61"/>
      <c r="AU9261" s="61"/>
      <c r="AV9261" s="61"/>
      <c r="AW9261" s="61"/>
      <c r="AX9261" s="61"/>
      <c r="AY9261" s="61"/>
      <c r="AZ9261" s="61"/>
      <c r="BA9261" s="61"/>
    </row>
    <row r="9262" spans="39:53" x14ac:dyDescent="0.2">
      <c r="AM9262" s="61"/>
      <c r="AN9262" s="61"/>
      <c r="AO9262" s="171"/>
      <c r="AP9262" s="61"/>
      <c r="AQ9262" s="61"/>
      <c r="AR9262" s="61"/>
      <c r="AS9262" s="61"/>
      <c r="AT9262" s="61"/>
      <c r="AU9262" s="61"/>
      <c r="AV9262" s="61"/>
      <c r="AW9262" s="61"/>
      <c r="AX9262" s="61"/>
      <c r="AY9262" s="61"/>
      <c r="AZ9262" s="61"/>
      <c r="BA9262" s="61"/>
    </row>
    <row r="9263" spans="39:53" x14ac:dyDescent="0.2">
      <c r="AM9263" s="61"/>
      <c r="AN9263" s="61"/>
      <c r="AO9263" s="171"/>
      <c r="AP9263" s="61"/>
      <c r="AQ9263" s="61"/>
      <c r="AR9263" s="61"/>
      <c r="AS9263" s="61"/>
      <c r="AT9263" s="61"/>
      <c r="AU9263" s="61"/>
      <c r="AV9263" s="61"/>
      <c r="AW9263" s="61"/>
      <c r="AX9263" s="61"/>
      <c r="AY9263" s="61"/>
      <c r="AZ9263" s="61"/>
      <c r="BA9263" s="61"/>
    </row>
    <row r="9264" spans="39:53" x14ac:dyDescent="0.2">
      <c r="AM9264" s="61"/>
      <c r="AN9264" s="61"/>
      <c r="AO9264" s="171"/>
      <c r="AP9264" s="61"/>
      <c r="AQ9264" s="61"/>
      <c r="AR9264" s="61"/>
      <c r="AS9264" s="61"/>
      <c r="AT9264" s="61"/>
      <c r="AU9264" s="61"/>
      <c r="AV9264" s="61"/>
      <c r="AW9264" s="61"/>
      <c r="AX9264" s="61"/>
      <c r="AY9264" s="61"/>
      <c r="AZ9264" s="61"/>
      <c r="BA9264" s="61"/>
    </row>
    <row r="9265" spans="39:53" x14ac:dyDescent="0.2">
      <c r="AM9265" s="61"/>
      <c r="AN9265" s="61"/>
      <c r="AO9265" s="171"/>
      <c r="AP9265" s="61"/>
      <c r="AQ9265" s="61"/>
      <c r="AR9265" s="61"/>
      <c r="AS9265" s="61"/>
      <c r="AT9265" s="61"/>
      <c r="AU9265" s="61"/>
      <c r="AV9265" s="61"/>
      <c r="AW9265" s="61"/>
      <c r="AX9265" s="61"/>
      <c r="AY9265" s="61"/>
      <c r="AZ9265" s="61"/>
      <c r="BA9265" s="61"/>
    </row>
    <row r="9266" spans="39:53" x14ac:dyDescent="0.2">
      <c r="AM9266" s="61"/>
      <c r="AN9266" s="61"/>
      <c r="AO9266" s="171"/>
      <c r="AP9266" s="61"/>
      <c r="AQ9266" s="61"/>
      <c r="AR9266" s="61"/>
      <c r="AS9266" s="61"/>
      <c r="AT9266" s="61"/>
      <c r="AU9266" s="61"/>
      <c r="AV9266" s="61"/>
      <c r="AW9266" s="61"/>
      <c r="AX9266" s="61"/>
      <c r="AY9266" s="61"/>
      <c r="AZ9266" s="61"/>
      <c r="BA9266" s="61"/>
    </row>
    <row r="9267" spans="39:53" x14ac:dyDescent="0.2">
      <c r="AM9267" s="61"/>
      <c r="AN9267" s="61"/>
      <c r="AO9267" s="171"/>
      <c r="AP9267" s="61"/>
      <c r="AQ9267" s="61"/>
      <c r="AR9267" s="61"/>
      <c r="AS9267" s="61"/>
      <c r="AT9267" s="61"/>
      <c r="AU9267" s="61"/>
      <c r="AV9267" s="61"/>
      <c r="AW9267" s="61"/>
      <c r="AX9267" s="61"/>
      <c r="AY9267" s="61"/>
      <c r="AZ9267" s="61"/>
      <c r="BA9267" s="61"/>
    </row>
    <row r="9268" spans="39:53" x14ac:dyDescent="0.2">
      <c r="AM9268" s="61"/>
      <c r="AN9268" s="61"/>
      <c r="AO9268" s="171"/>
      <c r="AP9268" s="61"/>
      <c r="AQ9268" s="61"/>
      <c r="AR9268" s="61"/>
      <c r="AS9268" s="61"/>
      <c r="AT9268" s="61"/>
      <c r="AU9268" s="61"/>
      <c r="AV9268" s="61"/>
      <c r="AW9268" s="61"/>
      <c r="AX9268" s="61"/>
      <c r="AY9268" s="61"/>
      <c r="AZ9268" s="61"/>
      <c r="BA9268" s="61"/>
    </row>
    <row r="9269" spans="39:53" x14ac:dyDescent="0.2">
      <c r="AM9269" s="61"/>
      <c r="AN9269" s="61"/>
      <c r="AO9269" s="171"/>
      <c r="AP9269" s="61"/>
      <c r="AQ9269" s="61"/>
      <c r="AR9269" s="61"/>
      <c r="AS9269" s="61"/>
      <c r="AT9269" s="61"/>
      <c r="AU9269" s="61"/>
      <c r="AV9269" s="61"/>
      <c r="AW9269" s="61"/>
      <c r="AX9269" s="61"/>
      <c r="AY9269" s="61"/>
      <c r="AZ9269" s="61"/>
      <c r="BA9269" s="61"/>
    </row>
    <row r="9270" spans="39:53" x14ac:dyDescent="0.2">
      <c r="AM9270" s="61"/>
      <c r="AN9270" s="61"/>
      <c r="AO9270" s="171"/>
      <c r="AP9270" s="61"/>
      <c r="AQ9270" s="61"/>
      <c r="AR9270" s="61"/>
      <c r="AS9270" s="61"/>
      <c r="AT9270" s="61"/>
      <c r="AU9270" s="61"/>
      <c r="AV9270" s="61"/>
      <c r="AW9270" s="61"/>
      <c r="AX9270" s="61"/>
      <c r="AY9270" s="61"/>
      <c r="AZ9270" s="61"/>
      <c r="BA9270" s="61"/>
    </row>
    <row r="9271" spans="39:53" x14ac:dyDescent="0.2">
      <c r="AM9271" s="61"/>
      <c r="AN9271" s="61"/>
      <c r="AO9271" s="171"/>
      <c r="AP9271" s="61"/>
      <c r="AQ9271" s="61"/>
      <c r="AR9271" s="61"/>
      <c r="AS9271" s="61"/>
      <c r="AT9271" s="61"/>
      <c r="AU9271" s="61"/>
      <c r="AV9271" s="61"/>
      <c r="AW9271" s="61"/>
      <c r="AX9271" s="61"/>
      <c r="AY9271" s="61"/>
      <c r="AZ9271" s="61"/>
      <c r="BA9271" s="61"/>
    </row>
    <row r="9272" spans="39:53" x14ac:dyDescent="0.2">
      <c r="AM9272" s="61"/>
      <c r="AN9272" s="61"/>
      <c r="AO9272" s="171"/>
      <c r="AP9272" s="61"/>
      <c r="AQ9272" s="61"/>
      <c r="AR9272" s="61"/>
      <c r="AS9272" s="61"/>
      <c r="AT9272" s="61"/>
      <c r="AU9272" s="61"/>
      <c r="AV9272" s="61"/>
      <c r="AW9272" s="61"/>
      <c r="AX9272" s="61"/>
      <c r="AY9272" s="61"/>
      <c r="AZ9272" s="61"/>
      <c r="BA9272" s="61"/>
    </row>
    <row r="9273" spans="39:53" x14ac:dyDescent="0.2">
      <c r="AM9273" s="61"/>
      <c r="AN9273" s="61"/>
      <c r="AO9273" s="171"/>
      <c r="AP9273" s="61"/>
      <c r="AQ9273" s="61"/>
      <c r="AR9273" s="61"/>
      <c r="AS9273" s="61"/>
      <c r="AT9273" s="61"/>
      <c r="AU9273" s="61"/>
      <c r="AV9273" s="61"/>
      <c r="AW9273" s="61"/>
      <c r="AX9273" s="61"/>
      <c r="AY9273" s="61"/>
      <c r="AZ9273" s="61"/>
      <c r="BA9273" s="61"/>
    </row>
    <row r="9274" spans="39:53" x14ac:dyDescent="0.2">
      <c r="AM9274" s="61"/>
      <c r="AN9274" s="61"/>
      <c r="AO9274" s="171"/>
      <c r="AP9274" s="61"/>
      <c r="AQ9274" s="61"/>
      <c r="AR9274" s="61"/>
      <c r="AS9274" s="61"/>
      <c r="AT9274" s="61"/>
      <c r="AU9274" s="61"/>
      <c r="AV9274" s="61"/>
      <c r="AW9274" s="61"/>
      <c r="AX9274" s="61"/>
      <c r="AY9274" s="61"/>
      <c r="AZ9274" s="61"/>
      <c r="BA9274" s="61"/>
    </row>
    <row r="9275" spans="39:53" x14ac:dyDescent="0.2">
      <c r="AM9275" s="61"/>
      <c r="AN9275" s="61"/>
      <c r="AO9275" s="171"/>
      <c r="AP9275" s="61"/>
      <c r="AQ9275" s="61"/>
      <c r="AR9275" s="61"/>
      <c r="AS9275" s="61"/>
      <c r="AT9275" s="61"/>
      <c r="AU9275" s="61"/>
      <c r="AV9275" s="61"/>
      <c r="AW9275" s="61"/>
      <c r="AX9275" s="61"/>
      <c r="AY9275" s="61"/>
      <c r="AZ9275" s="61"/>
      <c r="BA9275" s="61"/>
    </row>
    <row r="9276" spans="39:53" x14ac:dyDescent="0.2">
      <c r="AM9276" s="61"/>
      <c r="AN9276" s="61"/>
      <c r="AO9276" s="171"/>
      <c r="AP9276" s="61"/>
      <c r="AQ9276" s="61"/>
      <c r="AR9276" s="61"/>
      <c r="AS9276" s="61"/>
      <c r="AT9276" s="61"/>
      <c r="AU9276" s="61"/>
      <c r="AV9276" s="61"/>
      <c r="AW9276" s="61"/>
      <c r="AX9276" s="61"/>
      <c r="AY9276" s="61"/>
      <c r="AZ9276" s="61"/>
      <c r="BA9276" s="61"/>
    </row>
    <row r="9277" spans="39:53" x14ac:dyDescent="0.2">
      <c r="AM9277" s="61"/>
      <c r="AN9277" s="61"/>
      <c r="AO9277" s="171"/>
      <c r="AP9277" s="61"/>
      <c r="AQ9277" s="61"/>
      <c r="AR9277" s="61"/>
      <c r="AS9277" s="61"/>
      <c r="AT9277" s="61"/>
      <c r="AU9277" s="61"/>
      <c r="AV9277" s="61"/>
      <c r="AW9277" s="61"/>
      <c r="AX9277" s="61"/>
      <c r="AY9277" s="61"/>
      <c r="AZ9277" s="61"/>
      <c r="BA9277" s="61"/>
    </row>
    <row r="9278" spans="39:53" x14ac:dyDescent="0.2">
      <c r="AM9278" s="61"/>
      <c r="AN9278" s="61"/>
      <c r="AO9278" s="171"/>
      <c r="AP9278" s="61"/>
      <c r="AQ9278" s="61"/>
      <c r="AR9278" s="61"/>
      <c r="AS9278" s="61"/>
      <c r="AT9278" s="61"/>
      <c r="AU9278" s="61"/>
      <c r="AV9278" s="61"/>
      <c r="AW9278" s="61"/>
      <c r="AX9278" s="61"/>
      <c r="AY9278" s="61"/>
      <c r="AZ9278" s="61"/>
      <c r="BA9278" s="61"/>
    </row>
    <row r="9279" spans="39:53" x14ac:dyDescent="0.2">
      <c r="AM9279" s="61"/>
      <c r="AN9279" s="61"/>
      <c r="AO9279" s="171"/>
      <c r="AP9279" s="61"/>
      <c r="AQ9279" s="61"/>
      <c r="AR9279" s="61"/>
      <c r="AS9279" s="61"/>
      <c r="AT9279" s="61"/>
      <c r="AU9279" s="61"/>
      <c r="AV9279" s="61"/>
      <c r="AW9279" s="61"/>
      <c r="AX9279" s="61"/>
      <c r="AY9279" s="61"/>
      <c r="AZ9279" s="61"/>
      <c r="BA9279" s="61"/>
    </row>
    <row r="9280" spans="39:53" x14ac:dyDescent="0.2">
      <c r="AM9280" s="61"/>
      <c r="AN9280" s="61"/>
      <c r="AO9280" s="171"/>
      <c r="AP9280" s="61"/>
      <c r="AQ9280" s="61"/>
      <c r="AR9280" s="61"/>
      <c r="AS9280" s="61"/>
      <c r="AT9280" s="61"/>
      <c r="AU9280" s="61"/>
      <c r="AV9280" s="61"/>
      <c r="AW9280" s="61"/>
      <c r="AX9280" s="61"/>
      <c r="AY9280" s="61"/>
      <c r="AZ9280" s="61"/>
      <c r="BA9280" s="61"/>
    </row>
    <row r="9281" spans="39:53" x14ac:dyDescent="0.2">
      <c r="AM9281" s="61"/>
      <c r="AN9281" s="61"/>
      <c r="AO9281" s="171"/>
      <c r="AP9281" s="61"/>
      <c r="AQ9281" s="61"/>
      <c r="AR9281" s="61"/>
      <c r="AS9281" s="61"/>
      <c r="AT9281" s="61"/>
      <c r="AU9281" s="61"/>
      <c r="AV9281" s="61"/>
      <c r="AW9281" s="61"/>
      <c r="AX9281" s="61"/>
      <c r="AY9281" s="61"/>
      <c r="AZ9281" s="61"/>
      <c r="BA9281" s="61"/>
    </row>
    <row r="9282" spans="39:53" x14ac:dyDescent="0.2">
      <c r="AM9282" s="61"/>
      <c r="AN9282" s="61"/>
      <c r="AO9282" s="171"/>
      <c r="AP9282" s="61"/>
      <c r="AQ9282" s="61"/>
      <c r="AR9282" s="61"/>
      <c r="AS9282" s="61"/>
      <c r="AT9282" s="61"/>
      <c r="AU9282" s="61"/>
      <c r="AV9282" s="61"/>
      <c r="AW9282" s="61"/>
      <c r="AX9282" s="61"/>
      <c r="AY9282" s="61"/>
      <c r="AZ9282" s="61"/>
      <c r="BA9282" s="61"/>
    </row>
    <row r="9283" spans="39:53" x14ac:dyDescent="0.2">
      <c r="AM9283" s="61"/>
      <c r="AN9283" s="61"/>
      <c r="AO9283" s="171"/>
      <c r="AP9283" s="61"/>
      <c r="AQ9283" s="61"/>
      <c r="AR9283" s="61"/>
      <c r="AS9283" s="61"/>
      <c r="AT9283" s="61"/>
      <c r="AU9283" s="61"/>
      <c r="AV9283" s="61"/>
      <c r="AW9283" s="61"/>
      <c r="AX9283" s="61"/>
      <c r="AY9283" s="61"/>
      <c r="AZ9283" s="61"/>
      <c r="BA9283" s="61"/>
    </row>
    <row r="9284" spans="39:53" x14ac:dyDescent="0.2">
      <c r="AM9284" s="61"/>
      <c r="AN9284" s="61"/>
      <c r="AO9284" s="171"/>
      <c r="AP9284" s="61"/>
      <c r="AQ9284" s="61"/>
      <c r="AR9284" s="61"/>
      <c r="AS9284" s="61"/>
      <c r="AT9284" s="61"/>
      <c r="AU9284" s="61"/>
      <c r="AV9284" s="61"/>
      <c r="AW9284" s="61"/>
      <c r="AX9284" s="61"/>
      <c r="AY9284" s="61"/>
      <c r="AZ9284" s="61"/>
      <c r="BA9284" s="61"/>
    </row>
    <row r="9285" spans="39:53" x14ac:dyDescent="0.2">
      <c r="AM9285" s="61"/>
      <c r="AN9285" s="61"/>
      <c r="AO9285" s="171"/>
      <c r="AP9285" s="61"/>
      <c r="AQ9285" s="61"/>
      <c r="AR9285" s="61"/>
      <c r="AS9285" s="61"/>
      <c r="AT9285" s="61"/>
      <c r="AU9285" s="61"/>
      <c r="AV9285" s="61"/>
      <c r="AW9285" s="61"/>
      <c r="AX9285" s="61"/>
      <c r="AY9285" s="61"/>
      <c r="AZ9285" s="61"/>
      <c r="BA9285" s="61"/>
    </row>
    <row r="9286" spans="39:53" x14ac:dyDescent="0.2">
      <c r="AM9286" s="61"/>
      <c r="AN9286" s="61"/>
      <c r="AO9286" s="171"/>
      <c r="AP9286" s="61"/>
      <c r="AQ9286" s="61"/>
      <c r="AR9286" s="61"/>
      <c r="AS9286" s="61"/>
      <c r="AT9286" s="61"/>
      <c r="AU9286" s="61"/>
      <c r="AV9286" s="61"/>
      <c r="AW9286" s="61"/>
      <c r="AX9286" s="61"/>
      <c r="AY9286" s="61"/>
      <c r="AZ9286" s="61"/>
      <c r="BA9286" s="61"/>
    </row>
    <row r="9287" spans="39:53" x14ac:dyDescent="0.2">
      <c r="AM9287" s="61"/>
      <c r="AN9287" s="61"/>
      <c r="AO9287" s="171"/>
      <c r="AP9287" s="61"/>
      <c r="AQ9287" s="61"/>
      <c r="AR9287" s="61"/>
      <c r="AS9287" s="61"/>
      <c r="AT9287" s="61"/>
      <c r="AU9287" s="61"/>
      <c r="AV9287" s="61"/>
      <c r="AW9287" s="61"/>
      <c r="AX9287" s="61"/>
      <c r="AY9287" s="61"/>
      <c r="AZ9287" s="61"/>
      <c r="BA9287" s="61"/>
    </row>
    <row r="9288" spans="39:53" x14ac:dyDescent="0.2">
      <c r="AM9288" s="61"/>
      <c r="AN9288" s="61"/>
      <c r="AO9288" s="171"/>
      <c r="AP9288" s="61"/>
      <c r="AQ9288" s="61"/>
      <c r="AR9288" s="61"/>
      <c r="AS9288" s="61"/>
      <c r="AT9288" s="61"/>
      <c r="AU9288" s="61"/>
      <c r="AV9288" s="61"/>
      <c r="AW9288" s="61"/>
      <c r="AX9288" s="61"/>
      <c r="AY9288" s="61"/>
      <c r="AZ9288" s="61"/>
      <c r="BA9288" s="61"/>
    </row>
    <row r="9289" spans="39:53" x14ac:dyDescent="0.2">
      <c r="AM9289" s="61"/>
      <c r="AN9289" s="61"/>
      <c r="AO9289" s="171"/>
      <c r="AP9289" s="61"/>
      <c r="AQ9289" s="61"/>
      <c r="AR9289" s="61"/>
      <c r="AS9289" s="61"/>
      <c r="AT9289" s="61"/>
      <c r="AU9289" s="61"/>
      <c r="AV9289" s="61"/>
      <c r="AW9289" s="61"/>
      <c r="AX9289" s="61"/>
      <c r="AY9289" s="61"/>
      <c r="AZ9289" s="61"/>
      <c r="BA9289" s="61"/>
    </row>
    <row r="9290" spans="39:53" x14ac:dyDescent="0.2">
      <c r="AM9290" s="61"/>
      <c r="AN9290" s="61"/>
      <c r="AO9290" s="171"/>
      <c r="AP9290" s="61"/>
      <c r="AQ9290" s="61"/>
      <c r="AR9290" s="61"/>
      <c r="AS9290" s="61"/>
      <c r="AT9290" s="61"/>
      <c r="AU9290" s="61"/>
      <c r="AV9290" s="61"/>
      <c r="AW9290" s="61"/>
      <c r="AX9290" s="61"/>
      <c r="AY9290" s="61"/>
      <c r="AZ9290" s="61"/>
      <c r="BA9290" s="61"/>
    </row>
    <row r="9291" spans="39:53" x14ac:dyDescent="0.2">
      <c r="AM9291" s="61"/>
      <c r="AN9291" s="61"/>
      <c r="AO9291" s="171"/>
      <c r="AP9291" s="61"/>
      <c r="AQ9291" s="61"/>
      <c r="AR9291" s="61"/>
      <c r="AS9291" s="61"/>
      <c r="AT9291" s="61"/>
      <c r="AU9291" s="61"/>
      <c r="AV9291" s="61"/>
      <c r="AW9291" s="61"/>
      <c r="AX9291" s="61"/>
      <c r="AY9291" s="61"/>
      <c r="AZ9291" s="61"/>
      <c r="BA9291" s="61"/>
    </row>
    <row r="9292" spans="39:53" x14ac:dyDescent="0.2">
      <c r="AM9292" s="61"/>
      <c r="AN9292" s="61"/>
      <c r="AO9292" s="171"/>
      <c r="AP9292" s="61"/>
      <c r="AQ9292" s="61"/>
      <c r="AR9292" s="61"/>
      <c r="AS9292" s="61"/>
      <c r="AT9292" s="61"/>
      <c r="AU9292" s="61"/>
      <c r="AV9292" s="61"/>
      <c r="AW9292" s="61"/>
      <c r="AX9292" s="61"/>
      <c r="AY9292" s="61"/>
      <c r="AZ9292" s="61"/>
      <c r="BA9292" s="61"/>
    </row>
    <row r="9293" spans="39:53" x14ac:dyDescent="0.2">
      <c r="AM9293" s="61"/>
      <c r="AN9293" s="61"/>
      <c r="AO9293" s="171"/>
      <c r="AP9293" s="61"/>
      <c r="AQ9293" s="61"/>
      <c r="AR9293" s="61"/>
      <c r="AS9293" s="61"/>
      <c r="AT9293" s="61"/>
      <c r="AU9293" s="61"/>
      <c r="AV9293" s="61"/>
      <c r="AW9293" s="61"/>
      <c r="AX9293" s="61"/>
      <c r="AY9293" s="61"/>
      <c r="AZ9293" s="61"/>
      <c r="BA9293" s="61"/>
    </row>
    <row r="9294" spans="39:53" x14ac:dyDescent="0.2">
      <c r="AM9294" s="61"/>
      <c r="AN9294" s="61"/>
      <c r="AO9294" s="171"/>
      <c r="AP9294" s="61"/>
      <c r="AQ9294" s="61"/>
      <c r="AR9294" s="61"/>
      <c r="AS9294" s="61"/>
      <c r="AT9294" s="61"/>
      <c r="AU9294" s="61"/>
      <c r="AV9294" s="61"/>
      <c r="AW9294" s="61"/>
      <c r="AX9294" s="61"/>
      <c r="AY9294" s="61"/>
      <c r="AZ9294" s="61"/>
      <c r="BA9294" s="61"/>
    </row>
    <row r="9295" spans="39:53" x14ac:dyDescent="0.2">
      <c r="AM9295" s="61"/>
      <c r="AN9295" s="61"/>
      <c r="AO9295" s="171"/>
      <c r="AP9295" s="61"/>
      <c r="AQ9295" s="61"/>
      <c r="AR9295" s="61"/>
      <c r="AS9295" s="61"/>
      <c r="AT9295" s="61"/>
      <c r="AU9295" s="61"/>
      <c r="AV9295" s="61"/>
      <c r="AW9295" s="61"/>
      <c r="AX9295" s="61"/>
      <c r="AY9295" s="61"/>
      <c r="AZ9295" s="61"/>
      <c r="BA9295" s="61"/>
    </row>
    <row r="9296" spans="39:53" x14ac:dyDescent="0.2">
      <c r="AM9296" s="61"/>
      <c r="AN9296" s="61"/>
      <c r="AO9296" s="171"/>
      <c r="AP9296" s="61"/>
      <c r="AQ9296" s="61"/>
      <c r="AR9296" s="61"/>
      <c r="AS9296" s="61"/>
      <c r="AT9296" s="61"/>
      <c r="AU9296" s="61"/>
      <c r="AV9296" s="61"/>
      <c r="AW9296" s="61"/>
      <c r="AX9296" s="61"/>
      <c r="AY9296" s="61"/>
      <c r="AZ9296" s="61"/>
      <c r="BA9296" s="61"/>
    </row>
    <row r="9297" spans="39:53" x14ac:dyDescent="0.2">
      <c r="AM9297" s="61"/>
      <c r="AN9297" s="61"/>
      <c r="AO9297" s="171"/>
      <c r="AP9297" s="61"/>
      <c r="AQ9297" s="61"/>
      <c r="AR9297" s="61"/>
      <c r="AS9297" s="61"/>
      <c r="AT9297" s="61"/>
      <c r="AU9297" s="61"/>
      <c r="AV9297" s="61"/>
      <c r="AW9297" s="61"/>
      <c r="AX9297" s="61"/>
      <c r="AY9297" s="61"/>
      <c r="AZ9297" s="61"/>
      <c r="BA9297" s="61"/>
    </row>
    <row r="9298" spans="39:53" x14ac:dyDescent="0.2">
      <c r="AM9298" s="61"/>
      <c r="AN9298" s="61"/>
      <c r="AO9298" s="171"/>
      <c r="AP9298" s="61"/>
      <c r="AQ9298" s="61"/>
      <c r="AR9298" s="61"/>
      <c r="AS9298" s="61"/>
      <c r="AT9298" s="61"/>
      <c r="AU9298" s="61"/>
      <c r="AV9298" s="61"/>
      <c r="AW9298" s="61"/>
      <c r="AX9298" s="61"/>
      <c r="AY9298" s="61"/>
      <c r="AZ9298" s="61"/>
      <c r="BA9298" s="61"/>
    </row>
    <row r="9299" spans="39:53" x14ac:dyDescent="0.2">
      <c r="AM9299" s="61"/>
      <c r="AN9299" s="61"/>
      <c r="AO9299" s="171"/>
      <c r="AP9299" s="61"/>
      <c r="AQ9299" s="61"/>
      <c r="AR9299" s="61"/>
      <c r="AS9299" s="61"/>
      <c r="AT9299" s="61"/>
      <c r="AU9299" s="61"/>
      <c r="AV9299" s="61"/>
      <c r="AW9299" s="61"/>
      <c r="AX9299" s="61"/>
      <c r="AY9299" s="61"/>
      <c r="AZ9299" s="61"/>
      <c r="BA9299" s="61"/>
    </row>
    <row r="9300" spans="39:53" x14ac:dyDescent="0.2">
      <c r="AM9300" s="61"/>
      <c r="AN9300" s="61"/>
      <c r="AO9300" s="171"/>
      <c r="AP9300" s="61"/>
      <c r="AQ9300" s="61"/>
      <c r="AR9300" s="61"/>
      <c r="AS9300" s="61"/>
      <c r="AT9300" s="61"/>
      <c r="AU9300" s="61"/>
      <c r="AV9300" s="61"/>
      <c r="AW9300" s="61"/>
      <c r="AX9300" s="61"/>
      <c r="AY9300" s="61"/>
      <c r="AZ9300" s="61"/>
      <c r="BA9300" s="61"/>
    </row>
    <row r="9301" spans="39:53" x14ac:dyDescent="0.2">
      <c r="AM9301" s="61"/>
      <c r="AN9301" s="61"/>
      <c r="AO9301" s="171"/>
      <c r="AP9301" s="61"/>
      <c r="AQ9301" s="61"/>
      <c r="AR9301" s="61"/>
      <c r="AS9301" s="61"/>
      <c r="AT9301" s="61"/>
      <c r="AU9301" s="61"/>
      <c r="AV9301" s="61"/>
      <c r="AW9301" s="61"/>
      <c r="AX9301" s="61"/>
      <c r="AY9301" s="61"/>
      <c r="AZ9301" s="61"/>
      <c r="BA9301" s="61"/>
    </row>
    <row r="9302" spans="39:53" x14ac:dyDescent="0.2">
      <c r="AM9302" s="61"/>
      <c r="AN9302" s="61"/>
      <c r="AO9302" s="171"/>
      <c r="AP9302" s="61"/>
      <c r="AQ9302" s="61"/>
      <c r="AR9302" s="61"/>
      <c r="AS9302" s="61"/>
      <c r="AT9302" s="61"/>
      <c r="AU9302" s="61"/>
      <c r="AV9302" s="61"/>
      <c r="AW9302" s="61"/>
      <c r="AX9302" s="61"/>
      <c r="AY9302" s="61"/>
      <c r="AZ9302" s="61"/>
      <c r="BA9302" s="61"/>
    </row>
    <row r="9303" spans="39:53" x14ac:dyDescent="0.2">
      <c r="AM9303" s="61"/>
      <c r="AN9303" s="61"/>
      <c r="AO9303" s="171"/>
      <c r="AP9303" s="61"/>
      <c r="AQ9303" s="61"/>
      <c r="AR9303" s="61"/>
      <c r="AS9303" s="61"/>
      <c r="AT9303" s="61"/>
      <c r="AU9303" s="61"/>
      <c r="AV9303" s="61"/>
      <c r="AW9303" s="61"/>
      <c r="AX9303" s="61"/>
      <c r="AY9303" s="61"/>
      <c r="AZ9303" s="61"/>
      <c r="BA9303" s="61"/>
    </row>
    <row r="9304" spans="39:53" x14ac:dyDescent="0.2">
      <c r="AM9304" s="61"/>
      <c r="AN9304" s="61"/>
      <c r="AO9304" s="171"/>
      <c r="AP9304" s="61"/>
      <c r="AQ9304" s="61"/>
      <c r="AR9304" s="61"/>
      <c r="AS9304" s="61"/>
      <c r="AT9304" s="61"/>
      <c r="AU9304" s="61"/>
      <c r="AV9304" s="61"/>
      <c r="AW9304" s="61"/>
      <c r="AX9304" s="61"/>
      <c r="AY9304" s="61"/>
      <c r="AZ9304" s="61"/>
      <c r="BA9304" s="61"/>
    </row>
    <row r="9305" spans="39:53" x14ac:dyDescent="0.2">
      <c r="AM9305" s="61"/>
      <c r="AN9305" s="61"/>
      <c r="AO9305" s="171"/>
      <c r="AP9305" s="61"/>
      <c r="AQ9305" s="61"/>
      <c r="AR9305" s="61"/>
      <c r="AS9305" s="61"/>
      <c r="AT9305" s="61"/>
      <c r="AU9305" s="61"/>
      <c r="AV9305" s="61"/>
      <c r="AW9305" s="61"/>
      <c r="AX9305" s="61"/>
      <c r="AY9305" s="61"/>
      <c r="AZ9305" s="61"/>
      <c r="BA9305" s="61"/>
    </row>
    <row r="9306" spans="39:53" x14ac:dyDescent="0.2">
      <c r="AM9306" s="61"/>
      <c r="AN9306" s="61"/>
      <c r="AO9306" s="171"/>
      <c r="AP9306" s="61"/>
      <c r="AQ9306" s="61"/>
      <c r="AR9306" s="61"/>
      <c r="AS9306" s="61"/>
      <c r="AT9306" s="61"/>
      <c r="AU9306" s="61"/>
      <c r="AV9306" s="61"/>
      <c r="AW9306" s="61"/>
      <c r="AX9306" s="61"/>
      <c r="AY9306" s="61"/>
      <c r="AZ9306" s="61"/>
      <c r="BA9306" s="61"/>
    </row>
    <row r="9307" spans="39:53" x14ac:dyDescent="0.2">
      <c r="AM9307" s="61"/>
      <c r="AN9307" s="61"/>
      <c r="AO9307" s="171"/>
      <c r="AP9307" s="61"/>
      <c r="AQ9307" s="61"/>
      <c r="AR9307" s="61"/>
      <c r="AS9307" s="61"/>
      <c r="AT9307" s="61"/>
      <c r="AU9307" s="61"/>
      <c r="AV9307" s="61"/>
      <c r="AW9307" s="61"/>
      <c r="AX9307" s="61"/>
      <c r="AY9307" s="61"/>
      <c r="AZ9307" s="61"/>
      <c r="BA9307" s="61"/>
    </row>
    <row r="9308" spans="39:53" x14ac:dyDescent="0.2">
      <c r="AM9308" s="61"/>
      <c r="AN9308" s="61"/>
      <c r="AO9308" s="171"/>
      <c r="AP9308" s="61"/>
      <c r="AQ9308" s="61"/>
      <c r="AR9308" s="61"/>
      <c r="AS9308" s="61"/>
      <c r="AT9308" s="61"/>
      <c r="AU9308" s="61"/>
      <c r="AV9308" s="61"/>
      <c r="AW9308" s="61"/>
      <c r="AX9308" s="61"/>
      <c r="AY9308" s="61"/>
      <c r="AZ9308" s="61"/>
      <c r="BA9308" s="61"/>
    </row>
    <row r="9309" spans="39:53" x14ac:dyDescent="0.2">
      <c r="AM9309" s="61"/>
      <c r="AN9309" s="61"/>
      <c r="AO9309" s="171"/>
      <c r="AP9309" s="61"/>
      <c r="AQ9309" s="61"/>
      <c r="AR9309" s="61"/>
      <c r="AS9309" s="61"/>
      <c r="AT9309" s="61"/>
      <c r="AU9309" s="61"/>
      <c r="AV9309" s="61"/>
      <c r="AW9309" s="61"/>
      <c r="AX9309" s="61"/>
      <c r="AY9309" s="61"/>
      <c r="AZ9309" s="61"/>
      <c r="BA9309" s="61"/>
    </row>
    <row r="9310" spans="39:53" x14ac:dyDescent="0.2">
      <c r="AM9310" s="61"/>
      <c r="AN9310" s="61"/>
      <c r="AO9310" s="171"/>
      <c r="AP9310" s="61"/>
      <c r="AQ9310" s="61"/>
      <c r="AR9310" s="61"/>
      <c r="AS9310" s="61"/>
      <c r="AT9310" s="61"/>
      <c r="AU9310" s="61"/>
      <c r="AV9310" s="61"/>
      <c r="AW9310" s="61"/>
      <c r="AX9310" s="61"/>
      <c r="AY9310" s="61"/>
      <c r="AZ9310" s="61"/>
      <c r="BA9310" s="61"/>
    </row>
    <row r="9311" spans="39:53" x14ac:dyDescent="0.2">
      <c r="AM9311" s="61"/>
      <c r="AN9311" s="61"/>
      <c r="AO9311" s="171"/>
      <c r="AP9311" s="61"/>
      <c r="AQ9311" s="61"/>
      <c r="AR9311" s="61"/>
      <c r="AS9311" s="61"/>
      <c r="AT9311" s="61"/>
      <c r="AU9311" s="61"/>
      <c r="AV9311" s="61"/>
      <c r="AW9311" s="61"/>
      <c r="AX9311" s="61"/>
      <c r="AY9311" s="61"/>
      <c r="AZ9311" s="61"/>
      <c r="BA9311" s="61"/>
    </row>
    <row r="9312" spans="39:53" x14ac:dyDescent="0.2">
      <c r="AM9312" s="61"/>
      <c r="AN9312" s="61"/>
      <c r="AO9312" s="171"/>
      <c r="AP9312" s="61"/>
      <c r="AQ9312" s="61"/>
      <c r="AR9312" s="61"/>
      <c r="AS9312" s="61"/>
      <c r="AT9312" s="61"/>
      <c r="AU9312" s="61"/>
      <c r="AV9312" s="61"/>
      <c r="AW9312" s="61"/>
      <c r="AX9312" s="61"/>
      <c r="AY9312" s="61"/>
      <c r="AZ9312" s="61"/>
      <c r="BA9312" s="61"/>
    </row>
    <row r="9313" spans="39:53" x14ac:dyDescent="0.2">
      <c r="AM9313" s="61"/>
      <c r="AN9313" s="61"/>
      <c r="AO9313" s="171"/>
      <c r="AP9313" s="61"/>
      <c r="AQ9313" s="61"/>
      <c r="AR9313" s="61"/>
      <c r="AS9313" s="61"/>
      <c r="AT9313" s="61"/>
      <c r="AU9313" s="61"/>
      <c r="AV9313" s="61"/>
      <c r="AW9313" s="61"/>
      <c r="AX9313" s="61"/>
      <c r="AY9313" s="61"/>
      <c r="AZ9313" s="61"/>
      <c r="BA9313" s="61"/>
    </row>
    <row r="9314" spans="39:53" x14ac:dyDescent="0.2">
      <c r="AM9314" s="61"/>
      <c r="AN9314" s="61"/>
      <c r="AO9314" s="171"/>
      <c r="AP9314" s="61"/>
      <c r="AQ9314" s="61"/>
      <c r="AR9314" s="61"/>
      <c r="AS9314" s="61"/>
      <c r="AT9314" s="61"/>
      <c r="AU9314" s="61"/>
      <c r="AV9314" s="61"/>
      <c r="AW9314" s="61"/>
      <c r="AX9314" s="61"/>
      <c r="AY9314" s="61"/>
      <c r="AZ9314" s="61"/>
      <c r="BA9314" s="61"/>
    </row>
    <row r="9315" spans="39:53" x14ac:dyDescent="0.2">
      <c r="AM9315" s="61"/>
      <c r="AN9315" s="61"/>
      <c r="AO9315" s="171"/>
      <c r="AP9315" s="61"/>
      <c r="AQ9315" s="61"/>
      <c r="AR9315" s="61"/>
      <c r="AS9315" s="61"/>
      <c r="AT9315" s="61"/>
      <c r="AU9315" s="61"/>
      <c r="AV9315" s="61"/>
      <c r="AW9315" s="61"/>
      <c r="AX9315" s="61"/>
      <c r="AY9315" s="61"/>
      <c r="AZ9315" s="61"/>
      <c r="BA9315" s="61"/>
    </row>
    <row r="9316" spans="39:53" x14ac:dyDescent="0.2">
      <c r="AM9316" s="61"/>
      <c r="AN9316" s="61"/>
      <c r="AO9316" s="171"/>
      <c r="AP9316" s="61"/>
      <c r="AQ9316" s="61"/>
      <c r="AR9316" s="61"/>
      <c r="AS9316" s="61"/>
      <c r="AT9316" s="61"/>
      <c r="AU9316" s="61"/>
      <c r="AV9316" s="61"/>
      <c r="AW9316" s="61"/>
      <c r="AX9316" s="61"/>
      <c r="AY9316" s="61"/>
      <c r="AZ9316" s="61"/>
      <c r="BA9316" s="61"/>
    </row>
    <row r="9317" spans="39:53" x14ac:dyDescent="0.2">
      <c r="AM9317" s="61"/>
      <c r="AN9317" s="61"/>
      <c r="AO9317" s="171"/>
      <c r="AP9317" s="61"/>
      <c r="AQ9317" s="61"/>
      <c r="AR9317" s="61"/>
      <c r="AS9317" s="61"/>
      <c r="AT9317" s="61"/>
      <c r="AU9317" s="61"/>
      <c r="AV9317" s="61"/>
      <c r="AW9317" s="61"/>
      <c r="AX9317" s="61"/>
      <c r="AY9317" s="61"/>
      <c r="AZ9317" s="61"/>
      <c r="BA9317" s="61"/>
    </row>
    <row r="9318" spans="39:53" x14ac:dyDescent="0.2">
      <c r="AM9318" s="61"/>
      <c r="AN9318" s="61"/>
      <c r="AO9318" s="171"/>
      <c r="AP9318" s="61"/>
      <c r="AQ9318" s="61"/>
      <c r="AR9318" s="61"/>
      <c r="AS9318" s="61"/>
      <c r="AT9318" s="61"/>
      <c r="AU9318" s="61"/>
      <c r="AV9318" s="61"/>
      <c r="AW9318" s="61"/>
      <c r="AX9318" s="61"/>
      <c r="AY9318" s="61"/>
      <c r="AZ9318" s="61"/>
      <c r="BA9318" s="61"/>
    </row>
    <row r="9319" spans="39:53" x14ac:dyDescent="0.2">
      <c r="AM9319" s="61"/>
      <c r="AN9319" s="61"/>
      <c r="AO9319" s="171"/>
      <c r="AP9319" s="61"/>
      <c r="AQ9319" s="61"/>
      <c r="AR9319" s="61"/>
      <c r="AS9319" s="61"/>
      <c r="AT9319" s="61"/>
      <c r="AU9319" s="61"/>
      <c r="AV9319" s="61"/>
      <c r="AW9319" s="61"/>
      <c r="AX9319" s="61"/>
      <c r="AY9319" s="61"/>
      <c r="AZ9319" s="61"/>
      <c r="BA9319" s="61"/>
    </row>
    <row r="9320" spans="39:53" x14ac:dyDescent="0.2">
      <c r="AM9320" s="61"/>
      <c r="AN9320" s="61"/>
      <c r="AO9320" s="171"/>
      <c r="AP9320" s="61"/>
      <c r="AQ9320" s="61"/>
      <c r="AR9320" s="61"/>
      <c r="AS9320" s="61"/>
      <c r="AT9320" s="61"/>
      <c r="AU9320" s="61"/>
      <c r="AV9320" s="61"/>
      <c r="AW9320" s="61"/>
      <c r="AX9320" s="61"/>
      <c r="AY9320" s="61"/>
      <c r="AZ9320" s="61"/>
      <c r="BA9320" s="61"/>
    </row>
    <row r="9321" spans="39:53" x14ac:dyDescent="0.2">
      <c r="AM9321" s="61"/>
      <c r="AN9321" s="61"/>
      <c r="AO9321" s="171"/>
      <c r="AP9321" s="61"/>
      <c r="AQ9321" s="61"/>
      <c r="AR9321" s="61"/>
      <c r="AS9321" s="61"/>
      <c r="AT9321" s="61"/>
      <c r="AU9321" s="61"/>
      <c r="AV9321" s="61"/>
      <c r="AW9321" s="61"/>
      <c r="AX9321" s="61"/>
      <c r="AY9321" s="61"/>
      <c r="AZ9321" s="61"/>
      <c r="BA9321" s="61"/>
    </row>
    <row r="9322" spans="39:53" x14ac:dyDescent="0.2">
      <c r="AM9322" s="61"/>
      <c r="AN9322" s="61"/>
      <c r="AO9322" s="171"/>
      <c r="AP9322" s="61"/>
      <c r="AQ9322" s="61"/>
      <c r="AR9322" s="61"/>
      <c r="AS9322" s="61"/>
      <c r="AT9322" s="61"/>
      <c r="AU9322" s="61"/>
      <c r="AV9322" s="61"/>
      <c r="AW9322" s="61"/>
      <c r="AX9322" s="61"/>
      <c r="AY9322" s="61"/>
      <c r="AZ9322" s="61"/>
      <c r="BA9322" s="61"/>
    </row>
    <row r="9323" spans="39:53" x14ac:dyDescent="0.2">
      <c r="AM9323" s="61"/>
      <c r="AN9323" s="61"/>
      <c r="AO9323" s="171"/>
      <c r="AP9323" s="61"/>
      <c r="AQ9323" s="61"/>
      <c r="AR9323" s="61"/>
      <c r="AS9323" s="61"/>
      <c r="AT9323" s="61"/>
      <c r="AU9323" s="61"/>
      <c r="AV9323" s="61"/>
      <c r="AW9323" s="61"/>
      <c r="AX9323" s="61"/>
      <c r="AY9323" s="61"/>
      <c r="AZ9323" s="61"/>
      <c r="BA9323" s="61"/>
    </row>
    <row r="9324" spans="39:53" x14ac:dyDescent="0.2">
      <c r="AM9324" s="61"/>
      <c r="AN9324" s="61"/>
      <c r="AO9324" s="171"/>
      <c r="AP9324" s="61"/>
      <c r="AQ9324" s="61"/>
      <c r="AR9324" s="61"/>
      <c r="AS9324" s="61"/>
      <c r="AT9324" s="61"/>
      <c r="AU9324" s="61"/>
      <c r="AV9324" s="61"/>
      <c r="AW9324" s="61"/>
      <c r="AX9324" s="61"/>
      <c r="AY9324" s="61"/>
      <c r="AZ9324" s="61"/>
      <c r="BA9324" s="61"/>
    </row>
    <row r="9325" spans="39:53" x14ac:dyDescent="0.2">
      <c r="AM9325" s="61"/>
      <c r="AN9325" s="61"/>
      <c r="AO9325" s="171"/>
      <c r="AP9325" s="61"/>
      <c r="AQ9325" s="61"/>
      <c r="AR9325" s="61"/>
      <c r="AS9325" s="61"/>
      <c r="AT9325" s="61"/>
      <c r="AU9325" s="61"/>
      <c r="AV9325" s="61"/>
      <c r="AW9325" s="61"/>
      <c r="AX9325" s="61"/>
      <c r="AY9325" s="61"/>
      <c r="AZ9325" s="61"/>
      <c r="BA9325" s="61"/>
    </row>
    <row r="9326" spans="39:53" x14ac:dyDescent="0.2">
      <c r="AM9326" s="61"/>
      <c r="AN9326" s="61"/>
      <c r="AO9326" s="171"/>
      <c r="AP9326" s="61"/>
      <c r="AQ9326" s="61"/>
      <c r="AR9326" s="61"/>
      <c r="AS9326" s="61"/>
      <c r="AT9326" s="61"/>
      <c r="AU9326" s="61"/>
      <c r="AV9326" s="61"/>
      <c r="AW9326" s="61"/>
      <c r="AX9326" s="61"/>
      <c r="AY9326" s="61"/>
      <c r="AZ9326" s="61"/>
      <c r="BA9326" s="61"/>
    </row>
    <row r="9327" spans="39:53" x14ac:dyDescent="0.2">
      <c r="AM9327" s="61"/>
      <c r="AN9327" s="61"/>
      <c r="AO9327" s="171"/>
      <c r="AP9327" s="61"/>
      <c r="AQ9327" s="61"/>
      <c r="AR9327" s="61"/>
      <c r="AS9327" s="61"/>
      <c r="AT9327" s="61"/>
      <c r="AU9327" s="61"/>
      <c r="AV9327" s="61"/>
      <c r="AW9327" s="61"/>
      <c r="AX9327" s="61"/>
      <c r="AY9327" s="61"/>
      <c r="AZ9327" s="61"/>
      <c r="BA9327" s="61"/>
    </row>
    <row r="9328" spans="39:53" x14ac:dyDescent="0.2">
      <c r="AM9328" s="61"/>
      <c r="AN9328" s="61"/>
      <c r="AO9328" s="171"/>
      <c r="AP9328" s="61"/>
      <c r="AQ9328" s="61"/>
      <c r="AR9328" s="61"/>
      <c r="AS9328" s="61"/>
      <c r="AT9328" s="61"/>
      <c r="AU9328" s="61"/>
      <c r="AV9328" s="61"/>
      <c r="AW9328" s="61"/>
      <c r="AX9328" s="61"/>
      <c r="AY9328" s="61"/>
      <c r="AZ9328" s="61"/>
      <c r="BA9328" s="61"/>
    </row>
    <row r="9329" spans="39:53" x14ac:dyDescent="0.2">
      <c r="AM9329" s="61"/>
      <c r="AN9329" s="61"/>
      <c r="AO9329" s="171"/>
      <c r="AP9329" s="61"/>
      <c r="AQ9329" s="61"/>
      <c r="AR9329" s="61"/>
      <c r="AS9329" s="61"/>
      <c r="AT9329" s="61"/>
      <c r="AU9329" s="61"/>
      <c r="AV9329" s="61"/>
      <c r="AW9329" s="61"/>
      <c r="AX9329" s="61"/>
      <c r="AY9329" s="61"/>
      <c r="AZ9329" s="61"/>
      <c r="BA9329" s="61"/>
    </row>
    <row r="9330" spans="39:53" x14ac:dyDescent="0.2">
      <c r="AM9330" s="61"/>
      <c r="AN9330" s="61"/>
      <c r="AO9330" s="171"/>
      <c r="AP9330" s="61"/>
      <c r="AQ9330" s="61"/>
      <c r="AR9330" s="61"/>
      <c r="AS9330" s="61"/>
      <c r="AT9330" s="61"/>
      <c r="AU9330" s="61"/>
      <c r="AV9330" s="61"/>
      <c r="AW9330" s="61"/>
      <c r="AX9330" s="61"/>
      <c r="AY9330" s="61"/>
      <c r="AZ9330" s="61"/>
      <c r="BA9330" s="61"/>
    </row>
    <row r="9331" spans="39:53" x14ac:dyDescent="0.2">
      <c r="AM9331" s="61"/>
      <c r="AN9331" s="61"/>
      <c r="AO9331" s="171"/>
      <c r="AP9331" s="61"/>
      <c r="AQ9331" s="61"/>
      <c r="AR9331" s="61"/>
      <c r="AS9331" s="61"/>
      <c r="AT9331" s="61"/>
      <c r="AU9331" s="61"/>
      <c r="AV9331" s="61"/>
      <c r="AW9331" s="61"/>
      <c r="AX9331" s="61"/>
      <c r="AY9331" s="61"/>
      <c r="AZ9331" s="61"/>
      <c r="BA9331" s="61"/>
    </row>
    <row r="9332" spans="39:53" x14ac:dyDescent="0.2">
      <c r="AM9332" s="61"/>
      <c r="AN9332" s="61"/>
      <c r="AO9332" s="171"/>
      <c r="AP9332" s="61"/>
      <c r="AQ9332" s="61"/>
      <c r="AR9332" s="61"/>
      <c r="AS9332" s="61"/>
      <c r="AT9332" s="61"/>
      <c r="AU9332" s="61"/>
      <c r="AV9332" s="61"/>
      <c r="AW9332" s="61"/>
      <c r="AX9332" s="61"/>
      <c r="AY9332" s="61"/>
      <c r="AZ9332" s="61"/>
      <c r="BA9332" s="61"/>
    </row>
    <row r="9333" spans="39:53" x14ac:dyDescent="0.2">
      <c r="AM9333" s="61"/>
      <c r="AN9333" s="61"/>
      <c r="AO9333" s="171"/>
      <c r="AP9333" s="61"/>
      <c r="AQ9333" s="61"/>
      <c r="AR9333" s="61"/>
      <c r="AS9333" s="61"/>
      <c r="AT9333" s="61"/>
      <c r="AU9333" s="61"/>
      <c r="AV9333" s="61"/>
      <c r="AW9333" s="61"/>
      <c r="AX9333" s="61"/>
      <c r="AY9333" s="61"/>
      <c r="AZ9333" s="61"/>
      <c r="BA9333" s="61"/>
    </row>
    <row r="9334" spans="39:53" x14ac:dyDescent="0.2">
      <c r="AM9334" s="61"/>
      <c r="AN9334" s="61"/>
      <c r="AO9334" s="171"/>
      <c r="AP9334" s="61"/>
      <c r="AQ9334" s="61"/>
      <c r="AR9334" s="61"/>
      <c r="AS9334" s="61"/>
      <c r="AT9334" s="61"/>
      <c r="AU9334" s="61"/>
      <c r="AV9334" s="61"/>
      <c r="AW9334" s="61"/>
      <c r="AX9334" s="61"/>
      <c r="AY9334" s="61"/>
      <c r="AZ9334" s="61"/>
      <c r="BA9334" s="61"/>
    </row>
    <row r="9335" spans="39:53" x14ac:dyDescent="0.2">
      <c r="AM9335" s="61"/>
      <c r="AN9335" s="61"/>
      <c r="AO9335" s="171"/>
      <c r="AP9335" s="61"/>
      <c r="AQ9335" s="61"/>
      <c r="AR9335" s="61"/>
      <c r="AS9335" s="61"/>
      <c r="AT9335" s="61"/>
      <c r="AU9335" s="61"/>
      <c r="AV9335" s="61"/>
      <c r="AW9335" s="61"/>
      <c r="AX9335" s="61"/>
      <c r="AY9335" s="61"/>
      <c r="AZ9335" s="61"/>
      <c r="BA9335" s="61"/>
    </row>
    <row r="9336" spans="39:53" x14ac:dyDescent="0.2">
      <c r="AM9336" s="61"/>
      <c r="AN9336" s="61"/>
      <c r="AO9336" s="171"/>
      <c r="AP9336" s="61"/>
      <c r="AQ9336" s="61"/>
      <c r="AR9336" s="61"/>
      <c r="AS9336" s="61"/>
      <c r="AT9336" s="61"/>
      <c r="AU9336" s="61"/>
      <c r="AV9336" s="61"/>
      <c r="AW9336" s="61"/>
      <c r="AX9336" s="61"/>
      <c r="AY9336" s="61"/>
      <c r="AZ9336" s="61"/>
      <c r="BA9336" s="61"/>
    </row>
    <row r="9337" spans="39:53" x14ac:dyDescent="0.2">
      <c r="AM9337" s="61"/>
      <c r="AN9337" s="61"/>
      <c r="AO9337" s="171"/>
      <c r="AP9337" s="61"/>
      <c r="AQ9337" s="61"/>
      <c r="AR9337" s="61"/>
      <c r="AS9337" s="61"/>
      <c r="AT9337" s="61"/>
      <c r="AU9337" s="61"/>
      <c r="AV9337" s="61"/>
      <c r="AW9337" s="61"/>
      <c r="AX9337" s="61"/>
      <c r="AY9337" s="61"/>
      <c r="AZ9337" s="61"/>
      <c r="BA9337" s="61"/>
    </row>
    <row r="9338" spans="39:53" x14ac:dyDescent="0.2">
      <c r="AM9338" s="61"/>
      <c r="AN9338" s="61"/>
      <c r="AO9338" s="171"/>
      <c r="AP9338" s="61"/>
      <c r="AQ9338" s="61"/>
      <c r="AR9338" s="61"/>
      <c r="AS9338" s="61"/>
      <c r="AT9338" s="61"/>
      <c r="AU9338" s="61"/>
      <c r="AV9338" s="61"/>
      <c r="AW9338" s="61"/>
      <c r="AX9338" s="61"/>
      <c r="AY9338" s="61"/>
      <c r="AZ9338" s="61"/>
      <c r="BA9338" s="61"/>
    </row>
    <row r="9339" spans="39:53" x14ac:dyDescent="0.2">
      <c r="AM9339" s="61"/>
      <c r="AN9339" s="61"/>
      <c r="AO9339" s="171"/>
      <c r="AP9339" s="61"/>
      <c r="AQ9339" s="61"/>
      <c r="AR9339" s="61"/>
      <c r="AS9339" s="61"/>
      <c r="AT9339" s="61"/>
      <c r="AU9339" s="61"/>
      <c r="AV9339" s="61"/>
      <c r="AW9339" s="61"/>
      <c r="AX9339" s="61"/>
      <c r="AY9339" s="61"/>
      <c r="AZ9339" s="61"/>
      <c r="BA9339" s="61"/>
    </row>
    <row r="9340" spans="39:53" x14ac:dyDescent="0.2">
      <c r="AM9340" s="61"/>
      <c r="AN9340" s="61"/>
      <c r="AO9340" s="171"/>
      <c r="AP9340" s="61"/>
      <c r="AQ9340" s="61"/>
      <c r="AR9340" s="61"/>
      <c r="AS9340" s="61"/>
      <c r="AT9340" s="61"/>
      <c r="AU9340" s="61"/>
      <c r="AV9340" s="61"/>
      <c r="AW9340" s="61"/>
      <c r="AX9340" s="61"/>
      <c r="AY9340" s="61"/>
      <c r="AZ9340" s="61"/>
      <c r="BA9340" s="61"/>
    </row>
    <row r="9341" spans="39:53" x14ac:dyDescent="0.2">
      <c r="AM9341" s="61"/>
      <c r="AN9341" s="61"/>
      <c r="AO9341" s="171"/>
      <c r="AP9341" s="61"/>
      <c r="AQ9341" s="61"/>
      <c r="AR9341" s="61"/>
      <c r="AS9341" s="61"/>
      <c r="AT9341" s="61"/>
      <c r="AU9341" s="61"/>
      <c r="AV9341" s="61"/>
      <c r="AW9341" s="61"/>
      <c r="AX9341" s="61"/>
      <c r="AY9341" s="61"/>
      <c r="AZ9341" s="61"/>
      <c r="BA9341" s="61"/>
    </row>
    <row r="9342" spans="39:53" x14ac:dyDescent="0.2">
      <c r="AM9342" s="61"/>
      <c r="AN9342" s="61"/>
      <c r="AO9342" s="171"/>
      <c r="AP9342" s="61"/>
      <c r="AQ9342" s="61"/>
      <c r="AR9342" s="61"/>
      <c r="AS9342" s="61"/>
      <c r="AT9342" s="61"/>
      <c r="AU9342" s="61"/>
      <c r="AV9342" s="61"/>
      <c r="AW9342" s="61"/>
      <c r="AX9342" s="61"/>
      <c r="AY9342" s="61"/>
      <c r="AZ9342" s="61"/>
      <c r="BA9342" s="61"/>
    </row>
    <row r="9343" spans="39:53" x14ac:dyDescent="0.2">
      <c r="AM9343" s="61"/>
      <c r="AN9343" s="61"/>
      <c r="AO9343" s="171"/>
      <c r="AP9343" s="61"/>
      <c r="AQ9343" s="61"/>
      <c r="AR9343" s="61"/>
      <c r="AS9343" s="61"/>
      <c r="AT9343" s="61"/>
      <c r="AU9343" s="61"/>
      <c r="AV9343" s="61"/>
      <c r="AW9343" s="61"/>
      <c r="AX9343" s="61"/>
      <c r="AY9343" s="61"/>
      <c r="AZ9343" s="61"/>
      <c r="BA9343" s="61"/>
    </row>
    <row r="9344" spans="39:53" x14ac:dyDescent="0.2">
      <c r="AM9344" s="61"/>
      <c r="AN9344" s="61"/>
      <c r="AO9344" s="171"/>
      <c r="AP9344" s="61"/>
      <c r="AQ9344" s="61"/>
      <c r="AR9344" s="61"/>
      <c r="AS9344" s="61"/>
      <c r="AT9344" s="61"/>
      <c r="AU9344" s="61"/>
      <c r="AV9344" s="61"/>
      <c r="AW9344" s="61"/>
      <c r="AX9344" s="61"/>
      <c r="AY9344" s="61"/>
      <c r="AZ9344" s="61"/>
      <c r="BA9344" s="61"/>
    </row>
    <row r="9345" spans="39:53" x14ac:dyDescent="0.2">
      <c r="AM9345" s="61"/>
      <c r="AN9345" s="61"/>
      <c r="AO9345" s="171"/>
      <c r="AP9345" s="61"/>
      <c r="AQ9345" s="61"/>
      <c r="AR9345" s="61"/>
      <c r="AS9345" s="61"/>
      <c r="AT9345" s="61"/>
      <c r="AU9345" s="61"/>
      <c r="AV9345" s="61"/>
      <c r="AW9345" s="61"/>
      <c r="AX9345" s="61"/>
      <c r="AY9345" s="61"/>
      <c r="AZ9345" s="61"/>
      <c r="BA9345" s="61"/>
    </row>
    <row r="9346" spans="39:53" x14ac:dyDescent="0.2">
      <c r="AM9346" s="61"/>
      <c r="AN9346" s="61"/>
      <c r="AO9346" s="171"/>
      <c r="AP9346" s="61"/>
      <c r="AQ9346" s="61"/>
      <c r="AR9346" s="61"/>
      <c r="AS9346" s="61"/>
      <c r="AT9346" s="61"/>
      <c r="AU9346" s="61"/>
      <c r="AV9346" s="61"/>
      <c r="AW9346" s="61"/>
      <c r="AX9346" s="61"/>
      <c r="AY9346" s="61"/>
      <c r="AZ9346" s="61"/>
      <c r="BA9346" s="61"/>
    </row>
    <row r="9347" spans="39:53" x14ac:dyDescent="0.2">
      <c r="AM9347" s="61"/>
      <c r="AN9347" s="61"/>
      <c r="AO9347" s="171"/>
      <c r="AP9347" s="61"/>
      <c r="AQ9347" s="61"/>
      <c r="AR9347" s="61"/>
      <c r="AS9347" s="61"/>
      <c r="AT9347" s="61"/>
      <c r="AU9347" s="61"/>
      <c r="AV9347" s="61"/>
      <c r="AW9347" s="61"/>
      <c r="AX9347" s="61"/>
      <c r="AY9347" s="61"/>
      <c r="AZ9347" s="61"/>
      <c r="BA9347" s="61"/>
    </row>
    <row r="9348" spans="39:53" x14ac:dyDescent="0.2">
      <c r="AM9348" s="61"/>
      <c r="AN9348" s="61"/>
      <c r="AO9348" s="171"/>
      <c r="AP9348" s="61"/>
      <c r="AQ9348" s="61"/>
      <c r="AR9348" s="61"/>
      <c r="AS9348" s="61"/>
      <c r="AT9348" s="61"/>
      <c r="AU9348" s="61"/>
      <c r="AV9348" s="61"/>
      <c r="AW9348" s="61"/>
      <c r="AX9348" s="61"/>
      <c r="AY9348" s="61"/>
      <c r="AZ9348" s="61"/>
      <c r="BA9348" s="61"/>
    </row>
    <row r="9349" spans="39:53" x14ac:dyDescent="0.2">
      <c r="AM9349" s="61"/>
      <c r="AN9349" s="61"/>
      <c r="AO9349" s="171"/>
      <c r="AP9349" s="61"/>
      <c r="AQ9349" s="61"/>
      <c r="AR9349" s="61"/>
      <c r="AS9349" s="61"/>
      <c r="AT9349" s="61"/>
      <c r="AU9349" s="61"/>
      <c r="AV9349" s="61"/>
      <c r="AW9349" s="61"/>
      <c r="AX9349" s="61"/>
      <c r="AY9349" s="61"/>
      <c r="AZ9349" s="61"/>
      <c r="BA9349" s="61"/>
    </row>
    <row r="9350" spans="39:53" x14ac:dyDescent="0.2">
      <c r="AM9350" s="61"/>
      <c r="AN9350" s="61"/>
      <c r="AO9350" s="171"/>
      <c r="AP9350" s="61"/>
      <c r="AQ9350" s="61"/>
      <c r="AR9350" s="61"/>
      <c r="AS9350" s="61"/>
      <c r="AT9350" s="61"/>
      <c r="AU9350" s="61"/>
      <c r="AV9350" s="61"/>
      <c r="AW9350" s="61"/>
      <c r="AX9350" s="61"/>
      <c r="AY9350" s="61"/>
      <c r="AZ9350" s="61"/>
      <c r="BA9350" s="61"/>
    </row>
    <row r="9351" spans="39:53" x14ac:dyDescent="0.2">
      <c r="AM9351" s="61"/>
      <c r="AN9351" s="61"/>
      <c r="AO9351" s="171"/>
      <c r="AP9351" s="61"/>
      <c r="AQ9351" s="61"/>
      <c r="AR9351" s="61"/>
      <c r="AS9351" s="61"/>
      <c r="AT9351" s="61"/>
      <c r="AU9351" s="61"/>
      <c r="AV9351" s="61"/>
      <c r="AW9351" s="61"/>
      <c r="AX9351" s="61"/>
      <c r="AY9351" s="61"/>
      <c r="AZ9351" s="61"/>
      <c r="BA9351" s="61"/>
    </row>
    <row r="9352" spans="39:53" x14ac:dyDescent="0.2">
      <c r="AM9352" s="61"/>
      <c r="AN9352" s="61"/>
      <c r="AO9352" s="171"/>
      <c r="AP9352" s="61"/>
      <c r="AQ9352" s="61"/>
      <c r="AR9352" s="61"/>
      <c r="AS9352" s="61"/>
      <c r="AT9352" s="61"/>
      <c r="AU9352" s="61"/>
      <c r="AV9352" s="61"/>
      <c r="AW9352" s="61"/>
      <c r="AX9352" s="61"/>
      <c r="AY9352" s="61"/>
      <c r="AZ9352" s="61"/>
      <c r="BA9352" s="61"/>
    </row>
    <row r="9353" spans="39:53" x14ac:dyDescent="0.2">
      <c r="AM9353" s="61"/>
      <c r="AN9353" s="61"/>
      <c r="AO9353" s="171"/>
      <c r="AP9353" s="61"/>
      <c r="AQ9353" s="61"/>
      <c r="AR9353" s="61"/>
      <c r="AS9353" s="61"/>
      <c r="AT9353" s="61"/>
      <c r="AU9353" s="61"/>
      <c r="AV9353" s="61"/>
      <c r="AW9353" s="61"/>
      <c r="AX9353" s="61"/>
      <c r="AY9353" s="61"/>
      <c r="AZ9353" s="61"/>
      <c r="BA9353" s="61"/>
    </row>
    <row r="9354" spans="39:53" x14ac:dyDescent="0.2">
      <c r="AM9354" s="61"/>
      <c r="AN9354" s="61"/>
      <c r="AO9354" s="171"/>
      <c r="AP9354" s="61"/>
      <c r="AQ9354" s="61"/>
      <c r="AR9354" s="61"/>
      <c r="AS9354" s="61"/>
      <c r="AT9354" s="61"/>
      <c r="AU9354" s="61"/>
      <c r="AV9354" s="61"/>
      <c r="AW9354" s="61"/>
      <c r="AX9354" s="61"/>
      <c r="AY9354" s="61"/>
      <c r="AZ9354" s="61"/>
      <c r="BA9354" s="61"/>
    </row>
    <row r="9355" spans="39:53" x14ac:dyDescent="0.2">
      <c r="AM9355" s="61"/>
      <c r="AN9355" s="61"/>
      <c r="AO9355" s="171"/>
      <c r="AP9355" s="61"/>
      <c r="AQ9355" s="61"/>
      <c r="AR9355" s="61"/>
      <c r="AS9355" s="61"/>
      <c r="AT9355" s="61"/>
      <c r="AU9355" s="61"/>
      <c r="AV9355" s="61"/>
      <c r="AW9355" s="61"/>
      <c r="AX9355" s="61"/>
      <c r="AY9355" s="61"/>
      <c r="AZ9355" s="61"/>
      <c r="BA9355" s="61"/>
    </row>
    <row r="9356" spans="39:53" x14ac:dyDescent="0.2">
      <c r="AM9356" s="61"/>
      <c r="AN9356" s="61"/>
      <c r="AO9356" s="171"/>
      <c r="AP9356" s="61"/>
      <c r="AQ9356" s="61"/>
      <c r="AR9356" s="61"/>
      <c r="AS9356" s="61"/>
      <c r="AT9356" s="61"/>
      <c r="AU9356" s="61"/>
      <c r="AV9356" s="61"/>
      <c r="AW9356" s="61"/>
      <c r="AX9356" s="61"/>
      <c r="AY9356" s="61"/>
      <c r="AZ9356" s="61"/>
      <c r="BA9356" s="61"/>
    </row>
    <row r="9357" spans="39:53" x14ac:dyDescent="0.2">
      <c r="AM9357" s="61"/>
      <c r="AN9357" s="61"/>
      <c r="AO9357" s="171"/>
      <c r="AP9357" s="61"/>
      <c r="AQ9357" s="61"/>
      <c r="AR9357" s="61"/>
      <c r="AS9357" s="61"/>
      <c r="AT9357" s="61"/>
      <c r="AU9357" s="61"/>
      <c r="AV9357" s="61"/>
      <c r="AW9357" s="61"/>
      <c r="AX9357" s="61"/>
      <c r="AY9357" s="61"/>
      <c r="AZ9357" s="61"/>
      <c r="BA9357" s="61"/>
    </row>
    <row r="9358" spans="39:53" x14ac:dyDescent="0.2">
      <c r="AM9358" s="61"/>
      <c r="AN9358" s="61"/>
      <c r="AO9358" s="171"/>
      <c r="AP9358" s="61"/>
      <c r="AQ9358" s="61"/>
      <c r="AR9358" s="61"/>
      <c r="AS9358" s="61"/>
      <c r="AT9358" s="61"/>
      <c r="AU9358" s="61"/>
      <c r="AV9358" s="61"/>
      <c r="AW9358" s="61"/>
      <c r="AX9358" s="61"/>
      <c r="AY9358" s="61"/>
      <c r="AZ9358" s="61"/>
      <c r="BA9358" s="61"/>
    </row>
    <row r="9359" spans="39:53" x14ac:dyDescent="0.2">
      <c r="AM9359" s="61"/>
      <c r="AN9359" s="61"/>
      <c r="AO9359" s="171"/>
      <c r="AP9359" s="61"/>
      <c r="AQ9359" s="61"/>
      <c r="AR9359" s="61"/>
      <c r="AS9359" s="61"/>
      <c r="AT9359" s="61"/>
      <c r="AU9359" s="61"/>
      <c r="AV9359" s="61"/>
      <c r="AW9359" s="61"/>
      <c r="AX9359" s="61"/>
      <c r="AY9359" s="61"/>
      <c r="AZ9359" s="61"/>
      <c r="BA9359" s="61"/>
    </row>
    <row r="9360" spans="39:53" x14ac:dyDescent="0.2">
      <c r="AM9360" s="61"/>
      <c r="AN9360" s="61"/>
      <c r="AO9360" s="171"/>
      <c r="AP9360" s="61"/>
      <c r="AQ9360" s="61"/>
      <c r="AR9360" s="61"/>
      <c r="AS9360" s="61"/>
      <c r="AT9360" s="61"/>
      <c r="AU9360" s="61"/>
      <c r="AV9360" s="61"/>
      <c r="AW9360" s="61"/>
      <c r="AX9360" s="61"/>
      <c r="AY9360" s="61"/>
      <c r="AZ9360" s="61"/>
      <c r="BA9360" s="61"/>
    </row>
    <row r="9361" spans="39:53" x14ac:dyDescent="0.2">
      <c r="AM9361" s="61"/>
      <c r="AN9361" s="61"/>
      <c r="AO9361" s="171"/>
      <c r="AP9361" s="61"/>
      <c r="AQ9361" s="61"/>
      <c r="AR9361" s="61"/>
      <c r="AS9361" s="61"/>
      <c r="AT9361" s="61"/>
      <c r="AU9361" s="61"/>
      <c r="AV9361" s="61"/>
      <c r="AW9361" s="61"/>
      <c r="AX9361" s="61"/>
      <c r="AY9361" s="61"/>
      <c r="AZ9361" s="61"/>
      <c r="BA9361" s="61"/>
    </row>
    <row r="9362" spans="39:53" x14ac:dyDescent="0.2">
      <c r="AM9362" s="61"/>
      <c r="AN9362" s="61"/>
      <c r="AO9362" s="171"/>
      <c r="AP9362" s="61"/>
      <c r="AQ9362" s="61"/>
      <c r="AR9362" s="61"/>
      <c r="AS9362" s="61"/>
      <c r="AT9362" s="61"/>
      <c r="AU9362" s="61"/>
      <c r="AV9362" s="61"/>
      <c r="AW9362" s="61"/>
      <c r="AX9362" s="61"/>
      <c r="AY9362" s="61"/>
      <c r="AZ9362" s="61"/>
      <c r="BA9362" s="61"/>
    </row>
    <row r="9363" spans="39:53" x14ac:dyDescent="0.2">
      <c r="AM9363" s="61"/>
      <c r="AN9363" s="61"/>
      <c r="AO9363" s="171"/>
      <c r="AP9363" s="61"/>
      <c r="AQ9363" s="61"/>
      <c r="AR9363" s="61"/>
      <c r="AS9363" s="61"/>
      <c r="AT9363" s="61"/>
      <c r="AU9363" s="61"/>
      <c r="AV9363" s="61"/>
      <c r="AW9363" s="61"/>
      <c r="AX9363" s="61"/>
      <c r="AY9363" s="61"/>
      <c r="AZ9363" s="61"/>
      <c r="BA9363" s="61"/>
    </row>
    <row r="9364" spans="39:53" x14ac:dyDescent="0.2">
      <c r="AM9364" s="61"/>
      <c r="AN9364" s="61"/>
      <c r="AO9364" s="171"/>
      <c r="AP9364" s="61"/>
      <c r="AQ9364" s="61"/>
      <c r="AR9364" s="61"/>
      <c r="AS9364" s="61"/>
      <c r="AT9364" s="61"/>
      <c r="AU9364" s="61"/>
      <c r="AV9364" s="61"/>
      <c r="AW9364" s="61"/>
      <c r="AX9364" s="61"/>
      <c r="AY9364" s="61"/>
      <c r="AZ9364" s="61"/>
      <c r="BA9364" s="61"/>
    </row>
    <row r="9365" spans="39:53" x14ac:dyDescent="0.2">
      <c r="AM9365" s="61"/>
      <c r="AN9365" s="61"/>
      <c r="AO9365" s="171"/>
      <c r="AP9365" s="61"/>
      <c r="AQ9365" s="61"/>
      <c r="AR9365" s="61"/>
      <c r="AS9365" s="61"/>
      <c r="AT9365" s="61"/>
      <c r="AU9365" s="61"/>
      <c r="AV9365" s="61"/>
      <c r="AW9365" s="61"/>
      <c r="AX9365" s="61"/>
      <c r="AY9365" s="61"/>
      <c r="AZ9365" s="61"/>
      <c r="BA9365" s="61"/>
    </row>
    <row r="9366" spans="39:53" x14ac:dyDescent="0.2">
      <c r="AM9366" s="61"/>
      <c r="AN9366" s="61"/>
      <c r="AO9366" s="171"/>
      <c r="AP9366" s="61"/>
      <c r="AQ9366" s="61"/>
      <c r="AR9366" s="61"/>
      <c r="AS9366" s="61"/>
      <c r="AT9366" s="61"/>
      <c r="AU9366" s="61"/>
      <c r="AV9366" s="61"/>
      <c r="AW9366" s="61"/>
      <c r="AX9366" s="61"/>
      <c r="AY9366" s="61"/>
      <c r="AZ9366" s="61"/>
      <c r="BA9366" s="61"/>
    </row>
    <row r="9367" spans="39:53" x14ac:dyDescent="0.2">
      <c r="AM9367" s="61"/>
      <c r="AN9367" s="61"/>
      <c r="AO9367" s="171"/>
      <c r="AP9367" s="61"/>
      <c r="AQ9367" s="61"/>
      <c r="AR9367" s="61"/>
      <c r="AS9367" s="61"/>
      <c r="AT9367" s="61"/>
      <c r="AU9367" s="61"/>
      <c r="AV9367" s="61"/>
      <c r="AW9367" s="61"/>
      <c r="AX9367" s="61"/>
      <c r="AY9367" s="61"/>
      <c r="AZ9367" s="61"/>
      <c r="BA9367" s="61"/>
    </row>
    <row r="9368" spans="39:53" x14ac:dyDescent="0.2">
      <c r="AM9368" s="61"/>
      <c r="AN9368" s="61"/>
      <c r="AO9368" s="171"/>
      <c r="AP9368" s="61"/>
      <c r="AQ9368" s="61"/>
      <c r="AR9368" s="61"/>
      <c r="AS9368" s="61"/>
      <c r="AT9368" s="61"/>
      <c r="AU9368" s="61"/>
      <c r="AV9368" s="61"/>
      <c r="AW9368" s="61"/>
      <c r="AX9368" s="61"/>
      <c r="AY9368" s="61"/>
      <c r="AZ9368" s="61"/>
      <c r="BA9368" s="61"/>
    </row>
    <row r="9369" spans="39:53" x14ac:dyDescent="0.2">
      <c r="AM9369" s="61"/>
      <c r="AN9369" s="61"/>
      <c r="AO9369" s="171"/>
      <c r="AP9369" s="61"/>
      <c r="AQ9369" s="61"/>
      <c r="AR9369" s="61"/>
      <c r="AS9369" s="61"/>
      <c r="AT9369" s="61"/>
      <c r="AU9369" s="61"/>
      <c r="AV9369" s="61"/>
      <c r="AW9369" s="61"/>
      <c r="AX9369" s="61"/>
      <c r="AY9369" s="61"/>
      <c r="AZ9369" s="61"/>
      <c r="BA9369" s="61"/>
    </row>
    <row r="9370" spans="39:53" x14ac:dyDescent="0.2">
      <c r="AM9370" s="61"/>
      <c r="AN9370" s="61"/>
      <c r="AO9370" s="171"/>
      <c r="AP9370" s="61"/>
      <c r="AQ9370" s="61"/>
      <c r="AR9370" s="61"/>
      <c r="AS9370" s="61"/>
      <c r="AT9370" s="61"/>
      <c r="AU9370" s="61"/>
      <c r="AV9370" s="61"/>
      <c r="AW9370" s="61"/>
      <c r="AX9370" s="61"/>
      <c r="AY9370" s="61"/>
      <c r="AZ9370" s="61"/>
      <c r="BA9370" s="61"/>
    </row>
    <row r="9371" spans="39:53" x14ac:dyDescent="0.2">
      <c r="AM9371" s="61"/>
      <c r="AN9371" s="61"/>
      <c r="AO9371" s="171"/>
      <c r="AP9371" s="61"/>
      <c r="AQ9371" s="61"/>
      <c r="AR9371" s="61"/>
      <c r="AS9371" s="61"/>
      <c r="AT9371" s="61"/>
      <c r="AU9371" s="61"/>
      <c r="AV9371" s="61"/>
      <c r="AW9371" s="61"/>
      <c r="AX9371" s="61"/>
      <c r="AY9371" s="61"/>
      <c r="AZ9371" s="61"/>
      <c r="BA9371" s="61"/>
    </row>
    <row r="9372" spans="39:53" x14ac:dyDescent="0.2">
      <c r="AM9372" s="61"/>
      <c r="AN9372" s="61"/>
      <c r="AO9372" s="171"/>
      <c r="AP9372" s="61"/>
      <c r="AQ9372" s="61"/>
      <c r="AR9372" s="61"/>
      <c r="AS9372" s="61"/>
      <c r="AT9372" s="61"/>
      <c r="AU9372" s="61"/>
      <c r="AV9372" s="61"/>
      <c r="AW9372" s="61"/>
      <c r="AX9372" s="61"/>
      <c r="AY9372" s="61"/>
      <c r="AZ9372" s="61"/>
      <c r="BA9372" s="61"/>
    </row>
    <row r="9373" spans="39:53" x14ac:dyDescent="0.2">
      <c r="AM9373" s="61"/>
      <c r="AN9373" s="61"/>
      <c r="AO9373" s="171"/>
      <c r="AP9373" s="61"/>
      <c r="AQ9373" s="61"/>
      <c r="AR9373" s="61"/>
      <c r="AS9373" s="61"/>
      <c r="AT9373" s="61"/>
      <c r="AU9373" s="61"/>
      <c r="AV9373" s="61"/>
      <c r="AW9373" s="61"/>
      <c r="AX9373" s="61"/>
      <c r="AY9373" s="61"/>
      <c r="AZ9373" s="61"/>
      <c r="BA9373" s="61"/>
    </row>
    <row r="9374" spans="39:53" x14ac:dyDescent="0.2">
      <c r="AM9374" s="61"/>
      <c r="AN9374" s="61"/>
      <c r="AO9374" s="171"/>
      <c r="AP9374" s="61"/>
      <c r="AQ9374" s="61"/>
      <c r="AR9374" s="61"/>
      <c r="AS9374" s="61"/>
      <c r="AT9374" s="61"/>
      <c r="AU9374" s="61"/>
      <c r="AV9374" s="61"/>
      <c r="AW9374" s="61"/>
      <c r="AX9374" s="61"/>
      <c r="AY9374" s="61"/>
      <c r="AZ9374" s="61"/>
      <c r="BA9374" s="61"/>
    </row>
    <row r="9375" spans="39:53" x14ac:dyDescent="0.2">
      <c r="AM9375" s="61"/>
      <c r="AN9375" s="61"/>
      <c r="AO9375" s="171"/>
      <c r="AP9375" s="61"/>
      <c r="AQ9375" s="61"/>
      <c r="AR9375" s="61"/>
      <c r="AS9375" s="61"/>
      <c r="AT9375" s="61"/>
      <c r="AU9375" s="61"/>
      <c r="AV9375" s="61"/>
      <c r="AW9375" s="61"/>
      <c r="AX9375" s="61"/>
      <c r="AY9375" s="61"/>
      <c r="AZ9375" s="61"/>
      <c r="BA9375" s="61"/>
    </row>
    <row r="9376" spans="39:53" x14ac:dyDescent="0.2">
      <c r="AM9376" s="61"/>
      <c r="AN9376" s="61"/>
      <c r="AO9376" s="171"/>
      <c r="AP9376" s="61"/>
      <c r="AQ9376" s="61"/>
      <c r="AR9376" s="61"/>
      <c r="AS9376" s="61"/>
      <c r="AT9376" s="61"/>
      <c r="AU9376" s="61"/>
      <c r="AV9376" s="61"/>
      <c r="AW9376" s="61"/>
      <c r="AX9376" s="61"/>
      <c r="AY9376" s="61"/>
      <c r="AZ9376" s="61"/>
      <c r="BA9376" s="61"/>
    </row>
    <row r="9377" spans="39:53" x14ac:dyDescent="0.2">
      <c r="AM9377" s="61"/>
      <c r="AN9377" s="61"/>
      <c r="AO9377" s="171"/>
      <c r="AP9377" s="61"/>
      <c r="AQ9377" s="61"/>
      <c r="AR9377" s="61"/>
      <c r="AS9377" s="61"/>
      <c r="AT9377" s="61"/>
      <c r="AU9377" s="61"/>
      <c r="AV9377" s="61"/>
      <c r="AW9377" s="61"/>
      <c r="AX9377" s="61"/>
      <c r="AY9377" s="61"/>
      <c r="AZ9377" s="61"/>
      <c r="BA9377" s="61"/>
    </row>
    <row r="9378" spans="39:53" x14ac:dyDescent="0.2">
      <c r="AM9378" s="61"/>
      <c r="AN9378" s="61"/>
      <c r="AO9378" s="171"/>
      <c r="AP9378" s="61"/>
      <c r="AQ9378" s="61"/>
      <c r="AR9378" s="61"/>
      <c r="AS9378" s="61"/>
      <c r="AT9378" s="61"/>
      <c r="AU9378" s="61"/>
      <c r="AV9378" s="61"/>
      <c r="AW9378" s="61"/>
      <c r="AX9378" s="61"/>
      <c r="AY9378" s="61"/>
      <c r="AZ9378" s="61"/>
      <c r="BA9378" s="61"/>
    </row>
    <row r="9379" spans="39:53" x14ac:dyDescent="0.2">
      <c r="AM9379" s="61"/>
      <c r="AN9379" s="61"/>
      <c r="AO9379" s="171"/>
      <c r="AP9379" s="61"/>
      <c r="AQ9379" s="61"/>
      <c r="AR9379" s="61"/>
      <c r="AS9379" s="61"/>
      <c r="AT9379" s="61"/>
      <c r="AU9379" s="61"/>
      <c r="AV9379" s="61"/>
      <c r="AW9379" s="61"/>
      <c r="AX9379" s="61"/>
      <c r="AY9379" s="61"/>
      <c r="AZ9379" s="61"/>
      <c r="BA9379" s="61"/>
    </row>
    <row r="9380" spans="39:53" x14ac:dyDescent="0.2">
      <c r="AM9380" s="61"/>
      <c r="AN9380" s="61"/>
      <c r="AO9380" s="171"/>
      <c r="AP9380" s="61"/>
      <c r="AQ9380" s="61"/>
      <c r="AR9380" s="61"/>
      <c r="AS9380" s="61"/>
      <c r="AT9380" s="61"/>
      <c r="AU9380" s="61"/>
      <c r="AV9380" s="61"/>
      <c r="AW9380" s="61"/>
      <c r="AX9380" s="61"/>
      <c r="AY9380" s="61"/>
      <c r="AZ9380" s="61"/>
      <c r="BA9380" s="61"/>
    </row>
    <row r="9381" spans="39:53" x14ac:dyDescent="0.2">
      <c r="AM9381" s="61"/>
      <c r="AN9381" s="61"/>
      <c r="AO9381" s="171"/>
      <c r="AP9381" s="61"/>
      <c r="AQ9381" s="61"/>
      <c r="AR9381" s="61"/>
      <c r="AS9381" s="61"/>
      <c r="AT9381" s="61"/>
      <c r="AU9381" s="61"/>
      <c r="AV9381" s="61"/>
      <c r="AW9381" s="61"/>
      <c r="AX9381" s="61"/>
      <c r="AY9381" s="61"/>
      <c r="AZ9381" s="61"/>
      <c r="BA9381" s="61"/>
    </row>
    <row r="9382" spans="39:53" x14ac:dyDescent="0.2">
      <c r="AM9382" s="61"/>
      <c r="AN9382" s="61"/>
      <c r="AO9382" s="171"/>
      <c r="AP9382" s="61"/>
      <c r="AQ9382" s="61"/>
      <c r="AR9382" s="61"/>
      <c r="AS9382" s="61"/>
      <c r="AT9382" s="61"/>
      <c r="AU9382" s="61"/>
      <c r="AV9382" s="61"/>
      <c r="AW9382" s="61"/>
      <c r="AX9382" s="61"/>
      <c r="AY9382" s="61"/>
      <c r="AZ9382" s="61"/>
      <c r="BA9382" s="61"/>
    </row>
    <row r="9383" spans="39:53" x14ac:dyDescent="0.2">
      <c r="AM9383" s="61"/>
      <c r="AN9383" s="61"/>
      <c r="AO9383" s="171"/>
      <c r="AP9383" s="61"/>
      <c r="AQ9383" s="61"/>
      <c r="AR9383" s="61"/>
      <c r="AS9383" s="61"/>
      <c r="AT9383" s="61"/>
      <c r="AU9383" s="61"/>
      <c r="AV9383" s="61"/>
      <c r="AW9383" s="61"/>
      <c r="AX9383" s="61"/>
      <c r="AY9383" s="61"/>
      <c r="AZ9383" s="61"/>
      <c r="BA9383" s="61"/>
    </row>
    <row r="9384" spans="39:53" x14ac:dyDescent="0.2">
      <c r="AM9384" s="61"/>
      <c r="AN9384" s="61"/>
      <c r="AO9384" s="171"/>
      <c r="AP9384" s="61"/>
      <c r="AQ9384" s="61"/>
      <c r="AR9384" s="61"/>
      <c r="AS9384" s="61"/>
      <c r="AT9384" s="61"/>
      <c r="AU9384" s="61"/>
      <c r="AV9384" s="61"/>
      <c r="AW9384" s="61"/>
      <c r="AX9384" s="61"/>
      <c r="AY9384" s="61"/>
      <c r="AZ9384" s="61"/>
      <c r="BA9384" s="61"/>
    </row>
    <row r="9385" spans="39:53" x14ac:dyDescent="0.2">
      <c r="AM9385" s="61"/>
      <c r="AN9385" s="61"/>
      <c r="AO9385" s="171"/>
      <c r="AP9385" s="61"/>
      <c r="AQ9385" s="61"/>
      <c r="AR9385" s="61"/>
      <c r="AS9385" s="61"/>
      <c r="AT9385" s="61"/>
      <c r="AU9385" s="61"/>
      <c r="AV9385" s="61"/>
      <c r="AW9385" s="61"/>
      <c r="AX9385" s="61"/>
      <c r="AY9385" s="61"/>
      <c r="AZ9385" s="61"/>
      <c r="BA9385" s="61"/>
    </row>
    <row r="9386" spans="39:53" x14ac:dyDescent="0.2">
      <c r="AM9386" s="61"/>
      <c r="AN9386" s="61"/>
      <c r="AO9386" s="171"/>
      <c r="AP9386" s="61"/>
      <c r="AQ9386" s="61"/>
      <c r="AR9386" s="61"/>
      <c r="AS9386" s="61"/>
      <c r="AT9386" s="61"/>
      <c r="AU9386" s="61"/>
      <c r="AV9386" s="61"/>
      <c r="AW9386" s="61"/>
      <c r="AX9386" s="61"/>
      <c r="AY9386" s="61"/>
      <c r="AZ9386" s="61"/>
      <c r="BA9386" s="61"/>
    </row>
    <row r="9387" spans="39:53" x14ac:dyDescent="0.2">
      <c r="AM9387" s="61"/>
      <c r="AN9387" s="61"/>
      <c r="AO9387" s="171"/>
      <c r="AP9387" s="61"/>
      <c r="AQ9387" s="61"/>
      <c r="AR9387" s="61"/>
      <c r="AS9387" s="61"/>
      <c r="AT9387" s="61"/>
      <c r="AU9387" s="61"/>
      <c r="AV9387" s="61"/>
      <c r="AW9387" s="61"/>
      <c r="AX9387" s="61"/>
      <c r="AY9387" s="61"/>
      <c r="AZ9387" s="61"/>
      <c r="BA9387" s="61"/>
    </row>
    <row r="9388" spans="39:53" x14ac:dyDescent="0.2">
      <c r="AM9388" s="61"/>
      <c r="AN9388" s="61"/>
      <c r="AO9388" s="171"/>
      <c r="AP9388" s="61"/>
      <c r="AQ9388" s="61"/>
      <c r="AR9388" s="61"/>
      <c r="AS9388" s="61"/>
      <c r="AT9388" s="61"/>
      <c r="AU9388" s="61"/>
      <c r="AV9388" s="61"/>
      <c r="AW9388" s="61"/>
      <c r="AX9388" s="61"/>
      <c r="AY9388" s="61"/>
      <c r="AZ9388" s="61"/>
      <c r="BA9388" s="61"/>
    </row>
    <row r="9389" spans="39:53" x14ac:dyDescent="0.2">
      <c r="AM9389" s="61"/>
      <c r="AN9389" s="61"/>
      <c r="AO9389" s="171"/>
      <c r="AP9389" s="61"/>
      <c r="AQ9389" s="61"/>
      <c r="AR9389" s="61"/>
      <c r="AS9389" s="61"/>
      <c r="AT9389" s="61"/>
      <c r="AU9389" s="61"/>
      <c r="AV9389" s="61"/>
      <c r="AW9389" s="61"/>
      <c r="AX9389" s="61"/>
      <c r="AY9389" s="61"/>
      <c r="AZ9389" s="61"/>
      <c r="BA9389" s="61"/>
    </row>
    <row r="9390" spans="39:53" x14ac:dyDescent="0.2">
      <c r="AM9390" s="61"/>
      <c r="AN9390" s="61"/>
      <c r="AO9390" s="171"/>
      <c r="AP9390" s="61"/>
      <c r="AQ9390" s="61"/>
      <c r="AR9390" s="61"/>
      <c r="AS9390" s="61"/>
      <c r="AT9390" s="61"/>
      <c r="AU9390" s="61"/>
      <c r="AV9390" s="61"/>
      <c r="AW9390" s="61"/>
      <c r="AX9390" s="61"/>
      <c r="AY9390" s="61"/>
      <c r="AZ9390" s="61"/>
      <c r="BA9390" s="61"/>
    </row>
    <row r="9391" spans="39:53" x14ac:dyDescent="0.2">
      <c r="AM9391" s="61"/>
      <c r="AN9391" s="61"/>
      <c r="AO9391" s="171"/>
      <c r="AP9391" s="61"/>
      <c r="AQ9391" s="61"/>
      <c r="AR9391" s="61"/>
      <c r="AS9391" s="61"/>
      <c r="AT9391" s="61"/>
      <c r="AU9391" s="61"/>
      <c r="AV9391" s="61"/>
      <c r="AW9391" s="61"/>
      <c r="AX9391" s="61"/>
      <c r="AY9391" s="61"/>
      <c r="AZ9391" s="61"/>
      <c r="BA9391" s="61"/>
    </row>
    <row r="9392" spans="39:53" x14ac:dyDescent="0.2">
      <c r="AM9392" s="61"/>
      <c r="AN9392" s="61"/>
      <c r="AO9392" s="171"/>
      <c r="AP9392" s="61"/>
      <c r="AQ9392" s="61"/>
      <c r="AR9392" s="61"/>
      <c r="AS9392" s="61"/>
      <c r="AT9392" s="61"/>
      <c r="AU9392" s="61"/>
      <c r="AV9392" s="61"/>
      <c r="AW9392" s="61"/>
      <c r="AX9392" s="61"/>
      <c r="AY9392" s="61"/>
      <c r="AZ9392" s="61"/>
      <c r="BA9392" s="61"/>
    </row>
    <row r="9393" spans="39:53" x14ac:dyDescent="0.2">
      <c r="AM9393" s="61"/>
      <c r="AN9393" s="61"/>
      <c r="AO9393" s="171"/>
      <c r="AP9393" s="61"/>
      <c r="AQ9393" s="61"/>
      <c r="AR9393" s="61"/>
      <c r="AS9393" s="61"/>
      <c r="AT9393" s="61"/>
      <c r="AU9393" s="61"/>
      <c r="AV9393" s="61"/>
      <c r="AW9393" s="61"/>
      <c r="AX9393" s="61"/>
      <c r="AY9393" s="61"/>
      <c r="AZ9393" s="61"/>
      <c r="BA9393" s="61"/>
    </row>
    <row r="9394" spans="39:53" x14ac:dyDescent="0.2">
      <c r="AM9394" s="61"/>
      <c r="AN9394" s="61"/>
      <c r="AO9394" s="171"/>
      <c r="AP9394" s="61"/>
      <c r="AQ9394" s="61"/>
      <c r="AR9394" s="61"/>
      <c r="AS9394" s="61"/>
      <c r="AT9394" s="61"/>
      <c r="AU9394" s="61"/>
      <c r="AV9394" s="61"/>
      <c r="AW9394" s="61"/>
      <c r="AX9394" s="61"/>
      <c r="AY9394" s="61"/>
      <c r="AZ9394" s="61"/>
      <c r="BA9394" s="61"/>
    </row>
    <row r="9395" spans="39:53" x14ac:dyDescent="0.2">
      <c r="AM9395" s="61"/>
      <c r="AN9395" s="61"/>
      <c r="AO9395" s="171"/>
      <c r="AP9395" s="61"/>
      <c r="AQ9395" s="61"/>
      <c r="AR9395" s="61"/>
      <c r="AS9395" s="61"/>
      <c r="AT9395" s="61"/>
      <c r="AU9395" s="61"/>
      <c r="AV9395" s="61"/>
      <c r="AW9395" s="61"/>
      <c r="AX9395" s="61"/>
      <c r="AY9395" s="61"/>
      <c r="AZ9395" s="61"/>
      <c r="BA9395" s="61"/>
    </row>
    <row r="9396" spans="39:53" x14ac:dyDescent="0.2">
      <c r="AM9396" s="61"/>
      <c r="AN9396" s="61"/>
      <c r="AO9396" s="171"/>
      <c r="AP9396" s="61"/>
      <c r="AQ9396" s="61"/>
      <c r="AR9396" s="61"/>
      <c r="AS9396" s="61"/>
      <c r="AT9396" s="61"/>
      <c r="AU9396" s="61"/>
      <c r="AV9396" s="61"/>
      <c r="AW9396" s="61"/>
      <c r="AX9396" s="61"/>
      <c r="AY9396" s="61"/>
      <c r="AZ9396" s="61"/>
      <c r="BA9396" s="61"/>
    </row>
    <row r="9397" spans="39:53" x14ac:dyDescent="0.2">
      <c r="AM9397" s="61"/>
      <c r="AN9397" s="61"/>
      <c r="AO9397" s="171"/>
      <c r="AP9397" s="61"/>
      <c r="AQ9397" s="61"/>
      <c r="AR9397" s="61"/>
      <c r="AS9397" s="61"/>
      <c r="AT9397" s="61"/>
      <c r="AU9397" s="61"/>
      <c r="AV9397" s="61"/>
      <c r="AW9397" s="61"/>
      <c r="AX9397" s="61"/>
      <c r="AY9397" s="61"/>
      <c r="AZ9397" s="61"/>
      <c r="BA9397" s="61"/>
    </row>
    <row r="9398" spans="39:53" x14ac:dyDescent="0.2">
      <c r="AM9398" s="61"/>
      <c r="AN9398" s="61"/>
      <c r="AO9398" s="171"/>
      <c r="AP9398" s="61"/>
      <c r="AQ9398" s="61"/>
      <c r="AR9398" s="61"/>
      <c r="AS9398" s="61"/>
      <c r="AT9398" s="61"/>
      <c r="AU9398" s="61"/>
      <c r="AV9398" s="61"/>
      <c r="AW9398" s="61"/>
      <c r="AX9398" s="61"/>
      <c r="AY9398" s="61"/>
      <c r="AZ9398" s="61"/>
      <c r="BA9398" s="61"/>
    </row>
    <row r="9399" spans="39:53" x14ac:dyDescent="0.2">
      <c r="AM9399" s="61"/>
      <c r="AN9399" s="61"/>
      <c r="AO9399" s="171"/>
      <c r="AP9399" s="61"/>
      <c r="AQ9399" s="61"/>
      <c r="AR9399" s="61"/>
      <c r="AS9399" s="61"/>
      <c r="AT9399" s="61"/>
      <c r="AU9399" s="61"/>
      <c r="AV9399" s="61"/>
      <c r="AW9399" s="61"/>
      <c r="AX9399" s="61"/>
      <c r="AY9399" s="61"/>
      <c r="AZ9399" s="61"/>
      <c r="BA9399" s="61"/>
    </row>
    <row r="9400" spans="39:53" x14ac:dyDescent="0.2">
      <c r="AM9400" s="61"/>
      <c r="AN9400" s="61"/>
      <c r="AO9400" s="171"/>
      <c r="AP9400" s="61"/>
      <c r="AQ9400" s="61"/>
      <c r="AR9400" s="61"/>
      <c r="AS9400" s="61"/>
      <c r="AT9400" s="61"/>
      <c r="AU9400" s="61"/>
      <c r="AV9400" s="61"/>
      <c r="AW9400" s="61"/>
      <c r="AX9400" s="61"/>
      <c r="AY9400" s="61"/>
      <c r="AZ9400" s="61"/>
      <c r="BA9400" s="61"/>
    </row>
    <row r="9401" spans="39:53" x14ac:dyDescent="0.2">
      <c r="AM9401" s="61"/>
      <c r="AN9401" s="61"/>
      <c r="AO9401" s="171"/>
      <c r="AP9401" s="61"/>
      <c r="AQ9401" s="61"/>
      <c r="AR9401" s="61"/>
      <c r="AS9401" s="61"/>
      <c r="AT9401" s="61"/>
      <c r="AU9401" s="61"/>
      <c r="AV9401" s="61"/>
      <c r="AW9401" s="61"/>
      <c r="AX9401" s="61"/>
      <c r="AY9401" s="61"/>
      <c r="AZ9401" s="61"/>
      <c r="BA9401" s="61"/>
    </row>
    <row r="9402" spans="39:53" x14ac:dyDescent="0.2">
      <c r="AM9402" s="61"/>
      <c r="AN9402" s="61"/>
      <c r="AO9402" s="171"/>
      <c r="AP9402" s="61"/>
      <c r="AQ9402" s="61"/>
      <c r="AR9402" s="61"/>
      <c r="AS9402" s="61"/>
      <c r="AT9402" s="61"/>
      <c r="AU9402" s="61"/>
      <c r="AV9402" s="61"/>
      <c r="AW9402" s="61"/>
      <c r="AX9402" s="61"/>
      <c r="AY9402" s="61"/>
      <c r="AZ9402" s="61"/>
      <c r="BA9402" s="61"/>
    </row>
    <row r="9403" spans="39:53" x14ac:dyDescent="0.2">
      <c r="AM9403" s="61"/>
      <c r="AN9403" s="61"/>
      <c r="AO9403" s="171"/>
      <c r="AP9403" s="61"/>
      <c r="AQ9403" s="61"/>
      <c r="AR9403" s="61"/>
      <c r="AS9403" s="61"/>
      <c r="AT9403" s="61"/>
      <c r="AU9403" s="61"/>
      <c r="AV9403" s="61"/>
      <c r="AW9403" s="61"/>
      <c r="AX9403" s="61"/>
      <c r="AY9403" s="61"/>
      <c r="AZ9403" s="61"/>
      <c r="BA9403" s="61"/>
    </row>
    <row r="9404" spans="39:53" x14ac:dyDescent="0.2">
      <c r="AM9404" s="61"/>
      <c r="AN9404" s="61"/>
      <c r="AO9404" s="171"/>
      <c r="AP9404" s="61"/>
      <c r="AQ9404" s="61"/>
      <c r="AR9404" s="61"/>
      <c r="AS9404" s="61"/>
      <c r="AT9404" s="61"/>
      <c r="AU9404" s="61"/>
      <c r="AV9404" s="61"/>
      <c r="AW9404" s="61"/>
      <c r="AX9404" s="61"/>
      <c r="AY9404" s="61"/>
      <c r="AZ9404" s="61"/>
      <c r="BA9404" s="61"/>
    </row>
    <row r="9405" spans="39:53" x14ac:dyDescent="0.2">
      <c r="AM9405" s="61"/>
      <c r="AN9405" s="61"/>
      <c r="AO9405" s="171"/>
      <c r="AP9405" s="61"/>
      <c r="AQ9405" s="61"/>
      <c r="AR9405" s="61"/>
      <c r="AS9405" s="61"/>
      <c r="AT9405" s="61"/>
      <c r="AU9405" s="61"/>
      <c r="AV9405" s="61"/>
      <c r="AW9405" s="61"/>
      <c r="AX9405" s="61"/>
      <c r="AY9405" s="61"/>
      <c r="AZ9405" s="61"/>
      <c r="BA9405" s="61"/>
    </row>
    <row r="9406" spans="39:53" x14ac:dyDescent="0.2">
      <c r="AM9406" s="61"/>
      <c r="AN9406" s="61"/>
      <c r="AO9406" s="171"/>
      <c r="AP9406" s="61"/>
      <c r="AQ9406" s="61"/>
      <c r="AR9406" s="61"/>
      <c r="AS9406" s="61"/>
      <c r="AT9406" s="61"/>
      <c r="AU9406" s="61"/>
      <c r="AV9406" s="61"/>
      <c r="AW9406" s="61"/>
      <c r="AX9406" s="61"/>
      <c r="AY9406" s="61"/>
      <c r="AZ9406" s="61"/>
      <c r="BA9406" s="61"/>
    </row>
    <row r="9407" spans="39:53" x14ac:dyDescent="0.2">
      <c r="AM9407" s="61"/>
      <c r="AN9407" s="61"/>
      <c r="AO9407" s="171"/>
      <c r="AP9407" s="61"/>
      <c r="AQ9407" s="61"/>
      <c r="AR9407" s="61"/>
      <c r="AS9407" s="61"/>
      <c r="AT9407" s="61"/>
      <c r="AU9407" s="61"/>
      <c r="AV9407" s="61"/>
      <c r="AW9407" s="61"/>
      <c r="AX9407" s="61"/>
      <c r="AY9407" s="61"/>
      <c r="AZ9407" s="61"/>
      <c r="BA9407" s="61"/>
    </row>
    <row r="9408" spans="39:53" x14ac:dyDescent="0.2">
      <c r="AM9408" s="61"/>
      <c r="AN9408" s="61"/>
      <c r="AO9408" s="171"/>
      <c r="AP9408" s="61"/>
      <c r="AQ9408" s="61"/>
      <c r="AR9408" s="61"/>
      <c r="AS9408" s="61"/>
      <c r="AT9408" s="61"/>
      <c r="AU9408" s="61"/>
      <c r="AV9408" s="61"/>
      <c r="AW9408" s="61"/>
      <c r="AX9408" s="61"/>
      <c r="AY9408" s="61"/>
      <c r="AZ9408" s="61"/>
      <c r="BA9408" s="61"/>
    </row>
    <row r="9409" spans="39:53" x14ac:dyDescent="0.2">
      <c r="AM9409" s="61"/>
      <c r="AN9409" s="61"/>
      <c r="AO9409" s="171"/>
      <c r="AP9409" s="61"/>
      <c r="AQ9409" s="61"/>
      <c r="AR9409" s="61"/>
      <c r="AS9409" s="61"/>
      <c r="AT9409" s="61"/>
      <c r="AU9409" s="61"/>
      <c r="AV9409" s="61"/>
      <c r="AW9409" s="61"/>
      <c r="AX9409" s="61"/>
      <c r="AY9409" s="61"/>
      <c r="AZ9409" s="61"/>
      <c r="BA9409" s="61"/>
    </row>
    <row r="9410" spans="39:53" x14ac:dyDescent="0.2">
      <c r="AM9410" s="61"/>
      <c r="AN9410" s="61"/>
      <c r="AO9410" s="171"/>
      <c r="AP9410" s="61"/>
      <c r="AQ9410" s="61"/>
      <c r="AR9410" s="61"/>
      <c r="AS9410" s="61"/>
      <c r="AT9410" s="61"/>
      <c r="AU9410" s="61"/>
      <c r="AV9410" s="61"/>
      <c r="AW9410" s="61"/>
      <c r="AX9410" s="61"/>
      <c r="AY9410" s="61"/>
      <c r="AZ9410" s="61"/>
      <c r="BA9410" s="61"/>
    </row>
    <row r="9411" spans="39:53" x14ac:dyDescent="0.2">
      <c r="AM9411" s="61"/>
      <c r="AN9411" s="61"/>
      <c r="AO9411" s="171"/>
      <c r="AP9411" s="61"/>
      <c r="AQ9411" s="61"/>
      <c r="AR9411" s="61"/>
      <c r="AS9411" s="61"/>
      <c r="AT9411" s="61"/>
      <c r="AU9411" s="61"/>
      <c r="AV9411" s="61"/>
      <c r="AW9411" s="61"/>
      <c r="AX9411" s="61"/>
      <c r="AY9411" s="61"/>
      <c r="AZ9411" s="61"/>
      <c r="BA9411" s="61"/>
    </row>
    <row r="9412" spans="39:53" x14ac:dyDescent="0.2">
      <c r="AM9412" s="61"/>
      <c r="AN9412" s="61"/>
      <c r="AO9412" s="171"/>
      <c r="AP9412" s="61"/>
      <c r="AQ9412" s="61"/>
      <c r="AR9412" s="61"/>
      <c r="AS9412" s="61"/>
      <c r="AT9412" s="61"/>
      <c r="AU9412" s="61"/>
      <c r="AV9412" s="61"/>
      <c r="AW9412" s="61"/>
      <c r="AX9412" s="61"/>
      <c r="AY9412" s="61"/>
      <c r="AZ9412" s="61"/>
      <c r="BA9412" s="61"/>
    </row>
    <row r="9413" spans="39:53" x14ac:dyDescent="0.2">
      <c r="AM9413" s="61"/>
      <c r="AN9413" s="61"/>
      <c r="AO9413" s="171"/>
      <c r="AP9413" s="61"/>
      <c r="AQ9413" s="61"/>
      <c r="AR9413" s="61"/>
      <c r="AS9413" s="61"/>
      <c r="AT9413" s="61"/>
      <c r="AU9413" s="61"/>
      <c r="AV9413" s="61"/>
      <c r="AW9413" s="61"/>
      <c r="AX9413" s="61"/>
      <c r="AY9413" s="61"/>
      <c r="AZ9413" s="61"/>
      <c r="BA9413" s="61"/>
    </row>
    <row r="9414" spans="39:53" x14ac:dyDescent="0.2">
      <c r="AM9414" s="61"/>
      <c r="AN9414" s="61"/>
      <c r="AO9414" s="171"/>
      <c r="AP9414" s="61"/>
      <c r="AQ9414" s="61"/>
      <c r="AR9414" s="61"/>
      <c r="AS9414" s="61"/>
      <c r="AT9414" s="61"/>
      <c r="AU9414" s="61"/>
      <c r="AV9414" s="61"/>
      <c r="AW9414" s="61"/>
      <c r="AX9414" s="61"/>
      <c r="AY9414" s="61"/>
      <c r="AZ9414" s="61"/>
      <c r="BA9414" s="61"/>
    </row>
    <row r="9415" spans="39:53" x14ac:dyDescent="0.2">
      <c r="AM9415" s="61"/>
      <c r="AN9415" s="61"/>
      <c r="AO9415" s="171"/>
      <c r="AP9415" s="61"/>
      <c r="AQ9415" s="61"/>
      <c r="AR9415" s="61"/>
      <c r="AS9415" s="61"/>
      <c r="AT9415" s="61"/>
      <c r="AU9415" s="61"/>
      <c r="AV9415" s="61"/>
      <c r="AW9415" s="61"/>
      <c r="AX9415" s="61"/>
      <c r="AY9415" s="61"/>
      <c r="AZ9415" s="61"/>
      <c r="BA9415" s="61"/>
    </row>
    <row r="9416" spans="39:53" x14ac:dyDescent="0.2">
      <c r="AM9416" s="61"/>
      <c r="AN9416" s="61"/>
      <c r="AO9416" s="171"/>
      <c r="AP9416" s="61"/>
      <c r="AQ9416" s="61"/>
      <c r="AR9416" s="61"/>
      <c r="AS9416" s="61"/>
      <c r="AT9416" s="61"/>
      <c r="AU9416" s="61"/>
      <c r="AV9416" s="61"/>
      <c r="AW9416" s="61"/>
      <c r="AX9416" s="61"/>
      <c r="AY9416" s="61"/>
      <c r="AZ9416" s="61"/>
      <c r="BA9416" s="61"/>
    </row>
    <row r="9417" spans="39:53" x14ac:dyDescent="0.2">
      <c r="AM9417" s="61"/>
      <c r="AN9417" s="61"/>
      <c r="AO9417" s="171"/>
      <c r="AP9417" s="61"/>
      <c r="AQ9417" s="61"/>
      <c r="AR9417" s="61"/>
      <c r="AS9417" s="61"/>
      <c r="AT9417" s="61"/>
      <c r="AU9417" s="61"/>
      <c r="AV9417" s="61"/>
      <c r="AW9417" s="61"/>
      <c r="AX9417" s="61"/>
      <c r="AY9417" s="61"/>
      <c r="AZ9417" s="61"/>
      <c r="BA9417" s="61"/>
    </row>
    <row r="9418" spans="39:53" x14ac:dyDescent="0.2">
      <c r="AM9418" s="61"/>
      <c r="AN9418" s="61"/>
      <c r="AO9418" s="171"/>
      <c r="AP9418" s="61"/>
      <c r="AQ9418" s="61"/>
      <c r="AR9418" s="61"/>
      <c r="AS9418" s="61"/>
      <c r="AT9418" s="61"/>
      <c r="AU9418" s="61"/>
      <c r="AV9418" s="61"/>
      <c r="AW9418" s="61"/>
      <c r="AX9418" s="61"/>
      <c r="AY9418" s="61"/>
      <c r="AZ9418" s="61"/>
      <c r="BA9418" s="61"/>
    </row>
    <row r="9419" spans="39:53" x14ac:dyDescent="0.2">
      <c r="AM9419" s="61"/>
      <c r="AN9419" s="61"/>
      <c r="AO9419" s="171"/>
      <c r="AP9419" s="61"/>
      <c r="AQ9419" s="61"/>
      <c r="AR9419" s="61"/>
      <c r="AS9419" s="61"/>
      <c r="AT9419" s="61"/>
      <c r="AU9419" s="61"/>
      <c r="AV9419" s="61"/>
      <c r="AW9419" s="61"/>
      <c r="AX9419" s="61"/>
      <c r="AY9419" s="61"/>
      <c r="AZ9419" s="61"/>
      <c r="BA9419" s="61"/>
    </row>
    <row r="9420" spans="39:53" x14ac:dyDescent="0.2">
      <c r="AM9420" s="61"/>
      <c r="AN9420" s="61"/>
      <c r="AO9420" s="171"/>
      <c r="AP9420" s="61"/>
      <c r="AQ9420" s="61"/>
      <c r="AR9420" s="61"/>
      <c r="AS9420" s="61"/>
      <c r="AT9420" s="61"/>
      <c r="AU9420" s="61"/>
      <c r="AV9420" s="61"/>
      <c r="AW9420" s="61"/>
      <c r="AX9420" s="61"/>
      <c r="AY9420" s="61"/>
      <c r="AZ9420" s="61"/>
      <c r="BA9420" s="61"/>
    </row>
    <row r="9421" spans="39:53" x14ac:dyDescent="0.2">
      <c r="AM9421" s="61"/>
      <c r="AN9421" s="61"/>
      <c r="AO9421" s="171"/>
      <c r="AP9421" s="61"/>
      <c r="AQ9421" s="61"/>
      <c r="AR9421" s="61"/>
      <c r="AS9421" s="61"/>
      <c r="AT9421" s="61"/>
      <c r="AU9421" s="61"/>
      <c r="AV9421" s="61"/>
      <c r="AW9421" s="61"/>
      <c r="AX9421" s="61"/>
      <c r="AY9421" s="61"/>
      <c r="AZ9421" s="61"/>
      <c r="BA9421" s="61"/>
    </row>
    <row r="9422" spans="39:53" x14ac:dyDescent="0.2">
      <c r="AM9422" s="61"/>
      <c r="AN9422" s="61"/>
      <c r="AO9422" s="171"/>
      <c r="AP9422" s="61"/>
      <c r="AQ9422" s="61"/>
      <c r="AR9422" s="61"/>
      <c r="AS9422" s="61"/>
      <c r="AT9422" s="61"/>
      <c r="AU9422" s="61"/>
      <c r="AV9422" s="61"/>
      <c r="AW9422" s="61"/>
      <c r="AX9422" s="61"/>
      <c r="AY9422" s="61"/>
      <c r="AZ9422" s="61"/>
      <c r="BA9422" s="61"/>
    </row>
    <row r="9423" spans="39:53" x14ac:dyDescent="0.2">
      <c r="AM9423" s="61"/>
      <c r="AN9423" s="61"/>
      <c r="AO9423" s="171"/>
      <c r="AP9423" s="61"/>
      <c r="AQ9423" s="61"/>
      <c r="AR9423" s="61"/>
      <c r="AS9423" s="61"/>
      <c r="AT9423" s="61"/>
      <c r="AU9423" s="61"/>
      <c r="AV9423" s="61"/>
      <c r="AW9423" s="61"/>
      <c r="AX9423" s="61"/>
      <c r="AY9423" s="61"/>
      <c r="AZ9423" s="61"/>
      <c r="BA9423" s="61"/>
    </row>
    <row r="9424" spans="39:53" x14ac:dyDescent="0.2">
      <c r="AM9424" s="61"/>
      <c r="AN9424" s="61"/>
      <c r="AO9424" s="171"/>
      <c r="AP9424" s="61"/>
      <c r="AQ9424" s="61"/>
      <c r="AR9424" s="61"/>
      <c r="AS9424" s="61"/>
      <c r="AT9424" s="61"/>
      <c r="AU9424" s="61"/>
      <c r="AV9424" s="61"/>
      <c r="AW9424" s="61"/>
      <c r="AX9424" s="61"/>
      <c r="AY9424" s="61"/>
      <c r="AZ9424" s="61"/>
      <c r="BA9424" s="61"/>
    </row>
    <row r="9425" spans="39:53" x14ac:dyDescent="0.2">
      <c r="AM9425" s="61"/>
      <c r="AN9425" s="61"/>
      <c r="AO9425" s="171"/>
      <c r="AP9425" s="61"/>
      <c r="AQ9425" s="61"/>
      <c r="AR9425" s="61"/>
      <c r="AS9425" s="61"/>
      <c r="AT9425" s="61"/>
      <c r="AU9425" s="61"/>
      <c r="AV9425" s="61"/>
      <c r="AW9425" s="61"/>
      <c r="AX9425" s="61"/>
      <c r="AY9425" s="61"/>
      <c r="AZ9425" s="61"/>
      <c r="BA9425" s="61"/>
    </row>
    <row r="9426" spans="39:53" x14ac:dyDescent="0.2">
      <c r="AM9426" s="61"/>
      <c r="AN9426" s="61"/>
      <c r="AO9426" s="171"/>
      <c r="AP9426" s="61"/>
      <c r="AQ9426" s="61"/>
      <c r="AR9426" s="61"/>
      <c r="AS9426" s="61"/>
      <c r="AT9426" s="61"/>
      <c r="AU9426" s="61"/>
      <c r="AV9426" s="61"/>
      <c r="AW9426" s="61"/>
      <c r="AX9426" s="61"/>
      <c r="AY9426" s="61"/>
      <c r="AZ9426" s="61"/>
      <c r="BA9426" s="61"/>
    </row>
    <row r="9427" spans="39:53" x14ac:dyDescent="0.2">
      <c r="AM9427" s="61"/>
      <c r="AN9427" s="61"/>
      <c r="AO9427" s="171"/>
      <c r="AP9427" s="61"/>
      <c r="AQ9427" s="61"/>
      <c r="AR9427" s="61"/>
      <c r="AS9427" s="61"/>
      <c r="AT9427" s="61"/>
      <c r="AU9427" s="61"/>
      <c r="AV9427" s="61"/>
      <c r="AW9427" s="61"/>
      <c r="AX9427" s="61"/>
      <c r="AY9427" s="61"/>
      <c r="AZ9427" s="61"/>
      <c r="BA9427" s="61"/>
    </row>
    <row r="9428" spans="39:53" x14ac:dyDescent="0.2">
      <c r="AM9428" s="61"/>
      <c r="AN9428" s="61"/>
      <c r="AO9428" s="171"/>
      <c r="AP9428" s="61"/>
      <c r="AQ9428" s="61"/>
      <c r="AR9428" s="61"/>
      <c r="AS9428" s="61"/>
      <c r="AT9428" s="61"/>
      <c r="AU9428" s="61"/>
      <c r="AV9428" s="61"/>
      <c r="AW9428" s="61"/>
      <c r="AX9428" s="61"/>
      <c r="AY9428" s="61"/>
      <c r="AZ9428" s="61"/>
      <c r="BA9428" s="61"/>
    </row>
    <row r="9429" spans="39:53" x14ac:dyDescent="0.2">
      <c r="AM9429" s="61"/>
      <c r="AN9429" s="61"/>
      <c r="AO9429" s="171"/>
      <c r="AP9429" s="61"/>
      <c r="AQ9429" s="61"/>
      <c r="AR9429" s="61"/>
      <c r="AS9429" s="61"/>
      <c r="AT9429" s="61"/>
      <c r="AU9429" s="61"/>
      <c r="AV9429" s="61"/>
      <c r="AW9429" s="61"/>
      <c r="AX9429" s="61"/>
      <c r="AY9429" s="61"/>
      <c r="AZ9429" s="61"/>
      <c r="BA9429" s="61"/>
    </row>
    <row r="9430" spans="39:53" x14ac:dyDescent="0.2">
      <c r="AM9430" s="61"/>
      <c r="AN9430" s="61"/>
      <c r="AO9430" s="171"/>
      <c r="AP9430" s="61"/>
      <c r="AQ9430" s="61"/>
      <c r="AR9430" s="61"/>
      <c r="AS9430" s="61"/>
      <c r="AT9430" s="61"/>
      <c r="AU9430" s="61"/>
      <c r="AV9430" s="61"/>
      <c r="AW9430" s="61"/>
      <c r="AX9430" s="61"/>
      <c r="AY9430" s="61"/>
      <c r="AZ9430" s="61"/>
      <c r="BA9430" s="61"/>
    </row>
    <row r="9431" spans="39:53" x14ac:dyDescent="0.2">
      <c r="AM9431" s="61"/>
      <c r="AN9431" s="61"/>
      <c r="AO9431" s="171"/>
      <c r="AP9431" s="61"/>
      <c r="AQ9431" s="61"/>
      <c r="AR9431" s="61"/>
      <c r="AS9431" s="61"/>
      <c r="AT9431" s="61"/>
      <c r="AU9431" s="61"/>
      <c r="AV9431" s="61"/>
      <c r="AW9431" s="61"/>
      <c r="AX9431" s="61"/>
      <c r="AY9431" s="61"/>
      <c r="AZ9431" s="61"/>
      <c r="BA9431" s="61"/>
    </row>
    <row r="9432" spans="39:53" x14ac:dyDescent="0.2">
      <c r="AM9432" s="61"/>
      <c r="AN9432" s="61"/>
      <c r="AO9432" s="171"/>
      <c r="AP9432" s="61"/>
      <c r="AQ9432" s="61"/>
      <c r="AR9432" s="61"/>
      <c r="AS9432" s="61"/>
      <c r="AT9432" s="61"/>
      <c r="AU9432" s="61"/>
      <c r="AV9432" s="61"/>
      <c r="AW9432" s="61"/>
      <c r="AX9432" s="61"/>
      <c r="AY9432" s="61"/>
      <c r="AZ9432" s="61"/>
      <c r="BA9432" s="61"/>
    </row>
    <row r="9433" spans="39:53" x14ac:dyDescent="0.2">
      <c r="AM9433" s="61"/>
      <c r="AN9433" s="61"/>
      <c r="AO9433" s="171"/>
      <c r="AP9433" s="61"/>
      <c r="AQ9433" s="61"/>
      <c r="AR9433" s="61"/>
      <c r="AS9433" s="61"/>
      <c r="AT9433" s="61"/>
      <c r="AU9433" s="61"/>
      <c r="AV9433" s="61"/>
      <c r="AW9433" s="61"/>
      <c r="AX9433" s="61"/>
      <c r="AY9433" s="61"/>
      <c r="AZ9433" s="61"/>
      <c r="BA9433" s="61"/>
    </row>
    <row r="9434" spans="39:53" x14ac:dyDescent="0.2">
      <c r="AM9434" s="61"/>
      <c r="AN9434" s="61"/>
      <c r="AO9434" s="171"/>
      <c r="AP9434" s="61"/>
      <c r="AQ9434" s="61"/>
      <c r="AR9434" s="61"/>
      <c r="AS9434" s="61"/>
      <c r="AT9434" s="61"/>
      <c r="AU9434" s="61"/>
      <c r="AV9434" s="61"/>
      <c r="AW9434" s="61"/>
      <c r="AX9434" s="61"/>
      <c r="AY9434" s="61"/>
      <c r="AZ9434" s="61"/>
      <c r="BA9434" s="61"/>
    </row>
    <row r="9435" spans="39:53" x14ac:dyDescent="0.2">
      <c r="AM9435" s="61"/>
      <c r="AN9435" s="61"/>
      <c r="AO9435" s="171"/>
      <c r="AP9435" s="61"/>
      <c r="AQ9435" s="61"/>
      <c r="AR9435" s="61"/>
      <c r="AS9435" s="61"/>
      <c r="AT9435" s="61"/>
      <c r="AU9435" s="61"/>
      <c r="AV9435" s="61"/>
      <c r="AW9435" s="61"/>
      <c r="AX9435" s="61"/>
      <c r="AY9435" s="61"/>
      <c r="AZ9435" s="61"/>
      <c r="BA9435" s="61"/>
    </row>
    <row r="9436" spans="39:53" x14ac:dyDescent="0.2">
      <c r="AM9436" s="61"/>
      <c r="AN9436" s="61"/>
      <c r="AO9436" s="171"/>
      <c r="AP9436" s="61"/>
      <c r="AQ9436" s="61"/>
      <c r="AR9436" s="61"/>
      <c r="AS9436" s="61"/>
      <c r="AT9436" s="61"/>
      <c r="AU9436" s="61"/>
      <c r="AV9436" s="61"/>
      <c r="AW9436" s="61"/>
      <c r="AX9436" s="61"/>
      <c r="AY9436" s="61"/>
      <c r="AZ9436" s="61"/>
      <c r="BA9436" s="61"/>
    </row>
    <row r="9437" spans="39:53" x14ac:dyDescent="0.2">
      <c r="AM9437" s="61"/>
      <c r="AN9437" s="61"/>
      <c r="AO9437" s="171"/>
      <c r="AP9437" s="61"/>
      <c r="AQ9437" s="61"/>
      <c r="AR9437" s="61"/>
      <c r="AS9437" s="61"/>
      <c r="AT9437" s="61"/>
      <c r="AU9437" s="61"/>
      <c r="AV9437" s="61"/>
      <c r="AW9437" s="61"/>
      <c r="AX9437" s="61"/>
      <c r="AY9437" s="61"/>
      <c r="AZ9437" s="61"/>
      <c r="BA9437" s="61"/>
    </row>
    <row r="9438" spans="39:53" x14ac:dyDescent="0.2">
      <c r="AM9438" s="61"/>
      <c r="AN9438" s="61"/>
      <c r="AO9438" s="171"/>
      <c r="AP9438" s="61"/>
      <c r="AQ9438" s="61"/>
      <c r="AR9438" s="61"/>
      <c r="AS9438" s="61"/>
      <c r="AT9438" s="61"/>
      <c r="AU9438" s="61"/>
      <c r="AV9438" s="61"/>
      <c r="AW9438" s="61"/>
      <c r="AX9438" s="61"/>
      <c r="AY9438" s="61"/>
      <c r="AZ9438" s="61"/>
      <c r="BA9438" s="61"/>
    </row>
    <row r="9439" spans="39:53" x14ac:dyDescent="0.2">
      <c r="AM9439" s="61"/>
      <c r="AN9439" s="61"/>
      <c r="AO9439" s="171"/>
      <c r="AP9439" s="61"/>
      <c r="AQ9439" s="61"/>
      <c r="AR9439" s="61"/>
      <c r="AS9439" s="61"/>
      <c r="AT9439" s="61"/>
      <c r="AU9439" s="61"/>
      <c r="AV9439" s="61"/>
      <c r="AW9439" s="61"/>
      <c r="AX9439" s="61"/>
      <c r="AY9439" s="61"/>
      <c r="AZ9439" s="61"/>
      <c r="BA9439" s="61"/>
    </row>
    <row r="9440" spans="39:53" x14ac:dyDescent="0.2">
      <c r="AM9440" s="61"/>
      <c r="AN9440" s="61"/>
      <c r="AO9440" s="171"/>
      <c r="AP9440" s="61"/>
      <c r="AQ9440" s="61"/>
      <c r="AR9440" s="61"/>
      <c r="AS9440" s="61"/>
      <c r="AT9440" s="61"/>
      <c r="AU9440" s="61"/>
      <c r="AV9440" s="61"/>
      <c r="AW9440" s="61"/>
      <c r="AX9440" s="61"/>
      <c r="AY9440" s="61"/>
      <c r="AZ9440" s="61"/>
      <c r="BA9440" s="61"/>
    </row>
    <row r="9441" spans="39:53" x14ac:dyDescent="0.2">
      <c r="AM9441" s="61"/>
      <c r="AN9441" s="61"/>
      <c r="AO9441" s="171"/>
      <c r="AP9441" s="61"/>
      <c r="AQ9441" s="61"/>
      <c r="AR9441" s="61"/>
      <c r="AS9441" s="61"/>
      <c r="AT9441" s="61"/>
      <c r="AU9441" s="61"/>
      <c r="AV9441" s="61"/>
      <c r="AW9441" s="61"/>
      <c r="AX9441" s="61"/>
      <c r="AY9441" s="61"/>
      <c r="AZ9441" s="61"/>
      <c r="BA9441" s="61"/>
    </row>
    <row r="9442" spans="39:53" x14ac:dyDescent="0.2">
      <c r="AM9442" s="61"/>
      <c r="AN9442" s="61"/>
      <c r="AO9442" s="171"/>
      <c r="AP9442" s="61"/>
      <c r="AQ9442" s="61"/>
      <c r="AR9442" s="61"/>
      <c r="AS9442" s="61"/>
      <c r="AT9442" s="61"/>
      <c r="AU9442" s="61"/>
      <c r="AV9442" s="61"/>
      <c r="AW9442" s="61"/>
      <c r="AX9442" s="61"/>
      <c r="AY9442" s="61"/>
      <c r="AZ9442" s="61"/>
      <c r="BA9442" s="61"/>
    </row>
    <row r="9443" spans="39:53" x14ac:dyDescent="0.2">
      <c r="AM9443" s="61"/>
      <c r="AN9443" s="61"/>
      <c r="AO9443" s="171"/>
      <c r="AP9443" s="61"/>
      <c r="AQ9443" s="61"/>
      <c r="AR9443" s="61"/>
      <c r="AS9443" s="61"/>
      <c r="AT9443" s="61"/>
      <c r="AU9443" s="61"/>
      <c r="AV9443" s="61"/>
      <c r="AW9443" s="61"/>
      <c r="AX9443" s="61"/>
      <c r="AY9443" s="61"/>
      <c r="AZ9443" s="61"/>
      <c r="BA9443" s="61"/>
    </row>
    <row r="9444" spans="39:53" x14ac:dyDescent="0.2">
      <c r="AM9444" s="61"/>
      <c r="AN9444" s="61"/>
      <c r="AO9444" s="171"/>
      <c r="AP9444" s="61"/>
      <c r="AQ9444" s="61"/>
      <c r="AR9444" s="61"/>
      <c r="AS9444" s="61"/>
      <c r="AT9444" s="61"/>
      <c r="AU9444" s="61"/>
      <c r="AV9444" s="61"/>
      <c r="AW9444" s="61"/>
      <c r="AX9444" s="61"/>
      <c r="AY9444" s="61"/>
      <c r="AZ9444" s="61"/>
      <c r="BA9444" s="61"/>
    </row>
    <row r="9445" spans="39:53" x14ac:dyDescent="0.2">
      <c r="AM9445" s="61"/>
      <c r="AN9445" s="61"/>
      <c r="AO9445" s="171"/>
      <c r="AP9445" s="61"/>
      <c r="AQ9445" s="61"/>
      <c r="AR9445" s="61"/>
      <c r="AS9445" s="61"/>
      <c r="AT9445" s="61"/>
      <c r="AU9445" s="61"/>
      <c r="AV9445" s="61"/>
      <c r="AW9445" s="61"/>
      <c r="AX9445" s="61"/>
      <c r="AY9445" s="61"/>
      <c r="AZ9445" s="61"/>
      <c r="BA9445" s="61"/>
    </row>
    <row r="9446" spans="39:53" x14ac:dyDescent="0.2">
      <c r="AM9446" s="61"/>
      <c r="AN9446" s="61"/>
      <c r="AO9446" s="171"/>
      <c r="AP9446" s="61"/>
      <c r="AQ9446" s="61"/>
      <c r="AR9446" s="61"/>
      <c r="AS9446" s="61"/>
      <c r="AT9446" s="61"/>
      <c r="AU9446" s="61"/>
      <c r="AV9446" s="61"/>
      <c r="AW9446" s="61"/>
      <c r="AX9446" s="61"/>
      <c r="AY9446" s="61"/>
      <c r="AZ9446" s="61"/>
      <c r="BA9446" s="61"/>
    </row>
    <row r="9447" spans="39:53" x14ac:dyDescent="0.2">
      <c r="AM9447" s="61"/>
      <c r="AN9447" s="61"/>
      <c r="AO9447" s="171"/>
      <c r="AP9447" s="61"/>
      <c r="AQ9447" s="61"/>
      <c r="AR9447" s="61"/>
      <c r="AS9447" s="61"/>
      <c r="AT9447" s="61"/>
      <c r="AU9447" s="61"/>
      <c r="AV9447" s="61"/>
      <c r="AW9447" s="61"/>
      <c r="AX9447" s="61"/>
      <c r="AY9447" s="61"/>
      <c r="AZ9447" s="61"/>
      <c r="BA9447" s="61"/>
    </row>
    <row r="9448" spans="39:53" x14ac:dyDescent="0.2">
      <c r="AM9448" s="61"/>
      <c r="AN9448" s="61"/>
      <c r="AO9448" s="171"/>
      <c r="AP9448" s="61"/>
      <c r="AQ9448" s="61"/>
      <c r="AR9448" s="61"/>
      <c r="AS9448" s="61"/>
      <c r="AT9448" s="61"/>
      <c r="AU9448" s="61"/>
      <c r="AV9448" s="61"/>
      <c r="AW9448" s="61"/>
      <c r="AX9448" s="61"/>
      <c r="AY9448" s="61"/>
      <c r="AZ9448" s="61"/>
      <c r="BA9448" s="61"/>
    </row>
    <row r="9449" spans="39:53" x14ac:dyDescent="0.2">
      <c r="AM9449" s="61"/>
      <c r="AN9449" s="61"/>
      <c r="AO9449" s="171"/>
      <c r="AP9449" s="61"/>
      <c r="AQ9449" s="61"/>
      <c r="AR9449" s="61"/>
      <c r="AS9449" s="61"/>
      <c r="AT9449" s="61"/>
      <c r="AU9449" s="61"/>
      <c r="AV9449" s="61"/>
      <c r="AW9449" s="61"/>
      <c r="AX9449" s="61"/>
      <c r="AY9449" s="61"/>
      <c r="AZ9449" s="61"/>
      <c r="BA9449" s="61"/>
    </row>
    <row r="9450" spans="39:53" x14ac:dyDescent="0.2">
      <c r="AM9450" s="61"/>
      <c r="AN9450" s="61"/>
      <c r="AO9450" s="171"/>
      <c r="AP9450" s="61"/>
      <c r="AQ9450" s="61"/>
      <c r="AR9450" s="61"/>
      <c r="AS9450" s="61"/>
      <c r="AT9450" s="61"/>
      <c r="AU9450" s="61"/>
      <c r="AV9450" s="61"/>
      <c r="AW9450" s="61"/>
      <c r="AX9450" s="61"/>
      <c r="AY9450" s="61"/>
      <c r="AZ9450" s="61"/>
      <c r="BA9450" s="61"/>
    </row>
    <row r="9451" spans="39:53" x14ac:dyDescent="0.2">
      <c r="AM9451" s="61"/>
      <c r="AN9451" s="61"/>
      <c r="AO9451" s="171"/>
      <c r="AP9451" s="61"/>
      <c r="AQ9451" s="61"/>
      <c r="AR9451" s="61"/>
      <c r="AS9451" s="61"/>
      <c r="AT9451" s="61"/>
      <c r="AU9451" s="61"/>
      <c r="AV9451" s="61"/>
      <c r="AW9451" s="61"/>
      <c r="AX9451" s="61"/>
      <c r="AY9451" s="61"/>
      <c r="AZ9451" s="61"/>
      <c r="BA9451" s="61"/>
    </row>
    <row r="9452" spans="39:53" x14ac:dyDescent="0.2">
      <c r="AM9452" s="61"/>
      <c r="AN9452" s="61"/>
      <c r="AO9452" s="171"/>
      <c r="AP9452" s="61"/>
      <c r="AQ9452" s="61"/>
      <c r="AR9452" s="61"/>
      <c r="AS9452" s="61"/>
      <c r="AT9452" s="61"/>
      <c r="AU9452" s="61"/>
      <c r="AV9452" s="61"/>
      <c r="AW9452" s="61"/>
      <c r="AX9452" s="61"/>
      <c r="AY9452" s="61"/>
      <c r="AZ9452" s="61"/>
      <c r="BA9452" s="61"/>
    </row>
    <row r="9453" spans="39:53" x14ac:dyDescent="0.2">
      <c r="AM9453" s="61"/>
      <c r="AN9453" s="61"/>
      <c r="AO9453" s="171"/>
      <c r="AP9453" s="61"/>
      <c r="AQ9453" s="61"/>
      <c r="AR9453" s="61"/>
      <c r="AS9453" s="61"/>
      <c r="AT9453" s="61"/>
      <c r="AU9453" s="61"/>
      <c r="AV9453" s="61"/>
      <c r="AW9453" s="61"/>
      <c r="AX9453" s="61"/>
      <c r="AY9453" s="61"/>
      <c r="AZ9453" s="61"/>
      <c r="BA9453" s="61"/>
    </row>
    <row r="9454" spans="39:53" x14ac:dyDescent="0.2">
      <c r="AM9454" s="61"/>
      <c r="AN9454" s="61"/>
      <c r="AO9454" s="171"/>
      <c r="AP9454" s="61"/>
      <c r="AQ9454" s="61"/>
      <c r="AR9454" s="61"/>
      <c r="AS9454" s="61"/>
      <c r="AT9454" s="61"/>
      <c r="AU9454" s="61"/>
      <c r="AV9454" s="61"/>
      <c r="AW9454" s="61"/>
      <c r="AX9454" s="61"/>
      <c r="AY9454" s="61"/>
      <c r="AZ9454" s="61"/>
      <c r="BA9454" s="61"/>
    </row>
    <row r="9455" spans="39:53" x14ac:dyDescent="0.2">
      <c r="AM9455" s="61"/>
      <c r="AN9455" s="61"/>
      <c r="AO9455" s="171"/>
      <c r="AP9455" s="61"/>
      <c r="AQ9455" s="61"/>
      <c r="AR9455" s="61"/>
      <c r="AS9455" s="61"/>
      <c r="AT9455" s="61"/>
      <c r="AU9455" s="61"/>
      <c r="AV9455" s="61"/>
      <c r="AW9455" s="61"/>
      <c r="AX9455" s="61"/>
      <c r="AY9455" s="61"/>
      <c r="AZ9455" s="61"/>
      <c r="BA9455" s="61"/>
    </row>
    <row r="9456" spans="39:53" x14ac:dyDescent="0.2">
      <c r="AM9456" s="61"/>
      <c r="AN9456" s="61"/>
      <c r="AO9456" s="171"/>
      <c r="AP9456" s="61"/>
      <c r="AQ9456" s="61"/>
      <c r="AR9456" s="61"/>
      <c r="AS9456" s="61"/>
      <c r="AT9456" s="61"/>
      <c r="AU9456" s="61"/>
      <c r="AV9456" s="61"/>
      <c r="AW9456" s="61"/>
      <c r="AX9456" s="61"/>
      <c r="AY9456" s="61"/>
      <c r="AZ9456" s="61"/>
      <c r="BA9456" s="61"/>
    </row>
    <row r="9457" spans="39:53" x14ac:dyDescent="0.2">
      <c r="AM9457" s="61"/>
      <c r="AN9457" s="61"/>
      <c r="AO9457" s="171"/>
      <c r="AP9457" s="61"/>
      <c r="AQ9457" s="61"/>
      <c r="AR9457" s="61"/>
      <c r="AS9457" s="61"/>
      <c r="AT9457" s="61"/>
      <c r="AU9457" s="61"/>
      <c r="AV9457" s="61"/>
      <c r="AW9457" s="61"/>
      <c r="AX9457" s="61"/>
      <c r="AY9457" s="61"/>
      <c r="AZ9457" s="61"/>
      <c r="BA9457" s="61"/>
    </row>
    <row r="9458" spans="39:53" x14ac:dyDescent="0.2">
      <c r="AM9458" s="61"/>
      <c r="AN9458" s="61"/>
      <c r="AO9458" s="171"/>
      <c r="AP9458" s="61"/>
      <c r="AQ9458" s="61"/>
      <c r="AR9458" s="61"/>
      <c r="AS9458" s="61"/>
      <c r="AT9458" s="61"/>
      <c r="AU9458" s="61"/>
      <c r="AV9458" s="61"/>
      <c r="AW9458" s="61"/>
      <c r="AX9458" s="61"/>
      <c r="AY9458" s="61"/>
      <c r="AZ9458" s="61"/>
      <c r="BA9458" s="61"/>
    </row>
    <row r="9459" spans="39:53" x14ac:dyDescent="0.2">
      <c r="AM9459" s="61"/>
      <c r="AN9459" s="61"/>
      <c r="AO9459" s="171"/>
      <c r="AP9459" s="61"/>
      <c r="AQ9459" s="61"/>
      <c r="AR9459" s="61"/>
      <c r="AS9459" s="61"/>
      <c r="AT9459" s="61"/>
      <c r="AU9459" s="61"/>
      <c r="AV9459" s="61"/>
      <c r="AW9459" s="61"/>
      <c r="AX9459" s="61"/>
      <c r="AY9459" s="61"/>
      <c r="AZ9459" s="61"/>
      <c r="BA9459" s="61"/>
    </row>
    <row r="9460" spans="39:53" x14ac:dyDescent="0.2">
      <c r="AM9460" s="61"/>
      <c r="AN9460" s="61"/>
      <c r="AO9460" s="171"/>
      <c r="AP9460" s="61"/>
      <c r="AQ9460" s="61"/>
      <c r="AR9460" s="61"/>
      <c r="AS9460" s="61"/>
      <c r="AT9460" s="61"/>
      <c r="AU9460" s="61"/>
      <c r="AV9460" s="61"/>
      <c r="AW9460" s="61"/>
      <c r="AX9460" s="61"/>
      <c r="AY9460" s="61"/>
      <c r="AZ9460" s="61"/>
      <c r="BA9460" s="61"/>
    </row>
    <row r="9461" spans="39:53" x14ac:dyDescent="0.2">
      <c r="AM9461" s="61"/>
      <c r="AN9461" s="61"/>
      <c r="AO9461" s="171"/>
      <c r="AP9461" s="61"/>
      <c r="AQ9461" s="61"/>
      <c r="AR9461" s="61"/>
      <c r="AS9461" s="61"/>
      <c r="AT9461" s="61"/>
      <c r="AU9461" s="61"/>
      <c r="AV9461" s="61"/>
      <c r="AW9461" s="61"/>
      <c r="AX9461" s="61"/>
      <c r="AY9461" s="61"/>
      <c r="AZ9461" s="61"/>
      <c r="BA9461" s="61"/>
    </row>
    <row r="9462" spans="39:53" x14ac:dyDescent="0.2">
      <c r="AM9462" s="61"/>
      <c r="AN9462" s="61"/>
      <c r="AO9462" s="171"/>
      <c r="AP9462" s="61"/>
      <c r="AQ9462" s="61"/>
      <c r="AR9462" s="61"/>
      <c r="AS9462" s="61"/>
      <c r="AT9462" s="61"/>
      <c r="AU9462" s="61"/>
      <c r="AV9462" s="61"/>
      <c r="AW9462" s="61"/>
      <c r="AX9462" s="61"/>
      <c r="AY9462" s="61"/>
      <c r="AZ9462" s="61"/>
      <c r="BA9462" s="61"/>
    </row>
    <row r="9463" spans="39:53" x14ac:dyDescent="0.2">
      <c r="AM9463" s="61"/>
      <c r="AN9463" s="61"/>
      <c r="AO9463" s="171"/>
      <c r="AP9463" s="61"/>
      <c r="AQ9463" s="61"/>
      <c r="AR9463" s="61"/>
      <c r="AS9463" s="61"/>
      <c r="AT9463" s="61"/>
      <c r="AU9463" s="61"/>
      <c r="AV9463" s="61"/>
      <c r="AW9463" s="61"/>
      <c r="AX9463" s="61"/>
      <c r="AY9463" s="61"/>
      <c r="AZ9463" s="61"/>
      <c r="BA9463" s="61"/>
    </row>
    <row r="9464" spans="39:53" x14ac:dyDescent="0.2">
      <c r="AM9464" s="61"/>
      <c r="AN9464" s="61"/>
      <c r="AO9464" s="171"/>
      <c r="AP9464" s="61"/>
      <c r="AQ9464" s="61"/>
      <c r="AR9464" s="61"/>
      <c r="AS9464" s="61"/>
      <c r="AT9464" s="61"/>
      <c r="AU9464" s="61"/>
      <c r="AV9464" s="61"/>
      <c r="AW9464" s="61"/>
      <c r="AX9464" s="61"/>
      <c r="AY9464" s="61"/>
      <c r="AZ9464" s="61"/>
      <c r="BA9464" s="61"/>
    </row>
    <row r="9465" spans="39:53" x14ac:dyDescent="0.2">
      <c r="AM9465" s="61"/>
      <c r="AN9465" s="61"/>
      <c r="AO9465" s="171"/>
      <c r="AP9465" s="61"/>
      <c r="AQ9465" s="61"/>
      <c r="AR9465" s="61"/>
      <c r="AS9465" s="61"/>
      <c r="AT9465" s="61"/>
      <c r="AU9465" s="61"/>
      <c r="AV9465" s="61"/>
      <c r="AW9465" s="61"/>
      <c r="AX9465" s="61"/>
      <c r="AY9465" s="61"/>
      <c r="AZ9465" s="61"/>
      <c r="BA9465" s="61"/>
    </row>
    <row r="9466" spans="39:53" x14ac:dyDescent="0.2">
      <c r="AM9466" s="61"/>
      <c r="AN9466" s="61"/>
      <c r="AO9466" s="171"/>
      <c r="AP9466" s="61"/>
      <c r="AQ9466" s="61"/>
      <c r="AR9466" s="61"/>
      <c r="AS9466" s="61"/>
      <c r="AT9466" s="61"/>
      <c r="AU9466" s="61"/>
      <c r="AV9466" s="61"/>
      <c r="AW9466" s="61"/>
      <c r="AX9466" s="61"/>
      <c r="AY9466" s="61"/>
      <c r="AZ9466" s="61"/>
      <c r="BA9466" s="61"/>
    </row>
    <row r="9467" spans="39:53" x14ac:dyDescent="0.2">
      <c r="AM9467" s="61"/>
      <c r="AN9467" s="61"/>
      <c r="AO9467" s="171"/>
      <c r="AP9467" s="61"/>
      <c r="AQ9467" s="61"/>
      <c r="AR9467" s="61"/>
      <c r="AS9467" s="61"/>
      <c r="AT9467" s="61"/>
      <c r="AU9467" s="61"/>
      <c r="AV9467" s="61"/>
      <c r="AW9467" s="61"/>
      <c r="AX9467" s="61"/>
      <c r="AY9467" s="61"/>
      <c r="AZ9467" s="61"/>
      <c r="BA9467" s="61"/>
    </row>
    <row r="9468" spans="39:53" x14ac:dyDescent="0.2">
      <c r="AM9468" s="61"/>
      <c r="AN9468" s="61"/>
      <c r="AO9468" s="171"/>
      <c r="AP9468" s="61"/>
      <c r="AQ9468" s="61"/>
      <c r="AR9468" s="61"/>
      <c r="AS9468" s="61"/>
      <c r="AT9468" s="61"/>
      <c r="AU9468" s="61"/>
      <c r="AV9468" s="61"/>
      <c r="AW9468" s="61"/>
      <c r="AX9468" s="61"/>
      <c r="AY9468" s="61"/>
      <c r="AZ9468" s="61"/>
      <c r="BA9468" s="61"/>
    </row>
    <row r="9469" spans="39:53" x14ac:dyDescent="0.2">
      <c r="AM9469" s="61"/>
      <c r="AN9469" s="61"/>
      <c r="AO9469" s="171"/>
      <c r="AP9469" s="61"/>
      <c r="AQ9469" s="61"/>
      <c r="AR9469" s="61"/>
      <c r="AS9469" s="61"/>
      <c r="AT9469" s="61"/>
      <c r="AU9469" s="61"/>
      <c r="AV9469" s="61"/>
      <c r="AW9469" s="61"/>
      <c r="AX9469" s="61"/>
      <c r="AY9469" s="61"/>
      <c r="AZ9469" s="61"/>
      <c r="BA9469" s="61"/>
    </row>
    <row r="9470" spans="39:53" x14ac:dyDescent="0.2">
      <c r="AM9470" s="61"/>
      <c r="AN9470" s="61"/>
      <c r="AO9470" s="171"/>
      <c r="AP9470" s="61"/>
      <c r="AQ9470" s="61"/>
      <c r="AR9470" s="61"/>
      <c r="AS9470" s="61"/>
      <c r="AT9470" s="61"/>
      <c r="AU9470" s="61"/>
      <c r="AV9470" s="61"/>
      <c r="AW9470" s="61"/>
      <c r="AX9470" s="61"/>
      <c r="AY9470" s="61"/>
      <c r="AZ9470" s="61"/>
      <c r="BA9470" s="61"/>
    </row>
    <row r="9471" spans="39:53" x14ac:dyDescent="0.2">
      <c r="AM9471" s="61"/>
      <c r="AN9471" s="61"/>
      <c r="AO9471" s="171"/>
      <c r="AP9471" s="61"/>
      <c r="AQ9471" s="61"/>
      <c r="AR9471" s="61"/>
      <c r="AS9471" s="61"/>
      <c r="AT9471" s="61"/>
      <c r="AU9471" s="61"/>
      <c r="AV9471" s="61"/>
      <c r="AW9471" s="61"/>
      <c r="AX9471" s="61"/>
      <c r="AY9471" s="61"/>
      <c r="AZ9471" s="61"/>
      <c r="BA9471" s="61"/>
    </row>
    <row r="9472" spans="39:53" x14ac:dyDescent="0.2">
      <c r="AM9472" s="61"/>
      <c r="AN9472" s="61"/>
      <c r="AO9472" s="171"/>
      <c r="AP9472" s="61"/>
      <c r="AQ9472" s="61"/>
      <c r="AR9472" s="61"/>
      <c r="AS9472" s="61"/>
      <c r="AT9472" s="61"/>
      <c r="AU9472" s="61"/>
      <c r="AV9472" s="61"/>
      <c r="AW9472" s="61"/>
      <c r="AX9472" s="61"/>
      <c r="AY9472" s="61"/>
      <c r="AZ9472" s="61"/>
      <c r="BA9472" s="61"/>
    </row>
    <row r="9473" spans="39:53" x14ac:dyDescent="0.2">
      <c r="AM9473" s="61"/>
      <c r="AN9473" s="61"/>
      <c r="AO9473" s="171"/>
      <c r="AP9473" s="61"/>
      <c r="AQ9473" s="61"/>
      <c r="AR9473" s="61"/>
      <c r="AS9473" s="61"/>
      <c r="AT9473" s="61"/>
      <c r="AU9473" s="61"/>
      <c r="AV9473" s="61"/>
      <c r="AW9473" s="61"/>
      <c r="AX9473" s="61"/>
      <c r="AY9473" s="61"/>
      <c r="AZ9473" s="61"/>
      <c r="BA9473" s="61"/>
    </row>
    <row r="9474" spans="39:53" x14ac:dyDescent="0.2">
      <c r="AM9474" s="61"/>
      <c r="AN9474" s="61"/>
      <c r="AO9474" s="171"/>
      <c r="AP9474" s="61"/>
      <c r="AQ9474" s="61"/>
      <c r="AR9474" s="61"/>
      <c r="AS9474" s="61"/>
      <c r="AT9474" s="61"/>
      <c r="AU9474" s="61"/>
      <c r="AV9474" s="61"/>
      <c r="AW9474" s="61"/>
      <c r="AX9474" s="61"/>
      <c r="AY9474" s="61"/>
      <c r="AZ9474" s="61"/>
      <c r="BA9474" s="61"/>
    </row>
    <row r="9475" spans="39:53" x14ac:dyDescent="0.2">
      <c r="AM9475" s="61"/>
      <c r="AN9475" s="61"/>
      <c r="AO9475" s="171"/>
      <c r="AP9475" s="61"/>
      <c r="AQ9475" s="61"/>
      <c r="AR9475" s="61"/>
      <c r="AS9475" s="61"/>
      <c r="AT9475" s="61"/>
      <c r="AU9475" s="61"/>
      <c r="AV9475" s="61"/>
      <c r="AW9475" s="61"/>
      <c r="AX9475" s="61"/>
      <c r="AY9475" s="61"/>
      <c r="AZ9475" s="61"/>
      <c r="BA9475" s="61"/>
    </row>
    <row r="9476" spans="39:53" x14ac:dyDescent="0.2">
      <c r="AM9476" s="61"/>
      <c r="AN9476" s="61"/>
      <c r="AO9476" s="171"/>
      <c r="AP9476" s="61"/>
      <c r="AQ9476" s="61"/>
      <c r="AR9476" s="61"/>
      <c r="AS9476" s="61"/>
      <c r="AT9476" s="61"/>
      <c r="AU9476" s="61"/>
      <c r="AV9476" s="61"/>
      <c r="AW9476" s="61"/>
      <c r="AX9476" s="61"/>
      <c r="AY9476" s="61"/>
      <c r="AZ9476" s="61"/>
      <c r="BA9476" s="61"/>
    </row>
    <row r="9477" spans="39:53" x14ac:dyDescent="0.2">
      <c r="AM9477" s="61"/>
      <c r="AN9477" s="61"/>
      <c r="AO9477" s="171"/>
      <c r="AP9477" s="61"/>
      <c r="AQ9477" s="61"/>
      <c r="AR9477" s="61"/>
      <c r="AS9477" s="61"/>
      <c r="AT9477" s="61"/>
      <c r="AU9477" s="61"/>
      <c r="AV9477" s="61"/>
      <c r="AW9477" s="61"/>
      <c r="AX9477" s="61"/>
      <c r="AY9477" s="61"/>
      <c r="AZ9477" s="61"/>
      <c r="BA9477" s="61"/>
    </row>
    <row r="9478" spans="39:53" x14ac:dyDescent="0.2">
      <c r="AM9478" s="61"/>
      <c r="AN9478" s="61"/>
      <c r="AO9478" s="171"/>
      <c r="AP9478" s="61"/>
      <c r="AQ9478" s="61"/>
      <c r="AR9478" s="61"/>
      <c r="AS9478" s="61"/>
      <c r="AT9478" s="61"/>
      <c r="AU9478" s="61"/>
      <c r="AV9478" s="61"/>
      <c r="AW9478" s="61"/>
      <c r="AX9478" s="61"/>
      <c r="AY9478" s="61"/>
      <c r="AZ9478" s="61"/>
      <c r="BA9478" s="61"/>
    </row>
    <row r="9479" spans="39:53" x14ac:dyDescent="0.2">
      <c r="AM9479" s="61"/>
      <c r="AN9479" s="61"/>
      <c r="AO9479" s="171"/>
      <c r="AP9479" s="61"/>
      <c r="AQ9479" s="61"/>
      <c r="AR9479" s="61"/>
      <c r="AS9479" s="61"/>
      <c r="AT9479" s="61"/>
      <c r="AU9479" s="61"/>
      <c r="AV9479" s="61"/>
      <c r="AW9479" s="61"/>
      <c r="AX9479" s="61"/>
      <c r="AY9479" s="61"/>
      <c r="AZ9479" s="61"/>
      <c r="BA9479" s="61"/>
    </row>
    <row r="9480" spans="39:53" x14ac:dyDescent="0.2">
      <c r="AM9480" s="61"/>
      <c r="AN9480" s="61"/>
      <c r="AO9480" s="171"/>
      <c r="AP9480" s="61"/>
      <c r="AQ9480" s="61"/>
      <c r="AR9480" s="61"/>
      <c r="AS9480" s="61"/>
      <c r="AT9480" s="61"/>
      <c r="AU9480" s="61"/>
      <c r="AV9480" s="61"/>
      <c r="AW9480" s="61"/>
      <c r="AX9480" s="61"/>
      <c r="AY9480" s="61"/>
      <c r="AZ9480" s="61"/>
      <c r="BA9480" s="61"/>
    </row>
    <row r="9481" spans="39:53" x14ac:dyDescent="0.2">
      <c r="AM9481" s="61"/>
      <c r="AN9481" s="61"/>
      <c r="AO9481" s="171"/>
      <c r="AP9481" s="61"/>
      <c r="AQ9481" s="61"/>
      <c r="AR9481" s="61"/>
      <c r="AS9481" s="61"/>
      <c r="AT9481" s="61"/>
      <c r="AU9481" s="61"/>
      <c r="AV9481" s="61"/>
      <c r="AW9481" s="61"/>
      <c r="AX9481" s="61"/>
      <c r="AY9481" s="61"/>
      <c r="AZ9481" s="61"/>
      <c r="BA9481" s="61"/>
    </row>
    <row r="9482" spans="39:53" x14ac:dyDescent="0.2">
      <c r="AM9482" s="61"/>
      <c r="AN9482" s="61"/>
      <c r="AO9482" s="171"/>
      <c r="AP9482" s="61"/>
      <c r="AQ9482" s="61"/>
      <c r="AR9482" s="61"/>
      <c r="AS9482" s="61"/>
      <c r="AT9482" s="61"/>
      <c r="AU9482" s="61"/>
      <c r="AV9482" s="61"/>
      <c r="AW9482" s="61"/>
      <c r="AX9482" s="61"/>
      <c r="AY9482" s="61"/>
      <c r="AZ9482" s="61"/>
      <c r="BA9482" s="61"/>
    </row>
    <row r="9483" spans="39:53" x14ac:dyDescent="0.2">
      <c r="AM9483" s="61"/>
      <c r="AN9483" s="61"/>
      <c r="AO9483" s="171"/>
      <c r="AP9483" s="61"/>
      <c r="AQ9483" s="61"/>
      <c r="AR9483" s="61"/>
      <c r="AS9483" s="61"/>
      <c r="AT9483" s="61"/>
      <c r="AU9483" s="61"/>
      <c r="AV9483" s="61"/>
      <c r="AW9483" s="61"/>
      <c r="AX9483" s="61"/>
      <c r="AY9483" s="61"/>
      <c r="AZ9483" s="61"/>
      <c r="BA9483" s="61"/>
    </row>
    <row r="9484" spans="39:53" x14ac:dyDescent="0.2">
      <c r="AM9484" s="61"/>
      <c r="AN9484" s="61"/>
      <c r="AO9484" s="171"/>
      <c r="AP9484" s="61"/>
      <c r="AQ9484" s="61"/>
      <c r="AR9484" s="61"/>
      <c r="AS9484" s="61"/>
      <c r="AT9484" s="61"/>
      <c r="AU9484" s="61"/>
      <c r="AV9484" s="61"/>
      <c r="AW9484" s="61"/>
      <c r="AX9484" s="61"/>
      <c r="AY9484" s="61"/>
      <c r="AZ9484" s="61"/>
      <c r="BA9484" s="61"/>
    </row>
    <row r="9485" spans="39:53" x14ac:dyDescent="0.2">
      <c r="AM9485" s="61"/>
      <c r="AN9485" s="61"/>
      <c r="AO9485" s="171"/>
      <c r="AP9485" s="61"/>
      <c r="AQ9485" s="61"/>
      <c r="AR9485" s="61"/>
      <c r="AS9485" s="61"/>
      <c r="AT9485" s="61"/>
      <c r="AU9485" s="61"/>
      <c r="AV9485" s="61"/>
      <c r="AW9485" s="61"/>
      <c r="AX9485" s="61"/>
      <c r="AY9485" s="61"/>
      <c r="AZ9485" s="61"/>
      <c r="BA9485" s="61"/>
    </row>
    <row r="9486" spans="39:53" x14ac:dyDescent="0.2">
      <c r="AM9486" s="61"/>
      <c r="AN9486" s="61"/>
      <c r="AO9486" s="171"/>
      <c r="AP9486" s="61"/>
      <c r="AQ9486" s="61"/>
      <c r="AR9486" s="61"/>
      <c r="AS9486" s="61"/>
      <c r="AT9486" s="61"/>
      <c r="AU9486" s="61"/>
      <c r="AV9486" s="61"/>
      <c r="AW9486" s="61"/>
      <c r="AX9486" s="61"/>
      <c r="AY9486" s="61"/>
      <c r="AZ9486" s="61"/>
      <c r="BA9486" s="61"/>
    </row>
    <row r="9487" spans="39:53" x14ac:dyDescent="0.2">
      <c r="AM9487" s="61"/>
      <c r="AN9487" s="61"/>
      <c r="AO9487" s="171"/>
      <c r="AP9487" s="61"/>
      <c r="AQ9487" s="61"/>
      <c r="AR9487" s="61"/>
      <c r="AS9487" s="61"/>
      <c r="AT9487" s="61"/>
      <c r="AU9487" s="61"/>
      <c r="AV9487" s="61"/>
      <c r="AW9487" s="61"/>
      <c r="AX9487" s="61"/>
      <c r="AY9487" s="61"/>
      <c r="AZ9487" s="61"/>
      <c r="BA9487" s="61"/>
    </row>
    <row r="9488" spans="39:53" x14ac:dyDescent="0.2">
      <c r="AM9488" s="61"/>
      <c r="AN9488" s="61"/>
      <c r="AO9488" s="171"/>
      <c r="AP9488" s="61"/>
      <c r="AQ9488" s="61"/>
      <c r="AR9488" s="61"/>
      <c r="AS9488" s="61"/>
      <c r="AT9488" s="61"/>
      <c r="AU9488" s="61"/>
      <c r="AV9488" s="61"/>
      <c r="AW9488" s="61"/>
      <c r="AX9488" s="61"/>
      <c r="AY9488" s="61"/>
      <c r="AZ9488" s="61"/>
      <c r="BA9488" s="61"/>
    </row>
    <row r="9489" spans="39:53" x14ac:dyDescent="0.2">
      <c r="AM9489" s="61"/>
      <c r="AN9489" s="61"/>
      <c r="AO9489" s="171"/>
      <c r="AP9489" s="61"/>
      <c r="AQ9489" s="61"/>
      <c r="AR9489" s="61"/>
      <c r="AS9489" s="61"/>
      <c r="AT9489" s="61"/>
      <c r="AU9489" s="61"/>
      <c r="AV9489" s="61"/>
      <c r="AW9489" s="61"/>
      <c r="AX9489" s="61"/>
      <c r="AY9489" s="61"/>
      <c r="AZ9489" s="61"/>
      <c r="BA9489" s="61"/>
    </row>
    <row r="9490" spans="39:53" x14ac:dyDescent="0.2">
      <c r="AM9490" s="61"/>
      <c r="AN9490" s="61"/>
      <c r="AO9490" s="171"/>
      <c r="AP9490" s="61"/>
      <c r="AQ9490" s="61"/>
      <c r="AR9490" s="61"/>
      <c r="AS9490" s="61"/>
      <c r="AT9490" s="61"/>
      <c r="AU9490" s="61"/>
      <c r="AV9490" s="61"/>
      <c r="AW9490" s="61"/>
      <c r="AX9490" s="61"/>
      <c r="AY9490" s="61"/>
      <c r="AZ9490" s="61"/>
      <c r="BA9490" s="61"/>
    </row>
    <row r="9491" spans="39:53" x14ac:dyDescent="0.2">
      <c r="AM9491" s="61"/>
      <c r="AN9491" s="61"/>
      <c r="AO9491" s="171"/>
      <c r="AP9491" s="61"/>
      <c r="AQ9491" s="61"/>
      <c r="AR9491" s="61"/>
      <c r="AS9491" s="61"/>
      <c r="AT9491" s="61"/>
      <c r="AU9491" s="61"/>
      <c r="AV9491" s="61"/>
      <c r="AW9491" s="61"/>
      <c r="AX9491" s="61"/>
      <c r="AY9491" s="61"/>
      <c r="AZ9491" s="61"/>
      <c r="BA9491" s="61"/>
    </row>
    <row r="9492" spans="39:53" x14ac:dyDescent="0.2">
      <c r="AM9492" s="61"/>
      <c r="AN9492" s="61"/>
      <c r="AO9492" s="171"/>
      <c r="AP9492" s="61"/>
      <c r="AQ9492" s="61"/>
      <c r="AR9492" s="61"/>
      <c r="AS9492" s="61"/>
      <c r="AT9492" s="61"/>
      <c r="AU9492" s="61"/>
      <c r="AV9492" s="61"/>
      <c r="AW9492" s="61"/>
      <c r="AX9492" s="61"/>
      <c r="AY9492" s="61"/>
      <c r="AZ9492" s="61"/>
      <c r="BA9492" s="61"/>
    </row>
    <row r="9493" spans="39:53" x14ac:dyDescent="0.2">
      <c r="AM9493" s="61"/>
      <c r="AN9493" s="61"/>
      <c r="AO9493" s="171"/>
      <c r="AP9493" s="61"/>
      <c r="AQ9493" s="61"/>
      <c r="AR9493" s="61"/>
      <c r="AS9493" s="61"/>
      <c r="AT9493" s="61"/>
      <c r="AU9493" s="61"/>
      <c r="AV9493" s="61"/>
      <c r="AW9493" s="61"/>
      <c r="AX9493" s="61"/>
      <c r="AY9493" s="61"/>
      <c r="AZ9493" s="61"/>
      <c r="BA9493" s="61"/>
    </row>
    <row r="9494" spans="39:53" x14ac:dyDescent="0.2">
      <c r="AM9494" s="61"/>
      <c r="AN9494" s="61"/>
      <c r="AO9494" s="171"/>
      <c r="AP9494" s="61"/>
      <c r="AQ9494" s="61"/>
      <c r="AR9494" s="61"/>
      <c r="AS9494" s="61"/>
      <c r="AT9494" s="61"/>
      <c r="AU9494" s="61"/>
      <c r="AV9494" s="61"/>
      <c r="AW9494" s="61"/>
      <c r="AX9494" s="61"/>
      <c r="AY9494" s="61"/>
      <c r="AZ9494" s="61"/>
      <c r="BA9494" s="61"/>
    </row>
    <row r="9495" spans="39:53" x14ac:dyDescent="0.2">
      <c r="AM9495" s="61"/>
      <c r="AN9495" s="61"/>
      <c r="AO9495" s="171"/>
      <c r="AP9495" s="61"/>
      <c r="AQ9495" s="61"/>
      <c r="AR9495" s="61"/>
      <c r="AS9495" s="61"/>
      <c r="AT9495" s="61"/>
      <c r="AU9495" s="61"/>
      <c r="AV9495" s="61"/>
      <c r="AW9495" s="61"/>
      <c r="AX9495" s="61"/>
      <c r="AY9495" s="61"/>
      <c r="AZ9495" s="61"/>
      <c r="BA9495" s="61"/>
    </row>
    <row r="9496" spans="39:53" x14ac:dyDescent="0.2">
      <c r="AM9496" s="61"/>
      <c r="AN9496" s="61"/>
      <c r="AO9496" s="171"/>
      <c r="AP9496" s="61"/>
      <c r="AQ9496" s="61"/>
      <c r="AR9496" s="61"/>
      <c r="AS9496" s="61"/>
      <c r="AT9496" s="61"/>
      <c r="AU9496" s="61"/>
      <c r="AV9496" s="61"/>
      <c r="AW9496" s="61"/>
      <c r="AX9496" s="61"/>
      <c r="AY9496" s="61"/>
      <c r="AZ9496" s="61"/>
      <c r="BA9496" s="61"/>
    </row>
    <row r="9497" spans="39:53" x14ac:dyDescent="0.2">
      <c r="AM9497" s="61"/>
      <c r="AN9497" s="61"/>
      <c r="AO9497" s="171"/>
      <c r="AP9497" s="61"/>
      <c r="AQ9497" s="61"/>
      <c r="AR9497" s="61"/>
      <c r="AS9497" s="61"/>
      <c r="AT9497" s="61"/>
      <c r="AU9497" s="61"/>
      <c r="AV9497" s="61"/>
      <c r="AW9497" s="61"/>
      <c r="AX9497" s="61"/>
      <c r="AY9497" s="61"/>
      <c r="AZ9497" s="61"/>
      <c r="BA9497" s="61"/>
    </row>
    <row r="9498" spans="39:53" x14ac:dyDescent="0.2">
      <c r="AM9498" s="61"/>
      <c r="AN9498" s="61"/>
      <c r="AO9498" s="171"/>
      <c r="AP9498" s="61"/>
      <c r="AQ9498" s="61"/>
      <c r="AR9498" s="61"/>
      <c r="AS9498" s="61"/>
      <c r="AT9498" s="61"/>
      <c r="AU9498" s="61"/>
      <c r="AV9498" s="61"/>
      <c r="AW9498" s="61"/>
      <c r="AX9498" s="61"/>
      <c r="AY9498" s="61"/>
      <c r="AZ9498" s="61"/>
      <c r="BA9498" s="61"/>
    </row>
    <row r="9499" spans="39:53" x14ac:dyDescent="0.2">
      <c r="AM9499" s="61"/>
      <c r="AN9499" s="61"/>
      <c r="AO9499" s="171"/>
      <c r="AP9499" s="61"/>
      <c r="AQ9499" s="61"/>
      <c r="AR9499" s="61"/>
      <c r="AS9499" s="61"/>
      <c r="AT9499" s="61"/>
      <c r="AU9499" s="61"/>
      <c r="AV9499" s="61"/>
      <c r="AW9499" s="61"/>
      <c r="AX9499" s="61"/>
      <c r="AY9499" s="61"/>
      <c r="AZ9499" s="61"/>
      <c r="BA9499" s="61"/>
    </row>
    <row r="9500" spans="39:53" x14ac:dyDescent="0.2">
      <c r="AM9500" s="61"/>
      <c r="AN9500" s="61"/>
      <c r="AO9500" s="171"/>
      <c r="AP9500" s="61"/>
      <c r="AQ9500" s="61"/>
      <c r="AR9500" s="61"/>
      <c r="AS9500" s="61"/>
      <c r="AT9500" s="61"/>
      <c r="AU9500" s="61"/>
      <c r="AV9500" s="61"/>
      <c r="AW9500" s="61"/>
      <c r="AX9500" s="61"/>
      <c r="AY9500" s="61"/>
      <c r="AZ9500" s="61"/>
      <c r="BA9500" s="61"/>
    </row>
    <row r="9501" spans="39:53" x14ac:dyDescent="0.2">
      <c r="AM9501" s="61"/>
      <c r="AN9501" s="61"/>
      <c r="AO9501" s="171"/>
      <c r="AP9501" s="61"/>
      <c r="AQ9501" s="61"/>
      <c r="AR9501" s="61"/>
      <c r="AS9501" s="61"/>
      <c r="AT9501" s="61"/>
      <c r="AU9501" s="61"/>
      <c r="AV9501" s="61"/>
      <c r="AW9501" s="61"/>
      <c r="AX9501" s="61"/>
      <c r="AY9501" s="61"/>
      <c r="AZ9501" s="61"/>
      <c r="BA9501" s="61"/>
    </row>
    <row r="9502" spans="39:53" x14ac:dyDescent="0.2">
      <c r="AM9502" s="61"/>
      <c r="AN9502" s="61"/>
      <c r="AO9502" s="171"/>
      <c r="AP9502" s="61"/>
      <c r="AQ9502" s="61"/>
      <c r="AR9502" s="61"/>
      <c r="AS9502" s="61"/>
      <c r="AT9502" s="61"/>
      <c r="AU9502" s="61"/>
      <c r="AV9502" s="61"/>
      <c r="AW9502" s="61"/>
      <c r="AX9502" s="61"/>
      <c r="AY9502" s="61"/>
      <c r="AZ9502" s="61"/>
      <c r="BA9502" s="61"/>
    </row>
    <row r="9503" spans="39:53" x14ac:dyDescent="0.2">
      <c r="AM9503" s="61"/>
      <c r="AN9503" s="61"/>
      <c r="AO9503" s="171"/>
      <c r="AP9503" s="61"/>
      <c r="AQ9503" s="61"/>
      <c r="AR9503" s="61"/>
      <c r="AS9503" s="61"/>
      <c r="AT9503" s="61"/>
      <c r="AU9503" s="61"/>
      <c r="AV9503" s="61"/>
      <c r="AW9503" s="61"/>
      <c r="AX9503" s="61"/>
      <c r="AY9503" s="61"/>
      <c r="AZ9503" s="61"/>
      <c r="BA9503" s="61"/>
    </row>
    <row r="9504" spans="39:53" x14ac:dyDescent="0.2">
      <c r="AM9504" s="61"/>
      <c r="AN9504" s="61"/>
      <c r="AO9504" s="171"/>
      <c r="AP9504" s="61"/>
      <c r="AQ9504" s="61"/>
      <c r="AR9504" s="61"/>
      <c r="AS9504" s="61"/>
      <c r="AT9504" s="61"/>
      <c r="AU9504" s="61"/>
      <c r="AV9504" s="61"/>
      <c r="AW9504" s="61"/>
      <c r="AX9504" s="61"/>
      <c r="AY9504" s="61"/>
      <c r="AZ9504" s="61"/>
      <c r="BA9504" s="61"/>
    </row>
    <row r="9505" spans="39:53" x14ac:dyDescent="0.2">
      <c r="AM9505" s="61"/>
      <c r="AN9505" s="61"/>
      <c r="AO9505" s="171"/>
      <c r="AP9505" s="61"/>
      <c r="AQ9505" s="61"/>
      <c r="AR9505" s="61"/>
      <c r="AS9505" s="61"/>
      <c r="AT9505" s="61"/>
      <c r="AU9505" s="61"/>
      <c r="AV9505" s="61"/>
      <c r="AW9505" s="61"/>
      <c r="AX9505" s="61"/>
      <c r="AY9505" s="61"/>
      <c r="AZ9505" s="61"/>
      <c r="BA9505" s="61"/>
    </row>
    <row r="9506" spans="39:53" x14ac:dyDescent="0.2">
      <c r="AM9506" s="61"/>
      <c r="AN9506" s="61"/>
      <c r="AO9506" s="171"/>
      <c r="AP9506" s="61"/>
      <c r="AQ9506" s="61"/>
      <c r="AR9506" s="61"/>
      <c r="AS9506" s="61"/>
      <c r="AT9506" s="61"/>
      <c r="AU9506" s="61"/>
      <c r="AV9506" s="61"/>
      <c r="AW9506" s="61"/>
      <c r="AX9506" s="61"/>
      <c r="AY9506" s="61"/>
      <c r="AZ9506" s="61"/>
      <c r="BA9506" s="61"/>
    </row>
    <row r="9507" spans="39:53" x14ac:dyDescent="0.2">
      <c r="AM9507" s="61"/>
      <c r="AN9507" s="61"/>
      <c r="AO9507" s="171"/>
      <c r="AP9507" s="61"/>
      <c r="AQ9507" s="61"/>
      <c r="AR9507" s="61"/>
      <c r="AS9507" s="61"/>
      <c r="AT9507" s="61"/>
      <c r="AU9507" s="61"/>
      <c r="AV9507" s="61"/>
      <c r="AW9507" s="61"/>
      <c r="AX9507" s="61"/>
      <c r="AY9507" s="61"/>
      <c r="AZ9507" s="61"/>
      <c r="BA9507" s="61"/>
    </row>
    <row r="9508" spans="39:53" x14ac:dyDescent="0.2">
      <c r="AM9508" s="61"/>
      <c r="AN9508" s="61"/>
      <c r="AO9508" s="171"/>
      <c r="AP9508" s="61"/>
      <c r="AQ9508" s="61"/>
      <c r="AR9508" s="61"/>
      <c r="AS9508" s="61"/>
      <c r="AT9508" s="61"/>
      <c r="AU9508" s="61"/>
      <c r="AV9508" s="61"/>
      <c r="AW9508" s="61"/>
      <c r="AX9508" s="61"/>
      <c r="AY9508" s="61"/>
      <c r="AZ9508" s="61"/>
      <c r="BA9508" s="61"/>
    </row>
    <row r="9509" spans="39:53" x14ac:dyDescent="0.2">
      <c r="AM9509" s="61"/>
      <c r="AN9509" s="61"/>
      <c r="AO9509" s="171"/>
      <c r="AP9509" s="61"/>
      <c r="AQ9509" s="61"/>
      <c r="AR9509" s="61"/>
      <c r="AS9509" s="61"/>
      <c r="AT9509" s="61"/>
      <c r="AU9509" s="61"/>
      <c r="AV9509" s="61"/>
      <c r="AW9509" s="61"/>
      <c r="AX9509" s="61"/>
      <c r="AY9509" s="61"/>
      <c r="AZ9509" s="61"/>
      <c r="BA9509" s="61"/>
    </row>
    <row r="9510" spans="39:53" x14ac:dyDescent="0.2">
      <c r="AM9510" s="61"/>
      <c r="AN9510" s="61"/>
      <c r="AO9510" s="171"/>
      <c r="AP9510" s="61"/>
      <c r="AQ9510" s="61"/>
      <c r="AR9510" s="61"/>
      <c r="AS9510" s="61"/>
      <c r="AT9510" s="61"/>
      <c r="AU9510" s="61"/>
      <c r="AV9510" s="61"/>
      <c r="AW9510" s="61"/>
      <c r="AX9510" s="61"/>
      <c r="AY9510" s="61"/>
      <c r="AZ9510" s="61"/>
      <c r="BA9510" s="61"/>
    </row>
    <row r="9511" spans="39:53" x14ac:dyDescent="0.2">
      <c r="AM9511" s="61"/>
      <c r="AN9511" s="61"/>
      <c r="AO9511" s="171"/>
      <c r="AP9511" s="61"/>
      <c r="AQ9511" s="61"/>
      <c r="AR9511" s="61"/>
      <c r="AS9511" s="61"/>
      <c r="AT9511" s="61"/>
      <c r="AU9511" s="61"/>
      <c r="AV9511" s="61"/>
      <c r="AW9511" s="61"/>
      <c r="AX9511" s="61"/>
      <c r="AY9511" s="61"/>
      <c r="AZ9511" s="61"/>
      <c r="BA9511" s="61"/>
    </row>
    <row r="9512" spans="39:53" x14ac:dyDescent="0.2">
      <c r="AM9512" s="61"/>
      <c r="AN9512" s="61"/>
      <c r="AO9512" s="171"/>
      <c r="AP9512" s="61"/>
      <c r="AQ9512" s="61"/>
      <c r="AR9512" s="61"/>
      <c r="AS9512" s="61"/>
      <c r="AT9512" s="61"/>
      <c r="AU9512" s="61"/>
      <c r="AV9512" s="61"/>
      <c r="AW9512" s="61"/>
      <c r="AX9512" s="61"/>
      <c r="AY9512" s="61"/>
      <c r="AZ9512" s="61"/>
      <c r="BA9512" s="61"/>
    </row>
    <row r="9513" spans="39:53" x14ac:dyDescent="0.2">
      <c r="AM9513" s="61"/>
      <c r="AN9513" s="61"/>
      <c r="AO9513" s="171"/>
      <c r="AP9513" s="61"/>
      <c r="AQ9513" s="61"/>
      <c r="AR9513" s="61"/>
      <c r="AS9513" s="61"/>
      <c r="AT9513" s="61"/>
      <c r="AU9513" s="61"/>
      <c r="AV9513" s="61"/>
      <c r="AW9513" s="61"/>
      <c r="AX9513" s="61"/>
      <c r="AY9513" s="61"/>
      <c r="AZ9513" s="61"/>
      <c r="BA9513" s="61"/>
    </row>
    <row r="9514" spans="39:53" x14ac:dyDescent="0.2">
      <c r="AM9514" s="61"/>
      <c r="AN9514" s="61"/>
      <c r="AO9514" s="171"/>
      <c r="AP9514" s="61"/>
      <c r="AQ9514" s="61"/>
      <c r="AR9514" s="61"/>
      <c r="AS9514" s="61"/>
      <c r="AT9514" s="61"/>
      <c r="AU9514" s="61"/>
      <c r="AV9514" s="61"/>
      <c r="AW9514" s="61"/>
      <c r="AX9514" s="61"/>
      <c r="AY9514" s="61"/>
      <c r="AZ9514" s="61"/>
      <c r="BA9514" s="61"/>
    </row>
    <row r="9515" spans="39:53" x14ac:dyDescent="0.2">
      <c r="AM9515" s="61"/>
      <c r="AN9515" s="61"/>
      <c r="AO9515" s="171"/>
      <c r="AP9515" s="61"/>
      <c r="AQ9515" s="61"/>
      <c r="AR9515" s="61"/>
      <c r="AS9515" s="61"/>
      <c r="AT9515" s="61"/>
      <c r="AU9515" s="61"/>
      <c r="AV9515" s="61"/>
      <c r="AW9515" s="61"/>
      <c r="AX9515" s="61"/>
      <c r="AY9515" s="61"/>
      <c r="AZ9515" s="61"/>
      <c r="BA9515" s="61"/>
    </row>
    <row r="9516" spans="39:53" x14ac:dyDescent="0.2">
      <c r="AM9516" s="61"/>
      <c r="AN9516" s="61"/>
      <c r="AO9516" s="171"/>
      <c r="AP9516" s="61"/>
      <c r="AQ9516" s="61"/>
      <c r="AR9516" s="61"/>
      <c r="AS9516" s="61"/>
      <c r="AT9516" s="61"/>
      <c r="AU9516" s="61"/>
      <c r="AV9516" s="61"/>
      <c r="AW9516" s="61"/>
      <c r="AX9516" s="61"/>
      <c r="AY9516" s="61"/>
      <c r="AZ9516" s="61"/>
      <c r="BA9516" s="61"/>
    </row>
    <row r="9517" spans="39:53" x14ac:dyDescent="0.2">
      <c r="AM9517" s="61"/>
      <c r="AN9517" s="61"/>
      <c r="AO9517" s="171"/>
      <c r="AP9517" s="61"/>
      <c r="AQ9517" s="61"/>
      <c r="AR9517" s="61"/>
      <c r="AS9517" s="61"/>
      <c r="AT9517" s="61"/>
      <c r="AU9517" s="61"/>
      <c r="AV9517" s="61"/>
      <c r="AW9517" s="61"/>
      <c r="AX9517" s="61"/>
      <c r="AY9517" s="61"/>
      <c r="AZ9517" s="61"/>
      <c r="BA9517" s="61"/>
    </row>
    <row r="9518" spans="39:53" x14ac:dyDescent="0.2">
      <c r="AM9518" s="61"/>
      <c r="AN9518" s="61"/>
      <c r="AO9518" s="171"/>
      <c r="AP9518" s="61"/>
      <c r="AQ9518" s="61"/>
      <c r="AR9518" s="61"/>
      <c r="AS9518" s="61"/>
      <c r="AT9518" s="61"/>
      <c r="AU9518" s="61"/>
      <c r="AV9518" s="61"/>
      <c r="AW9518" s="61"/>
      <c r="AX9518" s="61"/>
      <c r="AY9518" s="61"/>
      <c r="AZ9518" s="61"/>
      <c r="BA9518" s="61"/>
    </row>
    <row r="9519" spans="39:53" x14ac:dyDescent="0.2">
      <c r="AM9519" s="61"/>
      <c r="AN9519" s="61"/>
      <c r="AO9519" s="171"/>
      <c r="AP9519" s="61"/>
      <c r="AQ9519" s="61"/>
      <c r="AR9519" s="61"/>
      <c r="AS9519" s="61"/>
      <c r="AT9519" s="61"/>
      <c r="AU9519" s="61"/>
      <c r="AV9519" s="61"/>
      <c r="AW9519" s="61"/>
      <c r="AX9519" s="61"/>
      <c r="AY9519" s="61"/>
      <c r="AZ9519" s="61"/>
      <c r="BA9519" s="61"/>
    </row>
    <row r="9520" spans="39:53" x14ac:dyDescent="0.2">
      <c r="AM9520" s="61"/>
      <c r="AN9520" s="61"/>
      <c r="AO9520" s="171"/>
      <c r="AP9520" s="61"/>
      <c r="AQ9520" s="61"/>
      <c r="AR9520" s="61"/>
      <c r="AS9520" s="61"/>
      <c r="AT9520" s="61"/>
      <c r="AU9520" s="61"/>
      <c r="AV9520" s="61"/>
      <c r="AW9520" s="61"/>
      <c r="AX9520" s="61"/>
      <c r="AY9520" s="61"/>
      <c r="AZ9520" s="61"/>
      <c r="BA9520" s="61"/>
    </row>
    <row r="9521" spans="39:53" x14ac:dyDescent="0.2">
      <c r="AM9521" s="61"/>
      <c r="AN9521" s="61"/>
      <c r="AO9521" s="171"/>
      <c r="AP9521" s="61"/>
      <c r="AQ9521" s="61"/>
      <c r="AR9521" s="61"/>
      <c r="AS9521" s="61"/>
      <c r="AT9521" s="61"/>
      <c r="AU9521" s="61"/>
      <c r="AV9521" s="61"/>
      <c r="AW9521" s="61"/>
      <c r="AX9521" s="61"/>
      <c r="AY9521" s="61"/>
      <c r="AZ9521" s="61"/>
      <c r="BA9521" s="61"/>
    </row>
    <row r="9522" spans="39:53" x14ac:dyDescent="0.2">
      <c r="AM9522" s="61"/>
      <c r="AN9522" s="61"/>
      <c r="AO9522" s="171"/>
      <c r="AP9522" s="61"/>
      <c r="AQ9522" s="61"/>
      <c r="AR9522" s="61"/>
      <c r="AS9522" s="61"/>
      <c r="AT9522" s="61"/>
      <c r="AU9522" s="61"/>
      <c r="AV9522" s="61"/>
      <c r="AW9522" s="61"/>
      <c r="AX9522" s="61"/>
      <c r="AY9522" s="61"/>
      <c r="AZ9522" s="61"/>
      <c r="BA9522" s="61"/>
    </row>
    <row r="9523" spans="39:53" x14ac:dyDescent="0.2">
      <c r="AM9523" s="61"/>
      <c r="AN9523" s="61"/>
      <c r="AO9523" s="171"/>
      <c r="AP9523" s="61"/>
      <c r="AQ9523" s="61"/>
      <c r="AR9523" s="61"/>
      <c r="AS9523" s="61"/>
      <c r="AT9523" s="61"/>
      <c r="AU9523" s="61"/>
      <c r="AV9523" s="61"/>
      <c r="AW9523" s="61"/>
      <c r="AX9523" s="61"/>
      <c r="AY9523" s="61"/>
      <c r="AZ9523" s="61"/>
      <c r="BA9523" s="61"/>
    </row>
    <row r="9524" spans="39:53" x14ac:dyDescent="0.2">
      <c r="AM9524" s="61"/>
      <c r="AN9524" s="61"/>
      <c r="AO9524" s="171"/>
      <c r="AP9524" s="61"/>
      <c r="AQ9524" s="61"/>
      <c r="AR9524" s="61"/>
      <c r="AS9524" s="61"/>
      <c r="AT9524" s="61"/>
      <c r="AU9524" s="61"/>
      <c r="AV9524" s="61"/>
      <c r="AW9524" s="61"/>
      <c r="AX9524" s="61"/>
      <c r="AY9524" s="61"/>
      <c r="AZ9524" s="61"/>
      <c r="BA9524" s="61"/>
    </row>
    <row r="9525" spans="39:53" x14ac:dyDescent="0.2">
      <c r="AM9525" s="61"/>
      <c r="AN9525" s="61"/>
      <c r="AO9525" s="171"/>
      <c r="AP9525" s="61"/>
      <c r="AQ9525" s="61"/>
      <c r="AR9525" s="61"/>
      <c r="AS9525" s="61"/>
      <c r="AT9525" s="61"/>
      <c r="AU9525" s="61"/>
      <c r="AV9525" s="61"/>
      <c r="AW9525" s="61"/>
      <c r="AX9525" s="61"/>
      <c r="AY9525" s="61"/>
      <c r="AZ9525" s="61"/>
      <c r="BA9525" s="61"/>
    </row>
    <row r="9526" spans="39:53" x14ac:dyDescent="0.2">
      <c r="AM9526" s="61"/>
      <c r="AN9526" s="61"/>
      <c r="AO9526" s="171"/>
      <c r="AP9526" s="61"/>
      <c r="AQ9526" s="61"/>
      <c r="AR9526" s="61"/>
      <c r="AS9526" s="61"/>
      <c r="AT9526" s="61"/>
      <c r="AU9526" s="61"/>
      <c r="AV9526" s="61"/>
      <c r="AW9526" s="61"/>
      <c r="AX9526" s="61"/>
      <c r="AY9526" s="61"/>
      <c r="AZ9526" s="61"/>
      <c r="BA9526" s="61"/>
    </row>
    <row r="9527" spans="39:53" x14ac:dyDescent="0.2">
      <c r="AM9527" s="61"/>
      <c r="AN9527" s="61"/>
      <c r="AO9527" s="171"/>
      <c r="AP9527" s="61"/>
      <c r="AQ9527" s="61"/>
      <c r="AR9527" s="61"/>
      <c r="AS9527" s="61"/>
      <c r="AT9527" s="61"/>
      <c r="AU9527" s="61"/>
      <c r="AV9527" s="61"/>
      <c r="AW9527" s="61"/>
      <c r="AX9527" s="61"/>
      <c r="AY9527" s="61"/>
      <c r="AZ9527" s="61"/>
      <c r="BA9527" s="61"/>
    </row>
    <row r="9528" spans="39:53" x14ac:dyDescent="0.2">
      <c r="AM9528" s="61"/>
      <c r="AN9528" s="61"/>
      <c r="AO9528" s="171"/>
      <c r="AP9528" s="61"/>
      <c r="AQ9528" s="61"/>
      <c r="AR9528" s="61"/>
      <c r="AS9528" s="61"/>
      <c r="AT9528" s="61"/>
      <c r="AU9528" s="61"/>
      <c r="AV9528" s="61"/>
      <c r="AW9528" s="61"/>
      <c r="AX9528" s="61"/>
      <c r="AY9528" s="61"/>
      <c r="AZ9528" s="61"/>
      <c r="BA9528" s="61"/>
    </row>
    <row r="9529" spans="39:53" x14ac:dyDescent="0.2">
      <c r="AM9529" s="61"/>
      <c r="AN9529" s="61"/>
      <c r="AO9529" s="171"/>
      <c r="AP9529" s="61"/>
      <c r="AQ9529" s="61"/>
      <c r="AR9529" s="61"/>
      <c r="AS9529" s="61"/>
      <c r="AT9529" s="61"/>
      <c r="AU9529" s="61"/>
      <c r="AV9529" s="61"/>
      <c r="AW9529" s="61"/>
      <c r="AX9529" s="61"/>
      <c r="AY9529" s="61"/>
      <c r="AZ9529" s="61"/>
      <c r="BA9529" s="61"/>
    </row>
    <row r="9530" spans="39:53" x14ac:dyDescent="0.2">
      <c r="AM9530" s="61"/>
      <c r="AN9530" s="61"/>
      <c r="AO9530" s="171"/>
      <c r="AP9530" s="61"/>
      <c r="AQ9530" s="61"/>
      <c r="AR9530" s="61"/>
      <c r="AS9530" s="61"/>
      <c r="AT9530" s="61"/>
      <c r="AU9530" s="61"/>
      <c r="AV9530" s="61"/>
      <c r="AW9530" s="61"/>
      <c r="AX9530" s="61"/>
      <c r="AY9530" s="61"/>
      <c r="AZ9530" s="61"/>
      <c r="BA9530" s="61"/>
    </row>
    <row r="9531" spans="39:53" x14ac:dyDescent="0.2">
      <c r="AM9531" s="61"/>
      <c r="AN9531" s="61"/>
      <c r="AO9531" s="171"/>
      <c r="AP9531" s="61"/>
      <c r="AQ9531" s="61"/>
      <c r="AR9531" s="61"/>
      <c r="AS9531" s="61"/>
      <c r="AT9531" s="61"/>
      <c r="AU9531" s="61"/>
      <c r="AV9531" s="61"/>
      <c r="AW9531" s="61"/>
      <c r="AX9531" s="61"/>
      <c r="AY9531" s="61"/>
      <c r="AZ9531" s="61"/>
      <c r="BA9531" s="61"/>
    </row>
    <row r="9532" spans="39:53" x14ac:dyDescent="0.2">
      <c r="AM9532" s="61"/>
      <c r="AN9532" s="61"/>
      <c r="AO9532" s="171"/>
      <c r="AP9532" s="61"/>
      <c r="AQ9532" s="61"/>
      <c r="AR9532" s="61"/>
      <c r="AS9532" s="61"/>
      <c r="AT9532" s="61"/>
      <c r="AU9532" s="61"/>
      <c r="AV9532" s="61"/>
      <c r="AW9532" s="61"/>
      <c r="AX9532" s="61"/>
      <c r="AY9532" s="61"/>
      <c r="AZ9532" s="61"/>
      <c r="BA9532" s="61"/>
    </row>
    <row r="9533" spans="39:53" x14ac:dyDescent="0.2">
      <c r="AM9533" s="61"/>
      <c r="AN9533" s="61"/>
      <c r="AO9533" s="171"/>
      <c r="AP9533" s="61"/>
      <c r="AQ9533" s="61"/>
      <c r="AR9533" s="61"/>
      <c r="AS9533" s="61"/>
      <c r="AT9533" s="61"/>
      <c r="AU9533" s="61"/>
      <c r="AV9533" s="61"/>
      <c r="AW9533" s="61"/>
      <c r="AX9533" s="61"/>
      <c r="AY9533" s="61"/>
      <c r="AZ9533" s="61"/>
      <c r="BA9533" s="61"/>
    </row>
    <row r="9534" spans="39:53" x14ac:dyDescent="0.2">
      <c r="AM9534" s="61"/>
      <c r="AN9534" s="61"/>
      <c r="AO9534" s="171"/>
      <c r="AP9534" s="61"/>
      <c r="AQ9534" s="61"/>
      <c r="AR9534" s="61"/>
      <c r="AS9534" s="61"/>
      <c r="AT9534" s="61"/>
      <c r="AU9534" s="61"/>
      <c r="AV9534" s="61"/>
      <c r="AW9534" s="61"/>
      <c r="AX9534" s="61"/>
      <c r="AY9534" s="61"/>
      <c r="AZ9534" s="61"/>
      <c r="BA9534" s="61"/>
    </row>
    <row r="9535" spans="39:53" x14ac:dyDescent="0.2">
      <c r="AM9535" s="61"/>
      <c r="AN9535" s="61"/>
      <c r="AO9535" s="171"/>
      <c r="AP9535" s="61"/>
      <c r="AQ9535" s="61"/>
      <c r="AR9535" s="61"/>
      <c r="AS9535" s="61"/>
      <c r="AT9535" s="61"/>
      <c r="AU9535" s="61"/>
      <c r="AV9535" s="61"/>
      <c r="AW9535" s="61"/>
      <c r="AX9535" s="61"/>
      <c r="AY9535" s="61"/>
      <c r="AZ9535" s="61"/>
      <c r="BA9535" s="61"/>
    </row>
    <row r="9536" spans="39:53" x14ac:dyDescent="0.2">
      <c r="AM9536" s="61"/>
      <c r="AN9536" s="61"/>
      <c r="AO9536" s="171"/>
      <c r="AP9536" s="61"/>
      <c r="AQ9536" s="61"/>
      <c r="AR9536" s="61"/>
      <c r="AS9536" s="61"/>
      <c r="AT9536" s="61"/>
      <c r="AU9536" s="61"/>
      <c r="AV9536" s="61"/>
      <c r="AW9536" s="61"/>
      <c r="AX9536" s="61"/>
      <c r="AY9536" s="61"/>
      <c r="AZ9536" s="61"/>
      <c r="BA9536" s="61"/>
    </row>
    <row r="9537" spans="39:53" x14ac:dyDescent="0.2">
      <c r="AM9537" s="61"/>
      <c r="AN9537" s="61"/>
      <c r="AO9537" s="171"/>
      <c r="AP9537" s="61"/>
      <c r="AQ9537" s="61"/>
      <c r="AR9537" s="61"/>
      <c r="AS9537" s="61"/>
      <c r="AT9537" s="61"/>
      <c r="AU9537" s="61"/>
      <c r="AV9537" s="61"/>
      <c r="AW9537" s="61"/>
      <c r="AX9537" s="61"/>
      <c r="AY9537" s="61"/>
      <c r="AZ9537" s="61"/>
      <c r="BA9537" s="61"/>
    </row>
    <row r="9538" spans="39:53" x14ac:dyDescent="0.2">
      <c r="AM9538" s="61"/>
      <c r="AN9538" s="61"/>
      <c r="AO9538" s="171"/>
      <c r="AP9538" s="61"/>
      <c r="AQ9538" s="61"/>
      <c r="AR9538" s="61"/>
      <c r="AS9538" s="61"/>
      <c r="AT9538" s="61"/>
      <c r="AU9538" s="61"/>
      <c r="AV9538" s="61"/>
      <c r="AW9538" s="61"/>
      <c r="AX9538" s="61"/>
      <c r="AY9538" s="61"/>
      <c r="AZ9538" s="61"/>
      <c r="BA9538" s="61"/>
    </row>
    <row r="9539" spans="39:53" x14ac:dyDescent="0.2">
      <c r="AM9539" s="61"/>
      <c r="AN9539" s="61"/>
      <c r="AO9539" s="171"/>
      <c r="AP9539" s="61"/>
      <c r="AQ9539" s="61"/>
      <c r="AR9539" s="61"/>
      <c r="AS9539" s="61"/>
      <c r="AT9539" s="61"/>
      <c r="AU9539" s="61"/>
      <c r="AV9539" s="61"/>
      <c r="AW9539" s="61"/>
      <c r="AX9539" s="61"/>
      <c r="AY9539" s="61"/>
      <c r="AZ9539" s="61"/>
      <c r="BA9539" s="61"/>
    </row>
    <row r="9540" spans="39:53" x14ac:dyDescent="0.2">
      <c r="AM9540" s="61"/>
      <c r="AN9540" s="61"/>
      <c r="AO9540" s="171"/>
      <c r="AP9540" s="61"/>
      <c r="AQ9540" s="61"/>
      <c r="AR9540" s="61"/>
      <c r="AS9540" s="61"/>
      <c r="AT9540" s="61"/>
      <c r="AU9540" s="61"/>
      <c r="AV9540" s="61"/>
      <c r="AW9540" s="61"/>
      <c r="AX9540" s="61"/>
      <c r="AY9540" s="61"/>
      <c r="AZ9540" s="61"/>
      <c r="BA9540" s="61"/>
    </row>
    <row r="9541" spans="39:53" x14ac:dyDescent="0.2">
      <c r="AM9541" s="61"/>
      <c r="AN9541" s="61"/>
      <c r="AO9541" s="171"/>
      <c r="AP9541" s="61"/>
      <c r="AQ9541" s="61"/>
      <c r="AR9541" s="61"/>
      <c r="AS9541" s="61"/>
      <c r="AT9541" s="61"/>
      <c r="AU9541" s="61"/>
      <c r="AV9541" s="61"/>
      <c r="AW9541" s="61"/>
      <c r="AX9541" s="61"/>
      <c r="AY9541" s="61"/>
      <c r="AZ9541" s="61"/>
      <c r="BA9541" s="61"/>
    </row>
    <row r="9542" spans="39:53" x14ac:dyDescent="0.2">
      <c r="AM9542" s="61"/>
      <c r="AN9542" s="61"/>
      <c r="AO9542" s="171"/>
      <c r="AP9542" s="61"/>
      <c r="AQ9542" s="61"/>
      <c r="AR9542" s="61"/>
      <c r="AS9542" s="61"/>
      <c r="AT9542" s="61"/>
      <c r="AU9542" s="61"/>
      <c r="AV9542" s="61"/>
      <c r="AW9542" s="61"/>
      <c r="AX9542" s="61"/>
      <c r="AY9542" s="61"/>
      <c r="AZ9542" s="61"/>
      <c r="BA9542" s="61"/>
    </row>
    <row r="9543" spans="39:53" x14ac:dyDescent="0.2">
      <c r="AM9543" s="61"/>
      <c r="AN9543" s="61"/>
      <c r="AO9543" s="171"/>
      <c r="AP9543" s="61"/>
      <c r="AQ9543" s="61"/>
      <c r="AR9543" s="61"/>
      <c r="AS9543" s="61"/>
      <c r="AT9543" s="61"/>
      <c r="AU9543" s="61"/>
      <c r="AV9543" s="61"/>
      <c r="AW9543" s="61"/>
      <c r="AX9543" s="61"/>
      <c r="AY9543" s="61"/>
      <c r="AZ9543" s="61"/>
      <c r="BA9543" s="61"/>
    </row>
    <row r="9544" spans="39:53" x14ac:dyDescent="0.2">
      <c r="AM9544" s="61"/>
      <c r="AN9544" s="61"/>
      <c r="AO9544" s="171"/>
      <c r="AP9544" s="61"/>
      <c r="AQ9544" s="61"/>
      <c r="AR9544" s="61"/>
      <c r="AS9544" s="61"/>
      <c r="AT9544" s="61"/>
      <c r="AU9544" s="61"/>
      <c r="AV9544" s="61"/>
      <c r="AW9544" s="61"/>
      <c r="AX9544" s="61"/>
      <c r="AY9544" s="61"/>
      <c r="AZ9544" s="61"/>
      <c r="BA9544" s="61"/>
    </row>
    <row r="9545" spans="39:53" x14ac:dyDescent="0.2">
      <c r="AM9545" s="61"/>
      <c r="AN9545" s="61"/>
      <c r="AO9545" s="171"/>
      <c r="AP9545" s="61"/>
      <c r="AQ9545" s="61"/>
      <c r="AR9545" s="61"/>
      <c r="AS9545" s="61"/>
      <c r="AT9545" s="61"/>
      <c r="AU9545" s="61"/>
      <c r="AV9545" s="61"/>
      <c r="AW9545" s="61"/>
      <c r="AX9545" s="61"/>
      <c r="AY9545" s="61"/>
      <c r="AZ9545" s="61"/>
      <c r="BA9545" s="61"/>
    </row>
    <row r="9546" spans="39:53" x14ac:dyDescent="0.2">
      <c r="AM9546" s="61"/>
      <c r="AN9546" s="61"/>
      <c r="AO9546" s="171"/>
      <c r="AP9546" s="61"/>
      <c r="AQ9546" s="61"/>
      <c r="AR9546" s="61"/>
      <c r="AS9546" s="61"/>
      <c r="AT9546" s="61"/>
      <c r="AU9546" s="61"/>
      <c r="AV9546" s="61"/>
      <c r="AW9546" s="61"/>
      <c r="AX9546" s="61"/>
      <c r="AY9546" s="61"/>
      <c r="AZ9546" s="61"/>
      <c r="BA9546" s="61"/>
    </row>
    <row r="9547" spans="39:53" x14ac:dyDescent="0.2">
      <c r="AM9547" s="61"/>
      <c r="AN9547" s="61"/>
      <c r="AO9547" s="171"/>
      <c r="AP9547" s="61"/>
      <c r="AQ9547" s="61"/>
      <c r="AR9547" s="61"/>
      <c r="AS9547" s="61"/>
      <c r="AT9547" s="61"/>
      <c r="AU9547" s="61"/>
      <c r="AV9547" s="61"/>
      <c r="AW9547" s="61"/>
      <c r="AX9547" s="61"/>
      <c r="AY9547" s="61"/>
      <c r="AZ9547" s="61"/>
      <c r="BA9547" s="61"/>
    </row>
    <row r="9548" spans="39:53" x14ac:dyDescent="0.2">
      <c r="AM9548" s="61"/>
      <c r="AN9548" s="61"/>
      <c r="AO9548" s="171"/>
      <c r="AP9548" s="61"/>
      <c r="AQ9548" s="61"/>
      <c r="AR9548" s="61"/>
      <c r="AS9548" s="61"/>
      <c r="AT9548" s="61"/>
      <c r="AU9548" s="61"/>
      <c r="AV9548" s="61"/>
      <c r="AW9548" s="61"/>
      <c r="AX9548" s="61"/>
      <c r="AY9548" s="61"/>
      <c r="AZ9548" s="61"/>
      <c r="BA9548" s="61"/>
    </row>
    <row r="9549" spans="39:53" x14ac:dyDescent="0.2">
      <c r="AM9549" s="61"/>
      <c r="AN9549" s="61"/>
      <c r="AO9549" s="171"/>
      <c r="AP9549" s="61"/>
      <c r="AQ9549" s="61"/>
      <c r="AR9549" s="61"/>
      <c r="AS9549" s="61"/>
      <c r="AT9549" s="61"/>
      <c r="AU9549" s="61"/>
      <c r="AV9549" s="61"/>
      <c r="AW9549" s="61"/>
      <c r="AX9549" s="61"/>
      <c r="AY9549" s="61"/>
      <c r="AZ9549" s="61"/>
      <c r="BA9549" s="61"/>
    </row>
    <row r="9550" spans="39:53" x14ac:dyDescent="0.2">
      <c r="AM9550" s="61"/>
      <c r="AN9550" s="61"/>
      <c r="AO9550" s="171"/>
      <c r="AP9550" s="61"/>
      <c r="AQ9550" s="61"/>
      <c r="AR9550" s="61"/>
      <c r="AS9550" s="61"/>
      <c r="AT9550" s="61"/>
      <c r="AU9550" s="61"/>
      <c r="AV9550" s="61"/>
      <c r="AW9550" s="61"/>
      <c r="AX9550" s="61"/>
      <c r="AY9550" s="61"/>
      <c r="AZ9550" s="61"/>
      <c r="BA9550" s="61"/>
    </row>
    <row r="9551" spans="39:53" x14ac:dyDescent="0.2">
      <c r="AM9551" s="61"/>
      <c r="AN9551" s="61"/>
      <c r="AO9551" s="171"/>
      <c r="AP9551" s="61"/>
      <c r="AQ9551" s="61"/>
      <c r="AR9551" s="61"/>
      <c r="AS9551" s="61"/>
      <c r="AT9551" s="61"/>
      <c r="AU9551" s="61"/>
      <c r="AV9551" s="61"/>
      <c r="AW9551" s="61"/>
      <c r="AX9551" s="61"/>
      <c r="AY9551" s="61"/>
      <c r="AZ9551" s="61"/>
      <c r="BA9551" s="61"/>
    </row>
    <row r="9552" spans="39:53" x14ac:dyDescent="0.2">
      <c r="AM9552" s="61"/>
      <c r="AN9552" s="61"/>
      <c r="AO9552" s="171"/>
      <c r="AP9552" s="61"/>
      <c r="AQ9552" s="61"/>
      <c r="AR9552" s="61"/>
      <c r="AS9552" s="61"/>
      <c r="AT9552" s="61"/>
      <c r="AU9552" s="61"/>
      <c r="AV9552" s="61"/>
      <c r="AW9552" s="61"/>
      <c r="AX9552" s="61"/>
      <c r="AY9552" s="61"/>
      <c r="AZ9552" s="61"/>
      <c r="BA9552" s="61"/>
    </row>
    <row r="9553" spans="39:53" x14ac:dyDescent="0.2">
      <c r="AM9553" s="61"/>
      <c r="AN9553" s="61"/>
      <c r="AO9553" s="171"/>
      <c r="AP9553" s="61"/>
      <c r="AQ9553" s="61"/>
      <c r="AR9553" s="61"/>
      <c r="AS9553" s="61"/>
      <c r="AT9553" s="61"/>
      <c r="AU9553" s="61"/>
      <c r="AV9553" s="61"/>
      <c r="AW9553" s="61"/>
      <c r="AX9553" s="61"/>
      <c r="AY9553" s="61"/>
      <c r="AZ9553" s="61"/>
      <c r="BA9553" s="61"/>
    </row>
    <row r="9554" spans="39:53" x14ac:dyDescent="0.2">
      <c r="AM9554" s="61"/>
      <c r="AN9554" s="61"/>
      <c r="AO9554" s="171"/>
      <c r="AP9554" s="61"/>
      <c r="AQ9554" s="61"/>
      <c r="AR9554" s="61"/>
      <c r="AS9554" s="61"/>
      <c r="AT9554" s="61"/>
      <c r="AU9554" s="61"/>
      <c r="AV9554" s="61"/>
      <c r="AW9554" s="61"/>
      <c r="AX9554" s="61"/>
      <c r="AY9554" s="61"/>
      <c r="AZ9554" s="61"/>
      <c r="BA9554" s="61"/>
    </row>
    <row r="9555" spans="39:53" x14ac:dyDescent="0.2">
      <c r="AM9555" s="61"/>
      <c r="AN9555" s="61"/>
      <c r="AO9555" s="171"/>
      <c r="AP9555" s="61"/>
      <c r="AQ9555" s="61"/>
      <c r="AR9555" s="61"/>
      <c r="AS9555" s="61"/>
      <c r="AT9555" s="61"/>
      <c r="AU9555" s="61"/>
      <c r="AV9555" s="61"/>
      <c r="AW9555" s="61"/>
      <c r="AX9555" s="61"/>
      <c r="AY9555" s="61"/>
      <c r="AZ9555" s="61"/>
      <c r="BA9555" s="61"/>
    </row>
    <row r="9556" spans="39:53" x14ac:dyDescent="0.2">
      <c r="AM9556" s="61"/>
      <c r="AN9556" s="61"/>
      <c r="AO9556" s="171"/>
      <c r="AP9556" s="61"/>
      <c r="AQ9556" s="61"/>
      <c r="AR9556" s="61"/>
      <c r="AS9556" s="61"/>
      <c r="AT9556" s="61"/>
      <c r="AU9556" s="61"/>
      <c r="AV9556" s="61"/>
      <c r="AW9556" s="61"/>
      <c r="AX9556" s="61"/>
      <c r="AY9556" s="61"/>
      <c r="AZ9556" s="61"/>
      <c r="BA9556" s="61"/>
    </row>
    <row r="9557" spans="39:53" x14ac:dyDescent="0.2">
      <c r="AM9557" s="61"/>
      <c r="AN9557" s="61"/>
      <c r="AO9557" s="171"/>
      <c r="AP9557" s="61"/>
      <c r="AQ9557" s="61"/>
      <c r="AR9557" s="61"/>
      <c r="AS9557" s="61"/>
      <c r="AT9557" s="61"/>
      <c r="AU9557" s="61"/>
      <c r="AV9557" s="61"/>
      <c r="AW9557" s="61"/>
      <c r="AX9557" s="61"/>
      <c r="AY9557" s="61"/>
      <c r="AZ9557" s="61"/>
      <c r="BA9557" s="61"/>
    </row>
    <row r="9558" spans="39:53" x14ac:dyDescent="0.2">
      <c r="AM9558" s="61"/>
      <c r="AN9558" s="61"/>
      <c r="AO9558" s="171"/>
      <c r="AP9558" s="61"/>
      <c r="AQ9558" s="61"/>
      <c r="AR9558" s="61"/>
      <c r="AS9558" s="61"/>
      <c r="AT9558" s="61"/>
      <c r="AU9558" s="61"/>
      <c r="AV9558" s="61"/>
      <c r="AW9558" s="61"/>
      <c r="AX9558" s="61"/>
      <c r="AY9558" s="61"/>
      <c r="AZ9558" s="61"/>
      <c r="BA9558" s="61"/>
    </row>
    <row r="9559" spans="39:53" x14ac:dyDescent="0.2">
      <c r="AM9559" s="61"/>
      <c r="AN9559" s="61"/>
      <c r="AO9559" s="171"/>
      <c r="AP9559" s="61"/>
      <c r="AQ9559" s="61"/>
      <c r="AR9559" s="61"/>
      <c r="AS9559" s="61"/>
      <c r="AT9559" s="61"/>
      <c r="AU9559" s="61"/>
      <c r="AV9559" s="61"/>
      <c r="AW9559" s="61"/>
      <c r="AX9559" s="61"/>
      <c r="AY9559" s="61"/>
      <c r="AZ9559" s="61"/>
      <c r="BA9559" s="61"/>
    </row>
    <row r="9560" spans="39:53" x14ac:dyDescent="0.2">
      <c r="AM9560" s="61"/>
      <c r="AN9560" s="61"/>
      <c r="AO9560" s="171"/>
      <c r="AP9560" s="61"/>
      <c r="AQ9560" s="61"/>
      <c r="AR9560" s="61"/>
      <c r="AS9560" s="61"/>
      <c r="AT9560" s="61"/>
      <c r="AU9560" s="61"/>
      <c r="AV9560" s="61"/>
      <c r="AW9560" s="61"/>
      <c r="AX9560" s="61"/>
      <c r="AY9560" s="61"/>
      <c r="AZ9560" s="61"/>
      <c r="BA9560" s="61"/>
    </row>
    <row r="9561" spans="39:53" x14ac:dyDescent="0.2">
      <c r="AM9561" s="61"/>
      <c r="AN9561" s="61"/>
      <c r="AO9561" s="171"/>
      <c r="AP9561" s="61"/>
      <c r="AQ9561" s="61"/>
      <c r="AR9561" s="61"/>
      <c r="AS9561" s="61"/>
      <c r="AT9561" s="61"/>
      <c r="AU9561" s="61"/>
      <c r="AV9561" s="61"/>
      <c r="AW9561" s="61"/>
      <c r="AX9561" s="61"/>
      <c r="AY9561" s="61"/>
      <c r="AZ9561" s="61"/>
      <c r="BA9561" s="61"/>
    </row>
    <row r="9562" spans="39:53" x14ac:dyDescent="0.2">
      <c r="AM9562" s="61"/>
      <c r="AN9562" s="61"/>
      <c r="AO9562" s="171"/>
      <c r="AP9562" s="61"/>
      <c r="AQ9562" s="61"/>
      <c r="AR9562" s="61"/>
      <c r="AS9562" s="61"/>
      <c r="AT9562" s="61"/>
      <c r="AU9562" s="61"/>
      <c r="AV9562" s="61"/>
      <c r="AW9562" s="61"/>
      <c r="AX9562" s="61"/>
      <c r="AY9562" s="61"/>
      <c r="AZ9562" s="61"/>
      <c r="BA9562" s="61"/>
    </row>
    <row r="9563" spans="39:53" x14ac:dyDescent="0.2">
      <c r="AM9563" s="61"/>
      <c r="AN9563" s="61"/>
      <c r="AO9563" s="171"/>
      <c r="AP9563" s="61"/>
      <c r="AQ9563" s="61"/>
      <c r="AR9563" s="61"/>
      <c r="AS9563" s="61"/>
      <c r="AT9563" s="61"/>
      <c r="AU9563" s="61"/>
      <c r="AV9563" s="61"/>
      <c r="AW9563" s="61"/>
      <c r="AX9563" s="61"/>
      <c r="AY9563" s="61"/>
      <c r="AZ9563" s="61"/>
      <c r="BA9563" s="61"/>
    </row>
    <row r="9564" spans="39:53" x14ac:dyDescent="0.2">
      <c r="AM9564" s="61"/>
      <c r="AN9564" s="61"/>
      <c r="AO9564" s="171"/>
      <c r="AP9564" s="61"/>
      <c r="AQ9564" s="61"/>
      <c r="AR9564" s="61"/>
      <c r="AS9564" s="61"/>
      <c r="AT9564" s="61"/>
      <c r="AU9564" s="61"/>
      <c r="AV9564" s="61"/>
      <c r="AW9564" s="61"/>
      <c r="AX9564" s="61"/>
      <c r="AY9564" s="61"/>
      <c r="AZ9564" s="61"/>
      <c r="BA9564" s="61"/>
    </row>
    <row r="9565" spans="39:53" x14ac:dyDescent="0.2">
      <c r="AM9565" s="61"/>
      <c r="AN9565" s="61"/>
      <c r="AO9565" s="171"/>
      <c r="AP9565" s="61"/>
      <c r="AQ9565" s="61"/>
      <c r="AR9565" s="61"/>
      <c r="AS9565" s="61"/>
      <c r="AT9565" s="61"/>
      <c r="AU9565" s="61"/>
      <c r="AV9565" s="61"/>
      <c r="AW9565" s="61"/>
      <c r="AX9565" s="61"/>
      <c r="AY9565" s="61"/>
      <c r="AZ9565" s="61"/>
      <c r="BA9565" s="61"/>
    </row>
    <row r="9566" spans="39:53" x14ac:dyDescent="0.2">
      <c r="AM9566" s="61"/>
      <c r="AN9566" s="61"/>
      <c r="AO9566" s="171"/>
      <c r="AP9566" s="61"/>
      <c r="AQ9566" s="61"/>
      <c r="AR9566" s="61"/>
      <c r="AS9566" s="61"/>
      <c r="AT9566" s="61"/>
      <c r="AU9566" s="61"/>
      <c r="AV9566" s="61"/>
      <c r="AW9566" s="61"/>
      <c r="AX9566" s="61"/>
      <c r="AY9566" s="61"/>
      <c r="AZ9566" s="61"/>
      <c r="BA9566" s="61"/>
    </row>
    <row r="9567" spans="39:53" x14ac:dyDescent="0.2">
      <c r="AM9567" s="61"/>
      <c r="AN9567" s="61"/>
      <c r="AO9567" s="171"/>
      <c r="AP9567" s="61"/>
      <c r="AQ9567" s="61"/>
      <c r="AR9567" s="61"/>
      <c r="AS9567" s="61"/>
      <c r="AT9567" s="61"/>
      <c r="AU9567" s="61"/>
      <c r="AV9567" s="61"/>
      <c r="AW9567" s="61"/>
      <c r="AX9567" s="61"/>
      <c r="AY9567" s="61"/>
      <c r="AZ9567" s="61"/>
      <c r="BA9567" s="61"/>
    </row>
    <row r="9568" spans="39:53" x14ac:dyDescent="0.2">
      <c r="AM9568" s="61"/>
      <c r="AN9568" s="61"/>
      <c r="AO9568" s="171"/>
      <c r="AP9568" s="61"/>
      <c r="AQ9568" s="61"/>
      <c r="AR9568" s="61"/>
      <c r="AS9568" s="61"/>
      <c r="AT9568" s="61"/>
      <c r="AU9568" s="61"/>
      <c r="AV9568" s="61"/>
      <c r="AW9568" s="61"/>
      <c r="AX9568" s="61"/>
      <c r="AY9568" s="61"/>
      <c r="AZ9568" s="61"/>
      <c r="BA9568" s="61"/>
    </row>
    <row r="9569" spans="39:53" x14ac:dyDescent="0.2">
      <c r="AM9569" s="61"/>
      <c r="AN9569" s="61"/>
      <c r="AO9569" s="171"/>
      <c r="AP9569" s="61"/>
      <c r="AQ9569" s="61"/>
      <c r="AR9569" s="61"/>
      <c r="AS9569" s="61"/>
      <c r="AT9569" s="61"/>
      <c r="AU9569" s="61"/>
      <c r="AV9569" s="61"/>
      <c r="AW9569" s="61"/>
      <c r="AX9569" s="61"/>
      <c r="AY9569" s="61"/>
      <c r="AZ9569" s="61"/>
      <c r="BA9569" s="61"/>
    </row>
    <row r="9570" spans="39:53" x14ac:dyDescent="0.2">
      <c r="AM9570" s="61"/>
      <c r="AN9570" s="61"/>
      <c r="AO9570" s="171"/>
      <c r="AP9570" s="61"/>
      <c r="AQ9570" s="61"/>
      <c r="AR9570" s="61"/>
      <c r="AS9570" s="61"/>
      <c r="AT9570" s="61"/>
      <c r="AU9570" s="61"/>
      <c r="AV9570" s="61"/>
      <c r="AW9570" s="61"/>
      <c r="AX9570" s="61"/>
      <c r="AY9570" s="61"/>
      <c r="AZ9570" s="61"/>
      <c r="BA9570" s="61"/>
    </row>
    <row r="9571" spans="39:53" x14ac:dyDescent="0.2">
      <c r="AM9571" s="61"/>
      <c r="AN9571" s="61"/>
      <c r="AO9571" s="171"/>
      <c r="AP9571" s="61"/>
      <c r="AQ9571" s="61"/>
      <c r="AR9571" s="61"/>
      <c r="AS9571" s="61"/>
      <c r="AT9571" s="61"/>
      <c r="AU9571" s="61"/>
      <c r="AV9571" s="61"/>
      <c r="AW9571" s="61"/>
      <c r="AX9571" s="61"/>
      <c r="AY9571" s="61"/>
      <c r="AZ9571" s="61"/>
      <c r="BA9571" s="61"/>
    </row>
    <row r="9572" spans="39:53" x14ac:dyDescent="0.2">
      <c r="AM9572" s="61"/>
      <c r="AN9572" s="61"/>
      <c r="AO9572" s="171"/>
      <c r="AP9572" s="61"/>
      <c r="AQ9572" s="61"/>
      <c r="AR9572" s="61"/>
      <c r="AS9572" s="61"/>
      <c r="AT9572" s="61"/>
      <c r="AU9572" s="61"/>
      <c r="AV9572" s="61"/>
      <c r="AW9572" s="61"/>
      <c r="AX9572" s="61"/>
      <c r="AY9572" s="61"/>
      <c r="AZ9572" s="61"/>
      <c r="BA9572" s="61"/>
    </row>
    <row r="9573" spans="39:53" x14ac:dyDescent="0.2">
      <c r="AM9573" s="61"/>
      <c r="AN9573" s="61"/>
      <c r="AO9573" s="171"/>
      <c r="AP9573" s="61"/>
      <c r="AQ9573" s="61"/>
      <c r="AR9573" s="61"/>
      <c r="AS9573" s="61"/>
      <c r="AT9573" s="61"/>
      <c r="AU9573" s="61"/>
      <c r="AV9573" s="61"/>
      <c r="AW9573" s="61"/>
      <c r="AX9573" s="61"/>
      <c r="AY9573" s="61"/>
      <c r="AZ9573" s="61"/>
      <c r="BA9573" s="61"/>
    </row>
    <row r="9574" spans="39:53" x14ac:dyDescent="0.2">
      <c r="AM9574" s="61"/>
      <c r="AN9574" s="61"/>
      <c r="AO9574" s="171"/>
      <c r="AP9574" s="61"/>
      <c r="AQ9574" s="61"/>
      <c r="AR9574" s="61"/>
      <c r="AS9574" s="61"/>
      <c r="AT9574" s="61"/>
      <c r="AU9574" s="61"/>
      <c r="AV9574" s="61"/>
      <c r="AW9574" s="61"/>
      <c r="AX9574" s="61"/>
      <c r="AY9574" s="61"/>
      <c r="AZ9574" s="61"/>
      <c r="BA9574" s="61"/>
    </row>
    <row r="9575" spans="39:53" x14ac:dyDescent="0.2">
      <c r="AM9575" s="61"/>
      <c r="AN9575" s="61"/>
      <c r="AO9575" s="171"/>
      <c r="AP9575" s="61"/>
      <c r="AQ9575" s="61"/>
      <c r="AR9575" s="61"/>
      <c r="AS9575" s="61"/>
      <c r="AT9575" s="61"/>
      <c r="AU9575" s="61"/>
      <c r="AV9575" s="61"/>
      <c r="AW9575" s="61"/>
      <c r="AX9575" s="61"/>
      <c r="AY9575" s="61"/>
      <c r="AZ9575" s="61"/>
      <c r="BA9575" s="61"/>
    </row>
    <row r="9576" spans="39:53" x14ac:dyDescent="0.2">
      <c r="AM9576" s="61"/>
      <c r="AN9576" s="61"/>
      <c r="AO9576" s="171"/>
      <c r="AP9576" s="61"/>
      <c r="AQ9576" s="61"/>
      <c r="AR9576" s="61"/>
      <c r="AS9576" s="61"/>
      <c r="AT9576" s="61"/>
      <c r="AU9576" s="61"/>
      <c r="AV9576" s="61"/>
      <c r="AW9576" s="61"/>
      <c r="AX9576" s="61"/>
      <c r="AY9576" s="61"/>
      <c r="AZ9576" s="61"/>
      <c r="BA9576" s="61"/>
    </row>
    <row r="9577" spans="39:53" x14ac:dyDescent="0.2">
      <c r="AM9577" s="61"/>
      <c r="AN9577" s="61"/>
      <c r="AO9577" s="171"/>
      <c r="AP9577" s="61"/>
      <c r="AQ9577" s="61"/>
      <c r="AR9577" s="61"/>
      <c r="AS9577" s="61"/>
      <c r="AT9577" s="61"/>
      <c r="AU9577" s="61"/>
      <c r="AV9577" s="61"/>
      <c r="AW9577" s="61"/>
      <c r="AX9577" s="61"/>
      <c r="AY9577" s="61"/>
      <c r="AZ9577" s="61"/>
      <c r="BA9577" s="61"/>
    </row>
    <row r="9578" spans="39:53" x14ac:dyDescent="0.2">
      <c r="AM9578" s="61"/>
      <c r="AN9578" s="61"/>
      <c r="AO9578" s="171"/>
      <c r="AP9578" s="61"/>
      <c r="AQ9578" s="61"/>
      <c r="AR9578" s="61"/>
      <c r="AS9578" s="61"/>
      <c r="AT9578" s="61"/>
      <c r="AU9578" s="61"/>
      <c r="AV9578" s="61"/>
      <c r="AW9578" s="61"/>
      <c r="AX9578" s="61"/>
      <c r="AY9578" s="61"/>
      <c r="AZ9578" s="61"/>
      <c r="BA9578" s="61"/>
    </row>
    <row r="9579" spans="39:53" x14ac:dyDescent="0.2">
      <c r="AM9579" s="61"/>
      <c r="AN9579" s="61"/>
      <c r="AO9579" s="171"/>
      <c r="AP9579" s="61"/>
      <c r="AQ9579" s="61"/>
      <c r="AR9579" s="61"/>
      <c r="AS9579" s="61"/>
      <c r="AT9579" s="61"/>
      <c r="AU9579" s="61"/>
      <c r="AV9579" s="61"/>
      <c r="AW9579" s="61"/>
      <c r="AX9579" s="61"/>
      <c r="AY9579" s="61"/>
      <c r="AZ9579" s="61"/>
      <c r="BA9579" s="61"/>
    </row>
    <row r="9580" spans="39:53" x14ac:dyDescent="0.2">
      <c r="AM9580" s="61"/>
      <c r="AN9580" s="61"/>
      <c r="AO9580" s="171"/>
      <c r="AP9580" s="61"/>
      <c r="AQ9580" s="61"/>
      <c r="AR9580" s="61"/>
      <c r="AS9580" s="61"/>
      <c r="AT9580" s="61"/>
      <c r="AU9580" s="61"/>
      <c r="AV9580" s="61"/>
      <c r="AW9580" s="61"/>
      <c r="AX9580" s="61"/>
      <c r="AY9580" s="61"/>
      <c r="AZ9580" s="61"/>
      <c r="BA9580" s="61"/>
    </row>
    <row r="9581" spans="39:53" x14ac:dyDescent="0.2">
      <c r="AM9581" s="61"/>
      <c r="AN9581" s="61"/>
      <c r="AO9581" s="171"/>
      <c r="AP9581" s="61"/>
      <c r="AQ9581" s="61"/>
      <c r="AR9581" s="61"/>
      <c r="AS9581" s="61"/>
      <c r="AT9581" s="61"/>
      <c r="AU9581" s="61"/>
      <c r="AV9581" s="61"/>
      <c r="AW9581" s="61"/>
      <c r="AX9581" s="61"/>
      <c r="AY9581" s="61"/>
      <c r="AZ9581" s="61"/>
      <c r="BA9581" s="61"/>
    </row>
    <row r="9582" spans="39:53" x14ac:dyDescent="0.2">
      <c r="AM9582" s="61"/>
      <c r="AN9582" s="61"/>
      <c r="AO9582" s="171"/>
      <c r="AP9582" s="61"/>
      <c r="AQ9582" s="61"/>
      <c r="AR9582" s="61"/>
      <c r="AS9582" s="61"/>
      <c r="AT9582" s="61"/>
      <c r="AU9582" s="61"/>
      <c r="AV9582" s="61"/>
      <c r="AW9582" s="61"/>
      <c r="AX9582" s="61"/>
      <c r="AY9582" s="61"/>
      <c r="AZ9582" s="61"/>
      <c r="BA9582" s="61"/>
    </row>
    <row r="9583" spans="39:53" x14ac:dyDescent="0.2">
      <c r="AM9583" s="61"/>
      <c r="AN9583" s="61"/>
      <c r="AO9583" s="171"/>
      <c r="AP9583" s="61"/>
      <c r="AQ9583" s="61"/>
      <c r="AR9583" s="61"/>
      <c r="AS9583" s="61"/>
      <c r="AT9583" s="61"/>
      <c r="AU9583" s="61"/>
      <c r="AV9583" s="61"/>
      <c r="AW9583" s="61"/>
      <c r="AX9583" s="61"/>
      <c r="AY9583" s="61"/>
      <c r="AZ9583" s="61"/>
      <c r="BA9583" s="61"/>
    </row>
    <row r="9584" spans="39:53" x14ac:dyDescent="0.2">
      <c r="AM9584" s="61"/>
      <c r="AN9584" s="61"/>
      <c r="AO9584" s="171"/>
      <c r="AP9584" s="61"/>
      <c r="AQ9584" s="61"/>
      <c r="AR9584" s="61"/>
      <c r="AS9584" s="61"/>
      <c r="AT9584" s="61"/>
      <c r="AU9584" s="61"/>
      <c r="AV9584" s="61"/>
      <c r="AW9584" s="61"/>
      <c r="AX9584" s="61"/>
      <c r="AY9584" s="61"/>
      <c r="AZ9584" s="61"/>
      <c r="BA9584" s="61"/>
    </row>
    <row r="9585" spans="39:53" x14ac:dyDescent="0.2">
      <c r="AM9585" s="61"/>
      <c r="AN9585" s="61"/>
      <c r="AO9585" s="171"/>
      <c r="AP9585" s="61"/>
      <c r="AQ9585" s="61"/>
      <c r="AR9585" s="61"/>
      <c r="AS9585" s="61"/>
      <c r="AT9585" s="61"/>
      <c r="AU9585" s="61"/>
      <c r="AV9585" s="61"/>
      <c r="AW9585" s="61"/>
      <c r="AX9585" s="61"/>
      <c r="AY9585" s="61"/>
      <c r="AZ9585" s="61"/>
      <c r="BA9585" s="61"/>
    </row>
    <row r="9586" spans="39:53" x14ac:dyDescent="0.2">
      <c r="AM9586" s="61"/>
      <c r="AN9586" s="61"/>
      <c r="AO9586" s="171"/>
      <c r="AP9586" s="61"/>
      <c r="AQ9586" s="61"/>
      <c r="AR9586" s="61"/>
      <c r="AS9586" s="61"/>
      <c r="AT9586" s="61"/>
      <c r="AU9586" s="61"/>
      <c r="AV9586" s="61"/>
      <c r="AW9586" s="61"/>
      <c r="AX9586" s="61"/>
      <c r="AY9586" s="61"/>
      <c r="AZ9586" s="61"/>
      <c r="BA9586" s="61"/>
    </row>
    <row r="9587" spans="39:53" x14ac:dyDescent="0.2">
      <c r="AM9587" s="61"/>
      <c r="AN9587" s="61"/>
      <c r="AO9587" s="171"/>
      <c r="AP9587" s="61"/>
      <c r="AQ9587" s="61"/>
      <c r="AR9587" s="61"/>
      <c r="AS9587" s="61"/>
      <c r="AT9587" s="61"/>
      <c r="AU9587" s="61"/>
      <c r="AV9587" s="61"/>
      <c r="AW9587" s="61"/>
      <c r="AX9587" s="61"/>
      <c r="AY9587" s="61"/>
      <c r="AZ9587" s="61"/>
      <c r="BA9587" s="61"/>
    </row>
    <row r="9588" spans="39:53" x14ac:dyDescent="0.2">
      <c r="AM9588" s="61"/>
      <c r="AN9588" s="61"/>
      <c r="AO9588" s="171"/>
      <c r="AP9588" s="61"/>
      <c r="AQ9588" s="61"/>
      <c r="AR9588" s="61"/>
      <c r="AS9588" s="61"/>
      <c r="AT9588" s="61"/>
      <c r="AU9588" s="61"/>
      <c r="AV9588" s="61"/>
      <c r="AW9588" s="61"/>
      <c r="AX9588" s="61"/>
      <c r="AY9588" s="61"/>
      <c r="AZ9588" s="61"/>
      <c r="BA9588" s="61"/>
    </row>
    <row r="9589" spans="39:53" x14ac:dyDescent="0.2">
      <c r="AM9589" s="61"/>
      <c r="AN9589" s="61"/>
      <c r="AO9589" s="171"/>
      <c r="AP9589" s="61"/>
      <c r="AQ9589" s="61"/>
      <c r="AR9589" s="61"/>
      <c r="AS9589" s="61"/>
      <c r="AT9589" s="61"/>
      <c r="AU9589" s="61"/>
      <c r="AV9589" s="61"/>
      <c r="AW9589" s="61"/>
      <c r="AX9589" s="61"/>
      <c r="AY9589" s="61"/>
      <c r="AZ9589" s="61"/>
      <c r="BA9589" s="61"/>
    </row>
    <row r="9590" spans="39:53" x14ac:dyDescent="0.2">
      <c r="AM9590" s="61"/>
      <c r="AN9590" s="61"/>
      <c r="AO9590" s="171"/>
      <c r="AP9590" s="61"/>
      <c r="AQ9590" s="61"/>
      <c r="AR9590" s="61"/>
      <c r="AS9590" s="61"/>
      <c r="AT9590" s="61"/>
      <c r="AU9590" s="61"/>
      <c r="AV9590" s="61"/>
      <c r="AW9590" s="61"/>
      <c r="AX9590" s="61"/>
      <c r="AY9590" s="61"/>
      <c r="AZ9590" s="61"/>
      <c r="BA9590" s="61"/>
    </row>
    <row r="9591" spans="39:53" x14ac:dyDescent="0.2">
      <c r="AM9591" s="61"/>
      <c r="AN9591" s="61"/>
      <c r="AO9591" s="171"/>
      <c r="AP9591" s="61"/>
      <c r="AQ9591" s="61"/>
      <c r="AR9591" s="61"/>
      <c r="AS9591" s="61"/>
      <c r="AT9591" s="61"/>
      <c r="AU9591" s="61"/>
      <c r="AV9591" s="61"/>
      <c r="AW9591" s="61"/>
      <c r="AX9591" s="61"/>
      <c r="AY9591" s="61"/>
      <c r="AZ9591" s="61"/>
      <c r="BA9591" s="61"/>
    </row>
    <row r="9592" spans="39:53" x14ac:dyDescent="0.2">
      <c r="AM9592" s="61"/>
      <c r="AN9592" s="61"/>
      <c r="AO9592" s="171"/>
      <c r="AP9592" s="61"/>
      <c r="AQ9592" s="61"/>
      <c r="AR9592" s="61"/>
      <c r="AS9592" s="61"/>
      <c r="AT9592" s="61"/>
      <c r="AU9592" s="61"/>
      <c r="AV9592" s="61"/>
      <c r="AW9592" s="61"/>
      <c r="AX9592" s="61"/>
      <c r="AY9592" s="61"/>
      <c r="AZ9592" s="61"/>
      <c r="BA9592" s="61"/>
    </row>
    <row r="9593" spans="39:53" x14ac:dyDescent="0.2">
      <c r="AM9593" s="61"/>
      <c r="AN9593" s="61"/>
      <c r="AO9593" s="171"/>
      <c r="AP9593" s="61"/>
      <c r="AQ9593" s="61"/>
      <c r="AR9593" s="61"/>
      <c r="AS9593" s="61"/>
      <c r="AT9593" s="61"/>
      <c r="AU9593" s="61"/>
      <c r="AV9593" s="61"/>
      <c r="AW9593" s="61"/>
      <c r="AX9593" s="61"/>
      <c r="AY9593" s="61"/>
      <c r="AZ9593" s="61"/>
      <c r="BA9593" s="61"/>
    </row>
    <row r="9594" spans="39:53" x14ac:dyDescent="0.2">
      <c r="AM9594" s="61"/>
      <c r="AN9594" s="61"/>
      <c r="AO9594" s="171"/>
      <c r="AP9594" s="61"/>
      <c r="AQ9594" s="61"/>
      <c r="AR9594" s="61"/>
      <c r="AS9594" s="61"/>
      <c r="AT9594" s="61"/>
      <c r="AU9594" s="61"/>
      <c r="AV9594" s="61"/>
      <c r="AW9594" s="61"/>
      <c r="AX9594" s="61"/>
      <c r="AY9594" s="61"/>
      <c r="AZ9594" s="61"/>
      <c r="BA9594" s="61"/>
    </row>
    <row r="9595" spans="39:53" x14ac:dyDescent="0.2">
      <c r="AM9595" s="61"/>
      <c r="AN9595" s="61"/>
      <c r="AO9595" s="171"/>
      <c r="AP9595" s="61"/>
      <c r="AQ9595" s="61"/>
      <c r="AR9595" s="61"/>
      <c r="AS9595" s="61"/>
      <c r="AT9595" s="61"/>
      <c r="AU9595" s="61"/>
      <c r="AV9595" s="61"/>
      <c r="AW9595" s="61"/>
      <c r="AX9595" s="61"/>
      <c r="AY9595" s="61"/>
      <c r="AZ9595" s="61"/>
      <c r="BA9595" s="61"/>
    </row>
    <row r="9596" spans="39:53" x14ac:dyDescent="0.2">
      <c r="AM9596" s="61"/>
      <c r="AN9596" s="61"/>
      <c r="AO9596" s="171"/>
      <c r="AP9596" s="61"/>
      <c r="AQ9596" s="61"/>
      <c r="AR9596" s="61"/>
      <c r="AS9596" s="61"/>
      <c r="AT9596" s="61"/>
      <c r="AU9596" s="61"/>
      <c r="AV9596" s="61"/>
      <c r="AW9596" s="61"/>
      <c r="AX9596" s="61"/>
      <c r="AY9596" s="61"/>
      <c r="AZ9596" s="61"/>
      <c r="BA9596" s="61"/>
    </row>
    <row r="9597" spans="39:53" x14ac:dyDescent="0.2">
      <c r="AM9597" s="61"/>
      <c r="AN9597" s="61"/>
      <c r="AO9597" s="171"/>
      <c r="AP9597" s="61"/>
      <c r="AQ9597" s="61"/>
      <c r="AR9597" s="61"/>
      <c r="AS9597" s="61"/>
      <c r="AT9597" s="61"/>
      <c r="AU9597" s="61"/>
      <c r="AV9597" s="61"/>
      <c r="AW9597" s="61"/>
      <c r="AX9597" s="61"/>
      <c r="AY9597" s="61"/>
      <c r="AZ9597" s="61"/>
      <c r="BA9597" s="61"/>
    </row>
    <row r="9598" spans="39:53" x14ac:dyDescent="0.2">
      <c r="AM9598" s="61"/>
      <c r="AN9598" s="61"/>
      <c r="AO9598" s="171"/>
      <c r="AP9598" s="61"/>
      <c r="AQ9598" s="61"/>
      <c r="AR9598" s="61"/>
      <c r="AS9598" s="61"/>
      <c r="AT9598" s="61"/>
      <c r="AU9598" s="61"/>
      <c r="AV9598" s="61"/>
      <c r="AW9598" s="61"/>
      <c r="AX9598" s="61"/>
      <c r="AY9598" s="61"/>
      <c r="AZ9598" s="61"/>
      <c r="BA9598" s="61"/>
    </row>
    <row r="9599" spans="39:53" x14ac:dyDescent="0.2">
      <c r="AM9599" s="61"/>
      <c r="AN9599" s="61"/>
      <c r="AO9599" s="171"/>
      <c r="AP9599" s="61"/>
      <c r="AQ9599" s="61"/>
      <c r="AR9599" s="61"/>
      <c r="AS9599" s="61"/>
      <c r="AT9599" s="61"/>
      <c r="AU9599" s="61"/>
      <c r="AV9599" s="61"/>
      <c r="AW9599" s="61"/>
      <c r="AX9599" s="61"/>
      <c r="AY9599" s="61"/>
      <c r="AZ9599" s="61"/>
      <c r="BA9599" s="61"/>
    </row>
    <row r="9600" spans="39:53" x14ac:dyDescent="0.2">
      <c r="AM9600" s="61"/>
      <c r="AN9600" s="61"/>
      <c r="AO9600" s="171"/>
      <c r="AP9600" s="61"/>
      <c r="AQ9600" s="61"/>
      <c r="AR9600" s="61"/>
      <c r="AS9600" s="61"/>
      <c r="AT9600" s="61"/>
      <c r="AU9600" s="61"/>
      <c r="AV9600" s="61"/>
      <c r="AW9600" s="61"/>
      <c r="AX9600" s="61"/>
      <c r="AY9600" s="61"/>
      <c r="AZ9600" s="61"/>
      <c r="BA9600" s="61"/>
    </row>
    <row r="9601" spans="39:53" x14ac:dyDescent="0.2">
      <c r="AM9601" s="61"/>
      <c r="AN9601" s="61"/>
      <c r="AO9601" s="171"/>
      <c r="AP9601" s="61"/>
      <c r="AQ9601" s="61"/>
      <c r="AR9601" s="61"/>
      <c r="AS9601" s="61"/>
      <c r="AT9601" s="61"/>
      <c r="AU9601" s="61"/>
      <c r="AV9601" s="61"/>
      <c r="AW9601" s="61"/>
      <c r="AX9601" s="61"/>
      <c r="AY9601" s="61"/>
      <c r="AZ9601" s="61"/>
      <c r="BA9601" s="61"/>
    </row>
    <row r="9602" spans="39:53" x14ac:dyDescent="0.2">
      <c r="AM9602" s="61"/>
      <c r="AN9602" s="61"/>
      <c r="AO9602" s="171"/>
      <c r="AP9602" s="61"/>
      <c r="AQ9602" s="61"/>
      <c r="AR9602" s="61"/>
      <c r="AS9602" s="61"/>
      <c r="AT9602" s="61"/>
      <c r="AU9602" s="61"/>
      <c r="AV9602" s="61"/>
      <c r="AW9602" s="61"/>
      <c r="AX9602" s="61"/>
      <c r="AY9602" s="61"/>
      <c r="AZ9602" s="61"/>
      <c r="BA9602" s="61"/>
    </row>
    <row r="9603" spans="39:53" x14ac:dyDescent="0.2">
      <c r="AM9603" s="61"/>
      <c r="AN9603" s="61"/>
      <c r="AO9603" s="171"/>
      <c r="AP9603" s="61"/>
      <c r="AQ9603" s="61"/>
      <c r="AR9603" s="61"/>
      <c r="AS9603" s="61"/>
      <c r="AT9603" s="61"/>
      <c r="AU9603" s="61"/>
      <c r="AV9603" s="61"/>
      <c r="AW9603" s="61"/>
      <c r="AX9603" s="61"/>
      <c r="AY9603" s="61"/>
      <c r="AZ9603" s="61"/>
      <c r="BA9603" s="61"/>
    </row>
    <row r="9604" spans="39:53" x14ac:dyDescent="0.2">
      <c r="AM9604" s="61"/>
      <c r="AN9604" s="61"/>
      <c r="AO9604" s="171"/>
      <c r="AP9604" s="61"/>
      <c r="AQ9604" s="61"/>
      <c r="AR9604" s="61"/>
      <c r="AS9604" s="61"/>
      <c r="AT9604" s="61"/>
      <c r="AU9604" s="61"/>
      <c r="AV9604" s="61"/>
      <c r="AW9604" s="61"/>
      <c r="AX9604" s="61"/>
      <c r="AY9604" s="61"/>
      <c r="AZ9604" s="61"/>
      <c r="BA9604" s="61"/>
    </row>
    <row r="9605" spans="39:53" x14ac:dyDescent="0.2">
      <c r="AM9605" s="61"/>
      <c r="AN9605" s="61"/>
      <c r="AO9605" s="171"/>
      <c r="AP9605" s="61"/>
      <c r="AQ9605" s="61"/>
      <c r="AR9605" s="61"/>
      <c r="AS9605" s="61"/>
      <c r="AT9605" s="61"/>
      <c r="AU9605" s="61"/>
      <c r="AV9605" s="61"/>
      <c r="AW9605" s="61"/>
      <c r="AX9605" s="61"/>
      <c r="AY9605" s="61"/>
      <c r="AZ9605" s="61"/>
      <c r="BA9605" s="61"/>
    </row>
    <row r="9606" spans="39:53" x14ac:dyDescent="0.2">
      <c r="AM9606" s="61"/>
      <c r="AN9606" s="61"/>
      <c r="AO9606" s="171"/>
      <c r="AP9606" s="61"/>
      <c r="AQ9606" s="61"/>
      <c r="AR9606" s="61"/>
      <c r="AS9606" s="61"/>
      <c r="AT9606" s="61"/>
      <c r="AU9606" s="61"/>
      <c r="AV9606" s="61"/>
      <c r="AW9606" s="61"/>
      <c r="AX9606" s="61"/>
      <c r="AY9606" s="61"/>
      <c r="AZ9606" s="61"/>
      <c r="BA9606" s="61"/>
    </row>
    <row r="9607" spans="39:53" x14ac:dyDescent="0.2">
      <c r="AM9607" s="61"/>
      <c r="AN9607" s="61"/>
      <c r="AO9607" s="171"/>
      <c r="AP9607" s="61"/>
      <c r="AQ9607" s="61"/>
      <c r="AR9607" s="61"/>
      <c r="AS9607" s="61"/>
      <c r="AT9607" s="61"/>
      <c r="AU9607" s="61"/>
      <c r="AV9607" s="61"/>
      <c r="AW9607" s="61"/>
      <c r="AX9607" s="61"/>
      <c r="AY9607" s="61"/>
      <c r="AZ9607" s="61"/>
      <c r="BA9607" s="61"/>
    </row>
    <row r="9608" spans="39:53" x14ac:dyDescent="0.2">
      <c r="AM9608" s="61"/>
      <c r="AN9608" s="61"/>
      <c r="AO9608" s="171"/>
      <c r="AP9608" s="61"/>
      <c r="AQ9608" s="61"/>
      <c r="AR9608" s="61"/>
      <c r="AS9608" s="61"/>
      <c r="AT9608" s="61"/>
      <c r="AU9608" s="61"/>
      <c r="AV9608" s="61"/>
      <c r="AW9608" s="61"/>
      <c r="AX9608" s="61"/>
      <c r="AY9608" s="61"/>
      <c r="AZ9608" s="61"/>
      <c r="BA9608" s="61"/>
    </row>
    <row r="9609" spans="39:53" x14ac:dyDescent="0.2">
      <c r="AM9609" s="61"/>
      <c r="AN9609" s="61"/>
      <c r="AO9609" s="171"/>
      <c r="AP9609" s="61"/>
      <c r="AQ9609" s="61"/>
      <c r="AR9609" s="61"/>
      <c r="AS9609" s="61"/>
      <c r="AT9609" s="61"/>
      <c r="AU9609" s="61"/>
      <c r="AV9609" s="61"/>
      <c r="AW9609" s="61"/>
      <c r="AX9609" s="61"/>
      <c r="AY9609" s="61"/>
      <c r="AZ9609" s="61"/>
      <c r="BA9609" s="61"/>
    </row>
    <row r="9610" spans="39:53" x14ac:dyDescent="0.2">
      <c r="AM9610" s="61"/>
      <c r="AN9610" s="61"/>
      <c r="AO9610" s="171"/>
      <c r="AP9610" s="61"/>
      <c r="AQ9610" s="61"/>
      <c r="AR9610" s="61"/>
      <c r="AS9610" s="61"/>
      <c r="AT9610" s="61"/>
      <c r="AU9610" s="61"/>
      <c r="AV9610" s="61"/>
      <c r="AW9610" s="61"/>
      <c r="AX9610" s="61"/>
      <c r="AY9610" s="61"/>
      <c r="AZ9610" s="61"/>
      <c r="BA9610" s="61"/>
    </row>
    <row r="9611" spans="39:53" x14ac:dyDescent="0.2">
      <c r="AM9611" s="61"/>
      <c r="AN9611" s="61"/>
      <c r="AO9611" s="171"/>
      <c r="AP9611" s="61"/>
      <c r="AQ9611" s="61"/>
      <c r="AR9611" s="61"/>
      <c r="AS9611" s="61"/>
      <c r="AT9611" s="61"/>
      <c r="AU9611" s="61"/>
      <c r="AV9611" s="61"/>
      <c r="AW9611" s="61"/>
      <c r="AX9611" s="61"/>
      <c r="AY9611" s="61"/>
      <c r="AZ9611" s="61"/>
      <c r="BA9611" s="61"/>
    </row>
    <row r="9612" spans="39:53" x14ac:dyDescent="0.2">
      <c r="AM9612" s="61"/>
      <c r="AN9612" s="61"/>
      <c r="AO9612" s="171"/>
      <c r="AP9612" s="61"/>
      <c r="AQ9612" s="61"/>
      <c r="AR9612" s="61"/>
      <c r="AS9612" s="61"/>
      <c r="AT9612" s="61"/>
      <c r="AU9612" s="61"/>
      <c r="AV9612" s="61"/>
      <c r="AW9612" s="61"/>
      <c r="AX9612" s="61"/>
      <c r="AY9612" s="61"/>
      <c r="AZ9612" s="61"/>
      <c r="BA9612" s="61"/>
    </row>
    <row r="9613" spans="39:53" x14ac:dyDescent="0.2">
      <c r="AM9613" s="61"/>
      <c r="AN9613" s="61"/>
      <c r="AO9613" s="171"/>
      <c r="AP9613" s="61"/>
      <c r="AQ9613" s="61"/>
      <c r="AR9613" s="61"/>
      <c r="AS9613" s="61"/>
      <c r="AT9613" s="61"/>
      <c r="AU9613" s="61"/>
      <c r="AV9613" s="61"/>
      <c r="AW9613" s="61"/>
      <c r="AX9613" s="61"/>
      <c r="AY9613" s="61"/>
      <c r="AZ9613" s="61"/>
      <c r="BA9613" s="61"/>
    </row>
    <row r="9614" spans="39:53" x14ac:dyDescent="0.2">
      <c r="AM9614" s="61"/>
      <c r="AN9614" s="61"/>
      <c r="AO9614" s="171"/>
      <c r="AP9614" s="61"/>
      <c r="AQ9614" s="61"/>
      <c r="AR9614" s="61"/>
      <c r="AS9614" s="61"/>
      <c r="AT9614" s="61"/>
      <c r="AU9614" s="61"/>
      <c r="AV9614" s="61"/>
      <c r="AW9614" s="61"/>
      <c r="AX9614" s="61"/>
      <c r="AY9614" s="61"/>
      <c r="AZ9614" s="61"/>
      <c r="BA9614" s="61"/>
    </row>
    <row r="9615" spans="39:53" x14ac:dyDescent="0.2">
      <c r="AM9615" s="61"/>
      <c r="AN9615" s="61"/>
      <c r="AO9615" s="171"/>
      <c r="AP9615" s="61"/>
      <c r="AQ9615" s="61"/>
      <c r="AR9615" s="61"/>
      <c r="AS9615" s="61"/>
      <c r="AT9615" s="61"/>
      <c r="AU9615" s="61"/>
      <c r="AV9615" s="61"/>
      <c r="AW9615" s="61"/>
      <c r="AX9615" s="61"/>
      <c r="AY9615" s="61"/>
      <c r="AZ9615" s="61"/>
      <c r="BA9615" s="61"/>
    </row>
    <row r="9616" spans="39:53" x14ac:dyDescent="0.2">
      <c r="AM9616" s="61"/>
      <c r="AN9616" s="61"/>
      <c r="AO9616" s="171"/>
      <c r="AP9616" s="61"/>
      <c r="AQ9616" s="61"/>
      <c r="AR9616" s="61"/>
      <c r="AS9616" s="61"/>
      <c r="AT9616" s="61"/>
      <c r="AU9616" s="61"/>
      <c r="AV9616" s="61"/>
      <c r="AW9616" s="61"/>
      <c r="AX9616" s="61"/>
      <c r="AY9616" s="61"/>
      <c r="AZ9616" s="61"/>
      <c r="BA9616" s="61"/>
    </row>
    <row r="9617" spans="39:53" x14ac:dyDescent="0.2">
      <c r="AM9617" s="61"/>
      <c r="AN9617" s="61"/>
      <c r="AO9617" s="171"/>
      <c r="AP9617" s="61"/>
      <c r="AQ9617" s="61"/>
      <c r="AR9617" s="61"/>
      <c r="AS9617" s="61"/>
      <c r="AT9617" s="61"/>
      <c r="AU9617" s="61"/>
      <c r="AV9617" s="61"/>
      <c r="AW9617" s="61"/>
      <c r="AX9617" s="61"/>
      <c r="AY9617" s="61"/>
      <c r="AZ9617" s="61"/>
      <c r="BA9617" s="61"/>
    </row>
    <row r="9618" spans="39:53" x14ac:dyDescent="0.2">
      <c r="AM9618" s="61"/>
      <c r="AN9618" s="61"/>
      <c r="AO9618" s="171"/>
      <c r="AP9618" s="61"/>
      <c r="AQ9618" s="61"/>
      <c r="AR9618" s="61"/>
      <c r="AS9618" s="61"/>
      <c r="AT9618" s="61"/>
      <c r="AU9618" s="61"/>
      <c r="AV9618" s="61"/>
      <c r="AW9618" s="61"/>
      <c r="AX9618" s="61"/>
      <c r="AY9618" s="61"/>
      <c r="AZ9618" s="61"/>
      <c r="BA9618" s="61"/>
    </row>
    <row r="9619" spans="39:53" x14ac:dyDescent="0.2">
      <c r="AM9619" s="61"/>
      <c r="AN9619" s="61"/>
      <c r="AO9619" s="171"/>
      <c r="AP9619" s="61"/>
      <c r="AQ9619" s="61"/>
      <c r="AR9619" s="61"/>
      <c r="AS9619" s="61"/>
      <c r="AT9619" s="61"/>
      <c r="AU9619" s="61"/>
      <c r="AV9619" s="61"/>
      <c r="AW9619" s="61"/>
      <c r="AX9619" s="61"/>
      <c r="AY9619" s="61"/>
      <c r="AZ9619" s="61"/>
      <c r="BA9619" s="61"/>
    </row>
    <row r="9620" spans="39:53" x14ac:dyDescent="0.2">
      <c r="AM9620" s="61"/>
      <c r="AN9620" s="61"/>
      <c r="AO9620" s="171"/>
      <c r="AP9620" s="61"/>
      <c r="AQ9620" s="61"/>
      <c r="AR9620" s="61"/>
      <c r="AS9620" s="61"/>
      <c r="AT9620" s="61"/>
      <c r="AU9620" s="61"/>
      <c r="AV9620" s="61"/>
      <c r="AW9620" s="61"/>
      <c r="AX9620" s="61"/>
      <c r="AY9620" s="61"/>
      <c r="AZ9620" s="61"/>
      <c r="BA9620" s="61"/>
    </row>
    <row r="9621" spans="39:53" x14ac:dyDescent="0.2">
      <c r="AM9621" s="61"/>
      <c r="AN9621" s="61"/>
      <c r="AO9621" s="171"/>
      <c r="AP9621" s="61"/>
      <c r="AQ9621" s="61"/>
      <c r="AR9621" s="61"/>
      <c r="AS9621" s="61"/>
      <c r="AT9621" s="61"/>
      <c r="AU9621" s="61"/>
      <c r="AV9621" s="61"/>
      <c r="AW9621" s="61"/>
      <c r="AX9621" s="61"/>
      <c r="AY9621" s="61"/>
      <c r="AZ9621" s="61"/>
      <c r="BA9621" s="61"/>
    </row>
    <row r="9622" spans="39:53" x14ac:dyDescent="0.2">
      <c r="AM9622" s="61"/>
      <c r="AN9622" s="61"/>
      <c r="AO9622" s="171"/>
      <c r="AP9622" s="61"/>
      <c r="AQ9622" s="61"/>
      <c r="AR9622" s="61"/>
      <c r="AS9622" s="61"/>
      <c r="AT9622" s="61"/>
      <c r="AU9622" s="61"/>
      <c r="AV9622" s="61"/>
      <c r="AW9622" s="61"/>
      <c r="AX9622" s="61"/>
      <c r="AY9622" s="61"/>
      <c r="AZ9622" s="61"/>
      <c r="BA9622" s="61"/>
    </row>
    <row r="9623" spans="39:53" x14ac:dyDescent="0.2">
      <c r="AM9623" s="61"/>
      <c r="AN9623" s="61"/>
      <c r="AO9623" s="171"/>
      <c r="AP9623" s="61"/>
      <c r="AQ9623" s="61"/>
      <c r="AR9623" s="61"/>
      <c r="AS9623" s="61"/>
      <c r="AT9623" s="61"/>
      <c r="AU9623" s="61"/>
      <c r="AV9623" s="61"/>
      <c r="AW9623" s="61"/>
      <c r="AX9623" s="61"/>
      <c r="AY9623" s="61"/>
      <c r="AZ9623" s="61"/>
      <c r="BA9623" s="61"/>
    </row>
    <row r="9624" spans="39:53" x14ac:dyDescent="0.2">
      <c r="AM9624" s="61"/>
      <c r="AN9624" s="61"/>
      <c r="AO9624" s="171"/>
      <c r="AP9624" s="61"/>
      <c r="AQ9624" s="61"/>
      <c r="AR9624" s="61"/>
      <c r="AS9624" s="61"/>
      <c r="AT9624" s="61"/>
      <c r="AU9624" s="61"/>
      <c r="AV9624" s="61"/>
      <c r="AW9624" s="61"/>
      <c r="AX9624" s="61"/>
      <c r="AY9624" s="61"/>
      <c r="AZ9624" s="61"/>
      <c r="BA9624" s="61"/>
    </row>
    <row r="9625" spans="39:53" x14ac:dyDescent="0.2">
      <c r="AM9625" s="61"/>
      <c r="AN9625" s="61"/>
      <c r="AO9625" s="171"/>
      <c r="AP9625" s="61"/>
      <c r="AQ9625" s="61"/>
      <c r="AR9625" s="61"/>
      <c r="AS9625" s="61"/>
      <c r="AT9625" s="61"/>
      <c r="AU9625" s="61"/>
      <c r="AV9625" s="61"/>
      <c r="AW9625" s="61"/>
      <c r="AX9625" s="61"/>
      <c r="AY9625" s="61"/>
      <c r="AZ9625" s="61"/>
      <c r="BA9625" s="61"/>
    </row>
    <row r="9626" spans="39:53" x14ac:dyDescent="0.2">
      <c r="AM9626" s="61"/>
      <c r="AN9626" s="61"/>
      <c r="AO9626" s="171"/>
      <c r="AP9626" s="61"/>
      <c r="AQ9626" s="61"/>
      <c r="AR9626" s="61"/>
      <c r="AS9626" s="61"/>
      <c r="AT9626" s="61"/>
      <c r="AU9626" s="61"/>
      <c r="AV9626" s="61"/>
      <c r="AW9626" s="61"/>
      <c r="AX9626" s="61"/>
      <c r="AY9626" s="61"/>
      <c r="AZ9626" s="61"/>
      <c r="BA9626" s="61"/>
    </row>
    <row r="9627" spans="39:53" x14ac:dyDescent="0.2">
      <c r="AM9627" s="61"/>
      <c r="AN9627" s="61"/>
      <c r="AO9627" s="171"/>
      <c r="AP9627" s="61"/>
      <c r="AQ9627" s="61"/>
      <c r="AR9627" s="61"/>
      <c r="AS9627" s="61"/>
      <c r="AT9627" s="61"/>
      <c r="AU9627" s="61"/>
      <c r="AV9627" s="61"/>
      <c r="AW9627" s="61"/>
      <c r="AX9627" s="61"/>
      <c r="AY9627" s="61"/>
      <c r="AZ9627" s="61"/>
      <c r="BA9627" s="61"/>
    </row>
    <row r="9628" spans="39:53" x14ac:dyDescent="0.2">
      <c r="AM9628" s="61"/>
      <c r="AN9628" s="61"/>
      <c r="AO9628" s="171"/>
      <c r="AP9628" s="61"/>
      <c r="AQ9628" s="61"/>
      <c r="AR9628" s="61"/>
      <c r="AS9628" s="61"/>
      <c r="AT9628" s="61"/>
      <c r="AU9628" s="61"/>
      <c r="AV9628" s="61"/>
      <c r="AW9628" s="61"/>
      <c r="AX9628" s="61"/>
      <c r="AY9628" s="61"/>
      <c r="AZ9628" s="61"/>
      <c r="BA9628" s="61"/>
    </row>
    <row r="9629" spans="39:53" x14ac:dyDescent="0.2">
      <c r="AM9629" s="61"/>
      <c r="AN9629" s="61"/>
      <c r="AO9629" s="171"/>
      <c r="AP9629" s="61"/>
      <c r="AQ9629" s="61"/>
      <c r="AR9629" s="61"/>
      <c r="AS9629" s="61"/>
      <c r="AT9629" s="61"/>
      <c r="AU9629" s="61"/>
      <c r="AV9629" s="61"/>
      <c r="AW9629" s="61"/>
      <c r="AX9629" s="61"/>
      <c r="AY9629" s="61"/>
      <c r="AZ9629" s="61"/>
      <c r="BA9629" s="61"/>
    </row>
    <row r="9630" spans="39:53" x14ac:dyDescent="0.2">
      <c r="AM9630" s="61"/>
      <c r="AN9630" s="61"/>
      <c r="AO9630" s="171"/>
      <c r="AP9630" s="61"/>
      <c r="AQ9630" s="61"/>
      <c r="AR9630" s="61"/>
      <c r="AS9630" s="61"/>
      <c r="AT9630" s="61"/>
      <c r="AU9630" s="61"/>
      <c r="AV9630" s="61"/>
      <c r="AW9630" s="61"/>
      <c r="AX9630" s="61"/>
      <c r="AY9630" s="61"/>
      <c r="AZ9630" s="61"/>
      <c r="BA9630" s="61"/>
    </row>
    <row r="9631" spans="39:53" x14ac:dyDescent="0.2">
      <c r="AM9631" s="61"/>
      <c r="AN9631" s="61"/>
      <c r="AO9631" s="171"/>
      <c r="AP9631" s="61"/>
      <c r="AQ9631" s="61"/>
      <c r="AR9631" s="61"/>
      <c r="AS9631" s="61"/>
      <c r="AT9631" s="61"/>
      <c r="AU9631" s="61"/>
      <c r="AV9631" s="61"/>
      <c r="AW9631" s="61"/>
      <c r="AX9631" s="61"/>
      <c r="AY9631" s="61"/>
      <c r="AZ9631" s="61"/>
      <c r="BA9631" s="61"/>
    </row>
    <row r="9632" spans="39:53" x14ac:dyDescent="0.2">
      <c r="AM9632" s="61"/>
      <c r="AN9632" s="61"/>
      <c r="AO9632" s="171"/>
      <c r="AP9632" s="61"/>
      <c r="AQ9632" s="61"/>
      <c r="AR9632" s="61"/>
      <c r="AS9632" s="61"/>
      <c r="AT9632" s="61"/>
      <c r="AU9632" s="61"/>
      <c r="AV9632" s="61"/>
      <c r="AW9632" s="61"/>
      <c r="AX9632" s="61"/>
      <c r="AY9632" s="61"/>
      <c r="AZ9632" s="61"/>
      <c r="BA9632" s="61"/>
    </row>
    <row r="9633" spans="39:53" x14ac:dyDescent="0.2">
      <c r="AM9633" s="61"/>
      <c r="AN9633" s="61"/>
      <c r="AO9633" s="171"/>
      <c r="AP9633" s="61"/>
      <c r="AQ9633" s="61"/>
      <c r="AR9633" s="61"/>
      <c r="AS9633" s="61"/>
      <c r="AT9633" s="61"/>
      <c r="AU9633" s="61"/>
      <c r="AV9633" s="61"/>
      <c r="AW9633" s="61"/>
      <c r="AX9633" s="61"/>
      <c r="AY9633" s="61"/>
      <c r="AZ9633" s="61"/>
      <c r="BA9633" s="61"/>
    </row>
    <row r="9634" spans="39:53" x14ac:dyDescent="0.2">
      <c r="AM9634" s="61"/>
      <c r="AN9634" s="61"/>
      <c r="AO9634" s="171"/>
      <c r="AP9634" s="61"/>
      <c r="AQ9634" s="61"/>
      <c r="AR9634" s="61"/>
      <c r="AS9634" s="61"/>
      <c r="AT9634" s="61"/>
      <c r="AU9634" s="61"/>
      <c r="AV9634" s="61"/>
      <c r="AW9634" s="61"/>
      <c r="AX9634" s="61"/>
      <c r="AY9634" s="61"/>
      <c r="AZ9634" s="61"/>
      <c r="BA9634" s="61"/>
    </row>
    <row r="9635" spans="39:53" x14ac:dyDescent="0.2">
      <c r="AM9635" s="61"/>
      <c r="AN9635" s="61"/>
      <c r="AO9635" s="171"/>
      <c r="AP9635" s="61"/>
      <c r="AQ9635" s="61"/>
      <c r="AR9635" s="61"/>
      <c r="AS9635" s="61"/>
      <c r="AT9635" s="61"/>
      <c r="AU9635" s="61"/>
      <c r="AV9635" s="61"/>
      <c r="AW9635" s="61"/>
      <c r="AX9635" s="61"/>
      <c r="AY9635" s="61"/>
      <c r="AZ9635" s="61"/>
      <c r="BA9635" s="61"/>
    </row>
    <row r="9636" spans="39:53" x14ac:dyDescent="0.2">
      <c r="AM9636" s="61"/>
      <c r="AN9636" s="61"/>
      <c r="AO9636" s="171"/>
      <c r="AP9636" s="61"/>
      <c r="AQ9636" s="61"/>
      <c r="AR9636" s="61"/>
      <c r="AS9636" s="61"/>
      <c r="AT9636" s="61"/>
      <c r="AU9636" s="61"/>
      <c r="AV9636" s="61"/>
      <c r="AW9636" s="61"/>
      <c r="AX9636" s="61"/>
      <c r="AY9636" s="61"/>
      <c r="AZ9636" s="61"/>
      <c r="BA9636" s="61"/>
    </row>
    <row r="9637" spans="39:53" x14ac:dyDescent="0.2">
      <c r="AM9637" s="61"/>
      <c r="AN9637" s="61"/>
      <c r="AO9637" s="171"/>
      <c r="AP9637" s="61"/>
      <c r="AQ9637" s="61"/>
      <c r="AR9637" s="61"/>
      <c r="AS9637" s="61"/>
      <c r="AT9637" s="61"/>
      <c r="AU9637" s="61"/>
      <c r="AV9637" s="61"/>
      <c r="AW9637" s="61"/>
      <c r="AX9637" s="61"/>
      <c r="AY9637" s="61"/>
      <c r="AZ9637" s="61"/>
      <c r="BA9637" s="61"/>
    </row>
    <row r="9638" spans="39:53" x14ac:dyDescent="0.2">
      <c r="AM9638" s="61"/>
      <c r="AN9638" s="61"/>
      <c r="AO9638" s="171"/>
      <c r="AP9638" s="61"/>
      <c r="AQ9638" s="61"/>
      <c r="AR9638" s="61"/>
      <c r="AS9638" s="61"/>
      <c r="AT9638" s="61"/>
      <c r="AU9638" s="61"/>
      <c r="AV9638" s="61"/>
      <c r="AW9638" s="61"/>
      <c r="AX9638" s="61"/>
      <c r="AY9638" s="61"/>
      <c r="AZ9638" s="61"/>
      <c r="BA9638" s="61"/>
    </row>
    <row r="9639" spans="39:53" x14ac:dyDescent="0.2">
      <c r="AM9639" s="61"/>
      <c r="AN9639" s="61"/>
      <c r="AO9639" s="171"/>
      <c r="AP9639" s="61"/>
      <c r="AQ9639" s="61"/>
      <c r="AR9639" s="61"/>
      <c r="AS9639" s="61"/>
      <c r="AT9639" s="61"/>
      <c r="AU9639" s="61"/>
      <c r="AV9639" s="61"/>
      <c r="AW9639" s="61"/>
      <c r="AX9639" s="61"/>
      <c r="AY9639" s="61"/>
      <c r="AZ9639" s="61"/>
      <c r="BA9639" s="61"/>
    </row>
    <row r="9640" spans="39:53" x14ac:dyDescent="0.2">
      <c r="AM9640" s="61"/>
      <c r="AN9640" s="61"/>
      <c r="AO9640" s="171"/>
      <c r="AP9640" s="61"/>
      <c r="AQ9640" s="61"/>
      <c r="AR9640" s="61"/>
      <c r="AS9640" s="61"/>
      <c r="AT9640" s="61"/>
      <c r="AU9640" s="61"/>
      <c r="AV9640" s="61"/>
      <c r="AW9640" s="61"/>
      <c r="AX9640" s="61"/>
      <c r="AY9640" s="61"/>
      <c r="AZ9640" s="61"/>
      <c r="BA9640" s="61"/>
    </row>
    <row r="9641" spans="39:53" x14ac:dyDescent="0.2">
      <c r="AM9641" s="61"/>
      <c r="AN9641" s="61"/>
      <c r="AO9641" s="171"/>
      <c r="AP9641" s="61"/>
      <c r="AQ9641" s="61"/>
      <c r="AR9641" s="61"/>
      <c r="AS9641" s="61"/>
      <c r="AT9641" s="61"/>
      <c r="AU9641" s="61"/>
      <c r="AV9641" s="61"/>
      <c r="AW9641" s="61"/>
      <c r="AX9641" s="61"/>
      <c r="AY9641" s="61"/>
      <c r="AZ9641" s="61"/>
      <c r="BA9641" s="61"/>
    </row>
    <row r="9642" spans="39:53" x14ac:dyDescent="0.2">
      <c r="AM9642" s="61"/>
      <c r="AN9642" s="61"/>
      <c r="AO9642" s="171"/>
      <c r="AP9642" s="61"/>
      <c r="AQ9642" s="61"/>
      <c r="AR9642" s="61"/>
      <c r="AS9642" s="61"/>
      <c r="AT9642" s="61"/>
      <c r="AU9642" s="61"/>
      <c r="AV9642" s="61"/>
      <c r="AW9642" s="61"/>
      <c r="AX9642" s="61"/>
      <c r="AY9642" s="61"/>
      <c r="AZ9642" s="61"/>
      <c r="BA9642" s="61"/>
    </row>
    <row r="9643" spans="39:53" x14ac:dyDescent="0.2">
      <c r="AM9643" s="61"/>
      <c r="AN9643" s="61"/>
      <c r="AO9643" s="171"/>
      <c r="AP9643" s="61"/>
      <c r="AQ9643" s="61"/>
      <c r="AR9643" s="61"/>
      <c r="AS9643" s="61"/>
      <c r="AT9643" s="61"/>
      <c r="AU9643" s="61"/>
      <c r="AV9643" s="61"/>
      <c r="AW9643" s="61"/>
      <c r="AX9643" s="61"/>
      <c r="AY9643" s="61"/>
      <c r="AZ9643" s="61"/>
      <c r="BA9643" s="61"/>
    </row>
    <row r="9644" spans="39:53" x14ac:dyDescent="0.2">
      <c r="AM9644" s="61"/>
      <c r="AN9644" s="61"/>
      <c r="AO9644" s="171"/>
      <c r="AP9644" s="61"/>
      <c r="AQ9644" s="61"/>
      <c r="AR9644" s="61"/>
      <c r="AS9644" s="61"/>
      <c r="AT9644" s="61"/>
      <c r="AU9644" s="61"/>
      <c r="AV9644" s="61"/>
      <c r="AW9644" s="61"/>
      <c r="AX9644" s="61"/>
      <c r="AY9644" s="61"/>
      <c r="AZ9644" s="61"/>
      <c r="BA9644" s="61"/>
    </row>
    <row r="9645" spans="39:53" x14ac:dyDescent="0.2">
      <c r="AM9645" s="61"/>
      <c r="AN9645" s="61"/>
      <c r="AO9645" s="171"/>
      <c r="AP9645" s="61"/>
      <c r="AQ9645" s="61"/>
      <c r="AR9645" s="61"/>
      <c r="AS9645" s="61"/>
      <c r="AT9645" s="61"/>
      <c r="AU9645" s="61"/>
      <c r="AV9645" s="61"/>
      <c r="AW9645" s="61"/>
      <c r="AX9645" s="61"/>
      <c r="AY9645" s="61"/>
      <c r="AZ9645" s="61"/>
      <c r="BA9645" s="61"/>
    </row>
    <row r="9646" spans="39:53" x14ac:dyDescent="0.2">
      <c r="AM9646" s="61"/>
      <c r="AN9646" s="61"/>
      <c r="AO9646" s="171"/>
      <c r="AP9646" s="61"/>
      <c r="AQ9646" s="61"/>
      <c r="AR9646" s="61"/>
      <c r="AS9646" s="61"/>
      <c r="AT9646" s="61"/>
      <c r="AU9646" s="61"/>
      <c r="AV9646" s="61"/>
      <c r="AW9646" s="61"/>
      <c r="AX9646" s="61"/>
      <c r="AY9646" s="61"/>
      <c r="AZ9646" s="61"/>
      <c r="BA9646" s="61"/>
    </row>
    <row r="9647" spans="39:53" x14ac:dyDescent="0.2">
      <c r="AM9647" s="61"/>
      <c r="AN9647" s="61"/>
      <c r="AO9647" s="171"/>
      <c r="AP9647" s="61"/>
      <c r="AQ9647" s="61"/>
      <c r="AR9647" s="61"/>
      <c r="AS9647" s="61"/>
      <c r="AT9647" s="61"/>
      <c r="AU9647" s="61"/>
      <c r="AV9647" s="61"/>
      <c r="AW9647" s="61"/>
      <c r="AX9647" s="61"/>
      <c r="AY9647" s="61"/>
      <c r="AZ9647" s="61"/>
      <c r="BA9647" s="61"/>
    </row>
    <row r="9648" spans="39:53" x14ac:dyDescent="0.2">
      <c r="AM9648" s="61"/>
      <c r="AN9648" s="61"/>
      <c r="AO9648" s="171"/>
      <c r="AP9648" s="61"/>
      <c r="AQ9648" s="61"/>
      <c r="AR9648" s="61"/>
      <c r="AS9648" s="61"/>
      <c r="AT9648" s="61"/>
      <c r="AU9648" s="61"/>
      <c r="AV9648" s="61"/>
      <c r="AW9648" s="61"/>
      <c r="AX9648" s="61"/>
      <c r="AY9648" s="61"/>
      <c r="AZ9648" s="61"/>
      <c r="BA9648" s="61"/>
    </row>
    <row r="9649" spans="39:53" x14ac:dyDescent="0.2">
      <c r="AM9649" s="61"/>
      <c r="AN9649" s="61"/>
      <c r="AO9649" s="171"/>
      <c r="AP9649" s="61"/>
      <c r="AQ9649" s="61"/>
      <c r="AR9649" s="61"/>
      <c r="AS9649" s="61"/>
      <c r="AT9649" s="61"/>
      <c r="AU9649" s="61"/>
      <c r="AV9649" s="61"/>
      <c r="AW9649" s="61"/>
      <c r="AX9649" s="61"/>
      <c r="AY9649" s="61"/>
      <c r="AZ9649" s="61"/>
      <c r="BA9649" s="61"/>
    </row>
    <row r="9650" spans="39:53" x14ac:dyDescent="0.2">
      <c r="AM9650" s="61"/>
      <c r="AN9650" s="61"/>
      <c r="AO9650" s="171"/>
      <c r="AP9650" s="61"/>
      <c r="AQ9650" s="61"/>
      <c r="AR9650" s="61"/>
      <c r="AS9650" s="61"/>
      <c r="AT9650" s="61"/>
      <c r="AU9650" s="61"/>
      <c r="AV9650" s="61"/>
      <c r="AW9650" s="61"/>
      <c r="AX9650" s="61"/>
      <c r="AY9650" s="61"/>
      <c r="AZ9650" s="61"/>
      <c r="BA9650" s="61"/>
    </row>
    <row r="9651" spans="39:53" x14ac:dyDescent="0.2">
      <c r="AM9651" s="61"/>
      <c r="AN9651" s="61"/>
      <c r="AO9651" s="171"/>
      <c r="AP9651" s="61"/>
      <c r="AQ9651" s="61"/>
      <c r="AR9651" s="61"/>
      <c r="AS9651" s="61"/>
      <c r="AT9651" s="61"/>
      <c r="AU9651" s="61"/>
      <c r="AV9651" s="61"/>
      <c r="AW9651" s="61"/>
      <c r="AX9651" s="61"/>
      <c r="AY9651" s="61"/>
      <c r="AZ9651" s="61"/>
      <c r="BA9651" s="61"/>
    </row>
    <row r="9652" spans="39:53" x14ac:dyDescent="0.2">
      <c r="AM9652" s="61"/>
      <c r="AN9652" s="61"/>
      <c r="AO9652" s="171"/>
      <c r="AP9652" s="61"/>
      <c r="AQ9652" s="61"/>
      <c r="AR9652" s="61"/>
      <c r="AS9652" s="61"/>
      <c r="AT9652" s="61"/>
      <c r="AU9652" s="61"/>
      <c r="AV9652" s="61"/>
      <c r="AW9652" s="61"/>
      <c r="AX9652" s="61"/>
      <c r="AY9652" s="61"/>
      <c r="AZ9652" s="61"/>
      <c r="BA9652" s="61"/>
    </row>
    <row r="9653" spans="39:53" x14ac:dyDescent="0.2">
      <c r="AM9653" s="61"/>
      <c r="AN9653" s="61"/>
      <c r="AO9653" s="171"/>
      <c r="AP9653" s="61"/>
      <c r="AQ9653" s="61"/>
      <c r="AR9653" s="61"/>
      <c r="AS9653" s="61"/>
      <c r="AT9653" s="61"/>
      <c r="AU9653" s="61"/>
      <c r="AV9653" s="61"/>
      <c r="AW9653" s="61"/>
      <c r="AX9653" s="61"/>
      <c r="AY9653" s="61"/>
      <c r="AZ9653" s="61"/>
      <c r="BA9653" s="61"/>
    </row>
    <row r="9654" spans="39:53" x14ac:dyDescent="0.2">
      <c r="AM9654" s="61"/>
      <c r="AN9654" s="61"/>
      <c r="AO9654" s="171"/>
      <c r="AP9654" s="61"/>
      <c r="AQ9654" s="61"/>
      <c r="AR9654" s="61"/>
      <c r="AS9654" s="61"/>
      <c r="AT9654" s="61"/>
      <c r="AU9654" s="61"/>
      <c r="AV9654" s="61"/>
      <c r="AW9654" s="61"/>
      <c r="AX9654" s="61"/>
      <c r="AY9654" s="61"/>
      <c r="AZ9654" s="61"/>
      <c r="BA9654" s="61"/>
    </row>
    <row r="9655" spans="39:53" x14ac:dyDescent="0.2">
      <c r="AM9655" s="61"/>
      <c r="AN9655" s="61"/>
      <c r="AO9655" s="171"/>
      <c r="AP9655" s="61"/>
      <c r="AQ9655" s="61"/>
      <c r="AR9655" s="61"/>
      <c r="AS9655" s="61"/>
      <c r="AT9655" s="61"/>
      <c r="AU9655" s="61"/>
      <c r="AV9655" s="61"/>
      <c r="AW9655" s="61"/>
      <c r="AX9655" s="61"/>
      <c r="AY9655" s="61"/>
      <c r="AZ9655" s="61"/>
      <c r="BA9655" s="61"/>
    </row>
    <row r="9656" spans="39:53" x14ac:dyDescent="0.2">
      <c r="AM9656" s="61"/>
      <c r="AN9656" s="61"/>
      <c r="AO9656" s="171"/>
      <c r="AP9656" s="61"/>
      <c r="AQ9656" s="61"/>
      <c r="AR9656" s="61"/>
      <c r="AS9656" s="61"/>
      <c r="AT9656" s="61"/>
      <c r="AU9656" s="61"/>
      <c r="AV9656" s="61"/>
      <c r="AW9656" s="61"/>
      <c r="AX9656" s="61"/>
      <c r="AY9656" s="61"/>
      <c r="AZ9656" s="61"/>
      <c r="BA9656" s="61"/>
    </row>
    <row r="9657" spans="39:53" x14ac:dyDescent="0.2">
      <c r="AM9657" s="61"/>
      <c r="AN9657" s="61"/>
      <c r="AO9657" s="171"/>
      <c r="AP9657" s="61"/>
      <c r="AQ9657" s="61"/>
      <c r="AR9657" s="61"/>
      <c r="AS9657" s="61"/>
      <c r="AT9657" s="61"/>
      <c r="AU9657" s="61"/>
      <c r="AV9657" s="61"/>
      <c r="AW9657" s="61"/>
      <c r="AX9657" s="61"/>
      <c r="AY9657" s="61"/>
      <c r="AZ9657" s="61"/>
      <c r="BA9657" s="61"/>
    </row>
    <row r="9658" spans="39:53" x14ac:dyDescent="0.2">
      <c r="AM9658" s="61"/>
      <c r="AN9658" s="61"/>
      <c r="AO9658" s="171"/>
      <c r="AP9658" s="61"/>
      <c r="AQ9658" s="61"/>
      <c r="AR9658" s="61"/>
      <c r="AS9658" s="61"/>
      <c r="AT9658" s="61"/>
      <c r="AU9658" s="61"/>
      <c r="AV9658" s="61"/>
      <c r="AW9658" s="61"/>
      <c r="AX9658" s="61"/>
      <c r="AY9658" s="61"/>
      <c r="AZ9658" s="61"/>
      <c r="BA9658" s="61"/>
    </row>
    <row r="9659" spans="39:53" x14ac:dyDescent="0.2">
      <c r="AM9659" s="61"/>
      <c r="AN9659" s="61"/>
      <c r="AO9659" s="171"/>
      <c r="AP9659" s="61"/>
      <c r="AQ9659" s="61"/>
      <c r="AR9659" s="61"/>
      <c r="AS9659" s="61"/>
      <c r="AT9659" s="61"/>
      <c r="AU9659" s="61"/>
      <c r="AV9659" s="61"/>
      <c r="AW9659" s="61"/>
      <c r="AX9659" s="61"/>
      <c r="AY9659" s="61"/>
      <c r="AZ9659" s="61"/>
      <c r="BA9659" s="61"/>
    </row>
    <row r="9660" spans="39:53" x14ac:dyDescent="0.2">
      <c r="AM9660" s="61"/>
      <c r="AN9660" s="61"/>
      <c r="AO9660" s="171"/>
      <c r="AP9660" s="61"/>
      <c r="AQ9660" s="61"/>
      <c r="AR9660" s="61"/>
      <c r="AS9660" s="61"/>
      <c r="AT9660" s="61"/>
      <c r="AU9660" s="61"/>
      <c r="AV9660" s="61"/>
      <c r="AW9660" s="61"/>
      <c r="AX9660" s="61"/>
      <c r="AY9660" s="61"/>
      <c r="AZ9660" s="61"/>
      <c r="BA9660" s="61"/>
    </row>
    <row r="9661" spans="39:53" x14ac:dyDescent="0.2">
      <c r="AM9661" s="61"/>
      <c r="AN9661" s="61"/>
      <c r="AO9661" s="171"/>
      <c r="AP9661" s="61"/>
      <c r="AQ9661" s="61"/>
      <c r="AR9661" s="61"/>
      <c r="AS9661" s="61"/>
      <c r="AT9661" s="61"/>
      <c r="AU9661" s="61"/>
      <c r="AV9661" s="61"/>
      <c r="AW9661" s="61"/>
      <c r="AX9661" s="61"/>
      <c r="AY9661" s="61"/>
      <c r="AZ9661" s="61"/>
      <c r="BA9661" s="61"/>
    </row>
    <row r="9662" spans="39:53" x14ac:dyDescent="0.2">
      <c r="AM9662" s="61"/>
      <c r="AN9662" s="61"/>
      <c r="AO9662" s="171"/>
      <c r="AP9662" s="61"/>
      <c r="AQ9662" s="61"/>
      <c r="AR9662" s="61"/>
      <c r="AS9662" s="61"/>
      <c r="AT9662" s="61"/>
      <c r="AU9662" s="61"/>
      <c r="AV9662" s="61"/>
      <c r="AW9662" s="61"/>
      <c r="AX9662" s="61"/>
      <c r="AY9662" s="61"/>
      <c r="AZ9662" s="61"/>
      <c r="BA9662" s="61"/>
    </row>
    <row r="9663" spans="39:53" x14ac:dyDescent="0.2">
      <c r="AM9663" s="61"/>
      <c r="AN9663" s="61"/>
      <c r="AO9663" s="171"/>
      <c r="AP9663" s="61"/>
      <c r="AQ9663" s="61"/>
      <c r="AR9663" s="61"/>
      <c r="AS9663" s="61"/>
      <c r="AT9663" s="61"/>
      <c r="AU9663" s="61"/>
      <c r="AV9663" s="61"/>
      <c r="AW9663" s="61"/>
      <c r="AX9663" s="61"/>
      <c r="AY9663" s="61"/>
      <c r="AZ9663" s="61"/>
      <c r="BA9663" s="61"/>
    </row>
    <row r="9664" spans="39:53" x14ac:dyDescent="0.2">
      <c r="AM9664" s="61"/>
      <c r="AN9664" s="61"/>
      <c r="AO9664" s="171"/>
      <c r="AP9664" s="61"/>
      <c r="AQ9664" s="61"/>
      <c r="AR9664" s="61"/>
      <c r="AS9664" s="61"/>
      <c r="AT9664" s="61"/>
      <c r="AU9664" s="61"/>
      <c r="AV9664" s="61"/>
      <c r="AW9664" s="61"/>
      <c r="AX9664" s="61"/>
      <c r="AY9664" s="61"/>
      <c r="AZ9664" s="61"/>
      <c r="BA9664" s="61"/>
    </row>
    <row r="9665" spans="39:53" x14ac:dyDescent="0.2">
      <c r="AM9665" s="61"/>
      <c r="AN9665" s="61"/>
      <c r="AO9665" s="171"/>
      <c r="AP9665" s="61"/>
      <c r="AQ9665" s="61"/>
      <c r="AR9665" s="61"/>
      <c r="AS9665" s="61"/>
      <c r="AT9665" s="61"/>
      <c r="AU9665" s="61"/>
      <c r="AV9665" s="61"/>
      <c r="AW9665" s="61"/>
      <c r="AX9665" s="61"/>
      <c r="AY9665" s="61"/>
      <c r="AZ9665" s="61"/>
      <c r="BA9665" s="61"/>
    </row>
    <row r="9666" spans="39:53" x14ac:dyDescent="0.2">
      <c r="AM9666" s="61"/>
      <c r="AN9666" s="61"/>
      <c r="AO9666" s="171"/>
      <c r="AP9666" s="61"/>
      <c r="AQ9666" s="61"/>
      <c r="AR9666" s="61"/>
      <c r="AS9666" s="61"/>
      <c r="AT9666" s="61"/>
      <c r="AU9666" s="61"/>
      <c r="AV9666" s="61"/>
      <c r="AW9666" s="61"/>
      <c r="AX9666" s="61"/>
      <c r="AY9666" s="61"/>
      <c r="AZ9666" s="61"/>
      <c r="BA9666" s="61"/>
    </row>
    <row r="9667" spans="39:53" x14ac:dyDescent="0.2">
      <c r="AM9667" s="61"/>
      <c r="AN9667" s="61"/>
      <c r="AO9667" s="171"/>
      <c r="AP9667" s="61"/>
      <c r="AQ9667" s="61"/>
      <c r="AR9667" s="61"/>
      <c r="AS9667" s="61"/>
      <c r="AT9667" s="61"/>
      <c r="AU9667" s="61"/>
      <c r="AV9667" s="61"/>
      <c r="AW9667" s="61"/>
      <c r="AX9667" s="61"/>
      <c r="AY9667" s="61"/>
      <c r="AZ9667" s="61"/>
      <c r="BA9667" s="61"/>
    </row>
    <row r="9668" spans="39:53" x14ac:dyDescent="0.2">
      <c r="AM9668" s="61"/>
      <c r="AN9668" s="61"/>
      <c r="AO9668" s="171"/>
      <c r="AP9668" s="61"/>
      <c r="AQ9668" s="61"/>
      <c r="AR9668" s="61"/>
      <c r="AS9668" s="61"/>
      <c r="AT9668" s="61"/>
      <c r="AU9668" s="61"/>
      <c r="AV9668" s="61"/>
      <c r="AW9668" s="61"/>
      <c r="AX9668" s="61"/>
      <c r="AY9668" s="61"/>
      <c r="AZ9668" s="61"/>
      <c r="BA9668" s="61"/>
    </row>
    <row r="9669" spans="39:53" x14ac:dyDescent="0.2">
      <c r="AM9669" s="61"/>
      <c r="AN9669" s="61"/>
      <c r="AO9669" s="171"/>
      <c r="AP9669" s="61"/>
      <c r="AQ9669" s="61"/>
      <c r="AR9669" s="61"/>
      <c r="AS9669" s="61"/>
      <c r="AT9669" s="61"/>
      <c r="AU9669" s="61"/>
      <c r="AV9669" s="61"/>
      <c r="AW9669" s="61"/>
      <c r="AX9669" s="61"/>
      <c r="AY9669" s="61"/>
      <c r="AZ9669" s="61"/>
      <c r="BA9669" s="61"/>
    </row>
    <row r="9670" spans="39:53" x14ac:dyDescent="0.2">
      <c r="AM9670" s="61"/>
      <c r="AN9670" s="61"/>
      <c r="AO9670" s="171"/>
      <c r="AP9670" s="61"/>
      <c r="AQ9670" s="61"/>
      <c r="AR9670" s="61"/>
      <c r="AS9670" s="61"/>
      <c r="AT9670" s="61"/>
      <c r="AU9670" s="61"/>
      <c r="AV9670" s="61"/>
      <c r="AW9670" s="61"/>
      <c r="AX9670" s="61"/>
      <c r="AY9670" s="61"/>
      <c r="AZ9670" s="61"/>
      <c r="BA9670" s="61"/>
    </row>
    <row r="9671" spans="39:53" x14ac:dyDescent="0.2">
      <c r="AM9671" s="61"/>
      <c r="AN9671" s="61"/>
      <c r="AO9671" s="171"/>
      <c r="AP9671" s="61"/>
      <c r="AQ9671" s="61"/>
      <c r="AR9671" s="61"/>
      <c r="AS9671" s="61"/>
      <c r="AT9671" s="61"/>
      <c r="AU9671" s="61"/>
      <c r="AV9671" s="61"/>
      <c r="AW9671" s="61"/>
      <c r="AX9671" s="61"/>
      <c r="AY9671" s="61"/>
      <c r="AZ9671" s="61"/>
      <c r="BA9671" s="61"/>
    </row>
    <row r="9672" spans="39:53" x14ac:dyDescent="0.2">
      <c r="AM9672" s="61"/>
      <c r="AN9672" s="61"/>
      <c r="AO9672" s="171"/>
      <c r="AP9672" s="61"/>
      <c r="AQ9672" s="61"/>
      <c r="AR9672" s="61"/>
      <c r="AS9672" s="61"/>
      <c r="AT9672" s="61"/>
      <c r="AU9672" s="61"/>
      <c r="AV9672" s="61"/>
      <c r="AW9672" s="61"/>
      <c r="AX9672" s="61"/>
      <c r="AY9672" s="61"/>
      <c r="AZ9672" s="61"/>
      <c r="BA9672" s="61"/>
    </row>
    <row r="9673" spans="39:53" x14ac:dyDescent="0.2">
      <c r="AM9673" s="61"/>
      <c r="AN9673" s="61"/>
      <c r="AO9673" s="171"/>
      <c r="AP9673" s="61"/>
      <c r="AQ9673" s="61"/>
      <c r="AR9673" s="61"/>
      <c r="AS9673" s="61"/>
      <c r="AT9673" s="61"/>
      <c r="AU9673" s="61"/>
      <c r="AV9673" s="61"/>
      <c r="AW9673" s="61"/>
      <c r="AX9673" s="61"/>
      <c r="AY9673" s="61"/>
      <c r="AZ9673" s="61"/>
      <c r="BA9673" s="61"/>
    </row>
    <row r="9674" spans="39:53" x14ac:dyDescent="0.2">
      <c r="AM9674" s="61"/>
      <c r="AN9674" s="61"/>
      <c r="AO9674" s="171"/>
      <c r="AP9674" s="61"/>
      <c r="AQ9674" s="61"/>
      <c r="AR9674" s="61"/>
      <c r="AS9674" s="61"/>
      <c r="AT9674" s="61"/>
      <c r="AU9674" s="61"/>
      <c r="AV9674" s="61"/>
      <c r="AW9674" s="61"/>
      <c r="AX9674" s="61"/>
      <c r="AY9674" s="61"/>
      <c r="AZ9674" s="61"/>
      <c r="BA9674" s="61"/>
    </row>
    <row r="9675" spans="39:53" x14ac:dyDescent="0.2">
      <c r="AM9675" s="61"/>
      <c r="AN9675" s="61"/>
      <c r="AO9675" s="171"/>
      <c r="AP9675" s="61"/>
      <c r="AQ9675" s="61"/>
      <c r="AR9675" s="61"/>
      <c r="AS9675" s="61"/>
      <c r="AT9675" s="61"/>
      <c r="AU9675" s="61"/>
      <c r="AV9675" s="61"/>
      <c r="AW9675" s="61"/>
      <c r="AX9675" s="61"/>
      <c r="AY9675" s="61"/>
      <c r="AZ9675" s="61"/>
      <c r="BA9675" s="61"/>
    </row>
    <row r="9676" spans="39:53" x14ac:dyDescent="0.2">
      <c r="AM9676" s="61"/>
      <c r="AN9676" s="61"/>
      <c r="AO9676" s="171"/>
      <c r="AP9676" s="61"/>
      <c r="AQ9676" s="61"/>
      <c r="AR9676" s="61"/>
      <c r="AS9676" s="61"/>
      <c r="AT9676" s="61"/>
      <c r="AU9676" s="61"/>
      <c r="AV9676" s="61"/>
      <c r="AW9676" s="61"/>
      <c r="AX9676" s="61"/>
      <c r="AY9676" s="61"/>
      <c r="AZ9676" s="61"/>
      <c r="BA9676" s="61"/>
    </row>
    <row r="9677" spans="39:53" x14ac:dyDescent="0.2">
      <c r="AM9677" s="61"/>
      <c r="AN9677" s="61"/>
      <c r="AO9677" s="171"/>
      <c r="AP9677" s="61"/>
      <c r="AQ9677" s="61"/>
      <c r="AR9677" s="61"/>
      <c r="AS9677" s="61"/>
      <c r="AT9677" s="61"/>
      <c r="AU9677" s="61"/>
      <c r="AV9677" s="61"/>
      <c r="AW9677" s="61"/>
      <c r="AX9677" s="61"/>
      <c r="AY9677" s="61"/>
      <c r="AZ9677" s="61"/>
      <c r="BA9677" s="61"/>
    </row>
    <row r="9678" spans="39:53" x14ac:dyDescent="0.2">
      <c r="AM9678" s="61"/>
      <c r="AN9678" s="61"/>
      <c r="AO9678" s="171"/>
      <c r="AP9678" s="61"/>
      <c r="AQ9678" s="61"/>
      <c r="AR9678" s="61"/>
      <c r="AS9678" s="61"/>
      <c r="AT9678" s="61"/>
      <c r="AU9678" s="61"/>
      <c r="AV9678" s="61"/>
      <c r="AW9678" s="61"/>
      <c r="AX9678" s="61"/>
      <c r="AY9678" s="61"/>
      <c r="AZ9678" s="61"/>
      <c r="BA9678" s="61"/>
    </row>
    <row r="9679" spans="39:53" x14ac:dyDescent="0.2">
      <c r="AM9679" s="61"/>
      <c r="AN9679" s="61"/>
      <c r="AO9679" s="171"/>
      <c r="AP9679" s="61"/>
      <c r="AQ9679" s="61"/>
      <c r="AR9679" s="61"/>
      <c r="AS9679" s="61"/>
      <c r="AT9679" s="61"/>
      <c r="AU9679" s="61"/>
      <c r="AV9679" s="61"/>
      <c r="AW9679" s="61"/>
      <c r="AX9679" s="61"/>
      <c r="AY9679" s="61"/>
      <c r="AZ9679" s="61"/>
      <c r="BA9679" s="61"/>
    </row>
    <row r="9680" spans="39:53" x14ac:dyDescent="0.2">
      <c r="AM9680" s="61"/>
      <c r="AN9680" s="61"/>
      <c r="AO9680" s="171"/>
      <c r="AP9680" s="61"/>
      <c r="AQ9680" s="61"/>
      <c r="AR9680" s="61"/>
      <c r="AS9680" s="61"/>
      <c r="AT9680" s="61"/>
      <c r="AU9680" s="61"/>
      <c r="AV9680" s="61"/>
      <c r="AW9680" s="61"/>
      <c r="AX9680" s="61"/>
      <c r="AY9680" s="61"/>
      <c r="AZ9680" s="61"/>
      <c r="BA9680" s="61"/>
    </row>
    <row r="9681" spans="39:53" x14ac:dyDescent="0.2">
      <c r="AM9681" s="61"/>
      <c r="AN9681" s="61"/>
      <c r="AO9681" s="171"/>
      <c r="AP9681" s="61"/>
      <c r="AQ9681" s="61"/>
      <c r="AR9681" s="61"/>
      <c r="AS9681" s="61"/>
      <c r="AT9681" s="61"/>
      <c r="AU9681" s="61"/>
      <c r="AV9681" s="61"/>
      <c r="AW9681" s="61"/>
      <c r="AX9681" s="61"/>
      <c r="AY9681" s="61"/>
      <c r="AZ9681" s="61"/>
      <c r="BA9681" s="61"/>
    </row>
    <row r="9682" spans="39:53" x14ac:dyDescent="0.2">
      <c r="AM9682" s="61"/>
      <c r="AN9682" s="61"/>
      <c r="AO9682" s="171"/>
      <c r="AP9682" s="61"/>
      <c r="AQ9682" s="61"/>
      <c r="AR9682" s="61"/>
      <c r="AS9682" s="61"/>
      <c r="AT9682" s="61"/>
      <c r="AU9682" s="61"/>
      <c r="AV9682" s="61"/>
      <c r="AW9682" s="61"/>
      <c r="AX9682" s="61"/>
      <c r="AY9682" s="61"/>
      <c r="AZ9682" s="61"/>
      <c r="BA9682" s="61"/>
    </row>
    <row r="9683" spans="39:53" x14ac:dyDescent="0.2">
      <c r="AM9683" s="61"/>
      <c r="AN9683" s="61"/>
      <c r="AO9683" s="171"/>
      <c r="AP9683" s="61"/>
      <c r="AQ9683" s="61"/>
      <c r="AR9683" s="61"/>
      <c r="AS9683" s="61"/>
      <c r="AT9683" s="61"/>
      <c r="AU9683" s="61"/>
      <c r="AV9683" s="61"/>
      <c r="AW9683" s="61"/>
      <c r="AX9683" s="61"/>
      <c r="AY9683" s="61"/>
      <c r="AZ9683" s="61"/>
      <c r="BA9683" s="61"/>
    </row>
    <row r="9684" spans="39:53" x14ac:dyDescent="0.2">
      <c r="AM9684" s="61"/>
      <c r="AN9684" s="61"/>
      <c r="AO9684" s="171"/>
      <c r="AP9684" s="61"/>
      <c r="AQ9684" s="61"/>
      <c r="AR9684" s="61"/>
      <c r="AS9684" s="61"/>
      <c r="AT9684" s="61"/>
      <c r="AU9684" s="61"/>
      <c r="AV9684" s="61"/>
      <c r="AW9684" s="61"/>
      <c r="AX9684" s="61"/>
      <c r="AY9684" s="61"/>
      <c r="AZ9684" s="61"/>
      <c r="BA9684" s="61"/>
    </row>
    <row r="9685" spans="39:53" x14ac:dyDescent="0.2">
      <c r="AM9685" s="61"/>
      <c r="AN9685" s="61"/>
      <c r="AO9685" s="171"/>
      <c r="AP9685" s="61"/>
      <c r="AQ9685" s="61"/>
      <c r="AR9685" s="61"/>
      <c r="AS9685" s="61"/>
      <c r="AT9685" s="61"/>
      <c r="AU9685" s="61"/>
      <c r="AV9685" s="61"/>
      <c r="AW9685" s="61"/>
      <c r="AX9685" s="61"/>
      <c r="AY9685" s="61"/>
      <c r="AZ9685" s="61"/>
      <c r="BA9685" s="61"/>
    </row>
    <row r="9686" spans="39:53" x14ac:dyDescent="0.2">
      <c r="AM9686" s="61"/>
      <c r="AN9686" s="61"/>
      <c r="AO9686" s="171"/>
      <c r="AP9686" s="61"/>
      <c r="AQ9686" s="61"/>
      <c r="AR9686" s="61"/>
      <c r="AS9686" s="61"/>
      <c r="AT9686" s="61"/>
      <c r="AU9686" s="61"/>
      <c r="AV9686" s="61"/>
      <c r="AW9686" s="61"/>
      <c r="AX9686" s="61"/>
      <c r="AY9686" s="61"/>
      <c r="AZ9686" s="61"/>
      <c r="BA9686" s="61"/>
    </row>
    <row r="9687" spans="39:53" x14ac:dyDescent="0.2">
      <c r="AM9687" s="61"/>
      <c r="AN9687" s="61"/>
      <c r="AO9687" s="171"/>
      <c r="AP9687" s="61"/>
      <c r="AQ9687" s="61"/>
      <c r="AR9687" s="61"/>
      <c r="AS9687" s="61"/>
      <c r="AT9687" s="61"/>
      <c r="AU9687" s="61"/>
      <c r="AV9687" s="61"/>
      <c r="AW9687" s="61"/>
      <c r="AX9687" s="61"/>
      <c r="AY9687" s="61"/>
      <c r="AZ9687" s="61"/>
      <c r="BA9687" s="61"/>
    </row>
    <row r="9688" spans="39:53" x14ac:dyDescent="0.2">
      <c r="AM9688" s="61"/>
      <c r="AN9688" s="61"/>
      <c r="AO9688" s="171"/>
      <c r="AP9688" s="61"/>
      <c r="AQ9688" s="61"/>
      <c r="AR9688" s="61"/>
      <c r="AS9688" s="61"/>
      <c r="AT9688" s="61"/>
      <c r="AU9688" s="61"/>
      <c r="AV9688" s="61"/>
      <c r="AW9688" s="61"/>
      <c r="AX9688" s="61"/>
      <c r="AY9688" s="61"/>
      <c r="AZ9688" s="61"/>
      <c r="BA9688" s="61"/>
    </row>
    <row r="9689" spans="39:53" x14ac:dyDescent="0.2">
      <c r="AM9689" s="61"/>
      <c r="AN9689" s="61"/>
      <c r="AO9689" s="171"/>
      <c r="AP9689" s="61"/>
      <c r="AQ9689" s="61"/>
      <c r="AR9689" s="61"/>
      <c r="AS9689" s="61"/>
      <c r="AT9689" s="61"/>
      <c r="AU9689" s="61"/>
      <c r="AV9689" s="61"/>
      <c r="AW9689" s="61"/>
      <c r="AX9689" s="61"/>
      <c r="AY9689" s="61"/>
      <c r="AZ9689" s="61"/>
      <c r="BA9689" s="61"/>
    </row>
    <row r="9690" spans="39:53" x14ac:dyDescent="0.2">
      <c r="AM9690" s="61"/>
      <c r="AN9690" s="61"/>
      <c r="AO9690" s="171"/>
      <c r="AP9690" s="61"/>
      <c r="AQ9690" s="61"/>
      <c r="AR9690" s="61"/>
      <c r="AS9690" s="61"/>
      <c r="AT9690" s="61"/>
      <c r="AU9690" s="61"/>
      <c r="AV9690" s="61"/>
      <c r="AW9690" s="61"/>
      <c r="AX9690" s="61"/>
      <c r="AY9690" s="61"/>
      <c r="AZ9690" s="61"/>
      <c r="BA9690" s="61"/>
    </row>
    <row r="9691" spans="39:53" x14ac:dyDescent="0.2">
      <c r="AM9691" s="61"/>
      <c r="AN9691" s="61"/>
      <c r="AO9691" s="171"/>
      <c r="AP9691" s="61"/>
      <c r="AQ9691" s="61"/>
      <c r="AR9691" s="61"/>
      <c r="AS9691" s="61"/>
      <c r="AT9691" s="61"/>
      <c r="AU9691" s="61"/>
      <c r="AV9691" s="61"/>
      <c r="AW9691" s="61"/>
      <c r="AX9691" s="61"/>
      <c r="AY9691" s="61"/>
      <c r="AZ9691" s="61"/>
      <c r="BA9691" s="61"/>
    </row>
    <row r="9692" spans="39:53" x14ac:dyDescent="0.2">
      <c r="AM9692" s="61"/>
      <c r="AN9692" s="61"/>
      <c r="AO9692" s="171"/>
      <c r="AP9692" s="61"/>
      <c r="AQ9692" s="61"/>
      <c r="AR9692" s="61"/>
      <c r="AS9692" s="61"/>
      <c r="AT9692" s="61"/>
      <c r="AU9692" s="61"/>
      <c r="AV9692" s="61"/>
      <c r="AW9692" s="61"/>
      <c r="AX9692" s="61"/>
      <c r="AY9692" s="61"/>
      <c r="AZ9692" s="61"/>
      <c r="BA9692" s="61"/>
    </row>
    <row r="9693" spans="39:53" x14ac:dyDescent="0.2">
      <c r="AM9693" s="61"/>
      <c r="AN9693" s="61"/>
      <c r="AO9693" s="171"/>
      <c r="AP9693" s="61"/>
      <c r="AQ9693" s="61"/>
      <c r="AR9693" s="61"/>
      <c r="AS9693" s="61"/>
      <c r="AT9693" s="61"/>
      <c r="AU9693" s="61"/>
      <c r="AV9693" s="61"/>
      <c r="AW9693" s="61"/>
      <c r="AX9693" s="61"/>
      <c r="AY9693" s="61"/>
      <c r="AZ9693" s="61"/>
      <c r="BA9693" s="61"/>
    </row>
    <row r="9694" spans="39:53" x14ac:dyDescent="0.2">
      <c r="AM9694" s="61"/>
      <c r="AN9694" s="61"/>
      <c r="AO9694" s="171"/>
      <c r="AP9694" s="61"/>
      <c r="AQ9694" s="61"/>
      <c r="AR9694" s="61"/>
      <c r="AS9694" s="61"/>
      <c r="AT9694" s="61"/>
      <c r="AU9694" s="61"/>
      <c r="AV9694" s="61"/>
      <c r="AW9694" s="61"/>
      <c r="AX9694" s="61"/>
      <c r="AY9694" s="61"/>
      <c r="AZ9694" s="61"/>
      <c r="BA9694" s="61"/>
    </row>
    <row r="9695" spans="39:53" x14ac:dyDescent="0.2">
      <c r="AM9695" s="61"/>
      <c r="AN9695" s="61"/>
      <c r="AO9695" s="171"/>
      <c r="AP9695" s="61"/>
      <c r="AQ9695" s="61"/>
      <c r="AR9695" s="61"/>
      <c r="AS9695" s="61"/>
      <c r="AT9695" s="61"/>
      <c r="AU9695" s="61"/>
      <c r="AV9695" s="61"/>
      <c r="AW9695" s="61"/>
      <c r="AX9695" s="61"/>
      <c r="AY9695" s="61"/>
      <c r="AZ9695" s="61"/>
      <c r="BA9695" s="61"/>
    </row>
    <row r="9696" spans="39:53" x14ac:dyDescent="0.2">
      <c r="AM9696" s="61"/>
      <c r="AN9696" s="61"/>
      <c r="AO9696" s="171"/>
      <c r="AP9696" s="61"/>
      <c r="AQ9696" s="61"/>
      <c r="AR9696" s="61"/>
      <c r="AS9696" s="61"/>
      <c r="AT9696" s="61"/>
      <c r="AU9696" s="61"/>
      <c r="AV9696" s="61"/>
      <c r="AW9696" s="61"/>
      <c r="AX9696" s="61"/>
      <c r="AY9696" s="61"/>
      <c r="AZ9696" s="61"/>
      <c r="BA9696" s="61"/>
    </row>
    <row r="9697" spans="39:53" x14ac:dyDescent="0.2">
      <c r="AM9697" s="61"/>
      <c r="AN9697" s="61"/>
      <c r="AO9697" s="171"/>
      <c r="AP9697" s="61"/>
      <c r="AQ9697" s="61"/>
      <c r="AR9697" s="61"/>
      <c r="AS9697" s="61"/>
      <c r="AT9697" s="61"/>
      <c r="AU9697" s="61"/>
      <c r="AV9697" s="61"/>
      <c r="AW9697" s="61"/>
      <c r="AX9697" s="61"/>
      <c r="AY9697" s="61"/>
      <c r="AZ9697" s="61"/>
      <c r="BA9697" s="61"/>
    </row>
    <row r="9698" spans="39:53" x14ac:dyDescent="0.2">
      <c r="AM9698" s="61"/>
      <c r="AN9698" s="61"/>
      <c r="AO9698" s="171"/>
      <c r="AP9698" s="61"/>
      <c r="AQ9698" s="61"/>
      <c r="AR9698" s="61"/>
      <c r="AS9698" s="61"/>
      <c r="AT9698" s="61"/>
      <c r="AU9698" s="61"/>
      <c r="AV9698" s="61"/>
      <c r="AW9698" s="61"/>
      <c r="AX9698" s="61"/>
      <c r="AY9698" s="61"/>
      <c r="AZ9698" s="61"/>
      <c r="BA9698" s="61"/>
    </row>
    <row r="9699" spans="39:53" x14ac:dyDescent="0.2">
      <c r="AM9699" s="61"/>
      <c r="AN9699" s="61"/>
      <c r="AO9699" s="171"/>
      <c r="AP9699" s="61"/>
      <c r="AQ9699" s="61"/>
      <c r="AR9699" s="61"/>
      <c r="AS9699" s="61"/>
      <c r="AT9699" s="61"/>
      <c r="AU9699" s="61"/>
      <c r="AV9699" s="61"/>
      <c r="AW9699" s="61"/>
      <c r="AX9699" s="61"/>
      <c r="AY9699" s="61"/>
      <c r="AZ9699" s="61"/>
      <c r="BA9699" s="61"/>
    </row>
    <row r="9700" spans="39:53" x14ac:dyDescent="0.2">
      <c r="AM9700" s="61"/>
      <c r="AN9700" s="61"/>
      <c r="AO9700" s="171"/>
      <c r="AP9700" s="61"/>
      <c r="AQ9700" s="61"/>
      <c r="AR9700" s="61"/>
      <c r="AS9700" s="61"/>
      <c r="AT9700" s="61"/>
      <c r="AU9700" s="61"/>
      <c r="AV9700" s="61"/>
      <c r="AW9700" s="61"/>
      <c r="AX9700" s="61"/>
      <c r="AY9700" s="61"/>
      <c r="AZ9700" s="61"/>
      <c r="BA9700" s="61"/>
    </row>
    <row r="9701" spans="39:53" x14ac:dyDescent="0.2">
      <c r="AM9701" s="61"/>
      <c r="AN9701" s="61"/>
      <c r="AO9701" s="171"/>
      <c r="AP9701" s="61"/>
      <c r="AQ9701" s="61"/>
      <c r="AR9701" s="61"/>
      <c r="AS9701" s="61"/>
      <c r="AT9701" s="61"/>
      <c r="AU9701" s="61"/>
      <c r="AV9701" s="61"/>
      <c r="AW9701" s="61"/>
      <c r="AX9701" s="61"/>
      <c r="AY9701" s="61"/>
      <c r="AZ9701" s="61"/>
      <c r="BA9701" s="61"/>
    </row>
    <row r="9702" spans="39:53" x14ac:dyDescent="0.2">
      <c r="AM9702" s="61"/>
      <c r="AN9702" s="61"/>
      <c r="AO9702" s="171"/>
      <c r="AP9702" s="61"/>
      <c r="AQ9702" s="61"/>
      <c r="AR9702" s="61"/>
      <c r="AS9702" s="61"/>
      <c r="AT9702" s="61"/>
      <c r="AU9702" s="61"/>
      <c r="AV9702" s="61"/>
      <c r="AW9702" s="61"/>
      <c r="AX9702" s="61"/>
      <c r="AY9702" s="61"/>
      <c r="AZ9702" s="61"/>
      <c r="BA9702" s="61"/>
    </row>
    <row r="9703" spans="39:53" x14ac:dyDescent="0.2">
      <c r="AM9703" s="61"/>
      <c r="AN9703" s="61"/>
      <c r="AO9703" s="171"/>
      <c r="AP9703" s="61"/>
      <c r="AQ9703" s="61"/>
      <c r="AR9703" s="61"/>
      <c r="AS9703" s="61"/>
      <c r="AT9703" s="61"/>
      <c r="AU9703" s="61"/>
      <c r="AV9703" s="61"/>
      <c r="AW9703" s="61"/>
      <c r="AX9703" s="61"/>
      <c r="AY9703" s="61"/>
      <c r="AZ9703" s="61"/>
      <c r="BA9703" s="61"/>
    </row>
    <row r="9704" spans="39:53" x14ac:dyDescent="0.2">
      <c r="AM9704" s="61"/>
      <c r="AN9704" s="61"/>
      <c r="AO9704" s="171"/>
      <c r="AP9704" s="61"/>
      <c r="AQ9704" s="61"/>
      <c r="AR9704" s="61"/>
      <c r="AS9704" s="61"/>
      <c r="AT9704" s="61"/>
      <c r="AU9704" s="61"/>
      <c r="AV9704" s="61"/>
      <c r="AW9704" s="61"/>
      <c r="AX9704" s="61"/>
      <c r="AY9704" s="61"/>
      <c r="AZ9704" s="61"/>
      <c r="BA9704" s="61"/>
    </row>
    <row r="9705" spans="39:53" x14ac:dyDescent="0.2">
      <c r="AM9705" s="61"/>
      <c r="AN9705" s="61"/>
      <c r="AO9705" s="171"/>
      <c r="AP9705" s="61"/>
      <c r="AQ9705" s="61"/>
      <c r="AR9705" s="61"/>
      <c r="AS9705" s="61"/>
      <c r="AT9705" s="61"/>
      <c r="AU9705" s="61"/>
      <c r="AV9705" s="61"/>
      <c r="AW9705" s="61"/>
      <c r="AX9705" s="61"/>
      <c r="AY9705" s="61"/>
      <c r="AZ9705" s="61"/>
      <c r="BA9705" s="61"/>
    </row>
    <row r="9706" spans="39:53" x14ac:dyDescent="0.2">
      <c r="AM9706" s="61"/>
      <c r="AN9706" s="61"/>
      <c r="AO9706" s="171"/>
      <c r="AP9706" s="61"/>
      <c r="AQ9706" s="61"/>
      <c r="AR9706" s="61"/>
      <c r="AS9706" s="61"/>
      <c r="AT9706" s="61"/>
      <c r="AU9706" s="61"/>
      <c r="AV9706" s="61"/>
      <c r="AW9706" s="61"/>
      <c r="AX9706" s="61"/>
      <c r="AY9706" s="61"/>
      <c r="AZ9706" s="61"/>
      <c r="BA9706" s="61"/>
    </row>
    <row r="9707" spans="39:53" x14ac:dyDescent="0.2">
      <c r="AM9707" s="61"/>
      <c r="AN9707" s="61"/>
      <c r="AO9707" s="171"/>
      <c r="AP9707" s="61"/>
      <c r="AQ9707" s="61"/>
      <c r="AR9707" s="61"/>
      <c r="AS9707" s="61"/>
      <c r="AT9707" s="61"/>
      <c r="AU9707" s="61"/>
      <c r="AV9707" s="61"/>
      <c r="AW9707" s="61"/>
      <c r="AX9707" s="61"/>
      <c r="AY9707" s="61"/>
      <c r="AZ9707" s="61"/>
      <c r="BA9707" s="61"/>
    </row>
    <row r="9708" spans="39:53" x14ac:dyDescent="0.2">
      <c r="AM9708" s="61"/>
      <c r="AN9708" s="61"/>
      <c r="AO9708" s="171"/>
      <c r="AP9708" s="61"/>
      <c r="AQ9708" s="61"/>
      <c r="AR9708" s="61"/>
      <c r="AS9708" s="61"/>
      <c r="AT9708" s="61"/>
      <c r="AU9708" s="61"/>
      <c r="AV9708" s="61"/>
      <c r="AW9708" s="61"/>
      <c r="AX9708" s="61"/>
      <c r="AY9708" s="61"/>
      <c r="AZ9708" s="61"/>
      <c r="BA9708" s="61"/>
    </row>
    <row r="9709" spans="39:53" x14ac:dyDescent="0.2">
      <c r="AM9709" s="61"/>
      <c r="AN9709" s="61"/>
      <c r="AO9709" s="171"/>
      <c r="AP9709" s="61"/>
      <c r="AQ9709" s="61"/>
      <c r="AR9709" s="61"/>
      <c r="AS9709" s="61"/>
      <c r="AT9709" s="61"/>
      <c r="AU9709" s="61"/>
      <c r="AV9709" s="61"/>
      <c r="AW9709" s="61"/>
      <c r="AX9709" s="61"/>
      <c r="AY9709" s="61"/>
      <c r="AZ9709" s="61"/>
      <c r="BA9709" s="61"/>
    </row>
    <row r="9710" spans="39:53" x14ac:dyDescent="0.2">
      <c r="AM9710" s="61"/>
      <c r="AN9710" s="61"/>
      <c r="AO9710" s="171"/>
      <c r="AP9710" s="61"/>
      <c r="AQ9710" s="61"/>
      <c r="AR9710" s="61"/>
      <c r="AS9710" s="61"/>
      <c r="AT9710" s="61"/>
      <c r="AU9710" s="61"/>
      <c r="AV9710" s="61"/>
      <c r="AW9710" s="61"/>
      <c r="AX9710" s="61"/>
      <c r="AY9710" s="61"/>
      <c r="AZ9710" s="61"/>
      <c r="BA9710" s="61"/>
    </row>
    <row r="9711" spans="39:53" x14ac:dyDescent="0.2">
      <c r="AM9711" s="61"/>
      <c r="AN9711" s="61"/>
      <c r="AO9711" s="171"/>
      <c r="AP9711" s="61"/>
      <c r="AQ9711" s="61"/>
      <c r="AR9711" s="61"/>
      <c r="AS9711" s="61"/>
      <c r="AT9711" s="61"/>
      <c r="AU9711" s="61"/>
      <c r="AV9711" s="61"/>
      <c r="AW9711" s="61"/>
      <c r="AX9711" s="61"/>
      <c r="AY9711" s="61"/>
      <c r="AZ9711" s="61"/>
      <c r="BA9711" s="61"/>
    </row>
    <row r="9712" spans="39:53" x14ac:dyDescent="0.2">
      <c r="AM9712" s="61"/>
      <c r="AN9712" s="61"/>
      <c r="AO9712" s="171"/>
      <c r="AP9712" s="61"/>
      <c r="AQ9712" s="61"/>
      <c r="AR9712" s="61"/>
      <c r="AS9712" s="61"/>
      <c r="AT9712" s="61"/>
      <c r="AU9712" s="61"/>
      <c r="AV9712" s="61"/>
      <c r="AW9712" s="61"/>
      <c r="AX9712" s="61"/>
      <c r="AY9712" s="61"/>
      <c r="AZ9712" s="61"/>
      <c r="BA9712" s="61"/>
    </row>
    <row r="9713" spans="39:53" x14ac:dyDescent="0.2">
      <c r="AM9713" s="61"/>
      <c r="AN9713" s="61"/>
      <c r="AO9713" s="171"/>
      <c r="AP9713" s="61"/>
      <c r="AQ9713" s="61"/>
      <c r="AR9713" s="61"/>
      <c r="AS9713" s="61"/>
      <c r="AT9713" s="61"/>
      <c r="AU9713" s="61"/>
      <c r="AV9713" s="61"/>
      <c r="AW9713" s="61"/>
      <c r="AX9713" s="61"/>
      <c r="AY9713" s="61"/>
      <c r="AZ9713" s="61"/>
      <c r="BA9713" s="61"/>
    </row>
    <row r="9714" spans="39:53" x14ac:dyDescent="0.2">
      <c r="AM9714" s="61"/>
      <c r="AN9714" s="61"/>
      <c r="AO9714" s="171"/>
      <c r="AP9714" s="61"/>
      <c r="AQ9714" s="61"/>
      <c r="AR9714" s="61"/>
      <c r="AS9714" s="61"/>
      <c r="AT9714" s="61"/>
      <c r="AU9714" s="61"/>
      <c r="AV9714" s="61"/>
      <c r="AW9714" s="61"/>
      <c r="AX9714" s="61"/>
      <c r="AY9714" s="61"/>
      <c r="AZ9714" s="61"/>
      <c r="BA9714" s="61"/>
    </row>
    <row r="9715" spans="39:53" x14ac:dyDescent="0.2">
      <c r="AM9715" s="61"/>
      <c r="AN9715" s="61"/>
      <c r="AO9715" s="171"/>
      <c r="AP9715" s="61"/>
      <c r="AQ9715" s="61"/>
      <c r="AR9715" s="61"/>
      <c r="AS9715" s="61"/>
      <c r="AT9715" s="61"/>
      <c r="AU9715" s="61"/>
      <c r="AV9715" s="61"/>
      <c r="AW9715" s="61"/>
      <c r="AX9715" s="61"/>
      <c r="AY9715" s="61"/>
      <c r="AZ9715" s="61"/>
      <c r="BA9715" s="61"/>
    </row>
    <row r="9716" spans="39:53" x14ac:dyDescent="0.2">
      <c r="AM9716" s="61"/>
      <c r="AN9716" s="61"/>
      <c r="AO9716" s="171"/>
      <c r="AP9716" s="61"/>
      <c r="AQ9716" s="61"/>
      <c r="AR9716" s="61"/>
      <c r="AS9716" s="61"/>
      <c r="AT9716" s="61"/>
      <c r="AU9716" s="61"/>
      <c r="AV9716" s="61"/>
      <c r="AW9716" s="61"/>
      <c r="AX9716" s="61"/>
      <c r="AY9716" s="61"/>
      <c r="AZ9716" s="61"/>
      <c r="BA9716" s="61"/>
    </row>
    <row r="9717" spans="39:53" x14ac:dyDescent="0.2">
      <c r="AM9717" s="61"/>
      <c r="AN9717" s="61"/>
      <c r="AO9717" s="171"/>
      <c r="AP9717" s="61"/>
      <c r="AQ9717" s="61"/>
      <c r="AR9717" s="61"/>
      <c r="AS9717" s="61"/>
      <c r="AT9717" s="61"/>
      <c r="AU9717" s="61"/>
      <c r="AV9717" s="61"/>
      <c r="AW9717" s="61"/>
      <c r="AX9717" s="61"/>
      <c r="AY9717" s="61"/>
      <c r="AZ9717" s="61"/>
      <c r="BA9717" s="61"/>
    </row>
    <row r="9718" spans="39:53" x14ac:dyDescent="0.2">
      <c r="AM9718" s="61"/>
      <c r="AN9718" s="61"/>
      <c r="AO9718" s="171"/>
      <c r="AP9718" s="61"/>
      <c r="AQ9718" s="61"/>
      <c r="AR9718" s="61"/>
      <c r="AS9718" s="61"/>
      <c r="AT9718" s="61"/>
      <c r="AU9718" s="61"/>
      <c r="AV9718" s="61"/>
      <c r="AW9718" s="61"/>
      <c r="AX9718" s="61"/>
      <c r="AY9718" s="61"/>
      <c r="AZ9718" s="61"/>
      <c r="BA9718" s="61"/>
    </row>
    <row r="9719" spans="39:53" x14ac:dyDescent="0.2">
      <c r="AM9719" s="61"/>
      <c r="AN9719" s="61"/>
      <c r="AO9719" s="171"/>
      <c r="AP9719" s="61"/>
      <c r="AQ9719" s="61"/>
      <c r="AR9719" s="61"/>
      <c r="AS9719" s="61"/>
      <c r="AT9719" s="61"/>
      <c r="AU9719" s="61"/>
      <c r="AV9719" s="61"/>
      <c r="AW9719" s="61"/>
      <c r="AX9719" s="61"/>
      <c r="AY9719" s="61"/>
      <c r="AZ9719" s="61"/>
      <c r="BA9719" s="61"/>
    </row>
    <row r="9720" spans="39:53" x14ac:dyDescent="0.2">
      <c r="AM9720" s="61"/>
      <c r="AN9720" s="61"/>
      <c r="AO9720" s="171"/>
      <c r="AP9720" s="61"/>
      <c r="AQ9720" s="61"/>
      <c r="AR9720" s="61"/>
      <c r="AS9720" s="61"/>
      <c r="AT9720" s="61"/>
      <c r="AU9720" s="61"/>
      <c r="AV9720" s="61"/>
      <c r="AW9720" s="61"/>
      <c r="AX9720" s="61"/>
      <c r="AY9720" s="61"/>
      <c r="AZ9720" s="61"/>
      <c r="BA9720" s="61"/>
    </row>
    <row r="9721" spans="39:53" x14ac:dyDescent="0.2">
      <c r="AM9721" s="61"/>
      <c r="AN9721" s="61"/>
      <c r="AO9721" s="171"/>
      <c r="AP9721" s="61"/>
      <c r="AQ9721" s="61"/>
      <c r="AR9721" s="61"/>
      <c r="AS9721" s="61"/>
      <c r="AT9721" s="61"/>
      <c r="AU9721" s="61"/>
      <c r="AV9721" s="61"/>
      <c r="AW9721" s="61"/>
      <c r="AX9721" s="61"/>
      <c r="AY9721" s="61"/>
      <c r="AZ9721" s="61"/>
      <c r="BA9721" s="61"/>
    </row>
    <row r="9722" spans="39:53" x14ac:dyDescent="0.2">
      <c r="AM9722" s="61"/>
      <c r="AN9722" s="61"/>
      <c r="AO9722" s="171"/>
      <c r="AP9722" s="61"/>
      <c r="AQ9722" s="61"/>
      <c r="AR9722" s="61"/>
      <c r="AS9722" s="61"/>
      <c r="AT9722" s="61"/>
      <c r="AU9722" s="61"/>
      <c r="AV9722" s="61"/>
      <c r="AW9722" s="61"/>
      <c r="AX9722" s="61"/>
      <c r="AY9722" s="61"/>
      <c r="AZ9722" s="61"/>
      <c r="BA9722" s="61"/>
    </row>
    <row r="9723" spans="39:53" x14ac:dyDescent="0.2">
      <c r="AM9723" s="61"/>
      <c r="AN9723" s="61"/>
      <c r="AO9723" s="171"/>
      <c r="AP9723" s="61"/>
      <c r="AQ9723" s="61"/>
      <c r="AR9723" s="61"/>
      <c r="AS9723" s="61"/>
      <c r="AT9723" s="61"/>
      <c r="AU9723" s="61"/>
      <c r="AV9723" s="61"/>
      <c r="AW9723" s="61"/>
      <c r="AX9723" s="61"/>
      <c r="AY9723" s="61"/>
      <c r="AZ9723" s="61"/>
      <c r="BA9723" s="61"/>
    </row>
    <row r="9724" spans="39:53" x14ac:dyDescent="0.2">
      <c r="AM9724" s="61"/>
      <c r="AN9724" s="61"/>
      <c r="AO9724" s="171"/>
      <c r="AP9724" s="61"/>
      <c r="AQ9724" s="61"/>
      <c r="AR9724" s="61"/>
      <c r="AS9724" s="61"/>
      <c r="AT9724" s="61"/>
      <c r="AU9724" s="61"/>
      <c r="AV9724" s="61"/>
      <c r="AW9724" s="61"/>
      <c r="AX9724" s="61"/>
      <c r="AY9724" s="61"/>
      <c r="AZ9724" s="61"/>
      <c r="BA9724" s="61"/>
    </row>
    <row r="9725" spans="39:53" x14ac:dyDescent="0.2">
      <c r="AM9725" s="61"/>
      <c r="AN9725" s="61"/>
      <c r="AO9725" s="171"/>
      <c r="AP9725" s="61"/>
      <c r="AQ9725" s="61"/>
      <c r="AR9725" s="61"/>
      <c r="AS9725" s="61"/>
      <c r="AT9725" s="61"/>
      <c r="AU9725" s="61"/>
      <c r="AV9725" s="61"/>
      <c r="AW9725" s="61"/>
      <c r="AX9725" s="61"/>
      <c r="AY9725" s="61"/>
      <c r="AZ9725" s="61"/>
      <c r="BA9725" s="61"/>
    </row>
    <row r="9726" spans="39:53" x14ac:dyDescent="0.2">
      <c r="AM9726" s="61"/>
      <c r="AN9726" s="61"/>
      <c r="AO9726" s="171"/>
      <c r="AP9726" s="61"/>
      <c r="AQ9726" s="61"/>
      <c r="AR9726" s="61"/>
      <c r="AS9726" s="61"/>
      <c r="AT9726" s="61"/>
      <c r="AU9726" s="61"/>
      <c r="AV9726" s="61"/>
      <c r="AW9726" s="61"/>
      <c r="AX9726" s="61"/>
      <c r="AY9726" s="61"/>
      <c r="AZ9726" s="61"/>
      <c r="BA9726" s="61"/>
    </row>
    <row r="9727" spans="39:53" x14ac:dyDescent="0.2">
      <c r="AM9727" s="61"/>
      <c r="AN9727" s="61"/>
      <c r="AO9727" s="171"/>
      <c r="AP9727" s="61"/>
      <c r="AQ9727" s="61"/>
      <c r="AR9727" s="61"/>
      <c r="AS9727" s="61"/>
      <c r="AT9727" s="61"/>
      <c r="AU9727" s="61"/>
      <c r="AV9727" s="61"/>
      <c r="AW9727" s="61"/>
      <c r="AX9727" s="61"/>
      <c r="AY9727" s="61"/>
      <c r="AZ9727" s="61"/>
      <c r="BA9727" s="61"/>
    </row>
    <row r="9728" spans="39:53" x14ac:dyDescent="0.2">
      <c r="AM9728" s="61"/>
      <c r="AN9728" s="61"/>
      <c r="AO9728" s="171"/>
      <c r="AP9728" s="61"/>
      <c r="AQ9728" s="61"/>
      <c r="AR9728" s="61"/>
      <c r="AS9728" s="61"/>
      <c r="AT9728" s="61"/>
      <c r="AU9728" s="61"/>
      <c r="AV9728" s="61"/>
      <c r="AW9728" s="61"/>
      <c r="AX9728" s="61"/>
      <c r="AY9728" s="61"/>
      <c r="AZ9728" s="61"/>
      <c r="BA9728" s="61"/>
    </row>
    <row r="9729" spans="39:53" x14ac:dyDescent="0.2">
      <c r="AM9729" s="61"/>
      <c r="AN9729" s="61"/>
      <c r="AO9729" s="171"/>
      <c r="AP9729" s="61"/>
      <c r="AQ9729" s="61"/>
      <c r="AR9729" s="61"/>
      <c r="AS9729" s="61"/>
      <c r="AT9729" s="61"/>
      <c r="AU9729" s="61"/>
      <c r="AV9729" s="61"/>
      <c r="AW9729" s="61"/>
      <c r="AX9729" s="61"/>
      <c r="AY9729" s="61"/>
      <c r="AZ9729" s="61"/>
      <c r="BA9729" s="61"/>
    </row>
    <row r="9730" spans="39:53" x14ac:dyDescent="0.2">
      <c r="AM9730" s="61"/>
      <c r="AN9730" s="61"/>
      <c r="AO9730" s="171"/>
      <c r="AP9730" s="61"/>
      <c r="AQ9730" s="61"/>
      <c r="AR9730" s="61"/>
      <c r="AS9730" s="61"/>
      <c r="AT9730" s="61"/>
      <c r="AU9730" s="61"/>
      <c r="AV9730" s="61"/>
      <c r="AW9730" s="61"/>
      <c r="AX9730" s="61"/>
      <c r="AY9730" s="61"/>
      <c r="AZ9730" s="61"/>
      <c r="BA9730" s="61"/>
    </row>
    <row r="9731" spans="39:53" x14ac:dyDescent="0.2">
      <c r="AM9731" s="61"/>
      <c r="AN9731" s="61"/>
      <c r="AO9731" s="171"/>
      <c r="AP9731" s="61"/>
      <c r="AQ9731" s="61"/>
      <c r="AR9731" s="61"/>
      <c r="AS9731" s="61"/>
      <c r="AT9731" s="61"/>
      <c r="AU9731" s="61"/>
      <c r="AV9731" s="61"/>
      <c r="AW9731" s="61"/>
      <c r="AX9731" s="61"/>
      <c r="AY9731" s="61"/>
      <c r="AZ9731" s="61"/>
      <c r="BA9731" s="61"/>
    </row>
    <row r="9732" spans="39:53" x14ac:dyDescent="0.2">
      <c r="AM9732" s="61"/>
      <c r="AN9732" s="61"/>
      <c r="AO9732" s="171"/>
      <c r="AP9732" s="61"/>
      <c r="AQ9732" s="61"/>
      <c r="AR9732" s="61"/>
      <c r="AS9732" s="61"/>
      <c r="AT9732" s="61"/>
      <c r="AU9732" s="61"/>
      <c r="AV9732" s="61"/>
      <c r="AW9732" s="61"/>
      <c r="AX9732" s="61"/>
      <c r="AY9732" s="61"/>
      <c r="AZ9732" s="61"/>
      <c r="BA9732" s="61"/>
    </row>
    <row r="9733" spans="39:53" x14ac:dyDescent="0.2">
      <c r="AM9733" s="61"/>
      <c r="AN9733" s="61"/>
      <c r="AO9733" s="171"/>
      <c r="AP9733" s="61"/>
      <c r="AQ9733" s="61"/>
      <c r="AR9733" s="61"/>
      <c r="AS9733" s="61"/>
      <c r="AT9733" s="61"/>
      <c r="AU9733" s="61"/>
      <c r="AV9733" s="61"/>
      <c r="AW9733" s="61"/>
      <c r="AX9733" s="61"/>
      <c r="AY9733" s="61"/>
      <c r="AZ9733" s="61"/>
      <c r="BA9733" s="61"/>
    </row>
    <row r="9734" spans="39:53" x14ac:dyDescent="0.2">
      <c r="AM9734" s="61"/>
      <c r="AN9734" s="61"/>
      <c r="AO9734" s="171"/>
      <c r="AP9734" s="61"/>
      <c r="AQ9734" s="61"/>
      <c r="AR9734" s="61"/>
      <c r="AS9734" s="61"/>
      <c r="AT9734" s="61"/>
      <c r="AU9734" s="61"/>
      <c r="AV9734" s="61"/>
      <c r="AW9734" s="61"/>
      <c r="AX9734" s="61"/>
      <c r="AY9734" s="61"/>
      <c r="AZ9734" s="61"/>
      <c r="BA9734" s="61"/>
    </row>
    <row r="9735" spans="39:53" x14ac:dyDescent="0.2">
      <c r="AM9735" s="61"/>
      <c r="AN9735" s="61"/>
      <c r="AO9735" s="171"/>
      <c r="AP9735" s="61"/>
      <c r="AQ9735" s="61"/>
      <c r="AR9735" s="61"/>
      <c r="AS9735" s="61"/>
      <c r="AT9735" s="61"/>
      <c r="AU9735" s="61"/>
      <c r="AV9735" s="61"/>
      <c r="AW9735" s="61"/>
      <c r="AX9735" s="61"/>
      <c r="AY9735" s="61"/>
      <c r="AZ9735" s="61"/>
      <c r="BA9735" s="61"/>
    </row>
    <row r="9736" spans="39:53" x14ac:dyDescent="0.2">
      <c r="AM9736" s="61"/>
      <c r="AN9736" s="61"/>
      <c r="AO9736" s="171"/>
      <c r="AP9736" s="61"/>
      <c r="AQ9736" s="61"/>
      <c r="AR9736" s="61"/>
      <c r="AS9736" s="61"/>
      <c r="AT9736" s="61"/>
      <c r="AU9736" s="61"/>
      <c r="AV9736" s="61"/>
      <c r="AW9736" s="61"/>
      <c r="AX9736" s="61"/>
      <c r="AY9736" s="61"/>
      <c r="AZ9736" s="61"/>
      <c r="BA9736" s="61"/>
    </row>
    <row r="9737" spans="39:53" x14ac:dyDescent="0.2">
      <c r="AM9737" s="61"/>
      <c r="AN9737" s="61"/>
      <c r="AO9737" s="171"/>
      <c r="AP9737" s="61"/>
      <c r="AQ9737" s="61"/>
      <c r="AR9737" s="61"/>
      <c r="AS9737" s="61"/>
      <c r="AT9737" s="61"/>
      <c r="AU9737" s="61"/>
      <c r="AV9737" s="61"/>
      <c r="AW9737" s="61"/>
      <c r="AX9737" s="61"/>
      <c r="AY9737" s="61"/>
      <c r="AZ9737" s="61"/>
      <c r="BA9737" s="61"/>
    </row>
    <row r="9738" spans="39:53" x14ac:dyDescent="0.2">
      <c r="AM9738" s="61"/>
      <c r="AN9738" s="61"/>
      <c r="AO9738" s="171"/>
      <c r="AP9738" s="61"/>
      <c r="AQ9738" s="61"/>
      <c r="AR9738" s="61"/>
      <c r="AS9738" s="61"/>
      <c r="AT9738" s="61"/>
      <c r="AU9738" s="61"/>
      <c r="AV9738" s="61"/>
      <c r="AW9738" s="61"/>
      <c r="AX9738" s="61"/>
      <c r="AY9738" s="61"/>
      <c r="AZ9738" s="61"/>
      <c r="BA9738" s="61"/>
    </row>
    <row r="9739" spans="39:53" x14ac:dyDescent="0.2">
      <c r="AM9739" s="61"/>
      <c r="AN9739" s="61"/>
      <c r="AO9739" s="171"/>
      <c r="AP9739" s="61"/>
      <c r="AQ9739" s="61"/>
      <c r="AR9739" s="61"/>
      <c r="AS9739" s="61"/>
      <c r="AT9739" s="61"/>
      <c r="AU9739" s="61"/>
      <c r="AV9739" s="61"/>
      <c r="AW9739" s="61"/>
      <c r="AX9739" s="61"/>
      <c r="AY9739" s="61"/>
      <c r="AZ9739" s="61"/>
      <c r="BA9739" s="61"/>
    </row>
    <row r="9740" spans="39:53" x14ac:dyDescent="0.2">
      <c r="AM9740" s="61"/>
      <c r="AN9740" s="61"/>
      <c r="AO9740" s="171"/>
      <c r="AP9740" s="61"/>
      <c r="AQ9740" s="61"/>
      <c r="AR9740" s="61"/>
      <c r="AS9740" s="61"/>
      <c r="AT9740" s="61"/>
      <c r="AU9740" s="61"/>
      <c r="AV9740" s="61"/>
      <c r="AW9740" s="61"/>
      <c r="AX9740" s="61"/>
      <c r="AY9740" s="61"/>
      <c r="AZ9740" s="61"/>
      <c r="BA9740" s="61"/>
    </row>
    <row r="9741" spans="39:53" x14ac:dyDescent="0.2">
      <c r="AM9741" s="61"/>
      <c r="AN9741" s="61"/>
      <c r="AO9741" s="171"/>
      <c r="AP9741" s="61"/>
      <c r="AQ9741" s="61"/>
      <c r="AR9741" s="61"/>
      <c r="AS9741" s="61"/>
      <c r="AT9741" s="61"/>
      <c r="AU9741" s="61"/>
      <c r="AV9741" s="61"/>
      <c r="AW9741" s="61"/>
      <c r="AX9741" s="61"/>
      <c r="AY9741" s="61"/>
      <c r="AZ9741" s="61"/>
      <c r="BA9741" s="61"/>
    </row>
    <row r="9742" spans="39:53" x14ac:dyDescent="0.2">
      <c r="AM9742" s="61"/>
      <c r="AN9742" s="61"/>
      <c r="AO9742" s="171"/>
      <c r="AP9742" s="61"/>
      <c r="AQ9742" s="61"/>
      <c r="AR9742" s="61"/>
      <c r="AS9742" s="61"/>
      <c r="AT9742" s="61"/>
      <c r="AU9742" s="61"/>
      <c r="AV9742" s="61"/>
      <c r="AW9742" s="61"/>
      <c r="AX9742" s="61"/>
      <c r="AY9742" s="61"/>
      <c r="AZ9742" s="61"/>
      <c r="BA9742" s="61"/>
    </row>
    <row r="9743" spans="39:53" x14ac:dyDescent="0.2">
      <c r="AM9743" s="61"/>
      <c r="AN9743" s="61"/>
      <c r="AO9743" s="171"/>
      <c r="AP9743" s="61"/>
      <c r="AQ9743" s="61"/>
      <c r="AR9743" s="61"/>
      <c r="AS9743" s="61"/>
      <c r="AT9743" s="61"/>
      <c r="AU9743" s="61"/>
      <c r="AV9743" s="61"/>
      <c r="AW9743" s="61"/>
      <c r="AX9743" s="61"/>
      <c r="AY9743" s="61"/>
      <c r="AZ9743" s="61"/>
      <c r="BA9743" s="61"/>
    </row>
    <row r="9744" spans="39:53" x14ac:dyDescent="0.2">
      <c r="AM9744" s="61"/>
      <c r="AN9744" s="61"/>
      <c r="AO9744" s="171"/>
      <c r="AP9744" s="61"/>
      <c r="AQ9744" s="61"/>
      <c r="AR9744" s="61"/>
      <c r="AS9744" s="61"/>
      <c r="AT9744" s="61"/>
      <c r="AU9744" s="61"/>
      <c r="AV9744" s="61"/>
      <c r="AW9744" s="61"/>
      <c r="AX9744" s="61"/>
      <c r="AY9744" s="61"/>
      <c r="AZ9744" s="61"/>
      <c r="BA9744" s="61"/>
    </row>
    <row r="9745" spans="39:53" x14ac:dyDescent="0.2">
      <c r="AM9745" s="61"/>
      <c r="AN9745" s="61"/>
      <c r="AO9745" s="171"/>
      <c r="AP9745" s="61"/>
      <c r="AQ9745" s="61"/>
      <c r="AR9745" s="61"/>
      <c r="AS9745" s="61"/>
      <c r="AT9745" s="61"/>
      <c r="AU9745" s="61"/>
      <c r="AV9745" s="61"/>
      <c r="AW9745" s="61"/>
      <c r="AX9745" s="61"/>
      <c r="AY9745" s="61"/>
      <c r="AZ9745" s="61"/>
      <c r="BA9745" s="61"/>
    </row>
    <row r="9746" spans="39:53" x14ac:dyDescent="0.2">
      <c r="AM9746" s="61"/>
      <c r="AN9746" s="61"/>
      <c r="AO9746" s="171"/>
      <c r="AP9746" s="61"/>
      <c r="AQ9746" s="61"/>
      <c r="AR9746" s="61"/>
      <c r="AS9746" s="61"/>
      <c r="AT9746" s="61"/>
      <c r="AU9746" s="61"/>
      <c r="AV9746" s="61"/>
      <c r="AW9746" s="61"/>
      <c r="AX9746" s="61"/>
      <c r="AY9746" s="61"/>
      <c r="AZ9746" s="61"/>
      <c r="BA9746" s="61"/>
    </row>
    <row r="9747" spans="39:53" x14ac:dyDescent="0.2">
      <c r="AM9747" s="61"/>
      <c r="AN9747" s="61"/>
      <c r="AO9747" s="171"/>
      <c r="AP9747" s="61"/>
      <c r="AQ9747" s="61"/>
      <c r="AR9747" s="61"/>
      <c r="AS9747" s="61"/>
      <c r="AT9747" s="61"/>
      <c r="AU9747" s="61"/>
      <c r="AV9747" s="61"/>
      <c r="AW9747" s="61"/>
      <c r="AX9747" s="61"/>
      <c r="AY9747" s="61"/>
      <c r="AZ9747" s="61"/>
      <c r="BA9747" s="61"/>
    </row>
    <row r="9748" spans="39:53" x14ac:dyDescent="0.2">
      <c r="AM9748" s="61"/>
      <c r="AN9748" s="61"/>
      <c r="AO9748" s="171"/>
      <c r="AP9748" s="61"/>
      <c r="AQ9748" s="61"/>
      <c r="AR9748" s="61"/>
      <c r="AS9748" s="61"/>
      <c r="AT9748" s="61"/>
      <c r="AU9748" s="61"/>
      <c r="AV9748" s="61"/>
      <c r="AW9748" s="61"/>
      <c r="AX9748" s="61"/>
      <c r="AY9748" s="61"/>
      <c r="AZ9748" s="61"/>
      <c r="BA9748" s="61"/>
    </row>
    <row r="9749" spans="39:53" x14ac:dyDescent="0.2">
      <c r="AM9749" s="61"/>
      <c r="AN9749" s="61"/>
      <c r="AO9749" s="171"/>
      <c r="AP9749" s="61"/>
      <c r="AQ9749" s="61"/>
      <c r="AR9749" s="61"/>
      <c r="AS9749" s="61"/>
      <c r="AT9749" s="61"/>
      <c r="AU9749" s="61"/>
      <c r="AV9749" s="61"/>
      <c r="AW9749" s="61"/>
      <c r="AX9749" s="61"/>
      <c r="AY9749" s="61"/>
      <c r="AZ9749" s="61"/>
      <c r="BA9749" s="61"/>
    </row>
    <row r="9750" spans="39:53" x14ac:dyDescent="0.2">
      <c r="AM9750" s="61"/>
      <c r="AN9750" s="61"/>
      <c r="AO9750" s="171"/>
      <c r="AP9750" s="61"/>
      <c r="AQ9750" s="61"/>
      <c r="AR9750" s="61"/>
      <c r="AS9750" s="61"/>
      <c r="AT9750" s="61"/>
      <c r="AU9750" s="61"/>
      <c r="AV9750" s="61"/>
      <c r="AW9750" s="61"/>
      <c r="AX9750" s="61"/>
      <c r="AY9750" s="61"/>
      <c r="AZ9750" s="61"/>
      <c r="BA9750" s="61"/>
    </row>
    <row r="9751" spans="39:53" x14ac:dyDescent="0.2">
      <c r="AM9751" s="61"/>
      <c r="AN9751" s="61"/>
      <c r="AO9751" s="171"/>
      <c r="AP9751" s="61"/>
      <c r="AQ9751" s="61"/>
      <c r="AR9751" s="61"/>
      <c r="AS9751" s="61"/>
      <c r="AT9751" s="61"/>
      <c r="AU9751" s="61"/>
      <c r="AV9751" s="61"/>
      <c r="AW9751" s="61"/>
      <c r="AX9751" s="61"/>
      <c r="AY9751" s="61"/>
      <c r="AZ9751" s="61"/>
      <c r="BA9751" s="61"/>
    </row>
    <row r="9752" spans="39:53" x14ac:dyDescent="0.2">
      <c r="AM9752" s="61"/>
      <c r="AN9752" s="61"/>
      <c r="AO9752" s="171"/>
      <c r="AP9752" s="61"/>
      <c r="AQ9752" s="61"/>
      <c r="AR9752" s="61"/>
      <c r="AS9752" s="61"/>
      <c r="AT9752" s="61"/>
      <c r="AU9752" s="61"/>
      <c r="AV9752" s="61"/>
      <c r="AW9752" s="61"/>
      <c r="AX9752" s="61"/>
      <c r="AY9752" s="61"/>
      <c r="AZ9752" s="61"/>
      <c r="BA9752" s="61"/>
    </row>
    <row r="9753" spans="39:53" x14ac:dyDescent="0.2">
      <c r="AM9753" s="61"/>
      <c r="AN9753" s="61"/>
      <c r="AO9753" s="171"/>
      <c r="AP9753" s="61"/>
      <c r="AQ9753" s="61"/>
      <c r="AR9753" s="61"/>
      <c r="AS9753" s="61"/>
      <c r="AT9753" s="61"/>
      <c r="AU9753" s="61"/>
      <c r="AV9753" s="61"/>
      <c r="AW9753" s="61"/>
      <c r="AX9753" s="61"/>
      <c r="AY9753" s="61"/>
      <c r="AZ9753" s="61"/>
      <c r="BA9753" s="61"/>
    </row>
    <row r="9754" spans="39:53" x14ac:dyDescent="0.2">
      <c r="AM9754" s="61"/>
      <c r="AN9754" s="61"/>
      <c r="AO9754" s="171"/>
      <c r="AP9754" s="61"/>
      <c r="AQ9754" s="61"/>
      <c r="AR9754" s="61"/>
      <c r="AS9754" s="61"/>
      <c r="AT9754" s="61"/>
      <c r="AU9754" s="61"/>
      <c r="AV9754" s="61"/>
      <c r="AW9754" s="61"/>
      <c r="AX9754" s="61"/>
      <c r="AY9754" s="61"/>
      <c r="AZ9754" s="61"/>
      <c r="BA9754" s="61"/>
    </row>
    <row r="9755" spans="39:53" x14ac:dyDescent="0.2">
      <c r="AM9755" s="61"/>
      <c r="AN9755" s="61"/>
      <c r="AO9755" s="171"/>
      <c r="AP9755" s="61"/>
      <c r="AQ9755" s="61"/>
      <c r="AR9755" s="61"/>
      <c r="AS9755" s="61"/>
      <c r="AT9755" s="61"/>
      <c r="AU9755" s="61"/>
      <c r="AV9755" s="61"/>
      <c r="AW9755" s="61"/>
      <c r="AX9755" s="61"/>
      <c r="AY9755" s="61"/>
      <c r="AZ9755" s="61"/>
      <c r="BA9755" s="61"/>
    </row>
    <row r="9756" spans="39:53" x14ac:dyDescent="0.2">
      <c r="AM9756" s="61"/>
      <c r="AN9756" s="61"/>
      <c r="AO9756" s="171"/>
      <c r="AP9756" s="61"/>
      <c r="AQ9756" s="61"/>
      <c r="AR9756" s="61"/>
      <c r="AS9756" s="61"/>
      <c r="AT9756" s="61"/>
      <c r="AU9756" s="61"/>
      <c r="AV9756" s="61"/>
      <c r="AW9756" s="61"/>
      <c r="AX9756" s="61"/>
      <c r="AY9756" s="61"/>
      <c r="AZ9756" s="61"/>
      <c r="BA9756" s="61"/>
    </row>
    <row r="9757" spans="39:53" x14ac:dyDescent="0.2">
      <c r="AM9757" s="61"/>
      <c r="AN9757" s="61"/>
      <c r="AO9757" s="171"/>
      <c r="AP9757" s="61"/>
      <c r="AQ9757" s="61"/>
      <c r="AR9757" s="61"/>
      <c r="AS9757" s="61"/>
      <c r="AT9757" s="61"/>
      <c r="AU9757" s="61"/>
      <c r="AV9757" s="61"/>
      <c r="AW9757" s="61"/>
      <c r="AX9757" s="61"/>
      <c r="AY9757" s="61"/>
      <c r="AZ9757" s="61"/>
      <c r="BA9757" s="61"/>
    </row>
    <row r="9758" spans="39:53" x14ac:dyDescent="0.2">
      <c r="AM9758" s="61"/>
      <c r="AN9758" s="61"/>
      <c r="AO9758" s="171"/>
      <c r="AP9758" s="61"/>
      <c r="AQ9758" s="61"/>
      <c r="AR9758" s="61"/>
      <c r="AS9758" s="61"/>
      <c r="AT9758" s="61"/>
      <c r="AU9758" s="61"/>
      <c r="AV9758" s="61"/>
      <c r="AW9758" s="61"/>
      <c r="AX9758" s="61"/>
      <c r="AY9758" s="61"/>
      <c r="AZ9758" s="61"/>
      <c r="BA9758" s="61"/>
    </row>
    <row r="9759" spans="39:53" x14ac:dyDescent="0.2">
      <c r="AM9759" s="61"/>
      <c r="AN9759" s="61"/>
      <c r="AO9759" s="171"/>
      <c r="AP9759" s="61"/>
      <c r="AQ9759" s="61"/>
      <c r="AR9759" s="61"/>
      <c r="AS9759" s="61"/>
      <c r="AT9759" s="61"/>
      <c r="AU9759" s="61"/>
      <c r="AV9759" s="61"/>
      <c r="AW9759" s="61"/>
      <c r="AX9759" s="61"/>
      <c r="AY9759" s="61"/>
      <c r="AZ9759" s="61"/>
      <c r="BA9759" s="61"/>
    </row>
    <row r="9760" spans="39:53" x14ac:dyDescent="0.2">
      <c r="AM9760" s="61"/>
      <c r="AN9760" s="61"/>
      <c r="AO9760" s="171"/>
      <c r="AP9760" s="61"/>
      <c r="AQ9760" s="61"/>
      <c r="AR9760" s="61"/>
      <c r="AS9760" s="61"/>
      <c r="AT9760" s="61"/>
      <c r="AU9760" s="61"/>
      <c r="AV9760" s="61"/>
      <c r="AW9760" s="61"/>
      <c r="AX9760" s="61"/>
      <c r="AY9760" s="61"/>
      <c r="AZ9760" s="61"/>
      <c r="BA9760" s="61"/>
    </row>
    <row r="9761" spans="39:53" x14ac:dyDescent="0.2">
      <c r="AM9761" s="61"/>
      <c r="AN9761" s="61"/>
      <c r="AO9761" s="171"/>
      <c r="AP9761" s="61"/>
      <c r="AQ9761" s="61"/>
      <c r="AR9761" s="61"/>
      <c r="AS9761" s="61"/>
      <c r="AT9761" s="61"/>
      <c r="AU9761" s="61"/>
      <c r="AV9761" s="61"/>
      <c r="AW9761" s="61"/>
      <c r="AX9761" s="61"/>
      <c r="AY9761" s="61"/>
      <c r="AZ9761" s="61"/>
      <c r="BA9761" s="61"/>
    </row>
    <row r="9762" spans="39:53" x14ac:dyDescent="0.2">
      <c r="AM9762" s="61"/>
      <c r="AN9762" s="61"/>
      <c r="AO9762" s="171"/>
      <c r="AP9762" s="61"/>
      <c r="AQ9762" s="61"/>
      <c r="AR9762" s="61"/>
      <c r="AS9762" s="61"/>
      <c r="AT9762" s="61"/>
      <c r="AU9762" s="61"/>
      <c r="AV9762" s="61"/>
      <c r="AW9762" s="61"/>
      <c r="AX9762" s="61"/>
      <c r="AY9762" s="61"/>
      <c r="AZ9762" s="61"/>
      <c r="BA9762" s="61"/>
    </row>
    <row r="9763" spans="39:53" x14ac:dyDescent="0.2">
      <c r="AM9763" s="61"/>
      <c r="AN9763" s="61"/>
      <c r="AO9763" s="171"/>
      <c r="AP9763" s="61"/>
      <c r="AQ9763" s="61"/>
      <c r="AR9763" s="61"/>
      <c r="AS9763" s="61"/>
      <c r="AT9763" s="61"/>
      <c r="AU9763" s="61"/>
      <c r="AV9763" s="61"/>
      <c r="AW9763" s="61"/>
      <c r="AX9763" s="61"/>
      <c r="AY9763" s="61"/>
      <c r="AZ9763" s="61"/>
      <c r="BA9763" s="61"/>
    </row>
    <row r="9764" spans="39:53" x14ac:dyDescent="0.2">
      <c r="AM9764" s="61"/>
      <c r="AN9764" s="61"/>
      <c r="AO9764" s="171"/>
      <c r="AP9764" s="61"/>
      <c r="AQ9764" s="61"/>
      <c r="AR9764" s="61"/>
      <c r="AS9764" s="61"/>
      <c r="AT9764" s="61"/>
      <c r="AU9764" s="61"/>
      <c r="AV9764" s="61"/>
      <c r="AW9764" s="61"/>
      <c r="AX9764" s="61"/>
      <c r="AY9764" s="61"/>
      <c r="AZ9764" s="61"/>
      <c r="BA9764" s="61"/>
    </row>
    <row r="9765" spans="39:53" x14ac:dyDescent="0.2">
      <c r="AM9765" s="61"/>
      <c r="AN9765" s="61"/>
      <c r="AO9765" s="171"/>
      <c r="AP9765" s="61"/>
      <c r="AQ9765" s="61"/>
      <c r="AR9765" s="61"/>
      <c r="AS9765" s="61"/>
      <c r="AT9765" s="61"/>
      <c r="AU9765" s="61"/>
      <c r="AV9765" s="61"/>
      <c r="AW9765" s="61"/>
      <c r="AX9765" s="61"/>
      <c r="AY9765" s="61"/>
      <c r="AZ9765" s="61"/>
      <c r="BA9765" s="61"/>
    </row>
    <row r="9766" spans="39:53" x14ac:dyDescent="0.2">
      <c r="AM9766" s="61"/>
      <c r="AN9766" s="61"/>
      <c r="AO9766" s="171"/>
      <c r="AP9766" s="61"/>
      <c r="AQ9766" s="61"/>
      <c r="AR9766" s="61"/>
      <c r="AS9766" s="61"/>
      <c r="AT9766" s="61"/>
      <c r="AU9766" s="61"/>
      <c r="AV9766" s="61"/>
      <c r="AW9766" s="61"/>
      <c r="AX9766" s="61"/>
      <c r="AY9766" s="61"/>
      <c r="AZ9766" s="61"/>
      <c r="BA9766" s="61"/>
    </row>
    <row r="9767" spans="39:53" x14ac:dyDescent="0.2">
      <c r="AM9767" s="61"/>
      <c r="AN9767" s="61"/>
      <c r="AO9767" s="171"/>
      <c r="AP9767" s="61"/>
      <c r="AQ9767" s="61"/>
      <c r="AR9767" s="61"/>
      <c r="AS9767" s="61"/>
      <c r="AT9767" s="61"/>
      <c r="AU9767" s="61"/>
      <c r="AV9767" s="61"/>
      <c r="AW9767" s="61"/>
      <c r="AX9767" s="61"/>
      <c r="AY9767" s="61"/>
      <c r="AZ9767" s="61"/>
      <c r="BA9767" s="61"/>
    </row>
    <row r="9768" spans="39:53" x14ac:dyDescent="0.2">
      <c r="AM9768" s="61"/>
      <c r="AN9768" s="61"/>
      <c r="AO9768" s="171"/>
      <c r="AP9768" s="61"/>
      <c r="AQ9768" s="61"/>
      <c r="AR9768" s="61"/>
      <c r="AS9768" s="61"/>
      <c r="AT9768" s="61"/>
      <c r="AU9768" s="61"/>
      <c r="AV9768" s="61"/>
      <c r="AW9768" s="61"/>
      <c r="AX9768" s="61"/>
      <c r="AY9768" s="61"/>
      <c r="AZ9768" s="61"/>
      <c r="BA9768" s="61"/>
    </row>
    <row r="9769" spans="39:53" x14ac:dyDescent="0.2">
      <c r="AM9769" s="61"/>
      <c r="AN9769" s="61"/>
      <c r="AO9769" s="171"/>
      <c r="AP9769" s="61"/>
      <c r="AQ9769" s="61"/>
      <c r="AR9769" s="61"/>
      <c r="AS9769" s="61"/>
      <c r="AT9769" s="61"/>
      <c r="AU9769" s="61"/>
      <c r="AV9769" s="61"/>
      <c r="AW9769" s="61"/>
      <c r="AX9769" s="61"/>
      <c r="AY9769" s="61"/>
      <c r="AZ9769" s="61"/>
      <c r="BA9769" s="61"/>
    </row>
    <row r="9770" spans="39:53" x14ac:dyDescent="0.2">
      <c r="AM9770" s="61"/>
      <c r="AN9770" s="61"/>
      <c r="AO9770" s="171"/>
      <c r="AP9770" s="61"/>
      <c r="AQ9770" s="61"/>
      <c r="AR9770" s="61"/>
      <c r="AS9770" s="61"/>
      <c r="AT9770" s="61"/>
      <c r="AU9770" s="61"/>
      <c r="AV9770" s="61"/>
      <c r="AW9770" s="61"/>
      <c r="AX9770" s="61"/>
      <c r="AY9770" s="61"/>
      <c r="AZ9770" s="61"/>
      <c r="BA9770" s="61"/>
    </row>
    <row r="9771" spans="39:53" x14ac:dyDescent="0.2">
      <c r="AM9771" s="61"/>
      <c r="AN9771" s="61"/>
      <c r="AO9771" s="171"/>
      <c r="AP9771" s="61"/>
      <c r="AQ9771" s="61"/>
      <c r="AR9771" s="61"/>
      <c r="AS9771" s="61"/>
      <c r="AT9771" s="61"/>
      <c r="AU9771" s="61"/>
      <c r="AV9771" s="61"/>
      <c r="AW9771" s="61"/>
      <c r="AX9771" s="61"/>
      <c r="AY9771" s="61"/>
      <c r="AZ9771" s="61"/>
      <c r="BA9771" s="61"/>
    </row>
    <row r="9772" spans="39:53" x14ac:dyDescent="0.2">
      <c r="AM9772" s="61"/>
      <c r="AN9772" s="61"/>
      <c r="AO9772" s="171"/>
      <c r="AP9772" s="61"/>
      <c r="AQ9772" s="61"/>
      <c r="AR9772" s="61"/>
      <c r="AS9772" s="61"/>
      <c r="AT9772" s="61"/>
      <c r="AU9772" s="61"/>
      <c r="AV9772" s="61"/>
      <c r="AW9772" s="61"/>
      <c r="AX9772" s="61"/>
      <c r="AY9772" s="61"/>
      <c r="AZ9772" s="61"/>
      <c r="BA9772" s="61"/>
    </row>
    <row r="9773" spans="39:53" x14ac:dyDescent="0.2">
      <c r="AM9773" s="61"/>
      <c r="AN9773" s="61"/>
      <c r="AO9773" s="171"/>
      <c r="AP9773" s="61"/>
      <c r="AQ9773" s="61"/>
      <c r="AR9773" s="61"/>
      <c r="AS9773" s="61"/>
      <c r="AT9773" s="61"/>
      <c r="AU9773" s="61"/>
      <c r="AV9773" s="61"/>
      <c r="AW9773" s="61"/>
      <c r="AX9773" s="61"/>
      <c r="AY9773" s="61"/>
      <c r="AZ9773" s="61"/>
      <c r="BA9773" s="61"/>
    </row>
    <row r="9774" spans="39:53" x14ac:dyDescent="0.2">
      <c r="AM9774" s="61"/>
      <c r="AN9774" s="61"/>
      <c r="AO9774" s="171"/>
      <c r="AP9774" s="61"/>
      <c r="AQ9774" s="61"/>
      <c r="AR9774" s="61"/>
      <c r="AS9774" s="61"/>
      <c r="AT9774" s="61"/>
      <c r="AU9774" s="61"/>
      <c r="AV9774" s="61"/>
      <c r="AW9774" s="61"/>
      <c r="AX9774" s="61"/>
      <c r="AY9774" s="61"/>
      <c r="AZ9774" s="61"/>
      <c r="BA9774" s="61"/>
    </row>
    <row r="9775" spans="39:53" x14ac:dyDescent="0.2">
      <c r="AM9775" s="61"/>
      <c r="AN9775" s="61"/>
      <c r="AO9775" s="171"/>
      <c r="AP9775" s="61"/>
      <c r="AQ9775" s="61"/>
      <c r="AR9775" s="61"/>
      <c r="AS9775" s="61"/>
      <c r="AT9775" s="61"/>
      <c r="AU9775" s="61"/>
      <c r="AV9775" s="61"/>
      <c r="AW9775" s="61"/>
      <c r="AX9775" s="61"/>
      <c r="AY9775" s="61"/>
      <c r="AZ9775" s="61"/>
      <c r="BA9775" s="61"/>
    </row>
    <row r="9776" spans="39:53" x14ac:dyDescent="0.2">
      <c r="AM9776" s="61"/>
      <c r="AN9776" s="61"/>
      <c r="AO9776" s="171"/>
      <c r="AP9776" s="61"/>
      <c r="AQ9776" s="61"/>
      <c r="AR9776" s="61"/>
      <c r="AS9776" s="61"/>
      <c r="AT9776" s="61"/>
      <c r="AU9776" s="61"/>
      <c r="AV9776" s="61"/>
      <c r="AW9776" s="61"/>
      <c r="AX9776" s="61"/>
      <c r="AY9776" s="61"/>
      <c r="AZ9776" s="61"/>
      <c r="BA9776" s="61"/>
    </row>
    <row r="9777" spans="39:53" x14ac:dyDescent="0.2">
      <c r="AM9777" s="61"/>
      <c r="AN9777" s="61"/>
      <c r="AO9777" s="171"/>
      <c r="AP9777" s="61"/>
      <c r="AQ9777" s="61"/>
      <c r="AR9777" s="61"/>
      <c r="AS9777" s="61"/>
      <c r="AT9777" s="61"/>
      <c r="AU9777" s="61"/>
      <c r="AV9777" s="61"/>
      <c r="AW9777" s="61"/>
      <c r="AX9777" s="61"/>
      <c r="AY9777" s="61"/>
      <c r="AZ9777" s="61"/>
      <c r="BA9777" s="61"/>
    </row>
    <row r="9778" spans="39:53" x14ac:dyDescent="0.2">
      <c r="AM9778" s="61"/>
      <c r="AN9778" s="61"/>
      <c r="AO9778" s="171"/>
      <c r="AP9778" s="61"/>
      <c r="AQ9778" s="61"/>
      <c r="AR9778" s="61"/>
      <c r="AS9778" s="61"/>
      <c r="AT9778" s="61"/>
      <c r="AU9778" s="61"/>
      <c r="AV9778" s="61"/>
      <c r="AW9778" s="61"/>
      <c r="AX9778" s="61"/>
      <c r="AY9778" s="61"/>
      <c r="AZ9778" s="61"/>
      <c r="BA9778" s="61"/>
    </row>
    <row r="9779" spans="39:53" x14ac:dyDescent="0.2">
      <c r="AM9779" s="61"/>
      <c r="AN9779" s="61"/>
      <c r="AO9779" s="171"/>
      <c r="AP9779" s="61"/>
      <c r="AQ9779" s="61"/>
      <c r="AR9779" s="61"/>
      <c r="AS9779" s="61"/>
      <c r="AT9779" s="61"/>
      <c r="AU9779" s="61"/>
      <c r="AV9779" s="61"/>
      <c r="AW9779" s="61"/>
      <c r="AX9779" s="61"/>
      <c r="AY9779" s="61"/>
      <c r="AZ9779" s="61"/>
      <c r="BA9779" s="61"/>
    </row>
    <row r="9780" spans="39:53" x14ac:dyDescent="0.2">
      <c r="AM9780" s="61"/>
      <c r="AN9780" s="61"/>
      <c r="AO9780" s="171"/>
      <c r="AP9780" s="61"/>
      <c r="AQ9780" s="61"/>
      <c r="AR9780" s="61"/>
      <c r="AS9780" s="61"/>
      <c r="AT9780" s="61"/>
      <c r="AU9780" s="61"/>
      <c r="AV9780" s="61"/>
      <c r="AW9780" s="61"/>
      <c r="AX9780" s="61"/>
      <c r="AY9780" s="61"/>
      <c r="AZ9780" s="61"/>
      <c r="BA9780" s="61"/>
    </row>
    <row r="9781" spans="39:53" x14ac:dyDescent="0.2">
      <c r="AM9781" s="61"/>
      <c r="AN9781" s="61"/>
      <c r="AO9781" s="171"/>
      <c r="AP9781" s="61"/>
      <c r="AQ9781" s="61"/>
      <c r="AR9781" s="61"/>
      <c r="AS9781" s="61"/>
      <c r="AT9781" s="61"/>
      <c r="AU9781" s="61"/>
      <c r="AV9781" s="61"/>
      <c r="AW9781" s="61"/>
      <c r="AX9781" s="61"/>
      <c r="AY9781" s="61"/>
      <c r="AZ9781" s="61"/>
      <c r="BA9781" s="61"/>
    </row>
    <row r="9782" spans="39:53" x14ac:dyDescent="0.2">
      <c r="AM9782" s="61"/>
      <c r="AN9782" s="61"/>
      <c r="AO9782" s="171"/>
      <c r="AP9782" s="61"/>
      <c r="AQ9782" s="61"/>
      <c r="AR9782" s="61"/>
      <c r="AS9782" s="61"/>
      <c r="AT9782" s="61"/>
      <c r="AU9782" s="61"/>
      <c r="AV9782" s="61"/>
      <c r="AW9782" s="61"/>
      <c r="AX9782" s="61"/>
      <c r="AY9782" s="61"/>
      <c r="AZ9782" s="61"/>
      <c r="BA9782" s="61"/>
    </row>
    <row r="9783" spans="39:53" x14ac:dyDescent="0.2">
      <c r="AM9783" s="61"/>
      <c r="AN9783" s="61"/>
      <c r="AO9783" s="171"/>
      <c r="AP9783" s="61"/>
      <c r="AQ9783" s="61"/>
      <c r="AR9783" s="61"/>
      <c r="AS9783" s="61"/>
      <c r="AT9783" s="61"/>
      <c r="AU9783" s="61"/>
      <c r="AV9783" s="61"/>
      <c r="AW9783" s="61"/>
      <c r="AX9783" s="61"/>
      <c r="AY9783" s="61"/>
      <c r="AZ9783" s="61"/>
      <c r="BA9783" s="61"/>
    </row>
    <row r="9784" spans="39:53" x14ac:dyDescent="0.2">
      <c r="AM9784" s="61"/>
      <c r="AN9784" s="61"/>
      <c r="AO9784" s="171"/>
      <c r="AP9784" s="61"/>
      <c r="AQ9784" s="61"/>
      <c r="AR9784" s="61"/>
      <c r="AS9784" s="61"/>
      <c r="AT9784" s="61"/>
      <c r="AU9784" s="61"/>
      <c r="AV9784" s="61"/>
      <c r="AW9784" s="61"/>
      <c r="AX9784" s="61"/>
      <c r="AY9784" s="61"/>
      <c r="AZ9784" s="61"/>
      <c r="BA9784" s="61"/>
    </row>
    <row r="9785" spans="39:53" x14ac:dyDescent="0.2">
      <c r="AM9785" s="61"/>
      <c r="AN9785" s="61"/>
      <c r="AO9785" s="171"/>
      <c r="AP9785" s="61"/>
      <c r="AQ9785" s="61"/>
      <c r="AR9785" s="61"/>
      <c r="AS9785" s="61"/>
      <c r="AT9785" s="61"/>
      <c r="AU9785" s="61"/>
      <c r="AV9785" s="61"/>
      <c r="AW9785" s="61"/>
      <c r="AX9785" s="61"/>
      <c r="AY9785" s="61"/>
      <c r="AZ9785" s="61"/>
      <c r="BA9785" s="61"/>
    </row>
    <row r="9786" spans="39:53" x14ac:dyDescent="0.2">
      <c r="AM9786" s="61"/>
      <c r="AN9786" s="61"/>
      <c r="AO9786" s="171"/>
      <c r="AP9786" s="61"/>
      <c r="AQ9786" s="61"/>
      <c r="AR9786" s="61"/>
      <c r="AS9786" s="61"/>
      <c r="AT9786" s="61"/>
      <c r="AU9786" s="61"/>
      <c r="AV9786" s="61"/>
      <c r="AW9786" s="61"/>
      <c r="AX9786" s="61"/>
      <c r="AY9786" s="61"/>
      <c r="AZ9786" s="61"/>
      <c r="BA9786" s="61"/>
    </row>
    <row r="9787" spans="39:53" x14ac:dyDescent="0.2">
      <c r="AM9787" s="61"/>
      <c r="AN9787" s="61"/>
      <c r="AO9787" s="171"/>
      <c r="AP9787" s="61"/>
      <c r="AQ9787" s="61"/>
      <c r="AR9787" s="61"/>
      <c r="AS9787" s="61"/>
      <c r="AT9787" s="61"/>
      <c r="AU9787" s="61"/>
      <c r="AV9787" s="61"/>
      <c r="AW9787" s="61"/>
      <c r="AX9787" s="61"/>
      <c r="AY9787" s="61"/>
      <c r="AZ9787" s="61"/>
      <c r="BA9787" s="61"/>
    </row>
    <row r="9788" spans="39:53" x14ac:dyDescent="0.2">
      <c r="AM9788" s="61"/>
      <c r="AN9788" s="61"/>
      <c r="AO9788" s="171"/>
      <c r="AP9788" s="61"/>
      <c r="AQ9788" s="61"/>
      <c r="AR9788" s="61"/>
      <c r="AS9788" s="61"/>
      <c r="AT9788" s="61"/>
      <c r="AU9788" s="61"/>
      <c r="AV9788" s="61"/>
      <c r="AW9788" s="61"/>
      <c r="AX9788" s="61"/>
      <c r="AY9788" s="61"/>
      <c r="AZ9788" s="61"/>
      <c r="BA9788" s="61"/>
    </row>
    <row r="9789" spans="39:53" x14ac:dyDescent="0.2">
      <c r="AM9789" s="61"/>
      <c r="AN9789" s="61"/>
      <c r="AO9789" s="171"/>
      <c r="AP9789" s="61"/>
      <c r="AQ9789" s="61"/>
      <c r="AR9789" s="61"/>
      <c r="AS9789" s="61"/>
      <c r="AT9789" s="61"/>
      <c r="AU9789" s="61"/>
      <c r="AV9789" s="61"/>
      <c r="AW9789" s="61"/>
      <c r="AX9789" s="61"/>
      <c r="AY9789" s="61"/>
      <c r="AZ9789" s="61"/>
      <c r="BA9789" s="61"/>
    </row>
    <row r="9790" spans="39:53" x14ac:dyDescent="0.2">
      <c r="AM9790" s="61"/>
      <c r="AN9790" s="61"/>
      <c r="AO9790" s="171"/>
      <c r="AP9790" s="61"/>
      <c r="AQ9790" s="61"/>
      <c r="AR9790" s="61"/>
      <c r="AS9790" s="61"/>
      <c r="AT9790" s="61"/>
      <c r="AU9790" s="61"/>
      <c r="AV9790" s="61"/>
      <c r="AW9790" s="61"/>
      <c r="AX9790" s="61"/>
      <c r="AY9790" s="61"/>
      <c r="AZ9790" s="61"/>
      <c r="BA9790" s="61"/>
    </row>
    <row r="9791" spans="39:53" x14ac:dyDescent="0.2">
      <c r="AM9791" s="61"/>
      <c r="AN9791" s="61"/>
      <c r="AO9791" s="171"/>
      <c r="AP9791" s="61"/>
      <c r="AQ9791" s="61"/>
      <c r="AR9791" s="61"/>
      <c r="AS9791" s="61"/>
      <c r="AT9791" s="61"/>
      <c r="AU9791" s="61"/>
      <c r="AV9791" s="61"/>
      <c r="AW9791" s="61"/>
      <c r="AX9791" s="61"/>
      <c r="AY9791" s="61"/>
      <c r="AZ9791" s="61"/>
      <c r="BA9791" s="61"/>
    </row>
    <row r="9792" spans="39:53" x14ac:dyDescent="0.2">
      <c r="AM9792" s="61"/>
      <c r="AN9792" s="61"/>
      <c r="AO9792" s="171"/>
      <c r="AP9792" s="61"/>
      <c r="AQ9792" s="61"/>
      <c r="AR9792" s="61"/>
      <c r="AS9792" s="61"/>
      <c r="AT9792" s="61"/>
      <c r="AU9792" s="61"/>
      <c r="AV9792" s="61"/>
      <c r="AW9792" s="61"/>
      <c r="AX9792" s="61"/>
      <c r="AY9792" s="61"/>
      <c r="AZ9792" s="61"/>
      <c r="BA9792" s="61"/>
    </row>
    <row r="9793" spans="39:53" x14ac:dyDescent="0.2">
      <c r="AM9793" s="61"/>
      <c r="AN9793" s="61"/>
      <c r="AO9793" s="171"/>
      <c r="AP9793" s="61"/>
      <c r="AQ9793" s="61"/>
      <c r="AR9793" s="61"/>
      <c r="AS9793" s="61"/>
      <c r="AT9793" s="61"/>
      <c r="AU9793" s="61"/>
      <c r="AV9793" s="61"/>
      <c r="AW9793" s="61"/>
      <c r="AX9793" s="61"/>
      <c r="AY9793" s="61"/>
      <c r="AZ9793" s="61"/>
      <c r="BA9793" s="61"/>
    </row>
    <row r="9794" spans="39:53" x14ac:dyDescent="0.2">
      <c r="AM9794" s="61"/>
      <c r="AN9794" s="61"/>
      <c r="AO9794" s="171"/>
      <c r="AP9794" s="61"/>
      <c r="AQ9794" s="61"/>
      <c r="AR9794" s="61"/>
      <c r="AS9794" s="61"/>
      <c r="AT9794" s="61"/>
      <c r="AU9794" s="61"/>
      <c r="AV9794" s="61"/>
      <c r="AW9794" s="61"/>
      <c r="AX9794" s="61"/>
      <c r="AY9794" s="61"/>
      <c r="AZ9794" s="61"/>
      <c r="BA9794" s="61"/>
    </row>
    <row r="9795" spans="39:53" x14ac:dyDescent="0.2">
      <c r="AM9795" s="61"/>
      <c r="AN9795" s="61"/>
      <c r="AO9795" s="171"/>
      <c r="AP9795" s="61"/>
      <c r="AQ9795" s="61"/>
      <c r="AR9795" s="61"/>
      <c r="AS9795" s="61"/>
      <c r="AT9795" s="61"/>
      <c r="AU9795" s="61"/>
      <c r="AV9795" s="61"/>
      <c r="AW9795" s="61"/>
      <c r="AX9795" s="61"/>
      <c r="AY9795" s="61"/>
      <c r="AZ9795" s="61"/>
      <c r="BA9795" s="61"/>
    </row>
    <row r="9796" spans="39:53" x14ac:dyDescent="0.2">
      <c r="AM9796" s="61"/>
      <c r="AN9796" s="61"/>
      <c r="AO9796" s="171"/>
      <c r="AP9796" s="61"/>
      <c r="AQ9796" s="61"/>
      <c r="AR9796" s="61"/>
      <c r="AS9796" s="61"/>
      <c r="AT9796" s="61"/>
      <c r="AU9796" s="61"/>
      <c r="AV9796" s="61"/>
      <c r="AW9796" s="61"/>
      <c r="AX9796" s="61"/>
      <c r="AY9796" s="61"/>
      <c r="AZ9796" s="61"/>
      <c r="BA9796" s="61"/>
    </row>
    <row r="9797" spans="39:53" x14ac:dyDescent="0.2">
      <c r="AM9797" s="61"/>
      <c r="AN9797" s="61"/>
      <c r="AO9797" s="171"/>
      <c r="AP9797" s="61"/>
      <c r="AQ9797" s="61"/>
      <c r="AR9797" s="61"/>
      <c r="AS9797" s="61"/>
      <c r="AT9797" s="61"/>
      <c r="AU9797" s="61"/>
      <c r="AV9797" s="61"/>
      <c r="AW9797" s="61"/>
      <c r="AX9797" s="61"/>
      <c r="AY9797" s="61"/>
      <c r="AZ9797" s="61"/>
      <c r="BA9797" s="61"/>
    </row>
    <row r="9798" spans="39:53" x14ac:dyDescent="0.2">
      <c r="AM9798" s="61"/>
      <c r="AN9798" s="61"/>
      <c r="AO9798" s="171"/>
      <c r="AP9798" s="61"/>
      <c r="AQ9798" s="61"/>
      <c r="AR9798" s="61"/>
      <c r="AS9798" s="61"/>
      <c r="AT9798" s="61"/>
      <c r="AU9798" s="61"/>
      <c r="AV9798" s="61"/>
      <c r="AW9798" s="61"/>
      <c r="AX9798" s="61"/>
      <c r="AY9798" s="61"/>
      <c r="AZ9798" s="61"/>
      <c r="BA9798" s="61"/>
    </row>
    <row r="9799" spans="39:53" x14ac:dyDescent="0.2">
      <c r="AM9799" s="61"/>
      <c r="AN9799" s="61"/>
      <c r="AO9799" s="171"/>
      <c r="AP9799" s="61"/>
      <c r="AQ9799" s="61"/>
      <c r="AR9799" s="61"/>
      <c r="AS9799" s="61"/>
      <c r="AT9799" s="61"/>
      <c r="AU9799" s="61"/>
      <c r="AV9799" s="61"/>
      <c r="AW9799" s="61"/>
      <c r="AX9799" s="61"/>
      <c r="AY9799" s="61"/>
      <c r="AZ9799" s="61"/>
      <c r="BA9799" s="61"/>
    </row>
    <row r="9800" spans="39:53" x14ac:dyDescent="0.2">
      <c r="AM9800" s="61"/>
      <c r="AN9800" s="61"/>
      <c r="AO9800" s="171"/>
      <c r="AP9800" s="61"/>
      <c r="AQ9800" s="61"/>
      <c r="AR9800" s="61"/>
      <c r="AS9800" s="61"/>
      <c r="AT9800" s="61"/>
      <c r="AU9800" s="61"/>
      <c r="AV9800" s="61"/>
      <c r="AW9800" s="61"/>
      <c r="AX9800" s="61"/>
      <c r="AY9800" s="61"/>
      <c r="AZ9800" s="61"/>
      <c r="BA9800" s="61"/>
    </row>
    <row r="9801" spans="39:53" x14ac:dyDescent="0.2">
      <c r="AM9801" s="61"/>
      <c r="AN9801" s="61"/>
      <c r="AO9801" s="171"/>
      <c r="AP9801" s="61"/>
      <c r="AQ9801" s="61"/>
      <c r="AR9801" s="61"/>
      <c r="AS9801" s="61"/>
      <c r="AT9801" s="61"/>
      <c r="AU9801" s="61"/>
      <c r="AV9801" s="61"/>
      <c r="AW9801" s="61"/>
      <c r="AX9801" s="61"/>
      <c r="AY9801" s="61"/>
      <c r="AZ9801" s="61"/>
      <c r="BA9801" s="61"/>
    </row>
    <row r="9802" spans="39:53" x14ac:dyDescent="0.2">
      <c r="AM9802" s="61"/>
      <c r="AN9802" s="61"/>
      <c r="AO9802" s="171"/>
      <c r="AP9802" s="61"/>
      <c r="AQ9802" s="61"/>
      <c r="AR9802" s="61"/>
      <c r="AS9802" s="61"/>
      <c r="AT9802" s="61"/>
      <c r="AU9802" s="61"/>
      <c r="AV9802" s="61"/>
      <c r="AW9802" s="61"/>
      <c r="AX9802" s="61"/>
      <c r="AY9802" s="61"/>
      <c r="AZ9802" s="61"/>
      <c r="BA9802" s="61"/>
    </row>
    <row r="9803" spans="39:53" x14ac:dyDescent="0.2">
      <c r="AM9803" s="61"/>
      <c r="AN9803" s="61"/>
      <c r="AO9803" s="171"/>
      <c r="AP9803" s="61"/>
      <c r="AQ9803" s="61"/>
      <c r="AR9803" s="61"/>
      <c r="AS9803" s="61"/>
      <c r="AT9803" s="61"/>
      <c r="AU9803" s="61"/>
      <c r="AV9803" s="61"/>
      <c r="AW9803" s="61"/>
      <c r="AX9803" s="61"/>
      <c r="AY9803" s="61"/>
      <c r="AZ9803" s="61"/>
      <c r="BA9803" s="61"/>
    </row>
    <row r="9804" spans="39:53" x14ac:dyDescent="0.2">
      <c r="AM9804" s="61"/>
      <c r="AN9804" s="61"/>
      <c r="AO9804" s="171"/>
      <c r="AP9804" s="61"/>
      <c r="AQ9804" s="61"/>
      <c r="AR9804" s="61"/>
      <c r="AS9804" s="61"/>
      <c r="AT9804" s="61"/>
      <c r="AU9804" s="61"/>
      <c r="AV9804" s="61"/>
      <c r="AW9804" s="61"/>
      <c r="AX9804" s="61"/>
      <c r="AY9804" s="61"/>
      <c r="AZ9804" s="61"/>
      <c r="BA9804" s="61"/>
    </row>
    <row r="9805" spans="39:53" x14ac:dyDescent="0.2">
      <c r="AM9805" s="61"/>
      <c r="AN9805" s="61"/>
      <c r="AO9805" s="171"/>
      <c r="AP9805" s="61"/>
      <c r="AQ9805" s="61"/>
      <c r="AR9805" s="61"/>
      <c r="AS9805" s="61"/>
      <c r="AT9805" s="61"/>
      <c r="AU9805" s="61"/>
      <c r="AV9805" s="61"/>
      <c r="AW9805" s="61"/>
      <c r="AX9805" s="61"/>
      <c r="AY9805" s="61"/>
      <c r="AZ9805" s="61"/>
      <c r="BA9805" s="61"/>
    </row>
    <row r="9806" spans="39:53" x14ac:dyDescent="0.2">
      <c r="AM9806" s="61"/>
      <c r="AN9806" s="61"/>
      <c r="AO9806" s="171"/>
      <c r="AP9806" s="61"/>
      <c r="AQ9806" s="61"/>
      <c r="AR9806" s="61"/>
      <c r="AS9806" s="61"/>
      <c r="AT9806" s="61"/>
      <c r="AU9806" s="61"/>
      <c r="AV9806" s="61"/>
      <c r="AW9806" s="61"/>
      <c r="AX9806" s="61"/>
      <c r="AY9806" s="61"/>
      <c r="AZ9806" s="61"/>
      <c r="BA9806" s="61"/>
    </row>
    <row r="9807" spans="39:53" x14ac:dyDescent="0.2">
      <c r="AM9807" s="61"/>
      <c r="AN9807" s="61"/>
      <c r="AO9807" s="171"/>
      <c r="AP9807" s="61"/>
      <c r="AQ9807" s="61"/>
      <c r="AR9807" s="61"/>
      <c r="AS9807" s="61"/>
      <c r="AT9807" s="61"/>
      <c r="AU9807" s="61"/>
      <c r="AV9807" s="61"/>
      <c r="AW9807" s="61"/>
      <c r="AX9807" s="61"/>
      <c r="AY9807" s="61"/>
      <c r="AZ9807" s="61"/>
      <c r="BA9807" s="61"/>
    </row>
    <row r="9808" spans="39:53" x14ac:dyDescent="0.2">
      <c r="AM9808" s="61"/>
      <c r="AN9808" s="61"/>
      <c r="AO9808" s="171"/>
      <c r="AP9808" s="61"/>
      <c r="AQ9808" s="61"/>
      <c r="AR9808" s="61"/>
      <c r="AS9808" s="61"/>
      <c r="AT9808" s="61"/>
      <c r="AU9808" s="61"/>
      <c r="AV9808" s="61"/>
      <c r="AW9808" s="61"/>
      <c r="AX9808" s="61"/>
      <c r="AY9808" s="61"/>
      <c r="AZ9808" s="61"/>
      <c r="BA9808" s="61"/>
    </row>
    <row r="9809" spans="39:53" x14ac:dyDescent="0.2">
      <c r="AM9809" s="61"/>
      <c r="AN9809" s="61"/>
      <c r="AO9809" s="171"/>
      <c r="AP9809" s="61"/>
      <c r="AQ9809" s="61"/>
      <c r="AR9809" s="61"/>
      <c r="AS9809" s="61"/>
      <c r="AT9809" s="61"/>
      <c r="AU9809" s="61"/>
      <c r="AV9809" s="61"/>
      <c r="AW9809" s="61"/>
      <c r="AX9809" s="61"/>
      <c r="AY9809" s="61"/>
      <c r="AZ9809" s="61"/>
      <c r="BA9809" s="61"/>
    </row>
    <row r="9810" spans="39:53" x14ac:dyDescent="0.2">
      <c r="AM9810" s="61"/>
      <c r="AN9810" s="61"/>
      <c r="AO9810" s="171"/>
      <c r="AP9810" s="61"/>
      <c r="AQ9810" s="61"/>
      <c r="AR9810" s="61"/>
      <c r="AS9810" s="61"/>
      <c r="AT9810" s="61"/>
      <c r="AU9810" s="61"/>
      <c r="AV9810" s="61"/>
      <c r="AW9810" s="61"/>
      <c r="AX9810" s="61"/>
      <c r="AY9810" s="61"/>
      <c r="AZ9810" s="61"/>
      <c r="BA9810" s="61"/>
    </row>
    <row r="9811" spans="39:53" x14ac:dyDescent="0.2">
      <c r="AM9811" s="61"/>
      <c r="AN9811" s="61"/>
      <c r="AO9811" s="171"/>
      <c r="AP9811" s="61"/>
      <c r="AQ9811" s="61"/>
      <c r="AR9811" s="61"/>
      <c r="AS9811" s="61"/>
      <c r="AT9811" s="61"/>
      <c r="AU9811" s="61"/>
      <c r="AV9811" s="61"/>
      <c r="AW9811" s="61"/>
      <c r="AX9811" s="61"/>
      <c r="AY9811" s="61"/>
      <c r="AZ9811" s="61"/>
      <c r="BA9811" s="61"/>
    </row>
    <row r="9812" spans="39:53" x14ac:dyDescent="0.2">
      <c r="AM9812" s="61"/>
      <c r="AN9812" s="61"/>
      <c r="AO9812" s="171"/>
      <c r="AP9812" s="61"/>
      <c r="AQ9812" s="61"/>
      <c r="AR9812" s="61"/>
      <c r="AS9812" s="61"/>
      <c r="AT9812" s="61"/>
      <c r="AU9812" s="61"/>
      <c r="AV9812" s="61"/>
      <c r="AW9812" s="61"/>
      <c r="AX9812" s="61"/>
      <c r="AY9812" s="61"/>
      <c r="AZ9812" s="61"/>
      <c r="BA9812" s="61"/>
    </row>
    <row r="9813" spans="39:53" x14ac:dyDescent="0.2">
      <c r="AM9813" s="61"/>
      <c r="AN9813" s="61"/>
      <c r="AO9813" s="171"/>
      <c r="AP9813" s="61"/>
      <c r="AQ9813" s="61"/>
      <c r="AR9813" s="61"/>
      <c r="AS9813" s="61"/>
      <c r="AT9813" s="61"/>
      <c r="AU9813" s="61"/>
      <c r="AV9813" s="61"/>
      <c r="AW9813" s="61"/>
      <c r="AX9813" s="61"/>
      <c r="AY9813" s="61"/>
      <c r="AZ9813" s="61"/>
      <c r="BA9813" s="61"/>
    </row>
    <row r="9814" spans="39:53" x14ac:dyDescent="0.2">
      <c r="AM9814" s="61"/>
      <c r="AN9814" s="61"/>
      <c r="AO9814" s="171"/>
      <c r="AP9814" s="61"/>
      <c r="AQ9814" s="61"/>
      <c r="AR9814" s="61"/>
      <c r="AS9814" s="61"/>
      <c r="AT9814" s="61"/>
      <c r="AU9814" s="61"/>
      <c r="AV9814" s="61"/>
      <c r="AW9814" s="61"/>
      <c r="AX9814" s="61"/>
      <c r="AY9814" s="61"/>
      <c r="AZ9814" s="61"/>
      <c r="BA9814" s="61"/>
    </row>
    <row r="9815" spans="39:53" x14ac:dyDescent="0.2">
      <c r="AM9815" s="61"/>
      <c r="AN9815" s="61"/>
      <c r="AO9815" s="171"/>
      <c r="AP9815" s="61"/>
      <c r="AQ9815" s="61"/>
      <c r="AR9815" s="61"/>
      <c r="AS9815" s="61"/>
      <c r="AT9815" s="61"/>
      <c r="AU9815" s="61"/>
      <c r="AV9815" s="61"/>
      <c r="AW9815" s="61"/>
      <c r="AX9815" s="61"/>
      <c r="AY9815" s="61"/>
      <c r="AZ9815" s="61"/>
      <c r="BA9815" s="61"/>
    </row>
    <row r="9816" spans="39:53" x14ac:dyDescent="0.2">
      <c r="AM9816" s="61"/>
      <c r="AN9816" s="61"/>
      <c r="AO9816" s="171"/>
      <c r="AP9816" s="61"/>
      <c r="AQ9816" s="61"/>
      <c r="AR9816" s="61"/>
      <c r="AS9816" s="61"/>
      <c r="AT9816" s="61"/>
      <c r="AU9816" s="61"/>
      <c r="AV9816" s="61"/>
      <c r="AW9816" s="61"/>
      <c r="AX9816" s="61"/>
      <c r="AY9816" s="61"/>
      <c r="AZ9816" s="61"/>
      <c r="BA9816" s="61"/>
    </row>
    <row r="9817" spans="39:53" x14ac:dyDescent="0.2">
      <c r="AM9817" s="61"/>
      <c r="AN9817" s="61"/>
      <c r="AO9817" s="171"/>
      <c r="AP9817" s="61"/>
      <c r="AQ9817" s="61"/>
      <c r="AR9817" s="61"/>
      <c r="AS9817" s="61"/>
      <c r="AT9817" s="61"/>
      <c r="AU9817" s="61"/>
      <c r="AV9817" s="61"/>
      <c r="AW9817" s="61"/>
      <c r="AX9817" s="61"/>
      <c r="AY9817" s="61"/>
      <c r="AZ9817" s="61"/>
      <c r="BA9817" s="61"/>
    </row>
    <row r="9818" spans="39:53" x14ac:dyDescent="0.2">
      <c r="AM9818" s="61"/>
      <c r="AN9818" s="61"/>
      <c r="AO9818" s="171"/>
      <c r="AP9818" s="61"/>
      <c r="AQ9818" s="61"/>
      <c r="AR9818" s="61"/>
      <c r="AS9818" s="61"/>
      <c r="AT9818" s="61"/>
      <c r="AU9818" s="61"/>
      <c r="AV9818" s="61"/>
      <c r="AW9818" s="61"/>
      <c r="AX9818" s="61"/>
      <c r="AY9818" s="61"/>
      <c r="AZ9818" s="61"/>
      <c r="BA9818" s="61"/>
    </row>
    <row r="9819" spans="39:53" x14ac:dyDescent="0.2">
      <c r="AM9819" s="61"/>
      <c r="AN9819" s="61"/>
      <c r="AO9819" s="171"/>
      <c r="AP9819" s="61"/>
      <c r="AQ9819" s="61"/>
      <c r="AR9819" s="61"/>
      <c r="AS9819" s="61"/>
      <c r="AT9819" s="61"/>
      <c r="AU9819" s="61"/>
      <c r="AV9819" s="61"/>
      <c r="AW9819" s="61"/>
      <c r="AX9819" s="61"/>
      <c r="AY9819" s="61"/>
      <c r="AZ9819" s="61"/>
      <c r="BA9819" s="61"/>
    </row>
    <row r="9820" spans="39:53" x14ac:dyDescent="0.2">
      <c r="AM9820" s="61"/>
      <c r="AN9820" s="61"/>
      <c r="AO9820" s="171"/>
      <c r="AP9820" s="61"/>
      <c r="AQ9820" s="61"/>
      <c r="AR9820" s="61"/>
      <c r="AS9820" s="61"/>
      <c r="AT9820" s="61"/>
      <c r="AU9820" s="61"/>
      <c r="AV9820" s="61"/>
      <c r="AW9820" s="61"/>
      <c r="AX9820" s="61"/>
      <c r="AY9820" s="61"/>
      <c r="AZ9820" s="61"/>
      <c r="BA9820" s="61"/>
    </row>
    <row r="9821" spans="39:53" x14ac:dyDescent="0.2">
      <c r="AM9821" s="61"/>
      <c r="AN9821" s="61"/>
      <c r="AO9821" s="171"/>
      <c r="AP9821" s="61"/>
      <c r="AQ9821" s="61"/>
      <c r="AR9821" s="61"/>
      <c r="AS9821" s="61"/>
      <c r="AT9821" s="61"/>
      <c r="AU9821" s="61"/>
      <c r="AV9821" s="61"/>
      <c r="AW9821" s="61"/>
      <c r="AX9821" s="61"/>
      <c r="AY9821" s="61"/>
      <c r="AZ9821" s="61"/>
      <c r="BA9821" s="61"/>
    </row>
    <row r="9822" spans="39:53" x14ac:dyDescent="0.2">
      <c r="AM9822" s="61"/>
      <c r="AN9822" s="61"/>
      <c r="AO9822" s="171"/>
      <c r="AP9822" s="61"/>
      <c r="AQ9822" s="61"/>
      <c r="AR9822" s="61"/>
      <c r="AS9822" s="61"/>
      <c r="AT9822" s="61"/>
      <c r="AU9822" s="61"/>
      <c r="AV9822" s="61"/>
      <c r="AW9822" s="61"/>
      <c r="AX9822" s="61"/>
      <c r="AY9822" s="61"/>
      <c r="AZ9822" s="61"/>
      <c r="BA9822" s="61"/>
    </row>
    <row r="9823" spans="39:53" x14ac:dyDescent="0.2">
      <c r="AM9823" s="61"/>
      <c r="AN9823" s="61"/>
      <c r="AO9823" s="171"/>
      <c r="AP9823" s="61"/>
      <c r="AQ9823" s="61"/>
      <c r="AR9823" s="61"/>
      <c r="AS9823" s="61"/>
      <c r="AT9823" s="61"/>
      <c r="AU9823" s="61"/>
      <c r="AV9823" s="61"/>
      <c r="AW9823" s="61"/>
      <c r="AX9823" s="61"/>
      <c r="AY9823" s="61"/>
      <c r="AZ9823" s="61"/>
      <c r="BA9823" s="61"/>
    </row>
    <row r="9824" spans="39:53" x14ac:dyDescent="0.2">
      <c r="AM9824" s="61"/>
      <c r="AN9824" s="61"/>
      <c r="AO9824" s="171"/>
      <c r="AP9824" s="61"/>
      <c r="AQ9824" s="61"/>
      <c r="AR9824" s="61"/>
      <c r="AS9824" s="61"/>
      <c r="AT9824" s="61"/>
      <c r="AU9824" s="61"/>
      <c r="AV9824" s="61"/>
      <c r="AW9824" s="61"/>
      <c r="AX9824" s="61"/>
      <c r="AY9824" s="61"/>
      <c r="AZ9824" s="61"/>
      <c r="BA9824" s="61"/>
    </row>
    <row r="9825" spans="39:53" x14ac:dyDescent="0.2">
      <c r="AM9825" s="61"/>
      <c r="AN9825" s="61"/>
      <c r="AO9825" s="171"/>
      <c r="AP9825" s="61"/>
      <c r="AQ9825" s="61"/>
      <c r="AR9825" s="61"/>
      <c r="AS9825" s="61"/>
      <c r="AT9825" s="61"/>
      <c r="AU9825" s="61"/>
      <c r="AV9825" s="61"/>
      <c r="AW9825" s="61"/>
      <c r="AX9825" s="61"/>
      <c r="AY9825" s="61"/>
      <c r="AZ9825" s="61"/>
      <c r="BA9825" s="61"/>
    </row>
    <row r="9826" spans="39:53" x14ac:dyDescent="0.2">
      <c r="AM9826" s="61"/>
      <c r="AN9826" s="61"/>
      <c r="AO9826" s="171"/>
      <c r="AP9826" s="61"/>
      <c r="AQ9826" s="61"/>
      <c r="AR9826" s="61"/>
      <c r="AS9826" s="61"/>
      <c r="AT9826" s="61"/>
      <c r="AU9826" s="61"/>
      <c r="AV9826" s="61"/>
      <c r="AW9826" s="61"/>
      <c r="AX9826" s="61"/>
      <c r="AY9826" s="61"/>
      <c r="AZ9826" s="61"/>
      <c r="BA9826" s="61"/>
    </row>
    <row r="9827" spans="39:53" x14ac:dyDescent="0.2">
      <c r="AM9827" s="61"/>
      <c r="AN9827" s="61"/>
      <c r="AO9827" s="171"/>
      <c r="AP9827" s="61"/>
      <c r="AQ9827" s="61"/>
      <c r="AR9827" s="61"/>
      <c r="AS9827" s="61"/>
      <c r="AT9827" s="61"/>
      <c r="AU9827" s="61"/>
      <c r="AV9827" s="61"/>
      <c r="AW9827" s="61"/>
      <c r="AX9827" s="61"/>
      <c r="AY9827" s="61"/>
      <c r="AZ9827" s="61"/>
      <c r="BA9827" s="61"/>
    </row>
    <row r="9828" spans="39:53" x14ac:dyDescent="0.2">
      <c r="AM9828" s="61"/>
      <c r="AN9828" s="61"/>
      <c r="AO9828" s="171"/>
      <c r="AP9828" s="61"/>
      <c r="AQ9828" s="61"/>
      <c r="AR9828" s="61"/>
      <c r="AS9828" s="61"/>
      <c r="AT9828" s="61"/>
      <c r="AU9828" s="61"/>
      <c r="AV9828" s="61"/>
      <c r="AW9828" s="61"/>
      <c r="AX9828" s="61"/>
      <c r="AY9828" s="61"/>
      <c r="AZ9828" s="61"/>
      <c r="BA9828" s="61"/>
    </row>
    <row r="9829" spans="39:53" x14ac:dyDescent="0.2">
      <c r="AM9829" s="61"/>
      <c r="AN9829" s="61"/>
      <c r="AO9829" s="171"/>
      <c r="AP9829" s="61"/>
      <c r="AQ9829" s="61"/>
      <c r="AR9829" s="61"/>
      <c r="AS9829" s="61"/>
      <c r="AT9829" s="61"/>
      <c r="AU9829" s="61"/>
      <c r="AV9829" s="61"/>
      <c r="AW9829" s="61"/>
      <c r="AX9829" s="61"/>
      <c r="AY9829" s="61"/>
      <c r="AZ9829" s="61"/>
      <c r="BA9829" s="61"/>
    </row>
    <row r="9830" spans="39:53" x14ac:dyDescent="0.2">
      <c r="AM9830" s="61"/>
      <c r="AN9830" s="61"/>
      <c r="AO9830" s="171"/>
      <c r="AP9830" s="61"/>
      <c r="AQ9830" s="61"/>
      <c r="AR9830" s="61"/>
      <c r="AS9830" s="61"/>
      <c r="AT9830" s="61"/>
      <c r="AU9830" s="61"/>
      <c r="AV9830" s="61"/>
      <c r="AW9830" s="61"/>
      <c r="AX9830" s="61"/>
      <c r="AY9830" s="61"/>
      <c r="AZ9830" s="61"/>
      <c r="BA9830" s="61"/>
    </row>
    <row r="9831" spans="39:53" x14ac:dyDescent="0.2">
      <c r="AM9831" s="61"/>
      <c r="AN9831" s="61"/>
      <c r="AO9831" s="171"/>
      <c r="AP9831" s="61"/>
      <c r="AQ9831" s="61"/>
      <c r="AR9831" s="61"/>
      <c r="AS9831" s="61"/>
      <c r="AT9831" s="61"/>
      <c r="AU9831" s="61"/>
      <c r="AV9831" s="61"/>
      <c r="AW9831" s="61"/>
      <c r="AX9831" s="61"/>
      <c r="AY9831" s="61"/>
      <c r="AZ9831" s="61"/>
      <c r="BA9831" s="61"/>
    </row>
    <row r="9832" spans="39:53" x14ac:dyDescent="0.2">
      <c r="AM9832" s="61"/>
      <c r="AN9832" s="61"/>
      <c r="AO9832" s="171"/>
      <c r="AP9832" s="61"/>
      <c r="AQ9832" s="61"/>
      <c r="AR9832" s="61"/>
      <c r="AS9832" s="61"/>
      <c r="AT9832" s="61"/>
      <c r="AU9832" s="61"/>
      <c r="AV9832" s="61"/>
      <c r="AW9832" s="61"/>
      <c r="AX9832" s="61"/>
      <c r="AY9832" s="61"/>
      <c r="AZ9832" s="61"/>
      <c r="BA9832" s="61"/>
    </row>
    <row r="9833" spans="39:53" x14ac:dyDescent="0.2">
      <c r="AM9833" s="61"/>
      <c r="AN9833" s="61"/>
      <c r="AO9833" s="171"/>
      <c r="AP9833" s="61"/>
      <c r="AQ9833" s="61"/>
      <c r="AR9833" s="61"/>
      <c r="AS9833" s="61"/>
      <c r="AT9833" s="61"/>
      <c r="AU9833" s="61"/>
      <c r="AV9833" s="61"/>
      <c r="AW9833" s="61"/>
      <c r="AX9833" s="61"/>
      <c r="AY9833" s="61"/>
      <c r="AZ9833" s="61"/>
      <c r="BA9833" s="61"/>
    </row>
    <row r="9834" spans="39:53" x14ac:dyDescent="0.2">
      <c r="AM9834" s="61"/>
      <c r="AN9834" s="61"/>
      <c r="AO9834" s="171"/>
      <c r="AP9834" s="61"/>
      <c r="AQ9834" s="61"/>
      <c r="AR9834" s="61"/>
      <c r="AS9834" s="61"/>
      <c r="AT9834" s="61"/>
      <c r="AU9834" s="61"/>
      <c r="AV9834" s="61"/>
      <c r="AW9834" s="61"/>
      <c r="AX9834" s="61"/>
      <c r="AY9834" s="61"/>
      <c r="AZ9834" s="61"/>
      <c r="BA9834" s="61"/>
    </row>
    <row r="9835" spans="39:53" x14ac:dyDescent="0.2">
      <c r="AM9835" s="61"/>
      <c r="AN9835" s="61"/>
      <c r="AO9835" s="171"/>
      <c r="AP9835" s="61"/>
      <c r="AQ9835" s="61"/>
      <c r="AR9835" s="61"/>
      <c r="AS9835" s="61"/>
      <c r="AT9835" s="61"/>
      <c r="AU9835" s="61"/>
      <c r="AV9835" s="61"/>
      <c r="AW9835" s="61"/>
      <c r="AX9835" s="61"/>
      <c r="AY9835" s="61"/>
      <c r="AZ9835" s="61"/>
      <c r="BA9835" s="61"/>
    </row>
    <row r="9836" spans="39:53" x14ac:dyDescent="0.2">
      <c r="AM9836" s="61"/>
      <c r="AN9836" s="61"/>
      <c r="AO9836" s="171"/>
      <c r="AP9836" s="61"/>
      <c r="AQ9836" s="61"/>
      <c r="AR9836" s="61"/>
      <c r="AS9836" s="61"/>
      <c r="AT9836" s="61"/>
      <c r="AU9836" s="61"/>
      <c r="AV9836" s="61"/>
      <c r="AW9836" s="61"/>
      <c r="AX9836" s="61"/>
      <c r="AY9836" s="61"/>
      <c r="AZ9836" s="61"/>
      <c r="BA9836" s="61"/>
    </row>
    <row r="9837" spans="39:53" x14ac:dyDescent="0.2">
      <c r="AM9837" s="61"/>
      <c r="AN9837" s="61"/>
      <c r="AO9837" s="171"/>
      <c r="AP9837" s="61"/>
      <c r="AQ9837" s="61"/>
      <c r="AR9837" s="61"/>
      <c r="AS9837" s="61"/>
      <c r="AT9837" s="61"/>
      <c r="AU9837" s="61"/>
      <c r="AV9837" s="61"/>
      <c r="AW9837" s="61"/>
      <c r="AX9837" s="61"/>
      <c r="AY9837" s="61"/>
      <c r="AZ9837" s="61"/>
      <c r="BA9837" s="61"/>
    </row>
    <row r="9838" spans="39:53" x14ac:dyDescent="0.2">
      <c r="AM9838" s="61"/>
      <c r="AN9838" s="61"/>
      <c r="AO9838" s="171"/>
      <c r="AP9838" s="61"/>
      <c r="AQ9838" s="61"/>
      <c r="AR9838" s="61"/>
      <c r="AS9838" s="61"/>
      <c r="AT9838" s="61"/>
      <c r="AU9838" s="61"/>
      <c r="AV9838" s="61"/>
      <c r="AW9838" s="61"/>
      <c r="AX9838" s="61"/>
      <c r="AY9838" s="61"/>
      <c r="AZ9838" s="61"/>
      <c r="BA9838" s="61"/>
    </row>
    <row r="9839" spans="39:53" x14ac:dyDescent="0.2">
      <c r="AM9839" s="61"/>
      <c r="AN9839" s="61"/>
      <c r="AO9839" s="171"/>
      <c r="AP9839" s="61"/>
      <c r="AQ9839" s="61"/>
      <c r="AR9839" s="61"/>
      <c r="AS9839" s="61"/>
      <c r="AT9839" s="61"/>
      <c r="AU9839" s="61"/>
      <c r="AV9839" s="61"/>
      <c r="AW9839" s="61"/>
      <c r="AX9839" s="61"/>
      <c r="AY9839" s="61"/>
      <c r="AZ9839" s="61"/>
      <c r="BA9839" s="61"/>
    </row>
    <row r="9840" spans="39:53" x14ac:dyDescent="0.2">
      <c r="AM9840" s="61"/>
      <c r="AN9840" s="61"/>
      <c r="AO9840" s="171"/>
      <c r="AP9840" s="61"/>
      <c r="AQ9840" s="61"/>
      <c r="AR9840" s="61"/>
      <c r="AS9840" s="61"/>
      <c r="AT9840" s="61"/>
      <c r="AU9840" s="61"/>
      <c r="AV9840" s="61"/>
      <c r="AW9840" s="61"/>
      <c r="AX9840" s="61"/>
      <c r="AY9840" s="61"/>
      <c r="AZ9840" s="61"/>
      <c r="BA9840" s="61"/>
    </row>
    <row r="9841" spans="39:53" x14ac:dyDescent="0.2">
      <c r="AM9841" s="61"/>
      <c r="AN9841" s="61"/>
      <c r="AO9841" s="171"/>
      <c r="AP9841" s="61"/>
      <c r="AQ9841" s="61"/>
      <c r="AR9841" s="61"/>
      <c r="AS9841" s="61"/>
      <c r="AT9841" s="61"/>
      <c r="AU9841" s="61"/>
      <c r="AV9841" s="61"/>
      <c r="AW9841" s="61"/>
      <c r="AX9841" s="61"/>
      <c r="AY9841" s="61"/>
      <c r="AZ9841" s="61"/>
      <c r="BA9841" s="61"/>
    </row>
    <row r="9842" spans="39:53" x14ac:dyDescent="0.2">
      <c r="AM9842" s="61"/>
      <c r="AN9842" s="61"/>
      <c r="AO9842" s="171"/>
      <c r="AP9842" s="61"/>
      <c r="AQ9842" s="61"/>
      <c r="AR9842" s="61"/>
      <c r="AS9842" s="61"/>
      <c r="AT9842" s="61"/>
      <c r="AU9842" s="61"/>
      <c r="AV9842" s="61"/>
      <c r="AW9842" s="61"/>
      <c r="AX9842" s="61"/>
      <c r="AY9842" s="61"/>
      <c r="AZ9842" s="61"/>
      <c r="BA9842" s="61"/>
    </row>
    <row r="9843" spans="39:53" x14ac:dyDescent="0.2">
      <c r="AM9843" s="61"/>
      <c r="AN9843" s="61"/>
      <c r="AO9843" s="171"/>
      <c r="AP9843" s="61"/>
      <c r="AQ9843" s="61"/>
      <c r="AR9843" s="61"/>
      <c r="AS9843" s="61"/>
      <c r="AT9843" s="61"/>
      <c r="AU9843" s="61"/>
      <c r="AV9843" s="61"/>
      <c r="AW9843" s="61"/>
      <c r="AX9843" s="61"/>
      <c r="AY9843" s="61"/>
      <c r="AZ9843" s="61"/>
      <c r="BA9843" s="61"/>
    </row>
    <row r="9844" spans="39:53" x14ac:dyDescent="0.2">
      <c r="AM9844" s="61"/>
      <c r="AN9844" s="61"/>
      <c r="AO9844" s="171"/>
      <c r="AP9844" s="61"/>
      <c r="AQ9844" s="61"/>
      <c r="AR9844" s="61"/>
      <c r="AS9844" s="61"/>
      <c r="AT9844" s="61"/>
      <c r="AU9844" s="61"/>
      <c r="AV9844" s="61"/>
      <c r="AW9844" s="61"/>
      <c r="AX9844" s="61"/>
      <c r="AY9844" s="61"/>
      <c r="AZ9844" s="61"/>
      <c r="BA9844" s="61"/>
    </row>
    <row r="9845" spans="39:53" x14ac:dyDescent="0.2">
      <c r="AM9845" s="61"/>
      <c r="AN9845" s="61"/>
      <c r="AO9845" s="171"/>
      <c r="AP9845" s="61"/>
      <c r="AQ9845" s="61"/>
      <c r="AR9845" s="61"/>
      <c r="AS9845" s="61"/>
      <c r="AT9845" s="61"/>
      <c r="AU9845" s="61"/>
      <c r="AV9845" s="61"/>
      <c r="AW9845" s="61"/>
      <c r="AX9845" s="61"/>
      <c r="AY9845" s="61"/>
      <c r="AZ9845" s="61"/>
      <c r="BA9845" s="61"/>
    </row>
    <row r="9846" spans="39:53" x14ac:dyDescent="0.2">
      <c r="AM9846" s="61"/>
      <c r="AN9846" s="61"/>
      <c r="AO9846" s="171"/>
      <c r="AP9846" s="61"/>
      <c r="AQ9846" s="61"/>
      <c r="AR9846" s="61"/>
      <c r="AS9846" s="61"/>
      <c r="AT9846" s="61"/>
      <c r="AU9846" s="61"/>
      <c r="AV9846" s="61"/>
      <c r="AW9846" s="61"/>
      <c r="AX9846" s="61"/>
      <c r="AY9846" s="61"/>
      <c r="AZ9846" s="61"/>
      <c r="BA9846" s="61"/>
    </row>
    <row r="9847" spans="39:53" x14ac:dyDescent="0.2">
      <c r="AM9847" s="61"/>
      <c r="AN9847" s="61"/>
      <c r="AO9847" s="171"/>
      <c r="AP9847" s="61"/>
      <c r="AQ9847" s="61"/>
      <c r="AR9847" s="61"/>
      <c r="AS9847" s="61"/>
      <c r="AT9847" s="61"/>
      <c r="AU9847" s="61"/>
      <c r="AV9847" s="61"/>
      <c r="AW9847" s="61"/>
      <c r="AX9847" s="61"/>
      <c r="AY9847" s="61"/>
      <c r="AZ9847" s="61"/>
      <c r="BA9847" s="61"/>
    </row>
    <row r="9848" spans="39:53" x14ac:dyDescent="0.2">
      <c r="AM9848" s="61"/>
      <c r="AN9848" s="61"/>
      <c r="AO9848" s="171"/>
      <c r="AP9848" s="61"/>
      <c r="AQ9848" s="61"/>
      <c r="AR9848" s="61"/>
      <c r="AS9848" s="61"/>
      <c r="AT9848" s="61"/>
      <c r="AU9848" s="61"/>
      <c r="AV9848" s="61"/>
      <c r="AW9848" s="61"/>
      <c r="AX9848" s="61"/>
      <c r="AY9848" s="61"/>
      <c r="AZ9848" s="61"/>
      <c r="BA9848" s="61"/>
    </row>
    <row r="9849" spans="39:53" x14ac:dyDescent="0.2">
      <c r="AM9849" s="61"/>
      <c r="AN9849" s="61"/>
      <c r="AO9849" s="171"/>
      <c r="AP9849" s="61"/>
      <c r="AQ9849" s="61"/>
      <c r="AR9849" s="61"/>
      <c r="AS9849" s="61"/>
      <c r="AT9849" s="61"/>
      <c r="AU9849" s="61"/>
      <c r="AV9849" s="61"/>
      <c r="AW9849" s="61"/>
      <c r="AX9849" s="61"/>
      <c r="AY9849" s="61"/>
      <c r="AZ9849" s="61"/>
      <c r="BA9849" s="61"/>
    </row>
    <row r="9850" spans="39:53" x14ac:dyDescent="0.2">
      <c r="AM9850" s="61"/>
      <c r="AN9850" s="61"/>
      <c r="AO9850" s="171"/>
      <c r="AP9850" s="61"/>
      <c r="AQ9850" s="61"/>
      <c r="AR9850" s="61"/>
      <c r="AS9850" s="61"/>
      <c r="AT9850" s="61"/>
      <c r="AU9850" s="61"/>
      <c r="AV9850" s="61"/>
      <c r="AW9850" s="61"/>
      <c r="AX9850" s="61"/>
      <c r="AY9850" s="61"/>
      <c r="AZ9850" s="61"/>
      <c r="BA9850" s="61"/>
    </row>
    <row r="9851" spans="39:53" x14ac:dyDescent="0.2">
      <c r="AM9851" s="61"/>
      <c r="AN9851" s="61"/>
      <c r="AO9851" s="171"/>
      <c r="AP9851" s="61"/>
      <c r="AQ9851" s="61"/>
      <c r="AR9851" s="61"/>
      <c r="AS9851" s="61"/>
      <c r="AT9851" s="61"/>
      <c r="AU9851" s="61"/>
      <c r="AV9851" s="61"/>
      <c r="AW9851" s="61"/>
      <c r="AX9851" s="61"/>
      <c r="AY9851" s="61"/>
      <c r="AZ9851" s="61"/>
      <c r="BA9851" s="61"/>
    </row>
    <row r="9852" spans="39:53" x14ac:dyDescent="0.2">
      <c r="AM9852" s="61"/>
      <c r="AN9852" s="61"/>
      <c r="AO9852" s="171"/>
      <c r="AP9852" s="61"/>
      <c r="AQ9852" s="61"/>
      <c r="AR9852" s="61"/>
      <c r="AS9852" s="61"/>
      <c r="AT9852" s="61"/>
      <c r="AU9852" s="61"/>
      <c r="AV9852" s="61"/>
      <c r="AW9852" s="61"/>
      <c r="AX9852" s="61"/>
      <c r="AY9852" s="61"/>
      <c r="AZ9852" s="61"/>
      <c r="BA9852" s="61"/>
    </row>
    <row r="9853" spans="39:53" x14ac:dyDescent="0.2">
      <c r="AM9853" s="61"/>
      <c r="AN9853" s="61"/>
      <c r="AO9853" s="171"/>
      <c r="AP9853" s="61"/>
      <c r="AQ9853" s="61"/>
      <c r="AR9853" s="61"/>
      <c r="AS9853" s="61"/>
      <c r="AT9853" s="61"/>
      <c r="AU9853" s="61"/>
      <c r="AV9853" s="61"/>
      <c r="AW9853" s="61"/>
      <c r="AX9853" s="61"/>
      <c r="AY9853" s="61"/>
      <c r="AZ9853" s="61"/>
      <c r="BA9853" s="61"/>
    </row>
    <row r="9854" spans="39:53" x14ac:dyDescent="0.2">
      <c r="AM9854" s="61"/>
      <c r="AN9854" s="61"/>
      <c r="AO9854" s="171"/>
      <c r="AP9854" s="61"/>
      <c r="AQ9854" s="61"/>
      <c r="AR9854" s="61"/>
      <c r="AS9854" s="61"/>
      <c r="AT9854" s="61"/>
      <c r="AU9854" s="61"/>
      <c r="AV9854" s="61"/>
      <c r="AW9854" s="61"/>
      <c r="AX9854" s="61"/>
      <c r="AY9854" s="61"/>
      <c r="AZ9854" s="61"/>
      <c r="BA9854" s="61"/>
    </row>
    <row r="9855" spans="39:53" x14ac:dyDescent="0.2">
      <c r="AM9855" s="61"/>
      <c r="AN9855" s="61"/>
      <c r="AO9855" s="171"/>
      <c r="AP9855" s="61"/>
      <c r="AQ9855" s="61"/>
      <c r="AR9855" s="61"/>
      <c r="AS9855" s="61"/>
      <c r="AT9855" s="61"/>
      <c r="AU9855" s="61"/>
      <c r="AV9855" s="61"/>
      <c r="AW9855" s="61"/>
      <c r="AX9855" s="61"/>
      <c r="AY9855" s="61"/>
      <c r="AZ9855" s="61"/>
      <c r="BA9855" s="61"/>
    </row>
    <row r="9856" spans="39:53" x14ac:dyDescent="0.2">
      <c r="AM9856" s="61"/>
      <c r="AN9856" s="61"/>
      <c r="AO9856" s="171"/>
      <c r="AP9856" s="61"/>
      <c r="AQ9856" s="61"/>
      <c r="AR9856" s="61"/>
      <c r="AS9856" s="61"/>
      <c r="AT9856" s="61"/>
      <c r="AU9856" s="61"/>
      <c r="AV9856" s="61"/>
      <c r="AW9856" s="61"/>
      <c r="AX9856" s="61"/>
      <c r="AY9856" s="61"/>
      <c r="AZ9856" s="61"/>
      <c r="BA9856" s="61"/>
    </row>
    <row r="9857" spans="39:53" x14ac:dyDescent="0.2">
      <c r="AM9857" s="61"/>
      <c r="AN9857" s="61"/>
      <c r="AO9857" s="171"/>
      <c r="AP9857" s="61"/>
      <c r="AQ9857" s="61"/>
      <c r="AR9857" s="61"/>
      <c r="AS9857" s="61"/>
      <c r="AT9857" s="61"/>
      <c r="AU9857" s="61"/>
      <c r="AV9857" s="61"/>
      <c r="AW9857" s="61"/>
      <c r="AX9857" s="61"/>
      <c r="AY9857" s="61"/>
      <c r="AZ9857" s="61"/>
      <c r="BA9857" s="61"/>
    </row>
    <row r="9858" spans="39:53" x14ac:dyDescent="0.2">
      <c r="AM9858" s="61"/>
      <c r="AN9858" s="61"/>
      <c r="AO9858" s="171"/>
      <c r="AP9858" s="61"/>
      <c r="AQ9858" s="61"/>
      <c r="AR9858" s="61"/>
      <c r="AS9858" s="61"/>
      <c r="AT9858" s="61"/>
      <c r="AU9858" s="61"/>
      <c r="AV9858" s="61"/>
      <c r="AW9858" s="61"/>
      <c r="AX9858" s="61"/>
      <c r="AY9858" s="61"/>
      <c r="AZ9858" s="61"/>
      <c r="BA9858" s="61"/>
    </row>
    <row r="9859" spans="39:53" x14ac:dyDescent="0.2">
      <c r="AM9859" s="61"/>
      <c r="AN9859" s="61"/>
      <c r="AO9859" s="171"/>
      <c r="AP9859" s="61"/>
      <c r="AQ9859" s="61"/>
      <c r="AR9859" s="61"/>
      <c r="AS9859" s="61"/>
      <c r="AT9859" s="61"/>
      <c r="AU9859" s="61"/>
      <c r="AV9859" s="61"/>
      <c r="AW9859" s="61"/>
      <c r="AX9859" s="61"/>
      <c r="AY9859" s="61"/>
      <c r="AZ9859" s="61"/>
      <c r="BA9859" s="61"/>
    </row>
    <row r="9860" spans="39:53" x14ac:dyDescent="0.2">
      <c r="AM9860" s="61"/>
      <c r="AN9860" s="61"/>
      <c r="AO9860" s="171"/>
      <c r="AP9860" s="61"/>
      <c r="AQ9860" s="61"/>
      <c r="AR9860" s="61"/>
      <c r="AS9860" s="61"/>
      <c r="AT9860" s="61"/>
      <c r="AU9860" s="61"/>
      <c r="AV9860" s="61"/>
      <c r="AW9860" s="61"/>
      <c r="AX9860" s="61"/>
      <c r="AY9860" s="61"/>
      <c r="AZ9860" s="61"/>
      <c r="BA9860" s="61"/>
    </row>
    <row r="9861" spans="39:53" x14ac:dyDescent="0.2">
      <c r="AM9861" s="61"/>
      <c r="AN9861" s="61"/>
      <c r="AO9861" s="171"/>
      <c r="AP9861" s="61"/>
      <c r="AQ9861" s="61"/>
      <c r="AR9861" s="61"/>
      <c r="AS9861" s="61"/>
      <c r="AT9861" s="61"/>
      <c r="AU9861" s="61"/>
      <c r="AV9861" s="61"/>
      <c r="AW9861" s="61"/>
      <c r="AX9861" s="61"/>
      <c r="AY9861" s="61"/>
      <c r="AZ9861" s="61"/>
      <c r="BA9861" s="61"/>
    </row>
    <row r="9862" spans="39:53" x14ac:dyDescent="0.2">
      <c r="AM9862" s="61"/>
      <c r="AN9862" s="61"/>
      <c r="AO9862" s="171"/>
      <c r="AP9862" s="61"/>
      <c r="AQ9862" s="61"/>
      <c r="AR9862" s="61"/>
      <c r="AS9862" s="61"/>
      <c r="AT9862" s="61"/>
      <c r="AU9862" s="61"/>
      <c r="AV9862" s="61"/>
      <c r="AW9862" s="61"/>
      <c r="AX9862" s="61"/>
      <c r="AY9862" s="61"/>
      <c r="AZ9862" s="61"/>
      <c r="BA9862" s="61"/>
    </row>
    <row r="9863" spans="39:53" x14ac:dyDescent="0.2">
      <c r="AM9863" s="61"/>
      <c r="AN9863" s="61"/>
      <c r="AO9863" s="171"/>
      <c r="AP9863" s="61"/>
      <c r="AQ9863" s="61"/>
      <c r="AR9863" s="61"/>
      <c r="AS9863" s="61"/>
      <c r="AT9863" s="61"/>
      <c r="AU9863" s="61"/>
      <c r="AV9863" s="61"/>
      <c r="AW9863" s="61"/>
      <c r="AX9863" s="61"/>
      <c r="AY9863" s="61"/>
      <c r="AZ9863" s="61"/>
      <c r="BA9863" s="61"/>
    </row>
    <row r="9864" spans="39:53" x14ac:dyDescent="0.2">
      <c r="AM9864" s="61"/>
      <c r="AN9864" s="61"/>
      <c r="AO9864" s="171"/>
      <c r="AP9864" s="61"/>
      <c r="AQ9864" s="61"/>
      <c r="AR9864" s="61"/>
      <c r="AS9864" s="61"/>
      <c r="AT9864" s="61"/>
      <c r="AU9864" s="61"/>
      <c r="AV9864" s="61"/>
      <c r="AW9864" s="61"/>
      <c r="AX9864" s="61"/>
      <c r="AY9864" s="61"/>
      <c r="AZ9864" s="61"/>
      <c r="BA9864" s="61"/>
    </row>
    <row r="9865" spans="39:53" x14ac:dyDescent="0.2">
      <c r="AM9865" s="61"/>
      <c r="AN9865" s="61"/>
      <c r="AO9865" s="171"/>
      <c r="AP9865" s="61"/>
      <c r="AQ9865" s="61"/>
      <c r="AR9865" s="61"/>
      <c r="AS9865" s="61"/>
      <c r="AT9865" s="61"/>
      <c r="AU9865" s="61"/>
      <c r="AV9865" s="61"/>
      <c r="AW9865" s="61"/>
      <c r="AX9865" s="61"/>
      <c r="AY9865" s="61"/>
      <c r="AZ9865" s="61"/>
      <c r="BA9865" s="61"/>
    </row>
    <row r="9866" spans="39:53" x14ac:dyDescent="0.2">
      <c r="AM9866" s="61"/>
      <c r="AN9866" s="61"/>
      <c r="AO9866" s="171"/>
      <c r="AP9866" s="61"/>
      <c r="AQ9866" s="61"/>
      <c r="AR9866" s="61"/>
      <c r="AS9866" s="61"/>
      <c r="AT9866" s="61"/>
      <c r="AU9866" s="61"/>
      <c r="AV9866" s="61"/>
      <c r="AW9866" s="61"/>
      <c r="AX9866" s="61"/>
      <c r="AY9866" s="61"/>
      <c r="AZ9866" s="61"/>
      <c r="BA9866" s="61"/>
    </row>
    <row r="9867" spans="39:53" x14ac:dyDescent="0.2">
      <c r="AM9867" s="61"/>
      <c r="AN9867" s="61"/>
      <c r="AO9867" s="171"/>
      <c r="AP9867" s="61"/>
      <c r="AQ9867" s="61"/>
      <c r="AR9867" s="61"/>
      <c r="AS9867" s="61"/>
      <c r="AT9867" s="61"/>
      <c r="AU9867" s="61"/>
      <c r="AV9867" s="61"/>
      <c r="AW9867" s="61"/>
      <c r="AX9867" s="61"/>
      <c r="AY9867" s="61"/>
      <c r="AZ9867" s="61"/>
      <c r="BA9867" s="61"/>
    </row>
    <row r="9868" spans="39:53" x14ac:dyDescent="0.2">
      <c r="AM9868" s="61"/>
      <c r="AN9868" s="61"/>
      <c r="AO9868" s="171"/>
      <c r="AP9868" s="61"/>
      <c r="AQ9868" s="61"/>
      <c r="AR9868" s="61"/>
      <c r="AS9868" s="61"/>
      <c r="AT9868" s="61"/>
      <c r="AU9868" s="61"/>
      <c r="AV9868" s="61"/>
      <c r="AW9868" s="61"/>
      <c r="AX9868" s="61"/>
      <c r="AY9868" s="61"/>
      <c r="AZ9868" s="61"/>
      <c r="BA9868" s="61"/>
    </row>
    <row r="9869" spans="39:53" x14ac:dyDescent="0.2">
      <c r="AM9869" s="61"/>
      <c r="AN9869" s="61"/>
      <c r="AO9869" s="171"/>
      <c r="AP9869" s="61"/>
      <c r="AQ9869" s="61"/>
      <c r="AR9869" s="61"/>
      <c r="AS9869" s="61"/>
      <c r="AT9869" s="61"/>
      <c r="AU9869" s="61"/>
      <c r="AV9869" s="61"/>
      <c r="AW9869" s="61"/>
      <c r="AX9869" s="61"/>
      <c r="AY9869" s="61"/>
      <c r="AZ9869" s="61"/>
      <c r="BA9869" s="61"/>
    </row>
    <row r="9870" spans="39:53" x14ac:dyDescent="0.2">
      <c r="AM9870" s="61"/>
      <c r="AN9870" s="61"/>
      <c r="AO9870" s="171"/>
      <c r="AP9870" s="61"/>
      <c r="AQ9870" s="61"/>
      <c r="AR9870" s="61"/>
      <c r="AS9870" s="61"/>
      <c r="AT9870" s="61"/>
      <c r="AU9870" s="61"/>
      <c r="AV9870" s="61"/>
      <c r="AW9870" s="61"/>
      <c r="AX9870" s="61"/>
      <c r="AY9870" s="61"/>
      <c r="AZ9870" s="61"/>
      <c r="BA9870" s="61"/>
    </row>
    <row r="9871" spans="39:53" x14ac:dyDescent="0.2">
      <c r="AM9871" s="61"/>
      <c r="AN9871" s="61"/>
      <c r="AO9871" s="171"/>
      <c r="AP9871" s="61"/>
      <c r="AQ9871" s="61"/>
      <c r="AR9871" s="61"/>
      <c r="AS9871" s="61"/>
      <c r="AT9871" s="61"/>
      <c r="AU9871" s="61"/>
      <c r="AV9871" s="61"/>
      <c r="AW9871" s="61"/>
      <c r="AX9871" s="61"/>
      <c r="AY9871" s="61"/>
      <c r="AZ9871" s="61"/>
      <c r="BA9871" s="61"/>
    </row>
    <row r="9872" spans="39:53" x14ac:dyDescent="0.2">
      <c r="AM9872" s="61"/>
      <c r="AN9872" s="61"/>
      <c r="AO9872" s="171"/>
      <c r="AP9872" s="61"/>
      <c r="AQ9872" s="61"/>
      <c r="AR9872" s="61"/>
      <c r="AS9872" s="61"/>
      <c r="AT9872" s="61"/>
      <c r="AU9872" s="61"/>
      <c r="AV9872" s="61"/>
      <c r="AW9872" s="61"/>
      <c r="AX9872" s="61"/>
      <c r="AY9872" s="61"/>
      <c r="AZ9872" s="61"/>
      <c r="BA9872" s="61"/>
    </row>
    <row r="9873" spans="39:53" x14ac:dyDescent="0.2">
      <c r="AM9873" s="61"/>
      <c r="AN9873" s="61"/>
      <c r="AO9873" s="171"/>
      <c r="AP9873" s="61"/>
      <c r="AQ9873" s="61"/>
      <c r="AR9873" s="61"/>
      <c r="AS9873" s="61"/>
      <c r="AT9873" s="61"/>
      <c r="AU9873" s="61"/>
      <c r="AV9873" s="61"/>
      <c r="AW9873" s="61"/>
      <c r="AX9873" s="61"/>
      <c r="AY9873" s="61"/>
      <c r="AZ9873" s="61"/>
      <c r="BA9873" s="61"/>
    </row>
    <row r="9874" spans="39:53" x14ac:dyDescent="0.2">
      <c r="AM9874" s="61"/>
      <c r="AN9874" s="61"/>
      <c r="AO9874" s="171"/>
      <c r="AP9874" s="61"/>
      <c r="AQ9874" s="61"/>
      <c r="AR9874" s="61"/>
      <c r="AS9874" s="61"/>
      <c r="AT9874" s="61"/>
      <c r="AU9874" s="61"/>
      <c r="AV9874" s="61"/>
      <c r="AW9874" s="61"/>
      <c r="AX9874" s="61"/>
      <c r="AY9874" s="61"/>
      <c r="AZ9874" s="61"/>
      <c r="BA9874" s="61"/>
    </row>
    <row r="9875" spans="39:53" x14ac:dyDescent="0.2">
      <c r="AM9875" s="61"/>
      <c r="AN9875" s="61"/>
      <c r="AO9875" s="171"/>
      <c r="AP9875" s="61"/>
      <c r="AQ9875" s="61"/>
      <c r="AR9875" s="61"/>
      <c r="AS9875" s="61"/>
      <c r="AT9875" s="61"/>
      <c r="AU9875" s="61"/>
      <c r="AV9875" s="61"/>
      <c r="AW9875" s="61"/>
      <c r="AX9875" s="61"/>
      <c r="AY9875" s="61"/>
      <c r="AZ9875" s="61"/>
      <c r="BA9875" s="61"/>
    </row>
    <row r="9876" spans="39:53" x14ac:dyDescent="0.2">
      <c r="AM9876" s="61"/>
      <c r="AN9876" s="61"/>
      <c r="AO9876" s="171"/>
      <c r="AP9876" s="61"/>
      <c r="AQ9876" s="61"/>
      <c r="AR9876" s="61"/>
      <c r="AS9876" s="61"/>
      <c r="AT9876" s="61"/>
      <c r="AU9876" s="61"/>
      <c r="AV9876" s="61"/>
      <c r="AW9876" s="61"/>
      <c r="AX9876" s="61"/>
      <c r="AY9876" s="61"/>
      <c r="AZ9876" s="61"/>
      <c r="BA9876" s="61"/>
    </row>
    <row r="9877" spans="39:53" x14ac:dyDescent="0.2">
      <c r="AM9877" s="61"/>
      <c r="AN9877" s="61"/>
      <c r="AO9877" s="171"/>
      <c r="AP9877" s="61"/>
      <c r="AQ9877" s="61"/>
      <c r="AR9877" s="61"/>
      <c r="AS9877" s="61"/>
      <c r="AT9877" s="61"/>
      <c r="AU9877" s="61"/>
      <c r="AV9877" s="61"/>
      <c r="AW9877" s="61"/>
      <c r="AX9877" s="61"/>
      <c r="AY9877" s="61"/>
      <c r="AZ9877" s="61"/>
      <c r="BA9877" s="61"/>
    </row>
    <row r="9878" spans="39:53" x14ac:dyDescent="0.2">
      <c r="AM9878" s="61"/>
      <c r="AN9878" s="61"/>
      <c r="AO9878" s="171"/>
      <c r="AP9878" s="61"/>
      <c r="AQ9878" s="61"/>
      <c r="AR9878" s="61"/>
      <c r="AS9878" s="61"/>
      <c r="AT9878" s="61"/>
      <c r="AU9878" s="61"/>
      <c r="AV9878" s="61"/>
      <c r="AW9878" s="61"/>
      <c r="AX9878" s="61"/>
      <c r="AY9878" s="61"/>
      <c r="AZ9878" s="61"/>
      <c r="BA9878" s="61"/>
    </row>
    <row r="9879" spans="39:53" x14ac:dyDescent="0.2">
      <c r="AM9879" s="61"/>
      <c r="AN9879" s="61"/>
      <c r="AO9879" s="171"/>
      <c r="AP9879" s="61"/>
      <c r="AQ9879" s="61"/>
      <c r="AR9879" s="61"/>
      <c r="AS9879" s="61"/>
      <c r="AT9879" s="61"/>
      <c r="AU9879" s="61"/>
      <c r="AV9879" s="61"/>
      <c r="AW9879" s="61"/>
      <c r="AX9879" s="61"/>
      <c r="AY9879" s="61"/>
      <c r="AZ9879" s="61"/>
      <c r="BA9879" s="61"/>
    </row>
    <row r="9880" spans="39:53" x14ac:dyDescent="0.2">
      <c r="AM9880" s="61"/>
      <c r="AN9880" s="61"/>
      <c r="AO9880" s="171"/>
      <c r="AP9880" s="61"/>
      <c r="AQ9880" s="61"/>
      <c r="AR9880" s="61"/>
      <c r="AS9880" s="61"/>
      <c r="AT9880" s="61"/>
      <c r="AU9880" s="61"/>
      <c r="AV9880" s="61"/>
      <c r="AW9880" s="61"/>
      <c r="AX9880" s="61"/>
      <c r="AY9880" s="61"/>
      <c r="AZ9880" s="61"/>
      <c r="BA9880" s="61"/>
    </row>
    <row r="9881" spans="39:53" x14ac:dyDescent="0.2">
      <c r="AM9881" s="61"/>
      <c r="AN9881" s="61"/>
      <c r="AO9881" s="171"/>
      <c r="AP9881" s="61"/>
      <c r="AQ9881" s="61"/>
      <c r="AR9881" s="61"/>
      <c r="AS9881" s="61"/>
      <c r="AT9881" s="61"/>
      <c r="AU9881" s="61"/>
      <c r="AV9881" s="61"/>
      <c r="AW9881" s="61"/>
      <c r="AX9881" s="61"/>
      <c r="AY9881" s="61"/>
      <c r="AZ9881" s="61"/>
      <c r="BA9881" s="61"/>
    </row>
    <row r="9882" spans="39:53" x14ac:dyDescent="0.2">
      <c r="AM9882" s="61"/>
      <c r="AN9882" s="61"/>
      <c r="AO9882" s="171"/>
      <c r="AP9882" s="61"/>
      <c r="AQ9882" s="61"/>
      <c r="AR9882" s="61"/>
      <c r="AS9882" s="61"/>
      <c r="AT9882" s="61"/>
      <c r="AU9882" s="61"/>
      <c r="AV9882" s="61"/>
      <c r="AW9882" s="61"/>
      <c r="AX9882" s="61"/>
      <c r="AY9882" s="61"/>
      <c r="AZ9882" s="61"/>
      <c r="BA9882" s="61"/>
    </row>
    <row r="9883" spans="39:53" x14ac:dyDescent="0.2">
      <c r="AM9883" s="61"/>
      <c r="AN9883" s="61"/>
      <c r="AO9883" s="171"/>
      <c r="AP9883" s="61"/>
      <c r="AQ9883" s="61"/>
      <c r="AR9883" s="61"/>
      <c r="AS9883" s="61"/>
      <c r="AT9883" s="61"/>
      <c r="AU9883" s="61"/>
      <c r="AV9883" s="61"/>
      <c r="AW9883" s="61"/>
      <c r="AX9883" s="61"/>
      <c r="AY9883" s="61"/>
      <c r="AZ9883" s="61"/>
      <c r="BA9883" s="61"/>
    </row>
    <row r="9884" spans="39:53" x14ac:dyDescent="0.2">
      <c r="AM9884" s="61"/>
      <c r="AN9884" s="61"/>
      <c r="AO9884" s="171"/>
      <c r="AP9884" s="61"/>
      <c r="AQ9884" s="61"/>
      <c r="AR9884" s="61"/>
      <c r="AS9884" s="61"/>
      <c r="AT9884" s="61"/>
      <c r="AU9884" s="61"/>
      <c r="AV9884" s="61"/>
      <c r="AW9884" s="61"/>
      <c r="AX9884" s="61"/>
      <c r="AY9884" s="61"/>
      <c r="AZ9884" s="61"/>
      <c r="BA9884" s="61"/>
    </row>
    <row r="9885" spans="39:53" x14ac:dyDescent="0.2">
      <c r="AM9885" s="61"/>
      <c r="AN9885" s="61"/>
      <c r="AO9885" s="171"/>
      <c r="AP9885" s="61"/>
      <c r="AQ9885" s="61"/>
      <c r="AR9885" s="61"/>
      <c r="AS9885" s="61"/>
      <c r="AT9885" s="61"/>
      <c r="AU9885" s="61"/>
      <c r="AV9885" s="61"/>
      <c r="AW9885" s="61"/>
      <c r="AX9885" s="61"/>
      <c r="AY9885" s="61"/>
      <c r="AZ9885" s="61"/>
      <c r="BA9885" s="61"/>
    </row>
    <row r="9886" spans="39:53" x14ac:dyDescent="0.2">
      <c r="AM9886" s="61"/>
      <c r="AN9886" s="61"/>
      <c r="AO9886" s="171"/>
      <c r="AP9886" s="61"/>
      <c r="AQ9886" s="61"/>
      <c r="AR9886" s="61"/>
      <c r="AS9886" s="61"/>
      <c r="AT9886" s="61"/>
      <c r="AU9886" s="61"/>
      <c r="AV9886" s="61"/>
      <c r="AW9886" s="61"/>
      <c r="AX9886" s="61"/>
      <c r="AY9886" s="61"/>
      <c r="AZ9886" s="61"/>
      <c r="BA9886" s="61"/>
    </row>
    <row r="9887" spans="39:53" x14ac:dyDescent="0.2">
      <c r="AM9887" s="61"/>
      <c r="AN9887" s="61"/>
      <c r="AO9887" s="171"/>
      <c r="AP9887" s="61"/>
      <c r="AQ9887" s="61"/>
      <c r="AR9887" s="61"/>
      <c r="AS9887" s="61"/>
      <c r="AT9887" s="61"/>
      <c r="AU9887" s="61"/>
      <c r="AV9887" s="61"/>
      <c r="AW9887" s="61"/>
      <c r="AX9887" s="61"/>
      <c r="AY9887" s="61"/>
      <c r="AZ9887" s="61"/>
      <c r="BA9887" s="61"/>
    </row>
    <row r="9888" spans="39:53" x14ac:dyDescent="0.2">
      <c r="AM9888" s="61"/>
      <c r="AN9888" s="61"/>
      <c r="AO9888" s="171"/>
      <c r="AP9888" s="61"/>
      <c r="AQ9888" s="61"/>
      <c r="AR9888" s="61"/>
      <c r="AS9888" s="61"/>
      <c r="AT9888" s="61"/>
      <c r="AU9888" s="61"/>
      <c r="AV9888" s="61"/>
      <c r="AW9888" s="61"/>
      <c r="AX9888" s="61"/>
      <c r="AY9888" s="61"/>
      <c r="AZ9888" s="61"/>
      <c r="BA9888" s="61"/>
    </row>
    <row r="9889" spans="39:53" x14ac:dyDescent="0.2">
      <c r="AM9889" s="61"/>
      <c r="AN9889" s="61"/>
      <c r="AO9889" s="171"/>
      <c r="AP9889" s="61"/>
      <c r="AQ9889" s="61"/>
      <c r="AR9889" s="61"/>
      <c r="AS9889" s="61"/>
      <c r="AT9889" s="61"/>
      <c r="AU9889" s="61"/>
      <c r="AV9889" s="61"/>
      <c r="AW9889" s="61"/>
      <c r="AX9889" s="61"/>
      <c r="AY9889" s="61"/>
      <c r="AZ9889" s="61"/>
      <c r="BA9889" s="61"/>
    </row>
    <row r="9890" spans="39:53" x14ac:dyDescent="0.2">
      <c r="AM9890" s="61"/>
      <c r="AN9890" s="61"/>
      <c r="AO9890" s="171"/>
      <c r="AP9890" s="61"/>
      <c r="AQ9890" s="61"/>
      <c r="AR9890" s="61"/>
      <c r="AS9890" s="61"/>
      <c r="AT9890" s="61"/>
      <c r="AU9890" s="61"/>
      <c r="AV9890" s="61"/>
      <c r="AW9890" s="61"/>
      <c r="AX9890" s="61"/>
      <c r="AY9890" s="61"/>
      <c r="AZ9890" s="61"/>
      <c r="BA9890" s="61"/>
    </row>
    <row r="9891" spans="39:53" x14ac:dyDescent="0.2">
      <c r="AM9891" s="61"/>
      <c r="AN9891" s="61"/>
      <c r="AO9891" s="171"/>
      <c r="AP9891" s="61"/>
      <c r="AQ9891" s="61"/>
      <c r="AR9891" s="61"/>
      <c r="AS9891" s="61"/>
      <c r="AT9891" s="61"/>
      <c r="AU9891" s="61"/>
      <c r="AV9891" s="61"/>
      <c r="AW9891" s="61"/>
      <c r="AX9891" s="61"/>
      <c r="AY9891" s="61"/>
      <c r="AZ9891" s="61"/>
      <c r="BA9891" s="61"/>
    </row>
    <row r="9892" spans="39:53" x14ac:dyDescent="0.2">
      <c r="AM9892" s="61"/>
      <c r="AN9892" s="61"/>
      <c r="AO9892" s="171"/>
      <c r="AP9892" s="61"/>
      <c r="AQ9892" s="61"/>
      <c r="AR9892" s="61"/>
      <c r="AS9892" s="61"/>
      <c r="AT9892" s="61"/>
      <c r="AU9892" s="61"/>
      <c r="AV9892" s="61"/>
      <c r="AW9892" s="61"/>
      <c r="AX9892" s="61"/>
      <c r="AY9892" s="61"/>
      <c r="AZ9892" s="61"/>
      <c r="BA9892" s="61"/>
    </row>
    <row r="9893" spans="39:53" x14ac:dyDescent="0.2">
      <c r="AM9893" s="61"/>
      <c r="AN9893" s="61"/>
      <c r="AO9893" s="171"/>
      <c r="AP9893" s="61"/>
      <c r="AQ9893" s="61"/>
      <c r="AR9893" s="61"/>
      <c r="AS9893" s="61"/>
      <c r="AT9893" s="61"/>
      <c r="AU9893" s="61"/>
      <c r="AV9893" s="61"/>
      <c r="AW9893" s="61"/>
      <c r="AX9893" s="61"/>
      <c r="AY9893" s="61"/>
      <c r="AZ9893" s="61"/>
      <c r="BA9893" s="61"/>
    </row>
    <row r="9894" spans="39:53" x14ac:dyDescent="0.2">
      <c r="AM9894" s="61"/>
      <c r="AN9894" s="61"/>
      <c r="AO9894" s="171"/>
      <c r="AP9894" s="61"/>
      <c r="AQ9894" s="61"/>
      <c r="AR9894" s="61"/>
      <c r="AS9894" s="61"/>
      <c r="AT9894" s="61"/>
      <c r="AU9894" s="61"/>
      <c r="AV9894" s="61"/>
      <c r="AW9894" s="61"/>
      <c r="AX9894" s="61"/>
      <c r="AY9894" s="61"/>
      <c r="AZ9894" s="61"/>
      <c r="BA9894" s="61"/>
    </row>
    <row r="9895" spans="39:53" x14ac:dyDescent="0.2">
      <c r="AM9895" s="61"/>
      <c r="AN9895" s="61"/>
      <c r="AO9895" s="171"/>
      <c r="AP9895" s="61"/>
      <c r="AQ9895" s="61"/>
      <c r="AR9895" s="61"/>
      <c r="AS9895" s="61"/>
      <c r="AT9895" s="61"/>
      <c r="AU9895" s="61"/>
      <c r="AV9895" s="61"/>
      <c r="AW9895" s="61"/>
      <c r="AX9895" s="61"/>
      <c r="AY9895" s="61"/>
      <c r="AZ9895" s="61"/>
      <c r="BA9895" s="61"/>
    </row>
    <row r="9896" spans="39:53" x14ac:dyDescent="0.2">
      <c r="AM9896" s="61"/>
      <c r="AN9896" s="61"/>
      <c r="AO9896" s="171"/>
      <c r="AP9896" s="61"/>
      <c r="AQ9896" s="61"/>
      <c r="AR9896" s="61"/>
      <c r="AS9896" s="61"/>
      <c r="AT9896" s="61"/>
      <c r="AU9896" s="61"/>
      <c r="AV9896" s="61"/>
      <c r="AW9896" s="61"/>
      <c r="AX9896" s="61"/>
      <c r="AY9896" s="61"/>
      <c r="AZ9896" s="61"/>
      <c r="BA9896" s="61"/>
    </row>
    <row r="9897" spans="39:53" x14ac:dyDescent="0.2">
      <c r="AM9897" s="61"/>
      <c r="AN9897" s="61"/>
      <c r="AO9897" s="171"/>
      <c r="AP9897" s="61"/>
      <c r="AQ9897" s="61"/>
      <c r="AR9897" s="61"/>
      <c r="AS9897" s="61"/>
      <c r="AT9897" s="61"/>
      <c r="AU9897" s="61"/>
      <c r="AV9897" s="61"/>
      <c r="AW9897" s="61"/>
      <c r="AX9897" s="61"/>
      <c r="AY9897" s="61"/>
      <c r="AZ9897" s="61"/>
      <c r="BA9897" s="61"/>
    </row>
    <row r="9898" spans="39:53" x14ac:dyDescent="0.2">
      <c r="AM9898" s="61"/>
      <c r="AN9898" s="61"/>
      <c r="AO9898" s="171"/>
      <c r="AP9898" s="61"/>
      <c r="AQ9898" s="61"/>
      <c r="AR9898" s="61"/>
      <c r="AS9898" s="61"/>
      <c r="AT9898" s="61"/>
      <c r="AU9898" s="61"/>
      <c r="AV9898" s="61"/>
      <c r="AW9898" s="61"/>
      <c r="AX9898" s="61"/>
      <c r="AY9898" s="61"/>
      <c r="AZ9898" s="61"/>
      <c r="BA9898" s="61"/>
    </row>
    <row r="9899" spans="39:53" x14ac:dyDescent="0.2">
      <c r="AM9899" s="61"/>
      <c r="AN9899" s="61"/>
      <c r="AO9899" s="171"/>
      <c r="AP9899" s="61"/>
      <c r="AQ9899" s="61"/>
      <c r="AR9899" s="61"/>
      <c r="AS9899" s="61"/>
      <c r="AT9899" s="61"/>
      <c r="AU9899" s="61"/>
      <c r="AV9899" s="61"/>
      <c r="AW9899" s="61"/>
      <c r="AX9899" s="61"/>
      <c r="AY9899" s="61"/>
      <c r="AZ9899" s="61"/>
      <c r="BA9899" s="61"/>
    </row>
    <row r="9900" spans="39:53" x14ac:dyDescent="0.2">
      <c r="AM9900" s="61"/>
      <c r="AN9900" s="61"/>
      <c r="AO9900" s="171"/>
      <c r="AP9900" s="61"/>
      <c r="AQ9900" s="61"/>
      <c r="AR9900" s="61"/>
      <c r="AS9900" s="61"/>
      <c r="AT9900" s="61"/>
      <c r="AU9900" s="61"/>
      <c r="AV9900" s="61"/>
      <c r="AW9900" s="61"/>
      <c r="AX9900" s="61"/>
      <c r="AY9900" s="61"/>
      <c r="AZ9900" s="61"/>
      <c r="BA9900" s="61"/>
    </row>
    <row r="9901" spans="39:53" x14ac:dyDescent="0.2">
      <c r="AM9901" s="61"/>
      <c r="AN9901" s="61"/>
      <c r="AO9901" s="171"/>
      <c r="AP9901" s="61"/>
      <c r="AQ9901" s="61"/>
      <c r="AR9901" s="61"/>
      <c r="AS9901" s="61"/>
      <c r="AT9901" s="61"/>
      <c r="AU9901" s="61"/>
      <c r="AV9901" s="61"/>
      <c r="AW9901" s="61"/>
      <c r="AX9901" s="61"/>
      <c r="AY9901" s="61"/>
      <c r="AZ9901" s="61"/>
      <c r="BA9901" s="61"/>
    </row>
    <row r="9902" spans="39:53" x14ac:dyDescent="0.2">
      <c r="AM9902" s="61"/>
      <c r="AN9902" s="61"/>
      <c r="AO9902" s="171"/>
      <c r="AP9902" s="61"/>
      <c r="AQ9902" s="61"/>
      <c r="AR9902" s="61"/>
      <c r="AS9902" s="61"/>
      <c r="AT9902" s="61"/>
      <c r="AU9902" s="61"/>
      <c r="AV9902" s="61"/>
      <c r="AW9902" s="61"/>
      <c r="AX9902" s="61"/>
      <c r="AY9902" s="61"/>
      <c r="AZ9902" s="61"/>
      <c r="BA9902" s="61"/>
    </row>
    <row r="9903" spans="39:53" x14ac:dyDescent="0.2">
      <c r="AM9903" s="61"/>
      <c r="AN9903" s="61"/>
      <c r="AO9903" s="171"/>
      <c r="AP9903" s="61"/>
      <c r="AQ9903" s="61"/>
      <c r="AR9903" s="61"/>
      <c r="AS9903" s="61"/>
      <c r="AT9903" s="61"/>
      <c r="AU9903" s="61"/>
      <c r="AV9903" s="61"/>
      <c r="AW9903" s="61"/>
      <c r="AX9903" s="61"/>
      <c r="AY9903" s="61"/>
      <c r="AZ9903" s="61"/>
      <c r="BA9903" s="61"/>
    </row>
    <row r="9904" spans="39:53" x14ac:dyDescent="0.2">
      <c r="AM9904" s="61"/>
      <c r="AN9904" s="61"/>
      <c r="AO9904" s="171"/>
      <c r="AP9904" s="61"/>
      <c r="AQ9904" s="61"/>
      <c r="AR9904" s="61"/>
      <c r="AS9904" s="61"/>
      <c r="AT9904" s="61"/>
      <c r="AU9904" s="61"/>
      <c r="AV9904" s="61"/>
      <c r="AW9904" s="61"/>
      <c r="AX9904" s="61"/>
      <c r="AY9904" s="61"/>
      <c r="AZ9904" s="61"/>
      <c r="BA9904" s="61"/>
    </row>
    <row r="9905" spans="39:53" x14ac:dyDescent="0.2">
      <c r="AM9905" s="61"/>
      <c r="AN9905" s="61"/>
      <c r="AO9905" s="171"/>
      <c r="AP9905" s="61"/>
      <c r="AQ9905" s="61"/>
      <c r="AR9905" s="61"/>
      <c r="AS9905" s="61"/>
      <c r="AT9905" s="61"/>
      <c r="AU9905" s="61"/>
      <c r="AV9905" s="61"/>
      <c r="AW9905" s="61"/>
      <c r="AX9905" s="61"/>
      <c r="AY9905" s="61"/>
      <c r="AZ9905" s="61"/>
      <c r="BA9905" s="61"/>
    </row>
    <row r="9906" spans="39:53" x14ac:dyDescent="0.2">
      <c r="AM9906" s="61"/>
      <c r="AN9906" s="61"/>
      <c r="AO9906" s="171"/>
      <c r="AP9906" s="61"/>
      <c r="AQ9906" s="61"/>
      <c r="AR9906" s="61"/>
      <c r="AS9906" s="61"/>
      <c r="AT9906" s="61"/>
      <c r="AU9906" s="61"/>
      <c r="AV9906" s="61"/>
      <c r="AW9906" s="61"/>
      <c r="AX9906" s="61"/>
      <c r="AY9906" s="61"/>
      <c r="AZ9906" s="61"/>
      <c r="BA9906" s="61"/>
    </row>
    <row r="9907" spans="39:53" x14ac:dyDescent="0.2">
      <c r="AM9907" s="61"/>
      <c r="AN9907" s="61"/>
      <c r="AO9907" s="171"/>
      <c r="AP9907" s="61"/>
      <c r="AQ9907" s="61"/>
      <c r="AR9907" s="61"/>
      <c r="AS9907" s="61"/>
      <c r="AT9907" s="61"/>
      <c r="AU9907" s="61"/>
      <c r="AV9907" s="61"/>
      <c r="AW9907" s="61"/>
      <c r="AX9907" s="61"/>
      <c r="AY9907" s="61"/>
      <c r="AZ9907" s="61"/>
      <c r="BA9907" s="61"/>
    </row>
    <row r="9908" spans="39:53" x14ac:dyDescent="0.2">
      <c r="AM9908" s="61"/>
      <c r="AN9908" s="61"/>
      <c r="AO9908" s="171"/>
      <c r="AP9908" s="61"/>
      <c r="AQ9908" s="61"/>
      <c r="AR9908" s="61"/>
      <c r="AS9908" s="61"/>
      <c r="AT9908" s="61"/>
      <c r="AU9908" s="61"/>
      <c r="AV9908" s="61"/>
      <c r="AW9908" s="61"/>
      <c r="AX9908" s="61"/>
      <c r="AY9908" s="61"/>
      <c r="AZ9908" s="61"/>
      <c r="BA9908" s="61"/>
    </row>
    <row r="9909" spans="39:53" x14ac:dyDescent="0.2">
      <c r="AM9909" s="61"/>
      <c r="AN9909" s="61"/>
      <c r="AO9909" s="171"/>
      <c r="AP9909" s="61"/>
      <c r="AQ9909" s="61"/>
      <c r="AR9909" s="61"/>
      <c r="AS9909" s="61"/>
      <c r="AT9909" s="61"/>
      <c r="AU9909" s="61"/>
      <c r="AV9909" s="61"/>
      <c r="AW9909" s="61"/>
      <c r="AX9909" s="61"/>
      <c r="AY9909" s="61"/>
      <c r="AZ9909" s="61"/>
      <c r="BA9909" s="61"/>
    </row>
    <row r="9910" spans="39:53" x14ac:dyDescent="0.2">
      <c r="AM9910" s="61"/>
      <c r="AN9910" s="61"/>
      <c r="AO9910" s="171"/>
      <c r="AP9910" s="61"/>
      <c r="AQ9910" s="61"/>
      <c r="AR9910" s="61"/>
      <c r="AS9910" s="61"/>
      <c r="AT9910" s="61"/>
      <c r="AU9910" s="61"/>
      <c r="AV9910" s="61"/>
      <c r="AW9910" s="61"/>
      <c r="AX9910" s="61"/>
      <c r="AY9910" s="61"/>
      <c r="AZ9910" s="61"/>
      <c r="BA9910" s="61"/>
    </row>
    <row r="9911" spans="39:53" x14ac:dyDescent="0.2">
      <c r="AM9911" s="61"/>
      <c r="AN9911" s="61"/>
      <c r="AO9911" s="171"/>
      <c r="AP9911" s="61"/>
      <c r="AQ9911" s="61"/>
      <c r="AR9911" s="61"/>
      <c r="AS9911" s="61"/>
      <c r="AT9911" s="61"/>
      <c r="AU9911" s="61"/>
      <c r="AV9911" s="61"/>
      <c r="AW9911" s="61"/>
      <c r="AX9911" s="61"/>
      <c r="AY9911" s="61"/>
      <c r="AZ9911" s="61"/>
      <c r="BA9911" s="61"/>
    </row>
    <row r="9912" spans="39:53" x14ac:dyDescent="0.2">
      <c r="AM9912" s="61"/>
      <c r="AN9912" s="61"/>
      <c r="AO9912" s="171"/>
      <c r="AP9912" s="61"/>
      <c r="AQ9912" s="61"/>
      <c r="AR9912" s="61"/>
      <c r="AS9912" s="61"/>
      <c r="AT9912" s="61"/>
      <c r="AU9912" s="61"/>
      <c r="AV9912" s="61"/>
      <c r="AW9912" s="61"/>
      <c r="AX9912" s="61"/>
      <c r="AY9912" s="61"/>
      <c r="AZ9912" s="61"/>
      <c r="BA9912" s="61"/>
    </row>
    <row r="9913" spans="39:53" x14ac:dyDescent="0.2">
      <c r="AM9913" s="61"/>
      <c r="AN9913" s="61"/>
      <c r="AO9913" s="171"/>
      <c r="AP9913" s="61"/>
      <c r="AQ9913" s="61"/>
      <c r="AR9913" s="61"/>
      <c r="AS9913" s="61"/>
      <c r="AT9913" s="61"/>
      <c r="AU9913" s="61"/>
      <c r="AV9913" s="61"/>
      <c r="AW9913" s="61"/>
      <c r="AX9913" s="61"/>
      <c r="AY9913" s="61"/>
      <c r="AZ9913" s="61"/>
      <c r="BA9913" s="61"/>
    </row>
    <row r="9914" spans="39:53" x14ac:dyDescent="0.2">
      <c r="AM9914" s="61"/>
      <c r="AN9914" s="61"/>
      <c r="AO9914" s="171"/>
      <c r="AP9914" s="61"/>
      <c r="AQ9914" s="61"/>
      <c r="AR9914" s="61"/>
      <c r="AS9914" s="61"/>
      <c r="AT9914" s="61"/>
      <c r="AU9914" s="61"/>
      <c r="AV9914" s="61"/>
      <c r="AW9914" s="61"/>
      <c r="AX9914" s="61"/>
      <c r="AY9914" s="61"/>
      <c r="AZ9914" s="61"/>
      <c r="BA9914" s="61"/>
    </row>
    <row r="9915" spans="39:53" x14ac:dyDescent="0.2">
      <c r="AM9915" s="61"/>
      <c r="AN9915" s="61"/>
      <c r="AO9915" s="171"/>
      <c r="AP9915" s="61"/>
      <c r="AQ9915" s="61"/>
      <c r="AR9915" s="61"/>
      <c r="AS9915" s="61"/>
      <c r="AT9915" s="61"/>
      <c r="AU9915" s="61"/>
      <c r="AV9915" s="61"/>
      <c r="AW9915" s="61"/>
      <c r="AX9915" s="61"/>
      <c r="AY9915" s="61"/>
      <c r="AZ9915" s="61"/>
      <c r="BA9915" s="61"/>
    </row>
    <row r="9916" spans="39:53" x14ac:dyDescent="0.2">
      <c r="AM9916" s="61"/>
      <c r="AN9916" s="61"/>
      <c r="AO9916" s="171"/>
      <c r="AP9916" s="61"/>
      <c r="AQ9916" s="61"/>
      <c r="AR9916" s="61"/>
      <c r="AS9916" s="61"/>
      <c r="AT9916" s="61"/>
      <c r="AU9916" s="61"/>
      <c r="AV9916" s="61"/>
      <c r="AW9916" s="61"/>
      <c r="AX9916" s="61"/>
      <c r="AY9916" s="61"/>
      <c r="AZ9916" s="61"/>
      <c r="BA9916" s="61"/>
    </row>
    <row r="9917" spans="39:53" x14ac:dyDescent="0.2">
      <c r="AM9917" s="61"/>
      <c r="AN9917" s="61"/>
      <c r="AO9917" s="171"/>
      <c r="AP9917" s="61"/>
      <c r="AQ9917" s="61"/>
      <c r="AR9917" s="61"/>
      <c r="AS9917" s="61"/>
      <c r="AT9917" s="61"/>
      <c r="AU9917" s="61"/>
      <c r="AV9917" s="61"/>
      <c r="AW9917" s="61"/>
      <c r="AX9917" s="61"/>
      <c r="AY9917" s="61"/>
      <c r="AZ9917" s="61"/>
      <c r="BA9917" s="61"/>
    </row>
    <row r="9918" spans="39:53" x14ac:dyDescent="0.2">
      <c r="AM9918" s="61"/>
      <c r="AN9918" s="61"/>
      <c r="AO9918" s="171"/>
      <c r="AP9918" s="61"/>
      <c r="AQ9918" s="61"/>
      <c r="AR9918" s="61"/>
      <c r="AS9918" s="61"/>
      <c r="AT9918" s="61"/>
      <c r="AU9918" s="61"/>
      <c r="AV9918" s="61"/>
      <c r="AW9918" s="61"/>
      <c r="AX9918" s="61"/>
      <c r="AY9918" s="61"/>
      <c r="AZ9918" s="61"/>
      <c r="BA9918" s="61"/>
    </row>
    <row r="9919" spans="39:53" x14ac:dyDescent="0.2">
      <c r="AM9919" s="61"/>
      <c r="AN9919" s="61"/>
      <c r="AO9919" s="171"/>
      <c r="AP9919" s="61"/>
      <c r="AQ9919" s="61"/>
      <c r="AR9919" s="61"/>
      <c r="AS9919" s="61"/>
      <c r="AT9919" s="61"/>
      <c r="AU9919" s="61"/>
      <c r="AV9919" s="61"/>
      <c r="AW9919" s="61"/>
      <c r="AX9919" s="61"/>
      <c r="AY9919" s="61"/>
      <c r="AZ9919" s="61"/>
      <c r="BA9919" s="61"/>
    </row>
    <row r="9920" spans="39:53" x14ac:dyDescent="0.2">
      <c r="AM9920" s="61"/>
      <c r="AN9920" s="61"/>
      <c r="AO9920" s="171"/>
      <c r="AP9920" s="61"/>
      <c r="AQ9920" s="61"/>
      <c r="AR9920" s="61"/>
      <c r="AS9920" s="61"/>
      <c r="AT9920" s="61"/>
      <c r="AU9920" s="61"/>
      <c r="AV9920" s="61"/>
      <c r="AW9920" s="61"/>
      <c r="AX9920" s="61"/>
      <c r="AY9920" s="61"/>
      <c r="AZ9920" s="61"/>
      <c r="BA9920" s="61"/>
    </row>
    <row r="9921" spans="39:53" x14ac:dyDescent="0.2">
      <c r="AM9921" s="61"/>
      <c r="AN9921" s="61"/>
      <c r="AO9921" s="171"/>
      <c r="AP9921" s="61"/>
      <c r="AQ9921" s="61"/>
      <c r="AR9921" s="61"/>
      <c r="AS9921" s="61"/>
      <c r="AT9921" s="61"/>
      <c r="AU9921" s="61"/>
      <c r="AV9921" s="61"/>
      <c r="AW9921" s="61"/>
      <c r="AX9921" s="61"/>
      <c r="AY9921" s="61"/>
      <c r="AZ9921" s="61"/>
      <c r="BA9921" s="61"/>
    </row>
    <row r="9922" spans="39:53" x14ac:dyDescent="0.2">
      <c r="AM9922" s="61"/>
      <c r="AN9922" s="61"/>
      <c r="AO9922" s="171"/>
      <c r="AP9922" s="61"/>
      <c r="AQ9922" s="61"/>
      <c r="AR9922" s="61"/>
      <c r="AS9922" s="61"/>
      <c r="AT9922" s="61"/>
      <c r="AU9922" s="61"/>
      <c r="AV9922" s="61"/>
      <c r="AW9922" s="61"/>
      <c r="AX9922" s="61"/>
      <c r="AY9922" s="61"/>
      <c r="AZ9922" s="61"/>
      <c r="BA9922" s="61"/>
    </row>
    <row r="9923" spans="39:53" x14ac:dyDescent="0.2">
      <c r="AM9923" s="61"/>
      <c r="AN9923" s="61"/>
      <c r="AO9923" s="171"/>
      <c r="AP9923" s="61"/>
      <c r="AQ9923" s="61"/>
      <c r="AR9923" s="61"/>
      <c r="AS9923" s="61"/>
      <c r="AT9923" s="61"/>
      <c r="AU9923" s="61"/>
      <c r="AV9923" s="61"/>
      <c r="AW9923" s="61"/>
      <c r="AX9923" s="61"/>
      <c r="AY9923" s="61"/>
      <c r="AZ9923" s="61"/>
      <c r="BA9923" s="61"/>
    </row>
    <row r="9924" spans="39:53" x14ac:dyDescent="0.2">
      <c r="AM9924" s="61"/>
      <c r="AN9924" s="61"/>
      <c r="AO9924" s="171"/>
      <c r="AP9924" s="61"/>
      <c r="AQ9924" s="61"/>
      <c r="AR9924" s="61"/>
      <c r="AS9924" s="61"/>
      <c r="AT9924" s="61"/>
      <c r="AU9924" s="61"/>
      <c r="AV9924" s="61"/>
      <c r="AW9924" s="61"/>
      <c r="AX9924" s="61"/>
      <c r="AY9924" s="61"/>
      <c r="AZ9924" s="61"/>
      <c r="BA9924" s="61"/>
    </row>
    <row r="9925" spans="39:53" x14ac:dyDescent="0.2">
      <c r="AM9925" s="61"/>
      <c r="AN9925" s="61"/>
      <c r="AO9925" s="171"/>
      <c r="AP9925" s="61"/>
      <c r="AQ9925" s="61"/>
      <c r="AR9925" s="61"/>
      <c r="AS9925" s="61"/>
      <c r="AT9925" s="61"/>
      <c r="AU9925" s="61"/>
      <c r="AV9925" s="61"/>
      <c r="AW9925" s="61"/>
      <c r="AX9925" s="61"/>
      <c r="AY9925" s="61"/>
      <c r="AZ9925" s="61"/>
      <c r="BA9925" s="61"/>
    </row>
    <row r="9926" spans="39:53" x14ac:dyDescent="0.2">
      <c r="AM9926" s="61"/>
      <c r="AN9926" s="61"/>
      <c r="AO9926" s="171"/>
      <c r="AP9926" s="61"/>
      <c r="AQ9926" s="61"/>
      <c r="AR9926" s="61"/>
      <c r="AS9926" s="61"/>
      <c r="AT9926" s="61"/>
      <c r="AU9926" s="61"/>
      <c r="AV9926" s="61"/>
      <c r="AW9926" s="61"/>
      <c r="AX9926" s="61"/>
      <c r="AY9926" s="61"/>
      <c r="AZ9926" s="61"/>
      <c r="BA9926" s="61"/>
    </row>
    <row r="9927" spans="39:53" x14ac:dyDescent="0.2">
      <c r="AM9927" s="61"/>
      <c r="AN9927" s="61"/>
      <c r="AO9927" s="171"/>
      <c r="AP9927" s="61"/>
      <c r="AQ9927" s="61"/>
      <c r="AR9927" s="61"/>
      <c r="AS9927" s="61"/>
      <c r="AT9927" s="61"/>
      <c r="AU9927" s="61"/>
      <c r="AV9927" s="61"/>
      <c r="AW9927" s="61"/>
      <c r="AX9927" s="61"/>
      <c r="AY9927" s="61"/>
      <c r="AZ9927" s="61"/>
      <c r="BA9927" s="61"/>
    </row>
    <row r="9928" spans="39:53" x14ac:dyDescent="0.2">
      <c r="AM9928" s="61"/>
      <c r="AN9928" s="61"/>
      <c r="AO9928" s="171"/>
      <c r="AP9928" s="61"/>
      <c r="AQ9928" s="61"/>
      <c r="AR9928" s="61"/>
      <c r="AS9928" s="61"/>
      <c r="AT9928" s="61"/>
      <c r="AU9928" s="61"/>
      <c r="AV9928" s="61"/>
      <c r="AW9928" s="61"/>
      <c r="AX9928" s="61"/>
      <c r="AY9928" s="61"/>
      <c r="AZ9928" s="61"/>
      <c r="BA9928" s="61"/>
    </row>
    <row r="9929" spans="39:53" x14ac:dyDescent="0.2">
      <c r="AM9929" s="61"/>
      <c r="AN9929" s="61"/>
      <c r="AO9929" s="171"/>
      <c r="AP9929" s="61"/>
      <c r="AQ9929" s="61"/>
      <c r="AR9929" s="61"/>
      <c r="AS9929" s="61"/>
      <c r="AT9929" s="61"/>
      <c r="AU9929" s="61"/>
      <c r="AV9929" s="61"/>
      <c r="AW9929" s="61"/>
      <c r="AX9929" s="61"/>
      <c r="AY9929" s="61"/>
      <c r="AZ9929" s="61"/>
      <c r="BA9929" s="61"/>
    </row>
    <row r="9930" spans="39:53" x14ac:dyDescent="0.2">
      <c r="AM9930" s="61"/>
      <c r="AN9930" s="61"/>
      <c r="AO9930" s="171"/>
      <c r="AP9930" s="61"/>
      <c r="AQ9930" s="61"/>
      <c r="AR9930" s="61"/>
      <c r="AS9930" s="61"/>
      <c r="AT9930" s="61"/>
      <c r="AU9930" s="61"/>
      <c r="AV9930" s="61"/>
      <c r="AW9930" s="61"/>
      <c r="AX9930" s="61"/>
      <c r="AY9930" s="61"/>
      <c r="AZ9930" s="61"/>
      <c r="BA9930" s="61"/>
    </row>
    <row r="9931" spans="39:53" x14ac:dyDescent="0.2">
      <c r="AM9931" s="61"/>
      <c r="AN9931" s="61"/>
      <c r="AO9931" s="171"/>
      <c r="AP9931" s="61"/>
      <c r="AQ9931" s="61"/>
      <c r="AR9931" s="61"/>
      <c r="AS9931" s="61"/>
      <c r="AT9931" s="61"/>
      <c r="AU9931" s="61"/>
      <c r="AV9931" s="61"/>
      <c r="AW9931" s="61"/>
      <c r="AX9931" s="61"/>
      <c r="AY9931" s="61"/>
      <c r="AZ9931" s="61"/>
      <c r="BA9931" s="61"/>
    </row>
    <row r="9932" spans="39:53" x14ac:dyDescent="0.2">
      <c r="AM9932" s="61"/>
      <c r="AN9932" s="61"/>
      <c r="AO9932" s="171"/>
      <c r="AP9932" s="61"/>
      <c r="AQ9932" s="61"/>
      <c r="AR9932" s="61"/>
      <c r="AS9932" s="61"/>
      <c r="AT9932" s="61"/>
      <c r="AU9932" s="61"/>
      <c r="AV9932" s="61"/>
      <c r="AW9932" s="61"/>
      <c r="AX9932" s="61"/>
      <c r="AY9932" s="61"/>
      <c r="AZ9932" s="61"/>
      <c r="BA9932" s="61"/>
    </row>
    <row r="9933" spans="39:53" x14ac:dyDescent="0.2">
      <c r="AM9933" s="61"/>
      <c r="AN9933" s="61"/>
      <c r="AO9933" s="171"/>
      <c r="AP9933" s="61"/>
      <c r="AQ9933" s="61"/>
      <c r="AR9933" s="61"/>
      <c r="AS9933" s="61"/>
      <c r="AT9933" s="61"/>
      <c r="AU9933" s="61"/>
      <c r="AV9933" s="61"/>
      <c r="AW9933" s="61"/>
      <c r="AX9933" s="61"/>
      <c r="AY9933" s="61"/>
      <c r="AZ9933" s="61"/>
      <c r="BA9933" s="61"/>
    </row>
    <row r="9934" spans="39:53" x14ac:dyDescent="0.2">
      <c r="AM9934" s="61"/>
      <c r="AN9934" s="61"/>
      <c r="AO9934" s="171"/>
      <c r="AP9934" s="61"/>
      <c r="AQ9934" s="61"/>
      <c r="AR9934" s="61"/>
      <c r="AS9934" s="61"/>
      <c r="AT9934" s="61"/>
      <c r="AU9934" s="61"/>
      <c r="AV9934" s="61"/>
      <c r="AW9934" s="61"/>
      <c r="AX9934" s="61"/>
      <c r="AY9934" s="61"/>
      <c r="AZ9934" s="61"/>
      <c r="BA9934" s="61"/>
    </row>
    <row r="9935" spans="39:53" x14ac:dyDescent="0.2">
      <c r="AM9935" s="61"/>
      <c r="AN9935" s="61"/>
      <c r="AO9935" s="171"/>
      <c r="AP9935" s="61"/>
      <c r="AQ9935" s="61"/>
      <c r="AR9935" s="61"/>
      <c r="AS9935" s="61"/>
      <c r="AT9935" s="61"/>
      <c r="AU9935" s="61"/>
      <c r="AV9935" s="61"/>
      <c r="AW9935" s="61"/>
      <c r="AX9935" s="61"/>
      <c r="AY9935" s="61"/>
      <c r="AZ9935" s="61"/>
      <c r="BA9935" s="61"/>
    </row>
    <row r="9936" spans="39:53" x14ac:dyDescent="0.2">
      <c r="AM9936" s="61"/>
      <c r="AN9936" s="61"/>
      <c r="AO9936" s="171"/>
      <c r="AP9936" s="61"/>
      <c r="AQ9936" s="61"/>
      <c r="AR9936" s="61"/>
      <c r="AS9936" s="61"/>
      <c r="AT9936" s="61"/>
      <c r="AU9936" s="61"/>
      <c r="AV9936" s="61"/>
      <c r="AW9936" s="61"/>
      <c r="AX9936" s="61"/>
      <c r="AY9936" s="61"/>
      <c r="AZ9936" s="61"/>
      <c r="BA9936" s="61"/>
    </row>
    <row r="9937" spans="39:53" x14ac:dyDescent="0.2">
      <c r="AM9937" s="61"/>
      <c r="AN9937" s="61"/>
      <c r="AO9937" s="171"/>
      <c r="AP9937" s="61"/>
      <c r="AQ9937" s="61"/>
      <c r="AR9937" s="61"/>
      <c r="AS9937" s="61"/>
      <c r="AT9937" s="61"/>
      <c r="AU9937" s="61"/>
      <c r="AV9937" s="61"/>
      <c r="AW9937" s="61"/>
      <c r="AX9937" s="61"/>
      <c r="AY9937" s="61"/>
      <c r="AZ9937" s="61"/>
      <c r="BA9937" s="61"/>
    </row>
    <row r="9938" spans="39:53" x14ac:dyDescent="0.2">
      <c r="AM9938" s="61"/>
      <c r="AN9938" s="61"/>
      <c r="AO9938" s="171"/>
      <c r="AP9938" s="61"/>
      <c r="AQ9938" s="61"/>
      <c r="AR9938" s="61"/>
      <c r="AS9938" s="61"/>
      <c r="AT9938" s="61"/>
      <c r="AU9938" s="61"/>
      <c r="AV9938" s="61"/>
      <c r="AW9938" s="61"/>
      <c r="AX9938" s="61"/>
      <c r="AY9938" s="61"/>
      <c r="AZ9938" s="61"/>
      <c r="BA9938" s="61"/>
    </row>
    <row r="9939" spans="39:53" x14ac:dyDescent="0.2">
      <c r="AM9939" s="61"/>
      <c r="AN9939" s="61"/>
      <c r="AO9939" s="171"/>
      <c r="AP9939" s="61"/>
      <c r="AQ9939" s="61"/>
      <c r="AR9939" s="61"/>
      <c r="AS9939" s="61"/>
      <c r="AT9939" s="61"/>
      <c r="AU9939" s="61"/>
      <c r="AV9939" s="61"/>
      <c r="AW9939" s="61"/>
      <c r="AX9939" s="61"/>
      <c r="AY9939" s="61"/>
      <c r="AZ9939" s="61"/>
      <c r="BA9939" s="61"/>
    </row>
    <row r="9940" spans="39:53" x14ac:dyDescent="0.2">
      <c r="AM9940" s="61"/>
      <c r="AN9940" s="61"/>
      <c r="AO9940" s="171"/>
      <c r="AP9940" s="61"/>
      <c r="AQ9940" s="61"/>
      <c r="AR9940" s="61"/>
      <c r="AS9940" s="61"/>
      <c r="AT9940" s="61"/>
      <c r="AU9940" s="61"/>
      <c r="AV9940" s="61"/>
      <c r="AW9940" s="61"/>
      <c r="AX9940" s="61"/>
      <c r="AY9940" s="61"/>
      <c r="AZ9940" s="61"/>
      <c r="BA9940" s="61"/>
    </row>
    <row r="9941" spans="39:53" x14ac:dyDescent="0.2">
      <c r="AM9941" s="61"/>
      <c r="AN9941" s="61"/>
      <c r="AO9941" s="171"/>
      <c r="AP9941" s="61"/>
      <c r="AQ9941" s="61"/>
      <c r="AR9941" s="61"/>
      <c r="AS9941" s="61"/>
      <c r="AT9941" s="61"/>
      <c r="AU9941" s="61"/>
      <c r="AV9941" s="61"/>
      <c r="AW9941" s="61"/>
      <c r="AX9941" s="61"/>
      <c r="AY9941" s="61"/>
      <c r="AZ9941" s="61"/>
      <c r="BA9941" s="61"/>
    </row>
    <row r="9942" spans="39:53" x14ac:dyDescent="0.2">
      <c r="AM9942" s="61"/>
      <c r="AN9942" s="61"/>
      <c r="AO9942" s="171"/>
      <c r="AP9942" s="61"/>
      <c r="AQ9942" s="61"/>
      <c r="AR9942" s="61"/>
      <c r="AS9942" s="61"/>
      <c r="AT9942" s="61"/>
      <c r="AU9942" s="61"/>
      <c r="AV9942" s="61"/>
      <c r="AW9942" s="61"/>
      <c r="AX9942" s="61"/>
      <c r="AY9942" s="61"/>
      <c r="AZ9942" s="61"/>
      <c r="BA9942" s="61"/>
    </row>
    <row r="9943" spans="39:53" x14ac:dyDescent="0.2">
      <c r="AM9943" s="61"/>
      <c r="AN9943" s="61"/>
      <c r="AO9943" s="171"/>
      <c r="AP9943" s="61"/>
      <c r="AQ9943" s="61"/>
      <c r="AR9943" s="61"/>
      <c r="AS9943" s="61"/>
      <c r="AT9943" s="61"/>
      <c r="AU9943" s="61"/>
      <c r="AV9943" s="61"/>
      <c r="AW9943" s="61"/>
      <c r="AX9943" s="61"/>
      <c r="AY9943" s="61"/>
      <c r="AZ9943" s="61"/>
      <c r="BA9943" s="61"/>
    </row>
    <row r="9944" spans="39:53" x14ac:dyDescent="0.2">
      <c r="AM9944" s="61"/>
      <c r="AN9944" s="61"/>
      <c r="AO9944" s="171"/>
      <c r="AP9944" s="61"/>
      <c r="AQ9944" s="61"/>
      <c r="AR9944" s="61"/>
      <c r="AS9944" s="61"/>
      <c r="AT9944" s="61"/>
      <c r="AU9944" s="61"/>
      <c r="AV9944" s="61"/>
      <c r="AW9944" s="61"/>
      <c r="AX9944" s="61"/>
      <c r="AY9944" s="61"/>
      <c r="AZ9944" s="61"/>
      <c r="BA9944" s="61"/>
    </row>
    <row r="9945" spans="39:53" x14ac:dyDescent="0.2">
      <c r="AM9945" s="61"/>
      <c r="AN9945" s="61"/>
      <c r="AO9945" s="171"/>
      <c r="AP9945" s="61"/>
      <c r="AQ9945" s="61"/>
      <c r="AR9945" s="61"/>
      <c r="AS9945" s="61"/>
      <c r="AT9945" s="61"/>
      <c r="AU9945" s="61"/>
      <c r="AV9945" s="61"/>
      <c r="AW9945" s="61"/>
      <c r="AX9945" s="61"/>
      <c r="AY9945" s="61"/>
      <c r="AZ9945" s="61"/>
      <c r="BA9945" s="61"/>
    </row>
    <row r="9946" spans="39:53" x14ac:dyDescent="0.2">
      <c r="AM9946" s="61"/>
      <c r="AN9946" s="61"/>
      <c r="AO9946" s="171"/>
      <c r="AP9946" s="61"/>
      <c r="AQ9946" s="61"/>
      <c r="AR9946" s="61"/>
      <c r="AS9946" s="61"/>
      <c r="AT9946" s="61"/>
      <c r="AU9946" s="61"/>
      <c r="AV9946" s="61"/>
      <c r="AW9946" s="61"/>
      <c r="AX9946" s="61"/>
      <c r="AY9946" s="61"/>
      <c r="AZ9946" s="61"/>
      <c r="BA9946" s="61"/>
    </row>
    <row r="9947" spans="39:53" x14ac:dyDescent="0.2">
      <c r="AM9947" s="61"/>
      <c r="AN9947" s="61"/>
      <c r="AO9947" s="171"/>
      <c r="AP9947" s="61"/>
      <c r="AQ9947" s="61"/>
      <c r="AR9947" s="61"/>
      <c r="AS9947" s="61"/>
      <c r="AT9947" s="61"/>
      <c r="AU9947" s="61"/>
      <c r="AV9947" s="61"/>
      <c r="AW9947" s="61"/>
      <c r="AX9947" s="61"/>
      <c r="AY9947" s="61"/>
      <c r="AZ9947" s="61"/>
      <c r="BA9947" s="61"/>
    </row>
    <row r="9948" spans="39:53" x14ac:dyDescent="0.2">
      <c r="AM9948" s="61"/>
      <c r="AN9948" s="61"/>
      <c r="AO9948" s="171"/>
      <c r="AP9948" s="61"/>
      <c r="AQ9948" s="61"/>
      <c r="AR9948" s="61"/>
      <c r="AS9948" s="61"/>
      <c r="AT9948" s="61"/>
      <c r="AU9948" s="61"/>
      <c r="AV9948" s="61"/>
      <c r="AW9948" s="61"/>
      <c r="AX9948" s="61"/>
      <c r="AY9948" s="61"/>
      <c r="AZ9948" s="61"/>
      <c r="BA9948" s="61"/>
    </row>
    <row r="9949" spans="39:53" x14ac:dyDescent="0.2">
      <c r="AM9949" s="61"/>
      <c r="AN9949" s="61"/>
      <c r="AO9949" s="171"/>
      <c r="AP9949" s="61"/>
      <c r="AQ9949" s="61"/>
      <c r="AR9949" s="61"/>
      <c r="AS9949" s="61"/>
      <c r="AT9949" s="61"/>
      <c r="AU9949" s="61"/>
      <c r="AV9949" s="61"/>
      <c r="AW9949" s="61"/>
      <c r="AX9949" s="61"/>
      <c r="AY9949" s="61"/>
      <c r="AZ9949" s="61"/>
      <c r="BA9949" s="61"/>
    </row>
    <row r="9950" spans="39:53" x14ac:dyDescent="0.2">
      <c r="AM9950" s="61"/>
      <c r="AN9950" s="61"/>
      <c r="AO9950" s="171"/>
      <c r="AP9950" s="61"/>
      <c r="AQ9950" s="61"/>
      <c r="AR9950" s="61"/>
      <c r="AS9950" s="61"/>
      <c r="AT9950" s="61"/>
      <c r="AU9950" s="61"/>
      <c r="AV9950" s="61"/>
      <c r="AW9950" s="61"/>
      <c r="AX9950" s="61"/>
      <c r="AY9950" s="61"/>
      <c r="AZ9950" s="61"/>
      <c r="BA9950" s="61"/>
    </row>
    <row r="9951" spans="39:53" x14ac:dyDescent="0.2">
      <c r="AM9951" s="61"/>
      <c r="AN9951" s="61"/>
      <c r="AO9951" s="171"/>
      <c r="AP9951" s="61"/>
      <c r="AQ9951" s="61"/>
      <c r="AR9951" s="61"/>
      <c r="AS9951" s="61"/>
      <c r="AT9951" s="61"/>
      <c r="AU9951" s="61"/>
      <c r="AV9951" s="61"/>
      <c r="AW9951" s="61"/>
      <c r="AX9951" s="61"/>
      <c r="AY9951" s="61"/>
      <c r="AZ9951" s="61"/>
      <c r="BA9951" s="61"/>
    </row>
    <row r="9952" spans="39:53" x14ac:dyDescent="0.2">
      <c r="AM9952" s="61"/>
      <c r="AN9952" s="61"/>
      <c r="AO9952" s="171"/>
      <c r="AP9952" s="61"/>
      <c r="AQ9952" s="61"/>
      <c r="AR9952" s="61"/>
      <c r="AS9952" s="61"/>
      <c r="AT9952" s="61"/>
      <c r="AU9952" s="61"/>
      <c r="AV9952" s="61"/>
      <c r="AW9952" s="61"/>
      <c r="AX9952" s="61"/>
      <c r="AY9952" s="61"/>
      <c r="AZ9952" s="61"/>
      <c r="BA9952" s="61"/>
    </row>
    <row r="9953" spans="39:53" x14ac:dyDescent="0.2">
      <c r="AM9953" s="61"/>
      <c r="AN9953" s="61"/>
      <c r="AO9953" s="171"/>
      <c r="AP9953" s="61"/>
      <c r="AQ9953" s="61"/>
      <c r="AR9953" s="61"/>
      <c r="AS9953" s="61"/>
      <c r="AT9953" s="61"/>
      <c r="AU9953" s="61"/>
      <c r="AV9953" s="61"/>
      <c r="AW9953" s="61"/>
      <c r="AX9953" s="61"/>
      <c r="AY9953" s="61"/>
      <c r="AZ9953" s="61"/>
      <c r="BA9953" s="61"/>
    </row>
    <row r="9954" spans="39:53" x14ac:dyDescent="0.2">
      <c r="AM9954" s="61"/>
      <c r="AN9954" s="61"/>
      <c r="AO9954" s="171"/>
      <c r="AP9954" s="61"/>
      <c r="AQ9954" s="61"/>
      <c r="AR9954" s="61"/>
      <c r="AS9954" s="61"/>
      <c r="AT9954" s="61"/>
      <c r="AU9954" s="61"/>
      <c r="AV9954" s="61"/>
      <c r="AW9954" s="61"/>
      <c r="AX9954" s="61"/>
      <c r="AY9954" s="61"/>
      <c r="AZ9954" s="61"/>
      <c r="BA9954" s="61"/>
    </row>
    <row r="9955" spans="39:53" x14ac:dyDescent="0.2">
      <c r="AM9955" s="61"/>
      <c r="AN9955" s="61"/>
      <c r="AO9955" s="171"/>
      <c r="AP9955" s="61"/>
      <c r="AQ9955" s="61"/>
      <c r="AR9955" s="61"/>
      <c r="AS9955" s="61"/>
      <c r="AT9955" s="61"/>
      <c r="AU9955" s="61"/>
      <c r="AV9955" s="61"/>
      <c r="AW9955" s="61"/>
      <c r="AX9955" s="61"/>
      <c r="AY9955" s="61"/>
      <c r="AZ9955" s="61"/>
      <c r="BA9955" s="61"/>
    </row>
    <row r="9956" spans="39:53" x14ac:dyDescent="0.2">
      <c r="AM9956" s="61"/>
      <c r="AN9956" s="61"/>
      <c r="AO9956" s="171"/>
      <c r="AP9956" s="61"/>
      <c r="AQ9956" s="61"/>
      <c r="AR9956" s="61"/>
      <c r="AS9956" s="61"/>
      <c r="AT9956" s="61"/>
      <c r="AU9956" s="61"/>
      <c r="AV9956" s="61"/>
      <c r="AW9956" s="61"/>
      <c r="AX9956" s="61"/>
      <c r="AY9956" s="61"/>
      <c r="AZ9956" s="61"/>
      <c r="BA9956" s="61"/>
    </row>
    <row r="9957" spans="39:53" x14ac:dyDescent="0.2">
      <c r="AM9957" s="61"/>
      <c r="AN9957" s="61"/>
      <c r="AO9957" s="171"/>
      <c r="AP9957" s="61"/>
      <c r="AQ9957" s="61"/>
      <c r="AR9957" s="61"/>
      <c r="AS9957" s="61"/>
      <c r="AT9957" s="61"/>
      <c r="AU9957" s="61"/>
      <c r="AV9957" s="61"/>
      <c r="AW9957" s="61"/>
      <c r="AX9957" s="61"/>
      <c r="AY9957" s="61"/>
      <c r="AZ9957" s="61"/>
      <c r="BA9957" s="61"/>
    </row>
    <row r="9958" spans="39:53" x14ac:dyDescent="0.2">
      <c r="AM9958" s="61"/>
      <c r="AN9958" s="61"/>
      <c r="AO9958" s="171"/>
      <c r="AP9958" s="61"/>
      <c r="AQ9958" s="61"/>
      <c r="AR9958" s="61"/>
      <c r="AS9958" s="61"/>
      <c r="AT9958" s="61"/>
      <c r="AU9958" s="61"/>
      <c r="AV9958" s="61"/>
      <c r="AW9958" s="61"/>
      <c r="AX9958" s="61"/>
      <c r="AY9958" s="61"/>
      <c r="AZ9958" s="61"/>
      <c r="BA9958" s="61"/>
    </row>
    <row r="9959" spans="39:53" x14ac:dyDescent="0.2">
      <c r="AM9959" s="61"/>
      <c r="AN9959" s="61"/>
      <c r="AO9959" s="171"/>
      <c r="AP9959" s="61"/>
      <c r="AQ9959" s="61"/>
      <c r="AR9959" s="61"/>
      <c r="AS9959" s="61"/>
      <c r="AT9959" s="61"/>
      <c r="AU9959" s="61"/>
      <c r="AV9959" s="61"/>
      <c r="AW9959" s="61"/>
      <c r="AX9959" s="61"/>
      <c r="AY9959" s="61"/>
      <c r="AZ9959" s="61"/>
      <c r="BA9959" s="61"/>
    </row>
    <row r="9960" spans="39:53" x14ac:dyDescent="0.2">
      <c r="AM9960" s="61"/>
      <c r="AN9960" s="61"/>
      <c r="AO9960" s="171"/>
      <c r="AP9960" s="61"/>
      <c r="AQ9960" s="61"/>
      <c r="AR9960" s="61"/>
      <c r="AS9960" s="61"/>
      <c r="AT9960" s="61"/>
      <c r="AU9960" s="61"/>
      <c r="AV9960" s="61"/>
      <c r="AW9960" s="61"/>
      <c r="AX9960" s="61"/>
      <c r="AY9960" s="61"/>
      <c r="AZ9960" s="61"/>
      <c r="BA9960" s="61"/>
    </row>
    <row r="9961" spans="39:53" x14ac:dyDescent="0.2">
      <c r="AM9961" s="61"/>
      <c r="AN9961" s="61"/>
      <c r="AO9961" s="171"/>
      <c r="AP9961" s="61"/>
      <c r="AQ9961" s="61"/>
      <c r="AR9961" s="61"/>
      <c r="AS9961" s="61"/>
      <c r="AT9961" s="61"/>
      <c r="AU9961" s="61"/>
      <c r="AV9961" s="61"/>
      <c r="AW9961" s="61"/>
      <c r="AX9961" s="61"/>
      <c r="AY9961" s="61"/>
      <c r="AZ9961" s="61"/>
      <c r="BA9961" s="61"/>
    </row>
    <row r="9962" spans="39:53" x14ac:dyDescent="0.2">
      <c r="AM9962" s="61"/>
      <c r="AN9962" s="61"/>
      <c r="AO9962" s="171"/>
      <c r="AP9962" s="61"/>
      <c r="AQ9962" s="61"/>
      <c r="AR9962" s="61"/>
      <c r="AS9962" s="61"/>
      <c r="AT9962" s="61"/>
      <c r="AU9962" s="61"/>
      <c r="AV9962" s="61"/>
      <c r="AW9962" s="61"/>
      <c r="AX9962" s="61"/>
      <c r="AY9962" s="61"/>
      <c r="AZ9962" s="61"/>
      <c r="BA9962" s="61"/>
    </row>
    <row r="9963" spans="39:53" x14ac:dyDescent="0.2">
      <c r="AM9963" s="61"/>
      <c r="AN9963" s="61"/>
      <c r="AO9963" s="171"/>
      <c r="AP9963" s="61"/>
      <c r="AQ9963" s="61"/>
      <c r="AR9963" s="61"/>
      <c r="AS9963" s="61"/>
      <c r="AT9963" s="61"/>
      <c r="AU9963" s="61"/>
      <c r="AV9963" s="61"/>
      <c r="AW9963" s="61"/>
      <c r="AX9963" s="61"/>
      <c r="AY9963" s="61"/>
      <c r="AZ9963" s="61"/>
      <c r="BA9963" s="61"/>
    </row>
    <row r="9964" spans="39:53" x14ac:dyDescent="0.2">
      <c r="AM9964" s="61"/>
      <c r="AN9964" s="61"/>
      <c r="AO9964" s="171"/>
      <c r="AP9964" s="61"/>
      <c r="AQ9964" s="61"/>
      <c r="AR9964" s="61"/>
      <c r="AS9964" s="61"/>
      <c r="AT9964" s="61"/>
      <c r="AU9964" s="61"/>
      <c r="AV9964" s="61"/>
      <c r="AW9964" s="61"/>
      <c r="AX9964" s="61"/>
      <c r="AY9964" s="61"/>
      <c r="AZ9964" s="61"/>
      <c r="BA9964" s="61"/>
    </row>
    <row r="9965" spans="39:53" x14ac:dyDescent="0.2">
      <c r="AM9965" s="61"/>
      <c r="AN9965" s="61"/>
      <c r="AO9965" s="171"/>
      <c r="AP9965" s="61"/>
      <c r="AQ9965" s="61"/>
      <c r="AR9965" s="61"/>
      <c r="AS9965" s="61"/>
      <c r="AT9965" s="61"/>
      <c r="AU9965" s="61"/>
      <c r="AV9965" s="61"/>
      <c r="AW9965" s="61"/>
      <c r="AX9965" s="61"/>
      <c r="AY9965" s="61"/>
      <c r="AZ9965" s="61"/>
      <c r="BA9965" s="61"/>
    </row>
    <row r="9966" spans="39:53" x14ac:dyDescent="0.2">
      <c r="AM9966" s="61"/>
      <c r="AN9966" s="61"/>
      <c r="AO9966" s="171"/>
      <c r="AP9966" s="61"/>
      <c r="AQ9966" s="61"/>
      <c r="AR9966" s="61"/>
      <c r="AS9966" s="61"/>
      <c r="AT9966" s="61"/>
      <c r="AU9966" s="61"/>
      <c r="AV9966" s="61"/>
      <c r="AW9966" s="61"/>
      <c r="AX9966" s="61"/>
      <c r="AY9966" s="61"/>
      <c r="AZ9966" s="61"/>
      <c r="BA9966" s="61"/>
    </row>
    <row r="9967" spans="39:53" x14ac:dyDescent="0.2">
      <c r="AM9967" s="61"/>
      <c r="AN9967" s="61"/>
      <c r="AO9967" s="171"/>
      <c r="AP9967" s="61"/>
      <c r="AQ9967" s="61"/>
      <c r="AR9967" s="61"/>
      <c r="AS9967" s="61"/>
      <c r="AT9967" s="61"/>
      <c r="AU9967" s="61"/>
      <c r="AV9967" s="61"/>
      <c r="AW9967" s="61"/>
      <c r="AX9967" s="61"/>
      <c r="AY9967" s="61"/>
      <c r="AZ9967" s="61"/>
      <c r="BA9967" s="61"/>
    </row>
    <row r="9968" spans="39:53" x14ac:dyDescent="0.2">
      <c r="AM9968" s="61"/>
      <c r="AN9968" s="61"/>
      <c r="AO9968" s="171"/>
      <c r="AP9968" s="61"/>
      <c r="AQ9968" s="61"/>
      <c r="AR9968" s="61"/>
      <c r="AS9968" s="61"/>
      <c r="AT9968" s="61"/>
      <c r="AU9968" s="61"/>
      <c r="AV9968" s="61"/>
      <c r="AW9968" s="61"/>
      <c r="AX9968" s="61"/>
      <c r="AY9968" s="61"/>
      <c r="AZ9968" s="61"/>
      <c r="BA9968" s="61"/>
    </row>
    <row r="9969" spans="39:53" x14ac:dyDescent="0.2">
      <c r="AM9969" s="61"/>
      <c r="AN9969" s="61"/>
      <c r="AO9969" s="171"/>
      <c r="AP9969" s="61"/>
      <c r="AQ9969" s="61"/>
      <c r="AR9969" s="61"/>
      <c r="AS9969" s="61"/>
      <c r="AT9969" s="61"/>
      <c r="AU9969" s="61"/>
      <c r="AV9969" s="61"/>
      <c r="AW9969" s="61"/>
      <c r="AX9969" s="61"/>
      <c r="AY9969" s="61"/>
      <c r="AZ9969" s="61"/>
      <c r="BA9969" s="61"/>
    </row>
    <row r="9970" spans="39:53" x14ac:dyDescent="0.2">
      <c r="AM9970" s="61"/>
      <c r="AN9970" s="61"/>
      <c r="AO9970" s="171"/>
      <c r="AP9970" s="61"/>
      <c r="AQ9970" s="61"/>
      <c r="AR9970" s="61"/>
      <c r="AS9970" s="61"/>
      <c r="AT9970" s="61"/>
      <c r="AU9970" s="61"/>
      <c r="AV9970" s="61"/>
      <c r="AW9970" s="61"/>
      <c r="AX9970" s="61"/>
      <c r="AY9970" s="61"/>
      <c r="AZ9970" s="61"/>
      <c r="BA9970" s="61"/>
    </row>
    <row r="9971" spans="39:53" x14ac:dyDescent="0.2">
      <c r="AM9971" s="61"/>
      <c r="AN9971" s="61"/>
      <c r="AO9971" s="171"/>
      <c r="AP9971" s="61"/>
      <c r="AQ9971" s="61"/>
      <c r="AR9971" s="61"/>
      <c r="AS9971" s="61"/>
      <c r="AT9971" s="61"/>
      <c r="AU9971" s="61"/>
      <c r="AV9971" s="61"/>
      <c r="AW9971" s="61"/>
      <c r="AX9971" s="61"/>
      <c r="AY9971" s="61"/>
      <c r="AZ9971" s="61"/>
      <c r="BA9971" s="61"/>
    </row>
    <row r="9972" spans="39:53" x14ac:dyDescent="0.2">
      <c r="AM9972" s="61"/>
      <c r="AN9972" s="61"/>
      <c r="AO9972" s="171"/>
      <c r="AP9972" s="61"/>
      <c r="AQ9972" s="61"/>
      <c r="AR9972" s="61"/>
      <c r="AS9972" s="61"/>
      <c r="AT9972" s="61"/>
      <c r="AU9972" s="61"/>
      <c r="AV9972" s="61"/>
      <c r="AW9972" s="61"/>
      <c r="AX9972" s="61"/>
      <c r="AY9972" s="61"/>
      <c r="AZ9972" s="61"/>
      <c r="BA9972" s="61"/>
    </row>
    <row r="9973" spans="39:53" x14ac:dyDescent="0.2">
      <c r="AM9973" s="61"/>
      <c r="AN9973" s="61"/>
      <c r="AO9973" s="171"/>
      <c r="AP9973" s="61"/>
      <c r="AQ9973" s="61"/>
      <c r="AR9973" s="61"/>
      <c r="AS9973" s="61"/>
      <c r="AT9973" s="61"/>
      <c r="AU9973" s="61"/>
      <c r="AV9973" s="61"/>
      <c r="AW9973" s="61"/>
      <c r="AX9973" s="61"/>
      <c r="AY9973" s="61"/>
      <c r="AZ9973" s="61"/>
      <c r="BA9973" s="61"/>
    </row>
    <row r="9974" spans="39:53" x14ac:dyDescent="0.2">
      <c r="AM9974" s="61"/>
      <c r="AN9974" s="61"/>
      <c r="AO9974" s="171"/>
      <c r="AP9974" s="61"/>
      <c r="AQ9974" s="61"/>
      <c r="AR9974" s="61"/>
      <c r="AS9974" s="61"/>
      <c r="AT9974" s="61"/>
      <c r="AU9974" s="61"/>
      <c r="AV9974" s="61"/>
      <c r="AW9974" s="61"/>
      <c r="AX9974" s="61"/>
      <c r="AY9974" s="61"/>
      <c r="AZ9974" s="61"/>
      <c r="BA9974" s="61"/>
    </row>
    <row r="9975" spans="39:53" x14ac:dyDescent="0.2">
      <c r="AM9975" s="61"/>
      <c r="AN9975" s="61"/>
      <c r="AO9975" s="171"/>
      <c r="AP9975" s="61"/>
      <c r="AQ9975" s="61"/>
      <c r="AR9975" s="61"/>
      <c r="AS9975" s="61"/>
      <c r="AT9975" s="61"/>
      <c r="AU9975" s="61"/>
      <c r="AV9975" s="61"/>
      <c r="AW9975" s="61"/>
      <c r="AX9975" s="61"/>
      <c r="AY9975" s="61"/>
      <c r="AZ9975" s="61"/>
      <c r="BA9975" s="61"/>
    </row>
    <row r="9976" spans="39:53" x14ac:dyDescent="0.2">
      <c r="AM9976" s="61"/>
      <c r="AN9976" s="61"/>
      <c r="AO9976" s="171"/>
      <c r="AP9976" s="61"/>
      <c r="AQ9976" s="61"/>
      <c r="AR9976" s="61"/>
      <c r="AS9976" s="61"/>
      <c r="AT9976" s="61"/>
      <c r="AU9976" s="61"/>
      <c r="AV9976" s="61"/>
      <c r="AW9976" s="61"/>
      <c r="AX9976" s="61"/>
      <c r="AY9976" s="61"/>
      <c r="AZ9976" s="61"/>
      <c r="BA9976" s="61"/>
    </row>
    <row r="9977" spans="39:53" x14ac:dyDescent="0.2">
      <c r="AM9977" s="61"/>
      <c r="AN9977" s="61"/>
      <c r="AO9977" s="171"/>
      <c r="AP9977" s="61"/>
      <c r="AQ9977" s="61"/>
      <c r="AR9977" s="61"/>
      <c r="AS9977" s="61"/>
      <c r="AT9977" s="61"/>
      <c r="AU9977" s="61"/>
      <c r="AV9977" s="61"/>
      <c r="AW9977" s="61"/>
      <c r="AX9977" s="61"/>
      <c r="AY9977" s="61"/>
      <c r="AZ9977" s="61"/>
      <c r="BA9977" s="61"/>
    </row>
    <row r="9978" spans="39:53" x14ac:dyDescent="0.2">
      <c r="AM9978" s="61"/>
      <c r="AN9978" s="61"/>
      <c r="AO9978" s="171"/>
      <c r="AP9978" s="61"/>
      <c r="AQ9978" s="61"/>
      <c r="AR9978" s="61"/>
      <c r="AS9978" s="61"/>
      <c r="AT9978" s="61"/>
      <c r="AU9978" s="61"/>
      <c r="AV9978" s="61"/>
      <c r="AW9978" s="61"/>
      <c r="AX9978" s="61"/>
      <c r="AY9978" s="61"/>
      <c r="AZ9978" s="61"/>
      <c r="BA9978" s="61"/>
    </row>
    <row r="9979" spans="39:53" x14ac:dyDescent="0.2">
      <c r="AM9979" s="61"/>
      <c r="AN9979" s="61"/>
      <c r="AO9979" s="171"/>
      <c r="AP9979" s="61"/>
      <c r="AQ9979" s="61"/>
      <c r="AR9979" s="61"/>
      <c r="AS9979" s="61"/>
      <c r="AT9979" s="61"/>
      <c r="AU9979" s="61"/>
      <c r="AV9979" s="61"/>
      <c r="AW9979" s="61"/>
      <c r="AX9979" s="61"/>
      <c r="AY9979" s="61"/>
      <c r="AZ9979" s="61"/>
      <c r="BA9979" s="61"/>
    </row>
    <row r="9980" spans="39:53" x14ac:dyDescent="0.2">
      <c r="AM9980" s="61"/>
      <c r="AN9980" s="61"/>
      <c r="AO9980" s="171"/>
      <c r="AP9980" s="61"/>
      <c r="AQ9980" s="61"/>
      <c r="AR9980" s="61"/>
      <c r="AS9980" s="61"/>
      <c r="AT9980" s="61"/>
      <c r="AU9980" s="61"/>
      <c r="AV9980" s="61"/>
      <c r="AW9980" s="61"/>
      <c r="AX9980" s="61"/>
      <c r="AY9980" s="61"/>
      <c r="AZ9980" s="61"/>
      <c r="BA9980" s="61"/>
    </row>
    <row r="9981" spans="39:53" x14ac:dyDescent="0.2">
      <c r="AM9981" s="61"/>
      <c r="AN9981" s="61"/>
      <c r="AO9981" s="171"/>
      <c r="AP9981" s="61"/>
      <c r="AQ9981" s="61"/>
      <c r="AR9981" s="61"/>
      <c r="AS9981" s="61"/>
      <c r="AT9981" s="61"/>
      <c r="AU9981" s="61"/>
      <c r="AV9981" s="61"/>
      <c r="AW9981" s="61"/>
      <c r="AX9981" s="61"/>
      <c r="AY9981" s="61"/>
      <c r="AZ9981" s="61"/>
      <c r="BA9981" s="61"/>
    </row>
    <row r="9982" spans="39:53" x14ac:dyDescent="0.2">
      <c r="AM9982" s="61"/>
      <c r="AN9982" s="61"/>
      <c r="AO9982" s="171"/>
      <c r="AP9982" s="61"/>
      <c r="AQ9982" s="61"/>
      <c r="AR9982" s="61"/>
      <c r="AS9982" s="61"/>
      <c r="AT9982" s="61"/>
      <c r="AU9982" s="61"/>
      <c r="AV9982" s="61"/>
      <c r="AW9982" s="61"/>
      <c r="AX9982" s="61"/>
      <c r="AY9982" s="61"/>
      <c r="AZ9982" s="61"/>
      <c r="BA9982" s="61"/>
    </row>
    <row r="9983" spans="39:53" x14ac:dyDescent="0.2">
      <c r="AM9983" s="61"/>
      <c r="AN9983" s="61"/>
      <c r="AO9983" s="171"/>
      <c r="AP9983" s="61"/>
      <c r="AQ9983" s="61"/>
      <c r="AR9983" s="61"/>
      <c r="AS9983" s="61"/>
      <c r="AT9983" s="61"/>
      <c r="AU9983" s="61"/>
      <c r="AV9983" s="61"/>
      <c r="AW9983" s="61"/>
      <c r="AX9983" s="61"/>
      <c r="AY9983" s="61"/>
      <c r="AZ9983" s="61"/>
      <c r="BA9983" s="61"/>
    </row>
    <row r="9984" spans="39:53" x14ac:dyDescent="0.2">
      <c r="AM9984" s="61"/>
      <c r="AN9984" s="61"/>
      <c r="AO9984" s="171"/>
      <c r="AP9984" s="61"/>
      <c r="AQ9984" s="61"/>
      <c r="AR9984" s="61"/>
      <c r="AS9984" s="61"/>
      <c r="AT9984" s="61"/>
      <c r="AU9984" s="61"/>
      <c r="AV9984" s="61"/>
      <c r="AW9984" s="61"/>
      <c r="AX9984" s="61"/>
      <c r="AY9984" s="61"/>
      <c r="AZ9984" s="61"/>
      <c r="BA9984" s="61"/>
    </row>
    <row r="9985" spans="39:53" x14ac:dyDescent="0.2">
      <c r="AM9985" s="61"/>
      <c r="AN9985" s="61"/>
      <c r="AO9985" s="171"/>
      <c r="AP9985" s="61"/>
      <c r="AQ9985" s="61"/>
      <c r="AR9985" s="61"/>
      <c r="AS9985" s="61"/>
      <c r="AT9985" s="61"/>
      <c r="AU9985" s="61"/>
      <c r="AV9985" s="61"/>
      <c r="AW9985" s="61"/>
      <c r="AX9985" s="61"/>
      <c r="AY9985" s="61"/>
      <c r="AZ9985" s="61"/>
      <c r="BA9985" s="61"/>
    </row>
    <row r="9986" spans="39:53" x14ac:dyDescent="0.2">
      <c r="AM9986" s="61"/>
      <c r="AN9986" s="61"/>
      <c r="AO9986" s="171"/>
      <c r="AP9986" s="61"/>
      <c r="AQ9986" s="61"/>
      <c r="AR9986" s="61"/>
      <c r="AS9986" s="61"/>
      <c r="AT9986" s="61"/>
      <c r="AU9986" s="61"/>
      <c r="AV9986" s="61"/>
      <c r="AW9986" s="61"/>
      <c r="AX9986" s="61"/>
      <c r="AY9986" s="61"/>
      <c r="AZ9986" s="61"/>
      <c r="BA9986" s="61"/>
    </row>
    <row r="9987" spans="39:53" x14ac:dyDescent="0.2">
      <c r="AM9987" s="61"/>
      <c r="AN9987" s="61"/>
      <c r="AO9987" s="171"/>
      <c r="AP9987" s="61"/>
      <c r="AQ9987" s="61"/>
      <c r="AR9987" s="61"/>
      <c r="AS9987" s="61"/>
      <c r="AT9987" s="61"/>
      <c r="AU9987" s="61"/>
      <c r="AV9987" s="61"/>
      <c r="AW9987" s="61"/>
      <c r="AX9987" s="61"/>
      <c r="AY9987" s="61"/>
      <c r="AZ9987" s="61"/>
      <c r="BA9987" s="61"/>
    </row>
    <row r="9988" spans="39:53" x14ac:dyDescent="0.2">
      <c r="AM9988" s="61"/>
      <c r="AN9988" s="61"/>
      <c r="AO9988" s="171"/>
      <c r="AP9988" s="61"/>
      <c r="AQ9988" s="61"/>
      <c r="AR9988" s="61"/>
      <c r="AS9988" s="61"/>
      <c r="AT9988" s="61"/>
      <c r="AU9988" s="61"/>
      <c r="AV9988" s="61"/>
      <c r="AW9988" s="61"/>
      <c r="AX9988" s="61"/>
      <c r="AY9988" s="61"/>
      <c r="AZ9988" s="61"/>
      <c r="BA9988" s="61"/>
    </row>
    <row r="9989" spans="39:53" x14ac:dyDescent="0.2">
      <c r="AM9989" s="61"/>
      <c r="AN9989" s="61"/>
      <c r="AO9989" s="171"/>
      <c r="AP9989" s="61"/>
      <c r="AQ9989" s="61"/>
      <c r="AR9989" s="61"/>
      <c r="AS9989" s="61"/>
      <c r="AT9989" s="61"/>
      <c r="AU9989" s="61"/>
      <c r="AV9989" s="61"/>
      <c r="AW9989" s="61"/>
      <c r="AX9989" s="61"/>
      <c r="AY9989" s="61"/>
      <c r="AZ9989" s="61"/>
      <c r="BA9989" s="61"/>
    </row>
    <row r="9990" spans="39:53" x14ac:dyDescent="0.2">
      <c r="AM9990" s="61"/>
      <c r="AN9990" s="61"/>
      <c r="AO9990" s="171"/>
      <c r="AP9990" s="61"/>
      <c r="AQ9990" s="61"/>
      <c r="AR9990" s="61"/>
      <c r="AS9990" s="61"/>
      <c r="AT9990" s="61"/>
      <c r="AU9990" s="61"/>
      <c r="AV9990" s="61"/>
      <c r="AW9990" s="61"/>
      <c r="AX9990" s="61"/>
      <c r="AY9990" s="61"/>
      <c r="AZ9990" s="61"/>
      <c r="BA9990" s="61"/>
    </row>
    <row r="9991" spans="39:53" x14ac:dyDescent="0.2">
      <c r="AM9991" s="61"/>
      <c r="AN9991" s="61"/>
      <c r="AO9991" s="171"/>
      <c r="AP9991" s="61"/>
      <c r="AQ9991" s="61"/>
      <c r="AR9991" s="61"/>
      <c r="AS9991" s="61"/>
      <c r="AT9991" s="61"/>
      <c r="AU9991" s="61"/>
      <c r="AV9991" s="61"/>
      <c r="AW9991" s="61"/>
      <c r="AX9991" s="61"/>
      <c r="AY9991" s="61"/>
      <c r="AZ9991" s="61"/>
      <c r="BA9991" s="61"/>
    </row>
    <row r="9992" spans="39:53" x14ac:dyDescent="0.2">
      <c r="AM9992" s="61"/>
      <c r="AN9992" s="61"/>
      <c r="AO9992" s="171"/>
      <c r="AP9992" s="61"/>
      <c r="AQ9992" s="61"/>
      <c r="AR9992" s="61"/>
      <c r="AS9992" s="61"/>
      <c r="AT9992" s="61"/>
      <c r="AU9992" s="61"/>
      <c r="AV9992" s="61"/>
      <c r="AW9992" s="61"/>
      <c r="AX9992" s="61"/>
      <c r="AY9992" s="61"/>
      <c r="AZ9992" s="61"/>
      <c r="BA9992" s="61"/>
    </row>
    <row r="9993" spans="39:53" x14ac:dyDescent="0.2">
      <c r="AM9993" s="61"/>
      <c r="AN9993" s="61"/>
      <c r="AO9993" s="171"/>
      <c r="AP9993" s="61"/>
      <c r="AQ9993" s="61"/>
      <c r="AR9993" s="61"/>
      <c r="AS9993" s="61"/>
      <c r="AT9993" s="61"/>
      <c r="AU9993" s="61"/>
      <c r="AV9993" s="61"/>
      <c r="AW9993" s="61"/>
      <c r="AX9993" s="61"/>
      <c r="AY9993" s="61"/>
      <c r="AZ9993" s="61"/>
      <c r="BA9993" s="61"/>
    </row>
    <row r="9994" spans="39:53" x14ac:dyDescent="0.2">
      <c r="AM9994" s="61"/>
      <c r="AN9994" s="61"/>
      <c r="AO9994" s="171"/>
      <c r="AP9994" s="61"/>
      <c r="AQ9994" s="61"/>
      <c r="AR9994" s="61"/>
      <c r="AS9994" s="61"/>
      <c r="AT9994" s="61"/>
      <c r="AU9994" s="61"/>
      <c r="AV9994" s="61"/>
      <c r="AW9994" s="61"/>
      <c r="AX9994" s="61"/>
      <c r="AY9994" s="61"/>
      <c r="AZ9994" s="61"/>
      <c r="BA9994" s="61"/>
    </row>
    <row r="9995" spans="39:53" x14ac:dyDescent="0.2">
      <c r="AM9995" s="61"/>
      <c r="AN9995" s="61"/>
      <c r="AO9995" s="171"/>
      <c r="AP9995" s="61"/>
      <c r="AQ9995" s="61"/>
      <c r="AR9995" s="61"/>
      <c r="AS9995" s="61"/>
      <c r="AT9995" s="61"/>
      <c r="AU9995" s="61"/>
      <c r="AV9995" s="61"/>
      <c r="AW9995" s="61"/>
      <c r="AX9995" s="61"/>
      <c r="AY9995" s="61"/>
      <c r="AZ9995" s="61"/>
      <c r="BA9995" s="61"/>
    </row>
    <row r="9996" spans="39:53" x14ac:dyDescent="0.2">
      <c r="AM9996" s="61"/>
      <c r="AN9996" s="61"/>
      <c r="AO9996" s="171"/>
      <c r="AP9996" s="61"/>
      <c r="AQ9996" s="61"/>
      <c r="AR9996" s="61"/>
      <c r="AS9996" s="61"/>
      <c r="AT9996" s="61"/>
      <c r="AU9996" s="61"/>
      <c r="AV9996" s="61"/>
      <c r="AW9996" s="61"/>
      <c r="AX9996" s="61"/>
      <c r="AY9996" s="61"/>
      <c r="AZ9996" s="61"/>
      <c r="BA9996" s="61"/>
    </row>
    <row r="9997" spans="39:53" x14ac:dyDescent="0.2">
      <c r="AM9997" s="61"/>
      <c r="AN9997" s="61"/>
      <c r="AO9997" s="171"/>
      <c r="AP9997" s="61"/>
      <c r="AQ9997" s="61"/>
      <c r="AR9997" s="61"/>
      <c r="AS9997" s="61"/>
      <c r="AT9997" s="61"/>
      <c r="AU9997" s="61"/>
      <c r="AV9997" s="61"/>
      <c r="AW9997" s="61"/>
      <c r="AX9997" s="61"/>
      <c r="AY9997" s="61"/>
      <c r="AZ9997" s="61"/>
      <c r="BA9997" s="61"/>
    </row>
    <row r="9998" spans="39:53" x14ac:dyDescent="0.2">
      <c r="AM9998" s="61"/>
      <c r="AN9998" s="61"/>
      <c r="AO9998" s="171"/>
      <c r="AP9998" s="61"/>
      <c r="AQ9998" s="61"/>
      <c r="AR9998" s="61"/>
      <c r="AS9998" s="61"/>
      <c r="AT9998" s="61"/>
      <c r="AU9998" s="61"/>
      <c r="AV9998" s="61"/>
      <c r="AW9998" s="61"/>
      <c r="AX9998" s="61"/>
      <c r="AY9998" s="61"/>
      <c r="AZ9998" s="61"/>
      <c r="BA9998" s="61"/>
    </row>
    <row r="9999" spans="39:53" x14ac:dyDescent="0.2">
      <c r="AM9999" s="61"/>
      <c r="AN9999" s="61"/>
      <c r="AO9999" s="171"/>
      <c r="AP9999" s="61"/>
      <c r="AQ9999" s="61"/>
      <c r="AR9999" s="61"/>
      <c r="AS9999" s="61"/>
      <c r="AT9999" s="61"/>
      <c r="AU9999" s="61"/>
      <c r="AV9999" s="61"/>
      <c r="AW9999" s="61"/>
      <c r="AX9999" s="61"/>
      <c r="AY9999" s="61"/>
      <c r="AZ9999" s="61"/>
      <c r="BA9999" s="61"/>
    </row>
    <row r="10000" spans="39:53" x14ac:dyDescent="0.2">
      <c r="AM10000" s="61"/>
      <c r="AN10000" s="61"/>
      <c r="AO10000" s="171"/>
      <c r="AP10000" s="61"/>
      <c r="AQ10000" s="61"/>
      <c r="AR10000" s="61"/>
      <c r="AS10000" s="61"/>
      <c r="AT10000" s="61"/>
      <c r="AU10000" s="61"/>
      <c r="AV10000" s="61"/>
      <c r="AW10000" s="61"/>
      <c r="AX10000" s="61"/>
      <c r="AY10000" s="61"/>
      <c r="AZ10000" s="61"/>
      <c r="BA10000" s="61"/>
    </row>
    <row r="10001" spans="39:53" x14ac:dyDescent="0.2">
      <c r="AM10001" s="61"/>
      <c r="AN10001" s="61"/>
      <c r="AO10001" s="171"/>
      <c r="AP10001" s="61"/>
      <c r="AQ10001" s="61"/>
      <c r="AR10001" s="61"/>
      <c r="AS10001" s="61"/>
      <c r="AT10001" s="61"/>
      <c r="AU10001" s="61"/>
      <c r="AV10001" s="61"/>
      <c r="AW10001" s="61"/>
      <c r="AX10001" s="61"/>
      <c r="AY10001" s="61"/>
      <c r="AZ10001" s="61"/>
      <c r="BA10001" s="61"/>
    </row>
    <row r="10002" spans="39:53" x14ac:dyDescent="0.2">
      <c r="AM10002" s="61"/>
      <c r="AN10002" s="61"/>
      <c r="AO10002" s="171"/>
      <c r="AP10002" s="61"/>
      <c r="AQ10002" s="61"/>
      <c r="AR10002" s="61"/>
      <c r="AS10002" s="61"/>
      <c r="AT10002" s="61"/>
      <c r="AU10002" s="61"/>
      <c r="AV10002" s="61"/>
      <c r="AW10002" s="61"/>
      <c r="AX10002" s="61"/>
      <c r="AY10002" s="61"/>
      <c r="AZ10002" s="61"/>
      <c r="BA10002" s="61"/>
    </row>
    <row r="10003" spans="39:53" x14ac:dyDescent="0.2">
      <c r="AM10003" s="61"/>
      <c r="AN10003" s="61"/>
      <c r="AO10003" s="171"/>
      <c r="AP10003" s="61"/>
      <c r="AQ10003" s="61"/>
      <c r="AR10003" s="61"/>
      <c r="AS10003" s="61"/>
      <c r="AT10003" s="61"/>
      <c r="AU10003" s="61"/>
      <c r="AV10003" s="61"/>
      <c r="AW10003" s="61"/>
      <c r="AX10003" s="61"/>
      <c r="AY10003" s="61"/>
      <c r="AZ10003" s="61"/>
      <c r="BA10003" s="61"/>
    </row>
    <row r="10004" spans="39:53" x14ac:dyDescent="0.2">
      <c r="AM10004" s="61"/>
      <c r="AN10004" s="61"/>
      <c r="AO10004" s="171"/>
      <c r="AP10004" s="61"/>
      <c r="AQ10004" s="61"/>
      <c r="AR10004" s="61"/>
      <c r="AS10004" s="61"/>
      <c r="AT10004" s="61"/>
      <c r="AU10004" s="61"/>
      <c r="AV10004" s="61"/>
      <c r="AW10004" s="61"/>
      <c r="AX10004" s="61"/>
      <c r="AY10004" s="61"/>
      <c r="AZ10004" s="61"/>
      <c r="BA10004" s="61"/>
    </row>
    <row r="10005" spans="39:53" x14ac:dyDescent="0.2">
      <c r="AM10005" s="61"/>
      <c r="AN10005" s="61"/>
      <c r="AO10005" s="171"/>
      <c r="AP10005" s="61"/>
      <c r="AQ10005" s="61"/>
      <c r="AR10005" s="61"/>
      <c r="AS10005" s="61"/>
      <c r="AT10005" s="61"/>
      <c r="AU10005" s="61"/>
      <c r="AV10005" s="61"/>
      <c r="AW10005" s="61"/>
      <c r="AX10005" s="61"/>
      <c r="AY10005" s="61"/>
      <c r="AZ10005" s="61"/>
      <c r="BA10005" s="61"/>
    </row>
    <row r="10006" spans="39:53" x14ac:dyDescent="0.2">
      <c r="AM10006" s="61"/>
      <c r="AN10006" s="61"/>
      <c r="AO10006" s="171"/>
      <c r="AP10006" s="61"/>
      <c r="AQ10006" s="61"/>
      <c r="AR10006" s="61"/>
      <c r="AS10006" s="61"/>
      <c r="AT10006" s="61"/>
      <c r="AU10006" s="61"/>
      <c r="AV10006" s="61"/>
      <c r="AW10006" s="61"/>
      <c r="AX10006" s="61"/>
      <c r="AY10006" s="61"/>
      <c r="AZ10006" s="61"/>
      <c r="BA10006" s="61"/>
    </row>
    <row r="10007" spans="39:53" x14ac:dyDescent="0.2">
      <c r="AM10007" s="61"/>
      <c r="AN10007" s="61"/>
      <c r="AO10007" s="171"/>
      <c r="AP10007" s="61"/>
      <c r="AQ10007" s="61"/>
      <c r="AR10007" s="61"/>
      <c r="AS10007" s="61"/>
      <c r="AT10007" s="61"/>
      <c r="AU10007" s="61"/>
      <c r="AV10007" s="61"/>
      <c r="AW10007" s="61"/>
      <c r="AX10007" s="61"/>
      <c r="AY10007" s="61"/>
      <c r="AZ10007" s="61"/>
      <c r="BA10007" s="61"/>
    </row>
    <row r="10008" spans="39:53" x14ac:dyDescent="0.2">
      <c r="AM10008" s="61"/>
      <c r="AN10008" s="61"/>
      <c r="AO10008" s="171"/>
      <c r="AP10008" s="61"/>
      <c r="AQ10008" s="61"/>
      <c r="AR10008" s="61"/>
      <c r="AS10008" s="61"/>
      <c r="AT10008" s="61"/>
      <c r="AU10008" s="61"/>
      <c r="AV10008" s="61"/>
      <c r="AW10008" s="61"/>
      <c r="AX10008" s="61"/>
      <c r="AY10008" s="61"/>
      <c r="AZ10008" s="61"/>
      <c r="BA10008" s="61"/>
    </row>
    <row r="10009" spans="39:53" x14ac:dyDescent="0.2">
      <c r="AM10009" s="61"/>
      <c r="AN10009" s="61"/>
      <c r="AO10009" s="171"/>
      <c r="AP10009" s="61"/>
      <c r="AQ10009" s="61"/>
      <c r="AR10009" s="61"/>
      <c r="AS10009" s="61"/>
      <c r="AT10009" s="61"/>
      <c r="AU10009" s="61"/>
      <c r="AV10009" s="61"/>
      <c r="AW10009" s="61"/>
      <c r="AX10009" s="61"/>
      <c r="AY10009" s="61"/>
      <c r="AZ10009" s="61"/>
      <c r="BA10009" s="61"/>
    </row>
    <row r="10010" spans="39:53" x14ac:dyDescent="0.2">
      <c r="AM10010" s="61"/>
      <c r="AN10010" s="61"/>
      <c r="AO10010" s="171"/>
      <c r="AP10010" s="61"/>
      <c r="AQ10010" s="61"/>
      <c r="AR10010" s="61"/>
      <c r="AS10010" s="61"/>
      <c r="AT10010" s="61"/>
      <c r="AU10010" s="61"/>
      <c r="AV10010" s="61"/>
      <c r="AW10010" s="61"/>
      <c r="AX10010" s="61"/>
      <c r="AY10010" s="61"/>
      <c r="AZ10010" s="61"/>
      <c r="BA10010" s="61"/>
    </row>
    <row r="10011" spans="39:53" x14ac:dyDescent="0.2">
      <c r="AM10011" s="61"/>
      <c r="AN10011" s="61"/>
      <c r="AO10011" s="171"/>
      <c r="AP10011" s="61"/>
      <c r="AQ10011" s="61"/>
      <c r="AR10011" s="61"/>
      <c r="AS10011" s="61"/>
      <c r="AT10011" s="61"/>
      <c r="AU10011" s="61"/>
      <c r="AV10011" s="61"/>
      <c r="AW10011" s="61"/>
      <c r="AX10011" s="61"/>
      <c r="AY10011" s="61"/>
      <c r="AZ10011" s="61"/>
      <c r="BA10011" s="61"/>
    </row>
    <row r="10012" spans="39:53" x14ac:dyDescent="0.2">
      <c r="AM10012" s="61"/>
      <c r="AN10012" s="61"/>
      <c r="AO10012" s="171"/>
      <c r="AP10012" s="61"/>
      <c r="AQ10012" s="61"/>
      <c r="AR10012" s="61"/>
      <c r="AS10012" s="61"/>
      <c r="AT10012" s="61"/>
      <c r="AU10012" s="61"/>
      <c r="AV10012" s="61"/>
      <c r="AW10012" s="61"/>
      <c r="AX10012" s="61"/>
      <c r="AY10012" s="61"/>
      <c r="AZ10012" s="61"/>
      <c r="BA10012" s="61"/>
    </row>
    <row r="10013" spans="39:53" x14ac:dyDescent="0.2">
      <c r="AM10013" s="61"/>
      <c r="AN10013" s="61"/>
      <c r="AO10013" s="171"/>
      <c r="AP10013" s="61"/>
      <c r="AQ10013" s="61"/>
      <c r="AR10013" s="61"/>
      <c r="AS10013" s="61"/>
      <c r="AT10013" s="61"/>
      <c r="AU10013" s="61"/>
      <c r="AV10013" s="61"/>
      <c r="AW10013" s="61"/>
      <c r="AX10013" s="61"/>
      <c r="AY10013" s="61"/>
      <c r="AZ10013" s="61"/>
      <c r="BA10013" s="61"/>
    </row>
    <row r="10014" spans="39:53" x14ac:dyDescent="0.2">
      <c r="AM10014" s="61"/>
      <c r="AN10014" s="61"/>
      <c r="AO10014" s="171"/>
      <c r="AP10014" s="61"/>
      <c r="AQ10014" s="61"/>
      <c r="AR10014" s="61"/>
      <c r="AS10014" s="61"/>
      <c r="AT10014" s="61"/>
      <c r="AU10014" s="61"/>
      <c r="AV10014" s="61"/>
      <c r="AW10014" s="61"/>
      <c r="AX10014" s="61"/>
      <c r="AY10014" s="61"/>
      <c r="AZ10014" s="61"/>
      <c r="BA10014" s="61"/>
    </row>
    <row r="10015" spans="39:53" x14ac:dyDescent="0.2">
      <c r="AM10015" s="61"/>
      <c r="AN10015" s="61"/>
      <c r="AO10015" s="171"/>
      <c r="AP10015" s="61"/>
      <c r="AQ10015" s="61"/>
      <c r="AR10015" s="61"/>
      <c r="AS10015" s="61"/>
      <c r="AT10015" s="61"/>
      <c r="AU10015" s="61"/>
      <c r="AV10015" s="61"/>
      <c r="AW10015" s="61"/>
      <c r="AX10015" s="61"/>
      <c r="AY10015" s="61"/>
      <c r="AZ10015" s="61"/>
      <c r="BA10015" s="61"/>
    </row>
    <row r="10016" spans="39:53" x14ac:dyDescent="0.2">
      <c r="AM10016" s="61"/>
      <c r="AN10016" s="61"/>
      <c r="AO10016" s="171"/>
      <c r="AP10016" s="61"/>
      <c r="AQ10016" s="61"/>
      <c r="AR10016" s="61"/>
      <c r="AS10016" s="61"/>
      <c r="AT10016" s="61"/>
      <c r="AU10016" s="61"/>
      <c r="AV10016" s="61"/>
      <c r="AW10016" s="61"/>
      <c r="AX10016" s="61"/>
      <c r="AY10016" s="61"/>
      <c r="AZ10016" s="61"/>
      <c r="BA10016" s="61"/>
    </row>
    <row r="10017" spans="39:53" x14ac:dyDescent="0.2">
      <c r="AM10017" s="61"/>
      <c r="AN10017" s="61"/>
      <c r="AO10017" s="171"/>
      <c r="AP10017" s="61"/>
      <c r="AQ10017" s="61"/>
      <c r="AR10017" s="61"/>
      <c r="AS10017" s="61"/>
      <c r="AT10017" s="61"/>
      <c r="AU10017" s="61"/>
      <c r="AV10017" s="61"/>
      <c r="AW10017" s="61"/>
      <c r="AX10017" s="61"/>
      <c r="AY10017" s="61"/>
      <c r="AZ10017" s="61"/>
      <c r="BA10017" s="61"/>
    </row>
    <row r="10018" spans="39:53" x14ac:dyDescent="0.2">
      <c r="AM10018" s="61"/>
      <c r="AN10018" s="61"/>
      <c r="AO10018" s="171"/>
      <c r="AP10018" s="61"/>
      <c r="AQ10018" s="61"/>
      <c r="AR10018" s="61"/>
      <c r="AS10018" s="61"/>
      <c r="AT10018" s="61"/>
      <c r="AU10018" s="61"/>
      <c r="AV10018" s="61"/>
      <c r="AW10018" s="61"/>
      <c r="AX10018" s="61"/>
      <c r="AY10018" s="61"/>
      <c r="AZ10018" s="61"/>
      <c r="BA10018" s="61"/>
    </row>
    <row r="10019" spans="39:53" x14ac:dyDescent="0.2">
      <c r="AM10019" s="61"/>
      <c r="AN10019" s="61"/>
      <c r="AO10019" s="171"/>
      <c r="AP10019" s="61"/>
      <c r="AQ10019" s="61"/>
      <c r="AR10019" s="61"/>
      <c r="AS10019" s="61"/>
      <c r="AT10019" s="61"/>
      <c r="AU10019" s="61"/>
      <c r="AV10019" s="61"/>
      <c r="AW10019" s="61"/>
      <c r="AX10019" s="61"/>
      <c r="AY10019" s="61"/>
      <c r="AZ10019" s="61"/>
      <c r="BA10019" s="61"/>
    </row>
    <row r="10020" spans="39:53" x14ac:dyDescent="0.2">
      <c r="AM10020" s="61"/>
      <c r="AN10020" s="61"/>
      <c r="AO10020" s="171"/>
      <c r="AP10020" s="61"/>
      <c r="AQ10020" s="61"/>
      <c r="AR10020" s="61"/>
      <c r="AS10020" s="61"/>
      <c r="AT10020" s="61"/>
      <c r="AU10020" s="61"/>
      <c r="AV10020" s="61"/>
      <c r="AW10020" s="61"/>
      <c r="AX10020" s="61"/>
      <c r="AY10020" s="61"/>
      <c r="AZ10020" s="61"/>
      <c r="BA10020" s="61"/>
    </row>
    <row r="10021" spans="39:53" x14ac:dyDescent="0.2">
      <c r="AM10021" s="61"/>
      <c r="AN10021" s="61"/>
      <c r="AO10021" s="171"/>
      <c r="AP10021" s="61"/>
      <c r="AQ10021" s="61"/>
      <c r="AR10021" s="61"/>
      <c r="AS10021" s="61"/>
      <c r="AT10021" s="61"/>
      <c r="AU10021" s="61"/>
      <c r="AV10021" s="61"/>
      <c r="AW10021" s="61"/>
      <c r="AX10021" s="61"/>
      <c r="AY10021" s="61"/>
      <c r="AZ10021" s="61"/>
      <c r="BA10021" s="61"/>
    </row>
    <row r="10022" spans="39:53" x14ac:dyDescent="0.2">
      <c r="AM10022" s="61"/>
      <c r="AN10022" s="61"/>
      <c r="AO10022" s="171"/>
      <c r="AP10022" s="61"/>
      <c r="AQ10022" s="61"/>
      <c r="AR10022" s="61"/>
      <c r="AS10022" s="61"/>
      <c r="AT10022" s="61"/>
      <c r="AU10022" s="61"/>
      <c r="AV10022" s="61"/>
      <c r="AW10022" s="61"/>
      <c r="AX10022" s="61"/>
      <c r="AY10022" s="61"/>
      <c r="AZ10022" s="61"/>
      <c r="BA10022" s="61"/>
    </row>
    <row r="10023" spans="39:53" x14ac:dyDescent="0.2">
      <c r="AM10023" s="61"/>
      <c r="AN10023" s="61"/>
      <c r="AO10023" s="171"/>
      <c r="AP10023" s="61"/>
      <c r="AQ10023" s="61"/>
      <c r="AR10023" s="61"/>
      <c r="AS10023" s="61"/>
      <c r="AT10023" s="61"/>
      <c r="AU10023" s="61"/>
      <c r="AV10023" s="61"/>
      <c r="AW10023" s="61"/>
      <c r="AX10023" s="61"/>
      <c r="AY10023" s="61"/>
      <c r="AZ10023" s="61"/>
      <c r="BA10023" s="61"/>
    </row>
    <row r="10024" spans="39:53" x14ac:dyDescent="0.2">
      <c r="AM10024" s="61"/>
      <c r="AN10024" s="61"/>
      <c r="AO10024" s="171"/>
      <c r="AP10024" s="61"/>
      <c r="AQ10024" s="61"/>
      <c r="AR10024" s="61"/>
      <c r="AS10024" s="61"/>
      <c r="AT10024" s="61"/>
      <c r="AU10024" s="61"/>
      <c r="AV10024" s="61"/>
      <c r="AW10024" s="61"/>
      <c r="AX10024" s="61"/>
      <c r="AY10024" s="61"/>
      <c r="AZ10024" s="61"/>
      <c r="BA10024" s="61"/>
    </row>
    <row r="10025" spans="39:53" x14ac:dyDescent="0.2">
      <c r="AM10025" s="61"/>
      <c r="AN10025" s="61"/>
      <c r="AO10025" s="171"/>
      <c r="AP10025" s="61"/>
      <c r="AQ10025" s="61"/>
      <c r="AR10025" s="61"/>
      <c r="AS10025" s="61"/>
      <c r="AT10025" s="61"/>
      <c r="AU10025" s="61"/>
      <c r="AV10025" s="61"/>
      <c r="AW10025" s="61"/>
      <c r="AX10025" s="61"/>
      <c r="AY10025" s="61"/>
      <c r="AZ10025" s="61"/>
      <c r="BA10025" s="61"/>
    </row>
    <row r="10026" spans="39:53" x14ac:dyDescent="0.2">
      <c r="AM10026" s="61"/>
      <c r="AN10026" s="61"/>
      <c r="AO10026" s="171"/>
      <c r="AP10026" s="61"/>
      <c r="AQ10026" s="61"/>
      <c r="AR10026" s="61"/>
      <c r="AS10026" s="61"/>
      <c r="AT10026" s="61"/>
      <c r="AU10026" s="61"/>
      <c r="AV10026" s="61"/>
      <c r="AW10026" s="61"/>
      <c r="AX10026" s="61"/>
      <c r="AY10026" s="61"/>
      <c r="AZ10026" s="61"/>
      <c r="BA10026" s="61"/>
    </row>
    <row r="10027" spans="39:53" x14ac:dyDescent="0.2">
      <c r="AM10027" s="61"/>
      <c r="AN10027" s="61"/>
      <c r="AO10027" s="171"/>
      <c r="AP10027" s="61"/>
      <c r="AQ10027" s="61"/>
      <c r="AR10027" s="61"/>
      <c r="AS10027" s="61"/>
      <c r="AT10027" s="61"/>
      <c r="AU10027" s="61"/>
      <c r="AV10027" s="61"/>
      <c r="AW10027" s="61"/>
      <c r="AX10027" s="61"/>
      <c r="AY10027" s="61"/>
      <c r="AZ10027" s="61"/>
      <c r="BA10027" s="61"/>
    </row>
    <row r="10028" spans="39:53" x14ac:dyDescent="0.2">
      <c r="AM10028" s="61"/>
      <c r="AN10028" s="61"/>
      <c r="AO10028" s="171"/>
      <c r="AP10028" s="61"/>
      <c r="AQ10028" s="61"/>
      <c r="AR10028" s="61"/>
      <c r="AS10028" s="61"/>
      <c r="AT10028" s="61"/>
      <c r="AU10028" s="61"/>
      <c r="AV10028" s="61"/>
      <c r="AW10028" s="61"/>
      <c r="AX10028" s="61"/>
      <c r="AY10028" s="61"/>
      <c r="AZ10028" s="61"/>
      <c r="BA10028" s="61"/>
    </row>
    <row r="10029" spans="39:53" x14ac:dyDescent="0.2">
      <c r="AM10029" s="61"/>
      <c r="AN10029" s="61"/>
      <c r="AO10029" s="171"/>
      <c r="AP10029" s="61"/>
      <c r="AQ10029" s="61"/>
      <c r="AR10029" s="61"/>
      <c r="AS10029" s="61"/>
      <c r="AT10029" s="61"/>
      <c r="AU10029" s="61"/>
      <c r="AV10029" s="61"/>
      <c r="AW10029" s="61"/>
      <c r="AX10029" s="61"/>
      <c r="AY10029" s="61"/>
      <c r="AZ10029" s="61"/>
      <c r="BA10029" s="61"/>
    </row>
    <row r="10030" spans="39:53" x14ac:dyDescent="0.2">
      <c r="AM10030" s="61"/>
      <c r="AN10030" s="61"/>
      <c r="AO10030" s="171"/>
      <c r="AP10030" s="61"/>
      <c r="AQ10030" s="61"/>
      <c r="AR10030" s="61"/>
      <c r="AS10030" s="61"/>
      <c r="AT10030" s="61"/>
      <c r="AU10030" s="61"/>
      <c r="AV10030" s="61"/>
      <c r="AW10030" s="61"/>
      <c r="AX10030" s="61"/>
      <c r="AY10030" s="61"/>
      <c r="AZ10030" s="61"/>
      <c r="BA10030" s="61"/>
    </row>
    <row r="10031" spans="39:53" x14ac:dyDescent="0.2">
      <c r="AM10031" s="61"/>
      <c r="AN10031" s="61"/>
      <c r="AO10031" s="171"/>
      <c r="AP10031" s="61"/>
      <c r="AQ10031" s="61"/>
      <c r="AR10031" s="61"/>
      <c r="AS10031" s="61"/>
      <c r="AT10031" s="61"/>
      <c r="AU10031" s="61"/>
      <c r="AV10031" s="61"/>
      <c r="AW10031" s="61"/>
      <c r="AX10031" s="61"/>
      <c r="AY10031" s="61"/>
      <c r="AZ10031" s="61"/>
      <c r="BA10031" s="61"/>
    </row>
    <row r="10032" spans="39:53" x14ac:dyDescent="0.2">
      <c r="AM10032" s="61"/>
      <c r="AN10032" s="61"/>
      <c r="AO10032" s="171"/>
      <c r="AP10032" s="61"/>
      <c r="AQ10032" s="61"/>
      <c r="AR10032" s="61"/>
      <c r="AS10032" s="61"/>
      <c r="AT10032" s="61"/>
      <c r="AU10032" s="61"/>
      <c r="AV10032" s="61"/>
      <c r="AW10032" s="61"/>
      <c r="AX10032" s="61"/>
      <c r="AY10032" s="61"/>
      <c r="AZ10032" s="61"/>
      <c r="BA10032" s="61"/>
    </row>
    <row r="10033" spans="39:53" x14ac:dyDescent="0.2">
      <c r="AM10033" s="61"/>
      <c r="AN10033" s="61"/>
      <c r="AO10033" s="171"/>
      <c r="AP10033" s="61"/>
      <c r="AQ10033" s="61"/>
      <c r="AR10033" s="61"/>
      <c r="AS10033" s="61"/>
      <c r="AT10033" s="61"/>
      <c r="AU10033" s="61"/>
      <c r="AV10033" s="61"/>
      <c r="AW10033" s="61"/>
      <c r="AX10033" s="61"/>
      <c r="AY10033" s="61"/>
      <c r="AZ10033" s="61"/>
      <c r="BA10033" s="61"/>
    </row>
    <row r="10034" spans="39:53" x14ac:dyDescent="0.2">
      <c r="AM10034" s="61"/>
      <c r="AN10034" s="61"/>
      <c r="AO10034" s="171"/>
      <c r="AP10034" s="61"/>
      <c r="AQ10034" s="61"/>
      <c r="AR10034" s="61"/>
      <c r="AS10034" s="61"/>
      <c r="AT10034" s="61"/>
      <c r="AU10034" s="61"/>
      <c r="AV10034" s="61"/>
      <c r="AW10034" s="61"/>
      <c r="AX10034" s="61"/>
      <c r="AY10034" s="61"/>
      <c r="AZ10034" s="61"/>
      <c r="BA10034" s="61"/>
    </row>
    <row r="10035" spans="39:53" x14ac:dyDescent="0.2">
      <c r="AM10035" s="61"/>
      <c r="AN10035" s="61"/>
      <c r="AO10035" s="171"/>
      <c r="AP10035" s="61"/>
      <c r="AQ10035" s="61"/>
      <c r="AR10035" s="61"/>
      <c r="AS10035" s="61"/>
      <c r="AT10035" s="61"/>
      <c r="AU10035" s="61"/>
      <c r="AV10035" s="61"/>
      <c r="AW10035" s="61"/>
      <c r="AX10035" s="61"/>
      <c r="AY10035" s="61"/>
      <c r="AZ10035" s="61"/>
      <c r="BA10035" s="61"/>
    </row>
    <row r="10036" spans="39:53" x14ac:dyDescent="0.2">
      <c r="AM10036" s="61"/>
      <c r="AN10036" s="61"/>
      <c r="AO10036" s="171"/>
      <c r="AP10036" s="61"/>
      <c r="AQ10036" s="61"/>
      <c r="AR10036" s="61"/>
      <c r="AS10036" s="61"/>
      <c r="AT10036" s="61"/>
      <c r="AU10036" s="61"/>
      <c r="AV10036" s="61"/>
      <c r="AW10036" s="61"/>
      <c r="AX10036" s="61"/>
      <c r="AY10036" s="61"/>
      <c r="AZ10036" s="61"/>
      <c r="BA10036" s="61"/>
    </row>
    <row r="10037" spans="39:53" x14ac:dyDescent="0.2">
      <c r="AM10037" s="61"/>
      <c r="AN10037" s="61"/>
      <c r="AO10037" s="171"/>
      <c r="AP10037" s="61"/>
      <c r="AQ10037" s="61"/>
      <c r="AR10037" s="61"/>
      <c r="AS10037" s="61"/>
      <c r="AT10037" s="61"/>
      <c r="AU10037" s="61"/>
      <c r="AV10037" s="61"/>
      <c r="AW10037" s="61"/>
      <c r="AX10037" s="61"/>
      <c r="AY10037" s="61"/>
      <c r="AZ10037" s="61"/>
      <c r="BA10037" s="61"/>
    </row>
    <row r="10038" spans="39:53" x14ac:dyDescent="0.2">
      <c r="AM10038" s="61"/>
      <c r="AN10038" s="61"/>
      <c r="AO10038" s="171"/>
      <c r="AP10038" s="61"/>
      <c r="AQ10038" s="61"/>
      <c r="AR10038" s="61"/>
      <c r="AS10038" s="61"/>
      <c r="AT10038" s="61"/>
      <c r="AU10038" s="61"/>
      <c r="AV10038" s="61"/>
      <c r="AW10038" s="61"/>
      <c r="AX10038" s="61"/>
      <c r="AY10038" s="61"/>
      <c r="AZ10038" s="61"/>
      <c r="BA10038" s="61"/>
    </row>
    <row r="10039" spans="39:53" x14ac:dyDescent="0.2">
      <c r="AM10039" s="61"/>
      <c r="AN10039" s="61"/>
      <c r="AO10039" s="171"/>
      <c r="AP10039" s="61"/>
      <c r="AQ10039" s="61"/>
      <c r="AR10039" s="61"/>
      <c r="AS10039" s="61"/>
      <c r="AT10039" s="61"/>
      <c r="AU10039" s="61"/>
      <c r="AV10039" s="61"/>
      <c r="AW10039" s="61"/>
      <c r="AX10039" s="61"/>
      <c r="AY10039" s="61"/>
      <c r="AZ10039" s="61"/>
      <c r="BA10039" s="61"/>
    </row>
    <row r="10040" spans="39:53" x14ac:dyDescent="0.2">
      <c r="AM10040" s="61"/>
      <c r="AN10040" s="61"/>
      <c r="AO10040" s="171"/>
      <c r="AP10040" s="61"/>
      <c r="AQ10040" s="61"/>
      <c r="AR10040" s="61"/>
      <c r="AS10040" s="61"/>
      <c r="AT10040" s="61"/>
      <c r="AU10040" s="61"/>
      <c r="AV10040" s="61"/>
      <c r="AW10040" s="61"/>
      <c r="AX10040" s="61"/>
      <c r="AY10040" s="61"/>
      <c r="AZ10040" s="61"/>
      <c r="BA10040" s="61"/>
    </row>
    <row r="10041" spans="39:53" x14ac:dyDescent="0.2">
      <c r="AM10041" s="61"/>
      <c r="AN10041" s="61"/>
      <c r="AO10041" s="171"/>
      <c r="AP10041" s="61"/>
      <c r="AQ10041" s="61"/>
      <c r="AR10041" s="61"/>
      <c r="AS10041" s="61"/>
      <c r="AT10041" s="61"/>
      <c r="AU10041" s="61"/>
      <c r="AV10041" s="61"/>
      <c r="AW10041" s="61"/>
      <c r="AX10041" s="61"/>
      <c r="AY10041" s="61"/>
      <c r="AZ10041" s="61"/>
      <c r="BA10041" s="61"/>
    </row>
    <row r="10042" spans="39:53" x14ac:dyDescent="0.2">
      <c r="AM10042" s="61"/>
      <c r="AN10042" s="61"/>
      <c r="AO10042" s="171"/>
      <c r="AP10042" s="61"/>
      <c r="AQ10042" s="61"/>
      <c r="AR10042" s="61"/>
      <c r="AS10042" s="61"/>
      <c r="AT10042" s="61"/>
      <c r="AU10042" s="61"/>
      <c r="AV10042" s="61"/>
      <c r="AW10042" s="61"/>
      <c r="AX10042" s="61"/>
      <c r="AY10042" s="61"/>
      <c r="AZ10042" s="61"/>
      <c r="BA10042" s="61"/>
    </row>
    <row r="10043" spans="39:53" x14ac:dyDescent="0.2">
      <c r="AM10043" s="61"/>
      <c r="AN10043" s="61"/>
      <c r="AO10043" s="171"/>
      <c r="AP10043" s="61"/>
      <c r="AQ10043" s="61"/>
      <c r="AR10043" s="61"/>
      <c r="AS10043" s="61"/>
      <c r="AT10043" s="61"/>
      <c r="AU10043" s="61"/>
      <c r="AV10043" s="61"/>
      <c r="AW10043" s="61"/>
      <c r="AX10043" s="61"/>
      <c r="AY10043" s="61"/>
      <c r="AZ10043" s="61"/>
      <c r="BA10043" s="61"/>
    </row>
    <row r="10044" spans="39:53" x14ac:dyDescent="0.2">
      <c r="AM10044" s="61"/>
      <c r="AN10044" s="61"/>
      <c r="AO10044" s="171"/>
      <c r="AP10044" s="61"/>
      <c r="AQ10044" s="61"/>
      <c r="AR10044" s="61"/>
      <c r="AS10044" s="61"/>
      <c r="AT10044" s="61"/>
      <c r="AU10044" s="61"/>
      <c r="AV10044" s="61"/>
      <c r="AW10044" s="61"/>
      <c r="AX10044" s="61"/>
      <c r="AY10044" s="61"/>
      <c r="AZ10044" s="61"/>
      <c r="BA10044" s="61"/>
    </row>
    <row r="10045" spans="39:53" x14ac:dyDescent="0.2">
      <c r="AM10045" s="61"/>
      <c r="AN10045" s="61"/>
      <c r="AO10045" s="171"/>
      <c r="AP10045" s="61"/>
      <c r="AQ10045" s="61"/>
      <c r="AR10045" s="61"/>
      <c r="AS10045" s="61"/>
      <c r="AT10045" s="61"/>
      <c r="AU10045" s="61"/>
      <c r="AV10045" s="61"/>
      <c r="AW10045" s="61"/>
      <c r="AX10045" s="61"/>
      <c r="AY10045" s="61"/>
      <c r="AZ10045" s="61"/>
      <c r="BA10045" s="61"/>
    </row>
    <row r="10046" spans="39:53" x14ac:dyDescent="0.2">
      <c r="AM10046" s="61"/>
      <c r="AN10046" s="61"/>
      <c r="AO10046" s="171"/>
      <c r="AP10046" s="61"/>
      <c r="AQ10046" s="61"/>
      <c r="AR10046" s="61"/>
      <c r="AS10046" s="61"/>
      <c r="AT10046" s="61"/>
      <c r="AU10046" s="61"/>
      <c r="AV10046" s="61"/>
      <c r="AW10046" s="61"/>
      <c r="AX10046" s="61"/>
      <c r="AY10046" s="61"/>
      <c r="AZ10046" s="61"/>
      <c r="BA10046" s="61"/>
    </row>
    <row r="10047" spans="39:53" x14ac:dyDescent="0.2">
      <c r="AM10047" s="61"/>
      <c r="AN10047" s="61"/>
      <c r="AO10047" s="171"/>
      <c r="AP10047" s="61"/>
      <c r="AQ10047" s="61"/>
      <c r="AR10047" s="61"/>
      <c r="AS10047" s="61"/>
      <c r="AT10047" s="61"/>
      <c r="AU10047" s="61"/>
      <c r="AV10047" s="61"/>
      <c r="AW10047" s="61"/>
      <c r="AX10047" s="61"/>
      <c r="AY10047" s="61"/>
      <c r="AZ10047" s="61"/>
      <c r="BA10047" s="61"/>
    </row>
    <row r="10048" spans="39:53" x14ac:dyDescent="0.2">
      <c r="AM10048" s="61"/>
      <c r="AN10048" s="61"/>
      <c r="AO10048" s="171"/>
      <c r="AP10048" s="61"/>
      <c r="AQ10048" s="61"/>
      <c r="AR10048" s="61"/>
      <c r="AS10048" s="61"/>
      <c r="AT10048" s="61"/>
      <c r="AU10048" s="61"/>
      <c r="AV10048" s="61"/>
      <c r="AW10048" s="61"/>
      <c r="AX10048" s="61"/>
      <c r="AY10048" s="61"/>
      <c r="AZ10048" s="61"/>
      <c r="BA10048" s="61"/>
    </row>
    <row r="10049" spans="39:53" x14ac:dyDescent="0.2">
      <c r="AM10049" s="61"/>
      <c r="AN10049" s="61"/>
      <c r="AO10049" s="171"/>
      <c r="AP10049" s="61"/>
      <c r="AQ10049" s="61"/>
      <c r="AR10049" s="61"/>
      <c r="AS10049" s="61"/>
      <c r="AT10049" s="61"/>
      <c r="AU10049" s="61"/>
      <c r="AV10049" s="61"/>
      <c r="AW10049" s="61"/>
      <c r="AX10049" s="61"/>
      <c r="AY10049" s="61"/>
      <c r="AZ10049" s="61"/>
      <c r="BA10049" s="61"/>
    </row>
    <row r="10050" spans="39:53" x14ac:dyDescent="0.2">
      <c r="AM10050" s="61"/>
      <c r="AN10050" s="61"/>
      <c r="AO10050" s="171"/>
      <c r="AP10050" s="61"/>
      <c r="AQ10050" s="61"/>
      <c r="AR10050" s="61"/>
      <c r="AS10050" s="61"/>
      <c r="AT10050" s="61"/>
      <c r="AU10050" s="61"/>
      <c r="AV10050" s="61"/>
      <c r="AW10050" s="61"/>
      <c r="AX10050" s="61"/>
      <c r="AY10050" s="61"/>
      <c r="AZ10050" s="61"/>
      <c r="BA10050" s="61"/>
    </row>
    <row r="10051" spans="39:53" x14ac:dyDescent="0.2">
      <c r="AM10051" s="61"/>
      <c r="AN10051" s="61"/>
      <c r="AO10051" s="171"/>
      <c r="AP10051" s="61"/>
      <c r="AQ10051" s="61"/>
      <c r="AR10051" s="61"/>
      <c r="AS10051" s="61"/>
      <c r="AT10051" s="61"/>
      <c r="AU10051" s="61"/>
      <c r="AV10051" s="61"/>
      <c r="AW10051" s="61"/>
      <c r="AX10051" s="61"/>
      <c r="AY10051" s="61"/>
      <c r="AZ10051" s="61"/>
      <c r="BA10051" s="61"/>
    </row>
    <row r="10052" spans="39:53" x14ac:dyDescent="0.2">
      <c r="AM10052" s="61"/>
      <c r="AN10052" s="61"/>
      <c r="AO10052" s="171"/>
      <c r="AP10052" s="61"/>
      <c r="AQ10052" s="61"/>
      <c r="AR10052" s="61"/>
      <c r="AS10052" s="61"/>
      <c r="AT10052" s="61"/>
      <c r="AU10052" s="61"/>
      <c r="AV10052" s="61"/>
      <c r="AW10052" s="61"/>
      <c r="AX10052" s="61"/>
      <c r="AY10052" s="61"/>
      <c r="AZ10052" s="61"/>
      <c r="BA10052" s="61"/>
    </row>
    <row r="10053" spans="39:53" x14ac:dyDescent="0.2">
      <c r="AM10053" s="61"/>
      <c r="AN10053" s="61"/>
      <c r="AO10053" s="171"/>
      <c r="AP10053" s="61"/>
      <c r="AQ10053" s="61"/>
      <c r="AR10053" s="61"/>
      <c r="AS10053" s="61"/>
      <c r="AT10053" s="61"/>
      <c r="AU10053" s="61"/>
      <c r="AV10053" s="61"/>
      <c r="AW10053" s="61"/>
      <c r="AX10053" s="61"/>
      <c r="AY10053" s="61"/>
      <c r="AZ10053" s="61"/>
      <c r="BA10053" s="61"/>
    </row>
    <row r="10054" spans="39:53" x14ac:dyDescent="0.2">
      <c r="AM10054" s="61"/>
      <c r="AN10054" s="61"/>
      <c r="AO10054" s="171"/>
      <c r="AP10054" s="61"/>
      <c r="AQ10054" s="61"/>
      <c r="AR10054" s="61"/>
      <c r="AS10054" s="61"/>
      <c r="AT10054" s="61"/>
      <c r="AU10054" s="61"/>
      <c r="AV10054" s="61"/>
      <c r="AW10054" s="61"/>
      <c r="AX10054" s="61"/>
      <c r="AY10054" s="61"/>
      <c r="AZ10054" s="61"/>
      <c r="BA10054" s="61"/>
    </row>
    <row r="10055" spans="39:53" x14ac:dyDescent="0.2">
      <c r="AM10055" s="61"/>
      <c r="AN10055" s="61"/>
      <c r="AO10055" s="171"/>
      <c r="AP10055" s="61"/>
      <c r="AQ10055" s="61"/>
      <c r="AR10055" s="61"/>
      <c r="AS10055" s="61"/>
      <c r="AT10055" s="61"/>
      <c r="AU10055" s="61"/>
      <c r="AV10055" s="61"/>
      <c r="AW10055" s="61"/>
      <c r="AX10055" s="61"/>
      <c r="AY10055" s="61"/>
      <c r="AZ10055" s="61"/>
      <c r="BA10055" s="61"/>
    </row>
    <row r="10056" spans="39:53" x14ac:dyDescent="0.2">
      <c r="AM10056" s="61"/>
      <c r="AN10056" s="61"/>
      <c r="AO10056" s="171"/>
      <c r="AP10056" s="61"/>
      <c r="AQ10056" s="61"/>
      <c r="AR10056" s="61"/>
      <c r="AS10056" s="61"/>
      <c r="AT10056" s="61"/>
      <c r="AU10056" s="61"/>
      <c r="AV10056" s="61"/>
      <c r="AW10056" s="61"/>
      <c r="AX10056" s="61"/>
      <c r="AY10056" s="61"/>
      <c r="AZ10056" s="61"/>
      <c r="BA10056" s="61"/>
    </row>
    <row r="10057" spans="39:53" x14ac:dyDescent="0.2">
      <c r="AM10057" s="61"/>
      <c r="AN10057" s="61"/>
      <c r="AO10057" s="171"/>
      <c r="AP10057" s="61"/>
      <c r="AQ10057" s="61"/>
      <c r="AR10057" s="61"/>
      <c r="AS10057" s="61"/>
      <c r="AT10057" s="61"/>
      <c r="AU10057" s="61"/>
      <c r="AV10057" s="61"/>
      <c r="AW10057" s="61"/>
      <c r="AX10057" s="61"/>
      <c r="AY10057" s="61"/>
      <c r="AZ10057" s="61"/>
      <c r="BA10057" s="61"/>
    </row>
    <row r="10058" spans="39:53" x14ac:dyDescent="0.2">
      <c r="AM10058" s="61"/>
      <c r="AN10058" s="61"/>
      <c r="AO10058" s="171"/>
      <c r="AP10058" s="61"/>
      <c r="AQ10058" s="61"/>
      <c r="AR10058" s="61"/>
      <c r="AS10058" s="61"/>
      <c r="AT10058" s="61"/>
      <c r="AU10058" s="61"/>
      <c r="AV10058" s="61"/>
      <c r="AW10058" s="61"/>
      <c r="AX10058" s="61"/>
      <c r="AY10058" s="61"/>
      <c r="AZ10058" s="61"/>
      <c r="BA10058" s="61"/>
    </row>
    <row r="10059" spans="39:53" x14ac:dyDescent="0.2">
      <c r="AM10059" s="61"/>
      <c r="AN10059" s="61"/>
      <c r="AO10059" s="171"/>
      <c r="AP10059" s="61"/>
      <c r="AQ10059" s="61"/>
      <c r="AR10059" s="61"/>
      <c r="AS10059" s="61"/>
      <c r="AT10059" s="61"/>
      <c r="AU10059" s="61"/>
      <c r="AV10059" s="61"/>
      <c r="AW10059" s="61"/>
      <c r="AX10059" s="61"/>
      <c r="AY10059" s="61"/>
      <c r="AZ10059" s="61"/>
      <c r="BA10059" s="61"/>
    </row>
    <row r="10060" spans="39:53" x14ac:dyDescent="0.2">
      <c r="AM10060" s="61"/>
      <c r="AN10060" s="61"/>
      <c r="AO10060" s="171"/>
      <c r="AP10060" s="61"/>
      <c r="AQ10060" s="61"/>
      <c r="AR10060" s="61"/>
      <c r="AS10060" s="61"/>
      <c r="AT10060" s="61"/>
      <c r="AU10060" s="61"/>
      <c r="AV10060" s="61"/>
      <c r="AW10060" s="61"/>
      <c r="AX10060" s="61"/>
      <c r="AY10060" s="61"/>
      <c r="AZ10060" s="61"/>
      <c r="BA10060" s="61"/>
    </row>
    <row r="10061" spans="39:53" x14ac:dyDescent="0.2">
      <c r="AM10061" s="61"/>
      <c r="AN10061" s="61"/>
      <c r="AO10061" s="171"/>
      <c r="AP10061" s="61"/>
      <c r="AQ10061" s="61"/>
      <c r="AR10061" s="61"/>
      <c r="AS10061" s="61"/>
      <c r="AT10061" s="61"/>
      <c r="AU10061" s="61"/>
      <c r="AV10061" s="61"/>
      <c r="AW10061" s="61"/>
      <c r="AX10061" s="61"/>
      <c r="AY10061" s="61"/>
      <c r="AZ10061" s="61"/>
      <c r="BA10061" s="61"/>
    </row>
    <row r="10062" spans="39:53" x14ac:dyDescent="0.2">
      <c r="AM10062" s="61"/>
      <c r="AN10062" s="61"/>
      <c r="AO10062" s="171"/>
      <c r="AP10062" s="61"/>
      <c r="AQ10062" s="61"/>
      <c r="AR10062" s="61"/>
      <c r="AS10062" s="61"/>
      <c r="AT10062" s="61"/>
      <c r="AU10062" s="61"/>
      <c r="AV10062" s="61"/>
      <c r="AW10062" s="61"/>
      <c r="AX10062" s="61"/>
      <c r="AY10062" s="61"/>
      <c r="AZ10062" s="61"/>
      <c r="BA10062" s="61"/>
    </row>
    <row r="10063" spans="39:53" x14ac:dyDescent="0.2">
      <c r="AM10063" s="61"/>
      <c r="AN10063" s="61"/>
      <c r="AO10063" s="171"/>
      <c r="AP10063" s="61"/>
      <c r="AQ10063" s="61"/>
      <c r="AR10063" s="61"/>
      <c r="AS10063" s="61"/>
      <c r="AT10063" s="61"/>
      <c r="AU10063" s="61"/>
      <c r="AV10063" s="61"/>
      <c r="AW10063" s="61"/>
      <c r="AX10063" s="61"/>
      <c r="AY10063" s="61"/>
      <c r="AZ10063" s="61"/>
      <c r="BA10063" s="61"/>
    </row>
    <row r="10064" spans="39:53" x14ac:dyDescent="0.2">
      <c r="AM10064" s="61"/>
      <c r="AN10064" s="61"/>
      <c r="AO10064" s="171"/>
      <c r="AP10064" s="61"/>
      <c r="AQ10064" s="61"/>
      <c r="AR10064" s="61"/>
      <c r="AS10064" s="61"/>
      <c r="AT10064" s="61"/>
      <c r="AU10064" s="61"/>
      <c r="AV10064" s="61"/>
      <c r="AW10064" s="61"/>
      <c r="AX10064" s="61"/>
      <c r="AY10064" s="61"/>
      <c r="AZ10064" s="61"/>
      <c r="BA10064" s="61"/>
    </row>
    <row r="10065" spans="39:53" x14ac:dyDescent="0.2">
      <c r="AM10065" s="61"/>
      <c r="AN10065" s="61"/>
      <c r="AO10065" s="171"/>
      <c r="AP10065" s="61"/>
      <c r="AQ10065" s="61"/>
      <c r="AR10065" s="61"/>
      <c r="AS10065" s="61"/>
      <c r="AT10065" s="61"/>
      <c r="AU10065" s="61"/>
      <c r="AV10065" s="61"/>
      <c r="AW10065" s="61"/>
      <c r="AX10065" s="61"/>
      <c r="AY10065" s="61"/>
      <c r="AZ10065" s="61"/>
      <c r="BA10065" s="61"/>
    </row>
    <row r="10066" spans="39:53" x14ac:dyDescent="0.2">
      <c r="AM10066" s="61"/>
      <c r="AN10066" s="61"/>
      <c r="AO10066" s="171"/>
      <c r="AP10066" s="61"/>
      <c r="AQ10066" s="61"/>
      <c r="AR10066" s="61"/>
      <c r="AS10066" s="61"/>
      <c r="AT10066" s="61"/>
      <c r="AU10066" s="61"/>
      <c r="AV10066" s="61"/>
      <c r="AW10066" s="61"/>
      <c r="AX10066" s="61"/>
      <c r="AY10066" s="61"/>
      <c r="AZ10066" s="61"/>
      <c r="BA10066" s="61"/>
    </row>
    <row r="10067" spans="39:53" x14ac:dyDescent="0.2">
      <c r="AM10067" s="61"/>
      <c r="AN10067" s="61"/>
      <c r="AO10067" s="171"/>
      <c r="AP10067" s="61"/>
      <c r="AQ10067" s="61"/>
      <c r="AR10067" s="61"/>
      <c r="AS10067" s="61"/>
      <c r="AT10067" s="61"/>
      <c r="AU10067" s="61"/>
      <c r="AV10067" s="61"/>
      <c r="AW10067" s="61"/>
      <c r="AX10067" s="61"/>
      <c r="AY10067" s="61"/>
      <c r="AZ10067" s="61"/>
      <c r="BA10067" s="61"/>
    </row>
    <row r="10068" spans="39:53" x14ac:dyDescent="0.2">
      <c r="AM10068" s="61"/>
      <c r="AN10068" s="61"/>
      <c r="AO10068" s="171"/>
      <c r="AP10068" s="61"/>
      <c r="AQ10068" s="61"/>
      <c r="AR10068" s="61"/>
      <c r="AS10068" s="61"/>
      <c r="AT10068" s="61"/>
      <c r="AU10068" s="61"/>
      <c r="AV10068" s="61"/>
      <c r="AW10068" s="61"/>
      <c r="AX10068" s="61"/>
      <c r="AY10068" s="61"/>
      <c r="AZ10068" s="61"/>
      <c r="BA10068" s="61"/>
    </row>
    <row r="10069" spans="39:53" x14ac:dyDescent="0.2">
      <c r="AM10069" s="61"/>
      <c r="AN10069" s="61"/>
      <c r="AO10069" s="171"/>
      <c r="AP10069" s="61"/>
      <c r="AQ10069" s="61"/>
      <c r="AR10069" s="61"/>
      <c r="AS10069" s="61"/>
      <c r="AT10069" s="61"/>
      <c r="AU10069" s="61"/>
      <c r="AV10069" s="61"/>
      <c r="AW10069" s="61"/>
      <c r="AX10069" s="61"/>
      <c r="AY10069" s="61"/>
      <c r="AZ10069" s="61"/>
      <c r="BA10069" s="61"/>
    </row>
    <row r="10070" spans="39:53" x14ac:dyDescent="0.2">
      <c r="AM10070" s="61"/>
      <c r="AN10070" s="61"/>
      <c r="AO10070" s="171"/>
      <c r="AP10070" s="61"/>
      <c r="AQ10070" s="61"/>
      <c r="AR10070" s="61"/>
      <c r="AS10070" s="61"/>
      <c r="AT10070" s="61"/>
      <c r="AU10070" s="61"/>
      <c r="AV10070" s="61"/>
      <c r="AW10070" s="61"/>
      <c r="AX10070" s="61"/>
      <c r="AY10070" s="61"/>
      <c r="AZ10070" s="61"/>
      <c r="BA10070" s="61"/>
    </row>
    <row r="10071" spans="39:53" x14ac:dyDescent="0.2">
      <c r="AM10071" s="61"/>
      <c r="AN10071" s="61"/>
      <c r="AO10071" s="171"/>
      <c r="AP10071" s="61"/>
      <c r="AQ10071" s="61"/>
      <c r="AR10071" s="61"/>
      <c r="AS10071" s="61"/>
      <c r="AT10071" s="61"/>
      <c r="AU10071" s="61"/>
      <c r="AV10071" s="61"/>
      <c r="AW10071" s="61"/>
      <c r="AX10071" s="61"/>
      <c r="AY10071" s="61"/>
      <c r="AZ10071" s="61"/>
      <c r="BA10071" s="61"/>
    </row>
    <row r="10072" spans="39:53" x14ac:dyDescent="0.2">
      <c r="AM10072" s="61"/>
      <c r="AN10072" s="61"/>
      <c r="AO10072" s="171"/>
      <c r="AP10072" s="61"/>
      <c r="AQ10072" s="61"/>
      <c r="AR10072" s="61"/>
      <c r="AS10072" s="61"/>
      <c r="AT10072" s="61"/>
      <c r="AU10072" s="61"/>
      <c r="AV10072" s="61"/>
      <c r="AW10072" s="61"/>
      <c r="AX10072" s="61"/>
      <c r="AY10072" s="61"/>
      <c r="AZ10072" s="61"/>
      <c r="BA10072" s="61"/>
    </row>
    <row r="10073" spans="39:53" x14ac:dyDescent="0.2">
      <c r="AM10073" s="61"/>
      <c r="AN10073" s="61"/>
      <c r="AO10073" s="171"/>
      <c r="AP10073" s="61"/>
      <c r="AQ10073" s="61"/>
      <c r="AR10073" s="61"/>
      <c r="AS10073" s="61"/>
      <c r="AT10073" s="61"/>
      <c r="AU10073" s="61"/>
      <c r="AV10073" s="61"/>
      <c r="AW10073" s="61"/>
      <c r="AX10073" s="61"/>
      <c r="AY10073" s="61"/>
      <c r="AZ10073" s="61"/>
      <c r="BA10073" s="61"/>
    </row>
    <row r="10074" spans="39:53" x14ac:dyDescent="0.2">
      <c r="AM10074" s="61"/>
      <c r="AN10074" s="61"/>
      <c r="AO10074" s="171"/>
      <c r="AP10074" s="61"/>
      <c r="AQ10074" s="61"/>
      <c r="AR10074" s="61"/>
      <c r="AS10074" s="61"/>
      <c r="AT10074" s="61"/>
      <c r="AU10074" s="61"/>
      <c r="AV10074" s="61"/>
      <c r="AW10074" s="61"/>
      <c r="AX10074" s="61"/>
      <c r="AY10074" s="61"/>
      <c r="AZ10074" s="61"/>
      <c r="BA10074" s="61"/>
    </row>
    <row r="10075" spans="39:53" x14ac:dyDescent="0.2">
      <c r="AM10075" s="61"/>
      <c r="AN10075" s="61"/>
      <c r="AO10075" s="171"/>
      <c r="AP10075" s="61"/>
      <c r="AQ10075" s="61"/>
      <c r="AR10075" s="61"/>
      <c r="AS10075" s="61"/>
      <c r="AT10075" s="61"/>
      <c r="AU10075" s="61"/>
      <c r="AV10075" s="61"/>
      <c r="AW10075" s="61"/>
      <c r="AX10075" s="61"/>
      <c r="AY10075" s="61"/>
      <c r="AZ10075" s="61"/>
      <c r="BA10075" s="61"/>
    </row>
    <row r="10076" spans="39:53" x14ac:dyDescent="0.2">
      <c r="AM10076" s="61"/>
      <c r="AN10076" s="61"/>
      <c r="AO10076" s="171"/>
      <c r="AP10076" s="61"/>
      <c r="AQ10076" s="61"/>
      <c r="AR10076" s="61"/>
      <c r="AS10076" s="61"/>
      <c r="AT10076" s="61"/>
      <c r="AU10076" s="61"/>
      <c r="AV10076" s="61"/>
      <c r="AW10076" s="61"/>
      <c r="AX10076" s="61"/>
      <c r="AY10076" s="61"/>
      <c r="AZ10076" s="61"/>
      <c r="BA10076" s="61"/>
    </row>
    <row r="10077" spans="39:53" x14ac:dyDescent="0.2">
      <c r="AM10077" s="61"/>
      <c r="AN10077" s="61"/>
      <c r="AO10077" s="171"/>
      <c r="AP10077" s="61"/>
      <c r="AQ10077" s="61"/>
      <c r="AR10077" s="61"/>
      <c r="AS10077" s="61"/>
      <c r="AT10077" s="61"/>
      <c r="AU10077" s="61"/>
      <c r="AV10077" s="61"/>
      <c r="AW10077" s="61"/>
      <c r="AX10077" s="61"/>
      <c r="AY10077" s="61"/>
      <c r="AZ10077" s="61"/>
      <c r="BA10077" s="61"/>
    </row>
    <row r="10078" spans="39:53" x14ac:dyDescent="0.2">
      <c r="AM10078" s="61"/>
      <c r="AN10078" s="61"/>
      <c r="AO10078" s="171"/>
      <c r="AP10078" s="61"/>
      <c r="AQ10078" s="61"/>
      <c r="AR10078" s="61"/>
      <c r="AS10078" s="61"/>
      <c r="AT10078" s="61"/>
      <c r="AU10078" s="61"/>
      <c r="AV10078" s="61"/>
      <c r="AW10078" s="61"/>
      <c r="AX10078" s="61"/>
      <c r="AY10078" s="61"/>
      <c r="AZ10078" s="61"/>
      <c r="BA10078" s="61"/>
    </row>
    <row r="10079" spans="39:53" x14ac:dyDescent="0.2">
      <c r="AM10079" s="61"/>
      <c r="AN10079" s="61"/>
      <c r="AO10079" s="171"/>
      <c r="AP10079" s="61"/>
      <c r="AQ10079" s="61"/>
      <c r="AR10079" s="61"/>
      <c r="AS10079" s="61"/>
      <c r="AT10079" s="61"/>
      <c r="AU10079" s="61"/>
      <c r="AV10079" s="61"/>
      <c r="AW10079" s="61"/>
      <c r="AX10079" s="61"/>
      <c r="AY10079" s="61"/>
      <c r="AZ10079" s="61"/>
      <c r="BA10079" s="61"/>
    </row>
    <row r="10080" spans="39:53" x14ac:dyDescent="0.2">
      <c r="AM10080" s="61"/>
      <c r="AN10080" s="61"/>
      <c r="AO10080" s="171"/>
      <c r="AP10080" s="61"/>
      <c r="AQ10080" s="61"/>
      <c r="AR10080" s="61"/>
      <c r="AS10080" s="61"/>
      <c r="AT10080" s="61"/>
      <c r="AU10080" s="61"/>
      <c r="AV10080" s="61"/>
      <c r="AW10080" s="61"/>
      <c r="AX10080" s="61"/>
      <c r="AY10080" s="61"/>
      <c r="AZ10080" s="61"/>
      <c r="BA10080" s="61"/>
    </row>
    <row r="10081" spans="39:53" x14ac:dyDescent="0.2">
      <c r="AM10081" s="61"/>
      <c r="AN10081" s="61"/>
      <c r="AO10081" s="171"/>
      <c r="AP10081" s="61"/>
      <c r="AQ10081" s="61"/>
      <c r="AR10081" s="61"/>
      <c r="AS10081" s="61"/>
      <c r="AT10081" s="61"/>
      <c r="AU10081" s="61"/>
      <c r="AV10081" s="61"/>
      <c r="AW10081" s="61"/>
      <c r="AX10081" s="61"/>
      <c r="AY10081" s="61"/>
      <c r="AZ10081" s="61"/>
      <c r="BA10081" s="61"/>
    </row>
    <row r="10082" spans="39:53" x14ac:dyDescent="0.2">
      <c r="AM10082" s="61"/>
      <c r="AN10082" s="61"/>
      <c r="AO10082" s="171"/>
      <c r="AP10082" s="61"/>
      <c r="AQ10082" s="61"/>
      <c r="AR10082" s="61"/>
      <c r="AS10082" s="61"/>
      <c r="AT10082" s="61"/>
      <c r="AU10082" s="61"/>
      <c r="AV10082" s="61"/>
      <c r="AW10082" s="61"/>
      <c r="AX10082" s="61"/>
      <c r="AY10082" s="61"/>
      <c r="AZ10082" s="61"/>
      <c r="BA10082" s="61"/>
    </row>
    <row r="10083" spans="39:53" x14ac:dyDescent="0.2">
      <c r="AM10083" s="61"/>
      <c r="AN10083" s="61"/>
      <c r="AO10083" s="171"/>
      <c r="AP10083" s="61"/>
      <c r="AQ10083" s="61"/>
      <c r="AR10083" s="61"/>
      <c r="AS10083" s="61"/>
      <c r="AT10083" s="61"/>
      <c r="AU10083" s="61"/>
      <c r="AV10083" s="61"/>
      <c r="AW10083" s="61"/>
      <c r="AX10083" s="61"/>
      <c r="AY10083" s="61"/>
      <c r="AZ10083" s="61"/>
      <c r="BA10083" s="61"/>
    </row>
    <row r="10084" spans="39:53" x14ac:dyDescent="0.2">
      <c r="AM10084" s="61"/>
      <c r="AN10084" s="61"/>
      <c r="AO10084" s="171"/>
      <c r="AP10084" s="61"/>
      <c r="AQ10084" s="61"/>
      <c r="AR10084" s="61"/>
      <c r="AS10084" s="61"/>
      <c r="AT10084" s="61"/>
      <c r="AU10084" s="61"/>
      <c r="AV10084" s="61"/>
      <c r="AW10084" s="61"/>
      <c r="AX10084" s="61"/>
      <c r="AY10084" s="61"/>
      <c r="AZ10084" s="61"/>
      <c r="BA10084" s="61"/>
    </row>
    <row r="10085" spans="39:53" x14ac:dyDescent="0.2">
      <c r="AM10085" s="61"/>
      <c r="AN10085" s="61"/>
      <c r="AO10085" s="171"/>
      <c r="AP10085" s="61"/>
      <c r="AQ10085" s="61"/>
      <c r="AR10085" s="61"/>
      <c r="AS10085" s="61"/>
      <c r="AT10085" s="61"/>
      <c r="AU10085" s="61"/>
      <c r="AV10085" s="61"/>
      <c r="AW10085" s="61"/>
      <c r="AX10085" s="61"/>
      <c r="AY10085" s="61"/>
      <c r="AZ10085" s="61"/>
      <c r="BA10085" s="61"/>
    </row>
    <row r="10086" spans="39:53" x14ac:dyDescent="0.2">
      <c r="AM10086" s="61"/>
      <c r="AN10086" s="61"/>
      <c r="AO10086" s="171"/>
      <c r="AP10086" s="61"/>
      <c r="AQ10086" s="61"/>
      <c r="AR10086" s="61"/>
      <c r="AS10086" s="61"/>
      <c r="AT10086" s="61"/>
      <c r="AU10086" s="61"/>
      <c r="AV10086" s="61"/>
      <c r="AW10086" s="61"/>
      <c r="AX10086" s="61"/>
      <c r="AY10086" s="61"/>
      <c r="AZ10086" s="61"/>
      <c r="BA10086" s="61"/>
    </row>
    <row r="10087" spans="39:53" x14ac:dyDescent="0.2">
      <c r="AM10087" s="61"/>
      <c r="AN10087" s="61"/>
      <c r="AO10087" s="171"/>
      <c r="AP10087" s="61"/>
      <c r="AQ10087" s="61"/>
      <c r="AR10087" s="61"/>
      <c r="AS10087" s="61"/>
      <c r="AT10087" s="61"/>
      <c r="AU10087" s="61"/>
      <c r="AV10087" s="61"/>
      <c r="AW10087" s="61"/>
      <c r="AX10087" s="61"/>
      <c r="AY10087" s="61"/>
      <c r="AZ10087" s="61"/>
      <c r="BA10087" s="61"/>
    </row>
    <row r="10088" spans="39:53" x14ac:dyDescent="0.2">
      <c r="AM10088" s="61"/>
      <c r="AN10088" s="61"/>
      <c r="AO10088" s="171"/>
      <c r="AP10088" s="61"/>
      <c r="AQ10088" s="61"/>
      <c r="AR10088" s="61"/>
      <c r="AS10088" s="61"/>
      <c r="AT10088" s="61"/>
      <c r="AU10088" s="61"/>
      <c r="AV10088" s="61"/>
      <c r="AW10088" s="61"/>
      <c r="AX10088" s="61"/>
      <c r="AY10088" s="61"/>
      <c r="AZ10088" s="61"/>
      <c r="BA10088" s="61"/>
    </row>
    <row r="10089" spans="39:53" x14ac:dyDescent="0.2">
      <c r="AM10089" s="61"/>
      <c r="AN10089" s="61"/>
      <c r="AO10089" s="171"/>
      <c r="AP10089" s="61"/>
      <c r="AQ10089" s="61"/>
      <c r="AR10089" s="61"/>
      <c r="AS10089" s="61"/>
      <c r="AT10089" s="61"/>
      <c r="AU10089" s="61"/>
      <c r="AV10089" s="61"/>
      <c r="AW10089" s="61"/>
      <c r="AX10089" s="61"/>
      <c r="AY10089" s="61"/>
      <c r="AZ10089" s="61"/>
      <c r="BA10089" s="61"/>
    </row>
    <row r="10090" spans="39:53" x14ac:dyDescent="0.2">
      <c r="AM10090" s="61"/>
      <c r="AN10090" s="61"/>
      <c r="AO10090" s="171"/>
      <c r="AP10090" s="61"/>
      <c r="AQ10090" s="61"/>
      <c r="AR10090" s="61"/>
      <c r="AS10090" s="61"/>
      <c r="AT10090" s="61"/>
      <c r="AU10090" s="61"/>
      <c r="AV10090" s="61"/>
      <c r="AW10090" s="61"/>
      <c r="AX10090" s="61"/>
      <c r="AY10090" s="61"/>
      <c r="AZ10090" s="61"/>
      <c r="BA10090" s="61"/>
    </row>
    <row r="10091" spans="39:53" x14ac:dyDescent="0.2">
      <c r="AM10091" s="61"/>
      <c r="AN10091" s="61"/>
      <c r="AO10091" s="171"/>
      <c r="AP10091" s="61"/>
      <c r="AQ10091" s="61"/>
      <c r="AR10091" s="61"/>
      <c r="AS10091" s="61"/>
      <c r="AT10091" s="61"/>
      <c r="AU10091" s="61"/>
      <c r="AV10091" s="61"/>
      <c r="AW10091" s="61"/>
      <c r="AX10091" s="61"/>
      <c r="AY10091" s="61"/>
      <c r="AZ10091" s="61"/>
      <c r="BA10091" s="61"/>
    </row>
    <row r="10092" spans="39:53" x14ac:dyDescent="0.2">
      <c r="AM10092" s="61"/>
      <c r="AN10092" s="61"/>
      <c r="AO10092" s="171"/>
      <c r="AP10092" s="61"/>
      <c r="AQ10092" s="61"/>
      <c r="AR10092" s="61"/>
      <c r="AS10092" s="61"/>
      <c r="AT10092" s="61"/>
      <c r="AU10092" s="61"/>
      <c r="AV10092" s="61"/>
      <c r="AW10092" s="61"/>
      <c r="AX10092" s="61"/>
      <c r="AY10092" s="61"/>
      <c r="AZ10092" s="61"/>
      <c r="BA10092" s="61"/>
    </row>
    <row r="10093" spans="39:53" x14ac:dyDescent="0.2">
      <c r="AM10093" s="61"/>
      <c r="AN10093" s="61"/>
      <c r="AO10093" s="171"/>
      <c r="AP10093" s="61"/>
      <c r="AQ10093" s="61"/>
      <c r="AR10093" s="61"/>
      <c r="AS10093" s="61"/>
      <c r="AT10093" s="61"/>
      <c r="AU10093" s="61"/>
      <c r="AV10093" s="61"/>
      <c r="AW10093" s="61"/>
      <c r="AX10093" s="61"/>
      <c r="AY10093" s="61"/>
      <c r="AZ10093" s="61"/>
      <c r="BA10093" s="61"/>
    </row>
    <row r="10094" spans="39:53" x14ac:dyDescent="0.2">
      <c r="AM10094" s="61"/>
      <c r="AN10094" s="61"/>
      <c r="AO10094" s="171"/>
      <c r="AP10094" s="61"/>
      <c r="AQ10094" s="61"/>
      <c r="AR10094" s="61"/>
      <c r="AS10094" s="61"/>
      <c r="AT10094" s="61"/>
      <c r="AU10094" s="61"/>
      <c r="AV10094" s="61"/>
      <c r="AW10094" s="61"/>
      <c r="AX10094" s="61"/>
      <c r="AY10094" s="61"/>
      <c r="AZ10094" s="61"/>
      <c r="BA10094" s="61"/>
    </row>
    <row r="10095" spans="39:53" x14ac:dyDescent="0.2">
      <c r="AM10095" s="61"/>
      <c r="AN10095" s="61"/>
      <c r="AO10095" s="171"/>
      <c r="AP10095" s="61"/>
      <c r="AQ10095" s="61"/>
      <c r="AR10095" s="61"/>
      <c r="AS10095" s="61"/>
      <c r="AT10095" s="61"/>
      <c r="AU10095" s="61"/>
      <c r="AV10095" s="61"/>
      <c r="AW10095" s="61"/>
      <c r="AX10095" s="61"/>
      <c r="AY10095" s="61"/>
      <c r="AZ10095" s="61"/>
      <c r="BA10095" s="61"/>
    </row>
    <row r="10096" spans="39:53" x14ac:dyDescent="0.2">
      <c r="AM10096" s="61"/>
      <c r="AN10096" s="61"/>
      <c r="AO10096" s="171"/>
      <c r="AP10096" s="61"/>
      <c r="AQ10096" s="61"/>
      <c r="AR10096" s="61"/>
      <c r="AS10096" s="61"/>
      <c r="AT10096" s="61"/>
      <c r="AU10096" s="61"/>
      <c r="AV10096" s="61"/>
      <c r="AW10096" s="61"/>
      <c r="AX10096" s="61"/>
      <c r="AY10096" s="61"/>
      <c r="AZ10096" s="61"/>
      <c r="BA10096" s="61"/>
    </row>
    <row r="10097" spans="39:53" x14ac:dyDescent="0.2">
      <c r="AM10097" s="61"/>
      <c r="AN10097" s="61"/>
      <c r="AO10097" s="171"/>
      <c r="AP10097" s="61"/>
      <c r="AQ10097" s="61"/>
      <c r="AR10097" s="61"/>
      <c r="AS10097" s="61"/>
      <c r="AT10097" s="61"/>
      <c r="AU10097" s="61"/>
      <c r="AV10097" s="61"/>
      <c r="AW10097" s="61"/>
      <c r="AX10097" s="61"/>
      <c r="AY10097" s="61"/>
      <c r="AZ10097" s="61"/>
      <c r="BA10097" s="61"/>
    </row>
    <row r="10098" spans="39:53" x14ac:dyDescent="0.2">
      <c r="AM10098" s="61"/>
      <c r="AN10098" s="61"/>
      <c r="AO10098" s="171"/>
      <c r="AP10098" s="61"/>
      <c r="AQ10098" s="61"/>
      <c r="AR10098" s="61"/>
      <c r="AS10098" s="61"/>
      <c r="AT10098" s="61"/>
      <c r="AU10098" s="61"/>
      <c r="AV10098" s="61"/>
      <c r="AW10098" s="61"/>
      <c r="AX10098" s="61"/>
      <c r="AY10098" s="61"/>
      <c r="AZ10098" s="61"/>
      <c r="BA10098" s="61"/>
    </row>
    <row r="10099" spans="39:53" x14ac:dyDescent="0.2">
      <c r="AM10099" s="61"/>
      <c r="AN10099" s="61"/>
      <c r="AO10099" s="171"/>
      <c r="AP10099" s="61"/>
      <c r="AQ10099" s="61"/>
      <c r="AR10099" s="61"/>
      <c r="AS10099" s="61"/>
      <c r="AT10099" s="61"/>
      <c r="AU10099" s="61"/>
      <c r="AV10099" s="61"/>
      <c r="AW10099" s="61"/>
      <c r="AX10099" s="61"/>
      <c r="AY10099" s="61"/>
      <c r="AZ10099" s="61"/>
      <c r="BA10099" s="61"/>
    </row>
    <row r="10100" spans="39:53" x14ac:dyDescent="0.2">
      <c r="AM10100" s="61"/>
      <c r="AN10100" s="61"/>
      <c r="AO10100" s="171"/>
      <c r="AP10100" s="61"/>
      <c r="AQ10100" s="61"/>
      <c r="AR10100" s="61"/>
      <c r="AS10100" s="61"/>
      <c r="AT10100" s="61"/>
      <c r="AU10100" s="61"/>
      <c r="AV10100" s="61"/>
      <c r="AW10100" s="61"/>
      <c r="AX10100" s="61"/>
      <c r="AY10100" s="61"/>
      <c r="AZ10100" s="61"/>
      <c r="BA10100" s="61"/>
    </row>
    <row r="10101" spans="39:53" x14ac:dyDescent="0.2">
      <c r="AM10101" s="61"/>
      <c r="AN10101" s="61"/>
      <c r="AO10101" s="171"/>
      <c r="AP10101" s="61"/>
      <c r="AQ10101" s="61"/>
      <c r="AR10101" s="61"/>
      <c r="AS10101" s="61"/>
      <c r="AT10101" s="61"/>
      <c r="AU10101" s="61"/>
      <c r="AV10101" s="61"/>
      <c r="AW10101" s="61"/>
      <c r="AX10101" s="61"/>
      <c r="AY10101" s="61"/>
      <c r="AZ10101" s="61"/>
      <c r="BA10101" s="61"/>
    </row>
    <row r="10102" spans="39:53" x14ac:dyDescent="0.2">
      <c r="AM10102" s="61"/>
      <c r="AN10102" s="61"/>
      <c r="AO10102" s="171"/>
      <c r="AP10102" s="61"/>
      <c r="AQ10102" s="61"/>
      <c r="AR10102" s="61"/>
      <c r="AS10102" s="61"/>
      <c r="AT10102" s="61"/>
      <c r="AU10102" s="61"/>
      <c r="AV10102" s="61"/>
      <c r="AW10102" s="61"/>
      <c r="AX10102" s="61"/>
      <c r="AY10102" s="61"/>
      <c r="AZ10102" s="61"/>
      <c r="BA10102" s="61"/>
    </row>
    <row r="10103" spans="39:53" x14ac:dyDescent="0.2">
      <c r="AM10103" s="61"/>
      <c r="AN10103" s="61"/>
      <c r="AO10103" s="171"/>
      <c r="AP10103" s="61"/>
      <c r="AQ10103" s="61"/>
      <c r="AR10103" s="61"/>
      <c r="AS10103" s="61"/>
      <c r="AT10103" s="61"/>
      <c r="AU10103" s="61"/>
      <c r="AV10103" s="61"/>
      <c r="AW10103" s="61"/>
      <c r="AX10103" s="61"/>
      <c r="AY10103" s="61"/>
      <c r="AZ10103" s="61"/>
      <c r="BA10103" s="61"/>
    </row>
    <row r="10104" spans="39:53" x14ac:dyDescent="0.2">
      <c r="AM10104" s="61"/>
      <c r="AN10104" s="61"/>
      <c r="AO10104" s="171"/>
      <c r="AP10104" s="61"/>
      <c r="AQ10104" s="61"/>
      <c r="AR10104" s="61"/>
      <c r="AS10104" s="61"/>
      <c r="AT10104" s="61"/>
      <c r="AU10104" s="61"/>
      <c r="AV10104" s="61"/>
      <c r="AW10104" s="61"/>
      <c r="AX10104" s="61"/>
      <c r="AY10104" s="61"/>
      <c r="AZ10104" s="61"/>
      <c r="BA10104" s="61"/>
    </row>
    <row r="10105" spans="39:53" x14ac:dyDescent="0.2">
      <c r="AM10105" s="61"/>
      <c r="AN10105" s="61"/>
      <c r="AO10105" s="171"/>
      <c r="AP10105" s="61"/>
      <c r="AQ10105" s="61"/>
      <c r="AR10105" s="61"/>
      <c r="AS10105" s="61"/>
      <c r="AT10105" s="61"/>
      <c r="AU10105" s="61"/>
      <c r="AV10105" s="61"/>
      <c r="AW10105" s="61"/>
      <c r="AX10105" s="61"/>
      <c r="AY10105" s="61"/>
      <c r="AZ10105" s="61"/>
      <c r="BA10105" s="61"/>
    </row>
    <row r="10106" spans="39:53" x14ac:dyDescent="0.2">
      <c r="AM10106" s="61"/>
      <c r="AN10106" s="61"/>
      <c r="AO10106" s="171"/>
      <c r="AP10106" s="61"/>
      <c r="AQ10106" s="61"/>
      <c r="AR10106" s="61"/>
      <c r="AS10106" s="61"/>
      <c r="AT10106" s="61"/>
      <c r="AU10106" s="61"/>
      <c r="AV10106" s="61"/>
      <c r="AW10106" s="61"/>
      <c r="AX10106" s="61"/>
      <c r="AY10106" s="61"/>
      <c r="AZ10106" s="61"/>
      <c r="BA10106" s="61"/>
    </row>
    <row r="10107" spans="39:53" x14ac:dyDescent="0.2">
      <c r="AM10107" s="61"/>
      <c r="AN10107" s="61"/>
      <c r="AO10107" s="171"/>
      <c r="AP10107" s="61"/>
      <c r="AQ10107" s="61"/>
      <c r="AR10107" s="61"/>
      <c r="AS10107" s="61"/>
      <c r="AT10107" s="61"/>
      <c r="AU10107" s="61"/>
      <c r="AV10107" s="61"/>
      <c r="AW10107" s="61"/>
      <c r="AX10107" s="61"/>
      <c r="AY10107" s="61"/>
      <c r="AZ10107" s="61"/>
      <c r="BA10107" s="61"/>
    </row>
    <row r="10108" spans="39:53" x14ac:dyDescent="0.2">
      <c r="AM10108" s="61"/>
      <c r="AN10108" s="61"/>
      <c r="AO10108" s="171"/>
      <c r="AP10108" s="61"/>
      <c r="AQ10108" s="61"/>
      <c r="AR10108" s="61"/>
      <c r="AS10108" s="61"/>
      <c r="AT10108" s="61"/>
      <c r="AU10108" s="61"/>
      <c r="AV10108" s="61"/>
      <c r="AW10108" s="61"/>
      <c r="AX10108" s="61"/>
      <c r="AY10108" s="61"/>
      <c r="AZ10108" s="61"/>
      <c r="BA10108" s="61"/>
    </row>
    <row r="10109" spans="39:53" x14ac:dyDescent="0.2">
      <c r="AM10109" s="61"/>
      <c r="AN10109" s="61"/>
      <c r="AO10109" s="171"/>
      <c r="AP10109" s="61"/>
      <c r="AQ10109" s="61"/>
      <c r="AR10109" s="61"/>
      <c r="AS10109" s="61"/>
      <c r="AT10109" s="61"/>
      <c r="AU10109" s="61"/>
      <c r="AV10109" s="61"/>
      <c r="AW10109" s="61"/>
      <c r="AX10109" s="61"/>
      <c r="AY10109" s="61"/>
      <c r="AZ10109" s="61"/>
      <c r="BA10109" s="61"/>
    </row>
    <row r="10110" spans="39:53" x14ac:dyDescent="0.2">
      <c r="AM10110" s="61"/>
      <c r="AN10110" s="61"/>
      <c r="AO10110" s="171"/>
      <c r="AP10110" s="61"/>
      <c r="AQ10110" s="61"/>
      <c r="AR10110" s="61"/>
      <c r="AS10110" s="61"/>
      <c r="AT10110" s="61"/>
      <c r="AU10110" s="61"/>
      <c r="AV10110" s="61"/>
      <c r="AW10110" s="61"/>
      <c r="AX10110" s="61"/>
      <c r="AY10110" s="61"/>
      <c r="AZ10110" s="61"/>
      <c r="BA10110" s="61"/>
    </row>
    <row r="10111" spans="39:53" x14ac:dyDescent="0.2">
      <c r="AM10111" s="61"/>
      <c r="AN10111" s="61"/>
      <c r="AO10111" s="171"/>
      <c r="AP10111" s="61"/>
      <c r="AQ10111" s="61"/>
      <c r="AR10111" s="61"/>
      <c r="AS10111" s="61"/>
      <c r="AT10111" s="61"/>
      <c r="AU10111" s="61"/>
      <c r="AV10111" s="61"/>
      <c r="AW10111" s="61"/>
      <c r="AX10111" s="61"/>
      <c r="AY10111" s="61"/>
      <c r="AZ10111" s="61"/>
      <c r="BA10111" s="61"/>
    </row>
    <row r="10112" spans="39:53" x14ac:dyDescent="0.2">
      <c r="AM10112" s="61"/>
      <c r="AN10112" s="61"/>
      <c r="AO10112" s="171"/>
      <c r="AP10112" s="61"/>
      <c r="AQ10112" s="61"/>
      <c r="AR10112" s="61"/>
      <c r="AS10112" s="61"/>
      <c r="AT10112" s="61"/>
      <c r="AU10112" s="61"/>
      <c r="AV10112" s="61"/>
      <c r="AW10112" s="61"/>
      <c r="AX10112" s="61"/>
      <c r="AY10112" s="61"/>
      <c r="AZ10112" s="61"/>
      <c r="BA10112" s="61"/>
    </row>
    <row r="10113" spans="39:53" x14ac:dyDescent="0.2">
      <c r="AM10113" s="61"/>
      <c r="AN10113" s="61"/>
      <c r="AO10113" s="171"/>
      <c r="AP10113" s="61"/>
      <c r="AQ10113" s="61"/>
      <c r="AR10113" s="61"/>
      <c r="AS10113" s="61"/>
      <c r="AT10113" s="61"/>
      <c r="AU10113" s="61"/>
      <c r="AV10113" s="61"/>
      <c r="AW10113" s="61"/>
      <c r="AX10113" s="61"/>
      <c r="AY10113" s="61"/>
      <c r="AZ10113" s="61"/>
      <c r="BA10113" s="61"/>
    </row>
    <row r="10114" spans="39:53" x14ac:dyDescent="0.2">
      <c r="AM10114" s="61"/>
      <c r="AN10114" s="61"/>
      <c r="AO10114" s="171"/>
      <c r="AP10114" s="61"/>
      <c r="AQ10114" s="61"/>
      <c r="AR10114" s="61"/>
      <c r="AS10114" s="61"/>
      <c r="AT10114" s="61"/>
      <c r="AU10114" s="61"/>
      <c r="AV10114" s="61"/>
      <c r="AW10114" s="61"/>
      <c r="AX10114" s="61"/>
      <c r="AY10114" s="61"/>
      <c r="AZ10114" s="61"/>
      <c r="BA10114" s="61"/>
    </row>
    <row r="10115" spans="39:53" x14ac:dyDescent="0.2">
      <c r="AM10115" s="61"/>
      <c r="AN10115" s="61"/>
      <c r="AO10115" s="171"/>
      <c r="AP10115" s="61"/>
      <c r="AQ10115" s="61"/>
      <c r="AR10115" s="61"/>
      <c r="AS10115" s="61"/>
      <c r="AT10115" s="61"/>
      <c r="AU10115" s="61"/>
      <c r="AV10115" s="61"/>
      <c r="AW10115" s="61"/>
      <c r="AX10115" s="61"/>
      <c r="AY10115" s="61"/>
      <c r="AZ10115" s="61"/>
      <c r="BA10115" s="61"/>
    </row>
    <row r="10116" spans="39:53" x14ac:dyDescent="0.2">
      <c r="AM10116" s="61"/>
      <c r="AN10116" s="61"/>
      <c r="AO10116" s="171"/>
      <c r="AP10116" s="61"/>
      <c r="AQ10116" s="61"/>
      <c r="AR10116" s="61"/>
      <c r="AS10116" s="61"/>
      <c r="AT10116" s="61"/>
      <c r="AU10116" s="61"/>
      <c r="AV10116" s="61"/>
      <c r="AW10116" s="61"/>
      <c r="AX10116" s="61"/>
      <c r="AY10116" s="61"/>
      <c r="AZ10116" s="61"/>
      <c r="BA10116" s="61"/>
    </row>
    <row r="10117" spans="39:53" x14ac:dyDescent="0.2">
      <c r="AM10117" s="61"/>
      <c r="AN10117" s="61"/>
      <c r="AO10117" s="171"/>
      <c r="AP10117" s="61"/>
      <c r="AQ10117" s="61"/>
      <c r="AR10117" s="61"/>
      <c r="AS10117" s="61"/>
      <c r="AT10117" s="61"/>
      <c r="AU10117" s="61"/>
      <c r="AV10117" s="61"/>
      <c r="AW10117" s="61"/>
      <c r="AX10117" s="61"/>
      <c r="AY10117" s="61"/>
      <c r="AZ10117" s="61"/>
      <c r="BA10117" s="61"/>
    </row>
    <row r="10118" spans="39:53" x14ac:dyDescent="0.2">
      <c r="AM10118" s="61"/>
      <c r="AN10118" s="61"/>
      <c r="AO10118" s="171"/>
      <c r="AP10118" s="61"/>
      <c r="AQ10118" s="61"/>
      <c r="AR10118" s="61"/>
      <c r="AS10118" s="61"/>
      <c r="AT10118" s="61"/>
      <c r="AU10118" s="61"/>
      <c r="AV10118" s="61"/>
      <c r="AW10118" s="61"/>
      <c r="AX10118" s="61"/>
      <c r="AY10118" s="61"/>
      <c r="AZ10118" s="61"/>
      <c r="BA10118" s="61"/>
    </row>
    <row r="10119" spans="39:53" x14ac:dyDescent="0.2">
      <c r="AM10119" s="61"/>
      <c r="AN10119" s="61"/>
      <c r="AO10119" s="171"/>
      <c r="AP10119" s="61"/>
      <c r="AQ10119" s="61"/>
      <c r="AR10119" s="61"/>
      <c r="AS10119" s="61"/>
      <c r="AT10119" s="61"/>
      <c r="AU10119" s="61"/>
      <c r="AV10119" s="61"/>
      <c r="AW10119" s="61"/>
      <c r="AX10119" s="61"/>
      <c r="AY10119" s="61"/>
      <c r="AZ10119" s="61"/>
      <c r="BA10119" s="61"/>
    </row>
    <row r="10120" spans="39:53" x14ac:dyDescent="0.2">
      <c r="AM10120" s="61"/>
      <c r="AN10120" s="61"/>
      <c r="AO10120" s="171"/>
      <c r="AP10120" s="61"/>
      <c r="AQ10120" s="61"/>
      <c r="AR10120" s="61"/>
      <c r="AS10120" s="61"/>
      <c r="AT10120" s="61"/>
      <c r="AU10120" s="61"/>
      <c r="AV10120" s="61"/>
      <c r="AW10120" s="61"/>
      <c r="AX10120" s="61"/>
      <c r="AY10120" s="61"/>
      <c r="AZ10120" s="61"/>
      <c r="BA10120" s="61"/>
    </row>
    <row r="10121" spans="39:53" x14ac:dyDescent="0.2">
      <c r="AM10121" s="61"/>
      <c r="AN10121" s="61"/>
      <c r="AO10121" s="171"/>
      <c r="AP10121" s="61"/>
      <c r="AQ10121" s="61"/>
      <c r="AR10121" s="61"/>
      <c r="AS10121" s="61"/>
      <c r="AT10121" s="61"/>
      <c r="AU10121" s="61"/>
      <c r="AV10121" s="61"/>
      <c r="AW10121" s="61"/>
      <c r="AX10121" s="61"/>
      <c r="AY10121" s="61"/>
      <c r="AZ10121" s="61"/>
      <c r="BA10121" s="61"/>
    </row>
    <row r="10122" spans="39:53" x14ac:dyDescent="0.2">
      <c r="AM10122" s="61"/>
      <c r="AN10122" s="61"/>
      <c r="AO10122" s="171"/>
      <c r="AP10122" s="61"/>
      <c r="AQ10122" s="61"/>
      <c r="AR10122" s="61"/>
      <c r="AS10122" s="61"/>
      <c r="AT10122" s="61"/>
      <c r="AU10122" s="61"/>
      <c r="AV10122" s="61"/>
      <c r="AW10122" s="61"/>
      <c r="AX10122" s="61"/>
      <c r="AY10122" s="61"/>
      <c r="AZ10122" s="61"/>
      <c r="BA10122" s="61"/>
    </row>
    <row r="10123" spans="39:53" x14ac:dyDescent="0.2">
      <c r="AM10123" s="61"/>
      <c r="AN10123" s="61"/>
      <c r="AO10123" s="171"/>
      <c r="AP10123" s="61"/>
      <c r="AQ10123" s="61"/>
      <c r="AR10123" s="61"/>
      <c r="AS10123" s="61"/>
      <c r="AT10123" s="61"/>
      <c r="AU10123" s="61"/>
      <c r="AV10123" s="61"/>
      <c r="AW10123" s="61"/>
      <c r="AX10123" s="61"/>
      <c r="AY10123" s="61"/>
      <c r="AZ10123" s="61"/>
      <c r="BA10123" s="61"/>
    </row>
    <row r="10124" spans="39:53" x14ac:dyDescent="0.2">
      <c r="AM10124" s="61"/>
      <c r="AN10124" s="61"/>
      <c r="AO10124" s="171"/>
      <c r="AP10124" s="61"/>
      <c r="AQ10124" s="61"/>
      <c r="AR10124" s="61"/>
      <c r="AS10124" s="61"/>
      <c r="AT10124" s="61"/>
      <c r="AU10124" s="61"/>
      <c r="AV10124" s="61"/>
      <c r="AW10124" s="61"/>
      <c r="AX10124" s="61"/>
      <c r="AY10124" s="61"/>
      <c r="AZ10124" s="61"/>
      <c r="BA10124" s="61"/>
    </row>
    <row r="10125" spans="39:53" x14ac:dyDescent="0.2">
      <c r="AM10125" s="61"/>
      <c r="AN10125" s="61"/>
      <c r="AO10125" s="171"/>
      <c r="AP10125" s="61"/>
      <c r="AQ10125" s="61"/>
      <c r="AR10125" s="61"/>
      <c r="AS10125" s="61"/>
      <c r="AT10125" s="61"/>
      <c r="AU10125" s="61"/>
      <c r="AV10125" s="61"/>
      <c r="AW10125" s="61"/>
      <c r="AX10125" s="61"/>
      <c r="AY10125" s="61"/>
      <c r="AZ10125" s="61"/>
      <c r="BA10125" s="61"/>
    </row>
    <row r="10126" spans="39:53" x14ac:dyDescent="0.2">
      <c r="AM10126" s="61"/>
      <c r="AN10126" s="61"/>
      <c r="AO10126" s="171"/>
      <c r="AP10126" s="61"/>
      <c r="AQ10126" s="61"/>
      <c r="AR10126" s="61"/>
      <c r="AS10126" s="61"/>
      <c r="AT10126" s="61"/>
      <c r="AU10126" s="61"/>
      <c r="AV10126" s="61"/>
      <c r="AW10126" s="61"/>
      <c r="AX10126" s="61"/>
      <c r="AY10126" s="61"/>
      <c r="AZ10126" s="61"/>
      <c r="BA10126" s="61"/>
    </row>
    <row r="10127" spans="39:53" x14ac:dyDescent="0.2">
      <c r="AM10127" s="61"/>
      <c r="AN10127" s="61"/>
      <c r="AO10127" s="171"/>
      <c r="AP10127" s="61"/>
      <c r="AQ10127" s="61"/>
      <c r="AR10127" s="61"/>
      <c r="AS10127" s="61"/>
      <c r="AT10127" s="61"/>
      <c r="AU10127" s="61"/>
      <c r="AV10127" s="61"/>
      <c r="AW10127" s="61"/>
      <c r="AX10127" s="61"/>
      <c r="AY10127" s="61"/>
      <c r="AZ10127" s="61"/>
      <c r="BA10127" s="61"/>
    </row>
    <row r="10128" spans="39:53" x14ac:dyDescent="0.2">
      <c r="AM10128" s="61"/>
      <c r="AN10128" s="61"/>
      <c r="AO10128" s="171"/>
      <c r="AP10128" s="61"/>
      <c r="AQ10128" s="61"/>
      <c r="AR10128" s="61"/>
      <c r="AS10128" s="61"/>
      <c r="AT10128" s="61"/>
      <c r="AU10128" s="61"/>
      <c r="AV10128" s="61"/>
      <c r="AW10128" s="61"/>
      <c r="AX10128" s="61"/>
      <c r="AY10128" s="61"/>
      <c r="AZ10128" s="61"/>
      <c r="BA10128" s="61"/>
    </row>
    <row r="10129" spans="39:53" x14ac:dyDescent="0.2">
      <c r="AM10129" s="61"/>
      <c r="AN10129" s="61"/>
      <c r="AO10129" s="171"/>
      <c r="AP10129" s="61"/>
      <c r="AQ10129" s="61"/>
      <c r="AR10129" s="61"/>
      <c r="AS10129" s="61"/>
      <c r="AT10129" s="61"/>
      <c r="AU10129" s="61"/>
      <c r="AV10129" s="61"/>
      <c r="AW10129" s="61"/>
      <c r="AX10129" s="61"/>
      <c r="AY10129" s="61"/>
      <c r="AZ10129" s="61"/>
      <c r="BA10129" s="61"/>
    </row>
    <row r="10130" spans="39:53" x14ac:dyDescent="0.2">
      <c r="AM10130" s="61"/>
      <c r="AN10130" s="61"/>
      <c r="AO10130" s="171"/>
      <c r="AP10130" s="61"/>
      <c r="AQ10130" s="61"/>
      <c r="AR10130" s="61"/>
      <c r="AS10130" s="61"/>
      <c r="AT10130" s="61"/>
      <c r="AU10130" s="61"/>
      <c r="AV10130" s="61"/>
      <c r="AW10130" s="61"/>
      <c r="AX10130" s="61"/>
      <c r="AY10130" s="61"/>
      <c r="AZ10130" s="61"/>
      <c r="BA10130" s="61"/>
    </row>
    <row r="10131" spans="39:53" x14ac:dyDescent="0.2">
      <c r="AM10131" s="61"/>
      <c r="AN10131" s="61"/>
      <c r="AO10131" s="171"/>
      <c r="AP10131" s="61"/>
      <c r="AQ10131" s="61"/>
      <c r="AR10131" s="61"/>
      <c r="AS10131" s="61"/>
      <c r="AT10131" s="61"/>
      <c r="AU10131" s="61"/>
      <c r="AV10131" s="61"/>
      <c r="AW10131" s="61"/>
      <c r="AX10131" s="61"/>
      <c r="AY10131" s="61"/>
      <c r="AZ10131" s="61"/>
      <c r="BA10131" s="61"/>
    </row>
    <row r="10132" spans="39:53" x14ac:dyDescent="0.2">
      <c r="AM10132" s="61"/>
      <c r="AN10132" s="61"/>
      <c r="AO10132" s="171"/>
      <c r="AP10132" s="61"/>
      <c r="AQ10132" s="61"/>
      <c r="AR10132" s="61"/>
      <c r="AS10132" s="61"/>
      <c r="AT10132" s="61"/>
      <c r="AU10132" s="61"/>
      <c r="AV10132" s="61"/>
      <c r="AW10132" s="61"/>
      <c r="AX10132" s="61"/>
      <c r="AY10132" s="61"/>
      <c r="AZ10132" s="61"/>
      <c r="BA10132" s="61"/>
    </row>
    <row r="10133" spans="39:53" x14ac:dyDescent="0.2">
      <c r="AM10133" s="61"/>
      <c r="AN10133" s="61"/>
      <c r="AO10133" s="171"/>
      <c r="AP10133" s="61"/>
      <c r="AQ10133" s="61"/>
      <c r="AR10133" s="61"/>
      <c r="AS10133" s="61"/>
      <c r="AT10133" s="61"/>
      <c r="AU10133" s="61"/>
      <c r="AV10133" s="61"/>
      <c r="AW10133" s="61"/>
      <c r="AX10133" s="61"/>
      <c r="AY10133" s="61"/>
      <c r="AZ10133" s="61"/>
      <c r="BA10133" s="61"/>
    </row>
    <row r="10134" spans="39:53" x14ac:dyDescent="0.2">
      <c r="AM10134" s="61"/>
      <c r="AN10134" s="61"/>
      <c r="AO10134" s="171"/>
      <c r="AP10134" s="61"/>
      <c r="AQ10134" s="61"/>
      <c r="AR10134" s="61"/>
      <c r="AS10134" s="61"/>
      <c r="AT10134" s="61"/>
      <c r="AU10134" s="61"/>
      <c r="AV10134" s="61"/>
      <c r="AW10134" s="61"/>
      <c r="AX10134" s="61"/>
      <c r="AY10134" s="61"/>
      <c r="AZ10134" s="61"/>
      <c r="BA10134" s="61"/>
    </row>
    <row r="10135" spans="39:53" x14ac:dyDescent="0.2">
      <c r="AM10135" s="61"/>
      <c r="AN10135" s="61"/>
      <c r="AO10135" s="171"/>
      <c r="AP10135" s="61"/>
      <c r="AQ10135" s="61"/>
      <c r="AR10135" s="61"/>
      <c r="AS10135" s="61"/>
      <c r="AT10135" s="61"/>
      <c r="AU10135" s="61"/>
      <c r="AV10135" s="61"/>
      <c r="AW10135" s="61"/>
      <c r="AX10135" s="61"/>
      <c r="AY10135" s="61"/>
      <c r="AZ10135" s="61"/>
      <c r="BA10135" s="61"/>
    </row>
    <row r="10136" spans="39:53" x14ac:dyDescent="0.2">
      <c r="AM10136" s="61"/>
      <c r="AN10136" s="61"/>
      <c r="AO10136" s="171"/>
      <c r="AP10136" s="61"/>
      <c r="AQ10136" s="61"/>
      <c r="AR10136" s="61"/>
      <c r="AS10136" s="61"/>
      <c r="AT10136" s="61"/>
      <c r="AU10136" s="61"/>
      <c r="AV10136" s="61"/>
      <c r="AW10136" s="61"/>
      <c r="AX10136" s="61"/>
      <c r="AY10136" s="61"/>
      <c r="AZ10136" s="61"/>
      <c r="BA10136" s="61"/>
    </row>
    <row r="10137" spans="39:53" x14ac:dyDescent="0.2">
      <c r="AM10137" s="61"/>
      <c r="AN10137" s="61"/>
      <c r="AO10137" s="171"/>
      <c r="AP10137" s="61"/>
      <c r="AQ10137" s="61"/>
      <c r="AR10137" s="61"/>
      <c r="AS10137" s="61"/>
      <c r="AT10137" s="61"/>
      <c r="AU10137" s="61"/>
      <c r="AV10137" s="61"/>
      <c r="AW10137" s="61"/>
      <c r="AX10137" s="61"/>
      <c r="AY10137" s="61"/>
      <c r="AZ10137" s="61"/>
      <c r="BA10137" s="61"/>
    </row>
    <row r="10138" spans="39:53" x14ac:dyDescent="0.2">
      <c r="AM10138" s="61"/>
      <c r="AN10138" s="61"/>
      <c r="AO10138" s="171"/>
      <c r="AP10138" s="61"/>
      <c r="AQ10138" s="61"/>
      <c r="AR10138" s="61"/>
      <c r="AS10138" s="61"/>
      <c r="AT10138" s="61"/>
      <c r="AU10138" s="61"/>
      <c r="AV10138" s="61"/>
      <c r="AW10138" s="61"/>
      <c r="AX10138" s="61"/>
      <c r="AY10138" s="61"/>
      <c r="AZ10138" s="61"/>
      <c r="BA10138" s="61"/>
    </row>
    <row r="10139" spans="39:53" x14ac:dyDescent="0.2">
      <c r="AM10139" s="61"/>
      <c r="AN10139" s="61"/>
      <c r="AO10139" s="171"/>
      <c r="AP10139" s="61"/>
      <c r="AQ10139" s="61"/>
      <c r="AR10139" s="61"/>
      <c r="AS10139" s="61"/>
      <c r="AT10139" s="61"/>
      <c r="AU10139" s="61"/>
      <c r="AV10139" s="61"/>
      <c r="AW10139" s="61"/>
      <c r="AX10139" s="61"/>
      <c r="AY10139" s="61"/>
      <c r="AZ10139" s="61"/>
      <c r="BA10139" s="61"/>
    </row>
    <row r="10140" spans="39:53" x14ac:dyDescent="0.2">
      <c r="AM10140" s="61"/>
      <c r="AN10140" s="61"/>
      <c r="AO10140" s="171"/>
      <c r="AP10140" s="61"/>
      <c r="AQ10140" s="61"/>
      <c r="AR10140" s="61"/>
      <c r="AS10140" s="61"/>
      <c r="AT10140" s="61"/>
      <c r="AU10140" s="61"/>
      <c r="AV10140" s="61"/>
      <c r="AW10140" s="61"/>
      <c r="AX10140" s="61"/>
      <c r="AY10140" s="61"/>
      <c r="AZ10140" s="61"/>
      <c r="BA10140" s="61"/>
    </row>
    <row r="10141" spans="39:53" x14ac:dyDescent="0.2">
      <c r="AM10141" s="61"/>
      <c r="AN10141" s="61"/>
      <c r="AO10141" s="171"/>
      <c r="AP10141" s="61"/>
      <c r="AQ10141" s="61"/>
      <c r="AR10141" s="61"/>
      <c r="AS10141" s="61"/>
      <c r="AT10141" s="61"/>
      <c r="AU10141" s="61"/>
      <c r="AV10141" s="61"/>
      <c r="AW10141" s="61"/>
      <c r="AX10141" s="61"/>
      <c r="AY10141" s="61"/>
      <c r="AZ10141" s="61"/>
      <c r="BA10141" s="61"/>
    </row>
    <row r="10142" spans="39:53" x14ac:dyDescent="0.2">
      <c r="AM10142" s="61"/>
      <c r="AN10142" s="61"/>
      <c r="AO10142" s="171"/>
      <c r="AP10142" s="61"/>
      <c r="AQ10142" s="61"/>
      <c r="AR10142" s="61"/>
      <c r="AS10142" s="61"/>
      <c r="AT10142" s="61"/>
      <c r="AU10142" s="61"/>
      <c r="AV10142" s="61"/>
      <c r="AW10142" s="61"/>
      <c r="AX10142" s="61"/>
      <c r="AY10142" s="61"/>
      <c r="AZ10142" s="61"/>
      <c r="BA10142" s="61"/>
    </row>
    <row r="10143" spans="39:53" x14ac:dyDescent="0.2">
      <c r="AM10143" s="61"/>
      <c r="AN10143" s="61"/>
      <c r="AO10143" s="171"/>
      <c r="AP10143" s="61"/>
      <c r="AQ10143" s="61"/>
      <c r="AR10143" s="61"/>
      <c r="AS10143" s="61"/>
      <c r="AT10143" s="61"/>
      <c r="AU10143" s="61"/>
      <c r="AV10143" s="61"/>
      <c r="AW10143" s="61"/>
      <c r="AX10143" s="61"/>
      <c r="AY10143" s="61"/>
      <c r="AZ10143" s="61"/>
      <c r="BA10143" s="61"/>
    </row>
    <row r="10144" spans="39:53" x14ac:dyDescent="0.2">
      <c r="AM10144" s="61"/>
      <c r="AN10144" s="61"/>
      <c r="AO10144" s="171"/>
      <c r="AP10144" s="61"/>
      <c r="AQ10144" s="61"/>
      <c r="AR10144" s="61"/>
      <c r="AS10144" s="61"/>
      <c r="AT10144" s="61"/>
      <c r="AU10144" s="61"/>
      <c r="AV10144" s="61"/>
      <c r="AW10144" s="61"/>
      <c r="AX10144" s="61"/>
      <c r="AY10144" s="61"/>
      <c r="AZ10144" s="61"/>
      <c r="BA10144" s="61"/>
    </row>
    <row r="10145" spans="39:53" x14ac:dyDescent="0.2">
      <c r="AM10145" s="61"/>
      <c r="AN10145" s="61"/>
      <c r="AO10145" s="171"/>
      <c r="AP10145" s="61"/>
      <c r="AQ10145" s="61"/>
      <c r="AR10145" s="61"/>
      <c r="AS10145" s="61"/>
      <c r="AT10145" s="61"/>
      <c r="AU10145" s="61"/>
      <c r="AV10145" s="61"/>
      <c r="AW10145" s="61"/>
      <c r="AX10145" s="61"/>
      <c r="AY10145" s="61"/>
      <c r="AZ10145" s="61"/>
      <c r="BA10145" s="61"/>
    </row>
    <row r="10146" spans="39:53" x14ac:dyDescent="0.2">
      <c r="AM10146" s="61"/>
      <c r="AN10146" s="61"/>
      <c r="AO10146" s="171"/>
      <c r="AP10146" s="61"/>
      <c r="AQ10146" s="61"/>
      <c r="AR10146" s="61"/>
      <c r="AS10146" s="61"/>
      <c r="AT10146" s="61"/>
      <c r="AU10146" s="61"/>
      <c r="AV10146" s="61"/>
      <c r="AW10146" s="61"/>
      <c r="AX10146" s="61"/>
      <c r="AY10146" s="61"/>
      <c r="AZ10146" s="61"/>
      <c r="BA10146" s="61"/>
    </row>
    <row r="10147" spans="39:53" x14ac:dyDescent="0.2">
      <c r="AM10147" s="61"/>
      <c r="AN10147" s="61"/>
      <c r="AO10147" s="171"/>
      <c r="AP10147" s="61"/>
      <c r="AQ10147" s="61"/>
      <c r="AR10147" s="61"/>
      <c r="AS10147" s="61"/>
      <c r="AT10147" s="61"/>
      <c r="AU10147" s="61"/>
      <c r="AV10147" s="61"/>
      <c r="AW10147" s="61"/>
      <c r="AX10147" s="61"/>
      <c r="AY10147" s="61"/>
      <c r="AZ10147" s="61"/>
      <c r="BA10147" s="61"/>
    </row>
    <row r="10148" spans="39:53" x14ac:dyDescent="0.2">
      <c r="AM10148" s="61"/>
      <c r="AN10148" s="61"/>
      <c r="AO10148" s="171"/>
      <c r="AP10148" s="61"/>
      <c r="AQ10148" s="61"/>
      <c r="AR10148" s="61"/>
      <c r="AS10148" s="61"/>
      <c r="AT10148" s="61"/>
      <c r="AU10148" s="61"/>
      <c r="AV10148" s="61"/>
      <c r="AW10148" s="61"/>
      <c r="AX10148" s="61"/>
      <c r="AY10148" s="61"/>
      <c r="AZ10148" s="61"/>
      <c r="BA10148" s="61"/>
    </row>
    <row r="10149" spans="39:53" x14ac:dyDescent="0.2">
      <c r="AM10149" s="61"/>
      <c r="AN10149" s="61"/>
      <c r="AO10149" s="171"/>
      <c r="AP10149" s="61"/>
      <c r="AQ10149" s="61"/>
      <c r="AR10149" s="61"/>
      <c r="AS10149" s="61"/>
      <c r="AT10149" s="61"/>
      <c r="AU10149" s="61"/>
      <c r="AV10149" s="61"/>
      <c r="AW10149" s="61"/>
      <c r="AX10149" s="61"/>
      <c r="AY10149" s="61"/>
      <c r="AZ10149" s="61"/>
      <c r="BA10149" s="61"/>
    </row>
    <row r="10150" spans="39:53" x14ac:dyDescent="0.2">
      <c r="AM10150" s="61"/>
      <c r="AN10150" s="61"/>
      <c r="AO10150" s="171"/>
      <c r="AP10150" s="61"/>
      <c r="AQ10150" s="61"/>
      <c r="AR10150" s="61"/>
      <c r="AS10150" s="61"/>
      <c r="AT10150" s="61"/>
      <c r="AU10150" s="61"/>
      <c r="AV10150" s="61"/>
      <c r="AW10150" s="61"/>
      <c r="AX10150" s="61"/>
      <c r="AY10150" s="61"/>
      <c r="AZ10150" s="61"/>
      <c r="BA10150" s="61"/>
    </row>
    <row r="10151" spans="39:53" x14ac:dyDescent="0.2">
      <c r="AM10151" s="61"/>
      <c r="AN10151" s="61"/>
      <c r="AO10151" s="171"/>
      <c r="AP10151" s="61"/>
      <c r="AQ10151" s="61"/>
      <c r="AR10151" s="61"/>
      <c r="AS10151" s="61"/>
      <c r="AT10151" s="61"/>
      <c r="AU10151" s="61"/>
      <c r="AV10151" s="61"/>
      <c r="AW10151" s="61"/>
      <c r="AX10151" s="61"/>
      <c r="AY10151" s="61"/>
      <c r="AZ10151" s="61"/>
      <c r="BA10151" s="61"/>
    </row>
    <row r="10152" spans="39:53" x14ac:dyDescent="0.2">
      <c r="AM10152" s="61"/>
      <c r="AN10152" s="61"/>
      <c r="AO10152" s="171"/>
      <c r="AP10152" s="61"/>
      <c r="AQ10152" s="61"/>
      <c r="AR10152" s="61"/>
      <c r="AS10152" s="61"/>
      <c r="AT10152" s="61"/>
      <c r="AU10152" s="61"/>
      <c r="AV10152" s="61"/>
      <c r="AW10152" s="61"/>
      <c r="AX10152" s="61"/>
      <c r="AY10152" s="61"/>
      <c r="AZ10152" s="61"/>
      <c r="BA10152" s="61"/>
    </row>
    <row r="10153" spans="39:53" x14ac:dyDescent="0.2">
      <c r="AM10153" s="61"/>
      <c r="AN10153" s="61"/>
      <c r="AO10153" s="171"/>
      <c r="AP10153" s="61"/>
      <c r="AQ10153" s="61"/>
      <c r="AR10153" s="61"/>
      <c r="AS10153" s="61"/>
      <c r="AT10153" s="61"/>
      <c r="AU10153" s="61"/>
      <c r="AV10153" s="61"/>
      <c r="AW10153" s="61"/>
      <c r="AX10153" s="61"/>
      <c r="AY10153" s="61"/>
      <c r="AZ10153" s="61"/>
      <c r="BA10153" s="61"/>
    </row>
    <row r="10154" spans="39:53" x14ac:dyDescent="0.2">
      <c r="AM10154" s="61"/>
      <c r="AN10154" s="61"/>
      <c r="AO10154" s="171"/>
      <c r="AP10154" s="61"/>
      <c r="AQ10154" s="61"/>
      <c r="AR10154" s="61"/>
      <c r="AS10154" s="61"/>
      <c r="AT10154" s="61"/>
      <c r="AU10154" s="61"/>
      <c r="AV10154" s="61"/>
      <c r="AW10154" s="61"/>
      <c r="AX10154" s="61"/>
      <c r="AY10154" s="61"/>
      <c r="AZ10154" s="61"/>
      <c r="BA10154" s="61"/>
    </row>
    <row r="10155" spans="39:53" x14ac:dyDescent="0.2">
      <c r="AM10155" s="61"/>
      <c r="AN10155" s="61"/>
      <c r="AO10155" s="171"/>
      <c r="AP10155" s="61"/>
      <c r="AQ10155" s="61"/>
      <c r="AR10155" s="61"/>
      <c r="AS10155" s="61"/>
      <c r="AT10155" s="61"/>
      <c r="AU10155" s="61"/>
      <c r="AV10155" s="61"/>
      <c r="AW10155" s="61"/>
      <c r="AX10155" s="61"/>
      <c r="AY10155" s="61"/>
      <c r="AZ10155" s="61"/>
      <c r="BA10155" s="61"/>
    </row>
    <row r="10156" spans="39:53" x14ac:dyDescent="0.2">
      <c r="AM10156" s="61"/>
      <c r="AN10156" s="61"/>
      <c r="AO10156" s="171"/>
      <c r="AP10156" s="61"/>
      <c r="AQ10156" s="61"/>
      <c r="AR10156" s="61"/>
      <c r="AS10156" s="61"/>
      <c r="AT10156" s="61"/>
      <c r="AU10156" s="61"/>
      <c r="AV10156" s="61"/>
      <c r="AW10156" s="61"/>
      <c r="AX10156" s="61"/>
      <c r="AY10156" s="61"/>
      <c r="AZ10156" s="61"/>
      <c r="BA10156" s="61"/>
    </row>
    <row r="10157" spans="39:53" x14ac:dyDescent="0.2">
      <c r="AM10157" s="61"/>
      <c r="AN10157" s="61"/>
      <c r="AO10157" s="171"/>
      <c r="AP10157" s="61"/>
      <c r="AQ10157" s="61"/>
      <c r="AR10157" s="61"/>
      <c r="AS10157" s="61"/>
      <c r="AT10157" s="61"/>
      <c r="AU10157" s="61"/>
      <c r="AV10157" s="61"/>
      <c r="AW10157" s="61"/>
      <c r="AX10157" s="61"/>
      <c r="AY10157" s="61"/>
      <c r="AZ10157" s="61"/>
      <c r="BA10157" s="61"/>
    </row>
    <row r="10158" spans="39:53" x14ac:dyDescent="0.2">
      <c r="AM10158" s="61"/>
      <c r="AN10158" s="61"/>
      <c r="AO10158" s="171"/>
      <c r="AP10158" s="61"/>
      <c r="AQ10158" s="61"/>
      <c r="AR10158" s="61"/>
      <c r="AS10158" s="61"/>
      <c r="AT10158" s="61"/>
      <c r="AU10158" s="61"/>
      <c r="AV10158" s="61"/>
      <c r="AW10158" s="61"/>
      <c r="AX10158" s="61"/>
      <c r="AY10158" s="61"/>
      <c r="AZ10158" s="61"/>
      <c r="BA10158" s="61"/>
    </row>
    <row r="10159" spans="39:53" x14ac:dyDescent="0.2">
      <c r="AM10159" s="61"/>
      <c r="AN10159" s="61"/>
      <c r="AO10159" s="171"/>
      <c r="AP10159" s="61"/>
      <c r="AQ10159" s="61"/>
      <c r="AR10159" s="61"/>
      <c r="AS10159" s="61"/>
      <c r="AT10159" s="61"/>
      <c r="AU10159" s="61"/>
      <c r="AV10159" s="61"/>
      <c r="AW10159" s="61"/>
      <c r="AX10159" s="61"/>
      <c r="AY10159" s="61"/>
      <c r="AZ10159" s="61"/>
      <c r="BA10159" s="61"/>
    </row>
    <row r="10160" spans="39:53" x14ac:dyDescent="0.2">
      <c r="AM10160" s="61"/>
      <c r="AN10160" s="61"/>
      <c r="AO10160" s="171"/>
      <c r="AP10160" s="61"/>
      <c r="AQ10160" s="61"/>
      <c r="AR10160" s="61"/>
      <c r="AS10160" s="61"/>
      <c r="AT10160" s="61"/>
      <c r="AU10160" s="61"/>
      <c r="AV10160" s="61"/>
      <c r="AW10160" s="61"/>
      <c r="AX10160" s="61"/>
      <c r="AY10160" s="61"/>
      <c r="AZ10160" s="61"/>
      <c r="BA10160" s="61"/>
    </row>
    <row r="10161" spans="39:53" x14ac:dyDescent="0.2">
      <c r="AM10161" s="61"/>
      <c r="AN10161" s="61"/>
      <c r="AO10161" s="171"/>
      <c r="AP10161" s="61"/>
      <c r="AQ10161" s="61"/>
      <c r="AR10161" s="61"/>
      <c r="AS10161" s="61"/>
      <c r="AT10161" s="61"/>
      <c r="AU10161" s="61"/>
      <c r="AV10161" s="61"/>
      <c r="AW10161" s="61"/>
      <c r="AX10161" s="61"/>
      <c r="AY10161" s="61"/>
      <c r="AZ10161" s="61"/>
      <c r="BA10161" s="61"/>
    </row>
    <row r="10162" spans="39:53" x14ac:dyDescent="0.2">
      <c r="AM10162" s="61"/>
      <c r="AN10162" s="61"/>
      <c r="AO10162" s="171"/>
      <c r="AP10162" s="61"/>
      <c r="AQ10162" s="61"/>
      <c r="AR10162" s="61"/>
      <c r="AS10162" s="61"/>
      <c r="AT10162" s="61"/>
      <c r="AU10162" s="61"/>
      <c r="AV10162" s="61"/>
      <c r="AW10162" s="61"/>
      <c r="AX10162" s="61"/>
      <c r="AY10162" s="61"/>
      <c r="AZ10162" s="61"/>
      <c r="BA10162" s="61"/>
    </row>
    <row r="10163" spans="39:53" x14ac:dyDescent="0.2">
      <c r="AM10163" s="61"/>
      <c r="AN10163" s="61"/>
      <c r="AO10163" s="171"/>
      <c r="AP10163" s="61"/>
      <c r="AQ10163" s="61"/>
      <c r="AR10163" s="61"/>
      <c r="AS10163" s="61"/>
      <c r="AT10163" s="61"/>
      <c r="AU10163" s="61"/>
      <c r="AV10163" s="61"/>
      <c r="AW10163" s="61"/>
      <c r="AX10163" s="61"/>
      <c r="AY10163" s="61"/>
      <c r="AZ10163" s="61"/>
      <c r="BA10163" s="61"/>
    </row>
    <row r="10164" spans="39:53" x14ac:dyDescent="0.2">
      <c r="AM10164" s="61"/>
      <c r="AN10164" s="61"/>
      <c r="AO10164" s="171"/>
      <c r="AP10164" s="61"/>
      <c r="AQ10164" s="61"/>
      <c r="AR10164" s="61"/>
      <c r="AS10164" s="61"/>
      <c r="AT10164" s="61"/>
      <c r="AU10164" s="61"/>
      <c r="AV10164" s="61"/>
      <c r="AW10164" s="61"/>
      <c r="AX10164" s="61"/>
      <c r="AY10164" s="61"/>
      <c r="AZ10164" s="61"/>
      <c r="BA10164" s="61"/>
    </row>
    <row r="10165" spans="39:53" x14ac:dyDescent="0.2">
      <c r="AM10165" s="61"/>
      <c r="AN10165" s="61"/>
      <c r="AO10165" s="171"/>
      <c r="AP10165" s="61"/>
      <c r="AQ10165" s="61"/>
      <c r="AR10165" s="61"/>
      <c r="AS10165" s="61"/>
      <c r="AT10165" s="61"/>
      <c r="AU10165" s="61"/>
      <c r="AV10165" s="61"/>
      <c r="AW10165" s="61"/>
      <c r="AX10165" s="61"/>
      <c r="AY10165" s="61"/>
      <c r="AZ10165" s="61"/>
      <c r="BA10165" s="61"/>
    </row>
    <row r="10166" spans="39:53" x14ac:dyDescent="0.2">
      <c r="AM10166" s="61"/>
      <c r="AN10166" s="61"/>
      <c r="AO10166" s="171"/>
      <c r="AP10166" s="61"/>
      <c r="AQ10166" s="61"/>
      <c r="AR10166" s="61"/>
      <c r="AS10166" s="61"/>
      <c r="AT10166" s="61"/>
      <c r="AU10166" s="61"/>
      <c r="AV10166" s="61"/>
      <c r="AW10166" s="61"/>
      <c r="AX10166" s="61"/>
      <c r="AY10166" s="61"/>
      <c r="AZ10166" s="61"/>
      <c r="BA10166" s="61"/>
    </row>
    <row r="10167" spans="39:53" x14ac:dyDescent="0.2">
      <c r="AM10167" s="61"/>
      <c r="AN10167" s="61"/>
      <c r="AO10167" s="171"/>
      <c r="AP10167" s="61"/>
      <c r="AQ10167" s="61"/>
      <c r="AR10167" s="61"/>
      <c r="AS10167" s="61"/>
      <c r="AT10167" s="61"/>
      <c r="AU10167" s="61"/>
      <c r="AV10167" s="61"/>
      <c r="AW10167" s="61"/>
      <c r="AX10167" s="61"/>
      <c r="AY10167" s="61"/>
      <c r="AZ10167" s="61"/>
      <c r="BA10167" s="61"/>
    </row>
    <row r="10168" spans="39:53" x14ac:dyDescent="0.2">
      <c r="AM10168" s="61"/>
      <c r="AN10168" s="61"/>
      <c r="AO10168" s="171"/>
      <c r="AP10168" s="61"/>
      <c r="AQ10168" s="61"/>
      <c r="AR10168" s="61"/>
      <c r="AS10168" s="61"/>
      <c r="AT10168" s="61"/>
      <c r="AU10168" s="61"/>
      <c r="AV10168" s="61"/>
      <c r="AW10168" s="61"/>
      <c r="AX10168" s="61"/>
      <c r="AY10168" s="61"/>
      <c r="AZ10168" s="61"/>
      <c r="BA10168" s="61"/>
    </row>
    <row r="10169" spans="39:53" x14ac:dyDescent="0.2">
      <c r="AM10169" s="61"/>
      <c r="AN10169" s="61"/>
      <c r="AO10169" s="171"/>
      <c r="AP10169" s="61"/>
      <c r="AQ10169" s="61"/>
      <c r="AR10169" s="61"/>
      <c r="AS10169" s="61"/>
      <c r="AT10169" s="61"/>
      <c r="AU10169" s="61"/>
      <c r="AV10169" s="61"/>
      <c r="AW10169" s="61"/>
      <c r="AX10169" s="61"/>
      <c r="AY10169" s="61"/>
      <c r="AZ10169" s="61"/>
      <c r="BA10169" s="61"/>
    </row>
    <row r="10170" spans="39:53" x14ac:dyDescent="0.2">
      <c r="AM10170" s="61"/>
      <c r="AN10170" s="61"/>
      <c r="AO10170" s="171"/>
      <c r="AP10170" s="61"/>
      <c r="AQ10170" s="61"/>
      <c r="AR10170" s="61"/>
      <c r="AS10170" s="61"/>
      <c r="AT10170" s="61"/>
      <c r="AU10170" s="61"/>
      <c r="AV10170" s="61"/>
      <c r="AW10170" s="61"/>
      <c r="AX10170" s="61"/>
      <c r="AY10170" s="61"/>
      <c r="AZ10170" s="61"/>
      <c r="BA10170" s="61"/>
    </row>
    <row r="10171" spans="39:53" x14ac:dyDescent="0.2">
      <c r="AM10171" s="61"/>
      <c r="AN10171" s="61"/>
      <c r="AO10171" s="171"/>
      <c r="AP10171" s="61"/>
      <c r="AQ10171" s="61"/>
      <c r="AR10171" s="61"/>
      <c r="AS10171" s="61"/>
      <c r="AT10171" s="61"/>
      <c r="AU10171" s="61"/>
      <c r="AV10171" s="61"/>
      <c r="AW10171" s="61"/>
      <c r="AX10171" s="61"/>
      <c r="AY10171" s="61"/>
      <c r="AZ10171" s="61"/>
      <c r="BA10171" s="61"/>
    </row>
    <row r="10172" spans="39:53" x14ac:dyDescent="0.2">
      <c r="AM10172" s="61"/>
      <c r="AN10172" s="61"/>
      <c r="AO10172" s="171"/>
      <c r="AP10172" s="61"/>
      <c r="AQ10172" s="61"/>
      <c r="AR10172" s="61"/>
      <c r="AS10172" s="61"/>
      <c r="AT10172" s="61"/>
      <c r="AU10172" s="61"/>
      <c r="AV10172" s="61"/>
      <c r="AW10172" s="61"/>
      <c r="AX10172" s="61"/>
      <c r="AY10172" s="61"/>
      <c r="AZ10172" s="61"/>
      <c r="BA10172" s="61"/>
    </row>
    <row r="10173" spans="39:53" x14ac:dyDescent="0.2">
      <c r="AM10173" s="61"/>
      <c r="AN10173" s="61"/>
      <c r="AO10173" s="171"/>
      <c r="AP10173" s="61"/>
      <c r="AQ10173" s="61"/>
      <c r="AR10173" s="61"/>
      <c r="AS10173" s="61"/>
      <c r="AT10173" s="61"/>
      <c r="AU10173" s="61"/>
      <c r="AV10173" s="61"/>
      <c r="AW10173" s="61"/>
      <c r="AX10173" s="61"/>
      <c r="AY10173" s="61"/>
      <c r="AZ10173" s="61"/>
      <c r="BA10173" s="61"/>
    </row>
    <row r="10174" spans="39:53" x14ac:dyDescent="0.2">
      <c r="AM10174" s="61"/>
      <c r="AN10174" s="61"/>
      <c r="AO10174" s="171"/>
      <c r="AP10174" s="61"/>
      <c r="AQ10174" s="61"/>
      <c r="AR10174" s="61"/>
      <c r="AS10174" s="61"/>
      <c r="AT10174" s="61"/>
      <c r="AU10174" s="61"/>
      <c r="AV10174" s="61"/>
      <c r="AW10174" s="61"/>
      <c r="AX10174" s="61"/>
      <c r="AY10174" s="61"/>
      <c r="AZ10174" s="61"/>
      <c r="BA10174" s="61"/>
    </row>
    <row r="10175" spans="39:53" x14ac:dyDescent="0.2">
      <c r="AM10175" s="61"/>
      <c r="AN10175" s="61"/>
      <c r="AO10175" s="171"/>
      <c r="AP10175" s="61"/>
      <c r="AQ10175" s="61"/>
      <c r="AR10175" s="61"/>
      <c r="AS10175" s="61"/>
      <c r="AT10175" s="61"/>
      <c r="AU10175" s="61"/>
      <c r="AV10175" s="61"/>
      <c r="AW10175" s="61"/>
      <c r="AX10175" s="61"/>
      <c r="AY10175" s="61"/>
      <c r="AZ10175" s="61"/>
      <c r="BA10175" s="61"/>
    </row>
    <row r="10176" spans="39:53" x14ac:dyDescent="0.2">
      <c r="AM10176" s="61"/>
      <c r="AN10176" s="61"/>
      <c r="AO10176" s="171"/>
      <c r="AP10176" s="61"/>
      <c r="AQ10176" s="61"/>
      <c r="AR10176" s="61"/>
      <c r="AS10176" s="61"/>
      <c r="AT10176" s="61"/>
      <c r="AU10176" s="61"/>
      <c r="AV10176" s="61"/>
      <c r="AW10176" s="61"/>
      <c r="AX10176" s="61"/>
      <c r="AY10176" s="61"/>
      <c r="AZ10176" s="61"/>
      <c r="BA10176" s="61"/>
    </row>
    <row r="10177" spans="39:53" x14ac:dyDescent="0.2">
      <c r="AM10177" s="61"/>
      <c r="AN10177" s="61"/>
      <c r="AO10177" s="171"/>
      <c r="AP10177" s="61"/>
      <c r="AQ10177" s="61"/>
      <c r="AR10177" s="61"/>
      <c r="AS10177" s="61"/>
      <c r="AT10177" s="61"/>
      <c r="AU10177" s="61"/>
      <c r="AV10177" s="61"/>
      <c r="AW10177" s="61"/>
      <c r="AX10177" s="61"/>
      <c r="AY10177" s="61"/>
      <c r="AZ10177" s="61"/>
      <c r="BA10177" s="61"/>
    </row>
    <row r="10178" spans="39:53" x14ac:dyDescent="0.2">
      <c r="AM10178" s="61"/>
      <c r="AN10178" s="61"/>
      <c r="AO10178" s="171"/>
      <c r="AP10178" s="61"/>
      <c r="AQ10178" s="61"/>
      <c r="AR10178" s="61"/>
      <c r="AS10178" s="61"/>
      <c r="AT10178" s="61"/>
      <c r="AU10178" s="61"/>
      <c r="AV10178" s="61"/>
      <c r="AW10178" s="61"/>
      <c r="AX10178" s="61"/>
      <c r="AY10178" s="61"/>
      <c r="AZ10178" s="61"/>
      <c r="BA10178" s="61"/>
    </row>
    <row r="10179" spans="39:53" x14ac:dyDescent="0.2">
      <c r="AM10179" s="61"/>
      <c r="AN10179" s="61"/>
      <c r="AO10179" s="171"/>
      <c r="AP10179" s="61"/>
      <c r="AQ10179" s="61"/>
      <c r="AR10179" s="61"/>
      <c r="AS10179" s="61"/>
      <c r="AT10179" s="61"/>
      <c r="AU10179" s="61"/>
      <c r="AV10179" s="61"/>
      <c r="AW10179" s="61"/>
      <c r="AX10179" s="61"/>
      <c r="AY10179" s="61"/>
      <c r="AZ10179" s="61"/>
      <c r="BA10179" s="61"/>
    </row>
    <row r="10180" spans="39:53" x14ac:dyDescent="0.2">
      <c r="AM10180" s="61"/>
      <c r="AN10180" s="61"/>
      <c r="AO10180" s="171"/>
      <c r="AP10180" s="61"/>
      <c r="AQ10180" s="61"/>
      <c r="AR10180" s="61"/>
      <c r="AS10180" s="61"/>
      <c r="AT10180" s="61"/>
      <c r="AU10180" s="61"/>
      <c r="AV10180" s="61"/>
      <c r="AW10180" s="61"/>
      <c r="AX10180" s="61"/>
      <c r="AY10180" s="61"/>
      <c r="AZ10180" s="61"/>
      <c r="BA10180" s="61"/>
    </row>
    <row r="10181" spans="39:53" x14ac:dyDescent="0.2">
      <c r="AM10181" s="61"/>
      <c r="AN10181" s="61"/>
      <c r="AO10181" s="171"/>
      <c r="AP10181" s="61"/>
      <c r="AQ10181" s="61"/>
      <c r="AR10181" s="61"/>
      <c r="AS10181" s="61"/>
      <c r="AT10181" s="61"/>
      <c r="AU10181" s="61"/>
      <c r="AV10181" s="61"/>
      <c r="AW10181" s="61"/>
      <c r="AX10181" s="61"/>
      <c r="AY10181" s="61"/>
      <c r="AZ10181" s="61"/>
      <c r="BA10181" s="61"/>
    </row>
    <row r="10182" spans="39:53" x14ac:dyDescent="0.2">
      <c r="AM10182" s="61"/>
      <c r="AN10182" s="61"/>
      <c r="AO10182" s="171"/>
      <c r="AP10182" s="61"/>
      <c r="AQ10182" s="61"/>
      <c r="AR10182" s="61"/>
      <c r="AS10182" s="61"/>
      <c r="AT10182" s="61"/>
      <c r="AU10182" s="61"/>
      <c r="AV10182" s="61"/>
      <c r="AW10182" s="61"/>
      <c r="AX10182" s="61"/>
      <c r="AY10182" s="61"/>
      <c r="AZ10182" s="61"/>
      <c r="BA10182" s="61"/>
    </row>
    <row r="10183" spans="39:53" x14ac:dyDescent="0.2">
      <c r="AM10183" s="61"/>
      <c r="AN10183" s="61"/>
      <c r="AO10183" s="171"/>
      <c r="AP10183" s="61"/>
      <c r="AQ10183" s="61"/>
      <c r="AR10183" s="61"/>
      <c r="AS10183" s="61"/>
      <c r="AT10183" s="61"/>
      <c r="AU10183" s="61"/>
      <c r="AV10183" s="61"/>
      <c r="AW10183" s="61"/>
      <c r="AX10183" s="61"/>
      <c r="AY10183" s="61"/>
      <c r="AZ10183" s="61"/>
      <c r="BA10183" s="61"/>
    </row>
    <row r="10184" spans="39:53" x14ac:dyDescent="0.2">
      <c r="AM10184" s="61"/>
      <c r="AN10184" s="61"/>
      <c r="AO10184" s="171"/>
      <c r="AP10184" s="61"/>
      <c r="AQ10184" s="61"/>
      <c r="AR10184" s="61"/>
      <c r="AS10184" s="61"/>
      <c r="AT10184" s="61"/>
      <c r="AU10184" s="61"/>
      <c r="AV10184" s="61"/>
      <c r="AW10184" s="61"/>
      <c r="AX10184" s="61"/>
      <c r="AY10184" s="61"/>
      <c r="AZ10184" s="61"/>
      <c r="BA10184" s="61"/>
    </row>
    <row r="10185" spans="39:53" x14ac:dyDescent="0.2">
      <c r="AM10185" s="61"/>
      <c r="AN10185" s="61"/>
      <c r="AO10185" s="171"/>
      <c r="AP10185" s="61"/>
      <c r="AQ10185" s="61"/>
      <c r="AR10185" s="61"/>
      <c r="AS10185" s="61"/>
      <c r="AT10185" s="61"/>
      <c r="AU10185" s="61"/>
      <c r="AV10185" s="61"/>
      <c r="AW10185" s="61"/>
      <c r="AX10185" s="61"/>
      <c r="AY10185" s="61"/>
      <c r="AZ10185" s="61"/>
      <c r="BA10185" s="61"/>
    </row>
    <row r="10186" spans="39:53" x14ac:dyDescent="0.2">
      <c r="AM10186" s="61"/>
      <c r="AN10186" s="61"/>
      <c r="AO10186" s="171"/>
      <c r="AP10186" s="61"/>
      <c r="AQ10186" s="61"/>
      <c r="AR10186" s="61"/>
      <c r="AS10186" s="61"/>
      <c r="AT10186" s="61"/>
      <c r="AU10186" s="61"/>
      <c r="AV10186" s="61"/>
      <c r="AW10186" s="61"/>
      <c r="AX10186" s="61"/>
      <c r="AY10186" s="61"/>
      <c r="AZ10186" s="61"/>
      <c r="BA10186" s="61"/>
    </row>
    <row r="10187" spans="39:53" x14ac:dyDescent="0.2">
      <c r="AM10187" s="61"/>
      <c r="AN10187" s="61"/>
      <c r="AO10187" s="171"/>
      <c r="AP10187" s="61"/>
      <c r="AQ10187" s="61"/>
      <c r="AR10187" s="61"/>
      <c r="AS10187" s="61"/>
      <c r="AT10187" s="61"/>
      <c r="AU10187" s="61"/>
      <c r="AV10187" s="61"/>
      <c r="AW10187" s="61"/>
      <c r="AX10187" s="61"/>
      <c r="AY10187" s="61"/>
      <c r="AZ10187" s="61"/>
      <c r="BA10187" s="61"/>
    </row>
    <row r="10188" spans="39:53" x14ac:dyDescent="0.2">
      <c r="AM10188" s="61"/>
      <c r="AN10188" s="61"/>
      <c r="AO10188" s="171"/>
      <c r="AP10188" s="61"/>
      <c r="AQ10188" s="61"/>
      <c r="AR10188" s="61"/>
      <c r="AS10188" s="61"/>
      <c r="AT10188" s="61"/>
      <c r="AU10188" s="61"/>
      <c r="AV10188" s="61"/>
      <c r="AW10188" s="61"/>
      <c r="AX10188" s="61"/>
      <c r="AY10188" s="61"/>
      <c r="AZ10188" s="61"/>
      <c r="BA10188" s="61"/>
    </row>
    <row r="10189" spans="39:53" x14ac:dyDescent="0.2">
      <c r="AM10189" s="61"/>
      <c r="AN10189" s="61"/>
      <c r="AO10189" s="171"/>
      <c r="AP10189" s="61"/>
      <c r="AQ10189" s="61"/>
      <c r="AR10189" s="61"/>
      <c r="AS10189" s="61"/>
      <c r="AT10189" s="61"/>
      <c r="AU10189" s="61"/>
      <c r="AV10189" s="61"/>
      <c r="AW10189" s="61"/>
      <c r="AX10189" s="61"/>
      <c r="AY10189" s="61"/>
      <c r="AZ10189" s="61"/>
      <c r="BA10189" s="61"/>
    </row>
    <row r="10190" spans="39:53" x14ac:dyDescent="0.2">
      <c r="AM10190" s="61"/>
      <c r="AN10190" s="61"/>
      <c r="AO10190" s="171"/>
      <c r="AP10190" s="61"/>
      <c r="AQ10190" s="61"/>
      <c r="AR10190" s="61"/>
      <c r="AS10190" s="61"/>
      <c r="AT10190" s="61"/>
      <c r="AU10190" s="61"/>
      <c r="AV10190" s="61"/>
      <c r="AW10190" s="61"/>
      <c r="AX10190" s="61"/>
      <c r="AY10190" s="61"/>
      <c r="AZ10190" s="61"/>
      <c r="BA10190" s="61"/>
    </row>
    <row r="10191" spans="39:53" x14ac:dyDescent="0.2">
      <c r="AM10191" s="61"/>
      <c r="AN10191" s="61"/>
      <c r="AO10191" s="171"/>
      <c r="AP10191" s="61"/>
      <c r="AQ10191" s="61"/>
      <c r="AR10191" s="61"/>
      <c r="AS10191" s="61"/>
      <c r="AT10191" s="61"/>
      <c r="AU10191" s="61"/>
      <c r="AV10191" s="61"/>
      <c r="AW10191" s="61"/>
      <c r="AX10191" s="61"/>
      <c r="AY10191" s="61"/>
      <c r="AZ10191" s="61"/>
      <c r="BA10191" s="61"/>
    </row>
    <row r="10192" spans="39:53" x14ac:dyDescent="0.2">
      <c r="AM10192" s="61"/>
      <c r="AN10192" s="61"/>
      <c r="AO10192" s="171"/>
      <c r="AP10192" s="61"/>
      <c r="AQ10192" s="61"/>
      <c r="AR10192" s="61"/>
      <c r="AS10192" s="61"/>
      <c r="AT10192" s="61"/>
      <c r="AU10192" s="61"/>
      <c r="AV10192" s="61"/>
      <c r="AW10192" s="61"/>
      <c r="AX10192" s="61"/>
      <c r="AY10192" s="61"/>
      <c r="AZ10192" s="61"/>
      <c r="BA10192" s="61"/>
    </row>
    <row r="10193" spans="39:53" x14ac:dyDescent="0.2">
      <c r="AM10193" s="61"/>
      <c r="AN10193" s="61"/>
      <c r="AO10193" s="171"/>
      <c r="AP10193" s="61"/>
      <c r="AQ10193" s="61"/>
      <c r="AR10193" s="61"/>
      <c r="AS10193" s="61"/>
      <c r="AT10193" s="61"/>
      <c r="AU10193" s="61"/>
      <c r="AV10193" s="61"/>
      <c r="AW10193" s="61"/>
      <c r="AX10193" s="61"/>
      <c r="AY10193" s="61"/>
      <c r="AZ10193" s="61"/>
      <c r="BA10193" s="61"/>
    </row>
    <row r="10194" spans="39:53" x14ac:dyDescent="0.2">
      <c r="AM10194" s="61"/>
      <c r="AN10194" s="61"/>
      <c r="AO10194" s="171"/>
      <c r="AP10194" s="61"/>
      <c r="AQ10194" s="61"/>
      <c r="AR10194" s="61"/>
      <c r="AS10194" s="61"/>
      <c r="AT10194" s="61"/>
      <c r="AU10194" s="61"/>
      <c r="AV10194" s="61"/>
      <c r="AW10194" s="61"/>
      <c r="AX10194" s="61"/>
      <c r="AY10194" s="61"/>
      <c r="AZ10194" s="61"/>
      <c r="BA10194" s="61"/>
    </row>
    <row r="10195" spans="39:53" x14ac:dyDescent="0.2">
      <c r="AM10195" s="61"/>
      <c r="AN10195" s="61"/>
      <c r="AO10195" s="171"/>
      <c r="AP10195" s="61"/>
      <c r="AQ10195" s="61"/>
      <c r="AR10195" s="61"/>
      <c r="AS10195" s="61"/>
      <c r="AT10195" s="61"/>
      <c r="AU10195" s="61"/>
      <c r="AV10195" s="61"/>
      <c r="AW10195" s="61"/>
      <c r="AX10195" s="61"/>
      <c r="AY10195" s="61"/>
      <c r="AZ10195" s="61"/>
      <c r="BA10195" s="61"/>
    </row>
    <row r="10196" spans="39:53" x14ac:dyDescent="0.2">
      <c r="AM10196" s="61"/>
      <c r="AN10196" s="61"/>
      <c r="AO10196" s="171"/>
      <c r="AP10196" s="61"/>
      <c r="AQ10196" s="61"/>
      <c r="AR10196" s="61"/>
      <c r="AS10196" s="61"/>
      <c r="AT10196" s="61"/>
      <c r="AU10196" s="61"/>
      <c r="AV10196" s="61"/>
      <c r="AW10196" s="61"/>
      <c r="AX10196" s="61"/>
      <c r="AY10196" s="61"/>
      <c r="AZ10196" s="61"/>
      <c r="BA10196" s="61"/>
    </row>
    <row r="10197" spans="39:53" x14ac:dyDescent="0.2">
      <c r="AM10197" s="61"/>
      <c r="AN10197" s="61"/>
      <c r="AO10197" s="171"/>
      <c r="AP10197" s="61"/>
      <c r="AQ10197" s="61"/>
      <c r="AR10197" s="61"/>
      <c r="AS10197" s="61"/>
      <c r="AT10197" s="61"/>
      <c r="AU10197" s="61"/>
      <c r="AV10197" s="61"/>
      <c r="AW10197" s="61"/>
      <c r="AX10197" s="61"/>
      <c r="AY10197" s="61"/>
      <c r="AZ10197" s="61"/>
      <c r="BA10197" s="61"/>
    </row>
    <row r="10198" spans="39:53" x14ac:dyDescent="0.2">
      <c r="AM10198" s="61"/>
      <c r="AN10198" s="61"/>
      <c r="AO10198" s="171"/>
      <c r="AP10198" s="61"/>
      <c r="AQ10198" s="61"/>
      <c r="AR10198" s="61"/>
      <c r="AS10198" s="61"/>
      <c r="AT10198" s="61"/>
      <c r="AU10198" s="61"/>
      <c r="AV10198" s="61"/>
      <c r="AW10198" s="61"/>
      <c r="AX10198" s="61"/>
      <c r="AY10198" s="61"/>
      <c r="AZ10198" s="61"/>
      <c r="BA10198" s="61"/>
    </row>
    <row r="10199" spans="39:53" x14ac:dyDescent="0.2">
      <c r="AM10199" s="61"/>
      <c r="AN10199" s="61"/>
      <c r="AO10199" s="171"/>
      <c r="AP10199" s="61"/>
      <c r="AQ10199" s="61"/>
      <c r="AR10199" s="61"/>
      <c r="AS10199" s="61"/>
      <c r="AT10199" s="61"/>
      <c r="AU10199" s="61"/>
      <c r="AV10199" s="61"/>
      <c r="AW10199" s="61"/>
      <c r="AX10199" s="61"/>
      <c r="AY10199" s="61"/>
      <c r="AZ10199" s="61"/>
      <c r="BA10199" s="61"/>
    </row>
    <row r="10200" spans="39:53" x14ac:dyDescent="0.2">
      <c r="AM10200" s="61"/>
      <c r="AN10200" s="61"/>
      <c r="AO10200" s="171"/>
      <c r="AP10200" s="61"/>
      <c r="AQ10200" s="61"/>
      <c r="AR10200" s="61"/>
      <c r="AS10200" s="61"/>
      <c r="AT10200" s="61"/>
      <c r="AU10200" s="61"/>
      <c r="AV10200" s="61"/>
      <c r="AW10200" s="61"/>
      <c r="AX10200" s="61"/>
      <c r="AY10200" s="61"/>
      <c r="AZ10200" s="61"/>
      <c r="BA10200" s="61"/>
    </row>
    <row r="10201" spans="39:53" x14ac:dyDescent="0.2">
      <c r="AM10201" s="61"/>
      <c r="AN10201" s="61"/>
      <c r="AO10201" s="171"/>
      <c r="AP10201" s="61"/>
      <c r="AQ10201" s="61"/>
      <c r="AR10201" s="61"/>
      <c r="AS10201" s="61"/>
      <c r="AT10201" s="61"/>
      <c r="AU10201" s="61"/>
      <c r="AV10201" s="61"/>
      <c r="AW10201" s="61"/>
      <c r="AX10201" s="61"/>
      <c r="AY10201" s="61"/>
      <c r="AZ10201" s="61"/>
      <c r="BA10201" s="61"/>
    </row>
    <row r="10202" spans="39:53" x14ac:dyDescent="0.2">
      <c r="AM10202" s="61"/>
      <c r="AN10202" s="61"/>
      <c r="AO10202" s="171"/>
      <c r="AP10202" s="61"/>
      <c r="AQ10202" s="61"/>
      <c r="AR10202" s="61"/>
      <c r="AS10202" s="61"/>
      <c r="AT10202" s="61"/>
      <c r="AU10202" s="61"/>
      <c r="AV10202" s="61"/>
      <c r="AW10202" s="61"/>
      <c r="AX10202" s="61"/>
      <c r="AY10202" s="61"/>
      <c r="AZ10202" s="61"/>
      <c r="BA10202" s="61"/>
    </row>
    <row r="10203" spans="39:53" x14ac:dyDescent="0.2">
      <c r="AM10203" s="61"/>
      <c r="AN10203" s="61"/>
      <c r="AO10203" s="171"/>
      <c r="AP10203" s="61"/>
      <c r="AQ10203" s="61"/>
      <c r="AR10203" s="61"/>
      <c r="AS10203" s="61"/>
      <c r="AT10203" s="61"/>
      <c r="AU10203" s="61"/>
      <c r="AV10203" s="61"/>
      <c r="AW10203" s="61"/>
      <c r="AX10203" s="61"/>
      <c r="AY10203" s="61"/>
      <c r="AZ10203" s="61"/>
      <c r="BA10203" s="61"/>
    </row>
    <row r="10204" spans="39:53" x14ac:dyDescent="0.2">
      <c r="AM10204" s="61"/>
      <c r="AN10204" s="61"/>
      <c r="AO10204" s="171"/>
      <c r="AP10204" s="61"/>
      <c r="AQ10204" s="61"/>
      <c r="AR10204" s="61"/>
      <c r="AS10204" s="61"/>
      <c r="AT10204" s="61"/>
      <c r="AU10204" s="61"/>
      <c r="AV10204" s="61"/>
      <c r="AW10204" s="61"/>
      <c r="AX10204" s="61"/>
      <c r="AY10204" s="61"/>
      <c r="AZ10204" s="61"/>
      <c r="BA10204" s="61"/>
    </row>
    <row r="10205" spans="39:53" x14ac:dyDescent="0.2">
      <c r="AM10205" s="61"/>
      <c r="AN10205" s="61"/>
      <c r="AO10205" s="171"/>
      <c r="AP10205" s="61"/>
      <c r="AQ10205" s="61"/>
      <c r="AR10205" s="61"/>
      <c r="AS10205" s="61"/>
      <c r="AT10205" s="61"/>
      <c r="AU10205" s="61"/>
      <c r="AV10205" s="61"/>
      <c r="AW10205" s="61"/>
      <c r="AX10205" s="61"/>
      <c r="AY10205" s="61"/>
      <c r="AZ10205" s="61"/>
      <c r="BA10205" s="61"/>
    </row>
    <row r="10206" spans="39:53" x14ac:dyDescent="0.2">
      <c r="AM10206" s="61"/>
      <c r="AN10206" s="61"/>
      <c r="AO10206" s="171"/>
      <c r="AP10206" s="61"/>
      <c r="AQ10206" s="61"/>
      <c r="AR10206" s="61"/>
      <c r="AS10206" s="61"/>
      <c r="AT10206" s="61"/>
      <c r="AU10206" s="61"/>
      <c r="AV10206" s="61"/>
      <c r="AW10206" s="61"/>
      <c r="AX10206" s="61"/>
      <c r="AY10206" s="61"/>
      <c r="AZ10206" s="61"/>
      <c r="BA10206" s="61"/>
    </row>
    <row r="10207" spans="39:53" x14ac:dyDescent="0.2">
      <c r="AM10207" s="61"/>
      <c r="AN10207" s="61"/>
      <c r="AO10207" s="171"/>
      <c r="AP10207" s="61"/>
      <c r="AQ10207" s="61"/>
      <c r="AR10207" s="61"/>
      <c r="AS10207" s="61"/>
      <c r="AT10207" s="61"/>
      <c r="AU10207" s="61"/>
      <c r="AV10207" s="61"/>
      <c r="AW10207" s="61"/>
      <c r="AX10207" s="61"/>
      <c r="AY10207" s="61"/>
      <c r="AZ10207" s="61"/>
      <c r="BA10207" s="61"/>
    </row>
    <row r="10208" spans="39:53" x14ac:dyDescent="0.2">
      <c r="AM10208" s="61"/>
      <c r="AN10208" s="61"/>
      <c r="AO10208" s="171"/>
      <c r="AP10208" s="61"/>
      <c r="AQ10208" s="61"/>
      <c r="AR10208" s="61"/>
      <c r="AS10208" s="61"/>
      <c r="AT10208" s="61"/>
      <c r="AU10208" s="61"/>
      <c r="AV10208" s="61"/>
      <c r="AW10208" s="61"/>
      <c r="AX10208" s="61"/>
      <c r="AY10208" s="61"/>
      <c r="AZ10208" s="61"/>
      <c r="BA10208" s="61"/>
    </row>
    <row r="10209" spans="39:53" x14ac:dyDescent="0.2">
      <c r="AM10209" s="61"/>
      <c r="AN10209" s="61"/>
      <c r="AO10209" s="171"/>
      <c r="AP10209" s="61"/>
      <c r="AQ10209" s="61"/>
      <c r="AR10209" s="61"/>
      <c r="AS10209" s="61"/>
      <c r="AT10209" s="61"/>
      <c r="AU10209" s="61"/>
      <c r="AV10209" s="61"/>
      <c r="AW10209" s="61"/>
      <c r="AX10209" s="61"/>
      <c r="AY10209" s="61"/>
      <c r="AZ10209" s="61"/>
      <c r="BA10209" s="61"/>
    </row>
    <row r="10210" spans="39:53" x14ac:dyDescent="0.2">
      <c r="AM10210" s="61"/>
      <c r="AN10210" s="61"/>
      <c r="AO10210" s="171"/>
      <c r="AP10210" s="61"/>
      <c r="AQ10210" s="61"/>
      <c r="AR10210" s="61"/>
      <c r="AS10210" s="61"/>
      <c r="AT10210" s="61"/>
      <c r="AU10210" s="61"/>
      <c r="AV10210" s="61"/>
      <c r="AW10210" s="61"/>
      <c r="AX10210" s="61"/>
      <c r="AY10210" s="61"/>
      <c r="AZ10210" s="61"/>
      <c r="BA10210" s="61"/>
    </row>
    <row r="10211" spans="39:53" x14ac:dyDescent="0.2">
      <c r="AM10211" s="61"/>
      <c r="AN10211" s="61"/>
      <c r="AO10211" s="171"/>
      <c r="AP10211" s="61"/>
      <c r="AQ10211" s="61"/>
      <c r="AR10211" s="61"/>
      <c r="AS10211" s="61"/>
      <c r="AT10211" s="61"/>
      <c r="AU10211" s="61"/>
      <c r="AV10211" s="61"/>
      <c r="AW10211" s="61"/>
      <c r="AX10211" s="61"/>
      <c r="AY10211" s="61"/>
      <c r="AZ10211" s="61"/>
      <c r="BA10211" s="61"/>
    </row>
    <row r="10212" spans="39:53" x14ac:dyDescent="0.2">
      <c r="AM10212" s="61"/>
      <c r="AN10212" s="61"/>
      <c r="AO10212" s="171"/>
      <c r="AP10212" s="61"/>
      <c r="AQ10212" s="61"/>
      <c r="AR10212" s="61"/>
      <c r="AS10212" s="61"/>
      <c r="AT10212" s="61"/>
      <c r="AU10212" s="61"/>
      <c r="AV10212" s="61"/>
      <c r="AW10212" s="61"/>
      <c r="AX10212" s="61"/>
      <c r="AY10212" s="61"/>
      <c r="AZ10212" s="61"/>
      <c r="BA10212" s="61"/>
    </row>
    <row r="10213" spans="39:53" x14ac:dyDescent="0.2">
      <c r="AM10213" s="61"/>
      <c r="AN10213" s="61"/>
      <c r="AO10213" s="171"/>
      <c r="AP10213" s="61"/>
      <c r="AQ10213" s="61"/>
      <c r="AR10213" s="61"/>
      <c r="AS10213" s="61"/>
      <c r="AT10213" s="61"/>
      <c r="AU10213" s="61"/>
      <c r="AV10213" s="61"/>
      <c r="AW10213" s="61"/>
      <c r="AX10213" s="61"/>
      <c r="AY10213" s="61"/>
      <c r="AZ10213" s="61"/>
      <c r="BA10213" s="61"/>
    </row>
    <row r="10214" spans="39:53" x14ac:dyDescent="0.2">
      <c r="AM10214" s="61"/>
      <c r="AN10214" s="61"/>
      <c r="AO10214" s="171"/>
      <c r="AP10214" s="61"/>
      <c r="AQ10214" s="61"/>
      <c r="AR10214" s="61"/>
      <c r="AS10214" s="61"/>
      <c r="AT10214" s="61"/>
      <c r="AU10214" s="61"/>
      <c r="AV10214" s="61"/>
      <c r="AW10214" s="61"/>
      <c r="AX10214" s="61"/>
      <c r="AY10214" s="61"/>
      <c r="AZ10214" s="61"/>
      <c r="BA10214" s="61"/>
    </row>
    <row r="10215" spans="39:53" x14ac:dyDescent="0.2">
      <c r="AM10215" s="61"/>
      <c r="AN10215" s="61"/>
      <c r="AO10215" s="171"/>
      <c r="AP10215" s="61"/>
      <c r="AQ10215" s="61"/>
      <c r="AR10215" s="61"/>
      <c r="AS10215" s="61"/>
      <c r="AT10215" s="61"/>
      <c r="AU10215" s="61"/>
      <c r="AV10215" s="61"/>
      <c r="AW10215" s="61"/>
      <c r="AX10215" s="61"/>
      <c r="AY10215" s="61"/>
      <c r="AZ10215" s="61"/>
      <c r="BA10215" s="61"/>
    </row>
    <row r="10216" spans="39:53" x14ac:dyDescent="0.2">
      <c r="AM10216" s="61"/>
      <c r="AN10216" s="61"/>
      <c r="AO10216" s="171"/>
      <c r="AP10216" s="61"/>
      <c r="AQ10216" s="61"/>
      <c r="AR10216" s="61"/>
      <c r="AS10216" s="61"/>
      <c r="AT10216" s="61"/>
      <c r="AU10216" s="61"/>
      <c r="AV10216" s="61"/>
      <c r="AW10216" s="61"/>
      <c r="AX10216" s="61"/>
      <c r="AY10216" s="61"/>
      <c r="AZ10216" s="61"/>
      <c r="BA10216" s="61"/>
    </row>
    <row r="10217" spans="39:53" x14ac:dyDescent="0.2">
      <c r="AM10217" s="61"/>
      <c r="AN10217" s="61"/>
      <c r="AO10217" s="171"/>
      <c r="AP10217" s="61"/>
      <c r="AQ10217" s="61"/>
      <c r="AR10217" s="61"/>
      <c r="AS10217" s="61"/>
      <c r="AT10217" s="61"/>
      <c r="AU10217" s="61"/>
      <c r="AV10217" s="61"/>
      <c r="AW10217" s="61"/>
      <c r="AX10217" s="61"/>
      <c r="AY10217" s="61"/>
      <c r="AZ10217" s="61"/>
      <c r="BA10217" s="61"/>
    </row>
    <row r="10218" spans="39:53" x14ac:dyDescent="0.2">
      <c r="AM10218" s="61"/>
      <c r="AN10218" s="61"/>
      <c r="AO10218" s="171"/>
      <c r="AP10218" s="61"/>
      <c r="AQ10218" s="61"/>
      <c r="AR10218" s="61"/>
      <c r="AS10218" s="61"/>
      <c r="AT10218" s="61"/>
      <c r="AU10218" s="61"/>
      <c r="AV10218" s="61"/>
      <c r="AW10218" s="61"/>
      <c r="AX10218" s="61"/>
      <c r="AY10218" s="61"/>
      <c r="AZ10218" s="61"/>
      <c r="BA10218" s="61"/>
    </row>
    <row r="10219" spans="39:53" x14ac:dyDescent="0.2">
      <c r="AM10219" s="61"/>
      <c r="AN10219" s="61"/>
      <c r="AO10219" s="171"/>
      <c r="AP10219" s="61"/>
      <c r="AQ10219" s="61"/>
      <c r="AR10219" s="61"/>
      <c r="AS10219" s="61"/>
      <c r="AT10219" s="61"/>
      <c r="AU10219" s="61"/>
      <c r="AV10219" s="61"/>
      <c r="AW10219" s="61"/>
      <c r="AX10219" s="61"/>
      <c r="AY10219" s="61"/>
      <c r="AZ10219" s="61"/>
      <c r="BA10219" s="61"/>
    </row>
    <row r="10220" spans="39:53" x14ac:dyDescent="0.2">
      <c r="AM10220" s="61"/>
      <c r="AN10220" s="61"/>
      <c r="AO10220" s="171"/>
      <c r="AP10220" s="61"/>
      <c r="AQ10220" s="61"/>
      <c r="AR10220" s="61"/>
      <c r="AS10220" s="61"/>
      <c r="AT10220" s="61"/>
      <c r="AU10220" s="61"/>
      <c r="AV10220" s="61"/>
      <c r="AW10220" s="61"/>
      <c r="AX10220" s="61"/>
      <c r="AY10220" s="61"/>
      <c r="AZ10220" s="61"/>
      <c r="BA10220" s="61"/>
    </row>
    <row r="10221" spans="39:53" x14ac:dyDescent="0.2">
      <c r="AM10221" s="61"/>
      <c r="AN10221" s="61"/>
      <c r="AO10221" s="171"/>
      <c r="AP10221" s="61"/>
      <c r="AQ10221" s="61"/>
      <c r="AR10221" s="61"/>
      <c r="AS10221" s="61"/>
      <c r="AT10221" s="61"/>
      <c r="AU10221" s="61"/>
      <c r="AV10221" s="61"/>
      <c r="AW10221" s="61"/>
      <c r="AX10221" s="61"/>
      <c r="AY10221" s="61"/>
      <c r="AZ10221" s="61"/>
      <c r="BA10221" s="61"/>
    </row>
    <row r="10222" spans="39:53" x14ac:dyDescent="0.2">
      <c r="AM10222" s="61"/>
      <c r="AN10222" s="61"/>
      <c r="AO10222" s="171"/>
      <c r="AP10222" s="61"/>
      <c r="AQ10222" s="61"/>
      <c r="AR10222" s="61"/>
      <c r="AS10222" s="61"/>
      <c r="AT10222" s="61"/>
      <c r="AU10222" s="61"/>
      <c r="AV10222" s="61"/>
      <c r="AW10222" s="61"/>
      <c r="AX10222" s="61"/>
      <c r="AY10222" s="61"/>
      <c r="AZ10222" s="61"/>
      <c r="BA10222" s="61"/>
    </row>
    <row r="10223" spans="39:53" x14ac:dyDescent="0.2">
      <c r="AM10223" s="61"/>
      <c r="AN10223" s="61"/>
      <c r="AO10223" s="171"/>
      <c r="AP10223" s="61"/>
      <c r="AQ10223" s="61"/>
      <c r="AR10223" s="61"/>
      <c r="AS10223" s="61"/>
      <c r="AT10223" s="61"/>
      <c r="AU10223" s="61"/>
      <c r="AV10223" s="61"/>
      <c r="AW10223" s="61"/>
      <c r="AX10223" s="61"/>
      <c r="AY10223" s="61"/>
      <c r="AZ10223" s="61"/>
      <c r="BA10223" s="61"/>
    </row>
    <row r="10224" spans="39:53" x14ac:dyDescent="0.2">
      <c r="AM10224" s="61"/>
      <c r="AN10224" s="61"/>
      <c r="AO10224" s="171"/>
      <c r="AP10224" s="61"/>
      <c r="AQ10224" s="61"/>
      <c r="AR10224" s="61"/>
      <c r="AS10224" s="61"/>
      <c r="AT10224" s="61"/>
      <c r="AU10224" s="61"/>
      <c r="AV10224" s="61"/>
      <c r="AW10224" s="61"/>
      <c r="AX10224" s="61"/>
      <c r="AY10224" s="61"/>
      <c r="AZ10224" s="61"/>
      <c r="BA10224" s="61"/>
    </row>
    <row r="10225" spans="39:53" x14ac:dyDescent="0.2">
      <c r="AM10225" s="61"/>
      <c r="AN10225" s="61"/>
      <c r="AO10225" s="171"/>
      <c r="AP10225" s="61"/>
      <c r="AQ10225" s="61"/>
      <c r="AR10225" s="61"/>
      <c r="AS10225" s="61"/>
      <c r="AT10225" s="61"/>
      <c r="AU10225" s="61"/>
      <c r="AV10225" s="61"/>
      <c r="AW10225" s="61"/>
      <c r="AX10225" s="61"/>
      <c r="AY10225" s="61"/>
      <c r="AZ10225" s="61"/>
      <c r="BA10225" s="61"/>
    </row>
    <row r="10226" spans="39:53" x14ac:dyDescent="0.2">
      <c r="AM10226" s="61"/>
      <c r="AN10226" s="61"/>
      <c r="AO10226" s="171"/>
      <c r="AP10226" s="61"/>
      <c r="AQ10226" s="61"/>
      <c r="AR10226" s="61"/>
      <c r="AS10226" s="61"/>
      <c r="AT10226" s="61"/>
      <c r="AU10226" s="61"/>
      <c r="AV10226" s="61"/>
      <c r="AW10226" s="61"/>
      <c r="AX10226" s="61"/>
      <c r="AY10226" s="61"/>
      <c r="AZ10226" s="61"/>
      <c r="BA10226" s="61"/>
    </row>
    <row r="10227" spans="39:53" x14ac:dyDescent="0.2">
      <c r="AM10227" s="61"/>
      <c r="AN10227" s="61"/>
      <c r="AO10227" s="171"/>
      <c r="AP10227" s="61"/>
      <c r="AQ10227" s="61"/>
      <c r="AR10227" s="61"/>
      <c r="AS10227" s="61"/>
      <c r="AT10227" s="61"/>
      <c r="AU10227" s="61"/>
      <c r="AV10227" s="61"/>
      <c r="AW10227" s="61"/>
      <c r="AX10227" s="61"/>
      <c r="AY10227" s="61"/>
      <c r="AZ10227" s="61"/>
      <c r="BA10227" s="61"/>
    </row>
    <row r="10228" spans="39:53" x14ac:dyDescent="0.2">
      <c r="AM10228" s="61"/>
      <c r="AN10228" s="61"/>
      <c r="AO10228" s="171"/>
      <c r="AP10228" s="61"/>
      <c r="AQ10228" s="61"/>
      <c r="AR10228" s="61"/>
      <c r="AS10228" s="61"/>
      <c r="AT10228" s="61"/>
      <c r="AU10228" s="61"/>
      <c r="AV10228" s="61"/>
      <c r="AW10228" s="61"/>
      <c r="AX10228" s="61"/>
      <c r="AY10228" s="61"/>
      <c r="AZ10228" s="61"/>
      <c r="BA10228" s="61"/>
    </row>
    <row r="10229" spans="39:53" x14ac:dyDescent="0.2">
      <c r="AM10229" s="61"/>
      <c r="AN10229" s="61"/>
      <c r="AO10229" s="171"/>
      <c r="AP10229" s="61"/>
      <c r="AQ10229" s="61"/>
      <c r="AR10229" s="61"/>
      <c r="AS10229" s="61"/>
      <c r="AT10229" s="61"/>
      <c r="AU10229" s="61"/>
      <c r="AV10229" s="61"/>
      <c r="AW10229" s="61"/>
      <c r="AX10229" s="61"/>
      <c r="AY10229" s="61"/>
      <c r="AZ10229" s="61"/>
      <c r="BA10229" s="61"/>
    </row>
    <row r="10230" spans="39:53" x14ac:dyDescent="0.2">
      <c r="AM10230" s="61"/>
      <c r="AN10230" s="61"/>
      <c r="AO10230" s="171"/>
      <c r="AP10230" s="61"/>
      <c r="AQ10230" s="61"/>
      <c r="AR10230" s="61"/>
      <c r="AS10230" s="61"/>
      <c r="AT10230" s="61"/>
      <c r="AU10230" s="61"/>
      <c r="AV10230" s="61"/>
      <c r="AW10230" s="61"/>
      <c r="AX10230" s="61"/>
      <c r="AY10230" s="61"/>
      <c r="AZ10230" s="61"/>
      <c r="BA10230" s="61"/>
    </row>
    <row r="10231" spans="39:53" x14ac:dyDescent="0.2">
      <c r="AM10231" s="61"/>
      <c r="AN10231" s="61"/>
      <c r="AO10231" s="171"/>
      <c r="AP10231" s="61"/>
      <c r="AQ10231" s="61"/>
      <c r="AR10231" s="61"/>
      <c r="AS10231" s="61"/>
      <c r="AT10231" s="61"/>
      <c r="AU10231" s="61"/>
      <c r="AV10231" s="61"/>
      <c r="AW10231" s="61"/>
      <c r="AX10231" s="61"/>
      <c r="AY10231" s="61"/>
      <c r="AZ10231" s="61"/>
      <c r="BA10231" s="61"/>
    </row>
    <row r="10232" spans="39:53" x14ac:dyDescent="0.2">
      <c r="AM10232" s="61"/>
      <c r="AN10232" s="61"/>
      <c r="AO10232" s="171"/>
      <c r="AP10232" s="61"/>
      <c r="AQ10232" s="61"/>
      <c r="AR10232" s="61"/>
      <c r="AS10232" s="61"/>
      <c r="AT10232" s="61"/>
      <c r="AU10232" s="61"/>
      <c r="AV10232" s="61"/>
      <c r="AW10232" s="61"/>
      <c r="AX10232" s="61"/>
      <c r="AY10232" s="61"/>
      <c r="AZ10232" s="61"/>
      <c r="BA10232" s="61"/>
    </row>
    <row r="10233" spans="39:53" x14ac:dyDescent="0.2">
      <c r="AM10233" s="61"/>
      <c r="AN10233" s="61"/>
      <c r="AO10233" s="171"/>
      <c r="AP10233" s="61"/>
      <c r="AQ10233" s="61"/>
      <c r="AR10233" s="61"/>
      <c r="AS10233" s="61"/>
      <c r="AT10233" s="61"/>
      <c r="AU10233" s="61"/>
      <c r="AV10233" s="61"/>
      <c r="AW10233" s="61"/>
      <c r="AX10233" s="61"/>
      <c r="AY10233" s="61"/>
      <c r="AZ10233" s="61"/>
      <c r="BA10233" s="61"/>
    </row>
    <row r="10234" spans="39:53" x14ac:dyDescent="0.2">
      <c r="AM10234" s="61"/>
      <c r="AN10234" s="61"/>
      <c r="AO10234" s="171"/>
      <c r="AP10234" s="61"/>
      <c r="AQ10234" s="61"/>
      <c r="AR10234" s="61"/>
      <c r="AS10234" s="61"/>
      <c r="AT10234" s="61"/>
      <c r="AU10234" s="61"/>
      <c r="AV10234" s="61"/>
      <c r="AW10234" s="61"/>
      <c r="AX10234" s="61"/>
      <c r="AY10234" s="61"/>
      <c r="AZ10234" s="61"/>
      <c r="BA10234" s="61"/>
    </row>
    <row r="10235" spans="39:53" x14ac:dyDescent="0.2">
      <c r="AM10235" s="61"/>
      <c r="AN10235" s="61"/>
      <c r="AO10235" s="171"/>
      <c r="AP10235" s="61"/>
      <c r="AQ10235" s="61"/>
      <c r="AR10235" s="61"/>
      <c r="AS10235" s="61"/>
      <c r="AT10235" s="61"/>
      <c r="AU10235" s="61"/>
      <c r="AV10235" s="61"/>
      <c r="AW10235" s="61"/>
      <c r="AX10235" s="61"/>
      <c r="AY10235" s="61"/>
      <c r="AZ10235" s="61"/>
      <c r="BA10235" s="61"/>
    </row>
    <row r="10236" spans="39:53" x14ac:dyDescent="0.2">
      <c r="AM10236" s="61"/>
      <c r="AN10236" s="61"/>
      <c r="AO10236" s="171"/>
      <c r="AP10236" s="61"/>
      <c r="AQ10236" s="61"/>
      <c r="AR10236" s="61"/>
      <c r="AS10236" s="61"/>
      <c r="AT10236" s="61"/>
      <c r="AU10236" s="61"/>
      <c r="AV10236" s="61"/>
      <c r="AW10236" s="61"/>
      <c r="AX10236" s="61"/>
      <c r="AY10236" s="61"/>
      <c r="AZ10236" s="61"/>
      <c r="BA10236" s="61"/>
    </row>
    <row r="10237" spans="39:53" x14ac:dyDescent="0.2">
      <c r="AM10237" s="61"/>
      <c r="AN10237" s="61"/>
      <c r="AO10237" s="171"/>
      <c r="AP10237" s="61"/>
      <c r="AQ10237" s="61"/>
      <c r="AR10237" s="61"/>
      <c r="AS10237" s="61"/>
      <c r="AT10237" s="61"/>
      <c r="AU10237" s="61"/>
      <c r="AV10237" s="61"/>
      <c r="AW10237" s="61"/>
      <c r="AX10237" s="61"/>
      <c r="AY10237" s="61"/>
      <c r="AZ10237" s="61"/>
      <c r="BA10237" s="61"/>
    </row>
    <row r="10238" spans="39:53" x14ac:dyDescent="0.2">
      <c r="AM10238" s="61"/>
      <c r="AN10238" s="61"/>
      <c r="AO10238" s="171"/>
      <c r="AP10238" s="61"/>
      <c r="AQ10238" s="61"/>
      <c r="AR10238" s="61"/>
      <c r="AS10238" s="61"/>
      <c r="AT10238" s="61"/>
      <c r="AU10238" s="61"/>
      <c r="AV10238" s="61"/>
      <c r="AW10238" s="61"/>
      <c r="AX10238" s="61"/>
      <c r="AY10238" s="61"/>
      <c r="AZ10238" s="61"/>
      <c r="BA10238" s="61"/>
    </row>
    <row r="10239" spans="39:53" x14ac:dyDescent="0.2">
      <c r="AM10239" s="61"/>
      <c r="AN10239" s="61"/>
      <c r="AO10239" s="171"/>
      <c r="AP10239" s="61"/>
      <c r="AQ10239" s="61"/>
      <c r="AR10239" s="61"/>
      <c r="AS10239" s="61"/>
      <c r="AT10239" s="61"/>
      <c r="AU10239" s="61"/>
      <c r="AV10239" s="61"/>
      <c r="AW10239" s="61"/>
      <c r="AX10239" s="61"/>
      <c r="AY10239" s="61"/>
      <c r="AZ10239" s="61"/>
      <c r="BA10239" s="61"/>
    </row>
    <row r="10240" spans="39:53" x14ac:dyDescent="0.2">
      <c r="AM10240" s="61"/>
      <c r="AN10240" s="61"/>
      <c r="AO10240" s="171"/>
      <c r="AP10240" s="61"/>
      <c r="AQ10240" s="61"/>
      <c r="AR10240" s="61"/>
      <c r="AS10240" s="61"/>
      <c r="AT10240" s="61"/>
      <c r="AU10240" s="61"/>
      <c r="AV10240" s="61"/>
      <c r="AW10240" s="61"/>
      <c r="AX10240" s="61"/>
      <c r="AY10240" s="61"/>
      <c r="AZ10240" s="61"/>
      <c r="BA10240" s="61"/>
    </row>
    <row r="10241" spans="39:53" x14ac:dyDescent="0.2">
      <c r="AM10241" s="61"/>
      <c r="AN10241" s="61"/>
      <c r="AO10241" s="171"/>
      <c r="AP10241" s="61"/>
      <c r="AQ10241" s="61"/>
      <c r="AR10241" s="61"/>
      <c r="AS10241" s="61"/>
      <c r="AT10241" s="61"/>
      <c r="AU10241" s="61"/>
      <c r="AV10241" s="61"/>
      <c r="AW10241" s="61"/>
      <c r="AX10241" s="61"/>
      <c r="AY10241" s="61"/>
      <c r="AZ10241" s="61"/>
      <c r="BA10241" s="61"/>
    </row>
    <row r="10242" spans="39:53" x14ac:dyDescent="0.2">
      <c r="AM10242" s="61"/>
      <c r="AN10242" s="61"/>
      <c r="AO10242" s="171"/>
      <c r="AP10242" s="61"/>
      <c r="AQ10242" s="61"/>
      <c r="AR10242" s="61"/>
      <c r="AS10242" s="61"/>
      <c r="AT10242" s="61"/>
      <c r="AU10242" s="61"/>
      <c r="AV10242" s="61"/>
      <c r="AW10242" s="61"/>
      <c r="AX10242" s="61"/>
      <c r="AY10242" s="61"/>
      <c r="AZ10242" s="61"/>
      <c r="BA10242" s="61"/>
    </row>
    <row r="10243" spans="39:53" x14ac:dyDescent="0.2">
      <c r="AM10243" s="61"/>
      <c r="AN10243" s="61"/>
      <c r="AO10243" s="171"/>
      <c r="AP10243" s="61"/>
      <c r="AQ10243" s="61"/>
      <c r="AR10243" s="61"/>
      <c r="AS10243" s="61"/>
      <c r="AT10243" s="61"/>
      <c r="AU10243" s="61"/>
      <c r="AV10243" s="61"/>
      <c r="AW10243" s="61"/>
      <c r="AX10243" s="61"/>
      <c r="AY10243" s="61"/>
      <c r="AZ10243" s="61"/>
      <c r="BA10243" s="61"/>
    </row>
    <row r="10244" spans="39:53" x14ac:dyDescent="0.2">
      <c r="AM10244" s="61"/>
      <c r="AN10244" s="61"/>
      <c r="AO10244" s="171"/>
      <c r="AP10244" s="61"/>
      <c r="AQ10244" s="61"/>
      <c r="AR10244" s="61"/>
      <c r="AS10244" s="61"/>
      <c r="AT10244" s="61"/>
      <c r="AU10244" s="61"/>
      <c r="AV10244" s="61"/>
      <c r="AW10244" s="61"/>
      <c r="AX10244" s="61"/>
      <c r="AY10244" s="61"/>
      <c r="AZ10244" s="61"/>
      <c r="BA10244" s="61"/>
    </row>
    <row r="10245" spans="39:53" x14ac:dyDescent="0.2">
      <c r="AM10245" s="61"/>
      <c r="AN10245" s="61"/>
      <c r="AO10245" s="171"/>
      <c r="AP10245" s="61"/>
      <c r="AQ10245" s="61"/>
      <c r="AR10245" s="61"/>
      <c r="AS10245" s="61"/>
      <c r="AT10245" s="61"/>
      <c r="AU10245" s="61"/>
      <c r="AV10245" s="61"/>
      <c r="AW10245" s="61"/>
      <c r="AX10245" s="61"/>
      <c r="AY10245" s="61"/>
      <c r="AZ10245" s="61"/>
      <c r="BA10245" s="61"/>
    </row>
    <row r="10246" spans="39:53" x14ac:dyDescent="0.2">
      <c r="AM10246" s="61"/>
      <c r="AN10246" s="61"/>
      <c r="AO10246" s="171"/>
      <c r="AP10246" s="61"/>
      <c r="AQ10246" s="61"/>
      <c r="AR10246" s="61"/>
      <c r="AS10246" s="61"/>
      <c r="AT10246" s="61"/>
      <c r="AU10246" s="61"/>
      <c r="AV10246" s="61"/>
      <c r="AW10246" s="61"/>
      <c r="AX10246" s="61"/>
      <c r="AY10246" s="61"/>
      <c r="AZ10246" s="61"/>
      <c r="BA10246" s="61"/>
    </row>
    <row r="10247" spans="39:53" x14ac:dyDescent="0.2">
      <c r="AM10247" s="61"/>
      <c r="AN10247" s="61"/>
      <c r="AO10247" s="171"/>
      <c r="AP10247" s="61"/>
      <c r="AQ10247" s="61"/>
      <c r="AR10247" s="61"/>
      <c r="AS10247" s="61"/>
      <c r="AT10247" s="61"/>
      <c r="AU10247" s="61"/>
      <c r="AV10247" s="61"/>
      <c r="AW10247" s="61"/>
      <c r="AX10247" s="61"/>
      <c r="AY10247" s="61"/>
      <c r="AZ10247" s="61"/>
      <c r="BA10247" s="61"/>
    </row>
    <row r="10248" spans="39:53" x14ac:dyDescent="0.2">
      <c r="AM10248" s="61"/>
      <c r="AN10248" s="61"/>
      <c r="AO10248" s="171"/>
      <c r="AP10248" s="61"/>
      <c r="AQ10248" s="61"/>
      <c r="AR10248" s="61"/>
      <c r="AS10248" s="61"/>
      <c r="AT10248" s="61"/>
      <c r="AU10248" s="61"/>
      <c r="AV10248" s="61"/>
      <c r="AW10248" s="61"/>
      <c r="AX10248" s="61"/>
      <c r="AY10248" s="61"/>
      <c r="AZ10248" s="61"/>
      <c r="BA10248" s="61"/>
    </row>
    <row r="10249" spans="39:53" x14ac:dyDescent="0.2">
      <c r="AM10249" s="61"/>
      <c r="AN10249" s="61"/>
      <c r="AO10249" s="171"/>
      <c r="AP10249" s="61"/>
      <c r="AQ10249" s="61"/>
      <c r="AR10249" s="61"/>
      <c r="AS10249" s="61"/>
      <c r="AT10249" s="61"/>
      <c r="AU10249" s="61"/>
      <c r="AV10249" s="61"/>
      <c r="AW10249" s="61"/>
      <c r="AX10249" s="61"/>
      <c r="AY10249" s="61"/>
      <c r="AZ10249" s="61"/>
      <c r="BA10249" s="61"/>
    </row>
    <row r="10250" spans="39:53" x14ac:dyDescent="0.2">
      <c r="AM10250" s="61"/>
      <c r="AN10250" s="61"/>
      <c r="AO10250" s="171"/>
      <c r="AP10250" s="61"/>
      <c r="AQ10250" s="61"/>
      <c r="AR10250" s="61"/>
      <c r="AS10250" s="61"/>
      <c r="AT10250" s="61"/>
      <c r="AU10250" s="61"/>
      <c r="AV10250" s="61"/>
      <c r="AW10250" s="61"/>
      <c r="AX10250" s="61"/>
      <c r="AY10250" s="61"/>
      <c r="AZ10250" s="61"/>
      <c r="BA10250" s="61"/>
    </row>
    <row r="10251" spans="39:53" x14ac:dyDescent="0.2">
      <c r="AM10251" s="61"/>
      <c r="AN10251" s="61"/>
      <c r="AO10251" s="171"/>
      <c r="AP10251" s="61"/>
      <c r="AQ10251" s="61"/>
      <c r="AR10251" s="61"/>
      <c r="AS10251" s="61"/>
      <c r="AT10251" s="61"/>
      <c r="AU10251" s="61"/>
      <c r="AV10251" s="61"/>
      <c r="AW10251" s="61"/>
      <c r="AX10251" s="61"/>
      <c r="AY10251" s="61"/>
      <c r="AZ10251" s="61"/>
      <c r="BA10251" s="61"/>
    </row>
    <row r="10252" spans="39:53" x14ac:dyDescent="0.2">
      <c r="AM10252" s="61"/>
      <c r="AN10252" s="61"/>
      <c r="AO10252" s="171"/>
      <c r="AP10252" s="61"/>
      <c r="AQ10252" s="61"/>
      <c r="AR10252" s="61"/>
      <c r="AS10252" s="61"/>
      <c r="AT10252" s="61"/>
      <c r="AU10252" s="61"/>
      <c r="AV10252" s="61"/>
      <c r="AW10252" s="61"/>
      <c r="AX10252" s="61"/>
      <c r="AY10252" s="61"/>
      <c r="AZ10252" s="61"/>
      <c r="BA10252" s="61"/>
    </row>
    <row r="10253" spans="39:53" x14ac:dyDescent="0.2">
      <c r="AM10253" s="61"/>
      <c r="AN10253" s="61"/>
      <c r="AO10253" s="171"/>
      <c r="AP10253" s="61"/>
      <c r="AQ10253" s="61"/>
      <c r="AR10253" s="61"/>
      <c r="AS10253" s="61"/>
      <c r="AT10253" s="61"/>
      <c r="AU10253" s="61"/>
      <c r="AV10253" s="61"/>
      <c r="AW10253" s="61"/>
      <c r="AX10253" s="61"/>
      <c r="AY10253" s="61"/>
      <c r="AZ10253" s="61"/>
      <c r="BA10253" s="61"/>
    </row>
    <row r="10254" spans="39:53" x14ac:dyDescent="0.2">
      <c r="AM10254" s="61"/>
      <c r="AN10254" s="61"/>
      <c r="AO10254" s="171"/>
      <c r="AP10254" s="61"/>
      <c r="AQ10254" s="61"/>
      <c r="AR10254" s="61"/>
      <c r="AS10254" s="61"/>
      <c r="AT10254" s="61"/>
      <c r="AU10254" s="61"/>
      <c r="AV10254" s="61"/>
      <c r="AW10254" s="61"/>
      <c r="AX10254" s="61"/>
      <c r="AY10254" s="61"/>
      <c r="AZ10254" s="61"/>
      <c r="BA10254" s="61"/>
    </row>
    <row r="10255" spans="39:53" x14ac:dyDescent="0.2">
      <c r="AM10255" s="61"/>
      <c r="AN10255" s="61"/>
      <c r="AO10255" s="171"/>
      <c r="AP10255" s="61"/>
      <c r="AQ10255" s="61"/>
      <c r="AR10255" s="61"/>
      <c r="AS10255" s="61"/>
      <c r="AT10255" s="61"/>
      <c r="AU10255" s="61"/>
      <c r="AV10255" s="61"/>
      <c r="AW10255" s="61"/>
      <c r="AX10255" s="61"/>
      <c r="AY10255" s="61"/>
      <c r="AZ10255" s="61"/>
      <c r="BA10255" s="61"/>
    </row>
    <row r="10256" spans="39:53" x14ac:dyDescent="0.2">
      <c r="AM10256" s="61"/>
      <c r="AN10256" s="61"/>
      <c r="AO10256" s="171"/>
      <c r="AP10256" s="61"/>
      <c r="AQ10256" s="61"/>
      <c r="AR10256" s="61"/>
      <c r="AS10256" s="61"/>
      <c r="AT10256" s="61"/>
      <c r="AU10256" s="61"/>
      <c r="AV10256" s="61"/>
      <c r="AW10256" s="61"/>
      <c r="AX10256" s="61"/>
      <c r="AY10256" s="61"/>
      <c r="AZ10256" s="61"/>
      <c r="BA10256" s="61"/>
    </row>
    <row r="10257" spans="39:53" x14ac:dyDescent="0.2">
      <c r="AM10257" s="61"/>
      <c r="AN10257" s="61"/>
      <c r="AO10257" s="171"/>
      <c r="AP10257" s="61"/>
      <c r="AQ10257" s="61"/>
      <c r="AR10257" s="61"/>
      <c r="AS10257" s="61"/>
      <c r="AT10257" s="61"/>
      <c r="AU10257" s="61"/>
      <c r="AV10257" s="61"/>
      <c r="AW10257" s="61"/>
      <c r="AX10257" s="61"/>
      <c r="AY10257" s="61"/>
      <c r="AZ10257" s="61"/>
      <c r="BA10257" s="61"/>
    </row>
    <row r="10258" spans="39:53" x14ac:dyDescent="0.2">
      <c r="AM10258" s="61"/>
      <c r="AN10258" s="61"/>
      <c r="AO10258" s="171"/>
      <c r="AP10258" s="61"/>
      <c r="AQ10258" s="61"/>
      <c r="AR10258" s="61"/>
      <c r="AS10258" s="61"/>
      <c r="AT10258" s="61"/>
      <c r="AU10258" s="61"/>
      <c r="AV10258" s="61"/>
      <c r="AW10258" s="61"/>
      <c r="AX10258" s="61"/>
      <c r="AY10258" s="61"/>
      <c r="AZ10258" s="61"/>
      <c r="BA10258" s="61"/>
    </row>
    <row r="10259" spans="39:53" x14ac:dyDescent="0.2">
      <c r="AM10259" s="61"/>
      <c r="AN10259" s="61"/>
      <c r="AO10259" s="171"/>
      <c r="AP10259" s="61"/>
      <c r="AQ10259" s="61"/>
      <c r="AR10259" s="61"/>
      <c r="AS10259" s="61"/>
      <c r="AT10259" s="61"/>
      <c r="AU10259" s="61"/>
      <c r="AV10259" s="61"/>
      <c r="AW10259" s="61"/>
      <c r="AX10259" s="61"/>
      <c r="AY10259" s="61"/>
      <c r="AZ10259" s="61"/>
      <c r="BA10259" s="61"/>
    </row>
    <row r="10260" spans="39:53" x14ac:dyDescent="0.2">
      <c r="AM10260" s="61"/>
      <c r="AN10260" s="61"/>
      <c r="AO10260" s="171"/>
      <c r="AP10260" s="61"/>
      <c r="AQ10260" s="61"/>
      <c r="AR10260" s="61"/>
      <c r="AS10260" s="61"/>
      <c r="AT10260" s="61"/>
      <c r="AU10260" s="61"/>
      <c r="AV10260" s="61"/>
      <c r="AW10260" s="61"/>
      <c r="AX10260" s="61"/>
      <c r="AY10260" s="61"/>
      <c r="AZ10260" s="61"/>
      <c r="BA10260" s="61"/>
    </row>
    <row r="10261" spans="39:53" x14ac:dyDescent="0.2">
      <c r="AM10261" s="61"/>
      <c r="AN10261" s="61"/>
      <c r="AO10261" s="171"/>
      <c r="AP10261" s="61"/>
      <c r="AQ10261" s="61"/>
      <c r="AR10261" s="61"/>
      <c r="AS10261" s="61"/>
      <c r="AT10261" s="61"/>
      <c r="AU10261" s="61"/>
      <c r="AV10261" s="61"/>
      <c r="AW10261" s="61"/>
      <c r="AX10261" s="61"/>
      <c r="AY10261" s="61"/>
      <c r="AZ10261" s="61"/>
      <c r="BA10261" s="61"/>
    </row>
    <row r="10262" spans="39:53" x14ac:dyDescent="0.2">
      <c r="AM10262" s="61"/>
      <c r="AN10262" s="61"/>
      <c r="AO10262" s="171"/>
      <c r="AP10262" s="61"/>
      <c r="AQ10262" s="61"/>
      <c r="AR10262" s="61"/>
      <c r="AS10262" s="61"/>
      <c r="AT10262" s="61"/>
      <c r="AU10262" s="61"/>
      <c r="AV10262" s="61"/>
      <c r="AW10262" s="61"/>
      <c r="AX10262" s="61"/>
      <c r="AY10262" s="61"/>
      <c r="AZ10262" s="61"/>
      <c r="BA10262" s="61"/>
    </row>
    <row r="10263" spans="39:53" x14ac:dyDescent="0.2">
      <c r="AM10263" s="61"/>
      <c r="AN10263" s="61"/>
      <c r="AO10263" s="171"/>
      <c r="AP10263" s="61"/>
      <c r="AQ10263" s="61"/>
      <c r="AR10263" s="61"/>
      <c r="AS10263" s="61"/>
      <c r="AT10263" s="61"/>
      <c r="AU10263" s="61"/>
      <c r="AV10263" s="61"/>
      <c r="AW10263" s="61"/>
      <c r="AX10263" s="61"/>
      <c r="AY10263" s="61"/>
      <c r="AZ10263" s="61"/>
      <c r="BA10263" s="61"/>
    </row>
    <row r="10264" spans="39:53" x14ac:dyDescent="0.2">
      <c r="AM10264" s="61"/>
      <c r="AN10264" s="61"/>
      <c r="AO10264" s="171"/>
      <c r="AP10264" s="61"/>
      <c r="AQ10264" s="61"/>
      <c r="AR10264" s="61"/>
      <c r="AS10264" s="61"/>
      <c r="AT10264" s="61"/>
      <c r="AU10264" s="61"/>
      <c r="AV10264" s="61"/>
      <c r="AW10264" s="61"/>
      <c r="AX10264" s="61"/>
      <c r="AY10264" s="61"/>
      <c r="AZ10264" s="61"/>
      <c r="BA10264" s="61"/>
    </row>
    <row r="10265" spans="39:53" x14ac:dyDescent="0.2">
      <c r="AM10265" s="61"/>
      <c r="AN10265" s="61"/>
      <c r="AO10265" s="171"/>
      <c r="AP10265" s="61"/>
      <c r="AQ10265" s="61"/>
      <c r="AR10265" s="61"/>
      <c r="AS10265" s="61"/>
      <c r="AT10265" s="61"/>
      <c r="AU10265" s="61"/>
      <c r="AV10265" s="61"/>
      <c r="AW10265" s="61"/>
      <c r="AX10265" s="61"/>
      <c r="AY10265" s="61"/>
      <c r="AZ10265" s="61"/>
      <c r="BA10265" s="61"/>
    </row>
    <row r="10266" spans="39:53" x14ac:dyDescent="0.2">
      <c r="AM10266" s="61"/>
      <c r="AN10266" s="61"/>
      <c r="AO10266" s="171"/>
      <c r="AP10266" s="61"/>
      <c r="AQ10266" s="61"/>
      <c r="AR10266" s="61"/>
      <c r="AS10266" s="61"/>
      <c r="AT10266" s="61"/>
      <c r="AU10266" s="61"/>
      <c r="AV10266" s="61"/>
      <c r="AW10266" s="61"/>
      <c r="AX10266" s="61"/>
      <c r="AY10266" s="61"/>
      <c r="AZ10266" s="61"/>
      <c r="BA10266" s="61"/>
    </row>
    <row r="10267" spans="39:53" x14ac:dyDescent="0.2">
      <c r="AM10267" s="61"/>
      <c r="AN10267" s="61"/>
      <c r="AO10267" s="171"/>
      <c r="AP10267" s="61"/>
      <c r="AQ10267" s="61"/>
      <c r="AR10267" s="61"/>
      <c r="AS10267" s="61"/>
      <c r="AT10267" s="61"/>
      <c r="AU10267" s="61"/>
      <c r="AV10267" s="61"/>
      <c r="AW10267" s="61"/>
      <c r="AX10267" s="61"/>
      <c r="AY10267" s="61"/>
      <c r="AZ10267" s="61"/>
      <c r="BA10267" s="61"/>
    </row>
    <row r="10268" spans="39:53" x14ac:dyDescent="0.2">
      <c r="AM10268" s="61"/>
      <c r="AN10268" s="61"/>
      <c r="AO10268" s="171"/>
      <c r="AP10268" s="61"/>
      <c r="AQ10268" s="61"/>
      <c r="AR10268" s="61"/>
      <c r="AS10268" s="61"/>
      <c r="AT10268" s="61"/>
      <c r="AU10268" s="61"/>
      <c r="AV10268" s="61"/>
      <c r="AW10268" s="61"/>
      <c r="AX10268" s="61"/>
      <c r="AY10268" s="61"/>
      <c r="AZ10268" s="61"/>
      <c r="BA10268" s="61"/>
    </row>
    <row r="10269" spans="39:53" x14ac:dyDescent="0.2">
      <c r="AM10269" s="61"/>
      <c r="AN10269" s="61"/>
      <c r="AO10269" s="171"/>
      <c r="AP10269" s="61"/>
      <c r="AQ10269" s="61"/>
      <c r="AR10269" s="61"/>
      <c r="AS10269" s="61"/>
      <c r="AT10269" s="61"/>
      <c r="AU10269" s="61"/>
      <c r="AV10269" s="61"/>
      <c r="AW10269" s="61"/>
      <c r="AX10269" s="61"/>
      <c r="AY10269" s="61"/>
      <c r="AZ10269" s="61"/>
      <c r="BA10269" s="61"/>
    </row>
    <row r="10270" spans="39:53" x14ac:dyDescent="0.2">
      <c r="AM10270" s="61"/>
      <c r="AN10270" s="61"/>
      <c r="AO10270" s="171"/>
      <c r="AP10270" s="61"/>
      <c r="AQ10270" s="61"/>
      <c r="AR10270" s="61"/>
      <c r="AS10270" s="61"/>
      <c r="AT10270" s="61"/>
      <c r="AU10270" s="61"/>
      <c r="AV10270" s="61"/>
      <c r="AW10270" s="61"/>
      <c r="AX10270" s="61"/>
      <c r="AY10270" s="61"/>
      <c r="AZ10270" s="61"/>
      <c r="BA10270" s="61"/>
    </row>
    <row r="10271" spans="39:53" x14ac:dyDescent="0.2">
      <c r="AM10271" s="61"/>
      <c r="AN10271" s="61"/>
      <c r="AO10271" s="171"/>
      <c r="AP10271" s="61"/>
      <c r="AQ10271" s="61"/>
      <c r="AR10271" s="61"/>
      <c r="AS10271" s="61"/>
      <c r="AT10271" s="61"/>
      <c r="AU10271" s="61"/>
      <c r="AV10271" s="61"/>
      <c r="AW10271" s="61"/>
      <c r="AX10271" s="61"/>
      <c r="AY10271" s="61"/>
      <c r="AZ10271" s="61"/>
      <c r="BA10271" s="61"/>
    </row>
    <row r="10272" spans="39:53" x14ac:dyDescent="0.2">
      <c r="AM10272" s="61"/>
      <c r="AN10272" s="61"/>
      <c r="AO10272" s="171"/>
      <c r="AP10272" s="61"/>
      <c r="AQ10272" s="61"/>
      <c r="AR10272" s="61"/>
      <c r="AS10272" s="61"/>
      <c r="AT10272" s="61"/>
      <c r="AU10272" s="61"/>
      <c r="AV10272" s="61"/>
      <c r="AW10272" s="61"/>
      <c r="AX10272" s="61"/>
      <c r="AY10272" s="61"/>
      <c r="AZ10272" s="61"/>
      <c r="BA10272" s="61"/>
    </row>
    <row r="10273" spans="39:53" x14ac:dyDescent="0.2">
      <c r="AM10273" s="61"/>
      <c r="AN10273" s="61"/>
      <c r="AO10273" s="171"/>
      <c r="AP10273" s="61"/>
      <c r="AQ10273" s="61"/>
      <c r="AR10273" s="61"/>
      <c r="AS10273" s="61"/>
      <c r="AT10273" s="61"/>
      <c r="AU10273" s="61"/>
      <c r="AV10273" s="61"/>
      <c r="AW10273" s="61"/>
      <c r="AX10273" s="61"/>
      <c r="AY10273" s="61"/>
      <c r="AZ10273" s="61"/>
      <c r="BA10273" s="61"/>
    </row>
    <row r="10274" spans="39:53" x14ac:dyDescent="0.2">
      <c r="AM10274" s="61"/>
      <c r="AN10274" s="61"/>
      <c r="AO10274" s="171"/>
      <c r="AP10274" s="61"/>
      <c r="AQ10274" s="61"/>
      <c r="AR10274" s="61"/>
      <c r="AS10274" s="61"/>
      <c r="AT10274" s="61"/>
      <c r="AU10274" s="61"/>
      <c r="AV10274" s="61"/>
      <c r="AW10274" s="61"/>
      <c r="AX10274" s="61"/>
      <c r="AY10274" s="61"/>
      <c r="AZ10274" s="61"/>
      <c r="BA10274" s="61"/>
    </row>
    <row r="10275" spans="39:53" x14ac:dyDescent="0.2">
      <c r="AM10275" s="61"/>
      <c r="AN10275" s="61"/>
      <c r="AO10275" s="171"/>
      <c r="AP10275" s="61"/>
      <c r="AQ10275" s="61"/>
      <c r="AR10275" s="61"/>
      <c r="AS10275" s="61"/>
      <c r="AT10275" s="61"/>
      <c r="AU10275" s="61"/>
      <c r="AV10275" s="61"/>
      <c r="AW10275" s="61"/>
      <c r="AX10275" s="61"/>
      <c r="AY10275" s="61"/>
      <c r="AZ10275" s="61"/>
      <c r="BA10275" s="61"/>
    </row>
    <row r="10276" spans="39:53" x14ac:dyDescent="0.2">
      <c r="AM10276" s="61"/>
      <c r="AN10276" s="61"/>
      <c r="AO10276" s="171"/>
      <c r="AP10276" s="61"/>
      <c r="AQ10276" s="61"/>
      <c r="AR10276" s="61"/>
      <c r="AS10276" s="61"/>
      <c r="AT10276" s="61"/>
      <c r="AU10276" s="61"/>
      <c r="AV10276" s="61"/>
      <c r="AW10276" s="61"/>
      <c r="AX10276" s="61"/>
      <c r="AY10276" s="61"/>
      <c r="AZ10276" s="61"/>
      <c r="BA10276" s="61"/>
    </row>
    <row r="10277" spans="39:53" x14ac:dyDescent="0.2">
      <c r="AM10277" s="61"/>
      <c r="AN10277" s="61"/>
      <c r="AO10277" s="171"/>
      <c r="AP10277" s="61"/>
      <c r="AQ10277" s="61"/>
      <c r="AR10277" s="61"/>
      <c r="AS10277" s="61"/>
      <c r="AT10277" s="61"/>
      <c r="AU10277" s="61"/>
      <c r="AV10277" s="61"/>
      <c r="AW10277" s="61"/>
      <c r="AX10277" s="61"/>
      <c r="AY10277" s="61"/>
      <c r="AZ10277" s="61"/>
      <c r="BA10277" s="61"/>
    </row>
    <row r="10278" spans="39:53" x14ac:dyDescent="0.2">
      <c r="AM10278" s="61"/>
      <c r="AN10278" s="61"/>
      <c r="AO10278" s="171"/>
      <c r="AP10278" s="61"/>
      <c r="AQ10278" s="61"/>
      <c r="AR10278" s="61"/>
      <c r="AS10278" s="61"/>
      <c r="AT10278" s="61"/>
      <c r="AU10278" s="61"/>
      <c r="AV10278" s="61"/>
      <c r="AW10278" s="61"/>
      <c r="AX10278" s="61"/>
      <c r="AY10278" s="61"/>
      <c r="AZ10278" s="61"/>
      <c r="BA10278" s="61"/>
    </row>
    <row r="10279" spans="39:53" x14ac:dyDescent="0.2">
      <c r="AM10279" s="61"/>
      <c r="AN10279" s="61"/>
      <c r="AO10279" s="171"/>
      <c r="AP10279" s="61"/>
      <c r="AQ10279" s="61"/>
      <c r="AR10279" s="61"/>
      <c r="AS10279" s="61"/>
      <c r="AT10279" s="61"/>
      <c r="AU10279" s="61"/>
      <c r="AV10279" s="61"/>
      <c r="AW10279" s="61"/>
      <c r="AX10279" s="61"/>
      <c r="AY10279" s="61"/>
      <c r="AZ10279" s="61"/>
      <c r="BA10279" s="61"/>
    </row>
    <row r="10280" spans="39:53" x14ac:dyDescent="0.2">
      <c r="AM10280" s="61"/>
      <c r="AN10280" s="61"/>
      <c r="AO10280" s="171"/>
      <c r="AP10280" s="61"/>
      <c r="AQ10280" s="61"/>
      <c r="AR10280" s="61"/>
      <c r="AS10280" s="61"/>
      <c r="AT10280" s="61"/>
      <c r="AU10280" s="61"/>
      <c r="AV10280" s="61"/>
      <c r="AW10280" s="61"/>
      <c r="AX10280" s="61"/>
      <c r="AY10280" s="61"/>
      <c r="AZ10280" s="61"/>
      <c r="BA10280" s="61"/>
    </row>
    <row r="10281" spans="39:53" x14ac:dyDescent="0.2">
      <c r="AM10281" s="61"/>
      <c r="AN10281" s="61"/>
      <c r="AO10281" s="171"/>
      <c r="AP10281" s="61"/>
      <c r="AQ10281" s="61"/>
      <c r="AR10281" s="61"/>
      <c r="AS10281" s="61"/>
      <c r="AT10281" s="61"/>
      <c r="AU10281" s="61"/>
      <c r="AV10281" s="61"/>
      <c r="AW10281" s="61"/>
      <c r="AX10281" s="61"/>
      <c r="AY10281" s="61"/>
      <c r="AZ10281" s="61"/>
      <c r="BA10281" s="61"/>
    </row>
    <row r="10282" spans="39:53" x14ac:dyDescent="0.2">
      <c r="AM10282" s="61"/>
      <c r="AN10282" s="61"/>
      <c r="AO10282" s="171"/>
      <c r="AP10282" s="61"/>
      <c r="AQ10282" s="61"/>
      <c r="AR10282" s="61"/>
      <c r="AS10282" s="61"/>
      <c r="AT10282" s="61"/>
      <c r="AU10282" s="61"/>
      <c r="AV10282" s="61"/>
      <c r="AW10282" s="61"/>
      <c r="AX10282" s="61"/>
      <c r="AY10282" s="61"/>
      <c r="AZ10282" s="61"/>
      <c r="BA10282" s="61"/>
    </row>
    <row r="10283" spans="39:53" x14ac:dyDescent="0.2">
      <c r="AM10283" s="61"/>
      <c r="AN10283" s="61"/>
      <c r="AO10283" s="171"/>
      <c r="AP10283" s="61"/>
      <c r="AQ10283" s="61"/>
      <c r="AR10283" s="61"/>
      <c r="AS10283" s="61"/>
      <c r="AT10283" s="61"/>
      <c r="AU10283" s="61"/>
      <c r="AV10283" s="61"/>
      <c r="AW10283" s="61"/>
      <c r="AX10283" s="61"/>
      <c r="AY10283" s="61"/>
      <c r="AZ10283" s="61"/>
      <c r="BA10283" s="61"/>
    </row>
    <row r="10284" spans="39:53" x14ac:dyDescent="0.2">
      <c r="AM10284" s="61"/>
      <c r="AN10284" s="61"/>
      <c r="AO10284" s="171"/>
      <c r="AP10284" s="61"/>
      <c r="AQ10284" s="61"/>
      <c r="AR10284" s="61"/>
      <c r="AS10284" s="61"/>
      <c r="AT10284" s="61"/>
      <c r="AU10284" s="61"/>
      <c r="AV10284" s="61"/>
      <c r="AW10284" s="61"/>
      <c r="AX10284" s="61"/>
      <c r="AY10284" s="61"/>
      <c r="AZ10284" s="61"/>
      <c r="BA10284" s="61"/>
    </row>
    <row r="10285" spans="39:53" x14ac:dyDescent="0.2">
      <c r="AM10285" s="61"/>
      <c r="AN10285" s="61"/>
      <c r="AO10285" s="171"/>
      <c r="AP10285" s="61"/>
      <c r="AQ10285" s="61"/>
      <c r="AR10285" s="61"/>
      <c r="AS10285" s="61"/>
      <c r="AT10285" s="61"/>
      <c r="AU10285" s="61"/>
      <c r="AV10285" s="61"/>
      <c r="AW10285" s="61"/>
      <c r="AX10285" s="61"/>
      <c r="AY10285" s="61"/>
      <c r="AZ10285" s="61"/>
      <c r="BA10285" s="61"/>
    </row>
    <row r="10286" spans="39:53" x14ac:dyDescent="0.2">
      <c r="AM10286" s="61"/>
      <c r="AN10286" s="61"/>
      <c r="AO10286" s="171"/>
      <c r="AP10286" s="61"/>
      <c r="AQ10286" s="61"/>
      <c r="AR10286" s="61"/>
      <c r="AS10286" s="61"/>
      <c r="AT10286" s="61"/>
      <c r="AU10286" s="61"/>
      <c r="AV10286" s="61"/>
      <c r="AW10286" s="61"/>
      <c r="AX10286" s="61"/>
      <c r="AY10286" s="61"/>
      <c r="AZ10286" s="61"/>
      <c r="BA10286" s="61"/>
    </row>
    <row r="10287" spans="39:53" x14ac:dyDescent="0.2">
      <c r="AM10287" s="61"/>
      <c r="AN10287" s="61"/>
      <c r="AO10287" s="171"/>
      <c r="AP10287" s="61"/>
      <c r="AQ10287" s="61"/>
      <c r="AR10287" s="61"/>
      <c r="AS10287" s="61"/>
      <c r="AT10287" s="61"/>
      <c r="AU10287" s="61"/>
      <c r="AV10287" s="61"/>
      <c r="AW10287" s="61"/>
      <c r="AX10287" s="61"/>
      <c r="AY10287" s="61"/>
      <c r="AZ10287" s="61"/>
      <c r="BA10287" s="61"/>
    </row>
    <row r="10288" spans="39:53" x14ac:dyDescent="0.2">
      <c r="AM10288" s="61"/>
      <c r="AN10288" s="61"/>
      <c r="AO10288" s="171"/>
      <c r="AP10288" s="61"/>
      <c r="AQ10288" s="61"/>
      <c r="AR10288" s="61"/>
      <c r="AS10288" s="61"/>
      <c r="AT10288" s="61"/>
      <c r="AU10288" s="61"/>
      <c r="AV10288" s="61"/>
      <c r="AW10288" s="61"/>
      <c r="AX10288" s="61"/>
      <c r="AY10288" s="61"/>
      <c r="AZ10288" s="61"/>
      <c r="BA10288" s="61"/>
    </row>
    <row r="10289" spans="39:53" x14ac:dyDescent="0.2">
      <c r="AM10289" s="61"/>
      <c r="AN10289" s="61"/>
      <c r="AO10289" s="171"/>
      <c r="AP10289" s="61"/>
      <c r="AQ10289" s="61"/>
      <c r="AR10289" s="61"/>
      <c r="AS10289" s="61"/>
      <c r="AT10289" s="61"/>
      <c r="AU10289" s="61"/>
      <c r="AV10289" s="61"/>
      <c r="AW10289" s="61"/>
      <c r="AX10289" s="61"/>
      <c r="AY10289" s="61"/>
      <c r="AZ10289" s="61"/>
      <c r="BA10289" s="61"/>
    </row>
    <row r="10290" spans="39:53" x14ac:dyDescent="0.2">
      <c r="AM10290" s="61"/>
      <c r="AN10290" s="61"/>
      <c r="AO10290" s="171"/>
      <c r="AP10290" s="61"/>
      <c r="AQ10290" s="61"/>
      <c r="AR10290" s="61"/>
      <c r="AS10290" s="61"/>
      <c r="AT10290" s="61"/>
      <c r="AU10290" s="61"/>
      <c r="AV10290" s="61"/>
      <c r="AW10290" s="61"/>
      <c r="AX10290" s="61"/>
      <c r="AY10290" s="61"/>
      <c r="AZ10290" s="61"/>
      <c r="BA10290" s="61"/>
    </row>
    <row r="10291" spans="39:53" x14ac:dyDescent="0.2">
      <c r="AM10291" s="61"/>
      <c r="AN10291" s="61"/>
      <c r="AO10291" s="171"/>
      <c r="AP10291" s="61"/>
      <c r="AQ10291" s="61"/>
      <c r="AR10291" s="61"/>
      <c r="AS10291" s="61"/>
      <c r="AT10291" s="61"/>
      <c r="AU10291" s="61"/>
      <c r="AV10291" s="61"/>
      <c r="AW10291" s="61"/>
      <c r="AX10291" s="61"/>
      <c r="AY10291" s="61"/>
      <c r="AZ10291" s="61"/>
      <c r="BA10291" s="61"/>
    </row>
    <row r="10292" spans="39:53" x14ac:dyDescent="0.2">
      <c r="AM10292" s="61"/>
      <c r="AN10292" s="61"/>
      <c r="AO10292" s="171"/>
      <c r="AP10292" s="61"/>
      <c r="AQ10292" s="61"/>
      <c r="AR10292" s="61"/>
      <c r="AS10292" s="61"/>
      <c r="AT10292" s="61"/>
      <c r="AU10292" s="61"/>
      <c r="AV10292" s="61"/>
      <c r="AW10292" s="61"/>
      <c r="AX10292" s="61"/>
      <c r="AY10292" s="61"/>
      <c r="AZ10292" s="61"/>
      <c r="BA10292" s="61"/>
    </row>
    <row r="10293" spans="39:53" x14ac:dyDescent="0.2">
      <c r="AM10293" s="61"/>
      <c r="AN10293" s="61"/>
      <c r="AO10293" s="171"/>
      <c r="AP10293" s="61"/>
      <c r="AQ10293" s="61"/>
      <c r="AR10293" s="61"/>
      <c r="AS10293" s="61"/>
      <c r="AT10293" s="61"/>
      <c r="AU10293" s="61"/>
      <c r="AV10293" s="61"/>
      <c r="AW10293" s="61"/>
      <c r="AX10293" s="61"/>
      <c r="AY10293" s="61"/>
      <c r="AZ10293" s="61"/>
      <c r="BA10293" s="61"/>
    </row>
    <row r="10294" spans="39:53" x14ac:dyDescent="0.2">
      <c r="AM10294" s="61"/>
      <c r="AN10294" s="61"/>
      <c r="AO10294" s="171"/>
      <c r="AP10294" s="61"/>
      <c r="AQ10294" s="61"/>
      <c r="AR10294" s="61"/>
      <c r="AS10294" s="61"/>
      <c r="AT10294" s="61"/>
      <c r="AU10294" s="61"/>
      <c r="AV10294" s="61"/>
      <c r="AW10294" s="61"/>
      <c r="AX10294" s="61"/>
      <c r="AY10294" s="61"/>
      <c r="AZ10294" s="61"/>
      <c r="BA10294" s="61"/>
    </row>
    <row r="10295" spans="39:53" x14ac:dyDescent="0.2">
      <c r="AM10295" s="61"/>
      <c r="AN10295" s="61"/>
      <c r="AO10295" s="171"/>
      <c r="AP10295" s="61"/>
      <c r="AQ10295" s="61"/>
      <c r="AR10295" s="61"/>
      <c r="AS10295" s="61"/>
      <c r="AT10295" s="61"/>
      <c r="AU10295" s="61"/>
      <c r="AV10295" s="61"/>
      <c r="AW10295" s="61"/>
      <c r="AX10295" s="61"/>
      <c r="AY10295" s="61"/>
      <c r="AZ10295" s="61"/>
      <c r="BA10295" s="61"/>
    </row>
    <row r="10296" spans="39:53" x14ac:dyDescent="0.2">
      <c r="AM10296" s="61"/>
      <c r="AN10296" s="61"/>
      <c r="AO10296" s="171"/>
      <c r="AP10296" s="61"/>
      <c r="AQ10296" s="61"/>
      <c r="AR10296" s="61"/>
      <c r="AS10296" s="61"/>
      <c r="AT10296" s="61"/>
      <c r="AU10296" s="61"/>
      <c r="AV10296" s="61"/>
      <c r="AW10296" s="61"/>
      <c r="AX10296" s="61"/>
      <c r="AY10296" s="61"/>
      <c r="AZ10296" s="61"/>
      <c r="BA10296" s="61"/>
    </row>
    <row r="10297" spans="39:53" x14ac:dyDescent="0.2">
      <c r="AM10297" s="61"/>
      <c r="AN10297" s="61"/>
      <c r="AO10297" s="171"/>
      <c r="AP10297" s="61"/>
      <c r="AQ10297" s="61"/>
      <c r="AR10297" s="61"/>
      <c r="AS10297" s="61"/>
      <c r="AT10297" s="61"/>
      <c r="AU10297" s="61"/>
      <c r="AV10297" s="61"/>
      <c r="AW10297" s="61"/>
      <c r="AX10297" s="61"/>
      <c r="AY10297" s="61"/>
      <c r="AZ10297" s="61"/>
      <c r="BA10297" s="61"/>
    </row>
    <row r="10298" spans="39:53" x14ac:dyDescent="0.2">
      <c r="AM10298" s="61"/>
      <c r="AN10298" s="61"/>
      <c r="AO10298" s="171"/>
      <c r="AP10298" s="61"/>
      <c r="AQ10298" s="61"/>
      <c r="AR10298" s="61"/>
      <c r="AS10298" s="61"/>
      <c r="AT10298" s="61"/>
      <c r="AU10298" s="61"/>
      <c r="AV10298" s="61"/>
      <c r="AW10298" s="61"/>
      <c r="AX10298" s="61"/>
      <c r="AY10298" s="61"/>
      <c r="AZ10298" s="61"/>
      <c r="BA10298" s="61"/>
    </row>
    <row r="10299" spans="39:53" x14ac:dyDescent="0.2">
      <c r="AM10299" s="61"/>
      <c r="AN10299" s="61"/>
      <c r="AO10299" s="171"/>
      <c r="AP10299" s="61"/>
      <c r="AQ10299" s="61"/>
      <c r="AR10299" s="61"/>
      <c r="AS10299" s="61"/>
      <c r="AT10299" s="61"/>
      <c r="AU10299" s="61"/>
      <c r="AV10299" s="61"/>
      <c r="AW10299" s="61"/>
      <c r="AX10299" s="61"/>
      <c r="AY10299" s="61"/>
      <c r="AZ10299" s="61"/>
      <c r="BA10299" s="61"/>
    </row>
    <row r="10300" spans="39:53" x14ac:dyDescent="0.2">
      <c r="AM10300" s="61"/>
      <c r="AN10300" s="61"/>
      <c r="AO10300" s="171"/>
      <c r="AP10300" s="61"/>
      <c r="AQ10300" s="61"/>
      <c r="AR10300" s="61"/>
      <c r="AS10300" s="61"/>
      <c r="AT10300" s="61"/>
      <c r="AU10300" s="61"/>
      <c r="AV10300" s="61"/>
      <c r="AW10300" s="61"/>
      <c r="AX10300" s="61"/>
      <c r="AY10300" s="61"/>
      <c r="AZ10300" s="61"/>
      <c r="BA10300" s="61"/>
    </row>
    <row r="10301" spans="39:53" x14ac:dyDescent="0.2">
      <c r="AM10301" s="61"/>
      <c r="AN10301" s="61"/>
      <c r="AO10301" s="171"/>
      <c r="AP10301" s="61"/>
      <c r="AQ10301" s="61"/>
      <c r="AR10301" s="61"/>
      <c r="AS10301" s="61"/>
      <c r="AT10301" s="61"/>
      <c r="AU10301" s="61"/>
      <c r="AV10301" s="61"/>
      <c r="AW10301" s="61"/>
      <c r="AX10301" s="61"/>
      <c r="AY10301" s="61"/>
      <c r="AZ10301" s="61"/>
      <c r="BA10301" s="61"/>
    </row>
    <row r="10302" spans="39:53" x14ac:dyDescent="0.2">
      <c r="AM10302" s="61"/>
      <c r="AN10302" s="61"/>
      <c r="AO10302" s="171"/>
      <c r="AP10302" s="61"/>
      <c r="AQ10302" s="61"/>
      <c r="AR10302" s="61"/>
      <c r="AS10302" s="61"/>
      <c r="AT10302" s="61"/>
      <c r="AU10302" s="61"/>
      <c r="AV10302" s="61"/>
      <c r="AW10302" s="61"/>
      <c r="AX10302" s="61"/>
      <c r="AY10302" s="61"/>
      <c r="AZ10302" s="61"/>
      <c r="BA10302" s="61"/>
    </row>
    <row r="10303" spans="39:53" x14ac:dyDescent="0.2">
      <c r="AM10303" s="61"/>
      <c r="AN10303" s="61"/>
      <c r="AO10303" s="171"/>
      <c r="AP10303" s="61"/>
      <c r="AQ10303" s="61"/>
      <c r="AR10303" s="61"/>
      <c r="AS10303" s="61"/>
      <c r="AT10303" s="61"/>
      <c r="AU10303" s="61"/>
      <c r="AV10303" s="61"/>
      <c r="AW10303" s="61"/>
      <c r="AX10303" s="61"/>
      <c r="AY10303" s="61"/>
      <c r="AZ10303" s="61"/>
      <c r="BA10303" s="61"/>
    </row>
    <row r="10304" spans="39:53" x14ac:dyDescent="0.2">
      <c r="AM10304" s="61"/>
      <c r="AN10304" s="61"/>
      <c r="AO10304" s="171"/>
      <c r="AP10304" s="61"/>
      <c r="AQ10304" s="61"/>
      <c r="AR10304" s="61"/>
      <c r="AS10304" s="61"/>
      <c r="AT10304" s="61"/>
      <c r="AU10304" s="61"/>
      <c r="AV10304" s="61"/>
      <c r="AW10304" s="61"/>
      <c r="AX10304" s="61"/>
      <c r="AY10304" s="61"/>
      <c r="AZ10304" s="61"/>
      <c r="BA10304" s="61"/>
    </row>
    <row r="10305" spans="39:53" x14ac:dyDescent="0.2">
      <c r="AM10305" s="61"/>
      <c r="AN10305" s="61"/>
      <c r="AO10305" s="171"/>
      <c r="AP10305" s="61"/>
      <c r="AQ10305" s="61"/>
      <c r="AR10305" s="61"/>
      <c r="AS10305" s="61"/>
      <c r="AT10305" s="61"/>
      <c r="AU10305" s="61"/>
      <c r="AV10305" s="61"/>
      <c r="AW10305" s="61"/>
      <c r="AX10305" s="61"/>
      <c r="AY10305" s="61"/>
      <c r="AZ10305" s="61"/>
      <c r="BA10305" s="61"/>
    </row>
    <row r="10306" spans="39:53" x14ac:dyDescent="0.2">
      <c r="AM10306" s="61"/>
      <c r="AN10306" s="61"/>
      <c r="AO10306" s="171"/>
      <c r="AP10306" s="61"/>
      <c r="AQ10306" s="61"/>
      <c r="AR10306" s="61"/>
      <c r="AS10306" s="61"/>
      <c r="AT10306" s="61"/>
      <c r="AU10306" s="61"/>
      <c r="AV10306" s="61"/>
      <c r="AW10306" s="61"/>
      <c r="AX10306" s="61"/>
      <c r="AY10306" s="61"/>
      <c r="AZ10306" s="61"/>
      <c r="BA10306" s="61"/>
    </row>
    <row r="10307" spans="39:53" x14ac:dyDescent="0.2">
      <c r="AM10307" s="61"/>
      <c r="AN10307" s="61"/>
      <c r="AO10307" s="171"/>
      <c r="AP10307" s="61"/>
      <c r="AQ10307" s="61"/>
      <c r="AR10307" s="61"/>
      <c r="AS10307" s="61"/>
      <c r="AT10307" s="61"/>
      <c r="AU10307" s="61"/>
      <c r="AV10307" s="61"/>
      <c r="AW10307" s="61"/>
      <c r="AX10307" s="61"/>
      <c r="AY10307" s="61"/>
      <c r="AZ10307" s="61"/>
      <c r="BA10307" s="61"/>
    </row>
    <row r="10308" spans="39:53" x14ac:dyDescent="0.2">
      <c r="AM10308" s="61"/>
      <c r="AN10308" s="61"/>
      <c r="AO10308" s="171"/>
      <c r="AP10308" s="61"/>
      <c r="AQ10308" s="61"/>
      <c r="AR10308" s="61"/>
      <c r="AS10308" s="61"/>
      <c r="AT10308" s="61"/>
      <c r="AU10308" s="61"/>
      <c r="AV10308" s="61"/>
      <c r="AW10308" s="61"/>
      <c r="AX10308" s="61"/>
      <c r="AY10308" s="61"/>
      <c r="AZ10308" s="61"/>
      <c r="BA10308" s="61"/>
    </row>
    <row r="10309" spans="39:53" x14ac:dyDescent="0.2">
      <c r="AM10309" s="61"/>
      <c r="AN10309" s="61"/>
      <c r="AO10309" s="171"/>
      <c r="AP10309" s="61"/>
      <c r="AQ10309" s="61"/>
      <c r="AR10309" s="61"/>
      <c r="AS10309" s="61"/>
      <c r="AT10309" s="61"/>
      <c r="AU10309" s="61"/>
      <c r="AV10309" s="61"/>
      <c r="AW10309" s="61"/>
      <c r="AX10309" s="61"/>
      <c r="AY10309" s="61"/>
      <c r="AZ10309" s="61"/>
      <c r="BA10309" s="61"/>
    </row>
    <row r="10310" spans="39:53" x14ac:dyDescent="0.2">
      <c r="AM10310" s="61"/>
      <c r="AN10310" s="61"/>
      <c r="AO10310" s="171"/>
      <c r="AP10310" s="61"/>
      <c r="AQ10310" s="61"/>
      <c r="AR10310" s="61"/>
      <c r="AS10310" s="61"/>
      <c r="AT10310" s="61"/>
      <c r="AU10310" s="61"/>
      <c r="AV10310" s="61"/>
      <c r="AW10310" s="61"/>
      <c r="AX10310" s="61"/>
      <c r="AY10310" s="61"/>
      <c r="AZ10310" s="61"/>
      <c r="BA10310" s="61"/>
    </row>
    <row r="10311" spans="39:53" x14ac:dyDescent="0.2">
      <c r="AM10311" s="61"/>
      <c r="AN10311" s="61"/>
      <c r="AO10311" s="171"/>
      <c r="AP10311" s="61"/>
      <c r="AQ10311" s="61"/>
      <c r="AR10311" s="61"/>
      <c r="AS10311" s="61"/>
      <c r="AT10311" s="61"/>
      <c r="AU10311" s="61"/>
      <c r="AV10311" s="61"/>
      <c r="AW10311" s="61"/>
      <c r="AX10311" s="61"/>
      <c r="AY10311" s="61"/>
      <c r="AZ10311" s="61"/>
      <c r="BA10311" s="61"/>
    </row>
    <row r="10312" spans="39:53" x14ac:dyDescent="0.2">
      <c r="AM10312" s="61"/>
      <c r="AN10312" s="61"/>
      <c r="AO10312" s="171"/>
      <c r="AP10312" s="61"/>
      <c r="AQ10312" s="61"/>
      <c r="AR10312" s="61"/>
      <c r="AS10312" s="61"/>
      <c r="AT10312" s="61"/>
      <c r="AU10312" s="61"/>
      <c r="AV10312" s="61"/>
      <c r="AW10312" s="61"/>
      <c r="AX10312" s="61"/>
      <c r="AY10312" s="61"/>
      <c r="AZ10312" s="61"/>
      <c r="BA10312" s="61"/>
    </row>
    <row r="10313" spans="39:53" x14ac:dyDescent="0.2">
      <c r="AM10313" s="61"/>
      <c r="AN10313" s="61"/>
      <c r="AO10313" s="171"/>
      <c r="AP10313" s="61"/>
      <c r="AQ10313" s="61"/>
      <c r="AR10313" s="61"/>
      <c r="AS10313" s="61"/>
      <c r="AT10313" s="61"/>
      <c r="AU10313" s="61"/>
      <c r="AV10313" s="61"/>
      <c r="AW10313" s="61"/>
      <c r="AX10313" s="61"/>
      <c r="AY10313" s="61"/>
      <c r="AZ10313" s="61"/>
      <c r="BA10313" s="61"/>
    </row>
    <row r="10314" spans="39:53" x14ac:dyDescent="0.2">
      <c r="AM10314" s="61"/>
      <c r="AN10314" s="61"/>
      <c r="AO10314" s="171"/>
      <c r="AP10314" s="61"/>
      <c r="AQ10314" s="61"/>
      <c r="AR10314" s="61"/>
      <c r="AS10314" s="61"/>
      <c r="AT10314" s="61"/>
      <c r="AU10314" s="61"/>
      <c r="AV10314" s="61"/>
      <c r="AW10314" s="61"/>
      <c r="AX10314" s="61"/>
      <c r="AY10314" s="61"/>
      <c r="AZ10314" s="61"/>
      <c r="BA10314" s="61"/>
    </row>
    <row r="10315" spans="39:53" x14ac:dyDescent="0.2">
      <c r="AM10315" s="61"/>
      <c r="AN10315" s="61"/>
      <c r="AO10315" s="171"/>
      <c r="AP10315" s="61"/>
      <c r="AQ10315" s="61"/>
      <c r="AR10315" s="61"/>
      <c r="AS10315" s="61"/>
      <c r="AT10315" s="61"/>
      <c r="AU10315" s="61"/>
      <c r="AV10315" s="61"/>
      <c r="AW10315" s="61"/>
      <c r="AX10315" s="61"/>
      <c r="AY10315" s="61"/>
      <c r="AZ10315" s="61"/>
      <c r="BA10315" s="61"/>
    </row>
    <row r="10316" spans="39:53" x14ac:dyDescent="0.2">
      <c r="AM10316" s="61"/>
      <c r="AN10316" s="61"/>
      <c r="AO10316" s="171"/>
      <c r="AP10316" s="61"/>
      <c r="AQ10316" s="61"/>
      <c r="AR10316" s="61"/>
      <c r="AS10316" s="61"/>
      <c r="AT10316" s="61"/>
      <c r="AU10316" s="61"/>
      <c r="AV10316" s="61"/>
      <c r="AW10316" s="61"/>
      <c r="AX10316" s="61"/>
      <c r="AY10316" s="61"/>
      <c r="AZ10316" s="61"/>
      <c r="BA10316" s="61"/>
    </row>
    <row r="10317" spans="39:53" x14ac:dyDescent="0.2">
      <c r="AM10317" s="61"/>
      <c r="AN10317" s="61"/>
      <c r="AO10317" s="171"/>
      <c r="AP10317" s="61"/>
      <c r="AQ10317" s="61"/>
      <c r="AR10317" s="61"/>
      <c r="AS10317" s="61"/>
      <c r="AT10317" s="61"/>
      <c r="AU10317" s="61"/>
      <c r="AV10317" s="61"/>
      <c r="AW10317" s="61"/>
      <c r="AX10317" s="61"/>
      <c r="AY10317" s="61"/>
      <c r="AZ10317" s="61"/>
      <c r="BA10317" s="61"/>
    </row>
    <row r="10318" spans="39:53" x14ac:dyDescent="0.2">
      <c r="AM10318" s="61"/>
      <c r="AN10318" s="61"/>
      <c r="AO10318" s="171"/>
      <c r="AP10318" s="61"/>
      <c r="AQ10318" s="61"/>
      <c r="AR10318" s="61"/>
      <c r="AS10318" s="61"/>
      <c r="AT10318" s="61"/>
      <c r="AU10318" s="61"/>
      <c r="AV10318" s="61"/>
      <c r="AW10318" s="61"/>
      <c r="AX10318" s="61"/>
      <c r="AY10318" s="61"/>
      <c r="AZ10318" s="61"/>
      <c r="BA10318" s="61"/>
    </row>
    <row r="10319" spans="39:53" x14ac:dyDescent="0.2">
      <c r="AM10319" s="61"/>
      <c r="AN10319" s="61"/>
      <c r="AO10319" s="171"/>
      <c r="AP10319" s="61"/>
      <c r="AQ10319" s="61"/>
      <c r="AR10319" s="61"/>
      <c r="AS10319" s="61"/>
      <c r="AT10319" s="61"/>
      <c r="AU10319" s="61"/>
      <c r="AV10319" s="61"/>
      <c r="AW10319" s="61"/>
      <c r="AX10319" s="61"/>
      <c r="AY10319" s="61"/>
      <c r="AZ10319" s="61"/>
      <c r="BA10319" s="61"/>
    </row>
    <row r="10320" spans="39:53" x14ac:dyDescent="0.2">
      <c r="AM10320" s="61"/>
      <c r="AN10320" s="61"/>
      <c r="AO10320" s="171"/>
      <c r="AP10320" s="61"/>
      <c r="AQ10320" s="61"/>
      <c r="AR10320" s="61"/>
      <c r="AS10320" s="61"/>
      <c r="AT10320" s="61"/>
      <c r="AU10320" s="61"/>
      <c r="AV10320" s="61"/>
      <c r="AW10320" s="61"/>
      <c r="AX10320" s="61"/>
      <c r="AY10320" s="61"/>
      <c r="AZ10320" s="61"/>
      <c r="BA10320" s="61"/>
    </row>
    <row r="10321" spans="39:53" x14ac:dyDescent="0.2">
      <c r="AM10321" s="61"/>
      <c r="AN10321" s="61"/>
      <c r="AO10321" s="171"/>
      <c r="AP10321" s="61"/>
      <c r="AQ10321" s="61"/>
      <c r="AR10321" s="61"/>
      <c r="AS10321" s="61"/>
      <c r="AT10321" s="61"/>
      <c r="AU10321" s="61"/>
      <c r="AV10321" s="61"/>
      <c r="AW10321" s="61"/>
      <c r="AX10321" s="61"/>
      <c r="AY10321" s="61"/>
      <c r="AZ10321" s="61"/>
      <c r="BA10321" s="61"/>
    </row>
    <row r="10322" spans="39:53" x14ac:dyDescent="0.2">
      <c r="AM10322" s="61"/>
      <c r="AN10322" s="61"/>
      <c r="AO10322" s="171"/>
      <c r="AP10322" s="61"/>
      <c r="AQ10322" s="61"/>
      <c r="AR10322" s="61"/>
      <c r="AS10322" s="61"/>
      <c r="AT10322" s="61"/>
      <c r="AU10322" s="61"/>
      <c r="AV10322" s="61"/>
      <c r="AW10322" s="61"/>
      <c r="AX10322" s="61"/>
      <c r="AY10322" s="61"/>
      <c r="AZ10322" s="61"/>
      <c r="BA10322" s="61"/>
    </row>
    <row r="10323" spans="39:53" x14ac:dyDescent="0.2">
      <c r="AM10323" s="61"/>
      <c r="AN10323" s="61"/>
      <c r="AO10323" s="171"/>
      <c r="AP10323" s="61"/>
      <c r="AQ10323" s="61"/>
      <c r="AR10323" s="61"/>
      <c r="AS10323" s="61"/>
      <c r="AT10323" s="61"/>
      <c r="AU10323" s="61"/>
      <c r="AV10323" s="61"/>
      <c r="AW10323" s="61"/>
      <c r="AX10323" s="61"/>
      <c r="AY10323" s="61"/>
      <c r="AZ10323" s="61"/>
      <c r="BA10323" s="61"/>
    </row>
    <row r="10324" spans="39:53" x14ac:dyDescent="0.2">
      <c r="AM10324" s="61"/>
      <c r="AN10324" s="61"/>
      <c r="AO10324" s="171"/>
      <c r="AP10324" s="61"/>
      <c r="AQ10324" s="61"/>
      <c r="AR10324" s="61"/>
      <c r="AS10324" s="61"/>
      <c r="AT10324" s="61"/>
      <c r="AU10324" s="61"/>
      <c r="AV10324" s="61"/>
      <c r="AW10324" s="61"/>
      <c r="AX10324" s="61"/>
      <c r="AY10324" s="61"/>
      <c r="AZ10324" s="61"/>
      <c r="BA10324" s="61"/>
    </row>
    <row r="10325" spans="39:53" x14ac:dyDescent="0.2">
      <c r="AM10325" s="61"/>
      <c r="AN10325" s="61"/>
      <c r="AO10325" s="171"/>
      <c r="AP10325" s="61"/>
      <c r="AQ10325" s="61"/>
      <c r="AR10325" s="61"/>
      <c r="AS10325" s="61"/>
      <c r="AT10325" s="61"/>
      <c r="AU10325" s="61"/>
      <c r="AV10325" s="61"/>
      <c r="AW10325" s="61"/>
      <c r="AX10325" s="61"/>
      <c r="AY10325" s="61"/>
      <c r="AZ10325" s="61"/>
      <c r="BA10325" s="61"/>
    </row>
    <row r="10326" spans="39:53" x14ac:dyDescent="0.2">
      <c r="AM10326" s="61"/>
      <c r="AN10326" s="61"/>
      <c r="AO10326" s="171"/>
      <c r="AP10326" s="61"/>
      <c r="AQ10326" s="61"/>
      <c r="AR10326" s="61"/>
      <c r="AS10326" s="61"/>
      <c r="AT10326" s="61"/>
      <c r="AU10326" s="61"/>
      <c r="AV10326" s="61"/>
      <c r="AW10326" s="61"/>
      <c r="AX10326" s="61"/>
      <c r="AY10326" s="61"/>
      <c r="AZ10326" s="61"/>
      <c r="BA10326" s="61"/>
    </row>
    <row r="10327" spans="39:53" x14ac:dyDescent="0.2">
      <c r="AM10327" s="61"/>
      <c r="AN10327" s="61"/>
      <c r="AO10327" s="171"/>
      <c r="AP10327" s="61"/>
      <c r="AQ10327" s="61"/>
      <c r="AR10327" s="61"/>
      <c r="AS10327" s="61"/>
      <c r="AT10327" s="61"/>
      <c r="AU10327" s="61"/>
      <c r="AV10327" s="61"/>
      <c r="AW10327" s="61"/>
      <c r="AX10327" s="61"/>
      <c r="AY10327" s="61"/>
      <c r="AZ10327" s="61"/>
      <c r="BA10327" s="61"/>
    </row>
    <row r="10328" spans="39:53" x14ac:dyDescent="0.2">
      <c r="AM10328" s="61"/>
      <c r="AN10328" s="61"/>
      <c r="AO10328" s="171"/>
      <c r="AP10328" s="61"/>
      <c r="AQ10328" s="61"/>
      <c r="AR10328" s="61"/>
      <c r="AS10328" s="61"/>
      <c r="AT10328" s="61"/>
      <c r="AU10328" s="61"/>
      <c r="AV10328" s="61"/>
      <c r="AW10328" s="61"/>
      <c r="AX10328" s="61"/>
      <c r="AY10328" s="61"/>
      <c r="AZ10328" s="61"/>
      <c r="BA10328" s="61"/>
    </row>
    <row r="10329" spans="39:53" x14ac:dyDescent="0.2">
      <c r="AM10329" s="61"/>
      <c r="AN10329" s="61"/>
      <c r="AO10329" s="171"/>
      <c r="AP10329" s="61"/>
      <c r="AQ10329" s="61"/>
      <c r="AR10329" s="61"/>
      <c r="AS10329" s="61"/>
      <c r="AT10329" s="61"/>
      <c r="AU10329" s="61"/>
      <c r="AV10329" s="61"/>
      <c r="AW10329" s="61"/>
      <c r="AX10329" s="61"/>
      <c r="AY10329" s="61"/>
      <c r="AZ10329" s="61"/>
      <c r="BA10329" s="61"/>
    </row>
    <row r="10330" spans="39:53" x14ac:dyDescent="0.2">
      <c r="AM10330" s="61"/>
      <c r="AN10330" s="61"/>
      <c r="AO10330" s="171"/>
      <c r="AP10330" s="61"/>
      <c r="AQ10330" s="61"/>
      <c r="AR10330" s="61"/>
      <c r="AS10330" s="61"/>
      <c r="AT10330" s="61"/>
      <c r="AU10330" s="61"/>
      <c r="AV10330" s="61"/>
      <c r="AW10330" s="61"/>
      <c r="AX10330" s="61"/>
      <c r="AY10330" s="61"/>
      <c r="AZ10330" s="61"/>
      <c r="BA10330" s="61"/>
    </row>
    <row r="10331" spans="39:53" x14ac:dyDescent="0.2">
      <c r="AM10331" s="61"/>
      <c r="AN10331" s="61"/>
      <c r="AO10331" s="171"/>
      <c r="AP10331" s="61"/>
      <c r="AQ10331" s="61"/>
      <c r="AR10331" s="61"/>
      <c r="AS10331" s="61"/>
      <c r="AT10331" s="61"/>
      <c r="AU10331" s="61"/>
      <c r="AV10331" s="61"/>
      <c r="AW10331" s="61"/>
      <c r="AX10331" s="61"/>
      <c r="AY10331" s="61"/>
      <c r="AZ10331" s="61"/>
      <c r="BA10331" s="61"/>
    </row>
    <row r="10332" spans="39:53" x14ac:dyDescent="0.2">
      <c r="AM10332" s="61"/>
      <c r="AN10332" s="61"/>
      <c r="AO10332" s="171"/>
      <c r="AP10332" s="61"/>
      <c r="AQ10332" s="61"/>
      <c r="AR10332" s="61"/>
      <c r="AS10332" s="61"/>
      <c r="AT10332" s="61"/>
      <c r="AU10332" s="61"/>
      <c r="AV10332" s="61"/>
      <c r="AW10332" s="61"/>
      <c r="AX10332" s="61"/>
      <c r="AY10332" s="61"/>
      <c r="AZ10332" s="61"/>
      <c r="BA10332" s="61"/>
    </row>
    <row r="10333" spans="39:53" x14ac:dyDescent="0.2">
      <c r="AM10333" s="61"/>
      <c r="AN10333" s="61"/>
      <c r="AO10333" s="171"/>
      <c r="AP10333" s="61"/>
      <c r="AQ10333" s="61"/>
      <c r="AR10333" s="61"/>
      <c r="AS10333" s="61"/>
      <c r="AT10333" s="61"/>
      <c r="AU10333" s="61"/>
      <c r="AV10333" s="61"/>
      <c r="AW10333" s="61"/>
      <c r="AX10333" s="61"/>
      <c r="AY10333" s="61"/>
      <c r="AZ10333" s="61"/>
      <c r="BA10333" s="61"/>
    </row>
    <row r="10334" spans="39:53" x14ac:dyDescent="0.2">
      <c r="AM10334" s="61"/>
      <c r="AN10334" s="61"/>
      <c r="AO10334" s="171"/>
      <c r="AP10334" s="61"/>
      <c r="AQ10334" s="61"/>
      <c r="AR10334" s="61"/>
      <c r="AS10334" s="61"/>
      <c r="AT10334" s="61"/>
      <c r="AU10334" s="61"/>
      <c r="AV10334" s="61"/>
      <c r="AW10334" s="61"/>
      <c r="AX10334" s="61"/>
      <c r="AY10334" s="61"/>
      <c r="AZ10334" s="61"/>
      <c r="BA10334" s="61"/>
    </row>
    <row r="10335" spans="39:53" x14ac:dyDescent="0.2">
      <c r="AM10335" s="61"/>
      <c r="AN10335" s="61"/>
      <c r="AO10335" s="171"/>
      <c r="AP10335" s="61"/>
      <c r="AQ10335" s="61"/>
      <c r="AR10335" s="61"/>
      <c r="AS10335" s="61"/>
      <c r="AT10335" s="61"/>
      <c r="AU10335" s="61"/>
      <c r="AV10335" s="61"/>
      <c r="AW10335" s="61"/>
      <c r="AX10335" s="61"/>
      <c r="AY10335" s="61"/>
      <c r="AZ10335" s="61"/>
      <c r="BA10335" s="61"/>
    </row>
    <row r="10336" spans="39:53" x14ac:dyDescent="0.2">
      <c r="AM10336" s="61"/>
      <c r="AN10336" s="61"/>
      <c r="AO10336" s="171"/>
      <c r="AP10336" s="61"/>
      <c r="AQ10336" s="61"/>
      <c r="AR10336" s="61"/>
      <c r="AS10336" s="61"/>
      <c r="AT10336" s="61"/>
      <c r="AU10336" s="61"/>
      <c r="AV10336" s="61"/>
      <c r="AW10336" s="61"/>
      <c r="AX10336" s="61"/>
      <c r="AY10336" s="61"/>
      <c r="AZ10336" s="61"/>
      <c r="BA10336" s="61"/>
    </row>
    <row r="10337" spans="39:53" x14ac:dyDescent="0.2">
      <c r="AM10337" s="61"/>
      <c r="AN10337" s="61"/>
      <c r="AO10337" s="171"/>
      <c r="AP10337" s="61"/>
      <c r="AQ10337" s="61"/>
      <c r="AR10337" s="61"/>
      <c r="AS10337" s="61"/>
      <c r="AT10337" s="61"/>
      <c r="AU10337" s="61"/>
      <c r="AV10337" s="61"/>
      <c r="AW10337" s="61"/>
      <c r="AX10337" s="61"/>
      <c r="AY10337" s="61"/>
      <c r="AZ10337" s="61"/>
      <c r="BA10337" s="61"/>
    </row>
    <row r="10338" spans="39:53" x14ac:dyDescent="0.2">
      <c r="AM10338" s="61"/>
      <c r="AN10338" s="61"/>
      <c r="AO10338" s="171"/>
      <c r="AP10338" s="61"/>
      <c r="AQ10338" s="61"/>
      <c r="AR10338" s="61"/>
      <c r="AS10338" s="61"/>
      <c r="AT10338" s="61"/>
      <c r="AU10338" s="61"/>
      <c r="AV10338" s="61"/>
      <c r="AW10338" s="61"/>
      <c r="AX10338" s="61"/>
      <c r="AY10338" s="61"/>
      <c r="AZ10338" s="61"/>
      <c r="BA10338" s="61"/>
    </row>
    <row r="10339" spans="39:53" x14ac:dyDescent="0.2">
      <c r="AM10339" s="61"/>
      <c r="AN10339" s="61"/>
      <c r="AO10339" s="171"/>
      <c r="AP10339" s="61"/>
      <c r="AQ10339" s="61"/>
      <c r="AR10339" s="61"/>
      <c r="AS10339" s="61"/>
      <c r="AT10339" s="61"/>
      <c r="AU10339" s="61"/>
      <c r="AV10339" s="61"/>
      <c r="AW10339" s="61"/>
      <c r="AX10339" s="61"/>
      <c r="AY10339" s="61"/>
      <c r="AZ10339" s="61"/>
      <c r="BA10339" s="61"/>
    </row>
    <row r="10340" spans="39:53" x14ac:dyDescent="0.2">
      <c r="AM10340" s="61"/>
      <c r="AN10340" s="61"/>
      <c r="AO10340" s="171"/>
      <c r="AP10340" s="61"/>
      <c r="AQ10340" s="61"/>
      <c r="AR10340" s="61"/>
      <c r="AS10340" s="61"/>
      <c r="AT10340" s="61"/>
      <c r="AU10340" s="61"/>
      <c r="AV10340" s="61"/>
      <c r="AW10340" s="61"/>
      <c r="AX10340" s="61"/>
      <c r="AY10340" s="61"/>
      <c r="AZ10340" s="61"/>
      <c r="BA10340" s="61"/>
    </row>
    <row r="10341" spans="39:53" x14ac:dyDescent="0.2">
      <c r="AM10341" s="61"/>
      <c r="AN10341" s="61"/>
      <c r="AO10341" s="171"/>
      <c r="AP10341" s="61"/>
      <c r="AQ10341" s="61"/>
      <c r="AR10341" s="61"/>
      <c r="AS10341" s="61"/>
      <c r="AT10341" s="61"/>
      <c r="AU10341" s="61"/>
      <c r="AV10341" s="61"/>
      <c r="AW10341" s="61"/>
      <c r="AX10341" s="61"/>
      <c r="AY10341" s="61"/>
      <c r="AZ10341" s="61"/>
      <c r="BA10341" s="61"/>
    </row>
    <row r="10342" spans="39:53" x14ac:dyDescent="0.2">
      <c r="AM10342" s="61"/>
      <c r="AN10342" s="61"/>
      <c r="AO10342" s="171"/>
      <c r="AP10342" s="61"/>
      <c r="AQ10342" s="61"/>
      <c r="AR10342" s="61"/>
      <c r="AS10342" s="61"/>
      <c r="AT10342" s="61"/>
      <c r="AU10342" s="61"/>
      <c r="AV10342" s="61"/>
      <c r="AW10342" s="61"/>
      <c r="AX10342" s="61"/>
      <c r="AY10342" s="61"/>
      <c r="AZ10342" s="61"/>
      <c r="BA10342" s="61"/>
    </row>
    <row r="10343" spans="39:53" x14ac:dyDescent="0.2">
      <c r="AM10343" s="61"/>
      <c r="AN10343" s="61"/>
      <c r="AO10343" s="171"/>
      <c r="AP10343" s="61"/>
      <c r="AQ10343" s="61"/>
      <c r="AR10343" s="61"/>
      <c r="AS10343" s="61"/>
      <c r="AT10343" s="61"/>
      <c r="AU10343" s="61"/>
      <c r="AV10343" s="61"/>
      <c r="AW10343" s="61"/>
      <c r="AX10343" s="61"/>
      <c r="AY10343" s="61"/>
      <c r="AZ10343" s="61"/>
      <c r="BA10343" s="61"/>
    </row>
    <row r="10344" spans="39:53" x14ac:dyDescent="0.2">
      <c r="AM10344" s="61"/>
      <c r="AN10344" s="61"/>
      <c r="AO10344" s="171"/>
      <c r="AP10344" s="61"/>
      <c r="AQ10344" s="61"/>
      <c r="AR10344" s="61"/>
      <c r="AS10344" s="61"/>
      <c r="AT10344" s="61"/>
      <c r="AU10344" s="61"/>
      <c r="AV10344" s="61"/>
      <c r="AW10344" s="61"/>
      <c r="AX10344" s="61"/>
      <c r="AY10344" s="61"/>
      <c r="AZ10344" s="61"/>
      <c r="BA10344" s="61"/>
    </row>
    <row r="10345" spans="39:53" x14ac:dyDescent="0.2">
      <c r="AM10345" s="61"/>
      <c r="AN10345" s="61"/>
      <c r="AO10345" s="171"/>
      <c r="AP10345" s="61"/>
      <c r="AQ10345" s="61"/>
      <c r="AR10345" s="61"/>
      <c r="AS10345" s="61"/>
      <c r="AT10345" s="61"/>
      <c r="AU10345" s="61"/>
      <c r="AV10345" s="61"/>
      <c r="AW10345" s="61"/>
      <c r="AX10345" s="61"/>
      <c r="AY10345" s="61"/>
      <c r="AZ10345" s="61"/>
      <c r="BA10345" s="61"/>
    </row>
    <row r="10346" spans="39:53" x14ac:dyDescent="0.2">
      <c r="AM10346" s="61"/>
      <c r="AN10346" s="61"/>
      <c r="AO10346" s="171"/>
      <c r="AP10346" s="61"/>
      <c r="AQ10346" s="61"/>
      <c r="AR10346" s="61"/>
      <c r="AS10346" s="61"/>
      <c r="AT10346" s="61"/>
      <c r="AU10346" s="61"/>
      <c r="AV10346" s="61"/>
      <c r="AW10346" s="61"/>
      <c r="AX10346" s="61"/>
      <c r="AY10346" s="61"/>
      <c r="AZ10346" s="61"/>
      <c r="BA10346" s="61"/>
    </row>
    <row r="10347" spans="39:53" x14ac:dyDescent="0.2">
      <c r="AM10347" s="61"/>
      <c r="AN10347" s="61"/>
      <c r="AO10347" s="171"/>
      <c r="AP10347" s="61"/>
      <c r="AQ10347" s="61"/>
      <c r="AR10347" s="61"/>
      <c r="AS10347" s="61"/>
      <c r="AT10347" s="61"/>
      <c r="AU10347" s="61"/>
      <c r="AV10347" s="61"/>
      <c r="AW10347" s="61"/>
      <c r="AX10347" s="61"/>
      <c r="AY10347" s="61"/>
      <c r="AZ10347" s="61"/>
      <c r="BA10347" s="61"/>
    </row>
    <row r="10348" spans="39:53" x14ac:dyDescent="0.2">
      <c r="AM10348" s="61"/>
      <c r="AN10348" s="61"/>
      <c r="AO10348" s="171"/>
      <c r="AP10348" s="61"/>
      <c r="AQ10348" s="61"/>
      <c r="AR10348" s="61"/>
      <c r="AS10348" s="61"/>
      <c r="AT10348" s="61"/>
      <c r="AU10348" s="61"/>
      <c r="AV10348" s="61"/>
      <c r="AW10348" s="61"/>
      <c r="AX10348" s="61"/>
      <c r="AY10348" s="61"/>
      <c r="AZ10348" s="61"/>
      <c r="BA10348" s="61"/>
    </row>
    <row r="10349" spans="39:53" x14ac:dyDescent="0.2">
      <c r="AM10349" s="61"/>
      <c r="AN10349" s="61"/>
      <c r="AO10349" s="171"/>
      <c r="AP10349" s="61"/>
      <c r="AQ10349" s="61"/>
      <c r="AR10349" s="61"/>
      <c r="AS10349" s="61"/>
      <c r="AT10349" s="61"/>
      <c r="AU10349" s="61"/>
      <c r="AV10349" s="61"/>
      <c r="AW10349" s="61"/>
      <c r="AX10349" s="61"/>
      <c r="AY10349" s="61"/>
      <c r="AZ10349" s="61"/>
      <c r="BA10349" s="61"/>
    </row>
    <row r="10350" spans="39:53" x14ac:dyDescent="0.2">
      <c r="AM10350" s="61"/>
      <c r="AN10350" s="61"/>
      <c r="AO10350" s="171"/>
      <c r="AP10350" s="61"/>
      <c r="AQ10350" s="61"/>
      <c r="AR10350" s="61"/>
      <c r="AS10350" s="61"/>
      <c r="AT10350" s="61"/>
      <c r="AU10350" s="61"/>
      <c r="AV10350" s="61"/>
      <c r="AW10350" s="61"/>
      <c r="AX10350" s="61"/>
      <c r="AY10350" s="61"/>
      <c r="AZ10350" s="61"/>
      <c r="BA10350" s="61"/>
    </row>
    <row r="10351" spans="39:53" x14ac:dyDescent="0.2">
      <c r="AM10351" s="61"/>
      <c r="AN10351" s="61"/>
      <c r="AO10351" s="171"/>
      <c r="AP10351" s="61"/>
      <c r="AQ10351" s="61"/>
      <c r="AR10351" s="61"/>
      <c r="AS10351" s="61"/>
      <c r="AT10351" s="61"/>
      <c r="AU10351" s="61"/>
      <c r="AV10351" s="61"/>
      <c r="AW10351" s="61"/>
      <c r="AX10351" s="61"/>
      <c r="AY10351" s="61"/>
      <c r="AZ10351" s="61"/>
      <c r="BA10351" s="61"/>
    </row>
    <row r="10352" spans="39:53" x14ac:dyDescent="0.2">
      <c r="AM10352" s="61"/>
      <c r="AN10352" s="61"/>
      <c r="AO10352" s="171"/>
      <c r="AP10352" s="61"/>
      <c r="AQ10352" s="61"/>
      <c r="AR10352" s="61"/>
      <c r="AS10352" s="61"/>
      <c r="AT10352" s="61"/>
      <c r="AU10352" s="61"/>
      <c r="AV10352" s="61"/>
      <c r="AW10352" s="61"/>
      <c r="AX10352" s="61"/>
      <c r="AY10352" s="61"/>
      <c r="AZ10352" s="61"/>
      <c r="BA10352" s="61"/>
    </row>
    <row r="10353" spans="39:53" x14ac:dyDescent="0.2">
      <c r="AM10353" s="61"/>
      <c r="AN10353" s="61"/>
      <c r="AO10353" s="171"/>
      <c r="AP10353" s="61"/>
      <c r="AQ10353" s="61"/>
      <c r="AR10353" s="61"/>
      <c r="AS10353" s="61"/>
      <c r="AT10353" s="61"/>
      <c r="AU10353" s="61"/>
      <c r="AV10353" s="61"/>
      <c r="AW10353" s="61"/>
      <c r="AX10353" s="61"/>
      <c r="AY10353" s="61"/>
      <c r="AZ10353" s="61"/>
      <c r="BA10353" s="61"/>
    </row>
    <row r="10354" spans="39:53" x14ac:dyDescent="0.2">
      <c r="AM10354" s="61"/>
      <c r="AN10354" s="61"/>
      <c r="AO10354" s="171"/>
      <c r="AP10354" s="61"/>
      <c r="AQ10354" s="61"/>
      <c r="AR10354" s="61"/>
      <c r="AS10354" s="61"/>
      <c r="AT10354" s="61"/>
      <c r="AU10354" s="61"/>
      <c r="AV10354" s="61"/>
      <c r="AW10354" s="61"/>
      <c r="AX10354" s="61"/>
      <c r="AY10354" s="61"/>
      <c r="AZ10354" s="61"/>
      <c r="BA10354" s="61"/>
    </row>
    <row r="10355" spans="39:53" x14ac:dyDescent="0.2">
      <c r="AM10355" s="61"/>
      <c r="AN10355" s="61"/>
      <c r="AO10355" s="171"/>
      <c r="AP10355" s="61"/>
      <c r="AQ10355" s="61"/>
      <c r="AR10355" s="61"/>
      <c r="AS10355" s="61"/>
      <c r="AT10355" s="61"/>
      <c r="AU10355" s="61"/>
      <c r="AV10355" s="61"/>
      <c r="AW10355" s="61"/>
      <c r="AX10355" s="61"/>
      <c r="AY10355" s="61"/>
      <c r="AZ10355" s="61"/>
      <c r="BA10355" s="61"/>
    </row>
    <row r="10356" spans="39:53" x14ac:dyDescent="0.2">
      <c r="AM10356" s="61"/>
      <c r="AN10356" s="61"/>
      <c r="AO10356" s="171"/>
      <c r="AP10356" s="61"/>
      <c r="AQ10356" s="61"/>
      <c r="AR10356" s="61"/>
      <c r="AS10356" s="61"/>
      <c r="AT10356" s="61"/>
      <c r="AU10356" s="61"/>
      <c r="AV10356" s="61"/>
      <c r="AW10356" s="61"/>
      <c r="AX10356" s="61"/>
      <c r="AY10356" s="61"/>
      <c r="AZ10356" s="61"/>
      <c r="BA10356" s="61"/>
    </row>
    <row r="10357" spans="39:53" x14ac:dyDescent="0.2">
      <c r="AM10357" s="61"/>
      <c r="AN10357" s="61"/>
      <c r="AO10357" s="171"/>
      <c r="AP10357" s="61"/>
      <c r="AQ10357" s="61"/>
      <c r="AR10357" s="61"/>
      <c r="AS10357" s="61"/>
      <c r="AT10357" s="61"/>
      <c r="AU10357" s="61"/>
      <c r="AV10357" s="61"/>
      <c r="AW10357" s="61"/>
      <c r="AX10357" s="61"/>
      <c r="AY10357" s="61"/>
      <c r="AZ10357" s="61"/>
      <c r="BA10357" s="61"/>
    </row>
    <row r="10358" spans="39:53" x14ac:dyDescent="0.2">
      <c r="AM10358" s="61"/>
      <c r="AN10358" s="61"/>
      <c r="AO10358" s="171"/>
      <c r="AP10358" s="61"/>
      <c r="AQ10358" s="61"/>
      <c r="AR10358" s="61"/>
      <c r="AS10358" s="61"/>
      <c r="AT10358" s="61"/>
      <c r="AU10358" s="61"/>
      <c r="AV10358" s="61"/>
      <c r="AW10358" s="61"/>
      <c r="AX10358" s="61"/>
      <c r="AY10358" s="61"/>
      <c r="AZ10358" s="61"/>
      <c r="BA10358" s="61"/>
    </row>
    <row r="10359" spans="39:53" x14ac:dyDescent="0.2">
      <c r="AM10359" s="61"/>
      <c r="AN10359" s="61"/>
      <c r="AO10359" s="171"/>
      <c r="AP10359" s="61"/>
      <c r="AQ10359" s="61"/>
      <c r="AR10359" s="61"/>
      <c r="AS10359" s="61"/>
      <c r="AT10359" s="61"/>
      <c r="AU10359" s="61"/>
      <c r="AV10359" s="61"/>
      <c r="AW10359" s="61"/>
      <c r="AX10359" s="61"/>
      <c r="AY10359" s="61"/>
      <c r="AZ10359" s="61"/>
      <c r="BA10359" s="61"/>
    </row>
    <row r="10360" spans="39:53" x14ac:dyDescent="0.2">
      <c r="AM10360" s="61"/>
      <c r="AN10360" s="61"/>
      <c r="AO10360" s="171"/>
      <c r="AP10360" s="61"/>
      <c r="AQ10360" s="61"/>
      <c r="AR10360" s="61"/>
      <c r="AS10360" s="61"/>
      <c r="AT10360" s="61"/>
      <c r="AU10360" s="61"/>
      <c r="AV10360" s="61"/>
      <c r="AW10360" s="61"/>
      <c r="AX10360" s="61"/>
      <c r="AY10360" s="61"/>
      <c r="AZ10360" s="61"/>
      <c r="BA10360" s="61"/>
    </row>
    <row r="10361" spans="39:53" x14ac:dyDescent="0.2">
      <c r="AM10361" s="61"/>
      <c r="AN10361" s="61"/>
      <c r="AO10361" s="171"/>
      <c r="AP10361" s="61"/>
      <c r="AQ10361" s="61"/>
      <c r="AR10361" s="61"/>
      <c r="AS10361" s="61"/>
      <c r="AT10361" s="61"/>
      <c r="AU10361" s="61"/>
      <c r="AV10361" s="61"/>
      <c r="AW10361" s="61"/>
      <c r="AX10361" s="61"/>
      <c r="AY10361" s="61"/>
      <c r="AZ10361" s="61"/>
      <c r="BA10361" s="61"/>
    </row>
    <row r="10362" spans="39:53" x14ac:dyDescent="0.2">
      <c r="AM10362" s="61"/>
      <c r="AN10362" s="61"/>
      <c r="AO10362" s="171"/>
      <c r="AP10362" s="61"/>
      <c r="AQ10362" s="61"/>
      <c r="AR10362" s="61"/>
      <c r="AS10362" s="61"/>
      <c r="AT10362" s="61"/>
      <c r="AU10362" s="61"/>
      <c r="AV10362" s="61"/>
      <c r="AW10362" s="61"/>
      <c r="AX10362" s="61"/>
      <c r="AY10362" s="61"/>
      <c r="AZ10362" s="61"/>
      <c r="BA10362" s="61"/>
    </row>
    <row r="10363" spans="39:53" x14ac:dyDescent="0.2">
      <c r="AM10363" s="61"/>
      <c r="AN10363" s="61"/>
      <c r="AO10363" s="171"/>
      <c r="AP10363" s="61"/>
      <c r="AQ10363" s="61"/>
      <c r="AR10363" s="61"/>
      <c r="AS10363" s="61"/>
      <c r="AT10363" s="61"/>
      <c r="AU10363" s="61"/>
      <c r="AV10363" s="61"/>
      <c r="AW10363" s="61"/>
      <c r="AX10363" s="61"/>
      <c r="AY10363" s="61"/>
      <c r="AZ10363" s="61"/>
      <c r="BA10363" s="61"/>
    </row>
    <row r="10364" spans="39:53" x14ac:dyDescent="0.2">
      <c r="AM10364" s="61"/>
      <c r="AN10364" s="61"/>
      <c r="AO10364" s="171"/>
      <c r="AP10364" s="61"/>
      <c r="AQ10364" s="61"/>
      <c r="AR10364" s="61"/>
      <c r="AS10364" s="61"/>
      <c r="AT10364" s="61"/>
      <c r="AU10364" s="61"/>
      <c r="AV10364" s="61"/>
      <c r="AW10364" s="61"/>
      <c r="AX10364" s="61"/>
      <c r="AY10364" s="61"/>
      <c r="AZ10364" s="61"/>
      <c r="BA10364" s="61"/>
    </row>
    <row r="10365" spans="39:53" x14ac:dyDescent="0.2">
      <c r="AM10365" s="61"/>
      <c r="AN10365" s="61"/>
      <c r="AO10365" s="171"/>
      <c r="AP10365" s="61"/>
      <c r="AQ10365" s="61"/>
      <c r="AR10365" s="61"/>
      <c r="AS10365" s="61"/>
      <c r="AT10365" s="61"/>
      <c r="AU10365" s="61"/>
      <c r="AV10365" s="61"/>
      <c r="AW10365" s="61"/>
      <c r="AX10365" s="61"/>
      <c r="AY10365" s="61"/>
      <c r="AZ10365" s="61"/>
      <c r="BA10365" s="61"/>
    </row>
    <row r="10366" spans="39:53" x14ac:dyDescent="0.2">
      <c r="AM10366" s="61"/>
      <c r="AN10366" s="61"/>
      <c r="AO10366" s="171"/>
      <c r="AP10366" s="61"/>
      <c r="AQ10366" s="61"/>
      <c r="AR10366" s="61"/>
      <c r="AS10366" s="61"/>
      <c r="AT10366" s="61"/>
      <c r="AU10366" s="61"/>
      <c r="AV10366" s="61"/>
      <c r="AW10366" s="61"/>
      <c r="AX10366" s="61"/>
      <c r="AY10366" s="61"/>
      <c r="AZ10366" s="61"/>
      <c r="BA10366" s="61"/>
    </row>
    <row r="10367" spans="39:53" x14ac:dyDescent="0.2">
      <c r="AM10367" s="61"/>
      <c r="AN10367" s="61"/>
      <c r="AO10367" s="171"/>
      <c r="AP10367" s="61"/>
      <c r="AQ10367" s="61"/>
      <c r="AR10367" s="61"/>
      <c r="AS10367" s="61"/>
      <c r="AT10367" s="61"/>
      <c r="AU10367" s="61"/>
      <c r="AV10367" s="61"/>
      <c r="AW10367" s="61"/>
      <c r="AX10367" s="61"/>
      <c r="AY10367" s="61"/>
      <c r="AZ10367" s="61"/>
      <c r="BA10367" s="61"/>
    </row>
    <row r="10368" spans="39:53" x14ac:dyDescent="0.2">
      <c r="AM10368" s="61"/>
      <c r="AN10368" s="61"/>
      <c r="AO10368" s="171"/>
      <c r="AP10368" s="61"/>
      <c r="AQ10368" s="61"/>
      <c r="AR10368" s="61"/>
      <c r="AS10368" s="61"/>
      <c r="AT10368" s="61"/>
      <c r="AU10368" s="61"/>
      <c r="AV10368" s="61"/>
      <c r="AW10368" s="61"/>
      <c r="AX10368" s="61"/>
      <c r="AY10368" s="61"/>
      <c r="AZ10368" s="61"/>
      <c r="BA10368" s="61"/>
    </row>
    <row r="10369" spans="39:53" x14ac:dyDescent="0.2">
      <c r="AM10369" s="61"/>
      <c r="AN10369" s="61"/>
      <c r="AO10369" s="171"/>
      <c r="AP10369" s="61"/>
      <c r="AQ10369" s="61"/>
      <c r="AR10369" s="61"/>
      <c r="AS10369" s="61"/>
      <c r="AT10369" s="61"/>
      <c r="AU10369" s="61"/>
      <c r="AV10369" s="61"/>
      <c r="AW10369" s="61"/>
      <c r="AX10369" s="61"/>
      <c r="AY10369" s="61"/>
      <c r="AZ10369" s="61"/>
      <c r="BA10369" s="61"/>
    </row>
    <row r="10370" spans="39:53" x14ac:dyDescent="0.2">
      <c r="AM10370" s="61"/>
      <c r="AN10370" s="61"/>
      <c r="AO10370" s="171"/>
      <c r="AP10370" s="61"/>
      <c r="AQ10370" s="61"/>
      <c r="AR10370" s="61"/>
      <c r="AS10370" s="61"/>
      <c r="AT10370" s="61"/>
      <c r="AU10370" s="61"/>
      <c r="AV10370" s="61"/>
      <c r="AW10370" s="61"/>
      <c r="AX10370" s="61"/>
      <c r="AY10370" s="61"/>
      <c r="AZ10370" s="61"/>
      <c r="BA10370" s="61"/>
    </row>
    <row r="10371" spans="39:53" x14ac:dyDescent="0.2">
      <c r="AM10371" s="61"/>
      <c r="AN10371" s="61"/>
      <c r="AO10371" s="171"/>
      <c r="AP10371" s="61"/>
      <c r="AQ10371" s="61"/>
      <c r="AR10371" s="61"/>
      <c r="AS10371" s="61"/>
      <c r="AT10371" s="61"/>
      <c r="AU10371" s="61"/>
      <c r="AV10371" s="61"/>
      <c r="AW10371" s="61"/>
      <c r="AX10371" s="61"/>
      <c r="AY10371" s="61"/>
      <c r="AZ10371" s="61"/>
      <c r="BA10371" s="61"/>
    </row>
    <row r="10372" spans="39:53" x14ac:dyDescent="0.2">
      <c r="AM10372" s="61"/>
      <c r="AN10372" s="61"/>
      <c r="AO10372" s="171"/>
      <c r="AP10372" s="61"/>
      <c r="AQ10372" s="61"/>
      <c r="AR10372" s="61"/>
      <c r="AS10372" s="61"/>
      <c r="AT10372" s="61"/>
      <c r="AU10372" s="61"/>
      <c r="AV10372" s="61"/>
      <c r="AW10372" s="61"/>
      <c r="AX10372" s="61"/>
      <c r="AY10372" s="61"/>
      <c r="AZ10372" s="61"/>
      <c r="BA10372" s="61"/>
    </row>
    <row r="10373" spans="39:53" x14ac:dyDescent="0.2">
      <c r="AM10373" s="61"/>
      <c r="AN10373" s="61"/>
      <c r="AO10373" s="171"/>
      <c r="AP10373" s="61"/>
      <c r="AQ10373" s="61"/>
      <c r="AR10373" s="61"/>
      <c r="AS10373" s="61"/>
      <c r="AT10373" s="61"/>
      <c r="AU10373" s="61"/>
      <c r="AV10373" s="61"/>
      <c r="AW10373" s="61"/>
      <c r="AX10373" s="61"/>
      <c r="AY10373" s="61"/>
      <c r="AZ10373" s="61"/>
      <c r="BA10373" s="61"/>
    </row>
    <row r="10374" spans="39:53" x14ac:dyDescent="0.2">
      <c r="AM10374" s="61"/>
      <c r="AN10374" s="61"/>
      <c r="AO10374" s="171"/>
      <c r="AP10374" s="61"/>
      <c r="AQ10374" s="61"/>
      <c r="AR10374" s="61"/>
      <c r="AS10374" s="61"/>
      <c r="AT10374" s="61"/>
      <c r="AU10374" s="61"/>
      <c r="AV10374" s="61"/>
      <c r="AW10374" s="61"/>
      <c r="AX10374" s="61"/>
      <c r="AY10374" s="61"/>
      <c r="AZ10374" s="61"/>
      <c r="BA10374" s="61"/>
    </row>
    <row r="10375" spans="39:53" x14ac:dyDescent="0.2">
      <c r="AM10375" s="61"/>
      <c r="AN10375" s="61"/>
      <c r="AO10375" s="171"/>
      <c r="AP10375" s="61"/>
      <c r="AQ10375" s="61"/>
      <c r="AR10375" s="61"/>
      <c r="AS10375" s="61"/>
      <c r="AT10375" s="61"/>
      <c r="AU10375" s="61"/>
      <c r="AV10375" s="61"/>
      <c r="AW10375" s="61"/>
      <c r="AX10375" s="61"/>
      <c r="AY10375" s="61"/>
      <c r="AZ10375" s="61"/>
      <c r="BA10375" s="61"/>
    </row>
    <row r="10376" spans="39:53" x14ac:dyDescent="0.2">
      <c r="AM10376" s="61"/>
      <c r="AN10376" s="61"/>
      <c r="AO10376" s="171"/>
      <c r="AP10376" s="61"/>
      <c r="AQ10376" s="61"/>
      <c r="AR10376" s="61"/>
      <c r="AS10376" s="61"/>
      <c r="AT10376" s="61"/>
      <c r="AU10376" s="61"/>
      <c r="AV10376" s="61"/>
      <c r="AW10376" s="61"/>
      <c r="AX10376" s="61"/>
      <c r="AY10376" s="61"/>
      <c r="AZ10376" s="61"/>
      <c r="BA10376" s="61"/>
    </row>
    <row r="10377" spans="39:53" x14ac:dyDescent="0.2">
      <c r="AM10377" s="61"/>
      <c r="AN10377" s="61"/>
      <c r="AO10377" s="171"/>
      <c r="AP10377" s="61"/>
      <c r="AQ10377" s="61"/>
      <c r="AR10377" s="61"/>
      <c r="AS10377" s="61"/>
      <c r="AT10377" s="61"/>
      <c r="AU10377" s="61"/>
      <c r="AV10377" s="61"/>
      <c r="AW10377" s="61"/>
      <c r="AX10377" s="61"/>
      <c r="AY10377" s="61"/>
      <c r="AZ10377" s="61"/>
      <c r="BA10377" s="61"/>
    </row>
    <row r="10378" spans="39:53" x14ac:dyDescent="0.2">
      <c r="AM10378" s="61"/>
      <c r="AN10378" s="61"/>
      <c r="AO10378" s="171"/>
      <c r="AP10378" s="61"/>
      <c r="AQ10378" s="61"/>
      <c r="AR10378" s="61"/>
      <c r="AS10378" s="61"/>
      <c r="AT10378" s="61"/>
      <c r="AU10378" s="61"/>
      <c r="AV10378" s="61"/>
      <c r="AW10378" s="61"/>
      <c r="AX10378" s="61"/>
      <c r="AY10378" s="61"/>
      <c r="AZ10378" s="61"/>
      <c r="BA10378" s="61"/>
    </row>
    <row r="10379" spans="39:53" x14ac:dyDescent="0.2">
      <c r="AM10379" s="61"/>
      <c r="AN10379" s="61"/>
      <c r="AO10379" s="171"/>
      <c r="AP10379" s="61"/>
      <c r="AQ10379" s="61"/>
      <c r="AR10379" s="61"/>
      <c r="AS10379" s="61"/>
      <c r="AT10379" s="61"/>
      <c r="AU10379" s="61"/>
      <c r="AV10379" s="61"/>
      <c r="AW10379" s="61"/>
      <c r="AX10379" s="61"/>
      <c r="AY10379" s="61"/>
      <c r="AZ10379" s="61"/>
      <c r="BA10379" s="61"/>
    </row>
    <row r="10380" spans="39:53" x14ac:dyDescent="0.2">
      <c r="AM10380" s="61"/>
      <c r="AN10380" s="61"/>
      <c r="AO10380" s="171"/>
      <c r="AP10380" s="61"/>
      <c r="AQ10380" s="61"/>
      <c r="AR10380" s="61"/>
      <c r="AS10380" s="61"/>
      <c r="AT10380" s="61"/>
      <c r="AU10380" s="61"/>
      <c r="AV10380" s="61"/>
      <c r="AW10380" s="61"/>
      <c r="AX10380" s="61"/>
      <c r="AY10380" s="61"/>
      <c r="AZ10380" s="61"/>
      <c r="BA10380" s="61"/>
    </row>
    <row r="10381" spans="39:53" x14ac:dyDescent="0.2">
      <c r="AM10381" s="61"/>
      <c r="AN10381" s="61"/>
      <c r="AO10381" s="171"/>
      <c r="AP10381" s="61"/>
      <c r="AQ10381" s="61"/>
      <c r="AR10381" s="61"/>
      <c r="AS10381" s="61"/>
      <c r="AT10381" s="61"/>
      <c r="AU10381" s="61"/>
      <c r="AV10381" s="61"/>
      <c r="AW10381" s="61"/>
      <c r="AX10381" s="61"/>
      <c r="AY10381" s="61"/>
      <c r="AZ10381" s="61"/>
      <c r="BA10381" s="61"/>
    </row>
    <row r="10382" spans="39:53" x14ac:dyDescent="0.2">
      <c r="AM10382" s="61"/>
      <c r="AN10382" s="61"/>
      <c r="AO10382" s="171"/>
      <c r="AP10382" s="61"/>
      <c r="AQ10382" s="61"/>
      <c r="AR10382" s="61"/>
      <c r="AS10382" s="61"/>
      <c r="AT10382" s="61"/>
      <c r="AU10382" s="61"/>
      <c r="AV10382" s="61"/>
      <c r="AW10382" s="61"/>
      <c r="AX10382" s="61"/>
      <c r="AY10382" s="61"/>
      <c r="AZ10382" s="61"/>
      <c r="BA10382" s="61"/>
    </row>
    <row r="10383" spans="39:53" x14ac:dyDescent="0.2">
      <c r="AM10383" s="61"/>
      <c r="AN10383" s="61"/>
      <c r="AO10383" s="171"/>
      <c r="AP10383" s="61"/>
      <c r="AQ10383" s="61"/>
      <c r="AR10383" s="61"/>
      <c r="AS10383" s="61"/>
      <c r="AT10383" s="61"/>
      <c r="AU10383" s="61"/>
      <c r="AV10383" s="61"/>
      <c r="AW10383" s="61"/>
      <c r="AX10383" s="61"/>
      <c r="AY10383" s="61"/>
      <c r="AZ10383" s="61"/>
      <c r="BA10383" s="61"/>
    </row>
    <row r="10384" spans="39:53" x14ac:dyDescent="0.2">
      <c r="AM10384" s="61"/>
      <c r="AN10384" s="61"/>
      <c r="AO10384" s="171"/>
      <c r="AP10384" s="61"/>
      <c r="AQ10384" s="61"/>
      <c r="AR10384" s="61"/>
      <c r="AS10384" s="61"/>
      <c r="AT10384" s="61"/>
      <c r="AU10384" s="61"/>
      <c r="AV10384" s="61"/>
      <c r="AW10384" s="61"/>
      <c r="AX10384" s="61"/>
      <c r="AY10384" s="61"/>
      <c r="AZ10384" s="61"/>
      <c r="BA10384" s="61"/>
    </row>
    <row r="10385" spans="39:53" x14ac:dyDescent="0.2">
      <c r="AM10385" s="61"/>
      <c r="AN10385" s="61"/>
      <c r="AO10385" s="171"/>
      <c r="AP10385" s="61"/>
      <c r="AQ10385" s="61"/>
      <c r="AR10385" s="61"/>
      <c r="AS10385" s="61"/>
      <c r="AT10385" s="61"/>
      <c r="AU10385" s="61"/>
      <c r="AV10385" s="61"/>
      <c r="AW10385" s="61"/>
      <c r="AX10385" s="61"/>
      <c r="AY10385" s="61"/>
      <c r="AZ10385" s="61"/>
      <c r="BA10385" s="61"/>
    </row>
    <row r="10386" spans="39:53" x14ac:dyDescent="0.2">
      <c r="AM10386" s="61"/>
      <c r="AN10386" s="61"/>
      <c r="AO10386" s="171"/>
      <c r="AP10386" s="61"/>
      <c r="AQ10386" s="61"/>
      <c r="AR10386" s="61"/>
      <c r="AS10386" s="61"/>
      <c r="AT10386" s="61"/>
      <c r="AU10386" s="61"/>
      <c r="AV10386" s="61"/>
      <c r="AW10386" s="61"/>
      <c r="AX10386" s="61"/>
      <c r="AY10386" s="61"/>
      <c r="AZ10386" s="61"/>
      <c r="BA10386" s="61"/>
    </row>
    <row r="10387" spans="39:53" x14ac:dyDescent="0.2">
      <c r="AM10387" s="61"/>
      <c r="AN10387" s="61"/>
      <c r="AO10387" s="171"/>
      <c r="AP10387" s="61"/>
      <c r="AQ10387" s="61"/>
      <c r="AR10387" s="61"/>
      <c r="AS10387" s="61"/>
      <c r="AT10387" s="61"/>
      <c r="AU10387" s="61"/>
      <c r="AV10387" s="61"/>
      <c r="AW10387" s="61"/>
      <c r="AX10387" s="61"/>
      <c r="AY10387" s="61"/>
      <c r="AZ10387" s="61"/>
      <c r="BA10387" s="61"/>
    </row>
    <row r="10388" spans="39:53" x14ac:dyDescent="0.2">
      <c r="AM10388" s="61"/>
      <c r="AN10388" s="61"/>
      <c r="AO10388" s="171"/>
      <c r="AP10388" s="61"/>
      <c r="AQ10388" s="61"/>
      <c r="AR10388" s="61"/>
      <c r="AS10388" s="61"/>
      <c r="AT10388" s="61"/>
      <c r="AU10388" s="61"/>
      <c r="AV10388" s="61"/>
      <c r="AW10388" s="61"/>
      <c r="AX10388" s="61"/>
      <c r="AY10388" s="61"/>
      <c r="AZ10388" s="61"/>
      <c r="BA10388" s="61"/>
    </row>
    <row r="10389" spans="39:53" x14ac:dyDescent="0.2">
      <c r="AM10389" s="61"/>
      <c r="AN10389" s="61"/>
      <c r="AO10389" s="171"/>
      <c r="AP10389" s="61"/>
      <c r="AQ10389" s="61"/>
      <c r="AR10389" s="61"/>
      <c r="AS10389" s="61"/>
      <c r="AT10389" s="61"/>
      <c r="AU10389" s="61"/>
      <c r="AV10389" s="61"/>
      <c r="AW10389" s="61"/>
      <c r="AX10389" s="61"/>
      <c r="AY10389" s="61"/>
      <c r="AZ10389" s="61"/>
      <c r="BA10389" s="61"/>
    </row>
    <row r="10390" spans="39:53" x14ac:dyDescent="0.2">
      <c r="AM10390" s="61"/>
      <c r="AN10390" s="61"/>
      <c r="AO10390" s="171"/>
      <c r="AP10390" s="61"/>
      <c r="AQ10390" s="61"/>
      <c r="AR10390" s="61"/>
      <c r="AS10390" s="61"/>
      <c r="AT10390" s="61"/>
      <c r="AU10390" s="61"/>
      <c r="AV10390" s="61"/>
      <c r="AW10390" s="61"/>
      <c r="AX10390" s="61"/>
      <c r="AY10390" s="61"/>
      <c r="AZ10390" s="61"/>
      <c r="BA10390" s="61"/>
    </row>
    <row r="10391" spans="39:53" x14ac:dyDescent="0.2">
      <c r="AM10391" s="61"/>
      <c r="AN10391" s="61"/>
      <c r="AO10391" s="171"/>
      <c r="AP10391" s="61"/>
      <c r="AQ10391" s="61"/>
      <c r="AR10391" s="61"/>
      <c r="AS10391" s="61"/>
      <c r="AT10391" s="61"/>
      <c r="AU10391" s="61"/>
      <c r="AV10391" s="61"/>
      <c r="AW10391" s="61"/>
      <c r="AX10391" s="61"/>
      <c r="AY10391" s="61"/>
      <c r="AZ10391" s="61"/>
      <c r="BA10391" s="61"/>
    </row>
    <row r="10392" spans="39:53" x14ac:dyDescent="0.2">
      <c r="AM10392" s="61"/>
      <c r="AN10392" s="61"/>
      <c r="AO10392" s="171"/>
      <c r="AP10392" s="61"/>
      <c r="AQ10392" s="61"/>
      <c r="AR10392" s="61"/>
      <c r="AS10392" s="61"/>
      <c r="AT10392" s="61"/>
      <c r="AU10392" s="61"/>
      <c r="AV10392" s="61"/>
      <c r="AW10392" s="61"/>
      <c r="AX10392" s="61"/>
      <c r="AY10392" s="61"/>
      <c r="AZ10392" s="61"/>
      <c r="BA10392" s="61"/>
    </row>
    <row r="10393" spans="39:53" x14ac:dyDescent="0.2">
      <c r="AM10393" s="61"/>
      <c r="AN10393" s="61"/>
      <c r="AO10393" s="171"/>
      <c r="AP10393" s="61"/>
      <c r="AQ10393" s="61"/>
      <c r="AR10393" s="61"/>
      <c r="AS10393" s="61"/>
      <c r="AT10393" s="61"/>
      <c r="AU10393" s="61"/>
      <c r="AV10393" s="61"/>
      <c r="AW10393" s="61"/>
      <c r="AX10393" s="61"/>
      <c r="AY10393" s="61"/>
      <c r="AZ10393" s="61"/>
      <c r="BA10393" s="61"/>
    </row>
    <row r="10394" spans="39:53" x14ac:dyDescent="0.2">
      <c r="AM10394" s="61"/>
      <c r="AN10394" s="61"/>
      <c r="AO10394" s="171"/>
      <c r="AP10394" s="61"/>
      <c r="AQ10394" s="61"/>
      <c r="AR10394" s="61"/>
      <c r="AS10394" s="61"/>
      <c r="AT10394" s="61"/>
      <c r="AU10394" s="61"/>
      <c r="AV10394" s="61"/>
      <c r="AW10394" s="61"/>
      <c r="AX10394" s="61"/>
      <c r="AY10394" s="61"/>
      <c r="AZ10394" s="61"/>
      <c r="BA10394" s="61"/>
    </row>
    <row r="10395" spans="39:53" x14ac:dyDescent="0.2">
      <c r="AM10395" s="61"/>
      <c r="AN10395" s="61"/>
      <c r="AO10395" s="171"/>
      <c r="AP10395" s="61"/>
      <c r="AQ10395" s="61"/>
      <c r="AR10395" s="61"/>
      <c r="AS10395" s="61"/>
      <c r="AT10395" s="61"/>
      <c r="AU10395" s="61"/>
      <c r="AV10395" s="61"/>
      <c r="AW10395" s="61"/>
      <c r="AX10395" s="61"/>
      <c r="AY10395" s="61"/>
      <c r="AZ10395" s="61"/>
      <c r="BA10395" s="61"/>
    </row>
    <row r="10396" spans="39:53" x14ac:dyDescent="0.2">
      <c r="AM10396" s="61"/>
      <c r="AN10396" s="61"/>
      <c r="AO10396" s="171"/>
      <c r="AP10396" s="61"/>
      <c r="AQ10396" s="61"/>
      <c r="AR10396" s="61"/>
      <c r="AS10396" s="61"/>
      <c r="AT10396" s="61"/>
      <c r="AU10396" s="61"/>
      <c r="AV10396" s="61"/>
      <c r="AW10396" s="61"/>
      <c r="AX10396" s="61"/>
      <c r="AY10396" s="61"/>
      <c r="AZ10396" s="61"/>
      <c r="BA10396" s="61"/>
    </row>
    <row r="10397" spans="39:53" x14ac:dyDescent="0.2">
      <c r="AM10397" s="61"/>
      <c r="AN10397" s="61"/>
      <c r="AO10397" s="171"/>
      <c r="AP10397" s="61"/>
      <c r="AQ10397" s="61"/>
      <c r="AR10397" s="61"/>
      <c r="AS10397" s="61"/>
      <c r="AT10397" s="61"/>
      <c r="AU10397" s="61"/>
      <c r="AV10397" s="61"/>
      <c r="AW10397" s="61"/>
      <c r="AX10397" s="61"/>
      <c r="AY10397" s="61"/>
      <c r="AZ10397" s="61"/>
      <c r="BA10397" s="61"/>
    </row>
    <row r="10398" spans="39:53" x14ac:dyDescent="0.2">
      <c r="AM10398" s="61"/>
      <c r="AN10398" s="61"/>
      <c r="AO10398" s="171"/>
      <c r="AP10398" s="61"/>
      <c r="AQ10398" s="61"/>
      <c r="AR10398" s="61"/>
      <c r="AS10398" s="61"/>
      <c r="AT10398" s="61"/>
      <c r="AU10398" s="61"/>
      <c r="AV10398" s="61"/>
      <c r="AW10398" s="61"/>
      <c r="AX10398" s="61"/>
      <c r="AY10398" s="61"/>
      <c r="AZ10398" s="61"/>
      <c r="BA10398" s="61"/>
    </row>
    <row r="10399" spans="39:53" x14ac:dyDescent="0.2">
      <c r="AM10399" s="61"/>
      <c r="AN10399" s="61"/>
      <c r="AO10399" s="171"/>
      <c r="AP10399" s="61"/>
      <c r="AQ10399" s="61"/>
      <c r="AR10399" s="61"/>
      <c r="AS10399" s="61"/>
      <c r="AT10399" s="61"/>
      <c r="AU10399" s="61"/>
      <c r="AV10399" s="61"/>
      <c r="AW10399" s="61"/>
      <c r="AX10399" s="61"/>
      <c r="AY10399" s="61"/>
      <c r="AZ10399" s="61"/>
      <c r="BA10399" s="61"/>
    </row>
    <row r="10400" spans="39:53" x14ac:dyDescent="0.2">
      <c r="AM10400" s="61"/>
      <c r="AN10400" s="61"/>
      <c r="AO10400" s="171"/>
      <c r="AP10400" s="61"/>
      <c r="AQ10400" s="61"/>
      <c r="AR10400" s="61"/>
      <c r="AS10400" s="61"/>
      <c r="AT10400" s="61"/>
      <c r="AU10400" s="61"/>
      <c r="AV10400" s="61"/>
      <c r="AW10400" s="61"/>
      <c r="AX10400" s="61"/>
      <c r="AY10400" s="61"/>
      <c r="AZ10400" s="61"/>
      <c r="BA10400" s="61"/>
    </row>
    <row r="10401" spans="39:53" x14ac:dyDescent="0.2">
      <c r="AM10401" s="61"/>
      <c r="AN10401" s="61"/>
      <c r="AO10401" s="171"/>
      <c r="AP10401" s="61"/>
      <c r="AQ10401" s="61"/>
      <c r="AR10401" s="61"/>
      <c r="AS10401" s="61"/>
      <c r="AT10401" s="61"/>
      <c r="AU10401" s="61"/>
      <c r="AV10401" s="61"/>
      <c r="AW10401" s="61"/>
      <c r="AX10401" s="61"/>
      <c r="AY10401" s="61"/>
      <c r="AZ10401" s="61"/>
      <c r="BA10401" s="61"/>
    </row>
    <row r="10402" spans="39:53" x14ac:dyDescent="0.2">
      <c r="AM10402" s="61"/>
      <c r="AN10402" s="61"/>
      <c r="AO10402" s="171"/>
      <c r="AP10402" s="61"/>
      <c r="AQ10402" s="61"/>
      <c r="AR10402" s="61"/>
      <c r="AS10402" s="61"/>
      <c r="AT10402" s="61"/>
      <c r="AU10402" s="61"/>
      <c r="AV10402" s="61"/>
      <c r="AW10402" s="61"/>
      <c r="AX10402" s="61"/>
      <c r="AY10402" s="61"/>
      <c r="AZ10402" s="61"/>
      <c r="BA10402" s="61"/>
    </row>
    <row r="10403" spans="39:53" x14ac:dyDescent="0.2">
      <c r="AM10403" s="61"/>
      <c r="AN10403" s="61"/>
      <c r="AO10403" s="171"/>
      <c r="AP10403" s="61"/>
      <c r="AQ10403" s="61"/>
      <c r="AR10403" s="61"/>
      <c r="AS10403" s="61"/>
      <c r="AT10403" s="61"/>
      <c r="AU10403" s="61"/>
      <c r="AV10403" s="61"/>
      <c r="AW10403" s="61"/>
      <c r="AX10403" s="61"/>
      <c r="AY10403" s="61"/>
      <c r="AZ10403" s="61"/>
      <c r="BA10403" s="61"/>
    </row>
    <row r="10404" spans="39:53" x14ac:dyDescent="0.2">
      <c r="AM10404" s="61"/>
      <c r="AN10404" s="61"/>
      <c r="AO10404" s="171"/>
      <c r="AP10404" s="61"/>
      <c r="AQ10404" s="61"/>
      <c r="AR10404" s="61"/>
      <c r="AS10404" s="61"/>
      <c r="AT10404" s="61"/>
      <c r="AU10404" s="61"/>
      <c r="AV10404" s="61"/>
      <c r="AW10404" s="61"/>
      <c r="AX10404" s="61"/>
      <c r="AY10404" s="61"/>
      <c r="AZ10404" s="61"/>
      <c r="BA10404" s="61"/>
    </row>
    <row r="10405" spans="39:53" x14ac:dyDescent="0.2">
      <c r="AM10405" s="61"/>
      <c r="AN10405" s="61"/>
      <c r="AO10405" s="171"/>
      <c r="AP10405" s="61"/>
      <c r="AQ10405" s="61"/>
      <c r="AR10405" s="61"/>
      <c r="AS10405" s="61"/>
      <c r="AT10405" s="61"/>
      <c r="AU10405" s="61"/>
      <c r="AV10405" s="61"/>
      <c r="AW10405" s="61"/>
      <c r="AX10405" s="61"/>
      <c r="AY10405" s="61"/>
      <c r="AZ10405" s="61"/>
      <c r="BA10405" s="61"/>
    </row>
    <row r="10406" spans="39:53" x14ac:dyDescent="0.2">
      <c r="AM10406" s="61"/>
      <c r="AN10406" s="61"/>
      <c r="AO10406" s="171"/>
      <c r="AP10406" s="61"/>
      <c r="AQ10406" s="61"/>
      <c r="AR10406" s="61"/>
      <c r="AS10406" s="61"/>
      <c r="AT10406" s="61"/>
      <c r="AU10406" s="61"/>
      <c r="AV10406" s="61"/>
      <c r="AW10406" s="61"/>
      <c r="AX10406" s="61"/>
      <c r="AY10406" s="61"/>
      <c r="AZ10406" s="61"/>
      <c r="BA10406" s="61"/>
    </row>
    <row r="10407" spans="39:53" x14ac:dyDescent="0.2">
      <c r="AM10407" s="61"/>
      <c r="AN10407" s="61"/>
      <c r="AO10407" s="171"/>
      <c r="AP10407" s="61"/>
      <c r="AQ10407" s="61"/>
      <c r="AR10407" s="61"/>
      <c r="AS10407" s="61"/>
      <c r="AT10407" s="61"/>
      <c r="AU10407" s="61"/>
      <c r="AV10407" s="61"/>
      <c r="AW10407" s="61"/>
      <c r="AX10407" s="61"/>
      <c r="AY10407" s="61"/>
      <c r="AZ10407" s="61"/>
      <c r="BA10407" s="61"/>
    </row>
    <row r="10408" spans="39:53" x14ac:dyDescent="0.2">
      <c r="AM10408" s="61"/>
      <c r="AN10408" s="61"/>
      <c r="AO10408" s="171"/>
      <c r="AP10408" s="61"/>
      <c r="AQ10408" s="61"/>
      <c r="AR10408" s="61"/>
      <c r="AS10408" s="61"/>
      <c r="AT10408" s="61"/>
      <c r="AU10408" s="61"/>
      <c r="AV10408" s="61"/>
      <c r="AW10408" s="61"/>
      <c r="AX10408" s="61"/>
      <c r="AY10408" s="61"/>
      <c r="AZ10408" s="61"/>
      <c r="BA10408" s="61"/>
    </row>
    <row r="10409" spans="39:53" x14ac:dyDescent="0.2">
      <c r="AM10409" s="61"/>
      <c r="AN10409" s="61"/>
      <c r="AO10409" s="171"/>
      <c r="AP10409" s="61"/>
      <c r="AQ10409" s="61"/>
      <c r="AR10409" s="61"/>
      <c r="AS10409" s="61"/>
      <c r="AT10409" s="61"/>
      <c r="AU10409" s="61"/>
      <c r="AV10409" s="61"/>
      <c r="AW10409" s="61"/>
      <c r="AX10409" s="61"/>
      <c r="AY10409" s="61"/>
      <c r="AZ10409" s="61"/>
      <c r="BA10409" s="61"/>
    </row>
    <row r="10410" spans="39:53" x14ac:dyDescent="0.2">
      <c r="AM10410" s="61"/>
      <c r="AN10410" s="61"/>
      <c r="AO10410" s="171"/>
      <c r="AP10410" s="61"/>
      <c r="AQ10410" s="61"/>
      <c r="AR10410" s="61"/>
      <c r="AS10410" s="61"/>
      <c r="AT10410" s="61"/>
      <c r="AU10410" s="61"/>
      <c r="AV10410" s="61"/>
      <c r="AW10410" s="61"/>
      <c r="AX10410" s="61"/>
      <c r="AY10410" s="61"/>
      <c r="AZ10410" s="61"/>
      <c r="BA10410" s="61"/>
    </row>
    <row r="10411" spans="39:53" x14ac:dyDescent="0.2">
      <c r="AM10411" s="61"/>
      <c r="AN10411" s="61"/>
      <c r="AO10411" s="171"/>
      <c r="AP10411" s="61"/>
      <c r="AQ10411" s="61"/>
      <c r="AR10411" s="61"/>
      <c r="AS10411" s="61"/>
      <c r="AT10411" s="61"/>
      <c r="AU10411" s="61"/>
      <c r="AV10411" s="61"/>
      <c r="AW10411" s="61"/>
      <c r="AX10411" s="61"/>
      <c r="AY10411" s="61"/>
      <c r="AZ10411" s="61"/>
      <c r="BA10411" s="61"/>
    </row>
    <row r="10412" spans="39:53" x14ac:dyDescent="0.2">
      <c r="AM10412" s="61"/>
      <c r="AN10412" s="61"/>
      <c r="AO10412" s="171"/>
      <c r="AP10412" s="61"/>
      <c r="AQ10412" s="61"/>
      <c r="AR10412" s="61"/>
      <c r="AS10412" s="61"/>
      <c r="AT10412" s="61"/>
      <c r="AU10412" s="61"/>
      <c r="AV10412" s="61"/>
      <c r="AW10412" s="61"/>
      <c r="AX10412" s="61"/>
      <c r="AY10412" s="61"/>
      <c r="AZ10412" s="61"/>
      <c r="BA10412" s="61"/>
    </row>
    <row r="10413" spans="39:53" x14ac:dyDescent="0.2">
      <c r="AM10413" s="61"/>
      <c r="AN10413" s="61"/>
      <c r="AO10413" s="171"/>
      <c r="AP10413" s="61"/>
      <c r="AQ10413" s="61"/>
      <c r="AR10413" s="61"/>
      <c r="AS10413" s="61"/>
      <c r="AT10413" s="61"/>
      <c r="AU10413" s="61"/>
      <c r="AV10413" s="61"/>
      <c r="AW10413" s="61"/>
      <c r="AX10413" s="61"/>
      <c r="AY10413" s="61"/>
      <c r="AZ10413" s="61"/>
      <c r="BA10413" s="61"/>
    </row>
    <row r="10414" spans="39:53" x14ac:dyDescent="0.2">
      <c r="AM10414" s="61"/>
      <c r="AN10414" s="61"/>
      <c r="AO10414" s="171"/>
      <c r="AP10414" s="61"/>
      <c r="AQ10414" s="61"/>
      <c r="AR10414" s="61"/>
      <c r="AS10414" s="61"/>
      <c r="AT10414" s="61"/>
      <c r="AU10414" s="61"/>
      <c r="AV10414" s="61"/>
      <c r="AW10414" s="61"/>
      <c r="AX10414" s="61"/>
      <c r="AY10414" s="61"/>
      <c r="AZ10414" s="61"/>
      <c r="BA10414" s="61"/>
    </row>
    <row r="10415" spans="39:53" x14ac:dyDescent="0.2">
      <c r="AM10415" s="61"/>
      <c r="AN10415" s="61"/>
      <c r="AO10415" s="171"/>
      <c r="AP10415" s="61"/>
      <c r="AQ10415" s="61"/>
      <c r="AR10415" s="61"/>
      <c r="AS10415" s="61"/>
      <c r="AT10415" s="61"/>
      <c r="AU10415" s="61"/>
      <c r="AV10415" s="61"/>
      <c r="AW10415" s="61"/>
      <c r="AX10415" s="61"/>
      <c r="AY10415" s="61"/>
      <c r="AZ10415" s="61"/>
      <c r="BA10415" s="61"/>
    </row>
    <row r="10416" spans="39:53" x14ac:dyDescent="0.2">
      <c r="AM10416" s="61"/>
      <c r="AN10416" s="61"/>
      <c r="AO10416" s="171"/>
      <c r="AP10416" s="61"/>
      <c r="AQ10416" s="61"/>
      <c r="AR10416" s="61"/>
      <c r="AS10416" s="61"/>
      <c r="AT10416" s="61"/>
      <c r="AU10416" s="61"/>
      <c r="AV10416" s="61"/>
      <c r="AW10416" s="61"/>
      <c r="AX10416" s="61"/>
      <c r="AY10416" s="61"/>
      <c r="AZ10416" s="61"/>
      <c r="BA10416" s="61"/>
    </row>
    <row r="10417" spans="39:53" x14ac:dyDescent="0.2">
      <c r="AM10417" s="61"/>
      <c r="AN10417" s="61"/>
      <c r="AO10417" s="171"/>
      <c r="AP10417" s="61"/>
      <c r="AQ10417" s="61"/>
      <c r="AR10417" s="61"/>
      <c r="AS10417" s="61"/>
      <c r="AT10417" s="61"/>
      <c r="AU10417" s="61"/>
      <c r="AV10417" s="61"/>
      <c r="AW10417" s="61"/>
      <c r="AX10417" s="61"/>
      <c r="AY10417" s="61"/>
      <c r="AZ10417" s="61"/>
      <c r="BA10417" s="61"/>
    </row>
    <row r="10418" spans="39:53" x14ac:dyDescent="0.2">
      <c r="AM10418" s="61"/>
      <c r="AN10418" s="61"/>
      <c r="AO10418" s="171"/>
      <c r="AP10418" s="61"/>
      <c r="AQ10418" s="61"/>
      <c r="AR10418" s="61"/>
      <c r="AS10418" s="61"/>
      <c r="AT10418" s="61"/>
      <c r="AU10418" s="61"/>
      <c r="AV10418" s="61"/>
      <c r="AW10418" s="61"/>
      <c r="AX10418" s="61"/>
      <c r="AY10418" s="61"/>
      <c r="AZ10418" s="61"/>
      <c r="BA10418" s="61"/>
    </row>
    <row r="10419" spans="39:53" x14ac:dyDescent="0.2">
      <c r="AM10419" s="61"/>
      <c r="AN10419" s="61"/>
      <c r="AO10419" s="171"/>
      <c r="AP10419" s="61"/>
      <c r="AQ10419" s="61"/>
      <c r="AR10419" s="61"/>
      <c r="AS10419" s="61"/>
      <c r="AT10419" s="61"/>
      <c r="AU10419" s="61"/>
      <c r="AV10419" s="61"/>
      <c r="AW10419" s="61"/>
      <c r="AX10419" s="61"/>
      <c r="AY10419" s="61"/>
      <c r="AZ10419" s="61"/>
      <c r="BA10419" s="61"/>
    </row>
    <row r="10420" spans="39:53" x14ac:dyDescent="0.2">
      <c r="AM10420" s="61"/>
      <c r="AN10420" s="61"/>
      <c r="AO10420" s="171"/>
      <c r="AP10420" s="61"/>
      <c r="AQ10420" s="61"/>
      <c r="AR10420" s="61"/>
      <c r="AS10420" s="61"/>
      <c r="AT10420" s="61"/>
      <c r="AU10420" s="61"/>
      <c r="AV10420" s="61"/>
      <c r="AW10420" s="61"/>
      <c r="AX10420" s="61"/>
      <c r="AY10420" s="61"/>
      <c r="AZ10420" s="61"/>
      <c r="BA10420" s="61"/>
    </row>
    <row r="10421" spans="39:53" x14ac:dyDescent="0.2">
      <c r="AM10421" s="61"/>
      <c r="AN10421" s="61"/>
      <c r="AO10421" s="171"/>
      <c r="AP10421" s="61"/>
      <c r="AQ10421" s="61"/>
      <c r="AR10421" s="61"/>
      <c r="AS10421" s="61"/>
      <c r="AT10421" s="61"/>
      <c r="AU10421" s="61"/>
      <c r="AV10421" s="61"/>
      <c r="AW10421" s="61"/>
      <c r="AX10421" s="61"/>
      <c r="AY10421" s="61"/>
      <c r="AZ10421" s="61"/>
      <c r="BA10421" s="61"/>
    </row>
    <row r="10422" spans="39:53" x14ac:dyDescent="0.2">
      <c r="AM10422" s="61"/>
      <c r="AN10422" s="61"/>
      <c r="AO10422" s="171"/>
      <c r="AP10422" s="61"/>
      <c r="AQ10422" s="61"/>
      <c r="AR10422" s="61"/>
      <c r="AS10422" s="61"/>
      <c r="AT10422" s="61"/>
      <c r="AU10422" s="61"/>
      <c r="AV10422" s="61"/>
      <c r="AW10422" s="61"/>
      <c r="AX10422" s="61"/>
      <c r="AY10422" s="61"/>
      <c r="AZ10422" s="61"/>
      <c r="BA10422" s="61"/>
    </row>
    <row r="10423" spans="39:53" x14ac:dyDescent="0.2">
      <c r="AM10423" s="61"/>
      <c r="AN10423" s="61"/>
      <c r="AO10423" s="171"/>
      <c r="AP10423" s="61"/>
      <c r="AQ10423" s="61"/>
      <c r="AR10423" s="61"/>
      <c r="AS10423" s="61"/>
      <c r="AT10423" s="61"/>
      <c r="AU10423" s="61"/>
      <c r="AV10423" s="61"/>
      <c r="AW10423" s="61"/>
      <c r="AX10423" s="61"/>
      <c r="AY10423" s="61"/>
      <c r="AZ10423" s="61"/>
      <c r="BA10423" s="61"/>
    </row>
    <row r="10424" spans="39:53" x14ac:dyDescent="0.2">
      <c r="AM10424" s="61"/>
      <c r="AN10424" s="61"/>
      <c r="AO10424" s="171"/>
      <c r="AP10424" s="61"/>
      <c r="AQ10424" s="61"/>
      <c r="AR10424" s="61"/>
      <c r="AS10424" s="61"/>
      <c r="AT10424" s="61"/>
      <c r="AU10424" s="61"/>
      <c r="AV10424" s="61"/>
      <c r="AW10424" s="61"/>
      <c r="AX10424" s="61"/>
      <c r="AY10424" s="61"/>
      <c r="AZ10424" s="61"/>
      <c r="BA10424" s="61"/>
    </row>
    <row r="10425" spans="39:53" x14ac:dyDescent="0.2">
      <c r="AM10425" s="61"/>
      <c r="AN10425" s="61"/>
      <c r="AO10425" s="171"/>
      <c r="AP10425" s="61"/>
      <c r="AQ10425" s="61"/>
      <c r="AR10425" s="61"/>
      <c r="AS10425" s="61"/>
      <c r="AT10425" s="61"/>
      <c r="AU10425" s="61"/>
      <c r="AV10425" s="61"/>
      <c r="AW10425" s="61"/>
      <c r="AX10425" s="61"/>
      <c r="AY10425" s="61"/>
      <c r="AZ10425" s="61"/>
      <c r="BA10425" s="61"/>
    </row>
    <row r="10426" spans="39:53" x14ac:dyDescent="0.2">
      <c r="AM10426" s="61"/>
      <c r="AN10426" s="61"/>
      <c r="AO10426" s="171"/>
      <c r="AP10426" s="61"/>
      <c r="AQ10426" s="61"/>
      <c r="AR10426" s="61"/>
      <c r="AS10426" s="61"/>
      <c r="AT10426" s="61"/>
      <c r="AU10426" s="61"/>
      <c r="AV10426" s="61"/>
      <c r="AW10426" s="61"/>
      <c r="AX10426" s="61"/>
      <c r="AY10426" s="61"/>
      <c r="AZ10426" s="61"/>
      <c r="BA10426" s="61"/>
    </row>
    <row r="10427" spans="39:53" x14ac:dyDescent="0.2">
      <c r="AM10427" s="61"/>
      <c r="AN10427" s="61"/>
      <c r="AO10427" s="171"/>
      <c r="AP10427" s="61"/>
      <c r="AQ10427" s="61"/>
      <c r="AR10427" s="61"/>
      <c r="AS10427" s="61"/>
      <c r="AT10427" s="61"/>
      <c r="AU10427" s="61"/>
      <c r="AV10427" s="61"/>
      <c r="AW10427" s="61"/>
      <c r="AX10427" s="61"/>
      <c r="AY10427" s="61"/>
      <c r="AZ10427" s="61"/>
      <c r="BA10427" s="61"/>
    </row>
    <row r="10428" spans="39:53" x14ac:dyDescent="0.2">
      <c r="AM10428" s="61"/>
      <c r="AN10428" s="61"/>
      <c r="AO10428" s="171"/>
      <c r="AP10428" s="61"/>
      <c r="AQ10428" s="61"/>
      <c r="AR10428" s="61"/>
      <c r="AS10428" s="61"/>
      <c r="AT10428" s="61"/>
      <c r="AU10428" s="61"/>
      <c r="AV10428" s="61"/>
      <c r="AW10428" s="61"/>
      <c r="AX10428" s="61"/>
      <c r="AY10428" s="61"/>
      <c r="AZ10428" s="61"/>
      <c r="BA10428" s="61"/>
    </row>
    <row r="10429" spans="39:53" x14ac:dyDescent="0.2">
      <c r="AM10429" s="61"/>
      <c r="AN10429" s="61"/>
      <c r="AO10429" s="171"/>
      <c r="AP10429" s="61"/>
      <c r="AQ10429" s="61"/>
      <c r="AR10429" s="61"/>
      <c r="AS10429" s="61"/>
      <c r="AT10429" s="61"/>
      <c r="AU10429" s="61"/>
      <c r="AV10429" s="61"/>
      <c r="AW10429" s="61"/>
      <c r="AX10429" s="61"/>
      <c r="AY10429" s="61"/>
      <c r="AZ10429" s="61"/>
      <c r="BA10429" s="61"/>
    </row>
    <row r="10430" spans="39:53" x14ac:dyDescent="0.2">
      <c r="AM10430" s="61"/>
      <c r="AN10430" s="61"/>
      <c r="AO10430" s="171"/>
      <c r="AP10430" s="61"/>
      <c r="AQ10430" s="61"/>
      <c r="AR10430" s="61"/>
      <c r="AS10430" s="61"/>
      <c r="AT10430" s="61"/>
      <c r="AU10430" s="61"/>
      <c r="AV10430" s="61"/>
      <c r="AW10430" s="61"/>
      <c r="AX10430" s="61"/>
      <c r="AY10430" s="61"/>
      <c r="AZ10430" s="61"/>
      <c r="BA10430" s="61"/>
    </row>
    <row r="10431" spans="39:53" x14ac:dyDescent="0.2">
      <c r="AM10431" s="61"/>
      <c r="AN10431" s="61"/>
      <c r="AO10431" s="171"/>
      <c r="AP10431" s="61"/>
      <c r="AQ10431" s="61"/>
      <c r="AR10431" s="61"/>
      <c r="AS10431" s="61"/>
      <c r="AT10431" s="61"/>
      <c r="AU10431" s="61"/>
      <c r="AV10431" s="61"/>
      <c r="AW10431" s="61"/>
      <c r="AX10431" s="61"/>
      <c r="AY10431" s="61"/>
      <c r="AZ10431" s="61"/>
      <c r="BA10431" s="61"/>
    </row>
    <row r="10432" spans="39:53" x14ac:dyDescent="0.2">
      <c r="AM10432" s="61"/>
      <c r="AN10432" s="61"/>
      <c r="AO10432" s="171"/>
      <c r="AP10432" s="61"/>
      <c r="AQ10432" s="61"/>
      <c r="AR10432" s="61"/>
      <c r="AS10432" s="61"/>
      <c r="AT10432" s="61"/>
      <c r="AU10432" s="61"/>
      <c r="AV10432" s="61"/>
      <c r="AW10432" s="61"/>
      <c r="AX10432" s="61"/>
      <c r="AY10432" s="61"/>
      <c r="AZ10432" s="61"/>
      <c r="BA10432" s="61"/>
    </row>
    <row r="10433" spans="39:53" x14ac:dyDescent="0.2">
      <c r="AM10433" s="61"/>
      <c r="AN10433" s="61"/>
      <c r="AO10433" s="171"/>
      <c r="AP10433" s="61"/>
      <c r="AQ10433" s="61"/>
      <c r="AR10433" s="61"/>
      <c r="AS10433" s="61"/>
      <c r="AT10433" s="61"/>
      <c r="AU10433" s="61"/>
      <c r="AV10433" s="61"/>
      <c r="AW10433" s="61"/>
      <c r="AX10433" s="61"/>
      <c r="AY10433" s="61"/>
      <c r="AZ10433" s="61"/>
      <c r="BA10433" s="61"/>
    </row>
    <row r="10434" spans="39:53" x14ac:dyDescent="0.2">
      <c r="AM10434" s="61"/>
      <c r="AN10434" s="61"/>
      <c r="AO10434" s="171"/>
      <c r="AP10434" s="61"/>
      <c r="AQ10434" s="61"/>
      <c r="AR10434" s="61"/>
      <c r="AS10434" s="61"/>
      <c r="AT10434" s="61"/>
      <c r="AU10434" s="61"/>
      <c r="AV10434" s="61"/>
      <c r="AW10434" s="61"/>
      <c r="AX10434" s="61"/>
      <c r="AY10434" s="61"/>
      <c r="AZ10434" s="61"/>
      <c r="BA10434" s="61"/>
    </row>
    <row r="10435" spans="39:53" x14ac:dyDescent="0.2">
      <c r="AM10435" s="61"/>
      <c r="AN10435" s="61"/>
      <c r="AO10435" s="171"/>
      <c r="AP10435" s="61"/>
      <c r="AQ10435" s="61"/>
      <c r="AR10435" s="61"/>
      <c r="AS10435" s="61"/>
      <c r="AT10435" s="61"/>
      <c r="AU10435" s="61"/>
      <c r="AV10435" s="61"/>
      <c r="AW10435" s="61"/>
      <c r="AX10435" s="61"/>
      <c r="AY10435" s="61"/>
      <c r="AZ10435" s="61"/>
      <c r="BA10435" s="61"/>
    </row>
    <row r="10436" spans="39:53" x14ac:dyDescent="0.2">
      <c r="AM10436" s="61"/>
      <c r="AN10436" s="61"/>
      <c r="AO10436" s="171"/>
      <c r="AP10436" s="61"/>
      <c r="AQ10436" s="61"/>
      <c r="AR10436" s="61"/>
      <c r="AS10436" s="61"/>
      <c r="AT10436" s="61"/>
      <c r="AU10436" s="61"/>
      <c r="AV10436" s="61"/>
      <c r="AW10436" s="61"/>
      <c r="AX10436" s="61"/>
      <c r="AY10436" s="61"/>
      <c r="AZ10436" s="61"/>
      <c r="BA10436" s="61"/>
    </row>
    <row r="10437" spans="39:53" x14ac:dyDescent="0.2">
      <c r="AM10437" s="61"/>
      <c r="AN10437" s="61"/>
      <c r="AO10437" s="171"/>
      <c r="AP10437" s="61"/>
      <c r="AQ10437" s="61"/>
      <c r="AR10437" s="61"/>
      <c r="AS10437" s="61"/>
      <c r="AT10437" s="61"/>
      <c r="AU10437" s="61"/>
      <c r="AV10437" s="61"/>
      <c r="AW10437" s="61"/>
      <c r="AX10437" s="61"/>
      <c r="AY10437" s="61"/>
      <c r="AZ10437" s="61"/>
      <c r="BA10437" s="61"/>
    </row>
    <row r="10438" spans="39:53" x14ac:dyDescent="0.2">
      <c r="AM10438" s="61"/>
      <c r="AN10438" s="61"/>
      <c r="AO10438" s="171"/>
      <c r="AP10438" s="61"/>
      <c r="AQ10438" s="61"/>
      <c r="AR10438" s="61"/>
      <c r="AS10438" s="61"/>
      <c r="AT10438" s="61"/>
      <c r="AU10438" s="61"/>
      <c r="AV10438" s="61"/>
      <c r="AW10438" s="61"/>
      <c r="AX10438" s="61"/>
      <c r="AY10438" s="61"/>
      <c r="AZ10438" s="61"/>
      <c r="BA10438" s="61"/>
    </row>
    <row r="10439" spans="39:53" x14ac:dyDescent="0.2">
      <c r="AM10439" s="61"/>
      <c r="AN10439" s="61"/>
      <c r="AO10439" s="171"/>
      <c r="AP10439" s="61"/>
      <c r="AQ10439" s="61"/>
      <c r="AR10439" s="61"/>
      <c r="AS10439" s="61"/>
      <c r="AT10439" s="61"/>
      <c r="AU10439" s="61"/>
      <c r="AV10439" s="61"/>
      <c r="AW10439" s="61"/>
      <c r="AX10439" s="61"/>
      <c r="AY10439" s="61"/>
      <c r="AZ10439" s="61"/>
      <c r="BA10439" s="61"/>
    </row>
    <row r="10440" spans="39:53" x14ac:dyDescent="0.2">
      <c r="AM10440" s="61"/>
      <c r="AN10440" s="61"/>
      <c r="AO10440" s="171"/>
      <c r="AP10440" s="61"/>
      <c r="AQ10440" s="61"/>
      <c r="AR10440" s="61"/>
      <c r="AS10440" s="61"/>
      <c r="AT10440" s="61"/>
      <c r="AU10440" s="61"/>
      <c r="AV10440" s="61"/>
      <c r="AW10440" s="61"/>
      <c r="AX10440" s="61"/>
      <c r="AY10440" s="61"/>
      <c r="AZ10440" s="61"/>
      <c r="BA10440" s="61"/>
    </row>
    <row r="10441" spans="39:53" x14ac:dyDescent="0.2">
      <c r="AM10441" s="61"/>
      <c r="AN10441" s="61"/>
      <c r="AO10441" s="171"/>
      <c r="AP10441" s="61"/>
      <c r="AQ10441" s="61"/>
      <c r="AR10441" s="61"/>
      <c r="AS10441" s="61"/>
      <c r="AT10441" s="61"/>
      <c r="AU10441" s="61"/>
      <c r="AV10441" s="61"/>
      <c r="AW10441" s="61"/>
      <c r="AX10441" s="61"/>
      <c r="AY10441" s="61"/>
      <c r="AZ10441" s="61"/>
      <c r="BA10441" s="61"/>
    </row>
    <row r="10442" spans="39:53" x14ac:dyDescent="0.2">
      <c r="AM10442" s="61"/>
      <c r="AN10442" s="61"/>
      <c r="AO10442" s="171"/>
      <c r="AP10442" s="61"/>
      <c r="AQ10442" s="61"/>
      <c r="AR10442" s="61"/>
      <c r="AS10442" s="61"/>
      <c r="AT10442" s="61"/>
      <c r="AU10442" s="61"/>
      <c r="AV10442" s="61"/>
      <c r="AW10442" s="61"/>
      <c r="AX10442" s="61"/>
      <c r="AY10442" s="61"/>
      <c r="AZ10442" s="61"/>
      <c r="BA10442" s="61"/>
    </row>
    <row r="10443" spans="39:53" x14ac:dyDescent="0.2">
      <c r="AM10443" s="61"/>
      <c r="AN10443" s="61"/>
      <c r="AO10443" s="171"/>
      <c r="AP10443" s="61"/>
      <c r="AQ10443" s="61"/>
      <c r="AR10443" s="61"/>
      <c r="AS10443" s="61"/>
      <c r="AT10443" s="61"/>
      <c r="AU10443" s="61"/>
      <c r="AV10443" s="61"/>
      <c r="AW10443" s="61"/>
      <c r="AX10443" s="61"/>
      <c r="AY10443" s="61"/>
      <c r="AZ10443" s="61"/>
      <c r="BA10443" s="61"/>
    </row>
    <row r="10444" spans="39:53" x14ac:dyDescent="0.2">
      <c r="AM10444" s="61"/>
      <c r="AN10444" s="61"/>
      <c r="AO10444" s="171"/>
      <c r="AP10444" s="61"/>
      <c r="AQ10444" s="61"/>
      <c r="AR10444" s="61"/>
      <c r="AS10444" s="61"/>
      <c r="AT10444" s="61"/>
      <c r="AU10444" s="61"/>
      <c r="AV10444" s="61"/>
      <c r="AW10444" s="61"/>
      <c r="AX10444" s="61"/>
      <c r="AY10444" s="61"/>
      <c r="AZ10444" s="61"/>
      <c r="BA10444" s="61"/>
    </row>
    <row r="10445" spans="39:53" x14ac:dyDescent="0.2">
      <c r="AM10445" s="61"/>
      <c r="AN10445" s="61"/>
      <c r="AO10445" s="171"/>
      <c r="AP10445" s="61"/>
      <c r="AQ10445" s="61"/>
      <c r="AR10445" s="61"/>
      <c r="AS10445" s="61"/>
      <c r="AT10445" s="61"/>
      <c r="AU10445" s="61"/>
      <c r="AV10445" s="61"/>
      <c r="AW10445" s="61"/>
      <c r="AX10445" s="61"/>
      <c r="AY10445" s="61"/>
      <c r="AZ10445" s="61"/>
      <c r="BA10445" s="61"/>
    </row>
    <row r="10446" spans="39:53" x14ac:dyDescent="0.2">
      <c r="AM10446" s="61"/>
      <c r="AN10446" s="61"/>
      <c r="AO10446" s="171"/>
      <c r="AP10446" s="61"/>
      <c r="AQ10446" s="61"/>
      <c r="AR10446" s="61"/>
      <c r="AS10446" s="61"/>
      <c r="AT10446" s="61"/>
      <c r="AU10446" s="61"/>
      <c r="AV10446" s="61"/>
      <c r="AW10446" s="61"/>
      <c r="AX10446" s="61"/>
      <c r="AY10446" s="61"/>
      <c r="AZ10446" s="61"/>
      <c r="BA10446" s="61"/>
    </row>
    <row r="10447" spans="39:53" x14ac:dyDescent="0.2">
      <c r="AM10447" s="61"/>
      <c r="AN10447" s="61"/>
      <c r="AO10447" s="171"/>
      <c r="AP10447" s="61"/>
      <c r="AQ10447" s="61"/>
      <c r="AR10447" s="61"/>
      <c r="AS10447" s="61"/>
      <c r="AT10447" s="61"/>
      <c r="AU10447" s="61"/>
      <c r="AV10447" s="61"/>
      <c r="AW10447" s="61"/>
      <c r="AX10447" s="61"/>
      <c r="AY10447" s="61"/>
      <c r="AZ10447" s="61"/>
      <c r="BA10447" s="61"/>
    </row>
    <row r="10448" spans="39:53" x14ac:dyDescent="0.2">
      <c r="AM10448" s="61"/>
      <c r="AN10448" s="61"/>
      <c r="AO10448" s="171"/>
      <c r="AP10448" s="61"/>
      <c r="AQ10448" s="61"/>
      <c r="AR10448" s="61"/>
      <c r="AS10448" s="61"/>
      <c r="AT10448" s="61"/>
      <c r="AU10448" s="61"/>
      <c r="AV10448" s="61"/>
      <c r="AW10448" s="61"/>
      <c r="AX10448" s="61"/>
      <c r="AY10448" s="61"/>
      <c r="AZ10448" s="61"/>
      <c r="BA10448" s="61"/>
    </row>
    <row r="10449" spans="39:53" x14ac:dyDescent="0.2">
      <c r="AM10449" s="61"/>
      <c r="AN10449" s="61"/>
      <c r="AO10449" s="171"/>
      <c r="AP10449" s="61"/>
      <c r="AQ10449" s="61"/>
      <c r="AR10449" s="61"/>
      <c r="AS10449" s="61"/>
      <c r="AT10449" s="61"/>
      <c r="AU10449" s="61"/>
      <c r="AV10449" s="61"/>
      <c r="AW10449" s="61"/>
      <c r="AX10449" s="61"/>
      <c r="AY10449" s="61"/>
      <c r="AZ10449" s="61"/>
      <c r="BA10449" s="61"/>
    </row>
    <row r="10450" spans="39:53" x14ac:dyDescent="0.2">
      <c r="AM10450" s="61"/>
      <c r="AN10450" s="61"/>
      <c r="AO10450" s="171"/>
      <c r="AP10450" s="61"/>
      <c r="AQ10450" s="61"/>
      <c r="AR10450" s="61"/>
      <c r="AS10450" s="61"/>
      <c r="AT10450" s="61"/>
      <c r="AU10450" s="61"/>
      <c r="AV10450" s="61"/>
      <c r="AW10450" s="61"/>
      <c r="AX10450" s="61"/>
      <c r="AY10450" s="61"/>
      <c r="AZ10450" s="61"/>
      <c r="BA10450" s="61"/>
    </row>
    <row r="10451" spans="39:53" x14ac:dyDescent="0.2">
      <c r="AM10451" s="61"/>
      <c r="AN10451" s="61"/>
      <c r="AO10451" s="171"/>
      <c r="AP10451" s="61"/>
      <c r="AQ10451" s="61"/>
      <c r="AR10451" s="61"/>
      <c r="AS10451" s="61"/>
      <c r="AT10451" s="61"/>
      <c r="AU10451" s="61"/>
      <c r="AV10451" s="61"/>
      <c r="AW10451" s="61"/>
      <c r="AX10451" s="61"/>
      <c r="AY10451" s="61"/>
      <c r="AZ10451" s="61"/>
      <c r="BA10451" s="61"/>
    </row>
    <row r="10452" spans="39:53" x14ac:dyDescent="0.2">
      <c r="AM10452" s="61"/>
      <c r="AN10452" s="61"/>
      <c r="AO10452" s="171"/>
      <c r="AP10452" s="61"/>
      <c r="AQ10452" s="61"/>
      <c r="AR10452" s="61"/>
      <c r="AS10452" s="61"/>
      <c r="AT10452" s="61"/>
      <c r="AU10452" s="61"/>
      <c r="AV10452" s="61"/>
      <c r="AW10452" s="61"/>
      <c r="AX10452" s="61"/>
      <c r="AY10452" s="61"/>
      <c r="AZ10452" s="61"/>
      <c r="BA10452" s="61"/>
    </row>
    <row r="10453" spans="39:53" x14ac:dyDescent="0.2">
      <c r="AM10453" s="61"/>
      <c r="AN10453" s="61"/>
      <c r="AO10453" s="171"/>
      <c r="AP10453" s="61"/>
      <c r="AQ10453" s="61"/>
      <c r="AR10453" s="61"/>
      <c r="AS10453" s="61"/>
      <c r="AT10453" s="61"/>
      <c r="AU10453" s="61"/>
      <c r="AV10453" s="61"/>
      <c r="AW10453" s="61"/>
      <c r="AX10453" s="61"/>
      <c r="AY10453" s="61"/>
      <c r="AZ10453" s="61"/>
      <c r="BA10453" s="61"/>
    </row>
    <row r="10454" spans="39:53" x14ac:dyDescent="0.2">
      <c r="AM10454" s="61"/>
      <c r="AN10454" s="61"/>
      <c r="AO10454" s="171"/>
      <c r="AP10454" s="61"/>
      <c r="AQ10454" s="61"/>
      <c r="AR10454" s="61"/>
      <c r="AS10454" s="61"/>
      <c r="AT10454" s="61"/>
      <c r="AU10454" s="61"/>
      <c r="AV10454" s="61"/>
      <c r="AW10454" s="61"/>
      <c r="AX10454" s="61"/>
      <c r="AY10454" s="61"/>
      <c r="AZ10454" s="61"/>
      <c r="BA10454" s="61"/>
    </row>
    <row r="10455" spans="39:53" x14ac:dyDescent="0.2">
      <c r="AM10455" s="61"/>
      <c r="AN10455" s="61"/>
      <c r="AO10455" s="171"/>
      <c r="AP10455" s="61"/>
      <c r="AQ10455" s="61"/>
      <c r="AR10455" s="61"/>
      <c r="AS10455" s="61"/>
      <c r="AT10455" s="61"/>
      <c r="AU10455" s="61"/>
      <c r="AV10455" s="61"/>
      <c r="AW10455" s="61"/>
      <c r="AX10455" s="61"/>
      <c r="AY10455" s="61"/>
      <c r="AZ10455" s="61"/>
      <c r="BA10455" s="61"/>
    </row>
    <row r="10456" spans="39:53" x14ac:dyDescent="0.2">
      <c r="AM10456" s="61"/>
      <c r="AN10456" s="61"/>
      <c r="AO10456" s="171"/>
      <c r="AP10456" s="61"/>
      <c r="AQ10456" s="61"/>
      <c r="AR10456" s="61"/>
      <c r="AS10456" s="61"/>
      <c r="AT10456" s="61"/>
      <c r="AU10456" s="61"/>
      <c r="AV10456" s="61"/>
      <c r="AW10456" s="61"/>
      <c r="AX10456" s="61"/>
      <c r="AY10456" s="61"/>
      <c r="AZ10456" s="61"/>
      <c r="BA10456" s="61"/>
    </row>
    <row r="10457" spans="39:53" x14ac:dyDescent="0.2">
      <c r="AM10457" s="61"/>
      <c r="AN10457" s="61"/>
      <c r="AO10457" s="171"/>
      <c r="AP10457" s="61"/>
      <c r="AQ10457" s="61"/>
      <c r="AR10457" s="61"/>
      <c r="AS10457" s="61"/>
      <c r="AT10457" s="61"/>
      <c r="AU10457" s="61"/>
      <c r="AV10457" s="61"/>
      <c r="AW10457" s="61"/>
      <c r="AX10457" s="61"/>
      <c r="AY10457" s="61"/>
      <c r="AZ10457" s="61"/>
      <c r="BA10457" s="61"/>
    </row>
    <row r="10458" spans="39:53" x14ac:dyDescent="0.2">
      <c r="AM10458" s="61"/>
      <c r="AN10458" s="61"/>
      <c r="AO10458" s="171"/>
      <c r="AP10458" s="61"/>
      <c r="AQ10458" s="61"/>
      <c r="AR10458" s="61"/>
      <c r="AS10458" s="61"/>
      <c r="AT10458" s="61"/>
      <c r="AU10458" s="61"/>
      <c r="AV10458" s="61"/>
      <c r="AW10458" s="61"/>
      <c r="AX10458" s="61"/>
      <c r="AY10458" s="61"/>
      <c r="AZ10458" s="61"/>
      <c r="BA10458" s="61"/>
    </row>
    <row r="10459" spans="39:53" x14ac:dyDescent="0.2">
      <c r="AM10459" s="61"/>
      <c r="AN10459" s="61"/>
      <c r="AO10459" s="171"/>
      <c r="AP10459" s="61"/>
      <c r="AQ10459" s="61"/>
      <c r="AR10459" s="61"/>
      <c r="AS10459" s="61"/>
      <c r="AT10459" s="61"/>
      <c r="AU10459" s="61"/>
      <c r="AV10459" s="61"/>
      <c r="AW10459" s="61"/>
      <c r="AX10459" s="61"/>
      <c r="AY10459" s="61"/>
      <c r="AZ10459" s="61"/>
      <c r="BA10459" s="61"/>
    </row>
    <row r="10460" spans="39:53" x14ac:dyDescent="0.2">
      <c r="AM10460" s="61"/>
      <c r="AN10460" s="61"/>
      <c r="AO10460" s="171"/>
      <c r="AP10460" s="61"/>
      <c r="AQ10460" s="61"/>
      <c r="AR10460" s="61"/>
      <c r="AS10460" s="61"/>
      <c r="AT10460" s="61"/>
      <c r="AU10460" s="61"/>
      <c r="AV10460" s="61"/>
      <c r="AW10460" s="61"/>
      <c r="AX10460" s="61"/>
      <c r="AY10460" s="61"/>
      <c r="AZ10460" s="61"/>
      <c r="BA10460" s="61"/>
    </row>
    <row r="10461" spans="39:53" x14ac:dyDescent="0.2">
      <c r="AM10461" s="61"/>
      <c r="AN10461" s="61"/>
      <c r="AO10461" s="171"/>
      <c r="AP10461" s="61"/>
      <c r="AQ10461" s="61"/>
      <c r="AR10461" s="61"/>
      <c r="AS10461" s="61"/>
      <c r="AT10461" s="61"/>
      <c r="AU10461" s="61"/>
      <c r="AV10461" s="61"/>
      <c r="AW10461" s="61"/>
      <c r="AX10461" s="61"/>
      <c r="AY10461" s="61"/>
      <c r="AZ10461" s="61"/>
      <c r="BA10461" s="61"/>
    </row>
    <row r="10462" spans="39:53" x14ac:dyDescent="0.2">
      <c r="AM10462" s="61"/>
      <c r="AN10462" s="61"/>
      <c r="AO10462" s="171"/>
      <c r="AP10462" s="61"/>
      <c r="AQ10462" s="61"/>
      <c r="AR10462" s="61"/>
      <c r="AS10462" s="61"/>
      <c r="AT10462" s="61"/>
      <c r="AU10462" s="61"/>
      <c r="AV10462" s="61"/>
      <c r="AW10462" s="61"/>
      <c r="AX10462" s="61"/>
      <c r="AY10462" s="61"/>
      <c r="AZ10462" s="61"/>
      <c r="BA10462" s="61"/>
    </row>
    <row r="10463" spans="39:53" x14ac:dyDescent="0.2">
      <c r="AM10463" s="61"/>
      <c r="AN10463" s="61"/>
      <c r="AO10463" s="171"/>
      <c r="AP10463" s="61"/>
      <c r="AQ10463" s="61"/>
      <c r="AR10463" s="61"/>
      <c r="AS10463" s="61"/>
      <c r="AT10463" s="61"/>
      <c r="AU10463" s="61"/>
      <c r="AV10463" s="61"/>
      <c r="AW10463" s="61"/>
      <c r="AX10463" s="61"/>
      <c r="AY10463" s="61"/>
      <c r="AZ10463" s="61"/>
      <c r="BA10463" s="61"/>
    </row>
    <row r="10464" spans="39:53" x14ac:dyDescent="0.2">
      <c r="AM10464" s="61"/>
      <c r="AN10464" s="61"/>
      <c r="AO10464" s="171"/>
      <c r="AP10464" s="61"/>
      <c r="AQ10464" s="61"/>
      <c r="AR10464" s="61"/>
      <c r="AS10464" s="61"/>
      <c r="AT10464" s="61"/>
      <c r="AU10464" s="61"/>
      <c r="AV10464" s="61"/>
      <c r="AW10464" s="61"/>
      <c r="AX10464" s="61"/>
      <c r="AY10464" s="61"/>
      <c r="AZ10464" s="61"/>
      <c r="BA10464" s="61"/>
    </row>
    <row r="10465" spans="39:53" x14ac:dyDescent="0.2">
      <c r="AM10465" s="61"/>
      <c r="AN10465" s="61"/>
      <c r="AO10465" s="171"/>
      <c r="AP10465" s="61"/>
      <c r="AQ10465" s="61"/>
      <c r="AR10465" s="61"/>
      <c r="AS10465" s="61"/>
      <c r="AT10465" s="61"/>
      <c r="AU10465" s="61"/>
      <c r="AV10465" s="61"/>
      <c r="AW10465" s="61"/>
      <c r="AX10465" s="61"/>
      <c r="AY10465" s="61"/>
      <c r="AZ10465" s="61"/>
      <c r="BA10465" s="61"/>
    </row>
    <row r="10466" spans="39:53" x14ac:dyDescent="0.2">
      <c r="AM10466" s="61"/>
      <c r="AN10466" s="61"/>
      <c r="AO10466" s="171"/>
      <c r="AP10466" s="61"/>
      <c r="AQ10466" s="61"/>
      <c r="AR10466" s="61"/>
      <c r="AS10466" s="61"/>
      <c r="AT10466" s="61"/>
      <c r="AU10466" s="61"/>
      <c r="AV10466" s="61"/>
      <c r="AW10466" s="61"/>
      <c r="AX10466" s="61"/>
      <c r="AY10466" s="61"/>
      <c r="AZ10466" s="61"/>
      <c r="BA10466" s="61"/>
    </row>
    <row r="10467" spans="39:53" x14ac:dyDescent="0.2">
      <c r="AM10467" s="61"/>
      <c r="AN10467" s="61"/>
      <c r="AO10467" s="171"/>
      <c r="AP10467" s="61"/>
      <c r="AQ10467" s="61"/>
      <c r="AR10467" s="61"/>
      <c r="AS10467" s="61"/>
      <c r="AT10467" s="61"/>
      <c r="AU10467" s="61"/>
      <c r="AV10467" s="61"/>
      <c r="AW10467" s="61"/>
      <c r="AX10467" s="61"/>
      <c r="AY10467" s="61"/>
      <c r="AZ10467" s="61"/>
      <c r="BA10467" s="61"/>
    </row>
    <row r="10468" spans="39:53" x14ac:dyDescent="0.2">
      <c r="AM10468" s="61"/>
      <c r="AN10468" s="61"/>
      <c r="AO10468" s="171"/>
      <c r="AP10468" s="61"/>
      <c r="AQ10468" s="61"/>
      <c r="AR10468" s="61"/>
      <c r="AS10468" s="61"/>
      <c r="AT10468" s="61"/>
      <c r="AU10468" s="61"/>
      <c r="AV10468" s="61"/>
      <c r="AW10468" s="61"/>
      <c r="AX10468" s="61"/>
      <c r="AY10468" s="61"/>
      <c r="AZ10468" s="61"/>
      <c r="BA10468" s="61"/>
    </row>
    <row r="10469" spans="39:53" x14ac:dyDescent="0.2">
      <c r="AM10469" s="61"/>
      <c r="AN10469" s="61"/>
      <c r="AO10469" s="171"/>
      <c r="AP10469" s="61"/>
      <c r="AQ10469" s="61"/>
      <c r="AR10469" s="61"/>
      <c r="AS10469" s="61"/>
      <c r="AT10469" s="61"/>
      <c r="AU10469" s="61"/>
      <c r="AV10469" s="61"/>
      <c r="AW10469" s="61"/>
      <c r="AX10469" s="61"/>
      <c r="AY10469" s="61"/>
      <c r="AZ10469" s="61"/>
      <c r="BA10469" s="61"/>
    </row>
    <row r="10470" spans="39:53" x14ac:dyDescent="0.2">
      <c r="AM10470" s="61"/>
      <c r="AN10470" s="61"/>
      <c r="AO10470" s="171"/>
      <c r="AP10470" s="61"/>
      <c r="AQ10470" s="61"/>
      <c r="AR10470" s="61"/>
      <c r="AS10470" s="61"/>
      <c r="AT10470" s="61"/>
      <c r="AU10470" s="61"/>
      <c r="AV10470" s="61"/>
      <c r="AW10470" s="61"/>
      <c r="AX10470" s="61"/>
      <c r="AY10470" s="61"/>
      <c r="AZ10470" s="61"/>
      <c r="BA10470" s="61"/>
    </row>
    <row r="10471" spans="39:53" x14ac:dyDescent="0.2">
      <c r="AM10471" s="61"/>
      <c r="AN10471" s="61"/>
      <c r="AO10471" s="171"/>
      <c r="AP10471" s="61"/>
      <c r="AQ10471" s="61"/>
      <c r="AR10471" s="61"/>
      <c r="AS10471" s="61"/>
      <c r="AT10471" s="61"/>
      <c r="AU10471" s="61"/>
      <c r="AV10471" s="61"/>
      <c r="AW10471" s="61"/>
      <c r="AX10471" s="61"/>
      <c r="AY10471" s="61"/>
      <c r="AZ10471" s="61"/>
      <c r="BA10471" s="61"/>
    </row>
    <row r="10472" spans="39:53" x14ac:dyDescent="0.2">
      <c r="AM10472" s="61"/>
      <c r="AN10472" s="61"/>
      <c r="AO10472" s="171"/>
      <c r="AP10472" s="61"/>
      <c r="AQ10472" s="61"/>
      <c r="AR10472" s="61"/>
      <c r="AS10472" s="61"/>
      <c r="AT10472" s="61"/>
      <c r="AU10472" s="61"/>
      <c r="AV10472" s="61"/>
      <c r="AW10472" s="61"/>
      <c r="AX10472" s="61"/>
      <c r="AY10472" s="61"/>
      <c r="AZ10472" s="61"/>
      <c r="BA10472" s="61"/>
    </row>
    <row r="10473" spans="39:53" x14ac:dyDescent="0.2">
      <c r="AM10473" s="61"/>
      <c r="AN10473" s="61"/>
      <c r="AO10473" s="171"/>
      <c r="AP10473" s="61"/>
      <c r="AQ10473" s="61"/>
      <c r="AR10473" s="61"/>
      <c r="AS10473" s="61"/>
      <c r="AT10473" s="61"/>
      <c r="AU10473" s="61"/>
      <c r="AV10473" s="61"/>
      <c r="AW10473" s="61"/>
      <c r="AX10473" s="61"/>
      <c r="AY10473" s="61"/>
      <c r="AZ10473" s="61"/>
      <c r="BA10473" s="61"/>
    </row>
    <row r="10474" spans="39:53" x14ac:dyDescent="0.2">
      <c r="AM10474" s="61"/>
      <c r="AN10474" s="61"/>
      <c r="AO10474" s="171"/>
      <c r="AP10474" s="61"/>
      <c r="AQ10474" s="61"/>
      <c r="AR10474" s="61"/>
      <c r="AS10474" s="61"/>
      <c r="AT10474" s="61"/>
      <c r="AU10474" s="61"/>
      <c r="AV10474" s="61"/>
      <c r="AW10474" s="61"/>
      <c r="AX10474" s="61"/>
      <c r="AY10474" s="61"/>
      <c r="AZ10474" s="61"/>
      <c r="BA10474" s="61"/>
    </row>
    <row r="10475" spans="39:53" x14ac:dyDescent="0.2">
      <c r="AM10475" s="61"/>
      <c r="AN10475" s="61"/>
      <c r="AO10475" s="171"/>
      <c r="AP10475" s="61"/>
      <c r="AQ10475" s="61"/>
      <c r="AR10475" s="61"/>
      <c r="AS10475" s="61"/>
      <c r="AT10475" s="61"/>
      <c r="AU10475" s="61"/>
      <c r="AV10475" s="61"/>
      <c r="AW10475" s="61"/>
      <c r="AX10475" s="61"/>
      <c r="AY10475" s="61"/>
      <c r="AZ10475" s="61"/>
      <c r="BA10475" s="61"/>
    </row>
    <row r="10476" spans="39:53" x14ac:dyDescent="0.2">
      <c r="AM10476" s="61"/>
      <c r="AN10476" s="61"/>
      <c r="AO10476" s="171"/>
      <c r="AP10476" s="61"/>
      <c r="AQ10476" s="61"/>
      <c r="AR10476" s="61"/>
      <c r="AS10476" s="61"/>
      <c r="AT10476" s="61"/>
      <c r="AU10476" s="61"/>
      <c r="AV10476" s="61"/>
      <c r="AW10476" s="61"/>
      <c r="AX10476" s="61"/>
      <c r="AY10476" s="61"/>
      <c r="AZ10476" s="61"/>
      <c r="BA10476" s="61"/>
    </row>
    <row r="10477" spans="39:53" x14ac:dyDescent="0.2">
      <c r="AM10477" s="61"/>
      <c r="AN10477" s="61"/>
      <c r="AO10477" s="171"/>
      <c r="AP10477" s="61"/>
      <c r="AQ10477" s="61"/>
      <c r="AR10477" s="61"/>
      <c r="AS10477" s="61"/>
      <c r="AT10477" s="61"/>
      <c r="AU10477" s="61"/>
      <c r="AV10477" s="61"/>
      <c r="AW10477" s="61"/>
      <c r="AX10477" s="61"/>
      <c r="AY10477" s="61"/>
      <c r="AZ10477" s="61"/>
      <c r="BA10477" s="61"/>
    </row>
    <row r="10478" spans="39:53" x14ac:dyDescent="0.2">
      <c r="AM10478" s="61"/>
      <c r="AN10478" s="61"/>
      <c r="AO10478" s="171"/>
      <c r="AP10478" s="61"/>
      <c r="AQ10478" s="61"/>
      <c r="AR10478" s="61"/>
      <c r="AS10478" s="61"/>
      <c r="AT10478" s="61"/>
      <c r="AU10478" s="61"/>
      <c r="AV10478" s="61"/>
      <c r="AW10478" s="61"/>
      <c r="AX10478" s="61"/>
      <c r="AY10478" s="61"/>
      <c r="AZ10478" s="61"/>
      <c r="BA10478" s="61"/>
    </row>
    <row r="10479" spans="39:53" x14ac:dyDescent="0.2">
      <c r="AM10479" s="61"/>
      <c r="AN10479" s="61"/>
      <c r="AO10479" s="171"/>
      <c r="AP10479" s="61"/>
      <c r="AQ10479" s="61"/>
      <c r="AR10479" s="61"/>
      <c r="AS10479" s="61"/>
      <c r="AT10479" s="61"/>
      <c r="AU10479" s="61"/>
      <c r="AV10479" s="61"/>
      <c r="AW10479" s="61"/>
      <c r="AX10479" s="61"/>
      <c r="AY10479" s="61"/>
      <c r="AZ10479" s="61"/>
      <c r="BA10479" s="61"/>
    </row>
    <row r="10480" spans="39:53" x14ac:dyDescent="0.2">
      <c r="AM10480" s="61"/>
      <c r="AN10480" s="61"/>
      <c r="AO10480" s="171"/>
      <c r="AP10480" s="61"/>
      <c r="AQ10480" s="61"/>
      <c r="AR10480" s="61"/>
      <c r="AS10480" s="61"/>
      <c r="AT10480" s="61"/>
      <c r="AU10480" s="61"/>
      <c r="AV10480" s="61"/>
      <c r="AW10480" s="61"/>
      <c r="AX10480" s="61"/>
      <c r="AY10480" s="61"/>
      <c r="AZ10480" s="61"/>
      <c r="BA10480" s="61"/>
    </row>
    <row r="10481" spans="39:53" x14ac:dyDescent="0.2">
      <c r="AM10481" s="61"/>
      <c r="AN10481" s="61"/>
      <c r="AO10481" s="171"/>
      <c r="AP10481" s="61"/>
      <c r="AQ10481" s="61"/>
      <c r="AR10481" s="61"/>
      <c r="AS10481" s="61"/>
      <c r="AT10481" s="61"/>
      <c r="AU10481" s="61"/>
      <c r="AV10481" s="61"/>
      <c r="AW10481" s="61"/>
      <c r="AX10481" s="61"/>
      <c r="AY10481" s="61"/>
      <c r="AZ10481" s="61"/>
      <c r="BA10481" s="61"/>
    </row>
    <row r="10482" spans="39:53" x14ac:dyDescent="0.2">
      <c r="AM10482" s="61"/>
      <c r="AN10482" s="61"/>
      <c r="AO10482" s="171"/>
      <c r="AP10482" s="61"/>
      <c r="AQ10482" s="61"/>
      <c r="AR10482" s="61"/>
      <c r="AS10482" s="61"/>
      <c r="AT10482" s="61"/>
      <c r="AU10482" s="61"/>
      <c r="AV10482" s="61"/>
      <c r="AW10482" s="61"/>
      <c r="AX10482" s="61"/>
      <c r="AY10482" s="61"/>
      <c r="AZ10482" s="61"/>
      <c r="BA10482" s="61"/>
    </row>
    <row r="10483" spans="39:53" x14ac:dyDescent="0.2">
      <c r="AM10483" s="61"/>
      <c r="AN10483" s="61"/>
      <c r="AO10483" s="171"/>
      <c r="AP10483" s="61"/>
      <c r="AQ10483" s="61"/>
      <c r="AR10483" s="61"/>
      <c r="AS10483" s="61"/>
      <c r="AT10483" s="61"/>
      <c r="AU10483" s="61"/>
      <c r="AV10483" s="61"/>
      <c r="AW10483" s="61"/>
      <c r="AX10483" s="61"/>
      <c r="AY10483" s="61"/>
      <c r="AZ10483" s="61"/>
      <c r="BA10483" s="61"/>
    </row>
    <row r="10484" spans="39:53" x14ac:dyDescent="0.2">
      <c r="AM10484" s="61"/>
      <c r="AN10484" s="61"/>
      <c r="AO10484" s="171"/>
      <c r="AP10484" s="61"/>
      <c r="AQ10484" s="61"/>
      <c r="AR10484" s="61"/>
      <c r="AS10484" s="61"/>
      <c r="AT10484" s="61"/>
      <c r="AU10484" s="61"/>
      <c r="AV10484" s="61"/>
      <c r="AW10484" s="61"/>
      <c r="AX10484" s="61"/>
      <c r="AY10484" s="61"/>
      <c r="AZ10484" s="61"/>
      <c r="BA10484" s="61"/>
    </row>
    <row r="10485" spans="39:53" x14ac:dyDescent="0.2">
      <c r="AM10485" s="61"/>
      <c r="AN10485" s="61"/>
      <c r="AO10485" s="171"/>
      <c r="AP10485" s="61"/>
      <c r="AQ10485" s="61"/>
      <c r="AR10485" s="61"/>
      <c r="AS10485" s="61"/>
      <c r="AT10485" s="61"/>
      <c r="AU10485" s="61"/>
      <c r="AV10485" s="61"/>
      <c r="AW10485" s="61"/>
      <c r="AX10485" s="61"/>
      <c r="AY10485" s="61"/>
      <c r="AZ10485" s="61"/>
      <c r="BA10485" s="61"/>
    </row>
    <row r="10486" spans="39:53" x14ac:dyDescent="0.2">
      <c r="AM10486" s="61"/>
      <c r="AN10486" s="61"/>
      <c r="AO10486" s="171"/>
      <c r="AP10486" s="61"/>
      <c r="AQ10486" s="61"/>
      <c r="AR10486" s="61"/>
      <c r="AS10486" s="61"/>
      <c r="AT10486" s="61"/>
      <c r="AU10486" s="61"/>
      <c r="AV10486" s="61"/>
      <c r="AW10486" s="61"/>
      <c r="AX10486" s="61"/>
      <c r="AY10486" s="61"/>
      <c r="AZ10486" s="61"/>
      <c r="BA10486" s="61"/>
    </row>
    <row r="10487" spans="39:53" x14ac:dyDescent="0.2">
      <c r="AM10487" s="61"/>
      <c r="AN10487" s="61"/>
      <c r="AO10487" s="171"/>
      <c r="AP10487" s="61"/>
      <c r="AQ10487" s="61"/>
      <c r="AR10487" s="61"/>
      <c r="AS10487" s="61"/>
      <c r="AT10487" s="61"/>
      <c r="AU10487" s="61"/>
      <c r="AV10487" s="61"/>
      <c r="AW10487" s="61"/>
      <c r="AX10487" s="61"/>
      <c r="AY10487" s="61"/>
      <c r="AZ10487" s="61"/>
      <c r="BA10487" s="61"/>
    </row>
    <row r="10488" spans="39:53" x14ac:dyDescent="0.2">
      <c r="AM10488" s="61"/>
      <c r="AN10488" s="61"/>
      <c r="AO10488" s="171"/>
      <c r="AP10488" s="61"/>
      <c r="AQ10488" s="61"/>
      <c r="AR10488" s="61"/>
      <c r="AS10488" s="61"/>
      <c r="AT10488" s="61"/>
      <c r="AU10488" s="61"/>
      <c r="AV10488" s="61"/>
      <c r="AW10488" s="61"/>
      <c r="AX10488" s="61"/>
      <c r="AY10488" s="61"/>
      <c r="AZ10488" s="61"/>
      <c r="BA10488" s="61"/>
    </row>
    <row r="10489" spans="39:53" x14ac:dyDescent="0.2">
      <c r="AM10489" s="61"/>
      <c r="AN10489" s="61"/>
      <c r="AO10489" s="171"/>
      <c r="AP10489" s="61"/>
      <c r="AQ10489" s="61"/>
      <c r="AR10489" s="61"/>
      <c r="AS10489" s="61"/>
      <c r="AT10489" s="61"/>
      <c r="AU10489" s="61"/>
      <c r="AV10489" s="61"/>
      <c r="AW10489" s="61"/>
      <c r="AX10489" s="61"/>
      <c r="AY10489" s="61"/>
      <c r="AZ10489" s="61"/>
      <c r="BA10489" s="61"/>
    </row>
    <row r="10490" spans="39:53" x14ac:dyDescent="0.2">
      <c r="AM10490" s="61"/>
      <c r="AN10490" s="61"/>
      <c r="AO10490" s="171"/>
      <c r="AP10490" s="61"/>
      <c r="AQ10490" s="61"/>
      <c r="AR10490" s="61"/>
      <c r="AS10490" s="61"/>
      <c r="AT10490" s="61"/>
      <c r="AU10490" s="61"/>
      <c r="AV10490" s="61"/>
      <c r="AW10490" s="61"/>
      <c r="AX10490" s="61"/>
      <c r="AY10490" s="61"/>
      <c r="AZ10490" s="61"/>
      <c r="BA10490" s="61"/>
    </row>
    <row r="10491" spans="39:53" x14ac:dyDescent="0.2">
      <c r="AM10491" s="61"/>
      <c r="AN10491" s="61"/>
      <c r="AO10491" s="171"/>
      <c r="AP10491" s="61"/>
      <c r="AQ10491" s="61"/>
      <c r="AR10491" s="61"/>
      <c r="AS10491" s="61"/>
      <c r="AT10491" s="61"/>
      <c r="AU10491" s="61"/>
      <c r="AV10491" s="61"/>
      <c r="AW10491" s="61"/>
      <c r="AX10491" s="61"/>
      <c r="AY10491" s="61"/>
      <c r="AZ10491" s="61"/>
      <c r="BA10491" s="61"/>
    </row>
    <row r="10492" spans="39:53" x14ac:dyDescent="0.2">
      <c r="AM10492" s="61"/>
      <c r="AN10492" s="61"/>
      <c r="AO10492" s="171"/>
      <c r="AP10492" s="61"/>
      <c r="AQ10492" s="61"/>
      <c r="AR10492" s="61"/>
      <c r="AS10492" s="61"/>
      <c r="AT10492" s="61"/>
      <c r="AU10492" s="61"/>
      <c r="AV10492" s="61"/>
      <c r="AW10492" s="61"/>
      <c r="AX10492" s="61"/>
      <c r="AY10492" s="61"/>
      <c r="AZ10492" s="61"/>
      <c r="BA10492" s="61"/>
    </row>
    <row r="10493" spans="39:53" x14ac:dyDescent="0.2">
      <c r="AM10493" s="61"/>
      <c r="AN10493" s="61"/>
      <c r="AO10493" s="171"/>
      <c r="AP10493" s="61"/>
      <c r="AQ10493" s="61"/>
      <c r="AR10493" s="61"/>
      <c r="AS10493" s="61"/>
      <c r="AT10493" s="61"/>
      <c r="AU10493" s="61"/>
      <c r="AV10493" s="61"/>
      <c r="AW10493" s="61"/>
      <c r="AX10493" s="61"/>
      <c r="AY10493" s="61"/>
      <c r="AZ10493" s="61"/>
      <c r="BA10493" s="61"/>
    </row>
    <row r="10494" spans="39:53" x14ac:dyDescent="0.2">
      <c r="AM10494" s="61"/>
      <c r="AN10494" s="61"/>
      <c r="AO10494" s="171"/>
      <c r="AP10494" s="61"/>
      <c r="AQ10494" s="61"/>
      <c r="AR10494" s="61"/>
      <c r="AS10494" s="61"/>
      <c r="AT10494" s="61"/>
      <c r="AU10494" s="61"/>
      <c r="AV10494" s="61"/>
      <c r="AW10494" s="61"/>
      <c r="AX10494" s="61"/>
      <c r="AY10494" s="61"/>
      <c r="AZ10494" s="61"/>
      <c r="BA10494" s="61"/>
    </row>
    <row r="10495" spans="39:53" x14ac:dyDescent="0.2">
      <c r="AM10495" s="61"/>
      <c r="AN10495" s="61"/>
      <c r="AO10495" s="171"/>
      <c r="AP10495" s="61"/>
      <c r="AQ10495" s="61"/>
      <c r="AR10495" s="61"/>
      <c r="AS10495" s="61"/>
      <c r="AT10495" s="61"/>
      <c r="AU10495" s="61"/>
      <c r="AV10495" s="61"/>
      <c r="AW10495" s="61"/>
      <c r="AX10495" s="61"/>
      <c r="AY10495" s="61"/>
      <c r="AZ10495" s="61"/>
      <c r="BA10495" s="61"/>
    </row>
    <row r="10496" spans="39:53" x14ac:dyDescent="0.2">
      <c r="AM10496" s="61"/>
      <c r="AN10496" s="61"/>
      <c r="AO10496" s="171"/>
      <c r="AP10496" s="61"/>
      <c r="AQ10496" s="61"/>
      <c r="AR10496" s="61"/>
      <c r="AS10496" s="61"/>
      <c r="AT10496" s="61"/>
      <c r="AU10496" s="61"/>
      <c r="AV10496" s="61"/>
      <c r="AW10496" s="61"/>
      <c r="AX10496" s="61"/>
      <c r="AY10496" s="61"/>
      <c r="AZ10496" s="61"/>
      <c r="BA10496" s="61"/>
    </row>
    <row r="10497" spans="39:53" x14ac:dyDescent="0.2">
      <c r="AM10497" s="61"/>
      <c r="AN10497" s="61"/>
      <c r="AO10497" s="171"/>
      <c r="AP10497" s="61"/>
      <c r="AQ10497" s="61"/>
      <c r="AR10497" s="61"/>
      <c r="AS10497" s="61"/>
      <c r="AT10497" s="61"/>
      <c r="AU10497" s="61"/>
      <c r="AV10497" s="61"/>
      <c r="AW10497" s="61"/>
      <c r="AX10497" s="61"/>
      <c r="AY10497" s="61"/>
      <c r="AZ10497" s="61"/>
      <c r="BA10497" s="61"/>
    </row>
    <row r="10498" spans="39:53" x14ac:dyDescent="0.2">
      <c r="AM10498" s="61"/>
      <c r="AN10498" s="61"/>
      <c r="AO10498" s="171"/>
      <c r="AP10498" s="61"/>
      <c r="AQ10498" s="61"/>
      <c r="AR10498" s="61"/>
      <c r="AS10498" s="61"/>
      <c r="AT10498" s="61"/>
      <c r="AU10498" s="61"/>
      <c r="AV10498" s="61"/>
      <c r="AW10498" s="61"/>
      <c r="AX10498" s="61"/>
      <c r="AY10498" s="61"/>
      <c r="AZ10498" s="61"/>
      <c r="BA10498" s="61"/>
    </row>
    <row r="10499" spans="39:53" x14ac:dyDescent="0.2">
      <c r="AM10499" s="61"/>
      <c r="AN10499" s="61"/>
      <c r="AO10499" s="171"/>
      <c r="AP10499" s="61"/>
      <c r="AQ10499" s="61"/>
      <c r="AR10499" s="61"/>
      <c r="AS10499" s="61"/>
      <c r="AT10499" s="61"/>
      <c r="AU10499" s="61"/>
      <c r="AV10499" s="61"/>
      <c r="AW10499" s="61"/>
      <c r="AX10499" s="61"/>
      <c r="AY10499" s="61"/>
      <c r="AZ10499" s="61"/>
      <c r="BA10499" s="61"/>
    </row>
    <row r="10500" spans="39:53" x14ac:dyDescent="0.2">
      <c r="AM10500" s="61"/>
      <c r="AN10500" s="61"/>
      <c r="AO10500" s="171"/>
      <c r="AP10500" s="61"/>
      <c r="AQ10500" s="61"/>
      <c r="AR10500" s="61"/>
      <c r="AS10500" s="61"/>
      <c r="AT10500" s="61"/>
      <c r="AU10500" s="61"/>
      <c r="AV10500" s="61"/>
      <c r="AW10500" s="61"/>
      <c r="AX10500" s="61"/>
      <c r="AY10500" s="61"/>
      <c r="AZ10500" s="61"/>
      <c r="BA10500" s="61"/>
    </row>
    <row r="10501" spans="39:53" x14ac:dyDescent="0.2">
      <c r="AM10501" s="61"/>
      <c r="AN10501" s="61"/>
      <c r="AO10501" s="171"/>
      <c r="AP10501" s="61"/>
      <c r="AQ10501" s="61"/>
      <c r="AR10501" s="61"/>
      <c r="AS10501" s="61"/>
      <c r="AT10501" s="61"/>
      <c r="AU10501" s="61"/>
      <c r="AV10501" s="61"/>
      <c r="AW10501" s="61"/>
      <c r="AX10501" s="61"/>
      <c r="AY10501" s="61"/>
      <c r="AZ10501" s="61"/>
      <c r="BA10501" s="61"/>
    </row>
    <row r="10502" spans="39:53" x14ac:dyDescent="0.2">
      <c r="AM10502" s="61"/>
      <c r="AN10502" s="61"/>
      <c r="AO10502" s="171"/>
      <c r="AP10502" s="61"/>
      <c r="AQ10502" s="61"/>
      <c r="AR10502" s="61"/>
      <c r="AS10502" s="61"/>
      <c r="AT10502" s="61"/>
      <c r="AU10502" s="61"/>
      <c r="AV10502" s="61"/>
      <c r="AW10502" s="61"/>
      <c r="AX10502" s="61"/>
      <c r="AY10502" s="61"/>
      <c r="AZ10502" s="61"/>
      <c r="BA10502" s="61"/>
    </row>
    <row r="10503" spans="39:53" x14ac:dyDescent="0.2">
      <c r="AM10503" s="61"/>
      <c r="AN10503" s="61"/>
      <c r="AO10503" s="171"/>
      <c r="AP10503" s="61"/>
      <c r="AQ10503" s="61"/>
      <c r="AR10503" s="61"/>
      <c r="AS10503" s="61"/>
      <c r="AT10503" s="61"/>
      <c r="AU10503" s="61"/>
      <c r="AV10503" s="61"/>
      <c r="AW10503" s="61"/>
      <c r="AX10503" s="61"/>
      <c r="AY10503" s="61"/>
      <c r="AZ10503" s="61"/>
      <c r="BA10503" s="61"/>
    </row>
    <row r="10504" spans="39:53" x14ac:dyDescent="0.2">
      <c r="AM10504" s="61"/>
      <c r="AN10504" s="61"/>
      <c r="AO10504" s="171"/>
      <c r="AP10504" s="61"/>
      <c r="AQ10504" s="61"/>
      <c r="AR10504" s="61"/>
      <c r="AS10504" s="61"/>
      <c r="AT10504" s="61"/>
      <c r="AU10504" s="61"/>
      <c r="AV10504" s="61"/>
      <c r="AW10504" s="61"/>
      <c r="AX10504" s="61"/>
      <c r="AY10504" s="61"/>
      <c r="AZ10504" s="61"/>
      <c r="BA10504" s="61"/>
    </row>
    <row r="10505" spans="39:53" x14ac:dyDescent="0.2">
      <c r="AM10505" s="61"/>
      <c r="AN10505" s="61"/>
      <c r="AO10505" s="171"/>
      <c r="AP10505" s="61"/>
      <c r="AQ10505" s="61"/>
      <c r="AR10505" s="61"/>
      <c r="AS10505" s="61"/>
      <c r="AT10505" s="61"/>
      <c r="AU10505" s="61"/>
      <c r="AV10505" s="61"/>
      <c r="AW10505" s="61"/>
      <c r="AX10505" s="61"/>
      <c r="AY10505" s="61"/>
      <c r="AZ10505" s="61"/>
      <c r="BA10505" s="61"/>
    </row>
    <row r="10506" spans="39:53" x14ac:dyDescent="0.2">
      <c r="AM10506" s="61"/>
      <c r="AN10506" s="61"/>
      <c r="AO10506" s="171"/>
      <c r="AP10506" s="61"/>
      <c r="AQ10506" s="61"/>
      <c r="AR10506" s="61"/>
      <c r="AS10506" s="61"/>
      <c r="AT10506" s="61"/>
      <c r="AU10506" s="61"/>
      <c r="AV10506" s="61"/>
      <c r="AW10506" s="61"/>
      <c r="AX10506" s="61"/>
      <c r="AY10506" s="61"/>
      <c r="AZ10506" s="61"/>
      <c r="BA10506" s="61"/>
    </row>
    <row r="10507" spans="39:53" x14ac:dyDescent="0.2">
      <c r="AM10507" s="61"/>
      <c r="AN10507" s="61"/>
      <c r="AO10507" s="171"/>
      <c r="AP10507" s="61"/>
      <c r="AQ10507" s="61"/>
      <c r="AR10507" s="61"/>
      <c r="AS10507" s="61"/>
      <c r="AT10507" s="61"/>
      <c r="AU10507" s="61"/>
      <c r="AV10507" s="61"/>
      <c r="AW10507" s="61"/>
      <c r="AX10507" s="61"/>
      <c r="AY10507" s="61"/>
      <c r="AZ10507" s="61"/>
      <c r="BA10507" s="61"/>
    </row>
    <row r="10508" spans="39:53" x14ac:dyDescent="0.2">
      <c r="AM10508" s="61"/>
      <c r="AN10508" s="61"/>
      <c r="AO10508" s="171"/>
      <c r="AP10508" s="61"/>
      <c r="AQ10508" s="61"/>
      <c r="AR10508" s="61"/>
      <c r="AS10508" s="61"/>
      <c r="AT10508" s="61"/>
      <c r="AU10508" s="61"/>
      <c r="AV10508" s="61"/>
      <c r="AW10508" s="61"/>
      <c r="AX10508" s="61"/>
      <c r="AY10508" s="61"/>
      <c r="AZ10508" s="61"/>
      <c r="BA10508" s="61"/>
    </row>
    <row r="10509" spans="39:53" x14ac:dyDescent="0.2">
      <c r="AM10509" s="61"/>
      <c r="AN10509" s="61"/>
      <c r="AO10509" s="171"/>
      <c r="AP10509" s="61"/>
      <c r="AQ10509" s="61"/>
      <c r="AR10509" s="61"/>
      <c r="AS10509" s="61"/>
      <c r="AT10509" s="61"/>
      <c r="AU10509" s="61"/>
      <c r="AV10509" s="61"/>
      <c r="AW10509" s="61"/>
      <c r="AX10509" s="61"/>
      <c r="AY10509" s="61"/>
      <c r="AZ10509" s="61"/>
      <c r="BA10509" s="61"/>
    </row>
    <row r="10510" spans="39:53" x14ac:dyDescent="0.2">
      <c r="AM10510" s="61"/>
      <c r="AN10510" s="61"/>
      <c r="AO10510" s="171"/>
      <c r="AP10510" s="61"/>
      <c r="AQ10510" s="61"/>
      <c r="AR10510" s="61"/>
      <c r="AS10510" s="61"/>
      <c r="AT10510" s="61"/>
      <c r="AU10510" s="61"/>
      <c r="AV10510" s="61"/>
      <c r="AW10510" s="61"/>
      <c r="AX10510" s="61"/>
      <c r="AY10510" s="61"/>
      <c r="AZ10510" s="61"/>
      <c r="BA10510" s="61"/>
    </row>
    <row r="10511" spans="39:53" x14ac:dyDescent="0.2">
      <c r="AM10511" s="61"/>
      <c r="AN10511" s="61"/>
      <c r="AO10511" s="171"/>
      <c r="AP10511" s="61"/>
      <c r="AQ10511" s="61"/>
      <c r="AR10511" s="61"/>
      <c r="AS10511" s="61"/>
      <c r="AT10511" s="61"/>
      <c r="AU10511" s="61"/>
      <c r="AV10511" s="61"/>
      <c r="AW10511" s="61"/>
      <c r="AX10511" s="61"/>
      <c r="AY10511" s="61"/>
      <c r="AZ10511" s="61"/>
      <c r="BA10511" s="61"/>
    </row>
    <row r="10512" spans="39:53" x14ac:dyDescent="0.2">
      <c r="AM10512" s="61"/>
      <c r="AN10512" s="61"/>
      <c r="AO10512" s="171"/>
      <c r="AP10512" s="61"/>
      <c r="AQ10512" s="61"/>
      <c r="AR10512" s="61"/>
      <c r="AS10512" s="61"/>
      <c r="AT10512" s="61"/>
      <c r="AU10512" s="61"/>
      <c r="AV10512" s="61"/>
      <c r="AW10512" s="61"/>
      <c r="AX10512" s="61"/>
      <c r="AY10512" s="61"/>
      <c r="AZ10512" s="61"/>
      <c r="BA10512" s="61"/>
    </row>
    <row r="10513" spans="39:53" x14ac:dyDescent="0.2">
      <c r="AM10513" s="61"/>
      <c r="AN10513" s="61"/>
      <c r="AO10513" s="171"/>
      <c r="AP10513" s="61"/>
      <c r="AQ10513" s="61"/>
      <c r="AR10513" s="61"/>
      <c r="AS10513" s="61"/>
      <c r="AT10513" s="61"/>
      <c r="AU10513" s="61"/>
      <c r="AV10513" s="61"/>
      <c r="AW10513" s="61"/>
      <c r="AX10513" s="61"/>
      <c r="AY10513" s="61"/>
      <c r="AZ10513" s="61"/>
      <c r="BA10513" s="61"/>
    </row>
    <row r="10514" spans="39:53" x14ac:dyDescent="0.2">
      <c r="AM10514" s="61"/>
      <c r="AN10514" s="61"/>
      <c r="AO10514" s="171"/>
      <c r="AP10514" s="61"/>
      <c r="AQ10514" s="61"/>
      <c r="AR10514" s="61"/>
      <c r="AS10514" s="61"/>
      <c r="AT10514" s="61"/>
      <c r="AU10514" s="61"/>
      <c r="AV10514" s="61"/>
      <c r="AW10514" s="61"/>
      <c r="AX10514" s="61"/>
      <c r="AY10514" s="61"/>
      <c r="AZ10514" s="61"/>
      <c r="BA10514" s="61"/>
    </row>
    <row r="10515" spans="39:53" x14ac:dyDescent="0.2">
      <c r="AM10515" s="61"/>
      <c r="AN10515" s="61"/>
      <c r="AO10515" s="171"/>
      <c r="AP10515" s="61"/>
      <c r="AQ10515" s="61"/>
      <c r="AR10515" s="61"/>
      <c r="AS10515" s="61"/>
      <c r="AT10515" s="61"/>
      <c r="AU10515" s="61"/>
      <c r="AV10515" s="61"/>
      <c r="AW10515" s="61"/>
      <c r="AX10515" s="61"/>
      <c r="AY10515" s="61"/>
      <c r="AZ10515" s="61"/>
      <c r="BA10515" s="61"/>
    </row>
    <row r="10516" spans="39:53" x14ac:dyDescent="0.2">
      <c r="AM10516" s="61"/>
      <c r="AN10516" s="61"/>
      <c r="AO10516" s="171"/>
      <c r="AP10516" s="61"/>
      <c r="AQ10516" s="61"/>
      <c r="AR10516" s="61"/>
      <c r="AS10516" s="61"/>
      <c r="AT10516" s="61"/>
      <c r="AU10516" s="61"/>
      <c r="AV10516" s="61"/>
      <c r="AW10516" s="61"/>
      <c r="AX10516" s="61"/>
      <c r="AY10516" s="61"/>
      <c r="AZ10516" s="61"/>
      <c r="BA10516" s="61"/>
    </row>
    <row r="10517" spans="39:53" x14ac:dyDescent="0.2">
      <c r="AM10517" s="61"/>
      <c r="AN10517" s="61"/>
      <c r="AO10517" s="171"/>
      <c r="AP10517" s="61"/>
      <c r="AQ10517" s="61"/>
      <c r="AR10517" s="61"/>
      <c r="AS10517" s="61"/>
      <c r="AT10517" s="61"/>
      <c r="AU10517" s="61"/>
      <c r="AV10517" s="61"/>
      <c r="AW10517" s="61"/>
      <c r="AX10517" s="61"/>
      <c r="AY10517" s="61"/>
      <c r="AZ10517" s="61"/>
      <c r="BA10517" s="61"/>
    </row>
    <row r="10518" spans="39:53" x14ac:dyDescent="0.2">
      <c r="AM10518" s="61"/>
      <c r="AN10518" s="61"/>
      <c r="AO10518" s="171"/>
      <c r="AP10518" s="61"/>
      <c r="AQ10518" s="61"/>
      <c r="AR10518" s="61"/>
      <c r="AS10518" s="61"/>
      <c r="AT10518" s="61"/>
      <c r="AU10518" s="61"/>
      <c r="AV10518" s="61"/>
      <c r="AW10518" s="61"/>
      <c r="AX10518" s="61"/>
      <c r="AY10518" s="61"/>
      <c r="AZ10518" s="61"/>
      <c r="BA10518" s="61"/>
    </row>
    <row r="10519" spans="39:53" x14ac:dyDescent="0.2">
      <c r="AM10519" s="61"/>
      <c r="AN10519" s="61"/>
      <c r="AO10519" s="171"/>
      <c r="AP10519" s="61"/>
      <c r="AQ10519" s="61"/>
      <c r="AR10519" s="61"/>
      <c r="AS10519" s="61"/>
      <c r="AT10519" s="61"/>
      <c r="AU10519" s="61"/>
      <c r="AV10519" s="61"/>
      <c r="AW10519" s="61"/>
      <c r="AX10519" s="61"/>
      <c r="AY10519" s="61"/>
      <c r="AZ10519" s="61"/>
      <c r="BA10519" s="61"/>
    </row>
    <row r="10520" spans="39:53" x14ac:dyDescent="0.2">
      <c r="AM10520" s="61"/>
      <c r="AN10520" s="61"/>
      <c r="AO10520" s="171"/>
      <c r="AP10520" s="61"/>
      <c r="AQ10520" s="61"/>
      <c r="AR10520" s="61"/>
      <c r="AS10520" s="61"/>
      <c r="AT10520" s="61"/>
      <c r="AU10520" s="61"/>
      <c r="AV10520" s="61"/>
      <c r="AW10520" s="61"/>
      <c r="AX10520" s="61"/>
      <c r="AY10520" s="61"/>
      <c r="AZ10520" s="61"/>
      <c r="BA10520" s="61"/>
    </row>
    <row r="10521" spans="39:53" x14ac:dyDescent="0.2">
      <c r="AM10521" s="61"/>
      <c r="AN10521" s="61"/>
      <c r="AO10521" s="171"/>
      <c r="AP10521" s="61"/>
      <c r="AQ10521" s="61"/>
      <c r="AR10521" s="61"/>
      <c r="AS10521" s="61"/>
      <c r="AT10521" s="61"/>
      <c r="AU10521" s="61"/>
      <c r="AV10521" s="61"/>
      <c r="AW10521" s="61"/>
      <c r="AX10521" s="61"/>
      <c r="AY10521" s="61"/>
      <c r="AZ10521" s="61"/>
      <c r="BA10521" s="61"/>
    </row>
    <row r="10522" spans="39:53" x14ac:dyDescent="0.2">
      <c r="AM10522" s="61"/>
      <c r="AN10522" s="61"/>
      <c r="AO10522" s="171"/>
      <c r="AP10522" s="61"/>
      <c r="AQ10522" s="61"/>
      <c r="AR10522" s="61"/>
      <c r="AS10522" s="61"/>
      <c r="AT10522" s="61"/>
      <c r="AU10522" s="61"/>
      <c r="AV10522" s="61"/>
      <c r="AW10522" s="61"/>
      <c r="AX10522" s="61"/>
      <c r="AY10522" s="61"/>
      <c r="AZ10522" s="61"/>
      <c r="BA10522" s="61"/>
    </row>
    <row r="10523" spans="39:53" x14ac:dyDescent="0.2">
      <c r="AM10523" s="61"/>
      <c r="AN10523" s="61"/>
      <c r="AO10523" s="171"/>
      <c r="AP10523" s="61"/>
      <c r="AQ10523" s="61"/>
      <c r="AR10523" s="61"/>
      <c r="AS10523" s="61"/>
      <c r="AT10523" s="61"/>
      <c r="AU10523" s="61"/>
      <c r="AV10523" s="61"/>
      <c r="AW10523" s="61"/>
      <c r="AX10523" s="61"/>
      <c r="AY10523" s="61"/>
      <c r="AZ10523" s="61"/>
      <c r="BA10523" s="61"/>
    </row>
    <row r="10524" spans="39:53" x14ac:dyDescent="0.2">
      <c r="AM10524" s="61"/>
      <c r="AN10524" s="61"/>
      <c r="AO10524" s="171"/>
      <c r="AP10524" s="61"/>
      <c r="AQ10524" s="61"/>
      <c r="AR10524" s="61"/>
      <c r="AS10524" s="61"/>
      <c r="AT10524" s="61"/>
      <c r="AU10524" s="61"/>
      <c r="AV10524" s="61"/>
      <c r="AW10524" s="61"/>
      <c r="AX10524" s="61"/>
      <c r="AY10524" s="61"/>
      <c r="AZ10524" s="61"/>
      <c r="BA10524" s="61"/>
    </row>
    <row r="10525" spans="39:53" x14ac:dyDescent="0.2">
      <c r="AM10525" s="61"/>
      <c r="AN10525" s="61"/>
      <c r="AO10525" s="171"/>
      <c r="AP10525" s="61"/>
      <c r="AQ10525" s="61"/>
      <c r="AR10525" s="61"/>
      <c r="AS10525" s="61"/>
      <c r="AT10525" s="61"/>
      <c r="AU10525" s="61"/>
      <c r="AV10525" s="61"/>
      <c r="AW10525" s="61"/>
      <c r="AX10525" s="61"/>
      <c r="AY10525" s="61"/>
      <c r="AZ10525" s="61"/>
      <c r="BA10525" s="61"/>
    </row>
    <row r="10526" spans="39:53" x14ac:dyDescent="0.2">
      <c r="AM10526" s="61"/>
      <c r="AN10526" s="61"/>
      <c r="AO10526" s="171"/>
      <c r="AP10526" s="61"/>
      <c r="AQ10526" s="61"/>
      <c r="AR10526" s="61"/>
      <c r="AS10526" s="61"/>
      <c r="AT10526" s="61"/>
      <c r="AU10526" s="61"/>
      <c r="AV10526" s="61"/>
      <c r="AW10526" s="61"/>
      <c r="AX10526" s="61"/>
      <c r="AY10526" s="61"/>
      <c r="AZ10526" s="61"/>
      <c r="BA10526" s="61"/>
    </row>
    <row r="10527" spans="39:53" x14ac:dyDescent="0.2">
      <c r="AM10527" s="61"/>
      <c r="AN10527" s="61"/>
      <c r="AO10527" s="171"/>
      <c r="AP10527" s="61"/>
      <c r="AQ10527" s="61"/>
      <c r="AR10527" s="61"/>
      <c r="AS10527" s="61"/>
      <c r="AT10527" s="61"/>
      <c r="AU10527" s="61"/>
      <c r="AV10527" s="61"/>
      <c r="AW10527" s="61"/>
      <c r="AX10527" s="61"/>
      <c r="AY10527" s="61"/>
      <c r="AZ10527" s="61"/>
      <c r="BA10527" s="61"/>
    </row>
    <row r="10528" spans="39:53" x14ac:dyDescent="0.2">
      <c r="AM10528" s="61"/>
      <c r="AN10528" s="61"/>
      <c r="AO10528" s="171"/>
      <c r="AP10528" s="61"/>
      <c r="AQ10528" s="61"/>
      <c r="AR10528" s="61"/>
      <c r="AS10528" s="61"/>
      <c r="AT10528" s="61"/>
      <c r="AU10528" s="61"/>
      <c r="AV10528" s="61"/>
      <c r="AW10528" s="61"/>
      <c r="AX10528" s="61"/>
      <c r="AY10528" s="61"/>
      <c r="AZ10528" s="61"/>
      <c r="BA10528" s="61"/>
    </row>
    <row r="10529" spans="39:53" x14ac:dyDescent="0.2">
      <c r="AM10529" s="61"/>
      <c r="AN10529" s="61"/>
      <c r="AO10529" s="171"/>
      <c r="AP10529" s="61"/>
      <c r="AQ10529" s="61"/>
      <c r="AR10529" s="61"/>
      <c r="AS10529" s="61"/>
      <c r="AT10529" s="61"/>
      <c r="AU10529" s="61"/>
      <c r="AV10529" s="61"/>
      <c r="AW10529" s="61"/>
      <c r="AX10529" s="61"/>
      <c r="AY10529" s="61"/>
      <c r="AZ10529" s="61"/>
      <c r="BA10529" s="61"/>
    </row>
    <row r="10530" spans="39:53" x14ac:dyDescent="0.2">
      <c r="AM10530" s="61"/>
      <c r="AN10530" s="61"/>
      <c r="AO10530" s="171"/>
      <c r="AP10530" s="61"/>
      <c r="AQ10530" s="61"/>
      <c r="AR10530" s="61"/>
      <c r="AS10530" s="61"/>
      <c r="AT10530" s="61"/>
      <c r="AU10530" s="61"/>
      <c r="AV10530" s="61"/>
      <c r="AW10530" s="61"/>
      <c r="AX10530" s="61"/>
      <c r="AY10530" s="61"/>
      <c r="AZ10530" s="61"/>
      <c r="BA10530" s="61"/>
    </row>
    <row r="10531" spans="39:53" x14ac:dyDescent="0.2">
      <c r="AM10531" s="61"/>
      <c r="AN10531" s="61"/>
      <c r="AO10531" s="171"/>
      <c r="AP10531" s="61"/>
      <c r="AQ10531" s="61"/>
      <c r="AR10531" s="61"/>
      <c r="AS10531" s="61"/>
      <c r="AT10531" s="61"/>
      <c r="AU10531" s="61"/>
      <c r="AV10531" s="61"/>
      <c r="AW10531" s="61"/>
      <c r="AX10531" s="61"/>
      <c r="AY10531" s="61"/>
      <c r="AZ10531" s="61"/>
      <c r="BA10531" s="61"/>
    </row>
    <row r="10532" spans="39:53" x14ac:dyDescent="0.2">
      <c r="AM10532" s="61"/>
      <c r="AN10532" s="61"/>
      <c r="AO10532" s="171"/>
      <c r="AP10532" s="61"/>
      <c r="AQ10532" s="61"/>
      <c r="AR10532" s="61"/>
      <c r="AS10532" s="61"/>
      <c r="AT10532" s="61"/>
      <c r="AU10532" s="61"/>
      <c r="AV10532" s="61"/>
      <c r="AW10532" s="61"/>
      <c r="AX10532" s="61"/>
      <c r="AY10532" s="61"/>
      <c r="AZ10532" s="61"/>
      <c r="BA10532" s="61"/>
    </row>
    <row r="10533" spans="39:53" x14ac:dyDescent="0.2">
      <c r="AM10533" s="61"/>
      <c r="AN10533" s="61"/>
      <c r="AO10533" s="171"/>
      <c r="AP10533" s="61"/>
      <c r="AQ10533" s="61"/>
      <c r="AR10533" s="61"/>
      <c r="AS10533" s="61"/>
      <c r="AT10533" s="61"/>
      <c r="AU10533" s="61"/>
      <c r="AV10533" s="61"/>
      <c r="AW10533" s="61"/>
      <c r="AX10533" s="61"/>
      <c r="AY10533" s="61"/>
      <c r="AZ10533" s="61"/>
      <c r="BA10533" s="61"/>
    </row>
    <row r="10534" spans="39:53" x14ac:dyDescent="0.2">
      <c r="AM10534" s="61"/>
      <c r="AN10534" s="61"/>
      <c r="AO10534" s="171"/>
      <c r="AP10534" s="61"/>
      <c r="AQ10534" s="61"/>
      <c r="AR10534" s="61"/>
      <c r="AS10534" s="61"/>
      <c r="AT10534" s="61"/>
      <c r="AU10534" s="61"/>
      <c r="AV10534" s="61"/>
      <c r="AW10534" s="61"/>
      <c r="AX10534" s="61"/>
      <c r="AY10534" s="61"/>
      <c r="AZ10534" s="61"/>
      <c r="BA10534" s="61"/>
    </row>
    <row r="10535" spans="39:53" x14ac:dyDescent="0.2">
      <c r="AM10535" s="61"/>
      <c r="AN10535" s="61"/>
      <c r="AO10535" s="171"/>
      <c r="AP10535" s="61"/>
      <c r="AQ10535" s="61"/>
      <c r="AR10535" s="61"/>
      <c r="AS10535" s="61"/>
      <c r="AT10535" s="61"/>
      <c r="AU10535" s="61"/>
      <c r="AV10535" s="61"/>
      <c r="AW10535" s="61"/>
      <c r="AX10535" s="61"/>
      <c r="AY10535" s="61"/>
      <c r="AZ10535" s="61"/>
      <c r="BA10535" s="61"/>
    </row>
    <row r="10536" spans="39:53" x14ac:dyDescent="0.2">
      <c r="AM10536" s="61"/>
      <c r="AN10536" s="61"/>
      <c r="AO10536" s="171"/>
      <c r="AP10536" s="61"/>
      <c r="AQ10536" s="61"/>
      <c r="AR10536" s="61"/>
      <c r="AS10536" s="61"/>
      <c r="AT10536" s="61"/>
      <c r="AU10536" s="61"/>
      <c r="AV10536" s="61"/>
      <c r="AW10536" s="61"/>
      <c r="AX10536" s="61"/>
      <c r="AY10536" s="61"/>
      <c r="AZ10536" s="61"/>
      <c r="BA10536" s="61"/>
    </row>
    <row r="10537" spans="39:53" x14ac:dyDescent="0.2">
      <c r="AM10537" s="61"/>
      <c r="AN10537" s="61"/>
      <c r="AO10537" s="171"/>
      <c r="AP10537" s="61"/>
      <c r="AQ10537" s="61"/>
      <c r="AR10537" s="61"/>
      <c r="AS10537" s="61"/>
      <c r="AT10537" s="61"/>
      <c r="AU10537" s="61"/>
      <c r="AV10537" s="61"/>
      <c r="AW10537" s="61"/>
      <c r="AX10537" s="61"/>
      <c r="AY10537" s="61"/>
      <c r="AZ10537" s="61"/>
      <c r="BA10537" s="61"/>
    </row>
    <row r="10538" spans="39:53" x14ac:dyDescent="0.2">
      <c r="AM10538" s="61"/>
      <c r="AN10538" s="61"/>
      <c r="AO10538" s="171"/>
      <c r="AP10538" s="61"/>
      <c r="AQ10538" s="61"/>
      <c r="AR10538" s="61"/>
      <c r="AS10538" s="61"/>
      <c r="AT10538" s="61"/>
      <c r="AU10538" s="61"/>
      <c r="AV10538" s="61"/>
      <c r="AW10538" s="61"/>
      <c r="AX10538" s="61"/>
      <c r="AY10538" s="61"/>
      <c r="AZ10538" s="61"/>
      <c r="BA10538" s="61"/>
    </row>
    <row r="10539" spans="39:53" x14ac:dyDescent="0.2">
      <c r="AM10539" s="61"/>
      <c r="AN10539" s="61"/>
      <c r="AO10539" s="171"/>
      <c r="AP10539" s="61"/>
      <c r="AQ10539" s="61"/>
      <c r="AR10539" s="61"/>
      <c r="AS10539" s="61"/>
      <c r="AT10539" s="61"/>
      <c r="AU10539" s="61"/>
      <c r="AV10539" s="61"/>
      <c r="AW10539" s="61"/>
      <c r="AX10539" s="61"/>
      <c r="AY10539" s="61"/>
      <c r="AZ10539" s="61"/>
      <c r="BA10539" s="61"/>
    </row>
    <row r="10540" spans="39:53" x14ac:dyDescent="0.2">
      <c r="AM10540" s="61"/>
      <c r="AN10540" s="61"/>
      <c r="AO10540" s="171"/>
      <c r="AP10540" s="61"/>
      <c r="AQ10540" s="61"/>
      <c r="AR10540" s="61"/>
      <c r="AS10540" s="61"/>
      <c r="AT10540" s="61"/>
      <c r="AU10540" s="61"/>
      <c r="AV10540" s="61"/>
      <c r="AW10540" s="61"/>
      <c r="AX10540" s="61"/>
      <c r="AY10540" s="61"/>
      <c r="AZ10540" s="61"/>
      <c r="BA10540" s="61"/>
    </row>
    <row r="10541" spans="39:53" x14ac:dyDescent="0.2">
      <c r="AM10541" s="61"/>
      <c r="AN10541" s="61"/>
      <c r="AO10541" s="171"/>
      <c r="AP10541" s="61"/>
      <c r="AQ10541" s="61"/>
      <c r="AR10541" s="61"/>
      <c r="AS10541" s="61"/>
      <c r="AT10541" s="61"/>
      <c r="AU10541" s="61"/>
      <c r="AV10541" s="61"/>
      <c r="AW10541" s="61"/>
      <c r="AX10541" s="61"/>
      <c r="AY10541" s="61"/>
      <c r="AZ10541" s="61"/>
      <c r="BA10541" s="61"/>
    </row>
    <row r="10542" spans="39:53" x14ac:dyDescent="0.2">
      <c r="AM10542" s="61"/>
      <c r="AN10542" s="61"/>
      <c r="AO10542" s="171"/>
      <c r="AP10542" s="61"/>
      <c r="AQ10542" s="61"/>
      <c r="AR10542" s="61"/>
      <c r="AS10542" s="61"/>
      <c r="AT10542" s="61"/>
      <c r="AU10542" s="61"/>
      <c r="AV10542" s="61"/>
      <c r="AW10542" s="61"/>
      <c r="AX10542" s="61"/>
      <c r="AY10542" s="61"/>
      <c r="AZ10542" s="61"/>
      <c r="BA10542" s="61"/>
    </row>
    <row r="10543" spans="39:53" x14ac:dyDescent="0.2">
      <c r="AM10543" s="61"/>
      <c r="AN10543" s="61"/>
      <c r="AO10543" s="171"/>
      <c r="AP10543" s="61"/>
      <c r="AQ10543" s="61"/>
      <c r="AR10543" s="61"/>
      <c r="AS10543" s="61"/>
      <c r="AT10543" s="61"/>
      <c r="AU10543" s="61"/>
      <c r="AV10543" s="61"/>
      <c r="AW10543" s="61"/>
      <c r="AX10543" s="61"/>
      <c r="AY10543" s="61"/>
      <c r="AZ10543" s="61"/>
      <c r="BA10543" s="61"/>
    </row>
    <row r="10544" spans="39:53" x14ac:dyDescent="0.2">
      <c r="AM10544" s="61"/>
      <c r="AN10544" s="61"/>
      <c r="AO10544" s="171"/>
      <c r="AP10544" s="61"/>
      <c r="AQ10544" s="61"/>
      <c r="AR10544" s="61"/>
      <c r="AS10544" s="61"/>
      <c r="AT10544" s="61"/>
      <c r="AU10544" s="61"/>
      <c r="AV10544" s="61"/>
      <c r="AW10544" s="61"/>
      <c r="AX10544" s="61"/>
      <c r="AY10544" s="61"/>
      <c r="AZ10544" s="61"/>
      <c r="BA10544" s="61"/>
    </row>
    <row r="10545" spans="39:53" x14ac:dyDescent="0.2">
      <c r="AM10545" s="61"/>
      <c r="AN10545" s="61"/>
      <c r="AO10545" s="171"/>
      <c r="AP10545" s="61"/>
      <c r="AQ10545" s="61"/>
      <c r="AR10545" s="61"/>
      <c r="AS10545" s="61"/>
      <c r="AT10545" s="61"/>
      <c r="AU10545" s="61"/>
      <c r="AV10545" s="61"/>
      <c r="AW10545" s="61"/>
      <c r="AX10545" s="61"/>
      <c r="AY10545" s="61"/>
      <c r="AZ10545" s="61"/>
      <c r="BA10545" s="61"/>
    </row>
    <row r="10546" spans="39:53" x14ac:dyDescent="0.2">
      <c r="AM10546" s="61"/>
      <c r="AN10546" s="61"/>
      <c r="AO10546" s="171"/>
      <c r="AP10546" s="61"/>
      <c r="AQ10546" s="61"/>
      <c r="AR10546" s="61"/>
      <c r="AS10546" s="61"/>
      <c r="AT10546" s="61"/>
      <c r="AU10546" s="61"/>
      <c r="AV10546" s="61"/>
      <c r="AW10546" s="61"/>
      <c r="AX10546" s="61"/>
      <c r="AY10546" s="61"/>
      <c r="AZ10546" s="61"/>
      <c r="BA10546" s="61"/>
    </row>
    <row r="10547" spans="39:53" x14ac:dyDescent="0.2">
      <c r="AM10547" s="61"/>
      <c r="AN10547" s="61"/>
      <c r="AO10547" s="171"/>
      <c r="AP10547" s="61"/>
      <c r="AQ10547" s="61"/>
      <c r="AR10547" s="61"/>
      <c r="AS10547" s="61"/>
      <c r="AT10547" s="61"/>
      <c r="AU10547" s="61"/>
      <c r="AV10547" s="61"/>
      <c r="AW10547" s="61"/>
      <c r="AX10547" s="61"/>
      <c r="AY10547" s="61"/>
      <c r="AZ10547" s="61"/>
      <c r="BA10547" s="61"/>
    </row>
    <row r="10548" spans="39:53" x14ac:dyDescent="0.2">
      <c r="AM10548" s="61"/>
      <c r="AN10548" s="61"/>
      <c r="AO10548" s="171"/>
      <c r="AP10548" s="61"/>
      <c r="AQ10548" s="61"/>
      <c r="AR10548" s="61"/>
      <c r="AS10548" s="61"/>
      <c r="AT10548" s="61"/>
      <c r="AU10548" s="61"/>
      <c r="AV10548" s="61"/>
      <c r="AW10548" s="61"/>
      <c r="AX10548" s="61"/>
      <c r="AY10548" s="61"/>
      <c r="AZ10548" s="61"/>
      <c r="BA10548" s="61"/>
    </row>
    <row r="10549" spans="39:53" x14ac:dyDescent="0.2">
      <c r="AM10549" s="61"/>
      <c r="AN10549" s="61"/>
      <c r="AO10549" s="171"/>
      <c r="AP10549" s="61"/>
      <c r="AQ10549" s="61"/>
      <c r="AR10549" s="61"/>
      <c r="AS10549" s="61"/>
      <c r="AT10549" s="61"/>
      <c r="AU10549" s="61"/>
      <c r="AV10549" s="61"/>
      <c r="AW10549" s="61"/>
      <c r="AX10549" s="61"/>
      <c r="AY10549" s="61"/>
      <c r="AZ10549" s="61"/>
      <c r="BA10549" s="61"/>
    </row>
    <row r="10550" spans="39:53" x14ac:dyDescent="0.2">
      <c r="AM10550" s="61"/>
      <c r="AN10550" s="61"/>
      <c r="AO10550" s="171"/>
      <c r="AP10550" s="61"/>
      <c r="AQ10550" s="61"/>
      <c r="AR10550" s="61"/>
      <c r="AS10550" s="61"/>
      <c r="AT10550" s="61"/>
      <c r="AU10550" s="61"/>
      <c r="AV10550" s="61"/>
      <c r="AW10550" s="61"/>
      <c r="AX10550" s="61"/>
      <c r="AY10550" s="61"/>
      <c r="AZ10550" s="61"/>
      <c r="BA10550" s="61"/>
    </row>
    <row r="10551" spans="39:53" x14ac:dyDescent="0.2">
      <c r="AM10551" s="61"/>
      <c r="AN10551" s="61"/>
      <c r="AO10551" s="171"/>
      <c r="AP10551" s="61"/>
      <c r="AQ10551" s="61"/>
      <c r="AR10551" s="61"/>
      <c r="AS10551" s="61"/>
      <c r="AT10551" s="61"/>
      <c r="AU10551" s="61"/>
      <c r="AV10551" s="61"/>
      <c r="AW10551" s="61"/>
      <c r="AX10551" s="61"/>
      <c r="AY10551" s="61"/>
      <c r="AZ10551" s="61"/>
      <c r="BA10551" s="61"/>
    </row>
    <row r="10552" spans="39:53" x14ac:dyDescent="0.2">
      <c r="AM10552" s="61"/>
      <c r="AN10552" s="61"/>
      <c r="AO10552" s="171"/>
      <c r="AP10552" s="61"/>
      <c r="AQ10552" s="61"/>
      <c r="AR10552" s="61"/>
      <c r="AS10552" s="61"/>
      <c r="AT10552" s="61"/>
      <c r="AU10552" s="61"/>
      <c r="AV10552" s="61"/>
      <c r="AW10552" s="61"/>
      <c r="AX10552" s="61"/>
      <c r="AY10552" s="61"/>
      <c r="AZ10552" s="61"/>
      <c r="BA10552" s="61"/>
    </row>
    <row r="10553" spans="39:53" x14ac:dyDescent="0.2">
      <c r="AM10553" s="61"/>
      <c r="AN10553" s="61"/>
      <c r="AO10553" s="171"/>
      <c r="AP10553" s="61"/>
      <c r="AQ10553" s="61"/>
      <c r="AR10553" s="61"/>
      <c r="AS10553" s="61"/>
      <c r="AT10553" s="61"/>
      <c r="AU10553" s="61"/>
      <c r="AV10553" s="61"/>
      <c r="AW10553" s="61"/>
      <c r="AX10553" s="61"/>
      <c r="AY10553" s="61"/>
      <c r="AZ10553" s="61"/>
      <c r="BA10553" s="61"/>
    </row>
    <row r="10554" spans="39:53" x14ac:dyDescent="0.2">
      <c r="AM10554" s="61"/>
      <c r="AN10554" s="61"/>
      <c r="AO10554" s="171"/>
      <c r="AP10554" s="61"/>
      <c r="AQ10554" s="61"/>
      <c r="AR10554" s="61"/>
      <c r="AS10554" s="61"/>
      <c r="AT10554" s="61"/>
      <c r="AU10554" s="61"/>
      <c r="AV10554" s="61"/>
      <c r="AW10554" s="61"/>
      <c r="AX10554" s="61"/>
      <c r="AY10554" s="61"/>
      <c r="AZ10554" s="61"/>
      <c r="BA10554" s="61"/>
    </row>
    <row r="10555" spans="39:53" x14ac:dyDescent="0.2">
      <c r="AM10555" s="61"/>
      <c r="AN10555" s="61"/>
      <c r="AO10555" s="171"/>
      <c r="AP10555" s="61"/>
      <c r="AQ10555" s="61"/>
      <c r="AR10555" s="61"/>
      <c r="AS10555" s="61"/>
      <c r="AT10555" s="61"/>
      <c r="AU10555" s="61"/>
      <c r="AV10555" s="61"/>
      <c r="AW10555" s="61"/>
      <c r="AX10555" s="61"/>
      <c r="AY10555" s="61"/>
      <c r="AZ10555" s="61"/>
      <c r="BA10555" s="61"/>
    </row>
    <row r="10556" spans="39:53" x14ac:dyDescent="0.2">
      <c r="AM10556" s="61"/>
      <c r="AN10556" s="61"/>
      <c r="AO10556" s="171"/>
      <c r="AP10556" s="61"/>
      <c r="AQ10556" s="61"/>
      <c r="AR10556" s="61"/>
      <c r="AS10556" s="61"/>
      <c r="AT10556" s="61"/>
      <c r="AU10556" s="61"/>
      <c r="AV10556" s="61"/>
      <c r="AW10556" s="61"/>
      <c r="AX10556" s="61"/>
      <c r="AY10556" s="61"/>
      <c r="AZ10556" s="61"/>
      <c r="BA10556" s="61"/>
    </row>
    <row r="10557" spans="39:53" x14ac:dyDescent="0.2">
      <c r="AM10557" s="61"/>
      <c r="AN10557" s="61"/>
      <c r="AO10557" s="171"/>
      <c r="AP10557" s="61"/>
      <c r="AQ10557" s="61"/>
      <c r="AR10557" s="61"/>
      <c r="AS10557" s="61"/>
      <c r="AT10557" s="61"/>
      <c r="AU10557" s="61"/>
      <c r="AV10557" s="61"/>
      <c r="AW10557" s="61"/>
      <c r="AX10557" s="61"/>
      <c r="AY10557" s="61"/>
      <c r="AZ10557" s="61"/>
      <c r="BA10557" s="61"/>
    </row>
    <row r="10558" spans="39:53" x14ac:dyDescent="0.2">
      <c r="AM10558" s="61"/>
      <c r="AN10558" s="61"/>
      <c r="AO10558" s="171"/>
      <c r="AP10558" s="61"/>
      <c r="AQ10558" s="61"/>
      <c r="AR10558" s="61"/>
      <c r="AS10558" s="61"/>
      <c r="AT10558" s="61"/>
      <c r="AU10558" s="61"/>
      <c r="AV10558" s="61"/>
      <c r="AW10558" s="61"/>
      <c r="AX10558" s="61"/>
      <c r="AY10558" s="61"/>
      <c r="AZ10558" s="61"/>
      <c r="BA10558" s="61"/>
    </row>
    <row r="10559" spans="39:53" x14ac:dyDescent="0.2">
      <c r="AM10559" s="61"/>
      <c r="AN10559" s="61"/>
      <c r="AO10559" s="171"/>
      <c r="AP10559" s="61"/>
      <c r="AQ10559" s="61"/>
      <c r="AR10559" s="61"/>
      <c r="AS10559" s="61"/>
      <c r="AT10559" s="61"/>
      <c r="AU10559" s="61"/>
      <c r="AV10559" s="61"/>
      <c r="AW10559" s="61"/>
      <c r="AX10559" s="61"/>
      <c r="AY10559" s="61"/>
      <c r="AZ10559" s="61"/>
      <c r="BA10559" s="61"/>
    </row>
    <row r="10560" spans="39:53" x14ac:dyDescent="0.2">
      <c r="AM10560" s="61"/>
      <c r="AN10560" s="61"/>
      <c r="AO10560" s="171"/>
      <c r="AP10560" s="61"/>
      <c r="AQ10560" s="61"/>
      <c r="AR10560" s="61"/>
      <c r="AS10560" s="61"/>
      <c r="AT10560" s="61"/>
      <c r="AU10560" s="61"/>
      <c r="AV10560" s="61"/>
      <c r="AW10560" s="61"/>
      <c r="AX10560" s="61"/>
      <c r="AY10560" s="61"/>
      <c r="AZ10560" s="61"/>
      <c r="BA10560" s="61"/>
    </row>
    <row r="10561" spans="39:53" x14ac:dyDescent="0.2">
      <c r="AM10561" s="61"/>
      <c r="AN10561" s="61"/>
      <c r="AO10561" s="171"/>
      <c r="AP10561" s="61"/>
      <c r="AQ10561" s="61"/>
      <c r="AR10561" s="61"/>
      <c r="AS10561" s="61"/>
      <c r="AT10561" s="61"/>
      <c r="AU10561" s="61"/>
      <c r="AV10561" s="61"/>
      <c r="AW10561" s="61"/>
      <c r="AX10561" s="61"/>
      <c r="AY10561" s="61"/>
      <c r="AZ10561" s="61"/>
      <c r="BA10561" s="61"/>
    </row>
    <row r="10562" spans="39:53" x14ac:dyDescent="0.2">
      <c r="AM10562" s="61"/>
      <c r="AN10562" s="61"/>
      <c r="AO10562" s="171"/>
      <c r="AP10562" s="61"/>
      <c r="AQ10562" s="61"/>
      <c r="AR10562" s="61"/>
      <c r="AS10562" s="61"/>
      <c r="AT10562" s="61"/>
      <c r="AU10562" s="61"/>
      <c r="AV10562" s="61"/>
      <c r="AW10562" s="61"/>
      <c r="AX10562" s="61"/>
      <c r="AY10562" s="61"/>
      <c r="AZ10562" s="61"/>
      <c r="BA10562" s="61"/>
    </row>
    <row r="10563" spans="39:53" x14ac:dyDescent="0.2">
      <c r="AM10563" s="61"/>
      <c r="AN10563" s="61"/>
      <c r="AO10563" s="171"/>
      <c r="AP10563" s="61"/>
      <c r="AQ10563" s="61"/>
      <c r="AR10563" s="61"/>
      <c r="AS10563" s="61"/>
      <c r="AT10563" s="61"/>
      <c r="AU10563" s="61"/>
      <c r="AV10563" s="61"/>
      <c r="AW10563" s="61"/>
      <c r="AX10563" s="61"/>
      <c r="AY10563" s="61"/>
      <c r="AZ10563" s="61"/>
      <c r="BA10563" s="61"/>
    </row>
    <row r="10564" spans="39:53" x14ac:dyDescent="0.2">
      <c r="AM10564" s="61"/>
      <c r="AN10564" s="61"/>
      <c r="AO10564" s="171"/>
      <c r="AP10564" s="61"/>
      <c r="AQ10564" s="61"/>
      <c r="AR10564" s="61"/>
      <c r="AS10564" s="61"/>
      <c r="AT10564" s="61"/>
      <c r="AU10564" s="61"/>
      <c r="AV10564" s="61"/>
      <c r="AW10564" s="61"/>
      <c r="AX10564" s="61"/>
      <c r="AY10564" s="61"/>
      <c r="AZ10564" s="61"/>
      <c r="BA10564" s="61"/>
    </row>
    <row r="10565" spans="39:53" x14ac:dyDescent="0.2">
      <c r="AM10565" s="61"/>
      <c r="AN10565" s="61"/>
      <c r="AO10565" s="171"/>
      <c r="AP10565" s="61"/>
      <c r="AQ10565" s="61"/>
      <c r="AR10565" s="61"/>
      <c r="AS10565" s="61"/>
      <c r="AT10565" s="61"/>
      <c r="AU10565" s="61"/>
      <c r="AV10565" s="61"/>
      <c r="AW10565" s="61"/>
      <c r="AX10565" s="61"/>
      <c r="AY10565" s="61"/>
      <c r="AZ10565" s="61"/>
      <c r="BA10565" s="61"/>
    </row>
    <row r="10566" spans="39:53" x14ac:dyDescent="0.2">
      <c r="AM10566" s="61"/>
      <c r="AN10566" s="61"/>
      <c r="AO10566" s="171"/>
      <c r="AP10566" s="61"/>
      <c r="AQ10566" s="61"/>
      <c r="AR10566" s="61"/>
      <c r="AS10566" s="61"/>
      <c r="AT10566" s="61"/>
      <c r="AU10566" s="61"/>
      <c r="AV10566" s="61"/>
      <c r="AW10566" s="61"/>
      <c r="AX10566" s="61"/>
      <c r="AY10566" s="61"/>
      <c r="AZ10566" s="61"/>
      <c r="BA10566" s="61"/>
    </row>
    <row r="10567" spans="39:53" x14ac:dyDescent="0.2">
      <c r="AM10567" s="61"/>
      <c r="AN10567" s="61"/>
      <c r="AO10567" s="171"/>
      <c r="AP10567" s="61"/>
      <c r="AQ10567" s="61"/>
      <c r="AR10567" s="61"/>
      <c r="AS10567" s="61"/>
      <c r="AT10567" s="61"/>
      <c r="AU10567" s="61"/>
      <c r="AV10567" s="61"/>
      <c r="AW10567" s="61"/>
      <c r="AX10567" s="61"/>
      <c r="AY10567" s="61"/>
      <c r="AZ10567" s="61"/>
      <c r="BA10567" s="61"/>
    </row>
    <row r="10568" spans="39:53" x14ac:dyDescent="0.2">
      <c r="AM10568" s="61"/>
      <c r="AN10568" s="61"/>
      <c r="AO10568" s="171"/>
      <c r="AP10568" s="61"/>
      <c r="AQ10568" s="61"/>
      <c r="AR10568" s="61"/>
      <c r="AS10568" s="61"/>
      <c r="AT10568" s="61"/>
      <c r="AU10568" s="61"/>
      <c r="AV10568" s="61"/>
      <c r="AW10568" s="61"/>
      <c r="AX10568" s="61"/>
      <c r="AY10568" s="61"/>
      <c r="AZ10568" s="61"/>
      <c r="BA10568" s="61"/>
    </row>
    <row r="10569" spans="39:53" x14ac:dyDescent="0.2">
      <c r="AM10569" s="61"/>
      <c r="AN10569" s="61"/>
      <c r="AO10569" s="171"/>
      <c r="AP10569" s="61"/>
      <c r="AQ10569" s="61"/>
      <c r="AR10569" s="61"/>
      <c r="AS10569" s="61"/>
      <c r="AT10569" s="61"/>
      <c r="AU10569" s="61"/>
      <c r="AV10569" s="61"/>
      <c r="AW10569" s="61"/>
      <c r="AX10569" s="61"/>
      <c r="AY10569" s="61"/>
      <c r="AZ10569" s="61"/>
      <c r="BA10569" s="61"/>
    </row>
    <row r="10570" spans="39:53" x14ac:dyDescent="0.2">
      <c r="AM10570" s="61"/>
      <c r="AN10570" s="61"/>
      <c r="AO10570" s="171"/>
      <c r="AP10570" s="61"/>
      <c r="AQ10570" s="61"/>
      <c r="AR10570" s="61"/>
      <c r="AS10570" s="61"/>
      <c r="AT10570" s="61"/>
      <c r="AU10570" s="61"/>
      <c r="AV10570" s="61"/>
      <c r="AW10570" s="61"/>
      <c r="AX10570" s="61"/>
      <c r="AY10570" s="61"/>
      <c r="AZ10570" s="61"/>
      <c r="BA10570" s="61"/>
    </row>
    <row r="10571" spans="39:53" x14ac:dyDescent="0.2">
      <c r="AM10571" s="61"/>
      <c r="AN10571" s="61"/>
      <c r="AO10571" s="171"/>
      <c r="AP10571" s="61"/>
      <c r="AQ10571" s="61"/>
      <c r="AR10571" s="61"/>
      <c r="AS10571" s="61"/>
      <c r="AT10571" s="61"/>
      <c r="AU10571" s="61"/>
      <c r="AV10571" s="61"/>
      <c r="AW10571" s="61"/>
      <c r="AX10571" s="61"/>
      <c r="AY10571" s="61"/>
      <c r="AZ10571" s="61"/>
      <c r="BA10571" s="61"/>
    </row>
    <row r="10572" spans="39:53" x14ac:dyDescent="0.2">
      <c r="AM10572" s="61"/>
      <c r="AN10572" s="61"/>
      <c r="AO10572" s="171"/>
      <c r="AP10572" s="61"/>
      <c r="AQ10572" s="61"/>
      <c r="AR10572" s="61"/>
      <c r="AS10572" s="61"/>
      <c r="AT10572" s="61"/>
      <c r="AU10572" s="61"/>
      <c r="AV10572" s="61"/>
      <c r="AW10572" s="61"/>
      <c r="AX10572" s="61"/>
      <c r="AY10572" s="61"/>
      <c r="AZ10572" s="61"/>
      <c r="BA10572" s="61"/>
    </row>
    <row r="10573" spans="39:53" x14ac:dyDescent="0.2">
      <c r="AM10573" s="61"/>
      <c r="AN10573" s="61"/>
      <c r="AO10573" s="171"/>
      <c r="AP10573" s="61"/>
      <c r="AQ10573" s="61"/>
      <c r="AR10573" s="61"/>
      <c r="AS10573" s="61"/>
      <c r="AT10573" s="61"/>
      <c r="AU10573" s="61"/>
      <c r="AV10573" s="61"/>
      <c r="AW10573" s="61"/>
      <c r="AX10573" s="61"/>
      <c r="AY10573" s="61"/>
      <c r="AZ10573" s="61"/>
      <c r="BA10573" s="61"/>
    </row>
    <row r="10574" spans="39:53" x14ac:dyDescent="0.2">
      <c r="AM10574" s="61"/>
      <c r="AN10574" s="61"/>
      <c r="AO10574" s="171"/>
      <c r="AP10574" s="61"/>
      <c r="AQ10574" s="61"/>
      <c r="AR10574" s="61"/>
      <c r="AS10574" s="61"/>
      <c r="AT10574" s="61"/>
      <c r="AU10574" s="61"/>
      <c r="AV10574" s="61"/>
      <c r="AW10574" s="61"/>
      <c r="AX10574" s="61"/>
      <c r="AY10574" s="61"/>
      <c r="AZ10574" s="61"/>
      <c r="BA10574" s="61"/>
    </row>
    <row r="10575" spans="39:53" x14ac:dyDescent="0.2">
      <c r="AM10575" s="61"/>
      <c r="AN10575" s="61"/>
      <c r="AO10575" s="171"/>
      <c r="AP10575" s="61"/>
      <c r="AQ10575" s="61"/>
      <c r="AR10575" s="61"/>
      <c r="AS10575" s="61"/>
      <c r="AT10575" s="61"/>
      <c r="AU10575" s="61"/>
      <c r="AV10575" s="61"/>
      <c r="AW10575" s="61"/>
      <c r="AX10575" s="61"/>
      <c r="AY10575" s="61"/>
      <c r="AZ10575" s="61"/>
      <c r="BA10575" s="61"/>
    </row>
    <row r="10576" spans="39:53" x14ac:dyDescent="0.2">
      <c r="AM10576" s="61"/>
      <c r="AN10576" s="61"/>
      <c r="AO10576" s="171"/>
      <c r="AP10576" s="61"/>
      <c r="AQ10576" s="61"/>
      <c r="AR10576" s="61"/>
      <c r="AS10576" s="61"/>
      <c r="AT10576" s="61"/>
      <c r="AU10576" s="61"/>
      <c r="AV10576" s="61"/>
      <c r="AW10576" s="61"/>
      <c r="AX10576" s="61"/>
      <c r="AY10576" s="61"/>
      <c r="AZ10576" s="61"/>
      <c r="BA10576" s="61"/>
    </row>
    <row r="10577" spans="39:53" x14ac:dyDescent="0.2">
      <c r="AM10577" s="61"/>
      <c r="AN10577" s="61"/>
      <c r="AO10577" s="171"/>
      <c r="AP10577" s="61"/>
      <c r="AQ10577" s="61"/>
      <c r="AR10577" s="61"/>
      <c r="AS10577" s="61"/>
      <c r="AT10577" s="61"/>
      <c r="AU10577" s="61"/>
      <c r="AV10577" s="61"/>
      <c r="AW10577" s="61"/>
      <c r="AX10577" s="61"/>
      <c r="AY10577" s="61"/>
      <c r="AZ10577" s="61"/>
      <c r="BA10577" s="61"/>
    </row>
    <row r="10578" spans="39:53" x14ac:dyDescent="0.2">
      <c r="AM10578" s="61"/>
      <c r="AN10578" s="61"/>
      <c r="AO10578" s="171"/>
      <c r="AP10578" s="61"/>
      <c r="AQ10578" s="61"/>
      <c r="AR10578" s="61"/>
      <c r="AS10578" s="61"/>
      <c r="AT10578" s="61"/>
      <c r="AU10578" s="61"/>
      <c r="AV10578" s="61"/>
      <c r="AW10578" s="61"/>
      <c r="AX10578" s="61"/>
      <c r="AY10578" s="61"/>
      <c r="AZ10578" s="61"/>
      <c r="BA10578" s="61"/>
    </row>
    <row r="10579" spans="39:53" x14ac:dyDescent="0.2">
      <c r="AM10579" s="61"/>
      <c r="AN10579" s="61"/>
      <c r="AO10579" s="171"/>
      <c r="AP10579" s="61"/>
      <c r="AQ10579" s="61"/>
      <c r="AR10579" s="61"/>
      <c r="AS10579" s="61"/>
      <c r="AT10579" s="61"/>
      <c r="AU10579" s="61"/>
      <c r="AV10579" s="61"/>
      <c r="AW10579" s="61"/>
      <c r="AX10579" s="61"/>
      <c r="AY10579" s="61"/>
      <c r="AZ10579" s="61"/>
      <c r="BA10579" s="61"/>
    </row>
    <row r="10580" spans="39:53" x14ac:dyDescent="0.2">
      <c r="AM10580" s="61"/>
      <c r="AN10580" s="61"/>
      <c r="AO10580" s="171"/>
      <c r="AP10580" s="61"/>
      <c r="AQ10580" s="61"/>
      <c r="AR10580" s="61"/>
      <c r="AS10580" s="61"/>
      <c r="AT10580" s="61"/>
      <c r="AU10580" s="61"/>
      <c r="AV10580" s="61"/>
      <c r="AW10580" s="61"/>
      <c r="AX10580" s="61"/>
      <c r="AY10580" s="61"/>
      <c r="AZ10580" s="61"/>
      <c r="BA10580" s="61"/>
    </row>
    <row r="10581" spans="39:53" x14ac:dyDescent="0.2">
      <c r="AM10581" s="61"/>
      <c r="AN10581" s="61"/>
      <c r="AO10581" s="171"/>
      <c r="AP10581" s="61"/>
      <c r="AQ10581" s="61"/>
      <c r="AR10581" s="61"/>
      <c r="AS10581" s="61"/>
      <c r="AT10581" s="61"/>
      <c r="AU10581" s="61"/>
      <c r="AV10581" s="61"/>
      <c r="AW10581" s="61"/>
      <c r="AX10581" s="61"/>
      <c r="AY10581" s="61"/>
      <c r="AZ10581" s="61"/>
      <c r="BA10581" s="61"/>
    </row>
    <row r="10582" spans="39:53" x14ac:dyDescent="0.2">
      <c r="AM10582" s="61"/>
      <c r="AN10582" s="61"/>
      <c r="AO10582" s="171"/>
      <c r="AP10582" s="61"/>
      <c r="AQ10582" s="61"/>
      <c r="AR10582" s="61"/>
      <c r="AS10582" s="61"/>
      <c r="AT10582" s="61"/>
      <c r="AU10582" s="61"/>
      <c r="AV10582" s="61"/>
      <c r="AW10582" s="61"/>
      <c r="AX10582" s="61"/>
      <c r="AY10582" s="61"/>
      <c r="AZ10582" s="61"/>
      <c r="BA10582" s="61"/>
    </row>
    <row r="10583" spans="39:53" x14ac:dyDescent="0.2">
      <c r="AM10583" s="61"/>
      <c r="AN10583" s="61"/>
      <c r="AO10583" s="171"/>
      <c r="AP10583" s="61"/>
      <c r="AQ10583" s="61"/>
      <c r="AR10583" s="61"/>
      <c r="AS10583" s="61"/>
      <c r="AT10583" s="61"/>
      <c r="AU10583" s="61"/>
      <c r="AV10583" s="61"/>
      <c r="AW10583" s="61"/>
      <c r="AX10583" s="61"/>
      <c r="AY10583" s="61"/>
      <c r="AZ10583" s="61"/>
      <c r="BA10583" s="61"/>
    </row>
    <row r="10584" spans="39:53" x14ac:dyDescent="0.2">
      <c r="AM10584" s="61"/>
      <c r="AN10584" s="61"/>
      <c r="AO10584" s="171"/>
      <c r="AP10584" s="61"/>
      <c r="AQ10584" s="61"/>
      <c r="AR10584" s="61"/>
      <c r="AS10584" s="61"/>
      <c r="AT10584" s="61"/>
      <c r="AU10584" s="61"/>
      <c r="AV10584" s="61"/>
      <c r="AW10584" s="61"/>
      <c r="AX10584" s="61"/>
      <c r="AY10584" s="61"/>
      <c r="AZ10584" s="61"/>
      <c r="BA10584" s="61"/>
    </row>
    <row r="10585" spans="39:53" x14ac:dyDescent="0.2">
      <c r="AM10585" s="61"/>
      <c r="AN10585" s="61"/>
      <c r="AO10585" s="171"/>
      <c r="AP10585" s="61"/>
      <c r="AQ10585" s="61"/>
      <c r="AR10585" s="61"/>
      <c r="AS10585" s="61"/>
      <c r="AT10585" s="61"/>
      <c r="AU10585" s="61"/>
      <c r="AV10585" s="61"/>
      <c r="AW10585" s="61"/>
      <c r="AX10585" s="61"/>
      <c r="AY10585" s="61"/>
      <c r="AZ10585" s="61"/>
      <c r="BA10585" s="61"/>
    </row>
    <row r="10586" spans="39:53" x14ac:dyDescent="0.2">
      <c r="AM10586" s="61"/>
      <c r="AN10586" s="61"/>
      <c r="AO10586" s="171"/>
      <c r="AP10586" s="61"/>
      <c r="AQ10586" s="61"/>
      <c r="AR10586" s="61"/>
      <c r="AS10586" s="61"/>
      <c r="AT10586" s="61"/>
      <c r="AU10586" s="61"/>
      <c r="AV10586" s="61"/>
      <c r="AW10586" s="61"/>
      <c r="AX10586" s="61"/>
      <c r="AY10586" s="61"/>
      <c r="AZ10586" s="61"/>
      <c r="BA10586" s="61"/>
    </row>
    <row r="10587" spans="39:53" x14ac:dyDescent="0.2">
      <c r="AM10587" s="61"/>
      <c r="AN10587" s="61"/>
      <c r="AO10587" s="171"/>
      <c r="AP10587" s="61"/>
      <c r="AQ10587" s="61"/>
      <c r="AR10587" s="61"/>
      <c r="AS10587" s="61"/>
      <c r="AT10587" s="61"/>
      <c r="AU10587" s="61"/>
      <c r="AV10587" s="61"/>
      <c r="AW10587" s="61"/>
      <c r="AX10587" s="61"/>
      <c r="AY10587" s="61"/>
      <c r="AZ10587" s="61"/>
      <c r="BA10587" s="61"/>
    </row>
    <row r="10588" spans="39:53" x14ac:dyDescent="0.2">
      <c r="AM10588" s="61"/>
      <c r="AN10588" s="61"/>
      <c r="AO10588" s="171"/>
      <c r="AP10588" s="61"/>
      <c r="AQ10588" s="61"/>
      <c r="AR10588" s="61"/>
      <c r="AS10588" s="61"/>
      <c r="AT10588" s="61"/>
      <c r="AU10588" s="61"/>
      <c r="AV10588" s="61"/>
      <c r="AW10588" s="61"/>
      <c r="AX10588" s="61"/>
      <c r="AY10588" s="61"/>
      <c r="AZ10588" s="61"/>
      <c r="BA10588" s="61"/>
    </row>
    <row r="10589" spans="39:53" x14ac:dyDescent="0.2">
      <c r="AM10589" s="61"/>
      <c r="AN10589" s="61"/>
      <c r="AO10589" s="171"/>
      <c r="AP10589" s="61"/>
      <c r="AQ10589" s="61"/>
      <c r="AR10589" s="61"/>
      <c r="AS10589" s="61"/>
      <c r="AT10589" s="61"/>
      <c r="AU10589" s="61"/>
      <c r="AV10589" s="61"/>
      <c r="AW10589" s="61"/>
      <c r="AX10589" s="61"/>
      <c r="AY10589" s="61"/>
      <c r="AZ10589" s="61"/>
      <c r="BA10589" s="61"/>
    </row>
    <row r="10590" spans="39:53" x14ac:dyDescent="0.2">
      <c r="AM10590" s="61"/>
      <c r="AN10590" s="61"/>
      <c r="AO10590" s="171"/>
      <c r="AP10590" s="61"/>
      <c r="AQ10590" s="61"/>
      <c r="AR10590" s="61"/>
      <c r="AS10590" s="61"/>
      <c r="AT10590" s="61"/>
      <c r="AU10590" s="61"/>
      <c r="AV10590" s="61"/>
      <c r="AW10590" s="61"/>
      <c r="AX10590" s="61"/>
      <c r="AY10590" s="61"/>
      <c r="AZ10590" s="61"/>
      <c r="BA10590" s="61"/>
    </row>
    <row r="10591" spans="39:53" x14ac:dyDescent="0.2">
      <c r="AM10591" s="61"/>
      <c r="AN10591" s="61"/>
      <c r="AO10591" s="171"/>
      <c r="AP10591" s="61"/>
      <c r="AQ10591" s="61"/>
      <c r="AR10591" s="61"/>
      <c r="AS10591" s="61"/>
      <c r="AT10591" s="61"/>
      <c r="AU10591" s="61"/>
      <c r="AV10591" s="61"/>
      <c r="AW10591" s="61"/>
      <c r="AX10591" s="61"/>
      <c r="AY10591" s="61"/>
      <c r="AZ10591" s="61"/>
      <c r="BA10591" s="61"/>
    </row>
    <row r="10592" spans="39:53" x14ac:dyDescent="0.2">
      <c r="AM10592" s="61"/>
      <c r="AN10592" s="61"/>
      <c r="AO10592" s="171"/>
      <c r="AP10592" s="61"/>
      <c r="AQ10592" s="61"/>
      <c r="AR10592" s="61"/>
      <c r="AS10592" s="61"/>
      <c r="AT10592" s="61"/>
      <c r="AU10592" s="61"/>
      <c r="AV10592" s="61"/>
      <c r="AW10592" s="61"/>
      <c r="AX10592" s="61"/>
      <c r="AY10592" s="61"/>
      <c r="AZ10592" s="61"/>
      <c r="BA10592" s="61"/>
    </row>
    <row r="10593" spans="39:53" x14ac:dyDescent="0.2">
      <c r="AM10593" s="61"/>
      <c r="AN10593" s="61"/>
      <c r="AO10593" s="171"/>
      <c r="AP10593" s="61"/>
      <c r="AQ10593" s="61"/>
      <c r="AR10593" s="61"/>
      <c r="AS10593" s="61"/>
      <c r="AT10593" s="61"/>
      <c r="AU10593" s="61"/>
      <c r="AV10593" s="61"/>
      <c r="AW10593" s="61"/>
      <c r="AX10593" s="61"/>
      <c r="AY10593" s="61"/>
      <c r="AZ10593" s="61"/>
      <c r="BA10593" s="61"/>
    </row>
    <row r="10594" spans="39:53" x14ac:dyDescent="0.2">
      <c r="AM10594" s="61"/>
      <c r="AN10594" s="61"/>
      <c r="AO10594" s="171"/>
      <c r="AP10594" s="61"/>
      <c r="AQ10594" s="61"/>
      <c r="AR10594" s="61"/>
      <c r="AS10594" s="61"/>
      <c r="AT10594" s="61"/>
      <c r="AU10594" s="61"/>
      <c r="AV10594" s="61"/>
      <c r="AW10594" s="61"/>
      <c r="AX10594" s="61"/>
      <c r="AY10594" s="61"/>
      <c r="AZ10594" s="61"/>
      <c r="BA10594" s="61"/>
    </row>
    <row r="10595" spans="39:53" x14ac:dyDescent="0.2">
      <c r="AM10595" s="61"/>
      <c r="AN10595" s="61"/>
      <c r="AO10595" s="171"/>
      <c r="AP10595" s="61"/>
      <c r="AQ10595" s="61"/>
      <c r="AR10595" s="61"/>
      <c r="AS10595" s="61"/>
      <c r="AT10595" s="61"/>
      <c r="AU10595" s="61"/>
      <c r="AV10595" s="61"/>
      <c r="AW10595" s="61"/>
      <c r="AX10595" s="61"/>
      <c r="AY10595" s="61"/>
      <c r="AZ10595" s="61"/>
      <c r="BA10595" s="61"/>
    </row>
    <row r="10596" spans="39:53" x14ac:dyDescent="0.2">
      <c r="AM10596" s="61"/>
      <c r="AN10596" s="61"/>
      <c r="AO10596" s="171"/>
      <c r="AP10596" s="61"/>
      <c r="AQ10596" s="61"/>
      <c r="AR10596" s="61"/>
      <c r="AS10596" s="61"/>
      <c r="AT10596" s="61"/>
      <c r="AU10596" s="61"/>
      <c r="AV10596" s="61"/>
      <c r="AW10596" s="61"/>
      <c r="AX10596" s="61"/>
      <c r="AY10596" s="61"/>
      <c r="AZ10596" s="61"/>
      <c r="BA10596" s="61"/>
    </row>
    <row r="10597" spans="39:53" x14ac:dyDescent="0.2">
      <c r="AM10597" s="61"/>
      <c r="AN10597" s="61"/>
      <c r="AO10597" s="171"/>
      <c r="AP10597" s="61"/>
      <c r="AQ10597" s="61"/>
      <c r="AR10597" s="61"/>
      <c r="AS10597" s="61"/>
      <c r="AT10597" s="61"/>
      <c r="AU10597" s="61"/>
      <c r="AV10597" s="61"/>
      <c r="AW10597" s="61"/>
      <c r="AX10597" s="61"/>
      <c r="AY10597" s="61"/>
      <c r="AZ10597" s="61"/>
      <c r="BA10597" s="61"/>
    </row>
    <row r="10598" spans="39:53" x14ac:dyDescent="0.2">
      <c r="AM10598" s="61"/>
      <c r="AN10598" s="61"/>
      <c r="AO10598" s="171"/>
      <c r="AP10598" s="61"/>
      <c r="AQ10598" s="61"/>
      <c r="AR10598" s="61"/>
      <c r="AS10598" s="61"/>
      <c r="AT10598" s="61"/>
      <c r="AU10598" s="61"/>
      <c r="AV10598" s="61"/>
      <c r="AW10598" s="61"/>
      <c r="AX10598" s="61"/>
      <c r="AY10598" s="61"/>
      <c r="AZ10598" s="61"/>
      <c r="BA10598" s="61"/>
    </row>
    <row r="10599" spans="39:53" x14ac:dyDescent="0.2">
      <c r="AM10599" s="61"/>
      <c r="AN10599" s="61"/>
      <c r="AO10599" s="171"/>
      <c r="AP10599" s="61"/>
      <c r="AQ10599" s="61"/>
      <c r="AR10599" s="61"/>
      <c r="AS10599" s="61"/>
      <c r="AT10599" s="61"/>
      <c r="AU10599" s="61"/>
      <c r="AV10599" s="61"/>
      <c r="AW10599" s="61"/>
      <c r="AX10599" s="61"/>
      <c r="AY10599" s="61"/>
      <c r="AZ10599" s="61"/>
      <c r="BA10599" s="61"/>
    </row>
    <row r="10600" spans="39:53" x14ac:dyDescent="0.2">
      <c r="AM10600" s="61"/>
      <c r="AN10600" s="61"/>
      <c r="AO10600" s="171"/>
      <c r="AP10600" s="61"/>
      <c r="AQ10600" s="61"/>
      <c r="AR10600" s="61"/>
      <c r="AS10600" s="61"/>
      <c r="AT10600" s="61"/>
      <c r="AU10600" s="61"/>
      <c r="AV10600" s="61"/>
      <c r="AW10600" s="61"/>
      <c r="AX10600" s="61"/>
      <c r="AY10600" s="61"/>
      <c r="AZ10600" s="61"/>
      <c r="BA10600" s="61"/>
    </row>
    <row r="10601" spans="39:53" x14ac:dyDescent="0.2">
      <c r="AM10601" s="61"/>
      <c r="AN10601" s="61"/>
      <c r="AO10601" s="171"/>
      <c r="AP10601" s="61"/>
      <c r="AQ10601" s="61"/>
      <c r="AR10601" s="61"/>
      <c r="AS10601" s="61"/>
      <c r="AT10601" s="61"/>
      <c r="AU10601" s="61"/>
      <c r="AV10601" s="61"/>
      <c r="AW10601" s="61"/>
      <c r="AX10601" s="61"/>
      <c r="AY10601" s="61"/>
      <c r="AZ10601" s="61"/>
      <c r="BA10601" s="61"/>
    </row>
    <row r="10602" spans="39:53" x14ac:dyDescent="0.2">
      <c r="AM10602" s="61"/>
      <c r="AN10602" s="61"/>
      <c r="AO10602" s="171"/>
      <c r="AP10602" s="61"/>
      <c r="AQ10602" s="61"/>
      <c r="AR10602" s="61"/>
      <c r="AS10602" s="61"/>
      <c r="AT10602" s="61"/>
      <c r="AU10602" s="61"/>
      <c r="AV10602" s="61"/>
      <c r="AW10602" s="61"/>
      <c r="AX10602" s="61"/>
      <c r="AY10602" s="61"/>
      <c r="AZ10602" s="61"/>
      <c r="BA10602" s="61"/>
    </row>
    <row r="10603" spans="39:53" x14ac:dyDescent="0.2">
      <c r="AM10603" s="61"/>
      <c r="AN10603" s="61"/>
      <c r="AO10603" s="171"/>
      <c r="AP10603" s="61"/>
      <c r="AQ10603" s="61"/>
      <c r="AR10603" s="61"/>
      <c r="AS10603" s="61"/>
      <c r="AT10603" s="61"/>
      <c r="AU10603" s="61"/>
      <c r="AV10603" s="61"/>
      <c r="AW10603" s="61"/>
      <c r="AX10603" s="61"/>
      <c r="AY10603" s="61"/>
      <c r="AZ10603" s="61"/>
      <c r="BA10603" s="61"/>
    </row>
    <row r="10604" spans="39:53" x14ac:dyDescent="0.2">
      <c r="AM10604" s="61"/>
      <c r="AN10604" s="61"/>
      <c r="AO10604" s="171"/>
      <c r="AP10604" s="61"/>
      <c r="AQ10604" s="61"/>
      <c r="AR10604" s="61"/>
      <c r="AS10604" s="61"/>
      <c r="AT10604" s="61"/>
      <c r="AU10604" s="61"/>
      <c r="AV10604" s="61"/>
      <c r="AW10604" s="61"/>
      <c r="AX10604" s="61"/>
      <c r="AY10604" s="61"/>
      <c r="AZ10604" s="61"/>
      <c r="BA10604" s="61"/>
    </row>
    <row r="10605" spans="39:53" x14ac:dyDescent="0.2">
      <c r="AM10605" s="61"/>
      <c r="AN10605" s="61"/>
      <c r="AO10605" s="171"/>
      <c r="AP10605" s="61"/>
      <c r="AQ10605" s="61"/>
      <c r="AR10605" s="61"/>
      <c r="AS10605" s="61"/>
      <c r="AT10605" s="61"/>
      <c r="AU10605" s="61"/>
      <c r="AV10605" s="61"/>
      <c r="AW10605" s="61"/>
      <c r="AX10605" s="61"/>
      <c r="AY10605" s="61"/>
      <c r="AZ10605" s="61"/>
      <c r="BA10605" s="61"/>
    </row>
    <row r="10606" spans="39:53" x14ac:dyDescent="0.2">
      <c r="AM10606" s="61"/>
      <c r="AN10606" s="61"/>
      <c r="AO10606" s="171"/>
      <c r="AP10606" s="61"/>
      <c r="AQ10606" s="61"/>
      <c r="AR10606" s="61"/>
      <c r="AS10606" s="61"/>
      <c r="AT10606" s="61"/>
      <c r="AU10606" s="61"/>
      <c r="AV10606" s="61"/>
      <c r="AW10606" s="61"/>
      <c r="AX10606" s="61"/>
      <c r="AY10606" s="61"/>
      <c r="AZ10606" s="61"/>
      <c r="BA10606" s="61"/>
    </row>
    <row r="10607" spans="39:53" x14ac:dyDescent="0.2">
      <c r="AM10607" s="61"/>
      <c r="AN10607" s="61"/>
      <c r="AO10607" s="171"/>
      <c r="AP10607" s="61"/>
      <c r="AQ10607" s="61"/>
      <c r="AR10607" s="61"/>
      <c r="AS10607" s="61"/>
      <c r="AT10607" s="61"/>
      <c r="AU10607" s="61"/>
      <c r="AV10607" s="61"/>
      <c r="AW10607" s="61"/>
      <c r="AX10607" s="61"/>
      <c r="AY10607" s="61"/>
      <c r="AZ10607" s="61"/>
      <c r="BA10607" s="61"/>
    </row>
    <row r="10608" spans="39:53" x14ac:dyDescent="0.2">
      <c r="AM10608" s="61"/>
      <c r="AN10608" s="61"/>
      <c r="AO10608" s="171"/>
      <c r="AP10608" s="61"/>
      <c r="AQ10608" s="61"/>
      <c r="AR10608" s="61"/>
      <c r="AS10608" s="61"/>
      <c r="AT10608" s="61"/>
      <c r="AU10608" s="61"/>
      <c r="AV10608" s="61"/>
      <c r="AW10608" s="61"/>
      <c r="AX10608" s="61"/>
      <c r="AY10608" s="61"/>
      <c r="AZ10608" s="61"/>
      <c r="BA10608" s="61"/>
    </row>
    <row r="10609" spans="39:53" x14ac:dyDescent="0.2">
      <c r="AM10609" s="61"/>
      <c r="AN10609" s="61"/>
      <c r="AO10609" s="171"/>
      <c r="AP10609" s="61"/>
      <c r="AQ10609" s="61"/>
      <c r="AR10609" s="61"/>
      <c r="AS10609" s="61"/>
      <c r="AT10609" s="61"/>
      <c r="AU10609" s="61"/>
      <c r="AV10609" s="61"/>
      <c r="AW10609" s="61"/>
      <c r="AX10609" s="61"/>
      <c r="AY10609" s="61"/>
      <c r="AZ10609" s="61"/>
      <c r="BA10609" s="61"/>
    </row>
    <row r="10610" spans="39:53" x14ac:dyDescent="0.2">
      <c r="AM10610" s="61"/>
      <c r="AN10610" s="61"/>
      <c r="AO10610" s="171"/>
      <c r="AP10610" s="61"/>
      <c r="AQ10610" s="61"/>
      <c r="AR10610" s="61"/>
      <c r="AS10610" s="61"/>
      <c r="AT10610" s="61"/>
      <c r="AU10610" s="61"/>
      <c r="AV10610" s="61"/>
      <c r="AW10610" s="61"/>
      <c r="AX10610" s="61"/>
      <c r="AY10610" s="61"/>
      <c r="AZ10610" s="61"/>
      <c r="BA10610" s="61"/>
    </row>
    <row r="10611" spans="39:53" x14ac:dyDescent="0.2">
      <c r="AM10611" s="61"/>
      <c r="AN10611" s="61"/>
      <c r="AO10611" s="171"/>
      <c r="AP10611" s="61"/>
      <c r="AQ10611" s="61"/>
      <c r="AR10611" s="61"/>
      <c r="AS10611" s="61"/>
      <c r="AT10611" s="61"/>
      <c r="AU10611" s="61"/>
      <c r="AV10611" s="61"/>
      <c r="AW10611" s="61"/>
      <c r="AX10611" s="61"/>
      <c r="AY10611" s="61"/>
      <c r="AZ10611" s="61"/>
      <c r="BA10611" s="61"/>
    </row>
    <row r="10612" spans="39:53" x14ac:dyDescent="0.2">
      <c r="AM10612" s="61"/>
      <c r="AN10612" s="61"/>
      <c r="AO10612" s="171"/>
      <c r="AP10612" s="61"/>
      <c r="AQ10612" s="61"/>
      <c r="AR10612" s="61"/>
      <c r="AS10612" s="61"/>
      <c r="AT10612" s="61"/>
      <c r="AU10612" s="61"/>
      <c r="AV10612" s="61"/>
      <c r="AW10612" s="61"/>
      <c r="AX10612" s="61"/>
      <c r="AY10612" s="61"/>
      <c r="AZ10612" s="61"/>
      <c r="BA10612" s="61"/>
    </row>
    <row r="10613" spans="39:53" x14ac:dyDescent="0.2">
      <c r="AM10613" s="61"/>
      <c r="AN10613" s="61"/>
      <c r="AO10613" s="171"/>
      <c r="AP10613" s="61"/>
      <c r="AQ10613" s="61"/>
      <c r="AR10613" s="61"/>
      <c r="AS10613" s="61"/>
      <c r="AT10613" s="61"/>
      <c r="AU10613" s="61"/>
      <c r="AV10613" s="61"/>
      <c r="AW10613" s="61"/>
      <c r="AX10613" s="61"/>
      <c r="AY10613" s="61"/>
      <c r="AZ10613" s="61"/>
      <c r="BA10613" s="61"/>
    </row>
    <row r="10614" spans="39:53" x14ac:dyDescent="0.2">
      <c r="AM10614" s="61"/>
      <c r="AN10614" s="61"/>
      <c r="AO10614" s="171"/>
      <c r="AP10614" s="61"/>
      <c r="AQ10614" s="61"/>
      <c r="AR10614" s="61"/>
      <c r="AS10614" s="61"/>
      <c r="AT10614" s="61"/>
      <c r="AU10614" s="61"/>
      <c r="AV10614" s="61"/>
      <c r="AW10614" s="61"/>
      <c r="AX10614" s="61"/>
      <c r="AY10614" s="61"/>
      <c r="AZ10614" s="61"/>
      <c r="BA10614" s="61"/>
    </row>
    <row r="10615" spans="39:53" x14ac:dyDescent="0.2">
      <c r="AM10615" s="61"/>
      <c r="AN10615" s="61"/>
      <c r="AO10615" s="171"/>
      <c r="AP10615" s="61"/>
      <c r="AQ10615" s="61"/>
      <c r="AR10615" s="61"/>
      <c r="AS10615" s="61"/>
      <c r="AT10615" s="61"/>
      <c r="AU10615" s="61"/>
      <c r="AV10615" s="61"/>
      <c r="AW10615" s="61"/>
      <c r="AX10615" s="61"/>
      <c r="AY10615" s="61"/>
      <c r="AZ10615" s="61"/>
      <c r="BA10615" s="61"/>
    </row>
    <row r="10616" spans="39:53" x14ac:dyDescent="0.2">
      <c r="AM10616" s="61"/>
      <c r="AN10616" s="61"/>
      <c r="AO10616" s="171"/>
      <c r="AP10616" s="61"/>
      <c r="AQ10616" s="61"/>
      <c r="AR10616" s="61"/>
      <c r="AS10616" s="61"/>
      <c r="AT10616" s="61"/>
      <c r="AU10616" s="61"/>
      <c r="AV10616" s="61"/>
      <c r="AW10616" s="61"/>
      <c r="AX10616" s="61"/>
      <c r="AY10616" s="61"/>
      <c r="AZ10616" s="61"/>
      <c r="BA10616" s="61"/>
    </row>
    <row r="10617" spans="39:53" x14ac:dyDescent="0.2">
      <c r="AM10617" s="61"/>
      <c r="AN10617" s="61"/>
      <c r="AO10617" s="171"/>
      <c r="AP10617" s="61"/>
      <c r="AQ10617" s="61"/>
      <c r="AR10617" s="61"/>
      <c r="AS10617" s="61"/>
      <c r="AT10617" s="61"/>
      <c r="AU10617" s="61"/>
      <c r="AV10617" s="61"/>
      <c r="AW10617" s="61"/>
      <c r="AX10617" s="61"/>
      <c r="AY10617" s="61"/>
      <c r="AZ10617" s="61"/>
      <c r="BA10617" s="61"/>
    </row>
    <row r="10618" spans="39:53" x14ac:dyDescent="0.2">
      <c r="AM10618" s="61"/>
      <c r="AN10618" s="61"/>
      <c r="AO10618" s="171"/>
      <c r="AP10618" s="61"/>
      <c r="AQ10618" s="61"/>
      <c r="AR10618" s="61"/>
      <c r="AS10618" s="61"/>
      <c r="AT10618" s="61"/>
      <c r="AU10618" s="61"/>
      <c r="AV10618" s="61"/>
      <c r="AW10618" s="61"/>
      <c r="AX10618" s="61"/>
      <c r="AY10618" s="61"/>
      <c r="AZ10618" s="61"/>
      <c r="BA10618" s="61"/>
    </row>
    <row r="10619" spans="39:53" x14ac:dyDescent="0.2">
      <c r="AM10619" s="61"/>
      <c r="AN10619" s="61"/>
      <c r="AO10619" s="171"/>
      <c r="AP10619" s="61"/>
      <c r="AQ10619" s="61"/>
      <c r="AR10619" s="61"/>
      <c r="AS10619" s="61"/>
      <c r="AT10619" s="61"/>
      <c r="AU10619" s="61"/>
      <c r="AV10619" s="61"/>
      <c r="AW10619" s="61"/>
      <c r="AX10619" s="61"/>
      <c r="AY10619" s="61"/>
      <c r="AZ10619" s="61"/>
      <c r="BA10619" s="61"/>
    </row>
    <row r="10620" spans="39:53" x14ac:dyDescent="0.2">
      <c r="AM10620" s="61"/>
      <c r="AN10620" s="61"/>
      <c r="AO10620" s="171"/>
      <c r="AP10620" s="61"/>
      <c r="AQ10620" s="61"/>
      <c r="AR10620" s="61"/>
      <c r="AS10620" s="61"/>
      <c r="AT10620" s="61"/>
      <c r="AU10620" s="61"/>
      <c r="AV10620" s="61"/>
      <c r="AW10620" s="61"/>
      <c r="AX10620" s="61"/>
      <c r="AY10620" s="61"/>
      <c r="AZ10620" s="61"/>
      <c r="BA10620" s="61"/>
    </row>
    <row r="10621" spans="39:53" x14ac:dyDescent="0.2">
      <c r="AM10621" s="61"/>
      <c r="AN10621" s="61"/>
      <c r="AO10621" s="171"/>
      <c r="AP10621" s="61"/>
      <c r="AQ10621" s="61"/>
      <c r="AR10621" s="61"/>
      <c r="AS10621" s="61"/>
      <c r="AT10621" s="61"/>
      <c r="AU10621" s="61"/>
      <c r="AV10621" s="61"/>
      <c r="AW10621" s="61"/>
      <c r="AX10621" s="61"/>
      <c r="AY10621" s="61"/>
      <c r="AZ10621" s="61"/>
      <c r="BA10621" s="61"/>
    </row>
    <row r="10622" spans="39:53" x14ac:dyDescent="0.2">
      <c r="AM10622" s="61"/>
      <c r="AN10622" s="61"/>
      <c r="AO10622" s="171"/>
      <c r="AP10622" s="61"/>
      <c r="AQ10622" s="61"/>
      <c r="AR10622" s="61"/>
      <c r="AS10622" s="61"/>
      <c r="AT10622" s="61"/>
      <c r="AU10622" s="61"/>
      <c r="AV10622" s="61"/>
      <c r="AW10622" s="61"/>
      <c r="AX10622" s="61"/>
      <c r="AY10622" s="61"/>
      <c r="AZ10622" s="61"/>
      <c r="BA10622" s="61"/>
    </row>
    <row r="10623" spans="39:53" x14ac:dyDescent="0.2">
      <c r="AM10623" s="61"/>
      <c r="AN10623" s="61"/>
      <c r="AO10623" s="171"/>
      <c r="AP10623" s="61"/>
      <c r="AQ10623" s="61"/>
      <c r="AR10623" s="61"/>
      <c r="AS10623" s="61"/>
      <c r="AT10623" s="61"/>
      <c r="AU10623" s="61"/>
      <c r="AV10623" s="61"/>
      <c r="AW10623" s="61"/>
      <c r="AX10623" s="61"/>
      <c r="AY10623" s="61"/>
      <c r="AZ10623" s="61"/>
      <c r="BA10623" s="61"/>
    </row>
    <row r="10624" spans="39:53" x14ac:dyDescent="0.2">
      <c r="AM10624" s="61"/>
      <c r="AN10624" s="61"/>
      <c r="AO10624" s="171"/>
      <c r="AP10624" s="61"/>
      <c r="AQ10624" s="61"/>
      <c r="AR10624" s="61"/>
      <c r="AS10624" s="61"/>
      <c r="AT10624" s="61"/>
      <c r="AU10624" s="61"/>
      <c r="AV10624" s="61"/>
      <c r="AW10624" s="61"/>
      <c r="AX10624" s="61"/>
      <c r="AY10624" s="61"/>
      <c r="AZ10624" s="61"/>
      <c r="BA10624" s="61"/>
    </row>
    <row r="10625" spans="39:53" x14ac:dyDescent="0.2">
      <c r="AM10625" s="61"/>
      <c r="AN10625" s="61"/>
      <c r="AO10625" s="171"/>
      <c r="AP10625" s="61"/>
      <c r="AQ10625" s="61"/>
      <c r="AR10625" s="61"/>
      <c r="AS10625" s="61"/>
      <c r="AT10625" s="61"/>
      <c r="AU10625" s="61"/>
      <c r="AV10625" s="61"/>
      <c r="AW10625" s="61"/>
      <c r="AX10625" s="61"/>
      <c r="AY10625" s="61"/>
      <c r="AZ10625" s="61"/>
      <c r="BA10625" s="61"/>
    </row>
    <row r="10626" spans="39:53" x14ac:dyDescent="0.2">
      <c r="AM10626" s="61"/>
      <c r="AN10626" s="61"/>
      <c r="AO10626" s="171"/>
      <c r="AP10626" s="61"/>
      <c r="AQ10626" s="61"/>
      <c r="AR10626" s="61"/>
      <c r="AS10626" s="61"/>
      <c r="AT10626" s="61"/>
      <c r="AU10626" s="61"/>
      <c r="AV10626" s="61"/>
      <c r="AW10626" s="61"/>
      <c r="AX10626" s="61"/>
      <c r="AY10626" s="61"/>
      <c r="AZ10626" s="61"/>
      <c r="BA10626" s="61"/>
    </row>
    <row r="10627" spans="39:53" x14ac:dyDescent="0.2">
      <c r="AM10627" s="61"/>
      <c r="AN10627" s="61"/>
      <c r="AO10627" s="171"/>
      <c r="AP10627" s="61"/>
      <c r="AQ10627" s="61"/>
      <c r="AR10627" s="61"/>
      <c r="AS10627" s="61"/>
      <c r="AT10627" s="61"/>
      <c r="AU10627" s="61"/>
      <c r="AV10627" s="61"/>
      <c r="AW10627" s="61"/>
      <c r="AX10627" s="61"/>
      <c r="AY10627" s="61"/>
      <c r="AZ10627" s="61"/>
      <c r="BA10627" s="61"/>
    </row>
    <row r="10628" spans="39:53" x14ac:dyDescent="0.2">
      <c r="AM10628" s="61"/>
      <c r="AN10628" s="61"/>
      <c r="AO10628" s="171"/>
      <c r="AP10628" s="61"/>
      <c r="AQ10628" s="61"/>
      <c r="AR10628" s="61"/>
      <c r="AS10628" s="61"/>
      <c r="AT10628" s="61"/>
      <c r="AU10628" s="61"/>
      <c r="AV10628" s="61"/>
      <c r="AW10628" s="61"/>
      <c r="AX10628" s="61"/>
      <c r="AY10628" s="61"/>
      <c r="AZ10628" s="61"/>
      <c r="BA10628" s="61"/>
    </row>
    <row r="10629" spans="39:53" x14ac:dyDescent="0.2">
      <c r="AM10629" s="61"/>
      <c r="AN10629" s="61"/>
      <c r="AO10629" s="171"/>
      <c r="AP10629" s="61"/>
      <c r="AQ10629" s="61"/>
      <c r="AR10629" s="61"/>
      <c r="AS10629" s="61"/>
      <c r="AT10629" s="61"/>
      <c r="AU10629" s="61"/>
      <c r="AV10629" s="61"/>
      <c r="AW10629" s="61"/>
      <c r="AX10629" s="61"/>
      <c r="AY10629" s="61"/>
      <c r="AZ10629" s="61"/>
      <c r="BA10629" s="61"/>
    </row>
    <row r="10630" spans="39:53" x14ac:dyDescent="0.2">
      <c r="AM10630" s="61"/>
      <c r="AN10630" s="61"/>
      <c r="AO10630" s="171"/>
      <c r="AP10630" s="61"/>
      <c r="AQ10630" s="61"/>
      <c r="AR10630" s="61"/>
      <c r="AS10630" s="61"/>
      <c r="AT10630" s="61"/>
      <c r="AU10630" s="61"/>
      <c r="AV10630" s="61"/>
      <c r="AW10630" s="61"/>
      <c r="AX10630" s="61"/>
      <c r="AY10630" s="61"/>
      <c r="AZ10630" s="61"/>
      <c r="BA10630" s="61"/>
    </row>
    <row r="10631" spans="39:53" x14ac:dyDescent="0.2">
      <c r="AM10631" s="61"/>
      <c r="AN10631" s="61"/>
      <c r="AO10631" s="171"/>
      <c r="AP10631" s="61"/>
      <c r="AQ10631" s="61"/>
      <c r="AR10631" s="61"/>
      <c r="AS10631" s="61"/>
      <c r="AT10631" s="61"/>
      <c r="AU10631" s="61"/>
      <c r="AV10631" s="61"/>
      <c r="AW10631" s="61"/>
      <c r="AX10631" s="61"/>
      <c r="AY10631" s="61"/>
      <c r="AZ10631" s="61"/>
      <c r="BA10631" s="61"/>
    </row>
    <row r="10632" spans="39:53" x14ac:dyDescent="0.2">
      <c r="AM10632" s="61"/>
      <c r="AN10632" s="61"/>
      <c r="AO10632" s="171"/>
      <c r="AP10632" s="61"/>
      <c r="AQ10632" s="61"/>
      <c r="AR10632" s="61"/>
      <c r="AS10632" s="61"/>
      <c r="AT10632" s="61"/>
      <c r="AU10632" s="61"/>
      <c r="AV10632" s="61"/>
      <c r="AW10632" s="61"/>
      <c r="AX10632" s="61"/>
      <c r="AY10632" s="61"/>
      <c r="AZ10632" s="61"/>
      <c r="BA10632" s="61"/>
    </row>
    <row r="10633" spans="39:53" x14ac:dyDescent="0.2">
      <c r="AM10633" s="61"/>
      <c r="AN10633" s="61"/>
      <c r="AO10633" s="171"/>
      <c r="AP10633" s="61"/>
      <c r="AQ10633" s="61"/>
      <c r="AR10633" s="61"/>
      <c r="AS10633" s="61"/>
      <c r="AT10633" s="61"/>
      <c r="AU10633" s="61"/>
      <c r="AV10633" s="61"/>
      <c r="AW10633" s="61"/>
      <c r="AX10633" s="61"/>
      <c r="AY10633" s="61"/>
      <c r="AZ10633" s="61"/>
      <c r="BA10633" s="61"/>
    </row>
    <row r="10634" spans="39:53" x14ac:dyDescent="0.2">
      <c r="AM10634" s="61"/>
      <c r="AN10634" s="61"/>
      <c r="AO10634" s="171"/>
      <c r="AP10634" s="61"/>
      <c r="AQ10634" s="61"/>
      <c r="AR10634" s="61"/>
      <c r="AS10634" s="61"/>
      <c r="AT10634" s="61"/>
      <c r="AU10634" s="61"/>
      <c r="AV10634" s="61"/>
      <c r="AW10634" s="61"/>
      <c r="AX10634" s="61"/>
      <c r="AY10634" s="61"/>
      <c r="AZ10634" s="61"/>
      <c r="BA10634" s="61"/>
    </row>
    <row r="10635" spans="39:53" x14ac:dyDescent="0.2">
      <c r="AM10635" s="61"/>
      <c r="AN10635" s="61"/>
      <c r="AO10635" s="171"/>
      <c r="AP10635" s="61"/>
      <c r="AQ10635" s="61"/>
      <c r="AR10635" s="61"/>
      <c r="AS10635" s="61"/>
      <c r="AT10635" s="61"/>
      <c r="AU10635" s="61"/>
      <c r="AV10635" s="61"/>
      <c r="AW10635" s="61"/>
      <c r="AX10635" s="61"/>
      <c r="AY10635" s="61"/>
      <c r="AZ10635" s="61"/>
      <c r="BA10635" s="61"/>
    </row>
    <row r="10636" spans="39:53" x14ac:dyDescent="0.2">
      <c r="AM10636" s="61"/>
      <c r="AN10636" s="61"/>
      <c r="AO10636" s="171"/>
      <c r="AP10636" s="61"/>
      <c r="AQ10636" s="61"/>
      <c r="AR10636" s="61"/>
      <c r="AS10636" s="61"/>
      <c r="AT10636" s="61"/>
      <c r="AU10636" s="61"/>
      <c r="AV10636" s="61"/>
      <c r="AW10636" s="61"/>
      <c r="AX10636" s="61"/>
      <c r="AY10636" s="61"/>
      <c r="AZ10636" s="61"/>
      <c r="BA10636" s="61"/>
    </row>
    <row r="10637" spans="39:53" x14ac:dyDescent="0.2">
      <c r="AM10637" s="61"/>
      <c r="AN10637" s="61"/>
      <c r="AO10637" s="171"/>
      <c r="AP10637" s="61"/>
      <c r="AQ10637" s="61"/>
      <c r="AR10637" s="61"/>
      <c r="AS10637" s="61"/>
      <c r="AT10637" s="61"/>
      <c r="AU10637" s="61"/>
      <c r="AV10637" s="61"/>
      <c r="AW10637" s="61"/>
      <c r="AX10637" s="61"/>
      <c r="AY10637" s="61"/>
      <c r="AZ10637" s="61"/>
      <c r="BA10637" s="61"/>
    </row>
    <row r="10638" spans="39:53" x14ac:dyDescent="0.2">
      <c r="AM10638" s="61"/>
      <c r="AN10638" s="61"/>
      <c r="AO10638" s="171"/>
      <c r="AP10638" s="61"/>
      <c r="AQ10638" s="61"/>
      <c r="AR10638" s="61"/>
      <c r="AS10638" s="61"/>
      <c r="AT10638" s="61"/>
      <c r="AU10638" s="61"/>
      <c r="AV10638" s="61"/>
      <c r="AW10638" s="61"/>
      <c r="AX10638" s="61"/>
      <c r="AY10638" s="61"/>
      <c r="AZ10638" s="61"/>
      <c r="BA10638" s="61"/>
    </row>
    <row r="10639" spans="39:53" x14ac:dyDescent="0.2">
      <c r="AM10639" s="61"/>
      <c r="AN10639" s="61"/>
      <c r="AO10639" s="171"/>
      <c r="AP10639" s="61"/>
      <c r="AQ10639" s="61"/>
      <c r="AR10639" s="61"/>
      <c r="AS10639" s="61"/>
      <c r="AT10639" s="61"/>
      <c r="AU10639" s="61"/>
      <c r="AV10639" s="61"/>
      <c r="AW10639" s="61"/>
      <c r="AX10639" s="61"/>
      <c r="AY10639" s="61"/>
      <c r="AZ10639" s="61"/>
      <c r="BA10639" s="61"/>
    </row>
    <row r="10640" spans="39:53" x14ac:dyDescent="0.2">
      <c r="AM10640" s="61"/>
      <c r="AN10640" s="61"/>
      <c r="AO10640" s="171"/>
      <c r="AP10640" s="61"/>
      <c r="AQ10640" s="61"/>
      <c r="AR10640" s="61"/>
      <c r="AS10640" s="61"/>
      <c r="AT10640" s="61"/>
      <c r="AU10640" s="61"/>
      <c r="AV10640" s="61"/>
      <c r="AW10640" s="61"/>
      <c r="AX10640" s="61"/>
      <c r="AY10640" s="61"/>
      <c r="AZ10640" s="61"/>
      <c r="BA10640" s="61"/>
    </row>
    <row r="10641" spans="39:53" x14ac:dyDescent="0.2">
      <c r="AM10641" s="61"/>
      <c r="AN10641" s="61"/>
      <c r="AO10641" s="171"/>
      <c r="AP10641" s="61"/>
      <c r="AQ10641" s="61"/>
      <c r="AR10641" s="61"/>
      <c r="AS10641" s="61"/>
      <c r="AT10641" s="61"/>
      <c r="AU10641" s="61"/>
      <c r="AV10641" s="61"/>
      <c r="AW10641" s="61"/>
      <c r="AX10641" s="61"/>
      <c r="AY10641" s="61"/>
      <c r="AZ10641" s="61"/>
      <c r="BA10641" s="61"/>
    </row>
    <row r="10642" spans="39:53" x14ac:dyDescent="0.2">
      <c r="AM10642" s="61"/>
      <c r="AN10642" s="61"/>
      <c r="AO10642" s="171"/>
      <c r="AP10642" s="61"/>
      <c r="AQ10642" s="61"/>
      <c r="AR10642" s="61"/>
      <c r="AS10642" s="61"/>
      <c r="AT10642" s="61"/>
      <c r="AU10642" s="61"/>
      <c r="AV10642" s="61"/>
      <c r="AW10642" s="61"/>
      <c r="AX10642" s="61"/>
      <c r="AY10642" s="61"/>
      <c r="AZ10642" s="61"/>
      <c r="BA10642" s="61"/>
    </row>
    <row r="10643" spans="39:53" x14ac:dyDescent="0.2">
      <c r="AM10643" s="61"/>
      <c r="AN10643" s="61"/>
      <c r="AO10643" s="171"/>
      <c r="AP10643" s="61"/>
      <c r="AQ10643" s="61"/>
      <c r="AR10643" s="61"/>
      <c r="AS10643" s="61"/>
      <c r="AT10643" s="61"/>
      <c r="AU10643" s="61"/>
      <c r="AV10643" s="61"/>
      <c r="AW10643" s="61"/>
      <c r="AX10643" s="61"/>
      <c r="AY10643" s="61"/>
      <c r="AZ10643" s="61"/>
      <c r="BA10643" s="61"/>
    </row>
    <row r="10644" spans="39:53" x14ac:dyDescent="0.2">
      <c r="AM10644" s="61"/>
      <c r="AN10644" s="61"/>
      <c r="AO10644" s="171"/>
      <c r="AP10644" s="61"/>
      <c r="AQ10644" s="61"/>
      <c r="AR10644" s="61"/>
      <c r="AS10644" s="61"/>
      <c r="AT10644" s="61"/>
      <c r="AU10644" s="61"/>
      <c r="AV10644" s="61"/>
      <c r="AW10644" s="61"/>
      <c r="AX10644" s="61"/>
      <c r="AY10644" s="61"/>
      <c r="AZ10644" s="61"/>
      <c r="BA10644" s="61"/>
    </row>
    <row r="10645" spans="39:53" x14ac:dyDescent="0.2">
      <c r="AM10645" s="61"/>
      <c r="AN10645" s="61"/>
      <c r="AO10645" s="171"/>
      <c r="AP10645" s="61"/>
      <c r="AQ10645" s="61"/>
      <c r="AR10645" s="61"/>
      <c r="AS10645" s="61"/>
      <c r="AT10645" s="61"/>
      <c r="AU10645" s="61"/>
      <c r="AV10645" s="61"/>
      <c r="AW10645" s="61"/>
      <c r="AX10645" s="61"/>
      <c r="AY10645" s="61"/>
      <c r="AZ10645" s="61"/>
      <c r="BA10645" s="61"/>
    </row>
    <row r="10646" spans="39:53" x14ac:dyDescent="0.2">
      <c r="AM10646" s="61"/>
      <c r="AN10646" s="61"/>
      <c r="AO10646" s="171"/>
      <c r="AP10646" s="61"/>
      <c r="AQ10646" s="61"/>
      <c r="AR10646" s="61"/>
      <c r="AS10646" s="61"/>
      <c r="AT10646" s="61"/>
      <c r="AU10646" s="61"/>
      <c r="AV10646" s="61"/>
      <c r="AW10646" s="61"/>
      <c r="AX10646" s="61"/>
      <c r="AY10646" s="61"/>
      <c r="AZ10646" s="61"/>
      <c r="BA10646" s="61"/>
    </row>
    <row r="10647" spans="39:53" x14ac:dyDescent="0.2">
      <c r="AM10647" s="61"/>
      <c r="AN10647" s="61"/>
      <c r="AO10647" s="171"/>
      <c r="AP10647" s="61"/>
      <c r="AQ10647" s="61"/>
      <c r="AR10647" s="61"/>
      <c r="AS10647" s="61"/>
      <c r="AT10647" s="61"/>
      <c r="AU10647" s="61"/>
      <c r="AV10647" s="61"/>
      <c r="AW10647" s="61"/>
      <c r="AX10647" s="61"/>
      <c r="AY10647" s="61"/>
      <c r="AZ10647" s="61"/>
      <c r="BA10647" s="61"/>
    </row>
    <row r="10648" spans="39:53" x14ac:dyDescent="0.2">
      <c r="AM10648" s="61"/>
      <c r="AN10648" s="61"/>
      <c r="AO10648" s="171"/>
      <c r="AP10648" s="61"/>
      <c r="AQ10648" s="61"/>
      <c r="AR10648" s="61"/>
      <c r="AS10648" s="61"/>
      <c r="AT10648" s="61"/>
      <c r="AU10648" s="61"/>
      <c r="AV10648" s="61"/>
      <c r="AW10648" s="61"/>
      <c r="AX10648" s="61"/>
      <c r="AY10648" s="61"/>
      <c r="AZ10648" s="61"/>
      <c r="BA10648" s="61"/>
    </row>
    <row r="10649" spans="39:53" x14ac:dyDescent="0.2">
      <c r="AM10649" s="61"/>
      <c r="AN10649" s="61"/>
      <c r="AO10649" s="171"/>
      <c r="AP10649" s="61"/>
      <c r="AQ10649" s="61"/>
      <c r="AR10649" s="61"/>
      <c r="AS10649" s="61"/>
      <c r="AT10649" s="61"/>
      <c r="AU10649" s="61"/>
      <c r="AV10649" s="61"/>
      <c r="AW10649" s="61"/>
      <c r="AX10649" s="61"/>
      <c r="AY10649" s="61"/>
      <c r="AZ10649" s="61"/>
      <c r="BA10649" s="61"/>
    </row>
    <row r="10650" spans="39:53" x14ac:dyDescent="0.2">
      <c r="AM10650" s="61"/>
      <c r="AN10650" s="61"/>
      <c r="AO10650" s="171"/>
      <c r="AP10650" s="61"/>
      <c r="AQ10650" s="61"/>
      <c r="AR10650" s="61"/>
      <c r="AS10650" s="61"/>
      <c r="AT10650" s="61"/>
      <c r="AU10650" s="61"/>
      <c r="AV10650" s="61"/>
      <c r="AW10650" s="61"/>
      <c r="AX10650" s="61"/>
      <c r="AY10650" s="61"/>
      <c r="AZ10650" s="61"/>
      <c r="BA10650" s="61"/>
    </row>
    <row r="10651" spans="39:53" x14ac:dyDescent="0.2">
      <c r="AM10651" s="61"/>
      <c r="AN10651" s="61"/>
      <c r="AO10651" s="171"/>
      <c r="AP10651" s="61"/>
      <c r="AQ10651" s="61"/>
      <c r="AR10651" s="61"/>
      <c r="AS10651" s="61"/>
      <c r="AT10651" s="61"/>
      <c r="AU10651" s="61"/>
      <c r="AV10651" s="61"/>
      <c r="AW10651" s="61"/>
      <c r="AX10651" s="61"/>
      <c r="AY10651" s="61"/>
      <c r="AZ10651" s="61"/>
      <c r="BA10651" s="61"/>
    </row>
    <row r="10652" spans="39:53" x14ac:dyDescent="0.2">
      <c r="AM10652" s="61"/>
      <c r="AN10652" s="61"/>
      <c r="AO10652" s="171"/>
      <c r="AP10652" s="61"/>
      <c r="AQ10652" s="61"/>
      <c r="AR10652" s="61"/>
      <c r="AS10652" s="61"/>
      <c r="AT10652" s="61"/>
      <c r="AU10652" s="61"/>
      <c r="AV10652" s="61"/>
      <c r="AW10652" s="61"/>
      <c r="AX10652" s="61"/>
      <c r="AY10652" s="61"/>
      <c r="AZ10652" s="61"/>
      <c r="BA10652" s="61"/>
    </row>
    <row r="10653" spans="39:53" x14ac:dyDescent="0.2">
      <c r="AM10653" s="61"/>
      <c r="AN10653" s="61"/>
      <c r="AO10653" s="171"/>
      <c r="AP10653" s="61"/>
      <c r="AQ10653" s="61"/>
      <c r="AR10653" s="61"/>
      <c r="AS10653" s="61"/>
      <c r="AT10653" s="61"/>
      <c r="AU10653" s="61"/>
      <c r="AV10653" s="61"/>
      <c r="AW10653" s="61"/>
      <c r="AX10653" s="61"/>
      <c r="AY10653" s="61"/>
      <c r="AZ10653" s="61"/>
      <c r="BA10653" s="61"/>
    </row>
    <row r="10654" spans="39:53" x14ac:dyDescent="0.2">
      <c r="AM10654" s="61"/>
      <c r="AN10654" s="61"/>
      <c r="AO10654" s="171"/>
      <c r="AP10654" s="61"/>
      <c r="AQ10654" s="61"/>
      <c r="AR10654" s="61"/>
      <c r="AS10654" s="61"/>
      <c r="AT10654" s="61"/>
      <c r="AU10654" s="61"/>
      <c r="AV10654" s="61"/>
      <c r="AW10654" s="61"/>
      <c r="AX10654" s="61"/>
      <c r="AY10654" s="61"/>
      <c r="AZ10654" s="61"/>
      <c r="BA10654" s="61"/>
    </row>
    <row r="10655" spans="39:53" x14ac:dyDescent="0.2">
      <c r="AM10655" s="61"/>
      <c r="AN10655" s="61"/>
      <c r="AO10655" s="171"/>
      <c r="AP10655" s="61"/>
      <c r="AQ10655" s="61"/>
      <c r="AR10655" s="61"/>
      <c r="AS10655" s="61"/>
      <c r="AT10655" s="61"/>
      <c r="AU10655" s="61"/>
      <c r="AV10655" s="61"/>
      <c r="AW10655" s="61"/>
      <c r="AX10655" s="61"/>
      <c r="AY10655" s="61"/>
      <c r="AZ10655" s="61"/>
      <c r="BA10655" s="61"/>
    </row>
    <row r="10656" spans="39:53" x14ac:dyDescent="0.2">
      <c r="AM10656" s="61"/>
      <c r="AN10656" s="61"/>
      <c r="AO10656" s="171"/>
      <c r="AP10656" s="61"/>
      <c r="AQ10656" s="61"/>
      <c r="AR10656" s="61"/>
      <c r="AS10656" s="61"/>
      <c r="AT10656" s="61"/>
      <c r="AU10656" s="61"/>
      <c r="AV10656" s="61"/>
      <c r="AW10656" s="61"/>
      <c r="AX10656" s="61"/>
      <c r="AY10656" s="61"/>
      <c r="AZ10656" s="61"/>
      <c r="BA10656" s="61"/>
    </row>
    <row r="10657" spans="39:53" x14ac:dyDescent="0.2">
      <c r="AM10657" s="61"/>
      <c r="AN10657" s="61"/>
      <c r="AO10657" s="171"/>
      <c r="AP10657" s="61"/>
      <c r="AQ10657" s="61"/>
      <c r="AR10657" s="61"/>
      <c r="AS10657" s="61"/>
      <c r="AT10657" s="61"/>
      <c r="AU10657" s="61"/>
      <c r="AV10657" s="61"/>
      <c r="AW10657" s="61"/>
      <c r="AX10657" s="61"/>
      <c r="AY10657" s="61"/>
      <c r="AZ10657" s="61"/>
      <c r="BA10657" s="61"/>
    </row>
    <row r="10658" spans="39:53" x14ac:dyDescent="0.2">
      <c r="AM10658" s="61"/>
      <c r="AN10658" s="61"/>
      <c r="AO10658" s="171"/>
      <c r="AP10658" s="61"/>
      <c r="AQ10658" s="61"/>
      <c r="AR10658" s="61"/>
      <c r="AS10658" s="61"/>
      <c r="AT10658" s="61"/>
      <c r="AU10658" s="61"/>
      <c r="AV10658" s="61"/>
      <c r="AW10658" s="61"/>
      <c r="AX10658" s="61"/>
      <c r="AY10658" s="61"/>
      <c r="AZ10658" s="61"/>
      <c r="BA10658" s="61"/>
    </row>
    <row r="10659" spans="39:53" x14ac:dyDescent="0.2">
      <c r="AM10659" s="61"/>
      <c r="AN10659" s="61"/>
      <c r="AO10659" s="171"/>
      <c r="AP10659" s="61"/>
      <c r="AQ10659" s="61"/>
      <c r="AR10659" s="61"/>
      <c r="AS10659" s="61"/>
      <c r="AT10659" s="61"/>
      <c r="AU10659" s="61"/>
      <c r="AV10659" s="61"/>
      <c r="AW10659" s="61"/>
      <c r="AX10659" s="61"/>
      <c r="AY10659" s="61"/>
      <c r="AZ10659" s="61"/>
      <c r="BA10659" s="61"/>
    </row>
    <row r="10660" spans="39:53" x14ac:dyDescent="0.2">
      <c r="AM10660" s="61"/>
      <c r="AN10660" s="61"/>
      <c r="AO10660" s="171"/>
      <c r="AP10660" s="61"/>
      <c r="AQ10660" s="61"/>
      <c r="AR10660" s="61"/>
      <c r="AS10660" s="61"/>
      <c r="AT10660" s="61"/>
      <c r="AU10660" s="61"/>
      <c r="AV10660" s="61"/>
      <c r="AW10660" s="61"/>
      <c r="AX10660" s="61"/>
      <c r="AY10660" s="61"/>
      <c r="AZ10660" s="61"/>
      <c r="BA10660" s="61"/>
    </row>
    <row r="10661" spans="39:53" x14ac:dyDescent="0.2">
      <c r="AM10661" s="61"/>
      <c r="AN10661" s="61"/>
      <c r="AO10661" s="171"/>
      <c r="AP10661" s="61"/>
      <c r="AQ10661" s="61"/>
      <c r="AR10661" s="61"/>
      <c r="AS10661" s="61"/>
      <c r="AT10661" s="61"/>
      <c r="AU10661" s="61"/>
      <c r="AV10661" s="61"/>
      <c r="AW10661" s="61"/>
      <c r="AX10661" s="61"/>
      <c r="AY10661" s="61"/>
      <c r="AZ10661" s="61"/>
      <c r="BA10661" s="61"/>
    </row>
    <row r="10662" spans="39:53" x14ac:dyDescent="0.2">
      <c r="AM10662" s="61"/>
      <c r="AN10662" s="61"/>
      <c r="AO10662" s="171"/>
      <c r="AP10662" s="61"/>
      <c r="AQ10662" s="61"/>
      <c r="AR10662" s="61"/>
      <c r="AS10662" s="61"/>
      <c r="AT10662" s="61"/>
      <c r="AU10662" s="61"/>
      <c r="AV10662" s="61"/>
      <c r="AW10662" s="61"/>
      <c r="AX10662" s="61"/>
      <c r="AY10662" s="61"/>
      <c r="AZ10662" s="61"/>
      <c r="BA10662" s="61"/>
    </row>
    <row r="10663" spans="39:53" x14ac:dyDescent="0.2">
      <c r="AM10663" s="61"/>
      <c r="AN10663" s="61"/>
      <c r="AO10663" s="171"/>
      <c r="AP10663" s="61"/>
      <c r="AQ10663" s="61"/>
      <c r="AR10663" s="61"/>
      <c r="AS10663" s="61"/>
      <c r="AT10663" s="61"/>
      <c r="AU10663" s="61"/>
      <c r="AV10663" s="61"/>
      <c r="AW10663" s="61"/>
      <c r="AX10663" s="61"/>
      <c r="AY10663" s="61"/>
      <c r="AZ10663" s="61"/>
      <c r="BA10663" s="61"/>
    </row>
    <row r="10664" spans="39:53" x14ac:dyDescent="0.2">
      <c r="AM10664" s="61"/>
      <c r="AN10664" s="61"/>
      <c r="AO10664" s="171"/>
      <c r="AP10664" s="61"/>
      <c r="AQ10664" s="61"/>
      <c r="AR10664" s="61"/>
      <c r="AS10664" s="61"/>
      <c r="AT10664" s="61"/>
      <c r="AU10664" s="61"/>
      <c r="AV10664" s="61"/>
      <c r="AW10664" s="61"/>
      <c r="AX10664" s="61"/>
      <c r="AY10664" s="61"/>
      <c r="AZ10664" s="61"/>
      <c r="BA10664" s="61"/>
    </row>
    <row r="10665" spans="39:53" x14ac:dyDescent="0.2">
      <c r="AM10665" s="61"/>
      <c r="AN10665" s="61"/>
      <c r="AO10665" s="171"/>
      <c r="AP10665" s="61"/>
      <c r="AQ10665" s="61"/>
      <c r="AR10665" s="61"/>
      <c r="AS10665" s="61"/>
      <c r="AT10665" s="61"/>
      <c r="AU10665" s="61"/>
      <c r="AV10665" s="61"/>
      <c r="AW10665" s="61"/>
      <c r="AX10665" s="61"/>
      <c r="AY10665" s="61"/>
      <c r="AZ10665" s="61"/>
      <c r="BA10665" s="61"/>
    </row>
    <row r="10666" spans="39:53" x14ac:dyDescent="0.2">
      <c r="AM10666" s="61"/>
      <c r="AN10666" s="61"/>
      <c r="AO10666" s="171"/>
      <c r="AP10666" s="61"/>
      <c r="AQ10666" s="61"/>
      <c r="AR10666" s="61"/>
      <c r="AS10666" s="61"/>
      <c r="AT10666" s="61"/>
      <c r="AU10666" s="61"/>
      <c r="AV10666" s="61"/>
      <c r="AW10666" s="61"/>
      <c r="AX10666" s="61"/>
      <c r="AY10666" s="61"/>
      <c r="AZ10666" s="61"/>
      <c r="BA10666" s="61"/>
    </row>
    <row r="10667" spans="39:53" x14ac:dyDescent="0.2">
      <c r="AM10667" s="61"/>
      <c r="AN10667" s="61"/>
      <c r="AO10667" s="171"/>
      <c r="AP10667" s="61"/>
      <c r="AQ10667" s="61"/>
      <c r="AR10667" s="61"/>
      <c r="AS10667" s="61"/>
      <c r="AT10667" s="61"/>
      <c r="AU10667" s="61"/>
      <c r="AV10667" s="61"/>
      <c r="AW10667" s="61"/>
      <c r="AX10667" s="61"/>
      <c r="AY10667" s="61"/>
      <c r="AZ10667" s="61"/>
      <c r="BA10667" s="61"/>
    </row>
    <row r="10668" spans="39:53" x14ac:dyDescent="0.2">
      <c r="AM10668" s="61"/>
      <c r="AN10668" s="61"/>
      <c r="AO10668" s="171"/>
      <c r="AP10668" s="61"/>
      <c r="AQ10668" s="61"/>
      <c r="AR10668" s="61"/>
      <c r="AS10668" s="61"/>
      <c r="AT10668" s="61"/>
      <c r="AU10668" s="61"/>
      <c r="AV10668" s="61"/>
      <c r="AW10668" s="61"/>
      <c r="AX10668" s="61"/>
      <c r="AY10668" s="61"/>
      <c r="AZ10668" s="61"/>
      <c r="BA10668" s="61"/>
    </row>
    <row r="10669" spans="39:53" x14ac:dyDescent="0.2">
      <c r="AM10669" s="61"/>
      <c r="AN10669" s="61"/>
      <c r="AO10669" s="171"/>
      <c r="AP10669" s="61"/>
      <c r="AQ10669" s="61"/>
      <c r="AR10669" s="61"/>
      <c r="AS10669" s="61"/>
      <c r="AT10669" s="61"/>
      <c r="AU10669" s="61"/>
      <c r="AV10669" s="61"/>
      <c r="AW10669" s="61"/>
      <c r="AX10669" s="61"/>
      <c r="AY10669" s="61"/>
      <c r="AZ10669" s="61"/>
      <c r="BA10669" s="61"/>
    </row>
    <row r="10670" spans="39:53" x14ac:dyDescent="0.2">
      <c r="AM10670" s="61"/>
      <c r="AN10670" s="61"/>
      <c r="AO10670" s="171"/>
      <c r="AP10670" s="61"/>
      <c r="AQ10670" s="61"/>
      <c r="AR10670" s="61"/>
      <c r="AS10670" s="61"/>
      <c r="AT10670" s="61"/>
      <c r="AU10670" s="61"/>
      <c r="AV10670" s="61"/>
      <c r="AW10670" s="61"/>
      <c r="AX10670" s="61"/>
      <c r="AY10670" s="61"/>
      <c r="AZ10670" s="61"/>
      <c r="BA10670" s="61"/>
    </row>
    <row r="10671" spans="39:53" x14ac:dyDescent="0.2">
      <c r="AM10671" s="61"/>
      <c r="AN10671" s="61"/>
      <c r="AO10671" s="171"/>
      <c r="AP10671" s="61"/>
      <c r="AQ10671" s="61"/>
      <c r="AR10671" s="61"/>
      <c r="AS10671" s="61"/>
      <c r="AT10671" s="61"/>
      <c r="AU10671" s="61"/>
      <c r="AV10671" s="61"/>
      <c r="AW10671" s="61"/>
      <c r="AX10671" s="61"/>
      <c r="AY10671" s="61"/>
      <c r="AZ10671" s="61"/>
      <c r="BA10671" s="61"/>
    </row>
    <row r="10672" spans="39:53" x14ac:dyDescent="0.2">
      <c r="AM10672" s="61"/>
      <c r="AN10672" s="61"/>
      <c r="AO10672" s="171"/>
      <c r="AP10672" s="61"/>
      <c r="AQ10672" s="61"/>
      <c r="AR10672" s="61"/>
      <c r="AS10672" s="61"/>
      <c r="AT10672" s="61"/>
      <c r="AU10672" s="61"/>
      <c r="AV10672" s="61"/>
      <c r="AW10672" s="61"/>
      <c r="AX10672" s="61"/>
      <c r="AY10672" s="61"/>
      <c r="AZ10672" s="61"/>
      <c r="BA10672" s="61"/>
    </row>
    <row r="10673" spans="39:53" x14ac:dyDescent="0.2">
      <c r="AM10673" s="61"/>
      <c r="AN10673" s="61"/>
      <c r="AO10673" s="171"/>
      <c r="AP10673" s="61"/>
      <c r="AQ10673" s="61"/>
      <c r="AR10673" s="61"/>
      <c r="AS10673" s="61"/>
      <c r="AT10673" s="61"/>
      <c r="AU10673" s="61"/>
      <c r="AV10673" s="61"/>
      <c r="AW10673" s="61"/>
      <c r="AX10673" s="61"/>
      <c r="AY10673" s="61"/>
      <c r="AZ10673" s="61"/>
      <c r="BA10673" s="61"/>
    </row>
    <row r="10674" spans="39:53" x14ac:dyDescent="0.2">
      <c r="AM10674" s="61"/>
      <c r="AN10674" s="61"/>
      <c r="AO10674" s="171"/>
      <c r="AP10674" s="61"/>
      <c r="AQ10674" s="61"/>
      <c r="AR10674" s="61"/>
      <c r="AS10674" s="61"/>
      <c r="AT10674" s="61"/>
      <c r="AU10674" s="61"/>
      <c r="AV10674" s="61"/>
      <c r="AW10674" s="61"/>
      <c r="AX10674" s="61"/>
      <c r="AY10674" s="61"/>
      <c r="AZ10674" s="61"/>
      <c r="BA10674" s="61"/>
    </row>
    <row r="10675" spans="39:53" x14ac:dyDescent="0.2">
      <c r="AM10675" s="61"/>
      <c r="AN10675" s="61"/>
      <c r="AO10675" s="171"/>
      <c r="AP10675" s="61"/>
      <c r="AQ10675" s="61"/>
      <c r="AR10675" s="61"/>
      <c r="AS10675" s="61"/>
      <c r="AT10675" s="61"/>
      <c r="AU10675" s="61"/>
      <c r="AV10675" s="61"/>
      <c r="AW10675" s="61"/>
      <c r="AX10675" s="61"/>
      <c r="AY10675" s="61"/>
      <c r="AZ10675" s="61"/>
      <c r="BA10675" s="61"/>
    </row>
    <row r="10676" spans="39:53" x14ac:dyDescent="0.2">
      <c r="AM10676" s="61"/>
      <c r="AN10676" s="61"/>
      <c r="AO10676" s="171"/>
      <c r="AP10676" s="61"/>
      <c r="AQ10676" s="61"/>
      <c r="AR10676" s="61"/>
      <c r="AS10676" s="61"/>
      <c r="AT10676" s="61"/>
      <c r="AU10676" s="61"/>
      <c r="AV10676" s="61"/>
      <c r="AW10676" s="61"/>
      <c r="AX10676" s="61"/>
      <c r="AY10676" s="61"/>
      <c r="AZ10676" s="61"/>
      <c r="BA10676" s="61"/>
    </row>
    <row r="10677" spans="39:53" x14ac:dyDescent="0.2">
      <c r="AM10677" s="61"/>
      <c r="AN10677" s="61"/>
      <c r="AO10677" s="171"/>
      <c r="AP10677" s="61"/>
      <c r="AQ10677" s="61"/>
      <c r="AR10677" s="61"/>
      <c r="AS10677" s="61"/>
      <c r="AT10677" s="61"/>
      <c r="AU10677" s="61"/>
      <c r="AV10677" s="61"/>
      <c r="AW10677" s="61"/>
      <c r="AX10677" s="61"/>
      <c r="AY10677" s="61"/>
      <c r="AZ10677" s="61"/>
      <c r="BA10677" s="61"/>
    </row>
    <row r="10678" spans="39:53" x14ac:dyDescent="0.2">
      <c r="AM10678" s="61"/>
      <c r="AN10678" s="61"/>
      <c r="AO10678" s="171"/>
      <c r="AP10678" s="61"/>
      <c r="AQ10678" s="61"/>
      <c r="AR10678" s="61"/>
      <c r="AS10678" s="61"/>
      <c r="AT10678" s="61"/>
      <c r="AU10678" s="61"/>
      <c r="AV10678" s="61"/>
      <c r="AW10678" s="61"/>
      <c r="AX10678" s="61"/>
      <c r="AY10678" s="61"/>
      <c r="AZ10678" s="61"/>
      <c r="BA10678" s="61"/>
    </row>
    <row r="10679" spans="39:53" x14ac:dyDescent="0.2">
      <c r="AM10679" s="61"/>
      <c r="AN10679" s="61"/>
      <c r="AO10679" s="171"/>
      <c r="AP10679" s="61"/>
      <c r="AQ10679" s="61"/>
      <c r="AR10679" s="61"/>
      <c r="AS10679" s="61"/>
      <c r="AT10679" s="61"/>
      <c r="AU10679" s="61"/>
      <c r="AV10679" s="61"/>
      <c r="AW10679" s="61"/>
      <c r="AX10679" s="61"/>
      <c r="AY10679" s="61"/>
      <c r="AZ10679" s="61"/>
      <c r="BA10679" s="61"/>
    </row>
    <row r="10680" spans="39:53" x14ac:dyDescent="0.2">
      <c r="AM10680" s="61"/>
      <c r="AN10680" s="61"/>
      <c r="AO10680" s="171"/>
      <c r="AP10680" s="61"/>
      <c r="AQ10680" s="61"/>
      <c r="AR10680" s="61"/>
      <c r="AS10680" s="61"/>
      <c r="AT10680" s="61"/>
      <c r="AU10680" s="61"/>
      <c r="AV10680" s="61"/>
      <c r="AW10680" s="61"/>
      <c r="AX10680" s="61"/>
      <c r="AY10680" s="61"/>
      <c r="AZ10680" s="61"/>
      <c r="BA10680" s="61"/>
    </row>
    <row r="10681" spans="39:53" x14ac:dyDescent="0.2">
      <c r="AM10681" s="61"/>
      <c r="AN10681" s="61"/>
      <c r="AO10681" s="171"/>
      <c r="AP10681" s="61"/>
      <c r="AQ10681" s="61"/>
      <c r="AR10681" s="61"/>
      <c r="AS10681" s="61"/>
      <c r="AT10681" s="61"/>
      <c r="AU10681" s="61"/>
      <c r="AV10681" s="61"/>
      <c r="AW10681" s="61"/>
      <c r="AX10681" s="61"/>
      <c r="AY10681" s="61"/>
      <c r="AZ10681" s="61"/>
      <c r="BA10681" s="61"/>
    </row>
    <row r="10682" spans="39:53" x14ac:dyDescent="0.2">
      <c r="AM10682" s="61"/>
      <c r="AN10682" s="61"/>
      <c r="AO10682" s="171"/>
      <c r="AP10682" s="61"/>
      <c r="AQ10682" s="61"/>
      <c r="AR10682" s="61"/>
      <c r="AS10682" s="61"/>
      <c r="AT10682" s="61"/>
      <c r="AU10682" s="61"/>
      <c r="AV10682" s="61"/>
      <c r="AW10682" s="61"/>
      <c r="AX10682" s="61"/>
      <c r="AY10682" s="61"/>
      <c r="AZ10682" s="61"/>
      <c r="BA10682" s="61"/>
    </row>
    <row r="10683" spans="39:53" x14ac:dyDescent="0.2">
      <c r="AM10683" s="61"/>
      <c r="AN10683" s="61"/>
      <c r="AO10683" s="171"/>
      <c r="AP10683" s="61"/>
      <c r="AQ10683" s="61"/>
      <c r="AR10683" s="61"/>
      <c r="AS10683" s="61"/>
      <c r="AT10683" s="61"/>
      <c r="AU10683" s="61"/>
      <c r="AV10683" s="61"/>
      <c r="AW10683" s="61"/>
      <c r="AX10683" s="61"/>
      <c r="AY10683" s="61"/>
      <c r="AZ10683" s="61"/>
      <c r="BA10683" s="61"/>
    </row>
    <row r="10684" spans="39:53" x14ac:dyDescent="0.2">
      <c r="AM10684" s="61"/>
      <c r="AN10684" s="61"/>
      <c r="AO10684" s="171"/>
      <c r="AP10684" s="61"/>
      <c r="AQ10684" s="61"/>
      <c r="AR10684" s="61"/>
      <c r="AS10684" s="61"/>
      <c r="AT10684" s="61"/>
      <c r="AU10684" s="61"/>
      <c r="AV10684" s="61"/>
      <c r="AW10684" s="61"/>
      <c r="AX10684" s="61"/>
      <c r="AY10684" s="61"/>
      <c r="AZ10684" s="61"/>
      <c r="BA10684" s="61"/>
    </row>
    <row r="10685" spans="39:53" x14ac:dyDescent="0.2">
      <c r="AM10685" s="61"/>
      <c r="AN10685" s="61"/>
      <c r="AO10685" s="171"/>
      <c r="AP10685" s="61"/>
      <c r="AQ10685" s="61"/>
      <c r="AR10685" s="61"/>
      <c r="AS10685" s="61"/>
      <c r="AT10685" s="61"/>
      <c r="AU10685" s="61"/>
      <c r="AV10685" s="61"/>
      <c r="AW10685" s="61"/>
      <c r="AX10685" s="61"/>
      <c r="AY10685" s="61"/>
      <c r="AZ10685" s="61"/>
      <c r="BA10685" s="61"/>
    </row>
    <row r="10686" spans="39:53" x14ac:dyDescent="0.2">
      <c r="AM10686" s="61"/>
      <c r="AN10686" s="61"/>
      <c r="AO10686" s="171"/>
      <c r="AP10686" s="61"/>
      <c r="AQ10686" s="61"/>
      <c r="AR10686" s="61"/>
      <c r="AS10686" s="61"/>
      <c r="AT10686" s="61"/>
      <c r="AU10686" s="61"/>
      <c r="AV10686" s="61"/>
      <c r="AW10686" s="61"/>
      <c r="AX10686" s="61"/>
      <c r="AY10686" s="61"/>
      <c r="AZ10686" s="61"/>
      <c r="BA10686" s="61"/>
    </row>
    <row r="10687" spans="39:53" x14ac:dyDescent="0.2">
      <c r="AM10687" s="61"/>
      <c r="AN10687" s="61"/>
      <c r="AO10687" s="171"/>
      <c r="AP10687" s="61"/>
      <c r="AQ10687" s="61"/>
      <c r="AR10687" s="61"/>
      <c r="AS10687" s="61"/>
      <c r="AT10687" s="61"/>
      <c r="AU10687" s="61"/>
      <c r="AV10687" s="61"/>
      <c r="AW10687" s="61"/>
      <c r="AX10687" s="61"/>
      <c r="AY10687" s="61"/>
      <c r="AZ10687" s="61"/>
      <c r="BA10687" s="61"/>
    </row>
    <row r="10688" spans="39:53" x14ac:dyDescent="0.2">
      <c r="AM10688" s="61"/>
      <c r="AN10688" s="61"/>
      <c r="AO10688" s="171"/>
      <c r="AP10688" s="61"/>
      <c r="AQ10688" s="61"/>
      <c r="AR10688" s="61"/>
      <c r="AS10688" s="61"/>
      <c r="AT10688" s="61"/>
      <c r="AU10688" s="61"/>
      <c r="AV10688" s="61"/>
      <c r="AW10688" s="61"/>
      <c r="AX10688" s="61"/>
      <c r="AY10688" s="61"/>
      <c r="AZ10688" s="61"/>
      <c r="BA10688" s="61"/>
    </row>
    <row r="10689" spans="39:53" x14ac:dyDescent="0.2">
      <c r="AM10689" s="61"/>
      <c r="AN10689" s="61"/>
      <c r="AO10689" s="171"/>
      <c r="AP10689" s="61"/>
      <c r="AQ10689" s="61"/>
      <c r="AR10689" s="61"/>
      <c r="AS10689" s="61"/>
      <c r="AT10689" s="61"/>
      <c r="AU10689" s="61"/>
      <c r="AV10689" s="61"/>
      <c r="AW10689" s="61"/>
      <c r="AX10689" s="61"/>
      <c r="AY10689" s="61"/>
      <c r="AZ10689" s="61"/>
      <c r="BA10689" s="61"/>
    </row>
    <row r="10690" spans="39:53" x14ac:dyDescent="0.2">
      <c r="AM10690" s="61"/>
      <c r="AN10690" s="61"/>
      <c r="AO10690" s="171"/>
      <c r="AP10690" s="61"/>
      <c r="AQ10690" s="61"/>
      <c r="AR10690" s="61"/>
      <c r="AS10690" s="61"/>
      <c r="AT10690" s="61"/>
      <c r="AU10690" s="61"/>
      <c r="AV10690" s="61"/>
      <c r="AW10690" s="61"/>
      <c r="AX10690" s="61"/>
      <c r="AY10690" s="61"/>
      <c r="AZ10690" s="61"/>
      <c r="BA10690" s="61"/>
    </row>
    <row r="10691" spans="39:53" x14ac:dyDescent="0.2">
      <c r="AM10691" s="61"/>
      <c r="AN10691" s="61"/>
      <c r="AO10691" s="171"/>
      <c r="AP10691" s="61"/>
      <c r="AQ10691" s="61"/>
      <c r="AR10691" s="61"/>
      <c r="AS10691" s="61"/>
      <c r="AT10691" s="61"/>
      <c r="AU10691" s="61"/>
      <c r="AV10691" s="61"/>
      <c r="AW10691" s="61"/>
      <c r="AX10691" s="61"/>
      <c r="AY10691" s="61"/>
      <c r="AZ10691" s="61"/>
      <c r="BA10691" s="61"/>
    </row>
    <row r="10692" spans="39:53" x14ac:dyDescent="0.2">
      <c r="AM10692" s="61"/>
      <c r="AN10692" s="61"/>
      <c r="AO10692" s="171"/>
      <c r="AP10692" s="61"/>
      <c r="AQ10692" s="61"/>
      <c r="AR10692" s="61"/>
      <c r="AS10692" s="61"/>
      <c r="AT10692" s="61"/>
      <c r="AU10692" s="61"/>
      <c r="AV10692" s="61"/>
      <c r="AW10692" s="61"/>
      <c r="AX10692" s="61"/>
      <c r="AY10692" s="61"/>
      <c r="AZ10692" s="61"/>
      <c r="BA10692" s="61"/>
    </row>
    <row r="10693" spans="39:53" x14ac:dyDescent="0.2">
      <c r="AM10693" s="61"/>
      <c r="AN10693" s="61"/>
      <c r="AO10693" s="171"/>
      <c r="AP10693" s="61"/>
      <c r="AQ10693" s="61"/>
      <c r="AR10693" s="61"/>
      <c r="AS10693" s="61"/>
      <c r="AT10693" s="61"/>
      <c r="AU10693" s="61"/>
      <c r="AV10693" s="61"/>
      <c r="AW10693" s="61"/>
      <c r="AX10693" s="61"/>
      <c r="AY10693" s="61"/>
      <c r="AZ10693" s="61"/>
      <c r="BA10693" s="61"/>
    </row>
    <row r="10694" spans="39:53" x14ac:dyDescent="0.2">
      <c r="AM10694" s="61"/>
      <c r="AN10694" s="61"/>
      <c r="AO10694" s="171"/>
      <c r="AP10694" s="61"/>
      <c r="AQ10694" s="61"/>
      <c r="AR10694" s="61"/>
      <c r="AS10694" s="61"/>
      <c r="AT10694" s="61"/>
      <c r="AU10694" s="61"/>
      <c r="AV10694" s="61"/>
      <c r="AW10694" s="61"/>
      <c r="AX10694" s="61"/>
      <c r="AY10694" s="61"/>
      <c r="AZ10694" s="61"/>
      <c r="BA10694" s="61"/>
    </row>
    <row r="10695" spans="39:53" x14ac:dyDescent="0.2">
      <c r="AM10695" s="61"/>
      <c r="AN10695" s="61"/>
      <c r="AO10695" s="171"/>
      <c r="AP10695" s="61"/>
      <c r="AQ10695" s="61"/>
      <c r="AR10695" s="61"/>
      <c r="AS10695" s="61"/>
      <c r="AT10695" s="61"/>
      <c r="AU10695" s="61"/>
      <c r="AV10695" s="61"/>
      <c r="AW10695" s="61"/>
      <c r="AX10695" s="61"/>
      <c r="AY10695" s="61"/>
      <c r="AZ10695" s="61"/>
      <c r="BA10695" s="61"/>
    </row>
    <row r="10696" spans="39:53" x14ac:dyDescent="0.2">
      <c r="AM10696" s="61"/>
      <c r="AN10696" s="61"/>
      <c r="AO10696" s="171"/>
      <c r="AP10696" s="61"/>
      <c r="AQ10696" s="61"/>
      <c r="AR10696" s="61"/>
      <c r="AS10696" s="61"/>
      <c r="AT10696" s="61"/>
      <c r="AU10696" s="61"/>
      <c r="AV10696" s="61"/>
      <c r="AW10696" s="61"/>
      <c r="AX10696" s="61"/>
      <c r="AY10696" s="61"/>
      <c r="AZ10696" s="61"/>
      <c r="BA10696" s="61"/>
    </row>
    <row r="10697" spans="39:53" x14ac:dyDescent="0.2">
      <c r="AM10697" s="61"/>
      <c r="AN10697" s="61"/>
      <c r="AO10697" s="171"/>
      <c r="AP10697" s="61"/>
      <c r="AQ10697" s="61"/>
      <c r="AR10697" s="61"/>
      <c r="AS10697" s="61"/>
      <c r="AT10697" s="61"/>
      <c r="AU10697" s="61"/>
      <c r="AV10697" s="61"/>
      <c r="AW10697" s="61"/>
      <c r="AX10697" s="61"/>
      <c r="AY10697" s="61"/>
      <c r="AZ10697" s="61"/>
      <c r="BA10697" s="61"/>
    </row>
    <row r="10698" spans="39:53" x14ac:dyDescent="0.2">
      <c r="AM10698" s="61"/>
      <c r="AN10698" s="61"/>
      <c r="AO10698" s="171"/>
      <c r="AP10698" s="61"/>
      <c r="AQ10698" s="61"/>
      <c r="AR10698" s="61"/>
      <c r="AS10698" s="61"/>
      <c r="AT10698" s="61"/>
      <c r="AU10698" s="61"/>
      <c r="AV10698" s="61"/>
      <c r="AW10698" s="61"/>
      <c r="AX10698" s="61"/>
      <c r="AY10698" s="61"/>
      <c r="AZ10698" s="61"/>
      <c r="BA10698" s="61"/>
    </row>
    <row r="10699" spans="39:53" x14ac:dyDescent="0.2">
      <c r="AM10699" s="61"/>
      <c r="AN10699" s="61"/>
      <c r="AO10699" s="171"/>
      <c r="AP10699" s="61"/>
      <c r="AQ10699" s="61"/>
      <c r="AR10699" s="61"/>
      <c r="AS10699" s="61"/>
      <c r="AT10699" s="61"/>
      <c r="AU10699" s="61"/>
      <c r="AV10699" s="61"/>
      <c r="AW10699" s="61"/>
      <c r="AX10699" s="61"/>
      <c r="AY10699" s="61"/>
      <c r="AZ10699" s="61"/>
      <c r="BA10699" s="61"/>
    </row>
    <row r="10700" spans="39:53" x14ac:dyDescent="0.2">
      <c r="AM10700" s="61"/>
      <c r="AN10700" s="61"/>
      <c r="AO10700" s="171"/>
      <c r="AP10700" s="61"/>
      <c r="AQ10700" s="61"/>
      <c r="AR10700" s="61"/>
      <c r="AS10700" s="61"/>
      <c r="AT10700" s="61"/>
      <c r="AU10700" s="61"/>
      <c r="AV10700" s="61"/>
      <c r="AW10700" s="61"/>
      <c r="AX10700" s="61"/>
      <c r="AY10700" s="61"/>
      <c r="AZ10700" s="61"/>
      <c r="BA10700" s="61"/>
    </row>
    <row r="10701" spans="39:53" x14ac:dyDescent="0.2">
      <c r="AM10701" s="61"/>
      <c r="AN10701" s="61"/>
      <c r="AO10701" s="171"/>
      <c r="AP10701" s="61"/>
      <c r="AQ10701" s="61"/>
      <c r="AR10701" s="61"/>
      <c r="AS10701" s="61"/>
      <c r="AT10701" s="61"/>
      <c r="AU10701" s="61"/>
      <c r="AV10701" s="61"/>
      <c r="AW10701" s="61"/>
      <c r="AX10701" s="61"/>
      <c r="AY10701" s="61"/>
      <c r="AZ10701" s="61"/>
      <c r="BA10701" s="61"/>
    </row>
    <row r="10702" spans="39:53" x14ac:dyDescent="0.2">
      <c r="AM10702" s="61"/>
      <c r="AN10702" s="61"/>
      <c r="AO10702" s="171"/>
      <c r="AP10702" s="61"/>
      <c r="AQ10702" s="61"/>
      <c r="AR10702" s="61"/>
      <c r="AS10702" s="61"/>
      <c r="AT10702" s="61"/>
      <c r="AU10702" s="61"/>
      <c r="AV10702" s="61"/>
      <c r="AW10702" s="61"/>
      <c r="AX10702" s="61"/>
      <c r="AY10702" s="61"/>
      <c r="AZ10702" s="61"/>
      <c r="BA10702" s="61"/>
    </row>
    <row r="10703" spans="39:53" x14ac:dyDescent="0.2">
      <c r="AM10703" s="61"/>
      <c r="AN10703" s="61"/>
      <c r="AO10703" s="171"/>
      <c r="AP10703" s="61"/>
      <c r="AQ10703" s="61"/>
      <c r="AR10703" s="61"/>
      <c r="AS10703" s="61"/>
      <c r="AT10703" s="61"/>
      <c r="AU10703" s="61"/>
      <c r="AV10703" s="61"/>
      <c r="AW10703" s="61"/>
      <c r="AX10703" s="61"/>
      <c r="AY10703" s="61"/>
      <c r="AZ10703" s="61"/>
      <c r="BA10703" s="61"/>
    </row>
    <row r="10704" spans="39:53" x14ac:dyDescent="0.2">
      <c r="AM10704" s="61"/>
      <c r="AN10704" s="61"/>
      <c r="AO10704" s="171"/>
      <c r="AP10704" s="61"/>
      <c r="AQ10704" s="61"/>
      <c r="AR10704" s="61"/>
      <c r="AS10704" s="61"/>
      <c r="AT10704" s="61"/>
      <c r="AU10704" s="61"/>
      <c r="AV10704" s="61"/>
      <c r="AW10704" s="61"/>
      <c r="AX10704" s="61"/>
      <c r="AY10704" s="61"/>
      <c r="AZ10704" s="61"/>
      <c r="BA10704" s="61"/>
    </row>
    <row r="10705" spans="39:53" x14ac:dyDescent="0.2">
      <c r="AM10705" s="61"/>
      <c r="AN10705" s="61"/>
      <c r="AO10705" s="171"/>
      <c r="AP10705" s="61"/>
      <c r="AQ10705" s="61"/>
      <c r="AR10705" s="61"/>
      <c r="AS10705" s="61"/>
      <c r="AT10705" s="61"/>
      <c r="AU10705" s="61"/>
      <c r="AV10705" s="61"/>
      <c r="AW10705" s="61"/>
      <c r="AX10705" s="61"/>
      <c r="AY10705" s="61"/>
      <c r="AZ10705" s="61"/>
      <c r="BA10705" s="61"/>
    </row>
    <row r="10706" spans="39:53" x14ac:dyDescent="0.2">
      <c r="AM10706" s="61"/>
      <c r="AN10706" s="61"/>
      <c r="AO10706" s="171"/>
      <c r="AP10706" s="61"/>
      <c r="AQ10706" s="61"/>
      <c r="AR10706" s="61"/>
      <c r="AS10706" s="61"/>
      <c r="AT10706" s="61"/>
      <c r="AU10706" s="61"/>
      <c r="AV10706" s="61"/>
      <c r="AW10706" s="61"/>
      <c r="AX10706" s="61"/>
      <c r="AY10706" s="61"/>
      <c r="AZ10706" s="61"/>
      <c r="BA10706" s="61"/>
    </row>
    <row r="10707" spans="39:53" x14ac:dyDescent="0.2">
      <c r="AM10707" s="61"/>
      <c r="AN10707" s="61"/>
      <c r="AO10707" s="171"/>
      <c r="AP10707" s="61"/>
      <c r="AQ10707" s="61"/>
      <c r="AR10707" s="61"/>
      <c r="AS10707" s="61"/>
      <c r="AT10707" s="61"/>
      <c r="AU10707" s="61"/>
      <c r="AV10707" s="61"/>
      <c r="AW10707" s="61"/>
      <c r="AX10707" s="61"/>
      <c r="AY10707" s="61"/>
      <c r="AZ10707" s="61"/>
      <c r="BA10707" s="61"/>
    </row>
    <row r="10708" spans="39:53" x14ac:dyDescent="0.2">
      <c r="AM10708" s="61"/>
      <c r="AN10708" s="61"/>
      <c r="AO10708" s="171"/>
      <c r="AP10708" s="61"/>
      <c r="AQ10708" s="61"/>
      <c r="AR10708" s="61"/>
      <c r="AS10708" s="61"/>
      <c r="AT10708" s="61"/>
      <c r="AU10708" s="61"/>
      <c r="AV10708" s="61"/>
      <c r="AW10708" s="61"/>
      <c r="AX10708" s="61"/>
      <c r="AY10708" s="61"/>
      <c r="AZ10708" s="61"/>
      <c r="BA10708" s="61"/>
    </row>
    <row r="10709" spans="39:53" x14ac:dyDescent="0.2">
      <c r="AM10709" s="61"/>
      <c r="AN10709" s="61"/>
      <c r="AO10709" s="171"/>
      <c r="AP10709" s="61"/>
      <c r="AQ10709" s="61"/>
      <c r="AR10709" s="61"/>
      <c r="AS10709" s="61"/>
      <c r="AT10709" s="61"/>
      <c r="AU10709" s="61"/>
      <c r="AV10709" s="61"/>
      <c r="AW10709" s="61"/>
      <c r="AX10709" s="61"/>
      <c r="AY10709" s="61"/>
      <c r="AZ10709" s="61"/>
      <c r="BA10709" s="61"/>
    </row>
    <row r="10710" spans="39:53" x14ac:dyDescent="0.2">
      <c r="AM10710" s="61"/>
      <c r="AN10710" s="61"/>
      <c r="AO10710" s="171"/>
      <c r="AP10710" s="61"/>
      <c r="AQ10710" s="61"/>
      <c r="AR10710" s="61"/>
      <c r="AS10710" s="61"/>
      <c r="AT10710" s="61"/>
      <c r="AU10710" s="61"/>
      <c r="AV10710" s="61"/>
      <c r="AW10710" s="61"/>
      <c r="AX10710" s="61"/>
      <c r="AY10710" s="61"/>
      <c r="AZ10710" s="61"/>
      <c r="BA10710" s="61"/>
    </row>
    <row r="10711" spans="39:53" x14ac:dyDescent="0.2">
      <c r="AM10711" s="61"/>
      <c r="AN10711" s="61"/>
      <c r="AO10711" s="171"/>
      <c r="AP10711" s="61"/>
      <c r="AQ10711" s="61"/>
      <c r="AR10711" s="61"/>
      <c r="AS10711" s="61"/>
      <c r="AT10711" s="61"/>
      <c r="AU10711" s="61"/>
      <c r="AV10711" s="61"/>
      <c r="AW10711" s="61"/>
      <c r="AX10711" s="61"/>
      <c r="AY10711" s="61"/>
      <c r="AZ10711" s="61"/>
      <c r="BA10711" s="61"/>
    </row>
    <row r="10712" spans="39:53" x14ac:dyDescent="0.2">
      <c r="AM10712" s="61"/>
      <c r="AN10712" s="61"/>
      <c r="AO10712" s="171"/>
      <c r="AP10712" s="61"/>
      <c r="AQ10712" s="61"/>
      <c r="AR10712" s="61"/>
      <c r="AS10712" s="61"/>
      <c r="AT10712" s="61"/>
      <c r="AU10712" s="61"/>
      <c r="AV10712" s="61"/>
      <c r="AW10712" s="61"/>
      <c r="AX10712" s="61"/>
      <c r="AY10712" s="61"/>
      <c r="AZ10712" s="61"/>
      <c r="BA10712" s="61"/>
    </row>
    <row r="10713" spans="39:53" x14ac:dyDescent="0.2">
      <c r="AM10713" s="61"/>
      <c r="AN10713" s="61"/>
      <c r="AO10713" s="171"/>
      <c r="AP10713" s="61"/>
      <c r="AQ10713" s="61"/>
      <c r="AR10713" s="61"/>
      <c r="AS10713" s="61"/>
      <c r="AT10713" s="61"/>
      <c r="AU10713" s="61"/>
      <c r="AV10713" s="61"/>
      <c r="AW10713" s="61"/>
      <c r="AX10713" s="61"/>
      <c r="AY10713" s="61"/>
      <c r="AZ10713" s="61"/>
      <c r="BA10713" s="61"/>
    </row>
    <row r="10714" spans="39:53" x14ac:dyDescent="0.2">
      <c r="AM10714" s="61"/>
      <c r="AN10714" s="61"/>
      <c r="AO10714" s="171"/>
      <c r="AP10714" s="61"/>
      <c r="AQ10714" s="61"/>
      <c r="AR10714" s="61"/>
      <c r="AS10714" s="61"/>
      <c r="AT10714" s="61"/>
      <c r="AU10714" s="61"/>
      <c r="AV10714" s="61"/>
      <c r="AW10714" s="61"/>
      <c r="AX10714" s="61"/>
      <c r="AY10714" s="61"/>
      <c r="AZ10714" s="61"/>
      <c r="BA10714" s="61"/>
    </row>
    <row r="10715" spans="39:53" x14ac:dyDescent="0.2">
      <c r="AM10715" s="61"/>
      <c r="AN10715" s="61"/>
      <c r="AO10715" s="171"/>
      <c r="AP10715" s="61"/>
      <c r="AQ10715" s="61"/>
      <c r="AR10715" s="61"/>
      <c r="AS10715" s="61"/>
      <c r="AT10715" s="61"/>
      <c r="AU10715" s="61"/>
      <c r="AV10715" s="61"/>
      <c r="AW10715" s="61"/>
      <c r="AX10715" s="61"/>
      <c r="AY10715" s="61"/>
      <c r="AZ10715" s="61"/>
      <c r="BA10715" s="61"/>
    </row>
    <row r="10716" spans="39:53" x14ac:dyDescent="0.2">
      <c r="AM10716" s="61"/>
      <c r="AN10716" s="61"/>
      <c r="AO10716" s="171"/>
      <c r="AP10716" s="61"/>
      <c r="AQ10716" s="61"/>
      <c r="AR10716" s="61"/>
      <c r="AS10716" s="61"/>
      <c r="AT10716" s="61"/>
      <c r="AU10716" s="61"/>
      <c r="AV10716" s="61"/>
      <c r="AW10716" s="61"/>
      <c r="AX10716" s="61"/>
      <c r="AY10716" s="61"/>
      <c r="AZ10716" s="61"/>
      <c r="BA10716" s="61"/>
    </row>
    <row r="10717" spans="39:53" x14ac:dyDescent="0.2">
      <c r="AM10717" s="61"/>
      <c r="AN10717" s="61"/>
      <c r="AO10717" s="171"/>
      <c r="AP10717" s="61"/>
      <c r="AQ10717" s="61"/>
      <c r="AR10717" s="61"/>
      <c r="AS10717" s="61"/>
      <c r="AT10717" s="61"/>
      <c r="AU10717" s="61"/>
      <c r="AV10717" s="61"/>
      <c r="AW10717" s="61"/>
      <c r="AX10717" s="61"/>
      <c r="AY10717" s="61"/>
      <c r="AZ10717" s="61"/>
      <c r="BA10717" s="61"/>
    </row>
    <row r="10718" spans="39:53" x14ac:dyDescent="0.2">
      <c r="AM10718" s="61"/>
      <c r="AN10718" s="61"/>
      <c r="AO10718" s="171"/>
      <c r="AP10718" s="61"/>
      <c r="AQ10718" s="61"/>
      <c r="AR10718" s="61"/>
      <c r="AS10718" s="61"/>
      <c r="AT10718" s="61"/>
      <c r="AU10718" s="61"/>
      <c r="AV10718" s="61"/>
      <c r="AW10718" s="61"/>
      <c r="AX10718" s="61"/>
      <c r="AY10718" s="61"/>
      <c r="AZ10718" s="61"/>
      <c r="BA10718" s="61"/>
    </row>
    <row r="10719" spans="39:53" x14ac:dyDescent="0.2">
      <c r="AM10719" s="61"/>
      <c r="AN10719" s="61"/>
      <c r="AO10719" s="171"/>
      <c r="AP10719" s="61"/>
      <c r="AQ10719" s="61"/>
      <c r="AR10719" s="61"/>
      <c r="AS10719" s="61"/>
      <c r="AT10719" s="61"/>
      <c r="AU10719" s="61"/>
      <c r="AV10719" s="61"/>
      <c r="AW10719" s="61"/>
      <c r="AX10719" s="61"/>
      <c r="AY10719" s="61"/>
      <c r="AZ10719" s="61"/>
      <c r="BA10719" s="61"/>
    </row>
    <row r="10720" spans="39:53" x14ac:dyDescent="0.2">
      <c r="AM10720" s="61"/>
      <c r="AN10720" s="61"/>
      <c r="AO10720" s="171"/>
      <c r="AP10720" s="61"/>
      <c r="AQ10720" s="61"/>
      <c r="AR10720" s="61"/>
      <c r="AS10720" s="61"/>
      <c r="AT10720" s="61"/>
      <c r="AU10720" s="61"/>
      <c r="AV10720" s="61"/>
      <c r="AW10720" s="61"/>
      <c r="AX10720" s="61"/>
      <c r="AY10720" s="61"/>
      <c r="AZ10720" s="61"/>
      <c r="BA10720" s="61"/>
    </row>
    <row r="10721" spans="39:53" x14ac:dyDescent="0.2">
      <c r="AM10721" s="61"/>
      <c r="AN10721" s="61"/>
      <c r="AO10721" s="171"/>
      <c r="AP10721" s="61"/>
      <c r="AQ10721" s="61"/>
      <c r="AR10721" s="61"/>
      <c r="AS10721" s="61"/>
      <c r="AT10721" s="61"/>
      <c r="AU10721" s="61"/>
      <c r="AV10721" s="61"/>
      <c r="AW10721" s="61"/>
      <c r="AX10721" s="61"/>
      <c r="AY10721" s="61"/>
      <c r="AZ10721" s="61"/>
      <c r="BA10721" s="61"/>
    </row>
    <row r="10722" spans="39:53" x14ac:dyDescent="0.2">
      <c r="AM10722" s="61"/>
      <c r="AN10722" s="61"/>
      <c r="AO10722" s="171"/>
      <c r="AP10722" s="61"/>
      <c r="AQ10722" s="61"/>
      <c r="AR10722" s="61"/>
      <c r="AS10722" s="61"/>
      <c r="AT10722" s="61"/>
      <c r="AU10722" s="61"/>
      <c r="AV10722" s="61"/>
      <c r="AW10722" s="61"/>
      <c r="AX10722" s="61"/>
      <c r="AY10722" s="61"/>
      <c r="AZ10722" s="61"/>
      <c r="BA10722" s="61"/>
    </row>
    <row r="10723" spans="39:53" x14ac:dyDescent="0.2">
      <c r="AM10723" s="61"/>
      <c r="AN10723" s="61"/>
      <c r="AO10723" s="171"/>
      <c r="AP10723" s="61"/>
      <c r="AQ10723" s="61"/>
      <c r="AR10723" s="61"/>
      <c r="AS10723" s="61"/>
      <c r="AT10723" s="61"/>
      <c r="AU10723" s="61"/>
      <c r="AV10723" s="61"/>
      <c r="AW10723" s="61"/>
      <c r="AX10723" s="61"/>
      <c r="AY10723" s="61"/>
      <c r="AZ10723" s="61"/>
      <c r="BA10723" s="61"/>
    </row>
    <row r="10724" spans="39:53" x14ac:dyDescent="0.2">
      <c r="AM10724" s="61"/>
      <c r="AN10724" s="61"/>
      <c r="AO10724" s="171"/>
      <c r="AP10724" s="61"/>
      <c r="AQ10724" s="61"/>
      <c r="AR10724" s="61"/>
      <c r="AS10724" s="61"/>
      <c r="AT10724" s="61"/>
      <c r="AU10724" s="61"/>
      <c r="AV10724" s="61"/>
      <c r="AW10724" s="61"/>
      <c r="AX10724" s="61"/>
      <c r="AY10724" s="61"/>
      <c r="AZ10724" s="61"/>
      <c r="BA10724" s="61"/>
    </row>
    <row r="10725" spans="39:53" x14ac:dyDescent="0.2">
      <c r="AM10725" s="61"/>
      <c r="AN10725" s="61"/>
      <c r="AO10725" s="171"/>
      <c r="AP10725" s="61"/>
      <c r="AQ10725" s="61"/>
      <c r="AR10725" s="61"/>
      <c r="AS10725" s="61"/>
      <c r="AT10725" s="61"/>
      <c r="AU10725" s="61"/>
      <c r="AV10725" s="61"/>
      <c r="AW10725" s="61"/>
      <c r="AX10725" s="61"/>
      <c r="AY10725" s="61"/>
      <c r="AZ10725" s="61"/>
      <c r="BA10725" s="61"/>
    </row>
    <row r="10726" spans="39:53" x14ac:dyDescent="0.2">
      <c r="AM10726" s="61"/>
      <c r="AN10726" s="61"/>
      <c r="AO10726" s="171"/>
      <c r="AP10726" s="61"/>
      <c r="AQ10726" s="61"/>
      <c r="AR10726" s="61"/>
      <c r="AS10726" s="61"/>
      <c r="AT10726" s="61"/>
      <c r="AU10726" s="61"/>
      <c r="AV10726" s="61"/>
      <c r="AW10726" s="61"/>
      <c r="AX10726" s="61"/>
      <c r="AY10726" s="61"/>
      <c r="AZ10726" s="61"/>
      <c r="BA10726" s="61"/>
    </row>
    <row r="10727" spans="39:53" x14ac:dyDescent="0.2">
      <c r="AM10727" s="61"/>
      <c r="AN10727" s="61"/>
      <c r="AO10727" s="171"/>
      <c r="AP10727" s="61"/>
      <c r="AQ10727" s="61"/>
      <c r="AR10727" s="61"/>
      <c r="AS10727" s="61"/>
      <c r="AT10727" s="61"/>
      <c r="AU10727" s="61"/>
      <c r="AV10727" s="61"/>
      <c r="AW10727" s="61"/>
      <c r="AX10727" s="61"/>
      <c r="AY10727" s="61"/>
      <c r="AZ10727" s="61"/>
      <c r="BA10727" s="61"/>
    </row>
    <row r="10728" spans="39:53" x14ac:dyDescent="0.2">
      <c r="AM10728" s="61"/>
      <c r="AN10728" s="61"/>
      <c r="AO10728" s="171"/>
      <c r="AP10728" s="61"/>
      <c r="AQ10728" s="61"/>
      <c r="AR10728" s="61"/>
      <c r="AS10728" s="61"/>
      <c r="AT10728" s="61"/>
      <c r="AU10728" s="61"/>
      <c r="AV10728" s="61"/>
      <c r="AW10728" s="61"/>
      <c r="AX10728" s="61"/>
      <c r="AY10728" s="61"/>
      <c r="AZ10728" s="61"/>
      <c r="BA10728" s="61"/>
    </row>
    <row r="10729" spans="39:53" x14ac:dyDescent="0.2">
      <c r="AM10729" s="61"/>
      <c r="AN10729" s="61"/>
      <c r="AO10729" s="171"/>
      <c r="AP10729" s="61"/>
      <c r="AQ10729" s="61"/>
      <c r="AR10729" s="61"/>
      <c r="AS10729" s="61"/>
      <c r="AT10729" s="61"/>
      <c r="AU10729" s="61"/>
      <c r="AV10729" s="61"/>
      <c r="AW10729" s="61"/>
      <c r="AX10729" s="61"/>
      <c r="AY10729" s="61"/>
      <c r="AZ10729" s="61"/>
      <c r="BA10729" s="61"/>
    </row>
    <row r="10730" spans="39:53" x14ac:dyDescent="0.2">
      <c r="AM10730" s="61"/>
      <c r="AN10730" s="61"/>
      <c r="AO10730" s="171"/>
      <c r="AP10730" s="61"/>
      <c r="AQ10730" s="61"/>
      <c r="AR10730" s="61"/>
      <c r="AS10730" s="61"/>
      <c r="AT10730" s="61"/>
      <c r="AU10730" s="61"/>
      <c r="AV10730" s="61"/>
      <c r="AW10730" s="61"/>
      <c r="AX10730" s="61"/>
      <c r="AY10730" s="61"/>
      <c r="AZ10730" s="61"/>
      <c r="BA10730" s="61"/>
    </row>
    <row r="10731" spans="39:53" x14ac:dyDescent="0.2">
      <c r="AM10731" s="61"/>
      <c r="AN10731" s="61"/>
      <c r="AO10731" s="171"/>
      <c r="AP10731" s="61"/>
      <c r="AQ10731" s="61"/>
      <c r="AR10731" s="61"/>
      <c r="AS10731" s="61"/>
      <c r="AT10731" s="61"/>
      <c r="AU10731" s="61"/>
      <c r="AV10731" s="61"/>
      <c r="AW10731" s="61"/>
      <c r="AX10731" s="61"/>
      <c r="AY10731" s="61"/>
      <c r="AZ10731" s="61"/>
      <c r="BA10731" s="61"/>
    </row>
    <row r="10732" spans="39:53" x14ac:dyDescent="0.2">
      <c r="AM10732" s="61"/>
      <c r="AN10732" s="61"/>
      <c r="AO10732" s="171"/>
      <c r="AP10732" s="61"/>
      <c r="AQ10732" s="61"/>
      <c r="AR10732" s="61"/>
      <c r="AS10732" s="61"/>
      <c r="AT10732" s="61"/>
      <c r="AU10732" s="61"/>
      <c r="AV10732" s="61"/>
      <c r="AW10732" s="61"/>
      <c r="AX10732" s="61"/>
      <c r="AY10732" s="61"/>
      <c r="AZ10732" s="61"/>
      <c r="BA10732" s="61"/>
    </row>
    <row r="10733" spans="39:53" x14ac:dyDescent="0.2">
      <c r="AM10733" s="61"/>
      <c r="AN10733" s="61"/>
      <c r="AO10733" s="171"/>
      <c r="AP10733" s="61"/>
      <c r="AQ10733" s="61"/>
      <c r="AR10733" s="61"/>
      <c r="AS10733" s="61"/>
      <c r="AT10733" s="61"/>
      <c r="AU10733" s="61"/>
      <c r="AV10733" s="61"/>
      <c r="AW10733" s="61"/>
      <c r="AX10733" s="61"/>
      <c r="AY10733" s="61"/>
      <c r="AZ10733" s="61"/>
      <c r="BA10733" s="61"/>
    </row>
    <row r="10734" spans="39:53" x14ac:dyDescent="0.2">
      <c r="AM10734" s="61"/>
      <c r="AN10734" s="61"/>
      <c r="AO10734" s="171"/>
      <c r="AP10734" s="61"/>
      <c r="AQ10734" s="61"/>
      <c r="AR10734" s="61"/>
      <c r="AS10734" s="61"/>
      <c r="AT10734" s="61"/>
      <c r="AU10734" s="61"/>
      <c r="AV10734" s="61"/>
      <c r="AW10734" s="61"/>
      <c r="AX10734" s="61"/>
      <c r="AY10734" s="61"/>
      <c r="AZ10734" s="61"/>
      <c r="BA10734" s="61"/>
    </row>
    <row r="10735" spans="39:53" x14ac:dyDescent="0.2">
      <c r="AM10735" s="61"/>
      <c r="AN10735" s="61"/>
      <c r="AO10735" s="171"/>
      <c r="AP10735" s="61"/>
      <c r="AQ10735" s="61"/>
      <c r="AR10735" s="61"/>
      <c r="AS10735" s="61"/>
      <c r="AT10735" s="61"/>
      <c r="AU10735" s="61"/>
      <c r="AV10735" s="61"/>
      <c r="AW10735" s="61"/>
      <c r="AX10735" s="61"/>
      <c r="AY10735" s="61"/>
      <c r="AZ10735" s="61"/>
      <c r="BA10735" s="61"/>
    </row>
    <row r="10736" spans="39:53" x14ac:dyDescent="0.2">
      <c r="AM10736" s="61"/>
      <c r="AN10736" s="61"/>
      <c r="AO10736" s="171"/>
      <c r="AP10736" s="61"/>
      <c r="AQ10736" s="61"/>
      <c r="AR10736" s="61"/>
      <c r="AS10736" s="61"/>
      <c r="AT10736" s="61"/>
      <c r="AU10736" s="61"/>
      <c r="AV10736" s="61"/>
      <c r="AW10736" s="61"/>
      <c r="AX10736" s="61"/>
      <c r="AY10736" s="61"/>
      <c r="AZ10736" s="61"/>
      <c r="BA10736" s="61"/>
    </row>
    <row r="10737" spans="39:53" x14ac:dyDescent="0.2">
      <c r="AM10737" s="61"/>
      <c r="AN10737" s="61"/>
      <c r="AO10737" s="171"/>
      <c r="AP10737" s="61"/>
      <c r="AQ10737" s="61"/>
      <c r="AR10737" s="61"/>
      <c r="AS10737" s="61"/>
      <c r="AT10737" s="61"/>
      <c r="AU10737" s="61"/>
      <c r="AV10737" s="61"/>
      <c r="AW10737" s="61"/>
      <c r="AX10737" s="61"/>
      <c r="AY10737" s="61"/>
      <c r="AZ10737" s="61"/>
      <c r="BA10737" s="61"/>
    </row>
    <row r="10738" spans="39:53" x14ac:dyDescent="0.2">
      <c r="AM10738" s="61"/>
      <c r="AN10738" s="61"/>
      <c r="AO10738" s="171"/>
      <c r="AP10738" s="61"/>
      <c r="AQ10738" s="61"/>
      <c r="AR10738" s="61"/>
      <c r="AS10738" s="61"/>
      <c r="AT10738" s="61"/>
      <c r="AU10738" s="61"/>
      <c r="AV10738" s="61"/>
      <c r="AW10738" s="61"/>
      <c r="AX10738" s="61"/>
      <c r="AY10738" s="61"/>
      <c r="AZ10738" s="61"/>
      <c r="BA10738" s="61"/>
    </row>
    <row r="10739" spans="39:53" x14ac:dyDescent="0.2">
      <c r="AM10739" s="61"/>
      <c r="AN10739" s="61"/>
      <c r="AO10739" s="171"/>
      <c r="AP10739" s="61"/>
      <c r="AQ10739" s="61"/>
      <c r="AR10739" s="61"/>
      <c r="AS10739" s="61"/>
      <c r="AT10739" s="61"/>
      <c r="AU10739" s="61"/>
      <c r="AV10739" s="61"/>
      <c r="AW10739" s="61"/>
      <c r="AX10739" s="61"/>
      <c r="AY10739" s="61"/>
      <c r="AZ10739" s="61"/>
      <c r="BA10739" s="61"/>
    </row>
    <row r="10740" spans="39:53" x14ac:dyDescent="0.2">
      <c r="AM10740" s="61"/>
      <c r="AN10740" s="61"/>
      <c r="AO10740" s="171"/>
      <c r="AP10740" s="61"/>
      <c r="AQ10740" s="61"/>
      <c r="AR10740" s="61"/>
      <c r="AS10740" s="61"/>
      <c r="AT10740" s="61"/>
      <c r="AU10740" s="61"/>
      <c r="AV10740" s="61"/>
      <c r="AW10740" s="61"/>
      <c r="AX10740" s="61"/>
      <c r="AY10740" s="61"/>
      <c r="AZ10740" s="61"/>
      <c r="BA10740" s="61"/>
    </row>
    <row r="10741" spans="39:53" x14ac:dyDescent="0.2">
      <c r="AM10741" s="61"/>
      <c r="AN10741" s="61"/>
      <c r="AO10741" s="171"/>
      <c r="AP10741" s="61"/>
      <c r="AQ10741" s="61"/>
      <c r="AR10741" s="61"/>
      <c r="AS10741" s="61"/>
      <c r="AT10741" s="61"/>
      <c r="AU10741" s="61"/>
      <c r="AV10741" s="61"/>
      <c r="AW10741" s="61"/>
      <c r="AX10741" s="61"/>
      <c r="AY10741" s="61"/>
      <c r="AZ10741" s="61"/>
      <c r="BA10741" s="61"/>
    </row>
    <row r="10742" spans="39:53" x14ac:dyDescent="0.2">
      <c r="AM10742" s="61"/>
      <c r="AN10742" s="61"/>
      <c r="AO10742" s="171"/>
      <c r="AP10742" s="61"/>
      <c r="AQ10742" s="61"/>
      <c r="AR10742" s="61"/>
      <c r="AS10742" s="61"/>
      <c r="AT10742" s="61"/>
      <c r="AU10742" s="61"/>
      <c r="AV10742" s="61"/>
      <c r="AW10742" s="61"/>
      <c r="AX10742" s="61"/>
      <c r="AY10742" s="61"/>
      <c r="AZ10742" s="61"/>
      <c r="BA10742" s="61"/>
    </row>
    <row r="10743" spans="39:53" x14ac:dyDescent="0.2">
      <c r="AM10743" s="61"/>
      <c r="AN10743" s="61"/>
      <c r="AO10743" s="171"/>
      <c r="AP10743" s="61"/>
      <c r="AQ10743" s="61"/>
      <c r="AR10743" s="61"/>
      <c r="AS10743" s="61"/>
      <c r="AT10743" s="61"/>
      <c r="AU10743" s="61"/>
      <c r="AV10743" s="61"/>
      <c r="AW10743" s="61"/>
      <c r="AX10743" s="61"/>
      <c r="AY10743" s="61"/>
      <c r="AZ10743" s="61"/>
      <c r="BA10743" s="61"/>
    </row>
    <row r="10744" spans="39:53" x14ac:dyDescent="0.2">
      <c r="AM10744" s="61"/>
      <c r="AN10744" s="61"/>
      <c r="AO10744" s="171"/>
      <c r="AP10744" s="61"/>
      <c r="AQ10744" s="61"/>
      <c r="AR10744" s="61"/>
      <c r="AS10744" s="61"/>
      <c r="AT10744" s="61"/>
      <c r="AU10744" s="61"/>
      <c r="AV10744" s="61"/>
      <c r="AW10744" s="61"/>
      <c r="AX10744" s="61"/>
      <c r="AY10744" s="61"/>
      <c r="AZ10744" s="61"/>
      <c r="BA10744" s="61"/>
    </row>
    <row r="10745" spans="39:53" x14ac:dyDescent="0.2">
      <c r="AM10745" s="61"/>
      <c r="AN10745" s="61"/>
      <c r="AO10745" s="171"/>
      <c r="AP10745" s="61"/>
      <c r="AQ10745" s="61"/>
      <c r="AR10745" s="61"/>
      <c r="AS10745" s="61"/>
      <c r="AT10745" s="61"/>
      <c r="AU10745" s="61"/>
      <c r="AV10745" s="61"/>
      <c r="AW10745" s="61"/>
      <c r="AX10745" s="61"/>
      <c r="AY10745" s="61"/>
      <c r="AZ10745" s="61"/>
      <c r="BA10745" s="61"/>
    </row>
    <row r="10746" spans="39:53" x14ac:dyDescent="0.2">
      <c r="AM10746" s="61"/>
      <c r="AN10746" s="61"/>
      <c r="AO10746" s="171"/>
      <c r="AP10746" s="61"/>
      <c r="AQ10746" s="61"/>
      <c r="AR10746" s="61"/>
      <c r="AS10746" s="61"/>
      <c r="AT10746" s="61"/>
      <c r="AU10746" s="61"/>
      <c r="AV10746" s="61"/>
      <c r="AW10746" s="61"/>
      <c r="AX10746" s="61"/>
      <c r="AY10746" s="61"/>
      <c r="AZ10746" s="61"/>
      <c r="BA10746" s="61"/>
    </row>
    <row r="10747" spans="39:53" x14ac:dyDescent="0.2">
      <c r="AM10747" s="61"/>
      <c r="AN10747" s="61"/>
      <c r="AO10747" s="171"/>
      <c r="AP10747" s="61"/>
      <c r="AQ10747" s="61"/>
      <c r="AR10747" s="61"/>
      <c r="AS10747" s="61"/>
      <c r="AT10747" s="61"/>
      <c r="AU10747" s="61"/>
      <c r="AV10747" s="61"/>
      <c r="AW10747" s="61"/>
      <c r="AX10747" s="61"/>
      <c r="AY10747" s="61"/>
      <c r="AZ10747" s="61"/>
      <c r="BA10747" s="61"/>
    </row>
    <row r="10748" spans="39:53" x14ac:dyDescent="0.2">
      <c r="AM10748" s="61"/>
      <c r="AN10748" s="61"/>
      <c r="AO10748" s="171"/>
      <c r="AP10748" s="61"/>
      <c r="AQ10748" s="61"/>
      <c r="AR10748" s="61"/>
      <c r="AS10748" s="61"/>
      <c r="AT10748" s="61"/>
      <c r="AU10748" s="61"/>
      <c r="AV10748" s="61"/>
      <c r="AW10748" s="61"/>
      <c r="AX10748" s="61"/>
      <c r="AY10748" s="61"/>
      <c r="AZ10748" s="61"/>
      <c r="BA10748" s="61"/>
    </row>
    <row r="10749" spans="39:53" x14ac:dyDescent="0.2">
      <c r="AM10749" s="61"/>
      <c r="AN10749" s="61"/>
      <c r="AO10749" s="171"/>
      <c r="AP10749" s="61"/>
      <c r="AQ10749" s="61"/>
      <c r="AR10749" s="61"/>
      <c r="AS10749" s="61"/>
      <c r="AT10749" s="61"/>
      <c r="AU10749" s="61"/>
      <c r="AV10749" s="61"/>
      <c r="AW10749" s="61"/>
      <c r="AX10749" s="61"/>
      <c r="AY10749" s="61"/>
      <c r="AZ10749" s="61"/>
      <c r="BA10749" s="61"/>
    </row>
    <row r="10750" spans="39:53" x14ac:dyDescent="0.2">
      <c r="AM10750" s="61"/>
      <c r="AN10750" s="61"/>
      <c r="AO10750" s="171"/>
      <c r="AP10750" s="61"/>
      <c r="AQ10750" s="61"/>
      <c r="AR10750" s="61"/>
      <c r="AS10750" s="61"/>
      <c r="AT10750" s="61"/>
      <c r="AU10750" s="61"/>
      <c r="AV10750" s="61"/>
      <c r="AW10750" s="61"/>
      <c r="AX10750" s="61"/>
      <c r="AY10750" s="61"/>
      <c r="AZ10750" s="61"/>
      <c r="BA10750" s="61"/>
    </row>
    <row r="10751" spans="39:53" x14ac:dyDescent="0.2">
      <c r="AM10751" s="61"/>
      <c r="AN10751" s="61"/>
      <c r="AO10751" s="171"/>
      <c r="AP10751" s="61"/>
      <c r="AQ10751" s="61"/>
      <c r="AR10751" s="61"/>
      <c r="AS10751" s="61"/>
      <c r="AT10751" s="61"/>
      <c r="AU10751" s="61"/>
      <c r="AV10751" s="61"/>
      <c r="AW10751" s="61"/>
      <c r="AX10751" s="61"/>
      <c r="AY10751" s="61"/>
      <c r="AZ10751" s="61"/>
      <c r="BA10751" s="61"/>
    </row>
    <row r="10752" spans="39:53" x14ac:dyDescent="0.2">
      <c r="AM10752" s="61"/>
      <c r="AN10752" s="61"/>
      <c r="AO10752" s="171"/>
      <c r="AP10752" s="61"/>
      <c r="AQ10752" s="61"/>
      <c r="AR10752" s="61"/>
      <c r="AS10752" s="61"/>
      <c r="AT10752" s="61"/>
      <c r="AU10752" s="61"/>
      <c r="AV10752" s="61"/>
      <c r="AW10752" s="61"/>
      <c r="AX10752" s="61"/>
      <c r="AY10752" s="61"/>
      <c r="AZ10752" s="61"/>
      <c r="BA10752" s="61"/>
    </row>
    <row r="10753" spans="39:53" x14ac:dyDescent="0.2">
      <c r="AM10753" s="61"/>
      <c r="AN10753" s="61"/>
      <c r="AO10753" s="171"/>
      <c r="AP10753" s="61"/>
      <c r="AQ10753" s="61"/>
      <c r="AR10753" s="61"/>
      <c r="AS10753" s="61"/>
      <c r="AT10753" s="61"/>
      <c r="AU10753" s="61"/>
      <c r="AV10753" s="61"/>
      <c r="AW10753" s="61"/>
      <c r="AX10753" s="61"/>
      <c r="AY10753" s="61"/>
      <c r="AZ10753" s="61"/>
      <c r="BA10753" s="61"/>
    </row>
    <row r="10754" spans="39:53" x14ac:dyDescent="0.2">
      <c r="AM10754" s="61"/>
      <c r="AN10754" s="61"/>
      <c r="AO10754" s="171"/>
      <c r="AP10754" s="61"/>
      <c r="AQ10754" s="61"/>
      <c r="AR10754" s="61"/>
      <c r="AS10754" s="61"/>
      <c r="AT10754" s="61"/>
      <c r="AU10754" s="61"/>
      <c r="AV10754" s="61"/>
      <c r="AW10754" s="61"/>
      <c r="AX10754" s="61"/>
      <c r="AY10754" s="61"/>
      <c r="AZ10754" s="61"/>
      <c r="BA10754" s="61"/>
    </row>
    <row r="10755" spans="39:53" x14ac:dyDescent="0.2">
      <c r="AM10755" s="61"/>
      <c r="AN10755" s="61"/>
      <c r="AO10755" s="171"/>
      <c r="AP10755" s="61"/>
      <c r="AQ10755" s="61"/>
      <c r="AR10755" s="61"/>
      <c r="AS10755" s="61"/>
      <c r="AT10755" s="61"/>
      <c r="AU10755" s="61"/>
      <c r="AV10755" s="61"/>
      <c r="AW10755" s="61"/>
      <c r="AX10755" s="61"/>
      <c r="AY10755" s="61"/>
      <c r="AZ10755" s="61"/>
      <c r="BA10755" s="61"/>
    </row>
    <row r="10756" spans="39:53" x14ac:dyDescent="0.2">
      <c r="AM10756" s="61"/>
      <c r="AN10756" s="61"/>
      <c r="AO10756" s="171"/>
      <c r="AP10756" s="61"/>
      <c r="AQ10756" s="61"/>
      <c r="AR10756" s="61"/>
      <c r="AS10756" s="61"/>
      <c r="AT10756" s="61"/>
      <c r="AU10756" s="61"/>
      <c r="AV10756" s="61"/>
      <c r="AW10756" s="61"/>
      <c r="AX10756" s="61"/>
      <c r="AY10756" s="61"/>
      <c r="AZ10756" s="61"/>
      <c r="BA10756" s="61"/>
    </row>
    <row r="10757" spans="39:53" x14ac:dyDescent="0.2">
      <c r="AM10757" s="61"/>
      <c r="AN10757" s="61"/>
      <c r="AO10757" s="171"/>
      <c r="AP10757" s="61"/>
      <c r="AQ10757" s="61"/>
      <c r="AR10757" s="61"/>
      <c r="AS10757" s="61"/>
      <c r="AT10757" s="61"/>
      <c r="AU10757" s="61"/>
      <c r="AV10757" s="61"/>
      <c r="AW10757" s="61"/>
      <c r="AX10757" s="61"/>
      <c r="AY10757" s="61"/>
      <c r="AZ10757" s="61"/>
      <c r="BA10757" s="61"/>
    </row>
    <row r="10758" spans="39:53" x14ac:dyDescent="0.2">
      <c r="AM10758" s="61"/>
      <c r="AN10758" s="61"/>
      <c r="AO10758" s="171"/>
      <c r="AP10758" s="61"/>
      <c r="AQ10758" s="61"/>
      <c r="AR10758" s="61"/>
      <c r="AS10758" s="61"/>
      <c r="AT10758" s="61"/>
      <c r="AU10758" s="61"/>
      <c r="AV10758" s="61"/>
      <c r="AW10758" s="61"/>
      <c r="AX10758" s="61"/>
      <c r="AY10758" s="61"/>
      <c r="AZ10758" s="61"/>
      <c r="BA10758" s="61"/>
    </row>
    <row r="10759" spans="39:53" x14ac:dyDescent="0.2">
      <c r="AM10759" s="61"/>
      <c r="AN10759" s="61"/>
      <c r="AO10759" s="171"/>
      <c r="AP10759" s="61"/>
      <c r="AQ10759" s="61"/>
      <c r="AR10759" s="61"/>
      <c r="AS10759" s="61"/>
      <c r="AT10759" s="61"/>
      <c r="AU10759" s="61"/>
      <c r="AV10759" s="61"/>
      <c r="AW10759" s="61"/>
      <c r="AX10759" s="61"/>
      <c r="AY10759" s="61"/>
      <c r="AZ10759" s="61"/>
      <c r="BA10759" s="61"/>
    </row>
    <row r="10760" spans="39:53" x14ac:dyDescent="0.2">
      <c r="AM10760" s="61"/>
      <c r="AN10760" s="61"/>
      <c r="AO10760" s="171"/>
      <c r="AP10760" s="61"/>
      <c r="AQ10760" s="61"/>
      <c r="AR10760" s="61"/>
      <c r="AS10760" s="61"/>
      <c r="AT10760" s="61"/>
      <c r="AU10760" s="61"/>
      <c r="AV10760" s="61"/>
      <c r="AW10760" s="61"/>
      <c r="AX10760" s="61"/>
      <c r="AY10760" s="61"/>
      <c r="AZ10760" s="61"/>
      <c r="BA10760" s="61"/>
    </row>
    <row r="10761" spans="39:53" x14ac:dyDescent="0.2">
      <c r="AM10761" s="61"/>
      <c r="AN10761" s="61"/>
      <c r="AO10761" s="171"/>
      <c r="AP10761" s="61"/>
      <c r="AQ10761" s="61"/>
      <c r="AR10761" s="61"/>
      <c r="AS10761" s="61"/>
      <c r="AT10761" s="61"/>
      <c r="AU10761" s="61"/>
      <c r="AV10761" s="61"/>
      <c r="AW10761" s="61"/>
      <c r="AX10761" s="61"/>
      <c r="AY10761" s="61"/>
      <c r="AZ10761" s="61"/>
      <c r="BA10761" s="61"/>
    </row>
    <row r="10762" spans="39:53" x14ac:dyDescent="0.2">
      <c r="AM10762" s="61"/>
      <c r="AN10762" s="61"/>
      <c r="AO10762" s="171"/>
      <c r="AP10762" s="61"/>
      <c r="AQ10762" s="61"/>
      <c r="AR10762" s="61"/>
      <c r="AS10762" s="61"/>
      <c r="AT10762" s="61"/>
      <c r="AU10762" s="61"/>
      <c r="AV10762" s="61"/>
      <c r="AW10762" s="61"/>
      <c r="AX10762" s="61"/>
      <c r="AY10762" s="61"/>
      <c r="AZ10762" s="61"/>
      <c r="BA10762" s="61"/>
    </row>
    <row r="10763" spans="39:53" x14ac:dyDescent="0.2">
      <c r="AM10763" s="61"/>
      <c r="AN10763" s="61"/>
      <c r="AO10763" s="171"/>
      <c r="AP10763" s="61"/>
      <c r="AQ10763" s="61"/>
      <c r="AR10763" s="61"/>
      <c r="AS10763" s="61"/>
      <c r="AT10763" s="61"/>
      <c r="AU10763" s="61"/>
      <c r="AV10763" s="61"/>
      <c r="AW10763" s="61"/>
      <c r="AX10763" s="61"/>
      <c r="AY10763" s="61"/>
      <c r="AZ10763" s="61"/>
      <c r="BA10763" s="61"/>
    </row>
    <row r="10764" spans="39:53" x14ac:dyDescent="0.2">
      <c r="AM10764" s="61"/>
      <c r="AN10764" s="61"/>
      <c r="AO10764" s="171"/>
      <c r="AP10764" s="61"/>
      <c r="AQ10764" s="61"/>
      <c r="AR10764" s="61"/>
      <c r="AS10764" s="61"/>
      <c r="AT10764" s="61"/>
      <c r="AU10764" s="61"/>
      <c r="AV10764" s="61"/>
      <c r="AW10764" s="61"/>
      <c r="AX10764" s="61"/>
      <c r="AY10764" s="61"/>
      <c r="AZ10764" s="61"/>
      <c r="BA10764" s="61"/>
    </row>
    <row r="10765" spans="39:53" x14ac:dyDescent="0.2">
      <c r="AM10765" s="61"/>
      <c r="AN10765" s="61"/>
      <c r="AO10765" s="171"/>
      <c r="AP10765" s="61"/>
      <c r="AQ10765" s="61"/>
      <c r="AR10765" s="61"/>
      <c r="AS10765" s="61"/>
      <c r="AT10765" s="61"/>
      <c r="AU10765" s="61"/>
      <c r="AV10765" s="61"/>
      <c r="AW10765" s="61"/>
      <c r="AX10765" s="61"/>
      <c r="AY10765" s="61"/>
      <c r="AZ10765" s="61"/>
      <c r="BA10765" s="61"/>
    </row>
    <row r="10766" spans="39:53" x14ac:dyDescent="0.2">
      <c r="AM10766" s="61"/>
      <c r="AN10766" s="61"/>
      <c r="AO10766" s="171"/>
      <c r="AP10766" s="61"/>
      <c r="AQ10766" s="61"/>
      <c r="AR10766" s="61"/>
      <c r="AS10766" s="61"/>
      <c r="AT10766" s="61"/>
      <c r="AU10766" s="61"/>
      <c r="AV10766" s="61"/>
      <c r="AW10766" s="61"/>
      <c r="AX10766" s="61"/>
      <c r="AY10766" s="61"/>
      <c r="AZ10766" s="61"/>
      <c r="BA10766" s="61"/>
    </row>
    <row r="10767" spans="39:53" x14ac:dyDescent="0.2">
      <c r="AM10767" s="61"/>
      <c r="AN10767" s="61"/>
      <c r="AO10767" s="171"/>
      <c r="AP10767" s="61"/>
      <c r="AQ10767" s="61"/>
      <c r="AR10767" s="61"/>
      <c r="AS10767" s="61"/>
      <c r="AT10767" s="61"/>
      <c r="AU10767" s="61"/>
      <c r="AV10767" s="61"/>
      <c r="AW10767" s="61"/>
      <c r="AX10767" s="61"/>
      <c r="AY10767" s="61"/>
      <c r="AZ10767" s="61"/>
      <c r="BA10767" s="61"/>
    </row>
    <row r="10768" spans="39:53" x14ac:dyDescent="0.2">
      <c r="AM10768" s="61"/>
      <c r="AN10768" s="61"/>
      <c r="AO10768" s="171"/>
      <c r="AP10768" s="61"/>
      <c r="AQ10768" s="61"/>
      <c r="AR10768" s="61"/>
      <c r="AS10768" s="61"/>
      <c r="AT10768" s="61"/>
      <c r="AU10768" s="61"/>
      <c r="AV10768" s="61"/>
      <c r="AW10768" s="61"/>
      <c r="AX10768" s="61"/>
      <c r="AY10768" s="61"/>
      <c r="AZ10768" s="61"/>
      <c r="BA10768" s="61"/>
    </row>
    <row r="10769" spans="39:53" x14ac:dyDescent="0.2">
      <c r="AM10769" s="61"/>
      <c r="AN10769" s="61"/>
      <c r="AO10769" s="171"/>
      <c r="AP10769" s="61"/>
      <c r="AQ10769" s="61"/>
      <c r="AR10769" s="61"/>
      <c r="AS10769" s="61"/>
      <c r="AT10769" s="61"/>
      <c r="AU10769" s="61"/>
      <c r="AV10769" s="61"/>
      <c r="AW10769" s="61"/>
      <c r="AX10769" s="61"/>
      <c r="AY10769" s="61"/>
      <c r="AZ10769" s="61"/>
      <c r="BA10769" s="61"/>
    </row>
    <row r="10770" spans="39:53" x14ac:dyDescent="0.2">
      <c r="AM10770" s="61"/>
      <c r="AN10770" s="61"/>
      <c r="AO10770" s="171"/>
      <c r="AP10770" s="61"/>
      <c r="AQ10770" s="61"/>
      <c r="AR10770" s="61"/>
      <c r="AS10770" s="61"/>
      <c r="AT10770" s="61"/>
      <c r="AU10770" s="61"/>
      <c r="AV10770" s="61"/>
      <c r="AW10770" s="61"/>
      <c r="AX10770" s="61"/>
      <c r="AY10770" s="61"/>
      <c r="AZ10770" s="61"/>
      <c r="BA10770" s="61"/>
    </row>
    <row r="10771" spans="39:53" x14ac:dyDescent="0.2">
      <c r="AM10771" s="61"/>
      <c r="AN10771" s="61"/>
      <c r="AO10771" s="171"/>
      <c r="AP10771" s="61"/>
      <c r="AQ10771" s="61"/>
      <c r="AR10771" s="61"/>
      <c r="AS10771" s="61"/>
      <c r="AT10771" s="61"/>
      <c r="AU10771" s="61"/>
      <c r="AV10771" s="61"/>
      <c r="AW10771" s="61"/>
      <c r="AX10771" s="61"/>
      <c r="AY10771" s="61"/>
      <c r="AZ10771" s="61"/>
      <c r="BA10771" s="61"/>
    </row>
    <row r="10772" spans="39:53" x14ac:dyDescent="0.2">
      <c r="AM10772" s="61"/>
      <c r="AN10772" s="61"/>
      <c r="AO10772" s="171"/>
      <c r="AP10772" s="61"/>
      <c r="AQ10772" s="61"/>
      <c r="AR10772" s="61"/>
      <c r="AS10772" s="61"/>
      <c r="AT10772" s="61"/>
      <c r="AU10772" s="61"/>
      <c r="AV10772" s="61"/>
      <c r="AW10772" s="61"/>
      <c r="AX10772" s="61"/>
      <c r="AY10772" s="61"/>
      <c r="AZ10772" s="61"/>
      <c r="BA10772" s="61"/>
    </row>
    <row r="10773" spans="39:53" x14ac:dyDescent="0.2">
      <c r="AM10773" s="61"/>
      <c r="AN10773" s="61"/>
      <c r="AO10773" s="171"/>
      <c r="AP10773" s="61"/>
      <c r="AQ10773" s="61"/>
      <c r="AR10773" s="61"/>
      <c r="AS10773" s="61"/>
      <c r="AT10773" s="61"/>
      <c r="AU10773" s="61"/>
      <c r="AV10773" s="61"/>
      <c r="AW10773" s="61"/>
      <c r="AX10773" s="61"/>
      <c r="AY10773" s="61"/>
      <c r="AZ10773" s="61"/>
      <c r="BA10773" s="61"/>
    </row>
    <row r="10774" spans="39:53" x14ac:dyDescent="0.2">
      <c r="AM10774" s="61"/>
      <c r="AN10774" s="61"/>
      <c r="AO10774" s="171"/>
      <c r="AP10774" s="61"/>
      <c r="AQ10774" s="61"/>
      <c r="AR10774" s="61"/>
      <c r="AS10774" s="61"/>
      <c r="AT10774" s="61"/>
      <c r="AU10774" s="61"/>
      <c r="AV10774" s="61"/>
      <c r="AW10774" s="61"/>
      <c r="AX10774" s="61"/>
      <c r="AY10774" s="61"/>
      <c r="AZ10774" s="61"/>
      <c r="BA10774" s="61"/>
    </row>
    <row r="10775" spans="39:53" x14ac:dyDescent="0.2">
      <c r="AM10775" s="61"/>
      <c r="AN10775" s="61"/>
      <c r="AO10775" s="171"/>
      <c r="AP10775" s="61"/>
      <c r="AQ10775" s="61"/>
      <c r="AR10775" s="61"/>
      <c r="AS10775" s="61"/>
      <c r="AT10775" s="61"/>
      <c r="AU10775" s="61"/>
      <c r="AV10775" s="61"/>
      <c r="AW10775" s="61"/>
      <c r="AX10775" s="61"/>
      <c r="AY10775" s="61"/>
      <c r="AZ10775" s="61"/>
      <c r="BA10775" s="61"/>
    </row>
    <row r="10776" spans="39:53" x14ac:dyDescent="0.2">
      <c r="AM10776" s="61"/>
      <c r="AN10776" s="61"/>
      <c r="AO10776" s="171"/>
      <c r="AP10776" s="61"/>
      <c r="AQ10776" s="61"/>
      <c r="AR10776" s="61"/>
      <c r="AS10776" s="61"/>
      <c r="AT10776" s="61"/>
      <c r="AU10776" s="61"/>
      <c r="AV10776" s="61"/>
      <c r="AW10776" s="61"/>
      <c r="AX10776" s="61"/>
      <c r="AY10776" s="61"/>
      <c r="AZ10776" s="61"/>
      <c r="BA10776" s="61"/>
    </row>
    <row r="10777" spans="39:53" x14ac:dyDescent="0.2">
      <c r="AM10777" s="61"/>
      <c r="AN10777" s="61"/>
      <c r="AO10777" s="171"/>
      <c r="AP10777" s="61"/>
      <c r="AQ10777" s="61"/>
      <c r="AR10777" s="61"/>
      <c r="AS10777" s="61"/>
      <c r="AT10777" s="61"/>
      <c r="AU10777" s="61"/>
      <c r="AV10777" s="61"/>
      <c r="AW10777" s="61"/>
      <c r="AX10777" s="61"/>
      <c r="AY10777" s="61"/>
      <c r="AZ10777" s="61"/>
      <c r="BA10777" s="61"/>
    </row>
    <row r="10778" spans="39:53" x14ac:dyDescent="0.2">
      <c r="AM10778" s="61"/>
      <c r="AN10778" s="61"/>
      <c r="AO10778" s="171"/>
      <c r="AP10778" s="61"/>
      <c r="AQ10778" s="61"/>
      <c r="AR10778" s="61"/>
      <c r="AS10778" s="61"/>
      <c r="AT10778" s="61"/>
      <c r="AU10778" s="61"/>
      <c r="AV10778" s="61"/>
      <c r="AW10778" s="61"/>
      <c r="AX10778" s="61"/>
      <c r="AY10778" s="61"/>
      <c r="AZ10778" s="61"/>
      <c r="BA10778" s="61"/>
    </row>
    <row r="10779" spans="39:53" x14ac:dyDescent="0.2">
      <c r="AM10779" s="61"/>
      <c r="AN10779" s="61"/>
      <c r="AO10779" s="171"/>
      <c r="AP10779" s="61"/>
      <c r="AQ10779" s="61"/>
      <c r="AR10779" s="61"/>
      <c r="AS10779" s="61"/>
      <c r="AT10779" s="61"/>
      <c r="AU10779" s="61"/>
      <c r="AV10779" s="61"/>
      <c r="AW10779" s="61"/>
      <c r="AX10779" s="61"/>
      <c r="AY10779" s="61"/>
      <c r="AZ10779" s="61"/>
      <c r="BA10779" s="61"/>
    </row>
    <row r="10780" spans="39:53" x14ac:dyDescent="0.2">
      <c r="AM10780" s="61"/>
      <c r="AN10780" s="61"/>
      <c r="AO10780" s="171"/>
      <c r="AP10780" s="61"/>
      <c r="AQ10780" s="61"/>
      <c r="AR10780" s="61"/>
      <c r="AS10780" s="61"/>
      <c r="AT10780" s="61"/>
      <c r="AU10780" s="61"/>
      <c r="AV10780" s="61"/>
      <c r="AW10780" s="61"/>
      <c r="AX10780" s="61"/>
      <c r="AY10780" s="61"/>
      <c r="AZ10780" s="61"/>
      <c r="BA10780" s="61"/>
    </row>
    <row r="10781" spans="39:53" x14ac:dyDescent="0.2">
      <c r="AM10781" s="61"/>
      <c r="AN10781" s="61"/>
      <c r="AO10781" s="171"/>
      <c r="AP10781" s="61"/>
      <c r="AQ10781" s="61"/>
      <c r="AR10781" s="61"/>
      <c r="AS10781" s="61"/>
      <c r="AT10781" s="61"/>
      <c r="AU10781" s="61"/>
      <c r="AV10781" s="61"/>
      <c r="AW10781" s="61"/>
      <c r="AX10781" s="61"/>
      <c r="AY10781" s="61"/>
      <c r="AZ10781" s="61"/>
      <c r="BA10781" s="61"/>
    </row>
    <row r="10782" spans="39:53" x14ac:dyDescent="0.2">
      <c r="AM10782" s="61"/>
      <c r="AN10782" s="61"/>
      <c r="AO10782" s="171"/>
      <c r="AP10782" s="61"/>
      <c r="AQ10782" s="61"/>
      <c r="AR10782" s="61"/>
      <c r="AS10782" s="61"/>
      <c r="AT10782" s="61"/>
      <c r="AU10782" s="61"/>
      <c r="AV10782" s="61"/>
      <c r="AW10782" s="61"/>
      <c r="AX10782" s="61"/>
      <c r="AY10782" s="61"/>
      <c r="AZ10782" s="61"/>
      <c r="BA10782" s="61"/>
    </row>
    <row r="10783" spans="39:53" x14ac:dyDescent="0.2">
      <c r="AM10783" s="61"/>
      <c r="AN10783" s="61"/>
      <c r="AO10783" s="171"/>
      <c r="AP10783" s="61"/>
      <c r="AQ10783" s="61"/>
      <c r="AR10783" s="61"/>
      <c r="AS10783" s="61"/>
      <c r="AT10783" s="61"/>
      <c r="AU10783" s="61"/>
      <c r="AV10783" s="61"/>
      <c r="AW10783" s="61"/>
      <c r="AX10783" s="61"/>
      <c r="AY10783" s="61"/>
      <c r="AZ10783" s="61"/>
      <c r="BA10783" s="61"/>
    </row>
    <row r="10784" spans="39:53" x14ac:dyDescent="0.2">
      <c r="AM10784" s="61"/>
      <c r="AN10784" s="61"/>
      <c r="AO10784" s="171"/>
      <c r="AP10784" s="61"/>
      <c r="AQ10784" s="61"/>
      <c r="AR10784" s="61"/>
      <c r="AS10784" s="61"/>
      <c r="AT10784" s="61"/>
      <c r="AU10784" s="61"/>
      <c r="AV10784" s="61"/>
      <c r="AW10784" s="61"/>
      <c r="AX10784" s="61"/>
      <c r="AY10784" s="61"/>
      <c r="AZ10784" s="61"/>
      <c r="BA10784" s="61"/>
    </row>
    <row r="10785" spans="39:53" x14ac:dyDescent="0.2">
      <c r="AM10785" s="61"/>
      <c r="AN10785" s="61"/>
      <c r="AO10785" s="171"/>
      <c r="AP10785" s="61"/>
      <c r="AQ10785" s="61"/>
      <c r="AR10785" s="61"/>
      <c r="AS10785" s="61"/>
      <c r="AT10785" s="61"/>
      <c r="AU10785" s="61"/>
      <c r="AV10785" s="61"/>
      <c r="AW10785" s="61"/>
      <c r="AX10785" s="61"/>
      <c r="AY10785" s="61"/>
      <c r="AZ10785" s="61"/>
      <c r="BA10785" s="61"/>
    </row>
    <row r="10786" spans="39:53" x14ac:dyDescent="0.2">
      <c r="AM10786" s="61"/>
      <c r="AN10786" s="61"/>
      <c r="AO10786" s="171"/>
      <c r="AP10786" s="61"/>
      <c r="AQ10786" s="61"/>
      <c r="AR10786" s="61"/>
      <c r="AS10786" s="61"/>
      <c r="AT10786" s="61"/>
      <c r="AU10786" s="61"/>
      <c r="AV10786" s="61"/>
      <c r="AW10786" s="61"/>
      <c r="AX10786" s="61"/>
      <c r="AY10786" s="61"/>
      <c r="AZ10786" s="61"/>
      <c r="BA10786" s="61"/>
    </row>
    <row r="10787" spans="39:53" x14ac:dyDescent="0.2">
      <c r="AM10787" s="61"/>
      <c r="AN10787" s="61"/>
      <c r="AO10787" s="171"/>
      <c r="AP10787" s="61"/>
      <c r="AQ10787" s="61"/>
      <c r="AR10787" s="61"/>
      <c r="AS10787" s="61"/>
      <c r="AT10787" s="61"/>
      <c r="AU10787" s="61"/>
      <c r="AV10787" s="61"/>
      <c r="AW10787" s="61"/>
      <c r="AX10787" s="61"/>
      <c r="AY10787" s="61"/>
      <c r="AZ10787" s="61"/>
      <c r="BA10787" s="61"/>
    </row>
    <row r="10788" spans="39:53" x14ac:dyDescent="0.2">
      <c r="AM10788" s="61"/>
      <c r="AN10788" s="61"/>
      <c r="AO10788" s="171"/>
      <c r="AP10788" s="61"/>
      <c r="AQ10788" s="61"/>
      <c r="AR10788" s="61"/>
      <c r="AS10788" s="61"/>
      <c r="AT10788" s="61"/>
      <c r="AU10788" s="61"/>
      <c r="AV10788" s="61"/>
      <c r="AW10788" s="61"/>
      <c r="AX10788" s="61"/>
      <c r="AY10788" s="61"/>
      <c r="AZ10788" s="61"/>
      <c r="BA10788" s="61"/>
    </row>
    <row r="10789" spans="39:53" x14ac:dyDescent="0.2">
      <c r="AM10789" s="61"/>
      <c r="AN10789" s="61"/>
      <c r="AO10789" s="171"/>
      <c r="AP10789" s="61"/>
      <c r="AQ10789" s="61"/>
      <c r="AR10789" s="61"/>
      <c r="AS10789" s="61"/>
      <c r="AT10789" s="61"/>
      <c r="AU10789" s="61"/>
      <c r="AV10789" s="61"/>
      <c r="AW10789" s="61"/>
      <c r="AX10789" s="61"/>
      <c r="AY10789" s="61"/>
      <c r="AZ10789" s="61"/>
      <c r="BA10789" s="61"/>
    </row>
    <row r="10790" spans="39:53" x14ac:dyDescent="0.2">
      <c r="AM10790" s="61"/>
      <c r="AN10790" s="61"/>
      <c r="AO10790" s="171"/>
      <c r="AP10790" s="61"/>
      <c r="AQ10790" s="61"/>
      <c r="AR10790" s="61"/>
      <c r="AS10790" s="61"/>
      <c r="AT10790" s="61"/>
      <c r="AU10790" s="61"/>
      <c r="AV10790" s="61"/>
      <c r="AW10790" s="61"/>
      <c r="AX10790" s="61"/>
      <c r="AY10790" s="61"/>
      <c r="AZ10790" s="61"/>
      <c r="BA10790" s="61"/>
    </row>
    <row r="10791" spans="39:53" x14ac:dyDescent="0.2">
      <c r="AM10791" s="61"/>
      <c r="AN10791" s="61"/>
      <c r="AO10791" s="171"/>
      <c r="AP10791" s="61"/>
      <c r="AQ10791" s="61"/>
      <c r="AR10791" s="61"/>
      <c r="AS10791" s="61"/>
      <c r="AT10791" s="61"/>
      <c r="AU10791" s="61"/>
      <c r="AV10791" s="61"/>
      <c r="AW10791" s="61"/>
      <c r="AX10791" s="61"/>
      <c r="AY10791" s="61"/>
      <c r="AZ10791" s="61"/>
      <c r="BA10791" s="61"/>
    </row>
    <row r="10792" spans="39:53" x14ac:dyDescent="0.2">
      <c r="AM10792" s="61"/>
      <c r="AN10792" s="61"/>
      <c r="AO10792" s="171"/>
      <c r="AP10792" s="61"/>
      <c r="AQ10792" s="61"/>
      <c r="AR10792" s="61"/>
      <c r="AS10792" s="61"/>
      <c r="AT10792" s="61"/>
      <c r="AU10792" s="61"/>
      <c r="AV10792" s="61"/>
      <c r="AW10792" s="61"/>
      <c r="AX10792" s="61"/>
      <c r="AY10792" s="61"/>
      <c r="AZ10792" s="61"/>
      <c r="BA10792" s="61"/>
    </row>
    <row r="10793" spans="39:53" x14ac:dyDescent="0.2">
      <c r="AM10793" s="61"/>
      <c r="AN10793" s="61"/>
      <c r="AO10793" s="171"/>
      <c r="AP10793" s="61"/>
      <c r="AQ10793" s="61"/>
      <c r="AR10793" s="61"/>
      <c r="AS10793" s="61"/>
      <c r="AT10793" s="61"/>
      <c r="AU10793" s="61"/>
      <c r="AV10793" s="61"/>
      <c r="AW10793" s="61"/>
      <c r="AX10793" s="61"/>
      <c r="AY10793" s="61"/>
      <c r="AZ10793" s="61"/>
      <c r="BA10793" s="61"/>
    </row>
    <row r="10794" spans="39:53" x14ac:dyDescent="0.2">
      <c r="AM10794" s="61"/>
      <c r="AN10794" s="61"/>
      <c r="AO10794" s="171"/>
      <c r="AP10794" s="61"/>
      <c r="AQ10794" s="61"/>
      <c r="AR10794" s="61"/>
      <c r="AS10794" s="61"/>
      <c r="AT10794" s="61"/>
      <c r="AU10794" s="61"/>
      <c r="AV10794" s="61"/>
      <c r="AW10794" s="61"/>
      <c r="AX10794" s="61"/>
      <c r="AY10794" s="61"/>
      <c r="AZ10794" s="61"/>
      <c r="BA10794" s="61"/>
    </row>
    <row r="10795" spans="39:53" x14ac:dyDescent="0.2">
      <c r="AM10795" s="61"/>
      <c r="AN10795" s="61"/>
      <c r="AO10795" s="171"/>
      <c r="AP10795" s="61"/>
      <c r="AQ10795" s="61"/>
      <c r="AR10795" s="61"/>
      <c r="AS10795" s="61"/>
      <c r="AT10795" s="61"/>
      <c r="AU10795" s="61"/>
      <c r="AV10795" s="61"/>
      <c r="AW10795" s="61"/>
      <c r="AX10795" s="61"/>
      <c r="AY10795" s="61"/>
      <c r="AZ10795" s="61"/>
      <c r="BA10795" s="61"/>
    </row>
    <row r="10796" spans="39:53" x14ac:dyDescent="0.2">
      <c r="AM10796" s="61"/>
      <c r="AN10796" s="61"/>
      <c r="AO10796" s="171"/>
      <c r="AP10796" s="61"/>
      <c r="AQ10796" s="61"/>
      <c r="AR10796" s="61"/>
      <c r="AS10796" s="61"/>
      <c r="AT10796" s="61"/>
      <c r="AU10796" s="61"/>
      <c r="AV10796" s="61"/>
      <c r="AW10796" s="61"/>
      <c r="AX10796" s="61"/>
      <c r="AY10796" s="61"/>
      <c r="AZ10796" s="61"/>
      <c r="BA10796" s="61"/>
    </row>
    <row r="10797" spans="39:53" x14ac:dyDescent="0.2">
      <c r="AM10797" s="61"/>
      <c r="AN10797" s="61"/>
      <c r="AO10797" s="171"/>
      <c r="AP10797" s="61"/>
      <c r="AQ10797" s="61"/>
      <c r="AR10797" s="61"/>
      <c r="AS10797" s="61"/>
      <c r="AT10797" s="61"/>
      <c r="AU10797" s="61"/>
      <c r="AV10797" s="61"/>
      <c r="AW10797" s="61"/>
      <c r="AX10797" s="61"/>
      <c r="AY10797" s="61"/>
      <c r="AZ10797" s="61"/>
      <c r="BA10797" s="61"/>
    </row>
    <row r="10798" spans="39:53" x14ac:dyDescent="0.2">
      <c r="AM10798" s="61"/>
      <c r="AN10798" s="61"/>
      <c r="AO10798" s="171"/>
      <c r="AP10798" s="61"/>
      <c r="AQ10798" s="61"/>
      <c r="AR10798" s="61"/>
      <c r="AS10798" s="61"/>
      <c r="AT10798" s="61"/>
      <c r="AU10798" s="61"/>
      <c r="AV10798" s="61"/>
      <c r="AW10798" s="61"/>
      <c r="AX10798" s="61"/>
      <c r="AY10798" s="61"/>
      <c r="AZ10798" s="61"/>
      <c r="BA10798" s="61"/>
    </row>
    <row r="10799" spans="39:53" x14ac:dyDescent="0.2">
      <c r="AM10799" s="61"/>
      <c r="AN10799" s="61"/>
      <c r="AO10799" s="171"/>
      <c r="AP10799" s="61"/>
      <c r="AQ10799" s="61"/>
      <c r="AR10799" s="61"/>
      <c r="AS10799" s="61"/>
      <c r="AT10799" s="61"/>
      <c r="AU10799" s="61"/>
      <c r="AV10799" s="61"/>
      <c r="AW10799" s="61"/>
      <c r="AX10799" s="61"/>
      <c r="AY10799" s="61"/>
      <c r="AZ10799" s="61"/>
      <c r="BA10799" s="61"/>
    </row>
    <row r="10800" spans="39:53" x14ac:dyDescent="0.2">
      <c r="AM10800" s="61"/>
      <c r="AN10800" s="61"/>
      <c r="AO10800" s="171"/>
      <c r="AP10800" s="61"/>
      <c r="AQ10800" s="61"/>
      <c r="AR10800" s="61"/>
      <c r="AS10800" s="61"/>
      <c r="AT10800" s="61"/>
      <c r="AU10800" s="61"/>
      <c r="AV10800" s="61"/>
      <c r="AW10800" s="61"/>
      <c r="AX10800" s="61"/>
      <c r="AY10800" s="61"/>
      <c r="AZ10800" s="61"/>
      <c r="BA10800" s="61"/>
    </row>
    <row r="10801" spans="39:53" x14ac:dyDescent="0.2">
      <c r="AM10801" s="61"/>
      <c r="AN10801" s="61"/>
      <c r="AO10801" s="171"/>
      <c r="AP10801" s="61"/>
      <c r="AQ10801" s="61"/>
      <c r="AR10801" s="61"/>
      <c r="AS10801" s="61"/>
      <c r="AT10801" s="61"/>
      <c r="AU10801" s="61"/>
      <c r="AV10801" s="61"/>
      <c r="AW10801" s="61"/>
      <c r="AX10801" s="61"/>
      <c r="AY10801" s="61"/>
      <c r="AZ10801" s="61"/>
      <c r="BA10801" s="61"/>
    </row>
    <row r="10802" spans="39:53" x14ac:dyDescent="0.2">
      <c r="AM10802" s="61"/>
      <c r="AN10802" s="61"/>
      <c r="AO10802" s="171"/>
      <c r="AP10802" s="61"/>
      <c r="AQ10802" s="61"/>
      <c r="AR10802" s="61"/>
      <c r="AS10802" s="61"/>
      <c r="AT10802" s="61"/>
      <c r="AU10802" s="61"/>
      <c r="AV10802" s="61"/>
      <c r="AW10802" s="61"/>
      <c r="AX10802" s="61"/>
      <c r="AY10802" s="61"/>
      <c r="AZ10802" s="61"/>
      <c r="BA10802" s="61"/>
    </row>
    <row r="10803" spans="39:53" x14ac:dyDescent="0.2">
      <c r="AM10803" s="61"/>
      <c r="AN10803" s="61"/>
      <c r="AO10803" s="171"/>
      <c r="AP10803" s="61"/>
      <c r="AQ10803" s="61"/>
      <c r="AR10803" s="61"/>
      <c r="AS10803" s="61"/>
      <c r="AT10803" s="61"/>
      <c r="AU10803" s="61"/>
      <c r="AV10803" s="61"/>
      <c r="AW10803" s="61"/>
      <c r="AX10803" s="61"/>
      <c r="AY10803" s="61"/>
      <c r="AZ10803" s="61"/>
      <c r="BA10803" s="61"/>
    </row>
    <row r="10804" spans="39:53" x14ac:dyDescent="0.2">
      <c r="AM10804" s="61"/>
      <c r="AN10804" s="61"/>
      <c r="AO10804" s="171"/>
      <c r="AP10804" s="61"/>
      <c r="AQ10804" s="61"/>
      <c r="AR10804" s="61"/>
      <c r="AS10804" s="61"/>
      <c r="AT10804" s="61"/>
      <c r="AU10804" s="61"/>
      <c r="AV10804" s="61"/>
      <c r="AW10804" s="61"/>
      <c r="AX10804" s="61"/>
      <c r="AY10804" s="61"/>
      <c r="AZ10804" s="61"/>
      <c r="BA10804" s="61"/>
    </row>
    <row r="10805" spans="39:53" x14ac:dyDescent="0.2">
      <c r="AM10805" s="61"/>
      <c r="AN10805" s="61"/>
      <c r="AO10805" s="171"/>
      <c r="AP10805" s="61"/>
      <c r="AQ10805" s="61"/>
      <c r="AR10805" s="61"/>
      <c r="AS10805" s="61"/>
      <c r="AT10805" s="61"/>
      <c r="AU10805" s="61"/>
      <c r="AV10805" s="61"/>
      <c r="AW10805" s="61"/>
      <c r="AX10805" s="61"/>
      <c r="AY10805" s="61"/>
      <c r="AZ10805" s="61"/>
      <c r="BA10805" s="61"/>
    </row>
    <row r="10806" spans="39:53" x14ac:dyDescent="0.2">
      <c r="AM10806" s="61"/>
      <c r="AN10806" s="61"/>
      <c r="AO10806" s="171"/>
      <c r="AP10806" s="61"/>
      <c r="AQ10806" s="61"/>
      <c r="AR10806" s="61"/>
      <c r="AS10806" s="61"/>
      <c r="AT10806" s="61"/>
      <c r="AU10806" s="61"/>
      <c r="AV10806" s="61"/>
      <c r="AW10806" s="61"/>
      <c r="AX10806" s="61"/>
      <c r="AY10806" s="61"/>
      <c r="AZ10806" s="61"/>
      <c r="BA10806" s="61"/>
    </row>
    <row r="10807" spans="39:53" x14ac:dyDescent="0.2">
      <c r="AM10807" s="61"/>
      <c r="AN10807" s="61"/>
      <c r="AO10807" s="171"/>
      <c r="AP10807" s="61"/>
      <c r="AQ10807" s="61"/>
      <c r="AR10807" s="61"/>
      <c r="AS10807" s="61"/>
      <c r="AT10807" s="61"/>
      <c r="AU10807" s="61"/>
      <c r="AV10807" s="61"/>
      <c r="AW10807" s="61"/>
      <c r="AX10807" s="61"/>
      <c r="AY10807" s="61"/>
      <c r="AZ10807" s="61"/>
      <c r="BA10807" s="61"/>
    </row>
    <row r="10808" spans="39:53" x14ac:dyDescent="0.2">
      <c r="AM10808" s="61"/>
      <c r="AN10808" s="61"/>
      <c r="AO10808" s="171"/>
      <c r="AP10808" s="61"/>
      <c r="AQ10808" s="61"/>
      <c r="AR10808" s="61"/>
      <c r="AS10808" s="61"/>
      <c r="AT10808" s="61"/>
      <c r="AU10808" s="61"/>
      <c r="AV10808" s="61"/>
      <c r="AW10808" s="61"/>
      <c r="AX10808" s="61"/>
      <c r="AY10808" s="61"/>
      <c r="AZ10808" s="61"/>
      <c r="BA10808" s="61"/>
    </row>
    <row r="10809" spans="39:53" x14ac:dyDescent="0.2">
      <c r="AM10809" s="61"/>
      <c r="AN10809" s="61"/>
      <c r="AO10809" s="171"/>
      <c r="AP10809" s="61"/>
      <c r="AQ10809" s="61"/>
      <c r="AR10809" s="61"/>
      <c r="AS10809" s="61"/>
      <c r="AT10809" s="61"/>
      <c r="AU10809" s="61"/>
      <c r="AV10809" s="61"/>
      <c r="AW10809" s="61"/>
      <c r="AX10809" s="61"/>
      <c r="AY10809" s="61"/>
      <c r="AZ10809" s="61"/>
      <c r="BA10809" s="61"/>
    </row>
    <row r="10810" spans="39:53" x14ac:dyDescent="0.2">
      <c r="AM10810" s="61"/>
      <c r="AN10810" s="61"/>
      <c r="AO10810" s="171"/>
      <c r="AP10810" s="61"/>
      <c r="AQ10810" s="61"/>
      <c r="AR10810" s="61"/>
      <c r="AS10810" s="61"/>
      <c r="AT10810" s="61"/>
      <c r="AU10810" s="61"/>
      <c r="AV10810" s="61"/>
      <c r="AW10810" s="61"/>
      <c r="AX10810" s="61"/>
      <c r="AY10810" s="61"/>
      <c r="AZ10810" s="61"/>
      <c r="BA10810" s="61"/>
    </row>
    <row r="10811" spans="39:53" x14ac:dyDescent="0.2">
      <c r="AM10811" s="61"/>
      <c r="AN10811" s="61"/>
      <c r="AO10811" s="171"/>
      <c r="AP10811" s="61"/>
      <c r="AQ10811" s="61"/>
      <c r="AR10811" s="61"/>
      <c r="AS10811" s="61"/>
      <c r="AT10811" s="61"/>
      <c r="AU10811" s="61"/>
      <c r="AV10811" s="61"/>
      <c r="AW10811" s="61"/>
      <c r="AX10811" s="61"/>
      <c r="AY10811" s="61"/>
      <c r="AZ10811" s="61"/>
      <c r="BA10811" s="61"/>
    </row>
    <row r="10812" spans="39:53" x14ac:dyDescent="0.2">
      <c r="AM10812" s="61"/>
      <c r="AN10812" s="61"/>
      <c r="AO10812" s="171"/>
      <c r="AP10812" s="61"/>
      <c r="AQ10812" s="61"/>
      <c r="AR10812" s="61"/>
      <c r="AS10812" s="61"/>
      <c r="AT10812" s="61"/>
      <c r="AU10812" s="61"/>
      <c r="AV10812" s="61"/>
      <c r="AW10812" s="61"/>
      <c r="AX10812" s="61"/>
      <c r="AY10812" s="61"/>
      <c r="AZ10812" s="61"/>
      <c r="BA10812" s="61"/>
    </row>
    <row r="10813" spans="39:53" x14ac:dyDescent="0.2">
      <c r="AM10813" s="61"/>
      <c r="AN10813" s="61"/>
      <c r="AO10813" s="171"/>
      <c r="AP10813" s="61"/>
      <c r="AQ10813" s="61"/>
      <c r="AR10813" s="61"/>
      <c r="AS10813" s="61"/>
      <c r="AT10813" s="61"/>
      <c r="AU10813" s="61"/>
      <c r="AV10813" s="61"/>
      <c r="AW10813" s="61"/>
      <c r="AX10813" s="61"/>
      <c r="AY10813" s="61"/>
      <c r="AZ10813" s="61"/>
      <c r="BA10813" s="61"/>
    </row>
    <row r="10814" spans="39:53" x14ac:dyDescent="0.2">
      <c r="AM10814" s="61"/>
      <c r="AN10814" s="61"/>
      <c r="AO10814" s="171"/>
      <c r="AP10814" s="61"/>
      <c r="AQ10814" s="61"/>
      <c r="AR10814" s="61"/>
      <c r="AS10814" s="61"/>
      <c r="AT10814" s="61"/>
      <c r="AU10814" s="61"/>
      <c r="AV10814" s="61"/>
      <c r="AW10814" s="61"/>
      <c r="AX10814" s="61"/>
      <c r="AY10814" s="61"/>
      <c r="AZ10814" s="61"/>
      <c r="BA10814" s="61"/>
    </row>
    <row r="10815" spans="39:53" x14ac:dyDescent="0.2">
      <c r="AM10815" s="61"/>
      <c r="AN10815" s="61"/>
      <c r="AO10815" s="171"/>
      <c r="AP10815" s="61"/>
      <c r="AQ10815" s="61"/>
      <c r="AR10815" s="61"/>
      <c r="AS10815" s="61"/>
      <c r="AT10815" s="61"/>
      <c r="AU10815" s="61"/>
      <c r="AV10815" s="61"/>
      <c r="AW10815" s="61"/>
      <c r="AX10815" s="61"/>
      <c r="AY10815" s="61"/>
      <c r="AZ10815" s="61"/>
      <c r="BA10815" s="61"/>
    </row>
    <row r="10816" spans="39:53" x14ac:dyDescent="0.2">
      <c r="AM10816" s="61"/>
      <c r="AN10816" s="61"/>
      <c r="AO10816" s="171"/>
      <c r="AP10816" s="61"/>
      <c r="AQ10816" s="61"/>
      <c r="AR10816" s="61"/>
      <c r="AS10816" s="61"/>
      <c r="AT10816" s="61"/>
      <c r="AU10816" s="61"/>
      <c r="AV10816" s="61"/>
      <c r="AW10816" s="61"/>
      <c r="AX10816" s="61"/>
      <c r="AY10816" s="61"/>
      <c r="AZ10816" s="61"/>
      <c r="BA10816" s="61"/>
    </row>
    <row r="10817" spans="39:53" x14ac:dyDescent="0.2">
      <c r="AM10817" s="61"/>
      <c r="AN10817" s="61"/>
      <c r="AO10817" s="171"/>
      <c r="AP10817" s="61"/>
      <c r="AQ10817" s="61"/>
      <c r="AR10817" s="61"/>
      <c r="AS10817" s="61"/>
      <c r="AT10817" s="61"/>
      <c r="AU10817" s="61"/>
      <c r="AV10817" s="61"/>
      <c r="AW10817" s="61"/>
      <c r="AX10817" s="61"/>
      <c r="AY10817" s="61"/>
      <c r="AZ10817" s="61"/>
      <c r="BA10817" s="61"/>
    </row>
    <row r="10818" spans="39:53" x14ac:dyDescent="0.2">
      <c r="AM10818" s="61"/>
      <c r="AN10818" s="61"/>
      <c r="AO10818" s="171"/>
      <c r="AP10818" s="61"/>
      <c r="AQ10818" s="61"/>
      <c r="AR10818" s="61"/>
      <c r="AS10818" s="61"/>
      <c r="AT10818" s="61"/>
      <c r="AU10818" s="61"/>
      <c r="AV10818" s="61"/>
      <c r="AW10818" s="61"/>
      <c r="AX10818" s="61"/>
      <c r="AY10818" s="61"/>
      <c r="AZ10818" s="61"/>
      <c r="BA10818" s="61"/>
    </row>
    <row r="10819" spans="39:53" x14ac:dyDescent="0.2">
      <c r="AM10819" s="61"/>
      <c r="AN10819" s="61"/>
      <c r="AO10819" s="171"/>
      <c r="AP10819" s="61"/>
      <c r="AQ10819" s="61"/>
      <c r="AR10819" s="61"/>
      <c r="AS10819" s="61"/>
      <c r="AT10819" s="61"/>
      <c r="AU10819" s="61"/>
      <c r="AV10819" s="61"/>
      <c r="AW10819" s="61"/>
      <c r="AX10819" s="61"/>
      <c r="AY10819" s="61"/>
      <c r="AZ10819" s="61"/>
      <c r="BA10819" s="61"/>
    </row>
    <row r="10820" spans="39:53" x14ac:dyDescent="0.2">
      <c r="AM10820" s="61"/>
      <c r="AN10820" s="61"/>
      <c r="AO10820" s="171"/>
      <c r="AP10820" s="61"/>
      <c r="AQ10820" s="61"/>
      <c r="AR10820" s="61"/>
      <c r="AS10820" s="61"/>
      <c r="AT10820" s="61"/>
      <c r="AU10820" s="61"/>
      <c r="AV10820" s="61"/>
      <c r="AW10820" s="61"/>
      <c r="AX10820" s="61"/>
      <c r="AY10820" s="61"/>
      <c r="AZ10820" s="61"/>
      <c r="BA10820" s="61"/>
    </row>
    <row r="10821" spans="39:53" x14ac:dyDescent="0.2">
      <c r="AM10821" s="61"/>
      <c r="AN10821" s="61"/>
      <c r="AO10821" s="171"/>
      <c r="AP10821" s="61"/>
      <c r="AQ10821" s="61"/>
      <c r="AR10821" s="61"/>
      <c r="AS10821" s="61"/>
      <c r="AT10821" s="61"/>
      <c r="AU10821" s="61"/>
      <c r="AV10821" s="61"/>
      <c r="AW10821" s="61"/>
      <c r="AX10821" s="61"/>
      <c r="AY10821" s="61"/>
      <c r="AZ10821" s="61"/>
      <c r="BA10821" s="61"/>
    </row>
    <row r="10822" spans="39:53" x14ac:dyDescent="0.2">
      <c r="AM10822" s="61"/>
      <c r="AN10822" s="61"/>
      <c r="AO10822" s="171"/>
      <c r="AP10822" s="61"/>
      <c r="AQ10822" s="61"/>
      <c r="AR10822" s="61"/>
      <c r="AS10822" s="61"/>
      <c r="AT10822" s="61"/>
      <c r="AU10822" s="61"/>
      <c r="AV10822" s="61"/>
      <c r="AW10822" s="61"/>
      <c r="AX10822" s="61"/>
      <c r="AY10822" s="61"/>
      <c r="AZ10822" s="61"/>
      <c r="BA10822" s="61"/>
    </row>
    <row r="10823" spans="39:53" x14ac:dyDescent="0.2">
      <c r="AM10823" s="61"/>
      <c r="AN10823" s="61"/>
      <c r="AO10823" s="171"/>
      <c r="AP10823" s="61"/>
      <c r="AQ10823" s="61"/>
      <c r="AR10823" s="61"/>
      <c r="AS10823" s="61"/>
      <c r="AT10823" s="61"/>
      <c r="AU10823" s="61"/>
      <c r="AV10823" s="61"/>
      <c r="AW10823" s="61"/>
      <c r="AX10823" s="61"/>
      <c r="AY10823" s="61"/>
      <c r="AZ10823" s="61"/>
      <c r="BA10823" s="61"/>
    </row>
    <row r="10824" spans="39:53" x14ac:dyDescent="0.2">
      <c r="AM10824" s="61"/>
      <c r="AN10824" s="61"/>
      <c r="AO10824" s="171"/>
      <c r="AP10824" s="61"/>
      <c r="AQ10824" s="61"/>
      <c r="AR10824" s="61"/>
      <c r="AS10824" s="61"/>
      <c r="AT10824" s="61"/>
      <c r="AU10824" s="61"/>
      <c r="AV10824" s="61"/>
      <c r="AW10824" s="61"/>
      <c r="AX10824" s="61"/>
      <c r="AY10824" s="61"/>
      <c r="AZ10824" s="61"/>
      <c r="BA10824" s="61"/>
    </row>
    <row r="10825" spans="39:53" x14ac:dyDescent="0.2">
      <c r="AM10825" s="61"/>
      <c r="AN10825" s="61"/>
      <c r="AO10825" s="171"/>
      <c r="AP10825" s="61"/>
      <c r="AQ10825" s="61"/>
      <c r="AR10825" s="61"/>
      <c r="AS10825" s="61"/>
      <c r="AT10825" s="61"/>
      <c r="AU10825" s="61"/>
      <c r="AV10825" s="61"/>
      <c r="AW10825" s="61"/>
      <c r="AX10825" s="61"/>
      <c r="AY10825" s="61"/>
      <c r="AZ10825" s="61"/>
      <c r="BA10825" s="61"/>
    </row>
    <row r="10826" spans="39:53" x14ac:dyDescent="0.2">
      <c r="AM10826" s="61"/>
      <c r="AN10826" s="61"/>
      <c r="AO10826" s="171"/>
      <c r="AP10826" s="61"/>
      <c r="AQ10826" s="61"/>
      <c r="AR10826" s="61"/>
      <c r="AS10826" s="61"/>
      <c r="AT10826" s="61"/>
      <c r="AU10826" s="61"/>
      <c r="AV10826" s="61"/>
      <c r="AW10826" s="61"/>
      <c r="AX10826" s="61"/>
      <c r="AY10826" s="61"/>
      <c r="AZ10826" s="61"/>
      <c r="BA10826" s="61"/>
    </row>
    <row r="10827" spans="39:53" x14ac:dyDescent="0.2">
      <c r="AM10827" s="61"/>
      <c r="AN10827" s="61"/>
      <c r="AO10827" s="171"/>
      <c r="AP10827" s="61"/>
      <c r="AQ10827" s="61"/>
      <c r="AR10827" s="61"/>
      <c r="AS10827" s="61"/>
      <c r="AT10827" s="61"/>
      <c r="AU10827" s="61"/>
      <c r="AV10827" s="61"/>
      <c r="AW10827" s="61"/>
      <c r="AX10827" s="61"/>
      <c r="AY10827" s="61"/>
      <c r="AZ10827" s="61"/>
      <c r="BA10827" s="61"/>
    </row>
    <row r="10828" spans="39:53" x14ac:dyDescent="0.2">
      <c r="AM10828" s="61"/>
      <c r="AN10828" s="61"/>
      <c r="AO10828" s="171"/>
      <c r="AP10828" s="61"/>
      <c r="AQ10828" s="61"/>
      <c r="AR10828" s="61"/>
      <c r="AS10828" s="61"/>
      <c r="AT10828" s="61"/>
      <c r="AU10828" s="61"/>
      <c r="AV10828" s="61"/>
      <c r="AW10828" s="61"/>
      <c r="AX10828" s="61"/>
      <c r="AY10828" s="61"/>
      <c r="AZ10828" s="61"/>
      <c r="BA10828" s="61"/>
    </row>
    <row r="10829" spans="39:53" x14ac:dyDescent="0.2">
      <c r="AM10829" s="61"/>
      <c r="AN10829" s="61"/>
      <c r="AO10829" s="171"/>
      <c r="AP10829" s="61"/>
      <c r="AQ10829" s="61"/>
      <c r="AR10829" s="61"/>
      <c r="AS10829" s="61"/>
      <c r="AT10829" s="61"/>
      <c r="AU10829" s="61"/>
      <c r="AV10829" s="61"/>
      <c r="AW10829" s="61"/>
      <c r="AX10829" s="61"/>
      <c r="AY10829" s="61"/>
      <c r="AZ10829" s="61"/>
      <c r="BA10829" s="61"/>
    </row>
    <row r="10830" spans="39:53" x14ac:dyDescent="0.2">
      <c r="AM10830" s="61"/>
      <c r="AN10830" s="61"/>
      <c r="AO10830" s="171"/>
      <c r="AP10830" s="61"/>
      <c r="AQ10830" s="61"/>
      <c r="AR10830" s="61"/>
      <c r="AS10830" s="61"/>
      <c r="AT10830" s="61"/>
      <c r="AU10830" s="61"/>
      <c r="AV10830" s="61"/>
      <c r="AW10830" s="61"/>
      <c r="AX10830" s="61"/>
      <c r="AY10830" s="61"/>
      <c r="AZ10830" s="61"/>
      <c r="BA10830" s="61"/>
    </row>
    <row r="10831" spans="39:53" x14ac:dyDescent="0.2">
      <c r="AM10831" s="61"/>
      <c r="AN10831" s="61"/>
      <c r="AO10831" s="171"/>
      <c r="AP10831" s="61"/>
      <c r="AQ10831" s="61"/>
      <c r="AR10831" s="61"/>
      <c r="AS10831" s="61"/>
      <c r="AT10831" s="61"/>
      <c r="AU10831" s="61"/>
      <c r="AV10831" s="61"/>
      <c r="AW10831" s="61"/>
      <c r="AX10831" s="61"/>
      <c r="AY10831" s="61"/>
      <c r="AZ10831" s="61"/>
      <c r="BA10831" s="61"/>
    </row>
    <row r="10832" spans="39:53" x14ac:dyDescent="0.2">
      <c r="AM10832" s="61"/>
      <c r="AN10832" s="61"/>
      <c r="AO10832" s="171"/>
      <c r="AP10832" s="61"/>
      <c r="AQ10832" s="61"/>
      <c r="AR10832" s="61"/>
      <c r="AS10832" s="61"/>
      <c r="AT10832" s="61"/>
      <c r="AU10832" s="61"/>
      <c r="AV10832" s="61"/>
      <c r="AW10832" s="61"/>
      <c r="AX10832" s="61"/>
      <c r="AY10832" s="61"/>
      <c r="AZ10832" s="61"/>
      <c r="BA10832" s="61"/>
    </row>
    <row r="10833" spans="39:53" x14ac:dyDescent="0.2">
      <c r="AM10833" s="61"/>
      <c r="AN10833" s="61"/>
      <c r="AO10833" s="171"/>
      <c r="AP10833" s="61"/>
      <c r="AQ10833" s="61"/>
      <c r="AR10833" s="61"/>
      <c r="AS10833" s="61"/>
      <c r="AT10833" s="61"/>
      <c r="AU10833" s="61"/>
      <c r="AV10833" s="61"/>
      <c r="AW10833" s="61"/>
      <c r="AX10833" s="61"/>
      <c r="AY10833" s="61"/>
      <c r="AZ10833" s="61"/>
      <c r="BA10833" s="61"/>
    </row>
    <row r="10834" spans="39:53" x14ac:dyDescent="0.2">
      <c r="AM10834" s="61"/>
      <c r="AN10834" s="61"/>
      <c r="AO10834" s="171"/>
      <c r="AP10834" s="61"/>
      <c r="AQ10834" s="61"/>
      <c r="AR10834" s="61"/>
      <c r="AS10834" s="61"/>
      <c r="AT10834" s="61"/>
      <c r="AU10834" s="61"/>
      <c r="AV10834" s="61"/>
      <c r="AW10834" s="61"/>
      <c r="AX10834" s="61"/>
      <c r="AY10834" s="61"/>
      <c r="AZ10834" s="61"/>
      <c r="BA10834" s="61"/>
    </row>
    <row r="10835" spans="39:53" x14ac:dyDescent="0.2">
      <c r="AM10835" s="61"/>
      <c r="AN10835" s="61"/>
      <c r="AO10835" s="171"/>
      <c r="AP10835" s="61"/>
      <c r="AQ10835" s="61"/>
      <c r="AR10835" s="61"/>
      <c r="AS10835" s="61"/>
      <c r="AT10835" s="61"/>
      <c r="AU10835" s="61"/>
      <c r="AV10835" s="61"/>
      <c r="AW10835" s="61"/>
      <c r="AX10835" s="61"/>
      <c r="AY10835" s="61"/>
      <c r="AZ10835" s="61"/>
      <c r="BA10835" s="61"/>
    </row>
    <row r="10836" spans="39:53" x14ac:dyDescent="0.2">
      <c r="AM10836" s="61"/>
      <c r="AN10836" s="61"/>
      <c r="AO10836" s="171"/>
      <c r="AP10836" s="61"/>
      <c r="AQ10836" s="61"/>
      <c r="AR10836" s="61"/>
      <c r="AS10836" s="61"/>
      <c r="AT10836" s="61"/>
      <c r="AU10836" s="61"/>
      <c r="AV10836" s="61"/>
      <c r="AW10836" s="61"/>
      <c r="AX10836" s="61"/>
      <c r="AY10836" s="61"/>
      <c r="AZ10836" s="61"/>
      <c r="BA10836" s="61"/>
    </row>
    <row r="10837" spans="39:53" x14ac:dyDescent="0.2">
      <c r="AM10837" s="61"/>
      <c r="AN10837" s="61"/>
      <c r="AO10837" s="171"/>
      <c r="AP10837" s="61"/>
      <c r="AQ10837" s="61"/>
      <c r="AR10837" s="61"/>
      <c r="AS10837" s="61"/>
      <c r="AT10837" s="61"/>
      <c r="AU10837" s="61"/>
      <c r="AV10837" s="61"/>
      <c r="AW10837" s="61"/>
      <c r="AX10837" s="61"/>
      <c r="AY10837" s="61"/>
      <c r="AZ10837" s="61"/>
      <c r="BA10837" s="61"/>
    </row>
    <row r="10838" spans="39:53" x14ac:dyDescent="0.2">
      <c r="AM10838" s="61"/>
      <c r="AN10838" s="61"/>
      <c r="AO10838" s="171"/>
      <c r="AP10838" s="61"/>
      <c r="AQ10838" s="61"/>
      <c r="AR10838" s="61"/>
      <c r="AS10838" s="61"/>
      <c r="AT10838" s="61"/>
      <c r="AU10838" s="61"/>
      <c r="AV10838" s="61"/>
      <c r="AW10838" s="61"/>
      <c r="AX10838" s="61"/>
      <c r="AY10838" s="61"/>
      <c r="AZ10838" s="61"/>
      <c r="BA10838" s="61"/>
    </row>
    <row r="10839" spans="39:53" x14ac:dyDescent="0.2">
      <c r="AM10839" s="61"/>
      <c r="AN10839" s="61"/>
      <c r="AO10839" s="171"/>
      <c r="AP10839" s="61"/>
      <c r="AQ10839" s="61"/>
      <c r="AR10839" s="61"/>
      <c r="AS10839" s="61"/>
      <c r="AT10839" s="61"/>
      <c r="AU10839" s="61"/>
      <c r="AV10839" s="61"/>
      <c r="AW10839" s="61"/>
      <c r="AX10839" s="61"/>
      <c r="AY10839" s="61"/>
      <c r="AZ10839" s="61"/>
      <c r="BA10839" s="61"/>
    </row>
    <row r="10840" spans="39:53" x14ac:dyDescent="0.2">
      <c r="AM10840" s="61"/>
      <c r="AN10840" s="61"/>
      <c r="AO10840" s="171"/>
      <c r="AP10840" s="61"/>
      <c r="AQ10840" s="61"/>
      <c r="AR10840" s="61"/>
      <c r="AS10840" s="61"/>
      <c r="AT10840" s="61"/>
      <c r="AU10840" s="61"/>
      <c r="AV10840" s="61"/>
      <c r="AW10840" s="61"/>
      <c r="AX10840" s="61"/>
      <c r="AY10840" s="61"/>
      <c r="AZ10840" s="61"/>
      <c r="BA10840" s="61"/>
    </row>
    <row r="10841" spans="39:53" x14ac:dyDescent="0.2">
      <c r="AM10841" s="61"/>
      <c r="AN10841" s="61"/>
      <c r="AO10841" s="171"/>
      <c r="AP10841" s="61"/>
      <c r="AQ10841" s="61"/>
      <c r="AR10841" s="61"/>
      <c r="AS10841" s="61"/>
      <c r="AT10841" s="61"/>
      <c r="AU10841" s="61"/>
      <c r="AV10841" s="61"/>
      <c r="AW10841" s="61"/>
      <c r="AX10841" s="61"/>
      <c r="AY10841" s="61"/>
      <c r="AZ10841" s="61"/>
      <c r="BA10841" s="61"/>
    </row>
    <row r="10842" spans="39:53" x14ac:dyDescent="0.2">
      <c r="AM10842" s="61"/>
      <c r="AN10842" s="61"/>
      <c r="AO10842" s="171"/>
      <c r="AP10842" s="61"/>
      <c r="AQ10842" s="61"/>
      <c r="AR10842" s="61"/>
      <c r="AS10842" s="61"/>
      <c r="AT10842" s="61"/>
      <c r="AU10842" s="61"/>
      <c r="AV10842" s="61"/>
      <c r="AW10842" s="61"/>
      <c r="AX10842" s="61"/>
      <c r="AY10842" s="61"/>
      <c r="AZ10842" s="61"/>
      <c r="BA10842" s="61"/>
    </row>
    <row r="10843" spans="39:53" x14ac:dyDescent="0.2">
      <c r="AM10843" s="61"/>
      <c r="AN10843" s="61"/>
      <c r="AO10843" s="171"/>
      <c r="AP10843" s="61"/>
      <c r="AQ10843" s="61"/>
      <c r="AR10843" s="61"/>
      <c r="AS10843" s="61"/>
      <c r="AT10843" s="61"/>
      <c r="AU10843" s="61"/>
      <c r="AV10843" s="61"/>
      <c r="AW10843" s="61"/>
      <c r="AX10843" s="61"/>
      <c r="AY10843" s="61"/>
      <c r="AZ10843" s="61"/>
      <c r="BA10843" s="61"/>
    </row>
    <row r="10844" spans="39:53" x14ac:dyDescent="0.2">
      <c r="AM10844" s="61"/>
      <c r="AN10844" s="61"/>
      <c r="AO10844" s="171"/>
      <c r="AP10844" s="61"/>
      <c r="AQ10844" s="61"/>
      <c r="AR10844" s="61"/>
      <c r="AS10844" s="61"/>
      <c r="AT10844" s="61"/>
      <c r="AU10844" s="61"/>
      <c r="AV10844" s="61"/>
      <c r="AW10844" s="61"/>
      <c r="AX10844" s="61"/>
      <c r="AY10844" s="61"/>
      <c r="AZ10844" s="61"/>
      <c r="BA10844" s="61"/>
    </row>
    <row r="10845" spans="39:53" x14ac:dyDescent="0.2">
      <c r="AM10845" s="61"/>
      <c r="AN10845" s="61"/>
      <c r="AO10845" s="171"/>
      <c r="AP10845" s="61"/>
      <c r="AQ10845" s="61"/>
      <c r="AR10845" s="61"/>
      <c r="AS10845" s="61"/>
      <c r="AT10845" s="61"/>
      <c r="AU10845" s="61"/>
      <c r="AV10845" s="61"/>
      <c r="AW10845" s="61"/>
      <c r="AX10845" s="61"/>
      <c r="AY10845" s="61"/>
      <c r="AZ10845" s="61"/>
      <c r="BA10845" s="61"/>
    </row>
    <row r="10846" spans="39:53" x14ac:dyDescent="0.2">
      <c r="AM10846" s="61"/>
      <c r="AN10846" s="61"/>
      <c r="AO10846" s="171"/>
      <c r="AP10846" s="61"/>
      <c r="AQ10846" s="61"/>
      <c r="AR10846" s="61"/>
      <c r="AS10846" s="61"/>
      <c r="AT10846" s="61"/>
      <c r="AU10846" s="61"/>
      <c r="AV10846" s="61"/>
      <c r="AW10846" s="61"/>
      <c r="AX10846" s="61"/>
      <c r="AY10846" s="61"/>
      <c r="AZ10846" s="61"/>
      <c r="BA10846" s="61"/>
    </row>
    <row r="10847" spans="39:53" x14ac:dyDescent="0.2">
      <c r="AM10847" s="61"/>
      <c r="AN10847" s="61"/>
      <c r="AO10847" s="171"/>
      <c r="AP10847" s="61"/>
      <c r="AQ10847" s="61"/>
      <c r="AR10847" s="61"/>
      <c r="AS10847" s="61"/>
      <c r="AT10847" s="61"/>
      <c r="AU10847" s="61"/>
      <c r="AV10847" s="61"/>
      <c r="AW10847" s="61"/>
      <c r="AX10847" s="61"/>
      <c r="AY10847" s="61"/>
      <c r="AZ10847" s="61"/>
      <c r="BA10847" s="61"/>
    </row>
    <row r="10848" spans="39:53" x14ac:dyDescent="0.2">
      <c r="AM10848" s="61"/>
      <c r="AN10848" s="61"/>
      <c r="AO10848" s="171"/>
      <c r="AP10848" s="61"/>
      <c r="AQ10848" s="61"/>
      <c r="AR10848" s="61"/>
      <c r="AS10848" s="61"/>
      <c r="AT10848" s="61"/>
      <c r="AU10848" s="61"/>
      <c r="AV10848" s="61"/>
      <c r="AW10848" s="61"/>
      <c r="AX10848" s="61"/>
      <c r="AY10848" s="61"/>
      <c r="AZ10848" s="61"/>
      <c r="BA10848" s="61"/>
    </row>
    <row r="10849" spans="39:53" x14ac:dyDescent="0.2">
      <c r="AM10849" s="61"/>
      <c r="AN10849" s="61"/>
      <c r="AO10849" s="171"/>
      <c r="AP10849" s="61"/>
      <c r="AQ10849" s="61"/>
      <c r="AR10849" s="61"/>
      <c r="AS10849" s="61"/>
      <c r="AT10849" s="61"/>
      <c r="AU10849" s="61"/>
      <c r="AV10849" s="61"/>
      <c r="AW10849" s="61"/>
      <c r="AX10849" s="61"/>
      <c r="AY10849" s="61"/>
      <c r="AZ10849" s="61"/>
      <c r="BA10849" s="61"/>
    </row>
    <row r="10850" spans="39:53" x14ac:dyDescent="0.2">
      <c r="AM10850" s="61"/>
      <c r="AN10850" s="61"/>
      <c r="AO10850" s="171"/>
      <c r="AP10850" s="61"/>
      <c r="AQ10850" s="61"/>
      <c r="AR10850" s="61"/>
      <c r="AS10850" s="61"/>
      <c r="AT10850" s="61"/>
      <c r="AU10850" s="61"/>
      <c r="AV10850" s="61"/>
      <c r="AW10850" s="61"/>
      <c r="AX10850" s="61"/>
      <c r="AY10850" s="61"/>
      <c r="AZ10850" s="61"/>
      <c r="BA10850" s="61"/>
    </row>
    <row r="10851" spans="39:53" x14ac:dyDescent="0.2">
      <c r="AM10851" s="61"/>
      <c r="AN10851" s="61"/>
      <c r="AO10851" s="171"/>
      <c r="AP10851" s="61"/>
      <c r="AQ10851" s="61"/>
      <c r="AR10851" s="61"/>
      <c r="AS10851" s="61"/>
      <c r="AT10851" s="61"/>
      <c r="AU10851" s="61"/>
      <c r="AV10851" s="61"/>
      <c r="AW10851" s="61"/>
      <c r="AX10851" s="61"/>
      <c r="AY10851" s="61"/>
      <c r="AZ10851" s="61"/>
      <c r="BA10851" s="61"/>
    </row>
    <row r="10852" spans="39:53" x14ac:dyDescent="0.2">
      <c r="AM10852" s="61"/>
      <c r="AN10852" s="61"/>
      <c r="AO10852" s="171"/>
      <c r="AP10852" s="61"/>
      <c r="AQ10852" s="61"/>
      <c r="AR10852" s="61"/>
      <c r="AS10852" s="61"/>
      <c r="AT10852" s="61"/>
      <c r="AU10852" s="61"/>
      <c r="AV10852" s="61"/>
      <c r="AW10852" s="61"/>
      <c r="AX10852" s="61"/>
      <c r="AY10852" s="61"/>
      <c r="AZ10852" s="61"/>
      <c r="BA10852" s="61"/>
    </row>
    <row r="10853" spans="39:53" x14ac:dyDescent="0.2">
      <c r="AM10853" s="61"/>
      <c r="AN10853" s="61"/>
      <c r="AO10853" s="171"/>
      <c r="AP10853" s="61"/>
      <c r="AQ10853" s="61"/>
      <c r="AR10853" s="61"/>
      <c r="AS10853" s="61"/>
      <c r="AT10853" s="61"/>
      <c r="AU10853" s="61"/>
      <c r="AV10853" s="61"/>
      <c r="AW10853" s="61"/>
      <c r="AX10853" s="61"/>
      <c r="AY10853" s="61"/>
      <c r="AZ10853" s="61"/>
      <c r="BA10853" s="61"/>
    </row>
    <row r="10854" spans="39:53" x14ac:dyDescent="0.2">
      <c r="AM10854" s="61"/>
      <c r="AN10854" s="61"/>
      <c r="AO10854" s="171"/>
      <c r="AP10854" s="61"/>
      <c r="AQ10854" s="61"/>
      <c r="AR10854" s="61"/>
      <c r="AS10854" s="61"/>
      <c r="AT10854" s="61"/>
      <c r="AU10854" s="61"/>
      <c r="AV10854" s="61"/>
      <c r="AW10854" s="61"/>
      <c r="AX10854" s="61"/>
      <c r="AY10854" s="61"/>
      <c r="AZ10854" s="61"/>
      <c r="BA10854" s="61"/>
    </row>
    <row r="10855" spans="39:53" x14ac:dyDescent="0.2">
      <c r="AM10855" s="61"/>
      <c r="AN10855" s="61"/>
      <c r="AO10855" s="171"/>
      <c r="AP10855" s="61"/>
      <c r="AQ10855" s="61"/>
      <c r="AR10855" s="61"/>
      <c r="AS10855" s="61"/>
      <c r="AT10855" s="61"/>
      <c r="AU10855" s="61"/>
      <c r="AV10855" s="61"/>
      <c r="AW10855" s="61"/>
      <c r="AX10855" s="61"/>
      <c r="AY10855" s="61"/>
      <c r="AZ10855" s="61"/>
      <c r="BA10855" s="61"/>
    </row>
    <row r="10856" spans="39:53" x14ac:dyDescent="0.2">
      <c r="AM10856" s="61"/>
      <c r="AN10856" s="61"/>
      <c r="AO10856" s="171"/>
      <c r="AP10856" s="61"/>
      <c r="AQ10856" s="61"/>
      <c r="AR10856" s="61"/>
      <c r="AS10856" s="61"/>
      <c r="AT10856" s="61"/>
      <c r="AU10856" s="61"/>
      <c r="AV10856" s="61"/>
      <c r="AW10856" s="61"/>
      <c r="AX10856" s="61"/>
      <c r="AY10856" s="61"/>
      <c r="AZ10856" s="61"/>
      <c r="BA10856" s="61"/>
    </row>
    <row r="10857" spans="39:53" x14ac:dyDescent="0.2">
      <c r="AM10857" s="61"/>
      <c r="AN10857" s="61"/>
      <c r="AO10857" s="171"/>
      <c r="AP10857" s="61"/>
      <c r="AQ10857" s="61"/>
      <c r="AR10857" s="61"/>
      <c r="AS10857" s="61"/>
      <c r="AT10857" s="61"/>
      <c r="AU10857" s="61"/>
      <c r="AV10857" s="61"/>
      <c r="AW10857" s="61"/>
      <c r="AX10857" s="61"/>
      <c r="AY10857" s="61"/>
      <c r="AZ10857" s="61"/>
      <c r="BA10857" s="61"/>
    </row>
    <row r="10858" spans="39:53" x14ac:dyDescent="0.2">
      <c r="AM10858" s="61"/>
      <c r="AN10858" s="61"/>
      <c r="AO10858" s="171"/>
      <c r="AP10858" s="61"/>
      <c r="AQ10858" s="61"/>
      <c r="AR10858" s="61"/>
      <c r="AS10858" s="61"/>
      <c r="AT10858" s="61"/>
      <c r="AU10858" s="61"/>
      <c r="AV10858" s="61"/>
      <c r="AW10858" s="61"/>
      <c r="AX10858" s="61"/>
      <c r="AY10858" s="61"/>
      <c r="AZ10858" s="61"/>
      <c r="BA10858" s="61"/>
    </row>
    <row r="10859" spans="39:53" x14ac:dyDescent="0.2">
      <c r="AM10859" s="61"/>
      <c r="AN10859" s="61"/>
      <c r="AO10859" s="171"/>
      <c r="AP10859" s="61"/>
      <c r="AQ10859" s="61"/>
      <c r="AR10859" s="61"/>
      <c r="AS10859" s="61"/>
      <c r="AT10859" s="61"/>
      <c r="AU10859" s="61"/>
      <c r="AV10859" s="61"/>
      <c r="AW10859" s="61"/>
      <c r="AX10859" s="61"/>
      <c r="AY10859" s="61"/>
      <c r="AZ10859" s="61"/>
      <c r="BA10859" s="61"/>
    </row>
    <row r="10860" spans="39:53" x14ac:dyDescent="0.2">
      <c r="AM10860" s="61"/>
      <c r="AN10860" s="61"/>
      <c r="AO10860" s="171"/>
      <c r="AP10860" s="61"/>
      <c r="AQ10860" s="61"/>
      <c r="AR10860" s="61"/>
      <c r="AS10860" s="61"/>
      <c r="AT10860" s="61"/>
      <c r="AU10860" s="61"/>
      <c r="AV10860" s="61"/>
      <c r="AW10860" s="61"/>
      <c r="AX10860" s="61"/>
      <c r="AY10860" s="61"/>
      <c r="AZ10860" s="61"/>
      <c r="BA10860" s="61"/>
    </row>
    <row r="10861" spans="39:53" x14ac:dyDescent="0.2">
      <c r="AM10861" s="61"/>
      <c r="AN10861" s="61"/>
      <c r="AO10861" s="171"/>
      <c r="AP10861" s="61"/>
      <c r="AQ10861" s="61"/>
      <c r="AR10861" s="61"/>
      <c r="AS10861" s="61"/>
      <c r="AT10861" s="61"/>
      <c r="AU10861" s="61"/>
      <c r="AV10861" s="61"/>
      <c r="AW10861" s="61"/>
      <c r="AX10861" s="61"/>
      <c r="AY10861" s="61"/>
      <c r="AZ10861" s="61"/>
      <c r="BA10861" s="61"/>
    </row>
    <row r="10862" spans="39:53" x14ac:dyDescent="0.2">
      <c r="AM10862" s="61"/>
      <c r="AN10862" s="61"/>
      <c r="AO10862" s="171"/>
      <c r="AP10862" s="61"/>
      <c r="AQ10862" s="61"/>
      <c r="AR10862" s="61"/>
      <c r="AS10862" s="61"/>
      <c r="AT10862" s="61"/>
      <c r="AU10862" s="61"/>
      <c r="AV10862" s="61"/>
      <c r="AW10862" s="61"/>
      <c r="AX10862" s="61"/>
      <c r="AY10862" s="61"/>
      <c r="AZ10862" s="61"/>
      <c r="BA10862" s="61"/>
    </row>
    <row r="10863" spans="39:53" x14ac:dyDescent="0.2">
      <c r="AM10863" s="61"/>
      <c r="AN10863" s="61"/>
      <c r="AO10863" s="171"/>
      <c r="AP10863" s="61"/>
      <c r="AQ10863" s="61"/>
      <c r="AR10863" s="61"/>
      <c r="AS10863" s="61"/>
      <c r="AT10863" s="61"/>
      <c r="AU10863" s="61"/>
      <c r="AV10863" s="61"/>
      <c r="AW10863" s="61"/>
      <c r="AX10863" s="61"/>
      <c r="AY10863" s="61"/>
      <c r="AZ10863" s="61"/>
      <c r="BA10863" s="61"/>
    </row>
    <row r="10864" spans="39:53" x14ac:dyDescent="0.2">
      <c r="AM10864" s="61"/>
      <c r="AN10864" s="61"/>
      <c r="AO10864" s="171"/>
      <c r="AP10864" s="61"/>
      <c r="AQ10864" s="61"/>
      <c r="AR10864" s="61"/>
      <c r="AS10864" s="61"/>
      <c r="AT10864" s="61"/>
      <c r="AU10864" s="61"/>
      <c r="AV10864" s="61"/>
      <c r="AW10864" s="61"/>
      <c r="AX10864" s="61"/>
      <c r="AY10864" s="61"/>
      <c r="AZ10864" s="61"/>
      <c r="BA10864" s="61"/>
    </row>
    <row r="10865" spans="39:53" x14ac:dyDescent="0.2">
      <c r="AM10865" s="61"/>
      <c r="AN10865" s="61"/>
      <c r="AO10865" s="171"/>
      <c r="AP10865" s="61"/>
      <c r="AQ10865" s="61"/>
      <c r="AR10865" s="61"/>
      <c r="AS10865" s="61"/>
      <c r="AT10865" s="61"/>
      <c r="AU10865" s="61"/>
      <c r="AV10865" s="61"/>
      <c r="AW10865" s="61"/>
      <c r="AX10865" s="61"/>
      <c r="AY10865" s="61"/>
      <c r="AZ10865" s="61"/>
      <c r="BA10865" s="61"/>
    </row>
    <row r="10866" spans="39:53" x14ac:dyDescent="0.2">
      <c r="AM10866" s="61"/>
      <c r="AN10866" s="61"/>
      <c r="AO10866" s="171"/>
      <c r="AP10866" s="61"/>
      <c r="AQ10866" s="61"/>
      <c r="AR10866" s="61"/>
      <c r="AS10866" s="61"/>
      <c r="AT10866" s="61"/>
      <c r="AU10866" s="61"/>
      <c r="AV10866" s="61"/>
      <c r="AW10866" s="61"/>
      <c r="AX10866" s="61"/>
      <c r="AY10866" s="61"/>
      <c r="AZ10866" s="61"/>
      <c r="BA10866" s="61"/>
    </row>
    <row r="10867" spans="39:53" x14ac:dyDescent="0.2">
      <c r="AM10867" s="61"/>
      <c r="AN10867" s="61"/>
      <c r="AO10867" s="171"/>
      <c r="AP10867" s="61"/>
      <c r="AQ10867" s="61"/>
      <c r="AR10867" s="61"/>
      <c r="AS10867" s="61"/>
      <c r="AT10867" s="61"/>
      <c r="AU10867" s="61"/>
      <c r="AV10867" s="61"/>
      <c r="AW10867" s="61"/>
      <c r="AX10867" s="61"/>
      <c r="AY10867" s="61"/>
      <c r="AZ10867" s="61"/>
      <c r="BA10867" s="61"/>
    </row>
    <row r="10868" spans="39:53" x14ac:dyDescent="0.2">
      <c r="AM10868" s="61"/>
      <c r="AN10868" s="61"/>
      <c r="AO10868" s="171"/>
      <c r="AP10868" s="61"/>
      <c r="AQ10868" s="61"/>
      <c r="AR10868" s="61"/>
      <c r="AS10868" s="61"/>
      <c r="AT10868" s="61"/>
      <c r="AU10868" s="61"/>
      <c r="AV10868" s="61"/>
      <c r="AW10868" s="61"/>
      <c r="AX10868" s="61"/>
      <c r="AY10868" s="61"/>
      <c r="AZ10868" s="61"/>
      <c r="BA10868" s="61"/>
    </row>
    <row r="10869" spans="39:53" x14ac:dyDescent="0.2">
      <c r="AM10869" s="61"/>
      <c r="AN10869" s="61"/>
      <c r="AO10869" s="171"/>
      <c r="AP10869" s="61"/>
      <c r="AQ10869" s="61"/>
      <c r="AR10869" s="61"/>
      <c r="AS10869" s="61"/>
      <c r="AT10869" s="61"/>
      <c r="AU10869" s="61"/>
      <c r="AV10869" s="61"/>
      <c r="AW10869" s="61"/>
      <c r="AX10869" s="61"/>
      <c r="AY10869" s="61"/>
      <c r="AZ10869" s="61"/>
      <c r="BA10869" s="61"/>
    </row>
    <row r="10870" spans="39:53" x14ac:dyDescent="0.2">
      <c r="AM10870" s="61"/>
      <c r="AN10870" s="61"/>
      <c r="AO10870" s="171"/>
      <c r="AP10870" s="61"/>
      <c r="AQ10870" s="61"/>
      <c r="AR10870" s="61"/>
      <c r="AS10870" s="61"/>
      <c r="AT10870" s="61"/>
      <c r="AU10870" s="61"/>
      <c r="AV10870" s="61"/>
      <c r="AW10870" s="61"/>
      <c r="AX10870" s="61"/>
      <c r="AY10870" s="61"/>
      <c r="AZ10870" s="61"/>
      <c r="BA10870" s="61"/>
    </row>
    <row r="10871" spans="39:53" x14ac:dyDescent="0.2">
      <c r="AM10871" s="61"/>
      <c r="AN10871" s="61"/>
      <c r="AO10871" s="171"/>
      <c r="AP10871" s="61"/>
      <c r="AQ10871" s="61"/>
      <c r="AR10871" s="61"/>
      <c r="AS10871" s="61"/>
      <c r="AT10871" s="61"/>
      <c r="AU10871" s="61"/>
      <c r="AV10871" s="61"/>
      <c r="AW10871" s="61"/>
      <c r="AX10871" s="61"/>
      <c r="AY10871" s="61"/>
      <c r="AZ10871" s="61"/>
      <c r="BA10871" s="61"/>
    </row>
    <row r="10872" spans="39:53" x14ac:dyDescent="0.2">
      <c r="AM10872" s="61"/>
      <c r="AN10872" s="61"/>
      <c r="AO10872" s="171"/>
      <c r="AP10872" s="61"/>
      <c r="AQ10872" s="61"/>
      <c r="AR10872" s="61"/>
      <c r="AS10872" s="61"/>
      <c r="AT10872" s="61"/>
      <c r="AU10872" s="61"/>
      <c r="AV10872" s="61"/>
      <c r="AW10872" s="61"/>
      <c r="AX10872" s="61"/>
      <c r="AY10872" s="61"/>
      <c r="AZ10872" s="61"/>
      <c r="BA10872" s="61"/>
    </row>
    <row r="10873" spans="39:53" x14ac:dyDescent="0.2">
      <c r="AM10873" s="61"/>
      <c r="AN10873" s="61"/>
      <c r="AO10873" s="171"/>
      <c r="AP10873" s="61"/>
      <c r="AQ10873" s="61"/>
      <c r="AR10873" s="61"/>
      <c r="AS10873" s="61"/>
      <c r="AT10873" s="61"/>
      <c r="AU10873" s="61"/>
      <c r="AV10873" s="61"/>
      <c r="AW10873" s="61"/>
      <c r="AX10873" s="61"/>
      <c r="AY10873" s="61"/>
      <c r="AZ10873" s="61"/>
      <c r="BA10873" s="61"/>
    </row>
    <row r="10874" spans="39:53" x14ac:dyDescent="0.2">
      <c r="AM10874" s="61"/>
      <c r="AN10874" s="61"/>
      <c r="AO10874" s="171"/>
      <c r="AP10874" s="61"/>
      <c r="AQ10874" s="61"/>
      <c r="AR10874" s="61"/>
      <c r="AS10874" s="61"/>
      <c r="AT10874" s="61"/>
      <c r="AU10874" s="61"/>
      <c r="AV10874" s="61"/>
      <c r="AW10874" s="61"/>
      <c r="AX10874" s="61"/>
      <c r="AY10874" s="61"/>
      <c r="AZ10874" s="61"/>
      <c r="BA10874" s="61"/>
    </row>
    <row r="10875" spans="39:53" x14ac:dyDescent="0.2">
      <c r="AM10875" s="61"/>
      <c r="AN10875" s="61"/>
      <c r="AO10875" s="171"/>
      <c r="AP10875" s="61"/>
      <c r="AQ10875" s="61"/>
      <c r="AR10875" s="61"/>
      <c r="AS10875" s="61"/>
      <c r="AT10875" s="61"/>
      <c r="AU10875" s="61"/>
      <c r="AV10875" s="61"/>
      <c r="AW10875" s="61"/>
      <c r="AX10875" s="61"/>
      <c r="AY10875" s="61"/>
      <c r="AZ10875" s="61"/>
      <c r="BA10875" s="61"/>
    </row>
    <row r="10876" spans="39:53" x14ac:dyDescent="0.2">
      <c r="AM10876" s="61"/>
      <c r="AN10876" s="61"/>
      <c r="AO10876" s="171"/>
      <c r="AP10876" s="61"/>
      <c r="AQ10876" s="61"/>
      <c r="AR10876" s="61"/>
      <c r="AS10876" s="61"/>
      <c r="AT10876" s="61"/>
      <c r="AU10876" s="61"/>
      <c r="AV10876" s="61"/>
      <c r="AW10876" s="61"/>
      <c r="AX10876" s="61"/>
      <c r="AY10876" s="61"/>
      <c r="AZ10876" s="61"/>
      <c r="BA10876" s="61"/>
    </row>
    <row r="10877" spans="39:53" x14ac:dyDescent="0.2">
      <c r="AM10877" s="61"/>
      <c r="AN10877" s="61"/>
      <c r="AO10877" s="171"/>
      <c r="AP10877" s="61"/>
      <c r="AQ10877" s="61"/>
      <c r="AR10877" s="61"/>
      <c r="AS10877" s="61"/>
      <c r="AT10877" s="61"/>
      <c r="AU10877" s="61"/>
      <c r="AV10877" s="61"/>
      <c r="AW10877" s="61"/>
      <c r="AX10877" s="61"/>
      <c r="AY10877" s="61"/>
      <c r="AZ10877" s="61"/>
      <c r="BA10877" s="61"/>
    </row>
    <row r="10878" spans="39:53" x14ac:dyDescent="0.2">
      <c r="AM10878" s="61"/>
      <c r="AN10878" s="61"/>
      <c r="AO10878" s="171"/>
      <c r="AP10878" s="61"/>
      <c r="AQ10878" s="61"/>
      <c r="AR10878" s="61"/>
      <c r="AS10878" s="61"/>
      <c r="AT10878" s="61"/>
      <c r="AU10878" s="61"/>
      <c r="AV10878" s="61"/>
      <c r="AW10878" s="61"/>
      <c r="AX10878" s="61"/>
      <c r="AY10878" s="61"/>
      <c r="AZ10878" s="61"/>
      <c r="BA10878" s="61"/>
    </row>
    <row r="10879" spans="39:53" x14ac:dyDescent="0.2">
      <c r="AM10879" s="61"/>
      <c r="AN10879" s="61"/>
      <c r="AO10879" s="171"/>
      <c r="AP10879" s="61"/>
      <c r="AQ10879" s="61"/>
      <c r="AR10879" s="61"/>
      <c r="AS10879" s="61"/>
      <c r="AT10879" s="61"/>
      <c r="AU10879" s="61"/>
      <c r="AV10879" s="61"/>
      <c r="AW10879" s="61"/>
      <c r="AX10879" s="61"/>
      <c r="AY10879" s="61"/>
      <c r="AZ10879" s="61"/>
      <c r="BA10879" s="61"/>
    </row>
    <row r="10880" spans="39:53" x14ac:dyDescent="0.2">
      <c r="AM10880" s="61"/>
      <c r="AN10880" s="61"/>
      <c r="AO10880" s="171"/>
      <c r="AP10880" s="61"/>
      <c r="AQ10880" s="61"/>
      <c r="AR10880" s="61"/>
      <c r="AS10880" s="61"/>
      <c r="AT10880" s="61"/>
      <c r="AU10880" s="61"/>
      <c r="AV10880" s="61"/>
      <c r="AW10880" s="61"/>
      <c r="AX10880" s="61"/>
      <c r="AY10880" s="61"/>
      <c r="AZ10880" s="61"/>
      <c r="BA10880" s="61"/>
    </row>
    <row r="10881" spans="39:53" x14ac:dyDescent="0.2">
      <c r="AM10881" s="61"/>
      <c r="AN10881" s="61"/>
      <c r="AO10881" s="171"/>
      <c r="AP10881" s="61"/>
      <c r="AQ10881" s="61"/>
      <c r="AR10881" s="61"/>
      <c r="AS10881" s="61"/>
      <c r="AT10881" s="61"/>
      <c r="AU10881" s="61"/>
      <c r="AV10881" s="61"/>
      <c r="AW10881" s="61"/>
      <c r="AX10881" s="61"/>
      <c r="AY10881" s="61"/>
      <c r="AZ10881" s="61"/>
      <c r="BA10881" s="61"/>
    </row>
    <row r="10882" spans="39:53" x14ac:dyDescent="0.2">
      <c r="AM10882" s="61"/>
      <c r="AN10882" s="61"/>
      <c r="AO10882" s="171"/>
      <c r="AP10882" s="61"/>
      <c r="AQ10882" s="61"/>
      <c r="AR10882" s="61"/>
      <c r="AS10882" s="61"/>
      <c r="AT10882" s="61"/>
      <c r="AU10882" s="61"/>
      <c r="AV10882" s="61"/>
      <c r="AW10882" s="61"/>
      <c r="AX10882" s="61"/>
      <c r="AY10882" s="61"/>
      <c r="AZ10882" s="61"/>
      <c r="BA10882" s="61"/>
    </row>
    <row r="10883" spans="39:53" x14ac:dyDescent="0.2">
      <c r="AM10883" s="61"/>
      <c r="AN10883" s="61"/>
      <c r="AO10883" s="171"/>
      <c r="AP10883" s="61"/>
      <c r="AQ10883" s="61"/>
      <c r="AR10883" s="61"/>
      <c r="AS10883" s="61"/>
      <c r="AT10883" s="61"/>
      <c r="AU10883" s="61"/>
      <c r="AV10883" s="61"/>
      <c r="AW10883" s="61"/>
      <c r="AX10883" s="61"/>
      <c r="AY10883" s="61"/>
      <c r="AZ10883" s="61"/>
      <c r="BA10883" s="61"/>
    </row>
    <row r="10884" spans="39:53" x14ac:dyDescent="0.2">
      <c r="AM10884" s="61"/>
      <c r="AN10884" s="61"/>
      <c r="AO10884" s="171"/>
      <c r="AP10884" s="61"/>
      <c r="AQ10884" s="61"/>
      <c r="AR10884" s="61"/>
      <c r="AS10884" s="61"/>
      <c r="AT10884" s="61"/>
      <c r="AU10884" s="61"/>
      <c r="AV10884" s="61"/>
      <c r="AW10884" s="61"/>
      <c r="AX10884" s="61"/>
      <c r="AY10884" s="61"/>
      <c r="AZ10884" s="61"/>
      <c r="BA10884" s="61"/>
    </row>
    <row r="10885" spans="39:53" x14ac:dyDescent="0.2">
      <c r="AM10885" s="61"/>
      <c r="AN10885" s="61"/>
      <c r="AO10885" s="171"/>
      <c r="AP10885" s="61"/>
      <c r="AQ10885" s="61"/>
      <c r="AR10885" s="61"/>
      <c r="AS10885" s="61"/>
      <c r="AT10885" s="61"/>
      <c r="AU10885" s="61"/>
      <c r="AV10885" s="61"/>
      <c r="AW10885" s="61"/>
      <c r="AX10885" s="61"/>
      <c r="AY10885" s="61"/>
      <c r="AZ10885" s="61"/>
      <c r="BA10885" s="61"/>
    </row>
    <row r="10886" spans="39:53" x14ac:dyDescent="0.2">
      <c r="AM10886" s="61"/>
      <c r="AN10886" s="61"/>
      <c r="AO10886" s="171"/>
      <c r="AP10886" s="61"/>
      <c r="AQ10886" s="61"/>
      <c r="AR10886" s="61"/>
      <c r="AS10886" s="61"/>
      <c r="AT10886" s="61"/>
      <c r="AU10886" s="61"/>
      <c r="AV10886" s="61"/>
      <c r="AW10886" s="61"/>
      <c r="AX10886" s="61"/>
      <c r="AY10886" s="61"/>
      <c r="AZ10886" s="61"/>
      <c r="BA10886" s="61"/>
    </row>
    <row r="10887" spans="39:53" x14ac:dyDescent="0.2">
      <c r="AM10887" s="61"/>
      <c r="AN10887" s="61"/>
      <c r="AO10887" s="171"/>
      <c r="AP10887" s="61"/>
      <c r="AQ10887" s="61"/>
      <c r="AR10887" s="61"/>
      <c r="AS10887" s="61"/>
      <c r="AT10887" s="61"/>
      <c r="AU10887" s="61"/>
      <c r="AV10887" s="61"/>
      <c r="AW10887" s="61"/>
      <c r="AX10887" s="61"/>
      <c r="AY10887" s="61"/>
      <c r="AZ10887" s="61"/>
      <c r="BA10887" s="61"/>
    </row>
    <row r="10888" spans="39:53" x14ac:dyDescent="0.2">
      <c r="AM10888" s="61"/>
      <c r="AN10888" s="61"/>
      <c r="AO10888" s="171"/>
      <c r="AP10888" s="61"/>
      <c r="AQ10888" s="61"/>
      <c r="AR10888" s="61"/>
      <c r="AS10888" s="61"/>
      <c r="AT10888" s="61"/>
      <c r="AU10888" s="61"/>
      <c r="AV10888" s="61"/>
      <c r="AW10888" s="61"/>
      <c r="AX10888" s="61"/>
      <c r="AY10888" s="61"/>
      <c r="AZ10888" s="61"/>
      <c r="BA10888" s="61"/>
    </row>
    <row r="10889" spans="39:53" x14ac:dyDescent="0.2">
      <c r="AM10889" s="61"/>
      <c r="AN10889" s="61"/>
      <c r="AO10889" s="171"/>
      <c r="AP10889" s="61"/>
      <c r="AQ10889" s="61"/>
      <c r="AR10889" s="61"/>
      <c r="AS10889" s="61"/>
      <c r="AT10889" s="61"/>
      <c r="AU10889" s="61"/>
      <c r="AV10889" s="61"/>
      <c r="AW10889" s="61"/>
      <c r="AX10889" s="61"/>
      <c r="AY10889" s="61"/>
      <c r="AZ10889" s="61"/>
      <c r="BA10889" s="61"/>
    </row>
    <row r="10890" spans="39:53" x14ac:dyDescent="0.2">
      <c r="AM10890" s="61"/>
      <c r="AN10890" s="61"/>
      <c r="AO10890" s="171"/>
      <c r="AP10890" s="61"/>
      <c r="AQ10890" s="61"/>
      <c r="AR10890" s="61"/>
      <c r="AS10890" s="61"/>
      <c r="AT10890" s="61"/>
      <c r="AU10890" s="61"/>
      <c r="AV10890" s="61"/>
      <c r="AW10890" s="61"/>
      <c r="AX10890" s="61"/>
      <c r="AY10890" s="61"/>
      <c r="AZ10890" s="61"/>
      <c r="BA10890" s="61"/>
    </row>
    <row r="10891" spans="39:53" x14ac:dyDescent="0.2">
      <c r="AM10891" s="61"/>
      <c r="AN10891" s="61"/>
      <c r="AO10891" s="171"/>
      <c r="AP10891" s="61"/>
      <c r="AQ10891" s="61"/>
      <c r="AR10891" s="61"/>
      <c r="AS10891" s="61"/>
      <c r="AT10891" s="61"/>
      <c r="AU10891" s="61"/>
      <c r="AV10891" s="61"/>
      <c r="AW10891" s="61"/>
      <c r="AX10891" s="61"/>
      <c r="AY10891" s="61"/>
      <c r="AZ10891" s="61"/>
      <c r="BA10891" s="61"/>
    </row>
    <row r="10892" spans="39:53" x14ac:dyDescent="0.2">
      <c r="AM10892" s="61"/>
      <c r="AN10892" s="61"/>
      <c r="AO10892" s="171"/>
      <c r="AP10892" s="61"/>
      <c r="AQ10892" s="61"/>
      <c r="AR10892" s="61"/>
      <c r="AS10892" s="61"/>
      <c r="AT10892" s="61"/>
      <c r="AU10892" s="61"/>
      <c r="AV10892" s="61"/>
      <c r="AW10892" s="61"/>
      <c r="AX10892" s="61"/>
      <c r="AY10892" s="61"/>
      <c r="AZ10892" s="61"/>
      <c r="BA10892" s="61"/>
    </row>
    <row r="10893" spans="39:53" x14ac:dyDescent="0.2">
      <c r="AM10893" s="61"/>
      <c r="AN10893" s="61"/>
      <c r="AO10893" s="171"/>
      <c r="AP10893" s="61"/>
      <c r="AQ10893" s="61"/>
      <c r="AR10893" s="61"/>
      <c r="AS10893" s="61"/>
      <c r="AT10893" s="61"/>
      <c r="AU10893" s="61"/>
      <c r="AV10893" s="61"/>
      <c r="AW10893" s="61"/>
      <c r="AX10893" s="61"/>
      <c r="AY10893" s="61"/>
      <c r="AZ10893" s="61"/>
      <c r="BA10893" s="61"/>
    </row>
    <row r="10894" spans="39:53" x14ac:dyDescent="0.2">
      <c r="AM10894" s="61"/>
      <c r="AN10894" s="61"/>
      <c r="AO10894" s="171"/>
      <c r="AP10894" s="61"/>
      <c r="AQ10894" s="61"/>
      <c r="AR10894" s="61"/>
      <c r="AS10894" s="61"/>
      <c r="AT10894" s="61"/>
      <c r="AU10894" s="61"/>
      <c r="AV10894" s="61"/>
      <c r="AW10894" s="61"/>
      <c r="AX10894" s="61"/>
      <c r="AY10894" s="61"/>
      <c r="AZ10894" s="61"/>
      <c r="BA10894" s="61"/>
    </row>
    <row r="10895" spans="39:53" x14ac:dyDescent="0.2">
      <c r="AM10895" s="61"/>
      <c r="AN10895" s="61"/>
      <c r="AO10895" s="171"/>
      <c r="AP10895" s="61"/>
      <c r="AQ10895" s="61"/>
      <c r="AR10895" s="61"/>
      <c r="AS10895" s="61"/>
      <c r="AT10895" s="61"/>
      <c r="AU10895" s="61"/>
      <c r="AV10895" s="61"/>
      <c r="AW10895" s="61"/>
      <c r="AX10895" s="61"/>
      <c r="AY10895" s="61"/>
      <c r="AZ10895" s="61"/>
      <c r="BA10895" s="61"/>
    </row>
    <row r="10896" spans="39:53" x14ac:dyDescent="0.2">
      <c r="AM10896" s="61"/>
      <c r="AN10896" s="61"/>
      <c r="AO10896" s="171"/>
      <c r="AP10896" s="61"/>
      <c r="AQ10896" s="61"/>
      <c r="AR10896" s="61"/>
      <c r="AS10896" s="61"/>
      <c r="AT10896" s="61"/>
      <c r="AU10896" s="61"/>
      <c r="AV10896" s="61"/>
      <c r="AW10896" s="61"/>
      <c r="AX10896" s="61"/>
      <c r="AY10896" s="61"/>
      <c r="AZ10896" s="61"/>
      <c r="BA10896" s="61"/>
    </row>
    <row r="10897" spans="39:53" x14ac:dyDescent="0.2">
      <c r="AM10897" s="61"/>
      <c r="AN10897" s="61"/>
      <c r="AO10897" s="171"/>
      <c r="AP10897" s="61"/>
      <c r="AQ10897" s="61"/>
      <c r="AR10897" s="61"/>
      <c r="AS10897" s="61"/>
      <c r="AT10897" s="61"/>
      <c r="AU10897" s="61"/>
      <c r="AV10897" s="61"/>
      <c r="AW10897" s="61"/>
      <c r="AX10897" s="61"/>
      <c r="AY10897" s="61"/>
      <c r="AZ10897" s="61"/>
      <c r="BA10897" s="61"/>
    </row>
    <row r="10898" spans="39:53" x14ac:dyDescent="0.2">
      <c r="AM10898" s="61"/>
      <c r="AN10898" s="61"/>
      <c r="AO10898" s="171"/>
      <c r="AP10898" s="61"/>
      <c r="AQ10898" s="61"/>
      <c r="AR10898" s="61"/>
      <c r="AS10898" s="61"/>
      <c r="AT10898" s="61"/>
      <c r="AU10898" s="61"/>
      <c r="AV10898" s="61"/>
      <c r="AW10898" s="61"/>
      <c r="AX10898" s="61"/>
      <c r="AY10898" s="61"/>
      <c r="AZ10898" s="61"/>
      <c r="BA10898" s="61"/>
    </row>
    <row r="10899" spans="39:53" x14ac:dyDescent="0.2">
      <c r="AM10899" s="61"/>
      <c r="AN10899" s="61"/>
      <c r="AO10899" s="171"/>
      <c r="AP10899" s="61"/>
      <c r="AQ10899" s="61"/>
      <c r="AR10899" s="61"/>
      <c r="AS10899" s="61"/>
      <c r="AT10899" s="61"/>
      <c r="AU10899" s="61"/>
      <c r="AV10899" s="61"/>
      <c r="AW10899" s="61"/>
      <c r="AX10899" s="61"/>
      <c r="AY10899" s="61"/>
      <c r="AZ10899" s="61"/>
      <c r="BA10899" s="61"/>
    </row>
    <row r="10900" spans="39:53" x14ac:dyDescent="0.2">
      <c r="AM10900" s="61"/>
      <c r="AN10900" s="61"/>
      <c r="AO10900" s="171"/>
      <c r="AP10900" s="61"/>
      <c r="AQ10900" s="61"/>
      <c r="AR10900" s="61"/>
      <c r="AS10900" s="61"/>
      <c r="AT10900" s="61"/>
      <c r="AU10900" s="61"/>
      <c r="AV10900" s="61"/>
      <c r="AW10900" s="61"/>
      <c r="AX10900" s="61"/>
      <c r="AY10900" s="61"/>
      <c r="AZ10900" s="61"/>
      <c r="BA10900" s="61"/>
    </row>
    <row r="10901" spans="39:53" x14ac:dyDescent="0.2">
      <c r="AM10901" s="61"/>
      <c r="AN10901" s="61"/>
      <c r="AO10901" s="171"/>
      <c r="AP10901" s="61"/>
      <c r="AQ10901" s="61"/>
      <c r="AR10901" s="61"/>
      <c r="AS10901" s="61"/>
      <c r="AT10901" s="61"/>
      <c r="AU10901" s="61"/>
      <c r="AV10901" s="61"/>
      <c r="AW10901" s="61"/>
      <c r="AX10901" s="61"/>
      <c r="AY10901" s="61"/>
      <c r="AZ10901" s="61"/>
      <c r="BA10901" s="61"/>
    </row>
    <row r="10902" spans="39:53" x14ac:dyDescent="0.2">
      <c r="AM10902" s="61"/>
      <c r="AN10902" s="61"/>
      <c r="AO10902" s="171"/>
      <c r="AP10902" s="61"/>
      <c r="AQ10902" s="61"/>
      <c r="AR10902" s="61"/>
      <c r="AS10902" s="61"/>
      <c r="AT10902" s="61"/>
      <c r="AU10902" s="61"/>
      <c r="AV10902" s="61"/>
      <c r="AW10902" s="61"/>
      <c r="AX10902" s="61"/>
      <c r="AY10902" s="61"/>
      <c r="AZ10902" s="61"/>
      <c r="BA10902" s="61"/>
    </row>
    <row r="10903" spans="39:53" x14ac:dyDescent="0.2">
      <c r="AM10903" s="61"/>
      <c r="AN10903" s="61"/>
      <c r="AO10903" s="171"/>
      <c r="AP10903" s="61"/>
      <c r="AQ10903" s="61"/>
      <c r="AR10903" s="61"/>
      <c r="AS10903" s="61"/>
      <c r="AT10903" s="61"/>
      <c r="AU10903" s="61"/>
      <c r="AV10903" s="61"/>
      <c r="AW10903" s="61"/>
      <c r="AX10903" s="61"/>
      <c r="AY10903" s="61"/>
      <c r="AZ10903" s="61"/>
      <c r="BA10903" s="61"/>
    </row>
    <row r="10904" spans="39:53" x14ac:dyDescent="0.2">
      <c r="AM10904" s="61"/>
      <c r="AN10904" s="61"/>
      <c r="AO10904" s="171"/>
      <c r="AP10904" s="61"/>
      <c r="AQ10904" s="61"/>
      <c r="AR10904" s="61"/>
      <c r="AS10904" s="61"/>
      <c r="AT10904" s="61"/>
      <c r="AU10904" s="61"/>
      <c r="AV10904" s="61"/>
      <c r="AW10904" s="61"/>
      <c r="AX10904" s="61"/>
      <c r="AY10904" s="61"/>
      <c r="AZ10904" s="61"/>
      <c r="BA10904" s="61"/>
    </row>
    <row r="10905" spans="39:53" x14ac:dyDescent="0.2">
      <c r="AM10905" s="61"/>
      <c r="AN10905" s="61"/>
      <c r="AO10905" s="171"/>
      <c r="AP10905" s="61"/>
      <c r="AQ10905" s="61"/>
      <c r="AR10905" s="61"/>
      <c r="AS10905" s="61"/>
      <c r="AT10905" s="61"/>
      <c r="AU10905" s="61"/>
      <c r="AV10905" s="61"/>
      <c r="AW10905" s="61"/>
      <c r="AX10905" s="61"/>
      <c r="AY10905" s="61"/>
      <c r="AZ10905" s="61"/>
      <c r="BA10905" s="61"/>
    </row>
    <row r="10906" spans="39:53" x14ac:dyDescent="0.2">
      <c r="AM10906" s="61"/>
      <c r="AN10906" s="61"/>
      <c r="AO10906" s="171"/>
      <c r="AP10906" s="61"/>
      <c r="AQ10906" s="61"/>
      <c r="AR10906" s="61"/>
      <c r="AS10906" s="61"/>
      <c r="AT10906" s="61"/>
      <c r="AU10906" s="61"/>
      <c r="AV10906" s="61"/>
      <c r="AW10906" s="61"/>
      <c r="AX10906" s="61"/>
      <c r="AY10906" s="61"/>
      <c r="AZ10906" s="61"/>
      <c r="BA10906" s="61"/>
    </row>
    <row r="10907" spans="39:53" x14ac:dyDescent="0.2">
      <c r="AM10907" s="61"/>
      <c r="AN10907" s="61"/>
      <c r="AO10907" s="171"/>
      <c r="AP10907" s="61"/>
      <c r="AQ10907" s="61"/>
      <c r="AR10907" s="61"/>
      <c r="AS10907" s="61"/>
      <c r="AT10907" s="61"/>
      <c r="AU10907" s="61"/>
      <c r="AV10907" s="61"/>
      <c r="AW10907" s="61"/>
      <c r="AX10907" s="61"/>
      <c r="AY10907" s="61"/>
      <c r="AZ10907" s="61"/>
      <c r="BA10907" s="61"/>
    </row>
    <row r="10908" spans="39:53" x14ac:dyDescent="0.2">
      <c r="AM10908" s="61"/>
      <c r="AN10908" s="61"/>
      <c r="AO10908" s="171"/>
      <c r="AP10908" s="61"/>
      <c r="AQ10908" s="61"/>
      <c r="AR10908" s="61"/>
      <c r="AS10908" s="61"/>
      <c r="AT10908" s="61"/>
      <c r="AU10908" s="61"/>
      <c r="AV10908" s="61"/>
      <c r="AW10908" s="61"/>
      <c r="AX10908" s="61"/>
      <c r="AY10908" s="61"/>
      <c r="AZ10908" s="61"/>
      <c r="BA10908" s="61"/>
    </row>
    <row r="10909" spans="39:53" x14ac:dyDescent="0.2">
      <c r="AM10909" s="61"/>
      <c r="AN10909" s="61"/>
      <c r="AO10909" s="171"/>
      <c r="AP10909" s="61"/>
      <c r="AQ10909" s="61"/>
      <c r="AR10909" s="61"/>
      <c r="AS10909" s="61"/>
      <c r="AT10909" s="61"/>
      <c r="AU10909" s="61"/>
      <c r="AV10909" s="61"/>
      <c r="AW10909" s="61"/>
      <c r="AX10909" s="61"/>
      <c r="AY10909" s="61"/>
      <c r="AZ10909" s="61"/>
      <c r="BA10909" s="61"/>
    </row>
    <row r="10910" spans="39:53" x14ac:dyDescent="0.2">
      <c r="AM10910" s="61"/>
      <c r="AN10910" s="61"/>
      <c r="AO10910" s="171"/>
      <c r="AP10910" s="61"/>
      <c r="AQ10910" s="61"/>
      <c r="AR10910" s="61"/>
      <c r="AS10910" s="61"/>
      <c r="AT10910" s="61"/>
      <c r="AU10910" s="61"/>
      <c r="AV10910" s="61"/>
      <c r="AW10910" s="61"/>
      <c r="AX10910" s="61"/>
      <c r="AY10910" s="61"/>
      <c r="AZ10910" s="61"/>
      <c r="BA10910" s="61"/>
    </row>
    <row r="10911" spans="39:53" x14ac:dyDescent="0.2">
      <c r="AM10911" s="61"/>
      <c r="AN10911" s="61"/>
      <c r="AO10911" s="171"/>
      <c r="AP10911" s="61"/>
      <c r="AQ10911" s="61"/>
      <c r="AR10911" s="61"/>
      <c r="AS10911" s="61"/>
      <c r="AT10911" s="61"/>
      <c r="AU10911" s="61"/>
      <c r="AV10911" s="61"/>
      <c r="AW10911" s="61"/>
      <c r="AX10911" s="61"/>
      <c r="AY10911" s="61"/>
      <c r="AZ10911" s="61"/>
      <c r="BA10911" s="61"/>
    </row>
    <row r="10912" spans="39:53" x14ac:dyDescent="0.2">
      <c r="AM10912" s="61"/>
      <c r="AN10912" s="61"/>
      <c r="AO10912" s="171"/>
      <c r="AP10912" s="61"/>
      <c r="AQ10912" s="61"/>
      <c r="AR10912" s="61"/>
      <c r="AS10912" s="61"/>
      <c r="AT10912" s="61"/>
      <c r="AU10912" s="61"/>
      <c r="AV10912" s="61"/>
      <c r="AW10912" s="61"/>
      <c r="AX10912" s="61"/>
      <c r="AY10912" s="61"/>
      <c r="AZ10912" s="61"/>
      <c r="BA10912" s="61"/>
    </row>
    <row r="10913" spans="39:53" x14ac:dyDescent="0.2">
      <c r="AM10913" s="61"/>
      <c r="AN10913" s="61"/>
      <c r="AO10913" s="171"/>
      <c r="AP10913" s="61"/>
      <c r="AQ10913" s="61"/>
      <c r="AR10913" s="61"/>
      <c r="AS10913" s="61"/>
      <c r="AT10913" s="61"/>
      <c r="AU10913" s="61"/>
      <c r="AV10913" s="61"/>
      <c r="AW10913" s="61"/>
      <c r="AX10913" s="61"/>
      <c r="AY10913" s="61"/>
      <c r="AZ10913" s="61"/>
      <c r="BA10913" s="61"/>
    </row>
    <row r="10914" spans="39:53" x14ac:dyDescent="0.2">
      <c r="AM10914" s="61"/>
      <c r="AN10914" s="61"/>
      <c r="AO10914" s="171"/>
      <c r="AP10914" s="61"/>
      <c r="AQ10914" s="61"/>
      <c r="AR10914" s="61"/>
      <c r="AS10914" s="61"/>
      <c r="AT10914" s="61"/>
      <c r="AU10914" s="61"/>
      <c r="AV10914" s="61"/>
      <c r="AW10914" s="61"/>
      <c r="AX10914" s="61"/>
      <c r="AY10914" s="61"/>
      <c r="AZ10914" s="61"/>
      <c r="BA10914" s="61"/>
    </row>
    <row r="10915" spans="39:53" x14ac:dyDescent="0.2">
      <c r="AM10915" s="61"/>
      <c r="AN10915" s="61"/>
      <c r="AO10915" s="171"/>
      <c r="AP10915" s="61"/>
      <c r="AQ10915" s="61"/>
      <c r="AR10915" s="61"/>
      <c r="AS10915" s="61"/>
      <c r="AT10915" s="61"/>
      <c r="AU10915" s="61"/>
      <c r="AV10915" s="61"/>
      <c r="AW10915" s="61"/>
      <c r="AX10915" s="61"/>
      <c r="AY10915" s="61"/>
      <c r="AZ10915" s="61"/>
      <c r="BA10915" s="61"/>
    </row>
    <row r="10916" spans="39:53" x14ac:dyDescent="0.2">
      <c r="AM10916" s="61"/>
      <c r="AN10916" s="61"/>
      <c r="AO10916" s="171"/>
      <c r="AP10916" s="61"/>
      <c r="AQ10916" s="61"/>
      <c r="AR10916" s="61"/>
      <c r="AS10916" s="61"/>
      <c r="AT10916" s="61"/>
      <c r="AU10916" s="61"/>
      <c r="AV10916" s="61"/>
      <c r="AW10916" s="61"/>
      <c r="AX10916" s="61"/>
      <c r="AY10916" s="61"/>
      <c r="AZ10916" s="61"/>
      <c r="BA10916" s="61"/>
    </row>
    <row r="10917" spans="39:53" x14ac:dyDescent="0.2">
      <c r="AM10917" s="61"/>
      <c r="AN10917" s="61"/>
      <c r="AO10917" s="171"/>
      <c r="AP10917" s="61"/>
      <c r="AQ10917" s="61"/>
      <c r="AR10917" s="61"/>
      <c r="AS10917" s="61"/>
      <c r="AT10917" s="61"/>
      <c r="AU10917" s="61"/>
      <c r="AV10917" s="61"/>
      <c r="AW10917" s="61"/>
      <c r="AX10917" s="61"/>
      <c r="AY10917" s="61"/>
      <c r="AZ10917" s="61"/>
      <c r="BA10917" s="61"/>
    </row>
    <row r="10918" spans="39:53" x14ac:dyDescent="0.2">
      <c r="AM10918" s="61"/>
      <c r="AN10918" s="61"/>
      <c r="AO10918" s="171"/>
      <c r="AP10918" s="61"/>
      <c r="AQ10918" s="61"/>
      <c r="AR10918" s="61"/>
      <c r="AS10918" s="61"/>
      <c r="AT10918" s="61"/>
      <c r="AU10918" s="61"/>
      <c r="AV10918" s="61"/>
      <c r="AW10918" s="61"/>
      <c r="AX10918" s="61"/>
      <c r="AY10918" s="61"/>
      <c r="AZ10918" s="61"/>
      <c r="BA10918" s="61"/>
    </row>
    <row r="10919" spans="39:53" x14ac:dyDescent="0.2">
      <c r="AM10919" s="61"/>
      <c r="AN10919" s="61"/>
      <c r="AO10919" s="171"/>
      <c r="AP10919" s="61"/>
      <c r="AQ10919" s="61"/>
      <c r="AR10919" s="61"/>
      <c r="AS10919" s="61"/>
      <c r="AT10919" s="61"/>
      <c r="AU10919" s="61"/>
      <c r="AV10919" s="61"/>
      <c r="AW10919" s="61"/>
      <c r="AX10919" s="61"/>
      <c r="AY10919" s="61"/>
      <c r="AZ10919" s="61"/>
      <c r="BA10919" s="61"/>
    </row>
    <row r="10920" spans="39:53" x14ac:dyDescent="0.2">
      <c r="AM10920" s="61"/>
      <c r="AN10920" s="61"/>
      <c r="AO10920" s="171"/>
      <c r="AP10920" s="61"/>
      <c r="AQ10920" s="61"/>
      <c r="AR10920" s="61"/>
      <c r="AS10920" s="61"/>
      <c r="AT10920" s="61"/>
      <c r="AU10920" s="61"/>
      <c r="AV10920" s="61"/>
      <c r="AW10920" s="61"/>
      <c r="AX10920" s="61"/>
      <c r="AY10920" s="61"/>
      <c r="AZ10920" s="61"/>
      <c r="BA10920" s="61"/>
    </row>
    <row r="10921" spans="39:53" x14ac:dyDescent="0.2">
      <c r="AM10921" s="61"/>
      <c r="AN10921" s="61"/>
      <c r="AO10921" s="171"/>
      <c r="AP10921" s="61"/>
      <c r="AQ10921" s="61"/>
      <c r="AR10921" s="61"/>
      <c r="AS10921" s="61"/>
      <c r="AT10921" s="61"/>
      <c r="AU10921" s="61"/>
      <c r="AV10921" s="61"/>
      <c r="AW10921" s="61"/>
      <c r="AX10921" s="61"/>
      <c r="AY10921" s="61"/>
      <c r="AZ10921" s="61"/>
      <c r="BA10921" s="61"/>
    </row>
    <row r="10922" spans="39:53" x14ac:dyDescent="0.2">
      <c r="AM10922" s="61"/>
      <c r="AN10922" s="61"/>
      <c r="AO10922" s="171"/>
      <c r="AP10922" s="61"/>
      <c r="AQ10922" s="61"/>
      <c r="AR10922" s="61"/>
      <c r="AS10922" s="61"/>
      <c r="AT10922" s="61"/>
      <c r="AU10922" s="61"/>
      <c r="AV10922" s="61"/>
      <c r="AW10922" s="61"/>
      <c r="AX10922" s="61"/>
      <c r="AY10922" s="61"/>
      <c r="AZ10922" s="61"/>
      <c r="BA10922" s="61"/>
    </row>
    <row r="10923" spans="39:53" x14ac:dyDescent="0.2">
      <c r="AM10923" s="61"/>
      <c r="AN10923" s="61"/>
      <c r="AO10923" s="171"/>
      <c r="AP10923" s="61"/>
      <c r="AQ10923" s="61"/>
      <c r="AR10923" s="61"/>
      <c r="AS10923" s="61"/>
      <c r="AT10923" s="61"/>
      <c r="AU10923" s="61"/>
      <c r="AV10923" s="61"/>
      <c r="AW10923" s="61"/>
      <c r="AX10923" s="61"/>
      <c r="AY10923" s="61"/>
      <c r="AZ10923" s="61"/>
      <c r="BA10923" s="61"/>
    </row>
    <row r="10924" spans="39:53" x14ac:dyDescent="0.2">
      <c r="AM10924" s="61"/>
      <c r="AN10924" s="61"/>
      <c r="AO10924" s="171"/>
      <c r="AP10924" s="61"/>
      <c r="AQ10924" s="61"/>
      <c r="AR10924" s="61"/>
      <c r="AS10924" s="61"/>
      <c r="AT10924" s="61"/>
      <c r="AU10924" s="61"/>
      <c r="AV10924" s="61"/>
      <c r="AW10924" s="61"/>
      <c r="AX10924" s="61"/>
      <c r="AY10924" s="61"/>
      <c r="AZ10924" s="61"/>
      <c r="BA10924" s="61"/>
    </row>
    <row r="10925" spans="39:53" x14ac:dyDescent="0.2">
      <c r="AM10925" s="61"/>
      <c r="AN10925" s="61"/>
      <c r="AO10925" s="171"/>
      <c r="AP10925" s="61"/>
      <c r="AQ10925" s="61"/>
      <c r="AR10925" s="61"/>
      <c r="AS10925" s="61"/>
      <c r="AT10925" s="61"/>
      <c r="AU10925" s="61"/>
      <c r="AV10925" s="61"/>
      <c r="AW10925" s="61"/>
      <c r="AX10925" s="61"/>
      <c r="AY10925" s="61"/>
      <c r="AZ10925" s="61"/>
      <c r="BA10925" s="61"/>
    </row>
    <row r="10926" spans="39:53" x14ac:dyDescent="0.2">
      <c r="AM10926" s="61"/>
      <c r="AN10926" s="61"/>
      <c r="AO10926" s="171"/>
      <c r="AP10926" s="61"/>
      <c r="AQ10926" s="61"/>
      <c r="AR10926" s="61"/>
      <c r="AS10926" s="61"/>
      <c r="AT10926" s="61"/>
      <c r="AU10926" s="61"/>
      <c r="AV10926" s="61"/>
      <c r="AW10926" s="61"/>
      <c r="AX10926" s="61"/>
      <c r="AY10926" s="61"/>
      <c r="AZ10926" s="61"/>
      <c r="BA10926" s="61"/>
    </row>
    <row r="10927" spans="39:53" x14ac:dyDescent="0.2">
      <c r="AM10927" s="61"/>
      <c r="AN10927" s="61"/>
      <c r="AO10927" s="171"/>
      <c r="AP10927" s="61"/>
      <c r="AQ10927" s="61"/>
      <c r="AR10927" s="61"/>
      <c r="AS10927" s="61"/>
      <c r="AT10927" s="61"/>
      <c r="AU10927" s="61"/>
      <c r="AV10927" s="61"/>
      <c r="AW10927" s="61"/>
      <c r="AX10927" s="61"/>
      <c r="AY10927" s="61"/>
      <c r="AZ10927" s="61"/>
      <c r="BA10927" s="61"/>
    </row>
    <row r="10928" spans="39:53" x14ac:dyDescent="0.2">
      <c r="AM10928" s="61"/>
      <c r="AN10928" s="61"/>
      <c r="AO10928" s="171"/>
      <c r="AP10928" s="61"/>
      <c r="AQ10928" s="61"/>
      <c r="AR10928" s="61"/>
      <c r="AS10928" s="61"/>
      <c r="AT10928" s="61"/>
      <c r="AU10928" s="61"/>
      <c r="AV10928" s="61"/>
      <c r="AW10928" s="61"/>
      <c r="AX10928" s="61"/>
      <c r="AY10928" s="61"/>
      <c r="AZ10928" s="61"/>
      <c r="BA10928" s="61"/>
    </row>
    <row r="10929" spans="39:53" x14ac:dyDescent="0.2">
      <c r="AM10929" s="61"/>
      <c r="AN10929" s="61"/>
      <c r="AO10929" s="171"/>
      <c r="AP10929" s="61"/>
      <c r="AQ10929" s="61"/>
      <c r="AR10929" s="61"/>
      <c r="AS10929" s="61"/>
      <c r="AT10929" s="61"/>
      <c r="AU10929" s="61"/>
      <c r="AV10929" s="61"/>
      <c r="AW10929" s="61"/>
      <c r="AX10929" s="61"/>
      <c r="AY10929" s="61"/>
      <c r="AZ10929" s="61"/>
      <c r="BA10929" s="61"/>
    </row>
    <row r="10930" spans="39:53" x14ac:dyDescent="0.2">
      <c r="AM10930" s="61"/>
      <c r="AN10930" s="61"/>
      <c r="AO10930" s="171"/>
      <c r="AP10930" s="61"/>
      <c r="AQ10930" s="61"/>
      <c r="AR10930" s="61"/>
      <c r="AS10930" s="61"/>
      <c r="AT10930" s="61"/>
      <c r="AU10930" s="61"/>
      <c r="AV10930" s="61"/>
      <c r="AW10930" s="61"/>
      <c r="AX10930" s="61"/>
      <c r="AY10930" s="61"/>
      <c r="AZ10930" s="61"/>
      <c r="BA10930" s="61"/>
    </row>
    <row r="10931" spans="39:53" x14ac:dyDescent="0.2">
      <c r="AM10931" s="61"/>
      <c r="AN10931" s="61"/>
      <c r="AO10931" s="171"/>
      <c r="AP10931" s="61"/>
      <c r="AQ10931" s="61"/>
      <c r="AR10931" s="61"/>
      <c r="AS10931" s="61"/>
      <c r="AT10931" s="61"/>
      <c r="AU10931" s="61"/>
      <c r="AV10931" s="61"/>
      <c r="AW10931" s="61"/>
      <c r="AX10931" s="61"/>
      <c r="AY10931" s="61"/>
      <c r="AZ10931" s="61"/>
      <c r="BA10931" s="61"/>
    </row>
    <row r="10932" spans="39:53" x14ac:dyDescent="0.2">
      <c r="AM10932" s="61"/>
      <c r="AN10932" s="61"/>
      <c r="AO10932" s="171"/>
      <c r="AP10932" s="61"/>
      <c r="AQ10932" s="61"/>
      <c r="AR10932" s="61"/>
      <c r="AS10932" s="61"/>
      <c r="AT10932" s="61"/>
      <c r="AU10932" s="61"/>
      <c r="AV10932" s="61"/>
      <c r="AW10932" s="61"/>
      <c r="AX10932" s="61"/>
      <c r="AY10932" s="61"/>
      <c r="AZ10932" s="61"/>
      <c r="BA10932" s="61"/>
    </row>
    <row r="10933" spans="39:53" x14ac:dyDescent="0.2">
      <c r="AM10933" s="61"/>
      <c r="AN10933" s="61"/>
      <c r="AO10933" s="171"/>
      <c r="AP10933" s="61"/>
      <c r="AQ10933" s="61"/>
      <c r="AR10933" s="61"/>
      <c r="AS10933" s="61"/>
      <c r="AT10933" s="61"/>
      <c r="AU10933" s="61"/>
      <c r="AV10933" s="61"/>
      <c r="AW10933" s="61"/>
      <c r="AX10933" s="61"/>
      <c r="AY10933" s="61"/>
      <c r="AZ10933" s="61"/>
      <c r="BA10933" s="61"/>
    </row>
    <row r="10934" spans="39:53" x14ac:dyDescent="0.2">
      <c r="AM10934" s="61"/>
      <c r="AN10934" s="61"/>
      <c r="AO10934" s="171"/>
      <c r="AP10934" s="61"/>
      <c r="AQ10934" s="61"/>
      <c r="AR10934" s="61"/>
      <c r="AS10934" s="61"/>
      <c r="AT10934" s="61"/>
      <c r="AU10934" s="61"/>
      <c r="AV10934" s="61"/>
      <c r="AW10934" s="61"/>
      <c r="AX10934" s="61"/>
      <c r="AY10934" s="61"/>
      <c r="AZ10934" s="61"/>
      <c r="BA10934" s="61"/>
    </row>
    <row r="10935" spans="39:53" x14ac:dyDescent="0.2">
      <c r="AM10935" s="61"/>
      <c r="AN10935" s="61"/>
      <c r="AO10935" s="171"/>
      <c r="AP10935" s="61"/>
      <c r="AQ10935" s="61"/>
      <c r="AR10935" s="61"/>
      <c r="AS10935" s="61"/>
      <c r="AT10935" s="61"/>
      <c r="AU10935" s="61"/>
      <c r="AV10935" s="61"/>
      <c r="AW10935" s="61"/>
      <c r="AX10935" s="61"/>
      <c r="AY10935" s="61"/>
      <c r="AZ10935" s="61"/>
      <c r="BA10935" s="61"/>
    </row>
    <row r="10936" spans="39:53" x14ac:dyDescent="0.2">
      <c r="AM10936" s="61"/>
      <c r="AN10936" s="61"/>
      <c r="AO10936" s="171"/>
      <c r="AP10936" s="61"/>
      <c r="AQ10936" s="61"/>
      <c r="AR10936" s="61"/>
      <c r="AS10936" s="61"/>
      <c r="AT10936" s="61"/>
      <c r="AU10936" s="61"/>
      <c r="AV10936" s="61"/>
      <c r="AW10936" s="61"/>
      <c r="AX10936" s="61"/>
      <c r="AY10936" s="61"/>
      <c r="AZ10936" s="61"/>
      <c r="BA10936" s="61"/>
    </row>
    <row r="10937" spans="39:53" x14ac:dyDescent="0.2">
      <c r="AM10937" s="61"/>
      <c r="AN10937" s="61"/>
      <c r="AO10937" s="171"/>
      <c r="AP10937" s="61"/>
      <c r="AQ10937" s="61"/>
      <c r="AR10937" s="61"/>
      <c r="AS10937" s="61"/>
      <c r="AT10937" s="61"/>
      <c r="AU10937" s="61"/>
      <c r="AV10937" s="61"/>
      <c r="AW10937" s="61"/>
      <c r="AX10937" s="61"/>
      <c r="AY10937" s="61"/>
      <c r="AZ10937" s="61"/>
      <c r="BA10937" s="61"/>
    </row>
    <row r="10938" spans="39:53" x14ac:dyDescent="0.2">
      <c r="AM10938" s="61"/>
      <c r="AN10938" s="61"/>
      <c r="AO10938" s="171"/>
      <c r="AP10938" s="61"/>
      <c r="AQ10938" s="61"/>
      <c r="AR10938" s="61"/>
      <c r="AS10938" s="61"/>
      <c r="AT10938" s="61"/>
      <c r="AU10938" s="61"/>
      <c r="AV10938" s="61"/>
      <c r="AW10938" s="61"/>
      <c r="AX10938" s="61"/>
      <c r="AY10938" s="61"/>
      <c r="AZ10938" s="61"/>
      <c r="BA10938" s="61"/>
    </row>
    <row r="10939" spans="39:53" x14ac:dyDescent="0.2">
      <c r="AM10939" s="61"/>
      <c r="AN10939" s="61"/>
      <c r="AO10939" s="171"/>
      <c r="AP10939" s="61"/>
      <c r="AQ10939" s="61"/>
      <c r="AR10939" s="61"/>
      <c r="AS10939" s="61"/>
      <c r="AT10939" s="61"/>
      <c r="AU10939" s="61"/>
      <c r="AV10939" s="61"/>
      <c r="AW10939" s="61"/>
      <c r="AX10939" s="61"/>
      <c r="AY10939" s="61"/>
      <c r="AZ10939" s="61"/>
      <c r="BA10939" s="61"/>
    </row>
    <row r="10940" spans="39:53" x14ac:dyDescent="0.2">
      <c r="AM10940" s="61"/>
      <c r="AN10940" s="61"/>
      <c r="AO10940" s="171"/>
      <c r="AP10940" s="61"/>
      <c r="AQ10940" s="61"/>
      <c r="AR10940" s="61"/>
      <c r="AS10940" s="61"/>
      <c r="AT10940" s="61"/>
      <c r="AU10940" s="61"/>
      <c r="AV10940" s="61"/>
      <c r="AW10940" s="61"/>
      <c r="AX10940" s="61"/>
      <c r="AY10940" s="61"/>
      <c r="AZ10940" s="61"/>
      <c r="BA10940" s="61"/>
    </row>
    <row r="10941" spans="39:53" x14ac:dyDescent="0.2">
      <c r="AM10941" s="61"/>
      <c r="AN10941" s="61"/>
      <c r="AO10941" s="171"/>
      <c r="AP10941" s="61"/>
      <c r="AQ10941" s="61"/>
      <c r="AR10941" s="61"/>
      <c r="AS10941" s="61"/>
      <c r="AT10941" s="61"/>
      <c r="AU10941" s="61"/>
      <c r="AV10941" s="61"/>
      <c r="AW10941" s="61"/>
      <c r="AX10941" s="61"/>
      <c r="AY10941" s="61"/>
      <c r="AZ10941" s="61"/>
      <c r="BA10941" s="61"/>
    </row>
    <row r="10942" spans="39:53" x14ac:dyDescent="0.2">
      <c r="AM10942" s="61"/>
      <c r="AN10942" s="61"/>
      <c r="AO10942" s="171"/>
      <c r="AP10942" s="61"/>
      <c r="AQ10942" s="61"/>
      <c r="AR10942" s="61"/>
      <c r="AS10942" s="61"/>
      <c r="AT10942" s="61"/>
      <c r="AU10942" s="61"/>
      <c r="AV10942" s="61"/>
      <c r="AW10942" s="61"/>
      <c r="AX10942" s="61"/>
      <c r="AY10942" s="61"/>
      <c r="AZ10942" s="61"/>
      <c r="BA10942" s="61"/>
    </row>
    <row r="10943" spans="39:53" x14ac:dyDescent="0.2">
      <c r="AM10943" s="61"/>
      <c r="AN10943" s="61"/>
      <c r="AO10943" s="171"/>
      <c r="AP10943" s="61"/>
      <c r="AQ10943" s="61"/>
      <c r="AR10943" s="61"/>
      <c r="AS10943" s="61"/>
      <c r="AT10943" s="61"/>
      <c r="AU10943" s="61"/>
      <c r="AV10943" s="61"/>
      <c r="AW10943" s="61"/>
      <c r="AX10943" s="61"/>
      <c r="AY10943" s="61"/>
      <c r="AZ10943" s="61"/>
      <c r="BA10943" s="61"/>
    </row>
    <row r="10944" spans="39:53" x14ac:dyDescent="0.2">
      <c r="AM10944" s="61"/>
      <c r="AN10944" s="61"/>
      <c r="AO10944" s="171"/>
      <c r="AP10944" s="61"/>
      <c r="AQ10944" s="61"/>
      <c r="AR10944" s="61"/>
      <c r="AS10944" s="61"/>
      <c r="AT10944" s="61"/>
      <c r="AU10944" s="61"/>
      <c r="AV10944" s="61"/>
      <c r="AW10944" s="61"/>
      <c r="AX10944" s="61"/>
      <c r="AY10944" s="61"/>
      <c r="AZ10944" s="61"/>
      <c r="BA10944" s="61"/>
    </row>
    <row r="10945" spans="39:53" x14ac:dyDescent="0.2">
      <c r="AM10945" s="61"/>
      <c r="AN10945" s="61"/>
      <c r="AO10945" s="171"/>
      <c r="AP10945" s="61"/>
      <c r="AQ10945" s="61"/>
      <c r="AR10945" s="61"/>
      <c r="AS10945" s="61"/>
      <c r="AT10945" s="61"/>
      <c r="AU10945" s="61"/>
      <c r="AV10945" s="61"/>
      <c r="AW10945" s="61"/>
      <c r="AX10945" s="61"/>
      <c r="AY10945" s="61"/>
      <c r="AZ10945" s="61"/>
      <c r="BA10945" s="61"/>
    </row>
    <row r="10946" spans="39:53" x14ac:dyDescent="0.2">
      <c r="AM10946" s="61"/>
      <c r="AN10946" s="61"/>
      <c r="AO10946" s="171"/>
      <c r="AP10946" s="61"/>
      <c r="AQ10946" s="61"/>
      <c r="AR10946" s="61"/>
      <c r="AS10946" s="61"/>
      <c r="AT10946" s="61"/>
      <c r="AU10946" s="61"/>
      <c r="AV10946" s="61"/>
      <c r="AW10946" s="61"/>
      <c r="AX10946" s="61"/>
      <c r="AY10946" s="61"/>
      <c r="AZ10946" s="61"/>
      <c r="BA10946" s="61"/>
    </row>
    <row r="10947" spans="39:53" x14ac:dyDescent="0.2">
      <c r="AM10947" s="61"/>
      <c r="AN10947" s="61"/>
      <c r="AO10947" s="171"/>
      <c r="AP10947" s="61"/>
      <c r="AQ10947" s="61"/>
      <c r="AR10947" s="61"/>
      <c r="AS10947" s="61"/>
      <c r="AT10947" s="61"/>
      <c r="AU10947" s="61"/>
      <c r="AV10947" s="61"/>
      <c r="AW10947" s="61"/>
      <c r="AX10947" s="61"/>
      <c r="AY10947" s="61"/>
      <c r="AZ10947" s="61"/>
      <c r="BA10947" s="61"/>
    </row>
    <row r="10948" spans="39:53" x14ac:dyDescent="0.2">
      <c r="AM10948" s="61"/>
      <c r="AN10948" s="61"/>
      <c r="AO10948" s="171"/>
      <c r="AP10948" s="61"/>
      <c r="AQ10948" s="61"/>
      <c r="AR10948" s="61"/>
      <c r="AS10948" s="61"/>
      <c r="AT10948" s="61"/>
      <c r="AU10948" s="61"/>
      <c r="AV10948" s="61"/>
      <c r="AW10948" s="61"/>
      <c r="AX10948" s="61"/>
      <c r="AY10948" s="61"/>
      <c r="AZ10948" s="61"/>
      <c r="BA10948" s="61"/>
    </row>
    <row r="10949" spans="39:53" x14ac:dyDescent="0.2">
      <c r="AM10949" s="61"/>
      <c r="AN10949" s="61"/>
      <c r="AO10949" s="171"/>
      <c r="AP10949" s="61"/>
      <c r="AQ10949" s="61"/>
      <c r="AR10949" s="61"/>
      <c r="AS10949" s="61"/>
      <c r="AT10949" s="61"/>
      <c r="AU10949" s="61"/>
      <c r="AV10949" s="61"/>
      <c r="AW10949" s="61"/>
      <c r="AX10949" s="61"/>
      <c r="AY10949" s="61"/>
      <c r="AZ10949" s="61"/>
      <c r="BA10949" s="61"/>
    </row>
    <row r="10950" spans="39:53" x14ac:dyDescent="0.2">
      <c r="AM10950" s="61"/>
      <c r="AN10950" s="61"/>
      <c r="AO10950" s="171"/>
      <c r="AP10950" s="61"/>
      <c r="AQ10950" s="61"/>
      <c r="AR10950" s="61"/>
      <c r="AS10950" s="61"/>
      <c r="AT10950" s="61"/>
      <c r="AU10950" s="61"/>
      <c r="AV10950" s="61"/>
      <c r="AW10950" s="61"/>
      <c r="AX10950" s="61"/>
      <c r="AY10950" s="61"/>
      <c r="AZ10950" s="61"/>
      <c r="BA10950" s="61"/>
    </row>
    <row r="10951" spans="39:53" x14ac:dyDescent="0.2">
      <c r="AM10951" s="61"/>
      <c r="AN10951" s="61"/>
      <c r="AO10951" s="171"/>
      <c r="AP10951" s="61"/>
      <c r="AQ10951" s="61"/>
      <c r="AR10951" s="61"/>
      <c r="AS10951" s="61"/>
      <c r="AT10951" s="61"/>
      <c r="AU10951" s="61"/>
      <c r="AV10951" s="61"/>
      <c r="AW10951" s="61"/>
      <c r="AX10951" s="61"/>
      <c r="AY10951" s="61"/>
      <c r="AZ10951" s="61"/>
      <c r="BA10951" s="61"/>
    </row>
    <row r="10952" spans="39:53" x14ac:dyDescent="0.2">
      <c r="AM10952" s="61"/>
      <c r="AN10952" s="61"/>
      <c r="AO10952" s="171"/>
      <c r="AP10952" s="61"/>
      <c r="AQ10952" s="61"/>
      <c r="AR10952" s="61"/>
      <c r="AS10952" s="61"/>
      <c r="AT10952" s="61"/>
      <c r="AU10952" s="61"/>
      <c r="AV10952" s="61"/>
      <c r="AW10952" s="61"/>
      <c r="AX10952" s="61"/>
      <c r="AY10952" s="61"/>
      <c r="AZ10952" s="61"/>
      <c r="BA10952" s="61"/>
    </row>
    <row r="10953" spans="39:53" x14ac:dyDescent="0.2">
      <c r="AM10953" s="61"/>
      <c r="AN10953" s="61"/>
      <c r="AO10953" s="171"/>
      <c r="AP10953" s="61"/>
      <c r="AQ10953" s="61"/>
      <c r="AR10953" s="61"/>
      <c r="AS10953" s="61"/>
      <c r="AT10953" s="61"/>
      <c r="AU10953" s="61"/>
      <c r="AV10953" s="61"/>
      <c r="AW10953" s="61"/>
      <c r="AX10953" s="61"/>
      <c r="AY10953" s="61"/>
      <c r="AZ10953" s="61"/>
      <c r="BA10953" s="61"/>
    </row>
    <row r="10954" spans="39:53" x14ac:dyDescent="0.2">
      <c r="AM10954" s="61"/>
      <c r="AN10954" s="61"/>
      <c r="AO10954" s="171"/>
      <c r="AP10954" s="61"/>
      <c r="AQ10954" s="61"/>
      <c r="AR10954" s="61"/>
      <c r="AS10954" s="61"/>
      <c r="AT10954" s="61"/>
      <c r="AU10954" s="61"/>
      <c r="AV10954" s="61"/>
      <c r="AW10954" s="61"/>
      <c r="AX10954" s="61"/>
      <c r="AY10954" s="61"/>
      <c r="AZ10954" s="61"/>
      <c r="BA10954" s="61"/>
    </row>
    <row r="10955" spans="39:53" x14ac:dyDescent="0.2">
      <c r="AM10955" s="61"/>
      <c r="AN10955" s="61"/>
      <c r="AO10955" s="171"/>
      <c r="AP10955" s="61"/>
      <c r="AQ10955" s="61"/>
      <c r="AR10955" s="61"/>
      <c r="AS10955" s="61"/>
      <c r="AT10955" s="61"/>
      <c r="AU10955" s="61"/>
      <c r="AV10955" s="61"/>
      <c r="AW10955" s="61"/>
      <c r="AX10955" s="61"/>
      <c r="AY10955" s="61"/>
      <c r="AZ10955" s="61"/>
      <c r="BA10955" s="61"/>
    </row>
    <row r="10956" spans="39:53" x14ac:dyDescent="0.2">
      <c r="AM10956" s="61"/>
      <c r="AN10956" s="61"/>
      <c r="AO10956" s="171"/>
      <c r="AP10956" s="61"/>
      <c r="AQ10956" s="61"/>
      <c r="AR10956" s="61"/>
      <c r="AS10956" s="61"/>
      <c r="AT10956" s="61"/>
      <c r="AU10956" s="61"/>
      <c r="AV10956" s="61"/>
      <c r="AW10956" s="61"/>
      <c r="AX10956" s="61"/>
      <c r="AY10956" s="61"/>
      <c r="AZ10956" s="61"/>
      <c r="BA10956" s="61"/>
    </row>
    <row r="10957" spans="39:53" x14ac:dyDescent="0.2">
      <c r="AM10957" s="61"/>
      <c r="AN10957" s="61"/>
      <c r="AO10957" s="171"/>
      <c r="AP10957" s="61"/>
      <c r="AQ10957" s="61"/>
      <c r="AR10957" s="61"/>
      <c r="AS10957" s="61"/>
      <c r="AT10957" s="61"/>
      <c r="AU10957" s="61"/>
      <c r="AV10957" s="61"/>
      <c r="AW10957" s="61"/>
      <c r="AX10957" s="61"/>
      <c r="AY10957" s="61"/>
      <c r="AZ10957" s="61"/>
      <c r="BA10957" s="61"/>
    </row>
    <row r="10958" spans="39:53" x14ac:dyDescent="0.2">
      <c r="AM10958" s="61"/>
      <c r="AN10958" s="61"/>
      <c r="AO10958" s="171"/>
      <c r="AP10958" s="61"/>
      <c r="AQ10958" s="61"/>
      <c r="AR10958" s="61"/>
      <c r="AS10958" s="61"/>
      <c r="AT10958" s="61"/>
      <c r="AU10958" s="61"/>
      <c r="AV10958" s="61"/>
      <c r="AW10958" s="61"/>
      <c r="AX10958" s="61"/>
      <c r="AY10958" s="61"/>
      <c r="AZ10958" s="61"/>
      <c r="BA10958" s="61"/>
    </row>
    <row r="10959" spans="39:53" x14ac:dyDescent="0.2">
      <c r="AM10959" s="61"/>
      <c r="AN10959" s="61"/>
      <c r="AO10959" s="171"/>
      <c r="AP10959" s="61"/>
      <c r="AQ10959" s="61"/>
      <c r="AR10959" s="61"/>
      <c r="AS10959" s="61"/>
      <c r="AT10959" s="61"/>
      <c r="AU10959" s="61"/>
      <c r="AV10959" s="61"/>
      <c r="AW10959" s="61"/>
      <c r="AX10959" s="61"/>
      <c r="AY10959" s="61"/>
      <c r="AZ10959" s="61"/>
      <c r="BA10959" s="61"/>
    </row>
    <row r="10960" spans="39:53" x14ac:dyDescent="0.2">
      <c r="AM10960" s="61"/>
      <c r="AN10960" s="61"/>
      <c r="AO10960" s="171"/>
      <c r="AP10960" s="61"/>
      <c r="AQ10960" s="61"/>
      <c r="AR10960" s="61"/>
      <c r="AS10960" s="61"/>
      <c r="AT10960" s="61"/>
      <c r="AU10960" s="61"/>
      <c r="AV10960" s="61"/>
      <c r="AW10960" s="61"/>
      <c r="AX10960" s="61"/>
      <c r="AY10960" s="61"/>
      <c r="AZ10960" s="61"/>
      <c r="BA10960" s="61"/>
    </row>
    <row r="10961" spans="39:53" x14ac:dyDescent="0.2">
      <c r="AM10961" s="61"/>
      <c r="AN10961" s="61"/>
      <c r="AO10961" s="171"/>
      <c r="AP10961" s="61"/>
      <c r="AQ10961" s="61"/>
      <c r="AR10961" s="61"/>
      <c r="AS10961" s="61"/>
      <c r="AT10961" s="61"/>
      <c r="AU10961" s="61"/>
      <c r="AV10961" s="61"/>
      <c r="AW10961" s="61"/>
      <c r="AX10961" s="61"/>
      <c r="AY10961" s="61"/>
      <c r="AZ10961" s="61"/>
      <c r="BA10961" s="61"/>
    </row>
    <row r="10962" spans="39:53" x14ac:dyDescent="0.2">
      <c r="AM10962" s="61"/>
      <c r="AN10962" s="61"/>
      <c r="AO10962" s="171"/>
      <c r="AP10962" s="61"/>
      <c r="AQ10962" s="61"/>
      <c r="AR10962" s="61"/>
      <c r="AS10962" s="61"/>
      <c r="AT10962" s="61"/>
      <c r="AU10962" s="61"/>
      <c r="AV10962" s="61"/>
      <c r="AW10962" s="61"/>
      <c r="AX10962" s="61"/>
      <c r="AY10962" s="61"/>
      <c r="AZ10962" s="61"/>
      <c r="BA10962" s="61"/>
    </row>
    <row r="10963" spans="39:53" x14ac:dyDescent="0.2">
      <c r="AM10963" s="61"/>
      <c r="AN10963" s="61"/>
      <c r="AO10963" s="171"/>
      <c r="AP10963" s="61"/>
      <c r="AQ10963" s="61"/>
      <c r="AR10963" s="61"/>
      <c r="AS10963" s="61"/>
      <c r="AT10963" s="61"/>
      <c r="AU10963" s="61"/>
      <c r="AV10963" s="61"/>
      <c r="AW10963" s="61"/>
      <c r="AX10963" s="61"/>
      <c r="AY10963" s="61"/>
      <c r="AZ10963" s="61"/>
      <c r="BA10963" s="61"/>
    </row>
    <row r="10964" spans="39:53" x14ac:dyDescent="0.2">
      <c r="AM10964" s="61"/>
      <c r="AN10964" s="61"/>
      <c r="AO10964" s="171"/>
      <c r="AP10964" s="61"/>
      <c r="AQ10964" s="61"/>
      <c r="AR10964" s="61"/>
      <c r="AS10964" s="61"/>
      <c r="AT10964" s="61"/>
      <c r="AU10964" s="61"/>
      <c r="AV10964" s="61"/>
      <c r="AW10964" s="61"/>
      <c r="AX10964" s="61"/>
      <c r="AY10964" s="61"/>
      <c r="AZ10964" s="61"/>
      <c r="BA10964" s="61"/>
    </row>
    <row r="10965" spans="39:53" x14ac:dyDescent="0.2">
      <c r="AM10965" s="61"/>
      <c r="AN10965" s="61"/>
      <c r="AO10965" s="171"/>
      <c r="AP10965" s="61"/>
      <c r="AQ10965" s="61"/>
      <c r="AR10965" s="61"/>
      <c r="AS10965" s="61"/>
      <c r="AT10965" s="61"/>
      <c r="AU10965" s="61"/>
      <c r="AV10965" s="61"/>
      <c r="AW10965" s="61"/>
      <c r="AX10965" s="61"/>
      <c r="AY10965" s="61"/>
      <c r="AZ10965" s="61"/>
      <c r="BA10965" s="61"/>
    </row>
    <row r="10966" spans="39:53" x14ac:dyDescent="0.2">
      <c r="AM10966" s="61"/>
      <c r="AN10966" s="61"/>
      <c r="AO10966" s="171"/>
      <c r="AP10966" s="61"/>
      <c r="AQ10966" s="61"/>
      <c r="AR10966" s="61"/>
      <c r="AS10966" s="61"/>
      <c r="AT10966" s="61"/>
      <c r="AU10966" s="61"/>
      <c r="AV10966" s="61"/>
      <c r="AW10966" s="61"/>
      <c r="AX10966" s="61"/>
      <c r="AY10966" s="61"/>
      <c r="AZ10966" s="61"/>
      <c r="BA10966" s="61"/>
    </row>
    <row r="10967" spans="39:53" x14ac:dyDescent="0.2">
      <c r="AM10967" s="61"/>
      <c r="AN10967" s="61"/>
      <c r="AO10967" s="171"/>
      <c r="AP10967" s="61"/>
      <c r="AQ10967" s="61"/>
      <c r="AR10967" s="61"/>
      <c r="AS10967" s="61"/>
      <c r="AT10967" s="61"/>
      <c r="AU10967" s="61"/>
      <c r="AV10967" s="61"/>
      <c r="AW10967" s="61"/>
      <c r="AX10967" s="61"/>
      <c r="AY10967" s="61"/>
      <c r="AZ10967" s="61"/>
      <c r="BA10967" s="61"/>
    </row>
    <row r="10968" spans="39:53" x14ac:dyDescent="0.2">
      <c r="AM10968" s="61"/>
      <c r="AN10968" s="61"/>
      <c r="AO10968" s="171"/>
      <c r="AP10968" s="61"/>
      <c r="AQ10968" s="61"/>
      <c r="AR10968" s="61"/>
      <c r="AS10968" s="61"/>
      <c r="AT10968" s="61"/>
      <c r="AU10968" s="61"/>
      <c r="AV10968" s="61"/>
      <c r="AW10968" s="61"/>
      <c r="AX10968" s="61"/>
      <c r="AY10968" s="61"/>
      <c r="AZ10968" s="61"/>
      <c r="BA10968" s="61"/>
    </row>
    <row r="10969" spans="39:53" x14ac:dyDescent="0.2">
      <c r="AM10969" s="61"/>
      <c r="AN10969" s="61"/>
      <c r="AO10969" s="171"/>
      <c r="AP10969" s="61"/>
      <c r="AQ10969" s="61"/>
      <c r="AR10969" s="61"/>
      <c r="AS10969" s="61"/>
      <c r="AT10969" s="61"/>
      <c r="AU10969" s="61"/>
      <c r="AV10969" s="61"/>
      <c r="AW10969" s="61"/>
      <c r="AX10969" s="61"/>
      <c r="AY10969" s="61"/>
      <c r="AZ10969" s="61"/>
      <c r="BA10969" s="61"/>
    </row>
    <row r="10970" spans="39:53" x14ac:dyDescent="0.2">
      <c r="AM10970" s="61"/>
      <c r="AN10970" s="61"/>
      <c r="AO10970" s="171"/>
      <c r="AP10970" s="61"/>
      <c r="AQ10970" s="61"/>
      <c r="AR10970" s="61"/>
      <c r="AS10970" s="61"/>
      <c r="AT10970" s="61"/>
      <c r="AU10970" s="61"/>
      <c r="AV10970" s="61"/>
      <c r="AW10970" s="61"/>
      <c r="AX10970" s="61"/>
      <c r="AY10970" s="61"/>
      <c r="AZ10970" s="61"/>
      <c r="BA10970" s="61"/>
    </row>
    <row r="10971" spans="39:53" x14ac:dyDescent="0.2">
      <c r="AM10971" s="61"/>
      <c r="AN10971" s="61"/>
      <c r="AO10971" s="171"/>
      <c r="AP10971" s="61"/>
      <c r="AQ10971" s="61"/>
      <c r="AR10971" s="61"/>
      <c r="AS10971" s="61"/>
      <c r="AT10971" s="61"/>
      <c r="AU10971" s="61"/>
      <c r="AV10971" s="61"/>
      <c r="AW10971" s="61"/>
      <c r="AX10971" s="61"/>
      <c r="AY10971" s="61"/>
      <c r="AZ10971" s="61"/>
      <c r="BA10971" s="61"/>
    </row>
    <row r="10972" spans="39:53" x14ac:dyDescent="0.2">
      <c r="AM10972" s="61"/>
      <c r="AN10972" s="61"/>
      <c r="AO10972" s="171"/>
      <c r="AP10972" s="61"/>
      <c r="AQ10972" s="61"/>
      <c r="AR10972" s="61"/>
      <c r="AS10972" s="61"/>
      <c r="AT10972" s="61"/>
      <c r="AU10972" s="61"/>
      <c r="AV10972" s="61"/>
      <c r="AW10972" s="61"/>
      <c r="AX10972" s="61"/>
      <c r="AY10972" s="61"/>
      <c r="AZ10972" s="61"/>
      <c r="BA10972" s="61"/>
    </row>
    <row r="10973" spans="39:53" x14ac:dyDescent="0.2">
      <c r="AM10973" s="61"/>
      <c r="AN10973" s="61"/>
      <c r="AO10973" s="171"/>
      <c r="AP10973" s="61"/>
      <c r="AQ10973" s="61"/>
      <c r="AR10973" s="61"/>
      <c r="AS10973" s="61"/>
      <c r="AT10973" s="61"/>
      <c r="AU10973" s="61"/>
      <c r="AV10973" s="61"/>
      <c r="AW10973" s="61"/>
      <c r="AX10973" s="61"/>
      <c r="AY10973" s="61"/>
      <c r="AZ10973" s="61"/>
      <c r="BA10973" s="61"/>
    </row>
    <row r="10974" spans="39:53" x14ac:dyDescent="0.2">
      <c r="AM10974" s="61"/>
      <c r="AN10974" s="61"/>
      <c r="AO10974" s="171"/>
      <c r="AP10974" s="61"/>
      <c r="AQ10974" s="61"/>
      <c r="AR10974" s="61"/>
      <c r="AS10974" s="61"/>
      <c r="AT10974" s="61"/>
      <c r="AU10974" s="61"/>
      <c r="AV10974" s="61"/>
      <c r="AW10974" s="61"/>
      <c r="AX10974" s="61"/>
      <c r="AY10974" s="61"/>
      <c r="AZ10974" s="61"/>
      <c r="BA10974" s="61"/>
    </row>
    <row r="10975" spans="39:53" x14ac:dyDescent="0.2">
      <c r="AM10975" s="61"/>
      <c r="AN10975" s="61"/>
      <c r="AO10975" s="171"/>
      <c r="AP10975" s="61"/>
      <c r="AQ10975" s="61"/>
      <c r="AR10975" s="61"/>
      <c r="AS10975" s="61"/>
      <c r="AT10975" s="61"/>
      <c r="AU10975" s="61"/>
      <c r="AV10975" s="61"/>
      <c r="AW10975" s="61"/>
      <c r="AX10975" s="61"/>
      <c r="AY10975" s="61"/>
      <c r="AZ10975" s="61"/>
      <c r="BA10975" s="61"/>
    </row>
    <row r="10976" spans="39:53" x14ac:dyDescent="0.2">
      <c r="AM10976" s="61"/>
      <c r="AN10976" s="61"/>
      <c r="AO10976" s="171"/>
      <c r="AP10976" s="61"/>
      <c r="AQ10976" s="61"/>
      <c r="AR10976" s="61"/>
      <c r="AS10976" s="61"/>
      <c r="AT10976" s="61"/>
      <c r="AU10976" s="61"/>
      <c r="AV10976" s="61"/>
      <c r="AW10976" s="61"/>
      <c r="AX10976" s="61"/>
      <c r="AY10976" s="61"/>
      <c r="AZ10976" s="61"/>
      <c r="BA10976" s="61"/>
    </row>
    <row r="10977" spans="39:53" x14ac:dyDescent="0.2">
      <c r="AM10977" s="61"/>
      <c r="AN10977" s="61"/>
      <c r="AO10977" s="171"/>
      <c r="AP10977" s="61"/>
      <c r="AQ10977" s="61"/>
      <c r="AR10977" s="61"/>
      <c r="AS10977" s="61"/>
      <c r="AT10977" s="61"/>
      <c r="AU10977" s="61"/>
      <c r="AV10977" s="61"/>
      <c r="AW10977" s="61"/>
      <c r="AX10977" s="61"/>
      <c r="AY10977" s="61"/>
      <c r="AZ10977" s="61"/>
      <c r="BA10977" s="61"/>
    </row>
    <row r="10978" spans="39:53" x14ac:dyDescent="0.2">
      <c r="AM10978" s="61"/>
      <c r="AN10978" s="61"/>
      <c r="AO10978" s="171"/>
      <c r="AP10978" s="61"/>
      <c r="AQ10978" s="61"/>
      <c r="AR10978" s="61"/>
      <c r="AS10978" s="61"/>
      <c r="AT10978" s="61"/>
      <c r="AU10978" s="61"/>
      <c r="AV10978" s="61"/>
      <c r="AW10978" s="61"/>
      <c r="AX10978" s="61"/>
      <c r="AY10978" s="61"/>
      <c r="AZ10978" s="61"/>
      <c r="BA10978" s="61"/>
    </row>
    <row r="10979" spans="39:53" x14ac:dyDescent="0.2">
      <c r="AM10979" s="61"/>
      <c r="AN10979" s="61"/>
      <c r="AO10979" s="171"/>
      <c r="AP10979" s="61"/>
      <c r="AQ10979" s="61"/>
      <c r="AR10979" s="61"/>
      <c r="AS10979" s="61"/>
      <c r="AT10979" s="61"/>
      <c r="AU10979" s="61"/>
      <c r="AV10979" s="61"/>
      <c r="AW10979" s="61"/>
      <c r="AX10979" s="61"/>
      <c r="AY10979" s="61"/>
      <c r="AZ10979" s="61"/>
      <c r="BA10979" s="61"/>
    </row>
    <row r="10980" spans="39:53" x14ac:dyDescent="0.2">
      <c r="AM10980" s="61"/>
      <c r="AN10980" s="61"/>
      <c r="AO10980" s="171"/>
      <c r="AP10980" s="61"/>
      <c r="AQ10980" s="61"/>
      <c r="AR10980" s="61"/>
      <c r="AS10980" s="61"/>
      <c r="AT10980" s="61"/>
      <c r="AU10980" s="61"/>
      <c r="AV10980" s="61"/>
      <c r="AW10980" s="61"/>
      <c r="AX10980" s="61"/>
      <c r="AY10980" s="61"/>
      <c r="AZ10980" s="61"/>
      <c r="BA10980" s="61"/>
    </row>
    <row r="10981" spans="39:53" x14ac:dyDescent="0.2">
      <c r="AM10981" s="61"/>
      <c r="AN10981" s="61"/>
      <c r="AO10981" s="171"/>
      <c r="AP10981" s="61"/>
      <c r="AQ10981" s="61"/>
      <c r="AR10981" s="61"/>
      <c r="AS10981" s="61"/>
      <c r="AT10981" s="61"/>
      <c r="AU10981" s="61"/>
      <c r="AV10981" s="61"/>
      <c r="AW10981" s="61"/>
      <c r="AX10981" s="61"/>
      <c r="AY10981" s="61"/>
      <c r="AZ10981" s="61"/>
      <c r="BA10981" s="61"/>
    </row>
    <row r="10982" spans="39:53" x14ac:dyDescent="0.2">
      <c r="AM10982" s="61"/>
      <c r="AN10982" s="61"/>
      <c r="AO10982" s="171"/>
      <c r="AP10982" s="61"/>
      <c r="AQ10982" s="61"/>
      <c r="AR10982" s="61"/>
      <c r="AS10982" s="61"/>
      <c r="AT10982" s="61"/>
      <c r="AU10982" s="61"/>
      <c r="AV10982" s="61"/>
      <c r="AW10982" s="61"/>
      <c r="AX10982" s="61"/>
      <c r="AY10982" s="61"/>
      <c r="AZ10982" s="61"/>
      <c r="BA10982" s="61"/>
    </row>
    <row r="10983" spans="39:53" x14ac:dyDescent="0.2">
      <c r="AM10983" s="61"/>
      <c r="AN10983" s="61"/>
      <c r="AO10983" s="171"/>
      <c r="AP10983" s="61"/>
      <c r="AQ10983" s="61"/>
      <c r="AR10983" s="61"/>
      <c r="AS10983" s="61"/>
      <c r="AT10983" s="61"/>
      <c r="AU10983" s="61"/>
      <c r="AV10983" s="61"/>
      <c r="AW10983" s="61"/>
      <c r="AX10983" s="61"/>
      <c r="AY10983" s="61"/>
      <c r="AZ10983" s="61"/>
      <c r="BA10983" s="61"/>
    </row>
    <row r="10984" spans="39:53" x14ac:dyDescent="0.2">
      <c r="AM10984" s="61"/>
      <c r="AN10984" s="61"/>
      <c r="AO10984" s="171"/>
      <c r="AP10984" s="61"/>
      <c r="AQ10984" s="61"/>
      <c r="AR10984" s="61"/>
      <c r="AS10984" s="61"/>
      <c r="AT10984" s="61"/>
      <c r="AU10984" s="61"/>
      <c r="AV10984" s="61"/>
      <c r="AW10984" s="61"/>
      <c r="AX10984" s="61"/>
      <c r="AY10984" s="61"/>
      <c r="AZ10984" s="61"/>
      <c r="BA10984" s="61"/>
    </row>
    <row r="10985" spans="39:53" x14ac:dyDescent="0.2">
      <c r="AM10985" s="61"/>
      <c r="AN10985" s="61"/>
      <c r="AO10985" s="171"/>
      <c r="AP10985" s="61"/>
      <c r="AQ10985" s="61"/>
      <c r="AR10985" s="61"/>
      <c r="AS10985" s="61"/>
      <c r="AT10985" s="61"/>
      <c r="AU10985" s="61"/>
      <c r="AV10985" s="61"/>
      <c r="AW10985" s="61"/>
      <c r="AX10985" s="61"/>
      <c r="AY10985" s="61"/>
      <c r="AZ10985" s="61"/>
      <c r="BA10985" s="61"/>
    </row>
    <row r="10986" spans="39:53" x14ac:dyDescent="0.2">
      <c r="AM10986" s="61"/>
      <c r="AN10986" s="61"/>
      <c r="AO10986" s="171"/>
      <c r="AP10986" s="61"/>
      <c r="AQ10986" s="61"/>
      <c r="AR10986" s="61"/>
      <c r="AS10986" s="61"/>
      <c r="AT10986" s="61"/>
      <c r="AU10986" s="61"/>
      <c r="AV10986" s="61"/>
      <c r="AW10986" s="61"/>
      <c r="AX10986" s="61"/>
      <c r="AY10986" s="61"/>
      <c r="AZ10986" s="61"/>
      <c r="BA10986" s="61"/>
    </row>
    <row r="10987" spans="39:53" x14ac:dyDescent="0.2">
      <c r="AM10987" s="61"/>
      <c r="AN10987" s="61"/>
      <c r="AO10987" s="171"/>
      <c r="AP10987" s="61"/>
      <c r="AQ10987" s="61"/>
      <c r="AR10987" s="61"/>
      <c r="AS10987" s="61"/>
      <c r="AT10987" s="61"/>
      <c r="AU10987" s="61"/>
      <c r="AV10987" s="61"/>
      <c r="AW10987" s="61"/>
      <c r="AX10987" s="61"/>
      <c r="AY10987" s="61"/>
      <c r="AZ10987" s="61"/>
      <c r="BA10987" s="61"/>
    </row>
    <row r="10988" spans="39:53" x14ac:dyDescent="0.2">
      <c r="AM10988" s="61"/>
      <c r="AN10988" s="61"/>
      <c r="AO10988" s="171"/>
      <c r="AP10988" s="61"/>
      <c r="AQ10988" s="61"/>
      <c r="AR10988" s="61"/>
      <c r="AS10988" s="61"/>
      <c r="AT10988" s="61"/>
      <c r="AU10988" s="61"/>
      <c r="AV10988" s="61"/>
      <c r="AW10988" s="61"/>
      <c r="AX10988" s="61"/>
      <c r="AY10988" s="61"/>
      <c r="AZ10988" s="61"/>
      <c r="BA10988" s="61"/>
    </row>
    <row r="10989" spans="39:53" x14ac:dyDescent="0.2">
      <c r="AM10989" s="61"/>
      <c r="AN10989" s="61"/>
      <c r="AO10989" s="171"/>
      <c r="AP10989" s="61"/>
      <c r="AQ10989" s="61"/>
      <c r="AR10989" s="61"/>
      <c r="AS10989" s="61"/>
      <c r="AT10989" s="61"/>
      <c r="AU10989" s="61"/>
      <c r="AV10989" s="61"/>
      <c r="AW10989" s="61"/>
      <c r="AX10989" s="61"/>
      <c r="AY10989" s="61"/>
      <c r="AZ10989" s="61"/>
      <c r="BA10989" s="61"/>
    </row>
    <row r="10990" spans="39:53" x14ac:dyDescent="0.2">
      <c r="AM10990" s="61"/>
      <c r="AN10990" s="61"/>
      <c r="AO10990" s="171"/>
      <c r="AP10990" s="61"/>
      <c r="AQ10990" s="61"/>
      <c r="AR10990" s="61"/>
      <c r="AS10990" s="61"/>
      <c r="AT10990" s="61"/>
      <c r="AU10990" s="61"/>
      <c r="AV10990" s="61"/>
      <c r="AW10990" s="61"/>
      <c r="AX10990" s="61"/>
      <c r="AY10990" s="61"/>
      <c r="AZ10990" s="61"/>
      <c r="BA10990" s="61"/>
    </row>
    <row r="10991" spans="39:53" x14ac:dyDescent="0.2">
      <c r="AM10991" s="61"/>
      <c r="AN10991" s="61"/>
      <c r="AO10991" s="171"/>
      <c r="AP10991" s="61"/>
      <c r="AQ10991" s="61"/>
      <c r="AR10991" s="61"/>
      <c r="AS10991" s="61"/>
      <c r="AT10991" s="61"/>
      <c r="AU10991" s="61"/>
      <c r="AV10991" s="61"/>
      <c r="AW10991" s="61"/>
      <c r="AX10991" s="61"/>
      <c r="AY10991" s="61"/>
      <c r="AZ10991" s="61"/>
      <c r="BA10991" s="61"/>
    </row>
    <row r="10992" spans="39:53" x14ac:dyDescent="0.2">
      <c r="AM10992" s="61"/>
      <c r="AN10992" s="61"/>
      <c r="AO10992" s="171"/>
      <c r="AP10992" s="61"/>
      <c r="AQ10992" s="61"/>
      <c r="AR10992" s="61"/>
      <c r="AS10992" s="61"/>
      <c r="AT10992" s="61"/>
      <c r="AU10992" s="61"/>
      <c r="AV10992" s="61"/>
      <c r="AW10992" s="61"/>
      <c r="AX10992" s="61"/>
      <c r="AY10992" s="61"/>
      <c r="AZ10992" s="61"/>
      <c r="BA10992" s="61"/>
    </row>
    <row r="10993" spans="39:53" x14ac:dyDescent="0.2">
      <c r="AM10993" s="61"/>
      <c r="AN10993" s="61"/>
      <c r="AO10993" s="171"/>
      <c r="AP10993" s="61"/>
      <c r="AQ10993" s="61"/>
      <c r="AR10993" s="61"/>
      <c r="AS10993" s="61"/>
      <c r="AT10993" s="61"/>
      <c r="AU10993" s="61"/>
      <c r="AV10993" s="61"/>
      <c r="AW10993" s="61"/>
      <c r="AX10993" s="61"/>
      <c r="AY10993" s="61"/>
      <c r="AZ10993" s="61"/>
      <c r="BA10993" s="61"/>
    </row>
    <row r="10994" spans="39:53" x14ac:dyDescent="0.2">
      <c r="AM10994" s="61"/>
      <c r="AN10994" s="61"/>
      <c r="AO10994" s="171"/>
      <c r="AP10994" s="61"/>
      <c r="AQ10994" s="61"/>
      <c r="AR10994" s="61"/>
      <c r="AS10994" s="61"/>
      <c r="AT10994" s="61"/>
      <c r="AU10994" s="61"/>
      <c r="AV10994" s="61"/>
      <c r="AW10994" s="61"/>
      <c r="AX10994" s="61"/>
      <c r="AY10994" s="61"/>
      <c r="AZ10994" s="61"/>
      <c r="BA10994" s="61"/>
    </row>
    <row r="10995" spans="39:53" x14ac:dyDescent="0.2">
      <c r="AM10995" s="61"/>
      <c r="AN10995" s="61"/>
      <c r="AO10995" s="171"/>
      <c r="AP10995" s="61"/>
      <c r="AQ10995" s="61"/>
      <c r="AR10995" s="61"/>
      <c r="AS10995" s="61"/>
      <c r="AT10995" s="61"/>
      <c r="AU10995" s="61"/>
      <c r="AV10995" s="61"/>
      <c r="AW10995" s="61"/>
      <c r="AX10995" s="61"/>
      <c r="AY10995" s="61"/>
      <c r="AZ10995" s="61"/>
      <c r="BA10995" s="61"/>
    </row>
    <row r="10996" spans="39:53" x14ac:dyDescent="0.2">
      <c r="AM10996" s="61"/>
      <c r="AN10996" s="61"/>
      <c r="AO10996" s="171"/>
      <c r="AP10996" s="61"/>
      <c r="AQ10996" s="61"/>
      <c r="AR10996" s="61"/>
      <c r="AS10996" s="61"/>
      <c r="AT10996" s="61"/>
      <c r="AU10996" s="61"/>
      <c r="AV10996" s="61"/>
      <c r="AW10996" s="61"/>
      <c r="AX10996" s="61"/>
      <c r="AY10996" s="61"/>
      <c r="AZ10996" s="61"/>
      <c r="BA10996" s="61"/>
    </row>
    <row r="10997" spans="39:53" x14ac:dyDescent="0.2">
      <c r="AM10997" s="61"/>
      <c r="AN10997" s="61"/>
      <c r="AO10997" s="171"/>
      <c r="AP10997" s="61"/>
      <c r="AQ10997" s="61"/>
      <c r="AR10997" s="61"/>
      <c r="AS10997" s="61"/>
      <c r="AT10997" s="61"/>
      <c r="AU10997" s="61"/>
      <c r="AV10997" s="61"/>
      <c r="AW10997" s="61"/>
      <c r="AX10997" s="61"/>
      <c r="AY10997" s="61"/>
      <c r="AZ10997" s="61"/>
      <c r="BA10997" s="61"/>
    </row>
    <row r="10998" spans="39:53" x14ac:dyDescent="0.2">
      <c r="AM10998" s="61"/>
      <c r="AN10998" s="61"/>
      <c r="AO10998" s="171"/>
      <c r="AP10998" s="61"/>
      <c r="AQ10998" s="61"/>
      <c r="AR10998" s="61"/>
      <c r="AS10998" s="61"/>
      <c r="AT10998" s="61"/>
      <c r="AU10998" s="61"/>
      <c r="AV10998" s="61"/>
      <c r="AW10998" s="61"/>
      <c r="AX10998" s="61"/>
      <c r="AY10998" s="61"/>
      <c r="AZ10998" s="61"/>
      <c r="BA10998" s="61"/>
    </row>
    <row r="10999" spans="39:53" x14ac:dyDescent="0.2">
      <c r="AM10999" s="61"/>
      <c r="AN10999" s="61"/>
      <c r="AO10999" s="171"/>
      <c r="AP10999" s="61"/>
      <c r="AQ10999" s="61"/>
      <c r="AR10999" s="61"/>
      <c r="AS10999" s="61"/>
      <c r="AT10999" s="61"/>
      <c r="AU10999" s="61"/>
      <c r="AV10999" s="61"/>
      <c r="AW10999" s="61"/>
      <c r="AX10999" s="61"/>
      <c r="AY10999" s="61"/>
      <c r="AZ10999" s="61"/>
      <c r="BA10999" s="61"/>
    </row>
    <row r="11000" spans="39:53" x14ac:dyDescent="0.2">
      <c r="AM11000" s="61"/>
      <c r="AN11000" s="61"/>
      <c r="AO11000" s="171"/>
      <c r="AP11000" s="61"/>
      <c r="AQ11000" s="61"/>
      <c r="AR11000" s="61"/>
      <c r="AS11000" s="61"/>
      <c r="AT11000" s="61"/>
      <c r="AU11000" s="61"/>
      <c r="AV11000" s="61"/>
      <c r="AW11000" s="61"/>
      <c r="AX11000" s="61"/>
      <c r="AY11000" s="61"/>
      <c r="AZ11000" s="61"/>
      <c r="BA11000" s="61"/>
    </row>
    <row r="11001" spans="39:53" x14ac:dyDescent="0.2">
      <c r="AM11001" s="61"/>
      <c r="AN11001" s="61"/>
      <c r="AO11001" s="171"/>
      <c r="AP11001" s="61"/>
      <c r="AQ11001" s="61"/>
      <c r="AR11001" s="61"/>
      <c r="AS11001" s="61"/>
      <c r="AT11001" s="61"/>
      <c r="AU11001" s="61"/>
      <c r="AV11001" s="61"/>
      <c r="AW11001" s="61"/>
      <c r="AX11001" s="61"/>
      <c r="AY11001" s="61"/>
      <c r="AZ11001" s="61"/>
      <c r="BA11001" s="61"/>
    </row>
    <row r="11002" spans="39:53" x14ac:dyDescent="0.2">
      <c r="AM11002" s="61"/>
      <c r="AN11002" s="61"/>
      <c r="AO11002" s="171"/>
      <c r="AP11002" s="61"/>
      <c r="AQ11002" s="61"/>
      <c r="AR11002" s="61"/>
      <c r="AS11002" s="61"/>
      <c r="AT11002" s="61"/>
      <c r="AU11002" s="61"/>
      <c r="AV11002" s="61"/>
      <c r="AW11002" s="61"/>
      <c r="AX11002" s="61"/>
      <c r="AY11002" s="61"/>
      <c r="AZ11002" s="61"/>
      <c r="BA11002" s="61"/>
    </row>
    <row r="11003" spans="39:53" x14ac:dyDescent="0.2">
      <c r="AM11003" s="61"/>
      <c r="AN11003" s="61"/>
      <c r="AO11003" s="171"/>
      <c r="AP11003" s="61"/>
      <c r="AQ11003" s="61"/>
      <c r="AR11003" s="61"/>
      <c r="AS11003" s="61"/>
      <c r="AT11003" s="61"/>
      <c r="AU11003" s="61"/>
      <c r="AV11003" s="61"/>
      <c r="AW11003" s="61"/>
      <c r="AX11003" s="61"/>
      <c r="AY11003" s="61"/>
      <c r="AZ11003" s="61"/>
      <c r="BA11003" s="61"/>
    </row>
    <row r="11004" spans="39:53" x14ac:dyDescent="0.2">
      <c r="AM11004" s="61"/>
      <c r="AN11004" s="61"/>
      <c r="AO11004" s="171"/>
      <c r="AP11004" s="61"/>
      <c r="AQ11004" s="61"/>
      <c r="AR11004" s="61"/>
      <c r="AS11004" s="61"/>
      <c r="AT11004" s="61"/>
      <c r="AU11004" s="61"/>
      <c r="AV11004" s="61"/>
      <c r="AW11004" s="61"/>
      <c r="AX11004" s="61"/>
      <c r="AY11004" s="61"/>
      <c r="AZ11004" s="61"/>
      <c r="BA11004" s="61"/>
    </row>
    <row r="11005" spans="39:53" x14ac:dyDescent="0.2">
      <c r="AM11005" s="61"/>
      <c r="AN11005" s="61"/>
      <c r="AO11005" s="171"/>
      <c r="AP11005" s="61"/>
      <c r="AQ11005" s="61"/>
      <c r="AR11005" s="61"/>
      <c r="AS11005" s="61"/>
      <c r="AT11005" s="61"/>
      <c r="AU11005" s="61"/>
      <c r="AV11005" s="61"/>
      <c r="AW11005" s="61"/>
      <c r="AX11005" s="61"/>
      <c r="AY11005" s="61"/>
      <c r="AZ11005" s="61"/>
      <c r="BA11005" s="61"/>
    </row>
    <row r="11006" spans="39:53" x14ac:dyDescent="0.2">
      <c r="AM11006" s="61"/>
      <c r="AN11006" s="61"/>
      <c r="AO11006" s="171"/>
      <c r="AP11006" s="61"/>
      <c r="AQ11006" s="61"/>
      <c r="AR11006" s="61"/>
      <c r="AS11006" s="61"/>
      <c r="AT11006" s="61"/>
      <c r="AU11006" s="61"/>
      <c r="AV11006" s="61"/>
      <c r="AW11006" s="61"/>
      <c r="AX11006" s="61"/>
      <c r="AY11006" s="61"/>
      <c r="AZ11006" s="61"/>
      <c r="BA11006" s="61"/>
    </row>
    <row r="11007" spans="39:53" x14ac:dyDescent="0.2">
      <c r="AM11007" s="61"/>
      <c r="AN11007" s="61"/>
      <c r="AO11007" s="171"/>
      <c r="AP11007" s="61"/>
      <c r="AQ11007" s="61"/>
      <c r="AR11007" s="61"/>
      <c r="AS11007" s="61"/>
      <c r="AT11007" s="61"/>
      <c r="AU11007" s="61"/>
      <c r="AV11007" s="61"/>
      <c r="AW11007" s="61"/>
      <c r="AX11007" s="61"/>
      <c r="AY11007" s="61"/>
      <c r="AZ11007" s="61"/>
      <c r="BA11007" s="61"/>
    </row>
    <row r="11008" spans="39:53" x14ac:dyDescent="0.2">
      <c r="AM11008" s="61"/>
      <c r="AN11008" s="61"/>
      <c r="AO11008" s="171"/>
      <c r="AP11008" s="61"/>
      <c r="AQ11008" s="61"/>
      <c r="AR11008" s="61"/>
      <c r="AS11008" s="61"/>
      <c r="AT11008" s="61"/>
      <c r="AU11008" s="61"/>
      <c r="AV11008" s="61"/>
      <c r="AW11008" s="61"/>
      <c r="AX11008" s="61"/>
      <c r="AY11008" s="61"/>
      <c r="AZ11008" s="61"/>
      <c r="BA11008" s="61"/>
    </row>
    <row r="11009" spans="39:53" x14ac:dyDescent="0.2">
      <c r="AM11009" s="61"/>
      <c r="AN11009" s="61"/>
      <c r="AO11009" s="171"/>
      <c r="AP11009" s="61"/>
      <c r="AQ11009" s="61"/>
      <c r="AR11009" s="61"/>
      <c r="AS11009" s="61"/>
      <c r="AT11009" s="61"/>
      <c r="AU11009" s="61"/>
      <c r="AV11009" s="61"/>
      <c r="AW11009" s="61"/>
      <c r="AX11009" s="61"/>
      <c r="AY11009" s="61"/>
      <c r="AZ11009" s="61"/>
      <c r="BA11009" s="61"/>
    </row>
    <row r="11010" spans="39:53" x14ac:dyDescent="0.2">
      <c r="AM11010" s="61"/>
      <c r="AN11010" s="61"/>
      <c r="AO11010" s="171"/>
      <c r="AP11010" s="61"/>
      <c r="AQ11010" s="61"/>
      <c r="AR11010" s="61"/>
      <c r="AS11010" s="61"/>
      <c r="AT11010" s="61"/>
      <c r="AU11010" s="61"/>
      <c r="AV11010" s="61"/>
      <c r="AW11010" s="61"/>
      <c r="AX11010" s="61"/>
      <c r="AY11010" s="61"/>
      <c r="AZ11010" s="61"/>
      <c r="BA11010" s="61"/>
    </row>
    <row r="11011" spans="39:53" x14ac:dyDescent="0.2">
      <c r="AM11011" s="61"/>
      <c r="AN11011" s="61"/>
      <c r="AO11011" s="171"/>
      <c r="AP11011" s="61"/>
      <c r="AQ11011" s="61"/>
      <c r="AR11011" s="61"/>
      <c r="AS11011" s="61"/>
      <c r="AT11011" s="61"/>
      <c r="AU11011" s="61"/>
      <c r="AV11011" s="61"/>
      <c r="AW11011" s="61"/>
      <c r="AX11011" s="61"/>
      <c r="AY11011" s="61"/>
      <c r="AZ11011" s="61"/>
      <c r="BA11011" s="61"/>
    </row>
    <row r="11012" spans="39:53" x14ac:dyDescent="0.2">
      <c r="AM11012" s="61"/>
      <c r="AN11012" s="61"/>
      <c r="AO11012" s="171"/>
      <c r="AP11012" s="61"/>
      <c r="AQ11012" s="61"/>
      <c r="AR11012" s="61"/>
      <c r="AS11012" s="61"/>
      <c r="AT11012" s="61"/>
      <c r="AU11012" s="61"/>
      <c r="AV11012" s="61"/>
      <c r="AW11012" s="61"/>
      <c r="AX11012" s="61"/>
      <c r="AY11012" s="61"/>
      <c r="AZ11012" s="61"/>
      <c r="BA11012" s="61"/>
    </row>
    <row r="11013" spans="39:53" x14ac:dyDescent="0.2">
      <c r="AM11013" s="61"/>
      <c r="AN11013" s="61"/>
      <c r="AO11013" s="171"/>
      <c r="AP11013" s="61"/>
      <c r="AQ11013" s="61"/>
      <c r="AR11013" s="61"/>
      <c r="AS11013" s="61"/>
      <c r="AT11013" s="61"/>
      <c r="AU11013" s="61"/>
      <c r="AV11013" s="61"/>
      <c r="AW11013" s="61"/>
      <c r="AX11013" s="61"/>
      <c r="AY11013" s="61"/>
      <c r="AZ11013" s="61"/>
      <c r="BA11013" s="61"/>
    </row>
    <row r="11014" spans="39:53" x14ac:dyDescent="0.2">
      <c r="AM11014" s="61"/>
      <c r="AN11014" s="61"/>
      <c r="AO11014" s="171"/>
      <c r="AP11014" s="61"/>
      <c r="AQ11014" s="61"/>
      <c r="AR11014" s="61"/>
      <c r="AS11014" s="61"/>
      <c r="AT11014" s="61"/>
      <c r="AU11014" s="61"/>
      <c r="AV11014" s="61"/>
      <c r="AW11014" s="61"/>
      <c r="AX11014" s="61"/>
      <c r="AY11014" s="61"/>
      <c r="AZ11014" s="61"/>
      <c r="BA11014" s="61"/>
    </row>
    <row r="11015" spans="39:53" x14ac:dyDescent="0.2">
      <c r="AM11015" s="61"/>
      <c r="AN11015" s="61"/>
      <c r="AO11015" s="171"/>
      <c r="AP11015" s="61"/>
      <c r="AQ11015" s="61"/>
      <c r="AR11015" s="61"/>
      <c r="AS11015" s="61"/>
      <c r="AT11015" s="61"/>
      <c r="AU11015" s="61"/>
      <c r="AV11015" s="61"/>
      <c r="AW11015" s="61"/>
      <c r="AX11015" s="61"/>
      <c r="AY11015" s="61"/>
      <c r="AZ11015" s="61"/>
      <c r="BA11015" s="61"/>
    </row>
    <row r="11016" spans="39:53" x14ac:dyDescent="0.2">
      <c r="AM11016" s="61"/>
      <c r="AN11016" s="61"/>
      <c r="AO11016" s="171"/>
      <c r="AP11016" s="61"/>
      <c r="AQ11016" s="61"/>
      <c r="AR11016" s="61"/>
      <c r="AS11016" s="61"/>
      <c r="AT11016" s="61"/>
      <c r="AU11016" s="61"/>
      <c r="AV11016" s="61"/>
      <c r="AW11016" s="61"/>
      <c r="AX11016" s="61"/>
      <c r="AY11016" s="61"/>
      <c r="AZ11016" s="61"/>
      <c r="BA11016" s="61"/>
    </row>
    <row r="11017" spans="39:53" x14ac:dyDescent="0.2">
      <c r="AM11017" s="61"/>
      <c r="AN11017" s="61"/>
      <c r="AO11017" s="171"/>
      <c r="AP11017" s="61"/>
      <c r="AQ11017" s="61"/>
      <c r="AR11017" s="61"/>
      <c r="AS11017" s="61"/>
      <c r="AT11017" s="61"/>
      <c r="AU11017" s="61"/>
      <c r="AV11017" s="61"/>
      <c r="AW11017" s="61"/>
      <c r="AX11017" s="61"/>
      <c r="AY11017" s="61"/>
      <c r="AZ11017" s="61"/>
      <c r="BA11017" s="61"/>
    </row>
    <row r="11018" spans="39:53" x14ac:dyDescent="0.2">
      <c r="AM11018" s="61"/>
      <c r="AN11018" s="61"/>
      <c r="AO11018" s="171"/>
      <c r="AP11018" s="61"/>
      <c r="AQ11018" s="61"/>
      <c r="AR11018" s="61"/>
      <c r="AS11018" s="61"/>
      <c r="AT11018" s="61"/>
      <c r="AU11018" s="61"/>
      <c r="AV11018" s="61"/>
      <c r="AW11018" s="61"/>
      <c r="AX11018" s="61"/>
      <c r="AY11018" s="61"/>
      <c r="AZ11018" s="61"/>
      <c r="BA11018" s="61"/>
    </row>
    <row r="11019" spans="39:53" x14ac:dyDescent="0.2">
      <c r="AM11019" s="61"/>
      <c r="AN11019" s="61"/>
      <c r="AO11019" s="171"/>
      <c r="AP11019" s="61"/>
      <c r="AQ11019" s="61"/>
      <c r="AR11019" s="61"/>
      <c r="AS11019" s="61"/>
      <c r="AT11019" s="61"/>
      <c r="AU11019" s="61"/>
      <c r="AV11019" s="61"/>
      <c r="AW11019" s="61"/>
      <c r="AX11019" s="61"/>
      <c r="AY11019" s="61"/>
      <c r="AZ11019" s="61"/>
      <c r="BA11019" s="61"/>
    </row>
    <row r="11020" spans="39:53" x14ac:dyDescent="0.2">
      <c r="AM11020" s="61"/>
      <c r="AN11020" s="61"/>
      <c r="AO11020" s="171"/>
      <c r="AP11020" s="61"/>
      <c r="AQ11020" s="61"/>
      <c r="AR11020" s="61"/>
      <c r="AS11020" s="61"/>
      <c r="AT11020" s="61"/>
      <c r="AU11020" s="61"/>
      <c r="AV11020" s="61"/>
      <c r="AW11020" s="61"/>
      <c r="AX11020" s="61"/>
      <c r="AY11020" s="61"/>
      <c r="AZ11020" s="61"/>
      <c r="BA11020" s="61"/>
    </row>
    <row r="11021" spans="39:53" x14ac:dyDescent="0.2">
      <c r="AM11021" s="61"/>
      <c r="AN11021" s="61"/>
      <c r="AO11021" s="171"/>
      <c r="AP11021" s="61"/>
      <c r="AQ11021" s="61"/>
      <c r="AR11021" s="61"/>
      <c r="AS11021" s="61"/>
      <c r="AT11021" s="61"/>
      <c r="AU11021" s="61"/>
      <c r="AV11021" s="61"/>
      <c r="AW11021" s="61"/>
      <c r="AX11021" s="61"/>
      <c r="AY11021" s="61"/>
      <c r="AZ11021" s="61"/>
      <c r="BA11021" s="61"/>
    </row>
    <row r="11022" spans="39:53" x14ac:dyDescent="0.2">
      <c r="AM11022" s="61"/>
      <c r="AN11022" s="61"/>
      <c r="AO11022" s="171"/>
      <c r="AP11022" s="61"/>
      <c r="AQ11022" s="61"/>
      <c r="AR11022" s="61"/>
      <c r="AS11022" s="61"/>
      <c r="AT11022" s="61"/>
      <c r="AU11022" s="61"/>
      <c r="AV11022" s="61"/>
      <c r="AW11022" s="61"/>
      <c r="AX11022" s="61"/>
      <c r="AY11022" s="61"/>
      <c r="AZ11022" s="61"/>
      <c r="BA11022" s="61"/>
    </row>
    <row r="11023" spans="39:53" x14ac:dyDescent="0.2">
      <c r="AM11023" s="61"/>
      <c r="AN11023" s="61"/>
      <c r="AO11023" s="171"/>
      <c r="AP11023" s="61"/>
      <c r="AQ11023" s="61"/>
      <c r="AR11023" s="61"/>
      <c r="AS11023" s="61"/>
      <c r="AT11023" s="61"/>
      <c r="AU11023" s="61"/>
      <c r="AV11023" s="61"/>
      <c r="AW11023" s="61"/>
      <c r="AX11023" s="61"/>
      <c r="AY11023" s="61"/>
      <c r="AZ11023" s="61"/>
      <c r="BA11023" s="61"/>
    </row>
    <row r="11024" spans="39:53" x14ac:dyDescent="0.2">
      <c r="AM11024" s="61"/>
      <c r="AN11024" s="61"/>
      <c r="AO11024" s="171"/>
      <c r="AP11024" s="61"/>
      <c r="AQ11024" s="61"/>
      <c r="AR11024" s="61"/>
      <c r="AS11024" s="61"/>
      <c r="AT11024" s="61"/>
      <c r="AU11024" s="61"/>
      <c r="AV11024" s="61"/>
      <c r="AW11024" s="61"/>
      <c r="AX11024" s="61"/>
      <c r="AY11024" s="61"/>
      <c r="AZ11024" s="61"/>
      <c r="BA11024" s="61"/>
    </row>
    <row r="11025" spans="39:53" x14ac:dyDescent="0.2">
      <c r="AM11025" s="61"/>
      <c r="AN11025" s="61"/>
      <c r="AO11025" s="171"/>
      <c r="AP11025" s="61"/>
      <c r="AQ11025" s="61"/>
      <c r="AR11025" s="61"/>
      <c r="AS11025" s="61"/>
      <c r="AT11025" s="61"/>
      <c r="AU11025" s="61"/>
      <c r="AV11025" s="61"/>
      <c r="AW11025" s="61"/>
      <c r="AX11025" s="61"/>
      <c r="AY11025" s="61"/>
      <c r="AZ11025" s="61"/>
      <c r="BA11025" s="61"/>
    </row>
    <row r="11026" spans="39:53" x14ac:dyDescent="0.2">
      <c r="AM11026" s="61"/>
      <c r="AN11026" s="61"/>
      <c r="AO11026" s="171"/>
      <c r="AP11026" s="61"/>
      <c r="AQ11026" s="61"/>
      <c r="AR11026" s="61"/>
      <c r="AS11026" s="61"/>
      <c r="AT11026" s="61"/>
      <c r="AU11026" s="61"/>
      <c r="AV11026" s="61"/>
      <c r="AW11026" s="61"/>
      <c r="AX11026" s="61"/>
      <c r="AY11026" s="61"/>
      <c r="AZ11026" s="61"/>
      <c r="BA11026" s="61"/>
    </row>
    <row r="11027" spans="39:53" x14ac:dyDescent="0.2">
      <c r="AM11027" s="61"/>
      <c r="AN11027" s="61"/>
      <c r="AO11027" s="171"/>
      <c r="AP11027" s="61"/>
      <c r="AQ11027" s="61"/>
      <c r="AR11027" s="61"/>
      <c r="AS11027" s="61"/>
      <c r="AT11027" s="61"/>
      <c r="AU11027" s="61"/>
      <c r="AV11027" s="61"/>
      <c r="AW11027" s="61"/>
      <c r="AX11027" s="61"/>
      <c r="AY11027" s="61"/>
      <c r="AZ11027" s="61"/>
      <c r="BA11027" s="61"/>
    </row>
    <row r="11028" spans="39:53" x14ac:dyDescent="0.2">
      <c r="AM11028" s="61"/>
      <c r="AN11028" s="61"/>
      <c r="AO11028" s="171"/>
      <c r="AP11028" s="61"/>
      <c r="AQ11028" s="61"/>
      <c r="AR11028" s="61"/>
      <c r="AS11028" s="61"/>
      <c r="AT11028" s="61"/>
      <c r="AU11028" s="61"/>
      <c r="AV11028" s="61"/>
      <c r="AW11028" s="61"/>
      <c r="AX11028" s="61"/>
      <c r="AY11028" s="61"/>
      <c r="AZ11028" s="61"/>
      <c r="BA11028" s="61"/>
    </row>
    <row r="11029" spans="39:53" x14ac:dyDescent="0.2">
      <c r="AM11029" s="61"/>
      <c r="AN11029" s="61"/>
      <c r="AO11029" s="171"/>
      <c r="AP11029" s="61"/>
      <c r="AQ11029" s="61"/>
      <c r="AR11029" s="61"/>
      <c r="AS11029" s="61"/>
      <c r="AT11029" s="61"/>
      <c r="AU11029" s="61"/>
      <c r="AV11029" s="61"/>
      <c r="AW11029" s="61"/>
      <c r="AX11029" s="61"/>
      <c r="AY11029" s="61"/>
      <c r="AZ11029" s="61"/>
      <c r="BA11029" s="61"/>
    </row>
    <row r="11030" spans="39:53" x14ac:dyDescent="0.2">
      <c r="AM11030" s="61"/>
      <c r="AN11030" s="61"/>
      <c r="AO11030" s="171"/>
      <c r="AP11030" s="61"/>
      <c r="AQ11030" s="61"/>
      <c r="AR11030" s="61"/>
      <c r="AS11030" s="61"/>
      <c r="AT11030" s="61"/>
      <c r="AU11030" s="61"/>
      <c r="AV11030" s="61"/>
      <c r="AW11030" s="61"/>
      <c r="AX11030" s="61"/>
      <c r="AY11030" s="61"/>
      <c r="AZ11030" s="61"/>
      <c r="BA11030" s="61"/>
    </row>
    <row r="11031" spans="39:53" x14ac:dyDescent="0.2">
      <c r="AM11031" s="61"/>
      <c r="AN11031" s="61"/>
      <c r="AO11031" s="171"/>
      <c r="AP11031" s="61"/>
      <c r="AQ11031" s="61"/>
      <c r="AR11031" s="61"/>
      <c r="AS11031" s="61"/>
      <c r="AT11031" s="61"/>
      <c r="AU11031" s="61"/>
      <c r="AV11031" s="61"/>
      <c r="AW11031" s="61"/>
      <c r="AX11031" s="61"/>
      <c r="AY11031" s="61"/>
      <c r="AZ11031" s="61"/>
      <c r="BA11031" s="61"/>
    </row>
    <row r="11032" spans="39:53" x14ac:dyDescent="0.2">
      <c r="AM11032" s="61"/>
      <c r="AN11032" s="61"/>
      <c r="AO11032" s="171"/>
      <c r="AP11032" s="61"/>
      <c r="AQ11032" s="61"/>
      <c r="AR11032" s="61"/>
      <c r="AS11032" s="61"/>
      <c r="AT11032" s="61"/>
      <c r="AU11032" s="61"/>
      <c r="AV11032" s="61"/>
      <c r="AW11032" s="61"/>
      <c r="AX11032" s="61"/>
      <c r="AY11032" s="61"/>
      <c r="AZ11032" s="61"/>
      <c r="BA11032" s="61"/>
    </row>
    <row r="11033" spans="39:53" x14ac:dyDescent="0.2">
      <c r="AM11033" s="61"/>
      <c r="AN11033" s="61"/>
      <c r="AO11033" s="171"/>
      <c r="AP11033" s="61"/>
      <c r="AQ11033" s="61"/>
      <c r="AR11033" s="61"/>
      <c r="AS11033" s="61"/>
      <c r="AT11033" s="61"/>
      <c r="AU11033" s="61"/>
      <c r="AV11033" s="61"/>
      <c r="AW11033" s="61"/>
      <c r="AX11033" s="61"/>
      <c r="AY11033" s="61"/>
      <c r="AZ11033" s="61"/>
      <c r="BA11033" s="61"/>
    </row>
    <row r="11034" spans="39:53" x14ac:dyDescent="0.2">
      <c r="AM11034" s="61"/>
      <c r="AN11034" s="61"/>
      <c r="AO11034" s="171"/>
      <c r="AP11034" s="61"/>
      <c r="AQ11034" s="61"/>
      <c r="AR11034" s="61"/>
      <c r="AS11034" s="61"/>
      <c r="AT11034" s="61"/>
      <c r="AU11034" s="61"/>
      <c r="AV11034" s="61"/>
      <c r="AW11034" s="61"/>
      <c r="AX11034" s="61"/>
      <c r="AY11034" s="61"/>
      <c r="AZ11034" s="61"/>
      <c r="BA11034" s="61"/>
    </row>
    <row r="11035" spans="39:53" x14ac:dyDescent="0.2">
      <c r="AM11035" s="61"/>
      <c r="AN11035" s="61"/>
      <c r="AO11035" s="171"/>
      <c r="AP11035" s="61"/>
      <c r="AQ11035" s="61"/>
      <c r="AR11035" s="61"/>
      <c r="AS11035" s="61"/>
      <c r="AT11035" s="61"/>
      <c r="AU11035" s="61"/>
      <c r="AV11035" s="61"/>
      <c r="AW11035" s="61"/>
      <c r="AX11035" s="61"/>
      <c r="AY11035" s="61"/>
      <c r="AZ11035" s="61"/>
      <c r="BA11035" s="61"/>
    </row>
    <row r="11036" spans="39:53" x14ac:dyDescent="0.2">
      <c r="AM11036" s="61"/>
      <c r="AN11036" s="61"/>
      <c r="AO11036" s="171"/>
      <c r="AP11036" s="61"/>
      <c r="AQ11036" s="61"/>
      <c r="AR11036" s="61"/>
      <c r="AS11036" s="61"/>
      <c r="AT11036" s="61"/>
      <c r="AU11036" s="61"/>
      <c r="AV11036" s="61"/>
      <c r="AW11036" s="61"/>
      <c r="AX11036" s="61"/>
      <c r="AY11036" s="61"/>
      <c r="AZ11036" s="61"/>
      <c r="BA11036" s="61"/>
    </row>
    <row r="11037" spans="39:53" x14ac:dyDescent="0.2">
      <c r="AM11037" s="61"/>
      <c r="AN11037" s="61"/>
      <c r="AO11037" s="171"/>
      <c r="AP11037" s="61"/>
      <c r="AQ11037" s="61"/>
      <c r="AR11037" s="61"/>
      <c r="AS11037" s="61"/>
      <c r="AT11037" s="61"/>
      <c r="AU11037" s="61"/>
      <c r="AV11037" s="61"/>
      <c r="AW11037" s="61"/>
      <c r="AX11037" s="61"/>
      <c r="AY11037" s="61"/>
      <c r="AZ11037" s="61"/>
      <c r="BA11037" s="61"/>
    </row>
    <row r="11038" spans="39:53" x14ac:dyDescent="0.2">
      <c r="AM11038" s="61"/>
      <c r="AN11038" s="61"/>
      <c r="AO11038" s="171"/>
      <c r="AP11038" s="61"/>
      <c r="AQ11038" s="61"/>
      <c r="AR11038" s="61"/>
      <c r="AS11038" s="61"/>
      <c r="AT11038" s="61"/>
      <c r="AU11038" s="61"/>
      <c r="AV11038" s="61"/>
      <c r="AW11038" s="61"/>
      <c r="AX11038" s="61"/>
      <c r="AY11038" s="61"/>
      <c r="AZ11038" s="61"/>
      <c r="BA11038" s="61"/>
    </row>
    <row r="11039" spans="39:53" x14ac:dyDescent="0.2">
      <c r="AM11039" s="61"/>
      <c r="AN11039" s="61"/>
      <c r="AO11039" s="171"/>
      <c r="AP11039" s="61"/>
      <c r="AQ11039" s="61"/>
      <c r="AR11039" s="61"/>
      <c r="AS11039" s="61"/>
      <c r="AT11039" s="61"/>
      <c r="AU11039" s="61"/>
      <c r="AV11039" s="61"/>
      <c r="AW11039" s="61"/>
      <c r="AX11039" s="61"/>
      <c r="AY11039" s="61"/>
      <c r="AZ11039" s="61"/>
      <c r="BA11039" s="61"/>
    </row>
    <row r="11040" spans="39:53" x14ac:dyDescent="0.2">
      <c r="AM11040" s="61"/>
      <c r="AN11040" s="61"/>
      <c r="AO11040" s="171"/>
      <c r="AP11040" s="61"/>
      <c r="AQ11040" s="61"/>
      <c r="AR11040" s="61"/>
      <c r="AS11040" s="61"/>
      <c r="AT11040" s="61"/>
      <c r="AU11040" s="61"/>
      <c r="AV11040" s="61"/>
      <c r="AW11040" s="61"/>
      <c r="AX11040" s="61"/>
      <c r="AY11040" s="61"/>
      <c r="AZ11040" s="61"/>
      <c r="BA11040" s="61"/>
    </row>
    <row r="11041" spans="39:53" x14ac:dyDescent="0.2">
      <c r="AM11041" s="61"/>
      <c r="AN11041" s="61"/>
      <c r="AO11041" s="171"/>
      <c r="AP11041" s="61"/>
      <c r="AQ11041" s="61"/>
      <c r="AR11041" s="61"/>
      <c r="AS11041" s="61"/>
      <c r="AT11041" s="61"/>
      <c r="AU11041" s="61"/>
      <c r="AV11041" s="61"/>
      <c r="AW11041" s="61"/>
      <c r="AX11041" s="61"/>
      <c r="AY11041" s="61"/>
      <c r="AZ11041" s="61"/>
      <c r="BA11041" s="61"/>
    </row>
    <row r="11042" spans="39:53" x14ac:dyDescent="0.2">
      <c r="AM11042" s="61"/>
      <c r="AN11042" s="61"/>
      <c r="AO11042" s="171"/>
      <c r="AP11042" s="61"/>
      <c r="AQ11042" s="61"/>
      <c r="AR11042" s="61"/>
      <c r="AS11042" s="61"/>
      <c r="AT11042" s="61"/>
      <c r="AU11042" s="61"/>
      <c r="AV11042" s="61"/>
      <c r="AW11042" s="61"/>
      <c r="AX11042" s="61"/>
      <c r="AY11042" s="61"/>
      <c r="AZ11042" s="61"/>
      <c r="BA11042" s="61"/>
    </row>
    <row r="11043" spans="39:53" x14ac:dyDescent="0.2">
      <c r="AM11043" s="61"/>
      <c r="AN11043" s="61"/>
      <c r="AO11043" s="171"/>
      <c r="AP11043" s="61"/>
      <c r="AQ11043" s="61"/>
      <c r="AR11043" s="61"/>
      <c r="AS11043" s="61"/>
      <c r="AT11043" s="61"/>
      <c r="AU11043" s="61"/>
      <c r="AV11043" s="61"/>
      <c r="AW11043" s="61"/>
      <c r="AX11043" s="61"/>
      <c r="AY11043" s="61"/>
      <c r="AZ11043" s="61"/>
      <c r="BA11043" s="61"/>
    </row>
    <row r="11044" spans="39:53" x14ac:dyDescent="0.2">
      <c r="AM11044" s="61"/>
      <c r="AN11044" s="61"/>
      <c r="AO11044" s="171"/>
      <c r="AP11044" s="61"/>
      <c r="AQ11044" s="61"/>
      <c r="AR11044" s="61"/>
      <c r="AS11044" s="61"/>
      <c r="AT11044" s="61"/>
      <c r="AU11044" s="61"/>
      <c r="AV11044" s="61"/>
      <c r="AW11044" s="61"/>
      <c r="AX11044" s="61"/>
      <c r="AY11044" s="61"/>
      <c r="AZ11044" s="61"/>
      <c r="BA11044" s="61"/>
    </row>
    <row r="11045" spans="39:53" x14ac:dyDescent="0.2">
      <c r="AM11045" s="61"/>
      <c r="AN11045" s="61"/>
      <c r="AO11045" s="171"/>
      <c r="AP11045" s="61"/>
      <c r="AQ11045" s="61"/>
      <c r="AR11045" s="61"/>
      <c r="AS11045" s="61"/>
      <c r="AT11045" s="61"/>
      <c r="AU11045" s="61"/>
      <c r="AV11045" s="61"/>
      <c r="AW11045" s="61"/>
      <c r="AX11045" s="61"/>
      <c r="AY11045" s="61"/>
      <c r="AZ11045" s="61"/>
      <c r="BA11045" s="61"/>
    </row>
    <row r="11046" spans="39:53" x14ac:dyDescent="0.2">
      <c r="AM11046" s="61"/>
      <c r="AN11046" s="61"/>
      <c r="AO11046" s="171"/>
      <c r="AP11046" s="61"/>
      <c r="AQ11046" s="61"/>
      <c r="AR11046" s="61"/>
      <c r="AS11046" s="61"/>
      <c r="AT11046" s="61"/>
      <c r="AU11046" s="61"/>
      <c r="AV11046" s="61"/>
      <c r="AW11046" s="61"/>
      <c r="AX11046" s="61"/>
      <c r="AY11046" s="61"/>
      <c r="AZ11046" s="61"/>
      <c r="BA11046" s="61"/>
    </row>
    <row r="11047" spans="39:53" x14ac:dyDescent="0.2">
      <c r="AM11047" s="61"/>
      <c r="AN11047" s="61"/>
      <c r="AO11047" s="171"/>
      <c r="AP11047" s="61"/>
      <c r="AQ11047" s="61"/>
      <c r="AR11047" s="61"/>
      <c r="AS11047" s="61"/>
      <c r="AT11047" s="61"/>
      <c r="AU11047" s="61"/>
      <c r="AV11047" s="61"/>
      <c r="AW11047" s="61"/>
      <c r="AX11047" s="61"/>
      <c r="AY11047" s="61"/>
      <c r="AZ11047" s="61"/>
      <c r="BA11047" s="61"/>
    </row>
    <row r="11048" spans="39:53" x14ac:dyDescent="0.2">
      <c r="AM11048" s="61"/>
      <c r="AN11048" s="61"/>
      <c r="AO11048" s="171"/>
      <c r="AP11048" s="61"/>
      <c r="AQ11048" s="61"/>
      <c r="AR11048" s="61"/>
      <c r="AS11048" s="61"/>
      <c r="AT11048" s="61"/>
      <c r="AU11048" s="61"/>
      <c r="AV11048" s="61"/>
      <c r="AW11048" s="61"/>
      <c r="AX11048" s="61"/>
      <c r="AY11048" s="61"/>
      <c r="AZ11048" s="61"/>
      <c r="BA11048" s="61"/>
    </row>
    <row r="11049" spans="39:53" x14ac:dyDescent="0.2">
      <c r="AM11049" s="61"/>
      <c r="AN11049" s="61"/>
      <c r="AO11049" s="171"/>
      <c r="AP11049" s="61"/>
      <c r="AQ11049" s="61"/>
      <c r="AR11049" s="61"/>
      <c r="AS11049" s="61"/>
      <c r="AT11049" s="61"/>
      <c r="AU11049" s="61"/>
      <c r="AV11049" s="61"/>
      <c r="AW11049" s="61"/>
      <c r="AX11049" s="61"/>
      <c r="AY11049" s="61"/>
      <c r="AZ11049" s="61"/>
      <c r="BA11049" s="61"/>
    </row>
    <row r="11050" spans="39:53" x14ac:dyDescent="0.2">
      <c r="AM11050" s="61"/>
      <c r="AN11050" s="61"/>
      <c r="AO11050" s="171"/>
      <c r="AP11050" s="61"/>
      <c r="AQ11050" s="61"/>
      <c r="AR11050" s="61"/>
      <c r="AS11050" s="61"/>
      <c r="AT11050" s="61"/>
      <c r="AU11050" s="61"/>
      <c r="AV11050" s="61"/>
      <c r="AW11050" s="61"/>
      <c r="AX11050" s="61"/>
      <c r="AY11050" s="61"/>
      <c r="AZ11050" s="61"/>
      <c r="BA11050" s="61"/>
    </row>
    <row r="11051" spans="39:53" x14ac:dyDescent="0.2">
      <c r="AM11051" s="61"/>
      <c r="AN11051" s="61"/>
      <c r="AO11051" s="171"/>
      <c r="AP11051" s="61"/>
      <c r="AQ11051" s="61"/>
      <c r="AR11051" s="61"/>
      <c r="AS11051" s="61"/>
      <c r="AT11051" s="61"/>
      <c r="AU11051" s="61"/>
      <c r="AV11051" s="61"/>
      <c r="AW11051" s="61"/>
      <c r="AX11051" s="61"/>
      <c r="AY11051" s="61"/>
      <c r="AZ11051" s="61"/>
      <c r="BA11051" s="61"/>
    </row>
    <row r="11052" spans="39:53" x14ac:dyDescent="0.2">
      <c r="AM11052" s="61"/>
      <c r="AN11052" s="61"/>
      <c r="AO11052" s="171"/>
      <c r="AP11052" s="61"/>
      <c r="AQ11052" s="61"/>
      <c r="AR11052" s="61"/>
      <c r="AS11052" s="61"/>
      <c r="AT11052" s="61"/>
      <c r="AU11052" s="61"/>
      <c r="AV11052" s="61"/>
      <c r="AW11052" s="61"/>
      <c r="AX11052" s="61"/>
      <c r="AY11052" s="61"/>
      <c r="AZ11052" s="61"/>
      <c r="BA11052" s="61"/>
    </row>
    <row r="11053" spans="39:53" x14ac:dyDescent="0.2">
      <c r="AM11053" s="61"/>
      <c r="AN11053" s="61"/>
      <c r="AO11053" s="171"/>
      <c r="AP11053" s="61"/>
      <c r="AQ11053" s="61"/>
      <c r="AR11053" s="61"/>
      <c r="AS11053" s="61"/>
      <c r="AT11053" s="61"/>
      <c r="AU11053" s="61"/>
      <c r="AV11053" s="61"/>
      <c r="AW11053" s="61"/>
      <c r="AX11053" s="61"/>
      <c r="AY11053" s="61"/>
      <c r="AZ11053" s="61"/>
      <c r="BA11053" s="61"/>
    </row>
    <row r="11054" spans="39:53" x14ac:dyDescent="0.2">
      <c r="AM11054" s="61"/>
      <c r="AN11054" s="61"/>
      <c r="AO11054" s="171"/>
      <c r="AP11054" s="61"/>
      <c r="AQ11054" s="61"/>
      <c r="AR11054" s="61"/>
      <c r="AS11054" s="61"/>
      <c r="AT11054" s="61"/>
      <c r="AU11054" s="61"/>
      <c r="AV11054" s="61"/>
      <c r="AW11054" s="61"/>
      <c r="AX11054" s="61"/>
      <c r="AY11054" s="61"/>
      <c r="AZ11054" s="61"/>
      <c r="BA11054" s="61"/>
    </row>
    <row r="11055" spans="39:53" x14ac:dyDescent="0.2">
      <c r="AM11055" s="61"/>
      <c r="AN11055" s="61"/>
      <c r="AO11055" s="171"/>
      <c r="AP11055" s="61"/>
      <c r="AQ11055" s="61"/>
      <c r="AR11055" s="61"/>
      <c r="AS11055" s="61"/>
      <c r="AT11055" s="61"/>
      <c r="AU11055" s="61"/>
      <c r="AV11055" s="61"/>
      <c r="AW11055" s="61"/>
      <c r="AX11055" s="61"/>
      <c r="AY11055" s="61"/>
      <c r="AZ11055" s="61"/>
      <c r="BA11055" s="61"/>
    </row>
    <row r="11056" spans="39:53" x14ac:dyDescent="0.2">
      <c r="AM11056" s="61"/>
      <c r="AN11056" s="61"/>
      <c r="AO11056" s="171"/>
      <c r="AP11056" s="61"/>
      <c r="AQ11056" s="61"/>
      <c r="AR11056" s="61"/>
      <c r="AS11056" s="61"/>
      <c r="AT11056" s="61"/>
      <c r="AU11056" s="61"/>
      <c r="AV11056" s="61"/>
      <c r="AW11056" s="61"/>
      <c r="AX11056" s="61"/>
      <c r="AY11056" s="61"/>
      <c r="AZ11056" s="61"/>
      <c r="BA11056" s="61"/>
    </row>
    <row r="11057" spans="39:53" x14ac:dyDescent="0.2">
      <c r="AM11057" s="61"/>
      <c r="AN11057" s="61"/>
      <c r="AO11057" s="171"/>
      <c r="AP11057" s="61"/>
      <c r="AQ11057" s="61"/>
      <c r="AR11057" s="61"/>
      <c r="AS11057" s="61"/>
      <c r="AT11057" s="61"/>
      <c r="AU11057" s="61"/>
      <c r="AV11057" s="61"/>
      <c r="AW11057" s="61"/>
      <c r="AX11057" s="61"/>
      <c r="AY11057" s="61"/>
      <c r="AZ11057" s="61"/>
      <c r="BA11057" s="61"/>
    </row>
    <row r="11058" spans="39:53" x14ac:dyDescent="0.2">
      <c r="AM11058" s="61"/>
      <c r="AN11058" s="61"/>
      <c r="AO11058" s="171"/>
      <c r="AP11058" s="61"/>
      <c r="AQ11058" s="61"/>
      <c r="AR11058" s="61"/>
      <c r="AS11058" s="61"/>
      <c r="AT11058" s="61"/>
      <c r="AU11058" s="61"/>
      <c r="AV11058" s="61"/>
      <c r="AW11058" s="61"/>
      <c r="AX11058" s="61"/>
      <c r="AY11058" s="61"/>
      <c r="AZ11058" s="61"/>
      <c r="BA11058" s="61"/>
    </row>
    <row r="11059" spans="39:53" x14ac:dyDescent="0.2">
      <c r="AM11059" s="61"/>
      <c r="AN11059" s="61"/>
      <c r="AO11059" s="171"/>
      <c r="AP11059" s="61"/>
      <c r="AQ11059" s="61"/>
      <c r="AR11059" s="61"/>
      <c r="AS11059" s="61"/>
      <c r="AT11059" s="61"/>
      <c r="AU11059" s="61"/>
      <c r="AV11059" s="61"/>
      <c r="AW11059" s="61"/>
      <c r="AX11059" s="61"/>
      <c r="AY11059" s="61"/>
      <c r="AZ11059" s="61"/>
      <c r="BA11059" s="61"/>
    </row>
    <row r="11060" spans="39:53" x14ac:dyDescent="0.2">
      <c r="AM11060" s="61"/>
      <c r="AN11060" s="61"/>
      <c r="AO11060" s="171"/>
      <c r="AP11060" s="61"/>
      <c r="AQ11060" s="61"/>
      <c r="AR11060" s="61"/>
      <c r="AS11060" s="61"/>
      <c r="AT11060" s="61"/>
      <c r="AU11060" s="61"/>
      <c r="AV11060" s="61"/>
      <c r="AW11060" s="61"/>
      <c r="AX11060" s="61"/>
      <c r="AY11060" s="61"/>
      <c r="AZ11060" s="61"/>
      <c r="BA11060" s="61"/>
    </row>
    <row r="11061" spans="39:53" x14ac:dyDescent="0.2">
      <c r="AM11061" s="61"/>
      <c r="AN11061" s="61"/>
      <c r="AO11061" s="171"/>
      <c r="AP11061" s="61"/>
      <c r="AQ11061" s="61"/>
      <c r="AR11061" s="61"/>
      <c r="AS11061" s="61"/>
      <c r="AT11061" s="61"/>
      <c r="AU11061" s="61"/>
      <c r="AV11061" s="61"/>
      <c r="AW11061" s="61"/>
      <c r="AX11061" s="61"/>
      <c r="AY11061" s="61"/>
      <c r="AZ11061" s="61"/>
      <c r="BA11061" s="61"/>
    </row>
    <row r="11062" spans="39:53" x14ac:dyDescent="0.2">
      <c r="AM11062" s="61"/>
      <c r="AN11062" s="61"/>
      <c r="AO11062" s="171"/>
      <c r="AP11062" s="61"/>
      <c r="AQ11062" s="61"/>
      <c r="AR11062" s="61"/>
      <c r="AS11062" s="61"/>
      <c r="AT11062" s="61"/>
      <c r="AU11062" s="61"/>
      <c r="AV11062" s="61"/>
      <c r="AW11062" s="61"/>
      <c r="AX11062" s="61"/>
      <c r="AY11062" s="61"/>
      <c r="AZ11062" s="61"/>
      <c r="BA11062" s="61"/>
    </row>
    <row r="11063" spans="39:53" x14ac:dyDescent="0.2">
      <c r="AM11063" s="61"/>
      <c r="AN11063" s="61"/>
      <c r="AO11063" s="171"/>
      <c r="AP11063" s="61"/>
      <c r="AQ11063" s="61"/>
      <c r="AR11063" s="61"/>
      <c r="AS11063" s="61"/>
      <c r="AT11063" s="61"/>
      <c r="AU11063" s="61"/>
      <c r="AV11063" s="61"/>
      <c r="AW11063" s="61"/>
      <c r="AX11063" s="61"/>
      <c r="AY11063" s="61"/>
      <c r="AZ11063" s="61"/>
      <c r="BA11063" s="61"/>
    </row>
    <row r="11064" spans="39:53" x14ac:dyDescent="0.2">
      <c r="AM11064" s="61"/>
      <c r="AN11064" s="61"/>
      <c r="AO11064" s="171"/>
      <c r="AP11064" s="61"/>
      <c r="AQ11064" s="61"/>
      <c r="AR11064" s="61"/>
      <c r="AS11064" s="61"/>
      <c r="AT11064" s="61"/>
      <c r="AU11064" s="61"/>
      <c r="AV11064" s="61"/>
      <c r="AW11064" s="61"/>
      <c r="AX11064" s="61"/>
      <c r="AY11064" s="61"/>
      <c r="AZ11064" s="61"/>
      <c r="BA11064" s="61"/>
    </row>
    <row r="11065" spans="39:53" x14ac:dyDescent="0.2">
      <c r="AM11065" s="61"/>
      <c r="AN11065" s="61"/>
      <c r="AO11065" s="171"/>
      <c r="AP11065" s="61"/>
      <c r="AQ11065" s="61"/>
      <c r="AR11065" s="61"/>
      <c r="AS11065" s="61"/>
      <c r="AT11065" s="61"/>
      <c r="AU11065" s="61"/>
      <c r="AV11065" s="61"/>
      <c r="AW11065" s="61"/>
      <c r="AX11065" s="61"/>
      <c r="AY11065" s="61"/>
      <c r="AZ11065" s="61"/>
      <c r="BA11065" s="61"/>
    </row>
    <row r="11066" spans="39:53" x14ac:dyDescent="0.2">
      <c r="AM11066" s="61"/>
      <c r="AN11066" s="61"/>
      <c r="AO11066" s="171"/>
      <c r="AP11066" s="61"/>
      <c r="AQ11066" s="61"/>
      <c r="AR11066" s="61"/>
      <c r="AS11066" s="61"/>
      <c r="AT11066" s="61"/>
      <c r="AU11066" s="61"/>
      <c r="AV11066" s="61"/>
      <c r="AW11066" s="61"/>
      <c r="AX11066" s="61"/>
      <c r="AY11066" s="61"/>
      <c r="AZ11066" s="61"/>
      <c r="BA11066" s="61"/>
    </row>
    <row r="11067" spans="39:53" x14ac:dyDescent="0.2">
      <c r="AM11067" s="61"/>
      <c r="AN11067" s="61"/>
      <c r="AO11067" s="171"/>
      <c r="AP11067" s="61"/>
      <c r="AQ11067" s="61"/>
      <c r="AR11067" s="61"/>
      <c r="AS11067" s="61"/>
      <c r="AT11067" s="61"/>
      <c r="AU11067" s="61"/>
      <c r="AV11067" s="61"/>
      <c r="AW11067" s="61"/>
      <c r="AX11067" s="61"/>
      <c r="AY11067" s="61"/>
      <c r="AZ11067" s="61"/>
      <c r="BA11067" s="61"/>
    </row>
    <row r="11068" spans="39:53" x14ac:dyDescent="0.2">
      <c r="AM11068" s="61"/>
      <c r="AN11068" s="61"/>
      <c r="AO11068" s="171"/>
      <c r="AP11068" s="61"/>
      <c r="AQ11068" s="61"/>
      <c r="AR11068" s="61"/>
      <c r="AS11068" s="61"/>
      <c r="AT11068" s="61"/>
      <c r="AU11068" s="61"/>
      <c r="AV11068" s="61"/>
      <c r="AW11068" s="61"/>
      <c r="AX11068" s="61"/>
      <c r="AY11068" s="61"/>
      <c r="AZ11068" s="61"/>
      <c r="BA11068" s="61"/>
    </row>
    <row r="11069" spans="39:53" x14ac:dyDescent="0.2">
      <c r="AM11069" s="61"/>
      <c r="AN11069" s="61"/>
      <c r="AO11069" s="171"/>
      <c r="AP11069" s="61"/>
      <c r="AQ11069" s="61"/>
      <c r="AR11069" s="61"/>
      <c r="AS11069" s="61"/>
      <c r="AT11069" s="61"/>
      <c r="AU11069" s="61"/>
      <c r="AV11069" s="61"/>
      <c r="AW11069" s="61"/>
      <c r="AX11069" s="61"/>
      <c r="AY11069" s="61"/>
      <c r="AZ11069" s="61"/>
      <c r="BA11069" s="61"/>
    </row>
    <row r="11070" spans="39:53" x14ac:dyDescent="0.2">
      <c r="AM11070" s="61"/>
      <c r="AN11070" s="61"/>
      <c r="AO11070" s="171"/>
      <c r="AP11070" s="61"/>
      <c r="AQ11070" s="61"/>
      <c r="AR11070" s="61"/>
      <c r="AS11070" s="61"/>
      <c r="AT11070" s="61"/>
      <c r="AU11070" s="61"/>
      <c r="AV11070" s="61"/>
      <c r="AW11070" s="61"/>
      <c r="AX11070" s="61"/>
      <c r="AY11070" s="61"/>
      <c r="AZ11070" s="61"/>
      <c r="BA11070" s="61"/>
    </row>
    <row r="11071" spans="39:53" x14ac:dyDescent="0.2">
      <c r="AM11071" s="61"/>
      <c r="AN11071" s="61"/>
      <c r="AO11071" s="171"/>
      <c r="AP11071" s="61"/>
      <c r="AQ11071" s="61"/>
      <c r="AR11071" s="61"/>
      <c r="AS11071" s="61"/>
      <c r="AT11071" s="61"/>
      <c r="AU11071" s="61"/>
      <c r="AV11071" s="61"/>
      <c r="AW11071" s="61"/>
      <c r="AX11071" s="61"/>
      <c r="AY11071" s="61"/>
      <c r="AZ11071" s="61"/>
      <c r="BA11071" s="61"/>
    </row>
    <row r="11072" spans="39:53" x14ac:dyDescent="0.2">
      <c r="AM11072" s="61"/>
      <c r="AN11072" s="61"/>
      <c r="AO11072" s="171"/>
      <c r="AP11072" s="61"/>
      <c r="AQ11072" s="61"/>
      <c r="AR11072" s="61"/>
      <c r="AS11072" s="61"/>
      <c r="AT11072" s="61"/>
      <c r="AU11072" s="61"/>
      <c r="AV11072" s="61"/>
      <c r="AW11072" s="61"/>
      <c r="AX11072" s="61"/>
      <c r="AY11072" s="61"/>
      <c r="AZ11072" s="61"/>
      <c r="BA11072" s="61"/>
    </row>
    <row r="11073" spans="39:53" x14ac:dyDescent="0.2">
      <c r="AM11073" s="61"/>
      <c r="AN11073" s="61"/>
      <c r="AO11073" s="171"/>
      <c r="AP11073" s="61"/>
      <c r="AQ11073" s="61"/>
      <c r="AR11073" s="61"/>
      <c r="AS11073" s="61"/>
      <c r="AT11073" s="61"/>
      <c r="AU11073" s="61"/>
      <c r="AV11073" s="61"/>
      <c r="AW11073" s="61"/>
      <c r="AX11073" s="61"/>
      <c r="AY11073" s="61"/>
      <c r="AZ11073" s="61"/>
      <c r="BA11073" s="61"/>
    </row>
    <row r="11074" spans="39:53" x14ac:dyDescent="0.2">
      <c r="AM11074" s="61"/>
      <c r="AN11074" s="61"/>
      <c r="AO11074" s="171"/>
      <c r="AP11074" s="61"/>
      <c r="AQ11074" s="61"/>
      <c r="AR11074" s="61"/>
      <c r="AS11074" s="61"/>
      <c r="AT11074" s="61"/>
      <c r="AU11074" s="61"/>
      <c r="AV11074" s="61"/>
      <c r="AW11074" s="61"/>
      <c r="AX11074" s="61"/>
      <c r="AY11074" s="61"/>
      <c r="AZ11074" s="61"/>
      <c r="BA11074" s="61"/>
    </row>
    <row r="11075" spans="39:53" x14ac:dyDescent="0.2">
      <c r="AM11075" s="61"/>
      <c r="AN11075" s="61"/>
      <c r="AO11075" s="171"/>
      <c r="AP11075" s="61"/>
      <c r="AQ11075" s="61"/>
      <c r="AR11075" s="61"/>
      <c r="AS11075" s="61"/>
      <c r="AT11075" s="61"/>
      <c r="AU11075" s="61"/>
      <c r="AV11075" s="61"/>
      <c r="AW11075" s="61"/>
      <c r="AX11075" s="61"/>
      <c r="AY11075" s="61"/>
      <c r="AZ11075" s="61"/>
      <c r="BA11075" s="61"/>
    </row>
    <row r="11076" spans="39:53" x14ac:dyDescent="0.2">
      <c r="AM11076" s="61"/>
      <c r="AN11076" s="61"/>
      <c r="AO11076" s="171"/>
      <c r="AP11076" s="61"/>
      <c r="AQ11076" s="61"/>
      <c r="AR11076" s="61"/>
      <c r="AS11076" s="61"/>
      <c r="AT11076" s="61"/>
      <c r="AU11076" s="61"/>
      <c r="AV11076" s="61"/>
      <c r="AW11076" s="61"/>
      <c r="AX11076" s="61"/>
      <c r="AY11076" s="61"/>
      <c r="AZ11076" s="61"/>
      <c r="BA11076" s="61"/>
    </row>
    <row r="11077" spans="39:53" x14ac:dyDescent="0.2">
      <c r="AM11077" s="61"/>
      <c r="AN11077" s="61"/>
      <c r="AO11077" s="171"/>
      <c r="AP11077" s="61"/>
      <c r="AQ11077" s="61"/>
      <c r="AR11077" s="61"/>
      <c r="AS11077" s="61"/>
      <c r="AT11077" s="61"/>
      <c r="AU11077" s="61"/>
      <c r="AV11077" s="61"/>
      <c r="AW11077" s="61"/>
      <c r="AX11077" s="61"/>
      <c r="AY11077" s="61"/>
      <c r="AZ11077" s="61"/>
      <c r="BA11077" s="61"/>
    </row>
    <row r="11078" spans="39:53" x14ac:dyDescent="0.2">
      <c r="AM11078" s="61"/>
      <c r="AN11078" s="61"/>
      <c r="AO11078" s="171"/>
      <c r="AP11078" s="61"/>
      <c r="AQ11078" s="61"/>
      <c r="AR11078" s="61"/>
      <c r="AS11078" s="61"/>
      <c r="AT11078" s="61"/>
      <c r="AU11078" s="61"/>
      <c r="AV11078" s="61"/>
      <c r="AW11078" s="61"/>
      <c r="AX11078" s="61"/>
      <c r="AY11078" s="61"/>
      <c r="AZ11078" s="61"/>
      <c r="BA11078" s="61"/>
    </row>
    <row r="11079" spans="39:53" x14ac:dyDescent="0.2">
      <c r="AM11079" s="61"/>
      <c r="AN11079" s="61"/>
      <c r="AO11079" s="171"/>
      <c r="AP11079" s="61"/>
      <c r="AQ11079" s="61"/>
      <c r="AR11079" s="61"/>
      <c r="AS11079" s="61"/>
      <c r="AT11079" s="61"/>
      <c r="AU11079" s="61"/>
      <c r="AV11079" s="61"/>
      <c r="AW11079" s="61"/>
      <c r="AX11079" s="61"/>
      <c r="AY11079" s="61"/>
      <c r="AZ11079" s="61"/>
      <c r="BA11079" s="61"/>
    </row>
    <row r="11080" spans="39:53" x14ac:dyDescent="0.2">
      <c r="AM11080" s="61"/>
      <c r="AN11080" s="61"/>
      <c r="AO11080" s="171"/>
      <c r="AP11080" s="61"/>
      <c r="AQ11080" s="61"/>
      <c r="AR11080" s="61"/>
      <c r="AS11080" s="61"/>
      <c r="AT11080" s="61"/>
      <c r="AU11080" s="61"/>
      <c r="AV11080" s="61"/>
      <c r="AW11080" s="61"/>
      <c r="AX11080" s="61"/>
      <c r="AY11080" s="61"/>
      <c r="AZ11080" s="61"/>
      <c r="BA11080" s="61"/>
    </row>
    <row r="11081" spans="39:53" x14ac:dyDescent="0.2">
      <c r="AM11081" s="61"/>
      <c r="AN11081" s="61"/>
      <c r="AO11081" s="171"/>
      <c r="AP11081" s="61"/>
      <c r="AQ11081" s="61"/>
      <c r="AR11081" s="61"/>
      <c r="AS11081" s="61"/>
      <c r="AT11081" s="61"/>
      <c r="AU11081" s="61"/>
      <c r="AV11081" s="61"/>
      <c r="AW11081" s="61"/>
      <c r="AX11081" s="61"/>
      <c r="AY11081" s="61"/>
      <c r="AZ11081" s="61"/>
      <c r="BA11081" s="61"/>
    </row>
    <row r="11082" spans="39:53" x14ac:dyDescent="0.2">
      <c r="AM11082" s="61"/>
      <c r="AN11082" s="61"/>
      <c r="AO11082" s="171"/>
      <c r="AP11082" s="61"/>
      <c r="AQ11082" s="61"/>
      <c r="AR11082" s="61"/>
      <c r="AS11082" s="61"/>
      <c r="AT11082" s="61"/>
      <c r="AU11082" s="61"/>
      <c r="AV11082" s="61"/>
      <c r="AW11082" s="61"/>
      <c r="AX11082" s="61"/>
      <c r="AY11082" s="61"/>
      <c r="AZ11082" s="61"/>
      <c r="BA11082" s="61"/>
    </row>
    <row r="11083" spans="39:53" x14ac:dyDescent="0.2">
      <c r="AM11083" s="61"/>
      <c r="AN11083" s="61"/>
      <c r="AO11083" s="171"/>
      <c r="AP11083" s="61"/>
      <c r="AQ11083" s="61"/>
      <c r="AR11083" s="61"/>
      <c r="AS11083" s="61"/>
      <c r="AT11083" s="61"/>
      <c r="AU11083" s="61"/>
      <c r="AV11083" s="61"/>
      <c r="AW11083" s="61"/>
      <c r="AX11083" s="61"/>
      <c r="AY11083" s="61"/>
      <c r="AZ11083" s="61"/>
      <c r="BA11083" s="61"/>
    </row>
    <row r="11084" spans="39:53" x14ac:dyDescent="0.2">
      <c r="AM11084" s="61"/>
      <c r="AN11084" s="61"/>
      <c r="AO11084" s="171"/>
      <c r="AP11084" s="61"/>
      <c r="AQ11084" s="61"/>
      <c r="AR11084" s="61"/>
      <c r="AS11084" s="61"/>
      <c r="AT11084" s="61"/>
      <c r="AU11084" s="61"/>
      <c r="AV11084" s="61"/>
      <c r="AW11084" s="61"/>
      <c r="AX11084" s="61"/>
      <c r="AY11084" s="61"/>
      <c r="AZ11084" s="61"/>
      <c r="BA11084" s="61"/>
    </row>
    <row r="11085" spans="39:53" x14ac:dyDescent="0.2">
      <c r="AM11085" s="61"/>
      <c r="AN11085" s="61"/>
      <c r="AO11085" s="171"/>
      <c r="AP11085" s="61"/>
      <c r="AQ11085" s="61"/>
      <c r="AR11085" s="61"/>
      <c r="AS11085" s="61"/>
      <c r="AT11085" s="61"/>
      <c r="AU11085" s="61"/>
      <c r="AV11085" s="61"/>
      <c r="AW11085" s="61"/>
      <c r="AX11085" s="61"/>
      <c r="AY11085" s="61"/>
      <c r="AZ11085" s="61"/>
      <c r="BA11085" s="61"/>
    </row>
    <row r="11086" spans="39:53" x14ac:dyDescent="0.2">
      <c r="AM11086" s="61"/>
      <c r="AN11086" s="61"/>
      <c r="AO11086" s="171"/>
      <c r="AP11086" s="61"/>
      <c r="AQ11086" s="61"/>
      <c r="AR11086" s="61"/>
      <c r="AS11086" s="61"/>
      <c r="AT11086" s="61"/>
      <c r="AU11086" s="61"/>
      <c r="AV11086" s="61"/>
      <c r="AW11086" s="61"/>
      <c r="AX11086" s="61"/>
      <c r="AY11086" s="61"/>
      <c r="AZ11086" s="61"/>
      <c r="BA11086" s="61"/>
    </row>
    <row r="11087" spans="39:53" x14ac:dyDescent="0.2">
      <c r="AM11087" s="61"/>
      <c r="AN11087" s="61"/>
      <c r="AO11087" s="171"/>
      <c r="AP11087" s="61"/>
      <c r="AQ11087" s="61"/>
      <c r="AR11087" s="61"/>
      <c r="AS11087" s="61"/>
      <c r="AT11087" s="61"/>
      <c r="AU11087" s="61"/>
      <c r="AV11087" s="61"/>
      <c r="AW11087" s="61"/>
      <c r="AX11087" s="61"/>
      <c r="AY11087" s="61"/>
      <c r="AZ11087" s="61"/>
      <c r="BA11087" s="61"/>
    </row>
    <row r="11088" spans="39:53" x14ac:dyDescent="0.2">
      <c r="AM11088" s="61"/>
      <c r="AN11088" s="61"/>
      <c r="AO11088" s="171"/>
      <c r="AP11088" s="61"/>
      <c r="AQ11088" s="61"/>
      <c r="AR11088" s="61"/>
      <c r="AS11088" s="61"/>
      <c r="AT11088" s="61"/>
      <c r="AU11088" s="61"/>
      <c r="AV11088" s="61"/>
      <c r="AW11088" s="61"/>
      <c r="AX11088" s="61"/>
      <c r="AY11088" s="61"/>
      <c r="AZ11088" s="61"/>
      <c r="BA11088" s="61"/>
    </row>
    <row r="11089" spans="39:53" x14ac:dyDescent="0.2">
      <c r="AM11089" s="61"/>
      <c r="AN11089" s="61"/>
      <c r="AO11089" s="171"/>
      <c r="AP11089" s="61"/>
      <c r="AQ11089" s="61"/>
      <c r="AR11089" s="61"/>
      <c r="AS11089" s="61"/>
      <c r="AT11089" s="61"/>
      <c r="AU11089" s="61"/>
      <c r="AV11089" s="61"/>
      <c r="AW11089" s="61"/>
      <c r="AX11089" s="61"/>
      <c r="AY11089" s="61"/>
      <c r="AZ11089" s="61"/>
      <c r="BA11089" s="61"/>
    </row>
    <row r="11090" spans="39:53" x14ac:dyDescent="0.2">
      <c r="AM11090" s="61"/>
      <c r="AN11090" s="61"/>
      <c r="AO11090" s="171"/>
      <c r="AP11090" s="61"/>
      <c r="AQ11090" s="61"/>
      <c r="AR11090" s="61"/>
      <c r="AS11090" s="61"/>
      <c r="AT11090" s="61"/>
      <c r="AU11090" s="61"/>
      <c r="AV11090" s="61"/>
      <c r="AW11090" s="61"/>
      <c r="AX11090" s="61"/>
      <c r="AY11090" s="61"/>
      <c r="AZ11090" s="61"/>
      <c r="BA11090" s="61"/>
    </row>
    <row r="11091" spans="39:53" x14ac:dyDescent="0.2">
      <c r="AM11091" s="61"/>
      <c r="AN11091" s="61"/>
      <c r="AO11091" s="171"/>
      <c r="AP11091" s="61"/>
      <c r="AQ11091" s="61"/>
      <c r="AR11091" s="61"/>
      <c r="AS11091" s="61"/>
      <c r="AT11091" s="61"/>
      <c r="AU11091" s="61"/>
      <c r="AV11091" s="61"/>
      <c r="AW11091" s="61"/>
      <c r="AX11091" s="61"/>
      <c r="AY11091" s="61"/>
      <c r="AZ11091" s="61"/>
      <c r="BA11091" s="61"/>
    </row>
    <row r="11092" spans="39:53" x14ac:dyDescent="0.2">
      <c r="AM11092" s="61"/>
      <c r="AN11092" s="61"/>
      <c r="AO11092" s="171"/>
      <c r="AP11092" s="61"/>
      <c r="AQ11092" s="61"/>
      <c r="AR11092" s="61"/>
      <c r="AS11092" s="61"/>
      <c r="AT11092" s="61"/>
      <c r="AU11092" s="61"/>
      <c r="AV11092" s="61"/>
      <c r="AW11092" s="61"/>
      <c r="AX11092" s="61"/>
      <c r="AY11092" s="61"/>
      <c r="AZ11092" s="61"/>
      <c r="BA11092" s="61"/>
    </row>
    <row r="11093" spans="39:53" x14ac:dyDescent="0.2">
      <c r="AM11093" s="61"/>
      <c r="AN11093" s="61"/>
      <c r="AO11093" s="171"/>
      <c r="AP11093" s="61"/>
      <c r="AQ11093" s="61"/>
      <c r="AR11093" s="61"/>
      <c r="AS11093" s="61"/>
      <c r="AT11093" s="61"/>
      <c r="AU11093" s="61"/>
      <c r="AV11093" s="61"/>
      <c r="AW11093" s="61"/>
      <c r="AX11093" s="61"/>
      <c r="AY11093" s="61"/>
      <c r="AZ11093" s="61"/>
      <c r="BA11093" s="61"/>
    </row>
    <row r="11094" spans="39:53" x14ac:dyDescent="0.2">
      <c r="AM11094" s="61"/>
      <c r="AN11094" s="61"/>
      <c r="AO11094" s="171"/>
      <c r="AP11094" s="61"/>
      <c r="AQ11094" s="61"/>
      <c r="AR11094" s="61"/>
      <c r="AS11094" s="61"/>
      <c r="AT11094" s="61"/>
      <c r="AU11094" s="61"/>
      <c r="AV11094" s="61"/>
      <c r="AW11094" s="61"/>
      <c r="AX11094" s="61"/>
      <c r="AY11094" s="61"/>
      <c r="AZ11094" s="61"/>
      <c r="BA11094" s="61"/>
    </row>
    <row r="11095" spans="39:53" x14ac:dyDescent="0.2">
      <c r="AM11095" s="61"/>
      <c r="AN11095" s="61"/>
      <c r="AO11095" s="171"/>
      <c r="AP11095" s="61"/>
      <c r="AQ11095" s="61"/>
      <c r="AR11095" s="61"/>
      <c r="AS11095" s="61"/>
      <c r="AT11095" s="61"/>
      <c r="AU11095" s="61"/>
      <c r="AV11095" s="61"/>
      <c r="AW11095" s="61"/>
      <c r="AX11095" s="61"/>
      <c r="AY11095" s="61"/>
      <c r="AZ11095" s="61"/>
      <c r="BA11095" s="61"/>
    </row>
    <row r="11096" spans="39:53" x14ac:dyDescent="0.2">
      <c r="AM11096" s="61"/>
      <c r="AN11096" s="61"/>
      <c r="AO11096" s="171"/>
      <c r="AP11096" s="61"/>
      <c r="AQ11096" s="61"/>
      <c r="AR11096" s="61"/>
      <c r="AS11096" s="61"/>
      <c r="AT11096" s="61"/>
      <c r="AU11096" s="61"/>
      <c r="AV11096" s="61"/>
      <c r="AW11096" s="61"/>
      <c r="AX11096" s="61"/>
      <c r="AY11096" s="61"/>
      <c r="AZ11096" s="61"/>
      <c r="BA11096" s="61"/>
    </row>
    <row r="11097" spans="39:53" x14ac:dyDescent="0.2">
      <c r="AM11097" s="61"/>
      <c r="AN11097" s="61"/>
      <c r="AO11097" s="171"/>
      <c r="AP11097" s="61"/>
      <c r="AQ11097" s="61"/>
      <c r="AR11097" s="61"/>
      <c r="AS11097" s="61"/>
      <c r="AT11097" s="61"/>
      <c r="AU11097" s="61"/>
      <c r="AV11097" s="61"/>
      <c r="AW11097" s="61"/>
      <c r="AX11097" s="61"/>
      <c r="AY11097" s="61"/>
      <c r="AZ11097" s="61"/>
      <c r="BA11097" s="61"/>
    </row>
    <row r="11098" spans="39:53" x14ac:dyDescent="0.2">
      <c r="AM11098" s="61"/>
      <c r="AN11098" s="61"/>
      <c r="AO11098" s="171"/>
      <c r="AP11098" s="61"/>
      <c r="AQ11098" s="61"/>
      <c r="AR11098" s="61"/>
      <c r="AS11098" s="61"/>
      <c r="AT11098" s="61"/>
      <c r="AU11098" s="61"/>
      <c r="AV11098" s="61"/>
      <c r="AW11098" s="61"/>
      <c r="AX11098" s="61"/>
      <c r="AY11098" s="61"/>
      <c r="AZ11098" s="61"/>
      <c r="BA11098" s="61"/>
    </row>
    <row r="11099" spans="39:53" x14ac:dyDescent="0.2">
      <c r="AM11099" s="61"/>
      <c r="AN11099" s="61"/>
      <c r="AO11099" s="171"/>
      <c r="AP11099" s="61"/>
      <c r="AQ11099" s="61"/>
      <c r="AR11099" s="61"/>
      <c r="AS11099" s="61"/>
      <c r="AT11099" s="61"/>
      <c r="AU11099" s="61"/>
      <c r="AV11099" s="61"/>
      <c r="AW11099" s="61"/>
      <c r="AX11099" s="61"/>
      <c r="AY11099" s="61"/>
      <c r="AZ11099" s="61"/>
      <c r="BA11099" s="61"/>
    </row>
    <row r="11100" spans="39:53" x14ac:dyDescent="0.2">
      <c r="AM11100" s="61"/>
      <c r="AN11100" s="61"/>
      <c r="AO11100" s="171"/>
      <c r="AP11100" s="61"/>
      <c r="AQ11100" s="61"/>
      <c r="AR11100" s="61"/>
      <c r="AS11100" s="61"/>
      <c r="AT11100" s="61"/>
      <c r="AU11100" s="61"/>
      <c r="AV11100" s="61"/>
      <c r="AW11100" s="61"/>
      <c r="AX11100" s="61"/>
      <c r="AY11100" s="61"/>
      <c r="AZ11100" s="61"/>
      <c r="BA11100" s="61"/>
    </row>
    <row r="11101" spans="39:53" x14ac:dyDescent="0.2">
      <c r="AM11101" s="61"/>
      <c r="AN11101" s="61"/>
      <c r="AO11101" s="171"/>
      <c r="AP11101" s="61"/>
      <c r="AQ11101" s="61"/>
      <c r="AR11101" s="61"/>
      <c r="AS11101" s="61"/>
      <c r="AT11101" s="61"/>
      <c r="AU11101" s="61"/>
      <c r="AV11101" s="61"/>
      <c r="AW11101" s="61"/>
      <c r="AX11101" s="61"/>
      <c r="AY11101" s="61"/>
      <c r="AZ11101" s="61"/>
      <c r="BA11101" s="61"/>
    </row>
    <row r="11102" spans="39:53" x14ac:dyDescent="0.2">
      <c r="AM11102" s="61"/>
      <c r="AN11102" s="61"/>
      <c r="AO11102" s="171"/>
      <c r="AP11102" s="61"/>
      <c r="AQ11102" s="61"/>
      <c r="AR11102" s="61"/>
      <c r="AS11102" s="61"/>
      <c r="AT11102" s="61"/>
      <c r="AU11102" s="61"/>
      <c r="AV11102" s="61"/>
      <c r="AW11102" s="61"/>
      <c r="AX11102" s="61"/>
      <c r="AY11102" s="61"/>
      <c r="AZ11102" s="61"/>
      <c r="BA11102" s="61"/>
    </row>
    <row r="11103" spans="39:53" x14ac:dyDescent="0.2">
      <c r="AM11103" s="61"/>
      <c r="AN11103" s="61"/>
      <c r="AO11103" s="171"/>
      <c r="AP11103" s="61"/>
      <c r="AQ11103" s="61"/>
      <c r="AR11103" s="61"/>
      <c r="AS11103" s="61"/>
      <c r="AT11103" s="61"/>
      <c r="AU11103" s="61"/>
      <c r="AV11103" s="61"/>
      <c r="AW11103" s="61"/>
      <c r="AX11103" s="61"/>
      <c r="AY11103" s="61"/>
      <c r="AZ11103" s="61"/>
      <c r="BA11103" s="61"/>
    </row>
    <row r="11104" spans="39:53" x14ac:dyDescent="0.2">
      <c r="AM11104" s="61"/>
      <c r="AN11104" s="61"/>
      <c r="AO11104" s="171"/>
      <c r="AP11104" s="61"/>
      <c r="AQ11104" s="61"/>
      <c r="AR11104" s="61"/>
      <c r="AS11104" s="61"/>
      <c r="AT11104" s="61"/>
      <c r="AU11104" s="61"/>
      <c r="AV11104" s="61"/>
      <c r="AW11104" s="61"/>
      <c r="AX11104" s="61"/>
      <c r="AY11104" s="61"/>
      <c r="AZ11104" s="61"/>
      <c r="BA11104" s="61"/>
    </row>
    <row r="11105" spans="39:53" x14ac:dyDescent="0.2">
      <c r="AM11105" s="61"/>
      <c r="AN11105" s="61"/>
      <c r="AO11105" s="171"/>
      <c r="AP11105" s="61"/>
      <c r="AQ11105" s="61"/>
      <c r="AR11105" s="61"/>
      <c r="AS11105" s="61"/>
      <c r="AT11105" s="61"/>
      <c r="AU11105" s="61"/>
      <c r="AV11105" s="61"/>
      <c r="AW11105" s="61"/>
      <c r="AX11105" s="61"/>
      <c r="AY11105" s="61"/>
      <c r="AZ11105" s="61"/>
      <c r="BA11105" s="61"/>
    </row>
    <row r="11106" spans="39:53" x14ac:dyDescent="0.2">
      <c r="AM11106" s="61"/>
      <c r="AN11106" s="61"/>
      <c r="AO11106" s="171"/>
      <c r="AP11106" s="61"/>
      <c r="AQ11106" s="61"/>
      <c r="AR11106" s="61"/>
      <c r="AS11106" s="61"/>
      <c r="AT11106" s="61"/>
      <c r="AU11106" s="61"/>
      <c r="AV11106" s="61"/>
      <c r="AW11106" s="61"/>
      <c r="AX11106" s="61"/>
      <c r="AY11106" s="61"/>
      <c r="AZ11106" s="61"/>
      <c r="BA11106" s="61"/>
    </row>
    <row r="11107" spans="39:53" x14ac:dyDescent="0.2">
      <c r="AM11107" s="61"/>
      <c r="AN11107" s="61"/>
      <c r="AO11107" s="171"/>
      <c r="AP11107" s="61"/>
      <c r="AQ11107" s="61"/>
      <c r="AR11107" s="61"/>
      <c r="AS11107" s="61"/>
      <c r="AT11107" s="61"/>
      <c r="AU11107" s="61"/>
      <c r="AV11107" s="61"/>
      <c r="AW11107" s="61"/>
      <c r="AX11107" s="61"/>
      <c r="AY11107" s="61"/>
      <c r="AZ11107" s="61"/>
      <c r="BA11107" s="61"/>
    </row>
    <row r="11108" spans="39:53" x14ac:dyDescent="0.2">
      <c r="AM11108" s="61"/>
      <c r="AN11108" s="61"/>
      <c r="AO11108" s="171"/>
      <c r="AP11108" s="61"/>
      <c r="AQ11108" s="61"/>
      <c r="AR11108" s="61"/>
      <c r="AS11108" s="61"/>
      <c r="AT11108" s="61"/>
      <c r="AU11108" s="61"/>
      <c r="AV11108" s="61"/>
      <c r="AW11108" s="61"/>
      <c r="AX11108" s="61"/>
      <c r="AY11108" s="61"/>
      <c r="AZ11108" s="61"/>
      <c r="BA11108" s="61"/>
    </row>
    <row r="11109" spans="39:53" x14ac:dyDescent="0.2">
      <c r="AM11109" s="61"/>
      <c r="AN11109" s="61"/>
      <c r="AO11109" s="171"/>
      <c r="AP11109" s="61"/>
      <c r="AQ11109" s="61"/>
      <c r="AR11109" s="61"/>
      <c r="AS11109" s="61"/>
      <c r="AT11109" s="61"/>
      <c r="AU11109" s="61"/>
      <c r="AV11109" s="61"/>
      <c r="AW11109" s="61"/>
      <c r="AX11109" s="61"/>
      <c r="AY11109" s="61"/>
      <c r="AZ11109" s="61"/>
      <c r="BA11109" s="61"/>
    </row>
    <row r="11110" spans="39:53" x14ac:dyDescent="0.2">
      <c r="AM11110" s="61"/>
      <c r="AN11110" s="61"/>
      <c r="AO11110" s="171"/>
      <c r="AP11110" s="61"/>
      <c r="AQ11110" s="61"/>
      <c r="AR11110" s="61"/>
      <c r="AS11110" s="61"/>
      <c r="AT11110" s="61"/>
      <c r="AU11110" s="61"/>
      <c r="AV11110" s="61"/>
      <c r="AW11110" s="61"/>
      <c r="AX11110" s="61"/>
      <c r="AY11110" s="61"/>
      <c r="AZ11110" s="61"/>
      <c r="BA11110" s="61"/>
    </row>
    <row r="11111" spans="39:53" x14ac:dyDescent="0.2">
      <c r="AM11111" s="61"/>
      <c r="AN11111" s="61"/>
      <c r="AO11111" s="171"/>
      <c r="AP11111" s="61"/>
      <c r="AQ11111" s="61"/>
      <c r="AR11111" s="61"/>
      <c r="AS11111" s="61"/>
      <c r="AT11111" s="61"/>
      <c r="AU11111" s="61"/>
      <c r="AV11111" s="61"/>
      <c r="AW11111" s="61"/>
      <c r="AX11111" s="61"/>
      <c r="AY11111" s="61"/>
      <c r="AZ11111" s="61"/>
      <c r="BA11111" s="61"/>
    </row>
    <row r="11112" spans="39:53" x14ac:dyDescent="0.2">
      <c r="AM11112" s="61"/>
      <c r="AN11112" s="61"/>
      <c r="AO11112" s="171"/>
      <c r="AP11112" s="61"/>
      <c r="AQ11112" s="61"/>
      <c r="AR11112" s="61"/>
      <c r="AS11112" s="61"/>
      <c r="AT11112" s="61"/>
      <c r="AU11112" s="61"/>
      <c r="AV11112" s="61"/>
      <c r="AW11112" s="61"/>
      <c r="AX11112" s="61"/>
      <c r="AY11112" s="61"/>
      <c r="AZ11112" s="61"/>
      <c r="BA11112" s="61"/>
    </row>
    <row r="11113" spans="39:53" x14ac:dyDescent="0.2">
      <c r="AM11113" s="61"/>
      <c r="AN11113" s="61"/>
      <c r="AO11113" s="171"/>
      <c r="AP11113" s="61"/>
      <c r="AQ11113" s="61"/>
      <c r="AR11113" s="61"/>
      <c r="AS11113" s="61"/>
      <c r="AT11113" s="61"/>
      <c r="AU11113" s="61"/>
      <c r="AV11113" s="61"/>
      <c r="AW11113" s="61"/>
      <c r="AX11113" s="61"/>
      <c r="AY11113" s="61"/>
      <c r="AZ11113" s="61"/>
      <c r="BA11113" s="61"/>
    </row>
    <row r="11114" spans="39:53" x14ac:dyDescent="0.2">
      <c r="AM11114" s="61"/>
      <c r="AN11114" s="61"/>
      <c r="AO11114" s="171"/>
      <c r="AP11114" s="61"/>
      <c r="AQ11114" s="61"/>
      <c r="AR11114" s="61"/>
      <c r="AS11114" s="61"/>
      <c r="AT11114" s="61"/>
      <c r="AU11114" s="61"/>
      <c r="AV11114" s="61"/>
      <c r="AW11114" s="61"/>
      <c r="AX11114" s="61"/>
      <c r="AY11114" s="61"/>
      <c r="AZ11114" s="61"/>
      <c r="BA11114" s="61"/>
    </row>
    <row r="11115" spans="39:53" x14ac:dyDescent="0.2">
      <c r="AM11115" s="61"/>
      <c r="AN11115" s="61"/>
      <c r="AO11115" s="171"/>
      <c r="AP11115" s="61"/>
      <c r="AQ11115" s="61"/>
      <c r="AR11115" s="61"/>
      <c r="AS11115" s="61"/>
      <c r="AT11115" s="61"/>
      <c r="AU11115" s="61"/>
      <c r="AV11115" s="61"/>
      <c r="AW11115" s="61"/>
      <c r="AX11115" s="61"/>
      <c r="AY11115" s="61"/>
      <c r="AZ11115" s="61"/>
      <c r="BA11115" s="61"/>
    </row>
    <row r="11116" spans="39:53" x14ac:dyDescent="0.2">
      <c r="AM11116" s="61"/>
      <c r="AN11116" s="61"/>
      <c r="AO11116" s="171"/>
      <c r="AP11116" s="61"/>
      <c r="AQ11116" s="61"/>
      <c r="AR11116" s="61"/>
      <c r="AS11116" s="61"/>
      <c r="AT11116" s="61"/>
      <c r="AU11116" s="61"/>
      <c r="AV11116" s="61"/>
      <c r="AW11116" s="61"/>
      <c r="AX11116" s="61"/>
      <c r="AY11116" s="61"/>
      <c r="AZ11116" s="61"/>
      <c r="BA11116" s="61"/>
    </row>
    <row r="11117" spans="39:53" x14ac:dyDescent="0.2">
      <c r="AM11117" s="61"/>
      <c r="AN11117" s="61"/>
      <c r="AO11117" s="171"/>
      <c r="AP11117" s="61"/>
      <c r="AQ11117" s="61"/>
      <c r="AR11117" s="61"/>
      <c r="AS11117" s="61"/>
      <c r="AT11117" s="61"/>
      <c r="AU11117" s="61"/>
      <c r="AV11117" s="61"/>
      <c r="AW11117" s="61"/>
      <c r="AX11117" s="61"/>
      <c r="AY11117" s="61"/>
      <c r="AZ11117" s="61"/>
      <c r="BA11117" s="61"/>
    </row>
    <row r="11118" spans="39:53" x14ac:dyDescent="0.2">
      <c r="AM11118" s="61"/>
      <c r="AN11118" s="61"/>
      <c r="AO11118" s="171"/>
      <c r="AP11118" s="61"/>
      <c r="AQ11118" s="61"/>
      <c r="AR11118" s="61"/>
      <c r="AS11118" s="61"/>
      <c r="AT11118" s="61"/>
      <c r="AU11118" s="61"/>
      <c r="AV11118" s="61"/>
      <c r="AW11118" s="61"/>
      <c r="AX11118" s="61"/>
      <c r="AY11118" s="61"/>
      <c r="AZ11118" s="61"/>
      <c r="BA11118" s="61"/>
    </row>
    <row r="11119" spans="39:53" x14ac:dyDescent="0.2">
      <c r="AM11119" s="61"/>
      <c r="AN11119" s="61"/>
      <c r="AO11119" s="171"/>
      <c r="AP11119" s="61"/>
      <c r="AQ11119" s="61"/>
      <c r="AR11119" s="61"/>
      <c r="AS11119" s="61"/>
      <c r="AT11119" s="61"/>
      <c r="AU11119" s="61"/>
      <c r="AV11119" s="61"/>
      <c r="AW11119" s="61"/>
      <c r="AX11119" s="61"/>
      <c r="AY11119" s="61"/>
      <c r="AZ11119" s="61"/>
      <c r="BA11119" s="61"/>
    </row>
    <row r="11120" spans="39:53" x14ac:dyDescent="0.2">
      <c r="AM11120" s="61"/>
      <c r="AN11120" s="61"/>
      <c r="AO11120" s="171"/>
      <c r="AP11120" s="61"/>
      <c r="AQ11120" s="61"/>
      <c r="AR11120" s="61"/>
      <c r="AS11120" s="61"/>
      <c r="AT11120" s="61"/>
      <c r="AU11120" s="61"/>
      <c r="AV11120" s="61"/>
      <c r="AW11120" s="61"/>
      <c r="AX11120" s="61"/>
      <c r="AY11120" s="61"/>
      <c r="AZ11120" s="61"/>
      <c r="BA11120" s="61"/>
    </row>
    <row r="11121" spans="39:53" x14ac:dyDescent="0.2">
      <c r="AM11121" s="61"/>
      <c r="AN11121" s="61"/>
      <c r="AO11121" s="171"/>
      <c r="AP11121" s="61"/>
      <c r="AQ11121" s="61"/>
      <c r="AR11121" s="61"/>
      <c r="AS11121" s="61"/>
      <c r="AT11121" s="61"/>
      <c r="AU11121" s="61"/>
      <c r="AV11121" s="61"/>
      <c r="AW11121" s="61"/>
      <c r="AX11121" s="61"/>
      <c r="AY11121" s="61"/>
      <c r="AZ11121" s="61"/>
      <c r="BA11121" s="61"/>
    </row>
    <row r="11122" spans="39:53" x14ac:dyDescent="0.2">
      <c r="AM11122" s="61"/>
      <c r="AN11122" s="61"/>
      <c r="AO11122" s="171"/>
      <c r="AP11122" s="61"/>
      <c r="AQ11122" s="61"/>
      <c r="AR11122" s="61"/>
      <c r="AS11122" s="61"/>
      <c r="AT11122" s="61"/>
      <c r="AU11122" s="61"/>
      <c r="AV11122" s="61"/>
      <c r="AW11122" s="61"/>
      <c r="AX11122" s="61"/>
      <c r="AY11122" s="61"/>
      <c r="AZ11122" s="61"/>
      <c r="BA11122" s="61"/>
    </row>
    <row r="11123" spans="39:53" x14ac:dyDescent="0.2">
      <c r="AM11123" s="61"/>
      <c r="AN11123" s="61"/>
      <c r="AO11123" s="171"/>
      <c r="AP11123" s="61"/>
      <c r="AQ11123" s="61"/>
      <c r="AR11123" s="61"/>
      <c r="AS11123" s="61"/>
      <c r="AT11123" s="61"/>
      <c r="AU11123" s="61"/>
      <c r="AV11123" s="61"/>
      <c r="AW11123" s="61"/>
      <c r="AX11123" s="61"/>
      <c r="AY11123" s="61"/>
      <c r="AZ11123" s="61"/>
      <c r="BA11123" s="61"/>
    </row>
    <row r="11124" spans="39:53" x14ac:dyDescent="0.2">
      <c r="AM11124" s="61"/>
      <c r="AN11124" s="61"/>
      <c r="AO11124" s="171"/>
      <c r="AP11124" s="61"/>
      <c r="AQ11124" s="61"/>
      <c r="AR11124" s="61"/>
      <c r="AS11124" s="61"/>
      <c r="AT11124" s="61"/>
      <c r="AU11124" s="61"/>
      <c r="AV11124" s="61"/>
      <c r="AW11124" s="61"/>
      <c r="AX11124" s="61"/>
      <c r="AY11124" s="61"/>
      <c r="AZ11124" s="61"/>
      <c r="BA11124" s="61"/>
    </row>
    <row r="11125" spans="39:53" x14ac:dyDescent="0.2">
      <c r="AM11125" s="61"/>
      <c r="AN11125" s="61"/>
      <c r="AO11125" s="171"/>
      <c r="AP11125" s="61"/>
      <c r="AQ11125" s="61"/>
      <c r="AR11125" s="61"/>
      <c r="AS11125" s="61"/>
      <c r="AT11125" s="61"/>
      <c r="AU11125" s="61"/>
      <c r="AV11125" s="61"/>
      <c r="AW11125" s="61"/>
      <c r="AX11125" s="61"/>
      <c r="AY11125" s="61"/>
      <c r="AZ11125" s="61"/>
      <c r="BA11125" s="61"/>
    </row>
    <row r="11126" spans="39:53" x14ac:dyDescent="0.2">
      <c r="AM11126" s="61"/>
      <c r="AN11126" s="61"/>
      <c r="AO11126" s="171"/>
      <c r="AP11126" s="61"/>
      <c r="AQ11126" s="61"/>
      <c r="AR11126" s="61"/>
      <c r="AS11126" s="61"/>
      <c r="AT11126" s="61"/>
      <c r="AU11126" s="61"/>
      <c r="AV11126" s="61"/>
      <c r="AW11126" s="61"/>
      <c r="AX11126" s="61"/>
      <c r="AY11126" s="61"/>
      <c r="AZ11126" s="61"/>
      <c r="BA11126" s="61"/>
    </row>
    <row r="11127" spans="39:53" x14ac:dyDescent="0.2">
      <c r="AM11127" s="61"/>
      <c r="AN11127" s="61"/>
      <c r="AO11127" s="171"/>
      <c r="AP11127" s="61"/>
      <c r="AQ11127" s="61"/>
      <c r="AR11127" s="61"/>
      <c r="AS11127" s="61"/>
      <c r="AT11127" s="61"/>
      <c r="AU11127" s="61"/>
      <c r="AV11127" s="61"/>
      <c r="AW11127" s="61"/>
      <c r="AX11127" s="61"/>
      <c r="AY11127" s="61"/>
      <c r="AZ11127" s="61"/>
      <c r="BA11127" s="61"/>
    </row>
    <row r="11128" spans="39:53" x14ac:dyDescent="0.2">
      <c r="AM11128" s="61"/>
      <c r="AN11128" s="61"/>
      <c r="AO11128" s="171"/>
      <c r="AP11128" s="61"/>
      <c r="AQ11128" s="61"/>
      <c r="AR11128" s="61"/>
      <c r="AS11128" s="61"/>
      <c r="AT11128" s="61"/>
      <c r="AU11128" s="61"/>
      <c r="AV11128" s="61"/>
      <c r="AW11128" s="61"/>
      <c r="AX11128" s="61"/>
      <c r="AY11128" s="61"/>
      <c r="AZ11128" s="61"/>
      <c r="BA11128" s="61"/>
    </row>
    <row r="11129" spans="39:53" x14ac:dyDescent="0.2">
      <c r="AM11129" s="61"/>
      <c r="AN11129" s="61"/>
      <c r="AO11129" s="171"/>
      <c r="AP11129" s="61"/>
      <c r="AQ11129" s="61"/>
      <c r="AR11129" s="61"/>
      <c r="AS11129" s="61"/>
      <c r="AT11129" s="61"/>
      <c r="AU11129" s="61"/>
      <c r="AV11129" s="61"/>
      <c r="AW11129" s="61"/>
      <c r="AX11129" s="61"/>
      <c r="AY11129" s="61"/>
      <c r="AZ11129" s="61"/>
      <c r="BA11129" s="61"/>
    </row>
    <row r="11130" spans="39:53" x14ac:dyDescent="0.2">
      <c r="AM11130" s="61"/>
      <c r="AN11130" s="61"/>
      <c r="AO11130" s="171"/>
      <c r="AP11130" s="61"/>
      <c r="AQ11130" s="61"/>
      <c r="AR11130" s="61"/>
      <c r="AS11130" s="61"/>
      <c r="AT11130" s="61"/>
      <c r="AU11130" s="61"/>
      <c r="AV11130" s="61"/>
      <c r="AW11130" s="61"/>
      <c r="AX11130" s="61"/>
      <c r="AY11130" s="61"/>
      <c r="AZ11130" s="61"/>
      <c r="BA11130" s="61"/>
    </row>
    <row r="11131" spans="39:53" x14ac:dyDescent="0.2">
      <c r="AM11131" s="61"/>
      <c r="AN11131" s="61"/>
      <c r="AO11131" s="171"/>
      <c r="AP11131" s="61"/>
      <c r="AQ11131" s="61"/>
      <c r="AR11131" s="61"/>
      <c r="AS11131" s="61"/>
      <c r="AT11131" s="61"/>
      <c r="AU11131" s="61"/>
      <c r="AV11131" s="61"/>
      <c r="AW11131" s="61"/>
      <c r="AX11131" s="61"/>
      <c r="AY11131" s="61"/>
      <c r="AZ11131" s="61"/>
      <c r="BA11131" s="61"/>
    </row>
    <row r="11132" spans="39:53" x14ac:dyDescent="0.2">
      <c r="AM11132" s="61"/>
      <c r="AN11132" s="61"/>
      <c r="AO11132" s="171"/>
      <c r="AP11132" s="61"/>
      <c r="AQ11132" s="61"/>
      <c r="AR11132" s="61"/>
      <c r="AS11132" s="61"/>
      <c r="AT11132" s="61"/>
      <c r="AU11132" s="61"/>
      <c r="AV11132" s="61"/>
      <c r="AW11132" s="61"/>
      <c r="AX11132" s="61"/>
      <c r="AY11132" s="61"/>
      <c r="AZ11132" s="61"/>
      <c r="BA11132" s="61"/>
    </row>
    <row r="11133" spans="39:53" x14ac:dyDescent="0.2">
      <c r="AM11133" s="61"/>
      <c r="AN11133" s="61"/>
      <c r="AO11133" s="171"/>
      <c r="AP11133" s="61"/>
      <c r="AQ11133" s="61"/>
      <c r="AR11133" s="61"/>
      <c r="AS11133" s="61"/>
      <c r="AT11133" s="61"/>
      <c r="AU11133" s="61"/>
      <c r="AV11133" s="61"/>
      <c r="AW11133" s="61"/>
      <c r="AX11133" s="61"/>
      <c r="AY11133" s="61"/>
      <c r="AZ11133" s="61"/>
      <c r="BA11133" s="61"/>
    </row>
    <row r="11134" spans="39:53" x14ac:dyDescent="0.2">
      <c r="AM11134" s="61"/>
      <c r="AN11134" s="61"/>
      <c r="AO11134" s="171"/>
      <c r="AP11134" s="61"/>
      <c r="AQ11134" s="61"/>
      <c r="AR11134" s="61"/>
      <c r="AS11134" s="61"/>
      <c r="AT11134" s="61"/>
      <c r="AU11134" s="61"/>
      <c r="AV11134" s="61"/>
      <c r="AW11134" s="61"/>
      <c r="AX11134" s="61"/>
      <c r="AY11134" s="61"/>
      <c r="AZ11134" s="61"/>
      <c r="BA11134" s="61"/>
    </row>
    <row r="11135" spans="39:53" x14ac:dyDescent="0.2">
      <c r="AM11135" s="61"/>
      <c r="AN11135" s="61"/>
      <c r="AO11135" s="171"/>
      <c r="AP11135" s="61"/>
      <c r="AQ11135" s="61"/>
      <c r="AR11135" s="61"/>
      <c r="AS11135" s="61"/>
      <c r="AT11135" s="61"/>
      <c r="AU11135" s="61"/>
      <c r="AV11135" s="61"/>
      <c r="AW11135" s="61"/>
      <c r="AX11135" s="61"/>
      <c r="AY11135" s="61"/>
      <c r="AZ11135" s="61"/>
      <c r="BA11135" s="61"/>
    </row>
    <row r="11136" spans="39:53" x14ac:dyDescent="0.2">
      <c r="AM11136" s="61"/>
      <c r="AN11136" s="61"/>
      <c r="AO11136" s="171"/>
      <c r="AP11136" s="61"/>
      <c r="AQ11136" s="61"/>
      <c r="AR11136" s="61"/>
      <c r="AS11136" s="61"/>
      <c r="AT11136" s="61"/>
      <c r="AU11136" s="61"/>
      <c r="AV11136" s="61"/>
      <c r="AW11136" s="61"/>
      <c r="AX11136" s="61"/>
      <c r="AY11136" s="61"/>
      <c r="AZ11136" s="61"/>
      <c r="BA11136" s="61"/>
    </row>
    <row r="11137" spans="39:53" x14ac:dyDescent="0.2">
      <c r="AM11137" s="61"/>
      <c r="AN11137" s="61"/>
      <c r="AO11137" s="171"/>
      <c r="AP11137" s="61"/>
      <c r="AQ11137" s="61"/>
      <c r="AR11137" s="61"/>
      <c r="AS11137" s="61"/>
      <c r="AT11137" s="61"/>
      <c r="AU11137" s="61"/>
      <c r="AV11137" s="61"/>
      <c r="AW11137" s="61"/>
      <c r="AX11137" s="61"/>
      <c r="AY11137" s="61"/>
      <c r="AZ11137" s="61"/>
      <c r="BA11137" s="61"/>
    </row>
    <row r="11138" spans="39:53" x14ac:dyDescent="0.2">
      <c r="AM11138" s="61"/>
      <c r="AN11138" s="61"/>
      <c r="AO11138" s="171"/>
      <c r="AP11138" s="61"/>
      <c r="AQ11138" s="61"/>
      <c r="AR11138" s="61"/>
      <c r="AS11138" s="61"/>
      <c r="AT11138" s="61"/>
      <c r="AU11138" s="61"/>
      <c r="AV11138" s="61"/>
      <c r="AW11138" s="61"/>
      <c r="AX11138" s="61"/>
      <c r="AY11138" s="61"/>
      <c r="AZ11138" s="61"/>
      <c r="BA11138" s="61"/>
    </row>
    <row r="11139" spans="39:53" x14ac:dyDescent="0.2">
      <c r="AM11139" s="61"/>
      <c r="AN11139" s="61"/>
      <c r="AO11139" s="171"/>
      <c r="AP11139" s="61"/>
      <c r="AQ11139" s="61"/>
      <c r="AR11139" s="61"/>
      <c r="AS11139" s="61"/>
      <c r="AT11139" s="61"/>
      <c r="AU11139" s="61"/>
      <c r="AV11139" s="61"/>
      <c r="AW11139" s="61"/>
      <c r="AX11139" s="61"/>
      <c r="AY11139" s="61"/>
      <c r="AZ11139" s="61"/>
      <c r="BA11139" s="61"/>
    </row>
    <row r="11140" spans="39:53" x14ac:dyDescent="0.2">
      <c r="AM11140" s="61"/>
      <c r="AN11140" s="61"/>
      <c r="AO11140" s="171"/>
      <c r="AP11140" s="61"/>
      <c r="AQ11140" s="61"/>
      <c r="AR11140" s="61"/>
      <c r="AS11140" s="61"/>
      <c r="AT11140" s="61"/>
      <c r="AU11140" s="61"/>
      <c r="AV11140" s="61"/>
      <c r="AW11140" s="61"/>
      <c r="AX11140" s="61"/>
      <c r="AY11140" s="61"/>
      <c r="AZ11140" s="61"/>
      <c r="BA11140" s="61"/>
    </row>
    <row r="11141" spans="39:53" x14ac:dyDescent="0.2">
      <c r="AM11141" s="61"/>
      <c r="AN11141" s="61"/>
      <c r="AO11141" s="171"/>
      <c r="AP11141" s="61"/>
      <c r="AQ11141" s="61"/>
      <c r="AR11141" s="61"/>
      <c r="AS11141" s="61"/>
      <c r="AT11141" s="61"/>
      <c r="AU11141" s="61"/>
      <c r="AV11141" s="61"/>
      <c r="AW11141" s="61"/>
      <c r="AX11141" s="61"/>
      <c r="AY11141" s="61"/>
      <c r="AZ11141" s="61"/>
      <c r="BA11141" s="61"/>
    </row>
    <row r="11142" spans="39:53" x14ac:dyDescent="0.2">
      <c r="AM11142" s="61"/>
      <c r="AN11142" s="61"/>
      <c r="AO11142" s="171"/>
      <c r="AP11142" s="61"/>
      <c r="AQ11142" s="61"/>
      <c r="AR11142" s="61"/>
      <c r="AS11142" s="61"/>
      <c r="AT11142" s="61"/>
      <c r="AU11142" s="61"/>
      <c r="AV11142" s="61"/>
      <c r="AW11142" s="61"/>
      <c r="AX11142" s="61"/>
      <c r="AY11142" s="61"/>
      <c r="AZ11142" s="61"/>
      <c r="BA11142" s="61"/>
    </row>
    <row r="11143" spans="39:53" x14ac:dyDescent="0.2">
      <c r="AM11143" s="61"/>
      <c r="AN11143" s="61"/>
      <c r="AO11143" s="171"/>
      <c r="AP11143" s="61"/>
      <c r="AQ11143" s="61"/>
      <c r="AR11143" s="61"/>
      <c r="AS11143" s="61"/>
      <c r="AT11143" s="61"/>
      <c r="AU11143" s="61"/>
      <c r="AV11143" s="61"/>
      <c r="AW11143" s="61"/>
      <c r="AX11143" s="61"/>
      <c r="AY11143" s="61"/>
      <c r="AZ11143" s="61"/>
      <c r="BA11143" s="61"/>
    </row>
    <row r="11144" spans="39:53" x14ac:dyDescent="0.2">
      <c r="AM11144" s="61"/>
      <c r="AN11144" s="61"/>
      <c r="AO11144" s="171"/>
      <c r="AP11144" s="61"/>
      <c r="AQ11144" s="61"/>
      <c r="AR11144" s="61"/>
      <c r="AS11144" s="61"/>
      <c r="AT11144" s="61"/>
      <c r="AU11144" s="61"/>
      <c r="AV11144" s="61"/>
      <c r="AW11144" s="61"/>
      <c r="AX11144" s="61"/>
      <c r="AY11144" s="61"/>
      <c r="AZ11144" s="61"/>
      <c r="BA11144" s="61"/>
    </row>
    <row r="11145" spans="39:53" x14ac:dyDescent="0.2">
      <c r="AM11145" s="61"/>
      <c r="AN11145" s="61"/>
      <c r="AO11145" s="171"/>
      <c r="AP11145" s="61"/>
      <c r="AQ11145" s="61"/>
      <c r="AR11145" s="61"/>
      <c r="AS11145" s="61"/>
      <c r="AT11145" s="61"/>
      <c r="AU11145" s="61"/>
      <c r="AV11145" s="61"/>
      <c r="AW11145" s="61"/>
      <c r="AX11145" s="61"/>
      <c r="AY11145" s="61"/>
      <c r="AZ11145" s="61"/>
      <c r="BA11145" s="61"/>
    </row>
    <row r="11146" spans="39:53" x14ac:dyDescent="0.2">
      <c r="AM11146" s="61"/>
      <c r="AN11146" s="61"/>
      <c r="AO11146" s="171"/>
      <c r="AP11146" s="61"/>
      <c r="AQ11146" s="61"/>
      <c r="AR11146" s="61"/>
      <c r="AS11146" s="61"/>
      <c r="AT11146" s="61"/>
      <c r="AU11146" s="61"/>
      <c r="AV11146" s="61"/>
      <c r="AW11146" s="61"/>
      <c r="AX11146" s="61"/>
      <c r="AY11146" s="61"/>
      <c r="AZ11146" s="61"/>
      <c r="BA11146" s="61"/>
    </row>
    <row r="11147" spans="39:53" x14ac:dyDescent="0.2">
      <c r="AM11147" s="61"/>
      <c r="AN11147" s="61"/>
      <c r="AO11147" s="171"/>
      <c r="AP11147" s="61"/>
      <c r="AQ11147" s="61"/>
      <c r="AR11147" s="61"/>
      <c r="AS11147" s="61"/>
      <c r="AT11147" s="61"/>
      <c r="AU11147" s="61"/>
      <c r="AV11147" s="61"/>
      <c r="AW11147" s="61"/>
      <c r="AX11147" s="61"/>
      <c r="AY11147" s="61"/>
      <c r="AZ11147" s="61"/>
      <c r="BA11147" s="61"/>
    </row>
    <row r="11148" spans="39:53" x14ac:dyDescent="0.2">
      <c r="AM11148" s="61"/>
      <c r="AN11148" s="61"/>
      <c r="AO11148" s="171"/>
      <c r="AP11148" s="61"/>
      <c r="AQ11148" s="61"/>
      <c r="AR11148" s="61"/>
      <c r="AS11148" s="61"/>
      <c r="AT11148" s="61"/>
      <c r="AU11148" s="61"/>
      <c r="AV11148" s="61"/>
      <c r="AW11148" s="61"/>
      <c r="AX11148" s="61"/>
      <c r="AY11148" s="61"/>
      <c r="AZ11148" s="61"/>
      <c r="BA11148" s="61"/>
    </row>
    <row r="11149" spans="39:53" x14ac:dyDescent="0.2">
      <c r="AM11149" s="61"/>
      <c r="AN11149" s="61"/>
      <c r="AO11149" s="171"/>
      <c r="AP11149" s="61"/>
      <c r="AQ11149" s="61"/>
      <c r="AR11149" s="61"/>
      <c r="AS11149" s="61"/>
      <c r="AT11149" s="61"/>
      <c r="AU11149" s="61"/>
      <c r="AV11149" s="61"/>
      <c r="AW11149" s="61"/>
      <c r="AX11149" s="61"/>
      <c r="AY11149" s="61"/>
      <c r="AZ11149" s="61"/>
      <c r="BA11149" s="61"/>
    </row>
    <row r="11150" spans="39:53" x14ac:dyDescent="0.2">
      <c r="AM11150" s="61"/>
      <c r="AN11150" s="61"/>
      <c r="AO11150" s="171"/>
      <c r="AP11150" s="61"/>
      <c r="AQ11150" s="61"/>
      <c r="AR11150" s="61"/>
      <c r="AS11150" s="61"/>
      <c r="AT11150" s="61"/>
      <c r="AU11150" s="61"/>
      <c r="AV11150" s="61"/>
      <c r="AW11150" s="61"/>
      <c r="AX11150" s="61"/>
      <c r="AY11150" s="61"/>
      <c r="AZ11150" s="61"/>
      <c r="BA11150" s="61"/>
    </row>
    <row r="11151" spans="39:53" x14ac:dyDescent="0.2">
      <c r="AM11151" s="61"/>
      <c r="AN11151" s="61"/>
      <c r="AO11151" s="171"/>
      <c r="AP11151" s="61"/>
      <c r="AQ11151" s="61"/>
      <c r="AR11151" s="61"/>
      <c r="AS11151" s="61"/>
      <c r="AT11151" s="61"/>
      <c r="AU11151" s="61"/>
      <c r="AV11151" s="61"/>
      <c r="AW11151" s="61"/>
      <c r="AX11151" s="61"/>
      <c r="AY11151" s="61"/>
      <c r="AZ11151" s="61"/>
      <c r="BA11151" s="61"/>
    </row>
    <row r="11152" spans="39:53" x14ac:dyDescent="0.2">
      <c r="AM11152" s="61"/>
      <c r="AN11152" s="61"/>
      <c r="AO11152" s="171"/>
      <c r="AP11152" s="61"/>
      <c r="AQ11152" s="61"/>
      <c r="AR11152" s="61"/>
      <c r="AS11152" s="61"/>
      <c r="AT11152" s="61"/>
      <c r="AU11152" s="61"/>
      <c r="AV11152" s="61"/>
      <c r="AW11152" s="61"/>
      <c r="AX11152" s="61"/>
      <c r="AY11152" s="61"/>
      <c r="AZ11152" s="61"/>
      <c r="BA11152" s="61"/>
    </row>
    <row r="11153" spans="39:53" x14ac:dyDescent="0.2">
      <c r="AM11153" s="61"/>
      <c r="AN11153" s="61"/>
      <c r="AO11153" s="171"/>
      <c r="AP11153" s="61"/>
      <c r="AQ11153" s="61"/>
      <c r="AR11153" s="61"/>
      <c r="AS11153" s="61"/>
      <c r="AT11153" s="61"/>
      <c r="AU11153" s="61"/>
      <c r="AV11153" s="61"/>
      <c r="AW11153" s="61"/>
      <c r="AX11153" s="61"/>
      <c r="AY11153" s="61"/>
      <c r="AZ11153" s="61"/>
      <c r="BA11153" s="61"/>
    </row>
    <row r="11154" spans="39:53" x14ac:dyDescent="0.2">
      <c r="AM11154" s="61"/>
      <c r="AN11154" s="61"/>
      <c r="AO11154" s="171"/>
      <c r="AP11154" s="61"/>
      <c r="AQ11154" s="61"/>
      <c r="AR11154" s="61"/>
      <c r="AS11154" s="61"/>
      <c r="AT11154" s="61"/>
      <c r="AU11154" s="61"/>
      <c r="AV11154" s="61"/>
      <c r="AW11154" s="61"/>
      <c r="AX11154" s="61"/>
      <c r="AY11154" s="61"/>
      <c r="AZ11154" s="61"/>
      <c r="BA11154" s="61"/>
    </row>
    <row r="11155" spans="39:53" x14ac:dyDescent="0.2">
      <c r="AM11155" s="61"/>
      <c r="AN11155" s="61"/>
      <c r="AO11155" s="171"/>
      <c r="AP11155" s="61"/>
      <c r="AQ11155" s="61"/>
      <c r="AR11155" s="61"/>
      <c r="AS11155" s="61"/>
      <c r="AT11155" s="61"/>
      <c r="AU11155" s="61"/>
      <c r="AV11155" s="61"/>
      <c r="AW11155" s="61"/>
      <c r="AX11155" s="61"/>
      <c r="AY11155" s="61"/>
      <c r="AZ11155" s="61"/>
      <c r="BA11155" s="61"/>
    </row>
    <row r="11156" spans="39:53" x14ac:dyDescent="0.2">
      <c r="AM11156" s="61"/>
      <c r="AN11156" s="61"/>
      <c r="AO11156" s="171"/>
      <c r="AP11156" s="61"/>
      <c r="AQ11156" s="61"/>
      <c r="AR11156" s="61"/>
      <c r="AS11156" s="61"/>
      <c r="AT11156" s="61"/>
      <c r="AU11156" s="61"/>
      <c r="AV11156" s="61"/>
      <c r="AW11156" s="61"/>
      <c r="AX11156" s="61"/>
      <c r="AY11156" s="61"/>
      <c r="AZ11156" s="61"/>
      <c r="BA11156" s="61"/>
    </row>
    <row r="11157" spans="39:53" x14ac:dyDescent="0.2">
      <c r="AM11157" s="61"/>
      <c r="AN11157" s="61"/>
      <c r="AO11157" s="171"/>
      <c r="AP11157" s="61"/>
      <c r="AQ11157" s="61"/>
      <c r="AR11157" s="61"/>
      <c r="AS11157" s="61"/>
      <c r="AT11157" s="61"/>
      <c r="AU11157" s="61"/>
      <c r="AV11157" s="61"/>
      <c r="AW11157" s="61"/>
      <c r="AX11157" s="61"/>
      <c r="AY11157" s="61"/>
      <c r="AZ11157" s="61"/>
      <c r="BA11157" s="61"/>
    </row>
    <row r="11158" spans="39:53" x14ac:dyDescent="0.2">
      <c r="AM11158" s="61"/>
      <c r="AN11158" s="61"/>
      <c r="AO11158" s="171"/>
      <c r="AP11158" s="61"/>
      <c r="AQ11158" s="61"/>
      <c r="AR11158" s="61"/>
      <c r="AS11158" s="61"/>
      <c r="AT11158" s="61"/>
      <c r="AU11158" s="61"/>
      <c r="AV11158" s="61"/>
      <c r="AW11158" s="61"/>
      <c r="AX11158" s="61"/>
      <c r="AY11158" s="61"/>
      <c r="AZ11158" s="61"/>
      <c r="BA11158" s="61"/>
    </row>
    <row r="11159" spans="39:53" x14ac:dyDescent="0.2">
      <c r="AM11159" s="61"/>
      <c r="AN11159" s="61"/>
      <c r="AO11159" s="171"/>
      <c r="AP11159" s="61"/>
      <c r="AQ11159" s="61"/>
      <c r="AR11159" s="61"/>
      <c r="AS11159" s="61"/>
      <c r="AT11159" s="61"/>
      <c r="AU11159" s="61"/>
      <c r="AV11159" s="61"/>
      <c r="AW11159" s="61"/>
      <c r="AX11159" s="61"/>
      <c r="AY11159" s="61"/>
      <c r="AZ11159" s="61"/>
      <c r="BA11159" s="61"/>
    </row>
    <row r="11160" spans="39:53" x14ac:dyDescent="0.2">
      <c r="AM11160" s="61"/>
      <c r="AN11160" s="61"/>
      <c r="AO11160" s="171"/>
      <c r="AP11160" s="61"/>
      <c r="AQ11160" s="61"/>
      <c r="AR11160" s="61"/>
      <c r="AS11160" s="61"/>
      <c r="AT11160" s="61"/>
      <c r="AU11160" s="61"/>
      <c r="AV11160" s="61"/>
      <c r="AW11160" s="61"/>
      <c r="AX11160" s="61"/>
      <c r="AY11160" s="61"/>
      <c r="AZ11160" s="61"/>
      <c r="BA11160" s="61"/>
    </row>
    <row r="11161" spans="39:53" x14ac:dyDescent="0.2">
      <c r="AM11161" s="61"/>
      <c r="AN11161" s="61"/>
      <c r="AO11161" s="171"/>
      <c r="AP11161" s="61"/>
      <c r="AQ11161" s="61"/>
      <c r="AR11161" s="61"/>
      <c r="AS11161" s="61"/>
      <c r="AT11161" s="61"/>
      <c r="AU11161" s="61"/>
      <c r="AV11161" s="61"/>
      <c r="AW11161" s="61"/>
      <c r="AX11161" s="61"/>
      <c r="AY11161" s="61"/>
      <c r="AZ11161" s="61"/>
      <c r="BA11161" s="61"/>
    </row>
    <row r="11162" spans="39:53" x14ac:dyDescent="0.2">
      <c r="AM11162" s="61"/>
      <c r="AN11162" s="61"/>
      <c r="AO11162" s="171"/>
      <c r="AP11162" s="61"/>
      <c r="AQ11162" s="61"/>
      <c r="AR11162" s="61"/>
      <c r="AS11162" s="61"/>
      <c r="AT11162" s="61"/>
      <c r="AU11162" s="61"/>
      <c r="AV11162" s="61"/>
      <c r="AW11162" s="61"/>
      <c r="AX11162" s="61"/>
      <c r="AY11162" s="61"/>
      <c r="AZ11162" s="61"/>
      <c r="BA11162" s="61"/>
    </row>
    <row r="11163" spans="39:53" x14ac:dyDescent="0.2">
      <c r="AM11163" s="61"/>
      <c r="AN11163" s="61"/>
      <c r="AO11163" s="171"/>
      <c r="AP11163" s="61"/>
      <c r="AQ11163" s="61"/>
      <c r="AR11163" s="61"/>
      <c r="AS11163" s="61"/>
      <c r="AT11163" s="61"/>
      <c r="AU11163" s="61"/>
      <c r="AV11163" s="61"/>
      <c r="AW11163" s="61"/>
      <c r="AX11163" s="61"/>
      <c r="AY11163" s="61"/>
      <c r="AZ11163" s="61"/>
      <c r="BA11163" s="61"/>
    </row>
    <row r="11164" spans="39:53" x14ac:dyDescent="0.2">
      <c r="AM11164" s="61"/>
      <c r="AN11164" s="61"/>
      <c r="AO11164" s="171"/>
      <c r="AP11164" s="61"/>
      <c r="AQ11164" s="61"/>
      <c r="AR11164" s="61"/>
      <c r="AS11164" s="61"/>
      <c r="AT11164" s="61"/>
      <c r="AU11164" s="61"/>
      <c r="AV11164" s="61"/>
      <c r="AW11164" s="61"/>
      <c r="AX11164" s="61"/>
      <c r="AY11164" s="61"/>
      <c r="AZ11164" s="61"/>
      <c r="BA11164" s="61"/>
    </row>
    <row r="11165" spans="39:53" x14ac:dyDescent="0.2">
      <c r="AM11165" s="61"/>
      <c r="AN11165" s="61"/>
      <c r="AO11165" s="171"/>
      <c r="AP11165" s="61"/>
      <c r="AQ11165" s="61"/>
      <c r="AR11165" s="61"/>
      <c r="AS11165" s="61"/>
      <c r="AT11165" s="61"/>
      <c r="AU11165" s="61"/>
      <c r="AV11165" s="61"/>
      <c r="AW11165" s="61"/>
      <c r="AX11165" s="61"/>
      <c r="AY11165" s="61"/>
      <c r="AZ11165" s="61"/>
      <c r="BA11165" s="61"/>
    </row>
    <row r="11166" spans="39:53" x14ac:dyDescent="0.2">
      <c r="AM11166" s="61"/>
      <c r="AN11166" s="61"/>
      <c r="AO11166" s="171"/>
      <c r="AP11166" s="61"/>
      <c r="AQ11166" s="61"/>
      <c r="AR11166" s="61"/>
      <c r="AS11166" s="61"/>
      <c r="AT11166" s="61"/>
      <c r="AU11166" s="61"/>
      <c r="AV11166" s="61"/>
      <c r="AW11166" s="61"/>
      <c r="AX11166" s="61"/>
      <c r="AY11166" s="61"/>
      <c r="AZ11166" s="61"/>
      <c r="BA11166" s="61"/>
    </row>
    <row r="11167" spans="39:53" x14ac:dyDescent="0.2">
      <c r="AM11167" s="61"/>
      <c r="AN11167" s="61"/>
      <c r="AO11167" s="171"/>
      <c r="AP11167" s="61"/>
      <c r="AQ11167" s="61"/>
      <c r="AR11167" s="61"/>
      <c r="AS11167" s="61"/>
      <c r="AT11167" s="61"/>
      <c r="AU11167" s="61"/>
      <c r="AV11167" s="61"/>
      <c r="AW11167" s="61"/>
      <c r="AX11167" s="61"/>
      <c r="AY11167" s="61"/>
      <c r="AZ11167" s="61"/>
      <c r="BA11167" s="61"/>
    </row>
    <row r="11168" spans="39:53" x14ac:dyDescent="0.2">
      <c r="AM11168" s="61"/>
      <c r="AN11168" s="61"/>
      <c r="AO11168" s="171"/>
      <c r="AP11168" s="61"/>
      <c r="AQ11168" s="61"/>
      <c r="AR11168" s="61"/>
      <c r="AS11168" s="61"/>
      <c r="AT11168" s="61"/>
      <c r="AU11168" s="61"/>
      <c r="AV11168" s="61"/>
      <c r="AW11168" s="61"/>
      <c r="AX11168" s="61"/>
      <c r="AY11168" s="61"/>
      <c r="AZ11168" s="61"/>
      <c r="BA11168" s="61"/>
    </row>
    <row r="11169" spans="39:53" x14ac:dyDescent="0.2">
      <c r="AM11169" s="61"/>
      <c r="AN11169" s="61"/>
      <c r="AO11169" s="171"/>
      <c r="AP11169" s="61"/>
      <c r="AQ11169" s="61"/>
      <c r="AR11169" s="61"/>
      <c r="AS11169" s="61"/>
      <c r="AT11169" s="61"/>
      <c r="AU11169" s="61"/>
      <c r="AV11169" s="61"/>
      <c r="AW11169" s="61"/>
      <c r="AX11169" s="61"/>
      <c r="AY11169" s="61"/>
      <c r="AZ11169" s="61"/>
      <c r="BA11169" s="61"/>
    </row>
    <row r="11170" spans="39:53" x14ac:dyDescent="0.2">
      <c r="AM11170" s="61"/>
      <c r="AN11170" s="61"/>
      <c r="AO11170" s="171"/>
      <c r="AP11170" s="61"/>
      <c r="AQ11170" s="61"/>
      <c r="AR11170" s="61"/>
      <c r="AS11170" s="61"/>
      <c r="AT11170" s="61"/>
      <c r="AU11170" s="61"/>
      <c r="AV11170" s="61"/>
      <c r="AW11170" s="61"/>
      <c r="AX11170" s="61"/>
      <c r="AY11170" s="61"/>
      <c r="AZ11170" s="61"/>
      <c r="BA11170" s="61"/>
    </row>
    <row r="11171" spans="39:53" x14ac:dyDescent="0.2">
      <c r="AM11171" s="61"/>
      <c r="AN11171" s="61"/>
      <c r="AO11171" s="171"/>
      <c r="AP11171" s="61"/>
      <c r="AQ11171" s="61"/>
      <c r="AR11171" s="61"/>
      <c r="AS11171" s="61"/>
      <c r="AT11171" s="61"/>
      <c r="AU11171" s="61"/>
      <c r="AV11171" s="61"/>
      <c r="AW11171" s="61"/>
      <c r="AX11171" s="61"/>
      <c r="AY11171" s="61"/>
      <c r="AZ11171" s="61"/>
      <c r="BA11171" s="61"/>
    </row>
    <row r="11172" spans="39:53" x14ac:dyDescent="0.2">
      <c r="AM11172" s="61"/>
      <c r="AN11172" s="61"/>
      <c r="AO11172" s="171"/>
      <c r="AP11172" s="61"/>
      <c r="AQ11172" s="61"/>
      <c r="AR11172" s="61"/>
      <c r="AS11172" s="61"/>
      <c r="AT11172" s="61"/>
      <c r="AU11172" s="61"/>
      <c r="AV11172" s="61"/>
      <c r="AW11172" s="61"/>
      <c r="AX11172" s="61"/>
      <c r="AY11172" s="61"/>
      <c r="AZ11172" s="61"/>
      <c r="BA11172" s="61"/>
    </row>
    <row r="11173" spans="39:53" x14ac:dyDescent="0.2">
      <c r="AM11173" s="61"/>
      <c r="AN11173" s="61"/>
      <c r="AO11173" s="171"/>
      <c r="AP11173" s="61"/>
      <c r="AQ11173" s="61"/>
      <c r="AR11173" s="61"/>
      <c r="AS11173" s="61"/>
      <c r="AT11173" s="61"/>
      <c r="AU11173" s="61"/>
      <c r="AV11173" s="61"/>
      <c r="AW11173" s="61"/>
      <c r="AX11173" s="61"/>
      <c r="AY11173" s="61"/>
      <c r="AZ11173" s="61"/>
      <c r="BA11173" s="61"/>
    </row>
    <row r="11174" spans="39:53" x14ac:dyDescent="0.2">
      <c r="AM11174" s="61"/>
      <c r="AN11174" s="61"/>
      <c r="AO11174" s="171"/>
      <c r="AP11174" s="61"/>
      <c r="AQ11174" s="61"/>
      <c r="AR11174" s="61"/>
      <c r="AS11174" s="61"/>
      <c r="AT11174" s="61"/>
      <c r="AU11174" s="61"/>
      <c r="AV11174" s="61"/>
      <c r="AW11174" s="61"/>
      <c r="AX11174" s="61"/>
      <c r="AY11174" s="61"/>
      <c r="AZ11174" s="61"/>
      <c r="BA11174" s="61"/>
    </row>
    <row r="11175" spans="39:53" x14ac:dyDescent="0.2">
      <c r="AM11175" s="61"/>
      <c r="AN11175" s="61"/>
      <c r="AO11175" s="171"/>
      <c r="AP11175" s="61"/>
      <c r="AQ11175" s="61"/>
      <c r="AR11175" s="61"/>
      <c r="AS11175" s="61"/>
      <c r="AT11175" s="61"/>
      <c r="AU11175" s="61"/>
      <c r="AV11175" s="61"/>
      <c r="AW11175" s="61"/>
      <c r="AX11175" s="61"/>
      <c r="AY11175" s="61"/>
      <c r="AZ11175" s="61"/>
      <c r="BA11175" s="61"/>
    </row>
    <row r="11176" spans="39:53" x14ac:dyDescent="0.2">
      <c r="AM11176" s="61"/>
      <c r="AN11176" s="61"/>
      <c r="AO11176" s="171"/>
      <c r="AP11176" s="61"/>
      <c r="AQ11176" s="61"/>
      <c r="AR11176" s="61"/>
      <c r="AS11176" s="61"/>
      <c r="AT11176" s="61"/>
      <c r="AU11176" s="61"/>
      <c r="AV11176" s="61"/>
      <c r="AW11176" s="61"/>
      <c r="AX11176" s="61"/>
      <c r="AY11176" s="61"/>
      <c r="AZ11176" s="61"/>
      <c r="BA11176" s="61"/>
    </row>
    <row r="11177" spans="39:53" x14ac:dyDescent="0.2">
      <c r="AM11177" s="61"/>
      <c r="AN11177" s="61"/>
      <c r="AO11177" s="171"/>
      <c r="AP11177" s="61"/>
      <c r="AQ11177" s="61"/>
      <c r="AR11177" s="61"/>
      <c r="AS11177" s="61"/>
      <c r="AT11177" s="61"/>
      <c r="AU11177" s="61"/>
      <c r="AV11177" s="61"/>
      <c r="AW11177" s="61"/>
      <c r="AX11177" s="61"/>
      <c r="AY11177" s="61"/>
      <c r="AZ11177" s="61"/>
      <c r="BA11177" s="61"/>
    </row>
    <row r="11178" spans="39:53" x14ac:dyDescent="0.2">
      <c r="AM11178" s="61"/>
      <c r="AN11178" s="61"/>
      <c r="AO11178" s="171"/>
      <c r="AP11178" s="61"/>
      <c r="AQ11178" s="61"/>
      <c r="AR11178" s="61"/>
      <c r="AS11178" s="61"/>
      <c r="AT11178" s="61"/>
      <c r="AU11178" s="61"/>
      <c r="AV11178" s="61"/>
      <c r="AW11178" s="61"/>
      <c r="AX11178" s="61"/>
      <c r="AY11178" s="61"/>
      <c r="AZ11178" s="61"/>
      <c r="BA11178" s="61"/>
    </row>
    <row r="11179" spans="39:53" x14ac:dyDescent="0.2">
      <c r="AM11179" s="61"/>
      <c r="AN11179" s="61"/>
      <c r="AO11179" s="171"/>
      <c r="AP11179" s="61"/>
      <c r="AQ11179" s="61"/>
      <c r="AR11179" s="61"/>
      <c r="AS11179" s="61"/>
      <c r="AT11179" s="61"/>
      <c r="AU11179" s="61"/>
      <c r="AV11179" s="61"/>
      <c r="AW11179" s="61"/>
      <c r="AX11179" s="61"/>
      <c r="AY11179" s="61"/>
      <c r="AZ11179" s="61"/>
      <c r="BA11179" s="61"/>
    </row>
    <row r="11180" spans="39:53" x14ac:dyDescent="0.2">
      <c r="AM11180" s="61"/>
      <c r="AN11180" s="61"/>
      <c r="AO11180" s="171"/>
      <c r="AP11180" s="61"/>
      <c r="AQ11180" s="61"/>
      <c r="AR11180" s="61"/>
      <c r="AS11180" s="61"/>
      <c r="AT11180" s="61"/>
      <c r="AU11180" s="61"/>
      <c r="AV11180" s="61"/>
      <c r="AW11180" s="61"/>
      <c r="AX11180" s="61"/>
      <c r="AY11180" s="61"/>
      <c r="AZ11180" s="61"/>
      <c r="BA11180" s="61"/>
    </row>
    <row r="11181" spans="39:53" x14ac:dyDescent="0.2">
      <c r="AM11181" s="61"/>
      <c r="AN11181" s="61"/>
      <c r="AO11181" s="171"/>
      <c r="AP11181" s="61"/>
      <c r="AQ11181" s="61"/>
      <c r="AR11181" s="61"/>
      <c r="AS11181" s="61"/>
      <c r="AT11181" s="61"/>
      <c r="AU11181" s="61"/>
      <c r="AV11181" s="61"/>
      <c r="AW11181" s="61"/>
      <c r="AX11181" s="61"/>
      <c r="AY11181" s="61"/>
      <c r="AZ11181" s="61"/>
      <c r="BA11181" s="61"/>
    </row>
    <row r="11182" spans="39:53" x14ac:dyDescent="0.2">
      <c r="AM11182" s="61"/>
      <c r="AN11182" s="61"/>
      <c r="AO11182" s="171"/>
      <c r="AP11182" s="61"/>
      <c r="AQ11182" s="61"/>
      <c r="AR11182" s="61"/>
      <c r="AS11182" s="61"/>
      <c r="AT11182" s="61"/>
      <c r="AU11182" s="61"/>
      <c r="AV11182" s="61"/>
      <c r="AW11182" s="61"/>
      <c r="AX11182" s="61"/>
      <c r="AY11182" s="61"/>
      <c r="AZ11182" s="61"/>
      <c r="BA11182" s="61"/>
    </row>
    <row r="11183" spans="39:53" x14ac:dyDescent="0.2">
      <c r="AM11183" s="61"/>
      <c r="AN11183" s="61"/>
      <c r="AO11183" s="171"/>
      <c r="AP11183" s="61"/>
      <c r="AQ11183" s="61"/>
      <c r="AR11183" s="61"/>
      <c r="AS11183" s="61"/>
      <c r="AT11183" s="61"/>
      <c r="AU11183" s="61"/>
      <c r="AV11183" s="61"/>
      <c r="AW11183" s="61"/>
      <c r="AX11183" s="61"/>
      <c r="AY11183" s="61"/>
      <c r="AZ11183" s="61"/>
      <c r="BA11183" s="61"/>
    </row>
    <row r="11184" spans="39:53" x14ac:dyDescent="0.2">
      <c r="AM11184" s="61"/>
      <c r="AN11184" s="61"/>
      <c r="AO11184" s="171"/>
      <c r="AP11184" s="61"/>
      <c r="AQ11184" s="61"/>
      <c r="AR11184" s="61"/>
      <c r="AS11184" s="61"/>
      <c r="AT11184" s="61"/>
      <c r="AU11184" s="61"/>
      <c r="AV11184" s="61"/>
      <c r="AW11184" s="61"/>
      <c r="AX11184" s="61"/>
      <c r="AY11184" s="61"/>
      <c r="AZ11184" s="61"/>
      <c r="BA11184" s="61"/>
    </row>
    <row r="11185" spans="39:53" x14ac:dyDescent="0.2">
      <c r="AM11185" s="61"/>
      <c r="AN11185" s="61"/>
      <c r="AO11185" s="171"/>
      <c r="AP11185" s="61"/>
      <c r="AQ11185" s="61"/>
      <c r="AR11185" s="61"/>
      <c r="AS11185" s="61"/>
      <c r="AT11185" s="61"/>
      <c r="AU11185" s="61"/>
      <c r="AV11185" s="61"/>
      <c r="AW11185" s="61"/>
      <c r="AX11185" s="61"/>
      <c r="AY11185" s="61"/>
      <c r="AZ11185" s="61"/>
      <c r="BA11185" s="61"/>
    </row>
    <row r="11186" spans="39:53" x14ac:dyDescent="0.2">
      <c r="AM11186" s="61"/>
      <c r="AN11186" s="61"/>
      <c r="AO11186" s="171"/>
      <c r="AP11186" s="61"/>
      <c r="AQ11186" s="61"/>
      <c r="AR11186" s="61"/>
      <c r="AS11186" s="61"/>
      <c r="AT11186" s="61"/>
      <c r="AU11186" s="61"/>
      <c r="AV11186" s="61"/>
      <c r="AW11186" s="61"/>
      <c r="AX11186" s="61"/>
      <c r="AY11186" s="61"/>
      <c r="AZ11186" s="61"/>
      <c r="BA11186" s="61"/>
    </row>
    <row r="11187" spans="39:53" x14ac:dyDescent="0.2">
      <c r="AM11187" s="61"/>
      <c r="AN11187" s="61"/>
      <c r="AO11187" s="171"/>
      <c r="AP11187" s="61"/>
      <c r="AQ11187" s="61"/>
      <c r="AR11187" s="61"/>
      <c r="AS11187" s="61"/>
      <c r="AT11187" s="61"/>
      <c r="AU11187" s="61"/>
      <c r="AV11187" s="61"/>
      <c r="AW11187" s="61"/>
      <c r="AX11187" s="61"/>
      <c r="AY11187" s="61"/>
      <c r="AZ11187" s="61"/>
      <c r="BA11187" s="61"/>
    </row>
    <row r="11188" spans="39:53" x14ac:dyDescent="0.2">
      <c r="AM11188" s="61"/>
      <c r="AN11188" s="61"/>
      <c r="AO11188" s="171"/>
      <c r="AP11188" s="61"/>
      <c r="AQ11188" s="61"/>
      <c r="AR11188" s="61"/>
      <c r="AS11188" s="61"/>
      <c r="AT11188" s="61"/>
      <c r="AU11188" s="61"/>
      <c r="AV11188" s="61"/>
      <c r="AW11188" s="61"/>
      <c r="AX11188" s="61"/>
      <c r="AY11188" s="61"/>
      <c r="AZ11188" s="61"/>
      <c r="BA11188" s="61"/>
    </row>
    <row r="11189" spans="39:53" x14ac:dyDescent="0.2">
      <c r="AM11189" s="61"/>
      <c r="AN11189" s="61"/>
      <c r="AO11189" s="171"/>
      <c r="AP11189" s="61"/>
      <c r="AQ11189" s="61"/>
      <c r="AR11189" s="61"/>
      <c r="AS11189" s="61"/>
      <c r="AT11189" s="61"/>
      <c r="AU11189" s="61"/>
      <c r="AV11189" s="61"/>
      <c r="AW11189" s="61"/>
      <c r="AX11189" s="61"/>
      <c r="AY11189" s="61"/>
      <c r="AZ11189" s="61"/>
      <c r="BA11189" s="61"/>
    </row>
    <row r="11190" spans="39:53" x14ac:dyDescent="0.2">
      <c r="AM11190" s="61"/>
      <c r="AN11190" s="61"/>
      <c r="AO11190" s="171"/>
      <c r="AP11190" s="61"/>
      <c r="AQ11190" s="61"/>
      <c r="AR11190" s="61"/>
      <c r="AS11190" s="61"/>
      <c r="AT11190" s="61"/>
      <c r="AU11190" s="61"/>
      <c r="AV11190" s="61"/>
      <c r="AW11190" s="61"/>
      <c r="AX11190" s="61"/>
      <c r="AY11190" s="61"/>
      <c r="AZ11190" s="61"/>
      <c r="BA11190" s="61"/>
    </row>
    <row r="11191" spans="39:53" x14ac:dyDescent="0.2">
      <c r="AM11191" s="61"/>
      <c r="AN11191" s="61"/>
      <c r="AO11191" s="171"/>
      <c r="AP11191" s="61"/>
      <c r="AQ11191" s="61"/>
      <c r="AR11191" s="61"/>
      <c r="AS11191" s="61"/>
      <c r="AT11191" s="61"/>
      <c r="AU11191" s="61"/>
      <c r="AV11191" s="61"/>
      <c r="AW11191" s="61"/>
      <c r="AX11191" s="61"/>
      <c r="AY11191" s="61"/>
      <c r="AZ11191" s="61"/>
      <c r="BA11191" s="61"/>
    </row>
    <row r="11192" spans="39:53" x14ac:dyDescent="0.2">
      <c r="AM11192" s="61"/>
      <c r="AN11192" s="61"/>
      <c r="AO11192" s="171"/>
      <c r="AP11192" s="61"/>
      <c r="AQ11192" s="61"/>
      <c r="AR11192" s="61"/>
      <c r="AS11192" s="61"/>
      <c r="AT11192" s="61"/>
      <c r="AU11192" s="61"/>
      <c r="AV11192" s="61"/>
      <c r="AW11192" s="61"/>
      <c r="AX11192" s="61"/>
      <c r="AY11192" s="61"/>
      <c r="AZ11192" s="61"/>
      <c r="BA11192" s="61"/>
    </row>
    <row r="11193" spans="39:53" x14ac:dyDescent="0.2">
      <c r="AM11193" s="61"/>
      <c r="AN11193" s="61"/>
      <c r="AO11193" s="171"/>
      <c r="AP11193" s="61"/>
      <c r="AQ11193" s="61"/>
      <c r="AR11193" s="61"/>
      <c r="AS11193" s="61"/>
      <c r="AT11193" s="61"/>
      <c r="AU11193" s="61"/>
      <c r="AV11193" s="61"/>
      <c r="AW11193" s="61"/>
      <c r="AX11193" s="61"/>
      <c r="AY11193" s="61"/>
      <c r="AZ11193" s="61"/>
      <c r="BA11193" s="61"/>
    </row>
    <row r="11194" spans="39:53" x14ac:dyDescent="0.2">
      <c r="AM11194" s="61"/>
      <c r="AN11194" s="61"/>
      <c r="AO11194" s="171"/>
      <c r="AP11194" s="61"/>
      <c r="AQ11194" s="61"/>
      <c r="AR11194" s="61"/>
      <c r="AS11194" s="61"/>
      <c r="AT11194" s="61"/>
      <c r="AU11194" s="61"/>
      <c r="AV11194" s="61"/>
      <c r="AW11194" s="61"/>
      <c r="AX11194" s="61"/>
      <c r="AY11194" s="61"/>
      <c r="AZ11194" s="61"/>
      <c r="BA11194" s="61"/>
    </row>
    <row r="11195" spans="39:53" x14ac:dyDescent="0.2">
      <c r="AM11195" s="61"/>
      <c r="AN11195" s="61"/>
      <c r="AO11195" s="171"/>
      <c r="AP11195" s="61"/>
      <c r="AQ11195" s="61"/>
      <c r="AR11195" s="61"/>
      <c r="AS11195" s="61"/>
      <c r="AT11195" s="61"/>
      <c r="AU11195" s="61"/>
      <c r="AV11195" s="61"/>
      <c r="AW11195" s="61"/>
      <c r="AX11195" s="61"/>
      <c r="AY11195" s="61"/>
      <c r="AZ11195" s="61"/>
      <c r="BA11195" s="61"/>
    </row>
    <row r="11196" spans="39:53" x14ac:dyDescent="0.2">
      <c r="AM11196" s="61"/>
      <c r="AN11196" s="61"/>
      <c r="AO11196" s="171"/>
      <c r="AP11196" s="61"/>
      <c r="AQ11196" s="61"/>
      <c r="AR11196" s="61"/>
      <c r="AS11196" s="61"/>
      <c r="AT11196" s="61"/>
      <c r="AU11196" s="61"/>
      <c r="AV11196" s="61"/>
      <c r="AW11196" s="61"/>
      <c r="AX11196" s="61"/>
      <c r="AY11196" s="61"/>
      <c r="AZ11196" s="61"/>
      <c r="BA11196" s="61"/>
    </row>
    <row r="11197" spans="39:53" x14ac:dyDescent="0.2">
      <c r="AM11197" s="61"/>
      <c r="AN11197" s="61"/>
      <c r="AO11197" s="171"/>
      <c r="AP11197" s="61"/>
      <c r="AQ11197" s="61"/>
      <c r="AR11197" s="61"/>
      <c r="AS11197" s="61"/>
      <c r="AT11197" s="61"/>
      <c r="AU11197" s="61"/>
      <c r="AV11197" s="61"/>
      <c r="AW11197" s="61"/>
      <c r="AX11197" s="61"/>
      <c r="AY11197" s="61"/>
      <c r="AZ11197" s="61"/>
      <c r="BA11197" s="61"/>
    </row>
    <row r="11198" spans="39:53" x14ac:dyDescent="0.2">
      <c r="AM11198" s="61"/>
      <c r="AN11198" s="61"/>
      <c r="AO11198" s="171"/>
      <c r="AP11198" s="61"/>
      <c r="AQ11198" s="61"/>
      <c r="AR11198" s="61"/>
      <c r="AS11198" s="61"/>
      <c r="AT11198" s="61"/>
      <c r="AU11198" s="61"/>
      <c r="AV11198" s="61"/>
      <c r="AW11198" s="61"/>
      <c r="AX11198" s="61"/>
      <c r="AY11198" s="61"/>
      <c r="AZ11198" s="61"/>
      <c r="BA11198" s="61"/>
    </row>
    <row r="11199" spans="39:53" x14ac:dyDescent="0.2">
      <c r="AM11199" s="61"/>
      <c r="AN11199" s="61"/>
      <c r="AO11199" s="171"/>
      <c r="AP11199" s="61"/>
      <c r="AQ11199" s="61"/>
      <c r="AR11199" s="61"/>
      <c r="AS11199" s="61"/>
      <c r="AT11199" s="61"/>
      <c r="AU11199" s="61"/>
      <c r="AV11199" s="61"/>
      <c r="AW11199" s="61"/>
      <c r="AX11199" s="61"/>
      <c r="AY11199" s="61"/>
      <c r="AZ11199" s="61"/>
      <c r="BA11199" s="61"/>
    </row>
    <row r="11200" spans="39:53" x14ac:dyDescent="0.2">
      <c r="AM11200" s="61"/>
      <c r="AN11200" s="61"/>
      <c r="AO11200" s="171"/>
      <c r="AP11200" s="61"/>
      <c r="AQ11200" s="61"/>
      <c r="AR11200" s="61"/>
      <c r="AS11200" s="61"/>
      <c r="AT11200" s="61"/>
      <c r="AU11200" s="61"/>
      <c r="AV11200" s="61"/>
      <c r="AW11200" s="61"/>
      <c r="AX11200" s="61"/>
      <c r="AY11200" s="61"/>
      <c r="AZ11200" s="61"/>
      <c r="BA11200" s="61"/>
    </row>
    <row r="11201" spans="39:53" x14ac:dyDescent="0.2">
      <c r="AM11201" s="61"/>
      <c r="AN11201" s="61"/>
      <c r="AO11201" s="171"/>
      <c r="AP11201" s="61"/>
      <c r="AQ11201" s="61"/>
      <c r="AR11201" s="61"/>
      <c r="AS11201" s="61"/>
      <c r="AT11201" s="61"/>
      <c r="AU11201" s="61"/>
      <c r="AV11201" s="61"/>
      <c r="AW11201" s="61"/>
      <c r="AX11201" s="61"/>
      <c r="AY11201" s="61"/>
      <c r="AZ11201" s="61"/>
      <c r="BA11201" s="61"/>
    </row>
    <row r="11202" spans="39:53" x14ac:dyDescent="0.2">
      <c r="AM11202" s="61"/>
      <c r="AN11202" s="61"/>
      <c r="AO11202" s="171"/>
      <c r="AP11202" s="61"/>
      <c r="AQ11202" s="61"/>
      <c r="AR11202" s="61"/>
      <c r="AS11202" s="61"/>
      <c r="AT11202" s="61"/>
      <c r="AU11202" s="61"/>
      <c r="AV11202" s="61"/>
      <c r="AW11202" s="61"/>
      <c r="AX11202" s="61"/>
      <c r="AY11202" s="61"/>
      <c r="AZ11202" s="61"/>
      <c r="BA11202" s="61"/>
    </row>
    <row r="11203" spans="39:53" x14ac:dyDescent="0.2">
      <c r="AM11203" s="61"/>
      <c r="AN11203" s="61"/>
      <c r="AO11203" s="171"/>
      <c r="AP11203" s="61"/>
      <c r="AQ11203" s="61"/>
      <c r="AR11203" s="61"/>
      <c r="AS11203" s="61"/>
      <c r="AT11203" s="61"/>
      <c r="AU11203" s="61"/>
      <c r="AV11203" s="61"/>
      <c r="AW11203" s="61"/>
      <c r="AX11203" s="61"/>
      <c r="AY11203" s="61"/>
      <c r="AZ11203" s="61"/>
      <c r="BA11203" s="61"/>
    </row>
    <row r="11204" spans="39:53" x14ac:dyDescent="0.2">
      <c r="AM11204" s="61"/>
      <c r="AN11204" s="61"/>
      <c r="AO11204" s="171"/>
      <c r="AP11204" s="61"/>
      <c r="AQ11204" s="61"/>
      <c r="AR11204" s="61"/>
      <c r="AS11204" s="61"/>
      <c r="AT11204" s="61"/>
      <c r="AU11204" s="61"/>
      <c r="AV11204" s="61"/>
      <c r="AW11204" s="61"/>
      <c r="AX11204" s="61"/>
      <c r="AY11204" s="61"/>
      <c r="AZ11204" s="61"/>
      <c r="BA11204" s="61"/>
    </row>
    <row r="11205" spans="39:53" x14ac:dyDescent="0.2">
      <c r="AM11205" s="61"/>
      <c r="AN11205" s="61"/>
      <c r="AO11205" s="171"/>
      <c r="AP11205" s="61"/>
      <c r="AQ11205" s="61"/>
      <c r="AR11205" s="61"/>
      <c r="AS11205" s="61"/>
      <c r="AT11205" s="61"/>
      <c r="AU11205" s="61"/>
      <c r="AV11205" s="61"/>
      <c r="AW11205" s="61"/>
      <c r="AX11205" s="61"/>
      <c r="AY11205" s="61"/>
      <c r="AZ11205" s="61"/>
      <c r="BA11205" s="61"/>
    </row>
    <row r="11206" spans="39:53" x14ac:dyDescent="0.2">
      <c r="AM11206" s="61"/>
      <c r="AN11206" s="61"/>
      <c r="AO11206" s="171"/>
      <c r="AP11206" s="61"/>
      <c r="AQ11206" s="61"/>
      <c r="AR11206" s="61"/>
      <c r="AS11206" s="61"/>
      <c r="AT11206" s="61"/>
      <c r="AU11206" s="61"/>
      <c r="AV11206" s="61"/>
      <c r="AW11206" s="61"/>
      <c r="AX11206" s="61"/>
      <c r="AY11206" s="61"/>
      <c r="AZ11206" s="61"/>
      <c r="BA11206" s="61"/>
    </row>
    <row r="11207" spans="39:53" x14ac:dyDescent="0.2">
      <c r="AM11207" s="61"/>
      <c r="AN11207" s="61"/>
      <c r="AO11207" s="171"/>
      <c r="AP11207" s="61"/>
      <c r="AQ11207" s="61"/>
      <c r="AR11207" s="61"/>
      <c r="AS11207" s="61"/>
      <c r="AT11207" s="61"/>
      <c r="AU11207" s="61"/>
      <c r="AV11207" s="61"/>
      <c r="AW11207" s="61"/>
      <c r="AX11207" s="61"/>
      <c r="AY11207" s="61"/>
      <c r="AZ11207" s="61"/>
      <c r="BA11207" s="61"/>
    </row>
    <row r="11208" spans="39:53" x14ac:dyDescent="0.2">
      <c r="AM11208" s="61"/>
      <c r="AN11208" s="61"/>
      <c r="AO11208" s="171"/>
      <c r="AP11208" s="61"/>
      <c r="AQ11208" s="61"/>
      <c r="AR11208" s="61"/>
      <c r="AS11208" s="61"/>
      <c r="AT11208" s="61"/>
      <c r="AU11208" s="61"/>
      <c r="AV11208" s="61"/>
      <c r="AW11208" s="61"/>
      <c r="AX11208" s="61"/>
      <c r="AY11208" s="61"/>
      <c r="AZ11208" s="61"/>
      <c r="BA11208" s="61"/>
    </row>
    <row r="11209" spans="39:53" x14ac:dyDescent="0.2">
      <c r="AM11209" s="61"/>
      <c r="AN11209" s="61"/>
      <c r="AO11209" s="171"/>
      <c r="AP11209" s="61"/>
      <c r="AQ11209" s="61"/>
      <c r="AR11209" s="61"/>
      <c r="AS11209" s="61"/>
      <c r="AT11209" s="61"/>
      <c r="AU11209" s="61"/>
      <c r="AV11209" s="61"/>
      <c r="AW11209" s="61"/>
      <c r="AX11209" s="61"/>
      <c r="AY11209" s="61"/>
      <c r="AZ11209" s="61"/>
      <c r="BA11209" s="61"/>
    </row>
    <row r="11210" spans="39:53" x14ac:dyDescent="0.2">
      <c r="AM11210" s="61"/>
      <c r="AN11210" s="61"/>
      <c r="AO11210" s="171"/>
      <c r="AP11210" s="61"/>
      <c r="AQ11210" s="61"/>
      <c r="AR11210" s="61"/>
      <c r="AS11210" s="61"/>
      <c r="AT11210" s="61"/>
      <c r="AU11210" s="61"/>
      <c r="AV11210" s="61"/>
      <c r="AW11210" s="61"/>
      <c r="AX11210" s="61"/>
      <c r="AY11210" s="61"/>
      <c r="AZ11210" s="61"/>
      <c r="BA11210" s="61"/>
    </row>
    <row r="11211" spans="39:53" x14ac:dyDescent="0.2">
      <c r="AM11211" s="61"/>
      <c r="AN11211" s="61"/>
      <c r="AO11211" s="171"/>
      <c r="AP11211" s="61"/>
      <c r="AQ11211" s="61"/>
      <c r="AR11211" s="61"/>
      <c r="AS11211" s="61"/>
      <c r="AT11211" s="61"/>
      <c r="AU11211" s="61"/>
      <c r="AV11211" s="61"/>
      <c r="AW11211" s="61"/>
      <c r="AX11211" s="61"/>
      <c r="AY11211" s="61"/>
      <c r="AZ11211" s="61"/>
      <c r="BA11211" s="61"/>
    </row>
    <row r="11212" spans="39:53" x14ac:dyDescent="0.2">
      <c r="AM11212" s="61"/>
      <c r="AN11212" s="61"/>
      <c r="AO11212" s="171"/>
      <c r="AP11212" s="61"/>
      <c r="AQ11212" s="61"/>
      <c r="AR11212" s="61"/>
      <c r="AS11212" s="61"/>
      <c r="AT11212" s="61"/>
      <c r="AU11212" s="61"/>
      <c r="AV11212" s="61"/>
      <c r="AW11212" s="61"/>
      <c r="AX11212" s="61"/>
      <c r="AY11212" s="61"/>
      <c r="AZ11212" s="61"/>
      <c r="BA11212" s="61"/>
    </row>
    <row r="11213" spans="39:53" x14ac:dyDescent="0.2">
      <c r="AM11213" s="61"/>
      <c r="AN11213" s="61"/>
      <c r="AO11213" s="171"/>
      <c r="AP11213" s="61"/>
      <c r="AQ11213" s="61"/>
      <c r="AR11213" s="61"/>
      <c r="AS11213" s="61"/>
      <c r="AT11213" s="61"/>
      <c r="AU11213" s="61"/>
      <c r="AV11213" s="61"/>
      <c r="AW11213" s="61"/>
      <c r="AX11213" s="61"/>
      <c r="AY11213" s="61"/>
      <c r="AZ11213" s="61"/>
      <c r="BA11213" s="61"/>
    </row>
    <row r="11214" spans="39:53" x14ac:dyDescent="0.2">
      <c r="AM11214" s="61"/>
      <c r="AN11214" s="61"/>
      <c r="AO11214" s="171"/>
      <c r="AP11214" s="61"/>
      <c r="AQ11214" s="61"/>
      <c r="AR11214" s="61"/>
      <c r="AS11214" s="61"/>
      <c r="AT11214" s="61"/>
      <c r="AU11214" s="61"/>
      <c r="AV11214" s="61"/>
      <c r="AW11214" s="61"/>
      <c r="AX11214" s="61"/>
      <c r="AY11214" s="61"/>
      <c r="AZ11214" s="61"/>
      <c r="BA11214" s="61"/>
    </row>
    <row r="11215" spans="39:53" x14ac:dyDescent="0.2">
      <c r="AM11215" s="61"/>
      <c r="AN11215" s="61"/>
      <c r="AO11215" s="171"/>
      <c r="AP11215" s="61"/>
      <c r="AQ11215" s="61"/>
      <c r="AR11215" s="61"/>
      <c r="AS11215" s="61"/>
      <c r="AT11215" s="61"/>
      <c r="AU11215" s="61"/>
      <c r="AV11215" s="61"/>
      <c r="AW11215" s="61"/>
      <c r="AX11215" s="61"/>
      <c r="AY11215" s="61"/>
      <c r="AZ11215" s="61"/>
      <c r="BA11215" s="61"/>
    </row>
    <row r="11216" spans="39:53" x14ac:dyDescent="0.2">
      <c r="AM11216" s="61"/>
      <c r="AN11216" s="61"/>
      <c r="AO11216" s="171"/>
      <c r="AP11216" s="61"/>
      <c r="AQ11216" s="61"/>
      <c r="AR11216" s="61"/>
      <c r="AS11216" s="61"/>
      <c r="AT11216" s="61"/>
      <c r="AU11216" s="61"/>
      <c r="AV11216" s="61"/>
      <c r="AW11216" s="61"/>
      <c r="AX11216" s="61"/>
      <c r="AY11216" s="61"/>
      <c r="AZ11216" s="61"/>
      <c r="BA11216" s="61"/>
    </row>
    <row r="11217" spans="39:53" x14ac:dyDescent="0.2">
      <c r="AM11217" s="61"/>
      <c r="AN11217" s="61"/>
      <c r="AO11217" s="171"/>
      <c r="AP11217" s="61"/>
      <c r="AQ11217" s="61"/>
      <c r="AR11217" s="61"/>
      <c r="AS11217" s="61"/>
      <c r="AT11217" s="61"/>
      <c r="AU11217" s="61"/>
      <c r="AV11217" s="61"/>
      <c r="AW11217" s="61"/>
      <c r="AX11217" s="61"/>
      <c r="AY11217" s="61"/>
      <c r="AZ11217" s="61"/>
      <c r="BA11217" s="61"/>
    </row>
    <row r="11218" spans="39:53" x14ac:dyDescent="0.2">
      <c r="AM11218" s="61"/>
      <c r="AN11218" s="61"/>
      <c r="AO11218" s="171"/>
      <c r="AP11218" s="61"/>
      <c r="AQ11218" s="61"/>
      <c r="AR11218" s="61"/>
      <c r="AS11218" s="61"/>
      <c r="AT11218" s="61"/>
      <c r="AU11218" s="61"/>
      <c r="AV11218" s="61"/>
      <c r="AW11218" s="61"/>
      <c r="AX11218" s="61"/>
      <c r="AY11218" s="61"/>
      <c r="AZ11218" s="61"/>
      <c r="BA11218" s="61"/>
    </row>
    <row r="11219" spans="39:53" x14ac:dyDescent="0.2">
      <c r="AM11219" s="61"/>
      <c r="AN11219" s="61"/>
      <c r="AO11219" s="171"/>
      <c r="AP11219" s="61"/>
      <c r="AQ11219" s="61"/>
      <c r="AR11219" s="61"/>
      <c r="AS11219" s="61"/>
      <c r="AT11219" s="61"/>
      <c r="AU11219" s="61"/>
      <c r="AV11219" s="61"/>
      <c r="AW11219" s="61"/>
      <c r="AX11219" s="61"/>
      <c r="AY11219" s="61"/>
      <c r="AZ11219" s="61"/>
      <c r="BA11219" s="61"/>
    </row>
    <row r="11220" spans="39:53" x14ac:dyDescent="0.2">
      <c r="AM11220" s="61"/>
      <c r="AN11220" s="61"/>
      <c r="AO11220" s="171"/>
      <c r="AP11220" s="61"/>
      <c r="AQ11220" s="61"/>
      <c r="AR11220" s="61"/>
      <c r="AS11220" s="61"/>
      <c r="AT11220" s="61"/>
      <c r="AU11220" s="61"/>
      <c r="AV11220" s="61"/>
      <c r="AW11220" s="61"/>
      <c r="AX11220" s="61"/>
      <c r="AY11220" s="61"/>
      <c r="AZ11220" s="61"/>
      <c r="BA11220" s="61"/>
    </row>
    <row r="11221" spans="39:53" x14ac:dyDescent="0.2">
      <c r="AM11221" s="61"/>
      <c r="AN11221" s="61"/>
      <c r="AO11221" s="171"/>
      <c r="AP11221" s="61"/>
      <c r="AQ11221" s="61"/>
      <c r="AR11221" s="61"/>
      <c r="AS11221" s="61"/>
      <c r="AT11221" s="61"/>
      <c r="AU11221" s="61"/>
      <c r="AV11221" s="61"/>
      <c r="AW11221" s="61"/>
      <c r="AX11221" s="61"/>
      <c r="AY11221" s="61"/>
      <c r="AZ11221" s="61"/>
      <c r="BA11221" s="61"/>
    </row>
    <row r="11222" spans="39:53" x14ac:dyDescent="0.2">
      <c r="AM11222" s="61"/>
      <c r="AN11222" s="61"/>
      <c r="AO11222" s="171"/>
      <c r="AP11222" s="61"/>
      <c r="AQ11222" s="61"/>
      <c r="AR11222" s="61"/>
      <c r="AS11222" s="61"/>
      <c r="AT11222" s="61"/>
      <c r="AU11222" s="61"/>
      <c r="AV11222" s="61"/>
      <c r="AW11222" s="61"/>
      <c r="AX11222" s="61"/>
      <c r="AY11222" s="61"/>
      <c r="AZ11222" s="61"/>
      <c r="BA11222" s="61"/>
    </row>
    <row r="11223" spans="39:53" x14ac:dyDescent="0.2">
      <c r="AM11223" s="61"/>
      <c r="AN11223" s="61"/>
      <c r="AO11223" s="171"/>
      <c r="AP11223" s="61"/>
      <c r="AQ11223" s="61"/>
      <c r="AR11223" s="61"/>
      <c r="AS11223" s="61"/>
      <c r="AT11223" s="61"/>
      <c r="AU11223" s="61"/>
      <c r="AV11223" s="61"/>
      <c r="AW11223" s="61"/>
      <c r="AX11223" s="61"/>
      <c r="AY11223" s="61"/>
      <c r="AZ11223" s="61"/>
      <c r="BA11223" s="61"/>
    </row>
    <row r="11224" spans="39:53" x14ac:dyDescent="0.2">
      <c r="AM11224" s="61"/>
      <c r="AN11224" s="61"/>
      <c r="AO11224" s="171"/>
      <c r="AP11224" s="61"/>
      <c r="AQ11224" s="61"/>
      <c r="AR11224" s="61"/>
      <c r="AS11224" s="61"/>
      <c r="AT11224" s="61"/>
      <c r="AU11224" s="61"/>
      <c r="AV11224" s="61"/>
      <c r="AW11224" s="61"/>
      <c r="AX11224" s="61"/>
      <c r="AY11224" s="61"/>
      <c r="AZ11224" s="61"/>
      <c r="BA11224" s="61"/>
    </row>
    <row r="11225" spans="39:53" x14ac:dyDescent="0.2">
      <c r="AM11225" s="61"/>
      <c r="AN11225" s="61"/>
      <c r="AO11225" s="171"/>
      <c r="AP11225" s="61"/>
      <c r="AQ11225" s="61"/>
      <c r="AR11225" s="61"/>
      <c r="AS11225" s="61"/>
      <c r="AT11225" s="61"/>
      <c r="AU11225" s="61"/>
      <c r="AV11225" s="61"/>
      <c r="AW11225" s="61"/>
      <c r="AX11225" s="61"/>
      <c r="AY11225" s="61"/>
      <c r="AZ11225" s="61"/>
      <c r="BA11225" s="61"/>
    </row>
    <row r="11226" spans="39:53" x14ac:dyDescent="0.2">
      <c r="AM11226" s="61"/>
      <c r="AN11226" s="61"/>
      <c r="AO11226" s="171"/>
      <c r="AP11226" s="61"/>
      <c r="AQ11226" s="61"/>
      <c r="AR11226" s="61"/>
      <c r="AS11226" s="61"/>
      <c r="AT11226" s="61"/>
      <c r="AU11226" s="61"/>
      <c r="AV11226" s="61"/>
      <c r="AW11226" s="61"/>
      <c r="AX11226" s="61"/>
      <c r="AY11226" s="61"/>
      <c r="AZ11226" s="61"/>
      <c r="BA11226" s="61"/>
    </row>
    <row r="11227" spans="39:53" x14ac:dyDescent="0.2">
      <c r="AM11227" s="61"/>
      <c r="AN11227" s="61"/>
      <c r="AO11227" s="171"/>
      <c r="AP11227" s="61"/>
      <c r="AQ11227" s="61"/>
      <c r="AR11227" s="61"/>
      <c r="AS11227" s="61"/>
      <c r="AT11227" s="61"/>
      <c r="AU11227" s="61"/>
      <c r="AV11227" s="61"/>
      <c r="AW11227" s="61"/>
      <c r="AX11227" s="61"/>
      <c r="AY11227" s="61"/>
      <c r="AZ11227" s="61"/>
      <c r="BA11227" s="61"/>
    </row>
    <row r="11228" spans="39:53" x14ac:dyDescent="0.2">
      <c r="AM11228" s="61"/>
      <c r="AN11228" s="61"/>
      <c r="AO11228" s="171"/>
      <c r="AP11228" s="61"/>
      <c r="AQ11228" s="61"/>
      <c r="AR11228" s="61"/>
      <c r="AS11228" s="61"/>
      <c r="AT11228" s="61"/>
      <c r="AU11228" s="61"/>
      <c r="AV11228" s="61"/>
      <c r="AW11228" s="61"/>
      <c r="AX11228" s="61"/>
      <c r="AY11228" s="61"/>
      <c r="AZ11228" s="61"/>
      <c r="BA11228" s="61"/>
    </row>
    <row r="11229" spans="39:53" x14ac:dyDescent="0.2">
      <c r="AM11229" s="61"/>
      <c r="AN11229" s="61"/>
      <c r="AO11229" s="171"/>
      <c r="AP11229" s="61"/>
      <c r="AQ11229" s="61"/>
      <c r="AR11229" s="61"/>
      <c r="AS11229" s="61"/>
      <c r="AT11229" s="61"/>
      <c r="AU11229" s="61"/>
      <c r="AV11229" s="61"/>
      <c r="AW11229" s="61"/>
      <c r="AX11229" s="61"/>
      <c r="AY11229" s="61"/>
      <c r="AZ11229" s="61"/>
      <c r="BA11229" s="61"/>
    </row>
    <row r="11230" spans="39:53" x14ac:dyDescent="0.2">
      <c r="AM11230" s="61"/>
      <c r="AN11230" s="61"/>
      <c r="AO11230" s="171"/>
      <c r="AP11230" s="61"/>
      <c r="AQ11230" s="61"/>
      <c r="AR11230" s="61"/>
      <c r="AS11230" s="61"/>
      <c r="AT11230" s="61"/>
      <c r="AU11230" s="61"/>
      <c r="AV11230" s="61"/>
      <c r="AW11230" s="61"/>
      <c r="AX11230" s="61"/>
      <c r="AY11230" s="61"/>
      <c r="AZ11230" s="61"/>
      <c r="BA11230" s="61"/>
    </row>
    <row r="11231" spans="39:53" x14ac:dyDescent="0.2">
      <c r="AM11231" s="61"/>
      <c r="AN11231" s="61"/>
      <c r="AO11231" s="171"/>
      <c r="AP11231" s="61"/>
      <c r="AQ11231" s="61"/>
      <c r="AR11231" s="61"/>
      <c r="AS11231" s="61"/>
      <c r="AT11231" s="61"/>
      <c r="AU11231" s="61"/>
      <c r="AV11231" s="61"/>
      <c r="AW11231" s="61"/>
      <c r="AX11231" s="61"/>
      <c r="AY11231" s="61"/>
      <c r="AZ11231" s="61"/>
      <c r="BA11231" s="61"/>
    </row>
    <row r="11232" spans="39:53" x14ac:dyDescent="0.2">
      <c r="AM11232" s="61"/>
      <c r="AN11232" s="61"/>
      <c r="AO11232" s="171"/>
      <c r="AP11232" s="61"/>
      <c r="AQ11232" s="61"/>
      <c r="AR11232" s="61"/>
      <c r="AS11232" s="61"/>
      <c r="AT11232" s="61"/>
      <c r="AU11232" s="61"/>
      <c r="AV11232" s="61"/>
      <c r="AW11232" s="61"/>
      <c r="AX11232" s="61"/>
      <c r="AY11232" s="61"/>
      <c r="AZ11232" s="61"/>
      <c r="BA11232" s="61"/>
    </row>
    <row r="11233" spans="39:53" x14ac:dyDescent="0.2">
      <c r="AM11233" s="61"/>
      <c r="AN11233" s="61"/>
      <c r="AO11233" s="171"/>
      <c r="AP11233" s="61"/>
      <c r="AQ11233" s="61"/>
      <c r="AR11233" s="61"/>
      <c r="AS11233" s="61"/>
      <c r="AT11233" s="61"/>
      <c r="AU11233" s="61"/>
      <c r="AV11233" s="61"/>
      <c r="AW11233" s="61"/>
      <c r="AX11233" s="61"/>
      <c r="AY11233" s="61"/>
      <c r="AZ11233" s="61"/>
      <c r="BA11233" s="61"/>
    </row>
    <row r="11234" spans="39:53" x14ac:dyDescent="0.2">
      <c r="AM11234" s="61"/>
      <c r="AN11234" s="61"/>
      <c r="AO11234" s="171"/>
      <c r="AP11234" s="61"/>
      <c r="AQ11234" s="61"/>
      <c r="AR11234" s="61"/>
      <c r="AS11234" s="61"/>
      <c r="AT11234" s="61"/>
      <c r="AU11234" s="61"/>
      <c r="AV11234" s="61"/>
      <c r="AW11234" s="61"/>
      <c r="AX11234" s="61"/>
      <c r="AY11234" s="61"/>
      <c r="AZ11234" s="61"/>
      <c r="BA11234" s="61"/>
    </row>
    <row r="11235" spans="39:53" x14ac:dyDescent="0.2">
      <c r="AM11235" s="61"/>
      <c r="AN11235" s="61"/>
      <c r="AO11235" s="171"/>
      <c r="AP11235" s="61"/>
      <c r="AQ11235" s="61"/>
      <c r="AR11235" s="61"/>
      <c r="AS11235" s="61"/>
      <c r="AT11235" s="61"/>
      <c r="AU11235" s="61"/>
      <c r="AV11235" s="61"/>
      <c r="AW11235" s="61"/>
      <c r="AX11235" s="61"/>
      <c r="AY11235" s="61"/>
      <c r="AZ11235" s="61"/>
      <c r="BA11235" s="61"/>
    </row>
    <row r="11236" spans="39:53" x14ac:dyDescent="0.2">
      <c r="AM11236" s="61"/>
      <c r="AN11236" s="61"/>
      <c r="AO11236" s="171"/>
      <c r="AP11236" s="61"/>
      <c r="AQ11236" s="61"/>
      <c r="AR11236" s="61"/>
      <c r="AS11236" s="61"/>
      <c r="AT11236" s="61"/>
      <c r="AU11236" s="61"/>
      <c r="AV11236" s="61"/>
      <c r="AW11236" s="61"/>
      <c r="AX11236" s="61"/>
      <c r="AY11236" s="61"/>
      <c r="AZ11236" s="61"/>
      <c r="BA11236" s="61"/>
    </row>
    <row r="11237" spans="39:53" x14ac:dyDescent="0.2">
      <c r="AM11237" s="61"/>
      <c r="AN11237" s="61"/>
      <c r="AO11237" s="171"/>
      <c r="AP11237" s="61"/>
      <c r="AQ11237" s="61"/>
      <c r="AR11237" s="61"/>
      <c r="AS11237" s="61"/>
      <c r="AT11237" s="61"/>
      <c r="AU11237" s="61"/>
      <c r="AV11237" s="61"/>
      <c r="AW11237" s="61"/>
      <c r="AX11237" s="61"/>
      <c r="AY11237" s="61"/>
      <c r="AZ11237" s="61"/>
      <c r="BA11237" s="61"/>
    </row>
    <row r="11238" spans="39:53" x14ac:dyDescent="0.2">
      <c r="AM11238" s="61"/>
      <c r="AN11238" s="61"/>
      <c r="AO11238" s="171"/>
      <c r="AP11238" s="61"/>
      <c r="AQ11238" s="61"/>
      <c r="AR11238" s="61"/>
      <c r="AS11238" s="61"/>
      <c r="AT11238" s="61"/>
      <c r="AU11238" s="61"/>
      <c r="AV11238" s="61"/>
      <c r="AW11238" s="61"/>
      <c r="AX11238" s="61"/>
      <c r="AY11238" s="61"/>
      <c r="AZ11238" s="61"/>
      <c r="BA11238" s="61"/>
    </row>
    <row r="11239" spans="39:53" x14ac:dyDescent="0.2">
      <c r="AM11239" s="61"/>
      <c r="AN11239" s="61"/>
      <c r="AO11239" s="171"/>
      <c r="AP11239" s="61"/>
      <c r="AQ11239" s="61"/>
      <c r="AR11239" s="61"/>
      <c r="AS11239" s="61"/>
      <c r="AT11239" s="61"/>
      <c r="AU11239" s="61"/>
      <c r="AV11239" s="61"/>
      <c r="AW11239" s="61"/>
      <c r="AX11239" s="61"/>
      <c r="AY11239" s="61"/>
      <c r="AZ11239" s="61"/>
      <c r="BA11239" s="61"/>
    </row>
    <row r="11240" spans="39:53" x14ac:dyDescent="0.2">
      <c r="AM11240" s="61"/>
      <c r="AN11240" s="61"/>
      <c r="AO11240" s="171"/>
      <c r="AP11240" s="61"/>
      <c r="AQ11240" s="61"/>
      <c r="AR11240" s="61"/>
      <c r="AS11240" s="61"/>
      <c r="AT11240" s="61"/>
      <c r="AU11240" s="61"/>
      <c r="AV11240" s="61"/>
      <c r="AW11240" s="61"/>
      <c r="AX11240" s="61"/>
      <c r="AY11240" s="61"/>
      <c r="AZ11240" s="61"/>
      <c r="BA11240" s="61"/>
    </row>
    <row r="11241" spans="39:53" x14ac:dyDescent="0.2">
      <c r="AM11241" s="61"/>
      <c r="AN11241" s="61"/>
      <c r="AO11241" s="171"/>
      <c r="AP11241" s="61"/>
      <c r="AQ11241" s="61"/>
      <c r="AR11241" s="61"/>
      <c r="AS11241" s="61"/>
      <c r="AT11241" s="61"/>
      <c r="AU11241" s="61"/>
      <c r="AV11241" s="61"/>
      <c r="AW11241" s="61"/>
      <c r="AX11241" s="61"/>
      <c r="AY11241" s="61"/>
      <c r="AZ11241" s="61"/>
      <c r="BA11241" s="61"/>
    </row>
    <row r="11242" spans="39:53" x14ac:dyDescent="0.2">
      <c r="AM11242" s="61"/>
      <c r="AN11242" s="61"/>
      <c r="AO11242" s="171"/>
      <c r="AP11242" s="61"/>
      <c r="AQ11242" s="61"/>
      <c r="AR11242" s="61"/>
      <c r="AS11242" s="61"/>
      <c r="AT11242" s="61"/>
      <c r="AU11242" s="61"/>
      <c r="AV11242" s="61"/>
      <c r="AW11242" s="61"/>
      <c r="AX11242" s="61"/>
      <c r="AY11242" s="61"/>
      <c r="AZ11242" s="61"/>
      <c r="BA11242" s="61"/>
    </row>
    <row r="11243" spans="39:53" x14ac:dyDescent="0.2">
      <c r="AM11243" s="61"/>
      <c r="AN11243" s="61"/>
      <c r="AO11243" s="171"/>
      <c r="AP11243" s="61"/>
      <c r="AQ11243" s="61"/>
      <c r="AR11243" s="61"/>
      <c r="AS11243" s="61"/>
      <c r="AT11243" s="61"/>
      <c r="AU11243" s="61"/>
      <c r="AV11243" s="61"/>
      <c r="AW11243" s="61"/>
      <c r="AX11243" s="61"/>
      <c r="AY11243" s="61"/>
      <c r="AZ11243" s="61"/>
      <c r="BA11243" s="61"/>
    </row>
    <row r="11244" spans="39:53" x14ac:dyDescent="0.2">
      <c r="AM11244" s="61"/>
      <c r="AN11244" s="61"/>
      <c r="AO11244" s="171"/>
      <c r="AP11244" s="61"/>
      <c r="AQ11244" s="61"/>
      <c r="AR11244" s="61"/>
      <c r="AS11244" s="61"/>
      <c r="AT11244" s="61"/>
      <c r="AU11244" s="61"/>
      <c r="AV11244" s="61"/>
      <c r="AW11244" s="61"/>
      <c r="AX11244" s="61"/>
      <c r="AY11244" s="61"/>
      <c r="AZ11244" s="61"/>
      <c r="BA11244" s="61"/>
    </row>
    <row r="11245" spans="39:53" x14ac:dyDescent="0.2">
      <c r="AM11245" s="61"/>
      <c r="AN11245" s="61"/>
      <c r="AO11245" s="171"/>
      <c r="AP11245" s="61"/>
      <c r="AQ11245" s="61"/>
      <c r="AR11245" s="61"/>
      <c r="AS11245" s="61"/>
      <c r="AT11245" s="61"/>
      <c r="AU11245" s="61"/>
      <c r="AV11245" s="61"/>
      <c r="AW11245" s="61"/>
      <c r="AX11245" s="61"/>
      <c r="AY11245" s="61"/>
      <c r="AZ11245" s="61"/>
      <c r="BA11245" s="61"/>
    </row>
    <row r="11246" spans="39:53" x14ac:dyDescent="0.2">
      <c r="AM11246" s="61"/>
      <c r="AN11246" s="61"/>
      <c r="AO11246" s="171"/>
      <c r="AP11246" s="61"/>
      <c r="AQ11246" s="61"/>
      <c r="AR11246" s="61"/>
      <c r="AS11246" s="61"/>
      <c r="AT11246" s="61"/>
      <c r="AU11246" s="61"/>
      <c r="AV11246" s="61"/>
      <c r="AW11246" s="61"/>
      <c r="AX11246" s="61"/>
      <c r="AY11246" s="61"/>
      <c r="AZ11246" s="61"/>
      <c r="BA11246" s="61"/>
    </row>
    <row r="11247" spans="39:53" x14ac:dyDescent="0.2">
      <c r="AM11247" s="61"/>
      <c r="AN11247" s="61"/>
      <c r="AO11247" s="171"/>
      <c r="AP11247" s="61"/>
      <c r="AQ11247" s="61"/>
      <c r="AR11247" s="61"/>
      <c r="AS11247" s="61"/>
      <c r="AT11247" s="61"/>
      <c r="AU11247" s="61"/>
      <c r="AV11247" s="61"/>
      <c r="AW11247" s="61"/>
      <c r="AX11247" s="61"/>
      <c r="AY11247" s="61"/>
      <c r="AZ11247" s="61"/>
      <c r="BA11247" s="61"/>
    </row>
    <row r="11248" spans="39:53" x14ac:dyDescent="0.2">
      <c r="AM11248" s="61"/>
      <c r="AN11248" s="61"/>
      <c r="AO11248" s="171"/>
      <c r="AP11248" s="61"/>
      <c r="AQ11248" s="61"/>
      <c r="AR11248" s="61"/>
      <c r="AS11248" s="61"/>
      <c r="AT11248" s="61"/>
      <c r="AU11248" s="61"/>
      <c r="AV11248" s="61"/>
      <c r="AW11248" s="61"/>
      <c r="AX11248" s="61"/>
      <c r="AY11248" s="61"/>
      <c r="AZ11248" s="61"/>
      <c r="BA11248" s="61"/>
    </row>
    <row r="11249" spans="39:53" x14ac:dyDescent="0.2">
      <c r="AM11249" s="61"/>
      <c r="AN11249" s="61"/>
      <c r="AO11249" s="171"/>
      <c r="AP11249" s="61"/>
      <c r="AQ11249" s="61"/>
      <c r="AR11249" s="61"/>
      <c r="AS11249" s="61"/>
      <c r="AT11249" s="61"/>
      <c r="AU11249" s="61"/>
      <c r="AV11249" s="61"/>
      <c r="AW11249" s="61"/>
      <c r="AX11249" s="61"/>
      <c r="AY11249" s="61"/>
      <c r="AZ11249" s="61"/>
      <c r="BA11249" s="61"/>
    </row>
    <row r="11250" spans="39:53" x14ac:dyDescent="0.2">
      <c r="AM11250" s="61"/>
      <c r="AN11250" s="61"/>
      <c r="AO11250" s="171"/>
      <c r="AP11250" s="61"/>
      <c r="AQ11250" s="61"/>
      <c r="AR11250" s="61"/>
      <c r="AS11250" s="61"/>
      <c r="AT11250" s="61"/>
      <c r="AU11250" s="61"/>
      <c r="AV11250" s="61"/>
      <c r="AW11250" s="61"/>
      <c r="AX11250" s="61"/>
      <c r="AY11250" s="61"/>
      <c r="AZ11250" s="61"/>
      <c r="BA11250" s="61"/>
    </row>
    <row r="11251" spans="39:53" x14ac:dyDescent="0.2">
      <c r="AM11251" s="61"/>
      <c r="AN11251" s="61"/>
      <c r="AO11251" s="171"/>
      <c r="AP11251" s="61"/>
      <c r="AQ11251" s="61"/>
      <c r="AR11251" s="61"/>
      <c r="AS11251" s="61"/>
      <c r="AT11251" s="61"/>
      <c r="AU11251" s="61"/>
      <c r="AV11251" s="61"/>
      <c r="AW11251" s="61"/>
      <c r="AX11251" s="61"/>
      <c r="AY11251" s="61"/>
      <c r="AZ11251" s="61"/>
      <c r="BA11251" s="61"/>
    </row>
    <row r="11252" spans="39:53" x14ac:dyDescent="0.2">
      <c r="AM11252" s="61"/>
      <c r="AN11252" s="61"/>
      <c r="AO11252" s="171"/>
      <c r="AP11252" s="61"/>
      <c r="AQ11252" s="61"/>
      <c r="AR11252" s="61"/>
      <c r="AS11252" s="61"/>
      <c r="AT11252" s="61"/>
      <c r="AU11252" s="61"/>
      <c r="AV11252" s="61"/>
      <c r="AW11252" s="61"/>
      <c r="AX11252" s="61"/>
      <c r="AY11252" s="61"/>
      <c r="AZ11252" s="61"/>
      <c r="BA11252" s="61"/>
    </row>
    <row r="11253" spans="39:53" x14ac:dyDescent="0.2">
      <c r="AM11253" s="61"/>
      <c r="AN11253" s="61"/>
      <c r="AO11253" s="171"/>
      <c r="AP11253" s="61"/>
      <c r="AQ11253" s="61"/>
      <c r="AR11253" s="61"/>
      <c r="AS11253" s="61"/>
      <c r="AT11253" s="61"/>
      <c r="AU11253" s="61"/>
      <c r="AV11253" s="61"/>
      <c r="AW11253" s="61"/>
      <c r="AX11253" s="61"/>
      <c r="AY11253" s="61"/>
      <c r="AZ11253" s="61"/>
      <c r="BA11253" s="61"/>
    </row>
    <row r="11254" spans="39:53" x14ac:dyDescent="0.2">
      <c r="AM11254" s="61"/>
      <c r="AN11254" s="61"/>
      <c r="AO11254" s="171"/>
      <c r="AP11254" s="61"/>
      <c r="AQ11254" s="61"/>
      <c r="AR11254" s="61"/>
      <c r="AS11254" s="61"/>
      <c r="AT11254" s="61"/>
      <c r="AU11254" s="61"/>
      <c r="AV11254" s="61"/>
      <c r="AW11254" s="61"/>
      <c r="AX11254" s="61"/>
      <c r="AY11254" s="61"/>
      <c r="AZ11254" s="61"/>
      <c r="BA11254" s="61"/>
    </row>
    <row r="11255" spans="39:53" x14ac:dyDescent="0.2">
      <c r="AM11255" s="61"/>
      <c r="AN11255" s="61"/>
      <c r="AO11255" s="171"/>
      <c r="AP11255" s="61"/>
      <c r="AQ11255" s="61"/>
      <c r="AR11255" s="61"/>
      <c r="AS11255" s="61"/>
      <c r="AT11255" s="61"/>
      <c r="AU11255" s="61"/>
      <c r="AV11255" s="61"/>
      <c r="AW11255" s="61"/>
      <c r="AX11255" s="61"/>
      <c r="AY11255" s="61"/>
      <c r="AZ11255" s="61"/>
      <c r="BA11255" s="61"/>
    </row>
    <row r="11256" spans="39:53" x14ac:dyDescent="0.2">
      <c r="AM11256" s="61"/>
      <c r="AN11256" s="61"/>
      <c r="AO11256" s="171"/>
      <c r="AP11256" s="61"/>
      <c r="AQ11256" s="61"/>
      <c r="AR11256" s="61"/>
      <c r="AS11256" s="61"/>
      <c r="AT11256" s="61"/>
      <c r="AU11256" s="61"/>
      <c r="AV11256" s="61"/>
      <c r="AW11256" s="61"/>
      <c r="AX11256" s="61"/>
      <c r="AY11256" s="61"/>
      <c r="AZ11256" s="61"/>
      <c r="BA11256" s="61"/>
    </row>
    <row r="11257" spans="39:53" x14ac:dyDescent="0.2">
      <c r="AM11257" s="61"/>
      <c r="AN11257" s="61"/>
      <c r="AO11257" s="171"/>
      <c r="AP11257" s="61"/>
      <c r="AQ11257" s="61"/>
      <c r="AR11257" s="61"/>
      <c r="AS11257" s="61"/>
      <c r="AT11257" s="61"/>
      <c r="AU11257" s="61"/>
      <c r="AV11257" s="61"/>
      <c r="AW11257" s="61"/>
      <c r="AX11257" s="61"/>
      <c r="AY11257" s="61"/>
      <c r="AZ11257" s="61"/>
      <c r="BA11257" s="61"/>
    </row>
    <row r="11258" spans="39:53" x14ac:dyDescent="0.2">
      <c r="AM11258" s="61"/>
      <c r="AN11258" s="61"/>
      <c r="AO11258" s="171"/>
      <c r="AP11258" s="61"/>
      <c r="AQ11258" s="61"/>
      <c r="AR11258" s="61"/>
      <c r="AS11258" s="61"/>
      <c r="AT11258" s="61"/>
      <c r="AU11258" s="61"/>
      <c r="AV11258" s="61"/>
      <c r="AW11258" s="61"/>
      <c r="AX11258" s="61"/>
      <c r="AY11258" s="61"/>
      <c r="AZ11258" s="61"/>
      <c r="BA11258" s="61"/>
    </row>
    <row r="11259" spans="39:53" x14ac:dyDescent="0.2">
      <c r="AM11259" s="61"/>
      <c r="AN11259" s="61"/>
      <c r="AO11259" s="171"/>
      <c r="AP11259" s="61"/>
      <c r="AQ11259" s="61"/>
      <c r="AR11259" s="61"/>
      <c r="AS11259" s="61"/>
      <c r="AT11259" s="61"/>
      <c r="AU11259" s="61"/>
      <c r="AV11259" s="61"/>
      <c r="AW11259" s="61"/>
      <c r="AX11259" s="61"/>
      <c r="AY11259" s="61"/>
      <c r="AZ11259" s="61"/>
      <c r="BA11259" s="61"/>
    </row>
    <row r="11260" spans="39:53" x14ac:dyDescent="0.2">
      <c r="AM11260" s="61"/>
      <c r="AN11260" s="61"/>
      <c r="AO11260" s="171"/>
      <c r="AP11260" s="61"/>
      <c r="AQ11260" s="61"/>
      <c r="AR11260" s="61"/>
      <c r="AS11260" s="61"/>
      <c r="AT11260" s="61"/>
      <c r="AU11260" s="61"/>
      <c r="AV11260" s="61"/>
      <c r="AW11260" s="61"/>
      <c r="AX11260" s="61"/>
      <c r="AY11260" s="61"/>
      <c r="AZ11260" s="61"/>
      <c r="BA11260" s="61"/>
    </row>
    <row r="11261" spans="39:53" x14ac:dyDescent="0.2">
      <c r="AM11261" s="61"/>
      <c r="AN11261" s="61"/>
      <c r="AO11261" s="171"/>
      <c r="AP11261" s="61"/>
      <c r="AQ11261" s="61"/>
      <c r="AR11261" s="61"/>
      <c r="AS11261" s="61"/>
      <c r="AT11261" s="61"/>
      <c r="AU11261" s="61"/>
      <c r="AV11261" s="61"/>
      <c r="AW11261" s="61"/>
      <c r="AX11261" s="61"/>
      <c r="AY11261" s="61"/>
      <c r="AZ11261" s="61"/>
      <c r="BA11261" s="61"/>
    </row>
    <row r="11262" spans="39:53" x14ac:dyDescent="0.2">
      <c r="AM11262" s="61"/>
      <c r="AN11262" s="61"/>
      <c r="AO11262" s="171"/>
      <c r="AP11262" s="61"/>
      <c r="AQ11262" s="61"/>
      <c r="AR11262" s="61"/>
      <c r="AS11262" s="61"/>
      <c r="AT11262" s="61"/>
      <c r="AU11262" s="61"/>
      <c r="AV11262" s="61"/>
      <c r="AW11262" s="61"/>
      <c r="AX11262" s="61"/>
      <c r="AY11262" s="61"/>
      <c r="AZ11262" s="61"/>
      <c r="BA11262" s="61"/>
    </row>
    <row r="11263" spans="39:53" x14ac:dyDescent="0.2">
      <c r="AM11263" s="61"/>
      <c r="AN11263" s="61"/>
      <c r="AO11263" s="171"/>
      <c r="AP11263" s="61"/>
      <c r="AQ11263" s="61"/>
      <c r="AR11263" s="61"/>
      <c r="AS11263" s="61"/>
      <c r="AT11263" s="61"/>
      <c r="AU11263" s="61"/>
      <c r="AV11263" s="61"/>
      <c r="AW11263" s="61"/>
      <c r="AX11263" s="61"/>
      <c r="AY11263" s="61"/>
      <c r="AZ11263" s="61"/>
      <c r="BA11263" s="61"/>
    </row>
    <row r="11264" spans="39:53" x14ac:dyDescent="0.2">
      <c r="AM11264" s="61"/>
      <c r="AN11264" s="61"/>
      <c r="AO11264" s="171"/>
      <c r="AP11264" s="61"/>
      <c r="AQ11264" s="61"/>
      <c r="AR11264" s="61"/>
      <c r="AS11264" s="61"/>
      <c r="AT11264" s="61"/>
      <c r="AU11264" s="61"/>
      <c r="AV11264" s="61"/>
      <c r="AW11264" s="61"/>
      <c r="AX11264" s="61"/>
      <c r="AY11264" s="61"/>
      <c r="AZ11264" s="61"/>
      <c r="BA11264" s="61"/>
    </row>
    <row r="11265" spans="39:53" x14ac:dyDescent="0.2">
      <c r="AM11265" s="61"/>
      <c r="AN11265" s="61"/>
      <c r="AO11265" s="171"/>
      <c r="AP11265" s="61"/>
      <c r="AQ11265" s="61"/>
      <c r="AR11265" s="61"/>
      <c r="AS11265" s="61"/>
      <c r="AT11265" s="61"/>
      <c r="AU11265" s="61"/>
      <c r="AV11265" s="61"/>
      <c r="AW11265" s="61"/>
      <c r="AX11265" s="61"/>
      <c r="AY11265" s="61"/>
      <c r="AZ11265" s="61"/>
      <c r="BA11265" s="61"/>
    </row>
    <row r="11266" spans="39:53" x14ac:dyDescent="0.2">
      <c r="AM11266" s="61"/>
      <c r="AN11266" s="61"/>
      <c r="AO11266" s="171"/>
      <c r="AP11266" s="61"/>
      <c r="AQ11266" s="61"/>
      <c r="AR11266" s="61"/>
      <c r="AS11266" s="61"/>
      <c r="AT11266" s="61"/>
      <c r="AU11266" s="61"/>
      <c r="AV11266" s="61"/>
      <c r="AW11266" s="61"/>
      <c r="AX11266" s="61"/>
      <c r="AY11266" s="61"/>
      <c r="AZ11266" s="61"/>
      <c r="BA11266" s="61"/>
    </row>
    <row r="11267" spans="39:53" x14ac:dyDescent="0.2">
      <c r="AM11267" s="61"/>
      <c r="AN11267" s="61"/>
      <c r="AO11267" s="171"/>
      <c r="AP11267" s="61"/>
      <c r="AQ11267" s="61"/>
      <c r="AR11267" s="61"/>
      <c r="AS11267" s="61"/>
      <c r="AT11267" s="61"/>
      <c r="AU11267" s="61"/>
      <c r="AV11267" s="61"/>
      <c r="AW11267" s="61"/>
      <c r="AX11267" s="61"/>
      <c r="AY11267" s="61"/>
      <c r="AZ11267" s="61"/>
      <c r="BA11267" s="61"/>
    </row>
    <row r="11268" spans="39:53" x14ac:dyDescent="0.2">
      <c r="AM11268" s="61"/>
      <c r="AN11268" s="61"/>
      <c r="AO11268" s="171"/>
      <c r="AP11268" s="61"/>
      <c r="AQ11268" s="61"/>
      <c r="AR11268" s="61"/>
      <c r="AS11268" s="61"/>
      <c r="AT11268" s="61"/>
      <c r="AU11268" s="61"/>
      <c r="AV11268" s="61"/>
      <c r="AW11268" s="61"/>
      <c r="AX11268" s="61"/>
      <c r="AY11268" s="61"/>
      <c r="AZ11268" s="61"/>
      <c r="BA11268" s="61"/>
    </row>
    <row r="11269" spans="39:53" x14ac:dyDescent="0.2">
      <c r="AM11269" s="61"/>
      <c r="AN11269" s="61"/>
      <c r="AO11269" s="171"/>
      <c r="AP11269" s="61"/>
      <c r="AQ11269" s="61"/>
      <c r="AR11269" s="61"/>
      <c r="AS11269" s="61"/>
      <c r="AT11269" s="61"/>
      <c r="AU11269" s="61"/>
      <c r="AV11269" s="61"/>
      <c r="AW11269" s="61"/>
      <c r="AX11269" s="61"/>
      <c r="AY11269" s="61"/>
      <c r="AZ11269" s="61"/>
      <c r="BA11269" s="61"/>
    </row>
    <row r="11270" spans="39:53" x14ac:dyDescent="0.2">
      <c r="AM11270" s="61"/>
      <c r="AN11270" s="61"/>
      <c r="AO11270" s="171"/>
      <c r="AP11270" s="61"/>
      <c r="AQ11270" s="61"/>
      <c r="AR11270" s="61"/>
      <c r="AS11270" s="61"/>
      <c r="AT11270" s="61"/>
      <c r="AU11270" s="61"/>
      <c r="AV11270" s="61"/>
      <c r="AW11270" s="61"/>
      <c r="AX11270" s="61"/>
      <c r="AY11270" s="61"/>
      <c r="AZ11270" s="61"/>
      <c r="BA11270" s="61"/>
    </row>
    <row r="11271" spans="39:53" x14ac:dyDescent="0.2">
      <c r="AM11271" s="61"/>
      <c r="AN11271" s="61"/>
      <c r="AO11271" s="171"/>
      <c r="AP11271" s="61"/>
      <c r="AQ11271" s="61"/>
      <c r="AR11271" s="61"/>
      <c r="AS11271" s="61"/>
      <c r="AT11271" s="61"/>
      <c r="AU11271" s="61"/>
      <c r="AV11271" s="61"/>
      <c r="AW11271" s="61"/>
      <c r="AX11271" s="61"/>
      <c r="AY11271" s="61"/>
      <c r="AZ11271" s="61"/>
      <c r="BA11271" s="61"/>
    </row>
    <row r="11272" spans="39:53" x14ac:dyDescent="0.2">
      <c r="AM11272" s="61"/>
      <c r="AN11272" s="61"/>
      <c r="AO11272" s="171"/>
      <c r="AP11272" s="61"/>
      <c r="AQ11272" s="61"/>
      <c r="AR11272" s="61"/>
      <c r="AS11272" s="61"/>
      <c r="AT11272" s="61"/>
      <c r="AU11272" s="61"/>
      <c r="AV11272" s="61"/>
      <c r="AW11272" s="61"/>
      <c r="AX11272" s="61"/>
      <c r="AY11272" s="61"/>
      <c r="AZ11272" s="61"/>
      <c r="BA11272" s="61"/>
    </row>
    <row r="11273" spans="39:53" x14ac:dyDescent="0.2">
      <c r="AM11273" s="61"/>
      <c r="AN11273" s="61"/>
      <c r="AO11273" s="171"/>
      <c r="AP11273" s="61"/>
      <c r="AQ11273" s="61"/>
      <c r="AR11273" s="61"/>
      <c r="AS11273" s="61"/>
      <c r="AT11273" s="61"/>
      <c r="AU11273" s="61"/>
      <c r="AV11273" s="61"/>
      <c r="AW11273" s="61"/>
      <c r="AX11273" s="61"/>
      <c r="AY11273" s="61"/>
      <c r="AZ11273" s="61"/>
      <c r="BA11273" s="61"/>
    </row>
    <row r="11274" spans="39:53" x14ac:dyDescent="0.2">
      <c r="AM11274" s="61"/>
      <c r="AN11274" s="61"/>
      <c r="AO11274" s="171"/>
      <c r="AP11274" s="61"/>
      <c r="AQ11274" s="61"/>
      <c r="AR11274" s="61"/>
      <c r="AS11274" s="61"/>
      <c r="AT11274" s="61"/>
      <c r="AU11274" s="61"/>
      <c r="AV11274" s="61"/>
      <c r="AW11274" s="61"/>
      <c r="AX11274" s="61"/>
      <c r="AY11274" s="61"/>
      <c r="AZ11274" s="61"/>
      <c r="BA11274" s="61"/>
    </row>
    <row r="11275" spans="39:53" x14ac:dyDescent="0.2">
      <c r="AM11275" s="61"/>
      <c r="AN11275" s="61"/>
      <c r="AO11275" s="171"/>
      <c r="AP11275" s="61"/>
      <c r="AQ11275" s="61"/>
      <c r="AR11275" s="61"/>
      <c r="AS11275" s="61"/>
      <c r="AT11275" s="61"/>
      <c r="AU11275" s="61"/>
      <c r="AV11275" s="61"/>
      <c r="AW11275" s="61"/>
      <c r="AX11275" s="61"/>
      <c r="AY11275" s="61"/>
      <c r="AZ11275" s="61"/>
      <c r="BA11275" s="61"/>
    </row>
    <row r="11276" spans="39:53" x14ac:dyDescent="0.2">
      <c r="AM11276" s="61"/>
      <c r="AN11276" s="61"/>
      <c r="AO11276" s="171"/>
      <c r="AP11276" s="61"/>
      <c r="AQ11276" s="61"/>
      <c r="AR11276" s="61"/>
      <c r="AS11276" s="61"/>
      <c r="AT11276" s="61"/>
      <c r="AU11276" s="61"/>
      <c r="AV11276" s="61"/>
      <c r="AW11276" s="61"/>
      <c r="AX11276" s="61"/>
      <c r="AY11276" s="61"/>
      <c r="AZ11276" s="61"/>
      <c r="BA11276" s="61"/>
    </row>
    <row r="11277" spans="39:53" x14ac:dyDescent="0.2">
      <c r="AM11277" s="61"/>
      <c r="AN11277" s="61"/>
      <c r="AO11277" s="171"/>
      <c r="AP11277" s="61"/>
      <c r="AQ11277" s="61"/>
      <c r="AR11277" s="61"/>
      <c r="AS11277" s="61"/>
      <c r="AT11277" s="61"/>
      <c r="AU11277" s="61"/>
      <c r="AV11277" s="61"/>
      <c r="AW11277" s="61"/>
      <c r="AX11277" s="61"/>
      <c r="AY11277" s="61"/>
      <c r="AZ11277" s="61"/>
      <c r="BA11277" s="61"/>
    </row>
    <row r="11278" spans="39:53" x14ac:dyDescent="0.2">
      <c r="AM11278" s="61"/>
      <c r="AN11278" s="61"/>
      <c r="AO11278" s="171"/>
      <c r="AP11278" s="61"/>
      <c r="AQ11278" s="61"/>
      <c r="AR11278" s="61"/>
      <c r="AS11278" s="61"/>
      <c r="AT11278" s="61"/>
      <c r="AU11278" s="61"/>
      <c r="AV11278" s="61"/>
      <c r="AW11278" s="61"/>
      <c r="AX11278" s="61"/>
      <c r="AY11278" s="61"/>
      <c r="AZ11278" s="61"/>
      <c r="BA11278" s="61"/>
    </row>
    <row r="11279" spans="39:53" x14ac:dyDescent="0.2">
      <c r="AM11279" s="61"/>
      <c r="AN11279" s="61"/>
      <c r="AO11279" s="171"/>
      <c r="AP11279" s="61"/>
      <c r="AQ11279" s="61"/>
      <c r="AR11279" s="61"/>
      <c r="AS11279" s="61"/>
      <c r="AT11279" s="61"/>
      <c r="AU11279" s="61"/>
      <c r="AV11279" s="61"/>
      <c r="AW11279" s="61"/>
      <c r="AX11279" s="61"/>
      <c r="AY11279" s="61"/>
      <c r="AZ11279" s="61"/>
      <c r="BA11279" s="61"/>
    </row>
    <row r="11280" spans="39:53" x14ac:dyDescent="0.2">
      <c r="AM11280" s="61"/>
      <c r="AN11280" s="61"/>
      <c r="AO11280" s="171"/>
      <c r="AP11280" s="61"/>
      <c r="AQ11280" s="61"/>
      <c r="AR11280" s="61"/>
      <c r="AS11280" s="61"/>
      <c r="AT11280" s="61"/>
      <c r="AU11280" s="61"/>
      <c r="AV11280" s="61"/>
      <c r="AW11280" s="61"/>
      <c r="AX11280" s="61"/>
      <c r="AY11280" s="61"/>
      <c r="AZ11280" s="61"/>
      <c r="BA11280" s="61"/>
    </row>
    <row r="11281" spans="39:53" x14ac:dyDescent="0.2">
      <c r="AM11281" s="61"/>
      <c r="AN11281" s="61"/>
      <c r="AO11281" s="171"/>
      <c r="AP11281" s="61"/>
      <c r="AQ11281" s="61"/>
      <c r="AR11281" s="61"/>
      <c r="AS11281" s="61"/>
      <c r="AT11281" s="61"/>
      <c r="AU11281" s="61"/>
      <c r="AV11281" s="61"/>
      <c r="AW11281" s="61"/>
      <c r="AX11281" s="61"/>
      <c r="AY11281" s="61"/>
      <c r="AZ11281" s="61"/>
      <c r="BA11281" s="61"/>
    </row>
    <row r="11282" spans="39:53" x14ac:dyDescent="0.2">
      <c r="AM11282" s="61"/>
      <c r="AN11282" s="61"/>
      <c r="AO11282" s="171"/>
      <c r="AP11282" s="61"/>
      <c r="AQ11282" s="61"/>
      <c r="AR11282" s="61"/>
      <c r="AS11282" s="61"/>
      <c r="AT11282" s="61"/>
      <c r="AU11282" s="61"/>
      <c r="AV11282" s="61"/>
      <c r="AW11282" s="61"/>
      <c r="AX11282" s="61"/>
      <c r="AY11282" s="61"/>
      <c r="AZ11282" s="61"/>
      <c r="BA11282" s="61"/>
    </row>
    <row r="11283" spans="39:53" x14ac:dyDescent="0.2">
      <c r="AM11283" s="61"/>
      <c r="AN11283" s="61"/>
      <c r="AO11283" s="171"/>
      <c r="AP11283" s="61"/>
      <c r="AQ11283" s="61"/>
      <c r="AR11283" s="61"/>
      <c r="AS11283" s="61"/>
      <c r="AT11283" s="61"/>
      <c r="AU11283" s="61"/>
      <c r="AV11283" s="61"/>
      <c r="AW11283" s="61"/>
      <c r="AX11283" s="61"/>
      <c r="AY11283" s="61"/>
      <c r="AZ11283" s="61"/>
      <c r="BA11283" s="61"/>
    </row>
    <row r="11284" spans="39:53" x14ac:dyDescent="0.2">
      <c r="AM11284" s="61"/>
      <c r="AN11284" s="61"/>
      <c r="AO11284" s="171"/>
      <c r="AP11284" s="61"/>
      <c r="AQ11284" s="61"/>
      <c r="AR11284" s="61"/>
      <c r="AS11284" s="61"/>
      <c r="AT11284" s="61"/>
      <c r="AU11284" s="61"/>
      <c r="AV11284" s="61"/>
      <c r="AW11284" s="61"/>
      <c r="AX11284" s="61"/>
      <c r="AY11284" s="61"/>
      <c r="AZ11284" s="61"/>
      <c r="BA11284" s="61"/>
    </row>
    <row r="11285" spans="39:53" x14ac:dyDescent="0.2">
      <c r="AM11285" s="61"/>
      <c r="AN11285" s="61"/>
      <c r="AO11285" s="171"/>
      <c r="AP11285" s="61"/>
      <c r="AQ11285" s="61"/>
      <c r="AR11285" s="61"/>
      <c r="AS11285" s="61"/>
      <c r="AT11285" s="61"/>
      <c r="AU11285" s="61"/>
      <c r="AV11285" s="61"/>
      <c r="AW11285" s="61"/>
      <c r="AX11285" s="61"/>
      <c r="AY11285" s="61"/>
      <c r="AZ11285" s="61"/>
      <c r="BA11285" s="61"/>
    </row>
    <row r="11286" spans="39:53" x14ac:dyDescent="0.2">
      <c r="AM11286" s="61"/>
      <c r="AN11286" s="61"/>
      <c r="AO11286" s="171"/>
      <c r="AP11286" s="61"/>
      <c r="AQ11286" s="61"/>
      <c r="AR11286" s="61"/>
      <c r="AS11286" s="61"/>
      <c r="AT11286" s="61"/>
      <c r="AU11286" s="61"/>
      <c r="AV11286" s="61"/>
      <c r="AW11286" s="61"/>
      <c r="AX11286" s="61"/>
      <c r="AY11286" s="61"/>
      <c r="AZ11286" s="61"/>
      <c r="BA11286" s="61"/>
    </row>
    <row r="11287" spans="39:53" x14ac:dyDescent="0.2">
      <c r="AM11287" s="61"/>
      <c r="AN11287" s="61"/>
      <c r="AO11287" s="171"/>
      <c r="AP11287" s="61"/>
      <c r="AQ11287" s="61"/>
      <c r="AR11287" s="61"/>
      <c r="AS11287" s="61"/>
      <c r="AT11287" s="61"/>
      <c r="AU11287" s="61"/>
      <c r="AV11287" s="61"/>
      <c r="AW11287" s="61"/>
      <c r="AX11287" s="61"/>
      <c r="AY11287" s="61"/>
      <c r="AZ11287" s="61"/>
      <c r="BA11287" s="61"/>
    </row>
    <row r="11288" spans="39:53" x14ac:dyDescent="0.2">
      <c r="AM11288" s="61"/>
      <c r="AN11288" s="61"/>
      <c r="AO11288" s="171"/>
      <c r="AP11288" s="61"/>
      <c r="AQ11288" s="61"/>
      <c r="AR11288" s="61"/>
      <c r="AS11288" s="61"/>
      <c r="AT11288" s="61"/>
      <c r="AU11288" s="61"/>
      <c r="AV11288" s="61"/>
      <c r="AW11288" s="61"/>
      <c r="AX11288" s="61"/>
      <c r="AY11288" s="61"/>
      <c r="AZ11288" s="61"/>
      <c r="BA11288" s="61"/>
    </row>
    <row r="11289" spans="39:53" x14ac:dyDescent="0.2">
      <c r="AM11289" s="61"/>
      <c r="AN11289" s="61"/>
      <c r="AO11289" s="171"/>
      <c r="AP11289" s="61"/>
      <c r="AQ11289" s="61"/>
      <c r="AR11289" s="61"/>
      <c r="AS11289" s="61"/>
      <c r="AT11289" s="61"/>
      <c r="AU11289" s="61"/>
      <c r="AV11289" s="61"/>
      <c r="AW11289" s="61"/>
      <c r="AX11289" s="61"/>
      <c r="AY11289" s="61"/>
      <c r="AZ11289" s="61"/>
      <c r="BA11289" s="61"/>
    </row>
    <row r="11290" spans="39:53" x14ac:dyDescent="0.2">
      <c r="AM11290" s="61"/>
      <c r="AN11290" s="61"/>
      <c r="AO11290" s="171"/>
      <c r="AP11290" s="61"/>
      <c r="AQ11290" s="61"/>
      <c r="AR11290" s="61"/>
      <c r="AS11290" s="61"/>
      <c r="AT11290" s="61"/>
      <c r="AU11290" s="61"/>
      <c r="AV11290" s="61"/>
      <c r="AW11290" s="61"/>
      <c r="AX11290" s="61"/>
      <c r="AY11290" s="61"/>
      <c r="AZ11290" s="61"/>
      <c r="BA11290" s="61"/>
    </row>
    <row r="11291" spans="39:53" x14ac:dyDescent="0.2">
      <c r="AM11291" s="61"/>
      <c r="AN11291" s="61"/>
      <c r="AO11291" s="171"/>
      <c r="AP11291" s="61"/>
      <c r="AQ11291" s="61"/>
      <c r="AR11291" s="61"/>
      <c r="AS11291" s="61"/>
      <c r="AT11291" s="61"/>
      <c r="AU11291" s="61"/>
      <c r="AV11291" s="61"/>
      <c r="AW11291" s="61"/>
      <c r="AX11291" s="61"/>
      <c r="AY11291" s="61"/>
      <c r="AZ11291" s="61"/>
      <c r="BA11291" s="61"/>
    </row>
    <row r="11292" spans="39:53" x14ac:dyDescent="0.2">
      <c r="AM11292" s="61"/>
      <c r="AN11292" s="61"/>
      <c r="AO11292" s="171"/>
      <c r="AP11292" s="61"/>
      <c r="AQ11292" s="61"/>
      <c r="AR11292" s="61"/>
      <c r="AS11292" s="61"/>
      <c r="AT11292" s="61"/>
      <c r="AU11292" s="61"/>
      <c r="AV11292" s="61"/>
      <c r="AW11292" s="61"/>
      <c r="AX11292" s="61"/>
      <c r="AY11292" s="61"/>
      <c r="AZ11292" s="61"/>
      <c r="BA11292" s="61"/>
    </row>
    <row r="11293" spans="39:53" x14ac:dyDescent="0.2">
      <c r="AM11293" s="61"/>
      <c r="AN11293" s="61"/>
      <c r="AO11293" s="171"/>
      <c r="AP11293" s="61"/>
      <c r="AQ11293" s="61"/>
      <c r="AR11293" s="61"/>
      <c r="AS11293" s="61"/>
      <c r="AT11293" s="61"/>
      <c r="AU11293" s="61"/>
      <c r="AV11293" s="61"/>
      <c r="AW11293" s="61"/>
      <c r="AX11293" s="61"/>
      <c r="AY11293" s="61"/>
      <c r="AZ11293" s="61"/>
      <c r="BA11293" s="61"/>
    </row>
    <row r="11294" spans="39:53" x14ac:dyDescent="0.2">
      <c r="AM11294" s="61"/>
      <c r="AN11294" s="61"/>
      <c r="AO11294" s="171"/>
      <c r="AP11294" s="61"/>
      <c r="AQ11294" s="61"/>
      <c r="AR11294" s="61"/>
      <c r="AS11294" s="61"/>
      <c r="AT11294" s="61"/>
      <c r="AU11294" s="61"/>
      <c r="AV11294" s="61"/>
      <c r="AW11294" s="61"/>
      <c r="AX11294" s="61"/>
      <c r="AY11294" s="61"/>
      <c r="AZ11294" s="61"/>
      <c r="BA11294" s="61"/>
    </row>
    <row r="11295" spans="39:53" x14ac:dyDescent="0.2">
      <c r="AM11295" s="61"/>
      <c r="AN11295" s="61"/>
      <c r="AO11295" s="171"/>
      <c r="AP11295" s="61"/>
      <c r="AQ11295" s="61"/>
      <c r="AR11295" s="61"/>
      <c r="AS11295" s="61"/>
      <c r="AT11295" s="61"/>
      <c r="AU11295" s="61"/>
      <c r="AV11295" s="61"/>
      <c r="AW11295" s="61"/>
      <c r="AX11295" s="61"/>
      <c r="AY11295" s="61"/>
      <c r="AZ11295" s="61"/>
      <c r="BA11295" s="61"/>
    </row>
    <row r="11296" spans="39:53" x14ac:dyDescent="0.2">
      <c r="AM11296" s="61"/>
      <c r="AN11296" s="61"/>
      <c r="AO11296" s="171"/>
      <c r="AP11296" s="61"/>
      <c r="AQ11296" s="61"/>
      <c r="AR11296" s="61"/>
      <c r="AS11296" s="61"/>
      <c r="AT11296" s="61"/>
      <c r="AU11296" s="61"/>
      <c r="AV11296" s="61"/>
      <c r="AW11296" s="61"/>
      <c r="AX11296" s="61"/>
      <c r="AY11296" s="61"/>
      <c r="AZ11296" s="61"/>
      <c r="BA11296" s="61"/>
    </row>
    <row r="11297" spans="39:53" x14ac:dyDescent="0.2">
      <c r="AM11297" s="61"/>
      <c r="AN11297" s="61"/>
      <c r="AO11297" s="171"/>
      <c r="AP11297" s="61"/>
      <c r="AQ11297" s="61"/>
      <c r="AR11297" s="61"/>
      <c r="AS11297" s="61"/>
      <c r="AT11297" s="61"/>
      <c r="AU11297" s="61"/>
      <c r="AV11297" s="61"/>
      <c r="AW11297" s="61"/>
      <c r="AX11297" s="61"/>
      <c r="AY11297" s="61"/>
      <c r="AZ11297" s="61"/>
      <c r="BA11297" s="61"/>
    </row>
    <row r="11298" spans="39:53" x14ac:dyDescent="0.2">
      <c r="AM11298" s="61"/>
      <c r="AN11298" s="61"/>
      <c r="AO11298" s="171"/>
      <c r="AP11298" s="61"/>
      <c r="AQ11298" s="61"/>
      <c r="AR11298" s="61"/>
      <c r="AS11298" s="61"/>
      <c r="AT11298" s="61"/>
      <c r="AU11298" s="61"/>
      <c r="AV11298" s="61"/>
      <c r="AW11298" s="61"/>
      <c r="AX11298" s="61"/>
      <c r="AY11298" s="61"/>
      <c r="AZ11298" s="61"/>
      <c r="BA11298" s="61"/>
    </row>
    <row r="11299" spans="39:53" x14ac:dyDescent="0.2">
      <c r="AM11299" s="61"/>
      <c r="AN11299" s="61"/>
      <c r="AO11299" s="171"/>
      <c r="AP11299" s="61"/>
      <c r="AQ11299" s="61"/>
      <c r="AR11299" s="61"/>
      <c r="AS11299" s="61"/>
      <c r="AT11299" s="61"/>
      <c r="AU11299" s="61"/>
      <c r="AV11299" s="61"/>
      <c r="AW11299" s="61"/>
      <c r="AX11299" s="61"/>
      <c r="AY11299" s="61"/>
      <c r="AZ11299" s="61"/>
      <c r="BA11299" s="61"/>
    </row>
    <row r="11300" spans="39:53" x14ac:dyDescent="0.2">
      <c r="AM11300" s="61"/>
      <c r="AN11300" s="61"/>
      <c r="AO11300" s="171"/>
      <c r="AP11300" s="61"/>
      <c r="AQ11300" s="61"/>
      <c r="AR11300" s="61"/>
      <c r="AS11300" s="61"/>
      <c r="AT11300" s="61"/>
      <c r="AU11300" s="61"/>
      <c r="AV11300" s="61"/>
      <c r="AW11300" s="61"/>
      <c r="AX11300" s="61"/>
      <c r="AY11300" s="61"/>
      <c r="AZ11300" s="61"/>
      <c r="BA11300" s="61"/>
    </row>
    <row r="11301" spans="39:53" x14ac:dyDescent="0.2">
      <c r="AM11301" s="61"/>
      <c r="AN11301" s="61"/>
      <c r="AO11301" s="171"/>
      <c r="AP11301" s="61"/>
      <c r="AQ11301" s="61"/>
      <c r="AR11301" s="61"/>
      <c r="AS11301" s="61"/>
      <c r="AT11301" s="61"/>
      <c r="AU11301" s="61"/>
      <c r="AV11301" s="61"/>
      <c r="AW11301" s="61"/>
      <c r="AX11301" s="61"/>
      <c r="AY11301" s="61"/>
      <c r="AZ11301" s="61"/>
      <c r="BA11301" s="61"/>
    </row>
    <row r="11302" spans="39:53" x14ac:dyDescent="0.2">
      <c r="AM11302" s="61"/>
      <c r="AN11302" s="61"/>
      <c r="AO11302" s="171"/>
      <c r="AP11302" s="61"/>
      <c r="AQ11302" s="61"/>
      <c r="AR11302" s="61"/>
      <c r="AS11302" s="61"/>
      <c r="AT11302" s="61"/>
      <c r="AU11302" s="61"/>
      <c r="AV11302" s="61"/>
      <c r="AW11302" s="61"/>
      <c r="AX11302" s="61"/>
      <c r="AY11302" s="61"/>
      <c r="AZ11302" s="61"/>
      <c r="BA11302" s="61"/>
    </row>
    <row r="11303" spans="39:53" x14ac:dyDescent="0.2">
      <c r="AM11303" s="61"/>
      <c r="AN11303" s="61"/>
      <c r="AO11303" s="171"/>
      <c r="AP11303" s="61"/>
      <c r="AQ11303" s="61"/>
      <c r="AR11303" s="61"/>
      <c r="AS11303" s="61"/>
      <c r="AT11303" s="61"/>
      <c r="AU11303" s="61"/>
      <c r="AV11303" s="61"/>
      <c r="AW11303" s="61"/>
      <c r="AX11303" s="61"/>
      <c r="AY11303" s="61"/>
      <c r="AZ11303" s="61"/>
      <c r="BA11303" s="61"/>
    </row>
    <row r="11304" spans="39:53" x14ac:dyDescent="0.2">
      <c r="AM11304" s="61"/>
      <c r="AN11304" s="61"/>
      <c r="AO11304" s="171"/>
      <c r="AP11304" s="61"/>
      <c r="AQ11304" s="61"/>
      <c r="AR11304" s="61"/>
      <c r="AS11304" s="61"/>
      <c r="AT11304" s="61"/>
      <c r="AU11304" s="61"/>
      <c r="AV11304" s="61"/>
      <c r="AW11304" s="61"/>
      <c r="AX11304" s="61"/>
      <c r="AY11304" s="61"/>
      <c r="AZ11304" s="61"/>
      <c r="BA11304" s="61"/>
    </row>
    <row r="11305" spans="39:53" x14ac:dyDescent="0.2">
      <c r="AM11305" s="61"/>
      <c r="AN11305" s="61"/>
      <c r="AO11305" s="171"/>
      <c r="AP11305" s="61"/>
      <c r="AQ11305" s="61"/>
      <c r="AR11305" s="61"/>
      <c r="AS11305" s="61"/>
      <c r="AT11305" s="61"/>
      <c r="AU11305" s="61"/>
      <c r="AV11305" s="61"/>
      <c r="AW11305" s="61"/>
      <c r="AX11305" s="61"/>
      <c r="AY11305" s="61"/>
      <c r="AZ11305" s="61"/>
      <c r="BA11305" s="61"/>
    </row>
    <row r="11306" spans="39:53" x14ac:dyDescent="0.2">
      <c r="AM11306" s="61"/>
      <c r="AN11306" s="61"/>
      <c r="AO11306" s="171"/>
      <c r="AP11306" s="61"/>
      <c r="AQ11306" s="61"/>
      <c r="AR11306" s="61"/>
      <c r="AS11306" s="61"/>
      <c r="AT11306" s="61"/>
      <c r="AU11306" s="61"/>
      <c r="AV11306" s="61"/>
      <c r="AW11306" s="61"/>
      <c r="AX11306" s="61"/>
      <c r="AY11306" s="61"/>
      <c r="AZ11306" s="61"/>
      <c r="BA11306" s="61"/>
    </row>
    <row r="11307" spans="39:53" x14ac:dyDescent="0.2">
      <c r="AM11307" s="61"/>
      <c r="AN11307" s="61"/>
      <c r="AO11307" s="171"/>
      <c r="AP11307" s="61"/>
      <c r="AQ11307" s="61"/>
      <c r="AR11307" s="61"/>
      <c r="AS11307" s="61"/>
      <c r="AT11307" s="61"/>
      <c r="AU11307" s="61"/>
      <c r="AV11307" s="61"/>
      <c r="AW11307" s="61"/>
      <c r="AX11307" s="61"/>
      <c r="AY11307" s="61"/>
      <c r="AZ11307" s="61"/>
      <c r="BA11307" s="61"/>
    </row>
    <row r="11308" spans="39:53" x14ac:dyDescent="0.2">
      <c r="AM11308" s="61"/>
      <c r="AN11308" s="61"/>
      <c r="AO11308" s="171"/>
      <c r="AP11308" s="61"/>
      <c r="AQ11308" s="61"/>
      <c r="AR11308" s="61"/>
      <c r="AS11308" s="61"/>
      <c r="AT11308" s="61"/>
      <c r="AU11308" s="61"/>
      <c r="AV11308" s="61"/>
      <c r="AW11308" s="61"/>
      <c r="AX11308" s="61"/>
      <c r="AY11308" s="61"/>
      <c r="AZ11308" s="61"/>
      <c r="BA11308" s="61"/>
    </row>
    <row r="11309" spans="39:53" x14ac:dyDescent="0.2">
      <c r="AM11309" s="61"/>
      <c r="AN11309" s="61"/>
      <c r="AO11309" s="171"/>
      <c r="AP11309" s="61"/>
      <c r="AQ11309" s="61"/>
      <c r="AR11309" s="61"/>
      <c r="AS11309" s="61"/>
      <c r="AT11309" s="61"/>
      <c r="AU11309" s="61"/>
      <c r="AV11309" s="61"/>
      <c r="AW11309" s="61"/>
      <c r="AX11309" s="61"/>
      <c r="AY11309" s="61"/>
      <c r="AZ11309" s="61"/>
      <c r="BA11309" s="61"/>
    </row>
    <row r="11310" spans="39:53" x14ac:dyDescent="0.2">
      <c r="AM11310" s="61"/>
      <c r="AN11310" s="61"/>
      <c r="AO11310" s="171"/>
      <c r="AP11310" s="61"/>
      <c r="AQ11310" s="61"/>
      <c r="AR11310" s="61"/>
      <c r="AS11310" s="61"/>
      <c r="AT11310" s="61"/>
      <c r="AU11310" s="61"/>
      <c r="AV11310" s="61"/>
      <c r="AW11310" s="61"/>
      <c r="AX11310" s="61"/>
      <c r="AY11310" s="61"/>
      <c r="AZ11310" s="61"/>
      <c r="BA11310" s="61"/>
    </row>
    <row r="11311" spans="39:53" x14ac:dyDescent="0.2">
      <c r="AM11311" s="61"/>
      <c r="AN11311" s="61"/>
      <c r="AO11311" s="171"/>
      <c r="AP11311" s="61"/>
      <c r="AQ11311" s="61"/>
      <c r="AR11311" s="61"/>
      <c r="AS11311" s="61"/>
      <c r="AT11311" s="61"/>
      <c r="AU11311" s="61"/>
      <c r="AV11311" s="61"/>
      <c r="AW11311" s="61"/>
      <c r="AX11311" s="61"/>
      <c r="AY11311" s="61"/>
      <c r="AZ11311" s="61"/>
      <c r="BA11311" s="61"/>
    </row>
    <row r="11312" spans="39:53" x14ac:dyDescent="0.2">
      <c r="AM11312" s="61"/>
      <c r="AN11312" s="61"/>
      <c r="AO11312" s="171"/>
      <c r="AP11312" s="61"/>
      <c r="AQ11312" s="61"/>
      <c r="AR11312" s="61"/>
      <c r="AS11312" s="61"/>
      <c r="AT11312" s="61"/>
      <c r="AU11312" s="61"/>
      <c r="AV11312" s="61"/>
      <c r="AW11312" s="61"/>
      <c r="AX11312" s="61"/>
      <c r="AY11312" s="61"/>
      <c r="AZ11312" s="61"/>
      <c r="BA11312" s="61"/>
    </row>
    <row r="11313" spans="39:53" x14ac:dyDescent="0.2">
      <c r="AM11313" s="61"/>
      <c r="AN11313" s="61"/>
      <c r="AO11313" s="171"/>
      <c r="AP11313" s="61"/>
      <c r="AQ11313" s="61"/>
      <c r="AR11313" s="61"/>
      <c r="AS11313" s="61"/>
      <c r="AT11313" s="61"/>
      <c r="AU11313" s="61"/>
      <c r="AV11313" s="61"/>
      <c r="AW11313" s="61"/>
      <c r="AX11313" s="61"/>
      <c r="AY11313" s="61"/>
      <c r="AZ11313" s="61"/>
      <c r="BA11313" s="61"/>
    </row>
    <row r="11314" spans="39:53" x14ac:dyDescent="0.2">
      <c r="AM11314" s="61"/>
      <c r="AN11314" s="61"/>
      <c r="AO11314" s="171"/>
      <c r="AP11314" s="61"/>
      <c r="AQ11314" s="61"/>
      <c r="AR11314" s="61"/>
      <c r="AS11314" s="61"/>
      <c r="AT11314" s="61"/>
      <c r="AU11314" s="61"/>
      <c r="AV11314" s="61"/>
      <c r="AW11314" s="61"/>
      <c r="AX11314" s="61"/>
      <c r="AY11314" s="61"/>
      <c r="AZ11314" s="61"/>
      <c r="BA11314" s="61"/>
    </row>
    <row r="11315" spans="39:53" x14ac:dyDescent="0.2">
      <c r="AM11315" s="61"/>
      <c r="AN11315" s="61"/>
      <c r="AO11315" s="171"/>
      <c r="AP11315" s="61"/>
      <c r="AQ11315" s="61"/>
      <c r="AR11315" s="61"/>
      <c r="AS11315" s="61"/>
      <c r="AT11315" s="61"/>
      <c r="AU11315" s="61"/>
      <c r="AV11315" s="61"/>
      <c r="AW11315" s="61"/>
      <c r="AX11315" s="61"/>
      <c r="AY11315" s="61"/>
      <c r="AZ11315" s="61"/>
      <c r="BA11315" s="61"/>
    </row>
    <row r="11316" spans="39:53" x14ac:dyDescent="0.2">
      <c r="AM11316" s="61"/>
      <c r="AN11316" s="61"/>
      <c r="AO11316" s="171"/>
      <c r="AP11316" s="61"/>
      <c r="AQ11316" s="61"/>
      <c r="AR11316" s="61"/>
      <c r="AS11316" s="61"/>
      <c r="AT11316" s="61"/>
      <c r="AU11316" s="61"/>
      <c r="AV11316" s="61"/>
      <c r="AW11316" s="61"/>
      <c r="AX11316" s="61"/>
      <c r="AY11316" s="61"/>
      <c r="AZ11316" s="61"/>
      <c r="BA11316" s="61"/>
    </row>
    <row r="11317" spans="39:53" x14ac:dyDescent="0.2">
      <c r="AM11317" s="61"/>
      <c r="AN11317" s="61"/>
      <c r="AO11317" s="171"/>
      <c r="AP11317" s="61"/>
      <c r="AQ11317" s="61"/>
      <c r="AR11317" s="61"/>
      <c r="AS11317" s="61"/>
      <c r="AT11317" s="61"/>
      <c r="AU11317" s="61"/>
      <c r="AV11317" s="61"/>
      <c r="AW11317" s="61"/>
      <c r="AX11317" s="61"/>
      <c r="AY11317" s="61"/>
      <c r="AZ11317" s="61"/>
      <c r="BA11317" s="61"/>
    </row>
    <row r="11318" spans="39:53" x14ac:dyDescent="0.2">
      <c r="AM11318" s="61"/>
      <c r="AN11318" s="61"/>
      <c r="AO11318" s="171"/>
      <c r="AP11318" s="61"/>
      <c r="AQ11318" s="61"/>
      <c r="AR11318" s="61"/>
      <c r="AS11318" s="61"/>
      <c r="AT11318" s="61"/>
      <c r="AU11318" s="61"/>
      <c r="AV11318" s="61"/>
      <c r="AW11318" s="61"/>
      <c r="AX11318" s="61"/>
      <c r="AY11318" s="61"/>
      <c r="AZ11318" s="61"/>
      <c r="BA11318" s="61"/>
    </row>
    <row r="11319" spans="39:53" x14ac:dyDescent="0.2">
      <c r="AM11319" s="61"/>
      <c r="AN11319" s="61"/>
      <c r="AO11319" s="171"/>
      <c r="AP11319" s="61"/>
      <c r="AQ11319" s="61"/>
      <c r="AR11319" s="61"/>
      <c r="AS11319" s="61"/>
      <c r="AT11319" s="61"/>
      <c r="AU11319" s="61"/>
      <c r="AV11319" s="61"/>
      <c r="AW11319" s="61"/>
      <c r="AX11319" s="61"/>
      <c r="AY11319" s="61"/>
      <c r="AZ11319" s="61"/>
      <c r="BA11319" s="61"/>
    </row>
    <row r="11320" spans="39:53" x14ac:dyDescent="0.2">
      <c r="AM11320" s="61"/>
      <c r="AN11320" s="61"/>
      <c r="AO11320" s="171"/>
      <c r="AP11320" s="61"/>
      <c r="AQ11320" s="61"/>
      <c r="AR11320" s="61"/>
      <c r="AS11320" s="61"/>
      <c r="AT11320" s="61"/>
      <c r="AU11320" s="61"/>
      <c r="AV11320" s="61"/>
      <c r="AW11320" s="61"/>
      <c r="AX11320" s="61"/>
      <c r="AY11320" s="61"/>
      <c r="AZ11320" s="61"/>
      <c r="BA11320" s="61"/>
    </row>
    <row r="11321" spans="39:53" x14ac:dyDescent="0.2">
      <c r="AM11321" s="61"/>
      <c r="AN11321" s="61"/>
      <c r="AO11321" s="171"/>
      <c r="AP11321" s="61"/>
      <c r="AQ11321" s="61"/>
      <c r="AR11321" s="61"/>
      <c r="AS11321" s="61"/>
      <c r="AT11321" s="61"/>
      <c r="AU11321" s="61"/>
      <c r="AV11321" s="61"/>
      <c r="AW11321" s="61"/>
      <c r="AX11321" s="61"/>
      <c r="AY11321" s="61"/>
      <c r="AZ11321" s="61"/>
      <c r="BA11321" s="61"/>
    </row>
    <row r="11322" spans="39:53" x14ac:dyDescent="0.2">
      <c r="AM11322" s="61"/>
      <c r="AN11322" s="61"/>
      <c r="AO11322" s="171"/>
      <c r="AP11322" s="61"/>
      <c r="AQ11322" s="61"/>
      <c r="AR11322" s="61"/>
      <c r="AS11322" s="61"/>
      <c r="AT11322" s="61"/>
      <c r="AU11322" s="61"/>
      <c r="AV11322" s="61"/>
      <c r="AW11322" s="61"/>
      <c r="AX11322" s="61"/>
      <c r="AY11322" s="61"/>
      <c r="AZ11322" s="61"/>
      <c r="BA11322" s="61"/>
    </row>
    <row r="11323" spans="39:53" x14ac:dyDescent="0.2">
      <c r="AM11323" s="61"/>
      <c r="AN11323" s="61"/>
      <c r="AO11323" s="171"/>
      <c r="AP11323" s="61"/>
      <c r="AQ11323" s="61"/>
      <c r="AR11323" s="61"/>
      <c r="AS11323" s="61"/>
      <c r="AT11323" s="61"/>
      <c r="AU11323" s="61"/>
      <c r="AV11323" s="61"/>
      <c r="AW11323" s="61"/>
      <c r="AX11323" s="61"/>
      <c r="AY11323" s="61"/>
      <c r="AZ11323" s="61"/>
      <c r="BA11323" s="61"/>
    </row>
    <row r="11324" spans="39:53" x14ac:dyDescent="0.2">
      <c r="AM11324" s="61"/>
      <c r="AN11324" s="61"/>
      <c r="AO11324" s="171"/>
      <c r="AP11324" s="61"/>
      <c r="AQ11324" s="61"/>
      <c r="AR11324" s="61"/>
      <c r="AS11324" s="61"/>
      <c r="AT11324" s="61"/>
      <c r="AU11324" s="61"/>
      <c r="AV11324" s="61"/>
      <c r="AW11324" s="61"/>
      <c r="AX11324" s="61"/>
      <c r="AY11324" s="61"/>
      <c r="AZ11324" s="61"/>
      <c r="BA11324" s="61"/>
    </row>
    <row r="11325" spans="39:53" x14ac:dyDescent="0.2">
      <c r="AM11325" s="61"/>
      <c r="AN11325" s="61"/>
      <c r="AO11325" s="171"/>
      <c r="AP11325" s="61"/>
      <c r="AQ11325" s="61"/>
      <c r="AR11325" s="61"/>
      <c r="AS11325" s="61"/>
      <c r="AT11325" s="61"/>
      <c r="AU11325" s="61"/>
      <c r="AV11325" s="61"/>
      <c r="AW11325" s="61"/>
      <c r="AX11325" s="61"/>
      <c r="AY11325" s="61"/>
      <c r="AZ11325" s="61"/>
      <c r="BA11325" s="61"/>
    </row>
    <row r="11326" spans="39:53" x14ac:dyDescent="0.2">
      <c r="AM11326" s="61"/>
      <c r="AN11326" s="61"/>
      <c r="AO11326" s="171"/>
      <c r="AP11326" s="61"/>
      <c r="AQ11326" s="61"/>
      <c r="AR11326" s="61"/>
      <c r="AS11326" s="61"/>
      <c r="AT11326" s="61"/>
      <c r="AU11326" s="61"/>
      <c r="AV11326" s="61"/>
      <c r="AW11326" s="61"/>
      <c r="AX11326" s="61"/>
      <c r="AY11326" s="61"/>
      <c r="AZ11326" s="61"/>
      <c r="BA11326" s="61"/>
    </row>
    <row r="11327" spans="39:53" x14ac:dyDescent="0.2">
      <c r="AM11327" s="61"/>
      <c r="AN11327" s="61"/>
      <c r="AO11327" s="171"/>
      <c r="AP11327" s="61"/>
      <c r="AQ11327" s="61"/>
      <c r="AR11327" s="61"/>
      <c r="AS11327" s="61"/>
      <c r="AT11327" s="61"/>
      <c r="AU11327" s="61"/>
      <c r="AV11327" s="61"/>
      <c r="AW11327" s="61"/>
      <c r="AX11327" s="61"/>
      <c r="AY11327" s="61"/>
      <c r="AZ11327" s="61"/>
      <c r="BA11327" s="61"/>
    </row>
    <row r="11328" spans="39:53" x14ac:dyDescent="0.2">
      <c r="AM11328" s="61"/>
      <c r="AN11328" s="61"/>
      <c r="AO11328" s="171"/>
      <c r="AP11328" s="61"/>
      <c r="AQ11328" s="61"/>
      <c r="AR11328" s="61"/>
      <c r="AS11328" s="61"/>
      <c r="AT11328" s="61"/>
      <c r="AU11328" s="61"/>
      <c r="AV11328" s="61"/>
      <c r="AW11328" s="61"/>
      <c r="AX11328" s="61"/>
      <c r="AY11328" s="61"/>
      <c r="AZ11328" s="61"/>
      <c r="BA11328" s="61"/>
    </row>
    <row r="11329" spans="39:53" x14ac:dyDescent="0.2">
      <c r="AM11329" s="61"/>
      <c r="AN11329" s="61"/>
      <c r="AO11329" s="171"/>
      <c r="AP11329" s="61"/>
      <c r="AQ11329" s="61"/>
      <c r="AR11329" s="61"/>
      <c r="AS11329" s="61"/>
      <c r="AT11329" s="61"/>
      <c r="AU11329" s="61"/>
      <c r="AV11329" s="61"/>
      <c r="AW11329" s="61"/>
      <c r="AX11329" s="61"/>
      <c r="AY11329" s="61"/>
      <c r="AZ11329" s="61"/>
      <c r="BA11329" s="61"/>
    </row>
    <row r="11330" spans="39:53" x14ac:dyDescent="0.2">
      <c r="AM11330" s="61"/>
      <c r="AN11330" s="61"/>
      <c r="AO11330" s="171"/>
      <c r="AP11330" s="61"/>
      <c r="AQ11330" s="61"/>
      <c r="AR11330" s="61"/>
      <c r="AS11330" s="61"/>
      <c r="AT11330" s="61"/>
      <c r="AU11330" s="61"/>
      <c r="AV11330" s="61"/>
      <c r="AW11330" s="61"/>
      <c r="AX11330" s="61"/>
      <c r="AY11330" s="61"/>
      <c r="AZ11330" s="61"/>
      <c r="BA11330" s="61"/>
    </row>
    <row r="11331" spans="39:53" x14ac:dyDescent="0.2">
      <c r="AM11331" s="61"/>
      <c r="AN11331" s="61"/>
      <c r="AO11331" s="171"/>
      <c r="AP11331" s="61"/>
      <c r="AQ11331" s="61"/>
      <c r="AR11331" s="61"/>
      <c r="AS11331" s="61"/>
      <c r="AT11331" s="61"/>
      <c r="AU11331" s="61"/>
      <c r="AV11331" s="61"/>
      <c r="AW11331" s="61"/>
      <c r="AX11331" s="61"/>
      <c r="AY11331" s="61"/>
      <c r="AZ11331" s="61"/>
      <c r="BA11331" s="61"/>
    </row>
    <row r="11332" spans="39:53" x14ac:dyDescent="0.2">
      <c r="AM11332" s="61"/>
      <c r="AN11332" s="61"/>
      <c r="AO11332" s="171"/>
      <c r="AP11332" s="61"/>
      <c r="AQ11332" s="61"/>
      <c r="AR11332" s="61"/>
      <c r="AS11332" s="61"/>
      <c r="AT11332" s="61"/>
      <c r="AU11332" s="61"/>
      <c r="AV11332" s="61"/>
      <c r="AW11332" s="61"/>
      <c r="AX11332" s="61"/>
      <c r="AY11332" s="61"/>
      <c r="AZ11332" s="61"/>
      <c r="BA11332" s="61"/>
    </row>
    <row r="11333" spans="39:53" x14ac:dyDescent="0.2">
      <c r="AM11333" s="61"/>
      <c r="AN11333" s="61"/>
      <c r="AO11333" s="171"/>
      <c r="AP11333" s="61"/>
      <c r="AQ11333" s="61"/>
      <c r="AR11333" s="61"/>
      <c r="AS11333" s="61"/>
      <c r="AT11333" s="61"/>
      <c r="AU11333" s="61"/>
      <c r="AV11333" s="61"/>
      <c r="AW11333" s="61"/>
      <c r="AX11333" s="61"/>
      <c r="AY11333" s="61"/>
      <c r="AZ11333" s="61"/>
      <c r="BA11333" s="61"/>
    </row>
    <row r="11334" spans="39:53" x14ac:dyDescent="0.2">
      <c r="AM11334" s="61"/>
      <c r="AN11334" s="61"/>
      <c r="AO11334" s="171"/>
      <c r="AP11334" s="61"/>
      <c r="AQ11334" s="61"/>
      <c r="AR11334" s="61"/>
      <c r="AS11334" s="61"/>
      <c r="AT11334" s="61"/>
      <c r="AU11334" s="61"/>
      <c r="AV11334" s="61"/>
      <c r="AW11334" s="61"/>
      <c r="AX11334" s="61"/>
      <c r="AY11334" s="61"/>
      <c r="AZ11334" s="61"/>
      <c r="BA11334" s="61"/>
    </row>
    <row r="11335" spans="39:53" x14ac:dyDescent="0.2">
      <c r="AM11335" s="61"/>
      <c r="AN11335" s="61"/>
      <c r="AO11335" s="171"/>
      <c r="AP11335" s="61"/>
      <c r="AQ11335" s="61"/>
      <c r="AR11335" s="61"/>
      <c r="AS11335" s="61"/>
      <c r="AT11335" s="61"/>
      <c r="AU11335" s="61"/>
      <c r="AV11335" s="61"/>
      <c r="AW11335" s="61"/>
      <c r="AX11335" s="61"/>
      <c r="AY11335" s="61"/>
      <c r="AZ11335" s="61"/>
      <c r="BA11335" s="61"/>
    </row>
    <row r="11336" spans="39:53" x14ac:dyDescent="0.2">
      <c r="AM11336" s="61"/>
      <c r="AN11336" s="61"/>
      <c r="AO11336" s="171"/>
      <c r="AP11336" s="61"/>
      <c r="AQ11336" s="61"/>
      <c r="AR11336" s="61"/>
      <c r="AS11336" s="61"/>
      <c r="AT11336" s="61"/>
      <c r="AU11336" s="61"/>
      <c r="AV11336" s="61"/>
      <c r="AW11336" s="61"/>
      <c r="AX11336" s="61"/>
      <c r="AY11336" s="61"/>
      <c r="AZ11336" s="61"/>
      <c r="BA11336" s="61"/>
    </row>
    <row r="11337" spans="39:53" x14ac:dyDescent="0.2">
      <c r="AM11337" s="61"/>
      <c r="AN11337" s="61"/>
      <c r="AO11337" s="171"/>
      <c r="AP11337" s="61"/>
      <c r="AQ11337" s="61"/>
      <c r="AR11337" s="61"/>
      <c r="AS11337" s="61"/>
      <c r="AT11337" s="61"/>
      <c r="AU11337" s="61"/>
      <c r="AV11337" s="61"/>
      <c r="AW11337" s="61"/>
      <c r="AX11337" s="61"/>
      <c r="AY11337" s="61"/>
      <c r="AZ11337" s="61"/>
      <c r="BA11337" s="61"/>
    </row>
    <row r="11338" spans="39:53" x14ac:dyDescent="0.2">
      <c r="AM11338" s="61"/>
      <c r="AN11338" s="61"/>
      <c r="AO11338" s="171"/>
      <c r="AP11338" s="61"/>
      <c r="AQ11338" s="61"/>
      <c r="AR11338" s="61"/>
      <c r="AS11338" s="61"/>
      <c r="AT11338" s="61"/>
      <c r="AU11338" s="61"/>
      <c r="AV11338" s="61"/>
      <c r="AW11338" s="61"/>
      <c r="AX11338" s="61"/>
      <c r="AY11338" s="61"/>
      <c r="AZ11338" s="61"/>
      <c r="BA11338" s="61"/>
    </row>
    <row r="11339" spans="39:53" x14ac:dyDescent="0.2">
      <c r="AM11339" s="61"/>
      <c r="AN11339" s="61"/>
      <c r="AO11339" s="171"/>
      <c r="AP11339" s="61"/>
      <c r="AQ11339" s="61"/>
      <c r="AR11339" s="61"/>
      <c r="AS11339" s="61"/>
      <c r="AT11339" s="61"/>
      <c r="AU11339" s="61"/>
      <c r="AV11339" s="61"/>
      <c r="AW11339" s="61"/>
      <c r="AX11339" s="61"/>
      <c r="AY11339" s="61"/>
      <c r="AZ11339" s="61"/>
      <c r="BA11339" s="61"/>
    </row>
    <row r="11340" spans="39:53" x14ac:dyDescent="0.2">
      <c r="AM11340" s="61"/>
      <c r="AN11340" s="61"/>
      <c r="AO11340" s="171"/>
      <c r="AP11340" s="61"/>
      <c r="AQ11340" s="61"/>
      <c r="AR11340" s="61"/>
      <c r="AS11340" s="61"/>
      <c r="AT11340" s="61"/>
      <c r="AU11340" s="61"/>
      <c r="AV11340" s="61"/>
      <c r="AW11340" s="61"/>
      <c r="AX11340" s="61"/>
      <c r="AY11340" s="61"/>
      <c r="AZ11340" s="61"/>
      <c r="BA11340" s="61"/>
    </row>
    <row r="11341" spans="39:53" x14ac:dyDescent="0.2">
      <c r="AM11341" s="61"/>
      <c r="AN11341" s="61"/>
      <c r="AO11341" s="171"/>
      <c r="AP11341" s="61"/>
      <c r="AQ11341" s="61"/>
      <c r="AR11341" s="61"/>
      <c r="AS11341" s="61"/>
      <c r="AT11341" s="61"/>
      <c r="AU11341" s="61"/>
      <c r="AV11341" s="61"/>
      <c r="AW11341" s="61"/>
      <c r="AX11341" s="61"/>
      <c r="AY11341" s="61"/>
      <c r="AZ11341" s="61"/>
      <c r="BA11341" s="61"/>
    </row>
    <row r="11342" spans="39:53" x14ac:dyDescent="0.2">
      <c r="AM11342" s="61"/>
      <c r="AN11342" s="61"/>
      <c r="AO11342" s="171"/>
      <c r="AP11342" s="61"/>
      <c r="AQ11342" s="61"/>
      <c r="AR11342" s="61"/>
      <c r="AS11342" s="61"/>
      <c r="AT11342" s="61"/>
      <c r="AU11342" s="61"/>
      <c r="AV11342" s="61"/>
      <c r="AW11342" s="61"/>
      <c r="AX11342" s="61"/>
      <c r="AY11342" s="61"/>
      <c r="AZ11342" s="61"/>
      <c r="BA11342" s="61"/>
    </row>
    <row r="11343" spans="39:53" x14ac:dyDescent="0.2">
      <c r="AM11343" s="61"/>
      <c r="AN11343" s="61"/>
      <c r="AO11343" s="171"/>
      <c r="AP11343" s="61"/>
      <c r="AQ11343" s="61"/>
      <c r="AR11343" s="61"/>
      <c r="AS11343" s="61"/>
      <c r="AT11343" s="61"/>
      <c r="AU11343" s="61"/>
      <c r="AV11343" s="61"/>
      <c r="AW11343" s="61"/>
      <c r="AX11343" s="61"/>
      <c r="AY11343" s="61"/>
      <c r="AZ11343" s="61"/>
      <c r="BA11343" s="61"/>
    </row>
    <row r="11344" spans="39:53" x14ac:dyDescent="0.2">
      <c r="AM11344" s="61"/>
      <c r="AN11344" s="61"/>
      <c r="AO11344" s="171"/>
      <c r="AP11344" s="61"/>
      <c r="AQ11344" s="61"/>
      <c r="AR11344" s="61"/>
      <c r="AS11344" s="61"/>
      <c r="AT11344" s="61"/>
      <c r="AU11344" s="61"/>
      <c r="AV11344" s="61"/>
      <c r="AW11344" s="61"/>
      <c r="AX11344" s="61"/>
      <c r="AY11344" s="61"/>
      <c r="AZ11344" s="61"/>
      <c r="BA11344" s="61"/>
    </row>
    <row r="11345" spans="39:53" x14ac:dyDescent="0.2">
      <c r="AM11345" s="61"/>
      <c r="AN11345" s="61"/>
      <c r="AO11345" s="171"/>
      <c r="AP11345" s="61"/>
      <c r="AQ11345" s="61"/>
      <c r="AR11345" s="61"/>
      <c r="AS11345" s="61"/>
      <c r="AT11345" s="61"/>
      <c r="AU11345" s="61"/>
      <c r="AV11345" s="61"/>
      <c r="AW11345" s="61"/>
      <c r="AX11345" s="61"/>
      <c r="AY11345" s="61"/>
      <c r="AZ11345" s="61"/>
      <c r="BA11345" s="61"/>
    </row>
    <row r="11346" spans="39:53" x14ac:dyDescent="0.2">
      <c r="AM11346" s="61"/>
      <c r="AN11346" s="61"/>
      <c r="AO11346" s="171"/>
      <c r="AP11346" s="61"/>
      <c r="AQ11346" s="61"/>
      <c r="AR11346" s="61"/>
      <c r="AS11346" s="61"/>
      <c r="AT11346" s="61"/>
      <c r="AU11346" s="61"/>
      <c r="AV11346" s="61"/>
      <c r="AW11346" s="61"/>
      <c r="AX11346" s="61"/>
      <c r="AY11346" s="61"/>
      <c r="AZ11346" s="61"/>
      <c r="BA11346" s="61"/>
    </row>
    <row r="11347" spans="39:53" x14ac:dyDescent="0.2">
      <c r="AM11347" s="61"/>
      <c r="AN11347" s="61"/>
      <c r="AO11347" s="171"/>
      <c r="AP11347" s="61"/>
      <c r="AQ11347" s="61"/>
      <c r="AR11347" s="61"/>
      <c r="AS11347" s="61"/>
      <c r="AT11347" s="61"/>
      <c r="AU11347" s="61"/>
      <c r="AV11347" s="61"/>
      <c r="AW11347" s="61"/>
      <c r="AX11347" s="61"/>
      <c r="AY11347" s="61"/>
      <c r="AZ11347" s="61"/>
      <c r="BA11347" s="61"/>
    </row>
    <row r="11348" spans="39:53" x14ac:dyDescent="0.2">
      <c r="AM11348" s="61"/>
      <c r="AN11348" s="61"/>
      <c r="AO11348" s="171"/>
      <c r="AP11348" s="61"/>
      <c r="AQ11348" s="61"/>
      <c r="AR11348" s="61"/>
      <c r="AS11348" s="61"/>
      <c r="AT11348" s="61"/>
      <c r="AU11348" s="61"/>
      <c r="AV11348" s="61"/>
      <c r="AW11348" s="61"/>
      <c r="AX11348" s="61"/>
      <c r="AY11348" s="61"/>
      <c r="AZ11348" s="61"/>
      <c r="BA11348" s="61"/>
    </row>
    <row r="11349" spans="39:53" x14ac:dyDescent="0.2">
      <c r="AM11349" s="61"/>
      <c r="AN11349" s="61"/>
      <c r="AO11349" s="171"/>
      <c r="AP11349" s="61"/>
      <c r="AQ11349" s="61"/>
      <c r="AR11349" s="61"/>
      <c r="AS11349" s="61"/>
      <c r="AT11349" s="61"/>
      <c r="AU11349" s="61"/>
      <c r="AV11349" s="61"/>
      <c r="AW11349" s="61"/>
      <c r="AX11349" s="61"/>
      <c r="AY11349" s="61"/>
      <c r="AZ11349" s="61"/>
      <c r="BA11349" s="61"/>
    </row>
    <row r="11350" spans="39:53" x14ac:dyDescent="0.2">
      <c r="AM11350" s="61"/>
      <c r="AN11350" s="61"/>
      <c r="AO11350" s="171"/>
      <c r="AP11350" s="61"/>
      <c r="AQ11350" s="61"/>
      <c r="AR11350" s="61"/>
      <c r="AS11350" s="61"/>
      <c r="AT11350" s="61"/>
      <c r="AU11350" s="61"/>
      <c r="AV11350" s="61"/>
      <c r="AW11350" s="61"/>
      <c r="AX11350" s="61"/>
      <c r="AY11350" s="61"/>
      <c r="AZ11350" s="61"/>
      <c r="BA11350" s="61"/>
    </row>
    <row r="11351" spans="39:53" x14ac:dyDescent="0.2">
      <c r="AM11351" s="61"/>
      <c r="AN11351" s="61"/>
      <c r="AO11351" s="171"/>
      <c r="AP11351" s="61"/>
      <c r="AQ11351" s="61"/>
      <c r="AR11351" s="61"/>
      <c r="AS11351" s="61"/>
      <c r="AT11351" s="61"/>
      <c r="AU11351" s="61"/>
      <c r="AV11351" s="61"/>
      <c r="AW11351" s="61"/>
      <c r="AX11351" s="61"/>
      <c r="AY11351" s="61"/>
      <c r="AZ11351" s="61"/>
      <c r="BA11351" s="61"/>
    </row>
    <row r="11352" spans="39:53" x14ac:dyDescent="0.2">
      <c r="AM11352" s="61"/>
      <c r="AN11352" s="61"/>
      <c r="AO11352" s="171"/>
      <c r="AP11352" s="61"/>
      <c r="AQ11352" s="61"/>
      <c r="AR11352" s="61"/>
      <c r="AS11352" s="61"/>
      <c r="AT11352" s="61"/>
      <c r="AU11352" s="61"/>
      <c r="AV11352" s="61"/>
      <c r="AW11352" s="61"/>
      <c r="AX11352" s="61"/>
      <c r="AY11352" s="61"/>
      <c r="AZ11352" s="61"/>
      <c r="BA11352" s="61"/>
    </row>
    <row r="11353" spans="39:53" x14ac:dyDescent="0.2">
      <c r="AM11353" s="61"/>
      <c r="AN11353" s="61"/>
      <c r="AO11353" s="171"/>
      <c r="AP11353" s="61"/>
      <c r="AQ11353" s="61"/>
      <c r="AR11353" s="61"/>
      <c r="AS11353" s="61"/>
      <c r="AT11353" s="61"/>
      <c r="AU11353" s="61"/>
      <c r="AV11353" s="61"/>
      <c r="AW11353" s="61"/>
      <c r="AX11353" s="61"/>
      <c r="AY11353" s="61"/>
      <c r="AZ11353" s="61"/>
      <c r="BA11353" s="61"/>
    </row>
    <row r="11354" spans="39:53" x14ac:dyDescent="0.2">
      <c r="AM11354" s="61"/>
      <c r="AN11354" s="61"/>
      <c r="AO11354" s="171"/>
      <c r="AP11354" s="61"/>
      <c r="AQ11354" s="61"/>
      <c r="AR11354" s="61"/>
      <c r="AS11354" s="61"/>
      <c r="AT11354" s="61"/>
      <c r="AU11354" s="61"/>
      <c r="AV11354" s="61"/>
      <c r="AW11354" s="61"/>
      <c r="AX11354" s="61"/>
      <c r="AY11354" s="61"/>
      <c r="AZ11354" s="61"/>
      <c r="BA11354" s="61"/>
    </row>
    <row r="11355" spans="39:53" x14ac:dyDescent="0.2">
      <c r="AM11355" s="61"/>
      <c r="AN11355" s="61"/>
      <c r="AO11355" s="171"/>
      <c r="AP11355" s="61"/>
      <c r="AQ11355" s="61"/>
      <c r="AR11355" s="61"/>
      <c r="AS11355" s="61"/>
      <c r="AT11355" s="61"/>
      <c r="AU11355" s="61"/>
      <c r="AV11355" s="61"/>
      <c r="AW11355" s="61"/>
      <c r="AX11355" s="61"/>
      <c r="AY11355" s="61"/>
      <c r="AZ11355" s="61"/>
      <c r="BA11355" s="61"/>
    </row>
    <row r="11356" spans="39:53" x14ac:dyDescent="0.2">
      <c r="AM11356" s="61"/>
      <c r="AN11356" s="61"/>
      <c r="AO11356" s="171"/>
      <c r="AP11356" s="61"/>
      <c r="AQ11356" s="61"/>
      <c r="AR11356" s="61"/>
      <c r="AS11356" s="61"/>
      <c r="AT11356" s="61"/>
      <c r="AU11356" s="61"/>
      <c r="AV11356" s="61"/>
      <c r="AW11356" s="61"/>
      <c r="AX11356" s="61"/>
      <c r="AY11356" s="61"/>
      <c r="AZ11356" s="61"/>
      <c r="BA11356" s="61"/>
    </row>
    <row r="11357" spans="39:53" x14ac:dyDescent="0.2">
      <c r="AM11357" s="61"/>
      <c r="AN11357" s="61"/>
      <c r="AO11357" s="171"/>
      <c r="AP11357" s="61"/>
      <c r="AQ11357" s="61"/>
      <c r="AR11357" s="61"/>
      <c r="AS11357" s="61"/>
      <c r="AT11357" s="61"/>
      <c r="AU11357" s="61"/>
      <c r="AV11357" s="61"/>
      <c r="AW11357" s="61"/>
      <c r="AX11357" s="61"/>
      <c r="AY11357" s="61"/>
      <c r="AZ11357" s="61"/>
      <c r="BA11357" s="61"/>
    </row>
    <row r="11358" spans="39:53" x14ac:dyDescent="0.2">
      <c r="AM11358" s="61"/>
      <c r="AN11358" s="61"/>
      <c r="AO11358" s="171"/>
      <c r="AP11358" s="61"/>
      <c r="AQ11358" s="61"/>
      <c r="AR11358" s="61"/>
      <c r="AS11358" s="61"/>
      <c r="AT11358" s="61"/>
      <c r="AU11358" s="61"/>
      <c r="AV11358" s="61"/>
      <c r="AW11358" s="61"/>
      <c r="AX11358" s="61"/>
      <c r="AY11358" s="61"/>
      <c r="AZ11358" s="61"/>
      <c r="BA11358" s="61"/>
    </row>
    <row r="11359" spans="39:53" x14ac:dyDescent="0.2">
      <c r="AM11359" s="61"/>
      <c r="AN11359" s="61"/>
      <c r="AO11359" s="171"/>
      <c r="AP11359" s="61"/>
      <c r="AQ11359" s="61"/>
      <c r="AR11359" s="61"/>
      <c r="AS11359" s="61"/>
      <c r="AT11359" s="61"/>
      <c r="AU11359" s="61"/>
      <c r="AV11359" s="61"/>
      <c r="AW11359" s="61"/>
      <c r="AX11359" s="61"/>
      <c r="AY11359" s="61"/>
      <c r="AZ11359" s="61"/>
      <c r="BA11359" s="61"/>
    </row>
    <row r="11360" spans="39:53" x14ac:dyDescent="0.2">
      <c r="AM11360" s="61"/>
      <c r="AN11360" s="61"/>
      <c r="AO11360" s="171"/>
      <c r="AP11360" s="61"/>
      <c r="AQ11360" s="61"/>
      <c r="AR11360" s="61"/>
      <c r="AS11360" s="61"/>
      <c r="AT11360" s="61"/>
      <c r="AU11360" s="61"/>
      <c r="AV11360" s="61"/>
      <c r="AW11360" s="61"/>
      <c r="AX11360" s="61"/>
      <c r="AY11360" s="61"/>
      <c r="AZ11360" s="61"/>
      <c r="BA11360" s="61"/>
    </row>
    <row r="11361" spans="39:53" x14ac:dyDescent="0.2">
      <c r="AM11361" s="61"/>
      <c r="AN11361" s="61"/>
      <c r="AO11361" s="171"/>
      <c r="AP11361" s="61"/>
      <c r="AQ11361" s="61"/>
      <c r="AR11361" s="61"/>
      <c r="AS11361" s="61"/>
      <c r="AT11361" s="61"/>
      <c r="AU11361" s="61"/>
      <c r="AV11361" s="61"/>
      <c r="AW11361" s="61"/>
      <c r="AX11361" s="61"/>
      <c r="AY11361" s="61"/>
      <c r="AZ11361" s="61"/>
      <c r="BA11361" s="61"/>
    </row>
    <row r="11362" spans="39:53" x14ac:dyDescent="0.2">
      <c r="AM11362" s="61"/>
      <c r="AN11362" s="61"/>
      <c r="AO11362" s="171"/>
      <c r="AP11362" s="61"/>
      <c r="AQ11362" s="61"/>
      <c r="AR11362" s="61"/>
      <c r="AS11362" s="61"/>
      <c r="AT11362" s="61"/>
      <c r="AU11362" s="61"/>
      <c r="AV11362" s="61"/>
      <c r="AW11362" s="61"/>
      <c r="AX11362" s="61"/>
      <c r="AY11362" s="61"/>
      <c r="AZ11362" s="61"/>
      <c r="BA11362" s="61"/>
    </row>
    <row r="11363" spans="39:53" x14ac:dyDescent="0.2">
      <c r="AM11363" s="61"/>
      <c r="AN11363" s="61"/>
      <c r="AO11363" s="171"/>
      <c r="AP11363" s="61"/>
      <c r="AQ11363" s="61"/>
      <c r="AR11363" s="61"/>
      <c r="AS11363" s="61"/>
      <c r="AT11363" s="61"/>
      <c r="AU11363" s="61"/>
      <c r="AV11363" s="61"/>
      <c r="AW11363" s="61"/>
      <c r="AX11363" s="61"/>
      <c r="AY11363" s="61"/>
      <c r="AZ11363" s="61"/>
      <c r="BA11363" s="61"/>
    </row>
    <row r="11364" spans="39:53" x14ac:dyDescent="0.2">
      <c r="AM11364" s="61"/>
      <c r="AN11364" s="61"/>
      <c r="AO11364" s="171"/>
      <c r="AP11364" s="61"/>
      <c r="AQ11364" s="61"/>
      <c r="AR11364" s="61"/>
      <c r="AS11364" s="61"/>
      <c r="AT11364" s="61"/>
      <c r="AU11364" s="61"/>
      <c r="AV11364" s="61"/>
      <c r="AW11364" s="61"/>
      <c r="AX11364" s="61"/>
      <c r="AY11364" s="61"/>
      <c r="AZ11364" s="61"/>
      <c r="BA11364" s="61"/>
    </row>
    <row r="11365" spans="39:53" x14ac:dyDescent="0.2">
      <c r="AM11365" s="61"/>
      <c r="AN11365" s="61"/>
      <c r="AO11365" s="171"/>
      <c r="AP11365" s="61"/>
      <c r="AQ11365" s="61"/>
      <c r="AR11365" s="61"/>
      <c r="AS11365" s="61"/>
      <c r="AT11365" s="61"/>
      <c r="AU11365" s="61"/>
      <c r="AV11365" s="61"/>
      <c r="AW11365" s="61"/>
      <c r="AX11365" s="61"/>
      <c r="AY11365" s="61"/>
      <c r="AZ11365" s="61"/>
      <c r="BA11365" s="61"/>
    </row>
    <row r="11366" spans="39:53" x14ac:dyDescent="0.2">
      <c r="AM11366" s="61"/>
      <c r="AN11366" s="61"/>
      <c r="AO11366" s="171"/>
      <c r="AP11366" s="61"/>
      <c r="AQ11366" s="61"/>
      <c r="AR11366" s="61"/>
      <c r="AS11366" s="61"/>
      <c r="AT11366" s="61"/>
      <c r="AU11366" s="61"/>
      <c r="AV11366" s="61"/>
      <c r="AW11366" s="61"/>
      <c r="AX11366" s="61"/>
      <c r="AY11366" s="61"/>
      <c r="AZ11366" s="61"/>
      <c r="BA11366" s="61"/>
    </row>
    <row r="11367" spans="39:53" x14ac:dyDescent="0.2">
      <c r="AM11367" s="61"/>
      <c r="AN11367" s="61"/>
      <c r="AO11367" s="171"/>
      <c r="AP11367" s="61"/>
      <c r="AQ11367" s="61"/>
      <c r="AR11367" s="61"/>
      <c r="AS11367" s="61"/>
      <c r="AT11367" s="61"/>
      <c r="AU11367" s="61"/>
      <c r="AV11367" s="61"/>
      <c r="AW11367" s="61"/>
      <c r="AX11367" s="61"/>
      <c r="AY11367" s="61"/>
      <c r="AZ11367" s="61"/>
      <c r="BA11367" s="61"/>
    </row>
    <row r="11368" spans="39:53" x14ac:dyDescent="0.2">
      <c r="AM11368" s="61"/>
      <c r="AN11368" s="61"/>
      <c r="AO11368" s="171"/>
      <c r="AP11368" s="61"/>
      <c r="AQ11368" s="61"/>
      <c r="AR11368" s="61"/>
      <c r="AS11368" s="61"/>
      <c r="AT11368" s="61"/>
      <c r="AU11368" s="61"/>
      <c r="AV11368" s="61"/>
      <c r="AW11368" s="61"/>
      <c r="AX11368" s="61"/>
      <c r="AY11368" s="61"/>
      <c r="AZ11368" s="61"/>
      <c r="BA11368" s="61"/>
    </row>
    <row r="11369" spans="39:53" x14ac:dyDescent="0.2">
      <c r="AM11369" s="61"/>
      <c r="AN11369" s="61"/>
      <c r="AO11369" s="171"/>
      <c r="AP11369" s="61"/>
      <c r="AQ11369" s="61"/>
      <c r="AR11369" s="61"/>
      <c r="AS11369" s="61"/>
      <c r="AT11369" s="61"/>
      <c r="AU11369" s="61"/>
      <c r="AV11369" s="61"/>
      <c r="AW11369" s="61"/>
      <c r="AX11369" s="61"/>
      <c r="AY11369" s="61"/>
      <c r="AZ11369" s="61"/>
      <c r="BA11369" s="61"/>
    </row>
    <row r="11370" spans="39:53" x14ac:dyDescent="0.2">
      <c r="AM11370" s="61"/>
      <c r="AN11370" s="61"/>
      <c r="AO11370" s="171"/>
      <c r="AP11370" s="61"/>
      <c r="AQ11370" s="61"/>
      <c r="AR11370" s="61"/>
      <c r="AS11370" s="61"/>
      <c r="AT11370" s="61"/>
      <c r="AU11370" s="61"/>
      <c r="AV11370" s="61"/>
      <c r="AW11370" s="61"/>
      <c r="AX11370" s="61"/>
      <c r="AY11370" s="61"/>
      <c r="AZ11370" s="61"/>
      <c r="BA11370" s="61"/>
    </row>
    <row r="11371" spans="39:53" x14ac:dyDescent="0.2">
      <c r="AM11371" s="61"/>
      <c r="AN11371" s="61"/>
      <c r="AO11371" s="171"/>
      <c r="AP11371" s="61"/>
      <c r="AQ11371" s="61"/>
      <c r="AR11371" s="61"/>
      <c r="AS11371" s="61"/>
      <c r="AT11371" s="61"/>
      <c r="AU11371" s="61"/>
      <c r="AV11371" s="61"/>
      <c r="AW11371" s="61"/>
      <c r="AX11371" s="61"/>
      <c r="AY11371" s="61"/>
      <c r="AZ11371" s="61"/>
      <c r="BA11371" s="61"/>
    </row>
    <row r="11372" spans="39:53" x14ac:dyDescent="0.2">
      <c r="AM11372" s="61"/>
      <c r="AN11372" s="61"/>
      <c r="AO11372" s="171"/>
      <c r="AP11372" s="61"/>
      <c r="AQ11372" s="61"/>
      <c r="AR11372" s="61"/>
      <c r="AS11372" s="61"/>
      <c r="AT11372" s="61"/>
      <c r="AU11372" s="61"/>
      <c r="AV11372" s="61"/>
      <c r="AW11372" s="61"/>
      <c r="AX11372" s="61"/>
      <c r="AY11372" s="61"/>
      <c r="AZ11372" s="61"/>
      <c r="BA11372" s="61"/>
    </row>
    <row r="11373" spans="39:53" x14ac:dyDescent="0.2">
      <c r="AM11373" s="61"/>
      <c r="AN11373" s="61"/>
      <c r="AO11373" s="171"/>
      <c r="AP11373" s="61"/>
      <c r="AQ11373" s="61"/>
      <c r="AR11373" s="61"/>
      <c r="AS11373" s="61"/>
      <c r="AT11373" s="61"/>
      <c r="AU11373" s="61"/>
      <c r="AV11373" s="61"/>
      <c r="AW11373" s="61"/>
      <c r="AX11373" s="61"/>
      <c r="AY11373" s="61"/>
      <c r="AZ11373" s="61"/>
      <c r="BA11373" s="61"/>
    </row>
    <row r="11374" spans="39:53" x14ac:dyDescent="0.2">
      <c r="AM11374" s="61"/>
      <c r="AN11374" s="61"/>
      <c r="AO11374" s="171"/>
      <c r="AP11374" s="61"/>
      <c r="AQ11374" s="61"/>
      <c r="AR11374" s="61"/>
      <c r="AS11374" s="61"/>
      <c r="AT11374" s="61"/>
      <c r="AU11374" s="61"/>
      <c r="AV11374" s="61"/>
      <c r="AW11374" s="61"/>
      <c r="AX11374" s="61"/>
      <c r="AY11374" s="61"/>
      <c r="AZ11374" s="61"/>
      <c r="BA11374" s="61"/>
    </row>
    <row r="11375" spans="39:53" x14ac:dyDescent="0.2">
      <c r="AM11375" s="61"/>
      <c r="AN11375" s="61"/>
      <c r="AO11375" s="171"/>
      <c r="AP11375" s="61"/>
      <c r="AQ11375" s="61"/>
      <c r="AR11375" s="61"/>
      <c r="AS11375" s="61"/>
      <c r="AT11375" s="61"/>
      <c r="AU11375" s="61"/>
      <c r="AV11375" s="61"/>
      <c r="AW11375" s="61"/>
      <c r="AX11375" s="61"/>
      <c r="AY11375" s="61"/>
      <c r="AZ11375" s="61"/>
      <c r="BA11375" s="61"/>
    </row>
    <row r="11376" spans="39:53" x14ac:dyDescent="0.2">
      <c r="AM11376" s="61"/>
      <c r="AN11376" s="61"/>
      <c r="AO11376" s="171"/>
      <c r="AP11376" s="61"/>
      <c r="AQ11376" s="61"/>
      <c r="AR11376" s="61"/>
      <c r="AS11376" s="61"/>
      <c r="AT11376" s="61"/>
      <c r="AU11376" s="61"/>
      <c r="AV11376" s="61"/>
      <c r="AW11376" s="61"/>
      <c r="AX11376" s="61"/>
      <c r="AY11376" s="61"/>
      <c r="AZ11376" s="61"/>
      <c r="BA11376" s="61"/>
    </row>
    <row r="11377" spans="39:53" x14ac:dyDescent="0.2">
      <c r="AM11377" s="61"/>
      <c r="AN11377" s="61"/>
      <c r="AO11377" s="171"/>
      <c r="AP11377" s="61"/>
      <c r="AQ11377" s="61"/>
      <c r="AR11377" s="61"/>
      <c r="AS11377" s="61"/>
      <c r="AT11377" s="61"/>
      <c r="AU11377" s="61"/>
      <c r="AV11377" s="61"/>
      <c r="AW11377" s="61"/>
      <c r="AX11377" s="61"/>
      <c r="AY11377" s="61"/>
      <c r="AZ11377" s="61"/>
      <c r="BA11377" s="61"/>
    </row>
    <row r="11378" spans="39:53" x14ac:dyDescent="0.2">
      <c r="AM11378" s="61"/>
      <c r="AN11378" s="61"/>
      <c r="AO11378" s="171"/>
      <c r="AP11378" s="61"/>
      <c r="AQ11378" s="61"/>
      <c r="AR11378" s="61"/>
      <c r="AS11378" s="61"/>
      <c r="AT11378" s="61"/>
      <c r="AU11378" s="61"/>
      <c r="AV11378" s="61"/>
      <c r="AW11378" s="61"/>
      <c r="AX11378" s="61"/>
      <c r="AY11378" s="61"/>
      <c r="AZ11378" s="61"/>
      <c r="BA11378" s="61"/>
    </row>
    <row r="11379" spans="39:53" x14ac:dyDescent="0.2">
      <c r="AM11379" s="61"/>
      <c r="AN11379" s="61"/>
      <c r="AO11379" s="171"/>
      <c r="AP11379" s="61"/>
      <c r="AQ11379" s="61"/>
      <c r="AR11379" s="61"/>
      <c r="AS11379" s="61"/>
      <c r="AT11379" s="61"/>
      <c r="AU11379" s="61"/>
      <c r="AV11379" s="61"/>
      <c r="AW11379" s="61"/>
      <c r="AX11379" s="61"/>
      <c r="AY11379" s="61"/>
      <c r="AZ11379" s="61"/>
      <c r="BA11379" s="61"/>
    </row>
    <row r="11380" spans="39:53" x14ac:dyDescent="0.2">
      <c r="AM11380" s="61"/>
      <c r="AN11380" s="61"/>
      <c r="AO11380" s="171"/>
      <c r="AP11380" s="61"/>
      <c r="AQ11380" s="61"/>
      <c r="AR11380" s="61"/>
      <c r="AS11380" s="61"/>
      <c r="AT11380" s="61"/>
      <c r="AU11380" s="61"/>
      <c r="AV11380" s="61"/>
      <c r="AW11380" s="61"/>
      <c r="AX11380" s="61"/>
      <c r="AY11380" s="61"/>
      <c r="AZ11380" s="61"/>
      <c r="BA11380" s="61"/>
    </row>
    <row r="11381" spans="39:53" x14ac:dyDescent="0.2">
      <c r="AM11381" s="61"/>
      <c r="AN11381" s="61"/>
      <c r="AO11381" s="171"/>
      <c r="AP11381" s="61"/>
      <c r="AQ11381" s="61"/>
      <c r="AR11381" s="61"/>
      <c r="AS11381" s="61"/>
      <c r="AT11381" s="61"/>
      <c r="AU11381" s="61"/>
      <c r="AV11381" s="61"/>
      <c r="AW11381" s="61"/>
      <c r="AX11381" s="61"/>
      <c r="AY11381" s="61"/>
      <c r="AZ11381" s="61"/>
      <c r="BA11381" s="61"/>
    </row>
    <row r="11382" spans="39:53" x14ac:dyDescent="0.2">
      <c r="AM11382" s="61"/>
      <c r="AN11382" s="61"/>
      <c r="AO11382" s="171"/>
      <c r="AP11382" s="61"/>
      <c r="AQ11382" s="61"/>
      <c r="AR11382" s="61"/>
      <c r="AS11382" s="61"/>
      <c r="AT11382" s="61"/>
      <c r="AU11382" s="61"/>
      <c r="AV11382" s="61"/>
      <c r="AW11382" s="61"/>
      <c r="AX11382" s="61"/>
      <c r="AY11382" s="61"/>
      <c r="AZ11382" s="61"/>
      <c r="BA11382" s="61"/>
    </row>
    <row r="11383" spans="39:53" x14ac:dyDescent="0.2">
      <c r="AM11383" s="61"/>
      <c r="AN11383" s="61"/>
      <c r="AO11383" s="171"/>
      <c r="AP11383" s="61"/>
      <c r="AQ11383" s="61"/>
      <c r="AR11383" s="61"/>
      <c r="AS11383" s="61"/>
      <c r="AT11383" s="61"/>
      <c r="AU11383" s="61"/>
      <c r="AV11383" s="61"/>
      <c r="AW11383" s="61"/>
      <c r="AX11383" s="61"/>
      <c r="AY11383" s="61"/>
      <c r="AZ11383" s="61"/>
      <c r="BA11383" s="61"/>
    </row>
    <row r="11384" spans="39:53" x14ac:dyDescent="0.2">
      <c r="AM11384" s="61"/>
      <c r="AN11384" s="61"/>
      <c r="AO11384" s="171"/>
      <c r="AP11384" s="61"/>
      <c r="AQ11384" s="61"/>
      <c r="AR11384" s="61"/>
      <c r="AS11384" s="61"/>
      <c r="AT11384" s="61"/>
      <c r="AU11384" s="61"/>
      <c r="AV11384" s="61"/>
      <c r="AW11384" s="61"/>
      <c r="AX11384" s="61"/>
      <c r="AY11384" s="61"/>
      <c r="AZ11384" s="61"/>
      <c r="BA11384" s="61"/>
    </row>
    <row r="11385" spans="39:53" x14ac:dyDescent="0.2">
      <c r="AM11385" s="61"/>
      <c r="AN11385" s="61"/>
      <c r="AO11385" s="171"/>
      <c r="AP11385" s="61"/>
      <c r="AQ11385" s="61"/>
      <c r="AR11385" s="61"/>
      <c r="AS11385" s="61"/>
      <c r="AT11385" s="61"/>
      <c r="AU11385" s="61"/>
      <c r="AV11385" s="61"/>
      <c r="AW11385" s="61"/>
      <c r="AX11385" s="61"/>
      <c r="AY11385" s="61"/>
      <c r="AZ11385" s="61"/>
      <c r="BA11385" s="61"/>
    </row>
    <row r="11386" spans="39:53" x14ac:dyDescent="0.2">
      <c r="AM11386" s="61"/>
      <c r="AN11386" s="61"/>
      <c r="AO11386" s="171"/>
      <c r="AP11386" s="61"/>
      <c r="AQ11386" s="61"/>
      <c r="AR11386" s="61"/>
      <c r="AS11386" s="61"/>
      <c r="AT11386" s="61"/>
      <c r="AU11386" s="61"/>
      <c r="AV11386" s="61"/>
      <c r="AW11386" s="61"/>
      <c r="AX11386" s="61"/>
      <c r="AY11386" s="61"/>
      <c r="AZ11386" s="61"/>
      <c r="BA11386" s="61"/>
    </row>
    <row r="11387" spans="39:53" x14ac:dyDescent="0.2">
      <c r="AM11387" s="61"/>
      <c r="AN11387" s="61"/>
      <c r="AO11387" s="171"/>
      <c r="AP11387" s="61"/>
      <c r="AQ11387" s="61"/>
      <c r="AR11387" s="61"/>
      <c r="AS11387" s="61"/>
      <c r="AT11387" s="61"/>
      <c r="AU11387" s="61"/>
      <c r="AV11387" s="61"/>
      <c r="AW11387" s="61"/>
      <c r="AX11387" s="61"/>
      <c r="AY11387" s="61"/>
      <c r="AZ11387" s="61"/>
      <c r="BA11387" s="61"/>
    </row>
    <row r="11388" spans="39:53" x14ac:dyDescent="0.2">
      <c r="AM11388" s="61"/>
      <c r="AN11388" s="61"/>
      <c r="AO11388" s="171"/>
      <c r="AP11388" s="61"/>
      <c r="AQ11388" s="61"/>
      <c r="AR11388" s="61"/>
      <c r="AS11388" s="61"/>
      <c r="AT11388" s="61"/>
      <c r="AU11388" s="61"/>
      <c r="AV11388" s="61"/>
      <c r="AW11388" s="61"/>
      <c r="AX11388" s="61"/>
      <c r="AY11388" s="61"/>
      <c r="AZ11388" s="61"/>
      <c r="BA11388" s="61"/>
    </row>
    <row r="11389" spans="39:53" x14ac:dyDescent="0.2">
      <c r="AM11389" s="61"/>
      <c r="AN11389" s="61"/>
      <c r="AO11389" s="171"/>
      <c r="AP11389" s="61"/>
      <c r="AQ11389" s="61"/>
      <c r="AR11389" s="61"/>
      <c r="AS11389" s="61"/>
      <c r="AT11389" s="61"/>
      <c r="AU11389" s="61"/>
      <c r="AV11389" s="61"/>
      <c r="AW11389" s="61"/>
      <c r="AX11389" s="61"/>
      <c r="AY11389" s="61"/>
      <c r="AZ11389" s="61"/>
      <c r="BA11389" s="61"/>
    </row>
    <row r="11390" spans="39:53" x14ac:dyDescent="0.2">
      <c r="AM11390" s="61"/>
      <c r="AN11390" s="61"/>
      <c r="AO11390" s="171"/>
      <c r="AP11390" s="61"/>
      <c r="AQ11390" s="61"/>
      <c r="AR11390" s="61"/>
      <c r="AS11390" s="61"/>
      <c r="AT11390" s="61"/>
      <c r="AU11390" s="61"/>
      <c r="AV11390" s="61"/>
      <c r="AW11390" s="61"/>
      <c r="AX11390" s="61"/>
      <c r="AY11390" s="61"/>
      <c r="AZ11390" s="61"/>
      <c r="BA11390" s="61"/>
    </row>
    <row r="11391" spans="39:53" x14ac:dyDescent="0.2">
      <c r="AM11391" s="61"/>
      <c r="AN11391" s="61"/>
      <c r="AO11391" s="171"/>
      <c r="AP11391" s="61"/>
      <c r="AQ11391" s="61"/>
      <c r="AR11391" s="61"/>
      <c r="AS11391" s="61"/>
      <c r="AT11391" s="61"/>
      <c r="AU11391" s="61"/>
      <c r="AV11391" s="61"/>
      <c r="AW11391" s="61"/>
      <c r="AX11391" s="61"/>
      <c r="AY11391" s="61"/>
      <c r="AZ11391" s="61"/>
      <c r="BA11391" s="61"/>
    </row>
    <row r="11392" spans="39:53" x14ac:dyDescent="0.2">
      <c r="AM11392" s="61"/>
      <c r="AN11392" s="61"/>
      <c r="AO11392" s="171"/>
      <c r="AP11392" s="61"/>
      <c r="AQ11392" s="61"/>
      <c r="AR11392" s="61"/>
      <c r="AS11392" s="61"/>
      <c r="AT11392" s="61"/>
      <c r="AU11392" s="61"/>
      <c r="AV11392" s="61"/>
      <c r="AW11392" s="61"/>
      <c r="AX11392" s="61"/>
      <c r="AY11392" s="61"/>
      <c r="AZ11392" s="61"/>
      <c r="BA11392" s="61"/>
    </row>
    <row r="11393" spans="39:53" x14ac:dyDescent="0.2">
      <c r="AM11393" s="61"/>
      <c r="AN11393" s="61"/>
      <c r="AO11393" s="171"/>
      <c r="AP11393" s="61"/>
      <c r="AQ11393" s="61"/>
      <c r="AR11393" s="61"/>
      <c r="AS11393" s="61"/>
      <c r="AT11393" s="61"/>
      <c r="AU11393" s="61"/>
      <c r="AV11393" s="61"/>
      <c r="AW11393" s="61"/>
      <c r="AX11393" s="61"/>
      <c r="AY11393" s="61"/>
      <c r="AZ11393" s="61"/>
      <c r="BA11393" s="61"/>
    </row>
    <row r="11394" spans="39:53" x14ac:dyDescent="0.2">
      <c r="AM11394" s="61"/>
      <c r="AN11394" s="61"/>
      <c r="AO11394" s="171"/>
      <c r="AP11394" s="61"/>
      <c r="AQ11394" s="61"/>
      <c r="AR11394" s="61"/>
      <c r="AS11394" s="61"/>
      <c r="AT11394" s="61"/>
      <c r="AU11394" s="61"/>
      <c r="AV11394" s="61"/>
      <c r="AW11394" s="61"/>
      <c r="AX11394" s="61"/>
      <c r="AY11394" s="61"/>
      <c r="AZ11394" s="61"/>
      <c r="BA11394" s="61"/>
    </row>
    <row r="11395" spans="39:53" x14ac:dyDescent="0.2">
      <c r="AM11395" s="61"/>
      <c r="AN11395" s="61"/>
      <c r="AO11395" s="171"/>
      <c r="AP11395" s="61"/>
      <c r="AQ11395" s="61"/>
      <c r="AR11395" s="61"/>
      <c r="AS11395" s="61"/>
      <c r="AT11395" s="61"/>
      <c r="AU11395" s="61"/>
      <c r="AV11395" s="61"/>
      <c r="AW11395" s="61"/>
      <c r="AX11395" s="61"/>
      <c r="AY11395" s="61"/>
      <c r="AZ11395" s="61"/>
      <c r="BA11395" s="61"/>
    </row>
    <row r="11396" spans="39:53" x14ac:dyDescent="0.2">
      <c r="AM11396" s="61"/>
      <c r="AN11396" s="61"/>
      <c r="AO11396" s="171"/>
      <c r="AP11396" s="61"/>
      <c r="AQ11396" s="61"/>
      <c r="AR11396" s="61"/>
      <c r="AS11396" s="61"/>
      <c r="AT11396" s="61"/>
      <c r="AU11396" s="61"/>
      <c r="AV11396" s="61"/>
      <c r="AW11396" s="61"/>
      <c r="AX11396" s="61"/>
      <c r="AY11396" s="61"/>
      <c r="AZ11396" s="61"/>
      <c r="BA11396" s="61"/>
    </row>
    <row r="11397" spans="39:53" x14ac:dyDescent="0.2">
      <c r="AM11397" s="61"/>
      <c r="AN11397" s="61"/>
      <c r="AO11397" s="171"/>
      <c r="AP11397" s="61"/>
      <c r="AQ11397" s="61"/>
      <c r="AR11397" s="61"/>
      <c r="AS11397" s="61"/>
      <c r="AT11397" s="61"/>
      <c r="AU11397" s="61"/>
      <c r="AV11397" s="61"/>
      <c r="AW11397" s="61"/>
      <c r="AX11397" s="61"/>
      <c r="AY11397" s="61"/>
      <c r="AZ11397" s="61"/>
      <c r="BA11397" s="61"/>
    </row>
    <row r="11398" spans="39:53" x14ac:dyDescent="0.2">
      <c r="AM11398" s="61"/>
      <c r="AN11398" s="61"/>
      <c r="AO11398" s="171"/>
      <c r="AP11398" s="61"/>
      <c r="AQ11398" s="61"/>
      <c r="AR11398" s="61"/>
      <c r="AS11398" s="61"/>
      <c r="AT11398" s="61"/>
      <c r="AU11398" s="61"/>
      <c r="AV11398" s="61"/>
      <c r="AW11398" s="61"/>
      <c r="AX11398" s="61"/>
      <c r="AY11398" s="61"/>
      <c r="AZ11398" s="61"/>
      <c r="BA11398" s="61"/>
    </row>
    <row r="11399" spans="39:53" x14ac:dyDescent="0.2">
      <c r="AM11399" s="61"/>
      <c r="AN11399" s="61"/>
      <c r="AO11399" s="171"/>
      <c r="AP11399" s="61"/>
      <c r="AQ11399" s="61"/>
      <c r="AR11399" s="61"/>
      <c r="AS11399" s="61"/>
      <c r="AT11399" s="61"/>
      <c r="AU11399" s="61"/>
      <c r="AV11399" s="61"/>
      <c r="AW11399" s="61"/>
      <c r="AX11399" s="61"/>
      <c r="AY11399" s="61"/>
      <c r="AZ11399" s="61"/>
      <c r="BA11399" s="61"/>
    </row>
    <row r="11400" spans="39:53" x14ac:dyDescent="0.2">
      <c r="AM11400" s="61"/>
      <c r="AN11400" s="61"/>
      <c r="AO11400" s="171"/>
      <c r="AP11400" s="61"/>
      <c r="AQ11400" s="61"/>
      <c r="AR11400" s="61"/>
      <c r="AS11400" s="61"/>
      <c r="AT11400" s="61"/>
      <c r="AU11400" s="61"/>
      <c r="AV11400" s="61"/>
      <c r="AW11400" s="61"/>
      <c r="AX11400" s="61"/>
      <c r="AY11400" s="61"/>
      <c r="AZ11400" s="61"/>
      <c r="BA11400" s="61"/>
    </row>
    <row r="11401" spans="39:53" x14ac:dyDescent="0.2">
      <c r="AM11401" s="61"/>
      <c r="AN11401" s="61"/>
      <c r="AO11401" s="171"/>
      <c r="AP11401" s="61"/>
      <c r="AQ11401" s="61"/>
      <c r="AR11401" s="61"/>
      <c r="AS11401" s="61"/>
      <c r="AT11401" s="61"/>
      <c r="AU11401" s="61"/>
      <c r="AV11401" s="61"/>
      <c r="AW11401" s="61"/>
      <c r="AX11401" s="61"/>
      <c r="AY11401" s="61"/>
      <c r="AZ11401" s="61"/>
      <c r="BA11401" s="61"/>
    </row>
    <row r="11402" spans="39:53" x14ac:dyDescent="0.2">
      <c r="AM11402" s="61"/>
      <c r="AN11402" s="61"/>
      <c r="AO11402" s="171"/>
      <c r="AP11402" s="61"/>
      <c r="AQ11402" s="61"/>
      <c r="AR11402" s="61"/>
      <c r="AS11402" s="61"/>
      <c r="AT11402" s="61"/>
      <c r="AU11402" s="61"/>
      <c r="AV11402" s="61"/>
      <c r="AW11402" s="61"/>
      <c r="AX11402" s="61"/>
      <c r="AY11402" s="61"/>
      <c r="AZ11402" s="61"/>
      <c r="BA11402" s="61"/>
    </row>
    <row r="11403" spans="39:53" x14ac:dyDescent="0.2">
      <c r="AM11403" s="61"/>
      <c r="AN11403" s="61"/>
      <c r="AO11403" s="171"/>
      <c r="AP11403" s="61"/>
      <c r="AQ11403" s="61"/>
      <c r="AR11403" s="61"/>
      <c r="AS11403" s="61"/>
      <c r="AT11403" s="61"/>
      <c r="AU11403" s="61"/>
      <c r="AV11403" s="61"/>
      <c r="AW11403" s="61"/>
      <c r="AX11403" s="61"/>
      <c r="AY11403" s="61"/>
      <c r="AZ11403" s="61"/>
      <c r="BA11403" s="61"/>
    </row>
    <row r="11404" spans="39:53" x14ac:dyDescent="0.2">
      <c r="AM11404" s="61"/>
      <c r="AN11404" s="61"/>
      <c r="AO11404" s="171"/>
      <c r="AP11404" s="61"/>
      <c r="AQ11404" s="61"/>
      <c r="AR11404" s="61"/>
      <c r="AS11404" s="61"/>
      <c r="AT11404" s="61"/>
      <c r="AU11404" s="61"/>
      <c r="AV11404" s="61"/>
      <c r="AW11404" s="61"/>
      <c r="AX11404" s="61"/>
      <c r="AY11404" s="61"/>
      <c r="AZ11404" s="61"/>
      <c r="BA11404" s="61"/>
    </row>
    <row r="11405" spans="39:53" x14ac:dyDescent="0.2">
      <c r="AM11405" s="61"/>
      <c r="AN11405" s="61"/>
      <c r="AO11405" s="171"/>
      <c r="AP11405" s="61"/>
      <c r="AQ11405" s="61"/>
      <c r="AR11405" s="61"/>
      <c r="AS11405" s="61"/>
      <c r="AT11405" s="61"/>
      <c r="AU11405" s="61"/>
      <c r="AV11405" s="61"/>
      <c r="AW11405" s="61"/>
      <c r="AX11405" s="61"/>
      <c r="AY11405" s="61"/>
      <c r="AZ11405" s="61"/>
      <c r="BA11405" s="61"/>
    </row>
    <row r="11406" spans="39:53" x14ac:dyDescent="0.2">
      <c r="AM11406" s="61"/>
      <c r="AN11406" s="61"/>
      <c r="AO11406" s="171"/>
      <c r="AP11406" s="61"/>
      <c r="AQ11406" s="61"/>
      <c r="AR11406" s="61"/>
      <c r="AS11406" s="61"/>
      <c r="AT11406" s="61"/>
      <c r="AU11406" s="61"/>
      <c r="AV11406" s="61"/>
      <c r="AW11406" s="61"/>
      <c r="AX11406" s="61"/>
      <c r="AY11406" s="61"/>
      <c r="AZ11406" s="61"/>
      <c r="BA11406" s="61"/>
    </row>
    <row r="11407" spans="39:53" x14ac:dyDescent="0.2">
      <c r="AM11407" s="61"/>
      <c r="AN11407" s="61"/>
      <c r="AO11407" s="171"/>
      <c r="AP11407" s="61"/>
      <c r="AQ11407" s="61"/>
      <c r="AR11407" s="61"/>
      <c r="AS11407" s="61"/>
      <c r="AT11407" s="61"/>
      <c r="AU11407" s="61"/>
      <c r="AV11407" s="61"/>
      <c r="AW11407" s="61"/>
      <c r="AX11407" s="61"/>
      <c r="AY11407" s="61"/>
      <c r="AZ11407" s="61"/>
      <c r="BA11407" s="61"/>
    </row>
    <row r="11408" spans="39:53" x14ac:dyDescent="0.2">
      <c r="AM11408" s="61"/>
      <c r="AN11408" s="61"/>
      <c r="AO11408" s="171"/>
      <c r="AP11408" s="61"/>
      <c r="AQ11408" s="61"/>
      <c r="AR11408" s="61"/>
      <c r="AS11408" s="61"/>
      <c r="AT11408" s="61"/>
      <c r="AU11408" s="61"/>
      <c r="AV11408" s="61"/>
      <c r="AW11408" s="61"/>
      <c r="AX11408" s="61"/>
      <c r="AY11408" s="61"/>
      <c r="AZ11408" s="61"/>
      <c r="BA11408" s="61"/>
    </row>
    <row r="11409" spans="39:53" x14ac:dyDescent="0.2">
      <c r="AM11409" s="61"/>
      <c r="AN11409" s="61"/>
      <c r="AO11409" s="171"/>
      <c r="AP11409" s="61"/>
      <c r="AQ11409" s="61"/>
      <c r="AR11409" s="61"/>
      <c r="AS11409" s="61"/>
      <c r="AT11409" s="61"/>
      <c r="AU11409" s="61"/>
      <c r="AV11409" s="61"/>
      <c r="AW11409" s="61"/>
      <c r="AX11409" s="61"/>
      <c r="AY11409" s="61"/>
      <c r="AZ11409" s="61"/>
      <c r="BA11409" s="61"/>
    </row>
    <row r="11410" spans="39:53" x14ac:dyDescent="0.2">
      <c r="AM11410" s="61"/>
      <c r="AN11410" s="61"/>
      <c r="AO11410" s="171"/>
      <c r="AP11410" s="61"/>
      <c r="AQ11410" s="61"/>
      <c r="AR11410" s="61"/>
      <c r="AS11410" s="61"/>
      <c r="AT11410" s="61"/>
      <c r="AU11410" s="61"/>
      <c r="AV11410" s="61"/>
      <c r="AW11410" s="61"/>
      <c r="AX11410" s="61"/>
      <c r="AY11410" s="61"/>
      <c r="AZ11410" s="61"/>
      <c r="BA11410" s="61"/>
    </row>
    <row r="11411" spans="39:53" x14ac:dyDescent="0.2">
      <c r="AM11411" s="61"/>
      <c r="AN11411" s="61"/>
      <c r="AO11411" s="171"/>
      <c r="AP11411" s="61"/>
      <c r="AQ11411" s="61"/>
      <c r="AR11411" s="61"/>
      <c r="AS11411" s="61"/>
      <c r="AT11411" s="61"/>
      <c r="AU11411" s="61"/>
      <c r="AV11411" s="61"/>
      <c r="AW11411" s="61"/>
      <c r="AX11411" s="61"/>
      <c r="AY11411" s="61"/>
      <c r="AZ11411" s="61"/>
      <c r="BA11411" s="61"/>
    </row>
    <row r="11412" spans="39:53" x14ac:dyDescent="0.2">
      <c r="AM11412" s="61"/>
      <c r="AN11412" s="61"/>
      <c r="AO11412" s="171"/>
      <c r="AP11412" s="61"/>
      <c r="AQ11412" s="61"/>
      <c r="AR11412" s="61"/>
      <c r="AS11412" s="61"/>
      <c r="AT11412" s="61"/>
      <c r="AU11412" s="61"/>
      <c r="AV11412" s="61"/>
      <c r="AW11412" s="61"/>
      <c r="AX11412" s="61"/>
      <c r="AY11412" s="61"/>
      <c r="AZ11412" s="61"/>
      <c r="BA11412" s="61"/>
    </row>
    <row r="11413" spans="39:53" x14ac:dyDescent="0.2">
      <c r="AM11413" s="61"/>
      <c r="AN11413" s="61"/>
      <c r="AO11413" s="171"/>
      <c r="AP11413" s="61"/>
      <c r="AQ11413" s="61"/>
      <c r="AR11413" s="61"/>
      <c r="AS11413" s="61"/>
      <c r="AT11413" s="61"/>
      <c r="AU11413" s="61"/>
      <c r="AV11413" s="61"/>
      <c r="AW11413" s="61"/>
      <c r="AX11413" s="61"/>
      <c r="AY11413" s="61"/>
      <c r="AZ11413" s="61"/>
      <c r="BA11413" s="61"/>
    </row>
    <row r="11414" spans="39:53" x14ac:dyDescent="0.2">
      <c r="AM11414" s="61"/>
      <c r="AN11414" s="61"/>
      <c r="AO11414" s="171"/>
      <c r="AP11414" s="61"/>
      <c r="AQ11414" s="61"/>
      <c r="AR11414" s="61"/>
      <c r="AS11414" s="61"/>
      <c r="AT11414" s="61"/>
      <c r="AU11414" s="61"/>
      <c r="AV11414" s="61"/>
      <c r="AW11414" s="61"/>
      <c r="AX11414" s="61"/>
      <c r="AY11414" s="61"/>
      <c r="AZ11414" s="61"/>
      <c r="BA11414" s="61"/>
    </row>
    <row r="11415" spans="39:53" x14ac:dyDescent="0.2">
      <c r="AM11415" s="61"/>
      <c r="AN11415" s="61"/>
      <c r="AO11415" s="171"/>
      <c r="AP11415" s="61"/>
      <c r="AQ11415" s="61"/>
      <c r="AR11415" s="61"/>
      <c r="AS11415" s="61"/>
      <c r="AT11415" s="61"/>
      <c r="AU11415" s="61"/>
      <c r="AV11415" s="61"/>
      <c r="AW11415" s="61"/>
      <c r="AX11415" s="61"/>
      <c r="AY11415" s="61"/>
      <c r="AZ11415" s="61"/>
      <c r="BA11415" s="61"/>
    </row>
    <row r="11416" spans="39:53" x14ac:dyDescent="0.2">
      <c r="AM11416" s="61"/>
      <c r="AN11416" s="61"/>
      <c r="AO11416" s="171"/>
      <c r="AP11416" s="61"/>
      <c r="AQ11416" s="61"/>
      <c r="AR11416" s="61"/>
      <c r="AS11416" s="61"/>
      <c r="AT11416" s="61"/>
      <c r="AU11416" s="61"/>
      <c r="AV11416" s="61"/>
      <c r="AW11416" s="61"/>
      <c r="AX11416" s="61"/>
      <c r="AY11416" s="61"/>
      <c r="AZ11416" s="61"/>
      <c r="BA11416" s="61"/>
    </row>
    <row r="11417" spans="39:53" x14ac:dyDescent="0.2">
      <c r="AM11417" s="61"/>
      <c r="AN11417" s="61"/>
      <c r="AO11417" s="171"/>
      <c r="AP11417" s="61"/>
      <c r="AQ11417" s="61"/>
      <c r="AR11417" s="61"/>
      <c r="AS11417" s="61"/>
      <c r="AT11417" s="61"/>
      <c r="AU11417" s="61"/>
      <c r="AV11417" s="61"/>
      <c r="AW11417" s="61"/>
      <c r="AX11417" s="61"/>
      <c r="AY11417" s="61"/>
      <c r="AZ11417" s="61"/>
      <c r="BA11417" s="61"/>
    </row>
    <row r="11418" spans="39:53" x14ac:dyDescent="0.2">
      <c r="AM11418" s="61"/>
      <c r="AN11418" s="61"/>
      <c r="AO11418" s="171"/>
      <c r="AP11418" s="61"/>
      <c r="AQ11418" s="61"/>
      <c r="AR11418" s="61"/>
      <c r="AS11418" s="61"/>
      <c r="AT11418" s="61"/>
      <c r="AU11418" s="61"/>
      <c r="AV11418" s="61"/>
      <c r="AW11418" s="61"/>
      <c r="AX11418" s="61"/>
      <c r="AY11418" s="61"/>
      <c r="AZ11418" s="61"/>
      <c r="BA11418" s="61"/>
    </row>
    <row r="11419" spans="39:53" x14ac:dyDescent="0.2">
      <c r="AM11419" s="61"/>
      <c r="AN11419" s="61"/>
      <c r="AO11419" s="171"/>
      <c r="AP11419" s="61"/>
      <c r="AQ11419" s="61"/>
      <c r="AR11419" s="61"/>
      <c r="AS11419" s="61"/>
      <c r="AT11419" s="61"/>
      <c r="AU11419" s="61"/>
      <c r="AV11419" s="61"/>
      <c r="AW11419" s="61"/>
      <c r="AX11419" s="61"/>
      <c r="AY11419" s="61"/>
      <c r="AZ11419" s="61"/>
      <c r="BA11419" s="61"/>
    </row>
    <row r="11420" spans="39:53" x14ac:dyDescent="0.2">
      <c r="AM11420" s="61"/>
      <c r="AN11420" s="61"/>
      <c r="AO11420" s="171"/>
      <c r="AP11420" s="61"/>
      <c r="AQ11420" s="61"/>
      <c r="AR11420" s="61"/>
      <c r="AS11420" s="61"/>
      <c r="AT11420" s="61"/>
      <c r="AU11420" s="61"/>
      <c r="AV11420" s="61"/>
      <c r="AW11420" s="61"/>
      <c r="AX11420" s="61"/>
      <c r="AY11420" s="61"/>
      <c r="AZ11420" s="61"/>
      <c r="BA11420" s="61"/>
    </row>
    <row r="11421" spans="39:53" x14ac:dyDescent="0.2">
      <c r="AM11421" s="61"/>
      <c r="AN11421" s="61"/>
      <c r="AO11421" s="171"/>
      <c r="AP11421" s="61"/>
      <c r="AQ11421" s="61"/>
      <c r="AR11421" s="61"/>
      <c r="AS11421" s="61"/>
      <c r="AT11421" s="61"/>
      <c r="AU11421" s="61"/>
      <c r="AV11421" s="61"/>
      <c r="AW11421" s="61"/>
      <c r="AX11421" s="61"/>
      <c r="AY11421" s="61"/>
      <c r="AZ11421" s="61"/>
      <c r="BA11421" s="61"/>
    </row>
    <row r="11422" spans="39:53" x14ac:dyDescent="0.2">
      <c r="AM11422" s="61"/>
      <c r="AN11422" s="61"/>
      <c r="AO11422" s="171"/>
      <c r="AP11422" s="61"/>
      <c r="AQ11422" s="61"/>
      <c r="AR11422" s="61"/>
      <c r="AS11422" s="61"/>
      <c r="AT11422" s="61"/>
      <c r="AU11422" s="61"/>
      <c r="AV11422" s="61"/>
      <c r="AW11422" s="61"/>
      <c r="AX11422" s="61"/>
      <c r="AY11422" s="61"/>
      <c r="AZ11422" s="61"/>
      <c r="BA11422" s="61"/>
    </row>
    <row r="11423" spans="39:53" x14ac:dyDescent="0.2">
      <c r="AM11423" s="61"/>
      <c r="AN11423" s="61"/>
      <c r="AO11423" s="171"/>
      <c r="AP11423" s="61"/>
      <c r="AQ11423" s="61"/>
      <c r="AR11423" s="61"/>
      <c r="AS11423" s="61"/>
      <c r="AT11423" s="61"/>
      <c r="AU11423" s="61"/>
      <c r="AV11423" s="61"/>
      <c r="AW11423" s="61"/>
      <c r="AX11423" s="61"/>
      <c r="AY11423" s="61"/>
      <c r="AZ11423" s="61"/>
      <c r="BA11423" s="61"/>
    </row>
    <row r="11424" spans="39:53" x14ac:dyDescent="0.2">
      <c r="AM11424" s="61"/>
      <c r="AN11424" s="61"/>
      <c r="AO11424" s="171"/>
      <c r="AP11424" s="61"/>
      <c r="AQ11424" s="61"/>
      <c r="AR11424" s="61"/>
      <c r="AS11424" s="61"/>
      <c r="AT11424" s="61"/>
      <c r="AU11424" s="61"/>
      <c r="AV11424" s="61"/>
      <c r="AW11424" s="61"/>
      <c r="AX11424" s="61"/>
      <c r="AY11424" s="61"/>
      <c r="AZ11424" s="61"/>
      <c r="BA11424" s="61"/>
    </row>
    <row r="11425" spans="39:53" x14ac:dyDescent="0.2">
      <c r="AM11425" s="61"/>
      <c r="AN11425" s="61"/>
      <c r="AO11425" s="171"/>
      <c r="AP11425" s="61"/>
      <c r="AQ11425" s="61"/>
      <c r="AR11425" s="61"/>
      <c r="AS11425" s="61"/>
      <c r="AT11425" s="61"/>
      <c r="AU11425" s="61"/>
      <c r="AV11425" s="61"/>
      <c r="AW11425" s="61"/>
      <c r="AX11425" s="61"/>
      <c r="AY11425" s="61"/>
      <c r="AZ11425" s="61"/>
      <c r="BA11425" s="61"/>
    </row>
    <row r="11426" spans="39:53" x14ac:dyDescent="0.2">
      <c r="AM11426" s="61"/>
      <c r="AN11426" s="61"/>
      <c r="AO11426" s="171"/>
      <c r="AP11426" s="61"/>
      <c r="AQ11426" s="61"/>
      <c r="AR11426" s="61"/>
      <c r="AS11426" s="61"/>
      <c r="AT11426" s="61"/>
      <c r="AU11426" s="61"/>
      <c r="AV11426" s="61"/>
      <c r="AW11426" s="61"/>
      <c r="AX11426" s="61"/>
      <c r="AY11426" s="61"/>
      <c r="AZ11426" s="61"/>
      <c r="BA11426" s="61"/>
    </row>
    <row r="11427" spans="39:53" x14ac:dyDescent="0.2">
      <c r="AM11427" s="61"/>
      <c r="AN11427" s="61"/>
      <c r="AO11427" s="171"/>
      <c r="AP11427" s="61"/>
      <c r="AQ11427" s="61"/>
      <c r="AR11427" s="61"/>
      <c r="AS11427" s="61"/>
      <c r="AT11427" s="61"/>
      <c r="AU11427" s="61"/>
      <c r="AV11427" s="61"/>
      <c r="AW11427" s="61"/>
      <c r="AX11427" s="61"/>
      <c r="AY11427" s="61"/>
      <c r="AZ11427" s="61"/>
      <c r="BA11427" s="61"/>
    </row>
    <row r="11428" spans="39:53" x14ac:dyDescent="0.2">
      <c r="AM11428" s="61"/>
      <c r="AN11428" s="61"/>
      <c r="AO11428" s="171"/>
      <c r="AP11428" s="61"/>
      <c r="AQ11428" s="61"/>
      <c r="AR11428" s="61"/>
      <c r="AS11428" s="61"/>
      <c r="AT11428" s="61"/>
      <c r="AU11428" s="61"/>
      <c r="AV11428" s="61"/>
      <c r="AW11428" s="61"/>
      <c r="AX11428" s="61"/>
      <c r="AY11428" s="61"/>
      <c r="AZ11428" s="61"/>
      <c r="BA11428" s="61"/>
    </row>
    <row r="11429" spans="39:53" x14ac:dyDescent="0.2">
      <c r="AM11429" s="61"/>
      <c r="AN11429" s="61"/>
      <c r="AO11429" s="171"/>
      <c r="AP11429" s="61"/>
      <c r="AQ11429" s="61"/>
      <c r="AR11429" s="61"/>
      <c r="AS11429" s="61"/>
      <c r="AT11429" s="61"/>
      <c r="AU11429" s="61"/>
      <c r="AV11429" s="61"/>
      <c r="AW11429" s="61"/>
      <c r="AX11429" s="61"/>
      <c r="AY11429" s="61"/>
      <c r="AZ11429" s="61"/>
      <c r="BA11429" s="61"/>
    </row>
    <row r="11430" spans="39:53" x14ac:dyDescent="0.2">
      <c r="AM11430" s="61"/>
      <c r="AN11430" s="61"/>
      <c r="AO11430" s="171"/>
      <c r="AP11430" s="61"/>
      <c r="AQ11430" s="61"/>
      <c r="AR11430" s="61"/>
      <c r="AS11430" s="61"/>
      <c r="AT11430" s="61"/>
      <c r="AU11430" s="61"/>
      <c r="AV11430" s="61"/>
      <c r="AW11430" s="61"/>
      <c r="AX11430" s="61"/>
      <c r="AY11430" s="61"/>
      <c r="AZ11430" s="61"/>
      <c r="BA11430" s="61"/>
    </row>
    <row r="11431" spans="39:53" x14ac:dyDescent="0.2">
      <c r="AM11431" s="61"/>
      <c r="AN11431" s="61"/>
      <c r="AO11431" s="171"/>
      <c r="AP11431" s="61"/>
      <c r="AQ11431" s="61"/>
      <c r="AR11431" s="61"/>
      <c r="AS11431" s="61"/>
      <c r="AT11431" s="61"/>
      <c r="AU11431" s="61"/>
      <c r="AV11431" s="61"/>
      <c r="AW11431" s="61"/>
      <c r="AX11431" s="61"/>
      <c r="AY11431" s="61"/>
      <c r="AZ11431" s="61"/>
      <c r="BA11431" s="61"/>
    </row>
    <row r="11432" spans="39:53" x14ac:dyDescent="0.2">
      <c r="AM11432" s="61"/>
      <c r="AN11432" s="61"/>
      <c r="AO11432" s="171"/>
      <c r="AP11432" s="61"/>
      <c r="AQ11432" s="61"/>
      <c r="AR11432" s="61"/>
      <c r="AS11432" s="61"/>
      <c r="AT11432" s="61"/>
      <c r="AU11432" s="61"/>
      <c r="AV11432" s="61"/>
      <c r="AW11432" s="61"/>
      <c r="AX11432" s="61"/>
      <c r="AY11432" s="61"/>
      <c r="AZ11432" s="61"/>
      <c r="BA11432" s="61"/>
    </row>
    <row r="11433" spans="39:53" x14ac:dyDescent="0.2">
      <c r="AM11433" s="61"/>
      <c r="AN11433" s="61"/>
      <c r="AO11433" s="171"/>
      <c r="AP11433" s="61"/>
      <c r="AQ11433" s="61"/>
      <c r="AR11433" s="61"/>
      <c r="AS11433" s="61"/>
      <c r="AT11433" s="61"/>
      <c r="AU11433" s="61"/>
      <c r="AV11433" s="61"/>
      <c r="AW11433" s="61"/>
      <c r="AX11433" s="61"/>
      <c r="AY11433" s="61"/>
      <c r="AZ11433" s="61"/>
      <c r="BA11433" s="61"/>
    </row>
    <row r="11434" spans="39:53" x14ac:dyDescent="0.2">
      <c r="AM11434" s="61"/>
      <c r="AN11434" s="61"/>
      <c r="AO11434" s="171"/>
      <c r="AP11434" s="61"/>
      <c r="AQ11434" s="61"/>
      <c r="AR11434" s="61"/>
      <c r="AS11434" s="61"/>
      <c r="AT11434" s="61"/>
      <c r="AU11434" s="61"/>
      <c r="AV11434" s="61"/>
      <c r="AW11434" s="61"/>
      <c r="AX11434" s="61"/>
      <c r="AY11434" s="61"/>
      <c r="AZ11434" s="61"/>
      <c r="BA11434" s="61"/>
    </row>
    <row r="11435" spans="39:53" x14ac:dyDescent="0.2">
      <c r="AM11435" s="61"/>
      <c r="AN11435" s="61"/>
      <c r="AO11435" s="171"/>
      <c r="AP11435" s="61"/>
      <c r="AQ11435" s="61"/>
      <c r="AR11435" s="61"/>
      <c r="AS11435" s="61"/>
      <c r="AT11435" s="61"/>
      <c r="AU11435" s="61"/>
      <c r="AV11435" s="61"/>
      <c r="AW11435" s="61"/>
      <c r="AX11435" s="61"/>
      <c r="AY11435" s="61"/>
      <c r="AZ11435" s="61"/>
      <c r="BA11435" s="61"/>
    </row>
    <row r="11436" spans="39:53" x14ac:dyDescent="0.2">
      <c r="AM11436" s="61"/>
      <c r="AN11436" s="61"/>
      <c r="AO11436" s="171"/>
      <c r="AP11436" s="61"/>
      <c r="AQ11436" s="61"/>
      <c r="AR11436" s="61"/>
      <c r="AS11436" s="61"/>
      <c r="AT11436" s="61"/>
      <c r="AU11436" s="61"/>
      <c r="AV11436" s="61"/>
      <c r="AW11436" s="61"/>
      <c r="AX11436" s="61"/>
      <c r="AY11436" s="61"/>
      <c r="AZ11436" s="61"/>
      <c r="BA11436" s="61"/>
    </row>
    <row r="11437" spans="39:53" x14ac:dyDescent="0.2">
      <c r="AM11437" s="61"/>
      <c r="AN11437" s="61"/>
      <c r="AO11437" s="171"/>
      <c r="AP11437" s="61"/>
      <c r="AQ11437" s="61"/>
      <c r="AR11437" s="61"/>
      <c r="AS11437" s="61"/>
      <c r="AT11437" s="61"/>
      <c r="AU11437" s="61"/>
      <c r="AV11437" s="61"/>
      <c r="AW11437" s="61"/>
      <c r="AX11437" s="61"/>
      <c r="AY11437" s="61"/>
      <c r="AZ11437" s="61"/>
      <c r="BA11437" s="61"/>
    </row>
    <row r="11438" spans="39:53" x14ac:dyDescent="0.2">
      <c r="AM11438" s="61"/>
      <c r="AN11438" s="61"/>
      <c r="AO11438" s="171"/>
      <c r="AP11438" s="61"/>
      <c r="AQ11438" s="61"/>
      <c r="AR11438" s="61"/>
      <c r="AS11438" s="61"/>
      <c r="AT11438" s="61"/>
      <c r="AU11438" s="61"/>
      <c r="AV11438" s="61"/>
      <c r="AW11438" s="61"/>
      <c r="AX11438" s="61"/>
      <c r="AY11438" s="61"/>
      <c r="AZ11438" s="61"/>
      <c r="BA11438" s="61"/>
    </row>
    <row r="11439" spans="39:53" x14ac:dyDescent="0.2">
      <c r="AM11439" s="61"/>
      <c r="AN11439" s="61"/>
      <c r="AO11439" s="171"/>
      <c r="AP11439" s="61"/>
      <c r="AQ11439" s="61"/>
      <c r="AR11439" s="61"/>
      <c r="AS11439" s="61"/>
      <c r="AT11439" s="61"/>
      <c r="AU11439" s="61"/>
      <c r="AV11439" s="61"/>
      <c r="AW11439" s="61"/>
      <c r="AX11439" s="61"/>
      <c r="AY11439" s="61"/>
      <c r="AZ11439" s="61"/>
      <c r="BA11439" s="61"/>
    </row>
    <row r="11440" spans="39:53" x14ac:dyDescent="0.2">
      <c r="AM11440" s="61"/>
      <c r="AN11440" s="61"/>
      <c r="AO11440" s="171"/>
      <c r="AP11440" s="61"/>
      <c r="AQ11440" s="61"/>
      <c r="AR11440" s="61"/>
      <c r="AS11440" s="61"/>
      <c r="AT11440" s="61"/>
      <c r="AU11440" s="61"/>
      <c r="AV11440" s="61"/>
      <c r="AW11440" s="61"/>
      <c r="AX11440" s="61"/>
      <c r="AY11440" s="61"/>
      <c r="AZ11440" s="61"/>
      <c r="BA11440" s="61"/>
    </row>
    <row r="11441" spans="39:53" x14ac:dyDescent="0.2">
      <c r="AM11441" s="61"/>
      <c r="AN11441" s="61"/>
      <c r="AO11441" s="171"/>
      <c r="AP11441" s="61"/>
      <c r="AQ11441" s="61"/>
      <c r="AR11441" s="61"/>
      <c r="AS11441" s="61"/>
      <c r="AT11441" s="61"/>
      <c r="AU11441" s="61"/>
      <c r="AV11441" s="61"/>
      <c r="AW11441" s="61"/>
      <c r="AX11441" s="61"/>
      <c r="AY11441" s="61"/>
      <c r="AZ11441" s="61"/>
      <c r="BA11441" s="61"/>
    </row>
    <row r="11442" spans="39:53" x14ac:dyDescent="0.2">
      <c r="AM11442" s="61"/>
      <c r="AN11442" s="61"/>
      <c r="AO11442" s="171"/>
      <c r="AP11442" s="61"/>
      <c r="AQ11442" s="61"/>
      <c r="AR11442" s="61"/>
      <c r="AS11442" s="61"/>
      <c r="AT11442" s="61"/>
      <c r="AU11442" s="61"/>
      <c r="AV11442" s="61"/>
      <c r="AW11442" s="61"/>
      <c r="AX11442" s="61"/>
      <c r="AY11442" s="61"/>
      <c r="AZ11442" s="61"/>
      <c r="BA11442" s="61"/>
    </row>
    <row r="11443" spans="39:53" x14ac:dyDescent="0.2">
      <c r="AM11443" s="61"/>
      <c r="AN11443" s="61"/>
      <c r="AO11443" s="171"/>
      <c r="AP11443" s="61"/>
      <c r="AQ11443" s="61"/>
      <c r="AR11443" s="61"/>
      <c r="AS11443" s="61"/>
      <c r="AT11443" s="61"/>
      <c r="AU11443" s="61"/>
      <c r="AV11443" s="61"/>
      <c r="AW11443" s="61"/>
      <c r="AX11443" s="61"/>
      <c r="AY11443" s="61"/>
      <c r="AZ11443" s="61"/>
      <c r="BA11443" s="61"/>
    </row>
    <row r="11444" spans="39:53" x14ac:dyDescent="0.2">
      <c r="AM11444" s="61"/>
      <c r="AN11444" s="61"/>
      <c r="AO11444" s="171"/>
      <c r="AP11444" s="61"/>
      <c r="AQ11444" s="61"/>
      <c r="AR11444" s="61"/>
      <c r="AS11444" s="61"/>
      <c r="AT11444" s="61"/>
      <c r="AU11444" s="61"/>
      <c r="AV11444" s="61"/>
      <c r="AW11444" s="61"/>
      <c r="AX11444" s="61"/>
      <c r="AY11444" s="61"/>
      <c r="AZ11444" s="61"/>
      <c r="BA11444" s="61"/>
    </row>
    <row r="11445" spans="39:53" x14ac:dyDescent="0.2">
      <c r="AM11445" s="61"/>
      <c r="AN11445" s="61"/>
      <c r="AO11445" s="171"/>
      <c r="AP11445" s="61"/>
      <c r="AQ11445" s="61"/>
      <c r="AR11445" s="61"/>
      <c r="AS11445" s="61"/>
      <c r="AT11445" s="61"/>
      <c r="AU11445" s="61"/>
      <c r="AV11445" s="61"/>
      <c r="AW11445" s="61"/>
      <c r="AX11445" s="61"/>
      <c r="AY11445" s="61"/>
      <c r="AZ11445" s="61"/>
      <c r="BA11445" s="61"/>
    </row>
    <row r="11446" spans="39:53" x14ac:dyDescent="0.2">
      <c r="AM11446" s="61"/>
      <c r="AN11446" s="61"/>
      <c r="AO11446" s="171"/>
      <c r="AP11446" s="61"/>
      <c r="AQ11446" s="61"/>
      <c r="AR11446" s="61"/>
      <c r="AS11446" s="61"/>
      <c r="AT11446" s="61"/>
      <c r="AU11446" s="61"/>
      <c r="AV11446" s="61"/>
      <c r="AW11446" s="61"/>
      <c r="AX11446" s="61"/>
      <c r="AY11446" s="61"/>
      <c r="AZ11446" s="61"/>
      <c r="BA11446" s="61"/>
    </row>
    <row r="11447" spans="39:53" x14ac:dyDescent="0.2">
      <c r="AM11447" s="61"/>
      <c r="AN11447" s="61"/>
      <c r="AO11447" s="171"/>
      <c r="AP11447" s="61"/>
      <c r="AQ11447" s="61"/>
      <c r="AR11447" s="61"/>
      <c r="AS11447" s="61"/>
      <c r="AT11447" s="61"/>
      <c r="AU11447" s="61"/>
      <c r="AV11447" s="61"/>
      <c r="AW11447" s="61"/>
      <c r="AX11447" s="61"/>
      <c r="AY11447" s="61"/>
      <c r="AZ11447" s="61"/>
      <c r="BA11447" s="61"/>
    </row>
    <row r="11448" spans="39:53" x14ac:dyDescent="0.2">
      <c r="AM11448" s="61"/>
      <c r="AN11448" s="61"/>
      <c r="AO11448" s="171"/>
      <c r="AP11448" s="61"/>
      <c r="AQ11448" s="61"/>
      <c r="AR11448" s="61"/>
      <c r="AS11448" s="61"/>
      <c r="AT11448" s="61"/>
      <c r="AU11448" s="61"/>
      <c r="AV11448" s="61"/>
      <c r="AW11448" s="61"/>
      <c r="AX11448" s="61"/>
      <c r="AY11448" s="61"/>
      <c r="AZ11448" s="61"/>
      <c r="BA11448" s="61"/>
    </row>
    <row r="11449" spans="39:53" x14ac:dyDescent="0.2">
      <c r="AM11449" s="61"/>
      <c r="AN11449" s="61"/>
      <c r="AO11449" s="171"/>
      <c r="AP11449" s="61"/>
      <c r="AQ11449" s="61"/>
      <c r="AR11449" s="61"/>
      <c r="AS11449" s="61"/>
      <c r="AT11449" s="61"/>
      <c r="AU11449" s="61"/>
      <c r="AV11449" s="61"/>
      <c r="AW11449" s="61"/>
      <c r="AX11449" s="61"/>
      <c r="AY11449" s="61"/>
      <c r="AZ11449" s="61"/>
      <c r="BA11449" s="61"/>
    </row>
    <row r="11450" spans="39:53" x14ac:dyDescent="0.2">
      <c r="AM11450" s="61"/>
      <c r="AN11450" s="61"/>
      <c r="AO11450" s="171"/>
      <c r="AP11450" s="61"/>
      <c r="AQ11450" s="61"/>
      <c r="AR11450" s="61"/>
      <c r="AS11450" s="61"/>
      <c r="AT11450" s="61"/>
      <c r="AU11450" s="61"/>
      <c r="AV11450" s="61"/>
      <c r="AW11450" s="61"/>
      <c r="AX11450" s="61"/>
      <c r="AY11450" s="61"/>
      <c r="AZ11450" s="61"/>
      <c r="BA11450" s="61"/>
    </row>
    <row r="11451" spans="39:53" x14ac:dyDescent="0.2">
      <c r="AM11451" s="61"/>
      <c r="AN11451" s="61"/>
      <c r="AO11451" s="171"/>
      <c r="AP11451" s="61"/>
      <c r="AQ11451" s="61"/>
      <c r="AR11451" s="61"/>
      <c r="AS11451" s="61"/>
      <c r="AT11451" s="61"/>
      <c r="AU11451" s="61"/>
      <c r="AV11451" s="61"/>
      <c r="AW11451" s="61"/>
      <c r="AX11451" s="61"/>
      <c r="AY11451" s="61"/>
      <c r="AZ11451" s="61"/>
      <c r="BA11451" s="61"/>
    </row>
    <row r="11452" spans="39:53" x14ac:dyDescent="0.2">
      <c r="AM11452" s="61"/>
      <c r="AN11452" s="61"/>
      <c r="AO11452" s="171"/>
      <c r="AP11452" s="61"/>
      <c r="AQ11452" s="61"/>
      <c r="AR11452" s="61"/>
      <c r="AS11452" s="61"/>
      <c r="AT11452" s="61"/>
      <c r="AU11452" s="61"/>
      <c r="AV11452" s="61"/>
      <c r="AW11452" s="61"/>
      <c r="AX11452" s="61"/>
      <c r="AY11452" s="61"/>
      <c r="AZ11452" s="61"/>
      <c r="BA11452" s="61"/>
    </row>
    <row r="11453" spans="39:53" x14ac:dyDescent="0.2">
      <c r="AM11453" s="61"/>
      <c r="AN11453" s="61"/>
      <c r="AO11453" s="171"/>
      <c r="AP11453" s="61"/>
      <c r="AQ11453" s="61"/>
      <c r="AR11453" s="61"/>
      <c r="AS11453" s="61"/>
      <c r="AT11453" s="61"/>
      <c r="AU11453" s="61"/>
      <c r="AV11453" s="61"/>
      <c r="AW11453" s="61"/>
      <c r="AX11453" s="61"/>
      <c r="AY11453" s="61"/>
      <c r="AZ11453" s="61"/>
      <c r="BA11453" s="61"/>
    </row>
    <row r="11454" spans="39:53" x14ac:dyDescent="0.2">
      <c r="AM11454" s="61"/>
      <c r="AN11454" s="61"/>
      <c r="AO11454" s="171"/>
      <c r="AP11454" s="61"/>
      <c r="AQ11454" s="61"/>
      <c r="AR11454" s="61"/>
      <c r="AS11454" s="61"/>
      <c r="AT11454" s="61"/>
      <c r="AU11454" s="61"/>
      <c r="AV11454" s="61"/>
      <c r="AW11454" s="61"/>
      <c r="AX11454" s="61"/>
      <c r="AY11454" s="61"/>
      <c r="AZ11454" s="61"/>
      <c r="BA11454" s="61"/>
    </row>
    <row r="11455" spans="39:53" x14ac:dyDescent="0.2">
      <c r="AM11455" s="61"/>
      <c r="AN11455" s="61"/>
      <c r="AO11455" s="171"/>
      <c r="AP11455" s="61"/>
      <c r="AQ11455" s="61"/>
      <c r="AR11455" s="61"/>
      <c r="AS11455" s="61"/>
      <c r="AT11455" s="61"/>
      <c r="AU11455" s="61"/>
      <c r="AV11455" s="61"/>
      <c r="AW11455" s="61"/>
      <c r="AX11455" s="61"/>
      <c r="AY11455" s="61"/>
      <c r="AZ11455" s="61"/>
      <c r="BA11455" s="61"/>
    </row>
    <row r="11456" spans="39:53" x14ac:dyDescent="0.2">
      <c r="AM11456" s="61"/>
      <c r="AN11456" s="61"/>
      <c r="AO11456" s="171"/>
      <c r="AP11456" s="61"/>
      <c r="AQ11456" s="61"/>
      <c r="AR11456" s="61"/>
      <c r="AS11456" s="61"/>
      <c r="AT11456" s="61"/>
      <c r="AU11456" s="61"/>
      <c r="AV11456" s="61"/>
      <c r="AW11456" s="61"/>
      <c r="AX11456" s="61"/>
      <c r="AY11456" s="61"/>
      <c r="AZ11456" s="61"/>
      <c r="BA11456" s="61"/>
    </row>
    <row r="11457" spans="39:53" x14ac:dyDescent="0.2">
      <c r="AM11457" s="61"/>
      <c r="AN11457" s="61"/>
      <c r="AO11457" s="171"/>
      <c r="AP11457" s="61"/>
      <c r="AQ11457" s="61"/>
      <c r="AR11457" s="61"/>
      <c r="AS11457" s="61"/>
      <c r="AT11457" s="61"/>
      <c r="AU11457" s="61"/>
      <c r="AV11457" s="61"/>
      <c r="AW11457" s="61"/>
      <c r="AX11457" s="61"/>
      <c r="AY11457" s="61"/>
      <c r="AZ11457" s="61"/>
      <c r="BA11457" s="61"/>
    </row>
    <row r="11458" spans="39:53" x14ac:dyDescent="0.2">
      <c r="AM11458" s="61"/>
      <c r="AN11458" s="61"/>
      <c r="AO11458" s="171"/>
      <c r="AP11458" s="61"/>
      <c r="AQ11458" s="61"/>
      <c r="AR11458" s="61"/>
      <c r="AS11458" s="61"/>
      <c r="AT11458" s="61"/>
      <c r="AU11458" s="61"/>
      <c r="AV11458" s="61"/>
      <c r="AW11458" s="61"/>
      <c r="AX11458" s="61"/>
      <c r="AY11458" s="61"/>
      <c r="AZ11458" s="61"/>
      <c r="BA11458" s="61"/>
    </row>
    <row r="11459" spans="39:53" x14ac:dyDescent="0.2">
      <c r="AM11459" s="61"/>
      <c r="AN11459" s="61"/>
      <c r="AO11459" s="171"/>
      <c r="AP11459" s="61"/>
      <c r="AQ11459" s="61"/>
      <c r="AR11459" s="61"/>
      <c r="AS11459" s="61"/>
      <c r="AT11459" s="61"/>
      <c r="AU11459" s="61"/>
      <c r="AV11459" s="61"/>
      <c r="AW11459" s="61"/>
      <c r="AX11459" s="61"/>
      <c r="AY11459" s="61"/>
      <c r="AZ11459" s="61"/>
      <c r="BA11459" s="61"/>
    </row>
    <row r="11460" spans="39:53" x14ac:dyDescent="0.2">
      <c r="AM11460" s="61"/>
      <c r="AN11460" s="61"/>
      <c r="AO11460" s="171"/>
      <c r="AP11460" s="61"/>
      <c r="AQ11460" s="61"/>
      <c r="AR11460" s="61"/>
      <c r="AS11460" s="61"/>
      <c r="AT11460" s="61"/>
      <c r="AU11460" s="61"/>
      <c r="AV11460" s="61"/>
      <c r="AW11460" s="61"/>
      <c r="AX11460" s="61"/>
      <c r="AY11460" s="61"/>
      <c r="AZ11460" s="61"/>
      <c r="BA11460" s="61"/>
    </row>
    <row r="11461" spans="39:53" x14ac:dyDescent="0.2">
      <c r="AM11461" s="61"/>
      <c r="AN11461" s="61"/>
      <c r="AO11461" s="171"/>
      <c r="AP11461" s="61"/>
      <c r="AQ11461" s="61"/>
      <c r="AR11461" s="61"/>
      <c r="AS11461" s="61"/>
      <c r="AT11461" s="61"/>
      <c r="AU11461" s="61"/>
      <c r="AV11461" s="61"/>
      <c r="AW11461" s="61"/>
      <c r="AX11461" s="61"/>
      <c r="AY11461" s="61"/>
      <c r="AZ11461" s="61"/>
      <c r="BA11461" s="61"/>
    </row>
    <row r="11462" spans="39:53" x14ac:dyDescent="0.2">
      <c r="AM11462" s="61"/>
      <c r="AN11462" s="61"/>
      <c r="AO11462" s="171"/>
      <c r="AP11462" s="61"/>
      <c r="AQ11462" s="61"/>
      <c r="AR11462" s="61"/>
      <c r="AS11462" s="61"/>
      <c r="AT11462" s="61"/>
      <c r="AU11462" s="61"/>
      <c r="AV11462" s="61"/>
      <c r="AW11462" s="61"/>
      <c r="AX11462" s="61"/>
      <c r="AY11462" s="61"/>
      <c r="AZ11462" s="61"/>
      <c r="BA11462" s="61"/>
    </row>
    <row r="11463" spans="39:53" x14ac:dyDescent="0.2">
      <c r="AM11463" s="61"/>
      <c r="AN11463" s="61"/>
      <c r="AO11463" s="171"/>
      <c r="AP11463" s="61"/>
      <c r="AQ11463" s="61"/>
      <c r="AR11463" s="61"/>
      <c r="AS11463" s="61"/>
      <c r="AT11463" s="61"/>
      <c r="AU11463" s="61"/>
      <c r="AV11463" s="61"/>
      <c r="AW11463" s="61"/>
      <c r="AX11463" s="61"/>
      <c r="AY11463" s="61"/>
      <c r="AZ11463" s="61"/>
      <c r="BA11463" s="61"/>
    </row>
    <row r="11464" spans="39:53" x14ac:dyDescent="0.2">
      <c r="AM11464" s="61"/>
      <c r="AN11464" s="61"/>
      <c r="AO11464" s="171"/>
      <c r="AP11464" s="61"/>
      <c r="AQ11464" s="61"/>
      <c r="AR11464" s="61"/>
      <c r="AS11464" s="61"/>
      <c r="AT11464" s="61"/>
      <c r="AU11464" s="61"/>
      <c r="AV11464" s="61"/>
      <c r="AW11464" s="61"/>
      <c r="AX11464" s="61"/>
      <c r="AY11464" s="61"/>
      <c r="AZ11464" s="61"/>
      <c r="BA11464" s="61"/>
    </row>
    <row r="11465" spans="39:53" x14ac:dyDescent="0.2">
      <c r="AM11465" s="61"/>
      <c r="AN11465" s="61"/>
      <c r="AO11465" s="171"/>
      <c r="AP11465" s="61"/>
      <c r="AQ11465" s="61"/>
      <c r="AR11465" s="61"/>
      <c r="AS11465" s="61"/>
      <c r="AT11465" s="61"/>
      <c r="AU11465" s="61"/>
      <c r="AV11465" s="61"/>
      <c r="AW11465" s="61"/>
      <c r="AX11465" s="61"/>
      <c r="AY11465" s="61"/>
      <c r="AZ11465" s="61"/>
      <c r="BA11465" s="61"/>
    </row>
    <row r="11466" spans="39:53" x14ac:dyDescent="0.2">
      <c r="AM11466" s="61"/>
      <c r="AN11466" s="61"/>
      <c r="AO11466" s="171"/>
      <c r="AP11466" s="61"/>
      <c r="AQ11466" s="61"/>
      <c r="AR11466" s="61"/>
      <c r="AS11466" s="61"/>
      <c r="AT11466" s="61"/>
      <c r="AU11466" s="61"/>
      <c r="AV11466" s="61"/>
      <c r="AW11466" s="61"/>
      <c r="AX11466" s="61"/>
      <c r="AY11466" s="61"/>
      <c r="AZ11466" s="61"/>
      <c r="BA11466" s="61"/>
    </row>
    <row r="11467" spans="39:53" x14ac:dyDescent="0.2">
      <c r="AM11467" s="61"/>
      <c r="AN11467" s="61"/>
      <c r="AO11467" s="171"/>
      <c r="AP11467" s="61"/>
      <c r="AQ11467" s="61"/>
      <c r="AR11467" s="61"/>
      <c r="AS11467" s="61"/>
      <c r="AT11467" s="61"/>
      <c r="AU11467" s="61"/>
      <c r="AV11467" s="61"/>
      <c r="AW11467" s="61"/>
      <c r="AX11467" s="61"/>
      <c r="AY11467" s="61"/>
      <c r="AZ11467" s="61"/>
      <c r="BA11467" s="61"/>
    </row>
    <row r="11468" spans="39:53" x14ac:dyDescent="0.2">
      <c r="AM11468" s="61"/>
      <c r="AN11468" s="61"/>
      <c r="AO11468" s="171"/>
      <c r="AP11468" s="61"/>
      <c r="AQ11468" s="61"/>
      <c r="AR11468" s="61"/>
      <c r="AS11468" s="61"/>
      <c r="AT11468" s="61"/>
      <c r="AU11468" s="61"/>
      <c r="AV11468" s="61"/>
      <c r="AW11468" s="61"/>
      <c r="AX11468" s="61"/>
      <c r="AY11468" s="61"/>
      <c r="AZ11468" s="61"/>
      <c r="BA11468" s="61"/>
    </row>
    <row r="11469" spans="39:53" x14ac:dyDescent="0.2">
      <c r="AM11469" s="61"/>
      <c r="AN11469" s="61"/>
      <c r="AO11469" s="171"/>
      <c r="AP11469" s="61"/>
      <c r="AQ11469" s="61"/>
      <c r="AR11469" s="61"/>
      <c r="AS11469" s="61"/>
      <c r="AT11469" s="61"/>
      <c r="AU11469" s="61"/>
      <c r="AV11469" s="61"/>
      <c r="AW11469" s="61"/>
      <c r="AX11469" s="61"/>
      <c r="AY11469" s="61"/>
      <c r="AZ11469" s="61"/>
      <c r="BA11469" s="61"/>
    </row>
    <row r="11470" spans="39:53" x14ac:dyDescent="0.2">
      <c r="AM11470" s="61"/>
      <c r="AN11470" s="61"/>
      <c r="AO11470" s="171"/>
      <c r="AP11470" s="61"/>
      <c r="AQ11470" s="61"/>
      <c r="AR11470" s="61"/>
      <c r="AS11470" s="61"/>
      <c r="AT11470" s="61"/>
      <c r="AU11470" s="61"/>
      <c r="AV11470" s="61"/>
      <c r="AW11470" s="61"/>
      <c r="AX11470" s="61"/>
      <c r="AY11470" s="61"/>
      <c r="AZ11470" s="61"/>
      <c r="BA11470" s="61"/>
    </row>
    <row r="11471" spans="39:53" x14ac:dyDescent="0.2">
      <c r="AM11471" s="61"/>
      <c r="AN11471" s="61"/>
      <c r="AO11471" s="171"/>
      <c r="AP11471" s="61"/>
      <c r="AQ11471" s="61"/>
      <c r="AR11471" s="61"/>
      <c r="AS11471" s="61"/>
      <c r="AT11471" s="61"/>
      <c r="AU11471" s="61"/>
      <c r="AV11471" s="61"/>
      <c r="AW11471" s="61"/>
      <c r="AX11471" s="61"/>
      <c r="AY11471" s="61"/>
      <c r="AZ11471" s="61"/>
      <c r="BA11471" s="61"/>
    </row>
    <row r="11472" spans="39:53" x14ac:dyDescent="0.2">
      <c r="AM11472" s="61"/>
      <c r="AN11472" s="61"/>
      <c r="AO11472" s="171"/>
      <c r="AP11472" s="61"/>
      <c r="AQ11472" s="61"/>
      <c r="AR11472" s="61"/>
      <c r="AS11472" s="61"/>
      <c r="AT11472" s="61"/>
      <c r="AU11472" s="61"/>
      <c r="AV11472" s="61"/>
      <c r="AW11472" s="61"/>
      <c r="AX11472" s="61"/>
      <c r="AY11472" s="61"/>
      <c r="AZ11472" s="61"/>
      <c r="BA11472" s="61"/>
    </row>
    <row r="11473" spans="39:53" x14ac:dyDescent="0.2">
      <c r="AM11473" s="61"/>
      <c r="AN11473" s="61"/>
      <c r="AO11473" s="171"/>
      <c r="AP11473" s="61"/>
      <c r="AQ11473" s="61"/>
      <c r="AR11473" s="61"/>
      <c r="AS11473" s="61"/>
      <c r="AT11473" s="61"/>
      <c r="AU11473" s="61"/>
      <c r="AV11473" s="61"/>
      <c r="AW11473" s="61"/>
      <c r="AX11473" s="61"/>
      <c r="AY11473" s="61"/>
      <c r="AZ11473" s="61"/>
      <c r="BA11473" s="61"/>
    </row>
    <row r="11474" spans="39:53" x14ac:dyDescent="0.2">
      <c r="AM11474" s="61"/>
      <c r="AN11474" s="61"/>
      <c r="AO11474" s="171"/>
      <c r="AP11474" s="61"/>
      <c r="AQ11474" s="61"/>
      <c r="AR11474" s="61"/>
      <c r="AS11474" s="61"/>
      <c r="AT11474" s="61"/>
      <c r="AU11474" s="61"/>
      <c r="AV11474" s="61"/>
      <c r="AW11474" s="61"/>
      <c r="AX11474" s="61"/>
      <c r="AY11474" s="61"/>
      <c r="AZ11474" s="61"/>
      <c r="BA11474" s="61"/>
    </row>
    <row r="11475" spans="39:53" x14ac:dyDescent="0.2">
      <c r="AM11475" s="61"/>
      <c r="AN11475" s="61"/>
      <c r="AO11475" s="171"/>
      <c r="AP11475" s="61"/>
      <c r="AQ11475" s="61"/>
      <c r="AR11475" s="61"/>
      <c r="AS11475" s="61"/>
      <c r="AT11475" s="61"/>
      <c r="AU11475" s="61"/>
      <c r="AV11475" s="61"/>
      <c r="AW11475" s="61"/>
      <c r="AX11475" s="61"/>
      <c r="AY11475" s="61"/>
      <c r="AZ11475" s="61"/>
      <c r="BA11475" s="61"/>
    </row>
    <row r="11476" spans="39:53" x14ac:dyDescent="0.2">
      <c r="AM11476" s="61"/>
      <c r="AN11476" s="61"/>
      <c r="AO11476" s="171"/>
      <c r="AP11476" s="61"/>
      <c r="AQ11476" s="61"/>
      <c r="AR11476" s="61"/>
      <c r="AS11476" s="61"/>
      <c r="AT11476" s="61"/>
      <c r="AU11476" s="61"/>
      <c r="AV11476" s="61"/>
      <c r="AW11476" s="61"/>
      <c r="AX11476" s="61"/>
      <c r="AY11476" s="61"/>
      <c r="AZ11476" s="61"/>
      <c r="BA11476" s="61"/>
    </row>
    <row r="11477" spans="39:53" x14ac:dyDescent="0.2">
      <c r="AM11477" s="61"/>
      <c r="AN11477" s="61"/>
      <c r="AO11477" s="171"/>
      <c r="AP11477" s="61"/>
      <c r="AQ11477" s="61"/>
      <c r="AR11477" s="61"/>
      <c r="AS11477" s="61"/>
      <c r="AT11477" s="61"/>
      <c r="AU11477" s="61"/>
      <c r="AV11477" s="61"/>
      <c r="AW11477" s="61"/>
      <c r="AX11477" s="61"/>
      <c r="AY11477" s="61"/>
      <c r="AZ11477" s="61"/>
      <c r="BA11477" s="61"/>
    </row>
    <row r="11478" spans="39:53" x14ac:dyDescent="0.2">
      <c r="AM11478" s="61"/>
      <c r="AN11478" s="61"/>
      <c r="AO11478" s="171"/>
      <c r="AP11478" s="61"/>
      <c r="AQ11478" s="61"/>
      <c r="AR11478" s="61"/>
      <c r="AS11478" s="61"/>
      <c r="AT11478" s="61"/>
      <c r="AU11478" s="61"/>
      <c r="AV11478" s="61"/>
      <c r="AW11478" s="61"/>
      <c r="AX11478" s="61"/>
      <c r="AY11478" s="61"/>
      <c r="AZ11478" s="61"/>
      <c r="BA11478" s="61"/>
    </row>
    <row r="11479" spans="39:53" x14ac:dyDescent="0.2">
      <c r="AM11479" s="61"/>
      <c r="AN11479" s="61"/>
      <c r="AO11479" s="171"/>
      <c r="AP11479" s="61"/>
      <c r="AQ11479" s="61"/>
      <c r="AR11479" s="61"/>
      <c r="AS11479" s="61"/>
      <c r="AT11479" s="61"/>
      <c r="AU11479" s="61"/>
      <c r="AV11479" s="61"/>
      <c r="AW11479" s="61"/>
      <c r="AX11479" s="61"/>
      <c r="AY11479" s="61"/>
      <c r="AZ11479" s="61"/>
      <c r="BA11479" s="61"/>
    </row>
    <row r="11480" spans="39:53" x14ac:dyDescent="0.2">
      <c r="AM11480" s="61"/>
      <c r="AN11480" s="61"/>
      <c r="AO11480" s="171"/>
      <c r="AP11480" s="61"/>
      <c r="AQ11480" s="61"/>
      <c r="AR11480" s="61"/>
      <c r="AS11480" s="61"/>
      <c r="AT11480" s="61"/>
      <c r="AU11480" s="61"/>
      <c r="AV11480" s="61"/>
      <c r="AW11480" s="61"/>
      <c r="AX11480" s="61"/>
      <c r="AY11480" s="61"/>
      <c r="AZ11480" s="61"/>
      <c r="BA11480" s="61"/>
    </row>
    <row r="11481" spans="39:53" x14ac:dyDescent="0.2">
      <c r="AM11481" s="61"/>
      <c r="AN11481" s="61"/>
      <c r="AO11481" s="171"/>
      <c r="AP11481" s="61"/>
      <c r="AQ11481" s="61"/>
      <c r="AR11481" s="61"/>
      <c r="AS11481" s="61"/>
      <c r="AT11481" s="61"/>
      <c r="AU11481" s="61"/>
      <c r="AV11481" s="61"/>
      <c r="AW11481" s="61"/>
      <c r="AX11481" s="61"/>
      <c r="AY11481" s="61"/>
      <c r="AZ11481" s="61"/>
      <c r="BA11481" s="61"/>
    </row>
    <row r="11482" spans="39:53" x14ac:dyDescent="0.2">
      <c r="AM11482" s="61"/>
      <c r="AN11482" s="61"/>
      <c r="AO11482" s="171"/>
      <c r="AP11482" s="61"/>
      <c r="AQ11482" s="61"/>
      <c r="AR11482" s="61"/>
      <c r="AS11482" s="61"/>
      <c r="AT11482" s="61"/>
      <c r="AU11482" s="61"/>
      <c r="AV11482" s="61"/>
      <c r="AW11482" s="61"/>
      <c r="AX11482" s="61"/>
      <c r="AY11482" s="61"/>
      <c r="AZ11482" s="61"/>
      <c r="BA11482" s="61"/>
    </row>
    <row r="11483" spans="39:53" x14ac:dyDescent="0.2">
      <c r="AM11483" s="61"/>
      <c r="AN11483" s="61"/>
      <c r="AO11483" s="171"/>
      <c r="AP11483" s="61"/>
      <c r="AQ11483" s="61"/>
      <c r="AR11483" s="61"/>
      <c r="AS11483" s="61"/>
      <c r="AT11483" s="61"/>
      <c r="AU11483" s="61"/>
      <c r="AV11483" s="61"/>
      <c r="AW11483" s="61"/>
      <c r="AX11483" s="61"/>
      <c r="AY11483" s="61"/>
      <c r="AZ11483" s="61"/>
      <c r="BA11483" s="61"/>
    </row>
    <row r="11484" spans="39:53" x14ac:dyDescent="0.2">
      <c r="AM11484" s="61"/>
      <c r="AN11484" s="61"/>
      <c r="AO11484" s="171"/>
      <c r="AP11484" s="61"/>
      <c r="AQ11484" s="61"/>
      <c r="AR11484" s="61"/>
      <c r="AS11484" s="61"/>
      <c r="AT11484" s="61"/>
      <c r="AU11484" s="61"/>
      <c r="AV11484" s="61"/>
      <c r="AW11484" s="61"/>
      <c r="AX11484" s="61"/>
      <c r="AY11484" s="61"/>
      <c r="AZ11484" s="61"/>
      <c r="BA11484" s="61"/>
    </row>
    <row r="11485" spans="39:53" x14ac:dyDescent="0.2">
      <c r="AM11485" s="61"/>
      <c r="AN11485" s="61"/>
      <c r="AO11485" s="171"/>
      <c r="AP11485" s="61"/>
      <c r="AQ11485" s="61"/>
      <c r="AR11485" s="61"/>
      <c r="AS11485" s="61"/>
      <c r="AT11485" s="61"/>
      <c r="AU11485" s="61"/>
      <c r="AV11485" s="61"/>
      <c r="AW11485" s="61"/>
      <c r="AX11485" s="61"/>
      <c r="AY11485" s="61"/>
      <c r="AZ11485" s="61"/>
      <c r="BA11485" s="61"/>
    </row>
    <row r="11486" spans="39:53" x14ac:dyDescent="0.2">
      <c r="AM11486" s="61"/>
      <c r="AN11486" s="61"/>
      <c r="AO11486" s="171"/>
      <c r="AP11486" s="61"/>
      <c r="AQ11486" s="61"/>
      <c r="AR11486" s="61"/>
      <c r="AS11486" s="61"/>
      <c r="AT11486" s="61"/>
      <c r="AU11486" s="61"/>
      <c r="AV11486" s="61"/>
      <c r="AW11486" s="61"/>
      <c r="AX11486" s="61"/>
      <c r="AY11486" s="61"/>
      <c r="AZ11486" s="61"/>
      <c r="BA11486" s="61"/>
    </row>
    <row r="11487" spans="39:53" x14ac:dyDescent="0.2">
      <c r="AM11487" s="61"/>
      <c r="AN11487" s="61"/>
      <c r="AO11487" s="171"/>
      <c r="AP11487" s="61"/>
      <c r="AQ11487" s="61"/>
      <c r="AR11487" s="61"/>
      <c r="AS11487" s="61"/>
      <c r="AT11487" s="61"/>
      <c r="AU11487" s="61"/>
      <c r="AV11487" s="61"/>
      <c r="AW11487" s="61"/>
      <c r="AX11487" s="61"/>
      <c r="AY11487" s="61"/>
      <c r="AZ11487" s="61"/>
      <c r="BA11487" s="61"/>
    </row>
    <row r="11488" spans="39:53" x14ac:dyDescent="0.2">
      <c r="AM11488" s="61"/>
      <c r="AN11488" s="61"/>
      <c r="AO11488" s="171"/>
      <c r="AP11488" s="61"/>
      <c r="AQ11488" s="61"/>
      <c r="AR11488" s="61"/>
      <c r="AS11488" s="61"/>
      <c r="AT11488" s="61"/>
      <c r="AU11488" s="61"/>
      <c r="AV11488" s="61"/>
      <c r="AW11488" s="61"/>
      <c r="AX11488" s="61"/>
      <c r="AY11488" s="61"/>
      <c r="AZ11488" s="61"/>
      <c r="BA11488" s="61"/>
    </row>
    <row r="11489" spans="39:53" x14ac:dyDescent="0.2">
      <c r="AM11489" s="61"/>
      <c r="AN11489" s="61"/>
      <c r="AO11489" s="171"/>
      <c r="AP11489" s="61"/>
      <c r="AQ11489" s="61"/>
      <c r="AR11489" s="61"/>
      <c r="AS11489" s="61"/>
      <c r="AT11489" s="61"/>
      <c r="AU11489" s="61"/>
      <c r="AV11489" s="61"/>
      <c r="AW11489" s="61"/>
      <c r="AX11489" s="61"/>
      <c r="AY11489" s="61"/>
      <c r="AZ11489" s="61"/>
      <c r="BA11489" s="61"/>
    </row>
    <row r="11490" spans="39:53" x14ac:dyDescent="0.2">
      <c r="AM11490" s="61"/>
      <c r="AN11490" s="61"/>
      <c r="AO11490" s="171"/>
      <c r="AP11490" s="61"/>
      <c r="AQ11490" s="61"/>
      <c r="AR11490" s="61"/>
      <c r="AS11490" s="61"/>
      <c r="AT11490" s="61"/>
      <c r="AU11490" s="61"/>
      <c r="AV11490" s="61"/>
      <c r="AW11490" s="61"/>
      <c r="AX11490" s="61"/>
      <c r="AY11490" s="61"/>
      <c r="AZ11490" s="61"/>
      <c r="BA11490" s="61"/>
    </row>
    <row r="11491" spans="39:53" x14ac:dyDescent="0.2">
      <c r="AM11491" s="61"/>
      <c r="AN11491" s="61"/>
      <c r="AO11491" s="171"/>
      <c r="AP11491" s="61"/>
      <c r="AQ11491" s="61"/>
      <c r="AR11491" s="61"/>
      <c r="AS11491" s="61"/>
      <c r="AT11491" s="61"/>
      <c r="AU11491" s="61"/>
      <c r="AV11491" s="61"/>
      <c r="AW11491" s="61"/>
      <c r="AX11491" s="61"/>
      <c r="AY11491" s="61"/>
      <c r="AZ11491" s="61"/>
      <c r="BA11491" s="61"/>
    </row>
    <row r="11492" spans="39:53" x14ac:dyDescent="0.2">
      <c r="AM11492" s="61"/>
      <c r="AN11492" s="61"/>
      <c r="AO11492" s="171"/>
      <c r="AP11492" s="61"/>
      <c r="AQ11492" s="61"/>
      <c r="AR11492" s="61"/>
      <c r="AS11492" s="61"/>
      <c r="AT11492" s="61"/>
      <c r="AU11492" s="61"/>
      <c r="AV11492" s="61"/>
      <c r="AW11492" s="61"/>
      <c r="AX11492" s="61"/>
      <c r="AY11492" s="61"/>
      <c r="AZ11492" s="61"/>
      <c r="BA11492" s="61"/>
    </row>
    <row r="11493" spans="39:53" x14ac:dyDescent="0.2">
      <c r="AM11493" s="61"/>
      <c r="AN11493" s="61"/>
      <c r="AO11493" s="171"/>
      <c r="AP11493" s="61"/>
      <c r="AQ11493" s="61"/>
      <c r="AR11493" s="61"/>
      <c r="AS11493" s="61"/>
      <c r="AT11493" s="61"/>
      <c r="AU11493" s="61"/>
      <c r="AV11493" s="61"/>
      <c r="AW11493" s="61"/>
      <c r="AX11493" s="61"/>
      <c r="AY11493" s="61"/>
      <c r="AZ11493" s="61"/>
      <c r="BA11493" s="61"/>
    </row>
    <row r="11494" spans="39:53" x14ac:dyDescent="0.2">
      <c r="AM11494" s="61"/>
      <c r="AN11494" s="61"/>
      <c r="AO11494" s="171"/>
      <c r="AP11494" s="61"/>
      <c r="AQ11494" s="61"/>
      <c r="AR11494" s="61"/>
      <c r="AS11494" s="61"/>
      <c r="AT11494" s="61"/>
      <c r="AU11494" s="61"/>
      <c r="AV11494" s="61"/>
      <c r="AW11494" s="61"/>
      <c r="AX11494" s="61"/>
      <c r="AY11494" s="61"/>
      <c r="AZ11494" s="61"/>
      <c r="BA11494" s="61"/>
    </row>
    <row r="11495" spans="39:53" x14ac:dyDescent="0.2">
      <c r="AM11495" s="61"/>
      <c r="AN11495" s="61"/>
      <c r="AO11495" s="171"/>
      <c r="AP11495" s="61"/>
      <c r="AQ11495" s="61"/>
      <c r="AR11495" s="61"/>
      <c r="AS11495" s="61"/>
      <c r="AT11495" s="61"/>
      <c r="AU11495" s="61"/>
      <c r="AV11495" s="61"/>
      <c r="AW11495" s="61"/>
      <c r="AX11495" s="61"/>
      <c r="AY11495" s="61"/>
      <c r="AZ11495" s="61"/>
      <c r="BA11495" s="61"/>
    </row>
    <row r="11496" spans="39:53" x14ac:dyDescent="0.2">
      <c r="AM11496" s="61"/>
      <c r="AN11496" s="61"/>
      <c r="AO11496" s="171"/>
      <c r="AP11496" s="61"/>
      <c r="AQ11496" s="61"/>
      <c r="AR11496" s="61"/>
      <c r="AS11496" s="61"/>
      <c r="AT11496" s="61"/>
      <c r="AU11496" s="61"/>
      <c r="AV11496" s="61"/>
      <c r="AW11496" s="61"/>
      <c r="AX11496" s="61"/>
      <c r="AY11496" s="61"/>
      <c r="AZ11496" s="61"/>
      <c r="BA11496" s="61"/>
    </row>
    <row r="11497" spans="39:53" x14ac:dyDescent="0.2">
      <c r="AM11497" s="61"/>
      <c r="AN11497" s="61"/>
      <c r="AO11497" s="171"/>
      <c r="AP11497" s="61"/>
      <c r="AQ11497" s="61"/>
      <c r="AR11497" s="61"/>
      <c r="AS11497" s="61"/>
      <c r="AT11497" s="61"/>
      <c r="AU11497" s="61"/>
      <c r="AV11497" s="61"/>
      <c r="AW11497" s="61"/>
      <c r="AX11497" s="61"/>
      <c r="AY11497" s="61"/>
      <c r="AZ11497" s="61"/>
      <c r="BA11497" s="61"/>
    </row>
    <row r="11498" spans="39:53" x14ac:dyDescent="0.2">
      <c r="AM11498" s="61"/>
      <c r="AN11498" s="61"/>
      <c r="AO11498" s="171"/>
      <c r="AP11498" s="61"/>
      <c r="AQ11498" s="61"/>
      <c r="AR11498" s="61"/>
      <c r="AS11498" s="61"/>
      <c r="AT11498" s="61"/>
      <c r="AU11498" s="61"/>
      <c r="AV11498" s="61"/>
      <c r="AW11498" s="61"/>
      <c r="AX11498" s="61"/>
      <c r="AY11498" s="61"/>
      <c r="AZ11498" s="61"/>
      <c r="BA11498" s="61"/>
    </row>
    <row r="11499" spans="39:53" x14ac:dyDescent="0.2">
      <c r="AM11499" s="61"/>
      <c r="AN11499" s="61"/>
      <c r="AO11499" s="171"/>
      <c r="AP11499" s="61"/>
      <c r="AQ11499" s="61"/>
      <c r="AR11499" s="61"/>
      <c r="AS11499" s="61"/>
      <c r="AT11499" s="61"/>
      <c r="AU11499" s="61"/>
      <c r="AV11499" s="61"/>
      <c r="AW11499" s="61"/>
      <c r="AX11499" s="61"/>
      <c r="AY11499" s="61"/>
      <c r="AZ11499" s="61"/>
      <c r="BA11499" s="61"/>
    </row>
    <row r="11500" spans="39:53" x14ac:dyDescent="0.2">
      <c r="AM11500" s="61"/>
      <c r="AN11500" s="61"/>
      <c r="AO11500" s="171"/>
      <c r="AP11500" s="61"/>
      <c r="AQ11500" s="61"/>
      <c r="AR11500" s="61"/>
      <c r="AS11500" s="61"/>
      <c r="AT11500" s="61"/>
      <c r="AU11500" s="61"/>
      <c r="AV11500" s="61"/>
      <c r="AW11500" s="61"/>
      <c r="AX11500" s="61"/>
      <c r="AY11500" s="61"/>
      <c r="AZ11500" s="61"/>
      <c r="BA11500" s="61"/>
    </row>
    <row r="11501" spans="39:53" x14ac:dyDescent="0.2">
      <c r="AM11501" s="61"/>
      <c r="AN11501" s="61"/>
      <c r="AO11501" s="171"/>
      <c r="AP11501" s="61"/>
      <c r="AQ11501" s="61"/>
      <c r="AR11501" s="61"/>
      <c r="AS11501" s="61"/>
      <c r="AT11501" s="61"/>
      <c r="AU11501" s="61"/>
      <c r="AV11501" s="61"/>
      <c r="AW11501" s="61"/>
      <c r="AX11501" s="61"/>
      <c r="AY11501" s="61"/>
      <c r="AZ11501" s="61"/>
      <c r="BA11501" s="61"/>
    </row>
    <row r="11502" spans="39:53" x14ac:dyDescent="0.2">
      <c r="AM11502" s="61"/>
      <c r="AN11502" s="61"/>
      <c r="AO11502" s="171"/>
      <c r="AP11502" s="61"/>
      <c r="AQ11502" s="61"/>
      <c r="AR11502" s="61"/>
      <c r="AS11502" s="61"/>
      <c r="AT11502" s="61"/>
      <c r="AU11502" s="61"/>
      <c r="AV11502" s="61"/>
      <c r="AW11502" s="61"/>
      <c r="AX11502" s="61"/>
      <c r="AY11502" s="61"/>
      <c r="AZ11502" s="61"/>
      <c r="BA11502" s="61"/>
    </row>
    <row r="11503" spans="39:53" x14ac:dyDescent="0.2">
      <c r="AM11503" s="61"/>
      <c r="AN11503" s="61"/>
      <c r="AO11503" s="171"/>
      <c r="AP11503" s="61"/>
      <c r="AQ11503" s="61"/>
      <c r="AR11503" s="61"/>
      <c r="AS11503" s="61"/>
      <c r="AT11503" s="61"/>
      <c r="AU11503" s="61"/>
      <c r="AV11503" s="61"/>
      <c r="AW11503" s="61"/>
      <c r="AX11503" s="61"/>
      <c r="AY11503" s="61"/>
      <c r="AZ11503" s="61"/>
      <c r="BA11503" s="61"/>
    </row>
    <row r="11504" spans="39:53" x14ac:dyDescent="0.2">
      <c r="AM11504" s="61"/>
      <c r="AN11504" s="61"/>
      <c r="AO11504" s="171"/>
      <c r="AP11504" s="61"/>
      <c r="AQ11504" s="61"/>
      <c r="AR11504" s="61"/>
      <c r="AS11504" s="61"/>
      <c r="AT11504" s="61"/>
      <c r="AU11504" s="61"/>
      <c r="AV11504" s="61"/>
      <c r="AW11504" s="61"/>
      <c r="AX11504" s="61"/>
      <c r="AY11504" s="61"/>
      <c r="AZ11504" s="61"/>
      <c r="BA11504" s="61"/>
    </row>
    <row r="11505" spans="39:53" x14ac:dyDescent="0.2">
      <c r="AM11505" s="61"/>
      <c r="AN11505" s="61"/>
      <c r="AO11505" s="171"/>
      <c r="AP11505" s="61"/>
      <c r="AQ11505" s="61"/>
      <c r="AR11505" s="61"/>
      <c r="AS11505" s="61"/>
      <c r="AT11505" s="61"/>
      <c r="AU11505" s="61"/>
      <c r="AV11505" s="61"/>
      <c r="AW11505" s="61"/>
      <c r="AX11505" s="61"/>
      <c r="AY11505" s="61"/>
      <c r="AZ11505" s="61"/>
      <c r="BA11505" s="61"/>
    </row>
    <row r="11506" spans="39:53" x14ac:dyDescent="0.2">
      <c r="AM11506" s="61"/>
      <c r="AN11506" s="61"/>
      <c r="AO11506" s="171"/>
      <c r="AP11506" s="61"/>
      <c r="AQ11506" s="61"/>
      <c r="AR11506" s="61"/>
      <c r="AS11506" s="61"/>
      <c r="AT11506" s="61"/>
      <c r="AU11506" s="61"/>
      <c r="AV11506" s="61"/>
      <c r="AW11506" s="61"/>
      <c r="AX11506" s="61"/>
      <c r="AY11506" s="61"/>
      <c r="AZ11506" s="61"/>
      <c r="BA11506" s="61"/>
    </row>
    <row r="11507" spans="39:53" x14ac:dyDescent="0.2">
      <c r="AM11507" s="61"/>
      <c r="AN11507" s="61"/>
      <c r="AO11507" s="171"/>
      <c r="AP11507" s="61"/>
      <c r="AQ11507" s="61"/>
      <c r="AR11507" s="61"/>
      <c r="AS11507" s="61"/>
      <c r="AT11507" s="61"/>
      <c r="AU11507" s="61"/>
      <c r="AV11507" s="61"/>
      <c r="AW11507" s="61"/>
      <c r="AX11507" s="61"/>
      <c r="AY11507" s="61"/>
      <c r="AZ11507" s="61"/>
      <c r="BA11507" s="61"/>
    </row>
    <row r="11508" spans="39:53" x14ac:dyDescent="0.2">
      <c r="AM11508" s="61"/>
      <c r="AN11508" s="61"/>
      <c r="AO11508" s="171"/>
      <c r="AP11508" s="61"/>
      <c r="AQ11508" s="61"/>
      <c r="AR11508" s="61"/>
      <c r="AS11508" s="61"/>
      <c r="AT11508" s="61"/>
      <c r="AU11508" s="61"/>
      <c r="AV11508" s="61"/>
      <c r="AW11508" s="61"/>
      <c r="AX11508" s="61"/>
      <c r="AY11508" s="61"/>
      <c r="AZ11508" s="61"/>
      <c r="BA11508" s="61"/>
    </row>
    <row r="11509" spans="39:53" x14ac:dyDescent="0.2">
      <c r="AM11509" s="61"/>
      <c r="AN11509" s="61"/>
      <c r="AO11509" s="171"/>
      <c r="AP11509" s="61"/>
      <c r="AQ11509" s="61"/>
      <c r="AR11509" s="61"/>
      <c r="AS11509" s="61"/>
      <c r="AT11509" s="61"/>
      <c r="AU11509" s="61"/>
      <c r="AV11509" s="61"/>
      <c r="AW11509" s="61"/>
      <c r="AX11509" s="61"/>
      <c r="AY11509" s="61"/>
      <c r="AZ11509" s="61"/>
      <c r="BA11509" s="61"/>
    </row>
    <row r="11510" spans="39:53" x14ac:dyDescent="0.2">
      <c r="AM11510" s="61"/>
      <c r="AN11510" s="61"/>
      <c r="AO11510" s="171"/>
      <c r="AP11510" s="61"/>
      <c r="AQ11510" s="61"/>
      <c r="AR11510" s="61"/>
      <c r="AS11510" s="61"/>
      <c r="AT11510" s="61"/>
      <c r="AU11510" s="61"/>
      <c r="AV11510" s="61"/>
      <c r="AW11510" s="61"/>
      <c r="AX11510" s="61"/>
      <c r="AY11510" s="61"/>
      <c r="AZ11510" s="61"/>
      <c r="BA11510" s="61"/>
    </row>
    <row r="11511" spans="39:53" x14ac:dyDescent="0.2">
      <c r="AM11511" s="61"/>
      <c r="AN11511" s="61"/>
      <c r="AO11511" s="171"/>
      <c r="AP11511" s="61"/>
      <c r="AQ11511" s="61"/>
      <c r="AR11511" s="61"/>
      <c r="AS11511" s="61"/>
      <c r="AT11511" s="61"/>
      <c r="AU11511" s="61"/>
      <c r="AV11511" s="61"/>
      <c r="AW11511" s="61"/>
      <c r="AX11511" s="61"/>
      <c r="AY11511" s="61"/>
      <c r="AZ11511" s="61"/>
      <c r="BA11511" s="61"/>
    </row>
    <row r="11512" spans="39:53" x14ac:dyDescent="0.2">
      <c r="AM11512" s="61"/>
      <c r="AN11512" s="61"/>
      <c r="AO11512" s="171"/>
      <c r="AP11512" s="61"/>
      <c r="AQ11512" s="61"/>
      <c r="AR11512" s="61"/>
      <c r="AS11512" s="61"/>
      <c r="AT11512" s="61"/>
      <c r="AU11512" s="61"/>
      <c r="AV11512" s="61"/>
      <c r="AW11512" s="61"/>
      <c r="AX11512" s="61"/>
      <c r="AY11512" s="61"/>
      <c r="AZ11512" s="61"/>
      <c r="BA11512" s="61"/>
    </row>
    <row r="11513" spans="39:53" x14ac:dyDescent="0.2">
      <c r="AM11513" s="61"/>
      <c r="AN11513" s="61"/>
      <c r="AO11513" s="171"/>
      <c r="AP11513" s="61"/>
      <c r="AQ11513" s="61"/>
      <c r="AR11513" s="61"/>
      <c r="AS11513" s="61"/>
      <c r="AT11513" s="61"/>
      <c r="AU11513" s="61"/>
      <c r="AV11513" s="61"/>
      <c r="AW11513" s="61"/>
      <c r="AX11513" s="61"/>
      <c r="AY11513" s="61"/>
      <c r="AZ11513" s="61"/>
      <c r="BA11513" s="61"/>
    </row>
    <row r="11514" spans="39:53" x14ac:dyDescent="0.2">
      <c r="AM11514" s="61"/>
      <c r="AN11514" s="61"/>
      <c r="AO11514" s="171"/>
      <c r="AP11514" s="61"/>
      <c r="AQ11514" s="61"/>
      <c r="AR11514" s="61"/>
      <c r="AS11514" s="61"/>
      <c r="AT11514" s="61"/>
      <c r="AU11514" s="61"/>
      <c r="AV11514" s="61"/>
      <c r="AW11514" s="61"/>
      <c r="AX11514" s="61"/>
      <c r="AY11514" s="61"/>
      <c r="AZ11514" s="61"/>
      <c r="BA11514" s="61"/>
    </row>
    <row r="11515" spans="39:53" x14ac:dyDescent="0.2">
      <c r="AM11515" s="61"/>
      <c r="AN11515" s="61"/>
      <c r="AO11515" s="171"/>
      <c r="AP11515" s="61"/>
      <c r="AQ11515" s="61"/>
      <c r="AR11515" s="61"/>
      <c r="AS11515" s="61"/>
      <c r="AT11515" s="61"/>
      <c r="AU11515" s="61"/>
      <c r="AV11515" s="61"/>
      <c r="AW11515" s="61"/>
      <c r="AX11515" s="61"/>
      <c r="AY11515" s="61"/>
      <c r="AZ11515" s="61"/>
      <c r="BA11515" s="61"/>
    </row>
    <row r="11516" spans="39:53" x14ac:dyDescent="0.2">
      <c r="AM11516" s="61"/>
      <c r="AN11516" s="61"/>
      <c r="AO11516" s="171"/>
      <c r="AP11516" s="61"/>
      <c r="AQ11516" s="61"/>
      <c r="AR11516" s="61"/>
      <c r="AS11516" s="61"/>
      <c r="AT11516" s="61"/>
      <c r="AU11516" s="61"/>
      <c r="AV11516" s="61"/>
      <c r="AW11516" s="61"/>
      <c r="AX11516" s="61"/>
      <c r="AY11516" s="61"/>
      <c r="AZ11516" s="61"/>
      <c r="BA11516" s="61"/>
    </row>
    <row r="11517" spans="39:53" x14ac:dyDescent="0.2">
      <c r="AM11517" s="61"/>
      <c r="AN11517" s="61"/>
      <c r="AO11517" s="171"/>
      <c r="AP11517" s="61"/>
      <c r="AQ11517" s="61"/>
      <c r="AR11517" s="61"/>
      <c r="AS11517" s="61"/>
      <c r="AT11517" s="61"/>
      <c r="AU11517" s="61"/>
      <c r="AV11517" s="61"/>
      <c r="AW11517" s="61"/>
      <c r="AX11517" s="61"/>
      <c r="AY11517" s="61"/>
      <c r="AZ11517" s="61"/>
      <c r="BA11517" s="61"/>
    </row>
    <row r="11518" spans="39:53" x14ac:dyDescent="0.2">
      <c r="AM11518" s="61"/>
      <c r="AN11518" s="61"/>
      <c r="AO11518" s="171"/>
      <c r="AP11518" s="61"/>
      <c r="AQ11518" s="61"/>
      <c r="AR11518" s="61"/>
      <c r="AS11518" s="61"/>
      <c r="AT11518" s="61"/>
      <c r="AU11518" s="61"/>
      <c r="AV11518" s="61"/>
      <c r="AW11518" s="61"/>
      <c r="AX11518" s="61"/>
      <c r="AY11518" s="61"/>
      <c r="AZ11518" s="61"/>
      <c r="BA11518" s="61"/>
    </row>
    <row r="11519" spans="39:53" x14ac:dyDescent="0.2">
      <c r="AM11519" s="61"/>
      <c r="AN11519" s="61"/>
      <c r="AO11519" s="171"/>
      <c r="AP11519" s="61"/>
      <c r="AQ11519" s="61"/>
      <c r="AR11519" s="61"/>
      <c r="AS11519" s="61"/>
      <c r="AT11519" s="61"/>
      <c r="AU11519" s="61"/>
      <c r="AV11519" s="61"/>
      <c r="AW11519" s="61"/>
      <c r="AX11519" s="61"/>
      <c r="AY11519" s="61"/>
      <c r="AZ11519" s="61"/>
      <c r="BA11519" s="61"/>
    </row>
    <row r="11520" spans="39:53" x14ac:dyDescent="0.2">
      <c r="AM11520" s="61"/>
      <c r="AN11520" s="61"/>
      <c r="AO11520" s="171"/>
      <c r="AP11520" s="61"/>
      <c r="AQ11520" s="61"/>
      <c r="AR11520" s="61"/>
      <c r="AS11520" s="61"/>
      <c r="AT11520" s="61"/>
      <c r="AU11520" s="61"/>
      <c r="AV11520" s="61"/>
      <c r="AW11520" s="61"/>
      <c r="AX11520" s="61"/>
      <c r="AY11520" s="61"/>
      <c r="AZ11520" s="61"/>
      <c r="BA11520" s="61"/>
    </row>
    <row r="11521" spans="39:53" x14ac:dyDescent="0.2">
      <c r="AM11521" s="61"/>
      <c r="AN11521" s="61"/>
      <c r="AO11521" s="171"/>
      <c r="AP11521" s="61"/>
      <c r="AQ11521" s="61"/>
      <c r="AR11521" s="61"/>
      <c r="AS11521" s="61"/>
      <c r="AT11521" s="61"/>
      <c r="AU11521" s="61"/>
      <c r="AV11521" s="61"/>
      <c r="AW11521" s="61"/>
      <c r="AX11521" s="61"/>
      <c r="AY11521" s="61"/>
      <c r="AZ11521" s="61"/>
      <c r="BA11521" s="61"/>
    </row>
    <row r="11522" spans="39:53" x14ac:dyDescent="0.2">
      <c r="AM11522" s="61"/>
      <c r="AN11522" s="61"/>
      <c r="AO11522" s="171"/>
      <c r="AP11522" s="61"/>
      <c r="AQ11522" s="61"/>
      <c r="AR11522" s="61"/>
      <c r="AS11522" s="61"/>
      <c r="AT11522" s="61"/>
      <c r="AU11522" s="61"/>
      <c r="AV11522" s="61"/>
      <c r="AW11522" s="61"/>
      <c r="AX11522" s="61"/>
      <c r="AY11522" s="61"/>
      <c r="AZ11522" s="61"/>
      <c r="BA11522" s="61"/>
    </row>
    <row r="11523" spans="39:53" x14ac:dyDescent="0.2">
      <c r="AM11523" s="61"/>
      <c r="AN11523" s="61"/>
      <c r="AO11523" s="171"/>
      <c r="AP11523" s="61"/>
      <c r="AQ11523" s="61"/>
      <c r="AR11523" s="61"/>
      <c r="AS11523" s="61"/>
      <c r="AT11523" s="61"/>
      <c r="AU11523" s="61"/>
      <c r="AV11523" s="61"/>
      <c r="AW11523" s="61"/>
      <c r="AX11523" s="61"/>
      <c r="AY11523" s="61"/>
      <c r="AZ11523" s="61"/>
      <c r="BA11523" s="61"/>
    </row>
    <row r="11524" spans="39:53" x14ac:dyDescent="0.2">
      <c r="AM11524" s="61"/>
      <c r="AN11524" s="61"/>
      <c r="AO11524" s="171"/>
      <c r="AP11524" s="61"/>
      <c r="AQ11524" s="61"/>
      <c r="AR11524" s="61"/>
      <c r="AS11524" s="61"/>
      <c r="AT11524" s="61"/>
      <c r="AU11524" s="61"/>
      <c r="AV11524" s="61"/>
      <c r="AW11524" s="61"/>
      <c r="AX11524" s="61"/>
      <c r="AY11524" s="61"/>
      <c r="AZ11524" s="61"/>
      <c r="BA11524" s="61"/>
    </row>
    <row r="11525" spans="39:53" x14ac:dyDescent="0.2">
      <c r="AM11525" s="61"/>
      <c r="AN11525" s="61"/>
      <c r="AO11525" s="171"/>
      <c r="AP11525" s="61"/>
      <c r="AQ11525" s="61"/>
      <c r="AR11525" s="61"/>
      <c r="AS11525" s="61"/>
      <c r="AT11525" s="61"/>
      <c r="AU11525" s="61"/>
      <c r="AV11525" s="61"/>
      <c r="AW11525" s="61"/>
      <c r="AX11525" s="61"/>
      <c r="AY11525" s="61"/>
      <c r="AZ11525" s="61"/>
      <c r="BA11525" s="61"/>
    </row>
    <row r="11526" spans="39:53" x14ac:dyDescent="0.2">
      <c r="AM11526" s="61"/>
      <c r="AN11526" s="61"/>
      <c r="AO11526" s="171"/>
      <c r="AP11526" s="61"/>
      <c r="AQ11526" s="61"/>
      <c r="AR11526" s="61"/>
      <c r="AS11526" s="61"/>
      <c r="AT11526" s="61"/>
      <c r="AU11526" s="61"/>
      <c r="AV11526" s="61"/>
      <c r="AW11526" s="61"/>
      <c r="AX11526" s="61"/>
      <c r="AY11526" s="61"/>
      <c r="AZ11526" s="61"/>
      <c r="BA11526" s="61"/>
    </row>
    <row r="11527" spans="39:53" x14ac:dyDescent="0.2">
      <c r="AM11527" s="61"/>
      <c r="AN11527" s="61"/>
      <c r="AO11527" s="171"/>
      <c r="AP11527" s="61"/>
      <c r="AQ11527" s="61"/>
      <c r="AR11527" s="61"/>
      <c r="AS11527" s="61"/>
      <c r="AT11527" s="61"/>
      <c r="AU11527" s="61"/>
      <c r="AV11527" s="61"/>
      <c r="AW11527" s="61"/>
      <c r="AX11527" s="61"/>
      <c r="AY11527" s="61"/>
      <c r="AZ11527" s="61"/>
      <c r="BA11527" s="61"/>
    </row>
    <row r="11528" spans="39:53" x14ac:dyDescent="0.2">
      <c r="AM11528" s="61"/>
      <c r="AN11528" s="61"/>
      <c r="AO11528" s="171"/>
      <c r="AP11528" s="61"/>
      <c r="AQ11528" s="61"/>
      <c r="AR11528" s="61"/>
      <c r="AS11528" s="61"/>
      <c r="AT11528" s="61"/>
      <c r="AU11528" s="61"/>
      <c r="AV11528" s="61"/>
      <c r="AW11528" s="61"/>
      <c r="AX11528" s="61"/>
      <c r="AY11528" s="61"/>
      <c r="AZ11528" s="61"/>
      <c r="BA11528" s="61"/>
    </row>
    <row r="11529" spans="39:53" x14ac:dyDescent="0.2">
      <c r="AM11529" s="61"/>
      <c r="AN11529" s="61"/>
      <c r="AO11529" s="171"/>
      <c r="AP11529" s="61"/>
      <c r="AQ11529" s="61"/>
      <c r="AR11529" s="61"/>
      <c r="AS11529" s="61"/>
      <c r="AT11529" s="61"/>
      <c r="AU11529" s="61"/>
      <c r="AV11529" s="61"/>
      <c r="AW11529" s="61"/>
      <c r="AX11529" s="61"/>
      <c r="AY11529" s="61"/>
      <c r="AZ11529" s="61"/>
      <c r="BA11529" s="61"/>
    </row>
    <row r="11530" spans="39:53" x14ac:dyDescent="0.2">
      <c r="AM11530" s="61"/>
      <c r="AN11530" s="61"/>
      <c r="AO11530" s="171"/>
      <c r="AP11530" s="61"/>
      <c r="AQ11530" s="61"/>
      <c r="AR11530" s="61"/>
      <c r="AS11530" s="61"/>
      <c r="AT11530" s="61"/>
      <c r="AU11530" s="61"/>
      <c r="AV11530" s="61"/>
      <c r="AW11530" s="61"/>
      <c r="AX11530" s="61"/>
      <c r="AY11530" s="61"/>
      <c r="AZ11530" s="61"/>
      <c r="BA11530" s="61"/>
    </row>
    <row r="11531" spans="39:53" x14ac:dyDescent="0.2">
      <c r="AM11531" s="61"/>
      <c r="AN11531" s="61"/>
      <c r="AO11531" s="171"/>
      <c r="AP11531" s="61"/>
      <c r="AQ11531" s="61"/>
      <c r="AR11531" s="61"/>
      <c r="AS11531" s="61"/>
      <c r="AT11531" s="61"/>
      <c r="AU11531" s="61"/>
      <c r="AV11531" s="61"/>
      <c r="AW11531" s="61"/>
      <c r="AX11531" s="61"/>
      <c r="AY11531" s="61"/>
      <c r="AZ11531" s="61"/>
      <c r="BA11531" s="61"/>
    </row>
    <row r="11532" spans="39:53" x14ac:dyDescent="0.2">
      <c r="AM11532" s="61"/>
      <c r="AN11532" s="61"/>
      <c r="AO11532" s="171"/>
      <c r="AP11532" s="61"/>
      <c r="AQ11532" s="61"/>
      <c r="AR11532" s="61"/>
      <c r="AS11532" s="61"/>
      <c r="AT11532" s="61"/>
      <c r="AU11532" s="61"/>
      <c r="AV11532" s="61"/>
      <c r="AW11532" s="61"/>
      <c r="AX11532" s="61"/>
      <c r="AY11532" s="61"/>
      <c r="AZ11532" s="61"/>
      <c r="BA11532" s="61"/>
    </row>
    <row r="11533" spans="39:53" x14ac:dyDescent="0.2">
      <c r="AM11533" s="61"/>
      <c r="AN11533" s="61"/>
      <c r="AO11533" s="171"/>
      <c r="AP11533" s="61"/>
      <c r="AQ11533" s="61"/>
      <c r="AR11533" s="61"/>
      <c r="AS11533" s="61"/>
      <c r="AT11533" s="61"/>
      <c r="AU11533" s="61"/>
      <c r="AV11533" s="61"/>
      <c r="AW11533" s="61"/>
      <c r="AX11533" s="61"/>
      <c r="AY11533" s="61"/>
      <c r="AZ11533" s="61"/>
      <c r="BA11533" s="61"/>
    </row>
    <row r="11534" spans="39:53" x14ac:dyDescent="0.2">
      <c r="AM11534" s="61"/>
      <c r="AN11534" s="61"/>
      <c r="AO11534" s="171"/>
      <c r="AP11534" s="61"/>
      <c r="AQ11534" s="61"/>
      <c r="AR11534" s="61"/>
      <c r="AS11534" s="61"/>
      <c r="AT11534" s="61"/>
      <c r="AU11534" s="61"/>
      <c r="AV11534" s="61"/>
      <c r="AW11534" s="61"/>
      <c r="AX11534" s="61"/>
      <c r="AY11534" s="61"/>
      <c r="AZ11534" s="61"/>
      <c r="BA11534" s="61"/>
    </row>
    <row r="11535" spans="39:53" x14ac:dyDescent="0.2">
      <c r="AM11535" s="61"/>
      <c r="AN11535" s="61"/>
      <c r="AO11535" s="171"/>
      <c r="AP11535" s="61"/>
      <c r="AQ11535" s="61"/>
      <c r="AR11535" s="61"/>
      <c r="AS11535" s="61"/>
      <c r="AT11535" s="61"/>
      <c r="AU11535" s="61"/>
      <c r="AV11535" s="61"/>
      <c r="AW11535" s="61"/>
      <c r="AX11535" s="61"/>
      <c r="AY11535" s="61"/>
      <c r="AZ11535" s="61"/>
      <c r="BA11535" s="61"/>
    </row>
    <row r="11536" spans="39:53" x14ac:dyDescent="0.2">
      <c r="AM11536" s="61"/>
      <c r="AN11536" s="61"/>
      <c r="AO11536" s="171"/>
      <c r="AP11536" s="61"/>
      <c r="AQ11536" s="61"/>
      <c r="AR11536" s="61"/>
      <c r="AS11536" s="61"/>
      <c r="AT11536" s="61"/>
      <c r="AU11536" s="61"/>
      <c r="AV11536" s="61"/>
      <c r="AW11536" s="61"/>
      <c r="AX11536" s="61"/>
      <c r="AY11536" s="61"/>
      <c r="AZ11536" s="61"/>
      <c r="BA11536" s="61"/>
    </row>
    <row r="11537" spans="39:53" x14ac:dyDescent="0.2">
      <c r="AM11537" s="61"/>
      <c r="AN11537" s="61"/>
      <c r="AO11537" s="171"/>
      <c r="AP11537" s="61"/>
      <c r="AQ11537" s="61"/>
      <c r="AR11537" s="61"/>
      <c r="AS11537" s="61"/>
      <c r="AT11537" s="61"/>
      <c r="AU11537" s="61"/>
      <c r="AV11537" s="61"/>
      <c r="AW11537" s="61"/>
      <c r="AX11537" s="61"/>
      <c r="AY11537" s="61"/>
      <c r="AZ11537" s="61"/>
      <c r="BA11537" s="61"/>
    </row>
    <row r="11538" spans="39:53" x14ac:dyDescent="0.2">
      <c r="AM11538" s="61"/>
      <c r="AN11538" s="61"/>
      <c r="AO11538" s="171"/>
      <c r="AP11538" s="61"/>
      <c r="AQ11538" s="61"/>
      <c r="AR11538" s="61"/>
      <c r="AS11538" s="61"/>
      <c r="AT11538" s="61"/>
      <c r="AU11538" s="61"/>
      <c r="AV11538" s="61"/>
      <c r="AW11538" s="61"/>
      <c r="AX11538" s="61"/>
      <c r="AY11538" s="61"/>
      <c r="AZ11538" s="61"/>
      <c r="BA11538" s="61"/>
    </row>
    <row r="11539" spans="39:53" x14ac:dyDescent="0.2">
      <c r="AM11539" s="61"/>
      <c r="AN11539" s="61"/>
      <c r="AO11539" s="171"/>
      <c r="AP11539" s="61"/>
      <c r="AQ11539" s="61"/>
      <c r="AR11539" s="61"/>
      <c r="AS11539" s="61"/>
      <c r="AT11539" s="61"/>
      <c r="AU11539" s="61"/>
      <c r="AV11539" s="61"/>
      <c r="AW11539" s="61"/>
      <c r="AX11539" s="61"/>
      <c r="AY11539" s="61"/>
      <c r="AZ11539" s="61"/>
      <c r="BA11539" s="61"/>
    </row>
    <row r="11540" spans="39:53" x14ac:dyDescent="0.2">
      <c r="AM11540" s="61"/>
      <c r="AN11540" s="61"/>
      <c r="AO11540" s="171"/>
      <c r="AP11540" s="61"/>
      <c r="AQ11540" s="61"/>
      <c r="AR11540" s="61"/>
      <c r="AS11540" s="61"/>
      <c r="AT11540" s="61"/>
      <c r="AU11540" s="61"/>
      <c r="AV11540" s="61"/>
      <c r="AW11540" s="61"/>
      <c r="AX11540" s="61"/>
      <c r="AY11540" s="61"/>
      <c r="AZ11540" s="61"/>
      <c r="BA11540" s="61"/>
    </row>
    <row r="11541" spans="39:53" x14ac:dyDescent="0.2">
      <c r="AM11541" s="61"/>
      <c r="AN11541" s="61"/>
      <c r="AO11541" s="171"/>
      <c r="AP11541" s="61"/>
      <c r="AQ11541" s="61"/>
      <c r="AR11541" s="61"/>
      <c r="AS11541" s="61"/>
      <c r="AT11541" s="61"/>
      <c r="AU11541" s="61"/>
      <c r="AV11541" s="61"/>
      <c r="AW11541" s="61"/>
      <c r="AX11541" s="61"/>
      <c r="AY11541" s="61"/>
      <c r="AZ11541" s="61"/>
      <c r="BA11541" s="61"/>
    </row>
    <row r="11542" spans="39:53" x14ac:dyDescent="0.2">
      <c r="AM11542" s="61"/>
      <c r="AN11542" s="61"/>
      <c r="AO11542" s="171"/>
      <c r="AP11542" s="61"/>
      <c r="AQ11542" s="61"/>
      <c r="AR11542" s="61"/>
      <c r="AS11542" s="61"/>
      <c r="AT11542" s="61"/>
      <c r="AU11542" s="61"/>
      <c r="AV11542" s="61"/>
      <c r="AW11542" s="61"/>
      <c r="AX11542" s="61"/>
      <c r="AY11542" s="61"/>
      <c r="AZ11542" s="61"/>
      <c r="BA11542" s="61"/>
    </row>
    <row r="11543" spans="39:53" x14ac:dyDescent="0.2">
      <c r="AM11543" s="61"/>
      <c r="AN11543" s="61"/>
      <c r="AO11543" s="171"/>
      <c r="AP11543" s="61"/>
      <c r="AQ11543" s="61"/>
      <c r="AR11543" s="61"/>
      <c r="AS11543" s="61"/>
      <c r="AT11543" s="61"/>
      <c r="AU11543" s="61"/>
      <c r="AV11543" s="61"/>
      <c r="AW11543" s="61"/>
      <c r="AX11543" s="61"/>
      <c r="AY11543" s="61"/>
      <c r="AZ11543" s="61"/>
      <c r="BA11543" s="61"/>
    </row>
    <row r="11544" spans="39:53" x14ac:dyDescent="0.2">
      <c r="AM11544" s="61"/>
      <c r="AN11544" s="61"/>
      <c r="AO11544" s="171"/>
      <c r="AP11544" s="61"/>
      <c r="AQ11544" s="61"/>
      <c r="AR11544" s="61"/>
      <c r="AS11544" s="61"/>
      <c r="AT11544" s="61"/>
      <c r="AU11544" s="61"/>
      <c r="AV11544" s="61"/>
      <c r="AW11544" s="61"/>
      <c r="AX11544" s="61"/>
      <c r="AY11544" s="61"/>
      <c r="AZ11544" s="61"/>
      <c r="BA11544" s="61"/>
    </row>
    <row r="11545" spans="39:53" x14ac:dyDescent="0.2">
      <c r="AM11545" s="61"/>
      <c r="AN11545" s="61"/>
      <c r="AO11545" s="171"/>
      <c r="AP11545" s="61"/>
      <c r="AQ11545" s="61"/>
      <c r="AR11545" s="61"/>
      <c r="AS11545" s="61"/>
      <c r="AT11545" s="61"/>
      <c r="AU11545" s="61"/>
      <c r="AV11545" s="61"/>
      <c r="AW11545" s="61"/>
      <c r="AX11545" s="61"/>
      <c r="AY11545" s="61"/>
      <c r="AZ11545" s="61"/>
      <c r="BA11545" s="61"/>
    </row>
    <row r="11546" spans="39:53" x14ac:dyDescent="0.2">
      <c r="AM11546" s="61"/>
      <c r="AN11546" s="61"/>
      <c r="AO11546" s="171"/>
      <c r="AP11546" s="61"/>
      <c r="AQ11546" s="61"/>
      <c r="AR11546" s="61"/>
      <c r="AS11546" s="61"/>
      <c r="AT11546" s="61"/>
      <c r="AU11546" s="61"/>
      <c r="AV11546" s="61"/>
      <c r="AW11546" s="61"/>
      <c r="AX11546" s="61"/>
      <c r="AY11546" s="61"/>
      <c r="AZ11546" s="61"/>
      <c r="BA11546" s="61"/>
    </row>
    <row r="11547" spans="39:53" x14ac:dyDescent="0.2">
      <c r="AM11547" s="61"/>
      <c r="AN11547" s="61"/>
      <c r="AO11547" s="171"/>
      <c r="AP11547" s="61"/>
      <c r="AQ11547" s="61"/>
      <c r="AR11547" s="61"/>
      <c r="AS11547" s="61"/>
      <c r="AT11547" s="61"/>
      <c r="AU11547" s="61"/>
      <c r="AV11547" s="61"/>
      <c r="AW11547" s="61"/>
      <c r="AX11547" s="61"/>
      <c r="AY11547" s="61"/>
      <c r="AZ11547" s="61"/>
      <c r="BA11547" s="61"/>
    </row>
    <row r="11548" spans="39:53" x14ac:dyDescent="0.2">
      <c r="AM11548" s="61"/>
      <c r="AN11548" s="61"/>
      <c r="AO11548" s="171"/>
      <c r="AP11548" s="61"/>
      <c r="AQ11548" s="61"/>
      <c r="AR11548" s="61"/>
      <c r="AS11548" s="61"/>
      <c r="AT11548" s="61"/>
      <c r="AU11548" s="61"/>
      <c r="AV11548" s="61"/>
      <c r="AW11548" s="61"/>
      <c r="AX11548" s="61"/>
      <c r="AY11548" s="61"/>
      <c r="AZ11548" s="61"/>
      <c r="BA11548" s="61"/>
    </row>
    <row r="11549" spans="39:53" x14ac:dyDescent="0.2">
      <c r="AM11549" s="61"/>
      <c r="AN11549" s="61"/>
      <c r="AO11549" s="171"/>
      <c r="AP11549" s="61"/>
      <c r="AQ11549" s="61"/>
      <c r="AR11549" s="61"/>
      <c r="AS11549" s="61"/>
      <c r="AT11549" s="61"/>
      <c r="AU11549" s="61"/>
      <c r="AV11549" s="61"/>
      <c r="AW11549" s="61"/>
      <c r="AX11549" s="61"/>
      <c r="AY11549" s="61"/>
      <c r="AZ11549" s="61"/>
      <c r="BA11549" s="61"/>
    </row>
    <row r="11550" spans="39:53" x14ac:dyDescent="0.2">
      <c r="AM11550" s="61"/>
      <c r="AN11550" s="61"/>
      <c r="AO11550" s="171"/>
      <c r="AP11550" s="61"/>
      <c r="AQ11550" s="61"/>
      <c r="AR11550" s="61"/>
      <c r="AS11550" s="61"/>
      <c r="AT11550" s="61"/>
      <c r="AU11550" s="61"/>
      <c r="AV11550" s="61"/>
      <c r="AW11550" s="61"/>
      <c r="AX11550" s="61"/>
      <c r="AY11550" s="61"/>
      <c r="AZ11550" s="61"/>
      <c r="BA11550" s="61"/>
    </row>
    <row r="11551" spans="39:53" x14ac:dyDescent="0.2">
      <c r="AM11551" s="61"/>
      <c r="AN11551" s="61"/>
      <c r="AO11551" s="171"/>
      <c r="AP11551" s="61"/>
      <c r="AQ11551" s="61"/>
      <c r="AR11551" s="61"/>
      <c r="AS11551" s="61"/>
      <c r="AT11551" s="61"/>
      <c r="AU11551" s="61"/>
      <c r="AV11551" s="61"/>
      <c r="AW11551" s="61"/>
      <c r="AX11551" s="61"/>
      <c r="AY11551" s="61"/>
      <c r="AZ11551" s="61"/>
      <c r="BA11551" s="61"/>
    </row>
    <row r="11552" spans="39:53" x14ac:dyDescent="0.2">
      <c r="AM11552" s="61"/>
      <c r="AN11552" s="61"/>
      <c r="AO11552" s="171"/>
      <c r="AP11552" s="61"/>
      <c r="AQ11552" s="61"/>
      <c r="AR11552" s="61"/>
      <c r="AS11552" s="61"/>
      <c r="AT11552" s="61"/>
      <c r="AU11552" s="61"/>
      <c r="AV11552" s="61"/>
      <c r="AW11552" s="61"/>
      <c r="AX11552" s="61"/>
      <c r="AY11552" s="61"/>
      <c r="AZ11552" s="61"/>
      <c r="BA11552" s="61"/>
    </row>
    <row r="11553" spans="39:53" x14ac:dyDescent="0.2">
      <c r="AM11553" s="61"/>
      <c r="AN11553" s="61"/>
      <c r="AO11553" s="171"/>
      <c r="AP11553" s="61"/>
      <c r="AQ11553" s="61"/>
      <c r="AR11553" s="61"/>
      <c r="AS11553" s="61"/>
      <c r="AT11553" s="61"/>
      <c r="AU11553" s="61"/>
      <c r="AV11553" s="61"/>
      <c r="AW11553" s="61"/>
      <c r="AX11553" s="61"/>
      <c r="AY11553" s="61"/>
      <c r="AZ11553" s="61"/>
      <c r="BA11553" s="61"/>
    </row>
    <row r="11554" spans="39:53" x14ac:dyDescent="0.2">
      <c r="AM11554" s="61"/>
      <c r="AN11554" s="61"/>
      <c r="AO11554" s="171"/>
      <c r="AP11554" s="61"/>
      <c r="AQ11554" s="61"/>
      <c r="AR11554" s="61"/>
      <c r="AS11554" s="61"/>
      <c r="AT11554" s="61"/>
      <c r="AU11554" s="61"/>
      <c r="AV11554" s="61"/>
      <c r="AW11554" s="61"/>
      <c r="AX11554" s="61"/>
      <c r="AY11554" s="61"/>
      <c r="AZ11554" s="61"/>
      <c r="BA11554" s="61"/>
    </row>
    <row r="11555" spans="39:53" x14ac:dyDescent="0.2">
      <c r="AM11555" s="61"/>
      <c r="AN11555" s="61"/>
      <c r="AO11555" s="171"/>
      <c r="AP11555" s="61"/>
      <c r="AQ11555" s="61"/>
      <c r="AR11555" s="61"/>
      <c r="AS11555" s="61"/>
      <c r="AT11555" s="61"/>
      <c r="AU11555" s="61"/>
      <c r="AV11555" s="61"/>
      <c r="AW11555" s="61"/>
      <c r="AX11555" s="61"/>
      <c r="AY11555" s="61"/>
      <c r="AZ11555" s="61"/>
      <c r="BA11555" s="61"/>
    </row>
    <row r="11556" spans="39:53" x14ac:dyDescent="0.2">
      <c r="AM11556" s="61"/>
      <c r="AN11556" s="61"/>
      <c r="AO11556" s="171"/>
      <c r="AP11556" s="61"/>
      <c r="AQ11556" s="61"/>
      <c r="AR11556" s="61"/>
      <c r="AS11556" s="61"/>
      <c r="AT11556" s="61"/>
      <c r="AU11556" s="61"/>
      <c r="AV11556" s="61"/>
      <c r="AW11556" s="61"/>
      <c r="AX11556" s="61"/>
      <c r="AY11556" s="61"/>
      <c r="AZ11556" s="61"/>
      <c r="BA11556" s="61"/>
    </row>
    <row r="11557" spans="39:53" x14ac:dyDescent="0.2">
      <c r="AM11557" s="61"/>
      <c r="AN11557" s="61"/>
      <c r="AO11557" s="171"/>
      <c r="AP11557" s="61"/>
      <c r="AQ11557" s="61"/>
      <c r="AR11557" s="61"/>
      <c r="AS11557" s="61"/>
      <c r="AT11557" s="61"/>
      <c r="AU11557" s="61"/>
      <c r="AV11557" s="61"/>
      <c r="AW11557" s="61"/>
      <c r="AX11557" s="61"/>
      <c r="AY11557" s="61"/>
      <c r="AZ11557" s="61"/>
      <c r="BA11557" s="61"/>
    </row>
    <row r="11558" spans="39:53" x14ac:dyDescent="0.2">
      <c r="AM11558" s="61"/>
      <c r="AN11558" s="61"/>
      <c r="AO11558" s="171"/>
      <c r="AP11558" s="61"/>
      <c r="AQ11558" s="61"/>
      <c r="AR11558" s="61"/>
      <c r="AS11558" s="61"/>
      <c r="AT11558" s="61"/>
      <c r="AU11558" s="61"/>
      <c r="AV11558" s="61"/>
      <c r="AW11558" s="61"/>
      <c r="AX11558" s="61"/>
      <c r="AY11558" s="61"/>
      <c r="AZ11558" s="61"/>
      <c r="BA11558" s="61"/>
    </row>
    <row r="11559" spans="39:53" x14ac:dyDescent="0.2">
      <c r="AM11559" s="61"/>
      <c r="AN11559" s="61"/>
      <c r="AO11559" s="171"/>
      <c r="AP11559" s="61"/>
      <c r="AQ11559" s="61"/>
      <c r="AR11559" s="61"/>
      <c r="AS11559" s="61"/>
      <c r="AT11559" s="61"/>
      <c r="AU11559" s="61"/>
      <c r="AV11559" s="61"/>
      <c r="AW11559" s="61"/>
      <c r="AX11559" s="61"/>
      <c r="AY11559" s="61"/>
      <c r="AZ11559" s="61"/>
      <c r="BA11559" s="61"/>
    </row>
    <row r="11560" spans="39:53" x14ac:dyDescent="0.2">
      <c r="AM11560" s="61"/>
      <c r="AN11560" s="61"/>
      <c r="AO11560" s="171"/>
      <c r="AP11560" s="61"/>
      <c r="AQ11560" s="61"/>
      <c r="AR11560" s="61"/>
      <c r="AS11560" s="61"/>
      <c r="AT11560" s="61"/>
      <c r="AU11560" s="61"/>
      <c r="AV11560" s="61"/>
      <c r="AW11560" s="61"/>
      <c r="AX11560" s="61"/>
      <c r="AY11560" s="61"/>
      <c r="AZ11560" s="61"/>
      <c r="BA11560" s="61"/>
    </row>
    <row r="11561" spans="39:53" x14ac:dyDescent="0.2">
      <c r="AM11561" s="61"/>
      <c r="AN11561" s="61"/>
      <c r="AO11561" s="171"/>
      <c r="AP11561" s="61"/>
      <c r="AQ11561" s="61"/>
      <c r="AR11561" s="61"/>
      <c r="AS11561" s="61"/>
      <c r="AT11561" s="61"/>
      <c r="AU11561" s="61"/>
      <c r="AV11561" s="61"/>
      <c r="AW11561" s="61"/>
      <c r="AX11561" s="61"/>
      <c r="AY11561" s="61"/>
      <c r="AZ11561" s="61"/>
      <c r="BA11561" s="61"/>
    </row>
    <row r="11562" spans="39:53" x14ac:dyDescent="0.2">
      <c r="AM11562" s="61"/>
      <c r="AN11562" s="61"/>
      <c r="AO11562" s="171"/>
      <c r="AP11562" s="61"/>
      <c r="AQ11562" s="61"/>
      <c r="AR11562" s="61"/>
      <c r="AS11562" s="61"/>
      <c r="AT11562" s="61"/>
      <c r="AU11562" s="61"/>
      <c r="AV11562" s="61"/>
      <c r="AW11562" s="61"/>
      <c r="AX11562" s="61"/>
      <c r="AY11562" s="61"/>
      <c r="AZ11562" s="61"/>
      <c r="BA11562" s="61"/>
    </row>
    <row r="11563" spans="39:53" x14ac:dyDescent="0.2">
      <c r="AM11563" s="61"/>
      <c r="AN11563" s="61"/>
      <c r="AO11563" s="171"/>
      <c r="AP11563" s="61"/>
      <c r="AQ11563" s="61"/>
      <c r="AR11563" s="61"/>
      <c r="AS11563" s="61"/>
      <c r="AT11563" s="61"/>
      <c r="AU11563" s="61"/>
      <c r="AV11563" s="61"/>
      <c r="AW11563" s="61"/>
      <c r="AX11563" s="61"/>
      <c r="AY11563" s="61"/>
      <c r="AZ11563" s="61"/>
      <c r="BA11563" s="61"/>
    </row>
    <row r="11564" spans="39:53" x14ac:dyDescent="0.2">
      <c r="AM11564" s="61"/>
      <c r="AN11564" s="61"/>
      <c r="AO11564" s="171"/>
      <c r="AP11564" s="61"/>
      <c r="AQ11564" s="61"/>
      <c r="AR11564" s="61"/>
      <c r="AS11564" s="61"/>
      <c r="AT11564" s="61"/>
      <c r="AU11564" s="61"/>
      <c r="AV11564" s="61"/>
      <c r="AW11564" s="61"/>
      <c r="AX11564" s="61"/>
      <c r="AY11564" s="61"/>
      <c r="AZ11564" s="61"/>
      <c r="BA11564" s="61"/>
    </row>
    <row r="11565" spans="39:53" x14ac:dyDescent="0.2">
      <c r="AM11565" s="61"/>
      <c r="AN11565" s="61"/>
      <c r="AO11565" s="171"/>
      <c r="AP11565" s="61"/>
      <c r="AQ11565" s="61"/>
      <c r="AR11565" s="61"/>
      <c r="AS11565" s="61"/>
      <c r="AT11565" s="61"/>
      <c r="AU11565" s="61"/>
      <c r="AV11565" s="61"/>
      <c r="AW11565" s="61"/>
      <c r="AX11565" s="61"/>
      <c r="AY11565" s="61"/>
      <c r="AZ11565" s="61"/>
      <c r="BA11565" s="61"/>
    </row>
    <row r="11566" spans="39:53" x14ac:dyDescent="0.2">
      <c r="AM11566" s="61"/>
      <c r="AN11566" s="61"/>
      <c r="AO11566" s="171"/>
      <c r="AP11566" s="61"/>
      <c r="AQ11566" s="61"/>
      <c r="AR11566" s="61"/>
      <c r="AS11566" s="61"/>
      <c r="AT11566" s="61"/>
      <c r="AU11566" s="61"/>
      <c r="AV11566" s="61"/>
      <c r="AW11566" s="61"/>
      <c r="AX11566" s="61"/>
      <c r="AY11566" s="61"/>
      <c r="AZ11566" s="61"/>
      <c r="BA11566" s="61"/>
    </row>
    <row r="11567" spans="39:53" x14ac:dyDescent="0.2">
      <c r="AM11567" s="61"/>
      <c r="AN11567" s="61"/>
      <c r="AO11567" s="171"/>
      <c r="AP11567" s="61"/>
      <c r="AQ11567" s="61"/>
      <c r="AR11567" s="61"/>
      <c r="AS11567" s="61"/>
      <c r="AT11567" s="61"/>
      <c r="AU11567" s="61"/>
      <c r="AV11567" s="61"/>
      <c r="AW11567" s="61"/>
      <c r="AX11567" s="61"/>
      <c r="AY11567" s="61"/>
      <c r="AZ11567" s="61"/>
      <c r="BA11567" s="61"/>
    </row>
    <row r="11568" spans="39:53" x14ac:dyDescent="0.2">
      <c r="AM11568" s="61"/>
      <c r="AN11568" s="61"/>
      <c r="AO11568" s="171"/>
      <c r="AP11568" s="61"/>
      <c r="AQ11568" s="61"/>
      <c r="AR11568" s="61"/>
      <c r="AS11568" s="61"/>
      <c r="AT11568" s="61"/>
      <c r="AU11568" s="61"/>
      <c r="AV11568" s="61"/>
      <c r="AW11568" s="61"/>
      <c r="AX11568" s="61"/>
      <c r="AY11568" s="61"/>
      <c r="AZ11568" s="61"/>
      <c r="BA11568" s="61"/>
    </row>
    <row r="11569" spans="39:53" x14ac:dyDescent="0.2">
      <c r="AM11569" s="61"/>
      <c r="AN11569" s="61"/>
      <c r="AO11569" s="171"/>
      <c r="AP11569" s="61"/>
      <c r="AQ11569" s="61"/>
      <c r="AR11569" s="61"/>
      <c r="AS11569" s="61"/>
      <c r="AT11569" s="61"/>
      <c r="AU11569" s="61"/>
      <c r="AV11569" s="61"/>
      <c r="AW11569" s="61"/>
      <c r="AX11569" s="61"/>
      <c r="AY11569" s="61"/>
      <c r="AZ11569" s="61"/>
      <c r="BA11569" s="61"/>
    </row>
    <row r="11570" spans="39:53" x14ac:dyDescent="0.2">
      <c r="AM11570" s="61"/>
      <c r="AN11570" s="61"/>
      <c r="AO11570" s="171"/>
      <c r="AP11570" s="61"/>
      <c r="AQ11570" s="61"/>
      <c r="AR11570" s="61"/>
      <c r="AS11570" s="61"/>
      <c r="AT11570" s="61"/>
      <c r="AU11570" s="61"/>
      <c r="AV11570" s="61"/>
      <c r="AW11570" s="61"/>
      <c r="AX11570" s="61"/>
      <c r="AY11570" s="61"/>
      <c r="AZ11570" s="61"/>
      <c r="BA11570" s="61"/>
    </row>
    <row r="11571" spans="39:53" x14ac:dyDescent="0.2">
      <c r="AM11571" s="61"/>
      <c r="AN11571" s="61"/>
      <c r="AO11571" s="171"/>
      <c r="AP11571" s="61"/>
      <c r="AQ11571" s="61"/>
      <c r="AR11571" s="61"/>
      <c r="AS11571" s="61"/>
      <c r="AT11571" s="61"/>
      <c r="AU11571" s="61"/>
      <c r="AV11571" s="61"/>
      <c r="AW11571" s="61"/>
      <c r="AX11571" s="61"/>
      <c r="AY11571" s="61"/>
      <c r="AZ11571" s="61"/>
      <c r="BA11571" s="61"/>
    </row>
    <row r="11572" spans="39:53" x14ac:dyDescent="0.2">
      <c r="AM11572" s="61"/>
      <c r="AN11572" s="61"/>
      <c r="AO11572" s="171"/>
      <c r="AP11572" s="61"/>
      <c r="AQ11572" s="61"/>
      <c r="AR11572" s="61"/>
      <c r="AS11572" s="61"/>
      <c r="AT11572" s="61"/>
      <c r="AU11572" s="61"/>
      <c r="AV11572" s="61"/>
      <c r="AW11572" s="61"/>
      <c r="AX11572" s="61"/>
      <c r="AY11572" s="61"/>
      <c r="AZ11572" s="61"/>
      <c r="BA11572" s="61"/>
    </row>
    <row r="11573" spans="39:53" x14ac:dyDescent="0.2">
      <c r="AM11573" s="61"/>
      <c r="AN11573" s="61"/>
      <c r="AO11573" s="171"/>
      <c r="AP11573" s="61"/>
      <c r="AQ11573" s="61"/>
      <c r="AR11573" s="61"/>
      <c r="AS11573" s="61"/>
      <c r="AT11573" s="61"/>
      <c r="AU11573" s="61"/>
      <c r="AV11573" s="61"/>
      <c r="AW11573" s="61"/>
      <c r="AX11573" s="61"/>
      <c r="AY11573" s="61"/>
      <c r="AZ11573" s="61"/>
      <c r="BA11573" s="61"/>
    </row>
    <row r="11574" spans="39:53" x14ac:dyDescent="0.2">
      <c r="AM11574" s="61"/>
      <c r="AN11574" s="61"/>
      <c r="AO11574" s="171"/>
      <c r="AP11574" s="61"/>
      <c r="AQ11574" s="61"/>
      <c r="AR11574" s="61"/>
      <c r="AS11574" s="61"/>
      <c r="AT11574" s="61"/>
      <c r="AU11574" s="61"/>
      <c r="AV11574" s="61"/>
      <c r="AW11574" s="61"/>
      <c r="AX11574" s="61"/>
      <c r="AY11574" s="61"/>
      <c r="AZ11574" s="61"/>
      <c r="BA11574" s="61"/>
    </row>
    <row r="11575" spans="39:53" x14ac:dyDescent="0.2">
      <c r="AM11575" s="61"/>
      <c r="AN11575" s="61"/>
      <c r="AO11575" s="171"/>
      <c r="AP11575" s="61"/>
      <c r="AQ11575" s="61"/>
      <c r="AR11575" s="61"/>
      <c r="AS11575" s="61"/>
      <c r="AT11575" s="61"/>
      <c r="AU11575" s="61"/>
      <c r="AV11575" s="61"/>
      <c r="AW11575" s="61"/>
      <c r="AX11575" s="61"/>
      <c r="AY11575" s="61"/>
      <c r="AZ11575" s="61"/>
      <c r="BA11575" s="61"/>
    </row>
    <row r="11576" spans="39:53" x14ac:dyDescent="0.2">
      <c r="AM11576" s="61"/>
      <c r="AN11576" s="61"/>
      <c r="AO11576" s="171"/>
      <c r="AP11576" s="61"/>
      <c r="AQ11576" s="61"/>
      <c r="AR11576" s="61"/>
      <c r="AS11576" s="61"/>
      <c r="AT11576" s="61"/>
      <c r="AU11576" s="61"/>
      <c r="AV11576" s="61"/>
      <c r="AW11576" s="61"/>
      <c r="AX11576" s="61"/>
      <c r="AY11576" s="61"/>
      <c r="AZ11576" s="61"/>
      <c r="BA11576" s="61"/>
    </row>
    <row r="11577" spans="39:53" x14ac:dyDescent="0.2">
      <c r="AM11577" s="61"/>
      <c r="AN11577" s="61"/>
      <c r="AO11577" s="171"/>
      <c r="AP11577" s="61"/>
      <c r="AQ11577" s="61"/>
      <c r="AR11577" s="61"/>
      <c r="AS11577" s="61"/>
      <c r="AT11577" s="61"/>
      <c r="AU11577" s="61"/>
      <c r="AV11577" s="61"/>
      <c r="AW11577" s="61"/>
      <c r="AX11577" s="61"/>
      <c r="AY11577" s="61"/>
      <c r="AZ11577" s="61"/>
      <c r="BA11577" s="61"/>
    </row>
    <row r="11578" spans="39:53" x14ac:dyDescent="0.2">
      <c r="AM11578" s="61"/>
      <c r="AN11578" s="61"/>
      <c r="AO11578" s="171"/>
      <c r="AP11578" s="61"/>
      <c r="AQ11578" s="61"/>
      <c r="AR11578" s="61"/>
      <c r="AS11578" s="61"/>
      <c r="AT11578" s="61"/>
      <c r="AU11578" s="61"/>
      <c r="AV11578" s="61"/>
      <c r="AW11578" s="61"/>
      <c r="AX11578" s="61"/>
      <c r="AY11578" s="61"/>
      <c r="AZ11578" s="61"/>
      <c r="BA11578" s="61"/>
    </row>
    <row r="11579" spans="39:53" x14ac:dyDescent="0.2">
      <c r="AM11579" s="61"/>
      <c r="AN11579" s="61"/>
      <c r="AO11579" s="171"/>
      <c r="AP11579" s="61"/>
      <c r="AQ11579" s="61"/>
      <c r="AR11579" s="61"/>
      <c r="AS11579" s="61"/>
      <c r="AT11579" s="61"/>
      <c r="AU11579" s="61"/>
      <c r="AV11579" s="61"/>
      <c r="AW11579" s="61"/>
      <c r="AX11579" s="61"/>
      <c r="AY11579" s="61"/>
      <c r="AZ11579" s="61"/>
      <c r="BA11579" s="61"/>
    </row>
    <row r="11580" spans="39:53" x14ac:dyDescent="0.2">
      <c r="AM11580" s="61"/>
      <c r="AN11580" s="61"/>
      <c r="AO11580" s="171"/>
      <c r="AP11580" s="61"/>
      <c r="AQ11580" s="61"/>
      <c r="AR11580" s="61"/>
      <c r="AS11580" s="61"/>
      <c r="AT11580" s="61"/>
      <c r="AU11580" s="61"/>
      <c r="AV11580" s="61"/>
      <c r="AW11580" s="61"/>
      <c r="AX11580" s="61"/>
      <c r="AY11580" s="61"/>
      <c r="AZ11580" s="61"/>
      <c r="BA11580" s="61"/>
    </row>
    <row r="11581" spans="39:53" x14ac:dyDescent="0.2">
      <c r="AM11581" s="61"/>
      <c r="AN11581" s="61"/>
      <c r="AO11581" s="171"/>
      <c r="AP11581" s="61"/>
      <c r="AQ11581" s="61"/>
      <c r="AR11581" s="61"/>
      <c r="AS11581" s="61"/>
      <c r="AT11581" s="61"/>
      <c r="AU11581" s="61"/>
      <c r="AV11581" s="61"/>
      <c r="AW11581" s="61"/>
      <c r="AX11581" s="61"/>
      <c r="AY11581" s="61"/>
      <c r="AZ11581" s="61"/>
      <c r="BA11581" s="61"/>
    </row>
    <row r="11582" spans="39:53" x14ac:dyDescent="0.2">
      <c r="AM11582" s="61"/>
      <c r="AN11582" s="61"/>
      <c r="AO11582" s="171"/>
      <c r="AP11582" s="61"/>
      <c r="AQ11582" s="61"/>
      <c r="AR11582" s="61"/>
      <c r="AS11582" s="61"/>
      <c r="AT11582" s="61"/>
      <c r="AU11582" s="61"/>
      <c r="AV11582" s="61"/>
      <c r="AW11582" s="61"/>
      <c r="AX11582" s="61"/>
      <c r="AY11582" s="61"/>
      <c r="AZ11582" s="61"/>
      <c r="BA11582" s="61"/>
    </row>
    <row r="11583" spans="39:53" x14ac:dyDescent="0.2">
      <c r="AM11583" s="61"/>
      <c r="AN11583" s="61"/>
      <c r="AO11583" s="171"/>
      <c r="AP11583" s="61"/>
      <c r="AQ11583" s="61"/>
      <c r="AR11583" s="61"/>
      <c r="AS11583" s="61"/>
      <c r="AT11583" s="61"/>
      <c r="AU11583" s="61"/>
      <c r="AV11583" s="61"/>
      <c r="AW11583" s="61"/>
      <c r="AX11583" s="61"/>
      <c r="AY11583" s="61"/>
      <c r="AZ11583" s="61"/>
      <c r="BA11583" s="61"/>
    </row>
    <row r="11584" spans="39:53" x14ac:dyDescent="0.2">
      <c r="AM11584" s="61"/>
      <c r="AN11584" s="61"/>
      <c r="AO11584" s="171"/>
      <c r="AP11584" s="61"/>
      <c r="AQ11584" s="61"/>
      <c r="AR11584" s="61"/>
      <c r="AS11584" s="61"/>
      <c r="AT11584" s="61"/>
      <c r="AU11584" s="61"/>
      <c r="AV11584" s="61"/>
      <c r="AW11584" s="61"/>
      <c r="AX11584" s="61"/>
      <c r="AY11584" s="61"/>
      <c r="AZ11584" s="61"/>
      <c r="BA11584" s="61"/>
    </row>
    <row r="11585" spans="39:53" x14ac:dyDescent="0.2">
      <c r="AM11585" s="61"/>
      <c r="AN11585" s="61"/>
      <c r="AO11585" s="171"/>
      <c r="AP11585" s="61"/>
      <c r="AQ11585" s="61"/>
      <c r="AR11585" s="61"/>
      <c r="AS11585" s="61"/>
      <c r="AT11585" s="61"/>
      <c r="AU11585" s="61"/>
      <c r="AV11585" s="61"/>
      <c r="AW11585" s="61"/>
      <c r="AX11585" s="61"/>
      <c r="AY11585" s="61"/>
      <c r="AZ11585" s="61"/>
      <c r="BA11585" s="61"/>
    </row>
    <row r="11586" spans="39:53" x14ac:dyDescent="0.2">
      <c r="AM11586" s="61"/>
      <c r="AN11586" s="61"/>
      <c r="AO11586" s="171"/>
      <c r="AP11586" s="61"/>
      <c r="AQ11586" s="61"/>
      <c r="AR11586" s="61"/>
      <c r="AS11586" s="61"/>
      <c r="AT11586" s="61"/>
      <c r="AU11586" s="61"/>
      <c r="AV11586" s="61"/>
      <c r="AW11586" s="61"/>
      <c r="AX11586" s="61"/>
      <c r="AY11586" s="61"/>
      <c r="AZ11586" s="61"/>
      <c r="BA11586" s="61"/>
    </row>
    <row r="11587" spans="39:53" x14ac:dyDescent="0.2">
      <c r="AM11587" s="61"/>
      <c r="AN11587" s="61"/>
      <c r="AO11587" s="171"/>
      <c r="AP11587" s="61"/>
      <c r="AQ11587" s="61"/>
      <c r="AR11587" s="61"/>
      <c r="AS11587" s="61"/>
      <c r="AT11587" s="61"/>
      <c r="AU11587" s="61"/>
      <c r="AV11587" s="61"/>
      <c r="AW11587" s="61"/>
      <c r="AX11587" s="61"/>
      <c r="AY11587" s="61"/>
      <c r="AZ11587" s="61"/>
      <c r="BA11587" s="61"/>
    </row>
    <row r="11588" spans="39:53" x14ac:dyDescent="0.2">
      <c r="AM11588" s="61"/>
      <c r="AN11588" s="61"/>
      <c r="AO11588" s="171"/>
      <c r="AP11588" s="61"/>
      <c r="AQ11588" s="61"/>
      <c r="AR11588" s="61"/>
      <c r="AS11588" s="61"/>
      <c r="AT11588" s="61"/>
      <c r="AU11588" s="61"/>
      <c r="AV11588" s="61"/>
      <c r="AW11588" s="61"/>
      <c r="AX11588" s="61"/>
      <c r="AY11588" s="61"/>
      <c r="AZ11588" s="61"/>
      <c r="BA11588" s="61"/>
    </row>
    <row r="11589" spans="39:53" x14ac:dyDescent="0.2">
      <c r="AM11589" s="61"/>
      <c r="AN11589" s="61"/>
      <c r="AO11589" s="171"/>
      <c r="AP11589" s="61"/>
      <c r="AQ11589" s="61"/>
      <c r="AR11589" s="61"/>
      <c r="AS11589" s="61"/>
      <c r="AT11589" s="61"/>
      <c r="AU11589" s="61"/>
      <c r="AV11589" s="61"/>
      <c r="AW11589" s="61"/>
      <c r="AX11589" s="61"/>
      <c r="AY11589" s="61"/>
      <c r="AZ11589" s="61"/>
      <c r="BA11589" s="61"/>
    </row>
    <row r="11590" spans="39:53" x14ac:dyDescent="0.2">
      <c r="AM11590" s="61"/>
      <c r="AN11590" s="61"/>
      <c r="AO11590" s="171"/>
      <c r="AP11590" s="61"/>
      <c r="AQ11590" s="61"/>
      <c r="AR11590" s="61"/>
      <c r="AS11590" s="61"/>
      <c r="AT11590" s="61"/>
      <c r="AU11590" s="61"/>
      <c r="AV11590" s="61"/>
      <c r="AW11590" s="61"/>
      <c r="AX11590" s="61"/>
      <c r="AY11590" s="61"/>
      <c r="AZ11590" s="61"/>
      <c r="BA11590" s="61"/>
    </row>
    <row r="11591" spans="39:53" x14ac:dyDescent="0.2">
      <c r="AM11591" s="61"/>
      <c r="AN11591" s="61"/>
      <c r="AO11591" s="171"/>
      <c r="AP11591" s="61"/>
      <c r="AQ11591" s="61"/>
      <c r="AR11591" s="61"/>
      <c r="AS11591" s="61"/>
      <c r="AT11591" s="61"/>
      <c r="AU11591" s="61"/>
      <c r="AV11591" s="61"/>
      <c r="AW11591" s="61"/>
      <c r="AX11591" s="61"/>
      <c r="AY11591" s="61"/>
      <c r="AZ11591" s="61"/>
      <c r="BA11591" s="61"/>
    </row>
    <row r="11592" spans="39:53" x14ac:dyDescent="0.2">
      <c r="AM11592" s="61"/>
      <c r="AN11592" s="61"/>
      <c r="AO11592" s="171"/>
      <c r="AP11592" s="61"/>
      <c r="AQ11592" s="61"/>
      <c r="AR11592" s="61"/>
      <c r="AS11592" s="61"/>
      <c r="AT11592" s="61"/>
      <c r="AU11592" s="61"/>
      <c r="AV11592" s="61"/>
      <c r="AW11592" s="61"/>
      <c r="AX11592" s="61"/>
      <c r="AY11592" s="61"/>
      <c r="AZ11592" s="61"/>
      <c r="BA11592" s="61"/>
    </row>
    <row r="11593" spans="39:53" x14ac:dyDescent="0.2">
      <c r="AM11593" s="61"/>
      <c r="AN11593" s="61"/>
      <c r="AO11593" s="171"/>
      <c r="AP11593" s="61"/>
      <c r="AQ11593" s="61"/>
      <c r="AR11593" s="61"/>
      <c r="AS11593" s="61"/>
      <c r="AT11593" s="61"/>
      <c r="AU11593" s="61"/>
      <c r="AV11593" s="61"/>
      <c r="AW11593" s="61"/>
      <c r="AX11593" s="61"/>
      <c r="AY11593" s="61"/>
      <c r="AZ11593" s="61"/>
      <c r="BA11593" s="61"/>
    </row>
    <row r="11594" spans="39:53" x14ac:dyDescent="0.2">
      <c r="AM11594" s="61"/>
      <c r="AN11594" s="61"/>
      <c r="AO11594" s="171"/>
      <c r="AP11594" s="61"/>
      <c r="AQ11594" s="61"/>
      <c r="AR11594" s="61"/>
      <c r="AS11594" s="61"/>
      <c r="AT11594" s="61"/>
      <c r="AU11594" s="61"/>
      <c r="AV11594" s="61"/>
      <c r="AW11594" s="61"/>
      <c r="AX11594" s="61"/>
      <c r="AY11594" s="61"/>
      <c r="AZ11594" s="61"/>
      <c r="BA11594" s="61"/>
    </row>
    <row r="11595" spans="39:53" x14ac:dyDescent="0.2">
      <c r="AM11595" s="61"/>
      <c r="AN11595" s="61"/>
      <c r="AO11595" s="171"/>
      <c r="AP11595" s="61"/>
      <c r="AQ11595" s="61"/>
      <c r="AR11595" s="61"/>
      <c r="AS11595" s="61"/>
      <c r="AT11595" s="61"/>
      <c r="AU11595" s="61"/>
      <c r="AV11595" s="61"/>
      <c r="AW11595" s="61"/>
      <c r="AX11595" s="61"/>
      <c r="AY11595" s="61"/>
      <c r="AZ11595" s="61"/>
      <c r="BA11595" s="61"/>
    </row>
    <row r="11596" spans="39:53" x14ac:dyDescent="0.2">
      <c r="AM11596" s="61"/>
      <c r="AN11596" s="61"/>
      <c r="AO11596" s="171"/>
      <c r="AP11596" s="61"/>
      <c r="AQ11596" s="61"/>
      <c r="AR11596" s="61"/>
      <c r="AS11596" s="61"/>
      <c r="AT11596" s="61"/>
      <c r="AU11596" s="61"/>
      <c r="AV11596" s="61"/>
      <c r="AW11596" s="61"/>
      <c r="AX11596" s="61"/>
      <c r="AY11596" s="61"/>
      <c r="AZ11596" s="61"/>
      <c r="BA11596" s="61"/>
    </row>
    <row r="11597" spans="39:53" x14ac:dyDescent="0.2">
      <c r="AM11597" s="61"/>
      <c r="AN11597" s="61"/>
      <c r="AO11597" s="171"/>
      <c r="AP11597" s="61"/>
      <c r="AQ11597" s="61"/>
      <c r="AR11597" s="61"/>
      <c r="AS11597" s="61"/>
      <c r="AT11597" s="61"/>
      <c r="AU11597" s="61"/>
      <c r="AV11597" s="61"/>
      <c r="AW11597" s="61"/>
      <c r="AX11597" s="61"/>
      <c r="AY11597" s="61"/>
      <c r="AZ11597" s="61"/>
      <c r="BA11597" s="61"/>
    </row>
    <row r="11598" spans="39:53" x14ac:dyDescent="0.2">
      <c r="AM11598" s="61"/>
      <c r="AN11598" s="61"/>
      <c r="AO11598" s="171"/>
      <c r="AP11598" s="61"/>
      <c r="AQ11598" s="61"/>
      <c r="AR11598" s="61"/>
      <c r="AS11598" s="61"/>
      <c r="AT11598" s="61"/>
      <c r="AU11598" s="61"/>
      <c r="AV11598" s="61"/>
      <c r="AW11598" s="61"/>
      <c r="AX11598" s="61"/>
      <c r="AY11598" s="61"/>
      <c r="AZ11598" s="61"/>
      <c r="BA11598" s="61"/>
    </row>
    <row r="11599" spans="39:53" x14ac:dyDescent="0.2">
      <c r="AM11599" s="61"/>
      <c r="AN11599" s="61"/>
      <c r="AO11599" s="171"/>
      <c r="AP11599" s="61"/>
      <c r="AQ11599" s="61"/>
      <c r="AR11599" s="61"/>
      <c r="AS11599" s="61"/>
      <c r="AT11599" s="61"/>
      <c r="AU11599" s="61"/>
      <c r="AV11599" s="61"/>
      <c r="AW11599" s="61"/>
      <c r="AX11599" s="61"/>
      <c r="AY11599" s="61"/>
      <c r="AZ11599" s="61"/>
      <c r="BA11599" s="61"/>
    </row>
    <row r="11600" spans="39:53" x14ac:dyDescent="0.2">
      <c r="AM11600" s="61"/>
      <c r="AN11600" s="61"/>
      <c r="AO11600" s="171"/>
      <c r="AP11600" s="61"/>
      <c r="AQ11600" s="61"/>
      <c r="AR11600" s="61"/>
      <c r="AS11600" s="61"/>
      <c r="AT11600" s="61"/>
      <c r="AU11600" s="61"/>
      <c r="AV11600" s="61"/>
      <c r="AW11600" s="61"/>
      <c r="AX11600" s="61"/>
      <c r="AY11600" s="61"/>
      <c r="AZ11600" s="61"/>
      <c r="BA11600" s="61"/>
    </row>
    <row r="11601" spans="39:53" x14ac:dyDescent="0.2">
      <c r="AM11601" s="61"/>
      <c r="AN11601" s="61"/>
      <c r="AO11601" s="171"/>
      <c r="AP11601" s="61"/>
      <c r="AQ11601" s="61"/>
      <c r="AR11601" s="61"/>
      <c r="AS11601" s="61"/>
      <c r="AT11601" s="61"/>
      <c r="AU11601" s="61"/>
      <c r="AV11601" s="61"/>
      <c r="AW11601" s="61"/>
      <c r="AX11601" s="61"/>
      <c r="AY11601" s="61"/>
      <c r="AZ11601" s="61"/>
      <c r="BA11601" s="61"/>
    </row>
    <row r="11602" spans="39:53" x14ac:dyDescent="0.2">
      <c r="AM11602" s="61"/>
      <c r="AN11602" s="61"/>
      <c r="AO11602" s="171"/>
      <c r="AP11602" s="61"/>
      <c r="AQ11602" s="61"/>
      <c r="AR11602" s="61"/>
      <c r="AS11602" s="61"/>
      <c r="AT11602" s="61"/>
      <c r="AU11602" s="61"/>
      <c r="AV11602" s="61"/>
      <c r="AW11602" s="61"/>
      <c r="AX11602" s="61"/>
      <c r="AY11602" s="61"/>
      <c r="AZ11602" s="61"/>
      <c r="BA11602" s="61"/>
    </row>
    <row r="11603" spans="39:53" x14ac:dyDescent="0.2">
      <c r="AM11603" s="61"/>
      <c r="AN11603" s="61"/>
      <c r="AO11603" s="171"/>
      <c r="AP11603" s="61"/>
      <c r="AQ11603" s="61"/>
      <c r="AR11603" s="61"/>
      <c r="AS11603" s="61"/>
      <c r="AT11603" s="61"/>
      <c r="AU11603" s="61"/>
      <c r="AV11603" s="61"/>
      <c r="AW11603" s="61"/>
      <c r="AX11603" s="61"/>
      <c r="AY11603" s="61"/>
      <c r="AZ11603" s="61"/>
      <c r="BA11603" s="61"/>
    </row>
    <row r="11604" spans="39:53" x14ac:dyDescent="0.2">
      <c r="AM11604" s="61"/>
      <c r="AN11604" s="61"/>
      <c r="AO11604" s="171"/>
      <c r="AP11604" s="61"/>
      <c r="AQ11604" s="61"/>
      <c r="AR11604" s="61"/>
      <c r="AS11604" s="61"/>
      <c r="AT11604" s="61"/>
      <c r="AU11604" s="61"/>
      <c r="AV11604" s="61"/>
      <c r="AW11604" s="61"/>
      <c r="AX11604" s="61"/>
      <c r="AY11604" s="61"/>
      <c r="AZ11604" s="61"/>
      <c r="BA11604" s="61"/>
    </row>
    <row r="11605" spans="39:53" x14ac:dyDescent="0.2">
      <c r="AM11605" s="61"/>
      <c r="AN11605" s="61"/>
      <c r="AO11605" s="171"/>
      <c r="AP11605" s="61"/>
      <c r="AQ11605" s="61"/>
      <c r="AR11605" s="61"/>
      <c r="AS11605" s="61"/>
      <c r="AT11605" s="61"/>
      <c r="AU11605" s="61"/>
      <c r="AV11605" s="61"/>
      <c r="AW11605" s="61"/>
      <c r="AX11605" s="61"/>
      <c r="AY11605" s="61"/>
      <c r="AZ11605" s="61"/>
      <c r="BA11605" s="61"/>
    </row>
    <row r="11606" spans="39:53" x14ac:dyDescent="0.2">
      <c r="AM11606" s="61"/>
      <c r="AN11606" s="61"/>
      <c r="AO11606" s="171"/>
      <c r="AP11606" s="61"/>
      <c r="AQ11606" s="61"/>
      <c r="AR11606" s="61"/>
      <c r="AS11606" s="61"/>
      <c r="AT11606" s="61"/>
      <c r="AU11606" s="61"/>
      <c r="AV11606" s="61"/>
      <c r="AW11606" s="61"/>
      <c r="AX11606" s="61"/>
      <c r="AY11606" s="61"/>
      <c r="AZ11606" s="61"/>
      <c r="BA11606" s="61"/>
    </row>
    <row r="11607" spans="39:53" x14ac:dyDescent="0.2">
      <c r="AM11607" s="61"/>
      <c r="AN11607" s="61"/>
      <c r="AO11607" s="171"/>
      <c r="AP11607" s="61"/>
      <c r="AQ11607" s="61"/>
      <c r="AR11607" s="61"/>
      <c r="AS11607" s="61"/>
      <c r="AT11607" s="61"/>
      <c r="AU11607" s="61"/>
      <c r="AV11607" s="61"/>
      <c r="AW11607" s="61"/>
      <c r="AX11607" s="61"/>
      <c r="AY11607" s="61"/>
      <c r="AZ11607" s="61"/>
      <c r="BA11607" s="61"/>
    </row>
    <row r="11608" spans="39:53" x14ac:dyDescent="0.2">
      <c r="AM11608" s="61"/>
      <c r="AN11608" s="61"/>
      <c r="AO11608" s="171"/>
      <c r="AP11608" s="61"/>
      <c r="AQ11608" s="61"/>
      <c r="AR11608" s="61"/>
      <c r="AS11608" s="61"/>
      <c r="AT11608" s="61"/>
      <c r="AU11608" s="61"/>
      <c r="AV11608" s="61"/>
      <c r="AW11608" s="61"/>
      <c r="AX11608" s="61"/>
      <c r="AY11608" s="61"/>
      <c r="AZ11608" s="61"/>
      <c r="BA11608" s="61"/>
    </row>
    <row r="11609" spans="39:53" x14ac:dyDescent="0.2">
      <c r="AM11609" s="61"/>
      <c r="AN11609" s="61"/>
      <c r="AO11609" s="171"/>
      <c r="AP11609" s="61"/>
      <c r="AQ11609" s="61"/>
      <c r="AR11609" s="61"/>
      <c r="AS11609" s="61"/>
      <c r="AT11609" s="61"/>
      <c r="AU11609" s="61"/>
      <c r="AV11609" s="61"/>
      <c r="AW11609" s="61"/>
      <c r="AX11609" s="61"/>
      <c r="AY11609" s="61"/>
      <c r="AZ11609" s="61"/>
      <c r="BA11609" s="61"/>
    </row>
    <row r="11610" spans="39:53" x14ac:dyDescent="0.2">
      <c r="AM11610" s="61"/>
      <c r="AN11610" s="61"/>
      <c r="AO11610" s="171"/>
      <c r="AP11610" s="61"/>
      <c r="AQ11610" s="61"/>
      <c r="AR11610" s="61"/>
      <c r="AS11610" s="61"/>
      <c r="AT11610" s="61"/>
      <c r="AU11610" s="61"/>
      <c r="AV11610" s="61"/>
      <c r="AW11610" s="61"/>
      <c r="AX11610" s="61"/>
      <c r="AY11610" s="61"/>
      <c r="AZ11610" s="61"/>
      <c r="BA11610" s="61"/>
    </row>
    <row r="11611" spans="39:53" x14ac:dyDescent="0.2">
      <c r="AM11611" s="61"/>
      <c r="AN11611" s="61"/>
      <c r="AO11611" s="171"/>
      <c r="AP11611" s="61"/>
      <c r="AQ11611" s="61"/>
      <c r="AR11611" s="61"/>
      <c r="AS11611" s="61"/>
      <c r="AT11611" s="61"/>
      <c r="AU11611" s="61"/>
      <c r="AV11611" s="61"/>
      <c r="AW11611" s="61"/>
      <c r="AX11611" s="61"/>
      <c r="AY11611" s="61"/>
      <c r="AZ11611" s="61"/>
      <c r="BA11611" s="61"/>
    </row>
    <row r="11612" spans="39:53" x14ac:dyDescent="0.2">
      <c r="AM11612" s="61"/>
      <c r="AN11612" s="61"/>
      <c r="AO11612" s="171"/>
      <c r="AP11612" s="61"/>
      <c r="AQ11612" s="61"/>
      <c r="AR11612" s="61"/>
      <c r="AS11612" s="61"/>
      <c r="AT11612" s="61"/>
      <c r="AU11612" s="61"/>
      <c r="AV11612" s="61"/>
      <c r="AW11612" s="61"/>
      <c r="AX11612" s="61"/>
      <c r="AY11612" s="61"/>
      <c r="AZ11612" s="61"/>
      <c r="BA11612" s="61"/>
    </row>
    <row r="11613" spans="39:53" x14ac:dyDescent="0.2">
      <c r="AM11613" s="61"/>
      <c r="AN11613" s="61"/>
      <c r="AO11613" s="171"/>
      <c r="AP11613" s="61"/>
      <c r="AQ11613" s="61"/>
      <c r="AR11613" s="61"/>
      <c r="AS11613" s="61"/>
      <c r="AT11613" s="61"/>
      <c r="AU11613" s="61"/>
      <c r="AV11613" s="61"/>
      <c r="AW11613" s="61"/>
      <c r="AX11613" s="61"/>
      <c r="AY11613" s="61"/>
      <c r="AZ11613" s="61"/>
      <c r="BA11613" s="61"/>
    </row>
    <row r="11614" spans="39:53" x14ac:dyDescent="0.2">
      <c r="AM11614" s="61"/>
      <c r="AN11614" s="61"/>
      <c r="AO11614" s="171"/>
      <c r="AP11614" s="61"/>
      <c r="AQ11614" s="61"/>
      <c r="AR11614" s="61"/>
      <c r="AS11614" s="61"/>
      <c r="AT11614" s="61"/>
      <c r="AU11614" s="61"/>
      <c r="AV11614" s="61"/>
      <c r="AW11614" s="61"/>
      <c r="AX11614" s="61"/>
      <c r="AY11614" s="61"/>
      <c r="AZ11614" s="61"/>
      <c r="BA11614" s="61"/>
    </row>
    <row r="11615" spans="39:53" x14ac:dyDescent="0.2">
      <c r="AM11615" s="61"/>
      <c r="AN11615" s="61"/>
      <c r="AO11615" s="171"/>
      <c r="AP11615" s="61"/>
      <c r="AQ11615" s="61"/>
      <c r="AR11615" s="61"/>
      <c r="AS11615" s="61"/>
      <c r="AT11615" s="61"/>
      <c r="AU11615" s="61"/>
      <c r="AV11615" s="61"/>
      <c r="AW11615" s="61"/>
      <c r="AX11615" s="61"/>
      <c r="AY11615" s="61"/>
      <c r="AZ11615" s="61"/>
      <c r="BA11615" s="61"/>
    </row>
    <row r="11616" spans="39:53" x14ac:dyDescent="0.2">
      <c r="AM11616" s="61"/>
      <c r="AN11616" s="61"/>
      <c r="AO11616" s="171"/>
      <c r="AP11616" s="61"/>
      <c r="AQ11616" s="61"/>
      <c r="AR11616" s="61"/>
      <c r="AS11616" s="61"/>
      <c r="AT11616" s="61"/>
      <c r="AU11616" s="61"/>
      <c r="AV11616" s="61"/>
      <c r="AW11616" s="61"/>
      <c r="AX11616" s="61"/>
      <c r="AY11616" s="61"/>
      <c r="AZ11616" s="61"/>
      <c r="BA11616" s="61"/>
    </row>
    <row r="11617" spans="39:53" x14ac:dyDescent="0.2">
      <c r="AM11617" s="61"/>
      <c r="AN11617" s="61"/>
      <c r="AO11617" s="171"/>
      <c r="AP11617" s="61"/>
      <c r="AQ11617" s="61"/>
      <c r="AR11617" s="61"/>
      <c r="AS11617" s="61"/>
      <c r="AT11617" s="61"/>
      <c r="AU11617" s="61"/>
      <c r="AV11617" s="61"/>
      <c r="AW11617" s="61"/>
      <c r="AX11617" s="61"/>
      <c r="AY11617" s="61"/>
      <c r="AZ11617" s="61"/>
      <c r="BA11617" s="61"/>
    </row>
    <row r="11618" spans="39:53" x14ac:dyDescent="0.2">
      <c r="AM11618" s="61"/>
      <c r="AN11618" s="61"/>
      <c r="AO11618" s="171"/>
      <c r="AP11618" s="61"/>
      <c r="AQ11618" s="61"/>
      <c r="AR11618" s="61"/>
      <c r="AS11618" s="61"/>
      <c r="AT11618" s="61"/>
      <c r="AU11618" s="61"/>
      <c r="AV11618" s="61"/>
      <c r="AW11618" s="61"/>
      <c r="AX11618" s="61"/>
      <c r="AY11618" s="61"/>
      <c r="AZ11618" s="61"/>
      <c r="BA11618" s="61"/>
    </row>
    <row r="11619" spans="39:53" x14ac:dyDescent="0.2">
      <c r="AM11619" s="61"/>
      <c r="AN11619" s="61"/>
      <c r="AO11619" s="171"/>
      <c r="AP11619" s="61"/>
      <c r="AQ11619" s="61"/>
      <c r="AR11619" s="61"/>
      <c r="AS11619" s="61"/>
      <c r="AT11619" s="61"/>
      <c r="AU11619" s="61"/>
      <c r="AV11619" s="61"/>
      <c r="AW11619" s="61"/>
      <c r="AX11619" s="61"/>
      <c r="AY11619" s="61"/>
      <c r="AZ11619" s="61"/>
      <c r="BA11619" s="61"/>
    </row>
    <row r="11620" spans="39:53" x14ac:dyDescent="0.2">
      <c r="AM11620" s="61"/>
      <c r="AN11620" s="61"/>
      <c r="AO11620" s="171"/>
      <c r="AP11620" s="61"/>
      <c r="AQ11620" s="61"/>
      <c r="AR11620" s="61"/>
      <c r="AS11620" s="61"/>
      <c r="AT11620" s="61"/>
      <c r="AU11620" s="61"/>
      <c r="AV11620" s="61"/>
      <c r="AW11620" s="61"/>
      <c r="AX11620" s="61"/>
      <c r="AY11620" s="61"/>
      <c r="AZ11620" s="61"/>
      <c r="BA11620" s="61"/>
    </row>
    <row r="11621" spans="39:53" x14ac:dyDescent="0.2">
      <c r="AM11621" s="61"/>
      <c r="AN11621" s="61"/>
      <c r="AO11621" s="171"/>
      <c r="AP11621" s="61"/>
      <c r="AQ11621" s="61"/>
      <c r="AR11621" s="61"/>
      <c r="AS11621" s="61"/>
      <c r="AT11621" s="61"/>
      <c r="AU11621" s="61"/>
      <c r="AV11621" s="61"/>
      <c r="AW11621" s="61"/>
      <c r="AX11621" s="61"/>
      <c r="AY11621" s="61"/>
      <c r="AZ11621" s="61"/>
      <c r="BA11621" s="61"/>
    </row>
    <row r="11622" spans="39:53" x14ac:dyDescent="0.2">
      <c r="AM11622" s="61"/>
      <c r="AN11622" s="61"/>
      <c r="AO11622" s="171"/>
      <c r="AP11622" s="61"/>
      <c r="AQ11622" s="61"/>
      <c r="AR11622" s="61"/>
      <c r="AS11622" s="61"/>
      <c r="AT11622" s="61"/>
      <c r="AU11622" s="61"/>
      <c r="AV11622" s="61"/>
      <c r="AW11622" s="61"/>
      <c r="AX11622" s="61"/>
      <c r="AY11622" s="61"/>
      <c r="AZ11622" s="61"/>
      <c r="BA11622" s="61"/>
    </row>
    <row r="11623" spans="39:53" x14ac:dyDescent="0.2">
      <c r="AM11623" s="61"/>
      <c r="AN11623" s="61"/>
      <c r="AO11623" s="171"/>
      <c r="AP11623" s="61"/>
      <c r="AQ11623" s="61"/>
      <c r="AR11623" s="61"/>
      <c r="AS11623" s="61"/>
      <c r="AT11623" s="61"/>
      <c r="AU11623" s="61"/>
      <c r="AV11623" s="61"/>
      <c r="AW11623" s="61"/>
      <c r="AX11623" s="61"/>
      <c r="AY11623" s="61"/>
      <c r="AZ11623" s="61"/>
      <c r="BA11623" s="61"/>
    </row>
    <row r="11624" spans="39:53" x14ac:dyDescent="0.2">
      <c r="AM11624" s="61"/>
      <c r="AN11624" s="61"/>
      <c r="AO11624" s="171"/>
      <c r="AP11624" s="61"/>
      <c r="AQ11624" s="61"/>
      <c r="AR11624" s="61"/>
      <c r="AS11624" s="61"/>
      <c r="AT11624" s="61"/>
      <c r="AU11624" s="61"/>
      <c r="AV11624" s="61"/>
      <c r="AW11624" s="61"/>
      <c r="AX11624" s="61"/>
      <c r="AY11624" s="61"/>
      <c r="AZ11624" s="61"/>
      <c r="BA11624" s="61"/>
    </row>
    <row r="11625" spans="39:53" x14ac:dyDescent="0.2">
      <c r="AM11625" s="61"/>
      <c r="AN11625" s="61"/>
      <c r="AO11625" s="171"/>
      <c r="AP11625" s="61"/>
      <c r="AQ11625" s="61"/>
      <c r="AR11625" s="61"/>
      <c r="AS11625" s="61"/>
      <c r="AT11625" s="61"/>
      <c r="AU11625" s="61"/>
      <c r="AV11625" s="61"/>
      <c r="AW11625" s="61"/>
      <c r="AX11625" s="61"/>
      <c r="AY11625" s="61"/>
      <c r="AZ11625" s="61"/>
      <c r="BA11625" s="61"/>
    </row>
    <row r="11626" spans="39:53" x14ac:dyDescent="0.2">
      <c r="AM11626" s="61"/>
      <c r="AN11626" s="61"/>
      <c r="AO11626" s="171"/>
      <c r="AP11626" s="61"/>
      <c r="AQ11626" s="61"/>
      <c r="AR11626" s="61"/>
      <c r="AS11626" s="61"/>
      <c r="AT11626" s="61"/>
      <c r="AU11626" s="61"/>
      <c r="AV11626" s="61"/>
      <c r="AW11626" s="61"/>
      <c r="AX11626" s="61"/>
      <c r="AY11626" s="61"/>
      <c r="AZ11626" s="61"/>
      <c r="BA11626" s="61"/>
    </row>
    <row r="11627" spans="39:53" x14ac:dyDescent="0.2">
      <c r="AM11627" s="61"/>
      <c r="AN11627" s="61"/>
      <c r="AO11627" s="171"/>
      <c r="AP11627" s="61"/>
      <c r="AQ11627" s="61"/>
      <c r="AR11627" s="61"/>
      <c r="AS11627" s="61"/>
      <c r="AT11627" s="61"/>
      <c r="AU11627" s="61"/>
      <c r="AV11627" s="61"/>
      <c r="AW11627" s="61"/>
      <c r="AX11627" s="61"/>
      <c r="AY11627" s="61"/>
      <c r="AZ11627" s="61"/>
      <c r="BA11627" s="61"/>
    </row>
    <row r="11628" spans="39:53" x14ac:dyDescent="0.2">
      <c r="AM11628" s="61"/>
      <c r="AN11628" s="61"/>
      <c r="AO11628" s="171"/>
      <c r="AP11628" s="61"/>
      <c r="AQ11628" s="61"/>
      <c r="AR11628" s="61"/>
      <c r="AS11628" s="61"/>
      <c r="AT11628" s="61"/>
      <c r="AU11628" s="61"/>
      <c r="AV11628" s="61"/>
      <c r="AW11628" s="61"/>
      <c r="AX11628" s="61"/>
      <c r="AY11628" s="61"/>
      <c r="AZ11628" s="61"/>
      <c r="BA11628" s="61"/>
    </row>
    <row r="11629" spans="39:53" x14ac:dyDescent="0.2">
      <c r="AM11629" s="61"/>
      <c r="AN11629" s="61"/>
      <c r="AO11629" s="171"/>
      <c r="AP11629" s="61"/>
      <c r="AQ11629" s="61"/>
      <c r="AR11629" s="61"/>
      <c r="AS11629" s="61"/>
      <c r="AT11629" s="61"/>
      <c r="AU11629" s="61"/>
      <c r="AV11629" s="61"/>
      <c r="AW11629" s="61"/>
      <c r="AX11629" s="61"/>
      <c r="AY11629" s="61"/>
      <c r="AZ11629" s="61"/>
      <c r="BA11629" s="61"/>
    </row>
    <row r="11630" spans="39:53" x14ac:dyDescent="0.2">
      <c r="AM11630" s="61"/>
      <c r="AN11630" s="61"/>
      <c r="AO11630" s="171"/>
      <c r="AP11630" s="61"/>
      <c r="AQ11630" s="61"/>
      <c r="AR11630" s="61"/>
      <c r="AS11630" s="61"/>
      <c r="AT11630" s="61"/>
      <c r="AU11630" s="61"/>
      <c r="AV11630" s="61"/>
      <c r="AW11630" s="61"/>
      <c r="AX11630" s="61"/>
      <c r="AY11630" s="61"/>
      <c r="AZ11630" s="61"/>
      <c r="BA11630" s="61"/>
    </row>
    <row r="11631" spans="39:53" x14ac:dyDescent="0.2">
      <c r="AM11631" s="61"/>
      <c r="AN11631" s="61"/>
      <c r="AO11631" s="171"/>
      <c r="AP11631" s="61"/>
      <c r="AQ11631" s="61"/>
      <c r="AR11631" s="61"/>
      <c r="AS11631" s="61"/>
      <c r="AT11631" s="61"/>
      <c r="AU11631" s="61"/>
      <c r="AV11631" s="61"/>
      <c r="AW11631" s="61"/>
      <c r="AX11631" s="61"/>
      <c r="AY11631" s="61"/>
      <c r="AZ11631" s="61"/>
      <c r="BA11631" s="61"/>
    </row>
    <row r="11632" spans="39:53" x14ac:dyDescent="0.2">
      <c r="AM11632" s="61"/>
      <c r="AN11632" s="61"/>
      <c r="AO11632" s="171"/>
      <c r="AP11632" s="61"/>
      <c r="AQ11632" s="61"/>
      <c r="AR11632" s="61"/>
      <c r="AS11632" s="61"/>
      <c r="AT11632" s="61"/>
      <c r="AU11632" s="61"/>
      <c r="AV11632" s="61"/>
      <c r="AW11632" s="61"/>
      <c r="AX11632" s="61"/>
      <c r="AY11632" s="61"/>
      <c r="AZ11632" s="61"/>
      <c r="BA11632" s="61"/>
    </row>
    <row r="11633" spans="39:53" x14ac:dyDescent="0.2">
      <c r="AM11633" s="61"/>
      <c r="AN11633" s="61"/>
      <c r="AO11633" s="171"/>
      <c r="AP11633" s="61"/>
      <c r="AQ11633" s="61"/>
      <c r="AR11633" s="61"/>
      <c r="AS11633" s="61"/>
      <c r="AT11633" s="61"/>
      <c r="AU11633" s="61"/>
      <c r="AV11633" s="61"/>
      <c r="AW11633" s="61"/>
      <c r="AX11633" s="61"/>
      <c r="AY11633" s="61"/>
      <c r="AZ11633" s="61"/>
      <c r="BA11633" s="61"/>
    </row>
    <row r="11634" spans="39:53" x14ac:dyDescent="0.2">
      <c r="AM11634" s="61"/>
      <c r="AN11634" s="61"/>
      <c r="AO11634" s="171"/>
      <c r="AP11634" s="61"/>
      <c r="AQ11634" s="61"/>
      <c r="AR11634" s="61"/>
      <c r="AS11634" s="61"/>
      <c r="AT11634" s="61"/>
      <c r="AU11634" s="61"/>
      <c r="AV11634" s="61"/>
      <c r="AW11634" s="61"/>
      <c r="AX11634" s="61"/>
      <c r="AY11634" s="61"/>
      <c r="AZ11634" s="61"/>
      <c r="BA11634" s="61"/>
    </row>
    <row r="11635" spans="39:53" x14ac:dyDescent="0.2">
      <c r="AM11635" s="61"/>
      <c r="AN11635" s="61"/>
      <c r="AO11635" s="171"/>
      <c r="AP11635" s="61"/>
      <c r="AQ11635" s="61"/>
      <c r="AR11635" s="61"/>
      <c r="AS11635" s="61"/>
      <c r="AT11635" s="61"/>
      <c r="AU11635" s="61"/>
      <c r="AV11635" s="61"/>
      <c r="AW11635" s="61"/>
      <c r="AX11635" s="61"/>
      <c r="AY11635" s="61"/>
      <c r="AZ11635" s="61"/>
      <c r="BA11635" s="61"/>
    </row>
    <row r="11636" spans="39:53" x14ac:dyDescent="0.2">
      <c r="AM11636" s="61"/>
      <c r="AN11636" s="61"/>
      <c r="AO11636" s="171"/>
      <c r="AP11636" s="61"/>
      <c r="AQ11636" s="61"/>
      <c r="AR11636" s="61"/>
      <c r="AS11636" s="61"/>
      <c r="AT11636" s="61"/>
      <c r="AU11636" s="61"/>
      <c r="AV11636" s="61"/>
      <c r="AW11636" s="61"/>
      <c r="AX11636" s="61"/>
      <c r="AY11636" s="61"/>
      <c r="AZ11636" s="61"/>
      <c r="BA11636" s="61"/>
    </row>
    <row r="11637" spans="39:53" x14ac:dyDescent="0.2">
      <c r="AM11637" s="61"/>
      <c r="AN11637" s="61"/>
      <c r="AO11637" s="171"/>
      <c r="AP11637" s="61"/>
      <c r="AQ11637" s="61"/>
      <c r="AR11637" s="61"/>
      <c r="AS11637" s="61"/>
      <c r="AT11637" s="61"/>
      <c r="AU11637" s="61"/>
      <c r="AV11637" s="61"/>
      <c r="AW11637" s="61"/>
      <c r="AX11637" s="61"/>
      <c r="AY11637" s="61"/>
      <c r="AZ11637" s="61"/>
      <c r="BA11637" s="61"/>
    </row>
    <row r="11638" spans="39:53" x14ac:dyDescent="0.2">
      <c r="AM11638" s="61"/>
      <c r="AN11638" s="61"/>
      <c r="AO11638" s="171"/>
      <c r="AP11638" s="61"/>
      <c r="AQ11638" s="61"/>
      <c r="AR11638" s="61"/>
      <c r="AS11638" s="61"/>
      <c r="AT11638" s="61"/>
      <c r="AU11638" s="61"/>
      <c r="AV11638" s="61"/>
      <c r="AW11638" s="61"/>
      <c r="AX11638" s="61"/>
      <c r="AY11638" s="61"/>
      <c r="AZ11638" s="61"/>
      <c r="BA11638" s="61"/>
    </row>
    <row r="11639" spans="39:53" x14ac:dyDescent="0.2">
      <c r="AM11639" s="61"/>
      <c r="AN11639" s="61"/>
      <c r="AO11639" s="171"/>
      <c r="AP11639" s="61"/>
      <c r="AQ11639" s="61"/>
      <c r="AR11639" s="61"/>
      <c r="AS11639" s="61"/>
      <c r="AT11639" s="61"/>
      <c r="AU11639" s="61"/>
      <c r="AV11639" s="61"/>
      <c r="AW11639" s="61"/>
      <c r="AX11639" s="61"/>
      <c r="AY11639" s="61"/>
      <c r="AZ11639" s="61"/>
      <c r="BA11639" s="61"/>
    </row>
    <row r="11640" spans="39:53" x14ac:dyDescent="0.2">
      <c r="AM11640" s="61"/>
      <c r="AN11640" s="61"/>
      <c r="AO11640" s="171"/>
      <c r="AP11640" s="61"/>
      <c r="AQ11640" s="61"/>
      <c r="AR11640" s="61"/>
      <c r="AS11640" s="61"/>
      <c r="AT11640" s="61"/>
      <c r="AU11640" s="61"/>
      <c r="AV11640" s="61"/>
      <c r="AW11640" s="61"/>
      <c r="AX11640" s="61"/>
      <c r="AY11640" s="61"/>
      <c r="AZ11640" s="61"/>
      <c r="BA11640" s="61"/>
    </row>
    <row r="11641" spans="39:53" x14ac:dyDescent="0.2">
      <c r="AM11641" s="61"/>
      <c r="AN11641" s="61"/>
      <c r="AO11641" s="171"/>
      <c r="AP11641" s="61"/>
      <c r="AQ11641" s="61"/>
      <c r="AR11641" s="61"/>
      <c r="AS11641" s="61"/>
      <c r="AT11641" s="61"/>
      <c r="AU11641" s="61"/>
      <c r="AV11641" s="61"/>
      <c r="AW11641" s="61"/>
      <c r="AX11641" s="61"/>
      <c r="AY11641" s="61"/>
      <c r="AZ11641" s="61"/>
      <c r="BA11641" s="61"/>
    </row>
    <row r="11642" spans="39:53" x14ac:dyDescent="0.2">
      <c r="AM11642" s="61"/>
      <c r="AN11642" s="61"/>
      <c r="AO11642" s="171"/>
      <c r="AP11642" s="61"/>
      <c r="AQ11642" s="61"/>
      <c r="AR11642" s="61"/>
      <c r="AS11642" s="61"/>
      <c r="AT11642" s="61"/>
      <c r="AU11642" s="61"/>
      <c r="AV11642" s="61"/>
      <c r="AW11642" s="61"/>
      <c r="AX11642" s="61"/>
      <c r="AY11642" s="61"/>
      <c r="AZ11642" s="61"/>
      <c r="BA11642" s="61"/>
    </row>
    <row r="11643" spans="39:53" x14ac:dyDescent="0.2">
      <c r="AM11643" s="61"/>
      <c r="AN11643" s="61"/>
      <c r="AO11643" s="171"/>
      <c r="AP11643" s="61"/>
      <c r="AQ11643" s="61"/>
      <c r="AR11643" s="61"/>
      <c r="AS11643" s="61"/>
      <c r="AT11643" s="61"/>
      <c r="AU11643" s="61"/>
      <c r="AV11643" s="61"/>
      <c r="AW11643" s="61"/>
      <c r="AX11643" s="61"/>
      <c r="AY11643" s="61"/>
      <c r="AZ11643" s="61"/>
      <c r="BA11643" s="61"/>
    </row>
    <row r="11644" spans="39:53" x14ac:dyDescent="0.2">
      <c r="AM11644" s="61"/>
      <c r="AN11644" s="61"/>
      <c r="AO11644" s="171"/>
      <c r="AP11644" s="61"/>
      <c r="AQ11644" s="61"/>
      <c r="AR11644" s="61"/>
      <c r="AS11644" s="61"/>
      <c r="AT11644" s="61"/>
      <c r="AU11644" s="61"/>
      <c r="AV11644" s="61"/>
      <c r="AW11644" s="61"/>
      <c r="AX11644" s="61"/>
      <c r="AY11644" s="61"/>
      <c r="AZ11644" s="61"/>
      <c r="BA11644" s="61"/>
    </row>
    <row r="11645" spans="39:53" x14ac:dyDescent="0.2">
      <c r="AM11645" s="61"/>
      <c r="AN11645" s="61"/>
      <c r="AO11645" s="171"/>
      <c r="AP11645" s="61"/>
      <c r="AQ11645" s="61"/>
      <c r="AR11645" s="61"/>
      <c r="AS11645" s="61"/>
      <c r="AT11645" s="61"/>
      <c r="AU11645" s="61"/>
      <c r="AV11645" s="61"/>
      <c r="AW11645" s="61"/>
      <c r="AX11645" s="61"/>
      <c r="AY11645" s="61"/>
      <c r="AZ11645" s="61"/>
      <c r="BA11645" s="61"/>
    </row>
    <row r="11646" spans="39:53" x14ac:dyDescent="0.2">
      <c r="AM11646" s="61"/>
      <c r="AN11646" s="61"/>
      <c r="AO11646" s="171"/>
      <c r="AP11646" s="61"/>
      <c r="AQ11646" s="61"/>
      <c r="AR11646" s="61"/>
      <c r="AS11646" s="61"/>
      <c r="AT11646" s="61"/>
      <c r="AU11646" s="61"/>
      <c r="AV11646" s="61"/>
      <c r="AW11646" s="61"/>
      <c r="AX11646" s="61"/>
      <c r="AY11646" s="61"/>
      <c r="AZ11646" s="61"/>
      <c r="BA11646" s="61"/>
    </row>
    <row r="11647" spans="39:53" x14ac:dyDescent="0.2">
      <c r="AM11647" s="61"/>
      <c r="AN11647" s="61"/>
      <c r="AO11647" s="171"/>
      <c r="AP11647" s="61"/>
      <c r="AQ11647" s="61"/>
      <c r="AR11647" s="61"/>
      <c r="AS11647" s="61"/>
      <c r="AT11647" s="61"/>
      <c r="AU11647" s="61"/>
      <c r="AV11647" s="61"/>
      <c r="AW11647" s="61"/>
      <c r="AX11647" s="61"/>
      <c r="AY11647" s="61"/>
      <c r="AZ11647" s="61"/>
      <c r="BA11647" s="61"/>
    </row>
    <row r="11648" spans="39:53" x14ac:dyDescent="0.2">
      <c r="AM11648" s="61"/>
      <c r="AN11648" s="61"/>
      <c r="AO11648" s="171"/>
      <c r="AP11648" s="61"/>
      <c r="AQ11648" s="61"/>
      <c r="AR11648" s="61"/>
      <c r="AS11648" s="61"/>
      <c r="AT11648" s="61"/>
      <c r="AU11648" s="61"/>
      <c r="AV11648" s="61"/>
      <c r="AW11648" s="61"/>
      <c r="AX11648" s="61"/>
      <c r="AY11648" s="61"/>
      <c r="AZ11648" s="61"/>
      <c r="BA11648" s="61"/>
    </row>
    <row r="11649" spans="39:53" x14ac:dyDescent="0.2">
      <c r="AM11649" s="61"/>
      <c r="AN11649" s="61"/>
      <c r="AO11649" s="171"/>
      <c r="AP11649" s="61"/>
      <c r="AQ11649" s="61"/>
      <c r="AR11649" s="61"/>
      <c r="AS11649" s="61"/>
      <c r="AT11649" s="61"/>
      <c r="AU11649" s="61"/>
      <c r="AV11649" s="61"/>
      <c r="AW11649" s="61"/>
      <c r="AX11649" s="61"/>
      <c r="AY11649" s="61"/>
      <c r="AZ11649" s="61"/>
      <c r="BA11649" s="61"/>
    </row>
    <row r="11650" spans="39:53" x14ac:dyDescent="0.2">
      <c r="AM11650" s="61"/>
      <c r="AN11650" s="61"/>
      <c r="AO11650" s="171"/>
      <c r="AP11650" s="61"/>
      <c r="AQ11650" s="61"/>
      <c r="AR11650" s="61"/>
      <c r="AS11650" s="61"/>
      <c r="AT11650" s="61"/>
      <c r="AU11650" s="61"/>
      <c r="AV11650" s="61"/>
      <c r="AW11650" s="61"/>
      <c r="AX11650" s="61"/>
      <c r="AY11650" s="61"/>
      <c r="AZ11650" s="61"/>
      <c r="BA11650" s="61"/>
    </row>
    <row r="11651" spans="39:53" x14ac:dyDescent="0.2">
      <c r="AM11651" s="61"/>
      <c r="AN11651" s="61"/>
      <c r="AO11651" s="171"/>
      <c r="AP11651" s="61"/>
      <c r="AQ11651" s="61"/>
      <c r="AR11651" s="61"/>
      <c r="AS11651" s="61"/>
      <c r="AT11651" s="61"/>
      <c r="AU11651" s="61"/>
      <c r="AV11651" s="61"/>
      <c r="AW11651" s="61"/>
      <c r="AX11651" s="61"/>
      <c r="AY11651" s="61"/>
      <c r="AZ11651" s="61"/>
      <c r="BA11651" s="61"/>
    </row>
    <row r="11652" spans="39:53" x14ac:dyDescent="0.2">
      <c r="AM11652" s="61"/>
      <c r="AN11652" s="61"/>
      <c r="AO11652" s="171"/>
      <c r="AP11652" s="61"/>
      <c r="AQ11652" s="61"/>
      <c r="AR11652" s="61"/>
      <c r="AS11652" s="61"/>
      <c r="AT11652" s="61"/>
      <c r="AU11652" s="61"/>
      <c r="AV11652" s="61"/>
      <c r="AW11652" s="61"/>
      <c r="AX11652" s="61"/>
      <c r="AY11652" s="61"/>
      <c r="AZ11652" s="61"/>
      <c r="BA11652" s="61"/>
    </row>
    <row r="11653" spans="39:53" x14ac:dyDescent="0.2">
      <c r="AM11653" s="61"/>
      <c r="AN11653" s="61"/>
      <c r="AO11653" s="171"/>
      <c r="AP11653" s="61"/>
      <c r="AQ11653" s="61"/>
      <c r="AR11653" s="61"/>
      <c r="AS11653" s="61"/>
      <c r="AT11653" s="61"/>
      <c r="AU11653" s="61"/>
      <c r="AV11653" s="61"/>
      <c r="AW11653" s="61"/>
      <c r="AX11653" s="61"/>
      <c r="AY11653" s="61"/>
      <c r="AZ11653" s="61"/>
      <c r="BA11653" s="61"/>
    </row>
    <row r="11654" spans="39:53" x14ac:dyDescent="0.2">
      <c r="AM11654" s="61"/>
      <c r="AN11654" s="61"/>
      <c r="AO11654" s="171"/>
      <c r="AP11654" s="61"/>
      <c r="AQ11654" s="61"/>
      <c r="AR11654" s="61"/>
      <c r="AS11654" s="61"/>
      <c r="AT11654" s="61"/>
      <c r="AU11654" s="61"/>
      <c r="AV11654" s="61"/>
      <c r="AW11654" s="61"/>
      <c r="AX11654" s="61"/>
      <c r="AY11654" s="61"/>
      <c r="AZ11654" s="61"/>
      <c r="BA11654" s="61"/>
    </row>
    <row r="11655" spans="39:53" x14ac:dyDescent="0.2">
      <c r="AM11655" s="61"/>
      <c r="AN11655" s="61"/>
      <c r="AO11655" s="171"/>
      <c r="AP11655" s="61"/>
      <c r="AQ11655" s="61"/>
      <c r="AR11655" s="61"/>
      <c r="AS11655" s="61"/>
      <c r="AT11655" s="61"/>
      <c r="AU11655" s="61"/>
      <c r="AV11655" s="61"/>
      <c r="AW11655" s="61"/>
      <c r="AX11655" s="61"/>
      <c r="AY11655" s="61"/>
      <c r="AZ11655" s="61"/>
      <c r="BA11655" s="61"/>
    </row>
    <row r="11656" spans="39:53" x14ac:dyDescent="0.2">
      <c r="AM11656" s="61"/>
      <c r="AN11656" s="61"/>
      <c r="AO11656" s="171"/>
      <c r="AP11656" s="61"/>
      <c r="AQ11656" s="61"/>
      <c r="AR11656" s="61"/>
      <c r="AS11656" s="61"/>
      <c r="AT11656" s="61"/>
      <c r="AU11656" s="61"/>
      <c r="AV11656" s="61"/>
      <c r="AW11656" s="61"/>
      <c r="AX11656" s="61"/>
      <c r="AY11656" s="61"/>
      <c r="AZ11656" s="61"/>
      <c r="BA11656" s="61"/>
    </row>
    <row r="11657" spans="39:53" x14ac:dyDescent="0.2">
      <c r="AM11657" s="61"/>
      <c r="AN11657" s="61"/>
      <c r="AO11657" s="171"/>
      <c r="AP11657" s="61"/>
      <c r="AQ11657" s="61"/>
      <c r="AR11657" s="61"/>
      <c r="AS11657" s="61"/>
      <c r="AT11657" s="61"/>
      <c r="AU11657" s="61"/>
      <c r="AV11657" s="61"/>
      <c r="AW11657" s="61"/>
      <c r="AX11657" s="61"/>
      <c r="AY11657" s="61"/>
      <c r="AZ11657" s="61"/>
      <c r="BA11657" s="61"/>
    </row>
    <row r="11658" spans="39:53" x14ac:dyDescent="0.2">
      <c r="AM11658" s="61"/>
      <c r="AN11658" s="61"/>
      <c r="AO11658" s="171"/>
      <c r="AP11658" s="61"/>
      <c r="AQ11658" s="61"/>
      <c r="AR11658" s="61"/>
      <c r="AS11658" s="61"/>
      <c r="AT11658" s="61"/>
      <c r="AU11658" s="61"/>
      <c r="AV11658" s="61"/>
      <c r="AW11658" s="61"/>
      <c r="AX11658" s="61"/>
      <c r="AY11658" s="61"/>
      <c r="AZ11658" s="61"/>
      <c r="BA11658" s="61"/>
    </row>
    <row r="11659" spans="39:53" x14ac:dyDescent="0.2">
      <c r="AM11659" s="61"/>
      <c r="AN11659" s="61"/>
      <c r="AO11659" s="171"/>
      <c r="AP11659" s="61"/>
      <c r="AQ11659" s="61"/>
      <c r="AR11659" s="61"/>
      <c r="AS11659" s="61"/>
      <c r="AT11659" s="61"/>
      <c r="AU11659" s="61"/>
      <c r="AV11659" s="61"/>
      <c r="AW11659" s="61"/>
      <c r="AX11659" s="61"/>
      <c r="AY11659" s="61"/>
      <c r="AZ11659" s="61"/>
      <c r="BA11659" s="61"/>
    </row>
    <row r="11660" spans="39:53" x14ac:dyDescent="0.2">
      <c r="AM11660" s="61"/>
      <c r="AN11660" s="61"/>
      <c r="AO11660" s="171"/>
      <c r="AP11660" s="61"/>
      <c r="AQ11660" s="61"/>
      <c r="AR11660" s="61"/>
      <c r="AS11660" s="61"/>
      <c r="AT11660" s="61"/>
      <c r="AU11660" s="61"/>
      <c r="AV11660" s="61"/>
      <c r="AW11660" s="61"/>
      <c r="AX11660" s="61"/>
      <c r="AY11660" s="61"/>
      <c r="AZ11660" s="61"/>
      <c r="BA11660" s="61"/>
    </row>
    <row r="11661" spans="39:53" x14ac:dyDescent="0.2">
      <c r="AM11661" s="61"/>
      <c r="AN11661" s="61"/>
      <c r="AO11661" s="171"/>
      <c r="AP11661" s="61"/>
      <c r="AQ11661" s="61"/>
      <c r="AR11661" s="61"/>
      <c r="AS11661" s="61"/>
      <c r="AT11661" s="61"/>
      <c r="AU11661" s="61"/>
      <c r="AV11661" s="61"/>
      <c r="AW11661" s="61"/>
      <c r="AX11661" s="61"/>
      <c r="AY11661" s="61"/>
      <c r="AZ11661" s="61"/>
      <c r="BA11661" s="61"/>
    </row>
    <row r="11662" spans="39:53" x14ac:dyDescent="0.2">
      <c r="AM11662" s="61"/>
      <c r="AN11662" s="61"/>
      <c r="AO11662" s="171"/>
      <c r="AP11662" s="61"/>
      <c r="AQ11662" s="61"/>
      <c r="AR11662" s="61"/>
      <c r="AS11662" s="61"/>
      <c r="AT11662" s="61"/>
      <c r="AU11662" s="61"/>
      <c r="AV11662" s="61"/>
      <c r="AW11662" s="61"/>
      <c r="AX11662" s="61"/>
      <c r="AY11662" s="61"/>
      <c r="AZ11662" s="61"/>
      <c r="BA11662" s="61"/>
    </row>
    <row r="11663" spans="39:53" x14ac:dyDescent="0.2">
      <c r="AM11663" s="61"/>
      <c r="AN11663" s="61"/>
      <c r="AO11663" s="171"/>
      <c r="AP11663" s="61"/>
      <c r="AQ11663" s="61"/>
      <c r="AR11663" s="61"/>
      <c r="AS11663" s="61"/>
      <c r="AT11663" s="61"/>
      <c r="AU11663" s="61"/>
      <c r="AV11663" s="61"/>
      <c r="AW11663" s="61"/>
      <c r="AX11663" s="61"/>
      <c r="AY11663" s="61"/>
      <c r="AZ11663" s="61"/>
      <c r="BA11663" s="61"/>
    </row>
    <row r="11664" spans="39:53" x14ac:dyDescent="0.2">
      <c r="AM11664" s="61"/>
      <c r="AN11664" s="61"/>
      <c r="AO11664" s="171"/>
      <c r="AP11664" s="61"/>
      <c r="AQ11664" s="61"/>
      <c r="AR11664" s="61"/>
      <c r="AS11664" s="61"/>
      <c r="AT11664" s="61"/>
      <c r="AU11664" s="61"/>
      <c r="AV11664" s="61"/>
      <c r="AW11664" s="61"/>
      <c r="AX11664" s="61"/>
      <c r="AY11664" s="61"/>
      <c r="AZ11664" s="61"/>
      <c r="BA11664" s="61"/>
    </row>
    <row r="11665" spans="39:53" x14ac:dyDescent="0.2">
      <c r="AM11665" s="61"/>
      <c r="AN11665" s="61"/>
      <c r="AO11665" s="171"/>
      <c r="AP11665" s="61"/>
      <c r="AQ11665" s="61"/>
      <c r="AR11665" s="61"/>
      <c r="AS11665" s="61"/>
      <c r="AT11665" s="61"/>
      <c r="AU11665" s="61"/>
      <c r="AV11665" s="61"/>
      <c r="AW11665" s="61"/>
      <c r="AX11665" s="61"/>
      <c r="AY11665" s="61"/>
      <c r="AZ11665" s="61"/>
      <c r="BA11665" s="61"/>
    </row>
    <row r="11666" spans="39:53" x14ac:dyDescent="0.2">
      <c r="AM11666" s="61"/>
      <c r="AN11666" s="61"/>
      <c r="AO11666" s="171"/>
      <c r="AP11666" s="61"/>
      <c r="AQ11666" s="61"/>
      <c r="AR11666" s="61"/>
      <c r="AS11666" s="61"/>
      <c r="AT11666" s="61"/>
      <c r="AU11666" s="61"/>
      <c r="AV11666" s="61"/>
      <c r="AW11666" s="61"/>
      <c r="AX11666" s="61"/>
      <c r="AY11666" s="61"/>
      <c r="AZ11666" s="61"/>
      <c r="BA11666" s="61"/>
    </row>
    <row r="11667" spans="39:53" x14ac:dyDescent="0.2">
      <c r="AM11667" s="61"/>
      <c r="AN11667" s="61"/>
      <c r="AO11667" s="171"/>
      <c r="AP11667" s="61"/>
      <c r="AQ11667" s="61"/>
      <c r="AR11667" s="61"/>
      <c r="AS11667" s="61"/>
      <c r="AT11667" s="61"/>
      <c r="AU11667" s="61"/>
      <c r="AV11667" s="61"/>
      <c r="AW11667" s="61"/>
      <c r="AX11667" s="61"/>
      <c r="AY11667" s="61"/>
      <c r="AZ11667" s="61"/>
      <c r="BA11667" s="61"/>
    </row>
    <row r="11668" spans="39:53" x14ac:dyDescent="0.2">
      <c r="AM11668" s="61"/>
      <c r="AN11668" s="61"/>
      <c r="AO11668" s="171"/>
      <c r="AP11668" s="61"/>
      <c r="AQ11668" s="61"/>
      <c r="AR11668" s="61"/>
      <c r="AS11668" s="61"/>
      <c r="AT11668" s="61"/>
      <c r="AU11668" s="61"/>
      <c r="AV11668" s="61"/>
      <c r="AW11668" s="61"/>
      <c r="AX11668" s="61"/>
      <c r="AY11668" s="61"/>
      <c r="AZ11668" s="61"/>
      <c r="BA11668" s="61"/>
    </row>
    <row r="11669" spans="39:53" x14ac:dyDescent="0.2">
      <c r="AM11669" s="61"/>
      <c r="AN11669" s="61"/>
      <c r="AO11669" s="171"/>
      <c r="AP11669" s="61"/>
      <c r="AQ11669" s="61"/>
      <c r="AR11669" s="61"/>
      <c r="AS11669" s="61"/>
      <c r="AT11669" s="61"/>
      <c r="AU11669" s="61"/>
      <c r="AV11669" s="61"/>
      <c r="AW11669" s="61"/>
      <c r="AX11669" s="61"/>
      <c r="AY11669" s="61"/>
      <c r="AZ11669" s="61"/>
      <c r="BA11669" s="61"/>
    </row>
    <row r="11670" spans="39:53" x14ac:dyDescent="0.2">
      <c r="AM11670" s="61"/>
      <c r="AN11670" s="61"/>
      <c r="AO11670" s="171"/>
      <c r="AP11670" s="61"/>
      <c r="AQ11670" s="61"/>
      <c r="AR11670" s="61"/>
      <c r="AS11670" s="61"/>
      <c r="AT11670" s="61"/>
      <c r="AU11670" s="61"/>
      <c r="AV11670" s="61"/>
      <c r="AW11670" s="61"/>
      <c r="AX11670" s="61"/>
      <c r="AY11670" s="61"/>
      <c r="AZ11670" s="61"/>
      <c r="BA11670" s="61"/>
    </row>
    <row r="11671" spans="39:53" x14ac:dyDescent="0.2">
      <c r="AM11671" s="61"/>
      <c r="AN11671" s="61"/>
      <c r="AO11671" s="171"/>
      <c r="AP11671" s="61"/>
      <c r="AQ11671" s="61"/>
      <c r="AR11671" s="61"/>
      <c r="AS11671" s="61"/>
      <c r="AT11671" s="61"/>
      <c r="AU11671" s="61"/>
      <c r="AV11671" s="61"/>
      <c r="AW11671" s="61"/>
      <c r="AX11671" s="61"/>
      <c r="AY11671" s="61"/>
      <c r="AZ11671" s="61"/>
      <c r="BA11671" s="61"/>
    </row>
    <row r="11672" spans="39:53" x14ac:dyDescent="0.2">
      <c r="AM11672" s="61"/>
      <c r="AN11672" s="61"/>
      <c r="AO11672" s="171"/>
      <c r="AP11672" s="61"/>
      <c r="AQ11672" s="61"/>
      <c r="AR11672" s="61"/>
      <c r="AS11672" s="61"/>
      <c r="AT11672" s="61"/>
      <c r="AU11672" s="61"/>
      <c r="AV11672" s="61"/>
      <c r="AW11672" s="61"/>
      <c r="AX11672" s="61"/>
      <c r="AY11672" s="61"/>
      <c r="AZ11672" s="61"/>
      <c r="BA11672" s="61"/>
    </row>
    <row r="11673" spans="39:53" x14ac:dyDescent="0.2">
      <c r="AM11673" s="61"/>
      <c r="AN11673" s="61"/>
      <c r="AO11673" s="171"/>
      <c r="AP11673" s="61"/>
      <c r="AQ11673" s="61"/>
      <c r="AR11673" s="61"/>
      <c r="AS11673" s="61"/>
      <c r="AT11673" s="61"/>
      <c r="AU11673" s="61"/>
      <c r="AV11673" s="61"/>
      <c r="AW11673" s="61"/>
      <c r="AX11673" s="61"/>
      <c r="AY11673" s="61"/>
      <c r="AZ11673" s="61"/>
      <c r="BA11673" s="61"/>
    </row>
    <row r="11674" spans="39:53" x14ac:dyDescent="0.2">
      <c r="AM11674" s="61"/>
      <c r="AN11674" s="61"/>
      <c r="AO11674" s="171"/>
      <c r="AP11674" s="61"/>
      <c r="AQ11674" s="61"/>
      <c r="AR11674" s="61"/>
      <c r="AS11674" s="61"/>
      <c r="AT11674" s="61"/>
      <c r="AU11674" s="61"/>
      <c r="AV11674" s="61"/>
      <c r="AW11674" s="61"/>
      <c r="AX11674" s="61"/>
      <c r="AY11674" s="61"/>
      <c r="AZ11674" s="61"/>
      <c r="BA11674" s="61"/>
    </row>
    <row r="11675" spans="39:53" x14ac:dyDescent="0.2">
      <c r="AM11675" s="61"/>
      <c r="AN11675" s="61"/>
      <c r="AO11675" s="171"/>
      <c r="AP11675" s="61"/>
      <c r="AQ11675" s="61"/>
      <c r="AR11675" s="61"/>
      <c r="AS11675" s="61"/>
      <c r="AT11675" s="61"/>
      <c r="AU11675" s="61"/>
      <c r="AV11675" s="61"/>
      <c r="AW11675" s="61"/>
      <c r="AX11675" s="61"/>
      <c r="AY11675" s="61"/>
      <c r="AZ11675" s="61"/>
      <c r="BA11675" s="61"/>
    </row>
    <row r="11676" spans="39:53" x14ac:dyDescent="0.2">
      <c r="AM11676" s="61"/>
      <c r="AN11676" s="61"/>
      <c r="AO11676" s="171"/>
      <c r="AP11676" s="61"/>
      <c r="AQ11676" s="61"/>
      <c r="AR11676" s="61"/>
      <c r="AS11676" s="61"/>
      <c r="AT11676" s="61"/>
      <c r="AU11676" s="61"/>
      <c r="AV11676" s="61"/>
      <c r="AW11676" s="61"/>
      <c r="AX11676" s="61"/>
      <c r="AY11676" s="61"/>
      <c r="AZ11676" s="61"/>
      <c r="BA11676" s="61"/>
    </row>
    <row r="11677" spans="39:53" x14ac:dyDescent="0.2">
      <c r="AM11677" s="61"/>
      <c r="AN11677" s="61"/>
      <c r="AO11677" s="171"/>
      <c r="AP11677" s="61"/>
      <c r="AQ11677" s="61"/>
      <c r="AR11677" s="61"/>
      <c r="AS11677" s="61"/>
      <c r="AT11677" s="61"/>
      <c r="AU11677" s="61"/>
      <c r="AV11677" s="61"/>
      <c r="AW11677" s="61"/>
      <c r="AX11677" s="61"/>
      <c r="AY11677" s="61"/>
      <c r="AZ11677" s="61"/>
      <c r="BA11677" s="61"/>
    </row>
    <row r="11678" spans="39:53" x14ac:dyDescent="0.2">
      <c r="AM11678" s="61"/>
      <c r="AN11678" s="61"/>
      <c r="AO11678" s="171"/>
      <c r="AP11678" s="61"/>
      <c r="AQ11678" s="61"/>
      <c r="AR11678" s="61"/>
      <c r="AS11678" s="61"/>
      <c r="AT11678" s="61"/>
      <c r="AU11678" s="61"/>
      <c r="AV11678" s="61"/>
      <c r="AW11678" s="61"/>
      <c r="AX11678" s="61"/>
      <c r="AY11678" s="61"/>
      <c r="AZ11678" s="61"/>
      <c r="BA11678" s="61"/>
    </row>
    <row r="11679" spans="39:53" x14ac:dyDescent="0.2">
      <c r="AM11679" s="61"/>
      <c r="AN11679" s="61"/>
      <c r="AO11679" s="171"/>
      <c r="AP11679" s="61"/>
      <c r="AQ11679" s="61"/>
      <c r="AR11679" s="61"/>
      <c r="AS11679" s="61"/>
      <c r="AT11679" s="61"/>
      <c r="AU11679" s="61"/>
      <c r="AV11679" s="61"/>
      <c r="AW11679" s="61"/>
      <c r="AX11679" s="61"/>
      <c r="AY11679" s="61"/>
      <c r="AZ11679" s="61"/>
      <c r="BA11679" s="61"/>
    </row>
    <row r="11680" spans="39:53" x14ac:dyDescent="0.2">
      <c r="AM11680" s="61"/>
      <c r="AN11680" s="61"/>
      <c r="AO11680" s="171"/>
      <c r="AP11680" s="61"/>
      <c r="AQ11680" s="61"/>
      <c r="AR11680" s="61"/>
      <c r="AS11680" s="61"/>
      <c r="AT11680" s="61"/>
      <c r="AU11680" s="61"/>
      <c r="AV11680" s="61"/>
      <c r="AW11680" s="61"/>
      <c r="AX11680" s="61"/>
      <c r="AY11680" s="61"/>
      <c r="AZ11680" s="61"/>
      <c r="BA11680" s="61"/>
    </row>
    <row r="11681" spans="39:53" x14ac:dyDescent="0.2">
      <c r="AM11681" s="61"/>
      <c r="AN11681" s="61"/>
      <c r="AO11681" s="171"/>
      <c r="AP11681" s="61"/>
      <c r="AQ11681" s="61"/>
      <c r="AR11681" s="61"/>
      <c r="AS11681" s="61"/>
      <c r="AT11681" s="61"/>
      <c r="AU11681" s="61"/>
      <c r="AV11681" s="61"/>
      <c r="AW11681" s="61"/>
      <c r="AX11681" s="61"/>
      <c r="AY11681" s="61"/>
      <c r="AZ11681" s="61"/>
      <c r="BA11681" s="61"/>
    </row>
    <row r="11682" spans="39:53" x14ac:dyDescent="0.2">
      <c r="AM11682" s="61"/>
      <c r="AN11682" s="61"/>
      <c r="AO11682" s="171"/>
      <c r="AP11682" s="61"/>
      <c r="AQ11682" s="61"/>
      <c r="AR11682" s="61"/>
      <c r="AS11682" s="61"/>
      <c r="AT11682" s="61"/>
      <c r="AU11682" s="61"/>
      <c r="AV11682" s="61"/>
      <c r="AW11682" s="61"/>
      <c r="AX11682" s="61"/>
      <c r="AY11682" s="61"/>
      <c r="AZ11682" s="61"/>
      <c r="BA11682" s="61"/>
    </row>
    <row r="11683" spans="39:53" x14ac:dyDescent="0.2">
      <c r="AM11683" s="61"/>
      <c r="AN11683" s="61"/>
      <c r="AO11683" s="171"/>
      <c r="AP11683" s="61"/>
      <c r="AQ11683" s="61"/>
      <c r="AR11683" s="61"/>
      <c r="AS11683" s="61"/>
      <c r="AT11683" s="61"/>
      <c r="AU11683" s="61"/>
      <c r="AV11683" s="61"/>
      <c r="AW11683" s="61"/>
      <c r="AX11683" s="61"/>
      <c r="AY11683" s="61"/>
      <c r="AZ11683" s="61"/>
      <c r="BA11683" s="61"/>
    </row>
    <row r="11684" spans="39:53" x14ac:dyDescent="0.2">
      <c r="AM11684" s="61"/>
      <c r="AN11684" s="61"/>
      <c r="AO11684" s="171"/>
      <c r="AP11684" s="61"/>
      <c r="AQ11684" s="61"/>
      <c r="AR11684" s="61"/>
      <c r="AS11684" s="61"/>
      <c r="AT11684" s="61"/>
      <c r="AU11684" s="61"/>
      <c r="AV11684" s="61"/>
      <c r="AW11684" s="61"/>
      <c r="AX11684" s="61"/>
      <c r="AY11684" s="61"/>
      <c r="AZ11684" s="61"/>
      <c r="BA11684" s="61"/>
    </row>
    <row r="11685" spans="39:53" x14ac:dyDescent="0.2">
      <c r="AM11685" s="61"/>
      <c r="AN11685" s="61"/>
      <c r="AO11685" s="171"/>
      <c r="AP11685" s="61"/>
      <c r="AQ11685" s="61"/>
      <c r="AR11685" s="61"/>
      <c r="AS11685" s="61"/>
      <c r="AT11685" s="61"/>
      <c r="AU11685" s="61"/>
      <c r="AV11685" s="61"/>
      <c r="AW11685" s="61"/>
      <c r="AX11685" s="61"/>
      <c r="AY11685" s="61"/>
      <c r="AZ11685" s="61"/>
      <c r="BA11685" s="61"/>
    </row>
    <row r="11686" spans="39:53" x14ac:dyDescent="0.2">
      <c r="AM11686" s="61"/>
      <c r="AN11686" s="61"/>
      <c r="AO11686" s="171"/>
      <c r="AP11686" s="61"/>
      <c r="AQ11686" s="61"/>
      <c r="AR11686" s="61"/>
      <c r="AS11686" s="61"/>
      <c r="AT11686" s="61"/>
      <c r="AU11686" s="61"/>
      <c r="AV11686" s="61"/>
      <c r="AW11686" s="61"/>
      <c r="AX11686" s="61"/>
      <c r="AY11686" s="61"/>
      <c r="AZ11686" s="61"/>
      <c r="BA11686" s="61"/>
    </row>
    <row r="11687" spans="39:53" x14ac:dyDescent="0.2">
      <c r="AM11687" s="61"/>
      <c r="AN11687" s="61"/>
      <c r="AO11687" s="171"/>
      <c r="AP11687" s="61"/>
      <c r="AQ11687" s="61"/>
      <c r="AR11687" s="61"/>
      <c r="AS11687" s="61"/>
      <c r="AT11687" s="61"/>
      <c r="AU11687" s="61"/>
      <c r="AV11687" s="61"/>
      <c r="AW11687" s="61"/>
      <c r="AX11687" s="61"/>
      <c r="AY11687" s="61"/>
      <c r="AZ11687" s="61"/>
      <c r="BA11687" s="61"/>
    </row>
    <row r="11688" spans="39:53" x14ac:dyDescent="0.2">
      <c r="AM11688" s="61"/>
      <c r="AN11688" s="61"/>
      <c r="AO11688" s="171"/>
      <c r="AP11688" s="61"/>
      <c r="AQ11688" s="61"/>
      <c r="AR11688" s="61"/>
      <c r="AS11688" s="61"/>
      <c r="AT11688" s="61"/>
      <c r="AU11688" s="61"/>
      <c r="AV11688" s="61"/>
      <c r="AW11688" s="61"/>
      <c r="AX11688" s="61"/>
      <c r="AY11688" s="61"/>
      <c r="AZ11688" s="61"/>
      <c r="BA11688" s="61"/>
    </row>
    <row r="11689" spans="39:53" x14ac:dyDescent="0.2">
      <c r="AM11689" s="61"/>
      <c r="AN11689" s="61"/>
      <c r="AO11689" s="171"/>
      <c r="AP11689" s="61"/>
      <c r="AQ11689" s="61"/>
      <c r="AR11689" s="61"/>
      <c r="AS11689" s="61"/>
      <c r="AT11689" s="61"/>
      <c r="AU11689" s="61"/>
      <c r="AV11689" s="61"/>
      <c r="AW11689" s="61"/>
      <c r="AX11689" s="61"/>
      <c r="AY11689" s="61"/>
      <c r="AZ11689" s="61"/>
      <c r="BA11689" s="61"/>
    </row>
    <row r="11690" spans="39:53" x14ac:dyDescent="0.2">
      <c r="AM11690" s="61"/>
      <c r="AN11690" s="61"/>
      <c r="AO11690" s="171"/>
      <c r="AP11690" s="61"/>
      <c r="AQ11690" s="61"/>
      <c r="AR11690" s="61"/>
      <c r="AS11690" s="61"/>
      <c r="AT11690" s="61"/>
      <c r="AU11690" s="61"/>
      <c r="AV11690" s="61"/>
      <c r="AW11690" s="61"/>
      <c r="AX11690" s="61"/>
      <c r="AY11690" s="61"/>
      <c r="AZ11690" s="61"/>
      <c r="BA11690" s="61"/>
    </row>
    <row r="11691" spans="39:53" x14ac:dyDescent="0.2">
      <c r="AM11691" s="61"/>
      <c r="AN11691" s="61"/>
      <c r="AO11691" s="171"/>
      <c r="AP11691" s="61"/>
      <c r="AQ11691" s="61"/>
      <c r="AR11691" s="61"/>
      <c r="AS11691" s="61"/>
      <c r="AT11691" s="61"/>
      <c r="AU11691" s="61"/>
      <c r="AV11691" s="61"/>
      <c r="AW11691" s="61"/>
      <c r="AX11691" s="61"/>
      <c r="AY11691" s="61"/>
      <c r="AZ11691" s="61"/>
      <c r="BA11691" s="61"/>
    </row>
    <row r="11692" spans="39:53" x14ac:dyDescent="0.2">
      <c r="AM11692" s="61"/>
      <c r="AN11692" s="61"/>
      <c r="AO11692" s="171"/>
      <c r="AP11692" s="61"/>
      <c r="AQ11692" s="61"/>
      <c r="AR11692" s="61"/>
      <c r="AS11692" s="61"/>
      <c r="AT11692" s="61"/>
      <c r="AU11692" s="61"/>
      <c r="AV11692" s="61"/>
      <c r="AW11692" s="61"/>
      <c r="AX11692" s="61"/>
      <c r="AY11692" s="61"/>
      <c r="AZ11692" s="61"/>
      <c r="BA11692" s="61"/>
    </row>
    <row r="11693" spans="39:53" x14ac:dyDescent="0.2">
      <c r="AM11693" s="61"/>
      <c r="AN11693" s="61"/>
      <c r="AO11693" s="171"/>
      <c r="AP11693" s="61"/>
      <c r="AQ11693" s="61"/>
      <c r="AR11693" s="61"/>
      <c r="AS11693" s="61"/>
      <c r="AT11693" s="61"/>
      <c r="AU11693" s="61"/>
      <c r="AV11693" s="61"/>
      <c r="AW11693" s="61"/>
      <c r="AX11693" s="61"/>
      <c r="AY11693" s="61"/>
      <c r="AZ11693" s="61"/>
      <c r="BA11693" s="61"/>
    </row>
    <row r="11694" spans="39:53" x14ac:dyDescent="0.2">
      <c r="AM11694" s="61"/>
      <c r="AN11694" s="61"/>
      <c r="AO11694" s="171"/>
      <c r="AP11694" s="61"/>
      <c r="AQ11694" s="61"/>
      <c r="AR11694" s="61"/>
      <c r="AS11694" s="61"/>
      <c r="AT11694" s="61"/>
      <c r="AU11694" s="61"/>
      <c r="AV11694" s="61"/>
      <c r="AW11694" s="61"/>
      <c r="AX11694" s="61"/>
      <c r="AY11694" s="61"/>
      <c r="AZ11694" s="61"/>
      <c r="BA11694" s="61"/>
    </row>
    <row r="11695" spans="39:53" x14ac:dyDescent="0.2">
      <c r="AM11695" s="61"/>
      <c r="AN11695" s="61"/>
      <c r="AO11695" s="171"/>
      <c r="AP11695" s="61"/>
      <c r="AQ11695" s="61"/>
      <c r="AR11695" s="61"/>
      <c r="AS11695" s="61"/>
      <c r="AT11695" s="61"/>
      <c r="AU11695" s="61"/>
      <c r="AV11695" s="61"/>
      <c r="AW11695" s="61"/>
      <c r="AX11695" s="61"/>
      <c r="AY11695" s="61"/>
      <c r="AZ11695" s="61"/>
      <c r="BA11695" s="61"/>
    </row>
    <row r="11696" spans="39:53" x14ac:dyDescent="0.2">
      <c r="AM11696" s="61"/>
      <c r="AN11696" s="61"/>
      <c r="AO11696" s="171"/>
      <c r="AP11696" s="61"/>
      <c r="AQ11696" s="61"/>
      <c r="AR11696" s="61"/>
      <c r="AS11696" s="61"/>
      <c r="AT11696" s="61"/>
      <c r="AU11696" s="61"/>
      <c r="AV11696" s="61"/>
      <c r="AW11696" s="61"/>
      <c r="AX11696" s="61"/>
      <c r="AY11696" s="61"/>
      <c r="AZ11696" s="61"/>
      <c r="BA11696" s="61"/>
    </row>
    <row r="11697" spans="39:53" x14ac:dyDescent="0.2">
      <c r="AM11697" s="61"/>
      <c r="AN11697" s="61"/>
      <c r="AO11697" s="171"/>
      <c r="AP11697" s="61"/>
      <c r="AQ11697" s="61"/>
      <c r="AR11697" s="61"/>
      <c r="AS11697" s="61"/>
      <c r="AT11697" s="61"/>
      <c r="AU11697" s="61"/>
      <c r="AV11697" s="61"/>
      <c r="AW11697" s="61"/>
      <c r="AX11697" s="61"/>
      <c r="AY11697" s="61"/>
      <c r="AZ11697" s="61"/>
      <c r="BA11697" s="61"/>
    </row>
    <row r="11698" spans="39:53" x14ac:dyDescent="0.2">
      <c r="AM11698" s="61"/>
      <c r="AN11698" s="61"/>
      <c r="AO11698" s="171"/>
      <c r="AP11698" s="61"/>
      <c r="AQ11698" s="61"/>
      <c r="AR11698" s="61"/>
      <c r="AS11698" s="61"/>
      <c r="AT11698" s="61"/>
      <c r="AU11698" s="61"/>
      <c r="AV11698" s="61"/>
      <c r="AW11698" s="61"/>
      <c r="AX11698" s="61"/>
      <c r="AY11698" s="61"/>
      <c r="AZ11698" s="61"/>
      <c r="BA11698" s="61"/>
    </row>
    <row r="11699" spans="39:53" x14ac:dyDescent="0.2">
      <c r="AM11699" s="61"/>
      <c r="AN11699" s="61"/>
      <c r="AO11699" s="171"/>
      <c r="AP11699" s="61"/>
      <c r="AQ11699" s="61"/>
      <c r="AR11699" s="61"/>
      <c r="AS11699" s="61"/>
      <c r="AT11699" s="61"/>
      <c r="AU11699" s="61"/>
      <c r="AV11699" s="61"/>
      <c r="AW11699" s="61"/>
      <c r="AX11699" s="61"/>
      <c r="AY11699" s="61"/>
      <c r="AZ11699" s="61"/>
      <c r="BA11699" s="61"/>
    </row>
    <row r="11700" spans="39:53" x14ac:dyDescent="0.2">
      <c r="AM11700" s="61"/>
      <c r="AN11700" s="61"/>
      <c r="AO11700" s="171"/>
      <c r="AP11700" s="61"/>
      <c r="AQ11700" s="61"/>
      <c r="AR11700" s="61"/>
      <c r="AS11700" s="61"/>
      <c r="AT11700" s="61"/>
      <c r="AU11700" s="61"/>
      <c r="AV11700" s="61"/>
      <c r="AW11700" s="61"/>
      <c r="AX11700" s="61"/>
      <c r="AY11700" s="61"/>
      <c r="AZ11700" s="61"/>
      <c r="BA11700" s="61"/>
    </row>
    <row r="11701" spans="39:53" x14ac:dyDescent="0.2">
      <c r="AM11701" s="61"/>
      <c r="AN11701" s="61"/>
      <c r="AO11701" s="171"/>
      <c r="AP11701" s="61"/>
      <c r="AQ11701" s="61"/>
      <c r="AR11701" s="61"/>
      <c r="AS11701" s="61"/>
      <c r="AT11701" s="61"/>
      <c r="AU11701" s="61"/>
      <c r="AV11701" s="61"/>
      <c r="AW11701" s="61"/>
      <c r="AX11701" s="61"/>
      <c r="AY11701" s="61"/>
      <c r="AZ11701" s="61"/>
      <c r="BA11701" s="61"/>
    </row>
    <row r="11702" spans="39:53" x14ac:dyDescent="0.2">
      <c r="AM11702" s="61"/>
      <c r="AN11702" s="61"/>
      <c r="AO11702" s="171"/>
      <c r="AP11702" s="61"/>
      <c r="AQ11702" s="61"/>
      <c r="AR11702" s="61"/>
      <c r="AS11702" s="61"/>
      <c r="AT11702" s="61"/>
      <c r="AU11702" s="61"/>
      <c r="AV11702" s="61"/>
      <c r="AW11702" s="61"/>
      <c r="AX11702" s="61"/>
      <c r="AY11702" s="61"/>
      <c r="AZ11702" s="61"/>
      <c r="BA11702" s="61"/>
    </row>
    <row r="11703" spans="39:53" x14ac:dyDescent="0.2">
      <c r="AM11703" s="61"/>
      <c r="AN11703" s="61"/>
      <c r="AO11703" s="171"/>
      <c r="AP11703" s="61"/>
      <c r="AQ11703" s="61"/>
      <c r="AR11703" s="61"/>
      <c r="AS11703" s="61"/>
      <c r="AT11703" s="61"/>
      <c r="AU11703" s="61"/>
      <c r="AV11703" s="61"/>
      <c r="AW11703" s="61"/>
      <c r="AX11703" s="61"/>
      <c r="AY11703" s="61"/>
      <c r="AZ11703" s="61"/>
      <c r="BA11703" s="61"/>
    </row>
    <row r="11704" spans="39:53" x14ac:dyDescent="0.2">
      <c r="AM11704" s="61"/>
      <c r="AN11704" s="61"/>
      <c r="AO11704" s="171"/>
      <c r="AP11704" s="61"/>
      <c r="AQ11704" s="61"/>
      <c r="AR11704" s="61"/>
      <c r="AS11704" s="61"/>
      <c r="AT11704" s="61"/>
      <c r="AU11704" s="61"/>
      <c r="AV11704" s="61"/>
      <c r="AW11704" s="61"/>
      <c r="AX11704" s="61"/>
      <c r="AY11704" s="61"/>
      <c r="AZ11704" s="61"/>
      <c r="BA11704" s="61"/>
    </row>
    <row r="11705" spans="39:53" x14ac:dyDescent="0.2">
      <c r="AM11705" s="61"/>
      <c r="AN11705" s="61"/>
      <c r="AO11705" s="171"/>
      <c r="AP11705" s="61"/>
      <c r="AQ11705" s="61"/>
      <c r="AR11705" s="61"/>
      <c r="AS11705" s="61"/>
      <c r="AT11705" s="61"/>
      <c r="AU11705" s="61"/>
      <c r="AV11705" s="61"/>
      <c r="AW11705" s="61"/>
      <c r="AX11705" s="61"/>
      <c r="AY11705" s="61"/>
      <c r="AZ11705" s="61"/>
      <c r="BA11705" s="61"/>
    </row>
    <row r="11706" spans="39:53" x14ac:dyDescent="0.2">
      <c r="AM11706" s="61"/>
      <c r="AN11706" s="61"/>
      <c r="AO11706" s="171"/>
      <c r="AP11706" s="61"/>
      <c r="AQ11706" s="61"/>
      <c r="AR11706" s="61"/>
      <c r="AS11706" s="61"/>
      <c r="AT11706" s="61"/>
      <c r="AU11706" s="61"/>
      <c r="AV11706" s="61"/>
      <c r="AW11706" s="61"/>
      <c r="AX11706" s="61"/>
      <c r="AY11706" s="61"/>
      <c r="AZ11706" s="61"/>
      <c r="BA11706" s="61"/>
    </row>
    <row r="11707" spans="39:53" x14ac:dyDescent="0.2">
      <c r="AM11707" s="61"/>
      <c r="AN11707" s="61"/>
      <c r="AO11707" s="171"/>
      <c r="AP11707" s="61"/>
      <c r="AQ11707" s="61"/>
      <c r="AR11707" s="61"/>
      <c r="AS11707" s="61"/>
      <c r="AT11707" s="61"/>
      <c r="AU11707" s="61"/>
      <c r="AV11707" s="61"/>
      <c r="AW11707" s="61"/>
      <c r="AX11707" s="61"/>
      <c r="AY11707" s="61"/>
      <c r="AZ11707" s="61"/>
      <c r="BA11707" s="61"/>
    </row>
    <row r="11708" spans="39:53" x14ac:dyDescent="0.2">
      <c r="AM11708" s="61"/>
      <c r="AN11708" s="61"/>
      <c r="AO11708" s="171"/>
      <c r="AP11708" s="61"/>
      <c r="AQ11708" s="61"/>
      <c r="AR11708" s="61"/>
      <c r="AS11708" s="61"/>
      <c r="AT11708" s="61"/>
      <c r="AU11708" s="61"/>
      <c r="AV11708" s="61"/>
      <c r="AW11708" s="61"/>
      <c r="AX11708" s="61"/>
      <c r="AY11708" s="61"/>
      <c r="AZ11708" s="61"/>
      <c r="BA11708" s="61"/>
    </row>
    <row r="11709" spans="39:53" x14ac:dyDescent="0.2">
      <c r="AM11709" s="61"/>
      <c r="AN11709" s="61"/>
      <c r="AO11709" s="171"/>
      <c r="AP11709" s="61"/>
      <c r="AQ11709" s="61"/>
      <c r="AR11709" s="61"/>
      <c r="AS11709" s="61"/>
      <c r="AT11709" s="61"/>
      <c r="AU11709" s="61"/>
      <c r="AV11709" s="61"/>
      <c r="AW11709" s="61"/>
      <c r="AX11709" s="61"/>
      <c r="AY11709" s="61"/>
      <c r="AZ11709" s="61"/>
      <c r="BA11709" s="61"/>
    </row>
    <row r="11710" spans="39:53" x14ac:dyDescent="0.2">
      <c r="AM11710" s="61"/>
      <c r="AN11710" s="61"/>
      <c r="AO11710" s="171"/>
      <c r="AP11710" s="61"/>
      <c r="AQ11710" s="61"/>
      <c r="AR11710" s="61"/>
      <c r="AS11710" s="61"/>
      <c r="AT11710" s="61"/>
      <c r="AU11710" s="61"/>
      <c r="AV11710" s="61"/>
      <c r="AW11710" s="61"/>
      <c r="AX11710" s="61"/>
      <c r="AY11710" s="61"/>
      <c r="AZ11710" s="61"/>
      <c r="BA11710" s="61"/>
    </row>
    <row r="11711" spans="39:53" x14ac:dyDescent="0.2">
      <c r="AM11711" s="61"/>
      <c r="AN11711" s="61"/>
      <c r="AO11711" s="171"/>
      <c r="AP11711" s="61"/>
      <c r="AQ11711" s="61"/>
      <c r="AR11711" s="61"/>
      <c r="AS11711" s="61"/>
      <c r="AT11711" s="61"/>
      <c r="AU11711" s="61"/>
      <c r="AV11711" s="61"/>
      <c r="AW11711" s="61"/>
      <c r="AX11711" s="61"/>
      <c r="AY11711" s="61"/>
      <c r="AZ11711" s="61"/>
      <c r="BA11711" s="61"/>
    </row>
    <row r="11712" spans="39:53" x14ac:dyDescent="0.2">
      <c r="AM11712" s="61"/>
      <c r="AN11712" s="61"/>
      <c r="AO11712" s="171"/>
      <c r="AP11712" s="61"/>
      <c r="AQ11712" s="61"/>
      <c r="AR11712" s="61"/>
      <c r="AS11712" s="61"/>
      <c r="AT11712" s="61"/>
      <c r="AU11712" s="61"/>
      <c r="AV11712" s="61"/>
      <c r="AW11712" s="61"/>
      <c r="AX11712" s="61"/>
      <c r="AY11712" s="61"/>
      <c r="AZ11712" s="61"/>
      <c r="BA11712" s="61"/>
    </row>
    <row r="11713" spans="39:53" x14ac:dyDescent="0.2">
      <c r="AM11713" s="61"/>
      <c r="AN11713" s="61"/>
      <c r="AO11713" s="171"/>
      <c r="AP11713" s="61"/>
      <c r="AQ11713" s="61"/>
      <c r="AR11713" s="61"/>
      <c r="AS11713" s="61"/>
      <c r="AT11713" s="61"/>
      <c r="AU11713" s="61"/>
      <c r="AV11713" s="61"/>
      <c r="AW11713" s="61"/>
      <c r="AX11713" s="61"/>
      <c r="AY11713" s="61"/>
      <c r="AZ11713" s="61"/>
      <c r="BA11713" s="61"/>
    </row>
    <row r="11714" spans="39:53" x14ac:dyDescent="0.2">
      <c r="AM11714" s="61"/>
      <c r="AN11714" s="61"/>
      <c r="AO11714" s="171"/>
      <c r="AP11714" s="61"/>
      <c r="AQ11714" s="61"/>
      <c r="AR11714" s="61"/>
      <c r="AS11714" s="61"/>
      <c r="AT11714" s="61"/>
      <c r="AU11714" s="61"/>
      <c r="AV11714" s="61"/>
      <c r="AW11714" s="61"/>
      <c r="AX11714" s="61"/>
      <c r="AY11714" s="61"/>
      <c r="AZ11714" s="61"/>
      <c r="BA11714" s="61"/>
    </row>
    <row r="11715" spans="39:53" x14ac:dyDescent="0.2">
      <c r="AM11715" s="61"/>
      <c r="AN11715" s="61"/>
      <c r="AO11715" s="171"/>
      <c r="AP11715" s="61"/>
      <c r="AQ11715" s="61"/>
      <c r="AR11715" s="61"/>
      <c r="AS11715" s="61"/>
      <c r="AT11715" s="61"/>
      <c r="AU11715" s="61"/>
      <c r="AV11715" s="61"/>
      <c r="AW11715" s="61"/>
      <c r="AX11715" s="61"/>
      <c r="AY11715" s="61"/>
      <c r="AZ11715" s="61"/>
      <c r="BA11715" s="61"/>
    </row>
    <row r="11716" spans="39:53" x14ac:dyDescent="0.2">
      <c r="AM11716" s="61"/>
      <c r="AN11716" s="61"/>
      <c r="AO11716" s="171"/>
      <c r="AP11716" s="61"/>
      <c r="AQ11716" s="61"/>
      <c r="AR11716" s="61"/>
      <c r="AS11716" s="61"/>
      <c r="AT11716" s="61"/>
      <c r="AU11716" s="61"/>
      <c r="AV11716" s="61"/>
      <c r="AW11716" s="61"/>
      <c r="AX11716" s="61"/>
      <c r="AY11716" s="61"/>
      <c r="AZ11716" s="61"/>
      <c r="BA11716" s="61"/>
    </row>
    <row r="11717" spans="39:53" x14ac:dyDescent="0.2">
      <c r="AM11717" s="61"/>
      <c r="AN11717" s="61"/>
      <c r="AO11717" s="171"/>
      <c r="AP11717" s="61"/>
      <c r="AQ11717" s="61"/>
      <c r="AR11717" s="61"/>
      <c r="AS11717" s="61"/>
      <c r="AT11717" s="61"/>
      <c r="AU11717" s="61"/>
      <c r="AV11717" s="61"/>
      <c r="AW11717" s="61"/>
      <c r="AX11717" s="61"/>
      <c r="AY11717" s="61"/>
      <c r="AZ11717" s="61"/>
      <c r="BA11717" s="61"/>
    </row>
    <row r="11718" spans="39:53" x14ac:dyDescent="0.2">
      <c r="AM11718" s="61"/>
      <c r="AN11718" s="61"/>
      <c r="AO11718" s="171"/>
      <c r="AP11718" s="61"/>
      <c r="AQ11718" s="61"/>
      <c r="AR11718" s="61"/>
      <c r="AS11718" s="61"/>
      <c r="AT11718" s="61"/>
      <c r="AU11718" s="61"/>
      <c r="AV11718" s="61"/>
      <c r="AW11718" s="61"/>
      <c r="AX11718" s="61"/>
      <c r="AY11718" s="61"/>
      <c r="AZ11718" s="61"/>
      <c r="BA11718" s="61"/>
    </row>
    <row r="11719" spans="39:53" x14ac:dyDescent="0.2">
      <c r="AM11719" s="61"/>
      <c r="AN11719" s="61"/>
      <c r="AO11719" s="171"/>
      <c r="AP11719" s="61"/>
      <c r="AQ11719" s="61"/>
      <c r="AR11719" s="61"/>
      <c r="AS11719" s="61"/>
      <c r="AT11719" s="61"/>
      <c r="AU11719" s="61"/>
      <c r="AV11719" s="61"/>
      <c r="AW11719" s="61"/>
      <c r="AX11719" s="61"/>
      <c r="AY11719" s="61"/>
      <c r="AZ11719" s="61"/>
      <c r="BA11719" s="61"/>
    </row>
    <row r="11720" spans="39:53" x14ac:dyDescent="0.2">
      <c r="AM11720" s="61"/>
      <c r="AN11720" s="61"/>
      <c r="AO11720" s="171"/>
      <c r="AP11720" s="61"/>
      <c r="AQ11720" s="61"/>
      <c r="AR11720" s="61"/>
      <c r="AS11720" s="61"/>
      <c r="AT11720" s="61"/>
      <c r="AU11720" s="61"/>
      <c r="AV11720" s="61"/>
      <c r="AW11720" s="61"/>
      <c r="AX11720" s="61"/>
      <c r="AY11720" s="61"/>
      <c r="AZ11720" s="61"/>
      <c r="BA11720" s="61"/>
    </row>
    <row r="11721" spans="39:53" x14ac:dyDescent="0.2">
      <c r="AM11721" s="61"/>
      <c r="AN11721" s="61"/>
      <c r="AO11721" s="171"/>
      <c r="AP11721" s="61"/>
      <c r="AQ11721" s="61"/>
      <c r="AR11721" s="61"/>
      <c r="AS11721" s="61"/>
      <c r="AT11721" s="61"/>
      <c r="AU11721" s="61"/>
      <c r="AV11721" s="61"/>
      <c r="AW11721" s="61"/>
      <c r="AX11721" s="61"/>
      <c r="AY11721" s="61"/>
      <c r="AZ11721" s="61"/>
      <c r="BA11721" s="61"/>
    </row>
    <row r="11722" spans="39:53" x14ac:dyDescent="0.2">
      <c r="AM11722" s="61"/>
      <c r="AN11722" s="61"/>
      <c r="AO11722" s="171"/>
      <c r="AP11722" s="61"/>
      <c r="AQ11722" s="61"/>
      <c r="AR11722" s="61"/>
      <c r="AS11722" s="61"/>
      <c r="AT11722" s="61"/>
      <c r="AU11722" s="61"/>
      <c r="AV11722" s="61"/>
      <c r="AW11722" s="61"/>
      <c r="AX11722" s="61"/>
      <c r="AY11722" s="61"/>
      <c r="AZ11722" s="61"/>
      <c r="BA11722" s="61"/>
    </row>
    <row r="11723" spans="39:53" x14ac:dyDescent="0.2">
      <c r="AM11723" s="61"/>
      <c r="AN11723" s="61"/>
      <c r="AO11723" s="171"/>
      <c r="AP11723" s="61"/>
      <c r="AQ11723" s="61"/>
      <c r="AR11723" s="61"/>
      <c r="AS11723" s="61"/>
      <c r="AT11723" s="61"/>
      <c r="AU11723" s="61"/>
      <c r="AV11723" s="61"/>
      <c r="AW11723" s="61"/>
      <c r="AX11723" s="61"/>
      <c r="AY11723" s="61"/>
      <c r="AZ11723" s="61"/>
      <c r="BA11723" s="61"/>
    </row>
    <row r="11724" spans="39:53" x14ac:dyDescent="0.2">
      <c r="AM11724" s="61"/>
      <c r="AN11724" s="61"/>
      <c r="AO11724" s="171"/>
      <c r="AP11724" s="61"/>
      <c r="AQ11724" s="61"/>
      <c r="AR11724" s="61"/>
      <c r="AS11724" s="61"/>
      <c r="AT11724" s="61"/>
      <c r="AU11724" s="61"/>
      <c r="AV11724" s="61"/>
      <c r="AW11724" s="61"/>
      <c r="AX11724" s="61"/>
      <c r="AY11724" s="61"/>
      <c r="AZ11724" s="61"/>
      <c r="BA11724" s="61"/>
    </row>
    <row r="11725" spans="39:53" x14ac:dyDescent="0.2">
      <c r="AM11725" s="61"/>
      <c r="AN11725" s="61"/>
      <c r="AO11725" s="171"/>
      <c r="AP11725" s="61"/>
      <c r="AQ11725" s="61"/>
      <c r="AR11725" s="61"/>
      <c r="AS11725" s="61"/>
      <c r="AT11725" s="61"/>
      <c r="AU11725" s="61"/>
      <c r="AV11725" s="61"/>
      <c r="AW11725" s="61"/>
      <c r="AX11725" s="61"/>
      <c r="AY11725" s="61"/>
      <c r="AZ11725" s="61"/>
      <c r="BA11725" s="61"/>
    </row>
    <row r="11726" spans="39:53" x14ac:dyDescent="0.2">
      <c r="AM11726" s="61"/>
      <c r="AN11726" s="61"/>
      <c r="AO11726" s="171"/>
      <c r="AP11726" s="61"/>
      <c r="AQ11726" s="61"/>
      <c r="AR11726" s="61"/>
      <c r="AS11726" s="61"/>
      <c r="AT11726" s="61"/>
      <c r="AU11726" s="61"/>
      <c r="AV11726" s="61"/>
      <c r="AW11726" s="61"/>
      <c r="AX11726" s="61"/>
      <c r="AY11726" s="61"/>
      <c r="AZ11726" s="61"/>
      <c r="BA11726" s="61"/>
    </row>
    <row r="11727" spans="39:53" x14ac:dyDescent="0.2">
      <c r="AM11727" s="61"/>
      <c r="AN11727" s="61"/>
      <c r="AO11727" s="171"/>
      <c r="AP11727" s="61"/>
      <c r="AQ11727" s="61"/>
      <c r="AR11727" s="61"/>
      <c r="AS11727" s="61"/>
      <c r="AT11727" s="61"/>
      <c r="AU11727" s="61"/>
      <c r="AV11727" s="61"/>
      <c r="AW11727" s="61"/>
      <c r="AX11727" s="61"/>
      <c r="AY11727" s="61"/>
      <c r="AZ11727" s="61"/>
      <c r="BA11727" s="61"/>
    </row>
    <row r="11728" spans="39:53" x14ac:dyDescent="0.2">
      <c r="AM11728" s="61"/>
      <c r="AN11728" s="61"/>
      <c r="AO11728" s="171"/>
      <c r="AP11728" s="61"/>
      <c r="AQ11728" s="61"/>
      <c r="AR11728" s="61"/>
      <c r="AS11728" s="61"/>
      <c r="AT11728" s="61"/>
      <c r="AU11728" s="61"/>
      <c r="AV11728" s="61"/>
      <c r="AW11728" s="61"/>
      <c r="AX11728" s="61"/>
      <c r="AY11728" s="61"/>
      <c r="AZ11728" s="61"/>
      <c r="BA11728" s="61"/>
    </row>
    <row r="11729" spans="39:53" x14ac:dyDescent="0.2">
      <c r="AM11729" s="61"/>
      <c r="AN11729" s="61"/>
      <c r="AO11729" s="171"/>
      <c r="AP11729" s="61"/>
      <c r="AQ11729" s="61"/>
      <c r="AR11729" s="61"/>
      <c r="AS11729" s="61"/>
      <c r="AT11729" s="61"/>
      <c r="AU11729" s="61"/>
      <c r="AV11729" s="61"/>
      <c r="AW11729" s="61"/>
      <c r="AX11729" s="61"/>
      <c r="AY11729" s="61"/>
      <c r="AZ11729" s="61"/>
      <c r="BA11729" s="61"/>
    </row>
    <row r="11730" spans="39:53" x14ac:dyDescent="0.2">
      <c r="AM11730" s="61"/>
      <c r="AN11730" s="61"/>
      <c r="AO11730" s="171"/>
      <c r="AP11730" s="61"/>
      <c r="AQ11730" s="61"/>
      <c r="AR11730" s="61"/>
      <c r="AS11730" s="61"/>
      <c r="AT11730" s="61"/>
      <c r="AU11730" s="61"/>
      <c r="AV11730" s="61"/>
      <c r="AW11730" s="61"/>
      <c r="AX11730" s="61"/>
      <c r="AY11730" s="61"/>
      <c r="AZ11730" s="61"/>
      <c r="BA11730" s="61"/>
    </row>
    <row r="11731" spans="39:53" x14ac:dyDescent="0.2">
      <c r="AM11731" s="61"/>
      <c r="AN11731" s="61"/>
      <c r="AO11731" s="171"/>
      <c r="AP11731" s="61"/>
      <c r="AQ11731" s="61"/>
      <c r="AR11731" s="61"/>
      <c r="AS11731" s="61"/>
      <c r="AT11731" s="61"/>
      <c r="AU11731" s="61"/>
      <c r="AV11731" s="61"/>
      <c r="AW11731" s="61"/>
      <c r="AX11731" s="61"/>
      <c r="AY11731" s="61"/>
      <c r="AZ11731" s="61"/>
      <c r="BA11731" s="61"/>
    </row>
    <row r="11732" spans="39:53" x14ac:dyDescent="0.2">
      <c r="AM11732" s="61"/>
      <c r="AN11732" s="61"/>
      <c r="AO11732" s="171"/>
      <c r="AP11732" s="61"/>
      <c r="AQ11732" s="61"/>
      <c r="AR11732" s="61"/>
      <c r="AS11732" s="61"/>
      <c r="AT11732" s="61"/>
      <c r="AU11732" s="61"/>
      <c r="AV11732" s="61"/>
      <c r="AW11732" s="61"/>
      <c r="AX11732" s="61"/>
      <c r="AY11732" s="61"/>
      <c r="AZ11732" s="61"/>
      <c r="BA11732" s="61"/>
    </row>
    <row r="11733" spans="39:53" x14ac:dyDescent="0.2">
      <c r="AM11733" s="61"/>
      <c r="AN11733" s="61"/>
      <c r="AO11733" s="171"/>
      <c r="AP11733" s="61"/>
      <c r="AQ11733" s="61"/>
      <c r="AR11733" s="61"/>
      <c r="AS11733" s="61"/>
      <c r="AT11733" s="61"/>
      <c r="AU11733" s="61"/>
      <c r="AV11733" s="61"/>
      <c r="AW11733" s="61"/>
      <c r="AX11733" s="61"/>
      <c r="AY11733" s="61"/>
      <c r="AZ11733" s="61"/>
      <c r="BA11733" s="61"/>
    </row>
    <row r="11734" spans="39:53" x14ac:dyDescent="0.2">
      <c r="AM11734" s="61"/>
      <c r="AN11734" s="61"/>
      <c r="AO11734" s="171"/>
      <c r="AP11734" s="61"/>
      <c r="AQ11734" s="61"/>
      <c r="AR11734" s="61"/>
      <c r="AS11734" s="61"/>
      <c r="AT11734" s="61"/>
      <c r="AU11734" s="61"/>
      <c r="AV11734" s="61"/>
      <c r="AW11734" s="61"/>
      <c r="AX11734" s="61"/>
      <c r="AY11734" s="61"/>
      <c r="AZ11734" s="61"/>
      <c r="BA11734" s="61"/>
    </row>
    <row r="11735" spans="39:53" x14ac:dyDescent="0.2">
      <c r="AM11735" s="61"/>
      <c r="AN11735" s="61"/>
      <c r="AO11735" s="171"/>
      <c r="AP11735" s="61"/>
      <c r="AQ11735" s="61"/>
      <c r="AR11735" s="61"/>
      <c r="AS11735" s="61"/>
      <c r="AT11735" s="61"/>
      <c r="AU11735" s="61"/>
      <c r="AV11735" s="61"/>
      <c r="AW11735" s="61"/>
      <c r="AX11735" s="61"/>
      <c r="AY11735" s="61"/>
      <c r="AZ11735" s="61"/>
      <c r="BA11735" s="61"/>
    </row>
    <row r="11736" spans="39:53" x14ac:dyDescent="0.2">
      <c r="AM11736" s="61"/>
      <c r="AN11736" s="61"/>
      <c r="AO11736" s="171"/>
      <c r="AP11736" s="61"/>
      <c r="AQ11736" s="61"/>
      <c r="AR11736" s="61"/>
      <c r="AS11736" s="61"/>
      <c r="AT11736" s="61"/>
      <c r="AU11736" s="61"/>
      <c r="AV11736" s="61"/>
      <c r="AW11736" s="61"/>
      <c r="AX11736" s="61"/>
      <c r="AY11736" s="61"/>
      <c r="AZ11736" s="61"/>
      <c r="BA11736" s="61"/>
    </row>
    <row r="11737" spans="39:53" x14ac:dyDescent="0.2">
      <c r="AM11737" s="61"/>
      <c r="AN11737" s="61"/>
      <c r="AO11737" s="171"/>
      <c r="AP11737" s="61"/>
      <c r="AQ11737" s="61"/>
      <c r="AR11737" s="61"/>
      <c r="AS11737" s="61"/>
      <c r="AT11737" s="61"/>
      <c r="AU11737" s="61"/>
      <c r="AV11737" s="61"/>
      <c r="AW11737" s="61"/>
      <c r="AX11737" s="61"/>
      <c r="AY11737" s="61"/>
      <c r="AZ11737" s="61"/>
      <c r="BA11737" s="61"/>
    </row>
    <row r="11738" spans="39:53" x14ac:dyDescent="0.2">
      <c r="AM11738" s="61"/>
      <c r="AN11738" s="61"/>
      <c r="AO11738" s="171"/>
      <c r="AP11738" s="61"/>
      <c r="AQ11738" s="61"/>
      <c r="AR11738" s="61"/>
      <c r="AS11738" s="61"/>
      <c r="AT11738" s="61"/>
      <c r="AU11738" s="61"/>
      <c r="AV11738" s="61"/>
      <c r="AW11738" s="61"/>
      <c r="AX11738" s="61"/>
      <c r="AY11738" s="61"/>
      <c r="AZ11738" s="61"/>
      <c r="BA11738" s="61"/>
    </row>
    <row r="11739" spans="39:53" x14ac:dyDescent="0.2">
      <c r="AM11739" s="61"/>
      <c r="AN11739" s="61"/>
      <c r="AO11739" s="171"/>
      <c r="AP11739" s="61"/>
      <c r="AQ11739" s="61"/>
      <c r="AR11739" s="61"/>
      <c r="AS11739" s="61"/>
      <c r="AT11739" s="61"/>
      <c r="AU11739" s="61"/>
      <c r="AV11739" s="61"/>
      <c r="AW11739" s="61"/>
      <c r="AX11739" s="61"/>
      <c r="AY11739" s="61"/>
      <c r="AZ11739" s="61"/>
      <c r="BA11739" s="61"/>
    </row>
    <row r="11740" spans="39:53" x14ac:dyDescent="0.2">
      <c r="AM11740" s="61"/>
      <c r="AN11740" s="61"/>
      <c r="AO11740" s="171"/>
      <c r="AP11740" s="61"/>
      <c r="AQ11740" s="61"/>
      <c r="AR11740" s="61"/>
      <c r="AS11740" s="61"/>
      <c r="AT11740" s="61"/>
      <c r="AU11740" s="61"/>
      <c r="AV11740" s="61"/>
      <c r="AW11740" s="61"/>
      <c r="AX11740" s="61"/>
      <c r="AY11740" s="61"/>
      <c r="AZ11740" s="61"/>
      <c r="BA11740" s="61"/>
    </row>
    <row r="11741" spans="39:53" x14ac:dyDescent="0.2">
      <c r="AM11741" s="61"/>
      <c r="AN11741" s="61"/>
      <c r="AO11741" s="171"/>
      <c r="AP11741" s="61"/>
      <c r="AQ11741" s="61"/>
      <c r="AR11741" s="61"/>
      <c r="AS11741" s="61"/>
      <c r="AT11741" s="61"/>
      <c r="AU11741" s="61"/>
      <c r="AV11741" s="61"/>
      <c r="AW11741" s="61"/>
      <c r="AX11741" s="61"/>
      <c r="AY11741" s="61"/>
      <c r="AZ11741" s="61"/>
      <c r="BA11741" s="61"/>
    </row>
    <row r="11742" spans="39:53" x14ac:dyDescent="0.2">
      <c r="AM11742" s="61"/>
      <c r="AN11742" s="61"/>
      <c r="AO11742" s="171"/>
      <c r="AP11742" s="61"/>
      <c r="AQ11742" s="61"/>
      <c r="AR11742" s="61"/>
      <c r="AS11742" s="61"/>
      <c r="AT11742" s="61"/>
      <c r="AU11742" s="61"/>
      <c r="AV11742" s="61"/>
      <c r="AW11742" s="61"/>
      <c r="AX11742" s="61"/>
      <c r="AY11742" s="61"/>
      <c r="AZ11742" s="61"/>
      <c r="BA11742" s="61"/>
    </row>
    <row r="11743" spans="39:53" x14ac:dyDescent="0.2">
      <c r="AM11743" s="61"/>
      <c r="AN11743" s="61"/>
      <c r="AO11743" s="171"/>
      <c r="AP11743" s="61"/>
      <c r="AQ11743" s="61"/>
      <c r="AR11743" s="61"/>
      <c r="AS11743" s="61"/>
      <c r="AT11743" s="61"/>
      <c r="AU11743" s="61"/>
      <c r="AV11743" s="61"/>
      <c r="AW11743" s="61"/>
      <c r="AX11743" s="61"/>
      <c r="AY11743" s="61"/>
      <c r="AZ11743" s="61"/>
      <c r="BA11743" s="61"/>
    </row>
    <row r="11744" spans="39:53" x14ac:dyDescent="0.2">
      <c r="AM11744" s="61"/>
      <c r="AN11744" s="61"/>
      <c r="AO11744" s="171"/>
      <c r="AP11744" s="61"/>
      <c r="AQ11744" s="61"/>
      <c r="AR11744" s="61"/>
      <c r="AS11744" s="61"/>
      <c r="AT11744" s="61"/>
      <c r="AU11744" s="61"/>
      <c r="AV11744" s="61"/>
      <c r="AW11744" s="61"/>
      <c r="AX11744" s="61"/>
      <c r="AY11744" s="61"/>
      <c r="AZ11744" s="61"/>
      <c r="BA11744" s="61"/>
    </row>
    <row r="11745" spans="39:53" x14ac:dyDescent="0.2">
      <c r="AM11745" s="61"/>
      <c r="AN11745" s="61"/>
      <c r="AO11745" s="171"/>
      <c r="AP11745" s="61"/>
      <c r="AQ11745" s="61"/>
      <c r="AR11745" s="61"/>
      <c r="AS11745" s="61"/>
      <c r="AT11745" s="61"/>
      <c r="AU11745" s="61"/>
      <c r="AV11745" s="61"/>
      <c r="AW11745" s="61"/>
      <c r="AX11745" s="61"/>
      <c r="AY11745" s="61"/>
      <c r="AZ11745" s="61"/>
      <c r="BA11745" s="61"/>
    </row>
    <row r="11746" spans="39:53" x14ac:dyDescent="0.2">
      <c r="AM11746" s="61"/>
      <c r="AN11746" s="61"/>
      <c r="AO11746" s="171"/>
      <c r="AP11746" s="61"/>
      <c r="AQ11746" s="61"/>
      <c r="AR11746" s="61"/>
      <c r="AS11746" s="61"/>
      <c r="AT11746" s="61"/>
      <c r="AU11746" s="61"/>
      <c r="AV11746" s="61"/>
      <c r="AW11746" s="61"/>
      <c r="AX11746" s="61"/>
      <c r="AY11746" s="61"/>
      <c r="AZ11746" s="61"/>
      <c r="BA11746" s="61"/>
    </row>
    <row r="11747" spans="39:53" x14ac:dyDescent="0.2">
      <c r="AM11747" s="61"/>
      <c r="AN11747" s="61"/>
      <c r="AO11747" s="171"/>
      <c r="AP11747" s="61"/>
      <c r="AQ11747" s="61"/>
      <c r="AR11747" s="61"/>
      <c r="AS11747" s="61"/>
      <c r="AT11747" s="61"/>
      <c r="AU11747" s="61"/>
      <c r="AV11747" s="61"/>
      <c r="AW11747" s="61"/>
      <c r="AX11747" s="61"/>
      <c r="AY11747" s="61"/>
      <c r="AZ11747" s="61"/>
      <c r="BA11747" s="61"/>
    </row>
    <row r="11748" spans="39:53" x14ac:dyDescent="0.2">
      <c r="AM11748" s="61"/>
      <c r="AN11748" s="61"/>
      <c r="AO11748" s="171"/>
      <c r="AP11748" s="61"/>
      <c r="AQ11748" s="61"/>
      <c r="AR11748" s="61"/>
      <c r="AS11748" s="61"/>
      <c r="AT11748" s="61"/>
      <c r="AU11748" s="61"/>
      <c r="AV11748" s="61"/>
      <c r="AW11748" s="61"/>
      <c r="AX11748" s="61"/>
      <c r="AY11748" s="61"/>
      <c r="AZ11748" s="61"/>
      <c r="BA11748" s="61"/>
    </row>
    <row r="11749" spans="39:53" x14ac:dyDescent="0.2">
      <c r="AM11749" s="61"/>
      <c r="AN11749" s="61"/>
      <c r="AO11749" s="171"/>
      <c r="AP11749" s="61"/>
      <c r="AQ11749" s="61"/>
      <c r="AR11749" s="61"/>
      <c r="AS11749" s="61"/>
      <c r="AT11749" s="61"/>
      <c r="AU11749" s="61"/>
      <c r="AV11749" s="61"/>
      <c r="AW11749" s="61"/>
      <c r="AX11749" s="61"/>
      <c r="AY11749" s="61"/>
      <c r="AZ11749" s="61"/>
      <c r="BA11749" s="61"/>
    </row>
    <row r="11750" spans="39:53" x14ac:dyDescent="0.2">
      <c r="AM11750" s="61"/>
      <c r="AN11750" s="61"/>
      <c r="AO11750" s="171"/>
      <c r="AP11750" s="61"/>
      <c r="AQ11750" s="61"/>
      <c r="AR11750" s="61"/>
      <c r="AS11750" s="61"/>
      <c r="AT11750" s="61"/>
      <c r="AU11750" s="61"/>
      <c r="AV11750" s="61"/>
      <c r="AW11750" s="61"/>
      <c r="AX11750" s="61"/>
      <c r="AY11750" s="61"/>
      <c r="AZ11750" s="61"/>
      <c r="BA11750" s="61"/>
    </row>
    <row r="11751" spans="39:53" x14ac:dyDescent="0.2">
      <c r="AM11751" s="61"/>
      <c r="AN11751" s="61"/>
      <c r="AO11751" s="171"/>
      <c r="AP11751" s="61"/>
      <c r="AQ11751" s="61"/>
      <c r="AR11751" s="61"/>
      <c r="AS11751" s="61"/>
      <c r="AT11751" s="61"/>
      <c r="AU11751" s="61"/>
      <c r="AV11751" s="61"/>
      <c r="AW11751" s="61"/>
      <c r="AX11751" s="61"/>
      <c r="AY11751" s="61"/>
      <c r="AZ11751" s="61"/>
      <c r="BA11751" s="61"/>
    </row>
    <row r="11752" spans="39:53" x14ac:dyDescent="0.2">
      <c r="AM11752" s="61"/>
      <c r="AN11752" s="61"/>
      <c r="AO11752" s="171"/>
      <c r="AP11752" s="61"/>
      <c r="AQ11752" s="61"/>
      <c r="AR11752" s="61"/>
      <c r="AS11752" s="61"/>
      <c r="AT11752" s="61"/>
      <c r="AU11752" s="61"/>
      <c r="AV11752" s="61"/>
      <c r="AW11752" s="61"/>
      <c r="AX11752" s="61"/>
      <c r="AY11752" s="61"/>
      <c r="AZ11752" s="61"/>
      <c r="BA11752" s="61"/>
    </row>
    <row r="11753" spans="39:53" x14ac:dyDescent="0.2">
      <c r="AM11753" s="61"/>
      <c r="AN11753" s="61"/>
      <c r="AO11753" s="171"/>
      <c r="AP11753" s="61"/>
      <c r="AQ11753" s="61"/>
      <c r="AR11753" s="61"/>
      <c r="AS11753" s="61"/>
      <c r="AT11753" s="61"/>
      <c r="AU11753" s="61"/>
      <c r="AV11753" s="61"/>
      <c r="AW11753" s="61"/>
      <c r="AX11753" s="61"/>
      <c r="AY11753" s="61"/>
      <c r="AZ11753" s="61"/>
      <c r="BA11753" s="61"/>
    </row>
    <row r="11754" spans="39:53" x14ac:dyDescent="0.2">
      <c r="AM11754" s="61"/>
      <c r="AN11754" s="61"/>
      <c r="AO11754" s="171"/>
      <c r="AP11754" s="61"/>
      <c r="AQ11754" s="61"/>
      <c r="AR11754" s="61"/>
      <c r="AS11754" s="61"/>
      <c r="AT11754" s="61"/>
      <c r="AU11754" s="61"/>
      <c r="AV11754" s="61"/>
      <c r="AW11754" s="61"/>
      <c r="AX11754" s="61"/>
      <c r="AY11754" s="61"/>
      <c r="AZ11754" s="61"/>
      <c r="BA11754" s="61"/>
    </row>
    <row r="11755" spans="39:53" x14ac:dyDescent="0.2">
      <c r="AM11755" s="61"/>
      <c r="AN11755" s="61"/>
      <c r="AO11755" s="171"/>
      <c r="AP11755" s="61"/>
      <c r="AQ11755" s="61"/>
      <c r="AR11755" s="61"/>
      <c r="AS11755" s="61"/>
      <c r="AT11755" s="61"/>
      <c r="AU11755" s="61"/>
      <c r="AV11755" s="61"/>
      <c r="AW11755" s="61"/>
      <c r="AX11755" s="61"/>
      <c r="AY11755" s="61"/>
      <c r="AZ11755" s="61"/>
      <c r="BA11755" s="61"/>
    </row>
    <row r="11756" spans="39:53" x14ac:dyDescent="0.2">
      <c r="AM11756" s="61"/>
      <c r="AN11756" s="61"/>
      <c r="AO11756" s="171"/>
      <c r="AP11756" s="61"/>
      <c r="AQ11756" s="61"/>
      <c r="AR11756" s="61"/>
      <c r="AS11756" s="61"/>
      <c r="AT11756" s="61"/>
      <c r="AU11756" s="61"/>
      <c r="AV11756" s="61"/>
      <c r="AW11756" s="61"/>
      <c r="AX11756" s="61"/>
      <c r="AY11756" s="61"/>
      <c r="AZ11756" s="61"/>
      <c r="BA11756" s="61"/>
    </row>
    <row r="11757" spans="39:53" x14ac:dyDescent="0.2">
      <c r="AM11757" s="61"/>
      <c r="AN11757" s="61"/>
      <c r="AO11757" s="171"/>
      <c r="AP11757" s="61"/>
      <c r="AQ11757" s="61"/>
      <c r="AR11757" s="61"/>
      <c r="AS11757" s="61"/>
      <c r="AT11757" s="61"/>
      <c r="AU11757" s="61"/>
      <c r="AV11757" s="61"/>
      <c r="AW11757" s="61"/>
      <c r="AX11757" s="61"/>
      <c r="AY11757" s="61"/>
      <c r="AZ11757" s="61"/>
      <c r="BA11757" s="61"/>
    </row>
    <row r="11758" spans="39:53" x14ac:dyDescent="0.2">
      <c r="AM11758" s="61"/>
      <c r="AN11758" s="61"/>
      <c r="AO11758" s="171"/>
      <c r="AP11758" s="61"/>
      <c r="AQ11758" s="61"/>
      <c r="AR11758" s="61"/>
      <c r="AS11758" s="61"/>
      <c r="AT11758" s="61"/>
      <c r="AU11758" s="61"/>
      <c r="AV11758" s="61"/>
      <c r="AW11758" s="61"/>
      <c r="AX11758" s="61"/>
      <c r="AY11758" s="61"/>
      <c r="AZ11758" s="61"/>
      <c r="BA11758" s="61"/>
    </row>
    <row r="11759" spans="39:53" x14ac:dyDescent="0.2">
      <c r="AM11759" s="61"/>
      <c r="AN11759" s="61"/>
      <c r="AO11759" s="171"/>
      <c r="AP11759" s="61"/>
      <c r="AQ11759" s="61"/>
      <c r="AR11759" s="61"/>
      <c r="AS11759" s="61"/>
      <c r="AT11759" s="61"/>
      <c r="AU11759" s="61"/>
      <c r="AV11759" s="61"/>
      <c r="AW11759" s="61"/>
      <c r="AX11759" s="61"/>
      <c r="AY11759" s="61"/>
      <c r="AZ11759" s="61"/>
      <c r="BA11759" s="61"/>
    </row>
    <row r="11760" spans="39:53" x14ac:dyDescent="0.2">
      <c r="AM11760" s="61"/>
      <c r="AN11760" s="61"/>
      <c r="AO11760" s="171"/>
      <c r="AP11760" s="61"/>
      <c r="AQ11760" s="61"/>
      <c r="AR11760" s="61"/>
      <c r="AS11760" s="61"/>
      <c r="AT11760" s="61"/>
      <c r="AU11760" s="61"/>
      <c r="AV11760" s="61"/>
      <c r="AW11760" s="61"/>
      <c r="AX11760" s="61"/>
      <c r="AY11760" s="61"/>
      <c r="AZ11760" s="61"/>
      <c r="BA11760" s="61"/>
    </row>
    <row r="11761" spans="39:53" x14ac:dyDescent="0.2">
      <c r="AM11761" s="61"/>
      <c r="AN11761" s="61"/>
      <c r="AO11761" s="171"/>
      <c r="AP11761" s="61"/>
      <c r="AQ11761" s="61"/>
      <c r="AR11761" s="61"/>
      <c r="AS11761" s="61"/>
      <c r="AT11761" s="61"/>
      <c r="AU11761" s="61"/>
      <c r="AV11761" s="61"/>
      <c r="AW11761" s="61"/>
      <c r="AX11761" s="61"/>
      <c r="AY11761" s="61"/>
      <c r="AZ11761" s="61"/>
      <c r="BA11761" s="61"/>
    </row>
    <row r="11762" spans="39:53" x14ac:dyDescent="0.2">
      <c r="AM11762" s="61"/>
      <c r="AN11762" s="61"/>
      <c r="AO11762" s="171"/>
      <c r="AP11762" s="61"/>
      <c r="AQ11762" s="61"/>
      <c r="AR11762" s="61"/>
      <c r="AS11762" s="61"/>
      <c r="AT11762" s="61"/>
      <c r="AU11762" s="61"/>
      <c r="AV11762" s="61"/>
      <c r="AW11762" s="61"/>
      <c r="AX11762" s="61"/>
      <c r="AY11762" s="61"/>
      <c r="AZ11762" s="61"/>
      <c r="BA11762" s="61"/>
    </row>
    <row r="11763" spans="39:53" x14ac:dyDescent="0.2">
      <c r="AM11763" s="61"/>
      <c r="AN11763" s="61"/>
      <c r="AO11763" s="171"/>
      <c r="AP11763" s="61"/>
      <c r="AQ11763" s="61"/>
      <c r="AR11763" s="61"/>
      <c r="AS11763" s="61"/>
      <c r="AT11763" s="61"/>
      <c r="AU11763" s="61"/>
      <c r="AV11763" s="61"/>
      <c r="AW11763" s="61"/>
      <c r="AX11763" s="61"/>
      <c r="AY11763" s="61"/>
      <c r="AZ11763" s="61"/>
      <c r="BA11763" s="61"/>
    </row>
    <row r="11764" spans="39:53" x14ac:dyDescent="0.2">
      <c r="AM11764" s="61"/>
      <c r="AN11764" s="61"/>
      <c r="AO11764" s="171"/>
      <c r="AP11764" s="61"/>
      <c r="AQ11764" s="61"/>
      <c r="AR11764" s="61"/>
      <c r="AS11764" s="61"/>
      <c r="AT11764" s="61"/>
      <c r="AU11764" s="61"/>
      <c r="AV11764" s="61"/>
      <c r="AW11764" s="61"/>
      <c r="AX11764" s="61"/>
      <c r="AY11764" s="61"/>
      <c r="AZ11764" s="61"/>
      <c r="BA11764" s="61"/>
    </row>
    <row r="11765" spans="39:53" x14ac:dyDescent="0.2">
      <c r="AM11765" s="61"/>
      <c r="AN11765" s="61"/>
      <c r="AO11765" s="171"/>
      <c r="AP11765" s="61"/>
      <c r="AQ11765" s="61"/>
      <c r="AR11765" s="61"/>
      <c r="AS11765" s="61"/>
      <c r="AT11765" s="61"/>
      <c r="AU11765" s="61"/>
      <c r="AV11765" s="61"/>
      <c r="AW11765" s="61"/>
      <c r="AX11765" s="61"/>
      <c r="AY11765" s="61"/>
      <c r="AZ11765" s="61"/>
      <c r="BA11765" s="61"/>
    </row>
    <row r="11766" spans="39:53" x14ac:dyDescent="0.2">
      <c r="AM11766" s="61"/>
      <c r="AN11766" s="61"/>
      <c r="AO11766" s="171"/>
      <c r="AP11766" s="61"/>
      <c r="AQ11766" s="61"/>
      <c r="AR11766" s="61"/>
      <c r="AS11766" s="61"/>
      <c r="AT11766" s="61"/>
      <c r="AU11766" s="61"/>
      <c r="AV11766" s="61"/>
      <c r="AW11766" s="61"/>
      <c r="AX11766" s="61"/>
      <c r="AY11766" s="61"/>
      <c r="AZ11766" s="61"/>
      <c r="BA11766" s="61"/>
    </row>
    <row r="11767" spans="39:53" x14ac:dyDescent="0.2">
      <c r="AM11767" s="61"/>
      <c r="AN11767" s="61"/>
      <c r="AO11767" s="171"/>
      <c r="AP11767" s="61"/>
      <c r="AQ11767" s="61"/>
      <c r="AR11767" s="61"/>
      <c r="AS11767" s="61"/>
      <c r="AT11767" s="61"/>
      <c r="AU11767" s="61"/>
      <c r="AV11767" s="61"/>
      <c r="AW11767" s="61"/>
      <c r="AX11767" s="61"/>
      <c r="AY11767" s="61"/>
      <c r="AZ11767" s="61"/>
      <c r="BA11767" s="61"/>
    </row>
    <row r="11768" spans="39:53" x14ac:dyDescent="0.2">
      <c r="AM11768" s="61"/>
      <c r="AN11768" s="61"/>
      <c r="AO11768" s="171"/>
      <c r="AP11768" s="61"/>
      <c r="AQ11768" s="61"/>
      <c r="AR11768" s="61"/>
      <c r="AS11768" s="61"/>
      <c r="AT11768" s="61"/>
      <c r="AU11768" s="61"/>
      <c r="AV11768" s="61"/>
      <c r="AW11768" s="61"/>
      <c r="AX11768" s="61"/>
      <c r="AY11768" s="61"/>
      <c r="AZ11768" s="61"/>
      <c r="BA11768" s="61"/>
    </row>
    <row r="11769" spans="39:53" x14ac:dyDescent="0.2">
      <c r="AM11769" s="61"/>
      <c r="AN11769" s="61"/>
      <c r="AO11769" s="171"/>
      <c r="AP11769" s="61"/>
      <c r="AQ11769" s="61"/>
      <c r="AR11769" s="61"/>
      <c r="AS11769" s="61"/>
      <c r="AT11769" s="61"/>
      <c r="AU11769" s="61"/>
      <c r="AV11769" s="61"/>
      <c r="AW11769" s="61"/>
      <c r="AX11769" s="61"/>
      <c r="AY11769" s="61"/>
      <c r="AZ11769" s="61"/>
      <c r="BA11769" s="61"/>
    </row>
    <row r="11770" spans="39:53" x14ac:dyDescent="0.2">
      <c r="AM11770" s="61"/>
      <c r="AN11770" s="61"/>
      <c r="AO11770" s="171"/>
      <c r="AP11770" s="61"/>
      <c r="AQ11770" s="61"/>
      <c r="AR11770" s="61"/>
      <c r="AS11770" s="61"/>
      <c r="AT11770" s="61"/>
      <c r="AU11770" s="61"/>
      <c r="AV11770" s="61"/>
      <c r="AW11770" s="61"/>
      <c r="AX11770" s="61"/>
      <c r="AY11770" s="61"/>
      <c r="AZ11770" s="61"/>
      <c r="BA11770" s="61"/>
    </row>
    <row r="11771" spans="39:53" x14ac:dyDescent="0.2">
      <c r="AM11771" s="61"/>
      <c r="AN11771" s="61"/>
      <c r="AO11771" s="171"/>
      <c r="AP11771" s="61"/>
      <c r="AQ11771" s="61"/>
      <c r="AR11771" s="61"/>
      <c r="AS11771" s="61"/>
      <c r="AT11771" s="61"/>
      <c r="AU11771" s="61"/>
      <c r="AV11771" s="61"/>
      <c r="AW11771" s="61"/>
      <c r="AX11771" s="61"/>
      <c r="AY11771" s="61"/>
      <c r="AZ11771" s="61"/>
      <c r="BA11771" s="61"/>
    </row>
    <row r="11772" spans="39:53" x14ac:dyDescent="0.2">
      <c r="AM11772" s="61"/>
      <c r="AN11772" s="61"/>
      <c r="AO11772" s="171"/>
      <c r="AP11772" s="61"/>
      <c r="AQ11772" s="61"/>
      <c r="AR11772" s="61"/>
      <c r="AS11772" s="61"/>
      <c r="AT11772" s="61"/>
      <c r="AU11772" s="61"/>
      <c r="AV11772" s="61"/>
      <c r="AW11772" s="61"/>
      <c r="AX11772" s="61"/>
      <c r="AY11772" s="61"/>
      <c r="AZ11772" s="61"/>
      <c r="BA11772" s="61"/>
    </row>
    <row r="11773" spans="39:53" x14ac:dyDescent="0.2">
      <c r="AM11773" s="61"/>
      <c r="AN11773" s="61"/>
      <c r="AO11773" s="171"/>
      <c r="AP11773" s="61"/>
      <c r="AQ11773" s="61"/>
      <c r="AR11773" s="61"/>
      <c r="AS11773" s="61"/>
      <c r="AT11773" s="61"/>
      <c r="AU11773" s="61"/>
      <c r="AV11773" s="61"/>
      <c r="AW11773" s="61"/>
      <c r="AX11773" s="61"/>
      <c r="AY11773" s="61"/>
      <c r="AZ11773" s="61"/>
      <c r="BA11773" s="61"/>
    </row>
    <row r="11774" spans="39:53" x14ac:dyDescent="0.2">
      <c r="AM11774" s="61"/>
      <c r="AN11774" s="61"/>
      <c r="AO11774" s="171"/>
      <c r="AP11774" s="61"/>
      <c r="AQ11774" s="61"/>
      <c r="AR11774" s="61"/>
      <c r="AS11774" s="61"/>
      <c r="AT11774" s="61"/>
      <c r="AU11774" s="61"/>
      <c r="AV11774" s="61"/>
      <c r="AW11774" s="61"/>
      <c r="AX11774" s="61"/>
      <c r="AY11774" s="61"/>
      <c r="AZ11774" s="61"/>
      <c r="BA11774" s="61"/>
    </row>
    <row r="11775" spans="39:53" x14ac:dyDescent="0.2">
      <c r="AM11775" s="61"/>
      <c r="AN11775" s="61"/>
      <c r="AO11775" s="171"/>
      <c r="AP11775" s="61"/>
      <c r="AQ11775" s="61"/>
      <c r="AR11775" s="61"/>
      <c r="AS11775" s="61"/>
      <c r="AT11775" s="61"/>
      <c r="AU11775" s="61"/>
      <c r="AV11775" s="61"/>
      <c r="AW11775" s="61"/>
      <c r="AX11775" s="61"/>
      <c r="AY11775" s="61"/>
      <c r="AZ11775" s="61"/>
      <c r="BA11775" s="61"/>
    </row>
    <row r="11776" spans="39:53" x14ac:dyDescent="0.2">
      <c r="AM11776" s="61"/>
      <c r="AN11776" s="61"/>
      <c r="AO11776" s="171"/>
      <c r="AP11776" s="61"/>
      <c r="AQ11776" s="61"/>
      <c r="AR11776" s="61"/>
      <c r="AS11776" s="61"/>
      <c r="AT11776" s="61"/>
      <c r="AU11776" s="61"/>
      <c r="AV11776" s="61"/>
      <c r="AW11776" s="61"/>
      <c r="AX11776" s="61"/>
      <c r="AY11776" s="61"/>
      <c r="AZ11776" s="61"/>
      <c r="BA11776" s="61"/>
    </row>
    <row r="11777" spans="39:53" x14ac:dyDescent="0.2">
      <c r="AM11777" s="61"/>
      <c r="AN11777" s="61"/>
      <c r="AO11777" s="171"/>
      <c r="AP11777" s="61"/>
      <c r="AQ11777" s="61"/>
      <c r="AR11777" s="61"/>
      <c r="AS11777" s="61"/>
      <c r="AT11777" s="61"/>
      <c r="AU11777" s="61"/>
      <c r="AV11777" s="61"/>
      <c r="AW11777" s="61"/>
      <c r="AX11777" s="61"/>
      <c r="AY11777" s="61"/>
      <c r="AZ11777" s="61"/>
      <c r="BA11777" s="61"/>
    </row>
    <row r="11778" spans="39:53" x14ac:dyDescent="0.2">
      <c r="AM11778" s="61"/>
      <c r="AN11778" s="61"/>
      <c r="AO11778" s="171"/>
      <c r="AP11778" s="61"/>
      <c r="AQ11778" s="61"/>
      <c r="AR11778" s="61"/>
      <c r="AS11778" s="61"/>
      <c r="AT11778" s="61"/>
      <c r="AU11778" s="61"/>
      <c r="AV11778" s="61"/>
      <c r="AW11778" s="61"/>
      <c r="AX11778" s="61"/>
      <c r="AY11778" s="61"/>
      <c r="AZ11778" s="61"/>
      <c r="BA11778" s="61"/>
    </row>
    <row r="11779" spans="39:53" x14ac:dyDescent="0.2">
      <c r="AM11779" s="61"/>
      <c r="AN11779" s="61"/>
      <c r="AO11779" s="171"/>
      <c r="AP11779" s="61"/>
      <c r="AQ11779" s="61"/>
      <c r="AR11779" s="61"/>
      <c r="AS11779" s="61"/>
      <c r="AT11779" s="61"/>
      <c r="AU11779" s="61"/>
      <c r="AV11779" s="61"/>
      <c r="AW11779" s="61"/>
      <c r="AX11779" s="61"/>
      <c r="AY11779" s="61"/>
      <c r="AZ11779" s="61"/>
      <c r="BA11779" s="61"/>
    </row>
    <row r="11780" spans="39:53" x14ac:dyDescent="0.2">
      <c r="AM11780" s="61"/>
      <c r="AN11780" s="61"/>
      <c r="AO11780" s="171"/>
      <c r="AP11780" s="61"/>
      <c r="AQ11780" s="61"/>
      <c r="AR11780" s="61"/>
      <c r="AS11780" s="61"/>
      <c r="AT11780" s="61"/>
      <c r="AU11780" s="61"/>
      <c r="AV11780" s="61"/>
      <c r="AW11780" s="61"/>
      <c r="AX11780" s="61"/>
      <c r="AY11780" s="61"/>
      <c r="AZ11780" s="61"/>
      <c r="BA11780" s="61"/>
    </row>
    <row r="11781" spans="39:53" x14ac:dyDescent="0.2">
      <c r="AM11781" s="61"/>
      <c r="AN11781" s="61"/>
      <c r="AO11781" s="171"/>
      <c r="AP11781" s="61"/>
      <c r="AQ11781" s="61"/>
      <c r="AR11781" s="61"/>
      <c r="AS11781" s="61"/>
      <c r="AT11781" s="61"/>
      <c r="AU11781" s="61"/>
      <c r="AV11781" s="61"/>
      <c r="AW11781" s="61"/>
      <c r="AX11781" s="61"/>
      <c r="AY11781" s="61"/>
      <c r="AZ11781" s="61"/>
      <c r="BA11781" s="61"/>
    </row>
    <row r="11782" spans="39:53" x14ac:dyDescent="0.2">
      <c r="AM11782" s="61"/>
      <c r="AN11782" s="61"/>
      <c r="AO11782" s="171"/>
      <c r="AP11782" s="61"/>
      <c r="AQ11782" s="61"/>
      <c r="AR11782" s="61"/>
      <c r="AS11782" s="61"/>
      <c r="AT11782" s="61"/>
      <c r="AU11782" s="61"/>
      <c r="AV11782" s="61"/>
      <c r="AW11782" s="61"/>
      <c r="AX11782" s="61"/>
      <c r="AY11782" s="61"/>
      <c r="AZ11782" s="61"/>
      <c r="BA11782" s="61"/>
    </row>
    <row r="11783" spans="39:53" x14ac:dyDescent="0.2">
      <c r="AM11783" s="61"/>
      <c r="AN11783" s="61"/>
      <c r="AO11783" s="171"/>
      <c r="AP11783" s="61"/>
      <c r="AQ11783" s="61"/>
      <c r="AR11783" s="61"/>
      <c r="AS11783" s="61"/>
      <c r="AT11783" s="61"/>
      <c r="AU11783" s="61"/>
      <c r="AV11783" s="61"/>
      <c r="AW11783" s="61"/>
      <c r="AX11783" s="61"/>
      <c r="AY11783" s="61"/>
      <c r="AZ11783" s="61"/>
      <c r="BA11783" s="61"/>
    </row>
    <row r="11784" spans="39:53" x14ac:dyDescent="0.2">
      <c r="AM11784" s="61"/>
      <c r="AN11784" s="61"/>
      <c r="AO11784" s="171"/>
      <c r="AP11784" s="61"/>
      <c r="AQ11784" s="61"/>
      <c r="AR11784" s="61"/>
      <c r="AS11784" s="61"/>
      <c r="AT11784" s="61"/>
      <c r="AU11784" s="61"/>
      <c r="AV11784" s="61"/>
      <c r="AW11784" s="61"/>
      <c r="AX11784" s="61"/>
      <c r="AY11784" s="61"/>
      <c r="AZ11784" s="61"/>
      <c r="BA11784" s="61"/>
    </row>
    <row r="11785" spans="39:53" x14ac:dyDescent="0.2">
      <c r="AM11785" s="61"/>
      <c r="AN11785" s="61"/>
      <c r="AO11785" s="171"/>
      <c r="AP11785" s="61"/>
      <c r="AQ11785" s="61"/>
      <c r="AR11785" s="61"/>
      <c r="AS11785" s="61"/>
      <c r="AT11785" s="61"/>
      <c r="AU11785" s="61"/>
      <c r="AV11785" s="61"/>
      <c r="AW11785" s="61"/>
      <c r="AX11785" s="61"/>
      <c r="AY11785" s="61"/>
      <c r="AZ11785" s="61"/>
      <c r="BA11785" s="61"/>
    </row>
    <row r="11786" spans="39:53" x14ac:dyDescent="0.2">
      <c r="AM11786" s="61"/>
      <c r="AN11786" s="61"/>
      <c r="AO11786" s="171"/>
      <c r="AP11786" s="61"/>
      <c r="AQ11786" s="61"/>
      <c r="AR11786" s="61"/>
      <c r="AS11786" s="61"/>
      <c r="AT11786" s="61"/>
      <c r="AU11786" s="61"/>
      <c r="AV11786" s="61"/>
      <c r="AW11786" s="61"/>
      <c r="AX11786" s="61"/>
      <c r="AY11786" s="61"/>
      <c r="AZ11786" s="61"/>
      <c r="BA11786" s="61"/>
    </row>
    <row r="11787" spans="39:53" x14ac:dyDescent="0.2">
      <c r="AM11787" s="61"/>
      <c r="AN11787" s="61"/>
      <c r="AO11787" s="171"/>
      <c r="AP11787" s="61"/>
      <c r="AQ11787" s="61"/>
      <c r="AR11787" s="61"/>
      <c r="AS11787" s="61"/>
      <c r="AT11787" s="61"/>
      <c r="AU11787" s="61"/>
      <c r="AV11787" s="61"/>
      <c r="AW11787" s="61"/>
      <c r="AX11787" s="61"/>
      <c r="AY11787" s="61"/>
      <c r="AZ11787" s="61"/>
      <c r="BA11787" s="61"/>
    </row>
    <row r="11788" spans="39:53" x14ac:dyDescent="0.2">
      <c r="AM11788" s="61"/>
      <c r="AN11788" s="61"/>
      <c r="AO11788" s="171"/>
      <c r="AP11788" s="61"/>
      <c r="AQ11788" s="61"/>
      <c r="AR11788" s="61"/>
      <c r="AS11788" s="61"/>
      <c r="AT11788" s="61"/>
      <c r="AU11788" s="61"/>
      <c r="AV11788" s="61"/>
      <c r="AW11788" s="61"/>
      <c r="AX11788" s="61"/>
      <c r="AY11788" s="61"/>
      <c r="AZ11788" s="61"/>
      <c r="BA11788" s="61"/>
    </row>
    <row r="11789" spans="39:53" x14ac:dyDescent="0.2">
      <c r="AM11789" s="61"/>
      <c r="AN11789" s="61"/>
      <c r="AO11789" s="171"/>
      <c r="AP11789" s="61"/>
      <c r="AQ11789" s="61"/>
      <c r="AR11789" s="61"/>
      <c r="AS11789" s="61"/>
      <c r="AT11789" s="61"/>
      <c r="AU11789" s="61"/>
      <c r="AV11789" s="61"/>
      <c r="AW11789" s="61"/>
      <c r="AX11789" s="61"/>
      <c r="AY11789" s="61"/>
      <c r="AZ11789" s="61"/>
      <c r="BA11789" s="61"/>
    </row>
    <row r="11790" spans="39:53" x14ac:dyDescent="0.2">
      <c r="AM11790" s="61"/>
      <c r="AN11790" s="61"/>
      <c r="AO11790" s="171"/>
      <c r="AP11790" s="61"/>
      <c r="AQ11790" s="61"/>
      <c r="AR11790" s="61"/>
      <c r="AS11790" s="61"/>
      <c r="AT11790" s="61"/>
      <c r="AU11790" s="61"/>
      <c r="AV11790" s="61"/>
      <c r="AW11790" s="61"/>
      <c r="AX11790" s="61"/>
      <c r="AY11790" s="61"/>
      <c r="AZ11790" s="61"/>
      <c r="BA11790" s="61"/>
    </row>
    <row r="11791" spans="39:53" x14ac:dyDescent="0.2">
      <c r="AM11791" s="61"/>
      <c r="AN11791" s="61"/>
      <c r="AO11791" s="171"/>
      <c r="AP11791" s="61"/>
      <c r="AQ11791" s="61"/>
      <c r="AR11791" s="61"/>
      <c r="AS11791" s="61"/>
      <c r="AT11791" s="61"/>
      <c r="AU11791" s="61"/>
      <c r="AV11791" s="61"/>
      <c r="AW11791" s="61"/>
      <c r="AX11791" s="61"/>
      <c r="AY11791" s="61"/>
      <c r="AZ11791" s="61"/>
      <c r="BA11791" s="61"/>
    </row>
    <row r="11792" spans="39:53" x14ac:dyDescent="0.2">
      <c r="AM11792" s="61"/>
      <c r="AN11792" s="61"/>
      <c r="AO11792" s="171"/>
      <c r="AP11792" s="61"/>
      <c r="AQ11792" s="61"/>
      <c r="AR11792" s="61"/>
      <c r="AS11792" s="61"/>
      <c r="AT11792" s="61"/>
      <c r="AU11792" s="61"/>
      <c r="AV11792" s="61"/>
      <c r="AW11792" s="61"/>
      <c r="AX11792" s="61"/>
      <c r="AY11792" s="61"/>
      <c r="AZ11792" s="61"/>
      <c r="BA11792" s="61"/>
    </row>
    <row r="11793" spans="39:53" x14ac:dyDescent="0.2">
      <c r="AM11793" s="61"/>
      <c r="AN11793" s="61"/>
      <c r="AO11793" s="171"/>
      <c r="AP11793" s="61"/>
      <c r="AQ11793" s="61"/>
      <c r="AR11793" s="61"/>
      <c r="AS11793" s="61"/>
      <c r="AT11793" s="61"/>
      <c r="AU11793" s="61"/>
      <c r="AV11793" s="61"/>
      <c r="AW11793" s="61"/>
      <c r="AX11793" s="61"/>
      <c r="AY11793" s="61"/>
      <c r="AZ11793" s="61"/>
      <c r="BA11793" s="61"/>
    </row>
    <row r="11794" spans="39:53" x14ac:dyDescent="0.2">
      <c r="AM11794" s="61"/>
      <c r="AN11794" s="61"/>
      <c r="AO11794" s="171"/>
      <c r="AP11794" s="61"/>
      <c r="AQ11794" s="61"/>
      <c r="AR11794" s="61"/>
      <c r="AS11794" s="61"/>
      <c r="AT11794" s="61"/>
      <c r="AU11794" s="61"/>
      <c r="AV11794" s="61"/>
      <c r="AW11794" s="61"/>
      <c r="AX11794" s="61"/>
      <c r="AY11794" s="61"/>
      <c r="AZ11794" s="61"/>
      <c r="BA11794" s="61"/>
    </row>
    <row r="11795" spans="39:53" x14ac:dyDescent="0.2">
      <c r="AM11795" s="61"/>
      <c r="AN11795" s="61"/>
      <c r="AO11795" s="171"/>
      <c r="AP11795" s="61"/>
      <c r="AQ11795" s="61"/>
      <c r="AR11795" s="61"/>
      <c r="AS11795" s="61"/>
      <c r="AT11795" s="61"/>
      <c r="AU11795" s="61"/>
      <c r="AV11795" s="61"/>
      <c r="AW11795" s="61"/>
      <c r="AX11795" s="61"/>
      <c r="AY11795" s="61"/>
      <c r="AZ11795" s="61"/>
      <c r="BA11795" s="61"/>
    </row>
    <row r="11796" spans="39:53" x14ac:dyDescent="0.2">
      <c r="AM11796" s="61"/>
      <c r="AN11796" s="61"/>
      <c r="AO11796" s="171"/>
      <c r="AP11796" s="61"/>
      <c r="AQ11796" s="61"/>
      <c r="AR11796" s="61"/>
      <c r="AS11796" s="61"/>
      <c r="AT11796" s="61"/>
      <c r="AU11796" s="61"/>
      <c r="AV11796" s="61"/>
      <c r="AW11796" s="61"/>
      <c r="AX11796" s="61"/>
      <c r="AY11796" s="61"/>
      <c r="AZ11796" s="61"/>
      <c r="BA11796" s="61"/>
    </row>
    <row r="11797" spans="39:53" x14ac:dyDescent="0.2">
      <c r="AM11797" s="61"/>
      <c r="AN11797" s="61"/>
      <c r="AO11797" s="171"/>
      <c r="AP11797" s="61"/>
      <c r="AQ11797" s="61"/>
      <c r="AR11797" s="61"/>
      <c r="AS11797" s="61"/>
      <c r="AT11797" s="61"/>
      <c r="AU11797" s="61"/>
      <c r="AV11797" s="61"/>
      <c r="AW11797" s="61"/>
      <c r="AX11797" s="61"/>
      <c r="AY11797" s="61"/>
      <c r="AZ11797" s="61"/>
      <c r="BA11797" s="61"/>
    </row>
    <row r="11798" spans="39:53" x14ac:dyDescent="0.2">
      <c r="AM11798" s="61"/>
      <c r="AN11798" s="61"/>
      <c r="AO11798" s="171"/>
      <c r="AP11798" s="61"/>
      <c r="AQ11798" s="61"/>
      <c r="AR11798" s="61"/>
      <c r="AS11798" s="61"/>
      <c r="AT11798" s="61"/>
      <c r="AU11798" s="61"/>
      <c r="AV11798" s="61"/>
      <c r="AW11798" s="61"/>
      <c r="AX11798" s="61"/>
      <c r="AY11798" s="61"/>
      <c r="AZ11798" s="61"/>
      <c r="BA11798" s="61"/>
    </row>
    <row r="11799" spans="39:53" x14ac:dyDescent="0.2">
      <c r="AM11799" s="61"/>
      <c r="AN11799" s="61"/>
      <c r="AO11799" s="171"/>
      <c r="AP11799" s="61"/>
      <c r="AQ11799" s="61"/>
      <c r="AR11799" s="61"/>
      <c r="AS11799" s="61"/>
      <c r="AT11799" s="61"/>
      <c r="AU11799" s="61"/>
      <c r="AV11799" s="61"/>
      <c r="AW11799" s="61"/>
      <c r="AX11799" s="61"/>
      <c r="AY11799" s="61"/>
      <c r="AZ11799" s="61"/>
      <c r="BA11799" s="61"/>
    </row>
    <row r="11800" spans="39:53" x14ac:dyDescent="0.2">
      <c r="AM11800" s="61"/>
      <c r="AN11800" s="61"/>
      <c r="AO11800" s="171"/>
      <c r="AP11800" s="61"/>
      <c r="AQ11800" s="61"/>
      <c r="AR11800" s="61"/>
      <c r="AS11800" s="61"/>
      <c r="AT11800" s="61"/>
      <c r="AU11800" s="61"/>
      <c r="AV11800" s="61"/>
      <c r="AW11800" s="61"/>
      <c r="AX11800" s="61"/>
      <c r="AY11800" s="61"/>
      <c r="AZ11800" s="61"/>
      <c r="BA11800" s="61"/>
    </row>
    <row r="11801" spans="39:53" x14ac:dyDescent="0.2">
      <c r="AM11801" s="61"/>
      <c r="AN11801" s="61"/>
      <c r="AO11801" s="171"/>
      <c r="AP11801" s="61"/>
      <c r="AQ11801" s="61"/>
      <c r="AR11801" s="61"/>
      <c r="AS11801" s="61"/>
      <c r="AT11801" s="61"/>
      <c r="AU11801" s="61"/>
      <c r="AV11801" s="61"/>
      <c r="AW11801" s="61"/>
      <c r="AX11801" s="61"/>
      <c r="AY11801" s="61"/>
      <c r="AZ11801" s="61"/>
      <c r="BA11801" s="61"/>
    </row>
    <row r="11802" spans="39:53" x14ac:dyDescent="0.2">
      <c r="AM11802" s="61"/>
      <c r="AN11802" s="61"/>
      <c r="AO11802" s="171"/>
      <c r="AP11802" s="61"/>
      <c r="AQ11802" s="61"/>
      <c r="AR11802" s="61"/>
      <c r="AS11802" s="61"/>
      <c r="AT11802" s="61"/>
      <c r="AU11802" s="61"/>
      <c r="AV11802" s="61"/>
      <c r="AW11802" s="61"/>
      <c r="AX11802" s="61"/>
      <c r="AY11802" s="61"/>
      <c r="AZ11802" s="61"/>
      <c r="BA11802" s="61"/>
    </row>
    <row r="11803" spans="39:53" x14ac:dyDescent="0.2">
      <c r="AM11803" s="61"/>
      <c r="AN11803" s="61"/>
      <c r="AO11803" s="171"/>
      <c r="AP11803" s="61"/>
      <c r="AQ11803" s="61"/>
      <c r="AR11803" s="61"/>
      <c r="AS11803" s="61"/>
      <c r="AT11803" s="61"/>
      <c r="AU11803" s="61"/>
      <c r="AV11803" s="61"/>
      <c r="AW11803" s="61"/>
      <c r="AX11803" s="61"/>
      <c r="AY11803" s="61"/>
      <c r="AZ11803" s="61"/>
      <c r="BA11803" s="61"/>
    </row>
    <row r="11804" spans="39:53" x14ac:dyDescent="0.2">
      <c r="AM11804" s="61"/>
      <c r="AN11804" s="61"/>
      <c r="AO11804" s="171"/>
      <c r="AP11804" s="61"/>
      <c r="AQ11804" s="61"/>
      <c r="AR11804" s="61"/>
      <c r="AS11804" s="61"/>
      <c r="AT11804" s="61"/>
      <c r="AU11804" s="61"/>
      <c r="AV11804" s="61"/>
      <c r="AW11804" s="61"/>
      <c r="AX11804" s="61"/>
      <c r="AY11804" s="61"/>
      <c r="AZ11804" s="61"/>
      <c r="BA11804" s="61"/>
    </row>
    <row r="11805" spans="39:53" x14ac:dyDescent="0.2">
      <c r="AM11805" s="61"/>
      <c r="AN11805" s="61"/>
      <c r="AO11805" s="171"/>
      <c r="AP11805" s="61"/>
      <c r="AQ11805" s="61"/>
      <c r="AR11805" s="61"/>
      <c r="AS11805" s="61"/>
      <c r="AT11805" s="61"/>
      <c r="AU11805" s="61"/>
      <c r="AV11805" s="61"/>
      <c r="AW11805" s="61"/>
      <c r="AX11805" s="61"/>
      <c r="AY11805" s="61"/>
      <c r="AZ11805" s="61"/>
      <c r="BA11805" s="61"/>
    </row>
    <row r="11806" spans="39:53" x14ac:dyDescent="0.2">
      <c r="AM11806" s="61"/>
      <c r="AN11806" s="61"/>
      <c r="AO11806" s="171"/>
      <c r="AP11806" s="61"/>
      <c r="AQ11806" s="61"/>
      <c r="AR11806" s="61"/>
      <c r="AS11806" s="61"/>
      <c r="AT11806" s="61"/>
      <c r="AU11806" s="61"/>
      <c r="AV11806" s="61"/>
      <c r="AW11806" s="61"/>
      <c r="AX11806" s="61"/>
      <c r="AY11806" s="61"/>
      <c r="AZ11806" s="61"/>
      <c r="BA11806" s="61"/>
    </row>
    <row r="11807" spans="39:53" x14ac:dyDescent="0.2">
      <c r="AM11807" s="61"/>
      <c r="AN11807" s="61"/>
      <c r="AO11807" s="171"/>
      <c r="AP11807" s="61"/>
      <c r="AQ11807" s="61"/>
      <c r="AR11807" s="61"/>
      <c r="AS11807" s="61"/>
      <c r="AT11807" s="61"/>
      <c r="AU11807" s="61"/>
      <c r="AV11807" s="61"/>
      <c r="AW11807" s="61"/>
      <c r="AX11807" s="61"/>
      <c r="AY11807" s="61"/>
      <c r="AZ11807" s="61"/>
      <c r="BA11807" s="61"/>
    </row>
    <row r="11808" spans="39:53" x14ac:dyDescent="0.2">
      <c r="AM11808" s="61"/>
      <c r="AN11808" s="61"/>
      <c r="AO11808" s="171"/>
      <c r="AP11808" s="61"/>
      <c r="AQ11808" s="61"/>
      <c r="AR11808" s="61"/>
      <c r="AS11808" s="61"/>
      <c r="AT11808" s="61"/>
      <c r="AU11808" s="61"/>
      <c r="AV11808" s="61"/>
      <c r="AW11808" s="61"/>
      <c r="AX11808" s="61"/>
      <c r="AY11808" s="61"/>
      <c r="AZ11808" s="61"/>
      <c r="BA11808" s="61"/>
    </row>
    <row r="11809" spans="39:53" x14ac:dyDescent="0.2">
      <c r="AM11809" s="61"/>
      <c r="AN11809" s="61"/>
      <c r="AO11809" s="171"/>
      <c r="AP11809" s="61"/>
      <c r="AQ11809" s="61"/>
      <c r="AR11809" s="61"/>
      <c r="AS11809" s="61"/>
      <c r="AT11809" s="61"/>
      <c r="AU11809" s="61"/>
      <c r="AV11809" s="61"/>
      <c r="AW11809" s="61"/>
      <c r="AX11809" s="61"/>
      <c r="AY11809" s="61"/>
      <c r="AZ11809" s="61"/>
      <c r="BA11809" s="61"/>
    </row>
    <row r="11810" spans="39:53" x14ac:dyDescent="0.2">
      <c r="AM11810" s="61"/>
      <c r="AN11810" s="61"/>
      <c r="AO11810" s="171"/>
      <c r="AP11810" s="61"/>
      <c r="AQ11810" s="61"/>
      <c r="AR11810" s="61"/>
      <c r="AS11810" s="61"/>
      <c r="AT11810" s="61"/>
      <c r="AU11810" s="61"/>
      <c r="AV11810" s="61"/>
      <c r="AW11810" s="61"/>
      <c r="AX11810" s="61"/>
      <c r="AY11810" s="61"/>
      <c r="AZ11810" s="61"/>
      <c r="BA11810" s="61"/>
    </row>
    <row r="11811" spans="39:53" x14ac:dyDescent="0.2">
      <c r="AM11811" s="61"/>
      <c r="AN11811" s="61"/>
      <c r="AO11811" s="171"/>
      <c r="AP11811" s="61"/>
      <c r="AQ11811" s="61"/>
      <c r="AR11811" s="61"/>
      <c r="AS11811" s="61"/>
      <c r="AT11811" s="61"/>
      <c r="AU11811" s="61"/>
      <c r="AV11811" s="61"/>
      <c r="AW11811" s="61"/>
      <c r="AX11811" s="61"/>
      <c r="AY11811" s="61"/>
      <c r="AZ11811" s="61"/>
      <c r="BA11811" s="61"/>
    </row>
    <row r="11812" spans="39:53" x14ac:dyDescent="0.2">
      <c r="AM11812" s="61"/>
      <c r="AN11812" s="61"/>
      <c r="AO11812" s="171"/>
      <c r="AP11812" s="61"/>
      <c r="AQ11812" s="61"/>
      <c r="AR11812" s="61"/>
      <c r="AS11812" s="61"/>
      <c r="AT11812" s="61"/>
      <c r="AU11812" s="61"/>
      <c r="AV11812" s="61"/>
      <c r="AW11812" s="61"/>
      <c r="AX11812" s="61"/>
      <c r="AY11812" s="61"/>
      <c r="AZ11812" s="61"/>
      <c r="BA11812" s="61"/>
    </row>
    <row r="11813" spans="39:53" x14ac:dyDescent="0.2">
      <c r="AM11813" s="61"/>
      <c r="AN11813" s="61"/>
      <c r="AO11813" s="171"/>
      <c r="AP11813" s="61"/>
      <c r="AQ11813" s="61"/>
      <c r="AR11813" s="61"/>
      <c r="AS11813" s="61"/>
      <c r="AT11813" s="61"/>
      <c r="AU11813" s="61"/>
      <c r="AV11813" s="61"/>
      <c r="AW11813" s="61"/>
      <c r="AX11813" s="61"/>
      <c r="AY11813" s="61"/>
      <c r="AZ11813" s="61"/>
      <c r="BA11813" s="61"/>
    </row>
    <row r="11814" spans="39:53" x14ac:dyDescent="0.2">
      <c r="AM11814" s="61"/>
      <c r="AN11814" s="61"/>
      <c r="AO11814" s="171"/>
      <c r="AP11814" s="61"/>
      <c r="AQ11814" s="61"/>
      <c r="AR11814" s="61"/>
      <c r="AS11814" s="61"/>
      <c r="AT11814" s="61"/>
      <c r="AU11814" s="61"/>
      <c r="AV11814" s="61"/>
      <c r="AW11814" s="61"/>
      <c r="AX11814" s="61"/>
      <c r="AY11814" s="61"/>
      <c r="AZ11814" s="61"/>
      <c r="BA11814" s="61"/>
    </row>
    <row r="11815" spans="39:53" x14ac:dyDescent="0.2">
      <c r="AM11815" s="61"/>
      <c r="AN11815" s="61"/>
      <c r="AO11815" s="171"/>
      <c r="AP11815" s="61"/>
      <c r="AQ11815" s="61"/>
      <c r="AR11815" s="61"/>
      <c r="AS11815" s="61"/>
      <c r="AT11815" s="61"/>
      <c r="AU11815" s="61"/>
      <c r="AV11815" s="61"/>
      <c r="AW11815" s="61"/>
      <c r="AX11815" s="61"/>
      <c r="AY11815" s="61"/>
      <c r="AZ11815" s="61"/>
      <c r="BA11815" s="61"/>
    </row>
    <row r="11816" spans="39:53" x14ac:dyDescent="0.2">
      <c r="AM11816" s="61"/>
      <c r="AN11816" s="61"/>
      <c r="AO11816" s="171"/>
      <c r="AP11816" s="61"/>
      <c r="AQ11816" s="61"/>
      <c r="AR11816" s="61"/>
      <c r="AS11816" s="61"/>
      <c r="AT11816" s="61"/>
      <c r="AU11816" s="61"/>
      <c r="AV11816" s="61"/>
      <c r="AW11816" s="61"/>
      <c r="AX11816" s="61"/>
      <c r="AY11816" s="61"/>
      <c r="AZ11816" s="61"/>
      <c r="BA11816" s="61"/>
    </row>
    <row r="11817" spans="39:53" x14ac:dyDescent="0.2">
      <c r="AM11817" s="61"/>
      <c r="AN11817" s="61"/>
      <c r="AO11817" s="171"/>
      <c r="AP11817" s="61"/>
      <c r="AQ11817" s="61"/>
      <c r="AR11817" s="61"/>
      <c r="AS11817" s="61"/>
      <c r="AT11817" s="61"/>
      <c r="AU11817" s="61"/>
      <c r="AV11817" s="61"/>
      <c r="AW11817" s="61"/>
      <c r="AX11817" s="61"/>
      <c r="AY11817" s="61"/>
      <c r="AZ11817" s="61"/>
      <c r="BA11817" s="61"/>
    </row>
    <row r="11818" spans="39:53" x14ac:dyDescent="0.2">
      <c r="AM11818" s="61"/>
      <c r="AN11818" s="61"/>
      <c r="AO11818" s="171"/>
      <c r="AP11818" s="61"/>
      <c r="AQ11818" s="61"/>
      <c r="AR11818" s="61"/>
      <c r="AS11818" s="61"/>
      <c r="AT11818" s="61"/>
      <c r="AU11818" s="61"/>
      <c r="AV11818" s="61"/>
      <c r="AW11818" s="61"/>
      <c r="AX11818" s="61"/>
      <c r="AY11818" s="61"/>
      <c r="AZ11818" s="61"/>
      <c r="BA11818" s="61"/>
    </row>
    <row r="11819" spans="39:53" x14ac:dyDescent="0.2">
      <c r="AM11819" s="61"/>
      <c r="AN11819" s="61"/>
      <c r="AO11819" s="171"/>
      <c r="AP11819" s="61"/>
      <c r="AQ11819" s="61"/>
      <c r="AR11819" s="61"/>
      <c r="AS11819" s="61"/>
      <c r="AT11819" s="61"/>
      <c r="AU11819" s="61"/>
      <c r="AV11819" s="61"/>
      <c r="AW11819" s="61"/>
      <c r="AX11819" s="61"/>
      <c r="AY11819" s="61"/>
      <c r="AZ11819" s="61"/>
      <c r="BA11819" s="61"/>
    </row>
    <row r="11820" spans="39:53" x14ac:dyDescent="0.2">
      <c r="AM11820" s="61"/>
      <c r="AN11820" s="61"/>
      <c r="AO11820" s="171"/>
      <c r="AP11820" s="61"/>
      <c r="AQ11820" s="61"/>
      <c r="AR11820" s="61"/>
      <c r="AS11820" s="61"/>
      <c r="AT11820" s="61"/>
      <c r="AU11820" s="61"/>
      <c r="AV11820" s="61"/>
      <c r="AW11820" s="61"/>
      <c r="AX11820" s="61"/>
      <c r="AY11820" s="61"/>
      <c r="AZ11820" s="61"/>
      <c r="BA11820" s="61"/>
    </row>
    <row r="11821" spans="39:53" x14ac:dyDescent="0.2">
      <c r="AM11821" s="61"/>
      <c r="AN11821" s="61"/>
      <c r="AO11821" s="171"/>
      <c r="AP11821" s="61"/>
      <c r="AQ11821" s="61"/>
      <c r="AR11821" s="61"/>
      <c r="AS11821" s="61"/>
      <c r="AT11821" s="61"/>
      <c r="AU11821" s="61"/>
      <c r="AV11821" s="61"/>
      <c r="AW11821" s="61"/>
      <c r="AX11821" s="61"/>
      <c r="AY11821" s="61"/>
      <c r="AZ11821" s="61"/>
      <c r="BA11821" s="61"/>
    </row>
    <row r="11822" spans="39:53" x14ac:dyDescent="0.2">
      <c r="AM11822" s="61"/>
      <c r="AN11822" s="61"/>
      <c r="AO11822" s="171"/>
      <c r="AP11822" s="61"/>
      <c r="AQ11822" s="61"/>
      <c r="AR11822" s="61"/>
      <c r="AS11822" s="61"/>
      <c r="AT11822" s="61"/>
      <c r="AU11822" s="61"/>
      <c r="AV11822" s="61"/>
      <c r="AW11822" s="61"/>
      <c r="AX11822" s="61"/>
      <c r="AY11822" s="61"/>
      <c r="AZ11822" s="61"/>
      <c r="BA11822" s="61"/>
    </row>
    <row r="11823" spans="39:53" x14ac:dyDescent="0.2">
      <c r="AM11823" s="61"/>
      <c r="AN11823" s="61"/>
      <c r="AO11823" s="171"/>
      <c r="AP11823" s="61"/>
      <c r="AQ11823" s="61"/>
      <c r="AR11823" s="61"/>
      <c r="AS11823" s="61"/>
      <c r="AT11823" s="61"/>
      <c r="AU11823" s="61"/>
      <c r="AV11823" s="61"/>
      <c r="AW11823" s="61"/>
      <c r="AX11823" s="61"/>
      <c r="AY11823" s="61"/>
      <c r="AZ11823" s="61"/>
      <c r="BA11823" s="61"/>
    </row>
    <row r="11824" spans="39:53" x14ac:dyDescent="0.2">
      <c r="AM11824" s="61"/>
      <c r="AN11824" s="61"/>
      <c r="AO11824" s="171"/>
      <c r="AP11824" s="61"/>
      <c r="AQ11824" s="61"/>
      <c r="AR11824" s="61"/>
      <c r="AS11824" s="61"/>
      <c r="AT11824" s="61"/>
      <c r="AU11824" s="61"/>
      <c r="AV11824" s="61"/>
      <c r="AW11824" s="61"/>
      <c r="AX11824" s="61"/>
      <c r="AY11824" s="61"/>
      <c r="AZ11824" s="61"/>
      <c r="BA11824" s="61"/>
    </row>
    <row r="11825" spans="39:53" x14ac:dyDescent="0.2">
      <c r="AM11825" s="61"/>
      <c r="AN11825" s="61"/>
      <c r="AO11825" s="171"/>
      <c r="AP11825" s="61"/>
      <c r="AQ11825" s="61"/>
      <c r="AR11825" s="61"/>
      <c r="AS11825" s="61"/>
      <c r="AT11825" s="61"/>
      <c r="AU11825" s="61"/>
      <c r="AV11825" s="61"/>
      <c r="AW11825" s="61"/>
      <c r="AX11825" s="61"/>
      <c r="AY11825" s="61"/>
      <c r="AZ11825" s="61"/>
      <c r="BA11825" s="61"/>
    </row>
    <row r="11826" spans="39:53" x14ac:dyDescent="0.2">
      <c r="AM11826" s="61"/>
      <c r="AN11826" s="61"/>
      <c r="AO11826" s="171"/>
      <c r="AP11826" s="61"/>
      <c r="AQ11826" s="61"/>
      <c r="AR11826" s="61"/>
      <c r="AS11826" s="61"/>
      <c r="AT11826" s="61"/>
      <c r="AU11826" s="61"/>
      <c r="AV11826" s="61"/>
      <c r="AW11826" s="61"/>
      <c r="AX11826" s="61"/>
      <c r="AY11826" s="61"/>
      <c r="AZ11826" s="61"/>
      <c r="BA11826" s="61"/>
    </row>
    <row r="11827" spans="39:53" x14ac:dyDescent="0.2">
      <c r="AM11827" s="61"/>
      <c r="AN11827" s="61"/>
      <c r="AO11827" s="171"/>
      <c r="AP11827" s="61"/>
      <c r="AQ11827" s="61"/>
      <c r="AR11827" s="61"/>
      <c r="AS11827" s="61"/>
      <c r="AT11827" s="61"/>
      <c r="AU11827" s="61"/>
      <c r="AV11827" s="61"/>
      <c r="AW11827" s="61"/>
      <c r="AX11827" s="61"/>
      <c r="AY11827" s="61"/>
      <c r="AZ11827" s="61"/>
      <c r="BA11827" s="61"/>
    </row>
    <row r="11828" spans="39:53" x14ac:dyDescent="0.2">
      <c r="AM11828" s="61"/>
      <c r="AN11828" s="61"/>
      <c r="AO11828" s="171"/>
      <c r="AP11828" s="61"/>
      <c r="AQ11828" s="61"/>
      <c r="AR11828" s="61"/>
      <c r="AS11828" s="61"/>
      <c r="AT11828" s="61"/>
      <c r="AU11828" s="61"/>
      <c r="AV11828" s="61"/>
      <c r="AW11828" s="61"/>
      <c r="AX11828" s="61"/>
      <c r="AY11828" s="61"/>
      <c r="AZ11828" s="61"/>
      <c r="BA11828" s="61"/>
    </row>
    <row r="11829" spans="39:53" x14ac:dyDescent="0.2">
      <c r="AM11829" s="61"/>
      <c r="AN11829" s="61"/>
      <c r="AO11829" s="171"/>
      <c r="AP11829" s="61"/>
      <c r="AQ11829" s="61"/>
      <c r="AR11829" s="61"/>
      <c r="AS11829" s="61"/>
      <c r="AT11829" s="61"/>
      <c r="AU11829" s="61"/>
      <c r="AV11829" s="61"/>
      <c r="AW11829" s="61"/>
      <c r="AX11829" s="61"/>
      <c r="AY11829" s="61"/>
      <c r="AZ11829" s="61"/>
      <c r="BA11829" s="61"/>
    </row>
    <row r="11830" spans="39:53" x14ac:dyDescent="0.2">
      <c r="AM11830" s="61"/>
      <c r="AN11830" s="61"/>
      <c r="AO11830" s="171"/>
      <c r="AP11830" s="61"/>
      <c r="AQ11830" s="61"/>
      <c r="AR11830" s="61"/>
      <c r="AS11830" s="61"/>
      <c r="AT11830" s="61"/>
      <c r="AU11830" s="61"/>
      <c r="AV11830" s="61"/>
      <c r="AW11830" s="61"/>
      <c r="AX11830" s="61"/>
      <c r="AY11830" s="61"/>
      <c r="AZ11830" s="61"/>
      <c r="BA11830" s="61"/>
    </row>
    <row r="11831" spans="39:53" x14ac:dyDescent="0.2">
      <c r="AM11831" s="61"/>
      <c r="AN11831" s="61"/>
      <c r="AO11831" s="171"/>
      <c r="AP11831" s="61"/>
      <c r="AQ11831" s="61"/>
      <c r="AR11831" s="61"/>
      <c r="AS11831" s="61"/>
      <c r="AT11831" s="61"/>
      <c r="AU11831" s="61"/>
      <c r="AV11831" s="61"/>
      <c r="AW11831" s="61"/>
      <c r="AX11831" s="61"/>
      <c r="AY11831" s="61"/>
      <c r="AZ11831" s="61"/>
      <c r="BA11831" s="61"/>
    </row>
    <row r="11832" spans="39:53" x14ac:dyDescent="0.2">
      <c r="AM11832" s="61"/>
      <c r="AN11832" s="61"/>
      <c r="AO11832" s="171"/>
      <c r="AP11832" s="61"/>
      <c r="AQ11832" s="61"/>
      <c r="AR11832" s="61"/>
      <c r="AS11832" s="61"/>
      <c r="AT11832" s="61"/>
      <c r="AU11832" s="61"/>
      <c r="AV11832" s="61"/>
      <c r="AW11832" s="61"/>
      <c r="AX11832" s="61"/>
      <c r="AY11832" s="61"/>
      <c r="AZ11832" s="61"/>
      <c r="BA11832" s="61"/>
    </row>
    <row r="11833" spans="39:53" x14ac:dyDescent="0.2">
      <c r="AM11833" s="61"/>
      <c r="AN11833" s="61"/>
      <c r="AO11833" s="171"/>
      <c r="AP11833" s="61"/>
      <c r="AQ11833" s="61"/>
      <c r="AR11833" s="61"/>
      <c r="AS11833" s="61"/>
      <c r="AT11833" s="61"/>
      <c r="AU11833" s="61"/>
      <c r="AV11833" s="61"/>
      <c r="AW11833" s="61"/>
      <c r="AX11833" s="61"/>
      <c r="AY11833" s="61"/>
      <c r="AZ11833" s="61"/>
      <c r="BA11833" s="61"/>
    </row>
    <row r="11834" spans="39:53" x14ac:dyDescent="0.2">
      <c r="AM11834" s="61"/>
      <c r="AN11834" s="61"/>
      <c r="AO11834" s="171"/>
      <c r="AP11834" s="61"/>
      <c r="AQ11834" s="61"/>
      <c r="AR11834" s="61"/>
      <c r="AS11834" s="61"/>
      <c r="AT11834" s="61"/>
      <c r="AU11834" s="61"/>
      <c r="AV11834" s="61"/>
      <c r="AW11834" s="61"/>
      <c r="AX11834" s="61"/>
      <c r="AY11834" s="61"/>
      <c r="AZ11834" s="61"/>
      <c r="BA11834" s="61"/>
    </row>
    <row r="11835" spans="39:53" x14ac:dyDescent="0.2">
      <c r="AM11835" s="61"/>
      <c r="AN11835" s="61"/>
      <c r="AO11835" s="171"/>
      <c r="AP11835" s="61"/>
      <c r="AQ11835" s="61"/>
      <c r="AR11835" s="61"/>
      <c r="AS11835" s="61"/>
      <c r="AT11835" s="61"/>
      <c r="AU11835" s="61"/>
      <c r="AV11835" s="61"/>
      <c r="AW11835" s="61"/>
      <c r="AX11835" s="61"/>
      <c r="AY11835" s="61"/>
      <c r="AZ11835" s="61"/>
      <c r="BA11835" s="61"/>
    </row>
    <row r="11836" spans="39:53" x14ac:dyDescent="0.2">
      <c r="AM11836" s="61"/>
      <c r="AN11836" s="61"/>
      <c r="AO11836" s="171"/>
      <c r="AP11836" s="61"/>
      <c r="AQ11836" s="61"/>
      <c r="AR11836" s="61"/>
      <c r="AS11836" s="61"/>
      <c r="AT11836" s="61"/>
      <c r="AU11836" s="61"/>
      <c r="AV11836" s="61"/>
      <c r="AW11836" s="61"/>
      <c r="AX11836" s="61"/>
      <c r="AY11836" s="61"/>
      <c r="AZ11836" s="61"/>
      <c r="BA11836" s="61"/>
    </row>
    <row r="11837" spans="39:53" x14ac:dyDescent="0.2">
      <c r="AM11837" s="61"/>
      <c r="AN11837" s="61"/>
      <c r="AO11837" s="171"/>
      <c r="AP11837" s="61"/>
      <c r="AQ11837" s="61"/>
      <c r="AR11837" s="61"/>
      <c r="AS11837" s="61"/>
      <c r="AT11837" s="61"/>
      <c r="AU11837" s="61"/>
      <c r="AV11837" s="61"/>
      <c r="AW11837" s="61"/>
      <c r="AX11837" s="61"/>
      <c r="AY11837" s="61"/>
      <c r="AZ11837" s="61"/>
      <c r="BA11837" s="61"/>
    </row>
    <row r="11838" spans="39:53" x14ac:dyDescent="0.2">
      <c r="AM11838" s="61"/>
      <c r="AN11838" s="61"/>
      <c r="AO11838" s="171"/>
      <c r="AP11838" s="61"/>
      <c r="AQ11838" s="61"/>
      <c r="AR11838" s="61"/>
      <c r="AS11838" s="61"/>
      <c r="AT11838" s="61"/>
      <c r="AU11838" s="61"/>
      <c r="AV11838" s="61"/>
      <c r="AW11838" s="61"/>
      <c r="AX11838" s="61"/>
      <c r="AY11838" s="61"/>
      <c r="AZ11838" s="61"/>
      <c r="BA11838" s="61"/>
    </row>
    <row r="11839" spans="39:53" x14ac:dyDescent="0.2">
      <c r="AM11839" s="61"/>
      <c r="AN11839" s="61"/>
      <c r="AO11839" s="171"/>
      <c r="AP11839" s="61"/>
      <c r="AQ11839" s="61"/>
      <c r="AR11839" s="61"/>
      <c r="AS11839" s="61"/>
      <c r="AT11839" s="61"/>
      <c r="AU11839" s="61"/>
      <c r="AV11839" s="61"/>
      <c r="AW11839" s="61"/>
      <c r="AX11839" s="61"/>
      <c r="AY11839" s="61"/>
      <c r="AZ11839" s="61"/>
      <c r="BA11839" s="61"/>
    </row>
    <row r="11840" spans="39:53" x14ac:dyDescent="0.2">
      <c r="AM11840" s="61"/>
      <c r="AN11840" s="61"/>
      <c r="AO11840" s="171"/>
      <c r="AP11840" s="61"/>
      <c r="AQ11840" s="61"/>
      <c r="AR11840" s="61"/>
      <c r="AS11840" s="61"/>
      <c r="AT11840" s="61"/>
      <c r="AU11840" s="61"/>
      <c r="AV11840" s="61"/>
      <c r="AW11840" s="61"/>
      <c r="AX11840" s="61"/>
      <c r="AY11840" s="61"/>
      <c r="AZ11840" s="61"/>
      <c r="BA11840" s="61"/>
    </row>
    <row r="11841" spans="39:53" x14ac:dyDescent="0.2">
      <c r="AM11841" s="61"/>
      <c r="AN11841" s="61"/>
      <c r="AO11841" s="171"/>
      <c r="AP11841" s="61"/>
      <c r="AQ11841" s="61"/>
      <c r="AR11841" s="61"/>
      <c r="AS11841" s="61"/>
      <c r="AT11841" s="61"/>
      <c r="AU11841" s="61"/>
      <c r="AV11841" s="61"/>
      <c r="AW11841" s="61"/>
      <c r="AX11841" s="61"/>
      <c r="AY11841" s="61"/>
      <c r="AZ11841" s="61"/>
      <c r="BA11841" s="61"/>
    </row>
    <row r="11842" spans="39:53" x14ac:dyDescent="0.2">
      <c r="AM11842" s="61"/>
      <c r="AN11842" s="61"/>
      <c r="AO11842" s="171"/>
      <c r="AP11842" s="61"/>
      <c r="AQ11842" s="61"/>
      <c r="AR11842" s="61"/>
      <c r="AS11842" s="61"/>
      <c r="AT11842" s="61"/>
      <c r="AU11842" s="61"/>
      <c r="AV11842" s="61"/>
      <c r="AW11842" s="61"/>
      <c r="AX11842" s="61"/>
      <c r="AY11842" s="61"/>
      <c r="AZ11842" s="61"/>
      <c r="BA11842" s="61"/>
    </row>
    <row r="11843" spans="39:53" x14ac:dyDescent="0.2">
      <c r="AM11843" s="61"/>
      <c r="AN11843" s="61"/>
      <c r="AO11843" s="171"/>
      <c r="AP11843" s="61"/>
      <c r="AQ11843" s="61"/>
      <c r="AR11843" s="61"/>
      <c r="AS11843" s="61"/>
      <c r="AT11843" s="61"/>
      <c r="AU11843" s="61"/>
      <c r="AV11843" s="61"/>
      <c r="AW11843" s="61"/>
      <c r="AX11843" s="61"/>
      <c r="AY11843" s="61"/>
      <c r="AZ11843" s="61"/>
      <c r="BA11843" s="61"/>
    </row>
    <row r="11844" spans="39:53" x14ac:dyDescent="0.2">
      <c r="AM11844" s="61"/>
      <c r="AN11844" s="61"/>
      <c r="AO11844" s="171"/>
      <c r="AP11844" s="61"/>
      <c r="AQ11844" s="61"/>
      <c r="AR11844" s="61"/>
      <c r="AS11844" s="61"/>
      <c r="AT11844" s="61"/>
      <c r="AU11844" s="61"/>
      <c r="AV11844" s="61"/>
      <c r="AW11844" s="61"/>
      <c r="AX11844" s="61"/>
      <c r="AY11844" s="61"/>
      <c r="AZ11844" s="61"/>
      <c r="BA11844" s="61"/>
    </row>
    <row r="11845" spans="39:53" x14ac:dyDescent="0.2">
      <c r="AM11845" s="61"/>
      <c r="AN11845" s="61"/>
      <c r="AO11845" s="171"/>
      <c r="AP11845" s="61"/>
      <c r="AQ11845" s="61"/>
      <c r="AR11845" s="61"/>
      <c r="AS11845" s="61"/>
      <c r="AT11845" s="61"/>
      <c r="AU11845" s="61"/>
      <c r="AV11845" s="61"/>
      <c r="AW11845" s="61"/>
      <c r="AX11845" s="61"/>
      <c r="AY11845" s="61"/>
      <c r="AZ11845" s="61"/>
      <c r="BA11845" s="61"/>
    </row>
    <row r="11846" spans="39:53" x14ac:dyDescent="0.2">
      <c r="AM11846" s="61"/>
      <c r="AN11846" s="61"/>
      <c r="AO11846" s="171"/>
      <c r="AP11846" s="61"/>
      <c r="AQ11846" s="61"/>
      <c r="AR11846" s="61"/>
      <c r="AS11846" s="61"/>
      <c r="AT11846" s="61"/>
      <c r="AU11846" s="61"/>
      <c r="AV11846" s="61"/>
      <c r="AW11846" s="61"/>
      <c r="AX11846" s="61"/>
      <c r="AY11846" s="61"/>
      <c r="AZ11846" s="61"/>
      <c r="BA11846" s="61"/>
    </row>
    <row r="11847" spans="39:53" x14ac:dyDescent="0.2">
      <c r="AM11847" s="61"/>
      <c r="AN11847" s="61"/>
      <c r="AO11847" s="171"/>
      <c r="AP11847" s="61"/>
      <c r="AQ11847" s="61"/>
      <c r="AR11847" s="61"/>
      <c r="AS11847" s="61"/>
      <c r="AT11847" s="61"/>
      <c r="AU11847" s="61"/>
      <c r="AV11847" s="61"/>
      <c r="AW11847" s="61"/>
      <c r="AX11847" s="61"/>
      <c r="AY11847" s="61"/>
      <c r="AZ11847" s="61"/>
      <c r="BA11847" s="61"/>
    </row>
    <row r="11848" spans="39:53" x14ac:dyDescent="0.2">
      <c r="AM11848" s="61"/>
      <c r="AN11848" s="61"/>
      <c r="AO11848" s="171"/>
      <c r="AP11848" s="61"/>
      <c r="AQ11848" s="61"/>
      <c r="AR11848" s="61"/>
      <c r="AS11848" s="61"/>
      <c r="AT11848" s="61"/>
      <c r="AU11848" s="61"/>
      <c r="AV11848" s="61"/>
      <c r="AW11848" s="61"/>
      <c r="AX11848" s="61"/>
      <c r="AY11848" s="61"/>
      <c r="AZ11848" s="61"/>
      <c r="BA11848" s="61"/>
    </row>
    <row r="11849" spans="39:53" x14ac:dyDescent="0.2">
      <c r="AM11849" s="61"/>
      <c r="AN11849" s="61"/>
      <c r="AO11849" s="171"/>
      <c r="AP11849" s="61"/>
      <c r="AQ11849" s="61"/>
      <c r="AR11849" s="61"/>
      <c r="AS11849" s="61"/>
      <c r="AT11849" s="61"/>
      <c r="AU11849" s="61"/>
      <c r="AV11849" s="61"/>
      <c r="AW11849" s="61"/>
      <c r="AX11849" s="61"/>
      <c r="AY11849" s="61"/>
      <c r="AZ11849" s="61"/>
      <c r="BA11849" s="61"/>
    </row>
    <row r="11850" spans="39:53" x14ac:dyDescent="0.2">
      <c r="AM11850" s="61"/>
      <c r="AN11850" s="61"/>
      <c r="AO11850" s="171"/>
      <c r="AP11850" s="61"/>
      <c r="AQ11850" s="61"/>
      <c r="AR11850" s="61"/>
      <c r="AS11850" s="61"/>
      <c r="AT11850" s="61"/>
      <c r="AU11850" s="61"/>
      <c r="AV11850" s="61"/>
      <c r="AW11850" s="61"/>
      <c r="AX11850" s="61"/>
      <c r="AY11850" s="61"/>
      <c r="AZ11850" s="61"/>
      <c r="BA11850" s="61"/>
    </row>
    <row r="11851" spans="39:53" x14ac:dyDescent="0.2">
      <c r="AM11851" s="61"/>
      <c r="AN11851" s="61"/>
      <c r="AO11851" s="171"/>
      <c r="AP11851" s="61"/>
      <c r="AQ11851" s="61"/>
      <c r="AR11851" s="61"/>
      <c r="AS11851" s="61"/>
      <c r="AT11851" s="61"/>
      <c r="AU11851" s="61"/>
      <c r="AV11851" s="61"/>
      <c r="AW11851" s="61"/>
      <c r="AX11851" s="61"/>
      <c r="AY11851" s="61"/>
      <c r="AZ11851" s="61"/>
      <c r="BA11851" s="61"/>
    </row>
    <row r="11852" spans="39:53" x14ac:dyDescent="0.2">
      <c r="AM11852" s="61"/>
      <c r="AN11852" s="61"/>
      <c r="AO11852" s="171"/>
      <c r="AP11852" s="61"/>
      <c r="AQ11852" s="61"/>
      <c r="AR11852" s="61"/>
      <c r="AS11852" s="61"/>
      <c r="AT11852" s="61"/>
      <c r="AU11852" s="61"/>
      <c r="AV11852" s="61"/>
      <c r="AW11852" s="61"/>
      <c r="AX11852" s="61"/>
      <c r="AY11852" s="61"/>
      <c r="AZ11852" s="61"/>
      <c r="BA11852" s="61"/>
    </row>
    <row r="11853" spans="39:53" x14ac:dyDescent="0.2">
      <c r="AM11853" s="61"/>
      <c r="AN11853" s="61"/>
      <c r="AO11853" s="171"/>
      <c r="AP11853" s="61"/>
      <c r="AQ11853" s="61"/>
      <c r="AR11853" s="61"/>
      <c r="AS11853" s="61"/>
      <c r="AT11853" s="61"/>
      <c r="AU11853" s="61"/>
      <c r="AV11853" s="61"/>
      <c r="AW11853" s="61"/>
      <c r="AX11853" s="61"/>
      <c r="AY11853" s="61"/>
      <c r="AZ11853" s="61"/>
      <c r="BA11853" s="61"/>
    </row>
    <row r="11854" spans="39:53" x14ac:dyDescent="0.2">
      <c r="AM11854" s="61"/>
      <c r="AN11854" s="61"/>
      <c r="AO11854" s="171"/>
      <c r="AP11854" s="61"/>
      <c r="AQ11854" s="61"/>
      <c r="AR11854" s="61"/>
      <c r="AS11854" s="61"/>
      <c r="AT11854" s="61"/>
      <c r="AU11854" s="61"/>
      <c r="AV11854" s="61"/>
      <c r="AW11854" s="61"/>
      <c r="AX11854" s="61"/>
      <c r="AY11854" s="61"/>
      <c r="AZ11854" s="61"/>
      <c r="BA11854" s="61"/>
    </row>
    <row r="11855" spans="39:53" x14ac:dyDescent="0.2">
      <c r="AM11855" s="61"/>
      <c r="AN11855" s="61"/>
      <c r="AO11855" s="171"/>
      <c r="AP11855" s="61"/>
      <c r="AQ11855" s="61"/>
      <c r="AR11855" s="61"/>
      <c r="AS11855" s="61"/>
      <c r="AT11855" s="61"/>
      <c r="AU11855" s="61"/>
      <c r="AV11855" s="61"/>
      <c r="AW11855" s="61"/>
      <c r="AX11855" s="61"/>
      <c r="AY11855" s="61"/>
      <c r="AZ11855" s="61"/>
      <c r="BA11855" s="61"/>
    </row>
    <row r="11856" spans="39:53" x14ac:dyDescent="0.2">
      <c r="AM11856" s="61"/>
      <c r="AN11856" s="61"/>
      <c r="AO11856" s="171"/>
      <c r="AP11856" s="61"/>
      <c r="AQ11856" s="61"/>
      <c r="AR11856" s="61"/>
      <c r="AS11856" s="61"/>
      <c r="AT11856" s="61"/>
      <c r="AU11856" s="61"/>
      <c r="AV11856" s="61"/>
      <c r="AW11856" s="61"/>
      <c r="AX11856" s="61"/>
      <c r="AY11856" s="61"/>
      <c r="AZ11856" s="61"/>
      <c r="BA11856" s="61"/>
    </row>
    <row r="11857" spans="39:53" x14ac:dyDescent="0.2">
      <c r="AM11857" s="61"/>
      <c r="AN11857" s="61"/>
      <c r="AO11857" s="171"/>
      <c r="AP11857" s="61"/>
      <c r="AQ11857" s="61"/>
      <c r="AR11857" s="61"/>
      <c r="AS11857" s="61"/>
      <c r="AT11857" s="61"/>
      <c r="AU11857" s="61"/>
      <c r="AV11857" s="61"/>
      <c r="AW11857" s="61"/>
      <c r="AX11857" s="61"/>
      <c r="AY11857" s="61"/>
      <c r="AZ11857" s="61"/>
      <c r="BA11857" s="61"/>
    </row>
    <row r="11858" spans="39:53" x14ac:dyDescent="0.2">
      <c r="AM11858" s="61"/>
      <c r="AN11858" s="61"/>
      <c r="AO11858" s="171"/>
      <c r="AP11858" s="61"/>
      <c r="AQ11858" s="61"/>
      <c r="AR11858" s="61"/>
      <c r="AS11858" s="61"/>
      <c r="AT11858" s="61"/>
      <c r="AU11858" s="61"/>
      <c r="AV11858" s="61"/>
      <c r="AW11858" s="61"/>
      <c r="AX11858" s="61"/>
      <c r="AY11858" s="61"/>
      <c r="AZ11858" s="61"/>
      <c r="BA11858" s="61"/>
    </row>
    <row r="11859" spans="39:53" x14ac:dyDescent="0.2">
      <c r="AM11859" s="61"/>
      <c r="AN11859" s="61"/>
      <c r="AO11859" s="171"/>
      <c r="AP11859" s="61"/>
      <c r="AQ11859" s="61"/>
      <c r="AR11859" s="61"/>
      <c r="AS11859" s="61"/>
      <c r="AT11859" s="61"/>
      <c r="AU11859" s="61"/>
      <c r="AV11859" s="61"/>
      <c r="AW11859" s="61"/>
      <c r="AX11859" s="61"/>
      <c r="AY11859" s="61"/>
      <c r="AZ11859" s="61"/>
      <c r="BA11859" s="61"/>
    </row>
    <row r="11860" spans="39:53" x14ac:dyDescent="0.2">
      <c r="AM11860" s="61"/>
      <c r="AN11860" s="61"/>
      <c r="AO11860" s="171"/>
      <c r="AP11860" s="61"/>
      <c r="AQ11860" s="61"/>
      <c r="AR11860" s="61"/>
      <c r="AS11860" s="61"/>
      <c r="AT11860" s="61"/>
      <c r="AU11860" s="61"/>
      <c r="AV11860" s="61"/>
      <c r="AW11860" s="61"/>
      <c r="AX11860" s="61"/>
      <c r="AY11860" s="61"/>
      <c r="AZ11860" s="61"/>
      <c r="BA11860" s="61"/>
    </row>
    <row r="11861" spans="39:53" x14ac:dyDescent="0.2">
      <c r="AM11861" s="61"/>
      <c r="AN11861" s="61"/>
      <c r="AO11861" s="171"/>
      <c r="AP11861" s="61"/>
      <c r="AQ11861" s="61"/>
      <c r="AR11861" s="61"/>
      <c r="AS11861" s="61"/>
      <c r="AT11861" s="61"/>
      <c r="AU11861" s="61"/>
      <c r="AV11861" s="61"/>
      <c r="AW11861" s="61"/>
      <c r="AX11861" s="61"/>
      <c r="AY11861" s="61"/>
      <c r="AZ11861" s="61"/>
      <c r="BA11861" s="61"/>
    </row>
    <row r="11862" spans="39:53" x14ac:dyDescent="0.2">
      <c r="AM11862" s="61"/>
      <c r="AN11862" s="61"/>
      <c r="AO11862" s="171"/>
      <c r="AP11862" s="61"/>
      <c r="AQ11862" s="61"/>
      <c r="AR11862" s="61"/>
      <c r="AS11862" s="61"/>
      <c r="AT11862" s="61"/>
      <c r="AU11862" s="61"/>
      <c r="AV11862" s="61"/>
      <c r="AW11862" s="61"/>
      <c r="AX11862" s="61"/>
      <c r="AY11862" s="61"/>
      <c r="AZ11862" s="61"/>
      <c r="BA11862" s="61"/>
    </row>
    <row r="11863" spans="39:53" x14ac:dyDescent="0.2">
      <c r="AM11863" s="61"/>
      <c r="AN11863" s="61"/>
      <c r="AO11863" s="171"/>
      <c r="AP11863" s="61"/>
      <c r="AQ11863" s="61"/>
      <c r="AR11863" s="61"/>
      <c r="AS11863" s="61"/>
      <c r="AT11863" s="61"/>
      <c r="AU11863" s="61"/>
      <c r="AV11863" s="61"/>
      <c r="AW11863" s="61"/>
      <c r="AX11863" s="61"/>
      <c r="AY11863" s="61"/>
      <c r="AZ11863" s="61"/>
      <c r="BA11863" s="61"/>
    </row>
    <row r="11864" spans="39:53" x14ac:dyDescent="0.2">
      <c r="AM11864" s="61"/>
      <c r="AN11864" s="61"/>
      <c r="AO11864" s="171"/>
      <c r="AP11864" s="61"/>
      <c r="AQ11864" s="61"/>
      <c r="AR11864" s="61"/>
      <c r="AS11864" s="61"/>
      <c r="AT11864" s="61"/>
      <c r="AU11864" s="61"/>
      <c r="AV11864" s="61"/>
      <c r="AW11864" s="61"/>
      <c r="AX11864" s="61"/>
      <c r="AY11864" s="61"/>
      <c r="AZ11864" s="61"/>
      <c r="BA11864" s="61"/>
    </row>
    <row r="11865" spans="39:53" x14ac:dyDescent="0.2">
      <c r="AM11865" s="61"/>
      <c r="AN11865" s="61"/>
      <c r="AO11865" s="171"/>
      <c r="AP11865" s="61"/>
      <c r="AQ11865" s="61"/>
      <c r="AR11865" s="61"/>
      <c r="AS11865" s="61"/>
      <c r="AT11865" s="61"/>
      <c r="AU11865" s="61"/>
      <c r="AV11865" s="61"/>
      <c r="AW11865" s="61"/>
      <c r="AX11865" s="61"/>
      <c r="AY11865" s="61"/>
      <c r="AZ11865" s="61"/>
      <c r="BA11865" s="61"/>
    </row>
    <row r="11866" spans="39:53" x14ac:dyDescent="0.2">
      <c r="AM11866" s="61"/>
      <c r="AN11866" s="61"/>
      <c r="AO11866" s="171"/>
      <c r="AP11866" s="61"/>
      <c r="AQ11866" s="61"/>
      <c r="AR11866" s="61"/>
      <c r="AS11866" s="61"/>
      <c r="AT11866" s="61"/>
      <c r="AU11866" s="61"/>
      <c r="AV11866" s="61"/>
      <c r="AW11866" s="61"/>
      <c r="AX11866" s="61"/>
      <c r="AY11866" s="61"/>
      <c r="AZ11866" s="61"/>
      <c r="BA11866" s="61"/>
    </row>
    <row r="11867" spans="39:53" x14ac:dyDescent="0.2">
      <c r="AM11867" s="61"/>
      <c r="AN11867" s="61"/>
      <c r="AO11867" s="171"/>
      <c r="AP11867" s="61"/>
      <c r="AQ11867" s="61"/>
      <c r="AR11867" s="61"/>
      <c r="AS11867" s="61"/>
      <c r="AT11867" s="61"/>
      <c r="AU11867" s="61"/>
      <c r="AV11867" s="61"/>
      <c r="AW11867" s="61"/>
      <c r="AX11867" s="61"/>
      <c r="AY11867" s="61"/>
      <c r="AZ11867" s="61"/>
      <c r="BA11867" s="61"/>
    </row>
    <row r="11868" spans="39:53" x14ac:dyDescent="0.2">
      <c r="AM11868" s="61"/>
      <c r="AN11868" s="61"/>
      <c r="AO11868" s="171"/>
      <c r="AP11868" s="61"/>
      <c r="AQ11868" s="61"/>
      <c r="AR11868" s="61"/>
      <c r="AS11868" s="61"/>
      <c r="AT11868" s="61"/>
      <c r="AU11868" s="61"/>
      <c r="AV11868" s="61"/>
      <c r="AW11868" s="61"/>
      <c r="AX11868" s="61"/>
      <c r="AY11868" s="61"/>
      <c r="AZ11868" s="61"/>
      <c r="BA11868" s="61"/>
    </row>
    <row r="11869" spans="39:53" x14ac:dyDescent="0.2">
      <c r="AM11869" s="61"/>
      <c r="AN11869" s="61"/>
      <c r="AO11869" s="171"/>
      <c r="AP11869" s="61"/>
      <c r="AQ11869" s="61"/>
      <c r="AR11869" s="61"/>
      <c r="AS11869" s="61"/>
      <c r="AT11869" s="61"/>
      <c r="AU11869" s="61"/>
      <c r="AV11869" s="61"/>
      <c r="AW11869" s="61"/>
      <c r="AX11869" s="61"/>
      <c r="AY11869" s="61"/>
      <c r="AZ11869" s="61"/>
      <c r="BA11869" s="61"/>
    </row>
    <row r="11870" spans="39:53" x14ac:dyDescent="0.2">
      <c r="AM11870" s="61"/>
      <c r="AN11870" s="61"/>
      <c r="AO11870" s="171"/>
      <c r="AP11870" s="61"/>
      <c r="AQ11870" s="61"/>
      <c r="AR11870" s="61"/>
      <c r="AS11870" s="61"/>
      <c r="AT11870" s="61"/>
      <c r="AU11870" s="61"/>
      <c r="AV11870" s="61"/>
      <c r="AW11870" s="61"/>
      <c r="AX11870" s="61"/>
      <c r="AY11870" s="61"/>
      <c r="AZ11870" s="61"/>
      <c r="BA11870" s="61"/>
    </row>
    <row r="11871" spans="39:53" x14ac:dyDescent="0.2">
      <c r="AM11871" s="61"/>
      <c r="AN11871" s="61"/>
      <c r="AO11871" s="171"/>
      <c r="AP11871" s="61"/>
      <c r="AQ11871" s="61"/>
      <c r="AR11871" s="61"/>
      <c r="AS11871" s="61"/>
      <c r="AT11871" s="61"/>
      <c r="AU11871" s="61"/>
      <c r="AV11871" s="61"/>
      <c r="AW11871" s="61"/>
      <c r="AX11871" s="61"/>
      <c r="AY11871" s="61"/>
      <c r="AZ11871" s="61"/>
      <c r="BA11871" s="61"/>
    </row>
    <row r="11872" spans="39:53" x14ac:dyDescent="0.2">
      <c r="AM11872" s="61"/>
      <c r="AN11872" s="61"/>
      <c r="AO11872" s="171"/>
      <c r="AP11872" s="61"/>
      <c r="AQ11872" s="61"/>
      <c r="AR11872" s="61"/>
      <c r="AS11872" s="61"/>
      <c r="AT11872" s="61"/>
      <c r="AU11872" s="61"/>
      <c r="AV11872" s="61"/>
      <c r="AW11872" s="61"/>
      <c r="AX11872" s="61"/>
      <c r="AY11872" s="61"/>
      <c r="AZ11872" s="61"/>
      <c r="BA11872" s="61"/>
    </row>
    <row r="11873" spans="39:53" x14ac:dyDescent="0.2">
      <c r="AM11873" s="61"/>
      <c r="AN11873" s="61"/>
      <c r="AO11873" s="171"/>
      <c r="AP11873" s="61"/>
      <c r="AQ11873" s="61"/>
      <c r="AR11873" s="61"/>
      <c r="AS11873" s="61"/>
      <c r="AT11873" s="61"/>
      <c r="AU11873" s="61"/>
      <c r="AV11873" s="61"/>
      <c r="AW11873" s="61"/>
      <c r="AX11873" s="61"/>
      <c r="AY11873" s="61"/>
      <c r="AZ11873" s="61"/>
      <c r="BA11873" s="61"/>
    </row>
    <row r="11874" spans="39:53" x14ac:dyDescent="0.2">
      <c r="AM11874" s="61"/>
      <c r="AN11874" s="61"/>
      <c r="AO11874" s="171"/>
      <c r="AP11874" s="61"/>
      <c r="AQ11874" s="61"/>
      <c r="AR11874" s="61"/>
      <c r="AS11874" s="61"/>
      <c r="AT11874" s="61"/>
      <c r="AU11874" s="61"/>
      <c r="AV11874" s="61"/>
      <c r="AW11874" s="61"/>
      <c r="AX11874" s="61"/>
      <c r="AY11874" s="61"/>
      <c r="AZ11874" s="61"/>
      <c r="BA11874" s="61"/>
    </row>
    <row r="11875" spans="39:53" x14ac:dyDescent="0.2">
      <c r="AM11875" s="61"/>
      <c r="AN11875" s="61"/>
      <c r="AO11875" s="171"/>
      <c r="AP11875" s="61"/>
      <c r="AQ11875" s="61"/>
      <c r="AR11875" s="61"/>
      <c r="AS11875" s="61"/>
      <c r="AT11875" s="61"/>
      <c r="AU11875" s="61"/>
      <c r="AV11875" s="61"/>
      <c r="AW11875" s="61"/>
      <c r="AX11875" s="61"/>
      <c r="AY11875" s="61"/>
      <c r="AZ11875" s="61"/>
      <c r="BA11875" s="61"/>
    </row>
    <row r="11876" spans="39:53" x14ac:dyDescent="0.2">
      <c r="AM11876" s="61"/>
      <c r="AN11876" s="61"/>
      <c r="AO11876" s="171"/>
      <c r="AP11876" s="61"/>
      <c r="AQ11876" s="61"/>
      <c r="AR11876" s="61"/>
      <c r="AS11876" s="61"/>
      <c r="AT11876" s="61"/>
      <c r="AU11876" s="61"/>
      <c r="AV11876" s="61"/>
      <c r="AW11876" s="61"/>
      <c r="AX11876" s="61"/>
      <c r="AY11876" s="61"/>
      <c r="AZ11876" s="61"/>
      <c r="BA11876" s="61"/>
    </row>
    <row r="11877" spans="39:53" x14ac:dyDescent="0.2">
      <c r="AM11877" s="61"/>
      <c r="AN11877" s="61"/>
      <c r="AO11877" s="171"/>
      <c r="AP11877" s="61"/>
      <c r="AQ11877" s="61"/>
      <c r="AR11877" s="61"/>
      <c r="AS11877" s="61"/>
      <c r="AT11877" s="61"/>
      <c r="AU11877" s="61"/>
      <c r="AV11877" s="61"/>
      <c r="AW11877" s="61"/>
      <c r="AX11877" s="61"/>
      <c r="AY11877" s="61"/>
      <c r="AZ11877" s="61"/>
      <c r="BA11877" s="61"/>
    </row>
    <row r="11878" spans="39:53" x14ac:dyDescent="0.2">
      <c r="AM11878" s="61"/>
      <c r="AN11878" s="61"/>
      <c r="AO11878" s="171"/>
      <c r="AP11878" s="61"/>
      <c r="AQ11878" s="61"/>
      <c r="AR11878" s="61"/>
      <c r="AS11878" s="61"/>
      <c r="AT11878" s="61"/>
      <c r="AU11878" s="61"/>
      <c r="AV11878" s="61"/>
      <c r="AW11878" s="61"/>
      <c r="AX11878" s="61"/>
      <c r="AY11878" s="61"/>
      <c r="AZ11878" s="61"/>
      <c r="BA11878" s="61"/>
    </row>
    <row r="11879" spans="39:53" x14ac:dyDescent="0.2">
      <c r="AM11879" s="61"/>
      <c r="AN11879" s="61"/>
      <c r="AO11879" s="171"/>
      <c r="AP11879" s="61"/>
      <c r="AQ11879" s="61"/>
      <c r="AR11879" s="61"/>
      <c r="AS11879" s="61"/>
      <c r="AT11879" s="61"/>
      <c r="AU11879" s="61"/>
      <c r="AV11879" s="61"/>
      <c r="AW11879" s="61"/>
      <c r="AX11879" s="61"/>
      <c r="AY11879" s="61"/>
      <c r="AZ11879" s="61"/>
      <c r="BA11879" s="61"/>
    </row>
    <row r="11880" spans="39:53" x14ac:dyDescent="0.2">
      <c r="AM11880" s="61"/>
      <c r="AN11880" s="61"/>
      <c r="AO11880" s="171"/>
      <c r="AP11880" s="61"/>
      <c r="AQ11880" s="61"/>
      <c r="AR11880" s="61"/>
      <c r="AS11880" s="61"/>
      <c r="AT11880" s="61"/>
      <c r="AU11880" s="61"/>
      <c r="AV11880" s="61"/>
      <c r="AW11880" s="61"/>
      <c r="AX11880" s="61"/>
      <c r="AY11880" s="61"/>
      <c r="AZ11880" s="61"/>
      <c r="BA11880" s="61"/>
    </row>
    <row r="11881" spans="39:53" x14ac:dyDescent="0.2">
      <c r="AM11881" s="61"/>
      <c r="AN11881" s="61"/>
      <c r="AO11881" s="171"/>
      <c r="AP11881" s="61"/>
      <c r="AQ11881" s="61"/>
      <c r="AR11881" s="61"/>
      <c r="AS11881" s="61"/>
      <c r="AT11881" s="61"/>
      <c r="AU11881" s="61"/>
      <c r="AV11881" s="61"/>
      <c r="AW11881" s="61"/>
      <c r="AX11881" s="61"/>
      <c r="AY11881" s="61"/>
      <c r="AZ11881" s="61"/>
      <c r="BA11881" s="61"/>
    </row>
    <row r="11882" spans="39:53" x14ac:dyDescent="0.2">
      <c r="AM11882" s="61"/>
      <c r="AN11882" s="61"/>
      <c r="AO11882" s="171"/>
      <c r="AP11882" s="61"/>
      <c r="AQ11882" s="61"/>
      <c r="AR11882" s="61"/>
      <c r="AS11882" s="61"/>
      <c r="AT11882" s="61"/>
      <c r="AU11882" s="61"/>
      <c r="AV11882" s="61"/>
      <c r="AW11882" s="61"/>
      <c r="AX11882" s="61"/>
      <c r="AY11882" s="61"/>
      <c r="AZ11882" s="61"/>
      <c r="BA11882" s="61"/>
    </row>
    <row r="11883" spans="39:53" x14ac:dyDescent="0.2">
      <c r="AM11883" s="61"/>
      <c r="AN11883" s="61"/>
      <c r="AO11883" s="171"/>
      <c r="AP11883" s="61"/>
      <c r="AQ11883" s="61"/>
      <c r="AR11883" s="61"/>
      <c r="AS11883" s="61"/>
      <c r="AT11883" s="61"/>
      <c r="AU11883" s="61"/>
      <c r="AV11883" s="61"/>
      <c r="AW11883" s="61"/>
      <c r="AX11883" s="61"/>
      <c r="AY11883" s="61"/>
      <c r="AZ11883" s="61"/>
      <c r="BA11883" s="61"/>
    </row>
    <row r="11884" spans="39:53" x14ac:dyDescent="0.2">
      <c r="AM11884" s="61"/>
      <c r="AN11884" s="61"/>
      <c r="AO11884" s="171"/>
      <c r="AP11884" s="61"/>
      <c r="AQ11884" s="61"/>
      <c r="AR11884" s="61"/>
      <c r="AS11884" s="61"/>
      <c r="AT11884" s="61"/>
      <c r="AU11884" s="61"/>
      <c r="AV11884" s="61"/>
      <c r="AW11884" s="61"/>
      <c r="AX11884" s="61"/>
      <c r="AY11884" s="61"/>
      <c r="AZ11884" s="61"/>
      <c r="BA11884" s="61"/>
    </row>
    <row r="11885" spans="39:53" x14ac:dyDescent="0.2">
      <c r="AM11885" s="61"/>
      <c r="AN11885" s="61"/>
      <c r="AO11885" s="171"/>
      <c r="AP11885" s="61"/>
      <c r="AQ11885" s="61"/>
      <c r="AR11885" s="61"/>
      <c r="AS11885" s="61"/>
      <c r="AT11885" s="61"/>
      <c r="AU11885" s="61"/>
      <c r="AV11885" s="61"/>
      <c r="AW11885" s="61"/>
      <c r="AX11885" s="61"/>
      <c r="AY11885" s="61"/>
      <c r="AZ11885" s="61"/>
      <c r="BA11885" s="61"/>
    </row>
    <row r="11886" spans="39:53" x14ac:dyDescent="0.2">
      <c r="AM11886" s="61"/>
      <c r="AN11886" s="61"/>
      <c r="AO11886" s="171"/>
      <c r="AP11886" s="61"/>
      <c r="AQ11886" s="61"/>
      <c r="AR11886" s="61"/>
      <c r="AS11886" s="61"/>
      <c r="AT11886" s="61"/>
      <c r="AU11886" s="61"/>
      <c r="AV11886" s="61"/>
      <c r="AW11886" s="61"/>
      <c r="AX11886" s="61"/>
      <c r="AY11886" s="61"/>
      <c r="AZ11886" s="61"/>
      <c r="BA11886" s="61"/>
    </row>
    <row r="11887" spans="39:53" x14ac:dyDescent="0.2">
      <c r="AM11887" s="61"/>
      <c r="AN11887" s="61"/>
      <c r="AO11887" s="171"/>
      <c r="AP11887" s="61"/>
      <c r="AQ11887" s="61"/>
      <c r="AR11887" s="61"/>
      <c r="AS11887" s="61"/>
      <c r="AT11887" s="61"/>
      <c r="AU11887" s="61"/>
      <c r="AV11887" s="61"/>
      <c r="AW11887" s="61"/>
      <c r="AX11887" s="61"/>
      <c r="AY11887" s="61"/>
      <c r="AZ11887" s="61"/>
      <c r="BA11887" s="61"/>
    </row>
    <row r="11888" spans="39:53" x14ac:dyDescent="0.2">
      <c r="AM11888" s="61"/>
      <c r="AN11888" s="61"/>
      <c r="AO11888" s="171"/>
      <c r="AP11888" s="61"/>
      <c r="AQ11888" s="61"/>
      <c r="AR11888" s="61"/>
      <c r="AS11888" s="61"/>
      <c r="AT11888" s="61"/>
      <c r="AU11888" s="61"/>
      <c r="AV11888" s="61"/>
      <c r="AW11888" s="61"/>
      <c r="AX11888" s="61"/>
      <c r="AY11888" s="61"/>
      <c r="AZ11888" s="61"/>
      <c r="BA11888" s="61"/>
    </row>
    <row r="11889" spans="39:53" x14ac:dyDescent="0.2">
      <c r="AM11889" s="61"/>
      <c r="AN11889" s="61"/>
      <c r="AO11889" s="171"/>
      <c r="AP11889" s="61"/>
      <c r="AQ11889" s="61"/>
      <c r="AR11889" s="61"/>
      <c r="AS11889" s="61"/>
      <c r="AT11889" s="61"/>
      <c r="AU11889" s="61"/>
      <c r="AV11889" s="61"/>
      <c r="AW11889" s="61"/>
      <c r="AX11889" s="61"/>
      <c r="AY11889" s="61"/>
      <c r="AZ11889" s="61"/>
      <c r="BA11889" s="61"/>
    </row>
    <row r="11890" spans="39:53" x14ac:dyDescent="0.2">
      <c r="AM11890" s="61"/>
      <c r="AN11890" s="61"/>
      <c r="AO11890" s="171"/>
      <c r="AP11890" s="61"/>
      <c r="AQ11890" s="61"/>
      <c r="AR11890" s="61"/>
      <c r="AS11890" s="61"/>
      <c r="AT11890" s="61"/>
      <c r="AU11890" s="61"/>
      <c r="AV11890" s="61"/>
      <c r="AW11890" s="61"/>
      <c r="AX11890" s="61"/>
      <c r="AY11890" s="61"/>
      <c r="AZ11890" s="61"/>
      <c r="BA11890" s="61"/>
    </row>
    <row r="11891" spans="39:53" x14ac:dyDescent="0.2">
      <c r="AM11891" s="61"/>
      <c r="AN11891" s="61"/>
      <c r="AO11891" s="171"/>
      <c r="AP11891" s="61"/>
      <c r="AQ11891" s="61"/>
      <c r="AR11891" s="61"/>
      <c r="AS11891" s="61"/>
      <c r="AT11891" s="61"/>
      <c r="AU11891" s="61"/>
      <c r="AV11891" s="61"/>
      <c r="AW11891" s="61"/>
      <c r="AX11891" s="61"/>
      <c r="AY11891" s="61"/>
      <c r="AZ11891" s="61"/>
      <c r="BA11891" s="61"/>
    </row>
    <row r="11892" spans="39:53" x14ac:dyDescent="0.2">
      <c r="AM11892" s="61"/>
      <c r="AN11892" s="61"/>
      <c r="AO11892" s="171"/>
      <c r="AP11892" s="61"/>
      <c r="AQ11892" s="61"/>
      <c r="AR11892" s="61"/>
      <c r="AS11892" s="61"/>
      <c r="AT11892" s="61"/>
      <c r="AU11892" s="61"/>
      <c r="AV11892" s="61"/>
      <c r="AW11892" s="61"/>
      <c r="AX11892" s="61"/>
      <c r="AY11892" s="61"/>
      <c r="AZ11892" s="61"/>
      <c r="BA11892" s="61"/>
    </row>
    <row r="11893" spans="39:53" x14ac:dyDescent="0.2">
      <c r="AM11893" s="61"/>
      <c r="AN11893" s="61"/>
      <c r="AO11893" s="171"/>
      <c r="AP11893" s="61"/>
      <c r="AQ11893" s="61"/>
      <c r="AR11893" s="61"/>
      <c r="AS11893" s="61"/>
      <c r="AT11893" s="61"/>
      <c r="AU11893" s="61"/>
      <c r="AV11893" s="61"/>
      <c r="AW11893" s="61"/>
      <c r="AX11893" s="61"/>
      <c r="AY11893" s="61"/>
      <c r="AZ11893" s="61"/>
      <c r="BA11893" s="61"/>
    </row>
    <row r="11894" spans="39:53" x14ac:dyDescent="0.2">
      <c r="AM11894" s="61"/>
      <c r="AN11894" s="61"/>
      <c r="AO11894" s="171"/>
      <c r="AP11894" s="61"/>
      <c r="AQ11894" s="61"/>
      <c r="AR11894" s="61"/>
      <c r="AS11894" s="61"/>
      <c r="AT11894" s="61"/>
      <c r="AU11894" s="61"/>
      <c r="AV11894" s="61"/>
      <c r="AW11894" s="61"/>
      <c r="AX11894" s="61"/>
      <c r="AY11894" s="61"/>
      <c r="AZ11894" s="61"/>
      <c r="BA11894" s="61"/>
    </row>
    <row r="11895" spans="39:53" x14ac:dyDescent="0.2">
      <c r="AM11895" s="61"/>
      <c r="AN11895" s="61"/>
      <c r="AO11895" s="171"/>
      <c r="AP11895" s="61"/>
      <c r="AQ11895" s="61"/>
      <c r="AR11895" s="61"/>
      <c r="AS11895" s="61"/>
      <c r="AT11895" s="61"/>
      <c r="AU11895" s="61"/>
      <c r="AV11895" s="61"/>
      <c r="AW11895" s="61"/>
      <c r="AX11895" s="61"/>
      <c r="AY11895" s="61"/>
      <c r="AZ11895" s="61"/>
      <c r="BA11895" s="61"/>
    </row>
    <row r="11896" spans="39:53" x14ac:dyDescent="0.2">
      <c r="AM11896" s="61"/>
      <c r="AN11896" s="61"/>
      <c r="AO11896" s="171"/>
      <c r="AP11896" s="61"/>
      <c r="AQ11896" s="61"/>
      <c r="AR11896" s="61"/>
      <c r="AS11896" s="61"/>
      <c r="AT11896" s="61"/>
      <c r="AU11896" s="61"/>
      <c r="AV11896" s="61"/>
      <c r="AW11896" s="61"/>
      <c r="AX11896" s="61"/>
      <c r="AY11896" s="61"/>
      <c r="AZ11896" s="61"/>
      <c r="BA11896" s="61"/>
    </row>
    <row r="11897" spans="39:53" x14ac:dyDescent="0.2">
      <c r="AM11897" s="61"/>
      <c r="AN11897" s="61"/>
      <c r="AO11897" s="171"/>
      <c r="AP11897" s="61"/>
      <c r="AQ11897" s="61"/>
      <c r="AR11897" s="61"/>
      <c r="AS11897" s="61"/>
      <c r="AT11897" s="61"/>
      <c r="AU11897" s="61"/>
      <c r="AV11897" s="61"/>
      <c r="AW11897" s="61"/>
      <c r="AX11897" s="61"/>
      <c r="AY11897" s="61"/>
      <c r="AZ11897" s="61"/>
      <c r="BA11897" s="61"/>
    </row>
    <row r="11898" spans="39:53" x14ac:dyDescent="0.2">
      <c r="AM11898" s="61"/>
      <c r="AN11898" s="61"/>
      <c r="AO11898" s="171"/>
      <c r="AP11898" s="61"/>
      <c r="AQ11898" s="61"/>
      <c r="AR11898" s="61"/>
      <c r="AS11898" s="61"/>
      <c r="AT11898" s="61"/>
      <c r="AU11898" s="61"/>
      <c r="AV11898" s="61"/>
      <c r="AW11898" s="61"/>
      <c r="AX11898" s="61"/>
      <c r="AY11898" s="61"/>
      <c r="AZ11898" s="61"/>
      <c r="BA11898" s="61"/>
    </row>
    <row r="11899" spans="39:53" x14ac:dyDescent="0.2">
      <c r="AM11899" s="61"/>
      <c r="AN11899" s="61"/>
      <c r="AO11899" s="171"/>
      <c r="AP11899" s="61"/>
      <c r="AQ11899" s="61"/>
      <c r="AR11899" s="61"/>
      <c r="AS11899" s="61"/>
      <c r="AT11899" s="61"/>
      <c r="AU11899" s="61"/>
      <c r="AV11899" s="61"/>
      <c r="AW11899" s="61"/>
      <c r="AX11899" s="61"/>
      <c r="AY11899" s="61"/>
      <c r="AZ11899" s="61"/>
      <c r="BA11899" s="61"/>
    </row>
    <row r="11900" spans="39:53" x14ac:dyDescent="0.2">
      <c r="AM11900" s="61"/>
      <c r="AN11900" s="61"/>
      <c r="AO11900" s="171"/>
      <c r="AP11900" s="61"/>
      <c r="AQ11900" s="61"/>
      <c r="AR11900" s="61"/>
      <c r="AS11900" s="61"/>
      <c r="AT11900" s="61"/>
      <c r="AU11900" s="61"/>
      <c r="AV11900" s="61"/>
      <c r="AW11900" s="61"/>
      <c r="AX11900" s="61"/>
      <c r="AY11900" s="61"/>
      <c r="AZ11900" s="61"/>
      <c r="BA11900" s="61"/>
    </row>
    <row r="11901" spans="39:53" x14ac:dyDescent="0.2">
      <c r="AM11901" s="61"/>
      <c r="AN11901" s="61"/>
      <c r="AO11901" s="171"/>
      <c r="AP11901" s="61"/>
      <c r="AQ11901" s="61"/>
      <c r="AR11901" s="61"/>
      <c r="AS11901" s="61"/>
      <c r="AT11901" s="61"/>
      <c r="AU11901" s="61"/>
      <c r="AV11901" s="61"/>
      <c r="AW11901" s="61"/>
      <c r="AX11901" s="61"/>
      <c r="AY11901" s="61"/>
      <c r="AZ11901" s="61"/>
      <c r="BA11901" s="61"/>
    </row>
    <row r="11902" spans="39:53" x14ac:dyDescent="0.2">
      <c r="AM11902" s="61"/>
      <c r="AN11902" s="61"/>
      <c r="AO11902" s="171"/>
      <c r="AP11902" s="61"/>
      <c r="AQ11902" s="61"/>
      <c r="AR11902" s="61"/>
      <c r="AS11902" s="61"/>
      <c r="AT11902" s="61"/>
      <c r="AU11902" s="61"/>
      <c r="AV11902" s="61"/>
      <c r="AW11902" s="61"/>
      <c r="AX11902" s="61"/>
      <c r="AY11902" s="61"/>
      <c r="AZ11902" s="61"/>
      <c r="BA11902" s="61"/>
    </row>
    <row r="11903" spans="39:53" x14ac:dyDescent="0.2">
      <c r="AM11903" s="61"/>
      <c r="AN11903" s="61"/>
      <c r="AO11903" s="171"/>
      <c r="AP11903" s="61"/>
      <c r="AQ11903" s="61"/>
      <c r="AR11903" s="61"/>
      <c r="AS11903" s="61"/>
      <c r="AT11903" s="61"/>
      <c r="AU11903" s="61"/>
      <c r="AV11903" s="61"/>
      <c r="AW11903" s="61"/>
      <c r="AX11903" s="61"/>
      <c r="AY11903" s="61"/>
      <c r="AZ11903" s="61"/>
      <c r="BA11903" s="61"/>
    </row>
    <row r="11904" spans="39:53" x14ac:dyDescent="0.2">
      <c r="AM11904" s="61"/>
      <c r="AN11904" s="61"/>
      <c r="AO11904" s="171"/>
      <c r="AP11904" s="61"/>
      <c r="AQ11904" s="61"/>
      <c r="AR11904" s="61"/>
      <c r="AS11904" s="61"/>
      <c r="AT11904" s="61"/>
      <c r="AU11904" s="61"/>
      <c r="AV11904" s="61"/>
      <c r="AW11904" s="61"/>
      <c r="AX11904" s="61"/>
      <c r="AY11904" s="61"/>
      <c r="AZ11904" s="61"/>
      <c r="BA11904" s="61"/>
    </row>
    <row r="11905" spans="39:53" x14ac:dyDescent="0.2">
      <c r="AM11905" s="61"/>
      <c r="AN11905" s="61"/>
      <c r="AO11905" s="171"/>
      <c r="AP11905" s="61"/>
      <c r="AQ11905" s="61"/>
      <c r="AR11905" s="61"/>
      <c r="AS11905" s="61"/>
      <c r="AT11905" s="61"/>
      <c r="AU11905" s="61"/>
      <c r="AV11905" s="61"/>
      <c r="AW11905" s="61"/>
      <c r="AX11905" s="61"/>
      <c r="AY11905" s="61"/>
      <c r="AZ11905" s="61"/>
      <c r="BA11905" s="61"/>
    </row>
    <row r="11906" spans="39:53" x14ac:dyDescent="0.2">
      <c r="AM11906" s="61"/>
      <c r="AN11906" s="61"/>
      <c r="AO11906" s="171"/>
      <c r="AP11906" s="61"/>
      <c r="AQ11906" s="61"/>
      <c r="AR11906" s="61"/>
      <c r="AS11906" s="61"/>
      <c r="AT11906" s="61"/>
      <c r="AU11906" s="61"/>
      <c r="AV11906" s="61"/>
      <c r="AW11906" s="61"/>
      <c r="AX11906" s="61"/>
      <c r="AY11906" s="61"/>
      <c r="AZ11906" s="61"/>
      <c r="BA11906" s="61"/>
    </row>
    <row r="11907" spans="39:53" x14ac:dyDescent="0.2">
      <c r="AM11907" s="61"/>
      <c r="AN11907" s="61"/>
      <c r="AO11907" s="171"/>
      <c r="AP11907" s="61"/>
      <c r="AQ11907" s="61"/>
      <c r="AR11907" s="61"/>
      <c r="AS11907" s="61"/>
      <c r="AT11907" s="61"/>
      <c r="AU11907" s="61"/>
      <c r="AV11907" s="61"/>
      <c r="AW11907" s="61"/>
      <c r="AX11907" s="61"/>
      <c r="AY11907" s="61"/>
      <c r="AZ11907" s="61"/>
      <c r="BA11907" s="61"/>
    </row>
    <row r="11908" spans="39:53" x14ac:dyDescent="0.2">
      <c r="AM11908" s="61"/>
      <c r="AN11908" s="61"/>
      <c r="AO11908" s="171"/>
      <c r="AP11908" s="61"/>
      <c r="AQ11908" s="61"/>
      <c r="AR11908" s="61"/>
      <c r="AS11908" s="61"/>
      <c r="AT11908" s="61"/>
      <c r="AU11908" s="61"/>
      <c r="AV11908" s="61"/>
      <c r="AW11908" s="61"/>
      <c r="AX11908" s="61"/>
      <c r="AY11908" s="61"/>
      <c r="AZ11908" s="61"/>
      <c r="BA11908" s="61"/>
    </row>
    <row r="11909" spans="39:53" x14ac:dyDescent="0.2">
      <c r="AM11909" s="61"/>
      <c r="AN11909" s="61"/>
      <c r="AO11909" s="171"/>
      <c r="AP11909" s="61"/>
      <c r="AQ11909" s="61"/>
      <c r="AR11909" s="61"/>
      <c r="AS11909" s="61"/>
      <c r="AT11909" s="61"/>
      <c r="AU11909" s="61"/>
      <c r="AV11909" s="61"/>
      <c r="AW11909" s="61"/>
      <c r="AX11909" s="61"/>
      <c r="AY11909" s="61"/>
      <c r="AZ11909" s="61"/>
      <c r="BA11909" s="61"/>
    </row>
    <row r="11910" spans="39:53" x14ac:dyDescent="0.2">
      <c r="AM11910" s="61"/>
      <c r="AN11910" s="61"/>
      <c r="AO11910" s="171"/>
      <c r="AP11910" s="61"/>
      <c r="AQ11910" s="61"/>
      <c r="AR11910" s="61"/>
      <c r="AS11910" s="61"/>
      <c r="AT11910" s="61"/>
      <c r="AU11910" s="61"/>
      <c r="AV11910" s="61"/>
      <c r="AW11910" s="61"/>
      <c r="AX11910" s="61"/>
      <c r="AY11910" s="61"/>
      <c r="AZ11910" s="61"/>
      <c r="BA11910" s="61"/>
    </row>
    <row r="11911" spans="39:53" x14ac:dyDescent="0.2">
      <c r="AM11911" s="61"/>
      <c r="AN11911" s="61"/>
      <c r="AO11911" s="171"/>
      <c r="AP11911" s="61"/>
      <c r="AQ11911" s="61"/>
      <c r="AR11911" s="61"/>
      <c r="AS11911" s="61"/>
      <c r="AT11911" s="61"/>
      <c r="AU11911" s="61"/>
      <c r="AV11911" s="61"/>
      <c r="AW11911" s="61"/>
      <c r="AX11911" s="61"/>
      <c r="AY11911" s="61"/>
      <c r="AZ11911" s="61"/>
      <c r="BA11911" s="61"/>
    </row>
    <row r="11912" spans="39:53" x14ac:dyDescent="0.2">
      <c r="AM11912" s="61"/>
      <c r="AN11912" s="61"/>
      <c r="AO11912" s="171"/>
      <c r="AP11912" s="61"/>
      <c r="AQ11912" s="61"/>
      <c r="AR11912" s="61"/>
      <c r="AS11912" s="61"/>
      <c r="AT11912" s="61"/>
      <c r="AU11912" s="61"/>
      <c r="AV11912" s="61"/>
      <c r="AW11912" s="61"/>
      <c r="AX11912" s="61"/>
      <c r="AY11912" s="61"/>
      <c r="AZ11912" s="61"/>
      <c r="BA11912" s="61"/>
    </row>
    <row r="11913" spans="39:53" x14ac:dyDescent="0.2">
      <c r="AM11913" s="61"/>
      <c r="AN11913" s="61"/>
      <c r="AO11913" s="171"/>
      <c r="AP11913" s="61"/>
      <c r="AQ11913" s="61"/>
      <c r="AR11913" s="61"/>
      <c r="AS11913" s="61"/>
      <c r="AT11913" s="61"/>
      <c r="AU11913" s="61"/>
      <c r="AV11913" s="61"/>
      <c r="AW11913" s="61"/>
      <c r="AX11913" s="61"/>
      <c r="AY11913" s="61"/>
      <c r="AZ11913" s="61"/>
      <c r="BA11913" s="61"/>
    </row>
    <row r="11914" spans="39:53" x14ac:dyDescent="0.2">
      <c r="AM11914" s="61"/>
      <c r="AN11914" s="61"/>
      <c r="AO11914" s="171"/>
      <c r="AP11914" s="61"/>
      <c r="AQ11914" s="61"/>
      <c r="AR11914" s="61"/>
      <c r="AS11914" s="61"/>
      <c r="AT11914" s="61"/>
      <c r="AU11914" s="61"/>
      <c r="AV11914" s="61"/>
      <c r="AW11914" s="61"/>
      <c r="AX11914" s="61"/>
      <c r="AY11914" s="61"/>
      <c r="AZ11914" s="61"/>
      <c r="BA11914" s="61"/>
    </row>
    <row r="11915" spans="39:53" x14ac:dyDescent="0.2">
      <c r="AM11915" s="61"/>
      <c r="AN11915" s="61"/>
      <c r="AO11915" s="171"/>
      <c r="AP11915" s="61"/>
      <c r="AQ11915" s="61"/>
      <c r="AR11915" s="61"/>
      <c r="AS11915" s="61"/>
      <c r="AT11915" s="61"/>
      <c r="AU11915" s="61"/>
      <c r="AV11915" s="61"/>
      <c r="AW11915" s="61"/>
      <c r="AX11915" s="61"/>
      <c r="AY11915" s="61"/>
      <c r="AZ11915" s="61"/>
      <c r="BA11915" s="61"/>
    </row>
    <row r="11916" spans="39:53" x14ac:dyDescent="0.2">
      <c r="AM11916" s="61"/>
      <c r="AN11916" s="61"/>
      <c r="AO11916" s="171"/>
      <c r="AP11916" s="61"/>
      <c r="AQ11916" s="61"/>
      <c r="AR11916" s="61"/>
      <c r="AS11916" s="61"/>
      <c r="AT11916" s="61"/>
      <c r="AU11916" s="61"/>
      <c r="AV11916" s="61"/>
      <c r="AW11916" s="61"/>
      <c r="AX11916" s="61"/>
      <c r="AY11916" s="61"/>
      <c r="AZ11916" s="61"/>
      <c r="BA11916" s="61"/>
    </row>
    <row r="11917" spans="39:53" x14ac:dyDescent="0.2">
      <c r="AM11917" s="61"/>
      <c r="AN11917" s="61"/>
      <c r="AO11917" s="171"/>
      <c r="AP11917" s="61"/>
      <c r="AQ11917" s="61"/>
      <c r="AR11917" s="61"/>
      <c r="AS11917" s="61"/>
      <c r="AT11917" s="61"/>
      <c r="AU11917" s="61"/>
      <c r="AV11917" s="61"/>
      <c r="AW11917" s="61"/>
      <c r="AX11917" s="61"/>
      <c r="AY11917" s="61"/>
      <c r="AZ11917" s="61"/>
      <c r="BA11917" s="61"/>
    </row>
    <row r="11918" spans="39:53" x14ac:dyDescent="0.2">
      <c r="AM11918" s="61"/>
      <c r="AN11918" s="61"/>
      <c r="AO11918" s="171"/>
      <c r="AP11918" s="61"/>
      <c r="AQ11918" s="61"/>
      <c r="AR11918" s="61"/>
      <c r="AS11918" s="61"/>
      <c r="AT11918" s="61"/>
      <c r="AU11918" s="61"/>
      <c r="AV11918" s="61"/>
      <c r="AW11918" s="61"/>
      <c r="AX11918" s="61"/>
      <c r="AY11918" s="61"/>
      <c r="AZ11918" s="61"/>
      <c r="BA11918" s="61"/>
    </row>
    <row r="11919" spans="39:53" x14ac:dyDescent="0.2">
      <c r="AM11919" s="61"/>
      <c r="AN11919" s="61"/>
      <c r="AO11919" s="171"/>
      <c r="AP11919" s="61"/>
      <c r="AQ11919" s="61"/>
      <c r="AR11919" s="61"/>
      <c r="AS11919" s="61"/>
      <c r="AT11919" s="61"/>
      <c r="AU11919" s="61"/>
      <c r="AV11919" s="61"/>
      <c r="AW11919" s="61"/>
      <c r="AX11919" s="61"/>
      <c r="AY11919" s="61"/>
      <c r="AZ11919" s="61"/>
      <c r="BA11919" s="61"/>
    </row>
    <row r="11920" spans="39:53" x14ac:dyDescent="0.2">
      <c r="AM11920" s="61"/>
      <c r="AN11920" s="61"/>
      <c r="AO11920" s="171"/>
      <c r="AP11920" s="61"/>
      <c r="AQ11920" s="61"/>
      <c r="AR11920" s="61"/>
      <c r="AS11920" s="61"/>
      <c r="AT11920" s="61"/>
      <c r="AU11920" s="61"/>
      <c r="AV11920" s="61"/>
      <c r="AW11920" s="61"/>
      <c r="AX11920" s="61"/>
      <c r="AY11920" s="61"/>
      <c r="AZ11920" s="61"/>
      <c r="BA11920" s="61"/>
    </row>
    <row r="11921" spans="39:53" x14ac:dyDescent="0.2">
      <c r="AM11921" s="61"/>
      <c r="AN11921" s="61"/>
      <c r="AO11921" s="171"/>
      <c r="AP11921" s="61"/>
      <c r="AQ11921" s="61"/>
      <c r="AR11921" s="61"/>
      <c r="AS11921" s="61"/>
      <c r="AT11921" s="61"/>
      <c r="AU11921" s="61"/>
      <c r="AV11921" s="61"/>
      <c r="AW11921" s="61"/>
      <c r="AX11921" s="61"/>
      <c r="AY11921" s="61"/>
      <c r="AZ11921" s="61"/>
      <c r="BA11921" s="61"/>
    </row>
    <row r="11922" spans="39:53" x14ac:dyDescent="0.2">
      <c r="AM11922" s="61"/>
      <c r="AN11922" s="61"/>
      <c r="AO11922" s="171"/>
      <c r="AP11922" s="61"/>
      <c r="AQ11922" s="61"/>
      <c r="AR11922" s="61"/>
      <c r="AS11922" s="61"/>
      <c r="AT11922" s="61"/>
      <c r="AU11922" s="61"/>
      <c r="AV11922" s="61"/>
      <c r="AW11922" s="61"/>
      <c r="AX11922" s="61"/>
      <c r="AY11922" s="61"/>
      <c r="AZ11922" s="61"/>
      <c r="BA11922" s="61"/>
    </row>
    <row r="11923" spans="39:53" x14ac:dyDescent="0.2">
      <c r="AM11923" s="61"/>
      <c r="AN11923" s="61"/>
      <c r="AO11923" s="171"/>
      <c r="AP11923" s="61"/>
      <c r="AQ11923" s="61"/>
      <c r="AR11923" s="61"/>
      <c r="AS11923" s="61"/>
      <c r="AT11923" s="61"/>
      <c r="AU11923" s="61"/>
      <c r="AV11923" s="61"/>
      <c r="AW11923" s="61"/>
      <c r="AX11923" s="61"/>
      <c r="AY11923" s="61"/>
      <c r="AZ11923" s="61"/>
      <c r="BA11923" s="61"/>
    </row>
    <row r="11924" spans="39:53" x14ac:dyDescent="0.2">
      <c r="AM11924" s="61"/>
      <c r="AN11924" s="61"/>
      <c r="AO11924" s="171"/>
      <c r="AP11924" s="61"/>
      <c r="AQ11924" s="61"/>
      <c r="AR11924" s="61"/>
      <c r="AS11924" s="61"/>
      <c r="AT11924" s="61"/>
      <c r="AU11924" s="61"/>
      <c r="AV11924" s="61"/>
      <c r="AW11924" s="61"/>
      <c r="AX11924" s="61"/>
      <c r="AY11924" s="61"/>
      <c r="AZ11924" s="61"/>
      <c r="BA11924" s="61"/>
    </row>
    <row r="11925" spans="39:53" x14ac:dyDescent="0.2">
      <c r="AM11925" s="61"/>
      <c r="AN11925" s="61"/>
      <c r="AO11925" s="171"/>
      <c r="AP11925" s="61"/>
      <c r="AQ11925" s="61"/>
      <c r="AR11925" s="61"/>
      <c r="AS11925" s="61"/>
      <c r="AT11925" s="61"/>
      <c r="AU11925" s="61"/>
      <c r="AV11925" s="61"/>
      <c r="AW11925" s="61"/>
      <c r="AX11925" s="61"/>
      <c r="AY11925" s="61"/>
      <c r="AZ11925" s="61"/>
      <c r="BA11925" s="61"/>
    </row>
    <row r="11926" spans="39:53" x14ac:dyDescent="0.2">
      <c r="AM11926" s="61"/>
      <c r="AN11926" s="61"/>
      <c r="AO11926" s="171"/>
      <c r="AP11926" s="61"/>
      <c r="AQ11926" s="61"/>
      <c r="AR11926" s="61"/>
      <c r="AS11926" s="61"/>
      <c r="AT11926" s="61"/>
      <c r="AU11926" s="61"/>
      <c r="AV11926" s="61"/>
      <c r="AW11926" s="61"/>
      <c r="AX11926" s="61"/>
      <c r="AY11926" s="61"/>
      <c r="AZ11926" s="61"/>
      <c r="BA11926" s="61"/>
    </row>
    <row r="11927" spans="39:53" x14ac:dyDescent="0.2">
      <c r="AM11927" s="61"/>
      <c r="AN11927" s="61"/>
      <c r="AO11927" s="171"/>
      <c r="AP11927" s="61"/>
      <c r="AQ11927" s="61"/>
      <c r="AR11927" s="61"/>
      <c r="AS11927" s="61"/>
      <c r="AT11927" s="61"/>
      <c r="AU11927" s="61"/>
      <c r="AV11927" s="61"/>
      <c r="AW11927" s="61"/>
      <c r="AX11927" s="61"/>
      <c r="AY11927" s="61"/>
      <c r="AZ11927" s="61"/>
      <c r="BA11927" s="61"/>
    </row>
    <row r="11928" spans="39:53" x14ac:dyDescent="0.2">
      <c r="AM11928" s="61"/>
      <c r="AN11928" s="61"/>
      <c r="AO11928" s="171"/>
      <c r="AP11928" s="61"/>
      <c r="AQ11928" s="61"/>
      <c r="AR11928" s="61"/>
      <c r="AS11928" s="61"/>
      <c r="AT11928" s="61"/>
      <c r="AU11928" s="61"/>
      <c r="AV11928" s="61"/>
      <c r="AW11928" s="61"/>
      <c r="AX11928" s="61"/>
      <c r="AY11928" s="61"/>
      <c r="AZ11928" s="61"/>
      <c r="BA11928" s="61"/>
    </row>
    <row r="11929" spans="39:53" x14ac:dyDescent="0.2">
      <c r="AM11929" s="61"/>
      <c r="AN11929" s="61"/>
      <c r="AO11929" s="171"/>
      <c r="AP11929" s="61"/>
      <c r="AQ11929" s="61"/>
      <c r="AR11929" s="61"/>
      <c r="AS11929" s="61"/>
      <c r="AT11929" s="61"/>
      <c r="AU11929" s="61"/>
      <c r="AV11929" s="61"/>
      <c r="AW11929" s="61"/>
      <c r="AX11929" s="61"/>
      <c r="AY11929" s="61"/>
      <c r="AZ11929" s="61"/>
      <c r="BA11929" s="61"/>
    </row>
    <row r="11930" spans="39:53" x14ac:dyDescent="0.2">
      <c r="AM11930" s="61"/>
      <c r="AN11930" s="61"/>
      <c r="AO11930" s="171"/>
      <c r="AP11930" s="61"/>
      <c r="AQ11930" s="61"/>
      <c r="AR11930" s="61"/>
      <c r="AS11930" s="61"/>
      <c r="AT11930" s="61"/>
      <c r="AU11930" s="61"/>
      <c r="AV11930" s="61"/>
      <c r="AW11930" s="61"/>
      <c r="AX11930" s="61"/>
      <c r="AY11930" s="61"/>
      <c r="AZ11930" s="61"/>
      <c r="BA11930" s="61"/>
    </row>
    <row r="11931" spans="39:53" x14ac:dyDescent="0.2">
      <c r="AM11931" s="61"/>
      <c r="AN11931" s="61"/>
      <c r="AO11931" s="171"/>
      <c r="AP11931" s="61"/>
      <c r="AQ11931" s="61"/>
      <c r="AR11931" s="61"/>
      <c r="AS11931" s="61"/>
      <c r="AT11931" s="61"/>
      <c r="AU11931" s="61"/>
      <c r="AV11931" s="61"/>
      <c r="AW11931" s="61"/>
      <c r="AX11931" s="61"/>
      <c r="AY11931" s="61"/>
      <c r="AZ11931" s="61"/>
      <c r="BA11931" s="61"/>
    </row>
    <row r="11932" spans="39:53" x14ac:dyDescent="0.2">
      <c r="AM11932" s="61"/>
      <c r="AN11932" s="61"/>
      <c r="AO11932" s="171"/>
      <c r="AP11932" s="61"/>
      <c r="AQ11932" s="61"/>
      <c r="AR11932" s="61"/>
      <c r="AS11932" s="61"/>
      <c r="AT11932" s="61"/>
      <c r="AU11932" s="61"/>
      <c r="AV11932" s="61"/>
      <c r="AW11932" s="61"/>
      <c r="AX11932" s="61"/>
      <c r="AY11932" s="61"/>
      <c r="AZ11932" s="61"/>
      <c r="BA11932" s="61"/>
    </row>
    <row r="11933" spans="39:53" x14ac:dyDescent="0.2">
      <c r="AM11933" s="61"/>
      <c r="AN11933" s="61"/>
      <c r="AO11933" s="171"/>
      <c r="AP11933" s="61"/>
      <c r="AQ11933" s="61"/>
      <c r="AR11933" s="61"/>
      <c r="AS11933" s="61"/>
      <c r="AT11933" s="61"/>
      <c r="AU11933" s="61"/>
      <c r="AV11933" s="61"/>
      <c r="AW11933" s="61"/>
      <c r="AX11933" s="61"/>
      <c r="AY11933" s="61"/>
      <c r="AZ11933" s="61"/>
      <c r="BA11933" s="61"/>
    </row>
    <row r="11934" spans="39:53" x14ac:dyDescent="0.2">
      <c r="AM11934" s="61"/>
      <c r="AN11934" s="61"/>
      <c r="AO11934" s="171"/>
      <c r="AP11934" s="61"/>
      <c r="AQ11934" s="61"/>
      <c r="AR11934" s="61"/>
      <c r="AS11934" s="61"/>
      <c r="AT11934" s="61"/>
      <c r="AU11934" s="61"/>
      <c r="AV11934" s="61"/>
      <c r="AW11934" s="61"/>
      <c r="AX11934" s="61"/>
      <c r="AY11934" s="61"/>
      <c r="AZ11934" s="61"/>
      <c r="BA11934" s="61"/>
    </row>
    <row r="11935" spans="39:53" x14ac:dyDescent="0.2">
      <c r="AM11935" s="61"/>
      <c r="AN11935" s="61"/>
      <c r="AO11935" s="171"/>
      <c r="AP11935" s="61"/>
      <c r="AQ11935" s="61"/>
      <c r="AR11935" s="61"/>
      <c r="AS11935" s="61"/>
      <c r="AT11935" s="61"/>
      <c r="AU11935" s="61"/>
      <c r="AV11935" s="61"/>
      <c r="AW11935" s="61"/>
      <c r="AX11935" s="61"/>
      <c r="AY11935" s="61"/>
      <c r="AZ11935" s="61"/>
      <c r="BA11935" s="61"/>
    </row>
    <row r="11936" spans="39:53" x14ac:dyDescent="0.2">
      <c r="AM11936" s="61"/>
      <c r="AN11936" s="61"/>
      <c r="AO11936" s="171"/>
      <c r="AP11936" s="61"/>
      <c r="AQ11936" s="61"/>
      <c r="AR11936" s="61"/>
      <c r="AS11936" s="61"/>
      <c r="AT11936" s="61"/>
      <c r="AU11936" s="61"/>
      <c r="AV11936" s="61"/>
      <c r="AW11936" s="61"/>
      <c r="AX11936" s="61"/>
      <c r="AY11936" s="61"/>
      <c r="AZ11936" s="61"/>
      <c r="BA11936" s="61"/>
    </row>
    <row r="11937" spans="39:53" x14ac:dyDescent="0.2">
      <c r="AM11937" s="61"/>
      <c r="AN11937" s="61"/>
      <c r="AO11937" s="171"/>
      <c r="AP11937" s="61"/>
      <c r="AQ11937" s="61"/>
      <c r="AR11937" s="61"/>
      <c r="AS11937" s="61"/>
      <c r="AT11937" s="61"/>
      <c r="AU11937" s="61"/>
      <c r="AV11937" s="61"/>
      <c r="AW11937" s="61"/>
      <c r="AX11937" s="61"/>
      <c r="AY11937" s="61"/>
      <c r="AZ11937" s="61"/>
      <c r="BA11937" s="61"/>
    </row>
    <row r="11938" spans="39:53" x14ac:dyDescent="0.2">
      <c r="AM11938" s="61"/>
      <c r="AN11938" s="61"/>
      <c r="AO11938" s="171"/>
      <c r="AP11938" s="61"/>
      <c r="AQ11938" s="61"/>
      <c r="AR11938" s="61"/>
      <c r="AS11938" s="61"/>
      <c r="AT11938" s="61"/>
      <c r="AU11938" s="61"/>
      <c r="AV11938" s="61"/>
      <c r="AW11938" s="61"/>
      <c r="AX11938" s="61"/>
      <c r="AY11938" s="61"/>
      <c r="AZ11938" s="61"/>
      <c r="BA11938" s="61"/>
    </row>
    <row r="11939" spans="39:53" x14ac:dyDescent="0.2">
      <c r="AM11939" s="61"/>
      <c r="AN11939" s="61"/>
      <c r="AO11939" s="171"/>
      <c r="AP11939" s="61"/>
      <c r="AQ11939" s="61"/>
      <c r="AR11939" s="61"/>
      <c r="AS11939" s="61"/>
      <c r="AT11939" s="61"/>
      <c r="AU11939" s="61"/>
      <c r="AV11939" s="61"/>
      <c r="AW11939" s="61"/>
      <c r="AX11939" s="61"/>
      <c r="AY11939" s="61"/>
      <c r="AZ11939" s="61"/>
      <c r="BA11939" s="61"/>
    </row>
    <row r="11940" spans="39:53" x14ac:dyDescent="0.2">
      <c r="AM11940" s="61"/>
      <c r="AN11940" s="61"/>
      <c r="AO11940" s="171"/>
      <c r="AP11940" s="61"/>
      <c r="AQ11940" s="61"/>
      <c r="AR11940" s="61"/>
      <c r="AS11940" s="61"/>
      <c r="AT11940" s="61"/>
      <c r="AU11940" s="61"/>
      <c r="AV11940" s="61"/>
      <c r="AW11940" s="61"/>
      <c r="AX11940" s="61"/>
      <c r="AY11940" s="61"/>
      <c r="AZ11940" s="61"/>
      <c r="BA11940" s="61"/>
    </row>
    <row r="11941" spans="39:53" x14ac:dyDescent="0.2">
      <c r="AM11941" s="61"/>
      <c r="AN11941" s="61"/>
      <c r="AO11941" s="171"/>
      <c r="AP11941" s="61"/>
      <c r="AQ11941" s="61"/>
      <c r="AR11941" s="61"/>
      <c r="AS11941" s="61"/>
      <c r="AT11941" s="61"/>
      <c r="AU11941" s="61"/>
      <c r="AV11941" s="61"/>
      <c r="AW11941" s="61"/>
      <c r="AX11941" s="61"/>
      <c r="AY11941" s="61"/>
      <c r="AZ11941" s="61"/>
      <c r="BA11941" s="61"/>
    </row>
    <row r="11942" spans="39:53" x14ac:dyDescent="0.2">
      <c r="AM11942" s="61"/>
      <c r="AN11942" s="61"/>
      <c r="AO11942" s="171"/>
      <c r="AP11942" s="61"/>
      <c r="AQ11942" s="61"/>
      <c r="AR11942" s="61"/>
      <c r="AS11942" s="61"/>
      <c r="AT11942" s="61"/>
      <c r="AU11942" s="61"/>
      <c r="AV11942" s="61"/>
      <c r="AW11942" s="61"/>
      <c r="AX11942" s="61"/>
      <c r="AY11942" s="61"/>
      <c r="AZ11942" s="61"/>
      <c r="BA11942" s="61"/>
    </row>
    <row r="11943" spans="39:53" x14ac:dyDescent="0.2">
      <c r="AM11943" s="61"/>
      <c r="AN11943" s="61"/>
      <c r="AO11943" s="171"/>
      <c r="AP11943" s="61"/>
      <c r="AQ11943" s="61"/>
      <c r="AR11943" s="61"/>
      <c r="AS11943" s="61"/>
      <c r="AT11943" s="61"/>
      <c r="AU11943" s="61"/>
      <c r="AV11943" s="61"/>
      <c r="AW11943" s="61"/>
      <c r="AX11943" s="61"/>
      <c r="AY11943" s="61"/>
      <c r="AZ11943" s="61"/>
      <c r="BA11943" s="61"/>
    </row>
    <row r="11944" spans="39:53" x14ac:dyDescent="0.2">
      <c r="AM11944" s="61"/>
      <c r="AN11944" s="61"/>
      <c r="AO11944" s="171"/>
      <c r="AP11944" s="61"/>
      <c r="AQ11944" s="61"/>
      <c r="AR11944" s="61"/>
      <c r="AS11944" s="61"/>
      <c r="AT11944" s="61"/>
      <c r="AU11944" s="61"/>
      <c r="AV11944" s="61"/>
      <c r="AW11944" s="61"/>
      <c r="AX11944" s="61"/>
      <c r="AY11944" s="61"/>
      <c r="AZ11944" s="61"/>
      <c r="BA11944" s="61"/>
    </row>
    <row r="11945" spans="39:53" x14ac:dyDescent="0.2">
      <c r="AM11945" s="61"/>
      <c r="AN11945" s="61"/>
      <c r="AO11945" s="171"/>
      <c r="AP11945" s="61"/>
      <c r="AQ11945" s="61"/>
      <c r="AR11945" s="61"/>
      <c r="AS11945" s="61"/>
      <c r="AT11945" s="61"/>
      <c r="AU11945" s="61"/>
      <c r="AV11945" s="61"/>
      <c r="AW11945" s="61"/>
      <c r="AX11945" s="61"/>
      <c r="AY11945" s="61"/>
      <c r="AZ11945" s="61"/>
      <c r="BA11945" s="61"/>
    </row>
    <row r="11946" spans="39:53" x14ac:dyDescent="0.2">
      <c r="AM11946" s="61"/>
      <c r="AN11946" s="61"/>
      <c r="AO11946" s="171"/>
      <c r="AP11946" s="61"/>
      <c r="AQ11946" s="61"/>
      <c r="AR11946" s="61"/>
      <c r="AS11946" s="61"/>
      <c r="AT11946" s="61"/>
      <c r="AU11946" s="61"/>
      <c r="AV11946" s="61"/>
      <c r="AW11946" s="61"/>
      <c r="AX11946" s="61"/>
      <c r="AY11946" s="61"/>
      <c r="AZ11946" s="61"/>
      <c r="BA11946" s="61"/>
    </row>
    <row r="11947" spans="39:53" x14ac:dyDescent="0.2">
      <c r="AM11947" s="61"/>
      <c r="AN11947" s="61"/>
      <c r="AO11947" s="171"/>
      <c r="AP11947" s="61"/>
      <c r="AQ11947" s="61"/>
      <c r="AR11947" s="61"/>
      <c r="AS11947" s="61"/>
      <c r="AT11947" s="61"/>
      <c r="AU11947" s="61"/>
      <c r="AV11947" s="61"/>
      <c r="AW11947" s="61"/>
      <c r="AX11947" s="61"/>
      <c r="AY11947" s="61"/>
      <c r="AZ11947" s="61"/>
      <c r="BA11947" s="61"/>
    </row>
    <row r="11948" spans="39:53" x14ac:dyDescent="0.2">
      <c r="AM11948" s="61"/>
      <c r="AN11948" s="61"/>
      <c r="AO11948" s="171"/>
      <c r="AP11948" s="61"/>
      <c r="AQ11948" s="61"/>
      <c r="AR11948" s="61"/>
      <c r="AS11948" s="61"/>
      <c r="AT11948" s="61"/>
      <c r="AU11948" s="61"/>
      <c r="AV11948" s="61"/>
      <c r="AW11948" s="61"/>
      <c r="AX11948" s="61"/>
      <c r="AY11948" s="61"/>
      <c r="AZ11948" s="61"/>
      <c r="BA11948" s="61"/>
    </row>
    <row r="11949" spans="39:53" x14ac:dyDescent="0.2">
      <c r="AM11949" s="61"/>
      <c r="AN11949" s="61"/>
      <c r="AO11949" s="171"/>
      <c r="AP11949" s="61"/>
      <c r="AQ11949" s="61"/>
      <c r="AR11949" s="61"/>
      <c r="AS11949" s="61"/>
      <c r="AT11949" s="61"/>
      <c r="AU11949" s="61"/>
      <c r="AV11949" s="61"/>
      <c r="AW11949" s="61"/>
      <c r="AX11949" s="61"/>
      <c r="AY11949" s="61"/>
      <c r="AZ11949" s="61"/>
      <c r="BA11949" s="61"/>
    </row>
    <row r="11950" spans="39:53" x14ac:dyDescent="0.2">
      <c r="AM11950" s="61"/>
      <c r="AN11950" s="61"/>
      <c r="AO11950" s="171"/>
      <c r="AP11950" s="61"/>
      <c r="AQ11950" s="61"/>
      <c r="AR11950" s="61"/>
      <c r="AS11950" s="61"/>
      <c r="AT11950" s="61"/>
      <c r="AU11950" s="61"/>
      <c r="AV11950" s="61"/>
      <c r="AW11950" s="61"/>
      <c r="AX11950" s="61"/>
      <c r="AY11950" s="61"/>
      <c r="AZ11950" s="61"/>
      <c r="BA11950" s="61"/>
    </row>
    <row r="11951" spans="39:53" x14ac:dyDescent="0.2">
      <c r="AM11951" s="61"/>
      <c r="AN11951" s="61"/>
      <c r="AO11951" s="171"/>
      <c r="AP11951" s="61"/>
      <c r="AQ11951" s="61"/>
      <c r="AR11951" s="61"/>
      <c r="AS11951" s="61"/>
      <c r="AT11951" s="61"/>
      <c r="AU11951" s="61"/>
      <c r="AV11951" s="61"/>
      <c r="AW11951" s="61"/>
      <c r="AX11951" s="61"/>
      <c r="AY11951" s="61"/>
      <c r="AZ11951" s="61"/>
      <c r="BA11951" s="61"/>
    </row>
    <row r="11952" spans="39:53" x14ac:dyDescent="0.2">
      <c r="AM11952" s="61"/>
      <c r="AN11952" s="61"/>
      <c r="AO11952" s="171"/>
      <c r="AP11952" s="61"/>
      <c r="AQ11952" s="61"/>
      <c r="AR11952" s="61"/>
      <c r="AS11952" s="61"/>
      <c r="AT11952" s="61"/>
      <c r="AU11952" s="61"/>
      <c r="AV11952" s="61"/>
      <c r="AW11952" s="61"/>
      <c r="AX11952" s="61"/>
      <c r="AY11952" s="61"/>
      <c r="AZ11952" s="61"/>
      <c r="BA11952" s="61"/>
    </row>
    <row r="11953" spans="39:53" x14ac:dyDescent="0.2">
      <c r="AM11953" s="61"/>
      <c r="AN11953" s="61"/>
      <c r="AO11953" s="171"/>
      <c r="AP11953" s="61"/>
      <c r="AQ11953" s="61"/>
      <c r="AR11953" s="61"/>
      <c r="AS11953" s="61"/>
      <c r="AT11953" s="61"/>
      <c r="AU11953" s="61"/>
      <c r="AV11953" s="61"/>
      <c r="AW11953" s="61"/>
      <c r="AX11953" s="61"/>
      <c r="AY11953" s="61"/>
      <c r="AZ11953" s="61"/>
      <c r="BA11953" s="61"/>
    </row>
    <row r="11954" spans="39:53" x14ac:dyDescent="0.2">
      <c r="AM11954" s="61"/>
      <c r="AN11954" s="61"/>
      <c r="AO11954" s="171"/>
      <c r="AP11954" s="61"/>
      <c r="AQ11954" s="61"/>
      <c r="AR11954" s="61"/>
      <c r="AS11954" s="61"/>
      <c r="AT11954" s="61"/>
      <c r="AU11954" s="61"/>
      <c r="AV11954" s="61"/>
      <c r="AW11954" s="61"/>
      <c r="AX11954" s="61"/>
      <c r="AY11954" s="61"/>
      <c r="AZ11954" s="61"/>
      <c r="BA11954" s="61"/>
    </row>
    <row r="11955" spans="39:53" x14ac:dyDescent="0.2">
      <c r="AM11955" s="61"/>
      <c r="AN11955" s="61"/>
      <c r="AO11955" s="171"/>
      <c r="AP11955" s="61"/>
      <c r="AQ11955" s="61"/>
      <c r="AR11955" s="61"/>
      <c r="AS11955" s="61"/>
      <c r="AT11955" s="61"/>
      <c r="AU11955" s="61"/>
      <c r="AV11955" s="61"/>
      <c r="AW11955" s="61"/>
      <c r="AX11955" s="61"/>
      <c r="AY11955" s="61"/>
      <c r="AZ11955" s="61"/>
      <c r="BA11955" s="61"/>
    </row>
    <row r="11956" spans="39:53" x14ac:dyDescent="0.2">
      <c r="AM11956" s="61"/>
      <c r="AN11956" s="61"/>
      <c r="AO11956" s="171"/>
      <c r="AP11956" s="61"/>
      <c r="AQ11956" s="61"/>
      <c r="AR11956" s="61"/>
      <c r="AS11956" s="61"/>
      <c r="AT11956" s="61"/>
      <c r="AU11956" s="61"/>
      <c r="AV11956" s="61"/>
      <c r="AW11956" s="61"/>
      <c r="AX11956" s="61"/>
      <c r="AY11956" s="61"/>
      <c r="AZ11956" s="61"/>
      <c r="BA11956" s="61"/>
    </row>
    <row r="11957" spans="39:53" x14ac:dyDescent="0.2">
      <c r="AM11957" s="61"/>
      <c r="AN11957" s="61"/>
      <c r="AO11957" s="171"/>
      <c r="AP11957" s="61"/>
      <c r="AQ11957" s="61"/>
      <c r="AR11957" s="61"/>
      <c r="AS11957" s="61"/>
      <c r="AT11957" s="61"/>
      <c r="AU11957" s="61"/>
      <c r="AV11957" s="61"/>
      <c r="AW11957" s="61"/>
      <c r="AX11957" s="61"/>
      <c r="AY11957" s="61"/>
      <c r="AZ11957" s="61"/>
      <c r="BA11957" s="61"/>
    </row>
    <row r="11958" spans="39:53" x14ac:dyDescent="0.2">
      <c r="AM11958" s="61"/>
      <c r="AN11958" s="61"/>
      <c r="AO11958" s="171"/>
      <c r="AP11958" s="61"/>
      <c r="AQ11958" s="61"/>
      <c r="AR11958" s="61"/>
      <c r="AS11958" s="61"/>
      <c r="AT11958" s="61"/>
      <c r="AU11958" s="61"/>
      <c r="AV11958" s="61"/>
      <c r="AW11958" s="61"/>
      <c r="AX11958" s="61"/>
      <c r="AY11958" s="61"/>
      <c r="AZ11958" s="61"/>
      <c r="BA11958" s="61"/>
    </row>
    <row r="11959" spans="39:53" x14ac:dyDescent="0.2">
      <c r="AM11959" s="61"/>
      <c r="AN11959" s="61"/>
      <c r="AO11959" s="171"/>
      <c r="AP11959" s="61"/>
      <c r="AQ11959" s="61"/>
      <c r="AR11959" s="61"/>
      <c r="AS11959" s="61"/>
      <c r="AT11959" s="61"/>
      <c r="AU11959" s="61"/>
      <c r="AV11959" s="61"/>
      <c r="AW11959" s="61"/>
      <c r="AX11959" s="61"/>
      <c r="AY11959" s="61"/>
      <c r="AZ11959" s="61"/>
      <c r="BA11959" s="61"/>
    </row>
    <row r="11960" spans="39:53" x14ac:dyDescent="0.2">
      <c r="AM11960" s="61"/>
      <c r="AN11960" s="61"/>
      <c r="AO11960" s="171"/>
      <c r="AP11960" s="61"/>
      <c r="AQ11960" s="61"/>
      <c r="AR11960" s="61"/>
      <c r="AS11960" s="61"/>
      <c r="AT11960" s="61"/>
      <c r="AU11960" s="61"/>
      <c r="AV11960" s="61"/>
      <c r="AW11960" s="61"/>
      <c r="AX11960" s="61"/>
      <c r="AY11960" s="61"/>
      <c r="AZ11960" s="61"/>
      <c r="BA11960" s="61"/>
    </row>
    <row r="11961" spans="39:53" x14ac:dyDescent="0.2">
      <c r="AM11961" s="61"/>
      <c r="AN11961" s="61"/>
      <c r="AO11961" s="171"/>
      <c r="AP11961" s="61"/>
      <c r="AQ11961" s="61"/>
      <c r="AR11961" s="61"/>
      <c r="AS11961" s="61"/>
      <c r="AT11961" s="61"/>
      <c r="AU11961" s="61"/>
      <c r="AV11961" s="61"/>
      <c r="AW11961" s="61"/>
      <c r="AX11961" s="61"/>
      <c r="AY11961" s="61"/>
      <c r="AZ11961" s="61"/>
      <c r="BA11961" s="61"/>
    </row>
    <row r="11962" spans="39:53" x14ac:dyDescent="0.2">
      <c r="AM11962" s="61"/>
      <c r="AN11962" s="61"/>
      <c r="AO11962" s="171"/>
      <c r="AP11962" s="61"/>
      <c r="AQ11962" s="61"/>
      <c r="AR11962" s="61"/>
      <c r="AS11962" s="61"/>
      <c r="AT11962" s="61"/>
      <c r="AU11962" s="61"/>
      <c r="AV11962" s="61"/>
      <c r="AW11962" s="61"/>
      <c r="AX11962" s="61"/>
      <c r="AY11962" s="61"/>
      <c r="AZ11962" s="61"/>
      <c r="BA11962" s="61"/>
    </row>
    <row r="11963" spans="39:53" x14ac:dyDescent="0.2">
      <c r="AM11963" s="61"/>
      <c r="AN11963" s="61"/>
      <c r="AO11963" s="171"/>
      <c r="AP11963" s="61"/>
      <c r="AQ11963" s="61"/>
      <c r="AR11963" s="61"/>
      <c r="AS11963" s="61"/>
      <c r="AT11963" s="61"/>
      <c r="AU11963" s="61"/>
      <c r="AV11963" s="61"/>
      <c r="AW11963" s="61"/>
      <c r="AX11963" s="61"/>
      <c r="AY11963" s="61"/>
      <c r="AZ11963" s="61"/>
      <c r="BA11963" s="61"/>
    </row>
    <row r="11964" spans="39:53" x14ac:dyDescent="0.2">
      <c r="AM11964" s="61"/>
      <c r="AN11964" s="61"/>
      <c r="AO11964" s="171"/>
      <c r="AP11964" s="61"/>
      <c r="AQ11964" s="61"/>
      <c r="AR11964" s="61"/>
      <c r="AS11964" s="61"/>
      <c r="AT11964" s="61"/>
      <c r="AU11964" s="61"/>
      <c r="AV11964" s="61"/>
      <c r="AW11964" s="61"/>
      <c r="AX11964" s="61"/>
      <c r="AY11964" s="61"/>
      <c r="AZ11964" s="61"/>
      <c r="BA11964" s="61"/>
    </row>
    <row r="11965" spans="39:53" x14ac:dyDescent="0.2">
      <c r="AM11965" s="61"/>
      <c r="AN11965" s="61"/>
      <c r="AO11965" s="171"/>
      <c r="AP11965" s="61"/>
      <c r="AQ11965" s="61"/>
      <c r="AR11965" s="61"/>
      <c r="AS11965" s="61"/>
      <c r="AT11965" s="61"/>
      <c r="AU11965" s="61"/>
      <c r="AV11965" s="61"/>
      <c r="AW11965" s="61"/>
      <c r="AX11965" s="61"/>
      <c r="AY11965" s="61"/>
      <c r="AZ11965" s="61"/>
      <c r="BA11965" s="61"/>
    </row>
    <row r="11966" spans="39:53" x14ac:dyDescent="0.2">
      <c r="AM11966" s="61"/>
      <c r="AN11966" s="61"/>
      <c r="AO11966" s="171"/>
      <c r="AP11966" s="61"/>
      <c r="AQ11966" s="61"/>
      <c r="AR11966" s="61"/>
      <c r="AS11966" s="61"/>
      <c r="AT11966" s="61"/>
      <c r="AU11966" s="61"/>
      <c r="AV11966" s="61"/>
      <c r="AW11966" s="61"/>
      <c r="AX11966" s="61"/>
      <c r="AY11966" s="61"/>
      <c r="AZ11966" s="61"/>
      <c r="BA11966" s="61"/>
    </row>
    <row r="11967" spans="39:53" x14ac:dyDescent="0.2">
      <c r="AM11967" s="61"/>
      <c r="AN11967" s="61"/>
      <c r="AO11967" s="171"/>
      <c r="AP11967" s="61"/>
      <c r="AQ11967" s="61"/>
      <c r="AR11967" s="61"/>
      <c r="AS11967" s="61"/>
      <c r="AT11967" s="61"/>
      <c r="AU11967" s="61"/>
      <c r="AV11967" s="61"/>
      <c r="AW11967" s="61"/>
      <c r="AX11967" s="61"/>
      <c r="AY11967" s="61"/>
      <c r="AZ11967" s="61"/>
      <c r="BA11967" s="61"/>
    </row>
    <row r="11968" spans="39:53" x14ac:dyDescent="0.2">
      <c r="AM11968" s="61"/>
      <c r="AN11968" s="61"/>
      <c r="AO11968" s="171"/>
      <c r="AP11968" s="61"/>
      <c r="AQ11968" s="61"/>
      <c r="AR11968" s="61"/>
      <c r="AS11968" s="61"/>
      <c r="AT11968" s="61"/>
      <c r="AU11968" s="61"/>
      <c r="AV11968" s="61"/>
      <c r="AW11968" s="61"/>
      <c r="AX11968" s="61"/>
      <c r="AY11968" s="61"/>
      <c r="AZ11968" s="61"/>
      <c r="BA11968" s="61"/>
    </row>
    <row r="11969" spans="39:53" x14ac:dyDescent="0.2">
      <c r="AM11969" s="61"/>
      <c r="AN11969" s="61"/>
      <c r="AO11969" s="171"/>
      <c r="AP11969" s="61"/>
      <c r="AQ11969" s="61"/>
      <c r="AR11969" s="61"/>
      <c r="AS11969" s="61"/>
      <c r="AT11969" s="61"/>
      <c r="AU11969" s="61"/>
      <c r="AV11969" s="61"/>
      <c r="AW11969" s="61"/>
      <c r="AX11969" s="61"/>
      <c r="AY11969" s="61"/>
      <c r="AZ11969" s="61"/>
      <c r="BA11969" s="61"/>
    </row>
    <row r="11970" spans="39:53" x14ac:dyDescent="0.2">
      <c r="AM11970" s="61"/>
      <c r="AN11970" s="61"/>
      <c r="AO11970" s="171"/>
      <c r="AP11970" s="61"/>
      <c r="AQ11970" s="61"/>
      <c r="AR11970" s="61"/>
      <c r="AS11970" s="61"/>
      <c r="AT11970" s="61"/>
      <c r="AU11970" s="61"/>
      <c r="AV11970" s="61"/>
      <c r="AW11970" s="61"/>
      <c r="AX11970" s="61"/>
      <c r="AY11970" s="61"/>
      <c r="AZ11970" s="61"/>
      <c r="BA11970" s="61"/>
    </row>
    <row r="11971" spans="39:53" x14ac:dyDescent="0.2">
      <c r="AM11971" s="61"/>
      <c r="AN11971" s="61"/>
      <c r="AO11971" s="171"/>
      <c r="AP11971" s="61"/>
      <c r="AQ11971" s="61"/>
      <c r="AR11971" s="61"/>
      <c r="AS11971" s="61"/>
      <c r="AT11971" s="61"/>
      <c r="AU11971" s="61"/>
      <c r="AV11971" s="61"/>
      <c r="AW11971" s="61"/>
      <c r="AX11971" s="61"/>
      <c r="AY11971" s="61"/>
      <c r="AZ11971" s="61"/>
      <c r="BA11971" s="61"/>
    </row>
    <row r="11972" spans="39:53" x14ac:dyDescent="0.2">
      <c r="AM11972" s="61"/>
      <c r="AN11972" s="61"/>
      <c r="AO11972" s="171"/>
      <c r="AP11972" s="61"/>
      <c r="AQ11972" s="61"/>
      <c r="AR11972" s="61"/>
      <c r="AS11972" s="61"/>
      <c r="AT11972" s="61"/>
      <c r="AU11972" s="61"/>
      <c r="AV11972" s="61"/>
      <c r="AW11972" s="61"/>
      <c r="AX11972" s="61"/>
      <c r="AY11972" s="61"/>
      <c r="AZ11972" s="61"/>
      <c r="BA11972" s="61"/>
    </row>
    <row r="11973" spans="39:53" x14ac:dyDescent="0.2">
      <c r="AM11973" s="61"/>
      <c r="AN11973" s="61"/>
      <c r="AO11973" s="171"/>
      <c r="AP11973" s="61"/>
      <c r="AQ11973" s="61"/>
      <c r="AR11973" s="61"/>
      <c r="AS11973" s="61"/>
      <c r="AT11973" s="61"/>
      <c r="AU11973" s="61"/>
      <c r="AV11973" s="61"/>
      <c r="AW11973" s="61"/>
      <c r="AX11973" s="61"/>
      <c r="AY11973" s="61"/>
      <c r="AZ11973" s="61"/>
      <c r="BA11973" s="61"/>
    </row>
    <row r="11974" spans="39:53" x14ac:dyDescent="0.2">
      <c r="AM11974" s="61"/>
      <c r="AN11974" s="61"/>
      <c r="AO11974" s="171"/>
      <c r="AP11974" s="61"/>
      <c r="AQ11974" s="61"/>
      <c r="AR11974" s="61"/>
      <c r="AS11974" s="61"/>
      <c r="AT11974" s="61"/>
      <c r="AU11974" s="61"/>
      <c r="AV11974" s="61"/>
      <c r="AW11974" s="61"/>
      <c r="AX11974" s="61"/>
      <c r="AY11974" s="61"/>
      <c r="AZ11974" s="61"/>
      <c r="BA11974" s="61"/>
    </row>
    <row r="11975" spans="39:53" x14ac:dyDescent="0.2">
      <c r="AM11975" s="61"/>
      <c r="AN11975" s="61"/>
      <c r="AO11975" s="171"/>
      <c r="AP11975" s="61"/>
      <c r="AQ11975" s="61"/>
      <c r="AR11975" s="61"/>
      <c r="AS11975" s="61"/>
      <c r="AT11975" s="61"/>
      <c r="AU11975" s="61"/>
      <c r="AV11975" s="61"/>
      <c r="AW11975" s="61"/>
      <c r="AX11975" s="61"/>
      <c r="AY11975" s="61"/>
      <c r="AZ11975" s="61"/>
      <c r="BA11975" s="61"/>
    </row>
    <row r="11976" spans="39:53" x14ac:dyDescent="0.2">
      <c r="AM11976" s="61"/>
      <c r="AN11976" s="61"/>
      <c r="AO11976" s="171"/>
      <c r="AP11976" s="61"/>
      <c r="AQ11976" s="61"/>
      <c r="AR11976" s="61"/>
      <c r="AS11976" s="61"/>
      <c r="AT11976" s="61"/>
      <c r="AU11976" s="61"/>
      <c r="AV11976" s="61"/>
      <c r="AW11976" s="61"/>
      <c r="AX11976" s="61"/>
      <c r="AY11976" s="61"/>
      <c r="AZ11976" s="61"/>
      <c r="BA11976" s="61"/>
    </row>
    <row r="11977" spans="39:53" x14ac:dyDescent="0.2">
      <c r="AM11977" s="61"/>
      <c r="AN11977" s="61"/>
      <c r="AO11977" s="171"/>
      <c r="AP11977" s="61"/>
      <c r="AQ11977" s="61"/>
      <c r="AR11977" s="61"/>
      <c r="AS11977" s="61"/>
      <c r="AT11977" s="61"/>
      <c r="AU11977" s="61"/>
      <c r="AV11977" s="61"/>
      <c r="AW11977" s="61"/>
      <c r="AX11977" s="61"/>
      <c r="AY11977" s="61"/>
      <c r="AZ11977" s="61"/>
      <c r="BA11977" s="61"/>
    </row>
    <row r="11978" spans="39:53" x14ac:dyDescent="0.2">
      <c r="AM11978" s="61"/>
      <c r="AN11978" s="61"/>
      <c r="AO11978" s="171"/>
      <c r="AP11978" s="61"/>
      <c r="AQ11978" s="61"/>
      <c r="AR11978" s="61"/>
      <c r="AS11978" s="61"/>
      <c r="AT11978" s="61"/>
      <c r="AU11978" s="61"/>
      <c r="AV11978" s="61"/>
      <c r="AW11978" s="61"/>
      <c r="AX11978" s="61"/>
      <c r="AY11978" s="61"/>
      <c r="AZ11978" s="61"/>
      <c r="BA11978" s="61"/>
    </row>
    <row r="11979" spans="39:53" x14ac:dyDescent="0.2">
      <c r="AM11979" s="61"/>
      <c r="AN11979" s="61"/>
      <c r="AO11979" s="171"/>
      <c r="AP11979" s="61"/>
      <c r="AQ11979" s="61"/>
      <c r="AR11979" s="61"/>
      <c r="AS11979" s="61"/>
      <c r="AT11979" s="61"/>
      <c r="AU11979" s="61"/>
      <c r="AV11979" s="61"/>
      <c r="AW11979" s="61"/>
      <c r="AX11979" s="61"/>
      <c r="AY11979" s="61"/>
      <c r="AZ11979" s="61"/>
      <c r="BA11979" s="61"/>
    </row>
    <row r="11980" spans="39:53" x14ac:dyDescent="0.2">
      <c r="AM11980" s="61"/>
      <c r="AN11980" s="61"/>
      <c r="AO11980" s="171"/>
      <c r="AP11980" s="61"/>
      <c r="AQ11980" s="61"/>
      <c r="AR11980" s="61"/>
      <c r="AS11980" s="61"/>
      <c r="AT11980" s="61"/>
      <c r="AU11980" s="61"/>
      <c r="AV11980" s="61"/>
      <c r="AW11980" s="61"/>
      <c r="AX11980" s="61"/>
      <c r="AY11980" s="61"/>
      <c r="AZ11980" s="61"/>
      <c r="BA11980" s="61"/>
    </row>
    <row r="11981" spans="39:53" x14ac:dyDescent="0.2">
      <c r="AM11981" s="61"/>
      <c r="AN11981" s="61"/>
      <c r="AO11981" s="171"/>
      <c r="AP11981" s="61"/>
      <c r="AQ11981" s="61"/>
      <c r="AR11981" s="61"/>
      <c r="AS11981" s="61"/>
      <c r="AT11981" s="61"/>
      <c r="AU11981" s="61"/>
      <c r="AV11981" s="61"/>
      <c r="AW11981" s="61"/>
      <c r="AX11981" s="61"/>
      <c r="AY11981" s="61"/>
      <c r="AZ11981" s="61"/>
      <c r="BA11981" s="61"/>
    </row>
    <row r="11982" spans="39:53" x14ac:dyDescent="0.2">
      <c r="AM11982" s="61"/>
      <c r="AN11982" s="61"/>
      <c r="AO11982" s="171"/>
      <c r="AP11982" s="61"/>
      <c r="AQ11982" s="61"/>
      <c r="AR11982" s="61"/>
      <c r="AS11982" s="61"/>
      <c r="AT11982" s="61"/>
      <c r="AU11982" s="61"/>
      <c r="AV11982" s="61"/>
      <c r="AW11982" s="61"/>
      <c r="AX11982" s="61"/>
      <c r="AY11982" s="61"/>
      <c r="AZ11982" s="61"/>
      <c r="BA11982" s="61"/>
    </row>
    <row r="11983" spans="39:53" x14ac:dyDescent="0.2">
      <c r="AM11983" s="61"/>
      <c r="AN11983" s="61"/>
      <c r="AO11983" s="171"/>
      <c r="AP11983" s="61"/>
      <c r="AQ11983" s="61"/>
      <c r="AR11983" s="61"/>
      <c r="AS11983" s="61"/>
      <c r="AT11983" s="61"/>
      <c r="AU11983" s="61"/>
      <c r="AV11983" s="61"/>
      <c r="AW11983" s="61"/>
      <c r="AX11983" s="61"/>
      <c r="AY11983" s="61"/>
      <c r="AZ11983" s="61"/>
      <c r="BA11983" s="61"/>
    </row>
    <row r="11984" spans="39:53" x14ac:dyDescent="0.2">
      <c r="AM11984" s="61"/>
      <c r="AN11984" s="61"/>
      <c r="AO11984" s="171"/>
      <c r="AP11984" s="61"/>
      <c r="AQ11984" s="61"/>
      <c r="AR11984" s="61"/>
      <c r="AS11984" s="61"/>
      <c r="AT11984" s="61"/>
      <c r="AU11984" s="61"/>
      <c r="AV11984" s="61"/>
      <c r="AW11984" s="61"/>
      <c r="AX11984" s="61"/>
      <c r="AY11984" s="61"/>
      <c r="AZ11984" s="61"/>
      <c r="BA11984" s="61"/>
    </row>
    <row r="11985" spans="39:53" x14ac:dyDescent="0.2">
      <c r="AM11985" s="61"/>
      <c r="AN11985" s="61"/>
      <c r="AO11985" s="171"/>
      <c r="AP11985" s="61"/>
      <c r="AQ11985" s="61"/>
      <c r="AR11985" s="61"/>
      <c r="AS11985" s="61"/>
      <c r="AT11985" s="61"/>
      <c r="AU11985" s="61"/>
      <c r="AV11985" s="61"/>
      <c r="AW11985" s="61"/>
      <c r="AX11985" s="61"/>
      <c r="AY11985" s="61"/>
      <c r="AZ11985" s="61"/>
      <c r="BA11985" s="61"/>
    </row>
    <row r="11986" spans="39:53" x14ac:dyDescent="0.2">
      <c r="AM11986" s="61"/>
      <c r="AN11986" s="61"/>
      <c r="AO11986" s="171"/>
      <c r="AP11986" s="61"/>
      <c r="AQ11986" s="61"/>
      <c r="AR11986" s="61"/>
      <c r="AS11986" s="61"/>
      <c r="AT11986" s="61"/>
      <c r="AU11986" s="61"/>
      <c r="AV11986" s="61"/>
      <c r="AW11986" s="61"/>
      <c r="AX11986" s="61"/>
      <c r="AY11986" s="61"/>
      <c r="AZ11986" s="61"/>
      <c r="BA11986" s="61"/>
    </row>
    <row r="11987" spans="39:53" x14ac:dyDescent="0.2">
      <c r="AM11987" s="61"/>
      <c r="AN11987" s="61"/>
      <c r="AO11987" s="171"/>
      <c r="AP11987" s="61"/>
      <c r="AQ11987" s="61"/>
      <c r="AR11987" s="61"/>
      <c r="AS11987" s="61"/>
      <c r="AT11987" s="61"/>
      <c r="AU11987" s="61"/>
      <c r="AV11987" s="61"/>
      <c r="AW11987" s="61"/>
      <c r="AX11987" s="61"/>
      <c r="AY11987" s="61"/>
      <c r="AZ11987" s="61"/>
      <c r="BA11987" s="61"/>
    </row>
    <row r="11988" spans="39:53" x14ac:dyDescent="0.2">
      <c r="AM11988" s="61"/>
      <c r="AN11988" s="61"/>
      <c r="AO11988" s="171"/>
      <c r="AP11988" s="61"/>
      <c r="AQ11988" s="61"/>
      <c r="AR11988" s="61"/>
      <c r="AS11988" s="61"/>
      <c r="AT11988" s="61"/>
      <c r="AU11988" s="61"/>
      <c r="AV11988" s="61"/>
      <c r="AW11988" s="61"/>
      <c r="AX11988" s="61"/>
      <c r="AY11988" s="61"/>
      <c r="AZ11988" s="61"/>
      <c r="BA11988" s="61"/>
    </row>
    <row r="11989" spans="39:53" x14ac:dyDescent="0.2">
      <c r="AM11989" s="61"/>
      <c r="AN11989" s="61"/>
      <c r="AO11989" s="171"/>
      <c r="AP11989" s="61"/>
      <c r="AQ11989" s="61"/>
      <c r="AR11989" s="61"/>
      <c r="AS11989" s="61"/>
      <c r="AT11989" s="61"/>
      <c r="AU11989" s="61"/>
      <c r="AV11989" s="61"/>
      <c r="AW11989" s="61"/>
      <c r="AX11989" s="61"/>
      <c r="AY11989" s="61"/>
      <c r="AZ11989" s="61"/>
      <c r="BA11989" s="61"/>
    </row>
    <row r="11990" spans="39:53" x14ac:dyDescent="0.2">
      <c r="AM11990" s="61"/>
      <c r="AN11990" s="61"/>
      <c r="AO11990" s="171"/>
      <c r="AP11990" s="61"/>
      <c r="AQ11990" s="61"/>
      <c r="AR11990" s="61"/>
      <c r="AS11990" s="61"/>
      <c r="AT11990" s="61"/>
      <c r="AU11990" s="61"/>
      <c r="AV11990" s="61"/>
      <c r="AW11990" s="61"/>
      <c r="AX11990" s="61"/>
      <c r="AY11990" s="61"/>
      <c r="AZ11990" s="61"/>
      <c r="BA11990" s="61"/>
    </row>
    <row r="11991" spans="39:53" x14ac:dyDescent="0.2">
      <c r="AM11991" s="61"/>
      <c r="AN11991" s="61"/>
      <c r="AO11991" s="171"/>
      <c r="AP11991" s="61"/>
      <c r="AQ11991" s="61"/>
      <c r="AR11991" s="61"/>
      <c r="AS11991" s="61"/>
      <c r="AT11991" s="61"/>
      <c r="AU11991" s="61"/>
      <c r="AV11991" s="61"/>
      <c r="AW11991" s="61"/>
      <c r="AX11991" s="61"/>
      <c r="AY11991" s="61"/>
      <c r="AZ11991" s="61"/>
      <c r="BA11991" s="61"/>
    </row>
    <row r="11992" spans="39:53" x14ac:dyDescent="0.2">
      <c r="AM11992" s="61"/>
      <c r="AN11992" s="61"/>
      <c r="AO11992" s="171"/>
      <c r="AP11992" s="61"/>
      <c r="AQ11992" s="61"/>
      <c r="AR11992" s="61"/>
      <c r="AS11992" s="61"/>
      <c r="AT11992" s="61"/>
      <c r="AU11992" s="61"/>
      <c r="AV11992" s="61"/>
      <c r="AW11992" s="61"/>
      <c r="AX11992" s="61"/>
      <c r="AY11992" s="61"/>
      <c r="AZ11992" s="61"/>
      <c r="BA11992" s="61"/>
    </row>
    <row r="11993" spans="39:53" x14ac:dyDescent="0.2">
      <c r="AM11993" s="61"/>
      <c r="AN11993" s="61"/>
      <c r="AO11993" s="171"/>
      <c r="AP11993" s="61"/>
      <c r="AQ11993" s="61"/>
      <c r="AR11993" s="61"/>
      <c r="AS11993" s="61"/>
      <c r="AT11993" s="61"/>
      <c r="AU11993" s="61"/>
      <c r="AV11993" s="61"/>
      <c r="AW11993" s="61"/>
      <c r="AX11993" s="61"/>
      <c r="AY11993" s="61"/>
      <c r="AZ11993" s="61"/>
      <c r="BA11993" s="61"/>
    </row>
    <row r="11994" spans="39:53" x14ac:dyDescent="0.2">
      <c r="AM11994" s="61"/>
      <c r="AN11994" s="61"/>
      <c r="AO11994" s="171"/>
      <c r="AP11994" s="61"/>
      <c r="AQ11994" s="61"/>
      <c r="AR11994" s="61"/>
      <c r="AS11994" s="61"/>
      <c r="AT11994" s="61"/>
      <c r="AU11994" s="61"/>
      <c r="AV11994" s="61"/>
      <c r="AW11994" s="61"/>
      <c r="AX11994" s="61"/>
      <c r="AY11994" s="61"/>
      <c r="AZ11994" s="61"/>
      <c r="BA11994" s="61"/>
    </row>
    <row r="11995" spans="39:53" x14ac:dyDescent="0.2">
      <c r="AM11995" s="61"/>
      <c r="AN11995" s="61"/>
      <c r="AO11995" s="171"/>
      <c r="AP11995" s="61"/>
      <c r="AQ11995" s="61"/>
      <c r="AR11995" s="61"/>
      <c r="AS11995" s="61"/>
      <c r="AT11995" s="61"/>
      <c r="AU11995" s="61"/>
      <c r="AV11995" s="61"/>
      <c r="AW11995" s="61"/>
      <c r="AX11995" s="61"/>
      <c r="AY11995" s="61"/>
      <c r="AZ11995" s="61"/>
      <c r="BA11995" s="61"/>
    </row>
    <row r="11996" spans="39:53" x14ac:dyDescent="0.2">
      <c r="AM11996" s="61"/>
      <c r="AN11996" s="61"/>
      <c r="AO11996" s="171"/>
      <c r="AP11996" s="61"/>
      <c r="AQ11996" s="61"/>
      <c r="AR11996" s="61"/>
      <c r="AS11996" s="61"/>
      <c r="AT11996" s="61"/>
      <c r="AU11996" s="61"/>
      <c r="AV11996" s="61"/>
      <c r="AW11996" s="61"/>
      <c r="AX11996" s="61"/>
      <c r="AY11996" s="61"/>
      <c r="AZ11996" s="61"/>
      <c r="BA11996" s="61"/>
    </row>
    <row r="11997" spans="39:53" x14ac:dyDescent="0.2">
      <c r="AM11997" s="61"/>
      <c r="AN11997" s="61"/>
      <c r="AO11997" s="171"/>
      <c r="AP11997" s="61"/>
      <c r="AQ11997" s="61"/>
      <c r="AR11997" s="61"/>
      <c r="AS11997" s="61"/>
      <c r="AT11997" s="61"/>
      <c r="AU11997" s="61"/>
      <c r="AV11997" s="61"/>
      <c r="AW11997" s="61"/>
      <c r="AX11997" s="61"/>
      <c r="AY11997" s="61"/>
      <c r="AZ11997" s="61"/>
      <c r="BA11997" s="61"/>
    </row>
    <row r="11998" spans="39:53" x14ac:dyDescent="0.2">
      <c r="AM11998" s="61"/>
      <c r="AN11998" s="61"/>
      <c r="AO11998" s="171"/>
      <c r="AP11998" s="61"/>
      <c r="AQ11998" s="61"/>
      <c r="AR11998" s="61"/>
      <c r="AS11998" s="61"/>
      <c r="AT11998" s="61"/>
      <c r="AU11998" s="61"/>
      <c r="AV11998" s="61"/>
      <c r="AW11998" s="61"/>
      <c r="AX11998" s="61"/>
      <c r="AY11998" s="61"/>
      <c r="AZ11998" s="61"/>
      <c r="BA11998" s="61"/>
    </row>
    <row r="11999" spans="39:53" x14ac:dyDescent="0.2">
      <c r="AM11999" s="61"/>
      <c r="AN11999" s="61"/>
      <c r="AO11999" s="171"/>
      <c r="AP11999" s="61"/>
      <c r="AQ11999" s="61"/>
      <c r="AR11999" s="61"/>
      <c r="AS11999" s="61"/>
      <c r="AT11999" s="61"/>
      <c r="AU11999" s="61"/>
      <c r="AV11999" s="61"/>
      <c r="AW11999" s="61"/>
      <c r="AX11999" s="61"/>
      <c r="AY11999" s="61"/>
      <c r="AZ11999" s="61"/>
      <c r="BA11999" s="61"/>
    </row>
    <row r="12000" spans="39:53" x14ac:dyDescent="0.2">
      <c r="AM12000" s="61"/>
      <c r="AN12000" s="61"/>
      <c r="AO12000" s="171"/>
      <c r="AP12000" s="61"/>
      <c r="AQ12000" s="61"/>
      <c r="AR12000" s="61"/>
      <c r="AS12000" s="61"/>
      <c r="AT12000" s="61"/>
      <c r="AU12000" s="61"/>
      <c r="AV12000" s="61"/>
      <c r="AW12000" s="61"/>
      <c r="AX12000" s="61"/>
      <c r="AY12000" s="61"/>
      <c r="AZ12000" s="61"/>
      <c r="BA12000" s="61"/>
    </row>
    <row r="12001" spans="39:53" x14ac:dyDescent="0.2">
      <c r="AM12001" s="61"/>
      <c r="AN12001" s="61"/>
      <c r="AO12001" s="171"/>
      <c r="AP12001" s="61"/>
      <c r="AQ12001" s="61"/>
      <c r="AR12001" s="61"/>
      <c r="AS12001" s="61"/>
      <c r="AT12001" s="61"/>
      <c r="AU12001" s="61"/>
      <c r="AV12001" s="61"/>
      <c r="AW12001" s="61"/>
      <c r="AX12001" s="61"/>
      <c r="AY12001" s="61"/>
      <c r="AZ12001" s="61"/>
      <c r="BA12001" s="61"/>
    </row>
    <row r="12002" spans="39:53" x14ac:dyDescent="0.2">
      <c r="AM12002" s="61"/>
      <c r="AN12002" s="61"/>
      <c r="AO12002" s="171"/>
      <c r="AP12002" s="61"/>
      <c r="AQ12002" s="61"/>
      <c r="AR12002" s="61"/>
      <c r="AS12002" s="61"/>
      <c r="AT12002" s="61"/>
      <c r="AU12002" s="61"/>
      <c r="AV12002" s="61"/>
      <c r="AW12002" s="61"/>
      <c r="AX12002" s="61"/>
      <c r="AY12002" s="61"/>
      <c r="AZ12002" s="61"/>
      <c r="BA12002" s="61"/>
    </row>
    <row r="12003" spans="39:53" x14ac:dyDescent="0.2">
      <c r="AM12003" s="61"/>
      <c r="AN12003" s="61"/>
      <c r="AO12003" s="171"/>
      <c r="AP12003" s="61"/>
      <c r="AQ12003" s="61"/>
      <c r="AR12003" s="61"/>
      <c r="AS12003" s="61"/>
      <c r="AT12003" s="61"/>
      <c r="AU12003" s="61"/>
      <c r="AV12003" s="61"/>
      <c r="AW12003" s="61"/>
      <c r="AX12003" s="61"/>
      <c r="AY12003" s="61"/>
      <c r="AZ12003" s="61"/>
      <c r="BA12003" s="61"/>
    </row>
    <row r="12004" spans="39:53" x14ac:dyDescent="0.2">
      <c r="AM12004" s="61"/>
      <c r="AN12004" s="61"/>
      <c r="AO12004" s="171"/>
      <c r="AP12004" s="61"/>
      <c r="AQ12004" s="61"/>
      <c r="AR12004" s="61"/>
      <c r="AS12004" s="61"/>
      <c r="AT12004" s="61"/>
      <c r="AU12004" s="61"/>
      <c r="AV12004" s="61"/>
      <c r="AW12004" s="61"/>
      <c r="AX12004" s="61"/>
      <c r="AY12004" s="61"/>
      <c r="AZ12004" s="61"/>
      <c r="BA12004" s="61"/>
    </row>
    <row r="12005" spans="39:53" x14ac:dyDescent="0.2">
      <c r="AM12005" s="61"/>
      <c r="AN12005" s="61"/>
      <c r="AO12005" s="171"/>
      <c r="AP12005" s="61"/>
      <c r="AQ12005" s="61"/>
      <c r="AR12005" s="61"/>
      <c r="AS12005" s="61"/>
      <c r="AT12005" s="61"/>
      <c r="AU12005" s="61"/>
      <c r="AV12005" s="61"/>
      <c r="AW12005" s="61"/>
      <c r="AX12005" s="61"/>
      <c r="AY12005" s="61"/>
      <c r="AZ12005" s="61"/>
      <c r="BA12005" s="61"/>
    </row>
    <row r="12006" spans="39:53" x14ac:dyDescent="0.2">
      <c r="AM12006" s="61"/>
      <c r="AN12006" s="61"/>
      <c r="AO12006" s="171"/>
      <c r="AP12006" s="61"/>
      <c r="AQ12006" s="61"/>
      <c r="AR12006" s="61"/>
      <c r="AS12006" s="61"/>
      <c r="AT12006" s="61"/>
      <c r="AU12006" s="61"/>
      <c r="AV12006" s="61"/>
      <c r="AW12006" s="61"/>
      <c r="AX12006" s="61"/>
      <c r="AY12006" s="61"/>
      <c r="AZ12006" s="61"/>
      <c r="BA12006" s="61"/>
    </row>
    <row r="12007" spans="39:53" x14ac:dyDescent="0.2">
      <c r="AM12007" s="61"/>
      <c r="AN12007" s="61"/>
      <c r="AO12007" s="171"/>
      <c r="AP12007" s="61"/>
      <c r="AQ12007" s="61"/>
      <c r="AR12007" s="61"/>
      <c r="AS12007" s="61"/>
      <c r="AT12007" s="61"/>
      <c r="AU12007" s="61"/>
      <c r="AV12007" s="61"/>
      <c r="AW12007" s="61"/>
      <c r="AX12007" s="61"/>
      <c r="AY12007" s="61"/>
      <c r="AZ12007" s="61"/>
      <c r="BA12007" s="61"/>
    </row>
    <row r="12008" spans="39:53" x14ac:dyDescent="0.2">
      <c r="AM12008" s="61"/>
      <c r="AN12008" s="61"/>
      <c r="AO12008" s="171"/>
      <c r="AP12008" s="61"/>
      <c r="AQ12008" s="61"/>
      <c r="AR12008" s="61"/>
      <c r="AS12008" s="61"/>
      <c r="AT12008" s="61"/>
      <c r="AU12008" s="61"/>
      <c r="AV12008" s="61"/>
      <c r="AW12008" s="61"/>
      <c r="AX12008" s="61"/>
      <c r="AY12008" s="61"/>
      <c r="AZ12008" s="61"/>
      <c r="BA12008" s="61"/>
    </row>
    <row r="12009" spans="39:53" x14ac:dyDescent="0.2">
      <c r="AM12009" s="61"/>
      <c r="AN12009" s="61"/>
      <c r="AO12009" s="171"/>
      <c r="AP12009" s="61"/>
      <c r="AQ12009" s="61"/>
      <c r="AR12009" s="61"/>
      <c r="AS12009" s="61"/>
      <c r="AT12009" s="61"/>
      <c r="AU12009" s="61"/>
      <c r="AV12009" s="61"/>
      <c r="AW12009" s="61"/>
      <c r="AX12009" s="61"/>
      <c r="AY12009" s="61"/>
      <c r="AZ12009" s="61"/>
      <c r="BA12009" s="61"/>
    </row>
    <row r="12010" spans="39:53" x14ac:dyDescent="0.2">
      <c r="AM12010" s="61"/>
      <c r="AN12010" s="61"/>
      <c r="AO12010" s="171"/>
      <c r="AP12010" s="61"/>
      <c r="AQ12010" s="61"/>
      <c r="AR12010" s="61"/>
      <c r="AS12010" s="61"/>
      <c r="AT12010" s="61"/>
      <c r="AU12010" s="61"/>
      <c r="AV12010" s="61"/>
      <c r="AW12010" s="61"/>
      <c r="AX12010" s="61"/>
      <c r="AY12010" s="61"/>
      <c r="AZ12010" s="61"/>
      <c r="BA12010" s="61"/>
    </row>
    <row r="12011" spans="39:53" x14ac:dyDescent="0.2">
      <c r="AM12011" s="61"/>
      <c r="AN12011" s="61"/>
      <c r="AO12011" s="171"/>
      <c r="AP12011" s="61"/>
      <c r="AQ12011" s="61"/>
      <c r="AR12011" s="61"/>
      <c r="AS12011" s="61"/>
      <c r="AT12011" s="61"/>
      <c r="AU12011" s="61"/>
      <c r="AV12011" s="61"/>
      <c r="AW12011" s="61"/>
      <c r="AX12011" s="61"/>
      <c r="AY12011" s="61"/>
      <c r="AZ12011" s="61"/>
      <c r="BA12011" s="61"/>
    </row>
    <row r="12012" spans="39:53" x14ac:dyDescent="0.2">
      <c r="AM12012" s="61"/>
      <c r="AN12012" s="61"/>
      <c r="AO12012" s="171"/>
      <c r="AP12012" s="61"/>
      <c r="AQ12012" s="61"/>
      <c r="AR12012" s="61"/>
      <c r="AS12012" s="61"/>
      <c r="AT12012" s="61"/>
      <c r="AU12012" s="61"/>
      <c r="AV12012" s="61"/>
      <c r="AW12012" s="61"/>
      <c r="AX12012" s="61"/>
      <c r="AY12012" s="61"/>
      <c r="AZ12012" s="61"/>
      <c r="BA12012" s="61"/>
    </row>
    <row r="12013" spans="39:53" x14ac:dyDescent="0.2">
      <c r="AM12013" s="61"/>
      <c r="AN12013" s="61"/>
      <c r="AO12013" s="171"/>
      <c r="AP12013" s="61"/>
      <c r="AQ12013" s="61"/>
      <c r="AR12013" s="61"/>
      <c r="AS12013" s="61"/>
      <c r="AT12013" s="61"/>
      <c r="AU12013" s="61"/>
      <c r="AV12013" s="61"/>
      <c r="AW12013" s="61"/>
      <c r="AX12013" s="61"/>
      <c r="AY12013" s="61"/>
      <c r="AZ12013" s="61"/>
      <c r="BA12013" s="61"/>
    </row>
    <row r="12014" spans="39:53" x14ac:dyDescent="0.2">
      <c r="AM12014" s="61"/>
      <c r="AN12014" s="61"/>
      <c r="AO12014" s="171"/>
      <c r="AP12014" s="61"/>
      <c r="AQ12014" s="61"/>
      <c r="AR12014" s="61"/>
      <c r="AS12014" s="61"/>
      <c r="AT12014" s="61"/>
      <c r="AU12014" s="61"/>
      <c r="AV12014" s="61"/>
      <c r="AW12014" s="61"/>
      <c r="AX12014" s="61"/>
      <c r="AY12014" s="61"/>
      <c r="AZ12014" s="61"/>
      <c r="BA12014" s="61"/>
    </row>
    <row r="12015" spans="39:53" x14ac:dyDescent="0.2">
      <c r="AM12015" s="61"/>
      <c r="AN12015" s="61"/>
      <c r="AO12015" s="171"/>
      <c r="AP12015" s="61"/>
      <c r="AQ12015" s="61"/>
      <c r="AR12015" s="61"/>
      <c r="AS12015" s="61"/>
      <c r="AT12015" s="61"/>
      <c r="AU12015" s="61"/>
      <c r="AV12015" s="61"/>
      <c r="AW12015" s="61"/>
      <c r="AX12015" s="61"/>
      <c r="AY12015" s="61"/>
      <c r="AZ12015" s="61"/>
      <c r="BA12015" s="61"/>
    </row>
    <row r="12016" spans="39:53" x14ac:dyDescent="0.2">
      <c r="AM12016" s="61"/>
      <c r="AN12016" s="61"/>
      <c r="AO12016" s="171"/>
      <c r="AP12016" s="61"/>
      <c r="AQ12016" s="61"/>
      <c r="AR12016" s="61"/>
      <c r="AS12016" s="61"/>
      <c r="AT12016" s="61"/>
      <c r="AU12016" s="61"/>
      <c r="AV12016" s="61"/>
      <c r="AW12016" s="61"/>
      <c r="AX12016" s="61"/>
      <c r="AY12016" s="61"/>
      <c r="AZ12016" s="61"/>
      <c r="BA12016" s="61"/>
    </row>
    <row r="12017" spans="39:53" x14ac:dyDescent="0.2">
      <c r="AM12017" s="61"/>
      <c r="AN12017" s="61"/>
      <c r="AO12017" s="171"/>
      <c r="AP12017" s="61"/>
      <c r="AQ12017" s="61"/>
      <c r="AR12017" s="61"/>
      <c r="AS12017" s="61"/>
      <c r="AT12017" s="61"/>
      <c r="AU12017" s="61"/>
      <c r="AV12017" s="61"/>
      <c r="AW12017" s="61"/>
      <c r="AX12017" s="61"/>
      <c r="AY12017" s="61"/>
      <c r="AZ12017" s="61"/>
      <c r="BA12017" s="61"/>
    </row>
    <row r="12018" spans="39:53" x14ac:dyDescent="0.2">
      <c r="AM12018" s="61"/>
      <c r="AN12018" s="61"/>
      <c r="AO12018" s="171"/>
      <c r="AP12018" s="61"/>
      <c r="AQ12018" s="61"/>
      <c r="AR12018" s="61"/>
      <c r="AS12018" s="61"/>
      <c r="AT12018" s="61"/>
      <c r="AU12018" s="61"/>
      <c r="AV12018" s="61"/>
      <c r="AW12018" s="61"/>
      <c r="AX12018" s="61"/>
      <c r="AY12018" s="61"/>
      <c r="AZ12018" s="61"/>
      <c r="BA12018" s="61"/>
    </row>
    <row r="12019" spans="39:53" x14ac:dyDescent="0.2">
      <c r="AM12019" s="61"/>
      <c r="AN12019" s="61"/>
      <c r="AO12019" s="171"/>
      <c r="AP12019" s="61"/>
      <c r="AQ12019" s="61"/>
      <c r="AR12019" s="61"/>
      <c r="AS12019" s="61"/>
      <c r="AT12019" s="61"/>
      <c r="AU12019" s="61"/>
      <c r="AV12019" s="61"/>
      <c r="AW12019" s="61"/>
      <c r="AX12019" s="61"/>
      <c r="AY12019" s="61"/>
      <c r="AZ12019" s="61"/>
      <c r="BA12019" s="61"/>
    </row>
    <row r="12020" spans="39:53" x14ac:dyDescent="0.2">
      <c r="AM12020" s="61"/>
      <c r="AN12020" s="61"/>
      <c r="AO12020" s="171"/>
      <c r="AP12020" s="61"/>
      <c r="AQ12020" s="61"/>
      <c r="AR12020" s="61"/>
      <c r="AS12020" s="61"/>
      <c r="AT12020" s="61"/>
      <c r="AU12020" s="61"/>
      <c r="AV12020" s="61"/>
      <c r="AW12020" s="61"/>
      <c r="AX12020" s="61"/>
      <c r="AY12020" s="61"/>
      <c r="AZ12020" s="61"/>
      <c r="BA12020" s="61"/>
    </row>
    <row r="12021" spans="39:53" x14ac:dyDescent="0.2">
      <c r="AM12021" s="61"/>
      <c r="AN12021" s="61"/>
      <c r="AO12021" s="171"/>
      <c r="AP12021" s="61"/>
      <c r="AQ12021" s="61"/>
      <c r="AR12021" s="61"/>
      <c r="AS12021" s="61"/>
      <c r="AT12021" s="61"/>
      <c r="AU12021" s="61"/>
      <c r="AV12021" s="61"/>
      <c r="AW12021" s="61"/>
      <c r="AX12021" s="61"/>
      <c r="AY12021" s="61"/>
      <c r="AZ12021" s="61"/>
      <c r="BA12021" s="61"/>
    </row>
    <row r="12022" spans="39:53" x14ac:dyDescent="0.2">
      <c r="AM12022" s="61"/>
      <c r="AN12022" s="61"/>
      <c r="AO12022" s="171"/>
      <c r="AP12022" s="61"/>
      <c r="AQ12022" s="61"/>
      <c r="AR12022" s="61"/>
      <c r="AS12022" s="61"/>
      <c r="AT12022" s="61"/>
      <c r="AU12022" s="61"/>
      <c r="AV12022" s="61"/>
      <c r="AW12022" s="61"/>
      <c r="AX12022" s="61"/>
      <c r="AY12022" s="61"/>
      <c r="AZ12022" s="61"/>
      <c r="BA12022" s="61"/>
    </row>
    <row r="12023" spans="39:53" x14ac:dyDescent="0.2">
      <c r="AM12023" s="61"/>
      <c r="AN12023" s="61"/>
      <c r="AO12023" s="171"/>
      <c r="AP12023" s="61"/>
      <c r="AQ12023" s="61"/>
      <c r="AR12023" s="61"/>
      <c r="AS12023" s="61"/>
      <c r="AT12023" s="61"/>
      <c r="AU12023" s="61"/>
      <c r="AV12023" s="61"/>
      <c r="AW12023" s="61"/>
      <c r="AX12023" s="61"/>
      <c r="AY12023" s="61"/>
      <c r="AZ12023" s="61"/>
      <c r="BA12023" s="61"/>
    </row>
    <row r="12024" spans="39:53" x14ac:dyDescent="0.2">
      <c r="AM12024" s="61"/>
      <c r="AN12024" s="61"/>
      <c r="AO12024" s="171"/>
      <c r="AP12024" s="61"/>
      <c r="AQ12024" s="61"/>
      <c r="AR12024" s="61"/>
      <c r="AS12024" s="61"/>
      <c r="AT12024" s="61"/>
      <c r="AU12024" s="61"/>
      <c r="AV12024" s="61"/>
      <c r="AW12024" s="61"/>
      <c r="AX12024" s="61"/>
      <c r="AY12024" s="61"/>
      <c r="AZ12024" s="61"/>
      <c r="BA12024" s="61"/>
    </row>
    <row r="12025" spans="39:53" x14ac:dyDescent="0.2">
      <c r="AM12025" s="61"/>
      <c r="AN12025" s="61"/>
      <c r="AO12025" s="171"/>
      <c r="AP12025" s="61"/>
      <c r="AQ12025" s="61"/>
      <c r="AR12025" s="61"/>
      <c r="AS12025" s="61"/>
      <c r="AT12025" s="61"/>
      <c r="AU12025" s="61"/>
      <c r="AV12025" s="61"/>
      <c r="AW12025" s="61"/>
      <c r="AX12025" s="61"/>
      <c r="AY12025" s="61"/>
      <c r="AZ12025" s="61"/>
      <c r="BA12025" s="61"/>
    </row>
    <row r="12026" spans="39:53" x14ac:dyDescent="0.2">
      <c r="AM12026" s="61"/>
      <c r="AN12026" s="61"/>
      <c r="AO12026" s="171"/>
      <c r="AP12026" s="61"/>
      <c r="AQ12026" s="61"/>
      <c r="AR12026" s="61"/>
      <c r="AS12026" s="61"/>
      <c r="AT12026" s="61"/>
      <c r="AU12026" s="61"/>
      <c r="AV12026" s="61"/>
      <c r="AW12026" s="61"/>
      <c r="AX12026" s="61"/>
      <c r="AY12026" s="61"/>
      <c r="AZ12026" s="61"/>
      <c r="BA12026" s="61"/>
    </row>
    <row r="12027" spans="39:53" x14ac:dyDescent="0.2">
      <c r="AM12027" s="61"/>
      <c r="AN12027" s="61"/>
      <c r="AO12027" s="171"/>
      <c r="AP12027" s="61"/>
      <c r="AQ12027" s="61"/>
      <c r="AR12027" s="61"/>
      <c r="AS12027" s="61"/>
      <c r="AT12027" s="61"/>
      <c r="AU12027" s="61"/>
      <c r="AV12027" s="61"/>
      <c r="AW12027" s="61"/>
      <c r="AX12027" s="61"/>
      <c r="AY12027" s="61"/>
      <c r="AZ12027" s="61"/>
      <c r="BA12027" s="61"/>
    </row>
    <row r="12028" spans="39:53" x14ac:dyDescent="0.2">
      <c r="AM12028" s="61"/>
      <c r="AN12028" s="61"/>
      <c r="AO12028" s="171"/>
      <c r="AP12028" s="61"/>
      <c r="AQ12028" s="61"/>
      <c r="AR12028" s="61"/>
      <c r="AS12028" s="61"/>
      <c r="AT12028" s="61"/>
      <c r="AU12028" s="61"/>
      <c r="AV12028" s="61"/>
      <c r="AW12028" s="61"/>
      <c r="AX12028" s="61"/>
      <c r="AY12028" s="61"/>
      <c r="AZ12028" s="61"/>
      <c r="BA12028" s="61"/>
    </row>
    <row r="12029" spans="39:53" x14ac:dyDescent="0.2">
      <c r="AM12029" s="61"/>
      <c r="AN12029" s="61"/>
      <c r="AO12029" s="171"/>
      <c r="AP12029" s="61"/>
      <c r="AQ12029" s="61"/>
      <c r="AR12029" s="61"/>
      <c r="AS12029" s="61"/>
      <c r="AT12029" s="61"/>
      <c r="AU12029" s="61"/>
      <c r="AV12029" s="61"/>
      <c r="AW12029" s="61"/>
      <c r="AX12029" s="61"/>
      <c r="AY12029" s="61"/>
      <c r="AZ12029" s="61"/>
      <c r="BA12029" s="61"/>
    </row>
    <row r="12030" spans="39:53" x14ac:dyDescent="0.2">
      <c r="AM12030" s="61"/>
      <c r="AN12030" s="61"/>
      <c r="AO12030" s="171"/>
      <c r="AP12030" s="61"/>
      <c r="AQ12030" s="61"/>
      <c r="AR12030" s="61"/>
      <c r="AS12030" s="61"/>
      <c r="AT12030" s="61"/>
      <c r="AU12030" s="61"/>
      <c r="AV12030" s="61"/>
      <c r="AW12030" s="61"/>
      <c r="AX12030" s="61"/>
      <c r="AY12030" s="61"/>
      <c r="AZ12030" s="61"/>
      <c r="BA12030" s="61"/>
    </row>
    <row r="12031" spans="39:53" x14ac:dyDescent="0.2">
      <c r="AM12031" s="61"/>
      <c r="AN12031" s="61"/>
      <c r="AO12031" s="171"/>
      <c r="AP12031" s="61"/>
      <c r="AQ12031" s="61"/>
      <c r="AR12031" s="61"/>
      <c r="AS12031" s="61"/>
      <c r="AT12031" s="61"/>
      <c r="AU12031" s="61"/>
      <c r="AV12031" s="61"/>
      <c r="AW12031" s="61"/>
      <c r="AX12031" s="61"/>
      <c r="AY12031" s="61"/>
      <c r="AZ12031" s="61"/>
      <c r="BA12031" s="61"/>
    </row>
    <row r="12032" spans="39:53" x14ac:dyDescent="0.2">
      <c r="AM12032" s="61"/>
      <c r="AN12032" s="61"/>
      <c r="AO12032" s="171"/>
      <c r="AP12032" s="61"/>
      <c r="AQ12032" s="61"/>
      <c r="AR12032" s="61"/>
      <c r="AS12032" s="61"/>
      <c r="AT12032" s="61"/>
      <c r="AU12032" s="61"/>
      <c r="AV12032" s="61"/>
      <c r="AW12032" s="61"/>
      <c r="AX12032" s="61"/>
      <c r="AY12032" s="61"/>
      <c r="AZ12032" s="61"/>
      <c r="BA12032" s="61"/>
    </row>
    <row r="12033" spans="39:53" x14ac:dyDescent="0.2">
      <c r="AM12033" s="61"/>
      <c r="AN12033" s="61"/>
      <c r="AO12033" s="171"/>
      <c r="AP12033" s="61"/>
      <c r="AQ12033" s="61"/>
      <c r="AR12033" s="61"/>
      <c r="AS12033" s="61"/>
      <c r="AT12033" s="61"/>
      <c r="AU12033" s="61"/>
      <c r="AV12033" s="61"/>
      <c r="AW12033" s="61"/>
      <c r="AX12033" s="61"/>
      <c r="AY12033" s="61"/>
      <c r="AZ12033" s="61"/>
      <c r="BA12033" s="61"/>
    </row>
    <row r="12034" spans="39:53" x14ac:dyDescent="0.2">
      <c r="AM12034" s="61"/>
      <c r="AN12034" s="61"/>
      <c r="AO12034" s="171"/>
      <c r="AP12034" s="61"/>
      <c r="AQ12034" s="61"/>
      <c r="AR12034" s="61"/>
      <c r="AS12034" s="61"/>
      <c r="AT12034" s="61"/>
      <c r="AU12034" s="61"/>
      <c r="AV12034" s="61"/>
      <c r="AW12034" s="61"/>
      <c r="AX12034" s="61"/>
      <c r="AY12034" s="61"/>
      <c r="AZ12034" s="61"/>
      <c r="BA12034" s="61"/>
    </row>
    <row r="12035" spans="39:53" x14ac:dyDescent="0.2">
      <c r="AM12035" s="61"/>
      <c r="AN12035" s="61"/>
      <c r="AO12035" s="171"/>
      <c r="AP12035" s="61"/>
      <c r="AQ12035" s="61"/>
      <c r="AR12035" s="61"/>
      <c r="AS12035" s="61"/>
      <c r="AT12035" s="61"/>
      <c r="AU12035" s="61"/>
      <c r="AV12035" s="61"/>
      <c r="AW12035" s="61"/>
      <c r="AX12035" s="61"/>
      <c r="AY12035" s="61"/>
      <c r="AZ12035" s="61"/>
      <c r="BA12035" s="61"/>
    </row>
    <row r="12036" spans="39:53" x14ac:dyDescent="0.2">
      <c r="AM12036" s="61"/>
      <c r="AN12036" s="61"/>
      <c r="AO12036" s="171"/>
      <c r="AP12036" s="61"/>
      <c r="AQ12036" s="61"/>
      <c r="AR12036" s="61"/>
      <c r="AS12036" s="61"/>
      <c r="AT12036" s="61"/>
      <c r="AU12036" s="61"/>
      <c r="AV12036" s="61"/>
      <c r="AW12036" s="61"/>
      <c r="AX12036" s="61"/>
      <c r="AY12036" s="61"/>
      <c r="AZ12036" s="61"/>
      <c r="BA12036" s="61"/>
    </row>
    <row r="12037" spans="39:53" x14ac:dyDescent="0.2">
      <c r="AM12037" s="61"/>
      <c r="AN12037" s="61"/>
      <c r="AO12037" s="171"/>
      <c r="AP12037" s="61"/>
      <c r="AQ12037" s="61"/>
      <c r="AR12037" s="61"/>
      <c r="AS12037" s="61"/>
      <c r="AT12037" s="61"/>
      <c r="AU12037" s="61"/>
      <c r="AV12037" s="61"/>
      <c r="AW12037" s="61"/>
      <c r="AX12037" s="61"/>
      <c r="AY12037" s="61"/>
      <c r="AZ12037" s="61"/>
      <c r="BA12037" s="61"/>
    </row>
    <row r="12038" spans="39:53" x14ac:dyDescent="0.2">
      <c r="AM12038" s="61"/>
      <c r="AN12038" s="61"/>
      <c r="AO12038" s="171"/>
      <c r="AP12038" s="61"/>
      <c r="AQ12038" s="61"/>
      <c r="AR12038" s="61"/>
      <c r="AS12038" s="61"/>
      <c r="AT12038" s="61"/>
      <c r="AU12038" s="61"/>
      <c r="AV12038" s="61"/>
      <c r="AW12038" s="61"/>
      <c r="AX12038" s="61"/>
      <c r="AY12038" s="61"/>
      <c r="AZ12038" s="61"/>
      <c r="BA12038" s="61"/>
    </row>
    <row r="12039" spans="39:53" x14ac:dyDescent="0.2">
      <c r="AM12039" s="61"/>
      <c r="AN12039" s="61"/>
      <c r="AO12039" s="171"/>
      <c r="AP12039" s="61"/>
      <c r="AQ12039" s="61"/>
      <c r="AR12039" s="61"/>
      <c r="AS12039" s="61"/>
      <c r="AT12039" s="61"/>
      <c r="AU12039" s="61"/>
      <c r="AV12039" s="61"/>
      <c r="AW12039" s="61"/>
      <c r="AX12039" s="61"/>
      <c r="AY12039" s="61"/>
      <c r="AZ12039" s="61"/>
      <c r="BA12039" s="61"/>
    </row>
    <row r="12040" spans="39:53" x14ac:dyDescent="0.2">
      <c r="AM12040" s="61"/>
      <c r="AN12040" s="61"/>
      <c r="AO12040" s="171"/>
      <c r="AP12040" s="61"/>
      <c r="AQ12040" s="61"/>
      <c r="AR12040" s="61"/>
      <c r="AS12040" s="61"/>
      <c r="AT12040" s="61"/>
      <c r="AU12040" s="61"/>
      <c r="AV12040" s="61"/>
      <c r="AW12040" s="61"/>
      <c r="AX12040" s="61"/>
      <c r="AY12040" s="61"/>
      <c r="AZ12040" s="61"/>
      <c r="BA12040" s="61"/>
    </row>
    <row r="12041" spans="39:53" x14ac:dyDescent="0.2">
      <c r="AM12041" s="61"/>
      <c r="AN12041" s="61"/>
      <c r="AO12041" s="171"/>
      <c r="AP12041" s="61"/>
      <c r="AQ12041" s="61"/>
      <c r="AR12041" s="61"/>
      <c r="AS12041" s="61"/>
      <c r="AT12041" s="61"/>
      <c r="AU12041" s="61"/>
      <c r="AV12041" s="61"/>
      <c r="AW12041" s="61"/>
      <c r="AX12041" s="61"/>
      <c r="AY12041" s="61"/>
      <c r="AZ12041" s="61"/>
      <c r="BA12041" s="61"/>
    </row>
    <row r="12042" spans="39:53" x14ac:dyDescent="0.2">
      <c r="AM12042" s="61"/>
      <c r="AN12042" s="61"/>
      <c r="AO12042" s="171"/>
      <c r="AP12042" s="61"/>
      <c r="AQ12042" s="61"/>
      <c r="AR12042" s="61"/>
      <c r="AS12042" s="61"/>
      <c r="AT12042" s="61"/>
      <c r="AU12042" s="61"/>
      <c r="AV12042" s="61"/>
      <c r="AW12042" s="61"/>
      <c r="AX12042" s="61"/>
      <c r="AY12042" s="61"/>
      <c r="AZ12042" s="61"/>
      <c r="BA12042" s="61"/>
    </row>
    <row r="12043" spans="39:53" x14ac:dyDescent="0.2">
      <c r="AM12043" s="61"/>
      <c r="AN12043" s="61"/>
      <c r="AO12043" s="171"/>
      <c r="AP12043" s="61"/>
      <c r="AQ12043" s="61"/>
      <c r="AR12043" s="61"/>
      <c r="AS12043" s="61"/>
      <c r="AT12043" s="61"/>
      <c r="AU12043" s="61"/>
      <c r="AV12043" s="61"/>
      <c r="AW12043" s="61"/>
      <c r="AX12043" s="61"/>
      <c r="AY12043" s="61"/>
      <c r="AZ12043" s="61"/>
      <c r="BA12043" s="61"/>
    </row>
    <row r="12044" spans="39:53" x14ac:dyDescent="0.2">
      <c r="AM12044" s="61"/>
      <c r="AN12044" s="61"/>
      <c r="AO12044" s="171"/>
      <c r="AP12044" s="61"/>
      <c r="AQ12044" s="61"/>
      <c r="AR12044" s="61"/>
      <c r="AS12044" s="61"/>
      <c r="AT12044" s="61"/>
      <c r="AU12044" s="61"/>
      <c r="AV12044" s="61"/>
      <c r="AW12044" s="61"/>
      <c r="AX12044" s="61"/>
      <c r="AY12044" s="61"/>
      <c r="AZ12044" s="61"/>
      <c r="BA12044" s="61"/>
    </row>
    <row r="12045" spans="39:53" x14ac:dyDescent="0.2">
      <c r="AM12045" s="61"/>
      <c r="AN12045" s="61"/>
      <c r="AO12045" s="171"/>
      <c r="AP12045" s="61"/>
      <c r="AQ12045" s="61"/>
      <c r="AR12045" s="61"/>
      <c r="AS12045" s="61"/>
      <c r="AT12045" s="61"/>
      <c r="AU12045" s="61"/>
      <c r="AV12045" s="61"/>
      <c r="AW12045" s="61"/>
      <c r="AX12045" s="61"/>
      <c r="AY12045" s="61"/>
      <c r="AZ12045" s="61"/>
      <c r="BA12045" s="61"/>
    </row>
    <row r="12046" spans="39:53" x14ac:dyDescent="0.2">
      <c r="AM12046" s="61"/>
      <c r="AN12046" s="61"/>
      <c r="AO12046" s="171"/>
      <c r="AP12046" s="61"/>
      <c r="AQ12046" s="61"/>
      <c r="AR12046" s="61"/>
      <c r="AS12046" s="61"/>
      <c r="AT12046" s="61"/>
      <c r="AU12046" s="61"/>
      <c r="AV12046" s="61"/>
      <c r="AW12046" s="61"/>
      <c r="AX12046" s="61"/>
      <c r="AY12046" s="61"/>
      <c r="AZ12046" s="61"/>
      <c r="BA12046" s="61"/>
    </row>
    <row r="12047" spans="39:53" x14ac:dyDescent="0.2">
      <c r="AM12047" s="61"/>
      <c r="AN12047" s="61"/>
      <c r="AO12047" s="171"/>
      <c r="AP12047" s="61"/>
      <c r="AQ12047" s="61"/>
      <c r="AR12047" s="61"/>
      <c r="AS12047" s="61"/>
      <c r="AT12047" s="61"/>
      <c r="AU12047" s="61"/>
      <c r="AV12047" s="61"/>
      <c r="AW12047" s="61"/>
      <c r="AX12047" s="61"/>
      <c r="AY12047" s="61"/>
      <c r="AZ12047" s="61"/>
      <c r="BA12047" s="61"/>
    </row>
    <row r="12048" spans="39:53" x14ac:dyDescent="0.2">
      <c r="AM12048" s="61"/>
      <c r="AN12048" s="61"/>
      <c r="AO12048" s="171"/>
      <c r="AP12048" s="61"/>
      <c r="AQ12048" s="61"/>
      <c r="AR12048" s="61"/>
      <c r="AS12048" s="61"/>
      <c r="AT12048" s="61"/>
      <c r="AU12048" s="61"/>
      <c r="AV12048" s="61"/>
      <c r="AW12048" s="61"/>
      <c r="AX12048" s="61"/>
      <c r="AY12048" s="61"/>
      <c r="AZ12048" s="61"/>
      <c r="BA12048" s="61"/>
    </row>
    <row r="12049" spans="39:53" x14ac:dyDescent="0.2">
      <c r="AM12049" s="61"/>
      <c r="AN12049" s="61"/>
      <c r="AO12049" s="171"/>
      <c r="AP12049" s="61"/>
      <c r="AQ12049" s="61"/>
      <c r="AR12049" s="61"/>
      <c r="AS12049" s="61"/>
      <c r="AT12049" s="61"/>
      <c r="AU12049" s="61"/>
      <c r="AV12049" s="61"/>
      <c r="AW12049" s="61"/>
      <c r="AX12049" s="61"/>
      <c r="AY12049" s="61"/>
      <c r="AZ12049" s="61"/>
      <c r="BA12049" s="61"/>
    </row>
    <row r="12050" spans="39:53" x14ac:dyDescent="0.2">
      <c r="AM12050" s="61"/>
      <c r="AN12050" s="61"/>
      <c r="AO12050" s="171"/>
      <c r="AP12050" s="61"/>
      <c r="AQ12050" s="61"/>
      <c r="AR12050" s="61"/>
      <c r="AS12050" s="61"/>
      <c r="AT12050" s="61"/>
      <c r="AU12050" s="61"/>
      <c r="AV12050" s="61"/>
      <c r="AW12050" s="61"/>
      <c r="AX12050" s="61"/>
      <c r="AY12050" s="61"/>
      <c r="AZ12050" s="61"/>
      <c r="BA12050" s="61"/>
    </row>
    <row r="12051" spans="39:53" x14ac:dyDescent="0.2">
      <c r="AM12051" s="61"/>
      <c r="AN12051" s="61"/>
      <c r="AO12051" s="171"/>
      <c r="AP12051" s="61"/>
      <c r="AQ12051" s="61"/>
      <c r="AR12051" s="61"/>
      <c r="AS12051" s="61"/>
      <c r="AT12051" s="61"/>
      <c r="AU12051" s="61"/>
      <c r="AV12051" s="61"/>
      <c r="AW12051" s="61"/>
      <c r="AX12051" s="61"/>
      <c r="AY12051" s="61"/>
      <c r="AZ12051" s="61"/>
      <c r="BA12051" s="61"/>
    </row>
    <row r="12052" spans="39:53" x14ac:dyDescent="0.2">
      <c r="AM12052" s="61"/>
      <c r="AN12052" s="61"/>
      <c r="AO12052" s="171"/>
      <c r="AP12052" s="61"/>
      <c r="AQ12052" s="61"/>
      <c r="AR12052" s="61"/>
      <c r="AS12052" s="61"/>
      <c r="AT12052" s="61"/>
      <c r="AU12052" s="61"/>
      <c r="AV12052" s="61"/>
      <c r="AW12052" s="61"/>
      <c r="AX12052" s="61"/>
      <c r="AY12052" s="61"/>
      <c r="AZ12052" s="61"/>
      <c r="BA12052" s="61"/>
    </row>
    <row r="12053" spans="39:53" x14ac:dyDescent="0.2">
      <c r="AM12053" s="61"/>
      <c r="AN12053" s="61"/>
      <c r="AO12053" s="171"/>
      <c r="AP12053" s="61"/>
      <c r="AQ12053" s="61"/>
      <c r="AR12053" s="61"/>
      <c r="AS12053" s="61"/>
      <c r="AT12053" s="61"/>
      <c r="AU12053" s="61"/>
      <c r="AV12053" s="61"/>
      <c r="AW12053" s="61"/>
      <c r="AX12053" s="61"/>
      <c r="AY12053" s="61"/>
      <c r="AZ12053" s="61"/>
      <c r="BA12053" s="61"/>
    </row>
    <row r="12054" spans="39:53" x14ac:dyDescent="0.2">
      <c r="AM12054" s="61"/>
      <c r="AN12054" s="61"/>
      <c r="AO12054" s="171"/>
      <c r="AP12054" s="61"/>
      <c r="AQ12054" s="61"/>
      <c r="AR12054" s="61"/>
      <c r="AS12054" s="61"/>
      <c r="AT12054" s="61"/>
      <c r="AU12054" s="61"/>
      <c r="AV12054" s="61"/>
      <c r="AW12054" s="61"/>
      <c r="AX12054" s="61"/>
      <c r="AY12054" s="61"/>
      <c r="AZ12054" s="61"/>
      <c r="BA12054" s="61"/>
    </row>
    <row r="12055" spans="39:53" x14ac:dyDescent="0.2">
      <c r="AM12055" s="61"/>
      <c r="AN12055" s="61"/>
      <c r="AO12055" s="171"/>
      <c r="AP12055" s="61"/>
      <c r="AQ12055" s="61"/>
      <c r="AR12055" s="61"/>
      <c r="AS12055" s="61"/>
      <c r="AT12055" s="61"/>
      <c r="AU12055" s="61"/>
      <c r="AV12055" s="61"/>
      <c r="AW12055" s="61"/>
      <c r="AX12055" s="61"/>
      <c r="AY12055" s="61"/>
      <c r="AZ12055" s="61"/>
      <c r="BA12055" s="61"/>
    </row>
    <row r="12056" spans="39:53" x14ac:dyDescent="0.2">
      <c r="AM12056" s="61"/>
      <c r="AN12056" s="61"/>
      <c r="AO12056" s="171"/>
      <c r="AP12056" s="61"/>
      <c r="AQ12056" s="61"/>
      <c r="AR12056" s="61"/>
      <c r="AS12056" s="61"/>
      <c r="AT12056" s="61"/>
      <c r="AU12056" s="61"/>
      <c r="AV12056" s="61"/>
      <c r="AW12056" s="61"/>
      <c r="AX12056" s="61"/>
      <c r="AY12056" s="61"/>
      <c r="AZ12056" s="61"/>
      <c r="BA12056" s="61"/>
    </row>
    <row r="12057" spans="39:53" x14ac:dyDescent="0.2">
      <c r="AM12057" s="61"/>
      <c r="AN12057" s="61"/>
      <c r="AO12057" s="171"/>
      <c r="AP12057" s="61"/>
      <c r="AQ12057" s="61"/>
      <c r="AR12057" s="61"/>
      <c r="AS12057" s="61"/>
      <c r="AT12057" s="61"/>
      <c r="AU12057" s="61"/>
      <c r="AV12057" s="61"/>
      <c r="AW12057" s="61"/>
      <c r="AX12057" s="61"/>
      <c r="AY12057" s="61"/>
      <c r="AZ12057" s="61"/>
      <c r="BA12057" s="61"/>
    </row>
    <row r="12058" spans="39:53" x14ac:dyDescent="0.2">
      <c r="AM12058" s="61"/>
      <c r="AN12058" s="61"/>
      <c r="AO12058" s="171"/>
      <c r="AP12058" s="61"/>
      <c r="AQ12058" s="61"/>
      <c r="AR12058" s="61"/>
      <c r="AS12058" s="61"/>
      <c r="AT12058" s="61"/>
      <c r="AU12058" s="61"/>
      <c r="AV12058" s="61"/>
      <c r="AW12058" s="61"/>
      <c r="AX12058" s="61"/>
      <c r="AY12058" s="61"/>
      <c r="AZ12058" s="61"/>
      <c r="BA12058" s="61"/>
    </row>
    <row r="12059" spans="39:53" x14ac:dyDescent="0.2">
      <c r="AM12059" s="61"/>
      <c r="AN12059" s="61"/>
      <c r="AO12059" s="171"/>
      <c r="AP12059" s="61"/>
      <c r="AQ12059" s="61"/>
      <c r="AR12059" s="61"/>
      <c r="AS12059" s="61"/>
      <c r="AT12059" s="61"/>
      <c r="AU12059" s="61"/>
      <c r="AV12059" s="61"/>
      <c r="AW12059" s="61"/>
      <c r="AX12059" s="61"/>
      <c r="AY12059" s="61"/>
      <c r="AZ12059" s="61"/>
      <c r="BA12059" s="61"/>
    </row>
    <row r="12060" spans="39:53" x14ac:dyDescent="0.2">
      <c r="AM12060" s="61"/>
      <c r="AN12060" s="61"/>
      <c r="AO12060" s="171"/>
      <c r="AP12060" s="61"/>
      <c r="AQ12060" s="61"/>
      <c r="AR12060" s="61"/>
      <c r="AS12060" s="61"/>
      <c r="AT12060" s="61"/>
      <c r="AU12060" s="61"/>
      <c r="AV12060" s="61"/>
      <c r="AW12060" s="61"/>
      <c r="AX12060" s="61"/>
      <c r="AY12060" s="61"/>
      <c r="AZ12060" s="61"/>
      <c r="BA12060" s="61"/>
    </row>
    <row r="12061" spans="39:53" x14ac:dyDescent="0.2">
      <c r="AM12061" s="61"/>
      <c r="AN12061" s="61"/>
      <c r="AO12061" s="171"/>
      <c r="AP12061" s="61"/>
      <c r="AQ12061" s="61"/>
      <c r="AR12061" s="61"/>
      <c r="AS12061" s="61"/>
      <c r="AT12061" s="61"/>
      <c r="AU12061" s="61"/>
      <c r="AV12061" s="61"/>
      <c r="AW12061" s="61"/>
      <c r="AX12061" s="61"/>
      <c r="AY12061" s="61"/>
      <c r="AZ12061" s="61"/>
      <c r="BA12061" s="61"/>
    </row>
    <row r="12062" spans="39:53" x14ac:dyDescent="0.2">
      <c r="AM12062" s="61"/>
      <c r="AN12062" s="61"/>
      <c r="AO12062" s="171"/>
      <c r="AP12062" s="61"/>
      <c r="AQ12062" s="61"/>
      <c r="AR12062" s="61"/>
      <c r="AS12062" s="61"/>
      <c r="AT12062" s="61"/>
      <c r="AU12062" s="61"/>
      <c r="AV12062" s="61"/>
      <c r="AW12062" s="61"/>
      <c r="AX12062" s="61"/>
      <c r="AY12062" s="61"/>
      <c r="AZ12062" s="61"/>
      <c r="BA12062" s="61"/>
    </row>
    <row r="12063" spans="39:53" x14ac:dyDescent="0.2">
      <c r="AM12063" s="61"/>
      <c r="AN12063" s="61"/>
      <c r="AO12063" s="171"/>
      <c r="AP12063" s="61"/>
      <c r="AQ12063" s="61"/>
      <c r="AR12063" s="61"/>
      <c r="AS12063" s="61"/>
      <c r="AT12063" s="61"/>
      <c r="AU12063" s="61"/>
      <c r="AV12063" s="61"/>
      <c r="AW12063" s="61"/>
      <c r="AX12063" s="61"/>
      <c r="AY12063" s="61"/>
      <c r="AZ12063" s="61"/>
      <c r="BA12063" s="61"/>
    </row>
    <row r="12064" spans="39:53" x14ac:dyDescent="0.2">
      <c r="AM12064" s="61"/>
      <c r="AN12064" s="61"/>
      <c r="AO12064" s="171"/>
      <c r="AP12064" s="61"/>
      <c r="AQ12064" s="61"/>
      <c r="AR12064" s="61"/>
      <c r="AS12064" s="61"/>
      <c r="AT12064" s="61"/>
      <c r="AU12064" s="61"/>
      <c r="AV12064" s="61"/>
      <c r="AW12064" s="61"/>
      <c r="AX12064" s="61"/>
      <c r="AY12064" s="61"/>
      <c r="AZ12064" s="61"/>
      <c r="BA12064" s="61"/>
    </row>
    <row r="12065" spans="39:53" x14ac:dyDescent="0.2">
      <c r="AM12065" s="61"/>
      <c r="AN12065" s="61"/>
      <c r="AO12065" s="171"/>
      <c r="AP12065" s="61"/>
      <c r="AQ12065" s="61"/>
      <c r="AR12065" s="61"/>
      <c r="AS12065" s="61"/>
      <c r="AT12065" s="61"/>
      <c r="AU12065" s="61"/>
      <c r="AV12065" s="61"/>
      <c r="AW12065" s="61"/>
      <c r="AX12065" s="61"/>
      <c r="AY12065" s="61"/>
      <c r="AZ12065" s="61"/>
      <c r="BA12065" s="61"/>
    </row>
    <row r="12066" spans="39:53" x14ac:dyDescent="0.2">
      <c r="AM12066" s="61"/>
      <c r="AN12066" s="61"/>
      <c r="AO12066" s="171"/>
      <c r="AP12066" s="61"/>
      <c r="AQ12066" s="61"/>
      <c r="AR12066" s="61"/>
      <c r="AS12066" s="61"/>
      <c r="AT12066" s="61"/>
      <c r="AU12066" s="61"/>
      <c r="AV12066" s="61"/>
      <c r="AW12066" s="61"/>
      <c r="AX12066" s="61"/>
      <c r="AY12066" s="61"/>
      <c r="AZ12066" s="61"/>
      <c r="BA12066" s="61"/>
    </row>
    <row r="12067" spans="39:53" x14ac:dyDescent="0.2">
      <c r="AM12067" s="61"/>
      <c r="AN12067" s="61"/>
      <c r="AO12067" s="171"/>
      <c r="AP12067" s="61"/>
      <c r="AQ12067" s="61"/>
      <c r="AR12067" s="61"/>
      <c r="AS12067" s="61"/>
      <c r="AT12067" s="61"/>
      <c r="AU12067" s="61"/>
      <c r="AV12067" s="61"/>
      <c r="AW12067" s="61"/>
      <c r="AX12067" s="61"/>
      <c r="AY12067" s="61"/>
      <c r="AZ12067" s="61"/>
      <c r="BA12067" s="61"/>
    </row>
    <row r="12068" spans="39:53" x14ac:dyDescent="0.2">
      <c r="AM12068" s="61"/>
      <c r="AN12068" s="61"/>
      <c r="AO12068" s="171"/>
      <c r="AP12068" s="61"/>
      <c r="AQ12068" s="61"/>
      <c r="AR12068" s="61"/>
      <c r="AS12068" s="61"/>
      <c r="AT12068" s="61"/>
      <c r="AU12068" s="61"/>
      <c r="AV12068" s="61"/>
      <c r="AW12068" s="61"/>
      <c r="AX12068" s="61"/>
      <c r="AY12068" s="61"/>
      <c r="AZ12068" s="61"/>
      <c r="BA12068" s="61"/>
    </row>
    <row r="12069" spans="39:53" x14ac:dyDescent="0.2">
      <c r="AM12069" s="61"/>
      <c r="AN12069" s="61"/>
      <c r="AO12069" s="171"/>
      <c r="AP12069" s="61"/>
      <c r="AQ12069" s="61"/>
      <c r="AR12069" s="61"/>
      <c r="AS12069" s="61"/>
      <c r="AT12069" s="61"/>
      <c r="AU12069" s="61"/>
      <c r="AV12069" s="61"/>
      <c r="AW12069" s="61"/>
      <c r="AX12069" s="61"/>
      <c r="AY12069" s="61"/>
      <c r="AZ12069" s="61"/>
      <c r="BA12069" s="61"/>
    </row>
    <row r="12070" spans="39:53" x14ac:dyDescent="0.2">
      <c r="AM12070" s="61"/>
      <c r="AN12070" s="61"/>
      <c r="AO12070" s="171"/>
      <c r="AP12070" s="61"/>
      <c r="AQ12070" s="61"/>
      <c r="AR12070" s="61"/>
      <c r="AS12070" s="61"/>
      <c r="AT12070" s="61"/>
      <c r="AU12070" s="61"/>
      <c r="AV12070" s="61"/>
      <c r="AW12070" s="61"/>
      <c r="AX12070" s="61"/>
      <c r="AY12070" s="61"/>
      <c r="AZ12070" s="61"/>
      <c r="BA12070" s="61"/>
    </row>
    <row r="12071" spans="39:53" x14ac:dyDescent="0.2">
      <c r="AM12071" s="61"/>
      <c r="AN12071" s="61"/>
      <c r="AO12071" s="171"/>
      <c r="AP12071" s="61"/>
      <c r="AQ12071" s="61"/>
      <c r="AR12071" s="61"/>
      <c r="AS12071" s="61"/>
      <c r="AT12071" s="61"/>
      <c r="AU12071" s="61"/>
      <c r="AV12071" s="61"/>
      <c r="AW12071" s="61"/>
      <c r="AX12071" s="61"/>
      <c r="AY12071" s="61"/>
      <c r="AZ12071" s="61"/>
      <c r="BA12071" s="61"/>
    </row>
    <row r="12072" spans="39:53" x14ac:dyDescent="0.2">
      <c r="AM12072" s="61"/>
      <c r="AN12072" s="61"/>
      <c r="AO12072" s="171"/>
      <c r="AP12072" s="61"/>
      <c r="AQ12072" s="61"/>
      <c r="AR12072" s="61"/>
      <c r="AS12072" s="61"/>
      <c r="AT12072" s="61"/>
      <c r="AU12072" s="61"/>
      <c r="AV12072" s="61"/>
      <c r="AW12072" s="61"/>
      <c r="AX12072" s="61"/>
      <c r="AY12072" s="61"/>
      <c r="AZ12072" s="61"/>
      <c r="BA12072" s="61"/>
    </row>
    <row r="12073" spans="39:53" x14ac:dyDescent="0.2">
      <c r="AM12073" s="61"/>
      <c r="AN12073" s="61"/>
      <c r="AO12073" s="171"/>
      <c r="AP12073" s="61"/>
      <c r="AQ12073" s="61"/>
      <c r="AR12073" s="61"/>
      <c r="AS12073" s="61"/>
      <c r="AT12073" s="61"/>
      <c r="AU12073" s="61"/>
      <c r="AV12073" s="61"/>
      <c r="AW12073" s="61"/>
      <c r="AX12073" s="61"/>
      <c r="AY12073" s="61"/>
      <c r="AZ12073" s="61"/>
      <c r="BA12073" s="61"/>
    </row>
    <row r="12074" spans="39:53" x14ac:dyDescent="0.2">
      <c r="AM12074" s="61"/>
      <c r="AN12074" s="61"/>
      <c r="AO12074" s="171"/>
      <c r="AP12074" s="61"/>
      <c r="AQ12074" s="61"/>
      <c r="AR12074" s="61"/>
      <c r="AS12074" s="61"/>
      <c r="AT12074" s="61"/>
      <c r="AU12074" s="61"/>
      <c r="AV12074" s="61"/>
      <c r="AW12074" s="61"/>
      <c r="AX12074" s="61"/>
      <c r="AY12074" s="61"/>
      <c r="AZ12074" s="61"/>
      <c r="BA12074" s="61"/>
    </row>
    <row r="12075" spans="39:53" x14ac:dyDescent="0.2">
      <c r="AM12075" s="61"/>
      <c r="AN12075" s="61"/>
      <c r="AO12075" s="171"/>
      <c r="AP12075" s="61"/>
      <c r="AQ12075" s="61"/>
      <c r="AR12075" s="61"/>
      <c r="AS12075" s="61"/>
      <c r="AT12075" s="61"/>
      <c r="AU12075" s="61"/>
      <c r="AV12075" s="61"/>
      <c r="AW12075" s="61"/>
      <c r="AX12075" s="61"/>
      <c r="AY12075" s="61"/>
      <c r="AZ12075" s="61"/>
      <c r="BA12075" s="61"/>
    </row>
    <row r="12076" spans="39:53" x14ac:dyDescent="0.2">
      <c r="AM12076" s="61"/>
      <c r="AN12076" s="61"/>
      <c r="AO12076" s="171"/>
      <c r="AP12076" s="61"/>
      <c r="AQ12076" s="61"/>
      <c r="AR12076" s="61"/>
      <c r="AS12076" s="61"/>
      <c r="AT12076" s="61"/>
      <c r="AU12076" s="61"/>
      <c r="AV12076" s="61"/>
      <c r="AW12076" s="61"/>
      <c r="AX12076" s="61"/>
      <c r="AY12076" s="61"/>
      <c r="AZ12076" s="61"/>
      <c r="BA12076" s="61"/>
    </row>
    <row r="12077" spans="39:53" x14ac:dyDescent="0.2">
      <c r="AM12077" s="61"/>
      <c r="AN12077" s="61"/>
      <c r="AO12077" s="171"/>
      <c r="AP12077" s="61"/>
      <c r="AQ12077" s="61"/>
      <c r="AR12077" s="61"/>
      <c r="AS12077" s="61"/>
      <c r="AT12077" s="61"/>
      <c r="AU12077" s="61"/>
      <c r="AV12077" s="61"/>
      <c r="AW12077" s="61"/>
      <c r="AX12077" s="61"/>
      <c r="AY12077" s="61"/>
      <c r="AZ12077" s="61"/>
      <c r="BA12077" s="61"/>
    </row>
    <row r="12078" spans="39:53" x14ac:dyDescent="0.2">
      <c r="AM12078" s="61"/>
      <c r="AN12078" s="61"/>
      <c r="AO12078" s="171"/>
      <c r="AP12078" s="61"/>
      <c r="AQ12078" s="61"/>
      <c r="AR12078" s="61"/>
      <c r="AS12078" s="61"/>
      <c r="AT12078" s="61"/>
      <c r="AU12078" s="61"/>
      <c r="AV12078" s="61"/>
      <c r="AW12078" s="61"/>
      <c r="AX12078" s="61"/>
      <c r="AY12078" s="61"/>
      <c r="AZ12078" s="61"/>
      <c r="BA12078" s="61"/>
    </row>
    <row r="12079" spans="39:53" x14ac:dyDescent="0.2">
      <c r="AM12079" s="61"/>
      <c r="AN12079" s="61"/>
      <c r="AO12079" s="171"/>
      <c r="AP12079" s="61"/>
      <c r="AQ12079" s="61"/>
      <c r="AR12079" s="61"/>
      <c r="AS12079" s="61"/>
      <c r="AT12079" s="61"/>
      <c r="AU12079" s="61"/>
      <c r="AV12079" s="61"/>
      <c r="AW12079" s="61"/>
      <c r="AX12079" s="61"/>
      <c r="AY12079" s="61"/>
      <c r="AZ12079" s="61"/>
      <c r="BA12079" s="61"/>
    </row>
    <row r="12080" spans="39:53" x14ac:dyDescent="0.2">
      <c r="AM12080" s="61"/>
      <c r="AN12080" s="61"/>
      <c r="AO12080" s="171"/>
      <c r="AP12080" s="61"/>
      <c r="AQ12080" s="61"/>
      <c r="AR12080" s="61"/>
      <c r="AS12080" s="61"/>
      <c r="AT12080" s="61"/>
      <c r="AU12080" s="61"/>
      <c r="AV12080" s="61"/>
      <c r="AW12080" s="61"/>
      <c r="AX12080" s="61"/>
      <c r="AY12080" s="61"/>
      <c r="AZ12080" s="61"/>
      <c r="BA12080" s="61"/>
    </row>
    <row r="12081" spans="39:53" x14ac:dyDescent="0.2">
      <c r="AM12081" s="61"/>
      <c r="AN12081" s="61"/>
      <c r="AO12081" s="171"/>
      <c r="AP12081" s="61"/>
      <c r="AQ12081" s="61"/>
      <c r="AR12081" s="61"/>
      <c r="AS12081" s="61"/>
      <c r="AT12081" s="61"/>
      <c r="AU12081" s="61"/>
      <c r="AV12081" s="61"/>
      <c r="AW12081" s="61"/>
      <c r="AX12081" s="61"/>
      <c r="AY12081" s="61"/>
      <c r="AZ12081" s="61"/>
      <c r="BA12081" s="61"/>
    </row>
    <row r="12082" spans="39:53" x14ac:dyDescent="0.2">
      <c r="AM12082" s="61"/>
      <c r="AN12082" s="61"/>
      <c r="AO12082" s="171"/>
      <c r="AP12082" s="61"/>
      <c r="AQ12082" s="61"/>
      <c r="AR12082" s="61"/>
      <c r="AS12082" s="61"/>
      <c r="AT12082" s="61"/>
      <c r="AU12082" s="61"/>
      <c r="AV12082" s="61"/>
      <c r="AW12082" s="61"/>
      <c r="AX12082" s="61"/>
      <c r="AY12082" s="61"/>
      <c r="AZ12082" s="61"/>
      <c r="BA12082" s="61"/>
    </row>
    <row r="12083" spans="39:53" x14ac:dyDescent="0.2">
      <c r="AM12083" s="61"/>
      <c r="AN12083" s="61"/>
      <c r="AO12083" s="171"/>
      <c r="AP12083" s="61"/>
      <c r="AQ12083" s="61"/>
      <c r="AR12083" s="61"/>
      <c r="AS12083" s="61"/>
      <c r="AT12083" s="61"/>
      <c r="AU12083" s="61"/>
      <c r="AV12083" s="61"/>
      <c r="AW12083" s="61"/>
      <c r="AX12083" s="61"/>
      <c r="AY12083" s="61"/>
      <c r="AZ12083" s="61"/>
      <c r="BA12083" s="61"/>
    </row>
    <row r="12084" spans="39:53" x14ac:dyDescent="0.2">
      <c r="AM12084" s="61"/>
      <c r="AN12084" s="61"/>
      <c r="AO12084" s="171"/>
      <c r="AP12084" s="61"/>
      <c r="AQ12084" s="61"/>
      <c r="AR12084" s="61"/>
      <c r="AS12084" s="61"/>
      <c r="AT12084" s="61"/>
      <c r="AU12084" s="61"/>
      <c r="AV12084" s="61"/>
      <c r="AW12084" s="61"/>
      <c r="AX12084" s="61"/>
      <c r="AY12084" s="61"/>
      <c r="AZ12084" s="61"/>
      <c r="BA12084" s="61"/>
    </row>
    <row r="12085" spans="39:53" x14ac:dyDescent="0.2">
      <c r="AM12085" s="61"/>
      <c r="AN12085" s="61"/>
      <c r="AO12085" s="171"/>
      <c r="AP12085" s="61"/>
      <c r="AQ12085" s="61"/>
      <c r="AR12085" s="61"/>
      <c r="AS12085" s="61"/>
      <c r="AT12085" s="61"/>
      <c r="AU12085" s="61"/>
      <c r="AV12085" s="61"/>
      <c r="AW12085" s="61"/>
      <c r="AX12085" s="61"/>
      <c r="AY12085" s="61"/>
      <c r="AZ12085" s="61"/>
      <c r="BA12085" s="61"/>
    </row>
    <row r="12086" spans="39:53" x14ac:dyDescent="0.2">
      <c r="AM12086" s="61"/>
      <c r="AN12086" s="61"/>
      <c r="AO12086" s="171"/>
      <c r="AP12086" s="61"/>
      <c r="AQ12086" s="61"/>
      <c r="AR12086" s="61"/>
      <c r="AS12086" s="61"/>
      <c r="AT12086" s="61"/>
      <c r="AU12086" s="61"/>
      <c r="AV12086" s="61"/>
      <c r="AW12086" s="61"/>
      <c r="AX12086" s="61"/>
      <c r="AY12086" s="61"/>
      <c r="AZ12086" s="61"/>
      <c r="BA12086" s="61"/>
    </row>
    <row r="12087" spans="39:53" x14ac:dyDescent="0.2">
      <c r="AM12087" s="61"/>
      <c r="AN12087" s="61"/>
      <c r="AO12087" s="171"/>
      <c r="AP12087" s="61"/>
      <c r="AQ12087" s="61"/>
      <c r="AR12087" s="61"/>
      <c r="AS12087" s="61"/>
      <c r="AT12087" s="61"/>
      <c r="AU12087" s="61"/>
      <c r="AV12087" s="61"/>
      <c r="AW12087" s="61"/>
      <c r="AX12087" s="61"/>
      <c r="AY12087" s="61"/>
      <c r="AZ12087" s="61"/>
      <c r="BA12087" s="61"/>
    </row>
    <row r="12088" spans="39:53" x14ac:dyDescent="0.2">
      <c r="AM12088" s="61"/>
      <c r="AN12088" s="61"/>
      <c r="AO12088" s="171"/>
      <c r="AP12088" s="61"/>
      <c r="AQ12088" s="61"/>
      <c r="AR12088" s="61"/>
      <c r="AS12088" s="61"/>
      <c r="AT12088" s="61"/>
      <c r="AU12088" s="61"/>
      <c r="AV12088" s="61"/>
      <c r="AW12088" s="61"/>
      <c r="AX12088" s="61"/>
      <c r="AY12088" s="61"/>
      <c r="AZ12088" s="61"/>
      <c r="BA12088" s="61"/>
    </row>
    <row r="12089" spans="39:53" x14ac:dyDescent="0.2">
      <c r="AM12089" s="61"/>
      <c r="AN12089" s="61"/>
      <c r="AO12089" s="171"/>
      <c r="AP12089" s="61"/>
      <c r="AQ12089" s="61"/>
      <c r="AR12089" s="61"/>
      <c r="AS12089" s="61"/>
      <c r="AT12089" s="61"/>
      <c r="AU12089" s="61"/>
      <c r="AV12089" s="61"/>
      <c r="AW12089" s="61"/>
      <c r="AX12089" s="61"/>
      <c r="AY12089" s="61"/>
      <c r="AZ12089" s="61"/>
      <c r="BA12089" s="61"/>
    </row>
    <row r="12090" spans="39:53" x14ac:dyDescent="0.2">
      <c r="AM12090" s="61"/>
      <c r="AN12090" s="61"/>
      <c r="AO12090" s="171"/>
      <c r="AP12090" s="61"/>
      <c r="AQ12090" s="61"/>
      <c r="AR12090" s="61"/>
      <c r="AS12090" s="61"/>
      <c r="AT12090" s="61"/>
      <c r="AU12090" s="61"/>
      <c r="AV12090" s="61"/>
      <c r="AW12090" s="61"/>
      <c r="AX12090" s="61"/>
      <c r="AY12090" s="61"/>
      <c r="AZ12090" s="61"/>
      <c r="BA12090" s="61"/>
    </row>
    <row r="12091" spans="39:53" x14ac:dyDescent="0.2">
      <c r="AM12091" s="61"/>
      <c r="AN12091" s="61"/>
      <c r="AO12091" s="171"/>
      <c r="AP12091" s="61"/>
      <c r="AQ12091" s="61"/>
      <c r="AR12091" s="61"/>
      <c r="AS12091" s="61"/>
      <c r="AT12091" s="61"/>
      <c r="AU12091" s="61"/>
      <c r="AV12091" s="61"/>
      <c r="AW12091" s="61"/>
      <c r="AX12091" s="61"/>
      <c r="AY12091" s="61"/>
      <c r="AZ12091" s="61"/>
      <c r="BA12091" s="61"/>
    </row>
    <row r="12092" spans="39:53" x14ac:dyDescent="0.2">
      <c r="AM12092" s="61"/>
      <c r="AN12092" s="61"/>
      <c r="AO12092" s="171"/>
      <c r="AP12092" s="61"/>
      <c r="AQ12092" s="61"/>
      <c r="AR12092" s="61"/>
      <c r="AS12092" s="61"/>
      <c r="AT12092" s="61"/>
      <c r="AU12092" s="61"/>
      <c r="AV12092" s="61"/>
      <c r="AW12092" s="61"/>
      <c r="AX12092" s="61"/>
      <c r="AY12092" s="61"/>
      <c r="AZ12092" s="61"/>
      <c r="BA12092" s="61"/>
    </row>
    <row r="12093" spans="39:53" x14ac:dyDescent="0.2">
      <c r="AM12093" s="61"/>
      <c r="AN12093" s="61"/>
      <c r="AO12093" s="171"/>
      <c r="AP12093" s="61"/>
      <c r="AQ12093" s="61"/>
      <c r="AR12093" s="61"/>
      <c r="AS12093" s="61"/>
      <c r="AT12093" s="61"/>
      <c r="AU12093" s="61"/>
      <c r="AV12093" s="61"/>
      <c r="AW12093" s="61"/>
      <c r="AX12093" s="61"/>
      <c r="AY12093" s="61"/>
      <c r="AZ12093" s="61"/>
      <c r="BA12093" s="61"/>
    </row>
    <row r="12094" spans="39:53" x14ac:dyDescent="0.2">
      <c r="AM12094" s="61"/>
      <c r="AN12094" s="61"/>
      <c r="AO12094" s="171"/>
      <c r="AP12094" s="61"/>
      <c r="AQ12094" s="61"/>
      <c r="AR12094" s="61"/>
      <c r="AS12094" s="61"/>
      <c r="AT12094" s="61"/>
      <c r="AU12094" s="61"/>
      <c r="AV12094" s="61"/>
      <c r="AW12094" s="61"/>
      <c r="AX12094" s="61"/>
      <c r="AY12094" s="61"/>
      <c r="AZ12094" s="61"/>
      <c r="BA12094" s="61"/>
    </row>
    <row r="12095" spans="39:53" x14ac:dyDescent="0.2">
      <c r="AM12095" s="61"/>
      <c r="AN12095" s="61"/>
      <c r="AO12095" s="171"/>
      <c r="AP12095" s="61"/>
      <c r="AQ12095" s="61"/>
      <c r="AR12095" s="61"/>
      <c r="AS12095" s="61"/>
      <c r="AT12095" s="61"/>
      <c r="AU12095" s="61"/>
      <c r="AV12095" s="61"/>
      <c r="AW12095" s="61"/>
      <c r="AX12095" s="61"/>
      <c r="AY12095" s="61"/>
      <c r="AZ12095" s="61"/>
      <c r="BA12095" s="61"/>
    </row>
    <row r="12096" spans="39:53" x14ac:dyDescent="0.2">
      <c r="AM12096" s="61"/>
      <c r="AN12096" s="61"/>
      <c r="AO12096" s="171"/>
      <c r="AP12096" s="61"/>
      <c r="AQ12096" s="61"/>
      <c r="AR12096" s="61"/>
      <c r="AS12096" s="61"/>
      <c r="AT12096" s="61"/>
      <c r="AU12096" s="61"/>
      <c r="AV12096" s="61"/>
      <c r="AW12096" s="61"/>
      <c r="AX12096" s="61"/>
      <c r="AY12096" s="61"/>
      <c r="AZ12096" s="61"/>
      <c r="BA12096" s="61"/>
    </row>
    <row r="12097" spans="39:53" x14ac:dyDescent="0.2">
      <c r="AM12097" s="61"/>
      <c r="AN12097" s="61"/>
      <c r="AO12097" s="171"/>
      <c r="AP12097" s="61"/>
      <c r="AQ12097" s="61"/>
      <c r="AR12097" s="61"/>
      <c r="AS12097" s="61"/>
      <c r="AT12097" s="61"/>
      <c r="AU12097" s="61"/>
      <c r="AV12097" s="61"/>
      <c r="AW12097" s="61"/>
      <c r="AX12097" s="61"/>
      <c r="AY12097" s="61"/>
      <c r="AZ12097" s="61"/>
      <c r="BA12097" s="61"/>
    </row>
    <row r="12098" spans="39:53" x14ac:dyDescent="0.2">
      <c r="AM12098" s="61"/>
      <c r="AN12098" s="61"/>
      <c r="AO12098" s="171"/>
      <c r="AP12098" s="61"/>
      <c r="AQ12098" s="61"/>
      <c r="AR12098" s="61"/>
      <c r="AS12098" s="61"/>
      <c r="AT12098" s="61"/>
      <c r="AU12098" s="61"/>
      <c r="AV12098" s="61"/>
      <c r="AW12098" s="61"/>
      <c r="AX12098" s="61"/>
      <c r="AY12098" s="61"/>
      <c r="AZ12098" s="61"/>
      <c r="BA12098" s="61"/>
    </row>
    <row r="12099" spans="39:53" x14ac:dyDescent="0.2">
      <c r="AM12099" s="61"/>
      <c r="AN12099" s="61"/>
      <c r="AO12099" s="171"/>
      <c r="AP12099" s="61"/>
      <c r="AQ12099" s="61"/>
      <c r="AR12099" s="61"/>
      <c r="AS12099" s="61"/>
      <c r="AT12099" s="61"/>
      <c r="AU12099" s="61"/>
      <c r="AV12099" s="61"/>
      <c r="AW12099" s="61"/>
      <c r="AX12099" s="61"/>
      <c r="AY12099" s="61"/>
      <c r="AZ12099" s="61"/>
      <c r="BA12099" s="61"/>
    </row>
    <row r="12100" spans="39:53" x14ac:dyDescent="0.2">
      <c r="AM12100" s="61"/>
      <c r="AN12100" s="61"/>
      <c r="AO12100" s="171"/>
      <c r="AP12100" s="61"/>
      <c r="AQ12100" s="61"/>
      <c r="AR12100" s="61"/>
      <c r="AS12100" s="61"/>
      <c r="AT12100" s="61"/>
      <c r="AU12100" s="61"/>
      <c r="AV12100" s="61"/>
      <c r="AW12100" s="61"/>
      <c r="AX12100" s="61"/>
      <c r="AY12100" s="61"/>
      <c r="AZ12100" s="61"/>
      <c r="BA12100" s="61"/>
    </row>
    <row r="12101" spans="39:53" x14ac:dyDescent="0.2">
      <c r="AM12101" s="61"/>
      <c r="AN12101" s="61"/>
      <c r="AO12101" s="171"/>
      <c r="AP12101" s="61"/>
      <c r="AQ12101" s="61"/>
      <c r="AR12101" s="61"/>
      <c r="AS12101" s="61"/>
      <c r="AT12101" s="61"/>
      <c r="AU12101" s="61"/>
      <c r="AV12101" s="61"/>
      <c r="AW12101" s="61"/>
      <c r="AX12101" s="61"/>
      <c r="AY12101" s="61"/>
      <c r="AZ12101" s="61"/>
      <c r="BA12101" s="61"/>
    </row>
    <row r="12102" spans="39:53" x14ac:dyDescent="0.2">
      <c r="AM12102" s="61"/>
      <c r="AN12102" s="61"/>
      <c r="AO12102" s="171"/>
      <c r="AP12102" s="61"/>
      <c r="AQ12102" s="61"/>
      <c r="AR12102" s="61"/>
      <c r="AS12102" s="61"/>
      <c r="AT12102" s="61"/>
      <c r="AU12102" s="61"/>
      <c r="AV12102" s="61"/>
      <c r="AW12102" s="61"/>
      <c r="AX12102" s="61"/>
      <c r="AY12102" s="61"/>
      <c r="AZ12102" s="61"/>
      <c r="BA12102" s="61"/>
    </row>
    <row r="12103" spans="39:53" x14ac:dyDescent="0.2">
      <c r="AM12103" s="61"/>
      <c r="AN12103" s="61"/>
      <c r="AO12103" s="171"/>
      <c r="AP12103" s="61"/>
      <c r="AQ12103" s="61"/>
      <c r="AR12103" s="61"/>
      <c r="AS12103" s="61"/>
      <c r="AT12103" s="61"/>
      <c r="AU12103" s="61"/>
      <c r="AV12103" s="61"/>
      <c r="AW12103" s="61"/>
      <c r="AX12103" s="61"/>
      <c r="AY12103" s="61"/>
      <c r="AZ12103" s="61"/>
      <c r="BA12103" s="61"/>
    </row>
    <row r="12104" spans="39:53" x14ac:dyDescent="0.2">
      <c r="AM12104" s="61"/>
      <c r="AN12104" s="61"/>
      <c r="AO12104" s="171"/>
      <c r="AP12104" s="61"/>
      <c r="AQ12104" s="61"/>
      <c r="AR12104" s="61"/>
      <c r="AS12104" s="61"/>
      <c r="AT12104" s="61"/>
      <c r="AU12104" s="61"/>
      <c r="AV12104" s="61"/>
      <c r="AW12104" s="61"/>
      <c r="AX12104" s="61"/>
      <c r="AY12104" s="61"/>
      <c r="AZ12104" s="61"/>
      <c r="BA12104" s="61"/>
    </row>
    <row r="12105" spans="39:53" x14ac:dyDescent="0.2">
      <c r="AM12105" s="61"/>
      <c r="AN12105" s="61"/>
      <c r="AO12105" s="171"/>
      <c r="AP12105" s="61"/>
      <c r="AQ12105" s="61"/>
      <c r="AR12105" s="61"/>
      <c r="AS12105" s="61"/>
      <c r="AT12105" s="61"/>
      <c r="AU12105" s="61"/>
      <c r="AV12105" s="61"/>
      <c r="AW12105" s="61"/>
      <c r="AX12105" s="61"/>
      <c r="AY12105" s="61"/>
      <c r="AZ12105" s="61"/>
      <c r="BA12105" s="61"/>
    </row>
    <row r="12106" spans="39:53" x14ac:dyDescent="0.2">
      <c r="AM12106" s="61"/>
      <c r="AN12106" s="61"/>
      <c r="AO12106" s="171"/>
      <c r="AP12106" s="61"/>
      <c r="AQ12106" s="61"/>
      <c r="AR12106" s="61"/>
      <c r="AS12106" s="61"/>
      <c r="AT12106" s="61"/>
      <c r="AU12106" s="61"/>
      <c r="AV12106" s="61"/>
      <c r="AW12106" s="61"/>
      <c r="AX12106" s="61"/>
      <c r="AY12106" s="61"/>
      <c r="AZ12106" s="61"/>
      <c r="BA12106" s="61"/>
    </row>
    <row r="12107" spans="39:53" x14ac:dyDescent="0.2">
      <c r="AM12107" s="61"/>
      <c r="AN12107" s="61"/>
      <c r="AO12107" s="171"/>
      <c r="AP12107" s="61"/>
      <c r="AQ12107" s="61"/>
      <c r="AR12107" s="61"/>
      <c r="AS12107" s="61"/>
      <c r="AT12107" s="61"/>
      <c r="AU12107" s="61"/>
      <c r="AV12107" s="61"/>
      <c r="AW12107" s="61"/>
      <c r="AX12107" s="61"/>
      <c r="AY12107" s="61"/>
      <c r="AZ12107" s="61"/>
      <c r="BA12107" s="61"/>
    </row>
    <row r="12108" spans="39:53" x14ac:dyDescent="0.2">
      <c r="AM12108" s="61"/>
      <c r="AN12108" s="61"/>
      <c r="AO12108" s="171"/>
      <c r="AP12108" s="61"/>
      <c r="AQ12108" s="61"/>
      <c r="AR12108" s="61"/>
      <c r="AS12108" s="61"/>
      <c r="AT12108" s="61"/>
      <c r="AU12108" s="61"/>
      <c r="AV12108" s="61"/>
      <c r="AW12108" s="61"/>
      <c r="AX12108" s="61"/>
      <c r="AY12108" s="61"/>
      <c r="AZ12108" s="61"/>
      <c r="BA12108" s="61"/>
    </row>
    <row r="12109" spans="39:53" x14ac:dyDescent="0.2">
      <c r="AM12109" s="61"/>
      <c r="AN12109" s="61"/>
      <c r="AO12109" s="171"/>
      <c r="AP12109" s="61"/>
      <c r="AQ12109" s="61"/>
      <c r="AR12109" s="61"/>
      <c r="AS12109" s="61"/>
      <c r="AT12109" s="61"/>
      <c r="AU12109" s="61"/>
      <c r="AV12109" s="61"/>
      <c r="AW12109" s="61"/>
      <c r="AX12109" s="61"/>
      <c r="AY12109" s="61"/>
      <c r="AZ12109" s="61"/>
      <c r="BA12109" s="61"/>
    </row>
    <row r="12110" spans="39:53" x14ac:dyDescent="0.2">
      <c r="AM12110" s="61"/>
      <c r="AN12110" s="61"/>
      <c r="AO12110" s="171"/>
      <c r="AP12110" s="61"/>
      <c r="AQ12110" s="61"/>
      <c r="AR12110" s="61"/>
      <c r="AS12110" s="61"/>
      <c r="AT12110" s="61"/>
      <c r="AU12110" s="61"/>
      <c r="AV12110" s="61"/>
      <c r="AW12110" s="61"/>
      <c r="AX12110" s="61"/>
      <c r="AY12110" s="61"/>
      <c r="AZ12110" s="61"/>
      <c r="BA12110" s="61"/>
    </row>
    <row r="12111" spans="39:53" x14ac:dyDescent="0.2">
      <c r="AM12111" s="61"/>
      <c r="AN12111" s="61"/>
      <c r="AO12111" s="171"/>
      <c r="AP12111" s="61"/>
      <c r="AQ12111" s="61"/>
      <c r="AR12111" s="61"/>
      <c r="AS12111" s="61"/>
      <c r="AT12111" s="61"/>
      <c r="AU12111" s="61"/>
      <c r="AV12111" s="61"/>
      <c r="AW12111" s="61"/>
      <c r="AX12111" s="61"/>
      <c r="AY12111" s="61"/>
      <c r="AZ12111" s="61"/>
      <c r="BA12111" s="61"/>
    </row>
    <row r="12112" spans="39:53" x14ac:dyDescent="0.2">
      <c r="AM12112" s="61"/>
      <c r="AN12112" s="61"/>
      <c r="AO12112" s="171"/>
      <c r="AP12112" s="61"/>
      <c r="AQ12112" s="61"/>
      <c r="AR12112" s="61"/>
      <c r="AS12112" s="61"/>
      <c r="AT12112" s="61"/>
      <c r="AU12112" s="61"/>
      <c r="AV12112" s="61"/>
      <c r="AW12112" s="61"/>
      <c r="AX12112" s="61"/>
      <c r="AY12112" s="61"/>
      <c r="AZ12112" s="61"/>
      <c r="BA12112" s="61"/>
    </row>
    <row r="12113" spans="39:53" x14ac:dyDescent="0.2">
      <c r="AM12113" s="61"/>
      <c r="AN12113" s="61"/>
      <c r="AO12113" s="171"/>
      <c r="AP12113" s="61"/>
      <c r="AQ12113" s="61"/>
      <c r="AR12113" s="61"/>
      <c r="AS12113" s="61"/>
      <c r="AT12113" s="61"/>
      <c r="AU12113" s="61"/>
      <c r="AV12113" s="61"/>
      <c r="AW12113" s="61"/>
      <c r="AX12113" s="61"/>
      <c r="AY12113" s="61"/>
      <c r="AZ12113" s="61"/>
      <c r="BA12113" s="61"/>
    </row>
    <row r="12114" spans="39:53" x14ac:dyDescent="0.2">
      <c r="AM12114" s="61"/>
      <c r="AN12114" s="61"/>
      <c r="AO12114" s="171"/>
      <c r="AP12114" s="61"/>
      <c r="AQ12114" s="61"/>
      <c r="AR12114" s="61"/>
      <c r="AS12114" s="61"/>
      <c r="AT12114" s="61"/>
      <c r="AU12114" s="61"/>
      <c r="AV12114" s="61"/>
      <c r="AW12114" s="61"/>
      <c r="AX12114" s="61"/>
      <c r="AY12114" s="61"/>
      <c r="AZ12114" s="61"/>
      <c r="BA12114" s="61"/>
    </row>
    <row r="12115" spans="39:53" x14ac:dyDescent="0.2">
      <c r="AM12115" s="61"/>
      <c r="AN12115" s="61"/>
      <c r="AO12115" s="171"/>
      <c r="AP12115" s="61"/>
      <c r="AQ12115" s="61"/>
      <c r="AR12115" s="61"/>
      <c r="AS12115" s="61"/>
      <c r="AT12115" s="61"/>
      <c r="AU12115" s="61"/>
      <c r="AV12115" s="61"/>
      <c r="AW12115" s="61"/>
      <c r="AX12115" s="61"/>
      <c r="AY12115" s="61"/>
      <c r="AZ12115" s="61"/>
      <c r="BA12115" s="61"/>
    </row>
    <row r="12116" spans="39:53" x14ac:dyDescent="0.2">
      <c r="AM12116" s="61"/>
      <c r="AN12116" s="61"/>
      <c r="AO12116" s="171"/>
      <c r="AP12116" s="61"/>
      <c r="AQ12116" s="61"/>
      <c r="AR12116" s="61"/>
      <c r="AS12116" s="61"/>
      <c r="AT12116" s="61"/>
      <c r="AU12116" s="61"/>
      <c r="AV12116" s="61"/>
      <c r="AW12116" s="61"/>
      <c r="AX12116" s="61"/>
      <c r="AY12116" s="61"/>
      <c r="AZ12116" s="61"/>
      <c r="BA12116" s="61"/>
    </row>
    <row r="12117" spans="39:53" x14ac:dyDescent="0.2">
      <c r="AM12117" s="61"/>
      <c r="AN12117" s="61"/>
      <c r="AO12117" s="171"/>
      <c r="AP12117" s="61"/>
      <c r="AQ12117" s="61"/>
      <c r="AR12117" s="61"/>
      <c r="AS12117" s="61"/>
      <c r="AT12117" s="61"/>
      <c r="AU12117" s="61"/>
      <c r="AV12117" s="61"/>
      <c r="AW12117" s="61"/>
      <c r="AX12117" s="61"/>
      <c r="AY12117" s="61"/>
      <c r="AZ12117" s="61"/>
      <c r="BA12117" s="61"/>
    </row>
    <row r="12118" spans="39:53" x14ac:dyDescent="0.2">
      <c r="AM12118" s="61"/>
      <c r="AN12118" s="61"/>
      <c r="AO12118" s="171"/>
      <c r="AP12118" s="61"/>
      <c r="AQ12118" s="61"/>
      <c r="AR12118" s="61"/>
      <c r="AS12118" s="61"/>
      <c r="AT12118" s="61"/>
      <c r="AU12118" s="61"/>
      <c r="AV12118" s="61"/>
      <c r="AW12118" s="61"/>
      <c r="AX12118" s="61"/>
      <c r="AY12118" s="61"/>
      <c r="AZ12118" s="61"/>
      <c r="BA12118" s="61"/>
    </row>
    <row r="12119" spans="39:53" x14ac:dyDescent="0.2">
      <c r="AM12119" s="61"/>
      <c r="AN12119" s="61"/>
      <c r="AO12119" s="171"/>
      <c r="AP12119" s="61"/>
      <c r="AQ12119" s="61"/>
      <c r="AR12119" s="61"/>
      <c r="AS12119" s="61"/>
      <c r="AT12119" s="61"/>
      <c r="AU12119" s="61"/>
      <c r="AV12119" s="61"/>
      <c r="AW12119" s="61"/>
      <c r="AX12119" s="61"/>
      <c r="AY12119" s="61"/>
      <c r="AZ12119" s="61"/>
      <c r="BA12119" s="61"/>
    </row>
    <row r="12120" spans="39:53" x14ac:dyDescent="0.2">
      <c r="AM12120" s="61"/>
      <c r="AN12120" s="61"/>
      <c r="AO12120" s="171"/>
      <c r="AP12120" s="61"/>
      <c r="AQ12120" s="61"/>
      <c r="AR12120" s="61"/>
      <c r="AS12120" s="61"/>
      <c r="AT12120" s="61"/>
      <c r="AU12120" s="61"/>
      <c r="AV12120" s="61"/>
      <c r="AW12120" s="61"/>
      <c r="AX12120" s="61"/>
      <c r="AY12120" s="61"/>
      <c r="AZ12120" s="61"/>
      <c r="BA12120" s="61"/>
    </row>
    <row r="12121" spans="39:53" x14ac:dyDescent="0.2">
      <c r="AM12121" s="61"/>
      <c r="AN12121" s="61"/>
      <c r="AO12121" s="171"/>
      <c r="AP12121" s="61"/>
      <c r="AQ12121" s="61"/>
      <c r="AR12121" s="61"/>
      <c r="AS12121" s="61"/>
      <c r="AT12121" s="61"/>
      <c r="AU12121" s="61"/>
      <c r="AV12121" s="61"/>
      <c r="AW12121" s="61"/>
      <c r="AX12121" s="61"/>
      <c r="AY12121" s="61"/>
      <c r="AZ12121" s="61"/>
      <c r="BA12121" s="61"/>
    </row>
    <row r="12122" spans="39:53" x14ac:dyDescent="0.2">
      <c r="AM12122" s="61"/>
      <c r="AN12122" s="61"/>
      <c r="AO12122" s="171"/>
      <c r="AP12122" s="61"/>
      <c r="AQ12122" s="61"/>
      <c r="AR12122" s="61"/>
      <c r="AS12122" s="61"/>
      <c r="AT12122" s="61"/>
      <c r="AU12122" s="61"/>
      <c r="AV12122" s="61"/>
      <c r="AW12122" s="61"/>
      <c r="AX12122" s="61"/>
      <c r="AY12122" s="61"/>
      <c r="AZ12122" s="61"/>
      <c r="BA12122" s="61"/>
    </row>
    <row r="12123" spans="39:53" x14ac:dyDescent="0.2">
      <c r="AM12123" s="61"/>
      <c r="AN12123" s="61"/>
      <c r="AO12123" s="171"/>
      <c r="AP12123" s="61"/>
      <c r="AQ12123" s="61"/>
      <c r="AR12123" s="61"/>
      <c r="AS12123" s="61"/>
      <c r="AT12123" s="61"/>
      <c r="AU12123" s="61"/>
      <c r="AV12123" s="61"/>
      <c r="AW12123" s="61"/>
      <c r="AX12123" s="61"/>
      <c r="AY12123" s="61"/>
      <c r="AZ12123" s="61"/>
      <c r="BA12123" s="61"/>
    </row>
    <row r="12124" spans="39:53" x14ac:dyDescent="0.2">
      <c r="AM12124" s="61"/>
      <c r="AN12124" s="61"/>
      <c r="AO12124" s="171"/>
      <c r="AP12124" s="61"/>
      <c r="AQ12124" s="61"/>
      <c r="AR12124" s="61"/>
      <c r="AS12124" s="61"/>
      <c r="AT12124" s="61"/>
      <c r="AU12124" s="61"/>
      <c r="AV12124" s="61"/>
      <c r="AW12124" s="61"/>
      <c r="AX12124" s="61"/>
      <c r="AY12124" s="61"/>
      <c r="AZ12124" s="61"/>
      <c r="BA12124" s="61"/>
    </row>
    <row r="12125" spans="39:53" x14ac:dyDescent="0.2">
      <c r="AM12125" s="61"/>
      <c r="AN12125" s="61"/>
      <c r="AO12125" s="171"/>
      <c r="AP12125" s="61"/>
      <c r="AQ12125" s="61"/>
      <c r="AR12125" s="61"/>
      <c r="AS12125" s="61"/>
      <c r="AT12125" s="61"/>
      <c r="AU12125" s="61"/>
      <c r="AV12125" s="61"/>
      <c r="AW12125" s="61"/>
      <c r="AX12125" s="61"/>
      <c r="AY12125" s="61"/>
      <c r="AZ12125" s="61"/>
      <c r="BA12125" s="61"/>
    </row>
    <row r="12126" spans="39:53" x14ac:dyDescent="0.2">
      <c r="AM12126" s="61"/>
      <c r="AN12126" s="61"/>
      <c r="AO12126" s="171"/>
      <c r="AP12126" s="61"/>
      <c r="AQ12126" s="61"/>
      <c r="AR12126" s="61"/>
      <c r="AS12126" s="61"/>
      <c r="AT12126" s="61"/>
      <c r="AU12126" s="61"/>
      <c r="AV12126" s="61"/>
      <c r="AW12126" s="61"/>
      <c r="AX12126" s="61"/>
      <c r="AY12126" s="61"/>
      <c r="AZ12126" s="61"/>
      <c r="BA12126" s="61"/>
    </row>
    <row r="12127" spans="39:53" x14ac:dyDescent="0.2">
      <c r="AM12127" s="61"/>
      <c r="AN12127" s="61"/>
      <c r="AO12127" s="171"/>
      <c r="AP12127" s="61"/>
      <c r="AQ12127" s="61"/>
      <c r="AR12127" s="61"/>
      <c r="AS12127" s="61"/>
      <c r="AT12127" s="61"/>
      <c r="AU12127" s="61"/>
      <c r="AV12127" s="61"/>
      <c r="AW12127" s="61"/>
      <c r="AX12127" s="61"/>
      <c r="AY12127" s="61"/>
      <c r="AZ12127" s="61"/>
      <c r="BA12127" s="61"/>
    </row>
    <row r="12128" spans="39:53" x14ac:dyDescent="0.2">
      <c r="AM12128" s="61"/>
      <c r="AN12128" s="61"/>
      <c r="AO12128" s="171"/>
      <c r="AP12128" s="61"/>
      <c r="AQ12128" s="61"/>
      <c r="AR12128" s="61"/>
      <c r="AS12128" s="61"/>
      <c r="AT12128" s="61"/>
      <c r="AU12128" s="61"/>
      <c r="AV12128" s="61"/>
      <c r="AW12128" s="61"/>
      <c r="AX12128" s="61"/>
      <c r="AY12128" s="61"/>
      <c r="AZ12128" s="61"/>
      <c r="BA12128" s="61"/>
    </row>
    <row r="12129" spans="39:53" x14ac:dyDescent="0.2">
      <c r="AM12129" s="61"/>
      <c r="AN12129" s="61"/>
      <c r="AO12129" s="171"/>
      <c r="AP12129" s="61"/>
      <c r="AQ12129" s="61"/>
      <c r="AR12129" s="61"/>
      <c r="AS12129" s="61"/>
      <c r="AT12129" s="61"/>
      <c r="AU12129" s="61"/>
      <c r="AV12129" s="61"/>
      <c r="AW12129" s="61"/>
      <c r="AX12129" s="61"/>
      <c r="AY12129" s="61"/>
      <c r="AZ12129" s="61"/>
      <c r="BA12129" s="61"/>
    </row>
    <row r="12130" spans="39:53" x14ac:dyDescent="0.2">
      <c r="AM12130" s="61"/>
      <c r="AN12130" s="61"/>
      <c r="AO12130" s="171"/>
      <c r="AP12130" s="61"/>
      <c r="AQ12130" s="61"/>
      <c r="AR12130" s="61"/>
      <c r="AS12130" s="61"/>
      <c r="AT12130" s="61"/>
      <c r="AU12130" s="61"/>
      <c r="AV12130" s="61"/>
      <c r="AW12130" s="61"/>
      <c r="AX12130" s="61"/>
      <c r="AY12130" s="61"/>
      <c r="AZ12130" s="61"/>
      <c r="BA12130" s="61"/>
    </row>
    <row r="12131" spans="39:53" x14ac:dyDescent="0.2">
      <c r="AM12131" s="61"/>
      <c r="AN12131" s="61"/>
      <c r="AO12131" s="171"/>
      <c r="AP12131" s="61"/>
      <c r="AQ12131" s="61"/>
      <c r="AR12131" s="61"/>
      <c r="AS12131" s="61"/>
      <c r="AT12131" s="61"/>
      <c r="AU12131" s="61"/>
      <c r="AV12131" s="61"/>
      <c r="AW12131" s="61"/>
      <c r="AX12131" s="61"/>
      <c r="AY12131" s="61"/>
      <c r="AZ12131" s="61"/>
      <c r="BA12131" s="61"/>
    </row>
    <row r="12132" spans="39:53" x14ac:dyDescent="0.2">
      <c r="AM12132" s="61"/>
      <c r="AN12132" s="61"/>
      <c r="AO12132" s="171"/>
      <c r="AP12132" s="61"/>
      <c r="AQ12132" s="61"/>
      <c r="AR12132" s="61"/>
      <c r="AS12132" s="61"/>
      <c r="AT12132" s="61"/>
      <c r="AU12132" s="61"/>
      <c r="AV12132" s="61"/>
      <c r="AW12132" s="61"/>
      <c r="AX12132" s="61"/>
      <c r="AY12132" s="61"/>
      <c r="AZ12132" s="61"/>
      <c r="BA12132" s="61"/>
    </row>
    <row r="12133" spans="39:53" x14ac:dyDescent="0.2">
      <c r="AM12133" s="61"/>
      <c r="AN12133" s="61"/>
      <c r="AO12133" s="171"/>
      <c r="AP12133" s="61"/>
      <c r="AQ12133" s="61"/>
      <c r="AR12133" s="61"/>
      <c r="AS12133" s="61"/>
      <c r="AT12133" s="61"/>
      <c r="AU12133" s="61"/>
      <c r="AV12133" s="61"/>
      <c r="AW12133" s="61"/>
      <c r="AX12133" s="61"/>
      <c r="AY12133" s="61"/>
      <c r="AZ12133" s="61"/>
      <c r="BA12133" s="61"/>
    </row>
    <row r="12134" spans="39:53" x14ac:dyDescent="0.2">
      <c r="AM12134" s="61"/>
      <c r="AN12134" s="61"/>
      <c r="AO12134" s="171"/>
      <c r="AP12134" s="61"/>
      <c r="AQ12134" s="61"/>
      <c r="AR12134" s="61"/>
      <c r="AS12134" s="61"/>
      <c r="AT12134" s="61"/>
      <c r="AU12134" s="61"/>
      <c r="AV12134" s="61"/>
      <c r="AW12134" s="61"/>
      <c r="AX12134" s="61"/>
      <c r="AY12134" s="61"/>
      <c r="AZ12134" s="61"/>
      <c r="BA12134" s="61"/>
    </row>
    <row r="12135" spans="39:53" x14ac:dyDescent="0.2">
      <c r="AM12135" s="61"/>
      <c r="AN12135" s="61"/>
      <c r="AO12135" s="171"/>
      <c r="AP12135" s="61"/>
      <c r="AQ12135" s="61"/>
      <c r="AR12135" s="61"/>
      <c r="AS12135" s="61"/>
      <c r="AT12135" s="61"/>
      <c r="AU12135" s="61"/>
      <c r="AV12135" s="61"/>
      <c r="AW12135" s="61"/>
      <c r="AX12135" s="61"/>
      <c r="AY12135" s="61"/>
      <c r="AZ12135" s="61"/>
      <c r="BA12135" s="61"/>
    </row>
    <row r="12136" spans="39:53" x14ac:dyDescent="0.2">
      <c r="AM12136" s="61"/>
      <c r="AN12136" s="61"/>
      <c r="AO12136" s="171"/>
      <c r="AP12136" s="61"/>
      <c r="AQ12136" s="61"/>
      <c r="AR12136" s="61"/>
      <c r="AS12136" s="61"/>
      <c r="AT12136" s="61"/>
      <c r="AU12136" s="61"/>
      <c r="AV12136" s="61"/>
      <c r="AW12136" s="61"/>
      <c r="AX12136" s="61"/>
      <c r="AY12136" s="61"/>
      <c r="AZ12136" s="61"/>
      <c r="BA12136" s="61"/>
    </row>
    <row r="12137" spans="39:53" x14ac:dyDescent="0.2">
      <c r="AM12137" s="61"/>
      <c r="AN12137" s="61"/>
      <c r="AO12137" s="171"/>
      <c r="AP12137" s="61"/>
      <c r="AQ12137" s="61"/>
      <c r="AR12137" s="61"/>
      <c r="AS12137" s="61"/>
      <c r="AT12137" s="61"/>
      <c r="AU12137" s="61"/>
      <c r="AV12137" s="61"/>
      <c r="AW12137" s="61"/>
      <c r="AX12137" s="61"/>
      <c r="AY12137" s="61"/>
      <c r="AZ12137" s="61"/>
      <c r="BA12137" s="61"/>
    </row>
    <row r="12138" spans="39:53" x14ac:dyDescent="0.2">
      <c r="AM12138" s="61"/>
      <c r="AN12138" s="61"/>
      <c r="AO12138" s="171"/>
      <c r="AP12138" s="61"/>
      <c r="AQ12138" s="61"/>
      <c r="AR12138" s="61"/>
      <c r="AS12138" s="61"/>
      <c r="AT12138" s="61"/>
      <c r="AU12138" s="61"/>
      <c r="AV12138" s="61"/>
      <c r="AW12138" s="61"/>
      <c r="AX12138" s="61"/>
      <c r="AY12138" s="61"/>
      <c r="AZ12138" s="61"/>
      <c r="BA12138" s="61"/>
    </row>
    <row r="12139" spans="39:53" x14ac:dyDescent="0.2">
      <c r="AM12139" s="61"/>
      <c r="AN12139" s="61"/>
      <c r="AO12139" s="171"/>
      <c r="AP12139" s="61"/>
      <c r="AQ12139" s="61"/>
      <c r="AR12139" s="61"/>
      <c r="AS12139" s="61"/>
      <c r="AT12139" s="61"/>
      <c r="AU12139" s="61"/>
      <c r="AV12139" s="61"/>
      <c r="AW12139" s="61"/>
      <c r="AX12139" s="61"/>
      <c r="AY12139" s="61"/>
      <c r="AZ12139" s="61"/>
      <c r="BA12139" s="61"/>
    </row>
    <row r="12140" spans="39:53" x14ac:dyDescent="0.2">
      <c r="AM12140" s="61"/>
      <c r="AN12140" s="61"/>
      <c r="AO12140" s="171"/>
      <c r="AP12140" s="61"/>
      <c r="AQ12140" s="61"/>
      <c r="AR12140" s="61"/>
      <c r="AS12140" s="61"/>
      <c r="AT12140" s="61"/>
      <c r="AU12140" s="61"/>
      <c r="AV12140" s="61"/>
      <c r="AW12140" s="61"/>
      <c r="AX12140" s="61"/>
      <c r="AY12140" s="61"/>
      <c r="AZ12140" s="61"/>
      <c r="BA12140" s="61"/>
    </row>
    <row r="12141" spans="39:53" x14ac:dyDescent="0.2">
      <c r="AM12141" s="61"/>
      <c r="AN12141" s="61"/>
      <c r="AO12141" s="171"/>
      <c r="AP12141" s="61"/>
      <c r="AQ12141" s="61"/>
      <c r="AR12141" s="61"/>
      <c r="AS12141" s="61"/>
      <c r="AT12141" s="61"/>
      <c r="AU12141" s="61"/>
      <c r="AV12141" s="61"/>
      <c r="AW12141" s="61"/>
      <c r="AX12141" s="61"/>
      <c r="AY12141" s="61"/>
      <c r="AZ12141" s="61"/>
      <c r="BA12141" s="61"/>
    </row>
    <row r="12142" spans="39:53" x14ac:dyDescent="0.2">
      <c r="AM12142" s="61"/>
      <c r="AN12142" s="61"/>
      <c r="AO12142" s="171"/>
      <c r="AP12142" s="61"/>
      <c r="AQ12142" s="61"/>
      <c r="AR12142" s="61"/>
      <c r="AS12142" s="61"/>
      <c r="AT12142" s="61"/>
      <c r="AU12142" s="61"/>
      <c r="AV12142" s="61"/>
      <c r="AW12142" s="61"/>
      <c r="AX12142" s="61"/>
      <c r="AY12142" s="61"/>
      <c r="AZ12142" s="61"/>
      <c r="BA12142" s="61"/>
    </row>
    <row r="12143" spans="39:53" x14ac:dyDescent="0.2">
      <c r="AM12143" s="61"/>
      <c r="AN12143" s="61"/>
      <c r="AO12143" s="171"/>
      <c r="AP12143" s="61"/>
      <c r="AQ12143" s="61"/>
      <c r="AR12143" s="61"/>
      <c r="AS12143" s="61"/>
      <c r="AT12143" s="61"/>
      <c r="AU12143" s="61"/>
      <c r="AV12143" s="61"/>
      <c r="AW12143" s="61"/>
      <c r="AX12143" s="61"/>
      <c r="AY12143" s="61"/>
      <c r="AZ12143" s="61"/>
      <c r="BA12143" s="61"/>
    </row>
    <row r="12144" spans="39:53" x14ac:dyDescent="0.2">
      <c r="AM12144" s="61"/>
      <c r="AN12144" s="61"/>
      <c r="AO12144" s="171"/>
      <c r="AP12144" s="61"/>
      <c r="AQ12144" s="61"/>
      <c r="AR12144" s="61"/>
      <c r="AS12144" s="61"/>
      <c r="AT12144" s="61"/>
      <c r="AU12144" s="61"/>
      <c r="AV12144" s="61"/>
      <c r="AW12144" s="61"/>
      <c r="AX12144" s="61"/>
      <c r="AY12144" s="61"/>
      <c r="AZ12144" s="61"/>
      <c r="BA12144" s="61"/>
    </row>
    <row r="12145" spans="39:53" x14ac:dyDescent="0.2">
      <c r="AM12145" s="61"/>
      <c r="AN12145" s="61"/>
      <c r="AO12145" s="171"/>
      <c r="AP12145" s="61"/>
      <c r="AQ12145" s="61"/>
      <c r="AR12145" s="61"/>
      <c r="AS12145" s="61"/>
      <c r="AT12145" s="61"/>
      <c r="AU12145" s="61"/>
      <c r="AV12145" s="61"/>
      <c r="AW12145" s="61"/>
      <c r="AX12145" s="61"/>
      <c r="AY12145" s="61"/>
      <c r="AZ12145" s="61"/>
      <c r="BA12145" s="61"/>
    </row>
    <row r="12146" spans="39:53" x14ac:dyDescent="0.2">
      <c r="AM12146" s="61"/>
      <c r="AN12146" s="61"/>
      <c r="AO12146" s="171"/>
      <c r="AP12146" s="61"/>
      <c r="AQ12146" s="61"/>
      <c r="AR12146" s="61"/>
      <c r="AS12146" s="61"/>
      <c r="AT12146" s="61"/>
      <c r="AU12146" s="61"/>
      <c r="AV12146" s="61"/>
      <c r="AW12146" s="61"/>
      <c r="AX12146" s="61"/>
      <c r="AY12146" s="61"/>
      <c r="AZ12146" s="61"/>
      <c r="BA12146" s="61"/>
    </row>
    <row r="12147" spans="39:53" x14ac:dyDescent="0.2">
      <c r="AM12147" s="61"/>
      <c r="AN12147" s="61"/>
      <c r="AO12147" s="171"/>
      <c r="AP12147" s="61"/>
      <c r="AQ12147" s="61"/>
      <c r="AR12147" s="61"/>
      <c r="AS12147" s="61"/>
      <c r="AT12147" s="61"/>
      <c r="AU12147" s="61"/>
      <c r="AV12147" s="61"/>
      <c r="AW12147" s="61"/>
      <c r="AX12147" s="61"/>
      <c r="AY12147" s="61"/>
      <c r="AZ12147" s="61"/>
      <c r="BA12147" s="61"/>
    </row>
    <row r="12148" spans="39:53" x14ac:dyDescent="0.2">
      <c r="AM12148" s="61"/>
      <c r="AN12148" s="61"/>
      <c r="AO12148" s="171"/>
      <c r="AP12148" s="61"/>
      <c r="AQ12148" s="61"/>
      <c r="AR12148" s="61"/>
      <c r="AS12148" s="61"/>
      <c r="AT12148" s="61"/>
      <c r="AU12148" s="61"/>
      <c r="AV12148" s="61"/>
      <c r="AW12148" s="61"/>
      <c r="AX12148" s="61"/>
      <c r="AY12148" s="61"/>
      <c r="AZ12148" s="61"/>
      <c r="BA12148" s="61"/>
    </row>
    <row r="12149" spans="39:53" x14ac:dyDescent="0.2">
      <c r="AM12149" s="61"/>
      <c r="AN12149" s="61"/>
      <c r="AO12149" s="171"/>
      <c r="AP12149" s="61"/>
      <c r="AQ12149" s="61"/>
      <c r="AR12149" s="61"/>
      <c r="AS12149" s="61"/>
      <c r="AT12149" s="61"/>
      <c r="AU12149" s="61"/>
      <c r="AV12149" s="61"/>
      <c r="AW12149" s="61"/>
      <c r="AX12149" s="61"/>
      <c r="AY12149" s="61"/>
      <c r="AZ12149" s="61"/>
      <c r="BA12149" s="61"/>
    </row>
    <row r="12150" spans="39:53" x14ac:dyDescent="0.2">
      <c r="AM12150" s="61"/>
      <c r="AN12150" s="61"/>
      <c r="AO12150" s="171"/>
      <c r="AP12150" s="61"/>
      <c r="AQ12150" s="61"/>
      <c r="AR12150" s="61"/>
      <c r="AS12150" s="61"/>
      <c r="AT12150" s="61"/>
      <c r="AU12150" s="61"/>
      <c r="AV12150" s="61"/>
      <c r="AW12150" s="61"/>
      <c r="AX12150" s="61"/>
      <c r="AY12150" s="61"/>
      <c r="AZ12150" s="61"/>
      <c r="BA12150" s="61"/>
    </row>
    <row r="12151" spans="39:53" x14ac:dyDescent="0.2">
      <c r="AM12151" s="61"/>
      <c r="AN12151" s="61"/>
      <c r="AO12151" s="171"/>
      <c r="AP12151" s="61"/>
      <c r="AQ12151" s="61"/>
      <c r="AR12151" s="61"/>
      <c r="AS12151" s="61"/>
      <c r="AT12151" s="61"/>
      <c r="AU12151" s="61"/>
      <c r="AV12151" s="61"/>
      <c r="AW12151" s="61"/>
      <c r="AX12151" s="61"/>
      <c r="AY12151" s="61"/>
      <c r="AZ12151" s="61"/>
      <c r="BA12151" s="61"/>
    </row>
    <row r="12152" spans="39:53" x14ac:dyDescent="0.2">
      <c r="AM12152" s="61"/>
      <c r="AN12152" s="61"/>
      <c r="AO12152" s="171"/>
      <c r="AP12152" s="61"/>
      <c r="AQ12152" s="61"/>
      <c r="AR12152" s="61"/>
      <c r="AS12152" s="61"/>
      <c r="AT12152" s="61"/>
      <c r="AU12152" s="61"/>
      <c r="AV12152" s="61"/>
      <c r="AW12152" s="61"/>
      <c r="AX12152" s="61"/>
      <c r="AY12152" s="61"/>
      <c r="AZ12152" s="61"/>
      <c r="BA12152" s="61"/>
    </row>
    <row r="12153" spans="39:53" x14ac:dyDescent="0.2">
      <c r="AM12153" s="61"/>
      <c r="AN12153" s="61"/>
      <c r="AO12153" s="171"/>
      <c r="AP12153" s="61"/>
      <c r="AQ12153" s="61"/>
      <c r="AR12153" s="61"/>
      <c r="AS12153" s="61"/>
      <c r="AT12153" s="61"/>
      <c r="AU12153" s="61"/>
      <c r="AV12153" s="61"/>
      <c r="AW12153" s="61"/>
      <c r="AX12153" s="61"/>
      <c r="AY12153" s="61"/>
      <c r="AZ12153" s="61"/>
      <c r="BA12153" s="61"/>
    </row>
    <row r="12154" spans="39:53" x14ac:dyDescent="0.2">
      <c r="AM12154" s="61"/>
      <c r="AN12154" s="61"/>
      <c r="AO12154" s="171"/>
      <c r="AP12154" s="61"/>
      <c r="AQ12154" s="61"/>
      <c r="AR12154" s="61"/>
      <c r="AS12154" s="61"/>
      <c r="AT12154" s="61"/>
      <c r="AU12154" s="61"/>
      <c r="AV12154" s="61"/>
      <c r="AW12154" s="61"/>
      <c r="AX12154" s="61"/>
      <c r="AY12154" s="61"/>
      <c r="AZ12154" s="61"/>
      <c r="BA12154" s="61"/>
    </row>
    <row r="12155" spans="39:53" x14ac:dyDescent="0.2">
      <c r="AM12155" s="61"/>
      <c r="AN12155" s="61"/>
      <c r="AO12155" s="171"/>
      <c r="AP12155" s="61"/>
      <c r="AQ12155" s="61"/>
      <c r="AR12155" s="61"/>
      <c r="AS12155" s="61"/>
      <c r="AT12155" s="61"/>
      <c r="AU12155" s="61"/>
      <c r="AV12155" s="61"/>
      <c r="AW12155" s="61"/>
      <c r="AX12155" s="61"/>
      <c r="AY12155" s="61"/>
      <c r="AZ12155" s="61"/>
      <c r="BA12155" s="61"/>
    </row>
    <row r="12156" spans="39:53" x14ac:dyDescent="0.2">
      <c r="AM12156" s="61"/>
      <c r="AN12156" s="61"/>
      <c r="AO12156" s="171"/>
      <c r="AP12156" s="61"/>
      <c r="AQ12156" s="61"/>
      <c r="AR12156" s="61"/>
      <c r="AS12156" s="61"/>
      <c r="AT12156" s="61"/>
      <c r="AU12156" s="61"/>
      <c r="AV12156" s="61"/>
      <c r="AW12156" s="61"/>
      <c r="AX12156" s="61"/>
      <c r="AY12156" s="61"/>
      <c r="AZ12156" s="61"/>
      <c r="BA12156" s="61"/>
    </row>
    <row r="12157" spans="39:53" x14ac:dyDescent="0.2">
      <c r="AM12157" s="61"/>
      <c r="AN12157" s="61"/>
      <c r="AO12157" s="171"/>
      <c r="AP12157" s="61"/>
      <c r="AQ12157" s="61"/>
      <c r="AR12157" s="61"/>
      <c r="AS12157" s="61"/>
      <c r="AT12157" s="61"/>
      <c r="AU12157" s="61"/>
      <c r="AV12157" s="61"/>
      <c r="AW12157" s="61"/>
      <c r="AX12157" s="61"/>
      <c r="AY12157" s="61"/>
      <c r="AZ12157" s="61"/>
      <c r="BA12157" s="61"/>
    </row>
    <row r="12158" spans="39:53" x14ac:dyDescent="0.2">
      <c r="AM12158" s="61"/>
      <c r="AN12158" s="61"/>
      <c r="AO12158" s="171"/>
      <c r="AP12158" s="61"/>
      <c r="AQ12158" s="61"/>
      <c r="AR12158" s="61"/>
      <c r="AS12158" s="61"/>
      <c r="AT12158" s="61"/>
      <c r="AU12158" s="61"/>
      <c r="AV12158" s="61"/>
      <c r="AW12158" s="61"/>
      <c r="AX12158" s="61"/>
      <c r="AY12158" s="61"/>
      <c r="AZ12158" s="61"/>
      <c r="BA12158" s="61"/>
    </row>
    <row r="12159" spans="39:53" x14ac:dyDescent="0.2">
      <c r="AM12159" s="61"/>
      <c r="AN12159" s="61"/>
      <c r="AO12159" s="171"/>
      <c r="AP12159" s="61"/>
      <c r="AQ12159" s="61"/>
      <c r="AR12159" s="61"/>
      <c r="AS12159" s="61"/>
      <c r="AT12159" s="61"/>
      <c r="AU12159" s="61"/>
      <c r="AV12159" s="61"/>
      <c r="AW12159" s="61"/>
      <c r="AX12159" s="61"/>
      <c r="AY12159" s="61"/>
      <c r="AZ12159" s="61"/>
      <c r="BA12159" s="61"/>
    </row>
    <row r="12160" spans="39:53" x14ac:dyDescent="0.2">
      <c r="AM12160" s="61"/>
      <c r="AN12160" s="61"/>
      <c r="AO12160" s="171"/>
      <c r="AP12160" s="61"/>
      <c r="AQ12160" s="61"/>
      <c r="AR12160" s="61"/>
      <c r="AS12160" s="61"/>
      <c r="AT12160" s="61"/>
      <c r="AU12160" s="61"/>
      <c r="AV12160" s="61"/>
      <c r="AW12160" s="61"/>
      <c r="AX12160" s="61"/>
      <c r="AY12160" s="61"/>
      <c r="AZ12160" s="61"/>
      <c r="BA12160" s="61"/>
    </row>
    <row r="12161" spans="39:53" x14ac:dyDescent="0.2">
      <c r="AM12161" s="61"/>
      <c r="AN12161" s="61"/>
      <c r="AO12161" s="171"/>
      <c r="AP12161" s="61"/>
      <c r="AQ12161" s="61"/>
      <c r="AR12161" s="61"/>
      <c r="AS12161" s="61"/>
      <c r="AT12161" s="61"/>
      <c r="AU12161" s="61"/>
      <c r="AV12161" s="61"/>
      <c r="AW12161" s="61"/>
      <c r="AX12161" s="61"/>
      <c r="AY12161" s="61"/>
      <c r="AZ12161" s="61"/>
      <c r="BA12161" s="61"/>
    </row>
    <row r="12162" spans="39:53" x14ac:dyDescent="0.2">
      <c r="AM12162" s="61"/>
      <c r="AN12162" s="61"/>
      <c r="AO12162" s="171"/>
      <c r="AP12162" s="61"/>
      <c r="AQ12162" s="61"/>
      <c r="AR12162" s="61"/>
      <c r="AS12162" s="61"/>
      <c r="AT12162" s="61"/>
      <c r="AU12162" s="61"/>
      <c r="AV12162" s="61"/>
      <c r="AW12162" s="61"/>
      <c r="AX12162" s="61"/>
      <c r="AY12162" s="61"/>
      <c r="AZ12162" s="61"/>
      <c r="BA12162" s="61"/>
    </row>
    <row r="12163" spans="39:53" x14ac:dyDescent="0.2">
      <c r="AM12163" s="61"/>
      <c r="AN12163" s="61"/>
      <c r="AO12163" s="171"/>
      <c r="AP12163" s="61"/>
      <c r="AQ12163" s="61"/>
      <c r="AR12163" s="61"/>
      <c r="AS12163" s="61"/>
      <c r="AT12163" s="61"/>
      <c r="AU12163" s="61"/>
      <c r="AV12163" s="61"/>
      <c r="AW12163" s="61"/>
      <c r="AX12163" s="61"/>
      <c r="AY12163" s="61"/>
      <c r="AZ12163" s="61"/>
      <c r="BA12163" s="61"/>
    </row>
    <row r="12164" spans="39:53" x14ac:dyDescent="0.2">
      <c r="AM12164" s="61"/>
      <c r="AN12164" s="61"/>
      <c r="AO12164" s="171"/>
      <c r="AP12164" s="61"/>
      <c r="AQ12164" s="61"/>
      <c r="AR12164" s="61"/>
      <c r="AS12164" s="61"/>
      <c r="AT12164" s="61"/>
      <c r="AU12164" s="61"/>
      <c r="AV12164" s="61"/>
      <c r="AW12164" s="61"/>
      <c r="AX12164" s="61"/>
      <c r="AY12164" s="61"/>
      <c r="AZ12164" s="61"/>
      <c r="BA12164" s="61"/>
    </row>
    <row r="12165" spans="39:53" x14ac:dyDescent="0.2">
      <c r="AM12165" s="61"/>
      <c r="AN12165" s="61"/>
      <c r="AO12165" s="171"/>
      <c r="AP12165" s="61"/>
      <c r="AQ12165" s="61"/>
      <c r="AR12165" s="61"/>
      <c r="AS12165" s="61"/>
      <c r="AT12165" s="61"/>
      <c r="AU12165" s="61"/>
      <c r="AV12165" s="61"/>
      <c r="AW12165" s="61"/>
      <c r="AX12165" s="61"/>
      <c r="AY12165" s="61"/>
      <c r="AZ12165" s="61"/>
      <c r="BA12165" s="61"/>
    </row>
    <row r="12166" spans="39:53" x14ac:dyDescent="0.2">
      <c r="AM12166" s="61"/>
      <c r="AN12166" s="61"/>
      <c r="AO12166" s="171"/>
      <c r="AP12166" s="61"/>
      <c r="AQ12166" s="61"/>
      <c r="AR12166" s="61"/>
      <c r="AS12166" s="61"/>
      <c r="AT12166" s="61"/>
      <c r="AU12166" s="61"/>
      <c r="AV12166" s="61"/>
      <c r="AW12166" s="61"/>
      <c r="AX12166" s="61"/>
      <c r="AY12166" s="61"/>
      <c r="AZ12166" s="61"/>
      <c r="BA12166" s="61"/>
    </row>
    <row r="12167" spans="39:53" x14ac:dyDescent="0.2">
      <c r="AM12167" s="61"/>
      <c r="AN12167" s="61"/>
      <c r="AO12167" s="171"/>
      <c r="AP12167" s="61"/>
      <c r="AQ12167" s="61"/>
      <c r="AR12167" s="61"/>
      <c r="AS12167" s="61"/>
      <c r="AT12167" s="61"/>
      <c r="AU12167" s="61"/>
      <c r="AV12167" s="61"/>
      <c r="AW12167" s="61"/>
      <c r="AX12167" s="61"/>
      <c r="AY12167" s="61"/>
      <c r="AZ12167" s="61"/>
      <c r="BA12167" s="61"/>
    </row>
    <row r="12168" spans="39:53" x14ac:dyDescent="0.2">
      <c r="AM12168" s="61"/>
      <c r="AN12168" s="61"/>
      <c r="AO12168" s="171"/>
      <c r="AP12168" s="61"/>
      <c r="AQ12168" s="61"/>
      <c r="AR12168" s="61"/>
      <c r="AS12168" s="61"/>
      <c r="AT12168" s="61"/>
      <c r="AU12168" s="61"/>
      <c r="AV12168" s="61"/>
      <c r="AW12168" s="61"/>
      <c r="AX12168" s="61"/>
      <c r="AY12168" s="61"/>
      <c r="AZ12168" s="61"/>
      <c r="BA12168" s="61"/>
    </row>
    <row r="12169" spans="39:53" x14ac:dyDescent="0.2">
      <c r="AM12169" s="61"/>
      <c r="AN12169" s="61"/>
      <c r="AO12169" s="171"/>
      <c r="AP12169" s="61"/>
      <c r="AQ12169" s="61"/>
      <c r="AR12169" s="61"/>
      <c r="AS12169" s="61"/>
      <c r="AT12169" s="61"/>
      <c r="AU12169" s="61"/>
      <c r="AV12169" s="61"/>
      <c r="AW12169" s="61"/>
      <c r="AX12169" s="61"/>
      <c r="AY12169" s="61"/>
      <c r="AZ12169" s="61"/>
      <c r="BA12169" s="61"/>
    </row>
    <row r="12170" spans="39:53" x14ac:dyDescent="0.2">
      <c r="AM12170" s="61"/>
      <c r="AN12170" s="61"/>
      <c r="AO12170" s="171"/>
      <c r="AP12170" s="61"/>
      <c r="AQ12170" s="61"/>
      <c r="AR12170" s="61"/>
      <c r="AS12170" s="61"/>
      <c r="AT12170" s="61"/>
      <c r="AU12170" s="61"/>
      <c r="AV12170" s="61"/>
      <c r="AW12170" s="61"/>
      <c r="AX12170" s="61"/>
      <c r="AY12170" s="61"/>
      <c r="AZ12170" s="61"/>
      <c r="BA12170" s="61"/>
    </row>
    <row r="12171" spans="39:53" x14ac:dyDescent="0.2">
      <c r="AM12171" s="61"/>
      <c r="AN12171" s="61"/>
      <c r="AO12171" s="171"/>
      <c r="AP12171" s="61"/>
      <c r="AQ12171" s="61"/>
      <c r="AR12171" s="61"/>
      <c r="AS12171" s="61"/>
      <c r="AT12171" s="61"/>
      <c r="AU12171" s="61"/>
      <c r="AV12171" s="61"/>
      <c r="AW12171" s="61"/>
      <c r="AX12171" s="61"/>
      <c r="AY12171" s="61"/>
      <c r="AZ12171" s="61"/>
      <c r="BA12171" s="61"/>
    </row>
    <row r="12172" spans="39:53" x14ac:dyDescent="0.2">
      <c r="AM12172" s="61"/>
      <c r="AN12172" s="61"/>
      <c r="AO12172" s="171"/>
      <c r="AP12172" s="61"/>
      <c r="AQ12172" s="61"/>
      <c r="AR12172" s="61"/>
      <c r="AS12172" s="61"/>
      <c r="AT12172" s="61"/>
      <c r="AU12172" s="61"/>
      <c r="AV12172" s="61"/>
      <c r="AW12172" s="61"/>
      <c r="AX12172" s="61"/>
      <c r="AY12172" s="61"/>
      <c r="AZ12172" s="61"/>
      <c r="BA12172" s="61"/>
    </row>
    <row r="12173" spans="39:53" x14ac:dyDescent="0.2">
      <c r="AM12173" s="61"/>
      <c r="AN12173" s="61"/>
      <c r="AO12173" s="171"/>
      <c r="AP12173" s="61"/>
      <c r="AQ12173" s="61"/>
      <c r="AR12173" s="61"/>
      <c r="AS12173" s="61"/>
      <c r="AT12173" s="61"/>
      <c r="AU12173" s="61"/>
      <c r="AV12173" s="61"/>
      <c r="AW12173" s="61"/>
      <c r="AX12173" s="61"/>
      <c r="AY12173" s="61"/>
      <c r="AZ12173" s="61"/>
      <c r="BA12173" s="61"/>
    </row>
    <row r="12174" spans="39:53" x14ac:dyDescent="0.2">
      <c r="AM12174" s="61"/>
      <c r="AN12174" s="61"/>
      <c r="AO12174" s="171"/>
      <c r="AP12174" s="61"/>
      <c r="AQ12174" s="61"/>
      <c r="AR12174" s="61"/>
      <c r="AS12174" s="61"/>
      <c r="AT12174" s="61"/>
      <c r="AU12174" s="61"/>
      <c r="AV12174" s="61"/>
      <c r="AW12174" s="61"/>
      <c r="AX12174" s="61"/>
      <c r="AY12174" s="61"/>
      <c r="AZ12174" s="61"/>
      <c r="BA12174" s="61"/>
    </row>
    <row r="12175" spans="39:53" x14ac:dyDescent="0.2">
      <c r="AM12175" s="61"/>
      <c r="AN12175" s="61"/>
      <c r="AO12175" s="171"/>
      <c r="AP12175" s="61"/>
      <c r="AQ12175" s="61"/>
      <c r="AR12175" s="61"/>
      <c r="AS12175" s="61"/>
      <c r="AT12175" s="61"/>
      <c r="AU12175" s="61"/>
      <c r="AV12175" s="61"/>
      <c r="AW12175" s="61"/>
      <c r="AX12175" s="61"/>
      <c r="AY12175" s="61"/>
      <c r="AZ12175" s="61"/>
      <c r="BA12175" s="61"/>
    </row>
    <row r="12176" spans="39:53" x14ac:dyDescent="0.2">
      <c r="AM12176" s="61"/>
      <c r="AN12176" s="61"/>
      <c r="AO12176" s="171"/>
      <c r="AP12176" s="61"/>
      <c r="AQ12176" s="61"/>
      <c r="AR12176" s="61"/>
      <c r="AS12176" s="61"/>
      <c r="AT12176" s="61"/>
      <c r="AU12176" s="61"/>
      <c r="AV12176" s="61"/>
      <c r="AW12176" s="61"/>
      <c r="AX12176" s="61"/>
      <c r="AY12176" s="61"/>
      <c r="AZ12176" s="61"/>
      <c r="BA12176" s="61"/>
    </row>
    <row r="12177" spans="39:53" x14ac:dyDescent="0.2">
      <c r="AM12177" s="61"/>
      <c r="AN12177" s="61"/>
      <c r="AO12177" s="171"/>
      <c r="AP12177" s="61"/>
      <c r="AQ12177" s="61"/>
      <c r="AR12177" s="61"/>
      <c r="AS12177" s="61"/>
      <c r="AT12177" s="61"/>
      <c r="AU12177" s="61"/>
      <c r="AV12177" s="61"/>
      <c r="AW12177" s="61"/>
      <c r="AX12177" s="61"/>
      <c r="AY12177" s="61"/>
      <c r="AZ12177" s="61"/>
      <c r="BA12177" s="61"/>
    </row>
    <row r="12178" spans="39:53" x14ac:dyDescent="0.2">
      <c r="AM12178" s="61"/>
      <c r="AN12178" s="61"/>
      <c r="AO12178" s="171"/>
      <c r="AP12178" s="61"/>
      <c r="AQ12178" s="61"/>
      <c r="AR12178" s="61"/>
      <c r="AS12178" s="61"/>
      <c r="AT12178" s="61"/>
      <c r="AU12178" s="61"/>
      <c r="AV12178" s="61"/>
      <c r="AW12178" s="61"/>
      <c r="AX12178" s="61"/>
      <c r="AY12178" s="61"/>
      <c r="AZ12178" s="61"/>
      <c r="BA12178" s="61"/>
    </row>
    <row r="12179" spans="39:53" x14ac:dyDescent="0.2">
      <c r="AM12179" s="61"/>
      <c r="AN12179" s="61"/>
      <c r="AO12179" s="171"/>
      <c r="AP12179" s="61"/>
      <c r="AQ12179" s="61"/>
      <c r="AR12179" s="61"/>
      <c r="AS12179" s="61"/>
      <c r="AT12179" s="61"/>
      <c r="AU12179" s="61"/>
      <c r="AV12179" s="61"/>
      <c r="AW12179" s="61"/>
      <c r="AX12179" s="61"/>
      <c r="AY12179" s="61"/>
      <c r="AZ12179" s="61"/>
      <c r="BA12179" s="61"/>
    </row>
    <row r="12180" spans="39:53" x14ac:dyDescent="0.2">
      <c r="AM12180" s="61"/>
      <c r="AN12180" s="61"/>
      <c r="AO12180" s="171"/>
      <c r="AP12180" s="61"/>
      <c r="AQ12180" s="61"/>
      <c r="AR12180" s="61"/>
      <c r="AS12180" s="61"/>
      <c r="AT12180" s="61"/>
      <c r="AU12180" s="61"/>
      <c r="AV12180" s="61"/>
      <c r="AW12180" s="61"/>
      <c r="AX12180" s="61"/>
      <c r="AY12180" s="61"/>
      <c r="AZ12180" s="61"/>
      <c r="BA12180" s="61"/>
    </row>
    <row r="12181" spans="39:53" x14ac:dyDescent="0.2">
      <c r="AM12181" s="61"/>
      <c r="AN12181" s="61"/>
      <c r="AO12181" s="171"/>
      <c r="AP12181" s="61"/>
      <c r="AQ12181" s="61"/>
      <c r="AR12181" s="61"/>
      <c r="AS12181" s="61"/>
      <c r="AT12181" s="61"/>
      <c r="AU12181" s="61"/>
      <c r="AV12181" s="61"/>
      <c r="AW12181" s="61"/>
      <c r="AX12181" s="61"/>
      <c r="AY12181" s="61"/>
      <c r="AZ12181" s="61"/>
      <c r="BA12181" s="61"/>
    </row>
    <row r="12182" spans="39:53" x14ac:dyDescent="0.2">
      <c r="AM12182" s="61"/>
      <c r="AN12182" s="61"/>
      <c r="AO12182" s="171"/>
      <c r="AP12182" s="61"/>
      <c r="AQ12182" s="61"/>
      <c r="AR12182" s="61"/>
      <c r="AS12182" s="61"/>
      <c r="AT12182" s="61"/>
      <c r="AU12182" s="61"/>
      <c r="AV12182" s="61"/>
      <c r="AW12182" s="61"/>
      <c r="AX12182" s="61"/>
      <c r="AY12182" s="61"/>
      <c r="AZ12182" s="61"/>
      <c r="BA12182" s="61"/>
    </row>
    <row r="12183" spans="39:53" x14ac:dyDescent="0.2">
      <c r="AM12183" s="61"/>
      <c r="AN12183" s="61"/>
      <c r="AO12183" s="171"/>
      <c r="AP12183" s="61"/>
      <c r="AQ12183" s="61"/>
      <c r="AR12183" s="61"/>
      <c r="AS12183" s="61"/>
      <c r="AT12183" s="61"/>
      <c r="AU12183" s="61"/>
      <c r="AV12183" s="61"/>
      <c r="AW12183" s="61"/>
      <c r="AX12183" s="61"/>
      <c r="AY12183" s="61"/>
      <c r="AZ12183" s="61"/>
      <c r="BA12183" s="61"/>
    </row>
    <row r="12184" spans="39:53" x14ac:dyDescent="0.2">
      <c r="AM12184" s="61"/>
      <c r="AN12184" s="61"/>
      <c r="AO12184" s="171"/>
      <c r="AP12184" s="61"/>
      <c r="AQ12184" s="61"/>
      <c r="AR12184" s="61"/>
      <c r="AS12184" s="61"/>
      <c r="AT12184" s="61"/>
      <c r="AU12184" s="61"/>
      <c r="AV12184" s="61"/>
      <c r="AW12184" s="61"/>
      <c r="AX12184" s="61"/>
      <c r="AY12184" s="61"/>
      <c r="AZ12184" s="61"/>
      <c r="BA12184" s="61"/>
    </row>
    <row r="12185" spans="39:53" x14ac:dyDescent="0.2">
      <c r="AM12185" s="61"/>
      <c r="AN12185" s="61"/>
      <c r="AO12185" s="171"/>
      <c r="AP12185" s="61"/>
      <c r="AQ12185" s="61"/>
      <c r="AR12185" s="61"/>
      <c r="AS12185" s="61"/>
      <c r="AT12185" s="61"/>
      <c r="AU12185" s="61"/>
      <c r="AV12185" s="61"/>
      <c r="AW12185" s="61"/>
      <c r="AX12185" s="61"/>
      <c r="AY12185" s="61"/>
      <c r="AZ12185" s="61"/>
      <c r="BA12185" s="61"/>
    </row>
    <row r="12186" spans="39:53" x14ac:dyDescent="0.2">
      <c r="AM12186" s="61"/>
      <c r="AN12186" s="61"/>
      <c r="AO12186" s="171"/>
      <c r="AP12186" s="61"/>
      <c r="AQ12186" s="61"/>
      <c r="AR12186" s="61"/>
      <c r="AS12186" s="61"/>
      <c r="AT12186" s="61"/>
      <c r="AU12186" s="61"/>
      <c r="AV12186" s="61"/>
      <c r="AW12186" s="61"/>
      <c r="AX12186" s="61"/>
      <c r="AY12186" s="61"/>
      <c r="AZ12186" s="61"/>
      <c r="BA12186" s="61"/>
    </row>
    <row r="12187" spans="39:53" x14ac:dyDescent="0.2">
      <c r="AM12187" s="61"/>
      <c r="AN12187" s="61"/>
      <c r="AO12187" s="171"/>
      <c r="AP12187" s="61"/>
      <c r="AQ12187" s="61"/>
      <c r="AR12187" s="61"/>
      <c r="AS12187" s="61"/>
      <c r="AT12187" s="61"/>
      <c r="AU12187" s="61"/>
      <c r="AV12187" s="61"/>
      <c r="AW12187" s="61"/>
      <c r="AX12187" s="61"/>
      <c r="AY12187" s="61"/>
      <c r="AZ12187" s="61"/>
      <c r="BA12187" s="61"/>
    </row>
    <row r="12188" spans="39:53" x14ac:dyDescent="0.2">
      <c r="AM12188" s="61"/>
      <c r="AN12188" s="61"/>
      <c r="AO12188" s="171"/>
      <c r="AP12188" s="61"/>
      <c r="AQ12188" s="61"/>
      <c r="AR12188" s="61"/>
      <c r="AS12188" s="61"/>
      <c r="AT12188" s="61"/>
      <c r="AU12188" s="61"/>
      <c r="AV12188" s="61"/>
      <c r="AW12188" s="61"/>
      <c r="AX12188" s="61"/>
      <c r="AY12188" s="61"/>
      <c r="AZ12188" s="61"/>
      <c r="BA12188" s="61"/>
    </row>
    <row r="12189" spans="39:53" x14ac:dyDescent="0.2">
      <c r="AM12189" s="61"/>
      <c r="AN12189" s="61"/>
      <c r="AO12189" s="171"/>
      <c r="AP12189" s="61"/>
      <c r="AQ12189" s="61"/>
      <c r="AR12189" s="61"/>
      <c r="AS12189" s="61"/>
      <c r="AT12189" s="61"/>
      <c r="AU12189" s="61"/>
      <c r="AV12189" s="61"/>
      <c r="AW12189" s="61"/>
      <c r="AX12189" s="61"/>
      <c r="AY12189" s="61"/>
      <c r="AZ12189" s="61"/>
      <c r="BA12189" s="61"/>
    </row>
    <row r="12190" spans="39:53" x14ac:dyDescent="0.2">
      <c r="AM12190" s="61"/>
      <c r="AN12190" s="61"/>
      <c r="AO12190" s="171"/>
      <c r="AP12190" s="61"/>
      <c r="AQ12190" s="61"/>
      <c r="AR12190" s="61"/>
      <c r="AS12190" s="61"/>
      <c r="AT12190" s="61"/>
      <c r="AU12190" s="61"/>
      <c r="AV12190" s="61"/>
      <c r="AW12190" s="61"/>
      <c r="AX12190" s="61"/>
      <c r="AY12190" s="61"/>
      <c r="AZ12190" s="61"/>
      <c r="BA12190" s="61"/>
    </row>
    <row r="12191" spans="39:53" x14ac:dyDescent="0.2">
      <c r="AM12191" s="61"/>
      <c r="AN12191" s="61"/>
      <c r="AO12191" s="171"/>
      <c r="AP12191" s="61"/>
      <c r="AQ12191" s="61"/>
      <c r="AR12191" s="61"/>
      <c r="AS12191" s="61"/>
      <c r="AT12191" s="61"/>
      <c r="AU12191" s="61"/>
      <c r="AV12191" s="61"/>
      <c r="AW12191" s="61"/>
      <c r="AX12191" s="61"/>
      <c r="AY12191" s="61"/>
      <c r="AZ12191" s="61"/>
      <c r="BA12191" s="61"/>
    </row>
    <row r="12192" spans="39:53" x14ac:dyDescent="0.2">
      <c r="AM12192" s="61"/>
      <c r="AN12192" s="61"/>
      <c r="AO12192" s="171"/>
      <c r="AP12192" s="61"/>
      <c r="AQ12192" s="61"/>
      <c r="AR12192" s="61"/>
      <c r="AS12192" s="61"/>
      <c r="AT12192" s="61"/>
      <c r="AU12192" s="61"/>
      <c r="AV12192" s="61"/>
      <c r="AW12192" s="61"/>
      <c r="AX12192" s="61"/>
      <c r="AY12192" s="61"/>
      <c r="AZ12192" s="61"/>
      <c r="BA12192" s="61"/>
    </row>
    <row r="12193" spans="39:53" x14ac:dyDescent="0.2">
      <c r="AM12193" s="61"/>
      <c r="AN12193" s="61"/>
      <c r="AO12193" s="171"/>
      <c r="AP12193" s="61"/>
      <c r="AQ12193" s="61"/>
      <c r="AR12193" s="61"/>
      <c r="AS12193" s="61"/>
      <c r="AT12193" s="61"/>
      <c r="AU12193" s="61"/>
      <c r="AV12193" s="61"/>
      <c r="AW12193" s="61"/>
      <c r="AX12193" s="61"/>
      <c r="AY12193" s="61"/>
      <c r="AZ12193" s="61"/>
      <c r="BA12193" s="61"/>
    </row>
    <row r="12194" spans="39:53" x14ac:dyDescent="0.2">
      <c r="AM12194" s="61"/>
      <c r="AN12194" s="61"/>
      <c r="AO12194" s="171"/>
      <c r="AP12194" s="61"/>
      <c r="AQ12194" s="61"/>
      <c r="AR12194" s="61"/>
      <c r="AS12194" s="61"/>
      <c r="AT12194" s="61"/>
      <c r="AU12194" s="61"/>
      <c r="AV12194" s="61"/>
      <c r="AW12194" s="61"/>
      <c r="AX12194" s="61"/>
      <c r="AY12194" s="61"/>
      <c r="AZ12194" s="61"/>
      <c r="BA12194" s="61"/>
    </row>
    <row r="12195" spans="39:53" x14ac:dyDescent="0.2">
      <c r="AM12195" s="61"/>
      <c r="AN12195" s="61"/>
      <c r="AO12195" s="171"/>
      <c r="AP12195" s="61"/>
      <c r="AQ12195" s="61"/>
      <c r="AR12195" s="61"/>
      <c r="AS12195" s="61"/>
      <c r="AT12195" s="61"/>
      <c r="AU12195" s="61"/>
      <c r="AV12195" s="61"/>
      <c r="AW12195" s="61"/>
      <c r="AX12195" s="61"/>
      <c r="AY12195" s="61"/>
      <c r="AZ12195" s="61"/>
      <c r="BA12195" s="61"/>
    </row>
    <row r="12196" spans="39:53" x14ac:dyDescent="0.2">
      <c r="AM12196" s="61"/>
      <c r="AN12196" s="61"/>
      <c r="AO12196" s="171"/>
      <c r="AP12196" s="61"/>
      <c r="AQ12196" s="61"/>
      <c r="AR12196" s="61"/>
      <c r="AS12196" s="61"/>
      <c r="AT12196" s="61"/>
      <c r="AU12196" s="61"/>
      <c r="AV12196" s="61"/>
      <c r="AW12196" s="61"/>
      <c r="AX12196" s="61"/>
      <c r="AY12196" s="61"/>
      <c r="AZ12196" s="61"/>
      <c r="BA12196" s="61"/>
    </row>
    <row r="12197" spans="39:53" x14ac:dyDescent="0.2">
      <c r="AM12197" s="61"/>
      <c r="AN12197" s="61"/>
      <c r="AO12197" s="171"/>
      <c r="AP12197" s="61"/>
      <c r="AQ12197" s="61"/>
      <c r="AR12197" s="61"/>
      <c r="AS12197" s="61"/>
      <c r="AT12197" s="61"/>
      <c r="AU12197" s="61"/>
      <c r="AV12197" s="61"/>
      <c r="AW12197" s="61"/>
      <c r="AX12197" s="61"/>
      <c r="AY12197" s="61"/>
      <c r="AZ12197" s="61"/>
      <c r="BA12197" s="61"/>
    </row>
    <row r="12198" spans="39:53" x14ac:dyDescent="0.2">
      <c r="AM12198" s="61"/>
      <c r="AN12198" s="61"/>
      <c r="AO12198" s="171"/>
      <c r="AP12198" s="61"/>
      <c r="AQ12198" s="61"/>
      <c r="AR12198" s="61"/>
      <c r="AS12198" s="61"/>
      <c r="AT12198" s="61"/>
      <c r="AU12198" s="61"/>
      <c r="AV12198" s="61"/>
      <c r="AW12198" s="61"/>
      <c r="AX12198" s="61"/>
      <c r="AY12198" s="61"/>
      <c r="AZ12198" s="61"/>
      <c r="BA12198" s="61"/>
    </row>
    <row r="12199" spans="39:53" x14ac:dyDescent="0.2">
      <c r="AM12199" s="61"/>
      <c r="AN12199" s="61"/>
      <c r="AO12199" s="171"/>
      <c r="AP12199" s="61"/>
      <c r="AQ12199" s="61"/>
      <c r="AR12199" s="61"/>
      <c r="AS12199" s="61"/>
      <c r="AT12199" s="61"/>
      <c r="AU12199" s="61"/>
      <c r="AV12199" s="61"/>
      <c r="AW12199" s="61"/>
      <c r="AX12199" s="61"/>
      <c r="AY12199" s="61"/>
      <c r="AZ12199" s="61"/>
      <c r="BA12199" s="61"/>
    </row>
    <row r="12200" spans="39:53" x14ac:dyDescent="0.2">
      <c r="AM12200" s="61"/>
      <c r="AN12200" s="61"/>
      <c r="AO12200" s="171"/>
      <c r="AP12200" s="61"/>
      <c r="AQ12200" s="61"/>
      <c r="AR12200" s="61"/>
      <c r="AS12200" s="61"/>
      <c r="AT12200" s="61"/>
      <c r="AU12200" s="61"/>
      <c r="AV12200" s="61"/>
      <c r="AW12200" s="61"/>
      <c r="AX12200" s="61"/>
      <c r="AY12200" s="61"/>
      <c r="AZ12200" s="61"/>
      <c r="BA12200" s="61"/>
    </row>
    <row r="12201" spans="39:53" x14ac:dyDescent="0.2">
      <c r="AM12201" s="61"/>
      <c r="AN12201" s="61"/>
      <c r="AO12201" s="171"/>
      <c r="AP12201" s="61"/>
      <c r="AQ12201" s="61"/>
      <c r="AR12201" s="61"/>
      <c r="AS12201" s="61"/>
      <c r="AT12201" s="61"/>
      <c r="AU12201" s="61"/>
      <c r="AV12201" s="61"/>
      <c r="AW12201" s="61"/>
      <c r="AX12201" s="61"/>
      <c r="AY12201" s="61"/>
      <c r="AZ12201" s="61"/>
      <c r="BA12201" s="61"/>
    </row>
    <row r="12202" spans="39:53" x14ac:dyDescent="0.2">
      <c r="AM12202" s="61"/>
      <c r="AN12202" s="61"/>
      <c r="AO12202" s="171"/>
      <c r="AP12202" s="61"/>
      <c r="AQ12202" s="61"/>
      <c r="AR12202" s="61"/>
      <c r="AS12202" s="61"/>
      <c r="AT12202" s="61"/>
      <c r="AU12202" s="61"/>
      <c r="AV12202" s="61"/>
      <c r="AW12202" s="61"/>
      <c r="AX12202" s="61"/>
      <c r="AY12202" s="61"/>
      <c r="AZ12202" s="61"/>
      <c r="BA12202" s="61"/>
    </row>
    <row r="12203" spans="39:53" x14ac:dyDescent="0.2">
      <c r="AM12203" s="61"/>
      <c r="AN12203" s="61"/>
      <c r="AO12203" s="171"/>
      <c r="AP12203" s="61"/>
      <c r="AQ12203" s="61"/>
      <c r="AR12203" s="61"/>
      <c r="AS12203" s="61"/>
      <c r="AT12203" s="61"/>
      <c r="AU12203" s="61"/>
      <c r="AV12203" s="61"/>
      <c r="AW12203" s="61"/>
      <c r="AX12203" s="61"/>
      <c r="AY12203" s="61"/>
      <c r="AZ12203" s="61"/>
      <c r="BA12203" s="61"/>
    </row>
    <row r="12204" spans="39:53" x14ac:dyDescent="0.2">
      <c r="AM12204" s="61"/>
      <c r="AN12204" s="61"/>
      <c r="AO12204" s="171"/>
      <c r="AP12204" s="61"/>
      <c r="AQ12204" s="61"/>
      <c r="AR12204" s="61"/>
      <c r="AS12204" s="61"/>
      <c r="AT12204" s="61"/>
      <c r="AU12204" s="61"/>
      <c r="AV12204" s="61"/>
      <c r="AW12204" s="61"/>
      <c r="AX12204" s="61"/>
      <c r="AY12204" s="61"/>
      <c r="AZ12204" s="61"/>
      <c r="BA12204" s="61"/>
    </row>
    <row r="12205" spans="39:53" x14ac:dyDescent="0.2">
      <c r="AM12205" s="61"/>
      <c r="AN12205" s="61"/>
      <c r="AO12205" s="171"/>
      <c r="AP12205" s="61"/>
      <c r="AQ12205" s="61"/>
      <c r="AR12205" s="61"/>
      <c r="AS12205" s="61"/>
      <c r="AT12205" s="61"/>
      <c r="AU12205" s="61"/>
      <c r="AV12205" s="61"/>
      <c r="AW12205" s="61"/>
      <c r="AX12205" s="61"/>
      <c r="AY12205" s="61"/>
      <c r="AZ12205" s="61"/>
      <c r="BA12205" s="61"/>
    </row>
    <row r="12206" spans="39:53" x14ac:dyDescent="0.2">
      <c r="AM12206" s="61"/>
      <c r="AN12206" s="61"/>
      <c r="AO12206" s="171"/>
      <c r="AP12206" s="61"/>
      <c r="AQ12206" s="61"/>
      <c r="AR12206" s="61"/>
      <c r="AS12206" s="61"/>
      <c r="AT12206" s="61"/>
      <c r="AU12206" s="61"/>
      <c r="AV12206" s="61"/>
      <c r="AW12206" s="61"/>
      <c r="AX12206" s="61"/>
      <c r="AY12206" s="61"/>
      <c r="AZ12206" s="61"/>
      <c r="BA12206" s="61"/>
    </row>
    <row r="12207" spans="39:53" x14ac:dyDescent="0.2">
      <c r="AM12207" s="61"/>
      <c r="AN12207" s="61"/>
      <c r="AO12207" s="171"/>
      <c r="AP12207" s="61"/>
      <c r="AQ12207" s="61"/>
      <c r="AR12207" s="61"/>
      <c r="AS12207" s="61"/>
      <c r="AT12207" s="61"/>
      <c r="AU12207" s="61"/>
      <c r="AV12207" s="61"/>
      <c r="AW12207" s="61"/>
      <c r="AX12207" s="61"/>
      <c r="AY12207" s="61"/>
      <c r="AZ12207" s="61"/>
      <c r="BA12207" s="61"/>
    </row>
    <row r="12208" spans="39:53" x14ac:dyDescent="0.2">
      <c r="AM12208" s="61"/>
      <c r="AN12208" s="61"/>
      <c r="AO12208" s="171"/>
      <c r="AP12208" s="61"/>
      <c r="AQ12208" s="61"/>
      <c r="AR12208" s="61"/>
      <c r="AS12208" s="61"/>
      <c r="AT12208" s="61"/>
      <c r="AU12208" s="61"/>
      <c r="AV12208" s="61"/>
      <c r="AW12208" s="61"/>
      <c r="AX12208" s="61"/>
      <c r="AY12208" s="61"/>
      <c r="AZ12208" s="61"/>
      <c r="BA12208" s="61"/>
    </row>
    <row r="12209" spans="39:53" x14ac:dyDescent="0.2">
      <c r="AM12209" s="61"/>
      <c r="AN12209" s="61"/>
      <c r="AO12209" s="171"/>
      <c r="AP12209" s="61"/>
      <c r="AQ12209" s="61"/>
      <c r="AR12209" s="61"/>
      <c r="AS12209" s="61"/>
      <c r="AT12209" s="61"/>
      <c r="AU12209" s="61"/>
      <c r="AV12209" s="61"/>
      <c r="AW12209" s="61"/>
      <c r="AX12209" s="61"/>
      <c r="AY12209" s="61"/>
      <c r="AZ12209" s="61"/>
      <c r="BA12209" s="61"/>
    </row>
    <row r="12210" spans="39:53" x14ac:dyDescent="0.2">
      <c r="AM12210" s="61"/>
      <c r="AN12210" s="61"/>
      <c r="AO12210" s="171"/>
      <c r="AP12210" s="61"/>
      <c r="AQ12210" s="61"/>
      <c r="AR12210" s="61"/>
      <c r="AS12210" s="61"/>
      <c r="AT12210" s="61"/>
      <c r="AU12210" s="61"/>
      <c r="AV12210" s="61"/>
      <c r="AW12210" s="61"/>
      <c r="AX12210" s="61"/>
      <c r="AY12210" s="61"/>
      <c r="AZ12210" s="61"/>
      <c r="BA12210" s="61"/>
    </row>
    <row r="12211" spans="39:53" x14ac:dyDescent="0.2">
      <c r="AM12211" s="61"/>
      <c r="AN12211" s="61"/>
      <c r="AO12211" s="171"/>
      <c r="AP12211" s="61"/>
      <c r="AQ12211" s="61"/>
      <c r="AR12211" s="61"/>
      <c r="AS12211" s="61"/>
      <c r="AT12211" s="61"/>
      <c r="AU12211" s="61"/>
      <c r="AV12211" s="61"/>
      <c r="AW12211" s="61"/>
      <c r="AX12211" s="61"/>
      <c r="AY12211" s="61"/>
      <c r="AZ12211" s="61"/>
      <c r="BA12211" s="61"/>
    </row>
    <row r="12212" spans="39:53" x14ac:dyDescent="0.2">
      <c r="AM12212" s="61"/>
      <c r="AN12212" s="61"/>
      <c r="AO12212" s="171"/>
      <c r="AP12212" s="61"/>
      <c r="AQ12212" s="61"/>
      <c r="AR12212" s="61"/>
      <c r="AS12212" s="61"/>
      <c r="AT12212" s="61"/>
      <c r="AU12212" s="61"/>
      <c r="AV12212" s="61"/>
      <c r="AW12212" s="61"/>
      <c r="AX12212" s="61"/>
      <c r="AY12212" s="61"/>
      <c r="AZ12212" s="61"/>
      <c r="BA12212" s="61"/>
    </row>
    <row r="12213" spans="39:53" x14ac:dyDescent="0.2">
      <c r="AM12213" s="61"/>
      <c r="AN12213" s="61"/>
      <c r="AO12213" s="171"/>
      <c r="AP12213" s="61"/>
      <c r="AQ12213" s="61"/>
      <c r="AR12213" s="61"/>
      <c r="AS12213" s="61"/>
      <c r="AT12213" s="61"/>
      <c r="AU12213" s="61"/>
      <c r="AV12213" s="61"/>
      <c r="AW12213" s="61"/>
      <c r="AX12213" s="61"/>
      <c r="AY12213" s="61"/>
      <c r="AZ12213" s="61"/>
      <c r="BA12213" s="61"/>
    </row>
    <row r="12214" spans="39:53" x14ac:dyDescent="0.2">
      <c r="AM12214" s="61"/>
      <c r="AN12214" s="61"/>
      <c r="AO12214" s="171"/>
      <c r="AP12214" s="61"/>
      <c r="AQ12214" s="61"/>
      <c r="AR12214" s="61"/>
      <c r="AS12214" s="61"/>
      <c r="AT12214" s="61"/>
      <c r="AU12214" s="61"/>
      <c r="AV12214" s="61"/>
      <c r="AW12214" s="61"/>
      <c r="AX12214" s="61"/>
      <c r="AY12214" s="61"/>
      <c r="AZ12214" s="61"/>
      <c r="BA12214" s="61"/>
    </row>
    <row r="12215" spans="39:53" x14ac:dyDescent="0.2">
      <c r="AM12215" s="61"/>
      <c r="AN12215" s="61"/>
      <c r="AO12215" s="171"/>
      <c r="AP12215" s="61"/>
      <c r="AQ12215" s="61"/>
      <c r="AR12215" s="61"/>
      <c r="AS12215" s="61"/>
      <c r="AT12215" s="61"/>
      <c r="AU12215" s="61"/>
      <c r="AV12215" s="61"/>
      <c r="AW12215" s="61"/>
      <c r="AX12215" s="61"/>
      <c r="AY12215" s="61"/>
      <c r="AZ12215" s="61"/>
      <c r="BA12215" s="61"/>
    </row>
    <row r="12216" spans="39:53" x14ac:dyDescent="0.2">
      <c r="AM12216" s="61"/>
      <c r="AN12216" s="61"/>
      <c r="AO12216" s="171"/>
      <c r="AP12216" s="61"/>
      <c r="AQ12216" s="61"/>
      <c r="AR12216" s="61"/>
      <c r="AS12216" s="61"/>
      <c r="AT12216" s="61"/>
      <c r="AU12216" s="61"/>
      <c r="AV12216" s="61"/>
      <c r="AW12216" s="61"/>
      <c r="AX12216" s="61"/>
      <c r="AY12216" s="61"/>
      <c r="AZ12216" s="61"/>
      <c r="BA12216" s="61"/>
    </row>
    <row r="12217" spans="39:53" x14ac:dyDescent="0.2">
      <c r="AM12217" s="61"/>
      <c r="AN12217" s="61"/>
      <c r="AO12217" s="171"/>
      <c r="AP12217" s="61"/>
      <c r="AQ12217" s="61"/>
      <c r="AR12217" s="61"/>
      <c r="AS12217" s="61"/>
      <c r="AT12217" s="61"/>
      <c r="AU12217" s="61"/>
      <c r="AV12217" s="61"/>
      <c r="AW12217" s="61"/>
      <c r="AX12217" s="61"/>
      <c r="AY12217" s="61"/>
      <c r="AZ12217" s="61"/>
      <c r="BA12217" s="61"/>
    </row>
    <row r="12218" spans="39:53" x14ac:dyDescent="0.2">
      <c r="AM12218" s="61"/>
      <c r="AN12218" s="61"/>
      <c r="AO12218" s="171"/>
      <c r="AP12218" s="61"/>
      <c r="AQ12218" s="61"/>
      <c r="AR12218" s="61"/>
      <c r="AS12218" s="61"/>
      <c r="AT12218" s="61"/>
      <c r="AU12218" s="61"/>
      <c r="AV12218" s="61"/>
      <c r="AW12218" s="61"/>
      <c r="AX12218" s="61"/>
      <c r="AY12218" s="61"/>
      <c r="AZ12218" s="61"/>
      <c r="BA12218" s="61"/>
    </row>
    <row r="12219" spans="39:53" x14ac:dyDescent="0.2">
      <c r="AM12219" s="61"/>
      <c r="AN12219" s="61"/>
      <c r="AO12219" s="171"/>
      <c r="AP12219" s="61"/>
      <c r="AQ12219" s="61"/>
      <c r="AR12219" s="61"/>
      <c r="AS12219" s="61"/>
      <c r="AT12219" s="61"/>
      <c r="AU12219" s="61"/>
      <c r="AV12219" s="61"/>
      <c r="AW12219" s="61"/>
      <c r="AX12219" s="61"/>
      <c r="AY12219" s="61"/>
      <c r="AZ12219" s="61"/>
      <c r="BA12219" s="61"/>
    </row>
    <row r="12220" spans="39:53" x14ac:dyDescent="0.2">
      <c r="AM12220" s="61"/>
      <c r="AN12220" s="61"/>
      <c r="AO12220" s="171"/>
      <c r="AP12220" s="61"/>
      <c r="AQ12220" s="61"/>
      <c r="AR12220" s="61"/>
      <c r="AS12220" s="61"/>
      <c r="AT12220" s="61"/>
      <c r="AU12220" s="61"/>
      <c r="AV12220" s="61"/>
      <c r="AW12220" s="61"/>
      <c r="AX12220" s="61"/>
      <c r="AY12220" s="61"/>
      <c r="AZ12220" s="61"/>
      <c r="BA12220" s="61"/>
    </row>
    <row r="12221" spans="39:53" x14ac:dyDescent="0.2">
      <c r="AM12221" s="61"/>
      <c r="AN12221" s="61"/>
      <c r="AO12221" s="171"/>
      <c r="AP12221" s="61"/>
      <c r="AQ12221" s="61"/>
      <c r="AR12221" s="61"/>
      <c r="AS12221" s="61"/>
      <c r="AT12221" s="61"/>
      <c r="AU12221" s="61"/>
      <c r="AV12221" s="61"/>
      <c r="AW12221" s="61"/>
      <c r="AX12221" s="61"/>
      <c r="AY12221" s="61"/>
      <c r="AZ12221" s="61"/>
      <c r="BA12221" s="61"/>
    </row>
    <row r="12222" spans="39:53" x14ac:dyDescent="0.2">
      <c r="AM12222" s="61"/>
      <c r="AN12222" s="61"/>
      <c r="AO12222" s="171"/>
      <c r="AP12222" s="61"/>
      <c r="AQ12222" s="61"/>
      <c r="AR12222" s="61"/>
      <c r="AS12222" s="61"/>
      <c r="AT12222" s="61"/>
      <c r="AU12222" s="61"/>
      <c r="AV12222" s="61"/>
      <c r="AW12222" s="61"/>
      <c r="AX12222" s="61"/>
      <c r="AY12222" s="61"/>
      <c r="AZ12222" s="61"/>
      <c r="BA12222" s="61"/>
    </row>
    <row r="12223" spans="39:53" x14ac:dyDescent="0.2">
      <c r="AM12223" s="61"/>
      <c r="AN12223" s="61"/>
      <c r="AO12223" s="171"/>
      <c r="AP12223" s="61"/>
      <c r="AQ12223" s="61"/>
      <c r="AR12223" s="61"/>
      <c r="AS12223" s="61"/>
      <c r="AT12223" s="61"/>
      <c r="AU12223" s="61"/>
      <c r="AV12223" s="61"/>
      <c r="AW12223" s="61"/>
      <c r="AX12223" s="61"/>
      <c r="AY12223" s="61"/>
      <c r="AZ12223" s="61"/>
      <c r="BA12223" s="61"/>
    </row>
    <row r="12224" spans="39:53" x14ac:dyDescent="0.2">
      <c r="AM12224" s="61"/>
      <c r="AN12224" s="61"/>
      <c r="AO12224" s="171"/>
      <c r="AP12224" s="61"/>
      <c r="AQ12224" s="61"/>
      <c r="AR12224" s="61"/>
      <c r="AS12224" s="61"/>
      <c r="AT12224" s="61"/>
      <c r="AU12224" s="61"/>
      <c r="AV12224" s="61"/>
      <c r="AW12224" s="61"/>
      <c r="AX12224" s="61"/>
      <c r="AY12224" s="61"/>
      <c r="AZ12224" s="61"/>
      <c r="BA12224" s="61"/>
    </row>
    <row r="12225" spans="39:53" x14ac:dyDescent="0.2">
      <c r="AM12225" s="61"/>
      <c r="AN12225" s="61"/>
      <c r="AO12225" s="171"/>
      <c r="AP12225" s="61"/>
      <c r="AQ12225" s="61"/>
      <c r="AR12225" s="61"/>
      <c r="AS12225" s="61"/>
      <c r="AT12225" s="61"/>
      <c r="AU12225" s="61"/>
      <c r="AV12225" s="61"/>
      <c r="AW12225" s="61"/>
      <c r="AX12225" s="61"/>
      <c r="AY12225" s="61"/>
      <c r="AZ12225" s="61"/>
      <c r="BA12225" s="61"/>
    </row>
    <row r="12226" spans="39:53" x14ac:dyDescent="0.2">
      <c r="AM12226" s="61"/>
      <c r="AN12226" s="61"/>
      <c r="AO12226" s="171"/>
      <c r="AP12226" s="61"/>
      <c r="AQ12226" s="61"/>
      <c r="AR12226" s="61"/>
      <c r="AS12226" s="61"/>
      <c r="AT12226" s="61"/>
      <c r="AU12226" s="61"/>
      <c r="AV12226" s="61"/>
      <c r="AW12226" s="61"/>
      <c r="AX12226" s="61"/>
      <c r="AY12226" s="61"/>
      <c r="AZ12226" s="61"/>
      <c r="BA12226" s="61"/>
    </row>
    <row r="12227" spans="39:53" x14ac:dyDescent="0.2">
      <c r="AM12227" s="61"/>
      <c r="AN12227" s="61"/>
      <c r="AO12227" s="171"/>
      <c r="AP12227" s="61"/>
      <c r="AQ12227" s="61"/>
      <c r="AR12227" s="61"/>
      <c r="AS12227" s="61"/>
      <c r="AT12227" s="61"/>
      <c r="AU12227" s="61"/>
      <c r="AV12227" s="61"/>
      <c r="AW12227" s="61"/>
      <c r="AX12227" s="61"/>
      <c r="AY12227" s="61"/>
      <c r="AZ12227" s="61"/>
      <c r="BA12227" s="61"/>
    </row>
    <row r="12228" spans="39:53" x14ac:dyDescent="0.2">
      <c r="AM12228" s="61"/>
      <c r="AN12228" s="61"/>
      <c r="AO12228" s="171"/>
      <c r="AP12228" s="61"/>
      <c r="AQ12228" s="61"/>
      <c r="AR12228" s="61"/>
      <c r="AS12228" s="61"/>
      <c r="AT12228" s="61"/>
      <c r="AU12228" s="61"/>
      <c r="AV12228" s="61"/>
      <c r="AW12228" s="61"/>
      <c r="AX12228" s="61"/>
      <c r="AY12228" s="61"/>
      <c r="AZ12228" s="61"/>
      <c r="BA12228" s="61"/>
    </row>
    <row r="12229" spans="39:53" x14ac:dyDescent="0.2">
      <c r="AM12229" s="61"/>
      <c r="AN12229" s="61"/>
      <c r="AO12229" s="171"/>
      <c r="AP12229" s="61"/>
      <c r="AQ12229" s="61"/>
      <c r="AR12229" s="61"/>
      <c r="AS12229" s="61"/>
      <c r="AT12229" s="61"/>
      <c r="AU12229" s="61"/>
      <c r="AV12229" s="61"/>
      <c r="AW12229" s="61"/>
      <c r="AX12229" s="61"/>
      <c r="AY12229" s="61"/>
      <c r="AZ12229" s="61"/>
      <c r="BA12229" s="61"/>
    </row>
    <row r="12230" spans="39:53" x14ac:dyDescent="0.2">
      <c r="AM12230" s="61"/>
      <c r="AN12230" s="61"/>
      <c r="AO12230" s="171"/>
      <c r="AP12230" s="61"/>
      <c r="AQ12230" s="61"/>
      <c r="AR12230" s="61"/>
      <c r="AS12230" s="61"/>
      <c r="AT12230" s="61"/>
      <c r="AU12230" s="61"/>
      <c r="AV12230" s="61"/>
      <c r="AW12230" s="61"/>
      <c r="AX12230" s="61"/>
      <c r="AY12230" s="61"/>
      <c r="AZ12230" s="61"/>
      <c r="BA12230" s="61"/>
    </row>
    <row r="12231" spans="39:53" x14ac:dyDescent="0.2">
      <c r="AM12231" s="61"/>
      <c r="AN12231" s="61"/>
      <c r="AO12231" s="171"/>
      <c r="AP12231" s="61"/>
      <c r="AQ12231" s="61"/>
      <c r="AR12231" s="61"/>
      <c r="AS12231" s="61"/>
      <c r="AT12231" s="61"/>
      <c r="AU12231" s="61"/>
      <c r="AV12231" s="61"/>
      <c r="AW12231" s="61"/>
      <c r="AX12231" s="61"/>
      <c r="AY12231" s="61"/>
      <c r="AZ12231" s="61"/>
      <c r="BA12231" s="61"/>
    </row>
    <row r="12232" spans="39:53" x14ac:dyDescent="0.2">
      <c r="AM12232" s="61"/>
      <c r="AN12232" s="61"/>
      <c r="AO12232" s="171"/>
      <c r="AP12232" s="61"/>
      <c r="AQ12232" s="61"/>
      <c r="AR12232" s="61"/>
      <c r="AS12232" s="61"/>
      <c r="AT12232" s="61"/>
      <c r="AU12232" s="61"/>
      <c r="AV12232" s="61"/>
      <c r="AW12232" s="61"/>
      <c r="AX12232" s="61"/>
      <c r="AY12232" s="61"/>
      <c r="AZ12232" s="61"/>
      <c r="BA12232" s="61"/>
    </row>
    <row r="12233" spans="39:53" x14ac:dyDescent="0.2">
      <c r="AM12233" s="61"/>
      <c r="AN12233" s="61"/>
      <c r="AO12233" s="171"/>
      <c r="AP12233" s="61"/>
      <c r="AQ12233" s="61"/>
      <c r="AR12233" s="61"/>
      <c r="AS12233" s="61"/>
      <c r="AT12233" s="61"/>
      <c r="AU12233" s="61"/>
      <c r="AV12233" s="61"/>
      <c r="AW12233" s="61"/>
      <c r="AX12233" s="61"/>
      <c r="AY12233" s="61"/>
      <c r="AZ12233" s="61"/>
      <c r="BA12233" s="61"/>
    </row>
    <row r="12234" spans="39:53" x14ac:dyDescent="0.2">
      <c r="AM12234" s="61"/>
      <c r="AN12234" s="61"/>
      <c r="AO12234" s="171"/>
      <c r="AP12234" s="61"/>
      <c r="AQ12234" s="61"/>
      <c r="AR12234" s="61"/>
      <c r="AS12234" s="61"/>
      <c r="AT12234" s="61"/>
      <c r="AU12234" s="61"/>
      <c r="AV12234" s="61"/>
      <c r="AW12234" s="61"/>
      <c r="AX12234" s="61"/>
      <c r="AY12234" s="61"/>
      <c r="AZ12234" s="61"/>
      <c r="BA12234" s="61"/>
    </row>
    <row r="12235" spans="39:53" x14ac:dyDescent="0.2">
      <c r="AM12235" s="61"/>
      <c r="AN12235" s="61"/>
      <c r="AO12235" s="171"/>
      <c r="AP12235" s="61"/>
      <c r="AQ12235" s="61"/>
      <c r="AR12235" s="61"/>
      <c r="AS12235" s="61"/>
      <c r="AT12235" s="61"/>
      <c r="AU12235" s="61"/>
      <c r="AV12235" s="61"/>
      <c r="AW12235" s="61"/>
      <c r="AX12235" s="61"/>
      <c r="AY12235" s="61"/>
      <c r="AZ12235" s="61"/>
      <c r="BA12235" s="61"/>
    </row>
    <row r="12236" spans="39:53" x14ac:dyDescent="0.2">
      <c r="AM12236" s="61"/>
      <c r="AN12236" s="61"/>
      <c r="AO12236" s="171"/>
      <c r="AP12236" s="61"/>
      <c r="AQ12236" s="61"/>
      <c r="AR12236" s="61"/>
      <c r="AS12236" s="61"/>
      <c r="AT12236" s="61"/>
      <c r="AU12236" s="61"/>
      <c r="AV12236" s="61"/>
      <c r="AW12236" s="61"/>
      <c r="AX12236" s="61"/>
      <c r="AY12236" s="61"/>
      <c r="AZ12236" s="61"/>
      <c r="BA12236" s="61"/>
    </row>
    <row r="12237" spans="39:53" x14ac:dyDescent="0.2">
      <c r="AM12237" s="61"/>
      <c r="AN12237" s="61"/>
      <c r="AO12237" s="171"/>
      <c r="AP12237" s="61"/>
      <c r="AQ12237" s="61"/>
      <c r="AR12237" s="61"/>
      <c r="AS12237" s="61"/>
      <c r="AT12237" s="61"/>
      <c r="AU12237" s="61"/>
      <c r="AV12237" s="61"/>
      <c r="AW12237" s="61"/>
      <c r="AX12237" s="61"/>
      <c r="AY12237" s="61"/>
      <c r="AZ12237" s="61"/>
      <c r="BA12237" s="61"/>
    </row>
    <row r="12238" spans="39:53" x14ac:dyDescent="0.2">
      <c r="AM12238" s="61"/>
      <c r="AN12238" s="61"/>
      <c r="AO12238" s="171"/>
      <c r="AP12238" s="61"/>
      <c r="AQ12238" s="61"/>
      <c r="AR12238" s="61"/>
      <c r="AS12238" s="61"/>
      <c r="AT12238" s="61"/>
      <c r="AU12238" s="61"/>
      <c r="AV12238" s="61"/>
      <c r="AW12238" s="61"/>
      <c r="AX12238" s="61"/>
      <c r="AY12238" s="61"/>
      <c r="AZ12238" s="61"/>
      <c r="BA12238" s="61"/>
    </row>
    <row r="12239" spans="39:53" x14ac:dyDescent="0.2">
      <c r="AM12239" s="61"/>
      <c r="AN12239" s="61"/>
      <c r="AO12239" s="171"/>
      <c r="AP12239" s="61"/>
      <c r="AQ12239" s="61"/>
      <c r="AR12239" s="61"/>
      <c r="AS12239" s="61"/>
      <c r="AT12239" s="61"/>
      <c r="AU12239" s="61"/>
      <c r="AV12239" s="61"/>
      <c r="AW12239" s="61"/>
      <c r="AX12239" s="61"/>
      <c r="AY12239" s="61"/>
      <c r="AZ12239" s="61"/>
      <c r="BA12239" s="61"/>
    </row>
    <row r="12240" spans="39:53" x14ac:dyDescent="0.2">
      <c r="AM12240" s="61"/>
      <c r="AN12240" s="61"/>
      <c r="AO12240" s="171"/>
      <c r="AP12240" s="61"/>
      <c r="AQ12240" s="61"/>
      <c r="AR12240" s="61"/>
      <c r="AS12240" s="61"/>
      <c r="AT12240" s="61"/>
      <c r="AU12240" s="61"/>
      <c r="AV12240" s="61"/>
      <c r="AW12240" s="61"/>
      <c r="AX12240" s="61"/>
      <c r="AY12240" s="61"/>
      <c r="AZ12240" s="61"/>
      <c r="BA12240" s="61"/>
    </row>
    <row r="12241" spans="39:53" x14ac:dyDescent="0.2">
      <c r="AM12241" s="61"/>
      <c r="AN12241" s="61"/>
      <c r="AO12241" s="171"/>
      <c r="AP12241" s="61"/>
      <c r="AQ12241" s="61"/>
      <c r="AR12241" s="61"/>
      <c r="AS12241" s="61"/>
      <c r="AT12241" s="61"/>
      <c r="AU12241" s="61"/>
      <c r="AV12241" s="61"/>
      <c r="AW12241" s="61"/>
      <c r="AX12241" s="61"/>
      <c r="AY12241" s="61"/>
      <c r="AZ12241" s="61"/>
      <c r="BA12241" s="61"/>
    </row>
    <row r="12242" spans="39:53" x14ac:dyDescent="0.2">
      <c r="AM12242" s="61"/>
      <c r="AN12242" s="61"/>
      <c r="AO12242" s="171"/>
      <c r="AP12242" s="61"/>
      <c r="AQ12242" s="61"/>
      <c r="AR12242" s="61"/>
      <c r="AS12242" s="61"/>
      <c r="AT12242" s="61"/>
      <c r="AU12242" s="61"/>
      <c r="AV12242" s="61"/>
      <c r="AW12242" s="61"/>
      <c r="AX12242" s="61"/>
      <c r="AY12242" s="61"/>
      <c r="AZ12242" s="61"/>
      <c r="BA12242" s="61"/>
    </row>
    <row r="12243" spans="39:53" x14ac:dyDescent="0.2">
      <c r="AM12243" s="61"/>
      <c r="AN12243" s="61"/>
      <c r="AO12243" s="171"/>
      <c r="AP12243" s="61"/>
      <c r="AQ12243" s="61"/>
      <c r="AR12243" s="61"/>
      <c r="AS12243" s="61"/>
      <c r="AT12243" s="61"/>
      <c r="AU12243" s="61"/>
      <c r="AV12243" s="61"/>
      <c r="AW12243" s="61"/>
      <c r="AX12243" s="61"/>
      <c r="AY12243" s="61"/>
      <c r="AZ12243" s="61"/>
      <c r="BA12243" s="61"/>
    </row>
    <row r="12244" spans="39:53" x14ac:dyDescent="0.2">
      <c r="AM12244" s="61"/>
      <c r="AN12244" s="61"/>
      <c r="AO12244" s="171"/>
      <c r="AP12244" s="61"/>
      <c r="AQ12244" s="61"/>
      <c r="AR12244" s="61"/>
      <c r="AS12244" s="61"/>
      <c r="AT12244" s="61"/>
      <c r="AU12244" s="61"/>
      <c r="AV12244" s="61"/>
      <c r="AW12244" s="61"/>
      <c r="AX12244" s="61"/>
      <c r="AY12244" s="61"/>
      <c r="AZ12244" s="61"/>
      <c r="BA12244" s="61"/>
    </row>
    <row r="12245" spans="39:53" x14ac:dyDescent="0.2">
      <c r="AM12245" s="61"/>
      <c r="AN12245" s="61"/>
      <c r="AO12245" s="171"/>
      <c r="AP12245" s="61"/>
      <c r="AQ12245" s="61"/>
      <c r="AR12245" s="61"/>
      <c r="AS12245" s="61"/>
      <c r="AT12245" s="61"/>
      <c r="AU12245" s="61"/>
      <c r="AV12245" s="61"/>
      <c r="AW12245" s="61"/>
      <c r="AX12245" s="61"/>
      <c r="AY12245" s="61"/>
      <c r="AZ12245" s="61"/>
      <c r="BA12245" s="61"/>
    </row>
    <row r="12246" spans="39:53" x14ac:dyDescent="0.2">
      <c r="AM12246" s="61"/>
      <c r="AN12246" s="61"/>
      <c r="AO12246" s="171"/>
      <c r="AP12246" s="61"/>
      <c r="AQ12246" s="61"/>
      <c r="AR12246" s="61"/>
      <c r="AS12246" s="61"/>
      <c r="AT12246" s="61"/>
      <c r="AU12246" s="61"/>
      <c r="AV12246" s="61"/>
      <c r="AW12246" s="61"/>
      <c r="AX12246" s="61"/>
      <c r="AY12246" s="61"/>
      <c r="AZ12246" s="61"/>
      <c r="BA12246" s="61"/>
    </row>
    <row r="12247" spans="39:53" x14ac:dyDescent="0.2">
      <c r="AM12247" s="61"/>
      <c r="AN12247" s="61"/>
      <c r="AO12247" s="171"/>
      <c r="AP12247" s="61"/>
      <c r="AQ12247" s="61"/>
      <c r="AR12247" s="61"/>
      <c r="AS12247" s="61"/>
      <c r="AT12247" s="61"/>
      <c r="AU12247" s="61"/>
      <c r="AV12247" s="61"/>
      <c r="AW12247" s="61"/>
      <c r="AX12247" s="61"/>
      <c r="AY12247" s="61"/>
      <c r="AZ12247" s="61"/>
      <c r="BA12247" s="61"/>
    </row>
    <row r="12248" spans="39:53" x14ac:dyDescent="0.2">
      <c r="AM12248" s="61"/>
      <c r="AN12248" s="61"/>
      <c r="AO12248" s="171"/>
      <c r="AP12248" s="61"/>
      <c r="AQ12248" s="61"/>
      <c r="AR12248" s="61"/>
      <c r="AS12248" s="61"/>
      <c r="AT12248" s="61"/>
      <c r="AU12248" s="61"/>
      <c r="AV12248" s="61"/>
      <c r="AW12248" s="61"/>
      <c r="AX12248" s="61"/>
      <c r="AY12248" s="61"/>
      <c r="AZ12248" s="61"/>
      <c r="BA12248" s="61"/>
    </row>
    <row r="12249" spans="39:53" x14ac:dyDescent="0.2">
      <c r="AM12249" s="61"/>
      <c r="AN12249" s="61"/>
      <c r="AO12249" s="171"/>
      <c r="AP12249" s="61"/>
      <c r="AQ12249" s="61"/>
      <c r="AR12249" s="61"/>
      <c r="AS12249" s="61"/>
      <c r="AT12249" s="61"/>
      <c r="AU12249" s="61"/>
      <c r="AV12249" s="61"/>
      <c r="AW12249" s="61"/>
      <c r="AX12249" s="61"/>
      <c r="AY12249" s="61"/>
      <c r="AZ12249" s="61"/>
      <c r="BA12249" s="61"/>
    </row>
    <row r="12250" spans="39:53" x14ac:dyDescent="0.2">
      <c r="AM12250" s="61"/>
      <c r="AN12250" s="61"/>
      <c r="AO12250" s="171"/>
      <c r="AP12250" s="61"/>
      <c r="AQ12250" s="61"/>
      <c r="AR12250" s="61"/>
      <c r="AS12250" s="61"/>
      <c r="AT12250" s="61"/>
      <c r="AU12250" s="61"/>
      <c r="AV12250" s="61"/>
      <c r="AW12250" s="61"/>
      <c r="AX12250" s="61"/>
      <c r="AY12250" s="61"/>
      <c r="AZ12250" s="61"/>
      <c r="BA12250" s="61"/>
    </row>
    <row r="12251" spans="39:53" x14ac:dyDescent="0.2">
      <c r="AM12251" s="61"/>
      <c r="AN12251" s="61"/>
      <c r="AO12251" s="171"/>
      <c r="AP12251" s="61"/>
      <c r="AQ12251" s="61"/>
      <c r="AR12251" s="61"/>
      <c r="AS12251" s="61"/>
      <c r="AT12251" s="61"/>
      <c r="AU12251" s="61"/>
      <c r="AV12251" s="61"/>
      <c r="AW12251" s="61"/>
      <c r="AX12251" s="61"/>
      <c r="AY12251" s="61"/>
      <c r="AZ12251" s="61"/>
      <c r="BA12251" s="61"/>
    </row>
    <row r="12252" spans="39:53" x14ac:dyDescent="0.2">
      <c r="AM12252" s="61"/>
      <c r="AN12252" s="61"/>
      <c r="AO12252" s="171"/>
      <c r="AP12252" s="61"/>
      <c r="AQ12252" s="61"/>
      <c r="AR12252" s="61"/>
      <c r="AS12252" s="61"/>
      <c r="AT12252" s="61"/>
      <c r="AU12252" s="61"/>
      <c r="AV12252" s="61"/>
      <c r="AW12252" s="61"/>
      <c r="AX12252" s="61"/>
      <c r="AY12252" s="61"/>
      <c r="AZ12252" s="61"/>
      <c r="BA12252" s="61"/>
    </row>
    <row r="12253" spans="39:53" x14ac:dyDescent="0.2">
      <c r="AM12253" s="61"/>
      <c r="AN12253" s="61"/>
      <c r="AO12253" s="171"/>
      <c r="AP12253" s="61"/>
      <c r="AQ12253" s="61"/>
      <c r="AR12253" s="61"/>
      <c r="AS12253" s="61"/>
      <c r="AT12253" s="61"/>
      <c r="AU12253" s="61"/>
      <c r="AV12253" s="61"/>
      <c r="AW12253" s="61"/>
      <c r="AX12253" s="61"/>
      <c r="AY12253" s="61"/>
      <c r="AZ12253" s="61"/>
      <c r="BA12253" s="61"/>
    </row>
    <row r="12254" spans="39:53" x14ac:dyDescent="0.2">
      <c r="AM12254" s="61"/>
      <c r="AN12254" s="61"/>
      <c r="AO12254" s="171"/>
      <c r="AP12254" s="61"/>
      <c r="AQ12254" s="61"/>
      <c r="AR12254" s="61"/>
      <c r="AS12254" s="61"/>
      <c r="AT12254" s="61"/>
      <c r="AU12254" s="61"/>
      <c r="AV12254" s="61"/>
      <c r="AW12254" s="61"/>
      <c r="AX12254" s="61"/>
      <c r="AY12254" s="61"/>
      <c r="AZ12254" s="61"/>
      <c r="BA12254" s="61"/>
    </row>
    <row r="12255" spans="39:53" x14ac:dyDescent="0.2">
      <c r="AM12255" s="61"/>
      <c r="AN12255" s="61"/>
      <c r="AO12255" s="171"/>
      <c r="AP12255" s="61"/>
      <c r="AQ12255" s="61"/>
      <c r="AR12255" s="61"/>
      <c r="AS12255" s="61"/>
      <c r="AT12255" s="61"/>
      <c r="AU12255" s="61"/>
      <c r="AV12255" s="61"/>
      <c r="AW12255" s="61"/>
      <c r="AX12255" s="61"/>
      <c r="AY12255" s="61"/>
      <c r="AZ12255" s="61"/>
      <c r="BA12255" s="61"/>
    </row>
    <row r="12256" spans="39:53" x14ac:dyDescent="0.2">
      <c r="AM12256" s="61"/>
      <c r="AN12256" s="61"/>
      <c r="AO12256" s="171"/>
      <c r="AP12256" s="61"/>
      <c r="AQ12256" s="61"/>
      <c r="AR12256" s="61"/>
      <c r="AS12256" s="61"/>
      <c r="AT12256" s="61"/>
      <c r="AU12256" s="61"/>
      <c r="AV12256" s="61"/>
      <c r="AW12256" s="61"/>
      <c r="AX12256" s="61"/>
      <c r="AY12256" s="61"/>
      <c r="AZ12256" s="61"/>
      <c r="BA12256" s="61"/>
    </row>
    <row r="12257" spans="39:53" x14ac:dyDescent="0.2">
      <c r="AM12257" s="61"/>
      <c r="AN12257" s="61"/>
      <c r="AO12257" s="171"/>
      <c r="AP12257" s="61"/>
      <c r="AQ12257" s="61"/>
      <c r="AR12257" s="61"/>
      <c r="AS12257" s="61"/>
      <c r="AT12257" s="61"/>
      <c r="AU12257" s="61"/>
      <c r="AV12257" s="61"/>
      <c r="AW12257" s="61"/>
      <c r="AX12257" s="61"/>
      <c r="AY12257" s="61"/>
      <c r="AZ12257" s="61"/>
      <c r="BA12257" s="61"/>
    </row>
    <row r="12258" spans="39:53" x14ac:dyDescent="0.2">
      <c r="AM12258" s="61"/>
      <c r="AN12258" s="61"/>
      <c r="AO12258" s="171"/>
      <c r="AP12258" s="61"/>
      <c r="AQ12258" s="61"/>
      <c r="AR12258" s="61"/>
      <c r="AS12258" s="61"/>
      <c r="AT12258" s="61"/>
      <c r="AU12258" s="61"/>
      <c r="AV12258" s="61"/>
      <c r="AW12258" s="61"/>
      <c r="AX12258" s="61"/>
      <c r="AY12258" s="61"/>
      <c r="AZ12258" s="61"/>
      <c r="BA12258" s="61"/>
    </row>
    <row r="12259" spans="39:53" x14ac:dyDescent="0.2">
      <c r="AM12259" s="61"/>
      <c r="AN12259" s="61"/>
      <c r="AO12259" s="171"/>
      <c r="AP12259" s="61"/>
      <c r="AQ12259" s="61"/>
      <c r="AR12259" s="61"/>
      <c r="AS12259" s="61"/>
      <c r="AT12259" s="61"/>
      <c r="AU12259" s="61"/>
      <c r="AV12259" s="61"/>
      <c r="AW12259" s="61"/>
      <c r="AX12259" s="61"/>
      <c r="AY12259" s="61"/>
      <c r="AZ12259" s="61"/>
      <c r="BA12259" s="61"/>
    </row>
    <row r="12260" spans="39:53" x14ac:dyDescent="0.2">
      <c r="AM12260" s="61"/>
      <c r="AN12260" s="61"/>
      <c r="AO12260" s="171"/>
      <c r="AP12260" s="61"/>
      <c r="AQ12260" s="61"/>
      <c r="AR12260" s="61"/>
      <c r="AS12260" s="61"/>
      <c r="AT12260" s="61"/>
      <c r="AU12260" s="61"/>
      <c r="AV12260" s="61"/>
      <c r="AW12260" s="61"/>
      <c r="AX12260" s="61"/>
      <c r="AY12260" s="61"/>
      <c r="AZ12260" s="61"/>
      <c r="BA12260" s="61"/>
    </row>
    <row r="12261" spans="39:53" x14ac:dyDescent="0.2">
      <c r="AM12261" s="61"/>
      <c r="AN12261" s="61"/>
      <c r="AO12261" s="171"/>
      <c r="AP12261" s="61"/>
      <c r="AQ12261" s="61"/>
      <c r="AR12261" s="61"/>
      <c r="AS12261" s="61"/>
      <c r="AT12261" s="61"/>
      <c r="AU12261" s="61"/>
      <c r="AV12261" s="61"/>
      <c r="AW12261" s="61"/>
      <c r="AX12261" s="61"/>
      <c r="AY12261" s="61"/>
      <c r="AZ12261" s="61"/>
      <c r="BA12261" s="61"/>
    </row>
    <row r="12262" spans="39:53" x14ac:dyDescent="0.2">
      <c r="AM12262" s="61"/>
      <c r="AN12262" s="61"/>
      <c r="AO12262" s="171"/>
      <c r="AP12262" s="61"/>
      <c r="AQ12262" s="61"/>
      <c r="AR12262" s="61"/>
      <c r="AS12262" s="61"/>
      <c r="AT12262" s="61"/>
      <c r="AU12262" s="61"/>
      <c r="AV12262" s="61"/>
      <c r="AW12262" s="61"/>
      <c r="AX12262" s="61"/>
      <c r="AY12262" s="61"/>
      <c r="AZ12262" s="61"/>
      <c r="BA12262" s="61"/>
    </row>
    <row r="12263" spans="39:53" x14ac:dyDescent="0.2">
      <c r="AM12263" s="61"/>
      <c r="AN12263" s="61"/>
      <c r="AO12263" s="171"/>
      <c r="AP12263" s="61"/>
      <c r="AQ12263" s="61"/>
      <c r="AR12263" s="61"/>
      <c r="AS12263" s="61"/>
      <c r="AT12263" s="61"/>
      <c r="AU12263" s="61"/>
      <c r="AV12263" s="61"/>
      <c r="AW12263" s="61"/>
      <c r="AX12263" s="61"/>
      <c r="AY12263" s="61"/>
      <c r="AZ12263" s="61"/>
      <c r="BA12263" s="61"/>
    </row>
    <row r="12264" spans="39:53" x14ac:dyDescent="0.2">
      <c r="AM12264" s="61"/>
      <c r="AN12264" s="61"/>
      <c r="AO12264" s="171"/>
      <c r="AP12264" s="61"/>
      <c r="AQ12264" s="61"/>
      <c r="AR12264" s="61"/>
      <c r="AS12264" s="61"/>
      <c r="AT12264" s="61"/>
      <c r="AU12264" s="61"/>
      <c r="AV12264" s="61"/>
      <c r="AW12264" s="61"/>
      <c r="AX12264" s="61"/>
      <c r="AY12264" s="61"/>
      <c r="AZ12264" s="61"/>
      <c r="BA12264" s="61"/>
    </row>
    <row r="12265" spans="39:53" x14ac:dyDescent="0.2">
      <c r="AM12265" s="61"/>
      <c r="AN12265" s="61"/>
      <c r="AO12265" s="171"/>
      <c r="AP12265" s="61"/>
      <c r="AQ12265" s="61"/>
      <c r="AR12265" s="61"/>
      <c r="AS12265" s="61"/>
      <c r="AT12265" s="61"/>
      <c r="AU12265" s="61"/>
      <c r="AV12265" s="61"/>
      <c r="AW12265" s="61"/>
      <c r="AX12265" s="61"/>
      <c r="AY12265" s="61"/>
      <c r="AZ12265" s="61"/>
      <c r="BA12265" s="61"/>
    </row>
    <row r="12266" spans="39:53" x14ac:dyDescent="0.2">
      <c r="AM12266" s="61"/>
      <c r="AN12266" s="61"/>
      <c r="AO12266" s="171"/>
      <c r="AP12266" s="61"/>
      <c r="AQ12266" s="61"/>
      <c r="AR12266" s="61"/>
      <c r="AS12266" s="61"/>
      <c r="AT12266" s="61"/>
      <c r="AU12266" s="61"/>
      <c r="AV12266" s="61"/>
      <c r="AW12266" s="61"/>
      <c r="AX12266" s="61"/>
      <c r="AY12266" s="61"/>
      <c r="AZ12266" s="61"/>
      <c r="BA12266" s="61"/>
    </row>
    <row r="12267" spans="39:53" x14ac:dyDescent="0.2">
      <c r="AM12267" s="61"/>
      <c r="AN12267" s="61"/>
      <c r="AO12267" s="171"/>
      <c r="AP12267" s="61"/>
      <c r="AQ12267" s="61"/>
      <c r="AR12267" s="61"/>
      <c r="AS12267" s="61"/>
      <c r="AT12267" s="61"/>
      <c r="AU12267" s="61"/>
      <c r="AV12267" s="61"/>
      <c r="AW12267" s="61"/>
      <c r="AX12267" s="61"/>
      <c r="AY12267" s="61"/>
      <c r="AZ12267" s="61"/>
      <c r="BA12267" s="61"/>
    </row>
    <row r="12268" spans="39:53" x14ac:dyDescent="0.2">
      <c r="AM12268" s="61"/>
      <c r="AN12268" s="61"/>
      <c r="AO12268" s="171"/>
      <c r="AP12268" s="61"/>
      <c r="AQ12268" s="61"/>
      <c r="AR12268" s="61"/>
      <c r="AS12268" s="61"/>
      <c r="AT12268" s="61"/>
      <c r="AU12268" s="61"/>
      <c r="AV12268" s="61"/>
      <c r="AW12268" s="61"/>
      <c r="AX12268" s="61"/>
      <c r="AY12268" s="61"/>
      <c r="AZ12268" s="61"/>
      <c r="BA12268" s="61"/>
    </row>
    <row r="12269" spans="39:53" x14ac:dyDescent="0.2">
      <c r="AM12269" s="61"/>
      <c r="AN12269" s="61"/>
      <c r="AO12269" s="171"/>
      <c r="AP12269" s="61"/>
      <c r="AQ12269" s="61"/>
      <c r="AR12269" s="61"/>
      <c r="AS12269" s="61"/>
      <c r="AT12269" s="61"/>
      <c r="AU12269" s="61"/>
      <c r="AV12269" s="61"/>
      <c r="AW12269" s="61"/>
      <c r="AX12269" s="61"/>
      <c r="AY12269" s="61"/>
      <c r="AZ12269" s="61"/>
      <c r="BA12269" s="61"/>
    </row>
    <row r="12270" spans="39:53" x14ac:dyDescent="0.2">
      <c r="AM12270" s="61"/>
      <c r="AN12270" s="61"/>
      <c r="AO12270" s="171"/>
      <c r="AP12270" s="61"/>
      <c r="AQ12270" s="61"/>
      <c r="AR12270" s="61"/>
      <c r="AS12270" s="61"/>
      <c r="AT12270" s="61"/>
      <c r="AU12270" s="61"/>
      <c r="AV12270" s="61"/>
      <c r="AW12270" s="61"/>
      <c r="AX12270" s="61"/>
      <c r="AY12270" s="61"/>
      <c r="AZ12270" s="61"/>
      <c r="BA12270" s="61"/>
    </row>
    <row r="12271" spans="39:53" x14ac:dyDescent="0.2">
      <c r="AM12271" s="61"/>
      <c r="AN12271" s="61"/>
      <c r="AO12271" s="171"/>
      <c r="AP12271" s="61"/>
      <c r="AQ12271" s="61"/>
      <c r="AR12271" s="61"/>
      <c r="AS12271" s="61"/>
      <c r="AT12271" s="61"/>
      <c r="AU12271" s="61"/>
      <c r="AV12271" s="61"/>
      <c r="AW12271" s="61"/>
      <c r="AX12271" s="61"/>
      <c r="AY12271" s="61"/>
      <c r="AZ12271" s="61"/>
      <c r="BA12271" s="61"/>
    </row>
    <row r="12272" spans="39:53" x14ac:dyDescent="0.2">
      <c r="AM12272" s="61"/>
      <c r="AN12272" s="61"/>
      <c r="AO12272" s="171"/>
      <c r="AP12272" s="61"/>
      <c r="AQ12272" s="61"/>
      <c r="AR12272" s="61"/>
      <c r="AS12272" s="61"/>
      <c r="AT12272" s="61"/>
      <c r="AU12272" s="61"/>
      <c r="AV12272" s="61"/>
      <c r="AW12272" s="61"/>
      <c r="AX12272" s="61"/>
      <c r="AY12272" s="61"/>
      <c r="AZ12272" s="61"/>
      <c r="BA12272" s="61"/>
    </row>
    <row r="12273" spans="39:53" x14ac:dyDescent="0.2">
      <c r="AM12273" s="61"/>
      <c r="AN12273" s="61"/>
      <c r="AO12273" s="171"/>
      <c r="AP12273" s="61"/>
      <c r="AQ12273" s="61"/>
      <c r="AR12273" s="61"/>
      <c r="AS12273" s="61"/>
      <c r="AT12273" s="61"/>
      <c r="AU12273" s="61"/>
      <c r="AV12273" s="61"/>
      <c r="AW12273" s="61"/>
      <c r="AX12273" s="61"/>
      <c r="AY12273" s="61"/>
      <c r="AZ12273" s="61"/>
      <c r="BA12273" s="61"/>
    </row>
    <row r="12274" spans="39:53" x14ac:dyDescent="0.2">
      <c r="AM12274" s="61"/>
      <c r="AN12274" s="61"/>
      <c r="AO12274" s="171"/>
      <c r="AP12274" s="61"/>
      <c r="AQ12274" s="61"/>
      <c r="AR12274" s="61"/>
      <c r="AS12274" s="61"/>
      <c r="AT12274" s="61"/>
      <c r="AU12274" s="61"/>
      <c r="AV12274" s="61"/>
      <c r="AW12274" s="61"/>
      <c r="AX12274" s="61"/>
      <c r="AY12274" s="61"/>
      <c r="AZ12274" s="61"/>
      <c r="BA12274" s="61"/>
    </row>
    <row r="12275" spans="39:53" x14ac:dyDescent="0.2">
      <c r="AM12275" s="61"/>
      <c r="AN12275" s="61"/>
      <c r="AO12275" s="171"/>
      <c r="AP12275" s="61"/>
      <c r="AQ12275" s="61"/>
      <c r="AR12275" s="61"/>
      <c r="AS12275" s="61"/>
      <c r="AT12275" s="61"/>
      <c r="AU12275" s="61"/>
      <c r="AV12275" s="61"/>
      <c r="AW12275" s="61"/>
      <c r="AX12275" s="61"/>
      <c r="AY12275" s="61"/>
      <c r="AZ12275" s="61"/>
      <c r="BA12275" s="61"/>
    </row>
    <row r="12276" spans="39:53" x14ac:dyDescent="0.2">
      <c r="AM12276" s="61"/>
      <c r="AN12276" s="61"/>
      <c r="AO12276" s="171"/>
      <c r="AP12276" s="61"/>
      <c r="AQ12276" s="61"/>
      <c r="AR12276" s="61"/>
      <c r="AS12276" s="61"/>
      <c r="AT12276" s="61"/>
      <c r="AU12276" s="61"/>
      <c r="AV12276" s="61"/>
      <c r="AW12276" s="61"/>
      <c r="AX12276" s="61"/>
      <c r="AY12276" s="61"/>
      <c r="AZ12276" s="61"/>
      <c r="BA12276" s="61"/>
    </row>
    <row r="12277" spans="39:53" x14ac:dyDescent="0.2">
      <c r="AM12277" s="61"/>
      <c r="AN12277" s="61"/>
      <c r="AO12277" s="171"/>
      <c r="AP12277" s="61"/>
      <c r="AQ12277" s="61"/>
      <c r="AR12277" s="61"/>
      <c r="AS12277" s="61"/>
      <c r="AT12277" s="61"/>
      <c r="AU12277" s="61"/>
      <c r="AV12277" s="61"/>
      <c r="AW12277" s="61"/>
      <c r="AX12277" s="61"/>
      <c r="AY12277" s="61"/>
      <c r="AZ12277" s="61"/>
      <c r="BA12277" s="61"/>
    </row>
    <row r="12278" spans="39:53" x14ac:dyDescent="0.2">
      <c r="AM12278" s="61"/>
      <c r="AN12278" s="61"/>
      <c r="AO12278" s="171"/>
      <c r="AP12278" s="61"/>
      <c r="AQ12278" s="61"/>
      <c r="AR12278" s="61"/>
      <c r="AS12278" s="61"/>
      <c r="AT12278" s="61"/>
      <c r="AU12278" s="61"/>
      <c r="AV12278" s="61"/>
      <c r="AW12278" s="61"/>
      <c r="AX12278" s="61"/>
      <c r="AY12278" s="61"/>
      <c r="AZ12278" s="61"/>
      <c r="BA12278" s="61"/>
    </row>
    <row r="12279" spans="39:53" x14ac:dyDescent="0.2">
      <c r="AM12279" s="61"/>
      <c r="AN12279" s="61"/>
      <c r="AO12279" s="171"/>
      <c r="AP12279" s="61"/>
      <c r="AQ12279" s="61"/>
      <c r="AR12279" s="61"/>
      <c r="AS12279" s="61"/>
      <c r="AT12279" s="61"/>
      <c r="AU12279" s="61"/>
      <c r="AV12279" s="61"/>
      <c r="AW12279" s="61"/>
      <c r="AX12279" s="61"/>
      <c r="AY12279" s="61"/>
      <c r="AZ12279" s="61"/>
      <c r="BA12279" s="61"/>
    </row>
    <row r="12280" spans="39:53" x14ac:dyDescent="0.2">
      <c r="AM12280" s="61"/>
      <c r="AN12280" s="61"/>
      <c r="AO12280" s="171"/>
      <c r="AP12280" s="61"/>
      <c r="AQ12280" s="61"/>
      <c r="AR12280" s="61"/>
      <c r="AS12280" s="61"/>
      <c r="AT12280" s="61"/>
      <c r="AU12280" s="61"/>
      <c r="AV12280" s="61"/>
      <c r="AW12280" s="61"/>
      <c r="AX12280" s="61"/>
      <c r="AY12280" s="61"/>
      <c r="AZ12280" s="61"/>
      <c r="BA12280" s="61"/>
    </row>
    <row r="12281" spans="39:53" x14ac:dyDescent="0.2">
      <c r="AM12281" s="61"/>
      <c r="AN12281" s="61"/>
      <c r="AO12281" s="171"/>
      <c r="AP12281" s="61"/>
      <c r="AQ12281" s="61"/>
      <c r="AR12281" s="61"/>
      <c r="AS12281" s="61"/>
      <c r="AT12281" s="61"/>
      <c r="AU12281" s="61"/>
      <c r="AV12281" s="61"/>
      <c r="AW12281" s="61"/>
      <c r="AX12281" s="61"/>
      <c r="AY12281" s="61"/>
      <c r="AZ12281" s="61"/>
      <c r="BA12281" s="61"/>
    </row>
    <row r="12282" spans="39:53" x14ac:dyDescent="0.2">
      <c r="AM12282" s="61"/>
      <c r="AN12282" s="61"/>
      <c r="AO12282" s="171"/>
      <c r="AP12282" s="61"/>
      <c r="AQ12282" s="61"/>
      <c r="AR12282" s="61"/>
      <c r="AS12282" s="61"/>
      <c r="AT12282" s="61"/>
      <c r="AU12282" s="61"/>
      <c r="AV12282" s="61"/>
      <c r="AW12282" s="61"/>
      <c r="AX12282" s="61"/>
      <c r="AY12282" s="61"/>
      <c r="AZ12282" s="61"/>
      <c r="BA12282" s="61"/>
    </row>
    <row r="12283" spans="39:53" x14ac:dyDescent="0.2">
      <c r="AM12283" s="61"/>
      <c r="AN12283" s="61"/>
      <c r="AO12283" s="171"/>
      <c r="AP12283" s="61"/>
      <c r="AQ12283" s="61"/>
      <c r="AR12283" s="61"/>
      <c r="AS12283" s="61"/>
      <c r="AT12283" s="61"/>
      <c r="AU12283" s="61"/>
      <c r="AV12283" s="61"/>
      <c r="AW12283" s="61"/>
      <c r="AX12283" s="61"/>
      <c r="AY12283" s="61"/>
      <c r="AZ12283" s="61"/>
      <c r="BA12283" s="61"/>
    </row>
    <row r="12284" spans="39:53" x14ac:dyDescent="0.2">
      <c r="AM12284" s="61"/>
      <c r="AN12284" s="61"/>
      <c r="AO12284" s="171"/>
      <c r="AP12284" s="61"/>
      <c r="AQ12284" s="61"/>
      <c r="AR12284" s="61"/>
      <c r="AS12284" s="61"/>
      <c r="AT12284" s="61"/>
      <c r="AU12284" s="61"/>
      <c r="AV12284" s="61"/>
      <c r="AW12284" s="61"/>
      <c r="AX12284" s="61"/>
      <c r="AY12284" s="61"/>
      <c r="AZ12284" s="61"/>
      <c r="BA12284" s="61"/>
    </row>
    <row r="12285" spans="39:53" x14ac:dyDescent="0.2">
      <c r="AM12285" s="61"/>
      <c r="AN12285" s="61"/>
      <c r="AO12285" s="171"/>
      <c r="AP12285" s="61"/>
      <c r="AQ12285" s="61"/>
      <c r="AR12285" s="61"/>
      <c r="AS12285" s="61"/>
      <c r="AT12285" s="61"/>
      <c r="AU12285" s="61"/>
      <c r="AV12285" s="61"/>
      <c r="AW12285" s="61"/>
      <c r="AX12285" s="61"/>
      <c r="AY12285" s="61"/>
      <c r="AZ12285" s="61"/>
      <c r="BA12285" s="61"/>
    </row>
    <row r="12286" spans="39:53" x14ac:dyDescent="0.2">
      <c r="AM12286" s="61"/>
      <c r="AN12286" s="61"/>
      <c r="AO12286" s="171"/>
      <c r="AP12286" s="61"/>
      <c r="AQ12286" s="61"/>
      <c r="AR12286" s="61"/>
      <c r="AS12286" s="61"/>
      <c r="AT12286" s="61"/>
      <c r="AU12286" s="61"/>
      <c r="AV12286" s="61"/>
      <c r="AW12286" s="61"/>
      <c r="AX12286" s="61"/>
      <c r="AY12286" s="61"/>
      <c r="AZ12286" s="61"/>
      <c r="BA12286" s="61"/>
    </row>
    <row r="12287" spans="39:53" x14ac:dyDescent="0.2">
      <c r="AM12287" s="61"/>
      <c r="AN12287" s="61"/>
      <c r="AO12287" s="171"/>
      <c r="AP12287" s="61"/>
      <c r="AQ12287" s="61"/>
      <c r="AR12287" s="61"/>
      <c r="AS12287" s="61"/>
      <c r="AT12287" s="61"/>
      <c r="AU12287" s="61"/>
      <c r="AV12287" s="61"/>
      <c r="AW12287" s="61"/>
      <c r="AX12287" s="61"/>
      <c r="AY12287" s="61"/>
      <c r="AZ12287" s="61"/>
      <c r="BA12287" s="61"/>
    </row>
    <row r="12288" spans="39:53" x14ac:dyDescent="0.2">
      <c r="AM12288" s="61"/>
      <c r="AN12288" s="61"/>
      <c r="AO12288" s="171"/>
      <c r="AP12288" s="61"/>
      <c r="AQ12288" s="61"/>
      <c r="AR12288" s="61"/>
      <c r="AS12288" s="61"/>
      <c r="AT12288" s="61"/>
      <c r="AU12288" s="61"/>
      <c r="AV12288" s="61"/>
      <c r="AW12288" s="61"/>
      <c r="AX12288" s="61"/>
      <c r="AY12288" s="61"/>
      <c r="AZ12288" s="61"/>
      <c r="BA12288" s="61"/>
    </row>
    <row r="12289" spans="39:53" x14ac:dyDescent="0.2">
      <c r="AM12289" s="61"/>
      <c r="AN12289" s="61"/>
      <c r="AO12289" s="171"/>
      <c r="AP12289" s="61"/>
      <c r="AQ12289" s="61"/>
      <c r="AR12289" s="61"/>
      <c r="AS12289" s="61"/>
      <c r="AT12289" s="61"/>
      <c r="AU12289" s="61"/>
      <c r="AV12289" s="61"/>
      <c r="AW12289" s="61"/>
      <c r="AX12289" s="61"/>
      <c r="AY12289" s="61"/>
      <c r="AZ12289" s="61"/>
      <c r="BA12289" s="61"/>
    </row>
    <row r="12290" spans="39:53" x14ac:dyDescent="0.2">
      <c r="AM12290" s="61"/>
      <c r="AN12290" s="61"/>
      <c r="AO12290" s="171"/>
      <c r="AP12290" s="61"/>
      <c r="AQ12290" s="61"/>
      <c r="AR12290" s="61"/>
      <c r="AS12290" s="61"/>
      <c r="AT12290" s="61"/>
      <c r="AU12290" s="61"/>
      <c r="AV12290" s="61"/>
      <c r="AW12290" s="61"/>
      <c r="AX12290" s="61"/>
      <c r="AY12290" s="61"/>
      <c r="AZ12290" s="61"/>
      <c r="BA12290" s="61"/>
    </row>
    <row r="12291" spans="39:53" x14ac:dyDescent="0.2">
      <c r="AM12291" s="61"/>
      <c r="AN12291" s="61"/>
      <c r="AO12291" s="171"/>
      <c r="AP12291" s="61"/>
      <c r="AQ12291" s="61"/>
      <c r="AR12291" s="61"/>
      <c r="AS12291" s="61"/>
      <c r="AT12291" s="61"/>
      <c r="AU12291" s="61"/>
      <c r="AV12291" s="61"/>
      <c r="AW12291" s="61"/>
      <c r="AX12291" s="61"/>
      <c r="AY12291" s="61"/>
      <c r="AZ12291" s="61"/>
      <c r="BA12291" s="61"/>
    </row>
    <row r="12292" spans="39:53" x14ac:dyDescent="0.2">
      <c r="AM12292" s="61"/>
      <c r="AN12292" s="61"/>
      <c r="AO12292" s="171"/>
      <c r="AP12292" s="61"/>
      <c r="AQ12292" s="61"/>
      <c r="AR12292" s="61"/>
      <c r="AS12292" s="61"/>
      <c r="AT12292" s="61"/>
      <c r="AU12292" s="61"/>
      <c r="AV12292" s="61"/>
      <c r="AW12292" s="61"/>
      <c r="AX12292" s="61"/>
      <c r="AY12292" s="61"/>
      <c r="AZ12292" s="61"/>
      <c r="BA12292" s="61"/>
    </row>
    <row r="12293" spans="39:53" x14ac:dyDescent="0.2">
      <c r="AM12293" s="61"/>
      <c r="AN12293" s="61"/>
      <c r="AO12293" s="171"/>
      <c r="AP12293" s="61"/>
      <c r="AQ12293" s="61"/>
      <c r="AR12293" s="61"/>
      <c r="AS12293" s="61"/>
      <c r="AT12293" s="61"/>
      <c r="AU12293" s="61"/>
      <c r="AV12293" s="61"/>
      <c r="AW12293" s="61"/>
      <c r="AX12293" s="61"/>
      <c r="AY12293" s="61"/>
      <c r="AZ12293" s="61"/>
      <c r="BA12293" s="61"/>
    </row>
    <row r="12294" spans="39:53" x14ac:dyDescent="0.2">
      <c r="AM12294" s="61"/>
      <c r="AN12294" s="61"/>
      <c r="AO12294" s="171"/>
      <c r="AP12294" s="61"/>
      <c r="AQ12294" s="61"/>
      <c r="AR12294" s="61"/>
      <c r="AS12294" s="61"/>
      <c r="AT12294" s="61"/>
      <c r="AU12294" s="61"/>
      <c r="AV12294" s="61"/>
      <c r="AW12294" s="61"/>
      <c r="AX12294" s="61"/>
      <c r="AY12294" s="61"/>
      <c r="AZ12294" s="61"/>
      <c r="BA12294" s="61"/>
    </row>
    <row r="12295" spans="39:53" x14ac:dyDescent="0.2">
      <c r="AM12295" s="61"/>
      <c r="AN12295" s="61"/>
      <c r="AO12295" s="171"/>
      <c r="AP12295" s="61"/>
      <c r="AQ12295" s="61"/>
      <c r="AR12295" s="61"/>
      <c r="AS12295" s="61"/>
      <c r="AT12295" s="61"/>
      <c r="AU12295" s="61"/>
      <c r="AV12295" s="61"/>
      <c r="AW12295" s="61"/>
      <c r="AX12295" s="61"/>
      <c r="AY12295" s="61"/>
      <c r="AZ12295" s="61"/>
      <c r="BA12295" s="61"/>
    </row>
    <row r="12296" spans="39:53" x14ac:dyDescent="0.2">
      <c r="AM12296" s="61"/>
      <c r="AN12296" s="61"/>
      <c r="AO12296" s="171"/>
      <c r="AP12296" s="61"/>
      <c r="AQ12296" s="61"/>
      <c r="AR12296" s="61"/>
      <c r="AS12296" s="61"/>
      <c r="AT12296" s="61"/>
      <c r="AU12296" s="61"/>
      <c r="AV12296" s="61"/>
      <c r="AW12296" s="61"/>
      <c r="AX12296" s="61"/>
      <c r="AY12296" s="61"/>
      <c r="AZ12296" s="61"/>
      <c r="BA12296" s="61"/>
    </row>
    <row r="12297" spans="39:53" x14ac:dyDescent="0.2">
      <c r="AM12297" s="61"/>
      <c r="AN12297" s="61"/>
      <c r="AO12297" s="171"/>
      <c r="AP12297" s="61"/>
      <c r="AQ12297" s="61"/>
      <c r="AR12297" s="61"/>
      <c r="AS12297" s="61"/>
      <c r="AT12297" s="61"/>
      <c r="AU12297" s="61"/>
      <c r="AV12297" s="61"/>
      <c r="AW12297" s="61"/>
      <c r="AX12297" s="61"/>
      <c r="AY12297" s="61"/>
      <c r="AZ12297" s="61"/>
      <c r="BA12297" s="61"/>
    </row>
    <row r="12298" spans="39:53" x14ac:dyDescent="0.2">
      <c r="AM12298" s="61"/>
      <c r="AN12298" s="61"/>
      <c r="AO12298" s="171"/>
      <c r="AP12298" s="61"/>
      <c r="AQ12298" s="61"/>
      <c r="AR12298" s="61"/>
      <c r="AS12298" s="61"/>
      <c r="AT12298" s="61"/>
      <c r="AU12298" s="61"/>
      <c r="AV12298" s="61"/>
      <c r="AW12298" s="61"/>
      <c r="AX12298" s="61"/>
      <c r="AY12298" s="61"/>
      <c r="AZ12298" s="61"/>
      <c r="BA12298" s="61"/>
    </row>
    <row r="12299" spans="39:53" x14ac:dyDescent="0.2">
      <c r="AM12299" s="61"/>
      <c r="AN12299" s="61"/>
      <c r="AO12299" s="171"/>
      <c r="AP12299" s="61"/>
      <c r="AQ12299" s="61"/>
      <c r="AR12299" s="61"/>
      <c r="AS12299" s="61"/>
      <c r="AT12299" s="61"/>
      <c r="AU12299" s="61"/>
      <c r="AV12299" s="61"/>
      <c r="AW12299" s="61"/>
      <c r="AX12299" s="61"/>
      <c r="AY12299" s="61"/>
      <c r="AZ12299" s="61"/>
      <c r="BA12299" s="61"/>
    </row>
    <row r="12300" spans="39:53" x14ac:dyDescent="0.2">
      <c r="AM12300" s="61"/>
      <c r="AN12300" s="61"/>
      <c r="AO12300" s="171"/>
      <c r="AP12300" s="61"/>
      <c r="AQ12300" s="61"/>
      <c r="AR12300" s="61"/>
      <c r="AS12300" s="61"/>
      <c r="AT12300" s="61"/>
      <c r="AU12300" s="61"/>
      <c r="AV12300" s="61"/>
      <c r="AW12300" s="61"/>
      <c r="AX12300" s="61"/>
      <c r="AY12300" s="61"/>
      <c r="AZ12300" s="61"/>
      <c r="BA12300" s="61"/>
    </row>
    <row r="12301" spans="39:53" x14ac:dyDescent="0.2">
      <c r="AM12301" s="61"/>
      <c r="AN12301" s="61"/>
      <c r="AO12301" s="171"/>
      <c r="AP12301" s="61"/>
      <c r="AQ12301" s="61"/>
      <c r="AR12301" s="61"/>
      <c r="AS12301" s="61"/>
      <c r="AT12301" s="61"/>
      <c r="AU12301" s="61"/>
      <c r="AV12301" s="61"/>
      <c r="AW12301" s="61"/>
      <c r="AX12301" s="61"/>
      <c r="AY12301" s="61"/>
      <c r="AZ12301" s="61"/>
      <c r="BA12301" s="61"/>
    </row>
    <row r="12302" spans="39:53" x14ac:dyDescent="0.2">
      <c r="AM12302" s="61"/>
      <c r="AN12302" s="61"/>
      <c r="AO12302" s="171"/>
      <c r="AP12302" s="61"/>
      <c r="AQ12302" s="61"/>
      <c r="AR12302" s="61"/>
      <c r="AS12302" s="61"/>
      <c r="AT12302" s="61"/>
      <c r="AU12302" s="61"/>
      <c r="AV12302" s="61"/>
      <c r="AW12302" s="61"/>
      <c r="AX12302" s="61"/>
      <c r="AY12302" s="61"/>
      <c r="AZ12302" s="61"/>
      <c r="BA12302" s="61"/>
    </row>
    <row r="12303" spans="39:53" x14ac:dyDescent="0.2">
      <c r="AM12303" s="61"/>
      <c r="AN12303" s="61"/>
      <c r="AO12303" s="171"/>
      <c r="AP12303" s="61"/>
      <c r="AQ12303" s="61"/>
      <c r="AR12303" s="61"/>
      <c r="AS12303" s="61"/>
      <c r="AT12303" s="61"/>
      <c r="AU12303" s="61"/>
      <c r="AV12303" s="61"/>
      <c r="AW12303" s="61"/>
      <c r="AX12303" s="61"/>
      <c r="AY12303" s="61"/>
      <c r="AZ12303" s="61"/>
      <c r="BA12303" s="61"/>
    </row>
    <row r="12304" spans="39:53" x14ac:dyDescent="0.2">
      <c r="AM12304" s="61"/>
      <c r="AN12304" s="61"/>
      <c r="AO12304" s="171"/>
      <c r="AP12304" s="61"/>
      <c r="AQ12304" s="61"/>
      <c r="AR12304" s="61"/>
      <c r="AS12304" s="61"/>
      <c r="AT12304" s="61"/>
      <c r="AU12304" s="61"/>
      <c r="AV12304" s="61"/>
      <c r="AW12304" s="61"/>
      <c r="AX12304" s="61"/>
      <c r="AY12304" s="61"/>
      <c r="AZ12304" s="61"/>
      <c r="BA12304" s="61"/>
    </row>
    <row r="12305" spans="39:53" x14ac:dyDescent="0.2">
      <c r="AM12305" s="61"/>
      <c r="AN12305" s="61"/>
      <c r="AO12305" s="171"/>
      <c r="AP12305" s="61"/>
      <c r="AQ12305" s="61"/>
      <c r="AR12305" s="61"/>
      <c r="AS12305" s="61"/>
      <c r="AT12305" s="61"/>
      <c r="AU12305" s="61"/>
      <c r="AV12305" s="61"/>
      <c r="AW12305" s="61"/>
      <c r="AX12305" s="61"/>
      <c r="AY12305" s="61"/>
      <c r="AZ12305" s="61"/>
      <c r="BA12305" s="61"/>
    </row>
    <row r="12306" spans="39:53" x14ac:dyDescent="0.2">
      <c r="AM12306" s="61"/>
      <c r="AN12306" s="61"/>
      <c r="AO12306" s="171"/>
      <c r="AP12306" s="61"/>
      <c r="AQ12306" s="61"/>
      <c r="AR12306" s="61"/>
      <c r="AS12306" s="61"/>
      <c r="AT12306" s="61"/>
      <c r="AU12306" s="61"/>
      <c r="AV12306" s="61"/>
      <c r="AW12306" s="61"/>
      <c r="AX12306" s="61"/>
      <c r="AY12306" s="61"/>
      <c r="AZ12306" s="61"/>
      <c r="BA12306" s="61"/>
    </row>
    <row r="12307" spans="39:53" x14ac:dyDescent="0.2">
      <c r="AM12307" s="61"/>
      <c r="AN12307" s="61"/>
      <c r="AO12307" s="171"/>
      <c r="AP12307" s="61"/>
      <c r="AQ12307" s="61"/>
      <c r="AR12307" s="61"/>
      <c r="AS12307" s="61"/>
      <c r="AT12307" s="61"/>
      <c r="AU12307" s="61"/>
      <c r="AV12307" s="61"/>
      <c r="AW12307" s="61"/>
      <c r="AX12307" s="61"/>
      <c r="AY12307" s="61"/>
      <c r="AZ12307" s="61"/>
      <c r="BA12307" s="61"/>
    </row>
    <row r="12308" spans="39:53" x14ac:dyDescent="0.2">
      <c r="AM12308" s="61"/>
      <c r="AN12308" s="61"/>
      <c r="AO12308" s="171"/>
      <c r="AP12308" s="61"/>
      <c r="AQ12308" s="61"/>
      <c r="AR12308" s="61"/>
      <c r="AS12308" s="61"/>
      <c r="AT12308" s="61"/>
      <c r="AU12308" s="61"/>
      <c r="AV12308" s="61"/>
      <c r="AW12308" s="61"/>
      <c r="AX12308" s="61"/>
      <c r="AY12308" s="61"/>
      <c r="AZ12308" s="61"/>
      <c r="BA12308" s="61"/>
    </row>
    <row r="12309" spans="39:53" x14ac:dyDescent="0.2">
      <c r="AM12309" s="61"/>
      <c r="AN12309" s="61"/>
      <c r="AO12309" s="171"/>
      <c r="AP12309" s="61"/>
      <c r="AQ12309" s="61"/>
      <c r="AR12309" s="61"/>
      <c r="AS12309" s="61"/>
      <c r="AT12309" s="61"/>
      <c r="AU12309" s="61"/>
      <c r="AV12309" s="61"/>
      <c r="AW12309" s="61"/>
      <c r="AX12309" s="61"/>
      <c r="AY12309" s="61"/>
      <c r="AZ12309" s="61"/>
      <c r="BA12309" s="61"/>
    </row>
    <row r="12310" spans="39:53" x14ac:dyDescent="0.2">
      <c r="AM12310" s="61"/>
      <c r="AN12310" s="61"/>
      <c r="AO12310" s="171"/>
      <c r="AP12310" s="61"/>
      <c r="AQ12310" s="61"/>
      <c r="AR12310" s="61"/>
      <c r="AS12310" s="61"/>
      <c r="AT12310" s="61"/>
      <c r="AU12310" s="61"/>
      <c r="AV12310" s="61"/>
      <c r="AW12310" s="61"/>
      <c r="AX12310" s="61"/>
      <c r="AY12310" s="61"/>
      <c r="AZ12310" s="61"/>
      <c r="BA12310" s="61"/>
    </row>
    <row r="12311" spans="39:53" x14ac:dyDescent="0.2">
      <c r="AM12311" s="61"/>
      <c r="AN12311" s="61"/>
      <c r="AO12311" s="171"/>
      <c r="AP12311" s="61"/>
      <c r="AQ12311" s="61"/>
      <c r="AR12311" s="61"/>
      <c r="AS12311" s="61"/>
      <c r="AT12311" s="61"/>
      <c r="AU12311" s="61"/>
      <c r="AV12311" s="61"/>
      <c r="AW12311" s="61"/>
      <c r="AX12311" s="61"/>
      <c r="AY12311" s="61"/>
      <c r="AZ12311" s="61"/>
      <c r="BA12311" s="61"/>
    </row>
    <row r="12312" spans="39:53" x14ac:dyDescent="0.2">
      <c r="AM12312" s="61"/>
      <c r="AN12312" s="61"/>
      <c r="AO12312" s="171"/>
      <c r="AP12312" s="61"/>
      <c r="AQ12312" s="61"/>
      <c r="AR12312" s="61"/>
      <c r="AS12312" s="61"/>
      <c r="AT12312" s="61"/>
      <c r="AU12312" s="61"/>
      <c r="AV12312" s="61"/>
      <c r="AW12312" s="61"/>
      <c r="AX12312" s="61"/>
      <c r="AY12312" s="61"/>
      <c r="AZ12312" s="61"/>
      <c r="BA12312" s="61"/>
    </row>
    <row r="12313" spans="39:53" x14ac:dyDescent="0.2">
      <c r="AM12313" s="61"/>
      <c r="AN12313" s="61"/>
      <c r="AO12313" s="171"/>
      <c r="AP12313" s="61"/>
      <c r="AQ12313" s="61"/>
      <c r="AR12313" s="61"/>
      <c r="AS12313" s="61"/>
      <c r="AT12313" s="61"/>
      <c r="AU12313" s="61"/>
      <c r="AV12313" s="61"/>
      <c r="AW12313" s="61"/>
      <c r="AX12313" s="61"/>
      <c r="AY12313" s="61"/>
      <c r="AZ12313" s="61"/>
      <c r="BA12313" s="61"/>
    </row>
    <row r="12314" spans="39:53" x14ac:dyDescent="0.2">
      <c r="AM12314" s="61"/>
      <c r="AN12314" s="61"/>
      <c r="AO12314" s="171"/>
      <c r="AP12314" s="61"/>
      <c r="AQ12314" s="61"/>
      <c r="AR12314" s="61"/>
      <c r="AS12314" s="61"/>
      <c r="AT12314" s="61"/>
      <c r="AU12314" s="61"/>
      <c r="AV12314" s="61"/>
      <c r="AW12314" s="61"/>
      <c r="AX12314" s="61"/>
      <c r="AY12314" s="61"/>
      <c r="AZ12314" s="61"/>
      <c r="BA12314" s="61"/>
    </row>
    <row r="12315" spans="39:53" x14ac:dyDescent="0.2">
      <c r="AM12315" s="61"/>
      <c r="AN12315" s="61"/>
      <c r="AO12315" s="171"/>
      <c r="AP12315" s="61"/>
      <c r="AQ12315" s="61"/>
      <c r="AR12315" s="61"/>
      <c r="AS12315" s="61"/>
      <c r="AT12315" s="61"/>
      <c r="AU12315" s="61"/>
      <c r="AV12315" s="61"/>
      <c r="AW12315" s="61"/>
      <c r="AX12315" s="61"/>
      <c r="AY12315" s="61"/>
      <c r="AZ12315" s="61"/>
      <c r="BA12315" s="61"/>
    </row>
    <row r="12316" spans="39:53" x14ac:dyDescent="0.2">
      <c r="AM12316" s="61"/>
      <c r="AN12316" s="61"/>
      <c r="AO12316" s="171"/>
      <c r="AP12316" s="61"/>
      <c r="AQ12316" s="61"/>
      <c r="AR12316" s="61"/>
      <c r="AS12316" s="61"/>
      <c r="AT12316" s="61"/>
      <c r="AU12316" s="61"/>
      <c r="AV12316" s="61"/>
      <c r="AW12316" s="61"/>
      <c r="AX12316" s="61"/>
      <c r="AY12316" s="61"/>
      <c r="AZ12316" s="61"/>
      <c r="BA12316" s="61"/>
    </row>
    <row r="12317" spans="39:53" x14ac:dyDescent="0.2">
      <c r="AM12317" s="61"/>
      <c r="AN12317" s="61"/>
      <c r="AO12317" s="171"/>
      <c r="AP12317" s="61"/>
      <c r="AQ12317" s="61"/>
      <c r="AR12317" s="61"/>
      <c r="AS12317" s="61"/>
      <c r="AT12317" s="61"/>
      <c r="AU12317" s="61"/>
      <c r="AV12317" s="61"/>
      <c r="AW12317" s="61"/>
      <c r="AX12317" s="61"/>
      <c r="AY12317" s="61"/>
      <c r="AZ12317" s="61"/>
      <c r="BA12317" s="61"/>
    </row>
    <row r="12318" spans="39:53" x14ac:dyDescent="0.2">
      <c r="AM12318" s="61"/>
      <c r="AN12318" s="61"/>
      <c r="AO12318" s="171"/>
      <c r="AP12318" s="61"/>
      <c r="AQ12318" s="61"/>
      <c r="AR12318" s="61"/>
      <c r="AS12318" s="61"/>
      <c r="AT12318" s="61"/>
      <c r="AU12318" s="61"/>
      <c r="AV12318" s="61"/>
      <c r="AW12318" s="61"/>
      <c r="AX12318" s="61"/>
      <c r="AY12318" s="61"/>
      <c r="AZ12318" s="61"/>
      <c r="BA12318" s="61"/>
    </row>
    <row r="12319" spans="39:53" x14ac:dyDescent="0.2">
      <c r="AM12319" s="61"/>
      <c r="AN12319" s="61"/>
      <c r="AO12319" s="171"/>
      <c r="AP12319" s="61"/>
      <c r="AQ12319" s="61"/>
      <c r="AR12319" s="61"/>
      <c r="AS12319" s="61"/>
      <c r="AT12319" s="61"/>
      <c r="AU12319" s="61"/>
      <c r="AV12319" s="61"/>
      <c r="AW12319" s="61"/>
      <c r="AX12319" s="61"/>
      <c r="AY12319" s="61"/>
      <c r="AZ12319" s="61"/>
      <c r="BA12319" s="61"/>
    </row>
    <row r="12320" spans="39:53" x14ac:dyDescent="0.2">
      <c r="AM12320" s="61"/>
      <c r="AN12320" s="61"/>
      <c r="AO12320" s="171"/>
      <c r="AP12320" s="61"/>
      <c r="AQ12320" s="61"/>
      <c r="AR12320" s="61"/>
      <c r="AS12320" s="61"/>
      <c r="AT12320" s="61"/>
      <c r="AU12320" s="61"/>
      <c r="AV12320" s="61"/>
      <c r="AW12320" s="61"/>
      <c r="AX12320" s="61"/>
      <c r="AY12320" s="61"/>
      <c r="AZ12320" s="61"/>
      <c r="BA12320" s="61"/>
    </row>
    <row r="12321" spans="39:53" x14ac:dyDescent="0.2">
      <c r="AM12321" s="61"/>
      <c r="AN12321" s="61"/>
      <c r="AO12321" s="171"/>
      <c r="AP12321" s="61"/>
      <c r="AQ12321" s="61"/>
      <c r="AR12321" s="61"/>
      <c r="AS12321" s="61"/>
      <c r="AT12321" s="61"/>
      <c r="AU12321" s="61"/>
      <c r="AV12321" s="61"/>
      <c r="AW12321" s="61"/>
      <c r="AX12321" s="61"/>
      <c r="AY12321" s="61"/>
      <c r="AZ12321" s="61"/>
      <c r="BA12321" s="61"/>
    </row>
    <row r="12322" spans="39:53" x14ac:dyDescent="0.2">
      <c r="AM12322" s="61"/>
      <c r="AN12322" s="61"/>
      <c r="AO12322" s="171"/>
      <c r="AP12322" s="61"/>
      <c r="AQ12322" s="61"/>
      <c r="AR12322" s="61"/>
      <c r="AS12322" s="61"/>
      <c r="AT12322" s="61"/>
      <c r="AU12322" s="61"/>
      <c r="AV12322" s="61"/>
      <c r="AW12322" s="61"/>
      <c r="AX12322" s="61"/>
      <c r="AY12322" s="61"/>
      <c r="AZ12322" s="61"/>
      <c r="BA12322" s="61"/>
    </row>
    <row r="12323" spans="39:53" x14ac:dyDescent="0.2">
      <c r="AM12323" s="61"/>
      <c r="AN12323" s="61"/>
      <c r="AO12323" s="171"/>
      <c r="AP12323" s="61"/>
      <c r="AQ12323" s="61"/>
      <c r="AR12323" s="61"/>
      <c r="AS12323" s="61"/>
      <c r="AT12323" s="61"/>
      <c r="AU12323" s="61"/>
      <c r="AV12323" s="61"/>
      <c r="AW12323" s="61"/>
      <c r="AX12323" s="61"/>
      <c r="AY12323" s="61"/>
      <c r="AZ12323" s="61"/>
      <c r="BA12323" s="61"/>
    </row>
    <row r="12324" spans="39:53" x14ac:dyDescent="0.2">
      <c r="AM12324" s="61"/>
      <c r="AN12324" s="61"/>
      <c r="AO12324" s="171"/>
      <c r="AP12324" s="61"/>
      <c r="AQ12324" s="61"/>
      <c r="AR12324" s="61"/>
      <c r="AS12324" s="61"/>
      <c r="AT12324" s="61"/>
      <c r="AU12324" s="61"/>
      <c r="AV12324" s="61"/>
      <c r="AW12324" s="61"/>
      <c r="AX12324" s="61"/>
      <c r="AY12324" s="61"/>
      <c r="AZ12324" s="61"/>
      <c r="BA12324" s="61"/>
    </row>
    <row r="12325" spans="39:53" x14ac:dyDescent="0.2">
      <c r="AM12325" s="61"/>
      <c r="AN12325" s="61"/>
      <c r="AO12325" s="171"/>
      <c r="AP12325" s="61"/>
      <c r="AQ12325" s="61"/>
      <c r="AR12325" s="61"/>
      <c r="AS12325" s="61"/>
      <c r="AT12325" s="61"/>
      <c r="AU12325" s="61"/>
      <c r="AV12325" s="61"/>
      <c r="AW12325" s="61"/>
      <c r="AX12325" s="61"/>
      <c r="AY12325" s="61"/>
      <c r="AZ12325" s="61"/>
      <c r="BA12325" s="61"/>
    </row>
    <row r="12326" spans="39:53" x14ac:dyDescent="0.2">
      <c r="AM12326" s="61"/>
      <c r="AN12326" s="61"/>
      <c r="AO12326" s="171"/>
      <c r="AP12326" s="61"/>
      <c r="AQ12326" s="61"/>
      <c r="AR12326" s="61"/>
      <c r="AS12326" s="61"/>
      <c r="AT12326" s="61"/>
      <c r="AU12326" s="61"/>
      <c r="AV12326" s="61"/>
      <c r="AW12326" s="61"/>
      <c r="AX12326" s="61"/>
      <c r="AY12326" s="61"/>
      <c r="AZ12326" s="61"/>
      <c r="BA12326" s="61"/>
    </row>
    <row r="12327" spans="39:53" x14ac:dyDescent="0.2">
      <c r="AM12327" s="61"/>
      <c r="AN12327" s="61"/>
      <c r="AO12327" s="171"/>
      <c r="AP12327" s="61"/>
      <c r="AQ12327" s="61"/>
      <c r="AR12327" s="61"/>
      <c r="AS12327" s="61"/>
      <c r="AT12327" s="61"/>
      <c r="AU12327" s="61"/>
      <c r="AV12327" s="61"/>
      <c r="AW12327" s="61"/>
      <c r="AX12327" s="61"/>
      <c r="AY12327" s="61"/>
      <c r="AZ12327" s="61"/>
      <c r="BA12327" s="61"/>
    </row>
    <row r="12328" spans="39:53" x14ac:dyDescent="0.2">
      <c r="AM12328" s="61"/>
      <c r="AN12328" s="61"/>
      <c r="AO12328" s="171"/>
      <c r="AP12328" s="61"/>
      <c r="AQ12328" s="61"/>
      <c r="AR12328" s="61"/>
      <c r="AS12328" s="61"/>
      <c r="AT12328" s="61"/>
      <c r="AU12328" s="61"/>
      <c r="AV12328" s="61"/>
      <c r="AW12328" s="61"/>
      <c r="AX12328" s="61"/>
      <c r="AY12328" s="61"/>
      <c r="AZ12328" s="61"/>
      <c r="BA12328" s="61"/>
    </row>
    <row r="12329" spans="39:53" x14ac:dyDescent="0.2">
      <c r="AM12329" s="61"/>
      <c r="AN12329" s="61"/>
      <c r="AO12329" s="171"/>
      <c r="AP12329" s="61"/>
      <c r="AQ12329" s="61"/>
      <c r="AR12329" s="61"/>
      <c r="AS12329" s="61"/>
      <c r="AT12329" s="61"/>
      <c r="AU12329" s="61"/>
      <c r="AV12329" s="61"/>
      <c r="AW12329" s="61"/>
      <c r="AX12329" s="61"/>
      <c r="AY12329" s="61"/>
      <c r="AZ12329" s="61"/>
      <c r="BA12329" s="61"/>
    </row>
    <row r="12330" spans="39:53" x14ac:dyDescent="0.2">
      <c r="AM12330" s="61"/>
      <c r="AN12330" s="61"/>
      <c r="AO12330" s="171"/>
      <c r="AP12330" s="61"/>
      <c r="AQ12330" s="61"/>
      <c r="AR12330" s="61"/>
      <c r="AS12330" s="61"/>
      <c r="AT12330" s="61"/>
      <c r="AU12330" s="61"/>
      <c r="AV12330" s="61"/>
      <c r="AW12330" s="61"/>
      <c r="AX12330" s="61"/>
      <c r="AY12330" s="61"/>
      <c r="AZ12330" s="61"/>
      <c r="BA12330" s="61"/>
    </row>
    <row r="12331" spans="39:53" x14ac:dyDescent="0.2">
      <c r="AM12331" s="61"/>
      <c r="AN12331" s="61"/>
      <c r="AO12331" s="171"/>
      <c r="AP12331" s="61"/>
      <c r="AQ12331" s="61"/>
      <c r="AR12331" s="61"/>
      <c r="AS12331" s="61"/>
      <c r="AT12331" s="61"/>
      <c r="AU12331" s="61"/>
      <c r="AV12331" s="61"/>
      <c r="AW12331" s="61"/>
      <c r="AX12331" s="61"/>
      <c r="AY12331" s="61"/>
      <c r="AZ12331" s="61"/>
      <c r="BA12331" s="61"/>
    </row>
    <row r="12332" spans="39:53" x14ac:dyDescent="0.2">
      <c r="AM12332" s="61"/>
      <c r="AN12332" s="61"/>
      <c r="AO12332" s="171"/>
      <c r="AP12332" s="61"/>
      <c r="AQ12332" s="61"/>
      <c r="AR12332" s="61"/>
      <c r="AS12332" s="61"/>
      <c r="AT12332" s="61"/>
      <c r="AU12332" s="61"/>
      <c r="AV12332" s="61"/>
      <c r="AW12332" s="61"/>
      <c r="AX12332" s="61"/>
      <c r="AY12332" s="61"/>
      <c r="AZ12332" s="61"/>
      <c r="BA12332" s="61"/>
    </row>
    <row r="12333" spans="39:53" x14ac:dyDescent="0.2">
      <c r="AM12333" s="61"/>
      <c r="AN12333" s="61"/>
      <c r="AO12333" s="171"/>
      <c r="AP12333" s="61"/>
      <c r="AQ12333" s="61"/>
      <c r="AR12333" s="61"/>
      <c r="AS12333" s="61"/>
      <c r="AT12333" s="61"/>
      <c r="AU12333" s="61"/>
      <c r="AV12333" s="61"/>
      <c r="AW12333" s="61"/>
      <c r="AX12333" s="61"/>
      <c r="AY12333" s="61"/>
      <c r="AZ12333" s="61"/>
      <c r="BA12333" s="61"/>
    </row>
    <row r="12334" spans="39:53" x14ac:dyDescent="0.2">
      <c r="AM12334" s="61"/>
      <c r="AN12334" s="61"/>
      <c r="AO12334" s="171"/>
      <c r="AP12334" s="61"/>
      <c r="AQ12334" s="61"/>
      <c r="AR12334" s="61"/>
      <c r="AS12334" s="61"/>
      <c r="AT12334" s="61"/>
      <c r="AU12334" s="61"/>
      <c r="AV12334" s="61"/>
      <c r="AW12334" s="61"/>
      <c r="AX12334" s="61"/>
      <c r="AY12334" s="61"/>
      <c r="AZ12334" s="61"/>
      <c r="BA12334" s="61"/>
    </row>
    <row r="12335" spans="39:53" x14ac:dyDescent="0.2">
      <c r="AM12335" s="61"/>
      <c r="AN12335" s="61"/>
      <c r="AO12335" s="171"/>
      <c r="AP12335" s="61"/>
      <c r="AQ12335" s="61"/>
      <c r="AR12335" s="61"/>
      <c r="AS12335" s="61"/>
      <c r="AT12335" s="61"/>
      <c r="AU12335" s="61"/>
      <c r="AV12335" s="61"/>
      <c r="AW12335" s="61"/>
      <c r="AX12335" s="61"/>
      <c r="AY12335" s="61"/>
      <c r="AZ12335" s="61"/>
      <c r="BA12335" s="61"/>
    </row>
    <row r="12336" spans="39:53" x14ac:dyDescent="0.2">
      <c r="AM12336" s="61"/>
      <c r="AN12336" s="61"/>
      <c r="AO12336" s="171"/>
      <c r="AP12336" s="61"/>
      <c r="AQ12336" s="61"/>
      <c r="AR12336" s="61"/>
      <c r="AS12336" s="61"/>
      <c r="AT12336" s="61"/>
      <c r="AU12336" s="61"/>
      <c r="AV12336" s="61"/>
      <c r="AW12336" s="61"/>
      <c r="AX12336" s="61"/>
      <c r="AY12336" s="61"/>
      <c r="AZ12336" s="61"/>
      <c r="BA12336" s="61"/>
    </row>
    <row r="12337" spans="39:53" x14ac:dyDescent="0.2">
      <c r="AM12337" s="61"/>
      <c r="AN12337" s="61"/>
      <c r="AO12337" s="171"/>
      <c r="AP12337" s="61"/>
      <c r="AQ12337" s="61"/>
      <c r="AR12337" s="61"/>
      <c r="AS12337" s="61"/>
      <c r="AT12337" s="61"/>
      <c r="AU12337" s="61"/>
      <c r="AV12337" s="61"/>
      <c r="AW12337" s="61"/>
      <c r="AX12337" s="61"/>
      <c r="AY12337" s="61"/>
      <c r="AZ12337" s="61"/>
      <c r="BA12337" s="61"/>
    </row>
    <row r="12338" spans="39:53" x14ac:dyDescent="0.2">
      <c r="AM12338" s="61"/>
      <c r="AN12338" s="61"/>
      <c r="AO12338" s="171"/>
      <c r="AP12338" s="61"/>
      <c r="AQ12338" s="61"/>
      <c r="AR12338" s="61"/>
      <c r="AS12338" s="61"/>
      <c r="AT12338" s="61"/>
      <c r="AU12338" s="61"/>
      <c r="AV12338" s="61"/>
      <c r="AW12338" s="61"/>
      <c r="AX12338" s="61"/>
      <c r="AY12338" s="61"/>
      <c r="AZ12338" s="61"/>
      <c r="BA12338" s="61"/>
    </row>
    <row r="12339" spans="39:53" x14ac:dyDescent="0.2">
      <c r="AM12339" s="61"/>
      <c r="AN12339" s="61"/>
      <c r="AO12339" s="171"/>
      <c r="AP12339" s="61"/>
      <c r="AQ12339" s="61"/>
      <c r="AR12339" s="61"/>
      <c r="AS12339" s="61"/>
      <c r="AT12339" s="61"/>
      <c r="AU12339" s="61"/>
      <c r="AV12339" s="61"/>
      <c r="AW12339" s="61"/>
      <c r="AX12339" s="61"/>
      <c r="AY12339" s="61"/>
      <c r="AZ12339" s="61"/>
      <c r="BA12339" s="61"/>
    </row>
    <row r="12340" spans="39:53" x14ac:dyDescent="0.2">
      <c r="AM12340" s="61"/>
      <c r="AN12340" s="61"/>
      <c r="AO12340" s="171"/>
      <c r="AP12340" s="61"/>
      <c r="AQ12340" s="61"/>
      <c r="AR12340" s="61"/>
      <c r="AS12340" s="61"/>
      <c r="AT12340" s="61"/>
      <c r="AU12340" s="61"/>
      <c r="AV12340" s="61"/>
      <c r="AW12340" s="61"/>
      <c r="AX12340" s="61"/>
      <c r="AY12340" s="61"/>
      <c r="AZ12340" s="61"/>
      <c r="BA12340" s="61"/>
    </row>
    <row r="12341" spans="39:53" x14ac:dyDescent="0.2">
      <c r="AM12341" s="61"/>
      <c r="AN12341" s="61"/>
      <c r="AO12341" s="171"/>
      <c r="AP12341" s="61"/>
      <c r="AQ12341" s="61"/>
      <c r="AR12341" s="61"/>
      <c r="AS12341" s="61"/>
      <c r="AT12341" s="61"/>
      <c r="AU12341" s="61"/>
      <c r="AV12341" s="61"/>
      <c r="AW12341" s="61"/>
      <c r="AX12341" s="61"/>
      <c r="AY12341" s="61"/>
      <c r="AZ12341" s="61"/>
      <c r="BA12341" s="61"/>
    </row>
    <row r="12342" spans="39:53" x14ac:dyDescent="0.2">
      <c r="AM12342" s="61"/>
      <c r="AN12342" s="61"/>
      <c r="AO12342" s="171"/>
      <c r="AP12342" s="61"/>
      <c r="AQ12342" s="61"/>
      <c r="AR12342" s="61"/>
      <c r="AS12342" s="61"/>
      <c r="AT12342" s="61"/>
      <c r="AU12342" s="61"/>
      <c r="AV12342" s="61"/>
      <c r="AW12342" s="61"/>
      <c r="AX12342" s="61"/>
      <c r="AY12342" s="61"/>
      <c r="AZ12342" s="61"/>
      <c r="BA12342" s="61"/>
    </row>
    <row r="12343" spans="39:53" x14ac:dyDescent="0.2">
      <c r="AM12343" s="61"/>
      <c r="AN12343" s="61"/>
      <c r="AO12343" s="171"/>
      <c r="AP12343" s="61"/>
      <c r="AQ12343" s="61"/>
      <c r="AR12343" s="61"/>
      <c r="AS12343" s="61"/>
      <c r="AT12343" s="61"/>
      <c r="AU12343" s="61"/>
      <c r="AV12343" s="61"/>
      <c r="AW12343" s="61"/>
      <c r="AX12343" s="61"/>
      <c r="AY12343" s="61"/>
      <c r="AZ12343" s="61"/>
      <c r="BA12343" s="61"/>
    </row>
    <row r="12344" spans="39:53" x14ac:dyDescent="0.2">
      <c r="AM12344" s="61"/>
      <c r="AN12344" s="61"/>
      <c r="AO12344" s="171"/>
      <c r="AP12344" s="61"/>
      <c r="AQ12344" s="61"/>
      <c r="AR12344" s="61"/>
      <c r="AS12344" s="61"/>
      <c r="AT12344" s="61"/>
      <c r="AU12344" s="61"/>
      <c r="AV12344" s="61"/>
      <c r="AW12344" s="61"/>
      <c r="AX12344" s="61"/>
      <c r="AY12344" s="61"/>
      <c r="AZ12344" s="61"/>
      <c r="BA12344" s="61"/>
    </row>
    <row r="12345" spans="39:53" x14ac:dyDescent="0.2">
      <c r="AM12345" s="61"/>
      <c r="AN12345" s="61"/>
      <c r="AO12345" s="171"/>
      <c r="AP12345" s="61"/>
      <c r="AQ12345" s="61"/>
      <c r="AR12345" s="61"/>
      <c r="AS12345" s="61"/>
      <c r="AT12345" s="61"/>
      <c r="AU12345" s="61"/>
      <c r="AV12345" s="61"/>
      <c r="AW12345" s="61"/>
      <c r="AX12345" s="61"/>
      <c r="AY12345" s="61"/>
      <c r="AZ12345" s="61"/>
      <c r="BA12345" s="61"/>
    </row>
    <row r="12346" spans="39:53" x14ac:dyDescent="0.2">
      <c r="AM12346" s="61"/>
      <c r="AN12346" s="61"/>
      <c r="AO12346" s="171"/>
      <c r="AP12346" s="61"/>
      <c r="AQ12346" s="61"/>
      <c r="AR12346" s="61"/>
      <c r="AS12346" s="61"/>
      <c r="AT12346" s="61"/>
      <c r="AU12346" s="61"/>
      <c r="AV12346" s="61"/>
      <c r="AW12346" s="61"/>
      <c r="AX12346" s="61"/>
      <c r="AY12346" s="61"/>
      <c r="AZ12346" s="61"/>
      <c r="BA12346" s="61"/>
    </row>
    <row r="12347" spans="39:53" x14ac:dyDescent="0.2">
      <c r="AM12347" s="61"/>
      <c r="AN12347" s="61"/>
      <c r="AO12347" s="171"/>
      <c r="AP12347" s="61"/>
      <c r="AQ12347" s="61"/>
      <c r="AR12347" s="61"/>
      <c r="AS12347" s="61"/>
      <c r="AT12347" s="61"/>
      <c r="AU12347" s="61"/>
      <c r="AV12347" s="61"/>
      <c r="AW12347" s="61"/>
      <c r="AX12347" s="61"/>
      <c r="AY12347" s="61"/>
      <c r="AZ12347" s="61"/>
      <c r="BA12347" s="61"/>
    </row>
    <row r="12348" spans="39:53" x14ac:dyDescent="0.2">
      <c r="AM12348" s="61"/>
      <c r="AN12348" s="61"/>
      <c r="AO12348" s="171"/>
      <c r="AP12348" s="61"/>
      <c r="AQ12348" s="61"/>
      <c r="AR12348" s="61"/>
      <c r="AS12348" s="61"/>
      <c r="AT12348" s="61"/>
      <c r="AU12348" s="61"/>
      <c r="AV12348" s="61"/>
      <c r="AW12348" s="61"/>
      <c r="AX12348" s="61"/>
      <c r="AY12348" s="61"/>
      <c r="AZ12348" s="61"/>
      <c r="BA12348" s="61"/>
    </row>
    <row r="12349" spans="39:53" x14ac:dyDescent="0.2">
      <c r="AM12349" s="61"/>
      <c r="AN12349" s="61"/>
      <c r="AO12349" s="171"/>
      <c r="AP12349" s="61"/>
      <c r="AQ12349" s="61"/>
      <c r="AR12349" s="61"/>
      <c r="AS12349" s="61"/>
      <c r="AT12349" s="61"/>
      <c r="AU12349" s="61"/>
      <c r="AV12349" s="61"/>
      <c r="AW12349" s="61"/>
      <c r="AX12349" s="61"/>
      <c r="AY12349" s="61"/>
      <c r="AZ12349" s="61"/>
      <c r="BA12349" s="61"/>
    </row>
    <row r="12350" spans="39:53" x14ac:dyDescent="0.2">
      <c r="AM12350" s="61"/>
      <c r="AN12350" s="61"/>
      <c r="AO12350" s="171"/>
      <c r="AP12350" s="61"/>
      <c r="AQ12350" s="61"/>
      <c r="AR12350" s="61"/>
      <c r="AS12350" s="61"/>
      <c r="AT12350" s="61"/>
      <c r="AU12350" s="61"/>
      <c r="AV12350" s="61"/>
      <c r="AW12350" s="61"/>
      <c r="AX12350" s="61"/>
      <c r="AY12350" s="61"/>
      <c r="AZ12350" s="61"/>
      <c r="BA12350" s="61"/>
    </row>
    <row r="12351" spans="39:53" x14ac:dyDescent="0.2">
      <c r="AM12351" s="61"/>
      <c r="AN12351" s="61"/>
      <c r="AO12351" s="171"/>
      <c r="AP12351" s="61"/>
      <c r="AQ12351" s="61"/>
      <c r="AR12351" s="61"/>
      <c r="AS12351" s="61"/>
      <c r="AT12351" s="61"/>
      <c r="AU12351" s="61"/>
      <c r="AV12351" s="61"/>
      <c r="AW12351" s="61"/>
      <c r="AX12351" s="61"/>
      <c r="AY12351" s="61"/>
      <c r="AZ12351" s="61"/>
      <c r="BA12351" s="61"/>
    </row>
    <row r="12352" spans="39:53" x14ac:dyDescent="0.2">
      <c r="AM12352" s="61"/>
      <c r="AN12352" s="61"/>
      <c r="AO12352" s="171"/>
      <c r="AP12352" s="61"/>
      <c r="AQ12352" s="61"/>
      <c r="AR12352" s="61"/>
      <c r="AS12352" s="61"/>
      <c r="AT12352" s="61"/>
      <c r="AU12352" s="61"/>
      <c r="AV12352" s="61"/>
      <c r="AW12352" s="61"/>
      <c r="AX12352" s="61"/>
      <c r="AY12352" s="61"/>
      <c r="AZ12352" s="61"/>
      <c r="BA12352" s="61"/>
    </row>
    <row r="12353" spans="39:53" x14ac:dyDescent="0.2">
      <c r="AM12353" s="61"/>
      <c r="AN12353" s="61"/>
      <c r="AO12353" s="171"/>
      <c r="AP12353" s="61"/>
      <c r="AQ12353" s="61"/>
      <c r="AR12353" s="61"/>
      <c r="AS12353" s="61"/>
      <c r="AT12353" s="61"/>
      <c r="AU12353" s="61"/>
      <c r="AV12353" s="61"/>
      <c r="AW12353" s="61"/>
      <c r="AX12353" s="61"/>
      <c r="AY12353" s="61"/>
      <c r="AZ12353" s="61"/>
      <c r="BA12353" s="61"/>
    </row>
    <row r="12354" spans="39:53" x14ac:dyDescent="0.2">
      <c r="AM12354" s="61"/>
      <c r="AN12354" s="61"/>
      <c r="AO12354" s="171"/>
      <c r="AP12354" s="61"/>
      <c r="AQ12354" s="61"/>
      <c r="AR12354" s="61"/>
      <c r="AS12354" s="61"/>
      <c r="AT12354" s="61"/>
      <c r="AU12354" s="61"/>
      <c r="AV12354" s="61"/>
      <c r="AW12354" s="61"/>
      <c r="AX12354" s="61"/>
      <c r="AY12354" s="61"/>
      <c r="AZ12354" s="61"/>
      <c r="BA12354" s="61"/>
    </row>
    <row r="12355" spans="39:53" x14ac:dyDescent="0.2">
      <c r="AM12355" s="61"/>
      <c r="AN12355" s="61"/>
      <c r="AO12355" s="171"/>
      <c r="AP12355" s="61"/>
      <c r="AQ12355" s="61"/>
      <c r="AR12355" s="61"/>
      <c r="AS12355" s="61"/>
      <c r="AT12355" s="61"/>
      <c r="AU12355" s="61"/>
      <c r="AV12355" s="61"/>
      <c r="AW12355" s="61"/>
      <c r="AX12355" s="61"/>
      <c r="AY12355" s="61"/>
      <c r="AZ12355" s="61"/>
      <c r="BA12355" s="61"/>
    </row>
    <row r="12356" spans="39:53" x14ac:dyDescent="0.2">
      <c r="AM12356" s="61"/>
      <c r="AN12356" s="61"/>
      <c r="AO12356" s="171"/>
      <c r="AP12356" s="61"/>
      <c r="AQ12356" s="61"/>
      <c r="AR12356" s="61"/>
      <c r="AS12356" s="61"/>
      <c r="AT12356" s="61"/>
      <c r="AU12356" s="61"/>
      <c r="AV12356" s="61"/>
      <c r="AW12356" s="61"/>
      <c r="AX12356" s="61"/>
      <c r="AY12356" s="61"/>
      <c r="AZ12356" s="61"/>
      <c r="BA12356" s="61"/>
    </row>
    <row r="12357" spans="39:53" x14ac:dyDescent="0.2">
      <c r="AM12357" s="61"/>
      <c r="AN12357" s="61"/>
      <c r="AO12357" s="171"/>
      <c r="AP12357" s="61"/>
      <c r="AQ12357" s="61"/>
      <c r="AR12357" s="61"/>
      <c r="AS12357" s="61"/>
      <c r="AT12357" s="61"/>
      <c r="AU12357" s="61"/>
      <c r="AV12357" s="61"/>
      <c r="AW12357" s="61"/>
      <c r="AX12357" s="61"/>
      <c r="AY12357" s="61"/>
      <c r="AZ12357" s="61"/>
      <c r="BA12357" s="61"/>
    </row>
    <row r="12358" spans="39:53" x14ac:dyDescent="0.2">
      <c r="AM12358" s="61"/>
      <c r="AN12358" s="61"/>
      <c r="AO12358" s="171"/>
      <c r="AP12358" s="61"/>
      <c r="AQ12358" s="61"/>
      <c r="AR12358" s="61"/>
      <c r="AS12358" s="61"/>
      <c r="AT12358" s="61"/>
      <c r="AU12358" s="61"/>
      <c r="AV12358" s="61"/>
      <c r="AW12358" s="61"/>
      <c r="AX12358" s="61"/>
      <c r="AY12358" s="61"/>
      <c r="AZ12358" s="61"/>
      <c r="BA12358" s="61"/>
    </row>
    <row r="12359" spans="39:53" x14ac:dyDescent="0.2">
      <c r="AM12359" s="61"/>
      <c r="AN12359" s="61"/>
      <c r="AO12359" s="171"/>
      <c r="AP12359" s="61"/>
      <c r="AQ12359" s="61"/>
      <c r="AR12359" s="61"/>
      <c r="AS12359" s="61"/>
      <c r="AT12359" s="61"/>
      <c r="AU12359" s="61"/>
      <c r="AV12359" s="61"/>
      <c r="AW12359" s="61"/>
      <c r="AX12359" s="61"/>
      <c r="AY12359" s="61"/>
      <c r="AZ12359" s="61"/>
      <c r="BA12359" s="61"/>
    </row>
    <row r="12360" spans="39:53" x14ac:dyDescent="0.2">
      <c r="AM12360" s="61"/>
      <c r="AN12360" s="61"/>
      <c r="AO12360" s="171"/>
      <c r="AP12360" s="61"/>
      <c r="AQ12360" s="61"/>
      <c r="AR12360" s="61"/>
      <c r="AS12360" s="61"/>
      <c r="AT12360" s="61"/>
      <c r="AU12360" s="61"/>
      <c r="AV12360" s="61"/>
      <c r="AW12360" s="61"/>
      <c r="AX12360" s="61"/>
      <c r="AY12360" s="61"/>
      <c r="AZ12360" s="61"/>
      <c r="BA12360" s="61"/>
    </row>
    <row r="12361" spans="39:53" x14ac:dyDescent="0.2">
      <c r="AM12361" s="61"/>
      <c r="AN12361" s="61"/>
      <c r="AO12361" s="171"/>
      <c r="AP12361" s="61"/>
      <c r="AQ12361" s="61"/>
      <c r="AR12361" s="61"/>
      <c r="AS12361" s="61"/>
      <c r="AT12361" s="61"/>
      <c r="AU12361" s="61"/>
      <c r="AV12361" s="61"/>
      <c r="AW12361" s="61"/>
      <c r="AX12361" s="61"/>
      <c r="AY12361" s="61"/>
      <c r="AZ12361" s="61"/>
      <c r="BA12361" s="61"/>
    </row>
    <row r="12362" spans="39:53" x14ac:dyDescent="0.2">
      <c r="AM12362" s="61"/>
      <c r="AN12362" s="61"/>
      <c r="AO12362" s="171"/>
      <c r="AP12362" s="61"/>
      <c r="AQ12362" s="61"/>
      <c r="AR12362" s="61"/>
      <c r="AS12362" s="61"/>
      <c r="AT12362" s="61"/>
      <c r="AU12362" s="61"/>
      <c r="AV12362" s="61"/>
      <c r="AW12362" s="61"/>
      <c r="AX12362" s="61"/>
      <c r="AY12362" s="61"/>
      <c r="AZ12362" s="61"/>
      <c r="BA12362" s="61"/>
    </row>
    <row r="12363" spans="39:53" x14ac:dyDescent="0.2">
      <c r="AM12363" s="61"/>
      <c r="AN12363" s="61"/>
      <c r="AO12363" s="171"/>
      <c r="AP12363" s="61"/>
      <c r="AQ12363" s="61"/>
      <c r="AR12363" s="61"/>
      <c r="AS12363" s="61"/>
      <c r="AT12363" s="61"/>
      <c r="AU12363" s="61"/>
      <c r="AV12363" s="61"/>
      <c r="AW12363" s="61"/>
      <c r="AX12363" s="61"/>
      <c r="AY12363" s="61"/>
      <c r="AZ12363" s="61"/>
      <c r="BA12363" s="61"/>
    </row>
    <row r="12364" spans="39:53" x14ac:dyDescent="0.2">
      <c r="AM12364" s="61"/>
      <c r="AN12364" s="61"/>
      <c r="AO12364" s="171"/>
      <c r="AP12364" s="61"/>
      <c r="AQ12364" s="61"/>
      <c r="AR12364" s="61"/>
      <c r="AS12364" s="61"/>
      <c r="AT12364" s="61"/>
      <c r="AU12364" s="61"/>
      <c r="AV12364" s="61"/>
      <c r="AW12364" s="61"/>
      <c r="AX12364" s="61"/>
      <c r="AY12364" s="61"/>
      <c r="AZ12364" s="61"/>
      <c r="BA12364" s="61"/>
    </row>
    <row r="12365" spans="39:53" x14ac:dyDescent="0.2">
      <c r="AM12365" s="61"/>
      <c r="AN12365" s="61"/>
      <c r="AO12365" s="171"/>
      <c r="AP12365" s="61"/>
      <c r="AQ12365" s="61"/>
      <c r="AR12365" s="61"/>
      <c r="AS12365" s="61"/>
      <c r="AT12365" s="61"/>
      <c r="AU12365" s="61"/>
      <c r="AV12365" s="61"/>
      <c r="AW12365" s="61"/>
      <c r="AX12365" s="61"/>
      <c r="AY12365" s="61"/>
      <c r="AZ12365" s="61"/>
      <c r="BA12365" s="61"/>
    </row>
    <row r="12366" spans="39:53" x14ac:dyDescent="0.2">
      <c r="AM12366" s="61"/>
      <c r="AN12366" s="61"/>
      <c r="AO12366" s="171"/>
      <c r="AP12366" s="61"/>
      <c r="AQ12366" s="61"/>
      <c r="AR12366" s="61"/>
      <c r="AS12366" s="61"/>
      <c r="AT12366" s="61"/>
      <c r="AU12366" s="61"/>
      <c r="AV12366" s="61"/>
      <c r="AW12366" s="61"/>
      <c r="AX12366" s="61"/>
      <c r="AY12366" s="61"/>
      <c r="AZ12366" s="61"/>
      <c r="BA12366" s="61"/>
    </row>
    <row r="12367" spans="39:53" x14ac:dyDescent="0.2">
      <c r="AM12367" s="61"/>
      <c r="AN12367" s="61"/>
      <c r="AO12367" s="171"/>
      <c r="AP12367" s="61"/>
      <c r="AQ12367" s="61"/>
      <c r="AR12367" s="61"/>
      <c r="AS12367" s="61"/>
      <c r="AT12367" s="61"/>
      <c r="AU12367" s="61"/>
      <c r="AV12367" s="61"/>
      <c r="AW12367" s="61"/>
      <c r="AX12367" s="61"/>
      <c r="AY12367" s="61"/>
      <c r="AZ12367" s="61"/>
      <c r="BA12367" s="61"/>
    </row>
    <row r="12368" spans="39:53" x14ac:dyDescent="0.2">
      <c r="AM12368" s="61"/>
      <c r="AN12368" s="61"/>
      <c r="AO12368" s="171"/>
      <c r="AP12368" s="61"/>
      <c r="AQ12368" s="61"/>
      <c r="AR12368" s="61"/>
      <c r="AS12368" s="61"/>
      <c r="AT12368" s="61"/>
      <c r="AU12368" s="61"/>
      <c r="AV12368" s="61"/>
      <c r="AW12368" s="61"/>
      <c r="AX12368" s="61"/>
      <c r="AY12368" s="61"/>
      <c r="AZ12368" s="61"/>
      <c r="BA12368" s="61"/>
    </row>
    <row r="12369" spans="39:53" x14ac:dyDescent="0.2">
      <c r="AM12369" s="61"/>
      <c r="AN12369" s="61"/>
      <c r="AO12369" s="171"/>
      <c r="AP12369" s="61"/>
      <c r="AQ12369" s="61"/>
      <c r="AR12369" s="61"/>
      <c r="AS12369" s="61"/>
      <c r="AT12369" s="61"/>
      <c r="AU12369" s="61"/>
      <c r="AV12369" s="61"/>
      <c r="AW12369" s="61"/>
      <c r="AX12369" s="61"/>
      <c r="AY12369" s="61"/>
      <c r="AZ12369" s="61"/>
      <c r="BA12369" s="61"/>
    </row>
    <row r="12370" spans="39:53" x14ac:dyDescent="0.2">
      <c r="AM12370" s="61"/>
      <c r="AN12370" s="61"/>
      <c r="AO12370" s="171"/>
      <c r="AP12370" s="61"/>
      <c r="AQ12370" s="61"/>
      <c r="AR12370" s="61"/>
      <c r="AS12370" s="61"/>
      <c r="AT12370" s="61"/>
      <c r="AU12370" s="61"/>
      <c r="AV12370" s="61"/>
      <c r="AW12370" s="61"/>
      <c r="AX12370" s="61"/>
      <c r="AY12370" s="61"/>
      <c r="AZ12370" s="61"/>
      <c r="BA12370" s="61"/>
    </row>
    <row r="12371" spans="39:53" x14ac:dyDescent="0.2">
      <c r="AM12371" s="61"/>
      <c r="AN12371" s="61"/>
      <c r="AO12371" s="171"/>
      <c r="AP12371" s="61"/>
      <c r="AQ12371" s="61"/>
      <c r="AR12371" s="61"/>
      <c r="AS12371" s="61"/>
      <c r="AT12371" s="61"/>
      <c r="AU12371" s="61"/>
      <c r="AV12371" s="61"/>
      <c r="AW12371" s="61"/>
      <c r="AX12371" s="61"/>
      <c r="AY12371" s="61"/>
      <c r="AZ12371" s="61"/>
      <c r="BA12371" s="61"/>
    </row>
    <row r="12372" spans="39:53" x14ac:dyDescent="0.2">
      <c r="AM12372" s="61"/>
      <c r="AN12372" s="61"/>
      <c r="AO12372" s="171"/>
      <c r="AP12372" s="61"/>
      <c r="AQ12372" s="61"/>
      <c r="AR12372" s="61"/>
      <c r="AS12372" s="61"/>
      <c r="AT12372" s="61"/>
      <c r="AU12372" s="61"/>
      <c r="AV12372" s="61"/>
      <c r="AW12372" s="61"/>
      <c r="AX12372" s="61"/>
      <c r="AY12372" s="61"/>
      <c r="AZ12372" s="61"/>
      <c r="BA12372" s="61"/>
    </row>
    <row r="12373" spans="39:53" x14ac:dyDescent="0.2">
      <c r="AM12373" s="61"/>
      <c r="AN12373" s="61"/>
      <c r="AO12373" s="171"/>
      <c r="AP12373" s="61"/>
      <c r="AQ12373" s="61"/>
      <c r="AR12373" s="61"/>
      <c r="AS12373" s="61"/>
      <c r="AT12373" s="61"/>
      <c r="AU12373" s="61"/>
      <c r="AV12373" s="61"/>
      <c r="AW12373" s="61"/>
      <c r="AX12373" s="61"/>
      <c r="AY12373" s="61"/>
      <c r="AZ12373" s="61"/>
      <c r="BA12373" s="61"/>
    </row>
    <row r="12374" spans="39:53" x14ac:dyDescent="0.2">
      <c r="AM12374" s="61"/>
      <c r="AN12374" s="61"/>
      <c r="AO12374" s="171"/>
      <c r="AP12374" s="61"/>
      <c r="AQ12374" s="61"/>
      <c r="AR12374" s="61"/>
      <c r="AS12374" s="61"/>
      <c r="AT12374" s="61"/>
      <c r="AU12374" s="61"/>
      <c r="AV12374" s="61"/>
      <c r="AW12374" s="61"/>
      <c r="AX12374" s="61"/>
      <c r="AY12374" s="61"/>
      <c r="AZ12374" s="61"/>
      <c r="BA12374" s="61"/>
    </row>
    <row r="12375" spans="39:53" x14ac:dyDescent="0.2">
      <c r="AM12375" s="61"/>
      <c r="AN12375" s="61"/>
      <c r="AO12375" s="171"/>
      <c r="AP12375" s="61"/>
      <c r="AQ12375" s="61"/>
      <c r="AR12375" s="61"/>
      <c r="AS12375" s="61"/>
      <c r="AT12375" s="61"/>
      <c r="AU12375" s="61"/>
      <c r="AV12375" s="61"/>
      <c r="AW12375" s="61"/>
      <c r="AX12375" s="61"/>
      <c r="AY12375" s="61"/>
      <c r="AZ12375" s="61"/>
      <c r="BA12375" s="61"/>
    </row>
    <row r="12376" spans="39:53" x14ac:dyDescent="0.2">
      <c r="AM12376" s="61"/>
      <c r="AN12376" s="61"/>
      <c r="AO12376" s="171"/>
      <c r="AP12376" s="61"/>
      <c r="AQ12376" s="61"/>
      <c r="AR12376" s="61"/>
      <c r="AS12376" s="61"/>
      <c r="AT12376" s="61"/>
      <c r="AU12376" s="61"/>
      <c r="AV12376" s="61"/>
      <c r="AW12376" s="61"/>
      <c r="AX12376" s="61"/>
      <c r="AY12376" s="61"/>
      <c r="AZ12376" s="61"/>
      <c r="BA12376" s="61"/>
    </row>
    <row r="12377" spans="39:53" x14ac:dyDescent="0.2">
      <c r="AM12377" s="61"/>
      <c r="AN12377" s="61"/>
      <c r="AO12377" s="171"/>
      <c r="AP12377" s="61"/>
      <c r="AQ12377" s="61"/>
      <c r="AR12377" s="61"/>
      <c r="AS12377" s="61"/>
      <c r="AT12377" s="61"/>
      <c r="AU12377" s="61"/>
      <c r="AV12377" s="61"/>
      <c r="AW12377" s="61"/>
      <c r="AX12377" s="61"/>
      <c r="AY12377" s="61"/>
      <c r="AZ12377" s="61"/>
      <c r="BA12377" s="61"/>
    </row>
    <row r="12378" spans="39:53" x14ac:dyDescent="0.2">
      <c r="AM12378" s="61"/>
      <c r="AN12378" s="61"/>
      <c r="AO12378" s="171"/>
      <c r="AP12378" s="61"/>
      <c r="AQ12378" s="61"/>
      <c r="AR12378" s="61"/>
      <c r="AS12378" s="61"/>
      <c r="AT12378" s="61"/>
      <c r="AU12378" s="61"/>
      <c r="AV12378" s="61"/>
      <c r="AW12378" s="61"/>
      <c r="AX12378" s="61"/>
      <c r="AY12378" s="61"/>
      <c r="AZ12378" s="61"/>
      <c r="BA12378" s="61"/>
    </row>
    <row r="12379" spans="39:53" x14ac:dyDescent="0.2">
      <c r="AM12379" s="61"/>
      <c r="AN12379" s="61"/>
      <c r="AO12379" s="171"/>
      <c r="AP12379" s="61"/>
      <c r="AQ12379" s="61"/>
      <c r="AR12379" s="61"/>
      <c r="AS12379" s="61"/>
      <c r="AT12379" s="61"/>
      <c r="AU12379" s="61"/>
      <c r="AV12379" s="61"/>
      <c r="AW12379" s="61"/>
      <c r="AX12379" s="61"/>
      <c r="AY12379" s="61"/>
      <c r="AZ12379" s="61"/>
      <c r="BA12379" s="61"/>
    </row>
    <row r="12380" spans="39:53" x14ac:dyDescent="0.2">
      <c r="AM12380" s="61"/>
      <c r="AN12380" s="61"/>
      <c r="AO12380" s="171"/>
      <c r="AP12380" s="61"/>
      <c r="AQ12380" s="61"/>
      <c r="AR12380" s="61"/>
      <c r="AS12380" s="61"/>
      <c r="AT12380" s="61"/>
      <c r="AU12380" s="61"/>
      <c r="AV12380" s="61"/>
      <c r="AW12380" s="61"/>
      <c r="AX12380" s="61"/>
      <c r="AY12380" s="61"/>
      <c r="AZ12380" s="61"/>
      <c r="BA12380" s="61"/>
    </row>
    <row r="12381" spans="39:53" x14ac:dyDescent="0.2">
      <c r="AM12381" s="61"/>
      <c r="AN12381" s="61"/>
      <c r="AO12381" s="171"/>
      <c r="AP12381" s="61"/>
      <c r="AQ12381" s="61"/>
      <c r="AR12381" s="61"/>
      <c r="AS12381" s="61"/>
      <c r="AT12381" s="61"/>
      <c r="AU12381" s="61"/>
      <c r="AV12381" s="61"/>
      <c r="AW12381" s="61"/>
      <c r="AX12381" s="61"/>
      <c r="AY12381" s="61"/>
      <c r="AZ12381" s="61"/>
      <c r="BA12381" s="61"/>
    </row>
    <row r="12382" spans="39:53" x14ac:dyDescent="0.2">
      <c r="AM12382" s="61"/>
      <c r="AN12382" s="61"/>
      <c r="AO12382" s="171"/>
      <c r="AP12382" s="61"/>
      <c r="AQ12382" s="61"/>
      <c r="AR12382" s="61"/>
      <c r="AS12382" s="61"/>
      <c r="AT12382" s="61"/>
      <c r="AU12382" s="61"/>
      <c r="AV12382" s="61"/>
      <c r="AW12382" s="61"/>
      <c r="AX12382" s="61"/>
      <c r="AY12382" s="61"/>
      <c r="AZ12382" s="61"/>
      <c r="BA12382" s="61"/>
    </row>
    <row r="12383" spans="39:53" x14ac:dyDescent="0.2">
      <c r="AM12383" s="61"/>
      <c r="AN12383" s="61"/>
      <c r="AO12383" s="171"/>
      <c r="AP12383" s="61"/>
      <c r="AQ12383" s="61"/>
      <c r="AR12383" s="61"/>
      <c r="AS12383" s="61"/>
      <c r="AT12383" s="61"/>
      <c r="AU12383" s="61"/>
      <c r="AV12383" s="61"/>
      <c r="AW12383" s="61"/>
      <c r="AX12383" s="61"/>
      <c r="AY12383" s="61"/>
      <c r="AZ12383" s="61"/>
      <c r="BA12383" s="61"/>
    </row>
    <row r="12384" spans="39:53" x14ac:dyDescent="0.2">
      <c r="AM12384" s="61"/>
      <c r="AN12384" s="61"/>
      <c r="AO12384" s="171"/>
      <c r="AP12384" s="61"/>
      <c r="AQ12384" s="61"/>
      <c r="AR12384" s="61"/>
      <c r="AS12384" s="61"/>
      <c r="AT12384" s="61"/>
      <c r="AU12384" s="61"/>
      <c r="AV12384" s="61"/>
      <c r="AW12384" s="61"/>
      <c r="AX12384" s="61"/>
      <c r="AY12384" s="61"/>
      <c r="AZ12384" s="61"/>
      <c r="BA12384" s="61"/>
    </row>
    <row r="12385" spans="39:53" x14ac:dyDescent="0.2">
      <c r="AM12385" s="61"/>
      <c r="AN12385" s="61"/>
      <c r="AO12385" s="171"/>
      <c r="AP12385" s="61"/>
      <c r="AQ12385" s="61"/>
      <c r="AR12385" s="61"/>
      <c r="AS12385" s="61"/>
      <c r="AT12385" s="61"/>
      <c r="AU12385" s="61"/>
      <c r="AV12385" s="61"/>
      <c r="AW12385" s="61"/>
      <c r="AX12385" s="61"/>
      <c r="AY12385" s="61"/>
      <c r="AZ12385" s="61"/>
      <c r="BA12385" s="61"/>
    </row>
    <row r="12386" spans="39:53" x14ac:dyDescent="0.2">
      <c r="AM12386" s="61"/>
      <c r="AN12386" s="61"/>
      <c r="AO12386" s="171"/>
      <c r="AP12386" s="61"/>
      <c r="AQ12386" s="61"/>
      <c r="AR12386" s="61"/>
      <c r="AS12386" s="61"/>
      <c r="AT12386" s="61"/>
      <c r="AU12386" s="61"/>
      <c r="AV12386" s="61"/>
      <c r="AW12386" s="61"/>
      <c r="AX12386" s="61"/>
      <c r="AY12386" s="61"/>
      <c r="AZ12386" s="61"/>
      <c r="BA12386" s="61"/>
    </row>
    <row r="12387" spans="39:53" x14ac:dyDescent="0.2">
      <c r="AM12387" s="61"/>
      <c r="AN12387" s="61"/>
      <c r="AO12387" s="171"/>
      <c r="AP12387" s="61"/>
      <c r="AQ12387" s="61"/>
      <c r="AR12387" s="61"/>
      <c r="AS12387" s="61"/>
      <c r="AT12387" s="61"/>
      <c r="AU12387" s="61"/>
      <c r="AV12387" s="61"/>
      <c r="AW12387" s="61"/>
      <c r="AX12387" s="61"/>
      <c r="AY12387" s="61"/>
      <c r="AZ12387" s="61"/>
      <c r="BA12387" s="61"/>
    </row>
    <row r="12388" spans="39:53" x14ac:dyDescent="0.2">
      <c r="AM12388" s="61"/>
      <c r="AN12388" s="61"/>
      <c r="AO12388" s="171"/>
      <c r="AP12388" s="61"/>
      <c r="AQ12388" s="61"/>
      <c r="AR12388" s="61"/>
      <c r="AS12388" s="61"/>
      <c r="AT12388" s="61"/>
      <c r="AU12388" s="61"/>
      <c r="AV12388" s="61"/>
      <c r="AW12388" s="61"/>
      <c r="AX12388" s="61"/>
      <c r="AY12388" s="61"/>
      <c r="AZ12388" s="61"/>
      <c r="BA12388" s="61"/>
    </row>
    <row r="12389" spans="39:53" x14ac:dyDescent="0.2">
      <c r="AM12389" s="61"/>
      <c r="AN12389" s="61"/>
      <c r="AO12389" s="171"/>
      <c r="AP12389" s="61"/>
      <c r="AQ12389" s="61"/>
      <c r="AR12389" s="61"/>
      <c r="AS12389" s="61"/>
      <c r="AT12389" s="61"/>
      <c r="AU12389" s="61"/>
      <c r="AV12389" s="61"/>
      <c r="AW12389" s="61"/>
      <c r="AX12389" s="61"/>
      <c r="AY12389" s="61"/>
      <c r="AZ12389" s="61"/>
      <c r="BA12389" s="61"/>
    </row>
    <row r="12390" spans="39:53" x14ac:dyDescent="0.2">
      <c r="AM12390" s="61"/>
      <c r="AN12390" s="61"/>
      <c r="AO12390" s="171"/>
      <c r="AP12390" s="61"/>
      <c r="AQ12390" s="61"/>
      <c r="AR12390" s="61"/>
      <c r="AS12390" s="61"/>
      <c r="AT12390" s="61"/>
      <c r="AU12390" s="61"/>
      <c r="AV12390" s="61"/>
      <c r="AW12390" s="61"/>
      <c r="AX12390" s="61"/>
      <c r="AY12390" s="61"/>
      <c r="AZ12390" s="61"/>
      <c r="BA12390" s="61"/>
    </row>
    <row r="12391" spans="39:53" x14ac:dyDescent="0.2">
      <c r="AM12391" s="61"/>
      <c r="AN12391" s="61"/>
      <c r="AO12391" s="171"/>
      <c r="AP12391" s="61"/>
      <c r="AQ12391" s="61"/>
      <c r="AR12391" s="61"/>
      <c r="AS12391" s="61"/>
      <c r="AT12391" s="61"/>
      <c r="AU12391" s="61"/>
      <c r="AV12391" s="61"/>
      <c r="AW12391" s="61"/>
      <c r="AX12391" s="61"/>
      <c r="AY12391" s="61"/>
      <c r="AZ12391" s="61"/>
      <c r="BA12391" s="61"/>
    </row>
    <row r="12392" spans="39:53" x14ac:dyDescent="0.2">
      <c r="AM12392" s="61"/>
      <c r="AN12392" s="61"/>
      <c r="AO12392" s="171"/>
      <c r="AP12392" s="61"/>
      <c r="AQ12392" s="61"/>
      <c r="AR12392" s="61"/>
      <c r="AS12392" s="61"/>
      <c r="AT12392" s="61"/>
      <c r="AU12392" s="61"/>
      <c r="AV12392" s="61"/>
      <c r="AW12392" s="61"/>
      <c r="AX12392" s="61"/>
      <c r="AY12392" s="61"/>
      <c r="AZ12392" s="61"/>
      <c r="BA12392" s="61"/>
    </row>
    <row r="12393" spans="39:53" x14ac:dyDescent="0.2">
      <c r="AM12393" s="61"/>
      <c r="AN12393" s="61"/>
      <c r="AO12393" s="171"/>
      <c r="AP12393" s="61"/>
      <c r="AQ12393" s="61"/>
      <c r="AR12393" s="61"/>
      <c r="AS12393" s="61"/>
      <c r="AT12393" s="61"/>
      <c r="AU12393" s="61"/>
      <c r="AV12393" s="61"/>
      <c r="AW12393" s="61"/>
      <c r="AX12393" s="61"/>
      <c r="AY12393" s="61"/>
      <c r="AZ12393" s="61"/>
      <c r="BA12393" s="61"/>
    </row>
    <row r="12394" spans="39:53" x14ac:dyDescent="0.2">
      <c r="AM12394" s="61"/>
      <c r="AN12394" s="61"/>
      <c r="AO12394" s="171"/>
      <c r="AP12394" s="61"/>
      <c r="AQ12394" s="61"/>
      <c r="AR12394" s="61"/>
      <c r="AS12394" s="61"/>
      <c r="AT12394" s="61"/>
      <c r="AU12394" s="61"/>
      <c r="AV12394" s="61"/>
      <c r="AW12394" s="61"/>
      <c r="AX12394" s="61"/>
      <c r="AY12394" s="61"/>
      <c r="AZ12394" s="61"/>
      <c r="BA12394" s="61"/>
    </row>
    <row r="12395" spans="39:53" x14ac:dyDescent="0.2">
      <c r="AM12395" s="61"/>
      <c r="AN12395" s="61"/>
      <c r="AO12395" s="171"/>
      <c r="AP12395" s="61"/>
      <c r="AQ12395" s="61"/>
      <c r="AR12395" s="61"/>
      <c r="AS12395" s="61"/>
      <c r="AT12395" s="61"/>
      <c r="AU12395" s="61"/>
      <c r="AV12395" s="61"/>
      <c r="AW12395" s="61"/>
      <c r="AX12395" s="61"/>
      <c r="AY12395" s="61"/>
      <c r="AZ12395" s="61"/>
      <c r="BA12395" s="61"/>
    </row>
    <row r="12396" spans="39:53" x14ac:dyDescent="0.2">
      <c r="AM12396" s="61"/>
      <c r="AN12396" s="61"/>
      <c r="AO12396" s="171"/>
      <c r="AP12396" s="61"/>
      <c r="AQ12396" s="61"/>
      <c r="AR12396" s="61"/>
      <c r="AS12396" s="61"/>
      <c r="AT12396" s="61"/>
      <c r="AU12396" s="61"/>
      <c r="AV12396" s="61"/>
      <c r="AW12396" s="61"/>
      <c r="AX12396" s="61"/>
      <c r="AY12396" s="61"/>
      <c r="AZ12396" s="61"/>
      <c r="BA12396" s="61"/>
    </row>
    <row r="12397" spans="39:53" x14ac:dyDescent="0.2">
      <c r="AM12397" s="61"/>
      <c r="AN12397" s="61"/>
      <c r="AO12397" s="171"/>
      <c r="AP12397" s="61"/>
      <c r="AQ12397" s="61"/>
      <c r="AR12397" s="61"/>
      <c r="AS12397" s="61"/>
      <c r="AT12397" s="61"/>
      <c r="AU12397" s="61"/>
      <c r="AV12397" s="61"/>
      <c r="AW12397" s="61"/>
      <c r="AX12397" s="61"/>
      <c r="AY12397" s="61"/>
      <c r="AZ12397" s="61"/>
      <c r="BA12397" s="61"/>
    </row>
    <row r="12398" spans="39:53" x14ac:dyDescent="0.2">
      <c r="AM12398" s="61"/>
      <c r="AN12398" s="61"/>
      <c r="AO12398" s="171"/>
      <c r="AP12398" s="61"/>
      <c r="AQ12398" s="61"/>
      <c r="AR12398" s="61"/>
      <c r="AS12398" s="61"/>
      <c r="AT12398" s="61"/>
      <c r="AU12398" s="61"/>
      <c r="AV12398" s="61"/>
      <c r="AW12398" s="61"/>
      <c r="AX12398" s="61"/>
      <c r="AY12398" s="61"/>
      <c r="AZ12398" s="61"/>
      <c r="BA12398" s="61"/>
    </row>
    <row r="12399" spans="39:53" x14ac:dyDescent="0.2">
      <c r="AM12399" s="61"/>
      <c r="AN12399" s="61"/>
      <c r="AO12399" s="171"/>
      <c r="AP12399" s="61"/>
      <c r="AQ12399" s="61"/>
      <c r="AR12399" s="61"/>
      <c r="AS12399" s="61"/>
      <c r="AT12399" s="61"/>
      <c r="AU12399" s="61"/>
      <c r="AV12399" s="61"/>
      <c r="AW12399" s="61"/>
      <c r="AX12399" s="61"/>
      <c r="AY12399" s="61"/>
      <c r="AZ12399" s="61"/>
      <c r="BA12399" s="61"/>
    </row>
    <row r="12400" spans="39:53" x14ac:dyDescent="0.2">
      <c r="AM12400" s="61"/>
      <c r="AN12400" s="61"/>
      <c r="AO12400" s="171"/>
      <c r="AP12400" s="61"/>
      <c r="AQ12400" s="61"/>
      <c r="AR12400" s="61"/>
      <c r="AS12400" s="61"/>
      <c r="AT12400" s="61"/>
      <c r="AU12400" s="61"/>
      <c r="AV12400" s="61"/>
      <c r="AW12400" s="61"/>
      <c r="AX12400" s="61"/>
      <c r="AY12400" s="61"/>
      <c r="AZ12400" s="61"/>
      <c r="BA12400" s="61"/>
    </row>
    <row r="12401" spans="39:53" x14ac:dyDescent="0.2">
      <c r="AM12401" s="61"/>
      <c r="AN12401" s="61"/>
      <c r="AO12401" s="171"/>
      <c r="AP12401" s="61"/>
      <c r="AQ12401" s="61"/>
      <c r="AR12401" s="61"/>
      <c r="AS12401" s="61"/>
      <c r="AT12401" s="61"/>
      <c r="AU12401" s="61"/>
      <c r="AV12401" s="61"/>
      <c r="AW12401" s="61"/>
      <c r="AX12401" s="61"/>
      <c r="AY12401" s="61"/>
      <c r="AZ12401" s="61"/>
      <c r="BA12401" s="61"/>
    </row>
    <row r="12402" spans="39:53" x14ac:dyDescent="0.2">
      <c r="AM12402" s="61"/>
      <c r="AN12402" s="61"/>
      <c r="AO12402" s="171"/>
      <c r="AP12402" s="61"/>
      <c r="AQ12402" s="61"/>
      <c r="AR12402" s="61"/>
      <c r="AS12402" s="61"/>
      <c r="AT12402" s="61"/>
      <c r="AU12402" s="61"/>
      <c r="AV12402" s="61"/>
      <c r="AW12402" s="61"/>
      <c r="AX12402" s="61"/>
      <c r="AY12402" s="61"/>
      <c r="AZ12402" s="61"/>
      <c r="BA12402" s="61"/>
    </row>
    <row r="12403" spans="39:53" x14ac:dyDescent="0.2">
      <c r="AM12403" s="61"/>
      <c r="AN12403" s="61"/>
      <c r="AO12403" s="171"/>
      <c r="AP12403" s="61"/>
      <c r="AQ12403" s="61"/>
      <c r="AR12403" s="61"/>
      <c r="AS12403" s="61"/>
      <c r="AT12403" s="61"/>
      <c r="AU12403" s="61"/>
      <c r="AV12403" s="61"/>
      <c r="AW12403" s="61"/>
      <c r="AX12403" s="61"/>
      <c r="AY12403" s="61"/>
      <c r="AZ12403" s="61"/>
      <c r="BA12403" s="61"/>
    </row>
    <row r="12404" spans="39:53" x14ac:dyDescent="0.2">
      <c r="AM12404" s="61"/>
      <c r="AN12404" s="61"/>
      <c r="AO12404" s="171"/>
      <c r="AP12404" s="61"/>
      <c r="AQ12404" s="61"/>
      <c r="AR12404" s="61"/>
      <c r="AS12404" s="61"/>
      <c r="AT12404" s="61"/>
      <c r="AU12404" s="61"/>
      <c r="AV12404" s="61"/>
      <c r="AW12404" s="61"/>
      <c r="AX12404" s="61"/>
      <c r="AY12404" s="61"/>
      <c r="AZ12404" s="61"/>
      <c r="BA12404" s="61"/>
    </row>
    <row r="12405" spans="39:53" x14ac:dyDescent="0.2">
      <c r="AM12405" s="61"/>
      <c r="AN12405" s="61"/>
      <c r="AO12405" s="171"/>
      <c r="AP12405" s="61"/>
      <c r="AQ12405" s="61"/>
      <c r="AR12405" s="61"/>
      <c r="AS12405" s="61"/>
      <c r="AT12405" s="61"/>
      <c r="AU12405" s="61"/>
      <c r="AV12405" s="61"/>
      <c r="AW12405" s="61"/>
      <c r="AX12405" s="61"/>
      <c r="AY12405" s="61"/>
      <c r="AZ12405" s="61"/>
      <c r="BA12405" s="61"/>
    </row>
    <row r="12406" spans="39:53" x14ac:dyDescent="0.2">
      <c r="AM12406" s="61"/>
      <c r="AN12406" s="61"/>
      <c r="AO12406" s="171"/>
      <c r="AP12406" s="61"/>
      <c r="AQ12406" s="61"/>
      <c r="AR12406" s="61"/>
      <c r="AS12406" s="61"/>
      <c r="AT12406" s="61"/>
      <c r="AU12406" s="61"/>
      <c r="AV12406" s="61"/>
      <c r="AW12406" s="61"/>
      <c r="AX12406" s="61"/>
      <c r="AY12406" s="61"/>
      <c r="AZ12406" s="61"/>
      <c r="BA12406" s="61"/>
    </row>
    <row r="12407" spans="39:53" x14ac:dyDescent="0.2">
      <c r="AM12407" s="61"/>
      <c r="AN12407" s="61"/>
      <c r="AO12407" s="171"/>
      <c r="AP12407" s="61"/>
      <c r="AQ12407" s="61"/>
      <c r="AR12407" s="61"/>
      <c r="AS12407" s="61"/>
      <c r="AT12407" s="61"/>
      <c r="AU12407" s="61"/>
      <c r="AV12407" s="61"/>
      <c r="AW12407" s="61"/>
      <c r="AX12407" s="61"/>
      <c r="AY12407" s="61"/>
      <c r="AZ12407" s="61"/>
      <c r="BA12407" s="61"/>
    </row>
    <row r="12408" spans="39:53" x14ac:dyDescent="0.2">
      <c r="AM12408" s="61"/>
      <c r="AN12408" s="61"/>
      <c r="AO12408" s="171"/>
      <c r="AP12408" s="61"/>
      <c r="AQ12408" s="61"/>
      <c r="AR12408" s="61"/>
      <c r="AS12408" s="61"/>
      <c r="AT12408" s="61"/>
      <c r="AU12408" s="61"/>
      <c r="AV12408" s="61"/>
      <c r="AW12408" s="61"/>
      <c r="AX12408" s="61"/>
      <c r="AY12408" s="61"/>
      <c r="AZ12408" s="61"/>
      <c r="BA12408" s="61"/>
    </row>
    <row r="12409" spans="39:53" x14ac:dyDescent="0.2">
      <c r="AM12409" s="61"/>
      <c r="AN12409" s="61"/>
      <c r="AO12409" s="171"/>
      <c r="AP12409" s="61"/>
      <c r="AQ12409" s="61"/>
      <c r="AR12409" s="61"/>
      <c r="AS12409" s="61"/>
      <c r="AT12409" s="61"/>
      <c r="AU12409" s="61"/>
      <c r="AV12409" s="61"/>
      <c r="AW12409" s="61"/>
      <c r="AX12409" s="61"/>
      <c r="AY12409" s="61"/>
      <c r="AZ12409" s="61"/>
      <c r="BA12409" s="61"/>
    </row>
    <row r="12410" spans="39:53" x14ac:dyDescent="0.2">
      <c r="AM12410" s="61"/>
      <c r="AN12410" s="61"/>
      <c r="AO12410" s="171"/>
      <c r="AP12410" s="61"/>
      <c r="AQ12410" s="61"/>
      <c r="AR12410" s="61"/>
      <c r="AS12410" s="61"/>
      <c r="AT12410" s="61"/>
      <c r="AU12410" s="61"/>
      <c r="AV12410" s="61"/>
      <c r="AW12410" s="61"/>
      <c r="AX12410" s="61"/>
      <c r="AY12410" s="61"/>
      <c r="AZ12410" s="61"/>
      <c r="BA12410" s="61"/>
    </row>
    <row r="12411" spans="39:53" x14ac:dyDescent="0.2">
      <c r="AM12411" s="61"/>
      <c r="AN12411" s="61"/>
      <c r="AO12411" s="171"/>
      <c r="AP12411" s="61"/>
      <c r="AQ12411" s="61"/>
      <c r="AR12411" s="61"/>
      <c r="AS12411" s="61"/>
      <c r="AT12411" s="61"/>
      <c r="AU12411" s="61"/>
      <c r="AV12411" s="61"/>
      <c r="AW12411" s="61"/>
      <c r="AX12411" s="61"/>
      <c r="AY12411" s="61"/>
      <c r="AZ12411" s="61"/>
      <c r="BA12411" s="61"/>
    </row>
    <row r="12412" spans="39:53" x14ac:dyDescent="0.2">
      <c r="AM12412" s="61"/>
      <c r="AN12412" s="61"/>
      <c r="AO12412" s="171"/>
      <c r="AP12412" s="61"/>
      <c r="AQ12412" s="61"/>
      <c r="AR12412" s="61"/>
      <c r="AS12412" s="61"/>
      <c r="AT12412" s="61"/>
      <c r="AU12412" s="61"/>
      <c r="AV12412" s="61"/>
      <c r="AW12412" s="61"/>
      <c r="AX12412" s="61"/>
      <c r="AY12412" s="61"/>
      <c r="AZ12412" s="61"/>
      <c r="BA12412" s="61"/>
    </row>
    <row r="12413" spans="39:53" x14ac:dyDescent="0.2">
      <c r="AM12413" s="61"/>
      <c r="AN12413" s="61"/>
      <c r="AO12413" s="171"/>
      <c r="AP12413" s="61"/>
      <c r="AQ12413" s="61"/>
      <c r="AR12413" s="61"/>
      <c r="AS12413" s="61"/>
      <c r="AT12413" s="61"/>
      <c r="AU12413" s="61"/>
      <c r="AV12413" s="61"/>
      <c r="AW12413" s="61"/>
      <c r="AX12413" s="61"/>
      <c r="AY12413" s="61"/>
      <c r="AZ12413" s="61"/>
      <c r="BA12413" s="61"/>
    </row>
    <row r="12414" spans="39:53" x14ac:dyDescent="0.2">
      <c r="AM12414" s="61"/>
      <c r="AN12414" s="61"/>
      <c r="AO12414" s="171"/>
      <c r="AP12414" s="61"/>
      <c r="AQ12414" s="61"/>
      <c r="AR12414" s="61"/>
      <c r="AS12414" s="61"/>
      <c r="AT12414" s="61"/>
      <c r="AU12414" s="61"/>
      <c r="AV12414" s="61"/>
      <c r="AW12414" s="61"/>
      <c r="AX12414" s="61"/>
      <c r="AY12414" s="61"/>
      <c r="AZ12414" s="61"/>
      <c r="BA12414" s="61"/>
    </row>
    <row r="12415" spans="39:53" x14ac:dyDescent="0.2">
      <c r="AM12415" s="61"/>
      <c r="AN12415" s="61"/>
      <c r="AO12415" s="171"/>
      <c r="AP12415" s="61"/>
      <c r="AQ12415" s="61"/>
      <c r="AR12415" s="61"/>
      <c r="AS12415" s="61"/>
      <c r="AT12415" s="61"/>
      <c r="AU12415" s="61"/>
      <c r="AV12415" s="61"/>
      <c r="AW12415" s="61"/>
      <c r="AX12415" s="61"/>
      <c r="AY12415" s="61"/>
      <c r="AZ12415" s="61"/>
      <c r="BA12415" s="61"/>
    </row>
    <row r="12416" spans="39:53" x14ac:dyDescent="0.2">
      <c r="AM12416" s="61"/>
      <c r="AN12416" s="61"/>
      <c r="AO12416" s="171"/>
      <c r="AP12416" s="61"/>
      <c r="AQ12416" s="61"/>
      <c r="AR12416" s="61"/>
      <c r="AS12416" s="61"/>
      <c r="AT12416" s="61"/>
      <c r="AU12416" s="61"/>
      <c r="AV12416" s="61"/>
      <c r="AW12416" s="61"/>
      <c r="AX12416" s="61"/>
      <c r="AY12416" s="61"/>
      <c r="AZ12416" s="61"/>
      <c r="BA12416" s="61"/>
    </row>
    <row r="12417" spans="39:53" x14ac:dyDescent="0.2">
      <c r="AM12417" s="61"/>
      <c r="AN12417" s="61"/>
      <c r="AO12417" s="171"/>
      <c r="AP12417" s="61"/>
      <c r="AQ12417" s="61"/>
      <c r="AR12417" s="61"/>
      <c r="AS12417" s="61"/>
      <c r="AT12417" s="61"/>
      <c r="AU12417" s="61"/>
      <c r="AV12417" s="61"/>
      <c r="AW12417" s="61"/>
      <c r="AX12417" s="61"/>
      <c r="AY12417" s="61"/>
      <c r="AZ12417" s="61"/>
      <c r="BA12417" s="61"/>
    </row>
    <row r="12418" spans="39:53" x14ac:dyDescent="0.2">
      <c r="AM12418" s="61"/>
      <c r="AN12418" s="61"/>
      <c r="AO12418" s="171"/>
      <c r="AP12418" s="61"/>
      <c r="AQ12418" s="61"/>
      <c r="AR12418" s="61"/>
      <c r="AS12418" s="61"/>
      <c r="AT12418" s="61"/>
      <c r="AU12418" s="61"/>
      <c r="AV12418" s="61"/>
      <c r="AW12418" s="61"/>
      <c r="AX12418" s="61"/>
      <c r="AY12418" s="61"/>
      <c r="AZ12418" s="61"/>
      <c r="BA12418" s="61"/>
    </row>
    <row r="12419" spans="39:53" x14ac:dyDescent="0.2">
      <c r="AM12419" s="61"/>
      <c r="AN12419" s="61"/>
      <c r="AO12419" s="171"/>
      <c r="AP12419" s="61"/>
      <c r="AQ12419" s="61"/>
      <c r="AR12419" s="61"/>
      <c r="AS12419" s="61"/>
      <c r="AT12419" s="61"/>
      <c r="AU12419" s="61"/>
      <c r="AV12419" s="61"/>
      <c r="AW12419" s="61"/>
      <c r="AX12419" s="61"/>
      <c r="AY12419" s="61"/>
      <c r="AZ12419" s="61"/>
      <c r="BA12419" s="61"/>
    </row>
    <row r="12420" spans="39:53" x14ac:dyDescent="0.2">
      <c r="AM12420" s="61"/>
      <c r="AN12420" s="61"/>
      <c r="AO12420" s="171"/>
      <c r="AP12420" s="61"/>
      <c r="AQ12420" s="61"/>
      <c r="AR12420" s="61"/>
      <c r="AS12420" s="61"/>
      <c r="AT12420" s="61"/>
      <c r="AU12420" s="61"/>
      <c r="AV12420" s="61"/>
      <c r="AW12420" s="61"/>
      <c r="AX12420" s="61"/>
      <c r="AY12420" s="61"/>
      <c r="AZ12420" s="61"/>
      <c r="BA12420" s="61"/>
    </row>
    <row r="12421" spans="39:53" x14ac:dyDescent="0.2">
      <c r="AM12421" s="61"/>
      <c r="AN12421" s="61"/>
      <c r="AO12421" s="171"/>
      <c r="AP12421" s="61"/>
      <c r="AQ12421" s="61"/>
      <c r="AR12421" s="61"/>
      <c r="AS12421" s="61"/>
      <c r="AT12421" s="61"/>
      <c r="AU12421" s="61"/>
      <c r="AV12421" s="61"/>
      <c r="AW12421" s="61"/>
      <c r="AX12421" s="61"/>
      <c r="AY12421" s="61"/>
      <c r="AZ12421" s="61"/>
      <c r="BA12421" s="61"/>
    </row>
    <row r="12422" spans="39:53" x14ac:dyDescent="0.2">
      <c r="AM12422" s="61"/>
      <c r="AN12422" s="61"/>
      <c r="AO12422" s="171"/>
      <c r="AP12422" s="61"/>
      <c r="AQ12422" s="61"/>
      <c r="AR12422" s="61"/>
      <c r="AS12422" s="61"/>
      <c r="AT12422" s="61"/>
      <c r="AU12422" s="61"/>
      <c r="AV12422" s="61"/>
      <c r="AW12422" s="61"/>
      <c r="AX12422" s="61"/>
      <c r="AY12422" s="61"/>
      <c r="AZ12422" s="61"/>
      <c r="BA12422" s="61"/>
    </row>
    <row r="12423" spans="39:53" x14ac:dyDescent="0.2">
      <c r="AM12423" s="61"/>
      <c r="AN12423" s="61"/>
      <c r="AO12423" s="171"/>
      <c r="AP12423" s="61"/>
      <c r="AQ12423" s="61"/>
      <c r="AR12423" s="61"/>
      <c r="AS12423" s="61"/>
      <c r="AT12423" s="61"/>
      <c r="AU12423" s="61"/>
      <c r="AV12423" s="61"/>
      <c r="AW12423" s="61"/>
      <c r="AX12423" s="61"/>
      <c r="AY12423" s="61"/>
      <c r="AZ12423" s="61"/>
      <c r="BA12423" s="61"/>
    </row>
    <row r="12424" spans="39:53" x14ac:dyDescent="0.2">
      <c r="AM12424" s="61"/>
      <c r="AN12424" s="61"/>
      <c r="AO12424" s="171"/>
      <c r="AP12424" s="61"/>
      <c r="AQ12424" s="61"/>
      <c r="AR12424" s="61"/>
      <c r="AS12424" s="61"/>
      <c r="AT12424" s="61"/>
      <c r="AU12424" s="61"/>
      <c r="AV12424" s="61"/>
      <c r="AW12424" s="61"/>
      <c r="AX12424" s="61"/>
      <c r="AY12424" s="61"/>
      <c r="AZ12424" s="61"/>
      <c r="BA12424" s="61"/>
    </row>
    <row r="12425" spans="39:53" x14ac:dyDescent="0.2">
      <c r="AM12425" s="61"/>
      <c r="AN12425" s="61"/>
      <c r="AO12425" s="171"/>
      <c r="AP12425" s="61"/>
      <c r="AQ12425" s="61"/>
      <c r="AR12425" s="61"/>
      <c r="AS12425" s="61"/>
      <c r="AT12425" s="61"/>
      <c r="AU12425" s="61"/>
      <c r="AV12425" s="61"/>
      <c r="AW12425" s="61"/>
      <c r="AX12425" s="61"/>
      <c r="AY12425" s="61"/>
      <c r="AZ12425" s="61"/>
      <c r="BA12425" s="61"/>
    </row>
    <row r="12426" spans="39:53" x14ac:dyDescent="0.2">
      <c r="AM12426" s="61"/>
      <c r="AN12426" s="61"/>
      <c r="AO12426" s="171"/>
      <c r="AP12426" s="61"/>
      <c r="AQ12426" s="61"/>
      <c r="AR12426" s="61"/>
      <c r="AS12426" s="61"/>
      <c r="AT12426" s="61"/>
      <c r="AU12426" s="61"/>
      <c r="AV12426" s="61"/>
      <c r="AW12426" s="61"/>
      <c r="AX12426" s="61"/>
      <c r="AY12426" s="61"/>
      <c r="AZ12426" s="61"/>
      <c r="BA12426" s="61"/>
    </row>
    <row r="12427" spans="39:53" x14ac:dyDescent="0.2">
      <c r="AM12427" s="61"/>
      <c r="AN12427" s="61"/>
      <c r="AO12427" s="171"/>
      <c r="AP12427" s="61"/>
      <c r="AQ12427" s="61"/>
      <c r="AR12427" s="61"/>
      <c r="AS12427" s="61"/>
      <c r="AT12427" s="61"/>
      <c r="AU12427" s="61"/>
      <c r="AV12427" s="61"/>
      <c r="AW12427" s="61"/>
      <c r="AX12427" s="61"/>
      <c r="AY12427" s="61"/>
      <c r="AZ12427" s="61"/>
      <c r="BA12427" s="61"/>
    </row>
    <row r="12428" spans="39:53" x14ac:dyDescent="0.2">
      <c r="AM12428" s="61"/>
      <c r="AN12428" s="61"/>
      <c r="AO12428" s="171"/>
      <c r="AP12428" s="61"/>
      <c r="AQ12428" s="61"/>
      <c r="AR12428" s="61"/>
      <c r="AS12428" s="61"/>
      <c r="AT12428" s="61"/>
      <c r="AU12428" s="61"/>
      <c r="AV12428" s="61"/>
      <c r="AW12428" s="61"/>
      <c r="AX12428" s="61"/>
      <c r="AY12428" s="61"/>
      <c r="AZ12428" s="61"/>
      <c r="BA12428" s="61"/>
    </row>
    <row r="12429" spans="39:53" x14ac:dyDescent="0.2">
      <c r="AM12429" s="61"/>
      <c r="AN12429" s="61"/>
      <c r="AO12429" s="171"/>
      <c r="AP12429" s="61"/>
      <c r="AQ12429" s="61"/>
      <c r="AR12429" s="61"/>
      <c r="AS12429" s="61"/>
      <c r="AT12429" s="61"/>
      <c r="AU12429" s="61"/>
      <c r="AV12429" s="61"/>
      <c r="AW12429" s="61"/>
      <c r="AX12429" s="61"/>
      <c r="AY12429" s="61"/>
      <c r="AZ12429" s="61"/>
      <c r="BA12429" s="61"/>
    </row>
    <row r="12430" spans="39:53" x14ac:dyDescent="0.2">
      <c r="AM12430" s="61"/>
      <c r="AN12430" s="61"/>
      <c r="AO12430" s="171"/>
      <c r="AP12430" s="61"/>
      <c r="AQ12430" s="61"/>
      <c r="AR12430" s="61"/>
      <c r="AS12430" s="61"/>
      <c r="AT12430" s="61"/>
      <c r="AU12430" s="61"/>
      <c r="AV12430" s="61"/>
      <c r="AW12430" s="61"/>
      <c r="AX12430" s="61"/>
      <c r="AY12430" s="61"/>
      <c r="AZ12430" s="61"/>
      <c r="BA12430" s="61"/>
    </row>
    <row r="12431" spans="39:53" x14ac:dyDescent="0.2">
      <c r="AM12431" s="61"/>
      <c r="AN12431" s="61"/>
      <c r="AO12431" s="171"/>
      <c r="AP12431" s="61"/>
      <c r="AQ12431" s="61"/>
      <c r="AR12431" s="61"/>
      <c r="AS12431" s="61"/>
      <c r="AT12431" s="61"/>
      <c r="AU12431" s="61"/>
      <c r="AV12431" s="61"/>
      <c r="AW12431" s="61"/>
      <c r="AX12431" s="61"/>
      <c r="AY12431" s="61"/>
      <c r="AZ12431" s="61"/>
      <c r="BA12431" s="61"/>
    </row>
    <row r="12432" spans="39:53" x14ac:dyDescent="0.2">
      <c r="AM12432" s="61"/>
      <c r="AN12432" s="61"/>
      <c r="AO12432" s="171"/>
      <c r="AP12432" s="61"/>
      <c r="AQ12432" s="61"/>
      <c r="AR12432" s="61"/>
      <c r="AS12432" s="61"/>
      <c r="AT12432" s="61"/>
      <c r="AU12432" s="61"/>
      <c r="AV12432" s="61"/>
      <c r="AW12432" s="61"/>
      <c r="AX12432" s="61"/>
      <c r="AY12432" s="61"/>
      <c r="AZ12432" s="61"/>
      <c r="BA12432" s="61"/>
    </row>
    <row r="12433" spans="39:53" x14ac:dyDescent="0.2">
      <c r="AM12433" s="61"/>
      <c r="AN12433" s="61"/>
      <c r="AO12433" s="171"/>
      <c r="AP12433" s="61"/>
      <c r="AQ12433" s="61"/>
      <c r="AR12433" s="61"/>
      <c r="AS12433" s="61"/>
      <c r="AT12433" s="61"/>
      <c r="AU12433" s="61"/>
      <c r="AV12433" s="61"/>
      <c r="AW12433" s="61"/>
      <c r="AX12433" s="61"/>
      <c r="AY12433" s="61"/>
      <c r="AZ12433" s="61"/>
      <c r="BA12433" s="61"/>
    </row>
    <row r="12434" spans="39:53" x14ac:dyDescent="0.2">
      <c r="AM12434" s="61"/>
      <c r="AN12434" s="61"/>
      <c r="AO12434" s="171"/>
      <c r="AP12434" s="61"/>
      <c r="AQ12434" s="61"/>
      <c r="AR12434" s="61"/>
      <c r="AS12434" s="61"/>
      <c r="AT12434" s="61"/>
      <c r="AU12434" s="61"/>
      <c r="AV12434" s="61"/>
      <c r="AW12434" s="61"/>
      <c r="AX12434" s="61"/>
      <c r="AY12434" s="61"/>
      <c r="AZ12434" s="61"/>
      <c r="BA12434" s="61"/>
    </row>
    <row r="12435" spans="39:53" x14ac:dyDescent="0.2">
      <c r="AM12435" s="61"/>
      <c r="AN12435" s="61"/>
      <c r="AO12435" s="171"/>
      <c r="AP12435" s="61"/>
      <c r="AQ12435" s="61"/>
      <c r="AR12435" s="61"/>
      <c r="AS12435" s="61"/>
      <c r="AT12435" s="61"/>
      <c r="AU12435" s="61"/>
      <c r="AV12435" s="61"/>
      <c r="AW12435" s="61"/>
      <c r="AX12435" s="61"/>
      <c r="AY12435" s="61"/>
      <c r="AZ12435" s="61"/>
      <c r="BA12435" s="61"/>
    </row>
    <row r="12436" spans="39:53" x14ac:dyDescent="0.2">
      <c r="AM12436" s="61"/>
      <c r="AN12436" s="61"/>
      <c r="AO12436" s="171"/>
      <c r="AP12436" s="61"/>
      <c r="AQ12436" s="61"/>
      <c r="AR12436" s="61"/>
      <c r="AS12436" s="61"/>
      <c r="AT12436" s="61"/>
      <c r="AU12436" s="61"/>
      <c r="AV12436" s="61"/>
      <c r="AW12436" s="61"/>
      <c r="AX12436" s="61"/>
      <c r="AY12436" s="61"/>
      <c r="AZ12436" s="61"/>
      <c r="BA12436" s="61"/>
    </row>
    <row r="12437" spans="39:53" x14ac:dyDescent="0.2">
      <c r="AM12437" s="61"/>
      <c r="AN12437" s="61"/>
      <c r="AO12437" s="171"/>
      <c r="AP12437" s="61"/>
      <c r="AQ12437" s="61"/>
      <c r="AR12437" s="61"/>
      <c r="AS12437" s="61"/>
      <c r="AT12437" s="61"/>
      <c r="AU12437" s="61"/>
      <c r="AV12437" s="61"/>
      <c r="AW12437" s="61"/>
      <c r="AX12437" s="61"/>
      <c r="AY12437" s="61"/>
      <c r="AZ12437" s="61"/>
      <c r="BA12437" s="61"/>
    </row>
    <row r="12438" spans="39:53" x14ac:dyDescent="0.2">
      <c r="AM12438" s="61"/>
      <c r="AN12438" s="61"/>
      <c r="AO12438" s="171"/>
      <c r="AP12438" s="61"/>
      <c r="AQ12438" s="61"/>
      <c r="AR12438" s="61"/>
      <c r="AS12438" s="61"/>
      <c r="AT12438" s="61"/>
      <c r="AU12438" s="61"/>
      <c r="AV12438" s="61"/>
      <c r="AW12438" s="61"/>
      <c r="AX12438" s="61"/>
      <c r="AY12438" s="61"/>
      <c r="AZ12438" s="61"/>
      <c r="BA12438" s="61"/>
    </row>
    <row r="12439" spans="39:53" x14ac:dyDescent="0.2">
      <c r="AM12439" s="61"/>
      <c r="AN12439" s="61"/>
      <c r="AO12439" s="171"/>
      <c r="AP12439" s="61"/>
      <c r="AQ12439" s="61"/>
      <c r="AR12439" s="61"/>
      <c r="AS12439" s="61"/>
      <c r="AT12439" s="61"/>
      <c r="AU12439" s="61"/>
      <c r="AV12439" s="61"/>
      <c r="AW12439" s="61"/>
      <c r="AX12439" s="61"/>
      <c r="AY12439" s="61"/>
      <c r="AZ12439" s="61"/>
      <c r="BA12439" s="61"/>
    </row>
    <row r="12440" spans="39:53" x14ac:dyDescent="0.2">
      <c r="AM12440" s="61"/>
      <c r="AN12440" s="61"/>
      <c r="AO12440" s="171"/>
      <c r="AP12440" s="61"/>
      <c r="AQ12440" s="61"/>
      <c r="AR12440" s="61"/>
      <c r="AS12440" s="61"/>
      <c r="AT12440" s="61"/>
      <c r="AU12440" s="61"/>
      <c r="AV12440" s="61"/>
      <c r="AW12440" s="61"/>
      <c r="AX12440" s="61"/>
      <c r="AY12440" s="61"/>
      <c r="AZ12440" s="61"/>
      <c r="BA12440" s="61"/>
    </row>
    <row r="12441" spans="39:53" x14ac:dyDescent="0.2">
      <c r="AM12441" s="61"/>
      <c r="AN12441" s="61"/>
      <c r="AO12441" s="171"/>
      <c r="AP12441" s="61"/>
      <c r="AQ12441" s="61"/>
      <c r="AR12441" s="61"/>
      <c r="AS12441" s="61"/>
      <c r="AT12441" s="61"/>
      <c r="AU12441" s="61"/>
      <c r="AV12441" s="61"/>
      <c r="AW12441" s="61"/>
      <c r="AX12441" s="61"/>
      <c r="AY12441" s="61"/>
      <c r="AZ12441" s="61"/>
      <c r="BA12441" s="61"/>
    </row>
    <row r="12442" spans="39:53" x14ac:dyDescent="0.2">
      <c r="AM12442" s="61"/>
      <c r="AN12442" s="61"/>
      <c r="AO12442" s="171"/>
      <c r="AP12442" s="61"/>
      <c r="AQ12442" s="61"/>
      <c r="AR12442" s="61"/>
      <c r="AS12442" s="61"/>
      <c r="AT12442" s="61"/>
      <c r="AU12442" s="61"/>
      <c r="AV12442" s="61"/>
      <c r="AW12442" s="61"/>
      <c r="AX12442" s="61"/>
      <c r="AY12442" s="61"/>
      <c r="AZ12442" s="61"/>
      <c r="BA12442" s="61"/>
    </row>
    <row r="12443" spans="39:53" x14ac:dyDescent="0.2">
      <c r="AM12443" s="61"/>
      <c r="AN12443" s="61"/>
      <c r="AO12443" s="171"/>
      <c r="AP12443" s="61"/>
      <c r="AQ12443" s="61"/>
      <c r="AR12443" s="61"/>
      <c r="AS12443" s="61"/>
      <c r="AT12443" s="61"/>
      <c r="AU12443" s="61"/>
      <c r="AV12443" s="61"/>
      <c r="AW12443" s="61"/>
      <c r="AX12443" s="61"/>
      <c r="AY12443" s="61"/>
      <c r="AZ12443" s="61"/>
      <c r="BA12443" s="61"/>
    </row>
    <row r="12444" spans="39:53" x14ac:dyDescent="0.2">
      <c r="AM12444" s="61"/>
      <c r="AN12444" s="61"/>
      <c r="AO12444" s="171"/>
      <c r="AP12444" s="61"/>
      <c r="AQ12444" s="61"/>
      <c r="AR12444" s="61"/>
      <c r="AS12444" s="61"/>
      <c r="AT12444" s="61"/>
      <c r="AU12444" s="61"/>
      <c r="AV12444" s="61"/>
      <c r="AW12444" s="61"/>
      <c r="AX12444" s="61"/>
      <c r="AY12444" s="61"/>
      <c r="AZ12444" s="61"/>
      <c r="BA12444" s="61"/>
    </row>
    <row r="12445" spans="39:53" x14ac:dyDescent="0.2">
      <c r="AM12445" s="61"/>
      <c r="AN12445" s="61"/>
      <c r="AO12445" s="171"/>
      <c r="AP12445" s="61"/>
      <c r="AQ12445" s="61"/>
      <c r="AR12445" s="61"/>
      <c r="AS12445" s="61"/>
      <c r="AT12445" s="61"/>
      <c r="AU12445" s="61"/>
      <c r="AV12445" s="61"/>
      <c r="AW12445" s="61"/>
      <c r="AX12445" s="61"/>
      <c r="AY12445" s="61"/>
      <c r="AZ12445" s="61"/>
      <c r="BA12445" s="61"/>
    </row>
    <row r="12446" spans="39:53" x14ac:dyDescent="0.2">
      <c r="AM12446" s="61"/>
      <c r="AN12446" s="61"/>
      <c r="AO12446" s="171"/>
      <c r="AP12446" s="61"/>
      <c r="AQ12446" s="61"/>
      <c r="AR12446" s="61"/>
      <c r="AS12446" s="61"/>
      <c r="AT12446" s="61"/>
      <c r="AU12446" s="61"/>
      <c r="AV12446" s="61"/>
      <c r="AW12446" s="61"/>
      <c r="AX12446" s="61"/>
      <c r="AY12446" s="61"/>
      <c r="AZ12446" s="61"/>
      <c r="BA12446" s="61"/>
    </row>
    <row r="12447" spans="39:53" x14ac:dyDescent="0.2">
      <c r="AM12447" s="61"/>
      <c r="AN12447" s="61"/>
      <c r="AO12447" s="171"/>
      <c r="AP12447" s="61"/>
      <c r="AQ12447" s="61"/>
      <c r="AR12447" s="61"/>
      <c r="AS12447" s="61"/>
      <c r="AT12447" s="61"/>
      <c r="AU12447" s="61"/>
      <c r="AV12447" s="61"/>
      <c r="AW12447" s="61"/>
      <c r="AX12447" s="61"/>
      <c r="AY12447" s="61"/>
      <c r="AZ12447" s="61"/>
      <c r="BA12447" s="61"/>
    </row>
    <row r="12448" spans="39:53" x14ac:dyDescent="0.2">
      <c r="AM12448" s="61"/>
      <c r="AN12448" s="61"/>
      <c r="AO12448" s="171"/>
      <c r="AP12448" s="61"/>
      <c r="AQ12448" s="61"/>
      <c r="AR12448" s="61"/>
      <c r="AS12448" s="61"/>
      <c r="AT12448" s="61"/>
      <c r="AU12448" s="61"/>
      <c r="AV12448" s="61"/>
      <c r="AW12448" s="61"/>
      <c r="AX12448" s="61"/>
      <c r="AY12448" s="61"/>
      <c r="AZ12448" s="61"/>
      <c r="BA12448" s="61"/>
    </row>
    <row r="12449" spans="39:53" x14ac:dyDescent="0.2">
      <c r="AM12449" s="61"/>
      <c r="AN12449" s="61"/>
      <c r="AO12449" s="171"/>
      <c r="AP12449" s="61"/>
      <c r="AQ12449" s="61"/>
      <c r="AR12449" s="61"/>
      <c r="AS12449" s="61"/>
      <c r="AT12449" s="61"/>
      <c r="AU12449" s="61"/>
      <c r="AV12449" s="61"/>
      <c r="AW12449" s="61"/>
      <c r="AX12449" s="61"/>
      <c r="AY12449" s="61"/>
      <c r="AZ12449" s="61"/>
      <c r="BA12449" s="61"/>
    </row>
    <row r="12450" spans="39:53" x14ac:dyDescent="0.2">
      <c r="AM12450" s="61"/>
      <c r="AN12450" s="61"/>
      <c r="AO12450" s="171"/>
      <c r="AP12450" s="61"/>
      <c r="AQ12450" s="61"/>
      <c r="AR12450" s="61"/>
      <c r="AS12450" s="61"/>
      <c r="AT12450" s="61"/>
      <c r="AU12450" s="61"/>
      <c r="AV12450" s="61"/>
      <c r="AW12450" s="61"/>
      <c r="AX12450" s="61"/>
      <c r="AY12450" s="61"/>
      <c r="AZ12450" s="61"/>
      <c r="BA12450" s="61"/>
    </row>
    <row r="12451" spans="39:53" x14ac:dyDescent="0.2">
      <c r="AM12451" s="61"/>
      <c r="AN12451" s="61"/>
      <c r="AO12451" s="171"/>
      <c r="AP12451" s="61"/>
      <c r="AQ12451" s="61"/>
      <c r="AR12451" s="61"/>
      <c r="AS12451" s="61"/>
      <c r="AT12451" s="61"/>
      <c r="AU12451" s="61"/>
      <c r="AV12451" s="61"/>
      <c r="AW12451" s="61"/>
      <c r="AX12451" s="61"/>
      <c r="AY12451" s="61"/>
      <c r="AZ12451" s="61"/>
      <c r="BA12451" s="61"/>
    </row>
    <row r="12452" spans="39:53" x14ac:dyDescent="0.2">
      <c r="AM12452" s="61"/>
      <c r="AN12452" s="61"/>
      <c r="AO12452" s="171"/>
      <c r="AP12452" s="61"/>
      <c r="AQ12452" s="61"/>
      <c r="AR12452" s="61"/>
      <c r="AS12452" s="61"/>
      <c r="AT12452" s="61"/>
      <c r="AU12452" s="61"/>
      <c r="AV12452" s="61"/>
      <c r="AW12452" s="61"/>
      <c r="AX12452" s="61"/>
      <c r="AY12452" s="61"/>
      <c r="AZ12452" s="61"/>
      <c r="BA12452" s="61"/>
    </row>
    <row r="12453" spans="39:53" x14ac:dyDescent="0.2">
      <c r="AM12453" s="61"/>
      <c r="AN12453" s="61"/>
      <c r="AO12453" s="171"/>
      <c r="AP12453" s="61"/>
      <c r="AQ12453" s="61"/>
      <c r="AR12453" s="61"/>
      <c r="AS12453" s="61"/>
      <c r="AT12453" s="61"/>
      <c r="AU12453" s="61"/>
      <c r="AV12453" s="61"/>
      <c r="AW12453" s="61"/>
      <c r="AX12453" s="61"/>
      <c r="AY12453" s="61"/>
      <c r="AZ12453" s="61"/>
      <c r="BA12453" s="61"/>
    </row>
    <row r="12454" spans="39:53" x14ac:dyDescent="0.2">
      <c r="AM12454" s="61"/>
      <c r="AN12454" s="61"/>
      <c r="AO12454" s="171"/>
      <c r="AP12454" s="61"/>
      <c r="AQ12454" s="61"/>
      <c r="AR12454" s="61"/>
      <c r="AS12454" s="61"/>
      <c r="AT12454" s="61"/>
      <c r="AU12454" s="61"/>
      <c r="AV12454" s="61"/>
      <c r="AW12454" s="61"/>
      <c r="AX12454" s="61"/>
      <c r="AY12454" s="61"/>
      <c r="AZ12454" s="61"/>
      <c r="BA12454" s="61"/>
    </row>
    <row r="12455" spans="39:53" x14ac:dyDescent="0.2">
      <c r="AM12455" s="61"/>
      <c r="AN12455" s="61"/>
      <c r="AO12455" s="171"/>
      <c r="AP12455" s="61"/>
      <c r="AQ12455" s="61"/>
      <c r="AR12455" s="61"/>
      <c r="AS12455" s="61"/>
      <c r="AT12455" s="61"/>
      <c r="AU12455" s="61"/>
      <c r="AV12455" s="61"/>
      <c r="AW12455" s="61"/>
      <c r="AX12455" s="61"/>
      <c r="AY12455" s="61"/>
      <c r="AZ12455" s="61"/>
      <c r="BA12455" s="61"/>
    </row>
    <row r="12456" spans="39:53" x14ac:dyDescent="0.2">
      <c r="AM12456" s="61"/>
      <c r="AN12456" s="61"/>
      <c r="AO12456" s="171"/>
      <c r="AP12456" s="61"/>
      <c r="AQ12456" s="61"/>
      <c r="AR12456" s="61"/>
      <c r="AS12456" s="61"/>
      <c r="AT12456" s="61"/>
      <c r="AU12456" s="61"/>
      <c r="AV12456" s="61"/>
      <c r="AW12456" s="61"/>
      <c r="AX12456" s="61"/>
      <c r="AY12456" s="61"/>
      <c r="AZ12456" s="61"/>
      <c r="BA12456" s="61"/>
    </row>
    <row r="12457" spans="39:53" x14ac:dyDescent="0.2">
      <c r="AM12457" s="61"/>
      <c r="AN12457" s="61"/>
      <c r="AO12457" s="171"/>
      <c r="AP12457" s="61"/>
      <c r="AQ12457" s="61"/>
      <c r="AR12457" s="61"/>
      <c r="AS12457" s="61"/>
      <c r="AT12457" s="61"/>
      <c r="AU12457" s="61"/>
      <c r="AV12457" s="61"/>
      <c r="AW12457" s="61"/>
      <c r="AX12457" s="61"/>
      <c r="AY12457" s="61"/>
      <c r="AZ12457" s="61"/>
      <c r="BA12457" s="61"/>
    </row>
    <row r="12458" spans="39:53" x14ac:dyDescent="0.2">
      <c r="AM12458" s="61"/>
      <c r="AN12458" s="61"/>
      <c r="AO12458" s="171"/>
      <c r="AP12458" s="61"/>
      <c r="AQ12458" s="61"/>
      <c r="AR12458" s="61"/>
      <c r="AS12458" s="61"/>
      <c r="AT12458" s="61"/>
      <c r="AU12458" s="61"/>
      <c r="AV12458" s="61"/>
      <c r="AW12458" s="61"/>
      <c r="AX12458" s="61"/>
      <c r="AY12458" s="61"/>
      <c r="AZ12458" s="61"/>
      <c r="BA12458" s="61"/>
    </row>
    <row r="12459" spans="39:53" x14ac:dyDescent="0.2">
      <c r="AM12459" s="61"/>
      <c r="AN12459" s="61"/>
      <c r="AO12459" s="171"/>
      <c r="AP12459" s="61"/>
      <c r="AQ12459" s="61"/>
      <c r="AR12459" s="61"/>
      <c r="AS12459" s="61"/>
      <c r="AT12459" s="61"/>
      <c r="AU12459" s="61"/>
      <c r="AV12459" s="61"/>
      <c r="AW12459" s="61"/>
      <c r="AX12459" s="61"/>
      <c r="AY12459" s="61"/>
      <c r="AZ12459" s="61"/>
      <c r="BA12459" s="61"/>
    </row>
    <row r="12460" spans="39:53" x14ac:dyDescent="0.2">
      <c r="AM12460" s="61"/>
      <c r="AN12460" s="61"/>
      <c r="AO12460" s="171"/>
      <c r="AP12460" s="61"/>
      <c r="AQ12460" s="61"/>
      <c r="AR12460" s="61"/>
      <c r="AS12460" s="61"/>
      <c r="AT12460" s="61"/>
      <c r="AU12460" s="61"/>
      <c r="AV12460" s="61"/>
      <c r="AW12460" s="61"/>
      <c r="AX12460" s="61"/>
      <c r="AY12460" s="61"/>
      <c r="AZ12460" s="61"/>
      <c r="BA12460" s="61"/>
    </row>
    <row r="12461" spans="39:53" x14ac:dyDescent="0.2">
      <c r="AM12461" s="61"/>
      <c r="AN12461" s="61"/>
      <c r="AO12461" s="171"/>
      <c r="AP12461" s="61"/>
      <c r="AQ12461" s="61"/>
      <c r="AR12461" s="61"/>
      <c r="AS12461" s="61"/>
      <c r="AT12461" s="61"/>
      <c r="AU12461" s="61"/>
      <c r="AV12461" s="61"/>
      <c r="AW12461" s="61"/>
      <c r="AX12461" s="61"/>
      <c r="AY12461" s="61"/>
      <c r="AZ12461" s="61"/>
      <c r="BA12461" s="61"/>
    </row>
    <row r="12462" spans="39:53" x14ac:dyDescent="0.2">
      <c r="AM12462" s="61"/>
      <c r="AN12462" s="61"/>
      <c r="AO12462" s="171"/>
      <c r="AP12462" s="61"/>
      <c r="AQ12462" s="61"/>
      <c r="AR12462" s="61"/>
      <c r="AS12462" s="61"/>
      <c r="AT12462" s="61"/>
      <c r="AU12462" s="61"/>
      <c r="AV12462" s="61"/>
      <c r="AW12462" s="61"/>
      <c r="AX12462" s="61"/>
      <c r="AY12462" s="61"/>
      <c r="AZ12462" s="61"/>
      <c r="BA12462" s="61"/>
    </row>
    <row r="12463" spans="39:53" x14ac:dyDescent="0.2">
      <c r="AM12463" s="61"/>
      <c r="AN12463" s="61"/>
      <c r="AO12463" s="171"/>
      <c r="AP12463" s="61"/>
      <c r="AQ12463" s="61"/>
      <c r="AR12463" s="61"/>
      <c r="AS12463" s="61"/>
      <c r="AT12463" s="61"/>
      <c r="AU12463" s="61"/>
      <c r="AV12463" s="61"/>
      <c r="AW12463" s="61"/>
      <c r="AX12463" s="61"/>
      <c r="AY12463" s="61"/>
      <c r="AZ12463" s="61"/>
      <c r="BA12463" s="61"/>
    </row>
    <row r="12464" spans="39:53" x14ac:dyDescent="0.2">
      <c r="AM12464" s="61"/>
      <c r="AN12464" s="61"/>
      <c r="AO12464" s="171"/>
      <c r="AP12464" s="61"/>
      <c r="AQ12464" s="61"/>
      <c r="AR12464" s="61"/>
      <c r="AS12464" s="61"/>
      <c r="AT12464" s="61"/>
      <c r="AU12464" s="61"/>
      <c r="AV12464" s="61"/>
      <c r="AW12464" s="61"/>
      <c r="AX12464" s="61"/>
      <c r="AY12464" s="61"/>
      <c r="AZ12464" s="61"/>
      <c r="BA12464" s="61"/>
    </row>
    <row r="12465" spans="39:53" x14ac:dyDescent="0.2">
      <c r="AM12465" s="61"/>
      <c r="AN12465" s="61"/>
      <c r="AO12465" s="171"/>
      <c r="AP12465" s="61"/>
      <c r="AQ12465" s="61"/>
      <c r="AR12465" s="61"/>
      <c r="AS12465" s="61"/>
      <c r="AT12465" s="61"/>
      <c r="AU12465" s="61"/>
      <c r="AV12465" s="61"/>
      <c r="AW12465" s="61"/>
      <c r="AX12465" s="61"/>
      <c r="AY12465" s="61"/>
      <c r="AZ12465" s="61"/>
      <c r="BA12465" s="61"/>
    </row>
    <row r="12466" spans="39:53" x14ac:dyDescent="0.2">
      <c r="AM12466" s="61"/>
      <c r="AN12466" s="61"/>
      <c r="AO12466" s="171"/>
      <c r="AP12466" s="61"/>
      <c r="AQ12466" s="61"/>
      <c r="AR12466" s="61"/>
      <c r="AS12466" s="61"/>
      <c r="AT12466" s="61"/>
      <c r="AU12466" s="61"/>
      <c r="AV12466" s="61"/>
      <c r="AW12466" s="61"/>
      <c r="AX12466" s="61"/>
      <c r="AY12466" s="61"/>
      <c r="AZ12466" s="61"/>
      <c r="BA12466" s="61"/>
    </row>
    <row r="12467" spans="39:53" x14ac:dyDescent="0.2">
      <c r="AM12467" s="61"/>
      <c r="AN12467" s="61"/>
      <c r="AO12467" s="171"/>
      <c r="AP12467" s="61"/>
      <c r="AQ12467" s="61"/>
      <c r="AR12467" s="61"/>
      <c r="AS12467" s="61"/>
      <c r="AT12467" s="61"/>
      <c r="AU12467" s="61"/>
      <c r="AV12467" s="61"/>
      <c r="AW12467" s="61"/>
      <c r="AX12467" s="61"/>
      <c r="AY12467" s="61"/>
      <c r="AZ12467" s="61"/>
      <c r="BA12467" s="61"/>
    </row>
    <row r="12468" spans="39:53" x14ac:dyDescent="0.2">
      <c r="AM12468" s="61"/>
      <c r="AN12468" s="61"/>
      <c r="AO12468" s="171"/>
      <c r="AP12468" s="61"/>
      <c r="AQ12468" s="61"/>
      <c r="AR12468" s="61"/>
      <c r="AS12468" s="61"/>
      <c r="AT12468" s="61"/>
      <c r="AU12468" s="61"/>
      <c r="AV12468" s="61"/>
      <c r="AW12468" s="61"/>
      <c r="AX12468" s="61"/>
      <c r="AY12468" s="61"/>
      <c r="AZ12468" s="61"/>
      <c r="BA12468" s="61"/>
    </row>
    <row r="12469" spans="39:53" x14ac:dyDescent="0.2">
      <c r="AM12469" s="61"/>
      <c r="AN12469" s="61"/>
      <c r="AO12469" s="171"/>
      <c r="AP12469" s="61"/>
      <c r="AQ12469" s="61"/>
      <c r="AR12469" s="61"/>
      <c r="AS12469" s="61"/>
      <c r="AT12469" s="61"/>
      <c r="AU12469" s="61"/>
      <c r="AV12469" s="61"/>
      <c r="AW12469" s="61"/>
      <c r="AX12469" s="61"/>
      <c r="AY12469" s="61"/>
      <c r="AZ12469" s="61"/>
      <c r="BA12469" s="61"/>
    </row>
    <row r="12470" spans="39:53" x14ac:dyDescent="0.2">
      <c r="AM12470" s="61"/>
      <c r="AN12470" s="61"/>
      <c r="AO12470" s="171"/>
      <c r="AP12470" s="61"/>
      <c r="AQ12470" s="61"/>
      <c r="AR12470" s="61"/>
      <c r="AS12470" s="61"/>
      <c r="AT12470" s="61"/>
      <c r="AU12470" s="61"/>
      <c r="AV12470" s="61"/>
      <c r="AW12470" s="61"/>
      <c r="AX12470" s="61"/>
      <c r="AY12470" s="61"/>
      <c r="AZ12470" s="61"/>
      <c r="BA12470" s="61"/>
    </row>
    <row r="12471" spans="39:53" x14ac:dyDescent="0.2">
      <c r="AM12471" s="61"/>
      <c r="AN12471" s="61"/>
      <c r="AO12471" s="171"/>
      <c r="AP12471" s="61"/>
      <c r="AQ12471" s="61"/>
      <c r="AR12471" s="61"/>
      <c r="AS12471" s="61"/>
      <c r="AT12471" s="61"/>
      <c r="AU12471" s="61"/>
      <c r="AV12471" s="61"/>
      <c r="AW12471" s="61"/>
      <c r="AX12471" s="61"/>
      <c r="AY12471" s="61"/>
      <c r="AZ12471" s="61"/>
      <c r="BA12471" s="61"/>
    </row>
    <row r="12472" spans="39:53" x14ac:dyDescent="0.2">
      <c r="AM12472" s="61"/>
      <c r="AN12472" s="61"/>
      <c r="AO12472" s="171"/>
      <c r="AP12472" s="61"/>
      <c r="AQ12472" s="61"/>
      <c r="AR12472" s="61"/>
      <c r="AS12472" s="61"/>
      <c r="AT12472" s="61"/>
      <c r="AU12472" s="61"/>
      <c r="AV12472" s="61"/>
      <c r="AW12472" s="61"/>
      <c r="AX12472" s="61"/>
      <c r="AY12472" s="61"/>
      <c r="AZ12472" s="61"/>
      <c r="BA12472" s="61"/>
    </row>
    <row r="12473" spans="39:53" x14ac:dyDescent="0.2">
      <c r="AM12473" s="61"/>
      <c r="AN12473" s="61"/>
      <c r="AO12473" s="171"/>
      <c r="AP12473" s="61"/>
      <c r="AQ12473" s="61"/>
      <c r="AR12473" s="61"/>
      <c r="AS12473" s="61"/>
      <c r="AT12473" s="61"/>
      <c r="AU12473" s="61"/>
      <c r="AV12473" s="61"/>
      <c r="AW12473" s="61"/>
      <c r="AX12473" s="61"/>
      <c r="AY12473" s="61"/>
      <c r="AZ12473" s="61"/>
      <c r="BA12473" s="61"/>
    </row>
    <row r="12474" spans="39:53" x14ac:dyDescent="0.2">
      <c r="AM12474" s="61"/>
      <c r="AN12474" s="61"/>
      <c r="AO12474" s="171"/>
      <c r="AP12474" s="61"/>
      <c r="AQ12474" s="61"/>
      <c r="AR12474" s="61"/>
      <c r="AS12474" s="61"/>
      <c r="AT12474" s="61"/>
      <c r="AU12474" s="61"/>
      <c r="AV12474" s="61"/>
      <c r="AW12474" s="61"/>
      <c r="AX12474" s="61"/>
      <c r="AY12474" s="61"/>
      <c r="AZ12474" s="61"/>
      <c r="BA12474" s="61"/>
    </row>
    <row r="12475" spans="39:53" x14ac:dyDescent="0.2">
      <c r="AM12475" s="61"/>
      <c r="AN12475" s="61"/>
      <c r="AO12475" s="171"/>
      <c r="AP12475" s="61"/>
      <c r="AQ12475" s="61"/>
      <c r="AR12475" s="61"/>
      <c r="AS12475" s="61"/>
      <c r="AT12475" s="61"/>
      <c r="AU12475" s="61"/>
      <c r="AV12475" s="61"/>
      <c r="AW12475" s="61"/>
      <c r="AX12475" s="61"/>
      <c r="AY12475" s="61"/>
      <c r="AZ12475" s="61"/>
      <c r="BA12475" s="61"/>
    </row>
    <row r="12476" spans="39:53" x14ac:dyDescent="0.2">
      <c r="AM12476" s="61"/>
      <c r="AN12476" s="61"/>
      <c r="AO12476" s="171"/>
      <c r="AP12476" s="61"/>
      <c r="AQ12476" s="61"/>
      <c r="AR12476" s="61"/>
      <c r="AS12476" s="61"/>
      <c r="AT12476" s="61"/>
      <c r="AU12476" s="61"/>
      <c r="AV12476" s="61"/>
      <c r="AW12476" s="61"/>
      <c r="AX12476" s="61"/>
      <c r="AY12476" s="61"/>
      <c r="AZ12476" s="61"/>
      <c r="BA12476" s="61"/>
    </row>
    <row r="12477" spans="39:53" x14ac:dyDescent="0.2">
      <c r="AM12477" s="61"/>
      <c r="AN12477" s="61"/>
      <c r="AO12477" s="171"/>
      <c r="AP12477" s="61"/>
      <c r="AQ12477" s="61"/>
      <c r="AR12477" s="61"/>
      <c r="AS12477" s="61"/>
      <c r="AT12477" s="61"/>
      <c r="AU12477" s="61"/>
      <c r="AV12477" s="61"/>
      <c r="AW12477" s="61"/>
      <c r="AX12477" s="61"/>
      <c r="AY12477" s="61"/>
      <c r="AZ12477" s="61"/>
      <c r="BA12477" s="61"/>
    </row>
    <row r="12478" spans="39:53" x14ac:dyDescent="0.2">
      <c r="AM12478" s="61"/>
      <c r="AN12478" s="61"/>
      <c r="AO12478" s="171"/>
      <c r="AP12478" s="61"/>
      <c r="AQ12478" s="61"/>
      <c r="AR12478" s="61"/>
      <c r="AS12478" s="61"/>
      <c r="AT12478" s="61"/>
      <c r="AU12478" s="61"/>
      <c r="AV12478" s="61"/>
      <c r="AW12478" s="61"/>
      <c r="AX12478" s="61"/>
      <c r="AY12478" s="61"/>
      <c r="AZ12478" s="61"/>
      <c r="BA12478" s="61"/>
    </row>
    <row r="12479" spans="39:53" x14ac:dyDescent="0.2">
      <c r="AM12479" s="61"/>
      <c r="AN12479" s="61"/>
      <c r="AO12479" s="171"/>
      <c r="AP12479" s="61"/>
      <c r="AQ12479" s="61"/>
      <c r="AR12479" s="61"/>
      <c r="AS12479" s="61"/>
      <c r="AT12479" s="61"/>
      <c r="AU12479" s="61"/>
      <c r="AV12479" s="61"/>
      <c r="AW12479" s="61"/>
      <c r="AX12479" s="61"/>
      <c r="AY12479" s="61"/>
      <c r="AZ12479" s="61"/>
      <c r="BA12479" s="61"/>
    </row>
    <row r="12480" spans="39:53" x14ac:dyDescent="0.2">
      <c r="AM12480" s="61"/>
      <c r="AN12480" s="61"/>
      <c r="AO12480" s="171"/>
      <c r="AP12480" s="61"/>
      <c r="AQ12480" s="61"/>
      <c r="AR12480" s="61"/>
      <c r="AS12480" s="61"/>
      <c r="AT12480" s="61"/>
      <c r="AU12480" s="61"/>
      <c r="AV12480" s="61"/>
      <c r="AW12480" s="61"/>
      <c r="AX12480" s="61"/>
      <c r="AY12480" s="61"/>
      <c r="AZ12480" s="61"/>
      <c r="BA12480" s="61"/>
    </row>
    <row r="12481" spans="39:53" x14ac:dyDescent="0.2">
      <c r="AM12481" s="61"/>
      <c r="AN12481" s="61"/>
      <c r="AO12481" s="171"/>
      <c r="AP12481" s="61"/>
      <c r="AQ12481" s="61"/>
      <c r="AR12481" s="61"/>
      <c r="AS12481" s="61"/>
      <c r="AT12481" s="61"/>
      <c r="AU12481" s="61"/>
      <c r="AV12481" s="61"/>
      <c r="AW12481" s="61"/>
      <c r="AX12481" s="61"/>
      <c r="AY12481" s="61"/>
      <c r="AZ12481" s="61"/>
      <c r="BA12481" s="61"/>
    </row>
    <row r="12482" spans="39:53" x14ac:dyDescent="0.2">
      <c r="AM12482" s="61"/>
      <c r="AN12482" s="61"/>
      <c r="AO12482" s="171"/>
      <c r="AP12482" s="61"/>
      <c r="AQ12482" s="61"/>
      <c r="AR12482" s="61"/>
      <c r="AS12482" s="61"/>
      <c r="AT12482" s="61"/>
      <c r="AU12482" s="61"/>
      <c r="AV12482" s="61"/>
      <c r="AW12482" s="61"/>
      <c r="AX12482" s="61"/>
      <c r="AY12482" s="61"/>
      <c r="AZ12482" s="61"/>
      <c r="BA12482" s="61"/>
    </row>
    <row r="12483" spans="39:53" x14ac:dyDescent="0.2">
      <c r="AM12483" s="61"/>
      <c r="AN12483" s="61"/>
      <c r="AO12483" s="171"/>
      <c r="AP12483" s="61"/>
      <c r="AQ12483" s="61"/>
      <c r="AR12483" s="61"/>
      <c r="AS12483" s="61"/>
      <c r="AT12483" s="61"/>
      <c r="AU12483" s="61"/>
      <c r="AV12483" s="61"/>
      <c r="AW12483" s="61"/>
      <c r="AX12483" s="61"/>
      <c r="AY12483" s="61"/>
      <c r="AZ12483" s="61"/>
      <c r="BA12483" s="61"/>
    </row>
    <row r="12484" spans="39:53" x14ac:dyDescent="0.2">
      <c r="AM12484" s="61"/>
      <c r="AN12484" s="61"/>
      <c r="AO12484" s="171"/>
      <c r="AP12484" s="61"/>
      <c r="AQ12484" s="61"/>
      <c r="AR12484" s="61"/>
      <c r="AS12484" s="61"/>
      <c r="AT12484" s="61"/>
      <c r="AU12484" s="61"/>
      <c r="AV12484" s="61"/>
      <c r="AW12484" s="61"/>
      <c r="AX12484" s="61"/>
      <c r="AY12484" s="61"/>
      <c r="AZ12484" s="61"/>
      <c r="BA12484" s="61"/>
    </row>
    <row r="12485" spans="39:53" x14ac:dyDescent="0.2">
      <c r="AM12485" s="61"/>
      <c r="AN12485" s="61"/>
      <c r="AO12485" s="171"/>
      <c r="AP12485" s="61"/>
      <c r="AQ12485" s="61"/>
      <c r="AR12485" s="61"/>
      <c r="AS12485" s="61"/>
      <c r="AT12485" s="61"/>
      <c r="AU12485" s="61"/>
      <c r="AV12485" s="61"/>
      <c r="AW12485" s="61"/>
      <c r="AX12485" s="61"/>
      <c r="AY12485" s="61"/>
      <c r="AZ12485" s="61"/>
      <c r="BA12485" s="61"/>
    </row>
    <row r="12486" spans="39:53" x14ac:dyDescent="0.2">
      <c r="AM12486" s="61"/>
      <c r="AN12486" s="61"/>
      <c r="AO12486" s="171"/>
      <c r="AP12486" s="61"/>
      <c r="AQ12486" s="61"/>
      <c r="AR12486" s="61"/>
      <c r="AS12486" s="61"/>
      <c r="AT12486" s="61"/>
      <c r="AU12486" s="61"/>
      <c r="AV12486" s="61"/>
      <c r="AW12486" s="61"/>
      <c r="AX12486" s="61"/>
      <c r="AY12486" s="61"/>
      <c r="AZ12486" s="61"/>
      <c r="BA12486" s="61"/>
    </row>
    <row r="12487" spans="39:53" x14ac:dyDescent="0.2">
      <c r="AM12487" s="61"/>
      <c r="AN12487" s="61"/>
      <c r="AO12487" s="171"/>
      <c r="AP12487" s="61"/>
      <c r="AQ12487" s="61"/>
      <c r="AR12487" s="61"/>
      <c r="AS12487" s="61"/>
      <c r="AT12487" s="61"/>
      <c r="AU12487" s="61"/>
      <c r="AV12487" s="61"/>
      <c r="AW12487" s="61"/>
      <c r="AX12487" s="61"/>
      <c r="AY12487" s="61"/>
      <c r="AZ12487" s="61"/>
      <c r="BA12487" s="61"/>
    </row>
    <row r="12488" spans="39:53" x14ac:dyDescent="0.2">
      <c r="AM12488" s="61"/>
      <c r="AN12488" s="61"/>
      <c r="AO12488" s="171"/>
      <c r="AP12488" s="61"/>
      <c r="AQ12488" s="61"/>
      <c r="AR12488" s="61"/>
      <c r="AS12488" s="61"/>
      <c r="AT12488" s="61"/>
      <c r="AU12488" s="61"/>
      <c r="AV12488" s="61"/>
      <c r="AW12488" s="61"/>
      <c r="AX12488" s="61"/>
      <c r="AY12488" s="61"/>
      <c r="AZ12488" s="61"/>
      <c r="BA12488" s="61"/>
    </row>
    <row r="12489" spans="39:53" x14ac:dyDescent="0.2">
      <c r="AM12489" s="61"/>
      <c r="AN12489" s="61"/>
      <c r="AO12489" s="171"/>
      <c r="AP12489" s="61"/>
      <c r="AQ12489" s="61"/>
      <c r="AR12489" s="61"/>
      <c r="AS12489" s="61"/>
      <c r="AT12489" s="61"/>
      <c r="AU12489" s="61"/>
      <c r="AV12489" s="61"/>
      <c r="AW12489" s="61"/>
      <c r="AX12489" s="61"/>
      <c r="AY12489" s="61"/>
      <c r="AZ12489" s="61"/>
      <c r="BA12489" s="61"/>
    </row>
    <row r="12490" spans="39:53" x14ac:dyDescent="0.2">
      <c r="AM12490" s="61"/>
      <c r="AN12490" s="61"/>
      <c r="AO12490" s="171"/>
      <c r="AP12490" s="61"/>
      <c r="AQ12490" s="61"/>
      <c r="AR12490" s="61"/>
      <c r="AS12490" s="61"/>
      <c r="AT12490" s="61"/>
      <c r="AU12490" s="61"/>
      <c r="AV12490" s="61"/>
      <c r="AW12490" s="61"/>
      <c r="AX12490" s="61"/>
      <c r="AY12490" s="61"/>
      <c r="AZ12490" s="61"/>
      <c r="BA12490" s="61"/>
    </row>
    <row r="12491" spans="39:53" x14ac:dyDescent="0.2">
      <c r="AM12491" s="61"/>
      <c r="AN12491" s="61"/>
      <c r="AO12491" s="171"/>
      <c r="AP12491" s="61"/>
      <c r="AQ12491" s="61"/>
      <c r="AR12491" s="61"/>
      <c r="AS12491" s="61"/>
      <c r="AT12491" s="61"/>
      <c r="AU12491" s="61"/>
      <c r="AV12491" s="61"/>
      <c r="AW12491" s="61"/>
      <c r="AX12491" s="61"/>
      <c r="AY12491" s="61"/>
      <c r="AZ12491" s="61"/>
      <c r="BA12491" s="61"/>
    </row>
    <row r="12492" spans="39:53" x14ac:dyDescent="0.2">
      <c r="AM12492" s="61"/>
      <c r="AN12492" s="61"/>
      <c r="AO12492" s="171"/>
      <c r="AP12492" s="61"/>
      <c r="AQ12492" s="61"/>
      <c r="AR12492" s="61"/>
      <c r="AS12492" s="61"/>
      <c r="AT12492" s="61"/>
      <c r="AU12492" s="61"/>
      <c r="AV12492" s="61"/>
      <c r="AW12492" s="61"/>
      <c r="AX12492" s="61"/>
      <c r="AY12492" s="61"/>
      <c r="AZ12492" s="61"/>
      <c r="BA12492" s="61"/>
    </row>
    <row r="12493" spans="39:53" x14ac:dyDescent="0.2">
      <c r="AM12493" s="61"/>
      <c r="AN12493" s="61"/>
      <c r="AO12493" s="171"/>
      <c r="AP12493" s="61"/>
      <c r="AQ12493" s="61"/>
      <c r="AR12493" s="61"/>
      <c r="AS12493" s="61"/>
      <c r="AT12493" s="61"/>
      <c r="AU12493" s="61"/>
      <c r="AV12493" s="61"/>
      <c r="AW12493" s="61"/>
      <c r="AX12493" s="61"/>
      <c r="AY12493" s="61"/>
      <c r="AZ12493" s="61"/>
      <c r="BA12493" s="61"/>
    </row>
    <row r="12494" spans="39:53" x14ac:dyDescent="0.2">
      <c r="AM12494" s="61"/>
      <c r="AN12494" s="61"/>
      <c r="AO12494" s="171"/>
      <c r="AP12494" s="61"/>
      <c r="AQ12494" s="61"/>
      <c r="AR12494" s="61"/>
      <c r="AS12494" s="61"/>
      <c r="AT12494" s="61"/>
      <c r="AU12494" s="61"/>
      <c r="AV12494" s="61"/>
      <c r="AW12494" s="61"/>
      <c r="AX12494" s="61"/>
      <c r="AY12494" s="61"/>
      <c r="AZ12494" s="61"/>
      <c r="BA12494" s="61"/>
    </row>
    <row r="12495" spans="39:53" x14ac:dyDescent="0.2">
      <c r="AM12495" s="61"/>
      <c r="AN12495" s="61"/>
      <c r="AO12495" s="171"/>
      <c r="AP12495" s="61"/>
      <c r="AQ12495" s="61"/>
      <c r="AR12495" s="61"/>
      <c r="AS12495" s="61"/>
      <c r="AT12495" s="61"/>
      <c r="AU12495" s="61"/>
      <c r="AV12495" s="61"/>
      <c r="AW12495" s="61"/>
      <c r="AX12495" s="61"/>
      <c r="AY12495" s="61"/>
      <c r="AZ12495" s="61"/>
      <c r="BA12495" s="61"/>
    </row>
    <row r="12496" spans="39:53" x14ac:dyDescent="0.2">
      <c r="AM12496" s="61"/>
      <c r="AN12496" s="61"/>
      <c r="AO12496" s="171"/>
      <c r="AP12496" s="61"/>
      <c r="AQ12496" s="61"/>
      <c r="AR12496" s="61"/>
      <c r="AS12496" s="61"/>
      <c r="AT12496" s="61"/>
      <c r="AU12496" s="61"/>
      <c r="AV12496" s="61"/>
      <c r="AW12496" s="61"/>
      <c r="AX12496" s="61"/>
      <c r="AY12496" s="61"/>
      <c r="AZ12496" s="61"/>
      <c r="BA12496" s="61"/>
    </row>
    <row r="12497" spans="39:53" x14ac:dyDescent="0.2">
      <c r="AM12497" s="61"/>
      <c r="AN12497" s="61"/>
      <c r="AO12497" s="171"/>
      <c r="AP12497" s="61"/>
      <c r="AQ12497" s="61"/>
      <c r="AR12497" s="61"/>
      <c r="AS12497" s="61"/>
      <c r="AT12497" s="61"/>
      <c r="AU12497" s="61"/>
      <c r="AV12497" s="61"/>
      <c r="AW12497" s="61"/>
      <c r="AX12497" s="61"/>
      <c r="AY12497" s="61"/>
      <c r="AZ12497" s="61"/>
      <c r="BA12497" s="61"/>
    </row>
    <row r="12498" spans="39:53" x14ac:dyDescent="0.2">
      <c r="AM12498" s="61"/>
      <c r="AN12498" s="61"/>
      <c r="AO12498" s="171"/>
      <c r="AP12498" s="61"/>
      <c r="AQ12498" s="61"/>
      <c r="AR12498" s="61"/>
      <c r="AS12498" s="61"/>
      <c r="AT12498" s="61"/>
      <c r="AU12498" s="61"/>
      <c r="AV12498" s="61"/>
      <c r="AW12498" s="61"/>
      <c r="AX12498" s="61"/>
      <c r="AY12498" s="61"/>
      <c r="AZ12498" s="61"/>
      <c r="BA12498" s="61"/>
    </row>
    <row r="12499" spans="39:53" x14ac:dyDescent="0.2">
      <c r="AM12499" s="61"/>
      <c r="AN12499" s="61"/>
      <c r="AO12499" s="171"/>
      <c r="AP12499" s="61"/>
      <c r="AQ12499" s="61"/>
      <c r="AR12499" s="61"/>
      <c r="AS12499" s="61"/>
      <c r="AT12499" s="61"/>
      <c r="AU12499" s="61"/>
      <c r="AV12499" s="61"/>
      <c r="AW12499" s="61"/>
      <c r="AX12499" s="61"/>
      <c r="AY12499" s="61"/>
      <c r="AZ12499" s="61"/>
      <c r="BA12499" s="61"/>
    </row>
    <row r="12500" spans="39:53" x14ac:dyDescent="0.2">
      <c r="AM12500" s="61"/>
      <c r="AN12500" s="61"/>
      <c r="AO12500" s="171"/>
      <c r="AP12500" s="61"/>
      <c r="AQ12500" s="61"/>
      <c r="AR12500" s="61"/>
      <c r="AS12500" s="61"/>
      <c r="AT12500" s="61"/>
      <c r="AU12500" s="61"/>
      <c r="AV12500" s="61"/>
      <c r="AW12500" s="61"/>
      <c r="AX12500" s="61"/>
      <c r="AY12500" s="61"/>
      <c r="AZ12500" s="61"/>
      <c r="BA12500" s="61"/>
    </row>
    <row r="12501" spans="39:53" x14ac:dyDescent="0.2">
      <c r="AM12501" s="61"/>
      <c r="AN12501" s="61"/>
      <c r="AO12501" s="171"/>
      <c r="AP12501" s="61"/>
      <c r="AQ12501" s="61"/>
      <c r="AR12501" s="61"/>
      <c r="AS12501" s="61"/>
      <c r="AT12501" s="61"/>
      <c r="AU12501" s="61"/>
      <c r="AV12501" s="61"/>
      <c r="AW12501" s="61"/>
      <c r="AX12501" s="61"/>
      <c r="AY12501" s="61"/>
      <c r="AZ12501" s="61"/>
      <c r="BA12501" s="61"/>
    </row>
    <row r="12502" spans="39:53" x14ac:dyDescent="0.2">
      <c r="AM12502" s="61"/>
      <c r="AN12502" s="61"/>
      <c r="AO12502" s="171"/>
      <c r="AP12502" s="61"/>
      <c r="AQ12502" s="61"/>
      <c r="AR12502" s="61"/>
      <c r="AS12502" s="61"/>
      <c r="AT12502" s="61"/>
      <c r="AU12502" s="61"/>
      <c r="AV12502" s="61"/>
      <c r="AW12502" s="61"/>
      <c r="AX12502" s="61"/>
      <c r="AY12502" s="61"/>
      <c r="AZ12502" s="61"/>
      <c r="BA12502" s="61"/>
    </row>
    <row r="12503" spans="39:53" x14ac:dyDescent="0.2">
      <c r="AM12503" s="61"/>
      <c r="AN12503" s="61"/>
      <c r="AO12503" s="171"/>
      <c r="AP12503" s="61"/>
      <c r="AQ12503" s="61"/>
      <c r="AR12503" s="61"/>
      <c r="AS12503" s="61"/>
      <c r="AT12503" s="61"/>
      <c r="AU12503" s="61"/>
      <c r="AV12503" s="61"/>
      <c r="AW12503" s="61"/>
      <c r="AX12503" s="61"/>
      <c r="AY12503" s="61"/>
      <c r="AZ12503" s="61"/>
      <c r="BA12503" s="61"/>
    </row>
    <row r="12504" spans="39:53" x14ac:dyDescent="0.2">
      <c r="AM12504" s="61"/>
      <c r="AN12504" s="61"/>
      <c r="AO12504" s="171"/>
      <c r="AP12504" s="61"/>
      <c r="AQ12504" s="61"/>
      <c r="AR12504" s="61"/>
      <c r="AS12504" s="61"/>
      <c r="AT12504" s="61"/>
      <c r="AU12504" s="61"/>
      <c r="AV12504" s="61"/>
      <c r="AW12504" s="61"/>
      <c r="AX12504" s="61"/>
      <c r="AY12504" s="61"/>
      <c r="AZ12504" s="61"/>
      <c r="BA12504" s="61"/>
    </row>
    <row r="12505" spans="39:53" x14ac:dyDescent="0.2">
      <c r="AM12505" s="61"/>
      <c r="AN12505" s="61"/>
      <c r="AO12505" s="171"/>
      <c r="AP12505" s="61"/>
      <c r="AQ12505" s="61"/>
      <c r="AR12505" s="61"/>
      <c r="AS12505" s="61"/>
      <c r="AT12505" s="61"/>
      <c r="AU12505" s="61"/>
      <c r="AV12505" s="61"/>
      <c r="AW12505" s="61"/>
      <c r="AX12505" s="61"/>
      <c r="AY12505" s="61"/>
      <c r="AZ12505" s="61"/>
      <c r="BA12505" s="61"/>
    </row>
    <row r="12506" spans="39:53" x14ac:dyDescent="0.2">
      <c r="AM12506" s="61"/>
      <c r="AN12506" s="61"/>
      <c r="AO12506" s="171"/>
      <c r="AP12506" s="61"/>
      <c r="AQ12506" s="61"/>
      <c r="AR12506" s="61"/>
      <c r="AS12506" s="61"/>
      <c r="AT12506" s="61"/>
      <c r="AU12506" s="61"/>
      <c r="AV12506" s="61"/>
      <c r="AW12506" s="61"/>
      <c r="AX12506" s="61"/>
      <c r="AY12506" s="61"/>
      <c r="AZ12506" s="61"/>
      <c r="BA12506" s="61"/>
    </row>
    <row r="12507" spans="39:53" x14ac:dyDescent="0.2">
      <c r="AM12507" s="61"/>
      <c r="AN12507" s="61"/>
      <c r="AO12507" s="171"/>
      <c r="AP12507" s="61"/>
      <c r="AQ12507" s="61"/>
      <c r="AR12507" s="61"/>
      <c r="AS12507" s="61"/>
      <c r="AT12507" s="61"/>
      <c r="AU12507" s="61"/>
      <c r="AV12507" s="61"/>
      <c r="AW12507" s="61"/>
      <c r="AX12507" s="61"/>
      <c r="AY12507" s="61"/>
      <c r="AZ12507" s="61"/>
      <c r="BA12507" s="61"/>
    </row>
    <row r="12508" spans="39:53" x14ac:dyDescent="0.2">
      <c r="AM12508" s="61"/>
      <c r="AN12508" s="61"/>
      <c r="AO12508" s="171"/>
      <c r="AP12508" s="61"/>
      <c r="AQ12508" s="61"/>
      <c r="AR12508" s="61"/>
      <c r="AS12508" s="61"/>
      <c r="AT12508" s="61"/>
      <c r="AU12508" s="61"/>
      <c r="AV12508" s="61"/>
      <c r="AW12508" s="61"/>
      <c r="AX12508" s="61"/>
      <c r="AY12508" s="61"/>
      <c r="AZ12508" s="61"/>
      <c r="BA12508" s="61"/>
    </row>
    <row r="12509" spans="39:53" x14ac:dyDescent="0.2">
      <c r="AM12509" s="61"/>
      <c r="AN12509" s="61"/>
      <c r="AO12509" s="171"/>
      <c r="AP12509" s="61"/>
      <c r="AQ12509" s="61"/>
      <c r="AR12509" s="61"/>
      <c r="AS12509" s="61"/>
      <c r="AT12509" s="61"/>
      <c r="AU12509" s="61"/>
      <c r="AV12509" s="61"/>
      <c r="AW12509" s="61"/>
      <c r="AX12509" s="61"/>
      <c r="AY12509" s="61"/>
      <c r="AZ12509" s="61"/>
      <c r="BA12509" s="61"/>
    </row>
    <row r="12510" spans="39:53" x14ac:dyDescent="0.2">
      <c r="AM12510" s="61"/>
      <c r="AN12510" s="61"/>
      <c r="AO12510" s="171"/>
      <c r="AP12510" s="61"/>
      <c r="AQ12510" s="61"/>
      <c r="AR12510" s="61"/>
      <c r="AS12510" s="61"/>
      <c r="AT12510" s="61"/>
      <c r="AU12510" s="61"/>
      <c r="AV12510" s="61"/>
      <c r="AW12510" s="61"/>
      <c r="AX12510" s="61"/>
      <c r="AY12510" s="61"/>
      <c r="AZ12510" s="61"/>
      <c r="BA12510" s="61"/>
    </row>
    <row r="12511" spans="39:53" x14ac:dyDescent="0.2">
      <c r="AM12511" s="61"/>
      <c r="AN12511" s="61"/>
      <c r="AO12511" s="171"/>
      <c r="AP12511" s="61"/>
      <c r="AQ12511" s="61"/>
      <c r="AR12511" s="61"/>
      <c r="AS12511" s="61"/>
      <c r="AT12511" s="61"/>
      <c r="AU12511" s="61"/>
      <c r="AV12511" s="61"/>
      <c r="AW12511" s="61"/>
      <c r="AX12511" s="61"/>
      <c r="AY12511" s="61"/>
      <c r="AZ12511" s="61"/>
      <c r="BA12511" s="61"/>
    </row>
    <row r="12512" spans="39:53" x14ac:dyDescent="0.2">
      <c r="AM12512" s="61"/>
      <c r="AN12512" s="61"/>
      <c r="AO12512" s="171"/>
      <c r="AP12512" s="61"/>
      <c r="AQ12512" s="61"/>
      <c r="AR12512" s="61"/>
      <c r="AS12512" s="61"/>
      <c r="AT12512" s="61"/>
      <c r="AU12512" s="61"/>
      <c r="AV12512" s="61"/>
      <c r="AW12512" s="61"/>
      <c r="AX12512" s="61"/>
      <c r="AY12512" s="61"/>
      <c r="AZ12512" s="61"/>
      <c r="BA12512" s="61"/>
    </row>
    <row r="12513" spans="39:53" x14ac:dyDescent="0.2">
      <c r="AM12513" s="61"/>
      <c r="AN12513" s="61"/>
      <c r="AO12513" s="171"/>
      <c r="AP12513" s="61"/>
      <c r="AQ12513" s="61"/>
      <c r="AR12513" s="61"/>
      <c r="AS12513" s="61"/>
      <c r="AT12513" s="61"/>
      <c r="AU12513" s="61"/>
      <c r="AV12513" s="61"/>
      <c r="AW12513" s="61"/>
      <c r="AX12513" s="61"/>
      <c r="AY12513" s="61"/>
      <c r="AZ12513" s="61"/>
      <c r="BA12513" s="61"/>
    </row>
    <row r="12514" spans="39:53" x14ac:dyDescent="0.2">
      <c r="AM12514" s="61"/>
      <c r="AN12514" s="61"/>
      <c r="AO12514" s="171"/>
      <c r="AP12514" s="61"/>
      <c r="AQ12514" s="61"/>
      <c r="AR12514" s="61"/>
      <c r="AS12514" s="61"/>
      <c r="AT12514" s="61"/>
      <c r="AU12514" s="61"/>
      <c r="AV12514" s="61"/>
      <c r="AW12514" s="61"/>
      <c r="AX12514" s="61"/>
      <c r="AY12514" s="61"/>
      <c r="AZ12514" s="61"/>
      <c r="BA12514" s="61"/>
    </row>
    <row r="12515" spans="39:53" x14ac:dyDescent="0.2">
      <c r="AM12515" s="61"/>
      <c r="AN12515" s="61"/>
      <c r="AO12515" s="171"/>
      <c r="AP12515" s="61"/>
      <c r="AQ12515" s="61"/>
      <c r="AR12515" s="61"/>
      <c r="AS12515" s="61"/>
      <c r="AT12515" s="61"/>
      <c r="AU12515" s="61"/>
      <c r="AV12515" s="61"/>
      <c r="AW12515" s="61"/>
      <c r="AX12515" s="61"/>
      <c r="AY12515" s="61"/>
      <c r="AZ12515" s="61"/>
      <c r="BA12515" s="61"/>
    </row>
    <row r="12516" spans="39:53" x14ac:dyDescent="0.2">
      <c r="AM12516" s="61"/>
      <c r="AN12516" s="61"/>
      <c r="AO12516" s="171"/>
      <c r="AP12516" s="61"/>
      <c r="AQ12516" s="61"/>
      <c r="AR12516" s="61"/>
      <c r="AS12516" s="61"/>
      <c r="AT12516" s="61"/>
      <c r="AU12516" s="61"/>
      <c r="AV12516" s="61"/>
      <c r="AW12516" s="61"/>
      <c r="AX12516" s="61"/>
      <c r="AY12516" s="61"/>
      <c r="AZ12516" s="61"/>
      <c r="BA12516" s="61"/>
    </row>
    <row r="12517" spans="39:53" x14ac:dyDescent="0.2">
      <c r="AM12517" s="61"/>
      <c r="AN12517" s="61"/>
      <c r="AO12517" s="171"/>
      <c r="AP12517" s="61"/>
      <c r="AQ12517" s="61"/>
      <c r="AR12517" s="61"/>
      <c r="AS12517" s="61"/>
      <c r="AT12517" s="61"/>
      <c r="AU12517" s="61"/>
      <c r="AV12517" s="61"/>
      <c r="AW12517" s="61"/>
      <c r="AX12517" s="61"/>
      <c r="AY12517" s="61"/>
      <c r="AZ12517" s="61"/>
      <c r="BA12517" s="61"/>
    </row>
    <row r="12518" spans="39:53" x14ac:dyDescent="0.2">
      <c r="AM12518" s="61"/>
      <c r="AN12518" s="61"/>
      <c r="AO12518" s="171"/>
      <c r="AP12518" s="61"/>
      <c r="AQ12518" s="61"/>
      <c r="AR12518" s="61"/>
      <c r="AS12518" s="61"/>
      <c r="AT12518" s="61"/>
      <c r="AU12518" s="61"/>
      <c r="AV12518" s="61"/>
      <c r="AW12518" s="61"/>
      <c r="AX12518" s="61"/>
      <c r="AY12518" s="61"/>
      <c r="AZ12518" s="61"/>
      <c r="BA12518" s="61"/>
    </row>
    <row r="12519" spans="39:53" x14ac:dyDescent="0.2">
      <c r="AM12519" s="61"/>
      <c r="AN12519" s="61"/>
      <c r="AO12519" s="171"/>
      <c r="AP12519" s="61"/>
      <c r="AQ12519" s="61"/>
      <c r="AR12519" s="61"/>
      <c r="AS12519" s="61"/>
      <c r="AT12519" s="61"/>
      <c r="AU12519" s="61"/>
      <c r="AV12519" s="61"/>
      <c r="AW12519" s="61"/>
      <c r="AX12519" s="61"/>
      <c r="AY12519" s="61"/>
      <c r="AZ12519" s="61"/>
      <c r="BA12519" s="61"/>
    </row>
    <row r="12520" spans="39:53" x14ac:dyDescent="0.2">
      <c r="AM12520" s="61"/>
      <c r="AN12520" s="61"/>
      <c r="AO12520" s="171"/>
      <c r="AP12520" s="61"/>
      <c r="AQ12520" s="61"/>
      <c r="AR12520" s="61"/>
      <c r="AS12520" s="61"/>
      <c r="AT12520" s="61"/>
      <c r="AU12520" s="61"/>
      <c r="AV12520" s="61"/>
      <c r="AW12520" s="61"/>
      <c r="AX12520" s="61"/>
      <c r="AY12520" s="61"/>
      <c r="AZ12520" s="61"/>
      <c r="BA12520" s="61"/>
    </row>
    <row r="12521" spans="39:53" x14ac:dyDescent="0.2">
      <c r="AM12521" s="61"/>
      <c r="AN12521" s="61"/>
      <c r="AO12521" s="171"/>
      <c r="AP12521" s="61"/>
      <c r="AQ12521" s="61"/>
      <c r="AR12521" s="61"/>
      <c r="AS12521" s="61"/>
      <c r="AT12521" s="61"/>
      <c r="AU12521" s="61"/>
      <c r="AV12521" s="61"/>
      <c r="AW12521" s="61"/>
      <c r="AX12521" s="61"/>
      <c r="AY12521" s="61"/>
      <c r="AZ12521" s="61"/>
      <c r="BA12521" s="61"/>
    </row>
    <row r="12522" spans="39:53" x14ac:dyDescent="0.2">
      <c r="AM12522" s="61"/>
      <c r="AN12522" s="61"/>
      <c r="AO12522" s="171"/>
      <c r="AP12522" s="61"/>
      <c r="AQ12522" s="61"/>
      <c r="AR12522" s="61"/>
      <c r="AS12522" s="61"/>
      <c r="AT12522" s="61"/>
      <c r="AU12522" s="61"/>
      <c r="AV12522" s="61"/>
      <c r="AW12522" s="61"/>
      <c r="AX12522" s="61"/>
      <c r="AY12522" s="61"/>
      <c r="AZ12522" s="61"/>
      <c r="BA12522" s="61"/>
    </row>
    <row r="12523" spans="39:53" x14ac:dyDescent="0.2">
      <c r="AM12523" s="61"/>
      <c r="AN12523" s="61"/>
      <c r="AO12523" s="171"/>
      <c r="AP12523" s="61"/>
      <c r="AQ12523" s="61"/>
      <c r="AR12523" s="61"/>
      <c r="AS12523" s="61"/>
      <c r="AT12523" s="61"/>
      <c r="AU12523" s="61"/>
      <c r="AV12523" s="61"/>
      <c r="AW12523" s="61"/>
      <c r="AX12523" s="61"/>
      <c r="AY12523" s="61"/>
      <c r="AZ12523" s="61"/>
      <c r="BA12523" s="61"/>
    </row>
    <row r="12524" spans="39:53" x14ac:dyDescent="0.2">
      <c r="AM12524" s="61"/>
      <c r="AN12524" s="61"/>
      <c r="AO12524" s="171"/>
      <c r="AP12524" s="61"/>
      <c r="AQ12524" s="61"/>
      <c r="AR12524" s="61"/>
      <c r="AS12524" s="61"/>
      <c r="AT12524" s="61"/>
      <c r="AU12524" s="61"/>
      <c r="AV12524" s="61"/>
      <c r="AW12524" s="61"/>
      <c r="AX12524" s="61"/>
      <c r="AY12524" s="61"/>
      <c r="AZ12524" s="61"/>
      <c r="BA12524" s="61"/>
    </row>
    <row r="12525" spans="39:53" x14ac:dyDescent="0.2">
      <c r="AM12525" s="61"/>
      <c r="AN12525" s="61"/>
      <c r="AO12525" s="171"/>
      <c r="AP12525" s="61"/>
      <c r="AQ12525" s="61"/>
      <c r="AR12525" s="61"/>
      <c r="AS12525" s="61"/>
      <c r="AT12525" s="61"/>
      <c r="AU12525" s="61"/>
      <c r="AV12525" s="61"/>
      <c r="AW12525" s="61"/>
      <c r="AX12525" s="61"/>
      <c r="AY12525" s="61"/>
      <c r="AZ12525" s="61"/>
      <c r="BA12525" s="61"/>
    </row>
    <row r="12526" spans="39:53" x14ac:dyDescent="0.2">
      <c r="AM12526" s="61"/>
      <c r="AN12526" s="61"/>
      <c r="AO12526" s="171"/>
      <c r="AP12526" s="61"/>
      <c r="AQ12526" s="61"/>
      <c r="AR12526" s="61"/>
      <c r="AS12526" s="61"/>
      <c r="AT12526" s="61"/>
      <c r="AU12526" s="61"/>
      <c r="AV12526" s="61"/>
      <c r="AW12526" s="61"/>
      <c r="AX12526" s="61"/>
      <c r="AY12526" s="61"/>
      <c r="AZ12526" s="61"/>
      <c r="BA12526" s="61"/>
    </row>
    <row r="12527" spans="39:53" x14ac:dyDescent="0.2">
      <c r="AM12527" s="61"/>
      <c r="AN12527" s="61"/>
      <c r="AO12527" s="171"/>
      <c r="AP12527" s="61"/>
      <c r="AQ12527" s="61"/>
      <c r="AR12527" s="61"/>
      <c r="AS12527" s="61"/>
      <c r="AT12527" s="61"/>
      <c r="AU12527" s="61"/>
      <c r="AV12527" s="61"/>
      <c r="AW12527" s="61"/>
      <c r="AX12527" s="61"/>
      <c r="AY12527" s="61"/>
      <c r="AZ12527" s="61"/>
      <c r="BA12527" s="61"/>
    </row>
    <row r="12528" spans="39:53" x14ac:dyDescent="0.2">
      <c r="AM12528" s="61"/>
      <c r="AN12528" s="61"/>
      <c r="AO12528" s="171"/>
      <c r="AP12528" s="61"/>
      <c r="AQ12528" s="61"/>
      <c r="AR12528" s="61"/>
      <c r="AS12528" s="61"/>
      <c r="AT12528" s="61"/>
      <c r="AU12528" s="61"/>
      <c r="AV12528" s="61"/>
      <c r="AW12528" s="61"/>
      <c r="AX12528" s="61"/>
      <c r="AY12528" s="61"/>
      <c r="AZ12528" s="61"/>
      <c r="BA12528" s="61"/>
    </row>
    <row r="12529" spans="39:53" x14ac:dyDescent="0.2">
      <c r="AM12529" s="61"/>
      <c r="AN12529" s="61"/>
      <c r="AO12529" s="171"/>
      <c r="AP12529" s="61"/>
      <c r="AQ12529" s="61"/>
      <c r="AR12529" s="61"/>
      <c r="AS12529" s="61"/>
      <c r="AT12529" s="61"/>
      <c r="AU12529" s="61"/>
      <c r="AV12529" s="61"/>
      <c r="AW12529" s="61"/>
      <c r="AX12529" s="61"/>
      <c r="AY12529" s="61"/>
      <c r="AZ12529" s="61"/>
      <c r="BA12529" s="61"/>
    </row>
    <row r="12530" spans="39:53" x14ac:dyDescent="0.2">
      <c r="AM12530" s="61"/>
      <c r="AN12530" s="61"/>
      <c r="AO12530" s="171"/>
      <c r="AP12530" s="61"/>
      <c r="AQ12530" s="61"/>
      <c r="AR12530" s="61"/>
      <c r="AS12530" s="61"/>
      <c r="AT12530" s="61"/>
      <c r="AU12530" s="61"/>
      <c r="AV12530" s="61"/>
      <c r="AW12530" s="61"/>
      <c r="AX12530" s="61"/>
      <c r="AY12530" s="61"/>
      <c r="AZ12530" s="61"/>
      <c r="BA12530" s="61"/>
    </row>
    <row r="12531" spans="39:53" x14ac:dyDescent="0.2">
      <c r="AM12531" s="61"/>
      <c r="AN12531" s="61"/>
      <c r="AO12531" s="171"/>
      <c r="AP12531" s="61"/>
      <c r="AQ12531" s="61"/>
      <c r="AR12531" s="61"/>
      <c r="AS12531" s="61"/>
      <c r="AT12531" s="61"/>
      <c r="AU12531" s="61"/>
      <c r="AV12531" s="61"/>
      <c r="AW12531" s="61"/>
      <c r="AX12531" s="61"/>
      <c r="AY12531" s="61"/>
      <c r="AZ12531" s="61"/>
      <c r="BA12531" s="61"/>
    </row>
    <row r="12532" spans="39:53" x14ac:dyDescent="0.2">
      <c r="AM12532" s="61"/>
      <c r="AN12532" s="61"/>
      <c r="AO12532" s="171"/>
      <c r="AP12532" s="61"/>
      <c r="AQ12532" s="61"/>
      <c r="AR12532" s="61"/>
      <c r="AS12532" s="61"/>
      <c r="AT12532" s="61"/>
      <c r="AU12532" s="61"/>
      <c r="AV12532" s="61"/>
      <c r="AW12532" s="61"/>
      <c r="AX12532" s="61"/>
      <c r="AY12532" s="61"/>
      <c r="AZ12532" s="61"/>
      <c r="BA12532" s="61"/>
    </row>
    <row r="12533" spans="39:53" x14ac:dyDescent="0.2">
      <c r="AM12533" s="61"/>
      <c r="AN12533" s="61"/>
      <c r="AO12533" s="171"/>
      <c r="AP12533" s="61"/>
      <c r="AQ12533" s="61"/>
      <c r="AR12533" s="61"/>
      <c r="AS12533" s="61"/>
      <c r="AT12533" s="61"/>
      <c r="AU12533" s="61"/>
      <c r="AV12533" s="61"/>
      <c r="AW12533" s="61"/>
      <c r="AX12533" s="61"/>
      <c r="AY12533" s="61"/>
      <c r="AZ12533" s="61"/>
      <c r="BA12533" s="61"/>
    </row>
    <row r="12534" spans="39:53" x14ac:dyDescent="0.2">
      <c r="AM12534" s="61"/>
      <c r="AN12534" s="61"/>
      <c r="AO12534" s="171"/>
      <c r="AP12534" s="61"/>
      <c r="AQ12534" s="61"/>
      <c r="AR12534" s="61"/>
      <c r="AS12534" s="61"/>
      <c r="AT12534" s="61"/>
      <c r="AU12534" s="61"/>
      <c r="AV12534" s="61"/>
      <c r="AW12534" s="61"/>
      <c r="AX12534" s="61"/>
      <c r="AY12534" s="61"/>
      <c r="AZ12534" s="61"/>
      <c r="BA12534" s="61"/>
    </row>
    <row r="12535" spans="39:53" x14ac:dyDescent="0.2">
      <c r="AM12535" s="61"/>
      <c r="AN12535" s="61"/>
      <c r="AO12535" s="171"/>
      <c r="AP12535" s="61"/>
      <c r="AQ12535" s="61"/>
      <c r="AR12535" s="61"/>
      <c r="AS12535" s="61"/>
      <c r="AT12535" s="61"/>
      <c r="AU12535" s="61"/>
      <c r="AV12535" s="61"/>
      <c r="AW12535" s="61"/>
      <c r="AX12535" s="61"/>
      <c r="AY12535" s="61"/>
      <c r="AZ12535" s="61"/>
      <c r="BA12535" s="61"/>
    </row>
    <row r="12536" spans="39:53" x14ac:dyDescent="0.2">
      <c r="AM12536" s="61"/>
      <c r="AN12536" s="61"/>
      <c r="AO12536" s="171"/>
      <c r="AP12536" s="61"/>
      <c r="AQ12536" s="61"/>
      <c r="AR12536" s="61"/>
      <c r="AS12536" s="61"/>
      <c r="AT12536" s="61"/>
      <c r="AU12536" s="61"/>
      <c r="AV12536" s="61"/>
      <c r="AW12536" s="61"/>
      <c r="AX12536" s="61"/>
      <c r="AY12536" s="61"/>
      <c r="AZ12536" s="61"/>
      <c r="BA12536" s="61"/>
    </row>
    <row r="12537" spans="39:53" x14ac:dyDescent="0.2">
      <c r="AM12537" s="61"/>
      <c r="AN12537" s="61"/>
      <c r="AO12537" s="171"/>
      <c r="AP12537" s="61"/>
      <c r="AQ12537" s="61"/>
      <c r="AR12537" s="61"/>
      <c r="AS12537" s="61"/>
      <c r="AT12537" s="61"/>
      <c r="AU12537" s="61"/>
      <c r="AV12537" s="61"/>
      <c r="AW12537" s="61"/>
      <c r="AX12537" s="61"/>
      <c r="AY12537" s="61"/>
      <c r="AZ12537" s="61"/>
      <c r="BA12537" s="61"/>
    </row>
    <row r="12538" spans="39:53" x14ac:dyDescent="0.2">
      <c r="AM12538" s="61"/>
      <c r="AN12538" s="61"/>
      <c r="AO12538" s="171"/>
      <c r="AP12538" s="61"/>
      <c r="AQ12538" s="61"/>
      <c r="AR12538" s="61"/>
      <c r="AS12538" s="61"/>
      <c r="AT12538" s="61"/>
      <c r="AU12538" s="61"/>
      <c r="AV12538" s="61"/>
      <c r="AW12538" s="61"/>
      <c r="AX12538" s="61"/>
      <c r="AY12538" s="61"/>
      <c r="AZ12538" s="61"/>
      <c r="BA12538" s="61"/>
    </row>
    <row r="12539" spans="39:53" x14ac:dyDescent="0.2">
      <c r="AM12539" s="61"/>
      <c r="AN12539" s="61"/>
      <c r="AO12539" s="171"/>
      <c r="AP12539" s="61"/>
      <c r="AQ12539" s="61"/>
      <c r="AR12539" s="61"/>
      <c r="AS12539" s="61"/>
      <c r="AT12539" s="61"/>
      <c r="AU12539" s="61"/>
      <c r="AV12539" s="61"/>
      <c r="AW12539" s="61"/>
      <c r="AX12539" s="61"/>
      <c r="AY12539" s="61"/>
      <c r="AZ12539" s="61"/>
      <c r="BA12539" s="61"/>
    </row>
    <row r="12540" spans="39:53" x14ac:dyDescent="0.2">
      <c r="AM12540" s="61"/>
      <c r="AN12540" s="61"/>
      <c r="AO12540" s="171"/>
      <c r="AP12540" s="61"/>
      <c r="AQ12540" s="61"/>
      <c r="AR12540" s="61"/>
      <c r="AS12540" s="61"/>
      <c r="AT12540" s="61"/>
      <c r="AU12540" s="61"/>
      <c r="AV12540" s="61"/>
      <c r="AW12540" s="61"/>
      <c r="AX12540" s="61"/>
      <c r="AY12540" s="61"/>
      <c r="AZ12540" s="61"/>
      <c r="BA12540" s="61"/>
    </row>
    <row r="12541" spans="39:53" x14ac:dyDescent="0.2">
      <c r="AM12541" s="61"/>
      <c r="AN12541" s="61"/>
      <c r="AO12541" s="171"/>
      <c r="AP12541" s="61"/>
      <c r="AQ12541" s="61"/>
      <c r="AR12541" s="61"/>
      <c r="AS12541" s="61"/>
      <c r="AT12541" s="61"/>
      <c r="AU12541" s="61"/>
      <c r="AV12541" s="61"/>
      <c r="AW12541" s="61"/>
      <c r="AX12541" s="61"/>
      <c r="AY12541" s="61"/>
      <c r="AZ12541" s="61"/>
      <c r="BA12541" s="61"/>
    </row>
    <row r="12542" spans="39:53" x14ac:dyDescent="0.2">
      <c r="AM12542" s="61"/>
      <c r="AN12542" s="61"/>
      <c r="AO12542" s="171"/>
      <c r="AP12542" s="61"/>
      <c r="AQ12542" s="61"/>
      <c r="AR12542" s="61"/>
      <c r="AS12542" s="61"/>
      <c r="AT12542" s="61"/>
      <c r="AU12542" s="61"/>
      <c r="AV12542" s="61"/>
      <c r="AW12542" s="61"/>
      <c r="AX12542" s="61"/>
      <c r="AY12542" s="61"/>
      <c r="AZ12542" s="61"/>
      <c r="BA12542" s="61"/>
    </row>
    <row r="12543" spans="39:53" x14ac:dyDescent="0.2">
      <c r="AM12543" s="61"/>
      <c r="AN12543" s="61"/>
      <c r="AO12543" s="171"/>
      <c r="AP12543" s="61"/>
      <c r="AQ12543" s="61"/>
      <c r="AR12543" s="61"/>
      <c r="AS12543" s="61"/>
      <c r="AT12543" s="61"/>
      <c r="AU12543" s="61"/>
      <c r="AV12543" s="61"/>
      <c r="AW12543" s="61"/>
      <c r="AX12543" s="61"/>
      <c r="AY12543" s="61"/>
      <c r="AZ12543" s="61"/>
      <c r="BA12543" s="61"/>
    </row>
    <row r="12544" spans="39:53" x14ac:dyDescent="0.2">
      <c r="AM12544" s="61"/>
      <c r="AN12544" s="61"/>
      <c r="AO12544" s="171"/>
      <c r="AP12544" s="61"/>
      <c r="AQ12544" s="61"/>
      <c r="AR12544" s="61"/>
      <c r="AS12544" s="61"/>
      <c r="AT12544" s="61"/>
      <c r="AU12544" s="61"/>
      <c r="AV12544" s="61"/>
      <c r="AW12544" s="61"/>
      <c r="AX12544" s="61"/>
      <c r="AY12544" s="61"/>
      <c r="AZ12544" s="61"/>
      <c r="BA12544" s="61"/>
    </row>
    <row r="12545" spans="39:53" x14ac:dyDescent="0.2">
      <c r="AM12545" s="61"/>
      <c r="AN12545" s="61"/>
      <c r="AO12545" s="171"/>
      <c r="AP12545" s="61"/>
      <c r="AQ12545" s="61"/>
      <c r="AR12545" s="61"/>
      <c r="AS12545" s="61"/>
      <c r="AT12545" s="61"/>
      <c r="AU12545" s="61"/>
      <c r="AV12545" s="61"/>
      <c r="AW12545" s="61"/>
      <c r="AX12545" s="61"/>
      <c r="AY12545" s="61"/>
      <c r="AZ12545" s="61"/>
      <c r="BA12545" s="61"/>
    </row>
    <row r="12546" spans="39:53" x14ac:dyDescent="0.2">
      <c r="AM12546" s="61"/>
      <c r="AN12546" s="61"/>
      <c r="AO12546" s="171"/>
      <c r="AP12546" s="61"/>
      <c r="AQ12546" s="61"/>
      <c r="AR12546" s="61"/>
      <c r="AS12546" s="61"/>
      <c r="AT12546" s="61"/>
      <c r="AU12546" s="61"/>
      <c r="AV12546" s="61"/>
      <c r="AW12546" s="61"/>
      <c r="AX12546" s="61"/>
      <c r="AY12546" s="61"/>
      <c r="AZ12546" s="61"/>
      <c r="BA12546" s="61"/>
    </row>
    <row r="12547" spans="39:53" x14ac:dyDescent="0.2">
      <c r="AM12547" s="61"/>
      <c r="AN12547" s="61"/>
      <c r="AO12547" s="171"/>
      <c r="AP12547" s="61"/>
      <c r="AQ12547" s="61"/>
      <c r="AR12547" s="61"/>
      <c r="AS12547" s="61"/>
      <c r="AT12547" s="61"/>
      <c r="AU12547" s="61"/>
      <c r="AV12547" s="61"/>
      <c r="AW12547" s="61"/>
      <c r="AX12547" s="61"/>
      <c r="AY12547" s="61"/>
      <c r="AZ12547" s="61"/>
      <c r="BA12547" s="61"/>
    </row>
    <row r="12548" spans="39:53" x14ac:dyDescent="0.2">
      <c r="AM12548" s="61"/>
      <c r="AN12548" s="61"/>
      <c r="AO12548" s="171"/>
      <c r="AP12548" s="61"/>
      <c r="AQ12548" s="61"/>
      <c r="AR12548" s="61"/>
      <c r="AS12548" s="61"/>
      <c r="AT12548" s="61"/>
      <c r="AU12548" s="61"/>
      <c r="AV12548" s="61"/>
      <c r="AW12548" s="61"/>
      <c r="AX12548" s="61"/>
      <c r="AY12548" s="61"/>
      <c r="AZ12548" s="61"/>
      <c r="BA12548" s="61"/>
    </row>
    <row r="12549" spans="39:53" x14ac:dyDescent="0.2">
      <c r="AM12549" s="61"/>
      <c r="AN12549" s="61"/>
      <c r="AO12549" s="171"/>
      <c r="AP12549" s="61"/>
      <c r="AQ12549" s="61"/>
      <c r="AR12549" s="61"/>
      <c r="AS12549" s="61"/>
      <c r="AT12549" s="61"/>
      <c r="AU12549" s="61"/>
      <c r="AV12549" s="61"/>
      <c r="AW12549" s="61"/>
      <c r="AX12549" s="61"/>
      <c r="AY12549" s="61"/>
      <c r="AZ12549" s="61"/>
      <c r="BA12549" s="61"/>
    </row>
    <row r="12550" spans="39:53" x14ac:dyDescent="0.2">
      <c r="AM12550" s="61"/>
      <c r="AN12550" s="61"/>
      <c r="AO12550" s="171"/>
      <c r="AP12550" s="61"/>
      <c r="AQ12550" s="61"/>
      <c r="AR12550" s="61"/>
      <c r="AS12550" s="61"/>
      <c r="AT12550" s="61"/>
      <c r="AU12550" s="61"/>
      <c r="AV12550" s="61"/>
      <c r="AW12550" s="61"/>
      <c r="AX12550" s="61"/>
      <c r="AY12550" s="61"/>
      <c r="AZ12550" s="61"/>
      <c r="BA12550" s="61"/>
    </row>
    <row r="12551" spans="39:53" x14ac:dyDescent="0.2">
      <c r="AM12551" s="61"/>
      <c r="AN12551" s="61"/>
      <c r="AO12551" s="171"/>
      <c r="AP12551" s="61"/>
      <c r="AQ12551" s="61"/>
      <c r="AR12551" s="61"/>
      <c r="AS12551" s="61"/>
      <c r="AT12551" s="61"/>
      <c r="AU12551" s="61"/>
      <c r="AV12551" s="61"/>
      <c r="AW12551" s="61"/>
      <c r="AX12551" s="61"/>
      <c r="AY12551" s="61"/>
      <c r="AZ12551" s="61"/>
      <c r="BA12551" s="61"/>
    </row>
    <row r="12552" spans="39:53" x14ac:dyDescent="0.2">
      <c r="AM12552" s="61"/>
      <c r="AN12552" s="61"/>
      <c r="AO12552" s="171"/>
      <c r="AP12552" s="61"/>
      <c r="AQ12552" s="61"/>
      <c r="AR12552" s="61"/>
      <c r="AS12552" s="61"/>
      <c r="AT12552" s="61"/>
      <c r="AU12552" s="61"/>
      <c r="AV12552" s="61"/>
      <c r="AW12552" s="61"/>
      <c r="AX12552" s="61"/>
      <c r="AY12552" s="61"/>
      <c r="AZ12552" s="61"/>
      <c r="BA12552" s="61"/>
    </row>
    <row r="12553" spans="39:53" x14ac:dyDescent="0.2">
      <c r="AM12553" s="61"/>
      <c r="AN12553" s="61"/>
      <c r="AO12553" s="171"/>
      <c r="AP12553" s="61"/>
      <c r="AQ12553" s="61"/>
      <c r="AR12553" s="61"/>
      <c r="AS12553" s="61"/>
      <c r="AT12553" s="61"/>
      <c r="AU12553" s="61"/>
      <c r="AV12553" s="61"/>
      <c r="AW12553" s="61"/>
      <c r="AX12553" s="61"/>
      <c r="AY12553" s="61"/>
      <c r="AZ12553" s="61"/>
      <c r="BA12553" s="61"/>
    </row>
    <row r="12554" spans="39:53" x14ac:dyDescent="0.2">
      <c r="AM12554" s="61"/>
      <c r="AN12554" s="61"/>
      <c r="AO12554" s="171"/>
      <c r="AP12554" s="61"/>
      <c r="AQ12554" s="61"/>
      <c r="AR12554" s="61"/>
      <c r="AS12554" s="61"/>
      <c r="AT12554" s="61"/>
      <c r="AU12554" s="61"/>
      <c r="AV12554" s="61"/>
      <c r="AW12554" s="61"/>
      <c r="AX12554" s="61"/>
      <c r="AY12554" s="61"/>
      <c r="AZ12554" s="61"/>
      <c r="BA12554" s="61"/>
    </row>
    <row r="12555" spans="39:53" x14ac:dyDescent="0.2">
      <c r="AM12555" s="61"/>
      <c r="AN12555" s="61"/>
      <c r="AO12555" s="171"/>
      <c r="AP12555" s="61"/>
      <c r="AQ12555" s="61"/>
      <c r="AR12555" s="61"/>
      <c r="AS12555" s="61"/>
      <c r="AT12555" s="61"/>
      <c r="AU12555" s="61"/>
      <c r="AV12555" s="61"/>
      <c r="AW12555" s="61"/>
      <c r="AX12555" s="61"/>
      <c r="AY12555" s="61"/>
      <c r="AZ12555" s="61"/>
      <c r="BA12555" s="61"/>
    </row>
    <row r="12556" spans="39:53" x14ac:dyDescent="0.2">
      <c r="AM12556" s="61"/>
      <c r="AN12556" s="61"/>
      <c r="AO12556" s="171"/>
      <c r="AP12556" s="61"/>
      <c r="AQ12556" s="61"/>
      <c r="AR12556" s="61"/>
      <c r="AS12556" s="61"/>
      <c r="AT12556" s="61"/>
      <c r="AU12556" s="61"/>
      <c r="AV12556" s="61"/>
      <c r="AW12556" s="61"/>
      <c r="AX12556" s="61"/>
      <c r="AY12556" s="61"/>
      <c r="AZ12556" s="61"/>
      <c r="BA12556" s="61"/>
    </row>
    <row r="12557" spans="39:53" x14ac:dyDescent="0.2">
      <c r="AM12557" s="61"/>
      <c r="AN12557" s="61"/>
      <c r="AO12557" s="171"/>
      <c r="AP12557" s="61"/>
      <c r="AQ12557" s="61"/>
      <c r="AR12557" s="61"/>
      <c r="AS12557" s="61"/>
      <c r="AT12557" s="61"/>
      <c r="AU12557" s="61"/>
      <c r="AV12557" s="61"/>
      <c r="AW12557" s="61"/>
      <c r="AX12557" s="61"/>
      <c r="AY12557" s="61"/>
      <c r="AZ12557" s="61"/>
      <c r="BA12557" s="61"/>
    </row>
    <row r="12558" spans="39:53" x14ac:dyDescent="0.2">
      <c r="AM12558" s="61"/>
      <c r="AN12558" s="61"/>
      <c r="AO12558" s="171"/>
      <c r="AP12558" s="61"/>
      <c r="AQ12558" s="61"/>
      <c r="AR12558" s="61"/>
      <c r="AS12558" s="61"/>
      <c r="AT12558" s="61"/>
      <c r="AU12558" s="61"/>
      <c r="AV12558" s="61"/>
      <c r="AW12558" s="61"/>
      <c r="AX12558" s="61"/>
      <c r="AY12558" s="61"/>
      <c r="AZ12558" s="61"/>
      <c r="BA12558" s="61"/>
    </row>
    <row r="12559" spans="39:53" x14ac:dyDescent="0.2">
      <c r="AM12559" s="61"/>
      <c r="AN12559" s="61"/>
      <c r="AO12559" s="171"/>
      <c r="AP12559" s="61"/>
      <c r="AQ12559" s="61"/>
      <c r="AR12559" s="61"/>
      <c r="AS12559" s="61"/>
      <c r="AT12559" s="61"/>
      <c r="AU12559" s="61"/>
      <c r="AV12559" s="61"/>
      <c r="AW12559" s="61"/>
      <c r="AX12559" s="61"/>
      <c r="AY12559" s="61"/>
      <c r="AZ12559" s="61"/>
      <c r="BA12559" s="61"/>
    </row>
    <row r="12560" spans="39:53" x14ac:dyDescent="0.2">
      <c r="AM12560" s="61"/>
      <c r="AN12560" s="61"/>
      <c r="AO12560" s="171"/>
      <c r="AP12560" s="61"/>
      <c r="AQ12560" s="61"/>
      <c r="AR12560" s="61"/>
      <c r="AS12560" s="61"/>
      <c r="AT12560" s="61"/>
      <c r="AU12560" s="61"/>
      <c r="AV12560" s="61"/>
      <c r="AW12560" s="61"/>
      <c r="AX12560" s="61"/>
      <c r="AY12560" s="61"/>
      <c r="AZ12560" s="61"/>
      <c r="BA12560" s="61"/>
    </row>
    <row r="12561" spans="39:53" x14ac:dyDescent="0.2">
      <c r="AM12561" s="61"/>
      <c r="AN12561" s="61"/>
      <c r="AO12561" s="171"/>
      <c r="AP12561" s="61"/>
      <c r="AQ12561" s="61"/>
      <c r="AR12561" s="61"/>
      <c r="AS12561" s="61"/>
      <c r="AT12561" s="61"/>
      <c r="AU12561" s="61"/>
      <c r="AV12561" s="61"/>
      <c r="AW12561" s="61"/>
      <c r="AX12561" s="61"/>
      <c r="AY12561" s="61"/>
      <c r="AZ12561" s="61"/>
      <c r="BA12561" s="61"/>
    </row>
    <row r="12562" spans="39:53" x14ac:dyDescent="0.2">
      <c r="AM12562" s="61"/>
      <c r="AN12562" s="61"/>
      <c r="AO12562" s="171"/>
      <c r="AP12562" s="61"/>
      <c r="AQ12562" s="61"/>
      <c r="AR12562" s="61"/>
      <c r="AS12562" s="61"/>
      <c r="AT12562" s="61"/>
      <c r="AU12562" s="61"/>
      <c r="AV12562" s="61"/>
      <c r="AW12562" s="61"/>
      <c r="AX12562" s="61"/>
      <c r="AY12562" s="61"/>
      <c r="AZ12562" s="61"/>
      <c r="BA12562" s="61"/>
    </row>
    <row r="12563" spans="39:53" x14ac:dyDescent="0.2">
      <c r="AM12563" s="61"/>
      <c r="AN12563" s="61"/>
      <c r="AO12563" s="171"/>
      <c r="AP12563" s="61"/>
      <c r="AQ12563" s="61"/>
      <c r="AR12563" s="61"/>
      <c r="AS12563" s="61"/>
      <c r="AT12563" s="61"/>
      <c r="AU12563" s="61"/>
      <c r="AV12563" s="61"/>
      <c r="AW12563" s="61"/>
      <c r="AX12563" s="61"/>
      <c r="AY12563" s="61"/>
      <c r="AZ12563" s="61"/>
      <c r="BA12563" s="61"/>
    </row>
    <row r="12564" spans="39:53" x14ac:dyDescent="0.2">
      <c r="AM12564" s="61"/>
      <c r="AN12564" s="61"/>
      <c r="AO12564" s="171"/>
      <c r="AP12564" s="61"/>
      <c r="AQ12564" s="61"/>
      <c r="AR12564" s="61"/>
      <c r="AS12564" s="61"/>
      <c r="AT12564" s="61"/>
      <c r="AU12564" s="61"/>
      <c r="AV12564" s="61"/>
      <c r="AW12564" s="61"/>
      <c r="AX12564" s="61"/>
      <c r="AY12564" s="61"/>
      <c r="AZ12564" s="61"/>
      <c r="BA12564" s="61"/>
    </row>
    <row r="12565" spans="39:53" x14ac:dyDescent="0.2">
      <c r="AM12565" s="61"/>
      <c r="AN12565" s="61"/>
      <c r="AO12565" s="171"/>
      <c r="AP12565" s="61"/>
      <c r="AQ12565" s="61"/>
      <c r="AR12565" s="61"/>
      <c r="AS12565" s="61"/>
      <c r="AT12565" s="61"/>
      <c r="AU12565" s="61"/>
      <c r="AV12565" s="61"/>
      <c r="AW12565" s="61"/>
      <c r="AX12565" s="61"/>
      <c r="AY12565" s="61"/>
      <c r="AZ12565" s="61"/>
      <c r="BA12565" s="61"/>
    </row>
    <row r="12566" spans="39:53" x14ac:dyDescent="0.2">
      <c r="AM12566" s="61"/>
      <c r="AN12566" s="61"/>
      <c r="AO12566" s="171"/>
      <c r="AP12566" s="61"/>
      <c r="AQ12566" s="61"/>
      <c r="AR12566" s="61"/>
      <c r="AS12566" s="61"/>
      <c r="AT12566" s="61"/>
      <c r="AU12566" s="61"/>
      <c r="AV12566" s="61"/>
      <c r="AW12566" s="61"/>
      <c r="AX12566" s="61"/>
      <c r="AY12566" s="61"/>
      <c r="AZ12566" s="61"/>
      <c r="BA12566" s="61"/>
    </row>
    <row r="12567" spans="39:53" x14ac:dyDescent="0.2">
      <c r="AM12567" s="61"/>
      <c r="AN12567" s="61"/>
      <c r="AO12567" s="171"/>
      <c r="AP12567" s="61"/>
      <c r="AQ12567" s="61"/>
      <c r="AR12567" s="61"/>
      <c r="AS12567" s="61"/>
      <c r="AT12567" s="61"/>
      <c r="AU12567" s="61"/>
      <c r="AV12567" s="61"/>
      <c r="AW12567" s="61"/>
      <c r="AX12567" s="61"/>
      <c r="AY12567" s="61"/>
      <c r="AZ12567" s="61"/>
      <c r="BA12567" s="61"/>
    </row>
    <row r="12568" spans="39:53" x14ac:dyDescent="0.2">
      <c r="AM12568" s="61"/>
      <c r="AN12568" s="61"/>
      <c r="AO12568" s="171"/>
      <c r="AP12568" s="61"/>
      <c r="AQ12568" s="61"/>
      <c r="AR12568" s="61"/>
      <c r="AS12568" s="61"/>
      <c r="AT12568" s="61"/>
      <c r="AU12568" s="61"/>
      <c r="AV12568" s="61"/>
      <c r="AW12568" s="61"/>
      <c r="AX12568" s="61"/>
      <c r="AY12568" s="61"/>
      <c r="AZ12568" s="61"/>
      <c r="BA12568" s="61"/>
    </row>
    <row r="12569" spans="39:53" x14ac:dyDescent="0.2">
      <c r="AM12569" s="61"/>
      <c r="AN12569" s="61"/>
      <c r="AO12569" s="171"/>
      <c r="AP12569" s="61"/>
      <c r="AQ12569" s="61"/>
      <c r="AR12569" s="61"/>
      <c r="AS12569" s="61"/>
      <c r="AT12569" s="61"/>
      <c r="AU12569" s="61"/>
      <c r="AV12569" s="61"/>
      <c r="AW12569" s="61"/>
      <c r="AX12569" s="61"/>
      <c r="AY12569" s="61"/>
      <c r="AZ12569" s="61"/>
      <c r="BA12569" s="61"/>
    </row>
    <row r="12570" spans="39:53" x14ac:dyDescent="0.2">
      <c r="AM12570" s="61"/>
      <c r="AN12570" s="61"/>
      <c r="AO12570" s="171"/>
      <c r="AP12570" s="61"/>
      <c r="AQ12570" s="61"/>
      <c r="AR12570" s="61"/>
      <c r="AS12570" s="61"/>
      <c r="AT12570" s="61"/>
      <c r="AU12570" s="61"/>
      <c r="AV12570" s="61"/>
      <c r="AW12570" s="61"/>
      <c r="AX12570" s="61"/>
      <c r="AY12570" s="61"/>
      <c r="AZ12570" s="61"/>
      <c r="BA12570" s="61"/>
    </row>
    <row r="12571" spans="39:53" x14ac:dyDescent="0.2">
      <c r="AM12571" s="61"/>
      <c r="AN12571" s="61"/>
      <c r="AO12571" s="171"/>
      <c r="AP12571" s="61"/>
      <c r="AQ12571" s="61"/>
      <c r="AR12571" s="61"/>
      <c r="AS12571" s="61"/>
      <c r="AT12571" s="61"/>
      <c r="AU12571" s="61"/>
      <c r="AV12571" s="61"/>
      <c r="AW12571" s="61"/>
      <c r="AX12571" s="61"/>
      <c r="AY12571" s="61"/>
      <c r="AZ12571" s="61"/>
      <c r="BA12571" s="61"/>
    </row>
    <row r="12572" spans="39:53" x14ac:dyDescent="0.2">
      <c r="AM12572" s="61"/>
      <c r="AN12572" s="61"/>
      <c r="AO12572" s="171"/>
      <c r="AP12572" s="61"/>
      <c r="AQ12572" s="61"/>
      <c r="AR12572" s="61"/>
      <c r="AS12572" s="61"/>
      <c r="AT12572" s="61"/>
      <c r="AU12572" s="61"/>
      <c r="AV12572" s="61"/>
      <c r="AW12572" s="61"/>
      <c r="AX12572" s="61"/>
      <c r="AY12572" s="61"/>
      <c r="AZ12572" s="61"/>
      <c r="BA12572" s="61"/>
    </row>
    <row r="12573" spans="39:53" x14ac:dyDescent="0.2">
      <c r="AM12573" s="61"/>
      <c r="AN12573" s="61"/>
      <c r="AO12573" s="171"/>
      <c r="AP12573" s="61"/>
      <c r="AQ12573" s="61"/>
      <c r="AR12573" s="61"/>
      <c r="AS12573" s="61"/>
      <c r="AT12573" s="61"/>
      <c r="AU12573" s="61"/>
      <c r="AV12573" s="61"/>
      <c r="AW12573" s="61"/>
      <c r="AX12573" s="61"/>
      <c r="AY12573" s="61"/>
      <c r="AZ12573" s="61"/>
      <c r="BA12573" s="61"/>
    </row>
    <row r="12574" spans="39:53" x14ac:dyDescent="0.2">
      <c r="AM12574" s="61"/>
      <c r="AN12574" s="61"/>
      <c r="AO12574" s="171"/>
      <c r="AP12574" s="61"/>
      <c r="AQ12574" s="61"/>
      <c r="AR12574" s="61"/>
      <c r="AS12574" s="61"/>
      <c r="AT12574" s="61"/>
      <c r="AU12574" s="61"/>
      <c r="AV12574" s="61"/>
      <c r="AW12574" s="61"/>
      <c r="AX12574" s="61"/>
      <c r="AY12574" s="61"/>
      <c r="AZ12574" s="61"/>
      <c r="BA12574" s="61"/>
    </row>
    <row r="12575" spans="39:53" x14ac:dyDescent="0.2">
      <c r="AM12575" s="61"/>
      <c r="AN12575" s="61"/>
      <c r="AO12575" s="171"/>
      <c r="AP12575" s="61"/>
      <c r="AQ12575" s="61"/>
      <c r="AR12575" s="61"/>
      <c r="AS12575" s="61"/>
      <c r="AT12575" s="61"/>
      <c r="AU12575" s="61"/>
      <c r="AV12575" s="61"/>
      <c r="AW12575" s="61"/>
      <c r="AX12575" s="61"/>
      <c r="AY12575" s="61"/>
      <c r="AZ12575" s="61"/>
      <c r="BA12575" s="61"/>
    </row>
    <row r="12576" spans="39:53" x14ac:dyDescent="0.2">
      <c r="AM12576" s="61"/>
      <c r="AN12576" s="61"/>
      <c r="AO12576" s="171"/>
      <c r="AP12576" s="61"/>
      <c r="AQ12576" s="61"/>
      <c r="AR12576" s="61"/>
      <c r="AS12576" s="61"/>
      <c r="AT12576" s="61"/>
      <c r="AU12576" s="61"/>
      <c r="AV12576" s="61"/>
      <c r="AW12576" s="61"/>
      <c r="AX12576" s="61"/>
      <c r="AY12576" s="61"/>
      <c r="AZ12576" s="61"/>
      <c r="BA12576" s="61"/>
    </row>
    <row r="12577" spans="39:53" x14ac:dyDescent="0.2">
      <c r="AM12577" s="61"/>
      <c r="AN12577" s="61"/>
      <c r="AO12577" s="171"/>
      <c r="AP12577" s="61"/>
      <c r="AQ12577" s="61"/>
      <c r="AR12577" s="61"/>
      <c r="AS12577" s="61"/>
      <c r="AT12577" s="61"/>
      <c r="AU12577" s="61"/>
      <c r="AV12577" s="61"/>
      <c r="AW12577" s="61"/>
      <c r="AX12577" s="61"/>
      <c r="AY12577" s="61"/>
      <c r="AZ12577" s="61"/>
      <c r="BA12577" s="61"/>
    </row>
    <row r="12578" spans="39:53" x14ac:dyDescent="0.2">
      <c r="AM12578" s="61"/>
      <c r="AN12578" s="61"/>
      <c r="AO12578" s="171"/>
      <c r="AP12578" s="61"/>
      <c r="AQ12578" s="61"/>
      <c r="AR12578" s="61"/>
      <c r="AS12578" s="61"/>
      <c r="AT12578" s="61"/>
      <c r="AU12578" s="61"/>
      <c r="AV12578" s="61"/>
      <c r="AW12578" s="61"/>
      <c r="AX12578" s="61"/>
      <c r="AY12578" s="61"/>
      <c r="AZ12578" s="61"/>
      <c r="BA12578" s="61"/>
    </row>
    <row r="12579" spans="39:53" x14ac:dyDescent="0.2">
      <c r="AM12579" s="61"/>
      <c r="AN12579" s="61"/>
      <c r="AO12579" s="171"/>
      <c r="AP12579" s="61"/>
      <c r="AQ12579" s="61"/>
      <c r="AR12579" s="61"/>
      <c r="AS12579" s="61"/>
      <c r="AT12579" s="61"/>
      <c r="AU12579" s="61"/>
      <c r="AV12579" s="61"/>
      <c r="AW12579" s="61"/>
      <c r="AX12579" s="61"/>
      <c r="AY12579" s="61"/>
      <c r="AZ12579" s="61"/>
      <c r="BA12579" s="61"/>
    </row>
    <row r="12580" spans="39:53" x14ac:dyDescent="0.2">
      <c r="AM12580" s="61"/>
      <c r="AN12580" s="61"/>
      <c r="AO12580" s="171"/>
      <c r="AP12580" s="61"/>
      <c r="AQ12580" s="61"/>
      <c r="AR12580" s="61"/>
      <c r="AS12580" s="61"/>
      <c r="AT12580" s="61"/>
      <c r="AU12580" s="61"/>
      <c r="AV12580" s="61"/>
      <c r="AW12580" s="61"/>
      <c r="AX12580" s="61"/>
      <c r="AY12580" s="61"/>
      <c r="AZ12580" s="61"/>
      <c r="BA12580" s="61"/>
    </row>
    <row r="12581" spans="39:53" x14ac:dyDescent="0.2">
      <c r="AM12581" s="61"/>
      <c r="AN12581" s="61"/>
      <c r="AO12581" s="171"/>
      <c r="AP12581" s="61"/>
      <c r="AQ12581" s="61"/>
      <c r="AR12581" s="61"/>
      <c r="AS12581" s="61"/>
      <c r="AT12581" s="61"/>
      <c r="AU12581" s="61"/>
      <c r="AV12581" s="61"/>
      <c r="AW12581" s="61"/>
      <c r="AX12581" s="61"/>
      <c r="AY12581" s="61"/>
      <c r="AZ12581" s="61"/>
      <c r="BA12581" s="61"/>
    </row>
    <row r="12582" spans="39:53" x14ac:dyDescent="0.2">
      <c r="AM12582" s="61"/>
      <c r="AN12582" s="61"/>
      <c r="AO12582" s="171"/>
      <c r="AP12582" s="61"/>
      <c r="AQ12582" s="61"/>
      <c r="AR12582" s="61"/>
      <c r="AS12582" s="61"/>
      <c r="AT12582" s="61"/>
      <c r="AU12582" s="61"/>
      <c r="AV12582" s="61"/>
      <c r="AW12582" s="61"/>
      <c r="AX12582" s="61"/>
      <c r="AY12582" s="61"/>
      <c r="AZ12582" s="61"/>
      <c r="BA12582" s="61"/>
    </row>
    <row r="12583" spans="39:53" x14ac:dyDescent="0.2">
      <c r="AM12583" s="61"/>
      <c r="AN12583" s="61"/>
      <c r="AO12583" s="171"/>
      <c r="AP12583" s="61"/>
      <c r="AQ12583" s="61"/>
      <c r="AR12583" s="61"/>
      <c r="AS12583" s="61"/>
      <c r="AT12583" s="61"/>
      <c r="AU12583" s="61"/>
      <c r="AV12583" s="61"/>
      <c r="AW12583" s="61"/>
      <c r="AX12583" s="61"/>
      <c r="AY12583" s="61"/>
      <c r="AZ12583" s="61"/>
      <c r="BA12583" s="61"/>
    </row>
    <row r="12584" spans="39:53" x14ac:dyDescent="0.2">
      <c r="AM12584" s="61"/>
      <c r="AN12584" s="61"/>
      <c r="AO12584" s="171"/>
      <c r="AP12584" s="61"/>
      <c r="AQ12584" s="61"/>
      <c r="AR12584" s="61"/>
      <c r="AS12584" s="61"/>
      <c r="AT12584" s="61"/>
      <c r="AU12584" s="61"/>
      <c r="AV12584" s="61"/>
      <c r="AW12584" s="61"/>
      <c r="AX12584" s="61"/>
      <c r="AY12584" s="61"/>
      <c r="AZ12584" s="61"/>
      <c r="BA12584" s="61"/>
    </row>
    <row r="12585" spans="39:53" x14ac:dyDescent="0.2">
      <c r="AM12585" s="61"/>
      <c r="AN12585" s="61"/>
      <c r="AO12585" s="171"/>
      <c r="AP12585" s="61"/>
      <c r="AQ12585" s="61"/>
      <c r="AR12585" s="61"/>
      <c r="AS12585" s="61"/>
      <c r="AT12585" s="61"/>
      <c r="AU12585" s="61"/>
      <c r="AV12585" s="61"/>
      <c r="AW12585" s="61"/>
      <c r="AX12585" s="61"/>
      <c r="AY12585" s="61"/>
      <c r="AZ12585" s="61"/>
      <c r="BA12585" s="61"/>
    </row>
    <row r="12586" spans="39:53" x14ac:dyDescent="0.2">
      <c r="AM12586" s="61"/>
      <c r="AN12586" s="61"/>
      <c r="AO12586" s="171"/>
      <c r="AP12586" s="61"/>
      <c r="AQ12586" s="61"/>
      <c r="AR12586" s="61"/>
      <c r="AS12586" s="61"/>
      <c r="AT12586" s="61"/>
      <c r="AU12586" s="61"/>
      <c r="AV12586" s="61"/>
      <c r="AW12586" s="61"/>
      <c r="AX12586" s="61"/>
      <c r="AY12586" s="61"/>
      <c r="AZ12586" s="61"/>
      <c r="BA12586" s="61"/>
    </row>
    <row r="12587" spans="39:53" x14ac:dyDescent="0.2">
      <c r="AM12587" s="61"/>
      <c r="AN12587" s="61"/>
      <c r="AO12587" s="171"/>
      <c r="AP12587" s="61"/>
      <c r="AQ12587" s="61"/>
      <c r="AR12587" s="61"/>
      <c r="AS12587" s="61"/>
      <c r="AT12587" s="61"/>
      <c r="AU12587" s="61"/>
      <c r="AV12587" s="61"/>
      <c r="AW12587" s="61"/>
      <c r="AX12587" s="61"/>
      <c r="AY12587" s="61"/>
      <c r="AZ12587" s="61"/>
      <c r="BA12587" s="61"/>
    </row>
    <row r="12588" spans="39:53" x14ac:dyDescent="0.2">
      <c r="AM12588" s="61"/>
      <c r="AN12588" s="61"/>
      <c r="AO12588" s="171"/>
      <c r="AP12588" s="61"/>
      <c r="AQ12588" s="61"/>
      <c r="AR12588" s="61"/>
      <c r="AS12588" s="61"/>
      <c r="AT12588" s="61"/>
      <c r="AU12588" s="61"/>
      <c r="AV12588" s="61"/>
      <c r="AW12588" s="61"/>
      <c r="AX12588" s="61"/>
      <c r="AY12588" s="61"/>
      <c r="AZ12588" s="61"/>
      <c r="BA12588" s="61"/>
    </row>
    <row r="12589" spans="39:53" x14ac:dyDescent="0.2">
      <c r="AM12589" s="61"/>
      <c r="AN12589" s="61"/>
      <c r="AO12589" s="171"/>
      <c r="AP12589" s="61"/>
      <c r="AQ12589" s="61"/>
      <c r="AR12589" s="61"/>
      <c r="AS12589" s="61"/>
      <c r="AT12589" s="61"/>
      <c r="AU12589" s="61"/>
      <c r="AV12589" s="61"/>
      <c r="AW12589" s="61"/>
      <c r="AX12589" s="61"/>
      <c r="AY12589" s="61"/>
      <c r="AZ12589" s="61"/>
      <c r="BA12589" s="61"/>
    </row>
    <row r="12590" spans="39:53" x14ac:dyDescent="0.2">
      <c r="AM12590" s="61"/>
      <c r="AN12590" s="61"/>
      <c r="AO12590" s="171"/>
      <c r="AP12590" s="61"/>
      <c r="AQ12590" s="61"/>
      <c r="AR12590" s="61"/>
      <c r="AS12590" s="61"/>
      <c r="AT12590" s="61"/>
      <c r="AU12590" s="61"/>
      <c r="AV12590" s="61"/>
      <c r="AW12590" s="61"/>
      <c r="AX12590" s="61"/>
      <c r="AY12590" s="61"/>
      <c r="AZ12590" s="61"/>
      <c r="BA12590" s="61"/>
    </row>
    <row r="12591" spans="39:53" x14ac:dyDescent="0.2">
      <c r="AM12591" s="61"/>
      <c r="AN12591" s="61"/>
      <c r="AO12591" s="171"/>
      <c r="AP12591" s="61"/>
      <c r="AQ12591" s="61"/>
      <c r="AR12591" s="61"/>
      <c r="AS12591" s="61"/>
      <c r="AT12591" s="61"/>
      <c r="AU12591" s="61"/>
      <c r="AV12591" s="61"/>
      <c r="AW12591" s="61"/>
      <c r="AX12591" s="61"/>
      <c r="AY12591" s="61"/>
      <c r="AZ12591" s="61"/>
      <c r="BA12591" s="61"/>
    </row>
    <row r="12592" spans="39:53" x14ac:dyDescent="0.2">
      <c r="AM12592" s="61"/>
      <c r="AN12592" s="61"/>
      <c r="AO12592" s="171"/>
      <c r="AP12592" s="61"/>
      <c r="AQ12592" s="61"/>
      <c r="AR12592" s="61"/>
      <c r="AS12592" s="61"/>
      <c r="AT12592" s="61"/>
      <c r="AU12592" s="61"/>
      <c r="AV12592" s="61"/>
      <c r="AW12592" s="61"/>
      <c r="AX12592" s="61"/>
      <c r="AY12592" s="61"/>
      <c r="AZ12592" s="61"/>
      <c r="BA12592" s="61"/>
    </row>
    <row r="12593" spans="39:53" x14ac:dyDescent="0.2">
      <c r="AM12593" s="61"/>
      <c r="AN12593" s="61"/>
      <c r="AO12593" s="171"/>
      <c r="AP12593" s="61"/>
      <c r="AQ12593" s="61"/>
      <c r="AR12593" s="61"/>
      <c r="AS12593" s="61"/>
      <c r="AT12593" s="61"/>
      <c r="AU12593" s="61"/>
      <c r="AV12593" s="61"/>
      <c r="AW12593" s="61"/>
      <c r="AX12593" s="61"/>
      <c r="AY12593" s="61"/>
      <c r="AZ12593" s="61"/>
      <c r="BA12593" s="61"/>
    </row>
    <row r="12594" spans="39:53" x14ac:dyDescent="0.2">
      <c r="AM12594" s="61"/>
      <c r="AN12594" s="61"/>
      <c r="AO12594" s="171"/>
      <c r="AP12594" s="61"/>
      <c r="AQ12594" s="61"/>
      <c r="AR12594" s="61"/>
      <c r="AS12594" s="61"/>
      <c r="AT12594" s="61"/>
      <c r="AU12594" s="61"/>
      <c r="AV12594" s="61"/>
      <c r="AW12594" s="61"/>
      <c r="AX12594" s="61"/>
      <c r="AY12594" s="61"/>
      <c r="AZ12594" s="61"/>
      <c r="BA12594" s="61"/>
    </row>
    <row r="12595" spans="39:53" x14ac:dyDescent="0.2">
      <c r="AM12595" s="61"/>
      <c r="AN12595" s="61"/>
      <c r="AO12595" s="171"/>
      <c r="AP12595" s="61"/>
      <c r="AQ12595" s="61"/>
      <c r="AR12595" s="61"/>
      <c r="AS12595" s="61"/>
      <c r="AT12595" s="61"/>
      <c r="AU12595" s="61"/>
      <c r="AV12595" s="61"/>
      <c r="AW12595" s="61"/>
      <c r="AX12595" s="61"/>
      <c r="AY12595" s="61"/>
      <c r="AZ12595" s="61"/>
      <c r="BA12595" s="61"/>
    </row>
    <row r="12596" spans="39:53" x14ac:dyDescent="0.2">
      <c r="AM12596" s="61"/>
      <c r="AN12596" s="61"/>
      <c r="AO12596" s="171"/>
      <c r="AP12596" s="61"/>
      <c r="AQ12596" s="61"/>
      <c r="AR12596" s="61"/>
      <c r="AS12596" s="61"/>
      <c r="AT12596" s="61"/>
      <c r="AU12596" s="61"/>
      <c r="AV12596" s="61"/>
      <c r="AW12596" s="61"/>
      <c r="AX12596" s="61"/>
      <c r="AY12596" s="61"/>
      <c r="AZ12596" s="61"/>
      <c r="BA12596" s="61"/>
    </row>
    <row r="12597" spans="39:53" x14ac:dyDescent="0.2">
      <c r="AM12597" s="61"/>
      <c r="AN12597" s="61"/>
      <c r="AO12597" s="171"/>
      <c r="AP12597" s="61"/>
      <c r="AQ12597" s="61"/>
      <c r="AR12597" s="61"/>
      <c r="AS12597" s="61"/>
      <c r="AT12597" s="61"/>
      <c r="AU12597" s="61"/>
      <c r="AV12597" s="61"/>
      <c r="AW12597" s="61"/>
      <c r="AX12597" s="61"/>
      <c r="AY12597" s="61"/>
      <c r="AZ12597" s="61"/>
      <c r="BA12597" s="61"/>
    </row>
    <row r="12598" spans="39:53" x14ac:dyDescent="0.2">
      <c r="AM12598" s="61"/>
      <c r="AN12598" s="61"/>
      <c r="AO12598" s="171"/>
      <c r="AP12598" s="61"/>
      <c r="AQ12598" s="61"/>
      <c r="AR12598" s="61"/>
      <c r="AS12598" s="61"/>
      <c r="AT12598" s="61"/>
      <c r="AU12598" s="61"/>
      <c r="AV12598" s="61"/>
      <c r="AW12598" s="61"/>
      <c r="AX12598" s="61"/>
      <c r="AY12598" s="61"/>
      <c r="AZ12598" s="61"/>
      <c r="BA12598" s="61"/>
    </row>
    <row r="12599" spans="39:53" x14ac:dyDescent="0.2">
      <c r="AM12599" s="61"/>
      <c r="AN12599" s="61"/>
      <c r="AO12599" s="171"/>
      <c r="AP12599" s="61"/>
      <c r="AQ12599" s="61"/>
      <c r="AR12599" s="61"/>
      <c r="AS12599" s="61"/>
      <c r="AT12599" s="61"/>
      <c r="AU12599" s="61"/>
      <c r="AV12599" s="61"/>
      <c r="AW12599" s="61"/>
      <c r="AX12599" s="61"/>
      <c r="AY12599" s="61"/>
      <c r="AZ12599" s="61"/>
      <c r="BA12599" s="61"/>
    </row>
    <row r="12600" spans="39:53" x14ac:dyDescent="0.2">
      <c r="AM12600" s="61"/>
      <c r="AN12600" s="61"/>
      <c r="AO12600" s="171"/>
      <c r="AP12600" s="61"/>
      <c r="AQ12600" s="61"/>
      <c r="AR12600" s="61"/>
      <c r="AS12600" s="61"/>
      <c r="AT12600" s="61"/>
      <c r="AU12600" s="61"/>
      <c r="AV12600" s="61"/>
      <c r="AW12600" s="61"/>
      <c r="AX12600" s="61"/>
      <c r="AY12600" s="61"/>
      <c r="AZ12600" s="61"/>
      <c r="BA12600" s="61"/>
    </row>
    <row r="12601" spans="39:53" x14ac:dyDescent="0.2">
      <c r="AM12601" s="61"/>
      <c r="AN12601" s="61"/>
      <c r="AO12601" s="171"/>
      <c r="AP12601" s="61"/>
      <c r="AQ12601" s="61"/>
      <c r="AR12601" s="61"/>
      <c r="AS12601" s="61"/>
      <c r="AT12601" s="61"/>
      <c r="AU12601" s="61"/>
      <c r="AV12601" s="61"/>
      <c r="AW12601" s="61"/>
      <c r="AX12601" s="61"/>
      <c r="AY12601" s="61"/>
      <c r="AZ12601" s="61"/>
      <c r="BA12601" s="61"/>
    </row>
    <row r="12602" spans="39:53" x14ac:dyDescent="0.2">
      <c r="AM12602" s="61"/>
      <c r="AN12602" s="61"/>
      <c r="AO12602" s="171"/>
      <c r="AP12602" s="61"/>
      <c r="AQ12602" s="61"/>
      <c r="AR12602" s="61"/>
      <c r="AS12602" s="61"/>
      <c r="AT12602" s="61"/>
      <c r="AU12602" s="61"/>
      <c r="AV12602" s="61"/>
      <c r="AW12602" s="61"/>
      <c r="AX12602" s="61"/>
      <c r="AY12602" s="61"/>
      <c r="AZ12602" s="61"/>
      <c r="BA12602" s="61"/>
    </row>
    <row r="12603" spans="39:53" x14ac:dyDescent="0.2">
      <c r="AM12603" s="61"/>
      <c r="AN12603" s="61"/>
      <c r="AO12603" s="171"/>
      <c r="AP12603" s="61"/>
      <c r="AQ12603" s="61"/>
      <c r="AR12603" s="61"/>
      <c r="AS12603" s="61"/>
      <c r="AT12603" s="61"/>
      <c r="AU12603" s="61"/>
      <c r="AV12603" s="61"/>
      <c r="AW12603" s="61"/>
      <c r="AX12603" s="61"/>
      <c r="AY12603" s="61"/>
      <c r="AZ12603" s="61"/>
      <c r="BA12603" s="61"/>
    </row>
    <row r="12604" spans="39:53" x14ac:dyDescent="0.2">
      <c r="AM12604" s="61"/>
      <c r="AN12604" s="61"/>
      <c r="AO12604" s="171"/>
      <c r="AP12604" s="61"/>
      <c r="AQ12604" s="61"/>
      <c r="AR12604" s="61"/>
      <c r="AS12604" s="61"/>
      <c r="AT12604" s="61"/>
      <c r="AU12604" s="61"/>
      <c r="AV12604" s="61"/>
      <c r="AW12604" s="61"/>
      <c r="AX12604" s="61"/>
      <c r="AY12604" s="61"/>
      <c r="AZ12604" s="61"/>
      <c r="BA12604" s="61"/>
    </row>
    <row r="12605" spans="39:53" x14ac:dyDescent="0.2">
      <c r="AM12605" s="61"/>
      <c r="AN12605" s="61"/>
      <c r="AO12605" s="171"/>
      <c r="AP12605" s="61"/>
      <c r="AQ12605" s="61"/>
      <c r="AR12605" s="61"/>
      <c r="AS12605" s="61"/>
      <c r="AT12605" s="61"/>
      <c r="AU12605" s="61"/>
      <c r="AV12605" s="61"/>
      <c r="AW12605" s="61"/>
      <c r="AX12605" s="61"/>
      <c r="AY12605" s="61"/>
      <c r="AZ12605" s="61"/>
      <c r="BA12605" s="61"/>
    </row>
    <row r="12606" spans="39:53" x14ac:dyDescent="0.2">
      <c r="AM12606" s="61"/>
      <c r="AN12606" s="61"/>
      <c r="AO12606" s="171"/>
      <c r="AP12606" s="61"/>
      <c r="AQ12606" s="61"/>
      <c r="AR12606" s="61"/>
      <c r="AS12606" s="61"/>
      <c r="AT12606" s="61"/>
      <c r="AU12606" s="61"/>
      <c r="AV12606" s="61"/>
      <c r="AW12606" s="61"/>
      <c r="AX12606" s="61"/>
      <c r="AY12606" s="61"/>
      <c r="AZ12606" s="61"/>
      <c r="BA12606" s="61"/>
    </row>
    <row r="12607" spans="39:53" x14ac:dyDescent="0.2">
      <c r="AM12607" s="61"/>
      <c r="AN12607" s="61"/>
      <c r="AO12607" s="171"/>
      <c r="AP12607" s="61"/>
      <c r="AQ12607" s="61"/>
      <c r="AR12607" s="61"/>
      <c r="AS12607" s="61"/>
      <c r="AT12607" s="61"/>
      <c r="AU12607" s="61"/>
      <c r="AV12607" s="61"/>
      <c r="AW12607" s="61"/>
      <c r="AX12607" s="61"/>
      <c r="AY12607" s="61"/>
      <c r="AZ12607" s="61"/>
      <c r="BA12607" s="61"/>
    </row>
    <row r="12608" spans="39:53" x14ac:dyDescent="0.2">
      <c r="AM12608" s="61"/>
      <c r="AN12608" s="61"/>
      <c r="AO12608" s="171"/>
      <c r="AP12608" s="61"/>
      <c r="AQ12608" s="61"/>
      <c r="AR12608" s="61"/>
      <c r="AS12608" s="61"/>
      <c r="AT12608" s="61"/>
      <c r="AU12608" s="61"/>
      <c r="AV12608" s="61"/>
      <c r="AW12608" s="61"/>
      <c r="AX12608" s="61"/>
      <c r="AY12608" s="61"/>
      <c r="AZ12608" s="61"/>
      <c r="BA12608" s="61"/>
    </row>
    <row r="12609" spans="39:53" x14ac:dyDescent="0.2">
      <c r="AM12609" s="61"/>
      <c r="AN12609" s="61"/>
      <c r="AO12609" s="171"/>
      <c r="AP12609" s="61"/>
      <c r="AQ12609" s="61"/>
      <c r="AR12609" s="61"/>
      <c r="AS12609" s="61"/>
      <c r="AT12609" s="61"/>
      <c r="AU12609" s="61"/>
      <c r="AV12609" s="61"/>
      <c r="AW12609" s="61"/>
      <c r="AX12609" s="61"/>
      <c r="AY12609" s="61"/>
      <c r="AZ12609" s="61"/>
      <c r="BA12609" s="61"/>
    </row>
    <row r="12610" spans="39:53" x14ac:dyDescent="0.2">
      <c r="AM12610" s="61"/>
      <c r="AN12610" s="61"/>
      <c r="AO12610" s="171"/>
      <c r="AP12610" s="61"/>
      <c r="AQ12610" s="61"/>
      <c r="AR12610" s="61"/>
      <c r="AS12610" s="61"/>
      <c r="AT12610" s="61"/>
      <c r="AU12610" s="61"/>
      <c r="AV12610" s="61"/>
      <c r="AW12610" s="61"/>
      <c r="AX12610" s="61"/>
      <c r="AY12610" s="61"/>
      <c r="AZ12610" s="61"/>
      <c r="BA12610" s="61"/>
    </row>
    <row r="12611" spans="39:53" x14ac:dyDescent="0.2">
      <c r="AM12611" s="61"/>
      <c r="AN12611" s="61"/>
      <c r="AO12611" s="171"/>
      <c r="AP12611" s="61"/>
      <c r="AQ12611" s="61"/>
      <c r="AR12611" s="61"/>
      <c r="AS12611" s="61"/>
      <c r="AT12611" s="61"/>
      <c r="AU12611" s="61"/>
      <c r="AV12611" s="61"/>
      <c r="AW12611" s="61"/>
      <c r="AX12611" s="61"/>
      <c r="AY12611" s="61"/>
      <c r="AZ12611" s="61"/>
      <c r="BA12611" s="61"/>
    </row>
    <row r="12612" spans="39:53" x14ac:dyDescent="0.2">
      <c r="AM12612" s="61"/>
      <c r="AN12612" s="61"/>
      <c r="AO12612" s="171"/>
      <c r="AP12612" s="61"/>
      <c r="AQ12612" s="61"/>
      <c r="AR12612" s="61"/>
      <c r="AS12612" s="61"/>
      <c r="AT12612" s="61"/>
      <c r="AU12612" s="61"/>
      <c r="AV12612" s="61"/>
      <c r="AW12612" s="61"/>
      <c r="AX12612" s="61"/>
      <c r="AY12612" s="61"/>
      <c r="AZ12612" s="61"/>
      <c r="BA12612" s="61"/>
    </row>
    <row r="12613" spans="39:53" x14ac:dyDescent="0.2">
      <c r="AM12613" s="61"/>
      <c r="AN12613" s="61"/>
      <c r="AO12613" s="171"/>
      <c r="AP12613" s="61"/>
      <c r="AQ12613" s="61"/>
      <c r="AR12613" s="61"/>
      <c r="AS12613" s="61"/>
      <c r="AT12613" s="61"/>
      <c r="AU12613" s="61"/>
      <c r="AV12613" s="61"/>
      <c r="AW12613" s="61"/>
      <c r="AX12613" s="61"/>
      <c r="AY12613" s="61"/>
      <c r="AZ12613" s="61"/>
      <c r="BA12613" s="61"/>
    </row>
    <row r="12614" spans="39:53" x14ac:dyDescent="0.2">
      <c r="AM12614" s="61"/>
      <c r="AN12614" s="61"/>
      <c r="AO12614" s="171"/>
      <c r="AP12614" s="61"/>
      <c r="AQ12614" s="61"/>
      <c r="AR12614" s="61"/>
      <c r="AS12614" s="61"/>
      <c r="AT12614" s="61"/>
      <c r="AU12614" s="61"/>
      <c r="AV12614" s="61"/>
      <c r="AW12614" s="61"/>
      <c r="AX12614" s="61"/>
      <c r="AY12614" s="61"/>
      <c r="AZ12614" s="61"/>
      <c r="BA12614" s="61"/>
    </row>
    <row r="12615" spans="39:53" x14ac:dyDescent="0.2">
      <c r="AM12615" s="61"/>
      <c r="AN12615" s="61"/>
      <c r="AO12615" s="171"/>
      <c r="AP12615" s="61"/>
      <c r="AQ12615" s="61"/>
      <c r="AR12615" s="61"/>
      <c r="AS12615" s="61"/>
      <c r="AT12615" s="61"/>
      <c r="AU12615" s="61"/>
      <c r="AV12615" s="61"/>
      <c r="AW12615" s="61"/>
      <c r="AX12615" s="61"/>
      <c r="AY12615" s="61"/>
      <c r="AZ12615" s="61"/>
      <c r="BA12615" s="61"/>
    </row>
    <row r="12616" spans="39:53" x14ac:dyDescent="0.2">
      <c r="AM12616" s="61"/>
      <c r="AN12616" s="61"/>
      <c r="AO12616" s="171"/>
      <c r="AP12616" s="61"/>
      <c r="AQ12616" s="61"/>
      <c r="AR12616" s="61"/>
      <c r="AS12616" s="61"/>
      <c r="AT12616" s="61"/>
      <c r="AU12616" s="61"/>
      <c r="AV12616" s="61"/>
      <c r="AW12616" s="61"/>
      <c r="AX12616" s="61"/>
      <c r="AY12616" s="61"/>
      <c r="AZ12616" s="61"/>
      <c r="BA12616" s="61"/>
    </row>
    <row r="12617" spans="39:53" x14ac:dyDescent="0.2">
      <c r="AM12617" s="61"/>
      <c r="AN12617" s="61"/>
      <c r="AO12617" s="171"/>
      <c r="AP12617" s="61"/>
      <c r="AQ12617" s="61"/>
      <c r="AR12617" s="61"/>
      <c r="AS12617" s="61"/>
      <c r="AT12617" s="61"/>
      <c r="AU12617" s="61"/>
      <c r="AV12617" s="61"/>
      <c r="AW12617" s="61"/>
      <c r="AX12617" s="61"/>
      <c r="AY12617" s="61"/>
      <c r="AZ12617" s="61"/>
      <c r="BA12617" s="61"/>
    </row>
    <row r="12618" spans="39:53" x14ac:dyDescent="0.2">
      <c r="AM12618" s="61"/>
      <c r="AN12618" s="61"/>
      <c r="AO12618" s="171"/>
      <c r="AP12618" s="61"/>
      <c r="AQ12618" s="61"/>
      <c r="AR12618" s="61"/>
      <c r="AS12618" s="61"/>
      <c r="AT12618" s="61"/>
      <c r="AU12618" s="61"/>
      <c r="AV12618" s="61"/>
      <c r="AW12618" s="61"/>
      <c r="AX12618" s="61"/>
      <c r="AY12618" s="61"/>
      <c r="AZ12618" s="61"/>
      <c r="BA12618" s="61"/>
    </row>
    <row r="12619" spans="39:53" x14ac:dyDescent="0.2">
      <c r="AM12619" s="61"/>
      <c r="AN12619" s="61"/>
      <c r="AO12619" s="171"/>
      <c r="AP12619" s="61"/>
      <c r="AQ12619" s="61"/>
      <c r="AR12619" s="61"/>
      <c r="AS12619" s="61"/>
      <c r="AT12619" s="61"/>
      <c r="AU12619" s="61"/>
      <c r="AV12619" s="61"/>
      <c r="AW12619" s="61"/>
      <c r="AX12619" s="61"/>
      <c r="AY12619" s="61"/>
      <c r="AZ12619" s="61"/>
      <c r="BA12619" s="61"/>
    </row>
    <row r="12620" spans="39:53" x14ac:dyDescent="0.2">
      <c r="AM12620" s="61"/>
      <c r="AN12620" s="61"/>
      <c r="AO12620" s="171"/>
      <c r="AP12620" s="61"/>
      <c r="AQ12620" s="61"/>
      <c r="AR12620" s="61"/>
      <c r="AS12620" s="61"/>
      <c r="AT12620" s="61"/>
      <c r="AU12620" s="61"/>
      <c r="AV12620" s="61"/>
      <c r="AW12620" s="61"/>
      <c r="AX12620" s="61"/>
      <c r="AY12620" s="61"/>
      <c r="AZ12620" s="61"/>
      <c r="BA12620" s="61"/>
    </row>
    <row r="12621" spans="39:53" x14ac:dyDescent="0.2">
      <c r="AM12621" s="61"/>
      <c r="AN12621" s="61"/>
      <c r="AO12621" s="171"/>
      <c r="AP12621" s="61"/>
      <c r="AQ12621" s="61"/>
      <c r="AR12621" s="61"/>
      <c r="AS12621" s="61"/>
      <c r="AT12621" s="61"/>
      <c r="AU12621" s="61"/>
      <c r="AV12621" s="61"/>
      <c r="AW12621" s="61"/>
      <c r="AX12621" s="61"/>
      <c r="AY12621" s="61"/>
      <c r="AZ12621" s="61"/>
      <c r="BA12621" s="61"/>
    </row>
    <row r="12622" spans="39:53" x14ac:dyDescent="0.2">
      <c r="AM12622" s="61"/>
      <c r="AN12622" s="61"/>
      <c r="AO12622" s="171"/>
      <c r="AP12622" s="61"/>
      <c r="AQ12622" s="61"/>
      <c r="AR12622" s="61"/>
      <c r="AS12622" s="61"/>
      <c r="AT12622" s="61"/>
      <c r="AU12622" s="61"/>
      <c r="AV12622" s="61"/>
      <c r="AW12622" s="61"/>
      <c r="AX12622" s="61"/>
      <c r="AY12622" s="61"/>
      <c r="AZ12622" s="61"/>
      <c r="BA12622" s="61"/>
    </row>
    <row r="12623" spans="39:53" x14ac:dyDescent="0.2">
      <c r="AM12623" s="61"/>
      <c r="AN12623" s="61"/>
      <c r="AO12623" s="171"/>
      <c r="AP12623" s="61"/>
      <c r="AQ12623" s="61"/>
      <c r="AR12623" s="61"/>
      <c r="AS12623" s="61"/>
      <c r="AT12623" s="61"/>
      <c r="AU12623" s="61"/>
      <c r="AV12623" s="61"/>
      <c r="AW12623" s="61"/>
      <c r="AX12623" s="61"/>
      <c r="AY12623" s="61"/>
      <c r="AZ12623" s="61"/>
      <c r="BA12623" s="61"/>
    </row>
    <row r="12624" spans="39:53" x14ac:dyDescent="0.2">
      <c r="AM12624" s="61"/>
      <c r="AN12624" s="61"/>
      <c r="AO12624" s="171"/>
      <c r="AP12624" s="61"/>
      <c r="AQ12624" s="61"/>
      <c r="AR12624" s="61"/>
      <c r="AS12624" s="61"/>
      <c r="AT12624" s="61"/>
      <c r="AU12624" s="61"/>
      <c r="AV12624" s="61"/>
      <c r="AW12624" s="61"/>
      <c r="AX12624" s="61"/>
      <c r="AY12624" s="61"/>
      <c r="AZ12624" s="61"/>
      <c r="BA12624" s="61"/>
    </row>
    <row r="12625" spans="39:53" x14ac:dyDescent="0.2">
      <c r="AM12625" s="61"/>
      <c r="AN12625" s="61"/>
      <c r="AO12625" s="171"/>
      <c r="AP12625" s="61"/>
      <c r="AQ12625" s="61"/>
      <c r="AR12625" s="61"/>
      <c r="AS12625" s="61"/>
      <c r="AT12625" s="61"/>
      <c r="AU12625" s="61"/>
      <c r="AV12625" s="61"/>
      <c r="AW12625" s="61"/>
      <c r="AX12625" s="61"/>
      <c r="AY12625" s="61"/>
      <c r="AZ12625" s="61"/>
      <c r="BA12625" s="61"/>
    </row>
    <row r="12626" spans="39:53" x14ac:dyDescent="0.2">
      <c r="AM12626" s="61"/>
      <c r="AN12626" s="61"/>
      <c r="AO12626" s="171"/>
      <c r="AP12626" s="61"/>
      <c r="AQ12626" s="61"/>
      <c r="AR12626" s="61"/>
      <c r="AS12626" s="61"/>
      <c r="AT12626" s="61"/>
      <c r="AU12626" s="61"/>
      <c r="AV12626" s="61"/>
      <c r="AW12626" s="61"/>
      <c r="AX12626" s="61"/>
      <c r="AY12626" s="61"/>
      <c r="AZ12626" s="61"/>
      <c r="BA12626" s="61"/>
    </row>
    <row r="12627" spans="39:53" x14ac:dyDescent="0.2">
      <c r="AM12627" s="61"/>
      <c r="AN12627" s="61"/>
      <c r="AO12627" s="171"/>
      <c r="AP12627" s="61"/>
      <c r="AQ12627" s="61"/>
      <c r="AR12627" s="61"/>
      <c r="AS12627" s="61"/>
      <c r="AT12627" s="61"/>
      <c r="AU12627" s="61"/>
      <c r="AV12627" s="61"/>
      <c r="AW12627" s="61"/>
      <c r="AX12627" s="61"/>
      <c r="AY12627" s="61"/>
      <c r="AZ12627" s="61"/>
      <c r="BA12627" s="61"/>
    </row>
    <row r="12628" spans="39:53" x14ac:dyDescent="0.2">
      <c r="AM12628" s="61"/>
      <c r="AN12628" s="61"/>
      <c r="AO12628" s="171"/>
      <c r="AP12628" s="61"/>
      <c r="AQ12628" s="61"/>
      <c r="AR12628" s="61"/>
      <c r="AS12628" s="61"/>
      <c r="AT12628" s="61"/>
      <c r="AU12628" s="61"/>
      <c r="AV12628" s="61"/>
      <c r="AW12628" s="61"/>
      <c r="AX12628" s="61"/>
      <c r="AY12628" s="61"/>
      <c r="AZ12628" s="61"/>
      <c r="BA12628" s="61"/>
    </row>
    <row r="12629" spans="39:53" x14ac:dyDescent="0.2">
      <c r="AM12629" s="61"/>
      <c r="AN12629" s="61"/>
      <c r="AO12629" s="171"/>
      <c r="AP12629" s="61"/>
      <c r="AQ12629" s="61"/>
      <c r="AR12629" s="61"/>
      <c r="AS12629" s="61"/>
      <c r="AT12629" s="61"/>
      <c r="AU12629" s="61"/>
      <c r="AV12629" s="61"/>
      <c r="AW12629" s="61"/>
      <c r="AX12629" s="61"/>
      <c r="AY12629" s="61"/>
      <c r="AZ12629" s="61"/>
      <c r="BA12629" s="61"/>
    </row>
    <row r="12630" spans="39:53" x14ac:dyDescent="0.2">
      <c r="AM12630" s="61"/>
      <c r="AN12630" s="61"/>
      <c r="AO12630" s="171"/>
      <c r="AP12630" s="61"/>
      <c r="AQ12630" s="61"/>
      <c r="AR12630" s="61"/>
      <c r="AS12630" s="61"/>
      <c r="AT12630" s="61"/>
      <c r="AU12630" s="61"/>
      <c r="AV12630" s="61"/>
      <c r="AW12630" s="61"/>
      <c r="AX12630" s="61"/>
      <c r="AY12630" s="61"/>
      <c r="AZ12630" s="61"/>
      <c r="BA12630" s="61"/>
    </row>
    <row r="12631" spans="39:53" x14ac:dyDescent="0.2">
      <c r="AM12631" s="61"/>
      <c r="AN12631" s="61"/>
      <c r="AO12631" s="171"/>
      <c r="AP12631" s="61"/>
      <c r="AQ12631" s="61"/>
      <c r="AR12631" s="61"/>
      <c r="AS12631" s="61"/>
      <c r="AT12631" s="61"/>
      <c r="AU12631" s="61"/>
      <c r="AV12631" s="61"/>
      <c r="AW12631" s="61"/>
      <c r="AX12631" s="61"/>
      <c r="AY12631" s="61"/>
      <c r="AZ12631" s="61"/>
      <c r="BA12631" s="61"/>
    </row>
    <row r="12632" spans="39:53" x14ac:dyDescent="0.2">
      <c r="AM12632" s="61"/>
      <c r="AN12632" s="61"/>
      <c r="AO12632" s="171"/>
      <c r="AP12632" s="61"/>
      <c r="AQ12632" s="61"/>
      <c r="AR12632" s="61"/>
      <c r="AS12632" s="61"/>
      <c r="AT12632" s="61"/>
      <c r="AU12632" s="61"/>
      <c r="AV12632" s="61"/>
      <c r="AW12632" s="61"/>
      <c r="AX12632" s="61"/>
      <c r="AY12632" s="61"/>
      <c r="AZ12632" s="61"/>
      <c r="BA12632" s="61"/>
    </row>
    <row r="12633" spans="39:53" x14ac:dyDescent="0.2">
      <c r="AM12633" s="61"/>
      <c r="AN12633" s="61"/>
      <c r="AO12633" s="171"/>
      <c r="AP12633" s="61"/>
      <c r="AQ12633" s="61"/>
      <c r="AR12633" s="61"/>
      <c r="AS12633" s="61"/>
      <c r="AT12633" s="61"/>
      <c r="AU12633" s="61"/>
      <c r="AV12633" s="61"/>
      <c r="AW12633" s="61"/>
      <c r="AX12633" s="61"/>
      <c r="AY12633" s="61"/>
      <c r="AZ12633" s="61"/>
      <c r="BA12633" s="61"/>
    </row>
    <row r="12634" spans="39:53" x14ac:dyDescent="0.2">
      <c r="AM12634" s="61"/>
      <c r="AN12634" s="61"/>
      <c r="AO12634" s="171"/>
      <c r="AP12634" s="61"/>
      <c r="AQ12634" s="61"/>
      <c r="AR12634" s="61"/>
      <c r="AS12634" s="61"/>
      <c r="AT12634" s="61"/>
      <c r="AU12634" s="61"/>
      <c r="AV12634" s="61"/>
      <c r="AW12634" s="61"/>
      <c r="AX12634" s="61"/>
      <c r="AY12634" s="61"/>
      <c r="AZ12634" s="61"/>
      <c r="BA12634" s="61"/>
    </row>
    <row r="12635" spans="39:53" x14ac:dyDescent="0.2">
      <c r="AM12635" s="61"/>
      <c r="AN12635" s="61"/>
      <c r="AO12635" s="171"/>
      <c r="AP12635" s="61"/>
      <c r="AQ12635" s="61"/>
      <c r="AR12635" s="61"/>
      <c r="AS12635" s="61"/>
      <c r="AT12635" s="61"/>
      <c r="AU12635" s="61"/>
      <c r="AV12635" s="61"/>
      <c r="AW12635" s="61"/>
      <c r="AX12635" s="61"/>
      <c r="AY12635" s="61"/>
      <c r="AZ12635" s="61"/>
      <c r="BA12635" s="61"/>
    </row>
    <row r="12636" spans="39:53" x14ac:dyDescent="0.2">
      <c r="AM12636" s="61"/>
      <c r="AN12636" s="61"/>
      <c r="AO12636" s="171"/>
      <c r="AP12636" s="61"/>
      <c r="AQ12636" s="61"/>
      <c r="AR12636" s="61"/>
      <c r="AS12636" s="61"/>
      <c r="AT12636" s="61"/>
      <c r="AU12636" s="61"/>
      <c r="AV12636" s="61"/>
      <c r="AW12636" s="61"/>
      <c r="AX12636" s="61"/>
      <c r="AY12636" s="61"/>
      <c r="AZ12636" s="61"/>
      <c r="BA12636" s="61"/>
    </row>
    <row r="12637" spans="39:53" x14ac:dyDescent="0.2">
      <c r="AM12637" s="61"/>
      <c r="AN12637" s="61"/>
      <c r="AO12637" s="171"/>
      <c r="AP12637" s="61"/>
      <c r="AQ12637" s="61"/>
      <c r="AR12637" s="61"/>
      <c r="AS12637" s="61"/>
      <c r="AT12637" s="61"/>
      <c r="AU12637" s="61"/>
      <c r="AV12637" s="61"/>
      <c r="AW12637" s="61"/>
      <c r="AX12637" s="61"/>
      <c r="AY12637" s="61"/>
      <c r="AZ12637" s="61"/>
      <c r="BA12637" s="61"/>
    </row>
    <row r="12638" spans="39:53" x14ac:dyDescent="0.2">
      <c r="AM12638" s="61"/>
      <c r="AN12638" s="61"/>
      <c r="AO12638" s="171"/>
      <c r="AP12638" s="61"/>
      <c r="AQ12638" s="61"/>
      <c r="AR12638" s="61"/>
      <c r="AS12638" s="61"/>
      <c r="AT12638" s="61"/>
      <c r="AU12638" s="61"/>
      <c r="AV12638" s="61"/>
      <c r="AW12638" s="61"/>
      <c r="AX12638" s="61"/>
      <c r="AY12638" s="61"/>
      <c r="AZ12638" s="61"/>
      <c r="BA12638" s="61"/>
    </row>
    <row r="12639" spans="39:53" x14ac:dyDescent="0.2">
      <c r="AM12639" s="61"/>
      <c r="AN12639" s="61"/>
      <c r="AO12639" s="171"/>
      <c r="AP12639" s="61"/>
      <c r="AQ12639" s="61"/>
      <c r="AR12639" s="61"/>
      <c r="AS12639" s="61"/>
      <c r="AT12639" s="61"/>
      <c r="AU12639" s="61"/>
      <c r="AV12639" s="61"/>
      <c r="AW12639" s="61"/>
      <c r="AX12639" s="61"/>
      <c r="AY12639" s="61"/>
      <c r="AZ12639" s="61"/>
      <c r="BA12639" s="61"/>
    </row>
    <row r="12640" spans="39:53" x14ac:dyDescent="0.2">
      <c r="AM12640" s="61"/>
      <c r="AN12640" s="61"/>
      <c r="AO12640" s="171"/>
      <c r="AP12640" s="61"/>
      <c r="AQ12640" s="61"/>
      <c r="AR12640" s="61"/>
      <c r="AS12640" s="61"/>
      <c r="AT12640" s="61"/>
      <c r="AU12640" s="61"/>
      <c r="AV12640" s="61"/>
      <c r="AW12640" s="61"/>
      <c r="AX12640" s="61"/>
      <c r="AY12640" s="61"/>
      <c r="AZ12640" s="61"/>
      <c r="BA12640" s="61"/>
    </row>
    <row r="12641" spans="39:53" x14ac:dyDescent="0.2">
      <c r="AM12641" s="61"/>
      <c r="AN12641" s="61"/>
      <c r="AO12641" s="171"/>
      <c r="AP12641" s="61"/>
      <c r="AQ12641" s="61"/>
      <c r="AR12641" s="61"/>
      <c r="AS12641" s="61"/>
      <c r="AT12641" s="61"/>
      <c r="AU12641" s="61"/>
      <c r="AV12641" s="61"/>
      <c r="AW12641" s="61"/>
      <c r="AX12641" s="61"/>
      <c r="AY12641" s="61"/>
      <c r="AZ12641" s="61"/>
      <c r="BA12641" s="61"/>
    </row>
    <row r="12642" spans="39:53" x14ac:dyDescent="0.2">
      <c r="AM12642" s="61"/>
      <c r="AN12642" s="61"/>
      <c r="AO12642" s="171"/>
      <c r="AP12642" s="61"/>
      <c r="AQ12642" s="61"/>
      <c r="AR12642" s="61"/>
      <c r="AS12642" s="61"/>
      <c r="AT12642" s="61"/>
      <c r="AU12642" s="61"/>
      <c r="AV12642" s="61"/>
      <c r="AW12642" s="61"/>
      <c r="AX12642" s="61"/>
      <c r="AY12642" s="61"/>
      <c r="AZ12642" s="61"/>
      <c r="BA12642" s="61"/>
    </row>
    <row r="12643" spans="39:53" x14ac:dyDescent="0.2">
      <c r="AM12643" s="61"/>
      <c r="AN12643" s="61"/>
      <c r="AO12643" s="171"/>
      <c r="AP12643" s="61"/>
      <c r="AQ12643" s="61"/>
      <c r="AR12643" s="61"/>
      <c r="AS12643" s="61"/>
      <c r="AT12643" s="61"/>
      <c r="AU12643" s="61"/>
      <c r="AV12643" s="61"/>
      <c r="AW12643" s="61"/>
      <c r="AX12643" s="61"/>
      <c r="AY12643" s="61"/>
      <c r="AZ12643" s="61"/>
      <c r="BA12643" s="61"/>
    </row>
    <row r="12644" spans="39:53" x14ac:dyDescent="0.2">
      <c r="AM12644" s="61"/>
      <c r="AN12644" s="61"/>
      <c r="AO12644" s="171"/>
      <c r="AP12644" s="61"/>
      <c r="AQ12644" s="61"/>
      <c r="AR12644" s="61"/>
      <c r="AS12644" s="61"/>
      <c r="AT12644" s="61"/>
      <c r="AU12644" s="61"/>
      <c r="AV12644" s="61"/>
      <c r="AW12644" s="61"/>
      <c r="AX12644" s="61"/>
      <c r="AY12644" s="61"/>
      <c r="AZ12644" s="61"/>
      <c r="BA12644" s="61"/>
    </row>
    <row r="12645" spans="39:53" x14ac:dyDescent="0.2">
      <c r="AM12645" s="61"/>
      <c r="AN12645" s="61"/>
      <c r="AO12645" s="171"/>
      <c r="AP12645" s="61"/>
      <c r="AQ12645" s="61"/>
      <c r="AR12645" s="61"/>
      <c r="AS12645" s="61"/>
      <c r="AT12645" s="61"/>
      <c r="AU12645" s="61"/>
      <c r="AV12645" s="61"/>
      <c r="AW12645" s="61"/>
      <c r="AX12645" s="61"/>
      <c r="AY12645" s="61"/>
      <c r="AZ12645" s="61"/>
      <c r="BA12645" s="61"/>
    </row>
    <row r="12646" spans="39:53" x14ac:dyDescent="0.2">
      <c r="AM12646" s="61"/>
      <c r="AN12646" s="61"/>
      <c r="AO12646" s="171"/>
      <c r="AP12646" s="61"/>
      <c r="AQ12646" s="61"/>
      <c r="AR12646" s="61"/>
      <c r="AS12646" s="61"/>
      <c r="AT12646" s="61"/>
      <c r="AU12646" s="61"/>
      <c r="AV12646" s="61"/>
      <c r="AW12646" s="61"/>
      <c r="AX12646" s="61"/>
      <c r="AY12646" s="61"/>
      <c r="AZ12646" s="61"/>
      <c r="BA12646" s="61"/>
    </row>
    <row r="12647" spans="39:53" x14ac:dyDescent="0.2">
      <c r="AM12647" s="61"/>
      <c r="AN12647" s="61"/>
      <c r="AO12647" s="171"/>
      <c r="AP12647" s="61"/>
      <c r="AQ12647" s="61"/>
      <c r="AR12647" s="61"/>
      <c r="AS12647" s="61"/>
      <c r="AT12647" s="61"/>
      <c r="AU12647" s="61"/>
      <c r="AV12647" s="61"/>
      <c r="AW12647" s="61"/>
      <c r="AX12647" s="61"/>
      <c r="AY12647" s="61"/>
      <c r="AZ12647" s="61"/>
      <c r="BA12647" s="61"/>
    </row>
    <row r="12648" spans="39:53" x14ac:dyDescent="0.2">
      <c r="AM12648" s="61"/>
      <c r="AN12648" s="61"/>
      <c r="AO12648" s="171"/>
      <c r="AP12648" s="61"/>
      <c r="AQ12648" s="61"/>
      <c r="AR12648" s="61"/>
      <c r="AS12648" s="61"/>
      <c r="AT12648" s="61"/>
      <c r="AU12648" s="61"/>
      <c r="AV12648" s="61"/>
      <c r="AW12648" s="61"/>
      <c r="AX12648" s="61"/>
      <c r="AY12648" s="61"/>
      <c r="AZ12648" s="61"/>
      <c r="BA12648" s="61"/>
    </row>
    <row r="12649" spans="39:53" x14ac:dyDescent="0.2">
      <c r="AM12649" s="61"/>
      <c r="AN12649" s="61"/>
      <c r="AO12649" s="171"/>
      <c r="AP12649" s="61"/>
      <c r="AQ12649" s="61"/>
      <c r="AR12649" s="61"/>
      <c r="AS12649" s="61"/>
      <c r="AT12649" s="61"/>
      <c r="AU12649" s="61"/>
      <c r="AV12649" s="61"/>
      <c r="AW12649" s="61"/>
      <c r="AX12649" s="61"/>
      <c r="AY12649" s="61"/>
      <c r="AZ12649" s="61"/>
      <c r="BA12649" s="61"/>
    </row>
    <row r="12650" spans="39:53" x14ac:dyDescent="0.2">
      <c r="AM12650" s="61"/>
      <c r="AN12650" s="61"/>
      <c r="AO12650" s="171"/>
      <c r="AP12650" s="61"/>
      <c r="AQ12650" s="61"/>
      <c r="AR12650" s="61"/>
      <c r="AS12650" s="61"/>
      <c r="AT12650" s="61"/>
      <c r="AU12650" s="61"/>
      <c r="AV12650" s="61"/>
      <c r="AW12650" s="61"/>
      <c r="AX12650" s="61"/>
      <c r="AY12650" s="61"/>
      <c r="AZ12650" s="61"/>
      <c r="BA12650" s="61"/>
    </row>
    <row r="12651" spans="39:53" x14ac:dyDescent="0.2">
      <c r="AM12651" s="61"/>
      <c r="AN12651" s="61"/>
      <c r="AO12651" s="171"/>
      <c r="AP12651" s="61"/>
      <c r="AQ12651" s="61"/>
      <c r="AR12651" s="61"/>
      <c r="AS12651" s="61"/>
      <c r="AT12651" s="61"/>
      <c r="AU12651" s="61"/>
      <c r="AV12651" s="61"/>
      <c r="AW12651" s="61"/>
      <c r="AX12651" s="61"/>
      <c r="AY12651" s="61"/>
      <c r="AZ12651" s="61"/>
      <c r="BA12651" s="61"/>
    </row>
    <row r="12652" spans="39:53" x14ac:dyDescent="0.2">
      <c r="AM12652" s="61"/>
      <c r="AN12652" s="61"/>
      <c r="AO12652" s="171"/>
      <c r="AP12652" s="61"/>
      <c r="AQ12652" s="61"/>
      <c r="AR12652" s="61"/>
      <c r="AS12652" s="61"/>
      <c r="AT12652" s="61"/>
      <c r="AU12652" s="61"/>
      <c r="AV12652" s="61"/>
      <c r="AW12652" s="61"/>
      <c r="AX12652" s="61"/>
      <c r="AY12652" s="61"/>
      <c r="AZ12652" s="61"/>
      <c r="BA12652" s="61"/>
    </row>
    <row r="12653" spans="39:53" x14ac:dyDescent="0.2">
      <c r="AM12653" s="61"/>
      <c r="AN12653" s="61"/>
      <c r="AO12653" s="171"/>
      <c r="AP12653" s="61"/>
      <c r="AQ12653" s="61"/>
      <c r="AR12653" s="61"/>
      <c r="AS12653" s="61"/>
      <c r="AT12653" s="61"/>
      <c r="AU12653" s="61"/>
      <c r="AV12653" s="61"/>
      <c r="AW12653" s="61"/>
      <c r="AX12653" s="61"/>
      <c r="AY12653" s="61"/>
      <c r="AZ12653" s="61"/>
      <c r="BA12653" s="61"/>
    </row>
    <row r="12654" spans="39:53" x14ac:dyDescent="0.2">
      <c r="AM12654" s="61"/>
      <c r="AN12654" s="61"/>
      <c r="AO12654" s="171"/>
      <c r="AP12654" s="61"/>
      <c r="AQ12654" s="61"/>
      <c r="AR12654" s="61"/>
      <c r="AS12654" s="61"/>
      <c r="AT12654" s="61"/>
      <c r="AU12654" s="61"/>
      <c r="AV12654" s="61"/>
      <c r="AW12654" s="61"/>
      <c r="AX12654" s="61"/>
      <c r="AY12654" s="61"/>
      <c r="AZ12654" s="61"/>
      <c r="BA12654" s="61"/>
    </row>
    <row r="12655" spans="39:53" x14ac:dyDescent="0.2">
      <c r="AM12655" s="61"/>
      <c r="AN12655" s="61"/>
      <c r="AO12655" s="171"/>
      <c r="AP12655" s="61"/>
      <c r="AQ12655" s="61"/>
      <c r="AR12655" s="61"/>
      <c r="AS12655" s="61"/>
      <c r="AT12655" s="61"/>
      <c r="AU12655" s="61"/>
      <c r="AV12655" s="61"/>
      <c r="AW12655" s="61"/>
      <c r="AX12655" s="61"/>
      <c r="AY12655" s="61"/>
      <c r="AZ12655" s="61"/>
      <c r="BA12655" s="61"/>
    </row>
    <row r="12656" spans="39:53" x14ac:dyDescent="0.2">
      <c r="AM12656" s="61"/>
      <c r="AN12656" s="61"/>
      <c r="AO12656" s="171"/>
      <c r="AP12656" s="61"/>
      <c r="AQ12656" s="61"/>
      <c r="AR12656" s="61"/>
      <c r="AS12656" s="61"/>
      <c r="AT12656" s="61"/>
      <c r="AU12656" s="61"/>
      <c r="AV12656" s="61"/>
      <c r="AW12656" s="61"/>
      <c r="AX12656" s="61"/>
      <c r="AY12656" s="61"/>
      <c r="AZ12656" s="61"/>
      <c r="BA12656" s="61"/>
    </row>
    <row r="12657" spans="39:53" x14ac:dyDescent="0.2">
      <c r="AM12657" s="61"/>
      <c r="AN12657" s="61"/>
      <c r="AO12657" s="171"/>
      <c r="AP12657" s="61"/>
      <c r="AQ12657" s="61"/>
      <c r="AR12657" s="61"/>
      <c r="AS12657" s="61"/>
      <c r="AT12657" s="61"/>
      <c r="AU12657" s="61"/>
      <c r="AV12657" s="61"/>
      <c r="AW12657" s="61"/>
      <c r="AX12657" s="61"/>
      <c r="AY12657" s="61"/>
      <c r="AZ12657" s="61"/>
      <c r="BA12657" s="61"/>
    </row>
    <row r="12658" spans="39:53" x14ac:dyDescent="0.2">
      <c r="AM12658" s="61"/>
      <c r="AN12658" s="61"/>
      <c r="AO12658" s="171"/>
      <c r="AP12658" s="61"/>
      <c r="AQ12658" s="61"/>
      <c r="AR12658" s="61"/>
      <c r="AS12658" s="61"/>
      <c r="AT12658" s="61"/>
      <c r="AU12658" s="61"/>
      <c r="AV12658" s="61"/>
      <c r="AW12658" s="61"/>
      <c r="AX12658" s="61"/>
      <c r="AY12658" s="61"/>
      <c r="AZ12658" s="61"/>
      <c r="BA12658" s="61"/>
    </row>
    <row r="12659" spans="39:53" x14ac:dyDescent="0.2">
      <c r="AM12659" s="61"/>
      <c r="AN12659" s="61"/>
      <c r="AO12659" s="171"/>
      <c r="AP12659" s="61"/>
      <c r="AQ12659" s="61"/>
      <c r="AR12659" s="61"/>
      <c r="AS12659" s="61"/>
      <c r="AT12659" s="61"/>
      <c r="AU12659" s="61"/>
      <c r="AV12659" s="61"/>
      <c r="AW12659" s="61"/>
      <c r="AX12659" s="61"/>
      <c r="AY12659" s="61"/>
      <c r="AZ12659" s="61"/>
      <c r="BA12659" s="61"/>
    </row>
    <row r="12660" spans="39:53" x14ac:dyDescent="0.2">
      <c r="AM12660" s="61"/>
      <c r="AN12660" s="61"/>
      <c r="AO12660" s="171"/>
      <c r="AP12660" s="61"/>
      <c r="AQ12660" s="61"/>
      <c r="AR12660" s="61"/>
      <c r="AS12660" s="61"/>
      <c r="AT12660" s="61"/>
      <c r="AU12660" s="61"/>
      <c r="AV12660" s="61"/>
      <c r="AW12660" s="61"/>
      <c r="AX12660" s="61"/>
      <c r="AY12660" s="61"/>
      <c r="AZ12660" s="61"/>
      <c r="BA12660" s="61"/>
    </row>
    <row r="12661" spans="39:53" x14ac:dyDescent="0.2">
      <c r="AM12661" s="61"/>
      <c r="AN12661" s="61"/>
      <c r="AO12661" s="171"/>
      <c r="AP12661" s="61"/>
      <c r="AQ12661" s="61"/>
      <c r="AR12661" s="61"/>
      <c r="AS12661" s="61"/>
      <c r="AT12661" s="61"/>
      <c r="AU12661" s="61"/>
      <c r="AV12661" s="61"/>
      <c r="AW12661" s="61"/>
      <c r="AX12661" s="61"/>
      <c r="AY12661" s="61"/>
      <c r="AZ12661" s="61"/>
      <c r="BA12661" s="61"/>
    </row>
    <row r="12662" spans="39:53" x14ac:dyDescent="0.2">
      <c r="AM12662" s="61"/>
      <c r="AN12662" s="61"/>
      <c r="AO12662" s="171"/>
      <c r="AP12662" s="61"/>
      <c r="AQ12662" s="61"/>
      <c r="AR12662" s="61"/>
      <c r="AS12662" s="61"/>
      <c r="AT12662" s="61"/>
      <c r="AU12662" s="61"/>
      <c r="AV12662" s="61"/>
      <c r="AW12662" s="61"/>
      <c r="AX12662" s="61"/>
      <c r="AY12662" s="61"/>
      <c r="AZ12662" s="61"/>
      <c r="BA12662" s="61"/>
    </row>
    <row r="12663" spans="39:53" x14ac:dyDescent="0.2">
      <c r="AM12663" s="61"/>
      <c r="AN12663" s="61"/>
      <c r="AO12663" s="171"/>
      <c r="AP12663" s="61"/>
      <c r="AQ12663" s="61"/>
      <c r="AR12663" s="61"/>
      <c r="AS12663" s="61"/>
      <c r="AT12663" s="61"/>
      <c r="AU12663" s="61"/>
      <c r="AV12663" s="61"/>
      <c r="AW12663" s="61"/>
      <c r="AX12663" s="61"/>
      <c r="AY12663" s="61"/>
      <c r="AZ12663" s="61"/>
      <c r="BA12663" s="61"/>
    </row>
    <row r="12664" spans="39:53" x14ac:dyDescent="0.2">
      <c r="AM12664" s="61"/>
      <c r="AN12664" s="61"/>
      <c r="AO12664" s="171"/>
      <c r="AP12664" s="61"/>
      <c r="AQ12664" s="61"/>
      <c r="AR12664" s="61"/>
      <c r="AS12664" s="61"/>
      <c r="AT12664" s="61"/>
      <c r="AU12664" s="61"/>
      <c r="AV12664" s="61"/>
      <c r="AW12664" s="61"/>
      <c r="AX12664" s="61"/>
      <c r="AY12664" s="61"/>
      <c r="AZ12664" s="61"/>
      <c r="BA12664" s="61"/>
    </row>
    <row r="12665" spans="39:53" x14ac:dyDescent="0.2">
      <c r="AM12665" s="61"/>
      <c r="AN12665" s="61"/>
      <c r="AO12665" s="171"/>
      <c r="AP12665" s="61"/>
      <c r="AQ12665" s="61"/>
      <c r="AR12665" s="61"/>
      <c r="AS12665" s="61"/>
      <c r="AT12665" s="61"/>
      <c r="AU12665" s="61"/>
      <c r="AV12665" s="61"/>
      <c r="AW12665" s="61"/>
      <c r="AX12665" s="61"/>
      <c r="AY12665" s="61"/>
      <c r="AZ12665" s="61"/>
      <c r="BA12665" s="61"/>
    </row>
    <row r="12666" spans="39:53" x14ac:dyDescent="0.2">
      <c r="AM12666" s="61"/>
      <c r="AN12666" s="61"/>
      <c r="AO12666" s="171"/>
      <c r="AP12666" s="61"/>
      <c r="AQ12666" s="61"/>
      <c r="AR12666" s="61"/>
      <c r="AS12666" s="61"/>
      <c r="AT12666" s="61"/>
      <c r="AU12666" s="61"/>
      <c r="AV12666" s="61"/>
      <c r="AW12666" s="61"/>
      <c r="AX12666" s="61"/>
      <c r="AY12666" s="61"/>
      <c r="AZ12666" s="61"/>
      <c r="BA12666" s="61"/>
    </row>
    <row r="12667" spans="39:53" x14ac:dyDescent="0.2">
      <c r="AM12667" s="61"/>
      <c r="AN12667" s="61"/>
      <c r="AO12667" s="171"/>
      <c r="AP12667" s="61"/>
      <c r="AQ12667" s="61"/>
      <c r="AR12667" s="61"/>
      <c r="AS12667" s="61"/>
      <c r="AT12667" s="61"/>
      <c r="AU12667" s="61"/>
      <c r="AV12667" s="61"/>
      <c r="AW12667" s="61"/>
      <c r="AX12667" s="61"/>
      <c r="AY12667" s="61"/>
      <c r="AZ12667" s="61"/>
      <c r="BA12667" s="61"/>
    </row>
    <row r="12668" spans="39:53" x14ac:dyDescent="0.2">
      <c r="AM12668" s="61"/>
      <c r="AN12668" s="61"/>
      <c r="AO12668" s="171"/>
      <c r="AP12668" s="61"/>
      <c r="AQ12668" s="61"/>
      <c r="AR12668" s="61"/>
      <c r="AS12668" s="61"/>
      <c r="AT12668" s="61"/>
      <c r="AU12668" s="61"/>
      <c r="AV12668" s="61"/>
      <c r="AW12668" s="61"/>
      <c r="AX12668" s="61"/>
      <c r="AY12668" s="61"/>
      <c r="AZ12668" s="61"/>
      <c r="BA12668" s="61"/>
    </row>
    <row r="12669" spans="39:53" x14ac:dyDescent="0.2">
      <c r="AM12669" s="61"/>
      <c r="AN12669" s="61"/>
      <c r="AO12669" s="171"/>
      <c r="AP12669" s="61"/>
      <c r="AQ12669" s="61"/>
      <c r="AR12669" s="61"/>
      <c r="AS12669" s="61"/>
      <c r="AT12669" s="61"/>
      <c r="AU12669" s="61"/>
      <c r="AV12669" s="61"/>
      <c r="AW12669" s="61"/>
      <c r="AX12669" s="61"/>
      <c r="AY12669" s="61"/>
      <c r="AZ12669" s="61"/>
      <c r="BA12669" s="61"/>
    </row>
    <row r="12670" spans="39:53" x14ac:dyDescent="0.2">
      <c r="AM12670" s="61"/>
      <c r="AN12670" s="61"/>
      <c r="AO12670" s="171"/>
      <c r="AP12670" s="61"/>
      <c r="AQ12670" s="61"/>
      <c r="AR12670" s="61"/>
      <c r="AS12670" s="61"/>
      <c r="AT12670" s="61"/>
      <c r="AU12670" s="61"/>
      <c r="AV12670" s="61"/>
      <c r="AW12670" s="61"/>
      <c r="AX12670" s="61"/>
      <c r="AY12670" s="61"/>
      <c r="AZ12670" s="61"/>
      <c r="BA12670" s="61"/>
    </row>
    <row r="12671" spans="39:53" x14ac:dyDescent="0.2">
      <c r="AM12671" s="61"/>
      <c r="AN12671" s="61"/>
      <c r="AO12671" s="171"/>
      <c r="AP12671" s="61"/>
      <c r="AQ12671" s="61"/>
      <c r="AR12671" s="61"/>
      <c r="AS12671" s="61"/>
      <c r="AT12671" s="61"/>
      <c r="AU12671" s="61"/>
      <c r="AV12671" s="61"/>
      <c r="AW12671" s="61"/>
      <c r="AX12671" s="61"/>
      <c r="AY12671" s="61"/>
      <c r="AZ12671" s="61"/>
      <c r="BA12671" s="61"/>
    </row>
    <row r="12672" spans="39:53" x14ac:dyDescent="0.2">
      <c r="AM12672" s="61"/>
      <c r="AN12672" s="61"/>
      <c r="AO12672" s="171"/>
      <c r="AP12672" s="61"/>
      <c r="AQ12672" s="61"/>
      <c r="AR12672" s="61"/>
      <c r="AS12672" s="61"/>
      <c r="AT12672" s="61"/>
      <c r="AU12672" s="61"/>
      <c r="AV12672" s="61"/>
      <c r="AW12672" s="61"/>
      <c r="AX12672" s="61"/>
      <c r="AY12672" s="61"/>
      <c r="AZ12672" s="61"/>
      <c r="BA12672" s="61"/>
    </row>
    <row r="12673" spans="39:53" x14ac:dyDescent="0.2">
      <c r="AM12673" s="61"/>
      <c r="AN12673" s="61"/>
      <c r="AO12673" s="171"/>
      <c r="AP12673" s="61"/>
      <c r="AQ12673" s="61"/>
      <c r="AR12673" s="61"/>
      <c r="AS12673" s="61"/>
      <c r="AT12673" s="61"/>
      <c r="AU12673" s="61"/>
      <c r="AV12673" s="61"/>
      <c r="AW12673" s="61"/>
      <c r="AX12673" s="61"/>
      <c r="AY12673" s="61"/>
      <c r="AZ12673" s="61"/>
      <c r="BA12673" s="61"/>
    </row>
    <row r="12674" spans="39:53" x14ac:dyDescent="0.2">
      <c r="AM12674" s="61"/>
      <c r="AN12674" s="61"/>
      <c r="AO12674" s="171"/>
      <c r="AP12674" s="61"/>
      <c r="AQ12674" s="61"/>
      <c r="AR12674" s="61"/>
      <c r="AS12674" s="61"/>
      <c r="AT12674" s="61"/>
      <c r="AU12674" s="61"/>
      <c r="AV12674" s="61"/>
      <c r="AW12674" s="61"/>
      <c r="AX12674" s="61"/>
      <c r="AY12674" s="61"/>
      <c r="AZ12674" s="61"/>
      <c r="BA12674" s="61"/>
    </row>
    <row r="12675" spans="39:53" x14ac:dyDescent="0.2">
      <c r="AM12675" s="61"/>
      <c r="AN12675" s="61"/>
      <c r="AO12675" s="171"/>
      <c r="AP12675" s="61"/>
      <c r="AQ12675" s="61"/>
      <c r="AR12675" s="61"/>
      <c r="AS12675" s="61"/>
      <c r="AT12675" s="61"/>
      <c r="AU12675" s="61"/>
      <c r="AV12675" s="61"/>
      <c r="AW12675" s="61"/>
      <c r="AX12675" s="61"/>
      <c r="AY12675" s="61"/>
      <c r="AZ12675" s="61"/>
      <c r="BA12675" s="61"/>
    </row>
    <row r="12676" spans="39:53" x14ac:dyDescent="0.2">
      <c r="AM12676" s="61"/>
      <c r="AN12676" s="61"/>
      <c r="AO12676" s="171"/>
      <c r="AP12676" s="61"/>
      <c r="AQ12676" s="61"/>
      <c r="AR12676" s="61"/>
      <c r="AS12676" s="61"/>
      <c r="AT12676" s="61"/>
      <c r="AU12676" s="61"/>
      <c r="AV12676" s="61"/>
      <c r="AW12676" s="61"/>
      <c r="AX12676" s="61"/>
      <c r="AY12676" s="61"/>
      <c r="AZ12676" s="61"/>
      <c r="BA12676" s="61"/>
    </row>
    <row r="12677" spans="39:53" x14ac:dyDescent="0.2">
      <c r="AM12677" s="61"/>
      <c r="AN12677" s="61"/>
      <c r="AO12677" s="171"/>
      <c r="AP12677" s="61"/>
      <c r="AQ12677" s="61"/>
      <c r="AR12677" s="61"/>
      <c r="AS12677" s="61"/>
      <c r="AT12677" s="61"/>
      <c r="AU12677" s="61"/>
      <c r="AV12677" s="61"/>
      <c r="AW12677" s="61"/>
      <c r="AX12677" s="61"/>
      <c r="AY12677" s="61"/>
      <c r="AZ12677" s="61"/>
      <c r="BA12677" s="61"/>
    </row>
    <row r="12678" spans="39:53" x14ac:dyDescent="0.2">
      <c r="AM12678" s="61"/>
      <c r="AN12678" s="61"/>
      <c r="AO12678" s="171"/>
      <c r="AP12678" s="61"/>
      <c r="AQ12678" s="61"/>
      <c r="AR12678" s="61"/>
      <c r="AS12678" s="61"/>
      <c r="AT12678" s="61"/>
      <c r="AU12678" s="61"/>
      <c r="AV12678" s="61"/>
      <c r="AW12678" s="61"/>
      <c r="AX12678" s="61"/>
      <c r="AY12678" s="61"/>
      <c r="AZ12678" s="61"/>
      <c r="BA12678" s="61"/>
    </row>
    <row r="12679" spans="39:53" x14ac:dyDescent="0.2">
      <c r="AM12679" s="61"/>
      <c r="AN12679" s="61"/>
      <c r="AO12679" s="171"/>
      <c r="AP12679" s="61"/>
      <c r="AQ12679" s="61"/>
      <c r="AR12679" s="61"/>
      <c r="AS12679" s="61"/>
      <c r="AT12679" s="61"/>
      <c r="AU12679" s="61"/>
      <c r="AV12679" s="61"/>
      <c r="AW12679" s="61"/>
      <c r="AX12679" s="61"/>
      <c r="AY12679" s="61"/>
      <c r="AZ12679" s="61"/>
      <c r="BA12679" s="61"/>
    </row>
    <row r="12680" spans="39:53" x14ac:dyDescent="0.2">
      <c r="AM12680" s="61"/>
      <c r="AN12680" s="61"/>
      <c r="AO12680" s="171"/>
      <c r="AP12680" s="61"/>
      <c r="AQ12680" s="61"/>
      <c r="AR12680" s="61"/>
      <c r="AS12680" s="61"/>
      <c r="AT12680" s="61"/>
      <c r="AU12680" s="61"/>
      <c r="AV12680" s="61"/>
      <c r="AW12680" s="61"/>
      <c r="AX12680" s="61"/>
      <c r="AY12680" s="61"/>
      <c r="AZ12680" s="61"/>
      <c r="BA12680" s="61"/>
    </row>
    <row r="12681" spans="39:53" x14ac:dyDescent="0.2">
      <c r="AM12681" s="61"/>
      <c r="AN12681" s="61"/>
      <c r="AO12681" s="171"/>
      <c r="AP12681" s="61"/>
      <c r="AQ12681" s="61"/>
      <c r="AR12681" s="61"/>
      <c r="AS12681" s="61"/>
      <c r="AT12681" s="61"/>
      <c r="AU12681" s="61"/>
      <c r="AV12681" s="61"/>
      <c r="AW12681" s="61"/>
      <c r="AX12681" s="61"/>
      <c r="AY12681" s="61"/>
      <c r="AZ12681" s="61"/>
      <c r="BA12681" s="61"/>
    </row>
    <row r="12682" spans="39:53" x14ac:dyDescent="0.2">
      <c r="AM12682" s="61"/>
      <c r="AN12682" s="61"/>
      <c r="AO12682" s="171"/>
      <c r="AP12682" s="61"/>
      <c r="AQ12682" s="61"/>
      <c r="AR12682" s="61"/>
      <c r="AS12682" s="61"/>
      <c r="AT12682" s="61"/>
      <c r="AU12682" s="61"/>
      <c r="AV12682" s="61"/>
      <c r="AW12682" s="61"/>
      <c r="AX12682" s="61"/>
      <c r="AY12682" s="61"/>
      <c r="AZ12682" s="61"/>
      <c r="BA12682" s="61"/>
    </row>
    <row r="12683" spans="39:53" x14ac:dyDescent="0.2">
      <c r="AM12683" s="61"/>
      <c r="AN12683" s="61"/>
      <c r="AO12683" s="171"/>
      <c r="AP12683" s="61"/>
      <c r="AQ12683" s="61"/>
      <c r="AR12683" s="61"/>
      <c r="AS12683" s="61"/>
      <c r="AT12683" s="61"/>
      <c r="AU12683" s="61"/>
      <c r="AV12683" s="61"/>
      <c r="AW12683" s="61"/>
      <c r="AX12683" s="61"/>
      <c r="AY12683" s="61"/>
      <c r="AZ12683" s="61"/>
      <c r="BA12683" s="61"/>
    </row>
    <row r="12684" spans="39:53" x14ac:dyDescent="0.2">
      <c r="AM12684" s="61"/>
      <c r="AN12684" s="61"/>
      <c r="AO12684" s="171"/>
      <c r="AP12684" s="61"/>
      <c r="AQ12684" s="61"/>
      <c r="AR12684" s="61"/>
      <c r="AS12684" s="61"/>
      <c r="AT12684" s="61"/>
      <c r="AU12684" s="61"/>
      <c r="AV12684" s="61"/>
      <c r="AW12684" s="61"/>
      <c r="AX12684" s="61"/>
      <c r="AY12684" s="61"/>
      <c r="AZ12684" s="61"/>
      <c r="BA12684" s="61"/>
    </row>
    <row r="12685" spans="39:53" x14ac:dyDescent="0.2">
      <c r="AM12685" s="61"/>
      <c r="AN12685" s="61"/>
      <c r="AO12685" s="171"/>
      <c r="AP12685" s="61"/>
      <c r="AQ12685" s="61"/>
      <c r="AR12685" s="61"/>
      <c r="AS12685" s="61"/>
      <c r="AT12685" s="61"/>
      <c r="AU12685" s="61"/>
      <c r="AV12685" s="61"/>
      <c r="AW12685" s="61"/>
      <c r="AX12685" s="61"/>
      <c r="AY12685" s="61"/>
      <c r="AZ12685" s="61"/>
      <c r="BA12685" s="61"/>
    </row>
    <row r="12686" spans="39:53" x14ac:dyDescent="0.2">
      <c r="AM12686" s="61"/>
      <c r="AN12686" s="61"/>
      <c r="AO12686" s="171"/>
      <c r="AP12686" s="61"/>
      <c r="AQ12686" s="61"/>
      <c r="AR12686" s="61"/>
      <c r="AS12686" s="61"/>
      <c r="AT12686" s="61"/>
      <c r="AU12686" s="61"/>
      <c r="AV12686" s="61"/>
      <c r="AW12686" s="61"/>
      <c r="AX12686" s="61"/>
      <c r="AY12686" s="61"/>
      <c r="AZ12686" s="61"/>
      <c r="BA12686" s="61"/>
    </row>
    <row r="12687" spans="39:53" x14ac:dyDescent="0.2">
      <c r="AM12687" s="61"/>
      <c r="AN12687" s="61"/>
      <c r="AO12687" s="171"/>
      <c r="AP12687" s="61"/>
      <c r="AQ12687" s="61"/>
      <c r="AR12687" s="61"/>
      <c r="AS12687" s="61"/>
      <c r="AT12687" s="61"/>
      <c r="AU12687" s="61"/>
      <c r="AV12687" s="61"/>
      <c r="AW12687" s="61"/>
      <c r="AX12687" s="61"/>
      <c r="AY12687" s="61"/>
      <c r="AZ12687" s="61"/>
      <c r="BA12687" s="61"/>
    </row>
    <row r="12688" spans="39:53" x14ac:dyDescent="0.2">
      <c r="AM12688" s="61"/>
      <c r="AN12688" s="61"/>
      <c r="AO12688" s="171"/>
      <c r="AP12688" s="61"/>
      <c r="AQ12688" s="61"/>
      <c r="AR12688" s="61"/>
      <c r="AS12688" s="61"/>
      <c r="AT12688" s="61"/>
      <c r="AU12688" s="61"/>
      <c r="AV12688" s="61"/>
      <c r="AW12688" s="61"/>
      <c r="AX12688" s="61"/>
      <c r="AY12688" s="61"/>
      <c r="AZ12688" s="61"/>
      <c r="BA12688" s="61"/>
    </row>
    <row r="12689" spans="39:53" x14ac:dyDescent="0.2">
      <c r="AM12689" s="61"/>
      <c r="AN12689" s="61"/>
      <c r="AO12689" s="171"/>
      <c r="AP12689" s="61"/>
      <c r="AQ12689" s="61"/>
      <c r="AR12689" s="61"/>
      <c r="AS12689" s="61"/>
      <c r="AT12689" s="61"/>
      <c r="AU12689" s="61"/>
      <c r="AV12689" s="61"/>
      <c r="AW12689" s="61"/>
      <c r="AX12689" s="61"/>
      <c r="AY12689" s="61"/>
      <c r="AZ12689" s="61"/>
      <c r="BA12689" s="61"/>
    </row>
    <row r="12690" spans="39:53" x14ac:dyDescent="0.2">
      <c r="AM12690" s="61"/>
      <c r="AN12690" s="61"/>
      <c r="AO12690" s="171"/>
      <c r="AP12690" s="61"/>
      <c r="AQ12690" s="61"/>
      <c r="AR12690" s="61"/>
      <c r="AS12690" s="61"/>
      <c r="AT12690" s="61"/>
      <c r="AU12690" s="61"/>
      <c r="AV12690" s="61"/>
      <c r="AW12690" s="61"/>
      <c r="AX12690" s="61"/>
      <c r="AY12690" s="61"/>
      <c r="AZ12690" s="61"/>
      <c r="BA12690" s="61"/>
    </row>
    <row r="12691" spans="39:53" x14ac:dyDescent="0.2">
      <c r="AM12691" s="61"/>
      <c r="AN12691" s="61"/>
      <c r="AO12691" s="171"/>
      <c r="AP12691" s="61"/>
      <c r="AQ12691" s="61"/>
      <c r="AR12691" s="61"/>
      <c r="AS12691" s="61"/>
      <c r="AT12691" s="61"/>
      <c r="AU12691" s="61"/>
      <c r="AV12691" s="61"/>
      <c r="AW12691" s="61"/>
      <c r="AX12691" s="61"/>
      <c r="AY12691" s="61"/>
      <c r="AZ12691" s="61"/>
      <c r="BA12691" s="61"/>
    </row>
    <row r="12692" spans="39:53" x14ac:dyDescent="0.2">
      <c r="AM12692" s="61"/>
      <c r="AN12692" s="61"/>
      <c r="AO12692" s="171"/>
      <c r="AP12692" s="61"/>
      <c r="AQ12692" s="61"/>
      <c r="AR12692" s="61"/>
      <c r="AS12692" s="61"/>
      <c r="AT12692" s="61"/>
      <c r="AU12692" s="61"/>
      <c r="AV12692" s="61"/>
      <c r="AW12692" s="61"/>
      <c r="AX12692" s="61"/>
      <c r="AY12692" s="61"/>
      <c r="AZ12692" s="61"/>
      <c r="BA12692" s="61"/>
    </row>
    <row r="12693" spans="39:53" x14ac:dyDescent="0.2">
      <c r="AM12693" s="61"/>
      <c r="AN12693" s="61"/>
      <c r="AO12693" s="171"/>
      <c r="AP12693" s="61"/>
      <c r="AQ12693" s="61"/>
      <c r="AR12693" s="61"/>
      <c r="AS12693" s="61"/>
      <c r="AT12693" s="61"/>
      <c r="AU12693" s="61"/>
      <c r="AV12693" s="61"/>
      <c r="AW12693" s="61"/>
      <c r="AX12693" s="61"/>
      <c r="AY12693" s="61"/>
      <c r="AZ12693" s="61"/>
      <c r="BA12693" s="61"/>
    </row>
    <row r="12694" spans="39:53" x14ac:dyDescent="0.2">
      <c r="AM12694" s="61"/>
      <c r="AN12694" s="61"/>
      <c r="AO12694" s="171"/>
      <c r="AP12694" s="61"/>
      <c r="AQ12694" s="61"/>
      <c r="AR12694" s="61"/>
      <c r="AS12694" s="61"/>
      <c r="AT12694" s="61"/>
      <c r="AU12694" s="61"/>
      <c r="AV12694" s="61"/>
      <c r="AW12694" s="61"/>
      <c r="AX12694" s="61"/>
      <c r="AY12694" s="61"/>
      <c r="AZ12694" s="61"/>
      <c r="BA12694" s="61"/>
    </row>
    <row r="12695" spans="39:53" x14ac:dyDescent="0.2">
      <c r="AM12695" s="61"/>
      <c r="AN12695" s="61"/>
      <c r="AO12695" s="171"/>
      <c r="AP12695" s="61"/>
      <c r="AQ12695" s="61"/>
      <c r="AR12695" s="61"/>
      <c r="AS12695" s="61"/>
      <c r="AT12695" s="61"/>
      <c r="AU12695" s="61"/>
      <c r="AV12695" s="61"/>
      <c r="AW12695" s="61"/>
      <c r="AX12695" s="61"/>
      <c r="AY12695" s="61"/>
      <c r="AZ12695" s="61"/>
      <c r="BA12695" s="61"/>
    </row>
    <row r="12696" spans="39:53" x14ac:dyDescent="0.2">
      <c r="AM12696" s="61"/>
      <c r="AN12696" s="61"/>
      <c r="AO12696" s="171"/>
      <c r="AP12696" s="61"/>
      <c r="AQ12696" s="61"/>
      <c r="AR12696" s="61"/>
      <c r="AS12696" s="61"/>
      <c r="AT12696" s="61"/>
      <c r="AU12696" s="61"/>
      <c r="AV12696" s="61"/>
      <c r="AW12696" s="61"/>
      <c r="AX12696" s="61"/>
      <c r="AY12696" s="61"/>
      <c r="AZ12696" s="61"/>
      <c r="BA12696" s="61"/>
    </row>
    <row r="12697" spans="39:53" x14ac:dyDescent="0.2">
      <c r="AM12697" s="61"/>
      <c r="AN12697" s="61"/>
      <c r="AO12697" s="171"/>
      <c r="AP12697" s="61"/>
      <c r="AQ12697" s="61"/>
      <c r="AR12697" s="61"/>
      <c r="AS12697" s="61"/>
      <c r="AT12697" s="61"/>
      <c r="AU12697" s="61"/>
      <c r="AV12697" s="61"/>
      <c r="AW12697" s="61"/>
      <c r="AX12697" s="61"/>
      <c r="AY12697" s="61"/>
      <c r="AZ12697" s="61"/>
      <c r="BA12697" s="61"/>
    </row>
    <row r="12698" spans="39:53" x14ac:dyDescent="0.2">
      <c r="AM12698" s="61"/>
      <c r="AN12698" s="61"/>
      <c r="AO12698" s="171"/>
      <c r="AP12698" s="61"/>
      <c r="AQ12698" s="61"/>
      <c r="AR12698" s="61"/>
      <c r="AS12698" s="61"/>
      <c r="AT12698" s="61"/>
      <c r="AU12698" s="61"/>
      <c r="AV12698" s="61"/>
      <c r="AW12698" s="61"/>
      <c r="AX12698" s="61"/>
      <c r="AY12698" s="61"/>
      <c r="AZ12698" s="61"/>
      <c r="BA12698" s="61"/>
    </row>
    <row r="12699" spans="39:53" x14ac:dyDescent="0.2">
      <c r="AM12699" s="61"/>
      <c r="AN12699" s="61"/>
      <c r="AO12699" s="171"/>
      <c r="AP12699" s="61"/>
      <c r="AQ12699" s="61"/>
      <c r="AR12699" s="61"/>
      <c r="AS12699" s="61"/>
      <c r="AT12699" s="61"/>
      <c r="AU12699" s="61"/>
      <c r="AV12699" s="61"/>
      <c r="AW12699" s="61"/>
      <c r="AX12699" s="61"/>
      <c r="AY12699" s="61"/>
      <c r="AZ12699" s="61"/>
      <c r="BA12699" s="61"/>
    </row>
    <row r="12700" spans="39:53" x14ac:dyDescent="0.2">
      <c r="AM12700" s="61"/>
      <c r="AN12700" s="61"/>
      <c r="AO12700" s="171"/>
      <c r="AP12700" s="61"/>
      <c r="AQ12700" s="61"/>
      <c r="AR12700" s="61"/>
      <c r="AS12700" s="61"/>
      <c r="AT12700" s="61"/>
      <c r="AU12700" s="61"/>
      <c r="AV12700" s="61"/>
      <c r="AW12700" s="61"/>
      <c r="AX12700" s="61"/>
      <c r="AY12700" s="61"/>
      <c r="AZ12700" s="61"/>
      <c r="BA12700" s="61"/>
    </row>
    <row r="12701" spans="39:53" x14ac:dyDescent="0.2">
      <c r="AM12701" s="61"/>
      <c r="AN12701" s="61"/>
      <c r="AO12701" s="171"/>
      <c r="AP12701" s="61"/>
      <c r="AQ12701" s="61"/>
      <c r="AR12701" s="61"/>
      <c r="AS12701" s="61"/>
      <c r="AT12701" s="61"/>
      <c r="AU12701" s="61"/>
      <c r="AV12701" s="61"/>
      <c r="AW12701" s="61"/>
      <c r="AX12701" s="61"/>
      <c r="AY12701" s="61"/>
      <c r="AZ12701" s="61"/>
      <c r="BA12701" s="61"/>
    </row>
    <row r="12702" spans="39:53" x14ac:dyDescent="0.2">
      <c r="AM12702" s="61"/>
      <c r="AN12702" s="61"/>
      <c r="AO12702" s="171"/>
      <c r="AP12702" s="61"/>
      <c r="AQ12702" s="61"/>
      <c r="AR12702" s="61"/>
      <c r="AS12702" s="61"/>
      <c r="AT12702" s="61"/>
      <c r="AU12702" s="61"/>
      <c r="AV12702" s="61"/>
      <c r="AW12702" s="61"/>
      <c r="AX12702" s="61"/>
      <c r="AY12702" s="61"/>
      <c r="AZ12702" s="61"/>
      <c r="BA12702" s="61"/>
    </row>
    <row r="12703" spans="39:53" x14ac:dyDescent="0.2">
      <c r="AM12703" s="61"/>
      <c r="AN12703" s="61"/>
      <c r="AO12703" s="171"/>
      <c r="AP12703" s="61"/>
      <c r="AQ12703" s="61"/>
      <c r="AR12703" s="61"/>
      <c r="AS12703" s="61"/>
      <c r="AT12703" s="61"/>
      <c r="AU12703" s="61"/>
      <c r="AV12703" s="61"/>
      <c r="AW12703" s="61"/>
      <c r="AX12703" s="61"/>
      <c r="AY12703" s="61"/>
      <c r="AZ12703" s="61"/>
      <c r="BA12703" s="61"/>
    </row>
    <row r="12704" spans="39:53" x14ac:dyDescent="0.2">
      <c r="AM12704" s="61"/>
      <c r="AN12704" s="61"/>
      <c r="AO12704" s="171"/>
      <c r="AP12704" s="61"/>
      <c r="AQ12704" s="61"/>
      <c r="AR12704" s="61"/>
      <c r="AS12704" s="61"/>
      <c r="AT12704" s="61"/>
      <c r="AU12704" s="61"/>
      <c r="AV12704" s="61"/>
      <c r="AW12704" s="61"/>
      <c r="AX12704" s="61"/>
      <c r="AY12704" s="61"/>
      <c r="AZ12704" s="61"/>
      <c r="BA12704" s="61"/>
    </row>
    <row r="12705" spans="39:53" x14ac:dyDescent="0.2">
      <c r="AM12705" s="61"/>
      <c r="AN12705" s="61"/>
      <c r="AO12705" s="171"/>
      <c r="AP12705" s="61"/>
      <c r="AQ12705" s="61"/>
      <c r="AR12705" s="61"/>
      <c r="AS12705" s="61"/>
      <c r="AT12705" s="61"/>
      <c r="AU12705" s="61"/>
      <c r="AV12705" s="61"/>
      <c r="AW12705" s="61"/>
      <c r="AX12705" s="61"/>
      <c r="AY12705" s="61"/>
      <c r="AZ12705" s="61"/>
      <c r="BA12705" s="61"/>
    </row>
    <row r="12706" spans="39:53" x14ac:dyDescent="0.2">
      <c r="AM12706" s="61"/>
      <c r="AN12706" s="61"/>
      <c r="AO12706" s="171"/>
      <c r="AP12706" s="61"/>
      <c r="AQ12706" s="61"/>
      <c r="AR12706" s="61"/>
      <c r="AS12706" s="61"/>
      <c r="AT12706" s="61"/>
      <c r="AU12706" s="61"/>
      <c r="AV12706" s="61"/>
      <c r="AW12706" s="61"/>
      <c r="AX12706" s="61"/>
      <c r="AY12706" s="61"/>
      <c r="AZ12706" s="61"/>
      <c r="BA12706" s="61"/>
    </row>
    <row r="12707" spans="39:53" x14ac:dyDescent="0.2">
      <c r="AM12707" s="61"/>
      <c r="AN12707" s="61"/>
      <c r="AO12707" s="171"/>
      <c r="AP12707" s="61"/>
      <c r="AQ12707" s="61"/>
      <c r="AR12707" s="61"/>
      <c r="AS12707" s="61"/>
      <c r="AT12707" s="61"/>
      <c r="AU12707" s="61"/>
      <c r="AV12707" s="61"/>
      <c r="AW12707" s="61"/>
      <c r="AX12707" s="61"/>
      <c r="AY12707" s="61"/>
      <c r="AZ12707" s="61"/>
      <c r="BA12707" s="61"/>
    </row>
    <row r="12708" spans="39:53" x14ac:dyDescent="0.2">
      <c r="AM12708" s="61"/>
      <c r="AN12708" s="61"/>
      <c r="AO12708" s="171"/>
      <c r="AP12708" s="61"/>
      <c r="AQ12708" s="61"/>
      <c r="AR12708" s="61"/>
      <c r="AS12708" s="61"/>
      <c r="AT12708" s="61"/>
      <c r="AU12708" s="61"/>
      <c r="AV12708" s="61"/>
      <c r="AW12708" s="61"/>
      <c r="AX12708" s="61"/>
      <c r="AY12708" s="61"/>
      <c r="AZ12708" s="61"/>
      <c r="BA12708" s="61"/>
    </row>
    <row r="12709" spans="39:53" x14ac:dyDescent="0.2">
      <c r="AM12709" s="61"/>
      <c r="AN12709" s="61"/>
      <c r="AO12709" s="171"/>
      <c r="AP12709" s="61"/>
      <c r="AQ12709" s="61"/>
      <c r="AR12709" s="61"/>
      <c r="AS12709" s="61"/>
      <c r="AT12709" s="61"/>
      <c r="AU12709" s="61"/>
      <c r="AV12709" s="61"/>
      <c r="AW12709" s="61"/>
      <c r="AX12709" s="61"/>
      <c r="AY12709" s="61"/>
      <c r="AZ12709" s="61"/>
      <c r="BA12709" s="61"/>
    </row>
    <row r="12710" spans="39:53" x14ac:dyDescent="0.2">
      <c r="AM12710" s="61"/>
      <c r="AN12710" s="61"/>
      <c r="AO12710" s="171"/>
      <c r="AP12710" s="61"/>
      <c r="AQ12710" s="61"/>
      <c r="AR12710" s="61"/>
      <c r="AS12710" s="61"/>
      <c r="AT12710" s="61"/>
      <c r="AU12710" s="61"/>
      <c r="AV12710" s="61"/>
      <c r="AW12710" s="61"/>
      <c r="AX12710" s="61"/>
      <c r="AY12710" s="61"/>
      <c r="AZ12710" s="61"/>
      <c r="BA12710" s="61"/>
    </row>
    <row r="12711" spans="39:53" x14ac:dyDescent="0.2">
      <c r="AM12711" s="61"/>
      <c r="AN12711" s="61"/>
      <c r="AO12711" s="171"/>
      <c r="AP12711" s="61"/>
      <c r="AQ12711" s="61"/>
      <c r="AR12711" s="61"/>
      <c r="AS12711" s="61"/>
      <c r="AT12711" s="61"/>
      <c r="AU12711" s="61"/>
      <c r="AV12711" s="61"/>
      <c r="AW12711" s="61"/>
      <c r="AX12711" s="61"/>
      <c r="AY12711" s="61"/>
      <c r="AZ12711" s="61"/>
      <c r="BA12711" s="61"/>
    </row>
    <row r="12712" spans="39:53" x14ac:dyDescent="0.2">
      <c r="AM12712" s="61"/>
      <c r="AN12712" s="61"/>
      <c r="AO12712" s="171"/>
      <c r="AP12712" s="61"/>
      <c r="AQ12712" s="61"/>
      <c r="AR12712" s="61"/>
      <c r="AS12712" s="61"/>
      <c r="AT12712" s="61"/>
      <c r="AU12712" s="61"/>
      <c r="AV12712" s="61"/>
      <c r="AW12712" s="61"/>
      <c r="AX12712" s="61"/>
      <c r="AY12712" s="61"/>
      <c r="AZ12712" s="61"/>
      <c r="BA12712" s="61"/>
    </row>
    <row r="12713" spans="39:53" x14ac:dyDescent="0.2">
      <c r="AM12713" s="61"/>
      <c r="AN12713" s="61"/>
      <c r="AO12713" s="171"/>
      <c r="AP12713" s="61"/>
      <c r="AQ12713" s="61"/>
      <c r="AR12713" s="61"/>
      <c r="AS12713" s="61"/>
      <c r="AT12713" s="61"/>
      <c r="AU12713" s="61"/>
      <c r="AV12713" s="61"/>
      <c r="AW12713" s="61"/>
      <c r="AX12713" s="61"/>
      <c r="AY12713" s="61"/>
      <c r="AZ12713" s="61"/>
      <c r="BA12713" s="61"/>
    </row>
    <row r="12714" spans="39:53" x14ac:dyDescent="0.2">
      <c r="AM12714" s="61"/>
      <c r="AN12714" s="61"/>
      <c r="AO12714" s="171"/>
      <c r="AP12714" s="61"/>
      <c r="AQ12714" s="61"/>
      <c r="AR12714" s="61"/>
      <c r="AS12714" s="61"/>
      <c r="AT12714" s="61"/>
      <c r="AU12714" s="61"/>
      <c r="AV12714" s="61"/>
      <c r="AW12714" s="61"/>
      <c r="AX12714" s="61"/>
      <c r="AY12714" s="61"/>
      <c r="AZ12714" s="61"/>
      <c r="BA12714" s="61"/>
    </row>
    <row r="12715" spans="39:53" x14ac:dyDescent="0.2">
      <c r="AM12715" s="61"/>
      <c r="AN12715" s="61"/>
      <c r="AO12715" s="171"/>
      <c r="AP12715" s="61"/>
      <c r="AQ12715" s="61"/>
      <c r="AR12715" s="61"/>
      <c r="AS12715" s="61"/>
      <c r="AT12715" s="61"/>
      <c r="AU12715" s="61"/>
      <c r="AV12715" s="61"/>
      <c r="AW12715" s="61"/>
      <c r="AX12715" s="61"/>
      <c r="AY12715" s="61"/>
      <c r="AZ12715" s="61"/>
      <c r="BA12715" s="61"/>
    </row>
    <row r="12716" spans="39:53" x14ac:dyDescent="0.2">
      <c r="AM12716" s="61"/>
      <c r="AN12716" s="61"/>
      <c r="AO12716" s="171"/>
      <c r="AP12716" s="61"/>
      <c r="AQ12716" s="61"/>
      <c r="AR12716" s="61"/>
      <c r="AS12716" s="61"/>
      <c r="AT12716" s="61"/>
      <c r="AU12716" s="61"/>
      <c r="AV12716" s="61"/>
      <c r="AW12716" s="61"/>
      <c r="AX12716" s="61"/>
      <c r="AY12716" s="61"/>
      <c r="AZ12716" s="61"/>
      <c r="BA12716" s="61"/>
    </row>
    <row r="12717" spans="39:53" x14ac:dyDescent="0.2">
      <c r="AM12717" s="61"/>
      <c r="AN12717" s="61"/>
      <c r="AO12717" s="171"/>
      <c r="AP12717" s="61"/>
      <c r="AQ12717" s="61"/>
      <c r="AR12717" s="61"/>
      <c r="AS12717" s="61"/>
      <c r="AT12717" s="61"/>
      <c r="AU12717" s="61"/>
      <c r="AV12717" s="61"/>
      <c r="AW12717" s="61"/>
      <c r="AX12717" s="61"/>
      <c r="AY12717" s="61"/>
      <c r="AZ12717" s="61"/>
      <c r="BA12717" s="61"/>
    </row>
    <row r="12718" spans="39:53" x14ac:dyDescent="0.2">
      <c r="AM12718" s="61"/>
      <c r="AN12718" s="61"/>
      <c r="AO12718" s="171"/>
      <c r="AP12718" s="61"/>
      <c r="AQ12718" s="61"/>
      <c r="AR12718" s="61"/>
      <c r="AS12718" s="61"/>
      <c r="AT12718" s="61"/>
      <c r="AU12718" s="61"/>
      <c r="AV12718" s="61"/>
      <c r="AW12718" s="61"/>
      <c r="AX12718" s="61"/>
      <c r="AY12718" s="61"/>
      <c r="AZ12718" s="61"/>
      <c r="BA12718" s="61"/>
    </row>
    <row r="12719" spans="39:53" x14ac:dyDescent="0.2">
      <c r="AM12719" s="61"/>
      <c r="AN12719" s="61"/>
      <c r="AO12719" s="171"/>
      <c r="AP12719" s="61"/>
      <c r="AQ12719" s="61"/>
      <c r="AR12719" s="61"/>
      <c r="AS12719" s="61"/>
      <c r="AT12719" s="61"/>
      <c r="AU12719" s="61"/>
      <c r="AV12719" s="61"/>
      <c r="AW12719" s="61"/>
      <c r="AX12719" s="61"/>
      <c r="AY12719" s="61"/>
      <c r="AZ12719" s="61"/>
      <c r="BA12719" s="61"/>
    </row>
    <row r="12720" spans="39:53" x14ac:dyDescent="0.2">
      <c r="AM12720" s="61"/>
      <c r="AN12720" s="61"/>
      <c r="AO12720" s="171"/>
      <c r="AP12720" s="61"/>
      <c r="AQ12720" s="61"/>
      <c r="AR12720" s="61"/>
      <c r="AS12720" s="61"/>
      <c r="AT12720" s="61"/>
      <c r="AU12720" s="61"/>
      <c r="AV12720" s="61"/>
      <c r="AW12720" s="61"/>
      <c r="AX12720" s="61"/>
      <c r="AY12720" s="61"/>
      <c r="AZ12720" s="61"/>
      <c r="BA12720" s="61"/>
    </row>
    <row r="12721" spans="39:53" x14ac:dyDescent="0.2">
      <c r="AM12721" s="61"/>
      <c r="AN12721" s="61"/>
      <c r="AO12721" s="171"/>
      <c r="AP12721" s="61"/>
      <c r="AQ12721" s="61"/>
      <c r="AR12721" s="61"/>
      <c r="AS12721" s="61"/>
      <c r="AT12721" s="61"/>
      <c r="AU12721" s="61"/>
      <c r="AV12721" s="61"/>
      <c r="AW12721" s="61"/>
      <c r="AX12721" s="61"/>
      <c r="AY12721" s="61"/>
      <c r="AZ12721" s="61"/>
      <c r="BA12721" s="61"/>
    </row>
    <row r="12722" spans="39:53" x14ac:dyDescent="0.2">
      <c r="AM12722" s="61"/>
      <c r="AN12722" s="61"/>
      <c r="AO12722" s="171"/>
      <c r="AP12722" s="61"/>
      <c r="AQ12722" s="61"/>
      <c r="AR12722" s="61"/>
      <c r="AS12722" s="61"/>
      <c r="AT12722" s="61"/>
      <c r="AU12722" s="61"/>
      <c r="AV12722" s="61"/>
      <c r="AW12722" s="61"/>
      <c r="AX12722" s="61"/>
      <c r="AY12722" s="61"/>
      <c r="AZ12722" s="61"/>
      <c r="BA12722" s="61"/>
    </row>
    <row r="12723" spans="39:53" x14ac:dyDescent="0.2">
      <c r="AM12723" s="61"/>
      <c r="AN12723" s="61"/>
      <c r="AO12723" s="171"/>
      <c r="AP12723" s="61"/>
      <c r="AQ12723" s="61"/>
      <c r="AR12723" s="61"/>
      <c r="AS12723" s="61"/>
      <c r="AT12723" s="61"/>
      <c r="AU12723" s="61"/>
      <c r="AV12723" s="61"/>
      <c r="AW12723" s="61"/>
      <c r="AX12723" s="61"/>
      <c r="AY12723" s="61"/>
      <c r="AZ12723" s="61"/>
      <c r="BA12723" s="61"/>
    </row>
    <row r="12724" spans="39:53" x14ac:dyDescent="0.2">
      <c r="AM12724" s="61"/>
      <c r="AN12724" s="61"/>
      <c r="AO12724" s="171"/>
      <c r="AP12724" s="61"/>
      <c r="AQ12724" s="61"/>
      <c r="AR12724" s="61"/>
      <c r="AS12724" s="61"/>
      <c r="AT12724" s="61"/>
      <c r="AU12724" s="61"/>
      <c r="AV12724" s="61"/>
      <c r="AW12724" s="61"/>
      <c r="AX12724" s="61"/>
      <c r="AY12724" s="61"/>
      <c r="AZ12724" s="61"/>
      <c r="BA12724" s="61"/>
    </row>
    <row r="12725" spans="39:53" x14ac:dyDescent="0.2">
      <c r="AM12725" s="61"/>
      <c r="AN12725" s="61"/>
      <c r="AO12725" s="171"/>
      <c r="AP12725" s="61"/>
      <c r="AQ12725" s="61"/>
      <c r="AR12725" s="61"/>
      <c r="AS12725" s="61"/>
      <c r="AT12725" s="61"/>
      <c r="AU12725" s="61"/>
      <c r="AV12725" s="61"/>
      <c r="AW12725" s="61"/>
      <c r="AX12725" s="61"/>
      <c r="AY12725" s="61"/>
      <c r="AZ12725" s="61"/>
      <c r="BA12725" s="61"/>
    </row>
    <row r="12726" spans="39:53" x14ac:dyDescent="0.2">
      <c r="AM12726" s="61"/>
      <c r="AN12726" s="61"/>
      <c r="AO12726" s="171"/>
      <c r="AP12726" s="61"/>
      <c r="AQ12726" s="61"/>
      <c r="AR12726" s="61"/>
      <c r="AS12726" s="61"/>
      <c r="AT12726" s="61"/>
      <c r="AU12726" s="61"/>
      <c r="AV12726" s="61"/>
      <c r="AW12726" s="61"/>
      <c r="AX12726" s="61"/>
      <c r="AY12726" s="61"/>
      <c r="AZ12726" s="61"/>
      <c r="BA12726" s="61"/>
    </row>
    <row r="12727" spans="39:53" x14ac:dyDescent="0.2">
      <c r="AM12727" s="61"/>
      <c r="AN12727" s="61"/>
      <c r="AO12727" s="171"/>
      <c r="AP12727" s="61"/>
      <c r="AQ12727" s="61"/>
      <c r="AR12727" s="61"/>
      <c r="AS12727" s="61"/>
      <c r="AT12727" s="61"/>
      <c r="AU12727" s="61"/>
      <c r="AV12727" s="61"/>
      <c r="AW12727" s="61"/>
      <c r="AX12727" s="61"/>
      <c r="AY12727" s="61"/>
      <c r="AZ12727" s="61"/>
      <c r="BA12727" s="61"/>
    </row>
    <row r="12728" spans="39:53" x14ac:dyDescent="0.2">
      <c r="AM12728" s="61"/>
      <c r="AN12728" s="61"/>
      <c r="AO12728" s="171"/>
      <c r="AP12728" s="61"/>
      <c r="AQ12728" s="61"/>
      <c r="AR12728" s="61"/>
      <c r="AS12728" s="61"/>
      <c r="AT12728" s="61"/>
      <c r="AU12728" s="61"/>
      <c r="AV12728" s="61"/>
      <c r="AW12728" s="61"/>
      <c r="AX12728" s="61"/>
      <c r="AY12728" s="61"/>
      <c r="AZ12728" s="61"/>
      <c r="BA12728" s="61"/>
    </row>
    <row r="12729" spans="39:53" x14ac:dyDescent="0.2">
      <c r="AM12729" s="61"/>
      <c r="AN12729" s="61"/>
      <c r="AO12729" s="171"/>
      <c r="AP12729" s="61"/>
      <c r="AQ12729" s="61"/>
      <c r="AR12729" s="61"/>
      <c r="AS12729" s="61"/>
      <c r="AT12729" s="61"/>
      <c r="AU12729" s="61"/>
      <c r="AV12729" s="61"/>
      <c r="AW12729" s="61"/>
      <c r="AX12729" s="61"/>
      <c r="AY12729" s="61"/>
      <c r="AZ12729" s="61"/>
      <c r="BA12729" s="61"/>
    </row>
    <row r="12730" spans="39:53" x14ac:dyDescent="0.2">
      <c r="AM12730" s="61"/>
      <c r="AN12730" s="61"/>
      <c r="AO12730" s="171"/>
      <c r="AP12730" s="61"/>
      <c r="AQ12730" s="61"/>
      <c r="AR12730" s="61"/>
      <c r="AS12730" s="61"/>
      <c r="AT12730" s="61"/>
      <c r="AU12730" s="61"/>
      <c r="AV12730" s="61"/>
      <c r="AW12730" s="61"/>
      <c r="AX12730" s="61"/>
      <c r="AY12730" s="61"/>
      <c r="AZ12730" s="61"/>
      <c r="BA12730" s="61"/>
    </row>
    <row r="12731" spans="39:53" x14ac:dyDescent="0.2">
      <c r="AM12731" s="61"/>
      <c r="AN12731" s="61"/>
      <c r="AO12731" s="171"/>
      <c r="AP12731" s="61"/>
      <c r="AQ12731" s="61"/>
      <c r="AR12731" s="61"/>
      <c r="AS12731" s="61"/>
      <c r="AT12731" s="61"/>
      <c r="AU12731" s="61"/>
      <c r="AV12731" s="61"/>
      <c r="AW12731" s="61"/>
      <c r="AX12731" s="61"/>
      <c r="AY12731" s="61"/>
      <c r="AZ12731" s="61"/>
      <c r="BA12731" s="61"/>
    </row>
    <row r="12732" spans="39:53" x14ac:dyDescent="0.2">
      <c r="AM12732" s="61"/>
      <c r="AN12732" s="61"/>
      <c r="AO12732" s="171"/>
      <c r="AP12732" s="61"/>
      <c r="AQ12732" s="61"/>
      <c r="AR12732" s="61"/>
      <c r="AS12732" s="61"/>
      <c r="AT12732" s="61"/>
      <c r="AU12732" s="61"/>
      <c r="AV12732" s="61"/>
      <c r="AW12732" s="61"/>
      <c r="AX12732" s="61"/>
      <c r="AY12732" s="61"/>
      <c r="AZ12732" s="61"/>
      <c r="BA12732" s="61"/>
    </row>
    <row r="12733" spans="39:53" x14ac:dyDescent="0.2">
      <c r="AM12733" s="61"/>
      <c r="AN12733" s="61"/>
      <c r="AO12733" s="171"/>
      <c r="AP12733" s="61"/>
      <c r="AQ12733" s="61"/>
      <c r="AR12733" s="61"/>
      <c r="AS12733" s="61"/>
      <c r="AT12733" s="61"/>
      <c r="AU12733" s="61"/>
      <c r="AV12733" s="61"/>
      <c r="AW12733" s="61"/>
      <c r="AX12733" s="61"/>
      <c r="AY12733" s="61"/>
      <c r="AZ12733" s="61"/>
      <c r="BA12733" s="61"/>
    </row>
    <row r="12734" spans="39:53" x14ac:dyDescent="0.2">
      <c r="AM12734" s="61"/>
      <c r="AN12734" s="61"/>
      <c r="AO12734" s="171"/>
      <c r="AP12734" s="61"/>
      <c r="AQ12734" s="61"/>
      <c r="AR12734" s="61"/>
      <c r="AS12734" s="61"/>
      <c r="AT12734" s="61"/>
      <c r="AU12734" s="61"/>
      <c r="AV12734" s="61"/>
      <c r="AW12734" s="61"/>
      <c r="AX12734" s="61"/>
      <c r="AY12734" s="61"/>
      <c r="AZ12734" s="61"/>
      <c r="BA12734" s="61"/>
    </row>
    <row r="12735" spans="39:53" x14ac:dyDescent="0.2">
      <c r="AM12735" s="61"/>
      <c r="AN12735" s="61"/>
      <c r="AO12735" s="171"/>
      <c r="AP12735" s="61"/>
      <c r="AQ12735" s="61"/>
      <c r="AR12735" s="61"/>
      <c r="AS12735" s="61"/>
      <c r="AT12735" s="61"/>
      <c r="AU12735" s="61"/>
      <c r="AV12735" s="61"/>
      <c r="AW12735" s="61"/>
      <c r="AX12735" s="61"/>
      <c r="AY12735" s="61"/>
      <c r="AZ12735" s="61"/>
      <c r="BA12735" s="61"/>
    </row>
    <row r="12736" spans="39:53" x14ac:dyDescent="0.2">
      <c r="AM12736" s="61"/>
      <c r="AN12736" s="61"/>
      <c r="AO12736" s="171"/>
      <c r="AP12736" s="61"/>
      <c r="AQ12736" s="61"/>
      <c r="AR12736" s="61"/>
      <c r="AS12736" s="61"/>
      <c r="AT12736" s="61"/>
      <c r="AU12736" s="61"/>
      <c r="AV12736" s="61"/>
      <c r="AW12736" s="61"/>
      <c r="AX12736" s="61"/>
      <c r="AY12736" s="61"/>
      <c r="AZ12736" s="61"/>
      <c r="BA12736" s="61"/>
    </row>
    <row r="12737" spans="39:53" x14ac:dyDescent="0.2">
      <c r="AM12737" s="61"/>
      <c r="AN12737" s="61"/>
      <c r="AO12737" s="171"/>
      <c r="AP12737" s="61"/>
      <c r="AQ12737" s="61"/>
      <c r="AR12737" s="61"/>
      <c r="AS12737" s="61"/>
      <c r="AT12737" s="61"/>
      <c r="AU12737" s="61"/>
      <c r="AV12737" s="61"/>
      <c r="AW12737" s="61"/>
      <c r="AX12737" s="61"/>
      <c r="AY12737" s="61"/>
      <c r="AZ12737" s="61"/>
      <c r="BA12737" s="61"/>
    </row>
    <row r="12738" spans="39:53" x14ac:dyDescent="0.2">
      <c r="AM12738" s="61"/>
      <c r="AN12738" s="61"/>
      <c r="AO12738" s="171"/>
      <c r="AP12738" s="61"/>
      <c r="AQ12738" s="61"/>
      <c r="AR12738" s="61"/>
      <c r="AS12738" s="61"/>
      <c r="AT12738" s="61"/>
      <c r="AU12738" s="61"/>
      <c r="AV12738" s="61"/>
      <c r="AW12738" s="61"/>
      <c r="AX12738" s="61"/>
      <c r="AY12738" s="61"/>
      <c r="AZ12738" s="61"/>
      <c r="BA12738" s="61"/>
    </row>
    <row r="12739" spans="39:53" x14ac:dyDescent="0.2">
      <c r="AM12739" s="61"/>
      <c r="AN12739" s="61"/>
      <c r="AO12739" s="171"/>
      <c r="AP12739" s="61"/>
      <c r="AQ12739" s="61"/>
      <c r="AR12739" s="61"/>
      <c r="AS12739" s="61"/>
      <c r="AT12739" s="61"/>
      <c r="AU12739" s="61"/>
      <c r="AV12739" s="61"/>
      <c r="AW12739" s="61"/>
      <c r="AX12739" s="61"/>
      <c r="AY12739" s="61"/>
      <c r="AZ12739" s="61"/>
      <c r="BA12739" s="61"/>
    </row>
    <row r="12740" spans="39:53" x14ac:dyDescent="0.2">
      <c r="AM12740" s="61"/>
      <c r="AN12740" s="61"/>
      <c r="AO12740" s="171"/>
      <c r="AP12740" s="61"/>
      <c r="AQ12740" s="61"/>
      <c r="AR12740" s="61"/>
      <c r="AS12740" s="61"/>
      <c r="AT12740" s="61"/>
      <c r="AU12740" s="61"/>
      <c r="AV12740" s="61"/>
      <c r="AW12740" s="61"/>
      <c r="AX12740" s="61"/>
      <c r="AY12740" s="61"/>
      <c r="AZ12740" s="61"/>
      <c r="BA12740" s="61"/>
    </row>
    <row r="12741" spans="39:53" x14ac:dyDescent="0.2">
      <c r="AM12741" s="61"/>
      <c r="AN12741" s="61"/>
      <c r="AO12741" s="171"/>
      <c r="AP12741" s="61"/>
      <c r="AQ12741" s="61"/>
      <c r="AR12741" s="61"/>
      <c r="AS12741" s="61"/>
      <c r="AT12741" s="61"/>
      <c r="AU12741" s="61"/>
      <c r="AV12741" s="61"/>
      <c r="AW12741" s="61"/>
      <c r="AX12741" s="61"/>
      <c r="AY12741" s="61"/>
      <c r="AZ12741" s="61"/>
      <c r="BA12741" s="61"/>
    </row>
    <row r="12742" spans="39:53" x14ac:dyDescent="0.2">
      <c r="AM12742" s="61"/>
      <c r="AN12742" s="61"/>
      <c r="AO12742" s="171"/>
      <c r="AP12742" s="61"/>
      <c r="AQ12742" s="61"/>
      <c r="AR12742" s="61"/>
      <c r="AS12742" s="61"/>
      <c r="AT12742" s="61"/>
      <c r="AU12742" s="61"/>
      <c r="AV12742" s="61"/>
      <c r="AW12742" s="61"/>
      <c r="AX12742" s="61"/>
      <c r="AY12742" s="61"/>
      <c r="AZ12742" s="61"/>
      <c r="BA12742" s="61"/>
    </row>
    <row r="12743" spans="39:53" x14ac:dyDescent="0.2">
      <c r="AM12743" s="61"/>
      <c r="AN12743" s="61"/>
      <c r="AO12743" s="171"/>
      <c r="AP12743" s="61"/>
      <c r="AQ12743" s="61"/>
      <c r="AR12743" s="61"/>
      <c r="AS12743" s="61"/>
      <c r="AT12743" s="61"/>
      <c r="AU12743" s="61"/>
      <c r="AV12743" s="61"/>
      <c r="AW12743" s="61"/>
      <c r="AX12743" s="61"/>
      <c r="AY12743" s="61"/>
      <c r="AZ12743" s="61"/>
      <c r="BA12743" s="61"/>
    </row>
    <row r="12744" spans="39:53" x14ac:dyDescent="0.2">
      <c r="AM12744" s="61"/>
      <c r="AN12744" s="61"/>
      <c r="AO12744" s="171"/>
      <c r="AP12744" s="61"/>
      <c r="AQ12744" s="61"/>
      <c r="AR12744" s="61"/>
      <c r="AS12744" s="61"/>
      <c r="AT12744" s="61"/>
      <c r="AU12744" s="61"/>
      <c r="AV12744" s="61"/>
      <c r="AW12744" s="61"/>
      <c r="AX12744" s="61"/>
      <c r="AY12744" s="61"/>
      <c r="AZ12744" s="61"/>
      <c r="BA12744" s="61"/>
    </row>
    <row r="12745" spans="39:53" x14ac:dyDescent="0.2">
      <c r="AM12745" s="61"/>
      <c r="AN12745" s="61"/>
      <c r="AO12745" s="171"/>
      <c r="AP12745" s="61"/>
      <c r="AQ12745" s="61"/>
      <c r="AR12745" s="61"/>
      <c r="AS12745" s="61"/>
      <c r="AT12745" s="61"/>
      <c r="AU12745" s="61"/>
      <c r="AV12745" s="61"/>
      <c r="AW12745" s="61"/>
      <c r="AX12745" s="61"/>
      <c r="AY12745" s="61"/>
      <c r="AZ12745" s="61"/>
      <c r="BA12745" s="61"/>
    </row>
    <row r="12746" spans="39:53" x14ac:dyDescent="0.2">
      <c r="AM12746" s="61"/>
      <c r="AN12746" s="61"/>
      <c r="AO12746" s="171"/>
      <c r="AP12746" s="61"/>
      <c r="AQ12746" s="61"/>
      <c r="AR12746" s="61"/>
      <c r="AS12746" s="61"/>
      <c r="AT12746" s="61"/>
      <c r="AU12746" s="61"/>
      <c r="AV12746" s="61"/>
      <c r="AW12746" s="61"/>
      <c r="AX12746" s="61"/>
      <c r="AY12746" s="61"/>
      <c r="AZ12746" s="61"/>
      <c r="BA12746" s="61"/>
    </row>
    <row r="12747" spans="39:53" x14ac:dyDescent="0.2">
      <c r="AM12747" s="61"/>
      <c r="AN12747" s="61"/>
      <c r="AO12747" s="171"/>
      <c r="AP12747" s="61"/>
      <c r="AQ12747" s="61"/>
      <c r="AR12747" s="61"/>
      <c r="AS12747" s="61"/>
      <c r="AT12747" s="61"/>
      <c r="AU12747" s="61"/>
      <c r="AV12747" s="61"/>
      <c r="AW12747" s="61"/>
      <c r="AX12747" s="61"/>
      <c r="AY12747" s="61"/>
      <c r="AZ12747" s="61"/>
      <c r="BA12747" s="61"/>
    </row>
    <row r="12748" spans="39:53" x14ac:dyDescent="0.2">
      <c r="AM12748" s="61"/>
      <c r="AN12748" s="61"/>
      <c r="AO12748" s="171"/>
      <c r="AP12748" s="61"/>
      <c r="AQ12748" s="61"/>
      <c r="AR12748" s="61"/>
      <c r="AS12748" s="61"/>
      <c r="AT12748" s="61"/>
      <c r="AU12748" s="61"/>
      <c r="AV12748" s="61"/>
      <c r="AW12748" s="61"/>
      <c r="AX12748" s="61"/>
      <c r="AY12748" s="61"/>
      <c r="AZ12748" s="61"/>
      <c r="BA12748" s="61"/>
    </row>
    <row r="12749" spans="39:53" x14ac:dyDescent="0.2">
      <c r="AM12749" s="61"/>
      <c r="AN12749" s="61"/>
      <c r="AO12749" s="171"/>
      <c r="AP12749" s="61"/>
      <c r="AQ12749" s="61"/>
      <c r="AR12749" s="61"/>
      <c r="AS12749" s="61"/>
      <c r="AT12749" s="61"/>
      <c r="AU12749" s="61"/>
      <c r="AV12749" s="61"/>
      <c r="AW12749" s="61"/>
      <c r="AX12749" s="61"/>
      <c r="AY12749" s="61"/>
      <c r="AZ12749" s="61"/>
      <c r="BA12749" s="61"/>
    </row>
    <row r="12750" spans="39:53" x14ac:dyDescent="0.2">
      <c r="AM12750" s="61"/>
      <c r="AN12750" s="61"/>
      <c r="AO12750" s="171"/>
      <c r="AP12750" s="61"/>
      <c r="AQ12750" s="61"/>
      <c r="AR12750" s="61"/>
      <c r="AS12750" s="61"/>
      <c r="AT12750" s="61"/>
      <c r="AU12750" s="61"/>
      <c r="AV12750" s="61"/>
      <c r="AW12750" s="61"/>
      <c r="AX12750" s="61"/>
      <c r="AY12750" s="61"/>
      <c r="AZ12750" s="61"/>
      <c r="BA12750" s="61"/>
    </row>
    <row r="12751" spans="39:53" x14ac:dyDescent="0.2">
      <c r="AM12751" s="61"/>
      <c r="AN12751" s="61"/>
      <c r="AO12751" s="171"/>
      <c r="AP12751" s="61"/>
      <c r="AQ12751" s="61"/>
      <c r="AR12751" s="61"/>
      <c r="AS12751" s="61"/>
      <c r="AT12751" s="61"/>
      <c r="AU12751" s="61"/>
      <c r="AV12751" s="61"/>
      <c r="AW12751" s="61"/>
      <c r="AX12751" s="61"/>
      <c r="AY12751" s="61"/>
      <c r="AZ12751" s="61"/>
      <c r="BA12751" s="61"/>
    </row>
    <row r="12752" spans="39:53" x14ac:dyDescent="0.2">
      <c r="AM12752" s="61"/>
      <c r="AN12752" s="61"/>
      <c r="AO12752" s="171"/>
      <c r="AP12752" s="61"/>
      <c r="AQ12752" s="61"/>
      <c r="AR12752" s="61"/>
      <c r="AS12752" s="61"/>
      <c r="AT12752" s="61"/>
      <c r="AU12752" s="61"/>
      <c r="AV12752" s="61"/>
      <c r="AW12752" s="61"/>
      <c r="AX12752" s="61"/>
      <c r="AY12752" s="61"/>
      <c r="AZ12752" s="61"/>
      <c r="BA12752" s="61"/>
    </row>
    <row r="12753" spans="39:53" x14ac:dyDescent="0.2">
      <c r="AM12753" s="61"/>
      <c r="AN12753" s="61"/>
      <c r="AO12753" s="171"/>
      <c r="AP12753" s="61"/>
      <c r="AQ12753" s="61"/>
      <c r="AR12753" s="61"/>
      <c r="AS12753" s="61"/>
      <c r="AT12753" s="61"/>
      <c r="AU12753" s="61"/>
      <c r="AV12753" s="61"/>
      <c r="AW12753" s="61"/>
      <c r="AX12753" s="61"/>
      <c r="AY12753" s="61"/>
      <c r="AZ12753" s="61"/>
      <c r="BA12753" s="61"/>
    </row>
    <row r="12754" spans="39:53" x14ac:dyDescent="0.2">
      <c r="AM12754" s="61"/>
      <c r="AN12754" s="61"/>
      <c r="AO12754" s="171"/>
      <c r="AP12754" s="61"/>
      <c r="AQ12754" s="61"/>
      <c r="AR12754" s="61"/>
      <c r="AS12754" s="61"/>
      <c r="AT12754" s="61"/>
      <c r="AU12754" s="61"/>
      <c r="AV12754" s="61"/>
      <c r="AW12754" s="61"/>
      <c r="AX12754" s="61"/>
      <c r="AY12754" s="61"/>
      <c r="AZ12754" s="61"/>
      <c r="BA12754" s="61"/>
    </row>
    <row r="12755" spans="39:53" x14ac:dyDescent="0.2">
      <c r="AM12755" s="61"/>
      <c r="AN12755" s="61"/>
      <c r="AO12755" s="171"/>
      <c r="AP12755" s="61"/>
      <c r="AQ12755" s="61"/>
      <c r="AR12755" s="61"/>
      <c r="AS12755" s="61"/>
      <c r="AT12755" s="61"/>
      <c r="AU12755" s="61"/>
      <c r="AV12755" s="61"/>
      <c r="AW12755" s="61"/>
      <c r="AX12755" s="61"/>
      <c r="AY12755" s="61"/>
      <c r="AZ12755" s="61"/>
      <c r="BA12755" s="61"/>
    </row>
    <row r="12756" spans="39:53" x14ac:dyDescent="0.2">
      <c r="AM12756" s="61"/>
      <c r="AN12756" s="61"/>
      <c r="AO12756" s="171"/>
      <c r="AP12756" s="61"/>
      <c r="AQ12756" s="61"/>
      <c r="AR12756" s="61"/>
      <c r="AS12756" s="61"/>
      <c r="AT12756" s="61"/>
      <c r="AU12756" s="61"/>
      <c r="AV12756" s="61"/>
      <c r="AW12756" s="61"/>
      <c r="AX12756" s="61"/>
      <c r="AY12756" s="61"/>
      <c r="AZ12756" s="61"/>
      <c r="BA12756" s="61"/>
    </row>
    <row r="12757" spans="39:53" x14ac:dyDescent="0.2">
      <c r="AM12757" s="61"/>
      <c r="AN12757" s="61"/>
      <c r="AO12757" s="171"/>
      <c r="AP12757" s="61"/>
      <c r="AQ12757" s="61"/>
      <c r="AR12757" s="61"/>
      <c r="AS12757" s="61"/>
      <c r="AT12757" s="61"/>
      <c r="AU12757" s="61"/>
      <c r="AV12757" s="61"/>
      <c r="AW12757" s="61"/>
      <c r="AX12757" s="61"/>
      <c r="AY12757" s="61"/>
      <c r="AZ12757" s="61"/>
      <c r="BA12757" s="61"/>
    </row>
    <row r="12758" spans="39:53" x14ac:dyDescent="0.2">
      <c r="AM12758" s="61"/>
      <c r="AN12758" s="61"/>
      <c r="AO12758" s="171"/>
      <c r="AP12758" s="61"/>
      <c r="AQ12758" s="61"/>
      <c r="AR12758" s="61"/>
      <c r="AS12758" s="61"/>
      <c r="AT12758" s="61"/>
      <c r="AU12758" s="61"/>
      <c r="AV12758" s="61"/>
      <c r="AW12758" s="61"/>
      <c r="AX12758" s="61"/>
      <c r="AY12758" s="61"/>
      <c r="AZ12758" s="61"/>
      <c r="BA12758" s="61"/>
    </row>
    <row r="12759" spans="39:53" x14ac:dyDescent="0.2">
      <c r="AM12759" s="61"/>
      <c r="AN12759" s="61"/>
      <c r="AO12759" s="171"/>
      <c r="AP12759" s="61"/>
      <c r="AQ12759" s="61"/>
      <c r="AR12759" s="61"/>
      <c r="AS12759" s="61"/>
      <c r="AT12759" s="61"/>
      <c r="AU12759" s="61"/>
      <c r="AV12759" s="61"/>
      <c r="AW12759" s="61"/>
      <c r="AX12759" s="61"/>
      <c r="AY12759" s="61"/>
      <c r="AZ12759" s="61"/>
      <c r="BA12759" s="61"/>
    </row>
    <row r="12760" spans="39:53" x14ac:dyDescent="0.2">
      <c r="AM12760" s="61"/>
      <c r="AN12760" s="61"/>
      <c r="AO12760" s="171"/>
      <c r="AP12760" s="61"/>
      <c r="AQ12760" s="61"/>
      <c r="AR12760" s="61"/>
      <c r="AS12760" s="61"/>
      <c r="AT12760" s="61"/>
      <c r="AU12760" s="61"/>
      <c r="AV12760" s="61"/>
      <c r="AW12760" s="61"/>
      <c r="AX12760" s="61"/>
      <c r="AY12760" s="61"/>
      <c r="AZ12760" s="61"/>
      <c r="BA12760" s="61"/>
    </row>
    <row r="12761" spans="39:53" x14ac:dyDescent="0.2">
      <c r="AM12761" s="61"/>
      <c r="AN12761" s="61"/>
      <c r="AO12761" s="171"/>
      <c r="AP12761" s="61"/>
      <c r="AQ12761" s="61"/>
      <c r="AR12761" s="61"/>
      <c r="AS12761" s="61"/>
      <c r="AT12761" s="61"/>
      <c r="AU12761" s="61"/>
      <c r="AV12761" s="61"/>
      <c r="AW12761" s="61"/>
      <c r="AX12761" s="61"/>
      <c r="AY12761" s="61"/>
      <c r="AZ12761" s="61"/>
      <c r="BA12761" s="61"/>
    </row>
    <row r="12762" spans="39:53" x14ac:dyDescent="0.2">
      <c r="AM12762" s="61"/>
      <c r="AN12762" s="61"/>
      <c r="AO12762" s="171"/>
      <c r="AP12762" s="61"/>
      <c r="AQ12762" s="61"/>
      <c r="AR12762" s="61"/>
      <c r="AS12762" s="61"/>
      <c r="AT12762" s="61"/>
      <c r="AU12762" s="61"/>
      <c r="AV12762" s="61"/>
      <c r="AW12762" s="61"/>
      <c r="AX12762" s="61"/>
      <c r="AY12762" s="61"/>
      <c r="AZ12762" s="61"/>
      <c r="BA12762" s="61"/>
    </row>
    <row r="12763" spans="39:53" x14ac:dyDescent="0.2">
      <c r="AM12763" s="61"/>
      <c r="AN12763" s="61"/>
      <c r="AO12763" s="171"/>
      <c r="AP12763" s="61"/>
      <c r="AQ12763" s="61"/>
      <c r="AR12763" s="61"/>
      <c r="AS12763" s="61"/>
      <c r="AT12763" s="61"/>
      <c r="AU12763" s="61"/>
      <c r="AV12763" s="61"/>
      <c r="AW12763" s="61"/>
      <c r="AX12763" s="61"/>
      <c r="AY12763" s="61"/>
      <c r="AZ12763" s="61"/>
      <c r="BA12763" s="61"/>
    </row>
    <row r="12764" spans="39:53" x14ac:dyDescent="0.2">
      <c r="AM12764" s="61"/>
      <c r="AN12764" s="61"/>
      <c r="AO12764" s="171"/>
      <c r="AP12764" s="61"/>
      <c r="AQ12764" s="61"/>
      <c r="AR12764" s="61"/>
      <c r="AS12764" s="61"/>
      <c r="AT12764" s="61"/>
      <c r="AU12764" s="61"/>
      <c r="AV12764" s="61"/>
      <c r="AW12764" s="61"/>
      <c r="AX12764" s="61"/>
      <c r="AY12764" s="61"/>
      <c r="AZ12764" s="61"/>
      <c r="BA12764" s="61"/>
    </row>
    <row r="12765" spans="39:53" x14ac:dyDescent="0.2">
      <c r="AM12765" s="61"/>
      <c r="AN12765" s="61"/>
      <c r="AO12765" s="171"/>
      <c r="AP12765" s="61"/>
      <c r="AQ12765" s="61"/>
      <c r="AR12765" s="61"/>
      <c r="AS12765" s="61"/>
      <c r="AT12765" s="61"/>
      <c r="AU12765" s="61"/>
      <c r="AV12765" s="61"/>
      <c r="AW12765" s="61"/>
      <c r="AX12765" s="61"/>
      <c r="AY12765" s="61"/>
      <c r="AZ12765" s="61"/>
      <c r="BA12765" s="61"/>
    </row>
    <row r="12766" spans="39:53" x14ac:dyDescent="0.2">
      <c r="AM12766" s="61"/>
      <c r="AN12766" s="61"/>
      <c r="AO12766" s="171"/>
      <c r="AP12766" s="61"/>
      <c r="AQ12766" s="61"/>
      <c r="AR12766" s="61"/>
      <c r="AS12766" s="61"/>
      <c r="AT12766" s="61"/>
      <c r="AU12766" s="61"/>
      <c r="AV12766" s="61"/>
      <c r="AW12766" s="61"/>
      <c r="AX12766" s="61"/>
      <c r="AY12766" s="61"/>
      <c r="AZ12766" s="61"/>
      <c r="BA12766" s="61"/>
    </row>
    <row r="12767" spans="39:53" x14ac:dyDescent="0.2">
      <c r="AM12767" s="61"/>
      <c r="AN12767" s="61"/>
      <c r="AO12767" s="171"/>
      <c r="AP12767" s="61"/>
      <c r="AQ12767" s="61"/>
      <c r="AR12767" s="61"/>
      <c r="AS12767" s="61"/>
      <c r="AT12767" s="61"/>
      <c r="AU12767" s="61"/>
      <c r="AV12767" s="61"/>
      <c r="AW12767" s="61"/>
      <c r="AX12767" s="61"/>
      <c r="AY12767" s="61"/>
      <c r="AZ12767" s="61"/>
      <c r="BA12767" s="61"/>
    </row>
    <row r="12768" spans="39:53" x14ac:dyDescent="0.2">
      <c r="AM12768" s="61"/>
      <c r="AN12768" s="61"/>
      <c r="AO12768" s="171"/>
      <c r="AP12768" s="61"/>
      <c r="AQ12768" s="61"/>
      <c r="AR12768" s="61"/>
      <c r="AS12768" s="61"/>
      <c r="AT12768" s="61"/>
      <c r="AU12768" s="61"/>
      <c r="AV12768" s="61"/>
      <c r="AW12768" s="61"/>
      <c r="AX12768" s="61"/>
      <c r="AY12768" s="61"/>
      <c r="AZ12768" s="61"/>
      <c r="BA12768" s="61"/>
    </row>
    <row r="12769" spans="39:53" x14ac:dyDescent="0.2">
      <c r="AM12769" s="61"/>
      <c r="AN12769" s="61"/>
      <c r="AO12769" s="171"/>
      <c r="AP12769" s="61"/>
      <c r="AQ12769" s="61"/>
      <c r="AR12769" s="61"/>
      <c r="AS12769" s="61"/>
      <c r="AT12769" s="61"/>
      <c r="AU12769" s="61"/>
      <c r="AV12769" s="61"/>
      <c r="AW12769" s="61"/>
      <c r="AX12769" s="61"/>
      <c r="AY12769" s="61"/>
      <c r="AZ12769" s="61"/>
      <c r="BA12769" s="61"/>
    </row>
    <row r="12770" spans="39:53" x14ac:dyDescent="0.2">
      <c r="AM12770" s="61"/>
      <c r="AN12770" s="61"/>
      <c r="AO12770" s="171"/>
      <c r="AP12770" s="61"/>
      <c r="AQ12770" s="61"/>
      <c r="AR12770" s="61"/>
      <c r="AS12770" s="61"/>
      <c r="AT12770" s="61"/>
      <c r="AU12770" s="61"/>
      <c r="AV12770" s="61"/>
      <c r="AW12770" s="61"/>
      <c r="AX12770" s="61"/>
      <c r="AY12770" s="61"/>
      <c r="AZ12770" s="61"/>
      <c r="BA12770" s="61"/>
    </row>
    <row r="12771" spans="39:53" x14ac:dyDescent="0.2">
      <c r="AM12771" s="61"/>
      <c r="AN12771" s="61"/>
      <c r="AO12771" s="171"/>
      <c r="AP12771" s="61"/>
      <c r="AQ12771" s="61"/>
      <c r="AR12771" s="61"/>
      <c r="AS12771" s="61"/>
      <c r="AT12771" s="61"/>
      <c r="AU12771" s="61"/>
      <c r="AV12771" s="61"/>
      <c r="AW12771" s="61"/>
      <c r="AX12771" s="61"/>
      <c r="AY12771" s="61"/>
      <c r="AZ12771" s="61"/>
      <c r="BA12771" s="61"/>
    </row>
    <row r="12772" spans="39:53" x14ac:dyDescent="0.2">
      <c r="AM12772" s="61"/>
      <c r="AN12772" s="61"/>
      <c r="AO12772" s="171"/>
      <c r="AP12772" s="61"/>
      <c r="AQ12772" s="61"/>
      <c r="AR12772" s="61"/>
      <c r="AS12772" s="61"/>
      <c r="AT12772" s="61"/>
      <c r="AU12772" s="61"/>
      <c r="AV12772" s="61"/>
      <c r="AW12772" s="61"/>
      <c r="AX12772" s="61"/>
      <c r="AY12772" s="61"/>
      <c r="AZ12772" s="61"/>
      <c r="BA12772" s="61"/>
    </row>
    <row r="12773" spans="39:53" x14ac:dyDescent="0.2">
      <c r="AM12773" s="61"/>
      <c r="AN12773" s="61"/>
      <c r="AO12773" s="171"/>
      <c r="AP12773" s="61"/>
      <c r="AQ12773" s="61"/>
      <c r="AR12773" s="61"/>
      <c r="AS12773" s="61"/>
      <c r="AT12773" s="61"/>
      <c r="AU12773" s="61"/>
      <c r="AV12773" s="61"/>
      <c r="AW12773" s="61"/>
      <c r="AX12773" s="61"/>
      <c r="AY12773" s="61"/>
      <c r="AZ12773" s="61"/>
      <c r="BA12773" s="61"/>
    </row>
    <row r="12774" spans="39:53" x14ac:dyDescent="0.2">
      <c r="AM12774" s="61"/>
      <c r="AN12774" s="61"/>
      <c r="AO12774" s="171"/>
      <c r="AP12774" s="61"/>
      <c r="AQ12774" s="61"/>
      <c r="AR12774" s="61"/>
      <c r="AS12774" s="61"/>
      <c r="AT12774" s="61"/>
      <c r="AU12774" s="61"/>
      <c r="AV12774" s="61"/>
      <c r="AW12774" s="61"/>
      <c r="AX12774" s="61"/>
      <c r="AY12774" s="61"/>
      <c r="AZ12774" s="61"/>
      <c r="BA12774" s="61"/>
    </row>
    <row r="12775" spans="39:53" x14ac:dyDescent="0.2">
      <c r="AM12775" s="61"/>
      <c r="AN12775" s="61"/>
      <c r="AO12775" s="171"/>
      <c r="AP12775" s="61"/>
      <c r="AQ12775" s="61"/>
      <c r="AR12775" s="61"/>
      <c r="AS12775" s="61"/>
      <c r="AT12775" s="61"/>
      <c r="AU12775" s="61"/>
      <c r="AV12775" s="61"/>
      <c r="AW12775" s="61"/>
      <c r="AX12775" s="61"/>
      <c r="AY12775" s="61"/>
      <c r="AZ12775" s="61"/>
      <c r="BA12775" s="61"/>
    </row>
    <row r="12776" spans="39:53" x14ac:dyDescent="0.2">
      <c r="AM12776" s="61"/>
      <c r="AN12776" s="61"/>
      <c r="AO12776" s="171"/>
      <c r="AP12776" s="61"/>
      <c r="AQ12776" s="61"/>
      <c r="AR12776" s="61"/>
      <c r="AS12776" s="61"/>
      <c r="AT12776" s="61"/>
      <c r="AU12776" s="61"/>
      <c r="AV12776" s="61"/>
      <c r="AW12776" s="61"/>
      <c r="AX12776" s="61"/>
      <c r="AY12776" s="61"/>
      <c r="AZ12776" s="61"/>
      <c r="BA12776" s="61"/>
    </row>
    <row r="12777" spans="39:53" x14ac:dyDescent="0.2">
      <c r="AM12777" s="61"/>
      <c r="AN12777" s="61"/>
      <c r="AO12777" s="171"/>
      <c r="AP12777" s="61"/>
      <c r="AQ12777" s="61"/>
      <c r="AR12777" s="61"/>
      <c r="AS12777" s="61"/>
      <c r="AT12777" s="61"/>
      <c r="AU12777" s="61"/>
      <c r="AV12777" s="61"/>
      <c r="AW12777" s="61"/>
      <c r="AX12777" s="61"/>
      <c r="AY12777" s="61"/>
      <c r="AZ12777" s="61"/>
      <c r="BA12777" s="61"/>
    </row>
    <row r="12778" spans="39:53" x14ac:dyDescent="0.2">
      <c r="AM12778" s="61"/>
      <c r="AN12778" s="61"/>
      <c r="AO12778" s="171"/>
      <c r="AP12778" s="61"/>
      <c r="AQ12778" s="61"/>
      <c r="AR12778" s="61"/>
      <c r="AS12778" s="61"/>
      <c r="AT12778" s="61"/>
      <c r="AU12778" s="61"/>
      <c r="AV12778" s="61"/>
      <c r="AW12778" s="61"/>
      <c r="AX12778" s="61"/>
      <c r="AY12778" s="61"/>
      <c r="AZ12778" s="61"/>
      <c r="BA12778" s="61"/>
    </row>
    <row r="12779" spans="39:53" x14ac:dyDescent="0.2">
      <c r="AM12779" s="61"/>
      <c r="AN12779" s="61"/>
      <c r="AO12779" s="171"/>
      <c r="AP12779" s="61"/>
      <c r="AQ12779" s="61"/>
      <c r="AR12779" s="61"/>
      <c r="AS12779" s="61"/>
      <c r="AT12779" s="61"/>
      <c r="AU12779" s="61"/>
      <c r="AV12779" s="61"/>
      <c r="AW12779" s="61"/>
      <c r="AX12779" s="61"/>
      <c r="AY12779" s="61"/>
      <c r="AZ12779" s="61"/>
      <c r="BA12779" s="61"/>
    </row>
    <row r="12780" spans="39:53" x14ac:dyDescent="0.2">
      <c r="AM12780" s="61"/>
      <c r="AN12780" s="61"/>
      <c r="AO12780" s="171"/>
      <c r="AP12780" s="61"/>
      <c r="AQ12780" s="61"/>
      <c r="AR12780" s="61"/>
      <c r="AS12780" s="61"/>
      <c r="AT12780" s="61"/>
      <c r="AU12780" s="61"/>
      <c r="AV12780" s="61"/>
      <c r="AW12780" s="61"/>
      <c r="AX12780" s="61"/>
      <c r="AY12780" s="61"/>
      <c r="AZ12780" s="61"/>
      <c r="BA12780" s="61"/>
    </row>
    <row r="12781" spans="39:53" x14ac:dyDescent="0.2">
      <c r="AM12781" s="61"/>
      <c r="AN12781" s="61"/>
      <c r="AO12781" s="171"/>
      <c r="AP12781" s="61"/>
      <c r="AQ12781" s="61"/>
      <c r="AR12781" s="61"/>
      <c r="AS12781" s="61"/>
      <c r="AT12781" s="61"/>
      <c r="AU12781" s="61"/>
      <c r="AV12781" s="61"/>
      <c r="AW12781" s="61"/>
      <c r="AX12781" s="61"/>
      <c r="AY12781" s="61"/>
      <c r="AZ12781" s="61"/>
      <c r="BA12781" s="61"/>
    </row>
    <row r="12782" spans="39:53" x14ac:dyDescent="0.2">
      <c r="AM12782" s="61"/>
      <c r="AN12782" s="61"/>
      <c r="AO12782" s="171"/>
      <c r="AP12782" s="61"/>
      <c r="AQ12782" s="61"/>
      <c r="AR12782" s="61"/>
      <c r="AS12782" s="61"/>
      <c r="AT12782" s="61"/>
      <c r="AU12782" s="61"/>
      <c r="AV12782" s="61"/>
      <c r="AW12782" s="61"/>
      <c r="AX12782" s="61"/>
      <c r="AY12782" s="61"/>
      <c r="AZ12782" s="61"/>
      <c r="BA12782" s="61"/>
    </row>
    <row r="12783" spans="39:53" x14ac:dyDescent="0.2">
      <c r="AM12783" s="61"/>
      <c r="AN12783" s="61"/>
      <c r="AO12783" s="171"/>
      <c r="AP12783" s="61"/>
      <c r="AQ12783" s="61"/>
      <c r="AR12783" s="61"/>
      <c r="AS12783" s="61"/>
      <c r="AT12783" s="61"/>
      <c r="AU12783" s="61"/>
      <c r="AV12783" s="61"/>
      <c r="AW12783" s="61"/>
      <c r="AX12783" s="61"/>
      <c r="AY12783" s="61"/>
      <c r="AZ12783" s="61"/>
      <c r="BA12783" s="61"/>
    </row>
    <row r="12784" spans="39:53" x14ac:dyDescent="0.2">
      <c r="AM12784" s="61"/>
      <c r="AN12784" s="61"/>
      <c r="AO12784" s="171"/>
      <c r="AP12784" s="61"/>
      <c r="AQ12784" s="61"/>
      <c r="AR12784" s="61"/>
      <c r="AS12784" s="61"/>
      <c r="AT12784" s="61"/>
      <c r="AU12784" s="61"/>
      <c r="AV12784" s="61"/>
      <c r="AW12784" s="61"/>
      <c r="AX12784" s="61"/>
      <c r="AY12784" s="61"/>
      <c r="AZ12784" s="61"/>
      <c r="BA12784" s="61"/>
    </row>
    <row r="12785" spans="39:53" x14ac:dyDescent="0.2">
      <c r="AM12785" s="61"/>
      <c r="AN12785" s="61"/>
      <c r="AO12785" s="171"/>
      <c r="AP12785" s="61"/>
      <c r="AQ12785" s="61"/>
      <c r="AR12785" s="61"/>
      <c r="AS12785" s="61"/>
      <c r="AT12785" s="61"/>
      <c r="AU12785" s="61"/>
      <c r="AV12785" s="61"/>
      <c r="AW12785" s="61"/>
      <c r="AX12785" s="61"/>
      <c r="AY12785" s="61"/>
      <c r="AZ12785" s="61"/>
      <c r="BA12785" s="61"/>
    </row>
    <row r="12786" spans="39:53" x14ac:dyDescent="0.2">
      <c r="AM12786" s="61"/>
      <c r="AN12786" s="61"/>
      <c r="AO12786" s="171"/>
      <c r="AP12786" s="61"/>
      <c r="AQ12786" s="61"/>
      <c r="AR12786" s="61"/>
      <c r="AS12786" s="61"/>
      <c r="AT12786" s="61"/>
      <c r="AU12786" s="61"/>
      <c r="AV12786" s="61"/>
      <c r="AW12786" s="61"/>
      <c r="AX12786" s="61"/>
      <c r="AY12786" s="61"/>
      <c r="AZ12786" s="61"/>
      <c r="BA12786" s="61"/>
    </row>
    <row r="12787" spans="39:53" x14ac:dyDescent="0.2">
      <c r="AM12787" s="61"/>
      <c r="AN12787" s="61"/>
      <c r="AO12787" s="171"/>
      <c r="AP12787" s="61"/>
      <c r="AQ12787" s="61"/>
      <c r="AR12787" s="61"/>
      <c r="AS12787" s="61"/>
      <c r="AT12787" s="61"/>
      <c r="AU12787" s="61"/>
      <c r="AV12787" s="61"/>
      <c r="AW12787" s="61"/>
      <c r="AX12787" s="61"/>
      <c r="AY12787" s="61"/>
      <c r="AZ12787" s="61"/>
      <c r="BA12787" s="61"/>
    </row>
    <row r="12788" spans="39:53" x14ac:dyDescent="0.2">
      <c r="AM12788" s="61"/>
      <c r="AN12788" s="61"/>
      <c r="AO12788" s="171"/>
      <c r="AP12788" s="61"/>
      <c r="AQ12788" s="61"/>
      <c r="AR12788" s="61"/>
      <c r="AS12788" s="61"/>
      <c r="AT12788" s="61"/>
      <c r="AU12788" s="61"/>
      <c r="AV12788" s="61"/>
      <c r="AW12788" s="61"/>
      <c r="AX12788" s="61"/>
      <c r="AY12788" s="61"/>
      <c r="AZ12788" s="61"/>
      <c r="BA12788" s="61"/>
    </row>
    <row r="12789" spans="39:53" x14ac:dyDescent="0.2">
      <c r="AM12789" s="61"/>
      <c r="AN12789" s="61"/>
      <c r="AO12789" s="171"/>
      <c r="AP12789" s="61"/>
      <c r="AQ12789" s="61"/>
      <c r="AR12789" s="61"/>
      <c r="AS12789" s="61"/>
      <c r="AT12789" s="61"/>
      <c r="AU12789" s="61"/>
      <c r="AV12789" s="61"/>
      <c r="AW12789" s="61"/>
      <c r="AX12789" s="61"/>
      <c r="AY12789" s="61"/>
      <c r="AZ12789" s="61"/>
      <c r="BA12789" s="61"/>
    </row>
    <row r="12790" spans="39:53" x14ac:dyDescent="0.2">
      <c r="AM12790" s="61"/>
      <c r="AN12790" s="61"/>
      <c r="AO12790" s="171"/>
      <c r="AP12790" s="61"/>
      <c r="AQ12790" s="61"/>
      <c r="AR12790" s="61"/>
      <c r="AS12790" s="61"/>
      <c r="AT12790" s="61"/>
      <c r="AU12790" s="61"/>
      <c r="AV12790" s="61"/>
      <c r="AW12790" s="61"/>
      <c r="AX12790" s="61"/>
      <c r="AY12790" s="61"/>
      <c r="AZ12790" s="61"/>
      <c r="BA12790" s="61"/>
    </row>
    <row r="12791" spans="39:53" x14ac:dyDescent="0.2">
      <c r="AM12791" s="61"/>
      <c r="AN12791" s="61"/>
      <c r="AO12791" s="171"/>
      <c r="AP12791" s="61"/>
      <c r="AQ12791" s="61"/>
      <c r="AR12791" s="61"/>
      <c r="AS12791" s="61"/>
      <c r="AT12791" s="61"/>
      <c r="AU12791" s="61"/>
      <c r="AV12791" s="61"/>
      <c r="AW12791" s="61"/>
      <c r="AX12791" s="61"/>
      <c r="AY12791" s="61"/>
      <c r="AZ12791" s="61"/>
      <c r="BA12791" s="61"/>
    </row>
    <row r="12792" spans="39:53" x14ac:dyDescent="0.2">
      <c r="AM12792" s="61"/>
      <c r="AN12792" s="61"/>
      <c r="AO12792" s="171"/>
      <c r="AP12792" s="61"/>
      <c r="AQ12792" s="61"/>
      <c r="AR12792" s="61"/>
      <c r="AS12792" s="61"/>
      <c r="AT12792" s="61"/>
      <c r="AU12792" s="61"/>
      <c r="AV12792" s="61"/>
      <c r="AW12792" s="61"/>
      <c r="AX12792" s="61"/>
      <c r="AY12792" s="61"/>
      <c r="AZ12792" s="61"/>
      <c r="BA12792" s="61"/>
    </row>
    <row r="12793" spans="39:53" x14ac:dyDescent="0.2">
      <c r="AM12793" s="61"/>
      <c r="AN12793" s="61"/>
      <c r="AO12793" s="171"/>
      <c r="AP12793" s="61"/>
      <c r="AQ12793" s="61"/>
      <c r="AR12793" s="61"/>
      <c r="AS12793" s="61"/>
      <c r="AT12793" s="61"/>
      <c r="AU12793" s="61"/>
      <c r="AV12793" s="61"/>
      <c r="AW12793" s="61"/>
      <c r="AX12793" s="61"/>
      <c r="AY12793" s="61"/>
      <c r="AZ12793" s="61"/>
      <c r="BA12793" s="61"/>
    </row>
    <row r="12794" spans="39:53" x14ac:dyDescent="0.2">
      <c r="AM12794" s="61"/>
      <c r="AN12794" s="61"/>
      <c r="AO12794" s="171"/>
      <c r="AP12794" s="61"/>
      <c r="AQ12794" s="61"/>
      <c r="AR12794" s="61"/>
      <c r="AS12794" s="61"/>
      <c r="AT12794" s="61"/>
      <c r="AU12794" s="61"/>
      <c r="AV12794" s="61"/>
      <c r="AW12794" s="61"/>
      <c r="AX12794" s="61"/>
      <c r="AY12794" s="61"/>
      <c r="AZ12794" s="61"/>
      <c r="BA12794" s="61"/>
    </row>
    <row r="12795" spans="39:53" x14ac:dyDescent="0.2">
      <c r="AM12795" s="61"/>
      <c r="AN12795" s="61"/>
      <c r="AO12795" s="171"/>
      <c r="AP12795" s="61"/>
      <c r="AQ12795" s="61"/>
      <c r="AR12795" s="61"/>
      <c r="AS12795" s="61"/>
      <c r="AT12795" s="61"/>
      <c r="AU12795" s="61"/>
      <c r="AV12795" s="61"/>
      <c r="AW12795" s="61"/>
      <c r="AX12795" s="61"/>
      <c r="AY12795" s="61"/>
      <c r="AZ12795" s="61"/>
      <c r="BA12795" s="61"/>
    </row>
    <row r="12796" spans="39:53" x14ac:dyDescent="0.2">
      <c r="AM12796" s="61"/>
      <c r="AN12796" s="61"/>
      <c r="AO12796" s="171"/>
      <c r="AP12796" s="61"/>
      <c r="AQ12796" s="61"/>
      <c r="AR12796" s="61"/>
      <c r="AS12796" s="61"/>
      <c r="AT12796" s="61"/>
      <c r="AU12796" s="61"/>
      <c r="AV12796" s="61"/>
      <c r="AW12796" s="61"/>
      <c r="AX12796" s="61"/>
      <c r="AY12796" s="61"/>
      <c r="AZ12796" s="61"/>
      <c r="BA12796" s="61"/>
    </row>
    <row r="12797" spans="39:53" x14ac:dyDescent="0.2">
      <c r="AM12797" s="61"/>
      <c r="AN12797" s="61"/>
      <c r="AO12797" s="171"/>
      <c r="AP12797" s="61"/>
      <c r="AQ12797" s="61"/>
      <c r="AR12797" s="61"/>
      <c r="AS12797" s="61"/>
      <c r="AT12797" s="61"/>
      <c r="AU12797" s="61"/>
      <c r="AV12797" s="61"/>
      <c r="AW12797" s="61"/>
      <c r="AX12797" s="61"/>
      <c r="AY12797" s="61"/>
      <c r="AZ12797" s="61"/>
      <c r="BA12797" s="61"/>
    </row>
    <row r="12798" spans="39:53" x14ac:dyDescent="0.2">
      <c r="AM12798" s="61"/>
      <c r="AN12798" s="61"/>
      <c r="AO12798" s="171"/>
      <c r="AP12798" s="61"/>
      <c r="AQ12798" s="61"/>
      <c r="AR12798" s="61"/>
      <c r="AS12798" s="61"/>
      <c r="AT12798" s="61"/>
      <c r="AU12798" s="61"/>
      <c r="AV12798" s="61"/>
      <c r="AW12798" s="61"/>
      <c r="AX12798" s="61"/>
      <c r="AY12798" s="61"/>
      <c r="AZ12798" s="61"/>
      <c r="BA12798" s="61"/>
    </row>
    <row r="12799" spans="39:53" x14ac:dyDescent="0.2">
      <c r="AM12799" s="61"/>
      <c r="AN12799" s="61"/>
      <c r="AO12799" s="171"/>
      <c r="AP12799" s="61"/>
      <c r="AQ12799" s="61"/>
      <c r="AR12799" s="61"/>
      <c r="AS12799" s="61"/>
      <c r="AT12799" s="61"/>
      <c r="AU12799" s="61"/>
      <c r="AV12799" s="61"/>
      <c r="AW12799" s="61"/>
      <c r="AX12799" s="61"/>
      <c r="AY12799" s="61"/>
      <c r="AZ12799" s="61"/>
      <c r="BA12799" s="61"/>
    </row>
    <row r="12800" spans="39:53" x14ac:dyDescent="0.2">
      <c r="AM12800" s="61"/>
      <c r="AN12800" s="61"/>
      <c r="AO12800" s="171"/>
      <c r="AP12800" s="61"/>
      <c r="AQ12800" s="61"/>
      <c r="AR12800" s="61"/>
      <c r="AS12800" s="61"/>
      <c r="AT12800" s="61"/>
      <c r="AU12800" s="61"/>
      <c r="AV12800" s="61"/>
      <c r="AW12800" s="61"/>
      <c r="AX12800" s="61"/>
      <c r="AY12800" s="61"/>
      <c r="AZ12800" s="61"/>
      <c r="BA12800" s="61"/>
    </row>
    <row r="12801" spans="39:53" x14ac:dyDescent="0.2">
      <c r="AM12801" s="61"/>
      <c r="AN12801" s="61"/>
      <c r="AO12801" s="171"/>
      <c r="AP12801" s="61"/>
      <c r="AQ12801" s="61"/>
      <c r="AR12801" s="61"/>
      <c r="AS12801" s="61"/>
      <c r="AT12801" s="61"/>
      <c r="AU12801" s="61"/>
      <c r="AV12801" s="61"/>
      <c r="AW12801" s="61"/>
      <c r="AX12801" s="61"/>
      <c r="AY12801" s="61"/>
      <c r="AZ12801" s="61"/>
      <c r="BA12801" s="61"/>
    </row>
    <row r="12802" spans="39:53" x14ac:dyDescent="0.2">
      <c r="AM12802" s="61"/>
      <c r="AN12802" s="61"/>
      <c r="AO12802" s="171"/>
      <c r="AP12802" s="61"/>
      <c r="AQ12802" s="61"/>
      <c r="AR12802" s="61"/>
      <c r="AS12802" s="61"/>
      <c r="AT12802" s="61"/>
      <c r="AU12802" s="61"/>
      <c r="AV12802" s="61"/>
      <c r="AW12802" s="61"/>
      <c r="AX12802" s="61"/>
      <c r="AY12802" s="61"/>
      <c r="AZ12802" s="61"/>
      <c r="BA12802" s="61"/>
    </row>
    <row r="12803" spans="39:53" x14ac:dyDescent="0.2">
      <c r="AM12803" s="61"/>
      <c r="AN12803" s="61"/>
      <c r="AO12803" s="171"/>
      <c r="AP12803" s="61"/>
      <c r="AQ12803" s="61"/>
      <c r="AR12803" s="61"/>
      <c r="AS12803" s="61"/>
      <c r="AT12803" s="61"/>
      <c r="AU12803" s="61"/>
      <c r="AV12803" s="61"/>
      <c r="AW12803" s="61"/>
      <c r="AX12803" s="61"/>
      <c r="AY12803" s="61"/>
      <c r="AZ12803" s="61"/>
      <c r="BA12803" s="61"/>
    </row>
    <row r="12804" spans="39:53" x14ac:dyDescent="0.2">
      <c r="AM12804" s="61"/>
      <c r="AN12804" s="61"/>
      <c r="AO12804" s="171"/>
      <c r="AP12804" s="61"/>
      <c r="AQ12804" s="61"/>
      <c r="AR12804" s="61"/>
      <c r="AS12804" s="61"/>
      <c r="AT12804" s="61"/>
      <c r="AU12804" s="61"/>
      <c r="AV12804" s="61"/>
      <c r="AW12804" s="61"/>
      <c r="AX12804" s="61"/>
      <c r="AY12804" s="61"/>
      <c r="AZ12804" s="61"/>
      <c r="BA12804" s="61"/>
    </row>
    <row r="12805" spans="39:53" x14ac:dyDescent="0.2">
      <c r="AM12805" s="61"/>
      <c r="AN12805" s="61"/>
      <c r="AO12805" s="171"/>
      <c r="AP12805" s="61"/>
      <c r="AQ12805" s="61"/>
      <c r="AR12805" s="61"/>
      <c r="AS12805" s="61"/>
      <c r="AT12805" s="61"/>
      <c r="AU12805" s="61"/>
      <c r="AV12805" s="61"/>
      <c r="AW12805" s="61"/>
      <c r="AX12805" s="61"/>
      <c r="AY12805" s="61"/>
      <c r="AZ12805" s="61"/>
      <c r="BA12805" s="61"/>
    </row>
    <row r="12806" spans="39:53" x14ac:dyDescent="0.2">
      <c r="AM12806" s="61"/>
      <c r="AN12806" s="61"/>
      <c r="AO12806" s="171"/>
      <c r="AP12806" s="61"/>
      <c r="AQ12806" s="61"/>
      <c r="AR12806" s="61"/>
      <c r="AS12806" s="61"/>
      <c r="AT12806" s="61"/>
      <c r="AU12806" s="61"/>
      <c r="AV12806" s="61"/>
      <c r="AW12806" s="61"/>
      <c r="AX12806" s="61"/>
      <c r="AY12806" s="61"/>
      <c r="AZ12806" s="61"/>
      <c r="BA12806" s="61"/>
    </row>
    <row r="12807" spans="39:53" x14ac:dyDescent="0.2">
      <c r="AM12807" s="61"/>
      <c r="AN12807" s="61"/>
      <c r="AO12807" s="171"/>
      <c r="AP12807" s="61"/>
      <c r="AQ12807" s="61"/>
      <c r="AR12807" s="61"/>
      <c r="AS12807" s="61"/>
      <c r="AT12807" s="61"/>
      <c r="AU12807" s="61"/>
      <c r="AV12807" s="61"/>
      <c r="AW12807" s="61"/>
      <c r="AX12807" s="61"/>
      <c r="AY12807" s="61"/>
      <c r="AZ12807" s="61"/>
      <c r="BA12807" s="61"/>
    </row>
    <row r="12808" spans="39:53" x14ac:dyDescent="0.2">
      <c r="AM12808" s="61"/>
      <c r="AN12808" s="61"/>
      <c r="AO12808" s="171"/>
      <c r="AP12808" s="61"/>
      <c r="AQ12808" s="61"/>
      <c r="AR12808" s="61"/>
      <c r="AS12808" s="61"/>
      <c r="AT12808" s="61"/>
      <c r="AU12808" s="61"/>
      <c r="AV12808" s="61"/>
      <c r="AW12808" s="61"/>
      <c r="AX12808" s="61"/>
      <c r="AY12808" s="61"/>
      <c r="AZ12808" s="61"/>
      <c r="BA12808" s="61"/>
    </row>
    <row r="12809" spans="39:53" x14ac:dyDescent="0.2">
      <c r="AM12809" s="61"/>
      <c r="AN12809" s="61"/>
      <c r="AO12809" s="171"/>
      <c r="AP12809" s="61"/>
      <c r="AQ12809" s="61"/>
      <c r="AR12809" s="61"/>
      <c r="AS12809" s="61"/>
      <c r="AT12809" s="61"/>
      <c r="AU12809" s="61"/>
      <c r="AV12809" s="61"/>
      <c r="AW12809" s="61"/>
      <c r="AX12809" s="61"/>
      <c r="AY12809" s="61"/>
      <c r="AZ12809" s="61"/>
      <c r="BA12809" s="61"/>
    </row>
    <row r="12810" spans="39:53" x14ac:dyDescent="0.2">
      <c r="AM12810" s="61"/>
      <c r="AN12810" s="61"/>
      <c r="AO12810" s="171"/>
      <c r="AP12810" s="61"/>
      <c r="AQ12810" s="61"/>
      <c r="AR12810" s="61"/>
      <c r="AS12810" s="61"/>
      <c r="AT12810" s="61"/>
      <c r="AU12810" s="61"/>
      <c r="AV12810" s="61"/>
      <c r="AW12810" s="61"/>
      <c r="AX12810" s="61"/>
      <c r="AY12810" s="61"/>
      <c r="AZ12810" s="61"/>
      <c r="BA12810" s="61"/>
    </row>
    <row r="12811" spans="39:53" x14ac:dyDescent="0.2">
      <c r="AM12811" s="61"/>
      <c r="AN12811" s="61"/>
      <c r="AO12811" s="171"/>
      <c r="AP12811" s="61"/>
      <c r="AQ12811" s="61"/>
      <c r="AR12811" s="61"/>
      <c r="AS12811" s="61"/>
      <c r="AT12811" s="61"/>
      <c r="AU12811" s="61"/>
      <c r="AV12811" s="61"/>
      <c r="AW12811" s="61"/>
      <c r="AX12811" s="61"/>
      <c r="AY12811" s="61"/>
      <c r="AZ12811" s="61"/>
      <c r="BA12811" s="61"/>
    </row>
    <row r="12812" spans="39:53" x14ac:dyDescent="0.2">
      <c r="AM12812" s="61"/>
      <c r="AN12812" s="61"/>
      <c r="AO12812" s="171"/>
      <c r="AP12812" s="61"/>
      <c r="AQ12812" s="61"/>
      <c r="AR12812" s="61"/>
      <c r="AS12812" s="61"/>
      <c r="AT12812" s="61"/>
      <c r="AU12812" s="61"/>
      <c r="AV12812" s="61"/>
      <c r="AW12812" s="61"/>
      <c r="AX12812" s="61"/>
      <c r="AY12812" s="61"/>
      <c r="AZ12812" s="61"/>
      <c r="BA12812" s="61"/>
    </row>
    <row r="12813" spans="39:53" x14ac:dyDescent="0.2">
      <c r="AM12813" s="61"/>
      <c r="AN12813" s="61"/>
      <c r="AO12813" s="171"/>
      <c r="AP12813" s="61"/>
      <c r="AQ12813" s="61"/>
      <c r="AR12813" s="61"/>
      <c r="AS12813" s="61"/>
      <c r="AT12813" s="61"/>
      <c r="AU12813" s="61"/>
      <c r="AV12813" s="61"/>
      <c r="AW12813" s="61"/>
      <c r="AX12813" s="61"/>
      <c r="AY12813" s="61"/>
      <c r="AZ12813" s="61"/>
      <c r="BA12813" s="61"/>
    </row>
    <row r="12814" spans="39:53" x14ac:dyDescent="0.2">
      <c r="AM12814" s="61"/>
      <c r="AN12814" s="61"/>
      <c r="AO12814" s="171"/>
      <c r="AP12814" s="61"/>
      <c r="AQ12814" s="61"/>
      <c r="AR12814" s="61"/>
      <c r="AS12814" s="61"/>
      <c r="AT12814" s="61"/>
      <c r="AU12814" s="61"/>
      <c r="AV12814" s="61"/>
      <c r="AW12814" s="61"/>
      <c r="AX12814" s="61"/>
      <c r="AY12814" s="61"/>
      <c r="AZ12814" s="61"/>
      <c r="BA12814" s="61"/>
    </row>
    <row r="12815" spans="39:53" x14ac:dyDescent="0.2">
      <c r="AM12815" s="61"/>
      <c r="AN12815" s="61"/>
      <c r="AO12815" s="171"/>
      <c r="AP12815" s="61"/>
      <c r="AQ12815" s="61"/>
      <c r="AR12815" s="61"/>
      <c r="AS12815" s="61"/>
      <c r="AT12815" s="61"/>
      <c r="AU12815" s="61"/>
      <c r="AV12815" s="61"/>
      <c r="AW12815" s="61"/>
      <c r="AX12815" s="61"/>
      <c r="AY12815" s="61"/>
      <c r="AZ12815" s="61"/>
      <c r="BA12815" s="61"/>
    </row>
    <row r="12816" spans="39:53" x14ac:dyDescent="0.2">
      <c r="AM12816" s="61"/>
      <c r="AN12816" s="61"/>
      <c r="AO12816" s="171"/>
      <c r="AP12816" s="61"/>
      <c r="AQ12816" s="61"/>
      <c r="AR12816" s="61"/>
      <c r="AS12816" s="61"/>
      <c r="AT12816" s="61"/>
      <c r="AU12816" s="61"/>
      <c r="AV12816" s="61"/>
      <c r="AW12816" s="61"/>
      <c r="AX12816" s="61"/>
      <c r="AY12816" s="61"/>
      <c r="AZ12816" s="61"/>
      <c r="BA12816" s="61"/>
    </row>
    <row r="12817" spans="39:53" x14ac:dyDescent="0.2">
      <c r="AM12817" s="61"/>
      <c r="AN12817" s="61"/>
      <c r="AO12817" s="171"/>
      <c r="AP12817" s="61"/>
      <c r="AQ12817" s="61"/>
      <c r="AR12817" s="61"/>
      <c r="AS12817" s="61"/>
      <c r="AT12817" s="61"/>
      <c r="AU12817" s="61"/>
      <c r="AV12817" s="61"/>
      <c r="AW12817" s="61"/>
      <c r="AX12817" s="61"/>
      <c r="AY12817" s="61"/>
      <c r="AZ12817" s="61"/>
      <c r="BA12817" s="61"/>
    </row>
    <row r="12818" spans="39:53" x14ac:dyDescent="0.2">
      <c r="AM12818" s="61"/>
      <c r="AN12818" s="61"/>
      <c r="AO12818" s="171"/>
      <c r="AP12818" s="61"/>
      <c r="AQ12818" s="61"/>
      <c r="AR12818" s="61"/>
      <c r="AS12818" s="61"/>
      <c r="AT12818" s="61"/>
      <c r="AU12818" s="61"/>
      <c r="AV12818" s="61"/>
      <c r="AW12818" s="61"/>
      <c r="AX12818" s="61"/>
      <c r="AY12818" s="61"/>
      <c r="AZ12818" s="61"/>
      <c r="BA12818" s="61"/>
    </row>
    <row r="12819" spans="39:53" x14ac:dyDescent="0.2">
      <c r="AM12819" s="61"/>
      <c r="AN12819" s="61"/>
      <c r="AO12819" s="171"/>
      <c r="AP12819" s="61"/>
      <c r="AQ12819" s="61"/>
      <c r="AR12819" s="61"/>
      <c r="AS12819" s="61"/>
      <c r="AT12819" s="61"/>
      <c r="AU12819" s="61"/>
      <c r="AV12819" s="61"/>
      <c r="AW12819" s="61"/>
      <c r="AX12819" s="61"/>
      <c r="AY12819" s="61"/>
      <c r="AZ12819" s="61"/>
      <c r="BA12819" s="61"/>
    </row>
    <row r="12820" spans="39:53" x14ac:dyDescent="0.2">
      <c r="AM12820" s="61"/>
      <c r="AN12820" s="61"/>
      <c r="AO12820" s="171"/>
      <c r="AP12820" s="61"/>
      <c r="AQ12820" s="61"/>
      <c r="AR12820" s="61"/>
      <c r="AS12820" s="61"/>
      <c r="AT12820" s="61"/>
      <c r="AU12820" s="61"/>
      <c r="AV12820" s="61"/>
      <c r="AW12820" s="61"/>
      <c r="AX12820" s="61"/>
      <c r="AY12820" s="61"/>
      <c r="AZ12820" s="61"/>
      <c r="BA12820" s="61"/>
    </row>
    <row r="12821" spans="39:53" x14ac:dyDescent="0.2">
      <c r="AM12821" s="61"/>
      <c r="AN12821" s="61"/>
      <c r="AO12821" s="171"/>
      <c r="AP12821" s="61"/>
      <c r="AQ12821" s="61"/>
      <c r="AR12821" s="61"/>
      <c r="AS12821" s="61"/>
      <c r="AT12821" s="61"/>
      <c r="AU12821" s="61"/>
      <c r="AV12821" s="61"/>
      <c r="AW12821" s="61"/>
      <c r="AX12821" s="61"/>
      <c r="AY12821" s="61"/>
      <c r="AZ12821" s="61"/>
      <c r="BA12821" s="61"/>
    </row>
    <row r="12822" spans="39:53" x14ac:dyDescent="0.2">
      <c r="AM12822" s="61"/>
      <c r="AN12822" s="61"/>
      <c r="AO12822" s="171"/>
      <c r="AP12822" s="61"/>
      <c r="AQ12822" s="61"/>
      <c r="AR12822" s="61"/>
      <c r="AS12822" s="61"/>
      <c r="AT12822" s="61"/>
      <c r="AU12822" s="61"/>
      <c r="AV12822" s="61"/>
      <c r="AW12822" s="61"/>
      <c r="AX12822" s="61"/>
      <c r="AY12822" s="61"/>
      <c r="AZ12822" s="61"/>
      <c r="BA12822" s="61"/>
    </row>
    <row r="12823" spans="39:53" x14ac:dyDescent="0.2">
      <c r="AM12823" s="61"/>
      <c r="AN12823" s="61"/>
      <c r="AO12823" s="171"/>
      <c r="AP12823" s="61"/>
      <c r="AQ12823" s="61"/>
      <c r="AR12823" s="61"/>
      <c r="AS12823" s="61"/>
      <c r="AT12823" s="61"/>
      <c r="AU12823" s="61"/>
      <c r="AV12823" s="61"/>
      <c r="AW12823" s="61"/>
      <c r="AX12823" s="61"/>
      <c r="AY12823" s="61"/>
      <c r="AZ12823" s="61"/>
      <c r="BA12823" s="61"/>
    </row>
    <row r="12824" spans="39:53" x14ac:dyDescent="0.2">
      <c r="AM12824" s="61"/>
      <c r="AN12824" s="61"/>
      <c r="AO12824" s="171"/>
      <c r="AP12824" s="61"/>
      <c r="AQ12824" s="61"/>
      <c r="AR12824" s="61"/>
      <c r="AS12824" s="61"/>
      <c r="AT12824" s="61"/>
      <c r="AU12824" s="61"/>
      <c r="AV12824" s="61"/>
      <c r="AW12824" s="61"/>
      <c r="AX12824" s="61"/>
      <c r="AY12824" s="61"/>
      <c r="AZ12824" s="61"/>
      <c r="BA12824" s="61"/>
    </row>
    <row r="12825" spans="39:53" x14ac:dyDescent="0.2">
      <c r="AM12825" s="61"/>
      <c r="AN12825" s="61"/>
      <c r="AO12825" s="171"/>
      <c r="AP12825" s="61"/>
      <c r="AQ12825" s="61"/>
      <c r="AR12825" s="61"/>
      <c r="AS12825" s="61"/>
      <c r="AT12825" s="61"/>
      <c r="AU12825" s="61"/>
      <c r="AV12825" s="61"/>
      <c r="AW12825" s="61"/>
      <c r="AX12825" s="61"/>
      <c r="AY12825" s="61"/>
      <c r="AZ12825" s="61"/>
      <c r="BA12825" s="61"/>
    </row>
    <row r="12826" spans="39:53" x14ac:dyDescent="0.2">
      <c r="AM12826" s="61"/>
      <c r="AN12826" s="61"/>
      <c r="AO12826" s="171"/>
      <c r="AP12826" s="61"/>
      <c r="AQ12826" s="61"/>
      <c r="AR12826" s="61"/>
      <c r="AS12826" s="61"/>
      <c r="AT12826" s="61"/>
      <c r="AU12826" s="61"/>
      <c r="AV12826" s="61"/>
      <c r="AW12826" s="61"/>
      <c r="AX12826" s="61"/>
      <c r="AY12826" s="61"/>
      <c r="AZ12826" s="61"/>
      <c r="BA12826" s="61"/>
    </row>
    <row r="12827" spans="39:53" x14ac:dyDescent="0.2">
      <c r="AM12827" s="61"/>
      <c r="AN12827" s="61"/>
      <c r="AO12827" s="171"/>
      <c r="AP12827" s="61"/>
      <c r="AQ12827" s="61"/>
      <c r="AR12827" s="61"/>
      <c r="AS12827" s="61"/>
      <c r="AT12827" s="61"/>
      <c r="AU12827" s="61"/>
      <c r="AV12827" s="61"/>
      <c r="AW12827" s="61"/>
      <c r="AX12827" s="61"/>
      <c r="AY12827" s="61"/>
      <c r="AZ12827" s="61"/>
      <c r="BA12827" s="61"/>
    </row>
    <row r="12828" spans="39:53" x14ac:dyDescent="0.2">
      <c r="AM12828" s="61"/>
      <c r="AN12828" s="61"/>
      <c r="AO12828" s="171"/>
      <c r="AP12828" s="61"/>
      <c r="AQ12828" s="61"/>
      <c r="AR12828" s="61"/>
      <c r="AS12828" s="61"/>
      <c r="AT12828" s="61"/>
      <c r="AU12828" s="61"/>
      <c r="AV12828" s="61"/>
      <c r="AW12828" s="61"/>
      <c r="AX12828" s="61"/>
      <c r="AY12828" s="61"/>
      <c r="AZ12828" s="61"/>
      <c r="BA12828" s="61"/>
    </row>
    <row r="12829" spans="39:53" x14ac:dyDescent="0.2">
      <c r="AM12829" s="61"/>
      <c r="AN12829" s="61"/>
      <c r="AO12829" s="171"/>
      <c r="AP12829" s="61"/>
      <c r="AQ12829" s="61"/>
      <c r="AR12829" s="61"/>
      <c r="AS12829" s="61"/>
      <c r="AT12829" s="61"/>
      <c r="AU12829" s="61"/>
      <c r="AV12829" s="61"/>
      <c r="AW12829" s="61"/>
      <c r="AX12829" s="61"/>
      <c r="AY12829" s="61"/>
      <c r="AZ12829" s="61"/>
      <c r="BA12829" s="61"/>
    </row>
    <row r="12830" spans="39:53" x14ac:dyDescent="0.2">
      <c r="AM12830" s="61"/>
      <c r="AN12830" s="61"/>
      <c r="AO12830" s="171"/>
      <c r="AP12830" s="61"/>
      <c r="AQ12830" s="61"/>
      <c r="AR12830" s="61"/>
      <c r="AS12830" s="61"/>
      <c r="AT12830" s="61"/>
      <c r="AU12830" s="61"/>
      <c r="AV12830" s="61"/>
      <c r="AW12830" s="61"/>
      <c r="AX12830" s="61"/>
      <c r="AY12830" s="61"/>
      <c r="AZ12830" s="61"/>
      <c r="BA12830" s="61"/>
    </row>
    <row r="12831" spans="39:53" x14ac:dyDescent="0.2">
      <c r="AM12831" s="61"/>
      <c r="AN12831" s="61"/>
      <c r="AO12831" s="171"/>
      <c r="AP12831" s="61"/>
      <c r="AQ12831" s="61"/>
      <c r="AR12831" s="61"/>
      <c r="AS12831" s="61"/>
      <c r="AT12831" s="61"/>
      <c r="AU12831" s="61"/>
      <c r="AV12831" s="61"/>
      <c r="AW12831" s="61"/>
      <c r="AX12831" s="61"/>
      <c r="AY12831" s="61"/>
      <c r="AZ12831" s="61"/>
      <c r="BA12831" s="61"/>
    </row>
    <row r="12832" spans="39:53" x14ac:dyDescent="0.2">
      <c r="AM12832" s="61"/>
      <c r="AN12832" s="61"/>
      <c r="AO12832" s="171"/>
      <c r="AP12832" s="61"/>
      <c r="AQ12832" s="61"/>
      <c r="AR12832" s="61"/>
      <c r="AS12832" s="61"/>
      <c r="AT12832" s="61"/>
      <c r="AU12832" s="61"/>
      <c r="AV12832" s="61"/>
      <c r="AW12832" s="61"/>
      <c r="AX12832" s="61"/>
      <c r="AY12832" s="61"/>
      <c r="AZ12832" s="61"/>
      <c r="BA12832" s="61"/>
    </row>
    <row r="12833" spans="39:53" x14ac:dyDescent="0.2">
      <c r="AM12833" s="61"/>
      <c r="AN12833" s="61"/>
      <c r="AO12833" s="171"/>
      <c r="AP12833" s="61"/>
      <c r="AQ12833" s="61"/>
      <c r="AR12833" s="61"/>
      <c r="AS12833" s="61"/>
      <c r="AT12833" s="61"/>
      <c r="AU12833" s="61"/>
      <c r="AV12833" s="61"/>
      <c r="AW12833" s="61"/>
      <c r="AX12833" s="61"/>
      <c r="AY12833" s="61"/>
      <c r="AZ12833" s="61"/>
      <c r="BA12833" s="61"/>
    </row>
    <row r="12834" spans="39:53" x14ac:dyDescent="0.2">
      <c r="AM12834" s="61"/>
      <c r="AN12834" s="61"/>
      <c r="AO12834" s="171"/>
      <c r="AP12834" s="61"/>
      <c r="AQ12834" s="61"/>
      <c r="AR12834" s="61"/>
      <c r="AS12834" s="61"/>
      <c r="AT12834" s="61"/>
      <c r="AU12834" s="61"/>
      <c r="AV12834" s="61"/>
      <c r="AW12834" s="61"/>
      <c r="AX12834" s="61"/>
      <c r="AY12834" s="61"/>
      <c r="AZ12834" s="61"/>
      <c r="BA12834" s="61"/>
    </row>
    <row r="12835" spans="39:53" x14ac:dyDescent="0.2">
      <c r="AM12835" s="61"/>
      <c r="AN12835" s="61"/>
      <c r="AO12835" s="171"/>
      <c r="AP12835" s="61"/>
      <c r="AQ12835" s="61"/>
      <c r="AR12835" s="61"/>
      <c r="AS12835" s="61"/>
      <c r="AT12835" s="61"/>
      <c r="AU12835" s="61"/>
      <c r="AV12835" s="61"/>
      <c r="AW12835" s="61"/>
      <c r="AX12835" s="61"/>
      <c r="AY12835" s="61"/>
      <c r="AZ12835" s="61"/>
      <c r="BA12835" s="61"/>
    </row>
    <row r="12836" spans="39:53" x14ac:dyDescent="0.2">
      <c r="AM12836" s="61"/>
      <c r="AN12836" s="61"/>
      <c r="AO12836" s="171"/>
      <c r="AP12836" s="61"/>
      <c r="AQ12836" s="61"/>
      <c r="AR12836" s="61"/>
      <c r="AS12836" s="61"/>
      <c r="AT12836" s="61"/>
      <c r="AU12836" s="61"/>
      <c r="AV12836" s="61"/>
      <c r="AW12836" s="61"/>
      <c r="AX12836" s="61"/>
      <c r="AY12836" s="61"/>
      <c r="AZ12836" s="61"/>
      <c r="BA12836" s="61"/>
    </row>
    <row r="12837" spans="39:53" x14ac:dyDescent="0.2">
      <c r="AM12837" s="61"/>
      <c r="AN12837" s="61"/>
      <c r="AO12837" s="171"/>
      <c r="AP12837" s="61"/>
      <c r="AQ12837" s="61"/>
      <c r="AR12837" s="61"/>
      <c r="AS12837" s="61"/>
      <c r="AT12837" s="61"/>
      <c r="AU12837" s="61"/>
      <c r="AV12837" s="61"/>
      <c r="AW12837" s="61"/>
      <c r="AX12837" s="61"/>
      <c r="AY12837" s="61"/>
      <c r="AZ12837" s="61"/>
      <c r="BA12837" s="61"/>
    </row>
    <row r="12838" spans="39:53" x14ac:dyDescent="0.2">
      <c r="AM12838" s="61"/>
      <c r="AN12838" s="61"/>
      <c r="AO12838" s="171"/>
      <c r="AP12838" s="61"/>
      <c r="AQ12838" s="61"/>
      <c r="AR12838" s="61"/>
      <c r="AS12838" s="61"/>
      <c r="AT12838" s="61"/>
      <c r="AU12838" s="61"/>
      <c r="AV12838" s="61"/>
      <c r="AW12838" s="61"/>
      <c r="AX12838" s="61"/>
      <c r="AY12838" s="61"/>
      <c r="AZ12838" s="61"/>
      <c r="BA12838" s="61"/>
    </row>
    <row r="12839" spans="39:53" x14ac:dyDescent="0.2">
      <c r="AM12839" s="61"/>
      <c r="AN12839" s="61"/>
      <c r="AO12839" s="171"/>
      <c r="AP12839" s="61"/>
      <c r="AQ12839" s="61"/>
      <c r="AR12839" s="61"/>
      <c r="AS12839" s="61"/>
      <c r="AT12839" s="61"/>
      <c r="AU12839" s="61"/>
      <c r="AV12839" s="61"/>
      <c r="AW12839" s="61"/>
      <c r="AX12839" s="61"/>
      <c r="AY12839" s="61"/>
      <c r="AZ12839" s="61"/>
      <c r="BA12839" s="61"/>
    </row>
    <row r="12840" spans="39:53" x14ac:dyDescent="0.2">
      <c r="AM12840" s="61"/>
      <c r="AN12840" s="61"/>
      <c r="AO12840" s="171"/>
      <c r="AP12840" s="61"/>
      <c r="AQ12840" s="61"/>
      <c r="AR12840" s="61"/>
      <c r="AS12840" s="61"/>
      <c r="AT12840" s="61"/>
      <c r="AU12840" s="61"/>
      <c r="AV12840" s="61"/>
      <c r="AW12840" s="61"/>
      <c r="AX12840" s="61"/>
      <c r="AY12840" s="61"/>
      <c r="AZ12840" s="61"/>
      <c r="BA12840" s="61"/>
    </row>
    <row r="12841" spans="39:53" x14ac:dyDescent="0.2">
      <c r="AM12841" s="61"/>
      <c r="AN12841" s="61"/>
      <c r="AO12841" s="171"/>
      <c r="AP12841" s="61"/>
      <c r="AQ12841" s="61"/>
      <c r="AR12841" s="61"/>
      <c r="AS12841" s="61"/>
      <c r="AT12841" s="61"/>
      <c r="AU12841" s="61"/>
      <c r="AV12841" s="61"/>
      <c r="AW12841" s="61"/>
      <c r="AX12841" s="61"/>
      <c r="AY12841" s="61"/>
      <c r="AZ12841" s="61"/>
      <c r="BA12841" s="61"/>
    </row>
    <row r="12842" spans="39:53" x14ac:dyDescent="0.2">
      <c r="AM12842" s="61"/>
      <c r="AN12842" s="61"/>
      <c r="AO12842" s="171"/>
      <c r="AP12842" s="61"/>
      <c r="AQ12842" s="61"/>
      <c r="AR12842" s="61"/>
      <c r="AS12842" s="61"/>
      <c r="AT12842" s="61"/>
      <c r="AU12842" s="61"/>
      <c r="AV12842" s="61"/>
      <c r="AW12842" s="61"/>
      <c r="AX12842" s="61"/>
      <c r="AY12842" s="61"/>
      <c r="AZ12842" s="61"/>
      <c r="BA12842" s="61"/>
    </row>
    <row r="12843" spans="39:53" x14ac:dyDescent="0.2">
      <c r="AM12843" s="61"/>
      <c r="AN12843" s="61"/>
      <c r="AO12843" s="171"/>
      <c r="AP12843" s="61"/>
      <c r="AQ12843" s="61"/>
      <c r="AR12843" s="61"/>
      <c r="AS12843" s="61"/>
      <c r="AT12843" s="61"/>
      <c r="AU12843" s="61"/>
      <c r="AV12843" s="61"/>
      <c r="AW12843" s="61"/>
      <c r="AX12843" s="61"/>
      <c r="AY12843" s="61"/>
      <c r="AZ12843" s="61"/>
      <c r="BA12843" s="61"/>
    </row>
    <row r="12844" spans="39:53" x14ac:dyDescent="0.2">
      <c r="AM12844" s="61"/>
      <c r="AN12844" s="61"/>
      <c r="AO12844" s="171"/>
      <c r="AP12844" s="61"/>
      <c r="AQ12844" s="61"/>
      <c r="AR12844" s="61"/>
      <c r="AS12844" s="61"/>
      <c r="AT12844" s="61"/>
      <c r="AU12844" s="61"/>
      <c r="AV12844" s="61"/>
      <c r="AW12844" s="61"/>
      <c r="AX12844" s="61"/>
      <c r="AY12844" s="61"/>
      <c r="AZ12844" s="61"/>
      <c r="BA12844" s="61"/>
    </row>
    <row r="12845" spans="39:53" x14ac:dyDescent="0.2">
      <c r="AM12845" s="61"/>
      <c r="AN12845" s="61"/>
      <c r="AO12845" s="171"/>
      <c r="AP12845" s="61"/>
      <c r="AQ12845" s="61"/>
      <c r="AR12845" s="61"/>
      <c r="AS12845" s="61"/>
      <c r="AT12845" s="61"/>
      <c r="AU12845" s="61"/>
      <c r="AV12845" s="61"/>
      <c r="AW12845" s="61"/>
      <c r="AX12845" s="61"/>
      <c r="AY12845" s="61"/>
      <c r="AZ12845" s="61"/>
      <c r="BA12845" s="61"/>
    </row>
    <row r="12846" spans="39:53" x14ac:dyDescent="0.2">
      <c r="AM12846" s="61"/>
      <c r="AN12846" s="61"/>
      <c r="AO12846" s="171"/>
      <c r="AP12846" s="61"/>
      <c r="AQ12846" s="61"/>
      <c r="AR12846" s="61"/>
      <c r="AS12846" s="61"/>
      <c r="AT12846" s="61"/>
      <c r="AU12846" s="61"/>
      <c r="AV12846" s="61"/>
      <c r="AW12846" s="61"/>
      <c r="AX12846" s="61"/>
      <c r="AY12846" s="61"/>
      <c r="AZ12846" s="61"/>
      <c r="BA12846" s="61"/>
    </row>
    <row r="12847" spans="39:53" x14ac:dyDescent="0.2">
      <c r="AM12847" s="61"/>
      <c r="AN12847" s="61"/>
      <c r="AO12847" s="171"/>
      <c r="AP12847" s="61"/>
      <c r="AQ12847" s="61"/>
      <c r="AR12847" s="61"/>
      <c r="AS12847" s="61"/>
      <c r="AT12847" s="61"/>
      <c r="AU12847" s="61"/>
      <c r="AV12847" s="61"/>
      <c r="AW12847" s="61"/>
      <c r="AX12847" s="61"/>
      <c r="AY12847" s="61"/>
      <c r="AZ12847" s="61"/>
      <c r="BA12847" s="61"/>
    </row>
    <row r="12848" spans="39:53" x14ac:dyDescent="0.2">
      <c r="AM12848" s="61"/>
      <c r="AN12848" s="61"/>
      <c r="AO12848" s="171"/>
      <c r="AP12848" s="61"/>
      <c r="AQ12848" s="61"/>
      <c r="AR12848" s="61"/>
      <c r="AS12848" s="61"/>
      <c r="AT12848" s="61"/>
      <c r="AU12848" s="61"/>
      <c r="AV12848" s="61"/>
      <c r="AW12848" s="61"/>
      <c r="AX12848" s="61"/>
      <c r="AY12848" s="61"/>
      <c r="AZ12848" s="61"/>
      <c r="BA12848" s="61"/>
    </row>
    <row r="12849" spans="39:53" x14ac:dyDescent="0.2">
      <c r="AM12849" s="61"/>
      <c r="AN12849" s="61"/>
      <c r="AO12849" s="171"/>
      <c r="AP12849" s="61"/>
      <c r="AQ12849" s="61"/>
      <c r="AR12849" s="61"/>
      <c r="AS12849" s="61"/>
      <c r="AT12849" s="61"/>
      <c r="AU12849" s="61"/>
      <c r="AV12849" s="61"/>
      <c r="AW12849" s="61"/>
      <c r="AX12849" s="61"/>
      <c r="AY12849" s="61"/>
      <c r="AZ12849" s="61"/>
      <c r="BA12849" s="61"/>
    </row>
    <row r="12850" spans="39:53" x14ac:dyDescent="0.2">
      <c r="AM12850" s="61"/>
      <c r="AN12850" s="61"/>
      <c r="AO12850" s="171"/>
      <c r="AP12850" s="61"/>
      <c r="AQ12850" s="61"/>
      <c r="AR12850" s="61"/>
      <c r="AS12850" s="61"/>
      <c r="AT12850" s="61"/>
      <c r="AU12850" s="61"/>
      <c r="AV12850" s="61"/>
      <c r="AW12850" s="61"/>
      <c r="AX12850" s="61"/>
      <c r="AY12850" s="61"/>
      <c r="AZ12850" s="61"/>
      <c r="BA12850" s="61"/>
    </row>
    <row r="12851" spans="39:53" x14ac:dyDescent="0.2">
      <c r="AM12851" s="61"/>
      <c r="AN12851" s="61"/>
      <c r="AO12851" s="171"/>
      <c r="AP12851" s="61"/>
      <c r="AQ12851" s="61"/>
      <c r="AR12851" s="61"/>
      <c r="AS12851" s="61"/>
      <c r="AT12851" s="61"/>
      <c r="AU12851" s="61"/>
      <c r="AV12851" s="61"/>
      <c r="AW12851" s="61"/>
      <c r="AX12851" s="61"/>
      <c r="AY12851" s="61"/>
      <c r="AZ12851" s="61"/>
      <c r="BA12851" s="61"/>
    </row>
    <row r="12852" spans="39:53" x14ac:dyDescent="0.2">
      <c r="AM12852" s="61"/>
      <c r="AN12852" s="61"/>
      <c r="AO12852" s="171"/>
      <c r="AP12852" s="61"/>
      <c r="AQ12852" s="61"/>
      <c r="AR12852" s="61"/>
      <c r="AS12852" s="61"/>
      <c r="AT12852" s="61"/>
      <c r="AU12852" s="61"/>
      <c r="AV12852" s="61"/>
      <c r="AW12852" s="61"/>
      <c r="AX12852" s="61"/>
      <c r="AY12852" s="61"/>
      <c r="AZ12852" s="61"/>
      <c r="BA12852" s="61"/>
    </row>
    <row r="12853" spans="39:53" x14ac:dyDescent="0.2">
      <c r="AM12853" s="61"/>
      <c r="AN12853" s="61"/>
      <c r="AO12853" s="171"/>
      <c r="AP12853" s="61"/>
      <c r="AQ12853" s="61"/>
      <c r="AR12853" s="61"/>
      <c r="AS12853" s="61"/>
      <c r="AT12853" s="61"/>
      <c r="AU12853" s="61"/>
      <c r="AV12853" s="61"/>
      <c r="AW12853" s="61"/>
      <c r="AX12853" s="61"/>
      <c r="AY12853" s="61"/>
      <c r="AZ12853" s="61"/>
      <c r="BA12853" s="61"/>
    </row>
    <row r="12854" spans="39:53" x14ac:dyDescent="0.2">
      <c r="AM12854" s="61"/>
      <c r="AN12854" s="61"/>
      <c r="AO12854" s="171"/>
      <c r="AP12854" s="61"/>
      <c r="AQ12854" s="61"/>
      <c r="AR12854" s="61"/>
      <c r="AS12854" s="61"/>
      <c r="AT12854" s="61"/>
      <c r="AU12854" s="61"/>
      <c r="AV12854" s="61"/>
      <c r="AW12854" s="61"/>
      <c r="AX12854" s="61"/>
      <c r="AY12854" s="61"/>
      <c r="AZ12854" s="61"/>
      <c r="BA12854" s="61"/>
    </row>
    <row r="12855" spans="39:53" x14ac:dyDescent="0.2">
      <c r="AM12855" s="61"/>
      <c r="AN12855" s="61"/>
      <c r="AO12855" s="171"/>
      <c r="AP12855" s="61"/>
      <c r="AQ12855" s="61"/>
      <c r="AR12855" s="61"/>
      <c r="AS12855" s="61"/>
      <c r="AT12855" s="61"/>
      <c r="AU12855" s="61"/>
      <c r="AV12855" s="61"/>
      <c r="AW12855" s="61"/>
      <c r="AX12855" s="61"/>
      <c r="AY12855" s="61"/>
      <c r="AZ12855" s="61"/>
      <c r="BA12855" s="61"/>
    </row>
    <row r="12856" spans="39:53" x14ac:dyDescent="0.2">
      <c r="AM12856" s="61"/>
      <c r="AN12856" s="61"/>
      <c r="AO12856" s="171"/>
      <c r="AP12856" s="61"/>
      <c r="AQ12856" s="61"/>
      <c r="AR12856" s="61"/>
      <c r="AS12856" s="61"/>
      <c r="AT12856" s="61"/>
      <c r="AU12856" s="61"/>
      <c r="AV12856" s="61"/>
      <c r="AW12856" s="61"/>
      <c r="AX12856" s="61"/>
      <c r="AY12856" s="61"/>
      <c r="AZ12856" s="61"/>
      <c r="BA12856" s="61"/>
    </row>
    <row r="12857" spans="39:53" x14ac:dyDescent="0.2">
      <c r="AM12857" s="61"/>
      <c r="AN12857" s="61"/>
      <c r="AO12857" s="171"/>
      <c r="AP12857" s="61"/>
      <c r="AQ12857" s="61"/>
      <c r="AR12857" s="61"/>
      <c r="AS12857" s="61"/>
      <c r="AT12857" s="61"/>
      <c r="AU12857" s="61"/>
      <c r="AV12857" s="61"/>
      <c r="AW12857" s="61"/>
      <c r="AX12857" s="61"/>
      <c r="AY12857" s="61"/>
      <c r="AZ12857" s="61"/>
      <c r="BA12857" s="61"/>
    </row>
    <row r="12858" spans="39:53" x14ac:dyDescent="0.2">
      <c r="AM12858" s="61"/>
      <c r="AN12858" s="61"/>
      <c r="AO12858" s="171"/>
      <c r="AP12858" s="61"/>
      <c r="AQ12858" s="61"/>
      <c r="AR12858" s="61"/>
      <c r="AS12858" s="61"/>
      <c r="AT12858" s="61"/>
      <c r="AU12858" s="61"/>
      <c r="AV12858" s="61"/>
      <c r="AW12858" s="61"/>
      <c r="AX12858" s="61"/>
      <c r="AY12858" s="61"/>
      <c r="AZ12858" s="61"/>
      <c r="BA12858" s="61"/>
    </row>
    <row r="12859" spans="39:53" x14ac:dyDescent="0.2">
      <c r="AM12859" s="61"/>
      <c r="AN12859" s="61"/>
      <c r="AO12859" s="171"/>
      <c r="AP12859" s="61"/>
      <c r="AQ12859" s="61"/>
      <c r="AR12859" s="61"/>
      <c r="AS12859" s="61"/>
      <c r="AT12859" s="61"/>
      <c r="AU12859" s="61"/>
      <c r="AV12859" s="61"/>
      <c r="AW12859" s="61"/>
      <c r="AX12859" s="61"/>
      <c r="AY12859" s="61"/>
      <c r="AZ12859" s="61"/>
      <c r="BA12859" s="61"/>
    </row>
    <row r="12860" spans="39:53" x14ac:dyDescent="0.2">
      <c r="AM12860" s="61"/>
      <c r="AN12860" s="61"/>
      <c r="AO12860" s="171"/>
      <c r="AP12860" s="61"/>
      <c r="AQ12860" s="61"/>
      <c r="AR12860" s="61"/>
      <c r="AS12860" s="61"/>
      <c r="AT12860" s="61"/>
      <c r="AU12860" s="61"/>
      <c r="AV12860" s="61"/>
      <c r="AW12860" s="61"/>
      <c r="AX12860" s="61"/>
      <c r="AY12860" s="61"/>
      <c r="AZ12860" s="61"/>
      <c r="BA12860" s="61"/>
    </row>
    <row r="12861" spans="39:53" x14ac:dyDescent="0.2">
      <c r="AM12861" s="61"/>
      <c r="AN12861" s="61"/>
      <c r="AO12861" s="171"/>
      <c r="AP12861" s="61"/>
      <c r="AQ12861" s="61"/>
      <c r="AR12861" s="61"/>
      <c r="AS12861" s="61"/>
      <c r="AT12861" s="61"/>
      <c r="AU12861" s="61"/>
      <c r="AV12861" s="61"/>
      <c r="AW12861" s="61"/>
      <c r="AX12861" s="61"/>
      <c r="AY12861" s="61"/>
      <c r="AZ12861" s="61"/>
      <c r="BA12861" s="61"/>
    </row>
    <row r="12862" spans="39:53" x14ac:dyDescent="0.2">
      <c r="AM12862" s="61"/>
      <c r="AN12862" s="61"/>
      <c r="AO12862" s="171"/>
      <c r="AP12862" s="61"/>
      <c r="AQ12862" s="61"/>
      <c r="AR12862" s="61"/>
      <c r="AS12862" s="61"/>
      <c r="AT12862" s="61"/>
      <c r="AU12862" s="61"/>
      <c r="AV12862" s="61"/>
      <c r="AW12862" s="61"/>
      <c r="AX12862" s="61"/>
      <c r="AY12862" s="61"/>
      <c r="AZ12862" s="61"/>
      <c r="BA12862" s="61"/>
    </row>
    <row r="12863" spans="39:53" x14ac:dyDescent="0.2">
      <c r="AM12863" s="61"/>
      <c r="AN12863" s="61"/>
      <c r="AO12863" s="171"/>
      <c r="AP12863" s="61"/>
      <c r="AQ12863" s="61"/>
      <c r="AR12863" s="61"/>
      <c r="AS12863" s="61"/>
      <c r="AT12863" s="61"/>
      <c r="AU12863" s="61"/>
      <c r="AV12863" s="61"/>
      <c r="AW12863" s="61"/>
      <c r="AX12863" s="61"/>
      <c r="AY12863" s="61"/>
      <c r="AZ12863" s="61"/>
      <c r="BA12863" s="61"/>
    </row>
    <row r="12864" spans="39:53" x14ac:dyDescent="0.2">
      <c r="AM12864" s="61"/>
      <c r="AN12864" s="61"/>
      <c r="AO12864" s="171"/>
      <c r="AP12864" s="61"/>
      <c r="AQ12864" s="61"/>
      <c r="AR12864" s="61"/>
      <c r="AS12864" s="61"/>
      <c r="AT12864" s="61"/>
      <c r="AU12864" s="61"/>
      <c r="AV12864" s="61"/>
      <c r="AW12864" s="61"/>
      <c r="AX12864" s="61"/>
      <c r="AY12864" s="61"/>
      <c r="AZ12864" s="61"/>
      <c r="BA12864" s="61"/>
    </row>
    <row r="12865" spans="39:53" x14ac:dyDescent="0.2">
      <c r="AM12865" s="61"/>
      <c r="AN12865" s="61"/>
      <c r="AO12865" s="171"/>
      <c r="AP12865" s="61"/>
      <c r="AQ12865" s="61"/>
      <c r="AR12865" s="61"/>
      <c r="AS12865" s="61"/>
      <c r="AT12865" s="61"/>
      <c r="AU12865" s="61"/>
      <c r="AV12865" s="61"/>
      <c r="AW12865" s="61"/>
      <c r="AX12865" s="61"/>
      <c r="AY12865" s="61"/>
      <c r="AZ12865" s="61"/>
      <c r="BA12865" s="61"/>
    </row>
    <row r="12866" spans="39:53" x14ac:dyDescent="0.2">
      <c r="AM12866" s="61"/>
      <c r="AN12866" s="61"/>
      <c r="AO12866" s="171"/>
      <c r="AP12866" s="61"/>
      <c r="AQ12866" s="61"/>
      <c r="AR12866" s="61"/>
      <c r="AS12866" s="61"/>
      <c r="AT12866" s="61"/>
      <c r="AU12866" s="61"/>
      <c r="AV12866" s="61"/>
      <c r="AW12866" s="61"/>
      <c r="AX12866" s="61"/>
      <c r="AY12866" s="61"/>
      <c r="AZ12866" s="61"/>
      <c r="BA12866" s="61"/>
    </row>
    <row r="12867" spans="39:53" x14ac:dyDescent="0.2">
      <c r="AM12867" s="61"/>
      <c r="AN12867" s="61"/>
      <c r="AO12867" s="171"/>
      <c r="AP12867" s="61"/>
      <c r="AQ12867" s="61"/>
      <c r="AR12867" s="61"/>
      <c r="AS12867" s="61"/>
      <c r="AT12867" s="61"/>
      <c r="AU12867" s="61"/>
      <c r="AV12867" s="61"/>
      <c r="AW12867" s="61"/>
      <c r="AX12867" s="61"/>
      <c r="AY12867" s="61"/>
      <c r="AZ12867" s="61"/>
      <c r="BA12867" s="61"/>
    </row>
    <row r="12868" spans="39:53" x14ac:dyDescent="0.2">
      <c r="AM12868" s="61"/>
      <c r="AN12868" s="61"/>
      <c r="AO12868" s="171"/>
      <c r="AP12868" s="61"/>
      <c r="AQ12868" s="61"/>
      <c r="AR12868" s="61"/>
      <c r="AS12868" s="61"/>
      <c r="AT12868" s="61"/>
      <c r="AU12868" s="61"/>
      <c r="AV12868" s="61"/>
      <c r="AW12868" s="61"/>
      <c r="AX12868" s="61"/>
      <c r="AY12868" s="61"/>
      <c r="AZ12868" s="61"/>
      <c r="BA12868" s="61"/>
    </row>
    <row r="12869" spans="39:53" x14ac:dyDescent="0.2">
      <c r="AM12869" s="61"/>
      <c r="AN12869" s="61"/>
      <c r="AO12869" s="171"/>
      <c r="AP12869" s="61"/>
      <c r="AQ12869" s="61"/>
      <c r="AR12869" s="61"/>
      <c r="AS12869" s="61"/>
      <c r="AT12869" s="61"/>
      <c r="AU12869" s="61"/>
      <c r="AV12869" s="61"/>
      <c r="AW12869" s="61"/>
      <c r="AX12869" s="61"/>
      <c r="AY12869" s="61"/>
      <c r="AZ12869" s="61"/>
      <c r="BA12869" s="61"/>
    </row>
    <row r="12870" spans="39:53" x14ac:dyDescent="0.2">
      <c r="AM12870" s="61"/>
      <c r="AN12870" s="61"/>
      <c r="AO12870" s="171"/>
      <c r="AP12870" s="61"/>
      <c r="AQ12870" s="61"/>
      <c r="AR12870" s="61"/>
      <c r="AS12870" s="61"/>
      <c r="AT12870" s="61"/>
      <c r="AU12870" s="61"/>
      <c r="AV12870" s="61"/>
      <c r="AW12870" s="61"/>
      <c r="AX12870" s="61"/>
      <c r="AY12870" s="61"/>
      <c r="AZ12870" s="61"/>
      <c r="BA12870" s="61"/>
    </row>
    <row r="12871" spans="39:53" x14ac:dyDescent="0.2">
      <c r="AM12871" s="61"/>
      <c r="AN12871" s="61"/>
      <c r="AO12871" s="171"/>
      <c r="AP12871" s="61"/>
      <c r="AQ12871" s="61"/>
      <c r="AR12871" s="61"/>
      <c r="AS12871" s="61"/>
      <c r="AT12871" s="61"/>
      <c r="AU12871" s="61"/>
      <c r="AV12871" s="61"/>
      <c r="AW12871" s="61"/>
      <c r="AX12871" s="61"/>
      <c r="AY12871" s="61"/>
      <c r="AZ12871" s="61"/>
      <c r="BA12871" s="61"/>
    </row>
    <row r="12872" spans="39:53" x14ac:dyDescent="0.2">
      <c r="AM12872" s="61"/>
      <c r="AN12872" s="61"/>
      <c r="AO12872" s="171"/>
      <c r="AP12872" s="61"/>
      <c r="AQ12872" s="61"/>
      <c r="AR12872" s="61"/>
      <c r="AS12872" s="61"/>
      <c r="AT12872" s="61"/>
      <c r="AU12872" s="61"/>
      <c r="AV12872" s="61"/>
      <c r="AW12872" s="61"/>
      <c r="AX12872" s="61"/>
      <c r="AY12872" s="61"/>
      <c r="AZ12872" s="61"/>
      <c r="BA12872" s="61"/>
    </row>
    <row r="12873" spans="39:53" x14ac:dyDescent="0.2">
      <c r="AM12873" s="61"/>
      <c r="AN12873" s="61"/>
      <c r="AO12873" s="171"/>
      <c r="AP12873" s="61"/>
      <c r="AQ12873" s="61"/>
      <c r="AR12873" s="61"/>
      <c r="AS12873" s="61"/>
      <c r="AT12873" s="61"/>
      <c r="AU12873" s="61"/>
      <c r="AV12873" s="61"/>
      <c r="AW12873" s="61"/>
      <c r="AX12873" s="61"/>
      <c r="AY12873" s="61"/>
      <c r="AZ12873" s="61"/>
      <c r="BA12873" s="61"/>
    </row>
    <row r="12874" spans="39:53" x14ac:dyDescent="0.2">
      <c r="AM12874" s="61"/>
      <c r="AN12874" s="61"/>
      <c r="AO12874" s="171"/>
      <c r="AP12874" s="61"/>
      <c r="AQ12874" s="61"/>
      <c r="AR12874" s="61"/>
      <c r="AS12874" s="61"/>
      <c r="AT12874" s="61"/>
      <c r="AU12874" s="61"/>
      <c r="AV12874" s="61"/>
      <c r="AW12874" s="61"/>
      <c r="AX12874" s="61"/>
      <c r="AY12874" s="61"/>
      <c r="AZ12874" s="61"/>
      <c r="BA12874" s="61"/>
    </row>
    <row r="12875" spans="39:53" x14ac:dyDescent="0.2">
      <c r="AM12875" s="61"/>
      <c r="AN12875" s="61"/>
      <c r="AO12875" s="171"/>
      <c r="AP12875" s="61"/>
      <c r="AQ12875" s="61"/>
      <c r="AR12875" s="61"/>
      <c r="AS12875" s="61"/>
      <c r="AT12875" s="61"/>
      <c r="AU12875" s="61"/>
      <c r="AV12875" s="61"/>
      <c r="AW12875" s="61"/>
      <c r="AX12875" s="61"/>
      <c r="AY12875" s="61"/>
      <c r="AZ12875" s="61"/>
      <c r="BA12875" s="61"/>
    </row>
    <row r="12876" spans="39:53" x14ac:dyDescent="0.2">
      <c r="AM12876" s="61"/>
      <c r="AN12876" s="61"/>
      <c r="AO12876" s="171"/>
      <c r="AP12876" s="61"/>
      <c r="AQ12876" s="61"/>
      <c r="AR12876" s="61"/>
      <c r="AS12876" s="61"/>
      <c r="AT12876" s="61"/>
      <c r="AU12876" s="61"/>
      <c r="AV12876" s="61"/>
      <c r="AW12876" s="61"/>
      <c r="AX12876" s="61"/>
      <c r="AY12876" s="61"/>
      <c r="AZ12876" s="61"/>
      <c r="BA12876" s="61"/>
    </row>
    <row r="12877" spans="39:53" x14ac:dyDescent="0.2">
      <c r="AM12877" s="61"/>
      <c r="AN12877" s="61"/>
      <c r="AO12877" s="171"/>
      <c r="AP12877" s="61"/>
      <c r="AQ12877" s="61"/>
      <c r="AR12877" s="61"/>
      <c r="AS12877" s="61"/>
      <c r="AT12877" s="61"/>
      <c r="AU12877" s="61"/>
      <c r="AV12877" s="61"/>
      <c r="AW12877" s="61"/>
      <c r="AX12877" s="61"/>
      <c r="AY12877" s="61"/>
      <c r="AZ12877" s="61"/>
      <c r="BA12877" s="61"/>
    </row>
    <row r="12878" spans="39:53" x14ac:dyDescent="0.2">
      <c r="AM12878" s="61"/>
      <c r="AN12878" s="61"/>
      <c r="AO12878" s="171"/>
      <c r="AP12878" s="61"/>
      <c r="AQ12878" s="61"/>
      <c r="AR12878" s="61"/>
      <c r="AS12878" s="61"/>
      <c r="AT12878" s="61"/>
      <c r="AU12878" s="61"/>
      <c r="AV12878" s="61"/>
      <c r="AW12878" s="61"/>
      <c r="AX12878" s="61"/>
      <c r="AY12878" s="61"/>
      <c r="AZ12878" s="61"/>
      <c r="BA12878" s="61"/>
    </row>
    <row r="12879" spans="39:53" x14ac:dyDescent="0.2">
      <c r="AM12879" s="61"/>
      <c r="AN12879" s="61"/>
      <c r="AO12879" s="171"/>
      <c r="AP12879" s="61"/>
      <c r="AQ12879" s="61"/>
      <c r="AR12879" s="61"/>
      <c r="AS12879" s="61"/>
      <c r="AT12879" s="61"/>
      <c r="AU12879" s="61"/>
      <c r="AV12879" s="61"/>
      <c r="AW12879" s="61"/>
      <c r="AX12879" s="61"/>
      <c r="AY12879" s="61"/>
      <c r="AZ12879" s="61"/>
      <c r="BA12879" s="61"/>
    </row>
    <row r="12880" spans="39:53" x14ac:dyDescent="0.2">
      <c r="AM12880" s="61"/>
      <c r="AN12880" s="61"/>
      <c r="AO12880" s="171"/>
      <c r="AP12880" s="61"/>
      <c r="AQ12880" s="61"/>
      <c r="AR12880" s="61"/>
      <c r="AS12880" s="61"/>
      <c r="AT12880" s="61"/>
      <c r="AU12880" s="61"/>
      <c r="AV12880" s="61"/>
      <c r="AW12880" s="61"/>
      <c r="AX12880" s="61"/>
      <c r="AY12880" s="61"/>
      <c r="AZ12880" s="61"/>
      <c r="BA12880" s="61"/>
    </row>
    <row r="12881" spans="39:53" x14ac:dyDescent="0.2">
      <c r="AM12881" s="61"/>
      <c r="AN12881" s="61"/>
      <c r="AO12881" s="171"/>
      <c r="AP12881" s="61"/>
      <c r="AQ12881" s="61"/>
      <c r="AR12881" s="61"/>
      <c r="AS12881" s="61"/>
      <c r="AT12881" s="61"/>
      <c r="AU12881" s="61"/>
      <c r="AV12881" s="61"/>
      <c r="AW12881" s="61"/>
      <c r="AX12881" s="61"/>
      <c r="AY12881" s="61"/>
      <c r="AZ12881" s="61"/>
      <c r="BA12881" s="61"/>
    </row>
    <row r="12882" spans="39:53" x14ac:dyDescent="0.2">
      <c r="AM12882" s="61"/>
      <c r="AN12882" s="61"/>
      <c r="AO12882" s="171"/>
      <c r="AP12882" s="61"/>
      <c r="AQ12882" s="61"/>
      <c r="AR12882" s="61"/>
      <c r="AS12882" s="61"/>
      <c r="AT12882" s="61"/>
      <c r="AU12882" s="61"/>
      <c r="AV12882" s="61"/>
      <c r="AW12882" s="61"/>
      <c r="AX12882" s="61"/>
      <c r="AY12882" s="61"/>
      <c r="AZ12882" s="61"/>
      <c r="BA12882" s="61"/>
    </row>
    <row r="12883" spans="39:53" x14ac:dyDescent="0.2">
      <c r="AM12883" s="61"/>
      <c r="AN12883" s="61"/>
      <c r="AO12883" s="171"/>
      <c r="AP12883" s="61"/>
      <c r="AQ12883" s="61"/>
      <c r="AR12883" s="61"/>
      <c r="AS12883" s="61"/>
      <c r="AT12883" s="61"/>
      <c r="AU12883" s="61"/>
      <c r="AV12883" s="61"/>
      <c r="AW12883" s="61"/>
      <c r="AX12883" s="61"/>
      <c r="AY12883" s="61"/>
      <c r="AZ12883" s="61"/>
      <c r="BA12883" s="61"/>
    </row>
    <row r="12884" spans="39:53" x14ac:dyDescent="0.2">
      <c r="AM12884" s="61"/>
      <c r="AN12884" s="61"/>
      <c r="AO12884" s="171"/>
      <c r="AP12884" s="61"/>
      <c r="AQ12884" s="61"/>
      <c r="AR12884" s="61"/>
      <c r="AS12884" s="61"/>
      <c r="AT12884" s="61"/>
      <c r="AU12884" s="61"/>
      <c r="AV12884" s="61"/>
      <c r="AW12884" s="61"/>
      <c r="AX12884" s="61"/>
      <c r="AY12884" s="61"/>
      <c r="AZ12884" s="61"/>
      <c r="BA12884" s="61"/>
    </row>
    <row r="12885" spans="39:53" x14ac:dyDescent="0.2">
      <c r="AM12885" s="61"/>
      <c r="AN12885" s="61"/>
      <c r="AO12885" s="171"/>
      <c r="AP12885" s="61"/>
      <c r="AQ12885" s="61"/>
      <c r="AR12885" s="61"/>
      <c r="AS12885" s="61"/>
      <c r="AT12885" s="61"/>
      <c r="AU12885" s="61"/>
      <c r="AV12885" s="61"/>
      <c r="AW12885" s="61"/>
      <c r="AX12885" s="61"/>
      <c r="AY12885" s="61"/>
      <c r="AZ12885" s="61"/>
      <c r="BA12885" s="61"/>
    </row>
    <row r="12886" spans="39:53" x14ac:dyDescent="0.2">
      <c r="AM12886" s="61"/>
      <c r="AN12886" s="61"/>
      <c r="AO12886" s="171"/>
      <c r="AP12886" s="61"/>
      <c r="AQ12886" s="61"/>
      <c r="AR12886" s="61"/>
      <c r="AS12886" s="61"/>
      <c r="AT12886" s="61"/>
      <c r="AU12886" s="61"/>
      <c r="AV12886" s="61"/>
      <c r="AW12886" s="61"/>
      <c r="AX12886" s="61"/>
      <c r="AY12886" s="61"/>
      <c r="AZ12886" s="61"/>
      <c r="BA12886" s="61"/>
    </row>
    <row r="12887" spans="39:53" x14ac:dyDescent="0.2">
      <c r="AM12887" s="61"/>
      <c r="AN12887" s="61"/>
      <c r="AO12887" s="171"/>
      <c r="AP12887" s="61"/>
      <c r="AQ12887" s="61"/>
      <c r="AR12887" s="61"/>
      <c r="AS12887" s="61"/>
      <c r="AT12887" s="61"/>
      <c r="AU12887" s="61"/>
      <c r="AV12887" s="61"/>
      <c r="AW12887" s="61"/>
      <c r="AX12887" s="61"/>
      <c r="AY12887" s="61"/>
      <c r="AZ12887" s="61"/>
      <c r="BA12887" s="61"/>
    </row>
    <row r="12888" spans="39:53" x14ac:dyDescent="0.2">
      <c r="AM12888" s="61"/>
      <c r="AN12888" s="61"/>
      <c r="AO12888" s="171"/>
      <c r="AP12888" s="61"/>
      <c r="AQ12888" s="61"/>
      <c r="AR12888" s="61"/>
      <c r="AS12888" s="61"/>
      <c r="AT12888" s="61"/>
      <c r="AU12888" s="61"/>
      <c r="AV12888" s="61"/>
      <c r="AW12888" s="61"/>
      <c r="AX12888" s="61"/>
      <c r="AY12888" s="61"/>
      <c r="AZ12888" s="61"/>
      <c r="BA12888" s="61"/>
    </row>
    <row r="12889" spans="39:53" x14ac:dyDescent="0.2">
      <c r="AM12889" s="61"/>
      <c r="AN12889" s="61"/>
      <c r="AO12889" s="171"/>
      <c r="AP12889" s="61"/>
      <c r="AQ12889" s="61"/>
      <c r="AR12889" s="61"/>
      <c r="AS12889" s="61"/>
      <c r="AT12889" s="61"/>
      <c r="AU12889" s="61"/>
      <c r="AV12889" s="61"/>
      <c r="AW12889" s="61"/>
      <c r="AX12889" s="61"/>
      <c r="AY12889" s="61"/>
      <c r="AZ12889" s="61"/>
      <c r="BA12889" s="61"/>
    </row>
    <row r="12890" spans="39:53" x14ac:dyDescent="0.2">
      <c r="AM12890" s="61"/>
      <c r="AN12890" s="61"/>
      <c r="AO12890" s="171"/>
      <c r="AP12890" s="61"/>
      <c r="AQ12890" s="61"/>
      <c r="AR12890" s="61"/>
      <c r="AS12890" s="61"/>
      <c r="AT12890" s="61"/>
      <c r="AU12890" s="61"/>
      <c r="AV12890" s="61"/>
      <c r="AW12890" s="61"/>
      <c r="AX12890" s="61"/>
      <c r="AY12890" s="61"/>
      <c r="AZ12890" s="61"/>
      <c r="BA12890" s="61"/>
    </row>
    <row r="12891" spans="39:53" x14ac:dyDescent="0.2">
      <c r="AM12891" s="61"/>
      <c r="AN12891" s="61"/>
      <c r="AO12891" s="171"/>
      <c r="AP12891" s="61"/>
      <c r="AQ12891" s="61"/>
      <c r="AR12891" s="61"/>
      <c r="AS12891" s="61"/>
      <c r="AT12891" s="61"/>
      <c r="AU12891" s="61"/>
      <c r="AV12891" s="61"/>
      <c r="AW12891" s="61"/>
      <c r="AX12891" s="61"/>
      <c r="AY12891" s="61"/>
      <c r="AZ12891" s="61"/>
      <c r="BA12891" s="61"/>
    </row>
    <row r="12892" spans="39:53" x14ac:dyDescent="0.2">
      <c r="AM12892" s="61"/>
      <c r="AN12892" s="61"/>
      <c r="AO12892" s="171"/>
      <c r="AP12892" s="61"/>
      <c r="AQ12892" s="61"/>
      <c r="AR12892" s="61"/>
      <c r="AS12892" s="61"/>
      <c r="AT12892" s="61"/>
      <c r="AU12892" s="61"/>
      <c r="AV12892" s="61"/>
      <c r="AW12892" s="61"/>
      <c r="AX12892" s="61"/>
      <c r="AY12892" s="61"/>
      <c r="AZ12892" s="61"/>
      <c r="BA12892" s="61"/>
    </row>
    <row r="12893" spans="39:53" x14ac:dyDescent="0.2">
      <c r="AM12893" s="61"/>
      <c r="AN12893" s="61"/>
      <c r="AO12893" s="171"/>
      <c r="AP12893" s="61"/>
      <c r="AQ12893" s="61"/>
      <c r="AR12893" s="61"/>
      <c r="AS12893" s="61"/>
      <c r="AT12893" s="61"/>
      <c r="AU12893" s="61"/>
      <c r="AV12893" s="61"/>
      <c r="AW12893" s="61"/>
      <c r="AX12893" s="61"/>
      <c r="AY12893" s="61"/>
      <c r="AZ12893" s="61"/>
      <c r="BA12893" s="61"/>
    </row>
    <row r="12894" spans="39:53" x14ac:dyDescent="0.2">
      <c r="AM12894" s="61"/>
      <c r="AN12894" s="61"/>
      <c r="AO12894" s="171"/>
      <c r="AP12894" s="61"/>
      <c r="AQ12894" s="61"/>
      <c r="AR12894" s="61"/>
      <c r="AS12894" s="61"/>
      <c r="AT12894" s="61"/>
      <c r="AU12894" s="61"/>
      <c r="AV12894" s="61"/>
      <c r="AW12894" s="61"/>
      <c r="AX12894" s="61"/>
      <c r="AY12894" s="61"/>
      <c r="AZ12894" s="61"/>
      <c r="BA12894" s="61"/>
    </row>
    <row r="12895" spans="39:53" x14ac:dyDescent="0.2">
      <c r="AM12895" s="61"/>
      <c r="AN12895" s="61"/>
      <c r="AO12895" s="171"/>
      <c r="AP12895" s="61"/>
      <c r="AQ12895" s="61"/>
      <c r="AR12895" s="61"/>
      <c r="AS12895" s="61"/>
      <c r="AT12895" s="61"/>
      <c r="AU12895" s="61"/>
      <c r="AV12895" s="61"/>
      <c r="AW12895" s="61"/>
      <c r="AX12895" s="61"/>
      <c r="AY12895" s="61"/>
      <c r="AZ12895" s="61"/>
      <c r="BA12895" s="61"/>
    </row>
    <row r="12896" spans="39:53" x14ac:dyDescent="0.2">
      <c r="AM12896" s="61"/>
      <c r="AN12896" s="61"/>
      <c r="AO12896" s="171"/>
      <c r="AP12896" s="61"/>
      <c r="AQ12896" s="61"/>
      <c r="AR12896" s="61"/>
      <c r="AS12896" s="61"/>
      <c r="AT12896" s="61"/>
      <c r="AU12896" s="61"/>
      <c r="AV12896" s="61"/>
      <c r="AW12896" s="61"/>
      <c r="AX12896" s="61"/>
      <c r="AY12896" s="61"/>
      <c r="AZ12896" s="61"/>
      <c r="BA12896" s="61"/>
    </row>
    <row r="12897" spans="39:53" x14ac:dyDescent="0.2">
      <c r="AM12897" s="61"/>
      <c r="AN12897" s="61"/>
      <c r="AO12897" s="171"/>
      <c r="AP12897" s="61"/>
      <c r="AQ12897" s="61"/>
      <c r="AR12897" s="61"/>
      <c r="AS12897" s="61"/>
      <c r="AT12897" s="61"/>
      <c r="AU12897" s="61"/>
      <c r="AV12897" s="61"/>
      <c r="AW12897" s="61"/>
      <c r="AX12897" s="61"/>
      <c r="AY12897" s="61"/>
      <c r="AZ12897" s="61"/>
      <c r="BA12897" s="61"/>
    </row>
    <row r="12898" spans="39:53" x14ac:dyDescent="0.2">
      <c r="AM12898" s="61"/>
      <c r="AN12898" s="61"/>
      <c r="AO12898" s="171"/>
      <c r="AP12898" s="61"/>
      <c r="AQ12898" s="61"/>
      <c r="AR12898" s="61"/>
      <c r="AS12898" s="61"/>
      <c r="AT12898" s="61"/>
      <c r="AU12898" s="61"/>
      <c r="AV12898" s="61"/>
      <c r="AW12898" s="61"/>
      <c r="AX12898" s="61"/>
      <c r="AY12898" s="61"/>
      <c r="AZ12898" s="61"/>
      <c r="BA12898" s="61"/>
    </row>
    <row r="12899" spans="39:53" x14ac:dyDescent="0.2">
      <c r="AM12899" s="61"/>
      <c r="AN12899" s="61"/>
      <c r="AO12899" s="171"/>
      <c r="AP12899" s="61"/>
      <c r="AQ12899" s="61"/>
      <c r="AR12899" s="61"/>
      <c r="AS12899" s="61"/>
      <c r="AT12899" s="61"/>
      <c r="AU12899" s="61"/>
      <c r="AV12899" s="61"/>
      <c r="AW12899" s="61"/>
      <c r="AX12899" s="61"/>
      <c r="AY12899" s="61"/>
      <c r="AZ12899" s="61"/>
      <c r="BA12899" s="61"/>
    </row>
    <row r="12900" spans="39:53" x14ac:dyDescent="0.2">
      <c r="AM12900" s="61"/>
      <c r="AN12900" s="61"/>
      <c r="AO12900" s="171"/>
      <c r="AP12900" s="61"/>
      <c r="AQ12900" s="61"/>
      <c r="AR12900" s="61"/>
      <c r="AS12900" s="61"/>
      <c r="AT12900" s="61"/>
      <c r="AU12900" s="61"/>
      <c r="AV12900" s="61"/>
      <c r="AW12900" s="61"/>
      <c r="AX12900" s="61"/>
      <c r="AY12900" s="61"/>
      <c r="AZ12900" s="61"/>
      <c r="BA12900" s="61"/>
    </row>
    <row r="12901" spans="39:53" x14ac:dyDescent="0.2">
      <c r="AM12901" s="61"/>
      <c r="AN12901" s="61"/>
      <c r="AO12901" s="171"/>
      <c r="AP12901" s="61"/>
      <c r="AQ12901" s="61"/>
      <c r="AR12901" s="61"/>
      <c r="AS12901" s="61"/>
      <c r="AT12901" s="61"/>
      <c r="AU12901" s="61"/>
      <c r="AV12901" s="61"/>
      <c r="AW12901" s="61"/>
      <c r="AX12901" s="61"/>
      <c r="AY12901" s="61"/>
      <c r="AZ12901" s="61"/>
      <c r="BA12901" s="61"/>
    </row>
    <row r="12902" spans="39:53" x14ac:dyDescent="0.2">
      <c r="AM12902" s="61"/>
      <c r="AN12902" s="61"/>
      <c r="AO12902" s="171"/>
      <c r="AP12902" s="61"/>
      <c r="AQ12902" s="61"/>
      <c r="AR12902" s="61"/>
      <c r="AS12902" s="61"/>
      <c r="AT12902" s="61"/>
      <c r="AU12902" s="61"/>
      <c r="AV12902" s="61"/>
      <c r="AW12902" s="61"/>
      <c r="AX12902" s="61"/>
      <c r="AY12902" s="61"/>
      <c r="AZ12902" s="61"/>
      <c r="BA12902" s="61"/>
    </row>
    <row r="12903" spans="39:53" x14ac:dyDescent="0.2">
      <c r="AM12903" s="61"/>
      <c r="AN12903" s="61"/>
      <c r="AO12903" s="171"/>
      <c r="AP12903" s="61"/>
      <c r="AQ12903" s="61"/>
      <c r="AR12903" s="61"/>
      <c r="AS12903" s="61"/>
      <c r="AT12903" s="61"/>
      <c r="AU12903" s="61"/>
      <c r="AV12903" s="61"/>
      <c r="AW12903" s="61"/>
      <c r="AX12903" s="61"/>
      <c r="AY12903" s="61"/>
      <c r="AZ12903" s="61"/>
      <c r="BA12903" s="61"/>
    </row>
    <row r="12904" spans="39:53" x14ac:dyDescent="0.2">
      <c r="AM12904" s="61"/>
      <c r="AN12904" s="61"/>
      <c r="AO12904" s="171"/>
      <c r="AP12904" s="61"/>
      <c r="AQ12904" s="61"/>
      <c r="AR12904" s="61"/>
      <c r="AS12904" s="61"/>
      <c r="AT12904" s="61"/>
      <c r="AU12904" s="61"/>
      <c r="AV12904" s="61"/>
      <c r="AW12904" s="61"/>
      <c r="AX12904" s="61"/>
      <c r="AY12904" s="61"/>
      <c r="AZ12904" s="61"/>
      <c r="BA12904" s="61"/>
    </row>
    <row r="12905" spans="39:53" x14ac:dyDescent="0.2">
      <c r="AM12905" s="61"/>
      <c r="AN12905" s="61"/>
      <c r="AO12905" s="171"/>
      <c r="AP12905" s="61"/>
      <c r="AQ12905" s="61"/>
      <c r="AR12905" s="61"/>
      <c r="AS12905" s="61"/>
      <c r="AT12905" s="61"/>
      <c r="AU12905" s="61"/>
      <c r="AV12905" s="61"/>
      <c r="AW12905" s="61"/>
      <c r="AX12905" s="61"/>
      <c r="AY12905" s="61"/>
      <c r="AZ12905" s="61"/>
      <c r="BA12905" s="61"/>
    </row>
    <row r="12906" spans="39:53" x14ac:dyDescent="0.2">
      <c r="AM12906" s="61"/>
      <c r="AN12906" s="61"/>
      <c r="AO12906" s="171"/>
      <c r="AP12906" s="61"/>
      <c r="AQ12906" s="61"/>
      <c r="AR12906" s="61"/>
      <c r="AS12906" s="61"/>
      <c r="AT12906" s="61"/>
      <c r="AU12906" s="61"/>
      <c r="AV12906" s="61"/>
      <c r="AW12906" s="61"/>
      <c r="AX12906" s="61"/>
      <c r="AY12906" s="61"/>
      <c r="AZ12906" s="61"/>
      <c r="BA12906" s="61"/>
    </row>
    <row r="12907" spans="39:53" x14ac:dyDescent="0.2">
      <c r="AM12907" s="61"/>
      <c r="AN12907" s="61"/>
      <c r="AO12907" s="171"/>
      <c r="AP12907" s="61"/>
      <c r="AQ12907" s="61"/>
      <c r="AR12907" s="61"/>
      <c r="AS12907" s="61"/>
      <c r="AT12907" s="61"/>
      <c r="AU12907" s="61"/>
      <c r="AV12907" s="61"/>
      <c r="AW12907" s="61"/>
      <c r="AX12907" s="61"/>
      <c r="AY12907" s="61"/>
      <c r="AZ12907" s="61"/>
      <c r="BA12907" s="61"/>
    </row>
    <row r="12908" spans="39:53" x14ac:dyDescent="0.2">
      <c r="AM12908" s="61"/>
      <c r="AN12908" s="61"/>
      <c r="AO12908" s="171"/>
      <c r="AP12908" s="61"/>
      <c r="AQ12908" s="61"/>
      <c r="AR12908" s="61"/>
      <c r="AS12908" s="61"/>
      <c r="AT12908" s="61"/>
      <c r="AU12908" s="61"/>
      <c r="AV12908" s="61"/>
      <c r="AW12908" s="61"/>
      <c r="AX12908" s="61"/>
      <c r="AY12908" s="61"/>
      <c r="AZ12908" s="61"/>
      <c r="BA12908" s="61"/>
    </row>
    <row r="12909" spans="39:53" x14ac:dyDescent="0.2">
      <c r="AM12909" s="61"/>
      <c r="AN12909" s="61"/>
      <c r="AO12909" s="171"/>
      <c r="AP12909" s="61"/>
      <c r="AQ12909" s="61"/>
      <c r="AR12909" s="61"/>
      <c r="AS12909" s="61"/>
      <c r="AT12909" s="61"/>
      <c r="AU12909" s="61"/>
      <c r="AV12909" s="61"/>
      <c r="AW12909" s="61"/>
      <c r="AX12909" s="61"/>
      <c r="AY12909" s="61"/>
      <c r="AZ12909" s="61"/>
      <c r="BA12909" s="61"/>
    </row>
    <row r="12910" spans="39:53" x14ac:dyDescent="0.2">
      <c r="AM12910" s="61"/>
      <c r="AN12910" s="61"/>
      <c r="AO12910" s="171"/>
      <c r="AP12910" s="61"/>
      <c r="AQ12910" s="61"/>
      <c r="AR12910" s="61"/>
      <c r="AS12910" s="61"/>
      <c r="AT12910" s="61"/>
      <c r="AU12910" s="61"/>
      <c r="AV12910" s="61"/>
      <c r="AW12910" s="61"/>
      <c r="AX12910" s="61"/>
      <c r="AY12910" s="61"/>
      <c r="AZ12910" s="61"/>
      <c r="BA12910" s="61"/>
    </row>
    <row r="12911" spans="39:53" x14ac:dyDescent="0.2">
      <c r="AM12911" s="61"/>
      <c r="AN12911" s="61"/>
      <c r="AO12911" s="171"/>
      <c r="AP12911" s="61"/>
      <c r="AQ12911" s="61"/>
      <c r="AR12911" s="61"/>
      <c r="AS12911" s="61"/>
      <c r="AT12911" s="61"/>
      <c r="AU12911" s="61"/>
      <c r="AV12911" s="61"/>
      <c r="AW12911" s="61"/>
      <c r="AX12911" s="61"/>
      <c r="AY12911" s="61"/>
      <c r="AZ12911" s="61"/>
      <c r="BA12911" s="61"/>
    </row>
    <row r="12912" spans="39:53" x14ac:dyDescent="0.2">
      <c r="AM12912" s="61"/>
      <c r="AN12912" s="61"/>
      <c r="AO12912" s="171"/>
      <c r="AP12912" s="61"/>
      <c r="AQ12912" s="61"/>
      <c r="AR12912" s="61"/>
      <c r="AS12912" s="61"/>
      <c r="AT12912" s="61"/>
      <c r="AU12912" s="61"/>
      <c r="AV12912" s="61"/>
      <c r="AW12912" s="61"/>
      <c r="AX12912" s="61"/>
      <c r="AY12912" s="61"/>
      <c r="AZ12912" s="61"/>
      <c r="BA12912" s="61"/>
    </row>
    <row r="12913" spans="39:53" x14ac:dyDescent="0.2">
      <c r="AM12913" s="61"/>
      <c r="AN12913" s="61"/>
      <c r="AO12913" s="171"/>
      <c r="AP12913" s="61"/>
      <c r="AQ12913" s="61"/>
      <c r="AR12913" s="61"/>
      <c r="AS12913" s="61"/>
      <c r="AT12913" s="61"/>
      <c r="AU12913" s="61"/>
      <c r="AV12913" s="61"/>
      <c r="AW12913" s="61"/>
      <c r="AX12913" s="61"/>
      <c r="AY12913" s="61"/>
      <c r="AZ12913" s="61"/>
      <c r="BA12913" s="61"/>
    </row>
    <row r="12914" spans="39:53" x14ac:dyDescent="0.2">
      <c r="AM12914" s="61"/>
      <c r="AN12914" s="61"/>
      <c r="AO12914" s="171"/>
      <c r="AP12914" s="61"/>
      <c r="AQ12914" s="61"/>
      <c r="AR12914" s="61"/>
      <c r="AS12914" s="61"/>
      <c r="AT12914" s="61"/>
      <c r="AU12914" s="61"/>
      <c r="AV12914" s="61"/>
      <c r="AW12914" s="61"/>
      <c r="AX12914" s="61"/>
      <c r="AY12914" s="61"/>
      <c r="AZ12914" s="61"/>
      <c r="BA12914" s="61"/>
    </row>
    <row r="12915" spans="39:53" x14ac:dyDescent="0.2">
      <c r="AM12915" s="61"/>
      <c r="AN12915" s="61"/>
      <c r="AO12915" s="171"/>
      <c r="AP12915" s="61"/>
      <c r="AQ12915" s="61"/>
      <c r="AR12915" s="61"/>
      <c r="AS12915" s="61"/>
      <c r="AT12915" s="61"/>
      <c r="AU12915" s="61"/>
      <c r="AV12915" s="61"/>
      <c r="AW12915" s="61"/>
      <c r="AX12915" s="61"/>
      <c r="AY12915" s="61"/>
      <c r="AZ12915" s="61"/>
      <c r="BA12915" s="61"/>
    </row>
    <row r="12916" spans="39:53" x14ac:dyDescent="0.2">
      <c r="AM12916" s="61"/>
      <c r="AN12916" s="61"/>
      <c r="AO12916" s="171"/>
      <c r="AP12916" s="61"/>
      <c r="AQ12916" s="61"/>
      <c r="AR12916" s="61"/>
      <c r="AS12916" s="61"/>
      <c r="AT12916" s="61"/>
      <c r="AU12916" s="61"/>
      <c r="AV12916" s="61"/>
      <c r="AW12916" s="61"/>
      <c r="AX12916" s="61"/>
      <c r="AY12916" s="61"/>
      <c r="AZ12916" s="61"/>
      <c r="BA12916" s="61"/>
    </row>
    <row r="12917" spans="39:53" x14ac:dyDescent="0.2">
      <c r="AM12917" s="61"/>
      <c r="AN12917" s="61"/>
      <c r="AO12917" s="171"/>
      <c r="AP12917" s="61"/>
      <c r="AQ12917" s="61"/>
      <c r="AR12917" s="61"/>
      <c r="AS12917" s="61"/>
      <c r="AT12917" s="61"/>
      <c r="AU12917" s="61"/>
      <c r="AV12917" s="61"/>
      <c r="AW12917" s="61"/>
      <c r="AX12917" s="61"/>
      <c r="AY12917" s="61"/>
      <c r="AZ12917" s="61"/>
      <c r="BA12917" s="61"/>
    </row>
    <row r="12918" spans="39:53" x14ac:dyDescent="0.2">
      <c r="AM12918" s="61"/>
      <c r="AN12918" s="61"/>
      <c r="AO12918" s="171"/>
      <c r="AP12918" s="61"/>
      <c r="AQ12918" s="61"/>
      <c r="AR12918" s="61"/>
      <c r="AS12918" s="61"/>
      <c r="AT12918" s="61"/>
      <c r="AU12918" s="61"/>
      <c r="AV12918" s="61"/>
      <c r="AW12918" s="61"/>
      <c r="AX12918" s="61"/>
      <c r="AY12918" s="61"/>
      <c r="AZ12918" s="61"/>
      <c r="BA12918" s="61"/>
    </row>
    <row r="12919" spans="39:53" x14ac:dyDescent="0.2">
      <c r="AM12919" s="61"/>
      <c r="AN12919" s="61"/>
      <c r="AO12919" s="171"/>
      <c r="AP12919" s="61"/>
      <c r="AQ12919" s="61"/>
      <c r="AR12919" s="61"/>
      <c r="AS12919" s="61"/>
      <c r="AT12919" s="61"/>
      <c r="AU12919" s="61"/>
      <c r="AV12919" s="61"/>
      <c r="AW12919" s="61"/>
      <c r="AX12919" s="61"/>
      <c r="AY12919" s="61"/>
      <c r="AZ12919" s="61"/>
      <c r="BA12919" s="61"/>
    </row>
    <row r="12920" spans="39:53" x14ac:dyDescent="0.2">
      <c r="AM12920" s="61"/>
      <c r="AN12920" s="61"/>
      <c r="AO12920" s="171"/>
      <c r="AP12920" s="61"/>
      <c r="AQ12920" s="61"/>
      <c r="AR12920" s="61"/>
      <c r="AS12920" s="61"/>
      <c r="AT12920" s="61"/>
      <c r="AU12920" s="61"/>
      <c r="AV12920" s="61"/>
      <c r="AW12920" s="61"/>
      <c r="AX12920" s="61"/>
      <c r="AY12920" s="61"/>
      <c r="AZ12920" s="61"/>
      <c r="BA12920" s="61"/>
    </row>
    <row r="12921" spans="39:53" x14ac:dyDescent="0.2">
      <c r="AM12921" s="61"/>
      <c r="AN12921" s="61"/>
      <c r="AO12921" s="171"/>
      <c r="AP12921" s="61"/>
      <c r="AQ12921" s="61"/>
      <c r="AR12921" s="61"/>
      <c r="AS12921" s="61"/>
      <c r="AT12921" s="61"/>
      <c r="AU12921" s="61"/>
      <c r="AV12921" s="61"/>
      <c r="AW12921" s="61"/>
      <c r="AX12921" s="61"/>
      <c r="AY12921" s="61"/>
      <c r="AZ12921" s="61"/>
      <c r="BA12921" s="61"/>
    </row>
    <row r="12922" spans="39:53" x14ac:dyDescent="0.2">
      <c r="AM12922" s="61"/>
      <c r="AN12922" s="61"/>
      <c r="AO12922" s="171"/>
      <c r="AP12922" s="61"/>
      <c r="AQ12922" s="61"/>
      <c r="AR12922" s="61"/>
      <c r="AS12922" s="61"/>
      <c r="AT12922" s="61"/>
      <c r="AU12922" s="61"/>
      <c r="AV12922" s="61"/>
      <c r="AW12922" s="61"/>
      <c r="AX12922" s="61"/>
      <c r="AY12922" s="61"/>
      <c r="AZ12922" s="61"/>
      <c r="BA12922" s="61"/>
    </row>
    <row r="12923" spans="39:53" x14ac:dyDescent="0.2">
      <c r="AM12923" s="61"/>
      <c r="AN12923" s="61"/>
      <c r="AO12923" s="171"/>
      <c r="AP12923" s="61"/>
      <c r="AQ12923" s="61"/>
      <c r="AR12923" s="61"/>
      <c r="AS12923" s="61"/>
      <c r="AT12923" s="61"/>
      <c r="AU12923" s="61"/>
      <c r="AV12923" s="61"/>
      <c r="AW12923" s="61"/>
      <c r="AX12923" s="61"/>
      <c r="AY12923" s="61"/>
      <c r="AZ12923" s="61"/>
      <c r="BA12923" s="61"/>
    </row>
    <row r="12924" spans="39:53" x14ac:dyDescent="0.2">
      <c r="AM12924" s="61"/>
      <c r="AN12924" s="61"/>
      <c r="AO12924" s="171"/>
      <c r="AP12924" s="61"/>
      <c r="AQ12924" s="61"/>
      <c r="AR12924" s="61"/>
      <c r="AS12924" s="61"/>
      <c r="AT12924" s="61"/>
      <c r="AU12924" s="61"/>
      <c r="AV12924" s="61"/>
      <c r="AW12924" s="61"/>
      <c r="AX12924" s="61"/>
      <c r="AY12924" s="61"/>
      <c r="AZ12924" s="61"/>
      <c r="BA12924" s="61"/>
    </row>
    <row r="12925" spans="39:53" x14ac:dyDescent="0.2">
      <c r="AM12925" s="61"/>
      <c r="AN12925" s="61"/>
      <c r="AO12925" s="171"/>
      <c r="AP12925" s="61"/>
      <c r="AQ12925" s="61"/>
      <c r="AR12925" s="61"/>
      <c r="AS12925" s="61"/>
      <c r="AT12925" s="61"/>
      <c r="AU12925" s="61"/>
      <c r="AV12925" s="61"/>
      <c r="AW12925" s="61"/>
      <c r="AX12925" s="61"/>
      <c r="AY12925" s="61"/>
      <c r="AZ12925" s="61"/>
      <c r="BA12925" s="61"/>
    </row>
    <row r="12926" spans="39:53" x14ac:dyDescent="0.2">
      <c r="AM12926" s="61"/>
      <c r="AN12926" s="61"/>
      <c r="AO12926" s="171"/>
      <c r="AP12926" s="61"/>
      <c r="AQ12926" s="61"/>
      <c r="AR12926" s="61"/>
      <c r="AS12926" s="61"/>
      <c r="AT12926" s="61"/>
      <c r="AU12926" s="61"/>
      <c r="AV12926" s="61"/>
      <c r="AW12926" s="61"/>
      <c r="AX12926" s="61"/>
      <c r="AY12926" s="61"/>
      <c r="AZ12926" s="61"/>
      <c r="BA12926" s="61"/>
    </row>
    <row r="12927" spans="39:53" x14ac:dyDescent="0.2">
      <c r="AM12927" s="61"/>
      <c r="AN12927" s="61"/>
      <c r="AO12927" s="171"/>
      <c r="AP12927" s="61"/>
      <c r="AQ12927" s="61"/>
      <c r="AR12927" s="61"/>
      <c r="AS12927" s="61"/>
      <c r="AT12927" s="61"/>
      <c r="AU12927" s="61"/>
      <c r="AV12927" s="61"/>
      <c r="AW12927" s="61"/>
      <c r="AX12927" s="61"/>
      <c r="AY12927" s="61"/>
      <c r="AZ12927" s="61"/>
      <c r="BA12927" s="61"/>
    </row>
    <row r="12928" spans="39:53" x14ac:dyDescent="0.2">
      <c r="AM12928" s="61"/>
      <c r="AN12928" s="61"/>
      <c r="AO12928" s="171"/>
      <c r="AP12928" s="61"/>
      <c r="AQ12928" s="61"/>
      <c r="AR12928" s="61"/>
      <c r="AS12928" s="61"/>
      <c r="AT12928" s="61"/>
      <c r="AU12928" s="61"/>
      <c r="AV12928" s="61"/>
      <c r="AW12928" s="61"/>
      <c r="AX12928" s="61"/>
      <c r="AY12928" s="61"/>
      <c r="AZ12928" s="61"/>
      <c r="BA12928" s="61"/>
    </row>
    <row r="12929" spans="39:53" x14ac:dyDescent="0.2">
      <c r="AM12929" s="61"/>
      <c r="AN12929" s="61"/>
      <c r="AO12929" s="171"/>
      <c r="AP12929" s="61"/>
      <c r="AQ12929" s="61"/>
      <c r="AR12929" s="61"/>
      <c r="AS12929" s="61"/>
      <c r="AT12929" s="61"/>
      <c r="AU12929" s="61"/>
      <c r="AV12929" s="61"/>
      <c r="AW12929" s="61"/>
      <c r="AX12929" s="61"/>
      <c r="AY12929" s="61"/>
      <c r="AZ12929" s="61"/>
      <c r="BA12929" s="61"/>
    </row>
    <row r="12930" spans="39:53" x14ac:dyDescent="0.2">
      <c r="AM12930" s="61"/>
      <c r="AN12930" s="61"/>
      <c r="AO12930" s="171"/>
      <c r="AP12930" s="61"/>
      <c r="AQ12930" s="61"/>
      <c r="AR12930" s="61"/>
      <c r="AS12930" s="61"/>
      <c r="AT12930" s="61"/>
      <c r="AU12930" s="61"/>
      <c r="AV12930" s="61"/>
      <c r="AW12930" s="61"/>
      <c r="AX12930" s="61"/>
      <c r="AY12930" s="61"/>
      <c r="AZ12930" s="61"/>
      <c r="BA12930" s="61"/>
    </row>
    <row r="12931" spans="39:53" x14ac:dyDescent="0.2">
      <c r="AM12931" s="61"/>
      <c r="AN12931" s="61"/>
      <c r="AO12931" s="171"/>
      <c r="AP12931" s="61"/>
      <c r="AQ12931" s="61"/>
      <c r="AR12931" s="61"/>
      <c r="AS12931" s="61"/>
      <c r="AT12931" s="61"/>
      <c r="AU12931" s="61"/>
      <c r="AV12931" s="61"/>
      <c r="AW12931" s="61"/>
      <c r="AX12931" s="61"/>
      <c r="AY12931" s="61"/>
      <c r="AZ12931" s="61"/>
      <c r="BA12931" s="61"/>
    </row>
    <row r="12932" spans="39:53" x14ac:dyDescent="0.2">
      <c r="AM12932" s="61"/>
      <c r="AN12932" s="61"/>
      <c r="AO12932" s="171"/>
      <c r="AP12932" s="61"/>
      <c r="AQ12932" s="61"/>
      <c r="AR12932" s="61"/>
      <c r="AS12932" s="61"/>
      <c r="AT12932" s="61"/>
      <c r="AU12932" s="61"/>
      <c r="AV12932" s="61"/>
      <c r="AW12932" s="61"/>
      <c r="AX12932" s="61"/>
      <c r="AY12932" s="61"/>
      <c r="AZ12932" s="61"/>
      <c r="BA12932" s="61"/>
    </row>
    <row r="12933" spans="39:53" x14ac:dyDescent="0.2">
      <c r="AM12933" s="61"/>
      <c r="AN12933" s="61"/>
      <c r="AO12933" s="171"/>
      <c r="AP12933" s="61"/>
      <c r="AQ12933" s="61"/>
      <c r="AR12933" s="61"/>
      <c r="AS12933" s="61"/>
      <c r="AT12933" s="61"/>
      <c r="AU12933" s="61"/>
      <c r="AV12933" s="61"/>
      <c r="AW12933" s="61"/>
      <c r="AX12933" s="61"/>
      <c r="AY12933" s="61"/>
      <c r="AZ12933" s="61"/>
      <c r="BA12933" s="61"/>
    </row>
    <row r="12934" spans="39:53" x14ac:dyDescent="0.2">
      <c r="AM12934" s="61"/>
      <c r="AN12934" s="61"/>
      <c r="AO12934" s="171"/>
      <c r="AP12934" s="61"/>
      <c r="AQ12934" s="61"/>
      <c r="AR12934" s="61"/>
      <c r="AS12934" s="61"/>
      <c r="AT12934" s="61"/>
      <c r="AU12934" s="61"/>
      <c r="AV12934" s="61"/>
      <c r="AW12934" s="61"/>
      <c r="AX12934" s="61"/>
      <c r="AY12934" s="61"/>
      <c r="AZ12934" s="61"/>
      <c r="BA12934" s="61"/>
    </row>
    <row r="12935" spans="39:53" x14ac:dyDescent="0.2">
      <c r="AM12935" s="61"/>
      <c r="AN12935" s="61"/>
      <c r="AO12935" s="171"/>
      <c r="AP12935" s="61"/>
      <c r="AQ12935" s="61"/>
      <c r="AR12935" s="61"/>
      <c r="AS12935" s="61"/>
      <c r="AT12935" s="61"/>
      <c r="AU12935" s="61"/>
      <c r="AV12935" s="61"/>
      <c r="AW12935" s="61"/>
      <c r="AX12935" s="61"/>
      <c r="AY12935" s="61"/>
      <c r="AZ12935" s="61"/>
      <c r="BA12935" s="61"/>
    </row>
    <row r="12936" spans="39:53" x14ac:dyDescent="0.2">
      <c r="AM12936" s="61"/>
      <c r="AN12936" s="61"/>
      <c r="AO12936" s="171"/>
      <c r="AP12936" s="61"/>
      <c r="AQ12936" s="61"/>
      <c r="AR12936" s="61"/>
      <c r="AS12936" s="61"/>
      <c r="AT12936" s="61"/>
      <c r="AU12936" s="61"/>
      <c r="AV12936" s="61"/>
      <c r="AW12936" s="61"/>
      <c r="AX12936" s="61"/>
      <c r="AY12936" s="61"/>
      <c r="AZ12936" s="61"/>
      <c r="BA12936" s="61"/>
    </row>
    <row r="12937" spans="39:53" x14ac:dyDescent="0.2">
      <c r="AM12937" s="61"/>
      <c r="AN12937" s="61"/>
      <c r="AO12937" s="171"/>
      <c r="AP12937" s="61"/>
      <c r="AQ12937" s="61"/>
      <c r="AR12937" s="61"/>
      <c r="AS12937" s="61"/>
      <c r="AT12937" s="61"/>
      <c r="AU12937" s="61"/>
      <c r="AV12937" s="61"/>
      <c r="AW12937" s="61"/>
      <c r="AX12937" s="61"/>
      <c r="AY12937" s="61"/>
      <c r="AZ12937" s="61"/>
      <c r="BA12937" s="61"/>
    </row>
    <row r="12938" spans="39:53" x14ac:dyDescent="0.2">
      <c r="AM12938" s="61"/>
      <c r="AN12938" s="61"/>
      <c r="AO12938" s="171"/>
      <c r="AP12938" s="61"/>
      <c r="AQ12938" s="61"/>
      <c r="AR12938" s="61"/>
      <c r="AS12938" s="61"/>
      <c r="AT12938" s="61"/>
      <c r="AU12938" s="61"/>
      <c r="AV12938" s="61"/>
      <c r="AW12938" s="61"/>
      <c r="AX12938" s="61"/>
      <c r="AY12938" s="61"/>
      <c r="AZ12938" s="61"/>
      <c r="BA12938" s="61"/>
    </row>
    <row r="12939" spans="39:53" x14ac:dyDescent="0.2">
      <c r="AM12939" s="61"/>
      <c r="AN12939" s="61"/>
      <c r="AO12939" s="171"/>
      <c r="AP12939" s="61"/>
      <c r="AQ12939" s="61"/>
      <c r="AR12939" s="61"/>
      <c r="AS12939" s="61"/>
      <c r="AT12939" s="61"/>
      <c r="AU12939" s="61"/>
      <c r="AV12939" s="61"/>
      <c r="AW12939" s="61"/>
      <c r="AX12939" s="61"/>
      <c r="AY12939" s="61"/>
      <c r="AZ12939" s="61"/>
      <c r="BA12939" s="61"/>
    </row>
    <row r="12940" spans="39:53" x14ac:dyDescent="0.2">
      <c r="AM12940" s="61"/>
      <c r="AN12940" s="61"/>
      <c r="AO12940" s="171"/>
      <c r="AP12940" s="61"/>
      <c r="AQ12940" s="61"/>
      <c r="AR12940" s="61"/>
      <c r="AS12940" s="61"/>
      <c r="AT12940" s="61"/>
      <c r="AU12940" s="61"/>
      <c r="AV12940" s="61"/>
      <c r="AW12940" s="61"/>
      <c r="AX12940" s="61"/>
      <c r="AY12940" s="61"/>
      <c r="AZ12940" s="61"/>
      <c r="BA12940" s="61"/>
    </row>
    <row r="12941" spans="39:53" x14ac:dyDescent="0.2">
      <c r="AM12941" s="61"/>
      <c r="AN12941" s="61"/>
      <c r="AO12941" s="171"/>
      <c r="AP12941" s="61"/>
      <c r="AQ12941" s="61"/>
      <c r="AR12941" s="61"/>
      <c r="AS12941" s="61"/>
      <c r="AT12941" s="61"/>
      <c r="AU12941" s="61"/>
      <c r="AV12941" s="61"/>
      <c r="AW12941" s="61"/>
      <c r="AX12941" s="61"/>
      <c r="AY12941" s="61"/>
      <c r="AZ12941" s="61"/>
      <c r="BA12941" s="61"/>
    </row>
    <row r="12942" spans="39:53" x14ac:dyDescent="0.2">
      <c r="AM12942" s="61"/>
      <c r="AN12942" s="61"/>
      <c r="AO12942" s="171"/>
      <c r="AP12942" s="61"/>
      <c r="AQ12942" s="61"/>
      <c r="AR12942" s="61"/>
      <c r="AS12942" s="61"/>
      <c r="AT12942" s="61"/>
      <c r="AU12942" s="61"/>
      <c r="AV12942" s="61"/>
      <c r="AW12942" s="61"/>
      <c r="AX12942" s="61"/>
      <c r="AY12942" s="61"/>
      <c r="AZ12942" s="61"/>
      <c r="BA12942" s="61"/>
    </row>
    <row r="12943" spans="39:53" x14ac:dyDescent="0.2">
      <c r="AM12943" s="61"/>
      <c r="AN12943" s="61"/>
      <c r="AO12943" s="171"/>
      <c r="AP12943" s="61"/>
      <c r="AQ12943" s="61"/>
      <c r="AR12943" s="61"/>
      <c r="AS12943" s="61"/>
      <c r="AT12943" s="61"/>
      <c r="AU12943" s="61"/>
      <c r="AV12943" s="61"/>
      <c r="AW12943" s="61"/>
      <c r="AX12943" s="61"/>
      <c r="AY12943" s="61"/>
      <c r="AZ12943" s="61"/>
      <c r="BA12943" s="61"/>
    </row>
    <row r="12944" spans="39:53" x14ac:dyDescent="0.2">
      <c r="AM12944" s="61"/>
      <c r="AN12944" s="61"/>
      <c r="AO12944" s="171"/>
      <c r="AP12944" s="61"/>
      <c r="AQ12944" s="61"/>
      <c r="AR12944" s="61"/>
      <c r="AS12944" s="61"/>
      <c r="AT12944" s="61"/>
      <c r="AU12944" s="61"/>
      <c r="AV12944" s="61"/>
      <c r="AW12944" s="61"/>
      <c r="AX12944" s="61"/>
      <c r="AY12944" s="61"/>
      <c r="AZ12944" s="61"/>
      <c r="BA12944" s="61"/>
    </row>
    <row r="12945" spans="39:53" x14ac:dyDescent="0.2">
      <c r="AM12945" s="61"/>
      <c r="AN12945" s="61"/>
      <c r="AO12945" s="171"/>
      <c r="AP12945" s="61"/>
      <c r="AQ12945" s="61"/>
      <c r="AR12945" s="61"/>
      <c r="AS12945" s="61"/>
      <c r="AT12945" s="61"/>
      <c r="AU12945" s="61"/>
      <c r="AV12945" s="61"/>
      <c r="AW12945" s="61"/>
      <c r="AX12945" s="61"/>
      <c r="AY12945" s="61"/>
      <c r="AZ12945" s="61"/>
      <c r="BA12945" s="61"/>
    </row>
    <row r="12946" spans="39:53" x14ac:dyDescent="0.2">
      <c r="AM12946" s="61"/>
      <c r="AN12946" s="61"/>
      <c r="AO12946" s="171"/>
      <c r="AP12946" s="61"/>
      <c r="AQ12946" s="61"/>
      <c r="AR12946" s="61"/>
      <c r="AS12946" s="61"/>
      <c r="AT12946" s="61"/>
      <c r="AU12946" s="61"/>
      <c r="AV12946" s="61"/>
      <c r="AW12946" s="61"/>
      <c r="AX12946" s="61"/>
      <c r="AY12946" s="61"/>
      <c r="AZ12946" s="61"/>
      <c r="BA12946" s="61"/>
    </row>
    <row r="12947" spans="39:53" x14ac:dyDescent="0.2">
      <c r="AM12947" s="61"/>
      <c r="AN12947" s="61"/>
      <c r="AO12947" s="171"/>
      <c r="AP12947" s="61"/>
      <c r="AQ12947" s="61"/>
      <c r="AR12947" s="61"/>
      <c r="AS12947" s="61"/>
      <c r="AT12947" s="61"/>
      <c r="AU12947" s="61"/>
      <c r="AV12947" s="61"/>
      <c r="AW12947" s="61"/>
      <c r="AX12947" s="61"/>
      <c r="AY12947" s="61"/>
      <c r="AZ12947" s="61"/>
      <c r="BA12947" s="61"/>
    </row>
    <row r="12948" spans="39:53" x14ac:dyDescent="0.2">
      <c r="AM12948" s="61"/>
      <c r="AN12948" s="61"/>
      <c r="AO12948" s="171"/>
      <c r="AP12948" s="61"/>
      <c r="AQ12948" s="61"/>
      <c r="AR12948" s="61"/>
      <c r="AS12948" s="61"/>
      <c r="AT12948" s="61"/>
      <c r="AU12948" s="61"/>
      <c r="AV12948" s="61"/>
      <c r="AW12948" s="61"/>
      <c r="AX12948" s="61"/>
      <c r="AY12948" s="61"/>
      <c r="AZ12948" s="61"/>
      <c r="BA12948" s="61"/>
    </row>
    <row r="12949" spans="39:53" x14ac:dyDescent="0.2">
      <c r="AM12949" s="61"/>
      <c r="AN12949" s="61"/>
      <c r="AO12949" s="171"/>
      <c r="AP12949" s="61"/>
      <c r="AQ12949" s="61"/>
      <c r="AR12949" s="61"/>
      <c r="AS12949" s="61"/>
      <c r="AT12949" s="61"/>
      <c r="AU12949" s="61"/>
      <c r="AV12949" s="61"/>
      <c r="AW12949" s="61"/>
      <c r="AX12949" s="61"/>
      <c r="AY12949" s="61"/>
      <c r="AZ12949" s="61"/>
      <c r="BA12949" s="61"/>
    </row>
    <row r="12950" spans="39:53" x14ac:dyDescent="0.2">
      <c r="AM12950" s="61"/>
      <c r="AN12950" s="61"/>
      <c r="AO12950" s="171"/>
      <c r="AP12950" s="61"/>
      <c r="AQ12950" s="61"/>
      <c r="AR12950" s="61"/>
      <c r="AS12950" s="61"/>
      <c r="AT12950" s="61"/>
      <c r="AU12950" s="61"/>
      <c r="AV12950" s="61"/>
      <c r="AW12950" s="61"/>
      <c r="AX12950" s="61"/>
      <c r="AY12950" s="61"/>
      <c r="AZ12950" s="61"/>
      <c r="BA12950" s="61"/>
    </row>
    <row r="12951" spans="39:53" x14ac:dyDescent="0.2">
      <c r="AM12951" s="61"/>
      <c r="AN12951" s="61"/>
      <c r="AO12951" s="171"/>
      <c r="AP12951" s="61"/>
      <c r="AQ12951" s="61"/>
      <c r="AR12951" s="61"/>
      <c r="AS12951" s="61"/>
      <c r="AT12951" s="61"/>
      <c r="AU12951" s="61"/>
      <c r="AV12951" s="61"/>
      <c r="AW12951" s="61"/>
      <c r="AX12951" s="61"/>
      <c r="AY12951" s="61"/>
      <c r="AZ12951" s="61"/>
      <c r="BA12951" s="61"/>
    </row>
    <row r="12952" spans="39:53" x14ac:dyDescent="0.2">
      <c r="AM12952" s="61"/>
      <c r="AN12952" s="61"/>
      <c r="AO12952" s="171"/>
      <c r="AP12952" s="61"/>
      <c r="AQ12952" s="61"/>
      <c r="AR12952" s="61"/>
      <c r="AS12952" s="61"/>
      <c r="AT12952" s="61"/>
      <c r="AU12952" s="61"/>
      <c r="AV12952" s="61"/>
      <c r="AW12952" s="61"/>
      <c r="AX12952" s="61"/>
      <c r="AY12952" s="61"/>
      <c r="AZ12952" s="61"/>
      <c r="BA12952" s="61"/>
    </row>
    <row r="12953" spans="39:53" x14ac:dyDescent="0.2">
      <c r="AM12953" s="61"/>
      <c r="AN12953" s="61"/>
      <c r="AO12953" s="171"/>
      <c r="AP12953" s="61"/>
      <c r="AQ12953" s="61"/>
      <c r="AR12953" s="61"/>
      <c r="AS12953" s="61"/>
      <c r="AT12953" s="61"/>
      <c r="AU12953" s="61"/>
      <c r="AV12953" s="61"/>
      <c r="AW12953" s="61"/>
      <c r="AX12953" s="61"/>
      <c r="AY12953" s="61"/>
      <c r="AZ12953" s="61"/>
      <c r="BA12953" s="61"/>
    </row>
    <row r="12954" spans="39:53" x14ac:dyDescent="0.2">
      <c r="AM12954" s="61"/>
      <c r="AN12954" s="61"/>
      <c r="AO12954" s="171"/>
      <c r="AP12954" s="61"/>
      <c r="AQ12954" s="61"/>
      <c r="AR12954" s="61"/>
      <c r="AS12954" s="61"/>
      <c r="AT12954" s="61"/>
      <c r="AU12954" s="61"/>
      <c r="AV12954" s="61"/>
      <c r="AW12954" s="61"/>
      <c r="AX12954" s="61"/>
      <c r="AY12954" s="61"/>
      <c r="AZ12954" s="61"/>
      <c r="BA12954" s="61"/>
    </row>
    <row r="12955" spans="39:53" x14ac:dyDescent="0.2">
      <c r="AM12955" s="61"/>
      <c r="AN12955" s="61"/>
      <c r="AO12955" s="171"/>
      <c r="AP12955" s="61"/>
      <c r="AQ12955" s="61"/>
      <c r="AR12955" s="61"/>
      <c r="AS12955" s="61"/>
      <c r="AT12955" s="61"/>
      <c r="AU12955" s="61"/>
      <c r="AV12955" s="61"/>
      <c r="AW12955" s="61"/>
      <c r="AX12955" s="61"/>
      <c r="AY12955" s="61"/>
      <c r="AZ12955" s="61"/>
      <c r="BA12955" s="61"/>
    </row>
    <row r="12956" spans="39:53" x14ac:dyDescent="0.2">
      <c r="AM12956" s="61"/>
      <c r="AN12956" s="61"/>
      <c r="AO12956" s="171"/>
      <c r="AP12956" s="61"/>
      <c r="AQ12956" s="61"/>
      <c r="AR12956" s="61"/>
      <c r="AS12956" s="61"/>
      <c r="AT12956" s="61"/>
      <c r="AU12956" s="61"/>
      <c r="AV12956" s="61"/>
      <c r="AW12956" s="61"/>
      <c r="AX12956" s="61"/>
      <c r="AY12956" s="61"/>
      <c r="AZ12956" s="61"/>
      <c r="BA12956" s="61"/>
    </row>
    <row r="12957" spans="39:53" x14ac:dyDescent="0.2">
      <c r="AM12957" s="61"/>
      <c r="AN12957" s="61"/>
      <c r="AO12957" s="171"/>
      <c r="AP12957" s="61"/>
      <c r="AQ12957" s="61"/>
      <c r="AR12957" s="61"/>
      <c r="AS12957" s="61"/>
      <c r="AT12957" s="61"/>
      <c r="AU12957" s="61"/>
      <c r="AV12957" s="61"/>
      <c r="AW12957" s="61"/>
      <c r="AX12957" s="61"/>
      <c r="AY12957" s="61"/>
      <c r="AZ12957" s="61"/>
      <c r="BA12957" s="61"/>
    </row>
    <row r="12958" spans="39:53" x14ac:dyDescent="0.2">
      <c r="AM12958" s="61"/>
      <c r="AN12958" s="61"/>
      <c r="AO12958" s="171"/>
      <c r="AP12958" s="61"/>
      <c r="AQ12958" s="61"/>
      <c r="AR12958" s="61"/>
      <c r="AS12958" s="61"/>
      <c r="AT12958" s="61"/>
      <c r="AU12958" s="61"/>
      <c r="AV12958" s="61"/>
      <c r="AW12958" s="61"/>
      <c r="AX12958" s="61"/>
      <c r="AY12958" s="61"/>
      <c r="AZ12958" s="61"/>
      <c r="BA12958" s="61"/>
    </row>
    <row r="12959" spans="39:53" x14ac:dyDescent="0.2">
      <c r="AM12959" s="61"/>
      <c r="AN12959" s="61"/>
      <c r="AO12959" s="171"/>
      <c r="AP12959" s="61"/>
      <c r="AQ12959" s="61"/>
      <c r="AR12959" s="61"/>
      <c r="AS12959" s="61"/>
      <c r="AT12959" s="61"/>
      <c r="AU12959" s="61"/>
      <c r="AV12959" s="61"/>
      <c r="AW12959" s="61"/>
      <c r="AX12959" s="61"/>
      <c r="AY12959" s="61"/>
      <c r="AZ12959" s="61"/>
      <c r="BA12959" s="61"/>
    </row>
    <row r="12960" spans="39:53" x14ac:dyDescent="0.2">
      <c r="AM12960" s="61"/>
      <c r="AN12960" s="61"/>
      <c r="AO12960" s="171"/>
      <c r="AP12960" s="61"/>
      <c r="AQ12960" s="61"/>
      <c r="AR12960" s="61"/>
      <c r="AS12960" s="61"/>
      <c r="AT12960" s="61"/>
      <c r="AU12960" s="61"/>
      <c r="AV12960" s="61"/>
      <c r="AW12960" s="61"/>
      <c r="AX12960" s="61"/>
      <c r="AY12960" s="61"/>
      <c r="AZ12960" s="61"/>
      <c r="BA12960" s="61"/>
    </row>
    <row r="12961" spans="39:53" x14ac:dyDescent="0.2">
      <c r="AM12961" s="61"/>
      <c r="AN12961" s="61"/>
      <c r="AO12961" s="171"/>
      <c r="AP12961" s="61"/>
      <c r="AQ12961" s="61"/>
      <c r="AR12961" s="61"/>
      <c r="AS12961" s="61"/>
      <c r="AT12961" s="61"/>
      <c r="AU12961" s="61"/>
      <c r="AV12961" s="61"/>
      <c r="AW12961" s="61"/>
      <c r="AX12961" s="61"/>
      <c r="AY12961" s="61"/>
      <c r="AZ12961" s="61"/>
      <c r="BA12961" s="61"/>
    </row>
    <row r="12962" spans="39:53" x14ac:dyDescent="0.2">
      <c r="AM12962" s="61"/>
      <c r="AN12962" s="61"/>
      <c r="AO12962" s="171"/>
      <c r="AP12962" s="61"/>
      <c r="AQ12962" s="61"/>
      <c r="AR12962" s="61"/>
      <c r="AS12962" s="61"/>
      <c r="AT12962" s="61"/>
      <c r="AU12962" s="61"/>
      <c r="AV12962" s="61"/>
      <c r="AW12962" s="61"/>
      <c r="AX12962" s="61"/>
      <c r="AY12962" s="61"/>
      <c r="AZ12962" s="61"/>
      <c r="BA12962" s="61"/>
    </row>
    <row r="12963" spans="39:53" x14ac:dyDescent="0.2">
      <c r="AM12963" s="61"/>
      <c r="AN12963" s="61"/>
      <c r="AO12963" s="171"/>
      <c r="AP12963" s="61"/>
      <c r="AQ12963" s="61"/>
      <c r="AR12963" s="61"/>
      <c r="AS12963" s="61"/>
      <c r="AT12963" s="61"/>
      <c r="AU12963" s="61"/>
      <c r="AV12963" s="61"/>
      <c r="AW12963" s="61"/>
      <c r="AX12963" s="61"/>
      <c r="AY12963" s="61"/>
      <c r="AZ12963" s="61"/>
      <c r="BA12963" s="61"/>
    </row>
    <row r="12964" spans="39:53" x14ac:dyDescent="0.2">
      <c r="AM12964" s="61"/>
      <c r="AN12964" s="61"/>
      <c r="AO12964" s="171"/>
      <c r="AP12964" s="61"/>
      <c r="AQ12964" s="61"/>
      <c r="AR12964" s="61"/>
      <c r="AS12964" s="61"/>
      <c r="AT12964" s="61"/>
      <c r="AU12964" s="61"/>
      <c r="AV12964" s="61"/>
      <c r="AW12964" s="61"/>
      <c r="AX12964" s="61"/>
      <c r="AY12964" s="61"/>
      <c r="AZ12964" s="61"/>
      <c r="BA12964" s="61"/>
    </row>
    <row r="12965" spans="39:53" x14ac:dyDescent="0.2">
      <c r="AM12965" s="61"/>
      <c r="AN12965" s="61"/>
      <c r="AO12965" s="171"/>
      <c r="AP12965" s="61"/>
      <c r="AQ12965" s="61"/>
      <c r="AR12965" s="61"/>
      <c r="AS12965" s="61"/>
      <c r="AT12965" s="61"/>
      <c r="AU12965" s="61"/>
      <c r="AV12965" s="61"/>
      <c r="AW12965" s="61"/>
      <c r="AX12965" s="61"/>
      <c r="AY12965" s="61"/>
      <c r="AZ12965" s="61"/>
      <c r="BA12965" s="61"/>
    </row>
    <row r="12966" spans="39:53" x14ac:dyDescent="0.2">
      <c r="AM12966" s="61"/>
      <c r="AN12966" s="61"/>
      <c r="AO12966" s="171"/>
      <c r="AP12966" s="61"/>
      <c r="AQ12966" s="61"/>
      <c r="AR12966" s="61"/>
      <c r="AS12966" s="61"/>
      <c r="AT12966" s="61"/>
      <c r="AU12966" s="61"/>
      <c r="AV12966" s="61"/>
      <c r="AW12966" s="61"/>
      <c r="AX12966" s="61"/>
      <c r="AY12966" s="61"/>
      <c r="AZ12966" s="61"/>
      <c r="BA12966" s="61"/>
    </row>
    <row r="12967" spans="39:53" x14ac:dyDescent="0.2">
      <c r="AM12967" s="61"/>
      <c r="AN12967" s="61"/>
      <c r="AO12967" s="171"/>
      <c r="AP12967" s="61"/>
      <c r="AQ12967" s="61"/>
      <c r="AR12967" s="61"/>
      <c r="AS12967" s="61"/>
      <c r="AT12967" s="61"/>
      <c r="AU12967" s="61"/>
      <c r="AV12967" s="61"/>
      <c r="AW12967" s="61"/>
      <c r="AX12967" s="61"/>
      <c r="AY12967" s="61"/>
      <c r="AZ12967" s="61"/>
      <c r="BA12967" s="61"/>
    </row>
    <row r="12968" spans="39:53" x14ac:dyDescent="0.2">
      <c r="AM12968" s="61"/>
      <c r="AN12968" s="61"/>
      <c r="AO12968" s="171"/>
      <c r="AP12968" s="61"/>
      <c r="AQ12968" s="61"/>
      <c r="AR12968" s="61"/>
      <c r="AS12968" s="61"/>
      <c r="AT12968" s="61"/>
      <c r="AU12968" s="61"/>
      <c r="AV12968" s="61"/>
      <c r="AW12968" s="61"/>
      <c r="AX12968" s="61"/>
      <c r="AY12968" s="61"/>
      <c r="AZ12968" s="61"/>
      <c r="BA12968" s="61"/>
    </row>
    <row r="12969" spans="39:53" x14ac:dyDescent="0.2">
      <c r="AM12969" s="61"/>
      <c r="AN12969" s="61"/>
      <c r="AO12969" s="171"/>
      <c r="AP12969" s="61"/>
      <c r="AQ12969" s="61"/>
      <c r="AR12969" s="61"/>
      <c r="AS12969" s="61"/>
      <c r="AT12969" s="61"/>
      <c r="AU12969" s="61"/>
      <c r="AV12969" s="61"/>
      <c r="AW12969" s="61"/>
      <c r="AX12969" s="61"/>
      <c r="AY12969" s="61"/>
      <c r="AZ12969" s="61"/>
      <c r="BA12969" s="61"/>
    </row>
    <row r="12970" spans="39:53" x14ac:dyDescent="0.2">
      <c r="AM12970" s="61"/>
      <c r="AN12970" s="61"/>
      <c r="AO12970" s="171"/>
      <c r="AP12970" s="61"/>
      <c r="AQ12970" s="61"/>
      <c r="AR12970" s="61"/>
      <c r="AS12970" s="61"/>
      <c r="AT12970" s="61"/>
      <c r="AU12970" s="61"/>
      <c r="AV12970" s="61"/>
      <c r="AW12970" s="61"/>
      <c r="AX12970" s="61"/>
      <c r="AY12970" s="61"/>
      <c r="AZ12970" s="61"/>
      <c r="BA12970" s="61"/>
    </row>
    <row r="12971" spans="39:53" x14ac:dyDescent="0.2">
      <c r="AM12971" s="61"/>
      <c r="AN12971" s="61"/>
      <c r="AO12971" s="171"/>
      <c r="AP12971" s="61"/>
      <c r="AQ12971" s="61"/>
      <c r="AR12971" s="61"/>
      <c r="AS12971" s="61"/>
      <c r="AT12971" s="61"/>
      <c r="AU12971" s="61"/>
      <c r="AV12971" s="61"/>
      <c r="AW12971" s="61"/>
      <c r="AX12971" s="61"/>
      <c r="AY12971" s="61"/>
      <c r="AZ12971" s="61"/>
      <c r="BA12971" s="61"/>
    </row>
    <row r="12972" spans="39:53" x14ac:dyDescent="0.2">
      <c r="AM12972" s="61"/>
      <c r="AN12972" s="61"/>
      <c r="AO12972" s="171"/>
      <c r="AP12972" s="61"/>
      <c r="AQ12972" s="61"/>
      <c r="AR12972" s="61"/>
      <c r="AS12972" s="61"/>
      <c r="AT12972" s="61"/>
      <c r="AU12972" s="61"/>
      <c r="AV12972" s="61"/>
      <c r="AW12972" s="61"/>
      <c r="AX12972" s="61"/>
      <c r="AY12972" s="61"/>
      <c r="AZ12972" s="61"/>
      <c r="BA12972" s="61"/>
    </row>
    <row r="12973" spans="39:53" x14ac:dyDescent="0.2">
      <c r="AM12973" s="61"/>
      <c r="AN12973" s="61"/>
      <c r="AO12973" s="171"/>
      <c r="AP12973" s="61"/>
      <c r="AQ12973" s="61"/>
      <c r="AR12973" s="61"/>
      <c r="AS12973" s="61"/>
      <c r="AT12973" s="61"/>
      <c r="AU12973" s="61"/>
      <c r="AV12973" s="61"/>
      <c r="AW12973" s="61"/>
      <c r="AX12973" s="61"/>
      <c r="AY12973" s="61"/>
      <c r="AZ12973" s="61"/>
      <c r="BA12973" s="61"/>
    </row>
    <row r="12974" spans="39:53" x14ac:dyDescent="0.2">
      <c r="AM12974" s="61"/>
      <c r="AN12974" s="61"/>
      <c r="AO12974" s="171"/>
      <c r="AP12974" s="61"/>
      <c r="AQ12974" s="61"/>
      <c r="AR12974" s="61"/>
      <c r="AS12974" s="61"/>
      <c r="AT12974" s="61"/>
      <c r="AU12974" s="61"/>
      <c r="AV12974" s="61"/>
      <c r="AW12974" s="61"/>
      <c r="AX12974" s="61"/>
      <c r="AY12974" s="61"/>
      <c r="AZ12974" s="61"/>
      <c r="BA12974" s="61"/>
    </row>
    <row r="12975" spans="39:53" x14ac:dyDescent="0.2">
      <c r="AM12975" s="61"/>
      <c r="AN12975" s="61"/>
      <c r="AO12975" s="171"/>
      <c r="AP12975" s="61"/>
      <c r="AQ12975" s="61"/>
      <c r="AR12975" s="61"/>
      <c r="AS12975" s="61"/>
      <c r="AT12975" s="61"/>
      <c r="AU12975" s="61"/>
      <c r="AV12975" s="61"/>
      <c r="AW12975" s="61"/>
      <c r="AX12975" s="61"/>
      <c r="AY12975" s="61"/>
      <c r="AZ12975" s="61"/>
      <c r="BA12975" s="61"/>
    </row>
    <row r="12976" spans="39:53" x14ac:dyDescent="0.2">
      <c r="AM12976" s="61"/>
      <c r="AN12976" s="61"/>
      <c r="AO12976" s="171"/>
      <c r="AP12976" s="61"/>
      <c r="AQ12976" s="61"/>
      <c r="AR12976" s="61"/>
      <c r="AS12976" s="61"/>
      <c r="AT12976" s="61"/>
      <c r="AU12976" s="61"/>
      <c r="AV12976" s="61"/>
      <c r="AW12976" s="61"/>
      <c r="AX12976" s="61"/>
      <c r="AY12976" s="61"/>
      <c r="AZ12976" s="61"/>
      <c r="BA12976" s="61"/>
    </row>
    <row r="12977" spans="39:53" x14ac:dyDescent="0.2">
      <c r="AM12977" s="61"/>
      <c r="AN12977" s="61"/>
      <c r="AO12977" s="171"/>
      <c r="AP12977" s="61"/>
      <c r="AQ12977" s="61"/>
      <c r="AR12977" s="61"/>
      <c r="AS12977" s="61"/>
      <c r="AT12977" s="61"/>
      <c r="AU12977" s="61"/>
      <c r="AV12977" s="61"/>
      <c r="AW12977" s="61"/>
      <c r="AX12977" s="61"/>
      <c r="AY12977" s="61"/>
      <c r="AZ12977" s="61"/>
      <c r="BA12977" s="61"/>
    </row>
    <row r="12978" spans="39:53" x14ac:dyDescent="0.2">
      <c r="AM12978" s="61"/>
      <c r="AN12978" s="61"/>
      <c r="AO12978" s="171"/>
      <c r="AP12978" s="61"/>
      <c r="AQ12978" s="61"/>
      <c r="AR12978" s="61"/>
      <c r="AS12978" s="61"/>
      <c r="AT12978" s="61"/>
      <c r="AU12978" s="61"/>
      <c r="AV12978" s="61"/>
      <c r="AW12978" s="61"/>
      <c r="AX12978" s="61"/>
      <c r="AY12978" s="61"/>
      <c r="AZ12978" s="61"/>
      <c r="BA12978" s="61"/>
    </row>
    <row r="12979" spans="39:53" x14ac:dyDescent="0.2">
      <c r="AM12979" s="61"/>
      <c r="AN12979" s="61"/>
      <c r="AO12979" s="171"/>
      <c r="AP12979" s="61"/>
      <c r="AQ12979" s="61"/>
      <c r="AR12979" s="61"/>
      <c r="AS12979" s="61"/>
      <c r="AT12979" s="61"/>
      <c r="AU12979" s="61"/>
      <c r="AV12979" s="61"/>
      <c r="AW12979" s="61"/>
      <c r="AX12979" s="61"/>
      <c r="AY12979" s="61"/>
      <c r="AZ12979" s="61"/>
      <c r="BA12979" s="61"/>
    </row>
    <row r="12980" spans="39:53" x14ac:dyDescent="0.2">
      <c r="AM12980" s="61"/>
      <c r="AN12980" s="61"/>
      <c r="AO12980" s="171"/>
      <c r="AP12980" s="61"/>
      <c r="AQ12980" s="61"/>
      <c r="AR12980" s="61"/>
      <c r="AS12980" s="61"/>
      <c r="AT12980" s="61"/>
      <c r="AU12980" s="61"/>
      <c r="AV12980" s="61"/>
      <c r="AW12980" s="61"/>
      <c r="AX12980" s="61"/>
      <c r="AY12980" s="61"/>
      <c r="AZ12980" s="61"/>
      <c r="BA12980" s="61"/>
    </row>
    <row r="12981" spans="39:53" x14ac:dyDescent="0.2">
      <c r="AM12981" s="61"/>
      <c r="AN12981" s="61"/>
      <c r="AO12981" s="171"/>
      <c r="AP12981" s="61"/>
      <c r="AQ12981" s="61"/>
      <c r="AR12981" s="61"/>
      <c r="AS12981" s="61"/>
      <c r="AT12981" s="61"/>
      <c r="AU12981" s="61"/>
      <c r="AV12981" s="61"/>
      <c r="AW12981" s="61"/>
      <c r="AX12981" s="61"/>
      <c r="AY12981" s="61"/>
      <c r="AZ12981" s="61"/>
      <c r="BA12981" s="61"/>
    </row>
    <row r="12982" spans="39:53" x14ac:dyDescent="0.2">
      <c r="AM12982" s="61"/>
      <c r="AN12982" s="61"/>
      <c r="AO12982" s="171"/>
      <c r="AP12982" s="61"/>
      <c r="AQ12982" s="61"/>
      <c r="AR12982" s="61"/>
      <c r="AS12982" s="61"/>
      <c r="AT12982" s="61"/>
      <c r="AU12982" s="61"/>
      <c r="AV12982" s="61"/>
      <c r="AW12982" s="61"/>
      <c r="AX12982" s="61"/>
      <c r="AY12982" s="61"/>
      <c r="AZ12982" s="61"/>
      <c r="BA12982" s="61"/>
    </row>
    <row r="12983" spans="39:53" x14ac:dyDescent="0.2">
      <c r="AM12983" s="61"/>
      <c r="AN12983" s="61"/>
      <c r="AO12983" s="171"/>
      <c r="AP12983" s="61"/>
      <c r="AQ12983" s="61"/>
      <c r="AR12983" s="61"/>
      <c r="AS12983" s="61"/>
      <c r="AT12983" s="61"/>
      <c r="AU12983" s="61"/>
      <c r="AV12983" s="61"/>
      <c r="AW12983" s="61"/>
      <c r="AX12983" s="61"/>
      <c r="AY12983" s="61"/>
      <c r="AZ12983" s="61"/>
      <c r="BA12983" s="61"/>
    </row>
    <row r="12984" spans="39:53" x14ac:dyDescent="0.2">
      <c r="AM12984" s="61"/>
      <c r="AN12984" s="61"/>
      <c r="AO12984" s="171"/>
      <c r="AP12984" s="61"/>
      <c r="AQ12984" s="61"/>
      <c r="AR12984" s="61"/>
      <c r="AS12984" s="61"/>
      <c r="AT12984" s="61"/>
      <c r="AU12984" s="61"/>
      <c r="AV12984" s="61"/>
      <c r="AW12984" s="61"/>
      <c r="AX12984" s="61"/>
      <c r="AY12984" s="61"/>
      <c r="AZ12984" s="61"/>
      <c r="BA12984" s="61"/>
    </row>
    <row r="12985" spans="39:53" x14ac:dyDescent="0.2">
      <c r="AM12985" s="61"/>
      <c r="AN12985" s="61"/>
      <c r="AO12985" s="171"/>
      <c r="AP12985" s="61"/>
      <c r="AQ12985" s="61"/>
      <c r="AR12985" s="61"/>
      <c r="AS12985" s="61"/>
      <c r="AT12985" s="61"/>
      <c r="AU12985" s="61"/>
      <c r="AV12985" s="61"/>
      <c r="AW12985" s="61"/>
      <c r="AX12985" s="61"/>
      <c r="AY12985" s="61"/>
      <c r="AZ12985" s="61"/>
      <c r="BA12985" s="61"/>
    </row>
    <row r="12986" spans="39:53" x14ac:dyDescent="0.2">
      <c r="AM12986" s="61"/>
      <c r="AN12986" s="61"/>
      <c r="AO12986" s="171"/>
      <c r="AP12986" s="61"/>
      <c r="AQ12986" s="61"/>
      <c r="AR12986" s="61"/>
      <c r="AS12986" s="61"/>
      <c r="AT12986" s="61"/>
      <c r="AU12986" s="61"/>
      <c r="AV12986" s="61"/>
      <c r="AW12986" s="61"/>
      <c r="AX12986" s="61"/>
      <c r="AY12986" s="61"/>
      <c r="AZ12986" s="61"/>
      <c r="BA12986" s="61"/>
    </row>
    <row r="12987" spans="39:53" x14ac:dyDescent="0.2">
      <c r="AM12987" s="61"/>
      <c r="AN12987" s="61"/>
      <c r="AO12987" s="171"/>
      <c r="AP12987" s="61"/>
      <c r="AQ12987" s="61"/>
      <c r="AR12987" s="61"/>
      <c r="AS12987" s="61"/>
      <c r="AT12987" s="61"/>
      <c r="AU12987" s="61"/>
      <c r="AV12987" s="61"/>
      <c r="AW12987" s="61"/>
      <c r="AX12987" s="61"/>
      <c r="AY12987" s="61"/>
      <c r="AZ12987" s="61"/>
      <c r="BA12987" s="61"/>
    </row>
    <row r="12988" spans="39:53" x14ac:dyDescent="0.2">
      <c r="AM12988" s="61"/>
      <c r="AN12988" s="61"/>
      <c r="AO12988" s="171"/>
      <c r="AP12988" s="61"/>
      <c r="AQ12988" s="61"/>
      <c r="AR12988" s="61"/>
      <c r="AS12988" s="61"/>
      <c r="AT12988" s="61"/>
      <c r="AU12988" s="61"/>
      <c r="AV12988" s="61"/>
      <c r="AW12988" s="61"/>
      <c r="AX12988" s="61"/>
      <c r="AY12988" s="61"/>
      <c r="AZ12988" s="61"/>
      <c r="BA12988" s="61"/>
    </row>
    <row r="12989" spans="39:53" x14ac:dyDescent="0.2">
      <c r="AM12989" s="61"/>
      <c r="AN12989" s="61"/>
      <c r="AO12989" s="171"/>
      <c r="AP12989" s="61"/>
      <c r="AQ12989" s="61"/>
      <c r="AR12989" s="61"/>
      <c r="AS12989" s="61"/>
      <c r="AT12989" s="61"/>
      <c r="AU12989" s="61"/>
      <c r="AV12989" s="61"/>
      <c r="AW12989" s="61"/>
      <c r="AX12989" s="61"/>
      <c r="AY12989" s="61"/>
      <c r="AZ12989" s="61"/>
      <c r="BA12989" s="61"/>
    </row>
    <row r="12990" spans="39:53" x14ac:dyDescent="0.2">
      <c r="AM12990" s="61"/>
      <c r="AN12990" s="61"/>
      <c r="AO12990" s="171"/>
      <c r="AP12990" s="61"/>
      <c r="AQ12990" s="61"/>
      <c r="AR12990" s="61"/>
      <c r="AS12990" s="61"/>
      <c r="AT12990" s="61"/>
      <c r="AU12990" s="61"/>
      <c r="AV12990" s="61"/>
      <c r="AW12990" s="61"/>
      <c r="AX12990" s="61"/>
      <c r="AY12990" s="61"/>
      <c r="AZ12990" s="61"/>
      <c r="BA12990" s="61"/>
    </row>
    <row r="12991" spans="39:53" x14ac:dyDescent="0.2">
      <c r="AM12991" s="61"/>
      <c r="AN12991" s="61"/>
      <c r="AO12991" s="171"/>
      <c r="AP12991" s="61"/>
      <c r="AQ12991" s="61"/>
      <c r="AR12991" s="61"/>
      <c r="AS12991" s="61"/>
      <c r="AT12991" s="61"/>
      <c r="AU12991" s="61"/>
      <c r="AV12991" s="61"/>
      <c r="AW12991" s="61"/>
      <c r="AX12991" s="61"/>
      <c r="AY12991" s="61"/>
      <c r="AZ12991" s="61"/>
      <c r="BA12991" s="61"/>
    </row>
    <row r="12992" spans="39:53" x14ac:dyDescent="0.2">
      <c r="AM12992" s="61"/>
      <c r="AN12992" s="61"/>
      <c r="AO12992" s="171"/>
      <c r="AP12992" s="61"/>
      <c r="AQ12992" s="61"/>
      <c r="AR12992" s="61"/>
      <c r="AS12992" s="61"/>
      <c r="AT12992" s="61"/>
      <c r="AU12992" s="61"/>
      <c r="AV12992" s="61"/>
      <c r="AW12992" s="61"/>
      <c r="AX12992" s="61"/>
      <c r="AY12992" s="61"/>
      <c r="AZ12992" s="61"/>
      <c r="BA12992" s="61"/>
    </row>
    <row r="12993" spans="39:53" x14ac:dyDescent="0.2">
      <c r="AM12993" s="61"/>
      <c r="AN12993" s="61"/>
      <c r="AO12993" s="171"/>
      <c r="AP12993" s="61"/>
      <c r="AQ12993" s="61"/>
      <c r="AR12993" s="61"/>
      <c r="AS12993" s="61"/>
      <c r="AT12993" s="61"/>
      <c r="AU12993" s="61"/>
      <c r="AV12993" s="61"/>
      <c r="AW12993" s="61"/>
      <c r="AX12993" s="61"/>
      <c r="AY12993" s="61"/>
      <c r="AZ12993" s="61"/>
      <c r="BA12993" s="61"/>
    </row>
    <row r="12994" spans="39:53" x14ac:dyDescent="0.2">
      <c r="AM12994" s="61"/>
      <c r="AN12994" s="61"/>
      <c r="AO12994" s="171"/>
      <c r="AP12994" s="61"/>
      <c r="AQ12994" s="61"/>
      <c r="AR12994" s="61"/>
      <c r="AS12994" s="61"/>
      <c r="AT12994" s="61"/>
      <c r="AU12994" s="61"/>
      <c r="AV12994" s="61"/>
      <c r="AW12994" s="61"/>
      <c r="AX12994" s="61"/>
      <c r="AY12994" s="61"/>
      <c r="AZ12994" s="61"/>
      <c r="BA12994" s="61"/>
    </row>
    <row r="12995" spans="39:53" x14ac:dyDescent="0.2">
      <c r="AM12995" s="61"/>
      <c r="AN12995" s="61"/>
      <c r="AO12995" s="171"/>
      <c r="AP12995" s="61"/>
      <c r="AQ12995" s="61"/>
      <c r="AR12995" s="61"/>
      <c r="AS12995" s="61"/>
      <c r="AT12995" s="61"/>
      <c r="AU12995" s="61"/>
      <c r="AV12995" s="61"/>
      <c r="AW12995" s="61"/>
      <c r="AX12995" s="61"/>
      <c r="AY12995" s="61"/>
      <c r="AZ12995" s="61"/>
      <c r="BA12995" s="61"/>
    </row>
    <row r="12996" spans="39:53" x14ac:dyDescent="0.2">
      <c r="AM12996" s="61"/>
      <c r="AN12996" s="61"/>
      <c r="AO12996" s="171"/>
      <c r="AP12996" s="61"/>
      <c r="AQ12996" s="61"/>
      <c r="AR12996" s="61"/>
      <c r="AS12996" s="61"/>
      <c r="AT12996" s="61"/>
      <c r="AU12996" s="61"/>
      <c r="AV12996" s="61"/>
      <c r="AW12996" s="61"/>
      <c r="AX12996" s="61"/>
      <c r="AY12996" s="61"/>
      <c r="AZ12996" s="61"/>
      <c r="BA12996" s="61"/>
    </row>
    <row r="12997" spans="39:53" x14ac:dyDescent="0.2">
      <c r="AM12997" s="61"/>
      <c r="AN12997" s="61"/>
      <c r="AO12997" s="171"/>
      <c r="AP12997" s="61"/>
      <c r="AQ12997" s="61"/>
      <c r="AR12997" s="61"/>
      <c r="AS12997" s="61"/>
      <c r="AT12997" s="61"/>
      <c r="AU12997" s="61"/>
      <c r="AV12997" s="61"/>
      <c r="AW12997" s="61"/>
      <c r="AX12997" s="61"/>
      <c r="AY12997" s="61"/>
      <c r="AZ12997" s="61"/>
      <c r="BA12997" s="61"/>
    </row>
    <row r="12998" spans="39:53" x14ac:dyDescent="0.2">
      <c r="AM12998" s="61"/>
      <c r="AN12998" s="61"/>
      <c r="AO12998" s="171"/>
      <c r="AP12998" s="61"/>
      <c r="AQ12998" s="61"/>
      <c r="AR12998" s="61"/>
      <c r="AS12998" s="61"/>
      <c r="AT12998" s="61"/>
      <c r="AU12998" s="61"/>
      <c r="AV12998" s="61"/>
      <c r="AW12998" s="61"/>
      <c r="AX12998" s="61"/>
      <c r="AY12998" s="61"/>
      <c r="AZ12998" s="61"/>
      <c r="BA12998" s="61"/>
    </row>
    <row r="12999" spans="39:53" x14ac:dyDescent="0.2">
      <c r="AM12999" s="61"/>
      <c r="AN12999" s="61"/>
      <c r="AO12999" s="171"/>
      <c r="AP12999" s="61"/>
      <c r="AQ12999" s="61"/>
      <c r="AR12999" s="61"/>
      <c r="AS12999" s="61"/>
      <c r="AT12999" s="61"/>
      <c r="AU12999" s="61"/>
      <c r="AV12999" s="61"/>
      <c r="AW12999" s="61"/>
      <c r="AX12999" s="61"/>
      <c r="AY12999" s="61"/>
      <c r="AZ12999" s="61"/>
      <c r="BA12999" s="61"/>
    </row>
    <row r="13000" spans="39:53" x14ac:dyDescent="0.2">
      <c r="AM13000" s="61"/>
      <c r="AN13000" s="61"/>
      <c r="AO13000" s="171"/>
      <c r="AP13000" s="61"/>
      <c r="AQ13000" s="61"/>
      <c r="AR13000" s="61"/>
      <c r="AS13000" s="61"/>
      <c r="AT13000" s="61"/>
      <c r="AU13000" s="61"/>
      <c r="AV13000" s="61"/>
      <c r="AW13000" s="61"/>
      <c r="AX13000" s="61"/>
      <c r="AY13000" s="61"/>
      <c r="AZ13000" s="61"/>
      <c r="BA13000" s="61"/>
    </row>
    <row r="13001" spans="39:53" x14ac:dyDescent="0.2">
      <c r="AM13001" s="61"/>
      <c r="AN13001" s="61"/>
      <c r="AO13001" s="171"/>
      <c r="AP13001" s="61"/>
      <c r="AQ13001" s="61"/>
      <c r="AR13001" s="61"/>
      <c r="AS13001" s="61"/>
      <c r="AT13001" s="61"/>
      <c r="AU13001" s="61"/>
      <c r="AV13001" s="61"/>
      <c r="AW13001" s="61"/>
      <c r="AX13001" s="61"/>
      <c r="AY13001" s="61"/>
      <c r="AZ13001" s="61"/>
      <c r="BA13001" s="61"/>
    </row>
    <row r="13002" spans="39:53" x14ac:dyDescent="0.2">
      <c r="AM13002" s="61"/>
      <c r="AN13002" s="61"/>
      <c r="AO13002" s="171"/>
      <c r="AP13002" s="61"/>
      <c r="AQ13002" s="61"/>
      <c r="AR13002" s="61"/>
      <c r="AS13002" s="61"/>
      <c r="AT13002" s="61"/>
      <c r="AU13002" s="61"/>
      <c r="AV13002" s="61"/>
      <c r="AW13002" s="61"/>
      <c r="AX13002" s="61"/>
      <c r="AY13002" s="61"/>
      <c r="AZ13002" s="61"/>
      <c r="BA13002" s="61"/>
    </row>
    <row r="13003" spans="39:53" x14ac:dyDescent="0.2">
      <c r="AM13003" s="61"/>
      <c r="AN13003" s="61"/>
      <c r="AO13003" s="171"/>
      <c r="AP13003" s="61"/>
      <c r="AQ13003" s="61"/>
      <c r="AR13003" s="61"/>
      <c r="AS13003" s="61"/>
      <c r="AT13003" s="61"/>
      <c r="AU13003" s="61"/>
      <c r="AV13003" s="61"/>
      <c r="AW13003" s="61"/>
      <c r="AX13003" s="61"/>
      <c r="AY13003" s="61"/>
      <c r="AZ13003" s="61"/>
      <c r="BA13003" s="61"/>
    </row>
    <row r="13004" spans="39:53" x14ac:dyDescent="0.2">
      <c r="AM13004" s="61"/>
      <c r="AN13004" s="61"/>
      <c r="AO13004" s="171"/>
      <c r="AP13004" s="61"/>
      <c r="AQ13004" s="61"/>
      <c r="AR13004" s="61"/>
      <c r="AS13004" s="61"/>
      <c r="AT13004" s="61"/>
      <c r="AU13004" s="61"/>
      <c r="AV13004" s="61"/>
      <c r="AW13004" s="61"/>
      <c r="AX13004" s="61"/>
      <c r="AY13004" s="61"/>
      <c r="AZ13004" s="61"/>
      <c r="BA13004" s="61"/>
    </row>
    <row r="13005" spans="39:53" x14ac:dyDescent="0.2">
      <c r="AM13005" s="61"/>
      <c r="AN13005" s="61"/>
      <c r="AO13005" s="171"/>
      <c r="AP13005" s="61"/>
      <c r="AQ13005" s="61"/>
      <c r="AR13005" s="61"/>
      <c r="AS13005" s="61"/>
      <c r="AT13005" s="61"/>
      <c r="AU13005" s="61"/>
      <c r="AV13005" s="61"/>
      <c r="AW13005" s="61"/>
      <c r="AX13005" s="61"/>
      <c r="AY13005" s="61"/>
      <c r="AZ13005" s="61"/>
      <c r="BA13005" s="61"/>
    </row>
    <row r="13006" spans="39:53" x14ac:dyDescent="0.2">
      <c r="AM13006" s="61"/>
      <c r="AN13006" s="61"/>
      <c r="AO13006" s="171"/>
      <c r="AP13006" s="61"/>
      <c r="AQ13006" s="61"/>
      <c r="AR13006" s="61"/>
      <c r="AS13006" s="61"/>
      <c r="AT13006" s="61"/>
      <c r="AU13006" s="61"/>
      <c r="AV13006" s="61"/>
      <c r="AW13006" s="61"/>
      <c r="AX13006" s="61"/>
      <c r="AY13006" s="61"/>
      <c r="AZ13006" s="61"/>
      <c r="BA13006" s="61"/>
    </row>
    <row r="13007" spans="39:53" x14ac:dyDescent="0.2">
      <c r="AM13007" s="61"/>
      <c r="AN13007" s="61"/>
      <c r="AO13007" s="171"/>
      <c r="AP13007" s="61"/>
      <c r="AQ13007" s="61"/>
      <c r="AR13007" s="61"/>
      <c r="AS13007" s="61"/>
      <c r="AT13007" s="61"/>
      <c r="AU13007" s="61"/>
      <c r="AV13007" s="61"/>
      <c r="AW13007" s="61"/>
      <c r="AX13007" s="61"/>
      <c r="AY13007" s="61"/>
      <c r="AZ13007" s="61"/>
      <c r="BA13007" s="61"/>
    </row>
    <row r="13008" spans="39:53" x14ac:dyDescent="0.2">
      <c r="AM13008" s="61"/>
      <c r="AN13008" s="61"/>
      <c r="AO13008" s="171"/>
      <c r="AP13008" s="61"/>
      <c r="AQ13008" s="61"/>
      <c r="AR13008" s="61"/>
      <c r="AS13008" s="61"/>
      <c r="AT13008" s="61"/>
      <c r="AU13008" s="61"/>
      <c r="AV13008" s="61"/>
      <c r="AW13008" s="61"/>
      <c r="AX13008" s="61"/>
      <c r="AY13008" s="61"/>
      <c r="AZ13008" s="61"/>
      <c r="BA13008" s="61"/>
    </row>
    <row r="13009" spans="39:53" x14ac:dyDescent="0.2">
      <c r="AM13009" s="61"/>
      <c r="AN13009" s="61"/>
      <c r="AO13009" s="171"/>
      <c r="AP13009" s="61"/>
      <c r="AQ13009" s="61"/>
      <c r="AR13009" s="61"/>
      <c r="AS13009" s="61"/>
      <c r="AT13009" s="61"/>
      <c r="AU13009" s="61"/>
      <c r="AV13009" s="61"/>
      <c r="AW13009" s="61"/>
      <c r="AX13009" s="61"/>
      <c r="AY13009" s="61"/>
      <c r="AZ13009" s="61"/>
      <c r="BA13009" s="61"/>
    </row>
    <row r="13010" spans="39:53" x14ac:dyDescent="0.2">
      <c r="AM13010" s="61"/>
      <c r="AN13010" s="61"/>
      <c r="AO13010" s="171"/>
      <c r="AP13010" s="61"/>
      <c r="AQ13010" s="61"/>
      <c r="AR13010" s="61"/>
      <c r="AS13010" s="61"/>
      <c r="AT13010" s="61"/>
      <c r="AU13010" s="61"/>
      <c r="AV13010" s="61"/>
      <c r="AW13010" s="61"/>
      <c r="AX13010" s="61"/>
      <c r="AY13010" s="61"/>
      <c r="AZ13010" s="61"/>
      <c r="BA13010" s="61"/>
    </row>
    <row r="13011" spans="39:53" x14ac:dyDescent="0.2">
      <c r="AM13011" s="61"/>
      <c r="AN13011" s="61"/>
      <c r="AO13011" s="171"/>
      <c r="AP13011" s="61"/>
      <c r="AQ13011" s="61"/>
      <c r="AR13011" s="61"/>
      <c r="AS13011" s="61"/>
      <c r="AT13011" s="61"/>
      <c r="AU13011" s="61"/>
      <c r="AV13011" s="61"/>
      <c r="AW13011" s="61"/>
      <c r="AX13011" s="61"/>
      <c r="AY13011" s="61"/>
      <c r="AZ13011" s="61"/>
      <c r="BA13011" s="61"/>
    </row>
    <row r="13012" spans="39:53" x14ac:dyDescent="0.2">
      <c r="AM13012" s="61"/>
      <c r="AN13012" s="61"/>
      <c r="AO13012" s="171"/>
      <c r="AP13012" s="61"/>
      <c r="AQ13012" s="61"/>
      <c r="AR13012" s="61"/>
      <c r="AS13012" s="61"/>
      <c r="AT13012" s="61"/>
      <c r="AU13012" s="61"/>
      <c r="AV13012" s="61"/>
      <c r="AW13012" s="61"/>
      <c r="AX13012" s="61"/>
      <c r="AY13012" s="61"/>
      <c r="AZ13012" s="61"/>
      <c r="BA13012" s="61"/>
    </row>
    <row r="13013" spans="39:53" x14ac:dyDescent="0.2">
      <c r="AM13013" s="61"/>
      <c r="AN13013" s="61"/>
      <c r="AO13013" s="171"/>
      <c r="AP13013" s="61"/>
      <c r="AQ13013" s="61"/>
      <c r="AR13013" s="61"/>
      <c r="AS13013" s="61"/>
      <c r="AT13013" s="61"/>
      <c r="AU13013" s="61"/>
      <c r="AV13013" s="61"/>
      <c r="AW13013" s="61"/>
      <c r="AX13013" s="61"/>
      <c r="AY13013" s="61"/>
      <c r="AZ13013" s="61"/>
      <c r="BA13013" s="61"/>
    </row>
    <row r="13014" spans="39:53" x14ac:dyDescent="0.2">
      <c r="AM13014" s="61"/>
      <c r="AN13014" s="61"/>
      <c r="AO13014" s="171"/>
      <c r="AP13014" s="61"/>
      <c r="AQ13014" s="61"/>
      <c r="AR13014" s="61"/>
      <c r="AS13014" s="61"/>
      <c r="AT13014" s="61"/>
      <c r="AU13014" s="61"/>
      <c r="AV13014" s="61"/>
      <c r="AW13014" s="61"/>
      <c r="AX13014" s="61"/>
      <c r="AY13014" s="61"/>
      <c r="AZ13014" s="61"/>
      <c r="BA13014" s="61"/>
    </row>
    <row r="13015" spans="39:53" x14ac:dyDescent="0.2">
      <c r="AM13015" s="61"/>
      <c r="AN13015" s="61"/>
      <c r="AO13015" s="171"/>
      <c r="AP13015" s="61"/>
      <c r="AQ13015" s="61"/>
      <c r="AR13015" s="61"/>
      <c r="AS13015" s="61"/>
      <c r="AT13015" s="61"/>
      <c r="AU13015" s="61"/>
      <c r="AV13015" s="61"/>
      <c r="AW13015" s="61"/>
      <c r="AX13015" s="61"/>
      <c r="AY13015" s="61"/>
      <c r="AZ13015" s="61"/>
      <c r="BA13015" s="61"/>
    </row>
    <row r="13016" spans="39:53" x14ac:dyDescent="0.2">
      <c r="AM13016" s="61"/>
      <c r="AN13016" s="61"/>
      <c r="AO13016" s="171"/>
      <c r="AP13016" s="61"/>
      <c r="AQ13016" s="61"/>
      <c r="AR13016" s="61"/>
      <c r="AS13016" s="61"/>
      <c r="AT13016" s="61"/>
      <c r="AU13016" s="61"/>
      <c r="AV13016" s="61"/>
      <c r="AW13016" s="61"/>
      <c r="AX13016" s="61"/>
      <c r="AY13016" s="61"/>
      <c r="AZ13016" s="61"/>
      <c r="BA13016" s="61"/>
    </row>
    <row r="13017" spans="39:53" x14ac:dyDescent="0.2">
      <c r="AM13017" s="61"/>
      <c r="AN13017" s="61"/>
      <c r="AO13017" s="171"/>
      <c r="AP13017" s="61"/>
      <c r="AQ13017" s="61"/>
      <c r="AR13017" s="61"/>
      <c r="AS13017" s="61"/>
      <c r="AT13017" s="61"/>
      <c r="AU13017" s="61"/>
      <c r="AV13017" s="61"/>
      <c r="AW13017" s="61"/>
      <c r="AX13017" s="61"/>
      <c r="AY13017" s="61"/>
      <c r="AZ13017" s="61"/>
      <c r="BA13017" s="61"/>
    </row>
    <row r="13018" spans="39:53" x14ac:dyDescent="0.2">
      <c r="AM13018" s="61"/>
      <c r="AN13018" s="61"/>
      <c r="AO13018" s="171"/>
      <c r="AP13018" s="61"/>
      <c r="AQ13018" s="61"/>
      <c r="AR13018" s="61"/>
      <c r="AS13018" s="61"/>
      <c r="AT13018" s="61"/>
      <c r="AU13018" s="61"/>
      <c r="AV13018" s="61"/>
      <c r="AW13018" s="61"/>
      <c r="AX13018" s="61"/>
      <c r="AY13018" s="61"/>
      <c r="AZ13018" s="61"/>
      <c r="BA13018" s="61"/>
    </row>
    <row r="13019" spans="39:53" x14ac:dyDescent="0.2">
      <c r="AM13019" s="61"/>
      <c r="AN13019" s="61"/>
      <c r="AO13019" s="171"/>
      <c r="AP13019" s="61"/>
      <c r="AQ13019" s="61"/>
      <c r="AR13019" s="61"/>
      <c r="AS13019" s="61"/>
      <c r="AT13019" s="61"/>
      <c r="AU13019" s="61"/>
      <c r="AV13019" s="61"/>
      <c r="AW13019" s="61"/>
      <c r="AX13019" s="61"/>
      <c r="AY13019" s="61"/>
      <c r="AZ13019" s="61"/>
      <c r="BA13019" s="61"/>
    </row>
    <row r="13020" spans="39:53" x14ac:dyDescent="0.2">
      <c r="AM13020" s="61"/>
      <c r="AN13020" s="61"/>
      <c r="AO13020" s="171"/>
      <c r="AP13020" s="61"/>
      <c r="AQ13020" s="61"/>
      <c r="AR13020" s="61"/>
      <c r="AS13020" s="61"/>
      <c r="AT13020" s="61"/>
      <c r="AU13020" s="61"/>
      <c r="AV13020" s="61"/>
      <c r="AW13020" s="61"/>
      <c r="AX13020" s="61"/>
      <c r="AY13020" s="61"/>
      <c r="AZ13020" s="61"/>
      <c r="BA13020" s="61"/>
    </row>
    <row r="13021" spans="39:53" x14ac:dyDescent="0.2">
      <c r="AM13021" s="61"/>
      <c r="AN13021" s="61"/>
      <c r="AO13021" s="171"/>
      <c r="AP13021" s="61"/>
      <c r="AQ13021" s="61"/>
      <c r="AR13021" s="61"/>
      <c r="AS13021" s="61"/>
      <c r="AT13021" s="61"/>
      <c r="AU13021" s="61"/>
      <c r="AV13021" s="61"/>
      <c r="AW13021" s="61"/>
      <c r="AX13021" s="61"/>
      <c r="AY13021" s="61"/>
      <c r="AZ13021" s="61"/>
      <c r="BA13021" s="61"/>
    </row>
    <row r="13022" spans="39:53" x14ac:dyDescent="0.2">
      <c r="AM13022" s="61"/>
      <c r="AN13022" s="61"/>
      <c r="AO13022" s="171"/>
      <c r="AP13022" s="61"/>
      <c r="AQ13022" s="61"/>
      <c r="AR13022" s="61"/>
      <c r="AS13022" s="61"/>
      <c r="AT13022" s="61"/>
      <c r="AU13022" s="61"/>
      <c r="AV13022" s="61"/>
      <c r="AW13022" s="61"/>
      <c r="AX13022" s="61"/>
      <c r="AY13022" s="61"/>
      <c r="AZ13022" s="61"/>
      <c r="BA13022" s="61"/>
    </row>
    <row r="13023" spans="39:53" x14ac:dyDescent="0.2">
      <c r="AM13023" s="61"/>
      <c r="AN13023" s="61"/>
      <c r="AO13023" s="171"/>
      <c r="AP13023" s="61"/>
      <c r="AQ13023" s="61"/>
      <c r="AR13023" s="61"/>
      <c r="AS13023" s="61"/>
      <c r="AT13023" s="61"/>
      <c r="AU13023" s="61"/>
      <c r="AV13023" s="61"/>
      <c r="AW13023" s="61"/>
      <c r="AX13023" s="61"/>
      <c r="AY13023" s="61"/>
      <c r="AZ13023" s="61"/>
      <c r="BA13023" s="61"/>
    </row>
    <row r="13024" spans="39:53" x14ac:dyDescent="0.2">
      <c r="AM13024" s="61"/>
      <c r="AN13024" s="61"/>
      <c r="AO13024" s="171"/>
      <c r="AP13024" s="61"/>
      <c r="AQ13024" s="61"/>
      <c r="AR13024" s="61"/>
      <c r="AS13024" s="61"/>
      <c r="AT13024" s="61"/>
      <c r="AU13024" s="61"/>
      <c r="AV13024" s="61"/>
      <c r="AW13024" s="61"/>
      <c r="AX13024" s="61"/>
      <c r="AY13024" s="61"/>
      <c r="AZ13024" s="61"/>
      <c r="BA13024" s="61"/>
    </row>
    <row r="13025" spans="39:53" x14ac:dyDescent="0.2">
      <c r="AM13025" s="61"/>
      <c r="AN13025" s="61"/>
      <c r="AO13025" s="171"/>
      <c r="AP13025" s="61"/>
      <c r="AQ13025" s="61"/>
      <c r="AR13025" s="61"/>
      <c r="AS13025" s="61"/>
      <c r="AT13025" s="61"/>
      <c r="AU13025" s="61"/>
      <c r="AV13025" s="61"/>
      <c r="AW13025" s="61"/>
      <c r="AX13025" s="61"/>
      <c r="AY13025" s="61"/>
      <c r="AZ13025" s="61"/>
      <c r="BA13025" s="61"/>
    </row>
    <row r="13026" spans="39:53" x14ac:dyDescent="0.2">
      <c r="AM13026" s="61"/>
      <c r="AN13026" s="61"/>
      <c r="AO13026" s="171"/>
      <c r="AP13026" s="61"/>
      <c r="AQ13026" s="61"/>
      <c r="AR13026" s="61"/>
      <c r="AS13026" s="61"/>
      <c r="AT13026" s="61"/>
      <c r="AU13026" s="61"/>
      <c r="AV13026" s="61"/>
      <c r="AW13026" s="61"/>
      <c r="AX13026" s="61"/>
      <c r="AY13026" s="61"/>
      <c r="AZ13026" s="61"/>
      <c r="BA13026" s="61"/>
    </row>
    <row r="13027" spans="39:53" x14ac:dyDescent="0.2">
      <c r="AM13027" s="61"/>
      <c r="AN13027" s="61"/>
      <c r="AO13027" s="171"/>
      <c r="AP13027" s="61"/>
      <c r="AQ13027" s="61"/>
      <c r="AR13027" s="61"/>
      <c r="AS13027" s="61"/>
      <c r="AT13027" s="61"/>
      <c r="AU13027" s="61"/>
      <c r="AV13027" s="61"/>
      <c r="AW13027" s="61"/>
      <c r="AX13027" s="61"/>
      <c r="AY13027" s="61"/>
      <c r="AZ13027" s="61"/>
      <c r="BA13027" s="61"/>
    </row>
    <row r="13028" spans="39:53" x14ac:dyDescent="0.2">
      <c r="AM13028" s="61"/>
      <c r="AN13028" s="61"/>
      <c r="AO13028" s="171"/>
      <c r="AP13028" s="61"/>
      <c r="AQ13028" s="61"/>
      <c r="AR13028" s="61"/>
      <c r="AS13028" s="61"/>
      <c r="AT13028" s="61"/>
      <c r="AU13028" s="61"/>
      <c r="AV13028" s="61"/>
      <c r="AW13028" s="61"/>
      <c r="AX13028" s="61"/>
      <c r="AY13028" s="61"/>
      <c r="AZ13028" s="61"/>
      <c r="BA13028" s="61"/>
    </row>
    <row r="13029" spans="39:53" x14ac:dyDescent="0.2">
      <c r="AM13029" s="61"/>
      <c r="AN13029" s="61"/>
      <c r="AO13029" s="171"/>
      <c r="AP13029" s="61"/>
      <c r="AQ13029" s="61"/>
      <c r="AR13029" s="61"/>
      <c r="AS13029" s="61"/>
      <c r="AT13029" s="61"/>
      <c r="AU13029" s="61"/>
      <c r="AV13029" s="61"/>
      <c r="AW13029" s="61"/>
      <c r="AX13029" s="61"/>
      <c r="AY13029" s="61"/>
      <c r="AZ13029" s="61"/>
      <c r="BA13029" s="61"/>
    </row>
    <row r="13030" spans="39:53" x14ac:dyDescent="0.2">
      <c r="AM13030" s="61"/>
      <c r="AN13030" s="61"/>
      <c r="AO13030" s="171"/>
      <c r="AP13030" s="61"/>
      <c r="AQ13030" s="61"/>
      <c r="AR13030" s="61"/>
      <c r="AS13030" s="61"/>
      <c r="AT13030" s="61"/>
      <c r="AU13030" s="61"/>
      <c r="AV13030" s="61"/>
      <c r="AW13030" s="61"/>
      <c r="AX13030" s="61"/>
      <c r="AY13030" s="61"/>
      <c r="AZ13030" s="61"/>
      <c r="BA13030" s="61"/>
    </row>
    <row r="13031" spans="39:53" x14ac:dyDescent="0.2">
      <c r="AM13031" s="61"/>
      <c r="AN13031" s="61"/>
      <c r="AO13031" s="171"/>
      <c r="AP13031" s="61"/>
      <c r="AQ13031" s="61"/>
      <c r="AR13031" s="61"/>
      <c r="AS13031" s="61"/>
      <c r="AT13031" s="61"/>
      <c r="AU13031" s="61"/>
      <c r="AV13031" s="61"/>
      <c r="AW13031" s="61"/>
      <c r="AX13031" s="61"/>
      <c r="AY13031" s="61"/>
      <c r="AZ13031" s="61"/>
      <c r="BA13031" s="61"/>
    </row>
    <row r="13032" spans="39:53" x14ac:dyDescent="0.2">
      <c r="AM13032" s="61"/>
      <c r="AN13032" s="61"/>
      <c r="AO13032" s="171"/>
      <c r="AP13032" s="61"/>
      <c r="AQ13032" s="61"/>
      <c r="AR13032" s="61"/>
      <c r="AS13032" s="61"/>
      <c r="AT13032" s="61"/>
      <c r="AU13032" s="61"/>
      <c r="AV13032" s="61"/>
      <c r="AW13032" s="61"/>
      <c r="AX13032" s="61"/>
      <c r="AY13032" s="61"/>
      <c r="AZ13032" s="61"/>
      <c r="BA13032" s="61"/>
    </row>
    <row r="13033" spans="39:53" x14ac:dyDescent="0.2">
      <c r="AM13033" s="61"/>
      <c r="AN13033" s="61"/>
      <c r="AO13033" s="171"/>
      <c r="AP13033" s="61"/>
      <c r="AQ13033" s="61"/>
      <c r="AR13033" s="61"/>
      <c r="AS13033" s="61"/>
      <c r="AT13033" s="61"/>
      <c r="AU13033" s="61"/>
      <c r="AV13033" s="61"/>
      <c r="AW13033" s="61"/>
      <c r="AX13033" s="61"/>
      <c r="AY13033" s="61"/>
      <c r="AZ13033" s="61"/>
      <c r="BA13033" s="61"/>
    </row>
    <row r="13034" spans="39:53" x14ac:dyDescent="0.2">
      <c r="AM13034" s="61"/>
      <c r="AN13034" s="61"/>
      <c r="AO13034" s="171"/>
      <c r="AP13034" s="61"/>
      <c r="AQ13034" s="61"/>
      <c r="AR13034" s="61"/>
      <c r="AS13034" s="61"/>
      <c r="AT13034" s="61"/>
      <c r="AU13034" s="61"/>
      <c r="AV13034" s="61"/>
      <c r="AW13034" s="61"/>
      <c r="AX13034" s="61"/>
      <c r="AY13034" s="61"/>
      <c r="AZ13034" s="61"/>
      <c r="BA13034" s="61"/>
    </row>
    <row r="13035" spans="39:53" x14ac:dyDescent="0.2">
      <c r="AM13035" s="61"/>
      <c r="AN13035" s="61"/>
      <c r="AO13035" s="171"/>
      <c r="AP13035" s="61"/>
      <c r="AQ13035" s="61"/>
      <c r="AR13035" s="61"/>
      <c r="AS13035" s="61"/>
      <c r="AT13035" s="61"/>
      <c r="AU13035" s="61"/>
      <c r="AV13035" s="61"/>
      <c r="AW13035" s="61"/>
      <c r="AX13035" s="61"/>
      <c r="AY13035" s="61"/>
      <c r="AZ13035" s="61"/>
      <c r="BA13035" s="61"/>
    </row>
    <row r="13036" spans="39:53" x14ac:dyDescent="0.2">
      <c r="AM13036" s="61"/>
      <c r="AN13036" s="61"/>
      <c r="AO13036" s="171"/>
      <c r="AP13036" s="61"/>
      <c r="AQ13036" s="61"/>
      <c r="AR13036" s="61"/>
      <c r="AS13036" s="61"/>
      <c r="AT13036" s="61"/>
      <c r="AU13036" s="61"/>
      <c r="AV13036" s="61"/>
      <c r="AW13036" s="61"/>
      <c r="AX13036" s="61"/>
      <c r="AY13036" s="61"/>
      <c r="AZ13036" s="61"/>
      <c r="BA13036" s="61"/>
    </row>
    <row r="13037" spans="39:53" x14ac:dyDescent="0.2">
      <c r="AM13037" s="61"/>
      <c r="AN13037" s="61"/>
      <c r="AO13037" s="171"/>
      <c r="AP13037" s="61"/>
      <c r="AQ13037" s="61"/>
      <c r="AR13037" s="61"/>
      <c r="AS13037" s="61"/>
      <c r="AT13037" s="61"/>
      <c r="AU13037" s="61"/>
      <c r="AV13037" s="61"/>
      <c r="AW13037" s="61"/>
      <c r="AX13037" s="61"/>
      <c r="AY13037" s="61"/>
      <c r="AZ13037" s="61"/>
      <c r="BA13037" s="61"/>
    </row>
    <row r="13038" spans="39:53" x14ac:dyDescent="0.2">
      <c r="AM13038" s="61"/>
      <c r="AN13038" s="61"/>
      <c r="AO13038" s="171"/>
      <c r="AP13038" s="61"/>
      <c r="AQ13038" s="61"/>
      <c r="AR13038" s="61"/>
      <c r="AS13038" s="61"/>
      <c r="AT13038" s="61"/>
      <c r="AU13038" s="61"/>
      <c r="AV13038" s="61"/>
      <c r="AW13038" s="61"/>
      <c r="AX13038" s="61"/>
      <c r="AY13038" s="61"/>
      <c r="AZ13038" s="61"/>
      <c r="BA13038" s="61"/>
    </row>
    <row r="13039" spans="39:53" x14ac:dyDescent="0.2">
      <c r="AM13039" s="61"/>
      <c r="AN13039" s="61"/>
      <c r="AO13039" s="171"/>
      <c r="AP13039" s="61"/>
      <c r="AQ13039" s="61"/>
      <c r="AR13039" s="61"/>
      <c r="AS13039" s="61"/>
      <c r="AT13039" s="61"/>
      <c r="AU13039" s="61"/>
      <c r="AV13039" s="61"/>
      <c r="AW13039" s="61"/>
      <c r="AX13039" s="61"/>
      <c r="AY13039" s="61"/>
      <c r="AZ13039" s="61"/>
      <c r="BA13039" s="61"/>
    </row>
    <row r="13040" spans="39:53" x14ac:dyDescent="0.2">
      <c r="AM13040" s="61"/>
      <c r="AN13040" s="61"/>
      <c r="AO13040" s="171"/>
      <c r="AP13040" s="61"/>
      <c r="AQ13040" s="61"/>
      <c r="AR13040" s="61"/>
      <c r="AS13040" s="61"/>
      <c r="AT13040" s="61"/>
      <c r="AU13040" s="61"/>
      <c r="AV13040" s="61"/>
      <c r="AW13040" s="61"/>
      <c r="AX13040" s="61"/>
      <c r="AY13040" s="61"/>
      <c r="AZ13040" s="61"/>
      <c r="BA13040" s="61"/>
    </row>
    <row r="13041" spans="39:53" x14ac:dyDescent="0.2">
      <c r="AM13041" s="61"/>
      <c r="AN13041" s="61"/>
      <c r="AO13041" s="171"/>
      <c r="AP13041" s="61"/>
      <c r="AQ13041" s="61"/>
      <c r="AR13041" s="61"/>
      <c r="AS13041" s="61"/>
      <c r="AT13041" s="61"/>
      <c r="AU13041" s="61"/>
      <c r="AV13041" s="61"/>
      <c r="AW13041" s="61"/>
      <c r="AX13041" s="61"/>
      <c r="AY13041" s="61"/>
      <c r="AZ13041" s="61"/>
      <c r="BA13041" s="61"/>
    </row>
    <row r="13042" spans="39:53" x14ac:dyDescent="0.2">
      <c r="AM13042" s="61"/>
      <c r="AN13042" s="61"/>
      <c r="AO13042" s="171"/>
      <c r="AP13042" s="61"/>
      <c r="AQ13042" s="61"/>
      <c r="AR13042" s="61"/>
      <c r="AS13042" s="61"/>
      <c r="AT13042" s="61"/>
      <c r="AU13042" s="61"/>
      <c r="AV13042" s="61"/>
      <c r="AW13042" s="61"/>
      <c r="AX13042" s="61"/>
      <c r="AY13042" s="61"/>
      <c r="AZ13042" s="61"/>
      <c r="BA13042" s="61"/>
    </row>
    <row r="13043" spans="39:53" x14ac:dyDescent="0.2">
      <c r="AM13043" s="61"/>
      <c r="AN13043" s="61"/>
      <c r="AO13043" s="171"/>
      <c r="AP13043" s="61"/>
      <c r="AQ13043" s="61"/>
      <c r="AR13043" s="61"/>
      <c r="AS13043" s="61"/>
      <c r="AT13043" s="61"/>
      <c r="AU13043" s="61"/>
      <c r="AV13043" s="61"/>
      <c r="AW13043" s="61"/>
      <c r="AX13043" s="61"/>
      <c r="AY13043" s="61"/>
      <c r="AZ13043" s="61"/>
      <c r="BA13043" s="61"/>
    </row>
    <row r="13044" spans="39:53" x14ac:dyDescent="0.2">
      <c r="AM13044" s="61"/>
      <c r="AN13044" s="61"/>
      <c r="AO13044" s="171"/>
      <c r="AP13044" s="61"/>
      <c r="AQ13044" s="61"/>
      <c r="AR13044" s="61"/>
      <c r="AS13044" s="61"/>
      <c r="AT13044" s="61"/>
      <c r="AU13044" s="61"/>
      <c r="AV13044" s="61"/>
      <c r="AW13044" s="61"/>
      <c r="AX13044" s="61"/>
      <c r="AY13044" s="61"/>
      <c r="AZ13044" s="61"/>
      <c r="BA13044" s="61"/>
    </row>
    <row r="13045" spans="39:53" x14ac:dyDescent="0.2">
      <c r="AM13045" s="61"/>
      <c r="AN13045" s="61"/>
      <c r="AO13045" s="171"/>
      <c r="AP13045" s="61"/>
      <c r="AQ13045" s="61"/>
      <c r="AR13045" s="61"/>
      <c r="AS13045" s="61"/>
      <c r="AT13045" s="61"/>
      <c r="AU13045" s="61"/>
      <c r="AV13045" s="61"/>
      <c r="AW13045" s="61"/>
      <c r="AX13045" s="61"/>
      <c r="AY13045" s="61"/>
      <c r="AZ13045" s="61"/>
      <c r="BA13045" s="61"/>
    </row>
    <row r="13046" spans="39:53" x14ac:dyDescent="0.2">
      <c r="AM13046" s="61"/>
      <c r="AN13046" s="61"/>
      <c r="AO13046" s="171"/>
      <c r="AP13046" s="61"/>
      <c r="AQ13046" s="61"/>
      <c r="AR13046" s="61"/>
      <c r="AS13046" s="61"/>
      <c r="AT13046" s="61"/>
      <c r="AU13046" s="61"/>
      <c r="AV13046" s="61"/>
      <c r="AW13046" s="61"/>
      <c r="AX13046" s="61"/>
      <c r="AY13046" s="61"/>
      <c r="AZ13046" s="61"/>
      <c r="BA13046" s="61"/>
    </row>
    <row r="13047" spans="39:53" x14ac:dyDescent="0.2">
      <c r="AM13047" s="61"/>
      <c r="AN13047" s="61"/>
      <c r="AO13047" s="171"/>
      <c r="AP13047" s="61"/>
      <c r="AQ13047" s="61"/>
      <c r="AR13047" s="61"/>
      <c r="AS13047" s="61"/>
      <c r="AT13047" s="61"/>
      <c r="AU13047" s="61"/>
      <c r="AV13047" s="61"/>
      <c r="AW13047" s="61"/>
      <c r="AX13047" s="61"/>
      <c r="AY13047" s="61"/>
      <c r="AZ13047" s="61"/>
      <c r="BA13047" s="61"/>
    </row>
    <row r="13048" spans="39:53" x14ac:dyDescent="0.2">
      <c r="AM13048" s="61"/>
      <c r="AN13048" s="61"/>
      <c r="AO13048" s="171"/>
      <c r="AP13048" s="61"/>
      <c r="AQ13048" s="61"/>
      <c r="AR13048" s="61"/>
      <c r="AS13048" s="61"/>
      <c r="AT13048" s="61"/>
      <c r="AU13048" s="61"/>
      <c r="AV13048" s="61"/>
      <c r="AW13048" s="61"/>
      <c r="AX13048" s="61"/>
      <c r="AY13048" s="61"/>
      <c r="AZ13048" s="61"/>
      <c r="BA13048" s="61"/>
    </row>
    <row r="13049" spans="39:53" x14ac:dyDescent="0.2">
      <c r="AM13049" s="61"/>
      <c r="AN13049" s="61"/>
      <c r="AO13049" s="171"/>
      <c r="AP13049" s="61"/>
      <c r="AQ13049" s="61"/>
      <c r="AR13049" s="61"/>
      <c r="AS13049" s="61"/>
      <c r="AT13049" s="61"/>
      <c r="AU13049" s="61"/>
      <c r="AV13049" s="61"/>
      <c r="AW13049" s="61"/>
      <c r="AX13049" s="61"/>
      <c r="AY13049" s="61"/>
      <c r="AZ13049" s="61"/>
      <c r="BA13049" s="61"/>
    </row>
    <row r="13050" spans="39:53" x14ac:dyDescent="0.2">
      <c r="AM13050" s="61"/>
      <c r="AN13050" s="61"/>
      <c r="AO13050" s="171"/>
      <c r="AP13050" s="61"/>
      <c r="AQ13050" s="61"/>
      <c r="AR13050" s="61"/>
      <c r="AS13050" s="61"/>
      <c r="AT13050" s="61"/>
      <c r="AU13050" s="61"/>
      <c r="AV13050" s="61"/>
      <c r="AW13050" s="61"/>
      <c r="AX13050" s="61"/>
      <c r="AY13050" s="61"/>
      <c r="AZ13050" s="61"/>
      <c r="BA13050" s="61"/>
    </row>
    <row r="13051" spans="39:53" x14ac:dyDescent="0.2">
      <c r="AM13051" s="61"/>
      <c r="AN13051" s="61"/>
      <c r="AO13051" s="171"/>
      <c r="AP13051" s="61"/>
      <c r="AQ13051" s="61"/>
      <c r="AR13051" s="61"/>
      <c r="AS13051" s="61"/>
      <c r="AT13051" s="61"/>
      <c r="AU13051" s="61"/>
      <c r="AV13051" s="61"/>
      <c r="AW13051" s="61"/>
      <c r="AX13051" s="61"/>
      <c r="AY13051" s="61"/>
      <c r="AZ13051" s="61"/>
      <c r="BA13051" s="61"/>
    </row>
    <row r="13052" spans="39:53" x14ac:dyDescent="0.2">
      <c r="AM13052" s="61"/>
      <c r="AN13052" s="61"/>
      <c r="AO13052" s="171"/>
      <c r="AP13052" s="61"/>
      <c r="AQ13052" s="61"/>
      <c r="AR13052" s="61"/>
      <c r="AS13052" s="61"/>
      <c r="AT13052" s="61"/>
      <c r="AU13052" s="61"/>
      <c r="AV13052" s="61"/>
      <c r="AW13052" s="61"/>
      <c r="AX13052" s="61"/>
      <c r="AY13052" s="61"/>
      <c r="AZ13052" s="61"/>
      <c r="BA13052" s="61"/>
    </row>
    <row r="13053" spans="39:53" x14ac:dyDescent="0.2">
      <c r="AM13053" s="61"/>
      <c r="AN13053" s="61"/>
      <c r="AO13053" s="171"/>
      <c r="AP13053" s="61"/>
      <c r="AQ13053" s="61"/>
      <c r="AR13053" s="61"/>
      <c r="AS13053" s="61"/>
      <c r="AT13053" s="61"/>
      <c r="AU13053" s="61"/>
      <c r="AV13053" s="61"/>
      <c r="AW13053" s="61"/>
      <c r="AX13053" s="61"/>
      <c r="AY13053" s="61"/>
      <c r="AZ13053" s="61"/>
      <c r="BA13053" s="61"/>
    </row>
    <row r="13054" spans="39:53" x14ac:dyDescent="0.2">
      <c r="AM13054" s="61"/>
      <c r="AN13054" s="61"/>
      <c r="AO13054" s="171"/>
      <c r="AP13054" s="61"/>
      <c r="AQ13054" s="61"/>
      <c r="AR13054" s="61"/>
      <c r="AS13054" s="61"/>
      <c r="AT13054" s="61"/>
      <c r="AU13054" s="61"/>
      <c r="AV13054" s="61"/>
      <c r="AW13054" s="61"/>
      <c r="AX13054" s="61"/>
      <c r="AY13054" s="61"/>
      <c r="AZ13054" s="61"/>
      <c r="BA13054" s="61"/>
    </row>
    <row r="13055" spans="39:53" x14ac:dyDescent="0.2">
      <c r="AM13055" s="61"/>
      <c r="AN13055" s="61"/>
      <c r="AO13055" s="171"/>
      <c r="AP13055" s="61"/>
      <c r="AQ13055" s="61"/>
      <c r="AR13055" s="61"/>
      <c r="AS13055" s="61"/>
      <c r="AT13055" s="61"/>
      <c r="AU13055" s="61"/>
      <c r="AV13055" s="61"/>
      <c r="AW13055" s="61"/>
      <c r="AX13055" s="61"/>
      <c r="AY13055" s="61"/>
      <c r="AZ13055" s="61"/>
      <c r="BA13055" s="61"/>
    </row>
    <row r="13056" spans="39:53" x14ac:dyDescent="0.2">
      <c r="AM13056" s="61"/>
      <c r="AN13056" s="61"/>
      <c r="AO13056" s="171"/>
      <c r="AP13056" s="61"/>
      <c r="AQ13056" s="61"/>
      <c r="AR13056" s="61"/>
      <c r="AS13056" s="61"/>
      <c r="AT13056" s="61"/>
      <c r="AU13056" s="61"/>
      <c r="AV13056" s="61"/>
      <c r="AW13056" s="61"/>
      <c r="AX13056" s="61"/>
      <c r="AY13056" s="61"/>
      <c r="AZ13056" s="61"/>
      <c r="BA13056" s="61"/>
    </row>
    <row r="13057" spans="39:53" x14ac:dyDescent="0.2">
      <c r="AM13057" s="61"/>
      <c r="AN13057" s="61"/>
      <c r="AO13057" s="171"/>
      <c r="AP13057" s="61"/>
      <c r="AQ13057" s="61"/>
      <c r="AR13057" s="61"/>
      <c r="AS13057" s="61"/>
      <c r="AT13057" s="61"/>
      <c r="AU13057" s="61"/>
      <c r="AV13057" s="61"/>
      <c r="AW13057" s="61"/>
      <c r="AX13057" s="61"/>
      <c r="AY13057" s="61"/>
      <c r="AZ13057" s="61"/>
      <c r="BA13057" s="61"/>
    </row>
    <row r="13058" spans="39:53" x14ac:dyDescent="0.2">
      <c r="AM13058" s="61"/>
      <c r="AN13058" s="61"/>
      <c r="AO13058" s="171"/>
      <c r="AP13058" s="61"/>
      <c r="AQ13058" s="61"/>
      <c r="AR13058" s="61"/>
      <c r="AS13058" s="61"/>
      <c r="AT13058" s="61"/>
      <c r="AU13058" s="61"/>
      <c r="AV13058" s="61"/>
      <c r="AW13058" s="61"/>
      <c r="AX13058" s="61"/>
      <c r="AY13058" s="61"/>
      <c r="AZ13058" s="61"/>
      <c r="BA13058" s="61"/>
    </row>
    <row r="13059" spans="39:53" x14ac:dyDescent="0.2">
      <c r="AM13059" s="61"/>
      <c r="AN13059" s="61"/>
      <c r="AO13059" s="171"/>
      <c r="AP13059" s="61"/>
      <c r="AQ13059" s="61"/>
      <c r="AR13059" s="61"/>
      <c r="AS13059" s="61"/>
      <c r="AT13059" s="61"/>
      <c r="AU13059" s="61"/>
      <c r="AV13059" s="61"/>
      <c r="AW13059" s="61"/>
      <c r="AX13059" s="61"/>
      <c r="AY13059" s="61"/>
      <c r="AZ13059" s="61"/>
      <c r="BA13059" s="61"/>
    </row>
    <row r="13060" spans="39:53" x14ac:dyDescent="0.2">
      <c r="AM13060" s="61"/>
      <c r="AN13060" s="61"/>
      <c r="AO13060" s="171"/>
      <c r="AP13060" s="61"/>
      <c r="AQ13060" s="61"/>
      <c r="AR13060" s="61"/>
      <c r="AS13060" s="61"/>
      <c r="AT13060" s="61"/>
      <c r="AU13060" s="61"/>
      <c r="AV13060" s="61"/>
      <c r="AW13060" s="61"/>
      <c r="AX13060" s="61"/>
      <c r="AY13060" s="61"/>
      <c r="AZ13060" s="61"/>
      <c r="BA13060" s="61"/>
    </row>
    <row r="13061" spans="39:53" x14ac:dyDescent="0.2">
      <c r="AM13061" s="61"/>
      <c r="AN13061" s="61"/>
      <c r="AO13061" s="171"/>
      <c r="AP13061" s="61"/>
      <c r="AQ13061" s="61"/>
      <c r="AR13061" s="61"/>
      <c r="AS13061" s="61"/>
      <c r="AT13061" s="61"/>
      <c r="AU13061" s="61"/>
      <c r="AV13061" s="61"/>
      <c r="AW13061" s="61"/>
      <c r="AX13061" s="61"/>
      <c r="AY13061" s="61"/>
      <c r="AZ13061" s="61"/>
      <c r="BA13061" s="61"/>
    </row>
    <row r="13062" spans="39:53" x14ac:dyDescent="0.2">
      <c r="AM13062" s="61"/>
      <c r="AN13062" s="61"/>
      <c r="AO13062" s="171"/>
      <c r="AP13062" s="61"/>
      <c r="AQ13062" s="61"/>
      <c r="AR13062" s="61"/>
      <c r="AS13062" s="61"/>
      <c r="AT13062" s="61"/>
      <c r="AU13062" s="61"/>
      <c r="AV13062" s="61"/>
      <c r="AW13062" s="61"/>
      <c r="AX13062" s="61"/>
      <c r="AY13062" s="61"/>
      <c r="AZ13062" s="61"/>
      <c r="BA13062" s="61"/>
    </row>
    <row r="13063" spans="39:53" x14ac:dyDescent="0.2">
      <c r="AM13063" s="61"/>
      <c r="AN13063" s="61"/>
      <c r="AO13063" s="171"/>
      <c r="AP13063" s="61"/>
      <c r="AQ13063" s="61"/>
      <c r="AR13063" s="61"/>
      <c r="AS13063" s="61"/>
      <c r="AT13063" s="61"/>
      <c r="AU13063" s="61"/>
      <c r="AV13063" s="61"/>
      <c r="AW13063" s="61"/>
      <c r="AX13063" s="61"/>
      <c r="AY13063" s="61"/>
      <c r="AZ13063" s="61"/>
      <c r="BA13063" s="61"/>
    </row>
    <row r="13064" spans="39:53" x14ac:dyDescent="0.2">
      <c r="AM13064" s="61"/>
      <c r="AN13064" s="61"/>
      <c r="AO13064" s="171"/>
      <c r="AP13064" s="61"/>
      <c r="AQ13064" s="61"/>
      <c r="AR13064" s="61"/>
      <c r="AS13064" s="61"/>
      <c r="AT13064" s="61"/>
      <c r="AU13064" s="61"/>
      <c r="AV13064" s="61"/>
      <c r="AW13064" s="61"/>
      <c r="AX13064" s="61"/>
      <c r="AY13064" s="61"/>
      <c r="AZ13064" s="61"/>
      <c r="BA13064" s="61"/>
    </row>
    <row r="13065" spans="39:53" x14ac:dyDescent="0.2">
      <c r="AM13065" s="61"/>
      <c r="AN13065" s="61"/>
      <c r="AO13065" s="171"/>
      <c r="AP13065" s="61"/>
      <c r="AQ13065" s="61"/>
      <c r="AR13065" s="61"/>
      <c r="AS13065" s="61"/>
      <c r="AT13065" s="61"/>
      <c r="AU13065" s="61"/>
      <c r="AV13065" s="61"/>
      <c r="AW13065" s="61"/>
      <c r="AX13065" s="61"/>
      <c r="AY13065" s="61"/>
      <c r="AZ13065" s="61"/>
      <c r="BA13065" s="61"/>
    </row>
    <row r="13066" spans="39:53" x14ac:dyDescent="0.2">
      <c r="AM13066" s="61"/>
      <c r="AN13066" s="61"/>
      <c r="AO13066" s="171"/>
      <c r="AP13066" s="61"/>
      <c r="AQ13066" s="61"/>
      <c r="AR13066" s="61"/>
      <c r="AS13066" s="61"/>
      <c r="AT13066" s="61"/>
      <c r="AU13066" s="61"/>
      <c r="AV13066" s="61"/>
      <c r="AW13066" s="61"/>
      <c r="AX13066" s="61"/>
      <c r="AY13066" s="61"/>
      <c r="AZ13066" s="61"/>
      <c r="BA13066" s="61"/>
    </row>
    <row r="13067" spans="39:53" x14ac:dyDescent="0.2">
      <c r="AM13067" s="61"/>
      <c r="AN13067" s="61"/>
      <c r="AO13067" s="171"/>
      <c r="AP13067" s="61"/>
      <c r="AQ13067" s="61"/>
      <c r="AR13067" s="61"/>
      <c r="AS13067" s="61"/>
      <c r="AT13067" s="61"/>
      <c r="AU13067" s="61"/>
      <c r="AV13067" s="61"/>
      <c r="AW13067" s="61"/>
      <c r="AX13067" s="61"/>
      <c r="AY13067" s="61"/>
      <c r="AZ13067" s="61"/>
      <c r="BA13067" s="61"/>
    </row>
    <row r="13068" spans="39:53" x14ac:dyDescent="0.2">
      <c r="AM13068" s="61"/>
      <c r="AN13068" s="61"/>
      <c r="AO13068" s="171"/>
      <c r="AP13068" s="61"/>
      <c r="AQ13068" s="61"/>
      <c r="AR13068" s="61"/>
      <c r="AS13068" s="61"/>
      <c r="AT13068" s="61"/>
      <c r="AU13068" s="61"/>
      <c r="AV13068" s="61"/>
      <c r="AW13068" s="61"/>
      <c r="AX13068" s="61"/>
      <c r="AY13068" s="61"/>
      <c r="AZ13068" s="61"/>
      <c r="BA13068" s="61"/>
    </row>
    <row r="13069" spans="39:53" x14ac:dyDescent="0.2">
      <c r="AM13069" s="61"/>
      <c r="AN13069" s="61"/>
      <c r="AO13069" s="171"/>
      <c r="AP13069" s="61"/>
      <c r="AQ13069" s="61"/>
      <c r="AR13069" s="61"/>
      <c r="AS13069" s="61"/>
      <c r="AT13069" s="61"/>
      <c r="AU13069" s="61"/>
      <c r="AV13069" s="61"/>
      <c r="AW13069" s="61"/>
      <c r="AX13069" s="61"/>
      <c r="AY13069" s="61"/>
      <c r="AZ13069" s="61"/>
      <c r="BA13069" s="61"/>
    </row>
    <row r="13070" spans="39:53" x14ac:dyDescent="0.2">
      <c r="AM13070" s="61"/>
      <c r="AN13070" s="61"/>
      <c r="AO13070" s="171"/>
      <c r="AP13070" s="61"/>
      <c r="AQ13070" s="61"/>
      <c r="AR13070" s="61"/>
      <c r="AS13070" s="61"/>
      <c r="AT13070" s="61"/>
      <c r="AU13070" s="61"/>
      <c r="AV13070" s="61"/>
      <c r="AW13070" s="61"/>
      <c r="AX13070" s="61"/>
      <c r="AY13070" s="61"/>
      <c r="AZ13070" s="61"/>
      <c r="BA13070" s="61"/>
    </row>
    <row r="13071" spans="39:53" x14ac:dyDescent="0.2">
      <c r="AM13071" s="61"/>
      <c r="AN13071" s="61"/>
      <c r="AO13071" s="171"/>
      <c r="AP13071" s="61"/>
      <c r="AQ13071" s="61"/>
      <c r="AR13071" s="61"/>
      <c r="AS13071" s="61"/>
      <c r="AT13071" s="61"/>
      <c r="AU13071" s="61"/>
      <c r="AV13071" s="61"/>
      <c r="AW13071" s="61"/>
      <c r="AX13071" s="61"/>
      <c r="AY13071" s="61"/>
      <c r="AZ13071" s="61"/>
      <c r="BA13071" s="61"/>
    </row>
    <row r="13072" spans="39:53" x14ac:dyDescent="0.2">
      <c r="AM13072" s="61"/>
      <c r="AN13072" s="61"/>
      <c r="AO13072" s="171"/>
      <c r="AP13072" s="61"/>
      <c r="AQ13072" s="61"/>
      <c r="AR13072" s="61"/>
      <c r="AS13072" s="61"/>
      <c r="AT13072" s="61"/>
      <c r="AU13072" s="61"/>
      <c r="AV13072" s="61"/>
      <c r="AW13072" s="61"/>
      <c r="AX13072" s="61"/>
      <c r="AY13072" s="61"/>
      <c r="AZ13072" s="61"/>
      <c r="BA13072" s="61"/>
    </row>
    <row r="13073" spans="39:53" x14ac:dyDescent="0.2">
      <c r="AM13073" s="61"/>
      <c r="AN13073" s="61"/>
      <c r="AO13073" s="171"/>
      <c r="AP13073" s="61"/>
      <c r="AQ13073" s="61"/>
      <c r="AR13073" s="61"/>
      <c r="AS13073" s="61"/>
      <c r="AT13073" s="61"/>
      <c r="AU13073" s="61"/>
      <c r="AV13073" s="61"/>
      <c r="AW13073" s="61"/>
      <c r="AX13073" s="61"/>
      <c r="AY13073" s="61"/>
      <c r="AZ13073" s="61"/>
      <c r="BA13073" s="61"/>
    </row>
    <row r="13074" spans="39:53" x14ac:dyDescent="0.2">
      <c r="AM13074" s="61"/>
      <c r="AN13074" s="61"/>
      <c r="AO13074" s="171"/>
      <c r="AP13074" s="61"/>
      <c r="AQ13074" s="61"/>
      <c r="AR13074" s="61"/>
      <c r="AS13074" s="61"/>
      <c r="AT13074" s="61"/>
      <c r="AU13074" s="61"/>
      <c r="AV13074" s="61"/>
      <c r="AW13074" s="61"/>
      <c r="AX13074" s="61"/>
      <c r="AY13074" s="61"/>
      <c r="AZ13074" s="61"/>
      <c r="BA13074" s="61"/>
    </row>
    <row r="13075" spans="39:53" x14ac:dyDescent="0.2">
      <c r="AM13075" s="61"/>
      <c r="AN13075" s="61"/>
      <c r="AO13075" s="171"/>
      <c r="AP13075" s="61"/>
      <c r="AQ13075" s="61"/>
      <c r="AR13075" s="61"/>
      <c r="AS13075" s="61"/>
      <c r="AT13075" s="61"/>
      <c r="AU13075" s="61"/>
      <c r="AV13075" s="61"/>
      <c r="AW13075" s="61"/>
      <c r="AX13075" s="61"/>
      <c r="AY13075" s="61"/>
      <c r="AZ13075" s="61"/>
      <c r="BA13075" s="61"/>
    </row>
    <row r="13076" spans="39:53" x14ac:dyDescent="0.2">
      <c r="AM13076" s="61"/>
      <c r="AN13076" s="61"/>
      <c r="AO13076" s="171"/>
      <c r="AP13076" s="61"/>
      <c r="AQ13076" s="61"/>
      <c r="AR13076" s="61"/>
      <c r="AS13076" s="61"/>
      <c r="AT13076" s="61"/>
      <c r="AU13076" s="61"/>
      <c r="AV13076" s="61"/>
      <c r="AW13076" s="61"/>
      <c r="AX13076" s="61"/>
      <c r="AY13076" s="61"/>
      <c r="AZ13076" s="61"/>
      <c r="BA13076" s="61"/>
    </row>
    <row r="13077" spans="39:53" x14ac:dyDescent="0.2">
      <c r="AM13077" s="61"/>
      <c r="AN13077" s="61"/>
      <c r="AO13077" s="171"/>
      <c r="AP13077" s="61"/>
      <c r="AQ13077" s="61"/>
      <c r="AR13077" s="61"/>
      <c r="AS13077" s="61"/>
      <c r="AT13077" s="61"/>
      <c r="AU13077" s="61"/>
      <c r="AV13077" s="61"/>
      <c r="AW13077" s="61"/>
      <c r="AX13077" s="61"/>
      <c r="AY13077" s="61"/>
      <c r="AZ13077" s="61"/>
      <c r="BA13077" s="61"/>
    </row>
    <row r="13078" spans="39:53" x14ac:dyDescent="0.2">
      <c r="AM13078" s="61"/>
      <c r="AN13078" s="61"/>
      <c r="AO13078" s="171"/>
      <c r="AP13078" s="61"/>
      <c r="AQ13078" s="61"/>
      <c r="AR13078" s="61"/>
      <c r="AS13078" s="61"/>
      <c r="AT13078" s="61"/>
      <c r="AU13078" s="61"/>
      <c r="AV13078" s="61"/>
      <c r="AW13078" s="61"/>
      <c r="AX13078" s="61"/>
      <c r="AY13078" s="61"/>
      <c r="AZ13078" s="61"/>
      <c r="BA13078" s="61"/>
    </row>
    <row r="13079" spans="39:53" x14ac:dyDescent="0.2">
      <c r="AM13079" s="61"/>
      <c r="AN13079" s="61"/>
      <c r="AO13079" s="171"/>
      <c r="AP13079" s="61"/>
      <c r="AQ13079" s="61"/>
      <c r="AR13079" s="61"/>
      <c r="AS13079" s="61"/>
      <c r="AT13079" s="61"/>
      <c r="AU13079" s="61"/>
      <c r="AV13079" s="61"/>
      <c r="AW13079" s="61"/>
      <c r="AX13079" s="61"/>
      <c r="AY13079" s="61"/>
      <c r="AZ13079" s="61"/>
      <c r="BA13079" s="61"/>
    </row>
    <row r="13080" spans="39:53" x14ac:dyDescent="0.2">
      <c r="AM13080" s="61"/>
      <c r="AN13080" s="61"/>
      <c r="AO13080" s="171"/>
      <c r="AP13080" s="61"/>
      <c r="AQ13080" s="61"/>
      <c r="AR13080" s="61"/>
      <c r="AS13080" s="61"/>
      <c r="AT13080" s="61"/>
      <c r="AU13080" s="61"/>
      <c r="AV13080" s="61"/>
      <c r="AW13080" s="61"/>
      <c r="AX13080" s="61"/>
      <c r="AY13080" s="61"/>
      <c r="AZ13080" s="61"/>
      <c r="BA13080" s="61"/>
    </row>
    <row r="13081" spans="39:53" x14ac:dyDescent="0.2">
      <c r="AM13081" s="61"/>
      <c r="AN13081" s="61"/>
      <c r="AO13081" s="171"/>
      <c r="AP13081" s="61"/>
      <c r="AQ13081" s="61"/>
      <c r="AR13081" s="61"/>
      <c r="AS13081" s="61"/>
      <c r="AT13081" s="61"/>
      <c r="AU13081" s="61"/>
      <c r="AV13081" s="61"/>
      <c r="AW13081" s="61"/>
      <c r="AX13081" s="61"/>
      <c r="AY13081" s="61"/>
      <c r="AZ13081" s="61"/>
      <c r="BA13081" s="61"/>
    </row>
    <row r="13082" spans="39:53" x14ac:dyDescent="0.2">
      <c r="AM13082" s="61"/>
      <c r="AN13082" s="61"/>
      <c r="AO13082" s="171"/>
      <c r="AP13082" s="61"/>
      <c r="AQ13082" s="61"/>
      <c r="AR13082" s="61"/>
      <c r="AS13082" s="61"/>
      <c r="AT13082" s="61"/>
      <c r="AU13082" s="61"/>
      <c r="AV13082" s="61"/>
      <c r="AW13082" s="61"/>
      <c r="AX13082" s="61"/>
      <c r="AY13082" s="61"/>
      <c r="AZ13082" s="61"/>
      <c r="BA13082" s="61"/>
    </row>
    <row r="13083" spans="39:53" x14ac:dyDescent="0.2">
      <c r="AM13083" s="61"/>
      <c r="AN13083" s="61"/>
      <c r="AO13083" s="171"/>
      <c r="AP13083" s="61"/>
      <c r="AQ13083" s="61"/>
      <c r="AR13083" s="61"/>
      <c r="AS13083" s="61"/>
      <c r="AT13083" s="61"/>
      <c r="AU13083" s="61"/>
      <c r="AV13083" s="61"/>
      <c r="AW13083" s="61"/>
      <c r="AX13083" s="61"/>
      <c r="AY13083" s="61"/>
      <c r="AZ13083" s="61"/>
      <c r="BA13083" s="61"/>
    </row>
    <row r="13084" spans="39:53" x14ac:dyDescent="0.2">
      <c r="AM13084" s="61"/>
      <c r="AN13084" s="61"/>
      <c r="AO13084" s="171"/>
      <c r="AP13084" s="61"/>
      <c r="AQ13084" s="61"/>
      <c r="AR13084" s="61"/>
      <c r="AS13084" s="61"/>
      <c r="AT13084" s="61"/>
      <c r="AU13084" s="61"/>
      <c r="AV13084" s="61"/>
      <c r="AW13084" s="61"/>
      <c r="AX13084" s="61"/>
      <c r="AY13084" s="61"/>
      <c r="AZ13084" s="61"/>
      <c r="BA13084" s="61"/>
    </row>
    <row r="13085" spans="39:53" x14ac:dyDescent="0.2">
      <c r="AM13085" s="61"/>
      <c r="AN13085" s="61"/>
      <c r="AO13085" s="171"/>
      <c r="AP13085" s="61"/>
      <c r="AQ13085" s="61"/>
      <c r="AR13085" s="61"/>
      <c r="AS13085" s="61"/>
      <c r="AT13085" s="61"/>
      <c r="AU13085" s="61"/>
      <c r="AV13085" s="61"/>
      <c r="AW13085" s="61"/>
      <c r="AX13085" s="61"/>
      <c r="AY13085" s="61"/>
      <c r="AZ13085" s="61"/>
      <c r="BA13085" s="61"/>
    </row>
    <row r="13086" spans="39:53" x14ac:dyDescent="0.2">
      <c r="AM13086" s="61"/>
      <c r="AN13086" s="61"/>
      <c r="AO13086" s="171"/>
      <c r="AP13086" s="61"/>
      <c r="AQ13086" s="61"/>
      <c r="AR13086" s="61"/>
      <c r="AS13086" s="61"/>
      <c r="AT13086" s="61"/>
      <c r="AU13086" s="61"/>
      <c r="AV13086" s="61"/>
      <c r="AW13086" s="61"/>
      <c r="AX13086" s="61"/>
      <c r="AY13086" s="61"/>
      <c r="AZ13086" s="61"/>
      <c r="BA13086" s="61"/>
    </row>
    <row r="13087" spans="39:53" x14ac:dyDescent="0.2">
      <c r="AM13087" s="61"/>
      <c r="AN13087" s="61"/>
      <c r="AO13087" s="171"/>
      <c r="AP13087" s="61"/>
      <c r="AQ13087" s="61"/>
      <c r="AR13087" s="61"/>
      <c r="AS13087" s="61"/>
      <c r="AT13087" s="61"/>
      <c r="AU13087" s="61"/>
      <c r="AV13087" s="61"/>
      <c r="AW13087" s="61"/>
      <c r="AX13087" s="61"/>
      <c r="AY13087" s="61"/>
      <c r="AZ13087" s="61"/>
      <c r="BA13087" s="61"/>
    </row>
    <row r="13088" spans="39:53" x14ac:dyDescent="0.2">
      <c r="AM13088" s="61"/>
      <c r="AN13088" s="61"/>
      <c r="AO13088" s="171"/>
      <c r="AP13088" s="61"/>
      <c r="AQ13088" s="61"/>
      <c r="AR13088" s="61"/>
      <c r="AS13088" s="61"/>
      <c r="AT13088" s="61"/>
      <c r="AU13088" s="61"/>
      <c r="AV13088" s="61"/>
      <c r="AW13088" s="61"/>
      <c r="AX13088" s="61"/>
      <c r="AY13088" s="61"/>
      <c r="AZ13088" s="61"/>
      <c r="BA13088" s="61"/>
    </row>
    <row r="13089" spans="39:53" x14ac:dyDescent="0.2">
      <c r="AM13089" s="61"/>
      <c r="AN13089" s="61"/>
      <c r="AO13089" s="171"/>
      <c r="AP13089" s="61"/>
      <c r="AQ13089" s="61"/>
      <c r="AR13089" s="61"/>
      <c r="AS13089" s="61"/>
      <c r="AT13089" s="61"/>
      <c r="AU13089" s="61"/>
      <c r="AV13089" s="61"/>
      <c r="AW13089" s="61"/>
      <c r="AX13089" s="61"/>
      <c r="AY13089" s="61"/>
      <c r="AZ13089" s="61"/>
      <c r="BA13089" s="61"/>
    </row>
    <row r="13090" spans="39:53" x14ac:dyDescent="0.2">
      <c r="AM13090" s="61"/>
      <c r="AN13090" s="61"/>
      <c r="AO13090" s="171"/>
      <c r="AP13090" s="61"/>
      <c r="AQ13090" s="61"/>
      <c r="AR13090" s="61"/>
      <c r="AS13090" s="61"/>
      <c r="AT13090" s="61"/>
      <c r="AU13090" s="61"/>
      <c r="AV13090" s="61"/>
      <c r="AW13090" s="61"/>
      <c r="AX13090" s="61"/>
      <c r="AY13090" s="61"/>
      <c r="AZ13090" s="61"/>
      <c r="BA13090" s="61"/>
    </row>
    <row r="13091" spans="39:53" x14ac:dyDescent="0.2">
      <c r="AM13091" s="61"/>
      <c r="AN13091" s="61"/>
      <c r="AO13091" s="171"/>
      <c r="AP13091" s="61"/>
      <c r="AQ13091" s="61"/>
      <c r="AR13091" s="61"/>
      <c r="AS13091" s="61"/>
      <c r="AT13091" s="61"/>
      <c r="AU13091" s="61"/>
      <c r="AV13091" s="61"/>
      <c r="AW13091" s="61"/>
      <c r="AX13091" s="61"/>
      <c r="AY13091" s="61"/>
      <c r="AZ13091" s="61"/>
      <c r="BA13091" s="61"/>
    </row>
    <row r="13092" spans="39:53" x14ac:dyDescent="0.2">
      <c r="AM13092" s="61"/>
      <c r="AN13092" s="61"/>
      <c r="AO13092" s="171"/>
      <c r="AP13092" s="61"/>
      <c r="AQ13092" s="61"/>
      <c r="AR13092" s="61"/>
      <c r="AS13092" s="61"/>
      <c r="AT13092" s="61"/>
      <c r="AU13092" s="61"/>
      <c r="AV13092" s="61"/>
      <c r="AW13092" s="61"/>
      <c r="AX13092" s="61"/>
      <c r="AY13092" s="61"/>
      <c r="AZ13092" s="61"/>
      <c r="BA13092" s="61"/>
    </row>
    <row r="13093" spans="39:53" x14ac:dyDescent="0.2">
      <c r="AM13093" s="61"/>
      <c r="AN13093" s="61"/>
      <c r="AO13093" s="171"/>
      <c r="AP13093" s="61"/>
      <c r="AQ13093" s="61"/>
      <c r="AR13093" s="61"/>
      <c r="AS13093" s="61"/>
      <c r="AT13093" s="61"/>
      <c r="AU13093" s="61"/>
      <c r="AV13093" s="61"/>
      <c r="AW13093" s="61"/>
      <c r="AX13093" s="61"/>
      <c r="AY13093" s="61"/>
      <c r="AZ13093" s="61"/>
      <c r="BA13093" s="61"/>
    </row>
    <row r="13094" spans="39:53" x14ac:dyDescent="0.2">
      <c r="AM13094" s="61"/>
      <c r="AN13094" s="61"/>
      <c r="AO13094" s="171"/>
      <c r="AP13094" s="61"/>
      <c r="AQ13094" s="61"/>
      <c r="AR13094" s="61"/>
      <c r="AS13094" s="61"/>
      <c r="AT13094" s="61"/>
      <c r="AU13094" s="61"/>
      <c r="AV13094" s="61"/>
      <c r="AW13094" s="61"/>
      <c r="AX13094" s="61"/>
      <c r="AY13094" s="61"/>
      <c r="AZ13094" s="61"/>
      <c r="BA13094" s="61"/>
    </row>
    <row r="13095" spans="39:53" x14ac:dyDescent="0.2">
      <c r="AM13095" s="61"/>
      <c r="AN13095" s="61"/>
      <c r="AO13095" s="171"/>
      <c r="AP13095" s="61"/>
      <c r="AQ13095" s="61"/>
      <c r="AR13095" s="61"/>
      <c r="AS13095" s="61"/>
      <c r="AT13095" s="61"/>
      <c r="AU13095" s="61"/>
      <c r="AV13095" s="61"/>
      <c r="AW13095" s="61"/>
      <c r="AX13095" s="61"/>
      <c r="AY13095" s="61"/>
      <c r="AZ13095" s="61"/>
      <c r="BA13095" s="61"/>
    </row>
    <row r="13096" spans="39:53" x14ac:dyDescent="0.2">
      <c r="AM13096" s="61"/>
      <c r="AN13096" s="61"/>
      <c r="AO13096" s="171"/>
      <c r="AP13096" s="61"/>
      <c r="AQ13096" s="61"/>
      <c r="AR13096" s="61"/>
      <c r="AS13096" s="61"/>
      <c r="AT13096" s="61"/>
      <c r="AU13096" s="61"/>
      <c r="AV13096" s="61"/>
      <c r="AW13096" s="61"/>
      <c r="AX13096" s="61"/>
      <c r="AY13096" s="61"/>
      <c r="AZ13096" s="61"/>
      <c r="BA13096" s="61"/>
    </row>
    <row r="13097" spans="39:53" x14ac:dyDescent="0.2">
      <c r="AM13097" s="61"/>
      <c r="AN13097" s="61"/>
      <c r="AO13097" s="171"/>
      <c r="AP13097" s="61"/>
      <c r="AQ13097" s="61"/>
      <c r="AR13097" s="61"/>
      <c r="AS13097" s="61"/>
      <c r="AT13097" s="61"/>
      <c r="AU13097" s="61"/>
      <c r="AV13097" s="61"/>
      <c r="AW13097" s="61"/>
      <c r="AX13097" s="61"/>
      <c r="AY13097" s="61"/>
      <c r="AZ13097" s="61"/>
      <c r="BA13097" s="61"/>
    </row>
    <row r="13098" spans="39:53" x14ac:dyDescent="0.2">
      <c r="AM13098" s="61"/>
      <c r="AN13098" s="61"/>
      <c r="AO13098" s="171"/>
      <c r="AP13098" s="61"/>
      <c r="AQ13098" s="61"/>
      <c r="AR13098" s="61"/>
      <c r="AS13098" s="61"/>
      <c r="AT13098" s="61"/>
      <c r="AU13098" s="61"/>
      <c r="AV13098" s="61"/>
      <c r="AW13098" s="61"/>
      <c r="AX13098" s="61"/>
      <c r="AY13098" s="61"/>
      <c r="AZ13098" s="61"/>
      <c r="BA13098" s="61"/>
    </row>
    <row r="13099" spans="39:53" x14ac:dyDescent="0.2">
      <c r="AM13099" s="61"/>
      <c r="AN13099" s="61"/>
      <c r="AO13099" s="171"/>
      <c r="AP13099" s="61"/>
      <c r="AQ13099" s="61"/>
      <c r="AR13099" s="61"/>
      <c r="AS13099" s="61"/>
      <c r="AT13099" s="61"/>
      <c r="AU13099" s="61"/>
      <c r="AV13099" s="61"/>
      <c r="AW13099" s="61"/>
      <c r="AX13099" s="61"/>
      <c r="AY13099" s="61"/>
      <c r="AZ13099" s="61"/>
      <c r="BA13099" s="61"/>
    </row>
    <row r="13100" spans="39:53" x14ac:dyDescent="0.2">
      <c r="AM13100" s="61"/>
      <c r="AN13100" s="61"/>
      <c r="AO13100" s="171"/>
      <c r="AP13100" s="61"/>
      <c r="AQ13100" s="61"/>
      <c r="AR13100" s="61"/>
      <c r="AS13100" s="61"/>
      <c r="AT13100" s="61"/>
      <c r="AU13100" s="61"/>
      <c r="AV13100" s="61"/>
      <c r="AW13100" s="61"/>
      <c r="AX13100" s="61"/>
      <c r="AY13100" s="61"/>
      <c r="AZ13100" s="61"/>
      <c r="BA13100" s="61"/>
    </row>
    <row r="13101" spans="39:53" x14ac:dyDescent="0.2">
      <c r="AM13101" s="61"/>
      <c r="AN13101" s="61"/>
      <c r="AO13101" s="171"/>
      <c r="AP13101" s="61"/>
      <c r="AQ13101" s="61"/>
      <c r="AR13101" s="61"/>
      <c r="AS13101" s="61"/>
      <c r="AT13101" s="61"/>
      <c r="AU13101" s="61"/>
      <c r="AV13101" s="61"/>
      <c r="AW13101" s="61"/>
      <c r="AX13101" s="61"/>
      <c r="AY13101" s="61"/>
      <c r="AZ13101" s="61"/>
      <c r="BA13101" s="61"/>
    </row>
    <row r="13102" spans="39:53" x14ac:dyDescent="0.2">
      <c r="AM13102" s="61"/>
      <c r="AN13102" s="61"/>
      <c r="AO13102" s="171"/>
      <c r="AP13102" s="61"/>
      <c r="AQ13102" s="61"/>
      <c r="AR13102" s="61"/>
      <c r="AS13102" s="61"/>
      <c r="AT13102" s="61"/>
      <c r="AU13102" s="61"/>
      <c r="AV13102" s="61"/>
      <c r="AW13102" s="61"/>
      <c r="AX13102" s="61"/>
      <c r="AY13102" s="61"/>
      <c r="AZ13102" s="61"/>
      <c r="BA13102" s="61"/>
    </row>
    <row r="13103" spans="39:53" x14ac:dyDescent="0.2">
      <c r="AM13103" s="61"/>
      <c r="AN13103" s="61"/>
      <c r="AO13103" s="171"/>
      <c r="AP13103" s="61"/>
      <c r="AQ13103" s="61"/>
      <c r="AR13103" s="61"/>
      <c r="AS13103" s="61"/>
      <c r="AT13103" s="61"/>
      <c r="AU13103" s="61"/>
      <c r="AV13103" s="61"/>
      <c r="AW13103" s="61"/>
      <c r="AX13103" s="61"/>
      <c r="AY13103" s="61"/>
      <c r="AZ13103" s="61"/>
      <c r="BA13103" s="61"/>
    </row>
    <row r="13104" spans="39:53" x14ac:dyDescent="0.2">
      <c r="AM13104" s="61"/>
      <c r="AN13104" s="61"/>
      <c r="AO13104" s="171"/>
      <c r="AP13104" s="61"/>
      <c r="AQ13104" s="61"/>
      <c r="AR13104" s="61"/>
      <c r="AS13104" s="61"/>
      <c r="AT13104" s="61"/>
      <c r="AU13104" s="61"/>
      <c r="AV13104" s="61"/>
      <c r="AW13104" s="61"/>
      <c r="AX13104" s="61"/>
      <c r="AY13104" s="61"/>
      <c r="AZ13104" s="61"/>
      <c r="BA13104" s="61"/>
    </row>
    <row r="13105" spans="39:53" x14ac:dyDescent="0.2">
      <c r="AM13105" s="61"/>
      <c r="AN13105" s="61"/>
      <c r="AO13105" s="171"/>
      <c r="AP13105" s="61"/>
      <c r="AQ13105" s="61"/>
      <c r="AR13105" s="61"/>
      <c r="AS13105" s="61"/>
      <c r="AT13105" s="61"/>
      <c r="AU13105" s="61"/>
      <c r="AV13105" s="61"/>
      <c r="AW13105" s="61"/>
      <c r="AX13105" s="61"/>
      <c r="AY13105" s="61"/>
      <c r="AZ13105" s="61"/>
      <c r="BA13105" s="61"/>
    </row>
    <row r="13106" spans="39:53" x14ac:dyDescent="0.2">
      <c r="AM13106" s="61"/>
      <c r="AN13106" s="61"/>
      <c r="AO13106" s="171"/>
      <c r="AP13106" s="61"/>
      <c r="AQ13106" s="61"/>
      <c r="AR13106" s="61"/>
      <c r="AS13106" s="61"/>
      <c r="AT13106" s="61"/>
      <c r="AU13106" s="61"/>
      <c r="AV13106" s="61"/>
      <c r="AW13106" s="61"/>
      <c r="AX13106" s="61"/>
      <c r="AY13106" s="61"/>
      <c r="AZ13106" s="61"/>
      <c r="BA13106" s="61"/>
    </row>
    <row r="13107" spans="39:53" x14ac:dyDescent="0.2">
      <c r="AM13107" s="61"/>
      <c r="AN13107" s="61"/>
      <c r="AO13107" s="171"/>
      <c r="AP13107" s="61"/>
      <c r="AQ13107" s="61"/>
      <c r="AR13107" s="61"/>
      <c r="AS13107" s="61"/>
      <c r="AT13107" s="61"/>
      <c r="AU13107" s="61"/>
      <c r="AV13107" s="61"/>
      <c r="AW13107" s="61"/>
      <c r="AX13107" s="61"/>
      <c r="AY13107" s="61"/>
      <c r="AZ13107" s="61"/>
      <c r="BA13107" s="61"/>
    </row>
    <row r="13108" spans="39:53" x14ac:dyDescent="0.2">
      <c r="AM13108" s="61"/>
      <c r="AN13108" s="61"/>
      <c r="AO13108" s="171"/>
      <c r="AP13108" s="61"/>
      <c r="AQ13108" s="61"/>
      <c r="AR13108" s="61"/>
      <c r="AS13108" s="61"/>
      <c r="AT13108" s="61"/>
      <c r="AU13108" s="61"/>
      <c r="AV13108" s="61"/>
      <c r="AW13108" s="61"/>
      <c r="AX13108" s="61"/>
      <c r="AY13108" s="61"/>
      <c r="AZ13108" s="61"/>
      <c r="BA13108" s="61"/>
    </row>
    <row r="13109" spans="39:53" x14ac:dyDescent="0.2">
      <c r="AM13109" s="61"/>
      <c r="AN13109" s="61"/>
      <c r="AO13109" s="171"/>
      <c r="AP13109" s="61"/>
      <c r="AQ13109" s="61"/>
      <c r="AR13109" s="61"/>
      <c r="AS13109" s="61"/>
      <c r="AT13109" s="61"/>
      <c r="AU13109" s="61"/>
      <c r="AV13109" s="61"/>
      <c r="AW13109" s="61"/>
      <c r="AX13109" s="61"/>
      <c r="AY13109" s="61"/>
      <c r="AZ13109" s="61"/>
      <c r="BA13109" s="61"/>
    </row>
    <row r="13110" spans="39:53" x14ac:dyDescent="0.2">
      <c r="AM13110" s="61"/>
      <c r="AN13110" s="61"/>
      <c r="AO13110" s="171"/>
      <c r="AP13110" s="61"/>
      <c r="AQ13110" s="61"/>
      <c r="AR13110" s="61"/>
      <c r="AS13110" s="61"/>
      <c r="AT13110" s="61"/>
      <c r="AU13110" s="61"/>
      <c r="AV13110" s="61"/>
      <c r="AW13110" s="61"/>
      <c r="AX13110" s="61"/>
      <c r="AY13110" s="61"/>
      <c r="AZ13110" s="61"/>
      <c r="BA13110" s="61"/>
    </row>
    <row r="13111" spans="39:53" x14ac:dyDescent="0.2">
      <c r="AM13111" s="61"/>
      <c r="AN13111" s="61"/>
      <c r="AO13111" s="171"/>
      <c r="AP13111" s="61"/>
      <c r="AQ13111" s="61"/>
      <c r="AR13111" s="61"/>
      <c r="AS13111" s="61"/>
      <c r="AT13111" s="61"/>
      <c r="AU13111" s="61"/>
      <c r="AV13111" s="61"/>
      <c r="AW13111" s="61"/>
      <c r="AX13111" s="61"/>
      <c r="AY13111" s="61"/>
      <c r="AZ13111" s="61"/>
      <c r="BA13111" s="61"/>
    </row>
    <row r="13112" spans="39:53" x14ac:dyDescent="0.2">
      <c r="AM13112" s="61"/>
      <c r="AN13112" s="61"/>
      <c r="AO13112" s="171"/>
      <c r="AP13112" s="61"/>
      <c r="AQ13112" s="61"/>
      <c r="AR13112" s="61"/>
      <c r="AS13112" s="61"/>
      <c r="AT13112" s="61"/>
      <c r="AU13112" s="61"/>
      <c r="AV13112" s="61"/>
      <c r="AW13112" s="61"/>
      <c r="AX13112" s="61"/>
      <c r="AY13112" s="61"/>
      <c r="AZ13112" s="61"/>
      <c r="BA13112" s="61"/>
    </row>
    <row r="13113" spans="39:53" x14ac:dyDescent="0.2">
      <c r="AM13113" s="61"/>
      <c r="AN13113" s="61"/>
      <c r="AO13113" s="171"/>
      <c r="AP13113" s="61"/>
      <c r="AQ13113" s="61"/>
      <c r="AR13113" s="61"/>
      <c r="AS13113" s="61"/>
      <c r="AT13113" s="61"/>
      <c r="AU13113" s="61"/>
      <c r="AV13113" s="61"/>
      <c r="AW13113" s="61"/>
      <c r="AX13113" s="61"/>
      <c r="AY13113" s="61"/>
      <c r="AZ13113" s="61"/>
      <c r="BA13113" s="61"/>
    </row>
    <row r="13114" spans="39:53" x14ac:dyDescent="0.2">
      <c r="AM13114" s="61"/>
      <c r="AN13114" s="61"/>
      <c r="AO13114" s="171"/>
      <c r="AP13114" s="61"/>
      <c r="AQ13114" s="61"/>
      <c r="AR13114" s="61"/>
      <c r="AS13114" s="61"/>
      <c r="AT13114" s="61"/>
      <c r="AU13114" s="61"/>
      <c r="AV13114" s="61"/>
      <c r="AW13114" s="61"/>
      <c r="AX13114" s="61"/>
      <c r="AY13114" s="61"/>
      <c r="AZ13114" s="61"/>
      <c r="BA13114" s="61"/>
    </row>
    <row r="13115" spans="39:53" x14ac:dyDescent="0.2">
      <c r="AM13115" s="61"/>
      <c r="AN13115" s="61"/>
      <c r="AO13115" s="171"/>
      <c r="AP13115" s="61"/>
      <c r="AQ13115" s="61"/>
      <c r="AR13115" s="61"/>
      <c r="AS13115" s="61"/>
      <c r="AT13115" s="61"/>
      <c r="AU13115" s="61"/>
      <c r="AV13115" s="61"/>
      <c r="AW13115" s="61"/>
      <c r="AX13115" s="61"/>
      <c r="AY13115" s="61"/>
      <c r="AZ13115" s="61"/>
      <c r="BA13115" s="61"/>
    </row>
    <row r="13116" spans="39:53" x14ac:dyDescent="0.2">
      <c r="AM13116" s="61"/>
      <c r="AN13116" s="61"/>
      <c r="AO13116" s="171"/>
      <c r="AP13116" s="61"/>
      <c r="AQ13116" s="61"/>
      <c r="AR13116" s="61"/>
      <c r="AS13116" s="61"/>
      <c r="AT13116" s="61"/>
      <c r="AU13116" s="61"/>
      <c r="AV13116" s="61"/>
      <c r="AW13116" s="61"/>
      <c r="AX13116" s="61"/>
      <c r="AY13116" s="61"/>
      <c r="AZ13116" s="61"/>
      <c r="BA13116" s="61"/>
    </row>
    <row r="13117" spans="39:53" x14ac:dyDescent="0.2">
      <c r="AM13117" s="61"/>
      <c r="AN13117" s="61"/>
      <c r="AO13117" s="171"/>
      <c r="AP13117" s="61"/>
      <c r="AQ13117" s="61"/>
      <c r="AR13117" s="61"/>
      <c r="AS13117" s="61"/>
      <c r="AT13117" s="61"/>
      <c r="AU13117" s="61"/>
      <c r="AV13117" s="61"/>
      <c r="AW13117" s="61"/>
      <c r="AX13117" s="61"/>
      <c r="AY13117" s="61"/>
      <c r="AZ13117" s="61"/>
      <c r="BA13117" s="61"/>
    </row>
    <row r="13118" spans="39:53" x14ac:dyDescent="0.2">
      <c r="AM13118" s="61"/>
      <c r="AN13118" s="61"/>
      <c r="AO13118" s="171"/>
      <c r="AP13118" s="61"/>
      <c r="AQ13118" s="61"/>
      <c r="AR13118" s="61"/>
      <c r="AS13118" s="61"/>
      <c r="AT13118" s="61"/>
      <c r="AU13118" s="61"/>
      <c r="AV13118" s="61"/>
      <c r="AW13118" s="61"/>
      <c r="AX13118" s="61"/>
      <c r="AY13118" s="61"/>
      <c r="AZ13118" s="61"/>
      <c r="BA13118" s="61"/>
    </row>
    <row r="13119" spans="39:53" x14ac:dyDescent="0.2">
      <c r="AM13119" s="61"/>
      <c r="AN13119" s="61"/>
      <c r="AO13119" s="171"/>
      <c r="AP13119" s="61"/>
      <c r="AQ13119" s="61"/>
      <c r="AR13119" s="61"/>
      <c r="AS13119" s="61"/>
      <c r="AT13119" s="61"/>
      <c r="AU13119" s="61"/>
      <c r="AV13119" s="61"/>
      <c r="AW13119" s="61"/>
      <c r="AX13119" s="61"/>
      <c r="AY13119" s="61"/>
      <c r="AZ13119" s="61"/>
      <c r="BA13119" s="61"/>
    </row>
    <row r="13120" spans="39:53" x14ac:dyDescent="0.2">
      <c r="AM13120" s="61"/>
      <c r="AN13120" s="61"/>
      <c r="AO13120" s="171"/>
      <c r="AP13120" s="61"/>
      <c r="AQ13120" s="61"/>
      <c r="AR13120" s="61"/>
      <c r="AS13120" s="61"/>
      <c r="AT13120" s="61"/>
      <c r="AU13120" s="61"/>
      <c r="AV13120" s="61"/>
      <c r="AW13120" s="61"/>
      <c r="AX13120" s="61"/>
      <c r="AY13120" s="61"/>
      <c r="AZ13120" s="61"/>
      <c r="BA13120" s="61"/>
    </row>
    <row r="13121" spans="39:53" x14ac:dyDescent="0.2">
      <c r="AM13121" s="61"/>
      <c r="AN13121" s="61"/>
      <c r="AO13121" s="171"/>
      <c r="AP13121" s="61"/>
      <c r="AQ13121" s="61"/>
      <c r="AR13121" s="61"/>
      <c r="AS13121" s="61"/>
      <c r="AT13121" s="61"/>
      <c r="AU13121" s="61"/>
      <c r="AV13121" s="61"/>
      <c r="AW13121" s="61"/>
      <c r="AX13121" s="61"/>
      <c r="AY13121" s="61"/>
      <c r="AZ13121" s="61"/>
      <c r="BA13121" s="61"/>
    </row>
    <row r="13122" spans="39:53" x14ac:dyDescent="0.2">
      <c r="AM13122" s="61"/>
      <c r="AN13122" s="61"/>
      <c r="AO13122" s="171"/>
      <c r="AP13122" s="61"/>
      <c r="AQ13122" s="61"/>
      <c r="AR13122" s="61"/>
      <c r="AS13122" s="61"/>
      <c r="AT13122" s="61"/>
      <c r="AU13122" s="61"/>
      <c r="AV13122" s="61"/>
      <c r="AW13122" s="61"/>
      <c r="AX13122" s="61"/>
      <c r="AY13122" s="61"/>
      <c r="AZ13122" s="61"/>
      <c r="BA13122" s="61"/>
    </row>
    <row r="13123" spans="39:53" x14ac:dyDescent="0.2">
      <c r="AM13123" s="61"/>
      <c r="AN13123" s="61"/>
      <c r="AO13123" s="171"/>
      <c r="AP13123" s="61"/>
      <c r="AQ13123" s="61"/>
      <c r="AR13123" s="61"/>
      <c r="AS13123" s="61"/>
      <c r="AT13123" s="61"/>
      <c r="AU13123" s="61"/>
      <c r="AV13123" s="61"/>
      <c r="AW13123" s="61"/>
      <c r="AX13123" s="61"/>
      <c r="AY13123" s="61"/>
      <c r="AZ13123" s="61"/>
      <c r="BA13123" s="61"/>
    </row>
    <row r="13124" spans="39:53" x14ac:dyDescent="0.2">
      <c r="AM13124" s="61"/>
      <c r="AN13124" s="61"/>
      <c r="AO13124" s="171"/>
      <c r="AP13124" s="61"/>
      <c r="AQ13124" s="61"/>
      <c r="AR13124" s="61"/>
      <c r="AS13124" s="61"/>
      <c r="AT13124" s="61"/>
      <c r="AU13124" s="61"/>
      <c r="AV13124" s="61"/>
      <c r="AW13124" s="61"/>
      <c r="AX13124" s="61"/>
      <c r="AY13124" s="61"/>
      <c r="AZ13124" s="61"/>
      <c r="BA13124" s="61"/>
    </row>
    <row r="13125" spans="39:53" x14ac:dyDescent="0.2">
      <c r="AM13125" s="61"/>
      <c r="AN13125" s="61"/>
      <c r="AO13125" s="171"/>
      <c r="AP13125" s="61"/>
      <c r="AQ13125" s="61"/>
      <c r="AR13125" s="61"/>
      <c r="AS13125" s="61"/>
      <c r="AT13125" s="61"/>
      <c r="AU13125" s="61"/>
      <c r="AV13125" s="61"/>
      <c r="AW13125" s="61"/>
      <c r="AX13125" s="61"/>
      <c r="AY13125" s="61"/>
      <c r="AZ13125" s="61"/>
      <c r="BA13125" s="61"/>
    </row>
    <row r="13126" spans="39:53" x14ac:dyDescent="0.2">
      <c r="AM13126" s="61"/>
      <c r="AN13126" s="61"/>
      <c r="AO13126" s="171"/>
      <c r="AP13126" s="61"/>
      <c r="AQ13126" s="61"/>
      <c r="AR13126" s="61"/>
      <c r="AS13126" s="61"/>
      <c r="AT13126" s="61"/>
      <c r="AU13126" s="61"/>
      <c r="AV13126" s="61"/>
      <c r="AW13126" s="61"/>
      <c r="AX13126" s="61"/>
      <c r="AY13126" s="61"/>
      <c r="AZ13126" s="61"/>
      <c r="BA13126" s="61"/>
    </row>
    <row r="13127" spans="39:53" x14ac:dyDescent="0.2">
      <c r="AM13127" s="61"/>
      <c r="AN13127" s="61"/>
      <c r="AO13127" s="171"/>
      <c r="AP13127" s="61"/>
      <c r="AQ13127" s="61"/>
      <c r="AR13127" s="61"/>
      <c r="AS13127" s="61"/>
      <c r="AT13127" s="61"/>
      <c r="AU13127" s="61"/>
      <c r="AV13127" s="61"/>
      <c r="AW13127" s="61"/>
      <c r="AX13127" s="61"/>
      <c r="AY13127" s="61"/>
      <c r="AZ13127" s="61"/>
      <c r="BA13127" s="61"/>
    </row>
    <row r="13128" spans="39:53" x14ac:dyDescent="0.2">
      <c r="AM13128" s="61"/>
      <c r="AN13128" s="61"/>
      <c r="AO13128" s="171"/>
      <c r="AP13128" s="61"/>
      <c r="AQ13128" s="61"/>
      <c r="AR13128" s="61"/>
      <c r="AS13128" s="61"/>
      <c r="AT13128" s="61"/>
      <c r="AU13128" s="61"/>
      <c r="AV13128" s="61"/>
      <c r="AW13128" s="61"/>
      <c r="AX13128" s="61"/>
      <c r="AY13128" s="61"/>
      <c r="AZ13128" s="61"/>
      <c r="BA13128" s="61"/>
    </row>
    <row r="13129" spans="39:53" x14ac:dyDescent="0.2">
      <c r="AM13129" s="61"/>
      <c r="AN13129" s="61"/>
      <c r="AO13129" s="171"/>
      <c r="AP13129" s="61"/>
      <c r="AQ13129" s="61"/>
      <c r="AR13129" s="61"/>
      <c r="AS13129" s="61"/>
      <c r="AT13129" s="61"/>
      <c r="AU13129" s="61"/>
      <c r="AV13129" s="61"/>
      <c r="AW13129" s="61"/>
      <c r="AX13129" s="61"/>
      <c r="AY13129" s="61"/>
      <c r="AZ13129" s="61"/>
      <c r="BA13129" s="61"/>
    </row>
    <row r="13130" spans="39:53" x14ac:dyDescent="0.2">
      <c r="AM13130" s="61"/>
      <c r="AN13130" s="61"/>
      <c r="AO13130" s="171"/>
      <c r="AP13130" s="61"/>
      <c r="AQ13130" s="61"/>
      <c r="AR13130" s="61"/>
      <c r="AS13130" s="61"/>
      <c r="AT13130" s="61"/>
      <c r="AU13130" s="61"/>
      <c r="AV13130" s="61"/>
      <c r="AW13130" s="61"/>
      <c r="AX13130" s="61"/>
      <c r="AY13130" s="61"/>
      <c r="AZ13130" s="61"/>
      <c r="BA13130" s="61"/>
    </row>
    <row r="13131" spans="39:53" x14ac:dyDescent="0.2">
      <c r="AM13131" s="61"/>
      <c r="AN13131" s="61"/>
      <c r="AO13131" s="171"/>
      <c r="AP13131" s="61"/>
      <c r="AQ13131" s="61"/>
      <c r="AR13131" s="61"/>
      <c r="AS13131" s="61"/>
      <c r="AT13131" s="61"/>
      <c r="AU13131" s="61"/>
      <c r="AV13131" s="61"/>
      <c r="AW13131" s="61"/>
      <c r="AX13131" s="61"/>
      <c r="AY13131" s="61"/>
      <c r="AZ13131" s="61"/>
      <c r="BA13131" s="61"/>
    </row>
    <row r="13132" spans="39:53" x14ac:dyDescent="0.2">
      <c r="AM13132" s="61"/>
      <c r="AN13132" s="61"/>
      <c r="AO13132" s="171"/>
      <c r="AP13132" s="61"/>
      <c r="AQ13132" s="61"/>
      <c r="AR13132" s="61"/>
      <c r="AS13132" s="61"/>
      <c r="AT13132" s="61"/>
      <c r="AU13132" s="61"/>
      <c r="AV13132" s="61"/>
      <c r="AW13132" s="61"/>
      <c r="AX13132" s="61"/>
      <c r="AY13132" s="61"/>
      <c r="AZ13132" s="61"/>
      <c r="BA13132" s="61"/>
    </row>
    <row r="13133" spans="39:53" x14ac:dyDescent="0.2">
      <c r="AM13133" s="61"/>
      <c r="AN13133" s="61"/>
      <c r="AO13133" s="171"/>
      <c r="AP13133" s="61"/>
      <c r="AQ13133" s="61"/>
      <c r="AR13133" s="61"/>
      <c r="AS13133" s="61"/>
      <c r="AT13133" s="61"/>
      <c r="AU13133" s="61"/>
      <c r="AV13133" s="61"/>
      <c r="AW13133" s="61"/>
      <c r="AX13133" s="61"/>
      <c r="AY13133" s="61"/>
      <c r="AZ13133" s="61"/>
      <c r="BA13133" s="61"/>
    </row>
    <row r="13134" spans="39:53" x14ac:dyDescent="0.2">
      <c r="AM13134" s="61"/>
      <c r="AN13134" s="61"/>
      <c r="AO13134" s="171"/>
      <c r="AP13134" s="61"/>
      <c r="AQ13134" s="61"/>
      <c r="AR13134" s="61"/>
      <c r="AS13134" s="61"/>
      <c r="AT13134" s="61"/>
      <c r="AU13134" s="61"/>
      <c r="AV13134" s="61"/>
      <c r="AW13134" s="61"/>
      <c r="AX13134" s="61"/>
      <c r="AY13134" s="61"/>
      <c r="AZ13134" s="61"/>
      <c r="BA13134" s="61"/>
    </row>
    <row r="13135" spans="39:53" x14ac:dyDescent="0.2">
      <c r="AM13135" s="61"/>
      <c r="AN13135" s="61"/>
      <c r="AO13135" s="171"/>
      <c r="AP13135" s="61"/>
      <c r="AQ13135" s="61"/>
      <c r="AR13135" s="61"/>
      <c r="AS13135" s="61"/>
      <c r="AT13135" s="61"/>
      <c r="AU13135" s="61"/>
      <c r="AV13135" s="61"/>
      <c r="AW13135" s="61"/>
      <c r="AX13135" s="61"/>
      <c r="AY13135" s="61"/>
      <c r="AZ13135" s="61"/>
      <c r="BA13135" s="61"/>
    </row>
    <row r="13136" spans="39:53" x14ac:dyDescent="0.2">
      <c r="AM13136" s="61"/>
      <c r="AN13136" s="61"/>
      <c r="AO13136" s="171"/>
      <c r="AP13136" s="61"/>
      <c r="AQ13136" s="61"/>
      <c r="AR13136" s="61"/>
      <c r="AS13136" s="61"/>
      <c r="AT13136" s="61"/>
      <c r="AU13136" s="61"/>
      <c r="AV13136" s="61"/>
      <c r="AW13136" s="61"/>
      <c r="AX13136" s="61"/>
      <c r="AY13136" s="61"/>
      <c r="AZ13136" s="61"/>
      <c r="BA13136" s="61"/>
    </row>
    <row r="13137" spans="39:53" x14ac:dyDescent="0.2">
      <c r="AM13137" s="61"/>
      <c r="AN13137" s="61"/>
      <c r="AO13137" s="171"/>
      <c r="AP13137" s="61"/>
      <c r="AQ13137" s="61"/>
      <c r="AR13137" s="61"/>
      <c r="AS13137" s="61"/>
      <c r="AT13137" s="61"/>
      <c r="AU13137" s="61"/>
      <c r="AV13137" s="61"/>
      <c r="AW13137" s="61"/>
      <c r="AX13137" s="61"/>
      <c r="AY13137" s="61"/>
      <c r="AZ13137" s="61"/>
      <c r="BA13137" s="61"/>
    </row>
    <row r="13138" spans="39:53" x14ac:dyDescent="0.2">
      <c r="AM13138" s="61"/>
      <c r="AN13138" s="61"/>
      <c r="AO13138" s="171"/>
      <c r="AP13138" s="61"/>
      <c r="AQ13138" s="61"/>
      <c r="AR13138" s="61"/>
      <c r="AS13138" s="61"/>
      <c r="AT13138" s="61"/>
      <c r="AU13138" s="61"/>
      <c r="AV13138" s="61"/>
      <c r="AW13138" s="61"/>
      <c r="AX13138" s="61"/>
      <c r="AY13138" s="61"/>
      <c r="AZ13138" s="61"/>
      <c r="BA13138" s="61"/>
    </row>
    <row r="13139" spans="39:53" x14ac:dyDescent="0.2">
      <c r="AM13139" s="61"/>
      <c r="AN13139" s="61"/>
      <c r="AO13139" s="171"/>
      <c r="AP13139" s="61"/>
      <c r="AQ13139" s="61"/>
      <c r="AR13139" s="61"/>
      <c r="AS13139" s="61"/>
      <c r="AT13139" s="61"/>
      <c r="AU13139" s="61"/>
      <c r="AV13139" s="61"/>
      <c r="AW13139" s="61"/>
      <c r="AX13139" s="61"/>
      <c r="AY13139" s="61"/>
      <c r="AZ13139" s="61"/>
      <c r="BA13139" s="61"/>
    </row>
    <row r="13140" spans="39:53" x14ac:dyDescent="0.2">
      <c r="AM13140" s="61"/>
      <c r="AN13140" s="61"/>
      <c r="AO13140" s="171"/>
      <c r="AP13140" s="61"/>
      <c r="AQ13140" s="61"/>
      <c r="AR13140" s="61"/>
      <c r="AS13140" s="61"/>
      <c r="AT13140" s="61"/>
      <c r="AU13140" s="61"/>
      <c r="AV13140" s="61"/>
      <c r="AW13140" s="61"/>
      <c r="AX13140" s="61"/>
      <c r="AY13140" s="61"/>
      <c r="AZ13140" s="61"/>
      <c r="BA13140" s="61"/>
    </row>
    <row r="13141" spans="39:53" x14ac:dyDescent="0.2">
      <c r="AM13141" s="61"/>
      <c r="AN13141" s="61"/>
      <c r="AO13141" s="171"/>
      <c r="AP13141" s="61"/>
      <c r="AQ13141" s="61"/>
      <c r="AR13141" s="61"/>
      <c r="AS13141" s="61"/>
      <c r="AT13141" s="61"/>
      <c r="AU13141" s="61"/>
      <c r="AV13141" s="61"/>
      <c r="AW13141" s="61"/>
      <c r="AX13141" s="61"/>
      <c r="AY13141" s="61"/>
      <c r="AZ13141" s="61"/>
      <c r="BA13141" s="61"/>
    </row>
    <row r="13142" spans="39:53" x14ac:dyDescent="0.2">
      <c r="AM13142" s="61"/>
      <c r="AN13142" s="61"/>
      <c r="AO13142" s="171"/>
      <c r="AP13142" s="61"/>
      <c r="AQ13142" s="61"/>
      <c r="AR13142" s="61"/>
      <c r="AS13142" s="61"/>
      <c r="AT13142" s="61"/>
      <c r="AU13142" s="61"/>
      <c r="AV13142" s="61"/>
      <c r="AW13142" s="61"/>
      <c r="AX13142" s="61"/>
      <c r="AY13142" s="61"/>
      <c r="AZ13142" s="61"/>
      <c r="BA13142" s="61"/>
    </row>
    <row r="13143" spans="39:53" x14ac:dyDescent="0.2">
      <c r="AM13143" s="61"/>
      <c r="AN13143" s="61"/>
      <c r="AO13143" s="171"/>
      <c r="AP13143" s="61"/>
      <c r="AQ13143" s="61"/>
      <c r="AR13143" s="61"/>
      <c r="AS13143" s="61"/>
      <c r="AT13143" s="61"/>
      <c r="AU13143" s="61"/>
      <c r="AV13143" s="61"/>
      <c r="AW13143" s="61"/>
      <c r="AX13143" s="61"/>
      <c r="AY13143" s="61"/>
      <c r="AZ13143" s="61"/>
      <c r="BA13143" s="61"/>
    </row>
    <row r="13144" spans="39:53" x14ac:dyDescent="0.2">
      <c r="AM13144" s="61"/>
      <c r="AN13144" s="61"/>
      <c r="AO13144" s="171"/>
      <c r="AP13144" s="61"/>
      <c r="AQ13144" s="61"/>
      <c r="AR13144" s="61"/>
      <c r="AS13144" s="61"/>
      <c r="AT13144" s="61"/>
      <c r="AU13144" s="61"/>
      <c r="AV13144" s="61"/>
      <c r="AW13144" s="61"/>
      <c r="AX13144" s="61"/>
      <c r="AY13144" s="61"/>
      <c r="AZ13144" s="61"/>
      <c r="BA13144" s="61"/>
    </row>
    <row r="13145" spans="39:53" x14ac:dyDescent="0.2">
      <c r="AM13145" s="61"/>
      <c r="AN13145" s="61"/>
      <c r="AO13145" s="171"/>
      <c r="AP13145" s="61"/>
      <c r="AQ13145" s="61"/>
      <c r="AR13145" s="61"/>
      <c r="AS13145" s="61"/>
      <c r="AT13145" s="61"/>
      <c r="AU13145" s="61"/>
      <c r="AV13145" s="61"/>
      <c r="AW13145" s="61"/>
      <c r="AX13145" s="61"/>
      <c r="AY13145" s="61"/>
      <c r="AZ13145" s="61"/>
      <c r="BA13145" s="61"/>
    </row>
    <row r="13146" spans="39:53" x14ac:dyDescent="0.2">
      <c r="AM13146" s="61"/>
      <c r="AN13146" s="61"/>
      <c r="AO13146" s="171"/>
      <c r="AP13146" s="61"/>
      <c r="AQ13146" s="61"/>
      <c r="AR13146" s="61"/>
      <c r="AS13146" s="61"/>
      <c r="AT13146" s="61"/>
      <c r="AU13146" s="61"/>
      <c r="AV13146" s="61"/>
      <c r="AW13146" s="61"/>
      <c r="AX13146" s="61"/>
      <c r="AY13146" s="61"/>
      <c r="AZ13146" s="61"/>
      <c r="BA13146" s="61"/>
    </row>
    <row r="13147" spans="39:53" x14ac:dyDescent="0.2">
      <c r="AM13147" s="61"/>
      <c r="AN13147" s="61"/>
      <c r="AO13147" s="171"/>
      <c r="AP13147" s="61"/>
      <c r="AQ13147" s="61"/>
      <c r="AR13147" s="61"/>
      <c r="AS13147" s="61"/>
      <c r="AT13147" s="61"/>
      <c r="AU13147" s="61"/>
      <c r="AV13147" s="61"/>
      <c r="AW13147" s="61"/>
      <c r="AX13147" s="61"/>
      <c r="AY13147" s="61"/>
      <c r="AZ13147" s="61"/>
      <c r="BA13147" s="61"/>
    </row>
    <row r="13148" spans="39:53" x14ac:dyDescent="0.2">
      <c r="AM13148" s="61"/>
      <c r="AN13148" s="61"/>
      <c r="AO13148" s="171"/>
      <c r="AP13148" s="61"/>
      <c r="AQ13148" s="61"/>
      <c r="AR13148" s="61"/>
      <c r="AS13148" s="61"/>
      <c r="AT13148" s="61"/>
      <c r="AU13148" s="61"/>
      <c r="AV13148" s="61"/>
      <c r="AW13148" s="61"/>
      <c r="AX13148" s="61"/>
      <c r="AY13148" s="61"/>
      <c r="AZ13148" s="61"/>
      <c r="BA13148" s="61"/>
    </row>
    <row r="13149" spans="39:53" x14ac:dyDescent="0.2">
      <c r="AM13149" s="61"/>
      <c r="AN13149" s="61"/>
      <c r="AO13149" s="171"/>
      <c r="AP13149" s="61"/>
      <c r="AQ13149" s="61"/>
      <c r="AR13149" s="61"/>
      <c r="AS13149" s="61"/>
      <c r="AT13149" s="61"/>
      <c r="AU13149" s="61"/>
      <c r="AV13149" s="61"/>
      <c r="AW13149" s="61"/>
      <c r="AX13149" s="61"/>
      <c r="AY13149" s="61"/>
      <c r="AZ13149" s="61"/>
      <c r="BA13149" s="61"/>
    </row>
    <row r="13150" spans="39:53" x14ac:dyDescent="0.2">
      <c r="AM13150" s="61"/>
      <c r="AN13150" s="61"/>
      <c r="AO13150" s="171"/>
      <c r="AP13150" s="61"/>
      <c r="AQ13150" s="61"/>
      <c r="AR13150" s="61"/>
      <c r="AS13150" s="61"/>
      <c r="AT13150" s="61"/>
      <c r="AU13150" s="61"/>
      <c r="AV13150" s="61"/>
      <c r="AW13150" s="61"/>
      <c r="AX13150" s="61"/>
      <c r="AY13150" s="61"/>
      <c r="AZ13150" s="61"/>
      <c r="BA13150" s="61"/>
    </row>
    <row r="13151" spans="39:53" x14ac:dyDescent="0.2">
      <c r="AM13151" s="61"/>
      <c r="AN13151" s="61"/>
      <c r="AO13151" s="171"/>
      <c r="AP13151" s="61"/>
      <c r="AQ13151" s="61"/>
      <c r="AR13151" s="61"/>
      <c r="AS13151" s="61"/>
      <c r="AT13151" s="61"/>
      <c r="AU13151" s="61"/>
      <c r="AV13151" s="61"/>
      <c r="AW13151" s="61"/>
      <c r="AX13151" s="61"/>
      <c r="AY13151" s="61"/>
      <c r="AZ13151" s="61"/>
      <c r="BA13151" s="61"/>
    </row>
    <row r="13152" spans="39:53" x14ac:dyDescent="0.2">
      <c r="AM13152" s="61"/>
      <c r="AN13152" s="61"/>
      <c r="AO13152" s="171"/>
      <c r="AP13152" s="61"/>
      <c r="AQ13152" s="61"/>
      <c r="AR13152" s="61"/>
      <c r="AS13152" s="61"/>
      <c r="AT13152" s="61"/>
      <c r="AU13152" s="61"/>
      <c r="AV13152" s="61"/>
      <c r="AW13152" s="61"/>
      <c r="AX13152" s="61"/>
      <c r="AY13152" s="61"/>
      <c r="AZ13152" s="61"/>
      <c r="BA13152" s="61"/>
    </row>
    <row r="13153" spans="39:53" x14ac:dyDescent="0.2">
      <c r="AM13153" s="61"/>
      <c r="AN13153" s="61"/>
      <c r="AO13153" s="171"/>
      <c r="AP13153" s="61"/>
      <c r="AQ13153" s="61"/>
      <c r="AR13153" s="61"/>
      <c r="AS13153" s="61"/>
      <c r="AT13153" s="61"/>
      <c r="AU13153" s="61"/>
      <c r="AV13153" s="61"/>
      <c r="AW13153" s="61"/>
      <c r="AX13153" s="61"/>
      <c r="AY13153" s="61"/>
      <c r="AZ13153" s="61"/>
      <c r="BA13153" s="61"/>
    </row>
    <row r="13154" spans="39:53" x14ac:dyDescent="0.2">
      <c r="AM13154" s="61"/>
      <c r="AN13154" s="61"/>
      <c r="AO13154" s="171"/>
      <c r="AP13154" s="61"/>
      <c r="AQ13154" s="61"/>
      <c r="AR13154" s="61"/>
      <c r="AS13154" s="61"/>
      <c r="AT13154" s="61"/>
      <c r="AU13154" s="61"/>
      <c r="AV13154" s="61"/>
      <c r="AW13154" s="61"/>
      <c r="AX13154" s="61"/>
      <c r="AY13154" s="61"/>
      <c r="AZ13154" s="61"/>
      <c r="BA13154" s="61"/>
    </row>
    <row r="13155" spans="39:53" x14ac:dyDescent="0.2">
      <c r="AM13155" s="61"/>
      <c r="AN13155" s="61"/>
      <c r="AO13155" s="171"/>
      <c r="AP13155" s="61"/>
      <c r="AQ13155" s="61"/>
      <c r="AR13155" s="61"/>
      <c r="AS13155" s="61"/>
      <c r="AT13155" s="61"/>
      <c r="AU13155" s="61"/>
      <c r="AV13155" s="61"/>
      <c r="AW13155" s="61"/>
      <c r="AX13155" s="61"/>
      <c r="AY13155" s="61"/>
      <c r="AZ13155" s="61"/>
      <c r="BA13155" s="61"/>
    </row>
    <row r="13156" spans="39:53" x14ac:dyDescent="0.2">
      <c r="AM13156" s="61"/>
      <c r="AN13156" s="61"/>
      <c r="AO13156" s="171"/>
      <c r="AP13156" s="61"/>
      <c r="AQ13156" s="61"/>
      <c r="AR13156" s="61"/>
      <c r="AS13156" s="61"/>
      <c r="AT13156" s="61"/>
      <c r="AU13156" s="61"/>
      <c r="AV13156" s="61"/>
      <c r="AW13156" s="61"/>
      <c r="AX13156" s="61"/>
      <c r="AY13156" s="61"/>
      <c r="AZ13156" s="61"/>
      <c r="BA13156" s="61"/>
    </row>
    <row r="13157" spans="39:53" x14ac:dyDescent="0.2">
      <c r="AM13157" s="61"/>
      <c r="AN13157" s="61"/>
      <c r="AO13157" s="171"/>
      <c r="AP13157" s="61"/>
      <c r="AQ13157" s="61"/>
      <c r="AR13157" s="61"/>
      <c r="AS13157" s="61"/>
      <c r="AT13157" s="61"/>
      <c r="AU13157" s="61"/>
      <c r="AV13157" s="61"/>
      <c r="AW13157" s="61"/>
      <c r="AX13157" s="61"/>
      <c r="AY13157" s="61"/>
      <c r="AZ13157" s="61"/>
      <c r="BA13157" s="61"/>
    </row>
    <row r="13158" spans="39:53" x14ac:dyDescent="0.2">
      <c r="AM13158" s="61"/>
      <c r="AN13158" s="61"/>
      <c r="AO13158" s="171"/>
      <c r="AP13158" s="61"/>
      <c r="AQ13158" s="61"/>
      <c r="AR13158" s="61"/>
      <c r="AS13158" s="61"/>
      <c r="AT13158" s="61"/>
      <c r="AU13158" s="61"/>
      <c r="AV13158" s="61"/>
      <c r="AW13158" s="61"/>
      <c r="AX13158" s="61"/>
      <c r="AY13158" s="61"/>
      <c r="AZ13158" s="61"/>
      <c r="BA13158" s="61"/>
    </row>
    <row r="13159" spans="39:53" x14ac:dyDescent="0.2">
      <c r="AM13159" s="61"/>
      <c r="AN13159" s="61"/>
      <c r="AO13159" s="171"/>
      <c r="AP13159" s="61"/>
      <c r="AQ13159" s="61"/>
      <c r="AR13159" s="61"/>
      <c r="AS13159" s="61"/>
      <c r="AT13159" s="61"/>
      <c r="AU13159" s="61"/>
      <c r="AV13159" s="61"/>
      <c r="AW13159" s="61"/>
      <c r="AX13159" s="61"/>
      <c r="AY13159" s="61"/>
      <c r="AZ13159" s="61"/>
      <c r="BA13159" s="61"/>
    </row>
    <row r="13160" spans="39:53" x14ac:dyDescent="0.2">
      <c r="AM13160" s="61"/>
      <c r="AN13160" s="61"/>
      <c r="AO13160" s="171"/>
      <c r="AP13160" s="61"/>
      <c r="AQ13160" s="61"/>
      <c r="AR13160" s="61"/>
      <c r="AS13160" s="61"/>
      <c r="AT13160" s="61"/>
      <c r="AU13160" s="61"/>
      <c r="AV13160" s="61"/>
      <c r="AW13160" s="61"/>
      <c r="AX13160" s="61"/>
      <c r="AY13160" s="61"/>
      <c r="AZ13160" s="61"/>
      <c r="BA13160" s="61"/>
    </row>
    <row r="13161" spans="39:53" x14ac:dyDescent="0.2">
      <c r="AM13161" s="61"/>
      <c r="AN13161" s="61"/>
      <c r="AO13161" s="171"/>
      <c r="AP13161" s="61"/>
      <c r="AQ13161" s="61"/>
      <c r="AR13161" s="61"/>
      <c r="AS13161" s="61"/>
      <c r="AT13161" s="61"/>
      <c r="AU13161" s="61"/>
      <c r="AV13161" s="61"/>
      <c r="AW13161" s="61"/>
      <c r="AX13161" s="61"/>
      <c r="AY13161" s="61"/>
      <c r="AZ13161" s="61"/>
      <c r="BA13161" s="61"/>
    </row>
    <row r="13162" spans="39:53" x14ac:dyDescent="0.2">
      <c r="AM13162" s="61"/>
      <c r="AN13162" s="61"/>
      <c r="AO13162" s="171"/>
      <c r="AP13162" s="61"/>
      <c r="AQ13162" s="61"/>
      <c r="AR13162" s="61"/>
      <c r="AS13162" s="61"/>
      <c r="AT13162" s="61"/>
      <c r="AU13162" s="61"/>
      <c r="AV13162" s="61"/>
      <c r="AW13162" s="61"/>
      <c r="AX13162" s="61"/>
      <c r="AY13162" s="61"/>
      <c r="AZ13162" s="61"/>
      <c r="BA13162" s="61"/>
    </row>
    <row r="13163" spans="39:53" x14ac:dyDescent="0.2">
      <c r="AM13163" s="61"/>
      <c r="AN13163" s="61"/>
      <c r="AO13163" s="171"/>
      <c r="AP13163" s="61"/>
      <c r="AQ13163" s="61"/>
      <c r="AR13163" s="61"/>
      <c r="AS13163" s="61"/>
      <c r="AT13163" s="61"/>
      <c r="AU13163" s="61"/>
      <c r="AV13163" s="61"/>
      <c r="AW13163" s="61"/>
      <c r="AX13163" s="61"/>
      <c r="AY13163" s="61"/>
      <c r="AZ13163" s="61"/>
      <c r="BA13163" s="61"/>
    </row>
    <row r="13164" spans="39:53" x14ac:dyDescent="0.2">
      <c r="AM13164" s="61"/>
      <c r="AN13164" s="61"/>
      <c r="AO13164" s="171"/>
      <c r="AP13164" s="61"/>
      <c r="AQ13164" s="61"/>
      <c r="AR13164" s="61"/>
      <c r="AS13164" s="61"/>
      <c r="AT13164" s="61"/>
      <c r="AU13164" s="61"/>
      <c r="AV13164" s="61"/>
      <c r="AW13164" s="61"/>
      <c r="AX13164" s="61"/>
      <c r="AY13164" s="61"/>
      <c r="AZ13164" s="61"/>
      <c r="BA13164" s="61"/>
    </row>
    <row r="13165" spans="39:53" x14ac:dyDescent="0.2">
      <c r="AM13165" s="61"/>
      <c r="AN13165" s="61"/>
      <c r="AO13165" s="171"/>
      <c r="AP13165" s="61"/>
      <c r="AQ13165" s="61"/>
      <c r="AR13165" s="61"/>
      <c r="AS13165" s="61"/>
      <c r="AT13165" s="61"/>
      <c r="AU13165" s="61"/>
      <c r="AV13165" s="61"/>
      <c r="AW13165" s="61"/>
      <c r="AX13165" s="61"/>
      <c r="AY13165" s="61"/>
      <c r="AZ13165" s="61"/>
      <c r="BA13165" s="61"/>
    </row>
    <row r="13166" spans="39:53" x14ac:dyDescent="0.2">
      <c r="AM13166" s="61"/>
      <c r="AN13166" s="61"/>
      <c r="AO13166" s="171"/>
      <c r="AP13166" s="61"/>
      <c r="AQ13166" s="61"/>
      <c r="AR13166" s="61"/>
      <c r="AS13166" s="61"/>
      <c r="AT13166" s="61"/>
      <c r="AU13166" s="61"/>
      <c r="AV13166" s="61"/>
      <c r="AW13166" s="61"/>
      <c r="AX13166" s="61"/>
      <c r="AY13166" s="61"/>
      <c r="AZ13166" s="61"/>
      <c r="BA13166" s="61"/>
    </row>
    <row r="13167" spans="39:53" x14ac:dyDescent="0.2">
      <c r="AM13167" s="61"/>
      <c r="AN13167" s="61"/>
      <c r="AO13167" s="171"/>
      <c r="AP13167" s="61"/>
      <c r="AQ13167" s="61"/>
      <c r="AR13167" s="61"/>
      <c r="AS13167" s="61"/>
      <c r="AT13167" s="61"/>
      <c r="AU13167" s="61"/>
      <c r="AV13167" s="61"/>
      <c r="AW13167" s="61"/>
      <c r="AX13167" s="61"/>
      <c r="AY13167" s="61"/>
      <c r="AZ13167" s="61"/>
      <c r="BA13167" s="61"/>
    </row>
    <row r="13168" spans="39:53" x14ac:dyDescent="0.2">
      <c r="AM13168" s="61"/>
      <c r="AN13168" s="61"/>
      <c r="AO13168" s="171"/>
      <c r="AP13168" s="61"/>
      <c r="AQ13168" s="61"/>
      <c r="AR13168" s="61"/>
      <c r="AS13168" s="61"/>
      <c r="AT13168" s="61"/>
      <c r="AU13168" s="61"/>
      <c r="AV13168" s="61"/>
      <c r="AW13168" s="61"/>
      <c r="AX13168" s="61"/>
      <c r="AY13168" s="61"/>
      <c r="AZ13168" s="61"/>
      <c r="BA13168" s="61"/>
    </row>
    <row r="13169" spans="39:53" x14ac:dyDescent="0.2">
      <c r="AM13169" s="61"/>
      <c r="AN13169" s="61"/>
      <c r="AO13169" s="171"/>
      <c r="AP13169" s="61"/>
      <c r="AQ13169" s="61"/>
      <c r="AR13169" s="61"/>
      <c r="AS13169" s="61"/>
      <c r="AT13169" s="61"/>
      <c r="AU13169" s="61"/>
      <c r="AV13169" s="61"/>
      <c r="AW13169" s="61"/>
      <c r="AX13169" s="61"/>
      <c r="AY13169" s="61"/>
      <c r="AZ13169" s="61"/>
      <c r="BA13169" s="61"/>
    </row>
    <row r="13170" spans="39:53" x14ac:dyDescent="0.2">
      <c r="AM13170" s="61"/>
      <c r="AN13170" s="61"/>
      <c r="AO13170" s="171"/>
      <c r="AP13170" s="61"/>
      <c r="AQ13170" s="61"/>
      <c r="AR13170" s="61"/>
      <c r="AS13170" s="61"/>
      <c r="AT13170" s="61"/>
      <c r="AU13170" s="61"/>
      <c r="AV13170" s="61"/>
      <c r="AW13170" s="61"/>
      <c r="AX13170" s="61"/>
      <c r="AY13170" s="61"/>
      <c r="AZ13170" s="61"/>
      <c r="BA13170" s="61"/>
    </row>
    <row r="13171" spans="39:53" x14ac:dyDescent="0.2">
      <c r="AM13171" s="61"/>
      <c r="AN13171" s="61"/>
      <c r="AO13171" s="171"/>
      <c r="AP13171" s="61"/>
      <c r="AQ13171" s="61"/>
      <c r="AR13171" s="61"/>
      <c r="AS13171" s="61"/>
      <c r="AT13171" s="61"/>
      <c r="AU13171" s="61"/>
      <c r="AV13171" s="61"/>
      <c r="AW13171" s="61"/>
      <c r="AX13171" s="61"/>
      <c r="AY13171" s="61"/>
      <c r="AZ13171" s="61"/>
      <c r="BA13171" s="61"/>
    </row>
    <row r="13172" spans="39:53" x14ac:dyDescent="0.2">
      <c r="AM13172" s="61"/>
      <c r="AN13172" s="61"/>
      <c r="AO13172" s="171"/>
      <c r="AP13172" s="61"/>
      <c r="AQ13172" s="61"/>
      <c r="AR13172" s="61"/>
      <c r="AS13172" s="61"/>
      <c r="AT13172" s="61"/>
      <c r="AU13172" s="61"/>
      <c r="AV13172" s="61"/>
      <c r="AW13172" s="61"/>
      <c r="AX13172" s="61"/>
      <c r="AY13172" s="61"/>
      <c r="AZ13172" s="61"/>
      <c r="BA13172" s="61"/>
    </row>
    <row r="13173" spans="39:53" x14ac:dyDescent="0.2">
      <c r="AM13173" s="61"/>
      <c r="AN13173" s="61"/>
      <c r="AO13173" s="171"/>
      <c r="AP13173" s="61"/>
      <c r="AQ13173" s="61"/>
      <c r="AR13173" s="61"/>
      <c r="AS13173" s="61"/>
      <c r="AT13173" s="61"/>
      <c r="AU13173" s="61"/>
      <c r="AV13173" s="61"/>
      <c r="AW13173" s="61"/>
      <c r="AX13173" s="61"/>
      <c r="AY13173" s="61"/>
      <c r="AZ13173" s="61"/>
      <c r="BA13173" s="61"/>
    </row>
    <row r="13174" spans="39:53" x14ac:dyDescent="0.2">
      <c r="AM13174" s="61"/>
      <c r="AN13174" s="61"/>
      <c r="AO13174" s="171"/>
      <c r="AP13174" s="61"/>
      <c r="AQ13174" s="61"/>
      <c r="AR13174" s="61"/>
      <c r="AS13174" s="61"/>
      <c r="AT13174" s="61"/>
      <c r="AU13174" s="61"/>
      <c r="AV13174" s="61"/>
      <c r="AW13174" s="61"/>
      <c r="AX13174" s="61"/>
      <c r="AY13174" s="61"/>
      <c r="AZ13174" s="61"/>
      <c r="BA13174" s="61"/>
    </row>
    <row r="13175" spans="39:53" x14ac:dyDescent="0.2">
      <c r="AM13175" s="61"/>
      <c r="AN13175" s="61"/>
      <c r="AO13175" s="171"/>
      <c r="AP13175" s="61"/>
      <c r="AQ13175" s="61"/>
      <c r="AR13175" s="61"/>
      <c r="AS13175" s="61"/>
      <c r="AT13175" s="61"/>
      <c r="AU13175" s="61"/>
      <c r="AV13175" s="61"/>
      <c r="AW13175" s="61"/>
      <c r="AX13175" s="61"/>
      <c r="AY13175" s="61"/>
      <c r="AZ13175" s="61"/>
      <c r="BA13175" s="61"/>
    </row>
    <row r="13176" spans="39:53" x14ac:dyDescent="0.2">
      <c r="AM13176" s="61"/>
      <c r="AN13176" s="61"/>
      <c r="AO13176" s="171"/>
      <c r="AP13176" s="61"/>
      <c r="AQ13176" s="61"/>
      <c r="AR13176" s="61"/>
      <c r="AS13176" s="61"/>
      <c r="AT13176" s="61"/>
      <c r="AU13176" s="61"/>
      <c r="AV13176" s="61"/>
      <c r="AW13176" s="61"/>
      <c r="AX13176" s="61"/>
      <c r="AY13176" s="61"/>
      <c r="AZ13176" s="61"/>
      <c r="BA13176" s="61"/>
    </row>
    <row r="13177" spans="39:53" x14ac:dyDescent="0.2">
      <c r="AM13177" s="61"/>
      <c r="AN13177" s="61"/>
      <c r="AO13177" s="171"/>
      <c r="AP13177" s="61"/>
      <c r="AQ13177" s="61"/>
      <c r="AR13177" s="61"/>
      <c r="AS13177" s="61"/>
      <c r="AT13177" s="61"/>
      <c r="AU13177" s="61"/>
      <c r="AV13177" s="61"/>
      <c r="AW13177" s="61"/>
      <c r="AX13177" s="61"/>
      <c r="AY13177" s="61"/>
      <c r="AZ13177" s="61"/>
      <c r="BA13177" s="61"/>
    </row>
    <row r="13178" spans="39:53" x14ac:dyDescent="0.2">
      <c r="AM13178" s="61"/>
      <c r="AN13178" s="61"/>
      <c r="AO13178" s="171"/>
      <c r="AP13178" s="61"/>
      <c r="AQ13178" s="61"/>
      <c r="AR13178" s="61"/>
      <c r="AS13178" s="61"/>
      <c r="AT13178" s="61"/>
      <c r="AU13178" s="61"/>
      <c r="AV13178" s="61"/>
      <c r="AW13178" s="61"/>
      <c r="AX13178" s="61"/>
      <c r="AY13178" s="61"/>
      <c r="AZ13178" s="61"/>
      <c r="BA13178" s="61"/>
    </row>
    <row r="13179" spans="39:53" x14ac:dyDescent="0.2">
      <c r="AM13179" s="61"/>
      <c r="AN13179" s="61"/>
      <c r="AO13179" s="171"/>
      <c r="AP13179" s="61"/>
      <c r="AQ13179" s="61"/>
      <c r="AR13179" s="61"/>
      <c r="AS13179" s="61"/>
      <c r="AT13179" s="61"/>
      <c r="AU13179" s="61"/>
      <c r="AV13179" s="61"/>
      <c r="AW13179" s="61"/>
      <c r="AX13179" s="61"/>
      <c r="AY13179" s="61"/>
      <c r="AZ13179" s="61"/>
      <c r="BA13179" s="61"/>
    </row>
    <row r="13180" spans="39:53" x14ac:dyDescent="0.2">
      <c r="AM13180" s="61"/>
      <c r="AN13180" s="61"/>
      <c r="AO13180" s="171"/>
      <c r="AP13180" s="61"/>
      <c r="AQ13180" s="61"/>
      <c r="AR13180" s="61"/>
      <c r="AS13180" s="61"/>
      <c r="AT13180" s="61"/>
      <c r="AU13180" s="61"/>
      <c r="AV13180" s="61"/>
      <c r="AW13180" s="61"/>
      <c r="AX13180" s="61"/>
      <c r="AY13180" s="61"/>
      <c r="AZ13180" s="61"/>
      <c r="BA13180" s="61"/>
    </row>
    <row r="13181" spans="39:53" x14ac:dyDescent="0.2">
      <c r="AM13181" s="61"/>
      <c r="AN13181" s="61"/>
      <c r="AO13181" s="171"/>
      <c r="AP13181" s="61"/>
      <c r="AQ13181" s="61"/>
      <c r="AR13181" s="61"/>
      <c r="AS13181" s="61"/>
      <c r="AT13181" s="61"/>
      <c r="AU13181" s="61"/>
      <c r="AV13181" s="61"/>
      <c r="AW13181" s="61"/>
      <c r="AX13181" s="61"/>
      <c r="AY13181" s="61"/>
      <c r="AZ13181" s="61"/>
      <c r="BA13181" s="61"/>
    </row>
    <row r="13182" spans="39:53" x14ac:dyDescent="0.2">
      <c r="AM13182" s="61"/>
      <c r="AN13182" s="61"/>
      <c r="AO13182" s="171"/>
      <c r="AP13182" s="61"/>
      <c r="AQ13182" s="61"/>
      <c r="AR13182" s="61"/>
      <c r="AS13182" s="61"/>
      <c r="AT13182" s="61"/>
      <c r="AU13182" s="61"/>
      <c r="AV13182" s="61"/>
      <c r="AW13182" s="61"/>
      <c r="AX13182" s="61"/>
      <c r="AY13182" s="61"/>
      <c r="AZ13182" s="61"/>
      <c r="BA13182" s="61"/>
    </row>
    <row r="13183" spans="39:53" x14ac:dyDescent="0.2">
      <c r="AM13183" s="61"/>
      <c r="AN13183" s="61"/>
      <c r="AO13183" s="171"/>
      <c r="AP13183" s="61"/>
      <c r="AQ13183" s="61"/>
      <c r="AR13183" s="61"/>
      <c r="AS13183" s="61"/>
      <c r="AT13183" s="61"/>
      <c r="AU13183" s="61"/>
      <c r="AV13183" s="61"/>
      <c r="AW13183" s="61"/>
      <c r="AX13183" s="61"/>
      <c r="AY13183" s="61"/>
      <c r="AZ13183" s="61"/>
      <c r="BA13183" s="61"/>
    </row>
    <row r="13184" spans="39:53" x14ac:dyDescent="0.2">
      <c r="AM13184" s="61"/>
      <c r="AN13184" s="61"/>
      <c r="AO13184" s="171"/>
      <c r="AP13184" s="61"/>
      <c r="AQ13184" s="61"/>
      <c r="AR13184" s="61"/>
      <c r="AS13184" s="61"/>
      <c r="AT13184" s="61"/>
      <c r="AU13184" s="61"/>
      <c r="AV13184" s="61"/>
      <c r="AW13184" s="61"/>
      <c r="AX13184" s="61"/>
      <c r="AY13184" s="61"/>
      <c r="AZ13184" s="61"/>
      <c r="BA13184" s="61"/>
    </row>
    <row r="13185" spans="39:53" x14ac:dyDescent="0.2">
      <c r="AM13185" s="61"/>
      <c r="AN13185" s="61"/>
      <c r="AO13185" s="171"/>
      <c r="AP13185" s="61"/>
      <c r="AQ13185" s="61"/>
      <c r="AR13185" s="61"/>
      <c r="AS13185" s="61"/>
      <c r="AT13185" s="61"/>
      <c r="AU13185" s="61"/>
      <c r="AV13185" s="61"/>
      <c r="AW13185" s="61"/>
      <c r="AX13185" s="61"/>
      <c r="AY13185" s="61"/>
      <c r="AZ13185" s="61"/>
      <c r="BA13185" s="61"/>
    </row>
    <row r="13186" spans="39:53" x14ac:dyDescent="0.2">
      <c r="AM13186" s="61"/>
      <c r="AN13186" s="61"/>
      <c r="AO13186" s="171"/>
      <c r="AP13186" s="61"/>
      <c r="AQ13186" s="61"/>
      <c r="AR13186" s="61"/>
      <c r="AS13186" s="61"/>
      <c r="AT13186" s="61"/>
      <c r="AU13186" s="61"/>
      <c r="AV13186" s="61"/>
      <c r="AW13186" s="61"/>
      <c r="AX13186" s="61"/>
      <c r="AY13186" s="61"/>
      <c r="AZ13186" s="61"/>
      <c r="BA13186" s="61"/>
    </row>
    <row r="13187" spans="39:53" x14ac:dyDescent="0.2">
      <c r="AM13187" s="61"/>
      <c r="AN13187" s="61"/>
      <c r="AO13187" s="171"/>
      <c r="AP13187" s="61"/>
      <c r="AQ13187" s="61"/>
      <c r="AR13187" s="61"/>
      <c r="AS13187" s="61"/>
      <c r="AT13187" s="61"/>
      <c r="AU13187" s="61"/>
      <c r="AV13187" s="61"/>
      <c r="AW13187" s="61"/>
      <c r="AX13187" s="61"/>
      <c r="AY13187" s="61"/>
      <c r="AZ13187" s="61"/>
      <c r="BA13187" s="61"/>
    </row>
    <row r="13188" spans="39:53" x14ac:dyDescent="0.2">
      <c r="AM13188" s="61"/>
      <c r="AN13188" s="61"/>
      <c r="AO13188" s="171"/>
      <c r="AP13188" s="61"/>
      <c r="AQ13188" s="61"/>
      <c r="AR13188" s="61"/>
      <c r="AS13188" s="61"/>
      <c r="AT13188" s="61"/>
      <c r="AU13188" s="61"/>
      <c r="AV13188" s="61"/>
      <c r="AW13188" s="61"/>
      <c r="AX13188" s="61"/>
      <c r="AY13188" s="61"/>
      <c r="AZ13188" s="61"/>
      <c r="BA13188" s="61"/>
    </row>
    <row r="13189" spans="39:53" x14ac:dyDescent="0.2">
      <c r="AM13189" s="61"/>
      <c r="AN13189" s="61"/>
      <c r="AO13189" s="171"/>
      <c r="AP13189" s="61"/>
      <c r="AQ13189" s="61"/>
      <c r="AR13189" s="61"/>
      <c r="AS13189" s="61"/>
      <c r="AT13189" s="61"/>
      <c r="AU13189" s="61"/>
      <c r="AV13189" s="61"/>
      <c r="AW13189" s="61"/>
      <c r="AX13189" s="61"/>
      <c r="AY13189" s="61"/>
      <c r="AZ13189" s="61"/>
      <c r="BA13189" s="61"/>
    </row>
    <row r="13190" spans="39:53" x14ac:dyDescent="0.2">
      <c r="AM13190" s="61"/>
      <c r="AN13190" s="61"/>
      <c r="AO13190" s="171"/>
      <c r="AP13190" s="61"/>
      <c r="AQ13190" s="61"/>
      <c r="AR13190" s="61"/>
      <c r="AS13190" s="61"/>
      <c r="AT13190" s="61"/>
      <c r="AU13190" s="61"/>
      <c r="AV13190" s="61"/>
      <c r="AW13190" s="61"/>
      <c r="AX13190" s="61"/>
      <c r="AY13190" s="61"/>
      <c r="AZ13190" s="61"/>
      <c r="BA13190" s="61"/>
    </row>
    <row r="13191" spans="39:53" x14ac:dyDescent="0.2">
      <c r="AM13191" s="61"/>
      <c r="AN13191" s="61"/>
      <c r="AO13191" s="171"/>
      <c r="AP13191" s="61"/>
      <c r="AQ13191" s="61"/>
      <c r="AR13191" s="61"/>
      <c r="AS13191" s="61"/>
      <c r="AT13191" s="61"/>
      <c r="AU13191" s="61"/>
      <c r="AV13191" s="61"/>
      <c r="AW13191" s="61"/>
      <c r="AX13191" s="61"/>
      <c r="AY13191" s="61"/>
      <c r="AZ13191" s="61"/>
      <c r="BA13191" s="61"/>
    </row>
    <row r="13192" spans="39:53" x14ac:dyDescent="0.2">
      <c r="AM13192" s="61"/>
      <c r="AN13192" s="61"/>
      <c r="AO13192" s="171"/>
      <c r="AP13192" s="61"/>
      <c r="AQ13192" s="61"/>
      <c r="AR13192" s="61"/>
      <c r="AS13192" s="61"/>
      <c r="AT13192" s="61"/>
      <c r="AU13192" s="61"/>
      <c r="AV13192" s="61"/>
      <c r="AW13192" s="61"/>
      <c r="AX13192" s="61"/>
      <c r="AY13192" s="61"/>
      <c r="AZ13192" s="61"/>
      <c r="BA13192" s="61"/>
    </row>
    <row r="13193" spans="39:53" x14ac:dyDescent="0.2">
      <c r="AM13193" s="61"/>
      <c r="AN13193" s="61"/>
      <c r="AO13193" s="171"/>
      <c r="AP13193" s="61"/>
      <c r="AQ13193" s="61"/>
      <c r="AR13193" s="61"/>
      <c r="AS13193" s="61"/>
      <c r="AT13193" s="61"/>
      <c r="AU13193" s="61"/>
      <c r="AV13193" s="61"/>
      <c r="AW13193" s="61"/>
      <c r="AX13193" s="61"/>
      <c r="AY13193" s="61"/>
      <c r="AZ13193" s="61"/>
      <c r="BA13193" s="61"/>
    </row>
    <row r="13194" spans="39:53" x14ac:dyDescent="0.2">
      <c r="AM13194" s="61"/>
      <c r="AN13194" s="61"/>
      <c r="AO13194" s="171"/>
      <c r="AP13194" s="61"/>
      <c r="AQ13194" s="61"/>
      <c r="AR13194" s="61"/>
      <c r="AS13194" s="61"/>
      <c r="AT13194" s="61"/>
      <c r="AU13194" s="61"/>
      <c r="AV13194" s="61"/>
      <c r="AW13194" s="61"/>
      <c r="AX13194" s="61"/>
      <c r="AY13194" s="61"/>
      <c r="AZ13194" s="61"/>
      <c r="BA13194" s="61"/>
    </row>
    <row r="13195" spans="39:53" x14ac:dyDescent="0.2">
      <c r="AM13195" s="61"/>
      <c r="AN13195" s="61"/>
      <c r="AO13195" s="171"/>
      <c r="AP13195" s="61"/>
      <c r="AQ13195" s="61"/>
      <c r="AR13195" s="61"/>
      <c r="AS13195" s="61"/>
      <c r="AT13195" s="61"/>
      <c r="AU13195" s="61"/>
      <c r="AV13195" s="61"/>
      <c r="AW13195" s="61"/>
      <c r="AX13195" s="61"/>
      <c r="AY13195" s="61"/>
      <c r="AZ13195" s="61"/>
      <c r="BA13195" s="61"/>
    </row>
    <row r="13196" spans="39:53" x14ac:dyDescent="0.2">
      <c r="AM13196" s="61"/>
      <c r="AN13196" s="61"/>
      <c r="AO13196" s="171"/>
      <c r="AP13196" s="61"/>
      <c r="AQ13196" s="61"/>
      <c r="AR13196" s="61"/>
      <c r="AS13196" s="61"/>
      <c r="AT13196" s="61"/>
      <c r="AU13196" s="61"/>
      <c r="AV13196" s="61"/>
      <c r="AW13196" s="61"/>
      <c r="AX13196" s="61"/>
      <c r="AY13196" s="61"/>
      <c r="AZ13196" s="61"/>
      <c r="BA13196" s="61"/>
    </row>
    <row r="13197" spans="39:53" x14ac:dyDescent="0.2">
      <c r="AM13197" s="61"/>
      <c r="AN13197" s="61"/>
      <c r="AO13197" s="171"/>
      <c r="AP13197" s="61"/>
      <c r="AQ13197" s="61"/>
      <c r="AR13197" s="61"/>
      <c r="AS13197" s="61"/>
      <c r="AT13197" s="61"/>
      <c r="AU13197" s="61"/>
      <c r="AV13197" s="61"/>
      <c r="AW13197" s="61"/>
      <c r="AX13197" s="61"/>
      <c r="AY13197" s="61"/>
      <c r="AZ13197" s="61"/>
      <c r="BA13197" s="61"/>
    </row>
    <row r="13198" spans="39:53" x14ac:dyDescent="0.2">
      <c r="AM13198" s="61"/>
      <c r="AN13198" s="61"/>
      <c r="AO13198" s="171"/>
      <c r="AP13198" s="61"/>
      <c r="AQ13198" s="61"/>
      <c r="AR13198" s="61"/>
      <c r="AS13198" s="61"/>
      <c r="AT13198" s="61"/>
      <c r="AU13198" s="61"/>
      <c r="AV13198" s="61"/>
      <c r="AW13198" s="61"/>
      <c r="AX13198" s="61"/>
      <c r="AY13198" s="61"/>
      <c r="AZ13198" s="61"/>
      <c r="BA13198" s="61"/>
    </row>
    <row r="13199" spans="39:53" x14ac:dyDescent="0.2">
      <c r="AM13199" s="61"/>
      <c r="AN13199" s="61"/>
      <c r="AO13199" s="171"/>
      <c r="AP13199" s="61"/>
      <c r="AQ13199" s="61"/>
      <c r="AR13199" s="61"/>
      <c r="AS13199" s="61"/>
      <c r="AT13199" s="61"/>
      <c r="AU13199" s="61"/>
      <c r="AV13199" s="61"/>
      <c r="AW13199" s="61"/>
      <c r="AX13199" s="61"/>
      <c r="AY13199" s="61"/>
      <c r="AZ13199" s="61"/>
      <c r="BA13199" s="61"/>
    </row>
    <row r="13200" spans="39:53" x14ac:dyDescent="0.2">
      <c r="AM13200" s="61"/>
      <c r="AN13200" s="61"/>
      <c r="AO13200" s="171"/>
      <c r="AP13200" s="61"/>
      <c r="AQ13200" s="61"/>
      <c r="AR13200" s="61"/>
      <c r="AS13200" s="61"/>
      <c r="AT13200" s="61"/>
      <c r="AU13200" s="61"/>
      <c r="AV13200" s="61"/>
      <c r="AW13200" s="61"/>
      <c r="AX13200" s="61"/>
      <c r="AY13200" s="61"/>
      <c r="AZ13200" s="61"/>
      <c r="BA13200" s="61"/>
    </row>
    <row r="13201" spans="39:53" x14ac:dyDescent="0.2">
      <c r="AM13201" s="61"/>
      <c r="AN13201" s="61"/>
      <c r="AO13201" s="171"/>
      <c r="AP13201" s="61"/>
      <c r="AQ13201" s="61"/>
      <c r="AR13201" s="61"/>
      <c r="AS13201" s="61"/>
      <c r="AT13201" s="61"/>
      <c r="AU13201" s="61"/>
      <c r="AV13201" s="61"/>
      <c r="AW13201" s="61"/>
      <c r="AX13201" s="61"/>
      <c r="AY13201" s="61"/>
      <c r="AZ13201" s="61"/>
      <c r="BA13201" s="61"/>
    </row>
    <row r="13202" spans="39:53" x14ac:dyDescent="0.2">
      <c r="AM13202" s="61"/>
      <c r="AN13202" s="61"/>
      <c r="AO13202" s="171"/>
      <c r="AP13202" s="61"/>
      <c r="AQ13202" s="61"/>
      <c r="AR13202" s="61"/>
      <c r="AS13202" s="61"/>
      <c r="AT13202" s="61"/>
      <c r="AU13202" s="61"/>
      <c r="AV13202" s="61"/>
      <c r="AW13202" s="61"/>
      <c r="AX13202" s="61"/>
      <c r="AY13202" s="61"/>
      <c r="AZ13202" s="61"/>
      <c r="BA13202" s="61"/>
    </row>
    <row r="13203" spans="39:53" x14ac:dyDescent="0.2">
      <c r="AM13203" s="61"/>
      <c r="AN13203" s="61"/>
      <c r="AO13203" s="171"/>
      <c r="AP13203" s="61"/>
      <c r="AQ13203" s="61"/>
      <c r="AR13203" s="61"/>
      <c r="AS13203" s="61"/>
      <c r="AT13203" s="61"/>
      <c r="AU13203" s="61"/>
      <c r="AV13203" s="61"/>
      <c r="AW13203" s="61"/>
      <c r="AX13203" s="61"/>
      <c r="AY13203" s="61"/>
      <c r="AZ13203" s="61"/>
      <c r="BA13203" s="61"/>
    </row>
    <row r="13204" spans="39:53" x14ac:dyDescent="0.2">
      <c r="AM13204" s="61"/>
      <c r="AN13204" s="61"/>
      <c r="AO13204" s="171"/>
      <c r="AP13204" s="61"/>
      <c r="AQ13204" s="61"/>
      <c r="AR13204" s="61"/>
      <c r="AS13204" s="61"/>
      <c r="AT13204" s="61"/>
      <c r="AU13204" s="61"/>
      <c r="AV13204" s="61"/>
      <c r="AW13204" s="61"/>
      <c r="AX13204" s="61"/>
      <c r="AY13204" s="61"/>
      <c r="AZ13204" s="61"/>
      <c r="BA13204" s="61"/>
    </row>
    <row r="13205" spans="39:53" x14ac:dyDescent="0.2">
      <c r="AM13205" s="61"/>
      <c r="AN13205" s="61"/>
      <c r="AO13205" s="171"/>
      <c r="AP13205" s="61"/>
      <c r="AQ13205" s="61"/>
      <c r="AR13205" s="61"/>
      <c r="AS13205" s="61"/>
      <c r="AT13205" s="61"/>
      <c r="AU13205" s="61"/>
      <c r="AV13205" s="61"/>
      <c r="AW13205" s="61"/>
      <c r="AX13205" s="61"/>
      <c r="AY13205" s="61"/>
      <c r="AZ13205" s="61"/>
      <c r="BA13205" s="61"/>
    </row>
    <row r="13206" spans="39:53" x14ac:dyDescent="0.2">
      <c r="AM13206" s="61"/>
      <c r="AN13206" s="61"/>
      <c r="AO13206" s="171"/>
      <c r="AP13206" s="61"/>
      <c r="AQ13206" s="61"/>
      <c r="AR13206" s="61"/>
      <c r="AS13206" s="61"/>
      <c r="AT13206" s="61"/>
      <c r="AU13206" s="61"/>
      <c r="AV13206" s="61"/>
      <c r="AW13206" s="61"/>
      <c r="AX13206" s="61"/>
      <c r="AY13206" s="61"/>
      <c r="AZ13206" s="61"/>
      <c r="BA13206" s="61"/>
    </row>
    <row r="13207" spans="39:53" x14ac:dyDescent="0.2">
      <c r="AM13207" s="61"/>
      <c r="AN13207" s="61"/>
      <c r="AO13207" s="171"/>
      <c r="AP13207" s="61"/>
      <c r="AQ13207" s="61"/>
      <c r="AR13207" s="61"/>
      <c r="AS13207" s="61"/>
      <c r="AT13207" s="61"/>
      <c r="AU13207" s="61"/>
      <c r="AV13207" s="61"/>
      <c r="AW13207" s="61"/>
      <c r="AX13207" s="61"/>
      <c r="AY13207" s="61"/>
      <c r="AZ13207" s="61"/>
      <c r="BA13207" s="61"/>
    </row>
    <row r="13208" spans="39:53" x14ac:dyDescent="0.2">
      <c r="AM13208" s="61"/>
      <c r="AN13208" s="61"/>
      <c r="AO13208" s="171"/>
      <c r="AP13208" s="61"/>
      <c r="AQ13208" s="61"/>
      <c r="AR13208" s="61"/>
      <c r="AS13208" s="61"/>
      <c r="AT13208" s="61"/>
      <c r="AU13208" s="61"/>
      <c r="AV13208" s="61"/>
      <c r="AW13208" s="61"/>
      <c r="AX13208" s="61"/>
      <c r="AY13208" s="61"/>
      <c r="AZ13208" s="61"/>
      <c r="BA13208" s="61"/>
    </row>
    <row r="13209" spans="39:53" x14ac:dyDescent="0.2">
      <c r="AM13209" s="61"/>
      <c r="AN13209" s="61"/>
      <c r="AO13209" s="171"/>
      <c r="AP13209" s="61"/>
      <c r="AQ13209" s="61"/>
      <c r="AR13209" s="61"/>
      <c r="AS13209" s="61"/>
      <c r="AT13209" s="61"/>
      <c r="AU13209" s="61"/>
      <c r="AV13209" s="61"/>
      <c r="AW13209" s="61"/>
      <c r="AX13209" s="61"/>
      <c r="AY13209" s="61"/>
      <c r="AZ13209" s="61"/>
      <c r="BA13209" s="61"/>
    </row>
    <row r="13210" spans="39:53" x14ac:dyDescent="0.2">
      <c r="AM13210" s="61"/>
      <c r="AN13210" s="61"/>
      <c r="AO13210" s="171"/>
      <c r="AP13210" s="61"/>
      <c r="AQ13210" s="61"/>
      <c r="AR13210" s="61"/>
      <c r="AS13210" s="61"/>
      <c r="AT13210" s="61"/>
      <c r="AU13210" s="61"/>
      <c r="AV13210" s="61"/>
      <c r="AW13210" s="61"/>
      <c r="AX13210" s="61"/>
      <c r="AY13210" s="61"/>
      <c r="AZ13210" s="61"/>
      <c r="BA13210" s="61"/>
    </row>
    <row r="13211" spans="39:53" x14ac:dyDescent="0.2">
      <c r="AM13211" s="61"/>
      <c r="AN13211" s="61"/>
      <c r="AO13211" s="171"/>
      <c r="AP13211" s="61"/>
      <c r="AQ13211" s="61"/>
      <c r="AR13211" s="61"/>
      <c r="AS13211" s="61"/>
      <c r="AT13211" s="61"/>
      <c r="AU13211" s="61"/>
      <c r="AV13211" s="61"/>
      <c r="AW13211" s="61"/>
      <c r="AX13211" s="61"/>
      <c r="AY13211" s="61"/>
      <c r="AZ13211" s="61"/>
      <c r="BA13211" s="61"/>
    </row>
    <row r="13212" spans="39:53" x14ac:dyDescent="0.2">
      <c r="AM13212" s="61"/>
      <c r="AN13212" s="61"/>
      <c r="AO13212" s="171"/>
      <c r="AP13212" s="61"/>
      <c r="AQ13212" s="61"/>
      <c r="AR13212" s="61"/>
      <c r="AS13212" s="61"/>
      <c r="AT13212" s="61"/>
      <c r="AU13212" s="61"/>
      <c r="AV13212" s="61"/>
      <c r="AW13212" s="61"/>
      <c r="AX13212" s="61"/>
      <c r="AY13212" s="61"/>
      <c r="AZ13212" s="61"/>
      <c r="BA13212" s="61"/>
    </row>
    <row r="13213" spans="39:53" x14ac:dyDescent="0.2">
      <c r="AM13213" s="61"/>
      <c r="AN13213" s="61"/>
      <c r="AO13213" s="171"/>
      <c r="AP13213" s="61"/>
      <c r="AQ13213" s="61"/>
      <c r="AR13213" s="61"/>
      <c r="AS13213" s="61"/>
      <c r="AT13213" s="61"/>
      <c r="AU13213" s="61"/>
      <c r="AV13213" s="61"/>
      <c r="AW13213" s="61"/>
      <c r="AX13213" s="61"/>
      <c r="AY13213" s="61"/>
      <c r="AZ13213" s="61"/>
      <c r="BA13213" s="61"/>
    </row>
    <row r="13214" spans="39:53" x14ac:dyDescent="0.2">
      <c r="AM13214" s="61"/>
      <c r="AN13214" s="61"/>
      <c r="AO13214" s="171"/>
      <c r="AP13214" s="61"/>
      <c r="AQ13214" s="61"/>
      <c r="AR13214" s="61"/>
      <c r="AS13214" s="61"/>
      <c r="AT13214" s="61"/>
      <c r="AU13214" s="61"/>
      <c r="AV13214" s="61"/>
      <c r="AW13214" s="61"/>
      <c r="AX13214" s="61"/>
      <c r="AY13214" s="61"/>
      <c r="AZ13214" s="61"/>
      <c r="BA13214" s="61"/>
    </row>
    <row r="13215" spans="39:53" x14ac:dyDescent="0.2">
      <c r="AM13215" s="61"/>
      <c r="AN13215" s="61"/>
      <c r="AO13215" s="171"/>
      <c r="AP13215" s="61"/>
      <c r="AQ13215" s="61"/>
      <c r="AR13215" s="61"/>
      <c r="AS13215" s="61"/>
      <c r="AT13215" s="61"/>
      <c r="AU13215" s="61"/>
      <c r="AV13215" s="61"/>
      <c r="AW13215" s="61"/>
      <c r="AX13215" s="61"/>
      <c r="AY13215" s="61"/>
      <c r="AZ13215" s="61"/>
      <c r="BA13215" s="61"/>
    </row>
    <row r="13216" spans="39:53" x14ac:dyDescent="0.2">
      <c r="AM13216" s="61"/>
      <c r="AN13216" s="61"/>
      <c r="AO13216" s="171"/>
      <c r="AP13216" s="61"/>
      <c r="AQ13216" s="61"/>
      <c r="AR13216" s="61"/>
      <c r="AS13216" s="61"/>
      <c r="AT13216" s="61"/>
      <c r="AU13216" s="61"/>
      <c r="AV13216" s="61"/>
      <c r="AW13216" s="61"/>
      <c r="AX13216" s="61"/>
      <c r="AY13216" s="61"/>
      <c r="AZ13216" s="61"/>
      <c r="BA13216" s="61"/>
    </row>
    <row r="13217" spans="39:53" x14ac:dyDescent="0.2">
      <c r="AM13217" s="61"/>
      <c r="AN13217" s="61"/>
      <c r="AO13217" s="171"/>
      <c r="AP13217" s="61"/>
      <c r="AQ13217" s="61"/>
      <c r="AR13217" s="61"/>
      <c r="AS13217" s="61"/>
      <c r="AT13217" s="61"/>
      <c r="AU13217" s="61"/>
      <c r="AV13217" s="61"/>
      <c r="AW13217" s="61"/>
      <c r="AX13217" s="61"/>
      <c r="AY13217" s="61"/>
      <c r="AZ13217" s="61"/>
      <c r="BA13217" s="61"/>
    </row>
    <row r="13218" spans="39:53" x14ac:dyDescent="0.2">
      <c r="AM13218" s="61"/>
      <c r="AN13218" s="61"/>
      <c r="AO13218" s="171"/>
      <c r="AP13218" s="61"/>
      <c r="AQ13218" s="61"/>
      <c r="AR13218" s="61"/>
      <c r="AS13218" s="61"/>
      <c r="AT13218" s="61"/>
      <c r="AU13218" s="61"/>
      <c r="AV13218" s="61"/>
      <c r="AW13218" s="61"/>
      <c r="AX13218" s="61"/>
      <c r="AY13218" s="61"/>
      <c r="AZ13218" s="61"/>
      <c r="BA13218" s="61"/>
    </row>
    <row r="13219" spans="39:53" x14ac:dyDescent="0.2">
      <c r="AM13219" s="61"/>
      <c r="AN13219" s="61"/>
      <c r="AO13219" s="171"/>
      <c r="AP13219" s="61"/>
      <c r="AQ13219" s="61"/>
      <c r="AR13219" s="61"/>
      <c r="AS13219" s="61"/>
      <c r="AT13219" s="61"/>
      <c r="AU13219" s="61"/>
      <c r="AV13219" s="61"/>
      <c r="AW13219" s="61"/>
      <c r="AX13219" s="61"/>
      <c r="AY13219" s="61"/>
      <c r="AZ13219" s="61"/>
      <c r="BA13219" s="61"/>
    </row>
    <row r="13220" spans="39:53" x14ac:dyDescent="0.2">
      <c r="AM13220" s="61"/>
      <c r="AN13220" s="61"/>
      <c r="AO13220" s="171"/>
      <c r="AP13220" s="61"/>
      <c r="AQ13220" s="61"/>
      <c r="AR13220" s="61"/>
      <c r="AS13220" s="61"/>
      <c r="AT13220" s="61"/>
      <c r="AU13220" s="61"/>
      <c r="AV13220" s="61"/>
      <c r="AW13220" s="61"/>
      <c r="AX13220" s="61"/>
      <c r="AY13220" s="61"/>
      <c r="AZ13220" s="61"/>
      <c r="BA13220" s="61"/>
    </row>
    <row r="13221" spans="39:53" x14ac:dyDescent="0.2">
      <c r="AM13221" s="61"/>
      <c r="AN13221" s="61"/>
      <c r="AO13221" s="171"/>
      <c r="AP13221" s="61"/>
      <c r="AQ13221" s="61"/>
      <c r="AR13221" s="61"/>
      <c r="AS13221" s="61"/>
      <c r="AT13221" s="61"/>
      <c r="AU13221" s="61"/>
      <c r="AV13221" s="61"/>
      <c r="AW13221" s="61"/>
      <c r="AX13221" s="61"/>
      <c r="AY13221" s="61"/>
      <c r="AZ13221" s="61"/>
      <c r="BA13221" s="61"/>
    </row>
    <row r="13222" spans="39:53" x14ac:dyDescent="0.2">
      <c r="AM13222" s="61"/>
      <c r="AN13222" s="61"/>
      <c r="AO13222" s="171"/>
      <c r="AP13222" s="61"/>
      <c r="AQ13222" s="61"/>
      <c r="AR13222" s="61"/>
      <c r="AS13222" s="61"/>
      <c r="AT13222" s="61"/>
      <c r="AU13222" s="61"/>
      <c r="AV13222" s="61"/>
      <c r="AW13222" s="61"/>
      <c r="AX13222" s="61"/>
      <c r="AY13222" s="61"/>
      <c r="AZ13222" s="61"/>
      <c r="BA13222" s="61"/>
    </row>
    <row r="13223" spans="39:53" x14ac:dyDescent="0.2">
      <c r="AM13223" s="61"/>
      <c r="AN13223" s="61"/>
      <c r="AO13223" s="171"/>
      <c r="AP13223" s="61"/>
      <c r="AQ13223" s="61"/>
      <c r="AR13223" s="61"/>
      <c r="AS13223" s="61"/>
      <c r="AT13223" s="61"/>
      <c r="AU13223" s="61"/>
      <c r="AV13223" s="61"/>
      <c r="AW13223" s="61"/>
      <c r="AX13223" s="61"/>
      <c r="AY13223" s="61"/>
      <c r="AZ13223" s="61"/>
      <c r="BA13223" s="61"/>
    </row>
    <row r="13224" spans="39:53" x14ac:dyDescent="0.2">
      <c r="AM13224" s="61"/>
      <c r="AN13224" s="61"/>
      <c r="AO13224" s="171"/>
      <c r="AP13224" s="61"/>
      <c r="AQ13224" s="61"/>
      <c r="AR13224" s="61"/>
      <c r="AS13224" s="61"/>
      <c r="AT13224" s="61"/>
      <c r="AU13224" s="61"/>
      <c r="AV13224" s="61"/>
      <c r="AW13224" s="61"/>
      <c r="AX13224" s="61"/>
      <c r="AY13224" s="61"/>
      <c r="AZ13224" s="61"/>
      <c r="BA13224" s="61"/>
    </row>
    <row r="13225" spans="39:53" x14ac:dyDescent="0.2">
      <c r="AM13225" s="61"/>
      <c r="AN13225" s="61"/>
      <c r="AO13225" s="171"/>
      <c r="AP13225" s="61"/>
      <c r="AQ13225" s="61"/>
      <c r="AR13225" s="61"/>
      <c r="AS13225" s="61"/>
      <c r="AT13225" s="61"/>
      <c r="AU13225" s="61"/>
      <c r="AV13225" s="61"/>
      <c r="AW13225" s="61"/>
      <c r="AX13225" s="61"/>
      <c r="AY13225" s="61"/>
      <c r="AZ13225" s="61"/>
      <c r="BA13225" s="61"/>
    </row>
    <row r="13226" spans="39:53" x14ac:dyDescent="0.2">
      <c r="AM13226" s="61"/>
      <c r="AN13226" s="61"/>
      <c r="AO13226" s="171"/>
      <c r="AP13226" s="61"/>
      <c r="AQ13226" s="61"/>
      <c r="AR13226" s="61"/>
      <c r="AS13226" s="61"/>
      <c r="AT13226" s="61"/>
      <c r="AU13226" s="61"/>
      <c r="AV13226" s="61"/>
      <c r="AW13226" s="61"/>
      <c r="AX13226" s="61"/>
      <c r="AY13226" s="61"/>
      <c r="AZ13226" s="61"/>
      <c r="BA13226" s="61"/>
    </row>
    <row r="13227" spans="39:53" x14ac:dyDescent="0.2">
      <c r="AM13227" s="61"/>
      <c r="AN13227" s="61"/>
      <c r="AO13227" s="171"/>
      <c r="AP13227" s="61"/>
      <c r="AQ13227" s="61"/>
      <c r="AR13227" s="61"/>
      <c r="AS13227" s="61"/>
      <c r="AT13227" s="61"/>
      <c r="AU13227" s="61"/>
      <c r="AV13227" s="61"/>
      <c r="AW13227" s="61"/>
      <c r="AX13227" s="61"/>
      <c r="AY13227" s="61"/>
      <c r="AZ13227" s="61"/>
      <c r="BA13227" s="61"/>
    </row>
    <row r="13228" spans="39:53" x14ac:dyDescent="0.2">
      <c r="AM13228" s="61"/>
      <c r="AN13228" s="61"/>
      <c r="AO13228" s="171"/>
      <c r="AP13228" s="61"/>
      <c r="AQ13228" s="61"/>
      <c r="AR13228" s="61"/>
      <c r="AS13228" s="61"/>
      <c r="AT13228" s="61"/>
      <c r="AU13228" s="61"/>
      <c r="AV13228" s="61"/>
      <c r="AW13228" s="61"/>
      <c r="AX13228" s="61"/>
      <c r="AY13228" s="61"/>
      <c r="AZ13228" s="61"/>
      <c r="BA13228" s="61"/>
    </row>
    <row r="13229" spans="39:53" x14ac:dyDescent="0.2">
      <c r="AM13229" s="61"/>
      <c r="AN13229" s="61"/>
      <c r="AO13229" s="171"/>
      <c r="AP13229" s="61"/>
      <c r="AQ13229" s="61"/>
      <c r="AR13229" s="61"/>
      <c r="AS13229" s="61"/>
      <c r="AT13229" s="61"/>
      <c r="AU13229" s="61"/>
      <c r="AV13229" s="61"/>
      <c r="AW13229" s="61"/>
      <c r="AX13229" s="61"/>
      <c r="AY13229" s="61"/>
      <c r="AZ13229" s="61"/>
      <c r="BA13229" s="61"/>
    </row>
    <row r="13230" spans="39:53" x14ac:dyDescent="0.2">
      <c r="AM13230" s="61"/>
      <c r="AN13230" s="61"/>
      <c r="AO13230" s="171"/>
      <c r="AP13230" s="61"/>
      <c r="AQ13230" s="61"/>
      <c r="AR13230" s="61"/>
      <c r="AS13230" s="61"/>
      <c r="AT13230" s="61"/>
      <c r="AU13230" s="61"/>
      <c r="AV13230" s="61"/>
      <c r="AW13230" s="61"/>
      <c r="AX13230" s="61"/>
      <c r="AY13230" s="61"/>
      <c r="AZ13230" s="61"/>
      <c r="BA13230" s="61"/>
    </row>
    <row r="13231" spans="39:53" x14ac:dyDescent="0.2">
      <c r="AM13231" s="61"/>
      <c r="AN13231" s="61"/>
      <c r="AO13231" s="171"/>
      <c r="AP13231" s="61"/>
      <c r="AQ13231" s="61"/>
      <c r="AR13231" s="61"/>
      <c r="AS13231" s="61"/>
      <c r="AT13231" s="61"/>
      <c r="AU13231" s="61"/>
      <c r="AV13231" s="61"/>
      <c r="AW13231" s="61"/>
      <c r="AX13231" s="61"/>
      <c r="AY13231" s="61"/>
      <c r="AZ13231" s="61"/>
      <c r="BA13231" s="61"/>
    </row>
    <row r="13232" spans="39:53" x14ac:dyDescent="0.2">
      <c r="AM13232" s="61"/>
      <c r="AN13232" s="61"/>
      <c r="AO13232" s="171"/>
      <c r="AP13232" s="61"/>
      <c r="AQ13232" s="61"/>
      <c r="AR13232" s="61"/>
      <c r="AS13232" s="61"/>
      <c r="AT13232" s="61"/>
      <c r="AU13232" s="61"/>
      <c r="AV13232" s="61"/>
      <c r="AW13232" s="61"/>
      <c r="AX13232" s="61"/>
      <c r="AY13232" s="61"/>
      <c r="AZ13232" s="61"/>
      <c r="BA13232" s="61"/>
    </row>
    <row r="13233" spans="39:53" x14ac:dyDescent="0.2">
      <c r="AM13233" s="61"/>
      <c r="AN13233" s="61"/>
      <c r="AO13233" s="171"/>
      <c r="AP13233" s="61"/>
      <c r="AQ13233" s="61"/>
      <c r="AR13233" s="61"/>
      <c r="AS13233" s="61"/>
      <c r="AT13233" s="61"/>
      <c r="AU13233" s="61"/>
      <c r="AV13233" s="61"/>
      <c r="AW13233" s="61"/>
      <c r="AX13233" s="61"/>
      <c r="AY13233" s="61"/>
      <c r="AZ13233" s="61"/>
      <c r="BA13233" s="61"/>
    </row>
    <row r="13234" spans="39:53" x14ac:dyDescent="0.2">
      <c r="AM13234" s="61"/>
      <c r="AN13234" s="61"/>
      <c r="AO13234" s="171"/>
      <c r="AP13234" s="61"/>
      <c r="AQ13234" s="61"/>
      <c r="AR13234" s="61"/>
      <c r="AS13234" s="61"/>
      <c r="AT13234" s="61"/>
      <c r="AU13234" s="61"/>
      <c r="AV13234" s="61"/>
      <c r="AW13234" s="61"/>
      <c r="AX13234" s="61"/>
      <c r="AY13234" s="61"/>
      <c r="AZ13234" s="61"/>
      <c r="BA13234" s="61"/>
    </row>
    <row r="13235" spans="39:53" x14ac:dyDescent="0.2">
      <c r="AM13235" s="61"/>
      <c r="AN13235" s="61"/>
      <c r="AO13235" s="171"/>
      <c r="AP13235" s="61"/>
      <c r="AQ13235" s="61"/>
      <c r="AR13235" s="61"/>
      <c r="AS13235" s="61"/>
      <c r="AT13235" s="61"/>
      <c r="AU13235" s="61"/>
      <c r="AV13235" s="61"/>
      <c r="AW13235" s="61"/>
      <c r="AX13235" s="61"/>
      <c r="AY13235" s="61"/>
      <c r="AZ13235" s="61"/>
      <c r="BA13235" s="61"/>
    </row>
    <row r="13236" spans="39:53" x14ac:dyDescent="0.2">
      <c r="AM13236" s="61"/>
      <c r="AN13236" s="61"/>
      <c r="AO13236" s="171"/>
      <c r="AP13236" s="61"/>
      <c r="AQ13236" s="61"/>
      <c r="AR13236" s="61"/>
      <c r="AS13236" s="61"/>
      <c r="AT13236" s="61"/>
      <c r="AU13236" s="61"/>
      <c r="AV13236" s="61"/>
      <c r="AW13236" s="61"/>
      <c r="AX13236" s="61"/>
      <c r="AY13236" s="61"/>
      <c r="AZ13236" s="61"/>
      <c r="BA13236" s="61"/>
    </row>
    <row r="13237" spans="39:53" x14ac:dyDescent="0.2">
      <c r="AM13237" s="61"/>
      <c r="AN13237" s="61"/>
      <c r="AO13237" s="171"/>
      <c r="AP13237" s="61"/>
      <c r="AQ13237" s="61"/>
      <c r="AR13237" s="61"/>
      <c r="AS13237" s="61"/>
      <c r="AT13237" s="61"/>
      <c r="AU13237" s="61"/>
      <c r="AV13237" s="61"/>
      <c r="AW13237" s="61"/>
      <c r="AX13237" s="61"/>
      <c r="AY13237" s="61"/>
      <c r="AZ13237" s="61"/>
      <c r="BA13237" s="61"/>
    </row>
    <row r="13238" spans="39:53" x14ac:dyDescent="0.2">
      <c r="AM13238" s="61"/>
      <c r="AN13238" s="61"/>
      <c r="AO13238" s="171"/>
      <c r="AP13238" s="61"/>
      <c r="AQ13238" s="61"/>
      <c r="AR13238" s="61"/>
      <c r="AS13238" s="61"/>
      <c r="AT13238" s="61"/>
      <c r="AU13238" s="61"/>
      <c r="AV13238" s="61"/>
      <c r="AW13238" s="61"/>
      <c r="AX13238" s="61"/>
      <c r="AY13238" s="61"/>
      <c r="AZ13238" s="61"/>
      <c r="BA13238" s="61"/>
    </row>
    <row r="13239" spans="39:53" x14ac:dyDescent="0.2">
      <c r="AM13239" s="61"/>
      <c r="AN13239" s="61"/>
      <c r="AO13239" s="171"/>
      <c r="AP13239" s="61"/>
      <c r="AQ13239" s="61"/>
      <c r="AR13239" s="61"/>
      <c r="AS13239" s="61"/>
      <c r="AT13239" s="61"/>
      <c r="AU13239" s="61"/>
      <c r="AV13239" s="61"/>
      <c r="AW13239" s="61"/>
      <c r="AX13239" s="61"/>
      <c r="AY13239" s="61"/>
      <c r="AZ13239" s="61"/>
      <c r="BA13239" s="61"/>
    </row>
    <row r="13240" spans="39:53" x14ac:dyDescent="0.2">
      <c r="AM13240" s="61"/>
      <c r="AN13240" s="61"/>
      <c r="AO13240" s="171"/>
      <c r="AP13240" s="61"/>
      <c r="AQ13240" s="61"/>
      <c r="AR13240" s="61"/>
      <c r="AS13240" s="61"/>
      <c r="AT13240" s="61"/>
      <c r="AU13240" s="61"/>
      <c r="AV13240" s="61"/>
      <c r="AW13240" s="61"/>
      <c r="AX13240" s="61"/>
      <c r="AY13240" s="61"/>
      <c r="AZ13240" s="61"/>
      <c r="BA13240" s="61"/>
    </row>
    <row r="13241" spans="39:53" x14ac:dyDescent="0.2">
      <c r="AM13241" s="61"/>
      <c r="AN13241" s="61"/>
      <c r="AO13241" s="171"/>
      <c r="AP13241" s="61"/>
      <c r="AQ13241" s="61"/>
      <c r="AR13241" s="61"/>
      <c r="AS13241" s="61"/>
      <c r="AT13241" s="61"/>
      <c r="AU13241" s="61"/>
      <c r="AV13241" s="61"/>
      <c r="AW13241" s="61"/>
      <c r="AX13241" s="61"/>
      <c r="AY13241" s="61"/>
      <c r="AZ13241" s="61"/>
      <c r="BA13241" s="61"/>
    </row>
    <row r="13242" spans="39:53" x14ac:dyDescent="0.2">
      <c r="AM13242" s="61"/>
      <c r="AN13242" s="61"/>
      <c r="AO13242" s="171"/>
      <c r="AP13242" s="61"/>
      <c r="AQ13242" s="61"/>
      <c r="AR13242" s="61"/>
      <c r="AS13242" s="61"/>
      <c r="AT13242" s="61"/>
      <c r="AU13242" s="61"/>
      <c r="AV13242" s="61"/>
      <c r="AW13242" s="61"/>
      <c r="AX13242" s="61"/>
      <c r="AY13242" s="61"/>
      <c r="AZ13242" s="61"/>
      <c r="BA13242" s="61"/>
    </row>
    <row r="13243" spans="39:53" x14ac:dyDescent="0.2">
      <c r="AM13243" s="61"/>
      <c r="AN13243" s="61"/>
      <c r="AO13243" s="171"/>
      <c r="AP13243" s="61"/>
      <c r="AQ13243" s="61"/>
      <c r="AR13243" s="61"/>
      <c r="AS13243" s="61"/>
      <c r="AT13243" s="61"/>
      <c r="AU13243" s="61"/>
      <c r="AV13243" s="61"/>
      <c r="AW13243" s="61"/>
      <c r="AX13243" s="61"/>
      <c r="AY13243" s="61"/>
      <c r="AZ13243" s="61"/>
      <c r="BA13243" s="61"/>
    </row>
    <row r="13244" spans="39:53" x14ac:dyDescent="0.2">
      <c r="AM13244" s="61"/>
      <c r="AN13244" s="61"/>
      <c r="AO13244" s="171"/>
      <c r="AP13244" s="61"/>
      <c r="AQ13244" s="61"/>
      <c r="AR13244" s="61"/>
      <c r="AS13244" s="61"/>
      <c r="AT13244" s="61"/>
      <c r="AU13244" s="61"/>
      <c r="AV13244" s="61"/>
      <c r="AW13244" s="61"/>
      <c r="AX13244" s="61"/>
      <c r="AY13244" s="61"/>
      <c r="AZ13244" s="61"/>
      <c r="BA13244" s="61"/>
    </row>
    <row r="13245" spans="39:53" x14ac:dyDescent="0.2">
      <c r="AM13245" s="61"/>
      <c r="AN13245" s="61"/>
      <c r="AO13245" s="171"/>
      <c r="AP13245" s="61"/>
      <c r="AQ13245" s="61"/>
      <c r="AR13245" s="61"/>
      <c r="AS13245" s="61"/>
      <c r="AT13245" s="61"/>
      <c r="AU13245" s="61"/>
      <c r="AV13245" s="61"/>
      <c r="AW13245" s="61"/>
      <c r="AX13245" s="61"/>
      <c r="AY13245" s="61"/>
      <c r="AZ13245" s="61"/>
      <c r="BA13245" s="61"/>
    </row>
    <row r="13246" spans="39:53" x14ac:dyDescent="0.2">
      <c r="AM13246" s="61"/>
      <c r="AN13246" s="61"/>
      <c r="AO13246" s="171"/>
      <c r="AP13246" s="61"/>
      <c r="AQ13246" s="61"/>
      <c r="AR13246" s="61"/>
      <c r="AS13246" s="61"/>
      <c r="AT13246" s="61"/>
      <c r="AU13246" s="61"/>
      <c r="AV13246" s="61"/>
      <c r="AW13246" s="61"/>
      <c r="AX13246" s="61"/>
      <c r="AY13246" s="61"/>
      <c r="AZ13246" s="61"/>
      <c r="BA13246" s="61"/>
    </row>
    <row r="13247" spans="39:53" x14ac:dyDescent="0.2">
      <c r="AM13247" s="61"/>
      <c r="AN13247" s="61"/>
      <c r="AO13247" s="171"/>
      <c r="AP13247" s="61"/>
      <c r="AQ13247" s="61"/>
      <c r="AR13247" s="61"/>
      <c r="AS13247" s="61"/>
      <c r="AT13247" s="61"/>
      <c r="AU13247" s="61"/>
      <c r="AV13247" s="61"/>
      <c r="AW13247" s="61"/>
      <c r="AX13247" s="61"/>
      <c r="AY13247" s="61"/>
      <c r="AZ13247" s="61"/>
      <c r="BA13247" s="61"/>
    </row>
    <row r="13248" spans="39:53" x14ac:dyDescent="0.2">
      <c r="AM13248" s="61"/>
      <c r="AN13248" s="61"/>
      <c r="AO13248" s="171"/>
      <c r="AP13248" s="61"/>
      <c r="AQ13248" s="61"/>
      <c r="AR13248" s="61"/>
      <c r="AS13248" s="61"/>
      <c r="AT13248" s="61"/>
      <c r="AU13248" s="61"/>
      <c r="AV13248" s="61"/>
      <c r="AW13248" s="61"/>
      <c r="AX13248" s="61"/>
      <c r="AY13248" s="61"/>
      <c r="AZ13248" s="61"/>
      <c r="BA13248" s="61"/>
    </row>
    <row r="13249" spans="39:53" x14ac:dyDescent="0.2">
      <c r="AM13249" s="61"/>
      <c r="AN13249" s="61"/>
      <c r="AO13249" s="171"/>
      <c r="AP13249" s="61"/>
      <c r="AQ13249" s="61"/>
      <c r="AR13249" s="61"/>
      <c r="AS13249" s="61"/>
      <c r="AT13249" s="61"/>
      <c r="AU13249" s="61"/>
      <c r="AV13249" s="61"/>
      <c r="AW13249" s="61"/>
      <c r="AX13249" s="61"/>
      <c r="AY13249" s="61"/>
      <c r="AZ13249" s="61"/>
      <c r="BA13249" s="61"/>
    </row>
    <row r="13250" spans="39:53" x14ac:dyDescent="0.2">
      <c r="AM13250" s="61"/>
      <c r="AN13250" s="61"/>
      <c r="AO13250" s="171"/>
      <c r="AP13250" s="61"/>
      <c r="AQ13250" s="61"/>
      <c r="AR13250" s="61"/>
      <c r="AS13250" s="61"/>
      <c r="AT13250" s="61"/>
      <c r="AU13250" s="61"/>
      <c r="AV13250" s="61"/>
      <c r="AW13250" s="61"/>
      <c r="AX13250" s="61"/>
      <c r="AY13250" s="61"/>
      <c r="AZ13250" s="61"/>
      <c r="BA13250" s="61"/>
    </row>
    <row r="13251" spans="39:53" x14ac:dyDescent="0.2">
      <c r="AM13251" s="61"/>
      <c r="AN13251" s="61"/>
      <c r="AO13251" s="171"/>
      <c r="AP13251" s="61"/>
      <c r="AQ13251" s="61"/>
      <c r="AR13251" s="61"/>
      <c r="AS13251" s="61"/>
      <c r="AT13251" s="61"/>
      <c r="AU13251" s="61"/>
      <c r="AV13251" s="61"/>
      <c r="AW13251" s="61"/>
      <c r="AX13251" s="61"/>
      <c r="AY13251" s="61"/>
      <c r="AZ13251" s="61"/>
      <c r="BA13251" s="61"/>
    </row>
    <row r="13252" spans="39:53" x14ac:dyDescent="0.2">
      <c r="AM13252" s="61"/>
      <c r="AN13252" s="61"/>
      <c r="AO13252" s="171"/>
      <c r="AP13252" s="61"/>
      <c r="AQ13252" s="61"/>
      <c r="AR13252" s="61"/>
      <c r="AS13252" s="61"/>
      <c r="AT13252" s="61"/>
      <c r="AU13252" s="61"/>
      <c r="AV13252" s="61"/>
      <c r="AW13252" s="61"/>
      <c r="AX13252" s="61"/>
      <c r="AY13252" s="61"/>
      <c r="AZ13252" s="61"/>
      <c r="BA13252" s="61"/>
    </row>
    <row r="13253" spans="39:53" x14ac:dyDescent="0.2">
      <c r="AM13253" s="61"/>
      <c r="AN13253" s="61"/>
      <c r="AO13253" s="171"/>
      <c r="AP13253" s="61"/>
      <c r="AQ13253" s="61"/>
      <c r="AR13253" s="61"/>
      <c r="AS13253" s="61"/>
      <c r="AT13253" s="61"/>
      <c r="AU13253" s="61"/>
      <c r="AV13253" s="61"/>
      <c r="AW13253" s="61"/>
      <c r="AX13253" s="61"/>
      <c r="AY13253" s="61"/>
      <c r="AZ13253" s="61"/>
      <c r="BA13253" s="61"/>
    </row>
    <row r="13254" spans="39:53" x14ac:dyDescent="0.2">
      <c r="AM13254" s="61"/>
      <c r="AN13254" s="61"/>
      <c r="AO13254" s="171"/>
      <c r="AP13254" s="61"/>
      <c r="AQ13254" s="61"/>
      <c r="AR13254" s="61"/>
      <c r="AS13254" s="61"/>
      <c r="AT13254" s="61"/>
      <c r="AU13254" s="61"/>
      <c r="AV13254" s="61"/>
      <c r="AW13254" s="61"/>
      <c r="AX13254" s="61"/>
      <c r="AY13254" s="61"/>
      <c r="AZ13254" s="61"/>
      <c r="BA13254" s="61"/>
    </row>
    <row r="13255" spans="39:53" x14ac:dyDescent="0.2">
      <c r="AM13255" s="61"/>
      <c r="AN13255" s="61"/>
      <c r="AO13255" s="171"/>
      <c r="AP13255" s="61"/>
      <c r="AQ13255" s="61"/>
      <c r="AR13255" s="61"/>
      <c r="AS13255" s="61"/>
      <c r="AT13255" s="61"/>
      <c r="AU13255" s="61"/>
      <c r="AV13255" s="61"/>
      <c r="AW13255" s="61"/>
      <c r="AX13255" s="61"/>
      <c r="AY13255" s="61"/>
      <c r="AZ13255" s="61"/>
      <c r="BA13255" s="61"/>
    </row>
    <row r="13256" spans="39:53" x14ac:dyDescent="0.2">
      <c r="AM13256" s="61"/>
      <c r="AN13256" s="61"/>
      <c r="AO13256" s="171"/>
      <c r="AP13256" s="61"/>
      <c r="AQ13256" s="61"/>
      <c r="AR13256" s="61"/>
      <c r="AS13256" s="61"/>
      <c r="AT13256" s="61"/>
      <c r="AU13256" s="61"/>
      <c r="AV13256" s="61"/>
      <c r="AW13256" s="61"/>
      <c r="AX13256" s="61"/>
      <c r="AY13256" s="61"/>
      <c r="AZ13256" s="61"/>
      <c r="BA13256" s="61"/>
    </row>
    <row r="13257" spans="39:53" x14ac:dyDescent="0.2">
      <c r="AM13257" s="61"/>
      <c r="AN13257" s="61"/>
      <c r="AO13257" s="171"/>
      <c r="AP13257" s="61"/>
      <c r="AQ13257" s="61"/>
      <c r="AR13257" s="61"/>
      <c r="AS13257" s="61"/>
      <c r="AT13257" s="61"/>
      <c r="AU13257" s="61"/>
      <c r="AV13257" s="61"/>
      <c r="AW13257" s="61"/>
      <c r="AX13257" s="61"/>
      <c r="AY13257" s="61"/>
      <c r="AZ13257" s="61"/>
      <c r="BA13257" s="61"/>
    </row>
    <row r="13258" spans="39:53" x14ac:dyDescent="0.2">
      <c r="AM13258" s="61"/>
      <c r="AN13258" s="61"/>
      <c r="AO13258" s="171"/>
      <c r="AP13258" s="61"/>
      <c r="AQ13258" s="61"/>
      <c r="AR13258" s="61"/>
      <c r="AS13258" s="61"/>
      <c r="AT13258" s="61"/>
      <c r="AU13258" s="61"/>
      <c r="AV13258" s="61"/>
      <c r="AW13258" s="61"/>
      <c r="AX13258" s="61"/>
      <c r="AY13258" s="61"/>
      <c r="AZ13258" s="61"/>
      <c r="BA13258" s="61"/>
    </row>
    <row r="13259" spans="39:53" x14ac:dyDescent="0.2">
      <c r="AM13259" s="61"/>
      <c r="AN13259" s="61"/>
      <c r="AO13259" s="171"/>
      <c r="AP13259" s="61"/>
      <c r="AQ13259" s="61"/>
      <c r="AR13259" s="61"/>
      <c r="AS13259" s="61"/>
      <c r="AT13259" s="61"/>
      <c r="AU13259" s="61"/>
      <c r="AV13259" s="61"/>
      <c r="AW13259" s="61"/>
      <c r="AX13259" s="61"/>
      <c r="AY13259" s="61"/>
      <c r="AZ13259" s="61"/>
      <c r="BA13259" s="61"/>
    </row>
    <row r="13260" spans="39:53" x14ac:dyDescent="0.2">
      <c r="AM13260" s="61"/>
      <c r="AN13260" s="61"/>
      <c r="AO13260" s="171"/>
      <c r="AP13260" s="61"/>
      <c r="AQ13260" s="61"/>
      <c r="AR13260" s="61"/>
      <c r="AS13260" s="61"/>
      <c r="AT13260" s="61"/>
      <c r="AU13260" s="61"/>
      <c r="AV13260" s="61"/>
      <c r="AW13260" s="61"/>
      <c r="AX13260" s="61"/>
      <c r="AY13260" s="61"/>
      <c r="AZ13260" s="61"/>
      <c r="BA13260" s="61"/>
    </row>
    <row r="13261" spans="39:53" x14ac:dyDescent="0.2">
      <c r="AM13261" s="61"/>
      <c r="AN13261" s="61"/>
      <c r="AO13261" s="171"/>
      <c r="AP13261" s="61"/>
      <c r="AQ13261" s="61"/>
      <c r="AR13261" s="61"/>
      <c r="AS13261" s="61"/>
      <c r="AT13261" s="61"/>
      <c r="AU13261" s="61"/>
      <c r="AV13261" s="61"/>
      <c r="AW13261" s="61"/>
      <c r="AX13261" s="61"/>
      <c r="AY13261" s="61"/>
      <c r="AZ13261" s="61"/>
      <c r="BA13261" s="61"/>
    </row>
    <row r="13262" spans="39:53" x14ac:dyDescent="0.2">
      <c r="AM13262" s="61"/>
      <c r="AN13262" s="61"/>
      <c r="AO13262" s="171"/>
      <c r="AP13262" s="61"/>
      <c r="AQ13262" s="61"/>
      <c r="AR13262" s="61"/>
      <c r="AS13262" s="61"/>
      <c r="AT13262" s="61"/>
      <c r="AU13262" s="61"/>
      <c r="AV13262" s="61"/>
      <c r="AW13262" s="61"/>
      <c r="AX13262" s="61"/>
      <c r="AY13262" s="61"/>
      <c r="AZ13262" s="61"/>
      <c r="BA13262" s="61"/>
    </row>
    <row r="13263" spans="39:53" x14ac:dyDescent="0.2">
      <c r="AM13263" s="61"/>
      <c r="AN13263" s="61"/>
      <c r="AO13263" s="171"/>
      <c r="AP13263" s="61"/>
      <c r="AQ13263" s="61"/>
      <c r="AR13263" s="61"/>
      <c r="AS13263" s="61"/>
      <c r="AT13263" s="61"/>
      <c r="AU13263" s="61"/>
      <c r="AV13263" s="61"/>
      <c r="AW13263" s="61"/>
      <c r="AX13263" s="61"/>
      <c r="AY13263" s="61"/>
      <c r="AZ13263" s="61"/>
      <c r="BA13263" s="61"/>
    </row>
    <row r="13264" spans="39:53" x14ac:dyDescent="0.2">
      <c r="AM13264" s="61"/>
      <c r="AN13264" s="61"/>
      <c r="AO13264" s="171"/>
      <c r="AP13264" s="61"/>
      <c r="AQ13264" s="61"/>
      <c r="AR13264" s="61"/>
      <c r="AS13264" s="61"/>
      <c r="AT13264" s="61"/>
      <c r="AU13264" s="61"/>
      <c r="AV13264" s="61"/>
      <c r="AW13264" s="61"/>
      <c r="AX13264" s="61"/>
      <c r="AY13264" s="61"/>
      <c r="AZ13264" s="61"/>
      <c r="BA13264" s="61"/>
    </row>
    <row r="13265" spans="39:53" x14ac:dyDescent="0.2">
      <c r="AM13265" s="61"/>
      <c r="AN13265" s="61"/>
      <c r="AO13265" s="171"/>
      <c r="AP13265" s="61"/>
      <c r="AQ13265" s="61"/>
      <c r="AR13265" s="61"/>
      <c r="AS13265" s="61"/>
      <c r="AT13265" s="61"/>
      <c r="AU13265" s="61"/>
      <c r="AV13265" s="61"/>
      <c r="AW13265" s="61"/>
      <c r="AX13265" s="61"/>
      <c r="AY13265" s="61"/>
      <c r="AZ13265" s="61"/>
      <c r="BA13265" s="61"/>
    </row>
    <row r="13266" spans="39:53" x14ac:dyDescent="0.2">
      <c r="AM13266" s="61"/>
      <c r="AN13266" s="61"/>
      <c r="AO13266" s="171"/>
      <c r="AP13266" s="61"/>
      <c r="AQ13266" s="61"/>
      <c r="AR13266" s="61"/>
      <c r="AS13266" s="61"/>
      <c r="AT13266" s="61"/>
      <c r="AU13266" s="61"/>
      <c r="AV13266" s="61"/>
      <c r="AW13266" s="61"/>
      <c r="AX13266" s="61"/>
      <c r="AY13266" s="61"/>
      <c r="AZ13266" s="61"/>
      <c r="BA13266" s="61"/>
    </row>
    <row r="13267" spans="39:53" x14ac:dyDescent="0.2">
      <c r="AM13267" s="61"/>
      <c r="AN13267" s="61"/>
      <c r="AO13267" s="171"/>
      <c r="AP13267" s="61"/>
      <c r="AQ13267" s="61"/>
      <c r="AR13267" s="61"/>
      <c r="AS13267" s="61"/>
      <c r="AT13267" s="61"/>
      <c r="AU13267" s="61"/>
      <c r="AV13267" s="61"/>
      <c r="AW13267" s="61"/>
      <c r="AX13267" s="61"/>
      <c r="AY13267" s="61"/>
      <c r="AZ13267" s="61"/>
      <c r="BA13267" s="61"/>
    </row>
    <row r="13268" spans="39:53" x14ac:dyDescent="0.2">
      <c r="AM13268" s="61"/>
      <c r="AN13268" s="61"/>
      <c r="AO13268" s="171"/>
      <c r="AP13268" s="61"/>
      <c r="AQ13268" s="61"/>
      <c r="AR13268" s="61"/>
      <c r="AS13268" s="61"/>
      <c r="AT13268" s="61"/>
      <c r="AU13268" s="61"/>
      <c r="AV13268" s="61"/>
      <c r="AW13268" s="61"/>
      <c r="AX13268" s="61"/>
      <c r="AY13268" s="61"/>
      <c r="AZ13268" s="61"/>
      <c r="BA13268" s="61"/>
    </row>
    <row r="13269" spans="39:53" x14ac:dyDescent="0.2">
      <c r="AM13269" s="61"/>
      <c r="AN13269" s="61"/>
      <c r="AO13269" s="171"/>
      <c r="AP13269" s="61"/>
      <c r="AQ13269" s="61"/>
      <c r="AR13269" s="61"/>
      <c r="AS13269" s="61"/>
      <c r="AT13269" s="61"/>
      <c r="AU13269" s="61"/>
      <c r="AV13269" s="61"/>
      <c r="AW13269" s="61"/>
      <c r="AX13269" s="61"/>
      <c r="AY13269" s="61"/>
      <c r="AZ13269" s="61"/>
      <c r="BA13269" s="61"/>
    </row>
    <row r="13270" spans="39:53" x14ac:dyDescent="0.2">
      <c r="AM13270" s="61"/>
      <c r="AN13270" s="61"/>
      <c r="AO13270" s="171"/>
      <c r="AP13270" s="61"/>
      <c r="AQ13270" s="61"/>
      <c r="AR13270" s="61"/>
      <c r="AS13270" s="61"/>
      <c r="AT13270" s="61"/>
      <c r="AU13270" s="61"/>
      <c r="AV13270" s="61"/>
      <c r="AW13270" s="61"/>
      <c r="AX13270" s="61"/>
      <c r="AY13270" s="61"/>
      <c r="AZ13270" s="61"/>
      <c r="BA13270" s="61"/>
    </row>
    <row r="13271" spans="39:53" x14ac:dyDescent="0.2">
      <c r="AM13271" s="61"/>
      <c r="AN13271" s="61"/>
      <c r="AO13271" s="171"/>
      <c r="AP13271" s="61"/>
      <c r="AQ13271" s="61"/>
      <c r="AR13271" s="61"/>
      <c r="AS13271" s="61"/>
      <c r="AT13271" s="61"/>
      <c r="AU13271" s="61"/>
      <c r="AV13271" s="61"/>
      <c r="AW13271" s="61"/>
      <c r="AX13271" s="61"/>
      <c r="AY13271" s="61"/>
      <c r="AZ13271" s="61"/>
      <c r="BA13271" s="61"/>
    </row>
    <row r="13272" spans="39:53" x14ac:dyDescent="0.2">
      <c r="AM13272" s="61"/>
      <c r="AN13272" s="61"/>
      <c r="AO13272" s="171"/>
      <c r="AP13272" s="61"/>
      <c r="AQ13272" s="61"/>
      <c r="AR13272" s="61"/>
      <c r="AS13272" s="61"/>
      <c r="AT13272" s="61"/>
      <c r="AU13272" s="61"/>
      <c r="AV13272" s="61"/>
      <c r="AW13272" s="61"/>
      <c r="AX13272" s="61"/>
      <c r="AY13272" s="61"/>
      <c r="AZ13272" s="61"/>
      <c r="BA13272" s="61"/>
    </row>
    <row r="13273" spans="39:53" x14ac:dyDescent="0.2">
      <c r="AM13273" s="61"/>
      <c r="AN13273" s="61"/>
      <c r="AO13273" s="171"/>
      <c r="AP13273" s="61"/>
      <c r="AQ13273" s="61"/>
      <c r="AR13273" s="61"/>
      <c r="AS13273" s="61"/>
      <c r="AT13273" s="61"/>
      <c r="AU13273" s="61"/>
      <c r="AV13273" s="61"/>
      <c r="AW13273" s="61"/>
      <c r="AX13273" s="61"/>
      <c r="AY13273" s="61"/>
      <c r="AZ13273" s="61"/>
      <c r="BA13273" s="61"/>
    </row>
    <row r="13274" spans="39:53" x14ac:dyDescent="0.2">
      <c r="AM13274" s="61"/>
      <c r="AN13274" s="61"/>
      <c r="AO13274" s="171"/>
      <c r="AP13274" s="61"/>
      <c r="AQ13274" s="61"/>
      <c r="AR13274" s="61"/>
      <c r="AS13274" s="61"/>
      <c r="AT13274" s="61"/>
      <c r="AU13274" s="61"/>
      <c r="AV13274" s="61"/>
      <c r="AW13274" s="61"/>
      <c r="AX13274" s="61"/>
      <c r="AY13274" s="61"/>
      <c r="AZ13274" s="61"/>
      <c r="BA13274" s="61"/>
    </row>
    <row r="13275" spans="39:53" x14ac:dyDescent="0.2">
      <c r="AM13275" s="61"/>
      <c r="AN13275" s="61"/>
      <c r="AO13275" s="171"/>
      <c r="AP13275" s="61"/>
      <c r="AQ13275" s="61"/>
      <c r="AR13275" s="61"/>
      <c r="AS13275" s="61"/>
      <c r="AT13275" s="61"/>
      <c r="AU13275" s="61"/>
      <c r="AV13275" s="61"/>
      <c r="AW13275" s="61"/>
      <c r="AX13275" s="61"/>
      <c r="AY13275" s="61"/>
      <c r="AZ13275" s="61"/>
      <c r="BA13275" s="61"/>
    </row>
    <row r="13276" spans="39:53" x14ac:dyDescent="0.2">
      <c r="AM13276" s="61"/>
      <c r="AN13276" s="61"/>
      <c r="AO13276" s="171"/>
      <c r="AP13276" s="61"/>
      <c r="AQ13276" s="61"/>
      <c r="AR13276" s="61"/>
      <c r="AS13276" s="61"/>
      <c r="AT13276" s="61"/>
      <c r="AU13276" s="61"/>
      <c r="AV13276" s="61"/>
      <c r="AW13276" s="61"/>
      <c r="AX13276" s="61"/>
      <c r="AY13276" s="61"/>
      <c r="AZ13276" s="61"/>
      <c r="BA13276" s="61"/>
    </row>
    <row r="13277" spans="39:53" x14ac:dyDescent="0.2">
      <c r="AM13277" s="61"/>
      <c r="AN13277" s="61"/>
      <c r="AO13277" s="171"/>
      <c r="AP13277" s="61"/>
      <c r="AQ13277" s="61"/>
      <c r="AR13277" s="61"/>
      <c r="AS13277" s="61"/>
      <c r="AT13277" s="61"/>
      <c r="AU13277" s="61"/>
      <c r="AV13277" s="61"/>
      <c r="AW13277" s="61"/>
      <c r="AX13277" s="61"/>
      <c r="AY13277" s="61"/>
      <c r="AZ13277" s="61"/>
      <c r="BA13277" s="61"/>
    </row>
    <row r="13278" spans="39:53" x14ac:dyDescent="0.2">
      <c r="AM13278" s="61"/>
      <c r="AN13278" s="61"/>
      <c r="AO13278" s="171"/>
      <c r="AP13278" s="61"/>
      <c r="AQ13278" s="61"/>
      <c r="AR13278" s="61"/>
      <c r="AS13278" s="61"/>
      <c r="AT13278" s="61"/>
      <c r="AU13278" s="61"/>
      <c r="AV13278" s="61"/>
      <c r="AW13278" s="61"/>
      <c r="AX13278" s="61"/>
      <c r="AY13278" s="61"/>
      <c r="AZ13278" s="61"/>
      <c r="BA13278" s="61"/>
    </row>
    <row r="13279" spans="39:53" x14ac:dyDescent="0.2">
      <c r="AM13279" s="61"/>
      <c r="AN13279" s="61"/>
      <c r="AO13279" s="171"/>
      <c r="AP13279" s="61"/>
      <c r="AQ13279" s="61"/>
      <c r="AR13279" s="61"/>
      <c r="AS13279" s="61"/>
      <c r="AT13279" s="61"/>
      <c r="AU13279" s="61"/>
      <c r="AV13279" s="61"/>
      <c r="AW13279" s="61"/>
      <c r="AX13279" s="61"/>
      <c r="AY13279" s="61"/>
      <c r="AZ13279" s="61"/>
      <c r="BA13279" s="61"/>
    </row>
    <row r="13280" spans="39:53" x14ac:dyDescent="0.2">
      <c r="AM13280" s="61"/>
      <c r="AN13280" s="61"/>
      <c r="AO13280" s="171"/>
      <c r="AP13280" s="61"/>
      <c r="AQ13280" s="61"/>
      <c r="AR13280" s="61"/>
      <c r="AS13280" s="61"/>
      <c r="AT13280" s="61"/>
      <c r="AU13280" s="61"/>
      <c r="AV13280" s="61"/>
      <c r="AW13280" s="61"/>
      <c r="AX13280" s="61"/>
      <c r="AY13280" s="61"/>
      <c r="AZ13280" s="61"/>
      <c r="BA13280" s="61"/>
    </row>
    <row r="13281" spans="39:53" x14ac:dyDescent="0.2">
      <c r="AM13281" s="61"/>
      <c r="AN13281" s="61"/>
      <c r="AO13281" s="171"/>
      <c r="AP13281" s="61"/>
      <c r="AQ13281" s="61"/>
      <c r="AR13281" s="61"/>
      <c r="AS13281" s="61"/>
      <c r="AT13281" s="61"/>
      <c r="AU13281" s="61"/>
      <c r="AV13281" s="61"/>
      <c r="AW13281" s="61"/>
      <c r="AX13281" s="61"/>
      <c r="AY13281" s="61"/>
      <c r="AZ13281" s="61"/>
      <c r="BA13281" s="61"/>
    </row>
    <row r="13282" spans="39:53" x14ac:dyDescent="0.2">
      <c r="AM13282" s="61"/>
      <c r="AN13282" s="61"/>
      <c r="AO13282" s="171"/>
      <c r="AP13282" s="61"/>
      <c r="AQ13282" s="61"/>
      <c r="AR13282" s="61"/>
      <c r="AS13282" s="61"/>
      <c r="AT13282" s="61"/>
      <c r="AU13282" s="61"/>
      <c r="AV13282" s="61"/>
      <c r="AW13282" s="61"/>
      <c r="AX13282" s="61"/>
      <c r="AY13282" s="61"/>
      <c r="AZ13282" s="61"/>
      <c r="BA13282" s="61"/>
    </row>
    <row r="13283" spans="39:53" x14ac:dyDescent="0.2">
      <c r="AM13283" s="61"/>
      <c r="AN13283" s="61"/>
      <c r="AO13283" s="171"/>
      <c r="AP13283" s="61"/>
      <c r="AQ13283" s="61"/>
      <c r="AR13283" s="61"/>
      <c r="AS13283" s="61"/>
      <c r="AT13283" s="61"/>
      <c r="AU13283" s="61"/>
      <c r="AV13283" s="61"/>
      <c r="AW13283" s="61"/>
      <c r="AX13283" s="61"/>
      <c r="AY13283" s="61"/>
      <c r="AZ13283" s="61"/>
      <c r="BA13283" s="61"/>
    </row>
    <row r="13284" spans="39:53" x14ac:dyDescent="0.2">
      <c r="AM13284" s="61"/>
      <c r="AN13284" s="61"/>
      <c r="AO13284" s="171"/>
      <c r="AP13284" s="61"/>
      <c r="AQ13284" s="61"/>
      <c r="AR13284" s="61"/>
      <c r="AS13284" s="61"/>
      <c r="AT13284" s="61"/>
      <c r="AU13284" s="61"/>
      <c r="AV13284" s="61"/>
      <c r="AW13284" s="61"/>
      <c r="AX13284" s="61"/>
      <c r="AY13284" s="61"/>
      <c r="AZ13284" s="61"/>
      <c r="BA13284" s="61"/>
    </row>
    <row r="13285" spans="39:53" x14ac:dyDescent="0.2">
      <c r="AM13285" s="61"/>
      <c r="AN13285" s="61"/>
      <c r="AO13285" s="171"/>
      <c r="AP13285" s="61"/>
      <c r="AQ13285" s="61"/>
      <c r="AR13285" s="61"/>
      <c r="AS13285" s="61"/>
      <c r="AT13285" s="61"/>
      <c r="AU13285" s="61"/>
      <c r="AV13285" s="61"/>
      <c r="AW13285" s="61"/>
      <c r="AX13285" s="61"/>
      <c r="AY13285" s="61"/>
      <c r="AZ13285" s="61"/>
      <c r="BA13285" s="61"/>
    </row>
    <row r="13286" spans="39:53" x14ac:dyDescent="0.2">
      <c r="AM13286" s="61"/>
      <c r="AN13286" s="61"/>
      <c r="AO13286" s="171"/>
      <c r="AP13286" s="61"/>
      <c r="AQ13286" s="61"/>
      <c r="AR13286" s="61"/>
      <c r="AS13286" s="61"/>
      <c r="AT13286" s="61"/>
      <c r="AU13286" s="61"/>
      <c r="AV13286" s="61"/>
      <c r="AW13286" s="61"/>
      <c r="AX13286" s="61"/>
      <c r="AY13286" s="61"/>
      <c r="AZ13286" s="61"/>
      <c r="BA13286" s="61"/>
    </row>
    <row r="13287" spans="39:53" x14ac:dyDescent="0.2">
      <c r="AM13287" s="61"/>
      <c r="AN13287" s="61"/>
      <c r="AO13287" s="171"/>
      <c r="AP13287" s="61"/>
      <c r="AQ13287" s="61"/>
      <c r="AR13287" s="61"/>
      <c r="AS13287" s="61"/>
      <c r="AT13287" s="61"/>
      <c r="AU13287" s="61"/>
      <c r="AV13287" s="61"/>
      <c r="AW13287" s="61"/>
      <c r="AX13287" s="61"/>
      <c r="AY13287" s="61"/>
      <c r="AZ13287" s="61"/>
      <c r="BA13287" s="61"/>
    </row>
    <row r="13288" spans="39:53" x14ac:dyDescent="0.2">
      <c r="AM13288" s="61"/>
      <c r="AN13288" s="61"/>
      <c r="AO13288" s="171"/>
      <c r="AP13288" s="61"/>
      <c r="AQ13288" s="61"/>
      <c r="AR13288" s="61"/>
      <c r="AS13288" s="61"/>
      <c r="AT13288" s="61"/>
      <c r="AU13288" s="61"/>
      <c r="AV13288" s="61"/>
      <c r="AW13288" s="61"/>
      <c r="AX13288" s="61"/>
      <c r="AY13288" s="61"/>
      <c r="AZ13288" s="61"/>
      <c r="BA13288" s="61"/>
    </row>
    <row r="13289" spans="39:53" x14ac:dyDescent="0.2">
      <c r="AM13289" s="61"/>
      <c r="AN13289" s="61"/>
      <c r="AO13289" s="171"/>
      <c r="AP13289" s="61"/>
      <c r="AQ13289" s="61"/>
      <c r="AR13289" s="61"/>
      <c r="AS13289" s="61"/>
      <c r="AT13289" s="61"/>
      <c r="AU13289" s="61"/>
      <c r="AV13289" s="61"/>
      <c r="AW13289" s="61"/>
      <c r="AX13289" s="61"/>
      <c r="AY13289" s="61"/>
      <c r="AZ13289" s="61"/>
      <c r="BA13289" s="61"/>
    </row>
    <row r="13290" spans="39:53" x14ac:dyDescent="0.2">
      <c r="AM13290" s="61"/>
      <c r="AN13290" s="61"/>
      <c r="AO13290" s="171"/>
      <c r="AP13290" s="61"/>
      <c r="AQ13290" s="61"/>
      <c r="AR13290" s="61"/>
      <c r="AS13290" s="61"/>
      <c r="AT13290" s="61"/>
      <c r="AU13290" s="61"/>
      <c r="AV13290" s="61"/>
      <c r="AW13290" s="61"/>
      <c r="AX13290" s="61"/>
      <c r="AY13290" s="61"/>
      <c r="AZ13290" s="61"/>
      <c r="BA13290" s="61"/>
    </row>
    <row r="13291" spans="39:53" x14ac:dyDescent="0.2">
      <c r="AM13291" s="61"/>
      <c r="AN13291" s="61"/>
      <c r="AO13291" s="171"/>
      <c r="AP13291" s="61"/>
      <c r="AQ13291" s="61"/>
      <c r="AR13291" s="61"/>
      <c r="AS13291" s="61"/>
      <c r="AT13291" s="61"/>
      <c r="AU13291" s="61"/>
      <c r="AV13291" s="61"/>
      <c r="AW13291" s="61"/>
      <c r="AX13291" s="61"/>
      <c r="AY13291" s="61"/>
      <c r="AZ13291" s="61"/>
      <c r="BA13291" s="61"/>
    </row>
    <row r="13292" spans="39:53" x14ac:dyDescent="0.2">
      <c r="AM13292" s="61"/>
      <c r="AN13292" s="61"/>
      <c r="AO13292" s="171"/>
      <c r="AP13292" s="61"/>
      <c r="AQ13292" s="61"/>
      <c r="AR13292" s="61"/>
      <c r="AS13292" s="61"/>
      <c r="AT13292" s="61"/>
      <c r="AU13292" s="61"/>
      <c r="AV13292" s="61"/>
      <c r="AW13292" s="61"/>
      <c r="AX13292" s="61"/>
      <c r="AY13292" s="61"/>
      <c r="AZ13292" s="61"/>
      <c r="BA13292" s="61"/>
    </row>
    <row r="13293" spans="39:53" x14ac:dyDescent="0.2">
      <c r="AM13293" s="61"/>
      <c r="AN13293" s="61"/>
      <c r="AO13293" s="171"/>
      <c r="AP13293" s="61"/>
      <c r="AQ13293" s="61"/>
      <c r="AR13293" s="61"/>
      <c r="AS13293" s="61"/>
      <c r="AT13293" s="61"/>
      <c r="AU13293" s="61"/>
      <c r="AV13293" s="61"/>
      <c r="AW13293" s="61"/>
      <c r="AX13293" s="61"/>
      <c r="AY13293" s="61"/>
      <c r="AZ13293" s="61"/>
      <c r="BA13293" s="61"/>
    </row>
    <row r="13294" spans="39:53" x14ac:dyDescent="0.2">
      <c r="AM13294" s="61"/>
      <c r="AN13294" s="61"/>
      <c r="AO13294" s="171"/>
      <c r="AP13294" s="61"/>
      <c r="AQ13294" s="61"/>
      <c r="AR13294" s="61"/>
      <c r="AS13294" s="61"/>
      <c r="AT13294" s="61"/>
      <c r="AU13294" s="61"/>
      <c r="AV13294" s="61"/>
      <c r="AW13294" s="61"/>
      <c r="AX13294" s="61"/>
      <c r="AY13294" s="61"/>
      <c r="AZ13294" s="61"/>
      <c r="BA13294" s="61"/>
    </row>
    <row r="13295" spans="39:53" x14ac:dyDescent="0.2">
      <c r="AM13295" s="61"/>
      <c r="AN13295" s="61"/>
      <c r="AO13295" s="171"/>
      <c r="AP13295" s="61"/>
      <c r="AQ13295" s="61"/>
      <c r="AR13295" s="61"/>
      <c r="AS13295" s="61"/>
      <c r="AT13295" s="61"/>
      <c r="AU13295" s="61"/>
      <c r="AV13295" s="61"/>
      <c r="AW13295" s="61"/>
      <c r="AX13295" s="61"/>
      <c r="AY13295" s="61"/>
      <c r="AZ13295" s="61"/>
      <c r="BA13295" s="61"/>
    </row>
    <row r="13296" spans="39:53" x14ac:dyDescent="0.2">
      <c r="AM13296" s="61"/>
      <c r="AN13296" s="61"/>
      <c r="AO13296" s="171"/>
      <c r="AP13296" s="61"/>
      <c r="AQ13296" s="61"/>
      <c r="AR13296" s="61"/>
      <c r="AS13296" s="61"/>
      <c r="AT13296" s="61"/>
      <c r="AU13296" s="61"/>
      <c r="AV13296" s="61"/>
      <c r="AW13296" s="61"/>
      <c r="AX13296" s="61"/>
      <c r="AY13296" s="61"/>
      <c r="AZ13296" s="61"/>
      <c r="BA13296" s="61"/>
    </row>
    <row r="13297" spans="39:53" x14ac:dyDescent="0.2">
      <c r="AM13297" s="61"/>
      <c r="AN13297" s="61"/>
      <c r="AO13297" s="171"/>
      <c r="AP13297" s="61"/>
      <c r="AQ13297" s="61"/>
      <c r="AR13297" s="61"/>
      <c r="AS13297" s="61"/>
      <c r="AT13297" s="61"/>
      <c r="AU13297" s="61"/>
      <c r="AV13297" s="61"/>
      <c r="AW13297" s="61"/>
      <c r="AX13297" s="61"/>
      <c r="AY13297" s="61"/>
      <c r="AZ13297" s="61"/>
      <c r="BA13297" s="61"/>
    </row>
    <row r="13298" spans="39:53" x14ac:dyDescent="0.2">
      <c r="AM13298" s="61"/>
      <c r="AN13298" s="61"/>
      <c r="AO13298" s="171"/>
      <c r="AP13298" s="61"/>
      <c r="AQ13298" s="61"/>
      <c r="AR13298" s="61"/>
      <c r="AS13298" s="61"/>
      <c r="AT13298" s="61"/>
      <c r="AU13298" s="61"/>
      <c r="AV13298" s="61"/>
      <c r="AW13298" s="61"/>
      <c r="AX13298" s="61"/>
      <c r="AY13298" s="61"/>
      <c r="AZ13298" s="61"/>
      <c r="BA13298" s="61"/>
    </row>
    <row r="13299" spans="39:53" x14ac:dyDescent="0.2">
      <c r="AM13299" s="61"/>
      <c r="AN13299" s="61"/>
      <c r="AO13299" s="171"/>
      <c r="AP13299" s="61"/>
      <c r="AQ13299" s="61"/>
      <c r="AR13299" s="61"/>
      <c r="AS13299" s="61"/>
      <c r="AT13299" s="61"/>
      <c r="AU13299" s="61"/>
      <c r="AV13299" s="61"/>
      <c r="AW13299" s="61"/>
      <c r="AX13299" s="61"/>
      <c r="AY13299" s="61"/>
      <c r="AZ13299" s="61"/>
      <c r="BA13299" s="61"/>
    </row>
    <row r="13300" spans="39:53" x14ac:dyDescent="0.2">
      <c r="AM13300" s="61"/>
      <c r="AN13300" s="61"/>
      <c r="AO13300" s="171"/>
      <c r="AP13300" s="61"/>
      <c r="AQ13300" s="61"/>
      <c r="AR13300" s="61"/>
      <c r="AS13300" s="61"/>
      <c r="AT13300" s="61"/>
      <c r="AU13300" s="61"/>
      <c r="AV13300" s="61"/>
      <c r="AW13300" s="61"/>
      <c r="AX13300" s="61"/>
      <c r="AY13300" s="61"/>
      <c r="AZ13300" s="61"/>
      <c r="BA13300" s="61"/>
    </row>
    <row r="13301" spans="39:53" x14ac:dyDescent="0.2">
      <c r="AM13301" s="61"/>
      <c r="AN13301" s="61"/>
      <c r="AO13301" s="171"/>
      <c r="AP13301" s="61"/>
      <c r="AQ13301" s="61"/>
      <c r="AR13301" s="61"/>
      <c r="AS13301" s="61"/>
      <c r="AT13301" s="61"/>
      <c r="AU13301" s="61"/>
      <c r="AV13301" s="61"/>
      <c r="AW13301" s="61"/>
      <c r="AX13301" s="61"/>
      <c r="AY13301" s="61"/>
      <c r="AZ13301" s="61"/>
      <c r="BA13301" s="61"/>
    </row>
    <row r="13302" spans="39:53" x14ac:dyDescent="0.2">
      <c r="AM13302" s="61"/>
      <c r="AN13302" s="61"/>
      <c r="AO13302" s="171"/>
      <c r="AP13302" s="61"/>
      <c r="AQ13302" s="61"/>
      <c r="AR13302" s="61"/>
      <c r="AS13302" s="61"/>
      <c r="AT13302" s="61"/>
      <c r="AU13302" s="61"/>
      <c r="AV13302" s="61"/>
      <c r="AW13302" s="61"/>
      <c r="AX13302" s="61"/>
      <c r="AY13302" s="61"/>
      <c r="AZ13302" s="61"/>
      <c r="BA13302" s="61"/>
    </row>
    <row r="13303" spans="39:53" x14ac:dyDescent="0.2">
      <c r="AM13303" s="61"/>
      <c r="AN13303" s="61"/>
      <c r="AO13303" s="171"/>
      <c r="AP13303" s="61"/>
      <c r="AQ13303" s="61"/>
      <c r="AR13303" s="61"/>
      <c r="AS13303" s="61"/>
      <c r="AT13303" s="61"/>
      <c r="AU13303" s="61"/>
      <c r="AV13303" s="61"/>
      <c r="AW13303" s="61"/>
      <c r="AX13303" s="61"/>
      <c r="AY13303" s="61"/>
      <c r="AZ13303" s="61"/>
      <c r="BA13303" s="61"/>
    </row>
    <row r="13304" spans="39:53" x14ac:dyDescent="0.2">
      <c r="AM13304" s="61"/>
      <c r="AN13304" s="61"/>
      <c r="AO13304" s="171"/>
      <c r="AP13304" s="61"/>
      <c r="AQ13304" s="61"/>
      <c r="AR13304" s="61"/>
      <c r="AS13304" s="61"/>
      <c r="AT13304" s="61"/>
      <c r="AU13304" s="61"/>
      <c r="AV13304" s="61"/>
      <c r="AW13304" s="61"/>
      <c r="AX13304" s="61"/>
      <c r="AY13304" s="61"/>
      <c r="AZ13304" s="61"/>
      <c r="BA13304" s="61"/>
    </row>
    <row r="13305" spans="39:53" x14ac:dyDescent="0.2">
      <c r="AM13305" s="61"/>
      <c r="AN13305" s="61"/>
      <c r="AO13305" s="171"/>
      <c r="AP13305" s="61"/>
      <c r="AQ13305" s="61"/>
      <c r="AR13305" s="61"/>
      <c r="AS13305" s="61"/>
      <c r="AT13305" s="61"/>
      <c r="AU13305" s="61"/>
      <c r="AV13305" s="61"/>
      <c r="AW13305" s="61"/>
      <c r="AX13305" s="61"/>
      <c r="AY13305" s="61"/>
      <c r="AZ13305" s="61"/>
      <c r="BA13305" s="61"/>
    </row>
    <row r="13306" spans="39:53" x14ac:dyDescent="0.2">
      <c r="AM13306" s="61"/>
      <c r="AN13306" s="61"/>
      <c r="AO13306" s="171"/>
      <c r="AP13306" s="61"/>
      <c r="AQ13306" s="61"/>
      <c r="AR13306" s="61"/>
      <c r="AS13306" s="61"/>
      <c r="AT13306" s="61"/>
      <c r="AU13306" s="61"/>
      <c r="AV13306" s="61"/>
      <c r="AW13306" s="61"/>
      <c r="AX13306" s="61"/>
      <c r="AY13306" s="61"/>
      <c r="AZ13306" s="61"/>
      <c r="BA13306" s="61"/>
    </row>
    <row r="13307" spans="39:53" x14ac:dyDescent="0.2">
      <c r="AM13307" s="61"/>
      <c r="AN13307" s="61"/>
      <c r="AO13307" s="171"/>
      <c r="AP13307" s="61"/>
      <c r="AQ13307" s="61"/>
      <c r="AR13307" s="61"/>
      <c r="AS13307" s="61"/>
      <c r="AT13307" s="61"/>
      <c r="AU13307" s="61"/>
      <c r="AV13307" s="61"/>
      <c r="AW13307" s="61"/>
      <c r="AX13307" s="61"/>
      <c r="AY13307" s="61"/>
      <c r="AZ13307" s="61"/>
      <c r="BA13307" s="61"/>
    </row>
    <row r="13308" spans="39:53" x14ac:dyDescent="0.2">
      <c r="AM13308" s="61"/>
      <c r="AN13308" s="61"/>
      <c r="AO13308" s="171"/>
      <c r="AP13308" s="61"/>
      <c r="AQ13308" s="61"/>
      <c r="AR13308" s="61"/>
      <c r="AS13308" s="61"/>
      <c r="AT13308" s="61"/>
      <c r="AU13308" s="61"/>
      <c r="AV13308" s="61"/>
      <c r="AW13308" s="61"/>
      <c r="AX13308" s="61"/>
      <c r="AY13308" s="61"/>
      <c r="AZ13308" s="61"/>
      <c r="BA13308" s="61"/>
    </row>
    <row r="13309" spans="39:53" x14ac:dyDescent="0.2">
      <c r="AM13309" s="61"/>
      <c r="AN13309" s="61"/>
      <c r="AO13309" s="171"/>
      <c r="AP13309" s="61"/>
      <c r="AQ13309" s="61"/>
      <c r="AR13309" s="61"/>
      <c r="AS13309" s="61"/>
      <c r="AT13309" s="61"/>
      <c r="AU13309" s="61"/>
      <c r="AV13309" s="61"/>
      <c r="AW13309" s="61"/>
      <c r="AX13309" s="61"/>
      <c r="AY13309" s="61"/>
      <c r="AZ13309" s="61"/>
      <c r="BA13309" s="61"/>
    </row>
    <row r="13310" spans="39:53" x14ac:dyDescent="0.2">
      <c r="AM13310" s="61"/>
      <c r="AN13310" s="61"/>
      <c r="AO13310" s="171"/>
      <c r="AP13310" s="61"/>
      <c r="AQ13310" s="61"/>
      <c r="AR13310" s="61"/>
      <c r="AS13310" s="61"/>
      <c r="AT13310" s="61"/>
      <c r="AU13310" s="61"/>
      <c r="AV13310" s="61"/>
      <c r="AW13310" s="61"/>
      <c r="AX13310" s="61"/>
      <c r="AY13310" s="61"/>
      <c r="AZ13310" s="61"/>
      <c r="BA13310" s="61"/>
    </row>
    <row r="13311" spans="39:53" x14ac:dyDescent="0.2">
      <c r="AM13311" s="61"/>
      <c r="AN13311" s="61"/>
      <c r="AO13311" s="171"/>
      <c r="AP13311" s="61"/>
      <c r="AQ13311" s="61"/>
      <c r="AR13311" s="61"/>
      <c r="AS13311" s="61"/>
      <c r="AT13311" s="61"/>
      <c r="AU13311" s="61"/>
      <c r="AV13311" s="61"/>
      <c r="AW13311" s="61"/>
      <c r="AX13311" s="61"/>
      <c r="AY13311" s="61"/>
      <c r="AZ13311" s="61"/>
      <c r="BA13311" s="61"/>
    </row>
    <row r="13312" spans="39:53" x14ac:dyDescent="0.2">
      <c r="AM13312" s="61"/>
      <c r="AN13312" s="61"/>
      <c r="AO13312" s="171"/>
      <c r="AP13312" s="61"/>
      <c r="AQ13312" s="61"/>
      <c r="AR13312" s="61"/>
      <c r="AS13312" s="61"/>
      <c r="AT13312" s="61"/>
      <c r="AU13312" s="61"/>
      <c r="AV13312" s="61"/>
      <c r="AW13312" s="61"/>
      <c r="AX13312" s="61"/>
      <c r="AY13312" s="61"/>
      <c r="AZ13312" s="61"/>
      <c r="BA13312" s="61"/>
    </row>
    <row r="13313" spans="39:53" x14ac:dyDescent="0.2">
      <c r="AM13313" s="61"/>
      <c r="AN13313" s="61"/>
      <c r="AO13313" s="171"/>
      <c r="AP13313" s="61"/>
      <c r="AQ13313" s="61"/>
      <c r="AR13313" s="61"/>
      <c r="AS13313" s="61"/>
      <c r="AT13313" s="61"/>
      <c r="AU13313" s="61"/>
      <c r="AV13313" s="61"/>
      <c r="AW13313" s="61"/>
      <c r="AX13313" s="61"/>
      <c r="AY13313" s="61"/>
      <c r="AZ13313" s="61"/>
      <c r="BA13313" s="61"/>
    </row>
    <row r="13314" spans="39:53" x14ac:dyDescent="0.2">
      <c r="AM13314" s="61"/>
      <c r="AN13314" s="61"/>
      <c r="AO13314" s="171"/>
      <c r="AP13314" s="61"/>
      <c r="AQ13314" s="61"/>
      <c r="AR13314" s="61"/>
      <c r="AS13314" s="61"/>
      <c r="AT13314" s="61"/>
      <c r="AU13314" s="61"/>
      <c r="AV13314" s="61"/>
      <c r="AW13314" s="61"/>
      <c r="AX13314" s="61"/>
      <c r="AY13314" s="61"/>
      <c r="AZ13314" s="61"/>
      <c r="BA13314" s="61"/>
    </row>
    <row r="13315" spans="39:53" x14ac:dyDescent="0.2">
      <c r="AM13315" s="61"/>
      <c r="AN13315" s="61"/>
      <c r="AO13315" s="171"/>
      <c r="AP13315" s="61"/>
      <c r="AQ13315" s="61"/>
      <c r="AR13315" s="61"/>
      <c r="AS13315" s="61"/>
      <c r="AT13315" s="61"/>
      <c r="AU13315" s="61"/>
      <c r="AV13315" s="61"/>
      <c r="AW13315" s="61"/>
      <c r="AX13315" s="61"/>
      <c r="AY13315" s="61"/>
      <c r="AZ13315" s="61"/>
      <c r="BA13315" s="61"/>
    </row>
    <row r="13316" spans="39:53" x14ac:dyDescent="0.2">
      <c r="AM13316" s="61"/>
      <c r="AN13316" s="61"/>
      <c r="AO13316" s="171"/>
      <c r="AP13316" s="61"/>
      <c r="AQ13316" s="61"/>
      <c r="AR13316" s="61"/>
      <c r="AS13316" s="61"/>
      <c r="AT13316" s="61"/>
      <c r="AU13316" s="61"/>
      <c r="AV13316" s="61"/>
      <c r="AW13316" s="61"/>
      <c r="AX13316" s="61"/>
      <c r="AY13316" s="61"/>
      <c r="AZ13316" s="61"/>
      <c r="BA13316" s="61"/>
    </row>
    <row r="13317" spans="39:53" x14ac:dyDescent="0.2">
      <c r="AM13317" s="61"/>
      <c r="AN13317" s="61"/>
      <c r="AO13317" s="171"/>
      <c r="AP13317" s="61"/>
      <c r="AQ13317" s="61"/>
      <c r="AR13317" s="61"/>
      <c r="AS13317" s="61"/>
      <c r="AT13317" s="61"/>
      <c r="AU13317" s="61"/>
      <c r="AV13317" s="61"/>
      <c r="AW13317" s="61"/>
      <c r="AX13317" s="61"/>
      <c r="AY13317" s="61"/>
      <c r="AZ13317" s="61"/>
      <c r="BA13317" s="61"/>
    </row>
    <row r="13318" spans="39:53" x14ac:dyDescent="0.2">
      <c r="AM13318" s="61"/>
      <c r="AN13318" s="61"/>
      <c r="AO13318" s="171"/>
      <c r="AP13318" s="61"/>
      <c r="AQ13318" s="61"/>
      <c r="AR13318" s="61"/>
      <c r="AS13318" s="61"/>
      <c r="AT13318" s="61"/>
      <c r="AU13318" s="61"/>
      <c r="AV13318" s="61"/>
      <c r="AW13318" s="61"/>
      <c r="AX13318" s="61"/>
      <c r="AY13318" s="61"/>
      <c r="AZ13318" s="61"/>
      <c r="BA13318" s="61"/>
    </row>
    <row r="13319" spans="39:53" x14ac:dyDescent="0.2">
      <c r="AM13319" s="61"/>
      <c r="AN13319" s="61"/>
      <c r="AO13319" s="171"/>
      <c r="AP13319" s="61"/>
      <c r="AQ13319" s="61"/>
      <c r="AR13319" s="61"/>
      <c r="AS13319" s="61"/>
      <c r="AT13319" s="61"/>
      <c r="AU13319" s="61"/>
      <c r="AV13319" s="61"/>
      <c r="AW13319" s="61"/>
      <c r="AX13319" s="61"/>
      <c r="AY13319" s="61"/>
      <c r="AZ13319" s="61"/>
      <c r="BA13319" s="61"/>
    </row>
    <row r="13320" spans="39:53" x14ac:dyDescent="0.2">
      <c r="AM13320" s="61"/>
      <c r="AN13320" s="61"/>
      <c r="AO13320" s="171"/>
      <c r="AP13320" s="61"/>
      <c r="AQ13320" s="61"/>
      <c r="AR13320" s="61"/>
      <c r="AS13320" s="61"/>
      <c r="AT13320" s="61"/>
      <c r="AU13320" s="61"/>
      <c r="AV13320" s="61"/>
      <c r="AW13320" s="61"/>
      <c r="AX13320" s="61"/>
      <c r="AY13320" s="61"/>
      <c r="AZ13320" s="61"/>
      <c r="BA13320" s="61"/>
    </row>
    <row r="13321" spans="39:53" x14ac:dyDescent="0.2">
      <c r="AM13321" s="61"/>
      <c r="AN13321" s="61"/>
      <c r="AO13321" s="171"/>
      <c r="AP13321" s="61"/>
      <c r="AQ13321" s="61"/>
      <c r="AR13321" s="61"/>
      <c r="AS13321" s="61"/>
      <c r="AT13321" s="61"/>
      <c r="AU13321" s="61"/>
      <c r="AV13321" s="61"/>
      <c r="AW13321" s="61"/>
      <c r="AX13321" s="61"/>
      <c r="AY13321" s="61"/>
      <c r="AZ13321" s="61"/>
      <c r="BA13321" s="61"/>
    </row>
    <row r="13322" spans="39:53" x14ac:dyDescent="0.2">
      <c r="AM13322" s="61"/>
      <c r="AN13322" s="61"/>
      <c r="AO13322" s="171"/>
      <c r="AP13322" s="61"/>
      <c r="AQ13322" s="61"/>
      <c r="AR13322" s="61"/>
      <c r="AS13322" s="61"/>
      <c r="AT13322" s="61"/>
      <c r="AU13322" s="61"/>
      <c r="AV13322" s="61"/>
      <c r="AW13322" s="61"/>
      <c r="AX13322" s="61"/>
      <c r="AY13322" s="61"/>
      <c r="AZ13322" s="61"/>
      <c r="BA13322" s="61"/>
    </row>
    <row r="13323" spans="39:53" x14ac:dyDescent="0.2">
      <c r="AM13323" s="61"/>
      <c r="AN13323" s="61"/>
      <c r="AO13323" s="171"/>
      <c r="AP13323" s="61"/>
      <c r="AQ13323" s="61"/>
      <c r="AR13323" s="61"/>
      <c r="AS13323" s="61"/>
      <c r="AT13323" s="61"/>
      <c r="AU13323" s="61"/>
      <c r="AV13323" s="61"/>
      <c r="AW13323" s="61"/>
      <c r="AX13323" s="61"/>
      <c r="AY13323" s="61"/>
      <c r="AZ13323" s="61"/>
      <c r="BA13323" s="61"/>
    </row>
    <row r="13324" spans="39:53" x14ac:dyDescent="0.2">
      <c r="AM13324" s="61"/>
      <c r="AN13324" s="61"/>
      <c r="AO13324" s="171"/>
      <c r="AP13324" s="61"/>
      <c r="AQ13324" s="61"/>
      <c r="AR13324" s="61"/>
      <c r="AS13324" s="61"/>
      <c r="AT13324" s="61"/>
      <c r="AU13324" s="61"/>
      <c r="AV13324" s="61"/>
      <c r="AW13324" s="61"/>
      <c r="AX13324" s="61"/>
      <c r="AY13324" s="61"/>
      <c r="AZ13324" s="61"/>
      <c r="BA13324" s="61"/>
    </row>
    <row r="13325" spans="39:53" x14ac:dyDescent="0.2">
      <c r="AM13325" s="61"/>
      <c r="AN13325" s="61"/>
      <c r="AO13325" s="171"/>
      <c r="AP13325" s="61"/>
      <c r="AQ13325" s="61"/>
      <c r="AR13325" s="61"/>
      <c r="AS13325" s="61"/>
      <c r="AT13325" s="61"/>
      <c r="AU13325" s="61"/>
      <c r="AV13325" s="61"/>
      <c r="AW13325" s="61"/>
      <c r="AX13325" s="61"/>
      <c r="AY13325" s="61"/>
      <c r="AZ13325" s="61"/>
      <c r="BA13325" s="61"/>
    </row>
    <row r="13326" spans="39:53" x14ac:dyDescent="0.2">
      <c r="AM13326" s="61"/>
      <c r="AN13326" s="61"/>
      <c r="AO13326" s="171"/>
      <c r="AP13326" s="61"/>
      <c r="AQ13326" s="61"/>
      <c r="AR13326" s="61"/>
      <c r="AS13326" s="61"/>
      <c r="AT13326" s="61"/>
      <c r="AU13326" s="61"/>
      <c r="AV13326" s="61"/>
      <c r="AW13326" s="61"/>
      <c r="AX13326" s="61"/>
      <c r="AY13326" s="61"/>
      <c r="AZ13326" s="61"/>
      <c r="BA13326" s="61"/>
    </row>
    <row r="13327" spans="39:53" x14ac:dyDescent="0.2">
      <c r="AM13327" s="61"/>
      <c r="AN13327" s="61"/>
      <c r="AO13327" s="171"/>
      <c r="AP13327" s="61"/>
      <c r="AQ13327" s="61"/>
      <c r="AR13327" s="61"/>
      <c r="AS13327" s="61"/>
      <c r="AT13327" s="61"/>
      <c r="AU13327" s="61"/>
      <c r="AV13327" s="61"/>
      <c r="AW13327" s="61"/>
      <c r="AX13327" s="61"/>
      <c r="AY13327" s="61"/>
      <c r="AZ13327" s="61"/>
      <c r="BA13327" s="61"/>
    </row>
    <row r="13328" spans="39:53" x14ac:dyDescent="0.2">
      <c r="AM13328" s="61"/>
      <c r="AN13328" s="61"/>
      <c r="AO13328" s="171"/>
      <c r="AP13328" s="61"/>
      <c r="AQ13328" s="61"/>
      <c r="AR13328" s="61"/>
      <c r="AS13328" s="61"/>
      <c r="AT13328" s="61"/>
      <c r="AU13328" s="61"/>
      <c r="AV13328" s="61"/>
      <c r="AW13328" s="61"/>
      <c r="AX13328" s="61"/>
      <c r="AY13328" s="61"/>
      <c r="AZ13328" s="61"/>
      <c r="BA13328" s="61"/>
    </row>
    <row r="13329" spans="39:53" x14ac:dyDescent="0.2">
      <c r="AM13329" s="61"/>
      <c r="AN13329" s="61"/>
      <c r="AO13329" s="171"/>
      <c r="AP13329" s="61"/>
      <c r="AQ13329" s="61"/>
      <c r="AR13329" s="61"/>
      <c r="AS13329" s="61"/>
      <c r="AT13329" s="61"/>
      <c r="AU13329" s="61"/>
      <c r="AV13329" s="61"/>
      <c r="AW13329" s="61"/>
      <c r="AX13329" s="61"/>
      <c r="AY13329" s="61"/>
      <c r="AZ13329" s="61"/>
      <c r="BA13329" s="61"/>
    </row>
    <row r="13330" spans="39:53" x14ac:dyDescent="0.2">
      <c r="AM13330" s="61"/>
      <c r="AN13330" s="61"/>
      <c r="AO13330" s="171"/>
      <c r="AP13330" s="61"/>
      <c r="AQ13330" s="61"/>
      <c r="AR13330" s="61"/>
      <c r="AS13330" s="61"/>
      <c r="AT13330" s="61"/>
      <c r="AU13330" s="61"/>
      <c r="AV13330" s="61"/>
      <c r="AW13330" s="61"/>
      <c r="AX13330" s="61"/>
      <c r="AY13330" s="61"/>
      <c r="AZ13330" s="61"/>
      <c r="BA13330" s="61"/>
    </row>
    <row r="13331" spans="39:53" x14ac:dyDescent="0.2">
      <c r="AM13331" s="61"/>
      <c r="AN13331" s="61"/>
      <c r="AO13331" s="171"/>
      <c r="AP13331" s="61"/>
      <c r="AQ13331" s="61"/>
      <c r="AR13331" s="61"/>
      <c r="AS13331" s="61"/>
      <c r="AT13331" s="61"/>
      <c r="AU13331" s="61"/>
      <c r="AV13331" s="61"/>
      <c r="AW13331" s="61"/>
      <c r="AX13331" s="61"/>
      <c r="AY13331" s="61"/>
      <c r="AZ13331" s="61"/>
      <c r="BA13331" s="61"/>
    </row>
    <row r="13332" spans="39:53" x14ac:dyDescent="0.2">
      <c r="AM13332" s="61"/>
      <c r="AN13332" s="61"/>
      <c r="AO13332" s="171"/>
      <c r="AP13332" s="61"/>
      <c r="AQ13332" s="61"/>
      <c r="AR13332" s="61"/>
      <c r="AS13332" s="61"/>
      <c r="AT13332" s="61"/>
      <c r="AU13332" s="61"/>
      <c r="AV13332" s="61"/>
      <c r="AW13332" s="61"/>
      <c r="AX13332" s="61"/>
      <c r="AY13332" s="61"/>
      <c r="AZ13332" s="61"/>
      <c r="BA13332" s="61"/>
    </row>
    <row r="13333" spans="39:53" x14ac:dyDescent="0.2">
      <c r="AM13333" s="61"/>
      <c r="AN13333" s="61"/>
      <c r="AO13333" s="171"/>
      <c r="AP13333" s="61"/>
      <c r="AQ13333" s="61"/>
      <c r="AR13333" s="61"/>
      <c r="AS13333" s="61"/>
      <c r="AT13333" s="61"/>
      <c r="AU13333" s="61"/>
      <c r="AV13333" s="61"/>
      <c r="AW13333" s="61"/>
      <c r="AX13333" s="61"/>
      <c r="AY13333" s="61"/>
      <c r="AZ13333" s="61"/>
      <c r="BA13333" s="61"/>
    </row>
    <row r="13334" spans="39:53" x14ac:dyDescent="0.2">
      <c r="AM13334" s="61"/>
      <c r="AN13334" s="61"/>
      <c r="AO13334" s="171"/>
      <c r="AP13334" s="61"/>
      <c r="AQ13334" s="61"/>
      <c r="AR13334" s="61"/>
      <c r="AS13334" s="61"/>
      <c r="AT13334" s="61"/>
      <c r="AU13334" s="61"/>
      <c r="AV13334" s="61"/>
      <c r="AW13334" s="61"/>
      <c r="AX13334" s="61"/>
      <c r="AY13334" s="61"/>
      <c r="AZ13334" s="61"/>
      <c r="BA13334" s="61"/>
    </row>
    <row r="13335" spans="39:53" x14ac:dyDescent="0.2">
      <c r="AM13335" s="61"/>
      <c r="AN13335" s="61"/>
      <c r="AO13335" s="171"/>
      <c r="AP13335" s="61"/>
      <c r="AQ13335" s="61"/>
      <c r="AR13335" s="61"/>
      <c r="AS13335" s="61"/>
      <c r="AT13335" s="61"/>
      <c r="AU13335" s="61"/>
      <c r="AV13335" s="61"/>
      <c r="AW13335" s="61"/>
      <c r="AX13335" s="61"/>
      <c r="AY13335" s="61"/>
      <c r="AZ13335" s="61"/>
      <c r="BA13335" s="61"/>
    </row>
    <row r="13336" spans="39:53" x14ac:dyDescent="0.2">
      <c r="AM13336" s="61"/>
      <c r="AN13336" s="61"/>
      <c r="AO13336" s="171"/>
      <c r="AP13336" s="61"/>
      <c r="AQ13336" s="61"/>
      <c r="AR13336" s="61"/>
      <c r="AS13336" s="61"/>
      <c r="AT13336" s="61"/>
      <c r="AU13336" s="61"/>
      <c r="AV13336" s="61"/>
      <c r="AW13336" s="61"/>
      <c r="AX13336" s="61"/>
      <c r="AY13336" s="61"/>
      <c r="AZ13336" s="61"/>
      <c r="BA13336" s="61"/>
    </row>
    <row r="13337" spans="39:53" x14ac:dyDescent="0.2">
      <c r="AM13337" s="61"/>
      <c r="AN13337" s="61"/>
      <c r="AO13337" s="171"/>
      <c r="AP13337" s="61"/>
      <c r="AQ13337" s="61"/>
      <c r="AR13337" s="61"/>
      <c r="AS13337" s="61"/>
      <c r="AT13337" s="61"/>
      <c r="AU13337" s="61"/>
      <c r="AV13337" s="61"/>
      <c r="AW13337" s="61"/>
      <c r="AX13337" s="61"/>
      <c r="AY13337" s="61"/>
      <c r="AZ13337" s="61"/>
      <c r="BA13337" s="61"/>
    </row>
    <row r="13338" spans="39:53" x14ac:dyDescent="0.2">
      <c r="AM13338" s="61"/>
      <c r="AN13338" s="61"/>
      <c r="AO13338" s="171"/>
      <c r="AP13338" s="61"/>
      <c r="AQ13338" s="61"/>
      <c r="AR13338" s="61"/>
      <c r="AS13338" s="61"/>
      <c r="AT13338" s="61"/>
      <c r="AU13338" s="61"/>
      <c r="AV13338" s="61"/>
      <c r="AW13338" s="61"/>
      <c r="AX13338" s="61"/>
      <c r="AY13338" s="61"/>
      <c r="AZ13338" s="61"/>
      <c r="BA13338" s="61"/>
    </row>
    <row r="13339" spans="39:53" x14ac:dyDescent="0.2">
      <c r="AM13339" s="61"/>
      <c r="AN13339" s="61"/>
      <c r="AO13339" s="171"/>
      <c r="AP13339" s="61"/>
      <c r="AQ13339" s="61"/>
      <c r="AR13339" s="61"/>
      <c r="AS13339" s="61"/>
      <c r="AT13339" s="61"/>
      <c r="AU13339" s="61"/>
      <c r="AV13339" s="61"/>
      <c r="AW13339" s="61"/>
      <c r="AX13339" s="61"/>
      <c r="AY13339" s="61"/>
      <c r="AZ13339" s="61"/>
      <c r="BA13339" s="61"/>
    </row>
    <row r="13340" spans="39:53" x14ac:dyDescent="0.2">
      <c r="AM13340" s="61"/>
      <c r="AN13340" s="61"/>
      <c r="AO13340" s="171"/>
      <c r="AP13340" s="61"/>
      <c r="AQ13340" s="61"/>
      <c r="AR13340" s="61"/>
      <c r="AS13340" s="61"/>
      <c r="AT13340" s="61"/>
      <c r="AU13340" s="61"/>
      <c r="AV13340" s="61"/>
      <c r="AW13340" s="61"/>
      <c r="AX13340" s="61"/>
      <c r="AY13340" s="61"/>
      <c r="AZ13340" s="61"/>
      <c r="BA13340" s="61"/>
    </row>
    <row r="13341" spans="39:53" x14ac:dyDescent="0.2">
      <c r="AM13341" s="61"/>
      <c r="AN13341" s="61"/>
      <c r="AO13341" s="171"/>
      <c r="AP13341" s="61"/>
      <c r="AQ13341" s="61"/>
      <c r="AR13341" s="61"/>
      <c r="AS13341" s="61"/>
      <c r="AT13341" s="61"/>
      <c r="AU13341" s="61"/>
      <c r="AV13341" s="61"/>
      <c r="AW13341" s="61"/>
      <c r="AX13341" s="61"/>
      <c r="AY13341" s="61"/>
      <c r="AZ13341" s="61"/>
      <c r="BA13341" s="61"/>
    </row>
    <row r="13342" spans="39:53" x14ac:dyDescent="0.2">
      <c r="AM13342" s="61"/>
      <c r="AN13342" s="61"/>
      <c r="AO13342" s="171"/>
      <c r="AP13342" s="61"/>
      <c r="AQ13342" s="61"/>
      <c r="AR13342" s="61"/>
      <c r="AS13342" s="61"/>
      <c r="AT13342" s="61"/>
      <c r="AU13342" s="61"/>
      <c r="AV13342" s="61"/>
      <c r="AW13342" s="61"/>
      <c r="AX13342" s="61"/>
      <c r="AY13342" s="61"/>
      <c r="AZ13342" s="61"/>
      <c r="BA13342" s="61"/>
    </row>
    <row r="13343" spans="39:53" x14ac:dyDescent="0.2">
      <c r="AM13343" s="61"/>
      <c r="AN13343" s="61"/>
      <c r="AO13343" s="171"/>
      <c r="AP13343" s="61"/>
      <c r="AQ13343" s="61"/>
      <c r="AR13343" s="61"/>
      <c r="AS13343" s="61"/>
      <c r="AT13343" s="61"/>
      <c r="AU13343" s="61"/>
      <c r="AV13343" s="61"/>
      <c r="AW13343" s="61"/>
      <c r="AX13343" s="61"/>
      <c r="AY13343" s="61"/>
      <c r="AZ13343" s="61"/>
      <c r="BA13343" s="61"/>
    </row>
    <row r="13344" spans="39:53" x14ac:dyDescent="0.2">
      <c r="AM13344" s="61"/>
      <c r="AN13344" s="61"/>
      <c r="AO13344" s="171"/>
      <c r="AP13344" s="61"/>
      <c r="AQ13344" s="61"/>
      <c r="AR13344" s="61"/>
      <c r="AS13344" s="61"/>
      <c r="AT13344" s="61"/>
      <c r="AU13344" s="61"/>
      <c r="AV13344" s="61"/>
      <c r="AW13344" s="61"/>
      <c r="AX13344" s="61"/>
      <c r="AY13344" s="61"/>
      <c r="AZ13344" s="61"/>
      <c r="BA13344" s="61"/>
    </row>
    <row r="13345" spans="39:53" x14ac:dyDescent="0.2">
      <c r="AM13345" s="61"/>
      <c r="AN13345" s="61"/>
      <c r="AO13345" s="171"/>
      <c r="AP13345" s="61"/>
      <c r="AQ13345" s="61"/>
      <c r="AR13345" s="61"/>
      <c r="AS13345" s="61"/>
      <c r="AT13345" s="61"/>
      <c r="AU13345" s="61"/>
      <c r="AV13345" s="61"/>
      <c r="AW13345" s="61"/>
      <c r="AX13345" s="61"/>
      <c r="AY13345" s="61"/>
      <c r="AZ13345" s="61"/>
      <c r="BA13345" s="61"/>
    </row>
    <row r="13346" spans="39:53" x14ac:dyDescent="0.2">
      <c r="AM13346" s="61"/>
      <c r="AN13346" s="61"/>
      <c r="AO13346" s="171"/>
      <c r="AP13346" s="61"/>
      <c r="AQ13346" s="61"/>
      <c r="AR13346" s="61"/>
      <c r="AS13346" s="61"/>
      <c r="AT13346" s="61"/>
      <c r="AU13346" s="61"/>
      <c r="AV13346" s="61"/>
      <c r="AW13346" s="61"/>
      <c r="AX13346" s="61"/>
      <c r="AY13346" s="61"/>
      <c r="AZ13346" s="61"/>
      <c r="BA13346" s="61"/>
    </row>
    <row r="13347" spans="39:53" x14ac:dyDescent="0.2">
      <c r="AM13347" s="61"/>
      <c r="AN13347" s="61"/>
      <c r="AO13347" s="171"/>
      <c r="AP13347" s="61"/>
      <c r="AQ13347" s="61"/>
      <c r="AR13347" s="61"/>
      <c r="AS13347" s="61"/>
      <c r="AT13347" s="61"/>
      <c r="AU13347" s="61"/>
      <c r="AV13347" s="61"/>
      <c r="AW13347" s="61"/>
      <c r="AX13347" s="61"/>
      <c r="AY13347" s="61"/>
      <c r="AZ13347" s="61"/>
      <c r="BA13347" s="61"/>
    </row>
    <row r="13348" spans="39:53" x14ac:dyDescent="0.2">
      <c r="AM13348" s="61"/>
      <c r="AN13348" s="61"/>
      <c r="AO13348" s="171"/>
      <c r="AP13348" s="61"/>
      <c r="AQ13348" s="61"/>
      <c r="AR13348" s="61"/>
      <c r="AS13348" s="61"/>
      <c r="AT13348" s="61"/>
      <c r="AU13348" s="61"/>
      <c r="AV13348" s="61"/>
      <c r="AW13348" s="61"/>
      <c r="AX13348" s="61"/>
      <c r="AY13348" s="61"/>
      <c r="AZ13348" s="61"/>
      <c r="BA13348" s="61"/>
    </row>
    <row r="13349" spans="39:53" x14ac:dyDescent="0.2">
      <c r="AM13349" s="61"/>
      <c r="AN13349" s="61"/>
      <c r="AO13349" s="171"/>
      <c r="AP13349" s="61"/>
      <c r="AQ13349" s="61"/>
      <c r="AR13349" s="61"/>
      <c r="AS13349" s="61"/>
      <c r="AT13349" s="61"/>
      <c r="AU13349" s="61"/>
      <c r="AV13349" s="61"/>
      <c r="AW13349" s="61"/>
      <c r="AX13349" s="61"/>
      <c r="AY13349" s="61"/>
      <c r="AZ13349" s="61"/>
      <c r="BA13349" s="61"/>
    </row>
    <row r="13350" spans="39:53" x14ac:dyDescent="0.2">
      <c r="AM13350" s="61"/>
      <c r="AN13350" s="61"/>
      <c r="AO13350" s="171"/>
      <c r="AP13350" s="61"/>
      <c r="AQ13350" s="61"/>
      <c r="AR13350" s="61"/>
      <c r="AS13350" s="61"/>
      <c r="AT13350" s="61"/>
      <c r="AU13350" s="61"/>
      <c r="AV13350" s="61"/>
      <c r="AW13350" s="61"/>
      <c r="AX13350" s="61"/>
      <c r="AY13350" s="61"/>
      <c r="AZ13350" s="61"/>
      <c r="BA13350" s="61"/>
    </row>
    <row r="13351" spans="39:53" x14ac:dyDescent="0.2">
      <c r="AM13351" s="61"/>
      <c r="AN13351" s="61"/>
      <c r="AO13351" s="171"/>
      <c r="AP13351" s="61"/>
      <c r="AQ13351" s="61"/>
      <c r="AR13351" s="61"/>
      <c r="AS13351" s="61"/>
      <c r="AT13351" s="61"/>
      <c r="AU13351" s="61"/>
      <c r="AV13351" s="61"/>
      <c r="AW13351" s="61"/>
      <c r="AX13351" s="61"/>
      <c r="AY13351" s="61"/>
      <c r="AZ13351" s="61"/>
      <c r="BA13351" s="61"/>
    </row>
    <row r="13352" spans="39:53" x14ac:dyDescent="0.2">
      <c r="AM13352" s="61"/>
      <c r="AN13352" s="61"/>
      <c r="AO13352" s="171"/>
      <c r="AP13352" s="61"/>
      <c r="AQ13352" s="61"/>
      <c r="AR13352" s="61"/>
      <c r="AS13352" s="61"/>
      <c r="AT13352" s="61"/>
      <c r="AU13352" s="61"/>
      <c r="AV13352" s="61"/>
      <c r="AW13352" s="61"/>
      <c r="AX13352" s="61"/>
      <c r="AY13352" s="61"/>
      <c r="AZ13352" s="61"/>
      <c r="BA13352" s="61"/>
    </row>
    <row r="13353" spans="39:53" x14ac:dyDescent="0.2">
      <c r="AM13353" s="61"/>
      <c r="AN13353" s="61"/>
      <c r="AO13353" s="171"/>
      <c r="AP13353" s="61"/>
      <c r="AQ13353" s="61"/>
      <c r="AR13353" s="61"/>
      <c r="AS13353" s="61"/>
      <c r="AT13353" s="61"/>
      <c r="AU13353" s="61"/>
      <c r="AV13353" s="61"/>
      <c r="AW13353" s="61"/>
      <c r="AX13353" s="61"/>
      <c r="AY13353" s="61"/>
      <c r="AZ13353" s="61"/>
      <c r="BA13353" s="61"/>
    </row>
    <row r="13354" spans="39:53" x14ac:dyDescent="0.2">
      <c r="AM13354" s="61"/>
      <c r="AN13354" s="61"/>
      <c r="AO13354" s="171"/>
      <c r="AP13354" s="61"/>
      <c r="AQ13354" s="61"/>
      <c r="AR13354" s="61"/>
      <c r="AS13354" s="61"/>
      <c r="AT13354" s="61"/>
      <c r="AU13354" s="61"/>
      <c r="AV13354" s="61"/>
      <c r="AW13354" s="61"/>
      <c r="AX13354" s="61"/>
      <c r="AY13354" s="61"/>
      <c r="AZ13354" s="61"/>
      <c r="BA13354" s="61"/>
    </row>
    <row r="13355" spans="39:53" x14ac:dyDescent="0.2">
      <c r="AM13355" s="61"/>
      <c r="AN13355" s="61"/>
      <c r="AO13355" s="171"/>
      <c r="AP13355" s="61"/>
      <c r="AQ13355" s="61"/>
      <c r="AR13355" s="61"/>
      <c r="AS13355" s="61"/>
      <c r="AT13355" s="61"/>
      <c r="AU13355" s="61"/>
      <c r="AV13355" s="61"/>
      <c r="AW13355" s="61"/>
      <c r="AX13355" s="61"/>
      <c r="AY13355" s="61"/>
      <c r="AZ13355" s="61"/>
      <c r="BA13355" s="61"/>
    </row>
    <row r="13356" spans="39:53" x14ac:dyDescent="0.2">
      <c r="AM13356" s="61"/>
      <c r="AN13356" s="61"/>
      <c r="AO13356" s="171"/>
      <c r="AP13356" s="61"/>
      <c r="AQ13356" s="61"/>
      <c r="AR13356" s="61"/>
      <c r="AS13356" s="61"/>
      <c r="AT13356" s="61"/>
      <c r="AU13356" s="61"/>
      <c r="AV13356" s="61"/>
      <c r="AW13356" s="61"/>
      <c r="AX13356" s="61"/>
      <c r="AY13356" s="61"/>
      <c r="AZ13356" s="61"/>
      <c r="BA13356" s="61"/>
    </row>
    <row r="13357" spans="39:53" x14ac:dyDescent="0.2">
      <c r="AM13357" s="61"/>
      <c r="AN13357" s="61"/>
      <c r="AO13357" s="171"/>
      <c r="AP13357" s="61"/>
      <c r="AQ13357" s="61"/>
      <c r="AR13357" s="61"/>
      <c r="AS13357" s="61"/>
      <c r="AT13357" s="61"/>
      <c r="AU13357" s="61"/>
      <c r="AV13357" s="61"/>
      <c r="AW13357" s="61"/>
      <c r="AX13357" s="61"/>
      <c r="AY13357" s="61"/>
      <c r="AZ13357" s="61"/>
      <c r="BA13357" s="61"/>
    </row>
    <row r="13358" spans="39:53" x14ac:dyDescent="0.2">
      <c r="AM13358" s="61"/>
      <c r="AN13358" s="61"/>
      <c r="AO13358" s="171"/>
      <c r="AP13358" s="61"/>
      <c r="AQ13358" s="61"/>
      <c r="AR13358" s="61"/>
      <c r="AS13358" s="61"/>
      <c r="AT13358" s="61"/>
      <c r="AU13358" s="61"/>
      <c r="AV13358" s="61"/>
      <c r="AW13358" s="61"/>
      <c r="AX13358" s="61"/>
      <c r="AY13358" s="61"/>
      <c r="AZ13358" s="61"/>
      <c r="BA13358" s="61"/>
    </row>
    <row r="13359" spans="39:53" x14ac:dyDescent="0.2">
      <c r="AM13359" s="61"/>
      <c r="AN13359" s="61"/>
      <c r="AO13359" s="171"/>
      <c r="AP13359" s="61"/>
      <c r="AQ13359" s="61"/>
      <c r="AR13359" s="61"/>
      <c r="AS13359" s="61"/>
      <c r="AT13359" s="61"/>
      <c r="AU13359" s="61"/>
      <c r="AV13359" s="61"/>
      <c r="AW13359" s="61"/>
      <c r="AX13359" s="61"/>
      <c r="AY13359" s="61"/>
      <c r="AZ13359" s="61"/>
      <c r="BA13359" s="61"/>
    </row>
    <row r="13360" spans="39:53" x14ac:dyDescent="0.2">
      <c r="AM13360" s="61"/>
      <c r="AN13360" s="61"/>
      <c r="AO13360" s="171"/>
      <c r="AP13360" s="61"/>
      <c r="AQ13360" s="61"/>
      <c r="AR13360" s="61"/>
      <c r="AS13360" s="61"/>
      <c r="AT13360" s="61"/>
      <c r="AU13360" s="61"/>
      <c r="AV13360" s="61"/>
      <c r="AW13360" s="61"/>
      <c r="AX13360" s="61"/>
      <c r="AY13360" s="61"/>
      <c r="AZ13360" s="61"/>
      <c r="BA13360" s="61"/>
    </row>
    <row r="13361" spans="39:53" x14ac:dyDescent="0.2">
      <c r="AM13361" s="61"/>
      <c r="AN13361" s="61"/>
      <c r="AO13361" s="171"/>
      <c r="AP13361" s="61"/>
      <c r="AQ13361" s="61"/>
      <c r="AR13361" s="61"/>
      <c r="AS13361" s="61"/>
      <c r="AT13361" s="61"/>
      <c r="AU13361" s="61"/>
      <c r="AV13361" s="61"/>
      <c r="AW13361" s="61"/>
      <c r="AX13361" s="61"/>
      <c r="AY13361" s="61"/>
      <c r="AZ13361" s="61"/>
      <c r="BA13361" s="61"/>
    </row>
    <row r="13362" spans="39:53" x14ac:dyDescent="0.2">
      <c r="AM13362" s="61"/>
      <c r="AN13362" s="61"/>
      <c r="AO13362" s="171"/>
      <c r="AP13362" s="61"/>
      <c r="AQ13362" s="61"/>
      <c r="AR13362" s="61"/>
      <c r="AS13362" s="61"/>
      <c r="AT13362" s="61"/>
      <c r="AU13362" s="61"/>
      <c r="AV13362" s="61"/>
      <c r="AW13362" s="61"/>
      <c r="AX13362" s="61"/>
      <c r="AY13362" s="61"/>
      <c r="AZ13362" s="61"/>
      <c r="BA13362" s="61"/>
    </row>
    <row r="13363" spans="39:53" x14ac:dyDescent="0.2">
      <c r="AM13363" s="61"/>
      <c r="AN13363" s="61"/>
      <c r="AO13363" s="171"/>
      <c r="AP13363" s="61"/>
      <c r="AQ13363" s="61"/>
      <c r="AR13363" s="61"/>
      <c r="AS13363" s="61"/>
      <c r="AT13363" s="61"/>
      <c r="AU13363" s="61"/>
      <c r="AV13363" s="61"/>
      <c r="AW13363" s="61"/>
      <c r="AX13363" s="61"/>
      <c r="AY13363" s="61"/>
      <c r="AZ13363" s="61"/>
      <c r="BA13363" s="61"/>
    </row>
    <row r="13364" spans="39:53" x14ac:dyDescent="0.2">
      <c r="AM13364" s="61"/>
      <c r="AN13364" s="61"/>
      <c r="AO13364" s="171"/>
      <c r="AP13364" s="61"/>
      <c r="AQ13364" s="61"/>
      <c r="AR13364" s="61"/>
      <c r="AS13364" s="61"/>
      <c r="AT13364" s="61"/>
      <c r="AU13364" s="61"/>
      <c r="AV13364" s="61"/>
      <c r="AW13364" s="61"/>
      <c r="AX13364" s="61"/>
      <c r="AY13364" s="61"/>
      <c r="AZ13364" s="61"/>
      <c r="BA13364" s="61"/>
    </row>
    <row r="13365" spans="39:53" x14ac:dyDescent="0.2">
      <c r="AM13365" s="61"/>
      <c r="AN13365" s="61"/>
      <c r="AO13365" s="171"/>
      <c r="AP13365" s="61"/>
      <c r="AQ13365" s="61"/>
      <c r="AR13365" s="61"/>
      <c r="AS13365" s="61"/>
      <c r="AT13365" s="61"/>
      <c r="AU13365" s="61"/>
      <c r="AV13365" s="61"/>
      <c r="AW13365" s="61"/>
      <c r="AX13365" s="61"/>
      <c r="AY13365" s="61"/>
      <c r="AZ13365" s="61"/>
      <c r="BA13365" s="61"/>
    </row>
    <row r="13366" spans="39:53" x14ac:dyDescent="0.2">
      <c r="AM13366" s="61"/>
      <c r="AN13366" s="61"/>
      <c r="AO13366" s="171"/>
      <c r="AP13366" s="61"/>
      <c r="AQ13366" s="61"/>
      <c r="AR13366" s="61"/>
      <c r="AS13366" s="61"/>
      <c r="AT13366" s="61"/>
      <c r="AU13366" s="61"/>
      <c r="AV13366" s="61"/>
      <c r="AW13366" s="61"/>
      <c r="AX13366" s="61"/>
      <c r="AY13366" s="61"/>
      <c r="AZ13366" s="61"/>
      <c r="BA13366" s="61"/>
    </row>
    <row r="13367" spans="39:53" x14ac:dyDescent="0.2">
      <c r="AM13367" s="61"/>
      <c r="AN13367" s="61"/>
      <c r="AO13367" s="171"/>
      <c r="AP13367" s="61"/>
      <c r="AQ13367" s="61"/>
      <c r="AR13367" s="61"/>
      <c r="AS13367" s="61"/>
      <c r="AT13367" s="61"/>
      <c r="AU13367" s="61"/>
      <c r="AV13367" s="61"/>
      <c r="AW13367" s="61"/>
      <c r="AX13367" s="61"/>
      <c r="AY13367" s="61"/>
      <c r="AZ13367" s="61"/>
      <c r="BA13367" s="61"/>
    </row>
    <row r="13368" spans="39:53" x14ac:dyDescent="0.2">
      <c r="AM13368" s="61"/>
      <c r="AN13368" s="61"/>
      <c r="AO13368" s="171"/>
      <c r="AP13368" s="61"/>
      <c r="AQ13368" s="61"/>
      <c r="AR13368" s="61"/>
      <c r="AS13368" s="61"/>
      <c r="AT13368" s="61"/>
      <c r="AU13368" s="61"/>
      <c r="AV13368" s="61"/>
      <c r="AW13368" s="61"/>
      <c r="AX13368" s="61"/>
      <c r="AY13368" s="61"/>
      <c r="AZ13368" s="61"/>
      <c r="BA13368" s="61"/>
    </row>
    <row r="13369" spans="39:53" x14ac:dyDescent="0.2">
      <c r="AM13369" s="61"/>
      <c r="AN13369" s="61"/>
      <c r="AO13369" s="171"/>
      <c r="AP13369" s="61"/>
      <c r="AQ13369" s="61"/>
      <c r="AR13369" s="61"/>
      <c r="AS13369" s="61"/>
      <c r="AT13369" s="61"/>
      <c r="AU13369" s="61"/>
      <c r="AV13369" s="61"/>
      <c r="AW13369" s="61"/>
      <c r="AX13369" s="61"/>
      <c r="AY13369" s="61"/>
      <c r="AZ13369" s="61"/>
      <c r="BA13369" s="61"/>
    </row>
    <row r="13370" spans="39:53" x14ac:dyDescent="0.2">
      <c r="AM13370" s="61"/>
      <c r="AN13370" s="61"/>
      <c r="AO13370" s="171"/>
      <c r="AP13370" s="61"/>
      <c r="AQ13370" s="61"/>
      <c r="AR13370" s="61"/>
      <c r="AS13370" s="61"/>
      <c r="AT13370" s="61"/>
      <c r="AU13370" s="61"/>
      <c r="AV13370" s="61"/>
      <c r="AW13370" s="61"/>
      <c r="AX13370" s="61"/>
      <c r="AY13370" s="61"/>
      <c r="AZ13370" s="61"/>
      <c r="BA13370" s="61"/>
    </row>
    <row r="13371" spans="39:53" x14ac:dyDescent="0.2">
      <c r="AM13371" s="61"/>
      <c r="AN13371" s="61"/>
      <c r="AO13371" s="171"/>
      <c r="AP13371" s="61"/>
      <c r="AQ13371" s="61"/>
      <c r="AR13371" s="61"/>
      <c r="AS13371" s="61"/>
      <c r="AT13371" s="61"/>
      <c r="AU13371" s="61"/>
      <c r="AV13371" s="61"/>
      <c r="AW13371" s="61"/>
      <c r="AX13371" s="61"/>
      <c r="AY13371" s="61"/>
      <c r="AZ13371" s="61"/>
      <c r="BA13371" s="61"/>
    </row>
    <row r="13372" spans="39:53" x14ac:dyDescent="0.2">
      <c r="AM13372" s="61"/>
      <c r="AN13372" s="61"/>
      <c r="AO13372" s="171"/>
      <c r="AP13372" s="61"/>
      <c r="AQ13372" s="61"/>
      <c r="AR13372" s="61"/>
      <c r="AS13372" s="61"/>
      <c r="AT13372" s="61"/>
      <c r="AU13372" s="61"/>
      <c r="AV13372" s="61"/>
      <c r="AW13372" s="61"/>
      <c r="AX13372" s="61"/>
      <c r="AY13372" s="61"/>
      <c r="AZ13372" s="61"/>
      <c r="BA13372" s="61"/>
    </row>
    <row r="13373" spans="39:53" x14ac:dyDescent="0.2">
      <c r="AM13373" s="61"/>
      <c r="AN13373" s="61"/>
      <c r="AO13373" s="171"/>
      <c r="AP13373" s="61"/>
      <c r="AQ13373" s="61"/>
      <c r="AR13373" s="61"/>
      <c r="AS13373" s="61"/>
      <c r="AT13373" s="61"/>
      <c r="AU13373" s="61"/>
      <c r="AV13373" s="61"/>
      <c r="AW13373" s="61"/>
      <c r="AX13373" s="61"/>
      <c r="AY13373" s="61"/>
      <c r="AZ13373" s="61"/>
      <c r="BA13373" s="61"/>
    </row>
    <row r="13374" spans="39:53" x14ac:dyDescent="0.2">
      <c r="AM13374" s="61"/>
      <c r="AN13374" s="61"/>
      <c r="AO13374" s="171"/>
      <c r="AP13374" s="61"/>
      <c r="AQ13374" s="61"/>
      <c r="AR13374" s="61"/>
      <c r="AS13374" s="61"/>
      <c r="AT13374" s="61"/>
      <c r="AU13374" s="61"/>
      <c r="AV13374" s="61"/>
      <c r="AW13374" s="61"/>
      <c r="AX13374" s="61"/>
      <c r="AY13374" s="61"/>
      <c r="AZ13374" s="61"/>
      <c r="BA13374" s="61"/>
    </row>
    <row r="13375" spans="39:53" x14ac:dyDescent="0.2">
      <c r="AM13375" s="61"/>
      <c r="AN13375" s="61"/>
      <c r="AO13375" s="171"/>
      <c r="AP13375" s="61"/>
      <c r="AQ13375" s="61"/>
      <c r="AR13375" s="61"/>
      <c r="AS13375" s="61"/>
      <c r="AT13375" s="61"/>
      <c r="AU13375" s="61"/>
      <c r="AV13375" s="61"/>
      <c r="AW13375" s="61"/>
      <c r="AX13375" s="61"/>
      <c r="AY13375" s="61"/>
      <c r="AZ13375" s="61"/>
      <c r="BA13375" s="61"/>
    </row>
    <row r="13376" spans="39:53" x14ac:dyDescent="0.2">
      <c r="AM13376" s="61"/>
      <c r="AN13376" s="61"/>
      <c r="AO13376" s="171"/>
      <c r="AP13376" s="61"/>
      <c r="AQ13376" s="61"/>
      <c r="AR13376" s="61"/>
      <c r="AS13376" s="61"/>
      <c r="AT13376" s="61"/>
      <c r="AU13376" s="61"/>
      <c r="AV13376" s="61"/>
      <c r="AW13376" s="61"/>
      <c r="AX13376" s="61"/>
      <c r="AY13376" s="61"/>
      <c r="AZ13376" s="61"/>
      <c r="BA13376" s="61"/>
    </row>
    <row r="13377" spans="39:53" x14ac:dyDescent="0.2">
      <c r="AM13377" s="61"/>
      <c r="AN13377" s="61"/>
      <c r="AO13377" s="171"/>
      <c r="AP13377" s="61"/>
      <c r="AQ13377" s="61"/>
      <c r="AR13377" s="61"/>
      <c r="AS13377" s="61"/>
      <c r="AT13377" s="61"/>
      <c r="AU13377" s="61"/>
      <c r="AV13377" s="61"/>
      <c r="AW13377" s="61"/>
      <c r="AX13377" s="61"/>
      <c r="AY13377" s="61"/>
      <c r="AZ13377" s="61"/>
      <c r="BA13377" s="61"/>
    </row>
    <row r="13378" spans="39:53" x14ac:dyDescent="0.2">
      <c r="AM13378" s="61"/>
      <c r="AN13378" s="61"/>
      <c r="AO13378" s="171"/>
      <c r="AP13378" s="61"/>
      <c r="AQ13378" s="61"/>
      <c r="AR13378" s="61"/>
      <c r="AS13378" s="61"/>
      <c r="AT13378" s="61"/>
      <c r="AU13378" s="61"/>
      <c r="AV13378" s="61"/>
      <c r="AW13378" s="61"/>
      <c r="AX13378" s="61"/>
      <c r="AY13378" s="61"/>
      <c r="AZ13378" s="61"/>
      <c r="BA13378" s="61"/>
    </row>
    <row r="13379" spans="39:53" x14ac:dyDescent="0.2">
      <c r="AM13379" s="61"/>
      <c r="AN13379" s="61"/>
      <c r="AO13379" s="171"/>
      <c r="AP13379" s="61"/>
      <c r="AQ13379" s="61"/>
      <c r="AR13379" s="61"/>
      <c r="AS13379" s="61"/>
      <c r="AT13379" s="61"/>
      <c r="AU13379" s="61"/>
      <c r="AV13379" s="61"/>
      <c r="AW13379" s="61"/>
      <c r="AX13379" s="61"/>
      <c r="AY13379" s="61"/>
      <c r="AZ13379" s="61"/>
      <c r="BA13379" s="61"/>
    </row>
    <row r="13380" spans="39:53" x14ac:dyDescent="0.2">
      <c r="AM13380" s="61"/>
      <c r="AN13380" s="61"/>
      <c r="AO13380" s="171"/>
      <c r="AP13380" s="61"/>
      <c r="AQ13380" s="61"/>
      <c r="AR13380" s="61"/>
      <c r="AS13380" s="61"/>
      <c r="AT13380" s="61"/>
      <c r="AU13380" s="61"/>
      <c r="AV13380" s="61"/>
      <c r="AW13380" s="61"/>
      <c r="AX13380" s="61"/>
      <c r="AY13380" s="61"/>
      <c r="AZ13380" s="61"/>
      <c r="BA13380" s="61"/>
    </row>
    <row r="13381" spans="39:53" x14ac:dyDescent="0.2">
      <c r="AM13381" s="61"/>
      <c r="AN13381" s="61"/>
      <c r="AO13381" s="171"/>
      <c r="AP13381" s="61"/>
      <c r="AQ13381" s="61"/>
      <c r="AR13381" s="61"/>
      <c r="AS13381" s="61"/>
      <c r="AT13381" s="61"/>
      <c r="AU13381" s="61"/>
      <c r="AV13381" s="61"/>
      <c r="AW13381" s="61"/>
      <c r="AX13381" s="61"/>
      <c r="AY13381" s="61"/>
      <c r="AZ13381" s="61"/>
      <c r="BA13381" s="61"/>
    </row>
    <row r="13382" spans="39:53" x14ac:dyDescent="0.2">
      <c r="AM13382" s="61"/>
      <c r="AN13382" s="61"/>
      <c r="AO13382" s="171"/>
      <c r="AP13382" s="61"/>
      <c r="AQ13382" s="61"/>
      <c r="AR13382" s="61"/>
      <c r="AS13382" s="61"/>
      <c r="AT13382" s="61"/>
      <c r="AU13382" s="61"/>
      <c r="AV13382" s="61"/>
      <c r="AW13382" s="61"/>
      <c r="AX13382" s="61"/>
      <c r="AY13382" s="61"/>
      <c r="AZ13382" s="61"/>
      <c r="BA13382" s="61"/>
    </row>
    <row r="13383" spans="39:53" x14ac:dyDescent="0.2">
      <c r="AM13383" s="61"/>
      <c r="AN13383" s="61"/>
      <c r="AO13383" s="171"/>
      <c r="AP13383" s="61"/>
      <c r="AQ13383" s="61"/>
      <c r="AR13383" s="61"/>
      <c r="AS13383" s="61"/>
      <c r="AT13383" s="61"/>
      <c r="AU13383" s="61"/>
      <c r="AV13383" s="61"/>
      <c r="AW13383" s="61"/>
      <c r="AX13383" s="61"/>
      <c r="AY13383" s="61"/>
      <c r="AZ13383" s="61"/>
      <c r="BA13383" s="61"/>
    </row>
    <row r="13384" spans="39:53" x14ac:dyDescent="0.2">
      <c r="AM13384" s="61"/>
      <c r="AN13384" s="61"/>
      <c r="AO13384" s="171"/>
      <c r="AP13384" s="61"/>
      <c r="AQ13384" s="61"/>
      <c r="AR13384" s="61"/>
      <c r="AS13384" s="61"/>
      <c r="AT13384" s="61"/>
      <c r="AU13384" s="61"/>
      <c r="AV13384" s="61"/>
      <c r="AW13384" s="61"/>
      <c r="AX13384" s="61"/>
      <c r="AY13384" s="61"/>
      <c r="AZ13384" s="61"/>
      <c r="BA13384" s="61"/>
    </row>
    <row r="13385" spans="39:53" x14ac:dyDescent="0.2">
      <c r="AM13385" s="61"/>
      <c r="AN13385" s="61"/>
      <c r="AO13385" s="171"/>
      <c r="AP13385" s="61"/>
      <c r="AQ13385" s="61"/>
      <c r="AR13385" s="61"/>
      <c r="AS13385" s="61"/>
      <c r="AT13385" s="61"/>
      <c r="AU13385" s="61"/>
      <c r="AV13385" s="61"/>
      <c r="AW13385" s="61"/>
      <c r="AX13385" s="61"/>
      <c r="AY13385" s="61"/>
      <c r="AZ13385" s="61"/>
      <c r="BA13385" s="61"/>
    </row>
    <row r="13386" spans="39:53" x14ac:dyDescent="0.2">
      <c r="AM13386" s="61"/>
      <c r="AN13386" s="61"/>
      <c r="AO13386" s="171"/>
      <c r="AP13386" s="61"/>
      <c r="AQ13386" s="61"/>
      <c r="AR13386" s="61"/>
      <c r="AS13386" s="61"/>
      <c r="AT13386" s="61"/>
      <c r="AU13386" s="61"/>
      <c r="AV13386" s="61"/>
      <c r="AW13386" s="61"/>
      <c r="AX13386" s="61"/>
      <c r="AY13386" s="61"/>
      <c r="AZ13386" s="61"/>
      <c r="BA13386" s="61"/>
    </row>
    <row r="13387" spans="39:53" x14ac:dyDescent="0.2">
      <c r="AM13387" s="61"/>
      <c r="AN13387" s="61"/>
      <c r="AO13387" s="171"/>
      <c r="AP13387" s="61"/>
      <c r="AQ13387" s="61"/>
      <c r="AR13387" s="61"/>
      <c r="AS13387" s="61"/>
      <c r="AT13387" s="61"/>
      <c r="AU13387" s="61"/>
      <c r="AV13387" s="61"/>
      <c r="AW13387" s="61"/>
      <c r="AX13387" s="61"/>
      <c r="AY13387" s="61"/>
      <c r="AZ13387" s="61"/>
      <c r="BA13387" s="61"/>
    </row>
    <row r="13388" spans="39:53" x14ac:dyDescent="0.2">
      <c r="AM13388" s="61"/>
      <c r="AN13388" s="61"/>
      <c r="AO13388" s="171"/>
      <c r="AP13388" s="61"/>
      <c r="AQ13388" s="61"/>
      <c r="AR13388" s="61"/>
      <c r="AS13388" s="61"/>
      <c r="AT13388" s="61"/>
      <c r="AU13388" s="61"/>
      <c r="AV13388" s="61"/>
      <c r="AW13388" s="61"/>
      <c r="AX13388" s="61"/>
      <c r="AY13388" s="61"/>
      <c r="AZ13388" s="61"/>
      <c r="BA13388" s="61"/>
    </row>
    <row r="13389" spans="39:53" x14ac:dyDescent="0.2">
      <c r="AM13389" s="61"/>
      <c r="AN13389" s="61"/>
      <c r="AO13389" s="171"/>
      <c r="AP13389" s="61"/>
      <c r="AQ13389" s="61"/>
      <c r="AR13389" s="61"/>
      <c r="AS13389" s="61"/>
      <c r="AT13389" s="61"/>
      <c r="AU13389" s="61"/>
      <c r="AV13389" s="61"/>
      <c r="AW13389" s="61"/>
      <c r="AX13389" s="61"/>
      <c r="AY13389" s="61"/>
      <c r="AZ13389" s="61"/>
      <c r="BA13389" s="61"/>
    </row>
    <row r="13390" spans="39:53" x14ac:dyDescent="0.2">
      <c r="AM13390" s="61"/>
      <c r="AN13390" s="61"/>
      <c r="AO13390" s="171"/>
      <c r="AP13390" s="61"/>
      <c r="AQ13390" s="61"/>
      <c r="AR13390" s="61"/>
      <c r="AS13390" s="61"/>
      <c r="AT13390" s="61"/>
      <c r="AU13390" s="61"/>
      <c r="AV13390" s="61"/>
      <c r="AW13390" s="61"/>
      <c r="AX13390" s="61"/>
      <c r="AY13390" s="61"/>
      <c r="AZ13390" s="61"/>
      <c r="BA13390" s="61"/>
    </row>
    <row r="13391" spans="39:53" x14ac:dyDescent="0.2">
      <c r="AM13391" s="61"/>
      <c r="AN13391" s="61"/>
      <c r="AO13391" s="171"/>
      <c r="AP13391" s="61"/>
      <c r="AQ13391" s="61"/>
      <c r="AR13391" s="61"/>
      <c r="AS13391" s="61"/>
      <c r="AT13391" s="61"/>
      <c r="AU13391" s="61"/>
      <c r="AV13391" s="61"/>
      <c r="AW13391" s="61"/>
      <c r="AX13391" s="61"/>
      <c r="AY13391" s="61"/>
      <c r="AZ13391" s="61"/>
      <c r="BA13391" s="61"/>
    </row>
    <row r="13392" spans="39:53" x14ac:dyDescent="0.2">
      <c r="AM13392" s="61"/>
      <c r="AN13392" s="61"/>
      <c r="AO13392" s="171"/>
      <c r="AP13392" s="61"/>
      <c r="AQ13392" s="61"/>
      <c r="AR13392" s="61"/>
      <c r="AS13392" s="61"/>
      <c r="AT13392" s="61"/>
      <c r="AU13392" s="61"/>
      <c r="AV13392" s="61"/>
      <c r="AW13392" s="61"/>
      <c r="AX13392" s="61"/>
      <c r="AY13392" s="61"/>
      <c r="AZ13392" s="61"/>
      <c r="BA13392" s="61"/>
    </row>
    <row r="13393" spans="39:53" x14ac:dyDescent="0.2">
      <c r="AM13393" s="61"/>
      <c r="AN13393" s="61"/>
      <c r="AO13393" s="171"/>
      <c r="AP13393" s="61"/>
      <c r="AQ13393" s="61"/>
      <c r="AR13393" s="61"/>
      <c r="AS13393" s="61"/>
      <c r="AT13393" s="61"/>
      <c r="AU13393" s="61"/>
      <c r="AV13393" s="61"/>
      <c r="AW13393" s="61"/>
      <c r="AX13393" s="61"/>
      <c r="AY13393" s="61"/>
      <c r="AZ13393" s="61"/>
      <c r="BA13393" s="61"/>
    </row>
    <row r="13394" spans="39:53" x14ac:dyDescent="0.2">
      <c r="AM13394" s="61"/>
      <c r="AN13394" s="61"/>
      <c r="AO13394" s="171"/>
      <c r="AP13394" s="61"/>
      <c r="AQ13394" s="61"/>
      <c r="AR13394" s="61"/>
      <c r="AS13394" s="61"/>
      <c r="AT13394" s="61"/>
      <c r="AU13394" s="61"/>
      <c r="AV13394" s="61"/>
      <c r="AW13394" s="61"/>
      <c r="AX13394" s="61"/>
      <c r="AY13394" s="61"/>
      <c r="AZ13394" s="61"/>
      <c r="BA13394" s="61"/>
    </row>
    <row r="13395" spans="39:53" x14ac:dyDescent="0.2">
      <c r="AM13395" s="61"/>
      <c r="AN13395" s="61"/>
      <c r="AO13395" s="171"/>
      <c r="AP13395" s="61"/>
      <c r="AQ13395" s="61"/>
      <c r="AR13395" s="61"/>
      <c r="AS13395" s="61"/>
      <c r="AT13395" s="61"/>
      <c r="AU13395" s="61"/>
      <c r="AV13395" s="61"/>
      <c r="AW13395" s="61"/>
      <c r="AX13395" s="61"/>
      <c r="AY13395" s="61"/>
      <c r="AZ13395" s="61"/>
      <c r="BA13395" s="61"/>
    </row>
    <row r="13396" spans="39:53" x14ac:dyDescent="0.2">
      <c r="AM13396" s="61"/>
      <c r="AN13396" s="61"/>
      <c r="AO13396" s="171"/>
      <c r="AP13396" s="61"/>
      <c r="AQ13396" s="61"/>
      <c r="AR13396" s="61"/>
      <c r="AS13396" s="61"/>
      <c r="AT13396" s="61"/>
      <c r="AU13396" s="61"/>
      <c r="AV13396" s="61"/>
      <c r="AW13396" s="61"/>
      <c r="AX13396" s="61"/>
      <c r="AY13396" s="61"/>
      <c r="AZ13396" s="61"/>
      <c r="BA13396" s="61"/>
    </row>
    <row r="13397" spans="39:53" x14ac:dyDescent="0.2">
      <c r="AM13397" s="61"/>
      <c r="AN13397" s="61"/>
      <c r="AO13397" s="171"/>
      <c r="AP13397" s="61"/>
      <c r="AQ13397" s="61"/>
      <c r="AR13397" s="61"/>
      <c r="AS13397" s="61"/>
      <c r="AT13397" s="61"/>
      <c r="AU13397" s="61"/>
      <c r="AV13397" s="61"/>
      <c r="AW13397" s="61"/>
      <c r="AX13397" s="61"/>
      <c r="AY13397" s="61"/>
      <c r="AZ13397" s="61"/>
      <c r="BA13397" s="61"/>
    </row>
    <row r="13398" spans="39:53" x14ac:dyDescent="0.2">
      <c r="AM13398" s="61"/>
      <c r="AN13398" s="61"/>
      <c r="AO13398" s="171"/>
      <c r="AP13398" s="61"/>
      <c r="AQ13398" s="61"/>
      <c r="AR13398" s="61"/>
      <c r="AS13398" s="61"/>
      <c r="AT13398" s="61"/>
      <c r="AU13398" s="61"/>
      <c r="AV13398" s="61"/>
      <c r="AW13398" s="61"/>
      <c r="AX13398" s="61"/>
      <c r="AY13398" s="61"/>
      <c r="AZ13398" s="61"/>
      <c r="BA13398" s="61"/>
    </row>
    <row r="13399" spans="39:53" x14ac:dyDescent="0.2">
      <c r="AM13399" s="61"/>
      <c r="AN13399" s="61"/>
      <c r="AO13399" s="171"/>
      <c r="AP13399" s="61"/>
      <c r="AQ13399" s="61"/>
      <c r="AR13399" s="61"/>
      <c r="AS13399" s="61"/>
      <c r="AT13399" s="61"/>
      <c r="AU13399" s="61"/>
      <c r="AV13399" s="61"/>
      <c r="AW13399" s="61"/>
      <c r="AX13399" s="61"/>
      <c r="AY13399" s="61"/>
      <c r="AZ13399" s="61"/>
      <c r="BA13399" s="61"/>
    </row>
    <row r="13400" spans="39:53" x14ac:dyDescent="0.2">
      <c r="AM13400" s="61"/>
      <c r="AN13400" s="61"/>
      <c r="AO13400" s="171"/>
      <c r="AP13400" s="61"/>
      <c r="AQ13400" s="61"/>
      <c r="AR13400" s="61"/>
      <c r="AS13400" s="61"/>
      <c r="AT13400" s="61"/>
      <c r="AU13400" s="61"/>
      <c r="AV13400" s="61"/>
      <c r="AW13400" s="61"/>
      <c r="AX13400" s="61"/>
      <c r="AY13400" s="61"/>
      <c r="AZ13400" s="61"/>
      <c r="BA13400" s="61"/>
    </row>
    <row r="13401" spans="39:53" x14ac:dyDescent="0.2">
      <c r="AM13401" s="61"/>
      <c r="AN13401" s="61"/>
      <c r="AO13401" s="171"/>
      <c r="AP13401" s="61"/>
      <c r="AQ13401" s="61"/>
      <c r="AR13401" s="61"/>
      <c r="AS13401" s="61"/>
      <c r="AT13401" s="61"/>
      <c r="AU13401" s="61"/>
      <c r="AV13401" s="61"/>
      <c r="AW13401" s="61"/>
      <c r="AX13401" s="61"/>
      <c r="AY13401" s="61"/>
      <c r="AZ13401" s="61"/>
      <c r="BA13401" s="61"/>
    </row>
    <row r="13402" spans="39:53" x14ac:dyDescent="0.2">
      <c r="AM13402" s="61"/>
      <c r="AN13402" s="61"/>
      <c r="AO13402" s="171"/>
      <c r="AP13402" s="61"/>
      <c r="AQ13402" s="61"/>
      <c r="AR13402" s="61"/>
      <c r="AS13402" s="61"/>
      <c r="AT13402" s="61"/>
      <c r="AU13402" s="61"/>
      <c r="AV13402" s="61"/>
      <c r="AW13402" s="61"/>
      <c r="AX13402" s="61"/>
      <c r="AY13402" s="61"/>
      <c r="AZ13402" s="61"/>
      <c r="BA13402" s="61"/>
    </row>
    <row r="13403" spans="39:53" x14ac:dyDescent="0.2">
      <c r="AM13403" s="61"/>
      <c r="AN13403" s="61"/>
      <c r="AO13403" s="171"/>
      <c r="AP13403" s="61"/>
      <c r="AQ13403" s="61"/>
      <c r="AR13403" s="61"/>
      <c r="AS13403" s="61"/>
      <c r="AT13403" s="61"/>
      <c r="AU13403" s="61"/>
      <c r="AV13403" s="61"/>
      <c r="AW13403" s="61"/>
      <c r="AX13403" s="61"/>
      <c r="AY13403" s="61"/>
      <c r="AZ13403" s="61"/>
      <c r="BA13403" s="61"/>
    </row>
    <row r="13404" spans="39:53" x14ac:dyDescent="0.2">
      <c r="AM13404" s="61"/>
      <c r="AN13404" s="61"/>
      <c r="AO13404" s="171"/>
      <c r="AP13404" s="61"/>
      <c r="AQ13404" s="61"/>
      <c r="AR13404" s="61"/>
      <c r="AS13404" s="61"/>
      <c r="AT13404" s="61"/>
      <c r="AU13404" s="61"/>
      <c r="AV13404" s="61"/>
      <c r="AW13404" s="61"/>
      <c r="AX13404" s="61"/>
      <c r="AY13404" s="61"/>
      <c r="AZ13404" s="61"/>
      <c r="BA13404" s="61"/>
    </row>
    <row r="13405" spans="39:53" x14ac:dyDescent="0.2">
      <c r="AM13405" s="61"/>
      <c r="AN13405" s="61"/>
      <c r="AO13405" s="171"/>
      <c r="AP13405" s="61"/>
      <c r="AQ13405" s="61"/>
      <c r="AR13405" s="61"/>
      <c r="AS13405" s="61"/>
      <c r="AT13405" s="61"/>
      <c r="AU13405" s="61"/>
      <c r="AV13405" s="61"/>
      <c r="AW13405" s="61"/>
      <c r="AX13405" s="61"/>
      <c r="AY13405" s="61"/>
      <c r="AZ13405" s="61"/>
      <c r="BA13405" s="61"/>
    </row>
    <row r="13406" spans="39:53" x14ac:dyDescent="0.2">
      <c r="AM13406" s="61"/>
      <c r="AN13406" s="61"/>
      <c r="AO13406" s="171"/>
      <c r="AP13406" s="61"/>
      <c r="AQ13406" s="61"/>
      <c r="AR13406" s="61"/>
      <c r="AS13406" s="61"/>
      <c r="AT13406" s="61"/>
      <c r="AU13406" s="61"/>
      <c r="AV13406" s="61"/>
      <c r="AW13406" s="61"/>
      <c r="AX13406" s="61"/>
      <c r="AY13406" s="61"/>
      <c r="AZ13406" s="61"/>
      <c r="BA13406" s="61"/>
    </row>
    <row r="13407" spans="39:53" x14ac:dyDescent="0.2">
      <c r="AM13407" s="61"/>
      <c r="AN13407" s="61"/>
      <c r="AO13407" s="171"/>
      <c r="AP13407" s="61"/>
      <c r="AQ13407" s="61"/>
      <c r="AR13407" s="61"/>
      <c r="AS13407" s="61"/>
      <c r="AT13407" s="61"/>
      <c r="AU13407" s="61"/>
      <c r="AV13407" s="61"/>
      <c r="AW13407" s="61"/>
      <c r="AX13407" s="61"/>
      <c r="AY13407" s="61"/>
      <c r="AZ13407" s="61"/>
      <c r="BA13407" s="61"/>
    </row>
    <row r="13408" spans="39:53" x14ac:dyDescent="0.2">
      <c r="AM13408" s="61"/>
      <c r="AN13408" s="61"/>
      <c r="AO13408" s="171"/>
      <c r="AP13408" s="61"/>
      <c r="AQ13408" s="61"/>
      <c r="AR13408" s="61"/>
      <c r="AS13408" s="61"/>
      <c r="AT13408" s="61"/>
      <c r="AU13408" s="61"/>
      <c r="AV13408" s="61"/>
      <c r="AW13408" s="61"/>
      <c r="AX13408" s="61"/>
      <c r="AY13408" s="61"/>
      <c r="AZ13408" s="61"/>
      <c r="BA13408" s="61"/>
    </row>
    <row r="13409" spans="39:53" x14ac:dyDescent="0.2">
      <c r="AM13409" s="61"/>
      <c r="AN13409" s="61"/>
      <c r="AO13409" s="171"/>
      <c r="AP13409" s="61"/>
      <c r="AQ13409" s="61"/>
      <c r="AR13409" s="61"/>
      <c r="AS13409" s="61"/>
      <c r="AT13409" s="61"/>
      <c r="AU13409" s="61"/>
      <c r="AV13409" s="61"/>
      <c r="AW13409" s="61"/>
      <c r="AX13409" s="61"/>
      <c r="AY13409" s="61"/>
      <c r="AZ13409" s="61"/>
      <c r="BA13409" s="61"/>
    </row>
    <row r="13410" spans="39:53" x14ac:dyDescent="0.2">
      <c r="AM13410" s="61"/>
      <c r="AN13410" s="61"/>
      <c r="AO13410" s="171"/>
      <c r="AP13410" s="61"/>
      <c r="AQ13410" s="61"/>
      <c r="AR13410" s="61"/>
      <c r="AS13410" s="61"/>
      <c r="AT13410" s="61"/>
      <c r="AU13410" s="61"/>
      <c r="AV13410" s="61"/>
      <c r="AW13410" s="61"/>
      <c r="AX13410" s="61"/>
      <c r="AY13410" s="61"/>
      <c r="AZ13410" s="61"/>
      <c r="BA13410" s="61"/>
    </row>
    <row r="13411" spans="39:53" x14ac:dyDescent="0.2">
      <c r="AM13411" s="61"/>
      <c r="AN13411" s="61"/>
      <c r="AO13411" s="171"/>
      <c r="AP13411" s="61"/>
      <c r="AQ13411" s="61"/>
      <c r="AR13411" s="61"/>
      <c r="AS13411" s="61"/>
      <c r="AT13411" s="61"/>
      <c r="AU13411" s="61"/>
      <c r="AV13411" s="61"/>
      <c r="AW13411" s="61"/>
      <c r="AX13411" s="61"/>
      <c r="AY13411" s="61"/>
      <c r="AZ13411" s="61"/>
      <c r="BA13411" s="61"/>
    </row>
    <row r="13412" spans="39:53" x14ac:dyDescent="0.2">
      <c r="AM13412" s="61"/>
      <c r="AN13412" s="61"/>
      <c r="AO13412" s="171"/>
      <c r="AP13412" s="61"/>
      <c r="AQ13412" s="61"/>
      <c r="AR13412" s="61"/>
      <c r="AS13412" s="61"/>
      <c r="AT13412" s="61"/>
      <c r="AU13412" s="61"/>
      <c r="AV13412" s="61"/>
      <c r="AW13412" s="61"/>
      <c r="AX13412" s="61"/>
      <c r="AY13412" s="61"/>
      <c r="AZ13412" s="61"/>
      <c r="BA13412" s="61"/>
    </row>
    <row r="13413" spans="39:53" x14ac:dyDescent="0.2">
      <c r="AM13413" s="61"/>
      <c r="AN13413" s="61"/>
      <c r="AO13413" s="171"/>
      <c r="AP13413" s="61"/>
      <c r="AQ13413" s="61"/>
      <c r="AR13413" s="61"/>
      <c r="AS13413" s="61"/>
      <c r="AT13413" s="61"/>
      <c r="AU13413" s="61"/>
      <c r="AV13413" s="61"/>
      <c r="AW13413" s="61"/>
      <c r="AX13413" s="61"/>
      <c r="AY13413" s="61"/>
      <c r="AZ13413" s="61"/>
      <c r="BA13413" s="61"/>
    </row>
    <row r="13414" spans="39:53" x14ac:dyDescent="0.2">
      <c r="AM13414" s="61"/>
      <c r="AN13414" s="61"/>
      <c r="AO13414" s="171"/>
      <c r="AP13414" s="61"/>
      <c r="AQ13414" s="61"/>
      <c r="AR13414" s="61"/>
      <c r="AS13414" s="61"/>
      <c r="AT13414" s="61"/>
      <c r="AU13414" s="61"/>
      <c r="AV13414" s="61"/>
      <c r="AW13414" s="61"/>
      <c r="AX13414" s="61"/>
      <c r="AY13414" s="61"/>
      <c r="AZ13414" s="61"/>
      <c r="BA13414" s="61"/>
    </row>
    <row r="13415" spans="39:53" x14ac:dyDescent="0.2">
      <c r="AM13415" s="61"/>
      <c r="AN13415" s="61"/>
      <c r="AO13415" s="171"/>
      <c r="AP13415" s="61"/>
      <c r="AQ13415" s="61"/>
      <c r="AR13415" s="61"/>
      <c r="AS13415" s="61"/>
      <c r="AT13415" s="61"/>
      <c r="AU13415" s="61"/>
      <c r="AV13415" s="61"/>
      <c r="AW13415" s="61"/>
      <c r="AX13415" s="61"/>
      <c r="AY13415" s="61"/>
      <c r="AZ13415" s="61"/>
      <c r="BA13415" s="61"/>
    </row>
    <row r="13416" spans="39:53" x14ac:dyDescent="0.2">
      <c r="AM13416" s="61"/>
      <c r="AN13416" s="61"/>
      <c r="AO13416" s="171"/>
      <c r="AP13416" s="61"/>
      <c r="AQ13416" s="61"/>
      <c r="AR13416" s="61"/>
      <c r="AS13416" s="61"/>
      <c r="AT13416" s="61"/>
      <c r="AU13416" s="61"/>
      <c r="AV13416" s="61"/>
      <c r="AW13416" s="61"/>
      <c r="AX13416" s="61"/>
      <c r="AY13416" s="61"/>
      <c r="AZ13416" s="61"/>
      <c r="BA13416" s="61"/>
    </row>
    <row r="13417" spans="39:53" x14ac:dyDescent="0.2">
      <c r="AM13417" s="61"/>
      <c r="AN13417" s="61"/>
      <c r="AO13417" s="171"/>
      <c r="AP13417" s="61"/>
      <c r="AQ13417" s="61"/>
      <c r="AR13417" s="61"/>
      <c r="AS13417" s="61"/>
      <c r="AT13417" s="61"/>
      <c r="AU13417" s="61"/>
      <c r="AV13417" s="61"/>
      <c r="AW13417" s="61"/>
      <c r="AX13417" s="61"/>
      <c r="AY13417" s="61"/>
      <c r="AZ13417" s="61"/>
      <c r="BA13417" s="61"/>
    </row>
    <row r="13418" spans="39:53" x14ac:dyDescent="0.2">
      <c r="AM13418" s="61"/>
      <c r="AN13418" s="61"/>
      <c r="AO13418" s="171"/>
      <c r="AP13418" s="61"/>
      <c r="AQ13418" s="61"/>
      <c r="AR13418" s="61"/>
      <c r="AS13418" s="61"/>
      <c r="AT13418" s="61"/>
      <c r="AU13418" s="61"/>
      <c r="AV13418" s="61"/>
      <c r="AW13418" s="61"/>
      <c r="AX13418" s="61"/>
      <c r="AY13418" s="61"/>
      <c r="AZ13418" s="61"/>
      <c r="BA13418" s="61"/>
    </row>
    <row r="13419" spans="39:53" x14ac:dyDescent="0.2">
      <c r="AM13419" s="61"/>
      <c r="AN13419" s="61"/>
      <c r="AO13419" s="171"/>
      <c r="AP13419" s="61"/>
      <c r="AQ13419" s="61"/>
      <c r="AR13419" s="61"/>
      <c r="AS13419" s="61"/>
      <c r="AT13419" s="61"/>
      <c r="AU13419" s="61"/>
      <c r="AV13419" s="61"/>
      <c r="AW13419" s="61"/>
      <c r="AX13419" s="61"/>
      <c r="AY13419" s="61"/>
      <c r="AZ13419" s="61"/>
      <c r="BA13419" s="61"/>
    </row>
    <row r="13420" spans="39:53" x14ac:dyDescent="0.2">
      <c r="AM13420" s="61"/>
      <c r="AN13420" s="61"/>
      <c r="AO13420" s="171"/>
      <c r="AP13420" s="61"/>
      <c r="AQ13420" s="61"/>
      <c r="AR13420" s="61"/>
      <c r="AS13420" s="61"/>
      <c r="AT13420" s="61"/>
      <c r="AU13420" s="61"/>
      <c r="AV13420" s="61"/>
      <c r="AW13420" s="61"/>
      <c r="AX13420" s="61"/>
      <c r="AY13420" s="61"/>
      <c r="AZ13420" s="61"/>
      <c r="BA13420" s="61"/>
    </row>
    <row r="13421" spans="39:53" x14ac:dyDescent="0.2">
      <c r="AM13421" s="61"/>
      <c r="AN13421" s="61"/>
      <c r="AO13421" s="171"/>
      <c r="AP13421" s="61"/>
      <c r="AQ13421" s="61"/>
      <c r="AR13421" s="61"/>
      <c r="AS13421" s="61"/>
      <c r="AT13421" s="61"/>
      <c r="AU13421" s="61"/>
      <c r="AV13421" s="61"/>
      <c r="AW13421" s="61"/>
      <c r="AX13421" s="61"/>
      <c r="AY13421" s="61"/>
      <c r="AZ13421" s="61"/>
      <c r="BA13421" s="61"/>
    </row>
    <row r="13422" spans="39:53" x14ac:dyDescent="0.2">
      <c r="AM13422" s="61"/>
      <c r="AN13422" s="61"/>
      <c r="AO13422" s="171"/>
      <c r="AP13422" s="61"/>
      <c r="AQ13422" s="61"/>
      <c r="AR13422" s="61"/>
      <c r="AS13422" s="61"/>
      <c r="AT13422" s="61"/>
      <c r="AU13422" s="61"/>
      <c r="AV13422" s="61"/>
      <c r="AW13422" s="61"/>
      <c r="AX13422" s="61"/>
      <c r="AY13422" s="61"/>
      <c r="AZ13422" s="61"/>
      <c r="BA13422" s="61"/>
    </row>
    <row r="13423" spans="39:53" x14ac:dyDescent="0.2">
      <c r="AM13423" s="61"/>
      <c r="AN13423" s="61"/>
      <c r="AO13423" s="171"/>
      <c r="AP13423" s="61"/>
      <c r="AQ13423" s="61"/>
      <c r="AR13423" s="61"/>
      <c r="AS13423" s="61"/>
      <c r="AT13423" s="61"/>
      <c r="AU13423" s="61"/>
      <c r="AV13423" s="61"/>
      <c r="AW13423" s="61"/>
      <c r="AX13423" s="61"/>
      <c r="AY13423" s="61"/>
      <c r="AZ13423" s="61"/>
      <c r="BA13423" s="61"/>
    </row>
    <row r="13424" spans="39:53" x14ac:dyDescent="0.2">
      <c r="AM13424" s="61"/>
      <c r="AN13424" s="61"/>
      <c r="AO13424" s="171"/>
      <c r="AP13424" s="61"/>
      <c r="AQ13424" s="61"/>
      <c r="AR13424" s="61"/>
      <c r="AS13424" s="61"/>
      <c r="AT13424" s="61"/>
      <c r="AU13424" s="61"/>
      <c r="AV13424" s="61"/>
      <c r="AW13424" s="61"/>
      <c r="AX13424" s="61"/>
      <c r="AY13424" s="61"/>
      <c r="AZ13424" s="61"/>
      <c r="BA13424" s="61"/>
    </row>
    <row r="13425" spans="39:53" x14ac:dyDescent="0.2">
      <c r="AM13425" s="61"/>
      <c r="AN13425" s="61"/>
      <c r="AO13425" s="171"/>
      <c r="AP13425" s="61"/>
      <c r="AQ13425" s="61"/>
      <c r="AR13425" s="61"/>
      <c r="AS13425" s="61"/>
      <c r="AT13425" s="61"/>
      <c r="AU13425" s="61"/>
      <c r="AV13425" s="61"/>
      <c r="AW13425" s="61"/>
      <c r="AX13425" s="61"/>
      <c r="AY13425" s="61"/>
      <c r="AZ13425" s="61"/>
      <c r="BA13425" s="61"/>
    </row>
    <row r="13426" spans="39:53" x14ac:dyDescent="0.2">
      <c r="AM13426" s="61"/>
      <c r="AN13426" s="61"/>
      <c r="AO13426" s="171"/>
      <c r="AP13426" s="61"/>
      <c r="AQ13426" s="61"/>
      <c r="AR13426" s="61"/>
      <c r="AS13426" s="61"/>
      <c r="AT13426" s="61"/>
      <c r="AU13426" s="61"/>
      <c r="AV13426" s="61"/>
      <c r="AW13426" s="61"/>
      <c r="AX13426" s="61"/>
      <c r="AY13426" s="61"/>
      <c r="AZ13426" s="61"/>
      <c r="BA13426" s="61"/>
    </row>
    <row r="13427" spans="39:53" x14ac:dyDescent="0.2">
      <c r="AM13427" s="61"/>
      <c r="AN13427" s="61"/>
      <c r="AO13427" s="171"/>
      <c r="AP13427" s="61"/>
      <c r="AQ13427" s="61"/>
      <c r="AR13427" s="61"/>
      <c r="AS13427" s="61"/>
      <c r="AT13427" s="61"/>
      <c r="AU13427" s="61"/>
      <c r="AV13427" s="61"/>
      <c r="AW13427" s="61"/>
      <c r="AX13427" s="61"/>
      <c r="AY13427" s="61"/>
      <c r="AZ13427" s="61"/>
      <c r="BA13427" s="61"/>
    </row>
    <row r="13428" spans="39:53" x14ac:dyDescent="0.2">
      <c r="AM13428" s="61"/>
      <c r="AN13428" s="61"/>
      <c r="AO13428" s="171"/>
      <c r="AP13428" s="61"/>
      <c r="AQ13428" s="61"/>
      <c r="AR13428" s="61"/>
      <c r="AS13428" s="61"/>
      <c r="AT13428" s="61"/>
      <c r="AU13428" s="61"/>
      <c r="AV13428" s="61"/>
      <c r="AW13428" s="61"/>
      <c r="AX13428" s="61"/>
      <c r="AY13428" s="61"/>
      <c r="AZ13428" s="61"/>
      <c r="BA13428" s="61"/>
    </row>
    <row r="13429" spans="39:53" x14ac:dyDescent="0.2">
      <c r="AM13429" s="61"/>
      <c r="AN13429" s="61"/>
      <c r="AO13429" s="171"/>
      <c r="AP13429" s="61"/>
      <c r="AQ13429" s="61"/>
      <c r="AR13429" s="61"/>
      <c r="AS13429" s="61"/>
      <c r="AT13429" s="61"/>
      <c r="AU13429" s="61"/>
      <c r="AV13429" s="61"/>
      <c r="AW13429" s="61"/>
      <c r="AX13429" s="61"/>
      <c r="AY13429" s="61"/>
      <c r="AZ13429" s="61"/>
      <c r="BA13429" s="61"/>
    </row>
    <row r="13430" spans="39:53" x14ac:dyDescent="0.2">
      <c r="AM13430" s="61"/>
      <c r="AN13430" s="61"/>
      <c r="AO13430" s="171"/>
      <c r="AP13430" s="61"/>
      <c r="AQ13430" s="61"/>
      <c r="AR13430" s="61"/>
      <c r="AS13430" s="61"/>
      <c r="AT13430" s="61"/>
      <c r="AU13430" s="61"/>
      <c r="AV13430" s="61"/>
      <c r="AW13430" s="61"/>
      <c r="AX13430" s="61"/>
      <c r="AY13430" s="61"/>
      <c r="AZ13430" s="61"/>
      <c r="BA13430" s="61"/>
    </row>
    <row r="13431" spans="39:53" x14ac:dyDescent="0.2">
      <c r="AM13431" s="61"/>
      <c r="AN13431" s="61"/>
      <c r="AO13431" s="171"/>
      <c r="AP13431" s="61"/>
      <c r="AQ13431" s="61"/>
      <c r="AR13431" s="61"/>
      <c r="AS13431" s="61"/>
      <c r="AT13431" s="61"/>
      <c r="AU13431" s="61"/>
      <c r="AV13431" s="61"/>
      <c r="AW13431" s="61"/>
      <c r="AX13431" s="61"/>
      <c r="AY13431" s="61"/>
      <c r="AZ13431" s="61"/>
      <c r="BA13431" s="61"/>
    </row>
    <row r="13432" spans="39:53" x14ac:dyDescent="0.2">
      <c r="AM13432" s="61"/>
      <c r="AN13432" s="61"/>
      <c r="AO13432" s="171"/>
      <c r="AP13432" s="61"/>
      <c r="AQ13432" s="61"/>
      <c r="AR13432" s="61"/>
      <c r="AS13432" s="61"/>
      <c r="AT13432" s="61"/>
      <c r="AU13432" s="61"/>
      <c r="AV13432" s="61"/>
      <c r="AW13432" s="61"/>
      <c r="AX13432" s="61"/>
      <c r="AY13432" s="61"/>
      <c r="AZ13432" s="61"/>
      <c r="BA13432" s="61"/>
    </row>
    <row r="13433" spans="39:53" x14ac:dyDescent="0.2">
      <c r="AM13433" s="61"/>
      <c r="AN13433" s="61"/>
      <c r="AO13433" s="171"/>
      <c r="AP13433" s="61"/>
      <c r="AQ13433" s="61"/>
      <c r="AR13433" s="61"/>
      <c r="AS13433" s="61"/>
      <c r="AT13433" s="61"/>
      <c r="AU13433" s="61"/>
      <c r="AV13433" s="61"/>
      <c r="AW13433" s="61"/>
      <c r="AX13433" s="61"/>
      <c r="AY13433" s="61"/>
      <c r="AZ13433" s="61"/>
      <c r="BA13433" s="61"/>
    </row>
    <row r="13434" spans="39:53" x14ac:dyDescent="0.2">
      <c r="AM13434" s="61"/>
      <c r="AN13434" s="61"/>
      <c r="AO13434" s="171"/>
      <c r="AP13434" s="61"/>
      <c r="AQ13434" s="61"/>
      <c r="AR13434" s="61"/>
      <c r="AS13434" s="61"/>
      <c r="AT13434" s="61"/>
      <c r="AU13434" s="61"/>
      <c r="AV13434" s="61"/>
      <c r="AW13434" s="61"/>
      <c r="AX13434" s="61"/>
      <c r="AY13434" s="61"/>
      <c r="AZ13434" s="61"/>
      <c r="BA13434" s="61"/>
    </row>
    <row r="13435" spans="39:53" x14ac:dyDescent="0.2">
      <c r="AM13435" s="61"/>
      <c r="AN13435" s="61"/>
      <c r="AO13435" s="171"/>
      <c r="AP13435" s="61"/>
      <c r="AQ13435" s="61"/>
      <c r="AR13435" s="61"/>
      <c r="AS13435" s="61"/>
      <c r="AT13435" s="61"/>
      <c r="AU13435" s="61"/>
      <c r="AV13435" s="61"/>
      <c r="AW13435" s="61"/>
      <c r="AX13435" s="61"/>
      <c r="AY13435" s="61"/>
      <c r="AZ13435" s="61"/>
      <c r="BA13435" s="61"/>
    </row>
    <row r="13436" spans="39:53" x14ac:dyDescent="0.2">
      <c r="AM13436" s="61"/>
      <c r="AN13436" s="61"/>
      <c r="AO13436" s="171"/>
      <c r="AP13436" s="61"/>
      <c r="AQ13436" s="61"/>
      <c r="AR13436" s="61"/>
      <c r="AS13436" s="61"/>
      <c r="AT13436" s="61"/>
      <c r="AU13436" s="61"/>
      <c r="AV13436" s="61"/>
      <c r="AW13436" s="61"/>
      <c r="AX13436" s="61"/>
      <c r="AY13436" s="61"/>
      <c r="AZ13436" s="61"/>
      <c r="BA13436" s="61"/>
    </row>
    <row r="13437" spans="39:53" x14ac:dyDescent="0.2">
      <c r="AM13437" s="61"/>
      <c r="AN13437" s="61"/>
      <c r="AO13437" s="171"/>
      <c r="AP13437" s="61"/>
      <c r="AQ13437" s="61"/>
      <c r="AR13437" s="61"/>
      <c r="AS13437" s="61"/>
      <c r="AT13437" s="61"/>
      <c r="AU13437" s="61"/>
      <c r="AV13437" s="61"/>
      <c r="AW13437" s="61"/>
      <c r="AX13437" s="61"/>
      <c r="AY13437" s="61"/>
      <c r="AZ13437" s="61"/>
      <c r="BA13437" s="61"/>
    </row>
    <row r="13438" spans="39:53" x14ac:dyDescent="0.2">
      <c r="AM13438" s="61"/>
      <c r="AN13438" s="61"/>
      <c r="AO13438" s="171"/>
      <c r="AP13438" s="61"/>
      <c r="AQ13438" s="61"/>
      <c r="AR13438" s="61"/>
      <c r="AS13438" s="61"/>
      <c r="AT13438" s="61"/>
      <c r="AU13438" s="61"/>
      <c r="AV13438" s="61"/>
      <c r="AW13438" s="61"/>
      <c r="AX13438" s="61"/>
      <c r="AY13438" s="61"/>
      <c r="AZ13438" s="61"/>
      <c r="BA13438" s="61"/>
    </row>
    <row r="13439" spans="39:53" x14ac:dyDescent="0.2">
      <c r="AM13439" s="61"/>
      <c r="AN13439" s="61"/>
      <c r="AO13439" s="171"/>
      <c r="AP13439" s="61"/>
      <c r="AQ13439" s="61"/>
      <c r="AR13439" s="61"/>
      <c r="AS13439" s="61"/>
      <c r="AT13439" s="61"/>
      <c r="AU13439" s="61"/>
      <c r="AV13439" s="61"/>
      <c r="AW13439" s="61"/>
      <c r="AX13439" s="61"/>
      <c r="AY13439" s="61"/>
      <c r="AZ13439" s="61"/>
      <c r="BA13439" s="61"/>
    </row>
    <row r="13440" spans="39:53" x14ac:dyDescent="0.2">
      <c r="AM13440" s="61"/>
      <c r="AN13440" s="61"/>
      <c r="AO13440" s="171"/>
      <c r="AP13440" s="61"/>
      <c r="AQ13440" s="61"/>
      <c r="AR13440" s="61"/>
      <c r="AS13440" s="61"/>
      <c r="AT13440" s="61"/>
      <c r="AU13440" s="61"/>
      <c r="AV13440" s="61"/>
      <c r="AW13440" s="61"/>
      <c r="AX13440" s="61"/>
      <c r="AY13440" s="61"/>
      <c r="AZ13440" s="61"/>
      <c r="BA13440" s="61"/>
    </row>
    <row r="13441" spans="39:53" x14ac:dyDescent="0.2">
      <c r="AM13441" s="61"/>
      <c r="AN13441" s="61"/>
      <c r="AO13441" s="171"/>
      <c r="AP13441" s="61"/>
      <c r="AQ13441" s="61"/>
      <c r="AR13441" s="61"/>
      <c r="AS13441" s="61"/>
      <c r="AT13441" s="61"/>
      <c r="AU13441" s="61"/>
      <c r="AV13441" s="61"/>
      <c r="AW13441" s="61"/>
      <c r="AX13441" s="61"/>
      <c r="AY13441" s="61"/>
      <c r="AZ13441" s="61"/>
      <c r="BA13441" s="61"/>
    </row>
    <row r="13442" spans="39:53" x14ac:dyDescent="0.2">
      <c r="AM13442" s="61"/>
      <c r="AN13442" s="61"/>
      <c r="AO13442" s="171"/>
      <c r="AP13442" s="61"/>
      <c r="AQ13442" s="61"/>
      <c r="AR13442" s="61"/>
      <c r="AS13442" s="61"/>
      <c r="AT13442" s="61"/>
      <c r="AU13442" s="61"/>
      <c r="AV13442" s="61"/>
      <c r="AW13442" s="61"/>
      <c r="AX13442" s="61"/>
      <c r="AY13442" s="61"/>
      <c r="AZ13442" s="61"/>
      <c r="BA13442" s="61"/>
    </row>
    <row r="13443" spans="39:53" x14ac:dyDescent="0.2">
      <c r="AM13443" s="61"/>
      <c r="AN13443" s="61"/>
      <c r="AO13443" s="171"/>
      <c r="AP13443" s="61"/>
      <c r="AQ13443" s="61"/>
      <c r="AR13443" s="61"/>
      <c r="AS13443" s="61"/>
      <c r="AT13443" s="61"/>
      <c r="AU13443" s="61"/>
      <c r="AV13443" s="61"/>
      <c r="AW13443" s="61"/>
      <c r="AX13443" s="61"/>
      <c r="AY13443" s="61"/>
      <c r="AZ13443" s="61"/>
      <c r="BA13443" s="61"/>
    </row>
    <row r="13444" spans="39:53" x14ac:dyDescent="0.2">
      <c r="AM13444" s="61"/>
      <c r="AN13444" s="61"/>
      <c r="AO13444" s="171"/>
      <c r="AP13444" s="61"/>
      <c r="AQ13444" s="61"/>
      <c r="AR13444" s="61"/>
      <c r="AS13444" s="61"/>
      <c r="AT13444" s="61"/>
      <c r="AU13444" s="61"/>
      <c r="AV13444" s="61"/>
      <c r="AW13444" s="61"/>
      <c r="AX13444" s="61"/>
      <c r="AY13444" s="61"/>
      <c r="AZ13444" s="61"/>
      <c r="BA13444" s="61"/>
    </row>
    <row r="13445" spans="39:53" x14ac:dyDescent="0.2">
      <c r="AM13445" s="61"/>
      <c r="AN13445" s="61"/>
      <c r="AO13445" s="171"/>
      <c r="AP13445" s="61"/>
      <c r="AQ13445" s="61"/>
      <c r="AR13445" s="61"/>
      <c r="AS13445" s="61"/>
      <c r="AT13445" s="61"/>
      <c r="AU13445" s="61"/>
      <c r="AV13445" s="61"/>
      <c r="AW13445" s="61"/>
      <c r="AX13445" s="61"/>
      <c r="AY13445" s="61"/>
      <c r="AZ13445" s="61"/>
      <c r="BA13445" s="61"/>
    </row>
    <row r="13446" spans="39:53" x14ac:dyDescent="0.2">
      <c r="AM13446" s="61"/>
      <c r="AN13446" s="61"/>
      <c r="AO13446" s="171"/>
      <c r="AP13446" s="61"/>
      <c r="AQ13446" s="61"/>
      <c r="AR13446" s="61"/>
      <c r="AS13446" s="61"/>
      <c r="AT13446" s="61"/>
      <c r="AU13446" s="61"/>
      <c r="AV13446" s="61"/>
      <c r="AW13446" s="61"/>
      <c r="AX13446" s="61"/>
      <c r="AY13446" s="61"/>
      <c r="AZ13446" s="61"/>
      <c r="BA13446" s="61"/>
    </row>
    <row r="13447" spans="39:53" x14ac:dyDescent="0.2">
      <c r="AM13447" s="61"/>
      <c r="AN13447" s="61"/>
      <c r="AO13447" s="171"/>
      <c r="AP13447" s="61"/>
      <c r="AQ13447" s="61"/>
      <c r="AR13447" s="61"/>
      <c r="AS13447" s="61"/>
      <c r="AT13447" s="61"/>
      <c r="AU13447" s="61"/>
      <c r="AV13447" s="61"/>
      <c r="AW13447" s="61"/>
      <c r="AX13447" s="61"/>
      <c r="AY13447" s="61"/>
      <c r="AZ13447" s="61"/>
      <c r="BA13447" s="61"/>
    </row>
    <row r="13448" spans="39:53" x14ac:dyDescent="0.2">
      <c r="AM13448" s="61"/>
      <c r="AN13448" s="61"/>
      <c r="AO13448" s="171"/>
      <c r="AP13448" s="61"/>
      <c r="AQ13448" s="61"/>
      <c r="AR13448" s="61"/>
      <c r="AS13448" s="61"/>
      <c r="AT13448" s="61"/>
      <c r="AU13448" s="61"/>
      <c r="AV13448" s="61"/>
      <c r="AW13448" s="61"/>
      <c r="AX13448" s="61"/>
      <c r="AY13448" s="61"/>
      <c r="AZ13448" s="61"/>
      <c r="BA13448" s="61"/>
    </row>
    <row r="13449" spans="39:53" x14ac:dyDescent="0.2">
      <c r="AM13449" s="61"/>
      <c r="AN13449" s="61"/>
      <c r="AO13449" s="171"/>
      <c r="AP13449" s="61"/>
      <c r="AQ13449" s="61"/>
      <c r="AR13449" s="61"/>
      <c r="AS13449" s="61"/>
      <c r="AT13449" s="61"/>
      <c r="AU13449" s="61"/>
      <c r="AV13449" s="61"/>
      <c r="AW13449" s="61"/>
      <c r="AX13449" s="61"/>
      <c r="AY13449" s="61"/>
      <c r="AZ13449" s="61"/>
      <c r="BA13449" s="61"/>
    </row>
    <row r="13450" spans="39:53" x14ac:dyDescent="0.2">
      <c r="AM13450" s="61"/>
      <c r="AN13450" s="61"/>
      <c r="AO13450" s="171"/>
      <c r="AP13450" s="61"/>
      <c r="AQ13450" s="61"/>
      <c r="AR13450" s="61"/>
      <c r="AS13450" s="61"/>
      <c r="AT13450" s="61"/>
      <c r="AU13450" s="61"/>
      <c r="AV13450" s="61"/>
      <c r="AW13450" s="61"/>
      <c r="AX13450" s="61"/>
      <c r="AY13450" s="61"/>
      <c r="AZ13450" s="61"/>
      <c r="BA13450" s="61"/>
    </row>
    <row r="13451" spans="39:53" x14ac:dyDescent="0.2">
      <c r="AM13451" s="61"/>
      <c r="AN13451" s="61"/>
      <c r="AO13451" s="171"/>
      <c r="AP13451" s="61"/>
      <c r="AQ13451" s="61"/>
      <c r="AR13451" s="61"/>
      <c r="AS13451" s="61"/>
      <c r="AT13451" s="61"/>
      <c r="AU13451" s="61"/>
      <c r="AV13451" s="61"/>
      <c r="AW13451" s="61"/>
      <c r="AX13451" s="61"/>
      <c r="AY13451" s="61"/>
      <c r="AZ13451" s="61"/>
      <c r="BA13451" s="61"/>
    </row>
    <row r="13452" spans="39:53" x14ac:dyDescent="0.2">
      <c r="AM13452" s="61"/>
      <c r="AN13452" s="61"/>
      <c r="AO13452" s="171"/>
      <c r="AP13452" s="61"/>
      <c r="AQ13452" s="61"/>
      <c r="AR13452" s="61"/>
      <c r="AS13452" s="61"/>
      <c r="AT13452" s="61"/>
      <c r="AU13452" s="61"/>
      <c r="AV13452" s="61"/>
      <c r="AW13452" s="61"/>
      <c r="AX13452" s="61"/>
      <c r="AY13452" s="61"/>
      <c r="AZ13452" s="61"/>
      <c r="BA13452" s="61"/>
    </row>
    <row r="13453" spans="39:53" x14ac:dyDescent="0.2">
      <c r="AM13453" s="61"/>
      <c r="AN13453" s="61"/>
      <c r="AO13453" s="171"/>
      <c r="AP13453" s="61"/>
      <c r="AQ13453" s="61"/>
      <c r="AR13453" s="61"/>
      <c r="AS13453" s="61"/>
      <c r="AT13453" s="61"/>
      <c r="AU13453" s="61"/>
      <c r="AV13453" s="61"/>
      <c r="AW13453" s="61"/>
      <c r="AX13453" s="61"/>
      <c r="AY13453" s="61"/>
      <c r="AZ13453" s="61"/>
      <c r="BA13453" s="61"/>
    </row>
    <row r="13454" spans="39:53" x14ac:dyDescent="0.2">
      <c r="AM13454" s="61"/>
      <c r="AN13454" s="61"/>
      <c r="AO13454" s="171"/>
      <c r="AP13454" s="61"/>
      <c r="AQ13454" s="61"/>
      <c r="AR13454" s="61"/>
      <c r="AS13454" s="61"/>
      <c r="AT13454" s="61"/>
      <c r="AU13454" s="61"/>
      <c r="AV13454" s="61"/>
      <c r="AW13454" s="61"/>
      <c r="AX13454" s="61"/>
      <c r="AY13454" s="61"/>
      <c r="AZ13454" s="61"/>
      <c r="BA13454" s="61"/>
    </row>
    <row r="13455" spans="39:53" x14ac:dyDescent="0.2">
      <c r="AM13455" s="61"/>
      <c r="AN13455" s="61"/>
      <c r="AO13455" s="171"/>
      <c r="AP13455" s="61"/>
      <c r="AQ13455" s="61"/>
      <c r="AR13455" s="61"/>
      <c r="AS13455" s="61"/>
      <c r="AT13455" s="61"/>
      <c r="AU13455" s="61"/>
      <c r="AV13455" s="61"/>
      <c r="AW13455" s="61"/>
      <c r="AX13455" s="61"/>
      <c r="AY13455" s="61"/>
      <c r="AZ13455" s="61"/>
      <c r="BA13455" s="61"/>
    </row>
    <row r="13456" spans="39:53" x14ac:dyDescent="0.2">
      <c r="AM13456" s="61"/>
      <c r="AN13456" s="61"/>
      <c r="AO13456" s="171"/>
      <c r="AP13456" s="61"/>
      <c r="AQ13456" s="61"/>
      <c r="AR13456" s="61"/>
      <c r="AS13456" s="61"/>
      <c r="AT13456" s="61"/>
      <c r="AU13456" s="61"/>
      <c r="AV13456" s="61"/>
      <c r="AW13456" s="61"/>
      <c r="AX13456" s="61"/>
      <c r="AY13456" s="61"/>
      <c r="AZ13456" s="61"/>
      <c r="BA13456" s="61"/>
    </row>
    <row r="13457" spans="39:53" x14ac:dyDescent="0.2">
      <c r="AM13457" s="61"/>
      <c r="AN13457" s="61"/>
      <c r="AO13457" s="171"/>
      <c r="AP13457" s="61"/>
      <c r="AQ13457" s="61"/>
      <c r="AR13457" s="61"/>
      <c r="AS13457" s="61"/>
      <c r="AT13457" s="61"/>
      <c r="AU13457" s="61"/>
      <c r="AV13457" s="61"/>
      <c r="AW13457" s="61"/>
      <c r="AX13457" s="61"/>
      <c r="AY13457" s="61"/>
      <c r="AZ13457" s="61"/>
      <c r="BA13457" s="61"/>
    </row>
    <row r="13458" spans="39:53" x14ac:dyDescent="0.2">
      <c r="AM13458" s="61"/>
      <c r="AN13458" s="61"/>
      <c r="AO13458" s="171"/>
      <c r="AP13458" s="61"/>
      <c r="AQ13458" s="61"/>
      <c r="AR13458" s="61"/>
      <c r="AS13458" s="61"/>
      <c r="AT13458" s="61"/>
      <c r="AU13458" s="61"/>
      <c r="AV13458" s="61"/>
      <c r="AW13458" s="61"/>
      <c r="AX13458" s="61"/>
      <c r="AY13458" s="61"/>
      <c r="AZ13458" s="61"/>
      <c r="BA13458" s="61"/>
    </row>
    <row r="13459" spans="39:53" x14ac:dyDescent="0.2">
      <c r="AM13459" s="61"/>
      <c r="AN13459" s="61"/>
      <c r="AO13459" s="171"/>
      <c r="AP13459" s="61"/>
      <c r="AQ13459" s="61"/>
      <c r="AR13459" s="61"/>
      <c r="AS13459" s="61"/>
      <c r="AT13459" s="61"/>
      <c r="AU13459" s="61"/>
      <c r="AV13459" s="61"/>
      <c r="AW13459" s="61"/>
      <c r="AX13459" s="61"/>
      <c r="AY13459" s="61"/>
      <c r="AZ13459" s="61"/>
      <c r="BA13459" s="61"/>
    </row>
    <row r="13460" spans="39:53" x14ac:dyDescent="0.2">
      <c r="AM13460" s="61"/>
      <c r="AN13460" s="61"/>
      <c r="AO13460" s="171"/>
      <c r="AP13460" s="61"/>
      <c r="AQ13460" s="61"/>
      <c r="AR13460" s="61"/>
      <c r="AS13460" s="61"/>
      <c r="AT13460" s="61"/>
      <c r="AU13460" s="61"/>
      <c r="AV13460" s="61"/>
      <c r="AW13460" s="61"/>
      <c r="AX13460" s="61"/>
      <c r="AY13460" s="61"/>
      <c r="AZ13460" s="61"/>
      <c r="BA13460" s="61"/>
    </row>
    <row r="13461" spans="39:53" x14ac:dyDescent="0.2">
      <c r="AM13461" s="61"/>
      <c r="AN13461" s="61"/>
      <c r="AO13461" s="171"/>
      <c r="AP13461" s="61"/>
      <c r="AQ13461" s="61"/>
      <c r="AR13461" s="61"/>
      <c r="AS13461" s="61"/>
      <c r="AT13461" s="61"/>
      <c r="AU13461" s="61"/>
      <c r="AV13461" s="61"/>
      <c r="AW13461" s="61"/>
      <c r="AX13461" s="61"/>
      <c r="AY13461" s="61"/>
      <c r="AZ13461" s="61"/>
      <c r="BA13461" s="61"/>
    </row>
    <row r="13462" spans="39:53" x14ac:dyDescent="0.2">
      <c r="AM13462" s="61"/>
      <c r="AN13462" s="61"/>
      <c r="AO13462" s="171"/>
      <c r="AP13462" s="61"/>
      <c r="AQ13462" s="61"/>
      <c r="AR13462" s="61"/>
      <c r="AS13462" s="61"/>
      <c r="AT13462" s="61"/>
      <c r="AU13462" s="61"/>
      <c r="AV13462" s="61"/>
      <c r="AW13462" s="61"/>
      <c r="AX13462" s="61"/>
      <c r="AY13462" s="61"/>
      <c r="AZ13462" s="61"/>
      <c r="BA13462" s="61"/>
    </row>
    <row r="13463" spans="39:53" x14ac:dyDescent="0.2">
      <c r="AM13463" s="61"/>
      <c r="AN13463" s="61"/>
      <c r="AO13463" s="171"/>
      <c r="AP13463" s="61"/>
      <c r="AQ13463" s="61"/>
      <c r="AR13463" s="61"/>
      <c r="AS13463" s="61"/>
      <c r="AT13463" s="61"/>
      <c r="AU13463" s="61"/>
      <c r="AV13463" s="61"/>
      <c r="AW13463" s="61"/>
      <c r="AX13463" s="61"/>
      <c r="AY13463" s="61"/>
      <c r="AZ13463" s="61"/>
      <c r="BA13463" s="61"/>
    </row>
    <row r="13464" spans="39:53" x14ac:dyDescent="0.2">
      <c r="AM13464" s="61"/>
      <c r="AN13464" s="61"/>
      <c r="AO13464" s="171"/>
      <c r="AP13464" s="61"/>
      <c r="AQ13464" s="61"/>
      <c r="AR13464" s="61"/>
      <c r="AS13464" s="61"/>
      <c r="AT13464" s="61"/>
      <c r="AU13464" s="61"/>
      <c r="AV13464" s="61"/>
      <c r="AW13464" s="61"/>
      <c r="AX13464" s="61"/>
      <c r="AY13464" s="61"/>
      <c r="AZ13464" s="61"/>
      <c r="BA13464" s="61"/>
    </row>
    <row r="13465" spans="39:53" x14ac:dyDescent="0.2">
      <c r="AM13465" s="61"/>
      <c r="AN13465" s="61"/>
      <c r="AO13465" s="171"/>
      <c r="AP13465" s="61"/>
      <c r="AQ13465" s="61"/>
      <c r="AR13465" s="61"/>
      <c r="AS13465" s="61"/>
      <c r="AT13465" s="61"/>
      <c r="AU13465" s="61"/>
      <c r="AV13465" s="61"/>
      <c r="AW13465" s="61"/>
      <c r="AX13465" s="61"/>
      <c r="AY13465" s="61"/>
      <c r="AZ13465" s="61"/>
      <c r="BA13465" s="61"/>
    </row>
    <row r="13466" spans="39:53" x14ac:dyDescent="0.2">
      <c r="AM13466" s="61"/>
      <c r="AN13466" s="61"/>
      <c r="AO13466" s="171"/>
      <c r="AP13466" s="61"/>
      <c r="AQ13466" s="61"/>
      <c r="AR13466" s="61"/>
      <c r="AS13466" s="61"/>
      <c r="AT13466" s="61"/>
      <c r="AU13466" s="61"/>
      <c r="AV13466" s="61"/>
      <c r="AW13466" s="61"/>
      <c r="AX13466" s="61"/>
      <c r="AY13466" s="61"/>
      <c r="AZ13466" s="61"/>
      <c r="BA13466" s="61"/>
    </row>
    <row r="13467" spans="39:53" x14ac:dyDescent="0.2">
      <c r="AM13467" s="61"/>
      <c r="AN13467" s="61"/>
      <c r="AO13467" s="171"/>
      <c r="AP13467" s="61"/>
      <c r="AQ13467" s="61"/>
      <c r="AR13467" s="61"/>
      <c r="AS13467" s="61"/>
      <c r="AT13467" s="61"/>
      <c r="AU13467" s="61"/>
      <c r="AV13467" s="61"/>
      <c r="AW13467" s="61"/>
      <c r="AX13467" s="61"/>
      <c r="AY13467" s="61"/>
      <c r="AZ13467" s="61"/>
      <c r="BA13467" s="61"/>
    </row>
    <row r="13468" spans="39:53" x14ac:dyDescent="0.2">
      <c r="AM13468" s="61"/>
      <c r="AN13468" s="61"/>
      <c r="AO13468" s="171"/>
      <c r="AP13468" s="61"/>
      <c r="AQ13468" s="61"/>
      <c r="AR13468" s="61"/>
      <c r="AS13468" s="61"/>
      <c r="AT13468" s="61"/>
      <c r="AU13468" s="61"/>
      <c r="AV13468" s="61"/>
      <c r="AW13468" s="61"/>
      <c r="AX13468" s="61"/>
      <c r="AY13468" s="61"/>
      <c r="AZ13468" s="61"/>
      <c r="BA13468" s="61"/>
    </row>
    <row r="13469" spans="39:53" x14ac:dyDescent="0.2">
      <c r="AM13469" s="61"/>
      <c r="AN13469" s="61"/>
      <c r="AO13469" s="171"/>
      <c r="AP13469" s="61"/>
      <c r="AQ13469" s="61"/>
      <c r="AR13469" s="61"/>
      <c r="AS13469" s="61"/>
      <c r="AT13469" s="61"/>
      <c r="AU13469" s="61"/>
      <c r="AV13469" s="61"/>
      <c r="AW13469" s="61"/>
      <c r="AX13469" s="61"/>
      <c r="AY13469" s="61"/>
      <c r="AZ13469" s="61"/>
      <c r="BA13469" s="61"/>
    </row>
    <row r="13470" spans="39:53" x14ac:dyDescent="0.2">
      <c r="AM13470" s="61"/>
      <c r="AN13470" s="61"/>
      <c r="AO13470" s="171"/>
      <c r="AP13470" s="61"/>
      <c r="AQ13470" s="61"/>
      <c r="AR13470" s="61"/>
      <c r="AS13470" s="61"/>
      <c r="AT13470" s="61"/>
      <c r="AU13470" s="61"/>
      <c r="AV13470" s="61"/>
      <c r="AW13470" s="61"/>
      <c r="AX13470" s="61"/>
      <c r="AY13470" s="61"/>
      <c r="AZ13470" s="61"/>
      <c r="BA13470" s="61"/>
    </row>
    <row r="13471" spans="39:53" x14ac:dyDescent="0.2">
      <c r="AM13471" s="61"/>
      <c r="AN13471" s="61"/>
      <c r="AO13471" s="171"/>
      <c r="AP13471" s="61"/>
      <c r="AQ13471" s="61"/>
      <c r="AR13471" s="61"/>
      <c r="AS13471" s="61"/>
      <c r="AT13471" s="61"/>
      <c r="AU13471" s="61"/>
      <c r="AV13471" s="61"/>
      <c r="AW13471" s="61"/>
      <c r="AX13471" s="61"/>
      <c r="AY13471" s="61"/>
      <c r="AZ13471" s="61"/>
      <c r="BA13471" s="61"/>
    </row>
    <row r="13472" spans="39:53" x14ac:dyDescent="0.2">
      <c r="AM13472" s="61"/>
      <c r="AN13472" s="61"/>
      <c r="AO13472" s="171"/>
      <c r="AP13472" s="61"/>
      <c r="AQ13472" s="61"/>
      <c r="AR13472" s="61"/>
      <c r="AS13472" s="61"/>
      <c r="AT13472" s="61"/>
      <c r="AU13472" s="61"/>
      <c r="AV13472" s="61"/>
      <c r="AW13472" s="61"/>
      <c r="AX13472" s="61"/>
      <c r="AY13472" s="61"/>
      <c r="AZ13472" s="61"/>
      <c r="BA13472" s="61"/>
    </row>
    <row r="13473" spans="39:53" x14ac:dyDescent="0.2">
      <c r="AM13473" s="61"/>
      <c r="AN13473" s="61"/>
      <c r="AO13473" s="171"/>
      <c r="AP13473" s="61"/>
      <c r="AQ13473" s="61"/>
      <c r="AR13473" s="61"/>
      <c r="AS13473" s="61"/>
      <c r="AT13473" s="61"/>
      <c r="AU13473" s="61"/>
      <c r="AV13473" s="61"/>
      <c r="AW13473" s="61"/>
      <c r="AX13473" s="61"/>
      <c r="AY13473" s="61"/>
      <c r="AZ13473" s="61"/>
      <c r="BA13473" s="61"/>
    </row>
    <row r="13474" spans="39:53" x14ac:dyDescent="0.2">
      <c r="AM13474" s="61"/>
      <c r="AN13474" s="61"/>
      <c r="AO13474" s="171"/>
      <c r="AP13474" s="61"/>
      <c r="AQ13474" s="61"/>
      <c r="AR13474" s="61"/>
      <c r="AS13474" s="61"/>
      <c r="AT13474" s="61"/>
      <c r="AU13474" s="61"/>
      <c r="AV13474" s="61"/>
      <c r="AW13474" s="61"/>
      <c r="AX13474" s="61"/>
      <c r="AY13474" s="61"/>
      <c r="AZ13474" s="61"/>
      <c r="BA13474" s="61"/>
    </row>
    <row r="13475" spans="39:53" x14ac:dyDescent="0.2">
      <c r="AM13475" s="61"/>
      <c r="AN13475" s="61"/>
      <c r="AO13475" s="171"/>
      <c r="AP13475" s="61"/>
      <c r="AQ13475" s="61"/>
      <c r="AR13475" s="61"/>
      <c r="AS13475" s="61"/>
      <c r="AT13475" s="61"/>
      <c r="AU13475" s="61"/>
      <c r="AV13475" s="61"/>
      <c r="AW13475" s="61"/>
      <c r="AX13475" s="61"/>
      <c r="AY13475" s="61"/>
      <c r="AZ13475" s="61"/>
      <c r="BA13475" s="61"/>
    </row>
    <row r="13476" spans="39:53" x14ac:dyDescent="0.2">
      <c r="AM13476" s="61"/>
      <c r="AN13476" s="61"/>
      <c r="AO13476" s="171"/>
      <c r="AP13476" s="61"/>
      <c r="AQ13476" s="61"/>
      <c r="AR13476" s="61"/>
      <c r="AS13476" s="61"/>
      <c r="AT13476" s="61"/>
      <c r="AU13476" s="61"/>
      <c r="AV13476" s="61"/>
      <c r="AW13476" s="61"/>
      <c r="AX13476" s="61"/>
      <c r="AY13476" s="61"/>
      <c r="AZ13476" s="61"/>
      <c r="BA13476" s="61"/>
    </row>
    <row r="13477" spans="39:53" x14ac:dyDescent="0.2">
      <c r="AM13477" s="61"/>
      <c r="AN13477" s="61"/>
      <c r="AO13477" s="171"/>
      <c r="AP13477" s="61"/>
      <c r="AQ13477" s="61"/>
      <c r="AR13477" s="61"/>
      <c r="AS13477" s="61"/>
      <c r="AT13477" s="61"/>
      <c r="AU13477" s="61"/>
      <c r="AV13477" s="61"/>
      <c r="AW13477" s="61"/>
      <c r="AX13477" s="61"/>
      <c r="AY13477" s="61"/>
      <c r="AZ13477" s="61"/>
      <c r="BA13477" s="61"/>
    </row>
    <row r="13478" spans="39:53" x14ac:dyDescent="0.2">
      <c r="AM13478" s="61"/>
      <c r="AN13478" s="61"/>
      <c r="AO13478" s="171"/>
      <c r="AP13478" s="61"/>
      <c r="AQ13478" s="61"/>
      <c r="AR13478" s="61"/>
      <c r="AS13478" s="61"/>
      <c r="AT13478" s="61"/>
      <c r="AU13478" s="61"/>
      <c r="AV13478" s="61"/>
      <c r="AW13478" s="61"/>
      <c r="AX13478" s="61"/>
      <c r="AY13478" s="61"/>
      <c r="AZ13478" s="61"/>
      <c r="BA13478" s="61"/>
    </row>
    <row r="13479" spans="39:53" x14ac:dyDescent="0.2">
      <c r="AM13479" s="61"/>
      <c r="AN13479" s="61"/>
      <c r="AO13479" s="171"/>
      <c r="AP13479" s="61"/>
      <c r="AQ13479" s="61"/>
      <c r="AR13479" s="61"/>
      <c r="AS13479" s="61"/>
      <c r="AT13479" s="61"/>
      <c r="AU13479" s="61"/>
      <c r="AV13479" s="61"/>
      <c r="AW13479" s="61"/>
      <c r="AX13479" s="61"/>
      <c r="AY13479" s="61"/>
      <c r="AZ13479" s="61"/>
      <c r="BA13479" s="61"/>
    </row>
    <row r="13480" spans="39:53" x14ac:dyDescent="0.2">
      <c r="AM13480" s="61"/>
      <c r="AN13480" s="61"/>
      <c r="AO13480" s="171"/>
      <c r="AP13480" s="61"/>
      <c r="AQ13480" s="61"/>
      <c r="AR13480" s="61"/>
      <c r="AS13480" s="61"/>
      <c r="AT13480" s="61"/>
      <c r="AU13480" s="61"/>
      <c r="AV13480" s="61"/>
      <c r="AW13480" s="61"/>
      <c r="AX13480" s="61"/>
      <c r="AY13480" s="61"/>
      <c r="AZ13480" s="61"/>
      <c r="BA13480" s="61"/>
    </row>
    <row r="13481" spans="39:53" x14ac:dyDescent="0.2">
      <c r="AM13481" s="61"/>
      <c r="AN13481" s="61"/>
      <c r="AO13481" s="171"/>
      <c r="AP13481" s="61"/>
      <c r="AQ13481" s="61"/>
      <c r="AR13481" s="61"/>
      <c r="AS13481" s="61"/>
      <c r="AT13481" s="61"/>
      <c r="AU13481" s="61"/>
      <c r="AV13481" s="61"/>
      <c r="AW13481" s="61"/>
      <c r="AX13481" s="61"/>
      <c r="AY13481" s="61"/>
      <c r="AZ13481" s="61"/>
      <c r="BA13481" s="61"/>
    </row>
    <row r="13482" spans="39:53" x14ac:dyDescent="0.2">
      <c r="AM13482" s="61"/>
      <c r="AN13482" s="61"/>
      <c r="AO13482" s="171"/>
      <c r="AP13482" s="61"/>
      <c r="AQ13482" s="61"/>
      <c r="AR13482" s="61"/>
      <c r="AS13482" s="61"/>
      <c r="AT13482" s="61"/>
      <c r="AU13482" s="61"/>
      <c r="AV13482" s="61"/>
      <c r="AW13482" s="61"/>
      <c r="AX13482" s="61"/>
      <c r="AY13482" s="61"/>
      <c r="AZ13482" s="61"/>
      <c r="BA13482" s="61"/>
    </row>
    <row r="13483" spans="39:53" x14ac:dyDescent="0.2">
      <c r="AM13483" s="61"/>
      <c r="AN13483" s="61"/>
      <c r="AO13483" s="171"/>
      <c r="AP13483" s="61"/>
      <c r="AQ13483" s="61"/>
      <c r="AR13483" s="61"/>
      <c r="AS13483" s="61"/>
      <c r="AT13483" s="61"/>
      <c r="AU13483" s="61"/>
      <c r="AV13483" s="61"/>
      <c r="AW13483" s="61"/>
      <c r="AX13483" s="61"/>
      <c r="AY13483" s="61"/>
      <c r="AZ13483" s="61"/>
      <c r="BA13483" s="61"/>
    </row>
    <row r="13484" spans="39:53" x14ac:dyDescent="0.2">
      <c r="AM13484" s="61"/>
      <c r="AN13484" s="61"/>
      <c r="AO13484" s="171"/>
      <c r="AP13484" s="61"/>
      <c r="AQ13484" s="61"/>
      <c r="AR13484" s="61"/>
      <c r="AS13484" s="61"/>
      <c r="AT13484" s="61"/>
      <c r="AU13484" s="61"/>
      <c r="AV13484" s="61"/>
      <c r="AW13484" s="61"/>
      <c r="AX13484" s="61"/>
      <c r="AY13484" s="61"/>
      <c r="AZ13484" s="61"/>
      <c r="BA13484" s="61"/>
    </row>
    <row r="13485" spans="39:53" x14ac:dyDescent="0.2">
      <c r="AM13485" s="61"/>
      <c r="AN13485" s="61"/>
      <c r="AO13485" s="171"/>
      <c r="AP13485" s="61"/>
      <c r="AQ13485" s="61"/>
      <c r="AR13485" s="61"/>
      <c r="AS13485" s="61"/>
      <c r="AT13485" s="61"/>
      <c r="AU13485" s="61"/>
      <c r="AV13485" s="61"/>
      <c r="AW13485" s="61"/>
      <c r="AX13485" s="61"/>
      <c r="AY13485" s="61"/>
      <c r="AZ13485" s="61"/>
      <c r="BA13485" s="61"/>
    </row>
    <row r="13486" spans="39:53" x14ac:dyDescent="0.2">
      <c r="AM13486" s="61"/>
      <c r="AN13486" s="61"/>
      <c r="AO13486" s="171"/>
      <c r="AP13486" s="61"/>
      <c r="AQ13486" s="61"/>
      <c r="AR13486" s="61"/>
      <c r="AS13486" s="61"/>
      <c r="AT13486" s="61"/>
      <c r="AU13486" s="61"/>
      <c r="AV13486" s="61"/>
      <c r="AW13486" s="61"/>
      <c r="AX13486" s="61"/>
      <c r="AY13486" s="61"/>
      <c r="AZ13486" s="61"/>
      <c r="BA13486" s="61"/>
    </row>
    <row r="13487" spans="39:53" x14ac:dyDescent="0.2">
      <c r="AM13487" s="61"/>
      <c r="AN13487" s="61"/>
      <c r="AO13487" s="171"/>
      <c r="AP13487" s="61"/>
      <c r="AQ13487" s="61"/>
      <c r="AR13487" s="61"/>
      <c r="AS13487" s="61"/>
      <c r="AT13487" s="61"/>
      <c r="AU13487" s="61"/>
      <c r="AV13487" s="61"/>
      <c r="AW13487" s="61"/>
      <c r="AX13487" s="61"/>
      <c r="AY13487" s="61"/>
      <c r="AZ13487" s="61"/>
      <c r="BA13487" s="61"/>
    </row>
    <row r="13488" spans="39:53" x14ac:dyDescent="0.2">
      <c r="AM13488" s="61"/>
      <c r="AN13488" s="61"/>
      <c r="AO13488" s="171"/>
      <c r="AP13488" s="61"/>
      <c r="AQ13488" s="61"/>
      <c r="AR13488" s="61"/>
      <c r="AS13488" s="61"/>
      <c r="AT13488" s="61"/>
      <c r="AU13488" s="61"/>
      <c r="AV13488" s="61"/>
      <c r="AW13488" s="61"/>
      <c r="AX13488" s="61"/>
      <c r="AY13488" s="61"/>
      <c r="AZ13488" s="61"/>
      <c r="BA13488" s="61"/>
    </row>
    <row r="13489" spans="39:53" x14ac:dyDescent="0.2">
      <c r="AM13489" s="61"/>
      <c r="AN13489" s="61"/>
      <c r="AO13489" s="171"/>
      <c r="AP13489" s="61"/>
      <c r="AQ13489" s="61"/>
      <c r="AR13489" s="61"/>
      <c r="AS13489" s="61"/>
      <c r="AT13489" s="61"/>
      <c r="AU13489" s="61"/>
      <c r="AV13489" s="61"/>
      <c r="AW13489" s="61"/>
      <c r="AX13489" s="61"/>
      <c r="AY13489" s="61"/>
      <c r="AZ13489" s="61"/>
      <c r="BA13489" s="61"/>
    </row>
    <row r="13490" spans="39:53" x14ac:dyDescent="0.2">
      <c r="AM13490" s="61"/>
      <c r="AN13490" s="61"/>
      <c r="AO13490" s="171"/>
      <c r="AP13490" s="61"/>
      <c r="AQ13490" s="61"/>
      <c r="AR13490" s="61"/>
      <c r="AS13490" s="61"/>
      <c r="AT13490" s="61"/>
      <c r="AU13490" s="61"/>
      <c r="AV13490" s="61"/>
      <c r="AW13490" s="61"/>
      <c r="AX13490" s="61"/>
      <c r="AY13490" s="61"/>
      <c r="AZ13490" s="61"/>
      <c r="BA13490" s="61"/>
    </row>
    <row r="13491" spans="39:53" x14ac:dyDescent="0.2">
      <c r="AM13491" s="61"/>
      <c r="AN13491" s="61"/>
      <c r="AO13491" s="171"/>
      <c r="AP13491" s="61"/>
      <c r="AQ13491" s="61"/>
      <c r="AR13491" s="61"/>
      <c r="AS13491" s="61"/>
      <c r="AT13491" s="61"/>
      <c r="AU13491" s="61"/>
      <c r="AV13491" s="61"/>
      <c r="AW13491" s="61"/>
      <c r="AX13491" s="61"/>
      <c r="AY13491" s="61"/>
      <c r="AZ13491" s="61"/>
      <c r="BA13491" s="61"/>
    </row>
    <row r="13492" spans="39:53" x14ac:dyDescent="0.2">
      <c r="AM13492" s="61"/>
      <c r="AN13492" s="61"/>
      <c r="AO13492" s="171"/>
      <c r="AP13492" s="61"/>
      <c r="AQ13492" s="61"/>
      <c r="AR13492" s="61"/>
      <c r="AS13492" s="61"/>
      <c r="AT13492" s="61"/>
      <c r="AU13492" s="61"/>
      <c r="AV13492" s="61"/>
      <c r="AW13492" s="61"/>
      <c r="AX13492" s="61"/>
      <c r="AY13492" s="61"/>
      <c r="AZ13492" s="61"/>
      <c r="BA13492" s="61"/>
    </row>
    <row r="13493" spans="39:53" x14ac:dyDescent="0.2">
      <c r="AM13493" s="61"/>
      <c r="AN13493" s="61"/>
      <c r="AO13493" s="171"/>
      <c r="AP13493" s="61"/>
      <c r="AQ13493" s="61"/>
      <c r="AR13493" s="61"/>
      <c r="AS13493" s="61"/>
      <c r="AT13493" s="61"/>
      <c r="AU13493" s="61"/>
      <c r="AV13493" s="61"/>
      <c r="AW13493" s="61"/>
      <c r="AX13493" s="61"/>
      <c r="AY13493" s="61"/>
      <c r="AZ13493" s="61"/>
      <c r="BA13493" s="61"/>
    </row>
    <row r="13494" spans="39:53" x14ac:dyDescent="0.2">
      <c r="AM13494" s="61"/>
      <c r="AN13494" s="61"/>
      <c r="AO13494" s="171"/>
      <c r="AP13494" s="61"/>
      <c r="AQ13494" s="61"/>
      <c r="AR13494" s="61"/>
      <c r="AS13494" s="61"/>
      <c r="AT13494" s="61"/>
      <c r="AU13494" s="61"/>
      <c r="AV13494" s="61"/>
      <c r="AW13494" s="61"/>
      <c r="AX13494" s="61"/>
      <c r="AY13494" s="61"/>
      <c r="AZ13494" s="61"/>
      <c r="BA13494" s="61"/>
    </row>
    <row r="13495" spans="39:53" x14ac:dyDescent="0.2">
      <c r="AM13495" s="61"/>
      <c r="AN13495" s="61"/>
      <c r="AO13495" s="171"/>
      <c r="AP13495" s="61"/>
      <c r="AQ13495" s="61"/>
      <c r="AR13495" s="61"/>
      <c r="AS13495" s="61"/>
      <c r="AT13495" s="61"/>
      <c r="AU13495" s="61"/>
      <c r="AV13495" s="61"/>
      <c r="AW13495" s="61"/>
      <c r="AX13495" s="61"/>
      <c r="AY13495" s="61"/>
      <c r="AZ13495" s="61"/>
      <c r="BA13495" s="61"/>
    </row>
    <row r="13496" spans="39:53" x14ac:dyDescent="0.2">
      <c r="AM13496" s="61"/>
      <c r="AN13496" s="61"/>
      <c r="AO13496" s="171"/>
      <c r="AP13496" s="61"/>
      <c r="AQ13496" s="61"/>
      <c r="AR13496" s="61"/>
      <c r="AS13496" s="61"/>
      <c r="AT13496" s="61"/>
      <c r="AU13496" s="61"/>
      <c r="AV13496" s="61"/>
      <c r="AW13496" s="61"/>
      <c r="AX13496" s="61"/>
      <c r="AY13496" s="61"/>
      <c r="AZ13496" s="61"/>
      <c r="BA13496" s="61"/>
    </row>
    <row r="13497" spans="39:53" x14ac:dyDescent="0.2">
      <c r="AM13497" s="61"/>
      <c r="AN13497" s="61"/>
      <c r="AO13497" s="171"/>
      <c r="AP13497" s="61"/>
      <c r="AQ13497" s="61"/>
      <c r="AR13497" s="61"/>
      <c r="AS13497" s="61"/>
      <c r="AT13497" s="61"/>
      <c r="AU13497" s="61"/>
      <c r="AV13497" s="61"/>
      <c r="AW13497" s="61"/>
      <c r="AX13497" s="61"/>
      <c r="AY13497" s="61"/>
      <c r="AZ13497" s="61"/>
      <c r="BA13497" s="61"/>
    </row>
    <row r="13498" spans="39:53" x14ac:dyDescent="0.2">
      <c r="AM13498" s="61"/>
      <c r="AN13498" s="61"/>
      <c r="AO13498" s="171"/>
      <c r="AP13498" s="61"/>
      <c r="AQ13498" s="61"/>
      <c r="AR13498" s="61"/>
      <c r="AS13498" s="61"/>
      <c r="AT13498" s="61"/>
      <c r="AU13498" s="61"/>
      <c r="AV13498" s="61"/>
      <c r="AW13498" s="61"/>
      <c r="AX13498" s="61"/>
      <c r="AY13498" s="61"/>
      <c r="AZ13498" s="61"/>
      <c r="BA13498" s="61"/>
    </row>
    <row r="13499" spans="39:53" x14ac:dyDescent="0.2">
      <c r="AM13499" s="61"/>
      <c r="AN13499" s="61"/>
      <c r="AO13499" s="171"/>
      <c r="AP13499" s="61"/>
      <c r="AQ13499" s="61"/>
      <c r="AR13499" s="61"/>
      <c r="AS13499" s="61"/>
      <c r="AT13499" s="61"/>
      <c r="AU13499" s="61"/>
      <c r="AV13499" s="61"/>
      <c r="AW13499" s="61"/>
      <c r="AX13499" s="61"/>
      <c r="AY13499" s="61"/>
      <c r="AZ13499" s="61"/>
      <c r="BA13499" s="61"/>
    </row>
    <row r="13500" spans="39:53" x14ac:dyDescent="0.2">
      <c r="AM13500" s="61"/>
      <c r="AN13500" s="61"/>
      <c r="AO13500" s="171"/>
      <c r="AP13500" s="61"/>
      <c r="AQ13500" s="61"/>
      <c r="AR13500" s="61"/>
      <c r="AS13500" s="61"/>
      <c r="AT13500" s="61"/>
      <c r="AU13500" s="61"/>
      <c r="AV13500" s="61"/>
      <c r="AW13500" s="61"/>
      <c r="AX13500" s="61"/>
      <c r="AY13500" s="61"/>
      <c r="AZ13500" s="61"/>
      <c r="BA13500" s="61"/>
    </row>
    <row r="13501" spans="39:53" x14ac:dyDescent="0.2">
      <c r="AM13501" s="61"/>
      <c r="AN13501" s="61"/>
      <c r="AO13501" s="171"/>
      <c r="AP13501" s="61"/>
      <c r="AQ13501" s="61"/>
      <c r="AR13501" s="61"/>
      <c r="AS13501" s="61"/>
      <c r="AT13501" s="61"/>
      <c r="AU13501" s="61"/>
      <c r="AV13501" s="61"/>
      <c r="AW13501" s="61"/>
      <c r="AX13501" s="61"/>
      <c r="AY13501" s="61"/>
      <c r="AZ13501" s="61"/>
      <c r="BA13501" s="61"/>
    </row>
    <row r="13502" spans="39:53" x14ac:dyDescent="0.2">
      <c r="AM13502" s="61"/>
      <c r="AN13502" s="61"/>
      <c r="AO13502" s="171"/>
      <c r="AP13502" s="61"/>
      <c r="AQ13502" s="61"/>
      <c r="AR13502" s="61"/>
      <c r="AS13502" s="61"/>
      <c r="AT13502" s="61"/>
      <c r="AU13502" s="61"/>
      <c r="AV13502" s="61"/>
      <c r="AW13502" s="61"/>
      <c r="AX13502" s="61"/>
      <c r="AY13502" s="61"/>
      <c r="AZ13502" s="61"/>
      <c r="BA13502" s="61"/>
    </row>
    <row r="13503" spans="39:53" x14ac:dyDescent="0.2">
      <c r="AM13503" s="61"/>
      <c r="AN13503" s="61"/>
      <c r="AO13503" s="171"/>
      <c r="AP13503" s="61"/>
      <c r="AQ13503" s="61"/>
      <c r="AR13503" s="61"/>
      <c r="AS13503" s="61"/>
      <c r="AT13503" s="61"/>
      <c r="AU13503" s="61"/>
      <c r="AV13503" s="61"/>
      <c r="AW13503" s="61"/>
      <c r="AX13503" s="61"/>
      <c r="AY13503" s="61"/>
      <c r="AZ13503" s="61"/>
      <c r="BA13503" s="61"/>
    </row>
    <row r="13504" spans="39:53" x14ac:dyDescent="0.2">
      <c r="AM13504" s="61"/>
      <c r="AN13504" s="61"/>
      <c r="AO13504" s="171"/>
      <c r="AP13504" s="61"/>
      <c r="AQ13504" s="61"/>
      <c r="AR13504" s="61"/>
      <c r="AS13504" s="61"/>
      <c r="AT13504" s="61"/>
      <c r="AU13504" s="61"/>
      <c r="AV13504" s="61"/>
      <c r="AW13504" s="61"/>
      <c r="AX13504" s="61"/>
      <c r="AY13504" s="61"/>
      <c r="AZ13504" s="61"/>
      <c r="BA13504" s="61"/>
    </row>
    <row r="13505" spans="39:53" x14ac:dyDescent="0.2">
      <c r="AM13505" s="61"/>
      <c r="AN13505" s="61"/>
      <c r="AO13505" s="171"/>
      <c r="AP13505" s="61"/>
      <c r="AQ13505" s="61"/>
      <c r="AR13505" s="61"/>
      <c r="AS13505" s="61"/>
      <c r="AT13505" s="61"/>
      <c r="AU13505" s="61"/>
      <c r="AV13505" s="61"/>
      <c r="AW13505" s="61"/>
      <c r="AX13505" s="61"/>
      <c r="AY13505" s="61"/>
      <c r="AZ13505" s="61"/>
      <c r="BA13505" s="61"/>
    </row>
    <row r="13506" spans="39:53" x14ac:dyDescent="0.2">
      <c r="AM13506" s="61"/>
      <c r="AN13506" s="61"/>
      <c r="AO13506" s="171"/>
      <c r="AP13506" s="61"/>
      <c r="AQ13506" s="61"/>
      <c r="AR13506" s="61"/>
      <c r="AS13506" s="61"/>
      <c r="AT13506" s="61"/>
      <c r="AU13506" s="61"/>
      <c r="AV13506" s="61"/>
      <c r="AW13506" s="61"/>
      <c r="AX13506" s="61"/>
      <c r="AY13506" s="61"/>
      <c r="AZ13506" s="61"/>
      <c r="BA13506" s="61"/>
    </row>
    <row r="13507" spans="39:53" x14ac:dyDescent="0.2">
      <c r="AM13507" s="61"/>
      <c r="AN13507" s="61"/>
      <c r="AO13507" s="171"/>
      <c r="AP13507" s="61"/>
      <c r="AQ13507" s="61"/>
      <c r="AR13507" s="61"/>
      <c r="AS13507" s="61"/>
      <c r="AT13507" s="61"/>
      <c r="AU13507" s="61"/>
      <c r="AV13507" s="61"/>
      <c r="AW13507" s="61"/>
      <c r="AX13507" s="61"/>
      <c r="AY13507" s="61"/>
      <c r="AZ13507" s="61"/>
      <c r="BA13507" s="61"/>
    </row>
    <row r="13508" spans="39:53" x14ac:dyDescent="0.2">
      <c r="AM13508" s="61"/>
      <c r="AN13508" s="61"/>
      <c r="AO13508" s="171"/>
      <c r="AP13508" s="61"/>
      <c r="AQ13508" s="61"/>
      <c r="AR13508" s="61"/>
      <c r="AS13508" s="61"/>
      <c r="AT13508" s="61"/>
      <c r="AU13508" s="61"/>
      <c r="AV13508" s="61"/>
      <c r="AW13508" s="61"/>
      <c r="AX13508" s="61"/>
      <c r="AY13508" s="61"/>
      <c r="AZ13508" s="61"/>
      <c r="BA13508" s="61"/>
    </row>
    <row r="13509" spans="39:53" x14ac:dyDescent="0.2">
      <c r="AM13509" s="61"/>
      <c r="AN13509" s="61"/>
      <c r="AO13509" s="171"/>
      <c r="AP13509" s="61"/>
      <c r="AQ13509" s="61"/>
      <c r="AR13509" s="61"/>
      <c r="AS13509" s="61"/>
      <c r="AT13509" s="61"/>
      <c r="AU13509" s="61"/>
      <c r="AV13509" s="61"/>
      <c r="AW13509" s="61"/>
      <c r="AX13509" s="61"/>
      <c r="AY13509" s="61"/>
      <c r="AZ13509" s="61"/>
      <c r="BA13509" s="61"/>
    </row>
    <row r="13510" spans="39:53" x14ac:dyDescent="0.2">
      <c r="AM13510" s="61"/>
      <c r="AN13510" s="61"/>
      <c r="AO13510" s="171"/>
      <c r="AP13510" s="61"/>
      <c r="AQ13510" s="61"/>
      <c r="AR13510" s="61"/>
      <c r="AS13510" s="61"/>
      <c r="AT13510" s="61"/>
      <c r="AU13510" s="61"/>
      <c r="AV13510" s="61"/>
      <c r="AW13510" s="61"/>
      <c r="AX13510" s="61"/>
      <c r="AY13510" s="61"/>
      <c r="AZ13510" s="61"/>
      <c r="BA13510" s="61"/>
    </row>
    <row r="13511" spans="39:53" x14ac:dyDescent="0.2">
      <c r="AM13511" s="61"/>
      <c r="AN13511" s="61"/>
      <c r="AO13511" s="171"/>
      <c r="AP13511" s="61"/>
      <c r="AQ13511" s="61"/>
      <c r="AR13511" s="61"/>
      <c r="AS13511" s="61"/>
      <c r="AT13511" s="61"/>
      <c r="AU13511" s="61"/>
      <c r="AV13511" s="61"/>
      <c r="AW13511" s="61"/>
      <c r="AX13511" s="61"/>
      <c r="AY13511" s="61"/>
      <c r="AZ13511" s="61"/>
      <c r="BA13511" s="61"/>
    </row>
    <row r="13512" spans="39:53" x14ac:dyDescent="0.2">
      <c r="AM13512" s="61"/>
      <c r="AN13512" s="61"/>
      <c r="AO13512" s="171"/>
      <c r="AP13512" s="61"/>
      <c r="AQ13512" s="61"/>
      <c r="AR13512" s="61"/>
      <c r="AS13512" s="61"/>
      <c r="AT13512" s="61"/>
      <c r="AU13512" s="61"/>
      <c r="AV13512" s="61"/>
      <c r="AW13512" s="61"/>
      <c r="AX13512" s="61"/>
      <c r="AY13512" s="61"/>
      <c r="AZ13512" s="61"/>
      <c r="BA13512" s="61"/>
    </row>
    <row r="13513" spans="39:53" x14ac:dyDescent="0.2">
      <c r="AM13513" s="61"/>
      <c r="AN13513" s="61"/>
      <c r="AO13513" s="171"/>
      <c r="AP13513" s="61"/>
      <c r="AQ13513" s="61"/>
      <c r="AR13513" s="61"/>
      <c r="AS13513" s="61"/>
      <c r="AT13513" s="61"/>
      <c r="AU13513" s="61"/>
      <c r="AV13513" s="61"/>
      <c r="AW13513" s="61"/>
      <c r="AX13513" s="61"/>
      <c r="AY13513" s="61"/>
      <c r="AZ13513" s="61"/>
      <c r="BA13513" s="61"/>
    </row>
    <row r="13514" spans="39:53" x14ac:dyDescent="0.2">
      <c r="AM13514" s="61"/>
      <c r="AN13514" s="61"/>
      <c r="AO13514" s="171"/>
      <c r="AP13514" s="61"/>
      <c r="AQ13514" s="61"/>
      <c r="AR13514" s="61"/>
      <c r="AS13514" s="61"/>
      <c r="AT13514" s="61"/>
      <c r="AU13514" s="61"/>
      <c r="AV13514" s="61"/>
      <c r="AW13514" s="61"/>
      <c r="AX13514" s="61"/>
      <c r="AY13514" s="61"/>
      <c r="AZ13514" s="61"/>
      <c r="BA13514" s="61"/>
    </row>
    <row r="13515" spans="39:53" x14ac:dyDescent="0.2">
      <c r="AM13515" s="61"/>
      <c r="AN13515" s="61"/>
      <c r="AO13515" s="171"/>
      <c r="AP13515" s="61"/>
      <c r="AQ13515" s="61"/>
      <c r="AR13515" s="61"/>
      <c r="AS13515" s="61"/>
      <c r="AT13515" s="61"/>
      <c r="AU13515" s="61"/>
      <c r="AV13515" s="61"/>
      <c r="AW13515" s="61"/>
      <c r="AX13515" s="61"/>
      <c r="AY13515" s="61"/>
      <c r="AZ13515" s="61"/>
      <c r="BA13515" s="61"/>
    </row>
    <row r="13516" spans="39:53" x14ac:dyDescent="0.2">
      <c r="AM13516" s="61"/>
      <c r="AN13516" s="61"/>
      <c r="AO13516" s="171"/>
      <c r="AP13516" s="61"/>
      <c r="AQ13516" s="61"/>
      <c r="AR13516" s="61"/>
      <c r="AS13516" s="61"/>
      <c r="AT13516" s="61"/>
      <c r="AU13516" s="61"/>
      <c r="AV13516" s="61"/>
      <c r="AW13516" s="61"/>
      <c r="AX13516" s="61"/>
      <c r="AY13516" s="61"/>
      <c r="AZ13516" s="61"/>
      <c r="BA13516" s="61"/>
    </row>
    <row r="13517" spans="39:53" x14ac:dyDescent="0.2">
      <c r="AM13517" s="61"/>
      <c r="AN13517" s="61"/>
      <c r="AO13517" s="171"/>
      <c r="AP13517" s="61"/>
      <c r="AQ13517" s="61"/>
      <c r="AR13517" s="61"/>
      <c r="AS13517" s="61"/>
      <c r="AT13517" s="61"/>
      <c r="AU13517" s="61"/>
      <c r="AV13517" s="61"/>
      <c r="AW13517" s="61"/>
      <c r="AX13517" s="61"/>
      <c r="AY13517" s="61"/>
      <c r="AZ13517" s="61"/>
      <c r="BA13517" s="61"/>
    </row>
    <row r="13518" spans="39:53" x14ac:dyDescent="0.2">
      <c r="AM13518" s="61"/>
      <c r="AN13518" s="61"/>
      <c r="AO13518" s="171"/>
      <c r="AP13518" s="61"/>
      <c r="AQ13518" s="61"/>
      <c r="AR13518" s="61"/>
      <c r="AS13518" s="61"/>
      <c r="AT13518" s="61"/>
      <c r="AU13518" s="61"/>
      <c r="AV13518" s="61"/>
      <c r="AW13518" s="61"/>
      <c r="AX13518" s="61"/>
      <c r="AY13518" s="61"/>
      <c r="AZ13518" s="61"/>
      <c r="BA13518" s="61"/>
    </row>
    <row r="13519" spans="39:53" x14ac:dyDescent="0.2">
      <c r="AM13519" s="61"/>
      <c r="AN13519" s="61"/>
      <c r="AO13519" s="171"/>
      <c r="AP13519" s="61"/>
      <c r="AQ13519" s="61"/>
      <c r="AR13519" s="61"/>
      <c r="AS13519" s="61"/>
      <c r="AT13519" s="61"/>
      <c r="AU13519" s="61"/>
      <c r="AV13519" s="61"/>
      <c r="AW13519" s="61"/>
      <c r="AX13519" s="61"/>
      <c r="AY13519" s="61"/>
      <c r="AZ13519" s="61"/>
      <c r="BA13519" s="61"/>
    </row>
    <row r="13520" spans="39:53" x14ac:dyDescent="0.2">
      <c r="AM13520" s="61"/>
      <c r="AN13520" s="61"/>
      <c r="AO13520" s="171"/>
      <c r="AP13520" s="61"/>
      <c r="AQ13520" s="61"/>
      <c r="AR13520" s="61"/>
      <c r="AS13520" s="61"/>
      <c r="AT13520" s="61"/>
      <c r="AU13520" s="61"/>
      <c r="AV13520" s="61"/>
      <c r="AW13520" s="61"/>
      <c r="AX13520" s="61"/>
      <c r="AY13520" s="61"/>
      <c r="AZ13520" s="61"/>
      <c r="BA13520" s="61"/>
    </row>
    <row r="13521" spans="39:53" x14ac:dyDescent="0.2">
      <c r="AM13521" s="61"/>
      <c r="AN13521" s="61"/>
      <c r="AO13521" s="171"/>
      <c r="AP13521" s="61"/>
      <c r="AQ13521" s="61"/>
      <c r="AR13521" s="61"/>
      <c r="AS13521" s="61"/>
      <c r="AT13521" s="61"/>
      <c r="AU13521" s="61"/>
      <c r="AV13521" s="61"/>
      <c r="AW13521" s="61"/>
      <c r="AX13521" s="61"/>
      <c r="AY13521" s="61"/>
      <c r="AZ13521" s="61"/>
      <c r="BA13521" s="61"/>
    </row>
    <row r="13522" spans="39:53" x14ac:dyDescent="0.2">
      <c r="AM13522" s="61"/>
      <c r="AN13522" s="61"/>
      <c r="AO13522" s="171"/>
      <c r="AP13522" s="61"/>
      <c r="AQ13522" s="61"/>
      <c r="AR13522" s="61"/>
      <c r="AS13522" s="61"/>
      <c r="AT13522" s="61"/>
      <c r="AU13522" s="61"/>
      <c r="AV13522" s="61"/>
      <c r="AW13522" s="61"/>
      <c r="AX13522" s="61"/>
      <c r="AY13522" s="61"/>
      <c r="AZ13522" s="61"/>
      <c r="BA13522" s="61"/>
    </row>
    <row r="13523" spans="39:53" x14ac:dyDescent="0.2">
      <c r="AM13523" s="61"/>
      <c r="AN13523" s="61"/>
      <c r="AO13523" s="171"/>
      <c r="AP13523" s="61"/>
      <c r="AQ13523" s="61"/>
      <c r="AR13523" s="61"/>
      <c r="AS13523" s="61"/>
      <c r="AT13523" s="61"/>
      <c r="AU13523" s="61"/>
      <c r="AV13523" s="61"/>
      <c r="AW13523" s="61"/>
      <c r="AX13523" s="61"/>
      <c r="AY13523" s="61"/>
      <c r="AZ13523" s="61"/>
      <c r="BA13523" s="61"/>
    </row>
    <row r="13524" spans="39:53" x14ac:dyDescent="0.2">
      <c r="AM13524" s="61"/>
      <c r="AN13524" s="61"/>
      <c r="AO13524" s="171"/>
      <c r="AP13524" s="61"/>
      <c r="AQ13524" s="61"/>
      <c r="AR13524" s="61"/>
      <c r="AS13524" s="61"/>
      <c r="AT13524" s="61"/>
      <c r="AU13524" s="61"/>
      <c r="AV13524" s="61"/>
      <c r="AW13524" s="61"/>
      <c r="AX13524" s="61"/>
      <c r="AY13524" s="61"/>
      <c r="AZ13524" s="61"/>
      <c r="BA13524" s="61"/>
    </row>
    <row r="13525" spans="39:53" x14ac:dyDescent="0.2">
      <c r="AM13525" s="61"/>
      <c r="AN13525" s="61"/>
      <c r="AO13525" s="171"/>
      <c r="AP13525" s="61"/>
      <c r="AQ13525" s="61"/>
      <c r="AR13525" s="61"/>
      <c r="AS13525" s="61"/>
      <c r="AT13525" s="61"/>
      <c r="AU13525" s="61"/>
      <c r="AV13525" s="61"/>
      <c r="AW13525" s="61"/>
      <c r="AX13525" s="61"/>
      <c r="AY13525" s="61"/>
      <c r="AZ13525" s="61"/>
      <c r="BA13525" s="61"/>
    </row>
    <row r="13526" spans="39:53" x14ac:dyDescent="0.2">
      <c r="AM13526" s="61"/>
      <c r="AN13526" s="61"/>
      <c r="AO13526" s="171"/>
      <c r="AP13526" s="61"/>
      <c r="AQ13526" s="61"/>
      <c r="AR13526" s="61"/>
      <c r="AS13526" s="61"/>
      <c r="AT13526" s="61"/>
      <c r="AU13526" s="61"/>
      <c r="AV13526" s="61"/>
      <c r="AW13526" s="61"/>
      <c r="AX13526" s="61"/>
      <c r="AY13526" s="61"/>
      <c r="AZ13526" s="61"/>
      <c r="BA13526" s="61"/>
    </row>
    <row r="13527" spans="39:53" x14ac:dyDescent="0.2">
      <c r="AM13527" s="61"/>
      <c r="AN13527" s="61"/>
      <c r="AO13527" s="171"/>
      <c r="AP13527" s="61"/>
      <c r="AQ13527" s="61"/>
      <c r="AR13527" s="61"/>
      <c r="AS13527" s="61"/>
      <c r="AT13527" s="61"/>
      <c r="AU13527" s="61"/>
      <c r="AV13527" s="61"/>
      <c r="AW13527" s="61"/>
      <c r="AX13527" s="61"/>
      <c r="AY13527" s="61"/>
      <c r="AZ13527" s="61"/>
      <c r="BA13527" s="61"/>
    </row>
    <row r="13528" spans="39:53" x14ac:dyDescent="0.2">
      <c r="AM13528" s="61"/>
      <c r="AN13528" s="61"/>
      <c r="AO13528" s="171"/>
      <c r="AP13528" s="61"/>
      <c r="AQ13528" s="61"/>
      <c r="AR13528" s="61"/>
      <c r="AS13528" s="61"/>
      <c r="AT13528" s="61"/>
      <c r="AU13528" s="61"/>
      <c r="AV13528" s="61"/>
      <c r="AW13528" s="61"/>
      <c r="AX13528" s="61"/>
      <c r="AY13528" s="61"/>
      <c r="AZ13528" s="61"/>
      <c r="BA13528" s="61"/>
    </row>
    <row r="13529" spans="39:53" x14ac:dyDescent="0.2">
      <c r="AM13529" s="61"/>
      <c r="AN13529" s="61"/>
      <c r="AO13529" s="171"/>
      <c r="AP13529" s="61"/>
      <c r="AQ13529" s="61"/>
      <c r="AR13529" s="61"/>
      <c r="AS13529" s="61"/>
      <c r="AT13529" s="61"/>
      <c r="AU13529" s="61"/>
      <c r="AV13529" s="61"/>
      <c r="AW13529" s="61"/>
      <c r="AX13529" s="61"/>
      <c r="AY13529" s="61"/>
      <c r="AZ13529" s="61"/>
      <c r="BA13529" s="61"/>
    </row>
    <row r="13530" spans="39:53" x14ac:dyDescent="0.2">
      <c r="AM13530" s="61"/>
      <c r="AN13530" s="61"/>
      <c r="AO13530" s="171"/>
      <c r="AP13530" s="61"/>
      <c r="AQ13530" s="61"/>
      <c r="AR13530" s="61"/>
      <c r="AS13530" s="61"/>
      <c r="AT13530" s="61"/>
      <c r="AU13530" s="61"/>
      <c r="AV13530" s="61"/>
      <c r="AW13530" s="61"/>
      <c r="AX13530" s="61"/>
      <c r="AY13530" s="61"/>
      <c r="AZ13530" s="61"/>
      <c r="BA13530" s="61"/>
    </row>
    <row r="13531" spans="39:53" x14ac:dyDescent="0.2">
      <c r="AM13531" s="61"/>
      <c r="AN13531" s="61"/>
      <c r="AO13531" s="171"/>
      <c r="AP13531" s="61"/>
      <c r="AQ13531" s="61"/>
      <c r="AR13531" s="61"/>
      <c r="AS13531" s="61"/>
      <c r="AT13531" s="61"/>
      <c r="AU13531" s="61"/>
      <c r="AV13531" s="61"/>
      <c r="AW13531" s="61"/>
      <c r="AX13531" s="61"/>
      <c r="AY13531" s="61"/>
      <c r="AZ13531" s="61"/>
      <c r="BA13531" s="61"/>
    </row>
    <row r="13532" spans="39:53" x14ac:dyDescent="0.2">
      <c r="AM13532" s="61"/>
      <c r="AN13532" s="61"/>
      <c r="AO13532" s="171"/>
      <c r="AP13532" s="61"/>
      <c r="AQ13532" s="61"/>
      <c r="AR13532" s="61"/>
      <c r="AS13532" s="61"/>
      <c r="AT13532" s="61"/>
      <c r="AU13532" s="61"/>
      <c r="AV13532" s="61"/>
      <c r="AW13532" s="61"/>
      <c r="AX13532" s="61"/>
      <c r="AY13532" s="61"/>
      <c r="AZ13532" s="61"/>
      <c r="BA13532" s="61"/>
    </row>
    <row r="13533" spans="39:53" x14ac:dyDescent="0.2">
      <c r="AM13533" s="61"/>
      <c r="AN13533" s="61"/>
      <c r="AO13533" s="171"/>
      <c r="AP13533" s="61"/>
      <c r="AQ13533" s="61"/>
      <c r="AR13533" s="61"/>
      <c r="AS13533" s="61"/>
      <c r="AT13533" s="61"/>
      <c r="AU13533" s="61"/>
      <c r="AV13533" s="61"/>
      <c r="AW13533" s="61"/>
      <c r="AX13533" s="61"/>
      <c r="AY13533" s="61"/>
      <c r="AZ13533" s="61"/>
      <c r="BA13533" s="61"/>
    </row>
    <row r="13534" spans="39:53" x14ac:dyDescent="0.2">
      <c r="AM13534" s="61"/>
      <c r="AN13534" s="61"/>
      <c r="AO13534" s="171"/>
      <c r="AP13534" s="61"/>
      <c r="AQ13534" s="61"/>
      <c r="AR13534" s="61"/>
      <c r="AS13534" s="61"/>
      <c r="AT13534" s="61"/>
      <c r="AU13534" s="61"/>
      <c r="AV13534" s="61"/>
      <c r="AW13534" s="61"/>
      <c r="AX13534" s="61"/>
      <c r="AY13534" s="61"/>
      <c r="AZ13534" s="61"/>
      <c r="BA13534" s="61"/>
    </row>
    <row r="13535" spans="39:53" x14ac:dyDescent="0.2">
      <c r="AM13535" s="61"/>
      <c r="AN13535" s="61"/>
      <c r="AO13535" s="171"/>
      <c r="AP13535" s="61"/>
      <c r="AQ13535" s="61"/>
      <c r="AR13535" s="61"/>
      <c r="AS13535" s="61"/>
      <c r="AT13535" s="61"/>
      <c r="AU13535" s="61"/>
      <c r="AV13535" s="61"/>
      <c r="AW13535" s="61"/>
      <c r="AX13535" s="61"/>
      <c r="AY13535" s="61"/>
      <c r="AZ13535" s="61"/>
      <c r="BA13535" s="61"/>
    </row>
    <row r="13536" spans="39:53" x14ac:dyDescent="0.2">
      <c r="AM13536" s="61"/>
      <c r="AN13536" s="61"/>
      <c r="AO13536" s="171"/>
      <c r="AP13536" s="61"/>
      <c r="AQ13536" s="61"/>
      <c r="AR13536" s="61"/>
      <c r="AS13536" s="61"/>
      <c r="AT13536" s="61"/>
      <c r="AU13536" s="61"/>
      <c r="AV13536" s="61"/>
      <c r="AW13536" s="61"/>
      <c r="AX13536" s="61"/>
      <c r="AY13536" s="61"/>
      <c r="AZ13536" s="61"/>
      <c r="BA13536" s="61"/>
    </row>
    <row r="13537" spans="39:53" x14ac:dyDescent="0.2">
      <c r="AM13537" s="61"/>
      <c r="AN13537" s="61"/>
      <c r="AO13537" s="171"/>
      <c r="AP13537" s="61"/>
      <c r="AQ13537" s="61"/>
      <c r="AR13537" s="61"/>
      <c r="AS13537" s="61"/>
      <c r="AT13537" s="61"/>
      <c r="AU13537" s="61"/>
      <c r="AV13537" s="61"/>
      <c r="AW13537" s="61"/>
      <c r="AX13537" s="61"/>
      <c r="AY13537" s="61"/>
      <c r="AZ13537" s="61"/>
      <c r="BA13537" s="61"/>
    </row>
    <row r="13538" spans="39:53" x14ac:dyDescent="0.2">
      <c r="AM13538" s="61"/>
      <c r="AN13538" s="61"/>
      <c r="AO13538" s="171"/>
      <c r="AP13538" s="61"/>
      <c r="AQ13538" s="61"/>
      <c r="AR13538" s="61"/>
      <c r="AS13538" s="61"/>
      <c r="AT13538" s="61"/>
      <c r="AU13538" s="61"/>
      <c r="AV13538" s="61"/>
      <c r="AW13538" s="61"/>
      <c r="AX13538" s="61"/>
      <c r="AY13538" s="61"/>
      <c r="AZ13538" s="61"/>
      <c r="BA13538" s="61"/>
    </row>
    <row r="13539" spans="39:53" x14ac:dyDescent="0.2">
      <c r="AM13539" s="61"/>
      <c r="AN13539" s="61"/>
      <c r="AO13539" s="171"/>
      <c r="AP13539" s="61"/>
      <c r="AQ13539" s="61"/>
      <c r="AR13539" s="61"/>
      <c r="AS13539" s="61"/>
      <c r="AT13539" s="61"/>
      <c r="AU13539" s="61"/>
      <c r="AV13539" s="61"/>
      <c r="AW13539" s="61"/>
      <c r="AX13539" s="61"/>
      <c r="AY13539" s="61"/>
      <c r="AZ13539" s="61"/>
      <c r="BA13539" s="61"/>
    </row>
    <row r="13540" spans="39:53" x14ac:dyDescent="0.2">
      <c r="AM13540" s="61"/>
      <c r="AN13540" s="61"/>
      <c r="AO13540" s="171"/>
      <c r="AP13540" s="61"/>
      <c r="AQ13540" s="61"/>
      <c r="AR13540" s="61"/>
      <c r="AS13540" s="61"/>
      <c r="AT13540" s="61"/>
      <c r="AU13540" s="61"/>
      <c r="AV13540" s="61"/>
      <c r="AW13540" s="61"/>
      <c r="AX13540" s="61"/>
      <c r="AY13540" s="61"/>
      <c r="AZ13540" s="61"/>
      <c r="BA13540" s="61"/>
    </row>
    <row r="13541" spans="39:53" x14ac:dyDescent="0.2">
      <c r="AM13541" s="61"/>
      <c r="AN13541" s="61"/>
      <c r="AO13541" s="171"/>
      <c r="AP13541" s="61"/>
      <c r="AQ13541" s="61"/>
      <c r="AR13541" s="61"/>
      <c r="AS13541" s="61"/>
      <c r="AT13541" s="61"/>
      <c r="AU13541" s="61"/>
      <c r="AV13541" s="61"/>
      <c r="AW13541" s="61"/>
      <c r="AX13541" s="61"/>
      <c r="AY13541" s="61"/>
      <c r="AZ13541" s="61"/>
      <c r="BA13541" s="61"/>
    </row>
    <row r="13542" spans="39:53" x14ac:dyDescent="0.2">
      <c r="AM13542" s="61"/>
      <c r="AN13542" s="61"/>
      <c r="AO13542" s="171"/>
      <c r="AP13542" s="61"/>
      <c r="AQ13542" s="61"/>
      <c r="AR13542" s="61"/>
      <c r="AS13542" s="61"/>
      <c r="AT13542" s="61"/>
      <c r="AU13542" s="61"/>
      <c r="AV13542" s="61"/>
      <c r="AW13542" s="61"/>
      <c r="AX13542" s="61"/>
      <c r="AY13542" s="61"/>
      <c r="AZ13542" s="61"/>
      <c r="BA13542" s="61"/>
    </row>
    <row r="13543" spans="39:53" x14ac:dyDescent="0.2">
      <c r="AM13543" s="61"/>
      <c r="AN13543" s="61"/>
      <c r="AO13543" s="171"/>
      <c r="AP13543" s="61"/>
      <c r="AQ13543" s="61"/>
      <c r="AR13543" s="61"/>
      <c r="AS13543" s="61"/>
      <c r="AT13543" s="61"/>
      <c r="AU13543" s="61"/>
      <c r="AV13543" s="61"/>
      <c r="AW13543" s="61"/>
      <c r="AX13543" s="61"/>
      <c r="AY13543" s="61"/>
      <c r="AZ13543" s="61"/>
      <c r="BA13543" s="61"/>
    </row>
    <row r="13544" spans="39:53" x14ac:dyDescent="0.2">
      <c r="AM13544" s="61"/>
      <c r="AN13544" s="61"/>
      <c r="AO13544" s="171"/>
      <c r="AP13544" s="61"/>
      <c r="AQ13544" s="61"/>
      <c r="AR13544" s="61"/>
      <c r="AS13544" s="61"/>
      <c r="AT13544" s="61"/>
      <c r="AU13544" s="61"/>
      <c r="AV13544" s="61"/>
      <c r="AW13544" s="61"/>
      <c r="AX13544" s="61"/>
      <c r="AY13544" s="61"/>
      <c r="AZ13544" s="61"/>
      <c r="BA13544" s="61"/>
    </row>
    <row r="13545" spans="39:53" x14ac:dyDescent="0.2">
      <c r="AM13545" s="61"/>
      <c r="AN13545" s="61"/>
      <c r="AO13545" s="171"/>
      <c r="AP13545" s="61"/>
      <c r="AQ13545" s="61"/>
      <c r="AR13545" s="61"/>
      <c r="AS13545" s="61"/>
      <c r="AT13545" s="61"/>
      <c r="AU13545" s="61"/>
      <c r="AV13545" s="61"/>
      <c r="AW13545" s="61"/>
      <c r="AX13545" s="61"/>
      <c r="AY13545" s="61"/>
      <c r="AZ13545" s="61"/>
      <c r="BA13545" s="61"/>
    </row>
    <row r="13546" spans="39:53" x14ac:dyDescent="0.2">
      <c r="AM13546" s="61"/>
      <c r="AN13546" s="61"/>
      <c r="AO13546" s="171"/>
      <c r="AP13546" s="61"/>
      <c r="AQ13546" s="61"/>
      <c r="AR13546" s="61"/>
      <c r="AS13546" s="61"/>
      <c r="AT13546" s="61"/>
      <c r="AU13546" s="61"/>
      <c r="AV13546" s="61"/>
      <c r="AW13546" s="61"/>
      <c r="AX13546" s="61"/>
      <c r="AY13546" s="61"/>
      <c r="AZ13546" s="61"/>
      <c r="BA13546" s="61"/>
    </row>
    <row r="13547" spans="39:53" x14ac:dyDescent="0.2">
      <c r="AM13547" s="61"/>
      <c r="AN13547" s="61"/>
      <c r="AO13547" s="171"/>
      <c r="AP13547" s="61"/>
      <c r="AQ13547" s="61"/>
      <c r="AR13547" s="61"/>
      <c r="AS13547" s="61"/>
      <c r="AT13547" s="61"/>
      <c r="AU13547" s="61"/>
      <c r="AV13547" s="61"/>
      <c r="AW13547" s="61"/>
      <c r="AX13547" s="61"/>
      <c r="AY13547" s="61"/>
      <c r="AZ13547" s="61"/>
      <c r="BA13547" s="61"/>
    </row>
    <row r="13548" spans="39:53" x14ac:dyDescent="0.2">
      <c r="AM13548" s="61"/>
      <c r="AN13548" s="61"/>
      <c r="AO13548" s="171"/>
      <c r="AP13548" s="61"/>
      <c r="AQ13548" s="61"/>
      <c r="AR13548" s="61"/>
      <c r="AS13548" s="61"/>
      <c r="AT13548" s="61"/>
      <c r="AU13548" s="61"/>
      <c r="AV13548" s="61"/>
      <c r="AW13548" s="61"/>
      <c r="AX13548" s="61"/>
      <c r="AY13548" s="61"/>
      <c r="AZ13548" s="61"/>
      <c r="BA13548" s="61"/>
    </row>
    <row r="13549" spans="39:53" x14ac:dyDescent="0.2">
      <c r="AM13549" s="61"/>
      <c r="AN13549" s="61"/>
      <c r="AO13549" s="171"/>
      <c r="AP13549" s="61"/>
      <c r="AQ13549" s="61"/>
      <c r="AR13549" s="61"/>
      <c r="AS13549" s="61"/>
      <c r="AT13549" s="61"/>
      <c r="AU13549" s="61"/>
      <c r="AV13549" s="61"/>
      <c r="AW13549" s="61"/>
      <c r="AX13549" s="61"/>
      <c r="AY13549" s="61"/>
      <c r="AZ13549" s="61"/>
      <c r="BA13549" s="61"/>
    </row>
    <row r="13550" spans="39:53" x14ac:dyDescent="0.2">
      <c r="AM13550" s="61"/>
      <c r="AN13550" s="61"/>
      <c r="AO13550" s="171"/>
      <c r="AP13550" s="61"/>
      <c r="AQ13550" s="61"/>
      <c r="AR13550" s="61"/>
      <c r="AS13550" s="61"/>
      <c r="AT13550" s="61"/>
      <c r="AU13550" s="61"/>
      <c r="AV13550" s="61"/>
      <c r="AW13550" s="61"/>
      <c r="AX13550" s="61"/>
      <c r="AY13550" s="61"/>
      <c r="AZ13550" s="61"/>
      <c r="BA13550" s="61"/>
    </row>
    <row r="13551" spans="39:53" x14ac:dyDescent="0.2">
      <c r="AM13551" s="61"/>
      <c r="AN13551" s="61"/>
      <c r="AO13551" s="171"/>
      <c r="AP13551" s="61"/>
      <c r="AQ13551" s="61"/>
      <c r="AR13551" s="61"/>
      <c r="AS13551" s="61"/>
      <c r="AT13551" s="61"/>
      <c r="AU13551" s="61"/>
      <c r="AV13551" s="61"/>
      <c r="AW13551" s="61"/>
      <c r="AX13551" s="61"/>
      <c r="AY13551" s="61"/>
      <c r="AZ13551" s="61"/>
      <c r="BA13551" s="61"/>
    </row>
    <row r="13552" spans="39:53" x14ac:dyDescent="0.2">
      <c r="AM13552" s="61"/>
      <c r="AN13552" s="61"/>
      <c r="AO13552" s="171"/>
      <c r="AP13552" s="61"/>
      <c r="AQ13552" s="61"/>
      <c r="AR13552" s="61"/>
      <c r="AS13552" s="61"/>
      <c r="AT13552" s="61"/>
      <c r="AU13552" s="61"/>
      <c r="AV13552" s="61"/>
      <c r="AW13552" s="61"/>
      <c r="AX13552" s="61"/>
      <c r="AY13552" s="61"/>
      <c r="AZ13552" s="61"/>
      <c r="BA13552" s="61"/>
    </row>
    <row r="13553" spans="39:53" x14ac:dyDescent="0.2">
      <c r="AM13553" s="61"/>
      <c r="AN13553" s="61"/>
      <c r="AO13553" s="171"/>
      <c r="AP13553" s="61"/>
      <c r="AQ13553" s="61"/>
      <c r="AR13553" s="61"/>
      <c r="AS13553" s="61"/>
      <c r="AT13553" s="61"/>
      <c r="AU13553" s="61"/>
      <c r="AV13553" s="61"/>
      <c r="AW13553" s="61"/>
      <c r="AX13553" s="61"/>
      <c r="AY13553" s="61"/>
      <c r="AZ13553" s="61"/>
      <c r="BA13553" s="61"/>
    </row>
    <row r="13554" spans="39:53" x14ac:dyDescent="0.2">
      <c r="AM13554" s="61"/>
      <c r="AN13554" s="61"/>
      <c r="AO13554" s="171"/>
      <c r="AP13554" s="61"/>
      <c r="AQ13554" s="61"/>
      <c r="AR13554" s="61"/>
      <c r="AS13554" s="61"/>
      <c r="AT13554" s="61"/>
      <c r="AU13554" s="61"/>
      <c r="AV13554" s="61"/>
      <c r="AW13554" s="61"/>
      <c r="AX13554" s="61"/>
      <c r="AY13554" s="61"/>
      <c r="AZ13554" s="61"/>
      <c r="BA13554" s="61"/>
    </row>
    <row r="13555" spans="39:53" x14ac:dyDescent="0.2">
      <c r="AM13555" s="61"/>
      <c r="AN13555" s="61"/>
      <c r="AO13555" s="171"/>
      <c r="AP13555" s="61"/>
      <c r="AQ13555" s="61"/>
      <c r="AR13555" s="61"/>
      <c r="AS13555" s="61"/>
      <c r="AT13555" s="61"/>
      <c r="AU13555" s="61"/>
      <c r="AV13555" s="61"/>
      <c r="AW13555" s="61"/>
      <c r="AX13555" s="61"/>
      <c r="AY13555" s="61"/>
      <c r="AZ13555" s="61"/>
      <c r="BA13555" s="61"/>
    </row>
    <row r="13556" spans="39:53" x14ac:dyDescent="0.2">
      <c r="AM13556" s="61"/>
      <c r="AN13556" s="61"/>
      <c r="AO13556" s="171"/>
      <c r="AP13556" s="61"/>
      <c r="AQ13556" s="61"/>
      <c r="AR13556" s="61"/>
      <c r="AS13556" s="61"/>
      <c r="AT13556" s="61"/>
      <c r="AU13556" s="61"/>
      <c r="AV13556" s="61"/>
      <c r="AW13556" s="61"/>
      <c r="AX13556" s="61"/>
      <c r="AY13556" s="61"/>
      <c r="AZ13556" s="61"/>
      <c r="BA13556" s="61"/>
    </row>
    <row r="13557" spans="39:53" x14ac:dyDescent="0.2">
      <c r="AM13557" s="61"/>
      <c r="AN13557" s="61"/>
      <c r="AO13557" s="171"/>
      <c r="AP13557" s="61"/>
      <c r="AQ13557" s="61"/>
      <c r="AR13557" s="61"/>
      <c r="AS13557" s="61"/>
      <c r="AT13557" s="61"/>
      <c r="AU13557" s="61"/>
      <c r="AV13557" s="61"/>
      <c r="AW13557" s="61"/>
      <c r="AX13557" s="61"/>
      <c r="AY13557" s="61"/>
      <c r="AZ13557" s="61"/>
      <c r="BA13557" s="61"/>
    </row>
    <row r="13558" spans="39:53" x14ac:dyDescent="0.2">
      <c r="AM13558" s="61"/>
      <c r="AN13558" s="61"/>
      <c r="AO13558" s="171"/>
      <c r="AP13558" s="61"/>
      <c r="AQ13558" s="61"/>
      <c r="AR13558" s="61"/>
      <c r="AS13558" s="61"/>
      <c r="AT13558" s="61"/>
      <c r="AU13558" s="61"/>
      <c r="AV13558" s="61"/>
      <c r="AW13558" s="61"/>
      <c r="AX13558" s="61"/>
      <c r="AY13558" s="61"/>
      <c r="AZ13558" s="61"/>
      <c r="BA13558" s="61"/>
    </row>
    <row r="13559" spans="39:53" x14ac:dyDescent="0.2">
      <c r="AM13559" s="61"/>
      <c r="AN13559" s="61"/>
      <c r="AO13559" s="171"/>
      <c r="AP13559" s="61"/>
      <c r="AQ13559" s="61"/>
      <c r="AR13559" s="61"/>
      <c r="AS13559" s="61"/>
      <c r="AT13559" s="61"/>
      <c r="AU13559" s="61"/>
      <c r="AV13559" s="61"/>
      <c r="AW13559" s="61"/>
      <c r="AX13559" s="61"/>
      <c r="AY13559" s="61"/>
      <c r="AZ13559" s="61"/>
      <c r="BA13559" s="61"/>
    </row>
    <row r="13560" spans="39:53" x14ac:dyDescent="0.2">
      <c r="AM13560" s="61"/>
      <c r="AN13560" s="61"/>
      <c r="AO13560" s="171"/>
      <c r="AP13560" s="61"/>
      <c r="AQ13560" s="61"/>
      <c r="AR13560" s="61"/>
      <c r="AS13560" s="61"/>
      <c r="AT13560" s="61"/>
      <c r="AU13560" s="61"/>
      <c r="AV13560" s="61"/>
      <c r="AW13560" s="61"/>
      <c r="AX13560" s="61"/>
      <c r="AY13560" s="61"/>
      <c r="AZ13560" s="61"/>
      <c r="BA13560" s="61"/>
    </row>
    <row r="13561" spans="39:53" x14ac:dyDescent="0.2">
      <c r="AM13561" s="61"/>
      <c r="AN13561" s="61"/>
      <c r="AO13561" s="171"/>
      <c r="AP13561" s="61"/>
      <c r="AQ13561" s="61"/>
      <c r="AR13561" s="61"/>
      <c r="AS13561" s="61"/>
      <c r="AT13561" s="61"/>
      <c r="AU13561" s="61"/>
      <c r="AV13561" s="61"/>
      <c r="AW13561" s="61"/>
      <c r="AX13561" s="61"/>
      <c r="AY13561" s="61"/>
      <c r="AZ13561" s="61"/>
      <c r="BA13561" s="61"/>
    </row>
    <row r="13562" spans="39:53" x14ac:dyDescent="0.2">
      <c r="AM13562" s="61"/>
      <c r="AN13562" s="61"/>
      <c r="AO13562" s="171"/>
      <c r="AP13562" s="61"/>
      <c r="AQ13562" s="61"/>
      <c r="AR13562" s="61"/>
      <c r="AS13562" s="61"/>
      <c r="AT13562" s="61"/>
      <c r="AU13562" s="61"/>
      <c r="AV13562" s="61"/>
      <c r="AW13562" s="61"/>
      <c r="AX13562" s="61"/>
      <c r="AY13562" s="61"/>
      <c r="AZ13562" s="61"/>
      <c r="BA13562" s="61"/>
    </row>
    <row r="13563" spans="39:53" x14ac:dyDescent="0.2">
      <c r="AM13563" s="61"/>
      <c r="AN13563" s="61"/>
      <c r="AO13563" s="171"/>
      <c r="AP13563" s="61"/>
      <c r="AQ13563" s="61"/>
      <c r="AR13563" s="61"/>
      <c r="AS13563" s="61"/>
      <c r="AT13563" s="61"/>
      <c r="AU13563" s="61"/>
      <c r="AV13563" s="61"/>
      <c r="AW13563" s="61"/>
      <c r="AX13563" s="61"/>
      <c r="AY13563" s="61"/>
      <c r="AZ13563" s="61"/>
      <c r="BA13563" s="61"/>
    </row>
    <row r="13564" spans="39:53" x14ac:dyDescent="0.2">
      <c r="AM13564" s="61"/>
      <c r="AN13564" s="61"/>
      <c r="AO13564" s="171"/>
      <c r="AP13564" s="61"/>
      <c r="AQ13564" s="61"/>
      <c r="AR13564" s="61"/>
      <c r="AS13564" s="61"/>
      <c r="AT13564" s="61"/>
      <c r="AU13564" s="61"/>
      <c r="AV13564" s="61"/>
      <c r="AW13564" s="61"/>
      <c r="AX13564" s="61"/>
      <c r="AY13564" s="61"/>
      <c r="AZ13564" s="61"/>
      <c r="BA13564" s="61"/>
    </row>
    <row r="13565" spans="39:53" x14ac:dyDescent="0.2">
      <c r="AM13565" s="61"/>
      <c r="AN13565" s="61"/>
      <c r="AO13565" s="171"/>
      <c r="AP13565" s="61"/>
      <c r="AQ13565" s="61"/>
      <c r="AR13565" s="61"/>
      <c r="AS13565" s="61"/>
      <c r="AT13565" s="61"/>
      <c r="AU13565" s="61"/>
      <c r="AV13565" s="61"/>
      <c r="AW13565" s="61"/>
      <c r="AX13565" s="61"/>
      <c r="AY13565" s="61"/>
      <c r="AZ13565" s="61"/>
      <c r="BA13565" s="61"/>
    </row>
    <row r="13566" spans="39:53" x14ac:dyDescent="0.2">
      <c r="AM13566" s="61"/>
      <c r="AN13566" s="61"/>
      <c r="AO13566" s="171"/>
      <c r="AP13566" s="61"/>
      <c r="AQ13566" s="61"/>
      <c r="AR13566" s="61"/>
      <c r="AS13566" s="61"/>
      <c r="AT13566" s="61"/>
      <c r="AU13566" s="61"/>
      <c r="AV13566" s="61"/>
      <c r="AW13566" s="61"/>
      <c r="AX13566" s="61"/>
      <c r="AY13566" s="61"/>
      <c r="AZ13566" s="61"/>
      <c r="BA13566" s="61"/>
    </row>
    <row r="13567" spans="39:53" x14ac:dyDescent="0.2">
      <c r="AM13567" s="61"/>
      <c r="AN13567" s="61"/>
      <c r="AO13567" s="171"/>
      <c r="AP13567" s="61"/>
      <c r="AQ13567" s="61"/>
      <c r="AR13567" s="61"/>
      <c r="AS13567" s="61"/>
      <c r="AT13567" s="61"/>
      <c r="AU13567" s="61"/>
      <c r="AV13567" s="61"/>
      <c r="AW13567" s="61"/>
      <c r="AX13567" s="61"/>
      <c r="AY13567" s="61"/>
      <c r="AZ13567" s="61"/>
      <c r="BA13567" s="61"/>
    </row>
    <row r="13568" spans="39:53" x14ac:dyDescent="0.2">
      <c r="AM13568" s="61"/>
      <c r="AN13568" s="61"/>
      <c r="AO13568" s="171"/>
      <c r="AP13568" s="61"/>
      <c r="AQ13568" s="61"/>
      <c r="AR13568" s="61"/>
      <c r="AS13568" s="61"/>
      <c r="AT13568" s="61"/>
      <c r="AU13568" s="61"/>
      <c r="AV13568" s="61"/>
      <c r="AW13568" s="61"/>
      <c r="AX13568" s="61"/>
      <c r="AY13568" s="61"/>
      <c r="AZ13568" s="61"/>
      <c r="BA13568" s="61"/>
    </row>
    <row r="13569" spans="39:53" x14ac:dyDescent="0.2">
      <c r="AM13569" s="61"/>
      <c r="AN13569" s="61"/>
      <c r="AO13569" s="171"/>
      <c r="AP13569" s="61"/>
      <c r="AQ13569" s="61"/>
      <c r="AR13569" s="61"/>
      <c r="AS13569" s="61"/>
      <c r="AT13569" s="61"/>
      <c r="AU13569" s="61"/>
      <c r="AV13569" s="61"/>
      <c r="AW13569" s="61"/>
      <c r="AX13569" s="61"/>
      <c r="AY13569" s="61"/>
      <c r="AZ13569" s="61"/>
      <c r="BA13569" s="61"/>
    </row>
    <row r="13570" spans="39:53" x14ac:dyDescent="0.2">
      <c r="AM13570" s="61"/>
      <c r="AN13570" s="61"/>
      <c r="AO13570" s="171"/>
      <c r="AP13570" s="61"/>
      <c r="AQ13570" s="61"/>
      <c r="AR13570" s="61"/>
      <c r="AS13570" s="61"/>
      <c r="AT13570" s="61"/>
      <c r="AU13570" s="61"/>
      <c r="AV13570" s="61"/>
      <c r="AW13570" s="61"/>
      <c r="AX13570" s="61"/>
      <c r="AY13570" s="61"/>
      <c r="AZ13570" s="61"/>
      <c r="BA13570" s="61"/>
    </row>
    <row r="13571" spans="39:53" x14ac:dyDescent="0.2">
      <c r="AM13571" s="61"/>
      <c r="AN13571" s="61"/>
      <c r="AO13571" s="171"/>
      <c r="AP13571" s="61"/>
      <c r="AQ13571" s="61"/>
      <c r="AR13571" s="61"/>
      <c r="AS13571" s="61"/>
      <c r="AT13571" s="61"/>
      <c r="AU13571" s="61"/>
      <c r="AV13571" s="61"/>
      <c r="AW13571" s="61"/>
      <c r="AX13571" s="61"/>
      <c r="AY13571" s="61"/>
      <c r="AZ13571" s="61"/>
      <c r="BA13571" s="61"/>
    </row>
    <row r="13572" spans="39:53" x14ac:dyDescent="0.2">
      <c r="AM13572" s="61"/>
      <c r="AN13572" s="61"/>
      <c r="AO13572" s="171"/>
      <c r="AP13572" s="61"/>
      <c r="AQ13572" s="61"/>
      <c r="AR13572" s="61"/>
      <c r="AS13572" s="61"/>
      <c r="AT13572" s="61"/>
      <c r="AU13572" s="61"/>
      <c r="AV13572" s="61"/>
      <c r="AW13572" s="61"/>
      <c r="AX13572" s="61"/>
      <c r="AY13572" s="61"/>
      <c r="AZ13572" s="61"/>
      <c r="BA13572" s="61"/>
    </row>
    <row r="13573" spans="39:53" x14ac:dyDescent="0.2">
      <c r="AM13573" s="61"/>
      <c r="AN13573" s="61"/>
      <c r="AO13573" s="171"/>
      <c r="AP13573" s="61"/>
      <c r="AQ13573" s="61"/>
      <c r="AR13573" s="61"/>
      <c r="AS13573" s="61"/>
      <c r="AT13573" s="61"/>
      <c r="AU13573" s="61"/>
      <c r="AV13573" s="61"/>
      <c r="AW13573" s="61"/>
      <c r="AX13573" s="61"/>
      <c r="AY13573" s="61"/>
      <c r="AZ13573" s="61"/>
      <c r="BA13573" s="61"/>
    </row>
    <row r="13574" spans="39:53" x14ac:dyDescent="0.2">
      <c r="AM13574" s="61"/>
      <c r="AN13574" s="61"/>
      <c r="AO13574" s="171"/>
      <c r="AP13574" s="61"/>
      <c r="AQ13574" s="61"/>
      <c r="AR13574" s="61"/>
      <c r="AS13574" s="61"/>
      <c r="AT13574" s="61"/>
      <c r="AU13574" s="61"/>
      <c r="AV13574" s="61"/>
      <c r="AW13574" s="61"/>
      <c r="AX13574" s="61"/>
      <c r="AY13574" s="61"/>
      <c r="AZ13574" s="61"/>
      <c r="BA13574" s="61"/>
    </row>
    <row r="13575" spans="39:53" x14ac:dyDescent="0.2">
      <c r="AM13575" s="61"/>
      <c r="AN13575" s="61"/>
      <c r="AO13575" s="171"/>
      <c r="AP13575" s="61"/>
      <c r="AQ13575" s="61"/>
      <c r="AR13575" s="61"/>
      <c r="AS13575" s="61"/>
      <c r="AT13575" s="61"/>
      <c r="AU13575" s="61"/>
      <c r="AV13575" s="61"/>
      <c r="AW13575" s="61"/>
      <c r="AX13575" s="61"/>
      <c r="AY13575" s="61"/>
      <c r="AZ13575" s="61"/>
      <c r="BA13575" s="61"/>
    </row>
    <row r="13576" spans="39:53" x14ac:dyDescent="0.2">
      <c r="AM13576" s="61"/>
      <c r="AN13576" s="61"/>
      <c r="AO13576" s="171"/>
      <c r="AP13576" s="61"/>
      <c r="AQ13576" s="61"/>
      <c r="AR13576" s="61"/>
      <c r="AS13576" s="61"/>
      <c r="AT13576" s="61"/>
      <c r="AU13576" s="61"/>
      <c r="AV13576" s="61"/>
      <c r="AW13576" s="61"/>
      <c r="AX13576" s="61"/>
      <c r="AY13576" s="61"/>
      <c r="AZ13576" s="61"/>
      <c r="BA13576" s="61"/>
    </row>
    <row r="13577" spans="39:53" x14ac:dyDescent="0.2">
      <c r="AM13577" s="61"/>
      <c r="AN13577" s="61"/>
      <c r="AO13577" s="171"/>
      <c r="AP13577" s="61"/>
      <c r="AQ13577" s="61"/>
      <c r="AR13577" s="61"/>
      <c r="AS13577" s="61"/>
      <c r="AT13577" s="61"/>
      <c r="AU13577" s="61"/>
      <c r="AV13577" s="61"/>
      <c r="AW13577" s="61"/>
      <c r="AX13577" s="61"/>
      <c r="AY13577" s="61"/>
      <c r="AZ13577" s="61"/>
      <c r="BA13577" s="61"/>
    </row>
    <row r="13578" spans="39:53" x14ac:dyDescent="0.2">
      <c r="AM13578" s="61"/>
      <c r="AN13578" s="61"/>
      <c r="AO13578" s="171"/>
      <c r="AP13578" s="61"/>
      <c r="AQ13578" s="61"/>
      <c r="AR13578" s="61"/>
      <c r="AS13578" s="61"/>
      <c r="AT13578" s="61"/>
      <c r="AU13578" s="61"/>
      <c r="AV13578" s="61"/>
      <c r="AW13578" s="61"/>
      <c r="AX13578" s="61"/>
      <c r="AY13578" s="61"/>
      <c r="AZ13578" s="61"/>
      <c r="BA13578" s="61"/>
    </row>
    <row r="13579" spans="39:53" x14ac:dyDescent="0.2">
      <c r="AM13579" s="61"/>
      <c r="AN13579" s="61"/>
      <c r="AO13579" s="171"/>
      <c r="AP13579" s="61"/>
      <c r="AQ13579" s="61"/>
      <c r="AR13579" s="61"/>
      <c r="AS13579" s="61"/>
      <c r="AT13579" s="61"/>
      <c r="AU13579" s="61"/>
      <c r="AV13579" s="61"/>
      <c r="AW13579" s="61"/>
      <c r="AX13579" s="61"/>
      <c r="AY13579" s="61"/>
      <c r="AZ13579" s="61"/>
      <c r="BA13579" s="61"/>
    </row>
    <row r="13580" spans="39:53" x14ac:dyDescent="0.2">
      <c r="AM13580" s="61"/>
      <c r="AN13580" s="61"/>
      <c r="AO13580" s="171"/>
      <c r="AP13580" s="61"/>
      <c r="AQ13580" s="61"/>
      <c r="AR13580" s="61"/>
      <c r="AS13580" s="61"/>
      <c r="AT13580" s="61"/>
      <c r="AU13580" s="61"/>
      <c r="AV13580" s="61"/>
      <c r="AW13580" s="61"/>
      <c r="AX13580" s="61"/>
      <c r="AY13580" s="61"/>
      <c r="AZ13580" s="61"/>
      <c r="BA13580" s="61"/>
    </row>
    <row r="13581" spans="39:53" x14ac:dyDescent="0.2">
      <c r="AM13581" s="61"/>
      <c r="AN13581" s="61"/>
      <c r="AO13581" s="171"/>
      <c r="AP13581" s="61"/>
      <c r="AQ13581" s="61"/>
      <c r="AR13581" s="61"/>
      <c r="AS13581" s="61"/>
      <c r="AT13581" s="61"/>
      <c r="AU13581" s="61"/>
      <c r="AV13581" s="61"/>
      <c r="AW13581" s="61"/>
      <c r="AX13581" s="61"/>
      <c r="AY13581" s="61"/>
      <c r="AZ13581" s="61"/>
      <c r="BA13581" s="61"/>
    </row>
    <row r="13582" spans="39:53" x14ac:dyDescent="0.2">
      <c r="AM13582" s="61"/>
      <c r="AN13582" s="61"/>
      <c r="AO13582" s="171"/>
      <c r="AP13582" s="61"/>
      <c r="AQ13582" s="61"/>
      <c r="AR13582" s="61"/>
      <c r="AS13582" s="61"/>
      <c r="AT13582" s="61"/>
      <c r="AU13582" s="61"/>
      <c r="AV13582" s="61"/>
      <c r="AW13582" s="61"/>
      <c r="AX13582" s="61"/>
      <c r="AY13582" s="61"/>
      <c r="AZ13582" s="61"/>
      <c r="BA13582" s="61"/>
    </row>
    <row r="13583" spans="39:53" x14ac:dyDescent="0.2">
      <c r="AM13583" s="61"/>
      <c r="AN13583" s="61"/>
      <c r="AO13583" s="171"/>
      <c r="AP13583" s="61"/>
      <c r="AQ13583" s="61"/>
      <c r="AR13583" s="61"/>
      <c r="AS13583" s="61"/>
      <c r="AT13583" s="61"/>
      <c r="AU13583" s="61"/>
      <c r="AV13583" s="61"/>
      <c r="AW13583" s="61"/>
      <c r="AX13583" s="61"/>
      <c r="AY13583" s="61"/>
      <c r="AZ13583" s="61"/>
      <c r="BA13583" s="61"/>
    </row>
    <row r="13584" spans="39:53" x14ac:dyDescent="0.2">
      <c r="AM13584" s="61"/>
      <c r="AN13584" s="61"/>
      <c r="AO13584" s="171"/>
      <c r="AP13584" s="61"/>
      <c r="AQ13584" s="61"/>
      <c r="AR13584" s="61"/>
      <c r="AS13584" s="61"/>
      <c r="AT13584" s="61"/>
      <c r="AU13584" s="61"/>
      <c r="AV13584" s="61"/>
      <c r="AW13584" s="61"/>
      <c r="AX13584" s="61"/>
      <c r="AY13584" s="61"/>
      <c r="AZ13584" s="61"/>
      <c r="BA13584" s="61"/>
    </row>
    <row r="13585" spans="39:53" x14ac:dyDescent="0.2">
      <c r="AM13585" s="61"/>
      <c r="AN13585" s="61"/>
      <c r="AO13585" s="171"/>
      <c r="AP13585" s="61"/>
      <c r="AQ13585" s="61"/>
      <c r="AR13585" s="61"/>
      <c r="AS13585" s="61"/>
      <c r="AT13585" s="61"/>
      <c r="AU13585" s="61"/>
      <c r="AV13585" s="61"/>
      <c r="AW13585" s="61"/>
      <c r="AX13585" s="61"/>
      <c r="AY13585" s="61"/>
      <c r="AZ13585" s="61"/>
      <c r="BA13585" s="61"/>
    </row>
    <row r="13586" spans="39:53" x14ac:dyDescent="0.2">
      <c r="AM13586" s="61"/>
      <c r="AN13586" s="61"/>
      <c r="AO13586" s="171"/>
      <c r="AP13586" s="61"/>
      <c r="AQ13586" s="61"/>
      <c r="AR13586" s="61"/>
      <c r="AS13586" s="61"/>
      <c r="AT13586" s="61"/>
      <c r="AU13586" s="61"/>
      <c r="AV13586" s="61"/>
      <c r="AW13586" s="61"/>
      <c r="AX13586" s="61"/>
      <c r="AY13586" s="61"/>
      <c r="AZ13586" s="61"/>
      <c r="BA13586" s="61"/>
    </row>
    <row r="13587" spans="39:53" x14ac:dyDescent="0.2">
      <c r="AM13587" s="61"/>
      <c r="AN13587" s="61"/>
      <c r="AO13587" s="171"/>
      <c r="AP13587" s="61"/>
      <c r="AQ13587" s="61"/>
      <c r="AR13587" s="61"/>
      <c r="AS13587" s="61"/>
      <c r="AT13587" s="61"/>
      <c r="AU13587" s="61"/>
      <c r="AV13587" s="61"/>
      <c r="AW13587" s="61"/>
      <c r="AX13587" s="61"/>
      <c r="AY13587" s="61"/>
      <c r="AZ13587" s="61"/>
      <c r="BA13587" s="61"/>
    </row>
    <row r="13588" spans="39:53" x14ac:dyDescent="0.2">
      <c r="AM13588" s="61"/>
      <c r="AN13588" s="61"/>
      <c r="AO13588" s="171"/>
      <c r="AP13588" s="61"/>
      <c r="AQ13588" s="61"/>
      <c r="AR13588" s="61"/>
      <c r="AS13588" s="61"/>
      <c r="AT13588" s="61"/>
      <c r="AU13588" s="61"/>
      <c r="AV13588" s="61"/>
      <c r="AW13588" s="61"/>
      <c r="AX13588" s="61"/>
      <c r="AY13588" s="61"/>
      <c r="AZ13588" s="61"/>
      <c r="BA13588" s="61"/>
    </row>
    <row r="13589" spans="39:53" x14ac:dyDescent="0.2">
      <c r="AM13589" s="61"/>
      <c r="AN13589" s="61"/>
      <c r="AO13589" s="171"/>
      <c r="AP13589" s="61"/>
      <c r="AQ13589" s="61"/>
      <c r="AR13589" s="61"/>
      <c r="AS13589" s="61"/>
      <c r="AT13589" s="61"/>
      <c r="AU13589" s="61"/>
      <c r="AV13589" s="61"/>
      <c r="AW13589" s="61"/>
      <c r="AX13589" s="61"/>
      <c r="AY13589" s="61"/>
      <c r="AZ13589" s="61"/>
      <c r="BA13589" s="61"/>
    </row>
    <row r="13590" spans="39:53" x14ac:dyDescent="0.2">
      <c r="AM13590" s="61"/>
      <c r="AN13590" s="61"/>
      <c r="AO13590" s="171"/>
      <c r="AP13590" s="61"/>
      <c r="AQ13590" s="61"/>
      <c r="AR13590" s="61"/>
      <c r="AS13590" s="61"/>
      <c r="AT13590" s="61"/>
      <c r="AU13590" s="61"/>
      <c r="AV13590" s="61"/>
      <c r="AW13590" s="61"/>
      <c r="AX13590" s="61"/>
      <c r="AY13590" s="61"/>
      <c r="AZ13590" s="61"/>
      <c r="BA13590" s="61"/>
    </row>
    <row r="13591" spans="39:53" x14ac:dyDescent="0.2">
      <c r="AM13591" s="61"/>
      <c r="AN13591" s="61"/>
      <c r="AO13591" s="171"/>
      <c r="AP13591" s="61"/>
      <c r="AQ13591" s="61"/>
      <c r="AR13591" s="61"/>
      <c r="AS13591" s="61"/>
      <c r="AT13591" s="61"/>
      <c r="AU13591" s="61"/>
      <c r="AV13591" s="61"/>
      <c r="AW13591" s="61"/>
      <c r="AX13591" s="61"/>
      <c r="AY13591" s="61"/>
      <c r="AZ13591" s="61"/>
      <c r="BA13591" s="61"/>
    </row>
    <row r="13592" spans="39:53" x14ac:dyDescent="0.2">
      <c r="AM13592" s="61"/>
      <c r="AN13592" s="61"/>
      <c r="AO13592" s="171"/>
      <c r="AP13592" s="61"/>
      <c r="AQ13592" s="61"/>
      <c r="AR13592" s="61"/>
      <c r="AS13592" s="61"/>
      <c r="AT13592" s="61"/>
      <c r="AU13592" s="61"/>
      <c r="AV13592" s="61"/>
      <c r="AW13592" s="61"/>
      <c r="AX13592" s="61"/>
      <c r="AY13592" s="61"/>
      <c r="AZ13592" s="61"/>
      <c r="BA13592" s="61"/>
    </row>
    <row r="13593" spans="39:53" x14ac:dyDescent="0.2">
      <c r="AM13593" s="61"/>
      <c r="AN13593" s="61"/>
      <c r="AO13593" s="171"/>
      <c r="AP13593" s="61"/>
      <c r="AQ13593" s="61"/>
      <c r="AR13593" s="61"/>
      <c r="AS13593" s="61"/>
      <c r="AT13593" s="61"/>
      <c r="AU13593" s="61"/>
      <c r="AV13593" s="61"/>
      <c r="AW13593" s="61"/>
      <c r="AX13593" s="61"/>
      <c r="AY13593" s="61"/>
      <c r="AZ13593" s="61"/>
      <c r="BA13593" s="61"/>
    </row>
    <row r="13594" spans="39:53" x14ac:dyDescent="0.2">
      <c r="AM13594" s="61"/>
      <c r="AN13594" s="61"/>
      <c r="AO13594" s="171"/>
      <c r="AP13594" s="61"/>
      <c r="AQ13594" s="61"/>
      <c r="AR13594" s="61"/>
      <c r="AS13594" s="61"/>
      <c r="AT13594" s="61"/>
      <c r="AU13594" s="61"/>
      <c r="AV13594" s="61"/>
      <c r="AW13594" s="61"/>
      <c r="AX13594" s="61"/>
      <c r="AY13594" s="61"/>
      <c r="AZ13594" s="61"/>
      <c r="BA13594" s="61"/>
    </row>
    <row r="13595" spans="39:53" x14ac:dyDescent="0.2">
      <c r="AM13595" s="61"/>
      <c r="AN13595" s="61"/>
      <c r="AO13595" s="171"/>
      <c r="AP13595" s="61"/>
      <c r="AQ13595" s="61"/>
      <c r="AR13595" s="61"/>
      <c r="AS13595" s="61"/>
      <c r="AT13595" s="61"/>
      <c r="AU13595" s="61"/>
      <c r="AV13595" s="61"/>
      <c r="AW13595" s="61"/>
      <c r="AX13595" s="61"/>
      <c r="AY13595" s="61"/>
      <c r="AZ13595" s="61"/>
      <c r="BA13595" s="61"/>
    </row>
    <row r="13596" spans="39:53" x14ac:dyDescent="0.2">
      <c r="AM13596" s="61"/>
      <c r="AN13596" s="61"/>
      <c r="AO13596" s="171"/>
      <c r="AP13596" s="61"/>
      <c r="AQ13596" s="61"/>
      <c r="AR13596" s="61"/>
      <c r="AS13596" s="61"/>
      <c r="AT13596" s="61"/>
      <c r="AU13596" s="61"/>
      <c r="AV13596" s="61"/>
      <c r="AW13596" s="61"/>
      <c r="AX13596" s="61"/>
      <c r="AY13596" s="61"/>
      <c r="AZ13596" s="61"/>
      <c r="BA13596" s="61"/>
    </row>
    <row r="13597" spans="39:53" x14ac:dyDescent="0.2">
      <c r="AM13597" s="61"/>
      <c r="AN13597" s="61"/>
      <c r="AO13597" s="171"/>
      <c r="AP13597" s="61"/>
      <c r="AQ13597" s="61"/>
      <c r="AR13597" s="61"/>
      <c r="AS13597" s="61"/>
      <c r="AT13597" s="61"/>
      <c r="AU13597" s="61"/>
      <c r="AV13597" s="61"/>
      <c r="AW13597" s="61"/>
      <c r="AX13597" s="61"/>
      <c r="AY13597" s="61"/>
      <c r="AZ13597" s="61"/>
      <c r="BA13597" s="61"/>
    </row>
    <row r="13598" spans="39:53" x14ac:dyDescent="0.2">
      <c r="AM13598" s="61"/>
      <c r="AN13598" s="61"/>
      <c r="AO13598" s="171"/>
      <c r="AP13598" s="61"/>
      <c r="AQ13598" s="61"/>
      <c r="AR13598" s="61"/>
      <c r="AS13598" s="61"/>
      <c r="AT13598" s="61"/>
      <c r="AU13598" s="61"/>
      <c r="AV13598" s="61"/>
      <c r="AW13598" s="61"/>
      <c r="AX13598" s="61"/>
      <c r="AY13598" s="61"/>
      <c r="AZ13598" s="61"/>
      <c r="BA13598" s="61"/>
    </row>
    <row r="13599" spans="39:53" x14ac:dyDescent="0.2">
      <c r="AM13599" s="61"/>
      <c r="AN13599" s="61"/>
      <c r="AO13599" s="171"/>
      <c r="AP13599" s="61"/>
      <c r="AQ13599" s="61"/>
      <c r="AR13599" s="61"/>
      <c r="AS13599" s="61"/>
      <c r="AT13599" s="61"/>
      <c r="AU13599" s="61"/>
      <c r="AV13599" s="61"/>
      <c r="AW13599" s="61"/>
      <c r="AX13599" s="61"/>
      <c r="AY13599" s="61"/>
      <c r="AZ13599" s="61"/>
      <c r="BA13599" s="61"/>
    </row>
    <row r="13600" spans="39:53" x14ac:dyDescent="0.2">
      <c r="AM13600" s="61"/>
      <c r="AN13600" s="61"/>
      <c r="AO13600" s="171"/>
      <c r="AP13600" s="61"/>
      <c r="AQ13600" s="61"/>
      <c r="AR13600" s="61"/>
      <c r="AS13600" s="61"/>
      <c r="AT13600" s="61"/>
      <c r="AU13600" s="61"/>
      <c r="AV13600" s="61"/>
      <c r="AW13600" s="61"/>
      <c r="AX13600" s="61"/>
      <c r="AY13600" s="61"/>
      <c r="AZ13600" s="61"/>
      <c r="BA13600" s="61"/>
    </row>
    <row r="13601" spans="39:53" x14ac:dyDescent="0.2">
      <c r="AM13601" s="61"/>
      <c r="AN13601" s="61"/>
      <c r="AO13601" s="171"/>
      <c r="AP13601" s="61"/>
      <c r="AQ13601" s="61"/>
      <c r="AR13601" s="61"/>
      <c r="AS13601" s="61"/>
      <c r="AT13601" s="61"/>
      <c r="AU13601" s="61"/>
      <c r="AV13601" s="61"/>
      <c r="AW13601" s="61"/>
      <c r="AX13601" s="61"/>
      <c r="AY13601" s="61"/>
      <c r="AZ13601" s="61"/>
      <c r="BA13601" s="61"/>
    </row>
    <row r="13602" spans="39:53" x14ac:dyDescent="0.2">
      <c r="AM13602" s="61"/>
      <c r="AN13602" s="61"/>
      <c r="AO13602" s="171"/>
      <c r="AP13602" s="61"/>
      <c r="AQ13602" s="61"/>
      <c r="AR13602" s="61"/>
      <c r="AS13602" s="61"/>
      <c r="AT13602" s="61"/>
      <c r="AU13602" s="61"/>
      <c r="AV13602" s="61"/>
      <c r="AW13602" s="61"/>
      <c r="AX13602" s="61"/>
      <c r="AY13602" s="61"/>
      <c r="AZ13602" s="61"/>
      <c r="BA13602" s="61"/>
    </row>
    <row r="13603" spans="39:53" x14ac:dyDescent="0.2">
      <c r="AM13603" s="61"/>
      <c r="AN13603" s="61"/>
      <c r="AO13603" s="171"/>
      <c r="AP13603" s="61"/>
      <c r="AQ13603" s="61"/>
      <c r="AR13603" s="61"/>
      <c r="AS13603" s="61"/>
      <c r="AT13603" s="61"/>
      <c r="AU13603" s="61"/>
      <c r="AV13603" s="61"/>
      <c r="AW13603" s="61"/>
      <c r="AX13603" s="61"/>
      <c r="AY13603" s="61"/>
      <c r="AZ13603" s="61"/>
      <c r="BA13603" s="61"/>
    </row>
    <row r="13604" spans="39:53" x14ac:dyDescent="0.2">
      <c r="AM13604" s="61"/>
      <c r="AN13604" s="61"/>
      <c r="AO13604" s="171"/>
      <c r="AP13604" s="61"/>
      <c r="AQ13604" s="61"/>
      <c r="AR13604" s="61"/>
      <c r="AS13604" s="61"/>
      <c r="AT13604" s="61"/>
      <c r="AU13604" s="61"/>
      <c r="AV13604" s="61"/>
      <c r="AW13604" s="61"/>
      <c r="AX13604" s="61"/>
      <c r="AY13604" s="61"/>
      <c r="AZ13604" s="61"/>
      <c r="BA13604" s="61"/>
    </row>
    <row r="13605" spans="39:53" x14ac:dyDescent="0.2">
      <c r="AM13605" s="61"/>
      <c r="AN13605" s="61"/>
      <c r="AO13605" s="171"/>
      <c r="AP13605" s="61"/>
      <c r="AQ13605" s="61"/>
      <c r="AR13605" s="61"/>
      <c r="AS13605" s="61"/>
      <c r="AT13605" s="61"/>
      <c r="AU13605" s="61"/>
      <c r="AV13605" s="61"/>
      <c r="AW13605" s="61"/>
      <c r="AX13605" s="61"/>
      <c r="AY13605" s="61"/>
      <c r="AZ13605" s="61"/>
      <c r="BA13605" s="61"/>
    </row>
    <row r="13606" spans="39:53" x14ac:dyDescent="0.2">
      <c r="AM13606" s="61"/>
      <c r="AN13606" s="61"/>
      <c r="AO13606" s="171"/>
      <c r="AP13606" s="61"/>
      <c r="AQ13606" s="61"/>
      <c r="AR13606" s="61"/>
      <c r="AS13606" s="61"/>
      <c r="AT13606" s="61"/>
      <c r="AU13606" s="61"/>
      <c r="AV13606" s="61"/>
      <c r="AW13606" s="61"/>
      <c r="AX13606" s="61"/>
      <c r="AY13606" s="61"/>
      <c r="AZ13606" s="61"/>
      <c r="BA13606" s="61"/>
    </row>
    <row r="13607" spans="39:53" x14ac:dyDescent="0.2">
      <c r="AM13607" s="61"/>
      <c r="AN13607" s="61"/>
      <c r="AO13607" s="171"/>
      <c r="AP13607" s="61"/>
      <c r="AQ13607" s="61"/>
      <c r="AR13607" s="61"/>
      <c r="AS13607" s="61"/>
      <c r="AT13607" s="61"/>
      <c r="AU13607" s="61"/>
      <c r="AV13607" s="61"/>
      <c r="AW13607" s="61"/>
      <c r="AX13607" s="61"/>
      <c r="AY13607" s="61"/>
      <c r="AZ13607" s="61"/>
      <c r="BA13607" s="61"/>
    </row>
    <row r="13608" spans="39:53" x14ac:dyDescent="0.2">
      <c r="AM13608" s="61"/>
      <c r="AN13608" s="61"/>
      <c r="AO13608" s="171"/>
      <c r="AP13608" s="61"/>
      <c r="AQ13608" s="61"/>
      <c r="AR13608" s="61"/>
      <c r="AS13608" s="61"/>
      <c r="AT13608" s="61"/>
      <c r="AU13608" s="61"/>
      <c r="AV13608" s="61"/>
      <c r="AW13608" s="61"/>
      <c r="AX13608" s="61"/>
      <c r="AY13608" s="61"/>
      <c r="AZ13608" s="61"/>
      <c r="BA13608" s="61"/>
    </row>
    <row r="13609" spans="39:53" x14ac:dyDescent="0.2">
      <c r="AM13609" s="61"/>
      <c r="AN13609" s="61"/>
      <c r="AO13609" s="171"/>
      <c r="AP13609" s="61"/>
      <c r="AQ13609" s="61"/>
      <c r="AR13609" s="61"/>
      <c r="AS13609" s="61"/>
      <c r="AT13609" s="61"/>
      <c r="AU13609" s="61"/>
      <c r="AV13609" s="61"/>
      <c r="AW13609" s="61"/>
      <c r="AX13609" s="61"/>
      <c r="AY13609" s="61"/>
      <c r="AZ13609" s="61"/>
      <c r="BA13609" s="61"/>
    </row>
    <row r="13610" spans="39:53" x14ac:dyDescent="0.2">
      <c r="AM13610" s="61"/>
      <c r="AN13610" s="61"/>
      <c r="AO13610" s="171"/>
      <c r="AP13610" s="61"/>
      <c r="AQ13610" s="61"/>
      <c r="AR13610" s="61"/>
      <c r="AS13610" s="61"/>
      <c r="AT13610" s="61"/>
      <c r="AU13610" s="61"/>
      <c r="AV13610" s="61"/>
      <c r="AW13610" s="61"/>
      <c r="AX13610" s="61"/>
      <c r="AY13610" s="61"/>
      <c r="AZ13610" s="61"/>
      <c r="BA13610" s="61"/>
    </row>
    <row r="13611" spans="39:53" x14ac:dyDescent="0.2">
      <c r="AM13611" s="61"/>
      <c r="AN13611" s="61"/>
      <c r="AO13611" s="171"/>
      <c r="AP13611" s="61"/>
      <c r="AQ13611" s="61"/>
      <c r="AR13611" s="61"/>
      <c r="AS13611" s="61"/>
      <c r="AT13611" s="61"/>
      <c r="AU13611" s="61"/>
      <c r="AV13611" s="61"/>
      <c r="AW13611" s="61"/>
      <c r="AX13611" s="61"/>
      <c r="AY13611" s="61"/>
      <c r="AZ13611" s="61"/>
      <c r="BA13611" s="61"/>
    </row>
    <row r="13612" spans="39:53" x14ac:dyDescent="0.2">
      <c r="AM13612" s="61"/>
      <c r="AN13612" s="61"/>
      <c r="AO13612" s="171"/>
      <c r="AP13612" s="61"/>
      <c r="AQ13612" s="61"/>
      <c r="AR13612" s="61"/>
      <c r="AS13612" s="61"/>
      <c r="AT13612" s="61"/>
      <c r="AU13612" s="61"/>
      <c r="AV13612" s="61"/>
      <c r="AW13612" s="61"/>
      <c r="AX13612" s="61"/>
      <c r="AY13612" s="61"/>
      <c r="AZ13612" s="61"/>
      <c r="BA13612" s="61"/>
    </row>
    <row r="13613" spans="39:53" x14ac:dyDescent="0.2">
      <c r="AM13613" s="61"/>
      <c r="AN13613" s="61"/>
      <c r="AO13613" s="171"/>
      <c r="AP13613" s="61"/>
      <c r="AQ13613" s="61"/>
      <c r="AR13613" s="61"/>
      <c r="AS13613" s="61"/>
      <c r="AT13613" s="61"/>
      <c r="AU13613" s="61"/>
      <c r="AV13613" s="61"/>
      <c r="AW13613" s="61"/>
      <c r="AX13613" s="61"/>
      <c r="AY13613" s="61"/>
      <c r="AZ13613" s="61"/>
      <c r="BA13613" s="61"/>
    </row>
    <row r="13614" spans="39:53" x14ac:dyDescent="0.2">
      <c r="AM13614" s="61"/>
      <c r="AN13614" s="61"/>
      <c r="AO13614" s="171"/>
      <c r="AP13614" s="61"/>
      <c r="AQ13614" s="61"/>
      <c r="AR13614" s="61"/>
      <c r="AS13614" s="61"/>
      <c r="AT13614" s="61"/>
      <c r="AU13614" s="61"/>
      <c r="AV13614" s="61"/>
      <c r="AW13614" s="61"/>
      <c r="AX13614" s="61"/>
      <c r="AY13614" s="61"/>
      <c r="AZ13614" s="61"/>
      <c r="BA13614" s="61"/>
    </row>
    <row r="13615" spans="39:53" x14ac:dyDescent="0.2">
      <c r="AM13615" s="61"/>
      <c r="AN13615" s="61"/>
      <c r="AO13615" s="171"/>
      <c r="AP13615" s="61"/>
      <c r="AQ13615" s="61"/>
      <c r="AR13615" s="61"/>
      <c r="AS13615" s="61"/>
      <c r="AT13615" s="61"/>
      <c r="AU13615" s="61"/>
      <c r="AV13615" s="61"/>
      <c r="AW13615" s="61"/>
      <c r="AX13615" s="61"/>
      <c r="AY13615" s="61"/>
      <c r="AZ13615" s="61"/>
      <c r="BA13615" s="61"/>
    </row>
    <row r="13616" spans="39:53" x14ac:dyDescent="0.2">
      <c r="AM13616" s="61"/>
      <c r="AN13616" s="61"/>
      <c r="AO13616" s="171"/>
      <c r="AP13616" s="61"/>
      <c r="AQ13616" s="61"/>
      <c r="AR13616" s="61"/>
      <c r="AS13616" s="61"/>
      <c r="AT13616" s="61"/>
      <c r="AU13616" s="61"/>
      <c r="AV13616" s="61"/>
      <c r="AW13616" s="61"/>
      <c r="AX13616" s="61"/>
      <c r="AY13616" s="61"/>
      <c r="AZ13616" s="61"/>
      <c r="BA13616" s="61"/>
    </row>
    <row r="13617" spans="39:53" x14ac:dyDescent="0.2">
      <c r="AM13617" s="61"/>
      <c r="AN13617" s="61"/>
      <c r="AO13617" s="171"/>
      <c r="AP13617" s="61"/>
      <c r="AQ13617" s="61"/>
      <c r="AR13617" s="61"/>
      <c r="AS13617" s="61"/>
      <c r="AT13617" s="61"/>
      <c r="AU13617" s="61"/>
      <c r="AV13617" s="61"/>
      <c r="AW13617" s="61"/>
      <c r="AX13617" s="61"/>
      <c r="AY13617" s="61"/>
      <c r="AZ13617" s="61"/>
      <c r="BA13617" s="61"/>
    </row>
    <row r="13618" spans="39:53" x14ac:dyDescent="0.2">
      <c r="AM13618" s="61"/>
      <c r="AN13618" s="61"/>
      <c r="AO13618" s="171"/>
      <c r="AP13618" s="61"/>
      <c r="AQ13618" s="61"/>
      <c r="AR13618" s="61"/>
      <c r="AS13618" s="61"/>
      <c r="AT13618" s="61"/>
      <c r="AU13618" s="61"/>
      <c r="AV13618" s="61"/>
      <c r="AW13618" s="61"/>
      <c r="AX13618" s="61"/>
      <c r="AY13618" s="61"/>
      <c r="AZ13618" s="61"/>
      <c r="BA13618" s="61"/>
    </row>
    <row r="13619" spans="39:53" x14ac:dyDescent="0.2">
      <c r="AM13619" s="61"/>
      <c r="AN13619" s="61"/>
      <c r="AO13619" s="171"/>
      <c r="AP13619" s="61"/>
      <c r="AQ13619" s="61"/>
      <c r="AR13619" s="61"/>
      <c r="AS13619" s="61"/>
      <c r="AT13619" s="61"/>
      <c r="AU13619" s="61"/>
      <c r="AV13619" s="61"/>
      <c r="AW13619" s="61"/>
      <c r="AX13619" s="61"/>
      <c r="AY13619" s="61"/>
      <c r="AZ13619" s="61"/>
      <c r="BA13619" s="61"/>
    </row>
    <row r="13620" spans="39:53" x14ac:dyDescent="0.2">
      <c r="AM13620" s="61"/>
      <c r="AN13620" s="61"/>
      <c r="AO13620" s="171"/>
      <c r="AP13620" s="61"/>
      <c r="AQ13620" s="61"/>
      <c r="AR13620" s="61"/>
      <c r="AS13620" s="61"/>
      <c r="AT13620" s="61"/>
      <c r="AU13620" s="61"/>
      <c r="AV13620" s="61"/>
      <c r="AW13620" s="61"/>
      <c r="AX13620" s="61"/>
      <c r="AY13620" s="61"/>
      <c r="AZ13620" s="61"/>
      <c r="BA13620" s="61"/>
    </row>
    <row r="13621" spans="39:53" x14ac:dyDescent="0.2">
      <c r="AM13621" s="61"/>
      <c r="AN13621" s="61"/>
      <c r="AO13621" s="171"/>
      <c r="AP13621" s="61"/>
      <c r="AQ13621" s="61"/>
      <c r="AR13621" s="61"/>
      <c r="AS13621" s="61"/>
      <c r="AT13621" s="61"/>
      <c r="AU13621" s="61"/>
      <c r="AV13621" s="61"/>
      <c r="AW13621" s="61"/>
      <c r="AX13621" s="61"/>
      <c r="AY13621" s="61"/>
      <c r="AZ13621" s="61"/>
      <c r="BA13621" s="61"/>
    </row>
    <row r="13622" spans="39:53" x14ac:dyDescent="0.2">
      <c r="AM13622" s="61"/>
      <c r="AN13622" s="61"/>
      <c r="AO13622" s="171"/>
      <c r="AP13622" s="61"/>
      <c r="AQ13622" s="61"/>
      <c r="AR13622" s="61"/>
      <c r="AS13622" s="61"/>
      <c r="AT13622" s="61"/>
      <c r="AU13622" s="61"/>
      <c r="AV13622" s="61"/>
      <c r="AW13622" s="61"/>
      <c r="AX13622" s="61"/>
      <c r="AY13622" s="61"/>
      <c r="AZ13622" s="61"/>
      <c r="BA13622" s="61"/>
    </row>
    <row r="13623" spans="39:53" x14ac:dyDescent="0.2">
      <c r="AM13623" s="61"/>
      <c r="AN13623" s="61"/>
      <c r="AO13623" s="171"/>
      <c r="AP13623" s="61"/>
      <c r="AQ13623" s="61"/>
      <c r="AR13623" s="61"/>
      <c r="AS13623" s="61"/>
      <c r="AT13623" s="61"/>
      <c r="AU13623" s="61"/>
      <c r="AV13623" s="61"/>
      <c r="AW13623" s="61"/>
      <c r="AX13623" s="61"/>
      <c r="AY13623" s="61"/>
      <c r="AZ13623" s="61"/>
      <c r="BA13623" s="61"/>
    </row>
    <row r="13624" spans="39:53" x14ac:dyDescent="0.2">
      <c r="AM13624" s="61"/>
      <c r="AN13624" s="61"/>
      <c r="AO13624" s="171"/>
      <c r="AP13624" s="61"/>
      <c r="AQ13624" s="61"/>
      <c r="AR13624" s="61"/>
      <c r="AS13624" s="61"/>
      <c r="AT13624" s="61"/>
      <c r="AU13624" s="61"/>
      <c r="AV13624" s="61"/>
      <c r="AW13624" s="61"/>
      <c r="AX13624" s="61"/>
      <c r="AY13624" s="61"/>
      <c r="AZ13624" s="61"/>
      <c r="BA13624" s="61"/>
    </row>
    <row r="13625" spans="39:53" x14ac:dyDescent="0.2">
      <c r="AM13625" s="61"/>
      <c r="AN13625" s="61"/>
      <c r="AO13625" s="171"/>
      <c r="AP13625" s="61"/>
      <c r="AQ13625" s="61"/>
      <c r="AR13625" s="61"/>
      <c r="AS13625" s="61"/>
      <c r="AT13625" s="61"/>
      <c r="AU13625" s="61"/>
      <c r="AV13625" s="61"/>
      <c r="AW13625" s="61"/>
      <c r="AX13625" s="61"/>
      <c r="AY13625" s="61"/>
      <c r="AZ13625" s="61"/>
      <c r="BA13625" s="61"/>
    </row>
    <row r="13626" spans="39:53" x14ac:dyDescent="0.2">
      <c r="AM13626" s="61"/>
      <c r="AN13626" s="61"/>
      <c r="AO13626" s="171"/>
      <c r="AP13626" s="61"/>
      <c r="AQ13626" s="61"/>
      <c r="AR13626" s="61"/>
      <c r="AS13626" s="61"/>
      <c r="AT13626" s="61"/>
      <c r="AU13626" s="61"/>
      <c r="AV13626" s="61"/>
      <c r="AW13626" s="61"/>
      <c r="AX13626" s="61"/>
      <c r="AY13626" s="61"/>
      <c r="AZ13626" s="61"/>
      <c r="BA13626" s="61"/>
    </row>
    <row r="13627" spans="39:53" x14ac:dyDescent="0.2">
      <c r="AM13627" s="61"/>
      <c r="AN13627" s="61"/>
      <c r="AO13627" s="171"/>
      <c r="AP13627" s="61"/>
      <c r="AQ13627" s="61"/>
      <c r="AR13627" s="61"/>
      <c r="AS13627" s="61"/>
      <c r="AT13627" s="61"/>
      <c r="AU13627" s="61"/>
      <c r="AV13627" s="61"/>
      <c r="AW13627" s="61"/>
      <c r="AX13627" s="61"/>
      <c r="AY13627" s="61"/>
      <c r="AZ13627" s="61"/>
      <c r="BA13627" s="61"/>
    </row>
    <row r="13628" spans="39:53" x14ac:dyDescent="0.2">
      <c r="AM13628" s="61"/>
      <c r="AN13628" s="61"/>
      <c r="AO13628" s="171"/>
      <c r="AP13628" s="61"/>
      <c r="AQ13628" s="61"/>
      <c r="AR13628" s="61"/>
      <c r="AS13628" s="61"/>
      <c r="AT13628" s="61"/>
      <c r="AU13628" s="61"/>
      <c r="AV13628" s="61"/>
      <c r="AW13628" s="61"/>
      <c r="AX13628" s="61"/>
      <c r="AY13628" s="61"/>
      <c r="AZ13628" s="61"/>
      <c r="BA13628" s="61"/>
    </row>
    <row r="13629" spans="39:53" x14ac:dyDescent="0.2">
      <c r="AM13629" s="61"/>
      <c r="AN13629" s="61"/>
      <c r="AO13629" s="171"/>
      <c r="AP13629" s="61"/>
      <c r="AQ13629" s="61"/>
      <c r="AR13629" s="61"/>
      <c r="AS13629" s="61"/>
      <c r="AT13629" s="61"/>
      <c r="AU13629" s="61"/>
      <c r="AV13629" s="61"/>
      <c r="AW13629" s="61"/>
      <c r="AX13629" s="61"/>
      <c r="AY13629" s="61"/>
      <c r="AZ13629" s="61"/>
      <c r="BA13629" s="61"/>
    </row>
    <row r="13630" spans="39:53" x14ac:dyDescent="0.2">
      <c r="AM13630" s="61"/>
      <c r="AN13630" s="61"/>
      <c r="AO13630" s="171"/>
      <c r="AP13630" s="61"/>
      <c r="AQ13630" s="61"/>
      <c r="AR13630" s="61"/>
      <c r="AS13630" s="61"/>
      <c r="AT13630" s="61"/>
      <c r="AU13630" s="61"/>
      <c r="AV13630" s="61"/>
      <c r="AW13630" s="61"/>
      <c r="AX13630" s="61"/>
      <c r="AY13630" s="61"/>
      <c r="AZ13630" s="61"/>
      <c r="BA13630" s="61"/>
    </row>
    <row r="13631" spans="39:53" x14ac:dyDescent="0.2">
      <c r="AM13631" s="61"/>
      <c r="AN13631" s="61"/>
      <c r="AO13631" s="171"/>
      <c r="AP13631" s="61"/>
      <c r="AQ13631" s="61"/>
      <c r="AR13631" s="61"/>
      <c r="AS13631" s="61"/>
      <c r="AT13631" s="61"/>
      <c r="AU13631" s="61"/>
      <c r="AV13631" s="61"/>
      <c r="AW13631" s="61"/>
      <c r="AX13631" s="61"/>
      <c r="AY13631" s="61"/>
      <c r="AZ13631" s="61"/>
      <c r="BA13631" s="61"/>
    </row>
    <row r="13632" spans="39:53" x14ac:dyDescent="0.2">
      <c r="AM13632" s="61"/>
      <c r="AN13632" s="61"/>
      <c r="AO13632" s="171"/>
      <c r="AP13632" s="61"/>
      <c r="AQ13632" s="61"/>
      <c r="AR13632" s="61"/>
      <c r="AS13632" s="61"/>
      <c r="AT13632" s="61"/>
      <c r="AU13632" s="61"/>
      <c r="AV13632" s="61"/>
      <c r="AW13632" s="61"/>
      <c r="AX13632" s="61"/>
      <c r="AY13632" s="61"/>
      <c r="AZ13632" s="61"/>
      <c r="BA13632" s="61"/>
    </row>
    <row r="13633" spans="39:53" x14ac:dyDescent="0.2">
      <c r="AM13633" s="61"/>
      <c r="AN13633" s="61"/>
      <c r="AO13633" s="171"/>
      <c r="AP13633" s="61"/>
      <c r="AQ13633" s="61"/>
      <c r="AR13633" s="61"/>
      <c r="AS13633" s="61"/>
      <c r="AT13633" s="61"/>
      <c r="AU13633" s="61"/>
      <c r="AV13633" s="61"/>
      <c r="AW13633" s="61"/>
      <c r="AX13633" s="61"/>
      <c r="AY13633" s="61"/>
      <c r="AZ13633" s="61"/>
      <c r="BA13633" s="61"/>
    </row>
    <row r="13634" spans="39:53" x14ac:dyDescent="0.2">
      <c r="AM13634" s="61"/>
      <c r="AN13634" s="61"/>
      <c r="AO13634" s="171"/>
      <c r="AP13634" s="61"/>
      <c r="AQ13634" s="61"/>
      <c r="AR13634" s="61"/>
      <c r="AS13634" s="61"/>
      <c r="AT13634" s="61"/>
      <c r="AU13634" s="61"/>
      <c r="AV13634" s="61"/>
      <c r="AW13634" s="61"/>
      <c r="AX13634" s="61"/>
      <c r="AY13634" s="61"/>
      <c r="AZ13634" s="61"/>
      <c r="BA13634" s="61"/>
    </row>
    <row r="13635" spans="39:53" x14ac:dyDescent="0.2">
      <c r="AM13635" s="61"/>
      <c r="AN13635" s="61"/>
      <c r="AO13635" s="171"/>
      <c r="AP13635" s="61"/>
      <c r="AQ13635" s="61"/>
      <c r="AR13635" s="61"/>
      <c r="AS13635" s="61"/>
      <c r="AT13635" s="61"/>
      <c r="AU13635" s="61"/>
      <c r="AV13635" s="61"/>
      <c r="AW13635" s="61"/>
      <c r="AX13635" s="61"/>
      <c r="AY13635" s="61"/>
      <c r="AZ13635" s="61"/>
      <c r="BA13635" s="61"/>
    </row>
    <row r="13636" spans="39:53" x14ac:dyDescent="0.2">
      <c r="AM13636" s="61"/>
      <c r="AN13636" s="61"/>
      <c r="AO13636" s="171"/>
      <c r="AP13636" s="61"/>
      <c r="AQ13636" s="61"/>
      <c r="AR13636" s="61"/>
      <c r="AS13636" s="61"/>
      <c r="AT13636" s="61"/>
      <c r="AU13636" s="61"/>
      <c r="AV13636" s="61"/>
      <c r="AW13636" s="61"/>
      <c r="AX13636" s="61"/>
      <c r="AY13636" s="61"/>
      <c r="AZ13636" s="61"/>
      <c r="BA13636" s="61"/>
    </row>
    <row r="13637" spans="39:53" x14ac:dyDescent="0.2">
      <c r="AM13637" s="61"/>
      <c r="AN13637" s="61"/>
      <c r="AO13637" s="171"/>
      <c r="AP13637" s="61"/>
      <c r="AQ13637" s="61"/>
      <c r="AR13637" s="61"/>
      <c r="AS13637" s="61"/>
      <c r="AT13637" s="61"/>
      <c r="AU13637" s="61"/>
      <c r="AV13637" s="61"/>
      <c r="AW13637" s="61"/>
      <c r="AX13637" s="61"/>
      <c r="AY13637" s="61"/>
      <c r="AZ13637" s="61"/>
      <c r="BA13637" s="61"/>
    </row>
    <row r="13638" spans="39:53" x14ac:dyDescent="0.2">
      <c r="AM13638" s="61"/>
      <c r="AN13638" s="61"/>
      <c r="AO13638" s="171"/>
      <c r="AP13638" s="61"/>
      <c r="AQ13638" s="61"/>
      <c r="AR13638" s="61"/>
      <c r="AS13638" s="61"/>
      <c r="AT13638" s="61"/>
      <c r="AU13638" s="61"/>
      <c r="AV13638" s="61"/>
      <c r="AW13638" s="61"/>
      <c r="AX13638" s="61"/>
      <c r="AY13638" s="61"/>
      <c r="AZ13638" s="61"/>
      <c r="BA13638" s="61"/>
    </row>
    <row r="13639" spans="39:53" x14ac:dyDescent="0.2">
      <c r="AM13639" s="61"/>
      <c r="AN13639" s="61"/>
      <c r="AO13639" s="171"/>
      <c r="AP13639" s="61"/>
      <c r="AQ13639" s="61"/>
      <c r="AR13639" s="61"/>
      <c r="AS13639" s="61"/>
      <c r="AT13639" s="61"/>
      <c r="AU13639" s="61"/>
      <c r="AV13639" s="61"/>
      <c r="AW13639" s="61"/>
      <c r="AX13639" s="61"/>
      <c r="AY13639" s="61"/>
      <c r="AZ13639" s="61"/>
      <c r="BA13639" s="61"/>
    </row>
    <row r="13640" spans="39:53" x14ac:dyDescent="0.2">
      <c r="AM13640" s="61"/>
      <c r="AN13640" s="61"/>
      <c r="AO13640" s="171"/>
      <c r="AP13640" s="61"/>
      <c r="AQ13640" s="61"/>
      <c r="AR13640" s="61"/>
      <c r="AS13640" s="61"/>
      <c r="AT13640" s="61"/>
      <c r="AU13640" s="61"/>
      <c r="AV13640" s="61"/>
      <c r="AW13640" s="61"/>
      <c r="AX13640" s="61"/>
      <c r="AY13640" s="61"/>
      <c r="AZ13640" s="61"/>
      <c r="BA13640" s="61"/>
    </row>
    <row r="13641" spans="39:53" x14ac:dyDescent="0.2">
      <c r="AM13641" s="61"/>
      <c r="AN13641" s="61"/>
      <c r="AO13641" s="171"/>
      <c r="AP13641" s="61"/>
      <c r="AQ13641" s="61"/>
      <c r="AR13641" s="61"/>
      <c r="AS13641" s="61"/>
      <c r="AT13641" s="61"/>
      <c r="AU13641" s="61"/>
      <c r="AV13641" s="61"/>
      <c r="AW13641" s="61"/>
      <c r="AX13641" s="61"/>
      <c r="AY13641" s="61"/>
      <c r="AZ13641" s="61"/>
      <c r="BA13641" s="61"/>
    </row>
    <row r="13642" spans="39:53" x14ac:dyDescent="0.2">
      <c r="AM13642" s="61"/>
      <c r="AN13642" s="61"/>
      <c r="AO13642" s="171"/>
      <c r="AP13642" s="61"/>
      <c r="AQ13642" s="61"/>
      <c r="AR13642" s="61"/>
      <c r="AS13642" s="61"/>
      <c r="AT13642" s="61"/>
      <c r="AU13642" s="61"/>
      <c r="AV13642" s="61"/>
      <c r="AW13642" s="61"/>
      <c r="AX13642" s="61"/>
      <c r="AY13642" s="61"/>
      <c r="AZ13642" s="61"/>
      <c r="BA13642" s="61"/>
    </row>
    <row r="13643" spans="39:53" x14ac:dyDescent="0.2">
      <c r="AM13643" s="61"/>
      <c r="AN13643" s="61"/>
      <c r="AO13643" s="171"/>
      <c r="AP13643" s="61"/>
      <c r="AQ13643" s="61"/>
      <c r="AR13643" s="61"/>
      <c r="AS13643" s="61"/>
      <c r="AT13643" s="61"/>
      <c r="AU13643" s="61"/>
      <c r="AV13643" s="61"/>
      <c r="AW13643" s="61"/>
      <c r="AX13643" s="61"/>
      <c r="AY13643" s="61"/>
      <c r="AZ13643" s="61"/>
      <c r="BA13643" s="61"/>
    </row>
    <row r="13644" spans="39:53" x14ac:dyDescent="0.2">
      <c r="AM13644" s="61"/>
      <c r="AN13644" s="61"/>
      <c r="AO13644" s="171"/>
      <c r="AP13644" s="61"/>
      <c r="AQ13644" s="61"/>
      <c r="AR13644" s="61"/>
      <c r="AS13644" s="61"/>
      <c r="AT13644" s="61"/>
      <c r="AU13644" s="61"/>
      <c r="AV13644" s="61"/>
      <c r="AW13644" s="61"/>
      <c r="AX13644" s="61"/>
      <c r="AY13644" s="61"/>
      <c r="AZ13644" s="61"/>
      <c r="BA13644" s="61"/>
    </row>
    <row r="13645" spans="39:53" x14ac:dyDescent="0.2">
      <c r="AM13645" s="61"/>
      <c r="AN13645" s="61"/>
      <c r="AO13645" s="171"/>
      <c r="AP13645" s="61"/>
      <c r="AQ13645" s="61"/>
      <c r="AR13645" s="61"/>
      <c r="AS13645" s="61"/>
      <c r="AT13645" s="61"/>
      <c r="AU13645" s="61"/>
      <c r="AV13645" s="61"/>
      <c r="AW13645" s="61"/>
      <c r="AX13645" s="61"/>
      <c r="AY13645" s="61"/>
      <c r="AZ13645" s="61"/>
      <c r="BA13645" s="61"/>
    </row>
    <row r="13646" spans="39:53" x14ac:dyDescent="0.2">
      <c r="AM13646" s="61"/>
      <c r="AN13646" s="61"/>
      <c r="AO13646" s="171"/>
      <c r="AP13646" s="61"/>
      <c r="AQ13646" s="61"/>
      <c r="AR13646" s="61"/>
      <c r="AS13646" s="61"/>
      <c r="AT13646" s="61"/>
      <c r="AU13646" s="61"/>
      <c r="AV13646" s="61"/>
      <c r="AW13646" s="61"/>
      <c r="AX13646" s="61"/>
      <c r="AY13646" s="61"/>
      <c r="AZ13646" s="61"/>
      <c r="BA13646" s="61"/>
    </row>
    <row r="13647" spans="39:53" x14ac:dyDescent="0.2">
      <c r="AM13647" s="61"/>
      <c r="AN13647" s="61"/>
      <c r="AO13647" s="171"/>
      <c r="AP13647" s="61"/>
      <c r="AQ13647" s="61"/>
      <c r="AR13647" s="61"/>
      <c r="AS13647" s="61"/>
      <c r="AT13647" s="61"/>
      <c r="AU13647" s="61"/>
      <c r="AV13647" s="61"/>
      <c r="AW13647" s="61"/>
      <c r="AX13647" s="61"/>
      <c r="AY13647" s="61"/>
      <c r="AZ13647" s="61"/>
      <c r="BA13647" s="61"/>
    </row>
    <row r="13648" spans="39:53" x14ac:dyDescent="0.2">
      <c r="AM13648" s="61"/>
      <c r="AN13648" s="61"/>
      <c r="AO13648" s="171"/>
      <c r="AP13648" s="61"/>
      <c r="AQ13648" s="61"/>
      <c r="AR13648" s="61"/>
      <c r="AS13648" s="61"/>
      <c r="AT13648" s="61"/>
      <c r="AU13648" s="61"/>
      <c r="AV13648" s="61"/>
      <c r="AW13648" s="61"/>
      <c r="AX13648" s="61"/>
      <c r="AY13648" s="61"/>
      <c r="AZ13648" s="61"/>
      <c r="BA13648" s="61"/>
    </row>
    <row r="13649" spans="39:53" x14ac:dyDescent="0.2">
      <c r="AM13649" s="61"/>
      <c r="AN13649" s="61"/>
      <c r="AO13649" s="171"/>
      <c r="AP13649" s="61"/>
      <c r="AQ13649" s="61"/>
      <c r="AR13649" s="61"/>
      <c r="AS13649" s="61"/>
      <c r="AT13649" s="61"/>
      <c r="AU13649" s="61"/>
      <c r="AV13649" s="61"/>
      <c r="AW13649" s="61"/>
      <c r="AX13649" s="61"/>
      <c r="AY13649" s="61"/>
      <c r="AZ13649" s="61"/>
      <c r="BA13649" s="61"/>
    </row>
    <row r="13650" spans="39:53" x14ac:dyDescent="0.2">
      <c r="AM13650" s="61"/>
      <c r="AN13650" s="61"/>
      <c r="AO13650" s="171"/>
      <c r="AP13650" s="61"/>
      <c r="AQ13650" s="61"/>
      <c r="AR13650" s="61"/>
      <c r="AS13650" s="61"/>
      <c r="AT13650" s="61"/>
      <c r="AU13650" s="61"/>
      <c r="AV13650" s="61"/>
      <c r="AW13650" s="61"/>
      <c r="AX13650" s="61"/>
      <c r="AY13650" s="61"/>
      <c r="AZ13650" s="61"/>
      <c r="BA13650" s="61"/>
    </row>
    <row r="13651" spans="39:53" x14ac:dyDescent="0.2">
      <c r="AM13651" s="61"/>
      <c r="AN13651" s="61"/>
      <c r="AO13651" s="171"/>
      <c r="AP13651" s="61"/>
      <c r="AQ13651" s="61"/>
      <c r="AR13651" s="61"/>
      <c r="AS13651" s="61"/>
      <c r="AT13651" s="61"/>
      <c r="AU13651" s="61"/>
      <c r="AV13651" s="61"/>
      <c r="AW13651" s="61"/>
      <c r="AX13651" s="61"/>
      <c r="AY13651" s="61"/>
      <c r="AZ13651" s="61"/>
      <c r="BA13651" s="61"/>
    </row>
    <row r="13652" spans="39:53" x14ac:dyDescent="0.2">
      <c r="AM13652" s="61"/>
      <c r="AN13652" s="61"/>
      <c r="AO13652" s="171"/>
      <c r="AP13652" s="61"/>
      <c r="AQ13652" s="61"/>
      <c r="AR13652" s="61"/>
      <c r="AS13652" s="61"/>
      <c r="AT13652" s="61"/>
      <c r="AU13652" s="61"/>
      <c r="AV13652" s="61"/>
      <c r="AW13652" s="61"/>
      <c r="AX13652" s="61"/>
      <c r="AY13652" s="61"/>
      <c r="AZ13652" s="61"/>
      <c r="BA13652" s="61"/>
    </row>
    <row r="13653" spans="39:53" x14ac:dyDescent="0.2">
      <c r="AM13653" s="61"/>
      <c r="AN13653" s="61"/>
      <c r="AO13653" s="171"/>
      <c r="AP13653" s="61"/>
      <c r="AQ13653" s="61"/>
      <c r="AR13653" s="61"/>
      <c r="AS13653" s="61"/>
      <c r="AT13653" s="61"/>
      <c r="AU13653" s="61"/>
      <c r="AV13653" s="61"/>
      <c r="AW13653" s="61"/>
      <c r="AX13653" s="61"/>
      <c r="AY13653" s="61"/>
      <c r="AZ13653" s="61"/>
      <c r="BA13653" s="61"/>
    </row>
    <row r="13654" spans="39:53" x14ac:dyDescent="0.2">
      <c r="AM13654" s="61"/>
      <c r="AN13654" s="61"/>
      <c r="AO13654" s="171"/>
      <c r="AP13654" s="61"/>
      <c r="AQ13654" s="61"/>
      <c r="AR13654" s="61"/>
      <c r="AS13654" s="61"/>
      <c r="AT13654" s="61"/>
      <c r="AU13654" s="61"/>
      <c r="AV13654" s="61"/>
      <c r="AW13654" s="61"/>
      <c r="AX13654" s="61"/>
      <c r="AY13654" s="61"/>
      <c r="AZ13654" s="61"/>
      <c r="BA13654" s="61"/>
    </row>
    <row r="13655" spans="39:53" x14ac:dyDescent="0.2">
      <c r="AM13655" s="61"/>
      <c r="AN13655" s="61"/>
      <c r="AO13655" s="171"/>
      <c r="AP13655" s="61"/>
      <c r="AQ13655" s="61"/>
      <c r="AR13655" s="61"/>
      <c r="AS13655" s="61"/>
      <c r="AT13655" s="61"/>
      <c r="AU13655" s="61"/>
      <c r="AV13655" s="61"/>
      <c r="AW13655" s="61"/>
      <c r="AX13655" s="61"/>
      <c r="AY13655" s="61"/>
      <c r="AZ13655" s="61"/>
      <c r="BA13655" s="61"/>
    </row>
    <row r="13656" spans="39:53" x14ac:dyDescent="0.2">
      <c r="AM13656" s="61"/>
      <c r="AN13656" s="61"/>
      <c r="AO13656" s="171"/>
      <c r="AP13656" s="61"/>
      <c r="AQ13656" s="61"/>
      <c r="AR13656" s="61"/>
      <c r="AS13656" s="61"/>
      <c r="AT13656" s="61"/>
      <c r="AU13656" s="61"/>
      <c r="AV13656" s="61"/>
      <c r="AW13656" s="61"/>
      <c r="AX13656" s="61"/>
      <c r="AY13656" s="61"/>
      <c r="AZ13656" s="61"/>
      <c r="BA13656" s="61"/>
    </row>
    <row r="13657" spans="39:53" x14ac:dyDescent="0.2">
      <c r="AM13657" s="61"/>
      <c r="AN13657" s="61"/>
      <c r="AO13657" s="171"/>
      <c r="AP13657" s="61"/>
      <c r="AQ13657" s="61"/>
      <c r="AR13657" s="61"/>
      <c r="AS13657" s="61"/>
      <c r="AT13657" s="61"/>
      <c r="AU13657" s="61"/>
      <c r="AV13657" s="61"/>
      <c r="AW13657" s="61"/>
      <c r="AX13657" s="61"/>
      <c r="AY13657" s="61"/>
      <c r="AZ13657" s="61"/>
      <c r="BA13657" s="61"/>
    </row>
    <row r="13658" spans="39:53" x14ac:dyDescent="0.2">
      <c r="AM13658" s="61"/>
      <c r="AN13658" s="61"/>
      <c r="AO13658" s="171"/>
      <c r="AP13658" s="61"/>
      <c r="AQ13658" s="61"/>
      <c r="AR13658" s="61"/>
      <c r="AS13658" s="61"/>
      <c r="AT13658" s="61"/>
      <c r="AU13658" s="61"/>
      <c r="AV13658" s="61"/>
      <c r="AW13658" s="61"/>
      <c r="AX13658" s="61"/>
      <c r="AY13658" s="61"/>
      <c r="AZ13658" s="61"/>
      <c r="BA13658" s="61"/>
    </row>
    <row r="13659" spans="39:53" x14ac:dyDescent="0.2">
      <c r="AM13659" s="61"/>
      <c r="AN13659" s="61"/>
      <c r="AO13659" s="171"/>
      <c r="AP13659" s="61"/>
      <c r="AQ13659" s="61"/>
      <c r="AR13659" s="61"/>
      <c r="AS13659" s="61"/>
      <c r="AT13659" s="61"/>
      <c r="AU13659" s="61"/>
      <c r="AV13659" s="61"/>
      <c r="AW13659" s="61"/>
      <c r="AX13659" s="61"/>
      <c r="AY13659" s="61"/>
      <c r="AZ13659" s="61"/>
      <c r="BA13659" s="61"/>
    </row>
    <row r="13660" spans="39:53" x14ac:dyDescent="0.2">
      <c r="AM13660" s="61"/>
      <c r="AN13660" s="61"/>
      <c r="AO13660" s="171"/>
      <c r="AP13660" s="61"/>
      <c r="AQ13660" s="61"/>
      <c r="AR13660" s="61"/>
      <c r="AS13660" s="61"/>
      <c r="AT13660" s="61"/>
      <c r="AU13660" s="61"/>
      <c r="AV13660" s="61"/>
      <c r="AW13660" s="61"/>
      <c r="AX13660" s="61"/>
      <c r="AY13660" s="61"/>
      <c r="AZ13660" s="61"/>
      <c r="BA13660" s="61"/>
    </row>
    <row r="13661" spans="39:53" x14ac:dyDescent="0.2">
      <c r="AM13661" s="61"/>
      <c r="AN13661" s="61"/>
      <c r="AO13661" s="171"/>
      <c r="AP13661" s="61"/>
      <c r="AQ13661" s="61"/>
      <c r="AR13661" s="61"/>
      <c r="AS13661" s="61"/>
      <c r="AT13661" s="61"/>
      <c r="AU13661" s="61"/>
      <c r="AV13661" s="61"/>
      <c r="AW13661" s="61"/>
      <c r="AX13661" s="61"/>
      <c r="AY13661" s="61"/>
      <c r="AZ13661" s="61"/>
      <c r="BA13661" s="61"/>
    </row>
    <row r="13662" spans="39:53" x14ac:dyDescent="0.2">
      <c r="AM13662" s="61"/>
      <c r="AN13662" s="61"/>
      <c r="AO13662" s="171"/>
      <c r="AP13662" s="61"/>
      <c r="AQ13662" s="61"/>
      <c r="AR13662" s="61"/>
      <c r="AS13662" s="61"/>
      <c r="AT13662" s="61"/>
      <c r="AU13662" s="61"/>
      <c r="AV13662" s="61"/>
      <c r="AW13662" s="61"/>
      <c r="AX13662" s="61"/>
      <c r="AY13662" s="61"/>
      <c r="AZ13662" s="61"/>
      <c r="BA13662" s="61"/>
    </row>
    <row r="13663" spans="39:53" x14ac:dyDescent="0.2">
      <c r="AM13663" s="61"/>
      <c r="AN13663" s="61"/>
      <c r="AO13663" s="171"/>
      <c r="AP13663" s="61"/>
      <c r="AQ13663" s="61"/>
      <c r="AR13663" s="61"/>
      <c r="AS13663" s="61"/>
      <c r="AT13663" s="61"/>
      <c r="AU13663" s="61"/>
      <c r="AV13663" s="61"/>
      <c r="AW13663" s="61"/>
      <c r="AX13663" s="61"/>
      <c r="AY13663" s="61"/>
      <c r="AZ13663" s="61"/>
      <c r="BA13663" s="61"/>
    </row>
    <row r="13664" spans="39:53" x14ac:dyDescent="0.2">
      <c r="AM13664" s="61"/>
      <c r="AN13664" s="61"/>
      <c r="AO13664" s="171"/>
      <c r="AP13664" s="61"/>
      <c r="AQ13664" s="61"/>
      <c r="AR13664" s="61"/>
      <c r="AS13664" s="61"/>
      <c r="AT13664" s="61"/>
      <c r="AU13664" s="61"/>
      <c r="AV13664" s="61"/>
      <c r="AW13664" s="61"/>
      <c r="AX13664" s="61"/>
      <c r="AY13664" s="61"/>
      <c r="AZ13664" s="61"/>
      <c r="BA13664" s="61"/>
    </row>
    <row r="13665" spans="39:53" x14ac:dyDescent="0.2">
      <c r="AM13665" s="61"/>
      <c r="AN13665" s="61"/>
      <c r="AO13665" s="171"/>
      <c r="AP13665" s="61"/>
      <c r="AQ13665" s="61"/>
      <c r="AR13665" s="61"/>
      <c r="AS13665" s="61"/>
      <c r="AT13665" s="61"/>
      <c r="AU13665" s="61"/>
      <c r="AV13665" s="61"/>
      <c r="AW13665" s="61"/>
      <c r="AX13665" s="61"/>
      <c r="AY13665" s="61"/>
      <c r="AZ13665" s="61"/>
      <c r="BA13665" s="61"/>
    </row>
    <row r="13666" spans="39:53" x14ac:dyDescent="0.2">
      <c r="AM13666" s="61"/>
      <c r="AN13666" s="61"/>
      <c r="AO13666" s="171"/>
      <c r="AP13666" s="61"/>
      <c r="AQ13666" s="61"/>
      <c r="AR13666" s="61"/>
      <c r="AS13666" s="61"/>
      <c r="AT13666" s="61"/>
      <c r="AU13666" s="61"/>
      <c r="AV13666" s="61"/>
      <c r="AW13666" s="61"/>
      <c r="AX13666" s="61"/>
      <c r="AY13666" s="61"/>
      <c r="AZ13666" s="61"/>
      <c r="BA13666" s="61"/>
    </row>
    <row r="13667" spans="39:53" x14ac:dyDescent="0.2">
      <c r="AM13667" s="61"/>
      <c r="AN13667" s="61"/>
      <c r="AO13667" s="171"/>
      <c r="AP13667" s="61"/>
      <c r="AQ13667" s="61"/>
      <c r="AR13667" s="61"/>
      <c r="AS13667" s="61"/>
      <c r="AT13667" s="61"/>
      <c r="AU13667" s="61"/>
      <c r="AV13667" s="61"/>
      <c r="AW13667" s="61"/>
      <c r="AX13667" s="61"/>
      <c r="AY13667" s="61"/>
      <c r="AZ13667" s="61"/>
      <c r="BA13667" s="61"/>
    </row>
    <row r="13668" spans="39:53" x14ac:dyDescent="0.2">
      <c r="AM13668" s="61"/>
      <c r="AN13668" s="61"/>
      <c r="AO13668" s="171"/>
      <c r="AP13668" s="61"/>
      <c r="AQ13668" s="61"/>
      <c r="AR13668" s="61"/>
      <c r="AS13668" s="61"/>
      <c r="AT13668" s="61"/>
      <c r="AU13668" s="61"/>
      <c r="AV13668" s="61"/>
      <c r="AW13668" s="61"/>
      <c r="AX13668" s="61"/>
      <c r="AY13668" s="61"/>
      <c r="AZ13668" s="61"/>
      <c r="BA13668" s="61"/>
    </row>
    <row r="13669" spans="39:53" x14ac:dyDescent="0.2">
      <c r="AM13669" s="61"/>
      <c r="AN13669" s="61"/>
      <c r="AO13669" s="171"/>
      <c r="AP13669" s="61"/>
      <c r="AQ13669" s="61"/>
      <c r="AR13669" s="61"/>
      <c r="AS13669" s="61"/>
      <c r="AT13669" s="61"/>
      <c r="AU13669" s="61"/>
      <c r="AV13669" s="61"/>
      <c r="AW13669" s="61"/>
      <c r="AX13669" s="61"/>
      <c r="AY13669" s="61"/>
      <c r="AZ13669" s="61"/>
      <c r="BA13669" s="61"/>
    </row>
    <row r="13670" spans="39:53" x14ac:dyDescent="0.2">
      <c r="AM13670" s="61"/>
      <c r="AN13670" s="61"/>
      <c r="AO13670" s="171"/>
      <c r="AP13670" s="61"/>
      <c r="AQ13670" s="61"/>
      <c r="AR13670" s="61"/>
      <c r="AS13670" s="61"/>
      <c r="AT13670" s="61"/>
      <c r="AU13670" s="61"/>
      <c r="AV13670" s="61"/>
      <c r="AW13670" s="61"/>
      <c r="AX13670" s="61"/>
      <c r="AY13670" s="61"/>
      <c r="AZ13670" s="61"/>
      <c r="BA13670" s="61"/>
    </row>
    <row r="13671" spans="39:53" x14ac:dyDescent="0.2">
      <c r="AM13671" s="61"/>
      <c r="AN13671" s="61"/>
      <c r="AO13671" s="171"/>
      <c r="AP13671" s="61"/>
      <c r="AQ13671" s="61"/>
      <c r="AR13671" s="61"/>
      <c r="AS13671" s="61"/>
      <c r="AT13671" s="61"/>
      <c r="AU13671" s="61"/>
      <c r="AV13671" s="61"/>
      <c r="AW13671" s="61"/>
      <c r="AX13671" s="61"/>
      <c r="AY13671" s="61"/>
      <c r="AZ13671" s="61"/>
      <c r="BA13671" s="61"/>
    </row>
    <row r="13672" spans="39:53" x14ac:dyDescent="0.2">
      <c r="AM13672" s="61"/>
      <c r="AN13672" s="61"/>
      <c r="AO13672" s="171"/>
      <c r="AP13672" s="61"/>
      <c r="AQ13672" s="61"/>
      <c r="AR13672" s="61"/>
      <c r="AS13672" s="61"/>
      <c r="AT13672" s="61"/>
      <c r="AU13672" s="61"/>
      <c r="AV13672" s="61"/>
      <c r="AW13672" s="61"/>
      <c r="AX13672" s="61"/>
      <c r="AY13672" s="61"/>
      <c r="AZ13672" s="61"/>
      <c r="BA13672" s="61"/>
    </row>
    <row r="13673" spans="39:53" x14ac:dyDescent="0.2">
      <c r="AM13673" s="61"/>
      <c r="AN13673" s="61"/>
      <c r="AO13673" s="171"/>
      <c r="AP13673" s="61"/>
      <c r="AQ13673" s="61"/>
      <c r="AR13673" s="61"/>
      <c r="AS13673" s="61"/>
      <c r="AT13673" s="61"/>
      <c r="AU13673" s="61"/>
      <c r="AV13673" s="61"/>
      <c r="AW13673" s="61"/>
      <c r="AX13673" s="61"/>
      <c r="AY13673" s="61"/>
      <c r="AZ13673" s="61"/>
      <c r="BA13673" s="61"/>
    </row>
    <row r="13674" spans="39:53" x14ac:dyDescent="0.2">
      <c r="AM13674" s="61"/>
      <c r="AN13674" s="61"/>
      <c r="AO13674" s="171"/>
      <c r="AP13674" s="61"/>
      <c r="AQ13674" s="61"/>
      <c r="AR13674" s="61"/>
      <c r="AS13674" s="61"/>
      <c r="AT13674" s="61"/>
      <c r="AU13674" s="61"/>
      <c r="AV13674" s="61"/>
      <c r="AW13674" s="61"/>
      <c r="AX13674" s="61"/>
      <c r="AY13674" s="61"/>
      <c r="AZ13674" s="61"/>
      <c r="BA13674" s="61"/>
    </row>
    <row r="13675" spans="39:53" x14ac:dyDescent="0.2">
      <c r="AM13675" s="61"/>
      <c r="AN13675" s="61"/>
      <c r="AO13675" s="171"/>
      <c r="AP13675" s="61"/>
      <c r="AQ13675" s="61"/>
      <c r="AR13675" s="61"/>
      <c r="AS13675" s="61"/>
      <c r="AT13675" s="61"/>
      <c r="AU13675" s="61"/>
      <c r="AV13675" s="61"/>
      <c r="AW13675" s="61"/>
      <c r="AX13675" s="61"/>
      <c r="AY13675" s="61"/>
      <c r="AZ13675" s="61"/>
      <c r="BA13675" s="61"/>
    </row>
    <row r="13676" spans="39:53" x14ac:dyDescent="0.2">
      <c r="AM13676" s="61"/>
      <c r="AN13676" s="61"/>
      <c r="AO13676" s="171"/>
      <c r="AP13676" s="61"/>
      <c r="AQ13676" s="61"/>
      <c r="AR13676" s="61"/>
      <c r="AS13676" s="61"/>
      <c r="AT13676" s="61"/>
      <c r="AU13676" s="61"/>
      <c r="AV13676" s="61"/>
      <c r="AW13676" s="61"/>
      <c r="AX13676" s="61"/>
      <c r="AY13676" s="61"/>
      <c r="AZ13676" s="61"/>
      <c r="BA13676" s="61"/>
    </row>
    <row r="13677" spans="39:53" x14ac:dyDescent="0.2">
      <c r="AM13677" s="61"/>
      <c r="AN13677" s="61"/>
      <c r="AO13677" s="171"/>
      <c r="AP13677" s="61"/>
      <c r="AQ13677" s="61"/>
      <c r="AR13677" s="61"/>
      <c r="AS13677" s="61"/>
      <c r="AT13677" s="61"/>
      <c r="AU13677" s="61"/>
      <c r="AV13677" s="61"/>
      <c r="AW13677" s="61"/>
      <c r="AX13677" s="61"/>
      <c r="AY13677" s="61"/>
      <c r="AZ13677" s="61"/>
      <c r="BA13677" s="61"/>
    </row>
    <row r="13678" spans="39:53" x14ac:dyDescent="0.2">
      <c r="AM13678" s="61"/>
      <c r="AN13678" s="61"/>
      <c r="AO13678" s="171"/>
      <c r="AP13678" s="61"/>
      <c r="AQ13678" s="61"/>
      <c r="AR13678" s="61"/>
      <c r="AS13678" s="61"/>
      <c r="AT13678" s="61"/>
      <c r="AU13678" s="61"/>
      <c r="AV13678" s="61"/>
      <c r="AW13678" s="61"/>
      <c r="AX13678" s="61"/>
      <c r="AY13678" s="61"/>
      <c r="AZ13678" s="61"/>
      <c r="BA13678" s="61"/>
    </row>
    <row r="13679" spans="39:53" x14ac:dyDescent="0.2">
      <c r="AM13679" s="61"/>
      <c r="AN13679" s="61"/>
      <c r="AO13679" s="171"/>
      <c r="AP13679" s="61"/>
      <c r="AQ13679" s="61"/>
      <c r="AR13679" s="61"/>
      <c r="AS13679" s="61"/>
      <c r="AT13679" s="61"/>
      <c r="AU13679" s="61"/>
      <c r="AV13679" s="61"/>
      <c r="AW13679" s="61"/>
      <c r="AX13679" s="61"/>
      <c r="AY13679" s="61"/>
      <c r="AZ13679" s="61"/>
      <c r="BA13679" s="61"/>
    </row>
    <row r="13680" spans="39:53" x14ac:dyDescent="0.2">
      <c r="AM13680" s="61"/>
      <c r="AN13680" s="61"/>
      <c r="AO13680" s="171"/>
      <c r="AP13680" s="61"/>
      <c r="AQ13680" s="61"/>
      <c r="AR13680" s="61"/>
      <c r="AS13680" s="61"/>
      <c r="AT13680" s="61"/>
      <c r="AU13680" s="61"/>
      <c r="AV13680" s="61"/>
      <c r="AW13680" s="61"/>
      <c r="AX13680" s="61"/>
      <c r="AY13680" s="61"/>
      <c r="AZ13680" s="61"/>
      <c r="BA13680" s="61"/>
    </row>
    <row r="13681" spans="39:53" x14ac:dyDescent="0.2">
      <c r="AM13681" s="61"/>
      <c r="AN13681" s="61"/>
      <c r="AO13681" s="171"/>
      <c r="AP13681" s="61"/>
      <c r="AQ13681" s="61"/>
      <c r="AR13681" s="61"/>
      <c r="AS13681" s="61"/>
      <c r="AT13681" s="61"/>
      <c r="AU13681" s="61"/>
      <c r="AV13681" s="61"/>
      <c r="AW13681" s="61"/>
      <c r="AX13681" s="61"/>
      <c r="AY13681" s="61"/>
      <c r="AZ13681" s="61"/>
      <c r="BA13681" s="61"/>
    </row>
    <row r="13682" spans="39:53" x14ac:dyDescent="0.2">
      <c r="AM13682" s="61"/>
      <c r="AN13682" s="61"/>
      <c r="AO13682" s="171"/>
      <c r="AP13682" s="61"/>
      <c r="AQ13682" s="61"/>
      <c r="AR13682" s="61"/>
      <c r="AS13682" s="61"/>
      <c r="AT13682" s="61"/>
      <c r="AU13682" s="61"/>
      <c r="AV13682" s="61"/>
      <c r="AW13682" s="61"/>
      <c r="AX13682" s="61"/>
      <c r="AY13682" s="61"/>
      <c r="AZ13682" s="61"/>
      <c r="BA13682" s="61"/>
    </row>
    <row r="13683" spans="39:53" x14ac:dyDescent="0.2">
      <c r="AM13683" s="61"/>
      <c r="AN13683" s="61"/>
      <c r="AO13683" s="171"/>
      <c r="AP13683" s="61"/>
      <c r="AQ13683" s="61"/>
      <c r="AR13683" s="61"/>
      <c r="AS13683" s="61"/>
      <c r="AT13683" s="61"/>
      <c r="AU13683" s="61"/>
      <c r="AV13683" s="61"/>
      <c r="AW13683" s="61"/>
      <c r="AX13683" s="61"/>
      <c r="AY13683" s="61"/>
      <c r="AZ13683" s="61"/>
      <c r="BA13683" s="61"/>
    </row>
    <row r="13684" spans="39:53" x14ac:dyDescent="0.2">
      <c r="AM13684" s="61"/>
      <c r="AN13684" s="61"/>
      <c r="AO13684" s="171"/>
      <c r="AP13684" s="61"/>
      <c r="AQ13684" s="61"/>
      <c r="AR13684" s="61"/>
      <c r="AS13684" s="61"/>
      <c r="AT13684" s="61"/>
      <c r="AU13684" s="61"/>
      <c r="AV13684" s="61"/>
      <c r="AW13684" s="61"/>
      <c r="AX13684" s="61"/>
      <c r="AY13684" s="61"/>
      <c r="AZ13684" s="61"/>
      <c r="BA13684" s="61"/>
    </row>
    <row r="13685" spans="39:53" x14ac:dyDescent="0.2">
      <c r="AM13685" s="61"/>
      <c r="AN13685" s="61"/>
      <c r="AO13685" s="171"/>
      <c r="AP13685" s="61"/>
      <c r="AQ13685" s="61"/>
      <c r="AR13685" s="61"/>
      <c r="AS13685" s="61"/>
      <c r="AT13685" s="61"/>
      <c r="AU13685" s="61"/>
      <c r="AV13685" s="61"/>
      <c r="AW13685" s="61"/>
      <c r="AX13685" s="61"/>
      <c r="AY13685" s="61"/>
      <c r="AZ13685" s="61"/>
      <c r="BA13685" s="61"/>
    </row>
    <row r="13686" spans="39:53" x14ac:dyDescent="0.2">
      <c r="AM13686" s="61"/>
      <c r="AN13686" s="61"/>
      <c r="AO13686" s="171"/>
      <c r="AP13686" s="61"/>
      <c r="AQ13686" s="61"/>
      <c r="AR13686" s="61"/>
      <c r="AS13686" s="61"/>
      <c r="AT13686" s="61"/>
      <c r="AU13686" s="61"/>
      <c r="AV13686" s="61"/>
      <c r="AW13686" s="61"/>
      <c r="AX13686" s="61"/>
      <c r="AY13686" s="61"/>
      <c r="AZ13686" s="61"/>
      <c r="BA13686" s="61"/>
    </row>
    <row r="13687" spans="39:53" x14ac:dyDescent="0.2">
      <c r="AM13687" s="61"/>
      <c r="AN13687" s="61"/>
      <c r="AO13687" s="171"/>
      <c r="AP13687" s="61"/>
      <c r="AQ13687" s="61"/>
      <c r="AR13687" s="61"/>
      <c r="AS13687" s="61"/>
      <c r="AT13687" s="61"/>
      <c r="AU13687" s="61"/>
      <c r="AV13687" s="61"/>
      <c r="AW13687" s="61"/>
      <c r="AX13687" s="61"/>
      <c r="AY13687" s="61"/>
      <c r="AZ13687" s="61"/>
      <c r="BA13687" s="61"/>
    </row>
    <row r="13688" spans="39:53" x14ac:dyDescent="0.2">
      <c r="AM13688" s="61"/>
      <c r="AN13688" s="61"/>
      <c r="AO13688" s="171"/>
      <c r="AP13688" s="61"/>
      <c r="AQ13688" s="61"/>
      <c r="AR13688" s="61"/>
      <c r="AS13688" s="61"/>
      <c r="AT13688" s="61"/>
      <c r="AU13688" s="61"/>
      <c r="AV13688" s="61"/>
      <c r="AW13688" s="61"/>
      <c r="AX13688" s="61"/>
      <c r="AY13688" s="61"/>
      <c r="AZ13688" s="61"/>
      <c r="BA13688" s="61"/>
    </row>
    <row r="13689" spans="39:53" x14ac:dyDescent="0.2">
      <c r="AM13689" s="61"/>
      <c r="AN13689" s="61"/>
      <c r="AO13689" s="171"/>
      <c r="AP13689" s="61"/>
      <c r="AQ13689" s="61"/>
      <c r="AR13689" s="61"/>
      <c r="AS13689" s="61"/>
      <c r="AT13689" s="61"/>
      <c r="AU13689" s="61"/>
      <c r="AV13689" s="61"/>
      <c r="AW13689" s="61"/>
      <c r="AX13689" s="61"/>
      <c r="AY13689" s="61"/>
      <c r="AZ13689" s="61"/>
      <c r="BA13689" s="61"/>
    </row>
    <row r="13690" spans="39:53" x14ac:dyDescent="0.2">
      <c r="AM13690" s="61"/>
      <c r="AN13690" s="61"/>
      <c r="AO13690" s="171"/>
      <c r="AP13690" s="61"/>
      <c r="AQ13690" s="61"/>
      <c r="AR13690" s="61"/>
      <c r="AS13690" s="61"/>
      <c r="AT13690" s="61"/>
      <c r="AU13690" s="61"/>
      <c r="AV13690" s="61"/>
      <c r="AW13690" s="61"/>
      <c r="AX13690" s="61"/>
      <c r="AY13690" s="61"/>
      <c r="AZ13690" s="61"/>
      <c r="BA13690" s="61"/>
    </row>
    <row r="13691" spans="39:53" x14ac:dyDescent="0.2">
      <c r="AM13691" s="61"/>
      <c r="AN13691" s="61"/>
      <c r="AO13691" s="171"/>
      <c r="AP13691" s="61"/>
      <c r="AQ13691" s="61"/>
      <c r="AR13691" s="61"/>
      <c r="AS13691" s="61"/>
      <c r="AT13691" s="61"/>
      <c r="AU13691" s="61"/>
      <c r="AV13691" s="61"/>
      <c r="AW13691" s="61"/>
      <c r="AX13691" s="61"/>
      <c r="AY13691" s="61"/>
      <c r="AZ13691" s="61"/>
      <c r="BA13691" s="61"/>
    </row>
    <row r="13692" spans="39:53" x14ac:dyDescent="0.2">
      <c r="AM13692" s="61"/>
      <c r="AN13692" s="61"/>
      <c r="AO13692" s="171"/>
      <c r="AP13692" s="61"/>
      <c r="AQ13692" s="61"/>
      <c r="AR13692" s="61"/>
      <c r="AS13692" s="61"/>
      <c r="AT13692" s="61"/>
      <c r="AU13692" s="61"/>
      <c r="AV13692" s="61"/>
      <c r="AW13692" s="61"/>
      <c r="AX13692" s="61"/>
      <c r="AY13692" s="61"/>
      <c r="AZ13692" s="61"/>
      <c r="BA13692" s="61"/>
    </row>
    <row r="13693" spans="39:53" x14ac:dyDescent="0.2">
      <c r="AM13693" s="61"/>
      <c r="AN13693" s="61"/>
      <c r="AO13693" s="171"/>
      <c r="AP13693" s="61"/>
      <c r="AQ13693" s="61"/>
      <c r="AR13693" s="61"/>
      <c r="AS13693" s="61"/>
      <c r="AT13693" s="61"/>
      <c r="AU13693" s="61"/>
      <c r="AV13693" s="61"/>
      <c r="AW13693" s="61"/>
      <c r="AX13693" s="61"/>
      <c r="AY13693" s="61"/>
      <c r="AZ13693" s="61"/>
      <c r="BA13693" s="61"/>
    </row>
    <row r="13694" spans="39:53" x14ac:dyDescent="0.2">
      <c r="AM13694" s="61"/>
      <c r="AN13694" s="61"/>
      <c r="AO13694" s="171"/>
      <c r="AP13694" s="61"/>
      <c r="AQ13694" s="61"/>
      <c r="AR13694" s="61"/>
      <c r="AS13694" s="61"/>
      <c r="AT13694" s="61"/>
      <c r="AU13694" s="61"/>
      <c r="AV13694" s="61"/>
      <c r="AW13694" s="61"/>
      <c r="AX13694" s="61"/>
      <c r="AY13694" s="61"/>
      <c r="AZ13694" s="61"/>
      <c r="BA13694" s="61"/>
    </row>
    <row r="13695" spans="39:53" x14ac:dyDescent="0.2">
      <c r="AM13695" s="61"/>
      <c r="AN13695" s="61"/>
      <c r="AO13695" s="171"/>
      <c r="AP13695" s="61"/>
      <c r="AQ13695" s="61"/>
      <c r="AR13695" s="61"/>
      <c r="AS13695" s="61"/>
      <c r="AT13695" s="61"/>
      <c r="AU13695" s="61"/>
      <c r="AV13695" s="61"/>
      <c r="AW13695" s="61"/>
      <c r="AX13695" s="61"/>
      <c r="AY13695" s="61"/>
      <c r="AZ13695" s="61"/>
      <c r="BA13695" s="61"/>
    </row>
    <row r="13696" spans="39:53" x14ac:dyDescent="0.2">
      <c r="AM13696" s="61"/>
      <c r="AN13696" s="61"/>
      <c r="AO13696" s="171"/>
      <c r="AP13696" s="61"/>
      <c r="AQ13696" s="61"/>
      <c r="AR13696" s="61"/>
      <c r="AS13696" s="61"/>
      <c r="AT13696" s="61"/>
      <c r="AU13696" s="61"/>
      <c r="AV13696" s="61"/>
      <c r="AW13696" s="61"/>
      <c r="AX13696" s="61"/>
      <c r="AY13696" s="61"/>
      <c r="AZ13696" s="61"/>
      <c r="BA13696" s="61"/>
    </row>
    <row r="13697" spans="39:53" x14ac:dyDescent="0.2">
      <c r="AM13697" s="61"/>
      <c r="AN13697" s="61"/>
      <c r="AO13697" s="171"/>
      <c r="AP13697" s="61"/>
      <c r="AQ13697" s="61"/>
      <c r="AR13697" s="61"/>
      <c r="AS13697" s="61"/>
      <c r="AT13697" s="61"/>
      <c r="AU13697" s="61"/>
      <c r="AV13697" s="61"/>
      <c r="AW13697" s="61"/>
      <c r="AX13697" s="61"/>
      <c r="AY13697" s="61"/>
      <c r="AZ13697" s="61"/>
      <c r="BA13697" s="61"/>
    </row>
    <row r="13698" spans="39:53" x14ac:dyDescent="0.2">
      <c r="AM13698" s="61"/>
      <c r="AN13698" s="61"/>
      <c r="AO13698" s="171"/>
      <c r="AP13698" s="61"/>
      <c r="AQ13698" s="61"/>
      <c r="AR13698" s="61"/>
      <c r="AS13698" s="61"/>
      <c r="AT13698" s="61"/>
      <c r="AU13698" s="61"/>
      <c r="AV13698" s="61"/>
      <c r="AW13698" s="61"/>
      <c r="AX13698" s="61"/>
      <c r="AY13698" s="61"/>
      <c r="AZ13698" s="61"/>
      <c r="BA13698" s="61"/>
    </row>
    <row r="13699" spans="39:53" x14ac:dyDescent="0.2">
      <c r="AM13699" s="61"/>
      <c r="AN13699" s="61"/>
      <c r="AO13699" s="171"/>
      <c r="AP13699" s="61"/>
      <c r="AQ13699" s="61"/>
      <c r="AR13699" s="61"/>
      <c r="AS13699" s="61"/>
      <c r="AT13699" s="61"/>
      <c r="AU13699" s="61"/>
      <c r="AV13699" s="61"/>
      <c r="AW13699" s="61"/>
      <c r="AX13699" s="61"/>
      <c r="AY13699" s="61"/>
      <c r="AZ13699" s="61"/>
      <c r="BA13699" s="61"/>
    </row>
    <row r="13700" spans="39:53" x14ac:dyDescent="0.2">
      <c r="AM13700" s="61"/>
      <c r="AN13700" s="61"/>
      <c r="AO13700" s="171"/>
      <c r="AP13700" s="61"/>
      <c r="AQ13700" s="61"/>
      <c r="AR13700" s="61"/>
      <c r="AS13700" s="61"/>
      <c r="AT13700" s="61"/>
      <c r="AU13700" s="61"/>
      <c r="AV13700" s="61"/>
      <c r="AW13700" s="61"/>
      <c r="AX13700" s="61"/>
      <c r="AY13700" s="61"/>
      <c r="AZ13700" s="61"/>
      <c r="BA13700" s="61"/>
    </row>
    <row r="13701" spans="39:53" x14ac:dyDescent="0.2">
      <c r="AM13701" s="61"/>
      <c r="AN13701" s="61"/>
      <c r="AO13701" s="171"/>
      <c r="AP13701" s="61"/>
      <c r="AQ13701" s="61"/>
      <c r="AR13701" s="61"/>
      <c r="AS13701" s="61"/>
      <c r="AT13701" s="61"/>
      <c r="AU13701" s="61"/>
      <c r="AV13701" s="61"/>
      <c r="AW13701" s="61"/>
      <c r="AX13701" s="61"/>
      <c r="AY13701" s="61"/>
      <c r="AZ13701" s="61"/>
      <c r="BA13701" s="61"/>
    </row>
    <row r="13702" spans="39:53" x14ac:dyDescent="0.2">
      <c r="AM13702" s="61"/>
      <c r="AN13702" s="61"/>
      <c r="AO13702" s="171"/>
      <c r="AP13702" s="61"/>
      <c r="AQ13702" s="61"/>
      <c r="AR13702" s="61"/>
      <c r="AS13702" s="61"/>
      <c r="AT13702" s="61"/>
      <c r="AU13702" s="61"/>
      <c r="AV13702" s="61"/>
      <c r="AW13702" s="61"/>
      <c r="AX13702" s="61"/>
      <c r="AY13702" s="61"/>
      <c r="AZ13702" s="61"/>
      <c r="BA13702" s="61"/>
    </row>
    <row r="13703" spans="39:53" x14ac:dyDescent="0.2">
      <c r="AM13703" s="61"/>
      <c r="AN13703" s="61"/>
      <c r="AO13703" s="171"/>
      <c r="AP13703" s="61"/>
      <c r="AQ13703" s="61"/>
      <c r="AR13703" s="61"/>
      <c r="AS13703" s="61"/>
      <c r="AT13703" s="61"/>
      <c r="AU13703" s="61"/>
      <c r="AV13703" s="61"/>
      <c r="AW13703" s="61"/>
      <c r="AX13703" s="61"/>
      <c r="AY13703" s="61"/>
      <c r="AZ13703" s="61"/>
      <c r="BA13703" s="61"/>
    </row>
    <row r="13704" spans="39:53" x14ac:dyDescent="0.2">
      <c r="AM13704" s="61"/>
      <c r="AN13704" s="61"/>
      <c r="AO13704" s="171"/>
      <c r="AP13704" s="61"/>
      <c r="AQ13704" s="61"/>
      <c r="AR13704" s="61"/>
      <c r="AS13704" s="61"/>
      <c r="AT13704" s="61"/>
      <c r="AU13704" s="61"/>
      <c r="AV13704" s="61"/>
      <c r="AW13704" s="61"/>
      <c r="AX13704" s="61"/>
      <c r="AY13704" s="61"/>
      <c r="AZ13704" s="61"/>
      <c r="BA13704" s="61"/>
    </row>
    <row r="13705" spans="39:53" x14ac:dyDescent="0.2">
      <c r="AM13705" s="61"/>
      <c r="AN13705" s="61"/>
      <c r="AO13705" s="171"/>
      <c r="AP13705" s="61"/>
      <c r="AQ13705" s="61"/>
      <c r="AR13705" s="61"/>
      <c r="AS13705" s="61"/>
      <c r="AT13705" s="61"/>
      <c r="AU13705" s="61"/>
      <c r="AV13705" s="61"/>
      <c r="AW13705" s="61"/>
      <c r="AX13705" s="61"/>
      <c r="AY13705" s="61"/>
      <c r="AZ13705" s="61"/>
      <c r="BA13705" s="61"/>
    </row>
    <row r="13706" spans="39:53" x14ac:dyDescent="0.2">
      <c r="AM13706" s="61"/>
      <c r="AN13706" s="61"/>
      <c r="AO13706" s="171"/>
      <c r="AP13706" s="61"/>
      <c r="AQ13706" s="61"/>
      <c r="AR13706" s="61"/>
      <c r="AS13706" s="61"/>
      <c r="AT13706" s="61"/>
      <c r="AU13706" s="61"/>
      <c r="AV13706" s="61"/>
      <c r="AW13706" s="61"/>
      <c r="AX13706" s="61"/>
      <c r="AY13706" s="61"/>
      <c r="AZ13706" s="61"/>
      <c r="BA13706" s="61"/>
    </row>
    <row r="13707" spans="39:53" x14ac:dyDescent="0.2">
      <c r="AM13707" s="61"/>
      <c r="AN13707" s="61"/>
      <c r="AO13707" s="171"/>
      <c r="AP13707" s="61"/>
      <c r="AQ13707" s="61"/>
      <c r="AR13707" s="61"/>
      <c r="AS13707" s="61"/>
      <c r="AT13707" s="61"/>
      <c r="AU13707" s="61"/>
      <c r="AV13707" s="61"/>
      <c r="AW13707" s="61"/>
      <c r="AX13707" s="61"/>
      <c r="AY13707" s="61"/>
      <c r="AZ13707" s="61"/>
      <c r="BA13707" s="61"/>
    </row>
    <row r="13708" spans="39:53" x14ac:dyDescent="0.2">
      <c r="AM13708" s="61"/>
      <c r="AN13708" s="61"/>
      <c r="AO13708" s="171"/>
      <c r="AP13708" s="61"/>
      <c r="AQ13708" s="61"/>
      <c r="AR13708" s="61"/>
      <c r="AS13708" s="61"/>
      <c r="AT13708" s="61"/>
      <c r="AU13708" s="61"/>
      <c r="AV13708" s="61"/>
      <c r="AW13708" s="61"/>
      <c r="AX13708" s="61"/>
      <c r="AY13708" s="61"/>
      <c r="AZ13708" s="61"/>
      <c r="BA13708" s="61"/>
    </row>
    <row r="13709" spans="39:53" x14ac:dyDescent="0.2">
      <c r="AM13709" s="61"/>
      <c r="AN13709" s="61"/>
      <c r="AO13709" s="171"/>
      <c r="AP13709" s="61"/>
      <c r="AQ13709" s="61"/>
      <c r="AR13709" s="61"/>
      <c r="AS13709" s="61"/>
      <c r="AT13709" s="61"/>
      <c r="AU13709" s="61"/>
      <c r="AV13709" s="61"/>
      <c r="AW13709" s="61"/>
      <c r="AX13709" s="61"/>
      <c r="AY13709" s="61"/>
      <c r="AZ13709" s="61"/>
      <c r="BA13709" s="61"/>
    </row>
    <row r="13710" spans="39:53" x14ac:dyDescent="0.2">
      <c r="AM13710" s="61"/>
      <c r="AN13710" s="61"/>
      <c r="AO13710" s="171"/>
      <c r="AP13710" s="61"/>
      <c r="AQ13710" s="61"/>
      <c r="AR13710" s="61"/>
      <c r="AS13710" s="61"/>
      <c r="AT13710" s="61"/>
      <c r="AU13710" s="61"/>
      <c r="AV13710" s="61"/>
      <c r="AW13710" s="61"/>
      <c r="AX13710" s="61"/>
      <c r="AY13710" s="61"/>
      <c r="AZ13710" s="61"/>
      <c r="BA13710" s="61"/>
    </row>
    <row r="13711" spans="39:53" x14ac:dyDescent="0.2">
      <c r="AM13711" s="61"/>
      <c r="AN13711" s="61"/>
      <c r="AO13711" s="171"/>
      <c r="AP13711" s="61"/>
      <c r="AQ13711" s="61"/>
      <c r="AR13711" s="61"/>
      <c r="AS13711" s="61"/>
      <c r="AT13711" s="61"/>
      <c r="AU13711" s="61"/>
      <c r="AV13711" s="61"/>
      <c r="AW13711" s="61"/>
      <c r="AX13711" s="61"/>
      <c r="AY13711" s="61"/>
      <c r="AZ13711" s="61"/>
      <c r="BA13711" s="61"/>
    </row>
    <row r="13712" spans="39:53" x14ac:dyDescent="0.2">
      <c r="AM13712" s="61"/>
      <c r="AN13712" s="61"/>
      <c r="AO13712" s="171"/>
      <c r="AP13712" s="61"/>
      <c r="AQ13712" s="61"/>
      <c r="AR13712" s="61"/>
      <c r="AS13712" s="61"/>
      <c r="AT13712" s="61"/>
      <c r="AU13712" s="61"/>
      <c r="AV13712" s="61"/>
      <c r="AW13712" s="61"/>
      <c r="AX13712" s="61"/>
      <c r="AY13712" s="61"/>
      <c r="AZ13712" s="61"/>
      <c r="BA13712" s="61"/>
    </row>
    <row r="13713" spans="39:53" x14ac:dyDescent="0.2">
      <c r="AM13713" s="61"/>
      <c r="AN13713" s="61"/>
      <c r="AO13713" s="171"/>
      <c r="AP13713" s="61"/>
      <c r="AQ13713" s="61"/>
      <c r="AR13713" s="61"/>
      <c r="AS13713" s="61"/>
      <c r="AT13713" s="61"/>
      <c r="AU13713" s="61"/>
      <c r="AV13713" s="61"/>
      <c r="AW13713" s="61"/>
      <c r="AX13713" s="61"/>
      <c r="AY13713" s="61"/>
      <c r="AZ13713" s="61"/>
      <c r="BA13713" s="61"/>
    </row>
    <row r="13714" spans="39:53" x14ac:dyDescent="0.2">
      <c r="AM13714" s="61"/>
      <c r="AN13714" s="61"/>
      <c r="AO13714" s="171"/>
      <c r="AP13714" s="61"/>
      <c r="AQ13714" s="61"/>
      <c r="AR13714" s="61"/>
      <c r="AS13714" s="61"/>
      <c r="AT13714" s="61"/>
      <c r="AU13714" s="61"/>
      <c r="AV13714" s="61"/>
      <c r="AW13714" s="61"/>
      <c r="AX13714" s="61"/>
      <c r="AY13714" s="61"/>
      <c r="AZ13714" s="61"/>
      <c r="BA13714" s="61"/>
    </row>
    <row r="13715" spans="39:53" x14ac:dyDescent="0.2">
      <c r="AM13715" s="61"/>
      <c r="AN13715" s="61"/>
      <c r="AO13715" s="171"/>
      <c r="AP13715" s="61"/>
      <c r="AQ13715" s="61"/>
      <c r="AR13715" s="61"/>
      <c r="AS13715" s="61"/>
      <c r="AT13715" s="61"/>
      <c r="AU13715" s="61"/>
      <c r="AV13715" s="61"/>
      <c r="AW13715" s="61"/>
      <c r="AX13715" s="61"/>
      <c r="AY13715" s="61"/>
      <c r="AZ13715" s="61"/>
      <c r="BA13715" s="61"/>
    </row>
    <row r="13716" spans="39:53" x14ac:dyDescent="0.2">
      <c r="AM13716" s="61"/>
      <c r="AN13716" s="61"/>
      <c r="AO13716" s="171"/>
      <c r="AP13716" s="61"/>
      <c r="AQ13716" s="61"/>
      <c r="AR13716" s="61"/>
      <c r="AS13716" s="61"/>
      <c r="AT13716" s="61"/>
      <c r="AU13716" s="61"/>
      <c r="AV13716" s="61"/>
      <c r="AW13716" s="61"/>
      <c r="AX13716" s="61"/>
      <c r="AY13716" s="61"/>
      <c r="AZ13716" s="61"/>
      <c r="BA13716" s="61"/>
    </row>
    <row r="13717" spans="39:53" x14ac:dyDescent="0.2">
      <c r="AM13717" s="61"/>
      <c r="AN13717" s="61"/>
      <c r="AO13717" s="171"/>
      <c r="AP13717" s="61"/>
      <c r="AQ13717" s="61"/>
      <c r="AR13717" s="61"/>
      <c r="AS13717" s="61"/>
      <c r="AT13717" s="61"/>
      <c r="AU13717" s="61"/>
      <c r="AV13717" s="61"/>
      <c r="AW13717" s="61"/>
      <c r="AX13717" s="61"/>
      <c r="AY13717" s="61"/>
      <c r="AZ13717" s="61"/>
      <c r="BA13717" s="61"/>
    </row>
    <row r="13718" spans="39:53" x14ac:dyDescent="0.2">
      <c r="AM13718" s="61"/>
      <c r="AN13718" s="61"/>
      <c r="AO13718" s="171"/>
      <c r="AP13718" s="61"/>
      <c r="AQ13718" s="61"/>
      <c r="AR13718" s="61"/>
      <c r="AS13718" s="61"/>
      <c r="AT13718" s="61"/>
      <c r="AU13718" s="61"/>
      <c r="AV13718" s="61"/>
      <c r="AW13718" s="61"/>
      <c r="AX13718" s="61"/>
      <c r="AY13718" s="61"/>
      <c r="AZ13718" s="61"/>
      <c r="BA13718" s="61"/>
    </row>
    <row r="13719" spans="39:53" x14ac:dyDescent="0.2">
      <c r="AM13719" s="61"/>
      <c r="AN13719" s="61"/>
      <c r="AO13719" s="171"/>
      <c r="AP13719" s="61"/>
      <c r="AQ13719" s="61"/>
      <c r="AR13719" s="61"/>
      <c r="AS13719" s="61"/>
      <c r="AT13719" s="61"/>
      <c r="AU13719" s="61"/>
      <c r="AV13719" s="61"/>
      <c r="AW13719" s="61"/>
      <c r="AX13719" s="61"/>
      <c r="AY13719" s="61"/>
      <c r="AZ13719" s="61"/>
      <c r="BA13719" s="61"/>
    </row>
    <row r="13720" spans="39:53" x14ac:dyDescent="0.2">
      <c r="AM13720" s="61"/>
      <c r="AN13720" s="61"/>
      <c r="AO13720" s="171"/>
      <c r="AP13720" s="61"/>
      <c r="AQ13720" s="61"/>
      <c r="AR13720" s="61"/>
      <c r="AS13720" s="61"/>
      <c r="AT13720" s="61"/>
      <c r="AU13720" s="61"/>
      <c r="AV13720" s="61"/>
      <c r="AW13720" s="61"/>
      <c r="AX13720" s="61"/>
      <c r="AY13720" s="61"/>
      <c r="AZ13720" s="61"/>
      <c r="BA13720" s="61"/>
    </row>
    <row r="13721" spans="39:53" x14ac:dyDescent="0.2">
      <c r="AM13721" s="61"/>
      <c r="AN13721" s="61"/>
      <c r="AO13721" s="171"/>
      <c r="AP13721" s="61"/>
      <c r="AQ13721" s="61"/>
      <c r="AR13721" s="61"/>
      <c r="AS13721" s="61"/>
      <c r="AT13721" s="61"/>
      <c r="AU13721" s="61"/>
      <c r="AV13721" s="61"/>
      <c r="AW13721" s="61"/>
      <c r="AX13721" s="61"/>
      <c r="AY13721" s="61"/>
      <c r="AZ13721" s="61"/>
      <c r="BA13721" s="61"/>
    </row>
    <row r="13722" spans="39:53" x14ac:dyDescent="0.2">
      <c r="AM13722" s="61"/>
      <c r="AN13722" s="61"/>
      <c r="AO13722" s="171"/>
      <c r="AP13722" s="61"/>
      <c r="AQ13722" s="61"/>
      <c r="AR13722" s="61"/>
      <c r="AS13722" s="61"/>
      <c r="AT13722" s="61"/>
      <c r="AU13722" s="61"/>
      <c r="AV13722" s="61"/>
      <c r="AW13722" s="61"/>
      <c r="AX13722" s="61"/>
      <c r="AY13722" s="61"/>
      <c r="AZ13722" s="61"/>
      <c r="BA13722" s="61"/>
    </row>
    <row r="13723" spans="39:53" x14ac:dyDescent="0.2">
      <c r="AM13723" s="61"/>
      <c r="AN13723" s="61"/>
      <c r="AO13723" s="171"/>
      <c r="AP13723" s="61"/>
      <c r="AQ13723" s="61"/>
      <c r="AR13723" s="61"/>
      <c r="AS13723" s="61"/>
      <c r="AT13723" s="61"/>
      <c r="AU13723" s="61"/>
      <c r="AV13723" s="61"/>
      <c r="AW13723" s="61"/>
      <c r="AX13723" s="61"/>
      <c r="AY13723" s="61"/>
      <c r="AZ13723" s="61"/>
      <c r="BA13723" s="61"/>
    </row>
    <row r="13724" spans="39:53" x14ac:dyDescent="0.2">
      <c r="AM13724" s="61"/>
      <c r="AN13724" s="61"/>
      <c r="AO13724" s="171"/>
      <c r="AP13724" s="61"/>
      <c r="AQ13724" s="61"/>
      <c r="AR13724" s="61"/>
      <c r="AS13724" s="61"/>
      <c r="AT13724" s="61"/>
      <c r="AU13724" s="61"/>
      <c r="AV13724" s="61"/>
      <c r="AW13724" s="61"/>
      <c r="AX13724" s="61"/>
      <c r="AY13724" s="61"/>
      <c r="AZ13724" s="61"/>
      <c r="BA13724" s="61"/>
    </row>
    <row r="13725" spans="39:53" x14ac:dyDescent="0.2">
      <c r="AM13725" s="61"/>
      <c r="AN13725" s="61"/>
      <c r="AO13725" s="171"/>
      <c r="AP13725" s="61"/>
      <c r="AQ13725" s="61"/>
      <c r="AR13725" s="61"/>
      <c r="AS13725" s="61"/>
      <c r="AT13725" s="61"/>
      <c r="AU13725" s="61"/>
      <c r="AV13725" s="61"/>
      <c r="AW13725" s="61"/>
      <c r="AX13725" s="61"/>
      <c r="AY13725" s="61"/>
      <c r="AZ13725" s="61"/>
      <c r="BA13725" s="61"/>
    </row>
    <row r="13726" spans="39:53" x14ac:dyDescent="0.2">
      <c r="AM13726" s="61"/>
      <c r="AN13726" s="61"/>
      <c r="AO13726" s="171"/>
      <c r="AP13726" s="61"/>
      <c r="AQ13726" s="61"/>
      <c r="AR13726" s="61"/>
      <c r="AS13726" s="61"/>
      <c r="AT13726" s="61"/>
      <c r="AU13726" s="61"/>
      <c r="AV13726" s="61"/>
      <c r="AW13726" s="61"/>
      <c r="AX13726" s="61"/>
      <c r="AY13726" s="61"/>
      <c r="AZ13726" s="61"/>
      <c r="BA13726" s="61"/>
    </row>
    <row r="13727" spans="39:53" x14ac:dyDescent="0.2">
      <c r="AM13727" s="61"/>
      <c r="AN13727" s="61"/>
      <c r="AO13727" s="171"/>
      <c r="AP13727" s="61"/>
      <c r="AQ13727" s="61"/>
      <c r="AR13727" s="61"/>
      <c r="AS13727" s="61"/>
      <c r="AT13727" s="61"/>
      <c r="AU13727" s="61"/>
      <c r="AV13727" s="61"/>
      <c r="AW13727" s="61"/>
      <c r="AX13727" s="61"/>
      <c r="AY13727" s="61"/>
      <c r="AZ13727" s="61"/>
      <c r="BA13727" s="61"/>
    </row>
    <row r="13728" spans="39:53" x14ac:dyDescent="0.2">
      <c r="AM13728" s="61"/>
      <c r="AN13728" s="61"/>
      <c r="AO13728" s="171"/>
      <c r="AP13728" s="61"/>
      <c r="AQ13728" s="61"/>
      <c r="AR13728" s="61"/>
      <c r="AS13728" s="61"/>
      <c r="AT13728" s="61"/>
      <c r="AU13728" s="61"/>
      <c r="AV13728" s="61"/>
      <c r="AW13728" s="61"/>
      <c r="AX13728" s="61"/>
      <c r="AY13728" s="61"/>
      <c r="AZ13728" s="61"/>
      <c r="BA13728" s="61"/>
    </row>
    <row r="13729" spans="39:53" x14ac:dyDescent="0.2">
      <c r="AM13729" s="61"/>
      <c r="AN13729" s="61"/>
      <c r="AO13729" s="171"/>
      <c r="AP13729" s="61"/>
      <c r="AQ13729" s="61"/>
      <c r="AR13729" s="61"/>
      <c r="AS13729" s="61"/>
      <c r="AT13729" s="61"/>
      <c r="AU13729" s="61"/>
      <c r="AV13729" s="61"/>
      <c r="AW13729" s="61"/>
      <c r="AX13729" s="61"/>
      <c r="AY13729" s="61"/>
      <c r="AZ13729" s="61"/>
      <c r="BA13729" s="61"/>
    </row>
    <row r="13730" spans="39:53" x14ac:dyDescent="0.2">
      <c r="AM13730" s="61"/>
      <c r="AN13730" s="61"/>
      <c r="AO13730" s="171"/>
      <c r="AP13730" s="61"/>
      <c r="AQ13730" s="61"/>
      <c r="AR13730" s="61"/>
      <c r="AS13730" s="61"/>
      <c r="AT13730" s="61"/>
      <c r="AU13730" s="61"/>
      <c r="AV13730" s="61"/>
      <c r="AW13730" s="61"/>
      <c r="AX13730" s="61"/>
      <c r="AY13730" s="61"/>
      <c r="AZ13730" s="61"/>
      <c r="BA13730" s="61"/>
    </row>
    <row r="13731" spans="39:53" x14ac:dyDescent="0.2">
      <c r="AM13731" s="61"/>
      <c r="AN13731" s="61"/>
      <c r="AO13731" s="171"/>
      <c r="AP13731" s="61"/>
      <c r="AQ13731" s="61"/>
      <c r="AR13731" s="61"/>
      <c r="AS13731" s="61"/>
      <c r="AT13731" s="61"/>
      <c r="AU13731" s="61"/>
      <c r="AV13731" s="61"/>
      <c r="AW13731" s="61"/>
      <c r="AX13731" s="61"/>
      <c r="AY13731" s="61"/>
      <c r="AZ13731" s="61"/>
      <c r="BA13731" s="61"/>
    </row>
    <row r="13732" spans="39:53" x14ac:dyDescent="0.2">
      <c r="AM13732" s="61"/>
      <c r="AN13732" s="61"/>
      <c r="AO13732" s="171"/>
      <c r="AP13732" s="61"/>
      <c r="AQ13732" s="61"/>
      <c r="AR13732" s="61"/>
      <c r="AS13732" s="61"/>
      <c r="AT13732" s="61"/>
      <c r="AU13732" s="61"/>
      <c r="AV13732" s="61"/>
      <c r="AW13732" s="61"/>
      <c r="AX13732" s="61"/>
      <c r="AY13732" s="61"/>
      <c r="AZ13732" s="61"/>
      <c r="BA13732" s="61"/>
    </row>
    <row r="13733" spans="39:53" x14ac:dyDescent="0.2">
      <c r="AM13733" s="61"/>
      <c r="AN13733" s="61"/>
      <c r="AO13733" s="171"/>
      <c r="AP13733" s="61"/>
      <c r="AQ13733" s="61"/>
      <c r="AR13733" s="61"/>
      <c r="AS13733" s="61"/>
      <c r="AT13733" s="61"/>
      <c r="AU13733" s="61"/>
      <c r="AV13733" s="61"/>
      <c r="AW13733" s="61"/>
      <c r="AX13733" s="61"/>
      <c r="AY13733" s="61"/>
      <c r="AZ13733" s="61"/>
      <c r="BA13733" s="61"/>
    </row>
    <row r="13734" spans="39:53" x14ac:dyDescent="0.2">
      <c r="AM13734" s="61"/>
      <c r="AN13734" s="61"/>
      <c r="AO13734" s="171"/>
      <c r="AP13734" s="61"/>
      <c r="AQ13734" s="61"/>
      <c r="AR13734" s="61"/>
      <c r="AS13734" s="61"/>
      <c r="AT13734" s="61"/>
      <c r="AU13734" s="61"/>
      <c r="AV13734" s="61"/>
      <c r="AW13734" s="61"/>
      <c r="AX13734" s="61"/>
      <c r="AY13734" s="61"/>
      <c r="AZ13734" s="61"/>
      <c r="BA13734" s="61"/>
    </row>
    <row r="13735" spans="39:53" x14ac:dyDescent="0.2">
      <c r="AM13735" s="61"/>
      <c r="AN13735" s="61"/>
      <c r="AO13735" s="171"/>
      <c r="AP13735" s="61"/>
      <c r="AQ13735" s="61"/>
      <c r="AR13735" s="61"/>
      <c r="AS13735" s="61"/>
      <c r="AT13735" s="61"/>
      <c r="AU13735" s="61"/>
      <c r="AV13735" s="61"/>
      <c r="AW13735" s="61"/>
      <c r="AX13735" s="61"/>
      <c r="AY13735" s="61"/>
      <c r="AZ13735" s="61"/>
      <c r="BA13735" s="61"/>
    </row>
    <row r="13736" spans="39:53" x14ac:dyDescent="0.2">
      <c r="AM13736" s="61"/>
      <c r="AN13736" s="61"/>
      <c r="AO13736" s="171"/>
      <c r="AP13736" s="61"/>
      <c r="AQ13736" s="61"/>
      <c r="AR13736" s="61"/>
      <c r="AS13736" s="61"/>
      <c r="AT13736" s="61"/>
      <c r="AU13736" s="61"/>
      <c r="AV13736" s="61"/>
      <c r="AW13736" s="61"/>
      <c r="AX13736" s="61"/>
      <c r="AY13736" s="61"/>
      <c r="AZ13736" s="61"/>
      <c r="BA13736" s="61"/>
    </row>
    <row r="13737" spans="39:53" x14ac:dyDescent="0.2">
      <c r="AM13737" s="61"/>
      <c r="AN13737" s="61"/>
      <c r="AO13737" s="171"/>
      <c r="AP13737" s="61"/>
      <c r="AQ13737" s="61"/>
      <c r="AR13737" s="61"/>
      <c r="AS13737" s="61"/>
      <c r="AT13737" s="61"/>
      <c r="AU13737" s="61"/>
      <c r="AV13737" s="61"/>
      <c r="AW13737" s="61"/>
      <c r="AX13737" s="61"/>
      <c r="AY13737" s="61"/>
      <c r="AZ13737" s="61"/>
      <c r="BA13737" s="61"/>
    </row>
    <row r="13738" spans="39:53" x14ac:dyDescent="0.2">
      <c r="AM13738" s="61"/>
      <c r="AN13738" s="61"/>
      <c r="AO13738" s="171"/>
      <c r="AP13738" s="61"/>
      <c r="AQ13738" s="61"/>
      <c r="AR13738" s="61"/>
      <c r="AS13738" s="61"/>
      <c r="AT13738" s="61"/>
      <c r="AU13738" s="61"/>
      <c r="AV13738" s="61"/>
      <c r="AW13738" s="61"/>
      <c r="AX13738" s="61"/>
      <c r="AY13738" s="61"/>
      <c r="AZ13738" s="61"/>
      <c r="BA13738" s="61"/>
    </row>
    <row r="13739" spans="39:53" x14ac:dyDescent="0.2">
      <c r="AM13739" s="61"/>
      <c r="AN13739" s="61"/>
      <c r="AO13739" s="171"/>
      <c r="AP13739" s="61"/>
      <c r="AQ13739" s="61"/>
      <c r="AR13739" s="61"/>
      <c r="AS13739" s="61"/>
      <c r="AT13739" s="61"/>
      <c r="AU13739" s="61"/>
      <c r="AV13739" s="61"/>
      <c r="AW13739" s="61"/>
      <c r="AX13739" s="61"/>
      <c r="AY13739" s="61"/>
      <c r="AZ13739" s="61"/>
      <c r="BA13739" s="61"/>
    </row>
    <row r="13740" spans="39:53" x14ac:dyDescent="0.2">
      <c r="AM13740" s="61"/>
      <c r="AN13740" s="61"/>
      <c r="AO13740" s="171"/>
      <c r="AP13740" s="61"/>
      <c r="AQ13740" s="61"/>
      <c r="AR13740" s="61"/>
      <c r="AS13740" s="61"/>
      <c r="AT13740" s="61"/>
      <c r="AU13740" s="61"/>
      <c r="AV13740" s="61"/>
      <c r="AW13740" s="61"/>
      <c r="AX13740" s="61"/>
      <c r="AY13740" s="61"/>
      <c r="AZ13740" s="61"/>
      <c r="BA13740" s="61"/>
    </row>
    <row r="13741" spans="39:53" x14ac:dyDescent="0.2">
      <c r="AM13741" s="61"/>
      <c r="AN13741" s="61"/>
      <c r="AO13741" s="171"/>
      <c r="AP13741" s="61"/>
      <c r="AQ13741" s="61"/>
      <c r="AR13741" s="61"/>
      <c r="AS13741" s="61"/>
      <c r="AT13741" s="61"/>
      <c r="AU13741" s="61"/>
      <c r="AV13741" s="61"/>
      <c r="AW13741" s="61"/>
      <c r="AX13741" s="61"/>
      <c r="AY13741" s="61"/>
      <c r="AZ13741" s="61"/>
      <c r="BA13741" s="61"/>
    </row>
    <row r="13742" spans="39:53" x14ac:dyDescent="0.2">
      <c r="AM13742" s="61"/>
      <c r="AN13742" s="61"/>
      <c r="AO13742" s="171"/>
      <c r="AP13742" s="61"/>
      <c r="AQ13742" s="61"/>
      <c r="AR13742" s="61"/>
      <c r="AS13742" s="61"/>
      <c r="AT13742" s="61"/>
      <c r="AU13742" s="61"/>
      <c r="AV13742" s="61"/>
      <c r="AW13742" s="61"/>
      <c r="AX13742" s="61"/>
      <c r="AY13742" s="61"/>
      <c r="AZ13742" s="61"/>
      <c r="BA13742" s="61"/>
    </row>
    <row r="13743" spans="39:53" x14ac:dyDescent="0.2">
      <c r="AM13743" s="61"/>
      <c r="AN13743" s="61"/>
      <c r="AO13743" s="171"/>
      <c r="AP13743" s="61"/>
      <c r="AQ13743" s="61"/>
      <c r="AR13743" s="61"/>
      <c r="AS13743" s="61"/>
      <c r="AT13743" s="61"/>
      <c r="AU13743" s="61"/>
      <c r="AV13743" s="61"/>
      <c r="AW13743" s="61"/>
      <c r="AX13743" s="61"/>
      <c r="AY13743" s="61"/>
      <c r="AZ13743" s="61"/>
      <c r="BA13743" s="61"/>
    </row>
    <row r="13744" spans="39:53" x14ac:dyDescent="0.2">
      <c r="AM13744" s="61"/>
      <c r="AN13744" s="61"/>
      <c r="AO13744" s="171"/>
      <c r="AP13744" s="61"/>
      <c r="AQ13744" s="61"/>
      <c r="AR13744" s="61"/>
      <c r="AS13744" s="61"/>
      <c r="AT13744" s="61"/>
      <c r="AU13744" s="61"/>
      <c r="AV13744" s="61"/>
      <c r="AW13744" s="61"/>
      <c r="AX13744" s="61"/>
      <c r="AY13744" s="61"/>
      <c r="AZ13744" s="61"/>
      <c r="BA13744" s="61"/>
    </row>
    <row r="13745" spans="39:53" x14ac:dyDescent="0.2">
      <c r="AM13745" s="61"/>
      <c r="AN13745" s="61"/>
      <c r="AO13745" s="171"/>
      <c r="AP13745" s="61"/>
      <c r="AQ13745" s="61"/>
      <c r="AR13745" s="61"/>
      <c r="AS13745" s="61"/>
      <c r="AT13745" s="61"/>
      <c r="AU13745" s="61"/>
      <c r="AV13745" s="61"/>
      <c r="AW13745" s="61"/>
      <c r="AX13745" s="61"/>
      <c r="AY13745" s="61"/>
      <c r="AZ13745" s="61"/>
      <c r="BA13745" s="61"/>
    </row>
    <row r="13746" spans="39:53" x14ac:dyDescent="0.2">
      <c r="AM13746" s="61"/>
      <c r="AN13746" s="61"/>
      <c r="AO13746" s="171"/>
      <c r="AP13746" s="61"/>
      <c r="AQ13746" s="61"/>
      <c r="AR13746" s="61"/>
      <c r="AS13746" s="61"/>
      <c r="AT13746" s="61"/>
      <c r="AU13746" s="61"/>
      <c r="AV13746" s="61"/>
      <c r="AW13746" s="61"/>
      <c r="AX13746" s="61"/>
      <c r="AY13746" s="61"/>
      <c r="AZ13746" s="61"/>
      <c r="BA13746" s="61"/>
    </row>
    <row r="13747" spans="39:53" x14ac:dyDescent="0.2">
      <c r="AM13747" s="61"/>
      <c r="AN13747" s="61"/>
      <c r="AO13747" s="171"/>
      <c r="AP13747" s="61"/>
      <c r="AQ13747" s="61"/>
      <c r="AR13747" s="61"/>
      <c r="AS13747" s="61"/>
      <c r="AT13747" s="61"/>
      <c r="AU13747" s="61"/>
      <c r="AV13747" s="61"/>
      <c r="AW13747" s="61"/>
      <c r="AX13747" s="61"/>
      <c r="AY13747" s="61"/>
      <c r="AZ13747" s="61"/>
      <c r="BA13747" s="61"/>
    </row>
    <row r="13748" spans="39:53" x14ac:dyDescent="0.2">
      <c r="AM13748" s="61"/>
      <c r="AN13748" s="61"/>
      <c r="AO13748" s="171"/>
      <c r="AP13748" s="61"/>
      <c r="AQ13748" s="61"/>
      <c r="AR13748" s="61"/>
      <c r="AS13748" s="61"/>
      <c r="AT13748" s="61"/>
      <c r="AU13748" s="61"/>
      <c r="AV13748" s="61"/>
      <c r="AW13748" s="61"/>
      <c r="AX13748" s="61"/>
      <c r="AY13748" s="61"/>
      <c r="AZ13748" s="61"/>
      <c r="BA13748" s="61"/>
    </row>
    <row r="13749" spans="39:53" x14ac:dyDescent="0.2">
      <c r="AM13749" s="61"/>
      <c r="AN13749" s="61"/>
      <c r="AO13749" s="171"/>
      <c r="AP13749" s="61"/>
      <c r="AQ13749" s="61"/>
      <c r="AR13749" s="61"/>
      <c r="AS13749" s="61"/>
      <c r="AT13749" s="61"/>
      <c r="AU13749" s="61"/>
      <c r="AV13749" s="61"/>
      <c r="AW13749" s="61"/>
      <c r="AX13749" s="61"/>
      <c r="AY13749" s="61"/>
      <c r="AZ13749" s="61"/>
      <c r="BA13749" s="61"/>
    </row>
    <row r="13750" spans="39:53" x14ac:dyDescent="0.2">
      <c r="AM13750" s="61"/>
      <c r="AN13750" s="61"/>
      <c r="AO13750" s="171"/>
      <c r="AP13750" s="61"/>
      <c r="AQ13750" s="61"/>
      <c r="AR13750" s="61"/>
      <c r="AS13750" s="61"/>
      <c r="AT13750" s="61"/>
      <c r="AU13750" s="61"/>
      <c r="AV13750" s="61"/>
      <c r="AW13750" s="61"/>
      <c r="AX13750" s="61"/>
      <c r="AY13750" s="61"/>
      <c r="AZ13750" s="61"/>
      <c r="BA13750" s="61"/>
    </row>
    <row r="13751" spans="39:53" x14ac:dyDescent="0.2">
      <c r="AM13751" s="61"/>
      <c r="AN13751" s="61"/>
      <c r="AO13751" s="171"/>
      <c r="AP13751" s="61"/>
      <c r="AQ13751" s="61"/>
      <c r="AR13751" s="61"/>
      <c r="AS13751" s="61"/>
      <c r="AT13751" s="61"/>
      <c r="AU13751" s="61"/>
      <c r="AV13751" s="61"/>
      <c r="AW13751" s="61"/>
      <c r="AX13751" s="61"/>
      <c r="AY13751" s="61"/>
      <c r="AZ13751" s="61"/>
      <c r="BA13751" s="61"/>
    </row>
    <row r="13752" spans="39:53" x14ac:dyDescent="0.2">
      <c r="AM13752" s="61"/>
      <c r="AN13752" s="61"/>
      <c r="AO13752" s="171"/>
      <c r="AP13752" s="61"/>
      <c r="AQ13752" s="61"/>
      <c r="AR13752" s="61"/>
      <c r="AS13752" s="61"/>
      <c r="AT13752" s="61"/>
      <c r="AU13752" s="61"/>
      <c r="AV13752" s="61"/>
      <c r="AW13752" s="61"/>
      <c r="AX13752" s="61"/>
      <c r="AY13752" s="61"/>
      <c r="AZ13752" s="61"/>
      <c r="BA13752" s="61"/>
    </row>
    <row r="13753" spans="39:53" x14ac:dyDescent="0.2">
      <c r="AM13753" s="61"/>
      <c r="AN13753" s="61"/>
      <c r="AO13753" s="171"/>
      <c r="AP13753" s="61"/>
      <c r="AQ13753" s="61"/>
      <c r="AR13753" s="61"/>
      <c r="AS13753" s="61"/>
      <c r="AT13753" s="61"/>
      <c r="AU13753" s="61"/>
      <c r="AV13753" s="61"/>
      <c r="AW13753" s="61"/>
      <c r="AX13753" s="61"/>
      <c r="AY13753" s="61"/>
      <c r="AZ13753" s="61"/>
      <c r="BA13753" s="61"/>
    </row>
    <row r="13754" spans="39:53" x14ac:dyDescent="0.2">
      <c r="AM13754" s="61"/>
      <c r="AN13754" s="61"/>
      <c r="AO13754" s="171"/>
      <c r="AP13754" s="61"/>
      <c r="AQ13754" s="61"/>
      <c r="AR13754" s="61"/>
      <c r="AS13754" s="61"/>
      <c r="AT13754" s="61"/>
      <c r="AU13754" s="61"/>
      <c r="AV13754" s="61"/>
      <c r="AW13754" s="61"/>
      <c r="AX13754" s="61"/>
      <c r="AY13754" s="61"/>
      <c r="AZ13754" s="61"/>
      <c r="BA13754" s="61"/>
    </row>
    <row r="13755" spans="39:53" x14ac:dyDescent="0.2">
      <c r="AM13755" s="61"/>
      <c r="AN13755" s="61"/>
      <c r="AO13755" s="171"/>
      <c r="AP13755" s="61"/>
      <c r="AQ13755" s="61"/>
      <c r="AR13755" s="61"/>
      <c r="AS13755" s="61"/>
      <c r="AT13755" s="61"/>
      <c r="AU13755" s="61"/>
      <c r="AV13755" s="61"/>
      <c r="AW13755" s="61"/>
      <c r="AX13755" s="61"/>
      <c r="AY13755" s="61"/>
      <c r="AZ13755" s="61"/>
      <c r="BA13755" s="61"/>
    </row>
    <row r="13756" spans="39:53" x14ac:dyDescent="0.2">
      <c r="AM13756" s="61"/>
      <c r="AN13756" s="61"/>
      <c r="AO13756" s="171"/>
      <c r="AP13756" s="61"/>
      <c r="AQ13756" s="61"/>
      <c r="AR13756" s="61"/>
      <c r="AS13756" s="61"/>
      <c r="AT13756" s="61"/>
      <c r="AU13756" s="61"/>
      <c r="AV13756" s="61"/>
      <c r="AW13756" s="61"/>
      <c r="AX13756" s="61"/>
      <c r="AY13756" s="61"/>
      <c r="AZ13756" s="61"/>
      <c r="BA13756" s="61"/>
    </row>
    <row r="13757" spans="39:53" x14ac:dyDescent="0.2">
      <c r="AM13757" s="61"/>
      <c r="AN13757" s="61"/>
      <c r="AO13757" s="171"/>
      <c r="AP13757" s="61"/>
      <c r="AQ13757" s="61"/>
      <c r="AR13757" s="61"/>
      <c r="AS13757" s="61"/>
      <c r="AT13757" s="61"/>
      <c r="AU13757" s="61"/>
      <c r="AV13757" s="61"/>
      <c r="AW13757" s="61"/>
      <c r="AX13757" s="61"/>
      <c r="AY13757" s="61"/>
      <c r="AZ13757" s="61"/>
      <c r="BA13757" s="61"/>
    </row>
    <row r="13758" spans="39:53" x14ac:dyDescent="0.2">
      <c r="AM13758" s="61"/>
      <c r="AN13758" s="61"/>
      <c r="AO13758" s="171"/>
      <c r="AP13758" s="61"/>
      <c r="AQ13758" s="61"/>
      <c r="AR13758" s="61"/>
      <c r="AS13758" s="61"/>
      <c r="AT13758" s="61"/>
      <c r="AU13758" s="61"/>
      <c r="AV13758" s="61"/>
      <c r="AW13758" s="61"/>
      <c r="AX13758" s="61"/>
      <c r="AY13758" s="61"/>
      <c r="AZ13758" s="61"/>
      <c r="BA13758" s="61"/>
    </row>
    <row r="13759" spans="39:53" x14ac:dyDescent="0.2">
      <c r="AM13759" s="61"/>
      <c r="AN13759" s="61"/>
      <c r="AO13759" s="171"/>
      <c r="AP13759" s="61"/>
      <c r="AQ13759" s="61"/>
      <c r="AR13759" s="61"/>
      <c r="AS13759" s="61"/>
      <c r="AT13759" s="61"/>
      <c r="AU13759" s="61"/>
      <c r="AV13759" s="61"/>
      <c r="AW13759" s="61"/>
      <c r="AX13759" s="61"/>
      <c r="AY13759" s="61"/>
      <c r="AZ13759" s="61"/>
      <c r="BA13759" s="61"/>
    </row>
    <row r="13760" spans="39:53" x14ac:dyDescent="0.2">
      <c r="AM13760" s="61"/>
      <c r="AN13760" s="61"/>
      <c r="AO13760" s="171"/>
      <c r="AP13760" s="61"/>
      <c r="AQ13760" s="61"/>
      <c r="AR13760" s="61"/>
      <c r="AS13760" s="61"/>
      <c r="AT13760" s="61"/>
      <c r="AU13760" s="61"/>
      <c r="AV13760" s="61"/>
      <c r="AW13760" s="61"/>
      <c r="AX13760" s="61"/>
      <c r="AY13760" s="61"/>
      <c r="AZ13760" s="61"/>
      <c r="BA13760" s="61"/>
    </row>
    <row r="13761" spans="39:53" x14ac:dyDescent="0.2">
      <c r="AM13761" s="61"/>
      <c r="AN13761" s="61"/>
      <c r="AO13761" s="171"/>
      <c r="AP13761" s="61"/>
      <c r="AQ13761" s="61"/>
      <c r="AR13761" s="61"/>
      <c r="AS13761" s="61"/>
      <c r="AT13761" s="61"/>
      <c r="AU13761" s="61"/>
      <c r="AV13761" s="61"/>
      <c r="AW13761" s="61"/>
      <c r="AX13761" s="61"/>
      <c r="AY13761" s="61"/>
      <c r="AZ13761" s="61"/>
      <c r="BA13761" s="61"/>
    </row>
    <row r="13762" spans="39:53" x14ac:dyDescent="0.2">
      <c r="AM13762" s="61"/>
      <c r="AN13762" s="61"/>
      <c r="AO13762" s="171"/>
      <c r="AP13762" s="61"/>
      <c r="AQ13762" s="61"/>
      <c r="AR13762" s="61"/>
      <c r="AS13762" s="61"/>
      <c r="AT13762" s="61"/>
      <c r="AU13762" s="61"/>
      <c r="AV13762" s="61"/>
      <c r="AW13762" s="61"/>
      <c r="AX13762" s="61"/>
      <c r="AY13762" s="61"/>
      <c r="AZ13762" s="61"/>
      <c r="BA13762" s="61"/>
    </row>
    <row r="13763" spans="39:53" x14ac:dyDescent="0.2">
      <c r="AM13763" s="61"/>
      <c r="AN13763" s="61"/>
      <c r="AO13763" s="171"/>
      <c r="AP13763" s="61"/>
      <c r="AQ13763" s="61"/>
      <c r="AR13763" s="61"/>
      <c r="AS13763" s="61"/>
      <c r="AT13763" s="61"/>
      <c r="AU13763" s="61"/>
      <c r="AV13763" s="61"/>
      <c r="AW13763" s="61"/>
      <c r="AX13763" s="61"/>
      <c r="AY13763" s="61"/>
      <c r="AZ13763" s="61"/>
      <c r="BA13763" s="61"/>
    </row>
    <row r="13764" spans="39:53" x14ac:dyDescent="0.2">
      <c r="AM13764" s="61"/>
      <c r="AN13764" s="61"/>
      <c r="AO13764" s="171"/>
      <c r="AP13764" s="61"/>
      <c r="AQ13764" s="61"/>
      <c r="AR13764" s="61"/>
      <c r="AS13764" s="61"/>
      <c r="AT13764" s="61"/>
      <c r="AU13764" s="61"/>
      <c r="AV13764" s="61"/>
      <c r="AW13764" s="61"/>
      <c r="AX13764" s="61"/>
      <c r="AY13764" s="61"/>
      <c r="AZ13764" s="61"/>
      <c r="BA13764" s="61"/>
    </row>
    <row r="13765" spans="39:53" x14ac:dyDescent="0.2">
      <c r="AM13765" s="61"/>
      <c r="AN13765" s="61"/>
      <c r="AO13765" s="171"/>
      <c r="AP13765" s="61"/>
      <c r="AQ13765" s="61"/>
      <c r="AR13765" s="61"/>
      <c r="AS13765" s="61"/>
      <c r="AT13765" s="61"/>
      <c r="AU13765" s="61"/>
      <c r="AV13765" s="61"/>
      <c r="AW13765" s="61"/>
      <c r="AX13765" s="61"/>
      <c r="AY13765" s="61"/>
      <c r="AZ13765" s="61"/>
      <c r="BA13765" s="61"/>
    </row>
    <row r="13766" spans="39:53" x14ac:dyDescent="0.2">
      <c r="AM13766" s="61"/>
      <c r="AN13766" s="61"/>
      <c r="AO13766" s="171"/>
      <c r="AP13766" s="61"/>
      <c r="AQ13766" s="61"/>
      <c r="AR13766" s="61"/>
      <c r="AS13766" s="61"/>
      <c r="AT13766" s="61"/>
      <c r="AU13766" s="61"/>
      <c r="AV13766" s="61"/>
      <c r="AW13766" s="61"/>
      <c r="AX13766" s="61"/>
      <c r="AY13766" s="61"/>
      <c r="AZ13766" s="61"/>
      <c r="BA13766" s="61"/>
    </row>
    <row r="13767" spans="39:53" x14ac:dyDescent="0.2">
      <c r="AM13767" s="61"/>
      <c r="AN13767" s="61"/>
      <c r="AO13767" s="171"/>
      <c r="AP13767" s="61"/>
      <c r="AQ13767" s="61"/>
      <c r="AR13767" s="61"/>
      <c r="AS13767" s="61"/>
      <c r="AT13767" s="61"/>
      <c r="AU13767" s="61"/>
      <c r="AV13767" s="61"/>
      <c r="AW13767" s="61"/>
      <c r="AX13767" s="61"/>
      <c r="AY13767" s="61"/>
      <c r="AZ13767" s="61"/>
      <c r="BA13767" s="61"/>
    </row>
    <row r="13768" spans="39:53" x14ac:dyDescent="0.2">
      <c r="AM13768" s="61"/>
      <c r="AN13768" s="61"/>
      <c r="AO13768" s="171"/>
      <c r="AP13768" s="61"/>
      <c r="AQ13768" s="61"/>
      <c r="AR13768" s="61"/>
      <c r="AS13768" s="61"/>
      <c r="AT13768" s="61"/>
      <c r="AU13768" s="61"/>
      <c r="AV13768" s="61"/>
      <c r="AW13768" s="61"/>
      <c r="AX13768" s="61"/>
      <c r="AY13768" s="61"/>
      <c r="AZ13768" s="61"/>
      <c r="BA13768" s="61"/>
    </row>
    <row r="13769" spans="39:53" x14ac:dyDescent="0.2">
      <c r="AM13769" s="61"/>
      <c r="AN13769" s="61"/>
      <c r="AO13769" s="171"/>
      <c r="AP13769" s="61"/>
      <c r="AQ13769" s="61"/>
      <c r="AR13769" s="61"/>
      <c r="AS13769" s="61"/>
      <c r="AT13769" s="61"/>
      <c r="AU13769" s="61"/>
      <c r="AV13769" s="61"/>
      <c r="AW13769" s="61"/>
      <c r="AX13769" s="61"/>
      <c r="AY13769" s="61"/>
      <c r="AZ13769" s="61"/>
      <c r="BA13769" s="61"/>
    </row>
    <row r="13770" spans="39:53" x14ac:dyDescent="0.2">
      <c r="AM13770" s="61"/>
      <c r="AN13770" s="61"/>
      <c r="AO13770" s="171"/>
      <c r="AP13770" s="61"/>
      <c r="AQ13770" s="61"/>
      <c r="AR13770" s="61"/>
      <c r="AS13770" s="61"/>
      <c r="AT13770" s="61"/>
      <c r="AU13770" s="61"/>
      <c r="AV13770" s="61"/>
      <c r="AW13770" s="61"/>
      <c r="AX13770" s="61"/>
      <c r="AY13770" s="61"/>
      <c r="AZ13770" s="61"/>
      <c r="BA13770" s="61"/>
    </row>
    <row r="13771" spans="39:53" x14ac:dyDescent="0.2">
      <c r="AM13771" s="61"/>
      <c r="AN13771" s="61"/>
      <c r="AO13771" s="171"/>
      <c r="AP13771" s="61"/>
      <c r="AQ13771" s="61"/>
      <c r="AR13771" s="61"/>
      <c r="AS13771" s="61"/>
      <c r="AT13771" s="61"/>
      <c r="AU13771" s="61"/>
      <c r="AV13771" s="61"/>
      <c r="AW13771" s="61"/>
      <c r="AX13771" s="61"/>
      <c r="AY13771" s="61"/>
      <c r="AZ13771" s="61"/>
      <c r="BA13771" s="61"/>
    </row>
    <row r="13772" spans="39:53" x14ac:dyDescent="0.2">
      <c r="AM13772" s="61"/>
      <c r="AN13772" s="61"/>
      <c r="AO13772" s="171"/>
      <c r="AP13772" s="61"/>
      <c r="AQ13772" s="61"/>
      <c r="AR13772" s="61"/>
      <c r="AS13772" s="61"/>
      <c r="AT13772" s="61"/>
      <c r="AU13772" s="61"/>
      <c r="AV13772" s="61"/>
      <c r="AW13772" s="61"/>
      <c r="AX13772" s="61"/>
      <c r="AY13772" s="61"/>
      <c r="AZ13772" s="61"/>
      <c r="BA13772" s="61"/>
    </row>
    <row r="13773" spans="39:53" x14ac:dyDescent="0.2">
      <c r="AM13773" s="61"/>
      <c r="AN13773" s="61"/>
      <c r="AO13773" s="171"/>
      <c r="AP13773" s="61"/>
      <c r="AQ13773" s="61"/>
      <c r="AR13773" s="61"/>
      <c r="AS13773" s="61"/>
      <c r="AT13773" s="61"/>
      <c r="AU13773" s="61"/>
      <c r="AV13773" s="61"/>
      <c r="AW13773" s="61"/>
      <c r="AX13773" s="61"/>
      <c r="AY13773" s="61"/>
      <c r="AZ13773" s="61"/>
      <c r="BA13773" s="61"/>
    </row>
    <row r="13774" spans="39:53" x14ac:dyDescent="0.2">
      <c r="AM13774" s="61"/>
      <c r="AN13774" s="61"/>
      <c r="AO13774" s="171"/>
      <c r="AP13774" s="61"/>
      <c r="AQ13774" s="61"/>
      <c r="AR13774" s="61"/>
      <c r="AS13774" s="61"/>
      <c r="AT13774" s="61"/>
      <c r="AU13774" s="61"/>
      <c r="AV13774" s="61"/>
      <c r="AW13774" s="61"/>
      <c r="AX13774" s="61"/>
      <c r="AY13774" s="61"/>
      <c r="AZ13774" s="61"/>
      <c r="BA13774" s="61"/>
    </row>
    <row r="13775" spans="39:53" x14ac:dyDescent="0.2">
      <c r="AM13775" s="61"/>
      <c r="AN13775" s="61"/>
      <c r="AO13775" s="171"/>
      <c r="AP13775" s="61"/>
      <c r="AQ13775" s="61"/>
      <c r="AR13775" s="61"/>
      <c r="AS13775" s="61"/>
      <c r="AT13775" s="61"/>
      <c r="AU13775" s="61"/>
      <c r="AV13775" s="61"/>
      <c r="AW13775" s="61"/>
      <c r="AX13775" s="61"/>
      <c r="AY13775" s="61"/>
      <c r="AZ13775" s="61"/>
      <c r="BA13775" s="61"/>
    </row>
    <row r="13776" spans="39:53" x14ac:dyDescent="0.2">
      <c r="AM13776" s="61"/>
      <c r="AN13776" s="61"/>
      <c r="AO13776" s="171"/>
      <c r="AP13776" s="61"/>
      <c r="AQ13776" s="61"/>
      <c r="AR13776" s="61"/>
      <c r="AS13776" s="61"/>
      <c r="AT13776" s="61"/>
      <c r="AU13776" s="61"/>
      <c r="AV13776" s="61"/>
      <c r="AW13776" s="61"/>
      <c r="AX13776" s="61"/>
      <c r="AY13776" s="61"/>
      <c r="AZ13776" s="61"/>
      <c r="BA13776" s="61"/>
    </row>
    <row r="13777" spans="39:53" x14ac:dyDescent="0.2">
      <c r="AM13777" s="61"/>
      <c r="AN13777" s="61"/>
      <c r="AO13777" s="171"/>
      <c r="AP13777" s="61"/>
      <c r="AQ13777" s="61"/>
      <c r="AR13777" s="61"/>
      <c r="AS13777" s="61"/>
      <c r="AT13777" s="61"/>
      <c r="AU13777" s="61"/>
      <c r="AV13777" s="61"/>
      <c r="AW13777" s="61"/>
      <c r="AX13777" s="61"/>
      <c r="AY13777" s="61"/>
      <c r="AZ13777" s="61"/>
      <c r="BA13777" s="61"/>
    </row>
    <row r="13778" spans="39:53" x14ac:dyDescent="0.2">
      <c r="AM13778" s="61"/>
      <c r="AN13778" s="61"/>
      <c r="AO13778" s="171"/>
      <c r="AP13778" s="61"/>
      <c r="AQ13778" s="61"/>
      <c r="AR13778" s="61"/>
      <c r="AS13778" s="61"/>
      <c r="AT13778" s="61"/>
      <c r="AU13778" s="61"/>
      <c r="AV13778" s="61"/>
      <c r="AW13778" s="61"/>
      <c r="AX13778" s="61"/>
      <c r="AY13778" s="61"/>
      <c r="AZ13778" s="61"/>
      <c r="BA13778" s="61"/>
    </row>
    <row r="13779" spans="39:53" x14ac:dyDescent="0.2">
      <c r="AM13779" s="61"/>
      <c r="AN13779" s="61"/>
      <c r="AO13779" s="171"/>
      <c r="AP13779" s="61"/>
      <c r="AQ13779" s="61"/>
      <c r="AR13779" s="61"/>
      <c r="AS13779" s="61"/>
      <c r="AT13779" s="61"/>
      <c r="AU13779" s="61"/>
      <c r="AV13779" s="61"/>
      <c r="AW13779" s="61"/>
      <c r="AX13779" s="61"/>
      <c r="AY13779" s="61"/>
      <c r="AZ13779" s="61"/>
      <c r="BA13779" s="61"/>
    </row>
    <row r="13780" spans="39:53" x14ac:dyDescent="0.2">
      <c r="AM13780" s="61"/>
      <c r="AN13780" s="61"/>
      <c r="AO13780" s="171"/>
      <c r="AP13780" s="61"/>
      <c r="AQ13780" s="61"/>
      <c r="AR13780" s="61"/>
      <c r="AS13780" s="61"/>
      <c r="AT13780" s="61"/>
      <c r="AU13780" s="61"/>
      <c r="AV13780" s="61"/>
      <c r="AW13780" s="61"/>
      <c r="AX13780" s="61"/>
      <c r="AY13780" s="61"/>
      <c r="AZ13780" s="61"/>
      <c r="BA13780" s="61"/>
    </row>
    <row r="13781" spans="39:53" x14ac:dyDescent="0.2">
      <c r="AM13781" s="61"/>
      <c r="AN13781" s="61"/>
      <c r="AO13781" s="171"/>
      <c r="AP13781" s="61"/>
      <c r="AQ13781" s="61"/>
      <c r="AR13781" s="61"/>
      <c r="AS13781" s="61"/>
      <c r="AT13781" s="61"/>
      <c r="AU13781" s="61"/>
      <c r="AV13781" s="61"/>
      <c r="AW13781" s="61"/>
      <c r="AX13781" s="61"/>
      <c r="AY13781" s="61"/>
      <c r="AZ13781" s="61"/>
      <c r="BA13781" s="61"/>
    </row>
    <row r="13782" spans="39:53" x14ac:dyDescent="0.2">
      <c r="AM13782" s="61"/>
      <c r="AN13782" s="61"/>
      <c r="AO13782" s="171"/>
      <c r="AP13782" s="61"/>
      <c r="AQ13782" s="61"/>
      <c r="AR13782" s="61"/>
      <c r="AS13782" s="61"/>
      <c r="AT13782" s="61"/>
      <c r="AU13782" s="61"/>
      <c r="AV13782" s="61"/>
      <c r="AW13782" s="61"/>
      <c r="AX13782" s="61"/>
      <c r="AY13782" s="61"/>
      <c r="AZ13782" s="61"/>
      <c r="BA13782" s="61"/>
    </row>
    <row r="13783" spans="39:53" x14ac:dyDescent="0.2">
      <c r="AM13783" s="61"/>
      <c r="AN13783" s="61"/>
      <c r="AO13783" s="171"/>
      <c r="AP13783" s="61"/>
      <c r="AQ13783" s="61"/>
      <c r="AR13783" s="61"/>
      <c r="AS13783" s="61"/>
      <c r="AT13783" s="61"/>
      <c r="AU13783" s="61"/>
      <c r="AV13783" s="61"/>
      <c r="AW13783" s="61"/>
      <c r="AX13783" s="61"/>
      <c r="AY13783" s="61"/>
      <c r="AZ13783" s="61"/>
      <c r="BA13783" s="61"/>
    </row>
    <row r="13784" spans="39:53" x14ac:dyDescent="0.2">
      <c r="AM13784" s="61"/>
      <c r="AN13784" s="61"/>
      <c r="AO13784" s="171"/>
      <c r="AP13784" s="61"/>
      <c r="AQ13784" s="61"/>
      <c r="AR13784" s="61"/>
      <c r="AS13784" s="61"/>
      <c r="AT13784" s="61"/>
      <c r="AU13784" s="61"/>
      <c r="AV13784" s="61"/>
      <c r="AW13784" s="61"/>
      <c r="AX13784" s="61"/>
      <c r="AY13784" s="61"/>
      <c r="AZ13784" s="61"/>
      <c r="BA13784" s="61"/>
    </row>
    <row r="13785" spans="39:53" x14ac:dyDescent="0.2">
      <c r="AM13785" s="61"/>
      <c r="AN13785" s="61"/>
      <c r="AO13785" s="171"/>
      <c r="AP13785" s="61"/>
      <c r="AQ13785" s="61"/>
      <c r="AR13785" s="61"/>
      <c r="AS13785" s="61"/>
      <c r="AT13785" s="61"/>
      <c r="AU13785" s="61"/>
      <c r="AV13785" s="61"/>
      <c r="AW13785" s="61"/>
      <c r="AX13785" s="61"/>
      <c r="AY13785" s="61"/>
      <c r="AZ13785" s="61"/>
      <c r="BA13785" s="61"/>
    </row>
    <row r="13786" spans="39:53" x14ac:dyDescent="0.2">
      <c r="AM13786" s="61"/>
      <c r="AN13786" s="61"/>
      <c r="AO13786" s="171"/>
      <c r="AP13786" s="61"/>
      <c r="AQ13786" s="61"/>
      <c r="AR13786" s="61"/>
      <c r="AS13786" s="61"/>
      <c r="AT13786" s="61"/>
      <c r="AU13786" s="61"/>
      <c r="AV13786" s="61"/>
      <c r="AW13786" s="61"/>
      <c r="AX13786" s="61"/>
      <c r="AY13786" s="61"/>
      <c r="AZ13786" s="61"/>
      <c r="BA13786" s="61"/>
    </row>
    <row r="13787" spans="39:53" x14ac:dyDescent="0.2">
      <c r="AM13787" s="61"/>
      <c r="AN13787" s="61"/>
      <c r="AO13787" s="171"/>
      <c r="AP13787" s="61"/>
      <c r="AQ13787" s="61"/>
      <c r="AR13787" s="61"/>
      <c r="AS13787" s="61"/>
      <c r="AT13787" s="61"/>
      <c r="AU13787" s="61"/>
      <c r="AV13787" s="61"/>
      <c r="AW13787" s="61"/>
      <c r="AX13787" s="61"/>
      <c r="AY13787" s="61"/>
      <c r="AZ13787" s="61"/>
      <c r="BA13787" s="61"/>
    </row>
    <row r="13788" spans="39:53" x14ac:dyDescent="0.2">
      <c r="AM13788" s="61"/>
      <c r="AN13788" s="61"/>
      <c r="AO13788" s="171"/>
      <c r="AP13788" s="61"/>
      <c r="AQ13788" s="61"/>
      <c r="AR13788" s="61"/>
      <c r="AS13788" s="61"/>
      <c r="AT13788" s="61"/>
      <c r="AU13788" s="61"/>
      <c r="AV13788" s="61"/>
      <c r="AW13788" s="61"/>
      <c r="AX13788" s="61"/>
      <c r="AY13788" s="61"/>
      <c r="AZ13788" s="61"/>
      <c r="BA13788" s="61"/>
    </row>
    <row r="13789" spans="39:53" x14ac:dyDescent="0.2">
      <c r="AM13789" s="61"/>
      <c r="AN13789" s="61"/>
      <c r="AO13789" s="171"/>
      <c r="AP13789" s="61"/>
      <c r="AQ13789" s="61"/>
      <c r="AR13789" s="61"/>
      <c r="AS13789" s="61"/>
      <c r="AT13789" s="61"/>
      <c r="AU13789" s="61"/>
      <c r="AV13789" s="61"/>
      <c r="AW13789" s="61"/>
      <c r="AX13789" s="61"/>
      <c r="AY13789" s="61"/>
      <c r="AZ13789" s="61"/>
      <c r="BA13789" s="61"/>
    </row>
    <row r="13790" spans="39:53" x14ac:dyDescent="0.2">
      <c r="AM13790" s="61"/>
      <c r="AN13790" s="61"/>
      <c r="AO13790" s="171"/>
      <c r="AP13790" s="61"/>
      <c r="AQ13790" s="61"/>
      <c r="AR13790" s="61"/>
      <c r="AS13790" s="61"/>
      <c r="AT13790" s="61"/>
      <c r="AU13790" s="61"/>
      <c r="AV13790" s="61"/>
      <c r="AW13790" s="61"/>
      <c r="AX13790" s="61"/>
      <c r="AY13790" s="61"/>
      <c r="AZ13790" s="61"/>
      <c r="BA13790" s="61"/>
    </row>
    <row r="13791" spans="39:53" x14ac:dyDescent="0.2">
      <c r="AM13791" s="61"/>
      <c r="AN13791" s="61"/>
      <c r="AO13791" s="171"/>
      <c r="AP13791" s="61"/>
      <c r="AQ13791" s="61"/>
      <c r="AR13791" s="61"/>
      <c r="AS13791" s="61"/>
      <c r="AT13791" s="61"/>
      <c r="AU13791" s="61"/>
      <c r="AV13791" s="61"/>
      <c r="AW13791" s="61"/>
      <c r="AX13791" s="61"/>
      <c r="AY13791" s="61"/>
      <c r="AZ13791" s="61"/>
      <c r="BA13791" s="61"/>
    </row>
    <row r="13792" spans="39:53" x14ac:dyDescent="0.2">
      <c r="AM13792" s="61"/>
      <c r="AN13792" s="61"/>
      <c r="AO13792" s="171"/>
      <c r="AP13792" s="61"/>
      <c r="AQ13792" s="61"/>
      <c r="AR13792" s="61"/>
      <c r="AS13792" s="61"/>
      <c r="AT13792" s="61"/>
      <c r="AU13792" s="61"/>
      <c r="AV13792" s="61"/>
      <c r="AW13792" s="61"/>
      <c r="AX13792" s="61"/>
      <c r="AY13792" s="61"/>
      <c r="AZ13792" s="61"/>
      <c r="BA13792" s="61"/>
    </row>
    <row r="13793" spans="39:53" x14ac:dyDescent="0.2">
      <c r="AM13793" s="61"/>
      <c r="AN13793" s="61"/>
      <c r="AO13793" s="171"/>
      <c r="AP13793" s="61"/>
      <c r="AQ13793" s="61"/>
      <c r="AR13793" s="61"/>
      <c r="AS13793" s="61"/>
      <c r="AT13793" s="61"/>
      <c r="AU13793" s="61"/>
      <c r="AV13793" s="61"/>
      <c r="AW13793" s="61"/>
      <c r="AX13793" s="61"/>
      <c r="AY13793" s="61"/>
      <c r="AZ13793" s="61"/>
      <c r="BA13793" s="61"/>
    </row>
    <row r="13794" spans="39:53" x14ac:dyDescent="0.2">
      <c r="AM13794" s="61"/>
      <c r="AN13794" s="61"/>
      <c r="AO13794" s="171"/>
      <c r="AP13794" s="61"/>
      <c r="AQ13794" s="61"/>
      <c r="AR13794" s="61"/>
      <c r="AS13794" s="61"/>
      <c r="AT13794" s="61"/>
      <c r="AU13794" s="61"/>
      <c r="AV13794" s="61"/>
      <c r="AW13794" s="61"/>
      <c r="AX13794" s="61"/>
      <c r="AY13794" s="61"/>
      <c r="AZ13794" s="61"/>
      <c r="BA13794" s="61"/>
    </row>
    <row r="13795" spans="39:53" x14ac:dyDescent="0.2">
      <c r="AM13795" s="61"/>
      <c r="AN13795" s="61"/>
      <c r="AO13795" s="171"/>
      <c r="AP13795" s="61"/>
      <c r="AQ13795" s="61"/>
      <c r="AR13795" s="61"/>
      <c r="AS13795" s="61"/>
      <c r="AT13795" s="61"/>
      <c r="AU13795" s="61"/>
      <c r="AV13795" s="61"/>
      <c r="AW13795" s="61"/>
      <c r="AX13795" s="61"/>
      <c r="AY13795" s="61"/>
      <c r="AZ13795" s="61"/>
      <c r="BA13795" s="61"/>
    </row>
    <row r="13796" spans="39:53" x14ac:dyDescent="0.2">
      <c r="AM13796" s="61"/>
      <c r="AN13796" s="61"/>
      <c r="AO13796" s="171"/>
      <c r="AP13796" s="61"/>
      <c r="AQ13796" s="61"/>
      <c r="AR13796" s="61"/>
      <c r="AS13796" s="61"/>
      <c r="AT13796" s="61"/>
      <c r="AU13796" s="61"/>
      <c r="AV13796" s="61"/>
      <c r="AW13796" s="61"/>
      <c r="AX13796" s="61"/>
      <c r="AY13796" s="61"/>
      <c r="AZ13796" s="61"/>
      <c r="BA13796" s="61"/>
    </row>
    <row r="13797" spans="39:53" x14ac:dyDescent="0.2">
      <c r="AM13797" s="61"/>
      <c r="AN13797" s="61"/>
      <c r="AO13797" s="171"/>
      <c r="AP13797" s="61"/>
      <c r="AQ13797" s="61"/>
      <c r="AR13797" s="61"/>
      <c r="AS13797" s="61"/>
      <c r="AT13797" s="61"/>
      <c r="AU13797" s="61"/>
      <c r="AV13797" s="61"/>
      <c r="AW13797" s="61"/>
      <c r="AX13797" s="61"/>
      <c r="AY13797" s="61"/>
      <c r="AZ13797" s="61"/>
      <c r="BA13797" s="61"/>
    </row>
    <row r="13798" spans="39:53" x14ac:dyDescent="0.2">
      <c r="AM13798" s="61"/>
      <c r="AN13798" s="61"/>
      <c r="AO13798" s="171"/>
      <c r="AP13798" s="61"/>
      <c r="AQ13798" s="61"/>
      <c r="AR13798" s="61"/>
      <c r="AS13798" s="61"/>
      <c r="AT13798" s="61"/>
      <c r="AU13798" s="61"/>
      <c r="AV13798" s="61"/>
      <c r="AW13798" s="61"/>
      <c r="AX13798" s="61"/>
      <c r="AY13798" s="61"/>
      <c r="AZ13798" s="61"/>
      <c r="BA13798" s="61"/>
    </row>
    <row r="13799" spans="39:53" x14ac:dyDescent="0.2">
      <c r="AM13799" s="61"/>
      <c r="AN13799" s="61"/>
      <c r="AO13799" s="171"/>
      <c r="AP13799" s="61"/>
      <c r="AQ13799" s="61"/>
      <c r="AR13799" s="61"/>
      <c r="AS13799" s="61"/>
      <c r="AT13799" s="61"/>
      <c r="AU13799" s="61"/>
      <c r="AV13799" s="61"/>
      <c r="AW13799" s="61"/>
      <c r="AX13799" s="61"/>
      <c r="AY13799" s="61"/>
      <c r="AZ13799" s="61"/>
      <c r="BA13799" s="61"/>
    </row>
    <row r="13800" spans="39:53" x14ac:dyDescent="0.2">
      <c r="AM13800" s="61"/>
      <c r="AN13800" s="61"/>
      <c r="AO13800" s="171"/>
      <c r="AP13800" s="61"/>
      <c r="AQ13800" s="61"/>
      <c r="AR13800" s="61"/>
      <c r="AS13800" s="61"/>
      <c r="AT13800" s="61"/>
      <c r="AU13800" s="61"/>
      <c r="AV13800" s="61"/>
      <c r="AW13800" s="61"/>
      <c r="AX13800" s="61"/>
      <c r="AY13800" s="61"/>
      <c r="AZ13800" s="61"/>
      <c r="BA13800" s="61"/>
    </row>
    <row r="13801" spans="39:53" x14ac:dyDescent="0.2">
      <c r="AM13801" s="61"/>
      <c r="AN13801" s="61"/>
      <c r="AO13801" s="171"/>
      <c r="AP13801" s="61"/>
      <c r="AQ13801" s="61"/>
      <c r="AR13801" s="61"/>
      <c r="AS13801" s="61"/>
      <c r="AT13801" s="61"/>
      <c r="AU13801" s="61"/>
      <c r="AV13801" s="61"/>
      <c r="AW13801" s="61"/>
      <c r="AX13801" s="61"/>
      <c r="AY13801" s="61"/>
      <c r="AZ13801" s="61"/>
      <c r="BA13801" s="61"/>
    </row>
    <row r="13802" spans="39:53" x14ac:dyDescent="0.2">
      <c r="AM13802" s="61"/>
      <c r="AN13802" s="61"/>
      <c r="AO13802" s="171"/>
      <c r="AP13802" s="61"/>
      <c r="AQ13802" s="61"/>
      <c r="AR13802" s="61"/>
      <c r="AS13802" s="61"/>
      <c r="AT13802" s="61"/>
      <c r="AU13802" s="61"/>
      <c r="AV13802" s="61"/>
      <c r="AW13802" s="61"/>
      <c r="AX13802" s="61"/>
      <c r="AY13802" s="61"/>
      <c r="AZ13802" s="61"/>
      <c r="BA13802" s="61"/>
    </row>
    <row r="13803" spans="39:53" x14ac:dyDescent="0.2">
      <c r="AM13803" s="61"/>
      <c r="AN13803" s="61"/>
      <c r="AO13803" s="171"/>
      <c r="AP13803" s="61"/>
      <c r="AQ13803" s="61"/>
      <c r="AR13803" s="61"/>
      <c r="AS13803" s="61"/>
      <c r="AT13803" s="61"/>
      <c r="AU13803" s="61"/>
      <c r="AV13803" s="61"/>
      <c r="AW13803" s="61"/>
      <c r="AX13803" s="61"/>
      <c r="AY13803" s="61"/>
      <c r="AZ13803" s="61"/>
      <c r="BA13803" s="61"/>
    </row>
    <row r="13804" spans="39:53" x14ac:dyDescent="0.2">
      <c r="AM13804" s="61"/>
      <c r="AN13804" s="61"/>
      <c r="AO13804" s="171"/>
      <c r="AP13804" s="61"/>
      <c r="AQ13804" s="61"/>
      <c r="AR13804" s="61"/>
      <c r="AS13804" s="61"/>
      <c r="AT13804" s="61"/>
      <c r="AU13804" s="61"/>
      <c r="AV13804" s="61"/>
      <c r="AW13804" s="61"/>
      <c r="AX13804" s="61"/>
      <c r="AY13804" s="61"/>
      <c r="AZ13804" s="61"/>
      <c r="BA13804" s="61"/>
    </row>
    <row r="13805" spans="39:53" x14ac:dyDescent="0.2">
      <c r="AM13805" s="61"/>
      <c r="AN13805" s="61"/>
      <c r="AO13805" s="171"/>
      <c r="AP13805" s="61"/>
      <c r="AQ13805" s="61"/>
      <c r="AR13805" s="61"/>
      <c r="AS13805" s="61"/>
      <c r="AT13805" s="61"/>
      <c r="AU13805" s="61"/>
      <c r="AV13805" s="61"/>
      <c r="AW13805" s="61"/>
      <c r="AX13805" s="61"/>
      <c r="AY13805" s="61"/>
      <c r="AZ13805" s="61"/>
      <c r="BA13805" s="61"/>
    </row>
    <row r="13806" spans="39:53" x14ac:dyDescent="0.2">
      <c r="AM13806" s="61"/>
      <c r="AN13806" s="61"/>
      <c r="AO13806" s="171"/>
      <c r="AP13806" s="61"/>
      <c r="AQ13806" s="61"/>
      <c r="AR13806" s="61"/>
      <c r="AS13806" s="61"/>
      <c r="AT13806" s="61"/>
      <c r="AU13806" s="61"/>
      <c r="AV13806" s="61"/>
      <c r="AW13806" s="61"/>
      <c r="AX13806" s="61"/>
      <c r="AY13806" s="61"/>
      <c r="AZ13806" s="61"/>
      <c r="BA13806" s="61"/>
    </row>
    <row r="13807" spans="39:53" x14ac:dyDescent="0.2">
      <c r="AM13807" s="61"/>
      <c r="AN13807" s="61"/>
      <c r="AO13807" s="171"/>
      <c r="AP13807" s="61"/>
      <c r="AQ13807" s="61"/>
      <c r="AR13807" s="61"/>
      <c r="AS13807" s="61"/>
      <c r="AT13807" s="61"/>
      <c r="AU13807" s="61"/>
      <c r="AV13807" s="61"/>
      <c r="AW13807" s="61"/>
      <c r="AX13807" s="61"/>
      <c r="AY13807" s="61"/>
      <c r="AZ13807" s="61"/>
      <c r="BA13807" s="61"/>
    </row>
    <row r="13808" spans="39:53" x14ac:dyDescent="0.2">
      <c r="AM13808" s="61"/>
      <c r="AN13808" s="61"/>
      <c r="AO13808" s="171"/>
      <c r="AP13808" s="61"/>
      <c r="AQ13808" s="61"/>
      <c r="AR13808" s="61"/>
      <c r="AS13808" s="61"/>
      <c r="AT13808" s="61"/>
      <c r="AU13808" s="61"/>
      <c r="AV13808" s="61"/>
      <c r="AW13808" s="61"/>
      <c r="AX13808" s="61"/>
      <c r="AY13808" s="61"/>
      <c r="AZ13808" s="61"/>
      <c r="BA13808" s="61"/>
    </row>
    <row r="13809" spans="39:53" x14ac:dyDescent="0.2">
      <c r="AM13809" s="61"/>
      <c r="AN13809" s="61"/>
      <c r="AO13809" s="171"/>
      <c r="AP13809" s="61"/>
      <c r="AQ13809" s="61"/>
      <c r="AR13809" s="61"/>
      <c r="AS13809" s="61"/>
      <c r="AT13809" s="61"/>
      <c r="AU13809" s="61"/>
      <c r="AV13809" s="61"/>
      <c r="AW13809" s="61"/>
      <c r="AX13809" s="61"/>
      <c r="AY13809" s="61"/>
      <c r="AZ13809" s="61"/>
      <c r="BA13809" s="61"/>
    </row>
    <row r="13810" spans="39:53" x14ac:dyDescent="0.2">
      <c r="AM13810" s="61"/>
      <c r="AN13810" s="61"/>
      <c r="AO13810" s="171"/>
      <c r="AP13810" s="61"/>
      <c r="AQ13810" s="61"/>
      <c r="AR13810" s="61"/>
      <c r="AS13810" s="61"/>
      <c r="AT13810" s="61"/>
      <c r="AU13810" s="61"/>
      <c r="AV13810" s="61"/>
      <c r="AW13810" s="61"/>
      <c r="AX13810" s="61"/>
      <c r="AY13810" s="61"/>
      <c r="AZ13810" s="61"/>
      <c r="BA13810" s="61"/>
    </row>
    <row r="13811" spans="39:53" x14ac:dyDescent="0.2">
      <c r="AM13811" s="61"/>
      <c r="AN13811" s="61"/>
      <c r="AO13811" s="171"/>
      <c r="AP13811" s="61"/>
      <c r="AQ13811" s="61"/>
      <c r="AR13811" s="61"/>
      <c r="AS13811" s="61"/>
      <c r="AT13811" s="61"/>
      <c r="AU13811" s="61"/>
      <c r="AV13811" s="61"/>
      <c r="AW13811" s="61"/>
      <c r="AX13811" s="61"/>
      <c r="AY13811" s="61"/>
      <c r="AZ13811" s="61"/>
      <c r="BA13811" s="61"/>
    </row>
    <row r="13812" spans="39:53" x14ac:dyDescent="0.2">
      <c r="AM13812" s="61"/>
      <c r="AN13812" s="61"/>
      <c r="AO13812" s="171"/>
      <c r="AP13812" s="61"/>
      <c r="AQ13812" s="61"/>
      <c r="AR13812" s="61"/>
      <c r="AS13812" s="61"/>
      <c r="AT13812" s="61"/>
      <c r="AU13812" s="61"/>
      <c r="AV13812" s="61"/>
      <c r="AW13812" s="61"/>
      <c r="AX13812" s="61"/>
      <c r="AY13812" s="61"/>
      <c r="AZ13812" s="61"/>
      <c r="BA13812" s="61"/>
    </row>
    <row r="13813" spans="39:53" x14ac:dyDescent="0.2">
      <c r="AM13813" s="61"/>
      <c r="AN13813" s="61"/>
      <c r="AO13813" s="171"/>
      <c r="AP13813" s="61"/>
      <c r="AQ13813" s="61"/>
      <c r="AR13813" s="61"/>
      <c r="AS13813" s="61"/>
      <c r="AT13813" s="61"/>
      <c r="AU13813" s="61"/>
      <c r="AV13813" s="61"/>
      <c r="AW13813" s="61"/>
      <c r="AX13813" s="61"/>
      <c r="AY13813" s="61"/>
      <c r="AZ13813" s="61"/>
      <c r="BA13813" s="61"/>
    </row>
    <row r="13814" spans="39:53" x14ac:dyDescent="0.2">
      <c r="AM13814" s="61"/>
      <c r="AN13814" s="61"/>
      <c r="AO13814" s="171"/>
      <c r="AP13814" s="61"/>
      <c r="AQ13814" s="61"/>
      <c r="AR13814" s="61"/>
      <c r="AS13814" s="61"/>
      <c r="AT13814" s="61"/>
      <c r="AU13814" s="61"/>
      <c r="AV13814" s="61"/>
      <c r="AW13814" s="61"/>
      <c r="AX13814" s="61"/>
      <c r="AY13814" s="61"/>
      <c r="AZ13814" s="61"/>
      <c r="BA13814" s="61"/>
    </row>
    <row r="13815" spans="39:53" x14ac:dyDescent="0.2">
      <c r="AM13815" s="61"/>
      <c r="AN13815" s="61"/>
      <c r="AO13815" s="171"/>
      <c r="AP13815" s="61"/>
      <c r="AQ13815" s="61"/>
      <c r="AR13815" s="61"/>
      <c r="AS13815" s="61"/>
      <c r="AT13815" s="61"/>
      <c r="AU13815" s="61"/>
      <c r="AV13815" s="61"/>
      <c r="AW13815" s="61"/>
      <c r="AX13815" s="61"/>
      <c r="AY13815" s="61"/>
      <c r="AZ13815" s="61"/>
      <c r="BA13815" s="61"/>
    </row>
    <row r="13816" spans="39:53" x14ac:dyDescent="0.2">
      <c r="AM13816" s="61"/>
      <c r="AN13816" s="61"/>
      <c r="AO13816" s="171"/>
      <c r="AP13816" s="61"/>
      <c r="AQ13816" s="61"/>
      <c r="AR13816" s="61"/>
      <c r="AS13816" s="61"/>
      <c r="AT13816" s="61"/>
      <c r="AU13816" s="61"/>
      <c r="AV13816" s="61"/>
      <c r="AW13816" s="61"/>
      <c r="AX13816" s="61"/>
      <c r="AY13816" s="61"/>
      <c r="AZ13816" s="61"/>
      <c r="BA13816" s="61"/>
    </row>
    <row r="13817" spans="39:53" x14ac:dyDescent="0.2">
      <c r="AM13817" s="61"/>
      <c r="AN13817" s="61"/>
      <c r="AO13817" s="171"/>
      <c r="AP13817" s="61"/>
      <c r="AQ13817" s="61"/>
      <c r="AR13817" s="61"/>
      <c r="AS13817" s="61"/>
      <c r="AT13817" s="61"/>
      <c r="AU13817" s="61"/>
      <c r="AV13817" s="61"/>
      <c r="AW13817" s="61"/>
      <c r="AX13817" s="61"/>
      <c r="AY13817" s="61"/>
      <c r="AZ13817" s="61"/>
      <c r="BA13817" s="61"/>
    </row>
    <row r="13818" spans="39:53" x14ac:dyDescent="0.2">
      <c r="AM13818" s="61"/>
      <c r="AN13818" s="61"/>
      <c r="AO13818" s="171"/>
      <c r="AP13818" s="61"/>
      <c r="AQ13818" s="61"/>
      <c r="AR13818" s="61"/>
      <c r="AS13818" s="61"/>
      <c r="AT13818" s="61"/>
      <c r="AU13818" s="61"/>
      <c r="AV13818" s="61"/>
      <c r="AW13818" s="61"/>
      <c r="AX13818" s="61"/>
      <c r="AY13818" s="61"/>
      <c r="AZ13818" s="61"/>
      <c r="BA13818" s="61"/>
    </row>
    <row r="13819" spans="39:53" x14ac:dyDescent="0.2">
      <c r="AM13819" s="61"/>
      <c r="AN13819" s="61"/>
      <c r="AO13819" s="171"/>
      <c r="AP13819" s="61"/>
      <c r="AQ13819" s="61"/>
      <c r="AR13819" s="61"/>
      <c r="AS13819" s="61"/>
      <c r="AT13819" s="61"/>
      <c r="AU13819" s="61"/>
      <c r="AV13819" s="61"/>
      <c r="AW13819" s="61"/>
      <c r="AX13819" s="61"/>
      <c r="AY13819" s="61"/>
      <c r="AZ13819" s="61"/>
      <c r="BA13819" s="61"/>
    </row>
    <row r="13820" spans="39:53" x14ac:dyDescent="0.2">
      <c r="AM13820" s="61"/>
      <c r="AN13820" s="61"/>
      <c r="AO13820" s="171"/>
      <c r="AP13820" s="61"/>
      <c r="AQ13820" s="61"/>
      <c r="AR13820" s="61"/>
      <c r="AS13820" s="61"/>
      <c r="AT13820" s="61"/>
      <c r="AU13820" s="61"/>
      <c r="AV13820" s="61"/>
      <c r="AW13820" s="61"/>
      <c r="AX13820" s="61"/>
      <c r="AY13820" s="61"/>
      <c r="AZ13820" s="61"/>
      <c r="BA13820" s="61"/>
    </row>
    <row r="13821" spans="39:53" x14ac:dyDescent="0.2">
      <c r="AM13821" s="61"/>
      <c r="AN13821" s="61"/>
      <c r="AO13821" s="171"/>
      <c r="AP13821" s="61"/>
      <c r="AQ13821" s="61"/>
      <c r="AR13821" s="61"/>
      <c r="AS13821" s="61"/>
      <c r="AT13821" s="61"/>
      <c r="AU13821" s="61"/>
      <c r="AV13821" s="61"/>
      <c r="AW13821" s="61"/>
      <c r="AX13821" s="61"/>
      <c r="AY13821" s="61"/>
      <c r="AZ13821" s="61"/>
      <c r="BA13821" s="61"/>
    </row>
    <row r="13822" spans="39:53" x14ac:dyDescent="0.2">
      <c r="AM13822" s="61"/>
      <c r="AN13822" s="61"/>
      <c r="AO13822" s="171"/>
      <c r="AP13822" s="61"/>
      <c r="AQ13822" s="61"/>
      <c r="AR13822" s="61"/>
      <c r="AS13822" s="61"/>
      <c r="AT13822" s="61"/>
      <c r="AU13822" s="61"/>
      <c r="AV13822" s="61"/>
      <c r="AW13822" s="61"/>
      <c r="AX13822" s="61"/>
      <c r="AY13822" s="61"/>
      <c r="AZ13822" s="61"/>
      <c r="BA13822" s="61"/>
    </row>
    <row r="13823" spans="39:53" x14ac:dyDescent="0.2">
      <c r="AM13823" s="61"/>
      <c r="AN13823" s="61"/>
      <c r="AO13823" s="171"/>
      <c r="AP13823" s="61"/>
      <c r="AQ13823" s="61"/>
      <c r="AR13823" s="61"/>
      <c r="AS13823" s="61"/>
      <c r="AT13823" s="61"/>
      <c r="AU13823" s="61"/>
      <c r="AV13823" s="61"/>
      <c r="AW13823" s="61"/>
      <c r="AX13823" s="61"/>
      <c r="AY13823" s="61"/>
      <c r="AZ13823" s="61"/>
      <c r="BA13823" s="61"/>
    </row>
    <row r="13824" spans="39:53" x14ac:dyDescent="0.2">
      <c r="AM13824" s="61"/>
      <c r="AN13824" s="61"/>
      <c r="AO13824" s="171"/>
      <c r="AP13824" s="61"/>
      <c r="AQ13824" s="61"/>
      <c r="AR13824" s="61"/>
      <c r="AS13824" s="61"/>
      <c r="AT13824" s="61"/>
      <c r="AU13824" s="61"/>
      <c r="AV13824" s="61"/>
      <c r="AW13824" s="61"/>
      <c r="AX13824" s="61"/>
      <c r="AY13824" s="61"/>
      <c r="AZ13824" s="61"/>
      <c r="BA13824" s="61"/>
    </row>
    <row r="13825" spans="39:53" x14ac:dyDescent="0.2">
      <c r="AM13825" s="61"/>
      <c r="AN13825" s="61"/>
      <c r="AO13825" s="171"/>
      <c r="AP13825" s="61"/>
      <c r="AQ13825" s="61"/>
      <c r="AR13825" s="61"/>
      <c r="AS13825" s="61"/>
      <c r="AT13825" s="61"/>
      <c r="AU13825" s="61"/>
      <c r="AV13825" s="61"/>
      <c r="AW13825" s="61"/>
      <c r="AX13825" s="61"/>
      <c r="AY13825" s="61"/>
      <c r="AZ13825" s="61"/>
      <c r="BA13825" s="61"/>
    </row>
    <row r="13826" spans="39:53" x14ac:dyDescent="0.2">
      <c r="AM13826" s="61"/>
      <c r="AN13826" s="61"/>
      <c r="AO13826" s="171"/>
      <c r="AP13826" s="61"/>
      <c r="AQ13826" s="61"/>
      <c r="AR13826" s="61"/>
      <c r="AS13826" s="61"/>
      <c r="AT13826" s="61"/>
      <c r="AU13826" s="61"/>
      <c r="AV13826" s="61"/>
      <c r="AW13826" s="61"/>
      <c r="AX13826" s="61"/>
      <c r="AY13826" s="61"/>
      <c r="AZ13826" s="61"/>
      <c r="BA13826" s="61"/>
    </row>
    <row r="13827" spans="39:53" x14ac:dyDescent="0.2">
      <c r="AM13827" s="61"/>
      <c r="AN13827" s="61"/>
      <c r="AO13827" s="171"/>
      <c r="AP13827" s="61"/>
      <c r="AQ13827" s="61"/>
      <c r="AR13827" s="61"/>
      <c r="AS13827" s="61"/>
      <c r="AT13827" s="61"/>
      <c r="AU13827" s="61"/>
      <c r="AV13827" s="61"/>
      <c r="AW13827" s="61"/>
      <c r="AX13827" s="61"/>
      <c r="AY13827" s="61"/>
      <c r="AZ13827" s="61"/>
      <c r="BA13827" s="61"/>
    </row>
    <row r="13828" spans="39:53" x14ac:dyDescent="0.2">
      <c r="AM13828" s="61"/>
      <c r="AN13828" s="61"/>
      <c r="AO13828" s="171"/>
      <c r="AP13828" s="61"/>
      <c r="AQ13828" s="61"/>
      <c r="AR13828" s="61"/>
      <c r="AS13828" s="61"/>
      <c r="AT13828" s="61"/>
      <c r="AU13828" s="61"/>
      <c r="AV13828" s="61"/>
      <c r="AW13828" s="61"/>
      <c r="AX13828" s="61"/>
      <c r="AY13828" s="61"/>
      <c r="AZ13828" s="61"/>
      <c r="BA13828" s="61"/>
    </row>
    <row r="13829" spans="39:53" x14ac:dyDescent="0.2">
      <c r="AM13829" s="61"/>
      <c r="AN13829" s="61"/>
      <c r="AO13829" s="171"/>
      <c r="AP13829" s="61"/>
      <c r="AQ13829" s="61"/>
      <c r="AR13829" s="61"/>
      <c r="AS13829" s="61"/>
      <c r="AT13829" s="61"/>
      <c r="AU13829" s="61"/>
      <c r="AV13829" s="61"/>
      <c r="AW13829" s="61"/>
      <c r="AX13829" s="61"/>
      <c r="AY13829" s="61"/>
      <c r="AZ13829" s="61"/>
      <c r="BA13829" s="61"/>
    </row>
    <row r="13830" spans="39:53" x14ac:dyDescent="0.2">
      <c r="AM13830" s="61"/>
      <c r="AN13830" s="61"/>
      <c r="AO13830" s="171"/>
      <c r="AP13830" s="61"/>
      <c r="AQ13830" s="61"/>
      <c r="AR13830" s="61"/>
      <c r="AS13830" s="61"/>
      <c r="AT13830" s="61"/>
      <c r="AU13830" s="61"/>
      <c r="AV13830" s="61"/>
      <c r="AW13830" s="61"/>
      <c r="AX13830" s="61"/>
      <c r="AY13830" s="61"/>
      <c r="AZ13830" s="61"/>
      <c r="BA13830" s="61"/>
    </row>
    <row r="13831" spans="39:53" x14ac:dyDescent="0.2">
      <c r="AM13831" s="61"/>
      <c r="AN13831" s="61"/>
      <c r="AO13831" s="171"/>
      <c r="AP13831" s="61"/>
      <c r="AQ13831" s="61"/>
      <c r="AR13831" s="61"/>
      <c r="AS13831" s="61"/>
      <c r="AT13831" s="61"/>
      <c r="AU13831" s="61"/>
      <c r="AV13831" s="61"/>
      <c r="AW13831" s="61"/>
      <c r="AX13831" s="61"/>
      <c r="AY13831" s="61"/>
      <c r="AZ13831" s="61"/>
      <c r="BA13831" s="61"/>
    </row>
    <row r="13832" spans="39:53" x14ac:dyDescent="0.2">
      <c r="AM13832" s="61"/>
      <c r="AN13832" s="61"/>
      <c r="AO13832" s="171"/>
      <c r="AP13832" s="61"/>
      <c r="AQ13832" s="61"/>
      <c r="AR13832" s="61"/>
      <c r="AS13832" s="61"/>
      <c r="AT13832" s="61"/>
      <c r="AU13832" s="61"/>
      <c r="AV13832" s="61"/>
      <c r="AW13832" s="61"/>
      <c r="AX13832" s="61"/>
      <c r="AY13832" s="61"/>
      <c r="AZ13832" s="61"/>
      <c r="BA13832" s="61"/>
    </row>
    <row r="13833" spans="39:53" x14ac:dyDescent="0.2">
      <c r="AM13833" s="61"/>
      <c r="AN13833" s="61"/>
      <c r="AO13833" s="171"/>
      <c r="AP13833" s="61"/>
      <c r="AQ13833" s="61"/>
      <c r="AR13833" s="61"/>
      <c r="AS13833" s="61"/>
      <c r="AT13833" s="61"/>
      <c r="AU13833" s="61"/>
      <c r="AV13833" s="61"/>
      <c r="AW13833" s="61"/>
      <c r="AX13833" s="61"/>
      <c r="AY13833" s="61"/>
      <c r="AZ13833" s="61"/>
      <c r="BA13833" s="61"/>
    </row>
    <row r="13834" spans="39:53" x14ac:dyDescent="0.2">
      <c r="AM13834" s="61"/>
      <c r="AN13834" s="61"/>
      <c r="AO13834" s="171"/>
      <c r="AP13834" s="61"/>
      <c r="AQ13834" s="61"/>
      <c r="AR13834" s="61"/>
      <c r="AS13834" s="61"/>
      <c r="AT13834" s="61"/>
      <c r="AU13834" s="61"/>
      <c r="AV13834" s="61"/>
      <c r="AW13834" s="61"/>
      <c r="AX13834" s="61"/>
      <c r="AY13834" s="61"/>
      <c r="AZ13834" s="61"/>
      <c r="BA13834" s="61"/>
    </row>
    <row r="13835" spans="39:53" x14ac:dyDescent="0.2">
      <c r="AM13835" s="61"/>
      <c r="AN13835" s="61"/>
      <c r="AO13835" s="171"/>
      <c r="AP13835" s="61"/>
      <c r="AQ13835" s="61"/>
      <c r="AR13835" s="61"/>
      <c r="AS13835" s="61"/>
      <c r="AT13835" s="61"/>
      <c r="AU13835" s="61"/>
      <c r="AV13835" s="61"/>
      <c r="AW13835" s="61"/>
      <c r="AX13835" s="61"/>
      <c r="AY13835" s="61"/>
      <c r="AZ13835" s="61"/>
      <c r="BA13835" s="61"/>
    </row>
    <row r="13836" spans="39:53" x14ac:dyDescent="0.2">
      <c r="AM13836" s="61"/>
      <c r="AN13836" s="61"/>
      <c r="AO13836" s="171"/>
      <c r="AP13836" s="61"/>
      <c r="AQ13836" s="61"/>
      <c r="AR13836" s="61"/>
      <c r="AS13836" s="61"/>
      <c r="AT13836" s="61"/>
      <c r="AU13836" s="61"/>
      <c r="AV13836" s="61"/>
      <c r="AW13836" s="61"/>
      <c r="AX13836" s="61"/>
      <c r="AY13836" s="61"/>
      <c r="AZ13836" s="61"/>
      <c r="BA13836" s="61"/>
    </row>
    <row r="13837" spans="39:53" x14ac:dyDescent="0.2">
      <c r="AM13837" s="61"/>
      <c r="AN13837" s="61"/>
      <c r="AO13837" s="171"/>
      <c r="AP13837" s="61"/>
      <c r="AQ13837" s="61"/>
      <c r="AR13837" s="61"/>
      <c r="AS13837" s="61"/>
      <c r="AT13837" s="61"/>
      <c r="AU13837" s="61"/>
      <c r="AV13837" s="61"/>
      <c r="AW13837" s="61"/>
      <c r="AX13837" s="61"/>
      <c r="AY13837" s="61"/>
      <c r="AZ13837" s="61"/>
      <c r="BA13837" s="61"/>
    </row>
    <row r="13838" spans="39:53" x14ac:dyDescent="0.2">
      <c r="AM13838" s="61"/>
      <c r="AN13838" s="61"/>
      <c r="AO13838" s="171"/>
      <c r="AP13838" s="61"/>
      <c r="AQ13838" s="61"/>
      <c r="AR13838" s="61"/>
      <c r="AS13838" s="61"/>
      <c r="AT13838" s="61"/>
      <c r="AU13838" s="61"/>
      <c r="AV13838" s="61"/>
      <c r="AW13838" s="61"/>
      <c r="AX13838" s="61"/>
      <c r="AY13838" s="61"/>
      <c r="AZ13838" s="61"/>
      <c r="BA13838" s="61"/>
    </row>
    <row r="13839" spans="39:53" x14ac:dyDescent="0.2">
      <c r="AM13839" s="61"/>
      <c r="AN13839" s="61"/>
      <c r="AO13839" s="171"/>
      <c r="AP13839" s="61"/>
      <c r="AQ13839" s="61"/>
      <c r="AR13839" s="61"/>
      <c r="AS13839" s="61"/>
      <c r="AT13839" s="61"/>
      <c r="AU13839" s="61"/>
      <c r="AV13839" s="61"/>
      <c r="AW13839" s="61"/>
      <c r="AX13839" s="61"/>
      <c r="AY13839" s="61"/>
      <c r="AZ13839" s="61"/>
      <c r="BA13839" s="61"/>
    </row>
    <row r="13840" spans="39:53" x14ac:dyDescent="0.2">
      <c r="AM13840" s="61"/>
      <c r="AN13840" s="61"/>
      <c r="AO13840" s="171"/>
      <c r="AP13840" s="61"/>
      <c r="AQ13840" s="61"/>
      <c r="AR13840" s="61"/>
      <c r="AS13840" s="61"/>
      <c r="AT13840" s="61"/>
      <c r="AU13840" s="61"/>
      <c r="AV13840" s="61"/>
      <c r="AW13840" s="61"/>
      <c r="AX13840" s="61"/>
      <c r="AY13840" s="61"/>
      <c r="AZ13840" s="61"/>
      <c r="BA13840" s="61"/>
    </row>
    <row r="13841" spans="39:53" x14ac:dyDescent="0.2">
      <c r="AM13841" s="61"/>
      <c r="AN13841" s="61"/>
      <c r="AO13841" s="171"/>
      <c r="AP13841" s="61"/>
      <c r="AQ13841" s="61"/>
      <c r="AR13841" s="61"/>
      <c r="AS13841" s="61"/>
      <c r="AT13841" s="61"/>
      <c r="AU13841" s="61"/>
      <c r="AV13841" s="61"/>
      <c r="AW13841" s="61"/>
      <c r="AX13841" s="61"/>
      <c r="AY13841" s="61"/>
      <c r="AZ13841" s="61"/>
      <c r="BA13841" s="61"/>
    </row>
    <row r="13842" spans="39:53" x14ac:dyDescent="0.2">
      <c r="AM13842" s="61"/>
      <c r="AN13842" s="61"/>
      <c r="AO13842" s="171"/>
      <c r="AP13842" s="61"/>
      <c r="AQ13842" s="61"/>
      <c r="AR13842" s="61"/>
      <c r="AS13842" s="61"/>
      <c r="AT13842" s="61"/>
      <c r="AU13842" s="61"/>
      <c r="AV13842" s="61"/>
      <c r="AW13842" s="61"/>
      <c r="AX13842" s="61"/>
      <c r="AY13842" s="61"/>
      <c r="AZ13842" s="61"/>
      <c r="BA13842" s="61"/>
    </row>
    <row r="13843" spans="39:53" x14ac:dyDescent="0.2">
      <c r="AM13843" s="61"/>
      <c r="AN13843" s="61"/>
      <c r="AO13843" s="171"/>
      <c r="AP13843" s="61"/>
      <c r="AQ13843" s="61"/>
      <c r="AR13843" s="61"/>
      <c r="AS13843" s="61"/>
      <c r="AT13843" s="61"/>
      <c r="AU13843" s="61"/>
      <c r="AV13843" s="61"/>
      <c r="AW13843" s="61"/>
      <c r="AX13843" s="61"/>
      <c r="AY13843" s="61"/>
      <c r="AZ13843" s="61"/>
      <c r="BA13843" s="61"/>
    </row>
    <row r="13844" spans="39:53" x14ac:dyDescent="0.2">
      <c r="AM13844" s="61"/>
      <c r="AN13844" s="61"/>
      <c r="AO13844" s="171"/>
      <c r="AP13844" s="61"/>
      <c r="AQ13844" s="61"/>
      <c r="AR13844" s="61"/>
      <c r="AS13844" s="61"/>
      <c r="AT13844" s="61"/>
      <c r="AU13844" s="61"/>
      <c r="AV13844" s="61"/>
      <c r="AW13844" s="61"/>
      <c r="AX13844" s="61"/>
      <c r="AY13844" s="61"/>
      <c r="AZ13844" s="61"/>
      <c r="BA13844" s="61"/>
    </row>
    <row r="13845" spans="39:53" x14ac:dyDescent="0.2">
      <c r="AM13845" s="61"/>
      <c r="AN13845" s="61"/>
      <c r="AO13845" s="171"/>
      <c r="AP13845" s="61"/>
      <c r="AQ13845" s="61"/>
      <c r="AR13845" s="61"/>
      <c r="AS13845" s="61"/>
      <c r="AT13845" s="61"/>
      <c r="AU13845" s="61"/>
      <c r="AV13845" s="61"/>
      <c r="AW13845" s="61"/>
      <c r="AX13845" s="61"/>
      <c r="AY13845" s="61"/>
      <c r="AZ13845" s="61"/>
      <c r="BA13845" s="61"/>
    </row>
    <row r="13846" spans="39:53" x14ac:dyDescent="0.2">
      <c r="AM13846" s="61"/>
      <c r="AN13846" s="61"/>
      <c r="AO13846" s="171"/>
      <c r="AP13846" s="61"/>
      <c r="AQ13846" s="61"/>
      <c r="AR13846" s="61"/>
      <c r="AS13846" s="61"/>
      <c r="AT13846" s="61"/>
      <c r="AU13846" s="61"/>
      <c r="AV13846" s="61"/>
      <c r="AW13846" s="61"/>
      <c r="AX13846" s="61"/>
      <c r="AY13846" s="61"/>
      <c r="AZ13846" s="61"/>
      <c r="BA13846" s="61"/>
    </row>
    <row r="13847" spans="39:53" x14ac:dyDescent="0.2">
      <c r="AM13847" s="61"/>
      <c r="AN13847" s="61"/>
      <c r="AO13847" s="171"/>
      <c r="AP13847" s="61"/>
      <c r="AQ13847" s="61"/>
      <c r="AR13847" s="61"/>
      <c r="AS13847" s="61"/>
      <c r="AT13847" s="61"/>
      <c r="AU13847" s="61"/>
      <c r="AV13847" s="61"/>
      <c r="AW13847" s="61"/>
      <c r="AX13847" s="61"/>
      <c r="AY13847" s="61"/>
      <c r="AZ13847" s="61"/>
      <c r="BA13847" s="61"/>
    </row>
    <row r="13848" spans="39:53" x14ac:dyDescent="0.2">
      <c r="AM13848" s="61"/>
      <c r="AN13848" s="61"/>
      <c r="AO13848" s="171"/>
      <c r="AP13848" s="61"/>
      <c r="AQ13848" s="61"/>
      <c r="AR13848" s="61"/>
      <c r="AS13848" s="61"/>
      <c r="AT13848" s="61"/>
      <c r="AU13848" s="61"/>
      <c r="AV13848" s="61"/>
      <c r="AW13848" s="61"/>
      <c r="AX13848" s="61"/>
      <c r="AY13848" s="61"/>
      <c r="AZ13848" s="61"/>
      <c r="BA13848" s="61"/>
    </row>
    <row r="13849" spans="39:53" x14ac:dyDescent="0.2">
      <c r="AM13849" s="61"/>
      <c r="AN13849" s="61"/>
      <c r="AO13849" s="171"/>
      <c r="AP13849" s="61"/>
      <c r="AQ13849" s="61"/>
      <c r="AR13849" s="61"/>
      <c r="AS13849" s="61"/>
      <c r="AT13849" s="61"/>
      <c r="AU13849" s="61"/>
      <c r="AV13849" s="61"/>
      <c r="AW13849" s="61"/>
      <c r="AX13849" s="61"/>
      <c r="AY13849" s="61"/>
      <c r="AZ13849" s="61"/>
      <c r="BA13849" s="61"/>
    </row>
    <row r="13850" spans="39:53" x14ac:dyDescent="0.2">
      <c r="AM13850" s="61"/>
      <c r="AN13850" s="61"/>
      <c r="AO13850" s="171"/>
      <c r="AP13850" s="61"/>
      <c r="AQ13850" s="61"/>
      <c r="AR13850" s="61"/>
      <c r="AS13850" s="61"/>
      <c r="AT13850" s="61"/>
      <c r="AU13850" s="61"/>
      <c r="AV13850" s="61"/>
      <c r="AW13850" s="61"/>
      <c r="AX13850" s="61"/>
      <c r="AY13850" s="61"/>
      <c r="AZ13850" s="61"/>
      <c r="BA13850" s="61"/>
    </row>
    <row r="13851" spans="39:53" x14ac:dyDescent="0.2">
      <c r="AM13851" s="61"/>
      <c r="AN13851" s="61"/>
      <c r="AO13851" s="171"/>
      <c r="AP13851" s="61"/>
      <c r="AQ13851" s="61"/>
      <c r="AR13851" s="61"/>
      <c r="AS13851" s="61"/>
      <c r="AT13851" s="61"/>
      <c r="AU13851" s="61"/>
      <c r="AV13851" s="61"/>
      <c r="AW13851" s="61"/>
      <c r="AX13851" s="61"/>
      <c r="AY13851" s="61"/>
      <c r="AZ13851" s="61"/>
      <c r="BA13851" s="61"/>
    </row>
    <row r="13852" spans="39:53" x14ac:dyDescent="0.2">
      <c r="AM13852" s="61"/>
      <c r="AN13852" s="61"/>
      <c r="AO13852" s="171"/>
      <c r="AP13852" s="61"/>
      <c r="AQ13852" s="61"/>
      <c r="AR13852" s="61"/>
      <c r="AS13852" s="61"/>
      <c r="AT13852" s="61"/>
      <c r="AU13852" s="61"/>
      <c r="AV13852" s="61"/>
      <c r="AW13852" s="61"/>
      <c r="AX13852" s="61"/>
      <c r="AY13852" s="61"/>
      <c r="AZ13852" s="61"/>
      <c r="BA13852" s="61"/>
    </row>
    <row r="13853" spans="39:53" x14ac:dyDescent="0.2">
      <c r="AM13853" s="61"/>
      <c r="AN13853" s="61"/>
      <c r="AO13853" s="171"/>
      <c r="AP13853" s="61"/>
      <c r="AQ13853" s="61"/>
      <c r="AR13853" s="61"/>
      <c r="AS13853" s="61"/>
      <c r="AT13853" s="61"/>
      <c r="AU13853" s="61"/>
      <c r="AV13853" s="61"/>
      <c r="AW13853" s="61"/>
      <c r="AX13853" s="61"/>
      <c r="AY13853" s="61"/>
      <c r="AZ13853" s="61"/>
      <c r="BA13853" s="61"/>
    </row>
    <row r="13854" spans="39:53" x14ac:dyDescent="0.2">
      <c r="AM13854" s="61"/>
      <c r="AN13854" s="61"/>
      <c r="AO13854" s="171"/>
      <c r="AP13854" s="61"/>
      <c r="AQ13854" s="61"/>
      <c r="AR13854" s="61"/>
      <c r="AS13854" s="61"/>
      <c r="AT13854" s="61"/>
      <c r="AU13854" s="61"/>
      <c r="AV13854" s="61"/>
      <c r="AW13854" s="61"/>
      <c r="AX13854" s="61"/>
      <c r="AY13854" s="61"/>
      <c r="AZ13854" s="61"/>
      <c r="BA13854" s="61"/>
    </row>
    <row r="13855" spans="39:53" x14ac:dyDescent="0.2">
      <c r="AM13855" s="61"/>
      <c r="AN13855" s="61"/>
      <c r="AO13855" s="171"/>
      <c r="AP13855" s="61"/>
      <c r="AQ13855" s="61"/>
      <c r="AR13855" s="61"/>
      <c r="AS13855" s="61"/>
      <c r="AT13855" s="61"/>
      <c r="AU13855" s="61"/>
      <c r="AV13855" s="61"/>
      <c r="AW13855" s="61"/>
      <c r="AX13855" s="61"/>
      <c r="AY13855" s="61"/>
      <c r="AZ13855" s="61"/>
      <c r="BA13855" s="61"/>
    </row>
    <row r="13856" spans="39:53" x14ac:dyDescent="0.2">
      <c r="AM13856" s="61"/>
      <c r="AN13856" s="61"/>
      <c r="AO13856" s="171"/>
      <c r="AP13856" s="61"/>
      <c r="AQ13856" s="61"/>
      <c r="AR13856" s="61"/>
      <c r="AS13856" s="61"/>
      <c r="AT13856" s="61"/>
      <c r="AU13856" s="61"/>
      <c r="AV13856" s="61"/>
      <c r="AW13856" s="61"/>
      <c r="AX13856" s="61"/>
      <c r="AY13856" s="61"/>
      <c r="AZ13856" s="61"/>
      <c r="BA13856" s="61"/>
    </row>
    <row r="13857" spans="39:53" x14ac:dyDescent="0.2">
      <c r="AM13857" s="61"/>
      <c r="AN13857" s="61"/>
      <c r="AO13857" s="171"/>
      <c r="AP13857" s="61"/>
      <c r="AQ13857" s="61"/>
      <c r="AR13857" s="61"/>
      <c r="AS13857" s="61"/>
      <c r="AT13857" s="61"/>
      <c r="AU13857" s="61"/>
      <c r="AV13857" s="61"/>
      <c r="AW13857" s="61"/>
      <c r="AX13857" s="61"/>
      <c r="AY13857" s="61"/>
      <c r="AZ13857" s="61"/>
      <c r="BA13857" s="61"/>
    </row>
    <row r="13858" spans="39:53" x14ac:dyDescent="0.2">
      <c r="AM13858" s="61"/>
      <c r="AN13858" s="61"/>
      <c r="AO13858" s="171"/>
      <c r="AP13858" s="61"/>
      <c r="AQ13858" s="61"/>
      <c r="AR13858" s="61"/>
      <c r="AS13858" s="61"/>
      <c r="AT13858" s="61"/>
      <c r="AU13858" s="61"/>
      <c r="AV13858" s="61"/>
      <c r="AW13858" s="61"/>
      <c r="AX13858" s="61"/>
      <c r="AY13858" s="61"/>
      <c r="AZ13858" s="61"/>
      <c r="BA13858" s="61"/>
    </row>
    <row r="13859" spans="39:53" x14ac:dyDescent="0.2">
      <c r="AM13859" s="61"/>
      <c r="AN13859" s="61"/>
      <c r="AO13859" s="171"/>
      <c r="AP13859" s="61"/>
      <c r="AQ13859" s="61"/>
      <c r="AR13859" s="61"/>
      <c r="AS13859" s="61"/>
      <c r="AT13859" s="61"/>
      <c r="AU13859" s="61"/>
      <c r="AV13859" s="61"/>
      <c r="AW13859" s="61"/>
      <c r="AX13859" s="61"/>
      <c r="AY13859" s="61"/>
      <c r="AZ13859" s="61"/>
      <c r="BA13859" s="61"/>
    </row>
    <row r="13860" spans="39:53" x14ac:dyDescent="0.2">
      <c r="AM13860" s="61"/>
      <c r="AN13860" s="61"/>
      <c r="AO13860" s="171"/>
      <c r="AP13860" s="61"/>
      <c r="AQ13860" s="61"/>
      <c r="AR13860" s="61"/>
      <c r="AS13860" s="61"/>
      <c r="AT13860" s="61"/>
      <c r="AU13860" s="61"/>
      <c r="AV13860" s="61"/>
      <c r="AW13860" s="61"/>
      <c r="AX13860" s="61"/>
      <c r="AY13860" s="61"/>
      <c r="AZ13860" s="61"/>
      <c r="BA13860" s="61"/>
    </row>
    <row r="13861" spans="39:53" x14ac:dyDescent="0.2">
      <c r="AM13861" s="61"/>
      <c r="AN13861" s="61"/>
      <c r="AO13861" s="171"/>
      <c r="AP13861" s="61"/>
      <c r="AQ13861" s="61"/>
      <c r="AR13861" s="61"/>
      <c r="AS13861" s="61"/>
      <c r="AT13861" s="61"/>
      <c r="AU13861" s="61"/>
      <c r="AV13861" s="61"/>
      <c r="AW13861" s="61"/>
      <c r="AX13861" s="61"/>
      <c r="AY13861" s="61"/>
      <c r="AZ13861" s="61"/>
      <c r="BA13861" s="61"/>
    </row>
    <row r="13862" spans="39:53" x14ac:dyDescent="0.2">
      <c r="AM13862" s="61"/>
      <c r="AN13862" s="61"/>
      <c r="AO13862" s="171"/>
      <c r="AP13862" s="61"/>
      <c r="AQ13862" s="61"/>
      <c r="AR13862" s="61"/>
      <c r="AS13862" s="61"/>
      <c r="AT13862" s="61"/>
      <c r="AU13862" s="61"/>
      <c r="AV13862" s="61"/>
      <c r="AW13862" s="61"/>
      <c r="AX13862" s="61"/>
      <c r="AY13862" s="61"/>
      <c r="AZ13862" s="61"/>
      <c r="BA13862" s="61"/>
    </row>
    <row r="13863" spans="39:53" x14ac:dyDescent="0.2">
      <c r="AM13863" s="61"/>
      <c r="AN13863" s="61"/>
      <c r="AO13863" s="171"/>
      <c r="AP13863" s="61"/>
      <c r="AQ13863" s="61"/>
      <c r="AR13863" s="61"/>
      <c r="AS13863" s="61"/>
      <c r="AT13863" s="61"/>
      <c r="AU13863" s="61"/>
      <c r="AV13863" s="61"/>
      <c r="AW13863" s="61"/>
      <c r="AX13863" s="61"/>
      <c r="AY13863" s="61"/>
      <c r="AZ13863" s="61"/>
      <c r="BA13863" s="61"/>
    </row>
    <row r="13864" spans="39:53" x14ac:dyDescent="0.2">
      <c r="AM13864" s="61"/>
      <c r="AN13864" s="61"/>
      <c r="AO13864" s="171"/>
      <c r="AP13864" s="61"/>
      <c r="AQ13864" s="61"/>
      <c r="AR13864" s="61"/>
      <c r="AS13864" s="61"/>
      <c r="AT13864" s="61"/>
      <c r="AU13864" s="61"/>
      <c r="AV13864" s="61"/>
      <c r="AW13864" s="61"/>
      <c r="AX13864" s="61"/>
      <c r="AY13864" s="61"/>
      <c r="AZ13864" s="61"/>
      <c r="BA13864" s="61"/>
    </row>
    <row r="13865" spans="39:53" x14ac:dyDescent="0.2">
      <c r="AM13865" s="61"/>
      <c r="AN13865" s="61"/>
      <c r="AO13865" s="171"/>
      <c r="AP13865" s="61"/>
      <c r="AQ13865" s="61"/>
      <c r="AR13865" s="61"/>
      <c r="AS13865" s="61"/>
      <c r="AT13865" s="61"/>
      <c r="AU13865" s="61"/>
      <c r="AV13865" s="61"/>
      <c r="AW13865" s="61"/>
      <c r="AX13865" s="61"/>
      <c r="AY13865" s="61"/>
      <c r="AZ13865" s="61"/>
      <c r="BA13865" s="61"/>
    </row>
    <row r="13866" spans="39:53" x14ac:dyDescent="0.2">
      <c r="AM13866" s="61"/>
      <c r="AN13866" s="61"/>
      <c r="AO13866" s="171"/>
      <c r="AP13866" s="61"/>
      <c r="AQ13866" s="61"/>
      <c r="AR13866" s="61"/>
      <c r="AS13866" s="61"/>
      <c r="AT13866" s="61"/>
      <c r="AU13866" s="61"/>
      <c r="AV13866" s="61"/>
      <c r="AW13866" s="61"/>
      <c r="AX13866" s="61"/>
      <c r="AY13866" s="61"/>
      <c r="AZ13866" s="61"/>
      <c r="BA13866" s="61"/>
    </row>
    <row r="13867" spans="39:53" x14ac:dyDescent="0.2">
      <c r="AM13867" s="61"/>
      <c r="AN13867" s="61"/>
      <c r="AO13867" s="171"/>
      <c r="AP13867" s="61"/>
      <c r="AQ13867" s="61"/>
      <c r="AR13867" s="61"/>
      <c r="AS13867" s="61"/>
      <c r="AT13867" s="61"/>
      <c r="AU13867" s="61"/>
      <c r="AV13867" s="61"/>
      <c r="AW13867" s="61"/>
      <c r="AX13867" s="61"/>
      <c r="AY13867" s="61"/>
      <c r="AZ13867" s="61"/>
      <c r="BA13867" s="61"/>
    </row>
    <row r="13868" spans="39:53" x14ac:dyDescent="0.2">
      <c r="AM13868" s="61"/>
      <c r="AN13868" s="61"/>
      <c r="AO13868" s="171"/>
      <c r="AP13868" s="61"/>
      <c r="AQ13868" s="61"/>
      <c r="AR13868" s="61"/>
      <c r="AS13868" s="61"/>
      <c r="AT13868" s="61"/>
      <c r="AU13868" s="61"/>
      <c r="AV13868" s="61"/>
      <c r="AW13868" s="61"/>
      <c r="AX13868" s="61"/>
      <c r="AY13868" s="61"/>
      <c r="AZ13868" s="61"/>
      <c r="BA13868" s="61"/>
    </row>
    <row r="13869" spans="39:53" x14ac:dyDescent="0.2">
      <c r="AM13869" s="61"/>
      <c r="AN13869" s="61"/>
      <c r="AO13869" s="171"/>
      <c r="AP13869" s="61"/>
      <c r="AQ13869" s="61"/>
      <c r="AR13869" s="61"/>
      <c r="AS13869" s="61"/>
      <c r="AT13869" s="61"/>
      <c r="AU13869" s="61"/>
      <c r="AV13869" s="61"/>
      <c r="AW13869" s="61"/>
      <c r="AX13869" s="61"/>
      <c r="AY13869" s="61"/>
      <c r="AZ13869" s="61"/>
      <c r="BA13869" s="61"/>
    </row>
    <row r="13870" spans="39:53" x14ac:dyDescent="0.2">
      <c r="AM13870" s="61"/>
      <c r="AN13870" s="61"/>
      <c r="AO13870" s="171"/>
      <c r="AP13870" s="61"/>
      <c r="AQ13870" s="61"/>
      <c r="AR13870" s="61"/>
      <c r="AS13870" s="61"/>
      <c r="AT13870" s="61"/>
      <c r="AU13870" s="61"/>
      <c r="AV13870" s="61"/>
      <c r="AW13870" s="61"/>
      <c r="AX13870" s="61"/>
      <c r="AY13870" s="61"/>
      <c r="AZ13870" s="61"/>
      <c r="BA13870" s="61"/>
    </row>
    <row r="13871" spans="39:53" x14ac:dyDescent="0.2">
      <c r="AM13871" s="61"/>
      <c r="AN13871" s="61"/>
      <c r="AO13871" s="171"/>
      <c r="AP13871" s="61"/>
      <c r="AQ13871" s="61"/>
      <c r="AR13871" s="61"/>
      <c r="AS13871" s="61"/>
      <c r="AT13871" s="61"/>
      <c r="AU13871" s="61"/>
      <c r="AV13871" s="61"/>
      <c r="AW13871" s="61"/>
      <c r="AX13871" s="61"/>
      <c r="AY13871" s="61"/>
      <c r="AZ13871" s="61"/>
      <c r="BA13871" s="61"/>
    </row>
    <row r="13872" spans="39:53" x14ac:dyDescent="0.2">
      <c r="AM13872" s="61"/>
      <c r="AN13872" s="61"/>
      <c r="AO13872" s="171"/>
      <c r="AP13872" s="61"/>
      <c r="AQ13872" s="61"/>
      <c r="AR13872" s="61"/>
      <c r="AS13872" s="61"/>
      <c r="AT13872" s="61"/>
      <c r="AU13872" s="61"/>
      <c r="AV13872" s="61"/>
      <c r="AW13872" s="61"/>
      <c r="AX13872" s="61"/>
      <c r="AY13872" s="61"/>
      <c r="AZ13872" s="61"/>
      <c r="BA13872" s="61"/>
    </row>
    <row r="13873" spans="39:53" x14ac:dyDescent="0.2">
      <c r="AM13873" s="61"/>
      <c r="AN13873" s="61"/>
      <c r="AO13873" s="171"/>
      <c r="AP13873" s="61"/>
      <c r="AQ13873" s="61"/>
      <c r="AR13873" s="61"/>
      <c r="AS13873" s="61"/>
      <c r="AT13873" s="61"/>
      <c r="AU13873" s="61"/>
      <c r="AV13873" s="61"/>
      <c r="AW13873" s="61"/>
      <c r="AX13873" s="61"/>
      <c r="AY13873" s="61"/>
      <c r="AZ13873" s="61"/>
      <c r="BA13873" s="61"/>
    </row>
    <row r="13874" spans="39:53" x14ac:dyDescent="0.2">
      <c r="AM13874" s="61"/>
      <c r="AN13874" s="61"/>
      <c r="AO13874" s="171"/>
      <c r="AP13874" s="61"/>
      <c r="AQ13874" s="61"/>
      <c r="AR13874" s="61"/>
      <c r="AS13874" s="61"/>
      <c r="AT13874" s="61"/>
      <c r="AU13874" s="61"/>
      <c r="AV13874" s="61"/>
      <c r="AW13874" s="61"/>
      <c r="AX13874" s="61"/>
      <c r="AY13874" s="61"/>
      <c r="AZ13874" s="61"/>
      <c r="BA13874" s="61"/>
    </row>
    <row r="13875" spans="39:53" x14ac:dyDescent="0.2">
      <c r="AM13875" s="61"/>
      <c r="AN13875" s="61"/>
      <c r="AO13875" s="171"/>
      <c r="AP13875" s="61"/>
      <c r="AQ13875" s="61"/>
      <c r="AR13875" s="61"/>
      <c r="AS13875" s="61"/>
      <c r="AT13875" s="61"/>
      <c r="AU13875" s="61"/>
      <c r="AV13875" s="61"/>
      <c r="AW13875" s="61"/>
      <c r="AX13875" s="61"/>
      <c r="AY13875" s="61"/>
      <c r="AZ13875" s="61"/>
      <c r="BA13875" s="61"/>
    </row>
    <row r="13876" spans="39:53" x14ac:dyDescent="0.2">
      <c r="AM13876" s="61"/>
      <c r="AN13876" s="61"/>
      <c r="AO13876" s="171"/>
      <c r="AP13876" s="61"/>
      <c r="AQ13876" s="61"/>
      <c r="AR13876" s="61"/>
      <c r="AS13876" s="61"/>
      <c r="AT13876" s="61"/>
      <c r="AU13876" s="61"/>
      <c r="AV13876" s="61"/>
      <c r="AW13876" s="61"/>
      <c r="AX13876" s="61"/>
      <c r="AY13876" s="61"/>
      <c r="AZ13876" s="61"/>
      <c r="BA13876" s="61"/>
    </row>
    <row r="13877" spans="39:53" x14ac:dyDescent="0.2">
      <c r="AM13877" s="61"/>
      <c r="AN13877" s="61"/>
      <c r="AO13877" s="171"/>
      <c r="AP13877" s="61"/>
      <c r="AQ13877" s="61"/>
      <c r="AR13877" s="61"/>
      <c r="AS13877" s="61"/>
      <c r="AT13877" s="61"/>
      <c r="AU13877" s="61"/>
      <c r="AV13877" s="61"/>
      <c r="AW13877" s="61"/>
      <c r="AX13877" s="61"/>
      <c r="AY13877" s="61"/>
      <c r="AZ13877" s="61"/>
      <c r="BA13877" s="61"/>
    </row>
    <row r="13878" spans="39:53" x14ac:dyDescent="0.2">
      <c r="AM13878" s="61"/>
      <c r="AN13878" s="61"/>
      <c r="AO13878" s="171"/>
      <c r="AP13878" s="61"/>
      <c r="AQ13878" s="61"/>
      <c r="AR13878" s="61"/>
      <c r="AS13878" s="61"/>
      <c r="AT13878" s="61"/>
      <c r="AU13878" s="61"/>
      <c r="AV13878" s="61"/>
      <c r="AW13878" s="61"/>
      <c r="AX13878" s="61"/>
      <c r="AY13878" s="61"/>
      <c r="AZ13878" s="61"/>
      <c r="BA13878" s="61"/>
    </row>
    <row r="13879" spans="39:53" x14ac:dyDescent="0.2">
      <c r="AM13879" s="61"/>
      <c r="AN13879" s="61"/>
      <c r="AO13879" s="171"/>
      <c r="AP13879" s="61"/>
      <c r="AQ13879" s="61"/>
      <c r="AR13879" s="61"/>
      <c r="AS13879" s="61"/>
      <c r="AT13879" s="61"/>
      <c r="AU13879" s="61"/>
      <c r="AV13879" s="61"/>
      <c r="AW13879" s="61"/>
      <c r="AX13879" s="61"/>
      <c r="AY13879" s="61"/>
      <c r="AZ13879" s="61"/>
      <c r="BA13879" s="61"/>
    </row>
    <row r="13880" spans="39:53" x14ac:dyDescent="0.2">
      <c r="AM13880" s="61"/>
      <c r="AN13880" s="61"/>
      <c r="AO13880" s="171"/>
      <c r="AP13880" s="61"/>
      <c r="AQ13880" s="61"/>
      <c r="AR13880" s="61"/>
      <c r="AS13880" s="61"/>
      <c r="AT13880" s="61"/>
      <c r="AU13880" s="61"/>
      <c r="AV13880" s="61"/>
      <c r="AW13880" s="61"/>
      <c r="AX13880" s="61"/>
      <c r="AY13880" s="61"/>
      <c r="AZ13880" s="61"/>
      <c r="BA13880" s="61"/>
    </row>
    <row r="13881" spans="39:53" x14ac:dyDescent="0.2">
      <c r="AM13881" s="61"/>
      <c r="AN13881" s="61"/>
      <c r="AO13881" s="171"/>
      <c r="AP13881" s="61"/>
      <c r="AQ13881" s="61"/>
      <c r="AR13881" s="61"/>
      <c r="AS13881" s="61"/>
      <c r="AT13881" s="61"/>
      <c r="AU13881" s="61"/>
      <c r="AV13881" s="61"/>
      <c r="AW13881" s="61"/>
      <c r="AX13881" s="61"/>
      <c r="AY13881" s="61"/>
      <c r="AZ13881" s="61"/>
      <c r="BA13881" s="61"/>
    </row>
    <row r="13882" spans="39:53" x14ac:dyDescent="0.2">
      <c r="AM13882" s="61"/>
      <c r="AN13882" s="61"/>
      <c r="AO13882" s="171"/>
      <c r="AP13882" s="61"/>
      <c r="AQ13882" s="61"/>
      <c r="AR13882" s="61"/>
      <c r="AS13882" s="61"/>
      <c r="AT13882" s="61"/>
      <c r="AU13882" s="61"/>
      <c r="AV13882" s="61"/>
      <c r="AW13882" s="61"/>
      <c r="AX13882" s="61"/>
      <c r="AY13882" s="61"/>
      <c r="AZ13882" s="61"/>
      <c r="BA13882" s="61"/>
    </row>
    <row r="13883" spans="39:53" x14ac:dyDescent="0.2">
      <c r="AM13883" s="61"/>
      <c r="AN13883" s="61"/>
      <c r="AO13883" s="171"/>
      <c r="AP13883" s="61"/>
      <c r="AQ13883" s="61"/>
      <c r="AR13883" s="61"/>
      <c r="AS13883" s="61"/>
      <c r="AT13883" s="61"/>
      <c r="AU13883" s="61"/>
      <c r="AV13883" s="61"/>
      <c r="AW13883" s="61"/>
      <c r="AX13883" s="61"/>
      <c r="AY13883" s="61"/>
      <c r="AZ13883" s="61"/>
      <c r="BA13883" s="61"/>
    </row>
    <row r="13884" spans="39:53" x14ac:dyDescent="0.2">
      <c r="AM13884" s="61"/>
      <c r="AN13884" s="61"/>
      <c r="AO13884" s="171"/>
      <c r="AP13884" s="61"/>
      <c r="AQ13884" s="61"/>
      <c r="AR13884" s="61"/>
      <c r="AS13884" s="61"/>
      <c r="AT13884" s="61"/>
      <c r="AU13884" s="61"/>
      <c r="AV13884" s="61"/>
      <c r="AW13884" s="61"/>
      <c r="AX13884" s="61"/>
      <c r="AY13884" s="61"/>
      <c r="AZ13884" s="61"/>
      <c r="BA13884" s="61"/>
    </row>
    <row r="13885" spans="39:53" x14ac:dyDescent="0.2">
      <c r="AM13885" s="61"/>
      <c r="AN13885" s="61"/>
      <c r="AO13885" s="171"/>
      <c r="AP13885" s="61"/>
      <c r="AQ13885" s="61"/>
      <c r="AR13885" s="61"/>
      <c r="AS13885" s="61"/>
      <c r="AT13885" s="61"/>
      <c r="AU13885" s="61"/>
      <c r="AV13885" s="61"/>
      <c r="AW13885" s="61"/>
      <c r="AX13885" s="61"/>
      <c r="AY13885" s="61"/>
      <c r="AZ13885" s="61"/>
      <c r="BA13885" s="61"/>
    </row>
    <row r="13886" spans="39:53" x14ac:dyDescent="0.2">
      <c r="AM13886" s="61"/>
      <c r="AN13886" s="61"/>
      <c r="AO13886" s="171"/>
      <c r="AP13886" s="61"/>
      <c r="AQ13886" s="61"/>
      <c r="AR13886" s="61"/>
      <c r="AS13886" s="61"/>
      <c r="AT13886" s="61"/>
      <c r="AU13886" s="61"/>
      <c r="AV13886" s="61"/>
      <c r="AW13886" s="61"/>
      <c r="AX13886" s="61"/>
      <c r="AY13886" s="61"/>
      <c r="AZ13886" s="61"/>
      <c r="BA13886" s="61"/>
    </row>
    <row r="13887" spans="39:53" x14ac:dyDescent="0.2">
      <c r="AM13887" s="61"/>
      <c r="AN13887" s="61"/>
      <c r="AO13887" s="171"/>
      <c r="AP13887" s="61"/>
      <c r="AQ13887" s="61"/>
      <c r="AR13887" s="61"/>
      <c r="AS13887" s="61"/>
      <c r="AT13887" s="61"/>
      <c r="AU13887" s="61"/>
      <c r="AV13887" s="61"/>
      <c r="AW13887" s="61"/>
      <c r="AX13887" s="61"/>
      <c r="AY13887" s="61"/>
      <c r="AZ13887" s="61"/>
      <c r="BA13887" s="61"/>
    </row>
    <row r="13888" spans="39:53" x14ac:dyDescent="0.2">
      <c r="AM13888" s="61"/>
      <c r="AN13888" s="61"/>
      <c r="AO13888" s="171"/>
      <c r="AP13888" s="61"/>
      <c r="AQ13888" s="61"/>
      <c r="AR13888" s="61"/>
      <c r="AS13888" s="61"/>
      <c r="AT13888" s="61"/>
      <c r="AU13888" s="61"/>
      <c r="AV13888" s="61"/>
      <c r="AW13888" s="61"/>
      <c r="AX13888" s="61"/>
      <c r="AY13888" s="61"/>
      <c r="AZ13888" s="61"/>
      <c r="BA13888" s="61"/>
    </row>
    <row r="13889" spans="39:53" x14ac:dyDescent="0.2">
      <c r="AM13889" s="61"/>
      <c r="AN13889" s="61"/>
      <c r="AO13889" s="171"/>
      <c r="AP13889" s="61"/>
      <c r="AQ13889" s="61"/>
      <c r="AR13889" s="61"/>
      <c r="AS13889" s="61"/>
      <c r="AT13889" s="61"/>
      <c r="AU13889" s="61"/>
      <c r="AV13889" s="61"/>
      <c r="AW13889" s="61"/>
      <c r="AX13889" s="61"/>
      <c r="AY13889" s="61"/>
      <c r="AZ13889" s="61"/>
      <c r="BA13889" s="61"/>
    </row>
    <row r="13890" spans="39:53" x14ac:dyDescent="0.2">
      <c r="AM13890" s="61"/>
      <c r="AN13890" s="61"/>
      <c r="AO13890" s="171"/>
      <c r="AP13890" s="61"/>
      <c r="AQ13890" s="61"/>
      <c r="AR13890" s="61"/>
      <c r="AS13890" s="61"/>
      <c r="AT13890" s="61"/>
      <c r="AU13890" s="61"/>
      <c r="AV13890" s="61"/>
      <c r="AW13890" s="61"/>
      <c r="AX13890" s="61"/>
      <c r="AY13890" s="61"/>
      <c r="AZ13890" s="61"/>
      <c r="BA13890" s="61"/>
    </row>
    <row r="13891" spans="39:53" x14ac:dyDescent="0.2">
      <c r="AM13891" s="61"/>
      <c r="AN13891" s="61"/>
      <c r="AO13891" s="171"/>
      <c r="AP13891" s="61"/>
      <c r="AQ13891" s="61"/>
      <c r="AR13891" s="61"/>
      <c r="AS13891" s="61"/>
      <c r="AT13891" s="61"/>
      <c r="AU13891" s="61"/>
      <c r="AV13891" s="61"/>
      <c r="AW13891" s="61"/>
      <c r="AX13891" s="61"/>
      <c r="AY13891" s="61"/>
      <c r="AZ13891" s="61"/>
      <c r="BA13891" s="61"/>
    </row>
    <row r="13892" spans="39:53" x14ac:dyDescent="0.2">
      <c r="AM13892" s="61"/>
      <c r="AN13892" s="61"/>
      <c r="AO13892" s="171"/>
      <c r="AP13892" s="61"/>
      <c r="AQ13892" s="61"/>
      <c r="AR13892" s="61"/>
      <c r="AS13892" s="61"/>
      <c r="AT13892" s="61"/>
      <c r="AU13892" s="61"/>
      <c r="AV13892" s="61"/>
      <c r="AW13892" s="61"/>
      <c r="AX13892" s="61"/>
      <c r="AY13892" s="61"/>
      <c r="AZ13892" s="61"/>
      <c r="BA13892" s="61"/>
    </row>
    <row r="13893" spans="39:53" x14ac:dyDescent="0.2">
      <c r="AM13893" s="61"/>
      <c r="AN13893" s="61"/>
      <c r="AO13893" s="171"/>
      <c r="AP13893" s="61"/>
      <c r="AQ13893" s="61"/>
      <c r="AR13893" s="61"/>
      <c r="AS13893" s="61"/>
      <c r="AT13893" s="61"/>
      <c r="AU13893" s="61"/>
      <c r="AV13893" s="61"/>
      <c r="AW13893" s="61"/>
      <c r="AX13893" s="61"/>
      <c r="AY13893" s="61"/>
      <c r="AZ13893" s="61"/>
      <c r="BA13893" s="61"/>
    </row>
    <row r="13894" spans="39:53" x14ac:dyDescent="0.2">
      <c r="AM13894" s="61"/>
      <c r="AN13894" s="61"/>
      <c r="AO13894" s="171"/>
      <c r="AP13894" s="61"/>
      <c r="AQ13894" s="61"/>
      <c r="AR13894" s="61"/>
      <c r="AS13894" s="61"/>
      <c r="AT13894" s="61"/>
      <c r="AU13894" s="61"/>
      <c r="AV13894" s="61"/>
      <c r="AW13894" s="61"/>
      <c r="AX13894" s="61"/>
      <c r="AY13894" s="61"/>
      <c r="AZ13894" s="61"/>
      <c r="BA13894" s="61"/>
    </row>
    <row r="13895" spans="39:53" x14ac:dyDescent="0.2">
      <c r="AM13895" s="61"/>
      <c r="AN13895" s="61"/>
      <c r="AO13895" s="171"/>
      <c r="AP13895" s="61"/>
      <c r="AQ13895" s="61"/>
      <c r="AR13895" s="61"/>
      <c r="AS13895" s="61"/>
      <c r="AT13895" s="61"/>
      <c r="AU13895" s="61"/>
      <c r="AV13895" s="61"/>
      <c r="AW13895" s="61"/>
      <c r="AX13895" s="61"/>
      <c r="AY13895" s="61"/>
      <c r="AZ13895" s="61"/>
      <c r="BA13895" s="61"/>
    </row>
    <row r="13896" spans="39:53" x14ac:dyDescent="0.2">
      <c r="AM13896" s="61"/>
      <c r="AN13896" s="61"/>
      <c r="AO13896" s="171"/>
      <c r="AP13896" s="61"/>
      <c r="AQ13896" s="61"/>
      <c r="AR13896" s="61"/>
      <c r="AS13896" s="61"/>
      <c r="AT13896" s="61"/>
      <c r="AU13896" s="61"/>
      <c r="AV13896" s="61"/>
      <c r="AW13896" s="61"/>
      <c r="AX13896" s="61"/>
      <c r="AY13896" s="61"/>
      <c r="AZ13896" s="61"/>
      <c r="BA13896" s="61"/>
    </row>
    <row r="13897" spans="39:53" x14ac:dyDescent="0.2">
      <c r="AM13897" s="61"/>
      <c r="AN13897" s="61"/>
      <c r="AO13897" s="171"/>
      <c r="AP13897" s="61"/>
      <c r="AQ13897" s="61"/>
      <c r="AR13897" s="61"/>
      <c r="AS13897" s="61"/>
      <c r="AT13897" s="61"/>
      <c r="AU13897" s="61"/>
      <c r="AV13897" s="61"/>
      <c r="AW13897" s="61"/>
      <c r="AX13897" s="61"/>
      <c r="AY13897" s="61"/>
      <c r="AZ13897" s="61"/>
      <c r="BA13897" s="61"/>
    </row>
    <row r="13898" spans="39:53" x14ac:dyDescent="0.2">
      <c r="AM13898" s="61"/>
      <c r="AN13898" s="61"/>
      <c r="AO13898" s="171"/>
      <c r="AP13898" s="61"/>
      <c r="AQ13898" s="61"/>
      <c r="AR13898" s="61"/>
      <c r="AS13898" s="61"/>
      <c r="AT13898" s="61"/>
      <c r="AU13898" s="61"/>
      <c r="AV13898" s="61"/>
      <c r="AW13898" s="61"/>
      <c r="AX13898" s="61"/>
      <c r="AY13898" s="61"/>
      <c r="AZ13898" s="61"/>
      <c r="BA13898" s="61"/>
    </row>
    <row r="13899" spans="39:53" x14ac:dyDescent="0.2">
      <c r="AM13899" s="61"/>
      <c r="AN13899" s="61"/>
      <c r="AO13899" s="171"/>
      <c r="AP13899" s="61"/>
      <c r="AQ13899" s="61"/>
      <c r="AR13899" s="61"/>
      <c r="AS13899" s="61"/>
      <c r="AT13899" s="61"/>
      <c r="AU13899" s="61"/>
      <c r="AV13899" s="61"/>
      <c r="AW13899" s="61"/>
      <c r="AX13899" s="61"/>
      <c r="AY13899" s="61"/>
      <c r="AZ13899" s="61"/>
      <c r="BA13899" s="61"/>
    </row>
    <row r="13900" spans="39:53" x14ac:dyDescent="0.2">
      <c r="AM13900" s="61"/>
      <c r="AN13900" s="61"/>
      <c r="AO13900" s="171"/>
      <c r="AP13900" s="61"/>
      <c r="AQ13900" s="61"/>
      <c r="AR13900" s="61"/>
      <c r="AS13900" s="61"/>
      <c r="AT13900" s="61"/>
      <c r="AU13900" s="61"/>
      <c r="AV13900" s="61"/>
      <c r="AW13900" s="61"/>
      <c r="AX13900" s="61"/>
      <c r="AY13900" s="61"/>
      <c r="AZ13900" s="61"/>
      <c r="BA13900" s="61"/>
    </row>
    <row r="13901" spans="39:53" x14ac:dyDescent="0.2">
      <c r="AM13901" s="61"/>
      <c r="AN13901" s="61"/>
      <c r="AO13901" s="171"/>
      <c r="AP13901" s="61"/>
      <c r="AQ13901" s="61"/>
      <c r="AR13901" s="61"/>
      <c r="AS13901" s="61"/>
      <c r="AT13901" s="61"/>
      <c r="AU13901" s="61"/>
      <c r="AV13901" s="61"/>
      <c r="AW13901" s="61"/>
      <c r="AX13901" s="61"/>
      <c r="AY13901" s="61"/>
      <c r="AZ13901" s="61"/>
      <c r="BA13901" s="61"/>
    </row>
    <row r="13902" spans="39:53" x14ac:dyDescent="0.2">
      <c r="AM13902" s="61"/>
      <c r="AN13902" s="61"/>
      <c r="AO13902" s="171"/>
      <c r="AP13902" s="61"/>
      <c r="AQ13902" s="61"/>
      <c r="AR13902" s="61"/>
      <c r="AS13902" s="61"/>
      <c r="AT13902" s="61"/>
      <c r="AU13902" s="61"/>
      <c r="AV13902" s="61"/>
      <c r="AW13902" s="61"/>
      <c r="AX13902" s="61"/>
      <c r="AY13902" s="61"/>
      <c r="AZ13902" s="61"/>
      <c r="BA13902" s="61"/>
    </row>
    <row r="13903" spans="39:53" x14ac:dyDescent="0.2">
      <c r="AM13903" s="61"/>
      <c r="AN13903" s="61"/>
      <c r="AO13903" s="171"/>
      <c r="AP13903" s="61"/>
      <c r="AQ13903" s="61"/>
      <c r="AR13903" s="61"/>
      <c r="AS13903" s="61"/>
      <c r="AT13903" s="61"/>
      <c r="AU13903" s="61"/>
      <c r="AV13903" s="61"/>
      <c r="AW13903" s="61"/>
      <c r="AX13903" s="61"/>
      <c r="AY13903" s="61"/>
      <c r="AZ13903" s="61"/>
      <c r="BA13903" s="61"/>
    </row>
    <row r="13904" spans="39:53" x14ac:dyDescent="0.2">
      <c r="AM13904" s="61"/>
      <c r="AN13904" s="61"/>
      <c r="AO13904" s="171"/>
      <c r="AP13904" s="61"/>
      <c r="AQ13904" s="61"/>
      <c r="AR13904" s="61"/>
      <c r="AS13904" s="61"/>
      <c r="AT13904" s="61"/>
      <c r="AU13904" s="61"/>
      <c r="AV13904" s="61"/>
      <c r="AW13904" s="61"/>
      <c r="AX13904" s="61"/>
      <c r="AY13904" s="61"/>
      <c r="AZ13904" s="61"/>
      <c r="BA13904" s="61"/>
    </row>
    <row r="13905" spans="39:53" x14ac:dyDescent="0.2">
      <c r="AM13905" s="61"/>
      <c r="AN13905" s="61"/>
      <c r="AO13905" s="171"/>
      <c r="AP13905" s="61"/>
      <c r="AQ13905" s="61"/>
      <c r="AR13905" s="61"/>
      <c r="AS13905" s="61"/>
      <c r="AT13905" s="61"/>
      <c r="AU13905" s="61"/>
      <c r="AV13905" s="61"/>
      <c r="AW13905" s="61"/>
      <c r="AX13905" s="61"/>
      <c r="AY13905" s="61"/>
      <c r="AZ13905" s="61"/>
      <c r="BA13905" s="61"/>
    </row>
    <row r="13906" spans="39:53" x14ac:dyDescent="0.2">
      <c r="AM13906" s="61"/>
      <c r="AN13906" s="61"/>
      <c r="AO13906" s="171"/>
      <c r="AP13906" s="61"/>
      <c r="AQ13906" s="61"/>
      <c r="AR13906" s="61"/>
      <c r="AS13906" s="61"/>
      <c r="AT13906" s="61"/>
      <c r="AU13906" s="61"/>
      <c r="AV13906" s="61"/>
      <c r="AW13906" s="61"/>
      <c r="AX13906" s="61"/>
      <c r="AY13906" s="61"/>
      <c r="AZ13906" s="61"/>
      <c r="BA13906" s="61"/>
    </row>
    <row r="13907" spans="39:53" x14ac:dyDescent="0.2">
      <c r="AM13907" s="61"/>
      <c r="AN13907" s="61"/>
      <c r="AO13907" s="171"/>
      <c r="AP13907" s="61"/>
      <c r="AQ13907" s="61"/>
      <c r="AR13907" s="61"/>
      <c r="AS13907" s="61"/>
      <c r="AT13907" s="61"/>
      <c r="AU13907" s="61"/>
      <c r="AV13907" s="61"/>
      <c r="AW13907" s="61"/>
      <c r="AX13907" s="61"/>
      <c r="AY13907" s="61"/>
      <c r="AZ13907" s="61"/>
      <c r="BA13907" s="61"/>
    </row>
    <row r="13908" spans="39:53" x14ac:dyDescent="0.2">
      <c r="AM13908" s="61"/>
      <c r="AN13908" s="61"/>
      <c r="AO13908" s="171"/>
      <c r="AP13908" s="61"/>
      <c r="AQ13908" s="61"/>
      <c r="AR13908" s="61"/>
      <c r="AS13908" s="61"/>
      <c r="AT13908" s="61"/>
      <c r="AU13908" s="61"/>
      <c r="AV13908" s="61"/>
      <c r="AW13908" s="61"/>
      <c r="AX13908" s="61"/>
      <c r="AY13908" s="61"/>
      <c r="AZ13908" s="61"/>
      <c r="BA13908" s="61"/>
    </row>
    <row r="13909" spans="39:53" x14ac:dyDescent="0.2">
      <c r="AM13909" s="61"/>
      <c r="AN13909" s="61"/>
      <c r="AO13909" s="171"/>
      <c r="AP13909" s="61"/>
      <c r="AQ13909" s="61"/>
      <c r="AR13909" s="61"/>
      <c r="AS13909" s="61"/>
      <c r="AT13909" s="61"/>
      <c r="AU13909" s="61"/>
      <c r="AV13909" s="61"/>
      <c r="AW13909" s="61"/>
      <c r="AX13909" s="61"/>
      <c r="AY13909" s="61"/>
      <c r="AZ13909" s="61"/>
      <c r="BA13909" s="61"/>
    </row>
    <row r="13910" spans="39:53" x14ac:dyDescent="0.2">
      <c r="AM13910" s="61"/>
      <c r="AN13910" s="61"/>
      <c r="AO13910" s="171"/>
      <c r="AP13910" s="61"/>
      <c r="AQ13910" s="61"/>
      <c r="AR13910" s="61"/>
      <c r="AS13910" s="61"/>
      <c r="AT13910" s="61"/>
      <c r="AU13910" s="61"/>
      <c r="AV13910" s="61"/>
      <c r="AW13910" s="61"/>
      <c r="AX13910" s="61"/>
      <c r="AY13910" s="61"/>
      <c r="AZ13910" s="61"/>
      <c r="BA13910" s="61"/>
    </row>
    <row r="13911" spans="39:53" x14ac:dyDescent="0.2">
      <c r="AM13911" s="61"/>
      <c r="AN13911" s="61"/>
      <c r="AO13911" s="171"/>
      <c r="AP13911" s="61"/>
      <c r="AQ13911" s="61"/>
      <c r="AR13911" s="61"/>
      <c r="AS13911" s="61"/>
      <c r="AT13911" s="61"/>
      <c r="AU13911" s="61"/>
      <c r="AV13911" s="61"/>
      <c r="AW13911" s="61"/>
      <c r="AX13911" s="61"/>
      <c r="AY13911" s="61"/>
      <c r="AZ13911" s="61"/>
      <c r="BA13911" s="61"/>
    </row>
    <row r="13912" spans="39:53" x14ac:dyDescent="0.2">
      <c r="AM13912" s="61"/>
      <c r="AN13912" s="61"/>
      <c r="AO13912" s="171"/>
      <c r="AP13912" s="61"/>
      <c r="AQ13912" s="61"/>
      <c r="AR13912" s="61"/>
      <c r="AS13912" s="61"/>
      <c r="AT13912" s="61"/>
      <c r="AU13912" s="61"/>
      <c r="AV13912" s="61"/>
      <c r="AW13912" s="61"/>
      <c r="AX13912" s="61"/>
      <c r="AY13912" s="61"/>
      <c r="AZ13912" s="61"/>
      <c r="BA13912" s="61"/>
    </row>
    <row r="13913" spans="39:53" x14ac:dyDescent="0.2">
      <c r="AM13913" s="61"/>
      <c r="AN13913" s="61"/>
      <c r="AO13913" s="171"/>
      <c r="AP13913" s="61"/>
      <c r="AQ13913" s="61"/>
      <c r="AR13913" s="61"/>
      <c r="AS13913" s="61"/>
      <c r="AT13913" s="61"/>
      <c r="AU13913" s="61"/>
      <c r="AV13913" s="61"/>
      <c r="AW13913" s="61"/>
      <c r="AX13913" s="61"/>
      <c r="AY13913" s="61"/>
      <c r="AZ13913" s="61"/>
      <c r="BA13913" s="61"/>
    </row>
    <row r="13914" spans="39:53" x14ac:dyDescent="0.2">
      <c r="AM13914" s="61"/>
      <c r="AN13914" s="61"/>
      <c r="AO13914" s="171"/>
      <c r="AP13914" s="61"/>
      <c r="AQ13914" s="61"/>
      <c r="AR13914" s="61"/>
      <c r="AS13914" s="61"/>
      <c r="AT13914" s="61"/>
      <c r="AU13914" s="61"/>
      <c r="AV13914" s="61"/>
      <c r="AW13914" s="61"/>
      <c r="AX13914" s="61"/>
      <c r="AY13914" s="61"/>
      <c r="AZ13914" s="61"/>
      <c r="BA13914" s="61"/>
    </row>
    <row r="13915" spans="39:53" x14ac:dyDescent="0.2">
      <c r="AM13915" s="61"/>
      <c r="AN13915" s="61"/>
      <c r="AO13915" s="171"/>
      <c r="AP13915" s="61"/>
      <c r="AQ13915" s="61"/>
      <c r="AR13915" s="61"/>
      <c r="AS13915" s="61"/>
      <c r="AT13915" s="61"/>
      <c r="AU13915" s="61"/>
      <c r="AV13915" s="61"/>
      <c r="AW13915" s="61"/>
      <c r="AX13915" s="61"/>
      <c r="AY13915" s="61"/>
      <c r="AZ13915" s="61"/>
      <c r="BA13915" s="61"/>
    </row>
    <row r="13916" spans="39:53" x14ac:dyDescent="0.2">
      <c r="AM13916" s="61"/>
      <c r="AN13916" s="61"/>
      <c r="AO13916" s="171"/>
      <c r="AP13916" s="61"/>
      <c r="AQ13916" s="61"/>
      <c r="AR13916" s="61"/>
      <c r="AS13916" s="61"/>
      <c r="AT13916" s="61"/>
      <c r="AU13916" s="61"/>
      <c r="AV13916" s="61"/>
      <c r="AW13916" s="61"/>
      <c r="AX13916" s="61"/>
      <c r="AY13916" s="61"/>
      <c r="AZ13916" s="61"/>
      <c r="BA13916" s="61"/>
    </row>
    <row r="13917" spans="39:53" x14ac:dyDescent="0.2">
      <c r="AM13917" s="61"/>
      <c r="AN13917" s="61"/>
      <c r="AO13917" s="171"/>
      <c r="AP13917" s="61"/>
      <c r="AQ13917" s="61"/>
      <c r="AR13917" s="61"/>
      <c r="AS13917" s="61"/>
      <c r="AT13917" s="61"/>
      <c r="AU13917" s="61"/>
      <c r="AV13917" s="61"/>
      <c r="AW13917" s="61"/>
      <c r="AX13917" s="61"/>
      <c r="AY13917" s="61"/>
      <c r="AZ13917" s="61"/>
      <c r="BA13917" s="61"/>
    </row>
    <row r="13918" spans="39:53" x14ac:dyDescent="0.2">
      <c r="AM13918" s="61"/>
      <c r="AN13918" s="61"/>
      <c r="AO13918" s="171"/>
      <c r="AP13918" s="61"/>
      <c r="AQ13918" s="61"/>
      <c r="AR13918" s="61"/>
      <c r="AS13918" s="61"/>
      <c r="AT13918" s="61"/>
      <c r="AU13918" s="61"/>
      <c r="AV13918" s="61"/>
      <c r="AW13918" s="61"/>
      <c r="AX13918" s="61"/>
      <c r="AY13918" s="61"/>
      <c r="AZ13918" s="61"/>
      <c r="BA13918" s="61"/>
    </row>
    <row r="13919" spans="39:53" x14ac:dyDescent="0.2">
      <c r="AM13919" s="61"/>
      <c r="AN13919" s="61"/>
      <c r="AO13919" s="171"/>
      <c r="AP13919" s="61"/>
      <c r="AQ13919" s="61"/>
      <c r="AR13919" s="61"/>
      <c r="AS13919" s="61"/>
      <c r="AT13919" s="61"/>
      <c r="AU13919" s="61"/>
      <c r="AV13919" s="61"/>
      <c r="AW13919" s="61"/>
      <c r="AX13919" s="61"/>
      <c r="AY13919" s="61"/>
      <c r="AZ13919" s="61"/>
      <c r="BA13919" s="61"/>
    </row>
    <row r="13920" spans="39:53" x14ac:dyDescent="0.2">
      <c r="AM13920" s="61"/>
      <c r="AN13920" s="61"/>
      <c r="AO13920" s="171"/>
      <c r="AP13920" s="61"/>
      <c r="AQ13920" s="61"/>
      <c r="AR13920" s="61"/>
      <c r="AS13920" s="61"/>
      <c r="AT13920" s="61"/>
      <c r="AU13920" s="61"/>
      <c r="AV13920" s="61"/>
      <c r="AW13920" s="61"/>
      <c r="AX13920" s="61"/>
      <c r="AY13920" s="61"/>
      <c r="AZ13920" s="61"/>
      <c r="BA13920" s="61"/>
    </row>
    <row r="13921" spans="39:53" x14ac:dyDescent="0.2">
      <c r="AM13921" s="61"/>
      <c r="AN13921" s="61"/>
      <c r="AO13921" s="171"/>
      <c r="AP13921" s="61"/>
      <c r="AQ13921" s="61"/>
      <c r="AR13921" s="61"/>
      <c r="AS13921" s="61"/>
      <c r="AT13921" s="61"/>
      <c r="AU13921" s="61"/>
      <c r="AV13921" s="61"/>
      <c r="AW13921" s="61"/>
      <c r="AX13921" s="61"/>
      <c r="AY13921" s="61"/>
      <c r="AZ13921" s="61"/>
      <c r="BA13921" s="61"/>
    </row>
    <row r="13922" spans="39:53" x14ac:dyDescent="0.2">
      <c r="AM13922" s="61"/>
      <c r="AN13922" s="61"/>
      <c r="AO13922" s="171"/>
      <c r="AP13922" s="61"/>
      <c r="AQ13922" s="61"/>
      <c r="AR13922" s="61"/>
      <c r="AS13922" s="61"/>
      <c r="AT13922" s="61"/>
      <c r="AU13922" s="61"/>
      <c r="AV13922" s="61"/>
      <c r="AW13922" s="61"/>
      <c r="AX13922" s="61"/>
      <c r="AY13922" s="61"/>
      <c r="AZ13922" s="61"/>
      <c r="BA13922" s="61"/>
    </row>
    <row r="13923" spans="39:53" x14ac:dyDescent="0.2">
      <c r="AM13923" s="61"/>
      <c r="AN13923" s="61"/>
      <c r="AO13923" s="171"/>
      <c r="AP13923" s="61"/>
      <c r="AQ13923" s="61"/>
      <c r="AR13923" s="61"/>
      <c r="AS13923" s="61"/>
      <c r="AT13923" s="61"/>
      <c r="AU13923" s="61"/>
      <c r="AV13923" s="61"/>
      <c r="AW13923" s="61"/>
      <c r="AX13923" s="61"/>
      <c r="AY13923" s="61"/>
      <c r="AZ13923" s="61"/>
      <c r="BA13923" s="61"/>
    </row>
    <row r="13924" spans="39:53" x14ac:dyDescent="0.2">
      <c r="AM13924" s="61"/>
      <c r="AN13924" s="61"/>
      <c r="AO13924" s="171"/>
      <c r="AP13924" s="61"/>
      <c r="AQ13924" s="61"/>
      <c r="AR13924" s="61"/>
      <c r="AS13924" s="61"/>
      <c r="AT13924" s="61"/>
      <c r="AU13924" s="61"/>
      <c r="AV13924" s="61"/>
      <c r="AW13924" s="61"/>
      <c r="AX13924" s="61"/>
      <c r="AY13924" s="61"/>
      <c r="AZ13924" s="61"/>
      <c r="BA13924" s="61"/>
    </row>
    <row r="13925" spans="39:53" x14ac:dyDescent="0.2">
      <c r="AM13925" s="61"/>
      <c r="AN13925" s="61"/>
      <c r="AO13925" s="171"/>
      <c r="AP13925" s="61"/>
      <c r="AQ13925" s="61"/>
      <c r="AR13925" s="61"/>
      <c r="AS13925" s="61"/>
      <c r="AT13925" s="61"/>
      <c r="AU13925" s="61"/>
      <c r="AV13925" s="61"/>
      <c r="AW13925" s="61"/>
      <c r="AX13925" s="61"/>
      <c r="AY13925" s="61"/>
      <c r="AZ13925" s="61"/>
      <c r="BA13925" s="61"/>
    </row>
    <row r="13926" spans="39:53" x14ac:dyDescent="0.2">
      <c r="AM13926" s="61"/>
      <c r="AN13926" s="61"/>
      <c r="AO13926" s="171"/>
      <c r="AP13926" s="61"/>
      <c r="AQ13926" s="61"/>
      <c r="AR13926" s="61"/>
      <c r="AS13926" s="61"/>
      <c r="AT13926" s="61"/>
      <c r="AU13926" s="61"/>
      <c r="AV13926" s="61"/>
      <c r="AW13926" s="61"/>
      <c r="AX13926" s="61"/>
      <c r="AY13926" s="61"/>
      <c r="AZ13926" s="61"/>
      <c r="BA13926" s="61"/>
    </row>
    <row r="13927" spans="39:53" x14ac:dyDescent="0.2">
      <c r="AM13927" s="61"/>
      <c r="AN13927" s="61"/>
      <c r="AO13927" s="171"/>
      <c r="AP13927" s="61"/>
      <c r="AQ13927" s="61"/>
      <c r="AR13927" s="61"/>
      <c r="AS13927" s="61"/>
      <c r="AT13927" s="61"/>
      <c r="AU13927" s="61"/>
      <c r="AV13927" s="61"/>
      <c r="AW13927" s="61"/>
      <c r="AX13927" s="61"/>
      <c r="AY13927" s="61"/>
      <c r="AZ13927" s="61"/>
      <c r="BA13927" s="61"/>
    </row>
    <row r="13928" spans="39:53" x14ac:dyDescent="0.2">
      <c r="AM13928" s="61"/>
      <c r="AN13928" s="61"/>
      <c r="AO13928" s="171"/>
      <c r="AP13928" s="61"/>
      <c r="AQ13928" s="61"/>
      <c r="AR13928" s="61"/>
      <c r="AS13928" s="61"/>
      <c r="AT13928" s="61"/>
      <c r="AU13928" s="61"/>
      <c r="AV13928" s="61"/>
      <c r="AW13928" s="61"/>
      <c r="AX13928" s="61"/>
      <c r="AY13928" s="61"/>
      <c r="AZ13928" s="61"/>
      <c r="BA13928" s="61"/>
    </row>
    <row r="13929" spans="39:53" x14ac:dyDescent="0.2">
      <c r="AM13929" s="61"/>
      <c r="AN13929" s="61"/>
      <c r="AO13929" s="171"/>
      <c r="AP13929" s="61"/>
      <c r="AQ13929" s="61"/>
      <c r="AR13929" s="61"/>
      <c r="AS13929" s="61"/>
      <c r="AT13929" s="61"/>
      <c r="AU13929" s="61"/>
      <c r="AV13929" s="61"/>
      <c r="AW13929" s="61"/>
      <c r="AX13929" s="61"/>
      <c r="AY13929" s="61"/>
      <c r="AZ13929" s="61"/>
      <c r="BA13929" s="61"/>
    </row>
    <row r="13930" spans="39:53" x14ac:dyDescent="0.2">
      <c r="AM13930" s="61"/>
      <c r="AN13930" s="61"/>
      <c r="AO13930" s="171"/>
      <c r="AP13930" s="61"/>
      <c r="AQ13930" s="61"/>
      <c r="AR13930" s="61"/>
      <c r="AS13930" s="61"/>
      <c r="AT13930" s="61"/>
      <c r="AU13930" s="61"/>
      <c r="AV13930" s="61"/>
      <c r="AW13930" s="61"/>
      <c r="AX13930" s="61"/>
      <c r="AY13930" s="61"/>
      <c r="AZ13930" s="61"/>
      <c r="BA13930" s="61"/>
    </row>
    <row r="13931" spans="39:53" x14ac:dyDescent="0.2">
      <c r="AM13931" s="61"/>
      <c r="AN13931" s="61"/>
      <c r="AO13931" s="171"/>
      <c r="AP13931" s="61"/>
      <c r="AQ13931" s="61"/>
      <c r="AR13931" s="61"/>
      <c r="AS13931" s="61"/>
      <c r="AT13931" s="61"/>
      <c r="AU13931" s="61"/>
      <c r="AV13931" s="61"/>
      <c r="AW13931" s="61"/>
      <c r="AX13931" s="61"/>
      <c r="AY13931" s="61"/>
      <c r="AZ13931" s="61"/>
      <c r="BA13931" s="61"/>
    </row>
    <row r="13932" spans="39:53" x14ac:dyDescent="0.2">
      <c r="AM13932" s="61"/>
      <c r="AN13932" s="61"/>
      <c r="AO13932" s="171"/>
      <c r="AP13932" s="61"/>
      <c r="AQ13932" s="61"/>
      <c r="AR13932" s="61"/>
      <c r="AS13932" s="61"/>
      <c r="AT13932" s="61"/>
      <c r="AU13932" s="61"/>
      <c r="AV13932" s="61"/>
      <c r="AW13932" s="61"/>
      <c r="AX13932" s="61"/>
      <c r="AY13932" s="61"/>
      <c r="AZ13932" s="61"/>
      <c r="BA13932" s="61"/>
    </row>
    <row r="13933" spans="39:53" x14ac:dyDescent="0.2">
      <c r="AM13933" s="61"/>
      <c r="AN13933" s="61"/>
      <c r="AO13933" s="171"/>
      <c r="AP13933" s="61"/>
      <c r="AQ13933" s="61"/>
      <c r="AR13933" s="61"/>
      <c r="AS13933" s="61"/>
      <c r="AT13933" s="61"/>
      <c r="AU13933" s="61"/>
      <c r="AV13933" s="61"/>
      <c r="AW13933" s="61"/>
      <c r="AX13933" s="61"/>
      <c r="AY13933" s="61"/>
      <c r="AZ13933" s="61"/>
      <c r="BA13933" s="61"/>
    </row>
    <row r="13934" spans="39:53" x14ac:dyDescent="0.2">
      <c r="AM13934" s="61"/>
      <c r="AN13934" s="61"/>
      <c r="AO13934" s="171"/>
      <c r="AP13934" s="61"/>
      <c r="AQ13934" s="61"/>
      <c r="AR13934" s="61"/>
      <c r="AS13934" s="61"/>
      <c r="AT13934" s="61"/>
      <c r="AU13934" s="61"/>
      <c r="AV13934" s="61"/>
      <c r="AW13934" s="61"/>
      <c r="AX13934" s="61"/>
      <c r="AY13934" s="61"/>
      <c r="AZ13934" s="61"/>
      <c r="BA13934" s="61"/>
    </row>
    <row r="13935" spans="39:53" x14ac:dyDescent="0.2">
      <c r="AM13935" s="61"/>
      <c r="AN13935" s="61"/>
      <c r="AO13935" s="171"/>
      <c r="AP13935" s="61"/>
      <c r="AQ13935" s="61"/>
      <c r="AR13935" s="61"/>
      <c r="AS13935" s="61"/>
      <c r="AT13935" s="61"/>
      <c r="AU13935" s="61"/>
      <c r="AV13935" s="61"/>
      <c r="AW13935" s="61"/>
      <c r="AX13935" s="61"/>
      <c r="AY13935" s="61"/>
      <c r="AZ13935" s="61"/>
      <c r="BA13935" s="61"/>
    </row>
    <row r="13936" spans="39:53" x14ac:dyDescent="0.2">
      <c r="AM13936" s="61"/>
      <c r="AN13936" s="61"/>
      <c r="AO13936" s="171"/>
      <c r="AP13936" s="61"/>
      <c r="AQ13936" s="61"/>
      <c r="AR13936" s="61"/>
      <c r="AS13936" s="61"/>
      <c r="AT13936" s="61"/>
      <c r="AU13936" s="61"/>
      <c r="AV13936" s="61"/>
      <c r="AW13936" s="61"/>
      <c r="AX13936" s="61"/>
      <c r="AY13936" s="61"/>
      <c r="AZ13936" s="61"/>
      <c r="BA13936" s="61"/>
    </row>
    <row r="13937" spans="39:53" x14ac:dyDescent="0.2">
      <c r="AM13937" s="61"/>
      <c r="AN13937" s="61"/>
      <c r="AO13937" s="171"/>
      <c r="AP13937" s="61"/>
      <c r="AQ13937" s="61"/>
      <c r="AR13937" s="61"/>
      <c r="AS13937" s="61"/>
      <c r="AT13937" s="61"/>
      <c r="AU13937" s="61"/>
      <c r="AV13937" s="61"/>
      <c r="AW13937" s="61"/>
      <c r="AX13937" s="61"/>
      <c r="AY13937" s="61"/>
      <c r="AZ13937" s="61"/>
      <c r="BA13937" s="61"/>
    </row>
    <row r="13938" spans="39:53" x14ac:dyDescent="0.2">
      <c r="AM13938" s="61"/>
      <c r="AN13938" s="61"/>
      <c r="AO13938" s="171"/>
      <c r="AP13938" s="61"/>
      <c r="AQ13938" s="61"/>
      <c r="AR13938" s="61"/>
      <c r="AS13938" s="61"/>
      <c r="AT13938" s="61"/>
      <c r="AU13938" s="61"/>
      <c r="AV13938" s="61"/>
      <c r="AW13938" s="61"/>
      <c r="AX13938" s="61"/>
      <c r="AY13938" s="61"/>
      <c r="AZ13938" s="61"/>
      <c r="BA13938" s="61"/>
    </row>
    <row r="13939" spans="39:53" x14ac:dyDescent="0.2">
      <c r="AM13939" s="61"/>
      <c r="AN13939" s="61"/>
      <c r="AO13939" s="171"/>
      <c r="AP13939" s="61"/>
      <c r="AQ13939" s="61"/>
      <c r="AR13939" s="61"/>
      <c r="AS13939" s="61"/>
      <c r="AT13939" s="61"/>
      <c r="AU13939" s="61"/>
      <c r="AV13939" s="61"/>
      <c r="AW13939" s="61"/>
      <c r="AX13939" s="61"/>
      <c r="AY13939" s="61"/>
      <c r="AZ13939" s="61"/>
      <c r="BA13939" s="61"/>
    </row>
    <row r="13940" spans="39:53" x14ac:dyDescent="0.2">
      <c r="AM13940" s="61"/>
      <c r="AN13940" s="61"/>
      <c r="AO13940" s="171"/>
      <c r="AP13940" s="61"/>
      <c r="AQ13940" s="61"/>
      <c r="AR13940" s="61"/>
      <c r="AS13940" s="61"/>
      <c r="AT13940" s="61"/>
      <c r="AU13940" s="61"/>
      <c r="AV13940" s="61"/>
      <c r="AW13940" s="61"/>
      <c r="AX13940" s="61"/>
      <c r="AY13940" s="61"/>
      <c r="AZ13940" s="61"/>
      <c r="BA13940" s="61"/>
    </row>
    <row r="13941" spans="39:53" x14ac:dyDescent="0.2">
      <c r="AM13941" s="61"/>
      <c r="AN13941" s="61"/>
      <c r="AO13941" s="171"/>
      <c r="AP13941" s="61"/>
      <c r="AQ13941" s="61"/>
      <c r="AR13941" s="61"/>
      <c r="AS13941" s="61"/>
      <c r="AT13941" s="61"/>
      <c r="AU13941" s="61"/>
      <c r="AV13941" s="61"/>
      <c r="AW13941" s="61"/>
      <c r="AX13941" s="61"/>
      <c r="AY13941" s="61"/>
      <c r="AZ13941" s="61"/>
      <c r="BA13941" s="61"/>
    </row>
    <row r="13942" spans="39:53" x14ac:dyDescent="0.2">
      <c r="AM13942" s="61"/>
      <c r="AN13942" s="61"/>
      <c r="AO13942" s="171"/>
      <c r="AP13942" s="61"/>
      <c r="AQ13942" s="61"/>
      <c r="AR13942" s="61"/>
      <c r="AS13942" s="61"/>
      <c r="AT13942" s="61"/>
      <c r="AU13942" s="61"/>
      <c r="AV13942" s="61"/>
      <c r="AW13942" s="61"/>
      <c r="AX13942" s="61"/>
      <c r="AY13942" s="61"/>
      <c r="AZ13942" s="61"/>
      <c r="BA13942" s="61"/>
    </row>
    <row r="13943" spans="39:53" x14ac:dyDescent="0.2">
      <c r="AM13943" s="61"/>
      <c r="AN13943" s="61"/>
      <c r="AO13943" s="171"/>
      <c r="AP13943" s="61"/>
      <c r="AQ13943" s="61"/>
      <c r="AR13943" s="61"/>
      <c r="AS13943" s="61"/>
      <c r="AT13943" s="61"/>
      <c r="AU13943" s="61"/>
      <c r="AV13943" s="61"/>
      <c r="AW13943" s="61"/>
      <c r="AX13943" s="61"/>
      <c r="AY13943" s="61"/>
      <c r="AZ13943" s="61"/>
      <c r="BA13943" s="61"/>
    </row>
    <row r="13944" spans="39:53" x14ac:dyDescent="0.2">
      <c r="AM13944" s="61"/>
      <c r="AN13944" s="61"/>
      <c r="AO13944" s="171"/>
      <c r="AP13944" s="61"/>
      <c r="AQ13944" s="61"/>
      <c r="AR13944" s="61"/>
      <c r="AS13944" s="61"/>
      <c r="AT13944" s="61"/>
      <c r="AU13944" s="61"/>
      <c r="AV13944" s="61"/>
      <c r="AW13944" s="61"/>
      <c r="AX13944" s="61"/>
      <c r="AY13944" s="61"/>
      <c r="AZ13944" s="61"/>
      <c r="BA13944" s="61"/>
    </row>
    <row r="13945" spans="39:53" x14ac:dyDescent="0.2">
      <c r="AM13945" s="61"/>
      <c r="AN13945" s="61"/>
      <c r="AO13945" s="171"/>
      <c r="AP13945" s="61"/>
      <c r="AQ13945" s="61"/>
      <c r="AR13945" s="61"/>
      <c r="AS13945" s="61"/>
      <c r="AT13945" s="61"/>
      <c r="AU13945" s="61"/>
      <c r="AV13945" s="61"/>
      <c r="AW13945" s="61"/>
      <c r="AX13945" s="61"/>
      <c r="AY13945" s="61"/>
      <c r="AZ13945" s="61"/>
      <c r="BA13945" s="61"/>
    </row>
    <row r="13946" spans="39:53" x14ac:dyDescent="0.2">
      <c r="AM13946" s="61"/>
      <c r="AN13946" s="61"/>
      <c r="AO13946" s="171"/>
      <c r="AP13946" s="61"/>
      <c r="AQ13946" s="61"/>
      <c r="AR13946" s="61"/>
      <c r="AS13946" s="61"/>
      <c r="AT13946" s="61"/>
      <c r="AU13946" s="61"/>
      <c r="AV13946" s="61"/>
      <c r="AW13946" s="61"/>
      <c r="AX13946" s="61"/>
      <c r="AY13946" s="61"/>
      <c r="AZ13946" s="61"/>
      <c r="BA13946" s="61"/>
    </row>
    <row r="13947" spans="39:53" x14ac:dyDescent="0.2">
      <c r="AM13947" s="61"/>
      <c r="AN13947" s="61"/>
      <c r="AO13947" s="171"/>
      <c r="AP13947" s="61"/>
      <c r="AQ13947" s="61"/>
      <c r="AR13947" s="61"/>
      <c r="AS13947" s="61"/>
      <c r="AT13947" s="61"/>
      <c r="AU13947" s="61"/>
      <c r="AV13947" s="61"/>
      <c r="AW13947" s="61"/>
      <c r="AX13947" s="61"/>
      <c r="AY13947" s="61"/>
      <c r="AZ13947" s="61"/>
      <c r="BA13947" s="61"/>
    </row>
    <row r="13948" spans="39:53" x14ac:dyDescent="0.2">
      <c r="AM13948" s="61"/>
      <c r="AN13948" s="61"/>
      <c r="AO13948" s="171"/>
      <c r="AP13948" s="61"/>
      <c r="AQ13948" s="61"/>
      <c r="AR13948" s="61"/>
      <c r="AS13948" s="61"/>
      <c r="AT13948" s="61"/>
      <c r="AU13948" s="61"/>
      <c r="AV13948" s="61"/>
      <c r="AW13948" s="61"/>
      <c r="AX13948" s="61"/>
      <c r="AY13948" s="61"/>
      <c r="AZ13948" s="61"/>
      <c r="BA13948" s="61"/>
    </row>
    <row r="13949" spans="39:53" x14ac:dyDescent="0.2">
      <c r="AM13949" s="61"/>
      <c r="AN13949" s="61"/>
      <c r="AO13949" s="171"/>
      <c r="AP13949" s="61"/>
      <c r="AQ13949" s="61"/>
      <c r="AR13949" s="61"/>
      <c r="AS13949" s="61"/>
      <c r="AT13949" s="61"/>
      <c r="AU13949" s="61"/>
      <c r="AV13949" s="61"/>
      <c r="AW13949" s="61"/>
      <c r="AX13949" s="61"/>
      <c r="AY13949" s="61"/>
      <c r="AZ13949" s="61"/>
      <c r="BA13949" s="61"/>
    </row>
    <row r="13950" spans="39:53" x14ac:dyDescent="0.2">
      <c r="AM13950" s="61"/>
      <c r="AN13950" s="61"/>
      <c r="AO13950" s="171"/>
      <c r="AP13950" s="61"/>
      <c r="AQ13950" s="61"/>
      <c r="AR13950" s="61"/>
      <c r="AS13950" s="61"/>
      <c r="AT13950" s="61"/>
      <c r="AU13950" s="61"/>
      <c r="AV13950" s="61"/>
      <c r="AW13950" s="61"/>
      <c r="AX13950" s="61"/>
      <c r="AY13950" s="61"/>
      <c r="AZ13950" s="61"/>
      <c r="BA13950" s="61"/>
    </row>
    <row r="13951" spans="39:53" x14ac:dyDescent="0.2">
      <c r="AM13951" s="61"/>
      <c r="AN13951" s="61"/>
      <c r="AO13951" s="171"/>
      <c r="AP13951" s="61"/>
      <c r="AQ13951" s="61"/>
      <c r="AR13951" s="61"/>
      <c r="AS13951" s="61"/>
      <c r="AT13951" s="61"/>
      <c r="AU13951" s="61"/>
      <c r="AV13951" s="61"/>
      <c r="AW13951" s="61"/>
      <c r="AX13951" s="61"/>
      <c r="AY13951" s="61"/>
      <c r="AZ13951" s="61"/>
      <c r="BA13951" s="61"/>
    </row>
    <row r="13952" spans="39:53" x14ac:dyDescent="0.2">
      <c r="AM13952" s="61"/>
      <c r="AN13952" s="61"/>
      <c r="AO13952" s="171"/>
      <c r="AP13952" s="61"/>
      <c r="AQ13952" s="61"/>
      <c r="AR13952" s="61"/>
      <c r="AS13952" s="61"/>
      <c r="AT13952" s="61"/>
      <c r="AU13952" s="61"/>
      <c r="AV13952" s="61"/>
      <c r="AW13952" s="61"/>
      <c r="AX13952" s="61"/>
      <c r="AY13952" s="61"/>
      <c r="AZ13952" s="61"/>
      <c r="BA13952" s="61"/>
    </row>
    <row r="13953" spans="39:53" x14ac:dyDescent="0.2">
      <c r="AM13953" s="61"/>
      <c r="AN13953" s="61"/>
      <c r="AO13953" s="171"/>
      <c r="AP13953" s="61"/>
      <c r="AQ13953" s="61"/>
      <c r="AR13953" s="61"/>
      <c r="AS13953" s="61"/>
      <c r="AT13953" s="61"/>
      <c r="AU13953" s="61"/>
      <c r="AV13953" s="61"/>
      <c r="AW13953" s="61"/>
      <c r="AX13953" s="61"/>
      <c r="AY13953" s="61"/>
      <c r="AZ13953" s="61"/>
      <c r="BA13953" s="61"/>
    </row>
    <row r="13954" spans="39:53" x14ac:dyDescent="0.2">
      <c r="AM13954" s="61"/>
      <c r="AN13954" s="61"/>
      <c r="AO13954" s="171"/>
      <c r="AP13954" s="61"/>
      <c r="AQ13954" s="61"/>
      <c r="AR13954" s="61"/>
      <c r="AS13954" s="61"/>
      <c r="AT13954" s="61"/>
      <c r="AU13954" s="61"/>
      <c r="AV13954" s="61"/>
      <c r="AW13954" s="61"/>
      <c r="AX13954" s="61"/>
      <c r="AY13954" s="61"/>
      <c r="AZ13954" s="61"/>
      <c r="BA13954" s="61"/>
    </row>
    <row r="13955" spans="39:53" x14ac:dyDescent="0.2">
      <c r="AM13955" s="61"/>
      <c r="AN13955" s="61"/>
      <c r="AO13955" s="171"/>
      <c r="AP13955" s="61"/>
      <c r="AQ13955" s="61"/>
      <c r="AR13955" s="61"/>
      <c r="AS13955" s="61"/>
      <c r="AT13955" s="61"/>
      <c r="AU13955" s="61"/>
      <c r="AV13955" s="61"/>
      <c r="AW13955" s="61"/>
      <c r="AX13955" s="61"/>
      <c r="AY13955" s="61"/>
      <c r="AZ13955" s="61"/>
      <c r="BA13955" s="61"/>
    </row>
    <row r="13956" spans="39:53" x14ac:dyDescent="0.2">
      <c r="AM13956" s="61"/>
      <c r="AN13956" s="61"/>
      <c r="AO13956" s="171"/>
      <c r="AP13956" s="61"/>
      <c r="AQ13956" s="61"/>
      <c r="AR13956" s="61"/>
      <c r="AS13956" s="61"/>
      <c r="AT13956" s="61"/>
      <c r="AU13956" s="61"/>
      <c r="AV13956" s="61"/>
      <c r="AW13956" s="61"/>
      <c r="AX13956" s="61"/>
      <c r="AY13956" s="61"/>
      <c r="AZ13956" s="61"/>
      <c r="BA13956" s="61"/>
    </row>
    <row r="13957" spans="39:53" x14ac:dyDescent="0.2">
      <c r="AM13957" s="61"/>
      <c r="AN13957" s="61"/>
      <c r="AO13957" s="171"/>
      <c r="AP13957" s="61"/>
      <c r="AQ13957" s="61"/>
      <c r="AR13957" s="61"/>
      <c r="AS13957" s="61"/>
      <c r="AT13957" s="61"/>
      <c r="AU13957" s="61"/>
      <c r="AV13957" s="61"/>
      <c r="AW13957" s="61"/>
      <c r="AX13957" s="61"/>
      <c r="AY13957" s="61"/>
      <c r="AZ13957" s="61"/>
      <c r="BA13957" s="61"/>
    </row>
    <row r="13958" spans="39:53" x14ac:dyDescent="0.2">
      <c r="AM13958" s="61"/>
      <c r="AN13958" s="61"/>
      <c r="AO13958" s="171"/>
      <c r="AP13958" s="61"/>
      <c r="AQ13958" s="61"/>
      <c r="AR13958" s="61"/>
      <c r="AS13958" s="61"/>
      <c r="AT13958" s="61"/>
      <c r="AU13958" s="61"/>
      <c r="AV13958" s="61"/>
      <c r="AW13958" s="61"/>
      <c r="AX13958" s="61"/>
      <c r="AY13958" s="61"/>
      <c r="AZ13958" s="61"/>
      <c r="BA13958" s="61"/>
    </row>
    <row r="13959" spans="39:53" x14ac:dyDescent="0.2">
      <c r="AM13959" s="61"/>
      <c r="AN13959" s="61"/>
      <c r="AO13959" s="171"/>
      <c r="AP13959" s="61"/>
      <c r="AQ13959" s="61"/>
      <c r="AR13959" s="61"/>
      <c r="AS13959" s="61"/>
      <c r="AT13959" s="61"/>
      <c r="AU13959" s="61"/>
      <c r="AV13959" s="61"/>
      <c r="AW13959" s="61"/>
      <c r="AX13959" s="61"/>
      <c r="AY13959" s="61"/>
      <c r="AZ13959" s="61"/>
      <c r="BA13959" s="61"/>
    </row>
    <row r="13960" spans="39:53" x14ac:dyDescent="0.2">
      <c r="AM13960" s="61"/>
      <c r="AN13960" s="61"/>
      <c r="AO13960" s="171"/>
      <c r="AP13960" s="61"/>
      <c r="AQ13960" s="61"/>
      <c r="AR13960" s="61"/>
      <c r="AS13960" s="61"/>
      <c r="AT13960" s="61"/>
      <c r="AU13960" s="61"/>
      <c r="AV13960" s="61"/>
      <c r="AW13960" s="61"/>
      <c r="AX13960" s="61"/>
      <c r="AY13960" s="61"/>
      <c r="AZ13960" s="61"/>
      <c r="BA13960" s="61"/>
    </row>
    <row r="13961" spans="39:53" x14ac:dyDescent="0.2">
      <c r="AM13961" s="61"/>
      <c r="AN13961" s="61"/>
      <c r="AO13961" s="171"/>
      <c r="AP13961" s="61"/>
      <c r="AQ13961" s="61"/>
      <c r="AR13961" s="61"/>
      <c r="AS13961" s="61"/>
      <c r="AT13961" s="61"/>
      <c r="AU13961" s="61"/>
      <c r="AV13961" s="61"/>
      <c r="AW13961" s="61"/>
      <c r="AX13961" s="61"/>
      <c r="AY13961" s="61"/>
      <c r="AZ13961" s="61"/>
      <c r="BA13961" s="61"/>
    </row>
    <row r="13962" spans="39:53" x14ac:dyDescent="0.2">
      <c r="AM13962" s="61"/>
      <c r="AN13962" s="61"/>
      <c r="AO13962" s="171"/>
      <c r="AP13962" s="61"/>
      <c r="AQ13962" s="61"/>
      <c r="AR13962" s="61"/>
      <c r="AS13962" s="61"/>
      <c r="AT13962" s="61"/>
      <c r="AU13962" s="61"/>
      <c r="AV13962" s="61"/>
      <c r="AW13962" s="61"/>
      <c r="AX13962" s="61"/>
      <c r="AY13962" s="61"/>
      <c r="AZ13962" s="61"/>
      <c r="BA13962" s="61"/>
    </row>
    <row r="13963" spans="39:53" x14ac:dyDescent="0.2">
      <c r="AM13963" s="61"/>
      <c r="AN13963" s="61"/>
      <c r="AO13963" s="171"/>
      <c r="AP13963" s="61"/>
      <c r="AQ13963" s="61"/>
      <c r="AR13963" s="61"/>
      <c r="AS13963" s="61"/>
      <c r="AT13963" s="61"/>
      <c r="AU13963" s="61"/>
      <c r="AV13963" s="61"/>
      <c r="AW13963" s="61"/>
      <c r="AX13963" s="61"/>
      <c r="AY13963" s="61"/>
      <c r="AZ13963" s="61"/>
      <c r="BA13963" s="61"/>
    </row>
    <row r="13964" spans="39:53" x14ac:dyDescent="0.2">
      <c r="AM13964" s="61"/>
      <c r="AN13964" s="61"/>
      <c r="AO13964" s="171"/>
      <c r="AP13964" s="61"/>
      <c r="AQ13964" s="61"/>
      <c r="AR13964" s="61"/>
      <c r="AS13964" s="61"/>
      <c r="AT13964" s="61"/>
      <c r="AU13964" s="61"/>
      <c r="AV13964" s="61"/>
      <c r="AW13964" s="61"/>
      <c r="AX13964" s="61"/>
      <c r="AY13964" s="61"/>
      <c r="AZ13964" s="61"/>
      <c r="BA13964" s="61"/>
    </row>
    <row r="13965" spans="39:53" x14ac:dyDescent="0.2">
      <c r="AM13965" s="61"/>
      <c r="AN13965" s="61"/>
      <c r="AO13965" s="171"/>
      <c r="AP13965" s="61"/>
      <c r="AQ13965" s="61"/>
      <c r="AR13965" s="61"/>
      <c r="AS13965" s="61"/>
      <c r="AT13965" s="61"/>
      <c r="AU13965" s="61"/>
      <c r="AV13965" s="61"/>
      <c r="AW13965" s="61"/>
      <c r="AX13965" s="61"/>
      <c r="AY13965" s="61"/>
      <c r="AZ13965" s="61"/>
      <c r="BA13965" s="61"/>
    </row>
    <row r="13966" spans="39:53" x14ac:dyDescent="0.2">
      <c r="AM13966" s="61"/>
      <c r="AN13966" s="61"/>
      <c r="AO13966" s="171"/>
      <c r="AP13966" s="61"/>
      <c r="AQ13966" s="61"/>
      <c r="AR13966" s="61"/>
      <c r="AS13966" s="61"/>
      <c r="AT13966" s="61"/>
      <c r="AU13966" s="61"/>
      <c r="AV13966" s="61"/>
      <c r="AW13966" s="61"/>
      <c r="AX13966" s="61"/>
      <c r="AY13966" s="61"/>
      <c r="AZ13966" s="61"/>
      <c r="BA13966" s="61"/>
    </row>
    <row r="13967" spans="39:53" x14ac:dyDescent="0.2">
      <c r="AM13967" s="61"/>
      <c r="AN13967" s="61"/>
      <c r="AO13967" s="171"/>
      <c r="AP13967" s="61"/>
      <c r="AQ13967" s="61"/>
      <c r="AR13967" s="61"/>
      <c r="AS13967" s="61"/>
      <c r="AT13967" s="61"/>
      <c r="AU13967" s="61"/>
      <c r="AV13967" s="61"/>
      <c r="AW13967" s="61"/>
      <c r="AX13967" s="61"/>
      <c r="AY13967" s="61"/>
      <c r="AZ13967" s="61"/>
      <c r="BA13967" s="61"/>
    </row>
    <row r="13968" spans="39:53" x14ac:dyDescent="0.2">
      <c r="AM13968" s="61"/>
      <c r="AN13968" s="61"/>
      <c r="AO13968" s="171"/>
      <c r="AP13968" s="61"/>
      <c r="AQ13968" s="61"/>
      <c r="AR13968" s="61"/>
      <c r="AS13968" s="61"/>
      <c r="AT13968" s="61"/>
      <c r="AU13968" s="61"/>
      <c r="AV13968" s="61"/>
      <c r="AW13968" s="61"/>
      <c r="AX13968" s="61"/>
      <c r="AY13968" s="61"/>
      <c r="AZ13968" s="61"/>
      <c r="BA13968" s="61"/>
    </row>
    <row r="13969" spans="39:53" x14ac:dyDescent="0.2">
      <c r="AM13969" s="61"/>
      <c r="AN13969" s="61"/>
      <c r="AO13969" s="171"/>
      <c r="AP13969" s="61"/>
      <c r="AQ13969" s="61"/>
      <c r="AR13969" s="61"/>
      <c r="AS13969" s="61"/>
      <c r="AT13969" s="61"/>
      <c r="AU13969" s="61"/>
      <c r="AV13969" s="61"/>
      <c r="AW13969" s="61"/>
      <c r="AX13969" s="61"/>
      <c r="AY13969" s="61"/>
      <c r="AZ13969" s="61"/>
      <c r="BA13969" s="61"/>
    </row>
    <row r="13970" spans="39:53" x14ac:dyDescent="0.2">
      <c r="AM13970" s="61"/>
      <c r="AN13970" s="61"/>
      <c r="AO13970" s="171"/>
      <c r="AP13970" s="61"/>
      <c r="AQ13970" s="61"/>
      <c r="AR13970" s="61"/>
      <c r="AS13970" s="61"/>
      <c r="AT13970" s="61"/>
      <c r="AU13970" s="61"/>
      <c r="AV13970" s="61"/>
      <c r="AW13970" s="61"/>
      <c r="AX13970" s="61"/>
      <c r="AY13970" s="61"/>
      <c r="AZ13970" s="61"/>
      <c r="BA13970" s="61"/>
    </row>
    <row r="13971" spans="39:53" x14ac:dyDescent="0.2">
      <c r="AM13971" s="61"/>
      <c r="AN13971" s="61"/>
      <c r="AO13971" s="171"/>
      <c r="AP13971" s="61"/>
      <c r="AQ13971" s="61"/>
      <c r="AR13971" s="61"/>
      <c r="AS13971" s="61"/>
      <c r="AT13971" s="61"/>
      <c r="AU13971" s="61"/>
      <c r="AV13971" s="61"/>
      <c r="AW13971" s="61"/>
      <c r="AX13971" s="61"/>
      <c r="AY13971" s="61"/>
      <c r="AZ13971" s="61"/>
      <c r="BA13971" s="61"/>
    </row>
    <row r="13972" spans="39:53" x14ac:dyDescent="0.2">
      <c r="AM13972" s="61"/>
      <c r="AN13972" s="61"/>
      <c r="AO13972" s="171"/>
      <c r="AP13972" s="61"/>
      <c r="AQ13972" s="61"/>
      <c r="AR13972" s="61"/>
      <c r="AS13972" s="61"/>
      <c r="AT13972" s="61"/>
      <c r="AU13972" s="61"/>
      <c r="AV13972" s="61"/>
      <c r="AW13972" s="61"/>
      <c r="AX13972" s="61"/>
      <c r="AY13972" s="61"/>
      <c r="AZ13972" s="61"/>
      <c r="BA13972" s="61"/>
    </row>
    <row r="13973" spans="39:53" x14ac:dyDescent="0.2">
      <c r="AM13973" s="61"/>
      <c r="AN13973" s="61"/>
      <c r="AO13973" s="171"/>
      <c r="AP13973" s="61"/>
      <c r="AQ13973" s="61"/>
      <c r="AR13973" s="61"/>
      <c r="AS13973" s="61"/>
      <c r="AT13973" s="61"/>
      <c r="AU13973" s="61"/>
      <c r="AV13973" s="61"/>
      <c r="AW13973" s="61"/>
      <c r="AX13973" s="61"/>
      <c r="AY13973" s="61"/>
      <c r="AZ13973" s="61"/>
      <c r="BA13973" s="61"/>
    </row>
    <row r="13974" spans="39:53" x14ac:dyDescent="0.2">
      <c r="AM13974" s="61"/>
      <c r="AN13974" s="61"/>
      <c r="AO13974" s="171"/>
      <c r="AP13974" s="61"/>
      <c r="AQ13974" s="61"/>
      <c r="AR13974" s="61"/>
      <c r="AS13974" s="61"/>
      <c r="AT13974" s="61"/>
      <c r="AU13974" s="61"/>
      <c r="AV13974" s="61"/>
      <c r="AW13974" s="61"/>
      <c r="AX13974" s="61"/>
      <c r="AY13974" s="61"/>
      <c r="AZ13974" s="61"/>
      <c r="BA13974" s="61"/>
    </row>
    <row r="13975" spans="39:53" x14ac:dyDescent="0.2">
      <c r="AM13975" s="61"/>
      <c r="AN13975" s="61"/>
      <c r="AO13975" s="171"/>
      <c r="AP13975" s="61"/>
      <c r="AQ13975" s="61"/>
      <c r="AR13975" s="61"/>
      <c r="AS13975" s="61"/>
      <c r="AT13975" s="61"/>
      <c r="AU13975" s="61"/>
      <c r="AV13975" s="61"/>
      <c r="AW13975" s="61"/>
      <c r="AX13975" s="61"/>
      <c r="AY13975" s="61"/>
      <c r="AZ13975" s="61"/>
      <c r="BA13975" s="61"/>
    </row>
    <row r="13976" spans="39:53" x14ac:dyDescent="0.2">
      <c r="AM13976" s="61"/>
      <c r="AN13976" s="61"/>
      <c r="AO13976" s="171"/>
      <c r="AP13976" s="61"/>
      <c r="AQ13976" s="61"/>
      <c r="AR13976" s="61"/>
      <c r="AS13976" s="61"/>
      <c r="AT13976" s="61"/>
      <c r="AU13976" s="61"/>
      <c r="AV13976" s="61"/>
      <c r="AW13976" s="61"/>
      <c r="AX13976" s="61"/>
      <c r="AY13976" s="61"/>
      <c r="AZ13976" s="61"/>
      <c r="BA13976" s="61"/>
    </row>
    <row r="13977" spans="39:53" x14ac:dyDescent="0.2">
      <c r="AM13977" s="61"/>
      <c r="AN13977" s="61"/>
      <c r="AO13977" s="171"/>
      <c r="AP13977" s="61"/>
      <c r="AQ13977" s="61"/>
      <c r="AR13977" s="61"/>
      <c r="AS13977" s="61"/>
      <c r="AT13977" s="61"/>
      <c r="AU13977" s="61"/>
      <c r="AV13977" s="61"/>
      <c r="AW13977" s="61"/>
      <c r="AX13977" s="61"/>
      <c r="AY13977" s="61"/>
      <c r="AZ13977" s="61"/>
      <c r="BA13977" s="61"/>
    </row>
    <row r="13978" spans="39:53" x14ac:dyDescent="0.2">
      <c r="AM13978" s="61"/>
      <c r="AN13978" s="61"/>
      <c r="AO13978" s="171"/>
      <c r="AP13978" s="61"/>
      <c r="AQ13978" s="61"/>
      <c r="AR13978" s="61"/>
      <c r="AS13978" s="61"/>
      <c r="AT13978" s="61"/>
      <c r="AU13978" s="61"/>
      <c r="AV13978" s="61"/>
      <c r="AW13978" s="61"/>
      <c r="AX13978" s="61"/>
      <c r="AY13978" s="61"/>
      <c r="AZ13978" s="61"/>
      <c r="BA13978" s="61"/>
    </row>
    <row r="13979" spans="39:53" x14ac:dyDescent="0.2">
      <c r="AM13979" s="61"/>
      <c r="AN13979" s="61"/>
      <c r="AO13979" s="171"/>
      <c r="AP13979" s="61"/>
      <c r="AQ13979" s="61"/>
      <c r="AR13979" s="61"/>
      <c r="AS13979" s="61"/>
      <c r="AT13979" s="61"/>
      <c r="AU13979" s="61"/>
      <c r="AV13979" s="61"/>
      <c r="AW13979" s="61"/>
      <c r="AX13979" s="61"/>
      <c r="AY13979" s="61"/>
      <c r="AZ13979" s="61"/>
      <c r="BA13979" s="61"/>
    </row>
    <row r="13980" spans="39:53" x14ac:dyDescent="0.2">
      <c r="AM13980" s="61"/>
      <c r="AN13980" s="61"/>
      <c r="AO13980" s="171"/>
      <c r="AP13980" s="61"/>
      <c r="AQ13980" s="61"/>
      <c r="AR13980" s="61"/>
      <c r="AS13980" s="61"/>
      <c r="AT13980" s="61"/>
      <c r="AU13980" s="61"/>
      <c r="AV13980" s="61"/>
      <c r="AW13980" s="61"/>
      <c r="AX13980" s="61"/>
      <c r="AY13980" s="61"/>
      <c r="AZ13980" s="61"/>
      <c r="BA13980" s="61"/>
    </row>
    <row r="13981" spans="39:53" x14ac:dyDescent="0.2">
      <c r="AM13981" s="61"/>
      <c r="AN13981" s="61"/>
      <c r="AO13981" s="171"/>
      <c r="AP13981" s="61"/>
      <c r="AQ13981" s="61"/>
      <c r="AR13981" s="61"/>
      <c r="AS13981" s="61"/>
      <c r="AT13981" s="61"/>
      <c r="AU13981" s="61"/>
      <c r="AV13981" s="61"/>
      <c r="AW13981" s="61"/>
      <c r="AX13981" s="61"/>
      <c r="AY13981" s="61"/>
      <c r="AZ13981" s="61"/>
      <c r="BA13981" s="61"/>
    </row>
    <row r="13982" spans="39:53" x14ac:dyDescent="0.2">
      <c r="AM13982" s="61"/>
      <c r="AN13982" s="61"/>
      <c r="AO13982" s="171"/>
      <c r="AP13982" s="61"/>
      <c r="AQ13982" s="61"/>
      <c r="AR13982" s="61"/>
      <c r="AS13982" s="61"/>
      <c r="AT13982" s="61"/>
      <c r="AU13982" s="61"/>
      <c r="AV13982" s="61"/>
      <c r="AW13982" s="61"/>
      <c r="AX13982" s="61"/>
      <c r="AY13982" s="61"/>
      <c r="AZ13982" s="61"/>
      <c r="BA13982" s="61"/>
    </row>
    <row r="13983" spans="39:53" x14ac:dyDescent="0.2">
      <c r="AM13983" s="61"/>
      <c r="AN13983" s="61"/>
      <c r="AO13983" s="171"/>
      <c r="AP13983" s="61"/>
      <c r="AQ13983" s="61"/>
      <c r="AR13983" s="61"/>
      <c r="AS13983" s="61"/>
      <c r="AT13983" s="61"/>
      <c r="AU13983" s="61"/>
      <c r="AV13983" s="61"/>
      <c r="AW13983" s="61"/>
      <c r="AX13983" s="61"/>
      <c r="AY13983" s="61"/>
      <c r="AZ13983" s="61"/>
      <c r="BA13983" s="61"/>
    </row>
    <row r="13984" spans="39:53" x14ac:dyDescent="0.2">
      <c r="AM13984" s="61"/>
      <c r="AN13984" s="61"/>
      <c r="AO13984" s="171"/>
      <c r="AP13984" s="61"/>
      <c r="AQ13984" s="61"/>
      <c r="AR13984" s="61"/>
      <c r="AS13984" s="61"/>
      <c r="AT13984" s="61"/>
      <c r="AU13984" s="61"/>
      <c r="AV13984" s="61"/>
      <c r="AW13984" s="61"/>
      <c r="AX13984" s="61"/>
      <c r="AY13984" s="61"/>
      <c r="AZ13984" s="61"/>
      <c r="BA13984" s="61"/>
    </row>
    <row r="13985" spans="39:53" x14ac:dyDescent="0.2">
      <c r="AM13985" s="61"/>
      <c r="AN13985" s="61"/>
      <c r="AO13985" s="171"/>
      <c r="AP13985" s="61"/>
      <c r="AQ13985" s="61"/>
      <c r="AR13985" s="61"/>
      <c r="AS13985" s="61"/>
      <c r="AT13985" s="61"/>
      <c r="AU13985" s="61"/>
      <c r="AV13985" s="61"/>
      <c r="AW13985" s="61"/>
      <c r="AX13985" s="61"/>
      <c r="AY13985" s="61"/>
      <c r="AZ13985" s="61"/>
      <c r="BA13985" s="61"/>
    </row>
    <row r="13986" spans="39:53" x14ac:dyDescent="0.2">
      <c r="AM13986" s="61"/>
      <c r="AN13986" s="61"/>
      <c r="AO13986" s="171"/>
      <c r="AP13986" s="61"/>
      <c r="AQ13986" s="61"/>
      <c r="AR13986" s="61"/>
      <c r="AS13986" s="61"/>
      <c r="AT13986" s="61"/>
      <c r="AU13986" s="61"/>
      <c r="AV13986" s="61"/>
      <c r="AW13986" s="61"/>
      <c r="AX13986" s="61"/>
      <c r="AY13986" s="61"/>
      <c r="AZ13986" s="61"/>
      <c r="BA13986" s="61"/>
    </row>
    <row r="13987" spans="39:53" x14ac:dyDescent="0.2">
      <c r="AM13987" s="61"/>
      <c r="AN13987" s="61"/>
      <c r="AO13987" s="171"/>
      <c r="AP13987" s="61"/>
      <c r="AQ13987" s="61"/>
      <c r="AR13987" s="61"/>
      <c r="AS13987" s="61"/>
      <c r="AT13987" s="61"/>
      <c r="AU13987" s="61"/>
      <c r="AV13987" s="61"/>
      <c r="AW13987" s="61"/>
      <c r="AX13987" s="61"/>
      <c r="AY13987" s="61"/>
      <c r="AZ13987" s="61"/>
      <c r="BA13987" s="61"/>
    </row>
    <row r="13988" spans="39:53" x14ac:dyDescent="0.2">
      <c r="AM13988" s="61"/>
      <c r="AN13988" s="61"/>
      <c r="AO13988" s="171"/>
      <c r="AP13988" s="61"/>
      <c r="AQ13988" s="61"/>
      <c r="AR13988" s="61"/>
      <c r="AS13988" s="61"/>
      <c r="AT13988" s="61"/>
      <c r="AU13988" s="61"/>
      <c r="AV13988" s="61"/>
      <c r="AW13988" s="61"/>
      <c r="AX13988" s="61"/>
      <c r="AY13988" s="61"/>
      <c r="AZ13988" s="61"/>
      <c r="BA13988" s="61"/>
    </row>
    <row r="13989" spans="39:53" x14ac:dyDescent="0.2">
      <c r="AM13989" s="61"/>
      <c r="AN13989" s="61"/>
      <c r="AO13989" s="171"/>
      <c r="AP13989" s="61"/>
      <c r="AQ13989" s="61"/>
      <c r="AR13989" s="61"/>
      <c r="AS13989" s="61"/>
      <c r="AT13989" s="61"/>
      <c r="AU13989" s="61"/>
      <c r="AV13989" s="61"/>
      <c r="AW13989" s="61"/>
      <c r="AX13989" s="61"/>
      <c r="AY13989" s="61"/>
      <c r="AZ13989" s="61"/>
      <c r="BA13989" s="61"/>
    </row>
    <row r="13990" spans="39:53" x14ac:dyDescent="0.2">
      <c r="AM13990" s="61"/>
      <c r="AN13990" s="61"/>
      <c r="AO13990" s="171"/>
      <c r="AP13990" s="61"/>
      <c r="AQ13990" s="61"/>
      <c r="AR13990" s="61"/>
      <c r="AS13990" s="61"/>
      <c r="AT13990" s="61"/>
      <c r="AU13990" s="61"/>
      <c r="AV13990" s="61"/>
      <c r="AW13990" s="61"/>
      <c r="AX13990" s="61"/>
      <c r="AY13990" s="61"/>
      <c r="AZ13990" s="61"/>
      <c r="BA13990" s="61"/>
    </row>
    <row r="13991" spans="39:53" x14ac:dyDescent="0.2">
      <c r="AM13991" s="61"/>
      <c r="AN13991" s="61"/>
      <c r="AO13991" s="171"/>
      <c r="AP13991" s="61"/>
      <c r="AQ13991" s="61"/>
      <c r="AR13991" s="61"/>
      <c r="AS13991" s="61"/>
      <c r="AT13991" s="61"/>
      <c r="AU13991" s="61"/>
      <c r="AV13991" s="61"/>
      <c r="AW13991" s="61"/>
      <c r="AX13991" s="61"/>
      <c r="AY13991" s="61"/>
      <c r="AZ13991" s="61"/>
      <c r="BA13991" s="61"/>
    </row>
    <row r="13992" spans="39:53" x14ac:dyDescent="0.2">
      <c r="AM13992" s="61"/>
      <c r="AN13992" s="61"/>
      <c r="AO13992" s="171"/>
      <c r="AP13992" s="61"/>
      <c r="AQ13992" s="61"/>
      <c r="AR13992" s="61"/>
      <c r="AS13992" s="61"/>
      <c r="AT13992" s="61"/>
      <c r="AU13992" s="61"/>
      <c r="AV13992" s="61"/>
      <c r="AW13992" s="61"/>
      <c r="AX13992" s="61"/>
      <c r="AY13992" s="61"/>
      <c r="AZ13992" s="61"/>
      <c r="BA13992" s="61"/>
    </row>
    <row r="13993" spans="39:53" x14ac:dyDescent="0.2">
      <c r="AM13993" s="61"/>
      <c r="AN13993" s="61"/>
      <c r="AO13993" s="171"/>
      <c r="AP13993" s="61"/>
      <c r="AQ13993" s="61"/>
      <c r="AR13993" s="61"/>
      <c r="AS13993" s="61"/>
      <c r="AT13993" s="61"/>
      <c r="AU13993" s="61"/>
      <c r="AV13993" s="61"/>
      <c r="AW13993" s="61"/>
      <c r="AX13993" s="61"/>
      <c r="AY13993" s="61"/>
      <c r="AZ13993" s="61"/>
      <c r="BA13993" s="61"/>
    </row>
    <row r="13994" spans="39:53" x14ac:dyDescent="0.2">
      <c r="AM13994" s="61"/>
      <c r="AN13994" s="61"/>
      <c r="AO13994" s="171"/>
      <c r="AP13994" s="61"/>
      <c r="AQ13994" s="61"/>
      <c r="AR13994" s="61"/>
      <c r="AS13994" s="61"/>
      <c r="AT13994" s="61"/>
      <c r="AU13994" s="61"/>
      <c r="AV13994" s="61"/>
      <c r="AW13994" s="61"/>
      <c r="AX13994" s="61"/>
      <c r="AY13994" s="61"/>
      <c r="AZ13994" s="61"/>
      <c r="BA13994" s="61"/>
    </row>
    <row r="13995" spans="39:53" x14ac:dyDescent="0.2">
      <c r="AM13995" s="61"/>
      <c r="AN13995" s="61"/>
      <c r="AO13995" s="171"/>
      <c r="AP13995" s="61"/>
      <c r="AQ13995" s="61"/>
      <c r="AR13995" s="61"/>
      <c r="AS13995" s="61"/>
      <c r="AT13995" s="61"/>
      <c r="AU13995" s="61"/>
      <c r="AV13995" s="61"/>
      <c r="AW13995" s="61"/>
      <c r="AX13995" s="61"/>
      <c r="AY13995" s="61"/>
      <c r="AZ13995" s="61"/>
      <c r="BA13995" s="61"/>
    </row>
    <row r="13996" spans="39:53" x14ac:dyDescent="0.2">
      <c r="AM13996" s="61"/>
      <c r="AN13996" s="61"/>
      <c r="AO13996" s="171"/>
      <c r="AP13996" s="61"/>
      <c r="AQ13996" s="61"/>
      <c r="AR13996" s="61"/>
      <c r="AS13996" s="61"/>
      <c r="AT13996" s="61"/>
      <c r="AU13996" s="61"/>
      <c r="AV13996" s="61"/>
      <c r="AW13996" s="61"/>
      <c r="AX13996" s="61"/>
      <c r="AY13996" s="61"/>
      <c r="AZ13996" s="61"/>
      <c r="BA13996" s="61"/>
    </row>
    <row r="13997" spans="39:53" x14ac:dyDescent="0.2">
      <c r="AM13997" s="61"/>
      <c r="AN13997" s="61"/>
      <c r="AO13997" s="171"/>
      <c r="AP13997" s="61"/>
      <c r="AQ13997" s="61"/>
      <c r="AR13997" s="61"/>
      <c r="AS13997" s="61"/>
      <c r="AT13997" s="61"/>
      <c r="AU13997" s="61"/>
      <c r="AV13997" s="61"/>
      <c r="AW13997" s="61"/>
      <c r="AX13997" s="61"/>
      <c r="AY13997" s="61"/>
      <c r="AZ13997" s="61"/>
      <c r="BA13997" s="61"/>
    </row>
    <row r="13998" spans="39:53" x14ac:dyDescent="0.2">
      <c r="AM13998" s="61"/>
      <c r="AN13998" s="61"/>
      <c r="AO13998" s="171"/>
      <c r="AP13998" s="61"/>
      <c r="AQ13998" s="61"/>
      <c r="AR13998" s="61"/>
      <c r="AS13998" s="61"/>
      <c r="AT13998" s="61"/>
      <c r="AU13998" s="61"/>
      <c r="AV13998" s="61"/>
      <c r="AW13998" s="61"/>
      <c r="AX13998" s="61"/>
      <c r="AY13998" s="61"/>
      <c r="AZ13998" s="61"/>
      <c r="BA13998" s="61"/>
    </row>
    <row r="13999" spans="39:53" x14ac:dyDescent="0.2">
      <c r="AM13999" s="61"/>
      <c r="AN13999" s="61"/>
      <c r="AO13999" s="171"/>
      <c r="AP13999" s="61"/>
      <c r="AQ13999" s="61"/>
      <c r="AR13999" s="61"/>
      <c r="AS13999" s="61"/>
      <c r="AT13999" s="61"/>
      <c r="AU13999" s="61"/>
      <c r="AV13999" s="61"/>
      <c r="AW13999" s="61"/>
      <c r="AX13999" s="61"/>
      <c r="AY13999" s="61"/>
      <c r="AZ13999" s="61"/>
      <c r="BA13999" s="61"/>
    </row>
    <row r="14000" spans="39:53" x14ac:dyDescent="0.2">
      <c r="AM14000" s="61"/>
      <c r="AN14000" s="61"/>
      <c r="AO14000" s="171"/>
      <c r="AP14000" s="61"/>
      <c r="AQ14000" s="61"/>
      <c r="AR14000" s="61"/>
      <c r="AS14000" s="61"/>
      <c r="AT14000" s="61"/>
      <c r="AU14000" s="61"/>
      <c r="AV14000" s="61"/>
      <c r="AW14000" s="61"/>
      <c r="AX14000" s="61"/>
      <c r="AY14000" s="61"/>
      <c r="AZ14000" s="61"/>
      <c r="BA14000" s="61"/>
    </row>
    <row r="14001" spans="39:53" x14ac:dyDescent="0.2">
      <c r="AM14001" s="61"/>
      <c r="AN14001" s="61"/>
      <c r="AO14001" s="171"/>
      <c r="AP14001" s="61"/>
      <c r="AQ14001" s="61"/>
      <c r="AR14001" s="61"/>
      <c r="AS14001" s="61"/>
      <c r="AT14001" s="61"/>
      <c r="AU14001" s="61"/>
      <c r="AV14001" s="61"/>
      <c r="AW14001" s="61"/>
      <c r="AX14001" s="61"/>
      <c r="AY14001" s="61"/>
      <c r="AZ14001" s="61"/>
      <c r="BA14001" s="61"/>
    </row>
    <row r="14002" spans="39:53" x14ac:dyDescent="0.2">
      <c r="AM14002" s="61"/>
      <c r="AN14002" s="61"/>
      <c r="AO14002" s="171"/>
      <c r="AP14002" s="61"/>
      <c r="AQ14002" s="61"/>
      <c r="AR14002" s="61"/>
      <c r="AS14002" s="61"/>
      <c r="AT14002" s="61"/>
      <c r="AU14002" s="61"/>
      <c r="AV14002" s="61"/>
      <c r="AW14002" s="61"/>
      <c r="AX14002" s="61"/>
      <c r="AY14002" s="61"/>
      <c r="AZ14002" s="61"/>
      <c r="BA14002" s="61"/>
    </row>
    <row r="14003" spans="39:53" x14ac:dyDescent="0.2">
      <c r="AM14003" s="61"/>
      <c r="AN14003" s="61"/>
      <c r="AO14003" s="171"/>
      <c r="AP14003" s="61"/>
      <c r="AQ14003" s="61"/>
      <c r="AR14003" s="61"/>
      <c r="AS14003" s="61"/>
      <c r="AT14003" s="61"/>
      <c r="AU14003" s="61"/>
      <c r="AV14003" s="61"/>
      <c r="AW14003" s="61"/>
      <c r="AX14003" s="61"/>
      <c r="AY14003" s="61"/>
      <c r="AZ14003" s="61"/>
      <c r="BA14003" s="61"/>
    </row>
    <row r="14004" spans="39:53" x14ac:dyDescent="0.2">
      <c r="AM14004" s="61"/>
      <c r="AN14004" s="61"/>
      <c r="AO14004" s="171"/>
      <c r="AP14004" s="61"/>
      <c r="AQ14004" s="61"/>
      <c r="AR14004" s="61"/>
      <c r="AS14004" s="61"/>
      <c r="AT14004" s="61"/>
      <c r="AU14004" s="61"/>
      <c r="AV14004" s="61"/>
      <c r="AW14004" s="61"/>
      <c r="AX14004" s="61"/>
      <c r="AY14004" s="61"/>
      <c r="AZ14004" s="61"/>
      <c r="BA14004" s="61"/>
    </row>
    <row r="14005" spans="39:53" x14ac:dyDescent="0.2">
      <c r="AM14005" s="61"/>
      <c r="AN14005" s="61"/>
      <c r="AO14005" s="171"/>
      <c r="AP14005" s="61"/>
      <c r="AQ14005" s="61"/>
      <c r="AR14005" s="61"/>
      <c r="AS14005" s="61"/>
      <c r="AT14005" s="61"/>
      <c r="AU14005" s="61"/>
      <c r="AV14005" s="61"/>
      <c r="AW14005" s="61"/>
      <c r="AX14005" s="61"/>
      <c r="AY14005" s="61"/>
      <c r="AZ14005" s="61"/>
      <c r="BA14005" s="61"/>
    </row>
    <row r="14006" spans="39:53" x14ac:dyDescent="0.2">
      <c r="AM14006" s="61"/>
      <c r="AN14006" s="61"/>
      <c r="AO14006" s="171"/>
      <c r="AP14006" s="61"/>
      <c r="AQ14006" s="61"/>
      <c r="AR14006" s="61"/>
      <c r="AS14006" s="61"/>
      <c r="AT14006" s="61"/>
      <c r="AU14006" s="61"/>
      <c r="AV14006" s="61"/>
      <c r="AW14006" s="61"/>
      <c r="AX14006" s="61"/>
      <c r="AY14006" s="61"/>
      <c r="AZ14006" s="61"/>
      <c r="BA14006" s="61"/>
    </row>
    <row r="14007" spans="39:53" x14ac:dyDescent="0.2">
      <c r="AM14007" s="61"/>
      <c r="AN14007" s="61"/>
      <c r="AO14007" s="171"/>
      <c r="AP14007" s="61"/>
      <c r="AQ14007" s="61"/>
      <c r="AR14007" s="61"/>
      <c r="AS14007" s="61"/>
      <c r="AT14007" s="61"/>
      <c r="AU14007" s="61"/>
      <c r="AV14007" s="61"/>
      <c r="AW14007" s="61"/>
      <c r="AX14007" s="61"/>
      <c r="AY14007" s="61"/>
      <c r="AZ14007" s="61"/>
      <c r="BA14007" s="61"/>
    </row>
    <row r="14008" spans="39:53" x14ac:dyDescent="0.2">
      <c r="AM14008" s="61"/>
      <c r="AN14008" s="61"/>
      <c r="AO14008" s="171"/>
      <c r="AP14008" s="61"/>
      <c r="AQ14008" s="61"/>
      <c r="AR14008" s="61"/>
      <c r="AS14008" s="61"/>
      <c r="AT14008" s="61"/>
      <c r="AU14008" s="61"/>
      <c r="AV14008" s="61"/>
      <c r="AW14008" s="61"/>
      <c r="AX14008" s="61"/>
      <c r="AY14008" s="61"/>
      <c r="AZ14008" s="61"/>
      <c r="BA14008" s="61"/>
    </row>
    <row r="14009" spans="39:53" x14ac:dyDescent="0.2">
      <c r="AM14009" s="61"/>
      <c r="AN14009" s="61"/>
      <c r="AO14009" s="171"/>
      <c r="AP14009" s="61"/>
      <c r="AQ14009" s="61"/>
      <c r="AR14009" s="61"/>
      <c r="AS14009" s="61"/>
      <c r="AT14009" s="61"/>
      <c r="AU14009" s="61"/>
      <c r="AV14009" s="61"/>
      <c r="AW14009" s="61"/>
      <c r="AX14009" s="61"/>
      <c r="AY14009" s="61"/>
      <c r="AZ14009" s="61"/>
      <c r="BA14009" s="61"/>
    </row>
    <row r="14010" spans="39:53" x14ac:dyDescent="0.2">
      <c r="AM14010" s="61"/>
      <c r="AN14010" s="61"/>
      <c r="AO14010" s="171"/>
      <c r="AP14010" s="61"/>
      <c r="AQ14010" s="61"/>
      <c r="AR14010" s="61"/>
      <c r="AS14010" s="61"/>
      <c r="AT14010" s="61"/>
      <c r="AU14010" s="61"/>
      <c r="AV14010" s="61"/>
      <c r="AW14010" s="61"/>
      <c r="AX14010" s="61"/>
      <c r="AY14010" s="61"/>
      <c r="AZ14010" s="61"/>
      <c r="BA14010" s="61"/>
    </row>
    <row r="14011" spans="39:53" x14ac:dyDescent="0.2">
      <c r="AM14011" s="61"/>
      <c r="AN14011" s="61"/>
      <c r="AO14011" s="171"/>
      <c r="AP14011" s="61"/>
      <c r="AQ14011" s="61"/>
      <c r="AR14011" s="61"/>
      <c r="AS14011" s="61"/>
      <c r="AT14011" s="61"/>
      <c r="AU14011" s="61"/>
      <c r="AV14011" s="61"/>
      <c r="AW14011" s="61"/>
      <c r="AX14011" s="61"/>
      <c r="AY14011" s="61"/>
      <c r="AZ14011" s="61"/>
      <c r="BA14011" s="61"/>
    </row>
    <row r="14012" spans="39:53" x14ac:dyDescent="0.2">
      <c r="AM14012" s="61"/>
      <c r="AN14012" s="61"/>
      <c r="AO14012" s="171"/>
      <c r="AP14012" s="61"/>
      <c r="AQ14012" s="61"/>
      <c r="AR14012" s="61"/>
      <c r="AS14012" s="61"/>
      <c r="AT14012" s="61"/>
      <c r="AU14012" s="61"/>
      <c r="AV14012" s="61"/>
      <c r="AW14012" s="61"/>
      <c r="AX14012" s="61"/>
      <c r="AY14012" s="61"/>
      <c r="AZ14012" s="61"/>
      <c r="BA14012" s="61"/>
    </row>
    <row r="14013" spans="39:53" x14ac:dyDescent="0.2">
      <c r="AM14013" s="61"/>
      <c r="AN14013" s="61"/>
      <c r="AO14013" s="171"/>
      <c r="AP14013" s="61"/>
      <c r="AQ14013" s="61"/>
      <c r="AR14013" s="61"/>
      <c r="AS14013" s="61"/>
      <c r="AT14013" s="61"/>
      <c r="AU14013" s="61"/>
      <c r="AV14013" s="61"/>
      <c r="AW14013" s="61"/>
      <c r="AX14013" s="61"/>
      <c r="AY14013" s="61"/>
      <c r="AZ14013" s="61"/>
      <c r="BA14013" s="61"/>
    </row>
    <row r="14014" spans="39:53" x14ac:dyDescent="0.2">
      <c r="AM14014" s="61"/>
      <c r="AN14014" s="61"/>
      <c r="AO14014" s="171"/>
      <c r="AP14014" s="61"/>
      <c r="AQ14014" s="61"/>
      <c r="AR14014" s="61"/>
      <c r="AS14014" s="61"/>
      <c r="AT14014" s="61"/>
      <c r="AU14014" s="61"/>
      <c r="AV14014" s="61"/>
      <c r="AW14014" s="61"/>
      <c r="AX14014" s="61"/>
      <c r="AY14014" s="61"/>
      <c r="AZ14014" s="61"/>
      <c r="BA14014" s="61"/>
    </row>
    <row r="14015" spans="39:53" x14ac:dyDescent="0.2">
      <c r="AM14015" s="61"/>
      <c r="AN14015" s="61"/>
      <c r="AO14015" s="171"/>
      <c r="AP14015" s="61"/>
      <c r="AQ14015" s="61"/>
      <c r="AR14015" s="61"/>
      <c r="AS14015" s="61"/>
      <c r="AT14015" s="61"/>
      <c r="AU14015" s="61"/>
      <c r="AV14015" s="61"/>
      <c r="AW14015" s="61"/>
      <c r="AX14015" s="61"/>
      <c r="AY14015" s="61"/>
      <c r="AZ14015" s="61"/>
      <c r="BA14015" s="61"/>
    </row>
    <row r="14016" spans="39:53" x14ac:dyDescent="0.2">
      <c r="AM14016" s="61"/>
      <c r="AN14016" s="61"/>
      <c r="AO14016" s="171"/>
      <c r="AP14016" s="61"/>
      <c r="AQ14016" s="61"/>
      <c r="AR14016" s="61"/>
      <c r="AS14016" s="61"/>
      <c r="AT14016" s="61"/>
      <c r="AU14016" s="61"/>
      <c r="AV14016" s="61"/>
      <c r="AW14016" s="61"/>
      <c r="AX14016" s="61"/>
      <c r="AY14016" s="61"/>
      <c r="AZ14016" s="61"/>
      <c r="BA14016" s="61"/>
    </row>
    <row r="14017" spans="39:53" x14ac:dyDescent="0.2">
      <c r="AM14017" s="61"/>
      <c r="AN14017" s="61"/>
      <c r="AO14017" s="171"/>
      <c r="AP14017" s="61"/>
      <c r="AQ14017" s="61"/>
      <c r="AR14017" s="61"/>
      <c r="AS14017" s="61"/>
      <c r="AT14017" s="61"/>
      <c r="AU14017" s="61"/>
      <c r="AV14017" s="61"/>
      <c r="AW14017" s="61"/>
      <c r="AX14017" s="61"/>
      <c r="AY14017" s="61"/>
      <c r="AZ14017" s="61"/>
      <c r="BA14017" s="61"/>
    </row>
    <row r="14018" spans="39:53" x14ac:dyDescent="0.2">
      <c r="AM14018" s="61"/>
      <c r="AN14018" s="61"/>
      <c r="AO14018" s="171"/>
      <c r="AP14018" s="61"/>
      <c r="AQ14018" s="61"/>
      <c r="AR14018" s="61"/>
      <c r="AS14018" s="61"/>
      <c r="AT14018" s="61"/>
      <c r="AU14018" s="61"/>
      <c r="AV14018" s="61"/>
      <c r="AW14018" s="61"/>
      <c r="AX14018" s="61"/>
      <c r="AY14018" s="61"/>
      <c r="AZ14018" s="61"/>
      <c r="BA14018" s="61"/>
    </row>
    <row r="14019" spans="39:53" x14ac:dyDescent="0.2">
      <c r="AM14019" s="61"/>
      <c r="AN14019" s="61"/>
      <c r="AO14019" s="171"/>
      <c r="AP14019" s="61"/>
      <c r="AQ14019" s="61"/>
      <c r="AR14019" s="61"/>
      <c r="AS14019" s="61"/>
      <c r="AT14019" s="61"/>
      <c r="AU14019" s="61"/>
      <c r="AV14019" s="61"/>
      <c r="AW14019" s="61"/>
      <c r="AX14019" s="61"/>
      <c r="AY14019" s="61"/>
      <c r="AZ14019" s="61"/>
      <c r="BA14019" s="61"/>
    </row>
    <row r="14020" spans="39:53" x14ac:dyDescent="0.2">
      <c r="AM14020" s="61"/>
      <c r="AN14020" s="61"/>
      <c r="AO14020" s="171"/>
      <c r="AP14020" s="61"/>
      <c r="AQ14020" s="61"/>
      <c r="AR14020" s="61"/>
      <c r="AS14020" s="61"/>
      <c r="AT14020" s="61"/>
      <c r="AU14020" s="61"/>
      <c r="AV14020" s="61"/>
      <c r="AW14020" s="61"/>
      <c r="AX14020" s="61"/>
      <c r="AY14020" s="61"/>
      <c r="AZ14020" s="61"/>
      <c r="BA14020" s="61"/>
    </row>
    <row r="14021" spans="39:53" x14ac:dyDescent="0.2">
      <c r="AM14021" s="61"/>
      <c r="AN14021" s="61"/>
      <c r="AO14021" s="171"/>
      <c r="AP14021" s="61"/>
      <c r="AQ14021" s="61"/>
      <c r="AR14021" s="61"/>
      <c r="AS14021" s="61"/>
      <c r="AT14021" s="61"/>
      <c r="AU14021" s="61"/>
      <c r="AV14021" s="61"/>
      <c r="AW14021" s="61"/>
      <c r="AX14021" s="61"/>
      <c r="AY14021" s="61"/>
      <c r="AZ14021" s="61"/>
      <c r="BA14021" s="61"/>
    </row>
    <row r="14022" spans="39:53" x14ac:dyDescent="0.2">
      <c r="AM14022" s="61"/>
      <c r="AN14022" s="61"/>
      <c r="AO14022" s="171"/>
      <c r="AP14022" s="61"/>
      <c r="AQ14022" s="61"/>
      <c r="AR14022" s="61"/>
      <c r="AS14022" s="61"/>
      <c r="AT14022" s="61"/>
      <c r="AU14022" s="61"/>
      <c r="AV14022" s="61"/>
      <c r="AW14022" s="61"/>
      <c r="AX14022" s="61"/>
      <c r="AY14022" s="61"/>
      <c r="AZ14022" s="61"/>
      <c r="BA14022" s="61"/>
    </row>
    <row r="14023" spans="39:53" x14ac:dyDescent="0.2">
      <c r="AM14023" s="61"/>
      <c r="AN14023" s="61"/>
      <c r="AO14023" s="171"/>
      <c r="AP14023" s="61"/>
      <c r="AQ14023" s="61"/>
      <c r="AR14023" s="61"/>
      <c r="AS14023" s="61"/>
      <c r="AT14023" s="61"/>
      <c r="AU14023" s="61"/>
      <c r="AV14023" s="61"/>
      <c r="AW14023" s="61"/>
      <c r="AX14023" s="61"/>
      <c r="AY14023" s="61"/>
      <c r="AZ14023" s="61"/>
      <c r="BA14023" s="61"/>
    </row>
    <row r="14024" spans="39:53" x14ac:dyDescent="0.2">
      <c r="AM14024" s="61"/>
      <c r="AN14024" s="61"/>
      <c r="AO14024" s="171"/>
      <c r="AP14024" s="61"/>
      <c r="AQ14024" s="61"/>
      <c r="AR14024" s="61"/>
      <c r="AS14024" s="61"/>
      <c r="AT14024" s="61"/>
      <c r="AU14024" s="61"/>
      <c r="AV14024" s="61"/>
      <c r="AW14024" s="61"/>
      <c r="AX14024" s="61"/>
      <c r="AY14024" s="61"/>
      <c r="AZ14024" s="61"/>
      <c r="BA14024" s="61"/>
    </row>
    <row r="14025" spans="39:53" x14ac:dyDescent="0.2">
      <c r="AM14025" s="61"/>
      <c r="AN14025" s="61"/>
      <c r="AO14025" s="171"/>
      <c r="AP14025" s="61"/>
      <c r="AQ14025" s="61"/>
      <c r="AR14025" s="61"/>
      <c r="AS14025" s="61"/>
      <c r="AT14025" s="61"/>
      <c r="AU14025" s="61"/>
      <c r="AV14025" s="61"/>
      <c r="AW14025" s="61"/>
      <c r="AX14025" s="61"/>
      <c r="AY14025" s="61"/>
      <c r="AZ14025" s="61"/>
      <c r="BA14025" s="61"/>
    </row>
    <row r="14026" spans="39:53" x14ac:dyDescent="0.2">
      <c r="AM14026" s="61"/>
      <c r="AN14026" s="61"/>
      <c r="AO14026" s="171"/>
      <c r="AP14026" s="61"/>
      <c r="AQ14026" s="61"/>
      <c r="AR14026" s="61"/>
      <c r="AS14026" s="61"/>
      <c r="AT14026" s="61"/>
      <c r="AU14026" s="61"/>
      <c r="AV14026" s="61"/>
      <c r="AW14026" s="61"/>
      <c r="AX14026" s="61"/>
      <c r="AY14026" s="61"/>
      <c r="AZ14026" s="61"/>
      <c r="BA14026" s="61"/>
    </row>
    <row r="14027" spans="39:53" x14ac:dyDescent="0.2">
      <c r="AM14027" s="61"/>
      <c r="AN14027" s="61"/>
      <c r="AO14027" s="171"/>
      <c r="AP14027" s="61"/>
      <c r="AQ14027" s="61"/>
      <c r="AR14027" s="61"/>
      <c r="AS14027" s="61"/>
      <c r="AT14027" s="61"/>
      <c r="AU14027" s="61"/>
      <c r="AV14027" s="61"/>
      <c r="AW14027" s="61"/>
      <c r="AX14027" s="61"/>
      <c r="AY14027" s="61"/>
      <c r="AZ14027" s="61"/>
      <c r="BA14027" s="61"/>
    </row>
    <row r="14028" spans="39:53" x14ac:dyDescent="0.2">
      <c r="AM14028" s="61"/>
      <c r="AN14028" s="61"/>
      <c r="AO14028" s="171"/>
      <c r="AP14028" s="61"/>
      <c r="AQ14028" s="61"/>
      <c r="AR14028" s="61"/>
      <c r="AS14028" s="61"/>
      <c r="AT14028" s="61"/>
      <c r="AU14028" s="61"/>
      <c r="AV14028" s="61"/>
      <c r="AW14028" s="61"/>
      <c r="AX14028" s="61"/>
      <c r="AY14028" s="61"/>
      <c r="AZ14028" s="61"/>
      <c r="BA14028" s="61"/>
    </row>
    <row r="14029" spans="39:53" x14ac:dyDescent="0.2">
      <c r="AM14029" s="61"/>
      <c r="AN14029" s="61"/>
      <c r="AO14029" s="171"/>
      <c r="AP14029" s="61"/>
      <c r="AQ14029" s="61"/>
      <c r="AR14029" s="61"/>
      <c r="AS14029" s="61"/>
      <c r="AT14029" s="61"/>
      <c r="AU14029" s="61"/>
      <c r="AV14029" s="61"/>
      <c r="AW14029" s="61"/>
      <c r="AX14029" s="61"/>
      <c r="AY14029" s="61"/>
      <c r="AZ14029" s="61"/>
      <c r="BA14029" s="61"/>
    </row>
    <row r="14030" spans="39:53" x14ac:dyDescent="0.2">
      <c r="AM14030" s="61"/>
      <c r="AN14030" s="61"/>
      <c r="AO14030" s="171"/>
      <c r="AP14030" s="61"/>
      <c r="AQ14030" s="61"/>
      <c r="AR14030" s="61"/>
      <c r="AS14030" s="61"/>
      <c r="AT14030" s="61"/>
      <c r="AU14030" s="61"/>
      <c r="AV14030" s="61"/>
      <c r="AW14030" s="61"/>
      <c r="AX14030" s="61"/>
      <c r="AY14030" s="61"/>
      <c r="AZ14030" s="61"/>
      <c r="BA14030" s="61"/>
    </row>
    <row r="14031" spans="39:53" x14ac:dyDescent="0.2">
      <c r="AM14031" s="61"/>
      <c r="AN14031" s="61"/>
      <c r="AO14031" s="171"/>
      <c r="AP14031" s="61"/>
      <c r="AQ14031" s="61"/>
      <c r="AR14031" s="61"/>
      <c r="AS14031" s="61"/>
      <c r="AT14031" s="61"/>
      <c r="AU14031" s="61"/>
      <c r="AV14031" s="61"/>
      <c r="AW14031" s="61"/>
      <c r="AX14031" s="61"/>
      <c r="AY14031" s="61"/>
      <c r="AZ14031" s="61"/>
      <c r="BA14031" s="61"/>
    </row>
    <row r="14032" spans="39:53" x14ac:dyDescent="0.2">
      <c r="AM14032" s="61"/>
      <c r="AN14032" s="61"/>
      <c r="AO14032" s="171"/>
      <c r="AP14032" s="61"/>
      <c r="AQ14032" s="61"/>
      <c r="AR14032" s="61"/>
      <c r="AS14032" s="61"/>
      <c r="AT14032" s="61"/>
      <c r="AU14032" s="61"/>
      <c r="AV14032" s="61"/>
      <c r="AW14032" s="61"/>
      <c r="AX14032" s="61"/>
      <c r="AY14032" s="61"/>
      <c r="AZ14032" s="61"/>
      <c r="BA14032" s="61"/>
    </row>
    <row r="14033" spans="39:53" x14ac:dyDescent="0.2">
      <c r="AM14033" s="61"/>
      <c r="AN14033" s="61"/>
      <c r="AO14033" s="171"/>
      <c r="AP14033" s="61"/>
      <c r="AQ14033" s="61"/>
      <c r="AR14033" s="61"/>
      <c r="AS14033" s="61"/>
      <c r="AT14033" s="61"/>
      <c r="AU14033" s="61"/>
      <c r="AV14033" s="61"/>
      <c r="AW14033" s="61"/>
      <c r="AX14033" s="61"/>
      <c r="AY14033" s="61"/>
      <c r="AZ14033" s="61"/>
      <c r="BA14033" s="61"/>
    </row>
    <row r="14034" spans="39:53" x14ac:dyDescent="0.2">
      <c r="AM14034" s="61"/>
      <c r="AN14034" s="61"/>
      <c r="AO14034" s="171"/>
      <c r="AP14034" s="61"/>
      <c r="AQ14034" s="61"/>
      <c r="AR14034" s="61"/>
      <c r="AS14034" s="61"/>
      <c r="AT14034" s="61"/>
      <c r="AU14034" s="61"/>
      <c r="AV14034" s="61"/>
      <c r="AW14034" s="61"/>
      <c r="AX14034" s="61"/>
      <c r="AY14034" s="61"/>
      <c r="AZ14034" s="61"/>
      <c r="BA14034" s="61"/>
    </row>
    <row r="14035" spans="39:53" x14ac:dyDescent="0.2">
      <c r="AM14035" s="61"/>
      <c r="AN14035" s="61"/>
      <c r="AO14035" s="171"/>
      <c r="AP14035" s="61"/>
      <c r="AQ14035" s="61"/>
      <c r="AR14035" s="61"/>
      <c r="AS14035" s="61"/>
      <c r="AT14035" s="61"/>
      <c r="AU14035" s="61"/>
      <c r="AV14035" s="61"/>
      <c r="AW14035" s="61"/>
      <c r="AX14035" s="61"/>
      <c r="AY14035" s="61"/>
      <c r="AZ14035" s="61"/>
      <c r="BA14035" s="61"/>
    </row>
    <row r="14036" spans="39:53" x14ac:dyDescent="0.2">
      <c r="AM14036" s="61"/>
      <c r="AN14036" s="61"/>
      <c r="AO14036" s="171"/>
      <c r="AP14036" s="61"/>
      <c r="AQ14036" s="61"/>
      <c r="AR14036" s="61"/>
      <c r="AS14036" s="61"/>
      <c r="AT14036" s="61"/>
      <c r="AU14036" s="61"/>
      <c r="AV14036" s="61"/>
      <c r="AW14036" s="61"/>
      <c r="AX14036" s="61"/>
      <c r="AY14036" s="61"/>
      <c r="AZ14036" s="61"/>
      <c r="BA14036" s="61"/>
    </row>
    <row r="14037" spans="39:53" x14ac:dyDescent="0.2">
      <c r="AM14037" s="61"/>
      <c r="AN14037" s="61"/>
      <c r="AO14037" s="171"/>
      <c r="AP14037" s="61"/>
      <c r="AQ14037" s="61"/>
      <c r="AR14037" s="61"/>
      <c r="AS14037" s="61"/>
      <c r="AT14037" s="61"/>
      <c r="AU14037" s="61"/>
      <c r="AV14037" s="61"/>
      <c r="AW14037" s="61"/>
      <c r="AX14037" s="61"/>
      <c r="AY14037" s="61"/>
      <c r="AZ14037" s="61"/>
      <c r="BA14037" s="61"/>
    </row>
    <row r="14038" spans="39:53" x14ac:dyDescent="0.2">
      <c r="AM14038" s="61"/>
      <c r="AN14038" s="61"/>
      <c r="AO14038" s="171"/>
      <c r="AP14038" s="61"/>
      <c r="AQ14038" s="61"/>
      <c r="AR14038" s="61"/>
      <c r="AS14038" s="61"/>
      <c r="AT14038" s="61"/>
      <c r="AU14038" s="61"/>
      <c r="AV14038" s="61"/>
      <c r="AW14038" s="61"/>
      <c r="AX14038" s="61"/>
      <c r="AY14038" s="61"/>
      <c r="AZ14038" s="61"/>
      <c r="BA14038" s="61"/>
    </row>
    <row r="14039" spans="39:53" x14ac:dyDescent="0.2">
      <c r="AM14039" s="61"/>
      <c r="AN14039" s="61"/>
      <c r="AO14039" s="171"/>
      <c r="AP14039" s="61"/>
      <c r="AQ14039" s="61"/>
      <c r="AR14039" s="61"/>
      <c r="AS14039" s="61"/>
      <c r="AT14039" s="61"/>
      <c r="AU14039" s="61"/>
      <c r="AV14039" s="61"/>
      <c r="AW14039" s="61"/>
      <c r="AX14039" s="61"/>
      <c r="AY14039" s="61"/>
      <c r="AZ14039" s="61"/>
      <c r="BA14039" s="61"/>
    </row>
    <row r="14040" spans="39:53" x14ac:dyDescent="0.2">
      <c r="AM14040" s="61"/>
      <c r="AN14040" s="61"/>
      <c r="AO14040" s="171"/>
      <c r="AP14040" s="61"/>
      <c r="AQ14040" s="61"/>
      <c r="AR14040" s="61"/>
      <c r="AS14040" s="61"/>
      <c r="AT14040" s="61"/>
      <c r="AU14040" s="61"/>
      <c r="AV14040" s="61"/>
      <c r="AW14040" s="61"/>
      <c r="AX14040" s="61"/>
      <c r="AY14040" s="61"/>
      <c r="AZ14040" s="61"/>
      <c r="BA14040" s="61"/>
    </row>
    <row r="14041" spans="39:53" x14ac:dyDescent="0.2">
      <c r="AM14041" s="61"/>
      <c r="AN14041" s="61"/>
      <c r="AO14041" s="171"/>
      <c r="AP14041" s="61"/>
      <c r="AQ14041" s="61"/>
      <c r="AR14041" s="61"/>
      <c r="AS14041" s="61"/>
      <c r="AT14041" s="61"/>
      <c r="AU14041" s="61"/>
      <c r="AV14041" s="61"/>
      <c r="AW14041" s="61"/>
      <c r="AX14041" s="61"/>
      <c r="AY14041" s="61"/>
      <c r="AZ14041" s="61"/>
      <c r="BA14041" s="61"/>
    </row>
    <row r="14042" spans="39:53" x14ac:dyDescent="0.2">
      <c r="AM14042" s="61"/>
      <c r="AN14042" s="61"/>
      <c r="AO14042" s="171"/>
      <c r="AP14042" s="61"/>
      <c r="AQ14042" s="61"/>
      <c r="AR14042" s="61"/>
      <c r="AS14042" s="61"/>
      <c r="AT14042" s="61"/>
      <c r="AU14042" s="61"/>
      <c r="AV14042" s="61"/>
      <c r="AW14042" s="61"/>
      <c r="AX14042" s="61"/>
      <c r="AY14042" s="61"/>
      <c r="AZ14042" s="61"/>
      <c r="BA14042" s="61"/>
    </row>
    <row r="14043" spans="39:53" x14ac:dyDescent="0.2">
      <c r="AM14043" s="61"/>
      <c r="AN14043" s="61"/>
      <c r="AO14043" s="171"/>
      <c r="AP14043" s="61"/>
      <c r="AQ14043" s="61"/>
      <c r="AR14043" s="61"/>
      <c r="AS14043" s="61"/>
      <c r="AT14043" s="61"/>
      <c r="AU14043" s="61"/>
      <c r="AV14043" s="61"/>
      <c r="AW14043" s="61"/>
      <c r="AX14043" s="61"/>
      <c r="AY14043" s="61"/>
      <c r="AZ14043" s="61"/>
      <c r="BA14043" s="61"/>
    </row>
    <row r="14044" spans="39:53" x14ac:dyDescent="0.2">
      <c r="AM14044" s="61"/>
      <c r="AN14044" s="61"/>
      <c r="AO14044" s="171"/>
      <c r="AP14044" s="61"/>
      <c r="AQ14044" s="61"/>
      <c r="AR14044" s="61"/>
      <c r="AS14044" s="61"/>
      <c r="AT14044" s="61"/>
      <c r="AU14044" s="61"/>
      <c r="AV14044" s="61"/>
      <c r="AW14044" s="61"/>
      <c r="AX14044" s="61"/>
      <c r="AY14044" s="61"/>
      <c r="AZ14044" s="61"/>
      <c r="BA14044" s="61"/>
    </row>
    <row r="14045" spans="39:53" x14ac:dyDescent="0.2">
      <c r="AM14045" s="61"/>
      <c r="AN14045" s="61"/>
      <c r="AO14045" s="171"/>
      <c r="AP14045" s="61"/>
      <c r="AQ14045" s="61"/>
      <c r="AR14045" s="61"/>
      <c r="AS14045" s="61"/>
      <c r="AT14045" s="61"/>
      <c r="AU14045" s="61"/>
      <c r="AV14045" s="61"/>
      <c r="AW14045" s="61"/>
      <c r="AX14045" s="61"/>
      <c r="AY14045" s="61"/>
      <c r="AZ14045" s="61"/>
      <c r="BA14045" s="61"/>
    </row>
    <row r="14046" spans="39:53" x14ac:dyDescent="0.2">
      <c r="AM14046" s="61"/>
      <c r="AN14046" s="61"/>
      <c r="AO14046" s="171"/>
      <c r="AP14046" s="61"/>
      <c r="AQ14046" s="61"/>
      <c r="AR14046" s="61"/>
      <c r="AS14046" s="61"/>
      <c r="AT14046" s="61"/>
      <c r="AU14046" s="61"/>
      <c r="AV14046" s="61"/>
      <c r="AW14046" s="61"/>
      <c r="AX14046" s="61"/>
      <c r="AY14046" s="61"/>
      <c r="AZ14046" s="61"/>
      <c r="BA14046" s="61"/>
    </row>
    <row r="14047" spans="39:53" x14ac:dyDescent="0.2">
      <c r="AM14047" s="61"/>
      <c r="AN14047" s="61"/>
      <c r="AO14047" s="171"/>
      <c r="AP14047" s="61"/>
      <c r="AQ14047" s="61"/>
      <c r="AR14047" s="61"/>
      <c r="AS14047" s="61"/>
      <c r="AT14047" s="61"/>
      <c r="AU14047" s="61"/>
      <c r="AV14047" s="61"/>
      <c r="AW14047" s="61"/>
      <c r="AX14047" s="61"/>
      <c r="AY14047" s="61"/>
      <c r="AZ14047" s="61"/>
      <c r="BA14047" s="61"/>
    </row>
    <row r="14048" spans="39:53" x14ac:dyDescent="0.2">
      <c r="AM14048" s="61"/>
      <c r="AN14048" s="61"/>
      <c r="AO14048" s="171"/>
      <c r="AP14048" s="61"/>
      <c r="AQ14048" s="61"/>
      <c r="AR14048" s="61"/>
      <c r="AS14048" s="61"/>
      <c r="AT14048" s="61"/>
      <c r="AU14048" s="61"/>
      <c r="AV14048" s="61"/>
      <c r="AW14048" s="61"/>
      <c r="AX14048" s="61"/>
      <c r="AY14048" s="61"/>
      <c r="AZ14048" s="61"/>
      <c r="BA14048" s="61"/>
    </row>
    <row r="14049" spans="39:53" x14ac:dyDescent="0.2">
      <c r="AM14049" s="61"/>
      <c r="AN14049" s="61"/>
      <c r="AO14049" s="171"/>
      <c r="AP14049" s="61"/>
      <c r="AQ14049" s="61"/>
      <c r="AR14049" s="61"/>
      <c r="AS14049" s="61"/>
      <c r="AT14049" s="61"/>
      <c r="AU14049" s="61"/>
      <c r="AV14049" s="61"/>
      <c r="AW14049" s="61"/>
      <c r="AX14049" s="61"/>
      <c r="AY14049" s="61"/>
      <c r="AZ14049" s="61"/>
      <c r="BA14049" s="61"/>
    </row>
    <row r="14050" spans="39:53" x14ac:dyDescent="0.2">
      <c r="AM14050" s="61"/>
      <c r="AN14050" s="61"/>
      <c r="AO14050" s="171"/>
      <c r="AP14050" s="61"/>
      <c r="AQ14050" s="61"/>
      <c r="AR14050" s="61"/>
      <c r="AS14050" s="61"/>
      <c r="AT14050" s="61"/>
      <c r="AU14050" s="61"/>
      <c r="AV14050" s="61"/>
      <c r="AW14050" s="61"/>
      <c r="AX14050" s="61"/>
      <c r="AY14050" s="61"/>
      <c r="AZ14050" s="61"/>
      <c r="BA14050" s="61"/>
    </row>
    <row r="14051" spans="39:53" x14ac:dyDescent="0.2">
      <c r="AM14051" s="61"/>
      <c r="AN14051" s="61"/>
      <c r="AO14051" s="171"/>
      <c r="AP14051" s="61"/>
      <c r="AQ14051" s="61"/>
      <c r="AR14051" s="61"/>
      <c r="AS14051" s="61"/>
      <c r="AT14051" s="61"/>
      <c r="AU14051" s="61"/>
      <c r="AV14051" s="61"/>
      <c r="AW14051" s="61"/>
      <c r="AX14051" s="61"/>
      <c r="AY14051" s="61"/>
      <c r="AZ14051" s="61"/>
      <c r="BA14051" s="61"/>
    </row>
    <row r="14052" spans="39:53" x14ac:dyDescent="0.2">
      <c r="AM14052" s="61"/>
      <c r="AN14052" s="61"/>
      <c r="AO14052" s="171"/>
      <c r="AP14052" s="61"/>
      <c r="AQ14052" s="61"/>
      <c r="AR14052" s="61"/>
      <c r="AS14052" s="61"/>
      <c r="AT14052" s="61"/>
      <c r="AU14052" s="61"/>
      <c r="AV14052" s="61"/>
      <c r="AW14052" s="61"/>
      <c r="AX14052" s="61"/>
      <c r="AY14052" s="61"/>
      <c r="AZ14052" s="61"/>
      <c r="BA14052" s="61"/>
    </row>
    <row r="14053" spans="39:53" x14ac:dyDescent="0.2">
      <c r="AM14053" s="61"/>
      <c r="AN14053" s="61"/>
      <c r="AO14053" s="171"/>
      <c r="AP14053" s="61"/>
      <c r="AQ14053" s="61"/>
      <c r="AR14053" s="61"/>
      <c r="AS14053" s="61"/>
      <c r="AT14053" s="61"/>
      <c r="AU14053" s="61"/>
      <c r="AV14053" s="61"/>
      <c r="AW14053" s="61"/>
      <c r="AX14053" s="61"/>
      <c r="AY14053" s="61"/>
      <c r="AZ14053" s="61"/>
      <c r="BA14053" s="61"/>
    </row>
    <row r="14054" spans="39:53" x14ac:dyDescent="0.2">
      <c r="AM14054" s="61"/>
      <c r="AN14054" s="61"/>
      <c r="AO14054" s="171"/>
      <c r="AP14054" s="61"/>
      <c r="AQ14054" s="61"/>
      <c r="AR14054" s="61"/>
      <c r="AS14054" s="61"/>
      <c r="AT14054" s="61"/>
      <c r="AU14054" s="61"/>
      <c r="AV14054" s="61"/>
      <c r="AW14054" s="61"/>
      <c r="AX14054" s="61"/>
      <c r="AY14054" s="61"/>
      <c r="AZ14054" s="61"/>
      <c r="BA14054" s="61"/>
    </row>
    <row r="14055" spans="39:53" x14ac:dyDescent="0.2">
      <c r="AM14055" s="61"/>
      <c r="AN14055" s="61"/>
      <c r="AO14055" s="171"/>
      <c r="AP14055" s="61"/>
      <c r="AQ14055" s="61"/>
      <c r="AR14055" s="61"/>
      <c r="AS14055" s="61"/>
      <c r="AT14055" s="61"/>
      <c r="AU14055" s="61"/>
      <c r="AV14055" s="61"/>
      <c r="AW14055" s="61"/>
      <c r="AX14055" s="61"/>
      <c r="AY14055" s="61"/>
      <c r="AZ14055" s="61"/>
      <c r="BA14055" s="61"/>
    </row>
    <row r="14056" spans="39:53" x14ac:dyDescent="0.2">
      <c r="AM14056" s="61"/>
      <c r="AN14056" s="61"/>
      <c r="AO14056" s="171"/>
      <c r="AP14056" s="61"/>
      <c r="AQ14056" s="61"/>
      <c r="AR14056" s="61"/>
      <c r="AS14056" s="61"/>
      <c r="AT14056" s="61"/>
      <c r="AU14056" s="61"/>
      <c r="AV14056" s="61"/>
      <c r="AW14056" s="61"/>
      <c r="AX14056" s="61"/>
      <c r="AY14056" s="61"/>
      <c r="AZ14056" s="61"/>
      <c r="BA14056" s="61"/>
    </row>
    <row r="14057" spans="39:53" x14ac:dyDescent="0.2">
      <c r="AM14057" s="61"/>
      <c r="AN14057" s="61"/>
      <c r="AO14057" s="171"/>
      <c r="AP14057" s="61"/>
      <c r="AQ14057" s="61"/>
      <c r="AR14057" s="61"/>
      <c r="AS14057" s="61"/>
      <c r="AT14057" s="61"/>
      <c r="AU14057" s="61"/>
      <c r="AV14057" s="61"/>
      <c r="AW14057" s="61"/>
      <c r="AX14057" s="61"/>
      <c r="AY14057" s="61"/>
      <c r="AZ14057" s="61"/>
      <c r="BA14057" s="61"/>
    </row>
    <row r="14058" spans="39:53" x14ac:dyDescent="0.2">
      <c r="AM14058" s="61"/>
      <c r="AN14058" s="61"/>
      <c r="AO14058" s="171"/>
      <c r="AP14058" s="61"/>
      <c r="AQ14058" s="61"/>
      <c r="AR14058" s="61"/>
      <c r="AS14058" s="61"/>
      <c r="AT14058" s="61"/>
      <c r="AU14058" s="61"/>
      <c r="AV14058" s="61"/>
      <c r="AW14058" s="61"/>
      <c r="AX14058" s="61"/>
      <c r="AY14058" s="61"/>
      <c r="AZ14058" s="61"/>
      <c r="BA14058" s="61"/>
    </row>
    <row r="14059" spans="39:53" x14ac:dyDescent="0.2">
      <c r="AM14059" s="61"/>
      <c r="AN14059" s="61"/>
      <c r="AO14059" s="171"/>
      <c r="AP14059" s="61"/>
      <c r="AQ14059" s="61"/>
      <c r="AR14059" s="61"/>
      <c r="AS14059" s="61"/>
      <c r="AT14059" s="61"/>
      <c r="AU14059" s="61"/>
      <c r="AV14059" s="61"/>
      <c r="AW14059" s="61"/>
      <c r="AX14059" s="61"/>
      <c r="AY14059" s="61"/>
      <c r="AZ14059" s="61"/>
      <c r="BA14059" s="61"/>
    </row>
    <row r="14060" spans="39:53" x14ac:dyDescent="0.2">
      <c r="AM14060" s="61"/>
      <c r="AN14060" s="61"/>
      <c r="AO14060" s="171"/>
      <c r="AP14060" s="61"/>
      <c r="AQ14060" s="61"/>
      <c r="AR14060" s="61"/>
      <c r="AS14060" s="61"/>
      <c r="AT14060" s="61"/>
      <c r="AU14060" s="61"/>
      <c r="AV14060" s="61"/>
      <c r="AW14060" s="61"/>
      <c r="AX14060" s="61"/>
      <c r="AY14060" s="61"/>
      <c r="AZ14060" s="61"/>
      <c r="BA14060" s="61"/>
    </row>
    <row r="14061" spans="39:53" x14ac:dyDescent="0.2">
      <c r="AM14061" s="61"/>
      <c r="AN14061" s="61"/>
      <c r="AO14061" s="171"/>
      <c r="AP14061" s="61"/>
      <c r="AQ14061" s="61"/>
      <c r="AR14061" s="61"/>
      <c r="AS14061" s="61"/>
      <c r="AT14061" s="61"/>
      <c r="AU14061" s="61"/>
      <c r="AV14061" s="61"/>
      <c r="AW14061" s="61"/>
      <c r="AX14061" s="61"/>
      <c r="AY14061" s="61"/>
      <c r="AZ14061" s="61"/>
      <c r="BA14061" s="61"/>
    </row>
    <row r="14062" spans="39:53" x14ac:dyDescent="0.2">
      <c r="AM14062" s="61"/>
      <c r="AN14062" s="61"/>
      <c r="AO14062" s="171"/>
      <c r="AP14062" s="61"/>
      <c r="AQ14062" s="61"/>
      <c r="AR14062" s="61"/>
      <c r="AS14062" s="61"/>
      <c r="AT14062" s="61"/>
      <c r="AU14062" s="61"/>
      <c r="AV14062" s="61"/>
      <c r="AW14062" s="61"/>
      <c r="AX14062" s="61"/>
      <c r="AY14062" s="61"/>
      <c r="AZ14062" s="61"/>
      <c r="BA14062" s="61"/>
    </row>
    <row r="14063" spans="39:53" x14ac:dyDescent="0.2">
      <c r="AM14063" s="61"/>
      <c r="AN14063" s="61"/>
      <c r="AO14063" s="171"/>
      <c r="AP14063" s="61"/>
      <c r="AQ14063" s="61"/>
      <c r="AR14063" s="61"/>
      <c r="AS14063" s="61"/>
      <c r="AT14063" s="61"/>
      <c r="AU14063" s="61"/>
      <c r="AV14063" s="61"/>
      <c r="AW14063" s="61"/>
      <c r="AX14063" s="61"/>
      <c r="AY14063" s="61"/>
      <c r="AZ14063" s="61"/>
      <c r="BA14063" s="61"/>
    </row>
    <row r="14064" spans="39:53" x14ac:dyDescent="0.2">
      <c r="AM14064" s="61"/>
      <c r="AN14064" s="61"/>
      <c r="AO14064" s="171"/>
      <c r="AP14064" s="61"/>
      <c r="AQ14064" s="61"/>
      <c r="AR14064" s="61"/>
      <c r="AS14064" s="61"/>
      <c r="AT14064" s="61"/>
      <c r="AU14064" s="61"/>
      <c r="AV14064" s="61"/>
      <c r="AW14064" s="61"/>
      <c r="AX14064" s="61"/>
      <c r="AY14064" s="61"/>
      <c r="AZ14064" s="61"/>
      <c r="BA14064" s="61"/>
    </row>
    <row r="14065" spans="39:53" x14ac:dyDescent="0.2">
      <c r="AM14065" s="61"/>
      <c r="AN14065" s="61"/>
      <c r="AO14065" s="171"/>
      <c r="AP14065" s="61"/>
      <c r="AQ14065" s="61"/>
      <c r="AR14065" s="61"/>
      <c r="AS14065" s="61"/>
      <c r="AT14065" s="61"/>
      <c r="AU14065" s="61"/>
      <c r="AV14065" s="61"/>
      <c r="AW14065" s="61"/>
      <c r="AX14065" s="61"/>
      <c r="AY14065" s="61"/>
      <c r="AZ14065" s="61"/>
      <c r="BA14065" s="61"/>
    </row>
    <row r="14066" spans="39:53" x14ac:dyDescent="0.2">
      <c r="AM14066" s="61"/>
      <c r="AN14066" s="61"/>
      <c r="AO14066" s="171"/>
      <c r="AP14066" s="61"/>
      <c r="AQ14066" s="61"/>
      <c r="AR14066" s="61"/>
      <c r="AS14066" s="61"/>
      <c r="AT14066" s="61"/>
      <c r="AU14066" s="61"/>
      <c r="AV14066" s="61"/>
      <c r="AW14066" s="61"/>
      <c r="AX14066" s="61"/>
      <c r="AY14066" s="61"/>
      <c r="AZ14066" s="61"/>
      <c r="BA14066" s="61"/>
    </row>
    <row r="14067" spans="39:53" x14ac:dyDescent="0.2">
      <c r="AM14067" s="61"/>
      <c r="AN14067" s="61"/>
      <c r="AO14067" s="171"/>
      <c r="AP14067" s="61"/>
      <c r="AQ14067" s="61"/>
      <c r="AR14067" s="61"/>
      <c r="AS14067" s="61"/>
      <c r="AT14067" s="61"/>
      <c r="AU14067" s="61"/>
      <c r="AV14067" s="61"/>
      <c r="AW14067" s="61"/>
      <c r="AX14067" s="61"/>
      <c r="AY14067" s="61"/>
      <c r="AZ14067" s="61"/>
      <c r="BA14067" s="61"/>
    </row>
    <row r="14068" spans="39:53" x14ac:dyDescent="0.2">
      <c r="AM14068" s="61"/>
      <c r="AN14068" s="61"/>
      <c r="AO14068" s="171"/>
      <c r="AP14068" s="61"/>
      <c r="AQ14068" s="61"/>
      <c r="AR14068" s="61"/>
      <c r="AS14068" s="61"/>
      <c r="AT14068" s="61"/>
      <c r="AU14068" s="61"/>
      <c r="AV14068" s="61"/>
      <c r="AW14068" s="61"/>
      <c r="AX14068" s="61"/>
      <c r="AY14068" s="61"/>
      <c r="AZ14068" s="61"/>
      <c r="BA14068" s="61"/>
    </row>
    <row r="14069" spans="39:53" x14ac:dyDescent="0.2">
      <c r="AM14069" s="61"/>
      <c r="AN14069" s="61"/>
      <c r="AO14069" s="171"/>
      <c r="AP14069" s="61"/>
      <c r="AQ14069" s="61"/>
      <c r="AR14069" s="61"/>
      <c r="AS14069" s="61"/>
      <c r="AT14069" s="61"/>
      <c r="AU14069" s="61"/>
      <c r="AV14069" s="61"/>
      <c r="AW14069" s="61"/>
      <c r="AX14069" s="61"/>
      <c r="AY14069" s="61"/>
      <c r="AZ14069" s="61"/>
      <c r="BA14069" s="61"/>
    </row>
    <row r="14070" spans="39:53" x14ac:dyDescent="0.2">
      <c r="AM14070" s="61"/>
      <c r="AN14070" s="61"/>
      <c r="AO14070" s="171"/>
      <c r="AP14070" s="61"/>
      <c r="AQ14070" s="61"/>
      <c r="AR14070" s="61"/>
      <c r="AS14070" s="61"/>
      <c r="AT14070" s="61"/>
      <c r="AU14070" s="61"/>
      <c r="AV14070" s="61"/>
      <c r="AW14070" s="61"/>
      <c r="AX14070" s="61"/>
      <c r="AY14070" s="61"/>
      <c r="AZ14070" s="61"/>
      <c r="BA14070" s="61"/>
    </row>
    <row r="14071" spans="39:53" x14ac:dyDescent="0.2">
      <c r="AM14071" s="61"/>
      <c r="AN14071" s="61"/>
      <c r="AO14071" s="171"/>
      <c r="AP14071" s="61"/>
      <c r="AQ14071" s="61"/>
      <c r="AR14071" s="61"/>
      <c r="AS14071" s="61"/>
      <c r="AT14071" s="61"/>
      <c r="AU14071" s="61"/>
      <c r="AV14071" s="61"/>
      <c r="AW14071" s="61"/>
      <c r="AX14071" s="61"/>
      <c r="AY14071" s="61"/>
      <c r="AZ14071" s="61"/>
      <c r="BA14071" s="61"/>
    </row>
    <row r="14072" spans="39:53" x14ac:dyDescent="0.2">
      <c r="AM14072" s="61"/>
      <c r="AN14072" s="61"/>
      <c r="AO14072" s="171"/>
      <c r="AP14072" s="61"/>
      <c r="AQ14072" s="61"/>
      <c r="AR14072" s="61"/>
      <c r="AS14072" s="61"/>
      <c r="AT14072" s="61"/>
      <c r="AU14072" s="61"/>
      <c r="AV14072" s="61"/>
      <c r="AW14072" s="61"/>
      <c r="AX14072" s="61"/>
      <c r="AY14072" s="61"/>
      <c r="AZ14072" s="61"/>
      <c r="BA14072" s="61"/>
    </row>
    <row r="14073" spans="39:53" x14ac:dyDescent="0.2">
      <c r="AM14073" s="61"/>
      <c r="AN14073" s="61"/>
      <c r="AO14073" s="171"/>
      <c r="AP14073" s="61"/>
      <c r="AQ14073" s="61"/>
      <c r="AR14073" s="61"/>
      <c r="AS14073" s="61"/>
      <c r="AT14073" s="61"/>
      <c r="AU14073" s="61"/>
      <c r="AV14073" s="61"/>
      <c r="AW14073" s="61"/>
      <c r="AX14073" s="61"/>
      <c r="AY14073" s="61"/>
      <c r="AZ14073" s="61"/>
      <c r="BA14073" s="61"/>
    </row>
    <row r="14074" spans="39:53" x14ac:dyDescent="0.2">
      <c r="AM14074" s="61"/>
      <c r="AN14074" s="61"/>
      <c r="AO14074" s="171"/>
      <c r="AP14074" s="61"/>
      <c r="AQ14074" s="61"/>
      <c r="AR14074" s="61"/>
      <c r="AS14074" s="61"/>
      <c r="AT14074" s="61"/>
      <c r="AU14074" s="61"/>
      <c r="AV14074" s="61"/>
      <c r="AW14074" s="61"/>
      <c r="AX14074" s="61"/>
      <c r="AY14074" s="61"/>
      <c r="AZ14074" s="61"/>
      <c r="BA14074" s="61"/>
    </row>
    <row r="14075" spans="39:53" x14ac:dyDescent="0.2">
      <c r="AM14075" s="61"/>
      <c r="AN14075" s="61"/>
      <c r="AO14075" s="171"/>
      <c r="AP14075" s="61"/>
      <c r="AQ14075" s="61"/>
      <c r="AR14075" s="61"/>
      <c r="AS14075" s="61"/>
      <c r="AT14075" s="61"/>
      <c r="AU14075" s="61"/>
      <c r="AV14075" s="61"/>
      <c r="AW14075" s="61"/>
      <c r="AX14075" s="61"/>
      <c r="AY14075" s="61"/>
      <c r="AZ14075" s="61"/>
      <c r="BA14075" s="61"/>
    </row>
    <row r="14076" spans="39:53" x14ac:dyDescent="0.2">
      <c r="AM14076" s="61"/>
      <c r="AN14076" s="61"/>
      <c r="AO14076" s="171"/>
      <c r="AP14076" s="61"/>
      <c r="AQ14076" s="61"/>
      <c r="AR14076" s="61"/>
      <c r="AS14076" s="61"/>
      <c r="AT14076" s="61"/>
      <c r="AU14076" s="61"/>
      <c r="AV14076" s="61"/>
      <c r="AW14076" s="61"/>
      <c r="AX14076" s="61"/>
      <c r="AY14076" s="61"/>
      <c r="AZ14076" s="61"/>
      <c r="BA14076" s="61"/>
    </row>
    <row r="14077" spans="39:53" x14ac:dyDescent="0.2">
      <c r="AM14077" s="61"/>
      <c r="AN14077" s="61"/>
      <c r="AO14077" s="171"/>
      <c r="AP14077" s="61"/>
      <c r="AQ14077" s="61"/>
      <c r="AR14077" s="61"/>
      <c r="AS14077" s="61"/>
      <c r="AT14077" s="61"/>
      <c r="AU14077" s="61"/>
      <c r="AV14077" s="61"/>
      <c r="AW14077" s="61"/>
      <c r="AX14077" s="61"/>
      <c r="AY14077" s="61"/>
      <c r="AZ14077" s="61"/>
      <c r="BA14077" s="61"/>
    </row>
    <row r="14078" spans="39:53" x14ac:dyDescent="0.2">
      <c r="AM14078" s="61"/>
      <c r="AN14078" s="61"/>
      <c r="AO14078" s="171"/>
      <c r="AP14078" s="61"/>
      <c r="AQ14078" s="61"/>
      <c r="AR14078" s="61"/>
      <c r="AS14078" s="61"/>
      <c r="AT14078" s="61"/>
      <c r="AU14078" s="61"/>
      <c r="AV14078" s="61"/>
      <c r="AW14078" s="61"/>
      <c r="AX14078" s="61"/>
      <c r="AY14078" s="61"/>
      <c r="AZ14078" s="61"/>
      <c r="BA14078" s="61"/>
    </row>
    <row r="14079" spans="39:53" x14ac:dyDescent="0.2">
      <c r="AM14079" s="61"/>
      <c r="AN14079" s="61"/>
      <c r="AO14079" s="171"/>
      <c r="AP14079" s="61"/>
      <c r="AQ14079" s="61"/>
      <c r="AR14079" s="61"/>
      <c r="AS14079" s="61"/>
      <c r="AT14079" s="61"/>
      <c r="AU14079" s="61"/>
      <c r="AV14079" s="61"/>
      <c r="AW14079" s="61"/>
      <c r="AX14079" s="61"/>
      <c r="AY14079" s="61"/>
      <c r="AZ14079" s="61"/>
      <c r="BA14079" s="61"/>
    </row>
    <row r="14080" spans="39:53" x14ac:dyDescent="0.2">
      <c r="AM14080" s="61"/>
      <c r="AN14080" s="61"/>
      <c r="AO14080" s="171"/>
      <c r="AP14080" s="61"/>
      <c r="AQ14080" s="61"/>
      <c r="AR14080" s="61"/>
      <c r="AS14080" s="61"/>
      <c r="AT14080" s="61"/>
      <c r="AU14080" s="61"/>
      <c r="AV14080" s="61"/>
      <c r="AW14080" s="61"/>
      <c r="AX14080" s="61"/>
      <c r="AY14080" s="61"/>
      <c r="AZ14080" s="61"/>
      <c r="BA14080" s="61"/>
    </row>
    <row r="14081" spans="39:53" x14ac:dyDescent="0.2">
      <c r="AM14081" s="61"/>
      <c r="AN14081" s="61"/>
      <c r="AO14081" s="171"/>
      <c r="AP14081" s="61"/>
      <c r="AQ14081" s="61"/>
      <c r="AR14081" s="61"/>
      <c r="AS14081" s="61"/>
      <c r="AT14081" s="61"/>
      <c r="AU14081" s="61"/>
      <c r="AV14081" s="61"/>
      <c r="AW14081" s="61"/>
      <c r="AX14081" s="61"/>
      <c r="AY14081" s="61"/>
      <c r="AZ14081" s="61"/>
      <c r="BA14081" s="61"/>
    </row>
    <row r="14082" spans="39:53" x14ac:dyDescent="0.2">
      <c r="AM14082" s="61"/>
      <c r="AN14082" s="61"/>
      <c r="AO14082" s="171"/>
      <c r="AP14082" s="61"/>
      <c r="AQ14082" s="61"/>
      <c r="AR14082" s="61"/>
      <c r="AS14082" s="61"/>
      <c r="AT14082" s="61"/>
      <c r="AU14082" s="61"/>
      <c r="AV14082" s="61"/>
      <c r="AW14082" s="61"/>
      <c r="AX14082" s="61"/>
      <c r="AY14082" s="61"/>
      <c r="AZ14082" s="61"/>
      <c r="BA14082" s="61"/>
    </row>
    <row r="14083" spans="39:53" x14ac:dyDescent="0.2">
      <c r="AM14083" s="61"/>
      <c r="AN14083" s="61"/>
      <c r="AO14083" s="171"/>
      <c r="AP14083" s="61"/>
      <c r="AQ14083" s="61"/>
      <c r="AR14083" s="61"/>
      <c r="AS14083" s="61"/>
      <c r="AT14083" s="61"/>
      <c r="AU14083" s="61"/>
      <c r="AV14083" s="61"/>
      <c r="AW14083" s="61"/>
      <c r="AX14083" s="61"/>
      <c r="AY14083" s="61"/>
      <c r="AZ14083" s="61"/>
      <c r="BA14083" s="61"/>
    </row>
    <row r="14084" spans="39:53" x14ac:dyDescent="0.2">
      <c r="AM14084" s="61"/>
      <c r="AN14084" s="61"/>
      <c r="AO14084" s="171"/>
      <c r="AP14084" s="61"/>
      <c r="AQ14084" s="61"/>
      <c r="AR14084" s="61"/>
      <c r="AS14084" s="61"/>
      <c r="AT14084" s="61"/>
      <c r="AU14084" s="61"/>
      <c r="AV14084" s="61"/>
      <c r="AW14084" s="61"/>
      <c r="AX14084" s="61"/>
      <c r="AY14084" s="61"/>
      <c r="AZ14084" s="61"/>
      <c r="BA14084" s="61"/>
    </row>
    <row r="14085" spans="39:53" x14ac:dyDescent="0.2">
      <c r="AM14085" s="61"/>
      <c r="AN14085" s="61"/>
      <c r="AO14085" s="171"/>
      <c r="AP14085" s="61"/>
      <c r="AQ14085" s="61"/>
      <c r="AR14085" s="61"/>
      <c r="AS14085" s="61"/>
      <c r="AT14085" s="61"/>
      <c r="AU14085" s="61"/>
      <c r="AV14085" s="61"/>
      <c r="AW14085" s="61"/>
      <c r="AX14085" s="61"/>
      <c r="AY14085" s="61"/>
      <c r="AZ14085" s="61"/>
      <c r="BA14085" s="61"/>
    </row>
    <row r="14086" spans="39:53" x14ac:dyDescent="0.2">
      <c r="AM14086" s="61"/>
      <c r="AN14086" s="61"/>
      <c r="AO14086" s="171"/>
      <c r="AP14086" s="61"/>
      <c r="AQ14086" s="61"/>
      <c r="AR14086" s="61"/>
      <c r="AS14086" s="61"/>
      <c r="AT14086" s="61"/>
      <c r="AU14086" s="61"/>
      <c r="AV14086" s="61"/>
      <c r="AW14086" s="61"/>
      <c r="AX14086" s="61"/>
      <c r="AY14086" s="61"/>
      <c r="AZ14086" s="61"/>
      <c r="BA14086" s="61"/>
    </row>
    <row r="14087" spans="39:53" x14ac:dyDescent="0.2">
      <c r="AM14087" s="61"/>
      <c r="AN14087" s="61"/>
      <c r="AO14087" s="171"/>
      <c r="AP14087" s="61"/>
      <c r="AQ14087" s="61"/>
      <c r="AR14087" s="61"/>
      <c r="AS14087" s="61"/>
      <c r="AT14087" s="61"/>
      <c r="AU14087" s="61"/>
      <c r="AV14087" s="61"/>
      <c r="AW14087" s="61"/>
      <c r="AX14087" s="61"/>
      <c r="AY14087" s="61"/>
      <c r="AZ14087" s="61"/>
      <c r="BA14087" s="61"/>
    </row>
    <row r="14088" spans="39:53" x14ac:dyDescent="0.2">
      <c r="AM14088" s="61"/>
      <c r="AN14088" s="61"/>
      <c r="AO14088" s="171"/>
      <c r="AP14088" s="61"/>
      <c r="AQ14088" s="61"/>
      <c r="AR14088" s="61"/>
      <c r="AS14088" s="61"/>
      <c r="AT14088" s="61"/>
      <c r="AU14088" s="61"/>
      <c r="AV14088" s="61"/>
      <c r="AW14088" s="61"/>
      <c r="AX14088" s="61"/>
      <c r="AY14088" s="61"/>
      <c r="AZ14088" s="61"/>
      <c r="BA14088" s="61"/>
    </row>
    <row r="14089" spans="39:53" x14ac:dyDescent="0.2">
      <c r="AM14089" s="61"/>
      <c r="AN14089" s="61"/>
      <c r="AO14089" s="171"/>
      <c r="AP14089" s="61"/>
      <c r="AQ14089" s="61"/>
      <c r="AR14089" s="61"/>
      <c r="AS14089" s="61"/>
      <c r="AT14089" s="61"/>
      <c r="AU14089" s="61"/>
      <c r="AV14089" s="61"/>
      <c r="AW14089" s="61"/>
      <c r="AX14089" s="61"/>
      <c r="AY14089" s="61"/>
      <c r="AZ14089" s="61"/>
      <c r="BA14089" s="61"/>
    </row>
    <row r="14090" spans="39:53" x14ac:dyDescent="0.2">
      <c r="AM14090" s="61"/>
      <c r="AN14090" s="61"/>
      <c r="AO14090" s="171"/>
      <c r="AP14090" s="61"/>
      <c r="AQ14090" s="61"/>
      <c r="AR14090" s="61"/>
      <c r="AS14090" s="61"/>
      <c r="AT14090" s="61"/>
      <c r="AU14090" s="61"/>
      <c r="AV14090" s="61"/>
      <c r="AW14090" s="61"/>
      <c r="AX14090" s="61"/>
      <c r="AY14090" s="61"/>
      <c r="AZ14090" s="61"/>
      <c r="BA14090" s="61"/>
    </row>
    <row r="14091" spans="39:53" x14ac:dyDescent="0.2">
      <c r="AM14091" s="61"/>
      <c r="AN14091" s="61"/>
      <c r="AO14091" s="171"/>
      <c r="AP14091" s="61"/>
      <c r="AQ14091" s="61"/>
      <c r="AR14091" s="61"/>
      <c r="AS14091" s="61"/>
      <c r="AT14091" s="61"/>
      <c r="AU14091" s="61"/>
      <c r="AV14091" s="61"/>
      <c r="AW14091" s="61"/>
      <c r="AX14091" s="61"/>
      <c r="AY14091" s="61"/>
      <c r="AZ14091" s="61"/>
      <c r="BA14091" s="61"/>
    </row>
    <row r="14092" spans="39:53" x14ac:dyDescent="0.2">
      <c r="AM14092" s="61"/>
      <c r="AN14092" s="61"/>
      <c r="AO14092" s="171"/>
      <c r="AP14092" s="61"/>
      <c r="AQ14092" s="61"/>
      <c r="AR14092" s="61"/>
      <c r="AS14092" s="61"/>
      <c r="AT14092" s="61"/>
      <c r="AU14092" s="61"/>
      <c r="AV14092" s="61"/>
      <c r="AW14092" s="61"/>
      <c r="AX14092" s="61"/>
      <c r="AY14092" s="61"/>
      <c r="AZ14092" s="61"/>
      <c r="BA14092" s="61"/>
    </row>
    <row r="14093" spans="39:53" x14ac:dyDescent="0.2">
      <c r="AM14093" s="61"/>
      <c r="AN14093" s="61"/>
      <c r="AO14093" s="171"/>
      <c r="AP14093" s="61"/>
      <c r="AQ14093" s="61"/>
      <c r="AR14093" s="61"/>
      <c r="AS14093" s="61"/>
      <c r="AT14093" s="61"/>
      <c r="AU14093" s="61"/>
      <c r="AV14093" s="61"/>
      <c r="AW14093" s="61"/>
      <c r="AX14093" s="61"/>
      <c r="AY14093" s="61"/>
      <c r="AZ14093" s="61"/>
      <c r="BA14093" s="61"/>
    </row>
    <row r="14094" spans="39:53" x14ac:dyDescent="0.2">
      <c r="AM14094" s="61"/>
      <c r="AN14094" s="61"/>
      <c r="AO14094" s="171"/>
      <c r="AP14094" s="61"/>
      <c r="AQ14094" s="61"/>
      <c r="AR14094" s="61"/>
      <c r="AS14094" s="61"/>
      <c r="AT14094" s="61"/>
      <c r="AU14094" s="61"/>
      <c r="AV14094" s="61"/>
      <c r="AW14094" s="61"/>
      <c r="AX14094" s="61"/>
      <c r="AY14094" s="61"/>
      <c r="AZ14094" s="61"/>
      <c r="BA14094" s="61"/>
    </row>
    <row r="14095" spans="39:53" x14ac:dyDescent="0.2">
      <c r="AM14095" s="61"/>
      <c r="AN14095" s="61"/>
      <c r="AO14095" s="171"/>
      <c r="AP14095" s="61"/>
      <c r="AQ14095" s="61"/>
      <c r="AR14095" s="61"/>
      <c r="AS14095" s="61"/>
      <c r="AT14095" s="61"/>
      <c r="AU14095" s="61"/>
      <c r="AV14095" s="61"/>
      <c r="AW14095" s="61"/>
      <c r="AX14095" s="61"/>
      <c r="AY14095" s="61"/>
      <c r="AZ14095" s="61"/>
      <c r="BA14095" s="61"/>
    </row>
    <row r="14096" spans="39:53" x14ac:dyDescent="0.2">
      <c r="AM14096" s="61"/>
      <c r="AN14096" s="61"/>
      <c r="AO14096" s="171"/>
      <c r="AP14096" s="61"/>
      <c r="AQ14096" s="61"/>
      <c r="AR14096" s="61"/>
      <c r="AS14096" s="61"/>
      <c r="AT14096" s="61"/>
      <c r="AU14096" s="61"/>
      <c r="AV14096" s="61"/>
      <c r="AW14096" s="61"/>
      <c r="AX14096" s="61"/>
      <c r="AY14096" s="61"/>
      <c r="AZ14096" s="61"/>
      <c r="BA14096" s="61"/>
    </row>
    <row r="14097" spans="39:53" x14ac:dyDescent="0.2">
      <c r="AM14097" s="61"/>
      <c r="AN14097" s="61"/>
      <c r="AO14097" s="171"/>
      <c r="AP14097" s="61"/>
      <c r="AQ14097" s="61"/>
      <c r="AR14097" s="61"/>
      <c r="AS14097" s="61"/>
      <c r="AT14097" s="61"/>
      <c r="AU14097" s="61"/>
      <c r="AV14097" s="61"/>
      <c r="AW14097" s="61"/>
      <c r="AX14097" s="61"/>
      <c r="AY14097" s="61"/>
      <c r="AZ14097" s="61"/>
      <c r="BA14097" s="61"/>
    </row>
    <row r="14098" spans="39:53" x14ac:dyDescent="0.2">
      <c r="AM14098" s="61"/>
      <c r="AN14098" s="61"/>
      <c r="AO14098" s="171"/>
      <c r="AP14098" s="61"/>
      <c r="AQ14098" s="61"/>
      <c r="AR14098" s="61"/>
      <c r="AS14098" s="61"/>
      <c r="AT14098" s="61"/>
      <c r="AU14098" s="61"/>
      <c r="AV14098" s="61"/>
      <c r="AW14098" s="61"/>
      <c r="AX14098" s="61"/>
      <c r="AY14098" s="61"/>
      <c r="AZ14098" s="61"/>
      <c r="BA14098" s="61"/>
    </row>
    <row r="14099" spans="39:53" x14ac:dyDescent="0.2">
      <c r="AM14099" s="61"/>
      <c r="AN14099" s="61"/>
      <c r="AO14099" s="171"/>
      <c r="AP14099" s="61"/>
      <c r="AQ14099" s="61"/>
      <c r="AR14099" s="61"/>
      <c r="AS14099" s="61"/>
      <c r="AT14099" s="61"/>
      <c r="AU14099" s="61"/>
      <c r="AV14099" s="61"/>
      <c r="AW14099" s="61"/>
      <c r="AX14099" s="61"/>
      <c r="AY14099" s="61"/>
      <c r="AZ14099" s="61"/>
      <c r="BA14099" s="61"/>
    </row>
    <row r="14100" spans="39:53" x14ac:dyDescent="0.2">
      <c r="AM14100" s="61"/>
      <c r="AN14100" s="61"/>
      <c r="AO14100" s="171"/>
      <c r="AP14100" s="61"/>
      <c r="AQ14100" s="61"/>
      <c r="AR14100" s="61"/>
      <c r="AS14100" s="61"/>
      <c r="AT14100" s="61"/>
      <c r="AU14100" s="61"/>
      <c r="AV14100" s="61"/>
      <c r="AW14100" s="61"/>
      <c r="AX14100" s="61"/>
      <c r="AY14100" s="61"/>
      <c r="AZ14100" s="61"/>
      <c r="BA14100" s="61"/>
    </row>
    <row r="14101" spans="39:53" x14ac:dyDescent="0.2">
      <c r="AM14101" s="61"/>
      <c r="AN14101" s="61"/>
      <c r="AO14101" s="171"/>
      <c r="AP14101" s="61"/>
      <c r="AQ14101" s="61"/>
      <c r="AR14101" s="61"/>
      <c r="AS14101" s="61"/>
      <c r="AT14101" s="61"/>
      <c r="AU14101" s="61"/>
      <c r="AV14101" s="61"/>
      <c r="AW14101" s="61"/>
      <c r="AX14101" s="61"/>
      <c r="AY14101" s="61"/>
      <c r="AZ14101" s="61"/>
      <c r="BA14101" s="61"/>
    </row>
    <row r="14102" spans="39:53" x14ac:dyDescent="0.2">
      <c r="AM14102" s="61"/>
      <c r="AN14102" s="61"/>
      <c r="AO14102" s="171"/>
      <c r="AP14102" s="61"/>
      <c r="AQ14102" s="61"/>
      <c r="AR14102" s="61"/>
      <c r="AS14102" s="61"/>
      <c r="AT14102" s="61"/>
      <c r="AU14102" s="61"/>
      <c r="AV14102" s="61"/>
      <c r="AW14102" s="61"/>
      <c r="AX14102" s="61"/>
      <c r="AY14102" s="61"/>
      <c r="AZ14102" s="61"/>
      <c r="BA14102" s="61"/>
    </row>
    <row r="14103" spans="39:53" x14ac:dyDescent="0.2">
      <c r="AM14103" s="61"/>
      <c r="AN14103" s="61"/>
      <c r="AO14103" s="171"/>
      <c r="AP14103" s="61"/>
      <c r="AQ14103" s="61"/>
      <c r="AR14103" s="61"/>
      <c r="AS14103" s="61"/>
      <c r="AT14103" s="61"/>
      <c r="AU14103" s="61"/>
      <c r="AV14103" s="61"/>
      <c r="AW14103" s="61"/>
      <c r="AX14103" s="61"/>
      <c r="AY14103" s="61"/>
      <c r="AZ14103" s="61"/>
      <c r="BA14103" s="61"/>
    </row>
    <row r="14104" spans="39:53" x14ac:dyDescent="0.2">
      <c r="AM14104" s="61"/>
      <c r="AN14104" s="61"/>
      <c r="AO14104" s="171"/>
      <c r="AP14104" s="61"/>
      <c r="AQ14104" s="61"/>
      <c r="AR14104" s="61"/>
      <c r="AS14104" s="61"/>
      <c r="AT14104" s="61"/>
      <c r="AU14104" s="61"/>
      <c r="AV14104" s="61"/>
      <c r="AW14104" s="61"/>
      <c r="AX14104" s="61"/>
      <c r="AY14104" s="61"/>
      <c r="AZ14104" s="61"/>
      <c r="BA14104" s="61"/>
    </row>
    <row r="14105" spans="39:53" x14ac:dyDescent="0.2">
      <c r="AM14105" s="61"/>
      <c r="AN14105" s="61"/>
      <c r="AO14105" s="171"/>
      <c r="AP14105" s="61"/>
      <c r="AQ14105" s="61"/>
      <c r="AR14105" s="61"/>
      <c r="AS14105" s="61"/>
      <c r="AT14105" s="61"/>
      <c r="AU14105" s="61"/>
      <c r="AV14105" s="61"/>
      <c r="AW14105" s="61"/>
      <c r="AX14105" s="61"/>
      <c r="AY14105" s="61"/>
      <c r="AZ14105" s="61"/>
      <c r="BA14105" s="61"/>
    </row>
    <row r="14106" spans="39:53" x14ac:dyDescent="0.2">
      <c r="AM14106" s="61"/>
      <c r="AN14106" s="61"/>
      <c r="AO14106" s="171"/>
      <c r="AP14106" s="61"/>
      <c r="AQ14106" s="61"/>
      <c r="AR14106" s="61"/>
      <c r="AS14106" s="61"/>
      <c r="AT14106" s="61"/>
      <c r="AU14106" s="61"/>
      <c r="AV14106" s="61"/>
      <c r="AW14106" s="61"/>
      <c r="AX14106" s="61"/>
      <c r="AY14106" s="61"/>
      <c r="AZ14106" s="61"/>
      <c r="BA14106" s="61"/>
    </row>
    <row r="14107" spans="39:53" x14ac:dyDescent="0.2">
      <c r="AM14107" s="61"/>
      <c r="AN14107" s="61"/>
      <c r="AO14107" s="171"/>
      <c r="AP14107" s="61"/>
      <c r="AQ14107" s="61"/>
      <c r="AR14107" s="61"/>
      <c r="AS14107" s="61"/>
      <c r="AT14107" s="61"/>
      <c r="AU14107" s="61"/>
      <c r="AV14107" s="61"/>
      <c r="AW14107" s="61"/>
      <c r="AX14107" s="61"/>
      <c r="AY14107" s="61"/>
      <c r="AZ14107" s="61"/>
      <c r="BA14107" s="61"/>
    </row>
    <row r="14108" spans="39:53" x14ac:dyDescent="0.2">
      <c r="AM14108" s="61"/>
      <c r="AN14108" s="61"/>
      <c r="AO14108" s="171"/>
      <c r="AP14108" s="61"/>
      <c r="AQ14108" s="61"/>
      <c r="AR14108" s="61"/>
      <c r="AS14108" s="61"/>
      <c r="AT14108" s="61"/>
      <c r="AU14108" s="61"/>
      <c r="AV14108" s="61"/>
      <c r="AW14108" s="61"/>
      <c r="AX14108" s="61"/>
      <c r="AY14108" s="61"/>
      <c r="AZ14108" s="61"/>
      <c r="BA14108" s="61"/>
    </row>
    <row r="14109" spans="39:53" x14ac:dyDescent="0.2">
      <c r="AM14109" s="61"/>
      <c r="AN14109" s="61"/>
      <c r="AO14109" s="171"/>
      <c r="AP14109" s="61"/>
      <c r="AQ14109" s="61"/>
      <c r="AR14109" s="61"/>
      <c r="AS14109" s="61"/>
      <c r="AT14109" s="61"/>
      <c r="AU14109" s="61"/>
      <c r="AV14109" s="61"/>
      <c r="AW14109" s="61"/>
      <c r="AX14109" s="61"/>
      <c r="AY14109" s="61"/>
      <c r="AZ14109" s="61"/>
      <c r="BA14109" s="61"/>
    </row>
    <row r="14110" spans="39:53" x14ac:dyDescent="0.2">
      <c r="AM14110" s="61"/>
      <c r="AN14110" s="61"/>
      <c r="AO14110" s="171"/>
      <c r="AP14110" s="61"/>
      <c r="AQ14110" s="61"/>
      <c r="AR14110" s="61"/>
      <c r="AS14110" s="61"/>
      <c r="AT14110" s="61"/>
      <c r="AU14110" s="61"/>
      <c r="AV14110" s="61"/>
      <c r="AW14110" s="61"/>
      <c r="AX14110" s="61"/>
      <c r="AY14110" s="61"/>
      <c r="AZ14110" s="61"/>
      <c r="BA14110" s="61"/>
    </row>
    <row r="14111" spans="39:53" x14ac:dyDescent="0.2">
      <c r="AM14111" s="61"/>
      <c r="AN14111" s="61"/>
      <c r="AO14111" s="171"/>
      <c r="AP14111" s="61"/>
      <c r="AQ14111" s="61"/>
      <c r="AR14111" s="61"/>
      <c r="AS14111" s="61"/>
      <c r="AT14111" s="61"/>
      <c r="AU14111" s="61"/>
      <c r="AV14111" s="61"/>
      <c r="AW14111" s="61"/>
      <c r="AX14111" s="61"/>
      <c r="AY14111" s="61"/>
      <c r="AZ14111" s="61"/>
      <c r="BA14111" s="61"/>
    </row>
    <row r="14112" spans="39:53" x14ac:dyDescent="0.2">
      <c r="AM14112" s="61"/>
      <c r="AN14112" s="61"/>
      <c r="AO14112" s="171"/>
      <c r="AP14112" s="61"/>
      <c r="AQ14112" s="61"/>
      <c r="AR14112" s="61"/>
      <c r="AS14112" s="61"/>
      <c r="AT14112" s="61"/>
      <c r="AU14112" s="61"/>
      <c r="AV14112" s="61"/>
      <c r="AW14112" s="61"/>
      <c r="AX14112" s="61"/>
      <c r="AY14112" s="61"/>
      <c r="AZ14112" s="61"/>
      <c r="BA14112" s="61"/>
    </row>
    <row r="14113" spans="39:53" x14ac:dyDescent="0.2">
      <c r="AM14113" s="61"/>
      <c r="AN14113" s="61"/>
      <c r="AO14113" s="171"/>
      <c r="AP14113" s="61"/>
      <c r="AQ14113" s="61"/>
      <c r="AR14113" s="61"/>
      <c r="AS14113" s="61"/>
      <c r="AT14113" s="61"/>
      <c r="AU14113" s="61"/>
      <c r="AV14113" s="61"/>
      <c r="AW14113" s="61"/>
      <c r="AX14113" s="61"/>
      <c r="AY14113" s="61"/>
      <c r="AZ14113" s="61"/>
      <c r="BA14113" s="61"/>
    </row>
    <row r="14114" spans="39:53" x14ac:dyDescent="0.2">
      <c r="AM14114" s="61"/>
      <c r="AN14114" s="61"/>
      <c r="AO14114" s="171"/>
      <c r="AP14114" s="61"/>
      <c r="AQ14114" s="61"/>
      <c r="AR14114" s="61"/>
      <c r="AS14114" s="61"/>
      <c r="AT14114" s="61"/>
      <c r="AU14114" s="61"/>
      <c r="AV14114" s="61"/>
      <c r="AW14114" s="61"/>
      <c r="AX14114" s="61"/>
      <c r="AY14114" s="61"/>
      <c r="AZ14114" s="61"/>
      <c r="BA14114" s="61"/>
    </row>
    <row r="14115" spans="39:53" x14ac:dyDescent="0.2">
      <c r="AM14115" s="61"/>
      <c r="AN14115" s="61"/>
      <c r="AO14115" s="171"/>
      <c r="AP14115" s="61"/>
      <c r="AQ14115" s="61"/>
      <c r="AR14115" s="61"/>
      <c r="AS14115" s="61"/>
      <c r="AT14115" s="61"/>
      <c r="AU14115" s="61"/>
      <c r="AV14115" s="61"/>
      <c r="AW14115" s="61"/>
      <c r="AX14115" s="61"/>
      <c r="AY14115" s="61"/>
      <c r="AZ14115" s="61"/>
      <c r="BA14115" s="61"/>
    </row>
    <row r="14116" spans="39:53" x14ac:dyDescent="0.2">
      <c r="AM14116" s="61"/>
      <c r="AN14116" s="61"/>
      <c r="AO14116" s="171"/>
      <c r="AP14116" s="61"/>
      <c r="AQ14116" s="61"/>
      <c r="AR14116" s="61"/>
      <c r="AS14116" s="61"/>
      <c r="AT14116" s="61"/>
      <c r="AU14116" s="61"/>
      <c r="AV14116" s="61"/>
      <c r="AW14116" s="61"/>
      <c r="AX14116" s="61"/>
      <c r="AY14116" s="61"/>
      <c r="AZ14116" s="61"/>
      <c r="BA14116" s="61"/>
    </row>
    <row r="14117" spans="39:53" x14ac:dyDescent="0.2">
      <c r="AM14117" s="61"/>
      <c r="AN14117" s="61"/>
      <c r="AO14117" s="171"/>
      <c r="AP14117" s="61"/>
      <c r="AQ14117" s="61"/>
      <c r="AR14117" s="61"/>
      <c r="AS14117" s="61"/>
      <c r="AT14117" s="61"/>
      <c r="AU14117" s="61"/>
      <c r="AV14117" s="61"/>
      <c r="AW14117" s="61"/>
      <c r="AX14117" s="61"/>
      <c r="AY14117" s="61"/>
      <c r="AZ14117" s="61"/>
      <c r="BA14117" s="61"/>
    </row>
    <row r="14118" spans="39:53" x14ac:dyDescent="0.2">
      <c r="AM14118" s="61"/>
      <c r="AN14118" s="61"/>
      <c r="AO14118" s="171"/>
      <c r="AP14118" s="61"/>
      <c r="AQ14118" s="61"/>
      <c r="AR14118" s="61"/>
      <c r="AS14118" s="61"/>
      <c r="AT14118" s="61"/>
      <c r="AU14118" s="61"/>
      <c r="AV14118" s="61"/>
      <c r="AW14118" s="61"/>
      <c r="AX14118" s="61"/>
      <c r="AY14118" s="61"/>
      <c r="AZ14118" s="61"/>
      <c r="BA14118" s="61"/>
    </row>
    <row r="14119" spans="39:53" x14ac:dyDescent="0.2">
      <c r="AM14119" s="61"/>
      <c r="AN14119" s="61"/>
      <c r="AO14119" s="171"/>
      <c r="AP14119" s="61"/>
      <c r="AQ14119" s="61"/>
      <c r="AR14119" s="61"/>
      <c r="AS14119" s="61"/>
      <c r="AT14119" s="61"/>
      <c r="AU14119" s="61"/>
      <c r="AV14119" s="61"/>
      <c r="AW14119" s="61"/>
      <c r="AX14119" s="61"/>
      <c r="AY14119" s="61"/>
      <c r="AZ14119" s="61"/>
      <c r="BA14119" s="61"/>
    </row>
    <row r="14120" spans="39:53" x14ac:dyDescent="0.2">
      <c r="AM14120" s="61"/>
      <c r="AN14120" s="61"/>
      <c r="AO14120" s="171"/>
      <c r="AP14120" s="61"/>
      <c r="AQ14120" s="61"/>
      <c r="AR14120" s="61"/>
      <c r="AS14120" s="61"/>
      <c r="AT14120" s="61"/>
      <c r="AU14120" s="61"/>
      <c r="AV14120" s="61"/>
      <c r="AW14120" s="61"/>
      <c r="AX14120" s="61"/>
      <c r="AY14120" s="61"/>
      <c r="AZ14120" s="61"/>
      <c r="BA14120" s="61"/>
    </row>
    <row r="14121" spans="39:53" x14ac:dyDescent="0.2">
      <c r="AM14121" s="61"/>
      <c r="AN14121" s="61"/>
      <c r="AO14121" s="171"/>
      <c r="AP14121" s="61"/>
      <c r="AQ14121" s="61"/>
      <c r="AR14121" s="61"/>
      <c r="AS14121" s="61"/>
      <c r="AT14121" s="61"/>
      <c r="AU14121" s="61"/>
      <c r="AV14121" s="61"/>
      <c r="AW14121" s="61"/>
      <c r="AX14121" s="61"/>
      <c r="AY14121" s="61"/>
      <c r="AZ14121" s="61"/>
      <c r="BA14121" s="61"/>
    </row>
    <row r="14122" spans="39:53" x14ac:dyDescent="0.2">
      <c r="AM14122" s="61"/>
      <c r="AN14122" s="61"/>
      <c r="AO14122" s="171"/>
      <c r="AP14122" s="61"/>
      <c r="AQ14122" s="61"/>
      <c r="AR14122" s="61"/>
      <c r="AS14122" s="61"/>
      <c r="AT14122" s="61"/>
      <c r="AU14122" s="61"/>
      <c r="AV14122" s="61"/>
      <c r="AW14122" s="61"/>
      <c r="AX14122" s="61"/>
      <c r="AY14122" s="61"/>
      <c r="AZ14122" s="61"/>
      <c r="BA14122" s="61"/>
    </row>
    <row r="14123" spans="39:53" x14ac:dyDescent="0.2">
      <c r="AM14123" s="61"/>
      <c r="AN14123" s="61"/>
      <c r="AO14123" s="171"/>
      <c r="AP14123" s="61"/>
      <c r="AQ14123" s="61"/>
      <c r="AR14123" s="61"/>
      <c r="AS14123" s="61"/>
      <c r="AT14123" s="61"/>
      <c r="AU14123" s="61"/>
      <c r="AV14123" s="61"/>
      <c r="AW14123" s="61"/>
      <c r="AX14123" s="61"/>
      <c r="AY14123" s="61"/>
      <c r="AZ14123" s="61"/>
      <c r="BA14123" s="61"/>
    </row>
    <row r="14124" spans="39:53" x14ac:dyDescent="0.2">
      <c r="AM14124" s="61"/>
      <c r="AN14124" s="61"/>
      <c r="AO14124" s="171"/>
      <c r="AP14124" s="61"/>
      <c r="AQ14124" s="61"/>
      <c r="AR14124" s="61"/>
      <c r="AS14124" s="61"/>
      <c r="AT14124" s="61"/>
      <c r="AU14124" s="61"/>
      <c r="AV14124" s="61"/>
      <c r="AW14124" s="61"/>
      <c r="AX14124" s="61"/>
      <c r="AY14124" s="61"/>
      <c r="AZ14124" s="61"/>
      <c r="BA14124" s="61"/>
    </row>
    <row r="14125" spans="39:53" x14ac:dyDescent="0.2">
      <c r="AM14125" s="61"/>
      <c r="AN14125" s="61"/>
      <c r="AO14125" s="171"/>
      <c r="AP14125" s="61"/>
      <c r="AQ14125" s="61"/>
      <c r="AR14125" s="61"/>
      <c r="AS14125" s="61"/>
      <c r="AT14125" s="61"/>
      <c r="AU14125" s="61"/>
      <c r="AV14125" s="61"/>
      <c r="AW14125" s="61"/>
      <c r="AX14125" s="61"/>
      <c r="AY14125" s="61"/>
      <c r="AZ14125" s="61"/>
      <c r="BA14125" s="61"/>
    </row>
    <row r="14126" spans="39:53" x14ac:dyDescent="0.2">
      <c r="AM14126" s="61"/>
      <c r="AN14126" s="61"/>
      <c r="AO14126" s="171"/>
      <c r="AP14126" s="61"/>
      <c r="AQ14126" s="61"/>
      <c r="AR14126" s="61"/>
      <c r="AS14126" s="61"/>
      <c r="AT14126" s="61"/>
      <c r="AU14126" s="61"/>
      <c r="AV14126" s="61"/>
      <c r="AW14126" s="61"/>
      <c r="AX14126" s="61"/>
      <c r="AY14126" s="61"/>
      <c r="AZ14126" s="61"/>
      <c r="BA14126" s="61"/>
    </row>
    <row r="14127" spans="39:53" x14ac:dyDescent="0.2">
      <c r="AM14127" s="61"/>
      <c r="AN14127" s="61"/>
      <c r="AO14127" s="171"/>
      <c r="AP14127" s="61"/>
      <c r="AQ14127" s="61"/>
      <c r="AR14127" s="61"/>
      <c r="AS14127" s="61"/>
      <c r="AT14127" s="61"/>
      <c r="AU14127" s="61"/>
      <c r="AV14127" s="61"/>
      <c r="AW14127" s="61"/>
      <c r="AX14127" s="61"/>
      <c r="AY14127" s="61"/>
      <c r="AZ14127" s="61"/>
      <c r="BA14127" s="61"/>
    </row>
    <row r="14128" spans="39:53" x14ac:dyDescent="0.2">
      <c r="AM14128" s="61"/>
      <c r="AN14128" s="61"/>
      <c r="AO14128" s="171"/>
      <c r="AP14128" s="61"/>
      <c r="AQ14128" s="61"/>
      <c r="AR14128" s="61"/>
      <c r="AS14128" s="61"/>
      <c r="AT14128" s="61"/>
      <c r="AU14128" s="61"/>
      <c r="AV14128" s="61"/>
      <c r="AW14128" s="61"/>
      <c r="AX14128" s="61"/>
      <c r="AY14128" s="61"/>
      <c r="AZ14128" s="61"/>
      <c r="BA14128" s="61"/>
    </row>
    <row r="14129" spans="39:53" x14ac:dyDescent="0.2">
      <c r="AM14129" s="61"/>
      <c r="AN14129" s="61"/>
      <c r="AO14129" s="171"/>
      <c r="AP14129" s="61"/>
      <c r="AQ14129" s="61"/>
      <c r="AR14129" s="61"/>
      <c r="AS14129" s="61"/>
      <c r="AT14129" s="61"/>
      <c r="AU14129" s="61"/>
      <c r="AV14129" s="61"/>
      <c r="AW14129" s="61"/>
      <c r="AX14129" s="61"/>
      <c r="AY14129" s="61"/>
      <c r="AZ14129" s="61"/>
      <c r="BA14129" s="61"/>
    </row>
    <row r="14130" spans="39:53" x14ac:dyDescent="0.2">
      <c r="AM14130" s="61"/>
      <c r="AN14130" s="61"/>
      <c r="AO14130" s="171"/>
      <c r="AP14130" s="61"/>
      <c r="AQ14130" s="61"/>
      <c r="AR14130" s="61"/>
      <c r="AS14130" s="61"/>
      <c r="AT14130" s="61"/>
      <c r="AU14130" s="61"/>
      <c r="AV14130" s="61"/>
      <c r="AW14130" s="61"/>
      <c r="AX14130" s="61"/>
      <c r="AY14130" s="61"/>
      <c r="AZ14130" s="61"/>
      <c r="BA14130" s="61"/>
    </row>
    <row r="14131" spans="39:53" x14ac:dyDescent="0.2">
      <c r="AM14131" s="61"/>
      <c r="AN14131" s="61"/>
      <c r="AO14131" s="171"/>
      <c r="AP14131" s="61"/>
      <c r="AQ14131" s="61"/>
      <c r="AR14131" s="61"/>
      <c r="AS14131" s="61"/>
      <c r="AT14131" s="61"/>
      <c r="AU14131" s="61"/>
      <c r="AV14131" s="61"/>
      <c r="AW14131" s="61"/>
      <c r="AX14131" s="61"/>
      <c r="AY14131" s="61"/>
      <c r="AZ14131" s="61"/>
      <c r="BA14131" s="61"/>
    </row>
    <row r="14132" spans="39:53" x14ac:dyDescent="0.2">
      <c r="AM14132" s="61"/>
      <c r="AN14132" s="61"/>
      <c r="AO14132" s="171"/>
      <c r="AP14132" s="61"/>
      <c r="AQ14132" s="61"/>
      <c r="AR14132" s="61"/>
      <c r="AS14132" s="61"/>
      <c r="AT14132" s="61"/>
      <c r="AU14132" s="61"/>
      <c r="AV14132" s="61"/>
      <c r="AW14132" s="61"/>
      <c r="AX14132" s="61"/>
      <c r="AY14132" s="61"/>
      <c r="AZ14132" s="61"/>
      <c r="BA14132" s="61"/>
    </row>
    <row r="14133" spans="39:53" x14ac:dyDescent="0.2">
      <c r="AM14133" s="61"/>
      <c r="AN14133" s="61"/>
      <c r="AO14133" s="171"/>
      <c r="AP14133" s="61"/>
      <c r="AQ14133" s="61"/>
      <c r="AR14133" s="61"/>
      <c r="AS14133" s="61"/>
      <c r="AT14133" s="61"/>
      <c r="AU14133" s="61"/>
      <c r="AV14133" s="61"/>
      <c r="AW14133" s="61"/>
      <c r="AX14133" s="61"/>
      <c r="AY14133" s="61"/>
      <c r="AZ14133" s="61"/>
      <c r="BA14133" s="61"/>
    </row>
    <row r="14134" spans="39:53" x14ac:dyDescent="0.2">
      <c r="AM14134" s="61"/>
      <c r="AN14134" s="61"/>
      <c r="AO14134" s="171"/>
      <c r="AP14134" s="61"/>
      <c r="AQ14134" s="61"/>
      <c r="AR14134" s="61"/>
      <c r="AS14134" s="61"/>
      <c r="AT14134" s="61"/>
      <c r="AU14134" s="61"/>
      <c r="AV14134" s="61"/>
      <c r="AW14134" s="61"/>
      <c r="AX14134" s="61"/>
      <c r="AY14134" s="61"/>
      <c r="AZ14134" s="61"/>
      <c r="BA14134" s="61"/>
    </row>
    <row r="14135" spans="39:53" x14ac:dyDescent="0.2">
      <c r="AM14135" s="61"/>
      <c r="AN14135" s="61"/>
      <c r="AO14135" s="171"/>
      <c r="AP14135" s="61"/>
      <c r="AQ14135" s="61"/>
      <c r="AR14135" s="61"/>
      <c r="AS14135" s="61"/>
      <c r="AT14135" s="61"/>
      <c r="AU14135" s="61"/>
      <c r="AV14135" s="61"/>
      <c r="AW14135" s="61"/>
      <c r="AX14135" s="61"/>
      <c r="AY14135" s="61"/>
      <c r="AZ14135" s="61"/>
      <c r="BA14135" s="61"/>
    </row>
    <row r="14136" spans="39:53" x14ac:dyDescent="0.2">
      <c r="AM14136" s="61"/>
      <c r="AN14136" s="61"/>
      <c r="AO14136" s="171"/>
      <c r="AP14136" s="61"/>
      <c r="AQ14136" s="61"/>
      <c r="AR14136" s="61"/>
      <c r="AS14136" s="61"/>
      <c r="AT14136" s="61"/>
      <c r="AU14136" s="61"/>
      <c r="AV14136" s="61"/>
      <c r="AW14136" s="61"/>
      <c r="AX14136" s="61"/>
      <c r="AY14136" s="61"/>
      <c r="AZ14136" s="61"/>
      <c r="BA14136" s="61"/>
    </row>
    <row r="14137" spans="39:53" x14ac:dyDescent="0.2">
      <c r="AM14137" s="61"/>
      <c r="AN14137" s="61"/>
      <c r="AO14137" s="171"/>
      <c r="AP14137" s="61"/>
      <c r="AQ14137" s="61"/>
      <c r="AR14137" s="61"/>
      <c r="AS14137" s="61"/>
      <c r="AT14137" s="61"/>
      <c r="AU14137" s="61"/>
      <c r="AV14137" s="61"/>
      <c r="AW14137" s="61"/>
      <c r="AX14137" s="61"/>
      <c r="AY14137" s="61"/>
      <c r="AZ14137" s="61"/>
      <c r="BA14137" s="61"/>
    </row>
    <row r="14138" spans="39:53" x14ac:dyDescent="0.2">
      <c r="AM14138" s="61"/>
      <c r="AN14138" s="61"/>
      <c r="AO14138" s="171"/>
      <c r="AP14138" s="61"/>
      <c r="AQ14138" s="61"/>
      <c r="AR14138" s="61"/>
      <c r="AS14138" s="61"/>
      <c r="AT14138" s="61"/>
      <c r="AU14138" s="61"/>
      <c r="AV14138" s="61"/>
      <c r="AW14138" s="61"/>
      <c r="AX14138" s="61"/>
      <c r="AY14138" s="61"/>
      <c r="AZ14138" s="61"/>
      <c r="BA14138" s="61"/>
    </row>
    <row r="14139" spans="39:53" x14ac:dyDescent="0.2">
      <c r="AM14139" s="61"/>
      <c r="AN14139" s="61"/>
      <c r="AO14139" s="171"/>
      <c r="AP14139" s="61"/>
      <c r="AQ14139" s="61"/>
      <c r="AR14139" s="61"/>
      <c r="AS14139" s="61"/>
      <c r="AT14139" s="61"/>
      <c r="AU14139" s="61"/>
      <c r="AV14139" s="61"/>
      <c r="AW14139" s="61"/>
      <c r="AX14139" s="61"/>
      <c r="AY14139" s="61"/>
      <c r="AZ14139" s="61"/>
      <c r="BA14139" s="61"/>
    </row>
    <row r="14140" spans="39:53" x14ac:dyDescent="0.2">
      <c r="AM14140" s="61"/>
      <c r="AN14140" s="61"/>
      <c r="AO14140" s="171"/>
      <c r="AP14140" s="61"/>
      <c r="AQ14140" s="61"/>
      <c r="AR14140" s="61"/>
      <c r="AS14140" s="61"/>
      <c r="AT14140" s="61"/>
      <c r="AU14140" s="61"/>
      <c r="AV14140" s="61"/>
      <c r="AW14140" s="61"/>
      <c r="AX14140" s="61"/>
      <c r="AY14140" s="61"/>
      <c r="AZ14140" s="61"/>
      <c r="BA14140" s="61"/>
    </row>
    <row r="14141" spans="39:53" x14ac:dyDescent="0.2">
      <c r="AM14141" s="61"/>
      <c r="AN14141" s="61"/>
      <c r="AO14141" s="171"/>
      <c r="AP14141" s="61"/>
      <c r="AQ14141" s="61"/>
      <c r="AR14141" s="61"/>
      <c r="AS14141" s="61"/>
      <c r="AT14141" s="61"/>
      <c r="AU14141" s="61"/>
      <c r="AV14141" s="61"/>
      <c r="AW14141" s="61"/>
      <c r="AX14141" s="61"/>
      <c r="AY14141" s="61"/>
      <c r="AZ14141" s="61"/>
      <c r="BA14141" s="61"/>
    </row>
    <row r="14142" spans="39:53" x14ac:dyDescent="0.2">
      <c r="AM14142" s="61"/>
      <c r="AN14142" s="61"/>
      <c r="AO14142" s="171"/>
      <c r="AP14142" s="61"/>
      <c r="AQ14142" s="61"/>
      <c r="AR14142" s="61"/>
      <c r="AS14142" s="61"/>
      <c r="AT14142" s="61"/>
      <c r="AU14142" s="61"/>
      <c r="AV14142" s="61"/>
      <c r="AW14142" s="61"/>
      <c r="AX14142" s="61"/>
      <c r="AY14142" s="61"/>
      <c r="AZ14142" s="61"/>
      <c r="BA14142" s="61"/>
    </row>
    <row r="14143" spans="39:53" x14ac:dyDescent="0.2">
      <c r="AM14143" s="61"/>
      <c r="AN14143" s="61"/>
      <c r="AO14143" s="171"/>
      <c r="AP14143" s="61"/>
      <c r="AQ14143" s="61"/>
      <c r="AR14143" s="61"/>
      <c r="AS14143" s="61"/>
      <c r="AT14143" s="61"/>
      <c r="AU14143" s="61"/>
      <c r="AV14143" s="61"/>
      <c r="AW14143" s="61"/>
      <c r="AX14143" s="61"/>
      <c r="AY14143" s="61"/>
      <c r="AZ14143" s="61"/>
      <c r="BA14143" s="61"/>
    </row>
    <row r="14144" spans="39:53" x14ac:dyDescent="0.2">
      <c r="AM14144" s="61"/>
      <c r="AN14144" s="61"/>
      <c r="AO14144" s="171"/>
      <c r="AP14144" s="61"/>
      <c r="AQ14144" s="61"/>
      <c r="AR14144" s="61"/>
      <c r="AS14144" s="61"/>
      <c r="AT14144" s="61"/>
      <c r="AU14144" s="61"/>
      <c r="AV14144" s="61"/>
      <c r="AW14144" s="61"/>
      <c r="AX14144" s="61"/>
      <c r="AY14144" s="61"/>
      <c r="AZ14144" s="61"/>
      <c r="BA14144" s="61"/>
    </row>
    <row r="14145" spans="39:53" x14ac:dyDescent="0.2">
      <c r="AM14145" s="61"/>
      <c r="AN14145" s="61"/>
      <c r="AO14145" s="171"/>
      <c r="AP14145" s="61"/>
      <c r="AQ14145" s="61"/>
      <c r="AR14145" s="61"/>
      <c r="AS14145" s="61"/>
      <c r="AT14145" s="61"/>
      <c r="AU14145" s="61"/>
      <c r="AV14145" s="61"/>
      <c r="AW14145" s="61"/>
      <c r="AX14145" s="61"/>
      <c r="AY14145" s="61"/>
      <c r="AZ14145" s="61"/>
      <c r="BA14145" s="61"/>
    </row>
    <row r="14146" spans="39:53" x14ac:dyDescent="0.2">
      <c r="AM14146" s="61"/>
      <c r="AN14146" s="61"/>
      <c r="AO14146" s="171"/>
      <c r="AP14146" s="61"/>
      <c r="AQ14146" s="61"/>
      <c r="AR14146" s="61"/>
      <c r="AS14146" s="61"/>
      <c r="AT14146" s="61"/>
      <c r="AU14146" s="61"/>
      <c r="AV14146" s="61"/>
      <c r="AW14146" s="61"/>
      <c r="AX14146" s="61"/>
      <c r="AY14146" s="61"/>
      <c r="AZ14146" s="61"/>
      <c r="BA14146" s="61"/>
    </row>
    <row r="14147" spans="39:53" x14ac:dyDescent="0.2">
      <c r="AM14147" s="61"/>
      <c r="AN14147" s="61"/>
      <c r="AO14147" s="171"/>
      <c r="AP14147" s="61"/>
      <c r="AQ14147" s="61"/>
      <c r="AR14147" s="61"/>
      <c r="AS14147" s="61"/>
      <c r="AT14147" s="61"/>
      <c r="AU14147" s="61"/>
      <c r="AV14147" s="61"/>
      <c r="AW14147" s="61"/>
      <c r="AX14147" s="61"/>
      <c r="AY14147" s="61"/>
      <c r="AZ14147" s="61"/>
      <c r="BA14147" s="61"/>
    </row>
    <row r="14148" spans="39:53" x14ac:dyDescent="0.2">
      <c r="AM14148" s="61"/>
      <c r="AN14148" s="61"/>
      <c r="AO14148" s="171"/>
      <c r="AP14148" s="61"/>
      <c r="AQ14148" s="61"/>
      <c r="AR14148" s="61"/>
      <c r="AS14148" s="61"/>
      <c r="AT14148" s="61"/>
      <c r="AU14148" s="61"/>
      <c r="AV14148" s="61"/>
      <c r="AW14148" s="61"/>
      <c r="AX14148" s="61"/>
      <c r="AY14148" s="61"/>
      <c r="AZ14148" s="61"/>
      <c r="BA14148" s="61"/>
    </row>
    <row r="14149" spans="39:53" x14ac:dyDescent="0.2">
      <c r="AM14149" s="61"/>
      <c r="AN14149" s="61"/>
      <c r="AO14149" s="171"/>
      <c r="AP14149" s="61"/>
      <c r="AQ14149" s="61"/>
      <c r="AR14149" s="61"/>
      <c r="AS14149" s="61"/>
      <c r="AT14149" s="61"/>
      <c r="AU14149" s="61"/>
      <c r="AV14149" s="61"/>
      <c r="AW14149" s="61"/>
      <c r="AX14149" s="61"/>
      <c r="AY14149" s="61"/>
      <c r="AZ14149" s="61"/>
      <c r="BA14149" s="61"/>
    </row>
    <row r="14150" spans="39:53" x14ac:dyDescent="0.2">
      <c r="AM14150" s="61"/>
      <c r="AN14150" s="61"/>
      <c r="AO14150" s="171"/>
      <c r="AP14150" s="61"/>
      <c r="AQ14150" s="61"/>
      <c r="AR14150" s="61"/>
      <c r="AS14150" s="61"/>
      <c r="AT14150" s="61"/>
      <c r="AU14150" s="61"/>
      <c r="AV14150" s="61"/>
      <c r="AW14150" s="61"/>
      <c r="AX14150" s="61"/>
      <c r="AY14150" s="61"/>
      <c r="AZ14150" s="61"/>
      <c r="BA14150" s="61"/>
    </row>
    <row r="14151" spans="39:53" x14ac:dyDescent="0.2">
      <c r="AM14151" s="61"/>
      <c r="AN14151" s="61"/>
      <c r="AO14151" s="171"/>
      <c r="AP14151" s="61"/>
      <c r="AQ14151" s="61"/>
      <c r="AR14151" s="61"/>
      <c r="AS14151" s="61"/>
      <c r="AT14151" s="61"/>
      <c r="AU14151" s="61"/>
      <c r="AV14151" s="61"/>
      <c r="AW14151" s="61"/>
      <c r="AX14151" s="61"/>
      <c r="AY14151" s="61"/>
      <c r="AZ14151" s="61"/>
      <c r="BA14151" s="61"/>
    </row>
    <row r="14152" spans="39:53" x14ac:dyDescent="0.2">
      <c r="AM14152" s="61"/>
      <c r="AN14152" s="61"/>
      <c r="AO14152" s="171"/>
      <c r="AP14152" s="61"/>
      <c r="AQ14152" s="61"/>
      <c r="AR14152" s="61"/>
      <c r="AS14152" s="61"/>
      <c r="AT14152" s="61"/>
      <c r="AU14152" s="61"/>
      <c r="AV14152" s="61"/>
      <c r="AW14152" s="61"/>
      <c r="AX14152" s="61"/>
      <c r="AY14152" s="61"/>
      <c r="AZ14152" s="61"/>
      <c r="BA14152" s="61"/>
    </row>
    <row r="14153" spans="39:53" x14ac:dyDescent="0.2">
      <c r="AM14153" s="61"/>
      <c r="AN14153" s="61"/>
      <c r="AO14153" s="171"/>
      <c r="AP14153" s="61"/>
      <c r="AQ14153" s="61"/>
      <c r="AR14153" s="61"/>
      <c r="AS14153" s="61"/>
      <c r="AT14153" s="61"/>
      <c r="AU14153" s="61"/>
      <c r="AV14153" s="61"/>
      <c r="AW14153" s="61"/>
      <c r="AX14153" s="61"/>
      <c r="AY14153" s="61"/>
      <c r="AZ14153" s="61"/>
      <c r="BA14153" s="61"/>
    </row>
    <row r="14154" spans="39:53" x14ac:dyDescent="0.2">
      <c r="AM14154" s="61"/>
      <c r="AN14154" s="61"/>
      <c r="AO14154" s="171"/>
      <c r="AP14154" s="61"/>
      <c r="AQ14154" s="61"/>
      <c r="AR14154" s="61"/>
      <c r="AS14154" s="61"/>
      <c r="AT14154" s="61"/>
      <c r="AU14154" s="61"/>
      <c r="AV14154" s="61"/>
      <c r="AW14154" s="61"/>
      <c r="AX14154" s="61"/>
      <c r="AY14154" s="61"/>
      <c r="AZ14154" s="61"/>
      <c r="BA14154" s="61"/>
    </row>
    <row r="14155" spans="39:53" x14ac:dyDescent="0.2">
      <c r="AM14155" s="61"/>
      <c r="AN14155" s="61"/>
      <c r="AO14155" s="171"/>
      <c r="AP14155" s="61"/>
      <c r="AQ14155" s="61"/>
      <c r="AR14155" s="61"/>
      <c r="AS14155" s="61"/>
      <c r="AT14155" s="61"/>
      <c r="AU14155" s="61"/>
      <c r="AV14155" s="61"/>
      <c r="AW14155" s="61"/>
      <c r="AX14155" s="61"/>
      <c r="AY14155" s="61"/>
      <c r="AZ14155" s="61"/>
      <c r="BA14155" s="61"/>
    </row>
    <row r="14156" spans="39:53" x14ac:dyDescent="0.2">
      <c r="AM14156" s="61"/>
      <c r="AN14156" s="61"/>
      <c r="AO14156" s="171"/>
      <c r="AP14156" s="61"/>
      <c r="AQ14156" s="61"/>
      <c r="AR14156" s="61"/>
      <c r="AS14156" s="61"/>
      <c r="AT14156" s="61"/>
      <c r="AU14156" s="61"/>
      <c r="AV14156" s="61"/>
      <c r="AW14156" s="61"/>
      <c r="AX14156" s="61"/>
      <c r="AY14156" s="61"/>
      <c r="AZ14156" s="61"/>
      <c r="BA14156" s="61"/>
    </row>
    <row r="14157" spans="39:53" x14ac:dyDescent="0.2">
      <c r="AM14157" s="61"/>
      <c r="AN14157" s="61"/>
      <c r="AO14157" s="171"/>
      <c r="AP14157" s="61"/>
      <c r="AQ14157" s="61"/>
      <c r="AR14157" s="61"/>
      <c r="AS14157" s="61"/>
      <c r="AT14157" s="61"/>
      <c r="AU14157" s="61"/>
      <c r="AV14157" s="61"/>
      <c r="AW14157" s="61"/>
      <c r="AX14157" s="61"/>
      <c r="AY14157" s="61"/>
      <c r="AZ14157" s="61"/>
      <c r="BA14157" s="61"/>
    </row>
    <row r="14158" spans="39:53" x14ac:dyDescent="0.2">
      <c r="AM14158" s="61"/>
      <c r="AN14158" s="61"/>
      <c r="AO14158" s="171"/>
      <c r="AP14158" s="61"/>
      <c r="AQ14158" s="61"/>
      <c r="AR14158" s="61"/>
      <c r="AS14158" s="61"/>
      <c r="AT14158" s="61"/>
      <c r="AU14158" s="61"/>
      <c r="AV14158" s="61"/>
      <c r="AW14158" s="61"/>
      <c r="AX14158" s="61"/>
      <c r="AY14158" s="61"/>
      <c r="AZ14158" s="61"/>
      <c r="BA14158" s="61"/>
    </row>
    <row r="14159" spans="39:53" x14ac:dyDescent="0.2">
      <c r="AM14159" s="61"/>
      <c r="AN14159" s="61"/>
      <c r="AO14159" s="171"/>
      <c r="AP14159" s="61"/>
      <c r="AQ14159" s="61"/>
      <c r="AR14159" s="61"/>
      <c r="AS14159" s="61"/>
      <c r="AT14159" s="61"/>
      <c r="AU14159" s="61"/>
      <c r="AV14159" s="61"/>
      <c r="AW14159" s="61"/>
      <c r="AX14159" s="61"/>
      <c r="AY14159" s="61"/>
      <c r="AZ14159" s="61"/>
      <c r="BA14159" s="61"/>
    </row>
    <row r="14160" spans="39:53" x14ac:dyDescent="0.2">
      <c r="AM14160" s="61"/>
      <c r="AN14160" s="61"/>
      <c r="AO14160" s="171"/>
      <c r="AP14160" s="61"/>
      <c r="AQ14160" s="61"/>
      <c r="AR14160" s="61"/>
      <c r="AS14160" s="61"/>
      <c r="AT14160" s="61"/>
      <c r="AU14160" s="61"/>
      <c r="AV14160" s="61"/>
      <c r="AW14160" s="61"/>
      <c r="AX14160" s="61"/>
      <c r="AY14160" s="61"/>
      <c r="AZ14160" s="61"/>
      <c r="BA14160" s="61"/>
    </row>
    <row r="14161" spans="39:53" x14ac:dyDescent="0.2">
      <c r="AM14161" s="61"/>
      <c r="AN14161" s="61"/>
      <c r="AO14161" s="171"/>
      <c r="AP14161" s="61"/>
      <c r="AQ14161" s="61"/>
      <c r="AR14161" s="61"/>
      <c r="AS14161" s="61"/>
      <c r="AT14161" s="61"/>
      <c r="AU14161" s="61"/>
      <c r="AV14161" s="61"/>
      <c r="AW14161" s="61"/>
      <c r="AX14161" s="61"/>
      <c r="AY14161" s="61"/>
      <c r="AZ14161" s="61"/>
      <c r="BA14161" s="61"/>
    </row>
    <row r="14162" spans="39:53" x14ac:dyDescent="0.2">
      <c r="AM14162" s="61"/>
      <c r="AN14162" s="61"/>
      <c r="AO14162" s="171"/>
      <c r="AP14162" s="61"/>
      <c r="AQ14162" s="61"/>
      <c r="AR14162" s="61"/>
      <c r="AS14162" s="61"/>
      <c r="AT14162" s="61"/>
      <c r="AU14162" s="61"/>
      <c r="AV14162" s="61"/>
      <c r="AW14162" s="61"/>
      <c r="AX14162" s="61"/>
      <c r="AY14162" s="61"/>
      <c r="AZ14162" s="61"/>
      <c r="BA14162" s="61"/>
    </row>
    <row r="14163" spans="39:53" x14ac:dyDescent="0.2">
      <c r="AM14163" s="61"/>
      <c r="AN14163" s="61"/>
      <c r="AO14163" s="171"/>
      <c r="AP14163" s="61"/>
      <c r="AQ14163" s="61"/>
      <c r="AR14163" s="61"/>
      <c r="AS14163" s="61"/>
      <c r="AT14163" s="61"/>
      <c r="AU14163" s="61"/>
      <c r="AV14163" s="61"/>
      <c r="AW14163" s="61"/>
      <c r="AX14163" s="61"/>
      <c r="AY14163" s="61"/>
      <c r="AZ14163" s="61"/>
      <c r="BA14163" s="61"/>
    </row>
    <row r="14164" spans="39:53" x14ac:dyDescent="0.2">
      <c r="AM14164" s="61"/>
      <c r="AN14164" s="61"/>
      <c r="AO14164" s="171"/>
      <c r="AP14164" s="61"/>
      <c r="AQ14164" s="61"/>
      <c r="AR14164" s="61"/>
      <c r="AS14164" s="61"/>
      <c r="AT14164" s="61"/>
      <c r="AU14164" s="61"/>
      <c r="AV14164" s="61"/>
      <c r="AW14164" s="61"/>
      <c r="AX14164" s="61"/>
      <c r="AY14164" s="61"/>
      <c r="AZ14164" s="61"/>
      <c r="BA14164" s="61"/>
    </row>
    <row r="14165" spans="39:53" x14ac:dyDescent="0.2">
      <c r="AM14165" s="61"/>
      <c r="AN14165" s="61"/>
      <c r="AO14165" s="171"/>
      <c r="AP14165" s="61"/>
      <c r="AQ14165" s="61"/>
      <c r="AR14165" s="61"/>
      <c r="AS14165" s="61"/>
      <c r="AT14165" s="61"/>
      <c r="AU14165" s="61"/>
      <c r="AV14165" s="61"/>
      <c r="AW14165" s="61"/>
      <c r="AX14165" s="61"/>
      <c r="AY14165" s="61"/>
      <c r="AZ14165" s="61"/>
      <c r="BA14165" s="61"/>
    </row>
    <row r="14166" spans="39:53" x14ac:dyDescent="0.2">
      <c r="AM14166" s="61"/>
      <c r="AN14166" s="61"/>
      <c r="AO14166" s="171"/>
      <c r="AP14166" s="61"/>
      <c r="AQ14166" s="61"/>
      <c r="AR14166" s="61"/>
      <c r="AS14166" s="61"/>
      <c r="AT14166" s="61"/>
      <c r="AU14166" s="61"/>
      <c r="AV14166" s="61"/>
      <c r="AW14166" s="61"/>
      <c r="AX14166" s="61"/>
      <c r="AY14166" s="61"/>
      <c r="AZ14166" s="61"/>
      <c r="BA14166" s="61"/>
    </row>
    <row r="14167" spans="39:53" x14ac:dyDescent="0.2">
      <c r="AM14167" s="61"/>
      <c r="AN14167" s="61"/>
      <c r="AO14167" s="171"/>
      <c r="AP14167" s="61"/>
      <c r="AQ14167" s="61"/>
      <c r="AR14167" s="61"/>
      <c r="AS14167" s="61"/>
      <c r="AT14167" s="61"/>
      <c r="AU14167" s="61"/>
      <c r="AV14167" s="61"/>
      <c r="AW14167" s="61"/>
      <c r="AX14167" s="61"/>
      <c r="AY14167" s="61"/>
      <c r="AZ14167" s="61"/>
      <c r="BA14167" s="61"/>
    </row>
    <row r="14168" spans="39:53" x14ac:dyDescent="0.2">
      <c r="AM14168" s="61"/>
      <c r="AN14168" s="61"/>
      <c r="AO14168" s="171"/>
      <c r="AP14168" s="61"/>
      <c r="AQ14168" s="61"/>
      <c r="AR14168" s="61"/>
      <c r="AS14168" s="61"/>
      <c r="AT14168" s="61"/>
      <c r="AU14168" s="61"/>
      <c r="AV14168" s="61"/>
      <c r="AW14168" s="61"/>
      <c r="AX14168" s="61"/>
      <c r="AY14168" s="61"/>
      <c r="AZ14168" s="61"/>
      <c r="BA14168" s="61"/>
    </row>
    <row r="14169" spans="39:53" x14ac:dyDescent="0.2">
      <c r="AM14169" s="61"/>
      <c r="AN14169" s="61"/>
      <c r="AO14169" s="171"/>
      <c r="AP14169" s="61"/>
      <c r="AQ14169" s="61"/>
      <c r="AR14169" s="61"/>
      <c r="AS14169" s="61"/>
      <c r="AT14169" s="61"/>
      <c r="AU14169" s="61"/>
      <c r="AV14169" s="61"/>
      <c r="AW14169" s="61"/>
      <c r="AX14169" s="61"/>
      <c r="AY14169" s="61"/>
      <c r="AZ14169" s="61"/>
      <c r="BA14169" s="61"/>
    </row>
    <row r="14170" spans="39:53" x14ac:dyDescent="0.2">
      <c r="AM14170" s="61"/>
      <c r="AN14170" s="61"/>
      <c r="AO14170" s="171"/>
      <c r="AP14170" s="61"/>
      <c r="AQ14170" s="61"/>
      <c r="AR14170" s="61"/>
      <c r="AS14170" s="61"/>
      <c r="AT14170" s="61"/>
      <c r="AU14170" s="61"/>
      <c r="AV14170" s="61"/>
      <c r="AW14170" s="61"/>
      <c r="AX14170" s="61"/>
      <c r="AY14170" s="61"/>
      <c r="AZ14170" s="61"/>
      <c r="BA14170" s="61"/>
    </row>
    <row r="14171" spans="39:53" x14ac:dyDescent="0.2">
      <c r="AM14171" s="61"/>
      <c r="AN14171" s="61"/>
      <c r="AO14171" s="171"/>
      <c r="AP14171" s="61"/>
      <c r="AQ14171" s="61"/>
      <c r="AR14171" s="61"/>
      <c r="AS14171" s="61"/>
      <c r="AT14171" s="61"/>
      <c r="AU14171" s="61"/>
      <c r="AV14171" s="61"/>
      <c r="AW14171" s="61"/>
      <c r="AX14171" s="61"/>
      <c r="AY14171" s="61"/>
      <c r="AZ14171" s="61"/>
      <c r="BA14171" s="61"/>
    </row>
    <row r="14172" spans="39:53" x14ac:dyDescent="0.2">
      <c r="AM14172" s="61"/>
      <c r="AN14172" s="61"/>
      <c r="AO14172" s="171"/>
      <c r="AP14172" s="61"/>
      <c r="AQ14172" s="61"/>
      <c r="AR14172" s="61"/>
      <c r="AS14172" s="61"/>
      <c r="AT14172" s="61"/>
      <c r="AU14172" s="61"/>
      <c r="AV14172" s="61"/>
      <c r="AW14172" s="61"/>
      <c r="AX14172" s="61"/>
      <c r="AY14172" s="61"/>
      <c r="AZ14172" s="61"/>
      <c r="BA14172" s="61"/>
    </row>
    <row r="14173" spans="39:53" x14ac:dyDescent="0.2">
      <c r="AM14173" s="61"/>
      <c r="AN14173" s="61"/>
      <c r="AO14173" s="171"/>
      <c r="AP14173" s="61"/>
      <c r="AQ14173" s="61"/>
      <c r="AR14173" s="61"/>
      <c r="AS14173" s="61"/>
      <c r="AT14173" s="61"/>
      <c r="AU14173" s="61"/>
      <c r="AV14173" s="61"/>
      <c r="AW14173" s="61"/>
      <c r="AX14173" s="61"/>
      <c r="AY14173" s="61"/>
      <c r="AZ14173" s="61"/>
      <c r="BA14173" s="61"/>
    </row>
    <row r="14174" spans="39:53" x14ac:dyDescent="0.2">
      <c r="AM14174" s="61"/>
      <c r="AN14174" s="61"/>
      <c r="AO14174" s="171"/>
      <c r="AP14174" s="61"/>
      <c r="AQ14174" s="61"/>
      <c r="AR14174" s="61"/>
      <c r="AS14174" s="61"/>
      <c r="AT14174" s="61"/>
      <c r="AU14174" s="61"/>
      <c r="AV14174" s="61"/>
      <c r="AW14174" s="61"/>
      <c r="AX14174" s="61"/>
      <c r="AY14174" s="61"/>
      <c r="AZ14174" s="61"/>
      <c r="BA14174" s="61"/>
    </row>
    <row r="14175" spans="39:53" x14ac:dyDescent="0.2">
      <c r="AM14175" s="61"/>
      <c r="AN14175" s="61"/>
      <c r="AO14175" s="171"/>
      <c r="AP14175" s="61"/>
      <c r="AQ14175" s="61"/>
      <c r="AR14175" s="61"/>
      <c r="AS14175" s="61"/>
      <c r="AT14175" s="61"/>
      <c r="AU14175" s="61"/>
      <c r="AV14175" s="61"/>
      <c r="AW14175" s="61"/>
      <c r="AX14175" s="61"/>
      <c r="AY14175" s="61"/>
      <c r="AZ14175" s="61"/>
      <c r="BA14175" s="61"/>
    </row>
    <row r="14176" spans="39:53" x14ac:dyDescent="0.2">
      <c r="AM14176" s="61"/>
      <c r="AN14176" s="61"/>
      <c r="AO14176" s="171"/>
      <c r="AP14176" s="61"/>
      <c r="AQ14176" s="61"/>
      <c r="AR14176" s="61"/>
      <c r="AS14176" s="61"/>
      <c r="AT14176" s="61"/>
      <c r="AU14176" s="61"/>
      <c r="AV14176" s="61"/>
      <c r="AW14176" s="61"/>
      <c r="AX14176" s="61"/>
      <c r="AY14176" s="61"/>
      <c r="AZ14176" s="61"/>
      <c r="BA14176" s="61"/>
    </row>
    <row r="14177" spans="39:53" x14ac:dyDescent="0.2">
      <c r="AM14177" s="61"/>
      <c r="AN14177" s="61"/>
      <c r="AO14177" s="171"/>
      <c r="AP14177" s="61"/>
      <c r="AQ14177" s="61"/>
      <c r="AR14177" s="61"/>
      <c r="AS14177" s="61"/>
      <c r="AT14177" s="61"/>
      <c r="AU14177" s="61"/>
      <c r="AV14177" s="61"/>
      <c r="AW14177" s="61"/>
      <c r="AX14177" s="61"/>
      <c r="AY14177" s="61"/>
      <c r="AZ14177" s="61"/>
      <c r="BA14177" s="61"/>
    </row>
    <row r="14178" spans="39:53" x14ac:dyDescent="0.2">
      <c r="AM14178" s="61"/>
      <c r="AN14178" s="61"/>
      <c r="AO14178" s="171"/>
      <c r="AP14178" s="61"/>
      <c r="AQ14178" s="61"/>
      <c r="AR14178" s="61"/>
      <c r="AS14178" s="61"/>
      <c r="AT14178" s="61"/>
      <c r="AU14178" s="61"/>
      <c r="AV14178" s="61"/>
      <c r="AW14178" s="61"/>
      <c r="AX14178" s="61"/>
      <c r="AY14178" s="61"/>
      <c r="AZ14178" s="61"/>
      <c r="BA14178" s="61"/>
    </row>
    <row r="14179" spans="39:53" x14ac:dyDescent="0.2">
      <c r="AM14179" s="61"/>
      <c r="AN14179" s="61"/>
      <c r="AO14179" s="171"/>
      <c r="AP14179" s="61"/>
      <c r="AQ14179" s="61"/>
      <c r="AR14179" s="61"/>
      <c r="AS14179" s="61"/>
      <c r="AT14179" s="61"/>
      <c r="AU14179" s="61"/>
      <c r="AV14179" s="61"/>
      <c r="AW14179" s="61"/>
      <c r="AX14179" s="61"/>
      <c r="AY14179" s="61"/>
      <c r="AZ14179" s="61"/>
      <c r="BA14179" s="61"/>
    </row>
    <row r="14180" spans="39:53" x14ac:dyDescent="0.2">
      <c r="AM14180" s="61"/>
      <c r="AN14180" s="61"/>
      <c r="AO14180" s="171"/>
      <c r="AP14180" s="61"/>
      <c r="AQ14180" s="61"/>
      <c r="AR14180" s="61"/>
      <c r="AS14180" s="61"/>
      <c r="AT14180" s="61"/>
      <c r="AU14180" s="61"/>
      <c r="AV14180" s="61"/>
      <c r="AW14180" s="61"/>
      <c r="AX14180" s="61"/>
      <c r="AY14180" s="61"/>
      <c r="AZ14180" s="61"/>
      <c r="BA14180" s="61"/>
    </row>
    <row r="14181" spans="39:53" x14ac:dyDescent="0.2">
      <c r="AM14181" s="61"/>
      <c r="AN14181" s="61"/>
      <c r="AO14181" s="171"/>
      <c r="AP14181" s="61"/>
      <c r="AQ14181" s="61"/>
      <c r="AR14181" s="61"/>
      <c r="AS14181" s="61"/>
      <c r="AT14181" s="61"/>
      <c r="AU14181" s="61"/>
      <c r="AV14181" s="61"/>
      <c r="AW14181" s="61"/>
      <c r="AX14181" s="61"/>
      <c r="AY14181" s="61"/>
      <c r="AZ14181" s="61"/>
      <c r="BA14181" s="61"/>
    </row>
    <row r="14182" spans="39:53" x14ac:dyDescent="0.2">
      <c r="AM14182" s="61"/>
      <c r="AN14182" s="61"/>
      <c r="AO14182" s="171"/>
      <c r="AP14182" s="61"/>
      <c r="AQ14182" s="61"/>
      <c r="AR14182" s="61"/>
      <c r="AS14182" s="61"/>
      <c r="AT14182" s="61"/>
      <c r="AU14182" s="61"/>
      <c r="AV14182" s="61"/>
      <c r="AW14182" s="61"/>
      <c r="AX14182" s="61"/>
      <c r="AY14182" s="61"/>
      <c r="AZ14182" s="61"/>
      <c r="BA14182" s="61"/>
    </row>
    <row r="14183" spans="39:53" x14ac:dyDescent="0.2">
      <c r="AM14183" s="61"/>
      <c r="AN14183" s="61"/>
      <c r="AO14183" s="171"/>
      <c r="AP14183" s="61"/>
      <c r="AQ14183" s="61"/>
      <c r="AR14183" s="61"/>
      <c r="AS14183" s="61"/>
      <c r="AT14183" s="61"/>
      <c r="AU14183" s="61"/>
      <c r="AV14183" s="61"/>
      <c r="AW14183" s="61"/>
      <c r="AX14183" s="61"/>
      <c r="AY14183" s="61"/>
      <c r="AZ14183" s="61"/>
      <c r="BA14183" s="61"/>
    </row>
    <row r="14184" spans="39:53" x14ac:dyDescent="0.2">
      <c r="AM14184" s="61"/>
      <c r="AN14184" s="61"/>
      <c r="AO14184" s="171"/>
      <c r="AP14184" s="61"/>
      <c r="AQ14184" s="61"/>
      <c r="AR14184" s="61"/>
      <c r="AS14184" s="61"/>
      <c r="AT14184" s="61"/>
      <c r="AU14184" s="61"/>
      <c r="AV14184" s="61"/>
      <c r="AW14184" s="61"/>
      <c r="AX14184" s="61"/>
      <c r="AY14184" s="61"/>
      <c r="AZ14184" s="61"/>
      <c r="BA14184" s="61"/>
    </row>
    <row r="14185" spans="39:53" x14ac:dyDescent="0.2">
      <c r="AM14185" s="61"/>
      <c r="AN14185" s="61"/>
      <c r="AO14185" s="171"/>
      <c r="AP14185" s="61"/>
      <c r="AQ14185" s="61"/>
      <c r="AR14185" s="61"/>
      <c r="AS14185" s="61"/>
      <c r="AT14185" s="61"/>
      <c r="AU14185" s="61"/>
      <c r="AV14185" s="61"/>
      <c r="AW14185" s="61"/>
      <c r="AX14185" s="61"/>
      <c r="AY14185" s="61"/>
      <c r="AZ14185" s="61"/>
      <c r="BA14185" s="61"/>
    </row>
    <row r="14186" spans="39:53" x14ac:dyDescent="0.2">
      <c r="AM14186" s="61"/>
      <c r="AN14186" s="61"/>
      <c r="AO14186" s="171"/>
      <c r="AP14186" s="61"/>
      <c r="AQ14186" s="61"/>
      <c r="AR14186" s="61"/>
      <c r="AS14186" s="61"/>
      <c r="AT14186" s="61"/>
      <c r="AU14186" s="61"/>
      <c r="AV14186" s="61"/>
      <c r="AW14186" s="61"/>
      <c r="AX14186" s="61"/>
      <c r="AY14186" s="61"/>
      <c r="AZ14186" s="61"/>
      <c r="BA14186" s="61"/>
    </row>
    <row r="14187" spans="39:53" x14ac:dyDescent="0.2">
      <c r="AM14187" s="61"/>
      <c r="AN14187" s="61"/>
      <c r="AO14187" s="171"/>
      <c r="AP14187" s="61"/>
      <c r="AQ14187" s="61"/>
      <c r="AR14187" s="61"/>
      <c r="AS14187" s="61"/>
      <c r="AT14187" s="61"/>
      <c r="AU14187" s="61"/>
      <c r="AV14187" s="61"/>
      <c r="AW14187" s="61"/>
      <c r="AX14187" s="61"/>
      <c r="AY14187" s="61"/>
      <c r="AZ14187" s="61"/>
      <c r="BA14187" s="61"/>
    </row>
    <row r="14188" spans="39:53" x14ac:dyDescent="0.2">
      <c r="AM14188" s="61"/>
      <c r="AN14188" s="61"/>
      <c r="AO14188" s="171"/>
      <c r="AP14188" s="61"/>
      <c r="AQ14188" s="61"/>
      <c r="AR14188" s="61"/>
      <c r="AS14188" s="61"/>
      <c r="AT14188" s="61"/>
      <c r="AU14188" s="61"/>
      <c r="AV14188" s="61"/>
      <c r="AW14188" s="61"/>
      <c r="AX14188" s="61"/>
      <c r="AY14188" s="61"/>
      <c r="AZ14188" s="61"/>
      <c r="BA14188" s="61"/>
    </row>
    <row r="14189" spans="39:53" x14ac:dyDescent="0.2">
      <c r="AM14189" s="61"/>
      <c r="AN14189" s="61"/>
      <c r="AO14189" s="171"/>
      <c r="AP14189" s="61"/>
      <c r="AQ14189" s="61"/>
      <c r="AR14189" s="61"/>
      <c r="AS14189" s="61"/>
      <c r="AT14189" s="61"/>
      <c r="AU14189" s="61"/>
      <c r="AV14189" s="61"/>
      <c r="AW14189" s="61"/>
      <c r="AX14189" s="61"/>
      <c r="AY14189" s="61"/>
      <c r="AZ14189" s="61"/>
      <c r="BA14189" s="61"/>
    </row>
    <row r="14190" spans="39:53" x14ac:dyDescent="0.2">
      <c r="AM14190" s="61"/>
      <c r="AN14190" s="61"/>
      <c r="AO14190" s="171"/>
      <c r="AP14190" s="61"/>
      <c r="AQ14190" s="61"/>
      <c r="AR14190" s="61"/>
      <c r="AS14190" s="61"/>
      <c r="AT14190" s="61"/>
      <c r="AU14190" s="61"/>
      <c r="AV14190" s="61"/>
      <c r="AW14190" s="61"/>
      <c r="AX14190" s="61"/>
      <c r="AY14190" s="61"/>
      <c r="AZ14190" s="61"/>
      <c r="BA14190" s="61"/>
    </row>
    <row r="14191" spans="39:53" x14ac:dyDescent="0.2">
      <c r="AM14191" s="61"/>
      <c r="AN14191" s="61"/>
      <c r="AO14191" s="171"/>
      <c r="AP14191" s="61"/>
      <c r="AQ14191" s="61"/>
      <c r="AR14191" s="61"/>
      <c r="AS14191" s="61"/>
      <c r="AT14191" s="61"/>
      <c r="AU14191" s="61"/>
      <c r="AV14191" s="61"/>
      <c r="AW14191" s="61"/>
      <c r="AX14191" s="61"/>
      <c r="AY14191" s="61"/>
      <c r="AZ14191" s="61"/>
      <c r="BA14191" s="61"/>
    </row>
    <row r="14192" spans="39:53" x14ac:dyDescent="0.2">
      <c r="AM14192" s="61"/>
      <c r="AN14192" s="61"/>
      <c r="AO14192" s="171"/>
      <c r="AP14192" s="61"/>
      <c r="AQ14192" s="61"/>
      <c r="AR14192" s="61"/>
      <c r="AS14192" s="61"/>
      <c r="AT14192" s="61"/>
      <c r="AU14192" s="61"/>
      <c r="AV14192" s="61"/>
      <c r="AW14192" s="61"/>
      <c r="AX14192" s="61"/>
      <c r="AY14192" s="61"/>
      <c r="AZ14192" s="61"/>
      <c r="BA14192" s="61"/>
    </row>
    <row r="14193" spans="39:53" x14ac:dyDescent="0.2">
      <c r="AM14193" s="61"/>
      <c r="AN14193" s="61"/>
      <c r="AO14193" s="171"/>
      <c r="AP14193" s="61"/>
      <c r="AQ14193" s="61"/>
      <c r="AR14193" s="61"/>
      <c r="AS14193" s="61"/>
      <c r="AT14193" s="61"/>
      <c r="AU14193" s="61"/>
      <c r="AV14193" s="61"/>
      <c r="AW14193" s="61"/>
      <c r="AX14193" s="61"/>
      <c r="AY14193" s="61"/>
      <c r="AZ14193" s="61"/>
      <c r="BA14193" s="61"/>
    </row>
    <row r="14194" spans="39:53" x14ac:dyDescent="0.2">
      <c r="AM14194" s="61"/>
      <c r="AN14194" s="61"/>
      <c r="AO14194" s="171"/>
      <c r="AP14194" s="61"/>
      <c r="AQ14194" s="61"/>
      <c r="AR14194" s="61"/>
      <c r="AS14194" s="61"/>
      <c r="AT14194" s="61"/>
      <c r="AU14194" s="61"/>
      <c r="AV14194" s="61"/>
      <c r="AW14194" s="61"/>
      <c r="AX14194" s="61"/>
      <c r="AY14194" s="61"/>
      <c r="AZ14194" s="61"/>
      <c r="BA14194" s="61"/>
    </row>
    <row r="14195" spans="39:53" x14ac:dyDescent="0.2">
      <c r="AM14195" s="61"/>
      <c r="AN14195" s="61"/>
      <c r="AO14195" s="171"/>
      <c r="AP14195" s="61"/>
      <c r="AQ14195" s="61"/>
      <c r="AR14195" s="61"/>
      <c r="AS14195" s="61"/>
      <c r="AT14195" s="61"/>
      <c r="AU14195" s="61"/>
      <c r="AV14195" s="61"/>
      <c r="AW14195" s="61"/>
      <c r="AX14195" s="61"/>
      <c r="AY14195" s="61"/>
      <c r="AZ14195" s="61"/>
      <c r="BA14195" s="61"/>
    </row>
    <row r="14196" spans="39:53" x14ac:dyDescent="0.2">
      <c r="AM14196" s="61"/>
      <c r="AN14196" s="61"/>
      <c r="AO14196" s="171"/>
      <c r="AP14196" s="61"/>
      <c r="AQ14196" s="61"/>
      <c r="AR14196" s="61"/>
      <c r="AS14196" s="61"/>
      <c r="AT14196" s="61"/>
      <c r="AU14196" s="61"/>
      <c r="AV14196" s="61"/>
      <c r="AW14196" s="61"/>
      <c r="AX14196" s="61"/>
      <c r="AY14196" s="61"/>
      <c r="AZ14196" s="61"/>
      <c r="BA14196" s="61"/>
    </row>
    <row r="14197" spans="39:53" x14ac:dyDescent="0.2">
      <c r="AM14197" s="61"/>
      <c r="AN14197" s="61"/>
      <c r="AO14197" s="171"/>
      <c r="AP14197" s="61"/>
      <c r="AQ14197" s="61"/>
      <c r="AR14197" s="61"/>
      <c r="AS14197" s="61"/>
      <c r="AT14197" s="61"/>
      <c r="AU14197" s="61"/>
      <c r="AV14197" s="61"/>
      <c r="AW14197" s="61"/>
      <c r="AX14197" s="61"/>
      <c r="AY14197" s="61"/>
      <c r="AZ14197" s="61"/>
      <c r="BA14197" s="61"/>
    </row>
    <row r="14198" spans="39:53" x14ac:dyDescent="0.2">
      <c r="AM14198" s="61"/>
      <c r="AN14198" s="61"/>
      <c r="AO14198" s="171"/>
      <c r="AP14198" s="61"/>
      <c r="AQ14198" s="61"/>
      <c r="AR14198" s="61"/>
      <c r="AS14198" s="61"/>
      <c r="AT14198" s="61"/>
      <c r="AU14198" s="61"/>
      <c r="AV14198" s="61"/>
      <c r="AW14198" s="61"/>
      <c r="AX14198" s="61"/>
      <c r="AY14198" s="61"/>
      <c r="AZ14198" s="61"/>
      <c r="BA14198" s="61"/>
    </row>
    <row r="14199" spans="39:53" x14ac:dyDescent="0.2">
      <c r="AM14199" s="61"/>
      <c r="AN14199" s="61"/>
      <c r="AO14199" s="171"/>
      <c r="AP14199" s="61"/>
      <c r="AQ14199" s="61"/>
      <c r="AR14199" s="61"/>
      <c r="AS14199" s="61"/>
      <c r="AT14199" s="61"/>
      <c r="AU14199" s="61"/>
      <c r="AV14199" s="61"/>
      <c r="AW14199" s="61"/>
      <c r="AX14199" s="61"/>
      <c r="AY14199" s="61"/>
      <c r="AZ14199" s="61"/>
      <c r="BA14199" s="61"/>
    </row>
    <row r="14200" spans="39:53" x14ac:dyDescent="0.2">
      <c r="AM14200" s="61"/>
      <c r="AN14200" s="61"/>
      <c r="AO14200" s="171"/>
      <c r="AP14200" s="61"/>
      <c r="AQ14200" s="61"/>
      <c r="AR14200" s="61"/>
      <c r="AS14200" s="61"/>
      <c r="AT14200" s="61"/>
      <c r="AU14200" s="61"/>
      <c r="AV14200" s="61"/>
      <c r="AW14200" s="61"/>
      <c r="AX14200" s="61"/>
      <c r="AY14200" s="61"/>
      <c r="AZ14200" s="61"/>
      <c r="BA14200" s="61"/>
    </row>
    <row r="14201" spans="39:53" x14ac:dyDescent="0.2">
      <c r="AM14201" s="61"/>
      <c r="AN14201" s="61"/>
      <c r="AO14201" s="171"/>
      <c r="AP14201" s="61"/>
      <c r="AQ14201" s="61"/>
      <c r="AR14201" s="61"/>
      <c r="AS14201" s="61"/>
      <c r="AT14201" s="61"/>
      <c r="AU14201" s="61"/>
      <c r="AV14201" s="61"/>
      <c r="AW14201" s="61"/>
      <c r="AX14201" s="61"/>
      <c r="AY14201" s="61"/>
      <c r="AZ14201" s="61"/>
      <c r="BA14201" s="61"/>
    </row>
    <row r="14202" spans="39:53" x14ac:dyDescent="0.2">
      <c r="AM14202" s="61"/>
      <c r="AN14202" s="61"/>
      <c r="AO14202" s="171"/>
      <c r="AP14202" s="61"/>
      <c r="AQ14202" s="61"/>
      <c r="AR14202" s="61"/>
      <c r="AS14202" s="61"/>
      <c r="AT14202" s="61"/>
      <c r="AU14202" s="61"/>
      <c r="AV14202" s="61"/>
      <c r="AW14202" s="61"/>
      <c r="AX14202" s="61"/>
      <c r="AY14202" s="61"/>
      <c r="AZ14202" s="61"/>
      <c r="BA14202" s="61"/>
    </row>
    <row r="14203" spans="39:53" x14ac:dyDescent="0.2">
      <c r="AM14203" s="61"/>
      <c r="AN14203" s="61"/>
      <c r="AO14203" s="171"/>
      <c r="AP14203" s="61"/>
      <c r="AQ14203" s="61"/>
      <c r="AR14203" s="61"/>
      <c r="AS14203" s="61"/>
      <c r="AT14203" s="61"/>
      <c r="AU14203" s="61"/>
      <c r="AV14203" s="61"/>
      <c r="AW14203" s="61"/>
      <c r="AX14203" s="61"/>
      <c r="AY14203" s="61"/>
      <c r="AZ14203" s="61"/>
      <c r="BA14203" s="61"/>
    </row>
    <row r="14204" spans="39:53" x14ac:dyDescent="0.2">
      <c r="AM14204" s="61"/>
      <c r="AN14204" s="61"/>
      <c r="AO14204" s="171"/>
      <c r="AP14204" s="61"/>
      <c r="AQ14204" s="61"/>
      <c r="AR14204" s="61"/>
      <c r="AS14204" s="61"/>
      <c r="AT14204" s="61"/>
      <c r="AU14204" s="61"/>
      <c r="AV14204" s="61"/>
      <c r="AW14204" s="61"/>
      <c r="AX14204" s="61"/>
      <c r="AY14204" s="61"/>
      <c r="AZ14204" s="61"/>
      <c r="BA14204" s="61"/>
    </row>
    <row r="14205" spans="39:53" x14ac:dyDescent="0.2">
      <c r="AM14205" s="61"/>
      <c r="AN14205" s="61"/>
      <c r="AO14205" s="171"/>
      <c r="AP14205" s="61"/>
      <c r="AQ14205" s="61"/>
      <c r="AR14205" s="61"/>
      <c r="AS14205" s="61"/>
      <c r="AT14205" s="61"/>
      <c r="AU14205" s="61"/>
      <c r="AV14205" s="61"/>
      <c r="AW14205" s="61"/>
      <c r="AX14205" s="61"/>
      <c r="AY14205" s="61"/>
      <c r="AZ14205" s="61"/>
      <c r="BA14205" s="61"/>
    </row>
    <row r="14206" spans="39:53" x14ac:dyDescent="0.2">
      <c r="AM14206" s="61"/>
      <c r="AN14206" s="61"/>
      <c r="AO14206" s="171"/>
      <c r="AP14206" s="61"/>
      <c r="AQ14206" s="61"/>
      <c r="AR14206" s="61"/>
      <c r="AS14206" s="61"/>
      <c r="AT14206" s="61"/>
      <c r="AU14206" s="61"/>
      <c r="AV14206" s="61"/>
      <c r="AW14206" s="61"/>
      <c r="AX14206" s="61"/>
      <c r="AY14206" s="61"/>
      <c r="AZ14206" s="61"/>
      <c r="BA14206" s="61"/>
    </row>
    <row r="14207" spans="39:53" x14ac:dyDescent="0.2">
      <c r="AM14207" s="61"/>
      <c r="AN14207" s="61"/>
      <c r="AO14207" s="171"/>
      <c r="AP14207" s="61"/>
      <c r="AQ14207" s="61"/>
      <c r="AR14207" s="61"/>
      <c r="AS14207" s="61"/>
      <c r="AT14207" s="61"/>
      <c r="AU14207" s="61"/>
      <c r="AV14207" s="61"/>
      <c r="AW14207" s="61"/>
      <c r="AX14207" s="61"/>
      <c r="AY14207" s="61"/>
      <c r="AZ14207" s="61"/>
      <c r="BA14207" s="61"/>
    </row>
    <row r="14208" spans="39:53" x14ac:dyDescent="0.2">
      <c r="AM14208" s="61"/>
      <c r="AN14208" s="61"/>
      <c r="AO14208" s="171"/>
      <c r="AP14208" s="61"/>
      <c r="AQ14208" s="61"/>
      <c r="AR14208" s="61"/>
      <c r="AS14208" s="61"/>
      <c r="AT14208" s="61"/>
      <c r="AU14208" s="61"/>
      <c r="AV14208" s="61"/>
      <c r="AW14208" s="61"/>
      <c r="AX14208" s="61"/>
      <c r="AY14208" s="61"/>
      <c r="AZ14208" s="61"/>
      <c r="BA14208" s="61"/>
    </row>
    <row r="14209" spans="39:53" x14ac:dyDescent="0.2">
      <c r="AM14209" s="61"/>
      <c r="AN14209" s="61"/>
      <c r="AO14209" s="171"/>
      <c r="AP14209" s="61"/>
      <c r="AQ14209" s="61"/>
      <c r="AR14209" s="61"/>
      <c r="AS14209" s="61"/>
      <c r="AT14209" s="61"/>
      <c r="AU14209" s="61"/>
      <c r="AV14209" s="61"/>
      <c r="AW14209" s="61"/>
      <c r="AX14209" s="61"/>
      <c r="AY14209" s="61"/>
      <c r="AZ14209" s="61"/>
      <c r="BA14209" s="61"/>
    </row>
    <row r="14210" spans="39:53" x14ac:dyDescent="0.2">
      <c r="AM14210" s="61"/>
      <c r="AN14210" s="61"/>
      <c r="AO14210" s="171"/>
      <c r="AP14210" s="61"/>
      <c r="AQ14210" s="61"/>
      <c r="AR14210" s="61"/>
      <c r="AS14210" s="61"/>
      <c r="AT14210" s="61"/>
      <c r="AU14210" s="61"/>
      <c r="AV14210" s="61"/>
      <c r="AW14210" s="61"/>
      <c r="AX14210" s="61"/>
      <c r="AY14210" s="61"/>
      <c r="AZ14210" s="61"/>
      <c r="BA14210" s="61"/>
    </row>
    <row r="14211" spans="39:53" x14ac:dyDescent="0.2">
      <c r="AM14211" s="61"/>
      <c r="AN14211" s="61"/>
      <c r="AO14211" s="171"/>
      <c r="AP14211" s="61"/>
      <c r="AQ14211" s="61"/>
      <c r="AR14211" s="61"/>
      <c r="AS14211" s="61"/>
      <c r="AT14211" s="61"/>
      <c r="AU14211" s="61"/>
      <c r="AV14211" s="61"/>
      <c r="AW14211" s="61"/>
      <c r="AX14211" s="61"/>
      <c r="AY14211" s="61"/>
      <c r="AZ14211" s="61"/>
      <c r="BA14211" s="61"/>
    </row>
    <row r="14212" spans="39:53" x14ac:dyDescent="0.2">
      <c r="AM14212" s="61"/>
      <c r="AN14212" s="61"/>
      <c r="AO14212" s="171"/>
      <c r="AP14212" s="61"/>
      <c r="AQ14212" s="61"/>
      <c r="AR14212" s="61"/>
      <c r="AS14212" s="61"/>
      <c r="AT14212" s="61"/>
      <c r="AU14212" s="61"/>
      <c r="AV14212" s="61"/>
      <c r="AW14212" s="61"/>
      <c r="AX14212" s="61"/>
      <c r="AY14212" s="61"/>
      <c r="AZ14212" s="61"/>
      <c r="BA14212" s="61"/>
    </row>
    <row r="14213" spans="39:53" x14ac:dyDescent="0.2">
      <c r="AM14213" s="61"/>
      <c r="AN14213" s="61"/>
      <c r="AO14213" s="171"/>
      <c r="AP14213" s="61"/>
      <c r="AQ14213" s="61"/>
      <c r="AR14213" s="61"/>
      <c r="AS14213" s="61"/>
      <c r="AT14213" s="61"/>
      <c r="AU14213" s="61"/>
      <c r="AV14213" s="61"/>
      <c r="AW14213" s="61"/>
      <c r="AX14213" s="61"/>
      <c r="AY14213" s="61"/>
      <c r="AZ14213" s="61"/>
      <c r="BA14213" s="61"/>
    </row>
    <row r="14214" spans="39:53" x14ac:dyDescent="0.2">
      <c r="AM14214" s="61"/>
      <c r="AN14214" s="61"/>
      <c r="AO14214" s="171"/>
      <c r="AP14214" s="61"/>
      <c r="AQ14214" s="61"/>
      <c r="AR14214" s="61"/>
      <c r="AS14214" s="61"/>
      <c r="AT14214" s="61"/>
      <c r="AU14214" s="61"/>
      <c r="AV14214" s="61"/>
      <c r="AW14214" s="61"/>
      <c r="AX14214" s="61"/>
      <c r="AY14214" s="61"/>
      <c r="AZ14214" s="61"/>
      <c r="BA14214" s="61"/>
    </row>
    <row r="14215" spans="39:53" x14ac:dyDescent="0.2">
      <c r="AM14215" s="61"/>
      <c r="AN14215" s="61"/>
      <c r="AO14215" s="171"/>
      <c r="AP14215" s="61"/>
      <c r="AQ14215" s="61"/>
      <c r="AR14215" s="61"/>
      <c r="AS14215" s="61"/>
      <c r="AT14215" s="61"/>
      <c r="AU14215" s="61"/>
      <c r="AV14215" s="61"/>
      <c r="AW14215" s="61"/>
      <c r="AX14215" s="61"/>
      <c r="AY14215" s="61"/>
      <c r="AZ14215" s="61"/>
      <c r="BA14215" s="61"/>
    </row>
    <row r="14216" spans="39:53" x14ac:dyDescent="0.2">
      <c r="AM14216" s="61"/>
      <c r="AN14216" s="61"/>
      <c r="AO14216" s="171"/>
      <c r="AP14216" s="61"/>
      <c r="AQ14216" s="61"/>
      <c r="AR14216" s="61"/>
      <c r="AS14216" s="61"/>
      <c r="AT14216" s="61"/>
      <c r="AU14216" s="61"/>
      <c r="AV14216" s="61"/>
      <c r="AW14216" s="61"/>
      <c r="AX14216" s="61"/>
      <c r="AY14216" s="61"/>
      <c r="AZ14216" s="61"/>
      <c r="BA14216" s="61"/>
    </row>
    <row r="14217" spans="39:53" x14ac:dyDescent="0.2">
      <c r="AM14217" s="61"/>
      <c r="AN14217" s="61"/>
      <c r="AO14217" s="171"/>
      <c r="AP14217" s="61"/>
      <c r="AQ14217" s="61"/>
      <c r="AR14217" s="61"/>
      <c r="AS14217" s="61"/>
      <c r="AT14217" s="61"/>
      <c r="AU14217" s="61"/>
      <c r="AV14217" s="61"/>
      <c r="AW14217" s="61"/>
      <c r="AX14217" s="61"/>
      <c r="AY14217" s="61"/>
      <c r="AZ14217" s="61"/>
      <c r="BA14217" s="61"/>
    </row>
    <row r="14218" spans="39:53" x14ac:dyDescent="0.2">
      <c r="AM14218" s="61"/>
      <c r="AN14218" s="61"/>
      <c r="AO14218" s="171"/>
      <c r="AP14218" s="61"/>
      <c r="AQ14218" s="61"/>
      <c r="AR14218" s="61"/>
      <c r="AS14218" s="61"/>
      <c r="AT14218" s="61"/>
      <c r="AU14218" s="61"/>
      <c r="AV14218" s="61"/>
      <c r="AW14218" s="61"/>
      <c r="AX14218" s="61"/>
      <c r="AY14218" s="61"/>
      <c r="AZ14218" s="61"/>
      <c r="BA14218" s="61"/>
    </row>
    <row r="14219" spans="39:53" x14ac:dyDescent="0.2">
      <c r="AM14219" s="61"/>
      <c r="AN14219" s="61"/>
      <c r="AO14219" s="171"/>
      <c r="AP14219" s="61"/>
      <c r="AQ14219" s="61"/>
      <c r="AR14219" s="61"/>
      <c r="AS14219" s="61"/>
      <c r="AT14219" s="61"/>
      <c r="AU14219" s="61"/>
      <c r="AV14219" s="61"/>
      <c r="AW14219" s="61"/>
      <c r="AX14219" s="61"/>
      <c r="AY14219" s="61"/>
      <c r="AZ14219" s="61"/>
      <c r="BA14219" s="61"/>
    </row>
    <row r="14220" spans="39:53" x14ac:dyDescent="0.2">
      <c r="AM14220" s="61"/>
      <c r="AN14220" s="61"/>
      <c r="AO14220" s="171"/>
      <c r="AP14220" s="61"/>
      <c r="AQ14220" s="61"/>
      <c r="AR14220" s="61"/>
      <c r="AS14220" s="61"/>
      <c r="AT14220" s="61"/>
      <c r="AU14220" s="61"/>
      <c r="AV14220" s="61"/>
      <c r="AW14220" s="61"/>
      <c r="AX14220" s="61"/>
      <c r="AY14220" s="61"/>
      <c r="AZ14220" s="61"/>
      <c r="BA14220" s="61"/>
    </row>
    <row r="14221" spans="39:53" x14ac:dyDescent="0.2">
      <c r="AM14221" s="61"/>
      <c r="AN14221" s="61"/>
      <c r="AO14221" s="171"/>
      <c r="AP14221" s="61"/>
      <c r="AQ14221" s="61"/>
      <c r="AR14221" s="61"/>
      <c r="AS14221" s="61"/>
      <c r="AT14221" s="61"/>
      <c r="AU14221" s="61"/>
      <c r="AV14221" s="61"/>
      <c r="AW14221" s="61"/>
      <c r="AX14221" s="61"/>
      <c r="AY14221" s="61"/>
      <c r="AZ14221" s="61"/>
      <c r="BA14221" s="61"/>
    </row>
    <row r="14222" spans="39:53" x14ac:dyDescent="0.2">
      <c r="AM14222" s="61"/>
      <c r="AN14222" s="61"/>
      <c r="AO14222" s="171"/>
      <c r="AP14222" s="61"/>
      <c r="AQ14222" s="61"/>
      <c r="AR14222" s="61"/>
      <c r="AS14222" s="61"/>
      <c r="AT14222" s="61"/>
      <c r="AU14222" s="61"/>
      <c r="AV14222" s="61"/>
      <c r="AW14222" s="61"/>
      <c r="AX14222" s="61"/>
      <c r="AY14222" s="61"/>
      <c r="AZ14222" s="61"/>
      <c r="BA14222" s="61"/>
    </row>
    <row r="14223" spans="39:53" x14ac:dyDescent="0.2">
      <c r="AM14223" s="61"/>
      <c r="AN14223" s="61"/>
      <c r="AO14223" s="171"/>
      <c r="AP14223" s="61"/>
      <c r="AQ14223" s="61"/>
      <c r="AR14223" s="61"/>
      <c r="AS14223" s="61"/>
      <c r="AT14223" s="61"/>
      <c r="AU14223" s="61"/>
      <c r="AV14223" s="61"/>
      <c r="AW14223" s="61"/>
      <c r="AX14223" s="61"/>
      <c r="AY14223" s="61"/>
      <c r="AZ14223" s="61"/>
      <c r="BA14223" s="61"/>
    </row>
    <row r="14224" spans="39:53" x14ac:dyDescent="0.2">
      <c r="AM14224" s="61"/>
      <c r="AN14224" s="61"/>
      <c r="AO14224" s="171"/>
      <c r="AP14224" s="61"/>
      <c r="AQ14224" s="61"/>
      <c r="AR14224" s="61"/>
      <c r="AS14224" s="61"/>
      <c r="AT14224" s="61"/>
      <c r="AU14224" s="61"/>
      <c r="AV14224" s="61"/>
      <c r="AW14224" s="61"/>
      <c r="AX14224" s="61"/>
      <c r="AY14224" s="61"/>
      <c r="AZ14224" s="61"/>
      <c r="BA14224" s="61"/>
    </row>
    <row r="14225" spans="39:53" x14ac:dyDescent="0.2">
      <c r="AM14225" s="61"/>
      <c r="AN14225" s="61"/>
      <c r="AO14225" s="171"/>
      <c r="AP14225" s="61"/>
      <c r="AQ14225" s="61"/>
      <c r="AR14225" s="61"/>
      <c r="AS14225" s="61"/>
      <c r="AT14225" s="61"/>
      <c r="AU14225" s="61"/>
      <c r="AV14225" s="61"/>
      <c r="AW14225" s="61"/>
      <c r="AX14225" s="61"/>
      <c r="AY14225" s="61"/>
      <c r="AZ14225" s="61"/>
      <c r="BA14225" s="61"/>
    </row>
    <row r="14226" spans="39:53" x14ac:dyDescent="0.2">
      <c r="AM14226" s="61"/>
      <c r="AN14226" s="61"/>
      <c r="AO14226" s="171"/>
      <c r="AP14226" s="61"/>
      <c r="AQ14226" s="61"/>
      <c r="AR14226" s="61"/>
      <c r="AS14226" s="61"/>
      <c r="AT14226" s="61"/>
      <c r="AU14226" s="61"/>
      <c r="AV14226" s="61"/>
      <c r="AW14226" s="61"/>
      <c r="AX14226" s="61"/>
      <c r="AY14226" s="61"/>
      <c r="AZ14226" s="61"/>
      <c r="BA14226" s="61"/>
    </row>
    <row r="14227" spans="39:53" x14ac:dyDescent="0.2">
      <c r="AM14227" s="61"/>
      <c r="AN14227" s="61"/>
      <c r="AO14227" s="171"/>
      <c r="AP14227" s="61"/>
      <c r="AQ14227" s="61"/>
      <c r="AR14227" s="61"/>
      <c r="AS14227" s="61"/>
      <c r="AT14227" s="61"/>
      <c r="AU14227" s="61"/>
      <c r="AV14227" s="61"/>
      <c r="AW14227" s="61"/>
      <c r="AX14227" s="61"/>
      <c r="AY14227" s="61"/>
      <c r="AZ14227" s="61"/>
      <c r="BA14227" s="61"/>
    </row>
    <row r="14228" spans="39:53" x14ac:dyDescent="0.2">
      <c r="AM14228" s="61"/>
      <c r="AN14228" s="61"/>
      <c r="AO14228" s="171"/>
      <c r="AP14228" s="61"/>
      <c r="AQ14228" s="61"/>
      <c r="AR14228" s="61"/>
      <c r="AS14228" s="61"/>
      <c r="AT14228" s="61"/>
      <c r="AU14228" s="61"/>
      <c r="AV14228" s="61"/>
      <c r="AW14228" s="61"/>
      <c r="AX14228" s="61"/>
      <c r="AY14228" s="61"/>
      <c r="AZ14228" s="61"/>
      <c r="BA14228" s="61"/>
    </row>
    <row r="14229" spans="39:53" x14ac:dyDescent="0.2">
      <c r="AM14229" s="61"/>
      <c r="AN14229" s="61"/>
      <c r="AO14229" s="171"/>
      <c r="AP14229" s="61"/>
      <c r="AQ14229" s="61"/>
      <c r="AR14229" s="61"/>
      <c r="AS14229" s="61"/>
      <c r="AT14229" s="61"/>
      <c r="AU14229" s="61"/>
      <c r="AV14229" s="61"/>
      <c r="AW14229" s="61"/>
      <c r="AX14229" s="61"/>
      <c r="AY14229" s="61"/>
      <c r="AZ14229" s="61"/>
      <c r="BA14229" s="61"/>
    </row>
    <row r="14230" spans="39:53" x14ac:dyDescent="0.2">
      <c r="AM14230" s="61"/>
      <c r="AN14230" s="61"/>
      <c r="AO14230" s="171"/>
      <c r="AP14230" s="61"/>
      <c r="AQ14230" s="61"/>
      <c r="AR14230" s="61"/>
      <c r="AS14230" s="61"/>
      <c r="AT14230" s="61"/>
      <c r="AU14230" s="61"/>
      <c r="AV14230" s="61"/>
      <c r="AW14230" s="61"/>
      <c r="AX14230" s="61"/>
      <c r="AY14230" s="61"/>
      <c r="AZ14230" s="61"/>
      <c r="BA14230" s="61"/>
    </row>
    <row r="14231" spans="39:53" x14ac:dyDescent="0.2">
      <c r="AM14231" s="61"/>
      <c r="AN14231" s="61"/>
      <c r="AO14231" s="171"/>
      <c r="AP14231" s="61"/>
      <c r="AQ14231" s="61"/>
      <c r="AR14231" s="61"/>
      <c r="AS14231" s="61"/>
      <c r="AT14231" s="61"/>
      <c r="AU14231" s="61"/>
      <c r="AV14231" s="61"/>
      <c r="AW14231" s="61"/>
      <c r="AX14231" s="61"/>
      <c r="AY14231" s="61"/>
      <c r="AZ14231" s="61"/>
      <c r="BA14231" s="61"/>
    </row>
    <row r="14232" spans="39:53" x14ac:dyDescent="0.2">
      <c r="AM14232" s="61"/>
      <c r="AN14232" s="61"/>
      <c r="AO14232" s="171"/>
      <c r="AP14232" s="61"/>
      <c r="AQ14232" s="61"/>
      <c r="AR14232" s="61"/>
      <c r="AS14232" s="61"/>
      <c r="AT14232" s="61"/>
      <c r="AU14232" s="61"/>
      <c r="AV14232" s="61"/>
      <c r="AW14232" s="61"/>
      <c r="AX14232" s="61"/>
      <c r="AY14232" s="61"/>
      <c r="AZ14232" s="61"/>
      <c r="BA14232" s="61"/>
    </row>
    <row r="14233" spans="39:53" x14ac:dyDescent="0.2">
      <c r="AM14233" s="61"/>
      <c r="AN14233" s="61"/>
      <c r="AO14233" s="171"/>
      <c r="AP14233" s="61"/>
      <c r="AQ14233" s="61"/>
      <c r="AR14233" s="61"/>
      <c r="AS14233" s="61"/>
      <c r="AT14233" s="61"/>
      <c r="AU14233" s="61"/>
      <c r="AV14233" s="61"/>
      <c r="AW14233" s="61"/>
      <c r="AX14233" s="61"/>
      <c r="AY14233" s="61"/>
      <c r="AZ14233" s="61"/>
      <c r="BA14233" s="61"/>
    </row>
    <row r="14234" spans="39:53" x14ac:dyDescent="0.2">
      <c r="AM14234" s="61"/>
      <c r="AN14234" s="61"/>
      <c r="AO14234" s="171"/>
      <c r="AP14234" s="61"/>
      <c r="AQ14234" s="61"/>
      <c r="AR14234" s="61"/>
      <c r="AS14234" s="61"/>
      <c r="AT14234" s="61"/>
      <c r="AU14234" s="61"/>
      <c r="AV14234" s="61"/>
      <c r="AW14234" s="61"/>
      <c r="AX14234" s="61"/>
      <c r="AY14234" s="61"/>
      <c r="AZ14234" s="61"/>
      <c r="BA14234" s="61"/>
    </row>
    <row r="14235" spans="39:53" x14ac:dyDescent="0.2">
      <c r="AM14235" s="61"/>
      <c r="AN14235" s="61"/>
      <c r="AO14235" s="171"/>
      <c r="AP14235" s="61"/>
      <c r="AQ14235" s="61"/>
      <c r="AR14235" s="61"/>
      <c r="AS14235" s="61"/>
      <c r="AT14235" s="61"/>
      <c r="AU14235" s="61"/>
      <c r="AV14235" s="61"/>
      <c r="AW14235" s="61"/>
      <c r="AX14235" s="61"/>
      <c r="AY14235" s="61"/>
      <c r="AZ14235" s="61"/>
      <c r="BA14235" s="61"/>
    </row>
    <row r="14236" spans="39:53" x14ac:dyDescent="0.2">
      <c r="AM14236" s="61"/>
      <c r="AN14236" s="61"/>
      <c r="AO14236" s="171"/>
      <c r="AP14236" s="61"/>
      <c r="AQ14236" s="61"/>
      <c r="AR14236" s="61"/>
      <c r="AS14236" s="61"/>
      <c r="AT14236" s="61"/>
      <c r="AU14236" s="61"/>
      <c r="AV14236" s="61"/>
      <c r="AW14236" s="61"/>
      <c r="AX14236" s="61"/>
      <c r="AY14236" s="61"/>
      <c r="AZ14236" s="61"/>
      <c r="BA14236" s="61"/>
    </row>
    <row r="14237" spans="39:53" x14ac:dyDescent="0.2">
      <c r="AM14237" s="61"/>
      <c r="AN14237" s="61"/>
      <c r="AO14237" s="171"/>
      <c r="AP14237" s="61"/>
      <c r="AQ14237" s="61"/>
      <c r="AR14237" s="61"/>
      <c r="AS14237" s="61"/>
      <c r="AT14237" s="61"/>
      <c r="AU14237" s="61"/>
      <c r="AV14237" s="61"/>
      <c r="AW14237" s="61"/>
      <c r="AX14237" s="61"/>
      <c r="AY14237" s="61"/>
      <c r="AZ14237" s="61"/>
      <c r="BA14237" s="61"/>
    </row>
    <row r="14238" spans="39:53" x14ac:dyDescent="0.2">
      <c r="AM14238" s="61"/>
      <c r="AN14238" s="61"/>
      <c r="AO14238" s="171"/>
      <c r="AP14238" s="61"/>
      <c r="AQ14238" s="61"/>
      <c r="AR14238" s="61"/>
      <c r="AS14238" s="61"/>
      <c r="AT14238" s="61"/>
      <c r="AU14238" s="61"/>
      <c r="AV14238" s="61"/>
      <c r="AW14238" s="61"/>
      <c r="AX14238" s="61"/>
      <c r="AY14238" s="61"/>
      <c r="AZ14238" s="61"/>
      <c r="BA14238" s="61"/>
    </row>
    <row r="14239" spans="39:53" x14ac:dyDescent="0.2">
      <c r="AM14239" s="61"/>
      <c r="AN14239" s="61"/>
      <c r="AO14239" s="171"/>
      <c r="AP14239" s="61"/>
      <c r="AQ14239" s="61"/>
      <c r="AR14239" s="61"/>
      <c r="AS14239" s="61"/>
      <c r="AT14239" s="61"/>
      <c r="AU14239" s="61"/>
      <c r="AV14239" s="61"/>
      <c r="AW14239" s="61"/>
      <c r="AX14239" s="61"/>
      <c r="AY14239" s="61"/>
      <c r="AZ14239" s="61"/>
      <c r="BA14239" s="61"/>
    </row>
    <row r="14240" spans="39:53" x14ac:dyDescent="0.2">
      <c r="AM14240" s="61"/>
      <c r="AN14240" s="61"/>
      <c r="AO14240" s="171"/>
      <c r="AP14240" s="61"/>
      <c r="AQ14240" s="61"/>
      <c r="AR14240" s="61"/>
      <c r="AS14240" s="61"/>
      <c r="AT14240" s="61"/>
      <c r="AU14240" s="61"/>
      <c r="AV14240" s="61"/>
      <c r="AW14240" s="61"/>
      <c r="AX14240" s="61"/>
      <c r="AY14240" s="61"/>
      <c r="AZ14240" s="61"/>
      <c r="BA14240" s="61"/>
    </row>
    <row r="14241" spans="39:53" x14ac:dyDescent="0.2">
      <c r="AM14241" s="61"/>
      <c r="AN14241" s="61"/>
      <c r="AO14241" s="171"/>
      <c r="AP14241" s="61"/>
      <c r="AQ14241" s="61"/>
      <c r="AR14241" s="61"/>
      <c r="AS14241" s="61"/>
      <c r="AT14241" s="61"/>
      <c r="AU14241" s="61"/>
      <c r="AV14241" s="61"/>
      <c r="AW14241" s="61"/>
      <c r="AX14241" s="61"/>
      <c r="AY14241" s="61"/>
      <c r="AZ14241" s="61"/>
      <c r="BA14241" s="61"/>
    </row>
    <row r="14242" spans="39:53" x14ac:dyDescent="0.2">
      <c r="AM14242" s="61"/>
      <c r="AN14242" s="61"/>
      <c r="AO14242" s="171"/>
      <c r="AP14242" s="61"/>
      <c r="AQ14242" s="61"/>
      <c r="AR14242" s="61"/>
      <c r="AS14242" s="61"/>
      <c r="AT14242" s="61"/>
      <c r="AU14242" s="61"/>
      <c r="AV14242" s="61"/>
      <c r="AW14242" s="61"/>
      <c r="AX14242" s="61"/>
      <c r="AY14242" s="61"/>
      <c r="AZ14242" s="61"/>
      <c r="BA14242" s="61"/>
    </row>
    <row r="14243" spans="39:53" x14ac:dyDescent="0.2">
      <c r="AM14243" s="61"/>
      <c r="AN14243" s="61"/>
      <c r="AO14243" s="171"/>
      <c r="AP14243" s="61"/>
      <c r="AQ14243" s="61"/>
      <c r="AR14243" s="61"/>
      <c r="AS14243" s="61"/>
      <c r="AT14243" s="61"/>
      <c r="AU14243" s="61"/>
      <c r="AV14243" s="61"/>
      <c r="AW14243" s="61"/>
      <c r="AX14243" s="61"/>
      <c r="AY14243" s="61"/>
      <c r="AZ14243" s="61"/>
      <c r="BA14243" s="61"/>
    </row>
    <row r="14244" spans="39:53" x14ac:dyDescent="0.2">
      <c r="AM14244" s="61"/>
      <c r="AN14244" s="61"/>
      <c r="AO14244" s="171"/>
      <c r="AP14244" s="61"/>
      <c r="AQ14244" s="61"/>
      <c r="AR14244" s="61"/>
      <c r="AS14244" s="61"/>
      <c r="AT14244" s="61"/>
      <c r="AU14244" s="61"/>
      <c r="AV14244" s="61"/>
      <c r="AW14244" s="61"/>
      <c r="AX14244" s="61"/>
      <c r="AY14244" s="61"/>
      <c r="AZ14244" s="61"/>
      <c r="BA14244" s="61"/>
    </row>
    <row r="14245" spans="39:53" x14ac:dyDescent="0.2">
      <c r="AM14245" s="61"/>
      <c r="AN14245" s="61"/>
      <c r="AO14245" s="171"/>
      <c r="AP14245" s="61"/>
      <c r="AQ14245" s="61"/>
      <c r="AR14245" s="61"/>
      <c r="AS14245" s="61"/>
      <c r="AT14245" s="61"/>
      <c r="AU14245" s="61"/>
      <c r="AV14245" s="61"/>
      <c r="AW14245" s="61"/>
      <c r="AX14245" s="61"/>
      <c r="AY14245" s="61"/>
      <c r="AZ14245" s="61"/>
      <c r="BA14245" s="61"/>
    </row>
    <row r="14246" spans="39:53" x14ac:dyDescent="0.2">
      <c r="AM14246" s="61"/>
      <c r="AN14246" s="61"/>
      <c r="AO14246" s="171"/>
      <c r="AP14246" s="61"/>
      <c r="AQ14246" s="61"/>
      <c r="AR14246" s="61"/>
      <c r="AS14246" s="61"/>
      <c r="AT14246" s="61"/>
      <c r="AU14246" s="61"/>
      <c r="AV14246" s="61"/>
      <c r="AW14246" s="61"/>
      <c r="AX14246" s="61"/>
      <c r="AY14246" s="61"/>
      <c r="AZ14246" s="61"/>
      <c r="BA14246" s="61"/>
    </row>
    <row r="14247" spans="39:53" x14ac:dyDescent="0.2">
      <c r="AM14247" s="61"/>
      <c r="AN14247" s="61"/>
      <c r="AO14247" s="171"/>
      <c r="AP14247" s="61"/>
      <c r="AQ14247" s="61"/>
      <c r="AR14247" s="61"/>
      <c r="AS14247" s="61"/>
      <c r="AT14247" s="61"/>
      <c r="AU14247" s="61"/>
      <c r="AV14247" s="61"/>
      <c r="AW14247" s="61"/>
      <c r="AX14247" s="61"/>
      <c r="AY14247" s="61"/>
      <c r="AZ14247" s="61"/>
      <c r="BA14247" s="61"/>
    </row>
    <row r="14248" spans="39:53" x14ac:dyDescent="0.2">
      <c r="AM14248" s="61"/>
      <c r="AN14248" s="61"/>
      <c r="AO14248" s="171"/>
      <c r="AP14248" s="61"/>
      <c r="AQ14248" s="61"/>
      <c r="AR14248" s="61"/>
      <c r="AS14248" s="61"/>
      <c r="AT14248" s="61"/>
      <c r="AU14248" s="61"/>
      <c r="AV14248" s="61"/>
      <c r="AW14248" s="61"/>
      <c r="AX14248" s="61"/>
      <c r="AY14248" s="61"/>
      <c r="AZ14248" s="61"/>
      <c r="BA14248" s="61"/>
    </row>
    <row r="14249" spans="39:53" x14ac:dyDescent="0.2">
      <c r="AM14249" s="61"/>
      <c r="AN14249" s="61"/>
      <c r="AO14249" s="171"/>
      <c r="AP14249" s="61"/>
      <c r="AQ14249" s="61"/>
      <c r="AR14249" s="61"/>
      <c r="AS14249" s="61"/>
      <c r="AT14249" s="61"/>
      <c r="AU14249" s="61"/>
      <c r="AV14249" s="61"/>
      <c r="AW14249" s="61"/>
      <c r="AX14249" s="61"/>
      <c r="AY14249" s="61"/>
      <c r="AZ14249" s="61"/>
      <c r="BA14249" s="61"/>
    </row>
    <row r="14250" spans="39:53" x14ac:dyDescent="0.2">
      <c r="AM14250" s="61"/>
      <c r="AN14250" s="61"/>
      <c r="AO14250" s="171"/>
      <c r="AP14250" s="61"/>
      <c r="AQ14250" s="61"/>
      <c r="AR14250" s="61"/>
      <c r="AS14250" s="61"/>
      <c r="AT14250" s="61"/>
      <c r="AU14250" s="61"/>
      <c r="AV14250" s="61"/>
      <c r="AW14250" s="61"/>
      <c r="AX14250" s="61"/>
      <c r="AY14250" s="61"/>
      <c r="AZ14250" s="61"/>
      <c r="BA14250" s="61"/>
    </row>
    <row r="14251" spans="39:53" x14ac:dyDescent="0.2">
      <c r="AM14251" s="61"/>
      <c r="AN14251" s="61"/>
      <c r="AO14251" s="171"/>
      <c r="AP14251" s="61"/>
      <c r="AQ14251" s="61"/>
      <c r="AR14251" s="61"/>
      <c r="AS14251" s="61"/>
      <c r="AT14251" s="61"/>
      <c r="AU14251" s="61"/>
      <c r="AV14251" s="61"/>
      <c r="AW14251" s="61"/>
      <c r="AX14251" s="61"/>
      <c r="AY14251" s="61"/>
      <c r="AZ14251" s="61"/>
      <c r="BA14251" s="61"/>
    </row>
    <row r="14252" spans="39:53" x14ac:dyDescent="0.2">
      <c r="AM14252" s="61"/>
      <c r="AN14252" s="61"/>
      <c r="AO14252" s="171"/>
      <c r="AP14252" s="61"/>
      <c r="AQ14252" s="61"/>
      <c r="AR14252" s="61"/>
      <c r="AS14252" s="61"/>
      <c r="AT14252" s="61"/>
      <c r="AU14252" s="61"/>
      <c r="AV14252" s="61"/>
      <c r="AW14252" s="61"/>
      <c r="AX14252" s="61"/>
      <c r="AY14252" s="61"/>
      <c r="AZ14252" s="61"/>
      <c r="BA14252" s="61"/>
    </row>
    <row r="14253" spans="39:53" x14ac:dyDescent="0.2">
      <c r="AM14253" s="61"/>
      <c r="AN14253" s="61"/>
      <c r="AO14253" s="171"/>
      <c r="AP14253" s="61"/>
      <c r="AQ14253" s="61"/>
      <c r="AR14253" s="61"/>
      <c r="AS14253" s="61"/>
      <c r="AT14253" s="61"/>
      <c r="AU14253" s="61"/>
      <c r="AV14253" s="61"/>
      <c r="AW14253" s="61"/>
      <c r="AX14253" s="61"/>
      <c r="AY14253" s="61"/>
      <c r="AZ14253" s="61"/>
      <c r="BA14253" s="61"/>
    </row>
    <row r="14254" spans="39:53" x14ac:dyDescent="0.2">
      <c r="AM14254" s="61"/>
      <c r="AN14254" s="61"/>
      <c r="AO14254" s="171"/>
      <c r="AP14254" s="61"/>
      <c r="AQ14254" s="61"/>
      <c r="AR14254" s="61"/>
      <c r="AS14254" s="61"/>
      <c r="AT14254" s="61"/>
      <c r="AU14254" s="61"/>
      <c r="AV14254" s="61"/>
      <c r="AW14254" s="61"/>
      <c r="AX14254" s="61"/>
      <c r="AY14254" s="61"/>
      <c r="AZ14254" s="61"/>
      <c r="BA14254" s="61"/>
    </row>
    <row r="14255" spans="39:53" x14ac:dyDescent="0.2">
      <c r="AM14255" s="61"/>
      <c r="AN14255" s="61"/>
      <c r="AO14255" s="171"/>
      <c r="AP14255" s="61"/>
      <c r="AQ14255" s="61"/>
      <c r="AR14255" s="61"/>
      <c r="AS14255" s="61"/>
      <c r="AT14255" s="61"/>
      <c r="AU14255" s="61"/>
      <c r="AV14255" s="61"/>
      <c r="AW14255" s="61"/>
      <c r="AX14255" s="61"/>
      <c r="AY14255" s="61"/>
      <c r="AZ14255" s="61"/>
      <c r="BA14255" s="61"/>
    </row>
    <row r="14256" spans="39:53" x14ac:dyDescent="0.2">
      <c r="AM14256" s="61"/>
      <c r="AN14256" s="61"/>
      <c r="AO14256" s="171"/>
      <c r="AP14256" s="61"/>
      <c r="AQ14256" s="61"/>
      <c r="AR14256" s="61"/>
      <c r="AS14256" s="61"/>
      <c r="AT14256" s="61"/>
      <c r="AU14256" s="61"/>
      <c r="AV14256" s="61"/>
      <c r="AW14256" s="61"/>
      <c r="AX14256" s="61"/>
      <c r="AY14256" s="61"/>
      <c r="AZ14256" s="61"/>
      <c r="BA14256" s="61"/>
    </row>
    <row r="14257" spans="39:53" x14ac:dyDescent="0.2">
      <c r="AM14257" s="61"/>
      <c r="AN14257" s="61"/>
      <c r="AO14257" s="171"/>
      <c r="AP14257" s="61"/>
      <c r="AQ14257" s="61"/>
      <c r="AR14257" s="61"/>
      <c r="AS14257" s="61"/>
      <c r="AT14257" s="61"/>
      <c r="AU14257" s="61"/>
      <c r="AV14257" s="61"/>
      <c r="AW14257" s="61"/>
      <c r="AX14257" s="61"/>
      <c r="AY14257" s="61"/>
      <c r="AZ14257" s="61"/>
      <c r="BA14257" s="61"/>
    </row>
    <row r="14258" spans="39:53" x14ac:dyDescent="0.2">
      <c r="AM14258" s="61"/>
      <c r="AN14258" s="61"/>
      <c r="AO14258" s="171"/>
      <c r="AP14258" s="61"/>
      <c r="AQ14258" s="61"/>
      <c r="AR14258" s="61"/>
      <c r="AS14258" s="61"/>
      <c r="AT14258" s="61"/>
      <c r="AU14258" s="61"/>
      <c r="AV14258" s="61"/>
      <c r="AW14258" s="61"/>
      <c r="AX14258" s="61"/>
      <c r="AY14258" s="61"/>
      <c r="AZ14258" s="61"/>
      <c r="BA14258" s="61"/>
    </row>
    <row r="14259" spans="39:53" x14ac:dyDescent="0.2">
      <c r="AM14259" s="61"/>
      <c r="AN14259" s="61"/>
      <c r="AO14259" s="171"/>
      <c r="AP14259" s="61"/>
      <c r="AQ14259" s="61"/>
      <c r="AR14259" s="61"/>
      <c r="AS14259" s="61"/>
      <c r="AT14259" s="61"/>
      <c r="AU14259" s="61"/>
      <c r="AV14259" s="61"/>
      <c r="AW14259" s="61"/>
      <c r="AX14259" s="61"/>
      <c r="AY14259" s="61"/>
      <c r="AZ14259" s="61"/>
      <c r="BA14259" s="61"/>
    </row>
    <row r="14260" spans="39:53" x14ac:dyDescent="0.2">
      <c r="AM14260" s="61"/>
      <c r="AN14260" s="61"/>
      <c r="AO14260" s="171"/>
      <c r="AP14260" s="61"/>
      <c r="AQ14260" s="61"/>
      <c r="AR14260" s="61"/>
      <c r="AS14260" s="61"/>
      <c r="AT14260" s="61"/>
      <c r="AU14260" s="61"/>
      <c r="AV14260" s="61"/>
      <c r="AW14260" s="61"/>
      <c r="AX14260" s="61"/>
      <c r="AY14260" s="61"/>
      <c r="AZ14260" s="61"/>
      <c r="BA14260" s="61"/>
    </row>
    <row r="14261" spans="39:53" x14ac:dyDescent="0.2">
      <c r="AM14261" s="61"/>
      <c r="AN14261" s="61"/>
      <c r="AO14261" s="171"/>
      <c r="AP14261" s="61"/>
      <c r="AQ14261" s="61"/>
      <c r="AR14261" s="61"/>
      <c r="AS14261" s="61"/>
      <c r="AT14261" s="61"/>
      <c r="AU14261" s="61"/>
      <c r="AV14261" s="61"/>
      <c r="AW14261" s="61"/>
      <c r="AX14261" s="61"/>
      <c r="AY14261" s="61"/>
      <c r="AZ14261" s="61"/>
      <c r="BA14261" s="61"/>
    </row>
    <row r="14262" spans="39:53" x14ac:dyDescent="0.2">
      <c r="AM14262" s="61"/>
      <c r="AN14262" s="61"/>
      <c r="AO14262" s="171"/>
      <c r="AP14262" s="61"/>
      <c r="AQ14262" s="61"/>
      <c r="AR14262" s="61"/>
      <c r="AS14262" s="61"/>
      <c r="AT14262" s="61"/>
      <c r="AU14262" s="61"/>
      <c r="AV14262" s="61"/>
      <c r="AW14262" s="61"/>
      <c r="AX14262" s="61"/>
      <c r="AY14262" s="61"/>
      <c r="AZ14262" s="61"/>
      <c r="BA14262" s="61"/>
    </row>
    <row r="14263" spans="39:53" x14ac:dyDescent="0.2">
      <c r="AM14263" s="61"/>
      <c r="AN14263" s="61"/>
      <c r="AO14263" s="171"/>
      <c r="AP14263" s="61"/>
      <c r="AQ14263" s="61"/>
      <c r="AR14263" s="61"/>
      <c r="AS14263" s="61"/>
      <c r="AT14263" s="61"/>
      <c r="AU14263" s="61"/>
      <c r="AV14263" s="61"/>
      <c r="AW14263" s="61"/>
      <c r="AX14263" s="61"/>
      <c r="AY14263" s="61"/>
      <c r="AZ14263" s="61"/>
      <c r="BA14263" s="61"/>
    </row>
    <row r="14264" spans="39:53" x14ac:dyDescent="0.2">
      <c r="AM14264" s="61"/>
      <c r="AN14264" s="61"/>
      <c r="AO14264" s="171"/>
      <c r="AP14264" s="61"/>
      <c r="AQ14264" s="61"/>
      <c r="AR14264" s="61"/>
      <c r="AS14264" s="61"/>
      <c r="AT14264" s="61"/>
      <c r="AU14264" s="61"/>
      <c r="AV14264" s="61"/>
      <c r="AW14264" s="61"/>
      <c r="AX14264" s="61"/>
      <c r="AY14264" s="61"/>
      <c r="AZ14264" s="61"/>
      <c r="BA14264" s="61"/>
    </row>
    <row r="14265" spans="39:53" x14ac:dyDescent="0.2">
      <c r="AM14265" s="61"/>
      <c r="AN14265" s="61"/>
      <c r="AO14265" s="171"/>
      <c r="AP14265" s="61"/>
      <c r="AQ14265" s="61"/>
      <c r="AR14265" s="61"/>
      <c r="AS14265" s="61"/>
      <c r="AT14265" s="61"/>
      <c r="AU14265" s="61"/>
      <c r="AV14265" s="61"/>
      <c r="AW14265" s="61"/>
      <c r="AX14265" s="61"/>
      <c r="AY14265" s="61"/>
      <c r="AZ14265" s="61"/>
      <c r="BA14265" s="61"/>
    </row>
    <row r="14266" spans="39:53" x14ac:dyDescent="0.2">
      <c r="AM14266" s="61"/>
      <c r="AN14266" s="61"/>
      <c r="AO14266" s="171"/>
      <c r="AP14266" s="61"/>
      <c r="AQ14266" s="61"/>
      <c r="AR14266" s="61"/>
      <c r="AS14266" s="61"/>
      <c r="AT14266" s="61"/>
      <c r="AU14266" s="61"/>
      <c r="AV14266" s="61"/>
      <c r="AW14266" s="61"/>
      <c r="AX14266" s="61"/>
      <c r="AY14266" s="61"/>
      <c r="AZ14266" s="61"/>
      <c r="BA14266" s="61"/>
    </row>
    <row r="14267" spans="39:53" x14ac:dyDescent="0.2">
      <c r="AM14267" s="61"/>
      <c r="AN14267" s="61"/>
      <c r="AO14267" s="171"/>
      <c r="AP14267" s="61"/>
      <c r="AQ14267" s="61"/>
      <c r="AR14267" s="61"/>
      <c r="AS14267" s="61"/>
      <c r="AT14267" s="61"/>
      <c r="AU14267" s="61"/>
      <c r="AV14267" s="61"/>
      <c r="AW14267" s="61"/>
      <c r="AX14267" s="61"/>
      <c r="AY14267" s="61"/>
      <c r="AZ14267" s="61"/>
      <c r="BA14267" s="61"/>
    </row>
    <row r="14268" spans="39:53" x14ac:dyDescent="0.2">
      <c r="AM14268" s="61"/>
      <c r="AN14268" s="61"/>
      <c r="AO14268" s="171"/>
      <c r="AP14268" s="61"/>
      <c r="AQ14268" s="61"/>
      <c r="AR14268" s="61"/>
      <c r="AS14268" s="61"/>
      <c r="AT14268" s="61"/>
      <c r="AU14268" s="61"/>
      <c r="AV14268" s="61"/>
      <c r="AW14268" s="61"/>
      <c r="AX14268" s="61"/>
      <c r="AY14268" s="61"/>
      <c r="AZ14268" s="61"/>
      <c r="BA14268" s="61"/>
    </row>
    <row r="14269" spans="39:53" x14ac:dyDescent="0.2">
      <c r="AM14269" s="61"/>
      <c r="AN14269" s="61"/>
      <c r="AO14269" s="171"/>
      <c r="AP14269" s="61"/>
      <c r="AQ14269" s="61"/>
      <c r="AR14269" s="61"/>
      <c r="AS14269" s="61"/>
      <c r="AT14269" s="61"/>
      <c r="AU14269" s="61"/>
      <c r="AV14269" s="61"/>
      <c r="AW14269" s="61"/>
      <c r="AX14269" s="61"/>
      <c r="AY14269" s="61"/>
      <c r="AZ14269" s="61"/>
      <c r="BA14269" s="61"/>
    </row>
    <row r="14270" spans="39:53" x14ac:dyDescent="0.2">
      <c r="AM14270" s="61"/>
      <c r="AN14270" s="61"/>
      <c r="AO14270" s="171"/>
      <c r="AP14270" s="61"/>
      <c r="AQ14270" s="61"/>
      <c r="AR14270" s="61"/>
      <c r="AS14270" s="61"/>
      <c r="AT14270" s="61"/>
      <c r="AU14270" s="61"/>
      <c r="AV14270" s="61"/>
      <c r="AW14270" s="61"/>
      <c r="AX14270" s="61"/>
      <c r="AY14270" s="61"/>
      <c r="AZ14270" s="61"/>
      <c r="BA14270" s="61"/>
    </row>
    <row r="14271" spans="39:53" x14ac:dyDescent="0.2">
      <c r="AM14271" s="61"/>
      <c r="AN14271" s="61"/>
      <c r="AO14271" s="171"/>
      <c r="AP14271" s="61"/>
      <c r="AQ14271" s="61"/>
      <c r="AR14271" s="61"/>
      <c r="AS14271" s="61"/>
      <c r="AT14271" s="61"/>
      <c r="AU14271" s="61"/>
      <c r="AV14271" s="61"/>
      <c r="AW14271" s="61"/>
      <c r="AX14271" s="61"/>
      <c r="AY14271" s="61"/>
      <c r="AZ14271" s="61"/>
      <c r="BA14271" s="61"/>
    </row>
    <row r="14272" spans="39:53" x14ac:dyDescent="0.2">
      <c r="AM14272" s="61"/>
      <c r="AN14272" s="61"/>
      <c r="AO14272" s="171"/>
      <c r="AP14272" s="61"/>
      <c r="AQ14272" s="61"/>
      <c r="AR14272" s="61"/>
      <c r="AS14272" s="61"/>
      <c r="AT14272" s="61"/>
      <c r="AU14272" s="61"/>
      <c r="AV14272" s="61"/>
      <c r="AW14272" s="61"/>
      <c r="AX14272" s="61"/>
      <c r="AY14272" s="61"/>
      <c r="AZ14272" s="61"/>
      <c r="BA14272" s="61"/>
    </row>
    <row r="14273" spans="39:53" x14ac:dyDescent="0.2">
      <c r="AM14273" s="61"/>
      <c r="AN14273" s="61"/>
      <c r="AO14273" s="171"/>
      <c r="AP14273" s="61"/>
      <c r="AQ14273" s="61"/>
      <c r="AR14273" s="61"/>
      <c r="AS14273" s="61"/>
      <c r="AT14273" s="61"/>
      <c r="AU14273" s="61"/>
      <c r="AV14273" s="61"/>
      <c r="AW14273" s="61"/>
      <c r="AX14273" s="61"/>
      <c r="AY14273" s="61"/>
      <c r="AZ14273" s="61"/>
      <c r="BA14273" s="61"/>
    </row>
    <row r="14274" spans="39:53" x14ac:dyDescent="0.2">
      <c r="AM14274" s="61"/>
      <c r="AN14274" s="61"/>
      <c r="AO14274" s="171"/>
      <c r="AP14274" s="61"/>
      <c r="AQ14274" s="61"/>
      <c r="AR14274" s="61"/>
      <c r="AS14274" s="61"/>
      <c r="AT14274" s="61"/>
      <c r="AU14274" s="61"/>
      <c r="AV14274" s="61"/>
      <c r="AW14274" s="61"/>
      <c r="AX14274" s="61"/>
      <c r="AY14274" s="61"/>
      <c r="AZ14274" s="61"/>
      <c r="BA14274" s="61"/>
    </row>
    <row r="14275" spans="39:53" x14ac:dyDescent="0.2">
      <c r="AM14275" s="61"/>
      <c r="AN14275" s="61"/>
      <c r="AO14275" s="171"/>
      <c r="AP14275" s="61"/>
      <c r="AQ14275" s="61"/>
      <c r="AR14275" s="61"/>
      <c r="AS14275" s="61"/>
      <c r="AT14275" s="61"/>
      <c r="AU14275" s="61"/>
      <c r="AV14275" s="61"/>
      <c r="AW14275" s="61"/>
      <c r="AX14275" s="61"/>
      <c r="AY14275" s="61"/>
      <c r="AZ14275" s="61"/>
      <c r="BA14275" s="61"/>
    </row>
    <row r="14276" spans="39:53" x14ac:dyDescent="0.2">
      <c r="AM14276" s="61"/>
      <c r="AN14276" s="61"/>
      <c r="AO14276" s="171"/>
      <c r="AP14276" s="61"/>
      <c r="AQ14276" s="61"/>
      <c r="AR14276" s="61"/>
      <c r="AS14276" s="61"/>
      <c r="AT14276" s="61"/>
      <c r="AU14276" s="61"/>
      <c r="AV14276" s="61"/>
      <c r="AW14276" s="61"/>
      <c r="AX14276" s="61"/>
      <c r="AY14276" s="61"/>
      <c r="AZ14276" s="61"/>
      <c r="BA14276" s="61"/>
    </row>
    <row r="14277" spans="39:53" x14ac:dyDescent="0.2">
      <c r="AM14277" s="61"/>
      <c r="AN14277" s="61"/>
      <c r="AO14277" s="171"/>
      <c r="AP14277" s="61"/>
      <c r="AQ14277" s="61"/>
      <c r="AR14277" s="61"/>
      <c r="AS14277" s="61"/>
      <c r="AT14277" s="61"/>
      <c r="AU14277" s="61"/>
      <c r="AV14277" s="61"/>
      <c r="AW14277" s="61"/>
      <c r="AX14277" s="61"/>
      <c r="AY14277" s="61"/>
      <c r="AZ14277" s="61"/>
      <c r="BA14277" s="61"/>
    </row>
    <row r="14278" spans="39:53" x14ac:dyDescent="0.2">
      <c r="AM14278" s="61"/>
      <c r="AN14278" s="61"/>
      <c r="AO14278" s="171"/>
      <c r="AP14278" s="61"/>
      <c r="AQ14278" s="61"/>
      <c r="AR14278" s="61"/>
      <c r="AS14278" s="61"/>
      <c r="AT14278" s="61"/>
      <c r="AU14278" s="61"/>
      <c r="AV14278" s="61"/>
      <c r="AW14278" s="61"/>
      <c r="AX14278" s="61"/>
      <c r="AY14278" s="61"/>
      <c r="AZ14278" s="61"/>
      <c r="BA14278" s="61"/>
    </row>
    <row r="14279" spans="39:53" x14ac:dyDescent="0.2">
      <c r="AM14279" s="61"/>
      <c r="AN14279" s="61"/>
      <c r="AO14279" s="171"/>
      <c r="AP14279" s="61"/>
      <c r="AQ14279" s="61"/>
      <c r="AR14279" s="61"/>
      <c r="AS14279" s="61"/>
      <c r="AT14279" s="61"/>
      <c r="AU14279" s="61"/>
      <c r="AV14279" s="61"/>
      <c r="AW14279" s="61"/>
      <c r="AX14279" s="61"/>
      <c r="AY14279" s="61"/>
      <c r="AZ14279" s="61"/>
      <c r="BA14279" s="61"/>
    </row>
    <row r="14280" spans="39:53" x14ac:dyDescent="0.2">
      <c r="AM14280" s="61"/>
      <c r="AN14280" s="61"/>
      <c r="AO14280" s="171"/>
      <c r="AP14280" s="61"/>
      <c r="AQ14280" s="61"/>
      <c r="AR14280" s="61"/>
      <c r="AS14280" s="61"/>
      <c r="AT14280" s="61"/>
      <c r="AU14280" s="61"/>
      <c r="AV14280" s="61"/>
      <c r="AW14280" s="61"/>
      <c r="AX14280" s="61"/>
      <c r="AY14280" s="61"/>
      <c r="AZ14280" s="61"/>
      <c r="BA14280" s="61"/>
    </row>
    <row r="14281" spans="39:53" x14ac:dyDescent="0.2">
      <c r="AM14281" s="61"/>
      <c r="AN14281" s="61"/>
      <c r="AO14281" s="171"/>
      <c r="AP14281" s="61"/>
      <c r="AQ14281" s="61"/>
      <c r="AR14281" s="61"/>
      <c r="AS14281" s="61"/>
      <c r="AT14281" s="61"/>
      <c r="AU14281" s="61"/>
      <c r="AV14281" s="61"/>
      <c r="AW14281" s="61"/>
      <c r="AX14281" s="61"/>
      <c r="AY14281" s="61"/>
      <c r="AZ14281" s="61"/>
      <c r="BA14281" s="61"/>
    </row>
    <row r="14282" spans="39:53" x14ac:dyDescent="0.2">
      <c r="AM14282" s="61"/>
      <c r="AN14282" s="61"/>
      <c r="AO14282" s="171"/>
      <c r="AP14282" s="61"/>
      <c r="AQ14282" s="61"/>
      <c r="AR14282" s="61"/>
      <c r="AS14282" s="61"/>
      <c r="AT14282" s="61"/>
      <c r="AU14282" s="61"/>
      <c r="AV14282" s="61"/>
      <c r="AW14282" s="61"/>
      <c r="AX14282" s="61"/>
      <c r="AY14282" s="61"/>
      <c r="AZ14282" s="61"/>
      <c r="BA14282" s="61"/>
    </row>
    <row r="14283" spans="39:53" x14ac:dyDescent="0.2">
      <c r="AM14283" s="61"/>
      <c r="AN14283" s="61"/>
      <c r="AO14283" s="171"/>
      <c r="AP14283" s="61"/>
      <c r="AQ14283" s="61"/>
      <c r="AR14283" s="61"/>
      <c r="AS14283" s="61"/>
      <c r="AT14283" s="61"/>
      <c r="AU14283" s="61"/>
      <c r="AV14283" s="61"/>
      <c r="AW14283" s="61"/>
      <c r="AX14283" s="61"/>
      <c r="AY14283" s="61"/>
      <c r="AZ14283" s="61"/>
      <c r="BA14283" s="61"/>
    </row>
    <row r="14284" spans="39:53" x14ac:dyDescent="0.2">
      <c r="AM14284" s="61"/>
      <c r="AN14284" s="61"/>
      <c r="AO14284" s="171"/>
      <c r="AP14284" s="61"/>
      <c r="AQ14284" s="61"/>
      <c r="AR14284" s="61"/>
      <c r="AS14284" s="61"/>
      <c r="AT14284" s="61"/>
      <c r="AU14284" s="61"/>
      <c r="AV14284" s="61"/>
      <c r="AW14284" s="61"/>
      <c r="AX14284" s="61"/>
      <c r="AY14284" s="61"/>
      <c r="AZ14284" s="61"/>
      <c r="BA14284" s="61"/>
    </row>
    <row r="14285" spans="39:53" x14ac:dyDescent="0.2">
      <c r="AM14285" s="61"/>
      <c r="AN14285" s="61"/>
      <c r="AO14285" s="171"/>
      <c r="AP14285" s="61"/>
      <c r="AQ14285" s="61"/>
      <c r="AR14285" s="61"/>
      <c r="AS14285" s="61"/>
      <c r="AT14285" s="61"/>
      <c r="AU14285" s="61"/>
      <c r="AV14285" s="61"/>
      <c r="AW14285" s="61"/>
      <c r="AX14285" s="61"/>
      <c r="AY14285" s="61"/>
      <c r="AZ14285" s="61"/>
      <c r="BA14285" s="61"/>
    </row>
    <row r="14286" spans="39:53" x14ac:dyDescent="0.2">
      <c r="AM14286" s="61"/>
      <c r="AN14286" s="61"/>
      <c r="AO14286" s="171"/>
      <c r="AP14286" s="61"/>
      <c r="AQ14286" s="61"/>
      <c r="AR14286" s="61"/>
      <c r="AS14286" s="61"/>
      <c r="AT14286" s="61"/>
      <c r="AU14286" s="61"/>
      <c r="AV14286" s="61"/>
      <c r="AW14286" s="61"/>
      <c r="AX14286" s="61"/>
      <c r="AY14286" s="61"/>
      <c r="AZ14286" s="61"/>
      <c r="BA14286" s="61"/>
    </row>
    <row r="14287" spans="39:53" x14ac:dyDescent="0.2">
      <c r="AM14287" s="61"/>
      <c r="AN14287" s="61"/>
      <c r="AO14287" s="171"/>
      <c r="AP14287" s="61"/>
      <c r="AQ14287" s="61"/>
      <c r="AR14287" s="61"/>
      <c r="AS14287" s="61"/>
      <c r="AT14287" s="61"/>
      <c r="AU14287" s="61"/>
      <c r="AV14287" s="61"/>
      <c r="AW14287" s="61"/>
      <c r="AX14287" s="61"/>
      <c r="AY14287" s="61"/>
      <c r="AZ14287" s="61"/>
      <c r="BA14287" s="61"/>
    </row>
    <row r="14288" spans="39:53" x14ac:dyDescent="0.2">
      <c r="AM14288" s="61"/>
      <c r="AN14288" s="61"/>
      <c r="AO14288" s="171"/>
      <c r="AP14288" s="61"/>
      <c r="AQ14288" s="61"/>
      <c r="AR14288" s="61"/>
      <c r="AS14288" s="61"/>
      <c r="AT14288" s="61"/>
      <c r="AU14288" s="61"/>
      <c r="AV14288" s="61"/>
      <c r="AW14288" s="61"/>
      <c r="AX14288" s="61"/>
      <c r="AY14288" s="61"/>
      <c r="AZ14288" s="61"/>
      <c r="BA14288" s="61"/>
    </row>
    <row r="14289" spans="39:53" x14ac:dyDescent="0.2">
      <c r="AM14289" s="61"/>
      <c r="AN14289" s="61"/>
      <c r="AO14289" s="171"/>
      <c r="AP14289" s="61"/>
      <c r="AQ14289" s="61"/>
      <c r="AR14289" s="61"/>
      <c r="AS14289" s="61"/>
      <c r="AT14289" s="61"/>
      <c r="AU14289" s="61"/>
      <c r="AV14289" s="61"/>
      <c r="AW14289" s="61"/>
      <c r="AX14289" s="61"/>
      <c r="AY14289" s="61"/>
      <c r="AZ14289" s="61"/>
      <c r="BA14289" s="61"/>
    </row>
    <row r="14290" spans="39:53" x14ac:dyDescent="0.2">
      <c r="AM14290" s="61"/>
      <c r="AN14290" s="61"/>
      <c r="AO14290" s="171"/>
      <c r="AP14290" s="61"/>
      <c r="AQ14290" s="61"/>
      <c r="AR14290" s="61"/>
      <c r="AS14290" s="61"/>
      <c r="AT14290" s="61"/>
      <c r="AU14290" s="61"/>
      <c r="AV14290" s="61"/>
      <c r="AW14290" s="61"/>
      <c r="AX14290" s="61"/>
      <c r="AY14290" s="61"/>
      <c r="AZ14290" s="61"/>
      <c r="BA14290" s="61"/>
    </row>
    <row r="14291" spans="39:53" x14ac:dyDescent="0.2">
      <c r="AM14291" s="61"/>
      <c r="AN14291" s="61"/>
      <c r="AO14291" s="171"/>
      <c r="AP14291" s="61"/>
      <c r="AQ14291" s="61"/>
      <c r="AR14291" s="61"/>
      <c r="AS14291" s="61"/>
      <c r="AT14291" s="61"/>
      <c r="AU14291" s="61"/>
      <c r="AV14291" s="61"/>
      <c r="AW14291" s="61"/>
      <c r="AX14291" s="61"/>
      <c r="AY14291" s="61"/>
      <c r="AZ14291" s="61"/>
      <c r="BA14291" s="61"/>
    </row>
    <row r="14292" spans="39:53" x14ac:dyDescent="0.2">
      <c r="AM14292" s="61"/>
      <c r="AN14292" s="61"/>
      <c r="AO14292" s="171"/>
      <c r="AP14292" s="61"/>
      <c r="AQ14292" s="61"/>
      <c r="AR14292" s="61"/>
      <c r="AS14292" s="61"/>
      <c r="AT14292" s="61"/>
      <c r="AU14292" s="61"/>
      <c r="AV14292" s="61"/>
      <c r="AW14292" s="61"/>
      <c r="AX14292" s="61"/>
      <c r="AY14292" s="61"/>
      <c r="AZ14292" s="61"/>
      <c r="BA14292" s="61"/>
    </row>
    <row r="14293" spans="39:53" x14ac:dyDescent="0.2">
      <c r="AM14293" s="61"/>
      <c r="AN14293" s="61"/>
      <c r="AO14293" s="171"/>
      <c r="AP14293" s="61"/>
      <c r="AQ14293" s="61"/>
      <c r="AR14293" s="61"/>
      <c r="AS14293" s="61"/>
      <c r="AT14293" s="61"/>
      <c r="AU14293" s="61"/>
      <c r="AV14293" s="61"/>
      <c r="AW14293" s="61"/>
      <c r="AX14293" s="61"/>
      <c r="AY14293" s="61"/>
      <c r="AZ14293" s="61"/>
      <c r="BA14293" s="61"/>
    </row>
    <row r="14294" spans="39:53" x14ac:dyDescent="0.2">
      <c r="AM14294" s="61"/>
      <c r="AN14294" s="61"/>
      <c r="AO14294" s="171"/>
      <c r="AP14294" s="61"/>
      <c r="AQ14294" s="61"/>
      <c r="AR14294" s="61"/>
      <c r="AS14294" s="61"/>
      <c r="AT14294" s="61"/>
      <c r="AU14294" s="61"/>
      <c r="AV14294" s="61"/>
      <c r="AW14294" s="61"/>
      <c r="AX14294" s="61"/>
      <c r="AY14294" s="61"/>
      <c r="AZ14294" s="61"/>
      <c r="BA14294" s="61"/>
    </row>
    <row r="14295" spans="39:53" x14ac:dyDescent="0.2">
      <c r="AM14295" s="61"/>
      <c r="AN14295" s="61"/>
      <c r="AO14295" s="171"/>
      <c r="AP14295" s="61"/>
      <c r="AQ14295" s="61"/>
      <c r="AR14295" s="61"/>
      <c r="AS14295" s="61"/>
      <c r="AT14295" s="61"/>
      <c r="AU14295" s="61"/>
      <c r="AV14295" s="61"/>
      <c r="AW14295" s="61"/>
      <c r="AX14295" s="61"/>
      <c r="AY14295" s="61"/>
      <c r="AZ14295" s="61"/>
      <c r="BA14295" s="61"/>
    </row>
    <row r="14296" spans="39:53" x14ac:dyDescent="0.2">
      <c r="AM14296" s="61"/>
      <c r="AN14296" s="61"/>
      <c r="AO14296" s="171"/>
      <c r="AP14296" s="61"/>
      <c r="AQ14296" s="61"/>
      <c r="AR14296" s="61"/>
      <c r="AS14296" s="61"/>
      <c r="AT14296" s="61"/>
      <c r="AU14296" s="61"/>
      <c r="AV14296" s="61"/>
      <c r="AW14296" s="61"/>
      <c r="AX14296" s="61"/>
      <c r="AY14296" s="61"/>
      <c r="AZ14296" s="61"/>
      <c r="BA14296" s="61"/>
    </row>
    <row r="14297" spans="39:53" x14ac:dyDescent="0.2">
      <c r="AM14297" s="61"/>
      <c r="AN14297" s="61"/>
      <c r="AO14297" s="171"/>
      <c r="AP14297" s="61"/>
      <c r="AQ14297" s="61"/>
      <c r="AR14297" s="61"/>
      <c r="AS14297" s="61"/>
      <c r="AT14297" s="61"/>
      <c r="AU14297" s="61"/>
      <c r="AV14297" s="61"/>
      <c r="AW14297" s="61"/>
      <c r="AX14297" s="61"/>
      <c r="AY14297" s="61"/>
      <c r="AZ14297" s="61"/>
      <c r="BA14297" s="61"/>
    </row>
    <row r="14298" spans="39:53" x14ac:dyDescent="0.2">
      <c r="AM14298" s="61"/>
      <c r="AN14298" s="61"/>
      <c r="AO14298" s="171"/>
      <c r="AP14298" s="61"/>
      <c r="AQ14298" s="61"/>
      <c r="AR14298" s="61"/>
      <c r="AS14298" s="61"/>
      <c r="AT14298" s="61"/>
      <c r="AU14298" s="61"/>
      <c r="AV14298" s="61"/>
      <c r="AW14298" s="61"/>
      <c r="AX14298" s="61"/>
      <c r="AY14298" s="61"/>
      <c r="AZ14298" s="61"/>
      <c r="BA14298" s="61"/>
    </row>
    <row r="14299" spans="39:53" x14ac:dyDescent="0.2">
      <c r="AM14299" s="61"/>
      <c r="AN14299" s="61"/>
      <c r="AO14299" s="171"/>
      <c r="AP14299" s="61"/>
      <c r="AQ14299" s="61"/>
      <c r="AR14299" s="61"/>
      <c r="AS14299" s="61"/>
      <c r="AT14299" s="61"/>
      <c r="AU14299" s="61"/>
      <c r="AV14299" s="61"/>
      <c r="AW14299" s="61"/>
      <c r="AX14299" s="61"/>
      <c r="AY14299" s="61"/>
      <c r="AZ14299" s="61"/>
      <c r="BA14299" s="61"/>
    </row>
    <row r="14300" spans="39:53" x14ac:dyDescent="0.2">
      <c r="AM14300" s="61"/>
      <c r="AN14300" s="61"/>
      <c r="AO14300" s="171"/>
      <c r="AP14300" s="61"/>
      <c r="AQ14300" s="61"/>
      <c r="AR14300" s="61"/>
      <c r="AS14300" s="61"/>
      <c r="AT14300" s="61"/>
      <c r="AU14300" s="61"/>
      <c r="AV14300" s="61"/>
      <c r="AW14300" s="61"/>
      <c r="AX14300" s="61"/>
      <c r="AY14300" s="61"/>
      <c r="AZ14300" s="61"/>
      <c r="BA14300" s="61"/>
    </row>
    <row r="14301" spans="39:53" x14ac:dyDescent="0.2">
      <c r="AM14301" s="61"/>
      <c r="AN14301" s="61"/>
      <c r="AO14301" s="171"/>
      <c r="AP14301" s="61"/>
      <c r="AQ14301" s="61"/>
      <c r="AR14301" s="61"/>
      <c r="AS14301" s="61"/>
      <c r="AT14301" s="61"/>
      <c r="AU14301" s="61"/>
      <c r="AV14301" s="61"/>
      <c r="AW14301" s="61"/>
      <c r="AX14301" s="61"/>
      <c r="AY14301" s="61"/>
      <c r="AZ14301" s="61"/>
      <c r="BA14301" s="61"/>
    </row>
    <row r="14302" spans="39:53" x14ac:dyDescent="0.2">
      <c r="AM14302" s="61"/>
      <c r="AN14302" s="61"/>
      <c r="AO14302" s="171"/>
      <c r="AP14302" s="61"/>
      <c r="AQ14302" s="61"/>
      <c r="AR14302" s="61"/>
      <c r="AS14302" s="61"/>
      <c r="AT14302" s="61"/>
      <c r="AU14302" s="61"/>
      <c r="AV14302" s="61"/>
      <c r="AW14302" s="61"/>
      <c r="AX14302" s="61"/>
      <c r="AY14302" s="61"/>
      <c r="AZ14302" s="61"/>
      <c r="BA14302" s="61"/>
    </row>
    <row r="14303" spans="39:53" x14ac:dyDescent="0.2">
      <c r="AM14303" s="61"/>
      <c r="AN14303" s="61"/>
      <c r="AO14303" s="171"/>
      <c r="AP14303" s="61"/>
      <c r="AQ14303" s="61"/>
      <c r="AR14303" s="61"/>
      <c r="AS14303" s="61"/>
      <c r="AT14303" s="61"/>
      <c r="AU14303" s="61"/>
      <c r="AV14303" s="61"/>
      <c r="AW14303" s="61"/>
      <c r="AX14303" s="61"/>
      <c r="AY14303" s="61"/>
      <c r="AZ14303" s="61"/>
      <c r="BA14303" s="61"/>
    </row>
    <row r="14304" spans="39:53" x14ac:dyDescent="0.2">
      <c r="AM14304" s="61"/>
      <c r="AN14304" s="61"/>
      <c r="AO14304" s="171"/>
      <c r="AP14304" s="61"/>
      <c r="AQ14304" s="61"/>
      <c r="AR14304" s="61"/>
      <c r="AS14304" s="61"/>
      <c r="AT14304" s="61"/>
      <c r="AU14304" s="61"/>
      <c r="AV14304" s="61"/>
      <c r="AW14304" s="61"/>
      <c r="AX14304" s="61"/>
      <c r="AY14304" s="61"/>
      <c r="AZ14304" s="61"/>
      <c r="BA14304" s="61"/>
    </row>
    <row r="14305" spans="39:53" x14ac:dyDescent="0.2">
      <c r="AM14305" s="61"/>
      <c r="AN14305" s="61"/>
      <c r="AO14305" s="171"/>
      <c r="AP14305" s="61"/>
      <c r="AQ14305" s="61"/>
      <c r="AR14305" s="61"/>
      <c r="AS14305" s="61"/>
      <c r="AT14305" s="61"/>
      <c r="AU14305" s="61"/>
      <c r="AV14305" s="61"/>
      <c r="AW14305" s="61"/>
      <c r="AX14305" s="61"/>
      <c r="AY14305" s="61"/>
      <c r="AZ14305" s="61"/>
      <c r="BA14305" s="61"/>
    </row>
    <row r="14306" spans="39:53" x14ac:dyDescent="0.2">
      <c r="AM14306" s="61"/>
      <c r="AN14306" s="61"/>
      <c r="AO14306" s="171"/>
      <c r="AP14306" s="61"/>
      <c r="AQ14306" s="61"/>
      <c r="AR14306" s="61"/>
      <c r="AS14306" s="61"/>
      <c r="AT14306" s="61"/>
      <c r="AU14306" s="61"/>
      <c r="AV14306" s="61"/>
      <c r="AW14306" s="61"/>
      <c r="AX14306" s="61"/>
      <c r="AY14306" s="61"/>
      <c r="AZ14306" s="61"/>
      <c r="BA14306" s="61"/>
    </row>
    <row r="14307" spans="39:53" x14ac:dyDescent="0.2">
      <c r="AM14307" s="61"/>
      <c r="AN14307" s="61"/>
      <c r="AO14307" s="171"/>
      <c r="AP14307" s="61"/>
      <c r="AQ14307" s="61"/>
      <c r="AR14307" s="61"/>
      <c r="AS14307" s="61"/>
      <c r="AT14307" s="61"/>
      <c r="AU14307" s="61"/>
      <c r="AV14307" s="61"/>
      <c r="AW14307" s="61"/>
      <c r="AX14307" s="61"/>
      <c r="AY14307" s="61"/>
      <c r="AZ14307" s="61"/>
      <c r="BA14307" s="61"/>
    </row>
    <row r="14308" spans="39:53" x14ac:dyDescent="0.2">
      <c r="AM14308" s="61"/>
      <c r="AN14308" s="61"/>
      <c r="AO14308" s="171"/>
      <c r="AP14308" s="61"/>
      <c r="AQ14308" s="61"/>
      <c r="AR14308" s="61"/>
      <c r="AS14308" s="61"/>
      <c r="AT14308" s="61"/>
      <c r="AU14308" s="61"/>
      <c r="AV14308" s="61"/>
      <c r="AW14308" s="61"/>
      <c r="AX14308" s="61"/>
      <c r="AY14308" s="61"/>
      <c r="AZ14308" s="61"/>
      <c r="BA14308" s="61"/>
    </row>
    <row r="14309" spans="39:53" x14ac:dyDescent="0.2">
      <c r="AM14309" s="61"/>
      <c r="AN14309" s="61"/>
      <c r="AO14309" s="171"/>
      <c r="AP14309" s="61"/>
      <c r="AQ14309" s="61"/>
      <c r="AR14309" s="61"/>
      <c r="AS14309" s="61"/>
      <c r="AT14309" s="61"/>
      <c r="AU14309" s="61"/>
      <c r="AV14309" s="61"/>
      <c r="AW14309" s="61"/>
      <c r="AX14309" s="61"/>
      <c r="AY14309" s="61"/>
      <c r="AZ14309" s="61"/>
      <c r="BA14309" s="61"/>
    </row>
    <row r="14310" spans="39:53" x14ac:dyDescent="0.2">
      <c r="AM14310" s="61"/>
      <c r="AN14310" s="61"/>
      <c r="AO14310" s="171"/>
      <c r="AP14310" s="61"/>
      <c r="AQ14310" s="61"/>
      <c r="AR14310" s="61"/>
      <c r="AS14310" s="61"/>
      <c r="AT14310" s="61"/>
      <c r="AU14310" s="61"/>
      <c r="AV14310" s="61"/>
      <c r="AW14310" s="61"/>
      <c r="AX14310" s="61"/>
      <c r="AY14310" s="61"/>
      <c r="AZ14310" s="61"/>
      <c r="BA14310" s="61"/>
    </row>
    <row r="14311" spans="39:53" x14ac:dyDescent="0.2">
      <c r="AM14311" s="61"/>
      <c r="AN14311" s="61"/>
      <c r="AO14311" s="171"/>
      <c r="AP14311" s="61"/>
      <c r="AQ14311" s="61"/>
      <c r="AR14311" s="61"/>
      <c r="AS14311" s="61"/>
      <c r="AT14311" s="61"/>
      <c r="AU14311" s="61"/>
      <c r="AV14311" s="61"/>
      <c r="AW14311" s="61"/>
      <c r="AX14311" s="61"/>
      <c r="AY14311" s="61"/>
      <c r="AZ14311" s="61"/>
      <c r="BA14311" s="61"/>
    </row>
    <row r="14312" spans="39:53" x14ac:dyDescent="0.2">
      <c r="AM14312" s="61"/>
      <c r="AN14312" s="61"/>
      <c r="AO14312" s="171"/>
      <c r="AP14312" s="61"/>
      <c r="AQ14312" s="61"/>
      <c r="AR14312" s="61"/>
      <c r="AS14312" s="61"/>
      <c r="AT14312" s="61"/>
      <c r="AU14312" s="61"/>
      <c r="AV14312" s="61"/>
      <c r="AW14312" s="61"/>
      <c r="AX14312" s="61"/>
      <c r="AY14312" s="61"/>
      <c r="AZ14312" s="61"/>
      <c r="BA14312" s="61"/>
    </row>
    <row r="14313" spans="39:53" x14ac:dyDescent="0.2">
      <c r="AM14313" s="61"/>
      <c r="AN14313" s="61"/>
      <c r="AO14313" s="171"/>
      <c r="AP14313" s="61"/>
      <c r="AQ14313" s="61"/>
      <c r="AR14313" s="61"/>
      <c r="AS14313" s="61"/>
      <c r="AT14313" s="61"/>
      <c r="AU14313" s="61"/>
      <c r="AV14313" s="61"/>
      <c r="AW14313" s="61"/>
      <c r="AX14313" s="61"/>
      <c r="AY14313" s="61"/>
      <c r="AZ14313" s="61"/>
      <c r="BA14313" s="61"/>
    </row>
    <row r="14314" spans="39:53" x14ac:dyDescent="0.2">
      <c r="AM14314" s="61"/>
      <c r="AN14314" s="61"/>
      <c r="AO14314" s="171"/>
      <c r="AP14314" s="61"/>
      <c r="AQ14314" s="61"/>
      <c r="AR14314" s="61"/>
      <c r="AS14314" s="61"/>
      <c r="AT14314" s="61"/>
      <c r="AU14314" s="61"/>
      <c r="AV14314" s="61"/>
      <c r="AW14314" s="61"/>
      <c r="AX14314" s="61"/>
      <c r="AY14314" s="61"/>
      <c r="AZ14314" s="61"/>
      <c r="BA14314" s="61"/>
    </row>
    <row r="14315" spans="39:53" x14ac:dyDescent="0.2">
      <c r="AM14315" s="61"/>
      <c r="AN14315" s="61"/>
      <c r="AO14315" s="171"/>
      <c r="AP14315" s="61"/>
      <c r="AQ14315" s="61"/>
      <c r="AR14315" s="61"/>
      <c r="AS14315" s="61"/>
      <c r="AT14315" s="61"/>
      <c r="AU14315" s="61"/>
      <c r="AV14315" s="61"/>
      <c r="AW14315" s="61"/>
      <c r="AX14315" s="61"/>
      <c r="AY14315" s="61"/>
      <c r="AZ14315" s="61"/>
      <c r="BA14315" s="61"/>
    </row>
    <row r="14316" spans="39:53" x14ac:dyDescent="0.2">
      <c r="AM14316" s="61"/>
      <c r="AN14316" s="61"/>
      <c r="AO14316" s="171"/>
      <c r="AP14316" s="61"/>
      <c r="AQ14316" s="61"/>
      <c r="AR14316" s="61"/>
      <c r="AS14316" s="61"/>
      <c r="AT14316" s="61"/>
      <c r="AU14316" s="61"/>
      <c r="AV14316" s="61"/>
      <c r="AW14316" s="61"/>
      <c r="AX14316" s="61"/>
      <c r="AY14316" s="61"/>
      <c r="AZ14316" s="61"/>
      <c r="BA14316" s="61"/>
    </row>
    <row r="14317" spans="39:53" x14ac:dyDescent="0.2">
      <c r="AM14317" s="61"/>
      <c r="AN14317" s="61"/>
      <c r="AO14317" s="171"/>
      <c r="AP14317" s="61"/>
      <c r="AQ14317" s="61"/>
      <c r="AR14317" s="61"/>
      <c r="AS14317" s="61"/>
      <c r="AT14317" s="61"/>
      <c r="AU14317" s="61"/>
      <c r="AV14317" s="61"/>
      <c r="AW14317" s="61"/>
      <c r="AX14317" s="61"/>
      <c r="AY14317" s="61"/>
      <c r="AZ14317" s="61"/>
      <c r="BA14317" s="61"/>
    </row>
    <row r="14318" spans="39:53" x14ac:dyDescent="0.2">
      <c r="AM14318" s="61"/>
      <c r="AN14318" s="61"/>
      <c r="AO14318" s="171"/>
      <c r="AP14318" s="61"/>
      <c r="AQ14318" s="61"/>
      <c r="AR14318" s="61"/>
      <c r="AS14318" s="61"/>
      <c r="AT14318" s="61"/>
      <c r="AU14318" s="61"/>
      <c r="AV14318" s="61"/>
      <c r="AW14318" s="61"/>
      <c r="AX14318" s="61"/>
      <c r="AY14318" s="61"/>
      <c r="AZ14318" s="61"/>
      <c r="BA14318" s="61"/>
    </row>
    <row r="14319" spans="39:53" x14ac:dyDescent="0.2">
      <c r="AM14319" s="61"/>
      <c r="AN14319" s="61"/>
      <c r="AO14319" s="171"/>
      <c r="AP14319" s="61"/>
      <c r="AQ14319" s="61"/>
      <c r="AR14319" s="61"/>
      <c r="AS14319" s="61"/>
      <c r="AT14319" s="61"/>
      <c r="AU14319" s="61"/>
      <c r="AV14319" s="61"/>
      <c r="AW14319" s="61"/>
      <c r="AX14319" s="61"/>
      <c r="AY14319" s="61"/>
      <c r="AZ14319" s="61"/>
      <c r="BA14319" s="61"/>
    </row>
    <row r="14320" spans="39:53" x14ac:dyDescent="0.2">
      <c r="AM14320" s="61"/>
      <c r="AN14320" s="61"/>
      <c r="AO14320" s="171"/>
      <c r="AP14320" s="61"/>
      <c r="AQ14320" s="61"/>
      <c r="AR14320" s="61"/>
      <c r="AS14320" s="61"/>
      <c r="AT14320" s="61"/>
      <c r="AU14320" s="61"/>
      <c r="AV14320" s="61"/>
      <c r="AW14320" s="61"/>
      <c r="AX14320" s="61"/>
      <c r="AY14320" s="61"/>
      <c r="AZ14320" s="61"/>
      <c r="BA14320" s="61"/>
    </row>
    <row r="14321" spans="39:53" x14ac:dyDescent="0.2">
      <c r="AM14321" s="61"/>
      <c r="AN14321" s="61"/>
      <c r="AO14321" s="171"/>
      <c r="AP14321" s="61"/>
      <c r="AQ14321" s="61"/>
      <c r="AR14321" s="61"/>
      <c r="AS14321" s="61"/>
      <c r="AT14321" s="61"/>
      <c r="AU14321" s="61"/>
      <c r="AV14321" s="61"/>
      <c r="AW14321" s="61"/>
      <c r="AX14321" s="61"/>
      <c r="AY14321" s="61"/>
      <c r="AZ14321" s="61"/>
      <c r="BA14321" s="61"/>
    </row>
    <row r="14322" spans="39:53" x14ac:dyDescent="0.2">
      <c r="AM14322" s="61"/>
      <c r="AN14322" s="61"/>
      <c r="AO14322" s="171"/>
      <c r="AP14322" s="61"/>
      <c r="AQ14322" s="61"/>
      <c r="AR14322" s="61"/>
      <c r="AS14322" s="61"/>
      <c r="AT14322" s="61"/>
      <c r="AU14322" s="61"/>
      <c r="AV14322" s="61"/>
      <c r="AW14322" s="61"/>
      <c r="AX14322" s="61"/>
      <c r="AY14322" s="61"/>
      <c r="AZ14322" s="61"/>
      <c r="BA14322" s="61"/>
    </row>
    <row r="14323" spans="39:53" x14ac:dyDescent="0.2">
      <c r="AM14323" s="61"/>
      <c r="AN14323" s="61"/>
      <c r="AO14323" s="171"/>
      <c r="AP14323" s="61"/>
      <c r="AQ14323" s="61"/>
      <c r="AR14323" s="61"/>
      <c r="AS14323" s="61"/>
      <c r="AT14323" s="61"/>
      <c r="AU14323" s="61"/>
      <c r="AV14323" s="61"/>
      <c r="AW14323" s="61"/>
      <c r="AX14323" s="61"/>
      <c r="AY14323" s="61"/>
      <c r="AZ14323" s="61"/>
      <c r="BA14323" s="61"/>
    </row>
    <row r="14324" spans="39:53" x14ac:dyDescent="0.2">
      <c r="AM14324" s="61"/>
      <c r="AN14324" s="61"/>
      <c r="AO14324" s="171"/>
      <c r="AP14324" s="61"/>
      <c r="AQ14324" s="61"/>
      <c r="AR14324" s="61"/>
      <c r="AS14324" s="61"/>
      <c r="AT14324" s="61"/>
      <c r="AU14324" s="61"/>
      <c r="AV14324" s="61"/>
      <c r="AW14324" s="61"/>
      <c r="AX14324" s="61"/>
      <c r="AY14324" s="61"/>
      <c r="AZ14324" s="61"/>
      <c r="BA14324" s="61"/>
    </row>
    <row r="14325" spans="39:53" x14ac:dyDescent="0.2">
      <c r="AM14325" s="61"/>
      <c r="AN14325" s="61"/>
      <c r="AO14325" s="171"/>
      <c r="AP14325" s="61"/>
      <c r="AQ14325" s="61"/>
      <c r="AR14325" s="61"/>
      <c r="AS14325" s="61"/>
      <c r="AT14325" s="61"/>
      <c r="AU14325" s="61"/>
      <c r="AV14325" s="61"/>
      <c r="AW14325" s="61"/>
      <c r="AX14325" s="61"/>
      <c r="AY14325" s="61"/>
      <c r="AZ14325" s="61"/>
      <c r="BA14325" s="61"/>
    </row>
    <row r="14326" spans="39:53" x14ac:dyDescent="0.2">
      <c r="AM14326" s="61"/>
      <c r="AN14326" s="61"/>
      <c r="AO14326" s="171"/>
      <c r="AP14326" s="61"/>
      <c r="AQ14326" s="61"/>
      <c r="AR14326" s="61"/>
      <c r="AS14326" s="61"/>
      <c r="AT14326" s="61"/>
      <c r="AU14326" s="61"/>
      <c r="AV14326" s="61"/>
      <c r="AW14326" s="61"/>
      <c r="AX14326" s="61"/>
      <c r="AY14326" s="61"/>
      <c r="AZ14326" s="61"/>
      <c r="BA14326" s="61"/>
    </row>
    <row r="14327" spans="39:53" x14ac:dyDescent="0.2">
      <c r="AM14327" s="61"/>
      <c r="AN14327" s="61"/>
      <c r="AO14327" s="171"/>
      <c r="AP14327" s="61"/>
      <c r="AQ14327" s="61"/>
      <c r="AR14327" s="61"/>
      <c r="AS14327" s="61"/>
      <c r="AT14327" s="61"/>
      <c r="AU14327" s="61"/>
      <c r="AV14327" s="61"/>
      <c r="AW14327" s="61"/>
      <c r="AX14327" s="61"/>
      <c r="AY14327" s="61"/>
      <c r="AZ14327" s="61"/>
      <c r="BA14327" s="61"/>
    </row>
    <row r="14328" spans="39:53" x14ac:dyDescent="0.2">
      <c r="AM14328" s="61"/>
      <c r="AN14328" s="61"/>
      <c r="AO14328" s="171"/>
      <c r="AP14328" s="61"/>
      <c r="AQ14328" s="61"/>
      <c r="AR14328" s="61"/>
      <c r="AS14328" s="61"/>
      <c r="AT14328" s="61"/>
      <c r="AU14328" s="61"/>
      <c r="AV14328" s="61"/>
      <c r="AW14328" s="61"/>
      <c r="AX14328" s="61"/>
      <c r="AY14328" s="61"/>
      <c r="AZ14328" s="61"/>
      <c r="BA14328" s="61"/>
    </row>
    <row r="14329" spans="39:53" x14ac:dyDescent="0.2">
      <c r="AM14329" s="61"/>
      <c r="AN14329" s="61"/>
      <c r="AO14329" s="171"/>
      <c r="AP14329" s="61"/>
      <c r="AQ14329" s="61"/>
      <c r="AR14329" s="61"/>
      <c r="AS14329" s="61"/>
      <c r="AT14329" s="61"/>
      <c r="AU14329" s="61"/>
      <c r="AV14329" s="61"/>
      <c r="AW14329" s="61"/>
      <c r="AX14329" s="61"/>
      <c r="AY14329" s="61"/>
      <c r="AZ14329" s="61"/>
      <c r="BA14329" s="61"/>
    </row>
    <row r="14330" spans="39:53" x14ac:dyDescent="0.2">
      <c r="AM14330" s="61"/>
      <c r="AN14330" s="61"/>
      <c r="AO14330" s="171"/>
      <c r="AP14330" s="61"/>
      <c r="AQ14330" s="61"/>
      <c r="AR14330" s="61"/>
      <c r="AS14330" s="61"/>
      <c r="AT14330" s="61"/>
      <c r="AU14330" s="61"/>
      <c r="AV14330" s="61"/>
      <c r="AW14330" s="61"/>
      <c r="AX14330" s="61"/>
      <c r="AY14330" s="61"/>
      <c r="AZ14330" s="61"/>
      <c r="BA14330" s="61"/>
    </row>
    <row r="14331" spans="39:53" x14ac:dyDescent="0.2">
      <c r="AM14331" s="61"/>
      <c r="AN14331" s="61"/>
      <c r="AO14331" s="171"/>
      <c r="AP14331" s="61"/>
      <c r="AQ14331" s="61"/>
      <c r="AR14331" s="61"/>
      <c r="AS14331" s="61"/>
      <c r="AT14331" s="61"/>
      <c r="AU14331" s="61"/>
      <c r="AV14331" s="61"/>
      <c r="AW14331" s="61"/>
      <c r="AX14331" s="61"/>
      <c r="AY14331" s="61"/>
      <c r="AZ14331" s="61"/>
      <c r="BA14331" s="61"/>
    </row>
    <row r="14332" spans="39:53" x14ac:dyDescent="0.2">
      <c r="AM14332" s="61"/>
      <c r="AN14332" s="61"/>
      <c r="AO14332" s="171"/>
      <c r="AP14332" s="61"/>
      <c r="AQ14332" s="61"/>
      <c r="AR14332" s="61"/>
      <c r="AS14332" s="61"/>
      <c r="AT14332" s="61"/>
      <c r="AU14332" s="61"/>
      <c r="AV14332" s="61"/>
      <c r="AW14332" s="61"/>
      <c r="AX14332" s="61"/>
      <c r="AY14332" s="61"/>
      <c r="AZ14332" s="61"/>
      <c r="BA14332" s="61"/>
    </row>
    <row r="14333" spans="39:53" x14ac:dyDescent="0.2">
      <c r="AM14333" s="61"/>
      <c r="AN14333" s="61"/>
      <c r="AO14333" s="171"/>
      <c r="AP14333" s="61"/>
      <c r="AQ14333" s="61"/>
      <c r="AR14333" s="61"/>
      <c r="AS14333" s="61"/>
      <c r="AT14333" s="61"/>
      <c r="AU14333" s="61"/>
      <c r="AV14333" s="61"/>
      <c r="AW14333" s="61"/>
      <c r="AX14333" s="61"/>
      <c r="AY14333" s="61"/>
      <c r="AZ14333" s="61"/>
      <c r="BA14333" s="61"/>
    </row>
    <row r="14334" spans="39:53" x14ac:dyDescent="0.2">
      <c r="AM14334" s="61"/>
      <c r="AN14334" s="61"/>
      <c r="AO14334" s="171"/>
      <c r="AP14334" s="61"/>
      <c r="AQ14334" s="61"/>
      <c r="AR14334" s="61"/>
      <c r="AS14334" s="61"/>
      <c r="AT14334" s="61"/>
      <c r="AU14334" s="61"/>
      <c r="AV14334" s="61"/>
      <c r="AW14334" s="61"/>
      <c r="AX14334" s="61"/>
      <c r="AY14334" s="61"/>
      <c r="AZ14334" s="61"/>
      <c r="BA14334" s="61"/>
    </row>
    <row r="14335" spans="39:53" x14ac:dyDescent="0.2">
      <c r="AM14335" s="61"/>
      <c r="AN14335" s="61"/>
      <c r="AO14335" s="171"/>
      <c r="AP14335" s="61"/>
      <c r="AQ14335" s="61"/>
      <c r="AR14335" s="61"/>
      <c r="AS14335" s="61"/>
      <c r="AT14335" s="61"/>
      <c r="AU14335" s="61"/>
      <c r="AV14335" s="61"/>
      <c r="AW14335" s="61"/>
      <c r="AX14335" s="61"/>
      <c r="AY14335" s="61"/>
      <c r="AZ14335" s="61"/>
      <c r="BA14335" s="61"/>
    </row>
    <row r="14336" spans="39:53" x14ac:dyDescent="0.2">
      <c r="AM14336" s="61"/>
      <c r="AN14336" s="61"/>
      <c r="AO14336" s="171"/>
      <c r="AP14336" s="61"/>
      <c r="AQ14336" s="61"/>
      <c r="AR14336" s="61"/>
      <c r="AS14336" s="61"/>
      <c r="AT14336" s="61"/>
      <c r="AU14336" s="61"/>
      <c r="AV14336" s="61"/>
      <c r="AW14336" s="61"/>
      <c r="AX14336" s="61"/>
      <c r="AY14336" s="61"/>
      <c r="AZ14336" s="61"/>
      <c r="BA14336" s="61"/>
    </row>
    <row r="14337" spans="39:53" x14ac:dyDescent="0.2">
      <c r="AM14337" s="61"/>
      <c r="AN14337" s="61"/>
      <c r="AO14337" s="171"/>
      <c r="AP14337" s="61"/>
      <c r="AQ14337" s="61"/>
      <c r="AR14337" s="61"/>
      <c r="AS14337" s="61"/>
      <c r="AT14337" s="61"/>
      <c r="AU14337" s="61"/>
      <c r="AV14337" s="61"/>
      <c r="AW14337" s="61"/>
      <c r="AX14337" s="61"/>
      <c r="AY14337" s="61"/>
      <c r="AZ14337" s="61"/>
      <c r="BA14337" s="61"/>
    </row>
    <row r="14338" spans="39:53" x14ac:dyDescent="0.2">
      <c r="AM14338" s="61"/>
      <c r="AN14338" s="61"/>
      <c r="AO14338" s="171"/>
      <c r="AP14338" s="61"/>
      <c r="AQ14338" s="61"/>
      <c r="AR14338" s="61"/>
      <c r="AS14338" s="61"/>
      <c r="AT14338" s="61"/>
      <c r="AU14338" s="61"/>
      <c r="AV14338" s="61"/>
      <c r="AW14338" s="61"/>
      <c r="AX14338" s="61"/>
      <c r="AY14338" s="61"/>
      <c r="AZ14338" s="61"/>
      <c r="BA14338" s="61"/>
    </row>
    <row r="14339" spans="39:53" x14ac:dyDescent="0.2">
      <c r="AM14339" s="61"/>
      <c r="AN14339" s="61"/>
      <c r="AO14339" s="171"/>
      <c r="AP14339" s="61"/>
      <c r="AQ14339" s="61"/>
      <c r="AR14339" s="61"/>
      <c r="AS14339" s="61"/>
      <c r="AT14339" s="61"/>
      <c r="AU14339" s="61"/>
      <c r="AV14339" s="61"/>
      <c r="AW14339" s="61"/>
      <c r="AX14339" s="61"/>
      <c r="AY14339" s="61"/>
      <c r="AZ14339" s="61"/>
      <c r="BA14339" s="61"/>
    </row>
    <row r="14340" spans="39:53" x14ac:dyDescent="0.2">
      <c r="AM14340" s="61"/>
      <c r="AN14340" s="61"/>
      <c r="AO14340" s="171"/>
      <c r="AP14340" s="61"/>
      <c r="AQ14340" s="61"/>
      <c r="AR14340" s="61"/>
      <c r="AS14340" s="61"/>
      <c r="AT14340" s="61"/>
      <c r="AU14340" s="61"/>
      <c r="AV14340" s="61"/>
      <c r="AW14340" s="61"/>
      <c r="AX14340" s="61"/>
      <c r="AY14340" s="61"/>
      <c r="AZ14340" s="61"/>
      <c r="BA14340" s="61"/>
    </row>
    <row r="14341" spans="39:53" x14ac:dyDescent="0.2">
      <c r="AM14341" s="61"/>
      <c r="AN14341" s="61"/>
      <c r="AO14341" s="171"/>
      <c r="AP14341" s="61"/>
      <c r="AQ14341" s="61"/>
      <c r="AR14341" s="61"/>
      <c r="AS14341" s="61"/>
      <c r="AT14341" s="61"/>
      <c r="AU14341" s="61"/>
      <c r="AV14341" s="61"/>
      <c r="AW14341" s="61"/>
      <c r="AX14341" s="61"/>
      <c r="AY14341" s="61"/>
      <c r="AZ14341" s="61"/>
      <c r="BA14341" s="61"/>
    </row>
    <row r="14342" spans="39:53" x14ac:dyDescent="0.2">
      <c r="AM14342" s="61"/>
      <c r="AN14342" s="61"/>
      <c r="AO14342" s="171"/>
      <c r="AP14342" s="61"/>
      <c r="AQ14342" s="61"/>
      <c r="AR14342" s="61"/>
      <c r="AS14342" s="61"/>
      <c r="AT14342" s="61"/>
      <c r="AU14342" s="61"/>
      <c r="AV14342" s="61"/>
      <c r="AW14342" s="61"/>
      <c r="AX14342" s="61"/>
      <c r="AY14342" s="61"/>
      <c r="AZ14342" s="61"/>
      <c r="BA14342" s="61"/>
    </row>
    <row r="14343" spans="39:53" x14ac:dyDescent="0.2">
      <c r="AM14343" s="61"/>
      <c r="AN14343" s="61"/>
      <c r="AO14343" s="171"/>
      <c r="AP14343" s="61"/>
      <c r="AQ14343" s="61"/>
      <c r="AR14343" s="61"/>
      <c r="AS14343" s="61"/>
      <c r="AT14343" s="61"/>
      <c r="AU14343" s="61"/>
      <c r="AV14343" s="61"/>
      <c r="AW14343" s="61"/>
      <c r="AX14343" s="61"/>
      <c r="AY14343" s="61"/>
      <c r="AZ14343" s="61"/>
      <c r="BA14343" s="61"/>
    </row>
    <row r="14344" spans="39:53" x14ac:dyDescent="0.2">
      <c r="AM14344" s="61"/>
      <c r="AN14344" s="61"/>
      <c r="AO14344" s="171"/>
      <c r="AP14344" s="61"/>
      <c r="AQ14344" s="61"/>
      <c r="AR14344" s="61"/>
      <c r="AS14344" s="61"/>
      <c r="AT14344" s="61"/>
      <c r="AU14344" s="61"/>
      <c r="AV14344" s="61"/>
      <c r="AW14344" s="61"/>
      <c r="AX14344" s="61"/>
      <c r="AY14344" s="61"/>
      <c r="AZ14344" s="61"/>
      <c r="BA14344" s="61"/>
    </row>
    <row r="14345" spans="39:53" x14ac:dyDescent="0.2">
      <c r="AM14345" s="61"/>
      <c r="AN14345" s="61"/>
      <c r="AO14345" s="171"/>
      <c r="AP14345" s="61"/>
      <c r="AQ14345" s="61"/>
      <c r="AR14345" s="61"/>
      <c r="AS14345" s="61"/>
      <c r="AT14345" s="61"/>
      <c r="AU14345" s="61"/>
      <c r="AV14345" s="61"/>
      <c r="AW14345" s="61"/>
      <c r="AX14345" s="61"/>
      <c r="AY14345" s="61"/>
      <c r="AZ14345" s="61"/>
      <c r="BA14345" s="61"/>
    </row>
    <row r="14346" spans="39:53" x14ac:dyDescent="0.2">
      <c r="AM14346" s="61"/>
      <c r="AN14346" s="61"/>
      <c r="AO14346" s="171"/>
      <c r="AP14346" s="61"/>
      <c r="AQ14346" s="61"/>
      <c r="AR14346" s="61"/>
      <c r="AS14346" s="61"/>
      <c r="AT14346" s="61"/>
      <c r="AU14346" s="61"/>
      <c r="AV14346" s="61"/>
      <c r="AW14346" s="61"/>
      <c r="AX14346" s="61"/>
      <c r="AY14346" s="61"/>
      <c r="AZ14346" s="61"/>
      <c r="BA14346" s="61"/>
    </row>
    <row r="14347" spans="39:53" x14ac:dyDescent="0.2">
      <c r="AM14347" s="61"/>
      <c r="AN14347" s="61"/>
      <c r="AO14347" s="171"/>
      <c r="AP14347" s="61"/>
      <c r="AQ14347" s="61"/>
      <c r="AR14347" s="61"/>
      <c r="AS14347" s="61"/>
      <c r="AT14347" s="61"/>
      <c r="AU14347" s="61"/>
      <c r="AV14347" s="61"/>
      <c r="AW14347" s="61"/>
      <c r="AX14347" s="61"/>
      <c r="AY14347" s="61"/>
      <c r="AZ14347" s="61"/>
      <c r="BA14347" s="61"/>
    </row>
    <row r="14348" spans="39:53" x14ac:dyDescent="0.2">
      <c r="AM14348" s="61"/>
      <c r="AN14348" s="61"/>
      <c r="AO14348" s="171"/>
      <c r="AP14348" s="61"/>
      <c r="AQ14348" s="61"/>
      <c r="AR14348" s="61"/>
      <c r="AS14348" s="61"/>
      <c r="AT14348" s="61"/>
      <c r="AU14348" s="61"/>
      <c r="AV14348" s="61"/>
      <c r="AW14348" s="61"/>
      <c r="AX14348" s="61"/>
      <c r="AY14348" s="61"/>
      <c r="AZ14348" s="61"/>
      <c r="BA14348" s="61"/>
    </row>
    <row r="14349" spans="39:53" x14ac:dyDescent="0.2">
      <c r="AM14349" s="61"/>
      <c r="AN14349" s="61"/>
      <c r="AO14349" s="171"/>
      <c r="AP14349" s="61"/>
      <c r="AQ14349" s="61"/>
      <c r="AR14349" s="61"/>
      <c r="AS14349" s="61"/>
      <c r="AT14349" s="61"/>
      <c r="AU14349" s="61"/>
      <c r="AV14349" s="61"/>
      <c r="AW14349" s="61"/>
      <c r="AX14349" s="61"/>
      <c r="AY14349" s="61"/>
      <c r="AZ14349" s="61"/>
      <c r="BA14349" s="61"/>
    </row>
    <row r="14350" spans="39:53" x14ac:dyDescent="0.2">
      <c r="AM14350" s="61"/>
      <c r="AN14350" s="61"/>
      <c r="AO14350" s="171"/>
      <c r="AP14350" s="61"/>
      <c r="AQ14350" s="61"/>
      <c r="AR14350" s="61"/>
      <c r="AS14350" s="61"/>
      <c r="AT14350" s="61"/>
      <c r="AU14350" s="61"/>
      <c r="AV14350" s="61"/>
      <c r="AW14350" s="61"/>
      <c r="AX14350" s="61"/>
      <c r="AY14350" s="61"/>
      <c r="AZ14350" s="61"/>
      <c r="BA14350" s="61"/>
    </row>
    <row r="14351" spans="39:53" x14ac:dyDescent="0.2">
      <c r="AM14351" s="61"/>
      <c r="AN14351" s="61"/>
      <c r="AO14351" s="171"/>
      <c r="AP14351" s="61"/>
      <c r="AQ14351" s="61"/>
      <c r="AR14351" s="61"/>
      <c r="AS14351" s="61"/>
      <c r="AT14351" s="61"/>
      <c r="AU14351" s="61"/>
      <c r="AV14351" s="61"/>
      <c r="AW14351" s="61"/>
      <c r="AX14351" s="61"/>
      <c r="AY14351" s="61"/>
      <c r="AZ14351" s="61"/>
      <c r="BA14351" s="61"/>
    </row>
    <row r="14352" spans="39:53" x14ac:dyDescent="0.2">
      <c r="AM14352" s="61"/>
      <c r="AN14352" s="61"/>
      <c r="AO14352" s="171"/>
      <c r="AP14352" s="61"/>
      <c r="AQ14352" s="61"/>
      <c r="AR14352" s="61"/>
      <c r="AS14352" s="61"/>
      <c r="AT14352" s="61"/>
      <c r="AU14352" s="61"/>
      <c r="AV14352" s="61"/>
      <c r="AW14352" s="61"/>
      <c r="AX14352" s="61"/>
      <c r="AY14352" s="61"/>
      <c r="AZ14352" s="61"/>
      <c r="BA14352" s="61"/>
    </row>
    <row r="14353" spans="39:53" x14ac:dyDescent="0.2">
      <c r="AM14353" s="61"/>
      <c r="AN14353" s="61"/>
      <c r="AO14353" s="171"/>
      <c r="AP14353" s="61"/>
      <c r="AQ14353" s="61"/>
      <c r="AR14353" s="61"/>
      <c r="AS14353" s="61"/>
      <c r="AT14353" s="61"/>
      <c r="AU14353" s="61"/>
      <c r="AV14353" s="61"/>
      <c r="AW14353" s="61"/>
      <c r="AX14353" s="61"/>
      <c r="AY14353" s="61"/>
      <c r="AZ14353" s="61"/>
      <c r="BA14353" s="61"/>
    </row>
    <row r="14354" spans="39:53" x14ac:dyDescent="0.2">
      <c r="AM14354" s="61"/>
      <c r="AN14354" s="61"/>
      <c r="AO14354" s="171"/>
      <c r="AP14354" s="61"/>
      <c r="AQ14354" s="61"/>
      <c r="AR14354" s="61"/>
      <c r="AS14354" s="61"/>
      <c r="AT14354" s="61"/>
      <c r="AU14354" s="61"/>
      <c r="AV14354" s="61"/>
      <c r="AW14354" s="61"/>
      <c r="AX14354" s="61"/>
      <c r="AY14354" s="61"/>
      <c r="AZ14354" s="61"/>
      <c r="BA14354" s="61"/>
    </row>
    <row r="14355" spans="39:53" x14ac:dyDescent="0.2">
      <c r="AM14355" s="61"/>
      <c r="AN14355" s="61"/>
      <c r="AO14355" s="171"/>
      <c r="AP14355" s="61"/>
      <c r="AQ14355" s="61"/>
      <c r="AR14355" s="61"/>
      <c r="AS14355" s="61"/>
      <c r="AT14355" s="61"/>
      <c r="AU14355" s="61"/>
      <c r="AV14355" s="61"/>
      <c r="AW14355" s="61"/>
      <c r="AX14355" s="61"/>
      <c r="AY14355" s="61"/>
      <c r="AZ14355" s="61"/>
      <c r="BA14355" s="61"/>
    </row>
    <row r="14356" spans="39:53" x14ac:dyDescent="0.2">
      <c r="AM14356" s="61"/>
      <c r="AN14356" s="61"/>
      <c r="AO14356" s="171"/>
      <c r="AP14356" s="61"/>
      <c r="AQ14356" s="61"/>
      <c r="AR14356" s="61"/>
      <c r="AS14356" s="61"/>
      <c r="AT14356" s="61"/>
      <c r="AU14356" s="61"/>
      <c r="AV14356" s="61"/>
      <c r="AW14356" s="61"/>
      <c r="AX14356" s="61"/>
      <c r="AY14356" s="61"/>
      <c r="AZ14356" s="61"/>
      <c r="BA14356" s="61"/>
    </row>
    <row r="14357" spans="39:53" x14ac:dyDescent="0.2">
      <c r="AM14357" s="61"/>
      <c r="AN14357" s="61"/>
      <c r="AO14357" s="171"/>
      <c r="AP14357" s="61"/>
      <c r="AQ14357" s="61"/>
      <c r="AR14357" s="61"/>
      <c r="AS14357" s="61"/>
      <c r="AT14357" s="61"/>
      <c r="AU14357" s="61"/>
      <c r="AV14357" s="61"/>
      <c r="AW14357" s="61"/>
      <c r="AX14357" s="61"/>
      <c r="AY14357" s="61"/>
      <c r="AZ14357" s="61"/>
      <c r="BA14357" s="61"/>
    </row>
    <row r="14358" spans="39:53" x14ac:dyDescent="0.2">
      <c r="AM14358" s="61"/>
      <c r="AN14358" s="61"/>
      <c r="AO14358" s="171"/>
      <c r="AP14358" s="61"/>
      <c r="AQ14358" s="61"/>
      <c r="AR14358" s="61"/>
      <c r="AS14358" s="61"/>
      <c r="AT14358" s="61"/>
      <c r="AU14358" s="61"/>
      <c r="AV14358" s="61"/>
      <c r="AW14358" s="61"/>
      <c r="AX14358" s="61"/>
      <c r="AY14358" s="61"/>
      <c r="AZ14358" s="61"/>
      <c r="BA14358" s="61"/>
    </row>
    <row r="14359" spans="39:53" x14ac:dyDescent="0.2">
      <c r="AM14359" s="61"/>
      <c r="AN14359" s="61"/>
      <c r="AO14359" s="171"/>
      <c r="AP14359" s="61"/>
      <c r="AQ14359" s="61"/>
      <c r="AR14359" s="61"/>
      <c r="AS14359" s="61"/>
      <c r="AT14359" s="61"/>
      <c r="AU14359" s="61"/>
      <c r="AV14359" s="61"/>
      <c r="AW14359" s="61"/>
      <c r="AX14359" s="61"/>
      <c r="AY14359" s="61"/>
      <c r="AZ14359" s="61"/>
      <c r="BA14359" s="61"/>
    </row>
    <row r="14360" spans="39:53" x14ac:dyDescent="0.2">
      <c r="AM14360" s="61"/>
      <c r="AN14360" s="61"/>
      <c r="AO14360" s="171"/>
      <c r="AP14360" s="61"/>
      <c r="AQ14360" s="61"/>
      <c r="AR14360" s="61"/>
      <c r="AS14360" s="61"/>
      <c r="AT14360" s="61"/>
      <c r="AU14360" s="61"/>
      <c r="AV14360" s="61"/>
      <c r="AW14360" s="61"/>
      <c r="AX14360" s="61"/>
      <c r="AY14360" s="61"/>
      <c r="AZ14360" s="61"/>
      <c r="BA14360" s="61"/>
    </row>
    <row r="14361" spans="39:53" x14ac:dyDescent="0.2">
      <c r="AM14361" s="61"/>
      <c r="AN14361" s="61"/>
      <c r="AO14361" s="171"/>
      <c r="AP14361" s="61"/>
      <c r="AQ14361" s="61"/>
      <c r="AR14361" s="61"/>
      <c r="AS14361" s="61"/>
      <c r="AT14361" s="61"/>
      <c r="AU14361" s="61"/>
      <c r="AV14361" s="61"/>
      <c r="AW14361" s="61"/>
      <c r="AX14361" s="61"/>
      <c r="AY14361" s="61"/>
      <c r="AZ14361" s="61"/>
      <c r="BA14361" s="61"/>
    </row>
    <row r="14362" spans="39:53" x14ac:dyDescent="0.2">
      <c r="AM14362" s="61"/>
      <c r="AN14362" s="61"/>
      <c r="AO14362" s="171"/>
      <c r="AP14362" s="61"/>
      <c r="AQ14362" s="61"/>
      <c r="AR14362" s="61"/>
      <c r="AS14362" s="61"/>
      <c r="AT14362" s="61"/>
      <c r="AU14362" s="61"/>
      <c r="AV14362" s="61"/>
      <c r="AW14362" s="61"/>
      <c r="AX14362" s="61"/>
      <c r="AY14362" s="61"/>
      <c r="AZ14362" s="61"/>
      <c r="BA14362" s="61"/>
    </row>
    <row r="14363" spans="39:53" x14ac:dyDescent="0.2">
      <c r="AM14363" s="61"/>
      <c r="AN14363" s="61"/>
      <c r="AO14363" s="171"/>
      <c r="AP14363" s="61"/>
      <c r="AQ14363" s="61"/>
      <c r="AR14363" s="61"/>
      <c r="AS14363" s="61"/>
      <c r="AT14363" s="61"/>
      <c r="AU14363" s="61"/>
      <c r="AV14363" s="61"/>
      <c r="AW14363" s="61"/>
      <c r="AX14363" s="61"/>
      <c r="AY14363" s="61"/>
      <c r="AZ14363" s="61"/>
      <c r="BA14363" s="61"/>
    </row>
    <row r="14364" spans="39:53" x14ac:dyDescent="0.2">
      <c r="AM14364" s="61"/>
      <c r="AN14364" s="61"/>
      <c r="AO14364" s="171"/>
      <c r="AP14364" s="61"/>
      <c r="AQ14364" s="61"/>
      <c r="AR14364" s="61"/>
      <c r="AS14364" s="61"/>
      <c r="AT14364" s="61"/>
      <c r="AU14364" s="61"/>
      <c r="AV14364" s="61"/>
      <c r="AW14364" s="61"/>
      <c r="AX14364" s="61"/>
      <c r="AY14364" s="61"/>
      <c r="AZ14364" s="61"/>
      <c r="BA14364" s="61"/>
    </row>
    <row r="14365" spans="39:53" x14ac:dyDescent="0.2">
      <c r="AM14365" s="61"/>
      <c r="AN14365" s="61"/>
      <c r="AO14365" s="171"/>
      <c r="AP14365" s="61"/>
      <c r="AQ14365" s="61"/>
      <c r="AR14365" s="61"/>
      <c r="AS14365" s="61"/>
      <c r="AT14365" s="61"/>
      <c r="AU14365" s="61"/>
      <c r="AV14365" s="61"/>
      <c r="AW14365" s="61"/>
      <c r="AX14365" s="61"/>
      <c r="AY14365" s="61"/>
      <c r="AZ14365" s="61"/>
      <c r="BA14365" s="61"/>
    </row>
    <row r="14366" spans="39:53" x14ac:dyDescent="0.2">
      <c r="AM14366" s="61"/>
      <c r="AN14366" s="61"/>
      <c r="AO14366" s="171"/>
      <c r="AP14366" s="61"/>
      <c r="AQ14366" s="61"/>
      <c r="AR14366" s="61"/>
      <c r="AS14366" s="61"/>
      <c r="AT14366" s="61"/>
      <c r="AU14366" s="61"/>
      <c r="AV14366" s="61"/>
      <c r="AW14366" s="61"/>
      <c r="AX14366" s="61"/>
      <c r="AY14366" s="61"/>
      <c r="AZ14366" s="61"/>
      <c r="BA14366" s="61"/>
    </row>
    <row r="14367" spans="39:53" x14ac:dyDescent="0.2">
      <c r="AM14367" s="61"/>
      <c r="AN14367" s="61"/>
      <c r="AO14367" s="171"/>
      <c r="AP14367" s="61"/>
      <c r="AQ14367" s="61"/>
      <c r="AR14367" s="61"/>
      <c r="AS14367" s="61"/>
      <c r="AT14367" s="61"/>
      <c r="AU14367" s="61"/>
      <c r="AV14367" s="61"/>
      <c r="AW14367" s="61"/>
      <c r="AX14367" s="61"/>
      <c r="AY14367" s="61"/>
      <c r="AZ14367" s="61"/>
      <c r="BA14367" s="61"/>
    </row>
    <row r="14368" spans="39:53" x14ac:dyDescent="0.2">
      <c r="AM14368" s="61"/>
      <c r="AN14368" s="61"/>
      <c r="AO14368" s="171"/>
      <c r="AP14368" s="61"/>
      <c r="AQ14368" s="61"/>
      <c r="AR14368" s="61"/>
      <c r="AS14368" s="61"/>
      <c r="AT14368" s="61"/>
      <c r="AU14368" s="61"/>
      <c r="AV14368" s="61"/>
      <c r="AW14368" s="61"/>
      <c r="AX14368" s="61"/>
      <c r="AY14368" s="61"/>
      <c r="AZ14368" s="61"/>
      <c r="BA14368" s="61"/>
    </row>
    <row r="14369" spans="39:53" x14ac:dyDescent="0.2">
      <c r="AM14369" s="61"/>
      <c r="AN14369" s="61"/>
      <c r="AO14369" s="171"/>
      <c r="AP14369" s="61"/>
      <c r="AQ14369" s="61"/>
      <c r="AR14369" s="61"/>
      <c r="AS14369" s="61"/>
      <c r="AT14369" s="61"/>
      <c r="AU14369" s="61"/>
      <c r="AV14369" s="61"/>
      <c r="AW14369" s="61"/>
      <c r="AX14369" s="61"/>
      <c r="AY14369" s="61"/>
      <c r="AZ14369" s="61"/>
      <c r="BA14369" s="61"/>
    </row>
    <row r="14370" spans="39:53" x14ac:dyDescent="0.2">
      <c r="AM14370" s="61"/>
      <c r="AN14370" s="61"/>
      <c r="AO14370" s="171"/>
      <c r="AP14370" s="61"/>
      <c r="AQ14370" s="61"/>
      <c r="AR14370" s="61"/>
      <c r="AS14370" s="61"/>
      <c r="AT14370" s="61"/>
      <c r="AU14370" s="61"/>
      <c r="AV14370" s="61"/>
      <c r="AW14370" s="61"/>
      <c r="AX14370" s="61"/>
      <c r="AY14370" s="61"/>
      <c r="AZ14370" s="61"/>
      <c r="BA14370" s="61"/>
    </row>
    <row r="14371" spans="39:53" x14ac:dyDescent="0.2">
      <c r="AM14371" s="61"/>
      <c r="AN14371" s="61"/>
      <c r="AO14371" s="171"/>
      <c r="AP14371" s="61"/>
      <c r="AQ14371" s="61"/>
      <c r="AR14371" s="61"/>
      <c r="AS14371" s="61"/>
      <c r="AT14371" s="61"/>
      <c r="AU14371" s="61"/>
      <c r="AV14371" s="61"/>
      <c r="AW14371" s="61"/>
      <c r="AX14371" s="61"/>
      <c r="AY14371" s="61"/>
      <c r="AZ14371" s="61"/>
      <c r="BA14371" s="61"/>
    </row>
    <row r="14372" spans="39:53" x14ac:dyDescent="0.2">
      <c r="AM14372" s="61"/>
      <c r="AN14372" s="61"/>
      <c r="AO14372" s="171"/>
      <c r="AP14372" s="61"/>
      <c r="AQ14372" s="61"/>
      <c r="AR14372" s="61"/>
      <c r="AS14372" s="61"/>
      <c r="AT14372" s="61"/>
      <c r="AU14372" s="61"/>
      <c r="AV14372" s="61"/>
      <c r="AW14372" s="61"/>
      <c r="AX14372" s="61"/>
      <c r="AY14372" s="61"/>
      <c r="AZ14372" s="61"/>
      <c r="BA14372" s="61"/>
    </row>
    <row r="14373" spans="39:53" x14ac:dyDescent="0.2">
      <c r="AM14373" s="61"/>
      <c r="AN14373" s="61"/>
      <c r="AO14373" s="171"/>
      <c r="AP14373" s="61"/>
      <c r="AQ14373" s="61"/>
      <c r="AR14373" s="61"/>
      <c r="AS14373" s="61"/>
      <c r="AT14373" s="61"/>
      <c r="AU14373" s="61"/>
      <c r="AV14373" s="61"/>
      <c r="AW14373" s="61"/>
      <c r="AX14373" s="61"/>
      <c r="AY14373" s="61"/>
      <c r="AZ14373" s="61"/>
      <c r="BA14373" s="61"/>
    </row>
    <row r="14374" spans="39:53" x14ac:dyDescent="0.2">
      <c r="AM14374" s="61"/>
      <c r="AN14374" s="61"/>
      <c r="AO14374" s="171"/>
      <c r="AP14374" s="61"/>
      <c r="AQ14374" s="61"/>
      <c r="AR14374" s="61"/>
      <c r="AS14374" s="61"/>
      <c r="AT14374" s="61"/>
      <c r="AU14374" s="61"/>
      <c r="AV14374" s="61"/>
      <c r="AW14374" s="61"/>
      <c r="AX14374" s="61"/>
      <c r="AY14374" s="61"/>
      <c r="AZ14374" s="61"/>
      <c r="BA14374" s="61"/>
    </row>
    <row r="14375" spans="39:53" x14ac:dyDescent="0.2">
      <c r="AM14375" s="61"/>
      <c r="AN14375" s="61"/>
      <c r="AO14375" s="171"/>
      <c r="AP14375" s="61"/>
      <c r="AQ14375" s="61"/>
      <c r="AR14375" s="61"/>
      <c r="AS14375" s="61"/>
      <c r="AT14375" s="61"/>
      <c r="AU14375" s="61"/>
      <c r="AV14375" s="61"/>
      <c r="AW14375" s="61"/>
      <c r="AX14375" s="61"/>
      <c r="AY14375" s="61"/>
      <c r="AZ14375" s="61"/>
      <c r="BA14375" s="61"/>
    </row>
    <row r="14376" spans="39:53" x14ac:dyDescent="0.2">
      <c r="AM14376" s="61"/>
      <c r="AN14376" s="61"/>
      <c r="AO14376" s="171"/>
      <c r="AP14376" s="61"/>
      <c r="AQ14376" s="61"/>
      <c r="AR14376" s="61"/>
      <c r="AS14376" s="61"/>
      <c r="AT14376" s="61"/>
      <c r="AU14376" s="61"/>
      <c r="AV14376" s="61"/>
      <c r="AW14376" s="61"/>
      <c r="AX14376" s="61"/>
      <c r="AY14376" s="61"/>
      <c r="AZ14376" s="61"/>
      <c r="BA14376" s="61"/>
    </row>
    <row r="14377" spans="39:53" x14ac:dyDescent="0.2">
      <c r="AM14377" s="61"/>
      <c r="AN14377" s="61"/>
      <c r="AO14377" s="171"/>
      <c r="AP14377" s="61"/>
      <c r="AQ14377" s="61"/>
      <c r="AR14377" s="61"/>
      <c r="AS14377" s="61"/>
      <c r="AT14377" s="61"/>
      <c r="AU14377" s="61"/>
      <c r="AV14377" s="61"/>
      <c r="AW14377" s="61"/>
      <c r="AX14377" s="61"/>
      <c r="AY14377" s="61"/>
      <c r="AZ14377" s="61"/>
      <c r="BA14377" s="61"/>
    </row>
    <row r="14378" spans="39:53" x14ac:dyDescent="0.2">
      <c r="AM14378" s="61"/>
      <c r="AN14378" s="61"/>
      <c r="AO14378" s="171"/>
      <c r="AP14378" s="61"/>
      <c r="AQ14378" s="61"/>
      <c r="AR14378" s="61"/>
      <c r="AS14378" s="61"/>
      <c r="AT14378" s="61"/>
      <c r="AU14378" s="61"/>
      <c r="AV14378" s="61"/>
      <c r="AW14378" s="61"/>
      <c r="AX14378" s="61"/>
      <c r="AY14378" s="61"/>
      <c r="AZ14378" s="61"/>
      <c r="BA14378" s="61"/>
    </row>
    <row r="14379" spans="39:53" x14ac:dyDescent="0.2">
      <c r="AM14379" s="61"/>
      <c r="AN14379" s="61"/>
      <c r="AO14379" s="171"/>
      <c r="AP14379" s="61"/>
      <c r="AQ14379" s="61"/>
      <c r="AR14379" s="61"/>
      <c r="AS14379" s="61"/>
      <c r="AT14379" s="61"/>
      <c r="AU14379" s="61"/>
      <c r="AV14379" s="61"/>
      <c r="AW14379" s="61"/>
      <c r="AX14379" s="61"/>
      <c r="AY14379" s="61"/>
      <c r="AZ14379" s="61"/>
      <c r="BA14379" s="61"/>
    </row>
    <row r="14380" spans="39:53" x14ac:dyDescent="0.2">
      <c r="AM14380" s="61"/>
      <c r="AN14380" s="61"/>
      <c r="AO14380" s="171"/>
      <c r="AP14380" s="61"/>
      <c r="AQ14380" s="61"/>
      <c r="AR14380" s="61"/>
      <c r="AS14380" s="61"/>
      <c r="AT14380" s="61"/>
      <c r="AU14380" s="61"/>
      <c r="AV14380" s="61"/>
      <c r="AW14380" s="61"/>
      <c r="AX14380" s="61"/>
      <c r="AY14380" s="61"/>
      <c r="AZ14380" s="61"/>
      <c r="BA14380" s="61"/>
    </row>
    <row r="14381" spans="39:53" x14ac:dyDescent="0.2">
      <c r="AM14381" s="61"/>
      <c r="AN14381" s="61"/>
      <c r="AO14381" s="171"/>
      <c r="AP14381" s="61"/>
      <c r="AQ14381" s="61"/>
      <c r="AR14381" s="61"/>
      <c r="AS14381" s="61"/>
      <c r="AT14381" s="61"/>
      <c r="AU14381" s="61"/>
      <c r="AV14381" s="61"/>
      <c r="AW14381" s="61"/>
      <c r="AX14381" s="61"/>
      <c r="AY14381" s="61"/>
      <c r="AZ14381" s="61"/>
      <c r="BA14381" s="61"/>
    </row>
    <row r="14382" spans="39:53" x14ac:dyDescent="0.2">
      <c r="AM14382" s="61"/>
      <c r="AN14382" s="61"/>
      <c r="AO14382" s="171"/>
      <c r="AP14382" s="61"/>
      <c r="AQ14382" s="61"/>
      <c r="AR14382" s="61"/>
      <c r="AS14382" s="61"/>
      <c r="AT14382" s="61"/>
      <c r="AU14382" s="61"/>
      <c r="AV14382" s="61"/>
      <c r="AW14382" s="61"/>
      <c r="AX14382" s="61"/>
      <c r="AY14382" s="61"/>
      <c r="AZ14382" s="61"/>
      <c r="BA14382" s="61"/>
    </row>
    <row r="14383" spans="39:53" x14ac:dyDescent="0.2">
      <c r="AM14383" s="61"/>
      <c r="AN14383" s="61"/>
      <c r="AO14383" s="171"/>
      <c r="AP14383" s="61"/>
      <c r="AQ14383" s="61"/>
      <c r="AR14383" s="61"/>
      <c r="AS14383" s="61"/>
      <c r="AT14383" s="61"/>
      <c r="AU14383" s="61"/>
      <c r="AV14383" s="61"/>
      <c r="AW14383" s="61"/>
      <c r="AX14383" s="61"/>
      <c r="AY14383" s="61"/>
      <c r="AZ14383" s="61"/>
      <c r="BA14383" s="61"/>
    </row>
    <row r="14384" spans="39:53" x14ac:dyDescent="0.2">
      <c r="AM14384" s="61"/>
      <c r="AN14384" s="61"/>
      <c r="AO14384" s="171"/>
      <c r="AP14384" s="61"/>
      <c r="AQ14384" s="61"/>
      <c r="AR14384" s="61"/>
      <c r="AS14384" s="61"/>
      <c r="AT14384" s="61"/>
      <c r="AU14384" s="61"/>
      <c r="AV14384" s="61"/>
      <c r="AW14384" s="61"/>
      <c r="AX14384" s="61"/>
      <c r="AY14384" s="61"/>
      <c r="AZ14384" s="61"/>
      <c r="BA14384" s="61"/>
    </row>
    <row r="14385" spans="39:53" x14ac:dyDescent="0.2">
      <c r="AM14385" s="61"/>
      <c r="AN14385" s="61"/>
      <c r="AO14385" s="171"/>
      <c r="AP14385" s="61"/>
      <c r="AQ14385" s="61"/>
      <c r="AR14385" s="61"/>
      <c r="AS14385" s="61"/>
      <c r="AT14385" s="61"/>
      <c r="AU14385" s="61"/>
      <c r="AV14385" s="61"/>
      <c r="AW14385" s="61"/>
      <c r="AX14385" s="61"/>
      <c r="AY14385" s="61"/>
      <c r="AZ14385" s="61"/>
      <c r="BA14385" s="61"/>
    </row>
    <row r="14386" spans="39:53" x14ac:dyDescent="0.2">
      <c r="AM14386" s="61"/>
      <c r="AN14386" s="61"/>
      <c r="AO14386" s="171"/>
      <c r="AP14386" s="61"/>
      <c r="AQ14386" s="61"/>
      <c r="AR14386" s="61"/>
      <c r="AS14386" s="61"/>
      <c r="AT14386" s="61"/>
      <c r="AU14386" s="61"/>
      <c r="AV14386" s="61"/>
      <c r="AW14386" s="61"/>
      <c r="AX14386" s="61"/>
      <c r="AY14386" s="61"/>
      <c r="AZ14386" s="61"/>
      <c r="BA14386" s="61"/>
    </row>
    <row r="14387" spans="39:53" x14ac:dyDescent="0.2">
      <c r="AM14387" s="61"/>
      <c r="AN14387" s="61"/>
      <c r="AO14387" s="171"/>
      <c r="AP14387" s="61"/>
      <c r="AQ14387" s="61"/>
      <c r="AR14387" s="61"/>
      <c r="AS14387" s="61"/>
      <c r="AT14387" s="61"/>
      <c r="AU14387" s="61"/>
      <c r="AV14387" s="61"/>
      <c r="AW14387" s="61"/>
      <c r="AX14387" s="61"/>
      <c r="AY14387" s="61"/>
      <c r="AZ14387" s="61"/>
      <c r="BA14387" s="61"/>
    </row>
    <row r="14388" spans="39:53" x14ac:dyDescent="0.2">
      <c r="AM14388" s="61"/>
      <c r="AN14388" s="61"/>
      <c r="AO14388" s="171"/>
      <c r="AP14388" s="61"/>
      <c r="AQ14388" s="61"/>
      <c r="AR14388" s="61"/>
      <c r="AS14388" s="61"/>
      <c r="AT14388" s="61"/>
      <c r="AU14388" s="61"/>
      <c r="AV14388" s="61"/>
      <c r="AW14388" s="61"/>
      <c r="AX14388" s="61"/>
      <c r="AY14388" s="61"/>
      <c r="AZ14388" s="61"/>
      <c r="BA14388" s="61"/>
    </row>
    <row r="14389" spans="39:53" x14ac:dyDescent="0.2">
      <c r="AM14389" s="61"/>
      <c r="AN14389" s="61"/>
      <c r="AO14389" s="171"/>
      <c r="AP14389" s="61"/>
      <c r="AQ14389" s="61"/>
      <c r="AR14389" s="61"/>
      <c r="AS14389" s="61"/>
      <c r="AT14389" s="61"/>
      <c r="AU14389" s="61"/>
      <c r="AV14389" s="61"/>
      <c r="AW14389" s="61"/>
      <c r="AX14389" s="61"/>
      <c r="AY14389" s="61"/>
      <c r="AZ14389" s="61"/>
      <c r="BA14389" s="61"/>
    </row>
    <row r="14390" spans="39:53" x14ac:dyDescent="0.2">
      <c r="AM14390" s="61"/>
      <c r="AN14390" s="61"/>
      <c r="AO14390" s="171"/>
      <c r="AP14390" s="61"/>
      <c r="AQ14390" s="61"/>
      <c r="AR14390" s="61"/>
      <c r="AS14390" s="61"/>
      <c r="AT14390" s="61"/>
      <c r="AU14390" s="61"/>
      <c r="AV14390" s="61"/>
      <c r="AW14390" s="61"/>
      <c r="AX14390" s="61"/>
      <c r="AY14390" s="61"/>
      <c r="AZ14390" s="61"/>
      <c r="BA14390" s="61"/>
    </row>
    <row r="14391" spans="39:53" x14ac:dyDescent="0.2">
      <c r="AM14391" s="61"/>
      <c r="AN14391" s="61"/>
      <c r="AO14391" s="171"/>
      <c r="AP14391" s="61"/>
      <c r="AQ14391" s="61"/>
      <c r="AR14391" s="61"/>
      <c r="AS14391" s="61"/>
      <c r="AT14391" s="61"/>
      <c r="AU14391" s="61"/>
      <c r="AV14391" s="61"/>
      <c r="AW14391" s="61"/>
      <c r="AX14391" s="61"/>
      <c r="AY14391" s="61"/>
      <c r="AZ14391" s="61"/>
      <c r="BA14391" s="61"/>
    </row>
    <row r="14392" spans="39:53" x14ac:dyDescent="0.2">
      <c r="AM14392" s="61"/>
      <c r="AN14392" s="61"/>
      <c r="AO14392" s="171"/>
      <c r="AP14392" s="61"/>
      <c r="AQ14392" s="61"/>
      <c r="AR14392" s="61"/>
      <c r="AS14392" s="61"/>
      <c r="AT14392" s="61"/>
      <c r="AU14392" s="61"/>
      <c r="AV14392" s="61"/>
      <c r="AW14392" s="61"/>
      <c r="AX14392" s="61"/>
      <c r="AY14392" s="61"/>
      <c r="AZ14392" s="61"/>
      <c r="BA14392" s="61"/>
    </row>
    <row r="14393" spans="39:53" x14ac:dyDescent="0.2">
      <c r="AM14393" s="61"/>
      <c r="AN14393" s="61"/>
      <c r="AO14393" s="171"/>
      <c r="AP14393" s="61"/>
      <c r="AQ14393" s="61"/>
      <c r="AR14393" s="61"/>
      <c r="AS14393" s="61"/>
      <c r="AT14393" s="61"/>
      <c r="AU14393" s="61"/>
      <c r="AV14393" s="61"/>
      <c r="AW14393" s="61"/>
      <c r="AX14393" s="61"/>
      <c r="AY14393" s="61"/>
      <c r="AZ14393" s="61"/>
      <c r="BA14393" s="61"/>
    </row>
    <row r="14394" spans="39:53" x14ac:dyDescent="0.2">
      <c r="AM14394" s="61"/>
      <c r="AN14394" s="61"/>
      <c r="AO14394" s="171"/>
      <c r="AP14394" s="61"/>
      <c r="AQ14394" s="61"/>
      <c r="AR14394" s="61"/>
      <c r="AS14394" s="61"/>
      <c r="AT14394" s="61"/>
      <c r="AU14394" s="61"/>
      <c r="AV14394" s="61"/>
      <c r="AW14394" s="61"/>
      <c r="AX14394" s="61"/>
      <c r="AY14394" s="61"/>
      <c r="AZ14394" s="61"/>
      <c r="BA14394" s="61"/>
    </row>
    <row r="14395" spans="39:53" x14ac:dyDescent="0.2">
      <c r="AM14395" s="61"/>
      <c r="AN14395" s="61"/>
      <c r="AO14395" s="171"/>
      <c r="AP14395" s="61"/>
      <c r="AQ14395" s="61"/>
      <c r="AR14395" s="61"/>
      <c r="AS14395" s="61"/>
      <c r="AT14395" s="61"/>
      <c r="AU14395" s="61"/>
      <c r="AV14395" s="61"/>
      <c r="AW14395" s="61"/>
      <c r="AX14395" s="61"/>
      <c r="AY14395" s="61"/>
      <c r="AZ14395" s="61"/>
      <c r="BA14395" s="61"/>
    </row>
    <row r="14396" spans="39:53" x14ac:dyDescent="0.2">
      <c r="AM14396" s="61"/>
      <c r="AN14396" s="61"/>
      <c r="AO14396" s="171"/>
      <c r="AP14396" s="61"/>
      <c r="AQ14396" s="61"/>
      <c r="AR14396" s="61"/>
      <c r="AS14396" s="61"/>
      <c r="AT14396" s="61"/>
      <c r="AU14396" s="61"/>
      <c r="AV14396" s="61"/>
      <c r="AW14396" s="61"/>
      <c r="AX14396" s="61"/>
      <c r="AY14396" s="61"/>
      <c r="AZ14396" s="61"/>
      <c r="BA14396" s="61"/>
    </row>
    <row r="14397" spans="39:53" x14ac:dyDescent="0.2">
      <c r="AM14397" s="61"/>
      <c r="AN14397" s="61"/>
      <c r="AO14397" s="171"/>
      <c r="AP14397" s="61"/>
      <c r="AQ14397" s="61"/>
      <c r="AR14397" s="61"/>
      <c r="AS14397" s="61"/>
      <c r="AT14397" s="61"/>
      <c r="AU14397" s="61"/>
      <c r="AV14397" s="61"/>
      <c r="AW14397" s="61"/>
      <c r="AX14397" s="61"/>
      <c r="AY14397" s="61"/>
      <c r="AZ14397" s="61"/>
      <c r="BA14397" s="61"/>
    </row>
    <row r="14398" spans="39:53" x14ac:dyDescent="0.2">
      <c r="AM14398" s="61"/>
      <c r="AN14398" s="61"/>
      <c r="AO14398" s="171"/>
      <c r="AP14398" s="61"/>
      <c r="AQ14398" s="61"/>
      <c r="AR14398" s="61"/>
      <c r="AS14398" s="61"/>
      <c r="AT14398" s="61"/>
      <c r="AU14398" s="61"/>
      <c r="AV14398" s="61"/>
      <c r="AW14398" s="61"/>
      <c r="AX14398" s="61"/>
      <c r="AY14398" s="61"/>
      <c r="AZ14398" s="61"/>
      <c r="BA14398" s="61"/>
    </row>
    <row r="14399" spans="39:53" x14ac:dyDescent="0.2">
      <c r="AM14399" s="61"/>
      <c r="AN14399" s="61"/>
      <c r="AO14399" s="171"/>
      <c r="AP14399" s="61"/>
      <c r="AQ14399" s="61"/>
      <c r="AR14399" s="61"/>
      <c r="AS14399" s="61"/>
      <c r="AT14399" s="61"/>
      <c r="AU14399" s="61"/>
      <c r="AV14399" s="61"/>
      <c r="AW14399" s="61"/>
      <c r="AX14399" s="61"/>
      <c r="AY14399" s="61"/>
      <c r="AZ14399" s="61"/>
      <c r="BA14399" s="61"/>
    </row>
    <row r="14400" spans="39:53" x14ac:dyDescent="0.2">
      <c r="AM14400" s="61"/>
      <c r="AN14400" s="61"/>
      <c r="AO14400" s="171"/>
      <c r="AP14400" s="61"/>
      <c r="AQ14400" s="61"/>
      <c r="AR14400" s="61"/>
      <c r="AS14400" s="61"/>
      <c r="AT14400" s="61"/>
      <c r="AU14400" s="61"/>
      <c r="AV14400" s="61"/>
      <c r="AW14400" s="61"/>
      <c r="AX14400" s="61"/>
      <c r="AY14400" s="61"/>
      <c r="AZ14400" s="61"/>
      <c r="BA14400" s="61"/>
    </row>
    <row r="14401" spans="39:53" x14ac:dyDescent="0.2">
      <c r="AM14401" s="61"/>
      <c r="AN14401" s="61"/>
      <c r="AO14401" s="171"/>
      <c r="AP14401" s="61"/>
      <c r="AQ14401" s="61"/>
      <c r="AR14401" s="61"/>
      <c r="AS14401" s="61"/>
      <c r="AT14401" s="61"/>
      <c r="AU14401" s="61"/>
      <c r="AV14401" s="61"/>
      <c r="AW14401" s="61"/>
      <c r="AX14401" s="61"/>
      <c r="AY14401" s="61"/>
      <c r="AZ14401" s="61"/>
      <c r="BA14401" s="61"/>
    </row>
    <row r="14402" spans="39:53" x14ac:dyDescent="0.2">
      <c r="AM14402" s="61"/>
      <c r="AN14402" s="61"/>
      <c r="AO14402" s="171"/>
      <c r="AP14402" s="61"/>
      <c r="AQ14402" s="61"/>
      <c r="AR14402" s="61"/>
      <c r="AS14402" s="61"/>
      <c r="AT14402" s="61"/>
      <c r="AU14402" s="61"/>
      <c r="AV14402" s="61"/>
      <c r="AW14402" s="61"/>
      <c r="AX14402" s="61"/>
      <c r="AY14402" s="61"/>
      <c r="AZ14402" s="61"/>
      <c r="BA14402" s="61"/>
    </row>
    <row r="14403" spans="39:53" x14ac:dyDescent="0.2">
      <c r="AM14403" s="61"/>
      <c r="AN14403" s="61"/>
      <c r="AO14403" s="171"/>
      <c r="AP14403" s="61"/>
      <c r="AQ14403" s="61"/>
      <c r="AR14403" s="61"/>
      <c r="AS14403" s="61"/>
      <c r="AT14403" s="61"/>
      <c r="AU14403" s="61"/>
      <c r="AV14403" s="61"/>
      <c r="AW14403" s="61"/>
      <c r="AX14403" s="61"/>
      <c r="AY14403" s="61"/>
      <c r="AZ14403" s="61"/>
      <c r="BA14403" s="61"/>
    </row>
    <row r="14404" spans="39:53" x14ac:dyDescent="0.2">
      <c r="AM14404" s="61"/>
      <c r="AN14404" s="61"/>
      <c r="AO14404" s="171"/>
      <c r="AP14404" s="61"/>
      <c r="AQ14404" s="61"/>
      <c r="AR14404" s="61"/>
      <c r="AS14404" s="61"/>
      <c r="AT14404" s="61"/>
      <c r="AU14404" s="61"/>
      <c r="AV14404" s="61"/>
      <c r="AW14404" s="61"/>
      <c r="AX14404" s="61"/>
      <c r="AY14404" s="61"/>
      <c r="AZ14404" s="61"/>
      <c r="BA14404" s="61"/>
    </row>
    <row r="14405" spans="39:53" x14ac:dyDescent="0.2">
      <c r="AM14405" s="61"/>
      <c r="AN14405" s="61"/>
      <c r="AO14405" s="171"/>
      <c r="AP14405" s="61"/>
      <c r="AQ14405" s="61"/>
      <c r="AR14405" s="61"/>
      <c r="AS14405" s="61"/>
      <c r="AT14405" s="61"/>
      <c r="AU14405" s="61"/>
      <c r="AV14405" s="61"/>
      <c r="AW14405" s="61"/>
      <c r="AX14405" s="61"/>
      <c r="AY14405" s="61"/>
      <c r="AZ14405" s="61"/>
      <c r="BA14405" s="61"/>
    </row>
    <row r="14406" spans="39:53" x14ac:dyDescent="0.2">
      <c r="AM14406" s="61"/>
      <c r="AN14406" s="61"/>
      <c r="AO14406" s="171"/>
      <c r="AP14406" s="61"/>
      <c r="AQ14406" s="61"/>
      <c r="AR14406" s="61"/>
      <c r="AS14406" s="61"/>
      <c r="AT14406" s="61"/>
      <c r="AU14406" s="61"/>
      <c r="AV14406" s="61"/>
      <c r="AW14406" s="61"/>
      <c r="AX14406" s="61"/>
      <c r="AY14406" s="61"/>
      <c r="AZ14406" s="61"/>
      <c r="BA14406" s="61"/>
    </row>
    <row r="14407" spans="39:53" x14ac:dyDescent="0.2">
      <c r="AM14407" s="61"/>
      <c r="AN14407" s="61"/>
      <c r="AO14407" s="171"/>
      <c r="AP14407" s="61"/>
      <c r="AQ14407" s="61"/>
      <c r="AR14407" s="61"/>
      <c r="AS14407" s="61"/>
      <c r="AT14407" s="61"/>
      <c r="AU14407" s="61"/>
      <c r="AV14407" s="61"/>
      <c r="AW14407" s="61"/>
      <c r="AX14407" s="61"/>
      <c r="AY14407" s="61"/>
      <c r="AZ14407" s="61"/>
      <c r="BA14407" s="61"/>
    </row>
    <row r="14408" spans="39:53" x14ac:dyDescent="0.2">
      <c r="AM14408" s="61"/>
      <c r="AN14408" s="61"/>
      <c r="AO14408" s="171"/>
      <c r="AP14408" s="61"/>
      <c r="AQ14408" s="61"/>
      <c r="AR14408" s="61"/>
      <c r="AS14408" s="61"/>
      <c r="AT14408" s="61"/>
      <c r="AU14408" s="61"/>
      <c r="AV14408" s="61"/>
      <c r="AW14408" s="61"/>
      <c r="AX14408" s="61"/>
      <c r="AY14408" s="61"/>
      <c r="AZ14408" s="61"/>
      <c r="BA14408" s="61"/>
    </row>
    <row r="14409" spans="39:53" x14ac:dyDescent="0.2">
      <c r="AM14409" s="61"/>
      <c r="AN14409" s="61"/>
      <c r="AO14409" s="171"/>
      <c r="AP14409" s="61"/>
      <c r="AQ14409" s="61"/>
      <c r="AR14409" s="61"/>
      <c r="AS14409" s="61"/>
      <c r="AT14409" s="61"/>
      <c r="AU14409" s="61"/>
      <c r="AV14409" s="61"/>
      <c r="AW14409" s="61"/>
      <c r="AX14409" s="61"/>
      <c r="AY14409" s="61"/>
      <c r="AZ14409" s="61"/>
      <c r="BA14409" s="61"/>
    </row>
    <row r="14410" spans="39:53" x14ac:dyDescent="0.2">
      <c r="AM14410" s="61"/>
      <c r="AN14410" s="61"/>
      <c r="AO14410" s="171"/>
      <c r="AP14410" s="61"/>
      <c r="AQ14410" s="61"/>
      <c r="AR14410" s="61"/>
      <c r="AS14410" s="61"/>
      <c r="AT14410" s="61"/>
      <c r="AU14410" s="61"/>
      <c r="AV14410" s="61"/>
      <c r="AW14410" s="61"/>
      <c r="AX14410" s="61"/>
      <c r="AY14410" s="61"/>
      <c r="AZ14410" s="61"/>
      <c r="BA14410" s="61"/>
    </row>
    <row r="14411" spans="39:53" x14ac:dyDescent="0.2">
      <c r="AM14411" s="61"/>
      <c r="AN14411" s="61"/>
      <c r="AO14411" s="171"/>
      <c r="AP14411" s="61"/>
      <c r="AQ14411" s="61"/>
      <c r="AR14411" s="61"/>
      <c r="AS14411" s="61"/>
      <c r="AT14411" s="61"/>
      <c r="AU14411" s="61"/>
      <c r="AV14411" s="61"/>
      <c r="AW14411" s="61"/>
      <c r="AX14411" s="61"/>
      <c r="AY14411" s="61"/>
      <c r="AZ14411" s="61"/>
      <c r="BA14411" s="61"/>
    </row>
    <row r="14412" spans="39:53" x14ac:dyDescent="0.2">
      <c r="AM14412" s="61"/>
      <c r="AN14412" s="61"/>
      <c r="AO14412" s="171"/>
      <c r="AP14412" s="61"/>
      <c r="AQ14412" s="61"/>
      <c r="AR14412" s="61"/>
      <c r="AS14412" s="61"/>
      <c r="AT14412" s="61"/>
      <c r="AU14412" s="61"/>
      <c r="AV14412" s="61"/>
      <c r="AW14412" s="61"/>
      <c r="AX14412" s="61"/>
      <c r="AY14412" s="61"/>
      <c r="AZ14412" s="61"/>
      <c r="BA14412" s="61"/>
    </row>
    <row r="14413" spans="39:53" x14ac:dyDescent="0.2">
      <c r="AM14413" s="61"/>
      <c r="AN14413" s="61"/>
      <c r="AO14413" s="171"/>
      <c r="AP14413" s="61"/>
      <c r="AQ14413" s="61"/>
      <c r="AR14413" s="61"/>
      <c r="AS14413" s="61"/>
      <c r="AT14413" s="61"/>
      <c r="AU14413" s="61"/>
      <c r="AV14413" s="61"/>
      <c r="AW14413" s="61"/>
      <c r="AX14413" s="61"/>
      <c r="AY14413" s="61"/>
      <c r="AZ14413" s="61"/>
      <c r="BA14413" s="61"/>
    </row>
    <row r="14414" spans="39:53" x14ac:dyDescent="0.2">
      <c r="AM14414" s="61"/>
      <c r="AN14414" s="61"/>
      <c r="AO14414" s="171"/>
      <c r="AP14414" s="61"/>
      <c r="AQ14414" s="61"/>
      <c r="AR14414" s="61"/>
      <c r="AS14414" s="61"/>
      <c r="AT14414" s="61"/>
      <c r="AU14414" s="61"/>
      <c r="AV14414" s="61"/>
      <c r="AW14414" s="61"/>
      <c r="AX14414" s="61"/>
      <c r="AY14414" s="61"/>
      <c r="AZ14414" s="61"/>
      <c r="BA14414" s="61"/>
    </row>
    <row r="14415" spans="39:53" x14ac:dyDescent="0.2">
      <c r="AM14415" s="61"/>
      <c r="AN14415" s="61"/>
      <c r="AO14415" s="171"/>
      <c r="AP14415" s="61"/>
      <c r="AQ14415" s="61"/>
      <c r="AR14415" s="61"/>
      <c r="AS14415" s="61"/>
      <c r="AT14415" s="61"/>
      <c r="AU14415" s="61"/>
      <c r="AV14415" s="61"/>
      <c r="AW14415" s="61"/>
      <c r="AX14415" s="61"/>
      <c r="AY14415" s="61"/>
      <c r="AZ14415" s="61"/>
      <c r="BA14415" s="61"/>
    </row>
    <row r="14416" spans="39:53" x14ac:dyDescent="0.2">
      <c r="AM14416" s="61"/>
      <c r="AN14416" s="61"/>
      <c r="AO14416" s="171"/>
      <c r="AP14416" s="61"/>
      <c r="AQ14416" s="61"/>
      <c r="AR14416" s="61"/>
      <c r="AS14416" s="61"/>
      <c r="AT14416" s="61"/>
      <c r="AU14416" s="61"/>
      <c r="AV14416" s="61"/>
      <c r="AW14416" s="61"/>
      <c r="AX14416" s="61"/>
      <c r="AY14416" s="61"/>
      <c r="AZ14416" s="61"/>
      <c r="BA14416" s="61"/>
    </row>
    <row r="14417" spans="39:53" x14ac:dyDescent="0.2">
      <c r="AM14417" s="61"/>
      <c r="AN14417" s="61"/>
      <c r="AO14417" s="171"/>
      <c r="AP14417" s="61"/>
      <c r="AQ14417" s="61"/>
      <c r="AR14417" s="61"/>
      <c r="AS14417" s="61"/>
      <c r="AT14417" s="61"/>
      <c r="AU14417" s="61"/>
      <c r="AV14417" s="61"/>
      <c r="AW14417" s="61"/>
      <c r="AX14417" s="61"/>
      <c r="AY14417" s="61"/>
      <c r="AZ14417" s="61"/>
      <c r="BA14417" s="61"/>
    </row>
    <row r="14418" spans="39:53" x14ac:dyDescent="0.2">
      <c r="AM14418" s="61"/>
      <c r="AN14418" s="61"/>
      <c r="AO14418" s="171"/>
      <c r="AP14418" s="61"/>
      <c r="AQ14418" s="61"/>
      <c r="AR14418" s="61"/>
      <c r="AS14418" s="61"/>
      <c r="AT14418" s="61"/>
      <c r="AU14418" s="61"/>
      <c r="AV14418" s="61"/>
      <c r="AW14418" s="61"/>
      <c r="AX14418" s="61"/>
      <c r="AY14418" s="61"/>
      <c r="AZ14418" s="61"/>
      <c r="BA14418" s="61"/>
    </row>
    <row r="14419" spans="39:53" x14ac:dyDescent="0.2">
      <c r="AM14419" s="61"/>
      <c r="AN14419" s="61"/>
      <c r="AO14419" s="171"/>
      <c r="AP14419" s="61"/>
      <c r="AQ14419" s="61"/>
      <c r="AR14419" s="61"/>
      <c r="AS14419" s="61"/>
      <c r="AT14419" s="61"/>
      <c r="AU14419" s="61"/>
      <c r="AV14419" s="61"/>
      <c r="AW14419" s="61"/>
      <c r="AX14419" s="61"/>
      <c r="AY14419" s="61"/>
      <c r="AZ14419" s="61"/>
      <c r="BA14419" s="61"/>
    </row>
    <row r="14420" spans="39:53" x14ac:dyDescent="0.2">
      <c r="AM14420" s="61"/>
      <c r="AN14420" s="61"/>
      <c r="AO14420" s="171"/>
      <c r="AP14420" s="61"/>
      <c r="AQ14420" s="61"/>
      <c r="AR14420" s="61"/>
      <c r="AS14420" s="61"/>
      <c r="AT14420" s="61"/>
      <c r="AU14420" s="61"/>
      <c r="AV14420" s="61"/>
      <c r="AW14420" s="61"/>
      <c r="AX14420" s="61"/>
      <c r="AY14420" s="61"/>
      <c r="AZ14420" s="61"/>
      <c r="BA14420" s="61"/>
    </row>
    <row r="14421" spans="39:53" x14ac:dyDescent="0.2">
      <c r="AM14421" s="61"/>
      <c r="AN14421" s="61"/>
      <c r="AO14421" s="171"/>
      <c r="AP14421" s="61"/>
      <c r="AQ14421" s="61"/>
      <c r="AR14421" s="61"/>
      <c r="AS14421" s="61"/>
      <c r="AT14421" s="61"/>
      <c r="AU14421" s="61"/>
      <c r="AV14421" s="61"/>
      <c r="AW14421" s="61"/>
      <c r="AX14421" s="61"/>
      <c r="AY14421" s="61"/>
      <c r="AZ14421" s="61"/>
      <c r="BA14421" s="61"/>
    </row>
    <row r="14422" spans="39:53" x14ac:dyDescent="0.2">
      <c r="AM14422" s="61"/>
      <c r="AN14422" s="61"/>
      <c r="AO14422" s="171"/>
      <c r="AP14422" s="61"/>
      <c r="AQ14422" s="61"/>
      <c r="AR14422" s="61"/>
      <c r="AS14422" s="61"/>
      <c r="AT14422" s="61"/>
      <c r="AU14422" s="61"/>
      <c r="AV14422" s="61"/>
      <c r="AW14422" s="61"/>
      <c r="AX14422" s="61"/>
      <c r="AY14422" s="61"/>
      <c r="AZ14422" s="61"/>
      <c r="BA14422" s="61"/>
    </row>
    <row r="14423" spans="39:53" x14ac:dyDescent="0.2">
      <c r="AM14423" s="61"/>
      <c r="AN14423" s="61"/>
      <c r="AO14423" s="171"/>
      <c r="AP14423" s="61"/>
      <c r="AQ14423" s="61"/>
      <c r="AR14423" s="61"/>
      <c r="AS14423" s="61"/>
      <c r="AT14423" s="61"/>
      <c r="AU14423" s="61"/>
      <c r="AV14423" s="61"/>
      <c r="AW14423" s="61"/>
      <c r="AX14423" s="61"/>
      <c r="AY14423" s="61"/>
      <c r="AZ14423" s="61"/>
      <c r="BA14423" s="61"/>
    </row>
    <row r="14424" spans="39:53" x14ac:dyDescent="0.2">
      <c r="AM14424" s="61"/>
      <c r="AN14424" s="61"/>
      <c r="AO14424" s="171"/>
      <c r="AP14424" s="61"/>
      <c r="AQ14424" s="61"/>
      <c r="AR14424" s="61"/>
      <c r="AS14424" s="61"/>
      <c r="AT14424" s="61"/>
      <c r="AU14424" s="61"/>
      <c r="AV14424" s="61"/>
      <c r="AW14424" s="61"/>
      <c r="AX14424" s="61"/>
      <c r="AY14424" s="61"/>
      <c r="AZ14424" s="61"/>
      <c r="BA14424" s="61"/>
    </row>
    <row r="14425" spans="39:53" x14ac:dyDescent="0.2">
      <c r="AM14425" s="61"/>
      <c r="AN14425" s="61"/>
      <c r="AO14425" s="171"/>
      <c r="AP14425" s="61"/>
      <c r="AQ14425" s="61"/>
      <c r="AR14425" s="61"/>
      <c r="AS14425" s="61"/>
      <c r="AT14425" s="61"/>
      <c r="AU14425" s="61"/>
      <c r="AV14425" s="61"/>
      <c r="AW14425" s="61"/>
      <c r="AX14425" s="61"/>
      <c r="AY14425" s="61"/>
      <c r="AZ14425" s="61"/>
      <c r="BA14425" s="61"/>
    </row>
    <row r="14426" spans="39:53" x14ac:dyDescent="0.2">
      <c r="AM14426" s="61"/>
      <c r="AN14426" s="61"/>
      <c r="AO14426" s="171"/>
      <c r="AP14426" s="61"/>
      <c r="AQ14426" s="61"/>
      <c r="AR14426" s="61"/>
      <c r="AS14426" s="61"/>
      <c r="AT14426" s="61"/>
      <c r="AU14426" s="61"/>
      <c r="AV14426" s="61"/>
      <c r="AW14426" s="61"/>
      <c r="AX14426" s="61"/>
      <c r="AY14426" s="61"/>
      <c r="AZ14426" s="61"/>
      <c r="BA14426" s="61"/>
    </row>
    <row r="14427" spans="39:53" x14ac:dyDescent="0.2">
      <c r="AM14427" s="61"/>
      <c r="AN14427" s="61"/>
      <c r="AO14427" s="171"/>
      <c r="AP14427" s="61"/>
      <c r="AQ14427" s="61"/>
      <c r="AR14427" s="61"/>
      <c r="AS14427" s="61"/>
      <c r="AT14427" s="61"/>
      <c r="AU14427" s="61"/>
      <c r="AV14427" s="61"/>
      <c r="AW14427" s="61"/>
      <c r="AX14427" s="61"/>
      <c r="AY14427" s="61"/>
      <c r="AZ14427" s="61"/>
      <c r="BA14427" s="61"/>
    </row>
    <row r="14428" spans="39:53" x14ac:dyDescent="0.2">
      <c r="AM14428" s="61"/>
      <c r="AN14428" s="61"/>
      <c r="AO14428" s="171"/>
      <c r="AP14428" s="61"/>
      <c r="AQ14428" s="61"/>
      <c r="AR14428" s="61"/>
      <c r="AS14428" s="61"/>
      <c r="AT14428" s="61"/>
      <c r="AU14428" s="61"/>
      <c r="AV14428" s="61"/>
      <c r="AW14428" s="61"/>
      <c r="AX14428" s="61"/>
      <c r="AY14428" s="61"/>
      <c r="AZ14428" s="61"/>
      <c r="BA14428" s="61"/>
    </row>
    <row r="14429" spans="39:53" x14ac:dyDescent="0.2">
      <c r="AM14429" s="61"/>
      <c r="AN14429" s="61"/>
      <c r="AO14429" s="171"/>
      <c r="AP14429" s="61"/>
      <c r="AQ14429" s="61"/>
      <c r="AR14429" s="61"/>
      <c r="AS14429" s="61"/>
      <c r="AT14429" s="61"/>
      <c r="AU14429" s="61"/>
      <c r="AV14429" s="61"/>
      <c r="AW14429" s="61"/>
      <c r="AX14429" s="61"/>
      <c r="AY14429" s="61"/>
      <c r="AZ14429" s="61"/>
      <c r="BA14429" s="61"/>
    </row>
    <row r="14430" spans="39:53" x14ac:dyDescent="0.2">
      <c r="AM14430" s="61"/>
      <c r="AN14430" s="61"/>
      <c r="AO14430" s="171"/>
      <c r="AP14430" s="61"/>
      <c r="AQ14430" s="61"/>
      <c r="AR14430" s="61"/>
      <c r="AS14430" s="61"/>
      <c r="AT14430" s="61"/>
      <c r="AU14430" s="61"/>
      <c r="AV14430" s="61"/>
      <c r="AW14430" s="61"/>
      <c r="AX14430" s="61"/>
      <c r="AY14430" s="61"/>
      <c r="AZ14430" s="61"/>
      <c r="BA14430" s="61"/>
    </row>
    <row r="14431" spans="39:53" x14ac:dyDescent="0.2">
      <c r="AM14431" s="61"/>
      <c r="AN14431" s="61"/>
      <c r="AO14431" s="171"/>
      <c r="AP14431" s="61"/>
      <c r="AQ14431" s="61"/>
      <c r="AR14431" s="61"/>
      <c r="AS14431" s="61"/>
      <c r="AT14431" s="61"/>
      <c r="AU14431" s="61"/>
      <c r="AV14431" s="61"/>
      <c r="AW14431" s="61"/>
      <c r="AX14431" s="61"/>
      <c r="AY14431" s="61"/>
      <c r="AZ14431" s="61"/>
      <c r="BA14431" s="61"/>
    </row>
    <row r="14432" spans="39:53" x14ac:dyDescent="0.2">
      <c r="AM14432" s="61"/>
      <c r="AN14432" s="61"/>
      <c r="AO14432" s="171"/>
      <c r="AP14432" s="61"/>
      <c r="AQ14432" s="61"/>
      <c r="AR14432" s="61"/>
      <c r="AS14432" s="61"/>
      <c r="AT14432" s="61"/>
      <c r="AU14432" s="61"/>
      <c r="AV14432" s="61"/>
      <c r="AW14432" s="61"/>
      <c r="AX14432" s="61"/>
      <c r="AY14432" s="61"/>
      <c r="AZ14432" s="61"/>
      <c r="BA14432" s="61"/>
    </row>
    <row r="14433" spans="39:53" x14ac:dyDescent="0.2">
      <c r="AM14433" s="61"/>
      <c r="AN14433" s="61"/>
      <c r="AO14433" s="171"/>
      <c r="AP14433" s="61"/>
      <c r="AQ14433" s="61"/>
      <c r="AR14433" s="61"/>
      <c r="AS14433" s="61"/>
      <c r="AT14433" s="61"/>
      <c r="AU14433" s="61"/>
      <c r="AV14433" s="61"/>
      <c r="AW14433" s="61"/>
      <c r="AX14433" s="61"/>
      <c r="AY14433" s="61"/>
      <c r="AZ14433" s="61"/>
      <c r="BA14433" s="61"/>
    </row>
    <row r="14434" spans="39:53" x14ac:dyDescent="0.2">
      <c r="AM14434" s="61"/>
      <c r="AN14434" s="61"/>
      <c r="AO14434" s="171"/>
      <c r="AP14434" s="61"/>
      <c r="AQ14434" s="61"/>
      <c r="AR14434" s="61"/>
      <c r="AS14434" s="61"/>
      <c r="AT14434" s="61"/>
      <c r="AU14434" s="61"/>
      <c r="AV14434" s="61"/>
      <c r="AW14434" s="61"/>
      <c r="AX14434" s="61"/>
      <c r="AY14434" s="61"/>
      <c r="AZ14434" s="61"/>
      <c r="BA14434" s="61"/>
    </row>
    <row r="14435" spans="39:53" x14ac:dyDescent="0.2">
      <c r="AM14435" s="61"/>
      <c r="AN14435" s="61"/>
      <c r="AO14435" s="171"/>
      <c r="AP14435" s="61"/>
      <c r="AQ14435" s="61"/>
      <c r="AR14435" s="61"/>
      <c r="AS14435" s="61"/>
      <c r="AT14435" s="61"/>
      <c r="AU14435" s="61"/>
      <c r="AV14435" s="61"/>
      <c r="AW14435" s="61"/>
      <c r="AX14435" s="61"/>
      <c r="AY14435" s="61"/>
      <c r="AZ14435" s="61"/>
      <c r="BA14435" s="61"/>
    </row>
    <row r="14436" spans="39:53" x14ac:dyDescent="0.2">
      <c r="AM14436" s="61"/>
      <c r="AN14436" s="61"/>
      <c r="AO14436" s="171"/>
      <c r="AP14436" s="61"/>
      <c r="AQ14436" s="61"/>
      <c r="AR14436" s="61"/>
      <c r="AS14436" s="61"/>
      <c r="AT14436" s="61"/>
      <c r="AU14436" s="61"/>
      <c r="AV14436" s="61"/>
      <c r="AW14436" s="61"/>
      <c r="AX14436" s="61"/>
      <c r="AY14436" s="61"/>
      <c r="AZ14436" s="61"/>
      <c r="BA14436" s="61"/>
    </row>
    <row r="14437" spans="39:53" x14ac:dyDescent="0.2">
      <c r="AM14437" s="61"/>
      <c r="AN14437" s="61"/>
      <c r="AO14437" s="171"/>
      <c r="AP14437" s="61"/>
      <c r="AQ14437" s="61"/>
      <c r="AR14437" s="61"/>
      <c r="AS14437" s="61"/>
      <c r="AT14437" s="61"/>
      <c r="AU14437" s="61"/>
      <c r="AV14437" s="61"/>
      <c r="AW14437" s="61"/>
      <c r="AX14437" s="61"/>
      <c r="AY14437" s="61"/>
      <c r="AZ14437" s="61"/>
      <c r="BA14437" s="61"/>
    </row>
    <row r="14438" spans="39:53" x14ac:dyDescent="0.2">
      <c r="AM14438" s="61"/>
      <c r="AN14438" s="61"/>
      <c r="AO14438" s="171"/>
      <c r="AP14438" s="61"/>
      <c r="AQ14438" s="61"/>
      <c r="AR14438" s="61"/>
      <c r="AS14438" s="61"/>
      <c r="AT14438" s="61"/>
      <c r="AU14438" s="61"/>
      <c r="AV14438" s="61"/>
      <c r="AW14438" s="61"/>
      <c r="AX14438" s="61"/>
      <c r="AY14438" s="61"/>
      <c r="AZ14438" s="61"/>
      <c r="BA14438" s="61"/>
    </row>
    <row r="14439" spans="39:53" x14ac:dyDescent="0.2">
      <c r="AM14439" s="61"/>
      <c r="AN14439" s="61"/>
      <c r="AO14439" s="171"/>
      <c r="AP14439" s="61"/>
      <c r="AQ14439" s="61"/>
      <c r="AR14439" s="61"/>
      <c r="AS14439" s="61"/>
      <c r="AT14439" s="61"/>
      <c r="AU14439" s="61"/>
      <c r="AV14439" s="61"/>
      <c r="AW14439" s="61"/>
      <c r="AX14439" s="61"/>
      <c r="AY14439" s="61"/>
      <c r="AZ14439" s="61"/>
      <c r="BA14439" s="61"/>
    </row>
    <row r="14440" spans="39:53" x14ac:dyDescent="0.2">
      <c r="AM14440" s="61"/>
      <c r="AN14440" s="61"/>
      <c r="AO14440" s="171"/>
      <c r="AP14440" s="61"/>
      <c r="AQ14440" s="61"/>
      <c r="AR14440" s="61"/>
      <c r="AS14440" s="61"/>
      <c r="AT14440" s="61"/>
      <c r="AU14440" s="61"/>
      <c r="AV14440" s="61"/>
      <c r="AW14440" s="61"/>
      <c r="AX14440" s="61"/>
      <c r="AY14440" s="61"/>
      <c r="AZ14440" s="61"/>
      <c r="BA14440" s="61"/>
    </row>
    <row r="14441" spans="39:53" x14ac:dyDescent="0.2">
      <c r="AM14441" s="61"/>
      <c r="AN14441" s="61"/>
      <c r="AO14441" s="171"/>
      <c r="AP14441" s="61"/>
      <c r="AQ14441" s="61"/>
      <c r="AR14441" s="61"/>
      <c r="AS14441" s="61"/>
      <c r="AT14441" s="61"/>
      <c r="AU14441" s="61"/>
      <c r="AV14441" s="61"/>
      <c r="AW14441" s="61"/>
      <c r="AX14441" s="61"/>
      <c r="AY14441" s="61"/>
      <c r="AZ14441" s="61"/>
      <c r="BA14441" s="61"/>
    </row>
    <row r="14442" spans="39:53" x14ac:dyDescent="0.2">
      <c r="AM14442" s="61"/>
      <c r="AN14442" s="61"/>
      <c r="AO14442" s="171"/>
      <c r="AP14442" s="61"/>
      <c r="AQ14442" s="61"/>
      <c r="AR14442" s="61"/>
      <c r="AS14442" s="61"/>
      <c r="AT14442" s="61"/>
      <c r="AU14442" s="61"/>
      <c r="AV14442" s="61"/>
      <c r="AW14442" s="61"/>
      <c r="AX14442" s="61"/>
      <c r="AY14442" s="61"/>
      <c r="AZ14442" s="61"/>
      <c r="BA14442" s="61"/>
    </row>
    <row r="14443" spans="39:53" x14ac:dyDescent="0.2">
      <c r="AM14443" s="61"/>
      <c r="AN14443" s="61"/>
      <c r="AO14443" s="171"/>
      <c r="AP14443" s="61"/>
      <c r="AQ14443" s="61"/>
      <c r="AR14443" s="61"/>
      <c r="AS14443" s="61"/>
      <c r="AT14443" s="61"/>
      <c r="AU14443" s="61"/>
      <c r="AV14443" s="61"/>
      <c r="AW14443" s="61"/>
      <c r="AX14443" s="61"/>
      <c r="AY14443" s="61"/>
      <c r="AZ14443" s="61"/>
      <c r="BA14443" s="61"/>
    </row>
    <row r="14444" spans="39:53" x14ac:dyDescent="0.2">
      <c r="AM14444" s="61"/>
      <c r="AN14444" s="61"/>
      <c r="AO14444" s="171"/>
      <c r="AP14444" s="61"/>
      <c r="AQ14444" s="61"/>
      <c r="AR14444" s="61"/>
      <c r="AS14444" s="61"/>
      <c r="AT14444" s="61"/>
      <c r="AU14444" s="61"/>
      <c r="AV14444" s="61"/>
      <c r="AW14444" s="61"/>
      <c r="AX14444" s="61"/>
      <c r="AY14444" s="61"/>
      <c r="AZ14444" s="61"/>
      <c r="BA14444" s="61"/>
    </row>
    <row r="14445" spans="39:53" x14ac:dyDescent="0.2">
      <c r="AM14445" s="61"/>
      <c r="AN14445" s="61"/>
      <c r="AO14445" s="171"/>
      <c r="AP14445" s="61"/>
      <c r="AQ14445" s="61"/>
      <c r="AR14445" s="61"/>
      <c r="AS14445" s="61"/>
      <c r="AT14445" s="61"/>
      <c r="AU14445" s="61"/>
      <c r="AV14445" s="61"/>
      <c r="AW14445" s="61"/>
      <c r="AX14445" s="61"/>
      <c r="AY14445" s="61"/>
      <c r="AZ14445" s="61"/>
      <c r="BA14445" s="61"/>
    </row>
    <row r="14446" spans="39:53" x14ac:dyDescent="0.2">
      <c r="AM14446" s="61"/>
      <c r="AN14446" s="61"/>
      <c r="AO14446" s="171"/>
      <c r="AP14446" s="61"/>
      <c r="AQ14446" s="61"/>
      <c r="AR14446" s="61"/>
      <c r="AS14446" s="61"/>
      <c r="AT14446" s="61"/>
      <c r="AU14446" s="61"/>
      <c r="AV14446" s="61"/>
      <c r="AW14446" s="61"/>
      <c r="AX14446" s="61"/>
      <c r="AY14446" s="61"/>
      <c r="AZ14446" s="61"/>
      <c r="BA14446" s="61"/>
    </row>
    <row r="14447" spans="39:53" x14ac:dyDescent="0.2">
      <c r="AM14447" s="61"/>
      <c r="AN14447" s="61"/>
      <c r="AO14447" s="171"/>
      <c r="AP14447" s="61"/>
      <c r="AQ14447" s="61"/>
      <c r="AR14447" s="61"/>
      <c r="AS14447" s="61"/>
      <c r="AT14447" s="61"/>
      <c r="AU14447" s="61"/>
      <c r="AV14447" s="61"/>
      <c r="AW14447" s="61"/>
      <c r="AX14447" s="61"/>
      <c r="AY14447" s="61"/>
      <c r="AZ14447" s="61"/>
      <c r="BA14447" s="61"/>
    </row>
    <row r="14448" spans="39:53" x14ac:dyDescent="0.2">
      <c r="AM14448" s="61"/>
      <c r="AN14448" s="61"/>
      <c r="AO14448" s="171"/>
      <c r="AP14448" s="61"/>
      <c r="AQ14448" s="61"/>
      <c r="AR14448" s="61"/>
      <c r="AS14448" s="61"/>
      <c r="AT14448" s="61"/>
      <c r="AU14448" s="61"/>
      <c r="AV14448" s="61"/>
      <c r="AW14448" s="61"/>
      <c r="AX14448" s="61"/>
      <c r="AY14448" s="61"/>
      <c r="AZ14448" s="61"/>
      <c r="BA14448" s="61"/>
    </row>
    <row r="14449" spans="39:53" x14ac:dyDescent="0.2">
      <c r="AM14449" s="61"/>
      <c r="AN14449" s="61"/>
      <c r="AO14449" s="171"/>
      <c r="AP14449" s="61"/>
      <c r="AQ14449" s="61"/>
      <c r="AR14449" s="61"/>
      <c r="AS14449" s="61"/>
      <c r="AT14449" s="61"/>
      <c r="AU14449" s="61"/>
      <c r="AV14449" s="61"/>
      <c r="AW14449" s="61"/>
      <c r="AX14449" s="61"/>
      <c r="AY14449" s="61"/>
      <c r="AZ14449" s="61"/>
      <c r="BA14449" s="61"/>
    </row>
    <row r="14450" spans="39:53" x14ac:dyDescent="0.2">
      <c r="AM14450" s="61"/>
      <c r="AN14450" s="61"/>
      <c r="AO14450" s="171"/>
      <c r="AP14450" s="61"/>
      <c r="AQ14450" s="61"/>
      <c r="AR14450" s="61"/>
      <c r="AS14450" s="61"/>
      <c r="AT14450" s="61"/>
      <c r="AU14450" s="61"/>
      <c r="AV14450" s="61"/>
      <c r="AW14450" s="61"/>
      <c r="AX14450" s="61"/>
      <c r="AY14450" s="61"/>
      <c r="AZ14450" s="61"/>
      <c r="BA14450" s="61"/>
    </row>
    <row r="14451" spans="39:53" x14ac:dyDescent="0.2">
      <c r="AM14451" s="61"/>
      <c r="AN14451" s="61"/>
      <c r="AO14451" s="171"/>
      <c r="AP14451" s="61"/>
      <c r="AQ14451" s="61"/>
      <c r="AR14451" s="61"/>
      <c r="AS14451" s="61"/>
      <c r="AT14451" s="61"/>
      <c r="AU14451" s="61"/>
      <c r="AV14451" s="61"/>
      <c r="AW14451" s="61"/>
      <c r="AX14451" s="61"/>
      <c r="AY14451" s="61"/>
      <c r="AZ14451" s="61"/>
      <c r="BA14451" s="61"/>
    </row>
    <row r="14452" spans="39:53" x14ac:dyDescent="0.2">
      <c r="AM14452" s="61"/>
      <c r="AN14452" s="61"/>
      <c r="AO14452" s="171"/>
      <c r="AP14452" s="61"/>
      <c r="AQ14452" s="61"/>
      <c r="AR14452" s="61"/>
      <c r="AS14452" s="61"/>
      <c r="AT14452" s="61"/>
      <c r="AU14452" s="61"/>
      <c r="AV14452" s="61"/>
      <c r="AW14452" s="61"/>
      <c r="AX14452" s="61"/>
      <c r="AY14452" s="61"/>
      <c r="AZ14452" s="61"/>
      <c r="BA14452" s="61"/>
    </row>
    <row r="14453" spans="39:53" x14ac:dyDescent="0.2">
      <c r="AM14453" s="61"/>
      <c r="AN14453" s="61"/>
      <c r="AO14453" s="171"/>
      <c r="AP14453" s="61"/>
      <c r="AQ14453" s="61"/>
      <c r="AR14453" s="61"/>
      <c r="AS14453" s="61"/>
      <c r="AT14453" s="61"/>
      <c r="AU14453" s="61"/>
      <c r="AV14453" s="61"/>
      <c r="AW14453" s="61"/>
      <c r="AX14453" s="61"/>
      <c r="AY14453" s="61"/>
      <c r="AZ14453" s="61"/>
      <c r="BA14453" s="61"/>
    </row>
    <row r="14454" spans="39:53" x14ac:dyDescent="0.2">
      <c r="AM14454" s="61"/>
      <c r="AN14454" s="61"/>
      <c r="AO14454" s="171"/>
      <c r="AP14454" s="61"/>
      <c r="AQ14454" s="61"/>
      <c r="AR14454" s="61"/>
      <c r="AS14454" s="61"/>
      <c r="AT14454" s="61"/>
      <c r="AU14454" s="61"/>
      <c r="AV14454" s="61"/>
      <c r="AW14454" s="61"/>
      <c r="AX14454" s="61"/>
      <c r="AY14454" s="61"/>
      <c r="AZ14454" s="61"/>
      <c r="BA14454" s="61"/>
    </row>
    <row r="14455" spans="39:53" x14ac:dyDescent="0.2">
      <c r="AM14455" s="61"/>
      <c r="AN14455" s="61"/>
      <c r="AO14455" s="171"/>
      <c r="AP14455" s="61"/>
      <c r="AQ14455" s="61"/>
      <c r="AR14455" s="61"/>
      <c r="AS14455" s="61"/>
      <c r="AT14455" s="61"/>
      <c r="AU14455" s="61"/>
      <c r="AV14455" s="61"/>
      <c r="AW14455" s="61"/>
      <c r="AX14455" s="61"/>
      <c r="AY14455" s="61"/>
      <c r="AZ14455" s="61"/>
      <c r="BA14455" s="61"/>
    </row>
    <row r="14456" spans="39:53" x14ac:dyDescent="0.2">
      <c r="AM14456" s="61"/>
      <c r="AN14456" s="61"/>
      <c r="AO14456" s="171"/>
      <c r="AP14456" s="61"/>
      <c r="AQ14456" s="61"/>
      <c r="AR14456" s="61"/>
      <c r="AS14456" s="61"/>
      <c r="AT14456" s="61"/>
      <c r="AU14456" s="61"/>
      <c r="AV14456" s="61"/>
      <c r="AW14456" s="61"/>
      <c r="AX14456" s="61"/>
      <c r="AY14456" s="61"/>
      <c r="AZ14456" s="61"/>
      <c r="BA14456" s="61"/>
    </row>
    <row r="14457" spans="39:53" x14ac:dyDescent="0.2">
      <c r="AM14457" s="61"/>
      <c r="AN14457" s="61"/>
      <c r="AO14457" s="171"/>
      <c r="AP14457" s="61"/>
      <c r="AQ14457" s="61"/>
      <c r="AR14457" s="61"/>
      <c r="AS14457" s="61"/>
      <c r="AT14457" s="61"/>
      <c r="AU14457" s="61"/>
      <c r="AV14457" s="61"/>
      <c r="AW14457" s="61"/>
      <c r="AX14457" s="61"/>
      <c r="AY14457" s="61"/>
      <c r="AZ14457" s="61"/>
      <c r="BA14457" s="61"/>
    </row>
    <row r="14458" spans="39:53" x14ac:dyDescent="0.2">
      <c r="AM14458" s="61"/>
      <c r="AN14458" s="61"/>
      <c r="AO14458" s="171"/>
      <c r="AP14458" s="61"/>
      <c r="AQ14458" s="61"/>
      <c r="AR14458" s="61"/>
      <c r="AS14458" s="61"/>
      <c r="AT14458" s="61"/>
      <c r="AU14458" s="61"/>
      <c r="AV14458" s="61"/>
      <c r="AW14458" s="61"/>
      <c r="AX14458" s="61"/>
      <c r="AY14458" s="61"/>
      <c r="AZ14458" s="61"/>
      <c r="BA14458" s="61"/>
    </row>
    <row r="14459" spans="39:53" x14ac:dyDescent="0.2">
      <c r="AM14459" s="61"/>
      <c r="AN14459" s="61"/>
      <c r="AO14459" s="171"/>
      <c r="AP14459" s="61"/>
      <c r="AQ14459" s="61"/>
      <c r="AR14459" s="61"/>
      <c r="AS14459" s="61"/>
      <c r="AT14459" s="61"/>
      <c r="AU14459" s="61"/>
      <c r="AV14459" s="61"/>
      <c r="AW14459" s="61"/>
      <c r="AX14459" s="61"/>
      <c r="AY14459" s="61"/>
      <c r="AZ14459" s="61"/>
      <c r="BA14459" s="61"/>
    </row>
    <row r="14460" spans="39:53" x14ac:dyDescent="0.2">
      <c r="AM14460" s="61"/>
      <c r="AN14460" s="61"/>
      <c r="AO14460" s="171"/>
      <c r="AP14460" s="61"/>
      <c r="AQ14460" s="61"/>
      <c r="AR14460" s="61"/>
      <c r="AS14460" s="61"/>
      <c r="AT14460" s="61"/>
      <c r="AU14460" s="61"/>
      <c r="AV14460" s="61"/>
      <c r="AW14460" s="61"/>
      <c r="AX14460" s="61"/>
      <c r="AY14460" s="61"/>
      <c r="AZ14460" s="61"/>
      <c r="BA14460" s="61"/>
    </row>
    <row r="14461" spans="39:53" x14ac:dyDescent="0.2">
      <c r="AM14461" s="61"/>
      <c r="AN14461" s="61"/>
      <c r="AO14461" s="171"/>
      <c r="AP14461" s="61"/>
      <c r="AQ14461" s="61"/>
      <c r="AR14461" s="61"/>
      <c r="AS14461" s="61"/>
      <c r="AT14461" s="61"/>
      <c r="AU14461" s="61"/>
      <c r="AV14461" s="61"/>
      <c r="AW14461" s="61"/>
      <c r="AX14461" s="61"/>
      <c r="AY14461" s="61"/>
      <c r="AZ14461" s="61"/>
      <c r="BA14461" s="61"/>
    </row>
    <row r="14462" spans="39:53" x14ac:dyDescent="0.2">
      <c r="AM14462" s="61"/>
      <c r="AN14462" s="61"/>
      <c r="AO14462" s="171"/>
      <c r="AP14462" s="61"/>
      <c r="AQ14462" s="61"/>
      <c r="AR14462" s="61"/>
      <c r="AS14462" s="61"/>
      <c r="AT14462" s="61"/>
      <c r="AU14462" s="61"/>
      <c r="AV14462" s="61"/>
      <c r="AW14462" s="61"/>
      <c r="AX14462" s="61"/>
      <c r="AY14462" s="61"/>
      <c r="AZ14462" s="61"/>
      <c r="BA14462" s="61"/>
    </row>
    <row r="14463" spans="39:53" x14ac:dyDescent="0.2">
      <c r="AM14463" s="61"/>
      <c r="AN14463" s="61"/>
      <c r="AO14463" s="171"/>
      <c r="AP14463" s="61"/>
      <c r="AQ14463" s="61"/>
      <c r="AR14463" s="61"/>
      <c r="AS14463" s="61"/>
      <c r="AT14463" s="61"/>
      <c r="AU14463" s="61"/>
      <c r="AV14463" s="61"/>
      <c r="AW14463" s="61"/>
      <c r="AX14463" s="61"/>
      <c r="AY14463" s="61"/>
      <c r="AZ14463" s="61"/>
      <c r="BA14463" s="61"/>
    </row>
    <row r="14464" spans="39:53" x14ac:dyDescent="0.2">
      <c r="AM14464" s="61"/>
      <c r="AN14464" s="61"/>
      <c r="AO14464" s="171"/>
      <c r="AP14464" s="61"/>
      <c r="AQ14464" s="61"/>
      <c r="AR14464" s="61"/>
      <c r="AS14464" s="61"/>
      <c r="AT14464" s="61"/>
      <c r="AU14464" s="61"/>
      <c r="AV14464" s="61"/>
      <c r="AW14464" s="61"/>
      <c r="AX14464" s="61"/>
      <c r="AY14464" s="61"/>
      <c r="AZ14464" s="61"/>
      <c r="BA14464" s="61"/>
    </row>
    <row r="14465" spans="39:53" x14ac:dyDescent="0.2">
      <c r="AM14465" s="61"/>
      <c r="AN14465" s="61"/>
      <c r="AO14465" s="171"/>
      <c r="AP14465" s="61"/>
      <c r="AQ14465" s="61"/>
      <c r="AR14465" s="61"/>
      <c r="AS14465" s="61"/>
      <c r="AT14465" s="61"/>
      <c r="AU14465" s="61"/>
      <c r="AV14465" s="61"/>
      <c r="AW14465" s="61"/>
      <c r="AX14465" s="61"/>
      <c r="AY14465" s="61"/>
      <c r="AZ14465" s="61"/>
      <c r="BA14465" s="61"/>
    </row>
    <row r="14466" spans="39:53" x14ac:dyDescent="0.2">
      <c r="AM14466" s="61"/>
      <c r="AN14466" s="61"/>
      <c r="AO14466" s="171"/>
      <c r="AP14466" s="61"/>
      <c r="AQ14466" s="61"/>
      <c r="AR14466" s="61"/>
      <c r="AS14466" s="61"/>
      <c r="AT14466" s="61"/>
      <c r="AU14466" s="61"/>
      <c r="AV14466" s="61"/>
      <c r="AW14466" s="61"/>
      <c r="AX14466" s="61"/>
      <c r="AY14466" s="61"/>
      <c r="AZ14466" s="61"/>
      <c r="BA14466" s="61"/>
    </row>
    <row r="14467" spans="39:53" x14ac:dyDescent="0.2">
      <c r="AM14467" s="61"/>
      <c r="AN14467" s="61"/>
      <c r="AO14467" s="171"/>
      <c r="AP14467" s="61"/>
      <c r="AQ14467" s="61"/>
      <c r="AR14467" s="61"/>
      <c r="AS14467" s="61"/>
      <c r="AT14467" s="61"/>
      <c r="AU14467" s="61"/>
      <c r="AV14467" s="61"/>
      <c r="AW14467" s="61"/>
      <c r="AX14467" s="61"/>
      <c r="AY14467" s="61"/>
      <c r="AZ14467" s="61"/>
      <c r="BA14467" s="61"/>
    </row>
    <row r="14468" spans="39:53" x14ac:dyDescent="0.2">
      <c r="AM14468" s="61"/>
      <c r="AN14468" s="61"/>
      <c r="AO14468" s="171"/>
      <c r="AP14468" s="61"/>
      <c r="AQ14468" s="61"/>
      <c r="AR14468" s="61"/>
      <c r="AS14468" s="61"/>
      <c r="AT14468" s="61"/>
      <c r="AU14468" s="61"/>
      <c r="AV14468" s="61"/>
      <c r="AW14468" s="61"/>
      <c r="AX14468" s="61"/>
      <c r="AY14468" s="61"/>
      <c r="AZ14468" s="61"/>
      <c r="BA14468" s="61"/>
    </row>
    <row r="14469" spans="39:53" x14ac:dyDescent="0.2">
      <c r="AM14469" s="61"/>
      <c r="AN14469" s="61"/>
      <c r="AO14469" s="171"/>
      <c r="AP14469" s="61"/>
      <c r="AQ14469" s="61"/>
      <c r="AR14469" s="61"/>
      <c r="AS14469" s="61"/>
      <c r="AT14469" s="61"/>
      <c r="AU14469" s="61"/>
      <c r="AV14469" s="61"/>
      <c r="AW14469" s="61"/>
      <c r="AX14469" s="61"/>
      <c r="AY14469" s="61"/>
      <c r="AZ14469" s="61"/>
      <c r="BA14469" s="61"/>
    </row>
    <row r="14470" spans="39:53" x14ac:dyDescent="0.2">
      <c r="AM14470" s="61"/>
      <c r="AN14470" s="61"/>
      <c r="AO14470" s="171"/>
      <c r="AP14470" s="61"/>
      <c r="AQ14470" s="61"/>
      <c r="AR14470" s="61"/>
      <c r="AS14470" s="61"/>
      <c r="AT14470" s="61"/>
      <c r="AU14470" s="61"/>
      <c r="AV14470" s="61"/>
      <c r="AW14470" s="61"/>
      <c r="AX14470" s="61"/>
      <c r="AY14470" s="61"/>
      <c r="AZ14470" s="61"/>
      <c r="BA14470" s="61"/>
    </row>
    <row r="14471" spans="39:53" x14ac:dyDescent="0.2">
      <c r="AM14471" s="61"/>
      <c r="AN14471" s="61"/>
      <c r="AO14471" s="171"/>
      <c r="AP14471" s="61"/>
      <c r="AQ14471" s="61"/>
      <c r="AR14471" s="61"/>
      <c r="AS14471" s="61"/>
      <c r="AT14471" s="61"/>
      <c r="AU14471" s="61"/>
      <c r="AV14471" s="61"/>
      <c r="AW14471" s="61"/>
      <c r="AX14471" s="61"/>
      <c r="AY14471" s="61"/>
      <c r="AZ14471" s="61"/>
      <c r="BA14471" s="61"/>
    </row>
    <row r="14472" spans="39:53" x14ac:dyDescent="0.2">
      <c r="AM14472" s="61"/>
      <c r="AN14472" s="61"/>
      <c r="AO14472" s="171"/>
      <c r="AP14472" s="61"/>
      <c r="AQ14472" s="61"/>
      <c r="AR14472" s="61"/>
      <c r="AS14472" s="61"/>
      <c r="AT14472" s="61"/>
      <c r="AU14472" s="61"/>
      <c r="AV14472" s="61"/>
      <c r="AW14472" s="61"/>
      <c r="AX14472" s="61"/>
      <c r="AY14472" s="61"/>
      <c r="AZ14472" s="61"/>
      <c r="BA14472" s="61"/>
    </row>
    <row r="14473" spans="39:53" x14ac:dyDescent="0.2">
      <c r="AM14473" s="61"/>
      <c r="AN14473" s="61"/>
      <c r="AO14473" s="171"/>
      <c r="AP14473" s="61"/>
      <c r="AQ14473" s="61"/>
      <c r="AR14473" s="61"/>
      <c r="AS14473" s="61"/>
      <c r="AT14473" s="61"/>
      <c r="AU14473" s="61"/>
      <c r="AV14473" s="61"/>
      <c r="AW14473" s="61"/>
      <c r="AX14473" s="61"/>
      <c r="AY14473" s="61"/>
      <c r="AZ14473" s="61"/>
      <c r="BA14473" s="61"/>
    </row>
    <row r="14474" spans="39:53" x14ac:dyDescent="0.2">
      <c r="AM14474" s="61"/>
      <c r="AN14474" s="61"/>
      <c r="AO14474" s="171"/>
      <c r="AP14474" s="61"/>
      <c r="AQ14474" s="61"/>
      <c r="AR14474" s="61"/>
      <c r="AS14474" s="61"/>
      <c r="AT14474" s="61"/>
      <c r="AU14474" s="61"/>
      <c r="AV14474" s="61"/>
      <c r="AW14474" s="61"/>
      <c r="AX14474" s="61"/>
      <c r="AY14474" s="61"/>
      <c r="AZ14474" s="61"/>
      <c r="BA14474" s="61"/>
    </row>
    <row r="14475" spans="39:53" x14ac:dyDescent="0.2">
      <c r="AM14475" s="61"/>
      <c r="AN14475" s="61"/>
      <c r="AO14475" s="171"/>
      <c r="AP14475" s="61"/>
      <c r="AQ14475" s="61"/>
      <c r="AR14475" s="61"/>
      <c r="AS14475" s="61"/>
      <c r="AT14475" s="61"/>
      <c r="AU14475" s="61"/>
      <c r="AV14475" s="61"/>
      <c r="AW14475" s="61"/>
      <c r="AX14475" s="61"/>
      <c r="AY14475" s="61"/>
      <c r="AZ14475" s="61"/>
      <c r="BA14475" s="61"/>
    </row>
    <row r="14476" spans="39:53" x14ac:dyDescent="0.2">
      <c r="AM14476" s="61"/>
      <c r="AN14476" s="61"/>
      <c r="AO14476" s="171"/>
      <c r="AP14476" s="61"/>
      <c r="AQ14476" s="61"/>
      <c r="AR14476" s="61"/>
      <c r="AS14476" s="61"/>
      <c r="AT14476" s="61"/>
      <c r="AU14476" s="61"/>
      <c r="AV14476" s="61"/>
      <c r="AW14476" s="61"/>
      <c r="AX14476" s="61"/>
      <c r="AY14476" s="61"/>
      <c r="AZ14476" s="61"/>
      <c r="BA14476" s="61"/>
    </row>
    <row r="14477" spans="39:53" x14ac:dyDescent="0.2">
      <c r="AM14477" s="61"/>
      <c r="AN14477" s="61"/>
      <c r="AO14477" s="171"/>
      <c r="AP14477" s="61"/>
      <c r="AQ14477" s="61"/>
      <c r="AR14477" s="61"/>
      <c r="AS14477" s="61"/>
      <c r="AT14477" s="61"/>
      <c r="AU14477" s="61"/>
      <c r="AV14477" s="61"/>
      <c r="AW14477" s="61"/>
      <c r="AX14477" s="61"/>
      <c r="AY14477" s="61"/>
      <c r="AZ14477" s="61"/>
      <c r="BA14477" s="61"/>
    </row>
    <row r="14478" spans="39:53" x14ac:dyDescent="0.2">
      <c r="AM14478" s="61"/>
      <c r="AN14478" s="61"/>
      <c r="AO14478" s="171"/>
      <c r="AP14478" s="61"/>
      <c r="AQ14478" s="61"/>
      <c r="AR14478" s="61"/>
      <c r="AS14478" s="61"/>
      <c r="AT14478" s="61"/>
      <c r="AU14478" s="61"/>
      <c r="AV14478" s="61"/>
      <c r="AW14478" s="61"/>
      <c r="AX14478" s="61"/>
      <c r="AY14478" s="61"/>
      <c r="AZ14478" s="61"/>
      <c r="BA14478" s="61"/>
    </row>
    <row r="14479" spans="39:53" x14ac:dyDescent="0.2">
      <c r="AM14479" s="61"/>
      <c r="AN14479" s="61"/>
      <c r="AO14479" s="171"/>
      <c r="AP14479" s="61"/>
      <c r="AQ14479" s="61"/>
      <c r="AR14479" s="61"/>
      <c r="AS14479" s="61"/>
      <c r="AT14479" s="61"/>
      <c r="AU14479" s="61"/>
      <c r="AV14479" s="61"/>
      <c r="AW14479" s="61"/>
      <c r="AX14479" s="61"/>
      <c r="AY14479" s="61"/>
      <c r="AZ14479" s="61"/>
      <c r="BA14479" s="61"/>
    </row>
    <row r="14480" spans="39:53" x14ac:dyDescent="0.2">
      <c r="AM14480" s="61"/>
      <c r="AN14480" s="61"/>
      <c r="AO14480" s="171"/>
      <c r="AP14480" s="61"/>
      <c r="AQ14480" s="61"/>
      <c r="AR14480" s="61"/>
      <c r="AS14480" s="61"/>
      <c r="AT14480" s="61"/>
      <c r="AU14480" s="61"/>
      <c r="AV14480" s="61"/>
      <c r="AW14480" s="61"/>
      <c r="AX14480" s="61"/>
      <c r="AY14480" s="61"/>
      <c r="AZ14480" s="61"/>
      <c r="BA14480" s="61"/>
    </row>
    <row r="14481" spans="39:53" x14ac:dyDescent="0.2">
      <c r="AM14481" s="61"/>
      <c r="AN14481" s="61"/>
      <c r="AO14481" s="171"/>
      <c r="AP14481" s="61"/>
      <c r="AQ14481" s="61"/>
      <c r="AR14481" s="61"/>
      <c r="AS14481" s="61"/>
      <c r="AT14481" s="61"/>
      <c r="AU14481" s="61"/>
      <c r="AV14481" s="61"/>
      <c r="AW14481" s="61"/>
      <c r="AX14481" s="61"/>
      <c r="AY14481" s="61"/>
      <c r="AZ14481" s="61"/>
      <c r="BA14481" s="61"/>
    </row>
    <row r="14482" spans="39:53" x14ac:dyDescent="0.2">
      <c r="AM14482" s="61"/>
      <c r="AN14482" s="61"/>
      <c r="AO14482" s="171"/>
      <c r="AP14482" s="61"/>
      <c r="AQ14482" s="61"/>
      <c r="AR14482" s="61"/>
      <c r="AS14482" s="61"/>
      <c r="AT14482" s="61"/>
      <c r="AU14482" s="61"/>
      <c r="AV14482" s="61"/>
      <c r="AW14482" s="61"/>
      <c r="AX14482" s="61"/>
      <c r="AY14482" s="61"/>
      <c r="AZ14482" s="61"/>
      <c r="BA14482" s="61"/>
    </row>
    <row r="14483" spans="39:53" x14ac:dyDescent="0.2">
      <c r="AM14483" s="61"/>
      <c r="AN14483" s="61"/>
      <c r="AO14483" s="171"/>
      <c r="AP14483" s="61"/>
      <c r="AQ14483" s="61"/>
      <c r="AR14483" s="61"/>
      <c r="AS14483" s="61"/>
      <c r="AT14483" s="61"/>
      <c r="AU14483" s="61"/>
      <c r="AV14483" s="61"/>
      <c r="AW14483" s="61"/>
      <c r="AX14483" s="61"/>
      <c r="AY14483" s="61"/>
      <c r="AZ14483" s="61"/>
      <c r="BA14483" s="61"/>
    </row>
    <row r="14484" spans="39:53" x14ac:dyDescent="0.2">
      <c r="AM14484" s="61"/>
      <c r="AN14484" s="61"/>
      <c r="AO14484" s="171"/>
      <c r="AP14484" s="61"/>
      <c r="AQ14484" s="61"/>
      <c r="AR14484" s="61"/>
      <c r="AS14484" s="61"/>
      <c r="AT14484" s="61"/>
      <c r="AU14484" s="61"/>
      <c r="AV14484" s="61"/>
      <c r="AW14484" s="61"/>
      <c r="AX14484" s="61"/>
      <c r="AY14484" s="61"/>
      <c r="AZ14484" s="61"/>
      <c r="BA14484" s="61"/>
    </row>
    <row r="14485" spans="39:53" x14ac:dyDescent="0.2">
      <c r="AM14485" s="61"/>
      <c r="AN14485" s="61"/>
      <c r="AO14485" s="171"/>
      <c r="AP14485" s="61"/>
      <c r="AQ14485" s="61"/>
      <c r="AR14485" s="61"/>
      <c r="AS14485" s="61"/>
      <c r="AT14485" s="61"/>
      <c r="AU14485" s="61"/>
      <c r="AV14485" s="61"/>
      <c r="AW14485" s="61"/>
      <c r="AX14485" s="61"/>
      <c r="AY14485" s="61"/>
      <c r="AZ14485" s="61"/>
      <c r="BA14485" s="61"/>
    </row>
    <row r="14486" spans="39:53" x14ac:dyDescent="0.2">
      <c r="AM14486" s="61"/>
      <c r="AN14486" s="61"/>
      <c r="AO14486" s="171"/>
      <c r="AP14486" s="61"/>
      <c r="AQ14486" s="61"/>
      <c r="AR14486" s="61"/>
      <c r="AS14486" s="61"/>
      <c r="AT14486" s="61"/>
      <c r="AU14486" s="61"/>
      <c r="AV14486" s="61"/>
      <c r="AW14486" s="61"/>
      <c r="AX14486" s="61"/>
      <c r="AY14486" s="61"/>
      <c r="AZ14486" s="61"/>
      <c r="BA14486" s="61"/>
    </row>
    <row r="14487" spans="39:53" x14ac:dyDescent="0.2">
      <c r="AM14487" s="61"/>
      <c r="AN14487" s="61"/>
      <c r="AO14487" s="171"/>
      <c r="AP14487" s="61"/>
      <c r="AQ14487" s="61"/>
      <c r="AR14487" s="61"/>
      <c r="AS14487" s="61"/>
      <c r="AT14487" s="61"/>
      <c r="AU14487" s="61"/>
      <c r="AV14487" s="61"/>
      <c r="AW14487" s="61"/>
      <c r="AX14487" s="61"/>
      <c r="AY14487" s="61"/>
      <c r="AZ14487" s="61"/>
      <c r="BA14487" s="61"/>
    </row>
    <row r="14488" spans="39:53" x14ac:dyDescent="0.2">
      <c r="AM14488" s="61"/>
      <c r="AN14488" s="61"/>
      <c r="AO14488" s="171"/>
      <c r="AP14488" s="61"/>
      <c r="AQ14488" s="61"/>
      <c r="AR14488" s="61"/>
      <c r="AS14488" s="61"/>
      <c r="AT14488" s="61"/>
      <c r="AU14488" s="61"/>
      <c r="AV14488" s="61"/>
      <c r="AW14488" s="61"/>
      <c r="AX14488" s="61"/>
      <c r="AY14488" s="61"/>
      <c r="AZ14488" s="61"/>
      <c r="BA14488" s="61"/>
    </row>
    <row r="14489" spans="39:53" x14ac:dyDescent="0.2">
      <c r="AM14489" s="61"/>
      <c r="AN14489" s="61"/>
      <c r="AO14489" s="171"/>
      <c r="AP14489" s="61"/>
      <c r="AQ14489" s="61"/>
      <c r="AR14489" s="61"/>
      <c r="AS14489" s="61"/>
      <c r="AT14489" s="61"/>
      <c r="AU14489" s="61"/>
      <c r="AV14489" s="61"/>
      <c r="AW14489" s="61"/>
      <c r="AX14489" s="61"/>
      <c r="AY14489" s="61"/>
      <c r="AZ14489" s="61"/>
      <c r="BA14489" s="61"/>
    </row>
    <row r="14490" spans="39:53" x14ac:dyDescent="0.2">
      <c r="AM14490" s="61"/>
      <c r="AN14490" s="61"/>
      <c r="AO14490" s="171"/>
      <c r="AP14490" s="61"/>
      <c r="AQ14490" s="61"/>
      <c r="AR14490" s="61"/>
      <c r="AS14490" s="61"/>
      <c r="AT14490" s="61"/>
      <c r="AU14490" s="61"/>
      <c r="AV14490" s="61"/>
      <c r="AW14490" s="61"/>
      <c r="AX14490" s="61"/>
      <c r="AY14490" s="61"/>
      <c r="AZ14490" s="61"/>
      <c r="BA14490" s="61"/>
    </row>
    <row r="14491" spans="39:53" x14ac:dyDescent="0.2">
      <c r="AM14491" s="61"/>
      <c r="AN14491" s="61"/>
      <c r="AO14491" s="171"/>
      <c r="AP14491" s="61"/>
      <c r="AQ14491" s="61"/>
      <c r="AR14491" s="61"/>
      <c r="AS14491" s="61"/>
      <c r="AT14491" s="61"/>
      <c r="AU14491" s="61"/>
      <c r="AV14491" s="61"/>
      <c r="AW14491" s="61"/>
      <c r="AX14491" s="61"/>
      <c r="AY14491" s="61"/>
      <c r="AZ14491" s="61"/>
      <c r="BA14491" s="61"/>
    </row>
    <row r="14492" spans="39:53" x14ac:dyDescent="0.2">
      <c r="AM14492" s="61"/>
      <c r="AN14492" s="61"/>
      <c r="AO14492" s="171"/>
      <c r="AP14492" s="61"/>
      <c r="AQ14492" s="61"/>
      <c r="AR14492" s="61"/>
      <c r="AS14492" s="61"/>
      <c r="AT14492" s="61"/>
      <c r="AU14492" s="61"/>
      <c r="AV14492" s="61"/>
      <c r="AW14492" s="61"/>
      <c r="AX14492" s="61"/>
      <c r="AY14492" s="61"/>
      <c r="AZ14492" s="61"/>
      <c r="BA14492" s="61"/>
    </row>
    <row r="14493" spans="39:53" x14ac:dyDescent="0.2">
      <c r="AM14493" s="61"/>
      <c r="AN14493" s="61"/>
      <c r="AO14493" s="171"/>
      <c r="AP14493" s="61"/>
      <c r="AQ14493" s="61"/>
      <c r="AR14493" s="61"/>
      <c r="AS14493" s="61"/>
      <c r="AT14493" s="61"/>
      <c r="AU14493" s="61"/>
      <c r="AV14493" s="61"/>
      <c r="AW14493" s="61"/>
      <c r="AX14493" s="61"/>
      <c r="AY14493" s="61"/>
      <c r="AZ14493" s="61"/>
      <c r="BA14493" s="61"/>
    </row>
    <row r="14494" spans="39:53" x14ac:dyDescent="0.2">
      <c r="AM14494" s="61"/>
      <c r="AN14494" s="61"/>
      <c r="AO14494" s="171"/>
      <c r="AP14494" s="61"/>
      <c r="AQ14494" s="61"/>
      <c r="AR14494" s="61"/>
      <c r="AS14494" s="61"/>
      <c r="AT14494" s="61"/>
      <c r="AU14494" s="61"/>
      <c r="AV14494" s="61"/>
      <c r="AW14494" s="61"/>
      <c r="AX14494" s="61"/>
      <c r="AY14494" s="61"/>
      <c r="AZ14494" s="61"/>
      <c r="BA14494" s="61"/>
    </row>
    <row r="14495" spans="39:53" x14ac:dyDescent="0.2">
      <c r="AM14495" s="61"/>
      <c r="AN14495" s="61"/>
      <c r="AO14495" s="171"/>
      <c r="AP14495" s="61"/>
      <c r="AQ14495" s="61"/>
      <c r="AR14495" s="61"/>
      <c r="AS14495" s="61"/>
      <c r="AT14495" s="61"/>
      <c r="AU14495" s="61"/>
      <c r="AV14495" s="61"/>
      <c r="AW14495" s="61"/>
      <c r="AX14495" s="61"/>
      <c r="AY14495" s="61"/>
      <c r="AZ14495" s="61"/>
      <c r="BA14495" s="61"/>
    </row>
    <row r="14496" spans="39:53" x14ac:dyDescent="0.2">
      <c r="AM14496" s="61"/>
      <c r="AN14496" s="61"/>
      <c r="AO14496" s="171"/>
      <c r="AP14496" s="61"/>
      <c r="AQ14496" s="61"/>
      <c r="AR14496" s="61"/>
      <c r="AS14496" s="61"/>
      <c r="AT14496" s="61"/>
      <c r="AU14496" s="61"/>
      <c r="AV14496" s="61"/>
      <c r="AW14496" s="61"/>
      <c r="AX14496" s="61"/>
      <c r="AY14496" s="61"/>
      <c r="AZ14496" s="61"/>
      <c r="BA14496" s="61"/>
    </row>
    <row r="14497" spans="39:53" x14ac:dyDescent="0.2">
      <c r="AM14497" s="61"/>
      <c r="AN14497" s="61"/>
      <c r="AO14497" s="171"/>
      <c r="AP14497" s="61"/>
      <c r="AQ14497" s="61"/>
      <c r="AR14497" s="61"/>
      <c r="AS14497" s="61"/>
      <c r="AT14497" s="61"/>
      <c r="AU14497" s="61"/>
      <c r="AV14497" s="61"/>
      <c r="AW14497" s="61"/>
      <c r="AX14497" s="61"/>
      <c r="AY14497" s="61"/>
      <c r="AZ14497" s="61"/>
      <c r="BA14497" s="61"/>
    </row>
    <row r="14498" spans="39:53" x14ac:dyDescent="0.2">
      <c r="AM14498" s="61"/>
      <c r="AN14498" s="61"/>
      <c r="AO14498" s="171"/>
      <c r="AP14498" s="61"/>
      <c r="AQ14498" s="61"/>
      <c r="AR14498" s="61"/>
      <c r="AS14498" s="61"/>
      <c r="AT14498" s="61"/>
      <c r="AU14498" s="61"/>
      <c r="AV14498" s="61"/>
      <c r="AW14498" s="61"/>
      <c r="AX14498" s="61"/>
      <c r="AY14498" s="61"/>
      <c r="AZ14498" s="61"/>
      <c r="BA14498" s="61"/>
    </row>
    <row r="14499" spans="39:53" x14ac:dyDescent="0.2">
      <c r="AM14499" s="61"/>
      <c r="AN14499" s="61"/>
      <c r="AO14499" s="171"/>
      <c r="AP14499" s="61"/>
      <c r="AQ14499" s="61"/>
      <c r="AR14499" s="61"/>
      <c r="AS14499" s="61"/>
      <c r="AT14499" s="61"/>
      <c r="AU14499" s="61"/>
      <c r="AV14499" s="61"/>
      <c r="AW14499" s="61"/>
      <c r="AX14499" s="61"/>
      <c r="AY14499" s="61"/>
      <c r="AZ14499" s="61"/>
      <c r="BA14499" s="61"/>
    </row>
    <row r="14500" spans="39:53" x14ac:dyDescent="0.2">
      <c r="AM14500" s="61"/>
      <c r="AN14500" s="61"/>
      <c r="AO14500" s="171"/>
      <c r="AP14500" s="61"/>
      <c r="AQ14500" s="61"/>
      <c r="AR14500" s="61"/>
      <c r="AS14500" s="61"/>
      <c r="AT14500" s="61"/>
      <c r="AU14500" s="61"/>
      <c r="AV14500" s="61"/>
      <c r="AW14500" s="61"/>
      <c r="AX14500" s="61"/>
      <c r="AY14500" s="61"/>
      <c r="AZ14500" s="61"/>
      <c r="BA14500" s="61"/>
    </row>
    <row r="14501" spans="39:53" x14ac:dyDescent="0.2">
      <c r="AM14501" s="61"/>
      <c r="AN14501" s="61"/>
      <c r="AO14501" s="171"/>
      <c r="AP14501" s="61"/>
      <c r="AQ14501" s="61"/>
      <c r="AR14501" s="61"/>
      <c r="AS14501" s="61"/>
      <c r="AT14501" s="61"/>
      <c r="AU14501" s="61"/>
      <c r="AV14501" s="61"/>
      <c r="AW14501" s="61"/>
      <c r="AX14501" s="61"/>
      <c r="AY14501" s="61"/>
      <c r="AZ14501" s="61"/>
      <c r="BA14501" s="61"/>
    </row>
    <row r="14502" spans="39:53" x14ac:dyDescent="0.2">
      <c r="AM14502" s="61"/>
      <c r="AN14502" s="61"/>
      <c r="AO14502" s="171"/>
      <c r="AP14502" s="61"/>
      <c r="AQ14502" s="61"/>
      <c r="AR14502" s="61"/>
      <c r="AS14502" s="61"/>
      <c r="AT14502" s="61"/>
      <c r="AU14502" s="61"/>
      <c r="AV14502" s="61"/>
      <c r="AW14502" s="61"/>
      <c r="AX14502" s="61"/>
      <c r="AY14502" s="61"/>
      <c r="AZ14502" s="61"/>
      <c r="BA14502" s="61"/>
    </row>
    <row r="14503" spans="39:53" x14ac:dyDescent="0.2">
      <c r="AM14503" s="61"/>
      <c r="AN14503" s="61"/>
      <c r="AO14503" s="171"/>
      <c r="AP14503" s="61"/>
      <c r="AQ14503" s="61"/>
      <c r="AR14503" s="61"/>
      <c r="AS14503" s="61"/>
      <c r="AT14503" s="61"/>
      <c r="AU14503" s="61"/>
      <c r="AV14503" s="61"/>
      <c r="AW14503" s="61"/>
      <c r="AX14503" s="61"/>
      <c r="AY14503" s="61"/>
      <c r="AZ14503" s="61"/>
      <c r="BA14503" s="61"/>
    </row>
    <row r="14504" spans="39:53" x14ac:dyDescent="0.2">
      <c r="AM14504" s="61"/>
      <c r="AN14504" s="61"/>
      <c r="AO14504" s="171"/>
      <c r="AP14504" s="61"/>
      <c r="AQ14504" s="61"/>
      <c r="AR14504" s="61"/>
      <c r="AS14504" s="61"/>
      <c r="AT14504" s="61"/>
      <c r="AU14504" s="61"/>
      <c r="AV14504" s="61"/>
      <c r="AW14504" s="61"/>
      <c r="AX14504" s="61"/>
      <c r="AY14504" s="61"/>
      <c r="AZ14504" s="61"/>
      <c r="BA14504" s="61"/>
    </row>
    <row r="14505" spans="39:53" x14ac:dyDescent="0.2">
      <c r="AM14505" s="61"/>
      <c r="AN14505" s="61"/>
      <c r="AO14505" s="171"/>
      <c r="AP14505" s="61"/>
      <c r="AQ14505" s="61"/>
      <c r="AR14505" s="61"/>
      <c r="AS14505" s="61"/>
      <c r="AT14505" s="61"/>
      <c r="AU14505" s="61"/>
      <c r="AV14505" s="61"/>
      <c r="AW14505" s="61"/>
      <c r="AX14505" s="61"/>
      <c r="AY14505" s="61"/>
      <c r="AZ14505" s="61"/>
      <c r="BA14505" s="61"/>
    </row>
    <row r="14506" spans="39:53" x14ac:dyDescent="0.2">
      <c r="AM14506" s="61"/>
      <c r="AN14506" s="61"/>
      <c r="AO14506" s="171"/>
      <c r="AP14506" s="61"/>
      <c r="AQ14506" s="61"/>
      <c r="AR14506" s="61"/>
      <c r="AS14506" s="61"/>
      <c r="AT14506" s="61"/>
      <c r="AU14506" s="61"/>
      <c r="AV14506" s="61"/>
      <c r="AW14506" s="61"/>
      <c r="AX14506" s="61"/>
      <c r="AY14506" s="61"/>
      <c r="AZ14506" s="61"/>
      <c r="BA14506" s="61"/>
    </row>
    <row r="14507" spans="39:53" x14ac:dyDescent="0.2">
      <c r="AM14507" s="61"/>
      <c r="AN14507" s="61"/>
      <c r="AO14507" s="171"/>
      <c r="AP14507" s="61"/>
      <c r="AQ14507" s="61"/>
      <c r="AR14507" s="61"/>
      <c r="AS14507" s="61"/>
      <c r="AT14507" s="61"/>
      <c r="AU14507" s="61"/>
      <c r="AV14507" s="61"/>
      <c r="AW14507" s="61"/>
      <c r="AX14507" s="61"/>
      <c r="AY14507" s="61"/>
      <c r="AZ14507" s="61"/>
      <c r="BA14507" s="61"/>
    </row>
    <row r="14508" spans="39:53" x14ac:dyDescent="0.2">
      <c r="AM14508" s="61"/>
      <c r="AN14508" s="61"/>
      <c r="AO14508" s="171"/>
      <c r="AP14508" s="61"/>
      <c r="AQ14508" s="61"/>
      <c r="AR14508" s="61"/>
      <c r="AS14508" s="61"/>
      <c r="AT14508" s="61"/>
      <c r="AU14508" s="61"/>
      <c r="AV14508" s="61"/>
      <c r="AW14508" s="61"/>
      <c r="AX14508" s="61"/>
      <c r="AY14508" s="61"/>
      <c r="AZ14508" s="61"/>
      <c r="BA14508" s="61"/>
    </row>
    <row r="14509" spans="39:53" x14ac:dyDescent="0.2">
      <c r="AM14509" s="61"/>
      <c r="AN14509" s="61"/>
      <c r="AO14509" s="171"/>
      <c r="AP14509" s="61"/>
      <c r="AQ14509" s="61"/>
      <c r="AR14509" s="61"/>
      <c r="AS14509" s="61"/>
      <c r="AT14509" s="61"/>
      <c r="AU14509" s="61"/>
      <c r="AV14509" s="61"/>
      <c r="AW14509" s="61"/>
      <c r="AX14509" s="61"/>
      <c r="AY14509" s="61"/>
      <c r="AZ14509" s="61"/>
      <c r="BA14509" s="61"/>
    </row>
    <row r="14510" spans="39:53" x14ac:dyDescent="0.2">
      <c r="AM14510" s="61"/>
      <c r="AN14510" s="61"/>
      <c r="AO14510" s="171"/>
      <c r="AP14510" s="61"/>
      <c r="AQ14510" s="61"/>
      <c r="AR14510" s="61"/>
      <c r="AS14510" s="61"/>
      <c r="AT14510" s="61"/>
      <c r="AU14510" s="61"/>
      <c r="AV14510" s="61"/>
      <c r="AW14510" s="61"/>
      <c r="AX14510" s="61"/>
      <c r="AY14510" s="61"/>
      <c r="AZ14510" s="61"/>
      <c r="BA14510" s="61"/>
    </row>
    <row r="14511" spans="39:53" x14ac:dyDescent="0.2">
      <c r="AM14511" s="61"/>
      <c r="AN14511" s="61"/>
      <c r="AO14511" s="171"/>
      <c r="AP14511" s="61"/>
      <c r="AQ14511" s="61"/>
      <c r="AR14511" s="61"/>
      <c r="AS14511" s="61"/>
      <c r="AT14511" s="61"/>
      <c r="AU14511" s="61"/>
      <c r="AV14511" s="61"/>
      <c r="AW14511" s="61"/>
      <c r="AX14511" s="61"/>
      <c r="AY14511" s="61"/>
      <c r="AZ14511" s="61"/>
      <c r="BA14511" s="61"/>
    </row>
    <row r="14512" spans="39:53" x14ac:dyDescent="0.2">
      <c r="AM14512" s="61"/>
      <c r="AN14512" s="61"/>
      <c r="AO14512" s="171"/>
      <c r="AP14512" s="61"/>
      <c r="AQ14512" s="61"/>
      <c r="AR14512" s="61"/>
      <c r="AS14512" s="61"/>
      <c r="AT14512" s="61"/>
      <c r="AU14512" s="61"/>
      <c r="AV14512" s="61"/>
      <c r="AW14512" s="61"/>
      <c r="AX14512" s="61"/>
      <c r="AY14512" s="61"/>
      <c r="AZ14512" s="61"/>
      <c r="BA14512" s="61"/>
    </row>
    <row r="14513" spans="39:53" x14ac:dyDescent="0.2">
      <c r="AM14513" s="61"/>
      <c r="AN14513" s="61"/>
      <c r="AO14513" s="171"/>
      <c r="AP14513" s="61"/>
      <c r="AQ14513" s="61"/>
      <c r="AR14513" s="61"/>
      <c r="AS14513" s="61"/>
      <c r="AT14513" s="61"/>
      <c r="AU14513" s="61"/>
      <c r="AV14513" s="61"/>
      <c r="AW14513" s="61"/>
      <c r="AX14513" s="61"/>
      <c r="AY14513" s="61"/>
      <c r="AZ14513" s="61"/>
      <c r="BA14513" s="61"/>
    </row>
    <row r="14514" spans="39:53" x14ac:dyDescent="0.2">
      <c r="AM14514" s="61"/>
      <c r="AN14514" s="61"/>
      <c r="AO14514" s="171"/>
      <c r="AP14514" s="61"/>
      <c r="AQ14514" s="61"/>
      <c r="AR14514" s="61"/>
      <c r="AS14514" s="61"/>
      <c r="AT14514" s="61"/>
      <c r="AU14514" s="61"/>
      <c r="AV14514" s="61"/>
      <c r="AW14514" s="61"/>
      <c r="AX14514" s="61"/>
      <c r="AY14514" s="61"/>
      <c r="AZ14514" s="61"/>
      <c r="BA14514" s="61"/>
    </row>
    <row r="14515" spans="39:53" x14ac:dyDescent="0.2">
      <c r="AM14515" s="61"/>
      <c r="AN14515" s="61"/>
      <c r="AO14515" s="171"/>
      <c r="AP14515" s="61"/>
      <c r="AQ14515" s="61"/>
      <c r="AR14515" s="61"/>
      <c r="AS14515" s="61"/>
      <c r="AT14515" s="61"/>
      <c r="AU14515" s="61"/>
      <c r="AV14515" s="61"/>
      <c r="AW14515" s="61"/>
      <c r="AX14515" s="61"/>
      <c r="AY14515" s="61"/>
      <c r="AZ14515" s="61"/>
      <c r="BA14515" s="61"/>
    </row>
    <row r="14516" spans="39:53" x14ac:dyDescent="0.2">
      <c r="AM14516" s="61"/>
      <c r="AN14516" s="61"/>
      <c r="AO14516" s="171"/>
      <c r="AP14516" s="61"/>
      <c r="AQ14516" s="61"/>
      <c r="AR14516" s="61"/>
      <c r="AS14516" s="61"/>
      <c r="AT14516" s="61"/>
      <c r="AU14516" s="61"/>
      <c r="AV14516" s="61"/>
      <c r="AW14516" s="61"/>
      <c r="AX14516" s="61"/>
      <c r="AY14516" s="61"/>
      <c r="AZ14516" s="61"/>
      <c r="BA14516" s="61"/>
    </row>
    <row r="14517" spans="39:53" x14ac:dyDescent="0.2">
      <c r="AM14517" s="61"/>
      <c r="AN14517" s="61"/>
      <c r="AO14517" s="171"/>
      <c r="AP14517" s="61"/>
      <c r="AQ14517" s="61"/>
      <c r="AR14517" s="61"/>
      <c r="AS14517" s="61"/>
      <c r="AT14517" s="61"/>
      <c r="AU14517" s="61"/>
      <c r="AV14517" s="61"/>
      <c r="AW14517" s="61"/>
      <c r="AX14517" s="61"/>
      <c r="AY14517" s="61"/>
      <c r="AZ14517" s="61"/>
      <c r="BA14517" s="61"/>
    </row>
    <row r="14518" spans="39:53" x14ac:dyDescent="0.2">
      <c r="AM14518" s="61"/>
      <c r="AN14518" s="61"/>
      <c r="AO14518" s="171"/>
      <c r="AP14518" s="61"/>
      <c r="AQ14518" s="61"/>
      <c r="AR14518" s="61"/>
      <c r="AS14518" s="61"/>
      <c r="AT14518" s="61"/>
      <c r="AU14518" s="61"/>
      <c r="AV14518" s="61"/>
      <c r="AW14518" s="61"/>
      <c r="AX14518" s="61"/>
      <c r="AY14518" s="61"/>
      <c r="AZ14518" s="61"/>
      <c r="BA14518" s="61"/>
    </row>
    <row r="14519" spans="39:53" x14ac:dyDescent="0.2">
      <c r="AM14519" s="61"/>
      <c r="AN14519" s="61"/>
      <c r="AO14519" s="171"/>
      <c r="AP14519" s="61"/>
      <c r="AQ14519" s="61"/>
      <c r="AR14519" s="61"/>
      <c r="AS14519" s="61"/>
      <c r="AT14519" s="61"/>
      <c r="AU14519" s="61"/>
      <c r="AV14519" s="61"/>
      <c r="AW14519" s="61"/>
      <c r="AX14519" s="61"/>
      <c r="AY14519" s="61"/>
      <c r="AZ14519" s="61"/>
      <c r="BA14519" s="61"/>
    </row>
    <row r="14520" spans="39:53" x14ac:dyDescent="0.2">
      <c r="AM14520" s="61"/>
      <c r="AN14520" s="61"/>
      <c r="AO14520" s="171"/>
      <c r="AP14520" s="61"/>
      <c r="AQ14520" s="61"/>
      <c r="AR14520" s="61"/>
      <c r="AS14520" s="61"/>
      <c r="AT14520" s="61"/>
      <c r="AU14520" s="61"/>
      <c r="AV14520" s="61"/>
      <c r="AW14520" s="61"/>
      <c r="AX14520" s="61"/>
      <c r="AY14520" s="61"/>
      <c r="AZ14520" s="61"/>
      <c r="BA14520" s="61"/>
    </row>
    <row r="14521" spans="39:53" x14ac:dyDescent="0.2">
      <c r="AM14521" s="61"/>
      <c r="AN14521" s="61"/>
      <c r="AO14521" s="171"/>
      <c r="AP14521" s="61"/>
      <c r="AQ14521" s="61"/>
      <c r="AR14521" s="61"/>
      <c r="AS14521" s="61"/>
      <c r="AT14521" s="61"/>
      <c r="AU14521" s="61"/>
      <c r="AV14521" s="61"/>
      <c r="AW14521" s="61"/>
      <c r="AX14521" s="61"/>
      <c r="AY14521" s="61"/>
      <c r="AZ14521" s="61"/>
      <c r="BA14521" s="61"/>
    </row>
    <row r="14522" spans="39:53" x14ac:dyDescent="0.2">
      <c r="AM14522" s="61"/>
      <c r="AN14522" s="61"/>
      <c r="AO14522" s="171"/>
      <c r="AP14522" s="61"/>
      <c r="AQ14522" s="61"/>
      <c r="AR14522" s="61"/>
      <c r="AS14522" s="61"/>
      <c r="AT14522" s="61"/>
      <c r="AU14522" s="61"/>
      <c r="AV14522" s="61"/>
      <c r="AW14522" s="61"/>
      <c r="AX14522" s="61"/>
      <c r="AY14522" s="61"/>
      <c r="AZ14522" s="61"/>
      <c r="BA14522" s="61"/>
    </row>
    <row r="14523" spans="39:53" x14ac:dyDescent="0.2">
      <c r="AM14523" s="61"/>
      <c r="AN14523" s="61"/>
      <c r="AO14523" s="171"/>
      <c r="AP14523" s="61"/>
      <c r="AQ14523" s="61"/>
      <c r="AR14523" s="61"/>
      <c r="AS14523" s="61"/>
      <c r="AT14523" s="61"/>
      <c r="AU14523" s="61"/>
      <c r="AV14523" s="61"/>
      <c r="AW14523" s="61"/>
      <c r="AX14523" s="61"/>
      <c r="AY14523" s="61"/>
      <c r="AZ14523" s="61"/>
      <c r="BA14523" s="61"/>
    </row>
    <row r="14524" spans="39:53" x14ac:dyDescent="0.2">
      <c r="AM14524" s="61"/>
      <c r="AN14524" s="61"/>
      <c r="AO14524" s="171"/>
      <c r="AP14524" s="61"/>
      <c r="AQ14524" s="61"/>
      <c r="AR14524" s="61"/>
      <c r="AS14524" s="61"/>
      <c r="AT14524" s="61"/>
      <c r="AU14524" s="61"/>
      <c r="AV14524" s="61"/>
      <c r="AW14524" s="61"/>
      <c r="AX14524" s="61"/>
      <c r="AY14524" s="61"/>
      <c r="AZ14524" s="61"/>
      <c r="BA14524" s="61"/>
    </row>
    <row r="14525" spans="39:53" x14ac:dyDescent="0.2">
      <c r="AM14525" s="61"/>
      <c r="AN14525" s="61"/>
      <c r="AO14525" s="171"/>
      <c r="AP14525" s="61"/>
      <c r="AQ14525" s="61"/>
      <c r="AR14525" s="61"/>
      <c r="AS14525" s="61"/>
      <c r="AT14525" s="61"/>
      <c r="AU14525" s="61"/>
      <c r="AV14525" s="61"/>
      <c r="AW14525" s="61"/>
      <c r="AX14525" s="61"/>
      <c r="AY14525" s="61"/>
      <c r="AZ14525" s="61"/>
      <c r="BA14525" s="61"/>
    </row>
    <row r="14526" spans="39:53" x14ac:dyDescent="0.2">
      <c r="AM14526" s="61"/>
      <c r="AN14526" s="61"/>
      <c r="AO14526" s="171"/>
      <c r="AP14526" s="61"/>
      <c r="AQ14526" s="61"/>
      <c r="AR14526" s="61"/>
      <c r="AS14526" s="61"/>
      <c r="AT14526" s="61"/>
      <c r="AU14526" s="61"/>
      <c r="AV14526" s="61"/>
      <c r="AW14526" s="61"/>
      <c r="AX14526" s="61"/>
      <c r="AY14526" s="61"/>
      <c r="AZ14526" s="61"/>
      <c r="BA14526" s="61"/>
    </row>
    <row r="14527" spans="39:53" x14ac:dyDescent="0.2">
      <c r="AM14527" s="61"/>
      <c r="AN14527" s="61"/>
      <c r="AO14527" s="171"/>
      <c r="AP14527" s="61"/>
      <c r="AQ14527" s="61"/>
      <c r="AR14527" s="61"/>
      <c r="AS14527" s="61"/>
      <c r="AT14527" s="61"/>
      <c r="AU14527" s="61"/>
      <c r="AV14527" s="61"/>
      <c r="AW14527" s="61"/>
      <c r="AX14527" s="61"/>
      <c r="AY14527" s="61"/>
      <c r="AZ14527" s="61"/>
      <c r="BA14527" s="61"/>
    </row>
    <row r="14528" spans="39:53" x14ac:dyDescent="0.2">
      <c r="AM14528" s="61"/>
      <c r="AN14528" s="61"/>
      <c r="AO14528" s="171"/>
      <c r="AP14528" s="61"/>
      <c r="AQ14528" s="61"/>
      <c r="AR14528" s="61"/>
      <c r="AS14528" s="61"/>
      <c r="AT14528" s="61"/>
      <c r="AU14528" s="61"/>
      <c r="AV14528" s="61"/>
      <c r="AW14528" s="61"/>
      <c r="AX14528" s="61"/>
      <c r="AY14528" s="61"/>
      <c r="AZ14528" s="61"/>
      <c r="BA14528" s="61"/>
    </row>
    <row r="14529" spans="39:53" x14ac:dyDescent="0.2">
      <c r="AM14529" s="61"/>
      <c r="AN14529" s="61"/>
      <c r="AO14529" s="171"/>
      <c r="AP14529" s="61"/>
      <c r="AQ14529" s="61"/>
      <c r="AR14529" s="61"/>
      <c r="AS14529" s="61"/>
      <c r="AT14529" s="61"/>
      <c r="AU14529" s="61"/>
      <c r="AV14529" s="61"/>
      <c r="AW14529" s="61"/>
      <c r="AX14529" s="61"/>
      <c r="AY14529" s="61"/>
      <c r="AZ14529" s="61"/>
      <c r="BA14529" s="61"/>
    </row>
    <row r="14530" spans="39:53" x14ac:dyDescent="0.2">
      <c r="AM14530" s="61"/>
      <c r="AN14530" s="61"/>
      <c r="AO14530" s="171"/>
      <c r="AP14530" s="61"/>
      <c r="AQ14530" s="61"/>
      <c r="AR14530" s="61"/>
      <c r="AS14530" s="61"/>
      <c r="AT14530" s="61"/>
      <c r="AU14530" s="61"/>
      <c r="AV14530" s="61"/>
      <c r="AW14530" s="61"/>
      <c r="AX14530" s="61"/>
      <c r="AY14530" s="61"/>
      <c r="AZ14530" s="61"/>
      <c r="BA14530" s="61"/>
    </row>
    <row r="14531" spans="39:53" x14ac:dyDescent="0.2">
      <c r="AM14531" s="61"/>
      <c r="AN14531" s="61"/>
      <c r="AO14531" s="171"/>
      <c r="AP14531" s="61"/>
      <c r="AQ14531" s="61"/>
      <c r="AR14531" s="61"/>
      <c r="AS14531" s="61"/>
      <c r="AT14531" s="61"/>
      <c r="AU14531" s="61"/>
      <c r="AV14531" s="61"/>
      <c r="AW14531" s="61"/>
      <c r="AX14531" s="61"/>
      <c r="AY14531" s="61"/>
      <c r="AZ14531" s="61"/>
      <c r="BA14531" s="61"/>
    </row>
    <row r="14532" spans="39:53" x14ac:dyDescent="0.2">
      <c r="AM14532" s="61"/>
      <c r="AN14532" s="61"/>
      <c r="AO14532" s="171"/>
      <c r="AP14532" s="61"/>
      <c r="AQ14532" s="61"/>
      <c r="AR14532" s="61"/>
      <c r="AS14532" s="61"/>
      <c r="AT14532" s="61"/>
      <c r="AU14532" s="61"/>
      <c r="AV14532" s="61"/>
      <c r="AW14532" s="61"/>
      <c r="AX14532" s="61"/>
      <c r="AY14532" s="61"/>
      <c r="AZ14532" s="61"/>
      <c r="BA14532" s="61"/>
    </row>
    <row r="14533" spans="39:53" x14ac:dyDescent="0.2">
      <c r="AM14533" s="61"/>
      <c r="AN14533" s="61"/>
      <c r="AO14533" s="171"/>
      <c r="AP14533" s="61"/>
      <c r="AQ14533" s="61"/>
      <c r="AR14533" s="61"/>
      <c r="AS14533" s="61"/>
      <c r="AT14533" s="61"/>
      <c r="AU14533" s="61"/>
      <c r="AV14533" s="61"/>
      <c r="AW14533" s="61"/>
      <c r="AX14533" s="61"/>
      <c r="AY14533" s="61"/>
      <c r="AZ14533" s="61"/>
      <c r="BA14533" s="61"/>
    </row>
    <row r="14534" spans="39:53" x14ac:dyDescent="0.2">
      <c r="AM14534" s="61"/>
      <c r="AN14534" s="61"/>
      <c r="AO14534" s="171"/>
      <c r="AP14534" s="61"/>
      <c r="AQ14534" s="61"/>
      <c r="AR14534" s="61"/>
      <c r="AS14534" s="61"/>
      <c r="AT14534" s="61"/>
      <c r="AU14534" s="61"/>
      <c r="AV14534" s="61"/>
      <c r="AW14534" s="61"/>
      <c r="AX14534" s="61"/>
      <c r="AY14534" s="61"/>
      <c r="AZ14534" s="61"/>
      <c r="BA14534" s="61"/>
    </row>
    <row r="14535" spans="39:53" x14ac:dyDescent="0.2">
      <c r="AM14535" s="61"/>
      <c r="AN14535" s="61"/>
      <c r="AO14535" s="171"/>
      <c r="AP14535" s="61"/>
      <c r="AQ14535" s="61"/>
      <c r="AR14535" s="61"/>
      <c r="AS14535" s="61"/>
      <c r="AT14535" s="61"/>
      <c r="AU14535" s="61"/>
      <c r="AV14535" s="61"/>
      <c r="AW14535" s="61"/>
      <c r="AX14535" s="61"/>
      <c r="AY14535" s="61"/>
      <c r="AZ14535" s="61"/>
      <c r="BA14535" s="61"/>
    </row>
    <row r="14536" spans="39:53" x14ac:dyDescent="0.2">
      <c r="AM14536" s="61"/>
      <c r="AN14536" s="61"/>
      <c r="AO14536" s="171"/>
      <c r="AP14536" s="61"/>
      <c r="AQ14536" s="61"/>
      <c r="AR14536" s="61"/>
      <c r="AS14536" s="61"/>
      <c r="AT14536" s="61"/>
      <c r="AU14536" s="61"/>
      <c r="AV14536" s="61"/>
      <c r="AW14536" s="61"/>
      <c r="AX14536" s="61"/>
      <c r="AY14536" s="61"/>
      <c r="AZ14536" s="61"/>
      <c r="BA14536" s="61"/>
    </row>
    <row r="14537" spans="39:53" x14ac:dyDescent="0.2">
      <c r="AM14537" s="61"/>
      <c r="AN14537" s="61"/>
      <c r="AO14537" s="171"/>
      <c r="AP14537" s="61"/>
      <c r="AQ14537" s="61"/>
      <c r="AR14537" s="61"/>
      <c r="AS14537" s="61"/>
      <c r="AT14537" s="61"/>
      <c r="AU14537" s="61"/>
      <c r="AV14537" s="61"/>
      <c r="AW14537" s="61"/>
      <c r="AX14537" s="61"/>
      <c r="AY14537" s="61"/>
      <c r="AZ14537" s="61"/>
      <c r="BA14537" s="61"/>
    </row>
    <row r="14538" spans="39:53" x14ac:dyDescent="0.2">
      <c r="AM14538" s="61"/>
      <c r="AN14538" s="61"/>
      <c r="AO14538" s="171"/>
      <c r="AP14538" s="61"/>
      <c r="AQ14538" s="61"/>
      <c r="AR14538" s="61"/>
      <c r="AS14538" s="61"/>
      <c r="AT14538" s="61"/>
      <c r="AU14538" s="61"/>
      <c r="AV14538" s="61"/>
      <c r="AW14538" s="61"/>
      <c r="AX14538" s="61"/>
      <c r="AY14538" s="61"/>
      <c r="AZ14538" s="61"/>
      <c r="BA14538" s="61"/>
    </row>
    <row r="14539" spans="39:53" x14ac:dyDescent="0.2">
      <c r="AM14539" s="61"/>
      <c r="AN14539" s="61"/>
      <c r="AO14539" s="171"/>
      <c r="AP14539" s="61"/>
      <c r="AQ14539" s="61"/>
      <c r="AR14539" s="61"/>
      <c r="AS14539" s="61"/>
      <c r="AT14539" s="61"/>
      <c r="AU14539" s="61"/>
      <c r="AV14539" s="61"/>
      <c r="AW14539" s="61"/>
      <c r="AX14539" s="61"/>
      <c r="AY14539" s="61"/>
      <c r="AZ14539" s="61"/>
      <c r="BA14539" s="61"/>
    </row>
    <row r="14540" spans="39:53" x14ac:dyDescent="0.2">
      <c r="AM14540" s="61"/>
      <c r="AN14540" s="61"/>
      <c r="AO14540" s="171"/>
      <c r="AP14540" s="61"/>
      <c r="AQ14540" s="61"/>
      <c r="AR14540" s="61"/>
      <c r="AS14540" s="61"/>
      <c r="AT14540" s="61"/>
      <c r="AU14540" s="61"/>
      <c r="AV14540" s="61"/>
      <c r="AW14540" s="61"/>
      <c r="AX14540" s="61"/>
      <c r="AY14540" s="61"/>
      <c r="AZ14540" s="61"/>
      <c r="BA14540" s="61"/>
    </row>
    <row r="14541" spans="39:53" x14ac:dyDescent="0.2">
      <c r="AM14541" s="61"/>
      <c r="AN14541" s="61"/>
      <c r="AO14541" s="171"/>
      <c r="AP14541" s="61"/>
      <c r="AQ14541" s="61"/>
      <c r="AR14541" s="61"/>
      <c r="AS14541" s="61"/>
      <c r="AT14541" s="61"/>
      <c r="AU14541" s="61"/>
      <c r="AV14541" s="61"/>
      <c r="AW14541" s="61"/>
      <c r="AX14541" s="61"/>
      <c r="AY14541" s="61"/>
      <c r="AZ14541" s="61"/>
      <c r="BA14541" s="61"/>
    </row>
    <row r="14542" spans="39:53" x14ac:dyDescent="0.2">
      <c r="AM14542" s="61"/>
      <c r="AN14542" s="61"/>
      <c r="AO14542" s="171"/>
      <c r="AP14542" s="61"/>
      <c r="AQ14542" s="61"/>
      <c r="AR14542" s="61"/>
      <c r="AS14542" s="61"/>
      <c r="AT14542" s="61"/>
      <c r="AU14542" s="61"/>
      <c r="AV14542" s="61"/>
      <c r="AW14542" s="61"/>
      <c r="AX14542" s="61"/>
      <c r="AY14542" s="61"/>
      <c r="AZ14542" s="61"/>
      <c r="BA14542" s="61"/>
    </row>
    <row r="14543" spans="39:53" x14ac:dyDescent="0.2">
      <c r="AM14543" s="61"/>
      <c r="AN14543" s="61"/>
      <c r="AO14543" s="171"/>
      <c r="AP14543" s="61"/>
      <c r="AQ14543" s="61"/>
      <c r="AR14543" s="61"/>
      <c r="AS14543" s="61"/>
      <c r="AT14543" s="61"/>
      <c r="AU14543" s="61"/>
      <c r="AV14543" s="61"/>
      <c r="AW14543" s="61"/>
      <c r="AX14543" s="61"/>
      <c r="AY14543" s="61"/>
      <c r="AZ14543" s="61"/>
      <c r="BA14543" s="61"/>
    </row>
    <row r="14544" spans="39:53" x14ac:dyDescent="0.2">
      <c r="AM14544" s="61"/>
      <c r="AN14544" s="61"/>
      <c r="AO14544" s="171"/>
      <c r="AP14544" s="61"/>
      <c r="AQ14544" s="61"/>
      <c r="AR14544" s="61"/>
      <c r="AS14544" s="61"/>
      <c r="AT14544" s="61"/>
      <c r="AU14544" s="61"/>
      <c r="AV14544" s="61"/>
      <c r="AW14544" s="61"/>
      <c r="AX14544" s="61"/>
      <c r="AY14544" s="61"/>
      <c r="AZ14544" s="61"/>
      <c r="BA14544" s="61"/>
    </row>
    <row r="14545" spans="39:53" x14ac:dyDescent="0.2">
      <c r="AM14545" s="61"/>
      <c r="AN14545" s="61"/>
      <c r="AO14545" s="171"/>
      <c r="AP14545" s="61"/>
      <c r="AQ14545" s="61"/>
      <c r="AR14545" s="61"/>
      <c r="AS14545" s="61"/>
      <c r="AT14545" s="61"/>
      <c r="AU14545" s="61"/>
      <c r="AV14545" s="61"/>
      <c r="AW14545" s="61"/>
      <c r="AX14545" s="61"/>
      <c r="AY14545" s="61"/>
      <c r="AZ14545" s="61"/>
      <c r="BA14545" s="61"/>
    </row>
    <row r="14546" spans="39:53" x14ac:dyDescent="0.2">
      <c r="AM14546" s="61"/>
      <c r="AN14546" s="61"/>
      <c r="AO14546" s="171"/>
      <c r="AP14546" s="61"/>
      <c r="AQ14546" s="61"/>
      <c r="AR14546" s="61"/>
      <c r="AS14546" s="61"/>
      <c r="AT14546" s="61"/>
      <c r="AU14546" s="61"/>
      <c r="AV14546" s="61"/>
      <c r="AW14546" s="61"/>
      <c r="AX14546" s="61"/>
      <c r="AY14546" s="61"/>
      <c r="AZ14546" s="61"/>
      <c r="BA14546" s="61"/>
    </row>
    <row r="14547" spans="39:53" x14ac:dyDescent="0.2">
      <c r="AM14547" s="61"/>
      <c r="AN14547" s="61"/>
      <c r="AO14547" s="171"/>
      <c r="AP14547" s="61"/>
      <c r="AQ14547" s="61"/>
      <c r="AR14547" s="61"/>
      <c r="AS14547" s="61"/>
      <c r="AT14547" s="61"/>
      <c r="AU14547" s="61"/>
      <c r="AV14547" s="61"/>
      <c r="AW14547" s="61"/>
      <c r="AX14547" s="61"/>
      <c r="AY14547" s="61"/>
      <c r="AZ14547" s="61"/>
      <c r="BA14547" s="61"/>
    </row>
    <row r="14548" spans="39:53" x14ac:dyDescent="0.2">
      <c r="AM14548" s="61"/>
      <c r="AN14548" s="61"/>
      <c r="AO14548" s="171"/>
      <c r="AP14548" s="61"/>
      <c r="AQ14548" s="61"/>
      <c r="AR14548" s="61"/>
      <c r="AS14548" s="61"/>
      <c r="AT14548" s="61"/>
      <c r="AU14548" s="61"/>
      <c r="AV14548" s="61"/>
      <c r="AW14548" s="61"/>
      <c r="AX14548" s="61"/>
      <c r="AY14548" s="61"/>
      <c r="AZ14548" s="61"/>
      <c r="BA14548" s="61"/>
    </row>
    <row r="14549" spans="39:53" x14ac:dyDescent="0.2">
      <c r="AM14549" s="61"/>
      <c r="AN14549" s="61"/>
      <c r="AO14549" s="171"/>
      <c r="AP14549" s="61"/>
      <c r="AQ14549" s="61"/>
      <c r="AR14549" s="61"/>
      <c r="AS14549" s="61"/>
      <c r="AT14549" s="61"/>
      <c r="AU14549" s="61"/>
      <c r="AV14549" s="61"/>
      <c r="AW14549" s="61"/>
      <c r="AX14549" s="61"/>
      <c r="AY14549" s="61"/>
      <c r="AZ14549" s="61"/>
      <c r="BA14549" s="61"/>
    </row>
    <row r="14550" spans="39:53" x14ac:dyDescent="0.2">
      <c r="AM14550" s="61"/>
      <c r="AN14550" s="61"/>
      <c r="AO14550" s="171"/>
      <c r="AP14550" s="61"/>
      <c r="AQ14550" s="61"/>
      <c r="AR14550" s="61"/>
      <c r="AS14550" s="61"/>
      <c r="AT14550" s="61"/>
      <c r="AU14550" s="61"/>
      <c r="AV14550" s="61"/>
      <c r="AW14550" s="61"/>
      <c r="AX14550" s="61"/>
      <c r="AY14550" s="61"/>
      <c r="AZ14550" s="61"/>
      <c r="BA14550" s="61"/>
    </row>
    <row r="14551" spans="39:53" x14ac:dyDescent="0.2">
      <c r="AM14551" s="61"/>
      <c r="AN14551" s="61"/>
      <c r="AO14551" s="171"/>
      <c r="AP14551" s="61"/>
      <c r="AQ14551" s="61"/>
      <c r="AR14551" s="61"/>
      <c r="AS14551" s="61"/>
      <c r="AT14551" s="61"/>
      <c r="AU14551" s="61"/>
      <c r="AV14551" s="61"/>
      <c r="AW14551" s="61"/>
      <c r="AX14551" s="61"/>
      <c r="AY14551" s="61"/>
      <c r="AZ14551" s="61"/>
      <c r="BA14551" s="61"/>
    </row>
    <row r="14552" spans="39:53" x14ac:dyDescent="0.2">
      <c r="AM14552" s="61"/>
      <c r="AN14552" s="61"/>
      <c r="AO14552" s="171"/>
      <c r="AP14552" s="61"/>
      <c r="AQ14552" s="61"/>
      <c r="AR14552" s="61"/>
      <c r="AS14552" s="61"/>
      <c r="AT14552" s="61"/>
      <c r="AU14552" s="61"/>
      <c r="AV14552" s="61"/>
      <c r="AW14552" s="61"/>
      <c r="AX14552" s="61"/>
      <c r="AY14552" s="61"/>
      <c r="AZ14552" s="61"/>
      <c r="BA14552" s="61"/>
    </row>
    <row r="14553" spans="39:53" x14ac:dyDescent="0.2">
      <c r="AM14553" s="61"/>
      <c r="AN14553" s="61"/>
      <c r="AO14553" s="171"/>
      <c r="AP14553" s="61"/>
      <c r="AQ14553" s="61"/>
      <c r="AR14553" s="61"/>
      <c r="AS14553" s="61"/>
      <c r="AT14553" s="61"/>
      <c r="AU14553" s="61"/>
      <c r="AV14553" s="61"/>
      <c r="AW14553" s="61"/>
      <c r="AX14553" s="61"/>
      <c r="AY14553" s="61"/>
      <c r="AZ14553" s="61"/>
      <c r="BA14553" s="61"/>
    </row>
    <row r="14554" spans="39:53" x14ac:dyDescent="0.2">
      <c r="AM14554" s="61"/>
      <c r="AN14554" s="61"/>
      <c r="AO14554" s="171"/>
      <c r="AP14554" s="61"/>
      <c r="AQ14554" s="61"/>
      <c r="AR14554" s="61"/>
      <c r="AS14554" s="61"/>
      <c r="AT14554" s="61"/>
      <c r="AU14554" s="61"/>
      <c r="AV14554" s="61"/>
      <c r="AW14554" s="61"/>
      <c r="AX14554" s="61"/>
      <c r="AY14554" s="61"/>
      <c r="AZ14554" s="61"/>
      <c r="BA14554" s="61"/>
    </row>
    <row r="14555" spans="39:53" x14ac:dyDescent="0.2">
      <c r="AM14555" s="61"/>
      <c r="AN14555" s="61"/>
      <c r="AO14555" s="171"/>
      <c r="AP14555" s="61"/>
      <c r="AQ14555" s="61"/>
      <c r="AR14555" s="61"/>
      <c r="AS14555" s="61"/>
      <c r="AT14555" s="61"/>
      <c r="AU14555" s="61"/>
      <c r="AV14555" s="61"/>
      <c r="AW14555" s="61"/>
      <c r="AX14555" s="61"/>
      <c r="AY14555" s="61"/>
      <c r="AZ14555" s="61"/>
      <c r="BA14555" s="61"/>
    </row>
    <row r="14556" spans="39:53" x14ac:dyDescent="0.2">
      <c r="AM14556" s="61"/>
      <c r="AN14556" s="61"/>
      <c r="AO14556" s="171"/>
      <c r="AP14556" s="61"/>
      <c r="AQ14556" s="61"/>
      <c r="AR14556" s="61"/>
      <c r="AS14556" s="61"/>
      <c r="AT14556" s="61"/>
      <c r="AU14556" s="61"/>
      <c r="AV14556" s="61"/>
      <c r="AW14556" s="61"/>
      <c r="AX14556" s="61"/>
      <c r="AY14556" s="61"/>
      <c r="AZ14556" s="61"/>
      <c r="BA14556" s="61"/>
    </row>
    <row r="14557" spans="39:53" x14ac:dyDescent="0.2">
      <c r="AM14557" s="61"/>
      <c r="AN14557" s="61"/>
      <c r="AO14557" s="171"/>
      <c r="AP14557" s="61"/>
      <c r="AQ14557" s="61"/>
      <c r="AR14557" s="61"/>
      <c r="AS14557" s="61"/>
      <c r="AT14557" s="61"/>
      <c r="AU14557" s="61"/>
      <c r="AV14557" s="61"/>
      <c r="AW14557" s="61"/>
      <c r="AX14557" s="61"/>
      <c r="AY14557" s="61"/>
      <c r="AZ14557" s="61"/>
      <c r="BA14557" s="61"/>
    </row>
    <row r="14558" spans="39:53" x14ac:dyDescent="0.2">
      <c r="AM14558" s="61"/>
      <c r="AN14558" s="61"/>
      <c r="AO14558" s="171"/>
      <c r="AP14558" s="61"/>
      <c r="AQ14558" s="61"/>
      <c r="AR14558" s="61"/>
      <c r="AS14558" s="61"/>
      <c r="AT14558" s="61"/>
      <c r="AU14558" s="61"/>
      <c r="AV14558" s="61"/>
      <c r="AW14558" s="61"/>
      <c r="AX14558" s="61"/>
      <c r="AY14558" s="61"/>
      <c r="AZ14558" s="61"/>
      <c r="BA14558" s="61"/>
    </row>
    <row r="14559" spans="39:53" x14ac:dyDescent="0.2">
      <c r="AM14559" s="61"/>
      <c r="AN14559" s="61"/>
      <c r="AO14559" s="171"/>
      <c r="AP14559" s="61"/>
      <c r="AQ14559" s="61"/>
      <c r="AR14559" s="61"/>
      <c r="AS14559" s="61"/>
      <c r="AT14559" s="61"/>
      <c r="AU14559" s="61"/>
      <c r="AV14559" s="61"/>
      <c r="AW14559" s="61"/>
      <c r="AX14559" s="61"/>
      <c r="AY14559" s="61"/>
      <c r="AZ14559" s="61"/>
      <c r="BA14559" s="61"/>
    </row>
    <row r="14560" spans="39:53" x14ac:dyDescent="0.2">
      <c r="AM14560" s="61"/>
      <c r="AN14560" s="61"/>
      <c r="AO14560" s="171"/>
      <c r="AP14560" s="61"/>
      <c r="AQ14560" s="61"/>
      <c r="AR14560" s="61"/>
      <c r="AS14560" s="61"/>
      <c r="AT14560" s="61"/>
      <c r="AU14560" s="61"/>
      <c r="AV14560" s="61"/>
      <c r="AW14560" s="61"/>
      <c r="AX14560" s="61"/>
      <c r="AY14560" s="61"/>
      <c r="AZ14560" s="61"/>
      <c r="BA14560" s="61"/>
    </row>
    <row r="14561" spans="39:53" x14ac:dyDescent="0.2">
      <c r="AM14561" s="61"/>
      <c r="AN14561" s="61"/>
      <c r="AO14561" s="171"/>
      <c r="AP14561" s="61"/>
      <c r="AQ14561" s="61"/>
      <c r="AR14561" s="61"/>
      <c r="AS14561" s="61"/>
      <c r="AT14561" s="61"/>
      <c r="AU14561" s="61"/>
      <c r="AV14561" s="61"/>
      <c r="AW14561" s="61"/>
      <c r="AX14561" s="61"/>
      <c r="AY14561" s="61"/>
      <c r="AZ14561" s="61"/>
      <c r="BA14561" s="61"/>
    </row>
    <row r="14562" spans="39:53" x14ac:dyDescent="0.2">
      <c r="AM14562" s="61"/>
      <c r="AN14562" s="61"/>
      <c r="AO14562" s="171"/>
      <c r="AP14562" s="61"/>
      <c r="AQ14562" s="61"/>
      <c r="AR14562" s="61"/>
      <c r="AS14562" s="61"/>
      <c r="AT14562" s="61"/>
      <c r="AU14562" s="61"/>
      <c r="AV14562" s="61"/>
      <c r="AW14562" s="61"/>
      <c r="AX14562" s="61"/>
      <c r="AY14562" s="61"/>
      <c r="AZ14562" s="61"/>
      <c r="BA14562" s="61"/>
    </row>
    <row r="14563" spans="39:53" x14ac:dyDescent="0.2">
      <c r="AM14563" s="61"/>
      <c r="AN14563" s="61"/>
      <c r="AO14563" s="171"/>
      <c r="AP14563" s="61"/>
      <c r="AQ14563" s="61"/>
      <c r="AR14563" s="61"/>
      <c r="AS14563" s="61"/>
      <c r="AT14563" s="61"/>
      <c r="AU14563" s="61"/>
      <c r="AV14563" s="61"/>
      <c r="AW14563" s="61"/>
      <c r="AX14563" s="61"/>
      <c r="AY14563" s="61"/>
      <c r="AZ14563" s="61"/>
      <c r="BA14563" s="61"/>
    </row>
    <row r="14564" spans="39:53" x14ac:dyDescent="0.2">
      <c r="AM14564" s="61"/>
      <c r="AN14564" s="61"/>
      <c r="AO14564" s="171"/>
      <c r="AP14564" s="61"/>
      <c r="AQ14564" s="61"/>
      <c r="AR14564" s="61"/>
      <c r="AS14564" s="61"/>
      <c r="AT14564" s="61"/>
      <c r="AU14564" s="61"/>
      <c r="AV14564" s="61"/>
      <c r="AW14564" s="61"/>
      <c r="AX14564" s="61"/>
      <c r="AY14564" s="61"/>
      <c r="AZ14564" s="61"/>
      <c r="BA14564" s="61"/>
    </row>
    <row r="14565" spans="39:53" x14ac:dyDescent="0.2">
      <c r="AM14565" s="61"/>
      <c r="AN14565" s="61"/>
      <c r="AO14565" s="171"/>
      <c r="AP14565" s="61"/>
      <c r="AQ14565" s="61"/>
      <c r="AR14565" s="61"/>
      <c r="AS14565" s="61"/>
      <c r="AT14565" s="61"/>
      <c r="AU14565" s="61"/>
      <c r="AV14565" s="61"/>
      <c r="AW14565" s="61"/>
      <c r="AX14565" s="61"/>
      <c r="AY14565" s="61"/>
      <c r="AZ14565" s="61"/>
      <c r="BA14565" s="61"/>
    </row>
    <row r="14566" spans="39:53" x14ac:dyDescent="0.2">
      <c r="AM14566" s="61"/>
      <c r="AN14566" s="61"/>
      <c r="AO14566" s="171"/>
      <c r="AP14566" s="61"/>
      <c r="AQ14566" s="61"/>
      <c r="AR14566" s="61"/>
      <c r="AS14566" s="61"/>
      <c r="AT14566" s="61"/>
      <c r="AU14566" s="61"/>
      <c r="AV14566" s="61"/>
      <c r="AW14566" s="61"/>
      <c r="AX14566" s="61"/>
      <c r="AY14566" s="61"/>
      <c r="AZ14566" s="61"/>
      <c r="BA14566" s="61"/>
    </row>
    <row r="14567" spans="39:53" x14ac:dyDescent="0.2">
      <c r="AM14567" s="61"/>
      <c r="AN14567" s="61"/>
      <c r="AO14567" s="171"/>
      <c r="AP14567" s="61"/>
      <c r="AQ14567" s="61"/>
      <c r="AR14567" s="61"/>
      <c r="AS14567" s="61"/>
      <c r="AT14567" s="61"/>
      <c r="AU14567" s="61"/>
      <c r="AV14567" s="61"/>
      <c r="AW14567" s="61"/>
      <c r="AX14567" s="61"/>
      <c r="AY14567" s="61"/>
      <c r="AZ14567" s="61"/>
      <c r="BA14567" s="61"/>
    </row>
    <row r="14568" spans="39:53" x14ac:dyDescent="0.2">
      <c r="AM14568" s="61"/>
      <c r="AN14568" s="61"/>
      <c r="AO14568" s="171"/>
      <c r="AP14568" s="61"/>
      <c r="AQ14568" s="61"/>
      <c r="AR14568" s="61"/>
      <c r="AS14568" s="61"/>
      <c r="AT14568" s="61"/>
      <c r="AU14568" s="61"/>
      <c r="AV14568" s="61"/>
      <c r="AW14568" s="61"/>
      <c r="AX14568" s="61"/>
      <c r="AY14568" s="61"/>
      <c r="AZ14568" s="61"/>
      <c r="BA14568" s="61"/>
    </row>
    <row r="14569" spans="39:53" x14ac:dyDescent="0.2">
      <c r="AM14569" s="61"/>
      <c r="AN14569" s="61"/>
      <c r="AO14569" s="171"/>
      <c r="AP14569" s="61"/>
      <c r="AQ14569" s="61"/>
      <c r="AR14569" s="61"/>
      <c r="AS14569" s="61"/>
      <c r="AT14569" s="61"/>
      <c r="AU14569" s="61"/>
      <c r="AV14569" s="61"/>
      <c r="AW14569" s="61"/>
      <c r="AX14569" s="61"/>
      <c r="AY14569" s="61"/>
      <c r="AZ14569" s="61"/>
      <c r="BA14569" s="61"/>
    </row>
    <row r="14570" spans="39:53" x14ac:dyDescent="0.2">
      <c r="AM14570" s="61"/>
      <c r="AN14570" s="61"/>
      <c r="AO14570" s="171"/>
      <c r="AP14570" s="61"/>
      <c r="AQ14570" s="61"/>
      <c r="AR14570" s="61"/>
      <c r="AS14570" s="61"/>
      <c r="AT14570" s="61"/>
      <c r="AU14570" s="61"/>
      <c r="AV14570" s="61"/>
      <c r="AW14570" s="61"/>
      <c r="AX14570" s="61"/>
      <c r="AY14570" s="61"/>
      <c r="AZ14570" s="61"/>
      <c r="BA14570" s="61"/>
    </row>
    <row r="14571" spans="39:53" x14ac:dyDescent="0.2">
      <c r="AM14571" s="61"/>
      <c r="AN14571" s="61"/>
      <c r="AO14571" s="171"/>
      <c r="AP14571" s="61"/>
      <c r="AQ14571" s="61"/>
      <c r="AR14571" s="61"/>
      <c r="AS14571" s="61"/>
      <c r="AT14571" s="61"/>
      <c r="AU14571" s="61"/>
      <c r="AV14571" s="61"/>
      <c r="AW14571" s="61"/>
      <c r="AX14571" s="61"/>
      <c r="AY14571" s="61"/>
      <c r="AZ14571" s="61"/>
      <c r="BA14571" s="61"/>
    </row>
    <row r="14572" spans="39:53" x14ac:dyDescent="0.2">
      <c r="AM14572" s="61"/>
      <c r="AN14572" s="61"/>
      <c r="AO14572" s="171"/>
      <c r="AP14572" s="61"/>
      <c r="AQ14572" s="61"/>
      <c r="AR14572" s="61"/>
      <c r="AS14572" s="61"/>
      <c r="AT14572" s="61"/>
      <c r="AU14572" s="61"/>
      <c r="AV14572" s="61"/>
      <c r="AW14572" s="61"/>
      <c r="AX14572" s="61"/>
      <c r="AY14572" s="61"/>
      <c r="AZ14572" s="61"/>
      <c r="BA14572" s="61"/>
    </row>
    <row r="14573" spans="39:53" x14ac:dyDescent="0.2">
      <c r="AM14573" s="61"/>
      <c r="AN14573" s="61"/>
      <c r="AO14573" s="171"/>
      <c r="AP14573" s="61"/>
      <c r="AQ14573" s="61"/>
      <c r="AR14573" s="61"/>
      <c r="AS14573" s="61"/>
      <c r="AT14573" s="61"/>
      <c r="AU14573" s="61"/>
      <c r="AV14573" s="61"/>
      <c r="AW14573" s="61"/>
      <c r="AX14573" s="61"/>
      <c r="AY14573" s="61"/>
      <c r="AZ14573" s="61"/>
      <c r="BA14573" s="61"/>
    </row>
    <row r="14574" spans="39:53" x14ac:dyDescent="0.2">
      <c r="AM14574" s="61"/>
      <c r="AN14574" s="61"/>
      <c r="AO14574" s="171"/>
      <c r="AP14574" s="61"/>
      <c r="AQ14574" s="61"/>
      <c r="AR14574" s="61"/>
      <c r="AS14574" s="61"/>
      <c r="AT14574" s="61"/>
      <c r="AU14574" s="61"/>
      <c r="AV14574" s="61"/>
      <c r="AW14574" s="61"/>
      <c r="AX14574" s="61"/>
      <c r="AY14574" s="61"/>
      <c r="AZ14574" s="61"/>
      <c r="BA14574" s="61"/>
    </row>
    <row r="14575" spans="39:53" x14ac:dyDescent="0.2">
      <c r="AM14575" s="61"/>
      <c r="AN14575" s="61"/>
      <c r="AO14575" s="171"/>
      <c r="AP14575" s="61"/>
      <c r="AQ14575" s="61"/>
      <c r="AR14575" s="61"/>
      <c r="AS14575" s="61"/>
      <c r="AT14575" s="61"/>
      <c r="AU14575" s="61"/>
      <c r="AV14575" s="61"/>
      <c r="AW14575" s="61"/>
      <c r="AX14575" s="61"/>
      <c r="AY14575" s="61"/>
      <c r="AZ14575" s="61"/>
      <c r="BA14575" s="61"/>
    </row>
    <row r="14576" spans="39:53" x14ac:dyDescent="0.2">
      <c r="AM14576" s="61"/>
      <c r="AN14576" s="61"/>
      <c r="AO14576" s="171"/>
      <c r="AP14576" s="61"/>
      <c r="AQ14576" s="61"/>
      <c r="AR14576" s="61"/>
      <c r="AS14576" s="61"/>
      <c r="AT14576" s="61"/>
      <c r="AU14576" s="61"/>
      <c r="AV14576" s="61"/>
      <c r="AW14576" s="61"/>
      <c r="AX14576" s="61"/>
      <c r="AY14576" s="61"/>
      <c r="AZ14576" s="61"/>
      <c r="BA14576" s="61"/>
    </row>
    <row r="14577" spans="39:53" x14ac:dyDescent="0.2">
      <c r="AM14577" s="61"/>
      <c r="AN14577" s="61"/>
      <c r="AO14577" s="171"/>
      <c r="AP14577" s="61"/>
      <c r="AQ14577" s="61"/>
      <c r="AR14577" s="61"/>
      <c r="AS14577" s="61"/>
      <c r="AT14577" s="61"/>
      <c r="AU14577" s="61"/>
      <c r="AV14577" s="61"/>
      <c r="AW14577" s="61"/>
      <c r="AX14577" s="61"/>
      <c r="AY14577" s="61"/>
      <c r="AZ14577" s="61"/>
      <c r="BA14577" s="61"/>
    </row>
    <row r="14578" spans="39:53" x14ac:dyDescent="0.2">
      <c r="AM14578" s="61"/>
      <c r="AN14578" s="61"/>
      <c r="AO14578" s="171"/>
      <c r="AP14578" s="61"/>
      <c r="AQ14578" s="61"/>
      <c r="AR14578" s="61"/>
      <c r="AS14578" s="61"/>
      <c r="AT14578" s="61"/>
      <c r="AU14578" s="61"/>
      <c r="AV14578" s="61"/>
      <c r="AW14578" s="61"/>
      <c r="AX14578" s="61"/>
      <c r="AY14578" s="61"/>
      <c r="AZ14578" s="61"/>
      <c r="BA14578" s="61"/>
    </row>
    <row r="14579" spans="39:53" x14ac:dyDescent="0.2">
      <c r="AM14579" s="61"/>
      <c r="AN14579" s="61"/>
      <c r="AO14579" s="171"/>
      <c r="AP14579" s="61"/>
      <c r="AQ14579" s="61"/>
      <c r="AR14579" s="61"/>
      <c r="AS14579" s="61"/>
      <c r="AT14579" s="61"/>
      <c r="AU14579" s="61"/>
      <c r="AV14579" s="61"/>
      <c r="AW14579" s="61"/>
      <c r="AX14579" s="61"/>
      <c r="AY14579" s="61"/>
      <c r="AZ14579" s="61"/>
      <c r="BA14579" s="61"/>
    </row>
    <row r="14580" spans="39:53" x14ac:dyDescent="0.2">
      <c r="AM14580" s="61"/>
      <c r="AN14580" s="61"/>
      <c r="AO14580" s="171"/>
      <c r="AP14580" s="61"/>
      <c r="AQ14580" s="61"/>
      <c r="AR14580" s="61"/>
      <c r="AS14580" s="61"/>
      <c r="AT14580" s="61"/>
      <c r="AU14580" s="61"/>
      <c r="AV14580" s="61"/>
      <c r="AW14580" s="61"/>
      <c r="AX14580" s="61"/>
      <c r="AY14580" s="61"/>
      <c r="AZ14580" s="61"/>
      <c r="BA14580" s="61"/>
    </row>
    <row r="14581" spans="39:53" x14ac:dyDescent="0.2">
      <c r="AM14581" s="61"/>
      <c r="AN14581" s="61"/>
      <c r="AO14581" s="171"/>
      <c r="AP14581" s="61"/>
      <c r="AQ14581" s="61"/>
      <c r="AR14581" s="61"/>
      <c r="AS14581" s="61"/>
      <c r="AT14581" s="61"/>
      <c r="AU14581" s="61"/>
      <c r="AV14581" s="61"/>
      <c r="AW14581" s="61"/>
      <c r="AX14581" s="61"/>
      <c r="AY14581" s="61"/>
      <c r="AZ14581" s="61"/>
      <c r="BA14581" s="61"/>
    </row>
    <row r="14582" spans="39:53" x14ac:dyDescent="0.2">
      <c r="AM14582" s="61"/>
      <c r="AN14582" s="61"/>
      <c r="AO14582" s="171"/>
      <c r="AP14582" s="61"/>
      <c r="AQ14582" s="61"/>
      <c r="AR14582" s="61"/>
      <c r="AS14582" s="61"/>
      <c r="AT14582" s="61"/>
      <c r="AU14582" s="61"/>
      <c r="AV14582" s="61"/>
      <c r="AW14582" s="61"/>
      <c r="AX14582" s="61"/>
      <c r="AY14582" s="61"/>
      <c r="AZ14582" s="61"/>
      <c r="BA14582" s="61"/>
    </row>
    <row r="14583" spans="39:53" x14ac:dyDescent="0.2">
      <c r="AM14583" s="61"/>
      <c r="AN14583" s="61"/>
      <c r="AO14583" s="171"/>
      <c r="AP14583" s="61"/>
      <c r="AQ14583" s="61"/>
      <c r="AR14583" s="61"/>
      <c r="AS14583" s="61"/>
      <c r="AT14583" s="61"/>
      <c r="AU14583" s="61"/>
      <c r="AV14583" s="61"/>
      <c r="AW14583" s="61"/>
      <c r="AX14583" s="61"/>
      <c r="AY14583" s="61"/>
      <c r="AZ14583" s="61"/>
      <c r="BA14583" s="61"/>
    </row>
    <row r="14584" spans="39:53" x14ac:dyDescent="0.2">
      <c r="AM14584" s="61"/>
      <c r="AN14584" s="61"/>
      <c r="AO14584" s="171"/>
      <c r="AP14584" s="61"/>
      <c r="AQ14584" s="61"/>
      <c r="AR14584" s="61"/>
      <c r="AS14584" s="61"/>
      <c r="AT14584" s="61"/>
      <c r="AU14584" s="61"/>
      <c r="AV14584" s="61"/>
      <c r="AW14584" s="61"/>
      <c r="AX14584" s="61"/>
      <c r="AY14584" s="61"/>
      <c r="AZ14584" s="61"/>
      <c r="BA14584" s="61"/>
    </row>
    <row r="14585" spans="39:53" x14ac:dyDescent="0.2">
      <c r="AM14585" s="61"/>
      <c r="AN14585" s="61"/>
      <c r="AO14585" s="171"/>
      <c r="AP14585" s="61"/>
      <c r="AQ14585" s="61"/>
      <c r="AR14585" s="61"/>
      <c r="AS14585" s="61"/>
      <c r="AT14585" s="61"/>
      <c r="AU14585" s="61"/>
      <c r="AV14585" s="61"/>
      <c r="AW14585" s="61"/>
      <c r="AX14585" s="61"/>
      <c r="AY14585" s="61"/>
      <c r="AZ14585" s="61"/>
      <c r="BA14585" s="61"/>
    </row>
    <row r="14586" spans="39:53" x14ac:dyDescent="0.2">
      <c r="AM14586" s="61"/>
      <c r="AN14586" s="61"/>
      <c r="AO14586" s="171"/>
      <c r="AP14586" s="61"/>
      <c r="AQ14586" s="61"/>
      <c r="AR14586" s="61"/>
      <c r="AS14586" s="61"/>
      <c r="AT14586" s="61"/>
      <c r="AU14586" s="61"/>
      <c r="AV14586" s="61"/>
      <c r="AW14586" s="61"/>
      <c r="AX14586" s="61"/>
      <c r="AY14586" s="61"/>
      <c r="AZ14586" s="61"/>
      <c r="BA14586" s="61"/>
    </row>
    <row r="14587" spans="39:53" x14ac:dyDescent="0.2">
      <c r="AM14587" s="61"/>
      <c r="AN14587" s="61"/>
      <c r="AO14587" s="171"/>
      <c r="AP14587" s="61"/>
      <c r="AQ14587" s="61"/>
      <c r="AR14587" s="61"/>
      <c r="AS14587" s="61"/>
      <c r="AT14587" s="61"/>
      <c r="AU14587" s="61"/>
      <c r="AV14587" s="61"/>
      <c r="AW14587" s="61"/>
      <c r="AX14587" s="61"/>
      <c r="AY14587" s="61"/>
      <c r="AZ14587" s="61"/>
      <c r="BA14587" s="61"/>
    </row>
    <row r="14588" spans="39:53" x14ac:dyDescent="0.2">
      <c r="AM14588" s="61"/>
      <c r="AN14588" s="61"/>
      <c r="AO14588" s="171"/>
      <c r="AP14588" s="61"/>
      <c r="AQ14588" s="61"/>
      <c r="AR14588" s="61"/>
      <c r="AS14588" s="61"/>
      <c r="AT14588" s="61"/>
      <c r="AU14588" s="61"/>
      <c r="AV14588" s="61"/>
      <c r="AW14588" s="61"/>
      <c r="AX14588" s="61"/>
      <c r="AY14588" s="61"/>
      <c r="AZ14588" s="61"/>
      <c r="BA14588" s="61"/>
    </row>
    <row r="14589" spans="39:53" x14ac:dyDescent="0.2">
      <c r="AM14589" s="61"/>
      <c r="AN14589" s="61"/>
      <c r="AO14589" s="171"/>
      <c r="AP14589" s="61"/>
      <c r="AQ14589" s="61"/>
      <c r="AR14589" s="61"/>
      <c r="AS14589" s="61"/>
      <c r="AT14589" s="61"/>
      <c r="AU14589" s="61"/>
      <c r="AV14589" s="61"/>
      <c r="AW14589" s="61"/>
      <c r="AX14589" s="61"/>
      <c r="AY14589" s="61"/>
      <c r="AZ14589" s="61"/>
      <c r="BA14589" s="61"/>
    </row>
    <row r="14590" spans="39:53" x14ac:dyDescent="0.2">
      <c r="AM14590" s="61"/>
      <c r="AN14590" s="61"/>
      <c r="AO14590" s="171"/>
      <c r="AP14590" s="61"/>
      <c r="AQ14590" s="61"/>
      <c r="AR14590" s="61"/>
      <c r="AS14590" s="61"/>
      <c r="AT14590" s="61"/>
      <c r="AU14590" s="61"/>
      <c r="AV14590" s="61"/>
      <c r="AW14590" s="61"/>
      <c r="AX14590" s="61"/>
      <c r="AY14590" s="61"/>
      <c r="AZ14590" s="61"/>
      <c r="BA14590" s="61"/>
    </row>
    <row r="14591" spans="39:53" x14ac:dyDescent="0.2">
      <c r="AM14591" s="61"/>
      <c r="AN14591" s="61"/>
      <c r="AO14591" s="171"/>
      <c r="AP14591" s="61"/>
      <c r="AQ14591" s="61"/>
      <c r="AR14591" s="61"/>
      <c r="AS14591" s="61"/>
      <c r="AT14591" s="61"/>
      <c r="AU14591" s="61"/>
      <c r="AV14591" s="61"/>
      <c r="AW14591" s="61"/>
      <c r="AX14591" s="61"/>
      <c r="AY14591" s="61"/>
      <c r="AZ14591" s="61"/>
      <c r="BA14591" s="61"/>
    </row>
    <row r="14592" spans="39:53" x14ac:dyDescent="0.2">
      <c r="AM14592" s="61"/>
      <c r="AN14592" s="61"/>
      <c r="AO14592" s="171"/>
      <c r="AP14592" s="61"/>
      <c r="AQ14592" s="61"/>
      <c r="AR14592" s="61"/>
      <c r="AS14592" s="61"/>
      <c r="AT14592" s="61"/>
      <c r="AU14592" s="61"/>
      <c r="AV14592" s="61"/>
      <c r="AW14592" s="61"/>
      <c r="AX14592" s="61"/>
      <c r="AY14592" s="61"/>
      <c r="AZ14592" s="61"/>
      <c r="BA14592" s="61"/>
    </row>
    <row r="14593" spans="39:53" x14ac:dyDescent="0.2">
      <c r="AM14593" s="61"/>
      <c r="AN14593" s="61"/>
      <c r="AO14593" s="171"/>
      <c r="AP14593" s="61"/>
      <c r="AQ14593" s="61"/>
      <c r="AR14593" s="61"/>
      <c r="AS14593" s="61"/>
      <c r="AT14593" s="61"/>
      <c r="AU14593" s="61"/>
      <c r="AV14593" s="61"/>
      <c r="AW14593" s="61"/>
      <c r="AX14593" s="61"/>
      <c r="AY14593" s="61"/>
      <c r="AZ14593" s="61"/>
      <c r="BA14593" s="61"/>
    </row>
    <row r="14594" spans="39:53" x14ac:dyDescent="0.2">
      <c r="AM14594" s="61"/>
      <c r="AN14594" s="61"/>
      <c r="AO14594" s="171"/>
      <c r="AP14594" s="61"/>
      <c r="AQ14594" s="61"/>
      <c r="AR14594" s="61"/>
      <c r="AS14594" s="61"/>
      <c r="AT14594" s="61"/>
      <c r="AU14594" s="61"/>
      <c r="AV14594" s="61"/>
      <c r="AW14594" s="61"/>
      <c r="AX14594" s="61"/>
      <c r="AY14594" s="61"/>
      <c r="AZ14594" s="61"/>
      <c r="BA14594" s="61"/>
    </row>
    <row r="14595" spans="39:53" x14ac:dyDescent="0.2">
      <c r="AM14595" s="61"/>
      <c r="AN14595" s="61"/>
      <c r="AO14595" s="171"/>
      <c r="AP14595" s="61"/>
      <c r="AQ14595" s="61"/>
      <c r="AR14595" s="61"/>
      <c r="AS14595" s="61"/>
      <c r="AT14595" s="61"/>
      <c r="AU14595" s="61"/>
      <c r="AV14595" s="61"/>
      <c r="AW14595" s="61"/>
      <c r="AX14595" s="61"/>
      <c r="AY14595" s="61"/>
      <c r="AZ14595" s="61"/>
      <c r="BA14595" s="61"/>
    </row>
    <row r="14596" spans="39:53" x14ac:dyDescent="0.2">
      <c r="AM14596" s="61"/>
      <c r="AN14596" s="61"/>
      <c r="AO14596" s="171"/>
      <c r="AP14596" s="61"/>
      <c r="AQ14596" s="61"/>
      <c r="AR14596" s="61"/>
      <c r="AS14596" s="61"/>
      <c r="AT14596" s="61"/>
      <c r="AU14596" s="61"/>
      <c r="AV14596" s="61"/>
      <c r="AW14596" s="61"/>
      <c r="AX14596" s="61"/>
      <c r="AY14596" s="61"/>
      <c r="AZ14596" s="61"/>
      <c r="BA14596" s="61"/>
    </row>
    <row r="14597" spans="39:53" x14ac:dyDescent="0.2">
      <c r="AM14597" s="61"/>
      <c r="AN14597" s="61"/>
      <c r="AO14597" s="171"/>
      <c r="AP14597" s="61"/>
      <c r="AQ14597" s="61"/>
      <c r="AR14597" s="61"/>
      <c r="AS14597" s="61"/>
      <c r="AT14597" s="61"/>
      <c r="AU14597" s="61"/>
      <c r="AV14597" s="61"/>
      <c r="AW14597" s="61"/>
      <c r="AX14597" s="61"/>
      <c r="AY14597" s="61"/>
      <c r="AZ14597" s="61"/>
      <c r="BA14597" s="61"/>
    </row>
    <row r="14598" spans="39:53" x14ac:dyDescent="0.2">
      <c r="AM14598" s="61"/>
      <c r="AN14598" s="61"/>
      <c r="AO14598" s="171"/>
      <c r="AP14598" s="61"/>
      <c r="AQ14598" s="61"/>
      <c r="AR14598" s="61"/>
      <c r="AS14598" s="61"/>
      <c r="AT14598" s="61"/>
      <c r="AU14598" s="61"/>
      <c r="AV14598" s="61"/>
      <c r="AW14598" s="61"/>
      <c r="AX14598" s="61"/>
      <c r="AY14598" s="61"/>
      <c r="AZ14598" s="61"/>
      <c r="BA14598" s="61"/>
    </row>
    <row r="14599" spans="39:53" x14ac:dyDescent="0.2">
      <c r="AM14599" s="61"/>
      <c r="AN14599" s="61"/>
      <c r="AO14599" s="171"/>
      <c r="AP14599" s="61"/>
      <c r="AQ14599" s="61"/>
      <c r="AR14599" s="61"/>
      <c r="AS14599" s="61"/>
      <c r="AT14599" s="61"/>
      <c r="AU14599" s="61"/>
      <c r="AV14599" s="61"/>
      <c r="AW14599" s="61"/>
      <c r="AX14599" s="61"/>
      <c r="AY14599" s="61"/>
      <c r="AZ14599" s="61"/>
      <c r="BA14599" s="61"/>
    </row>
    <row r="14600" spans="39:53" x14ac:dyDescent="0.2">
      <c r="AM14600" s="61"/>
      <c r="AN14600" s="61"/>
      <c r="AO14600" s="171"/>
      <c r="AP14600" s="61"/>
      <c r="AQ14600" s="61"/>
      <c r="AR14600" s="61"/>
      <c r="AS14600" s="61"/>
      <c r="AT14600" s="61"/>
      <c r="AU14600" s="61"/>
      <c r="AV14600" s="61"/>
      <c r="AW14600" s="61"/>
      <c r="AX14600" s="61"/>
      <c r="AY14600" s="61"/>
      <c r="AZ14600" s="61"/>
      <c r="BA14600" s="61"/>
    </row>
    <row r="14601" spans="39:53" x14ac:dyDescent="0.2">
      <c r="AM14601" s="61"/>
      <c r="AN14601" s="61"/>
      <c r="AO14601" s="171"/>
      <c r="AP14601" s="61"/>
      <c r="AQ14601" s="61"/>
      <c r="AR14601" s="61"/>
      <c r="AS14601" s="61"/>
      <c r="AT14601" s="61"/>
      <c r="AU14601" s="61"/>
      <c r="AV14601" s="61"/>
      <c r="AW14601" s="61"/>
      <c r="AX14601" s="61"/>
      <c r="AY14601" s="61"/>
      <c r="AZ14601" s="61"/>
      <c r="BA14601" s="61"/>
    </row>
    <row r="14602" spans="39:53" x14ac:dyDescent="0.2">
      <c r="AM14602" s="61"/>
      <c r="AN14602" s="61"/>
      <c r="AO14602" s="171"/>
      <c r="AP14602" s="61"/>
      <c r="AQ14602" s="61"/>
      <c r="AR14602" s="61"/>
      <c r="AS14602" s="61"/>
      <c r="AT14602" s="61"/>
      <c r="AU14602" s="61"/>
      <c r="AV14602" s="61"/>
      <c r="AW14602" s="61"/>
      <c r="AX14602" s="61"/>
      <c r="AY14602" s="61"/>
      <c r="AZ14602" s="61"/>
      <c r="BA14602" s="61"/>
    </row>
    <row r="14603" spans="39:53" x14ac:dyDescent="0.2">
      <c r="AM14603" s="61"/>
      <c r="AN14603" s="61"/>
      <c r="AO14603" s="171"/>
      <c r="AP14603" s="61"/>
      <c r="AQ14603" s="61"/>
      <c r="AR14603" s="61"/>
      <c r="AS14603" s="61"/>
      <c r="AT14603" s="61"/>
      <c r="AU14603" s="61"/>
      <c r="AV14603" s="61"/>
      <c r="AW14603" s="61"/>
      <c r="AX14603" s="61"/>
      <c r="AY14603" s="61"/>
      <c r="AZ14603" s="61"/>
      <c r="BA14603" s="61"/>
    </row>
    <row r="14604" spans="39:53" x14ac:dyDescent="0.2">
      <c r="AM14604" s="61"/>
      <c r="AN14604" s="61"/>
      <c r="AO14604" s="171"/>
      <c r="AP14604" s="61"/>
      <c r="AQ14604" s="61"/>
      <c r="AR14604" s="61"/>
      <c r="AS14604" s="61"/>
      <c r="AT14604" s="61"/>
      <c r="AU14604" s="61"/>
      <c r="AV14604" s="61"/>
      <c r="AW14604" s="61"/>
      <c r="AX14604" s="61"/>
      <c r="AY14604" s="61"/>
      <c r="AZ14604" s="61"/>
      <c r="BA14604" s="61"/>
    </row>
    <row r="14605" spans="39:53" x14ac:dyDescent="0.2">
      <c r="AM14605" s="61"/>
      <c r="AN14605" s="61"/>
      <c r="AO14605" s="171"/>
      <c r="AP14605" s="61"/>
      <c r="AQ14605" s="61"/>
      <c r="AR14605" s="61"/>
      <c r="AS14605" s="61"/>
      <c r="AT14605" s="61"/>
      <c r="AU14605" s="61"/>
      <c r="AV14605" s="61"/>
      <c r="AW14605" s="61"/>
      <c r="AX14605" s="61"/>
      <c r="AY14605" s="61"/>
      <c r="AZ14605" s="61"/>
      <c r="BA14605" s="61"/>
    </row>
    <row r="14606" spans="39:53" x14ac:dyDescent="0.2">
      <c r="AM14606" s="61"/>
      <c r="AN14606" s="61"/>
      <c r="AO14606" s="171"/>
      <c r="AP14606" s="61"/>
      <c r="AQ14606" s="61"/>
      <c r="AR14606" s="61"/>
      <c r="AS14606" s="61"/>
      <c r="AT14606" s="61"/>
      <c r="AU14606" s="61"/>
      <c r="AV14606" s="61"/>
      <c r="AW14606" s="61"/>
      <c r="AX14606" s="61"/>
      <c r="AY14606" s="61"/>
      <c r="AZ14606" s="61"/>
      <c r="BA14606" s="61"/>
    </row>
    <row r="14607" spans="39:53" x14ac:dyDescent="0.2">
      <c r="AM14607" s="61"/>
      <c r="AN14607" s="61"/>
      <c r="AO14607" s="171"/>
      <c r="AP14607" s="61"/>
      <c r="AQ14607" s="61"/>
      <c r="AR14607" s="61"/>
      <c r="AS14607" s="61"/>
      <c r="AT14607" s="61"/>
      <c r="AU14607" s="61"/>
      <c r="AV14607" s="61"/>
      <c r="AW14607" s="61"/>
      <c r="AX14607" s="61"/>
      <c r="AY14607" s="61"/>
      <c r="AZ14607" s="61"/>
      <c r="BA14607" s="61"/>
    </row>
    <row r="14608" spans="39:53" x14ac:dyDescent="0.2">
      <c r="AM14608" s="61"/>
      <c r="AN14608" s="61"/>
      <c r="AO14608" s="171"/>
      <c r="AP14608" s="61"/>
      <c r="AQ14608" s="61"/>
      <c r="AR14608" s="61"/>
      <c r="AS14608" s="61"/>
      <c r="AT14608" s="61"/>
      <c r="AU14608" s="61"/>
      <c r="AV14608" s="61"/>
      <c r="AW14608" s="61"/>
      <c r="AX14608" s="61"/>
      <c r="AY14608" s="61"/>
      <c r="AZ14608" s="61"/>
      <c r="BA14608" s="61"/>
    </row>
    <row r="14609" spans="39:53" x14ac:dyDescent="0.2">
      <c r="AM14609" s="61"/>
      <c r="AN14609" s="61"/>
      <c r="AO14609" s="171"/>
      <c r="AP14609" s="61"/>
      <c r="AQ14609" s="61"/>
      <c r="AR14609" s="61"/>
      <c r="AS14609" s="61"/>
      <c r="AT14609" s="61"/>
      <c r="AU14609" s="61"/>
      <c r="AV14609" s="61"/>
      <c r="AW14609" s="61"/>
      <c r="AX14609" s="61"/>
      <c r="AY14609" s="61"/>
      <c r="AZ14609" s="61"/>
      <c r="BA14609" s="61"/>
    </row>
    <row r="14610" spans="39:53" x14ac:dyDescent="0.2">
      <c r="AM14610" s="61"/>
      <c r="AN14610" s="61"/>
      <c r="AO14610" s="171"/>
      <c r="AP14610" s="61"/>
      <c r="AQ14610" s="61"/>
      <c r="AR14610" s="61"/>
      <c r="AS14610" s="61"/>
      <c r="AT14610" s="61"/>
      <c r="AU14610" s="61"/>
      <c r="AV14610" s="61"/>
      <c r="AW14610" s="61"/>
      <c r="AX14610" s="61"/>
      <c r="AY14610" s="61"/>
      <c r="AZ14610" s="61"/>
      <c r="BA14610" s="61"/>
    </row>
    <row r="14611" spans="39:53" x14ac:dyDescent="0.2">
      <c r="AM14611" s="61"/>
      <c r="AN14611" s="61"/>
      <c r="AO14611" s="171"/>
      <c r="AP14611" s="61"/>
      <c r="AQ14611" s="61"/>
      <c r="AR14611" s="61"/>
      <c r="AS14611" s="61"/>
      <c r="AT14611" s="61"/>
      <c r="AU14611" s="61"/>
      <c r="AV14611" s="61"/>
      <c r="AW14611" s="61"/>
      <c r="AX14611" s="61"/>
      <c r="AY14611" s="61"/>
      <c r="AZ14611" s="61"/>
      <c r="BA14611" s="61"/>
    </row>
    <row r="14612" spans="39:53" x14ac:dyDescent="0.2">
      <c r="AM14612" s="61"/>
      <c r="AN14612" s="61"/>
      <c r="AO14612" s="171"/>
      <c r="AP14612" s="61"/>
      <c r="AQ14612" s="61"/>
      <c r="AR14612" s="61"/>
      <c r="AS14612" s="61"/>
      <c r="AT14612" s="61"/>
      <c r="AU14612" s="61"/>
      <c r="AV14612" s="61"/>
      <c r="AW14612" s="61"/>
      <c r="AX14612" s="61"/>
      <c r="AY14612" s="61"/>
      <c r="AZ14612" s="61"/>
      <c r="BA14612" s="61"/>
    </row>
    <row r="14613" spans="39:53" x14ac:dyDescent="0.2">
      <c r="AM14613" s="61"/>
      <c r="AN14613" s="61"/>
      <c r="AO14613" s="171"/>
      <c r="AP14613" s="61"/>
      <c r="AQ14613" s="61"/>
      <c r="AR14613" s="61"/>
      <c r="AS14613" s="61"/>
      <c r="AT14613" s="61"/>
      <c r="AU14613" s="61"/>
      <c r="AV14613" s="61"/>
      <c r="AW14613" s="61"/>
      <c r="AX14613" s="61"/>
      <c r="AY14613" s="61"/>
      <c r="AZ14613" s="61"/>
      <c r="BA14613" s="61"/>
    </row>
    <row r="14614" spans="39:53" x14ac:dyDescent="0.2">
      <c r="AM14614" s="61"/>
      <c r="AN14614" s="61"/>
      <c r="AO14614" s="171"/>
      <c r="AP14614" s="61"/>
      <c r="AQ14614" s="61"/>
      <c r="AR14614" s="61"/>
      <c r="AS14614" s="61"/>
      <c r="AT14614" s="61"/>
      <c r="AU14614" s="61"/>
      <c r="AV14614" s="61"/>
      <c r="AW14614" s="61"/>
      <c r="AX14614" s="61"/>
      <c r="AY14614" s="61"/>
      <c r="AZ14614" s="61"/>
      <c r="BA14614" s="61"/>
    </row>
    <row r="14615" spans="39:53" x14ac:dyDescent="0.2">
      <c r="AM14615" s="61"/>
      <c r="AN14615" s="61"/>
      <c r="AO14615" s="171"/>
      <c r="AP14615" s="61"/>
      <c r="AQ14615" s="61"/>
      <c r="AR14615" s="61"/>
      <c r="AS14615" s="61"/>
      <c r="AT14615" s="61"/>
      <c r="AU14615" s="61"/>
      <c r="AV14615" s="61"/>
      <c r="AW14615" s="61"/>
      <c r="AX14615" s="61"/>
      <c r="AY14615" s="61"/>
      <c r="AZ14615" s="61"/>
      <c r="BA14615" s="61"/>
    </row>
    <row r="14616" spans="39:53" x14ac:dyDescent="0.2">
      <c r="AM14616" s="61"/>
      <c r="AN14616" s="61"/>
      <c r="AO14616" s="171"/>
      <c r="AP14616" s="61"/>
      <c r="AQ14616" s="61"/>
      <c r="AR14616" s="61"/>
      <c r="AS14616" s="61"/>
      <c r="AT14616" s="61"/>
      <c r="AU14616" s="61"/>
      <c r="AV14616" s="61"/>
      <c r="AW14616" s="61"/>
      <c r="AX14616" s="61"/>
      <c r="AY14616" s="61"/>
      <c r="AZ14616" s="61"/>
      <c r="BA14616" s="61"/>
    </row>
    <row r="14617" spans="39:53" x14ac:dyDescent="0.2">
      <c r="AM14617" s="61"/>
      <c r="AN14617" s="61"/>
      <c r="AO14617" s="171"/>
      <c r="AP14617" s="61"/>
      <c r="AQ14617" s="61"/>
      <c r="AR14617" s="61"/>
      <c r="AS14617" s="61"/>
      <c r="AT14617" s="61"/>
      <c r="AU14617" s="61"/>
      <c r="AV14617" s="61"/>
      <c r="AW14617" s="61"/>
      <c r="AX14617" s="61"/>
      <c r="AY14617" s="61"/>
      <c r="AZ14617" s="61"/>
      <c r="BA14617" s="61"/>
    </row>
    <row r="14618" spans="39:53" x14ac:dyDescent="0.2">
      <c r="AM14618" s="61"/>
      <c r="AN14618" s="61"/>
      <c r="AO14618" s="171"/>
      <c r="AP14618" s="61"/>
      <c r="AQ14618" s="61"/>
      <c r="AR14618" s="61"/>
      <c r="AS14618" s="61"/>
      <c r="AT14618" s="61"/>
      <c r="AU14618" s="61"/>
      <c r="AV14618" s="61"/>
      <c r="AW14618" s="61"/>
      <c r="AX14618" s="61"/>
      <c r="AY14618" s="61"/>
      <c r="AZ14618" s="61"/>
      <c r="BA14618" s="61"/>
    </row>
    <row r="14619" spans="39:53" x14ac:dyDescent="0.2">
      <c r="AM14619" s="61"/>
      <c r="AN14619" s="61"/>
      <c r="AO14619" s="171"/>
      <c r="AP14619" s="61"/>
      <c r="AQ14619" s="61"/>
      <c r="AR14619" s="61"/>
      <c r="AS14619" s="61"/>
      <c r="AT14619" s="61"/>
      <c r="AU14619" s="61"/>
      <c r="AV14619" s="61"/>
      <c r="AW14619" s="61"/>
      <c r="AX14619" s="61"/>
      <c r="AY14619" s="61"/>
      <c r="AZ14619" s="61"/>
      <c r="BA14619" s="61"/>
    </row>
    <row r="14620" spans="39:53" x14ac:dyDescent="0.2">
      <c r="AM14620" s="61"/>
      <c r="AN14620" s="61"/>
      <c r="AO14620" s="171"/>
      <c r="AP14620" s="61"/>
      <c r="AQ14620" s="61"/>
      <c r="AR14620" s="61"/>
      <c r="AS14620" s="61"/>
      <c r="AT14620" s="61"/>
      <c r="AU14620" s="61"/>
      <c r="AV14620" s="61"/>
      <c r="AW14620" s="61"/>
      <c r="AX14620" s="61"/>
      <c r="AY14620" s="61"/>
      <c r="AZ14620" s="61"/>
      <c r="BA14620" s="61"/>
    </row>
    <row r="14621" spans="39:53" x14ac:dyDescent="0.2">
      <c r="AM14621" s="61"/>
      <c r="AN14621" s="61"/>
      <c r="AO14621" s="171"/>
      <c r="AP14621" s="61"/>
      <c r="AQ14621" s="61"/>
      <c r="AR14621" s="61"/>
      <c r="AS14621" s="61"/>
      <c r="AT14621" s="61"/>
      <c r="AU14621" s="61"/>
      <c r="AV14621" s="61"/>
      <c r="AW14621" s="61"/>
      <c r="AX14621" s="61"/>
      <c r="AY14621" s="61"/>
      <c r="AZ14621" s="61"/>
      <c r="BA14621" s="61"/>
    </row>
    <row r="14622" spans="39:53" x14ac:dyDescent="0.2">
      <c r="AM14622" s="61"/>
      <c r="AN14622" s="61"/>
      <c r="AO14622" s="171"/>
      <c r="AP14622" s="61"/>
      <c r="AQ14622" s="61"/>
      <c r="AR14622" s="61"/>
      <c r="AS14622" s="61"/>
      <c r="AT14622" s="61"/>
      <c r="AU14622" s="61"/>
      <c r="AV14622" s="61"/>
      <c r="AW14622" s="61"/>
      <c r="AX14622" s="61"/>
      <c r="AY14622" s="61"/>
      <c r="AZ14622" s="61"/>
      <c r="BA14622" s="61"/>
    </row>
    <row r="14623" spans="39:53" x14ac:dyDescent="0.2">
      <c r="AM14623" s="61"/>
      <c r="AN14623" s="61"/>
      <c r="AO14623" s="171"/>
      <c r="AP14623" s="61"/>
      <c r="AQ14623" s="61"/>
      <c r="AR14623" s="61"/>
      <c r="AS14623" s="61"/>
      <c r="AT14623" s="61"/>
      <c r="AU14623" s="61"/>
      <c r="AV14623" s="61"/>
      <c r="AW14623" s="61"/>
      <c r="AX14623" s="61"/>
      <c r="AY14623" s="61"/>
      <c r="AZ14623" s="61"/>
      <c r="BA14623" s="61"/>
    </row>
    <row r="14624" spans="39:53" x14ac:dyDescent="0.2">
      <c r="AM14624" s="61"/>
      <c r="AN14624" s="61"/>
      <c r="AO14624" s="171"/>
      <c r="AP14624" s="61"/>
      <c r="AQ14624" s="61"/>
      <c r="AR14624" s="61"/>
      <c r="AS14624" s="61"/>
      <c r="AT14624" s="61"/>
      <c r="AU14624" s="61"/>
      <c r="AV14624" s="61"/>
      <c r="AW14624" s="61"/>
      <c r="AX14624" s="61"/>
      <c r="AY14624" s="61"/>
      <c r="AZ14624" s="61"/>
      <c r="BA14624" s="61"/>
    </row>
    <row r="14625" spans="39:53" x14ac:dyDescent="0.2">
      <c r="AM14625" s="61"/>
      <c r="AN14625" s="61"/>
      <c r="AO14625" s="171"/>
      <c r="AP14625" s="61"/>
      <c r="AQ14625" s="61"/>
      <c r="AR14625" s="61"/>
      <c r="AS14625" s="61"/>
      <c r="AT14625" s="61"/>
      <c r="AU14625" s="61"/>
      <c r="AV14625" s="61"/>
      <c r="AW14625" s="61"/>
      <c r="AX14625" s="61"/>
      <c r="AY14625" s="61"/>
      <c r="AZ14625" s="61"/>
      <c r="BA14625" s="61"/>
    </row>
    <row r="14626" spans="39:53" x14ac:dyDescent="0.2">
      <c r="AM14626" s="61"/>
      <c r="AN14626" s="61"/>
      <c r="AO14626" s="171"/>
      <c r="AP14626" s="61"/>
      <c r="AQ14626" s="61"/>
      <c r="AR14626" s="61"/>
      <c r="AS14626" s="61"/>
      <c r="AT14626" s="61"/>
      <c r="AU14626" s="61"/>
      <c r="AV14626" s="61"/>
      <c r="AW14626" s="61"/>
      <c r="AX14626" s="61"/>
      <c r="AY14626" s="61"/>
      <c r="AZ14626" s="61"/>
      <c r="BA14626" s="61"/>
    </row>
    <row r="14627" spans="39:53" x14ac:dyDescent="0.2">
      <c r="AM14627" s="61"/>
      <c r="AN14627" s="61"/>
      <c r="AO14627" s="171"/>
      <c r="AP14627" s="61"/>
      <c r="AQ14627" s="61"/>
      <c r="AR14627" s="61"/>
      <c r="AS14627" s="61"/>
      <c r="AT14627" s="61"/>
      <c r="AU14627" s="61"/>
      <c r="AV14627" s="61"/>
      <c r="AW14627" s="61"/>
      <c r="AX14627" s="61"/>
      <c r="AY14627" s="61"/>
      <c r="AZ14627" s="61"/>
      <c r="BA14627" s="61"/>
    </row>
    <row r="14628" spans="39:53" x14ac:dyDescent="0.2">
      <c r="AM14628" s="61"/>
      <c r="AN14628" s="61"/>
      <c r="AO14628" s="171"/>
      <c r="AP14628" s="61"/>
      <c r="AQ14628" s="61"/>
      <c r="AR14628" s="61"/>
      <c r="AS14628" s="61"/>
      <c r="AT14628" s="61"/>
      <c r="AU14628" s="61"/>
      <c r="AV14628" s="61"/>
      <c r="AW14628" s="61"/>
      <c r="AX14628" s="61"/>
      <c r="AY14628" s="61"/>
      <c r="AZ14628" s="61"/>
      <c r="BA14628" s="61"/>
    </row>
    <row r="14629" spans="39:53" x14ac:dyDescent="0.2">
      <c r="AM14629" s="61"/>
      <c r="AN14629" s="61"/>
      <c r="AO14629" s="171"/>
      <c r="AP14629" s="61"/>
      <c r="AQ14629" s="61"/>
      <c r="AR14629" s="61"/>
      <c r="AS14629" s="61"/>
      <c r="AT14629" s="61"/>
      <c r="AU14629" s="61"/>
      <c r="AV14629" s="61"/>
      <c r="AW14629" s="61"/>
      <c r="AX14629" s="61"/>
      <c r="AY14629" s="61"/>
      <c r="AZ14629" s="61"/>
      <c r="BA14629" s="61"/>
    </row>
    <row r="14630" spans="39:53" x14ac:dyDescent="0.2">
      <c r="AM14630" s="61"/>
      <c r="AN14630" s="61"/>
      <c r="AO14630" s="171"/>
      <c r="AP14630" s="61"/>
      <c r="AQ14630" s="61"/>
      <c r="AR14630" s="61"/>
      <c r="AS14630" s="61"/>
      <c r="AT14630" s="61"/>
      <c r="AU14630" s="61"/>
      <c r="AV14630" s="61"/>
      <c r="AW14630" s="61"/>
      <c r="AX14630" s="61"/>
      <c r="AY14630" s="61"/>
      <c r="AZ14630" s="61"/>
      <c r="BA14630" s="61"/>
    </row>
    <row r="14631" spans="39:53" x14ac:dyDescent="0.2">
      <c r="AM14631" s="61"/>
      <c r="AN14631" s="61"/>
      <c r="AO14631" s="171"/>
      <c r="AP14631" s="61"/>
      <c r="AQ14631" s="61"/>
      <c r="AR14631" s="61"/>
      <c r="AS14631" s="61"/>
      <c r="AT14631" s="61"/>
      <c r="AU14631" s="61"/>
      <c r="AV14631" s="61"/>
      <c r="AW14631" s="61"/>
      <c r="AX14631" s="61"/>
      <c r="AY14631" s="61"/>
      <c r="AZ14631" s="61"/>
      <c r="BA14631" s="61"/>
    </row>
    <row r="14632" spans="39:53" x14ac:dyDescent="0.2">
      <c r="AM14632" s="61"/>
      <c r="AN14632" s="61"/>
      <c r="AO14632" s="171"/>
      <c r="AP14632" s="61"/>
      <c r="AQ14632" s="61"/>
      <c r="AR14632" s="61"/>
      <c r="AS14632" s="61"/>
      <c r="AT14632" s="61"/>
      <c r="AU14632" s="61"/>
      <c r="AV14632" s="61"/>
      <c r="AW14632" s="61"/>
      <c r="AX14632" s="61"/>
      <c r="AY14632" s="61"/>
      <c r="AZ14632" s="61"/>
      <c r="BA14632" s="61"/>
    </row>
    <row r="14633" spans="39:53" x14ac:dyDescent="0.2">
      <c r="AM14633" s="61"/>
      <c r="AN14633" s="61"/>
      <c r="AO14633" s="171"/>
      <c r="AP14633" s="61"/>
      <c r="AQ14633" s="61"/>
      <c r="AR14633" s="61"/>
      <c r="AS14633" s="61"/>
      <c r="AT14633" s="61"/>
      <c r="AU14633" s="61"/>
      <c r="AV14633" s="61"/>
      <c r="AW14633" s="61"/>
      <c r="AX14633" s="61"/>
      <c r="AY14633" s="61"/>
      <c r="AZ14633" s="61"/>
      <c r="BA14633" s="61"/>
    </row>
    <row r="14634" spans="39:53" x14ac:dyDescent="0.2">
      <c r="AM14634" s="61"/>
      <c r="AN14634" s="61"/>
      <c r="AO14634" s="171"/>
      <c r="AP14634" s="61"/>
      <c r="AQ14634" s="61"/>
      <c r="AR14634" s="61"/>
      <c r="AS14634" s="61"/>
      <c r="AT14634" s="61"/>
      <c r="AU14634" s="61"/>
      <c r="AV14634" s="61"/>
      <c r="AW14634" s="61"/>
      <c r="AX14634" s="61"/>
      <c r="AY14634" s="61"/>
      <c r="AZ14634" s="61"/>
      <c r="BA14634" s="61"/>
    </row>
    <row r="14635" spans="39:53" x14ac:dyDescent="0.2">
      <c r="AM14635" s="61"/>
      <c r="AN14635" s="61"/>
      <c r="AO14635" s="171"/>
      <c r="AP14635" s="61"/>
      <c r="AQ14635" s="61"/>
      <c r="AR14635" s="61"/>
      <c r="AS14635" s="61"/>
      <c r="AT14635" s="61"/>
      <c r="AU14635" s="61"/>
      <c r="AV14635" s="61"/>
      <c r="AW14635" s="61"/>
      <c r="AX14635" s="61"/>
      <c r="AY14635" s="61"/>
      <c r="AZ14635" s="61"/>
      <c r="BA14635" s="61"/>
    </row>
    <row r="14636" spans="39:53" x14ac:dyDescent="0.2">
      <c r="AM14636" s="61"/>
      <c r="AN14636" s="61"/>
      <c r="AO14636" s="171"/>
      <c r="AP14636" s="61"/>
      <c r="AQ14636" s="61"/>
      <c r="AR14636" s="61"/>
      <c r="AS14636" s="61"/>
      <c r="AT14636" s="61"/>
      <c r="AU14636" s="61"/>
      <c r="AV14636" s="61"/>
      <c r="AW14636" s="61"/>
      <c r="AX14636" s="61"/>
      <c r="AY14636" s="61"/>
      <c r="AZ14636" s="61"/>
      <c r="BA14636" s="61"/>
    </row>
    <row r="14637" spans="39:53" x14ac:dyDescent="0.2">
      <c r="AM14637" s="61"/>
      <c r="AN14637" s="61"/>
      <c r="AO14637" s="171"/>
      <c r="AP14637" s="61"/>
      <c r="AQ14637" s="61"/>
      <c r="AR14637" s="61"/>
      <c r="AS14637" s="61"/>
      <c r="AT14637" s="61"/>
      <c r="AU14637" s="61"/>
      <c r="AV14637" s="61"/>
      <c r="AW14637" s="61"/>
      <c r="AX14637" s="61"/>
      <c r="AY14637" s="61"/>
      <c r="AZ14637" s="61"/>
      <c r="BA14637" s="61"/>
    </row>
    <row r="14638" spans="39:53" x14ac:dyDescent="0.2">
      <c r="AM14638" s="61"/>
      <c r="AN14638" s="61"/>
      <c r="AO14638" s="171"/>
      <c r="AP14638" s="61"/>
      <c r="AQ14638" s="61"/>
      <c r="AR14638" s="61"/>
      <c r="AS14638" s="61"/>
      <c r="AT14638" s="61"/>
      <c r="AU14638" s="61"/>
      <c r="AV14638" s="61"/>
      <c r="AW14638" s="61"/>
      <c r="AX14638" s="61"/>
      <c r="AY14638" s="61"/>
      <c r="AZ14638" s="61"/>
      <c r="BA14638" s="61"/>
    </row>
    <row r="14639" spans="39:53" x14ac:dyDescent="0.2">
      <c r="AM14639" s="61"/>
      <c r="AN14639" s="61"/>
      <c r="AO14639" s="171"/>
      <c r="AP14639" s="61"/>
      <c r="AQ14639" s="61"/>
      <c r="AR14639" s="61"/>
      <c r="AS14639" s="61"/>
      <c r="AT14639" s="61"/>
      <c r="AU14639" s="61"/>
      <c r="AV14639" s="61"/>
      <c r="AW14639" s="61"/>
      <c r="AX14639" s="61"/>
      <c r="AY14639" s="61"/>
      <c r="AZ14639" s="61"/>
      <c r="BA14639" s="61"/>
    </row>
    <row r="14640" spans="39:53" x14ac:dyDescent="0.2">
      <c r="AM14640" s="61"/>
      <c r="AN14640" s="61"/>
      <c r="AO14640" s="171"/>
      <c r="AP14640" s="61"/>
      <c r="AQ14640" s="61"/>
      <c r="AR14640" s="61"/>
      <c r="AS14640" s="61"/>
      <c r="AT14640" s="61"/>
      <c r="AU14640" s="61"/>
      <c r="AV14640" s="61"/>
      <c r="AW14640" s="61"/>
      <c r="AX14640" s="61"/>
      <c r="AY14640" s="61"/>
      <c r="AZ14640" s="61"/>
      <c r="BA14640" s="61"/>
    </row>
    <row r="14641" spans="39:53" x14ac:dyDescent="0.2">
      <c r="AM14641" s="61"/>
      <c r="AN14641" s="61"/>
      <c r="AO14641" s="171"/>
      <c r="AP14641" s="61"/>
      <c r="AQ14641" s="61"/>
      <c r="AR14641" s="61"/>
      <c r="AS14641" s="61"/>
      <c r="AT14641" s="61"/>
      <c r="AU14641" s="61"/>
      <c r="AV14641" s="61"/>
      <c r="AW14641" s="61"/>
      <c r="AX14641" s="61"/>
      <c r="AY14641" s="61"/>
      <c r="AZ14641" s="61"/>
      <c r="BA14641" s="61"/>
    </row>
    <row r="14642" spans="39:53" x14ac:dyDescent="0.2">
      <c r="AM14642" s="61"/>
      <c r="AN14642" s="61"/>
      <c r="AO14642" s="171"/>
      <c r="AP14642" s="61"/>
      <c r="AQ14642" s="61"/>
      <c r="AR14642" s="61"/>
      <c r="AS14642" s="61"/>
      <c r="AT14642" s="61"/>
      <c r="AU14642" s="61"/>
      <c r="AV14642" s="61"/>
      <c r="AW14642" s="61"/>
      <c r="AX14642" s="61"/>
      <c r="AY14642" s="61"/>
      <c r="AZ14642" s="61"/>
      <c r="BA14642" s="61"/>
    </row>
    <row r="14643" spans="39:53" x14ac:dyDescent="0.2">
      <c r="AM14643" s="61"/>
      <c r="AN14643" s="61"/>
      <c r="AO14643" s="171"/>
      <c r="AP14643" s="61"/>
      <c r="AQ14643" s="61"/>
      <c r="AR14643" s="61"/>
      <c r="AS14643" s="61"/>
      <c r="AT14643" s="61"/>
      <c r="AU14643" s="61"/>
      <c r="AV14643" s="61"/>
      <c r="AW14643" s="61"/>
      <c r="AX14643" s="61"/>
      <c r="AY14643" s="61"/>
      <c r="AZ14643" s="61"/>
      <c r="BA14643" s="61"/>
    </row>
    <row r="14644" spans="39:53" x14ac:dyDescent="0.2">
      <c r="AM14644" s="61"/>
      <c r="AN14644" s="61"/>
      <c r="AO14644" s="171"/>
      <c r="AP14644" s="61"/>
      <c r="AQ14644" s="61"/>
      <c r="AR14644" s="61"/>
      <c r="AS14644" s="61"/>
      <c r="AT14644" s="61"/>
      <c r="AU14644" s="61"/>
      <c r="AV14644" s="61"/>
      <c r="AW14644" s="61"/>
      <c r="AX14644" s="61"/>
      <c r="AY14644" s="61"/>
      <c r="AZ14644" s="61"/>
      <c r="BA14644" s="61"/>
    </row>
    <row r="14645" spans="39:53" x14ac:dyDescent="0.2">
      <c r="AM14645" s="61"/>
      <c r="AN14645" s="61"/>
      <c r="AO14645" s="171"/>
      <c r="AP14645" s="61"/>
      <c r="AQ14645" s="61"/>
      <c r="AR14645" s="61"/>
      <c r="AS14645" s="61"/>
      <c r="AT14645" s="61"/>
      <c r="AU14645" s="61"/>
      <c r="AV14645" s="61"/>
      <c r="AW14645" s="61"/>
      <c r="AX14645" s="61"/>
      <c r="AY14645" s="61"/>
      <c r="AZ14645" s="61"/>
      <c r="BA14645" s="61"/>
    </row>
    <row r="14646" spans="39:53" x14ac:dyDescent="0.2">
      <c r="AM14646" s="61"/>
      <c r="AN14646" s="61"/>
      <c r="AO14646" s="171"/>
      <c r="AP14646" s="61"/>
      <c r="AQ14646" s="61"/>
      <c r="AR14646" s="61"/>
      <c r="AS14646" s="61"/>
      <c r="AT14646" s="61"/>
      <c r="AU14646" s="61"/>
      <c r="AV14646" s="61"/>
      <c r="AW14646" s="61"/>
      <c r="AX14646" s="61"/>
      <c r="AY14646" s="61"/>
      <c r="AZ14646" s="61"/>
      <c r="BA14646" s="61"/>
    </row>
    <row r="14647" spans="39:53" x14ac:dyDescent="0.2">
      <c r="AM14647" s="61"/>
      <c r="AN14647" s="61"/>
      <c r="AO14647" s="171"/>
      <c r="AP14647" s="61"/>
      <c r="AQ14647" s="61"/>
      <c r="AR14647" s="61"/>
      <c r="AS14647" s="61"/>
      <c r="AT14647" s="61"/>
      <c r="AU14647" s="61"/>
      <c r="AV14647" s="61"/>
      <c r="AW14647" s="61"/>
      <c r="AX14647" s="61"/>
      <c r="AY14647" s="61"/>
      <c r="AZ14647" s="61"/>
      <c r="BA14647" s="61"/>
    </row>
    <row r="14648" spans="39:53" x14ac:dyDescent="0.2">
      <c r="AM14648" s="61"/>
      <c r="AN14648" s="61"/>
      <c r="AO14648" s="171"/>
      <c r="AP14648" s="61"/>
      <c r="AQ14648" s="61"/>
      <c r="AR14648" s="61"/>
      <c r="AS14648" s="61"/>
      <c r="AT14648" s="61"/>
      <c r="AU14648" s="61"/>
      <c r="AV14648" s="61"/>
      <c r="AW14648" s="61"/>
      <c r="AX14648" s="61"/>
      <c r="AY14648" s="61"/>
      <c r="AZ14648" s="61"/>
      <c r="BA14648" s="61"/>
    </row>
    <row r="14649" spans="39:53" x14ac:dyDescent="0.2">
      <c r="AM14649" s="61"/>
      <c r="AN14649" s="61"/>
      <c r="AO14649" s="171"/>
      <c r="AP14649" s="61"/>
      <c r="AQ14649" s="61"/>
      <c r="AR14649" s="61"/>
      <c r="AS14649" s="61"/>
      <c r="AT14649" s="61"/>
      <c r="AU14649" s="61"/>
      <c r="AV14649" s="61"/>
      <c r="AW14649" s="61"/>
      <c r="AX14649" s="61"/>
      <c r="AY14649" s="61"/>
      <c r="AZ14649" s="61"/>
      <c r="BA14649" s="61"/>
    </row>
    <row r="14650" spans="39:53" x14ac:dyDescent="0.2">
      <c r="AM14650" s="61"/>
      <c r="AN14650" s="61"/>
      <c r="AO14650" s="171"/>
      <c r="AP14650" s="61"/>
      <c r="AQ14650" s="61"/>
      <c r="AR14650" s="61"/>
      <c r="AS14650" s="61"/>
      <c r="AT14650" s="61"/>
      <c r="AU14650" s="61"/>
      <c r="AV14650" s="61"/>
      <c r="AW14650" s="61"/>
      <c r="AX14650" s="61"/>
      <c r="AY14650" s="61"/>
      <c r="AZ14650" s="61"/>
      <c r="BA14650" s="61"/>
    </row>
    <row r="14651" spans="39:53" x14ac:dyDescent="0.2">
      <c r="AM14651" s="61"/>
      <c r="AN14651" s="61"/>
      <c r="AO14651" s="171"/>
      <c r="AP14651" s="61"/>
      <c r="AQ14651" s="61"/>
      <c r="AR14651" s="61"/>
      <c r="AS14651" s="61"/>
      <c r="AT14651" s="61"/>
      <c r="AU14651" s="61"/>
      <c r="AV14651" s="61"/>
      <c r="AW14651" s="61"/>
      <c r="AX14651" s="61"/>
      <c r="AY14651" s="61"/>
      <c r="AZ14651" s="61"/>
      <c r="BA14651" s="61"/>
    </row>
    <row r="14652" spans="39:53" x14ac:dyDescent="0.2">
      <c r="AM14652" s="61"/>
      <c r="AN14652" s="61"/>
      <c r="AO14652" s="171"/>
      <c r="AP14652" s="61"/>
      <c r="AQ14652" s="61"/>
      <c r="AR14652" s="61"/>
      <c r="AS14652" s="61"/>
      <c r="AT14652" s="61"/>
      <c r="AU14652" s="61"/>
      <c r="AV14652" s="61"/>
      <c r="AW14652" s="61"/>
      <c r="AX14652" s="61"/>
      <c r="AY14652" s="61"/>
      <c r="AZ14652" s="61"/>
      <c r="BA14652" s="61"/>
    </row>
    <row r="14653" spans="39:53" x14ac:dyDescent="0.2">
      <c r="AM14653" s="61"/>
      <c r="AN14653" s="61"/>
      <c r="AO14653" s="171"/>
      <c r="AP14653" s="61"/>
      <c r="AQ14653" s="61"/>
      <c r="AR14653" s="61"/>
      <c r="AS14653" s="61"/>
      <c r="AT14653" s="61"/>
      <c r="AU14653" s="61"/>
      <c r="AV14653" s="61"/>
      <c r="AW14653" s="61"/>
      <c r="AX14653" s="61"/>
      <c r="AY14653" s="61"/>
      <c r="AZ14653" s="61"/>
      <c r="BA14653" s="61"/>
    </row>
    <row r="14654" spans="39:53" x14ac:dyDescent="0.2">
      <c r="AM14654" s="61"/>
      <c r="AN14654" s="61"/>
      <c r="AO14654" s="171"/>
      <c r="AP14654" s="61"/>
      <c r="AQ14654" s="61"/>
      <c r="AR14654" s="61"/>
      <c r="AS14654" s="61"/>
      <c r="AT14654" s="61"/>
      <c r="AU14654" s="61"/>
      <c r="AV14654" s="61"/>
      <c r="AW14654" s="61"/>
      <c r="AX14654" s="61"/>
      <c r="AY14654" s="61"/>
      <c r="AZ14654" s="61"/>
      <c r="BA14654" s="61"/>
    </row>
    <row r="14655" spans="39:53" x14ac:dyDescent="0.2">
      <c r="AM14655" s="61"/>
      <c r="AN14655" s="61"/>
      <c r="AO14655" s="171"/>
      <c r="AP14655" s="61"/>
      <c r="AQ14655" s="61"/>
      <c r="AR14655" s="61"/>
      <c r="AS14655" s="61"/>
      <c r="AT14655" s="61"/>
      <c r="AU14655" s="61"/>
      <c r="AV14655" s="61"/>
      <c r="AW14655" s="61"/>
      <c r="AX14655" s="61"/>
      <c r="AY14655" s="61"/>
      <c r="AZ14655" s="61"/>
      <c r="BA14655" s="61"/>
    </row>
    <row r="14656" spans="39:53" x14ac:dyDescent="0.2">
      <c r="AM14656" s="61"/>
      <c r="AN14656" s="61"/>
      <c r="AO14656" s="171"/>
      <c r="AP14656" s="61"/>
      <c r="AQ14656" s="61"/>
      <c r="AR14656" s="61"/>
      <c r="AS14656" s="61"/>
      <c r="AT14656" s="61"/>
      <c r="AU14656" s="61"/>
      <c r="AV14656" s="61"/>
      <c r="AW14656" s="61"/>
      <c r="AX14656" s="61"/>
      <c r="AY14656" s="61"/>
      <c r="AZ14656" s="61"/>
      <c r="BA14656" s="61"/>
    </row>
    <row r="14657" spans="39:53" x14ac:dyDescent="0.2">
      <c r="AM14657" s="61"/>
      <c r="AN14657" s="61"/>
      <c r="AO14657" s="171"/>
      <c r="AP14657" s="61"/>
      <c r="AQ14657" s="61"/>
      <c r="AR14657" s="61"/>
      <c r="AS14657" s="61"/>
      <c r="AT14657" s="61"/>
      <c r="AU14657" s="61"/>
      <c r="AV14657" s="61"/>
      <c r="AW14657" s="61"/>
      <c r="AX14657" s="61"/>
      <c r="AY14657" s="61"/>
      <c r="AZ14657" s="61"/>
      <c r="BA14657" s="61"/>
    </row>
    <row r="14658" spans="39:53" x14ac:dyDescent="0.2">
      <c r="AM14658" s="61"/>
      <c r="AN14658" s="61"/>
      <c r="AO14658" s="171"/>
      <c r="AP14658" s="61"/>
      <c r="AQ14658" s="61"/>
      <c r="AR14658" s="61"/>
      <c r="AS14658" s="61"/>
      <c r="AT14658" s="61"/>
      <c r="AU14658" s="61"/>
      <c r="AV14658" s="61"/>
      <c r="AW14658" s="61"/>
      <c r="AX14658" s="61"/>
      <c r="AY14658" s="61"/>
      <c r="AZ14658" s="61"/>
      <c r="BA14658" s="61"/>
    </row>
    <row r="14659" spans="39:53" x14ac:dyDescent="0.2">
      <c r="AM14659" s="61"/>
      <c r="AN14659" s="61"/>
      <c r="AO14659" s="171"/>
      <c r="AP14659" s="61"/>
      <c r="AQ14659" s="61"/>
      <c r="AR14659" s="61"/>
      <c r="AS14659" s="61"/>
      <c r="AT14659" s="61"/>
      <c r="AU14659" s="61"/>
      <c r="AV14659" s="61"/>
      <c r="AW14659" s="61"/>
      <c r="AX14659" s="61"/>
      <c r="AY14659" s="61"/>
      <c r="AZ14659" s="61"/>
      <c r="BA14659" s="61"/>
    </row>
    <row r="14660" spans="39:53" x14ac:dyDescent="0.2">
      <c r="AM14660" s="61"/>
      <c r="AN14660" s="61"/>
      <c r="AO14660" s="171"/>
      <c r="AP14660" s="61"/>
      <c r="AQ14660" s="61"/>
      <c r="AR14660" s="61"/>
      <c r="AS14660" s="61"/>
      <c r="AT14660" s="61"/>
      <c r="AU14660" s="61"/>
      <c r="AV14660" s="61"/>
      <c r="AW14660" s="61"/>
      <c r="AX14660" s="61"/>
      <c r="AY14660" s="61"/>
      <c r="AZ14660" s="61"/>
      <c r="BA14660" s="61"/>
    </row>
    <row r="14661" spans="39:53" x14ac:dyDescent="0.2">
      <c r="AM14661" s="61"/>
      <c r="AN14661" s="61"/>
      <c r="AO14661" s="171"/>
      <c r="AP14661" s="61"/>
      <c r="AQ14661" s="61"/>
      <c r="AR14661" s="61"/>
      <c r="AS14661" s="61"/>
      <c r="AT14661" s="61"/>
      <c r="AU14661" s="61"/>
      <c r="AV14661" s="61"/>
      <c r="AW14661" s="61"/>
      <c r="AX14661" s="61"/>
      <c r="AY14661" s="61"/>
      <c r="AZ14661" s="61"/>
      <c r="BA14661" s="61"/>
    </row>
    <row r="14662" spans="39:53" x14ac:dyDescent="0.2">
      <c r="AM14662" s="61"/>
      <c r="AN14662" s="61"/>
      <c r="AO14662" s="171"/>
      <c r="AP14662" s="61"/>
      <c r="AQ14662" s="61"/>
      <c r="AR14662" s="61"/>
      <c r="AS14662" s="61"/>
      <c r="AT14662" s="61"/>
      <c r="AU14662" s="61"/>
      <c r="AV14662" s="61"/>
      <c r="AW14662" s="61"/>
      <c r="AX14662" s="61"/>
      <c r="AY14662" s="61"/>
      <c r="AZ14662" s="61"/>
      <c r="BA14662" s="61"/>
    </row>
    <row r="14663" spans="39:53" x14ac:dyDescent="0.2">
      <c r="AM14663" s="61"/>
      <c r="AN14663" s="61"/>
      <c r="AO14663" s="171"/>
      <c r="AP14663" s="61"/>
      <c r="AQ14663" s="61"/>
      <c r="AR14663" s="61"/>
      <c r="AS14663" s="61"/>
      <c r="AT14663" s="61"/>
      <c r="AU14663" s="61"/>
      <c r="AV14663" s="61"/>
      <c r="AW14663" s="61"/>
      <c r="AX14663" s="61"/>
      <c r="AY14663" s="61"/>
      <c r="AZ14663" s="61"/>
      <c r="BA14663" s="61"/>
    </row>
    <row r="14664" spans="39:53" x14ac:dyDescent="0.2">
      <c r="AM14664" s="61"/>
      <c r="AN14664" s="61"/>
      <c r="AO14664" s="171"/>
      <c r="AP14664" s="61"/>
      <c r="AQ14664" s="61"/>
      <c r="AR14664" s="61"/>
      <c r="AS14664" s="61"/>
      <c r="AT14664" s="61"/>
      <c r="AU14664" s="61"/>
      <c r="AV14664" s="61"/>
      <c r="AW14664" s="61"/>
      <c r="AX14664" s="61"/>
      <c r="AY14664" s="61"/>
      <c r="AZ14664" s="61"/>
      <c r="BA14664" s="61"/>
    </row>
    <row r="14665" spans="39:53" x14ac:dyDescent="0.2">
      <c r="AM14665" s="61"/>
      <c r="AN14665" s="61"/>
      <c r="AO14665" s="171"/>
      <c r="AP14665" s="61"/>
      <c r="AQ14665" s="61"/>
      <c r="AR14665" s="61"/>
      <c r="AS14665" s="61"/>
      <c r="AT14665" s="61"/>
      <c r="AU14665" s="61"/>
      <c r="AV14665" s="61"/>
      <c r="AW14665" s="61"/>
      <c r="AX14665" s="61"/>
      <c r="AY14665" s="61"/>
      <c r="AZ14665" s="61"/>
      <c r="BA14665" s="61"/>
    </row>
    <row r="14666" spans="39:53" x14ac:dyDescent="0.2">
      <c r="AM14666" s="61"/>
      <c r="AN14666" s="61"/>
      <c r="AO14666" s="171"/>
      <c r="AP14666" s="61"/>
      <c r="AQ14666" s="61"/>
      <c r="AR14666" s="61"/>
      <c r="AS14666" s="61"/>
      <c r="AT14666" s="61"/>
      <c r="AU14666" s="61"/>
      <c r="AV14666" s="61"/>
      <c r="AW14666" s="61"/>
      <c r="AX14666" s="61"/>
      <c r="AY14666" s="61"/>
      <c r="AZ14666" s="61"/>
      <c r="BA14666" s="61"/>
    </row>
    <row r="14667" spans="39:53" x14ac:dyDescent="0.2">
      <c r="AM14667" s="61"/>
      <c r="AN14667" s="61"/>
      <c r="AO14667" s="171"/>
      <c r="AP14667" s="61"/>
      <c r="AQ14667" s="61"/>
      <c r="AR14667" s="61"/>
      <c r="AS14667" s="61"/>
      <c r="AT14667" s="61"/>
      <c r="AU14667" s="61"/>
      <c r="AV14667" s="61"/>
      <c r="AW14667" s="61"/>
      <c r="AX14667" s="61"/>
      <c r="AY14667" s="61"/>
      <c r="AZ14667" s="61"/>
      <c r="BA14667" s="61"/>
    </row>
    <row r="14668" spans="39:53" x14ac:dyDescent="0.2">
      <c r="AM14668" s="61"/>
      <c r="AN14668" s="61"/>
      <c r="AO14668" s="171"/>
      <c r="AP14668" s="61"/>
      <c r="AQ14668" s="61"/>
      <c r="AR14668" s="61"/>
      <c r="AS14668" s="61"/>
      <c r="AT14668" s="61"/>
      <c r="AU14668" s="61"/>
      <c r="AV14668" s="61"/>
      <c r="AW14668" s="61"/>
      <c r="AX14668" s="61"/>
      <c r="AY14668" s="61"/>
      <c r="AZ14668" s="61"/>
      <c r="BA14668" s="61"/>
    </row>
    <row r="14669" spans="39:53" x14ac:dyDescent="0.2">
      <c r="AM14669" s="61"/>
      <c r="AN14669" s="61"/>
      <c r="AO14669" s="171"/>
      <c r="AP14669" s="61"/>
      <c r="AQ14669" s="61"/>
      <c r="AR14669" s="61"/>
      <c r="AS14669" s="61"/>
      <c r="AT14669" s="61"/>
      <c r="AU14669" s="61"/>
      <c r="AV14669" s="61"/>
      <c r="AW14669" s="61"/>
      <c r="AX14669" s="61"/>
      <c r="AY14669" s="61"/>
      <c r="AZ14669" s="61"/>
      <c r="BA14669" s="61"/>
    </row>
    <row r="14670" spans="39:53" x14ac:dyDescent="0.2">
      <c r="AM14670" s="61"/>
      <c r="AN14670" s="61"/>
      <c r="AO14670" s="171"/>
      <c r="AP14670" s="61"/>
      <c r="AQ14670" s="61"/>
      <c r="AR14670" s="61"/>
      <c r="AS14670" s="61"/>
      <c r="AT14670" s="61"/>
      <c r="AU14670" s="61"/>
      <c r="AV14670" s="61"/>
      <c r="AW14670" s="61"/>
      <c r="AX14670" s="61"/>
      <c r="AY14670" s="61"/>
      <c r="AZ14670" s="61"/>
      <c r="BA14670" s="61"/>
    </row>
    <row r="14671" spans="39:53" x14ac:dyDescent="0.2">
      <c r="AM14671" s="61"/>
      <c r="AN14671" s="61"/>
      <c r="AO14671" s="171"/>
      <c r="AP14671" s="61"/>
      <c r="AQ14671" s="61"/>
      <c r="AR14671" s="61"/>
      <c r="AS14671" s="61"/>
      <c r="AT14671" s="61"/>
      <c r="AU14671" s="61"/>
      <c r="AV14671" s="61"/>
      <c r="AW14671" s="61"/>
      <c r="AX14671" s="61"/>
      <c r="AY14671" s="61"/>
      <c r="AZ14671" s="61"/>
      <c r="BA14671" s="61"/>
    </row>
    <row r="14672" spans="39:53" x14ac:dyDescent="0.2">
      <c r="AM14672" s="61"/>
      <c r="AN14672" s="61"/>
      <c r="AO14672" s="171"/>
      <c r="AP14672" s="61"/>
      <c r="AQ14672" s="61"/>
      <c r="AR14672" s="61"/>
      <c r="AS14672" s="61"/>
      <c r="AT14672" s="61"/>
      <c r="AU14672" s="61"/>
      <c r="AV14672" s="61"/>
      <c r="AW14672" s="61"/>
      <c r="AX14672" s="61"/>
      <c r="AY14672" s="61"/>
      <c r="AZ14672" s="61"/>
      <c r="BA14672" s="61"/>
    </row>
    <row r="14673" spans="39:53" x14ac:dyDescent="0.2">
      <c r="AM14673" s="61"/>
      <c r="AN14673" s="61"/>
      <c r="AO14673" s="171"/>
      <c r="AP14673" s="61"/>
      <c r="AQ14673" s="61"/>
      <c r="AR14673" s="61"/>
      <c r="AS14673" s="61"/>
      <c r="AT14673" s="61"/>
      <c r="AU14673" s="61"/>
      <c r="AV14673" s="61"/>
      <c r="AW14673" s="61"/>
      <c r="AX14673" s="61"/>
      <c r="AY14673" s="61"/>
      <c r="AZ14673" s="61"/>
      <c r="BA14673" s="61"/>
    </row>
    <row r="14674" spans="39:53" x14ac:dyDescent="0.2">
      <c r="AM14674" s="61"/>
      <c r="AN14674" s="61"/>
      <c r="AO14674" s="171"/>
      <c r="AP14674" s="61"/>
      <c r="AQ14674" s="61"/>
      <c r="AR14674" s="61"/>
      <c r="AS14674" s="61"/>
      <c r="AT14674" s="61"/>
      <c r="AU14674" s="61"/>
      <c r="AV14674" s="61"/>
      <c r="AW14674" s="61"/>
      <c r="AX14674" s="61"/>
      <c r="AY14674" s="61"/>
      <c r="AZ14674" s="61"/>
      <c r="BA14674" s="61"/>
    </row>
    <row r="14675" spans="39:53" x14ac:dyDescent="0.2">
      <c r="AM14675" s="61"/>
      <c r="AN14675" s="61"/>
      <c r="AO14675" s="171"/>
      <c r="AP14675" s="61"/>
      <c r="AQ14675" s="61"/>
      <c r="AR14675" s="61"/>
      <c r="AS14675" s="61"/>
      <c r="AT14675" s="61"/>
      <c r="AU14675" s="61"/>
      <c r="AV14675" s="61"/>
      <c r="AW14675" s="61"/>
      <c r="AX14675" s="61"/>
      <c r="AY14675" s="61"/>
      <c r="AZ14675" s="61"/>
      <c r="BA14675" s="61"/>
    </row>
    <row r="14676" spans="39:53" x14ac:dyDescent="0.2">
      <c r="AM14676" s="61"/>
      <c r="AN14676" s="61"/>
      <c r="AO14676" s="171"/>
      <c r="AP14676" s="61"/>
      <c r="AQ14676" s="61"/>
      <c r="AR14676" s="61"/>
      <c r="AS14676" s="61"/>
      <c r="AT14676" s="61"/>
      <c r="AU14676" s="61"/>
      <c r="AV14676" s="61"/>
      <c r="AW14676" s="61"/>
      <c r="AX14676" s="61"/>
      <c r="AY14676" s="61"/>
      <c r="AZ14676" s="61"/>
      <c r="BA14676" s="61"/>
    </row>
    <row r="14677" spans="39:53" x14ac:dyDescent="0.2">
      <c r="AM14677" s="61"/>
      <c r="AN14677" s="61"/>
      <c r="AO14677" s="171"/>
      <c r="AP14677" s="61"/>
      <c r="AQ14677" s="61"/>
      <c r="AR14677" s="61"/>
      <c r="AS14677" s="61"/>
      <c r="AT14677" s="61"/>
      <c r="AU14677" s="61"/>
      <c r="AV14677" s="61"/>
      <c r="AW14677" s="61"/>
      <c r="AX14677" s="61"/>
      <c r="AY14677" s="61"/>
      <c r="AZ14677" s="61"/>
      <c r="BA14677" s="61"/>
    </row>
    <row r="14678" spans="39:53" x14ac:dyDescent="0.2">
      <c r="AM14678" s="61"/>
      <c r="AN14678" s="61"/>
      <c r="AO14678" s="171"/>
      <c r="AP14678" s="61"/>
      <c r="AQ14678" s="61"/>
      <c r="AR14678" s="61"/>
      <c r="AS14678" s="61"/>
      <c r="AT14678" s="61"/>
      <c r="AU14678" s="61"/>
      <c r="AV14678" s="61"/>
      <c r="AW14678" s="61"/>
      <c r="AX14678" s="61"/>
      <c r="AY14678" s="61"/>
      <c r="AZ14678" s="61"/>
      <c r="BA14678" s="61"/>
    </row>
    <row r="14679" spans="39:53" x14ac:dyDescent="0.2">
      <c r="AM14679" s="61"/>
      <c r="AN14679" s="61"/>
      <c r="AO14679" s="171"/>
      <c r="AP14679" s="61"/>
      <c r="AQ14679" s="61"/>
      <c r="AR14679" s="61"/>
      <c r="AS14679" s="61"/>
      <c r="AT14679" s="61"/>
      <c r="AU14679" s="61"/>
      <c r="AV14679" s="61"/>
      <c r="AW14679" s="61"/>
      <c r="AX14679" s="61"/>
      <c r="AY14679" s="61"/>
      <c r="AZ14679" s="61"/>
      <c r="BA14679" s="61"/>
    </row>
    <row r="14680" spans="39:53" x14ac:dyDescent="0.2">
      <c r="AM14680" s="61"/>
      <c r="AN14680" s="61"/>
      <c r="AO14680" s="171"/>
      <c r="AP14680" s="61"/>
      <c r="AQ14680" s="61"/>
      <c r="AR14680" s="61"/>
      <c r="AS14680" s="61"/>
      <c r="AT14680" s="61"/>
      <c r="AU14680" s="61"/>
      <c r="AV14680" s="61"/>
      <c r="AW14680" s="61"/>
      <c r="AX14680" s="61"/>
      <c r="AY14680" s="61"/>
      <c r="AZ14680" s="61"/>
      <c r="BA14680" s="61"/>
    </row>
    <row r="14681" spans="39:53" x14ac:dyDescent="0.2">
      <c r="AM14681" s="61"/>
      <c r="AN14681" s="61"/>
      <c r="AO14681" s="171"/>
      <c r="AP14681" s="61"/>
      <c r="AQ14681" s="61"/>
      <c r="AR14681" s="61"/>
      <c r="AS14681" s="61"/>
      <c r="AT14681" s="61"/>
      <c r="AU14681" s="61"/>
      <c r="AV14681" s="61"/>
      <c r="AW14681" s="61"/>
      <c r="AX14681" s="61"/>
      <c r="AY14681" s="61"/>
      <c r="AZ14681" s="61"/>
      <c r="BA14681" s="61"/>
    </row>
    <row r="14682" spans="39:53" x14ac:dyDescent="0.2">
      <c r="AM14682" s="61"/>
      <c r="AN14682" s="61"/>
      <c r="AO14682" s="171"/>
      <c r="AP14682" s="61"/>
      <c r="AQ14682" s="61"/>
      <c r="AR14682" s="61"/>
      <c r="AS14682" s="61"/>
      <c r="AT14682" s="61"/>
      <c r="AU14682" s="61"/>
      <c r="AV14682" s="61"/>
      <c r="AW14682" s="61"/>
      <c r="AX14682" s="61"/>
      <c r="AY14682" s="61"/>
      <c r="AZ14682" s="61"/>
      <c r="BA14682" s="61"/>
    </row>
    <row r="14683" spans="39:53" x14ac:dyDescent="0.2">
      <c r="AM14683" s="61"/>
      <c r="AN14683" s="61"/>
      <c r="AO14683" s="171"/>
      <c r="AP14683" s="61"/>
      <c r="AQ14683" s="61"/>
      <c r="AR14683" s="61"/>
      <c r="AS14683" s="61"/>
      <c r="AT14683" s="61"/>
      <c r="AU14683" s="61"/>
      <c r="AV14683" s="61"/>
      <c r="AW14683" s="61"/>
      <c r="AX14683" s="61"/>
      <c r="AY14683" s="61"/>
      <c r="AZ14683" s="61"/>
      <c r="BA14683" s="61"/>
    </row>
    <row r="14684" spans="39:53" x14ac:dyDescent="0.2">
      <c r="AM14684" s="61"/>
      <c r="AN14684" s="61"/>
      <c r="AO14684" s="171"/>
      <c r="AP14684" s="61"/>
      <c r="AQ14684" s="61"/>
      <c r="AR14684" s="61"/>
      <c r="AS14684" s="61"/>
      <c r="AT14684" s="61"/>
      <c r="AU14684" s="61"/>
      <c r="AV14684" s="61"/>
      <c r="AW14684" s="61"/>
      <c r="AX14684" s="61"/>
      <c r="AY14684" s="61"/>
      <c r="AZ14684" s="61"/>
      <c r="BA14684" s="61"/>
    </row>
    <row r="14685" spans="39:53" x14ac:dyDescent="0.2">
      <c r="AM14685" s="61"/>
      <c r="AN14685" s="61"/>
      <c r="AO14685" s="171"/>
      <c r="AP14685" s="61"/>
      <c r="AQ14685" s="61"/>
      <c r="AR14685" s="61"/>
      <c r="AS14685" s="61"/>
      <c r="AT14685" s="61"/>
      <c r="AU14685" s="61"/>
      <c r="AV14685" s="61"/>
      <c r="AW14685" s="61"/>
      <c r="AX14685" s="61"/>
      <c r="AY14685" s="61"/>
      <c r="AZ14685" s="61"/>
      <c r="BA14685" s="61"/>
    </row>
    <row r="14686" spans="39:53" x14ac:dyDescent="0.2">
      <c r="AM14686" s="61"/>
      <c r="AN14686" s="61"/>
      <c r="AO14686" s="171"/>
      <c r="AP14686" s="61"/>
      <c r="AQ14686" s="61"/>
      <c r="AR14686" s="61"/>
      <c r="AS14686" s="61"/>
      <c r="AT14686" s="61"/>
      <c r="AU14686" s="61"/>
      <c r="AV14686" s="61"/>
      <c r="AW14686" s="61"/>
      <c r="AX14686" s="61"/>
      <c r="AY14686" s="61"/>
      <c r="AZ14686" s="61"/>
      <c r="BA14686" s="61"/>
    </row>
    <row r="14687" spans="39:53" x14ac:dyDescent="0.2">
      <c r="AM14687" s="61"/>
      <c r="AN14687" s="61"/>
      <c r="AO14687" s="171"/>
      <c r="AP14687" s="61"/>
      <c r="AQ14687" s="61"/>
      <c r="AR14687" s="61"/>
      <c r="AS14687" s="61"/>
      <c r="AT14687" s="61"/>
      <c r="AU14687" s="61"/>
      <c r="AV14687" s="61"/>
      <c r="AW14687" s="61"/>
      <c r="AX14687" s="61"/>
      <c r="AY14687" s="61"/>
      <c r="AZ14687" s="61"/>
      <c r="BA14687" s="61"/>
    </row>
    <row r="14688" spans="39:53" x14ac:dyDescent="0.2">
      <c r="AM14688" s="61"/>
      <c r="AN14688" s="61"/>
      <c r="AO14688" s="171"/>
      <c r="AP14688" s="61"/>
      <c r="AQ14688" s="61"/>
      <c r="AR14688" s="61"/>
      <c r="AS14688" s="61"/>
      <c r="AT14688" s="61"/>
      <c r="AU14688" s="61"/>
      <c r="AV14688" s="61"/>
      <c r="AW14688" s="61"/>
      <c r="AX14688" s="61"/>
      <c r="AY14688" s="61"/>
      <c r="AZ14688" s="61"/>
      <c r="BA14688" s="61"/>
    </row>
    <row r="14689" spans="39:53" x14ac:dyDescent="0.2">
      <c r="AM14689" s="61"/>
      <c r="AN14689" s="61"/>
      <c r="AO14689" s="171"/>
      <c r="AP14689" s="61"/>
      <c r="AQ14689" s="61"/>
      <c r="AR14689" s="61"/>
      <c r="AS14689" s="61"/>
      <c r="AT14689" s="61"/>
      <c r="AU14689" s="61"/>
      <c r="AV14689" s="61"/>
      <c r="AW14689" s="61"/>
      <c r="AX14689" s="61"/>
      <c r="AY14689" s="61"/>
      <c r="AZ14689" s="61"/>
      <c r="BA14689" s="61"/>
    </row>
    <row r="14690" spans="39:53" x14ac:dyDescent="0.2">
      <c r="AM14690" s="61"/>
      <c r="AN14690" s="61"/>
      <c r="AO14690" s="171"/>
      <c r="AP14690" s="61"/>
      <c r="AQ14690" s="61"/>
      <c r="AR14690" s="61"/>
      <c r="AS14690" s="61"/>
      <c r="AT14690" s="61"/>
      <c r="AU14690" s="61"/>
      <c r="AV14690" s="61"/>
      <c r="AW14690" s="61"/>
      <c r="AX14690" s="61"/>
      <c r="AY14690" s="61"/>
      <c r="AZ14690" s="61"/>
      <c r="BA14690" s="61"/>
    </row>
    <row r="14691" spans="39:53" x14ac:dyDescent="0.2">
      <c r="AM14691" s="61"/>
      <c r="AN14691" s="61"/>
      <c r="AO14691" s="171"/>
      <c r="AP14691" s="61"/>
      <c r="AQ14691" s="61"/>
      <c r="AR14691" s="61"/>
      <c r="AS14691" s="61"/>
      <c r="AT14691" s="61"/>
      <c r="AU14691" s="61"/>
      <c r="AV14691" s="61"/>
      <c r="AW14691" s="61"/>
      <c r="AX14691" s="61"/>
      <c r="AY14691" s="61"/>
      <c r="AZ14691" s="61"/>
      <c r="BA14691" s="61"/>
    </row>
    <row r="14692" spans="39:53" x14ac:dyDescent="0.2">
      <c r="AM14692" s="61"/>
      <c r="AN14692" s="61"/>
      <c r="AO14692" s="171"/>
      <c r="AP14692" s="61"/>
      <c r="AQ14692" s="61"/>
      <c r="AR14692" s="61"/>
      <c r="AS14692" s="61"/>
      <c r="AT14692" s="61"/>
      <c r="AU14692" s="61"/>
      <c r="AV14692" s="61"/>
      <c r="AW14692" s="61"/>
      <c r="AX14692" s="61"/>
      <c r="AY14692" s="61"/>
      <c r="AZ14692" s="61"/>
      <c r="BA14692" s="61"/>
    </row>
    <row r="14693" spans="39:53" x14ac:dyDescent="0.2">
      <c r="AM14693" s="61"/>
      <c r="AN14693" s="61"/>
      <c r="AO14693" s="171"/>
      <c r="AP14693" s="61"/>
      <c r="AQ14693" s="61"/>
      <c r="AR14693" s="61"/>
      <c r="AS14693" s="61"/>
      <c r="AT14693" s="61"/>
      <c r="AU14693" s="61"/>
      <c r="AV14693" s="61"/>
      <c r="AW14693" s="61"/>
      <c r="AX14693" s="61"/>
      <c r="AY14693" s="61"/>
      <c r="AZ14693" s="61"/>
      <c r="BA14693" s="61"/>
    </row>
    <row r="14694" spans="39:53" x14ac:dyDescent="0.2">
      <c r="AM14694" s="61"/>
      <c r="AN14694" s="61"/>
      <c r="AO14694" s="171"/>
      <c r="AP14694" s="61"/>
      <c r="AQ14694" s="61"/>
      <c r="AR14694" s="61"/>
      <c r="AS14694" s="61"/>
      <c r="AT14694" s="61"/>
      <c r="AU14694" s="61"/>
      <c r="AV14694" s="61"/>
      <c r="AW14694" s="61"/>
      <c r="AX14694" s="61"/>
      <c r="AY14694" s="61"/>
      <c r="AZ14694" s="61"/>
      <c r="BA14694" s="61"/>
    </row>
    <row r="14695" spans="39:53" x14ac:dyDescent="0.2">
      <c r="AM14695" s="61"/>
      <c r="AN14695" s="61"/>
      <c r="AO14695" s="171"/>
      <c r="AP14695" s="61"/>
      <c r="AQ14695" s="61"/>
      <c r="AR14695" s="61"/>
      <c r="AS14695" s="61"/>
      <c r="AT14695" s="61"/>
      <c r="AU14695" s="61"/>
      <c r="AV14695" s="61"/>
      <c r="AW14695" s="61"/>
      <c r="AX14695" s="61"/>
      <c r="AY14695" s="61"/>
      <c r="AZ14695" s="61"/>
      <c r="BA14695" s="61"/>
    </row>
    <row r="14696" spans="39:53" x14ac:dyDescent="0.2">
      <c r="AM14696" s="61"/>
      <c r="AN14696" s="61"/>
      <c r="AO14696" s="171"/>
      <c r="AP14696" s="61"/>
      <c r="AQ14696" s="61"/>
      <c r="AR14696" s="61"/>
      <c r="AS14696" s="61"/>
      <c r="AT14696" s="61"/>
      <c r="AU14696" s="61"/>
      <c r="AV14696" s="61"/>
      <c r="AW14696" s="61"/>
      <c r="AX14696" s="61"/>
      <c r="AY14696" s="61"/>
      <c r="AZ14696" s="61"/>
      <c r="BA14696" s="61"/>
    </row>
    <row r="14697" spans="39:53" x14ac:dyDescent="0.2">
      <c r="AM14697" s="61"/>
      <c r="AN14697" s="61"/>
      <c r="AO14697" s="171"/>
      <c r="AP14697" s="61"/>
      <c r="AQ14697" s="61"/>
      <c r="AR14697" s="61"/>
      <c r="AS14697" s="61"/>
      <c r="AT14697" s="61"/>
      <c r="AU14697" s="61"/>
      <c r="AV14697" s="61"/>
      <c r="AW14697" s="61"/>
      <c r="AX14697" s="61"/>
      <c r="AY14697" s="61"/>
      <c r="AZ14697" s="61"/>
      <c r="BA14697" s="61"/>
    </row>
    <row r="14698" spans="39:53" x14ac:dyDescent="0.2">
      <c r="AM14698" s="61"/>
      <c r="AN14698" s="61"/>
      <c r="AO14698" s="171"/>
      <c r="AP14698" s="61"/>
      <c r="AQ14698" s="61"/>
      <c r="AR14698" s="61"/>
      <c r="AS14698" s="61"/>
      <c r="AT14698" s="61"/>
      <c r="AU14698" s="61"/>
      <c r="AV14698" s="61"/>
      <c r="AW14698" s="61"/>
      <c r="AX14698" s="61"/>
      <c r="AY14698" s="61"/>
      <c r="AZ14698" s="61"/>
      <c r="BA14698" s="61"/>
    </row>
    <row r="14699" spans="39:53" x14ac:dyDescent="0.2">
      <c r="AM14699" s="61"/>
      <c r="AN14699" s="61"/>
      <c r="AO14699" s="171"/>
      <c r="AP14699" s="61"/>
      <c r="AQ14699" s="61"/>
      <c r="AR14699" s="61"/>
      <c r="AS14699" s="61"/>
      <c r="AT14699" s="61"/>
      <c r="AU14699" s="61"/>
      <c r="AV14699" s="61"/>
      <c r="AW14699" s="61"/>
      <c r="AX14699" s="61"/>
      <c r="AY14699" s="61"/>
      <c r="AZ14699" s="61"/>
      <c r="BA14699" s="61"/>
    </row>
    <row r="14700" spans="39:53" x14ac:dyDescent="0.2">
      <c r="AM14700" s="61"/>
      <c r="AN14700" s="61"/>
      <c r="AO14700" s="171"/>
      <c r="AP14700" s="61"/>
      <c r="AQ14700" s="61"/>
      <c r="AR14700" s="61"/>
      <c r="AS14700" s="61"/>
      <c r="AT14700" s="61"/>
      <c r="AU14700" s="61"/>
      <c r="AV14700" s="61"/>
      <c r="AW14700" s="61"/>
      <c r="AX14700" s="61"/>
      <c r="AY14700" s="61"/>
      <c r="AZ14700" s="61"/>
      <c r="BA14700" s="61"/>
    </row>
    <row r="14701" spans="39:53" x14ac:dyDescent="0.2">
      <c r="AM14701" s="61"/>
      <c r="AN14701" s="61"/>
      <c r="AO14701" s="171"/>
      <c r="AP14701" s="61"/>
      <c r="AQ14701" s="61"/>
      <c r="AR14701" s="61"/>
      <c r="AS14701" s="61"/>
      <c r="AT14701" s="61"/>
      <c r="AU14701" s="61"/>
      <c r="AV14701" s="61"/>
      <c r="AW14701" s="61"/>
      <c r="AX14701" s="61"/>
      <c r="AY14701" s="61"/>
      <c r="AZ14701" s="61"/>
      <c r="BA14701" s="61"/>
    </row>
    <row r="14702" spans="39:53" x14ac:dyDescent="0.2">
      <c r="AM14702" s="61"/>
      <c r="AN14702" s="61"/>
      <c r="AO14702" s="171"/>
      <c r="AP14702" s="61"/>
      <c r="AQ14702" s="61"/>
      <c r="AR14702" s="61"/>
      <c r="AS14702" s="61"/>
      <c r="AT14702" s="61"/>
      <c r="AU14702" s="61"/>
      <c r="AV14702" s="61"/>
      <c r="AW14702" s="61"/>
      <c r="AX14702" s="61"/>
      <c r="AY14702" s="61"/>
      <c r="AZ14702" s="61"/>
      <c r="BA14702" s="61"/>
    </row>
    <row r="14703" spans="39:53" x14ac:dyDescent="0.2">
      <c r="AM14703" s="61"/>
      <c r="AN14703" s="61"/>
      <c r="AO14703" s="171"/>
      <c r="AP14703" s="61"/>
      <c r="AQ14703" s="61"/>
      <c r="AR14703" s="61"/>
      <c r="AS14703" s="61"/>
      <c r="AT14703" s="61"/>
      <c r="AU14703" s="61"/>
      <c r="AV14703" s="61"/>
      <c r="AW14703" s="61"/>
      <c r="AX14703" s="61"/>
      <c r="AY14703" s="61"/>
      <c r="AZ14703" s="61"/>
      <c r="BA14703" s="61"/>
    </row>
    <row r="14704" spans="39:53" x14ac:dyDescent="0.2">
      <c r="AM14704" s="61"/>
      <c r="AN14704" s="61"/>
      <c r="AO14704" s="171"/>
      <c r="AP14704" s="61"/>
      <c r="AQ14704" s="61"/>
      <c r="AR14704" s="61"/>
      <c r="AS14704" s="61"/>
      <c r="AT14704" s="61"/>
      <c r="AU14704" s="61"/>
      <c r="AV14704" s="61"/>
      <c r="AW14704" s="61"/>
      <c r="AX14704" s="61"/>
      <c r="AY14704" s="61"/>
      <c r="AZ14704" s="61"/>
      <c r="BA14704" s="61"/>
    </row>
    <row r="14705" spans="39:53" x14ac:dyDescent="0.2">
      <c r="AM14705" s="61"/>
      <c r="AN14705" s="61"/>
      <c r="AO14705" s="171"/>
      <c r="AP14705" s="61"/>
      <c r="AQ14705" s="61"/>
      <c r="AR14705" s="61"/>
      <c r="AS14705" s="61"/>
      <c r="AT14705" s="61"/>
      <c r="AU14705" s="61"/>
      <c r="AV14705" s="61"/>
      <c r="AW14705" s="61"/>
      <c r="AX14705" s="61"/>
      <c r="AY14705" s="61"/>
      <c r="AZ14705" s="61"/>
      <c r="BA14705" s="61"/>
    </row>
    <row r="14706" spans="39:53" x14ac:dyDescent="0.2">
      <c r="AM14706" s="61"/>
      <c r="AN14706" s="61"/>
      <c r="AO14706" s="171"/>
      <c r="AP14706" s="61"/>
      <c r="AQ14706" s="61"/>
      <c r="AR14706" s="61"/>
      <c r="AS14706" s="61"/>
      <c r="AT14706" s="61"/>
      <c r="AU14706" s="61"/>
      <c r="AV14706" s="61"/>
      <c r="AW14706" s="61"/>
      <c r="AX14706" s="61"/>
      <c r="AY14706" s="61"/>
      <c r="AZ14706" s="61"/>
      <c r="BA14706" s="61"/>
    </row>
    <row r="14707" spans="39:53" x14ac:dyDescent="0.2">
      <c r="AM14707" s="61"/>
      <c r="AN14707" s="61"/>
      <c r="AO14707" s="171"/>
      <c r="AP14707" s="61"/>
      <c r="AQ14707" s="61"/>
      <c r="AR14707" s="61"/>
      <c r="AS14707" s="61"/>
      <c r="AT14707" s="61"/>
      <c r="AU14707" s="61"/>
      <c r="AV14707" s="61"/>
      <c r="AW14707" s="61"/>
      <c r="AX14707" s="61"/>
      <c r="AY14707" s="61"/>
      <c r="AZ14707" s="61"/>
      <c r="BA14707" s="61"/>
    </row>
    <row r="14708" spans="39:53" x14ac:dyDescent="0.2">
      <c r="AM14708" s="61"/>
      <c r="AN14708" s="61"/>
      <c r="AO14708" s="171"/>
      <c r="AP14708" s="61"/>
      <c r="AQ14708" s="61"/>
      <c r="AR14708" s="61"/>
      <c r="AS14708" s="61"/>
      <c r="AT14708" s="61"/>
      <c r="AU14708" s="61"/>
      <c r="AV14708" s="61"/>
      <c r="AW14708" s="61"/>
      <c r="AX14708" s="61"/>
      <c r="AY14708" s="61"/>
      <c r="AZ14708" s="61"/>
      <c r="BA14708" s="61"/>
    </row>
    <row r="14709" spans="39:53" x14ac:dyDescent="0.2">
      <c r="AM14709" s="61"/>
      <c r="AN14709" s="61"/>
      <c r="AO14709" s="171"/>
      <c r="AP14709" s="61"/>
      <c r="AQ14709" s="61"/>
      <c r="AR14709" s="61"/>
      <c r="AS14709" s="61"/>
      <c r="AT14709" s="61"/>
      <c r="AU14709" s="61"/>
      <c r="AV14709" s="61"/>
      <c r="AW14709" s="61"/>
      <c r="AX14709" s="61"/>
      <c r="AY14709" s="61"/>
      <c r="AZ14709" s="61"/>
      <c r="BA14709" s="61"/>
    </row>
    <row r="14710" spans="39:53" x14ac:dyDescent="0.2">
      <c r="AM14710" s="61"/>
      <c r="AN14710" s="61"/>
      <c r="AO14710" s="171"/>
      <c r="AP14710" s="61"/>
      <c r="AQ14710" s="61"/>
      <c r="AR14710" s="61"/>
      <c r="AS14710" s="61"/>
      <c r="AT14710" s="61"/>
      <c r="AU14710" s="61"/>
      <c r="AV14710" s="61"/>
      <c r="AW14710" s="61"/>
      <c r="AX14710" s="61"/>
      <c r="AY14710" s="61"/>
      <c r="AZ14710" s="61"/>
      <c r="BA14710" s="61"/>
    </row>
    <row r="14711" spans="39:53" x14ac:dyDescent="0.2">
      <c r="AM14711" s="61"/>
      <c r="AN14711" s="61"/>
      <c r="AO14711" s="171"/>
      <c r="AP14711" s="61"/>
      <c r="AQ14711" s="61"/>
      <c r="AR14711" s="61"/>
      <c r="AS14711" s="61"/>
      <c r="AT14711" s="61"/>
      <c r="AU14711" s="61"/>
      <c r="AV14711" s="61"/>
      <c r="AW14711" s="61"/>
      <c r="AX14711" s="61"/>
      <c r="AY14711" s="61"/>
      <c r="AZ14711" s="61"/>
      <c r="BA14711" s="61"/>
    </row>
    <row r="14712" spans="39:53" x14ac:dyDescent="0.2">
      <c r="AM14712" s="61"/>
      <c r="AN14712" s="61"/>
      <c r="AO14712" s="171"/>
      <c r="AP14712" s="61"/>
      <c r="AQ14712" s="61"/>
      <c r="AR14712" s="61"/>
      <c r="AS14712" s="61"/>
      <c r="AT14712" s="61"/>
      <c r="AU14712" s="61"/>
      <c r="AV14712" s="61"/>
      <c r="AW14712" s="61"/>
      <c r="AX14712" s="61"/>
      <c r="AY14712" s="61"/>
      <c r="AZ14712" s="61"/>
      <c r="BA14712" s="61"/>
    </row>
    <row r="14713" spans="39:53" x14ac:dyDescent="0.2">
      <c r="AM14713" s="61"/>
      <c r="AN14713" s="61"/>
      <c r="AO14713" s="171"/>
      <c r="AP14713" s="61"/>
      <c r="AQ14713" s="61"/>
      <c r="AR14713" s="61"/>
      <c r="AS14713" s="61"/>
      <c r="AT14713" s="61"/>
      <c r="AU14713" s="61"/>
      <c r="AV14713" s="61"/>
      <c r="AW14713" s="61"/>
      <c r="AX14713" s="61"/>
      <c r="AY14713" s="61"/>
      <c r="AZ14713" s="61"/>
      <c r="BA14713" s="61"/>
    </row>
    <row r="14714" spans="39:53" x14ac:dyDescent="0.2">
      <c r="AM14714" s="61"/>
      <c r="AN14714" s="61"/>
      <c r="AO14714" s="171"/>
      <c r="AP14714" s="61"/>
      <c r="AQ14714" s="61"/>
      <c r="AR14714" s="61"/>
      <c r="AS14714" s="61"/>
      <c r="AT14714" s="61"/>
      <c r="AU14714" s="61"/>
      <c r="AV14714" s="61"/>
      <c r="AW14714" s="61"/>
      <c r="AX14714" s="61"/>
      <c r="AY14714" s="61"/>
      <c r="AZ14714" s="61"/>
      <c r="BA14714" s="61"/>
    </row>
    <row r="14715" spans="39:53" x14ac:dyDescent="0.2">
      <c r="AM14715" s="61"/>
      <c r="AN14715" s="61"/>
      <c r="AO14715" s="171"/>
      <c r="AP14715" s="61"/>
      <c r="AQ14715" s="61"/>
      <c r="AR14715" s="61"/>
      <c r="AS14715" s="61"/>
      <c r="AT14715" s="61"/>
      <c r="AU14715" s="61"/>
      <c r="AV14715" s="61"/>
      <c r="AW14715" s="61"/>
      <c r="AX14715" s="61"/>
      <c r="AY14715" s="61"/>
      <c r="AZ14715" s="61"/>
      <c r="BA14715" s="61"/>
    </row>
    <row r="14716" spans="39:53" x14ac:dyDescent="0.2">
      <c r="AM14716" s="61"/>
      <c r="AN14716" s="61"/>
      <c r="AO14716" s="171"/>
      <c r="AP14716" s="61"/>
      <c r="AQ14716" s="61"/>
      <c r="AR14716" s="61"/>
      <c r="AS14716" s="61"/>
      <c r="AT14716" s="61"/>
      <c r="AU14716" s="61"/>
      <c r="AV14716" s="61"/>
      <c r="AW14716" s="61"/>
      <c r="AX14716" s="61"/>
      <c r="AY14716" s="61"/>
      <c r="AZ14716" s="61"/>
      <c r="BA14716" s="61"/>
    </row>
    <row r="14717" spans="39:53" x14ac:dyDescent="0.2">
      <c r="AM14717" s="61"/>
      <c r="AN14717" s="61"/>
      <c r="AO14717" s="171"/>
      <c r="AP14717" s="61"/>
      <c r="AQ14717" s="61"/>
      <c r="AR14717" s="61"/>
      <c r="AS14717" s="61"/>
      <c r="AT14717" s="61"/>
      <c r="AU14717" s="61"/>
      <c r="AV14717" s="61"/>
      <c r="AW14717" s="61"/>
      <c r="AX14717" s="61"/>
      <c r="AY14717" s="61"/>
      <c r="AZ14717" s="61"/>
      <c r="BA14717" s="61"/>
    </row>
    <row r="14718" spans="39:53" x14ac:dyDescent="0.2">
      <c r="AM14718" s="61"/>
      <c r="AN14718" s="61"/>
      <c r="AO14718" s="171"/>
      <c r="AP14718" s="61"/>
      <c r="AQ14718" s="61"/>
      <c r="AR14718" s="61"/>
      <c r="AS14718" s="61"/>
      <c r="AT14718" s="61"/>
      <c r="AU14718" s="61"/>
      <c r="AV14718" s="61"/>
      <c r="AW14718" s="61"/>
      <c r="AX14718" s="61"/>
      <c r="AY14718" s="61"/>
      <c r="AZ14718" s="61"/>
      <c r="BA14718" s="61"/>
    </row>
    <row r="14719" spans="39:53" x14ac:dyDescent="0.2">
      <c r="AM14719" s="61"/>
      <c r="AN14719" s="61"/>
      <c r="AO14719" s="171"/>
      <c r="AP14719" s="61"/>
      <c r="AQ14719" s="61"/>
      <c r="AR14719" s="61"/>
      <c r="AS14719" s="61"/>
      <c r="AT14719" s="61"/>
      <c r="AU14719" s="61"/>
      <c r="AV14719" s="61"/>
      <c r="AW14719" s="61"/>
      <c r="AX14719" s="61"/>
      <c r="AY14719" s="61"/>
      <c r="AZ14719" s="61"/>
      <c r="BA14719" s="61"/>
    </row>
    <row r="14720" spans="39:53" x14ac:dyDescent="0.2">
      <c r="AM14720" s="61"/>
      <c r="AN14720" s="61"/>
      <c r="AO14720" s="171"/>
      <c r="AP14720" s="61"/>
      <c r="AQ14720" s="61"/>
      <c r="AR14720" s="61"/>
      <c r="AS14720" s="61"/>
      <c r="AT14720" s="61"/>
      <c r="AU14720" s="61"/>
      <c r="AV14720" s="61"/>
      <c r="AW14720" s="61"/>
      <c r="AX14720" s="61"/>
      <c r="AY14720" s="61"/>
      <c r="AZ14720" s="61"/>
      <c r="BA14720" s="61"/>
    </row>
    <row r="14721" spans="39:53" x14ac:dyDescent="0.2">
      <c r="AM14721" s="61"/>
      <c r="AN14721" s="61"/>
      <c r="AO14721" s="171"/>
      <c r="AP14721" s="61"/>
      <c r="AQ14721" s="61"/>
      <c r="AR14721" s="61"/>
      <c r="AS14721" s="61"/>
      <c r="AT14721" s="61"/>
      <c r="AU14721" s="61"/>
      <c r="AV14721" s="61"/>
      <c r="AW14721" s="61"/>
      <c r="AX14721" s="61"/>
      <c r="AY14721" s="61"/>
      <c r="AZ14721" s="61"/>
      <c r="BA14721" s="61"/>
    </row>
    <row r="14722" spans="39:53" x14ac:dyDescent="0.2">
      <c r="AM14722" s="61"/>
      <c r="AN14722" s="61"/>
      <c r="AO14722" s="171"/>
      <c r="AP14722" s="61"/>
      <c r="AQ14722" s="61"/>
      <c r="AR14722" s="61"/>
      <c r="AS14722" s="61"/>
      <c r="AT14722" s="61"/>
      <c r="AU14722" s="61"/>
      <c r="AV14722" s="61"/>
      <c r="AW14722" s="61"/>
      <c r="AX14722" s="61"/>
      <c r="AY14722" s="61"/>
      <c r="AZ14722" s="61"/>
      <c r="BA14722" s="61"/>
    </row>
    <row r="14723" spans="39:53" x14ac:dyDescent="0.2">
      <c r="AM14723" s="61"/>
      <c r="AN14723" s="61"/>
      <c r="AO14723" s="171"/>
      <c r="AP14723" s="61"/>
      <c r="AQ14723" s="61"/>
      <c r="AR14723" s="61"/>
      <c r="AS14723" s="61"/>
      <c r="AT14723" s="61"/>
      <c r="AU14723" s="61"/>
      <c r="AV14723" s="61"/>
      <c r="AW14723" s="61"/>
      <c r="AX14723" s="61"/>
      <c r="AY14723" s="61"/>
      <c r="AZ14723" s="61"/>
      <c r="BA14723" s="61"/>
    </row>
    <row r="14724" spans="39:53" x14ac:dyDescent="0.2">
      <c r="AM14724" s="61"/>
      <c r="AN14724" s="61"/>
      <c r="AO14724" s="171"/>
      <c r="AP14724" s="61"/>
      <c r="AQ14724" s="61"/>
      <c r="AR14724" s="61"/>
      <c r="AS14724" s="61"/>
      <c r="AT14724" s="61"/>
      <c r="AU14724" s="61"/>
      <c r="AV14724" s="61"/>
      <c r="AW14724" s="61"/>
      <c r="AX14724" s="61"/>
      <c r="AY14724" s="61"/>
      <c r="AZ14724" s="61"/>
      <c r="BA14724" s="61"/>
    </row>
    <row r="14725" spans="39:53" x14ac:dyDescent="0.2">
      <c r="AM14725" s="61"/>
      <c r="AN14725" s="61"/>
      <c r="AO14725" s="171"/>
      <c r="AP14725" s="61"/>
      <c r="AQ14725" s="61"/>
      <c r="AR14725" s="61"/>
      <c r="AS14725" s="61"/>
      <c r="AT14725" s="61"/>
      <c r="AU14725" s="61"/>
      <c r="AV14725" s="61"/>
      <c r="AW14725" s="61"/>
      <c r="AX14725" s="61"/>
      <c r="AY14725" s="61"/>
      <c r="AZ14725" s="61"/>
      <c r="BA14725" s="61"/>
    </row>
    <row r="14726" spans="39:53" x14ac:dyDescent="0.2">
      <c r="AM14726" s="61"/>
      <c r="AN14726" s="61"/>
      <c r="AO14726" s="171"/>
      <c r="AP14726" s="61"/>
      <c r="AQ14726" s="61"/>
      <c r="AR14726" s="61"/>
      <c r="AS14726" s="61"/>
      <c r="AT14726" s="61"/>
      <c r="AU14726" s="61"/>
      <c r="AV14726" s="61"/>
      <c r="AW14726" s="61"/>
      <c r="AX14726" s="61"/>
      <c r="AY14726" s="61"/>
      <c r="AZ14726" s="61"/>
      <c r="BA14726" s="61"/>
    </row>
    <row r="14727" spans="39:53" x14ac:dyDescent="0.2">
      <c r="AM14727" s="61"/>
      <c r="AN14727" s="61"/>
      <c r="AO14727" s="171"/>
      <c r="AP14727" s="61"/>
      <c r="AQ14727" s="61"/>
      <c r="AR14727" s="61"/>
      <c r="AS14727" s="61"/>
      <c r="AT14727" s="61"/>
      <c r="AU14727" s="61"/>
      <c r="AV14727" s="61"/>
      <c r="AW14727" s="61"/>
      <c r="AX14727" s="61"/>
      <c r="AY14727" s="61"/>
      <c r="AZ14727" s="61"/>
      <c r="BA14727" s="61"/>
    </row>
    <row r="14728" spans="39:53" x14ac:dyDescent="0.2">
      <c r="AM14728" s="61"/>
      <c r="AN14728" s="61"/>
      <c r="AO14728" s="171"/>
      <c r="AP14728" s="61"/>
      <c r="AQ14728" s="61"/>
      <c r="AR14728" s="61"/>
      <c r="AS14728" s="61"/>
      <c r="AT14728" s="61"/>
      <c r="AU14728" s="61"/>
      <c r="AV14728" s="61"/>
      <c r="AW14728" s="61"/>
      <c r="AX14728" s="61"/>
      <c r="AY14728" s="61"/>
      <c r="AZ14728" s="61"/>
      <c r="BA14728" s="61"/>
    </row>
    <row r="14729" spans="39:53" x14ac:dyDescent="0.2">
      <c r="AM14729" s="61"/>
      <c r="AN14729" s="61"/>
      <c r="AO14729" s="171"/>
      <c r="AP14729" s="61"/>
      <c r="AQ14729" s="61"/>
      <c r="AR14729" s="61"/>
      <c r="AS14729" s="61"/>
      <c r="AT14729" s="61"/>
      <c r="AU14729" s="61"/>
      <c r="AV14729" s="61"/>
      <c r="AW14729" s="61"/>
      <c r="AX14729" s="61"/>
      <c r="AY14729" s="61"/>
      <c r="AZ14729" s="61"/>
      <c r="BA14729" s="61"/>
    </row>
    <row r="14730" spans="39:53" x14ac:dyDescent="0.2">
      <c r="AM14730" s="61"/>
      <c r="AN14730" s="61"/>
      <c r="AO14730" s="171"/>
      <c r="AP14730" s="61"/>
      <c r="AQ14730" s="61"/>
      <c r="AR14730" s="61"/>
      <c r="AS14730" s="61"/>
      <c r="AT14730" s="61"/>
      <c r="AU14730" s="61"/>
      <c r="AV14730" s="61"/>
      <c r="AW14730" s="61"/>
      <c r="AX14730" s="61"/>
      <c r="AY14730" s="61"/>
      <c r="AZ14730" s="61"/>
      <c r="BA14730" s="61"/>
    </row>
    <row r="14731" spans="39:53" x14ac:dyDescent="0.2">
      <c r="AM14731" s="61"/>
      <c r="AN14731" s="61"/>
      <c r="AO14731" s="171"/>
      <c r="AP14731" s="61"/>
      <c r="AQ14731" s="61"/>
      <c r="AR14731" s="61"/>
      <c r="AS14731" s="61"/>
      <c r="AT14731" s="61"/>
      <c r="AU14731" s="61"/>
      <c r="AV14731" s="61"/>
      <c r="AW14731" s="61"/>
      <c r="AX14731" s="61"/>
      <c r="AY14731" s="61"/>
      <c r="AZ14731" s="61"/>
      <c r="BA14731" s="61"/>
    </row>
    <row r="14732" spans="39:53" x14ac:dyDescent="0.2">
      <c r="AM14732" s="61"/>
      <c r="AN14732" s="61"/>
      <c r="AO14732" s="171"/>
      <c r="AP14732" s="61"/>
      <c r="AQ14732" s="61"/>
      <c r="AR14732" s="61"/>
      <c r="AS14732" s="61"/>
      <c r="AT14732" s="61"/>
      <c r="AU14732" s="61"/>
      <c r="AV14732" s="61"/>
      <c r="AW14732" s="61"/>
      <c r="AX14732" s="61"/>
      <c r="AY14732" s="61"/>
      <c r="AZ14732" s="61"/>
      <c r="BA14732" s="61"/>
    </row>
    <row r="14733" spans="39:53" x14ac:dyDescent="0.2">
      <c r="AM14733" s="61"/>
      <c r="AN14733" s="61"/>
      <c r="AO14733" s="171"/>
      <c r="AP14733" s="61"/>
      <c r="AQ14733" s="61"/>
      <c r="AR14733" s="61"/>
      <c r="AS14733" s="61"/>
      <c r="AT14733" s="61"/>
      <c r="AU14733" s="61"/>
      <c r="AV14733" s="61"/>
      <c r="AW14733" s="61"/>
      <c r="AX14733" s="61"/>
      <c r="AY14733" s="61"/>
      <c r="AZ14733" s="61"/>
      <c r="BA14733" s="61"/>
    </row>
    <row r="14734" spans="39:53" x14ac:dyDescent="0.2">
      <c r="AM14734" s="61"/>
      <c r="AN14734" s="61"/>
      <c r="AO14734" s="171"/>
      <c r="AP14734" s="61"/>
      <c r="AQ14734" s="61"/>
      <c r="AR14734" s="61"/>
      <c r="AS14734" s="61"/>
      <c r="AT14734" s="61"/>
      <c r="AU14734" s="61"/>
      <c r="AV14734" s="61"/>
      <c r="AW14734" s="61"/>
      <c r="AX14734" s="61"/>
      <c r="AY14734" s="61"/>
      <c r="AZ14734" s="61"/>
      <c r="BA14734" s="61"/>
    </row>
    <row r="14735" spans="39:53" x14ac:dyDescent="0.2">
      <c r="AM14735" s="61"/>
      <c r="AN14735" s="61"/>
      <c r="AO14735" s="171"/>
      <c r="AP14735" s="61"/>
      <c r="AQ14735" s="61"/>
      <c r="AR14735" s="61"/>
      <c r="AS14735" s="61"/>
      <c r="AT14735" s="61"/>
      <c r="AU14735" s="61"/>
      <c r="AV14735" s="61"/>
      <c r="AW14735" s="61"/>
      <c r="AX14735" s="61"/>
      <c r="AY14735" s="61"/>
      <c r="AZ14735" s="61"/>
      <c r="BA14735" s="61"/>
    </row>
    <row r="14736" spans="39:53" x14ac:dyDescent="0.2">
      <c r="AM14736" s="61"/>
      <c r="AN14736" s="61"/>
      <c r="AO14736" s="171"/>
      <c r="AP14736" s="61"/>
      <c r="AQ14736" s="61"/>
      <c r="AR14736" s="61"/>
      <c r="AS14736" s="61"/>
      <c r="AT14736" s="61"/>
      <c r="AU14736" s="61"/>
      <c r="AV14736" s="61"/>
      <c r="AW14736" s="61"/>
      <c r="AX14736" s="61"/>
      <c r="AY14736" s="61"/>
      <c r="AZ14736" s="61"/>
      <c r="BA14736" s="61"/>
    </row>
    <row r="14737" spans="39:53" x14ac:dyDescent="0.2">
      <c r="AM14737" s="61"/>
      <c r="AN14737" s="61"/>
      <c r="AO14737" s="171"/>
      <c r="AP14737" s="61"/>
      <c r="AQ14737" s="61"/>
      <c r="AR14737" s="61"/>
      <c r="AS14737" s="61"/>
      <c r="AT14737" s="61"/>
      <c r="AU14737" s="61"/>
      <c r="AV14737" s="61"/>
      <c r="AW14737" s="61"/>
      <c r="AX14737" s="61"/>
      <c r="AY14737" s="61"/>
      <c r="AZ14737" s="61"/>
      <c r="BA14737" s="61"/>
    </row>
    <row r="14738" spans="39:53" x14ac:dyDescent="0.2">
      <c r="AM14738" s="61"/>
      <c r="AN14738" s="61"/>
      <c r="AO14738" s="171"/>
      <c r="AP14738" s="61"/>
      <c r="AQ14738" s="61"/>
      <c r="AR14738" s="61"/>
      <c r="AS14738" s="61"/>
      <c r="AT14738" s="61"/>
      <c r="AU14738" s="61"/>
      <c r="AV14738" s="61"/>
      <c r="AW14738" s="61"/>
      <c r="AX14738" s="61"/>
      <c r="AY14738" s="61"/>
      <c r="AZ14738" s="61"/>
      <c r="BA14738" s="61"/>
    </row>
    <row r="14739" spans="39:53" x14ac:dyDescent="0.2">
      <c r="AM14739" s="61"/>
      <c r="AN14739" s="61"/>
      <c r="AO14739" s="171"/>
      <c r="AP14739" s="61"/>
      <c r="AQ14739" s="61"/>
      <c r="AR14739" s="61"/>
      <c r="AS14739" s="61"/>
      <c r="AT14739" s="61"/>
      <c r="AU14739" s="61"/>
      <c r="AV14739" s="61"/>
      <c r="AW14739" s="61"/>
      <c r="AX14739" s="61"/>
      <c r="AY14739" s="61"/>
      <c r="AZ14739" s="61"/>
      <c r="BA14739" s="61"/>
    </row>
    <row r="14740" spans="39:53" x14ac:dyDescent="0.2">
      <c r="AM14740" s="61"/>
      <c r="AN14740" s="61"/>
      <c r="AO14740" s="171"/>
      <c r="AP14740" s="61"/>
      <c r="AQ14740" s="61"/>
      <c r="AR14740" s="61"/>
      <c r="AS14740" s="61"/>
      <c r="AT14740" s="61"/>
      <c r="AU14740" s="61"/>
      <c r="AV14740" s="61"/>
      <c r="AW14740" s="61"/>
      <c r="AX14740" s="61"/>
      <c r="AY14740" s="61"/>
      <c r="AZ14740" s="61"/>
      <c r="BA14740" s="61"/>
    </row>
    <row r="14741" spans="39:53" x14ac:dyDescent="0.2">
      <c r="AM14741" s="61"/>
      <c r="AN14741" s="61"/>
      <c r="AO14741" s="171"/>
      <c r="AP14741" s="61"/>
      <c r="AQ14741" s="61"/>
      <c r="AR14741" s="61"/>
      <c r="AS14741" s="61"/>
      <c r="AT14741" s="61"/>
      <c r="AU14741" s="61"/>
      <c r="AV14741" s="61"/>
      <c r="AW14741" s="61"/>
      <c r="AX14741" s="61"/>
      <c r="AY14741" s="61"/>
      <c r="AZ14741" s="61"/>
      <c r="BA14741" s="61"/>
    </row>
    <row r="14742" spans="39:53" x14ac:dyDescent="0.2">
      <c r="AM14742" s="61"/>
      <c r="AN14742" s="61"/>
      <c r="AO14742" s="171"/>
      <c r="AP14742" s="61"/>
      <c r="AQ14742" s="61"/>
      <c r="AR14742" s="61"/>
      <c r="AS14742" s="61"/>
      <c r="AT14742" s="61"/>
      <c r="AU14742" s="61"/>
      <c r="AV14742" s="61"/>
      <c r="AW14742" s="61"/>
      <c r="AX14742" s="61"/>
      <c r="AY14742" s="61"/>
      <c r="AZ14742" s="61"/>
      <c r="BA14742" s="61"/>
    </row>
    <row r="14743" spans="39:53" x14ac:dyDescent="0.2">
      <c r="AM14743" s="61"/>
      <c r="AN14743" s="61"/>
      <c r="AO14743" s="171"/>
      <c r="AP14743" s="61"/>
      <c r="AQ14743" s="61"/>
      <c r="AR14743" s="61"/>
      <c r="AS14743" s="61"/>
      <c r="AT14743" s="61"/>
      <c r="AU14743" s="61"/>
      <c r="AV14743" s="61"/>
      <c r="AW14743" s="61"/>
      <c r="AX14743" s="61"/>
      <c r="AY14743" s="61"/>
      <c r="AZ14743" s="61"/>
      <c r="BA14743" s="61"/>
    </row>
    <row r="14744" spans="39:53" x14ac:dyDescent="0.2">
      <c r="AM14744" s="61"/>
      <c r="AN14744" s="61"/>
      <c r="AO14744" s="171"/>
      <c r="AP14744" s="61"/>
      <c r="AQ14744" s="61"/>
      <c r="AR14744" s="61"/>
      <c r="AS14744" s="61"/>
      <c r="AT14744" s="61"/>
      <c r="AU14744" s="61"/>
      <c r="AV14744" s="61"/>
      <c r="AW14744" s="61"/>
      <c r="AX14744" s="61"/>
      <c r="AY14744" s="61"/>
      <c r="AZ14744" s="61"/>
      <c r="BA14744" s="61"/>
    </row>
    <row r="14745" spans="39:53" x14ac:dyDescent="0.2">
      <c r="AM14745" s="61"/>
      <c r="AN14745" s="61"/>
      <c r="AO14745" s="171"/>
      <c r="AP14745" s="61"/>
      <c r="AQ14745" s="61"/>
      <c r="AR14745" s="61"/>
      <c r="AS14745" s="61"/>
      <c r="AT14745" s="61"/>
      <c r="AU14745" s="61"/>
      <c r="AV14745" s="61"/>
      <c r="AW14745" s="61"/>
      <c r="AX14745" s="61"/>
      <c r="AY14745" s="61"/>
      <c r="AZ14745" s="61"/>
      <c r="BA14745" s="61"/>
    </row>
    <row r="14746" spans="39:53" x14ac:dyDescent="0.2">
      <c r="AM14746" s="61"/>
      <c r="AN14746" s="61"/>
      <c r="AO14746" s="171"/>
      <c r="AP14746" s="61"/>
      <c r="AQ14746" s="61"/>
      <c r="AR14746" s="61"/>
      <c r="AS14746" s="61"/>
      <c r="AT14746" s="61"/>
      <c r="AU14746" s="61"/>
      <c r="AV14746" s="61"/>
      <c r="AW14746" s="61"/>
      <c r="AX14746" s="61"/>
      <c r="AY14746" s="61"/>
      <c r="AZ14746" s="61"/>
      <c r="BA14746" s="61"/>
    </row>
    <row r="14747" spans="39:53" x14ac:dyDescent="0.2">
      <c r="AM14747" s="61"/>
      <c r="AN14747" s="61"/>
      <c r="AO14747" s="171"/>
      <c r="AP14747" s="61"/>
      <c r="AQ14747" s="61"/>
      <c r="AR14747" s="61"/>
      <c r="AS14747" s="61"/>
      <c r="AT14747" s="61"/>
      <c r="AU14747" s="61"/>
      <c r="AV14747" s="61"/>
      <c r="AW14747" s="61"/>
      <c r="AX14747" s="61"/>
      <c r="AY14747" s="61"/>
      <c r="AZ14747" s="61"/>
      <c r="BA14747" s="61"/>
    </row>
    <row r="14748" spans="39:53" x14ac:dyDescent="0.2">
      <c r="AM14748" s="61"/>
      <c r="AN14748" s="61"/>
      <c r="AO14748" s="171"/>
      <c r="AP14748" s="61"/>
      <c r="AQ14748" s="61"/>
      <c r="AR14748" s="61"/>
      <c r="AS14748" s="61"/>
      <c r="AT14748" s="61"/>
      <c r="AU14748" s="61"/>
      <c r="AV14748" s="61"/>
      <c r="AW14748" s="61"/>
      <c r="AX14748" s="61"/>
      <c r="AY14748" s="61"/>
      <c r="AZ14748" s="61"/>
      <c r="BA14748" s="61"/>
    </row>
    <row r="14749" spans="39:53" x14ac:dyDescent="0.2">
      <c r="AM14749" s="61"/>
      <c r="AN14749" s="61"/>
      <c r="AO14749" s="171"/>
      <c r="AP14749" s="61"/>
      <c r="AQ14749" s="61"/>
      <c r="AR14749" s="61"/>
      <c r="AS14749" s="61"/>
      <c r="AT14749" s="61"/>
      <c r="AU14749" s="61"/>
      <c r="AV14749" s="61"/>
      <c r="AW14749" s="61"/>
      <c r="AX14749" s="61"/>
      <c r="AY14749" s="61"/>
      <c r="AZ14749" s="61"/>
      <c r="BA14749" s="61"/>
    </row>
    <row r="14750" spans="39:53" x14ac:dyDescent="0.2">
      <c r="AM14750" s="61"/>
      <c r="AN14750" s="61"/>
      <c r="AO14750" s="171"/>
      <c r="AP14750" s="61"/>
      <c r="AQ14750" s="61"/>
      <c r="AR14750" s="61"/>
      <c r="AS14750" s="61"/>
      <c r="AT14750" s="61"/>
      <c r="AU14750" s="61"/>
      <c r="AV14750" s="61"/>
      <c r="AW14750" s="61"/>
      <c r="AX14750" s="61"/>
      <c r="AY14750" s="61"/>
      <c r="AZ14750" s="61"/>
      <c r="BA14750" s="61"/>
    </row>
    <row r="14751" spans="39:53" x14ac:dyDescent="0.2">
      <c r="AM14751" s="61"/>
      <c r="AN14751" s="61"/>
      <c r="AO14751" s="171"/>
      <c r="AP14751" s="61"/>
      <c r="AQ14751" s="61"/>
      <c r="AR14751" s="61"/>
      <c r="AS14751" s="61"/>
      <c r="AT14751" s="61"/>
      <c r="AU14751" s="61"/>
      <c r="AV14751" s="61"/>
      <c r="AW14751" s="61"/>
      <c r="AX14751" s="61"/>
      <c r="AY14751" s="61"/>
      <c r="AZ14751" s="61"/>
      <c r="BA14751" s="61"/>
    </row>
    <row r="14752" spans="39:53" x14ac:dyDescent="0.2">
      <c r="AM14752" s="61"/>
      <c r="AN14752" s="61"/>
      <c r="AO14752" s="171"/>
      <c r="AP14752" s="61"/>
      <c r="AQ14752" s="61"/>
      <c r="AR14752" s="61"/>
      <c r="AS14752" s="61"/>
      <c r="AT14752" s="61"/>
      <c r="AU14752" s="61"/>
      <c r="AV14752" s="61"/>
      <c r="AW14752" s="61"/>
      <c r="AX14752" s="61"/>
      <c r="AY14752" s="61"/>
      <c r="AZ14752" s="61"/>
      <c r="BA14752" s="61"/>
    </row>
    <row r="14753" spans="39:53" x14ac:dyDescent="0.2">
      <c r="AM14753" s="61"/>
      <c r="AN14753" s="61"/>
      <c r="AO14753" s="171"/>
      <c r="AP14753" s="61"/>
      <c r="AQ14753" s="61"/>
      <c r="AR14753" s="61"/>
      <c r="AS14753" s="61"/>
      <c r="AT14753" s="61"/>
      <c r="AU14753" s="61"/>
      <c r="AV14753" s="61"/>
      <c r="AW14753" s="61"/>
      <c r="AX14753" s="61"/>
      <c r="AY14753" s="61"/>
      <c r="AZ14753" s="61"/>
      <c r="BA14753" s="61"/>
    </row>
    <row r="14754" spans="39:53" x14ac:dyDescent="0.2">
      <c r="AM14754" s="61"/>
      <c r="AN14754" s="61"/>
      <c r="AO14754" s="171"/>
      <c r="AP14754" s="61"/>
      <c r="AQ14754" s="61"/>
      <c r="AR14754" s="61"/>
      <c r="AS14754" s="61"/>
      <c r="AT14754" s="61"/>
      <c r="AU14754" s="61"/>
      <c r="AV14754" s="61"/>
      <c r="AW14754" s="61"/>
      <c r="AX14754" s="61"/>
      <c r="AY14754" s="61"/>
      <c r="AZ14754" s="61"/>
      <c r="BA14754" s="61"/>
    </row>
    <row r="14755" spans="39:53" x14ac:dyDescent="0.2">
      <c r="AM14755" s="61"/>
      <c r="AN14755" s="61"/>
      <c r="AO14755" s="171"/>
      <c r="AP14755" s="61"/>
      <c r="AQ14755" s="61"/>
      <c r="AR14755" s="61"/>
      <c r="AS14755" s="61"/>
      <c r="AT14755" s="61"/>
      <c r="AU14755" s="61"/>
      <c r="AV14755" s="61"/>
      <c r="AW14755" s="61"/>
      <c r="AX14755" s="61"/>
      <c r="AY14755" s="61"/>
      <c r="AZ14755" s="61"/>
      <c r="BA14755" s="61"/>
    </row>
    <row r="14756" spans="39:53" x14ac:dyDescent="0.2">
      <c r="AM14756" s="61"/>
      <c r="AN14756" s="61"/>
      <c r="AO14756" s="171"/>
      <c r="AP14756" s="61"/>
      <c r="AQ14756" s="61"/>
      <c r="AR14756" s="61"/>
      <c r="AS14756" s="61"/>
      <c r="AT14756" s="61"/>
      <c r="AU14756" s="61"/>
      <c r="AV14756" s="61"/>
      <c r="AW14756" s="61"/>
      <c r="AX14756" s="61"/>
      <c r="AY14756" s="61"/>
      <c r="AZ14756" s="61"/>
      <c r="BA14756" s="61"/>
    </row>
    <row r="14757" spans="39:53" x14ac:dyDescent="0.2">
      <c r="AM14757" s="61"/>
      <c r="AN14757" s="61"/>
      <c r="AO14757" s="171"/>
      <c r="AP14757" s="61"/>
      <c r="AQ14757" s="61"/>
      <c r="AR14757" s="61"/>
      <c r="AS14757" s="61"/>
      <c r="AT14757" s="61"/>
      <c r="AU14757" s="61"/>
      <c r="AV14757" s="61"/>
      <c r="AW14757" s="61"/>
      <c r="AX14757" s="61"/>
      <c r="AY14757" s="61"/>
      <c r="AZ14757" s="61"/>
      <c r="BA14757" s="61"/>
    </row>
    <row r="14758" spans="39:53" x14ac:dyDescent="0.2">
      <c r="AM14758" s="61"/>
      <c r="AN14758" s="61"/>
      <c r="AO14758" s="171"/>
      <c r="AP14758" s="61"/>
      <c r="AQ14758" s="61"/>
      <c r="AR14758" s="61"/>
      <c r="AS14758" s="61"/>
      <c r="AT14758" s="61"/>
      <c r="AU14758" s="61"/>
      <c r="AV14758" s="61"/>
      <c r="AW14758" s="61"/>
      <c r="AX14758" s="61"/>
      <c r="AY14758" s="61"/>
      <c r="AZ14758" s="61"/>
      <c r="BA14758" s="61"/>
    </row>
    <row r="14759" spans="39:53" x14ac:dyDescent="0.2">
      <c r="AM14759" s="61"/>
      <c r="AN14759" s="61"/>
      <c r="AO14759" s="171"/>
      <c r="AP14759" s="61"/>
      <c r="AQ14759" s="61"/>
      <c r="AR14759" s="61"/>
      <c r="AS14759" s="61"/>
      <c r="AT14759" s="61"/>
      <c r="AU14759" s="61"/>
      <c r="AV14759" s="61"/>
      <c r="AW14759" s="61"/>
      <c r="AX14759" s="61"/>
      <c r="AY14759" s="61"/>
      <c r="AZ14759" s="61"/>
      <c r="BA14759" s="61"/>
    </row>
    <row r="14760" spans="39:53" x14ac:dyDescent="0.2">
      <c r="AM14760" s="61"/>
      <c r="AN14760" s="61"/>
      <c r="AO14760" s="171"/>
      <c r="AP14760" s="61"/>
      <c r="AQ14760" s="61"/>
      <c r="AR14760" s="61"/>
      <c r="AS14760" s="61"/>
      <c r="AT14760" s="61"/>
      <c r="AU14760" s="61"/>
      <c r="AV14760" s="61"/>
      <c r="AW14760" s="61"/>
      <c r="AX14760" s="61"/>
      <c r="AY14760" s="61"/>
      <c r="AZ14760" s="61"/>
      <c r="BA14760" s="61"/>
    </row>
    <row r="14761" spans="39:53" x14ac:dyDescent="0.2">
      <c r="AM14761" s="61"/>
      <c r="AN14761" s="61"/>
      <c r="AO14761" s="171"/>
      <c r="AP14761" s="61"/>
      <c r="AQ14761" s="61"/>
      <c r="AR14761" s="61"/>
      <c r="AS14761" s="61"/>
      <c r="AT14761" s="61"/>
      <c r="AU14761" s="61"/>
      <c r="AV14761" s="61"/>
      <c r="AW14761" s="61"/>
      <c r="AX14761" s="61"/>
      <c r="AY14761" s="61"/>
      <c r="AZ14761" s="61"/>
      <c r="BA14761" s="61"/>
    </row>
    <row r="14762" spans="39:53" x14ac:dyDescent="0.2">
      <c r="AM14762" s="61"/>
      <c r="AN14762" s="61"/>
      <c r="AO14762" s="171"/>
      <c r="AP14762" s="61"/>
      <c r="AQ14762" s="61"/>
      <c r="AR14762" s="61"/>
      <c r="AS14762" s="61"/>
      <c r="AT14762" s="61"/>
      <c r="AU14762" s="61"/>
      <c r="AV14762" s="61"/>
      <c r="AW14762" s="61"/>
      <c r="AX14762" s="61"/>
      <c r="AY14762" s="61"/>
      <c r="AZ14762" s="61"/>
      <c r="BA14762" s="61"/>
    </row>
    <row r="14763" spans="39:53" x14ac:dyDescent="0.2">
      <c r="AM14763" s="61"/>
      <c r="AN14763" s="61"/>
      <c r="AO14763" s="171"/>
      <c r="AP14763" s="61"/>
      <c r="AQ14763" s="61"/>
      <c r="AR14763" s="61"/>
      <c r="AS14763" s="61"/>
      <c r="AT14763" s="61"/>
      <c r="AU14763" s="61"/>
      <c r="AV14763" s="61"/>
      <c r="AW14763" s="61"/>
      <c r="AX14763" s="61"/>
      <c r="AY14763" s="61"/>
      <c r="AZ14763" s="61"/>
      <c r="BA14763" s="61"/>
    </row>
    <row r="14764" spans="39:53" x14ac:dyDescent="0.2">
      <c r="AM14764" s="61"/>
      <c r="AN14764" s="61"/>
      <c r="AO14764" s="171"/>
      <c r="AP14764" s="61"/>
      <c r="AQ14764" s="61"/>
      <c r="AR14764" s="61"/>
      <c r="AS14764" s="61"/>
      <c r="AT14764" s="61"/>
      <c r="AU14764" s="61"/>
      <c r="AV14764" s="61"/>
      <c r="AW14764" s="61"/>
      <c r="AX14764" s="61"/>
      <c r="AY14764" s="61"/>
      <c r="AZ14764" s="61"/>
      <c r="BA14764" s="61"/>
    </row>
    <row r="14765" spans="39:53" x14ac:dyDescent="0.2">
      <c r="AM14765" s="61"/>
      <c r="AN14765" s="61"/>
      <c r="AO14765" s="171"/>
      <c r="AP14765" s="61"/>
      <c r="AQ14765" s="61"/>
      <c r="AR14765" s="61"/>
      <c r="AS14765" s="61"/>
      <c r="AT14765" s="61"/>
      <c r="AU14765" s="61"/>
      <c r="AV14765" s="61"/>
      <c r="AW14765" s="61"/>
      <c r="AX14765" s="61"/>
      <c r="AY14765" s="61"/>
      <c r="AZ14765" s="61"/>
      <c r="BA14765" s="61"/>
    </row>
    <row r="14766" spans="39:53" x14ac:dyDescent="0.2">
      <c r="AM14766" s="61"/>
      <c r="AN14766" s="61"/>
      <c r="AO14766" s="171"/>
      <c r="AP14766" s="61"/>
      <c r="AQ14766" s="61"/>
      <c r="AR14766" s="61"/>
      <c r="AS14766" s="61"/>
      <c r="AT14766" s="61"/>
      <c r="AU14766" s="61"/>
      <c r="AV14766" s="61"/>
      <c r="AW14766" s="61"/>
      <c r="AX14766" s="61"/>
      <c r="AY14766" s="61"/>
      <c r="AZ14766" s="61"/>
      <c r="BA14766" s="61"/>
    </row>
    <row r="14767" spans="39:53" x14ac:dyDescent="0.2">
      <c r="AM14767" s="61"/>
      <c r="AN14767" s="61"/>
      <c r="AO14767" s="171"/>
      <c r="AP14767" s="61"/>
      <c r="AQ14767" s="61"/>
      <c r="AR14767" s="61"/>
      <c r="AS14767" s="61"/>
      <c r="AT14767" s="61"/>
      <c r="AU14767" s="61"/>
      <c r="AV14767" s="61"/>
      <c r="AW14767" s="61"/>
      <c r="AX14767" s="61"/>
      <c r="AY14767" s="61"/>
      <c r="AZ14767" s="61"/>
      <c r="BA14767" s="61"/>
    </row>
    <row r="14768" spans="39:53" x14ac:dyDescent="0.2">
      <c r="AM14768" s="61"/>
      <c r="AN14768" s="61"/>
      <c r="AO14768" s="171"/>
      <c r="AP14768" s="61"/>
      <c r="AQ14768" s="61"/>
      <c r="AR14768" s="61"/>
      <c r="AS14768" s="61"/>
      <c r="AT14768" s="61"/>
      <c r="AU14768" s="61"/>
      <c r="AV14768" s="61"/>
      <c r="AW14768" s="61"/>
      <c r="AX14768" s="61"/>
      <c r="AY14768" s="61"/>
      <c r="AZ14768" s="61"/>
      <c r="BA14768" s="61"/>
    </row>
    <row r="14769" spans="39:53" x14ac:dyDescent="0.2">
      <c r="AM14769" s="61"/>
      <c r="AN14769" s="61"/>
      <c r="AO14769" s="171"/>
      <c r="AP14769" s="61"/>
      <c r="AQ14769" s="61"/>
      <c r="AR14769" s="61"/>
      <c r="AS14769" s="61"/>
      <c r="AT14769" s="61"/>
      <c r="AU14769" s="61"/>
      <c r="AV14769" s="61"/>
      <c r="AW14769" s="61"/>
      <c r="AX14769" s="61"/>
      <c r="AY14769" s="61"/>
      <c r="AZ14769" s="61"/>
      <c r="BA14769" s="61"/>
    </row>
    <row r="14770" spans="39:53" x14ac:dyDescent="0.2">
      <c r="AM14770" s="61"/>
      <c r="AN14770" s="61"/>
      <c r="AO14770" s="171"/>
      <c r="AP14770" s="61"/>
      <c r="AQ14770" s="61"/>
      <c r="AR14770" s="61"/>
      <c r="AS14770" s="61"/>
      <c r="AT14770" s="61"/>
      <c r="AU14770" s="61"/>
      <c r="AV14770" s="61"/>
      <c r="AW14770" s="61"/>
      <c r="AX14770" s="61"/>
      <c r="AY14770" s="61"/>
      <c r="AZ14770" s="61"/>
      <c r="BA14770" s="61"/>
    </row>
    <row r="14771" spans="39:53" x14ac:dyDescent="0.2">
      <c r="AM14771" s="61"/>
      <c r="AN14771" s="61"/>
      <c r="AO14771" s="171"/>
      <c r="AP14771" s="61"/>
      <c r="AQ14771" s="61"/>
      <c r="AR14771" s="61"/>
      <c r="AS14771" s="61"/>
      <c r="AT14771" s="61"/>
      <c r="AU14771" s="61"/>
      <c r="AV14771" s="61"/>
      <c r="AW14771" s="61"/>
      <c r="AX14771" s="61"/>
      <c r="AY14771" s="61"/>
      <c r="AZ14771" s="61"/>
      <c r="BA14771" s="61"/>
    </row>
    <row r="14772" spans="39:53" x14ac:dyDescent="0.2">
      <c r="AM14772" s="61"/>
      <c r="AN14772" s="61"/>
      <c r="AO14772" s="171"/>
      <c r="AP14772" s="61"/>
      <c r="AQ14772" s="61"/>
      <c r="AR14772" s="61"/>
      <c r="AS14772" s="61"/>
      <c r="AT14772" s="61"/>
      <c r="AU14772" s="61"/>
      <c r="AV14772" s="61"/>
      <c r="AW14772" s="61"/>
      <c r="AX14772" s="61"/>
      <c r="AY14772" s="61"/>
      <c r="AZ14772" s="61"/>
      <c r="BA14772" s="61"/>
    </row>
    <row r="14773" spans="39:53" x14ac:dyDescent="0.2">
      <c r="AM14773" s="61"/>
      <c r="AN14773" s="61"/>
      <c r="AO14773" s="171"/>
      <c r="AP14773" s="61"/>
      <c r="AQ14773" s="61"/>
      <c r="AR14773" s="61"/>
      <c r="AS14773" s="61"/>
      <c r="AT14773" s="61"/>
      <c r="AU14773" s="61"/>
      <c r="AV14773" s="61"/>
      <c r="AW14773" s="61"/>
      <c r="AX14773" s="61"/>
      <c r="AY14773" s="61"/>
      <c r="AZ14773" s="61"/>
      <c r="BA14773" s="61"/>
    </row>
    <row r="14774" spans="39:53" x14ac:dyDescent="0.2">
      <c r="AM14774" s="61"/>
      <c r="AN14774" s="61"/>
      <c r="AO14774" s="171"/>
      <c r="AP14774" s="61"/>
      <c r="AQ14774" s="61"/>
      <c r="AR14774" s="61"/>
      <c r="AS14774" s="61"/>
      <c r="AT14774" s="61"/>
      <c r="AU14774" s="61"/>
      <c r="AV14774" s="61"/>
      <c r="AW14774" s="61"/>
      <c r="AX14774" s="61"/>
      <c r="AY14774" s="61"/>
      <c r="AZ14774" s="61"/>
      <c r="BA14774" s="61"/>
    </row>
    <row r="14775" spans="39:53" x14ac:dyDescent="0.2">
      <c r="AM14775" s="61"/>
      <c r="AN14775" s="61"/>
      <c r="AO14775" s="171"/>
      <c r="AP14775" s="61"/>
      <c r="AQ14775" s="61"/>
      <c r="AR14775" s="61"/>
      <c r="AS14775" s="61"/>
      <c r="AT14775" s="61"/>
      <c r="AU14775" s="61"/>
      <c r="AV14775" s="61"/>
      <c r="AW14775" s="61"/>
      <c r="AX14775" s="61"/>
      <c r="AY14775" s="61"/>
      <c r="AZ14775" s="61"/>
      <c r="BA14775" s="61"/>
    </row>
    <row r="14776" spans="39:53" x14ac:dyDescent="0.2">
      <c r="AM14776" s="61"/>
      <c r="AN14776" s="61"/>
      <c r="AO14776" s="171"/>
      <c r="AP14776" s="61"/>
      <c r="AQ14776" s="61"/>
      <c r="AR14776" s="61"/>
      <c r="AS14776" s="61"/>
      <c r="AT14776" s="61"/>
      <c r="AU14776" s="61"/>
      <c r="AV14776" s="61"/>
      <c r="AW14776" s="61"/>
      <c r="AX14776" s="61"/>
      <c r="AY14776" s="61"/>
      <c r="AZ14776" s="61"/>
      <c r="BA14776" s="61"/>
    </row>
    <row r="14777" spans="39:53" x14ac:dyDescent="0.2">
      <c r="AM14777" s="61"/>
      <c r="AN14777" s="61"/>
      <c r="AO14777" s="171"/>
      <c r="AP14777" s="61"/>
      <c r="AQ14777" s="61"/>
      <c r="AR14777" s="61"/>
      <c r="AS14777" s="61"/>
      <c r="AT14777" s="61"/>
      <c r="AU14777" s="61"/>
      <c r="AV14777" s="61"/>
      <c r="AW14777" s="61"/>
      <c r="AX14777" s="61"/>
      <c r="AY14777" s="61"/>
      <c r="AZ14777" s="61"/>
      <c r="BA14777" s="61"/>
    </row>
    <row r="14778" spans="39:53" x14ac:dyDescent="0.2">
      <c r="AM14778" s="61"/>
      <c r="AN14778" s="61"/>
      <c r="AO14778" s="171"/>
      <c r="AP14778" s="61"/>
      <c r="AQ14778" s="61"/>
      <c r="AR14778" s="61"/>
      <c r="AS14778" s="61"/>
      <c r="AT14778" s="61"/>
      <c r="AU14778" s="61"/>
      <c r="AV14778" s="61"/>
      <c r="AW14778" s="61"/>
      <c r="AX14778" s="61"/>
      <c r="AY14778" s="61"/>
      <c r="AZ14778" s="61"/>
      <c r="BA14778" s="61"/>
    </row>
    <row r="14779" spans="39:53" x14ac:dyDescent="0.2">
      <c r="AM14779" s="61"/>
      <c r="AN14779" s="61"/>
      <c r="AO14779" s="171"/>
      <c r="AP14779" s="61"/>
      <c r="AQ14779" s="61"/>
      <c r="AR14779" s="61"/>
      <c r="AS14779" s="61"/>
      <c r="AT14779" s="61"/>
      <c r="AU14779" s="61"/>
      <c r="AV14779" s="61"/>
      <c r="AW14779" s="61"/>
      <c r="AX14779" s="61"/>
      <c r="AY14779" s="61"/>
      <c r="AZ14779" s="61"/>
      <c r="BA14779" s="61"/>
    </row>
    <row r="14780" spans="39:53" x14ac:dyDescent="0.2">
      <c r="AM14780" s="61"/>
      <c r="AN14780" s="61"/>
      <c r="AO14780" s="171"/>
      <c r="AP14780" s="61"/>
      <c r="AQ14780" s="61"/>
      <c r="AR14780" s="61"/>
      <c r="AS14780" s="61"/>
      <c r="AT14780" s="61"/>
      <c r="AU14780" s="61"/>
      <c r="AV14780" s="61"/>
      <c r="AW14780" s="61"/>
      <c r="AX14780" s="61"/>
      <c r="AY14780" s="61"/>
      <c r="AZ14780" s="61"/>
      <c r="BA14780" s="61"/>
    </row>
    <row r="14781" spans="39:53" x14ac:dyDescent="0.2">
      <c r="AM14781" s="61"/>
      <c r="AN14781" s="61"/>
      <c r="AO14781" s="171"/>
      <c r="AP14781" s="61"/>
      <c r="AQ14781" s="61"/>
      <c r="AR14781" s="61"/>
      <c r="AS14781" s="61"/>
      <c r="AT14781" s="61"/>
      <c r="AU14781" s="61"/>
      <c r="AV14781" s="61"/>
      <c r="AW14781" s="61"/>
      <c r="AX14781" s="61"/>
      <c r="AY14781" s="61"/>
      <c r="AZ14781" s="61"/>
      <c r="BA14781" s="61"/>
    </row>
    <row r="14782" spans="39:53" x14ac:dyDescent="0.2">
      <c r="AM14782" s="61"/>
      <c r="AN14782" s="61"/>
      <c r="AO14782" s="171"/>
      <c r="AP14782" s="61"/>
      <c r="AQ14782" s="61"/>
      <c r="AR14782" s="61"/>
      <c r="AS14782" s="61"/>
      <c r="AT14782" s="61"/>
      <c r="AU14782" s="61"/>
      <c r="AV14782" s="61"/>
      <c r="AW14782" s="61"/>
      <c r="AX14782" s="61"/>
      <c r="AY14782" s="61"/>
      <c r="AZ14782" s="61"/>
      <c r="BA14782" s="61"/>
    </row>
    <row r="14783" spans="39:53" x14ac:dyDescent="0.2">
      <c r="AM14783" s="61"/>
      <c r="AN14783" s="61"/>
      <c r="AO14783" s="171"/>
      <c r="AP14783" s="61"/>
      <c r="AQ14783" s="61"/>
      <c r="AR14783" s="61"/>
      <c r="AS14783" s="61"/>
      <c r="AT14783" s="61"/>
      <c r="AU14783" s="61"/>
      <c r="AV14783" s="61"/>
      <c r="AW14783" s="61"/>
      <c r="AX14783" s="61"/>
      <c r="AY14783" s="61"/>
      <c r="AZ14783" s="61"/>
      <c r="BA14783" s="61"/>
    </row>
    <row r="14784" spans="39:53" x14ac:dyDescent="0.2">
      <c r="AM14784" s="61"/>
      <c r="AN14784" s="61"/>
      <c r="AO14784" s="171"/>
      <c r="AP14784" s="61"/>
      <c r="AQ14784" s="61"/>
      <c r="AR14784" s="61"/>
      <c r="AS14784" s="61"/>
      <c r="AT14784" s="61"/>
      <c r="AU14784" s="61"/>
      <c r="AV14784" s="61"/>
      <c r="AW14784" s="61"/>
      <c r="AX14784" s="61"/>
      <c r="AY14784" s="61"/>
      <c r="AZ14784" s="61"/>
      <c r="BA14784" s="61"/>
    </row>
    <row r="14785" spans="39:53" x14ac:dyDescent="0.2">
      <c r="AM14785" s="61"/>
      <c r="AN14785" s="61"/>
      <c r="AO14785" s="171"/>
      <c r="AP14785" s="61"/>
      <c r="AQ14785" s="61"/>
      <c r="AR14785" s="61"/>
      <c r="AS14785" s="61"/>
      <c r="AT14785" s="61"/>
      <c r="AU14785" s="61"/>
      <c r="AV14785" s="61"/>
      <c r="AW14785" s="61"/>
      <c r="AX14785" s="61"/>
      <c r="AY14785" s="61"/>
      <c r="AZ14785" s="61"/>
      <c r="BA14785" s="61"/>
    </row>
    <row r="14786" spans="39:53" x14ac:dyDescent="0.2">
      <c r="AM14786" s="61"/>
      <c r="AN14786" s="61"/>
      <c r="AO14786" s="171"/>
      <c r="AP14786" s="61"/>
      <c r="AQ14786" s="61"/>
      <c r="AR14786" s="61"/>
      <c r="AS14786" s="61"/>
      <c r="AT14786" s="61"/>
      <c r="AU14786" s="61"/>
      <c r="AV14786" s="61"/>
      <c r="AW14786" s="61"/>
      <c r="AX14786" s="61"/>
      <c r="AY14786" s="61"/>
      <c r="AZ14786" s="61"/>
      <c r="BA14786" s="61"/>
    </row>
    <row r="14787" spans="39:53" x14ac:dyDescent="0.2">
      <c r="AM14787" s="61"/>
      <c r="AN14787" s="61"/>
      <c r="AO14787" s="171"/>
      <c r="AP14787" s="61"/>
      <c r="AQ14787" s="61"/>
      <c r="AR14787" s="61"/>
      <c r="AS14787" s="61"/>
      <c r="AT14787" s="61"/>
      <c r="AU14787" s="61"/>
      <c r="AV14787" s="61"/>
      <c r="AW14787" s="61"/>
      <c r="AX14787" s="61"/>
      <c r="AY14787" s="61"/>
      <c r="AZ14787" s="61"/>
      <c r="BA14787" s="61"/>
    </row>
    <row r="14788" spans="39:53" x14ac:dyDescent="0.2">
      <c r="AM14788" s="61"/>
      <c r="AN14788" s="61"/>
      <c r="AO14788" s="171"/>
      <c r="AP14788" s="61"/>
      <c r="AQ14788" s="61"/>
      <c r="AR14788" s="61"/>
      <c r="AS14788" s="61"/>
      <c r="AT14788" s="61"/>
      <c r="AU14788" s="61"/>
      <c r="AV14788" s="61"/>
      <c r="AW14788" s="61"/>
      <c r="AX14788" s="61"/>
      <c r="AY14788" s="61"/>
      <c r="AZ14788" s="61"/>
      <c r="BA14788" s="61"/>
    </row>
    <row r="14789" spans="39:53" x14ac:dyDescent="0.2">
      <c r="AM14789" s="61"/>
      <c r="AN14789" s="61"/>
      <c r="AO14789" s="171"/>
      <c r="AP14789" s="61"/>
      <c r="AQ14789" s="61"/>
      <c r="AR14789" s="61"/>
      <c r="AS14789" s="61"/>
      <c r="AT14789" s="61"/>
      <c r="AU14789" s="61"/>
      <c r="AV14789" s="61"/>
      <c r="AW14789" s="61"/>
      <c r="AX14789" s="61"/>
      <c r="AY14789" s="61"/>
      <c r="AZ14789" s="61"/>
      <c r="BA14789" s="61"/>
    </row>
    <row r="14790" spans="39:53" x14ac:dyDescent="0.2">
      <c r="AM14790" s="61"/>
      <c r="AN14790" s="61"/>
      <c r="AO14790" s="171"/>
      <c r="AP14790" s="61"/>
      <c r="AQ14790" s="61"/>
      <c r="AR14790" s="61"/>
      <c r="AS14790" s="61"/>
      <c r="AT14790" s="61"/>
      <c r="AU14790" s="61"/>
      <c r="AV14790" s="61"/>
      <c r="AW14790" s="61"/>
      <c r="AX14790" s="61"/>
      <c r="AY14790" s="61"/>
      <c r="AZ14790" s="61"/>
      <c r="BA14790" s="61"/>
    </row>
    <row r="14791" spans="39:53" x14ac:dyDescent="0.2">
      <c r="AM14791" s="61"/>
      <c r="AN14791" s="61"/>
      <c r="AO14791" s="171"/>
      <c r="AP14791" s="61"/>
      <c r="AQ14791" s="61"/>
      <c r="AR14791" s="61"/>
      <c r="AS14791" s="61"/>
      <c r="AT14791" s="61"/>
      <c r="AU14791" s="61"/>
      <c r="AV14791" s="61"/>
      <c r="AW14791" s="61"/>
      <c r="AX14791" s="61"/>
      <c r="AY14791" s="61"/>
      <c r="AZ14791" s="61"/>
      <c r="BA14791" s="61"/>
    </row>
    <row r="14792" spans="39:53" x14ac:dyDescent="0.2">
      <c r="AM14792" s="61"/>
      <c r="AN14792" s="61"/>
      <c r="AO14792" s="171"/>
      <c r="AP14792" s="61"/>
      <c r="AQ14792" s="61"/>
      <c r="AR14792" s="61"/>
      <c r="AS14792" s="61"/>
      <c r="AT14792" s="61"/>
      <c r="AU14792" s="61"/>
      <c r="AV14792" s="61"/>
      <c r="AW14792" s="61"/>
      <c r="AX14792" s="61"/>
      <c r="AY14792" s="61"/>
      <c r="AZ14792" s="61"/>
      <c r="BA14792" s="61"/>
    </row>
    <row r="14793" spans="39:53" x14ac:dyDescent="0.2">
      <c r="AM14793" s="61"/>
      <c r="AN14793" s="61"/>
      <c r="AO14793" s="171"/>
      <c r="AP14793" s="61"/>
      <c r="AQ14793" s="61"/>
      <c r="AR14793" s="61"/>
      <c r="AS14793" s="61"/>
      <c r="AT14793" s="61"/>
      <c r="AU14793" s="61"/>
      <c r="AV14793" s="61"/>
      <c r="AW14793" s="61"/>
      <c r="AX14793" s="61"/>
      <c r="AY14793" s="61"/>
      <c r="AZ14793" s="61"/>
      <c r="BA14793" s="61"/>
    </row>
    <row r="14794" spans="39:53" x14ac:dyDescent="0.2">
      <c r="AM14794" s="61"/>
      <c r="AN14794" s="61"/>
      <c r="AO14794" s="171"/>
      <c r="AP14794" s="61"/>
      <c r="AQ14794" s="61"/>
      <c r="AR14794" s="61"/>
      <c r="AS14794" s="61"/>
      <c r="AT14794" s="61"/>
      <c r="AU14794" s="61"/>
      <c r="AV14794" s="61"/>
      <c r="AW14794" s="61"/>
      <c r="AX14794" s="61"/>
      <c r="AY14794" s="61"/>
      <c r="AZ14794" s="61"/>
      <c r="BA14794" s="61"/>
    </row>
    <row r="14795" spans="39:53" x14ac:dyDescent="0.2">
      <c r="AM14795" s="61"/>
      <c r="AN14795" s="61"/>
      <c r="AO14795" s="171"/>
      <c r="AP14795" s="61"/>
      <c r="AQ14795" s="61"/>
      <c r="AR14795" s="61"/>
      <c r="AS14795" s="61"/>
      <c r="AT14795" s="61"/>
      <c r="AU14795" s="61"/>
      <c r="AV14795" s="61"/>
      <c r="AW14795" s="61"/>
      <c r="AX14795" s="61"/>
      <c r="AY14795" s="61"/>
      <c r="AZ14795" s="61"/>
      <c r="BA14795" s="61"/>
    </row>
    <row r="14796" spans="39:53" x14ac:dyDescent="0.2">
      <c r="AM14796" s="61"/>
      <c r="AN14796" s="61"/>
      <c r="AO14796" s="171"/>
      <c r="AP14796" s="61"/>
      <c r="AQ14796" s="61"/>
      <c r="AR14796" s="61"/>
      <c r="AS14796" s="61"/>
      <c r="AT14796" s="61"/>
      <c r="AU14796" s="61"/>
      <c r="AV14796" s="61"/>
      <c r="AW14796" s="61"/>
      <c r="AX14796" s="61"/>
      <c r="AY14796" s="61"/>
      <c r="AZ14796" s="61"/>
      <c r="BA14796" s="61"/>
    </row>
    <row r="14797" spans="39:53" x14ac:dyDescent="0.2">
      <c r="AM14797" s="61"/>
      <c r="AN14797" s="61"/>
      <c r="AO14797" s="171"/>
      <c r="AP14797" s="61"/>
      <c r="AQ14797" s="61"/>
      <c r="AR14797" s="61"/>
      <c r="AS14797" s="61"/>
      <c r="AT14797" s="61"/>
      <c r="AU14797" s="61"/>
      <c r="AV14797" s="61"/>
      <c r="AW14797" s="61"/>
      <c r="AX14797" s="61"/>
      <c r="AY14797" s="61"/>
      <c r="AZ14797" s="61"/>
      <c r="BA14797" s="61"/>
    </row>
    <row r="14798" spans="39:53" x14ac:dyDescent="0.2">
      <c r="AM14798" s="61"/>
      <c r="AN14798" s="61"/>
      <c r="AO14798" s="171"/>
      <c r="AP14798" s="61"/>
      <c r="AQ14798" s="61"/>
      <c r="AR14798" s="61"/>
      <c r="AS14798" s="61"/>
      <c r="AT14798" s="61"/>
      <c r="AU14798" s="61"/>
      <c r="AV14798" s="61"/>
      <c r="AW14798" s="61"/>
      <c r="AX14798" s="61"/>
      <c r="AY14798" s="61"/>
      <c r="AZ14798" s="61"/>
      <c r="BA14798" s="61"/>
    </row>
    <row r="14799" spans="39:53" x14ac:dyDescent="0.2">
      <c r="AM14799" s="61"/>
      <c r="AN14799" s="61"/>
      <c r="AO14799" s="171"/>
      <c r="AP14799" s="61"/>
      <c r="AQ14799" s="61"/>
      <c r="AR14799" s="61"/>
      <c r="AS14799" s="61"/>
      <c r="AT14799" s="61"/>
      <c r="AU14799" s="61"/>
      <c r="AV14799" s="61"/>
      <c r="AW14799" s="61"/>
      <c r="AX14799" s="61"/>
      <c r="AY14799" s="61"/>
      <c r="AZ14799" s="61"/>
      <c r="BA14799" s="61"/>
    </row>
    <row r="14800" spans="39:53" x14ac:dyDescent="0.2">
      <c r="AM14800" s="61"/>
      <c r="AN14800" s="61"/>
      <c r="AO14800" s="171"/>
      <c r="AP14800" s="61"/>
      <c r="AQ14800" s="61"/>
      <c r="AR14800" s="61"/>
      <c r="AS14800" s="61"/>
      <c r="AT14800" s="61"/>
      <c r="AU14800" s="61"/>
      <c r="AV14800" s="61"/>
      <c r="AW14800" s="61"/>
      <c r="AX14800" s="61"/>
      <c r="AY14800" s="61"/>
      <c r="AZ14800" s="61"/>
      <c r="BA14800" s="61"/>
    </row>
    <row r="14801" spans="39:53" x14ac:dyDescent="0.2">
      <c r="AM14801" s="61"/>
      <c r="AN14801" s="61"/>
      <c r="AO14801" s="171"/>
      <c r="AP14801" s="61"/>
      <c r="AQ14801" s="61"/>
      <c r="AR14801" s="61"/>
      <c r="AS14801" s="61"/>
      <c r="AT14801" s="61"/>
      <c r="AU14801" s="61"/>
      <c r="AV14801" s="61"/>
      <c r="AW14801" s="61"/>
      <c r="AX14801" s="61"/>
      <c r="AY14801" s="61"/>
      <c r="AZ14801" s="61"/>
      <c r="BA14801" s="61"/>
    </row>
    <row r="14802" spans="39:53" x14ac:dyDescent="0.2">
      <c r="AM14802" s="61"/>
      <c r="AN14802" s="61"/>
      <c r="AO14802" s="171"/>
      <c r="AP14802" s="61"/>
      <c r="AQ14802" s="61"/>
      <c r="AR14802" s="61"/>
      <c r="AS14802" s="61"/>
      <c r="AT14802" s="61"/>
      <c r="AU14802" s="61"/>
      <c r="AV14802" s="61"/>
      <c r="AW14802" s="61"/>
      <c r="AX14802" s="61"/>
      <c r="AY14802" s="61"/>
      <c r="AZ14802" s="61"/>
      <c r="BA14802" s="61"/>
    </row>
    <row r="14803" spans="39:53" x14ac:dyDescent="0.2">
      <c r="AM14803" s="61"/>
      <c r="AN14803" s="61"/>
      <c r="AO14803" s="171"/>
      <c r="AP14803" s="61"/>
      <c r="AQ14803" s="61"/>
      <c r="AR14803" s="61"/>
      <c r="AS14803" s="61"/>
      <c r="AT14803" s="61"/>
      <c r="AU14803" s="61"/>
      <c r="AV14803" s="61"/>
      <c r="AW14803" s="61"/>
      <c r="AX14803" s="61"/>
      <c r="AY14803" s="61"/>
      <c r="AZ14803" s="61"/>
      <c r="BA14803" s="61"/>
    </row>
    <row r="14804" spans="39:53" x14ac:dyDescent="0.2">
      <c r="AM14804" s="61"/>
      <c r="AN14804" s="61"/>
      <c r="AO14804" s="171"/>
      <c r="AP14804" s="61"/>
      <c r="AQ14804" s="61"/>
      <c r="AR14804" s="61"/>
      <c r="AS14804" s="61"/>
      <c r="AT14804" s="61"/>
      <c r="AU14804" s="61"/>
      <c r="AV14804" s="61"/>
      <c r="AW14804" s="61"/>
      <c r="AX14804" s="61"/>
      <c r="AY14804" s="61"/>
      <c r="AZ14804" s="61"/>
      <c r="BA14804" s="61"/>
    </row>
    <row r="14805" spans="39:53" x14ac:dyDescent="0.2">
      <c r="AM14805" s="61"/>
      <c r="AN14805" s="61"/>
      <c r="AO14805" s="171"/>
      <c r="AP14805" s="61"/>
      <c r="AQ14805" s="61"/>
      <c r="AR14805" s="61"/>
      <c r="AS14805" s="61"/>
      <c r="AT14805" s="61"/>
      <c r="AU14805" s="61"/>
      <c r="AV14805" s="61"/>
      <c r="AW14805" s="61"/>
      <c r="AX14805" s="61"/>
      <c r="AY14805" s="61"/>
      <c r="AZ14805" s="61"/>
      <c r="BA14805" s="61"/>
    </row>
    <row r="14806" spans="39:53" x14ac:dyDescent="0.2">
      <c r="AM14806" s="61"/>
      <c r="AN14806" s="61"/>
      <c r="AO14806" s="171"/>
      <c r="AP14806" s="61"/>
      <c r="AQ14806" s="61"/>
      <c r="AR14806" s="61"/>
      <c r="AS14806" s="61"/>
      <c r="AT14806" s="61"/>
      <c r="AU14806" s="61"/>
      <c r="AV14806" s="61"/>
      <c r="AW14806" s="61"/>
      <c r="AX14806" s="61"/>
      <c r="AY14806" s="61"/>
      <c r="AZ14806" s="61"/>
      <c r="BA14806" s="61"/>
    </row>
    <row r="14807" spans="39:53" x14ac:dyDescent="0.2">
      <c r="AM14807" s="61"/>
      <c r="AN14807" s="61"/>
      <c r="AO14807" s="171"/>
      <c r="AP14807" s="61"/>
      <c r="AQ14807" s="61"/>
      <c r="AR14807" s="61"/>
      <c r="AS14807" s="61"/>
      <c r="AT14807" s="61"/>
      <c r="AU14807" s="61"/>
      <c r="AV14807" s="61"/>
      <c r="AW14807" s="61"/>
      <c r="AX14807" s="61"/>
      <c r="AY14807" s="61"/>
      <c r="AZ14807" s="61"/>
      <c r="BA14807" s="61"/>
    </row>
    <row r="14808" spans="39:53" x14ac:dyDescent="0.2">
      <c r="AM14808" s="61"/>
      <c r="AN14808" s="61"/>
      <c r="AO14808" s="171"/>
      <c r="AP14808" s="61"/>
      <c r="AQ14808" s="61"/>
      <c r="AR14808" s="61"/>
      <c r="AS14808" s="61"/>
      <c r="AT14808" s="61"/>
      <c r="AU14808" s="61"/>
      <c r="AV14808" s="61"/>
      <c r="AW14808" s="61"/>
      <c r="AX14808" s="61"/>
      <c r="AY14808" s="61"/>
      <c r="AZ14808" s="61"/>
      <c r="BA14808" s="61"/>
    </row>
    <row r="14809" spans="39:53" x14ac:dyDescent="0.2">
      <c r="AM14809" s="61"/>
      <c r="AN14809" s="61"/>
      <c r="AO14809" s="171"/>
      <c r="AP14809" s="61"/>
      <c r="AQ14809" s="61"/>
      <c r="AR14809" s="61"/>
      <c r="AS14809" s="61"/>
      <c r="AT14809" s="61"/>
      <c r="AU14809" s="61"/>
      <c r="AV14809" s="61"/>
      <c r="AW14809" s="61"/>
      <c r="AX14809" s="61"/>
      <c r="AY14809" s="61"/>
      <c r="AZ14809" s="61"/>
      <c r="BA14809" s="61"/>
    </row>
    <row r="14810" spans="39:53" x14ac:dyDescent="0.2">
      <c r="AM14810" s="61"/>
      <c r="AN14810" s="61"/>
      <c r="AO14810" s="171"/>
      <c r="AP14810" s="61"/>
      <c r="AQ14810" s="61"/>
      <c r="AR14810" s="61"/>
      <c r="AS14810" s="61"/>
      <c r="AT14810" s="61"/>
      <c r="AU14810" s="61"/>
      <c r="AV14810" s="61"/>
      <c r="AW14810" s="61"/>
      <c r="AX14810" s="61"/>
      <c r="AY14810" s="61"/>
      <c r="AZ14810" s="61"/>
      <c r="BA14810" s="61"/>
    </row>
    <row r="14811" spans="39:53" x14ac:dyDescent="0.2">
      <c r="AM14811" s="61"/>
      <c r="AN14811" s="61"/>
      <c r="AO14811" s="171"/>
      <c r="AP14811" s="61"/>
      <c r="AQ14811" s="61"/>
      <c r="AR14811" s="61"/>
      <c r="AS14811" s="61"/>
      <c r="AT14811" s="61"/>
      <c r="AU14811" s="61"/>
      <c r="AV14811" s="61"/>
      <c r="AW14811" s="61"/>
      <c r="AX14811" s="61"/>
      <c r="AY14811" s="61"/>
      <c r="AZ14811" s="61"/>
      <c r="BA14811" s="61"/>
    </row>
    <row r="14812" spans="39:53" x14ac:dyDescent="0.2">
      <c r="AM14812" s="61"/>
      <c r="AN14812" s="61"/>
      <c r="AO14812" s="171"/>
      <c r="AP14812" s="61"/>
      <c r="AQ14812" s="61"/>
      <c r="AR14812" s="61"/>
      <c r="AS14812" s="61"/>
      <c r="AT14812" s="61"/>
      <c r="AU14812" s="61"/>
      <c r="AV14812" s="61"/>
      <c r="AW14812" s="61"/>
      <c r="AX14812" s="61"/>
      <c r="AY14812" s="61"/>
      <c r="AZ14812" s="61"/>
      <c r="BA14812" s="61"/>
    </row>
    <row r="14813" spans="39:53" x14ac:dyDescent="0.2">
      <c r="AM14813" s="61"/>
      <c r="AN14813" s="61"/>
      <c r="AO14813" s="171"/>
      <c r="AP14813" s="61"/>
      <c r="AQ14813" s="61"/>
      <c r="AR14813" s="61"/>
      <c r="AS14813" s="61"/>
      <c r="AT14813" s="61"/>
      <c r="AU14813" s="61"/>
      <c r="AV14813" s="61"/>
      <c r="AW14813" s="61"/>
      <c r="AX14813" s="61"/>
      <c r="AY14813" s="61"/>
      <c r="AZ14813" s="61"/>
      <c r="BA14813" s="61"/>
    </row>
    <row r="14814" spans="39:53" x14ac:dyDescent="0.2">
      <c r="AM14814" s="61"/>
      <c r="AN14814" s="61"/>
      <c r="AO14814" s="171"/>
      <c r="AP14814" s="61"/>
      <c r="AQ14814" s="61"/>
      <c r="AR14814" s="61"/>
      <c r="AS14814" s="61"/>
      <c r="AT14814" s="61"/>
      <c r="AU14814" s="61"/>
      <c r="AV14814" s="61"/>
      <c r="AW14814" s="61"/>
      <c r="AX14814" s="61"/>
      <c r="AY14814" s="61"/>
      <c r="AZ14814" s="61"/>
      <c r="BA14814" s="61"/>
    </row>
    <row r="14815" spans="39:53" x14ac:dyDescent="0.2">
      <c r="AM14815" s="61"/>
      <c r="AN14815" s="61"/>
      <c r="AO14815" s="171"/>
      <c r="AP14815" s="61"/>
      <c r="AQ14815" s="61"/>
      <c r="AR14815" s="61"/>
      <c r="AS14815" s="61"/>
      <c r="AT14815" s="61"/>
      <c r="AU14815" s="61"/>
      <c r="AV14815" s="61"/>
      <c r="AW14815" s="61"/>
      <c r="AX14815" s="61"/>
      <c r="AY14815" s="61"/>
      <c r="AZ14815" s="61"/>
      <c r="BA14815" s="61"/>
    </row>
    <row r="14816" spans="39:53" x14ac:dyDescent="0.2">
      <c r="AM14816" s="61"/>
      <c r="AN14816" s="61"/>
      <c r="AO14816" s="171"/>
      <c r="AP14816" s="61"/>
      <c r="AQ14816" s="61"/>
      <c r="AR14816" s="61"/>
      <c r="AS14816" s="61"/>
      <c r="AT14816" s="61"/>
      <c r="AU14816" s="61"/>
      <c r="AV14816" s="61"/>
      <c r="AW14816" s="61"/>
      <c r="AX14816" s="61"/>
      <c r="AY14816" s="61"/>
      <c r="AZ14816" s="61"/>
      <c r="BA14816" s="61"/>
    </row>
    <row r="14817" spans="39:53" x14ac:dyDescent="0.2">
      <c r="AM14817" s="61"/>
      <c r="AN14817" s="61"/>
      <c r="AO14817" s="171"/>
      <c r="AP14817" s="61"/>
      <c r="AQ14817" s="61"/>
      <c r="AR14817" s="61"/>
      <c r="AS14817" s="61"/>
      <c r="AT14817" s="61"/>
      <c r="AU14817" s="61"/>
      <c r="AV14817" s="61"/>
      <c r="AW14817" s="61"/>
      <c r="AX14817" s="61"/>
      <c r="AY14817" s="61"/>
      <c r="AZ14817" s="61"/>
      <c r="BA14817" s="61"/>
    </row>
    <row r="14818" spans="39:53" x14ac:dyDescent="0.2">
      <c r="AM14818" s="61"/>
      <c r="AN14818" s="61"/>
      <c r="AO14818" s="171"/>
      <c r="AP14818" s="61"/>
      <c r="AQ14818" s="61"/>
      <c r="AR14818" s="61"/>
      <c r="AS14818" s="61"/>
      <c r="AT14818" s="61"/>
      <c r="AU14818" s="61"/>
      <c r="AV14818" s="61"/>
      <c r="AW14818" s="61"/>
      <c r="AX14818" s="61"/>
      <c r="AY14818" s="61"/>
      <c r="AZ14818" s="61"/>
      <c r="BA14818" s="61"/>
    </row>
    <row r="14819" spans="39:53" x14ac:dyDescent="0.2">
      <c r="AM14819" s="61"/>
      <c r="AN14819" s="61"/>
      <c r="AO14819" s="171"/>
      <c r="AP14819" s="61"/>
      <c r="AQ14819" s="61"/>
      <c r="AR14819" s="61"/>
      <c r="AS14819" s="61"/>
      <c r="AT14819" s="61"/>
      <c r="AU14819" s="61"/>
      <c r="AV14819" s="61"/>
      <c r="AW14819" s="61"/>
      <c r="AX14819" s="61"/>
      <c r="AY14819" s="61"/>
      <c r="AZ14819" s="61"/>
      <c r="BA14819" s="61"/>
    </row>
    <row r="14820" spans="39:53" x14ac:dyDescent="0.2">
      <c r="AM14820" s="61"/>
      <c r="AN14820" s="61"/>
      <c r="AO14820" s="171"/>
      <c r="AP14820" s="61"/>
      <c r="AQ14820" s="61"/>
      <c r="AR14820" s="61"/>
      <c r="AS14820" s="61"/>
      <c r="AT14820" s="61"/>
      <c r="AU14820" s="61"/>
      <c r="AV14820" s="61"/>
      <c r="AW14820" s="61"/>
      <c r="AX14820" s="61"/>
      <c r="AY14820" s="61"/>
      <c r="AZ14820" s="61"/>
      <c r="BA14820" s="61"/>
    </row>
    <row r="14821" spans="39:53" x14ac:dyDescent="0.2">
      <c r="AM14821" s="61"/>
      <c r="AN14821" s="61"/>
      <c r="AO14821" s="171"/>
      <c r="AP14821" s="61"/>
      <c r="AQ14821" s="61"/>
      <c r="AR14821" s="61"/>
      <c r="AS14821" s="61"/>
      <c r="AT14821" s="61"/>
      <c r="AU14821" s="61"/>
      <c r="AV14821" s="61"/>
      <c r="AW14821" s="61"/>
      <c r="AX14821" s="61"/>
      <c r="AY14821" s="61"/>
      <c r="AZ14821" s="61"/>
      <c r="BA14821" s="61"/>
    </row>
    <row r="14822" spans="39:53" x14ac:dyDescent="0.2">
      <c r="AM14822" s="61"/>
      <c r="AN14822" s="61"/>
      <c r="AO14822" s="171"/>
      <c r="AP14822" s="61"/>
      <c r="AQ14822" s="61"/>
      <c r="AR14822" s="61"/>
      <c r="AS14822" s="61"/>
      <c r="AT14822" s="61"/>
      <c r="AU14822" s="61"/>
      <c r="AV14822" s="61"/>
      <c r="AW14822" s="61"/>
      <c r="AX14822" s="61"/>
      <c r="AY14822" s="61"/>
      <c r="AZ14822" s="61"/>
      <c r="BA14822" s="61"/>
    </row>
    <row r="14823" spans="39:53" x14ac:dyDescent="0.2">
      <c r="AM14823" s="61"/>
      <c r="AN14823" s="61"/>
      <c r="AO14823" s="171"/>
      <c r="AP14823" s="61"/>
      <c r="AQ14823" s="61"/>
      <c r="AR14823" s="61"/>
      <c r="AS14823" s="61"/>
      <c r="AT14823" s="61"/>
      <c r="AU14823" s="61"/>
      <c r="AV14823" s="61"/>
      <c r="AW14823" s="61"/>
      <c r="AX14823" s="61"/>
      <c r="AY14823" s="61"/>
      <c r="AZ14823" s="61"/>
      <c r="BA14823" s="61"/>
    </row>
    <row r="14824" spans="39:53" x14ac:dyDescent="0.2">
      <c r="AM14824" s="61"/>
      <c r="AN14824" s="61"/>
      <c r="AO14824" s="171"/>
      <c r="AP14824" s="61"/>
      <c r="AQ14824" s="61"/>
      <c r="AR14824" s="61"/>
      <c r="AS14824" s="61"/>
      <c r="AT14824" s="61"/>
      <c r="AU14824" s="61"/>
      <c r="AV14824" s="61"/>
      <c r="AW14824" s="61"/>
      <c r="AX14824" s="61"/>
      <c r="AY14824" s="61"/>
      <c r="AZ14824" s="61"/>
      <c r="BA14824" s="61"/>
    </row>
    <row r="14825" spans="39:53" x14ac:dyDescent="0.2">
      <c r="AM14825" s="61"/>
      <c r="AN14825" s="61"/>
      <c r="AO14825" s="171"/>
      <c r="AP14825" s="61"/>
      <c r="AQ14825" s="61"/>
      <c r="AR14825" s="61"/>
      <c r="AS14825" s="61"/>
      <c r="AT14825" s="61"/>
      <c r="AU14825" s="61"/>
      <c r="AV14825" s="61"/>
      <c r="AW14825" s="61"/>
      <c r="AX14825" s="61"/>
      <c r="AY14825" s="61"/>
      <c r="AZ14825" s="61"/>
      <c r="BA14825" s="61"/>
    </row>
    <row r="14826" spans="39:53" x14ac:dyDescent="0.2">
      <c r="AM14826" s="61"/>
      <c r="AN14826" s="61"/>
      <c r="AO14826" s="171"/>
      <c r="AP14826" s="61"/>
      <c r="AQ14826" s="61"/>
      <c r="AR14826" s="61"/>
      <c r="AS14826" s="61"/>
      <c r="AT14826" s="61"/>
      <c r="AU14826" s="61"/>
      <c r="AV14826" s="61"/>
      <c r="AW14826" s="61"/>
      <c r="AX14826" s="61"/>
      <c r="AY14826" s="61"/>
      <c r="AZ14826" s="61"/>
      <c r="BA14826" s="61"/>
    </row>
    <row r="14827" spans="39:53" x14ac:dyDescent="0.2">
      <c r="AM14827" s="61"/>
      <c r="AN14827" s="61"/>
      <c r="AO14827" s="171"/>
      <c r="AP14827" s="61"/>
      <c r="AQ14827" s="61"/>
      <c r="AR14827" s="61"/>
      <c r="AS14827" s="61"/>
      <c r="AT14827" s="61"/>
      <c r="AU14827" s="61"/>
      <c r="AV14827" s="61"/>
      <c r="AW14827" s="61"/>
      <c r="AX14827" s="61"/>
      <c r="AY14827" s="61"/>
      <c r="AZ14827" s="61"/>
      <c r="BA14827" s="61"/>
    </row>
    <row r="14828" spans="39:53" x14ac:dyDescent="0.2">
      <c r="AM14828" s="61"/>
      <c r="AN14828" s="61"/>
      <c r="AO14828" s="171"/>
      <c r="AP14828" s="61"/>
      <c r="AQ14828" s="61"/>
      <c r="AR14828" s="61"/>
      <c r="AS14828" s="61"/>
      <c r="AT14828" s="61"/>
      <c r="AU14828" s="61"/>
      <c r="AV14828" s="61"/>
      <c r="AW14828" s="61"/>
      <c r="AX14828" s="61"/>
      <c r="AY14828" s="61"/>
      <c r="AZ14828" s="61"/>
      <c r="BA14828" s="61"/>
    </row>
    <row r="14829" spans="39:53" x14ac:dyDescent="0.2">
      <c r="AM14829" s="61"/>
      <c r="AN14829" s="61"/>
      <c r="AO14829" s="171"/>
      <c r="AP14829" s="61"/>
      <c r="AQ14829" s="61"/>
      <c r="AR14829" s="61"/>
      <c r="AS14829" s="61"/>
      <c r="AT14829" s="61"/>
      <c r="AU14829" s="61"/>
      <c r="AV14829" s="61"/>
      <c r="AW14829" s="61"/>
      <c r="AX14829" s="61"/>
      <c r="AY14829" s="61"/>
      <c r="AZ14829" s="61"/>
      <c r="BA14829" s="61"/>
    </row>
    <row r="14830" spans="39:53" x14ac:dyDescent="0.2">
      <c r="AM14830" s="61"/>
      <c r="AN14830" s="61"/>
      <c r="AO14830" s="171"/>
      <c r="AP14830" s="61"/>
      <c r="AQ14830" s="61"/>
      <c r="AR14830" s="61"/>
      <c r="AS14830" s="61"/>
      <c r="AT14830" s="61"/>
      <c r="AU14830" s="61"/>
      <c r="AV14830" s="61"/>
      <c r="AW14830" s="61"/>
      <c r="AX14830" s="61"/>
      <c r="AY14830" s="61"/>
      <c r="AZ14830" s="61"/>
      <c r="BA14830" s="61"/>
    </row>
    <row r="14831" spans="39:53" x14ac:dyDescent="0.2">
      <c r="AM14831" s="61"/>
      <c r="AN14831" s="61"/>
      <c r="AO14831" s="171"/>
      <c r="AP14831" s="61"/>
      <c r="AQ14831" s="61"/>
      <c r="AR14831" s="61"/>
      <c r="AS14831" s="61"/>
      <c r="AT14831" s="61"/>
      <c r="AU14831" s="61"/>
      <c r="AV14831" s="61"/>
      <c r="AW14831" s="61"/>
      <c r="AX14831" s="61"/>
      <c r="AY14831" s="61"/>
      <c r="AZ14831" s="61"/>
      <c r="BA14831" s="61"/>
    </row>
    <row r="14832" spans="39:53" x14ac:dyDescent="0.2">
      <c r="AM14832" s="61"/>
      <c r="AN14832" s="61"/>
      <c r="AO14832" s="171"/>
      <c r="AP14832" s="61"/>
      <c r="AQ14832" s="61"/>
      <c r="AR14832" s="61"/>
      <c r="AS14832" s="61"/>
      <c r="AT14832" s="61"/>
      <c r="AU14832" s="61"/>
      <c r="AV14832" s="61"/>
      <c r="AW14832" s="61"/>
      <c r="AX14832" s="61"/>
      <c r="AY14832" s="61"/>
      <c r="AZ14832" s="61"/>
      <c r="BA14832" s="61"/>
    </row>
    <row r="14833" spans="39:53" x14ac:dyDescent="0.2">
      <c r="AM14833" s="61"/>
      <c r="AN14833" s="61"/>
      <c r="AO14833" s="171"/>
      <c r="AP14833" s="61"/>
      <c r="AQ14833" s="61"/>
      <c r="AR14833" s="61"/>
      <c r="AS14833" s="61"/>
      <c r="AT14833" s="61"/>
      <c r="AU14833" s="61"/>
      <c r="AV14833" s="61"/>
      <c r="AW14833" s="61"/>
      <c r="AX14833" s="61"/>
      <c r="AY14833" s="61"/>
      <c r="AZ14833" s="61"/>
      <c r="BA14833" s="61"/>
    </row>
    <row r="14834" spans="39:53" x14ac:dyDescent="0.2">
      <c r="AM14834" s="61"/>
      <c r="AN14834" s="61"/>
      <c r="AO14834" s="171"/>
      <c r="AP14834" s="61"/>
      <c r="AQ14834" s="61"/>
      <c r="AR14834" s="61"/>
      <c r="AS14834" s="61"/>
      <c r="AT14834" s="61"/>
      <c r="AU14834" s="61"/>
      <c r="AV14834" s="61"/>
      <c r="AW14834" s="61"/>
      <c r="AX14834" s="61"/>
      <c r="AY14834" s="61"/>
      <c r="AZ14834" s="61"/>
      <c r="BA14834" s="61"/>
    </row>
    <row r="14835" spans="39:53" x14ac:dyDescent="0.2">
      <c r="AM14835" s="61"/>
      <c r="AN14835" s="61"/>
      <c r="AO14835" s="171"/>
      <c r="AP14835" s="61"/>
      <c r="AQ14835" s="61"/>
      <c r="AR14835" s="61"/>
      <c r="AS14835" s="61"/>
      <c r="AT14835" s="61"/>
      <c r="AU14835" s="61"/>
      <c r="AV14835" s="61"/>
      <c r="AW14835" s="61"/>
      <c r="AX14835" s="61"/>
      <c r="AY14835" s="61"/>
      <c r="AZ14835" s="61"/>
      <c r="BA14835" s="61"/>
    </row>
    <row r="14836" spans="39:53" x14ac:dyDescent="0.2">
      <c r="AM14836" s="61"/>
      <c r="AN14836" s="61"/>
      <c r="AO14836" s="171"/>
      <c r="AP14836" s="61"/>
      <c r="AQ14836" s="61"/>
      <c r="AR14836" s="61"/>
      <c r="AS14836" s="61"/>
      <c r="AT14836" s="61"/>
      <c r="AU14836" s="61"/>
      <c r="AV14836" s="61"/>
      <c r="AW14836" s="61"/>
      <c r="AX14836" s="61"/>
      <c r="AY14836" s="61"/>
      <c r="AZ14836" s="61"/>
      <c r="BA14836" s="61"/>
    </row>
    <row r="14837" spans="39:53" x14ac:dyDescent="0.2">
      <c r="AM14837" s="61"/>
      <c r="AN14837" s="61"/>
      <c r="AO14837" s="171"/>
      <c r="AP14837" s="61"/>
      <c r="AQ14837" s="61"/>
      <c r="AR14837" s="61"/>
      <c r="AS14837" s="61"/>
      <c r="AT14837" s="61"/>
      <c r="AU14837" s="61"/>
      <c r="AV14837" s="61"/>
      <c r="AW14837" s="61"/>
      <c r="AX14837" s="61"/>
      <c r="AY14837" s="61"/>
      <c r="AZ14837" s="61"/>
      <c r="BA14837" s="61"/>
    </row>
    <row r="14838" spans="39:53" x14ac:dyDescent="0.2">
      <c r="AM14838" s="61"/>
      <c r="AN14838" s="61"/>
      <c r="AO14838" s="171"/>
      <c r="AP14838" s="61"/>
      <c r="AQ14838" s="61"/>
      <c r="AR14838" s="61"/>
      <c r="AS14838" s="61"/>
      <c r="AT14838" s="61"/>
      <c r="AU14838" s="61"/>
      <c r="AV14838" s="61"/>
      <c r="AW14838" s="61"/>
      <c r="AX14838" s="61"/>
      <c r="AY14838" s="61"/>
      <c r="AZ14838" s="61"/>
      <c r="BA14838" s="61"/>
    </row>
    <row r="14839" spans="39:53" x14ac:dyDescent="0.2">
      <c r="AM14839" s="61"/>
      <c r="AN14839" s="61"/>
      <c r="AO14839" s="171"/>
      <c r="AP14839" s="61"/>
      <c r="AQ14839" s="61"/>
      <c r="AR14839" s="61"/>
      <c r="AS14839" s="61"/>
      <c r="AT14839" s="61"/>
      <c r="AU14839" s="61"/>
      <c r="AV14839" s="61"/>
      <c r="AW14839" s="61"/>
      <c r="AX14839" s="61"/>
      <c r="AY14839" s="61"/>
      <c r="AZ14839" s="61"/>
      <c r="BA14839" s="61"/>
    </row>
    <row r="14840" spans="39:53" x14ac:dyDescent="0.2">
      <c r="AM14840" s="61"/>
      <c r="AN14840" s="61"/>
      <c r="AO14840" s="171"/>
      <c r="AP14840" s="61"/>
      <c r="AQ14840" s="61"/>
      <c r="AR14840" s="61"/>
      <c r="AS14840" s="61"/>
      <c r="AT14840" s="61"/>
      <c r="AU14840" s="61"/>
      <c r="AV14840" s="61"/>
      <c r="AW14840" s="61"/>
      <c r="AX14840" s="61"/>
      <c r="AY14840" s="61"/>
      <c r="AZ14840" s="61"/>
      <c r="BA14840" s="61"/>
    </row>
    <row r="14841" spans="39:53" x14ac:dyDescent="0.2">
      <c r="AM14841" s="61"/>
      <c r="AN14841" s="61"/>
      <c r="AO14841" s="171"/>
      <c r="AP14841" s="61"/>
      <c r="AQ14841" s="61"/>
      <c r="AR14841" s="61"/>
      <c r="AS14841" s="61"/>
      <c r="AT14841" s="61"/>
      <c r="AU14841" s="61"/>
      <c r="AV14841" s="61"/>
      <c r="AW14841" s="61"/>
      <c r="AX14841" s="61"/>
      <c r="AY14841" s="61"/>
      <c r="AZ14841" s="61"/>
      <c r="BA14841" s="61"/>
    </row>
    <row r="14842" spans="39:53" x14ac:dyDescent="0.2">
      <c r="AM14842" s="61"/>
      <c r="AN14842" s="61"/>
      <c r="AO14842" s="171"/>
      <c r="AP14842" s="61"/>
      <c r="AQ14842" s="61"/>
      <c r="AR14842" s="61"/>
      <c r="AS14842" s="61"/>
      <c r="AT14842" s="61"/>
      <c r="AU14842" s="61"/>
      <c r="AV14842" s="61"/>
      <c r="AW14842" s="61"/>
      <c r="AX14842" s="61"/>
      <c r="AY14842" s="61"/>
      <c r="AZ14842" s="61"/>
      <c r="BA14842" s="61"/>
    </row>
    <row r="14843" spans="39:53" x14ac:dyDescent="0.2">
      <c r="AM14843" s="61"/>
      <c r="AN14843" s="61"/>
      <c r="AO14843" s="171"/>
      <c r="AP14843" s="61"/>
      <c r="AQ14843" s="61"/>
      <c r="AR14843" s="61"/>
      <c r="AS14843" s="61"/>
      <c r="AT14843" s="61"/>
      <c r="AU14843" s="61"/>
      <c r="AV14843" s="61"/>
      <c r="AW14843" s="61"/>
      <c r="AX14843" s="61"/>
      <c r="AY14843" s="61"/>
      <c r="AZ14843" s="61"/>
      <c r="BA14843" s="61"/>
    </row>
    <row r="14844" spans="39:53" x14ac:dyDescent="0.2">
      <c r="AM14844" s="61"/>
      <c r="AN14844" s="61"/>
      <c r="AO14844" s="171"/>
      <c r="AP14844" s="61"/>
      <c r="AQ14844" s="61"/>
      <c r="AR14844" s="61"/>
      <c r="AS14844" s="61"/>
      <c r="AT14844" s="61"/>
      <c r="AU14844" s="61"/>
      <c r="AV14844" s="61"/>
      <c r="AW14844" s="61"/>
      <c r="AX14844" s="61"/>
      <c r="AY14844" s="61"/>
      <c r="AZ14844" s="61"/>
      <c r="BA14844" s="61"/>
    </row>
    <row r="14845" spans="39:53" x14ac:dyDescent="0.2">
      <c r="AM14845" s="61"/>
      <c r="AN14845" s="61"/>
      <c r="AO14845" s="171"/>
      <c r="AP14845" s="61"/>
      <c r="AQ14845" s="61"/>
      <c r="AR14845" s="61"/>
      <c r="AS14845" s="61"/>
      <c r="AT14845" s="61"/>
      <c r="AU14845" s="61"/>
      <c r="AV14845" s="61"/>
      <c r="AW14845" s="61"/>
      <c r="AX14845" s="61"/>
      <c r="AY14845" s="61"/>
      <c r="AZ14845" s="61"/>
      <c r="BA14845" s="61"/>
    </row>
    <row r="14846" spans="39:53" x14ac:dyDescent="0.2">
      <c r="AM14846" s="61"/>
      <c r="AN14846" s="61"/>
      <c r="AO14846" s="171"/>
      <c r="AP14846" s="61"/>
      <c r="AQ14846" s="61"/>
      <c r="AR14846" s="61"/>
      <c r="AS14846" s="61"/>
      <c r="AT14846" s="61"/>
      <c r="AU14846" s="61"/>
      <c r="AV14846" s="61"/>
      <c r="AW14846" s="61"/>
      <c r="AX14846" s="61"/>
      <c r="AY14846" s="61"/>
      <c r="AZ14846" s="61"/>
      <c r="BA14846" s="61"/>
    </row>
    <row r="14847" spans="39:53" x14ac:dyDescent="0.2">
      <c r="AM14847" s="61"/>
      <c r="AN14847" s="61"/>
      <c r="AO14847" s="171"/>
      <c r="AP14847" s="61"/>
      <c r="AQ14847" s="61"/>
      <c r="AR14847" s="61"/>
      <c r="AS14847" s="61"/>
      <c r="AT14847" s="61"/>
      <c r="AU14847" s="61"/>
      <c r="AV14847" s="61"/>
      <c r="AW14847" s="61"/>
      <c r="AX14847" s="61"/>
      <c r="AY14847" s="61"/>
      <c r="AZ14847" s="61"/>
      <c r="BA14847" s="61"/>
    </row>
    <row r="14848" spans="39:53" x14ac:dyDescent="0.2">
      <c r="AM14848" s="61"/>
      <c r="AN14848" s="61"/>
      <c r="AO14848" s="171"/>
      <c r="AP14848" s="61"/>
      <c r="AQ14848" s="61"/>
      <c r="AR14848" s="61"/>
      <c r="AS14848" s="61"/>
      <c r="AT14848" s="61"/>
      <c r="AU14848" s="61"/>
      <c r="AV14848" s="61"/>
      <c r="AW14848" s="61"/>
      <c r="AX14848" s="61"/>
      <c r="AY14848" s="61"/>
      <c r="AZ14848" s="61"/>
      <c r="BA14848" s="61"/>
    </row>
    <row r="14849" spans="39:53" x14ac:dyDescent="0.2">
      <c r="AM14849" s="61"/>
      <c r="AN14849" s="61"/>
      <c r="AO14849" s="171"/>
      <c r="AP14849" s="61"/>
      <c r="AQ14849" s="61"/>
      <c r="AR14849" s="61"/>
      <c r="AS14849" s="61"/>
      <c r="AT14849" s="61"/>
      <c r="AU14849" s="61"/>
      <c r="AV14849" s="61"/>
      <c r="AW14849" s="61"/>
      <c r="AX14849" s="61"/>
      <c r="AY14849" s="61"/>
      <c r="AZ14849" s="61"/>
      <c r="BA14849" s="61"/>
    </row>
    <row r="14850" spans="39:53" x14ac:dyDescent="0.2">
      <c r="AM14850" s="61"/>
      <c r="AN14850" s="61"/>
      <c r="AO14850" s="171"/>
      <c r="AP14850" s="61"/>
      <c r="AQ14850" s="61"/>
      <c r="AR14850" s="61"/>
      <c r="AS14850" s="61"/>
      <c r="AT14850" s="61"/>
      <c r="AU14850" s="61"/>
      <c r="AV14850" s="61"/>
      <c r="AW14850" s="61"/>
      <c r="AX14850" s="61"/>
      <c r="AY14850" s="61"/>
      <c r="AZ14850" s="61"/>
      <c r="BA14850" s="61"/>
    </row>
    <row r="14851" spans="39:53" x14ac:dyDescent="0.2">
      <c r="AM14851" s="61"/>
      <c r="AN14851" s="61"/>
      <c r="AO14851" s="171"/>
      <c r="AP14851" s="61"/>
      <c r="AQ14851" s="61"/>
      <c r="AR14851" s="61"/>
      <c r="AS14851" s="61"/>
      <c r="AT14851" s="61"/>
      <c r="AU14851" s="61"/>
      <c r="AV14851" s="61"/>
      <c r="AW14851" s="61"/>
      <c r="AX14851" s="61"/>
      <c r="AY14851" s="61"/>
      <c r="AZ14851" s="61"/>
      <c r="BA14851" s="61"/>
    </row>
    <row r="14852" spans="39:53" x14ac:dyDescent="0.2">
      <c r="AM14852" s="61"/>
      <c r="AN14852" s="61"/>
      <c r="AO14852" s="171"/>
      <c r="AP14852" s="61"/>
      <c r="AQ14852" s="61"/>
      <c r="AR14852" s="61"/>
      <c r="AS14852" s="61"/>
      <c r="AT14852" s="61"/>
      <c r="AU14852" s="61"/>
      <c r="AV14852" s="61"/>
      <c r="AW14852" s="61"/>
      <c r="AX14852" s="61"/>
      <c r="AY14852" s="61"/>
      <c r="AZ14852" s="61"/>
      <c r="BA14852" s="61"/>
    </row>
    <row r="14853" spans="39:53" x14ac:dyDescent="0.2">
      <c r="AM14853" s="61"/>
      <c r="AN14853" s="61"/>
      <c r="AO14853" s="171"/>
      <c r="AP14853" s="61"/>
      <c r="AQ14853" s="61"/>
      <c r="AR14853" s="61"/>
      <c r="AS14853" s="61"/>
      <c r="AT14853" s="61"/>
      <c r="AU14853" s="61"/>
      <c r="AV14853" s="61"/>
      <c r="AW14853" s="61"/>
      <c r="AX14853" s="61"/>
      <c r="AY14853" s="61"/>
      <c r="AZ14853" s="61"/>
      <c r="BA14853" s="61"/>
    </row>
    <row r="14854" spans="39:53" x14ac:dyDescent="0.2">
      <c r="AM14854" s="61"/>
      <c r="AN14854" s="61"/>
      <c r="AO14854" s="171"/>
      <c r="AP14854" s="61"/>
      <c r="AQ14854" s="61"/>
      <c r="AR14854" s="61"/>
      <c r="AS14854" s="61"/>
      <c r="AT14854" s="61"/>
      <c r="AU14854" s="61"/>
      <c r="AV14854" s="61"/>
      <c r="AW14854" s="61"/>
      <c r="AX14854" s="61"/>
      <c r="AY14854" s="61"/>
      <c r="AZ14854" s="61"/>
      <c r="BA14854" s="61"/>
    </row>
    <row r="14855" spans="39:53" x14ac:dyDescent="0.2">
      <c r="AM14855" s="61"/>
      <c r="AN14855" s="61"/>
      <c r="AO14855" s="171"/>
      <c r="AP14855" s="61"/>
      <c r="AQ14855" s="61"/>
      <c r="AR14855" s="61"/>
      <c r="AS14855" s="61"/>
      <c r="AT14855" s="61"/>
      <c r="AU14855" s="61"/>
      <c r="AV14855" s="61"/>
      <c r="AW14855" s="61"/>
      <c r="AX14855" s="61"/>
      <c r="AY14855" s="61"/>
      <c r="AZ14855" s="61"/>
      <c r="BA14855" s="61"/>
    </row>
    <row r="14856" spans="39:53" x14ac:dyDescent="0.2">
      <c r="AM14856" s="61"/>
      <c r="AN14856" s="61"/>
      <c r="AO14856" s="171"/>
      <c r="AP14856" s="61"/>
      <c r="AQ14856" s="61"/>
      <c r="AR14856" s="61"/>
      <c r="AS14856" s="61"/>
      <c r="AT14856" s="61"/>
      <c r="AU14856" s="61"/>
      <c r="AV14856" s="61"/>
      <c r="AW14856" s="61"/>
      <c r="AX14856" s="61"/>
      <c r="AY14856" s="61"/>
      <c r="AZ14856" s="61"/>
      <c r="BA14856" s="61"/>
    </row>
    <row r="14857" spans="39:53" x14ac:dyDescent="0.2">
      <c r="AM14857" s="61"/>
      <c r="AN14857" s="61"/>
      <c r="AO14857" s="171"/>
      <c r="AP14857" s="61"/>
      <c r="AQ14857" s="61"/>
      <c r="AR14857" s="61"/>
      <c r="AS14857" s="61"/>
      <c r="AT14857" s="61"/>
      <c r="AU14857" s="61"/>
      <c r="AV14857" s="61"/>
      <c r="AW14857" s="61"/>
      <c r="AX14857" s="61"/>
      <c r="AY14857" s="61"/>
      <c r="AZ14857" s="61"/>
      <c r="BA14857" s="61"/>
    </row>
    <row r="14858" spans="39:53" x14ac:dyDescent="0.2">
      <c r="AM14858" s="61"/>
      <c r="AN14858" s="61"/>
      <c r="AO14858" s="171"/>
      <c r="AP14858" s="61"/>
      <c r="AQ14858" s="61"/>
      <c r="AR14858" s="61"/>
      <c r="AS14858" s="61"/>
      <c r="AT14858" s="61"/>
      <c r="AU14858" s="61"/>
      <c r="AV14858" s="61"/>
      <c r="AW14858" s="61"/>
      <c r="AX14858" s="61"/>
      <c r="AY14858" s="61"/>
      <c r="AZ14858" s="61"/>
      <c r="BA14858" s="61"/>
    </row>
    <row r="14859" spans="39:53" x14ac:dyDescent="0.2">
      <c r="AM14859" s="61"/>
      <c r="AN14859" s="61"/>
      <c r="AO14859" s="171"/>
      <c r="AP14859" s="61"/>
      <c r="AQ14859" s="61"/>
      <c r="AR14859" s="61"/>
      <c r="AS14859" s="61"/>
      <c r="AT14859" s="61"/>
      <c r="AU14859" s="61"/>
      <c r="AV14859" s="61"/>
      <c r="AW14859" s="61"/>
      <c r="AX14859" s="61"/>
      <c r="AY14859" s="61"/>
      <c r="AZ14859" s="61"/>
      <c r="BA14859" s="61"/>
    </row>
    <row r="14860" spans="39:53" x14ac:dyDescent="0.2">
      <c r="AM14860" s="61"/>
      <c r="AN14860" s="61"/>
      <c r="AO14860" s="171"/>
      <c r="AP14860" s="61"/>
      <c r="AQ14860" s="61"/>
      <c r="AR14860" s="61"/>
      <c r="AS14860" s="61"/>
      <c r="AT14860" s="61"/>
      <c r="AU14860" s="61"/>
      <c r="AV14860" s="61"/>
      <c r="AW14860" s="61"/>
      <c r="AX14860" s="61"/>
      <c r="AY14860" s="61"/>
      <c r="AZ14860" s="61"/>
      <c r="BA14860" s="61"/>
    </row>
    <row r="14861" spans="39:53" x14ac:dyDescent="0.2">
      <c r="AM14861" s="61"/>
      <c r="AN14861" s="61"/>
      <c r="AO14861" s="171"/>
      <c r="AP14861" s="61"/>
      <c r="AQ14861" s="61"/>
      <c r="AR14861" s="61"/>
      <c r="AS14861" s="61"/>
      <c r="AT14861" s="61"/>
      <c r="AU14861" s="61"/>
      <c r="AV14861" s="61"/>
      <c r="AW14861" s="61"/>
      <c r="AX14861" s="61"/>
      <c r="AY14861" s="61"/>
      <c r="AZ14861" s="61"/>
      <c r="BA14861" s="61"/>
    </row>
    <row r="14862" spans="39:53" x14ac:dyDescent="0.2">
      <c r="AM14862" s="61"/>
      <c r="AN14862" s="61"/>
      <c r="AO14862" s="171"/>
      <c r="AP14862" s="61"/>
      <c r="AQ14862" s="61"/>
      <c r="AR14862" s="61"/>
      <c r="AS14862" s="61"/>
      <c r="AT14862" s="61"/>
      <c r="AU14862" s="61"/>
      <c r="AV14862" s="61"/>
      <c r="AW14862" s="61"/>
      <c r="AX14862" s="61"/>
      <c r="AY14862" s="61"/>
      <c r="AZ14862" s="61"/>
      <c r="BA14862" s="61"/>
    </row>
    <row r="14863" spans="39:53" x14ac:dyDescent="0.2">
      <c r="AM14863" s="61"/>
      <c r="AN14863" s="61"/>
      <c r="AO14863" s="171"/>
      <c r="AP14863" s="61"/>
      <c r="AQ14863" s="61"/>
      <c r="AR14863" s="61"/>
      <c r="AS14863" s="61"/>
      <c r="AT14863" s="61"/>
      <c r="AU14863" s="61"/>
      <c r="AV14863" s="61"/>
      <c r="AW14863" s="61"/>
      <c r="AX14863" s="61"/>
      <c r="AY14863" s="61"/>
      <c r="AZ14863" s="61"/>
      <c r="BA14863" s="61"/>
    </row>
    <row r="14864" spans="39:53" x14ac:dyDescent="0.2">
      <c r="AM14864" s="61"/>
      <c r="AN14864" s="61"/>
      <c r="AO14864" s="171"/>
      <c r="AP14864" s="61"/>
      <c r="AQ14864" s="61"/>
      <c r="AR14864" s="61"/>
      <c r="AS14864" s="61"/>
      <c r="AT14864" s="61"/>
      <c r="AU14864" s="61"/>
      <c r="AV14864" s="61"/>
      <c r="AW14864" s="61"/>
      <c r="AX14864" s="61"/>
      <c r="AY14864" s="61"/>
      <c r="AZ14864" s="61"/>
      <c r="BA14864" s="61"/>
    </row>
    <row r="14865" spans="39:53" x14ac:dyDescent="0.2">
      <c r="AM14865" s="61"/>
      <c r="AN14865" s="61"/>
      <c r="AO14865" s="171"/>
      <c r="AP14865" s="61"/>
      <c r="AQ14865" s="61"/>
      <c r="AR14865" s="61"/>
      <c r="AS14865" s="61"/>
      <c r="AT14865" s="61"/>
      <c r="AU14865" s="61"/>
      <c r="AV14865" s="61"/>
      <c r="AW14865" s="61"/>
      <c r="AX14865" s="61"/>
      <c r="AY14865" s="61"/>
      <c r="AZ14865" s="61"/>
      <c r="BA14865" s="61"/>
    </row>
    <row r="14866" spans="39:53" x14ac:dyDescent="0.2">
      <c r="AM14866" s="61"/>
      <c r="AN14866" s="61"/>
      <c r="AO14866" s="171"/>
      <c r="AP14866" s="61"/>
      <c r="AQ14866" s="61"/>
      <c r="AR14866" s="61"/>
      <c r="AS14866" s="61"/>
      <c r="AT14866" s="61"/>
      <c r="AU14866" s="61"/>
      <c r="AV14866" s="61"/>
      <c r="AW14866" s="61"/>
      <c r="AX14866" s="61"/>
      <c r="AY14866" s="61"/>
      <c r="AZ14866" s="61"/>
      <c r="BA14866" s="61"/>
    </row>
    <row r="14867" spans="39:53" x14ac:dyDescent="0.2">
      <c r="AM14867" s="61"/>
      <c r="AN14867" s="61"/>
      <c r="AO14867" s="171"/>
      <c r="AP14867" s="61"/>
      <c r="AQ14867" s="61"/>
      <c r="AR14867" s="61"/>
      <c r="AS14867" s="61"/>
      <c r="AT14867" s="61"/>
      <c r="AU14867" s="61"/>
      <c r="AV14867" s="61"/>
      <c r="AW14867" s="61"/>
      <c r="AX14867" s="61"/>
      <c r="AY14867" s="61"/>
      <c r="AZ14867" s="61"/>
      <c r="BA14867" s="61"/>
    </row>
    <row r="14868" spans="39:53" x14ac:dyDescent="0.2">
      <c r="AM14868" s="61"/>
      <c r="AN14868" s="61"/>
      <c r="AO14868" s="171"/>
      <c r="AP14868" s="61"/>
      <c r="AQ14868" s="61"/>
      <c r="AR14868" s="61"/>
      <c r="AS14868" s="61"/>
      <c r="AT14868" s="61"/>
      <c r="AU14868" s="61"/>
      <c r="AV14868" s="61"/>
      <c r="AW14868" s="61"/>
      <c r="AX14868" s="61"/>
      <c r="AY14868" s="61"/>
      <c r="AZ14868" s="61"/>
      <c r="BA14868" s="61"/>
    </row>
    <row r="14869" spans="39:53" x14ac:dyDescent="0.2">
      <c r="AM14869" s="61"/>
      <c r="AN14869" s="61"/>
      <c r="AO14869" s="171"/>
      <c r="AP14869" s="61"/>
      <c r="AQ14869" s="61"/>
      <c r="AR14869" s="61"/>
      <c r="AS14869" s="61"/>
      <c r="AT14869" s="61"/>
      <c r="AU14869" s="61"/>
      <c r="AV14869" s="61"/>
      <c r="AW14869" s="61"/>
      <c r="AX14869" s="61"/>
      <c r="AY14869" s="61"/>
      <c r="AZ14869" s="61"/>
      <c r="BA14869" s="61"/>
    </row>
    <row r="14870" spans="39:53" x14ac:dyDescent="0.2">
      <c r="AM14870" s="61"/>
      <c r="AN14870" s="61"/>
      <c r="AO14870" s="171"/>
      <c r="AP14870" s="61"/>
      <c r="AQ14870" s="61"/>
      <c r="AR14870" s="61"/>
      <c r="AS14870" s="61"/>
      <c r="AT14870" s="61"/>
      <c r="AU14870" s="61"/>
      <c r="AV14870" s="61"/>
      <c r="AW14870" s="61"/>
      <c r="AX14870" s="61"/>
      <c r="AY14870" s="61"/>
      <c r="AZ14870" s="61"/>
      <c r="BA14870" s="61"/>
    </row>
    <row r="14871" spans="39:53" x14ac:dyDescent="0.2">
      <c r="AM14871" s="61"/>
      <c r="AN14871" s="61"/>
      <c r="AO14871" s="171"/>
      <c r="AP14871" s="61"/>
      <c r="AQ14871" s="61"/>
      <c r="AR14871" s="61"/>
      <c r="AS14871" s="61"/>
      <c r="AT14871" s="61"/>
      <c r="AU14871" s="61"/>
      <c r="AV14871" s="61"/>
      <c r="AW14871" s="61"/>
      <c r="AX14871" s="61"/>
      <c r="AY14871" s="61"/>
      <c r="AZ14871" s="61"/>
      <c r="BA14871" s="61"/>
    </row>
    <row r="14872" spans="39:53" x14ac:dyDescent="0.2">
      <c r="AM14872" s="61"/>
      <c r="AN14872" s="61"/>
      <c r="AO14872" s="171"/>
      <c r="AP14872" s="61"/>
      <c r="AQ14872" s="61"/>
      <c r="AR14872" s="61"/>
      <c r="AS14872" s="61"/>
      <c r="AT14872" s="61"/>
      <c r="AU14872" s="61"/>
      <c r="AV14872" s="61"/>
      <c r="AW14872" s="61"/>
      <c r="AX14872" s="61"/>
      <c r="AY14872" s="61"/>
      <c r="AZ14872" s="61"/>
      <c r="BA14872" s="61"/>
    </row>
    <row r="14873" spans="39:53" x14ac:dyDescent="0.2">
      <c r="AM14873" s="61"/>
      <c r="AN14873" s="61"/>
      <c r="AO14873" s="171"/>
      <c r="AP14873" s="61"/>
      <c r="AQ14873" s="61"/>
      <c r="AR14873" s="61"/>
      <c r="AS14873" s="61"/>
      <c r="AT14873" s="61"/>
      <c r="AU14873" s="61"/>
      <c r="AV14873" s="61"/>
      <c r="AW14873" s="61"/>
      <c r="AX14873" s="61"/>
      <c r="AY14873" s="61"/>
      <c r="AZ14873" s="61"/>
      <c r="BA14873" s="61"/>
    </row>
    <row r="14874" spans="39:53" x14ac:dyDescent="0.2">
      <c r="AM14874" s="61"/>
      <c r="AN14874" s="61"/>
      <c r="AO14874" s="171"/>
      <c r="AP14874" s="61"/>
      <c r="AQ14874" s="61"/>
      <c r="AR14874" s="61"/>
      <c r="AS14874" s="61"/>
      <c r="AT14874" s="61"/>
      <c r="AU14874" s="61"/>
      <c r="AV14874" s="61"/>
      <c r="AW14874" s="61"/>
      <c r="AX14874" s="61"/>
      <c r="AY14874" s="61"/>
      <c r="AZ14874" s="61"/>
      <c r="BA14874" s="61"/>
    </row>
    <row r="14875" spans="39:53" x14ac:dyDescent="0.2">
      <c r="AM14875" s="61"/>
      <c r="AN14875" s="61"/>
      <c r="AO14875" s="171"/>
      <c r="AP14875" s="61"/>
      <c r="AQ14875" s="61"/>
      <c r="AR14875" s="61"/>
      <c r="AS14875" s="61"/>
      <c r="AT14875" s="61"/>
      <c r="AU14875" s="61"/>
      <c r="AV14875" s="61"/>
      <c r="AW14875" s="61"/>
      <c r="AX14875" s="61"/>
      <c r="AY14875" s="61"/>
      <c r="AZ14875" s="61"/>
      <c r="BA14875" s="61"/>
    </row>
    <row r="14876" spans="39:53" x14ac:dyDescent="0.2">
      <c r="AM14876" s="61"/>
      <c r="AN14876" s="61"/>
      <c r="AO14876" s="171"/>
      <c r="AP14876" s="61"/>
      <c r="AQ14876" s="61"/>
      <c r="AR14876" s="61"/>
      <c r="AS14876" s="61"/>
      <c r="AT14876" s="61"/>
      <c r="AU14876" s="61"/>
      <c r="AV14876" s="61"/>
      <c r="AW14876" s="61"/>
      <c r="AX14876" s="61"/>
      <c r="AY14876" s="61"/>
      <c r="AZ14876" s="61"/>
      <c r="BA14876" s="61"/>
    </row>
    <row r="14877" spans="39:53" x14ac:dyDescent="0.2">
      <c r="AM14877" s="61"/>
      <c r="AN14877" s="61"/>
      <c r="AO14877" s="171"/>
      <c r="AP14877" s="61"/>
      <c r="AQ14877" s="61"/>
      <c r="AR14877" s="61"/>
      <c r="AS14877" s="61"/>
      <c r="AT14877" s="61"/>
      <c r="AU14877" s="61"/>
      <c r="AV14877" s="61"/>
      <c r="AW14877" s="61"/>
      <c r="AX14877" s="61"/>
      <c r="AY14877" s="61"/>
      <c r="AZ14877" s="61"/>
      <c r="BA14877" s="61"/>
    </row>
    <row r="14878" spans="39:53" x14ac:dyDescent="0.2">
      <c r="AM14878" s="61"/>
      <c r="AN14878" s="61"/>
      <c r="AO14878" s="171"/>
      <c r="AP14878" s="61"/>
      <c r="AQ14878" s="61"/>
      <c r="AR14878" s="61"/>
      <c r="AS14878" s="61"/>
      <c r="AT14878" s="61"/>
      <c r="AU14878" s="61"/>
      <c r="AV14878" s="61"/>
      <c r="AW14878" s="61"/>
      <c r="AX14878" s="61"/>
      <c r="AY14878" s="61"/>
      <c r="AZ14878" s="61"/>
      <c r="BA14878" s="61"/>
    </row>
    <row r="14879" spans="39:53" x14ac:dyDescent="0.2">
      <c r="AM14879" s="61"/>
      <c r="AN14879" s="61"/>
      <c r="AO14879" s="171"/>
      <c r="AP14879" s="61"/>
      <c r="AQ14879" s="61"/>
      <c r="AR14879" s="61"/>
      <c r="AS14879" s="61"/>
      <c r="AT14879" s="61"/>
      <c r="AU14879" s="61"/>
      <c r="AV14879" s="61"/>
      <c r="AW14879" s="61"/>
      <c r="AX14879" s="61"/>
      <c r="AY14879" s="61"/>
      <c r="AZ14879" s="61"/>
      <c r="BA14879" s="61"/>
    </row>
    <row r="14880" spans="39:53" x14ac:dyDescent="0.2">
      <c r="AM14880" s="61"/>
      <c r="AN14880" s="61"/>
      <c r="AO14880" s="171"/>
      <c r="AP14880" s="61"/>
      <c r="AQ14880" s="61"/>
      <c r="AR14880" s="61"/>
      <c r="AS14880" s="61"/>
      <c r="AT14880" s="61"/>
      <c r="AU14880" s="61"/>
      <c r="AV14880" s="61"/>
      <c r="AW14880" s="61"/>
      <c r="AX14880" s="61"/>
      <c r="AY14880" s="61"/>
      <c r="AZ14880" s="61"/>
      <c r="BA14880" s="61"/>
    </row>
    <row r="14881" spans="39:53" x14ac:dyDescent="0.2">
      <c r="AM14881" s="61"/>
      <c r="AN14881" s="61"/>
      <c r="AO14881" s="171"/>
      <c r="AP14881" s="61"/>
      <c r="AQ14881" s="61"/>
      <c r="AR14881" s="61"/>
      <c r="AS14881" s="61"/>
      <c r="AT14881" s="61"/>
      <c r="AU14881" s="61"/>
      <c r="AV14881" s="61"/>
      <c r="AW14881" s="61"/>
      <c r="AX14881" s="61"/>
      <c r="AY14881" s="61"/>
      <c r="AZ14881" s="61"/>
      <c r="BA14881" s="61"/>
    </row>
    <row r="14882" spans="39:53" x14ac:dyDescent="0.2">
      <c r="AM14882" s="61"/>
      <c r="AN14882" s="61"/>
      <c r="AO14882" s="171"/>
      <c r="AP14882" s="61"/>
      <c r="AQ14882" s="61"/>
      <c r="AR14882" s="61"/>
      <c r="AS14882" s="61"/>
      <c r="AT14882" s="61"/>
      <c r="AU14882" s="61"/>
      <c r="AV14882" s="61"/>
      <c r="AW14882" s="61"/>
      <c r="AX14882" s="61"/>
      <c r="AY14882" s="61"/>
      <c r="AZ14882" s="61"/>
      <c r="BA14882" s="61"/>
    </row>
    <row r="14883" spans="39:53" x14ac:dyDescent="0.2">
      <c r="AM14883" s="61"/>
      <c r="AN14883" s="61"/>
      <c r="AO14883" s="171"/>
      <c r="AP14883" s="61"/>
      <c r="AQ14883" s="61"/>
      <c r="AR14883" s="61"/>
      <c r="AS14883" s="61"/>
      <c r="AT14883" s="61"/>
      <c r="AU14883" s="61"/>
      <c r="AV14883" s="61"/>
      <c r="AW14883" s="61"/>
      <c r="AX14883" s="61"/>
      <c r="AY14883" s="61"/>
      <c r="AZ14883" s="61"/>
      <c r="BA14883" s="61"/>
    </row>
    <row r="14884" spans="39:53" x14ac:dyDescent="0.2">
      <c r="AM14884" s="61"/>
      <c r="AN14884" s="61"/>
      <c r="AO14884" s="171"/>
      <c r="AP14884" s="61"/>
      <c r="AQ14884" s="61"/>
      <c r="AR14884" s="61"/>
      <c r="AS14884" s="61"/>
      <c r="AT14884" s="61"/>
      <c r="AU14884" s="61"/>
      <c r="AV14884" s="61"/>
      <c r="AW14884" s="61"/>
      <c r="AX14884" s="61"/>
      <c r="AY14884" s="61"/>
      <c r="AZ14884" s="61"/>
      <c r="BA14884" s="61"/>
    </row>
    <row r="14885" spans="39:53" x14ac:dyDescent="0.2">
      <c r="AM14885" s="61"/>
      <c r="AN14885" s="61"/>
      <c r="AO14885" s="171"/>
      <c r="AP14885" s="61"/>
      <c r="AQ14885" s="61"/>
      <c r="AR14885" s="61"/>
      <c r="AS14885" s="61"/>
      <c r="AT14885" s="61"/>
      <c r="AU14885" s="61"/>
      <c r="AV14885" s="61"/>
      <c r="AW14885" s="61"/>
      <c r="AX14885" s="61"/>
      <c r="AY14885" s="61"/>
      <c r="AZ14885" s="61"/>
      <c r="BA14885" s="61"/>
    </row>
    <row r="14886" spans="39:53" x14ac:dyDescent="0.2">
      <c r="AM14886" s="61"/>
      <c r="AN14886" s="61"/>
      <c r="AO14886" s="171"/>
      <c r="AP14886" s="61"/>
      <c r="AQ14886" s="61"/>
      <c r="AR14886" s="61"/>
      <c r="AS14886" s="61"/>
      <c r="AT14886" s="61"/>
      <c r="AU14886" s="61"/>
      <c r="AV14886" s="61"/>
      <c r="AW14886" s="61"/>
      <c r="AX14886" s="61"/>
      <c r="AY14886" s="61"/>
      <c r="AZ14886" s="61"/>
      <c r="BA14886" s="61"/>
    </row>
    <row r="14887" spans="39:53" x14ac:dyDescent="0.2">
      <c r="AM14887" s="61"/>
      <c r="AN14887" s="61"/>
      <c r="AO14887" s="171"/>
      <c r="AP14887" s="61"/>
      <c r="AQ14887" s="61"/>
      <c r="AR14887" s="61"/>
      <c r="AS14887" s="61"/>
      <c r="AT14887" s="61"/>
      <c r="AU14887" s="61"/>
      <c r="AV14887" s="61"/>
      <c r="AW14887" s="61"/>
      <c r="AX14887" s="61"/>
      <c r="AY14887" s="61"/>
      <c r="AZ14887" s="61"/>
      <c r="BA14887" s="61"/>
    </row>
    <row r="14888" spans="39:53" x14ac:dyDescent="0.2">
      <c r="AM14888" s="61"/>
      <c r="AN14888" s="61"/>
      <c r="AO14888" s="171"/>
      <c r="AP14888" s="61"/>
      <c r="AQ14888" s="61"/>
      <c r="AR14888" s="61"/>
      <c r="AS14888" s="61"/>
      <c r="AT14888" s="61"/>
      <c r="AU14888" s="61"/>
      <c r="AV14888" s="61"/>
      <c r="AW14888" s="61"/>
      <c r="AX14888" s="61"/>
      <c r="AY14888" s="61"/>
      <c r="AZ14888" s="61"/>
      <c r="BA14888" s="61"/>
    </row>
    <row r="14889" spans="39:53" x14ac:dyDescent="0.2">
      <c r="AM14889" s="61"/>
      <c r="AN14889" s="61"/>
      <c r="AO14889" s="171"/>
      <c r="AP14889" s="61"/>
      <c r="AQ14889" s="61"/>
      <c r="AR14889" s="61"/>
      <c r="AS14889" s="61"/>
      <c r="AT14889" s="61"/>
      <c r="AU14889" s="61"/>
      <c r="AV14889" s="61"/>
      <c r="AW14889" s="61"/>
      <c r="AX14889" s="61"/>
      <c r="AY14889" s="61"/>
      <c r="AZ14889" s="61"/>
      <c r="BA14889" s="61"/>
    </row>
    <row r="14890" spans="39:53" x14ac:dyDescent="0.2">
      <c r="AM14890" s="61"/>
      <c r="AN14890" s="61"/>
      <c r="AO14890" s="171"/>
      <c r="AP14890" s="61"/>
      <c r="AQ14890" s="61"/>
      <c r="AR14890" s="61"/>
      <c r="AS14890" s="61"/>
      <c r="AT14890" s="61"/>
      <c r="AU14890" s="61"/>
      <c r="AV14890" s="61"/>
      <c r="AW14890" s="61"/>
      <c r="AX14890" s="61"/>
      <c r="AY14890" s="61"/>
      <c r="AZ14890" s="61"/>
      <c r="BA14890" s="61"/>
    </row>
    <row r="14891" spans="39:53" x14ac:dyDescent="0.2">
      <c r="AM14891" s="61"/>
      <c r="AN14891" s="61"/>
      <c r="AO14891" s="171"/>
      <c r="AP14891" s="61"/>
      <c r="AQ14891" s="61"/>
      <c r="AR14891" s="61"/>
      <c r="AS14891" s="61"/>
      <c r="AT14891" s="61"/>
      <c r="AU14891" s="61"/>
      <c r="AV14891" s="61"/>
      <c r="AW14891" s="61"/>
      <c r="AX14891" s="61"/>
      <c r="AY14891" s="61"/>
      <c r="AZ14891" s="61"/>
      <c r="BA14891" s="61"/>
    </row>
    <row r="14892" spans="39:53" x14ac:dyDescent="0.2">
      <c r="AM14892" s="61"/>
      <c r="AN14892" s="61"/>
      <c r="AO14892" s="171"/>
      <c r="AP14892" s="61"/>
      <c r="AQ14892" s="61"/>
      <c r="AR14892" s="61"/>
      <c r="AS14892" s="61"/>
      <c r="AT14892" s="61"/>
      <c r="AU14892" s="61"/>
      <c r="AV14892" s="61"/>
      <c r="AW14892" s="61"/>
      <c r="AX14892" s="61"/>
      <c r="AY14892" s="61"/>
      <c r="AZ14892" s="61"/>
      <c r="BA14892" s="61"/>
    </row>
    <row r="14893" spans="39:53" x14ac:dyDescent="0.2">
      <c r="AM14893" s="61"/>
      <c r="AN14893" s="61"/>
      <c r="AO14893" s="171"/>
      <c r="AP14893" s="61"/>
      <c r="AQ14893" s="61"/>
      <c r="AR14893" s="61"/>
      <c r="AS14893" s="61"/>
      <c r="AT14893" s="61"/>
      <c r="AU14893" s="61"/>
      <c r="AV14893" s="61"/>
      <c r="AW14893" s="61"/>
      <c r="AX14893" s="61"/>
      <c r="AY14893" s="61"/>
      <c r="AZ14893" s="61"/>
      <c r="BA14893" s="61"/>
    </row>
    <row r="14894" spans="39:53" x14ac:dyDescent="0.2">
      <c r="AM14894" s="61"/>
      <c r="AN14894" s="61"/>
      <c r="AO14894" s="171"/>
      <c r="AP14894" s="61"/>
      <c r="AQ14894" s="61"/>
      <c r="AR14894" s="61"/>
      <c r="AS14894" s="61"/>
      <c r="AT14894" s="61"/>
      <c r="AU14894" s="61"/>
      <c r="AV14894" s="61"/>
      <c r="AW14894" s="61"/>
      <c r="AX14894" s="61"/>
      <c r="AY14894" s="61"/>
      <c r="AZ14894" s="61"/>
      <c r="BA14894" s="61"/>
    </row>
    <row r="14895" spans="39:53" x14ac:dyDescent="0.2">
      <c r="AM14895" s="61"/>
      <c r="AN14895" s="61"/>
      <c r="AO14895" s="171"/>
      <c r="AP14895" s="61"/>
      <c r="AQ14895" s="61"/>
      <c r="AR14895" s="61"/>
      <c r="AS14895" s="61"/>
      <c r="AT14895" s="61"/>
      <c r="AU14895" s="61"/>
      <c r="AV14895" s="61"/>
      <c r="AW14895" s="61"/>
      <c r="AX14895" s="61"/>
      <c r="AY14895" s="61"/>
      <c r="AZ14895" s="61"/>
      <c r="BA14895" s="61"/>
    </row>
    <row r="14896" spans="39:53" x14ac:dyDescent="0.2">
      <c r="AM14896" s="61"/>
      <c r="AN14896" s="61"/>
      <c r="AO14896" s="171"/>
      <c r="AP14896" s="61"/>
      <c r="AQ14896" s="61"/>
      <c r="AR14896" s="61"/>
      <c r="AS14896" s="61"/>
      <c r="AT14896" s="61"/>
      <c r="AU14896" s="61"/>
      <c r="AV14896" s="61"/>
      <c r="AW14896" s="61"/>
      <c r="AX14896" s="61"/>
      <c r="AY14896" s="61"/>
      <c r="AZ14896" s="61"/>
      <c r="BA14896" s="61"/>
    </row>
    <row r="14897" spans="39:53" x14ac:dyDescent="0.2">
      <c r="AM14897" s="61"/>
      <c r="AN14897" s="61"/>
      <c r="AO14897" s="171"/>
      <c r="AP14897" s="61"/>
      <c r="AQ14897" s="61"/>
      <c r="AR14897" s="61"/>
      <c r="AS14897" s="61"/>
      <c r="AT14897" s="61"/>
      <c r="AU14897" s="61"/>
      <c r="AV14897" s="61"/>
      <c r="AW14897" s="61"/>
      <c r="AX14897" s="61"/>
      <c r="AY14897" s="61"/>
      <c r="AZ14897" s="61"/>
      <c r="BA14897" s="61"/>
    </row>
    <row r="14898" spans="39:53" x14ac:dyDescent="0.2">
      <c r="AM14898" s="61"/>
      <c r="AN14898" s="61"/>
      <c r="AO14898" s="171"/>
      <c r="AP14898" s="61"/>
      <c r="AQ14898" s="61"/>
      <c r="AR14898" s="61"/>
      <c r="AS14898" s="61"/>
      <c r="AT14898" s="61"/>
      <c r="AU14898" s="61"/>
      <c r="AV14898" s="61"/>
      <c r="AW14898" s="61"/>
      <c r="AX14898" s="61"/>
      <c r="AY14898" s="61"/>
      <c r="AZ14898" s="61"/>
      <c r="BA14898" s="61"/>
    </row>
    <row r="14899" spans="39:53" x14ac:dyDescent="0.2">
      <c r="AM14899" s="61"/>
      <c r="AN14899" s="61"/>
      <c r="AO14899" s="171"/>
      <c r="AP14899" s="61"/>
      <c r="AQ14899" s="61"/>
      <c r="AR14899" s="61"/>
      <c r="AS14899" s="61"/>
      <c r="AT14899" s="61"/>
      <c r="AU14899" s="61"/>
      <c r="AV14899" s="61"/>
      <c r="AW14899" s="61"/>
      <c r="AX14899" s="61"/>
      <c r="AY14899" s="61"/>
      <c r="AZ14899" s="61"/>
      <c r="BA14899" s="61"/>
    </row>
    <row r="14900" spans="39:53" x14ac:dyDescent="0.2">
      <c r="AM14900" s="61"/>
      <c r="AN14900" s="61"/>
      <c r="AO14900" s="171"/>
      <c r="AP14900" s="61"/>
      <c r="AQ14900" s="61"/>
      <c r="AR14900" s="61"/>
      <c r="AS14900" s="61"/>
      <c r="AT14900" s="61"/>
      <c r="AU14900" s="61"/>
      <c r="AV14900" s="61"/>
      <c r="AW14900" s="61"/>
      <c r="AX14900" s="61"/>
      <c r="AY14900" s="61"/>
      <c r="AZ14900" s="61"/>
      <c r="BA14900" s="61"/>
    </row>
    <row r="14901" spans="39:53" x14ac:dyDescent="0.2">
      <c r="AM14901" s="61"/>
      <c r="AN14901" s="61"/>
      <c r="AO14901" s="171"/>
      <c r="AP14901" s="61"/>
      <c r="AQ14901" s="61"/>
      <c r="AR14901" s="61"/>
      <c r="AS14901" s="61"/>
      <c r="AT14901" s="61"/>
      <c r="AU14901" s="61"/>
      <c r="AV14901" s="61"/>
      <c r="AW14901" s="61"/>
      <c r="AX14901" s="61"/>
      <c r="AY14901" s="61"/>
      <c r="AZ14901" s="61"/>
      <c r="BA14901" s="61"/>
    </row>
    <row r="14902" spans="39:53" x14ac:dyDescent="0.2">
      <c r="AM14902" s="61"/>
      <c r="AN14902" s="61"/>
      <c r="AO14902" s="171"/>
      <c r="AP14902" s="61"/>
      <c r="AQ14902" s="61"/>
      <c r="AR14902" s="61"/>
      <c r="AS14902" s="61"/>
      <c r="AT14902" s="61"/>
      <c r="AU14902" s="61"/>
      <c r="AV14902" s="61"/>
      <c r="AW14902" s="61"/>
      <c r="AX14902" s="61"/>
      <c r="AY14902" s="61"/>
      <c r="AZ14902" s="61"/>
      <c r="BA14902" s="61"/>
    </row>
    <row r="14903" spans="39:53" x14ac:dyDescent="0.2">
      <c r="AM14903" s="61"/>
      <c r="AN14903" s="61"/>
      <c r="AO14903" s="171"/>
      <c r="AP14903" s="61"/>
      <c r="AQ14903" s="61"/>
      <c r="AR14903" s="61"/>
      <c r="AS14903" s="61"/>
      <c r="AT14903" s="61"/>
      <c r="AU14903" s="61"/>
      <c r="AV14903" s="61"/>
      <c r="AW14903" s="61"/>
      <c r="AX14903" s="61"/>
      <c r="AY14903" s="61"/>
      <c r="AZ14903" s="61"/>
      <c r="BA14903" s="61"/>
    </row>
    <row r="14904" spans="39:53" x14ac:dyDescent="0.2">
      <c r="AM14904" s="61"/>
      <c r="AN14904" s="61"/>
      <c r="AO14904" s="171"/>
      <c r="AP14904" s="61"/>
      <c r="AQ14904" s="61"/>
      <c r="AR14904" s="61"/>
      <c r="AS14904" s="61"/>
      <c r="AT14904" s="61"/>
      <c r="AU14904" s="61"/>
      <c r="AV14904" s="61"/>
      <c r="AW14904" s="61"/>
      <c r="AX14904" s="61"/>
      <c r="AY14904" s="61"/>
      <c r="AZ14904" s="61"/>
      <c r="BA14904" s="61"/>
    </row>
    <row r="14905" spans="39:53" x14ac:dyDescent="0.2">
      <c r="AM14905" s="61"/>
      <c r="AN14905" s="61"/>
      <c r="AO14905" s="171"/>
      <c r="AP14905" s="61"/>
      <c r="AQ14905" s="61"/>
      <c r="AR14905" s="61"/>
      <c r="AS14905" s="61"/>
      <c r="AT14905" s="61"/>
      <c r="AU14905" s="61"/>
      <c r="AV14905" s="61"/>
      <c r="AW14905" s="61"/>
      <c r="AX14905" s="61"/>
      <c r="AY14905" s="61"/>
      <c r="AZ14905" s="61"/>
      <c r="BA14905" s="61"/>
    </row>
    <row r="14906" spans="39:53" x14ac:dyDescent="0.2">
      <c r="AM14906" s="61"/>
      <c r="AN14906" s="61"/>
      <c r="AO14906" s="171"/>
      <c r="AP14906" s="61"/>
      <c r="AQ14906" s="61"/>
      <c r="AR14906" s="61"/>
      <c r="AS14906" s="61"/>
      <c r="AT14906" s="61"/>
      <c r="AU14906" s="61"/>
      <c r="AV14906" s="61"/>
      <c r="AW14906" s="61"/>
      <c r="AX14906" s="61"/>
      <c r="AY14906" s="61"/>
      <c r="AZ14906" s="61"/>
      <c r="BA14906" s="61"/>
    </row>
    <row r="14907" spans="39:53" x14ac:dyDescent="0.2">
      <c r="AM14907" s="61"/>
      <c r="AN14907" s="61"/>
      <c r="AO14907" s="171"/>
      <c r="AP14907" s="61"/>
      <c r="AQ14907" s="61"/>
      <c r="AR14907" s="61"/>
      <c r="AS14907" s="61"/>
      <c r="AT14907" s="61"/>
      <c r="AU14907" s="61"/>
      <c r="AV14907" s="61"/>
      <c r="AW14907" s="61"/>
      <c r="AX14907" s="61"/>
      <c r="AY14907" s="61"/>
      <c r="AZ14907" s="61"/>
      <c r="BA14907" s="61"/>
    </row>
    <row r="14908" spans="39:53" x14ac:dyDescent="0.2">
      <c r="AM14908" s="61"/>
      <c r="AN14908" s="61"/>
      <c r="AO14908" s="171"/>
      <c r="AP14908" s="61"/>
      <c r="AQ14908" s="61"/>
      <c r="AR14908" s="61"/>
      <c r="AS14908" s="61"/>
      <c r="AT14908" s="61"/>
      <c r="AU14908" s="61"/>
      <c r="AV14908" s="61"/>
      <c r="AW14908" s="61"/>
      <c r="AX14908" s="61"/>
      <c r="AY14908" s="61"/>
      <c r="AZ14908" s="61"/>
      <c r="BA14908" s="61"/>
    </row>
    <row r="14909" spans="39:53" x14ac:dyDescent="0.2">
      <c r="AM14909" s="61"/>
      <c r="AN14909" s="61"/>
      <c r="AO14909" s="171"/>
      <c r="AP14909" s="61"/>
      <c r="AQ14909" s="61"/>
      <c r="AR14909" s="61"/>
      <c r="AS14909" s="61"/>
      <c r="AT14909" s="61"/>
      <c r="AU14909" s="61"/>
      <c r="AV14909" s="61"/>
      <c r="AW14909" s="61"/>
      <c r="AX14909" s="61"/>
      <c r="AY14909" s="61"/>
      <c r="AZ14909" s="61"/>
      <c r="BA14909" s="61"/>
    </row>
    <row r="14910" spans="39:53" x14ac:dyDescent="0.2">
      <c r="AM14910" s="61"/>
      <c r="AN14910" s="61"/>
      <c r="AO14910" s="171"/>
      <c r="AP14910" s="61"/>
      <c r="AQ14910" s="61"/>
      <c r="AR14910" s="61"/>
      <c r="AS14910" s="61"/>
      <c r="AT14910" s="61"/>
      <c r="AU14910" s="61"/>
      <c r="AV14910" s="61"/>
      <c r="AW14910" s="61"/>
      <c r="AX14910" s="61"/>
      <c r="AY14910" s="61"/>
      <c r="AZ14910" s="61"/>
      <c r="BA14910" s="61"/>
    </row>
    <row r="14911" spans="39:53" x14ac:dyDescent="0.2">
      <c r="AM14911" s="61"/>
      <c r="AN14911" s="61"/>
      <c r="AO14911" s="171"/>
      <c r="AP14911" s="61"/>
      <c r="AQ14911" s="61"/>
      <c r="AR14911" s="61"/>
      <c r="AS14911" s="61"/>
      <c r="AT14911" s="61"/>
      <c r="AU14911" s="61"/>
      <c r="AV14911" s="61"/>
      <c r="AW14911" s="61"/>
      <c r="AX14911" s="61"/>
      <c r="AY14911" s="61"/>
      <c r="AZ14911" s="61"/>
      <c r="BA14911" s="61"/>
    </row>
    <row r="14912" spans="39:53" x14ac:dyDescent="0.2">
      <c r="AM14912" s="61"/>
      <c r="AN14912" s="61"/>
      <c r="AO14912" s="171"/>
      <c r="AP14912" s="61"/>
      <c r="AQ14912" s="61"/>
      <c r="AR14912" s="61"/>
      <c r="AS14912" s="61"/>
      <c r="AT14912" s="61"/>
      <c r="AU14912" s="61"/>
      <c r="AV14912" s="61"/>
      <c r="AW14912" s="61"/>
      <c r="AX14912" s="61"/>
      <c r="AY14912" s="61"/>
      <c r="AZ14912" s="61"/>
      <c r="BA14912" s="61"/>
    </row>
    <row r="14913" spans="39:53" x14ac:dyDescent="0.2">
      <c r="AM14913" s="61"/>
      <c r="AN14913" s="61"/>
      <c r="AO14913" s="171"/>
      <c r="AP14913" s="61"/>
      <c r="AQ14913" s="61"/>
      <c r="AR14913" s="61"/>
      <c r="AS14913" s="61"/>
      <c r="AT14913" s="61"/>
      <c r="AU14913" s="61"/>
      <c r="AV14913" s="61"/>
      <c r="AW14913" s="61"/>
      <c r="AX14913" s="61"/>
      <c r="AY14913" s="61"/>
      <c r="AZ14913" s="61"/>
      <c r="BA14913" s="61"/>
    </row>
    <row r="14914" spans="39:53" x14ac:dyDescent="0.2">
      <c r="AM14914" s="61"/>
      <c r="AN14914" s="61"/>
      <c r="AO14914" s="171"/>
      <c r="AP14914" s="61"/>
      <c r="AQ14914" s="61"/>
      <c r="AR14914" s="61"/>
      <c r="AS14914" s="61"/>
      <c r="AT14914" s="61"/>
      <c r="AU14914" s="61"/>
      <c r="AV14914" s="61"/>
      <c r="AW14914" s="61"/>
      <c r="AX14914" s="61"/>
      <c r="AY14914" s="61"/>
      <c r="AZ14914" s="61"/>
      <c r="BA14914" s="61"/>
    </row>
    <row r="14915" spans="39:53" x14ac:dyDescent="0.2">
      <c r="AM14915" s="61"/>
      <c r="AN14915" s="61"/>
      <c r="AO14915" s="171"/>
      <c r="AP14915" s="61"/>
      <c r="AQ14915" s="61"/>
      <c r="AR14915" s="61"/>
      <c r="AS14915" s="61"/>
      <c r="AT14915" s="61"/>
      <c r="AU14915" s="61"/>
      <c r="AV14915" s="61"/>
      <c r="AW14915" s="61"/>
      <c r="AX14915" s="61"/>
      <c r="AY14915" s="61"/>
      <c r="AZ14915" s="61"/>
      <c r="BA14915" s="61"/>
    </row>
    <row r="14916" spans="39:53" x14ac:dyDescent="0.2">
      <c r="AM14916" s="61"/>
      <c r="AN14916" s="61"/>
      <c r="AO14916" s="171"/>
      <c r="AP14916" s="61"/>
      <c r="AQ14916" s="61"/>
      <c r="AR14916" s="61"/>
      <c r="AS14916" s="61"/>
      <c r="AT14916" s="61"/>
      <c r="AU14916" s="61"/>
      <c r="AV14916" s="61"/>
      <c r="AW14916" s="61"/>
      <c r="AX14916" s="61"/>
      <c r="AY14916" s="61"/>
      <c r="AZ14916" s="61"/>
      <c r="BA14916" s="61"/>
    </row>
    <row r="14917" spans="39:53" x14ac:dyDescent="0.2">
      <c r="AM14917" s="61"/>
      <c r="AN14917" s="61"/>
      <c r="AO14917" s="171"/>
      <c r="AP14917" s="61"/>
      <c r="AQ14917" s="61"/>
      <c r="AR14917" s="61"/>
      <c r="AS14917" s="61"/>
      <c r="AT14917" s="61"/>
      <c r="AU14917" s="61"/>
      <c r="AV14917" s="61"/>
      <c r="AW14917" s="61"/>
      <c r="AX14917" s="61"/>
      <c r="AY14917" s="61"/>
      <c r="AZ14917" s="61"/>
      <c r="BA14917" s="61"/>
    </row>
    <row r="14918" spans="39:53" x14ac:dyDescent="0.2">
      <c r="AM14918" s="61"/>
      <c r="AN14918" s="61"/>
      <c r="AO14918" s="171"/>
      <c r="AP14918" s="61"/>
      <c r="AQ14918" s="61"/>
      <c r="AR14918" s="61"/>
      <c r="AS14918" s="61"/>
      <c r="AT14918" s="61"/>
      <c r="AU14918" s="61"/>
      <c r="AV14918" s="61"/>
      <c r="AW14918" s="61"/>
      <c r="AX14918" s="61"/>
      <c r="AY14918" s="61"/>
      <c r="AZ14918" s="61"/>
      <c r="BA14918" s="61"/>
    </row>
    <row r="14919" spans="39:53" x14ac:dyDescent="0.2">
      <c r="AM14919" s="61"/>
      <c r="AN14919" s="61"/>
      <c r="AO14919" s="171"/>
      <c r="AP14919" s="61"/>
      <c r="AQ14919" s="61"/>
      <c r="AR14919" s="61"/>
      <c r="AS14919" s="61"/>
      <c r="AT14919" s="61"/>
      <c r="AU14919" s="61"/>
      <c r="AV14919" s="61"/>
      <c r="AW14919" s="61"/>
      <c r="AX14919" s="61"/>
      <c r="AY14919" s="61"/>
      <c r="AZ14919" s="61"/>
      <c r="BA14919" s="61"/>
    </row>
    <row r="14920" spans="39:53" x14ac:dyDescent="0.2">
      <c r="AM14920" s="61"/>
      <c r="AN14920" s="61"/>
      <c r="AO14920" s="171"/>
      <c r="AP14920" s="61"/>
      <c r="AQ14920" s="61"/>
      <c r="AR14920" s="61"/>
      <c r="AS14920" s="61"/>
      <c r="AT14920" s="61"/>
      <c r="AU14920" s="61"/>
      <c r="AV14920" s="61"/>
      <c r="AW14920" s="61"/>
      <c r="AX14920" s="61"/>
      <c r="AY14920" s="61"/>
      <c r="AZ14920" s="61"/>
      <c r="BA14920" s="61"/>
    </row>
    <row r="14921" spans="39:53" x14ac:dyDescent="0.2">
      <c r="AM14921" s="61"/>
      <c r="AN14921" s="61"/>
      <c r="AO14921" s="171"/>
      <c r="AP14921" s="61"/>
      <c r="AQ14921" s="61"/>
      <c r="AR14921" s="61"/>
      <c r="AS14921" s="61"/>
      <c r="AT14921" s="61"/>
      <c r="AU14921" s="61"/>
      <c r="AV14921" s="61"/>
      <c r="AW14921" s="61"/>
      <c r="AX14921" s="61"/>
      <c r="AY14921" s="61"/>
      <c r="AZ14921" s="61"/>
      <c r="BA14921" s="61"/>
    </row>
    <row r="14922" spans="39:53" x14ac:dyDescent="0.2">
      <c r="AM14922" s="61"/>
      <c r="AN14922" s="61"/>
      <c r="AO14922" s="171"/>
      <c r="AP14922" s="61"/>
      <c r="AQ14922" s="61"/>
      <c r="AR14922" s="61"/>
      <c r="AS14922" s="61"/>
      <c r="AT14922" s="61"/>
      <c r="AU14922" s="61"/>
      <c r="AV14922" s="61"/>
      <c r="AW14922" s="61"/>
      <c r="AX14922" s="61"/>
      <c r="AY14922" s="61"/>
      <c r="AZ14922" s="61"/>
      <c r="BA14922" s="61"/>
    </row>
    <row r="14923" spans="39:53" x14ac:dyDescent="0.2">
      <c r="AM14923" s="61"/>
      <c r="AN14923" s="61"/>
      <c r="AO14923" s="171"/>
      <c r="AP14923" s="61"/>
      <c r="AQ14923" s="61"/>
      <c r="AR14923" s="61"/>
      <c r="AS14923" s="61"/>
      <c r="AT14923" s="61"/>
      <c r="AU14923" s="61"/>
      <c r="AV14923" s="61"/>
      <c r="AW14923" s="61"/>
      <c r="AX14923" s="61"/>
      <c r="AY14923" s="61"/>
      <c r="AZ14923" s="61"/>
      <c r="BA14923" s="61"/>
    </row>
    <row r="14924" spans="39:53" x14ac:dyDescent="0.2">
      <c r="AM14924" s="61"/>
      <c r="AN14924" s="61"/>
      <c r="AO14924" s="171"/>
      <c r="AP14924" s="61"/>
      <c r="AQ14924" s="61"/>
      <c r="AR14924" s="61"/>
      <c r="AS14924" s="61"/>
      <c r="AT14924" s="61"/>
      <c r="AU14924" s="61"/>
      <c r="AV14924" s="61"/>
      <c r="AW14924" s="61"/>
      <c r="AX14924" s="61"/>
      <c r="AY14924" s="61"/>
      <c r="AZ14924" s="61"/>
      <c r="BA14924" s="61"/>
    </row>
    <row r="14925" spans="39:53" x14ac:dyDescent="0.2">
      <c r="AM14925" s="61"/>
      <c r="AN14925" s="61"/>
      <c r="AO14925" s="171"/>
      <c r="AP14925" s="61"/>
      <c r="AQ14925" s="61"/>
      <c r="AR14925" s="61"/>
      <c r="AS14925" s="61"/>
      <c r="AT14925" s="61"/>
      <c r="AU14925" s="61"/>
      <c r="AV14925" s="61"/>
      <c r="AW14925" s="61"/>
      <c r="AX14925" s="61"/>
      <c r="AY14925" s="61"/>
      <c r="AZ14925" s="61"/>
      <c r="BA14925" s="61"/>
    </row>
    <row r="14926" spans="39:53" x14ac:dyDescent="0.2">
      <c r="AM14926" s="61"/>
      <c r="AN14926" s="61"/>
      <c r="AO14926" s="171"/>
      <c r="AP14926" s="61"/>
      <c r="AQ14926" s="61"/>
      <c r="AR14926" s="61"/>
      <c r="AS14926" s="61"/>
      <c r="AT14926" s="61"/>
      <c r="AU14926" s="61"/>
      <c r="AV14926" s="61"/>
      <c r="AW14926" s="61"/>
      <c r="AX14926" s="61"/>
      <c r="AY14926" s="61"/>
      <c r="AZ14926" s="61"/>
      <c r="BA14926" s="61"/>
    </row>
    <row r="14927" spans="39:53" x14ac:dyDescent="0.2">
      <c r="AM14927" s="61"/>
      <c r="AN14927" s="61"/>
      <c r="AO14927" s="171"/>
      <c r="AP14927" s="61"/>
      <c r="AQ14927" s="61"/>
      <c r="AR14927" s="61"/>
      <c r="AS14927" s="61"/>
      <c r="AT14927" s="61"/>
      <c r="AU14927" s="61"/>
      <c r="AV14927" s="61"/>
      <c r="AW14927" s="61"/>
      <c r="AX14927" s="61"/>
      <c r="AY14927" s="61"/>
      <c r="AZ14927" s="61"/>
      <c r="BA14927" s="61"/>
    </row>
    <row r="14928" spans="39:53" x14ac:dyDescent="0.2">
      <c r="AM14928" s="61"/>
      <c r="AN14928" s="61"/>
      <c r="AO14928" s="171"/>
      <c r="AP14928" s="61"/>
      <c r="AQ14928" s="61"/>
      <c r="AR14928" s="61"/>
      <c r="AS14928" s="61"/>
      <c r="AT14928" s="61"/>
      <c r="AU14928" s="61"/>
      <c r="AV14928" s="61"/>
      <c r="AW14928" s="61"/>
      <c r="AX14928" s="61"/>
      <c r="AY14928" s="61"/>
      <c r="AZ14928" s="61"/>
      <c r="BA14928" s="61"/>
    </row>
    <row r="14929" spans="39:53" x14ac:dyDescent="0.2">
      <c r="AM14929" s="61"/>
      <c r="AN14929" s="61"/>
      <c r="AO14929" s="171"/>
      <c r="AP14929" s="61"/>
      <c r="AQ14929" s="61"/>
      <c r="AR14929" s="61"/>
      <c r="AS14929" s="61"/>
      <c r="AT14929" s="61"/>
      <c r="AU14929" s="61"/>
      <c r="AV14929" s="61"/>
      <c r="AW14929" s="61"/>
      <c r="AX14929" s="61"/>
      <c r="AY14929" s="61"/>
      <c r="AZ14929" s="61"/>
      <c r="BA14929" s="61"/>
    </row>
    <row r="14930" spans="39:53" x14ac:dyDescent="0.2">
      <c r="AM14930" s="61"/>
      <c r="AN14930" s="61"/>
      <c r="AO14930" s="171"/>
      <c r="AP14930" s="61"/>
      <c r="AQ14930" s="61"/>
      <c r="AR14930" s="61"/>
      <c r="AS14930" s="61"/>
      <c r="AT14930" s="61"/>
      <c r="AU14930" s="61"/>
      <c r="AV14930" s="61"/>
      <c r="AW14930" s="61"/>
      <c r="AX14930" s="61"/>
      <c r="AY14930" s="61"/>
      <c r="AZ14930" s="61"/>
      <c r="BA14930" s="61"/>
    </row>
    <row r="14931" spans="39:53" x14ac:dyDescent="0.2">
      <c r="AM14931" s="61"/>
      <c r="AN14931" s="61"/>
      <c r="AO14931" s="171"/>
      <c r="AP14931" s="61"/>
      <c r="AQ14931" s="61"/>
      <c r="AR14931" s="61"/>
      <c r="AS14931" s="61"/>
      <c r="AT14931" s="61"/>
      <c r="AU14931" s="61"/>
      <c r="AV14931" s="61"/>
      <c r="AW14931" s="61"/>
      <c r="AX14931" s="61"/>
      <c r="AY14931" s="61"/>
      <c r="AZ14931" s="61"/>
      <c r="BA14931" s="61"/>
    </row>
    <row r="14932" spans="39:53" x14ac:dyDescent="0.2">
      <c r="AM14932" s="61"/>
      <c r="AN14932" s="61"/>
      <c r="AO14932" s="171"/>
      <c r="AP14932" s="61"/>
      <c r="AQ14932" s="61"/>
      <c r="AR14932" s="61"/>
      <c r="AS14932" s="61"/>
      <c r="AT14932" s="61"/>
      <c r="AU14932" s="61"/>
      <c r="AV14932" s="61"/>
      <c r="AW14932" s="61"/>
      <c r="AX14932" s="61"/>
      <c r="AY14932" s="61"/>
      <c r="AZ14932" s="61"/>
      <c r="BA14932" s="61"/>
    </row>
    <row r="14933" spans="39:53" x14ac:dyDescent="0.2">
      <c r="AM14933" s="61"/>
      <c r="AN14933" s="61"/>
      <c r="AO14933" s="171"/>
      <c r="AP14933" s="61"/>
      <c r="AQ14933" s="61"/>
      <c r="AR14933" s="61"/>
      <c r="AS14933" s="61"/>
      <c r="AT14933" s="61"/>
      <c r="AU14933" s="61"/>
      <c r="AV14933" s="61"/>
      <c r="AW14933" s="61"/>
      <c r="AX14933" s="61"/>
      <c r="AY14933" s="61"/>
      <c r="AZ14933" s="61"/>
      <c r="BA14933" s="61"/>
    </row>
    <row r="14934" spans="39:53" x14ac:dyDescent="0.2">
      <c r="AM14934" s="61"/>
      <c r="AN14934" s="61"/>
      <c r="AO14934" s="171"/>
      <c r="AP14934" s="61"/>
      <c r="AQ14934" s="61"/>
      <c r="AR14934" s="61"/>
      <c r="AS14934" s="61"/>
      <c r="AT14934" s="61"/>
      <c r="AU14934" s="61"/>
      <c r="AV14934" s="61"/>
      <c r="AW14934" s="61"/>
      <c r="AX14934" s="61"/>
      <c r="AY14934" s="61"/>
      <c r="AZ14934" s="61"/>
      <c r="BA14934" s="61"/>
    </row>
    <row r="14935" spans="39:53" x14ac:dyDescent="0.2">
      <c r="AM14935" s="61"/>
      <c r="AN14935" s="61"/>
      <c r="AO14935" s="171"/>
      <c r="AP14935" s="61"/>
      <c r="AQ14935" s="61"/>
      <c r="AR14935" s="61"/>
      <c r="AS14935" s="61"/>
      <c r="AT14935" s="61"/>
      <c r="AU14935" s="61"/>
      <c r="AV14935" s="61"/>
      <c r="AW14935" s="61"/>
      <c r="AX14935" s="61"/>
      <c r="AY14935" s="61"/>
      <c r="AZ14935" s="61"/>
      <c r="BA14935" s="61"/>
    </row>
    <row r="14936" spans="39:53" x14ac:dyDescent="0.2">
      <c r="AM14936" s="61"/>
      <c r="AN14936" s="61"/>
      <c r="AO14936" s="171"/>
      <c r="AP14936" s="61"/>
      <c r="AQ14936" s="61"/>
      <c r="AR14936" s="61"/>
      <c r="AS14936" s="61"/>
      <c r="AT14936" s="61"/>
      <c r="AU14936" s="61"/>
      <c r="AV14936" s="61"/>
      <c r="AW14936" s="61"/>
      <c r="AX14936" s="61"/>
      <c r="AY14936" s="61"/>
      <c r="AZ14936" s="61"/>
      <c r="BA14936" s="61"/>
    </row>
    <row r="14937" spans="39:53" x14ac:dyDescent="0.2">
      <c r="AM14937" s="61"/>
      <c r="AN14937" s="61"/>
      <c r="AO14937" s="171"/>
      <c r="AP14937" s="61"/>
      <c r="AQ14937" s="61"/>
      <c r="AR14937" s="61"/>
      <c r="AS14937" s="61"/>
      <c r="AT14937" s="61"/>
      <c r="AU14937" s="61"/>
      <c r="AV14937" s="61"/>
      <c r="AW14937" s="61"/>
      <c r="AX14937" s="61"/>
      <c r="AY14937" s="61"/>
      <c r="AZ14937" s="61"/>
      <c r="BA14937" s="61"/>
    </row>
    <row r="14938" spans="39:53" x14ac:dyDescent="0.2">
      <c r="AM14938" s="61"/>
      <c r="AN14938" s="61"/>
      <c r="AO14938" s="171"/>
      <c r="AP14938" s="61"/>
      <c r="AQ14938" s="61"/>
      <c r="AR14938" s="61"/>
      <c r="AS14938" s="61"/>
      <c r="AT14938" s="61"/>
      <c r="AU14938" s="61"/>
      <c r="AV14938" s="61"/>
      <c r="AW14938" s="61"/>
      <c r="AX14938" s="61"/>
      <c r="AY14938" s="61"/>
      <c r="AZ14938" s="61"/>
      <c r="BA14938" s="61"/>
    </row>
    <row r="14939" spans="39:53" x14ac:dyDescent="0.2">
      <c r="AM14939" s="61"/>
      <c r="AN14939" s="61"/>
      <c r="AO14939" s="171"/>
      <c r="AP14939" s="61"/>
      <c r="AQ14939" s="61"/>
      <c r="AR14939" s="61"/>
      <c r="AS14939" s="61"/>
      <c r="AT14939" s="61"/>
      <c r="AU14939" s="61"/>
      <c r="AV14939" s="61"/>
      <c r="AW14939" s="61"/>
      <c r="AX14939" s="61"/>
      <c r="AY14939" s="61"/>
      <c r="AZ14939" s="61"/>
      <c r="BA14939" s="61"/>
    </row>
    <row r="14940" spans="39:53" x14ac:dyDescent="0.2">
      <c r="AM14940" s="61"/>
      <c r="AN14940" s="61"/>
      <c r="AO14940" s="171"/>
      <c r="AP14940" s="61"/>
      <c r="AQ14940" s="61"/>
      <c r="AR14940" s="61"/>
      <c r="AS14940" s="61"/>
      <c r="AT14940" s="61"/>
      <c r="AU14940" s="61"/>
      <c r="AV14940" s="61"/>
      <c r="AW14940" s="61"/>
      <c r="AX14940" s="61"/>
      <c r="AY14940" s="61"/>
      <c r="AZ14940" s="61"/>
      <c r="BA14940" s="61"/>
    </row>
    <row r="14941" spans="39:53" x14ac:dyDescent="0.2">
      <c r="AM14941" s="61"/>
      <c r="AN14941" s="61"/>
      <c r="AO14941" s="171"/>
      <c r="AP14941" s="61"/>
      <c r="AQ14941" s="61"/>
      <c r="AR14941" s="61"/>
      <c r="AS14941" s="61"/>
      <c r="AT14941" s="61"/>
      <c r="AU14941" s="61"/>
      <c r="AV14941" s="61"/>
      <c r="AW14941" s="61"/>
      <c r="AX14941" s="61"/>
      <c r="AY14941" s="61"/>
      <c r="AZ14941" s="61"/>
      <c r="BA14941" s="61"/>
    </row>
    <row r="14942" spans="39:53" x14ac:dyDescent="0.2">
      <c r="AM14942" s="61"/>
      <c r="AN14942" s="61"/>
      <c r="AO14942" s="171"/>
      <c r="AP14942" s="61"/>
      <c r="AQ14942" s="61"/>
      <c r="AR14942" s="61"/>
      <c r="AS14942" s="61"/>
      <c r="AT14942" s="61"/>
      <c r="AU14942" s="61"/>
      <c r="AV14942" s="61"/>
      <c r="AW14942" s="61"/>
      <c r="AX14942" s="61"/>
      <c r="AY14942" s="61"/>
      <c r="AZ14942" s="61"/>
      <c r="BA14942" s="61"/>
    </row>
    <row r="14943" spans="39:53" x14ac:dyDescent="0.2">
      <c r="AM14943" s="61"/>
      <c r="AN14943" s="61"/>
      <c r="AO14943" s="171"/>
      <c r="AP14943" s="61"/>
      <c r="AQ14943" s="61"/>
      <c r="AR14943" s="61"/>
      <c r="AS14943" s="61"/>
      <c r="AT14943" s="61"/>
      <c r="AU14943" s="61"/>
      <c r="AV14943" s="61"/>
      <c r="AW14943" s="61"/>
      <c r="AX14943" s="61"/>
      <c r="AY14943" s="61"/>
      <c r="AZ14943" s="61"/>
      <c r="BA14943" s="61"/>
    </row>
    <row r="14944" spans="39:53" x14ac:dyDescent="0.2">
      <c r="AM14944" s="61"/>
      <c r="AN14944" s="61"/>
      <c r="AO14944" s="171"/>
      <c r="AP14944" s="61"/>
      <c r="AQ14944" s="61"/>
      <c r="AR14944" s="61"/>
      <c r="AS14944" s="61"/>
      <c r="AT14944" s="61"/>
      <c r="AU14944" s="61"/>
      <c r="AV14944" s="61"/>
      <c r="AW14944" s="61"/>
      <c r="AX14944" s="61"/>
      <c r="AY14944" s="61"/>
      <c r="AZ14944" s="61"/>
      <c r="BA14944" s="61"/>
    </row>
    <row r="14945" spans="39:53" x14ac:dyDescent="0.2">
      <c r="AM14945" s="61"/>
      <c r="AN14945" s="61"/>
      <c r="AO14945" s="171"/>
      <c r="AP14945" s="61"/>
      <c r="AQ14945" s="61"/>
      <c r="AR14945" s="61"/>
      <c r="AS14945" s="61"/>
      <c r="AT14945" s="61"/>
      <c r="AU14945" s="61"/>
      <c r="AV14945" s="61"/>
      <c r="AW14945" s="61"/>
      <c r="AX14945" s="61"/>
      <c r="AY14945" s="61"/>
      <c r="AZ14945" s="61"/>
      <c r="BA14945" s="61"/>
    </row>
    <row r="14946" spans="39:53" x14ac:dyDescent="0.2">
      <c r="AM14946" s="61"/>
      <c r="AN14946" s="61"/>
      <c r="AO14946" s="171"/>
      <c r="AP14946" s="61"/>
      <c r="AQ14946" s="61"/>
      <c r="AR14946" s="61"/>
      <c r="AS14946" s="61"/>
      <c r="AT14946" s="61"/>
      <c r="AU14946" s="61"/>
      <c r="AV14946" s="61"/>
      <c r="AW14946" s="61"/>
      <c r="AX14946" s="61"/>
      <c r="AY14946" s="61"/>
      <c r="AZ14946" s="61"/>
      <c r="BA14946" s="61"/>
    </row>
    <row r="14947" spans="39:53" x14ac:dyDescent="0.2">
      <c r="AM14947" s="61"/>
      <c r="AN14947" s="61"/>
      <c r="AO14947" s="171"/>
      <c r="AP14947" s="61"/>
      <c r="AQ14947" s="61"/>
      <c r="AR14947" s="61"/>
      <c r="AS14947" s="61"/>
      <c r="AT14947" s="61"/>
      <c r="AU14947" s="61"/>
      <c r="AV14947" s="61"/>
      <c r="AW14947" s="61"/>
      <c r="AX14947" s="61"/>
      <c r="AY14947" s="61"/>
      <c r="AZ14947" s="61"/>
      <c r="BA14947" s="61"/>
    </row>
    <row r="14948" spans="39:53" x14ac:dyDescent="0.2">
      <c r="AM14948" s="61"/>
      <c r="AN14948" s="61"/>
      <c r="AO14948" s="171"/>
      <c r="AP14948" s="61"/>
      <c r="AQ14948" s="61"/>
      <c r="AR14948" s="61"/>
      <c r="AS14948" s="61"/>
      <c r="AT14948" s="61"/>
      <c r="AU14948" s="61"/>
      <c r="AV14948" s="61"/>
      <c r="AW14948" s="61"/>
      <c r="AX14948" s="61"/>
      <c r="AY14948" s="61"/>
      <c r="AZ14948" s="61"/>
      <c r="BA14948" s="61"/>
    </row>
    <row r="14949" spans="39:53" x14ac:dyDescent="0.2">
      <c r="AM14949" s="61"/>
      <c r="AN14949" s="61"/>
      <c r="AO14949" s="171"/>
      <c r="AP14949" s="61"/>
      <c r="AQ14949" s="61"/>
      <c r="AR14949" s="61"/>
      <c r="AS14949" s="61"/>
      <c r="AT14949" s="61"/>
      <c r="AU14949" s="61"/>
      <c r="AV14949" s="61"/>
      <c r="AW14949" s="61"/>
      <c r="AX14949" s="61"/>
      <c r="AY14949" s="61"/>
      <c r="AZ14949" s="61"/>
      <c r="BA14949" s="61"/>
    </row>
    <row r="14950" spans="39:53" x14ac:dyDescent="0.2">
      <c r="AM14950" s="61"/>
      <c r="AN14950" s="61"/>
      <c r="AO14950" s="171"/>
      <c r="AP14950" s="61"/>
      <c r="AQ14950" s="61"/>
      <c r="AR14950" s="61"/>
      <c r="AS14950" s="61"/>
      <c r="AT14950" s="61"/>
      <c r="AU14950" s="61"/>
      <c r="AV14950" s="61"/>
      <c r="AW14950" s="61"/>
      <c r="AX14950" s="61"/>
      <c r="AY14950" s="61"/>
      <c r="AZ14950" s="61"/>
      <c r="BA14950" s="61"/>
    </row>
    <row r="14951" spans="39:53" x14ac:dyDescent="0.2">
      <c r="AM14951" s="61"/>
      <c r="AN14951" s="61"/>
      <c r="AO14951" s="171"/>
      <c r="AP14951" s="61"/>
      <c r="AQ14951" s="61"/>
      <c r="AR14951" s="61"/>
      <c r="AS14951" s="61"/>
      <c r="AT14951" s="61"/>
      <c r="AU14951" s="61"/>
      <c r="AV14951" s="61"/>
      <c r="AW14951" s="61"/>
      <c r="AX14951" s="61"/>
      <c r="AY14951" s="61"/>
      <c r="AZ14951" s="61"/>
      <c r="BA14951" s="61"/>
    </row>
    <row r="14952" spans="39:53" x14ac:dyDescent="0.2">
      <c r="AM14952" s="61"/>
      <c r="AN14952" s="61"/>
      <c r="AO14952" s="171"/>
      <c r="AP14952" s="61"/>
      <c r="AQ14952" s="61"/>
      <c r="AR14952" s="61"/>
      <c r="AS14952" s="61"/>
      <c r="AT14952" s="61"/>
      <c r="AU14952" s="61"/>
      <c r="AV14952" s="61"/>
      <c r="AW14952" s="61"/>
      <c r="AX14952" s="61"/>
      <c r="AY14952" s="61"/>
      <c r="AZ14952" s="61"/>
      <c r="BA14952" s="61"/>
    </row>
    <row r="14953" spans="39:53" x14ac:dyDescent="0.2">
      <c r="AM14953" s="61"/>
      <c r="AN14953" s="61"/>
      <c r="AO14953" s="171"/>
      <c r="AP14953" s="61"/>
      <c r="AQ14953" s="61"/>
      <c r="AR14953" s="61"/>
      <c r="AS14953" s="61"/>
      <c r="AT14953" s="61"/>
      <c r="AU14953" s="61"/>
      <c r="AV14953" s="61"/>
      <c r="AW14953" s="61"/>
      <c r="AX14953" s="61"/>
      <c r="AY14953" s="61"/>
      <c r="AZ14953" s="61"/>
      <c r="BA14953" s="61"/>
    </row>
    <row r="14954" spans="39:53" x14ac:dyDescent="0.2">
      <c r="AM14954" s="61"/>
      <c r="AN14954" s="61"/>
      <c r="AO14954" s="171"/>
      <c r="AP14954" s="61"/>
      <c r="AQ14954" s="61"/>
      <c r="AR14954" s="61"/>
      <c r="AS14954" s="61"/>
      <c r="AT14954" s="61"/>
      <c r="AU14954" s="61"/>
      <c r="AV14954" s="61"/>
      <c r="AW14954" s="61"/>
      <c r="AX14954" s="61"/>
      <c r="AY14954" s="61"/>
      <c r="AZ14954" s="61"/>
      <c r="BA14954" s="61"/>
    </row>
    <row r="14955" spans="39:53" x14ac:dyDescent="0.2">
      <c r="AM14955" s="61"/>
      <c r="AN14955" s="61"/>
      <c r="AO14955" s="171"/>
      <c r="AP14955" s="61"/>
      <c r="AQ14955" s="61"/>
      <c r="AR14955" s="61"/>
      <c r="AS14955" s="61"/>
      <c r="AT14955" s="61"/>
      <c r="AU14955" s="61"/>
      <c r="AV14955" s="61"/>
      <c r="AW14955" s="61"/>
      <c r="AX14955" s="61"/>
      <c r="AY14955" s="61"/>
      <c r="AZ14955" s="61"/>
      <c r="BA14955" s="61"/>
    </row>
    <row r="14956" spans="39:53" x14ac:dyDescent="0.2">
      <c r="AM14956" s="61"/>
      <c r="AN14956" s="61"/>
      <c r="AO14956" s="171"/>
      <c r="AP14956" s="61"/>
      <c r="AQ14956" s="61"/>
      <c r="AR14956" s="61"/>
      <c r="AS14956" s="61"/>
      <c r="AT14956" s="61"/>
      <c r="AU14956" s="61"/>
      <c r="AV14956" s="61"/>
      <c r="AW14956" s="61"/>
      <c r="AX14956" s="61"/>
      <c r="AY14956" s="61"/>
      <c r="AZ14956" s="61"/>
      <c r="BA14956" s="61"/>
    </row>
    <row r="14957" spans="39:53" x14ac:dyDescent="0.2">
      <c r="AM14957" s="61"/>
      <c r="AN14957" s="61"/>
      <c r="AO14957" s="171"/>
      <c r="AP14957" s="61"/>
      <c r="AQ14957" s="61"/>
      <c r="AR14957" s="61"/>
      <c r="AS14957" s="61"/>
      <c r="AT14957" s="61"/>
      <c r="AU14957" s="61"/>
      <c r="AV14957" s="61"/>
      <c r="AW14957" s="61"/>
      <c r="AX14957" s="61"/>
      <c r="AY14957" s="61"/>
      <c r="AZ14957" s="61"/>
      <c r="BA14957" s="61"/>
    </row>
    <row r="14958" spans="39:53" x14ac:dyDescent="0.2">
      <c r="AM14958" s="61"/>
      <c r="AN14958" s="61"/>
      <c r="AO14958" s="171"/>
      <c r="AP14958" s="61"/>
      <c r="AQ14958" s="61"/>
      <c r="AR14958" s="61"/>
      <c r="AS14958" s="61"/>
      <c r="AT14958" s="61"/>
      <c r="AU14958" s="61"/>
      <c r="AV14958" s="61"/>
      <c r="AW14958" s="61"/>
      <c r="AX14958" s="61"/>
      <c r="AY14958" s="61"/>
      <c r="AZ14958" s="61"/>
      <c r="BA14958" s="61"/>
    </row>
    <row r="14959" spans="39:53" x14ac:dyDescent="0.2">
      <c r="AM14959" s="61"/>
      <c r="AN14959" s="61"/>
      <c r="AO14959" s="171"/>
      <c r="AP14959" s="61"/>
      <c r="AQ14959" s="61"/>
      <c r="AR14959" s="61"/>
      <c r="AS14959" s="61"/>
      <c r="AT14959" s="61"/>
      <c r="AU14959" s="61"/>
      <c r="AV14959" s="61"/>
      <c r="AW14959" s="61"/>
      <c r="AX14959" s="61"/>
      <c r="AY14959" s="61"/>
      <c r="AZ14959" s="61"/>
      <c r="BA14959" s="61"/>
    </row>
    <row r="14960" spans="39:53" x14ac:dyDescent="0.2">
      <c r="AM14960" s="61"/>
      <c r="AN14960" s="61"/>
      <c r="AO14960" s="171"/>
      <c r="AP14960" s="61"/>
      <c r="AQ14960" s="61"/>
      <c r="AR14960" s="61"/>
      <c r="AS14960" s="61"/>
      <c r="AT14960" s="61"/>
      <c r="AU14960" s="61"/>
      <c r="AV14960" s="61"/>
      <c r="AW14960" s="61"/>
      <c r="AX14960" s="61"/>
      <c r="AY14960" s="61"/>
      <c r="AZ14960" s="61"/>
      <c r="BA14960" s="61"/>
    </row>
    <row r="14961" spans="39:53" x14ac:dyDescent="0.2">
      <c r="AM14961" s="61"/>
      <c r="AN14961" s="61"/>
      <c r="AO14961" s="171"/>
      <c r="AP14961" s="61"/>
      <c r="AQ14961" s="61"/>
      <c r="AR14961" s="61"/>
      <c r="AS14961" s="61"/>
      <c r="AT14961" s="61"/>
      <c r="AU14961" s="61"/>
      <c r="AV14961" s="61"/>
      <c r="AW14961" s="61"/>
      <c r="AX14961" s="61"/>
      <c r="AY14961" s="61"/>
      <c r="AZ14961" s="61"/>
      <c r="BA14961" s="61"/>
    </row>
    <row r="14962" spans="39:53" x14ac:dyDescent="0.2">
      <c r="AM14962" s="61"/>
      <c r="AN14962" s="61"/>
      <c r="AO14962" s="171"/>
      <c r="AP14962" s="61"/>
      <c r="AQ14962" s="61"/>
      <c r="AR14962" s="61"/>
      <c r="AS14962" s="61"/>
      <c r="AT14962" s="61"/>
      <c r="AU14962" s="61"/>
      <c r="AV14962" s="61"/>
      <c r="AW14962" s="61"/>
      <c r="AX14962" s="61"/>
      <c r="AY14962" s="61"/>
      <c r="AZ14962" s="61"/>
      <c r="BA14962" s="61"/>
    </row>
    <row r="14963" spans="39:53" x14ac:dyDescent="0.2">
      <c r="AM14963" s="61"/>
      <c r="AN14963" s="61"/>
      <c r="AO14963" s="171"/>
      <c r="AP14963" s="61"/>
      <c r="AQ14963" s="61"/>
      <c r="AR14963" s="61"/>
      <c r="AS14963" s="61"/>
      <c r="AT14963" s="61"/>
      <c r="AU14963" s="61"/>
      <c r="AV14963" s="61"/>
      <c r="AW14963" s="61"/>
      <c r="AX14963" s="61"/>
      <c r="AY14963" s="61"/>
      <c r="AZ14963" s="61"/>
      <c r="BA14963" s="61"/>
    </row>
    <row r="14964" spans="39:53" x14ac:dyDescent="0.2">
      <c r="AM14964" s="61"/>
      <c r="AN14964" s="61"/>
      <c r="AO14964" s="171"/>
      <c r="AP14964" s="61"/>
      <c r="AQ14964" s="61"/>
      <c r="AR14964" s="61"/>
      <c r="AS14964" s="61"/>
      <c r="AT14964" s="61"/>
      <c r="AU14964" s="61"/>
      <c r="AV14964" s="61"/>
      <c r="AW14964" s="61"/>
      <c r="AX14964" s="61"/>
      <c r="AY14964" s="61"/>
      <c r="AZ14964" s="61"/>
      <c r="BA14964" s="61"/>
    </row>
    <row r="14965" spans="39:53" x14ac:dyDescent="0.2">
      <c r="AM14965" s="61"/>
      <c r="AN14965" s="61"/>
      <c r="AO14965" s="171"/>
      <c r="AP14965" s="61"/>
      <c r="AQ14965" s="61"/>
      <c r="AR14965" s="61"/>
      <c r="AS14965" s="61"/>
      <c r="AT14965" s="61"/>
      <c r="AU14965" s="61"/>
      <c r="AV14965" s="61"/>
      <c r="AW14965" s="61"/>
      <c r="AX14965" s="61"/>
      <c r="AY14965" s="61"/>
      <c r="AZ14965" s="61"/>
      <c r="BA14965" s="61"/>
    </row>
    <row r="14966" spans="39:53" x14ac:dyDescent="0.2">
      <c r="AM14966" s="61"/>
      <c r="AN14966" s="61"/>
      <c r="AO14966" s="171"/>
      <c r="AP14966" s="61"/>
      <c r="AQ14966" s="61"/>
      <c r="AR14966" s="61"/>
      <c r="AS14966" s="61"/>
      <c r="AT14966" s="61"/>
      <c r="AU14966" s="61"/>
      <c r="AV14966" s="61"/>
      <c r="AW14966" s="61"/>
      <c r="AX14966" s="61"/>
      <c r="AY14966" s="61"/>
      <c r="AZ14966" s="61"/>
      <c r="BA14966" s="61"/>
    </row>
    <row r="14967" spans="39:53" x14ac:dyDescent="0.2">
      <c r="AM14967" s="61"/>
      <c r="AN14967" s="61"/>
      <c r="AO14967" s="171"/>
      <c r="AP14967" s="61"/>
      <c r="AQ14967" s="61"/>
      <c r="AR14967" s="61"/>
      <c r="AS14967" s="61"/>
      <c r="AT14967" s="61"/>
      <c r="AU14967" s="61"/>
      <c r="AV14967" s="61"/>
      <c r="AW14967" s="61"/>
      <c r="AX14967" s="61"/>
      <c r="AY14967" s="61"/>
      <c r="AZ14967" s="61"/>
      <c r="BA14967" s="61"/>
    </row>
    <row r="14968" spans="39:53" x14ac:dyDescent="0.2">
      <c r="AM14968" s="61"/>
      <c r="AN14968" s="61"/>
      <c r="AO14968" s="171"/>
      <c r="AP14968" s="61"/>
      <c r="AQ14968" s="61"/>
      <c r="AR14968" s="61"/>
      <c r="AS14968" s="61"/>
      <c r="AT14968" s="61"/>
      <c r="AU14968" s="61"/>
      <c r="AV14968" s="61"/>
      <c r="AW14968" s="61"/>
      <c r="AX14968" s="61"/>
      <c r="AY14968" s="61"/>
      <c r="AZ14968" s="61"/>
      <c r="BA14968" s="61"/>
    </row>
    <row r="14969" spans="39:53" x14ac:dyDescent="0.2">
      <c r="AM14969" s="61"/>
      <c r="AN14969" s="61"/>
      <c r="AO14969" s="171"/>
      <c r="AP14969" s="61"/>
      <c r="AQ14969" s="61"/>
      <c r="AR14969" s="61"/>
      <c r="AS14969" s="61"/>
      <c r="AT14969" s="61"/>
      <c r="AU14969" s="61"/>
      <c r="AV14969" s="61"/>
      <c r="AW14969" s="61"/>
      <c r="AX14969" s="61"/>
      <c r="AY14969" s="61"/>
      <c r="AZ14969" s="61"/>
      <c r="BA14969" s="61"/>
    </row>
    <row r="14970" spans="39:53" x14ac:dyDescent="0.2">
      <c r="AM14970" s="61"/>
      <c r="AN14970" s="61"/>
      <c r="AO14970" s="171"/>
      <c r="AP14970" s="61"/>
      <c r="AQ14970" s="61"/>
      <c r="AR14970" s="61"/>
      <c r="AS14970" s="61"/>
      <c r="AT14970" s="61"/>
      <c r="AU14970" s="61"/>
      <c r="AV14970" s="61"/>
      <c r="AW14970" s="61"/>
      <c r="AX14970" s="61"/>
      <c r="AY14970" s="61"/>
      <c r="AZ14970" s="61"/>
      <c r="BA14970" s="61"/>
    </row>
    <row r="14971" spans="39:53" x14ac:dyDescent="0.2">
      <c r="AM14971" s="61"/>
      <c r="AN14971" s="61"/>
      <c r="AO14971" s="171"/>
      <c r="AP14971" s="61"/>
      <c r="AQ14971" s="61"/>
      <c r="AR14971" s="61"/>
      <c r="AS14971" s="61"/>
      <c r="AT14971" s="61"/>
      <c r="AU14971" s="61"/>
      <c r="AV14971" s="61"/>
      <c r="AW14971" s="61"/>
      <c r="AX14971" s="61"/>
      <c r="AY14971" s="61"/>
      <c r="AZ14971" s="61"/>
      <c r="BA14971" s="61"/>
    </row>
    <row r="14972" spans="39:53" x14ac:dyDescent="0.2">
      <c r="AM14972" s="61"/>
      <c r="AN14972" s="61"/>
      <c r="AO14972" s="171"/>
      <c r="AP14972" s="61"/>
      <c r="AQ14972" s="61"/>
      <c r="AR14972" s="61"/>
      <c r="AS14972" s="61"/>
      <c r="AT14972" s="61"/>
      <c r="AU14972" s="61"/>
      <c r="AV14972" s="61"/>
      <c r="AW14972" s="61"/>
      <c r="AX14972" s="61"/>
      <c r="AY14972" s="61"/>
      <c r="AZ14972" s="61"/>
      <c r="BA14972" s="61"/>
    </row>
    <row r="14973" spans="39:53" x14ac:dyDescent="0.2">
      <c r="AM14973" s="61"/>
      <c r="AN14973" s="61"/>
      <c r="AO14973" s="171"/>
      <c r="AP14973" s="61"/>
      <c r="AQ14973" s="61"/>
      <c r="AR14973" s="61"/>
      <c r="AS14973" s="61"/>
      <c r="AT14973" s="61"/>
      <c r="AU14973" s="61"/>
      <c r="AV14973" s="61"/>
      <c r="AW14973" s="61"/>
      <c r="AX14973" s="61"/>
      <c r="AY14973" s="61"/>
      <c r="AZ14973" s="61"/>
      <c r="BA14973" s="61"/>
    </row>
    <row r="14974" spans="39:53" x14ac:dyDescent="0.2">
      <c r="AM14974" s="61"/>
      <c r="AN14974" s="61"/>
      <c r="AO14974" s="171"/>
      <c r="AP14974" s="61"/>
      <c r="AQ14974" s="61"/>
      <c r="AR14974" s="61"/>
      <c r="AS14974" s="61"/>
      <c r="AT14974" s="61"/>
      <c r="AU14974" s="61"/>
      <c r="AV14974" s="61"/>
      <c r="AW14974" s="61"/>
      <c r="AX14974" s="61"/>
      <c r="AY14974" s="61"/>
      <c r="AZ14974" s="61"/>
      <c r="BA14974" s="61"/>
    </row>
    <row r="14975" spans="39:53" x14ac:dyDescent="0.2">
      <c r="AM14975" s="61"/>
      <c r="AN14975" s="61"/>
      <c r="AO14975" s="171"/>
      <c r="AP14975" s="61"/>
      <c r="AQ14975" s="61"/>
      <c r="AR14975" s="61"/>
      <c r="AS14975" s="61"/>
      <c r="AT14975" s="61"/>
      <c r="AU14975" s="61"/>
      <c r="AV14975" s="61"/>
      <c r="AW14975" s="61"/>
      <c r="AX14975" s="61"/>
      <c r="AY14975" s="61"/>
      <c r="AZ14975" s="61"/>
      <c r="BA14975" s="61"/>
    </row>
    <row r="14976" spans="39:53" x14ac:dyDescent="0.2">
      <c r="AM14976" s="61"/>
      <c r="AN14976" s="61"/>
      <c r="AO14976" s="171"/>
      <c r="AP14976" s="61"/>
      <c r="AQ14976" s="61"/>
      <c r="AR14976" s="61"/>
      <c r="AS14976" s="61"/>
      <c r="AT14976" s="61"/>
      <c r="AU14976" s="61"/>
      <c r="AV14976" s="61"/>
      <c r="AW14976" s="61"/>
      <c r="AX14976" s="61"/>
      <c r="AY14976" s="61"/>
      <c r="AZ14976" s="61"/>
      <c r="BA14976" s="61"/>
    </row>
    <row r="14977" spans="39:53" x14ac:dyDescent="0.2">
      <c r="AM14977" s="61"/>
      <c r="AN14977" s="61"/>
      <c r="AO14977" s="171"/>
      <c r="AP14977" s="61"/>
      <c r="AQ14977" s="61"/>
      <c r="AR14977" s="61"/>
      <c r="AS14977" s="61"/>
      <c r="AT14977" s="61"/>
      <c r="AU14977" s="61"/>
      <c r="AV14977" s="61"/>
      <c r="AW14977" s="61"/>
      <c r="AX14977" s="61"/>
      <c r="AY14977" s="61"/>
      <c r="AZ14977" s="61"/>
      <c r="BA14977" s="61"/>
    </row>
    <row r="14978" spans="39:53" x14ac:dyDescent="0.2">
      <c r="AM14978" s="61"/>
      <c r="AN14978" s="61"/>
      <c r="AO14978" s="171"/>
      <c r="AP14978" s="61"/>
      <c r="AQ14978" s="61"/>
      <c r="AR14978" s="61"/>
      <c r="AS14978" s="61"/>
      <c r="AT14978" s="61"/>
      <c r="AU14978" s="61"/>
      <c r="AV14978" s="61"/>
      <c r="AW14978" s="61"/>
      <c r="AX14978" s="61"/>
      <c r="AY14978" s="61"/>
      <c r="AZ14978" s="61"/>
      <c r="BA14978" s="61"/>
    </row>
    <row r="14979" spans="39:53" x14ac:dyDescent="0.2">
      <c r="AM14979" s="61"/>
      <c r="AN14979" s="61"/>
      <c r="AO14979" s="171"/>
      <c r="AP14979" s="61"/>
      <c r="AQ14979" s="61"/>
      <c r="AR14979" s="61"/>
      <c r="AS14979" s="61"/>
      <c r="AT14979" s="61"/>
      <c r="AU14979" s="61"/>
      <c r="AV14979" s="61"/>
      <c r="AW14979" s="61"/>
      <c r="AX14979" s="61"/>
      <c r="AY14979" s="61"/>
      <c r="AZ14979" s="61"/>
      <c r="BA14979" s="61"/>
    </row>
    <row r="14980" spans="39:53" x14ac:dyDescent="0.2">
      <c r="AM14980" s="61"/>
      <c r="AN14980" s="61"/>
      <c r="AO14980" s="171"/>
      <c r="AP14980" s="61"/>
      <c r="AQ14980" s="61"/>
      <c r="AR14980" s="61"/>
      <c r="AS14980" s="61"/>
      <c r="AT14980" s="61"/>
      <c r="AU14980" s="61"/>
      <c r="AV14980" s="61"/>
      <c r="AW14980" s="61"/>
      <c r="AX14980" s="61"/>
      <c r="AY14980" s="61"/>
      <c r="AZ14980" s="61"/>
      <c r="BA14980" s="61"/>
    </row>
    <row r="14981" spans="39:53" x14ac:dyDescent="0.2">
      <c r="AM14981" s="61"/>
      <c r="AN14981" s="61"/>
      <c r="AO14981" s="171"/>
      <c r="AP14981" s="61"/>
      <c r="AQ14981" s="61"/>
      <c r="AR14981" s="61"/>
      <c r="AS14981" s="61"/>
      <c r="AT14981" s="61"/>
      <c r="AU14981" s="61"/>
      <c r="AV14981" s="61"/>
      <c r="AW14981" s="61"/>
      <c r="AX14981" s="61"/>
      <c r="AY14981" s="61"/>
      <c r="AZ14981" s="61"/>
      <c r="BA14981" s="61"/>
    </row>
    <row r="14982" spans="39:53" x14ac:dyDescent="0.2">
      <c r="AM14982" s="61"/>
      <c r="AN14982" s="61"/>
      <c r="AO14982" s="171"/>
      <c r="AP14982" s="61"/>
      <c r="AQ14982" s="61"/>
      <c r="AR14982" s="61"/>
      <c r="AS14982" s="61"/>
      <c r="AT14982" s="61"/>
      <c r="AU14982" s="61"/>
      <c r="AV14982" s="61"/>
      <c r="AW14982" s="61"/>
      <c r="AX14982" s="61"/>
      <c r="AY14982" s="61"/>
      <c r="AZ14982" s="61"/>
      <c r="BA14982" s="61"/>
    </row>
    <row r="14983" spans="39:53" x14ac:dyDescent="0.2">
      <c r="AM14983" s="61"/>
      <c r="AN14983" s="61"/>
      <c r="AO14983" s="171"/>
      <c r="AP14983" s="61"/>
      <c r="AQ14983" s="61"/>
      <c r="AR14983" s="61"/>
      <c r="AS14983" s="61"/>
      <c r="AT14983" s="61"/>
      <c r="AU14983" s="61"/>
      <c r="AV14983" s="61"/>
      <c r="AW14983" s="61"/>
      <c r="AX14983" s="61"/>
      <c r="AY14983" s="61"/>
      <c r="AZ14983" s="61"/>
      <c r="BA14983" s="61"/>
    </row>
    <row r="14984" spans="39:53" x14ac:dyDescent="0.2">
      <c r="AM14984" s="61"/>
      <c r="AN14984" s="61"/>
      <c r="AO14984" s="171"/>
      <c r="AP14984" s="61"/>
      <c r="AQ14984" s="61"/>
      <c r="AR14984" s="61"/>
      <c r="AS14984" s="61"/>
      <c r="AT14984" s="61"/>
      <c r="AU14984" s="61"/>
      <c r="AV14984" s="61"/>
      <c r="AW14984" s="61"/>
      <c r="AX14984" s="61"/>
      <c r="AY14984" s="61"/>
      <c r="AZ14984" s="61"/>
      <c r="BA14984" s="61"/>
    </row>
    <row r="14985" spans="39:53" x14ac:dyDescent="0.2">
      <c r="AM14985" s="61"/>
      <c r="AN14985" s="61"/>
      <c r="AO14985" s="171"/>
      <c r="AP14985" s="61"/>
      <c r="AQ14985" s="61"/>
      <c r="AR14985" s="61"/>
      <c r="AS14985" s="61"/>
      <c r="AT14985" s="61"/>
      <c r="AU14985" s="61"/>
      <c r="AV14985" s="61"/>
      <c r="AW14985" s="61"/>
      <c r="AX14985" s="61"/>
      <c r="AY14985" s="61"/>
      <c r="AZ14985" s="61"/>
      <c r="BA14985" s="61"/>
    </row>
    <row r="14986" spans="39:53" x14ac:dyDescent="0.2">
      <c r="AM14986" s="61"/>
      <c r="AN14986" s="61"/>
      <c r="AO14986" s="171"/>
      <c r="AP14986" s="61"/>
      <c r="AQ14986" s="61"/>
      <c r="AR14986" s="61"/>
      <c r="AS14986" s="61"/>
      <c r="AT14986" s="61"/>
      <c r="AU14986" s="61"/>
      <c r="AV14986" s="61"/>
      <c r="AW14986" s="61"/>
      <c r="AX14986" s="61"/>
      <c r="AY14986" s="61"/>
      <c r="AZ14986" s="61"/>
      <c r="BA14986" s="61"/>
    </row>
    <row r="14987" spans="39:53" x14ac:dyDescent="0.2">
      <c r="AM14987" s="61"/>
      <c r="AN14987" s="61"/>
      <c r="AO14987" s="171"/>
      <c r="AP14987" s="61"/>
      <c r="AQ14987" s="61"/>
      <c r="AR14987" s="61"/>
      <c r="AS14987" s="61"/>
      <c r="AT14987" s="61"/>
      <c r="AU14987" s="61"/>
      <c r="AV14987" s="61"/>
      <c r="AW14987" s="61"/>
      <c r="AX14987" s="61"/>
      <c r="AY14987" s="61"/>
      <c r="AZ14987" s="61"/>
      <c r="BA14987" s="61"/>
    </row>
    <row r="14988" spans="39:53" x14ac:dyDescent="0.2">
      <c r="AM14988" s="61"/>
      <c r="AN14988" s="61"/>
      <c r="AO14988" s="171"/>
      <c r="AP14988" s="61"/>
      <c r="AQ14988" s="61"/>
      <c r="AR14988" s="61"/>
      <c r="AS14988" s="61"/>
      <c r="AT14988" s="61"/>
      <c r="AU14988" s="61"/>
      <c r="AV14988" s="61"/>
      <c r="AW14988" s="61"/>
      <c r="AX14988" s="61"/>
      <c r="AY14988" s="61"/>
      <c r="AZ14988" s="61"/>
      <c r="BA14988" s="61"/>
    </row>
    <row r="14989" spans="39:53" x14ac:dyDescent="0.2">
      <c r="AM14989" s="61"/>
      <c r="AN14989" s="61"/>
      <c r="AO14989" s="171"/>
      <c r="AP14989" s="61"/>
      <c r="AQ14989" s="61"/>
      <c r="AR14989" s="61"/>
      <c r="AS14989" s="61"/>
      <c r="AT14989" s="61"/>
      <c r="AU14989" s="61"/>
      <c r="AV14989" s="61"/>
      <c r="AW14989" s="61"/>
      <c r="AX14989" s="61"/>
      <c r="AY14989" s="61"/>
      <c r="AZ14989" s="61"/>
      <c r="BA14989" s="61"/>
    </row>
    <row r="14990" spans="39:53" x14ac:dyDescent="0.2">
      <c r="AM14990" s="61"/>
      <c r="AN14990" s="61"/>
      <c r="AO14990" s="171"/>
      <c r="AP14990" s="61"/>
      <c r="AQ14990" s="61"/>
      <c r="AR14990" s="61"/>
      <c r="AS14990" s="61"/>
      <c r="AT14990" s="61"/>
      <c r="AU14990" s="61"/>
      <c r="AV14990" s="61"/>
      <c r="AW14990" s="61"/>
      <c r="AX14990" s="61"/>
      <c r="AY14990" s="61"/>
      <c r="AZ14990" s="61"/>
      <c r="BA14990" s="61"/>
    </row>
    <row r="14991" spans="39:53" x14ac:dyDescent="0.2">
      <c r="AM14991" s="61"/>
      <c r="AN14991" s="61"/>
      <c r="AO14991" s="171"/>
      <c r="AP14991" s="61"/>
      <c r="AQ14991" s="61"/>
      <c r="AR14991" s="61"/>
      <c r="AS14991" s="61"/>
      <c r="AT14991" s="61"/>
      <c r="AU14991" s="61"/>
      <c r="AV14991" s="61"/>
      <c r="AW14991" s="61"/>
      <c r="AX14991" s="61"/>
      <c r="AY14991" s="61"/>
      <c r="AZ14991" s="61"/>
      <c r="BA14991" s="61"/>
    </row>
    <row r="14992" spans="39:53" x14ac:dyDescent="0.2">
      <c r="AM14992" s="61"/>
      <c r="AN14992" s="61"/>
      <c r="AO14992" s="171"/>
      <c r="AP14992" s="61"/>
      <c r="AQ14992" s="61"/>
      <c r="AR14992" s="61"/>
      <c r="AS14992" s="61"/>
      <c r="AT14992" s="61"/>
      <c r="AU14992" s="61"/>
      <c r="AV14992" s="61"/>
      <c r="AW14992" s="61"/>
      <c r="AX14992" s="61"/>
      <c r="AY14992" s="61"/>
      <c r="AZ14992" s="61"/>
      <c r="BA14992" s="61"/>
    </row>
    <row r="14993" spans="39:53" x14ac:dyDescent="0.2">
      <c r="AM14993" s="61"/>
      <c r="AN14993" s="61"/>
      <c r="AO14993" s="171"/>
      <c r="AP14993" s="61"/>
      <c r="AQ14993" s="61"/>
      <c r="AR14993" s="61"/>
      <c r="AS14993" s="61"/>
      <c r="AT14993" s="61"/>
      <c r="AU14993" s="61"/>
      <c r="AV14993" s="61"/>
      <c r="AW14993" s="61"/>
      <c r="AX14993" s="61"/>
      <c r="AY14993" s="61"/>
      <c r="AZ14993" s="61"/>
      <c r="BA14993" s="61"/>
    </row>
    <row r="14994" spans="39:53" x14ac:dyDescent="0.2">
      <c r="AM14994" s="61"/>
      <c r="AN14994" s="61"/>
      <c r="AO14994" s="171"/>
      <c r="AP14994" s="61"/>
      <c r="AQ14994" s="61"/>
      <c r="AR14994" s="61"/>
      <c r="AS14994" s="61"/>
      <c r="AT14994" s="61"/>
      <c r="AU14994" s="61"/>
      <c r="AV14994" s="61"/>
      <c r="AW14994" s="61"/>
      <c r="AX14994" s="61"/>
      <c r="AY14994" s="61"/>
      <c r="AZ14994" s="61"/>
      <c r="BA14994" s="61"/>
    </row>
    <row r="14995" spans="39:53" x14ac:dyDescent="0.2">
      <c r="AM14995" s="61"/>
      <c r="AN14995" s="61"/>
      <c r="AO14995" s="171"/>
      <c r="AP14995" s="61"/>
      <c r="AQ14995" s="61"/>
      <c r="AR14995" s="61"/>
      <c r="AS14995" s="61"/>
      <c r="AT14995" s="61"/>
      <c r="AU14995" s="61"/>
      <c r="AV14995" s="61"/>
      <c r="AW14995" s="61"/>
      <c r="AX14995" s="61"/>
      <c r="AY14995" s="61"/>
      <c r="AZ14995" s="61"/>
      <c r="BA14995" s="61"/>
    </row>
    <row r="14996" spans="39:53" x14ac:dyDescent="0.2">
      <c r="AM14996" s="61"/>
      <c r="AN14996" s="61"/>
      <c r="AO14996" s="171"/>
      <c r="AP14996" s="61"/>
      <c r="AQ14996" s="61"/>
      <c r="AR14996" s="61"/>
      <c r="AS14996" s="61"/>
      <c r="AT14996" s="61"/>
      <c r="AU14996" s="61"/>
      <c r="AV14996" s="61"/>
      <c r="AW14996" s="61"/>
      <c r="AX14996" s="61"/>
      <c r="AY14996" s="61"/>
      <c r="AZ14996" s="61"/>
      <c r="BA14996" s="61"/>
    </row>
    <row r="14997" spans="39:53" x14ac:dyDescent="0.2">
      <c r="AM14997" s="61"/>
      <c r="AN14997" s="61"/>
      <c r="AO14997" s="171"/>
      <c r="AP14997" s="61"/>
      <c r="AQ14997" s="61"/>
      <c r="AR14997" s="61"/>
      <c r="AS14997" s="61"/>
      <c r="AT14997" s="61"/>
      <c r="AU14997" s="61"/>
      <c r="AV14997" s="61"/>
      <c r="AW14997" s="61"/>
      <c r="AX14997" s="61"/>
      <c r="AY14997" s="61"/>
      <c r="AZ14997" s="61"/>
      <c r="BA14997" s="61"/>
    </row>
    <row r="14998" spans="39:53" x14ac:dyDescent="0.2">
      <c r="AM14998" s="61"/>
      <c r="AN14998" s="61"/>
      <c r="AO14998" s="171"/>
      <c r="AP14998" s="61"/>
      <c r="AQ14998" s="61"/>
      <c r="AR14998" s="61"/>
      <c r="AS14998" s="61"/>
      <c r="AT14998" s="61"/>
      <c r="AU14998" s="61"/>
      <c r="AV14998" s="61"/>
      <c r="AW14998" s="61"/>
      <c r="AX14998" s="61"/>
      <c r="AY14998" s="61"/>
      <c r="AZ14998" s="61"/>
      <c r="BA14998" s="61"/>
    </row>
    <row r="14999" spans="39:53" x14ac:dyDescent="0.2">
      <c r="AM14999" s="61"/>
      <c r="AN14999" s="61"/>
      <c r="AO14999" s="171"/>
      <c r="AP14999" s="61"/>
      <c r="AQ14999" s="61"/>
      <c r="AR14999" s="61"/>
      <c r="AS14999" s="61"/>
      <c r="AT14999" s="61"/>
      <c r="AU14999" s="61"/>
      <c r="AV14999" s="61"/>
      <c r="AW14999" s="61"/>
      <c r="AX14999" s="61"/>
      <c r="AY14999" s="61"/>
      <c r="AZ14999" s="61"/>
      <c r="BA14999" s="61"/>
    </row>
    <row r="15000" spans="39:53" x14ac:dyDescent="0.2">
      <c r="AM15000" s="61"/>
      <c r="AN15000" s="61"/>
      <c r="AO15000" s="171"/>
      <c r="AP15000" s="61"/>
      <c r="AQ15000" s="61"/>
      <c r="AR15000" s="61"/>
      <c r="AS15000" s="61"/>
      <c r="AT15000" s="61"/>
      <c r="AU15000" s="61"/>
      <c r="AV15000" s="61"/>
      <c r="AW15000" s="61"/>
      <c r="AX15000" s="61"/>
      <c r="AY15000" s="61"/>
      <c r="AZ15000" s="61"/>
      <c r="BA15000" s="61"/>
    </row>
    <row r="15001" spans="39:53" x14ac:dyDescent="0.2">
      <c r="AM15001" s="61"/>
      <c r="AN15001" s="61"/>
      <c r="AO15001" s="171"/>
      <c r="AP15001" s="61"/>
      <c r="AQ15001" s="61"/>
      <c r="AR15001" s="61"/>
      <c r="AS15001" s="61"/>
      <c r="AT15001" s="61"/>
      <c r="AU15001" s="61"/>
      <c r="AV15001" s="61"/>
      <c r="AW15001" s="61"/>
      <c r="AX15001" s="61"/>
      <c r="AY15001" s="61"/>
      <c r="AZ15001" s="61"/>
      <c r="BA15001" s="61"/>
    </row>
    <row r="15002" spans="39:53" x14ac:dyDescent="0.2">
      <c r="AM15002" s="61"/>
      <c r="AN15002" s="61"/>
      <c r="AO15002" s="171"/>
      <c r="AP15002" s="61"/>
      <c r="AQ15002" s="61"/>
      <c r="AR15002" s="61"/>
      <c r="AS15002" s="61"/>
      <c r="AT15002" s="61"/>
      <c r="AU15002" s="61"/>
      <c r="AV15002" s="61"/>
      <c r="AW15002" s="61"/>
      <c r="AX15002" s="61"/>
      <c r="AY15002" s="61"/>
      <c r="AZ15002" s="61"/>
      <c r="BA15002" s="61"/>
    </row>
    <row r="15003" spans="39:53" x14ac:dyDescent="0.2">
      <c r="AM15003" s="61"/>
      <c r="AN15003" s="61"/>
      <c r="AO15003" s="171"/>
      <c r="AP15003" s="61"/>
      <c r="AQ15003" s="61"/>
      <c r="AR15003" s="61"/>
      <c r="AS15003" s="61"/>
      <c r="AT15003" s="61"/>
      <c r="AU15003" s="61"/>
      <c r="AV15003" s="61"/>
      <c r="AW15003" s="61"/>
      <c r="AX15003" s="61"/>
      <c r="AY15003" s="61"/>
      <c r="AZ15003" s="61"/>
      <c r="BA15003" s="61"/>
    </row>
    <row r="15004" spans="39:53" x14ac:dyDescent="0.2">
      <c r="AM15004" s="61"/>
      <c r="AN15004" s="61"/>
      <c r="AO15004" s="171"/>
      <c r="AP15004" s="61"/>
      <c r="AQ15004" s="61"/>
      <c r="AR15004" s="61"/>
      <c r="AS15004" s="61"/>
      <c r="AT15004" s="61"/>
      <c r="AU15004" s="61"/>
      <c r="AV15004" s="61"/>
      <c r="AW15004" s="61"/>
      <c r="AX15004" s="61"/>
      <c r="AY15004" s="61"/>
      <c r="AZ15004" s="61"/>
      <c r="BA15004" s="61"/>
    </row>
    <row r="15005" spans="39:53" x14ac:dyDescent="0.2">
      <c r="AM15005" s="61"/>
      <c r="AN15005" s="61"/>
      <c r="AO15005" s="171"/>
      <c r="AP15005" s="61"/>
      <c r="AQ15005" s="61"/>
      <c r="AR15005" s="61"/>
      <c r="AS15005" s="61"/>
      <c r="AT15005" s="61"/>
      <c r="AU15005" s="61"/>
      <c r="AV15005" s="61"/>
      <c r="AW15005" s="61"/>
      <c r="AX15005" s="61"/>
      <c r="AY15005" s="61"/>
      <c r="AZ15005" s="61"/>
      <c r="BA15005" s="61"/>
    </row>
    <row r="15006" spans="39:53" x14ac:dyDescent="0.2">
      <c r="AM15006" s="61"/>
      <c r="AN15006" s="61"/>
      <c r="AO15006" s="171"/>
      <c r="AP15006" s="61"/>
      <c r="AQ15006" s="61"/>
      <c r="AR15006" s="61"/>
      <c r="AS15006" s="61"/>
      <c r="AT15006" s="61"/>
      <c r="AU15006" s="61"/>
      <c r="AV15006" s="61"/>
      <c r="AW15006" s="61"/>
      <c r="AX15006" s="61"/>
      <c r="AY15006" s="61"/>
      <c r="AZ15006" s="61"/>
      <c r="BA15006" s="61"/>
    </row>
    <row r="15007" spans="39:53" x14ac:dyDescent="0.2">
      <c r="AM15007" s="61"/>
      <c r="AN15007" s="61"/>
      <c r="AO15007" s="171"/>
      <c r="AP15007" s="61"/>
      <c r="AQ15007" s="61"/>
      <c r="AR15007" s="61"/>
      <c r="AS15007" s="61"/>
      <c r="AT15007" s="61"/>
      <c r="AU15007" s="61"/>
      <c r="AV15007" s="61"/>
      <c r="AW15007" s="61"/>
      <c r="AX15007" s="61"/>
      <c r="AY15007" s="61"/>
      <c r="AZ15007" s="61"/>
      <c r="BA15007" s="61"/>
    </row>
    <row r="15008" spans="39:53" x14ac:dyDescent="0.2">
      <c r="AM15008" s="61"/>
      <c r="AN15008" s="61"/>
      <c r="AO15008" s="171"/>
      <c r="AP15008" s="61"/>
      <c r="AQ15008" s="61"/>
      <c r="AR15008" s="61"/>
      <c r="AS15008" s="61"/>
      <c r="AT15008" s="61"/>
      <c r="AU15008" s="61"/>
      <c r="AV15008" s="61"/>
      <c r="AW15008" s="61"/>
      <c r="AX15008" s="61"/>
      <c r="AY15008" s="61"/>
      <c r="AZ15008" s="61"/>
      <c r="BA15008" s="61"/>
    </row>
    <row r="15009" spans="39:53" x14ac:dyDescent="0.2">
      <c r="AM15009" s="61"/>
      <c r="AN15009" s="61"/>
      <c r="AO15009" s="171"/>
      <c r="AP15009" s="61"/>
      <c r="AQ15009" s="61"/>
      <c r="AR15009" s="61"/>
      <c r="AS15009" s="61"/>
      <c r="AT15009" s="61"/>
      <c r="AU15009" s="61"/>
      <c r="AV15009" s="61"/>
      <c r="AW15009" s="61"/>
      <c r="AX15009" s="61"/>
      <c r="AY15009" s="61"/>
      <c r="AZ15009" s="61"/>
      <c r="BA15009" s="61"/>
    </row>
    <row r="15010" spans="39:53" x14ac:dyDescent="0.2">
      <c r="AM15010" s="61"/>
      <c r="AN15010" s="61"/>
      <c r="AO15010" s="171"/>
      <c r="AP15010" s="61"/>
      <c r="AQ15010" s="61"/>
      <c r="AR15010" s="61"/>
      <c r="AS15010" s="61"/>
      <c r="AT15010" s="61"/>
      <c r="AU15010" s="61"/>
      <c r="AV15010" s="61"/>
      <c r="AW15010" s="61"/>
      <c r="AX15010" s="61"/>
      <c r="AY15010" s="61"/>
      <c r="AZ15010" s="61"/>
      <c r="BA15010" s="61"/>
    </row>
    <row r="15011" spans="39:53" x14ac:dyDescent="0.2">
      <c r="AM15011" s="61"/>
      <c r="AN15011" s="61"/>
      <c r="AO15011" s="171"/>
      <c r="AP15011" s="61"/>
      <c r="AQ15011" s="61"/>
      <c r="AR15011" s="61"/>
      <c r="AS15011" s="61"/>
      <c r="AT15011" s="61"/>
      <c r="AU15011" s="61"/>
      <c r="AV15011" s="61"/>
      <c r="AW15011" s="61"/>
      <c r="AX15011" s="61"/>
      <c r="AY15011" s="61"/>
      <c r="AZ15011" s="61"/>
      <c r="BA15011" s="61"/>
    </row>
    <row r="15012" spans="39:53" x14ac:dyDescent="0.2">
      <c r="AM15012" s="61"/>
      <c r="AN15012" s="61"/>
      <c r="AO15012" s="171"/>
      <c r="AP15012" s="61"/>
      <c r="AQ15012" s="61"/>
      <c r="AR15012" s="61"/>
      <c r="AS15012" s="61"/>
      <c r="AT15012" s="61"/>
      <c r="AU15012" s="61"/>
      <c r="AV15012" s="61"/>
      <c r="AW15012" s="61"/>
      <c r="AX15012" s="61"/>
      <c r="AY15012" s="61"/>
      <c r="AZ15012" s="61"/>
      <c r="BA15012" s="61"/>
    </row>
    <row r="15013" spans="39:53" x14ac:dyDescent="0.2">
      <c r="AM15013" s="61"/>
      <c r="AN15013" s="61"/>
      <c r="AO15013" s="171"/>
      <c r="AP15013" s="61"/>
      <c r="AQ15013" s="61"/>
      <c r="AR15013" s="61"/>
      <c r="AS15013" s="61"/>
      <c r="AT15013" s="61"/>
      <c r="AU15013" s="61"/>
      <c r="AV15013" s="61"/>
      <c r="AW15013" s="61"/>
      <c r="AX15013" s="61"/>
      <c r="AY15013" s="61"/>
      <c r="AZ15013" s="61"/>
      <c r="BA15013" s="61"/>
    </row>
    <row r="15014" spans="39:53" x14ac:dyDescent="0.2">
      <c r="AM15014" s="61"/>
      <c r="AN15014" s="61"/>
      <c r="AO15014" s="171"/>
      <c r="AP15014" s="61"/>
      <c r="AQ15014" s="61"/>
      <c r="AR15014" s="61"/>
      <c r="AS15014" s="61"/>
      <c r="AT15014" s="61"/>
      <c r="AU15014" s="61"/>
      <c r="AV15014" s="61"/>
      <c r="AW15014" s="61"/>
      <c r="AX15014" s="61"/>
      <c r="AY15014" s="61"/>
      <c r="AZ15014" s="61"/>
      <c r="BA15014" s="61"/>
    </row>
    <row r="15015" spans="39:53" x14ac:dyDescent="0.2">
      <c r="AM15015" s="61"/>
      <c r="AN15015" s="61"/>
      <c r="AO15015" s="171"/>
      <c r="AP15015" s="61"/>
      <c r="AQ15015" s="61"/>
      <c r="AR15015" s="61"/>
      <c r="AS15015" s="61"/>
      <c r="AT15015" s="61"/>
      <c r="AU15015" s="61"/>
      <c r="AV15015" s="61"/>
      <c r="AW15015" s="61"/>
      <c r="AX15015" s="61"/>
      <c r="AY15015" s="61"/>
      <c r="AZ15015" s="61"/>
      <c r="BA15015" s="61"/>
    </row>
    <row r="15016" spans="39:53" x14ac:dyDescent="0.2">
      <c r="AM15016" s="61"/>
      <c r="AN15016" s="61"/>
      <c r="AO15016" s="171"/>
      <c r="AP15016" s="61"/>
      <c r="AQ15016" s="61"/>
      <c r="AR15016" s="61"/>
      <c r="AS15016" s="61"/>
      <c r="AT15016" s="61"/>
      <c r="AU15016" s="61"/>
      <c r="AV15016" s="61"/>
      <c r="AW15016" s="61"/>
      <c r="AX15016" s="61"/>
      <c r="AY15016" s="61"/>
      <c r="AZ15016" s="61"/>
      <c r="BA15016" s="61"/>
    </row>
    <row r="15017" spans="39:53" x14ac:dyDescent="0.2">
      <c r="AM15017" s="61"/>
      <c r="AN15017" s="61"/>
      <c r="AO15017" s="171"/>
      <c r="AP15017" s="61"/>
      <c r="AQ15017" s="61"/>
      <c r="AR15017" s="61"/>
      <c r="AS15017" s="61"/>
      <c r="AT15017" s="61"/>
      <c r="AU15017" s="61"/>
      <c r="AV15017" s="61"/>
      <c r="AW15017" s="61"/>
      <c r="AX15017" s="61"/>
      <c r="AY15017" s="61"/>
      <c r="AZ15017" s="61"/>
      <c r="BA15017" s="61"/>
    </row>
    <row r="15018" spans="39:53" x14ac:dyDescent="0.2">
      <c r="AM15018" s="61"/>
      <c r="AN15018" s="61"/>
      <c r="AO15018" s="171"/>
      <c r="AP15018" s="61"/>
      <c r="AQ15018" s="61"/>
      <c r="AR15018" s="61"/>
      <c r="AS15018" s="61"/>
      <c r="AT15018" s="61"/>
      <c r="AU15018" s="61"/>
      <c r="AV15018" s="61"/>
      <c r="AW15018" s="61"/>
      <c r="AX15018" s="61"/>
      <c r="AY15018" s="61"/>
      <c r="AZ15018" s="61"/>
      <c r="BA15018" s="61"/>
    </row>
    <row r="15019" spans="39:53" x14ac:dyDescent="0.2">
      <c r="AM15019" s="61"/>
      <c r="AN15019" s="61"/>
      <c r="AO15019" s="171"/>
      <c r="AP15019" s="61"/>
      <c r="AQ15019" s="61"/>
      <c r="AR15019" s="61"/>
      <c r="AS15019" s="61"/>
      <c r="AT15019" s="61"/>
      <c r="AU15019" s="61"/>
      <c r="AV15019" s="61"/>
      <c r="AW15019" s="61"/>
      <c r="AX15019" s="61"/>
      <c r="AY15019" s="61"/>
      <c r="AZ15019" s="61"/>
      <c r="BA15019" s="61"/>
    </row>
    <row r="15020" spans="39:53" x14ac:dyDescent="0.2">
      <c r="AM15020" s="61"/>
      <c r="AN15020" s="61"/>
      <c r="AO15020" s="171"/>
      <c r="AP15020" s="61"/>
      <c r="AQ15020" s="61"/>
      <c r="AR15020" s="61"/>
      <c r="AS15020" s="61"/>
      <c r="AT15020" s="61"/>
      <c r="AU15020" s="61"/>
      <c r="AV15020" s="61"/>
      <c r="AW15020" s="61"/>
      <c r="AX15020" s="61"/>
      <c r="AY15020" s="61"/>
      <c r="AZ15020" s="61"/>
      <c r="BA15020" s="61"/>
    </row>
    <row r="15021" spans="39:53" x14ac:dyDescent="0.2">
      <c r="AM15021" s="61"/>
      <c r="AN15021" s="61"/>
      <c r="AO15021" s="171"/>
      <c r="AP15021" s="61"/>
      <c r="AQ15021" s="61"/>
      <c r="AR15021" s="61"/>
      <c r="AS15021" s="61"/>
      <c r="AT15021" s="61"/>
      <c r="AU15021" s="61"/>
      <c r="AV15021" s="61"/>
      <c r="AW15021" s="61"/>
      <c r="AX15021" s="61"/>
      <c r="AY15021" s="61"/>
      <c r="AZ15021" s="61"/>
      <c r="BA15021" s="61"/>
    </row>
    <row r="15022" spans="39:53" x14ac:dyDescent="0.2">
      <c r="AM15022" s="61"/>
      <c r="AN15022" s="61"/>
      <c r="AO15022" s="171"/>
      <c r="AP15022" s="61"/>
      <c r="AQ15022" s="61"/>
      <c r="AR15022" s="61"/>
      <c r="AS15022" s="61"/>
      <c r="AT15022" s="61"/>
      <c r="AU15022" s="61"/>
      <c r="AV15022" s="61"/>
      <c r="AW15022" s="61"/>
      <c r="AX15022" s="61"/>
      <c r="AY15022" s="61"/>
      <c r="AZ15022" s="61"/>
      <c r="BA15022" s="61"/>
    </row>
    <row r="15023" spans="39:53" x14ac:dyDescent="0.2">
      <c r="AM15023" s="61"/>
      <c r="AN15023" s="61"/>
      <c r="AO15023" s="171"/>
      <c r="AP15023" s="61"/>
      <c r="AQ15023" s="61"/>
      <c r="AR15023" s="61"/>
      <c r="AS15023" s="61"/>
      <c r="AT15023" s="61"/>
      <c r="AU15023" s="61"/>
      <c r="AV15023" s="61"/>
      <c r="AW15023" s="61"/>
      <c r="AX15023" s="61"/>
      <c r="AY15023" s="61"/>
      <c r="AZ15023" s="61"/>
      <c r="BA15023" s="61"/>
    </row>
    <row r="15024" spans="39:53" x14ac:dyDescent="0.2">
      <c r="AM15024" s="61"/>
      <c r="AN15024" s="61"/>
      <c r="AO15024" s="171"/>
      <c r="AP15024" s="61"/>
      <c r="AQ15024" s="61"/>
      <c r="AR15024" s="61"/>
      <c r="AS15024" s="61"/>
      <c r="AT15024" s="61"/>
      <c r="AU15024" s="61"/>
      <c r="AV15024" s="61"/>
      <c r="AW15024" s="61"/>
      <c r="AX15024" s="61"/>
      <c r="AY15024" s="61"/>
      <c r="AZ15024" s="61"/>
      <c r="BA15024" s="61"/>
    </row>
    <row r="15025" spans="39:53" x14ac:dyDescent="0.2">
      <c r="AM15025" s="61"/>
      <c r="AN15025" s="61"/>
      <c r="AO15025" s="171"/>
      <c r="AP15025" s="61"/>
      <c r="AQ15025" s="61"/>
      <c r="AR15025" s="61"/>
      <c r="AS15025" s="61"/>
      <c r="AT15025" s="61"/>
      <c r="AU15025" s="61"/>
      <c r="AV15025" s="61"/>
      <c r="AW15025" s="61"/>
      <c r="AX15025" s="61"/>
      <c r="AY15025" s="61"/>
      <c r="AZ15025" s="61"/>
      <c r="BA15025" s="61"/>
    </row>
    <row r="15026" spans="39:53" x14ac:dyDescent="0.2">
      <c r="AM15026" s="61"/>
      <c r="AN15026" s="61"/>
      <c r="AO15026" s="171"/>
      <c r="AP15026" s="61"/>
      <c r="AQ15026" s="61"/>
      <c r="AR15026" s="61"/>
      <c r="AS15026" s="61"/>
      <c r="AT15026" s="61"/>
      <c r="AU15026" s="61"/>
      <c r="AV15026" s="61"/>
      <c r="AW15026" s="61"/>
      <c r="AX15026" s="61"/>
      <c r="AY15026" s="61"/>
      <c r="AZ15026" s="61"/>
      <c r="BA15026" s="61"/>
    </row>
    <row r="15027" spans="39:53" x14ac:dyDescent="0.2">
      <c r="AM15027" s="61"/>
      <c r="AN15027" s="61"/>
      <c r="AO15027" s="171"/>
      <c r="AP15027" s="61"/>
      <c r="AQ15027" s="61"/>
      <c r="AR15027" s="61"/>
      <c r="AS15027" s="61"/>
      <c r="AT15027" s="61"/>
      <c r="AU15027" s="61"/>
      <c r="AV15027" s="61"/>
      <c r="AW15027" s="61"/>
      <c r="AX15027" s="61"/>
      <c r="AY15027" s="61"/>
      <c r="AZ15027" s="61"/>
      <c r="BA15027" s="61"/>
    </row>
    <row r="15028" spans="39:53" x14ac:dyDescent="0.2">
      <c r="AM15028" s="61"/>
      <c r="AN15028" s="61"/>
      <c r="AO15028" s="171"/>
      <c r="AP15028" s="61"/>
      <c r="AQ15028" s="61"/>
      <c r="AR15028" s="61"/>
      <c r="AS15028" s="61"/>
      <c r="AT15028" s="61"/>
      <c r="AU15028" s="61"/>
      <c r="AV15028" s="61"/>
      <c r="AW15028" s="61"/>
      <c r="AX15028" s="61"/>
      <c r="AY15028" s="61"/>
      <c r="AZ15028" s="61"/>
      <c r="BA15028" s="61"/>
    </row>
    <row r="15029" spans="39:53" x14ac:dyDescent="0.2">
      <c r="AM15029" s="61"/>
      <c r="AN15029" s="61"/>
      <c r="AO15029" s="171"/>
      <c r="AP15029" s="61"/>
      <c r="AQ15029" s="61"/>
      <c r="AR15029" s="61"/>
      <c r="AS15029" s="61"/>
      <c r="AT15029" s="61"/>
      <c r="AU15029" s="61"/>
      <c r="AV15029" s="61"/>
      <c r="AW15029" s="61"/>
      <c r="AX15029" s="61"/>
      <c r="AY15029" s="61"/>
      <c r="AZ15029" s="61"/>
      <c r="BA15029" s="61"/>
    </row>
    <row r="15030" spans="39:53" x14ac:dyDescent="0.2">
      <c r="AM15030" s="61"/>
      <c r="AN15030" s="61"/>
      <c r="AO15030" s="171"/>
      <c r="AP15030" s="61"/>
      <c r="AQ15030" s="61"/>
      <c r="AR15030" s="61"/>
      <c r="AS15030" s="61"/>
      <c r="AT15030" s="61"/>
      <c r="AU15030" s="61"/>
      <c r="AV15030" s="61"/>
      <c r="AW15030" s="61"/>
      <c r="AX15030" s="61"/>
      <c r="AY15030" s="61"/>
      <c r="AZ15030" s="61"/>
      <c r="BA15030" s="61"/>
    </row>
    <row r="15031" spans="39:53" x14ac:dyDescent="0.2">
      <c r="AM15031" s="61"/>
      <c r="AN15031" s="61"/>
      <c r="AO15031" s="171"/>
      <c r="AP15031" s="61"/>
      <c r="AQ15031" s="61"/>
      <c r="AR15031" s="61"/>
      <c r="AS15031" s="61"/>
      <c r="AT15031" s="61"/>
      <c r="AU15031" s="61"/>
      <c r="AV15031" s="61"/>
      <c r="AW15031" s="61"/>
      <c r="AX15031" s="61"/>
      <c r="AY15031" s="61"/>
      <c r="AZ15031" s="61"/>
      <c r="BA15031" s="61"/>
    </row>
    <row r="15032" spans="39:53" x14ac:dyDescent="0.2">
      <c r="AM15032" s="61"/>
      <c r="AN15032" s="61"/>
      <c r="AO15032" s="171"/>
      <c r="AP15032" s="61"/>
      <c r="AQ15032" s="61"/>
      <c r="AR15032" s="61"/>
      <c r="AS15032" s="61"/>
      <c r="AT15032" s="61"/>
      <c r="AU15032" s="61"/>
      <c r="AV15032" s="61"/>
      <c r="AW15032" s="61"/>
      <c r="AX15032" s="61"/>
      <c r="AY15032" s="61"/>
      <c r="AZ15032" s="61"/>
      <c r="BA15032" s="61"/>
    </row>
    <row r="15033" spans="39:53" x14ac:dyDescent="0.2">
      <c r="AM15033" s="61"/>
      <c r="AN15033" s="61"/>
      <c r="AO15033" s="171"/>
      <c r="AP15033" s="61"/>
      <c r="AQ15033" s="61"/>
      <c r="AR15033" s="61"/>
      <c r="AS15033" s="61"/>
      <c r="AT15033" s="61"/>
      <c r="AU15033" s="61"/>
      <c r="AV15033" s="61"/>
      <c r="AW15033" s="61"/>
      <c r="AX15033" s="61"/>
      <c r="AY15033" s="61"/>
      <c r="AZ15033" s="61"/>
      <c r="BA15033" s="61"/>
    </row>
    <row r="15034" spans="39:53" x14ac:dyDescent="0.2">
      <c r="AM15034" s="61"/>
      <c r="AN15034" s="61"/>
      <c r="AO15034" s="171"/>
      <c r="AP15034" s="61"/>
      <c r="AQ15034" s="61"/>
      <c r="AR15034" s="61"/>
      <c r="AS15034" s="61"/>
      <c r="AT15034" s="61"/>
      <c r="AU15034" s="61"/>
      <c r="AV15034" s="61"/>
      <c r="AW15034" s="61"/>
      <c r="AX15034" s="61"/>
      <c r="AY15034" s="61"/>
      <c r="AZ15034" s="61"/>
      <c r="BA15034" s="61"/>
    </row>
    <row r="15035" spans="39:53" x14ac:dyDescent="0.2">
      <c r="AM15035" s="61"/>
      <c r="AN15035" s="61"/>
      <c r="AO15035" s="171"/>
      <c r="AP15035" s="61"/>
      <c r="AQ15035" s="61"/>
      <c r="AR15035" s="61"/>
      <c r="AS15035" s="61"/>
      <c r="AT15035" s="61"/>
      <c r="AU15035" s="61"/>
      <c r="AV15035" s="61"/>
      <c r="AW15035" s="61"/>
      <c r="AX15035" s="61"/>
      <c r="AY15035" s="61"/>
      <c r="AZ15035" s="61"/>
      <c r="BA15035" s="61"/>
    </row>
    <row r="15036" spans="39:53" x14ac:dyDescent="0.2">
      <c r="AM15036" s="61"/>
      <c r="AN15036" s="61"/>
      <c r="AO15036" s="171"/>
      <c r="AP15036" s="61"/>
      <c r="AQ15036" s="61"/>
      <c r="AR15036" s="61"/>
      <c r="AS15036" s="61"/>
      <c r="AT15036" s="61"/>
      <c r="AU15036" s="61"/>
      <c r="AV15036" s="61"/>
      <c r="AW15036" s="61"/>
      <c r="AX15036" s="61"/>
      <c r="AY15036" s="61"/>
      <c r="AZ15036" s="61"/>
      <c r="BA15036" s="61"/>
    </row>
    <row r="15037" spans="39:53" x14ac:dyDescent="0.2">
      <c r="AM15037" s="61"/>
      <c r="AN15037" s="61"/>
      <c r="AO15037" s="171"/>
      <c r="AP15037" s="61"/>
      <c r="AQ15037" s="61"/>
      <c r="AR15037" s="61"/>
      <c r="AS15037" s="61"/>
      <c r="AT15037" s="61"/>
      <c r="AU15037" s="61"/>
      <c r="AV15037" s="61"/>
      <c r="AW15037" s="61"/>
      <c r="AX15037" s="61"/>
      <c r="AY15037" s="61"/>
      <c r="AZ15037" s="61"/>
      <c r="BA15037" s="61"/>
    </row>
    <row r="15038" spans="39:53" x14ac:dyDescent="0.2">
      <c r="AM15038" s="61"/>
      <c r="AN15038" s="61"/>
      <c r="AO15038" s="171"/>
      <c r="AP15038" s="61"/>
      <c r="AQ15038" s="61"/>
      <c r="AR15038" s="61"/>
      <c r="AS15038" s="61"/>
      <c r="AT15038" s="61"/>
      <c r="AU15038" s="61"/>
      <c r="AV15038" s="61"/>
      <c r="AW15038" s="61"/>
      <c r="AX15038" s="61"/>
      <c r="AY15038" s="61"/>
      <c r="AZ15038" s="61"/>
      <c r="BA15038" s="61"/>
    </row>
    <row r="15039" spans="39:53" x14ac:dyDescent="0.2">
      <c r="AM15039" s="61"/>
      <c r="AN15039" s="61"/>
      <c r="AO15039" s="171"/>
      <c r="AP15039" s="61"/>
      <c r="AQ15039" s="61"/>
      <c r="AR15039" s="61"/>
      <c r="AS15039" s="61"/>
      <c r="AT15039" s="61"/>
      <c r="AU15039" s="61"/>
      <c r="AV15039" s="61"/>
      <c r="AW15039" s="61"/>
      <c r="AX15039" s="61"/>
      <c r="AY15039" s="61"/>
      <c r="AZ15039" s="61"/>
      <c r="BA15039" s="61"/>
    </row>
    <row r="15040" spans="39:53" x14ac:dyDescent="0.2">
      <c r="AM15040" s="61"/>
      <c r="AN15040" s="61"/>
      <c r="AO15040" s="171"/>
      <c r="AP15040" s="61"/>
      <c r="AQ15040" s="61"/>
      <c r="AR15040" s="61"/>
      <c r="AS15040" s="61"/>
      <c r="AT15040" s="61"/>
      <c r="AU15040" s="61"/>
      <c r="AV15040" s="61"/>
      <c r="AW15040" s="61"/>
      <c r="AX15040" s="61"/>
      <c r="AY15040" s="61"/>
      <c r="AZ15040" s="61"/>
      <c r="BA15040" s="61"/>
    </row>
    <row r="15041" spans="39:53" x14ac:dyDescent="0.2">
      <c r="AM15041" s="61"/>
      <c r="AN15041" s="61"/>
      <c r="AO15041" s="171"/>
      <c r="AP15041" s="61"/>
      <c r="AQ15041" s="61"/>
      <c r="AR15041" s="61"/>
      <c r="AS15041" s="61"/>
      <c r="AT15041" s="61"/>
      <c r="AU15041" s="61"/>
      <c r="AV15041" s="61"/>
      <c r="AW15041" s="61"/>
      <c r="AX15041" s="61"/>
      <c r="AY15041" s="61"/>
      <c r="AZ15041" s="61"/>
      <c r="BA15041" s="61"/>
    </row>
    <row r="15042" spans="39:53" x14ac:dyDescent="0.2">
      <c r="AM15042" s="61"/>
      <c r="AN15042" s="61"/>
      <c r="AO15042" s="171"/>
      <c r="AP15042" s="61"/>
      <c r="AQ15042" s="61"/>
      <c r="AR15042" s="61"/>
      <c r="AS15042" s="61"/>
      <c r="AT15042" s="61"/>
      <c r="AU15042" s="61"/>
      <c r="AV15042" s="61"/>
      <c r="AW15042" s="61"/>
      <c r="AX15042" s="61"/>
      <c r="AY15042" s="61"/>
      <c r="AZ15042" s="61"/>
      <c r="BA15042" s="61"/>
    </row>
    <row r="15043" spans="39:53" x14ac:dyDescent="0.2">
      <c r="AM15043" s="61"/>
      <c r="AN15043" s="61"/>
      <c r="AO15043" s="171"/>
      <c r="AP15043" s="61"/>
      <c r="AQ15043" s="61"/>
      <c r="AR15043" s="61"/>
      <c r="AS15043" s="61"/>
      <c r="AT15043" s="61"/>
      <c r="AU15043" s="61"/>
      <c r="AV15043" s="61"/>
      <c r="AW15043" s="61"/>
      <c r="AX15043" s="61"/>
      <c r="AY15043" s="61"/>
      <c r="AZ15043" s="61"/>
      <c r="BA15043" s="61"/>
    </row>
    <row r="15044" spans="39:53" x14ac:dyDescent="0.2">
      <c r="AM15044" s="61"/>
      <c r="AN15044" s="61"/>
      <c r="AO15044" s="171"/>
      <c r="AP15044" s="61"/>
      <c r="AQ15044" s="61"/>
      <c r="AR15044" s="61"/>
      <c r="AS15044" s="61"/>
      <c r="AT15044" s="61"/>
      <c r="AU15044" s="61"/>
      <c r="AV15044" s="61"/>
      <c r="AW15044" s="61"/>
      <c r="AX15044" s="61"/>
      <c r="AY15044" s="61"/>
      <c r="AZ15044" s="61"/>
      <c r="BA15044" s="61"/>
    </row>
    <row r="15045" spans="39:53" x14ac:dyDescent="0.2">
      <c r="AM15045" s="61"/>
      <c r="AN15045" s="61"/>
      <c r="AO15045" s="171"/>
      <c r="AP15045" s="61"/>
      <c r="AQ15045" s="61"/>
      <c r="AR15045" s="61"/>
      <c r="AS15045" s="61"/>
      <c r="AT15045" s="61"/>
      <c r="AU15045" s="61"/>
      <c r="AV15045" s="61"/>
      <c r="AW15045" s="61"/>
      <c r="AX15045" s="61"/>
      <c r="AY15045" s="61"/>
      <c r="AZ15045" s="61"/>
      <c r="BA15045" s="61"/>
    </row>
    <row r="15046" spans="39:53" x14ac:dyDescent="0.2">
      <c r="AM15046" s="61"/>
      <c r="AN15046" s="61"/>
      <c r="AO15046" s="171"/>
      <c r="AP15046" s="61"/>
      <c r="AQ15046" s="61"/>
      <c r="AR15046" s="61"/>
      <c r="AS15046" s="61"/>
      <c r="AT15046" s="61"/>
      <c r="AU15046" s="61"/>
      <c r="AV15046" s="61"/>
      <c r="AW15046" s="61"/>
      <c r="AX15046" s="61"/>
      <c r="AY15046" s="61"/>
      <c r="AZ15046" s="61"/>
      <c r="BA15046" s="61"/>
    </row>
    <row r="15047" spans="39:53" x14ac:dyDescent="0.2">
      <c r="AM15047" s="61"/>
      <c r="AN15047" s="61"/>
      <c r="AO15047" s="171"/>
      <c r="AP15047" s="61"/>
      <c r="AQ15047" s="61"/>
      <c r="AR15047" s="61"/>
      <c r="AS15047" s="61"/>
      <c r="AT15047" s="61"/>
      <c r="AU15047" s="61"/>
      <c r="AV15047" s="61"/>
      <c r="AW15047" s="61"/>
      <c r="AX15047" s="61"/>
      <c r="AY15047" s="61"/>
      <c r="AZ15047" s="61"/>
      <c r="BA15047" s="61"/>
    </row>
    <row r="15048" spans="39:53" x14ac:dyDescent="0.2">
      <c r="AM15048" s="61"/>
      <c r="AN15048" s="61"/>
      <c r="AO15048" s="171"/>
      <c r="AP15048" s="61"/>
      <c r="AQ15048" s="61"/>
      <c r="AR15048" s="61"/>
      <c r="AS15048" s="61"/>
      <c r="AT15048" s="61"/>
      <c r="AU15048" s="61"/>
      <c r="AV15048" s="61"/>
      <c r="AW15048" s="61"/>
      <c r="AX15048" s="61"/>
      <c r="AY15048" s="61"/>
      <c r="AZ15048" s="61"/>
      <c r="BA15048" s="61"/>
    </row>
    <row r="15049" spans="39:53" x14ac:dyDescent="0.2">
      <c r="AM15049" s="61"/>
      <c r="AN15049" s="61"/>
      <c r="AO15049" s="171"/>
      <c r="AP15049" s="61"/>
      <c r="AQ15049" s="61"/>
      <c r="AR15049" s="61"/>
      <c r="AS15049" s="61"/>
      <c r="AT15049" s="61"/>
      <c r="AU15049" s="61"/>
      <c r="AV15049" s="61"/>
      <c r="AW15049" s="61"/>
      <c r="AX15049" s="61"/>
      <c r="AY15049" s="61"/>
      <c r="AZ15049" s="61"/>
      <c r="BA15049" s="61"/>
    </row>
    <row r="15050" spans="39:53" x14ac:dyDescent="0.2">
      <c r="AM15050" s="61"/>
      <c r="AN15050" s="61"/>
      <c r="AO15050" s="171"/>
      <c r="AP15050" s="61"/>
      <c r="AQ15050" s="61"/>
      <c r="AR15050" s="61"/>
      <c r="AS15050" s="61"/>
      <c r="AT15050" s="61"/>
      <c r="AU15050" s="61"/>
      <c r="AV15050" s="61"/>
      <c r="AW15050" s="61"/>
      <c r="AX15050" s="61"/>
      <c r="AY15050" s="61"/>
      <c r="AZ15050" s="61"/>
      <c r="BA15050" s="61"/>
    </row>
    <row r="15051" spans="39:53" x14ac:dyDescent="0.2">
      <c r="AM15051" s="61"/>
      <c r="AN15051" s="61"/>
      <c r="AO15051" s="171"/>
      <c r="AP15051" s="61"/>
      <c r="AQ15051" s="61"/>
      <c r="AR15051" s="61"/>
      <c r="AS15051" s="61"/>
      <c r="AT15051" s="61"/>
      <c r="AU15051" s="61"/>
      <c r="AV15051" s="61"/>
      <c r="AW15051" s="61"/>
      <c r="AX15051" s="61"/>
      <c r="AY15051" s="61"/>
      <c r="AZ15051" s="61"/>
      <c r="BA15051" s="61"/>
    </row>
    <row r="15052" spans="39:53" x14ac:dyDescent="0.2">
      <c r="AM15052" s="61"/>
      <c r="AN15052" s="61"/>
      <c r="AO15052" s="171"/>
      <c r="AP15052" s="61"/>
      <c r="AQ15052" s="61"/>
      <c r="AR15052" s="61"/>
      <c r="AS15052" s="61"/>
      <c r="AT15052" s="61"/>
      <c r="AU15052" s="61"/>
      <c r="AV15052" s="61"/>
      <c r="AW15052" s="61"/>
      <c r="AX15052" s="61"/>
      <c r="AY15052" s="61"/>
      <c r="AZ15052" s="61"/>
      <c r="BA15052" s="61"/>
    </row>
    <row r="15053" spans="39:53" x14ac:dyDescent="0.2">
      <c r="AM15053" s="61"/>
      <c r="AN15053" s="61"/>
      <c r="AO15053" s="171"/>
      <c r="AP15053" s="61"/>
      <c r="AQ15053" s="61"/>
      <c r="AR15053" s="61"/>
      <c r="AS15053" s="61"/>
      <c r="AT15053" s="61"/>
      <c r="AU15053" s="61"/>
      <c r="AV15053" s="61"/>
      <c r="AW15053" s="61"/>
      <c r="AX15053" s="61"/>
      <c r="AY15053" s="61"/>
      <c r="AZ15053" s="61"/>
      <c r="BA15053" s="61"/>
    </row>
    <row r="15054" spans="39:53" x14ac:dyDescent="0.2">
      <c r="AM15054" s="61"/>
      <c r="AN15054" s="61"/>
      <c r="AO15054" s="171"/>
      <c r="AP15054" s="61"/>
      <c r="AQ15054" s="61"/>
      <c r="AR15054" s="61"/>
      <c r="AS15054" s="61"/>
      <c r="AT15054" s="61"/>
      <c r="AU15054" s="61"/>
      <c r="AV15054" s="61"/>
      <c r="AW15054" s="61"/>
      <c r="AX15054" s="61"/>
      <c r="AY15054" s="61"/>
      <c r="AZ15054" s="61"/>
      <c r="BA15054" s="61"/>
    </row>
    <row r="15055" spans="39:53" x14ac:dyDescent="0.2">
      <c r="AM15055" s="61"/>
      <c r="AN15055" s="61"/>
      <c r="AO15055" s="171"/>
      <c r="AP15055" s="61"/>
      <c r="AQ15055" s="61"/>
      <c r="AR15055" s="61"/>
      <c r="AS15055" s="61"/>
      <c r="AT15055" s="61"/>
      <c r="AU15055" s="61"/>
      <c r="AV15055" s="61"/>
      <c r="AW15055" s="61"/>
      <c r="AX15055" s="61"/>
      <c r="AY15055" s="61"/>
      <c r="AZ15055" s="61"/>
      <c r="BA15055" s="61"/>
    </row>
    <row r="15056" spans="39:53" x14ac:dyDescent="0.2">
      <c r="AM15056" s="61"/>
      <c r="AN15056" s="61"/>
      <c r="AO15056" s="171"/>
      <c r="AP15056" s="61"/>
      <c r="AQ15056" s="61"/>
      <c r="AR15056" s="61"/>
      <c r="AS15056" s="61"/>
      <c r="AT15056" s="61"/>
      <c r="AU15056" s="61"/>
      <c r="AV15056" s="61"/>
      <c r="AW15056" s="61"/>
      <c r="AX15056" s="61"/>
      <c r="AY15056" s="61"/>
      <c r="AZ15056" s="61"/>
      <c r="BA15056" s="61"/>
    </row>
    <row r="15057" spans="39:53" x14ac:dyDescent="0.2">
      <c r="AM15057" s="61"/>
      <c r="AN15057" s="61"/>
      <c r="AO15057" s="171"/>
      <c r="AP15057" s="61"/>
      <c r="AQ15057" s="61"/>
      <c r="AR15057" s="61"/>
      <c r="AS15057" s="61"/>
      <c r="AT15057" s="61"/>
      <c r="AU15057" s="61"/>
      <c r="AV15057" s="61"/>
      <c r="AW15057" s="61"/>
      <c r="AX15057" s="61"/>
      <c r="AY15057" s="61"/>
      <c r="AZ15057" s="61"/>
      <c r="BA15057" s="61"/>
    </row>
    <row r="15058" spans="39:53" x14ac:dyDescent="0.2">
      <c r="AM15058" s="61"/>
      <c r="AN15058" s="61"/>
      <c r="AO15058" s="171"/>
      <c r="AP15058" s="61"/>
      <c r="AQ15058" s="61"/>
      <c r="AR15058" s="61"/>
      <c r="AS15058" s="61"/>
      <c r="AT15058" s="61"/>
      <c r="AU15058" s="61"/>
      <c r="AV15058" s="61"/>
      <c r="AW15058" s="61"/>
      <c r="AX15058" s="61"/>
      <c r="AY15058" s="61"/>
      <c r="AZ15058" s="61"/>
      <c r="BA15058" s="61"/>
    </row>
    <row r="15059" spans="39:53" x14ac:dyDescent="0.2">
      <c r="AM15059" s="61"/>
      <c r="AN15059" s="61"/>
      <c r="AO15059" s="171"/>
      <c r="AP15059" s="61"/>
      <c r="AQ15059" s="61"/>
      <c r="AR15059" s="61"/>
      <c r="AS15059" s="61"/>
      <c r="AT15059" s="61"/>
      <c r="AU15059" s="61"/>
      <c r="AV15059" s="61"/>
      <c r="AW15059" s="61"/>
      <c r="AX15059" s="61"/>
      <c r="AY15059" s="61"/>
      <c r="AZ15059" s="61"/>
      <c r="BA15059" s="61"/>
    </row>
    <row r="15060" spans="39:53" x14ac:dyDescent="0.2">
      <c r="AM15060" s="61"/>
      <c r="AN15060" s="61"/>
      <c r="AO15060" s="171"/>
      <c r="AP15060" s="61"/>
      <c r="AQ15060" s="61"/>
      <c r="AR15060" s="61"/>
      <c r="AS15060" s="61"/>
      <c r="AT15060" s="61"/>
      <c r="AU15060" s="61"/>
      <c r="AV15060" s="61"/>
      <c r="AW15060" s="61"/>
      <c r="AX15060" s="61"/>
      <c r="AY15060" s="61"/>
      <c r="AZ15060" s="61"/>
      <c r="BA15060" s="61"/>
    </row>
    <row r="15061" spans="39:53" x14ac:dyDescent="0.2">
      <c r="AM15061" s="61"/>
      <c r="AN15061" s="61"/>
      <c r="AO15061" s="171"/>
      <c r="AP15061" s="61"/>
      <c r="AQ15061" s="61"/>
      <c r="AR15061" s="61"/>
      <c r="AS15061" s="61"/>
      <c r="AT15061" s="61"/>
      <c r="AU15061" s="61"/>
      <c r="AV15061" s="61"/>
      <c r="AW15061" s="61"/>
      <c r="AX15061" s="61"/>
      <c r="AY15061" s="61"/>
      <c r="AZ15061" s="61"/>
      <c r="BA15061" s="61"/>
    </row>
    <row r="15062" spans="39:53" x14ac:dyDescent="0.2">
      <c r="AM15062" s="61"/>
      <c r="AN15062" s="61"/>
      <c r="AO15062" s="171"/>
      <c r="AP15062" s="61"/>
      <c r="AQ15062" s="61"/>
      <c r="AR15062" s="61"/>
      <c r="AS15062" s="61"/>
      <c r="AT15062" s="61"/>
      <c r="AU15062" s="61"/>
      <c r="AV15062" s="61"/>
      <c r="AW15062" s="61"/>
      <c r="AX15062" s="61"/>
      <c r="AY15062" s="61"/>
      <c r="AZ15062" s="61"/>
      <c r="BA15062" s="61"/>
    </row>
    <row r="15063" spans="39:53" x14ac:dyDescent="0.2">
      <c r="AM15063" s="61"/>
      <c r="AN15063" s="61"/>
      <c r="AO15063" s="171"/>
      <c r="AP15063" s="61"/>
      <c r="AQ15063" s="61"/>
      <c r="AR15063" s="61"/>
      <c r="AS15063" s="61"/>
      <c r="AT15063" s="61"/>
      <c r="AU15063" s="61"/>
      <c r="AV15063" s="61"/>
      <c r="AW15063" s="61"/>
      <c r="AX15063" s="61"/>
      <c r="AY15063" s="61"/>
      <c r="AZ15063" s="61"/>
      <c r="BA15063" s="61"/>
    </row>
    <row r="15064" spans="39:53" x14ac:dyDescent="0.2">
      <c r="AM15064" s="61"/>
      <c r="AN15064" s="61"/>
      <c r="AO15064" s="171"/>
      <c r="AP15064" s="61"/>
      <c r="AQ15064" s="61"/>
      <c r="AR15064" s="61"/>
      <c r="AS15064" s="61"/>
      <c r="AT15064" s="61"/>
      <c r="AU15064" s="61"/>
      <c r="AV15064" s="61"/>
      <c r="AW15064" s="61"/>
      <c r="AX15064" s="61"/>
      <c r="AY15064" s="61"/>
      <c r="AZ15064" s="61"/>
      <c r="BA15064" s="61"/>
    </row>
    <row r="15065" spans="39:53" x14ac:dyDescent="0.2">
      <c r="AM15065" s="61"/>
      <c r="AN15065" s="61"/>
      <c r="AO15065" s="171"/>
      <c r="AP15065" s="61"/>
      <c r="AQ15065" s="61"/>
      <c r="AR15065" s="61"/>
      <c r="AS15065" s="61"/>
      <c r="AT15065" s="61"/>
      <c r="AU15065" s="61"/>
      <c r="AV15065" s="61"/>
      <c r="AW15065" s="61"/>
      <c r="AX15065" s="61"/>
      <c r="AY15065" s="61"/>
      <c r="AZ15065" s="61"/>
      <c r="BA15065" s="61"/>
    </row>
    <row r="15066" spans="39:53" x14ac:dyDescent="0.2">
      <c r="AM15066" s="61"/>
      <c r="AN15066" s="61"/>
      <c r="AO15066" s="171"/>
      <c r="AP15066" s="61"/>
      <c r="AQ15066" s="61"/>
      <c r="AR15066" s="61"/>
      <c r="AS15066" s="61"/>
      <c r="AT15066" s="61"/>
      <c r="AU15066" s="61"/>
      <c r="AV15066" s="61"/>
      <c r="AW15066" s="61"/>
      <c r="AX15066" s="61"/>
      <c r="AY15066" s="61"/>
      <c r="AZ15066" s="61"/>
      <c r="BA15066" s="61"/>
    </row>
    <row r="15067" spans="39:53" x14ac:dyDescent="0.2">
      <c r="AM15067" s="61"/>
      <c r="AN15067" s="61"/>
      <c r="AO15067" s="171"/>
      <c r="AP15067" s="61"/>
      <c r="AQ15067" s="61"/>
      <c r="AR15067" s="61"/>
      <c r="AS15067" s="61"/>
      <c r="AT15067" s="61"/>
      <c r="AU15067" s="61"/>
      <c r="AV15067" s="61"/>
      <c r="AW15067" s="61"/>
      <c r="AX15067" s="61"/>
      <c r="AY15067" s="61"/>
      <c r="AZ15067" s="61"/>
      <c r="BA15067" s="61"/>
    </row>
    <row r="15068" spans="39:53" x14ac:dyDescent="0.2">
      <c r="AM15068" s="61"/>
      <c r="AN15068" s="61"/>
      <c r="AO15068" s="171"/>
      <c r="AP15068" s="61"/>
      <c r="AQ15068" s="61"/>
      <c r="AR15068" s="61"/>
      <c r="AS15068" s="61"/>
      <c r="AT15068" s="61"/>
      <c r="AU15068" s="61"/>
      <c r="AV15068" s="61"/>
      <c r="AW15068" s="61"/>
      <c r="AX15068" s="61"/>
      <c r="AY15068" s="61"/>
      <c r="AZ15068" s="61"/>
      <c r="BA15068" s="61"/>
    </row>
    <row r="15069" spans="39:53" x14ac:dyDescent="0.2">
      <c r="AM15069" s="61"/>
      <c r="AN15069" s="61"/>
      <c r="AO15069" s="171"/>
      <c r="AP15069" s="61"/>
      <c r="AQ15069" s="61"/>
      <c r="AR15069" s="61"/>
      <c r="AS15069" s="61"/>
      <c r="AT15069" s="61"/>
      <c r="AU15069" s="61"/>
      <c r="AV15069" s="61"/>
      <c r="AW15069" s="61"/>
      <c r="AX15069" s="61"/>
      <c r="AY15069" s="61"/>
      <c r="AZ15069" s="61"/>
      <c r="BA15069" s="61"/>
    </row>
    <row r="15070" spans="39:53" x14ac:dyDescent="0.2">
      <c r="AM15070" s="61"/>
      <c r="AN15070" s="61"/>
      <c r="AO15070" s="171"/>
      <c r="AP15070" s="61"/>
      <c r="AQ15070" s="61"/>
      <c r="AR15070" s="61"/>
      <c r="AS15070" s="61"/>
      <c r="AT15070" s="61"/>
      <c r="AU15070" s="61"/>
      <c r="AV15070" s="61"/>
      <c r="AW15070" s="61"/>
      <c r="AX15070" s="61"/>
      <c r="AY15070" s="61"/>
      <c r="AZ15070" s="61"/>
      <c r="BA15070" s="61"/>
    </row>
    <row r="15071" spans="39:53" x14ac:dyDescent="0.2">
      <c r="AM15071" s="61"/>
      <c r="AN15071" s="61"/>
      <c r="AO15071" s="171"/>
      <c r="AP15071" s="61"/>
      <c r="AQ15071" s="61"/>
      <c r="AR15071" s="61"/>
      <c r="AS15071" s="61"/>
      <c r="AT15071" s="61"/>
      <c r="AU15071" s="61"/>
      <c r="AV15071" s="61"/>
      <c r="AW15071" s="61"/>
      <c r="AX15071" s="61"/>
      <c r="AY15071" s="61"/>
      <c r="AZ15071" s="61"/>
      <c r="BA15071" s="61"/>
    </row>
    <row r="15072" spans="39:53" x14ac:dyDescent="0.2">
      <c r="AM15072" s="61"/>
      <c r="AN15072" s="61"/>
      <c r="AO15072" s="171"/>
      <c r="AP15072" s="61"/>
      <c r="AQ15072" s="61"/>
      <c r="AR15072" s="61"/>
      <c r="AS15072" s="61"/>
      <c r="AT15072" s="61"/>
      <c r="AU15072" s="61"/>
      <c r="AV15072" s="61"/>
      <c r="AW15072" s="61"/>
      <c r="AX15072" s="61"/>
      <c r="AY15072" s="61"/>
      <c r="AZ15072" s="61"/>
      <c r="BA15072" s="61"/>
    </row>
    <row r="15073" spans="39:53" x14ac:dyDescent="0.2">
      <c r="AM15073" s="61"/>
      <c r="AN15073" s="61"/>
      <c r="AO15073" s="171"/>
      <c r="AP15073" s="61"/>
      <c r="AQ15073" s="61"/>
      <c r="AR15073" s="61"/>
      <c r="AS15073" s="61"/>
      <c r="AT15073" s="61"/>
      <c r="AU15073" s="61"/>
      <c r="AV15073" s="61"/>
      <c r="AW15073" s="61"/>
      <c r="AX15073" s="61"/>
      <c r="AY15073" s="61"/>
      <c r="AZ15073" s="61"/>
      <c r="BA15073" s="61"/>
    </row>
    <row r="15074" spans="39:53" x14ac:dyDescent="0.2">
      <c r="AM15074" s="61"/>
      <c r="AN15074" s="61"/>
      <c r="AO15074" s="171"/>
      <c r="AP15074" s="61"/>
      <c r="AQ15074" s="61"/>
      <c r="AR15074" s="61"/>
      <c r="AS15074" s="61"/>
      <c r="AT15074" s="61"/>
      <c r="AU15074" s="61"/>
      <c r="AV15074" s="61"/>
      <c r="AW15074" s="61"/>
      <c r="AX15074" s="61"/>
      <c r="AY15074" s="61"/>
      <c r="AZ15074" s="61"/>
      <c r="BA15074" s="61"/>
    </row>
    <row r="15075" spans="39:53" x14ac:dyDescent="0.2">
      <c r="AM15075" s="61"/>
      <c r="AN15075" s="61"/>
      <c r="AO15075" s="171"/>
      <c r="AP15075" s="61"/>
      <c r="AQ15075" s="61"/>
      <c r="AR15075" s="61"/>
      <c r="AS15075" s="61"/>
      <c r="AT15075" s="61"/>
      <c r="AU15075" s="61"/>
      <c r="AV15075" s="61"/>
      <c r="AW15075" s="61"/>
      <c r="AX15075" s="61"/>
      <c r="AY15075" s="61"/>
      <c r="AZ15075" s="61"/>
      <c r="BA15075" s="61"/>
    </row>
    <row r="15076" spans="39:53" x14ac:dyDescent="0.2">
      <c r="AM15076" s="61"/>
      <c r="AN15076" s="61"/>
      <c r="AO15076" s="171"/>
      <c r="AP15076" s="61"/>
      <c r="AQ15076" s="61"/>
      <c r="AR15076" s="61"/>
      <c r="AS15076" s="61"/>
      <c r="AT15076" s="61"/>
      <c r="AU15076" s="61"/>
      <c r="AV15076" s="61"/>
      <c r="AW15076" s="61"/>
      <c r="AX15076" s="61"/>
      <c r="AY15076" s="61"/>
      <c r="AZ15076" s="61"/>
      <c r="BA15076" s="61"/>
    </row>
    <row r="15077" spans="39:53" x14ac:dyDescent="0.2">
      <c r="AM15077" s="61"/>
      <c r="AN15077" s="61"/>
      <c r="AO15077" s="171"/>
      <c r="AP15077" s="61"/>
      <c r="AQ15077" s="61"/>
      <c r="AR15077" s="61"/>
      <c r="AS15077" s="61"/>
      <c r="AT15077" s="61"/>
      <c r="AU15077" s="61"/>
      <c r="AV15077" s="61"/>
      <c r="AW15077" s="61"/>
      <c r="AX15077" s="61"/>
      <c r="AY15077" s="61"/>
      <c r="AZ15077" s="61"/>
      <c r="BA15077" s="61"/>
    </row>
    <row r="15078" spans="39:53" x14ac:dyDescent="0.2">
      <c r="AM15078" s="61"/>
      <c r="AN15078" s="61"/>
      <c r="AO15078" s="171"/>
      <c r="AP15078" s="61"/>
      <c r="AQ15078" s="61"/>
      <c r="AR15078" s="61"/>
      <c r="AS15078" s="61"/>
      <c r="AT15078" s="61"/>
      <c r="AU15078" s="61"/>
      <c r="AV15078" s="61"/>
      <c r="AW15078" s="61"/>
      <c r="AX15078" s="61"/>
      <c r="AY15078" s="61"/>
      <c r="AZ15078" s="61"/>
      <c r="BA15078" s="61"/>
    </row>
    <row r="15079" spans="39:53" x14ac:dyDescent="0.2">
      <c r="AM15079" s="61"/>
      <c r="AN15079" s="61"/>
      <c r="AO15079" s="171"/>
      <c r="AP15079" s="61"/>
      <c r="AQ15079" s="61"/>
      <c r="AR15079" s="61"/>
      <c r="AS15079" s="61"/>
      <c r="AT15079" s="61"/>
      <c r="AU15079" s="61"/>
      <c r="AV15079" s="61"/>
      <c r="AW15079" s="61"/>
      <c r="AX15079" s="61"/>
      <c r="AY15079" s="61"/>
      <c r="AZ15079" s="61"/>
      <c r="BA15079" s="61"/>
    </row>
    <row r="15080" spans="39:53" x14ac:dyDescent="0.2">
      <c r="AM15080" s="61"/>
      <c r="AN15080" s="61"/>
      <c r="AO15080" s="171"/>
      <c r="AP15080" s="61"/>
      <c r="AQ15080" s="61"/>
      <c r="AR15080" s="61"/>
      <c r="AS15080" s="61"/>
      <c r="AT15080" s="61"/>
      <c r="AU15080" s="61"/>
      <c r="AV15080" s="61"/>
      <c r="AW15080" s="61"/>
      <c r="AX15080" s="61"/>
      <c r="AY15080" s="61"/>
      <c r="AZ15080" s="61"/>
      <c r="BA15080" s="61"/>
    </row>
    <row r="15081" spans="39:53" x14ac:dyDescent="0.2">
      <c r="AM15081" s="61"/>
      <c r="AN15081" s="61"/>
      <c r="AO15081" s="171"/>
      <c r="AP15081" s="61"/>
      <c r="AQ15081" s="61"/>
      <c r="AR15081" s="61"/>
      <c r="AS15081" s="61"/>
      <c r="AT15081" s="61"/>
      <c r="AU15081" s="61"/>
      <c r="AV15081" s="61"/>
      <c r="AW15081" s="61"/>
      <c r="AX15081" s="61"/>
      <c r="AY15081" s="61"/>
      <c r="AZ15081" s="61"/>
      <c r="BA15081" s="61"/>
    </row>
    <row r="15082" spans="39:53" x14ac:dyDescent="0.2">
      <c r="AM15082" s="61"/>
      <c r="AN15082" s="61"/>
      <c r="AO15082" s="171"/>
      <c r="AP15082" s="61"/>
      <c r="AQ15082" s="61"/>
      <c r="AR15082" s="61"/>
      <c r="AS15082" s="61"/>
      <c r="AT15082" s="61"/>
      <c r="AU15082" s="61"/>
      <c r="AV15082" s="61"/>
      <c r="AW15082" s="61"/>
      <c r="AX15082" s="61"/>
      <c r="AY15082" s="61"/>
      <c r="AZ15082" s="61"/>
      <c r="BA15082" s="61"/>
    </row>
    <row r="15083" spans="39:53" x14ac:dyDescent="0.2">
      <c r="AM15083" s="61"/>
      <c r="AN15083" s="61"/>
      <c r="AO15083" s="171"/>
      <c r="AP15083" s="61"/>
      <c r="AQ15083" s="61"/>
      <c r="AR15083" s="61"/>
      <c r="AS15083" s="61"/>
      <c r="AT15083" s="61"/>
      <c r="AU15083" s="61"/>
      <c r="AV15083" s="61"/>
      <c r="AW15083" s="61"/>
      <c r="AX15083" s="61"/>
      <c r="AY15083" s="61"/>
      <c r="AZ15083" s="61"/>
      <c r="BA15083" s="61"/>
    </row>
    <row r="15084" spans="39:53" x14ac:dyDescent="0.2">
      <c r="AM15084" s="61"/>
      <c r="AN15084" s="61"/>
      <c r="AO15084" s="171"/>
      <c r="AP15084" s="61"/>
      <c r="AQ15084" s="61"/>
      <c r="AR15084" s="61"/>
      <c r="AS15084" s="61"/>
      <c r="AT15084" s="61"/>
      <c r="AU15084" s="61"/>
      <c r="AV15084" s="61"/>
      <c r="AW15084" s="61"/>
      <c r="AX15084" s="61"/>
      <c r="AY15084" s="61"/>
      <c r="AZ15084" s="61"/>
      <c r="BA15084" s="61"/>
    </row>
    <row r="15085" spans="39:53" x14ac:dyDescent="0.2">
      <c r="AM15085" s="61"/>
      <c r="AN15085" s="61"/>
      <c r="AO15085" s="171"/>
      <c r="AP15085" s="61"/>
      <c r="AQ15085" s="61"/>
      <c r="AR15085" s="61"/>
      <c r="AS15085" s="61"/>
      <c r="AT15085" s="61"/>
      <c r="AU15085" s="61"/>
      <c r="AV15085" s="61"/>
      <c r="AW15085" s="61"/>
      <c r="AX15085" s="61"/>
      <c r="AY15085" s="61"/>
      <c r="AZ15085" s="61"/>
      <c r="BA15085" s="61"/>
    </row>
    <row r="15086" spans="39:53" x14ac:dyDescent="0.2">
      <c r="AM15086" s="61"/>
      <c r="AN15086" s="61"/>
      <c r="AO15086" s="171"/>
      <c r="AP15086" s="61"/>
      <c r="AQ15086" s="61"/>
      <c r="AR15086" s="61"/>
      <c r="AS15086" s="61"/>
      <c r="AT15086" s="61"/>
      <c r="AU15086" s="61"/>
      <c r="AV15086" s="61"/>
      <c r="AW15086" s="61"/>
      <c r="AX15086" s="61"/>
      <c r="AY15086" s="61"/>
      <c r="AZ15086" s="61"/>
      <c r="BA15086" s="61"/>
    </row>
    <row r="15087" spans="39:53" x14ac:dyDescent="0.2">
      <c r="AM15087" s="61"/>
      <c r="AN15087" s="61"/>
      <c r="AO15087" s="171"/>
      <c r="AP15087" s="61"/>
      <c r="AQ15087" s="61"/>
      <c r="AR15087" s="61"/>
      <c r="AS15087" s="61"/>
      <c r="AT15087" s="61"/>
      <c r="AU15087" s="61"/>
      <c r="AV15087" s="61"/>
      <c r="AW15087" s="61"/>
      <c r="AX15087" s="61"/>
      <c r="AY15087" s="61"/>
      <c r="AZ15087" s="61"/>
      <c r="BA15087" s="61"/>
    </row>
    <row r="15088" spans="39:53" x14ac:dyDescent="0.2">
      <c r="AM15088" s="61"/>
      <c r="AN15088" s="61"/>
      <c r="AO15088" s="171"/>
      <c r="AP15088" s="61"/>
      <c r="AQ15088" s="61"/>
      <c r="AR15088" s="61"/>
      <c r="AS15088" s="61"/>
      <c r="AT15088" s="61"/>
      <c r="AU15088" s="61"/>
      <c r="AV15088" s="61"/>
      <c r="AW15088" s="61"/>
      <c r="AX15088" s="61"/>
      <c r="AY15088" s="61"/>
      <c r="AZ15088" s="61"/>
      <c r="BA15088" s="61"/>
    </row>
    <row r="15089" spans="39:53" x14ac:dyDescent="0.2">
      <c r="AM15089" s="61"/>
      <c r="AN15089" s="61"/>
      <c r="AO15089" s="171"/>
      <c r="AP15089" s="61"/>
      <c r="AQ15089" s="61"/>
      <c r="AR15089" s="61"/>
      <c r="AS15089" s="61"/>
      <c r="AT15089" s="61"/>
      <c r="AU15089" s="61"/>
      <c r="AV15089" s="61"/>
      <c r="AW15089" s="61"/>
      <c r="AX15089" s="61"/>
      <c r="AY15089" s="61"/>
      <c r="AZ15089" s="61"/>
      <c r="BA15089" s="61"/>
    </row>
    <row r="15090" spans="39:53" x14ac:dyDescent="0.2">
      <c r="AM15090" s="61"/>
      <c r="AN15090" s="61"/>
      <c r="AO15090" s="171"/>
      <c r="AP15090" s="61"/>
      <c r="AQ15090" s="61"/>
      <c r="AR15090" s="61"/>
      <c r="AS15090" s="61"/>
      <c r="AT15090" s="61"/>
      <c r="AU15090" s="61"/>
      <c r="AV15090" s="61"/>
      <c r="AW15090" s="61"/>
      <c r="AX15090" s="61"/>
      <c r="AY15090" s="61"/>
      <c r="AZ15090" s="61"/>
      <c r="BA15090" s="61"/>
    </row>
    <row r="15091" spans="39:53" x14ac:dyDescent="0.2">
      <c r="AM15091" s="61"/>
      <c r="AN15091" s="61"/>
      <c r="AO15091" s="171"/>
      <c r="AP15091" s="61"/>
      <c r="AQ15091" s="61"/>
      <c r="AR15091" s="61"/>
      <c r="AS15091" s="61"/>
      <c r="AT15091" s="61"/>
      <c r="AU15091" s="61"/>
      <c r="AV15091" s="61"/>
      <c r="AW15091" s="61"/>
      <c r="AX15091" s="61"/>
      <c r="AY15091" s="61"/>
      <c r="AZ15091" s="61"/>
      <c r="BA15091" s="61"/>
    </row>
    <row r="15092" spans="39:53" x14ac:dyDescent="0.2">
      <c r="AM15092" s="61"/>
      <c r="AN15092" s="61"/>
      <c r="AO15092" s="171"/>
      <c r="AP15092" s="61"/>
      <c r="AQ15092" s="61"/>
      <c r="AR15092" s="61"/>
      <c r="AS15092" s="61"/>
      <c r="AT15092" s="61"/>
      <c r="AU15092" s="61"/>
      <c r="AV15092" s="61"/>
      <c r="AW15092" s="61"/>
      <c r="AX15092" s="61"/>
      <c r="AY15092" s="61"/>
      <c r="AZ15092" s="61"/>
      <c r="BA15092" s="61"/>
    </row>
    <row r="15093" spans="39:53" x14ac:dyDescent="0.2">
      <c r="AM15093" s="61"/>
      <c r="AN15093" s="61"/>
      <c r="AO15093" s="171"/>
      <c r="AP15093" s="61"/>
      <c r="AQ15093" s="61"/>
      <c r="AR15093" s="61"/>
      <c r="AS15093" s="61"/>
      <c r="AT15093" s="61"/>
      <c r="AU15093" s="61"/>
      <c r="AV15093" s="61"/>
      <c r="AW15093" s="61"/>
      <c r="AX15093" s="61"/>
      <c r="AY15093" s="61"/>
      <c r="AZ15093" s="61"/>
      <c r="BA15093" s="61"/>
    </row>
    <row r="15094" spans="39:53" x14ac:dyDescent="0.2">
      <c r="AM15094" s="61"/>
      <c r="AN15094" s="61"/>
      <c r="AO15094" s="171"/>
      <c r="AP15094" s="61"/>
      <c r="AQ15094" s="61"/>
      <c r="AR15094" s="61"/>
      <c r="AS15094" s="61"/>
      <c r="AT15094" s="61"/>
      <c r="AU15094" s="61"/>
      <c r="AV15094" s="61"/>
      <c r="AW15094" s="61"/>
      <c r="AX15094" s="61"/>
      <c r="AY15094" s="61"/>
      <c r="AZ15094" s="61"/>
      <c r="BA15094" s="61"/>
    </row>
    <row r="15095" spans="39:53" x14ac:dyDescent="0.2">
      <c r="AM15095" s="61"/>
      <c r="AN15095" s="61"/>
      <c r="AO15095" s="171"/>
      <c r="AP15095" s="61"/>
      <c r="AQ15095" s="61"/>
      <c r="AR15095" s="61"/>
      <c r="AS15095" s="61"/>
      <c r="AT15095" s="61"/>
      <c r="AU15095" s="61"/>
      <c r="AV15095" s="61"/>
      <c r="AW15095" s="61"/>
      <c r="AX15095" s="61"/>
      <c r="AY15095" s="61"/>
      <c r="AZ15095" s="61"/>
      <c r="BA15095" s="61"/>
    </row>
    <row r="15096" spans="39:53" x14ac:dyDescent="0.2">
      <c r="AM15096" s="61"/>
      <c r="AN15096" s="61"/>
      <c r="AO15096" s="171"/>
      <c r="AP15096" s="61"/>
      <c r="AQ15096" s="61"/>
      <c r="AR15096" s="61"/>
      <c r="AS15096" s="61"/>
      <c r="AT15096" s="61"/>
      <c r="AU15096" s="61"/>
      <c r="AV15096" s="61"/>
      <c r="AW15096" s="61"/>
      <c r="AX15096" s="61"/>
      <c r="AY15096" s="61"/>
      <c r="AZ15096" s="61"/>
      <c r="BA15096" s="61"/>
    </row>
    <row r="15097" spans="39:53" x14ac:dyDescent="0.2">
      <c r="AM15097" s="61"/>
      <c r="AN15097" s="61"/>
      <c r="AO15097" s="171"/>
      <c r="AP15097" s="61"/>
      <c r="AQ15097" s="61"/>
      <c r="AR15097" s="61"/>
      <c r="AS15097" s="61"/>
      <c r="AT15097" s="61"/>
      <c r="AU15097" s="61"/>
      <c r="AV15097" s="61"/>
      <c r="AW15097" s="61"/>
      <c r="AX15097" s="61"/>
      <c r="AY15097" s="61"/>
      <c r="AZ15097" s="61"/>
      <c r="BA15097" s="61"/>
    </row>
    <row r="15098" spans="39:53" x14ac:dyDescent="0.2">
      <c r="AM15098" s="61"/>
      <c r="AN15098" s="61"/>
      <c r="AO15098" s="171"/>
      <c r="AP15098" s="61"/>
      <c r="AQ15098" s="61"/>
      <c r="AR15098" s="61"/>
      <c r="AS15098" s="61"/>
      <c r="AT15098" s="61"/>
      <c r="AU15098" s="61"/>
      <c r="AV15098" s="61"/>
      <c r="AW15098" s="61"/>
      <c r="AX15098" s="61"/>
      <c r="AY15098" s="61"/>
      <c r="AZ15098" s="61"/>
      <c r="BA15098" s="61"/>
    </row>
    <row r="15099" spans="39:53" x14ac:dyDescent="0.2">
      <c r="AM15099" s="61"/>
      <c r="AN15099" s="61"/>
      <c r="AO15099" s="171"/>
      <c r="AP15099" s="61"/>
      <c r="AQ15099" s="61"/>
      <c r="AR15099" s="61"/>
      <c r="AS15099" s="61"/>
      <c r="AT15099" s="61"/>
      <c r="AU15099" s="61"/>
      <c r="AV15099" s="61"/>
      <c r="AW15099" s="61"/>
      <c r="AX15099" s="61"/>
      <c r="AY15099" s="61"/>
      <c r="AZ15099" s="61"/>
      <c r="BA15099" s="61"/>
    </row>
    <row r="15100" spans="39:53" x14ac:dyDescent="0.2">
      <c r="AM15100" s="61"/>
      <c r="AN15100" s="61"/>
      <c r="AO15100" s="171"/>
      <c r="AP15100" s="61"/>
      <c r="AQ15100" s="61"/>
      <c r="AR15100" s="61"/>
      <c r="AS15100" s="61"/>
      <c r="AT15100" s="61"/>
      <c r="AU15100" s="61"/>
      <c r="AV15100" s="61"/>
      <c r="AW15100" s="61"/>
      <c r="AX15100" s="61"/>
      <c r="AY15100" s="61"/>
      <c r="AZ15100" s="61"/>
      <c r="BA15100" s="61"/>
    </row>
    <row r="15101" spans="39:53" x14ac:dyDescent="0.2">
      <c r="AM15101" s="61"/>
      <c r="AN15101" s="61"/>
      <c r="AO15101" s="171"/>
      <c r="AP15101" s="61"/>
      <c r="AQ15101" s="61"/>
      <c r="AR15101" s="61"/>
      <c r="AS15101" s="61"/>
      <c r="AT15101" s="61"/>
      <c r="AU15101" s="61"/>
      <c r="AV15101" s="61"/>
      <c r="AW15101" s="61"/>
      <c r="AX15101" s="61"/>
      <c r="AY15101" s="61"/>
      <c r="AZ15101" s="61"/>
      <c r="BA15101" s="61"/>
    </row>
    <row r="15102" spans="39:53" x14ac:dyDescent="0.2">
      <c r="AM15102" s="61"/>
      <c r="AN15102" s="61"/>
      <c r="AO15102" s="171"/>
      <c r="AP15102" s="61"/>
      <c r="AQ15102" s="61"/>
      <c r="AR15102" s="61"/>
      <c r="AS15102" s="61"/>
      <c r="AT15102" s="61"/>
      <c r="AU15102" s="61"/>
      <c r="AV15102" s="61"/>
      <c r="AW15102" s="61"/>
      <c r="AX15102" s="61"/>
      <c r="AY15102" s="61"/>
      <c r="AZ15102" s="61"/>
      <c r="BA15102" s="61"/>
    </row>
    <row r="15103" spans="39:53" x14ac:dyDescent="0.2">
      <c r="AM15103" s="61"/>
      <c r="AN15103" s="61"/>
      <c r="AO15103" s="171"/>
      <c r="AP15103" s="61"/>
      <c r="AQ15103" s="61"/>
      <c r="AR15103" s="61"/>
      <c r="AS15103" s="61"/>
      <c r="AT15103" s="61"/>
      <c r="AU15103" s="61"/>
      <c r="AV15103" s="61"/>
      <c r="AW15103" s="61"/>
      <c r="AX15103" s="61"/>
      <c r="AY15103" s="61"/>
      <c r="AZ15103" s="61"/>
      <c r="BA15103" s="61"/>
    </row>
    <row r="15104" spans="39:53" x14ac:dyDescent="0.2">
      <c r="AM15104" s="61"/>
      <c r="AN15104" s="61"/>
      <c r="AO15104" s="171"/>
      <c r="AP15104" s="61"/>
      <c r="AQ15104" s="61"/>
      <c r="AR15104" s="61"/>
      <c r="AS15104" s="61"/>
      <c r="AT15104" s="61"/>
      <c r="AU15104" s="61"/>
      <c r="AV15104" s="61"/>
      <c r="AW15104" s="61"/>
      <c r="AX15104" s="61"/>
      <c r="AY15104" s="61"/>
      <c r="AZ15104" s="61"/>
      <c r="BA15104" s="61"/>
    </row>
    <row r="15105" spans="39:53" x14ac:dyDescent="0.2">
      <c r="AM15105" s="61"/>
      <c r="AN15105" s="61"/>
      <c r="AO15105" s="171"/>
      <c r="AP15105" s="61"/>
      <c r="AQ15105" s="61"/>
      <c r="AR15105" s="61"/>
      <c r="AS15105" s="61"/>
      <c r="AT15105" s="61"/>
      <c r="AU15105" s="61"/>
      <c r="AV15105" s="61"/>
      <c r="AW15105" s="61"/>
      <c r="AX15105" s="61"/>
      <c r="AY15105" s="61"/>
      <c r="AZ15105" s="61"/>
      <c r="BA15105" s="61"/>
    </row>
    <row r="15106" spans="39:53" x14ac:dyDescent="0.2">
      <c r="AM15106" s="61"/>
      <c r="AN15106" s="61"/>
      <c r="AO15106" s="171"/>
      <c r="AP15106" s="61"/>
      <c r="AQ15106" s="61"/>
      <c r="AR15106" s="61"/>
      <c r="AS15106" s="61"/>
      <c r="AT15106" s="61"/>
      <c r="AU15106" s="61"/>
      <c r="AV15106" s="61"/>
      <c r="AW15106" s="61"/>
      <c r="AX15106" s="61"/>
      <c r="AY15106" s="61"/>
      <c r="AZ15106" s="61"/>
      <c r="BA15106" s="61"/>
    </row>
    <row r="15107" spans="39:53" x14ac:dyDescent="0.2">
      <c r="AM15107" s="61"/>
      <c r="AN15107" s="61"/>
      <c r="AO15107" s="171"/>
      <c r="AP15107" s="61"/>
      <c r="AQ15107" s="61"/>
      <c r="AR15107" s="61"/>
      <c r="AS15107" s="61"/>
      <c r="AT15107" s="61"/>
      <c r="AU15107" s="61"/>
      <c r="AV15107" s="61"/>
      <c r="AW15107" s="61"/>
      <c r="AX15107" s="61"/>
      <c r="AY15107" s="61"/>
      <c r="AZ15107" s="61"/>
      <c r="BA15107" s="61"/>
    </row>
    <row r="15108" spans="39:53" x14ac:dyDescent="0.2">
      <c r="AM15108" s="61"/>
      <c r="AN15108" s="61"/>
      <c r="AO15108" s="171"/>
      <c r="AP15108" s="61"/>
      <c r="AQ15108" s="61"/>
      <c r="AR15108" s="61"/>
      <c r="AS15108" s="61"/>
      <c r="AT15108" s="61"/>
      <c r="AU15108" s="61"/>
      <c r="AV15108" s="61"/>
      <c r="AW15108" s="61"/>
      <c r="AX15108" s="61"/>
      <c r="AY15108" s="61"/>
      <c r="AZ15108" s="61"/>
      <c r="BA15108" s="61"/>
    </row>
    <row r="15109" spans="39:53" x14ac:dyDescent="0.2">
      <c r="AM15109" s="61"/>
      <c r="AN15109" s="61"/>
      <c r="AO15109" s="171"/>
      <c r="AP15109" s="61"/>
      <c r="AQ15109" s="61"/>
      <c r="AR15109" s="61"/>
      <c r="AS15109" s="61"/>
      <c r="AT15109" s="61"/>
      <c r="AU15109" s="61"/>
      <c r="AV15109" s="61"/>
      <c r="AW15109" s="61"/>
      <c r="AX15109" s="61"/>
      <c r="AY15109" s="61"/>
      <c r="AZ15109" s="61"/>
      <c r="BA15109" s="61"/>
    </row>
    <row r="15110" spans="39:53" x14ac:dyDescent="0.2">
      <c r="AM15110" s="61"/>
      <c r="AN15110" s="61"/>
      <c r="AO15110" s="171"/>
      <c r="AP15110" s="61"/>
      <c r="AQ15110" s="61"/>
      <c r="AR15110" s="61"/>
      <c r="AS15110" s="61"/>
      <c r="AT15110" s="61"/>
      <c r="AU15110" s="61"/>
      <c r="AV15110" s="61"/>
      <c r="AW15110" s="61"/>
      <c r="AX15110" s="61"/>
      <c r="AY15110" s="61"/>
      <c r="AZ15110" s="61"/>
      <c r="BA15110" s="61"/>
    </row>
    <row r="15111" spans="39:53" x14ac:dyDescent="0.2">
      <c r="AM15111" s="61"/>
      <c r="AN15111" s="61"/>
      <c r="AO15111" s="171"/>
      <c r="AP15111" s="61"/>
      <c r="AQ15111" s="61"/>
      <c r="AR15111" s="61"/>
      <c r="AS15111" s="61"/>
      <c r="AT15111" s="61"/>
      <c r="AU15111" s="61"/>
      <c r="AV15111" s="61"/>
      <c r="AW15111" s="61"/>
      <c r="AX15111" s="61"/>
      <c r="AY15111" s="61"/>
      <c r="AZ15111" s="61"/>
      <c r="BA15111" s="61"/>
    </row>
    <row r="15112" spans="39:53" x14ac:dyDescent="0.2">
      <c r="AM15112" s="61"/>
      <c r="AN15112" s="61"/>
      <c r="AO15112" s="171"/>
      <c r="AP15112" s="61"/>
      <c r="AQ15112" s="61"/>
      <c r="AR15112" s="61"/>
      <c r="AS15112" s="61"/>
      <c r="AT15112" s="61"/>
      <c r="AU15112" s="61"/>
      <c r="AV15112" s="61"/>
      <c r="AW15112" s="61"/>
      <c r="AX15112" s="61"/>
      <c r="AY15112" s="61"/>
      <c r="AZ15112" s="61"/>
      <c r="BA15112" s="61"/>
    </row>
    <row r="15113" spans="39:53" x14ac:dyDescent="0.2">
      <c r="AM15113" s="61"/>
      <c r="AN15113" s="61"/>
      <c r="AO15113" s="171"/>
      <c r="AP15113" s="61"/>
      <c r="AQ15113" s="61"/>
      <c r="AR15113" s="61"/>
      <c r="AS15113" s="61"/>
      <c r="AT15113" s="61"/>
      <c r="AU15113" s="61"/>
      <c r="AV15113" s="61"/>
      <c r="AW15113" s="61"/>
      <c r="AX15113" s="61"/>
      <c r="AY15113" s="61"/>
      <c r="AZ15113" s="61"/>
      <c r="BA15113" s="61"/>
    </row>
    <row r="15114" spans="39:53" x14ac:dyDescent="0.2">
      <c r="AM15114" s="61"/>
      <c r="AN15114" s="61"/>
      <c r="AO15114" s="171"/>
      <c r="AP15114" s="61"/>
      <c r="AQ15114" s="61"/>
      <c r="AR15114" s="61"/>
      <c r="AS15114" s="61"/>
      <c r="AT15114" s="61"/>
      <c r="AU15114" s="61"/>
      <c r="AV15114" s="61"/>
      <c r="AW15114" s="61"/>
      <c r="AX15114" s="61"/>
      <c r="AY15114" s="61"/>
      <c r="AZ15114" s="61"/>
      <c r="BA15114" s="61"/>
    </row>
    <row r="15115" spans="39:53" x14ac:dyDescent="0.2">
      <c r="AM15115" s="61"/>
      <c r="AN15115" s="61"/>
      <c r="AO15115" s="171"/>
      <c r="AP15115" s="61"/>
      <c r="AQ15115" s="61"/>
      <c r="AR15115" s="61"/>
      <c r="AS15115" s="61"/>
      <c r="AT15115" s="61"/>
      <c r="AU15115" s="61"/>
      <c r="AV15115" s="61"/>
      <c r="AW15115" s="61"/>
      <c r="AX15115" s="61"/>
      <c r="AY15115" s="61"/>
      <c r="AZ15115" s="61"/>
      <c r="BA15115" s="61"/>
    </row>
    <row r="15116" spans="39:53" x14ac:dyDescent="0.2">
      <c r="AM15116" s="61"/>
      <c r="AN15116" s="61"/>
      <c r="AO15116" s="171"/>
      <c r="AP15116" s="61"/>
      <c r="AQ15116" s="61"/>
      <c r="AR15116" s="61"/>
      <c r="AS15116" s="61"/>
      <c r="AT15116" s="61"/>
      <c r="AU15116" s="61"/>
      <c r="AV15116" s="61"/>
      <c r="AW15116" s="61"/>
      <c r="AX15116" s="61"/>
      <c r="AY15116" s="61"/>
      <c r="AZ15116" s="61"/>
      <c r="BA15116" s="61"/>
    </row>
    <row r="15117" spans="39:53" x14ac:dyDescent="0.2">
      <c r="AM15117" s="61"/>
      <c r="AN15117" s="61"/>
      <c r="AO15117" s="171"/>
      <c r="AP15117" s="61"/>
      <c r="AQ15117" s="61"/>
      <c r="AR15117" s="61"/>
      <c r="AS15117" s="61"/>
      <c r="AT15117" s="61"/>
      <c r="AU15117" s="61"/>
      <c r="AV15117" s="61"/>
      <c r="AW15117" s="61"/>
      <c r="AX15117" s="61"/>
      <c r="AY15117" s="61"/>
      <c r="AZ15117" s="61"/>
      <c r="BA15117" s="61"/>
    </row>
    <row r="15118" spans="39:53" x14ac:dyDescent="0.2">
      <c r="AM15118" s="61"/>
      <c r="AN15118" s="61"/>
      <c r="AO15118" s="171"/>
      <c r="AP15118" s="61"/>
      <c r="AQ15118" s="61"/>
      <c r="AR15118" s="61"/>
      <c r="AS15118" s="61"/>
      <c r="AT15118" s="61"/>
      <c r="AU15118" s="61"/>
      <c r="AV15118" s="61"/>
      <c r="AW15118" s="61"/>
      <c r="AX15118" s="61"/>
      <c r="AY15118" s="61"/>
      <c r="AZ15118" s="61"/>
      <c r="BA15118" s="61"/>
    </row>
    <row r="15119" spans="39:53" x14ac:dyDescent="0.2">
      <c r="AM15119" s="61"/>
      <c r="AN15119" s="61"/>
      <c r="AO15119" s="171"/>
      <c r="AP15119" s="61"/>
      <c r="AQ15119" s="61"/>
      <c r="AR15119" s="61"/>
      <c r="AS15119" s="61"/>
      <c r="AT15119" s="61"/>
      <c r="AU15119" s="61"/>
      <c r="AV15119" s="61"/>
      <c r="AW15119" s="61"/>
      <c r="AX15119" s="61"/>
      <c r="AY15119" s="61"/>
      <c r="AZ15119" s="61"/>
      <c r="BA15119" s="61"/>
    </row>
    <row r="15120" spans="39:53" x14ac:dyDescent="0.2">
      <c r="AM15120" s="61"/>
      <c r="AN15120" s="61"/>
      <c r="AO15120" s="171"/>
      <c r="AP15120" s="61"/>
      <c r="AQ15120" s="61"/>
      <c r="AR15120" s="61"/>
      <c r="AS15120" s="61"/>
      <c r="AT15120" s="61"/>
      <c r="AU15120" s="61"/>
      <c r="AV15120" s="61"/>
      <c r="AW15120" s="61"/>
      <c r="AX15120" s="61"/>
      <c r="AY15120" s="61"/>
      <c r="AZ15120" s="61"/>
      <c r="BA15120" s="61"/>
    </row>
    <row r="15121" spans="39:53" x14ac:dyDescent="0.2">
      <c r="AM15121" s="61"/>
      <c r="AN15121" s="61"/>
      <c r="AO15121" s="171"/>
      <c r="AP15121" s="61"/>
      <c r="AQ15121" s="61"/>
      <c r="AR15121" s="61"/>
      <c r="AS15121" s="61"/>
      <c r="AT15121" s="61"/>
      <c r="AU15121" s="61"/>
      <c r="AV15121" s="61"/>
      <c r="AW15121" s="61"/>
      <c r="AX15121" s="61"/>
      <c r="AY15121" s="61"/>
      <c r="AZ15121" s="61"/>
      <c r="BA15121" s="61"/>
    </row>
    <row r="15122" spans="39:53" x14ac:dyDescent="0.2">
      <c r="AM15122" s="61"/>
      <c r="AN15122" s="61"/>
      <c r="AO15122" s="171"/>
      <c r="AP15122" s="61"/>
      <c r="AQ15122" s="61"/>
      <c r="AR15122" s="61"/>
      <c r="AS15122" s="61"/>
      <c r="AT15122" s="61"/>
      <c r="AU15122" s="61"/>
      <c r="AV15122" s="61"/>
      <c r="AW15122" s="61"/>
      <c r="AX15122" s="61"/>
      <c r="AY15122" s="61"/>
      <c r="AZ15122" s="61"/>
      <c r="BA15122" s="61"/>
    </row>
    <row r="15123" spans="39:53" x14ac:dyDescent="0.2">
      <c r="AM15123" s="61"/>
      <c r="AN15123" s="61"/>
      <c r="AO15123" s="171"/>
      <c r="AP15123" s="61"/>
      <c r="AQ15123" s="61"/>
      <c r="AR15123" s="61"/>
      <c r="AS15123" s="61"/>
      <c r="AT15123" s="61"/>
      <c r="AU15123" s="61"/>
      <c r="AV15123" s="61"/>
      <c r="AW15123" s="61"/>
      <c r="AX15123" s="61"/>
      <c r="AY15123" s="61"/>
      <c r="AZ15123" s="61"/>
      <c r="BA15123" s="61"/>
    </row>
    <row r="15124" spans="39:53" x14ac:dyDescent="0.2">
      <c r="AM15124" s="61"/>
      <c r="AN15124" s="61"/>
      <c r="AO15124" s="171"/>
      <c r="AP15124" s="61"/>
      <c r="AQ15124" s="61"/>
      <c r="AR15124" s="61"/>
      <c r="AS15124" s="61"/>
      <c r="AT15124" s="61"/>
      <c r="AU15124" s="61"/>
      <c r="AV15124" s="61"/>
      <c r="AW15124" s="61"/>
      <c r="AX15124" s="61"/>
      <c r="AY15124" s="61"/>
      <c r="AZ15124" s="61"/>
      <c r="BA15124" s="61"/>
    </row>
    <row r="15125" spans="39:53" x14ac:dyDescent="0.2">
      <c r="AM15125" s="61"/>
      <c r="AN15125" s="61"/>
      <c r="AO15125" s="171"/>
      <c r="AP15125" s="61"/>
      <c r="AQ15125" s="61"/>
      <c r="AR15125" s="61"/>
      <c r="AS15125" s="61"/>
      <c r="AT15125" s="61"/>
      <c r="AU15125" s="61"/>
      <c r="AV15125" s="61"/>
      <c r="AW15125" s="61"/>
      <c r="AX15125" s="61"/>
      <c r="AY15125" s="61"/>
      <c r="AZ15125" s="61"/>
      <c r="BA15125" s="61"/>
    </row>
    <row r="15126" spans="39:53" x14ac:dyDescent="0.2">
      <c r="AM15126" s="61"/>
      <c r="AN15126" s="61"/>
      <c r="AO15126" s="171"/>
      <c r="AP15126" s="61"/>
      <c r="AQ15126" s="61"/>
      <c r="AR15126" s="61"/>
      <c r="AS15126" s="61"/>
      <c r="AT15126" s="61"/>
      <c r="AU15126" s="61"/>
      <c r="AV15126" s="61"/>
      <c r="AW15126" s="61"/>
      <c r="AX15126" s="61"/>
      <c r="AY15126" s="61"/>
      <c r="AZ15126" s="61"/>
      <c r="BA15126" s="61"/>
    </row>
    <row r="15127" spans="39:53" x14ac:dyDescent="0.2">
      <c r="AM15127" s="61"/>
      <c r="AN15127" s="61"/>
      <c r="AO15127" s="171"/>
      <c r="AP15127" s="61"/>
      <c r="AQ15127" s="61"/>
      <c r="AR15127" s="61"/>
      <c r="AS15127" s="61"/>
      <c r="AT15127" s="61"/>
      <c r="AU15127" s="61"/>
      <c r="AV15127" s="61"/>
      <c r="AW15127" s="61"/>
      <c r="AX15127" s="61"/>
      <c r="AY15127" s="61"/>
      <c r="AZ15127" s="61"/>
      <c r="BA15127" s="61"/>
    </row>
    <row r="15128" spans="39:53" x14ac:dyDescent="0.2">
      <c r="AM15128" s="61"/>
      <c r="AN15128" s="61"/>
      <c r="AO15128" s="171"/>
      <c r="AP15128" s="61"/>
      <c r="AQ15128" s="61"/>
      <c r="AR15128" s="61"/>
      <c r="AS15128" s="61"/>
      <c r="AT15128" s="61"/>
      <c r="AU15128" s="61"/>
      <c r="AV15128" s="61"/>
      <c r="AW15128" s="61"/>
      <c r="AX15128" s="61"/>
      <c r="AY15128" s="61"/>
      <c r="AZ15128" s="61"/>
      <c r="BA15128" s="61"/>
    </row>
    <row r="15129" spans="39:53" x14ac:dyDescent="0.2">
      <c r="AM15129" s="61"/>
      <c r="AN15129" s="61"/>
      <c r="AO15129" s="171"/>
      <c r="AP15129" s="61"/>
      <c r="AQ15129" s="61"/>
      <c r="AR15129" s="61"/>
      <c r="AS15129" s="61"/>
      <c r="AT15129" s="61"/>
      <c r="AU15129" s="61"/>
      <c r="AV15129" s="61"/>
      <c r="AW15129" s="61"/>
      <c r="AX15129" s="61"/>
      <c r="AY15129" s="61"/>
      <c r="AZ15129" s="61"/>
      <c r="BA15129" s="61"/>
    </row>
    <row r="15130" spans="39:53" x14ac:dyDescent="0.2">
      <c r="AM15130" s="61"/>
      <c r="AN15130" s="61"/>
      <c r="AO15130" s="171"/>
      <c r="AP15130" s="61"/>
      <c r="AQ15130" s="61"/>
      <c r="AR15130" s="61"/>
      <c r="AS15130" s="61"/>
      <c r="AT15130" s="61"/>
      <c r="AU15130" s="61"/>
      <c r="AV15130" s="61"/>
      <c r="AW15130" s="61"/>
      <c r="AX15130" s="61"/>
      <c r="AY15130" s="61"/>
      <c r="AZ15130" s="61"/>
      <c r="BA15130" s="61"/>
    </row>
    <row r="15131" spans="39:53" x14ac:dyDescent="0.2">
      <c r="AM15131" s="61"/>
      <c r="AN15131" s="61"/>
      <c r="AO15131" s="171"/>
      <c r="AP15131" s="61"/>
      <c r="AQ15131" s="61"/>
      <c r="AR15131" s="61"/>
      <c r="AS15131" s="61"/>
      <c r="AT15131" s="61"/>
      <c r="AU15131" s="61"/>
      <c r="AV15131" s="61"/>
      <c r="AW15131" s="61"/>
      <c r="AX15131" s="61"/>
      <c r="AY15131" s="61"/>
      <c r="AZ15131" s="61"/>
      <c r="BA15131" s="61"/>
    </row>
    <row r="15132" spans="39:53" x14ac:dyDescent="0.2">
      <c r="AM15132" s="61"/>
      <c r="AN15132" s="61"/>
      <c r="AO15132" s="171"/>
      <c r="AP15132" s="61"/>
      <c r="AQ15132" s="61"/>
      <c r="AR15132" s="61"/>
      <c r="AS15132" s="61"/>
      <c r="AT15132" s="61"/>
      <c r="AU15132" s="61"/>
      <c r="AV15132" s="61"/>
      <c r="AW15132" s="61"/>
      <c r="AX15132" s="61"/>
      <c r="AY15132" s="61"/>
      <c r="AZ15132" s="61"/>
      <c r="BA15132" s="61"/>
    </row>
    <row r="15133" spans="39:53" x14ac:dyDescent="0.2">
      <c r="AM15133" s="61"/>
      <c r="AN15133" s="61"/>
      <c r="AO15133" s="171"/>
      <c r="AP15133" s="61"/>
      <c r="AQ15133" s="61"/>
      <c r="AR15133" s="61"/>
      <c r="AS15133" s="61"/>
      <c r="AT15133" s="61"/>
      <c r="AU15133" s="61"/>
      <c r="AV15133" s="61"/>
      <c r="AW15133" s="61"/>
      <c r="AX15133" s="61"/>
      <c r="AY15133" s="61"/>
      <c r="AZ15133" s="61"/>
      <c r="BA15133" s="61"/>
    </row>
    <row r="15134" spans="39:53" x14ac:dyDescent="0.2">
      <c r="AM15134" s="61"/>
      <c r="AN15134" s="61"/>
      <c r="AO15134" s="171"/>
      <c r="AP15134" s="61"/>
      <c r="AQ15134" s="61"/>
      <c r="AR15134" s="61"/>
      <c r="AS15134" s="61"/>
      <c r="AT15134" s="61"/>
      <c r="AU15134" s="61"/>
      <c r="AV15134" s="61"/>
      <c r="AW15134" s="61"/>
      <c r="AX15134" s="61"/>
      <c r="AY15134" s="61"/>
      <c r="AZ15134" s="61"/>
      <c r="BA15134" s="61"/>
    </row>
    <row r="15135" spans="39:53" x14ac:dyDescent="0.2">
      <c r="AM15135" s="61"/>
      <c r="AN15135" s="61"/>
      <c r="AO15135" s="171"/>
      <c r="AP15135" s="61"/>
      <c r="AQ15135" s="61"/>
      <c r="AR15135" s="61"/>
      <c r="AS15135" s="61"/>
      <c r="AT15135" s="61"/>
      <c r="AU15135" s="61"/>
      <c r="AV15135" s="61"/>
      <c r="AW15135" s="61"/>
      <c r="AX15135" s="61"/>
      <c r="AY15135" s="61"/>
      <c r="AZ15135" s="61"/>
      <c r="BA15135" s="61"/>
    </row>
    <row r="15136" spans="39:53" x14ac:dyDescent="0.2">
      <c r="AM15136" s="61"/>
      <c r="AN15136" s="61"/>
      <c r="AO15136" s="171"/>
      <c r="AP15136" s="61"/>
      <c r="AQ15136" s="61"/>
      <c r="AR15136" s="61"/>
      <c r="AS15136" s="61"/>
      <c r="AT15136" s="61"/>
      <c r="AU15136" s="61"/>
      <c r="AV15136" s="61"/>
      <c r="AW15136" s="61"/>
      <c r="AX15136" s="61"/>
      <c r="AY15136" s="61"/>
      <c r="AZ15136" s="61"/>
      <c r="BA15136" s="61"/>
    </row>
    <row r="15137" spans="39:53" x14ac:dyDescent="0.2">
      <c r="AM15137" s="61"/>
      <c r="AN15137" s="61"/>
      <c r="AO15137" s="171"/>
      <c r="AP15137" s="61"/>
      <c r="AQ15137" s="61"/>
      <c r="AR15137" s="61"/>
      <c r="AS15137" s="61"/>
      <c r="AT15137" s="61"/>
      <c r="AU15137" s="61"/>
      <c r="AV15137" s="61"/>
      <c r="AW15137" s="61"/>
      <c r="AX15137" s="61"/>
      <c r="AY15137" s="61"/>
      <c r="AZ15137" s="61"/>
      <c r="BA15137" s="61"/>
    </row>
    <row r="15138" spans="39:53" x14ac:dyDescent="0.2">
      <c r="AM15138" s="61"/>
      <c r="AN15138" s="61"/>
      <c r="AO15138" s="171"/>
      <c r="AP15138" s="61"/>
      <c r="AQ15138" s="61"/>
      <c r="AR15138" s="61"/>
      <c r="AS15138" s="61"/>
      <c r="AT15138" s="61"/>
      <c r="AU15138" s="61"/>
      <c r="AV15138" s="61"/>
      <c r="AW15138" s="61"/>
      <c r="AX15138" s="61"/>
      <c r="AY15138" s="61"/>
      <c r="AZ15138" s="61"/>
      <c r="BA15138" s="61"/>
    </row>
    <row r="15139" spans="39:53" x14ac:dyDescent="0.2">
      <c r="AM15139" s="61"/>
      <c r="AN15139" s="61"/>
      <c r="AO15139" s="171"/>
      <c r="AP15139" s="61"/>
      <c r="AQ15139" s="61"/>
      <c r="AR15139" s="61"/>
      <c r="AS15139" s="61"/>
      <c r="AT15139" s="61"/>
      <c r="AU15139" s="61"/>
      <c r="AV15139" s="61"/>
      <c r="AW15139" s="61"/>
      <c r="AX15139" s="61"/>
      <c r="AY15139" s="61"/>
      <c r="AZ15139" s="61"/>
      <c r="BA15139" s="61"/>
    </row>
    <row r="15140" spans="39:53" x14ac:dyDescent="0.2">
      <c r="AM15140" s="61"/>
      <c r="AN15140" s="61"/>
      <c r="AO15140" s="171"/>
      <c r="AP15140" s="61"/>
      <c r="AQ15140" s="61"/>
      <c r="AR15140" s="61"/>
      <c r="AS15140" s="61"/>
      <c r="AT15140" s="61"/>
      <c r="AU15140" s="61"/>
      <c r="AV15140" s="61"/>
      <c r="AW15140" s="61"/>
      <c r="AX15140" s="61"/>
      <c r="AY15140" s="61"/>
      <c r="AZ15140" s="61"/>
      <c r="BA15140" s="61"/>
    </row>
    <row r="15141" spans="39:53" x14ac:dyDescent="0.2">
      <c r="AM15141" s="61"/>
      <c r="AN15141" s="61"/>
      <c r="AO15141" s="171"/>
      <c r="AP15141" s="61"/>
      <c r="AQ15141" s="61"/>
      <c r="AR15141" s="61"/>
      <c r="AS15141" s="61"/>
      <c r="AT15141" s="61"/>
      <c r="AU15141" s="61"/>
      <c r="AV15141" s="61"/>
      <c r="AW15141" s="61"/>
      <c r="AX15141" s="61"/>
      <c r="AY15141" s="61"/>
      <c r="AZ15141" s="61"/>
      <c r="BA15141" s="61"/>
    </row>
    <row r="15142" spans="39:53" x14ac:dyDescent="0.2">
      <c r="AM15142" s="61"/>
      <c r="AN15142" s="61"/>
      <c r="AO15142" s="171"/>
      <c r="AP15142" s="61"/>
      <c r="AQ15142" s="61"/>
      <c r="AR15142" s="61"/>
      <c r="AS15142" s="61"/>
      <c r="AT15142" s="61"/>
      <c r="AU15142" s="61"/>
      <c r="AV15142" s="61"/>
      <c r="AW15142" s="61"/>
      <c r="AX15142" s="61"/>
      <c r="AY15142" s="61"/>
      <c r="AZ15142" s="61"/>
      <c r="BA15142" s="61"/>
    </row>
    <row r="15143" spans="39:53" x14ac:dyDescent="0.2">
      <c r="AM15143" s="61"/>
      <c r="AN15143" s="61"/>
      <c r="AO15143" s="171"/>
      <c r="AP15143" s="61"/>
      <c r="AQ15143" s="61"/>
      <c r="AR15143" s="61"/>
      <c r="AS15143" s="61"/>
      <c r="AT15143" s="61"/>
      <c r="AU15143" s="61"/>
      <c r="AV15143" s="61"/>
      <c r="AW15143" s="61"/>
      <c r="AX15143" s="61"/>
      <c r="AY15143" s="61"/>
      <c r="AZ15143" s="61"/>
      <c r="BA15143" s="61"/>
    </row>
    <row r="15144" spans="39:53" x14ac:dyDescent="0.2">
      <c r="AM15144" s="61"/>
      <c r="AN15144" s="61"/>
      <c r="AO15144" s="171"/>
      <c r="AP15144" s="61"/>
      <c r="AQ15144" s="61"/>
      <c r="AR15144" s="61"/>
      <c r="AS15144" s="61"/>
      <c r="AT15144" s="61"/>
      <c r="AU15144" s="61"/>
      <c r="AV15144" s="61"/>
      <c r="AW15144" s="61"/>
      <c r="AX15144" s="61"/>
      <c r="AY15144" s="61"/>
      <c r="AZ15144" s="61"/>
      <c r="BA15144" s="61"/>
    </row>
    <row r="15145" spans="39:53" x14ac:dyDescent="0.2">
      <c r="AM15145" s="61"/>
      <c r="AN15145" s="61"/>
      <c r="AO15145" s="171"/>
      <c r="AP15145" s="61"/>
      <c r="AQ15145" s="61"/>
      <c r="AR15145" s="61"/>
      <c r="AS15145" s="61"/>
      <c r="AT15145" s="61"/>
      <c r="AU15145" s="61"/>
      <c r="AV15145" s="61"/>
      <c r="AW15145" s="61"/>
      <c r="AX15145" s="61"/>
      <c r="AY15145" s="61"/>
      <c r="AZ15145" s="61"/>
      <c r="BA15145" s="61"/>
    </row>
    <row r="15146" spans="39:53" x14ac:dyDescent="0.2">
      <c r="AM15146" s="61"/>
      <c r="AN15146" s="61"/>
      <c r="AO15146" s="171"/>
      <c r="AP15146" s="61"/>
      <c r="AQ15146" s="61"/>
      <c r="AR15146" s="61"/>
      <c r="AS15146" s="61"/>
      <c r="AT15146" s="61"/>
      <c r="AU15146" s="61"/>
      <c r="AV15146" s="61"/>
      <c r="AW15146" s="61"/>
      <c r="AX15146" s="61"/>
      <c r="AY15146" s="61"/>
      <c r="AZ15146" s="61"/>
      <c r="BA15146" s="61"/>
    </row>
    <row r="15147" spans="39:53" x14ac:dyDescent="0.2">
      <c r="AM15147" s="61"/>
      <c r="AN15147" s="61"/>
      <c r="AO15147" s="171"/>
      <c r="AP15147" s="61"/>
      <c r="AQ15147" s="61"/>
      <c r="AR15147" s="61"/>
      <c r="AS15147" s="61"/>
      <c r="AT15147" s="61"/>
      <c r="AU15147" s="61"/>
      <c r="AV15147" s="61"/>
      <c r="AW15147" s="61"/>
      <c r="AX15147" s="61"/>
      <c r="AY15147" s="61"/>
      <c r="AZ15147" s="61"/>
      <c r="BA15147" s="61"/>
    </row>
    <row r="15148" spans="39:53" x14ac:dyDescent="0.2">
      <c r="AM15148" s="61"/>
      <c r="AN15148" s="61"/>
      <c r="AO15148" s="171"/>
      <c r="AP15148" s="61"/>
      <c r="AQ15148" s="61"/>
      <c r="AR15148" s="61"/>
      <c r="AS15148" s="61"/>
      <c r="AT15148" s="61"/>
      <c r="AU15148" s="61"/>
      <c r="AV15148" s="61"/>
      <c r="AW15148" s="61"/>
      <c r="AX15148" s="61"/>
      <c r="AY15148" s="61"/>
      <c r="AZ15148" s="61"/>
      <c r="BA15148" s="61"/>
    </row>
    <row r="15149" spans="39:53" x14ac:dyDescent="0.2">
      <c r="AM15149" s="61"/>
      <c r="AN15149" s="61"/>
      <c r="AO15149" s="171"/>
      <c r="AP15149" s="61"/>
      <c r="AQ15149" s="61"/>
      <c r="AR15149" s="61"/>
      <c r="AS15149" s="61"/>
      <c r="AT15149" s="61"/>
      <c r="AU15149" s="61"/>
      <c r="AV15149" s="61"/>
      <c r="AW15149" s="61"/>
      <c r="AX15149" s="61"/>
      <c r="AY15149" s="61"/>
      <c r="AZ15149" s="61"/>
      <c r="BA15149" s="61"/>
    </row>
    <row r="15150" spans="39:53" x14ac:dyDescent="0.2">
      <c r="AM15150" s="61"/>
      <c r="AN15150" s="61"/>
      <c r="AO15150" s="171"/>
      <c r="AP15150" s="61"/>
      <c r="AQ15150" s="61"/>
      <c r="AR15150" s="61"/>
      <c r="AS15150" s="61"/>
      <c r="AT15150" s="61"/>
      <c r="AU15150" s="61"/>
      <c r="AV15150" s="61"/>
      <c r="AW15150" s="61"/>
      <c r="AX15150" s="61"/>
      <c r="AY15150" s="61"/>
      <c r="AZ15150" s="61"/>
      <c r="BA15150" s="61"/>
    </row>
    <row r="15151" spans="39:53" x14ac:dyDescent="0.2">
      <c r="AM15151" s="61"/>
      <c r="AN15151" s="61"/>
      <c r="AO15151" s="171"/>
      <c r="AP15151" s="61"/>
      <c r="AQ15151" s="61"/>
      <c r="AR15151" s="61"/>
      <c r="AS15151" s="61"/>
      <c r="AT15151" s="61"/>
      <c r="AU15151" s="61"/>
      <c r="AV15151" s="61"/>
      <c r="AW15151" s="61"/>
      <c r="AX15151" s="61"/>
      <c r="AY15151" s="61"/>
      <c r="AZ15151" s="61"/>
      <c r="BA15151" s="61"/>
    </row>
    <row r="15152" spans="39:53" x14ac:dyDescent="0.2">
      <c r="AM15152" s="61"/>
      <c r="AN15152" s="61"/>
      <c r="AO15152" s="171"/>
      <c r="AP15152" s="61"/>
      <c r="AQ15152" s="61"/>
      <c r="AR15152" s="61"/>
      <c r="AS15152" s="61"/>
      <c r="AT15152" s="61"/>
      <c r="AU15152" s="61"/>
      <c r="AV15152" s="61"/>
      <c r="AW15152" s="61"/>
      <c r="AX15152" s="61"/>
      <c r="AY15152" s="61"/>
      <c r="AZ15152" s="61"/>
      <c r="BA15152" s="61"/>
    </row>
    <row r="15153" spans="39:53" x14ac:dyDescent="0.2">
      <c r="AM15153" s="61"/>
      <c r="AN15153" s="61"/>
      <c r="AO15153" s="171"/>
      <c r="AP15153" s="61"/>
      <c r="AQ15153" s="61"/>
      <c r="AR15153" s="61"/>
      <c r="AS15153" s="61"/>
      <c r="AT15153" s="61"/>
      <c r="AU15153" s="61"/>
      <c r="AV15153" s="61"/>
      <c r="AW15153" s="61"/>
      <c r="AX15153" s="61"/>
      <c r="AY15153" s="61"/>
      <c r="AZ15153" s="61"/>
      <c r="BA15153" s="61"/>
    </row>
    <row r="15154" spans="39:53" x14ac:dyDescent="0.2">
      <c r="AM15154" s="61"/>
      <c r="AN15154" s="61"/>
      <c r="AO15154" s="171"/>
      <c r="AP15154" s="61"/>
      <c r="AQ15154" s="61"/>
      <c r="AR15154" s="61"/>
      <c r="AS15154" s="61"/>
      <c r="AT15154" s="61"/>
      <c r="AU15154" s="61"/>
      <c r="AV15154" s="61"/>
      <c r="AW15154" s="61"/>
      <c r="AX15154" s="61"/>
      <c r="AY15154" s="61"/>
      <c r="AZ15154" s="61"/>
      <c r="BA15154" s="61"/>
    </row>
    <row r="15155" spans="39:53" x14ac:dyDescent="0.2">
      <c r="AM15155" s="61"/>
      <c r="AN15155" s="61"/>
      <c r="AO15155" s="171"/>
      <c r="AP15155" s="61"/>
      <c r="AQ15155" s="61"/>
      <c r="AR15155" s="61"/>
      <c r="AS15155" s="61"/>
      <c r="AT15155" s="61"/>
      <c r="AU15155" s="61"/>
      <c r="AV15155" s="61"/>
      <c r="AW15155" s="61"/>
      <c r="AX15155" s="61"/>
      <c r="AY15155" s="61"/>
      <c r="AZ15155" s="61"/>
      <c r="BA15155" s="61"/>
    </row>
    <row r="15156" spans="39:53" x14ac:dyDescent="0.2">
      <c r="AM15156" s="61"/>
      <c r="AN15156" s="61"/>
      <c r="AO15156" s="171"/>
      <c r="AP15156" s="61"/>
      <c r="AQ15156" s="61"/>
      <c r="AR15156" s="61"/>
      <c r="AS15156" s="61"/>
      <c r="AT15156" s="61"/>
      <c r="AU15156" s="61"/>
      <c r="AV15156" s="61"/>
      <c r="AW15156" s="61"/>
      <c r="AX15156" s="61"/>
      <c r="AY15156" s="61"/>
      <c r="AZ15156" s="61"/>
      <c r="BA15156" s="61"/>
    </row>
    <row r="15157" spans="39:53" x14ac:dyDescent="0.2">
      <c r="AM15157" s="61"/>
      <c r="AN15157" s="61"/>
      <c r="AO15157" s="171"/>
      <c r="AP15157" s="61"/>
      <c r="AQ15157" s="61"/>
      <c r="AR15157" s="61"/>
      <c r="AS15157" s="61"/>
      <c r="AT15157" s="61"/>
      <c r="AU15157" s="61"/>
      <c r="AV15157" s="61"/>
      <c r="AW15157" s="61"/>
      <c r="AX15157" s="61"/>
      <c r="AY15157" s="61"/>
      <c r="AZ15157" s="61"/>
      <c r="BA15157" s="61"/>
    </row>
    <row r="15158" spans="39:53" x14ac:dyDescent="0.2">
      <c r="AM15158" s="61"/>
      <c r="AN15158" s="61"/>
      <c r="AO15158" s="171"/>
      <c r="AP15158" s="61"/>
      <c r="AQ15158" s="61"/>
      <c r="AR15158" s="61"/>
      <c r="AS15158" s="61"/>
      <c r="AT15158" s="61"/>
      <c r="AU15158" s="61"/>
      <c r="AV15158" s="61"/>
      <c r="AW15158" s="61"/>
      <c r="AX15158" s="61"/>
      <c r="AY15158" s="61"/>
      <c r="AZ15158" s="61"/>
      <c r="BA15158" s="61"/>
    </row>
    <row r="15159" spans="39:53" x14ac:dyDescent="0.2">
      <c r="AM15159" s="61"/>
      <c r="AN15159" s="61"/>
      <c r="AO15159" s="171"/>
      <c r="AP15159" s="61"/>
      <c r="AQ15159" s="61"/>
      <c r="AR15159" s="61"/>
      <c r="AS15159" s="61"/>
      <c r="AT15159" s="61"/>
      <c r="AU15159" s="61"/>
      <c r="AV15159" s="61"/>
      <c r="AW15159" s="61"/>
      <c r="AX15159" s="61"/>
      <c r="AY15159" s="61"/>
      <c r="AZ15159" s="61"/>
      <c r="BA15159" s="61"/>
    </row>
    <row r="15160" spans="39:53" x14ac:dyDescent="0.2">
      <c r="AM15160" s="61"/>
      <c r="AN15160" s="61"/>
      <c r="AO15160" s="171"/>
      <c r="AP15160" s="61"/>
      <c r="AQ15160" s="61"/>
      <c r="AR15160" s="61"/>
      <c r="AS15160" s="61"/>
      <c r="AT15160" s="61"/>
      <c r="AU15160" s="61"/>
      <c r="AV15160" s="61"/>
      <c r="AW15160" s="61"/>
      <c r="AX15160" s="61"/>
      <c r="AY15160" s="61"/>
      <c r="AZ15160" s="61"/>
      <c r="BA15160" s="61"/>
    </row>
    <row r="15161" spans="39:53" x14ac:dyDescent="0.2">
      <c r="AM15161" s="61"/>
      <c r="AN15161" s="61"/>
      <c r="AO15161" s="171"/>
      <c r="AP15161" s="61"/>
      <c r="AQ15161" s="61"/>
      <c r="AR15161" s="61"/>
      <c r="AS15161" s="61"/>
      <c r="AT15161" s="61"/>
      <c r="AU15161" s="61"/>
      <c r="AV15161" s="61"/>
      <c r="AW15161" s="61"/>
      <c r="AX15161" s="61"/>
      <c r="AY15161" s="61"/>
      <c r="AZ15161" s="61"/>
      <c r="BA15161" s="61"/>
    </row>
    <row r="15162" spans="39:53" x14ac:dyDescent="0.2">
      <c r="AM15162" s="61"/>
      <c r="AN15162" s="61"/>
      <c r="AO15162" s="171"/>
      <c r="AP15162" s="61"/>
      <c r="AQ15162" s="61"/>
      <c r="AR15162" s="61"/>
      <c r="AS15162" s="61"/>
      <c r="AT15162" s="61"/>
      <c r="AU15162" s="61"/>
      <c r="AV15162" s="61"/>
      <c r="AW15162" s="61"/>
      <c r="AX15162" s="61"/>
      <c r="AY15162" s="61"/>
      <c r="AZ15162" s="61"/>
      <c r="BA15162" s="61"/>
    </row>
    <row r="15163" spans="39:53" x14ac:dyDescent="0.2">
      <c r="AM15163" s="61"/>
      <c r="AN15163" s="61"/>
      <c r="AO15163" s="171"/>
      <c r="AP15163" s="61"/>
      <c r="AQ15163" s="61"/>
      <c r="AR15163" s="61"/>
      <c r="AS15163" s="61"/>
      <c r="AT15163" s="61"/>
      <c r="AU15163" s="61"/>
      <c r="AV15163" s="61"/>
      <c r="AW15163" s="61"/>
      <c r="AX15163" s="61"/>
      <c r="AY15163" s="61"/>
      <c r="AZ15163" s="61"/>
      <c r="BA15163" s="61"/>
    </row>
    <row r="15164" spans="39:53" x14ac:dyDescent="0.2">
      <c r="AM15164" s="61"/>
      <c r="AN15164" s="61"/>
      <c r="AO15164" s="171"/>
      <c r="AP15164" s="61"/>
      <c r="AQ15164" s="61"/>
      <c r="AR15164" s="61"/>
      <c r="AS15164" s="61"/>
      <c r="AT15164" s="61"/>
      <c r="AU15164" s="61"/>
      <c r="AV15164" s="61"/>
      <c r="AW15164" s="61"/>
      <c r="AX15164" s="61"/>
      <c r="AY15164" s="61"/>
      <c r="AZ15164" s="61"/>
      <c r="BA15164" s="61"/>
    </row>
    <row r="15165" spans="39:53" x14ac:dyDescent="0.2">
      <c r="AM15165" s="61"/>
      <c r="AN15165" s="61"/>
      <c r="AO15165" s="171"/>
      <c r="AP15165" s="61"/>
      <c r="AQ15165" s="61"/>
      <c r="AR15165" s="61"/>
      <c r="AS15165" s="61"/>
      <c r="AT15165" s="61"/>
      <c r="AU15165" s="61"/>
      <c r="AV15165" s="61"/>
      <c r="AW15165" s="61"/>
      <c r="AX15165" s="61"/>
      <c r="AY15165" s="61"/>
      <c r="AZ15165" s="61"/>
      <c r="BA15165" s="61"/>
    </row>
    <row r="15166" spans="39:53" x14ac:dyDescent="0.2">
      <c r="AM15166" s="61"/>
      <c r="AN15166" s="61"/>
      <c r="AO15166" s="171"/>
      <c r="AP15166" s="61"/>
      <c r="AQ15166" s="61"/>
      <c r="AR15166" s="61"/>
      <c r="AS15166" s="61"/>
      <c r="AT15166" s="61"/>
      <c r="AU15166" s="61"/>
      <c r="AV15166" s="61"/>
      <c r="AW15166" s="61"/>
      <c r="AX15166" s="61"/>
      <c r="AY15166" s="61"/>
      <c r="AZ15166" s="61"/>
      <c r="BA15166" s="61"/>
    </row>
    <row r="15167" spans="39:53" x14ac:dyDescent="0.2">
      <c r="AM15167" s="61"/>
      <c r="AN15167" s="61"/>
      <c r="AO15167" s="171"/>
      <c r="AP15167" s="61"/>
      <c r="AQ15167" s="61"/>
      <c r="AR15167" s="61"/>
      <c r="AS15167" s="61"/>
      <c r="AT15167" s="61"/>
      <c r="AU15167" s="61"/>
      <c r="AV15167" s="61"/>
      <c r="AW15167" s="61"/>
      <c r="AX15167" s="61"/>
      <c r="AY15167" s="61"/>
      <c r="AZ15167" s="61"/>
      <c r="BA15167" s="61"/>
    </row>
    <row r="15168" spans="39:53" x14ac:dyDescent="0.2">
      <c r="AM15168" s="61"/>
      <c r="AN15168" s="61"/>
      <c r="AO15168" s="171"/>
      <c r="AP15168" s="61"/>
      <c r="AQ15168" s="61"/>
      <c r="AR15168" s="61"/>
      <c r="AS15168" s="61"/>
      <c r="AT15168" s="61"/>
      <c r="AU15168" s="61"/>
      <c r="AV15168" s="61"/>
      <c r="AW15168" s="61"/>
      <c r="AX15168" s="61"/>
      <c r="AY15168" s="61"/>
      <c r="AZ15168" s="61"/>
      <c r="BA15168" s="61"/>
    </row>
    <row r="15169" spans="39:53" x14ac:dyDescent="0.2">
      <c r="AM15169" s="61"/>
      <c r="AN15169" s="61"/>
      <c r="AO15169" s="171"/>
      <c r="AP15169" s="61"/>
      <c r="AQ15169" s="61"/>
      <c r="AR15169" s="61"/>
      <c r="AS15169" s="61"/>
      <c r="AT15169" s="61"/>
      <c r="AU15169" s="61"/>
      <c r="AV15169" s="61"/>
      <c r="AW15169" s="61"/>
      <c r="AX15169" s="61"/>
      <c r="AY15169" s="61"/>
      <c r="AZ15169" s="61"/>
      <c r="BA15169" s="61"/>
    </row>
    <row r="15170" spans="39:53" x14ac:dyDescent="0.2">
      <c r="AM15170" s="61"/>
      <c r="AN15170" s="61"/>
      <c r="AO15170" s="171"/>
      <c r="AP15170" s="61"/>
      <c r="AQ15170" s="61"/>
      <c r="AR15170" s="61"/>
      <c r="AS15170" s="61"/>
      <c r="AT15170" s="61"/>
      <c r="AU15170" s="61"/>
      <c r="AV15170" s="61"/>
      <c r="AW15170" s="61"/>
      <c r="AX15170" s="61"/>
      <c r="AY15170" s="61"/>
      <c r="AZ15170" s="61"/>
      <c r="BA15170" s="61"/>
    </row>
    <row r="15171" spans="39:53" x14ac:dyDescent="0.2">
      <c r="AM15171" s="61"/>
      <c r="AN15171" s="61"/>
      <c r="AO15171" s="171"/>
      <c r="AP15171" s="61"/>
      <c r="AQ15171" s="61"/>
      <c r="AR15171" s="61"/>
      <c r="AS15171" s="61"/>
      <c r="AT15171" s="61"/>
      <c r="AU15171" s="61"/>
      <c r="AV15171" s="61"/>
      <c r="AW15171" s="61"/>
      <c r="AX15171" s="61"/>
      <c r="AY15171" s="61"/>
      <c r="AZ15171" s="61"/>
      <c r="BA15171" s="61"/>
    </row>
    <row r="15172" spans="39:53" x14ac:dyDescent="0.2">
      <c r="AM15172" s="61"/>
      <c r="AN15172" s="61"/>
      <c r="AO15172" s="171"/>
      <c r="AP15172" s="61"/>
      <c r="AQ15172" s="61"/>
      <c r="AR15172" s="61"/>
      <c r="AS15172" s="61"/>
      <c r="AT15172" s="61"/>
      <c r="AU15172" s="61"/>
      <c r="AV15172" s="61"/>
      <c r="AW15172" s="61"/>
      <c r="AX15172" s="61"/>
      <c r="AY15172" s="61"/>
      <c r="AZ15172" s="61"/>
      <c r="BA15172" s="61"/>
    </row>
    <row r="15173" spans="39:53" x14ac:dyDescent="0.2">
      <c r="AM15173" s="61"/>
      <c r="AN15173" s="61"/>
      <c r="AO15173" s="171"/>
      <c r="AP15173" s="61"/>
      <c r="AQ15173" s="61"/>
      <c r="AR15173" s="61"/>
      <c r="AS15173" s="61"/>
      <c r="AT15173" s="61"/>
      <c r="AU15173" s="61"/>
      <c r="AV15173" s="61"/>
      <c r="AW15173" s="61"/>
      <c r="AX15173" s="61"/>
      <c r="AY15173" s="61"/>
      <c r="AZ15173" s="61"/>
      <c r="BA15173" s="61"/>
    </row>
    <row r="15174" spans="39:53" x14ac:dyDescent="0.2">
      <c r="AM15174" s="61"/>
      <c r="AN15174" s="61"/>
      <c r="AO15174" s="171"/>
      <c r="AP15174" s="61"/>
      <c r="AQ15174" s="61"/>
      <c r="AR15174" s="61"/>
      <c r="AS15174" s="61"/>
      <c r="AT15174" s="61"/>
      <c r="AU15174" s="61"/>
      <c r="AV15174" s="61"/>
      <c r="AW15174" s="61"/>
      <c r="AX15174" s="61"/>
      <c r="AY15174" s="61"/>
      <c r="AZ15174" s="61"/>
      <c r="BA15174" s="61"/>
    </row>
    <row r="15175" spans="39:53" x14ac:dyDescent="0.2">
      <c r="AM15175" s="61"/>
      <c r="AN15175" s="61"/>
      <c r="AO15175" s="171"/>
      <c r="AP15175" s="61"/>
      <c r="AQ15175" s="61"/>
      <c r="AR15175" s="61"/>
      <c r="AS15175" s="61"/>
      <c r="AT15175" s="61"/>
      <c r="AU15175" s="61"/>
      <c r="AV15175" s="61"/>
      <c r="AW15175" s="61"/>
      <c r="AX15175" s="61"/>
      <c r="AY15175" s="61"/>
      <c r="AZ15175" s="61"/>
      <c r="BA15175" s="61"/>
    </row>
    <row r="15176" spans="39:53" x14ac:dyDescent="0.2">
      <c r="AM15176" s="61"/>
      <c r="AN15176" s="61"/>
      <c r="AO15176" s="171"/>
      <c r="AP15176" s="61"/>
      <c r="AQ15176" s="61"/>
      <c r="AR15176" s="61"/>
      <c r="AS15176" s="61"/>
      <c r="AT15176" s="61"/>
      <c r="AU15176" s="61"/>
      <c r="AV15176" s="61"/>
      <c r="AW15176" s="61"/>
      <c r="AX15176" s="61"/>
      <c r="AY15176" s="61"/>
      <c r="AZ15176" s="61"/>
      <c r="BA15176" s="61"/>
    </row>
    <row r="15177" spans="39:53" x14ac:dyDescent="0.2">
      <c r="AM15177" s="61"/>
      <c r="AN15177" s="61"/>
      <c r="AO15177" s="171"/>
      <c r="AP15177" s="61"/>
      <c r="AQ15177" s="61"/>
      <c r="AR15177" s="61"/>
      <c r="AS15177" s="61"/>
      <c r="AT15177" s="61"/>
      <c r="AU15177" s="61"/>
      <c r="AV15177" s="61"/>
      <c r="AW15177" s="61"/>
      <c r="AX15177" s="61"/>
      <c r="AY15177" s="61"/>
      <c r="AZ15177" s="61"/>
      <c r="BA15177" s="61"/>
    </row>
    <row r="15178" spans="39:53" x14ac:dyDescent="0.2">
      <c r="AM15178" s="61"/>
      <c r="AN15178" s="61"/>
      <c r="AO15178" s="171"/>
      <c r="AP15178" s="61"/>
      <c r="AQ15178" s="61"/>
      <c r="AR15178" s="61"/>
      <c r="AS15178" s="61"/>
      <c r="AT15178" s="61"/>
      <c r="AU15178" s="61"/>
      <c r="AV15178" s="61"/>
      <c r="AW15178" s="61"/>
      <c r="AX15178" s="61"/>
      <c r="AY15178" s="61"/>
      <c r="AZ15178" s="61"/>
      <c r="BA15178" s="61"/>
    </row>
    <row r="15179" spans="39:53" x14ac:dyDescent="0.2">
      <c r="AM15179" s="61"/>
      <c r="AN15179" s="61"/>
      <c r="AO15179" s="171"/>
      <c r="AP15179" s="61"/>
      <c r="AQ15179" s="61"/>
      <c r="AR15179" s="61"/>
      <c r="AS15179" s="61"/>
      <c r="AT15179" s="61"/>
      <c r="AU15179" s="61"/>
      <c r="AV15179" s="61"/>
      <c r="AW15179" s="61"/>
      <c r="AX15179" s="61"/>
      <c r="AY15179" s="61"/>
      <c r="AZ15179" s="61"/>
      <c r="BA15179" s="61"/>
    </row>
    <row r="15180" spans="39:53" x14ac:dyDescent="0.2">
      <c r="AM15180" s="61"/>
      <c r="AN15180" s="61"/>
      <c r="AO15180" s="171"/>
      <c r="AP15180" s="61"/>
      <c r="AQ15180" s="61"/>
      <c r="AR15180" s="61"/>
      <c r="AS15180" s="61"/>
      <c r="AT15180" s="61"/>
      <c r="AU15180" s="61"/>
      <c r="AV15180" s="61"/>
      <c r="AW15180" s="61"/>
      <c r="AX15180" s="61"/>
      <c r="AY15180" s="61"/>
      <c r="AZ15180" s="61"/>
      <c r="BA15180" s="61"/>
    </row>
    <row r="15181" spans="39:53" x14ac:dyDescent="0.2">
      <c r="AM15181" s="61"/>
      <c r="AN15181" s="61"/>
      <c r="AO15181" s="171"/>
      <c r="AP15181" s="61"/>
      <c r="AQ15181" s="61"/>
      <c r="AR15181" s="61"/>
      <c r="AS15181" s="61"/>
      <c r="AT15181" s="61"/>
      <c r="AU15181" s="61"/>
      <c r="AV15181" s="61"/>
      <c r="AW15181" s="61"/>
      <c r="AX15181" s="61"/>
      <c r="AY15181" s="61"/>
      <c r="AZ15181" s="61"/>
      <c r="BA15181" s="61"/>
    </row>
    <row r="15182" spans="39:53" x14ac:dyDescent="0.2">
      <c r="AM15182" s="61"/>
      <c r="AN15182" s="61"/>
      <c r="AO15182" s="171"/>
      <c r="AP15182" s="61"/>
      <c r="AQ15182" s="61"/>
      <c r="AR15182" s="61"/>
      <c r="AS15182" s="61"/>
      <c r="AT15182" s="61"/>
      <c r="AU15182" s="61"/>
      <c r="AV15182" s="61"/>
      <c r="AW15182" s="61"/>
      <c r="AX15182" s="61"/>
      <c r="AY15182" s="61"/>
      <c r="AZ15182" s="61"/>
      <c r="BA15182" s="61"/>
    </row>
    <row r="15183" spans="39:53" x14ac:dyDescent="0.2">
      <c r="AM15183" s="61"/>
      <c r="AN15183" s="61"/>
      <c r="AO15183" s="171"/>
      <c r="AP15183" s="61"/>
      <c r="AQ15183" s="61"/>
      <c r="AR15183" s="61"/>
      <c r="AS15183" s="61"/>
      <c r="AT15183" s="61"/>
      <c r="AU15183" s="61"/>
      <c r="AV15183" s="61"/>
      <c r="AW15183" s="61"/>
      <c r="AX15183" s="61"/>
      <c r="AY15183" s="61"/>
      <c r="AZ15183" s="61"/>
      <c r="BA15183" s="61"/>
    </row>
    <row r="15184" spans="39:53" x14ac:dyDescent="0.2">
      <c r="AM15184" s="61"/>
      <c r="AN15184" s="61"/>
      <c r="AO15184" s="171"/>
      <c r="AP15184" s="61"/>
      <c r="AQ15184" s="61"/>
      <c r="AR15184" s="61"/>
      <c r="AS15184" s="61"/>
      <c r="AT15184" s="61"/>
      <c r="AU15184" s="61"/>
      <c r="AV15184" s="61"/>
      <c r="AW15184" s="61"/>
      <c r="AX15184" s="61"/>
      <c r="AY15184" s="61"/>
      <c r="AZ15184" s="61"/>
      <c r="BA15184" s="61"/>
    </row>
    <row r="15185" spans="39:53" x14ac:dyDescent="0.2">
      <c r="AM15185" s="61"/>
      <c r="AN15185" s="61"/>
      <c r="AO15185" s="171"/>
      <c r="AP15185" s="61"/>
      <c r="AQ15185" s="61"/>
      <c r="AR15185" s="61"/>
      <c r="AS15185" s="61"/>
      <c r="AT15185" s="61"/>
      <c r="AU15185" s="61"/>
      <c r="AV15185" s="61"/>
      <c r="AW15185" s="61"/>
      <c r="AX15185" s="61"/>
      <c r="AY15185" s="61"/>
      <c r="AZ15185" s="61"/>
      <c r="BA15185" s="61"/>
    </row>
    <row r="15186" spans="39:53" x14ac:dyDescent="0.2">
      <c r="AM15186" s="61"/>
      <c r="AN15186" s="61"/>
      <c r="AO15186" s="171"/>
      <c r="AP15186" s="61"/>
      <c r="AQ15186" s="61"/>
      <c r="AR15186" s="61"/>
      <c r="AS15186" s="61"/>
      <c r="AT15186" s="61"/>
      <c r="AU15186" s="61"/>
      <c r="AV15186" s="61"/>
      <c r="AW15186" s="61"/>
      <c r="AX15186" s="61"/>
      <c r="AY15186" s="61"/>
      <c r="AZ15186" s="61"/>
      <c r="BA15186" s="61"/>
    </row>
    <row r="15187" spans="39:53" x14ac:dyDescent="0.2">
      <c r="AM15187" s="61"/>
      <c r="AN15187" s="61"/>
      <c r="AO15187" s="171"/>
      <c r="AP15187" s="61"/>
      <c r="AQ15187" s="61"/>
      <c r="AR15187" s="61"/>
      <c r="AS15187" s="61"/>
      <c r="AT15187" s="61"/>
      <c r="AU15187" s="61"/>
      <c r="AV15187" s="61"/>
      <c r="AW15187" s="61"/>
      <c r="AX15187" s="61"/>
      <c r="AY15187" s="61"/>
      <c r="AZ15187" s="61"/>
      <c r="BA15187" s="61"/>
    </row>
    <row r="15188" spans="39:53" x14ac:dyDescent="0.2">
      <c r="AM15188" s="61"/>
      <c r="AN15188" s="61"/>
      <c r="AO15188" s="171"/>
      <c r="AP15188" s="61"/>
      <c r="AQ15188" s="61"/>
      <c r="AR15188" s="61"/>
      <c r="AS15188" s="61"/>
      <c r="AT15188" s="61"/>
      <c r="AU15188" s="61"/>
      <c r="AV15188" s="61"/>
      <c r="AW15188" s="61"/>
      <c r="AX15188" s="61"/>
      <c r="AY15188" s="61"/>
      <c r="AZ15188" s="61"/>
      <c r="BA15188" s="61"/>
    </row>
    <row r="15189" spans="39:53" x14ac:dyDescent="0.2">
      <c r="AM15189" s="61"/>
      <c r="AN15189" s="61"/>
      <c r="AO15189" s="171"/>
      <c r="AP15189" s="61"/>
      <c r="AQ15189" s="61"/>
      <c r="AR15189" s="61"/>
      <c r="AS15189" s="61"/>
      <c r="AT15189" s="61"/>
      <c r="AU15189" s="61"/>
      <c r="AV15189" s="61"/>
      <c r="AW15189" s="61"/>
      <c r="AX15189" s="61"/>
      <c r="AY15189" s="61"/>
      <c r="AZ15189" s="61"/>
      <c r="BA15189" s="61"/>
    </row>
    <row r="15190" spans="39:53" x14ac:dyDescent="0.2">
      <c r="AM15190" s="61"/>
      <c r="AN15190" s="61"/>
      <c r="AO15190" s="171"/>
      <c r="AP15190" s="61"/>
      <c r="AQ15190" s="61"/>
      <c r="AR15190" s="61"/>
      <c r="AS15190" s="61"/>
      <c r="AT15190" s="61"/>
      <c r="AU15190" s="61"/>
      <c r="AV15190" s="61"/>
      <c r="AW15190" s="61"/>
      <c r="AX15190" s="61"/>
      <c r="AY15190" s="61"/>
      <c r="AZ15190" s="61"/>
      <c r="BA15190" s="61"/>
    </row>
    <row r="15191" spans="39:53" x14ac:dyDescent="0.2">
      <c r="AM15191" s="61"/>
      <c r="AN15191" s="61"/>
      <c r="AO15191" s="171"/>
      <c r="AP15191" s="61"/>
      <c r="AQ15191" s="61"/>
      <c r="AR15191" s="61"/>
      <c r="AS15191" s="61"/>
      <c r="AT15191" s="61"/>
      <c r="AU15191" s="61"/>
      <c r="AV15191" s="61"/>
      <c r="AW15191" s="61"/>
      <c r="AX15191" s="61"/>
      <c r="AY15191" s="61"/>
      <c r="AZ15191" s="61"/>
      <c r="BA15191" s="61"/>
    </row>
    <row r="15192" spans="39:53" x14ac:dyDescent="0.2">
      <c r="AM15192" s="61"/>
      <c r="AN15192" s="61"/>
      <c r="AO15192" s="171"/>
      <c r="AP15192" s="61"/>
      <c r="AQ15192" s="61"/>
      <c r="AR15192" s="61"/>
      <c r="AS15192" s="61"/>
      <c r="AT15192" s="61"/>
      <c r="AU15192" s="61"/>
      <c r="AV15192" s="61"/>
      <c r="AW15192" s="61"/>
      <c r="AX15192" s="61"/>
      <c r="AY15192" s="61"/>
      <c r="AZ15192" s="61"/>
      <c r="BA15192" s="61"/>
    </row>
    <row r="15193" spans="39:53" x14ac:dyDescent="0.2">
      <c r="AM15193" s="61"/>
      <c r="AN15193" s="61"/>
      <c r="AO15193" s="171"/>
      <c r="AP15193" s="61"/>
      <c r="AQ15193" s="61"/>
      <c r="AR15193" s="61"/>
      <c r="AS15193" s="61"/>
      <c r="AT15193" s="61"/>
      <c r="AU15193" s="61"/>
      <c r="AV15193" s="61"/>
      <c r="AW15193" s="61"/>
      <c r="AX15193" s="61"/>
      <c r="AY15193" s="61"/>
      <c r="AZ15193" s="61"/>
      <c r="BA15193" s="61"/>
    </row>
    <row r="15194" spans="39:53" x14ac:dyDescent="0.2">
      <c r="AM15194" s="61"/>
      <c r="AN15194" s="61"/>
      <c r="AO15194" s="171"/>
      <c r="AP15194" s="61"/>
      <c r="AQ15194" s="61"/>
      <c r="AR15194" s="61"/>
      <c r="AS15194" s="61"/>
      <c r="AT15194" s="61"/>
      <c r="AU15194" s="61"/>
      <c r="AV15194" s="61"/>
      <c r="AW15194" s="61"/>
      <c r="AX15194" s="61"/>
      <c r="AY15194" s="61"/>
      <c r="AZ15194" s="61"/>
      <c r="BA15194" s="61"/>
    </row>
    <row r="15195" spans="39:53" x14ac:dyDescent="0.2">
      <c r="AM15195" s="61"/>
      <c r="AN15195" s="61"/>
      <c r="AO15195" s="171"/>
      <c r="AP15195" s="61"/>
      <c r="AQ15195" s="61"/>
      <c r="AR15195" s="61"/>
      <c r="AS15195" s="61"/>
      <c r="AT15195" s="61"/>
      <c r="AU15195" s="61"/>
      <c r="AV15195" s="61"/>
      <c r="AW15195" s="61"/>
      <c r="AX15195" s="61"/>
      <c r="AY15195" s="61"/>
      <c r="AZ15195" s="61"/>
      <c r="BA15195" s="61"/>
    </row>
    <row r="15196" spans="39:53" x14ac:dyDescent="0.2">
      <c r="AM15196" s="61"/>
      <c r="AN15196" s="61"/>
      <c r="AO15196" s="171"/>
      <c r="AP15196" s="61"/>
      <c r="AQ15196" s="61"/>
      <c r="AR15196" s="61"/>
      <c r="AS15196" s="61"/>
      <c r="AT15196" s="61"/>
      <c r="AU15196" s="61"/>
      <c r="AV15196" s="61"/>
      <c r="AW15196" s="61"/>
      <c r="AX15196" s="61"/>
      <c r="AY15196" s="61"/>
      <c r="AZ15196" s="61"/>
      <c r="BA15196" s="61"/>
    </row>
    <row r="15197" spans="39:53" x14ac:dyDescent="0.2">
      <c r="AM15197" s="61"/>
      <c r="AN15197" s="61"/>
      <c r="AO15197" s="171"/>
      <c r="AP15197" s="61"/>
      <c r="AQ15197" s="61"/>
      <c r="AR15197" s="61"/>
      <c r="AS15197" s="61"/>
      <c r="AT15197" s="61"/>
      <c r="AU15197" s="61"/>
      <c r="AV15197" s="61"/>
      <c r="AW15197" s="61"/>
      <c r="AX15197" s="61"/>
      <c r="AY15197" s="61"/>
      <c r="AZ15197" s="61"/>
      <c r="BA15197" s="61"/>
    </row>
    <row r="15198" spans="39:53" x14ac:dyDescent="0.2">
      <c r="AM15198" s="61"/>
      <c r="AN15198" s="61"/>
      <c r="AO15198" s="171"/>
      <c r="AP15198" s="61"/>
      <c r="AQ15198" s="61"/>
      <c r="AR15198" s="61"/>
      <c r="AS15198" s="61"/>
      <c r="AT15198" s="61"/>
      <c r="AU15198" s="61"/>
      <c r="AV15198" s="61"/>
      <c r="AW15198" s="61"/>
      <c r="AX15198" s="61"/>
      <c r="AY15198" s="61"/>
      <c r="AZ15198" s="61"/>
      <c r="BA15198" s="61"/>
    </row>
    <row r="15199" spans="39:53" x14ac:dyDescent="0.2">
      <c r="AM15199" s="61"/>
      <c r="AN15199" s="61"/>
      <c r="AO15199" s="171"/>
      <c r="AP15199" s="61"/>
      <c r="AQ15199" s="61"/>
      <c r="AR15199" s="61"/>
      <c r="AS15199" s="61"/>
      <c r="AT15199" s="61"/>
      <c r="AU15199" s="61"/>
      <c r="AV15199" s="61"/>
      <c r="AW15199" s="61"/>
      <c r="AX15199" s="61"/>
      <c r="AY15199" s="61"/>
      <c r="AZ15199" s="61"/>
      <c r="BA15199" s="61"/>
    </row>
    <row r="15200" spans="39:53" x14ac:dyDescent="0.2">
      <c r="AM15200" s="61"/>
      <c r="AN15200" s="61"/>
      <c r="AO15200" s="171"/>
      <c r="AP15200" s="61"/>
      <c r="AQ15200" s="61"/>
      <c r="AR15200" s="61"/>
      <c r="AS15200" s="61"/>
      <c r="AT15200" s="61"/>
      <c r="AU15200" s="61"/>
      <c r="AV15200" s="61"/>
      <c r="AW15200" s="61"/>
      <c r="AX15200" s="61"/>
      <c r="AY15200" s="61"/>
      <c r="AZ15200" s="61"/>
      <c r="BA15200" s="61"/>
    </row>
    <row r="15201" spans="39:53" x14ac:dyDescent="0.2">
      <c r="AM15201" s="61"/>
      <c r="AN15201" s="61"/>
      <c r="AO15201" s="171"/>
      <c r="AP15201" s="61"/>
      <c r="AQ15201" s="61"/>
      <c r="AR15201" s="61"/>
      <c r="AS15201" s="61"/>
      <c r="AT15201" s="61"/>
      <c r="AU15201" s="61"/>
      <c r="AV15201" s="61"/>
      <c r="AW15201" s="61"/>
      <c r="AX15201" s="61"/>
      <c r="AY15201" s="61"/>
      <c r="AZ15201" s="61"/>
      <c r="BA15201" s="61"/>
    </row>
    <row r="15202" spans="39:53" x14ac:dyDescent="0.2">
      <c r="AM15202" s="61"/>
      <c r="AN15202" s="61"/>
      <c r="AO15202" s="171"/>
      <c r="AP15202" s="61"/>
      <c r="AQ15202" s="61"/>
      <c r="AR15202" s="61"/>
      <c r="AS15202" s="61"/>
      <c r="AT15202" s="61"/>
      <c r="AU15202" s="61"/>
      <c r="AV15202" s="61"/>
      <c r="AW15202" s="61"/>
      <c r="AX15202" s="61"/>
      <c r="AY15202" s="61"/>
      <c r="AZ15202" s="61"/>
      <c r="BA15202" s="61"/>
    </row>
    <row r="15203" spans="39:53" x14ac:dyDescent="0.2">
      <c r="AM15203" s="61"/>
      <c r="AN15203" s="61"/>
      <c r="AO15203" s="171"/>
      <c r="AP15203" s="61"/>
      <c r="AQ15203" s="61"/>
      <c r="AR15203" s="61"/>
      <c r="AS15203" s="61"/>
      <c r="AT15203" s="61"/>
      <c r="AU15203" s="61"/>
      <c r="AV15203" s="61"/>
      <c r="AW15203" s="61"/>
      <c r="AX15203" s="61"/>
      <c r="AY15203" s="61"/>
      <c r="AZ15203" s="61"/>
      <c r="BA15203" s="61"/>
    </row>
    <row r="15204" spans="39:53" x14ac:dyDescent="0.2">
      <c r="AM15204" s="61"/>
      <c r="AN15204" s="61"/>
      <c r="AO15204" s="171"/>
      <c r="AP15204" s="61"/>
      <c r="AQ15204" s="61"/>
      <c r="AR15204" s="61"/>
      <c r="AS15204" s="61"/>
      <c r="AT15204" s="61"/>
      <c r="AU15204" s="61"/>
      <c r="AV15204" s="61"/>
      <c r="AW15204" s="61"/>
      <c r="AX15204" s="61"/>
      <c r="AY15204" s="61"/>
      <c r="AZ15204" s="61"/>
      <c r="BA15204" s="61"/>
    </row>
    <row r="15205" spans="39:53" x14ac:dyDescent="0.2">
      <c r="AM15205" s="61"/>
      <c r="AN15205" s="61"/>
      <c r="AO15205" s="171"/>
      <c r="AP15205" s="61"/>
      <c r="AQ15205" s="61"/>
      <c r="AR15205" s="61"/>
      <c r="AS15205" s="61"/>
      <c r="AT15205" s="61"/>
      <c r="AU15205" s="61"/>
      <c r="AV15205" s="61"/>
      <c r="AW15205" s="61"/>
      <c r="AX15205" s="61"/>
      <c r="AY15205" s="61"/>
      <c r="AZ15205" s="61"/>
      <c r="BA15205" s="61"/>
    </row>
    <row r="15206" spans="39:53" x14ac:dyDescent="0.2">
      <c r="AM15206" s="61"/>
      <c r="AN15206" s="61"/>
      <c r="AO15206" s="171"/>
      <c r="AP15206" s="61"/>
      <c r="AQ15206" s="61"/>
      <c r="AR15206" s="61"/>
      <c r="AS15206" s="61"/>
      <c r="AT15206" s="61"/>
      <c r="AU15206" s="61"/>
      <c r="AV15206" s="61"/>
      <c r="AW15206" s="61"/>
      <c r="AX15206" s="61"/>
      <c r="AY15206" s="61"/>
      <c r="AZ15206" s="61"/>
      <c r="BA15206" s="61"/>
    </row>
    <row r="15207" spans="39:53" x14ac:dyDescent="0.2">
      <c r="AM15207" s="61"/>
      <c r="AN15207" s="61"/>
      <c r="AO15207" s="171"/>
      <c r="AP15207" s="61"/>
      <c r="AQ15207" s="61"/>
      <c r="AR15207" s="61"/>
      <c r="AS15207" s="61"/>
      <c r="AT15207" s="61"/>
      <c r="AU15207" s="61"/>
      <c r="AV15207" s="61"/>
      <c r="AW15207" s="61"/>
      <c r="AX15207" s="61"/>
      <c r="AY15207" s="61"/>
      <c r="AZ15207" s="61"/>
      <c r="BA15207" s="61"/>
    </row>
    <row r="15208" spans="39:53" x14ac:dyDescent="0.2">
      <c r="AM15208" s="61"/>
      <c r="AN15208" s="61"/>
      <c r="AO15208" s="171"/>
      <c r="AP15208" s="61"/>
      <c r="AQ15208" s="61"/>
      <c r="AR15208" s="61"/>
      <c r="AS15208" s="61"/>
      <c r="AT15208" s="61"/>
      <c r="AU15208" s="61"/>
      <c r="AV15208" s="61"/>
      <c r="AW15208" s="61"/>
      <c r="AX15208" s="61"/>
      <c r="AY15208" s="61"/>
      <c r="AZ15208" s="61"/>
      <c r="BA15208" s="61"/>
    </row>
    <row r="15209" spans="39:53" x14ac:dyDescent="0.2">
      <c r="AM15209" s="61"/>
      <c r="AN15209" s="61"/>
      <c r="AO15209" s="171"/>
      <c r="AP15209" s="61"/>
      <c r="AQ15209" s="61"/>
      <c r="AR15209" s="61"/>
      <c r="AS15209" s="61"/>
      <c r="AT15209" s="61"/>
      <c r="AU15209" s="61"/>
      <c r="AV15209" s="61"/>
      <c r="AW15209" s="61"/>
      <c r="AX15209" s="61"/>
      <c r="AY15209" s="61"/>
      <c r="AZ15209" s="61"/>
      <c r="BA15209" s="61"/>
    </row>
    <row r="15210" spans="39:53" x14ac:dyDescent="0.2">
      <c r="AM15210" s="61"/>
      <c r="AN15210" s="61"/>
      <c r="AO15210" s="171"/>
      <c r="AP15210" s="61"/>
      <c r="AQ15210" s="61"/>
      <c r="AR15210" s="61"/>
      <c r="AS15210" s="61"/>
      <c r="AT15210" s="61"/>
      <c r="AU15210" s="61"/>
      <c r="AV15210" s="61"/>
      <c r="AW15210" s="61"/>
      <c r="AX15210" s="61"/>
      <c r="AY15210" s="61"/>
      <c r="AZ15210" s="61"/>
      <c r="BA15210" s="61"/>
    </row>
    <row r="15211" spans="39:53" x14ac:dyDescent="0.2">
      <c r="AM15211" s="61"/>
      <c r="AN15211" s="61"/>
      <c r="AO15211" s="171"/>
      <c r="AP15211" s="61"/>
      <c r="AQ15211" s="61"/>
      <c r="AR15211" s="61"/>
      <c r="AS15211" s="61"/>
      <c r="AT15211" s="61"/>
      <c r="AU15211" s="61"/>
      <c r="AV15211" s="61"/>
      <c r="AW15211" s="61"/>
      <c r="AX15211" s="61"/>
      <c r="AY15211" s="61"/>
      <c r="AZ15211" s="61"/>
      <c r="BA15211" s="61"/>
    </row>
    <row r="15212" spans="39:53" x14ac:dyDescent="0.2">
      <c r="AM15212" s="61"/>
      <c r="AN15212" s="61"/>
      <c r="AO15212" s="171"/>
      <c r="AP15212" s="61"/>
      <c r="AQ15212" s="61"/>
      <c r="AR15212" s="61"/>
      <c r="AS15212" s="61"/>
      <c r="AT15212" s="61"/>
      <c r="AU15212" s="61"/>
      <c r="AV15212" s="61"/>
      <c r="AW15212" s="61"/>
      <c r="AX15212" s="61"/>
      <c r="AY15212" s="61"/>
      <c r="AZ15212" s="61"/>
      <c r="BA15212" s="61"/>
    </row>
    <row r="15213" spans="39:53" x14ac:dyDescent="0.2">
      <c r="AM15213" s="61"/>
      <c r="AN15213" s="61"/>
      <c r="AO15213" s="171"/>
      <c r="AP15213" s="61"/>
      <c r="AQ15213" s="61"/>
      <c r="AR15213" s="61"/>
      <c r="AS15213" s="61"/>
      <c r="AT15213" s="61"/>
      <c r="AU15213" s="61"/>
      <c r="AV15213" s="61"/>
      <c r="AW15213" s="61"/>
      <c r="AX15213" s="61"/>
      <c r="AY15213" s="61"/>
      <c r="AZ15213" s="61"/>
      <c r="BA15213" s="61"/>
    </row>
    <row r="15214" spans="39:53" x14ac:dyDescent="0.2">
      <c r="AM15214" s="61"/>
      <c r="AN15214" s="61"/>
      <c r="AO15214" s="171"/>
      <c r="AP15214" s="61"/>
      <c r="AQ15214" s="61"/>
      <c r="AR15214" s="61"/>
      <c r="AS15214" s="61"/>
      <c r="AT15214" s="61"/>
      <c r="AU15214" s="61"/>
      <c r="AV15214" s="61"/>
      <c r="AW15214" s="61"/>
      <c r="AX15214" s="61"/>
      <c r="AY15214" s="61"/>
      <c r="AZ15214" s="61"/>
      <c r="BA15214" s="61"/>
    </row>
    <row r="15215" spans="39:53" x14ac:dyDescent="0.2">
      <c r="AM15215" s="61"/>
      <c r="AN15215" s="61"/>
      <c r="AO15215" s="171"/>
      <c r="AP15215" s="61"/>
      <c r="AQ15215" s="61"/>
      <c r="AR15215" s="61"/>
      <c r="AS15215" s="61"/>
      <c r="AT15215" s="61"/>
      <c r="AU15215" s="61"/>
      <c r="AV15215" s="61"/>
      <c r="AW15215" s="61"/>
      <c r="AX15215" s="61"/>
      <c r="AY15215" s="61"/>
      <c r="AZ15215" s="61"/>
      <c r="BA15215" s="61"/>
    </row>
    <row r="15216" spans="39:53" x14ac:dyDescent="0.2">
      <c r="AM15216" s="61"/>
      <c r="AN15216" s="61"/>
      <c r="AO15216" s="171"/>
      <c r="AP15216" s="61"/>
      <c r="AQ15216" s="61"/>
      <c r="AR15216" s="61"/>
      <c r="AS15216" s="61"/>
      <c r="AT15216" s="61"/>
      <c r="AU15216" s="61"/>
      <c r="AV15216" s="61"/>
      <c r="AW15216" s="61"/>
      <c r="AX15216" s="61"/>
      <c r="AY15216" s="61"/>
      <c r="AZ15216" s="61"/>
      <c r="BA15216" s="61"/>
    </row>
    <row r="15217" spans="39:53" x14ac:dyDescent="0.2">
      <c r="AM15217" s="61"/>
      <c r="AN15217" s="61"/>
      <c r="AO15217" s="171"/>
      <c r="AP15217" s="61"/>
      <c r="AQ15217" s="61"/>
      <c r="AR15217" s="61"/>
      <c r="AS15217" s="61"/>
      <c r="AT15217" s="61"/>
      <c r="AU15217" s="61"/>
      <c r="AV15217" s="61"/>
      <c r="AW15217" s="61"/>
      <c r="AX15217" s="61"/>
      <c r="AY15217" s="61"/>
      <c r="AZ15217" s="61"/>
      <c r="BA15217" s="61"/>
    </row>
    <row r="15218" spans="39:53" x14ac:dyDescent="0.2">
      <c r="AM15218" s="61"/>
      <c r="AN15218" s="61"/>
      <c r="AO15218" s="171"/>
      <c r="AP15218" s="61"/>
      <c r="AQ15218" s="61"/>
      <c r="AR15218" s="61"/>
      <c r="AS15218" s="61"/>
      <c r="AT15218" s="61"/>
      <c r="AU15218" s="61"/>
      <c r="AV15218" s="61"/>
      <c r="AW15218" s="61"/>
      <c r="AX15218" s="61"/>
      <c r="AY15218" s="61"/>
      <c r="AZ15218" s="61"/>
      <c r="BA15218" s="61"/>
    </row>
    <row r="15219" spans="39:53" x14ac:dyDescent="0.2">
      <c r="AM15219" s="61"/>
      <c r="AN15219" s="61"/>
      <c r="AO15219" s="171"/>
      <c r="AP15219" s="61"/>
      <c r="AQ15219" s="61"/>
      <c r="AR15219" s="61"/>
      <c r="AS15219" s="61"/>
      <c r="AT15219" s="61"/>
      <c r="AU15219" s="61"/>
      <c r="AV15219" s="61"/>
      <c r="AW15219" s="61"/>
      <c r="AX15219" s="61"/>
      <c r="AY15219" s="61"/>
      <c r="AZ15219" s="61"/>
      <c r="BA15219" s="61"/>
    </row>
    <row r="15220" spans="39:53" x14ac:dyDescent="0.2">
      <c r="AM15220" s="61"/>
      <c r="AN15220" s="61"/>
      <c r="AO15220" s="171"/>
      <c r="AP15220" s="61"/>
      <c r="AQ15220" s="61"/>
      <c r="AR15220" s="61"/>
      <c r="AS15220" s="61"/>
      <c r="AT15220" s="61"/>
      <c r="AU15220" s="61"/>
      <c r="AV15220" s="61"/>
      <c r="AW15220" s="61"/>
      <c r="AX15220" s="61"/>
      <c r="AY15220" s="61"/>
      <c r="AZ15220" s="61"/>
      <c r="BA15220" s="61"/>
    </row>
    <row r="15221" spans="39:53" x14ac:dyDescent="0.2">
      <c r="AM15221" s="61"/>
      <c r="AN15221" s="61"/>
      <c r="AO15221" s="171"/>
      <c r="AP15221" s="61"/>
      <c r="AQ15221" s="61"/>
      <c r="AR15221" s="61"/>
      <c r="AS15221" s="61"/>
      <c r="AT15221" s="61"/>
      <c r="AU15221" s="61"/>
      <c r="AV15221" s="61"/>
      <c r="AW15221" s="61"/>
      <c r="AX15221" s="61"/>
      <c r="AY15221" s="61"/>
      <c r="AZ15221" s="61"/>
      <c r="BA15221" s="61"/>
    </row>
    <row r="15222" spans="39:53" x14ac:dyDescent="0.2">
      <c r="AM15222" s="61"/>
      <c r="AN15222" s="61"/>
      <c r="AO15222" s="171"/>
      <c r="AP15222" s="61"/>
      <c r="AQ15222" s="61"/>
      <c r="AR15222" s="61"/>
      <c r="AS15222" s="61"/>
      <c r="AT15222" s="61"/>
      <c r="AU15222" s="61"/>
      <c r="AV15222" s="61"/>
      <c r="AW15222" s="61"/>
      <c r="AX15222" s="61"/>
      <c r="AY15222" s="61"/>
      <c r="AZ15222" s="61"/>
      <c r="BA15222" s="61"/>
    </row>
    <row r="15223" spans="39:53" x14ac:dyDescent="0.2">
      <c r="AM15223" s="61"/>
      <c r="AN15223" s="61"/>
      <c r="AO15223" s="171"/>
      <c r="AP15223" s="61"/>
      <c r="AQ15223" s="61"/>
      <c r="AR15223" s="61"/>
      <c r="AS15223" s="61"/>
      <c r="AT15223" s="61"/>
      <c r="AU15223" s="61"/>
      <c r="AV15223" s="61"/>
      <c r="AW15223" s="61"/>
      <c r="AX15223" s="61"/>
      <c r="AY15223" s="61"/>
      <c r="AZ15223" s="61"/>
      <c r="BA15223" s="61"/>
    </row>
    <row r="15224" spans="39:53" x14ac:dyDescent="0.2">
      <c r="AM15224" s="61"/>
      <c r="AN15224" s="61"/>
      <c r="AO15224" s="171"/>
      <c r="AP15224" s="61"/>
      <c r="AQ15224" s="61"/>
      <c r="AR15224" s="61"/>
      <c r="AS15224" s="61"/>
      <c r="AT15224" s="61"/>
      <c r="AU15224" s="61"/>
      <c r="AV15224" s="61"/>
      <c r="AW15224" s="61"/>
      <c r="AX15224" s="61"/>
      <c r="AY15224" s="61"/>
      <c r="AZ15224" s="61"/>
      <c r="BA15224" s="61"/>
    </row>
    <row r="15225" spans="39:53" x14ac:dyDescent="0.2">
      <c r="AM15225" s="61"/>
      <c r="AN15225" s="61"/>
      <c r="AO15225" s="171"/>
      <c r="AP15225" s="61"/>
      <c r="AQ15225" s="61"/>
      <c r="AR15225" s="61"/>
      <c r="AS15225" s="61"/>
      <c r="AT15225" s="61"/>
      <c r="AU15225" s="61"/>
      <c r="AV15225" s="61"/>
      <c r="AW15225" s="61"/>
      <c r="AX15225" s="61"/>
      <c r="AY15225" s="61"/>
      <c r="AZ15225" s="61"/>
      <c r="BA15225" s="61"/>
    </row>
    <row r="15226" spans="39:53" x14ac:dyDescent="0.2">
      <c r="AM15226" s="61"/>
      <c r="AN15226" s="61"/>
      <c r="AO15226" s="171"/>
      <c r="AP15226" s="61"/>
      <c r="AQ15226" s="61"/>
      <c r="AR15226" s="61"/>
      <c r="AS15226" s="61"/>
      <c r="AT15226" s="61"/>
      <c r="AU15226" s="61"/>
      <c r="AV15226" s="61"/>
      <c r="AW15226" s="61"/>
      <c r="AX15226" s="61"/>
      <c r="AY15226" s="61"/>
      <c r="AZ15226" s="61"/>
      <c r="BA15226" s="61"/>
    </row>
    <row r="15227" spans="39:53" x14ac:dyDescent="0.2">
      <c r="AM15227" s="61"/>
      <c r="AN15227" s="61"/>
      <c r="AO15227" s="171"/>
      <c r="AP15227" s="61"/>
      <c r="AQ15227" s="61"/>
      <c r="AR15227" s="61"/>
      <c r="AS15227" s="61"/>
      <c r="AT15227" s="61"/>
      <c r="AU15227" s="61"/>
      <c r="AV15227" s="61"/>
      <c r="AW15227" s="61"/>
      <c r="AX15227" s="61"/>
      <c r="AY15227" s="61"/>
      <c r="AZ15227" s="61"/>
      <c r="BA15227" s="61"/>
    </row>
    <row r="15228" spans="39:53" x14ac:dyDescent="0.2">
      <c r="AM15228" s="61"/>
      <c r="AN15228" s="61"/>
      <c r="AO15228" s="171"/>
      <c r="AP15228" s="61"/>
      <c r="AQ15228" s="61"/>
      <c r="AR15228" s="61"/>
      <c r="AS15228" s="61"/>
      <c r="AT15228" s="61"/>
      <c r="AU15228" s="61"/>
      <c r="AV15228" s="61"/>
      <c r="AW15228" s="61"/>
      <c r="AX15228" s="61"/>
      <c r="AY15228" s="61"/>
      <c r="AZ15228" s="61"/>
      <c r="BA15228" s="61"/>
    </row>
    <row r="15229" spans="39:53" x14ac:dyDescent="0.2">
      <c r="AM15229" s="61"/>
      <c r="AN15229" s="61"/>
      <c r="AO15229" s="171"/>
      <c r="AP15229" s="61"/>
      <c r="AQ15229" s="61"/>
      <c r="AR15229" s="61"/>
      <c r="AS15229" s="61"/>
      <c r="AT15229" s="61"/>
      <c r="AU15229" s="61"/>
      <c r="AV15229" s="61"/>
      <c r="AW15229" s="61"/>
      <c r="AX15229" s="61"/>
      <c r="AY15229" s="61"/>
      <c r="AZ15229" s="61"/>
      <c r="BA15229" s="61"/>
    </row>
    <row r="15230" spans="39:53" x14ac:dyDescent="0.2">
      <c r="AM15230" s="61"/>
      <c r="AN15230" s="61"/>
      <c r="AO15230" s="171"/>
      <c r="AP15230" s="61"/>
      <c r="AQ15230" s="61"/>
      <c r="AR15230" s="61"/>
      <c r="AS15230" s="61"/>
      <c r="AT15230" s="61"/>
      <c r="AU15230" s="61"/>
      <c r="AV15230" s="61"/>
      <c r="AW15230" s="61"/>
      <c r="AX15230" s="61"/>
      <c r="AY15230" s="61"/>
      <c r="AZ15230" s="61"/>
      <c r="BA15230" s="61"/>
    </row>
    <row r="15231" spans="39:53" x14ac:dyDescent="0.2">
      <c r="AM15231" s="61"/>
      <c r="AN15231" s="61"/>
      <c r="AO15231" s="171"/>
      <c r="AP15231" s="61"/>
      <c r="AQ15231" s="61"/>
      <c r="AR15231" s="61"/>
      <c r="AS15231" s="61"/>
      <c r="AT15231" s="61"/>
      <c r="AU15231" s="61"/>
      <c r="AV15231" s="61"/>
      <c r="AW15231" s="61"/>
      <c r="AX15231" s="61"/>
      <c r="AY15231" s="61"/>
      <c r="AZ15231" s="61"/>
      <c r="BA15231" s="61"/>
    </row>
    <row r="15232" spans="39:53" x14ac:dyDescent="0.2">
      <c r="AM15232" s="61"/>
      <c r="AN15232" s="61"/>
      <c r="AO15232" s="171"/>
      <c r="AP15232" s="61"/>
      <c r="AQ15232" s="61"/>
      <c r="AR15232" s="61"/>
      <c r="AS15232" s="61"/>
      <c r="AT15232" s="61"/>
      <c r="AU15232" s="61"/>
      <c r="AV15232" s="61"/>
      <c r="AW15232" s="61"/>
      <c r="AX15232" s="61"/>
      <c r="AY15232" s="61"/>
      <c r="AZ15232" s="61"/>
      <c r="BA15232" s="61"/>
    </row>
    <row r="15233" spans="39:53" x14ac:dyDescent="0.2">
      <c r="AM15233" s="61"/>
      <c r="AN15233" s="61"/>
      <c r="AO15233" s="171"/>
      <c r="AP15233" s="61"/>
      <c r="AQ15233" s="61"/>
      <c r="AR15233" s="61"/>
      <c r="AS15233" s="61"/>
      <c r="AT15233" s="61"/>
      <c r="AU15233" s="61"/>
      <c r="AV15233" s="61"/>
      <c r="AW15233" s="61"/>
      <c r="AX15233" s="61"/>
      <c r="AY15233" s="61"/>
      <c r="AZ15233" s="61"/>
      <c r="BA15233" s="61"/>
    </row>
    <row r="15234" spans="39:53" x14ac:dyDescent="0.2">
      <c r="AM15234" s="61"/>
      <c r="AN15234" s="61"/>
      <c r="AO15234" s="171"/>
      <c r="AP15234" s="61"/>
      <c r="AQ15234" s="61"/>
      <c r="AR15234" s="61"/>
      <c r="AS15234" s="61"/>
      <c r="AT15234" s="61"/>
      <c r="AU15234" s="61"/>
      <c r="AV15234" s="61"/>
      <c r="AW15234" s="61"/>
      <c r="AX15234" s="61"/>
      <c r="AY15234" s="61"/>
      <c r="AZ15234" s="61"/>
      <c r="BA15234" s="61"/>
    </row>
    <row r="15235" spans="39:53" x14ac:dyDescent="0.2">
      <c r="AM15235" s="61"/>
      <c r="AN15235" s="61"/>
      <c r="AO15235" s="171"/>
      <c r="AP15235" s="61"/>
      <c r="AQ15235" s="61"/>
      <c r="AR15235" s="61"/>
      <c r="AS15235" s="61"/>
      <c r="AT15235" s="61"/>
      <c r="AU15235" s="61"/>
      <c r="AV15235" s="61"/>
      <c r="AW15235" s="61"/>
      <c r="AX15235" s="61"/>
      <c r="AY15235" s="61"/>
      <c r="AZ15235" s="61"/>
      <c r="BA15235" s="61"/>
    </row>
    <row r="15236" spans="39:53" x14ac:dyDescent="0.2">
      <c r="AM15236" s="61"/>
      <c r="AN15236" s="61"/>
      <c r="AO15236" s="171"/>
      <c r="AP15236" s="61"/>
      <c r="AQ15236" s="61"/>
      <c r="AR15236" s="61"/>
      <c r="AS15236" s="61"/>
      <c r="AT15236" s="61"/>
      <c r="AU15236" s="61"/>
      <c r="AV15236" s="61"/>
      <c r="AW15236" s="61"/>
      <c r="AX15236" s="61"/>
      <c r="AY15236" s="61"/>
      <c r="AZ15236" s="61"/>
      <c r="BA15236" s="61"/>
    </row>
    <row r="15237" spans="39:53" x14ac:dyDescent="0.2">
      <c r="AM15237" s="61"/>
      <c r="AN15237" s="61"/>
      <c r="AO15237" s="171"/>
      <c r="AP15237" s="61"/>
      <c r="AQ15237" s="61"/>
      <c r="AR15237" s="61"/>
      <c r="AS15237" s="61"/>
      <c r="AT15237" s="61"/>
      <c r="AU15237" s="61"/>
      <c r="AV15237" s="61"/>
      <c r="AW15237" s="61"/>
      <c r="AX15237" s="61"/>
      <c r="AY15237" s="61"/>
      <c r="AZ15237" s="61"/>
      <c r="BA15237" s="61"/>
    </row>
    <row r="15238" spans="39:53" x14ac:dyDescent="0.2">
      <c r="AM15238" s="61"/>
      <c r="AN15238" s="61"/>
      <c r="AO15238" s="171"/>
      <c r="AP15238" s="61"/>
      <c r="AQ15238" s="61"/>
      <c r="AR15238" s="61"/>
      <c r="AS15238" s="61"/>
      <c r="AT15238" s="61"/>
      <c r="AU15238" s="61"/>
      <c r="AV15238" s="61"/>
      <c r="AW15238" s="61"/>
      <c r="AX15238" s="61"/>
      <c r="AY15238" s="61"/>
      <c r="AZ15238" s="61"/>
      <c r="BA15238" s="61"/>
    </row>
    <row r="15239" spans="39:53" x14ac:dyDescent="0.2">
      <c r="AM15239" s="61"/>
      <c r="AN15239" s="61"/>
      <c r="AO15239" s="171"/>
      <c r="AP15239" s="61"/>
      <c r="AQ15239" s="61"/>
      <c r="AR15239" s="61"/>
      <c r="AS15239" s="61"/>
      <c r="AT15239" s="61"/>
      <c r="AU15239" s="61"/>
      <c r="AV15239" s="61"/>
      <c r="AW15239" s="61"/>
      <c r="AX15239" s="61"/>
      <c r="AY15239" s="61"/>
      <c r="AZ15239" s="61"/>
      <c r="BA15239" s="61"/>
    </row>
    <row r="15240" spans="39:53" x14ac:dyDescent="0.2">
      <c r="AM15240" s="61"/>
      <c r="AN15240" s="61"/>
      <c r="AO15240" s="171"/>
      <c r="AP15240" s="61"/>
      <c r="AQ15240" s="61"/>
      <c r="AR15240" s="61"/>
      <c r="AS15240" s="61"/>
      <c r="AT15240" s="61"/>
      <c r="AU15240" s="61"/>
      <c r="AV15240" s="61"/>
      <c r="AW15240" s="61"/>
      <c r="AX15240" s="61"/>
      <c r="AY15240" s="61"/>
      <c r="AZ15240" s="61"/>
      <c r="BA15240" s="61"/>
    </row>
    <row r="15241" spans="39:53" x14ac:dyDescent="0.2">
      <c r="AM15241" s="61"/>
      <c r="AN15241" s="61"/>
      <c r="AO15241" s="171"/>
      <c r="AP15241" s="61"/>
      <c r="AQ15241" s="61"/>
      <c r="AR15241" s="61"/>
      <c r="AS15241" s="61"/>
      <c r="AT15241" s="61"/>
      <c r="AU15241" s="61"/>
      <c r="AV15241" s="61"/>
      <c r="AW15241" s="61"/>
      <c r="AX15241" s="61"/>
      <c r="AY15241" s="61"/>
      <c r="AZ15241" s="61"/>
      <c r="BA15241" s="61"/>
    </row>
    <row r="15242" spans="39:53" x14ac:dyDescent="0.2">
      <c r="AM15242" s="61"/>
      <c r="AN15242" s="61"/>
      <c r="AO15242" s="171"/>
      <c r="AP15242" s="61"/>
      <c r="AQ15242" s="61"/>
      <c r="AR15242" s="61"/>
      <c r="AS15242" s="61"/>
      <c r="AT15242" s="61"/>
      <c r="AU15242" s="61"/>
      <c r="AV15242" s="61"/>
      <c r="AW15242" s="61"/>
      <c r="AX15242" s="61"/>
      <c r="AY15242" s="61"/>
      <c r="AZ15242" s="61"/>
      <c r="BA15242" s="61"/>
    </row>
    <row r="15243" spans="39:53" x14ac:dyDescent="0.2">
      <c r="AM15243" s="61"/>
      <c r="AN15243" s="61"/>
      <c r="AO15243" s="171"/>
      <c r="AP15243" s="61"/>
      <c r="AQ15243" s="61"/>
      <c r="AR15243" s="61"/>
      <c r="AS15243" s="61"/>
      <c r="AT15243" s="61"/>
      <c r="AU15243" s="61"/>
      <c r="AV15243" s="61"/>
      <c r="AW15243" s="61"/>
      <c r="AX15243" s="61"/>
      <c r="AY15243" s="61"/>
      <c r="AZ15243" s="61"/>
      <c r="BA15243" s="61"/>
    </row>
    <row r="15244" spans="39:53" x14ac:dyDescent="0.2">
      <c r="AM15244" s="61"/>
      <c r="AN15244" s="61"/>
      <c r="AO15244" s="171"/>
      <c r="AP15244" s="61"/>
      <c r="AQ15244" s="61"/>
      <c r="AR15244" s="61"/>
      <c r="AS15244" s="61"/>
      <c r="AT15244" s="61"/>
      <c r="AU15244" s="61"/>
      <c r="AV15244" s="61"/>
      <c r="AW15244" s="61"/>
      <c r="AX15244" s="61"/>
      <c r="AY15244" s="61"/>
      <c r="AZ15244" s="61"/>
      <c r="BA15244" s="61"/>
    </row>
    <row r="15245" spans="39:53" x14ac:dyDescent="0.2">
      <c r="AM15245" s="61"/>
      <c r="AN15245" s="61"/>
      <c r="AO15245" s="171"/>
      <c r="AP15245" s="61"/>
      <c r="AQ15245" s="61"/>
      <c r="AR15245" s="61"/>
      <c r="AS15245" s="61"/>
      <c r="AT15245" s="61"/>
      <c r="AU15245" s="61"/>
      <c r="AV15245" s="61"/>
      <c r="AW15245" s="61"/>
      <c r="AX15245" s="61"/>
      <c r="AY15245" s="61"/>
      <c r="AZ15245" s="61"/>
      <c r="BA15245" s="61"/>
    </row>
    <row r="15246" spans="39:53" x14ac:dyDescent="0.2">
      <c r="AM15246" s="61"/>
      <c r="AN15246" s="61"/>
      <c r="AO15246" s="171"/>
      <c r="AP15246" s="61"/>
      <c r="AQ15246" s="61"/>
      <c r="AR15246" s="61"/>
      <c r="AS15246" s="61"/>
      <c r="AT15246" s="61"/>
      <c r="AU15246" s="61"/>
      <c r="AV15246" s="61"/>
      <c r="AW15246" s="61"/>
      <c r="AX15246" s="61"/>
      <c r="AY15246" s="61"/>
      <c r="AZ15246" s="61"/>
      <c r="BA15246" s="61"/>
    </row>
    <row r="15247" spans="39:53" x14ac:dyDescent="0.2">
      <c r="AM15247" s="61"/>
      <c r="AN15247" s="61"/>
      <c r="AO15247" s="171"/>
      <c r="AP15247" s="61"/>
      <c r="AQ15247" s="61"/>
      <c r="AR15247" s="61"/>
      <c r="AS15247" s="61"/>
      <c r="AT15247" s="61"/>
      <c r="AU15247" s="61"/>
      <c r="AV15247" s="61"/>
      <c r="AW15247" s="61"/>
      <c r="AX15247" s="61"/>
      <c r="AY15247" s="61"/>
      <c r="AZ15247" s="61"/>
      <c r="BA15247" s="61"/>
    </row>
    <row r="15248" spans="39:53" x14ac:dyDescent="0.2">
      <c r="AM15248" s="61"/>
      <c r="AN15248" s="61"/>
      <c r="AO15248" s="171"/>
      <c r="AP15248" s="61"/>
      <c r="AQ15248" s="61"/>
      <c r="AR15248" s="61"/>
      <c r="AS15248" s="61"/>
      <c r="AT15248" s="61"/>
      <c r="AU15248" s="61"/>
      <c r="AV15248" s="61"/>
      <c r="AW15248" s="61"/>
      <c r="AX15248" s="61"/>
      <c r="AY15248" s="61"/>
      <c r="AZ15248" s="61"/>
      <c r="BA15248" s="61"/>
    </row>
    <row r="15249" spans="39:53" x14ac:dyDescent="0.2">
      <c r="AM15249" s="61"/>
      <c r="AN15249" s="61"/>
      <c r="AO15249" s="171"/>
      <c r="AP15249" s="61"/>
      <c r="AQ15249" s="61"/>
      <c r="AR15249" s="61"/>
      <c r="AS15249" s="61"/>
      <c r="AT15249" s="61"/>
      <c r="AU15249" s="61"/>
      <c r="AV15249" s="61"/>
      <c r="AW15249" s="61"/>
      <c r="AX15249" s="61"/>
      <c r="AY15249" s="61"/>
      <c r="AZ15249" s="61"/>
      <c r="BA15249" s="61"/>
    </row>
    <row r="15250" spans="39:53" x14ac:dyDescent="0.2">
      <c r="AM15250" s="61"/>
      <c r="AN15250" s="61"/>
      <c r="AO15250" s="171"/>
      <c r="AP15250" s="61"/>
      <c r="AQ15250" s="61"/>
      <c r="AR15250" s="61"/>
      <c r="AS15250" s="61"/>
      <c r="AT15250" s="61"/>
      <c r="AU15250" s="61"/>
      <c r="AV15250" s="61"/>
      <c r="AW15250" s="61"/>
      <c r="AX15250" s="61"/>
      <c r="AY15250" s="61"/>
      <c r="AZ15250" s="61"/>
      <c r="BA15250" s="61"/>
    </row>
    <row r="15251" spans="39:53" x14ac:dyDescent="0.2">
      <c r="AM15251" s="61"/>
      <c r="AN15251" s="61"/>
      <c r="AO15251" s="171"/>
      <c r="AP15251" s="61"/>
      <c r="AQ15251" s="61"/>
      <c r="AR15251" s="61"/>
      <c r="AS15251" s="61"/>
      <c r="AT15251" s="61"/>
      <c r="AU15251" s="61"/>
      <c r="AV15251" s="61"/>
      <c r="AW15251" s="61"/>
      <c r="AX15251" s="61"/>
      <c r="AY15251" s="61"/>
      <c r="AZ15251" s="61"/>
      <c r="BA15251" s="61"/>
    </row>
    <row r="15252" spans="39:53" x14ac:dyDescent="0.2">
      <c r="AM15252" s="61"/>
      <c r="AN15252" s="61"/>
      <c r="AO15252" s="171"/>
      <c r="AP15252" s="61"/>
      <c r="AQ15252" s="61"/>
      <c r="AR15252" s="61"/>
      <c r="AS15252" s="61"/>
      <c r="AT15252" s="61"/>
      <c r="AU15252" s="61"/>
      <c r="AV15252" s="61"/>
      <c r="AW15252" s="61"/>
      <c r="AX15252" s="61"/>
      <c r="AY15252" s="61"/>
      <c r="AZ15252" s="61"/>
      <c r="BA15252" s="61"/>
    </row>
    <row r="15253" spans="39:53" x14ac:dyDescent="0.2">
      <c r="AM15253" s="61"/>
      <c r="AN15253" s="61"/>
      <c r="AO15253" s="171"/>
      <c r="AP15253" s="61"/>
      <c r="AQ15253" s="61"/>
      <c r="AR15253" s="61"/>
      <c r="AS15253" s="61"/>
      <c r="AT15253" s="61"/>
      <c r="AU15253" s="61"/>
      <c r="AV15253" s="61"/>
      <c r="AW15253" s="61"/>
      <c r="AX15253" s="61"/>
      <c r="AY15253" s="61"/>
      <c r="AZ15253" s="61"/>
      <c r="BA15253" s="61"/>
    </row>
    <row r="15254" spans="39:53" x14ac:dyDescent="0.2">
      <c r="AM15254" s="61"/>
      <c r="AN15254" s="61"/>
      <c r="AO15254" s="171"/>
      <c r="AP15254" s="61"/>
      <c r="AQ15254" s="61"/>
      <c r="AR15254" s="61"/>
      <c r="AS15254" s="61"/>
      <c r="AT15254" s="61"/>
      <c r="AU15254" s="61"/>
      <c r="AV15254" s="61"/>
      <c r="AW15254" s="61"/>
      <c r="AX15254" s="61"/>
      <c r="AY15254" s="61"/>
      <c r="AZ15254" s="61"/>
      <c r="BA15254" s="61"/>
    </row>
    <row r="15255" spans="39:53" x14ac:dyDescent="0.2">
      <c r="AM15255" s="61"/>
      <c r="AN15255" s="61"/>
      <c r="AO15255" s="171"/>
      <c r="AP15255" s="61"/>
      <c r="AQ15255" s="61"/>
      <c r="AR15255" s="61"/>
      <c r="AS15255" s="61"/>
      <c r="AT15255" s="61"/>
      <c r="AU15255" s="61"/>
      <c r="AV15255" s="61"/>
      <c r="AW15255" s="61"/>
      <c r="AX15255" s="61"/>
      <c r="AY15255" s="61"/>
      <c r="AZ15255" s="61"/>
      <c r="BA15255" s="61"/>
    </row>
    <row r="15256" spans="39:53" x14ac:dyDescent="0.2">
      <c r="AM15256" s="61"/>
      <c r="AN15256" s="61"/>
      <c r="AO15256" s="171"/>
      <c r="AP15256" s="61"/>
      <c r="AQ15256" s="61"/>
      <c r="AR15256" s="61"/>
      <c r="AS15256" s="61"/>
      <c r="AT15256" s="61"/>
      <c r="AU15256" s="61"/>
      <c r="AV15256" s="61"/>
      <c r="AW15256" s="61"/>
      <c r="AX15256" s="61"/>
      <c r="AY15256" s="61"/>
      <c r="AZ15256" s="61"/>
      <c r="BA15256" s="61"/>
    </row>
    <row r="15257" spans="39:53" x14ac:dyDescent="0.2">
      <c r="AM15257" s="61"/>
      <c r="AN15257" s="61"/>
      <c r="AO15257" s="171"/>
      <c r="AP15257" s="61"/>
      <c r="AQ15257" s="61"/>
      <c r="AR15257" s="61"/>
      <c r="AS15257" s="61"/>
      <c r="AT15257" s="61"/>
      <c r="AU15257" s="61"/>
      <c r="AV15257" s="61"/>
      <c r="AW15257" s="61"/>
      <c r="AX15257" s="61"/>
      <c r="AY15257" s="61"/>
      <c r="AZ15257" s="61"/>
      <c r="BA15257" s="61"/>
    </row>
    <row r="15258" spans="39:53" x14ac:dyDescent="0.2">
      <c r="AM15258" s="61"/>
      <c r="AN15258" s="61"/>
      <c r="AO15258" s="171"/>
      <c r="AP15258" s="61"/>
      <c r="AQ15258" s="61"/>
      <c r="AR15258" s="61"/>
      <c r="AS15258" s="61"/>
      <c r="AT15258" s="61"/>
      <c r="AU15258" s="61"/>
      <c r="AV15258" s="61"/>
      <c r="AW15258" s="61"/>
      <c r="AX15258" s="61"/>
      <c r="AY15258" s="61"/>
      <c r="AZ15258" s="61"/>
      <c r="BA15258" s="61"/>
    </row>
    <row r="15259" spans="39:53" x14ac:dyDescent="0.2">
      <c r="AM15259" s="61"/>
      <c r="AN15259" s="61"/>
      <c r="AO15259" s="171"/>
      <c r="AP15259" s="61"/>
      <c r="AQ15259" s="61"/>
      <c r="AR15259" s="61"/>
      <c r="AS15259" s="61"/>
      <c r="AT15259" s="61"/>
      <c r="AU15259" s="61"/>
      <c r="AV15259" s="61"/>
      <c r="AW15259" s="61"/>
      <c r="AX15259" s="61"/>
      <c r="AY15259" s="61"/>
      <c r="AZ15259" s="61"/>
      <c r="BA15259" s="61"/>
    </row>
    <row r="15260" spans="39:53" x14ac:dyDescent="0.2">
      <c r="AM15260" s="61"/>
      <c r="AN15260" s="61"/>
      <c r="AO15260" s="171"/>
      <c r="AP15260" s="61"/>
      <c r="AQ15260" s="61"/>
      <c r="AR15260" s="61"/>
      <c r="AS15260" s="61"/>
      <c r="AT15260" s="61"/>
      <c r="AU15260" s="61"/>
      <c r="AV15260" s="61"/>
      <c r="AW15260" s="61"/>
      <c r="AX15260" s="61"/>
      <c r="AY15260" s="61"/>
      <c r="AZ15260" s="61"/>
      <c r="BA15260" s="61"/>
    </row>
    <row r="15261" spans="39:53" x14ac:dyDescent="0.2">
      <c r="AM15261" s="61"/>
      <c r="AN15261" s="61"/>
      <c r="AO15261" s="171"/>
      <c r="AP15261" s="61"/>
      <c r="AQ15261" s="61"/>
      <c r="AR15261" s="61"/>
      <c r="AS15261" s="61"/>
      <c r="AT15261" s="61"/>
      <c r="AU15261" s="61"/>
      <c r="AV15261" s="61"/>
      <c r="AW15261" s="61"/>
      <c r="AX15261" s="61"/>
      <c r="AY15261" s="61"/>
      <c r="AZ15261" s="61"/>
      <c r="BA15261" s="61"/>
    </row>
    <row r="15262" spans="39:53" x14ac:dyDescent="0.2">
      <c r="AM15262" s="61"/>
      <c r="AN15262" s="61"/>
      <c r="AO15262" s="171"/>
      <c r="AP15262" s="61"/>
      <c r="AQ15262" s="61"/>
      <c r="AR15262" s="61"/>
      <c r="AS15262" s="61"/>
      <c r="AT15262" s="61"/>
      <c r="AU15262" s="61"/>
      <c r="AV15262" s="61"/>
      <c r="AW15262" s="61"/>
      <c r="AX15262" s="61"/>
      <c r="AY15262" s="61"/>
      <c r="AZ15262" s="61"/>
      <c r="BA15262" s="61"/>
    </row>
    <row r="15263" spans="39:53" x14ac:dyDescent="0.2">
      <c r="AM15263" s="61"/>
      <c r="AN15263" s="61"/>
      <c r="AO15263" s="171"/>
      <c r="AP15263" s="61"/>
      <c r="AQ15263" s="61"/>
      <c r="AR15263" s="61"/>
      <c r="AS15263" s="61"/>
      <c r="AT15263" s="61"/>
      <c r="AU15263" s="61"/>
      <c r="AV15263" s="61"/>
      <c r="AW15263" s="61"/>
      <c r="AX15263" s="61"/>
      <c r="AY15263" s="61"/>
      <c r="AZ15263" s="61"/>
      <c r="BA15263" s="61"/>
    </row>
    <row r="15264" spans="39:53" x14ac:dyDescent="0.2">
      <c r="AM15264" s="61"/>
      <c r="AN15264" s="61"/>
      <c r="AO15264" s="171"/>
      <c r="AP15264" s="61"/>
      <c r="AQ15264" s="61"/>
      <c r="AR15264" s="61"/>
      <c r="AS15264" s="61"/>
      <c r="AT15264" s="61"/>
      <c r="AU15264" s="61"/>
      <c r="AV15264" s="61"/>
      <c r="AW15264" s="61"/>
      <c r="AX15264" s="61"/>
      <c r="AY15264" s="61"/>
      <c r="AZ15264" s="61"/>
      <c r="BA15264" s="61"/>
    </row>
    <row r="15265" spans="39:53" x14ac:dyDescent="0.2">
      <c r="AM15265" s="61"/>
      <c r="AN15265" s="61"/>
      <c r="AO15265" s="171"/>
      <c r="AP15265" s="61"/>
      <c r="AQ15265" s="61"/>
      <c r="AR15265" s="61"/>
      <c r="AS15265" s="61"/>
      <c r="AT15265" s="61"/>
      <c r="AU15265" s="61"/>
      <c r="AV15265" s="61"/>
      <c r="AW15265" s="61"/>
      <c r="AX15265" s="61"/>
      <c r="AY15265" s="61"/>
      <c r="AZ15265" s="61"/>
      <c r="BA15265" s="61"/>
    </row>
    <row r="15266" spans="39:53" x14ac:dyDescent="0.2">
      <c r="AM15266" s="61"/>
      <c r="AN15266" s="61"/>
      <c r="AO15266" s="171"/>
      <c r="AP15266" s="61"/>
      <c r="AQ15266" s="61"/>
      <c r="AR15266" s="61"/>
      <c r="AS15266" s="61"/>
      <c r="AT15266" s="61"/>
      <c r="AU15266" s="61"/>
      <c r="AV15266" s="61"/>
      <c r="AW15266" s="61"/>
      <c r="AX15266" s="61"/>
      <c r="AY15266" s="61"/>
      <c r="AZ15266" s="61"/>
      <c r="BA15266" s="61"/>
    </row>
    <row r="15267" spans="39:53" x14ac:dyDescent="0.2">
      <c r="AM15267" s="61"/>
      <c r="AN15267" s="61"/>
      <c r="AO15267" s="171"/>
      <c r="AP15267" s="61"/>
      <c r="AQ15267" s="61"/>
      <c r="AR15267" s="61"/>
      <c r="AS15267" s="61"/>
      <c r="AT15267" s="61"/>
      <c r="AU15267" s="61"/>
      <c r="AV15267" s="61"/>
      <c r="AW15267" s="61"/>
      <c r="AX15267" s="61"/>
      <c r="AY15267" s="61"/>
      <c r="AZ15267" s="61"/>
      <c r="BA15267" s="61"/>
    </row>
    <row r="15268" spans="39:53" x14ac:dyDescent="0.2">
      <c r="AM15268" s="61"/>
      <c r="AN15268" s="61"/>
      <c r="AO15268" s="171"/>
      <c r="AP15268" s="61"/>
      <c r="AQ15268" s="61"/>
      <c r="AR15268" s="61"/>
      <c r="AS15268" s="61"/>
      <c r="AT15268" s="61"/>
      <c r="AU15268" s="61"/>
      <c r="AV15268" s="61"/>
      <c r="AW15268" s="61"/>
      <c r="AX15268" s="61"/>
      <c r="AY15268" s="61"/>
      <c r="AZ15268" s="61"/>
      <c r="BA15268" s="61"/>
    </row>
    <row r="15269" spans="39:53" x14ac:dyDescent="0.2">
      <c r="AM15269" s="61"/>
      <c r="AN15269" s="61"/>
      <c r="AO15269" s="171"/>
      <c r="AP15269" s="61"/>
      <c r="AQ15269" s="61"/>
      <c r="AR15269" s="61"/>
      <c r="AS15269" s="61"/>
      <c r="AT15269" s="61"/>
      <c r="AU15269" s="61"/>
      <c r="AV15269" s="61"/>
      <c r="AW15269" s="61"/>
      <c r="AX15269" s="61"/>
      <c r="AY15269" s="61"/>
      <c r="AZ15269" s="61"/>
      <c r="BA15269" s="61"/>
    </row>
    <row r="15270" spans="39:53" x14ac:dyDescent="0.2">
      <c r="AM15270" s="61"/>
      <c r="AN15270" s="61"/>
      <c r="AO15270" s="171"/>
      <c r="AP15270" s="61"/>
      <c r="AQ15270" s="61"/>
      <c r="AR15270" s="61"/>
      <c r="AS15270" s="61"/>
      <c r="AT15270" s="61"/>
      <c r="AU15270" s="61"/>
      <c r="AV15270" s="61"/>
      <c r="AW15270" s="61"/>
      <c r="AX15270" s="61"/>
      <c r="AY15270" s="61"/>
      <c r="AZ15270" s="61"/>
      <c r="BA15270" s="61"/>
    </row>
    <row r="15271" spans="39:53" x14ac:dyDescent="0.2">
      <c r="AM15271" s="61"/>
      <c r="AN15271" s="61"/>
      <c r="AO15271" s="171"/>
      <c r="AP15271" s="61"/>
      <c r="AQ15271" s="61"/>
      <c r="AR15271" s="61"/>
      <c r="AS15271" s="61"/>
      <c r="AT15271" s="61"/>
      <c r="AU15271" s="61"/>
      <c r="AV15271" s="61"/>
      <c r="AW15271" s="61"/>
      <c r="AX15271" s="61"/>
      <c r="AY15271" s="61"/>
      <c r="AZ15271" s="61"/>
      <c r="BA15271" s="61"/>
    </row>
    <row r="15272" spans="39:53" x14ac:dyDescent="0.2">
      <c r="AM15272" s="61"/>
      <c r="AN15272" s="61"/>
      <c r="AO15272" s="171"/>
      <c r="AP15272" s="61"/>
      <c r="AQ15272" s="61"/>
      <c r="AR15272" s="61"/>
      <c r="AS15272" s="61"/>
      <c r="AT15272" s="61"/>
      <c r="AU15272" s="61"/>
      <c r="AV15272" s="61"/>
      <c r="AW15272" s="61"/>
      <c r="AX15272" s="61"/>
      <c r="AY15272" s="61"/>
      <c r="AZ15272" s="61"/>
      <c r="BA15272" s="61"/>
    </row>
    <row r="15273" spans="39:53" x14ac:dyDescent="0.2">
      <c r="AM15273" s="61"/>
      <c r="AN15273" s="61"/>
      <c r="AO15273" s="171"/>
      <c r="AP15273" s="61"/>
      <c r="AQ15273" s="61"/>
      <c r="AR15273" s="61"/>
      <c r="AS15273" s="61"/>
      <c r="AT15273" s="61"/>
      <c r="AU15273" s="61"/>
      <c r="AV15273" s="61"/>
      <c r="AW15273" s="61"/>
      <c r="AX15273" s="61"/>
      <c r="AY15273" s="61"/>
      <c r="AZ15273" s="61"/>
      <c r="BA15273" s="61"/>
    </row>
    <row r="15274" spans="39:53" x14ac:dyDescent="0.2">
      <c r="AM15274" s="61"/>
      <c r="AN15274" s="61"/>
      <c r="AO15274" s="171"/>
      <c r="AP15274" s="61"/>
      <c r="AQ15274" s="61"/>
      <c r="AR15274" s="61"/>
      <c r="AS15274" s="61"/>
      <c r="AT15274" s="61"/>
      <c r="AU15274" s="61"/>
      <c r="AV15274" s="61"/>
      <c r="AW15274" s="61"/>
      <c r="AX15274" s="61"/>
      <c r="AY15274" s="61"/>
      <c r="AZ15274" s="61"/>
      <c r="BA15274" s="61"/>
    </row>
    <row r="15275" spans="39:53" x14ac:dyDescent="0.2">
      <c r="AM15275" s="61"/>
      <c r="AN15275" s="61"/>
      <c r="AO15275" s="171"/>
      <c r="AP15275" s="61"/>
      <c r="AQ15275" s="61"/>
      <c r="AR15275" s="61"/>
      <c r="AS15275" s="61"/>
      <c r="AT15275" s="61"/>
      <c r="AU15275" s="61"/>
      <c r="AV15275" s="61"/>
      <c r="AW15275" s="61"/>
      <c r="AX15275" s="61"/>
      <c r="AY15275" s="61"/>
      <c r="AZ15275" s="61"/>
      <c r="BA15275" s="61"/>
    </row>
    <row r="15276" spans="39:53" x14ac:dyDescent="0.2">
      <c r="AM15276" s="61"/>
      <c r="AN15276" s="61"/>
      <c r="AO15276" s="171"/>
      <c r="AP15276" s="61"/>
      <c r="AQ15276" s="61"/>
      <c r="AR15276" s="61"/>
      <c r="AS15276" s="61"/>
      <c r="AT15276" s="61"/>
      <c r="AU15276" s="61"/>
      <c r="AV15276" s="61"/>
      <c r="AW15276" s="61"/>
      <c r="AX15276" s="61"/>
      <c r="AY15276" s="61"/>
      <c r="AZ15276" s="61"/>
      <c r="BA15276" s="61"/>
    </row>
    <row r="15277" spans="39:53" x14ac:dyDescent="0.2">
      <c r="AM15277" s="61"/>
      <c r="AN15277" s="61"/>
      <c r="AO15277" s="171"/>
      <c r="AP15277" s="61"/>
      <c r="AQ15277" s="61"/>
      <c r="AR15277" s="61"/>
      <c r="AS15277" s="61"/>
      <c r="AT15277" s="61"/>
      <c r="AU15277" s="61"/>
      <c r="AV15277" s="61"/>
      <c r="AW15277" s="61"/>
      <c r="AX15277" s="61"/>
      <c r="AY15277" s="61"/>
      <c r="AZ15277" s="61"/>
      <c r="BA15277" s="61"/>
    </row>
    <row r="15278" spans="39:53" x14ac:dyDescent="0.2">
      <c r="AM15278" s="61"/>
      <c r="AN15278" s="61"/>
      <c r="AO15278" s="171"/>
      <c r="AP15278" s="61"/>
      <c r="AQ15278" s="61"/>
      <c r="AR15278" s="61"/>
      <c r="AS15278" s="61"/>
      <c r="AT15278" s="61"/>
      <c r="AU15278" s="61"/>
      <c r="AV15278" s="61"/>
      <c r="AW15278" s="61"/>
      <c r="AX15278" s="61"/>
      <c r="AY15278" s="61"/>
      <c r="AZ15278" s="61"/>
      <c r="BA15278" s="61"/>
    </row>
    <row r="15279" spans="39:53" x14ac:dyDescent="0.2">
      <c r="AM15279" s="61"/>
      <c r="AN15279" s="61"/>
      <c r="AO15279" s="171"/>
      <c r="AP15279" s="61"/>
      <c r="AQ15279" s="61"/>
      <c r="AR15279" s="61"/>
      <c r="AS15279" s="61"/>
      <c r="AT15279" s="61"/>
      <c r="AU15279" s="61"/>
      <c r="AV15279" s="61"/>
      <c r="AW15279" s="61"/>
      <c r="AX15279" s="61"/>
      <c r="AY15279" s="61"/>
      <c r="AZ15279" s="61"/>
      <c r="BA15279" s="61"/>
    </row>
    <row r="15280" spans="39:53" x14ac:dyDescent="0.2">
      <c r="AM15280" s="61"/>
      <c r="AN15280" s="61"/>
      <c r="AO15280" s="171"/>
      <c r="AP15280" s="61"/>
      <c r="AQ15280" s="61"/>
      <c r="AR15280" s="61"/>
      <c r="AS15280" s="61"/>
      <c r="AT15280" s="61"/>
      <c r="AU15280" s="61"/>
      <c r="AV15280" s="61"/>
      <c r="AW15280" s="61"/>
      <c r="AX15280" s="61"/>
      <c r="AY15280" s="61"/>
      <c r="AZ15280" s="61"/>
      <c r="BA15280" s="61"/>
    </row>
    <row r="15281" spans="39:53" x14ac:dyDescent="0.2">
      <c r="AM15281" s="61"/>
      <c r="AN15281" s="61"/>
      <c r="AO15281" s="171"/>
      <c r="AP15281" s="61"/>
      <c r="AQ15281" s="61"/>
      <c r="AR15281" s="61"/>
      <c r="AS15281" s="61"/>
      <c r="AT15281" s="61"/>
      <c r="AU15281" s="61"/>
      <c r="AV15281" s="61"/>
      <c r="AW15281" s="61"/>
      <c r="AX15281" s="61"/>
      <c r="AY15281" s="61"/>
      <c r="AZ15281" s="61"/>
      <c r="BA15281" s="61"/>
    </row>
    <row r="15282" spans="39:53" x14ac:dyDescent="0.2">
      <c r="AM15282" s="61"/>
      <c r="AN15282" s="61"/>
      <c r="AO15282" s="171"/>
      <c r="AP15282" s="61"/>
      <c r="AQ15282" s="61"/>
      <c r="AR15282" s="61"/>
      <c r="AS15282" s="61"/>
      <c r="AT15282" s="61"/>
      <c r="AU15282" s="61"/>
      <c r="AV15282" s="61"/>
      <c r="AW15282" s="61"/>
      <c r="AX15282" s="61"/>
      <c r="AY15282" s="61"/>
      <c r="AZ15282" s="61"/>
      <c r="BA15282" s="61"/>
    </row>
    <row r="15283" spans="39:53" x14ac:dyDescent="0.2">
      <c r="AM15283" s="61"/>
      <c r="AN15283" s="61"/>
      <c r="AO15283" s="171"/>
      <c r="AP15283" s="61"/>
      <c r="AQ15283" s="61"/>
      <c r="AR15283" s="61"/>
      <c r="AS15283" s="61"/>
      <c r="AT15283" s="61"/>
      <c r="AU15283" s="61"/>
      <c r="AV15283" s="61"/>
      <c r="AW15283" s="61"/>
      <c r="AX15283" s="61"/>
      <c r="AY15283" s="61"/>
      <c r="AZ15283" s="61"/>
      <c r="BA15283" s="61"/>
    </row>
    <row r="15284" spans="39:53" x14ac:dyDescent="0.2">
      <c r="AM15284" s="61"/>
      <c r="AN15284" s="61"/>
      <c r="AO15284" s="171"/>
      <c r="AP15284" s="61"/>
      <c r="AQ15284" s="61"/>
      <c r="AR15284" s="61"/>
      <c r="AS15284" s="61"/>
      <c r="AT15284" s="61"/>
      <c r="AU15284" s="61"/>
      <c r="AV15284" s="61"/>
      <c r="AW15284" s="61"/>
      <c r="AX15284" s="61"/>
      <c r="AY15284" s="61"/>
      <c r="AZ15284" s="61"/>
      <c r="BA15284" s="61"/>
    </row>
    <row r="15285" spans="39:53" x14ac:dyDescent="0.2">
      <c r="AM15285" s="61"/>
      <c r="AN15285" s="61"/>
      <c r="AO15285" s="171"/>
      <c r="AP15285" s="61"/>
      <c r="AQ15285" s="61"/>
      <c r="AR15285" s="61"/>
      <c r="AS15285" s="61"/>
      <c r="AT15285" s="61"/>
      <c r="AU15285" s="61"/>
      <c r="AV15285" s="61"/>
      <c r="AW15285" s="61"/>
      <c r="AX15285" s="61"/>
      <c r="AY15285" s="61"/>
      <c r="AZ15285" s="61"/>
      <c r="BA15285" s="61"/>
    </row>
    <row r="15286" spans="39:53" x14ac:dyDescent="0.2">
      <c r="AM15286" s="61"/>
      <c r="AN15286" s="61"/>
      <c r="AO15286" s="171"/>
      <c r="AP15286" s="61"/>
      <c r="AQ15286" s="61"/>
      <c r="AR15286" s="61"/>
      <c r="AS15286" s="61"/>
      <c r="AT15286" s="61"/>
      <c r="AU15286" s="61"/>
      <c r="AV15286" s="61"/>
      <c r="AW15286" s="61"/>
      <c r="AX15286" s="61"/>
      <c r="AY15286" s="61"/>
      <c r="AZ15286" s="61"/>
      <c r="BA15286" s="61"/>
    </row>
    <row r="15287" spans="39:53" x14ac:dyDescent="0.2">
      <c r="AM15287" s="61"/>
      <c r="AN15287" s="61"/>
      <c r="AO15287" s="171"/>
      <c r="AP15287" s="61"/>
      <c r="AQ15287" s="61"/>
      <c r="AR15287" s="61"/>
      <c r="AS15287" s="61"/>
      <c r="AT15287" s="61"/>
      <c r="AU15287" s="61"/>
      <c r="AV15287" s="61"/>
      <c r="AW15287" s="61"/>
      <c r="AX15287" s="61"/>
      <c r="AY15287" s="61"/>
      <c r="AZ15287" s="61"/>
      <c r="BA15287" s="61"/>
    </row>
    <row r="15288" spans="39:53" x14ac:dyDescent="0.2">
      <c r="AM15288" s="61"/>
      <c r="AN15288" s="61"/>
      <c r="AO15288" s="171"/>
      <c r="AP15288" s="61"/>
      <c r="AQ15288" s="61"/>
      <c r="AR15288" s="61"/>
      <c r="AS15288" s="61"/>
      <c r="AT15288" s="61"/>
      <c r="AU15288" s="61"/>
      <c r="AV15288" s="61"/>
      <c r="AW15288" s="61"/>
      <c r="AX15288" s="61"/>
      <c r="AY15288" s="61"/>
      <c r="AZ15288" s="61"/>
      <c r="BA15288" s="61"/>
    </row>
    <row r="15289" spans="39:53" x14ac:dyDescent="0.2">
      <c r="AM15289" s="61"/>
      <c r="AN15289" s="61"/>
      <c r="AO15289" s="171"/>
      <c r="AP15289" s="61"/>
      <c r="AQ15289" s="61"/>
      <c r="AR15289" s="61"/>
      <c r="AS15289" s="61"/>
      <c r="AT15289" s="61"/>
      <c r="AU15289" s="61"/>
      <c r="AV15289" s="61"/>
      <c r="AW15289" s="61"/>
      <c r="AX15289" s="61"/>
      <c r="AY15289" s="61"/>
      <c r="AZ15289" s="61"/>
      <c r="BA15289" s="61"/>
    </row>
    <row r="15290" spans="39:53" x14ac:dyDescent="0.2">
      <c r="AM15290" s="61"/>
      <c r="AN15290" s="61"/>
      <c r="AO15290" s="171"/>
      <c r="AP15290" s="61"/>
      <c r="AQ15290" s="61"/>
      <c r="AR15290" s="61"/>
      <c r="AS15290" s="61"/>
      <c r="AT15290" s="61"/>
      <c r="AU15290" s="61"/>
      <c r="AV15290" s="61"/>
      <c r="AW15290" s="61"/>
      <c r="AX15290" s="61"/>
      <c r="AY15290" s="61"/>
      <c r="AZ15290" s="61"/>
      <c r="BA15290" s="61"/>
    </row>
    <row r="15291" spans="39:53" x14ac:dyDescent="0.2">
      <c r="AM15291" s="61"/>
      <c r="AN15291" s="61"/>
      <c r="AO15291" s="171"/>
      <c r="AP15291" s="61"/>
      <c r="AQ15291" s="61"/>
      <c r="AR15291" s="61"/>
      <c r="AS15291" s="61"/>
      <c r="AT15291" s="61"/>
      <c r="AU15291" s="61"/>
      <c r="AV15291" s="61"/>
      <c r="AW15291" s="61"/>
      <c r="AX15291" s="61"/>
      <c r="AY15291" s="61"/>
      <c r="AZ15291" s="61"/>
      <c r="BA15291" s="61"/>
    </row>
    <row r="15292" spans="39:53" x14ac:dyDescent="0.2">
      <c r="AM15292" s="61"/>
      <c r="AN15292" s="61"/>
      <c r="AO15292" s="171"/>
      <c r="AP15292" s="61"/>
      <c r="AQ15292" s="61"/>
      <c r="AR15292" s="61"/>
      <c r="AS15292" s="61"/>
      <c r="AT15292" s="61"/>
      <c r="AU15292" s="61"/>
      <c r="AV15292" s="61"/>
      <c r="AW15292" s="61"/>
      <c r="AX15292" s="61"/>
      <c r="AY15292" s="61"/>
      <c r="AZ15292" s="61"/>
      <c r="BA15292" s="61"/>
    </row>
    <row r="15293" spans="39:53" x14ac:dyDescent="0.2">
      <c r="AM15293" s="61"/>
      <c r="AN15293" s="61"/>
      <c r="AO15293" s="171"/>
      <c r="AP15293" s="61"/>
      <c r="AQ15293" s="61"/>
      <c r="AR15293" s="61"/>
      <c r="AS15293" s="61"/>
      <c r="AT15293" s="61"/>
      <c r="AU15293" s="61"/>
      <c r="AV15293" s="61"/>
      <c r="AW15293" s="61"/>
      <c r="AX15293" s="61"/>
      <c r="AY15293" s="61"/>
      <c r="AZ15293" s="61"/>
      <c r="BA15293" s="61"/>
    </row>
    <row r="15294" spans="39:53" x14ac:dyDescent="0.2">
      <c r="AM15294" s="61"/>
      <c r="AN15294" s="61"/>
      <c r="AO15294" s="171"/>
      <c r="AP15294" s="61"/>
      <c r="AQ15294" s="61"/>
      <c r="AR15294" s="61"/>
      <c r="AS15294" s="61"/>
      <c r="AT15294" s="61"/>
      <c r="AU15294" s="61"/>
      <c r="AV15294" s="61"/>
      <c r="AW15294" s="61"/>
      <c r="AX15294" s="61"/>
      <c r="AY15294" s="61"/>
      <c r="AZ15294" s="61"/>
      <c r="BA15294" s="61"/>
    </row>
    <row r="15295" spans="39:53" x14ac:dyDescent="0.2">
      <c r="AM15295" s="61"/>
      <c r="AN15295" s="61"/>
      <c r="AO15295" s="171"/>
      <c r="AP15295" s="61"/>
      <c r="AQ15295" s="61"/>
      <c r="AR15295" s="61"/>
      <c r="AS15295" s="61"/>
      <c r="AT15295" s="61"/>
      <c r="AU15295" s="61"/>
      <c r="AV15295" s="61"/>
      <c r="AW15295" s="61"/>
      <c r="AX15295" s="61"/>
      <c r="AY15295" s="61"/>
      <c r="AZ15295" s="61"/>
      <c r="BA15295" s="61"/>
    </row>
    <row r="15296" spans="39:53" x14ac:dyDescent="0.2">
      <c r="AM15296" s="61"/>
      <c r="AN15296" s="61"/>
      <c r="AO15296" s="171"/>
      <c r="AP15296" s="61"/>
      <c r="AQ15296" s="61"/>
      <c r="AR15296" s="61"/>
      <c r="AS15296" s="61"/>
      <c r="AT15296" s="61"/>
      <c r="AU15296" s="61"/>
      <c r="AV15296" s="61"/>
      <c r="AW15296" s="61"/>
      <c r="AX15296" s="61"/>
      <c r="AY15296" s="61"/>
      <c r="AZ15296" s="61"/>
      <c r="BA15296" s="61"/>
    </row>
    <row r="15297" spans="39:53" x14ac:dyDescent="0.2">
      <c r="AM15297" s="61"/>
      <c r="AN15297" s="61"/>
      <c r="AO15297" s="171"/>
      <c r="AP15297" s="61"/>
      <c r="AQ15297" s="61"/>
      <c r="AR15297" s="61"/>
      <c r="AS15297" s="61"/>
      <c r="AT15297" s="61"/>
      <c r="AU15297" s="61"/>
      <c r="AV15297" s="61"/>
      <c r="AW15297" s="61"/>
      <c r="AX15297" s="61"/>
      <c r="AY15297" s="61"/>
      <c r="AZ15297" s="61"/>
      <c r="BA15297" s="61"/>
    </row>
    <row r="15298" spans="39:53" x14ac:dyDescent="0.2">
      <c r="AM15298" s="61"/>
      <c r="AN15298" s="61"/>
      <c r="AO15298" s="171"/>
      <c r="AP15298" s="61"/>
      <c r="AQ15298" s="61"/>
      <c r="AR15298" s="61"/>
      <c r="AS15298" s="61"/>
      <c r="AT15298" s="61"/>
      <c r="AU15298" s="61"/>
      <c r="AV15298" s="61"/>
      <c r="AW15298" s="61"/>
      <c r="AX15298" s="61"/>
      <c r="AY15298" s="61"/>
      <c r="AZ15298" s="61"/>
      <c r="BA15298" s="61"/>
    </row>
    <row r="15299" spans="39:53" x14ac:dyDescent="0.2">
      <c r="AM15299" s="61"/>
      <c r="AN15299" s="61"/>
      <c r="AO15299" s="171"/>
      <c r="AP15299" s="61"/>
      <c r="AQ15299" s="61"/>
      <c r="AR15299" s="61"/>
      <c r="AS15299" s="61"/>
      <c r="AT15299" s="61"/>
      <c r="AU15299" s="61"/>
      <c r="AV15299" s="61"/>
      <c r="AW15299" s="61"/>
      <c r="AX15299" s="61"/>
      <c r="AY15299" s="61"/>
      <c r="AZ15299" s="61"/>
      <c r="BA15299" s="61"/>
    </row>
    <row r="15300" spans="39:53" x14ac:dyDescent="0.2">
      <c r="AM15300" s="61"/>
      <c r="AN15300" s="61"/>
      <c r="AO15300" s="171"/>
      <c r="AP15300" s="61"/>
      <c r="AQ15300" s="61"/>
      <c r="AR15300" s="61"/>
      <c r="AS15300" s="61"/>
      <c r="AT15300" s="61"/>
      <c r="AU15300" s="61"/>
      <c r="AV15300" s="61"/>
      <c r="AW15300" s="61"/>
      <c r="AX15300" s="61"/>
      <c r="AY15300" s="61"/>
      <c r="AZ15300" s="61"/>
      <c r="BA15300" s="61"/>
    </row>
    <row r="15301" spans="39:53" x14ac:dyDescent="0.2">
      <c r="AM15301" s="61"/>
      <c r="AN15301" s="61"/>
      <c r="AO15301" s="171"/>
      <c r="AP15301" s="61"/>
      <c r="AQ15301" s="61"/>
      <c r="AR15301" s="61"/>
      <c r="AS15301" s="61"/>
      <c r="AT15301" s="61"/>
      <c r="AU15301" s="61"/>
      <c r="AV15301" s="61"/>
      <c r="AW15301" s="61"/>
      <c r="AX15301" s="61"/>
      <c r="AY15301" s="61"/>
      <c r="AZ15301" s="61"/>
      <c r="BA15301" s="61"/>
    </row>
    <row r="15302" spans="39:53" x14ac:dyDescent="0.2">
      <c r="AM15302" s="61"/>
      <c r="AN15302" s="61"/>
      <c r="AO15302" s="171"/>
      <c r="AP15302" s="61"/>
      <c r="AQ15302" s="61"/>
      <c r="AR15302" s="61"/>
      <c r="AS15302" s="61"/>
      <c r="AT15302" s="61"/>
      <c r="AU15302" s="61"/>
      <c r="AV15302" s="61"/>
      <c r="AW15302" s="61"/>
      <c r="AX15302" s="61"/>
      <c r="AY15302" s="61"/>
      <c r="AZ15302" s="61"/>
      <c r="BA15302" s="61"/>
    </row>
    <row r="15303" spans="39:53" x14ac:dyDescent="0.2">
      <c r="AM15303" s="61"/>
      <c r="AN15303" s="61"/>
      <c r="AO15303" s="171"/>
      <c r="AP15303" s="61"/>
      <c r="AQ15303" s="61"/>
      <c r="AR15303" s="61"/>
      <c r="AS15303" s="61"/>
      <c r="AT15303" s="61"/>
      <c r="AU15303" s="61"/>
      <c r="AV15303" s="61"/>
      <c r="AW15303" s="61"/>
      <c r="AX15303" s="61"/>
      <c r="AY15303" s="61"/>
      <c r="AZ15303" s="61"/>
      <c r="BA15303" s="61"/>
    </row>
    <row r="15304" spans="39:53" x14ac:dyDescent="0.2">
      <c r="AM15304" s="61"/>
      <c r="AN15304" s="61"/>
      <c r="AO15304" s="171"/>
      <c r="AP15304" s="61"/>
      <c r="AQ15304" s="61"/>
      <c r="AR15304" s="61"/>
      <c r="AS15304" s="61"/>
      <c r="AT15304" s="61"/>
      <c r="AU15304" s="61"/>
      <c r="AV15304" s="61"/>
      <c r="AW15304" s="61"/>
      <c r="AX15304" s="61"/>
      <c r="AY15304" s="61"/>
      <c r="AZ15304" s="61"/>
      <c r="BA15304" s="61"/>
    </row>
    <row r="15305" spans="39:53" x14ac:dyDescent="0.2">
      <c r="AM15305" s="61"/>
      <c r="AN15305" s="61"/>
      <c r="AO15305" s="171"/>
      <c r="AP15305" s="61"/>
      <c r="AQ15305" s="61"/>
      <c r="AR15305" s="61"/>
      <c r="AS15305" s="61"/>
      <c r="AT15305" s="61"/>
      <c r="AU15305" s="61"/>
      <c r="AV15305" s="61"/>
      <c r="AW15305" s="61"/>
      <c r="AX15305" s="61"/>
      <c r="AY15305" s="61"/>
      <c r="AZ15305" s="61"/>
      <c r="BA15305" s="61"/>
    </row>
    <row r="15306" spans="39:53" x14ac:dyDescent="0.2">
      <c r="AM15306" s="61"/>
      <c r="AN15306" s="61"/>
      <c r="AO15306" s="171"/>
      <c r="AP15306" s="61"/>
      <c r="AQ15306" s="61"/>
      <c r="AR15306" s="61"/>
      <c r="AS15306" s="61"/>
      <c r="AT15306" s="61"/>
      <c r="AU15306" s="61"/>
      <c r="AV15306" s="61"/>
      <c r="AW15306" s="61"/>
      <c r="AX15306" s="61"/>
      <c r="AY15306" s="61"/>
      <c r="AZ15306" s="61"/>
      <c r="BA15306" s="61"/>
    </row>
    <row r="15307" spans="39:53" x14ac:dyDescent="0.2">
      <c r="AM15307" s="61"/>
      <c r="AN15307" s="61"/>
      <c r="AO15307" s="171"/>
      <c r="AP15307" s="61"/>
      <c r="AQ15307" s="61"/>
      <c r="AR15307" s="61"/>
      <c r="AS15307" s="61"/>
      <c r="AT15307" s="61"/>
      <c r="AU15307" s="61"/>
      <c r="AV15307" s="61"/>
      <c r="AW15307" s="61"/>
      <c r="AX15307" s="61"/>
      <c r="AY15307" s="61"/>
      <c r="AZ15307" s="61"/>
      <c r="BA15307" s="61"/>
    </row>
    <row r="15308" spans="39:53" x14ac:dyDescent="0.2">
      <c r="AM15308" s="61"/>
      <c r="AN15308" s="61"/>
      <c r="AO15308" s="171"/>
      <c r="AP15308" s="61"/>
      <c r="AQ15308" s="61"/>
      <c r="AR15308" s="61"/>
      <c r="AS15308" s="61"/>
      <c r="AT15308" s="61"/>
      <c r="AU15308" s="61"/>
      <c r="AV15308" s="61"/>
      <c r="AW15308" s="61"/>
      <c r="AX15308" s="61"/>
      <c r="AY15308" s="61"/>
      <c r="AZ15308" s="61"/>
      <c r="BA15308" s="61"/>
    </row>
    <row r="15309" spans="39:53" x14ac:dyDescent="0.2">
      <c r="AM15309" s="61"/>
      <c r="AN15309" s="61"/>
      <c r="AO15309" s="171"/>
      <c r="AP15309" s="61"/>
      <c r="AQ15309" s="61"/>
      <c r="AR15309" s="61"/>
      <c r="AS15309" s="61"/>
      <c r="AT15309" s="61"/>
      <c r="AU15309" s="61"/>
      <c r="AV15309" s="61"/>
      <c r="AW15309" s="61"/>
      <c r="AX15309" s="61"/>
      <c r="AY15309" s="61"/>
      <c r="AZ15309" s="61"/>
      <c r="BA15309" s="61"/>
    </row>
    <row r="15310" spans="39:53" x14ac:dyDescent="0.2">
      <c r="AM15310" s="61"/>
      <c r="AN15310" s="61"/>
      <c r="AO15310" s="171"/>
      <c r="AP15310" s="61"/>
      <c r="AQ15310" s="61"/>
      <c r="AR15310" s="61"/>
      <c r="AS15310" s="61"/>
      <c r="AT15310" s="61"/>
      <c r="AU15310" s="61"/>
      <c r="AV15310" s="61"/>
      <c r="AW15310" s="61"/>
      <c r="AX15310" s="61"/>
      <c r="AY15310" s="61"/>
      <c r="AZ15310" s="61"/>
      <c r="BA15310" s="61"/>
    </row>
    <row r="15311" spans="39:53" x14ac:dyDescent="0.2">
      <c r="AM15311" s="61"/>
      <c r="AN15311" s="61"/>
      <c r="AO15311" s="171"/>
      <c r="AP15311" s="61"/>
      <c r="AQ15311" s="61"/>
      <c r="AR15311" s="61"/>
      <c r="AS15311" s="61"/>
      <c r="AT15311" s="61"/>
      <c r="AU15311" s="61"/>
      <c r="AV15311" s="61"/>
      <c r="AW15311" s="61"/>
      <c r="AX15311" s="61"/>
      <c r="AY15311" s="61"/>
      <c r="AZ15311" s="61"/>
      <c r="BA15311" s="61"/>
    </row>
    <row r="15312" spans="39:53" x14ac:dyDescent="0.2">
      <c r="AM15312" s="61"/>
      <c r="AN15312" s="61"/>
      <c r="AO15312" s="171"/>
      <c r="AP15312" s="61"/>
      <c r="AQ15312" s="61"/>
      <c r="AR15312" s="61"/>
      <c r="AS15312" s="61"/>
      <c r="AT15312" s="61"/>
      <c r="AU15312" s="61"/>
      <c r="AV15312" s="61"/>
      <c r="AW15312" s="61"/>
      <c r="AX15312" s="61"/>
      <c r="AY15312" s="61"/>
      <c r="AZ15312" s="61"/>
      <c r="BA15312" s="61"/>
    </row>
    <row r="15313" spans="39:53" x14ac:dyDescent="0.2">
      <c r="AM15313" s="61"/>
      <c r="AN15313" s="61"/>
      <c r="AO15313" s="171"/>
      <c r="AP15313" s="61"/>
      <c r="AQ15313" s="61"/>
      <c r="AR15313" s="61"/>
      <c r="AS15313" s="61"/>
      <c r="AT15313" s="61"/>
      <c r="AU15313" s="61"/>
      <c r="AV15313" s="61"/>
      <c r="AW15313" s="61"/>
      <c r="AX15313" s="61"/>
      <c r="AY15313" s="61"/>
      <c r="AZ15313" s="61"/>
      <c r="BA15313" s="61"/>
    </row>
    <row r="15314" spans="39:53" x14ac:dyDescent="0.2">
      <c r="AM15314" s="61"/>
      <c r="AN15314" s="61"/>
      <c r="AO15314" s="171"/>
      <c r="AP15314" s="61"/>
      <c r="AQ15314" s="61"/>
      <c r="AR15314" s="61"/>
      <c r="AS15314" s="61"/>
      <c r="AT15314" s="61"/>
      <c r="AU15314" s="61"/>
      <c r="AV15314" s="61"/>
      <c r="AW15314" s="61"/>
      <c r="AX15314" s="61"/>
      <c r="AY15314" s="61"/>
      <c r="AZ15314" s="61"/>
      <c r="BA15314" s="61"/>
    </row>
    <row r="15315" spans="39:53" x14ac:dyDescent="0.2">
      <c r="AM15315" s="61"/>
      <c r="AN15315" s="61"/>
      <c r="AO15315" s="171"/>
      <c r="AP15315" s="61"/>
      <c r="AQ15315" s="61"/>
      <c r="AR15315" s="61"/>
      <c r="AS15315" s="61"/>
      <c r="AT15315" s="61"/>
      <c r="AU15315" s="61"/>
      <c r="AV15315" s="61"/>
      <c r="AW15315" s="61"/>
      <c r="AX15315" s="61"/>
      <c r="AY15315" s="61"/>
      <c r="AZ15315" s="61"/>
      <c r="BA15315" s="61"/>
    </row>
    <row r="15316" spans="39:53" x14ac:dyDescent="0.2">
      <c r="AM15316" s="61"/>
      <c r="AN15316" s="61"/>
      <c r="AO15316" s="171"/>
      <c r="AP15316" s="61"/>
      <c r="AQ15316" s="61"/>
      <c r="AR15316" s="61"/>
      <c r="AS15316" s="61"/>
      <c r="AT15316" s="61"/>
      <c r="AU15316" s="61"/>
      <c r="AV15316" s="61"/>
      <c r="AW15316" s="61"/>
      <c r="AX15316" s="61"/>
      <c r="AY15316" s="61"/>
      <c r="AZ15316" s="61"/>
      <c r="BA15316" s="61"/>
    </row>
    <row r="15317" spans="39:53" x14ac:dyDescent="0.2">
      <c r="AM15317" s="61"/>
      <c r="AN15317" s="61"/>
      <c r="AO15317" s="171"/>
      <c r="AP15317" s="61"/>
      <c r="AQ15317" s="61"/>
      <c r="AR15317" s="61"/>
      <c r="AS15317" s="61"/>
      <c r="AT15317" s="61"/>
      <c r="AU15317" s="61"/>
      <c r="AV15317" s="61"/>
      <c r="AW15317" s="61"/>
      <c r="AX15317" s="61"/>
      <c r="AY15317" s="61"/>
      <c r="AZ15317" s="61"/>
      <c r="BA15317" s="61"/>
    </row>
    <row r="15318" spans="39:53" x14ac:dyDescent="0.2">
      <c r="AM15318" s="61"/>
      <c r="AN15318" s="61"/>
      <c r="AO15318" s="171"/>
      <c r="AP15318" s="61"/>
      <c r="AQ15318" s="61"/>
      <c r="AR15318" s="61"/>
      <c r="AS15318" s="61"/>
      <c r="AT15318" s="61"/>
      <c r="AU15318" s="61"/>
      <c r="AV15318" s="61"/>
      <c r="AW15318" s="61"/>
      <c r="AX15318" s="61"/>
      <c r="AY15318" s="61"/>
      <c r="AZ15318" s="61"/>
      <c r="BA15318" s="61"/>
    </row>
    <row r="15319" spans="39:53" x14ac:dyDescent="0.2">
      <c r="AM15319" s="61"/>
      <c r="AN15319" s="61"/>
      <c r="AO15319" s="171"/>
      <c r="AP15319" s="61"/>
      <c r="AQ15319" s="61"/>
      <c r="AR15319" s="61"/>
      <c r="AS15319" s="61"/>
      <c r="AT15319" s="61"/>
      <c r="AU15319" s="61"/>
      <c r="AV15319" s="61"/>
      <c r="AW15319" s="61"/>
      <c r="AX15319" s="61"/>
      <c r="AY15319" s="61"/>
      <c r="AZ15319" s="61"/>
      <c r="BA15319" s="61"/>
    </row>
    <row r="15320" spans="39:53" x14ac:dyDescent="0.2">
      <c r="AM15320" s="61"/>
      <c r="AN15320" s="61"/>
      <c r="AO15320" s="171"/>
      <c r="AP15320" s="61"/>
      <c r="AQ15320" s="61"/>
      <c r="AR15320" s="61"/>
      <c r="AS15320" s="61"/>
      <c r="AT15320" s="61"/>
      <c r="AU15320" s="61"/>
      <c r="AV15320" s="61"/>
      <c r="AW15320" s="61"/>
      <c r="AX15320" s="61"/>
      <c r="AY15320" s="61"/>
      <c r="AZ15320" s="61"/>
      <c r="BA15320" s="61"/>
    </row>
    <row r="15321" spans="39:53" x14ac:dyDescent="0.2">
      <c r="AM15321" s="61"/>
      <c r="AN15321" s="61"/>
      <c r="AO15321" s="171"/>
      <c r="AP15321" s="61"/>
      <c r="AQ15321" s="61"/>
      <c r="AR15321" s="61"/>
      <c r="AS15321" s="61"/>
      <c r="AT15321" s="61"/>
      <c r="AU15321" s="61"/>
      <c r="AV15321" s="61"/>
      <c r="AW15321" s="61"/>
      <c r="AX15321" s="61"/>
      <c r="AY15321" s="61"/>
      <c r="AZ15321" s="61"/>
      <c r="BA15321" s="61"/>
    </row>
    <row r="15322" spans="39:53" x14ac:dyDescent="0.2">
      <c r="AM15322" s="61"/>
      <c r="AN15322" s="61"/>
      <c r="AO15322" s="171"/>
      <c r="AP15322" s="61"/>
      <c r="AQ15322" s="61"/>
      <c r="AR15322" s="61"/>
      <c r="AS15322" s="61"/>
      <c r="AT15322" s="61"/>
      <c r="AU15322" s="61"/>
      <c r="AV15322" s="61"/>
      <c r="AW15322" s="61"/>
      <c r="AX15322" s="61"/>
      <c r="AY15322" s="61"/>
      <c r="AZ15322" s="61"/>
      <c r="BA15322" s="61"/>
    </row>
    <row r="15323" spans="39:53" x14ac:dyDescent="0.2">
      <c r="AM15323" s="61"/>
      <c r="AN15323" s="61"/>
      <c r="AO15323" s="171"/>
      <c r="AP15323" s="61"/>
      <c r="AQ15323" s="61"/>
      <c r="AR15323" s="61"/>
      <c r="AS15323" s="61"/>
      <c r="AT15323" s="61"/>
      <c r="AU15323" s="61"/>
      <c r="AV15323" s="61"/>
      <c r="AW15323" s="61"/>
      <c r="AX15323" s="61"/>
      <c r="AY15323" s="61"/>
      <c r="AZ15323" s="61"/>
      <c r="BA15323" s="61"/>
    </row>
    <row r="15324" spans="39:53" x14ac:dyDescent="0.2">
      <c r="AM15324" s="61"/>
      <c r="AN15324" s="61"/>
      <c r="AO15324" s="171"/>
      <c r="AP15324" s="61"/>
      <c r="AQ15324" s="61"/>
      <c r="AR15324" s="61"/>
      <c r="AS15324" s="61"/>
      <c r="AT15324" s="61"/>
      <c r="AU15324" s="61"/>
      <c r="AV15324" s="61"/>
      <c r="AW15324" s="61"/>
      <c r="AX15324" s="61"/>
      <c r="AY15324" s="61"/>
      <c r="AZ15324" s="61"/>
      <c r="BA15324" s="61"/>
    </row>
    <row r="15325" spans="39:53" x14ac:dyDescent="0.2">
      <c r="AM15325" s="61"/>
      <c r="AN15325" s="61"/>
      <c r="AO15325" s="171"/>
      <c r="AP15325" s="61"/>
      <c r="AQ15325" s="61"/>
      <c r="AR15325" s="61"/>
      <c r="AS15325" s="61"/>
      <c r="AT15325" s="61"/>
      <c r="AU15325" s="61"/>
      <c r="AV15325" s="61"/>
      <c r="AW15325" s="61"/>
      <c r="AX15325" s="61"/>
      <c r="AY15325" s="61"/>
      <c r="AZ15325" s="61"/>
      <c r="BA15325" s="61"/>
    </row>
    <row r="15326" spans="39:53" x14ac:dyDescent="0.2">
      <c r="AM15326" s="61"/>
      <c r="AN15326" s="61"/>
      <c r="AO15326" s="171"/>
      <c r="AP15326" s="61"/>
      <c r="AQ15326" s="61"/>
      <c r="AR15326" s="61"/>
      <c r="AS15326" s="61"/>
      <c r="AT15326" s="61"/>
      <c r="AU15326" s="61"/>
      <c r="AV15326" s="61"/>
      <c r="AW15326" s="61"/>
      <c r="AX15326" s="61"/>
      <c r="AY15326" s="61"/>
      <c r="AZ15326" s="61"/>
      <c r="BA15326" s="61"/>
    </row>
    <row r="15327" spans="39:53" x14ac:dyDescent="0.2">
      <c r="AM15327" s="61"/>
      <c r="AN15327" s="61"/>
      <c r="AO15327" s="171"/>
      <c r="AP15327" s="61"/>
      <c r="AQ15327" s="61"/>
      <c r="AR15327" s="61"/>
      <c r="AS15327" s="61"/>
      <c r="AT15327" s="61"/>
      <c r="AU15327" s="61"/>
      <c r="AV15327" s="61"/>
      <c r="AW15327" s="61"/>
      <c r="AX15327" s="61"/>
      <c r="AY15327" s="61"/>
      <c r="AZ15327" s="61"/>
      <c r="BA15327" s="61"/>
    </row>
    <row r="15328" spans="39:53" x14ac:dyDescent="0.2">
      <c r="AM15328" s="61"/>
      <c r="AN15328" s="61"/>
      <c r="AO15328" s="171"/>
      <c r="AP15328" s="61"/>
      <c r="AQ15328" s="61"/>
      <c r="AR15328" s="61"/>
      <c r="AS15328" s="61"/>
      <c r="AT15328" s="61"/>
      <c r="AU15328" s="61"/>
      <c r="AV15328" s="61"/>
      <c r="AW15328" s="61"/>
      <c r="AX15328" s="61"/>
      <c r="AY15328" s="61"/>
      <c r="AZ15328" s="61"/>
      <c r="BA15328" s="61"/>
    </row>
    <row r="15329" spans="39:53" x14ac:dyDescent="0.2">
      <c r="AM15329" s="61"/>
      <c r="AN15329" s="61"/>
      <c r="AO15329" s="171"/>
      <c r="AP15329" s="61"/>
      <c r="AQ15329" s="61"/>
      <c r="AR15329" s="61"/>
      <c r="AS15329" s="61"/>
      <c r="AT15329" s="61"/>
      <c r="AU15329" s="61"/>
      <c r="AV15329" s="61"/>
      <c r="AW15329" s="61"/>
      <c r="AX15329" s="61"/>
      <c r="AY15329" s="61"/>
      <c r="AZ15329" s="61"/>
      <c r="BA15329" s="61"/>
    </row>
    <row r="15330" spans="39:53" x14ac:dyDescent="0.2">
      <c r="AM15330" s="61"/>
      <c r="AN15330" s="61"/>
      <c r="AO15330" s="171"/>
      <c r="AP15330" s="61"/>
      <c r="AQ15330" s="61"/>
      <c r="AR15330" s="61"/>
      <c r="AS15330" s="61"/>
      <c r="AT15330" s="61"/>
      <c r="AU15330" s="61"/>
      <c r="AV15330" s="61"/>
      <c r="AW15330" s="61"/>
      <c r="AX15330" s="61"/>
      <c r="AY15330" s="61"/>
      <c r="AZ15330" s="61"/>
      <c r="BA15330" s="61"/>
    </row>
    <row r="15331" spans="39:53" x14ac:dyDescent="0.2">
      <c r="AM15331" s="61"/>
      <c r="AN15331" s="61"/>
      <c r="AO15331" s="171"/>
      <c r="AP15331" s="61"/>
      <c r="AQ15331" s="61"/>
      <c r="AR15331" s="61"/>
      <c r="AS15331" s="61"/>
      <c r="AT15331" s="61"/>
      <c r="AU15331" s="61"/>
      <c r="AV15331" s="61"/>
      <c r="AW15331" s="61"/>
      <c r="AX15331" s="61"/>
      <c r="AY15331" s="61"/>
      <c r="AZ15331" s="61"/>
      <c r="BA15331" s="61"/>
    </row>
    <row r="15332" spans="39:53" x14ac:dyDescent="0.2">
      <c r="AM15332" s="61"/>
      <c r="AN15332" s="61"/>
      <c r="AO15332" s="171"/>
      <c r="AP15332" s="61"/>
      <c r="AQ15332" s="61"/>
      <c r="AR15332" s="61"/>
      <c r="AS15332" s="61"/>
      <c r="AT15332" s="61"/>
      <c r="AU15332" s="61"/>
      <c r="AV15332" s="61"/>
      <c r="AW15332" s="61"/>
      <c r="AX15332" s="61"/>
      <c r="AY15332" s="61"/>
      <c r="AZ15332" s="61"/>
      <c r="BA15332" s="61"/>
    </row>
    <row r="15333" spans="39:53" x14ac:dyDescent="0.2">
      <c r="AM15333" s="61"/>
      <c r="AN15333" s="61"/>
      <c r="AO15333" s="171"/>
      <c r="AP15333" s="61"/>
      <c r="AQ15333" s="61"/>
      <c r="AR15333" s="61"/>
      <c r="AS15333" s="61"/>
      <c r="AT15333" s="61"/>
      <c r="AU15333" s="61"/>
      <c r="AV15333" s="61"/>
      <c r="AW15333" s="61"/>
      <c r="AX15333" s="61"/>
      <c r="AY15333" s="61"/>
      <c r="AZ15333" s="61"/>
      <c r="BA15333" s="61"/>
    </row>
    <row r="15334" spans="39:53" x14ac:dyDescent="0.2">
      <c r="AM15334" s="61"/>
      <c r="AN15334" s="61"/>
      <c r="AO15334" s="171"/>
      <c r="AP15334" s="61"/>
      <c r="AQ15334" s="61"/>
      <c r="AR15334" s="61"/>
      <c r="AS15334" s="61"/>
      <c r="AT15334" s="61"/>
      <c r="AU15334" s="61"/>
      <c r="AV15334" s="61"/>
      <c r="AW15334" s="61"/>
      <c r="AX15334" s="61"/>
      <c r="AY15334" s="61"/>
      <c r="AZ15334" s="61"/>
      <c r="BA15334" s="61"/>
    </row>
    <row r="15335" spans="39:53" x14ac:dyDescent="0.2">
      <c r="AM15335" s="61"/>
      <c r="AN15335" s="61"/>
      <c r="AO15335" s="171"/>
      <c r="AP15335" s="61"/>
      <c r="AQ15335" s="61"/>
      <c r="AR15335" s="61"/>
      <c r="AS15335" s="61"/>
      <c r="AT15335" s="61"/>
      <c r="AU15335" s="61"/>
      <c r="AV15335" s="61"/>
      <c r="AW15335" s="61"/>
      <c r="AX15335" s="61"/>
      <c r="AY15335" s="61"/>
      <c r="AZ15335" s="61"/>
      <c r="BA15335" s="61"/>
    </row>
    <row r="15336" spans="39:53" x14ac:dyDescent="0.2">
      <c r="AM15336" s="61"/>
      <c r="AN15336" s="61"/>
      <c r="AO15336" s="171"/>
      <c r="AP15336" s="61"/>
      <c r="AQ15336" s="61"/>
      <c r="AR15336" s="61"/>
      <c r="AS15336" s="61"/>
      <c r="AT15336" s="61"/>
      <c r="AU15336" s="61"/>
      <c r="AV15336" s="61"/>
      <c r="AW15336" s="61"/>
      <c r="AX15336" s="61"/>
      <c r="AY15336" s="61"/>
      <c r="AZ15336" s="61"/>
      <c r="BA15336" s="61"/>
    </row>
    <row r="15337" spans="39:53" x14ac:dyDescent="0.2">
      <c r="AM15337" s="61"/>
      <c r="AN15337" s="61"/>
      <c r="AO15337" s="171"/>
      <c r="AP15337" s="61"/>
      <c r="AQ15337" s="61"/>
      <c r="AR15337" s="61"/>
      <c r="AS15337" s="61"/>
      <c r="AT15337" s="61"/>
      <c r="AU15337" s="61"/>
      <c r="AV15337" s="61"/>
      <c r="AW15337" s="61"/>
      <c r="AX15337" s="61"/>
      <c r="AY15337" s="61"/>
      <c r="AZ15337" s="61"/>
      <c r="BA15337" s="61"/>
    </row>
    <row r="15338" spans="39:53" x14ac:dyDescent="0.2">
      <c r="AM15338" s="61"/>
      <c r="AN15338" s="61"/>
      <c r="AO15338" s="171"/>
      <c r="AP15338" s="61"/>
      <c r="AQ15338" s="61"/>
      <c r="AR15338" s="61"/>
      <c r="AS15338" s="61"/>
      <c r="AT15338" s="61"/>
      <c r="AU15338" s="61"/>
      <c r="AV15338" s="61"/>
      <c r="AW15338" s="61"/>
      <c r="AX15338" s="61"/>
      <c r="AY15338" s="61"/>
      <c r="AZ15338" s="61"/>
      <c r="BA15338" s="61"/>
    </row>
    <row r="15339" spans="39:53" x14ac:dyDescent="0.2">
      <c r="AM15339" s="61"/>
      <c r="AN15339" s="61"/>
      <c r="AO15339" s="171"/>
      <c r="AP15339" s="61"/>
      <c r="AQ15339" s="61"/>
      <c r="AR15339" s="61"/>
      <c r="AS15339" s="61"/>
      <c r="AT15339" s="61"/>
      <c r="AU15339" s="61"/>
      <c r="AV15339" s="61"/>
      <c r="AW15339" s="61"/>
      <c r="AX15339" s="61"/>
      <c r="AY15339" s="61"/>
      <c r="AZ15339" s="61"/>
      <c r="BA15339" s="61"/>
    </row>
    <row r="15340" spans="39:53" x14ac:dyDescent="0.2">
      <c r="AM15340" s="61"/>
      <c r="AN15340" s="61"/>
      <c r="AO15340" s="171"/>
      <c r="AP15340" s="61"/>
      <c r="AQ15340" s="61"/>
      <c r="AR15340" s="61"/>
      <c r="AS15340" s="61"/>
      <c r="AT15340" s="61"/>
      <c r="AU15340" s="61"/>
      <c r="AV15340" s="61"/>
      <c r="AW15340" s="61"/>
      <c r="AX15340" s="61"/>
      <c r="AY15340" s="61"/>
      <c r="AZ15340" s="61"/>
      <c r="BA15340" s="61"/>
    </row>
    <row r="15341" spans="39:53" x14ac:dyDescent="0.2">
      <c r="AM15341" s="61"/>
      <c r="AN15341" s="61"/>
      <c r="AO15341" s="171"/>
      <c r="AP15341" s="61"/>
      <c r="AQ15341" s="61"/>
      <c r="AR15341" s="61"/>
      <c r="AS15341" s="61"/>
      <c r="AT15341" s="61"/>
      <c r="AU15341" s="61"/>
      <c r="AV15341" s="61"/>
      <c r="AW15341" s="61"/>
      <c r="AX15341" s="61"/>
      <c r="AY15341" s="61"/>
      <c r="AZ15341" s="61"/>
      <c r="BA15341" s="61"/>
    </row>
    <row r="15342" spans="39:53" x14ac:dyDescent="0.2">
      <c r="AM15342" s="61"/>
      <c r="AN15342" s="61"/>
      <c r="AO15342" s="171"/>
      <c r="AP15342" s="61"/>
      <c r="AQ15342" s="61"/>
      <c r="AR15342" s="61"/>
      <c r="AS15342" s="61"/>
      <c r="AT15342" s="61"/>
      <c r="AU15342" s="61"/>
      <c r="AV15342" s="61"/>
      <c r="AW15342" s="61"/>
      <c r="AX15342" s="61"/>
      <c r="AY15342" s="61"/>
      <c r="AZ15342" s="61"/>
      <c r="BA15342" s="61"/>
    </row>
    <row r="15343" spans="39:53" x14ac:dyDescent="0.2">
      <c r="AM15343" s="61"/>
      <c r="AN15343" s="61"/>
      <c r="AO15343" s="171"/>
      <c r="AP15343" s="61"/>
      <c r="AQ15343" s="61"/>
      <c r="AR15343" s="61"/>
      <c r="AS15343" s="61"/>
      <c r="AT15343" s="61"/>
      <c r="AU15343" s="61"/>
      <c r="AV15343" s="61"/>
      <c r="AW15343" s="61"/>
      <c r="AX15343" s="61"/>
      <c r="AY15343" s="61"/>
      <c r="AZ15343" s="61"/>
      <c r="BA15343" s="61"/>
    </row>
    <row r="15344" spans="39:53" x14ac:dyDescent="0.2">
      <c r="AM15344" s="61"/>
      <c r="AN15344" s="61"/>
      <c r="AO15344" s="171"/>
      <c r="AP15344" s="61"/>
      <c r="AQ15344" s="61"/>
      <c r="AR15344" s="61"/>
      <c r="AS15344" s="61"/>
      <c r="AT15344" s="61"/>
      <c r="AU15344" s="61"/>
      <c r="AV15344" s="61"/>
      <c r="AW15344" s="61"/>
      <c r="AX15344" s="61"/>
      <c r="AY15344" s="61"/>
      <c r="AZ15344" s="61"/>
      <c r="BA15344" s="61"/>
    </row>
    <row r="15345" spans="39:53" x14ac:dyDescent="0.2">
      <c r="AM15345" s="61"/>
      <c r="AN15345" s="61"/>
      <c r="AO15345" s="171"/>
      <c r="AP15345" s="61"/>
      <c r="AQ15345" s="61"/>
      <c r="AR15345" s="61"/>
      <c r="AS15345" s="61"/>
      <c r="AT15345" s="61"/>
      <c r="AU15345" s="61"/>
      <c r="AV15345" s="61"/>
      <c r="AW15345" s="61"/>
      <c r="AX15345" s="61"/>
      <c r="AY15345" s="61"/>
      <c r="AZ15345" s="61"/>
      <c r="BA15345" s="61"/>
    </row>
    <row r="15346" spans="39:53" x14ac:dyDescent="0.2">
      <c r="AM15346" s="61"/>
      <c r="AN15346" s="61"/>
      <c r="AO15346" s="171"/>
      <c r="AP15346" s="61"/>
      <c r="AQ15346" s="61"/>
      <c r="AR15346" s="61"/>
      <c r="AS15346" s="61"/>
      <c r="AT15346" s="61"/>
      <c r="AU15346" s="61"/>
      <c r="AV15346" s="61"/>
      <c r="AW15346" s="61"/>
      <c r="AX15346" s="61"/>
      <c r="AY15346" s="61"/>
      <c r="AZ15346" s="61"/>
      <c r="BA15346" s="61"/>
    </row>
    <row r="15347" spans="39:53" x14ac:dyDescent="0.2">
      <c r="AM15347" s="61"/>
      <c r="AN15347" s="61"/>
      <c r="AO15347" s="171"/>
      <c r="AP15347" s="61"/>
      <c r="AQ15347" s="61"/>
      <c r="AR15347" s="61"/>
      <c r="AS15347" s="61"/>
      <c r="AT15347" s="61"/>
      <c r="AU15347" s="61"/>
      <c r="AV15347" s="61"/>
      <c r="AW15347" s="61"/>
      <c r="AX15347" s="61"/>
      <c r="AY15347" s="61"/>
      <c r="AZ15347" s="61"/>
      <c r="BA15347" s="61"/>
    </row>
    <row r="15348" spans="39:53" x14ac:dyDescent="0.2">
      <c r="AM15348" s="61"/>
      <c r="AN15348" s="61"/>
      <c r="AO15348" s="171"/>
      <c r="AP15348" s="61"/>
      <c r="AQ15348" s="61"/>
      <c r="AR15348" s="61"/>
      <c r="AS15348" s="61"/>
      <c r="AT15348" s="61"/>
      <c r="AU15348" s="61"/>
      <c r="AV15348" s="61"/>
      <c r="AW15348" s="61"/>
      <c r="AX15348" s="61"/>
      <c r="AY15348" s="61"/>
      <c r="AZ15348" s="61"/>
      <c r="BA15348" s="61"/>
    </row>
    <row r="15349" spans="39:53" x14ac:dyDescent="0.2">
      <c r="AM15349" s="61"/>
      <c r="AN15349" s="61"/>
      <c r="AO15349" s="171"/>
      <c r="AP15349" s="61"/>
      <c r="AQ15349" s="61"/>
      <c r="AR15349" s="61"/>
      <c r="AS15349" s="61"/>
      <c r="AT15349" s="61"/>
      <c r="AU15349" s="61"/>
      <c r="AV15349" s="61"/>
      <c r="AW15349" s="61"/>
      <c r="AX15349" s="61"/>
      <c r="AY15349" s="61"/>
      <c r="AZ15349" s="61"/>
      <c r="BA15349" s="61"/>
    </row>
    <row r="15350" spans="39:53" x14ac:dyDescent="0.2">
      <c r="AM15350" s="61"/>
      <c r="AN15350" s="61"/>
      <c r="AO15350" s="171"/>
      <c r="AP15350" s="61"/>
      <c r="AQ15350" s="61"/>
      <c r="AR15350" s="61"/>
      <c r="AS15350" s="61"/>
      <c r="AT15350" s="61"/>
      <c r="AU15350" s="61"/>
      <c r="AV15350" s="61"/>
      <c r="AW15350" s="61"/>
      <c r="AX15350" s="61"/>
      <c r="AY15350" s="61"/>
      <c r="AZ15350" s="61"/>
      <c r="BA15350" s="61"/>
    </row>
    <row r="15351" spans="39:53" x14ac:dyDescent="0.2">
      <c r="AM15351" s="61"/>
      <c r="AN15351" s="61"/>
      <c r="AO15351" s="171"/>
      <c r="AP15351" s="61"/>
      <c r="AQ15351" s="61"/>
      <c r="AR15351" s="61"/>
      <c r="AS15351" s="61"/>
      <c r="AT15351" s="61"/>
      <c r="AU15351" s="61"/>
      <c r="AV15351" s="61"/>
      <c r="AW15351" s="61"/>
      <c r="AX15351" s="61"/>
      <c r="AY15351" s="61"/>
      <c r="AZ15351" s="61"/>
      <c r="BA15351" s="61"/>
    </row>
    <row r="15352" spans="39:53" x14ac:dyDescent="0.2">
      <c r="AM15352" s="61"/>
      <c r="AN15352" s="61"/>
      <c r="AO15352" s="171"/>
      <c r="AP15352" s="61"/>
      <c r="AQ15352" s="61"/>
      <c r="AR15352" s="61"/>
      <c r="AS15352" s="61"/>
      <c r="AT15352" s="61"/>
      <c r="AU15352" s="61"/>
      <c r="AV15352" s="61"/>
      <c r="AW15352" s="61"/>
      <c r="AX15352" s="61"/>
      <c r="AY15352" s="61"/>
      <c r="AZ15352" s="61"/>
      <c r="BA15352" s="61"/>
    </row>
    <row r="15353" spans="39:53" x14ac:dyDescent="0.2">
      <c r="AM15353" s="61"/>
      <c r="AN15353" s="61"/>
      <c r="AO15353" s="171"/>
      <c r="AP15353" s="61"/>
      <c r="AQ15353" s="61"/>
      <c r="AR15353" s="61"/>
      <c r="AS15353" s="61"/>
      <c r="AT15353" s="61"/>
      <c r="AU15353" s="61"/>
      <c r="AV15353" s="61"/>
      <c r="AW15353" s="61"/>
      <c r="AX15353" s="61"/>
      <c r="AY15353" s="61"/>
      <c r="AZ15353" s="61"/>
      <c r="BA15353" s="61"/>
    </row>
    <row r="15354" spans="39:53" x14ac:dyDescent="0.2">
      <c r="AM15354" s="61"/>
      <c r="AN15354" s="61"/>
      <c r="AO15354" s="171"/>
      <c r="AP15354" s="61"/>
      <c r="AQ15354" s="61"/>
      <c r="AR15354" s="61"/>
      <c r="AS15354" s="61"/>
      <c r="AT15354" s="61"/>
      <c r="AU15354" s="61"/>
      <c r="AV15354" s="61"/>
      <c r="AW15354" s="61"/>
      <c r="AX15354" s="61"/>
      <c r="AY15354" s="61"/>
      <c r="AZ15354" s="61"/>
      <c r="BA15354" s="61"/>
    </row>
    <row r="15355" spans="39:53" x14ac:dyDescent="0.2">
      <c r="AM15355" s="61"/>
      <c r="AN15355" s="61"/>
      <c r="AO15355" s="171"/>
      <c r="AP15355" s="61"/>
      <c r="AQ15355" s="61"/>
      <c r="AR15355" s="61"/>
      <c r="AS15355" s="61"/>
      <c r="AT15355" s="61"/>
      <c r="AU15355" s="61"/>
      <c r="AV15355" s="61"/>
      <c r="AW15355" s="61"/>
      <c r="AX15355" s="61"/>
      <c r="AY15355" s="61"/>
      <c r="AZ15355" s="61"/>
      <c r="BA15355" s="61"/>
    </row>
    <row r="15356" spans="39:53" x14ac:dyDescent="0.2">
      <c r="AM15356" s="61"/>
      <c r="AN15356" s="61"/>
      <c r="AO15356" s="171"/>
      <c r="AP15356" s="61"/>
      <c r="AQ15356" s="61"/>
      <c r="AR15356" s="61"/>
      <c r="AS15356" s="61"/>
      <c r="AT15356" s="61"/>
      <c r="AU15356" s="61"/>
      <c r="AV15356" s="61"/>
      <c r="AW15356" s="61"/>
      <c r="AX15356" s="61"/>
      <c r="AY15356" s="61"/>
      <c r="AZ15356" s="61"/>
      <c r="BA15356" s="61"/>
    </row>
    <row r="15357" spans="39:53" x14ac:dyDescent="0.2">
      <c r="AM15357" s="61"/>
      <c r="AN15357" s="61"/>
      <c r="AO15357" s="171"/>
      <c r="AP15357" s="61"/>
      <c r="AQ15357" s="61"/>
      <c r="AR15357" s="61"/>
      <c r="AS15357" s="61"/>
      <c r="AT15357" s="61"/>
      <c r="AU15357" s="61"/>
      <c r="AV15357" s="61"/>
      <c r="AW15357" s="61"/>
      <c r="AX15357" s="61"/>
      <c r="AY15357" s="61"/>
      <c r="AZ15357" s="61"/>
      <c r="BA15357" s="61"/>
    </row>
    <row r="15358" spans="39:53" x14ac:dyDescent="0.2">
      <c r="AM15358" s="61"/>
      <c r="AN15358" s="61"/>
      <c r="AO15358" s="171"/>
      <c r="AP15358" s="61"/>
      <c r="AQ15358" s="61"/>
      <c r="AR15358" s="61"/>
      <c r="AS15358" s="61"/>
      <c r="AT15358" s="61"/>
      <c r="AU15358" s="61"/>
      <c r="AV15358" s="61"/>
      <c r="AW15358" s="61"/>
      <c r="AX15358" s="61"/>
      <c r="AY15358" s="61"/>
      <c r="AZ15358" s="61"/>
      <c r="BA15358" s="61"/>
    </row>
    <row r="15359" spans="39:53" x14ac:dyDescent="0.2">
      <c r="AM15359" s="61"/>
      <c r="AN15359" s="61"/>
      <c r="AO15359" s="171"/>
      <c r="AP15359" s="61"/>
      <c r="AQ15359" s="61"/>
      <c r="AR15359" s="61"/>
      <c r="AS15359" s="61"/>
      <c r="AT15359" s="61"/>
      <c r="AU15359" s="61"/>
      <c r="AV15359" s="61"/>
      <c r="AW15359" s="61"/>
      <c r="AX15359" s="61"/>
      <c r="AY15359" s="61"/>
      <c r="AZ15359" s="61"/>
      <c r="BA15359" s="61"/>
    </row>
    <row r="15360" spans="39:53" x14ac:dyDescent="0.2">
      <c r="AM15360" s="61"/>
      <c r="AN15360" s="61"/>
      <c r="AO15360" s="171"/>
      <c r="AP15360" s="61"/>
      <c r="AQ15360" s="61"/>
      <c r="AR15360" s="61"/>
      <c r="AS15360" s="61"/>
      <c r="AT15360" s="61"/>
      <c r="AU15360" s="61"/>
      <c r="AV15360" s="61"/>
      <c r="AW15360" s="61"/>
      <c r="AX15360" s="61"/>
      <c r="AY15360" s="61"/>
      <c r="AZ15360" s="61"/>
      <c r="BA15360" s="61"/>
    </row>
    <row r="15361" spans="39:53" x14ac:dyDescent="0.2">
      <c r="AM15361" s="61"/>
      <c r="AN15361" s="61"/>
      <c r="AO15361" s="171"/>
      <c r="AP15361" s="61"/>
      <c r="AQ15361" s="61"/>
      <c r="AR15361" s="61"/>
      <c r="AS15361" s="61"/>
      <c r="AT15361" s="61"/>
      <c r="AU15361" s="61"/>
      <c r="AV15361" s="61"/>
      <c r="AW15361" s="61"/>
      <c r="AX15361" s="61"/>
      <c r="AY15361" s="61"/>
      <c r="AZ15361" s="61"/>
      <c r="BA15361" s="61"/>
    </row>
    <row r="15362" spans="39:53" x14ac:dyDescent="0.2">
      <c r="AM15362" s="61"/>
      <c r="AN15362" s="61"/>
      <c r="AO15362" s="171"/>
      <c r="AP15362" s="61"/>
      <c r="AQ15362" s="61"/>
      <c r="AR15362" s="61"/>
      <c r="AS15362" s="61"/>
      <c r="AT15362" s="61"/>
      <c r="AU15362" s="61"/>
      <c r="AV15362" s="61"/>
      <c r="AW15362" s="61"/>
      <c r="AX15362" s="61"/>
      <c r="AY15362" s="61"/>
      <c r="AZ15362" s="61"/>
      <c r="BA15362" s="61"/>
    </row>
    <row r="15363" spans="39:53" x14ac:dyDescent="0.2">
      <c r="AM15363" s="61"/>
      <c r="AN15363" s="61"/>
      <c r="AO15363" s="171"/>
      <c r="AP15363" s="61"/>
      <c r="AQ15363" s="61"/>
      <c r="AR15363" s="61"/>
      <c r="AS15363" s="61"/>
      <c r="AT15363" s="61"/>
      <c r="AU15363" s="61"/>
      <c r="AV15363" s="61"/>
      <c r="AW15363" s="61"/>
      <c r="AX15363" s="61"/>
      <c r="AY15363" s="61"/>
      <c r="AZ15363" s="61"/>
      <c r="BA15363" s="61"/>
    </row>
    <row r="15364" spans="39:53" x14ac:dyDescent="0.2">
      <c r="AM15364" s="61"/>
      <c r="AN15364" s="61"/>
      <c r="AO15364" s="171"/>
      <c r="AP15364" s="61"/>
      <c r="AQ15364" s="61"/>
      <c r="AR15364" s="61"/>
      <c r="AS15364" s="61"/>
      <c r="AT15364" s="61"/>
      <c r="AU15364" s="61"/>
      <c r="AV15364" s="61"/>
      <c r="AW15364" s="61"/>
      <c r="AX15364" s="61"/>
      <c r="AY15364" s="61"/>
      <c r="AZ15364" s="61"/>
      <c r="BA15364" s="61"/>
    </row>
    <row r="15365" spans="39:53" x14ac:dyDescent="0.2">
      <c r="AM15365" s="61"/>
      <c r="AN15365" s="61"/>
      <c r="AO15365" s="171"/>
      <c r="AP15365" s="61"/>
      <c r="AQ15365" s="61"/>
      <c r="AR15365" s="61"/>
      <c r="AS15365" s="61"/>
      <c r="AT15365" s="61"/>
      <c r="AU15365" s="61"/>
      <c r="AV15365" s="61"/>
      <c r="AW15365" s="61"/>
      <c r="AX15365" s="61"/>
      <c r="AY15365" s="61"/>
      <c r="AZ15365" s="61"/>
      <c r="BA15365" s="61"/>
    </row>
    <row r="15366" spans="39:53" x14ac:dyDescent="0.2">
      <c r="AM15366" s="61"/>
      <c r="AN15366" s="61"/>
      <c r="AO15366" s="171"/>
      <c r="AP15366" s="61"/>
      <c r="AQ15366" s="61"/>
      <c r="AR15366" s="61"/>
      <c r="AS15366" s="61"/>
      <c r="AT15366" s="61"/>
      <c r="AU15366" s="61"/>
      <c r="AV15366" s="61"/>
      <c r="AW15366" s="61"/>
      <c r="AX15366" s="61"/>
      <c r="AY15366" s="61"/>
      <c r="AZ15366" s="61"/>
      <c r="BA15366" s="61"/>
    </row>
    <row r="15367" spans="39:53" x14ac:dyDescent="0.2">
      <c r="AM15367" s="61"/>
      <c r="AN15367" s="61"/>
      <c r="AO15367" s="171"/>
      <c r="AP15367" s="61"/>
      <c r="AQ15367" s="61"/>
      <c r="AR15367" s="61"/>
      <c r="AS15367" s="61"/>
      <c r="AT15367" s="61"/>
      <c r="AU15367" s="61"/>
      <c r="AV15367" s="61"/>
      <c r="AW15367" s="61"/>
      <c r="AX15367" s="61"/>
      <c r="AY15367" s="61"/>
      <c r="AZ15367" s="61"/>
      <c r="BA15367" s="61"/>
    </row>
    <row r="15368" spans="39:53" x14ac:dyDescent="0.2">
      <c r="AM15368" s="61"/>
      <c r="AN15368" s="61"/>
      <c r="AO15368" s="171"/>
      <c r="AP15368" s="61"/>
      <c r="AQ15368" s="61"/>
      <c r="AR15368" s="61"/>
      <c r="AS15368" s="61"/>
      <c r="AT15368" s="61"/>
      <c r="AU15368" s="61"/>
      <c r="AV15368" s="61"/>
      <c r="AW15368" s="61"/>
      <c r="AX15368" s="61"/>
      <c r="AY15368" s="61"/>
      <c r="AZ15368" s="61"/>
      <c r="BA15368" s="61"/>
    </row>
    <row r="15369" spans="39:53" x14ac:dyDescent="0.2">
      <c r="AM15369" s="61"/>
      <c r="AN15369" s="61"/>
      <c r="AO15369" s="171"/>
      <c r="AP15369" s="61"/>
      <c r="AQ15369" s="61"/>
      <c r="AR15369" s="61"/>
      <c r="AS15369" s="61"/>
      <c r="AT15369" s="61"/>
      <c r="AU15369" s="61"/>
      <c r="AV15369" s="61"/>
      <c r="AW15369" s="61"/>
      <c r="AX15369" s="61"/>
      <c r="AY15369" s="61"/>
      <c r="AZ15369" s="61"/>
      <c r="BA15369" s="61"/>
    </row>
    <row r="15370" spans="39:53" x14ac:dyDescent="0.2">
      <c r="AM15370" s="61"/>
      <c r="AN15370" s="61"/>
      <c r="AO15370" s="171"/>
      <c r="AP15370" s="61"/>
      <c r="AQ15370" s="61"/>
      <c r="AR15370" s="61"/>
      <c r="AS15370" s="61"/>
      <c r="AT15370" s="61"/>
      <c r="AU15370" s="61"/>
      <c r="AV15370" s="61"/>
      <c r="AW15370" s="61"/>
      <c r="AX15370" s="61"/>
      <c r="AY15370" s="61"/>
      <c r="AZ15370" s="61"/>
      <c r="BA15370" s="61"/>
    </row>
    <row r="15371" spans="39:53" x14ac:dyDescent="0.2">
      <c r="AM15371" s="61"/>
      <c r="AN15371" s="61"/>
      <c r="AO15371" s="171"/>
      <c r="AP15371" s="61"/>
      <c r="AQ15371" s="61"/>
      <c r="AR15371" s="61"/>
      <c r="AS15371" s="61"/>
      <c r="AT15371" s="61"/>
      <c r="AU15371" s="61"/>
      <c r="AV15371" s="61"/>
      <c r="AW15371" s="61"/>
      <c r="AX15371" s="61"/>
      <c r="AY15371" s="61"/>
      <c r="AZ15371" s="61"/>
      <c r="BA15371" s="61"/>
    </row>
    <row r="15372" spans="39:53" x14ac:dyDescent="0.2">
      <c r="AM15372" s="61"/>
      <c r="AN15372" s="61"/>
      <c r="AO15372" s="171"/>
      <c r="AP15372" s="61"/>
      <c r="AQ15372" s="61"/>
      <c r="AR15372" s="61"/>
      <c r="AS15372" s="61"/>
      <c r="AT15372" s="61"/>
      <c r="AU15372" s="61"/>
      <c r="AV15372" s="61"/>
      <c r="AW15372" s="61"/>
      <c r="AX15372" s="61"/>
      <c r="AY15372" s="61"/>
      <c r="AZ15372" s="61"/>
      <c r="BA15372" s="61"/>
    </row>
    <row r="15373" spans="39:53" x14ac:dyDescent="0.2">
      <c r="AM15373" s="61"/>
      <c r="AN15373" s="61"/>
      <c r="AO15373" s="171"/>
      <c r="AP15373" s="61"/>
      <c r="AQ15373" s="61"/>
      <c r="AR15373" s="61"/>
      <c r="AS15373" s="61"/>
      <c r="AT15373" s="61"/>
      <c r="AU15373" s="61"/>
      <c r="AV15373" s="61"/>
      <c r="AW15373" s="61"/>
      <c r="AX15373" s="61"/>
      <c r="AY15373" s="61"/>
      <c r="AZ15373" s="61"/>
      <c r="BA15373" s="61"/>
    </row>
    <row r="15374" spans="39:53" x14ac:dyDescent="0.2">
      <c r="AM15374" s="61"/>
      <c r="AN15374" s="61"/>
      <c r="AO15374" s="171"/>
      <c r="AP15374" s="61"/>
      <c r="AQ15374" s="61"/>
      <c r="AR15374" s="61"/>
      <c r="AS15374" s="61"/>
      <c r="AT15374" s="61"/>
      <c r="AU15374" s="61"/>
      <c r="AV15374" s="61"/>
      <c r="AW15374" s="61"/>
      <c r="AX15374" s="61"/>
      <c r="AY15374" s="61"/>
      <c r="AZ15374" s="61"/>
      <c r="BA15374" s="61"/>
    </row>
    <row r="15375" spans="39:53" x14ac:dyDescent="0.2">
      <c r="AM15375" s="61"/>
      <c r="AN15375" s="61"/>
      <c r="AO15375" s="171"/>
      <c r="AP15375" s="61"/>
      <c r="AQ15375" s="61"/>
      <c r="AR15375" s="61"/>
      <c r="AS15375" s="61"/>
      <c r="AT15375" s="61"/>
      <c r="AU15375" s="61"/>
      <c r="AV15375" s="61"/>
      <c r="AW15375" s="61"/>
      <c r="AX15375" s="61"/>
      <c r="AY15375" s="61"/>
      <c r="AZ15375" s="61"/>
      <c r="BA15375" s="61"/>
    </row>
    <row r="15376" spans="39:53" x14ac:dyDescent="0.2">
      <c r="AM15376" s="61"/>
      <c r="AN15376" s="61"/>
      <c r="AO15376" s="171"/>
      <c r="AP15376" s="61"/>
      <c r="AQ15376" s="61"/>
      <c r="AR15376" s="61"/>
      <c r="AS15376" s="61"/>
      <c r="AT15376" s="61"/>
      <c r="AU15376" s="61"/>
      <c r="AV15376" s="61"/>
      <c r="AW15376" s="61"/>
      <c r="AX15376" s="61"/>
      <c r="AY15376" s="61"/>
      <c r="AZ15376" s="61"/>
      <c r="BA15376" s="61"/>
    </row>
    <row r="15377" spans="39:53" x14ac:dyDescent="0.2">
      <c r="AM15377" s="61"/>
      <c r="AN15377" s="61"/>
      <c r="AO15377" s="171"/>
      <c r="AP15377" s="61"/>
      <c r="AQ15377" s="61"/>
      <c r="AR15377" s="61"/>
      <c r="AS15377" s="61"/>
      <c r="AT15377" s="61"/>
      <c r="AU15377" s="61"/>
      <c r="AV15377" s="61"/>
      <c r="AW15377" s="61"/>
      <c r="AX15377" s="61"/>
      <c r="AY15377" s="61"/>
      <c r="AZ15377" s="61"/>
      <c r="BA15377" s="61"/>
    </row>
    <row r="15378" spans="39:53" x14ac:dyDescent="0.2">
      <c r="AM15378" s="61"/>
      <c r="AN15378" s="61"/>
      <c r="AO15378" s="171"/>
      <c r="AP15378" s="61"/>
      <c r="AQ15378" s="61"/>
      <c r="AR15378" s="61"/>
      <c r="AS15378" s="61"/>
      <c r="AT15378" s="61"/>
      <c r="AU15378" s="61"/>
      <c r="AV15378" s="61"/>
      <c r="AW15378" s="61"/>
      <c r="AX15378" s="61"/>
      <c r="AY15378" s="61"/>
      <c r="AZ15378" s="61"/>
      <c r="BA15378" s="61"/>
    </row>
    <row r="15379" spans="39:53" x14ac:dyDescent="0.2">
      <c r="AM15379" s="61"/>
      <c r="AN15379" s="61"/>
      <c r="AO15379" s="171"/>
      <c r="AP15379" s="61"/>
      <c r="AQ15379" s="61"/>
      <c r="AR15379" s="61"/>
      <c r="AS15379" s="61"/>
      <c r="AT15379" s="61"/>
      <c r="AU15379" s="61"/>
      <c r="AV15379" s="61"/>
      <c r="AW15379" s="61"/>
      <c r="AX15379" s="61"/>
      <c r="AY15379" s="61"/>
      <c r="AZ15379" s="61"/>
      <c r="BA15379" s="61"/>
    </row>
    <row r="15380" spans="39:53" x14ac:dyDescent="0.2">
      <c r="AM15380" s="61"/>
      <c r="AN15380" s="61"/>
      <c r="AO15380" s="171"/>
      <c r="AP15380" s="61"/>
      <c r="AQ15380" s="61"/>
      <c r="AR15380" s="61"/>
      <c r="AS15380" s="61"/>
      <c r="AT15380" s="61"/>
      <c r="AU15380" s="61"/>
      <c r="AV15380" s="61"/>
      <c r="AW15380" s="61"/>
      <c r="AX15380" s="61"/>
      <c r="AY15380" s="61"/>
      <c r="AZ15380" s="61"/>
      <c r="BA15380" s="61"/>
    </row>
    <row r="15381" spans="39:53" x14ac:dyDescent="0.2">
      <c r="AM15381" s="61"/>
      <c r="AN15381" s="61"/>
      <c r="AO15381" s="171"/>
      <c r="AP15381" s="61"/>
      <c r="AQ15381" s="61"/>
      <c r="AR15381" s="61"/>
      <c r="AS15381" s="61"/>
      <c r="AT15381" s="61"/>
      <c r="AU15381" s="61"/>
      <c r="AV15381" s="61"/>
      <c r="AW15381" s="61"/>
      <c r="AX15381" s="61"/>
      <c r="AY15381" s="61"/>
      <c r="AZ15381" s="61"/>
      <c r="BA15381" s="61"/>
    </row>
    <row r="15382" spans="39:53" x14ac:dyDescent="0.2">
      <c r="AM15382" s="61"/>
      <c r="AN15382" s="61"/>
      <c r="AO15382" s="171"/>
      <c r="AP15382" s="61"/>
      <c r="AQ15382" s="61"/>
      <c r="AR15382" s="61"/>
      <c r="AS15382" s="61"/>
      <c r="AT15382" s="61"/>
      <c r="AU15382" s="61"/>
      <c r="AV15382" s="61"/>
      <c r="AW15382" s="61"/>
      <c r="AX15382" s="61"/>
      <c r="AY15382" s="61"/>
      <c r="AZ15382" s="61"/>
      <c r="BA15382" s="61"/>
    </row>
    <row r="15383" spans="39:53" x14ac:dyDescent="0.2">
      <c r="AM15383" s="61"/>
      <c r="AN15383" s="61"/>
      <c r="AO15383" s="171"/>
      <c r="AP15383" s="61"/>
      <c r="AQ15383" s="61"/>
      <c r="AR15383" s="61"/>
      <c r="AS15383" s="61"/>
      <c r="AT15383" s="61"/>
      <c r="AU15383" s="61"/>
      <c r="AV15383" s="61"/>
      <c r="AW15383" s="61"/>
      <c r="AX15383" s="61"/>
      <c r="AY15383" s="61"/>
      <c r="AZ15383" s="61"/>
      <c r="BA15383" s="61"/>
    </row>
    <row r="15384" spans="39:53" x14ac:dyDescent="0.2">
      <c r="AM15384" s="61"/>
      <c r="AN15384" s="61"/>
      <c r="AO15384" s="171"/>
      <c r="AP15384" s="61"/>
      <c r="AQ15384" s="61"/>
      <c r="AR15384" s="61"/>
      <c r="AS15384" s="61"/>
      <c r="AT15384" s="61"/>
      <c r="AU15384" s="61"/>
      <c r="AV15384" s="61"/>
      <c r="AW15384" s="61"/>
      <c r="AX15384" s="61"/>
      <c r="AY15384" s="61"/>
      <c r="AZ15384" s="61"/>
      <c r="BA15384" s="61"/>
    </row>
    <row r="15385" spans="39:53" x14ac:dyDescent="0.2">
      <c r="AM15385" s="61"/>
      <c r="AN15385" s="61"/>
      <c r="AO15385" s="171"/>
      <c r="AP15385" s="61"/>
      <c r="AQ15385" s="61"/>
      <c r="AR15385" s="61"/>
      <c r="AS15385" s="61"/>
      <c r="AT15385" s="61"/>
      <c r="AU15385" s="61"/>
      <c r="AV15385" s="61"/>
      <c r="AW15385" s="61"/>
      <c r="AX15385" s="61"/>
      <c r="AY15385" s="61"/>
      <c r="AZ15385" s="61"/>
      <c r="BA15385" s="61"/>
    </row>
    <row r="15386" spans="39:53" x14ac:dyDescent="0.2">
      <c r="AM15386" s="61"/>
      <c r="AN15386" s="61"/>
      <c r="AO15386" s="171"/>
      <c r="AP15386" s="61"/>
      <c r="AQ15386" s="61"/>
      <c r="AR15386" s="61"/>
      <c r="AS15386" s="61"/>
      <c r="AT15386" s="61"/>
      <c r="AU15386" s="61"/>
      <c r="AV15386" s="61"/>
      <c r="AW15386" s="61"/>
      <c r="AX15386" s="61"/>
      <c r="AY15386" s="61"/>
      <c r="AZ15386" s="61"/>
      <c r="BA15386" s="61"/>
    </row>
    <row r="15387" spans="39:53" x14ac:dyDescent="0.2">
      <c r="AM15387" s="61"/>
      <c r="AN15387" s="61"/>
      <c r="AO15387" s="171"/>
      <c r="AP15387" s="61"/>
      <c r="AQ15387" s="61"/>
      <c r="AR15387" s="61"/>
      <c r="AS15387" s="61"/>
      <c r="AT15387" s="61"/>
      <c r="AU15387" s="61"/>
      <c r="AV15387" s="61"/>
      <c r="AW15387" s="61"/>
      <c r="AX15387" s="61"/>
      <c r="AY15387" s="61"/>
      <c r="AZ15387" s="61"/>
      <c r="BA15387" s="61"/>
    </row>
    <row r="15388" spans="39:53" x14ac:dyDescent="0.2">
      <c r="AM15388" s="61"/>
      <c r="AN15388" s="61"/>
      <c r="AO15388" s="171"/>
      <c r="AP15388" s="61"/>
      <c r="AQ15388" s="61"/>
      <c r="AR15388" s="61"/>
      <c r="AS15388" s="61"/>
      <c r="AT15388" s="61"/>
      <c r="AU15388" s="61"/>
      <c r="AV15388" s="61"/>
      <c r="AW15388" s="61"/>
      <c r="AX15388" s="61"/>
      <c r="AY15388" s="61"/>
      <c r="AZ15388" s="61"/>
      <c r="BA15388" s="61"/>
    </row>
    <row r="15389" spans="39:53" x14ac:dyDescent="0.2">
      <c r="AM15389" s="61"/>
      <c r="AN15389" s="61"/>
      <c r="AO15389" s="171"/>
      <c r="AP15389" s="61"/>
      <c r="AQ15389" s="61"/>
      <c r="AR15389" s="61"/>
      <c r="AS15389" s="61"/>
      <c r="AT15389" s="61"/>
      <c r="AU15389" s="61"/>
      <c r="AV15389" s="61"/>
      <c r="AW15389" s="61"/>
      <c r="AX15389" s="61"/>
      <c r="AY15389" s="61"/>
      <c r="AZ15389" s="61"/>
      <c r="BA15389" s="61"/>
    </row>
    <row r="15390" spans="39:53" x14ac:dyDescent="0.2">
      <c r="AM15390" s="61"/>
      <c r="AN15390" s="61"/>
      <c r="AO15390" s="171"/>
      <c r="AP15390" s="61"/>
      <c r="AQ15390" s="61"/>
      <c r="AR15390" s="61"/>
      <c r="AS15390" s="61"/>
      <c r="AT15390" s="61"/>
      <c r="AU15390" s="61"/>
      <c r="AV15390" s="61"/>
      <c r="AW15390" s="61"/>
      <c r="AX15390" s="61"/>
      <c r="AY15390" s="61"/>
      <c r="AZ15390" s="61"/>
      <c r="BA15390" s="61"/>
    </row>
    <row r="15391" spans="39:53" x14ac:dyDescent="0.2">
      <c r="AM15391" s="61"/>
      <c r="AN15391" s="61"/>
      <c r="AO15391" s="171"/>
      <c r="AP15391" s="61"/>
      <c r="AQ15391" s="61"/>
      <c r="AR15391" s="61"/>
      <c r="AS15391" s="61"/>
      <c r="AT15391" s="61"/>
      <c r="AU15391" s="61"/>
      <c r="AV15391" s="61"/>
      <c r="AW15391" s="61"/>
      <c r="AX15391" s="61"/>
      <c r="AY15391" s="61"/>
      <c r="AZ15391" s="61"/>
      <c r="BA15391" s="61"/>
    </row>
    <row r="15392" spans="39:53" x14ac:dyDescent="0.2">
      <c r="AM15392" s="61"/>
      <c r="AN15392" s="61"/>
      <c r="AO15392" s="171"/>
      <c r="AP15392" s="61"/>
      <c r="AQ15392" s="61"/>
      <c r="AR15392" s="61"/>
      <c r="AS15392" s="61"/>
      <c r="AT15392" s="61"/>
      <c r="AU15392" s="61"/>
      <c r="AV15392" s="61"/>
      <c r="AW15392" s="61"/>
      <c r="AX15392" s="61"/>
      <c r="AY15392" s="61"/>
      <c r="AZ15392" s="61"/>
      <c r="BA15392" s="61"/>
    </row>
    <row r="15393" spans="39:53" x14ac:dyDescent="0.2">
      <c r="AM15393" s="61"/>
      <c r="AN15393" s="61"/>
      <c r="AO15393" s="171"/>
      <c r="AP15393" s="61"/>
      <c r="AQ15393" s="61"/>
      <c r="AR15393" s="61"/>
      <c r="AS15393" s="61"/>
      <c r="AT15393" s="61"/>
      <c r="AU15393" s="61"/>
      <c r="AV15393" s="61"/>
      <c r="AW15393" s="61"/>
      <c r="AX15393" s="61"/>
      <c r="AY15393" s="61"/>
      <c r="AZ15393" s="61"/>
      <c r="BA15393" s="61"/>
    </row>
    <row r="15394" spans="39:53" x14ac:dyDescent="0.2">
      <c r="AM15394" s="61"/>
      <c r="AN15394" s="61"/>
      <c r="AO15394" s="171"/>
      <c r="AP15394" s="61"/>
      <c r="AQ15394" s="61"/>
      <c r="AR15394" s="61"/>
      <c r="AS15394" s="61"/>
      <c r="AT15394" s="61"/>
      <c r="AU15394" s="61"/>
      <c r="AV15394" s="61"/>
      <c r="AW15394" s="61"/>
      <c r="AX15394" s="61"/>
      <c r="AY15394" s="61"/>
      <c r="AZ15394" s="61"/>
      <c r="BA15394" s="61"/>
    </row>
    <row r="15395" spans="39:53" x14ac:dyDescent="0.2">
      <c r="AM15395" s="61"/>
      <c r="AN15395" s="61"/>
      <c r="AO15395" s="171"/>
      <c r="AP15395" s="61"/>
      <c r="AQ15395" s="61"/>
      <c r="AR15395" s="61"/>
      <c r="AS15395" s="61"/>
      <c r="AT15395" s="61"/>
      <c r="AU15395" s="61"/>
      <c r="AV15395" s="61"/>
      <c r="AW15395" s="61"/>
      <c r="AX15395" s="61"/>
      <c r="AY15395" s="61"/>
      <c r="AZ15395" s="61"/>
      <c r="BA15395" s="61"/>
    </row>
    <row r="15396" spans="39:53" x14ac:dyDescent="0.2">
      <c r="AM15396" s="61"/>
      <c r="AN15396" s="61"/>
      <c r="AO15396" s="171"/>
      <c r="AP15396" s="61"/>
      <c r="AQ15396" s="61"/>
      <c r="AR15396" s="61"/>
      <c r="AS15396" s="61"/>
      <c r="AT15396" s="61"/>
      <c r="AU15396" s="61"/>
      <c r="AV15396" s="61"/>
      <c r="AW15396" s="61"/>
      <c r="AX15396" s="61"/>
      <c r="AY15396" s="61"/>
      <c r="AZ15396" s="61"/>
      <c r="BA15396" s="61"/>
    </row>
    <row r="15397" spans="39:53" x14ac:dyDescent="0.2">
      <c r="AM15397" s="61"/>
      <c r="AN15397" s="61"/>
      <c r="AO15397" s="171"/>
      <c r="AP15397" s="61"/>
      <c r="AQ15397" s="61"/>
      <c r="AR15397" s="61"/>
      <c r="AS15397" s="61"/>
      <c r="AT15397" s="61"/>
      <c r="AU15397" s="61"/>
      <c r="AV15397" s="61"/>
      <c r="AW15397" s="61"/>
      <c r="AX15397" s="61"/>
      <c r="AY15397" s="61"/>
      <c r="AZ15397" s="61"/>
      <c r="BA15397" s="61"/>
    </row>
    <row r="15398" spans="39:53" x14ac:dyDescent="0.2">
      <c r="AM15398" s="61"/>
      <c r="AN15398" s="61"/>
      <c r="AO15398" s="171"/>
      <c r="AP15398" s="61"/>
      <c r="AQ15398" s="61"/>
      <c r="AR15398" s="61"/>
      <c r="AS15398" s="61"/>
      <c r="AT15398" s="61"/>
      <c r="AU15398" s="61"/>
      <c r="AV15398" s="61"/>
      <c r="AW15398" s="61"/>
      <c r="AX15398" s="61"/>
      <c r="AY15398" s="61"/>
      <c r="AZ15398" s="61"/>
      <c r="BA15398" s="61"/>
    </row>
    <row r="15399" spans="39:53" x14ac:dyDescent="0.2">
      <c r="AM15399" s="61"/>
      <c r="AN15399" s="61"/>
      <c r="AO15399" s="171"/>
      <c r="AP15399" s="61"/>
      <c r="AQ15399" s="61"/>
      <c r="AR15399" s="61"/>
      <c r="AS15399" s="61"/>
      <c r="AT15399" s="61"/>
      <c r="AU15399" s="61"/>
      <c r="AV15399" s="61"/>
      <c r="AW15399" s="61"/>
      <c r="AX15399" s="61"/>
      <c r="AY15399" s="61"/>
      <c r="AZ15399" s="61"/>
      <c r="BA15399" s="61"/>
    </row>
    <row r="15400" spans="39:53" x14ac:dyDescent="0.2">
      <c r="AM15400" s="61"/>
      <c r="AN15400" s="61"/>
      <c r="AO15400" s="171"/>
      <c r="AP15400" s="61"/>
      <c r="AQ15400" s="61"/>
      <c r="AR15400" s="61"/>
      <c r="AS15400" s="61"/>
      <c r="AT15400" s="61"/>
      <c r="AU15400" s="61"/>
      <c r="AV15400" s="61"/>
      <c r="AW15400" s="61"/>
      <c r="AX15400" s="61"/>
      <c r="AY15400" s="61"/>
      <c r="AZ15400" s="61"/>
      <c r="BA15400" s="61"/>
    </row>
    <row r="15401" spans="39:53" x14ac:dyDescent="0.2">
      <c r="AM15401" s="61"/>
      <c r="AN15401" s="61"/>
      <c r="AO15401" s="171"/>
      <c r="AP15401" s="61"/>
      <c r="AQ15401" s="61"/>
      <c r="AR15401" s="61"/>
      <c r="AS15401" s="61"/>
      <c r="AT15401" s="61"/>
      <c r="AU15401" s="61"/>
      <c r="AV15401" s="61"/>
      <c r="AW15401" s="61"/>
      <c r="AX15401" s="61"/>
      <c r="AY15401" s="61"/>
      <c r="AZ15401" s="61"/>
      <c r="BA15401" s="61"/>
    </row>
    <row r="15402" spans="39:53" x14ac:dyDescent="0.2">
      <c r="AM15402" s="61"/>
      <c r="AN15402" s="61"/>
      <c r="AO15402" s="171"/>
      <c r="AP15402" s="61"/>
      <c r="AQ15402" s="61"/>
      <c r="AR15402" s="61"/>
      <c r="AS15402" s="61"/>
      <c r="AT15402" s="61"/>
      <c r="AU15402" s="61"/>
      <c r="AV15402" s="61"/>
      <c r="AW15402" s="61"/>
      <c r="AX15402" s="61"/>
      <c r="AY15402" s="61"/>
      <c r="AZ15402" s="61"/>
      <c r="BA15402" s="61"/>
    </row>
    <row r="15403" spans="39:53" x14ac:dyDescent="0.2">
      <c r="AM15403" s="61"/>
      <c r="AN15403" s="61"/>
      <c r="AO15403" s="171"/>
      <c r="AP15403" s="61"/>
      <c r="AQ15403" s="61"/>
      <c r="AR15403" s="61"/>
      <c r="AS15403" s="61"/>
      <c r="AT15403" s="61"/>
      <c r="AU15403" s="61"/>
      <c r="AV15403" s="61"/>
      <c r="AW15403" s="61"/>
      <c r="AX15403" s="61"/>
      <c r="AY15403" s="61"/>
      <c r="AZ15403" s="61"/>
      <c r="BA15403" s="61"/>
    </row>
    <row r="15404" spans="39:53" x14ac:dyDescent="0.2">
      <c r="AM15404" s="61"/>
      <c r="AN15404" s="61"/>
      <c r="AO15404" s="171"/>
      <c r="AP15404" s="61"/>
      <c r="AQ15404" s="61"/>
      <c r="AR15404" s="61"/>
      <c r="AS15404" s="61"/>
      <c r="AT15404" s="61"/>
      <c r="AU15404" s="61"/>
      <c r="AV15404" s="61"/>
      <c r="AW15404" s="61"/>
      <c r="AX15404" s="61"/>
      <c r="AY15404" s="61"/>
      <c r="AZ15404" s="61"/>
      <c r="BA15404" s="61"/>
    </row>
    <row r="15405" spans="39:53" x14ac:dyDescent="0.2">
      <c r="AM15405" s="61"/>
      <c r="AN15405" s="61"/>
      <c r="AO15405" s="171"/>
      <c r="AP15405" s="61"/>
      <c r="AQ15405" s="61"/>
      <c r="AR15405" s="61"/>
      <c r="AS15405" s="61"/>
      <c r="AT15405" s="61"/>
      <c r="AU15405" s="61"/>
      <c r="AV15405" s="61"/>
      <c r="AW15405" s="61"/>
      <c r="AX15405" s="61"/>
      <c r="AY15405" s="61"/>
      <c r="AZ15405" s="61"/>
      <c r="BA15405" s="61"/>
    </row>
    <row r="15406" spans="39:53" x14ac:dyDescent="0.2">
      <c r="AM15406" s="61"/>
      <c r="AN15406" s="61"/>
      <c r="AO15406" s="171"/>
      <c r="AP15406" s="61"/>
      <c r="AQ15406" s="61"/>
      <c r="AR15406" s="61"/>
      <c r="AS15406" s="61"/>
      <c r="AT15406" s="61"/>
      <c r="AU15406" s="61"/>
      <c r="AV15406" s="61"/>
      <c r="AW15406" s="61"/>
      <c r="AX15406" s="61"/>
      <c r="AY15406" s="61"/>
      <c r="AZ15406" s="61"/>
      <c r="BA15406" s="61"/>
    </row>
    <row r="15407" spans="39:53" x14ac:dyDescent="0.2">
      <c r="AM15407" s="61"/>
      <c r="AN15407" s="61"/>
      <c r="AO15407" s="171"/>
      <c r="AP15407" s="61"/>
      <c r="AQ15407" s="61"/>
      <c r="AR15407" s="61"/>
      <c r="AS15407" s="61"/>
      <c r="AT15407" s="61"/>
      <c r="AU15407" s="61"/>
      <c r="AV15407" s="61"/>
      <c r="AW15407" s="61"/>
      <c r="AX15407" s="61"/>
      <c r="AY15407" s="61"/>
      <c r="AZ15407" s="61"/>
      <c r="BA15407" s="61"/>
    </row>
    <row r="15408" spans="39:53" x14ac:dyDescent="0.2">
      <c r="AM15408" s="61"/>
      <c r="AN15408" s="61"/>
      <c r="AO15408" s="171"/>
      <c r="AP15408" s="61"/>
      <c r="AQ15408" s="61"/>
      <c r="AR15408" s="61"/>
      <c r="AS15408" s="61"/>
      <c r="AT15408" s="61"/>
      <c r="AU15408" s="61"/>
      <c r="AV15408" s="61"/>
      <c r="AW15408" s="61"/>
      <c r="AX15408" s="61"/>
      <c r="AY15408" s="61"/>
      <c r="AZ15408" s="61"/>
      <c r="BA15408" s="61"/>
    </row>
    <row r="15409" spans="39:53" x14ac:dyDescent="0.2">
      <c r="AM15409" s="61"/>
      <c r="AN15409" s="61"/>
      <c r="AO15409" s="171"/>
      <c r="AP15409" s="61"/>
      <c r="AQ15409" s="61"/>
      <c r="AR15409" s="61"/>
      <c r="AS15409" s="61"/>
      <c r="AT15409" s="61"/>
      <c r="AU15409" s="61"/>
      <c r="AV15409" s="61"/>
      <c r="AW15409" s="61"/>
      <c r="AX15409" s="61"/>
      <c r="AY15409" s="61"/>
      <c r="AZ15409" s="61"/>
      <c r="BA15409" s="61"/>
    </row>
    <row r="15410" spans="39:53" x14ac:dyDescent="0.2">
      <c r="AM15410" s="61"/>
      <c r="AN15410" s="61"/>
      <c r="AO15410" s="171"/>
      <c r="AP15410" s="61"/>
      <c r="AQ15410" s="61"/>
      <c r="AR15410" s="61"/>
      <c r="AS15410" s="61"/>
      <c r="AT15410" s="61"/>
      <c r="AU15410" s="61"/>
      <c r="AV15410" s="61"/>
      <c r="AW15410" s="61"/>
      <c r="AX15410" s="61"/>
      <c r="AY15410" s="61"/>
      <c r="AZ15410" s="61"/>
      <c r="BA15410" s="61"/>
    </row>
    <row r="15411" spans="39:53" x14ac:dyDescent="0.2">
      <c r="AM15411" s="61"/>
      <c r="AN15411" s="61"/>
      <c r="AO15411" s="171"/>
      <c r="AP15411" s="61"/>
      <c r="AQ15411" s="61"/>
      <c r="AR15411" s="61"/>
      <c r="AS15411" s="61"/>
      <c r="AT15411" s="61"/>
      <c r="AU15411" s="61"/>
      <c r="AV15411" s="61"/>
      <c r="AW15411" s="61"/>
      <c r="AX15411" s="61"/>
      <c r="AY15411" s="61"/>
      <c r="AZ15411" s="61"/>
      <c r="BA15411" s="61"/>
    </row>
    <row r="15412" spans="39:53" x14ac:dyDescent="0.2">
      <c r="AM15412" s="61"/>
      <c r="AN15412" s="61"/>
      <c r="AO15412" s="171"/>
      <c r="AP15412" s="61"/>
      <c r="AQ15412" s="61"/>
      <c r="AR15412" s="61"/>
      <c r="AS15412" s="61"/>
      <c r="AT15412" s="61"/>
      <c r="AU15412" s="61"/>
      <c r="AV15412" s="61"/>
      <c r="AW15412" s="61"/>
      <c r="AX15412" s="61"/>
      <c r="AY15412" s="61"/>
      <c r="AZ15412" s="61"/>
      <c r="BA15412" s="61"/>
    </row>
    <row r="15413" spans="39:53" x14ac:dyDescent="0.2">
      <c r="AM15413" s="61"/>
      <c r="AN15413" s="61"/>
      <c r="AO15413" s="171"/>
      <c r="AP15413" s="61"/>
      <c r="AQ15413" s="61"/>
      <c r="AR15413" s="61"/>
      <c r="AS15413" s="61"/>
      <c r="AT15413" s="61"/>
      <c r="AU15413" s="61"/>
      <c r="AV15413" s="61"/>
      <c r="AW15413" s="61"/>
      <c r="AX15413" s="61"/>
      <c r="AY15413" s="61"/>
      <c r="AZ15413" s="61"/>
      <c r="BA15413" s="61"/>
    </row>
    <row r="15414" spans="39:53" x14ac:dyDescent="0.2">
      <c r="AM15414" s="61"/>
      <c r="AN15414" s="61"/>
      <c r="AO15414" s="171"/>
      <c r="AP15414" s="61"/>
      <c r="AQ15414" s="61"/>
      <c r="AR15414" s="61"/>
      <c r="AS15414" s="61"/>
      <c r="AT15414" s="61"/>
      <c r="AU15414" s="61"/>
      <c r="AV15414" s="61"/>
      <c r="AW15414" s="61"/>
      <c r="AX15414" s="61"/>
      <c r="AY15414" s="61"/>
      <c r="AZ15414" s="61"/>
      <c r="BA15414" s="61"/>
    </row>
    <row r="15415" spans="39:53" x14ac:dyDescent="0.2">
      <c r="AM15415" s="61"/>
      <c r="AN15415" s="61"/>
      <c r="AO15415" s="171"/>
      <c r="AP15415" s="61"/>
      <c r="AQ15415" s="61"/>
      <c r="AR15415" s="61"/>
      <c r="AS15415" s="61"/>
      <c r="AT15415" s="61"/>
      <c r="AU15415" s="61"/>
      <c r="AV15415" s="61"/>
      <c r="AW15415" s="61"/>
      <c r="AX15415" s="61"/>
      <c r="AY15415" s="61"/>
      <c r="AZ15415" s="61"/>
      <c r="BA15415" s="61"/>
    </row>
    <row r="15416" spans="39:53" x14ac:dyDescent="0.2">
      <c r="AM15416" s="61"/>
      <c r="AN15416" s="61"/>
      <c r="AO15416" s="171"/>
      <c r="AP15416" s="61"/>
      <c r="AQ15416" s="61"/>
      <c r="AR15416" s="61"/>
      <c r="AS15416" s="61"/>
      <c r="AT15416" s="61"/>
      <c r="AU15416" s="61"/>
      <c r="AV15416" s="61"/>
      <c r="AW15416" s="61"/>
      <c r="AX15416" s="61"/>
      <c r="AY15416" s="61"/>
      <c r="AZ15416" s="61"/>
      <c r="BA15416" s="61"/>
    </row>
    <row r="15417" spans="39:53" x14ac:dyDescent="0.2">
      <c r="AM15417" s="61"/>
      <c r="AN15417" s="61"/>
      <c r="AO15417" s="171"/>
      <c r="AP15417" s="61"/>
      <c r="AQ15417" s="61"/>
      <c r="AR15417" s="61"/>
      <c r="AS15417" s="61"/>
      <c r="AT15417" s="61"/>
      <c r="AU15417" s="61"/>
      <c r="AV15417" s="61"/>
      <c r="AW15417" s="61"/>
      <c r="AX15417" s="61"/>
      <c r="AY15417" s="61"/>
      <c r="AZ15417" s="61"/>
      <c r="BA15417" s="61"/>
    </row>
    <row r="15418" spans="39:53" x14ac:dyDescent="0.2">
      <c r="AM15418" s="61"/>
      <c r="AN15418" s="61"/>
      <c r="AO15418" s="171"/>
      <c r="AP15418" s="61"/>
      <c r="AQ15418" s="61"/>
      <c r="AR15418" s="61"/>
      <c r="AS15418" s="61"/>
      <c r="AT15418" s="61"/>
      <c r="AU15418" s="61"/>
      <c r="AV15418" s="61"/>
      <c r="AW15418" s="61"/>
      <c r="AX15418" s="61"/>
      <c r="AY15418" s="61"/>
      <c r="AZ15418" s="61"/>
      <c r="BA15418" s="61"/>
    </row>
    <row r="15419" spans="39:53" x14ac:dyDescent="0.2">
      <c r="AM15419" s="61"/>
      <c r="AN15419" s="61"/>
      <c r="AO15419" s="171"/>
      <c r="AP15419" s="61"/>
      <c r="AQ15419" s="61"/>
      <c r="AR15419" s="61"/>
      <c r="AS15419" s="61"/>
      <c r="AT15419" s="61"/>
      <c r="AU15419" s="61"/>
      <c r="AV15419" s="61"/>
      <c r="AW15419" s="61"/>
      <c r="AX15419" s="61"/>
      <c r="AY15419" s="61"/>
      <c r="AZ15419" s="61"/>
      <c r="BA15419" s="61"/>
    </row>
    <row r="15420" spans="39:53" x14ac:dyDescent="0.2">
      <c r="AM15420" s="61"/>
      <c r="AN15420" s="61"/>
      <c r="AO15420" s="171"/>
      <c r="AP15420" s="61"/>
      <c r="AQ15420" s="61"/>
      <c r="AR15420" s="61"/>
      <c r="AS15420" s="61"/>
      <c r="AT15420" s="61"/>
      <c r="AU15420" s="61"/>
      <c r="AV15420" s="61"/>
      <c r="AW15420" s="61"/>
      <c r="AX15420" s="61"/>
      <c r="AY15420" s="61"/>
      <c r="AZ15420" s="61"/>
      <c r="BA15420" s="61"/>
    </row>
    <row r="15421" spans="39:53" x14ac:dyDescent="0.2">
      <c r="AM15421" s="61"/>
      <c r="AN15421" s="61"/>
      <c r="AO15421" s="171"/>
      <c r="AP15421" s="61"/>
      <c r="AQ15421" s="61"/>
      <c r="AR15421" s="61"/>
      <c r="AS15421" s="61"/>
      <c r="AT15421" s="61"/>
      <c r="AU15421" s="61"/>
      <c r="AV15421" s="61"/>
      <c r="AW15421" s="61"/>
      <c r="AX15421" s="61"/>
      <c r="AY15421" s="61"/>
      <c r="AZ15421" s="61"/>
      <c r="BA15421" s="61"/>
    </row>
    <row r="15422" spans="39:53" x14ac:dyDescent="0.2">
      <c r="AM15422" s="61"/>
      <c r="AN15422" s="61"/>
      <c r="AO15422" s="171"/>
      <c r="AP15422" s="61"/>
      <c r="AQ15422" s="61"/>
      <c r="AR15422" s="61"/>
      <c r="AS15422" s="61"/>
      <c r="AT15422" s="61"/>
      <c r="AU15422" s="61"/>
      <c r="AV15422" s="61"/>
      <c r="AW15422" s="61"/>
      <c r="AX15422" s="61"/>
      <c r="AY15422" s="61"/>
      <c r="AZ15422" s="61"/>
      <c r="BA15422" s="61"/>
    </row>
    <row r="15423" spans="39:53" x14ac:dyDescent="0.2">
      <c r="AM15423" s="61"/>
      <c r="AN15423" s="61"/>
      <c r="AO15423" s="171"/>
      <c r="AP15423" s="61"/>
      <c r="AQ15423" s="61"/>
      <c r="AR15423" s="61"/>
      <c r="AS15423" s="61"/>
      <c r="AT15423" s="61"/>
      <c r="AU15423" s="61"/>
      <c r="AV15423" s="61"/>
      <c r="AW15423" s="61"/>
      <c r="AX15423" s="61"/>
      <c r="AY15423" s="61"/>
      <c r="AZ15423" s="61"/>
      <c r="BA15423" s="61"/>
    </row>
    <row r="15424" spans="39:53" x14ac:dyDescent="0.2">
      <c r="AM15424" s="61"/>
      <c r="AN15424" s="61"/>
      <c r="AO15424" s="171"/>
      <c r="AP15424" s="61"/>
      <c r="AQ15424" s="61"/>
      <c r="AR15424" s="61"/>
      <c r="AS15424" s="61"/>
      <c r="AT15424" s="61"/>
      <c r="AU15424" s="61"/>
      <c r="AV15424" s="61"/>
      <c r="AW15424" s="61"/>
      <c r="AX15424" s="61"/>
      <c r="AY15424" s="61"/>
      <c r="AZ15424" s="61"/>
      <c r="BA15424" s="61"/>
    </row>
    <row r="15425" spans="39:53" x14ac:dyDescent="0.2">
      <c r="AM15425" s="61"/>
      <c r="AN15425" s="61"/>
      <c r="AO15425" s="171"/>
      <c r="AP15425" s="61"/>
      <c r="AQ15425" s="61"/>
      <c r="AR15425" s="61"/>
      <c r="AS15425" s="61"/>
      <c r="AT15425" s="61"/>
      <c r="AU15425" s="61"/>
      <c r="AV15425" s="61"/>
      <c r="AW15425" s="61"/>
      <c r="AX15425" s="61"/>
      <c r="AY15425" s="61"/>
      <c r="AZ15425" s="61"/>
      <c r="BA15425" s="61"/>
    </row>
    <row r="15426" spans="39:53" x14ac:dyDescent="0.2">
      <c r="AM15426" s="61"/>
      <c r="AN15426" s="61"/>
      <c r="AO15426" s="171"/>
      <c r="AP15426" s="61"/>
      <c r="AQ15426" s="61"/>
      <c r="AR15426" s="61"/>
      <c r="AS15426" s="61"/>
      <c r="AT15426" s="61"/>
      <c r="AU15426" s="61"/>
      <c r="AV15426" s="61"/>
      <c r="AW15426" s="61"/>
      <c r="AX15426" s="61"/>
      <c r="AY15426" s="61"/>
      <c r="AZ15426" s="61"/>
      <c r="BA15426" s="61"/>
    </row>
    <row r="15427" spans="39:53" x14ac:dyDescent="0.2">
      <c r="AM15427" s="61"/>
      <c r="AN15427" s="61"/>
      <c r="AO15427" s="171"/>
      <c r="AP15427" s="61"/>
      <c r="AQ15427" s="61"/>
      <c r="AR15427" s="61"/>
      <c r="AS15427" s="61"/>
      <c r="AT15427" s="61"/>
      <c r="AU15427" s="61"/>
      <c r="AV15427" s="61"/>
      <c r="AW15427" s="61"/>
      <c r="AX15427" s="61"/>
      <c r="AY15427" s="61"/>
      <c r="AZ15427" s="61"/>
      <c r="BA15427" s="61"/>
    </row>
    <row r="15428" spans="39:53" x14ac:dyDescent="0.2">
      <c r="AM15428" s="61"/>
      <c r="AN15428" s="61"/>
      <c r="AO15428" s="171"/>
      <c r="AP15428" s="61"/>
      <c r="AQ15428" s="61"/>
      <c r="AR15428" s="61"/>
      <c r="AS15428" s="61"/>
      <c r="AT15428" s="61"/>
      <c r="AU15428" s="61"/>
      <c r="AV15428" s="61"/>
      <c r="AW15428" s="61"/>
      <c r="AX15428" s="61"/>
      <c r="AY15428" s="61"/>
      <c r="AZ15428" s="61"/>
      <c r="BA15428" s="61"/>
    </row>
    <row r="15429" spans="39:53" x14ac:dyDescent="0.2">
      <c r="AM15429" s="61"/>
      <c r="AN15429" s="61"/>
      <c r="AO15429" s="171"/>
      <c r="AP15429" s="61"/>
      <c r="AQ15429" s="61"/>
      <c r="AR15429" s="61"/>
      <c r="AS15429" s="61"/>
      <c r="AT15429" s="61"/>
      <c r="AU15429" s="61"/>
      <c r="AV15429" s="61"/>
      <c r="AW15429" s="61"/>
      <c r="AX15429" s="61"/>
      <c r="AY15429" s="61"/>
      <c r="AZ15429" s="61"/>
      <c r="BA15429" s="61"/>
    </row>
    <row r="15430" spans="39:53" x14ac:dyDescent="0.2">
      <c r="AM15430" s="61"/>
      <c r="AN15430" s="61"/>
      <c r="AO15430" s="171"/>
      <c r="AP15430" s="61"/>
      <c r="AQ15430" s="61"/>
      <c r="AR15430" s="61"/>
      <c r="AS15430" s="61"/>
      <c r="AT15430" s="61"/>
      <c r="AU15430" s="61"/>
      <c r="AV15430" s="61"/>
      <c r="AW15430" s="61"/>
      <c r="AX15430" s="61"/>
      <c r="AY15430" s="61"/>
      <c r="AZ15430" s="61"/>
      <c r="BA15430" s="61"/>
    </row>
    <row r="15431" spans="39:53" x14ac:dyDescent="0.2">
      <c r="AM15431" s="61"/>
      <c r="AN15431" s="61"/>
      <c r="AO15431" s="171"/>
      <c r="AP15431" s="61"/>
      <c r="AQ15431" s="61"/>
      <c r="AR15431" s="61"/>
      <c r="AS15431" s="61"/>
      <c r="AT15431" s="61"/>
      <c r="AU15431" s="61"/>
      <c r="AV15431" s="61"/>
      <c r="AW15431" s="61"/>
      <c r="AX15431" s="61"/>
      <c r="AY15431" s="61"/>
      <c r="AZ15431" s="61"/>
      <c r="BA15431" s="61"/>
    </row>
    <row r="15432" spans="39:53" x14ac:dyDescent="0.2">
      <c r="AM15432" s="61"/>
      <c r="AN15432" s="61"/>
      <c r="AO15432" s="171"/>
      <c r="AP15432" s="61"/>
      <c r="AQ15432" s="61"/>
      <c r="AR15432" s="61"/>
      <c r="AS15432" s="61"/>
      <c r="AT15432" s="61"/>
      <c r="AU15432" s="61"/>
      <c r="AV15432" s="61"/>
      <c r="AW15432" s="61"/>
      <c r="AX15432" s="61"/>
      <c r="AY15432" s="61"/>
      <c r="AZ15432" s="61"/>
      <c r="BA15432" s="61"/>
    </row>
    <row r="15433" spans="39:53" x14ac:dyDescent="0.2">
      <c r="AM15433" s="61"/>
      <c r="AN15433" s="61"/>
      <c r="AO15433" s="171"/>
      <c r="AP15433" s="61"/>
      <c r="AQ15433" s="61"/>
      <c r="AR15433" s="61"/>
      <c r="AS15433" s="61"/>
      <c r="AT15433" s="61"/>
      <c r="AU15433" s="61"/>
      <c r="AV15433" s="61"/>
      <c r="AW15433" s="61"/>
      <c r="AX15433" s="61"/>
      <c r="AY15433" s="61"/>
      <c r="AZ15433" s="61"/>
      <c r="BA15433" s="61"/>
    </row>
    <row r="15434" spans="39:53" x14ac:dyDescent="0.2">
      <c r="AM15434" s="61"/>
      <c r="AN15434" s="61"/>
      <c r="AO15434" s="171"/>
      <c r="AP15434" s="61"/>
      <c r="AQ15434" s="61"/>
      <c r="AR15434" s="61"/>
      <c r="AS15434" s="61"/>
      <c r="AT15434" s="61"/>
      <c r="AU15434" s="61"/>
      <c r="AV15434" s="61"/>
      <c r="AW15434" s="61"/>
      <c r="AX15434" s="61"/>
      <c r="AY15434" s="61"/>
      <c r="AZ15434" s="61"/>
      <c r="BA15434" s="61"/>
    </row>
    <row r="15435" spans="39:53" x14ac:dyDescent="0.2">
      <c r="AM15435" s="61"/>
      <c r="AN15435" s="61"/>
      <c r="AO15435" s="171"/>
      <c r="AP15435" s="61"/>
      <c r="AQ15435" s="61"/>
      <c r="AR15435" s="61"/>
      <c r="AS15435" s="61"/>
      <c r="AT15435" s="61"/>
      <c r="AU15435" s="61"/>
      <c r="AV15435" s="61"/>
      <c r="AW15435" s="61"/>
      <c r="AX15435" s="61"/>
      <c r="AY15435" s="61"/>
      <c r="AZ15435" s="61"/>
      <c r="BA15435" s="61"/>
    </row>
    <row r="15436" spans="39:53" x14ac:dyDescent="0.2">
      <c r="AM15436" s="61"/>
      <c r="AN15436" s="61"/>
      <c r="AO15436" s="171"/>
      <c r="AP15436" s="61"/>
      <c r="AQ15436" s="61"/>
      <c r="AR15436" s="61"/>
      <c r="AS15436" s="61"/>
      <c r="AT15436" s="61"/>
      <c r="AU15436" s="61"/>
      <c r="AV15436" s="61"/>
      <c r="AW15436" s="61"/>
      <c r="AX15436" s="61"/>
      <c r="AY15436" s="61"/>
      <c r="AZ15436" s="61"/>
      <c r="BA15436" s="61"/>
    </row>
    <row r="15437" spans="39:53" x14ac:dyDescent="0.2">
      <c r="AM15437" s="61"/>
      <c r="AN15437" s="61"/>
      <c r="AO15437" s="171"/>
      <c r="AP15437" s="61"/>
      <c r="AQ15437" s="61"/>
      <c r="AR15437" s="61"/>
      <c r="AS15437" s="61"/>
      <c r="AT15437" s="61"/>
      <c r="AU15437" s="61"/>
      <c r="AV15437" s="61"/>
      <c r="AW15437" s="61"/>
      <c r="AX15437" s="61"/>
      <c r="AY15437" s="61"/>
      <c r="AZ15437" s="61"/>
      <c r="BA15437" s="61"/>
    </row>
    <row r="15438" spans="39:53" x14ac:dyDescent="0.2">
      <c r="AM15438" s="61"/>
      <c r="AN15438" s="61"/>
      <c r="AO15438" s="171"/>
      <c r="AP15438" s="61"/>
      <c r="AQ15438" s="61"/>
      <c r="AR15438" s="61"/>
      <c r="AS15438" s="61"/>
      <c r="AT15438" s="61"/>
      <c r="AU15438" s="61"/>
      <c r="AV15438" s="61"/>
      <c r="AW15438" s="61"/>
      <c r="AX15438" s="61"/>
      <c r="AY15438" s="61"/>
      <c r="AZ15438" s="61"/>
      <c r="BA15438" s="61"/>
    </row>
    <row r="15439" spans="39:53" x14ac:dyDescent="0.2">
      <c r="AM15439" s="61"/>
      <c r="AN15439" s="61"/>
      <c r="AO15439" s="171"/>
      <c r="AP15439" s="61"/>
      <c r="AQ15439" s="61"/>
      <c r="AR15439" s="61"/>
      <c r="AS15439" s="61"/>
      <c r="AT15439" s="61"/>
      <c r="AU15439" s="61"/>
      <c r="AV15439" s="61"/>
      <c r="AW15439" s="61"/>
      <c r="AX15439" s="61"/>
      <c r="AY15439" s="61"/>
      <c r="AZ15439" s="61"/>
      <c r="BA15439" s="61"/>
    </row>
    <row r="15440" spans="39:53" x14ac:dyDescent="0.2">
      <c r="AM15440" s="61"/>
      <c r="AN15440" s="61"/>
      <c r="AO15440" s="171"/>
      <c r="AP15440" s="61"/>
      <c r="AQ15440" s="61"/>
      <c r="AR15440" s="61"/>
      <c r="AS15440" s="61"/>
      <c r="AT15440" s="61"/>
      <c r="AU15440" s="61"/>
      <c r="AV15440" s="61"/>
      <c r="AW15440" s="61"/>
      <c r="AX15440" s="61"/>
      <c r="AY15440" s="61"/>
      <c r="AZ15440" s="61"/>
      <c r="BA15440" s="61"/>
    </row>
    <row r="15441" spans="39:53" x14ac:dyDescent="0.2">
      <c r="AM15441" s="61"/>
      <c r="AN15441" s="61"/>
      <c r="AO15441" s="171"/>
      <c r="AP15441" s="61"/>
      <c r="AQ15441" s="61"/>
      <c r="AR15441" s="61"/>
      <c r="AS15441" s="61"/>
      <c r="AT15441" s="61"/>
      <c r="AU15441" s="61"/>
      <c r="AV15441" s="61"/>
      <c r="AW15441" s="61"/>
      <c r="AX15441" s="61"/>
      <c r="AY15441" s="61"/>
      <c r="AZ15441" s="61"/>
      <c r="BA15441" s="61"/>
    </row>
    <row r="15442" spans="39:53" x14ac:dyDescent="0.2">
      <c r="AM15442" s="61"/>
      <c r="AN15442" s="61"/>
      <c r="AO15442" s="171"/>
      <c r="AP15442" s="61"/>
      <c r="AQ15442" s="61"/>
      <c r="AR15442" s="61"/>
      <c r="AS15442" s="61"/>
      <c r="AT15442" s="61"/>
      <c r="AU15442" s="61"/>
      <c r="AV15442" s="61"/>
      <c r="AW15442" s="61"/>
      <c r="AX15442" s="61"/>
      <c r="AY15442" s="61"/>
      <c r="AZ15442" s="61"/>
      <c r="BA15442" s="61"/>
    </row>
    <row r="15443" spans="39:53" x14ac:dyDescent="0.2">
      <c r="AM15443" s="61"/>
      <c r="AN15443" s="61"/>
      <c r="AO15443" s="171"/>
      <c r="AP15443" s="61"/>
      <c r="AQ15443" s="61"/>
      <c r="AR15443" s="61"/>
      <c r="AS15443" s="61"/>
      <c r="AT15443" s="61"/>
      <c r="AU15443" s="61"/>
      <c r="AV15443" s="61"/>
      <c r="AW15443" s="61"/>
      <c r="AX15443" s="61"/>
      <c r="AY15443" s="61"/>
      <c r="AZ15443" s="61"/>
      <c r="BA15443" s="61"/>
    </row>
    <row r="15444" spans="39:53" x14ac:dyDescent="0.2">
      <c r="AM15444" s="61"/>
      <c r="AN15444" s="61"/>
      <c r="AO15444" s="171"/>
      <c r="AP15444" s="61"/>
      <c r="AQ15444" s="61"/>
      <c r="AR15444" s="61"/>
      <c r="AS15444" s="61"/>
      <c r="AT15444" s="61"/>
      <c r="AU15444" s="61"/>
      <c r="AV15444" s="61"/>
      <c r="AW15444" s="61"/>
      <c r="AX15444" s="61"/>
      <c r="AY15444" s="61"/>
      <c r="AZ15444" s="61"/>
      <c r="BA15444" s="61"/>
    </row>
    <row r="15445" spans="39:53" x14ac:dyDescent="0.2">
      <c r="AM15445" s="61"/>
      <c r="AN15445" s="61"/>
      <c r="AO15445" s="171"/>
      <c r="AP15445" s="61"/>
      <c r="AQ15445" s="61"/>
      <c r="AR15445" s="61"/>
      <c r="AS15445" s="61"/>
      <c r="AT15445" s="61"/>
      <c r="AU15445" s="61"/>
      <c r="AV15445" s="61"/>
      <c r="AW15445" s="61"/>
      <c r="AX15445" s="61"/>
      <c r="AY15445" s="61"/>
      <c r="AZ15445" s="61"/>
      <c r="BA15445" s="61"/>
    </row>
    <row r="15446" spans="39:53" x14ac:dyDescent="0.2">
      <c r="AM15446" s="61"/>
      <c r="AN15446" s="61"/>
      <c r="AO15446" s="171"/>
      <c r="AP15446" s="61"/>
      <c r="AQ15446" s="61"/>
      <c r="AR15446" s="61"/>
      <c r="AS15446" s="61"/>
      <c r="AT15446" s="61"/>
      <c r="AU15446" s="61"/>
      <c r="AV15446" s="61"/>
      <c r="AW15446" s="61"/>
      <c r="AX15446" s="61"/>
      <c r="AY15446" s="61"/>
      <c r="AZ15446" s="61"/>
      <c r="BA15446" s="61"/>
    </row>
    <row r="15447" spans="39:53" x14ac:dyDescent="0.2">
      <c r="AM15447" s="61"/>
      <c r="AN15447" s="61"/>
      <c r="AO15447" s="171"/>
      <c r="AP15447" s="61"/>
      <c r="AQ15447" s="61"/>
      <c r="AR15447" s="61"/>
      <c r="AS15447" s="61"/>
      <c r="AT15447" s="61"/>
      <c r="AU15447" s="61"/>
      <c r="AV15447" s="61"/>
      <c r="AW15447" s="61"/>
      <c r="AX15447" s="61"/>
      <c r="AY15447" s="61"/>
      <c r="AZ15447" s="61"/>
      <c r="BA15447" s="61"/>
    </row>
    <row r="15448" spans="39:53" x14ac:dyDescent="0.2">
      <c r="AM15448" s="61"/>
      <c r="AN15448" s="61"/>
      <c r="AO15448" s="171"/>
      <c r="AP15448" s="61"/>
      <c r="AQ15448" s="61"/>
      <c r="AR15448" s="61"/>
      <c r="AS15448" s="61"/>
      <c r="AT15448" s="61"/>
      <c r="AU15448" s="61"/>
      <c r="AV15448" s="61"/>
      <c r="AW15448" s="61"/>
      <c r="AX15448" s="61"/>
      <c r="AY15448" s="61"/>
      <c r="AZ15448" s="61"/>
      <c r="BA15448" s="61"/>
    </row>
    <row r="15449" spans="39:53" x14ac:dyDescent="0.2">
      <c r="AM15449" s="61"/>
      <c r="AN15449" s="61"/>
      <c r="AO15449" s="171"/>
      <c r="AP15449" s="61"/>
      <c r="AQ15449" s="61"/>
      <c r="AR15449" s="61"/>
      <c r="AS15449" s="61"/>
      <c r="AT15449" s="61"/>
      <c r="AU15449" s="61"/>
      <c r="AV15449" s="61"/>
      <c r="AW15449" s="61"/>
      <c r="AX15449" s="61"/>
      <c r="AY15449" s="61"/>
      <c r="AZ15449" s="61"/>
      <c r="BA15449" s="61"/>
    </row>
    <row r="15450" spans="39:53" x14ac:dyDescent="0.2">
      <c r="AM15450" s="61"/>
      <c r="AN15450" s="61"/>
      <c r="AO15450" s="171"/>
      <c r="AP15450" s="61"/>
      <c r="AQ15450" s="61"/>
      <c r="AR15450" s="61"/>
      <c r="AS15450" s="61"/>
      <c r="AT15450" s="61"/>
      <c r="AU15450" s="61"/>
      <c r="AV15450" s="61"/>
      <c r="AW15450" s="61"/>
      <c r="AX15450" s="61"/>
      <c r="AY15450" s="61"/>
      <c r="AZ15450" s="61"/>
      <c r="BA15450" s="61"/>
    </row>
    <row r="15451" spans="39:53" x14ac:dyDescent="0.2">
      <c r="AM15451" s="61"/>
      <c r="AN15451" s="61"/>
      <c r="AO15451" s="171"/>
      <c r="AP15451" s="61"/>
      <c r="AQ15451" s="61"/>
      <c r="AR15451" s="61"/>
      <c r="AS15451" s="61"/>
      <c r="AT15451" s="61"/>
      <c r="AU15451" s="61"/>
      <c r="AV15451" s="61"/>
      <c r="AW15451" s="61"/>
      <c r="AX15451" s="61"/>
      <c r="AY15451" s="61"/>
      <c r="AZ15451" s="61"/>
      <c r="BA15451" s="61"/>
    </row>
    <row r="15452" spans="39:53" x14ac:dyDescent="0.2">
      <c r="AM15452" s="61"/>
      <c r="AN15452" s="61"/>
      <c r="AO15452" s="171"/>
      <c r="AP15452" s="61"/>
      <c r="AQ15452" s="61"/>
      <c r="AR15452" s="61"/>
      <c r="AS15452" s="61"/>
      <c r="AT15452" s="61"/>
      <c r="AU15452" s="61"/>
      <c r="AV15452" s="61"/>
      <c r="AW15452" s="61"/>
      <c r="AX15452" s="61"/>
      <c r="AY15452" s="61"/>
      <c r="AZ15452" s="61"/>
      <c r="BA15452" s="61"/>
    </row>
    <row r="15453" spans="39:53" x14ac:dyDescent="0.2">
      <c r="AM15453" s="61"/>
      <c r="AN15453" s="61"/>
      <c r="AO15453" s="171"/>
      <c r="AP15453" s="61"/>
      <c r="AQ15453" s="61"/>
      <c r="AR15453" s="61"/>
      <c r="AS15453" s="61"/>
      <c r="AT15453" s="61"/>
      <c r="AU15453" s="61"/>
      <c r="AV15453" s="61"/>
      <c r="AW15453" s="61"/>
      <c r="AX15453" s="61"/>
      <c r="AY15453" s="61"/>
      <c r="AZ15453" s="61"/>
      <c r="BA15453" s="61"/>
    </row>
    <row r="15454" spans="39:53" x14ac:dyDescent="0.2">
      <c r="AM15454" s="61"/>
      <c r="AN15454" s="61"/>
      <c r="AO15454" s="171"/>
      <c r="AP15454" s="61"/>
      <c r="AQ15454" s="61"/>
      <c r="AR15454" s="61"/>
      <c r="AS15454" s="61"/>
      <c r="AT15454" s="61"/>
      <c r="AU15454" s="61"/>
      <c r="AV15454" s="61"/>
      <c r="AW15454" s="61"/>
      <c r="AX15454" s="61"/>
      <c r="AY15454" s="61"/>
      <c r="AZ15454" s="61"/>
      <c r="BA15454" s="61"/>
    </row>
    <row r="15455" spans="39:53" x14ac:dyDescent="0.2">
      <c r="AM15455" s="61"/>
      <c r="AN15455" s="61"/>
      <c r="AO15455" s="171"/>
      <c r="AP15455" s="61"/>
      <c r="AQ15455" s="61"/>
      <c r="AR15455" s="61"/>
      <c r="AS15455" s="61"/>
      <c r="AT15455" s="61"/>
      <c r="AU15455" s="61"/>
      <c r="AV15455" s="61"/>
      <c r="AW15455" s="61"/>
      <c r="AX15455" s="61"/>
      <c r="AY15455" s="61"/>
      <c r="AZ15455" s="61"/>
      <c r="BA15455" s="61"/>
    </row>
    <row r="15456" spans="39:53" x14ac:dyDescent="0.2">
      <c r="AM15456" s="61"/>
      <c r="AN15456" s="61"/>
      <c r="AO15456" s="171"/>
      <c r="AP15456" s="61"/>
      <c r="AQ15456" s="61"/>
      <c r="AR15456" s="61"/>
      <c r="AS15456" s="61"/>
      <c r="AT15456" s="61"/>
      <c r="AU15456" s="61"/>
      <c r="AV15456" s="61"/>
      <c r="AW15456" s="61"/>
      <c r="AX15456" s="61"/>
      <c r="AY15456" s="61"/>
      <c r="AZ15456" s="61"/>
      <c r="BA15456" s="61"/>
    </row>
    <row r="15457" spans="39:53" x14ac:dyDescent="0.2">
      <c r="AM15457" s="61"/>
      <c r="AN15457" s="61"/>
      <c r="AO15457" s="171"/>
      <c r="AP15457" s="61"/>
      <c r="AQ15457" s="61"/>
      <c r="AR15457" s="61"/>
      <c r="AS15457" s="61"/>
      <c r="AT15457" s="61"/>
      <c r="AU15457" s="61"/>
      <c r="AV15457" s="61"/>
      <c r="AW15457" s="61"/>
      <c r="AX15457" s="61"/>
      <c r="AY15457" s="61"/>
      <c r="AZ15457" s="61"/>
      <c r="BA15457" s="61"/>
    </row>
    <row r="15458" spans="39:53" x14ac:dyDescent="0.2">
      <c r="AM15458" s="61"/>
      <c r="AN15458" s="61"/>
      <c r="AO15458" s="171"/>
      <c r="AP15458" s="61"/>
      <c r="AQ15458" s="61"/>
      <c r="AR15458" s="61"/>
      <c r="AS15458" s="61"/>
      <c r="AT15458" s="61"/>
      <c r="AU15458" s="61"/>
      <c r="AV15458" s="61"/>
      <c r="AW15458" s="61"/>
      <c r="AX15458" s="61"/>
      <c r="AY15458" s="61"/>
      <c r="AZ15458" s="61"/>
      <c r="BA15458" s="61"/>
    </row>
    <row r="15459" spans="39:53" x14ac:dyDescent="0.2">
      <c r="AM15459" s="61"/>
      <c r="AN15459" s="61"/>
      <c r="AO15459" s="171"/>
      <c r="AP15459" s="61"/>
      <c r="AQ15459" s="61"/>
      <c r="AR15459" s="61"/>
      <c r="AS15459" s="61"/>
      <c r="AT15459" s="61"/>
      <c r="AU15459" s="61"/>
      <c r="AV15459" s="61"/>
      <c r="AW15459" s="61"/>
      <c r="AX15459" s="61"/>
      <c r="AY15459" s="61"/>
      <c r="AZ15459" s="61"/>
      <c r="BA15459" s="61"/>
    </row>
    <row r="15460" spans="39:53" x14ac:dyDescent="0.2">
      <c r="AM15460" s="61"/>
      <c r="AN15460" s="61"/>
      <c r="AO15460" s="171"/>
      <c r="AP15460" s="61"/>
      <c r="AQ15460" s="61"/>
      <c r="AR15460" s="61"/>
      <c r="AS15460" s="61"/>
      <c r="AT15460" s="61"/>
      <c r="AU15460" s="61"/>
      <c r="AV15460" s="61"/>
      <c r="AW15460" s="61"/>
      <c r="AX15460" s="61"/>
      <c r="AY15460" s="61"/>
      <c r="AZ15460" s="61"/>
      <c r="BA15460" s="61"/>
    </row>
    <row r="15461" spans="39:53" x14ac:dyDescent="0.2">
      <c r="AM15461" s="61"/>
      <c r="AN15461" s="61"/>
      <c r="AO15461" s="171"/>
      <c r="AP15461" s="61"/>
      <c r="AQ15461" s="61"/>
      <c r="AR15461" s="61"/>
      <c r="AS15461" s="61"/>
      <c r="AT15461" s="61"/>
      <c r="AU15461" s="61"/>
      <c r="AV15461" s="61"/>
      <c r="AW15461" s="61"/>
      <c r="AX15461" s="61"/>
      <c r="AY15461" s="61"/>
      <c r="AZ15461" s="61"/>
      <c r="BA15461" s="61"/>
    </row>
    <row r="15462" spans="39:53" x14ac:dyDescent="0.2">
      <c r="AM15462" s="61"/>
      <c r="AN15462" s="61"/>
      <c r="AO15462" s="171"/>
      <c r="AP15462" s="61"/>
      <c r="AQ15462" s="61"/>
      <c r="AR15462" s="61"/>
      <c r="AS15462" s="61"/>
      <c r="AT15462" s="61"/>
      <c r="AU15462" s="61"/>
      <c r="AV15462" s="61"/>
      <c r="AW15462" s="61"/>
      <c r="AX15462" s="61"/>
      <c r="AY15462" s="61"/>
      <c r="AZ15462" s="61"/>
      <c r="BA15462" s="61"/>
    </row>
    <row r="15463" spans="39:53" x14ac:dyDescent="0.2">
      <c r="AM15463" s="61"/>
      <c r="AN15463" s="61"/>
      <c r="AO15463" s="171"/>
      <c r="AP15463" s="61"/>
      <c r="AQ15463" s="61"/>
      <c r="AR15463" s="61"/>
      <c r="AS15463" s="61"/>
      <c r="AT15463" s="61"/>
      <c r="AU15463" s="61"/>
      <c r="AV15463" s="61"/>
      <c r="AW15463" s="61"/>
      <c r="AX15463" s="61"/>
      <c r="AY15463" s="61"/>
      <c r="AZ15463" s="61"/>
      <c r="BA15463" s="61"/>
    </row>
    <row r="15464" spans="39:53" x14ac:dyDescent="0.2">
      <c r="AM15464" s="61"/>
      <c r="AN15464" s="61"/>
      <c r="AO15464" s="171"/>
      <c r="AP15464" s="61"/>
      <c r="AQ15464" s="61"/>
      <c r="AR15464" s="61"/>
      <c r="AS15464" s="61"/>
      <c r="AT15464" s="61"/>
      <c r="AU15464" s="61"/>
      <c r="AV15464" s="61"/>
      <c r="AW15464" s="61"/>
      <c r="AX15464" s="61"/>
      <c r="AY15464" s="61"/>
      <c r="AZ15464" s="61"/>
      <c r="BA15464" s="61"/>
    </row>
    <row r="15465" spans="39:53" x14ac:dyDescent="0.2">
      <c r="AM15465" s="61"/>
      <c r="AN15465" s="61"/>
      <c r="AO15465" s="171"/>
      <c r="AP15465" s="61"/>
      <c r="AQ15465" s="61"/>
      <c r="AR15465" s="61"/>
      <c r="AS15465" s="61"/>
      <c r="AT15465" s="61"/>
      <c r="AU15465" s="61"/>
      <c r="AV15465" s="61"/>
      <c r="AW15465" s="61"/>
      <c r="AX15465" s="61"/>
      <c r="AY15465" s="61"/>
      <c r="AZ15465" s="61"/>
      <c r="BA15465" s="61"/>
    </row>
    <row r="15466" spans="39:53" x14ac:dyDescent="0.2">
      <c r="AM15466" s="61"/>
      <c r="AN15466" s="61"/>
      <c r="AO15466" s="171"/>
      <c r="AP15466" s="61"/>
      <c r="AQ15466" s="61"/>
      <c r="AR15466" s="61"/>
      <c r="AS15466" s="61"/>
      <c r="AT15466" s="61"/>
      <c r="AU15466" s="61"/>
      <c r="AV15466" s="61"/>
      <c r="AW15466" s="61"/>
      <c r="AX15466" s="61"/>
      <c r="AY15466" s="61"/>
      <c r="AZ15466" s="61"/>
      <c r="BA15466" s="61"/>
    </row>
    <row r="15467" spans="39:53" x14ac:dyDescent="0.2">
      <c r="AM15467" s="61"/>
      <c r="AN15467" s="61"/>
      <c r="AO15467" s="171"/>
      <c r="AP15467" s="61"/>
      <c r="AQ15467" s="61"/>
      <c r="AR15467" s="61"/>
      <c r="AS15467" s="61"/>
      <c r="AT15467" s="61"/>
      <c r="AU15467" s="61"/>
      <c r="AV15467" s="61"/>
      <c r="AW15467" s="61"/>
      <c r="AX15467" s="61"/>
      <c r="AY15467" s="61"/>
      <c r="AZ15467" s="61"/>
      <c r="BA15467" s="61"/>
    </row>
    <row r="15468" spans="39:53" x14ac:dyDescent="0.2">
      <c r="AM15468" s="61"/>
      <c r="AN15468" s="61"/>
      <c r="AO15468" s="171"/>
      <c r="AP15468" s="61"/>
      <c r="AQ15468" s="61"/>
      <c r="AR15468" s="61"/>
      <c r="AS15468" s="61"/>
      <c r="AT15468" s="61"/>
      <c r="AU15468" s="61"/>
      <c r="AV15468" s="61"/>
      <c r="AW15468" s="61"/>
      <c r="AX15468" s="61"/>
      <c r="AY15468" s="61"/>
      <c r="AZ15468" s="61"/>
      <c r="BA15468" s="61"/>
    </row>
    <row r="15469" spans="39:53" x14ac:dyDescent="0.2">
      <c r="AM15469" s="61"/>
      <c r="AN15469" s="61"/>
      <c r="AO15469" s="171"/>
      <c r="AP15469" s="61"/>
      <c r="AQ15469" s="61"/>
      <c r="AR15469" s="61"/>
      <c r="AS15469" s="61"/>
      <c r="AT15469" s="61"/>
      <c r="AU15469" s="61"/>
      <c r="AV15469" s="61"/>
      <c r="AW15469" s="61"/>
      <c r="AX15469" s="61"/>
      <c r="AY15469" s="61"/>
      <c r="AZ15469" s="61"/>
      <c r="BA15469" s="61"/>
    </row>
    <row r="15470" spans="39:53" x14ac:dyDescent="0.2">
      <c r="AM15470" s="61"/>
      <c r="AN15470" s="61"/>
      <c r="AO15470" s="171"/>
      <c r="AP15470" s="61"/>
      <c r="AQ15470" s="61"/>
      <c r="AR15470" s="61"/>
      <c r="AS15470" s="61"/>
      <c r="AT15470" s="61"/>
      <c r="AU15470" s="61"/>
      <c r="AV15470" s="61"/>
      <c r="AW15470" s="61"/>
      <c r="AX15470" s="61"/>
      <c r="AY15470" s="61"/>
      <c r="AZ15470" s="61"/>
      <c r="BA15470" s="61"/>
    </row>
    <row r="15471" spans="39:53" x14ac:dyDescent="0.2">
      <c r="AM15471" s="61"/>
      <c r="AN15471" s="61"/>
      <c r="AO15471" s="171"/>
      <c r="AP15471" s="61"/>
      <c r="AQ15471" s="61"/>
      <c r="AR15471" s="61"/>
      <c r="AS15471" s="61"/>
      <c r="AT15471" s="61"/>
      <c r="AU15471" s="61"/>
      <c r="AV15471" s="61"/>
      <c r="AW15471" s="61"/>
      <c r="AX15471" s="61"/>
      <c r="AY15471" s="61"/>
      <c r="AZ15471" s="61"/>
      <c r="BA15471" s="61"/>
    </row>
    <row r="15472" spans="39:53" x14ac:dyDescent="0.2">
      <c r="AM15472" s="61"/>
      <c r="AN15472" s="61"/>
      <c r="AO15472" s="171"/>
      <c r="AP15472" s="61"/>
      <c r="AQ15472" s="61"/>
      <c r="AR15472" s="61"/>
      <c r="AS15472" s="61"/>
      <c r="AT15472" s="61"/>
      <c r="AU15472" s="61"/>
      <c r="AV15472" s="61"/>
      <c r="AW15472" s="61"/>
      <c r="AX15472" s="61"/>
      <c r="AY15472" s="61"/>
      <c r="AZ15472" s="61"/>
      <c r="BA15472" s="61"/>
    </row>
    <row r="15473" spans="39:53" x14ac:dyDescent="0.2">
      <c r="AM15473" s="61"/>
      <c r="AN15473" s="61"/>
      <c r="AO15473" s="171"/>
      <c r="AP15473" s="61"/>
      <c r="AQ15473" s="61"/>
      <c r="AR15473" s="61"/>
      <c r="AS15473" s="61"/>
      <c r="AT15473" s="61"/>
      <c r="AU15473" s="61"/>
      <c r="AV15473" s="61"/>
      <c r="AW15473" s="61"/>
      <c r="AX15473" s="61"/>
      <c r="AY15473" s="61"/>
      <c r="AZ15473" s="61"/>
      <c r="BA15473" s="61"/>
    </row>
    <row r="15474" spans="39:53" x14ac:dyDescent="0.2">
      <c r="AM15474" s="61"/>
      <c r="AN15474" s="61"/>
      <c r="AO15474" s="171"/>
      <c r="AP15474" s="61"/>
      <c r="AQ15474" s="61"/>
      <c r="AR15474" s="61"/>
      <c r="AS15474" s="61"/>
      <c r="AT15474" s="61"/>
      <c r="AU15474" s="61"/>
      <c r="AV15474" s="61"/>
      <c r="AW15474" s="61"/>
      <c r="AX15474" s="61"/>
      <c r="AY15474" s="61"/>
      <c r="AZ15474" s="61"/>
      <c r="BA15474" s="61"/>
    </row>
    <row r="15475" spans="39:53" x14ac:dyDescent="0.2">
      <c r="AM15475" s="61"/>
      <c r="AN15475" s="61"/>
      <c r="AO15475" s="171"/>
      <c r="AP15475" s="61"/>
      <c r="AQ15475" s="61"/>
      <c r="AR15475" s="61"/>
      <c r="AS15475" s="61"/>
      <c r="AT15475" s="61"/>
      <c r="AU15475" s="61"/>
      <c r="AV15475" s="61"/>
      <c r="AW15475" s="61"/>
      <c r="AX15475" s="61"/>
      <c r="AY15475" s="61"/>
      <c r="AZ15475" s="61"/>
      <c r="BA15475" s="61"/>
    </row>
    <row r="15476" spans="39:53" x14ac:dyDescent="0.2">
      <c r="AM15476" s="61"/>
      <c r="AN15476" s="61"/>
      <c r="AO15476" s="171"/>
      <c r="AP15476" s="61"/>
      <c r="AQ15476" s="61"/>
      <c r="AR15476" s="61"/>
      <c r="AS15476" s="61"/>
      <c r="AT15476" s="61"/>
      <c r="AU15476" s="61"/>
      <c r="AV15476" s="61"/>
      <c r="AW15476" s="61"/>
      <c r="AX15476" s="61"/>
      <c r="AY15476" s="61"/>
      <c r="AZ15476" s="61"/>
      <c r="BA15476" s="61"/>
    </row>
    <row r="15477" spans="39:53" x14ac:dyDescent="0.2">
      <c r="AM15477" s="61"/>
      <c r="AN15477" s="61"/>
      <c r="AO15477" s="171"/>
      <c r="AP15477" s="61"/>
      <c r="AQ15477" s="61"/>
      <c r="AR15477" s="61"/>
      <c r="AS15477" s="61"/>
      <c r="AT15477" s="61"/>
      <c r="AU15477" s="61"/>
      <c r="AV15477" s="61"/>
      <c r="AW15477" s="61"/>
      <c r="AX15477" s="61"/>
      <c r="AY15477" s="61"/>
      <c r="AZ15477" s="61"/>
      <c r="BA15477" s="61"/>
    </row>
    <row r="15478" spans="39:53" x14ac:dyDescent="0.2">
      <c r="AM15478" s="61"/>
      <c r="AN15478" s="61"/>
      <c r="AO15478" s="171"/>
      <c r="AP15478" s="61"/>
      <c r="AQ15478" s="61"/>
      <c r="AR15478" s="61"/>
      <c r="AS15478" s="61"/>
      <c r="AT15478" s="61"/>
      <c r="AU15478" s="61"/>
      <c r="AV15478" s="61"/>
      <c r="AW15478" s="61"/>
      <c r="AX15478" s="61"/>
      <c r="AY15478" s="61"/>
      <c r="AZ15478" s="61"/>
      <c r="BA15478" s="61"/>
    </row>
    <row r="15479" spans="39:53" x14ac:dyDescent="0.2">
      <c r="AM15479" s="61"/>
      <c r="AN15479" s="61"/>
      <c r="AO15479" s="171"/>
      <c r="AP15479" s="61"/>
      <c r="AQ15479" s="61"/>
      <c r="AR15479" s="61"/>
      <c r="AS15479" s="61"/>
      <c r="AT15479" s="61"/>
      <c r="AU15479" s="61"/>
      <c r="AV15479" s="61"/>
      <c r="AW15479" s="61"/>
      <c r="AX15479" s="61"/>
      <c r="AY15479" s="61"/>
      <c r="AZ15479" s="61"/>
      <c r="BA15479" s="61"/>
    </row>
    <row r="15480" spans="39:53" x14ac:dyDescent="0.2">
      <c r="AM15480" s="61"/>
      <c r="AN15480" s="61"/>
      <c r="AO15480" s="171"/>
      <c r="AP15480" s="61"/>
      <c r="AQ15480" s="61"/>
      <c r="AR15480" s="61"/>
      <c r="AS15480" s="61"/>
      <c r="AT15480" s="61"/>
      <c r="AU15480" s="61"/>
      <c r="AV15480" s="61"/>
      <c r="AW15480" s="61"/>
      <c r="AX15480" s="61"/>
      <c r="AY15480" s="61"/>
      <c r="AZ15480" s="61"/>
      <c r="BA15480" s="61"/>
    </row>
    <row r="15481" spans="39:53" x14ac:dyDescent="0.2">
      <c r="AM15481" s="61"/>
      <c r="AN15481" s="61"/>
      <c r="AO15481" s="171"/>
      <c r="AP15481" s="61"/>
      <c r="AQ15481" s="61"/>
      <c r="AR15481" s="61"/>
      <c r="AS15481" s="61"/>
      <c r="AT15481" s="61"/>
      <c r="AU15481" s="61"/>
      <c r="AV15481" s="61"/>
      <c r="AW15481" s="61"/>
      <c r="AX15481" s="61"/>
      <c r="AY15481" s="61"/>
      <c r="AZ15481" s="61"/>
      <c r="BA15481" s="61"/>
    </row>
    <row r="15482" spans="39:53" x14ac:dyDescent="0.2">
      <c r="AM15482" s="61"/>
      <c r="AN15482" s="61"/>
      <c r="AO15482" s="171"/>
      <c r="AP15482" s="61"/>
      <c r="AQ15482" s="61"/>
      <c r="AR15482" s="61"/>
      <c r="AS15482" s="61"/>
      <c r="AT15482" s="61"/>
      <c r="AU15482" s="61"/>
      <c r="AV15482" s="61"/>
      <c r="AW15482" s="61"/>
      <c r="AX15482" s="61"/>
      <c r="AY15482" s="61"/>
      <c r="AZ15482" s="61"/>
      <c r="BA15482" s="61"/>
    </row>
    <row r="15483" spans="39:53" x14ac:dyDescent="0.2">
      <c r="AM15483" s="61"/>
      <c r="AN15483" s="61"/>
      <c r="AO15483" s="171"/>
      <c r="AP15483" s="61"/>
      <c r="AQ15483" s="61"/>
      <c r="AR15483" s="61"/>
      <c r="AS15483" s="61"/>
      <c r="AT15483" s="61"/>
      <c r="AU15483" s="61"/>
      <c r="AV15483" s="61"/>
      <c r="AW15483" s="61"/>
      <c r="AX15483" s="61"/>
      <c r="AY15483" s="61"/>
      <c r="AZ15483" s="61"/>
      <c r="BA15483" s="61"/>
    </row>
    <row r="15484" spans="39:53" x14ac:dyDescent="0.2">
      <c r="AM15484" s="61"/>
      <c r="AN15484" s="61"/>
      <c r="AO15484" s="171"/>
      <c r="AP15484" s="61"/>
      <c r="AQ15484" s="61"/>
      <c r="AR15484" s="61"/>
      <c r="AS15484" s="61"/>
      <c r="AT15484" s="61"/>
      <c r="AU15484" s="61"/>
      <c r="AV15484" s="61"/>
      <c r="AW15484" s="61"/>
      <c r="AX15484" s="61"/>
      <c r="AY15484" s="61"/>
      <c r="AZ15484" s="61"/>
      <c r="BA15484" s="61"/>
    </row>
    <row r="15485" spans="39:53" x14ac:dyDescent="0.2">
      <c r="AM15485" s="61"/>
      <c r="AN15485" s="61"/>
      <c r="AO15485" s="171"/>
      <c r="AP15485" s="61"/>
      <c r="AQ15485" s="61"/>
      <c r="AR15485" s="61"/>
      <c r="AS15485" s="61"/>
      <c r="AT15485" s="61"/>
      <c r="AU15485" s="61"/>
      <c r="AV15485" s="61"/>
      <c r="AW15485" s="61"/>
      <c r="AX15485" s="61"/>
      <c r="AY15485" s="61"/>
      <c r="AZ15485" s="61"/>
      <c r="BA15485" s="61"/>
    </row>
    <row r="15486" spans="39:53" x14ac:dyDescent="0.2">
      <c r="AM15486" s="61"/>
      <c r="AN15486" s="61"/>
      <c r="AO15486" s="171"/>
      <c r="AP15486" s="61"/>
      <c r="AQ15486" s="61"/>
      <c r="AR15486" s="61"/>
      <c r="AS15486" s="61"/>
      <c r="AT15486" s="61"/>
      <c r="AU15486" s="61"/>
      <c r="AV15486" s="61"/>
      <c r="AW15486" s="61"/>
      <c r="AX15486" s="61"/>
      <c r="AY15486" s="61"/>
      <c r="AZ15486" s="61"/>
      <c r="BA15486" s="61"/>
    </row>
    <row r="15487" spans="39:53" x14ac:dyDescent="0.2">
      <c r="AM15487" s="61"/>
      <c r="AN15487" s="61"/>
      <c r="AO15487" s="171"/>
      <c r="AP15487" s="61"/>
      <c r="AQ15487" s="61"/>
      <c r="AR15487" s="61"/>
      <c r="AS15487" s="61"/>
      <c r="AT15487" s="61"/>
      <c r="AU15487" s="61"/>
      <c r="AV15487" s="61"/>
      <c r="AW15487" s="61"/>
      <c r="AX15487" s="61"/>
      <c r="AY15487" s="61"/>
      <c r="AZ15487" s="61"/>
      <c r="BA15487" s="61"/>
    </row>
    <row r="15488" spans="39:53" x14ac:dyDescent="0.2">
      <c r="AM15488" s="61"/>
      <c r="AN15488" s="61"/>
      <c r="AO15488" s="171"/>
      <c r="AP15488" s="61"/>
      <c r="AQ15488" s="61"/>
      <c r="AR15488" s="61"/>
      <c r="AS15488" s="61"/>
      <c r="AT15488" s="61"/>
      <c r="AU15488" s="61"/>
      <c r="AV15488" s="61"/>
      <c r="AW15488" s="61"/>
      <c r="AX15488" s="61"/>
      <c r="AY15488" s="61"/>
      <c r="AZ15488" s="61"/>
      <c r="BA15488" s="61"/>
    </row>
    <row r="15489" spans="39:53" x14ac:dyDescent="0.2">
      <c r="AM15489" s="61"/>
      <c r="AN15489" s="61"/>
      <c r="AO15489" s="171"/>
      <c r="AP15489" s="61"/>
      <c r="AQ15489" s="61"/>
      <c r="AR15489" s="61"/>
      <c r="AS15489" s="61"/>
      <c r="AT15489" s="61"/>
      <c r="AU15489" s="61"/>
      <c r="AV15489" s="61"/>
      <c r="AW15489" s="61"/>
      <c r="AX15489" s="61"/>
      <c r="AY15489" s="61"/>
      <c r="AZ15489" s="61"/>
      <c r="BA15489" s="61"/>
    </row>
    <row r="15490" spans="39:53" x14ac:dyDescent="0.2">
      <c r="AM15490" s="61"/>
      <c r="AN15490" s="61"/>
      <c r="AO15490" s="171"/>
      <c r="AP15490" s="61"/>
      <c r="AQ15490" s="61"/>
      <c r="AR15490" s="61"/>
      <c r="AS15490" s="61"/>
      <c r="AT15490" s="61"/>
      <c r="AU15490" s="61"/>
      <c r="AV15490" s="61"/>
      <c r="AW15490" s="61"/>
      <c r="AX15490" s="61"/>
      <c r="AY15490" s="61"/>
      <c r="AZ15490" s="61"/>
      <c r="BA15490" s="61"/>
    </row>
    <row r="15491" spans="39:53" x14ac:dyDescent="0.2">
      <c r="AM15491" s="61"/>
      <c r="AN15491" s="61"/>
      <c r="AO15491" s="171"/>
      <c r="AP15491" s="61"/>
      <c r="AQ15491" s="61"/>
      <c r="AR15491" s="61"/>
      <c r="AS15491" s="61"/>
      <c r="AT15491" s="61"/>
      <c r="AU15491" s="61"/>
      <c r="AV15491" s="61"/>
      <c r="AW15491" s="61"/>
      <c r="AX15491" s="61"/>
      <c r="AY15491" s="61"/>
      <c r="AZ15491" s="61"/>
      <c r="BA15491" s="61"/>
    </row>
    <row r="15492" spans="39:53" x14ac:dyDescent="0.2">
      <c r="AM15492" s="61"/>
      <c r="AN15492" s="61"/>
      <c r="AO15492" s="171"/>
      <c r="AP15492" s="61"/>
      <c r="AQ15492" s="61"/>
      <c r="AR15492" s="61"/>
      <c r="AS15492" s="61"/>
      <c r="AT15492" s="61"/>
      <c r="AU15492" s="61"/>
      <c r="AV15492" s="61"/>
      <c r="AW15492" s="61"/>
      <c r="AX15492" s="61"/>
      <c r="AY15492" s="61"/>
      <c r="AZ15492" s="61"/>
      <c r="BA15492" s="61"/>
    </row>
    <row r="15493" spans="39:53" x14ac:dyDescent="0.2">
      <c r="AM15493" s="61"/>
      <c r="AN15493" s="61"/>
      <c r="AO15493" s="171"/>
      <c r="AP15493" s="61"/>
      <c r="AQ15493" s="61"/>
      <c r="AR15493" s="61"/>
      <c r="AS15493" s="61"/>
      <c r="AT15493" s="61"/>
      <c r="AU15493" s="61"/>
      <c r="AV15493" s="61"/>
      <c r="AW15493" s="61"/>
      <c r="AX15493" s="61"/>
      <c r="AY15493" s="61"/>
      <c r="AZ15493" s="61"/>
      <c r="BA15493" s="61"/>
    </row>
    <row r="15494" spans="39:53" x14ac:dyDescent="0.2">
      <c r="AM15494" s="61"/>
      <c r="AN15494" s="61"/>
      <c r="AO15494" s="171"/>
      <c r="AP15494" s="61"/>
      <c r="AQ15494" s="61"/>
      <c r="AR15494" s="61"/>
      <c r="AS15494" s="61"/>
      <c r="AT15494" s="61"/>
      <c r="AU15494" s="61"/>
      <c r="AV15494" s="61"/>
      <c r="AW15494" s="61"/>
      <c r="AX15494" s="61"/>
      <c r="AY15494" s="61"/>
      <c r="AZ15494" s="61"/>
      <c r="BA15494" s="61"/>
    </row>
    <row r="15495" spans="39:53" x14ac:dyDescent="0.2">
      <c r="AM15495" s="61"/>
      <c r="AN15495" s="61"/>
      <c r="AO15495" s="171"/>
      <c r="AP15495" s="61"/>
      <c r="AQ15495" s="61"/>
      <c r="AR15495" s="61"/>
      <c r="AS15495" s="61"/>
      <c r="AT15495" s="61"/>
      <c r="AU15495" s="61"/>
      <c r="AV15495" s="61"/>
      <c r="AW15495" s="61"/>
      <c r="AX15495" s="61"/>
      <c r="AY15495" s="61"/>
      <c r="AZ15495" s="61"/>
      <c r="BA15495" s="61"/>
    </row>
    <row r="15496" spans="39:53" x14ac:dyDescent="0.2">
      <c r="AM15496" s="61"/>
      <c r="AN15496" s="61"/>
      <c r="AO15496" s="171"/>
      <c r="AP15496" s="61"/>
      <c r="AQ15496" s="61"/>
      <c r="AR15496" s="61"/>
      <c r="AS15496" s="61"/>
      <c r="AT15496" s="61"/>
      <c r="AU15496" s="61"/>
      <c r="AV15496" s="61"/>
      <c r="AW15496" s="61"/>
      <c r="AX15496" s="61"/>
      <c r="AY15496" s="61"/>
      <c r="AZ15496" s="61"/>
      <c r="BA15496" s="61"/>
    </row>
    <row r="15497" spans="39:53" x14ac:dyDescent="0.2">
      <c r="AM15497" s="61"/>
      <c r="AN15497" s="61"/>
      <c r="AO15497" s="171"/>
      <c r="AP15497" s="61"/>
      <c r="AQ15497" s="61"/>
      <c r="AR15497" s="61"/>
      <c r="AS15497" s="61"/>
      <c r="AT15497" s="61"/>
      <c r="AU15497" s="61"/>
      <c r="AV15497" s="61"/>
      <c r="AW15497" s="61"/>
      <c r="AX15497" s="61"/>
      <c r="AY15497" s="61"/>
      <c r="AZ15497" s="61"/>
      <c r="BA15497" s="61"/>
    </row>
    <row r="15498" spans="39:53" x14ac:dyDescent="0.2">
      <c r="AM15498" s="61"/>
      <c r="AN15498" s="61"/>
      <c r="AO15498" s="171"/>
      <c r="AP15498" s="61"/>
      <c r="AQ15498" s="61"/>
      <c r="AR15498" s="61"/>
      <c r="AS15498" s="61"/>
      <c r="AT15498" s="61"/>
      <c r="AU15498" s="61"/>
      <c r="AV15498" s="61"/>
      <c r="AW15498" s="61"/>
      <c r="AX15498" s="61"/>
      <c r="AY15498" s="61"/>
      <c r="AZ15498" s="61"/>
      <c r="BA15498" s="61"/>
    </row>
    <row r="15499" spans="39:53" x14ac:dyDescent="0.2">
      <c r="AM15499" s="61"/>
      <c r="AN15499" s="61"/>
      <c r="AO15499" s="171"/>
      <c r="AP15499" s="61"/>
      <c r="AQ15499" s="61"/>
      <c r="AR15499" s="61"/>
      <c r="AS15499" s="61"/>
      <c r="AT15499" s="61"/>
      <c r="AU15499" s="61"/>
      <c r="AV15499" s="61"/>
      <c r="AW15499" s="61"/>
      <c r="AX15499" s="61"/>
      <c r="AY15499" s="61"/>
      <c r="AZ15499" s="61"/>
      <c r="BA15499" s="61"/>
    </row>
    <row r="15500" spans="39:53" x14ac:dyDescent="0.2">
      <c r="AM15500" s="61"/>
      <c r="AN15500" s="61"/>
      <c r="AO15500" s="171"/>
      <c r="AP15500" s="61"/>
      <c r="AQ15500" s="61"/>
      <c r="AR15500" s="61"/>
      <c r="AS15500" s="61"/>
      <c r="AT15500" s="61"/>
      <c r="AU15500" s="61"/>
      <c r="AV15500" s="61"/>
      <c r="AW15500" s="61"/>
      <c r="AX15500" s="61"/>
      <c r="AY15500" s="61"/>
      <c r="AZ15500" s="61"/>
      <c r="BA15500" s="61"/>
    </row>
    <row r="15501" spans="39:53" x14ac:dyDescent="0.2">
      <c r="AM15501" s="61"/>
      <c r="AN15501" s="61"/>
      <c r="AO15501" s="171"/>
      <c r="AP15501" s="61"/>
      <c r="AQ15501" s="61"/>
      <c r="AR15501" s="61"/>
      <c r="AS15501" s="61"/>
      <c r="AT15501" s="61"/>
      <c r="AU15501" s="61"/>
      <c r="AV15501" s="61"/>
      <c r="AW15501" s="61"/>
      <c r="AX15501" s="61"/>
      <c r="AY15501" s="61"/>
      <c r="AZ15501" s="61"/>
      <c r="BA15501" s="61"/>
    </row>
    <row r="15502" spans="39:53" x14ac:dyDescent="0.2">
      <c r="AM15502" s="61"/>
      <c r="AN15502" s="61"/>
      <c r="AO15502" s="171"/>
      <c r="AP15502" s="61"/>
      <c r="AQ15502" s="61"/>
      <c r="AR15502" s="61"/>
      <c r="AS15502" s="61"/>
      <c r="AT15502" s="61"/>
      <c r="AU15502" s="61"/>
      <c r="AV15502" s="61"/>
      <c r="AW15502" s="61"/>
      <c r="AX15502" s="61"/>
      <c r="AY15502" s="61"/>
      <c r="AZ15502" s="61"/>
      <c r="BA15502" s="61"/>
    </row>
    <row r="15503" spans="39:53" x14ac:dyDescent="0.2">
      <c r="AM15503" s="61"/>
      <c r="AN15503" s="61"/>
      <c r="AO15503" s="171"/>
      <c r="AP15503" s="61"/>
      <c r="AQ15503" s="61"/>
      <c r="AR15503" s="61"/>
      <c r="AS15503" s="61"/>
      <c r="AT15503" s="61"/>
      <c r="AU15503" s="61"/>
      <c r="AV15503" s="61"/>
      <c r="AW15503" s="61"/>
      <c r="AX15503" s="61"/>
      <c r="AY15503" s="61"/>
      <c r="AZ15503" s="61"/>
      <c r="BA15503" s="61"/>
    </row>
    <row r="15504" spans="39:53" x14ac:dyDescent="0.2">
      <c r="AM15504" s="61"/>
      <c r="AN15504" s="61"/>
      <c r="AO15504" s="171"/>
      <c r="AP15504" s="61"/>
      <c r="AQ15504" s="61"/>
      <c r="AR15504" s="61"/>
      <c r="AS15504" s="61"/>
      <c r="AT15504" s="61"/>
      <c r="AU15504" s="61"/>
      <c r="AV15504" s="61"/>
      <c r="AW15504" s="61"/>
      <c r="AX15504" s="61"/>
      <c r="AY15504" s="61"/>
      <c r="AZ15504" s="61"/>
      <c r="BA15504" s="61"/>
    </row>
    <row r="15505" spans="39:53" x14ac:dyDescent="0.2">
      <c r="AM15505" s="61"/>
      <c r="AN15505" s="61"/>
      <c r="AO15505" s="171"/>
      <c r="AP15505" s="61"/>
      <c r="AQ15505" s="61"/>
      <c r="AR15505" s="61"/>
      <c r="AS15505" s="61"/>
      <c r="AT15505" s="61"/>
      <c r="AU15505" s="61"/>
      <c r="AV15505" s="61"/>
      <c r="AW15505" s="61"/>
      <c r="AX15505" s="61"/>
      <c r="AY15505" s="61"/>
      <c r="AZ15505" s="61"/>
      <c r="BA15505" s="61"/>
    </row>
    <row r="15506" spans="39:53" x14ac:dyDescent="0.2">
      <c r="AM15506" s="61"/>
      <c r="AN15506" s="61"/>
      <c r="AO15506" s="171"/>
      <c r="AP15506" s="61"/>
      <c r="AQ15506" s="61"/>
      <c r="AR15506" s="61"/>
      <c r="AS15506" s="61"/>
      <c r="AT15506" s="61"/>
      <c r="AU15506" s="61"/>
      <c r="AV15506" s="61"/>
      <c r="AW15506" s="61"/>
      <c r="AX15506" s="61"/>
      <c r="AY15506" s="61"/>
      <c r="AZ15506" s="61"/>
      <c r="BA15506" s="61"/>
    </row>
    <row r="15507" spans="39:53" x14ac:dyDescent="0.2">
      <c r="AM15507" s="61"/>
      <c r="AN15507" s="61"/>
      <c r="AO15507" s="171"/>
      <c r="AP15507" s="61"/>
      <c r="AQ15507" s="61"/>
      <c r="AR15507" s="61"/>
      <c r="AS15507" s="61"/>
      <c r="AT15507" s="61"/>
      <c r="AU15507" s="61"/>
      <c r="AV15507" s="61"/>
      <c r="AW15507" s="61"/>
      <c r="AX15507" s="61"/>
      <c r="AY15507" s="61"/>
      <c r="AZ15507" s="61"/>
      <c r="BA15507" s="61"/>
    </row>
    <row r="15508" spans="39:53" x14ac:dyDescent="0.2">
      <c r="AM15508" s="61"/>
      <c r="AN15508" s="61"/>
      <c r="AO15508" s="171"/>
      <c r="AP15508" s="61"/>
      <c r="AQ15508" s="61"/>
      <c r="AR15508" s="61"/>
      <c r="AS15508" s="61"/>
      <c r="AT15508" s="61"/>
      <c r="AU15508" s="61"/>
      <c r="AV15508" s="61"/>
      <c r="AW15508" s="61"/>
      <c r="AX15508" s="61"/>
      <c r="AY15508" s="61"/>
      <c r="AZ15508" s="61"/>
      <c r="BA15508" s="61"/>
    </row>
    <row r="15509" spans="39:53" x14ac:dyDescent="0.2">
      <c r="AM15509" s="61"/>
      <c r="AN15509" s="61"/>
      <c r="AO15509" s="171"/>
      <c r="AP15509" s="61"/>
      <c r="AQ15509" s="61"/>
      <c r="AR15509" s="61"/>
      <c r="AS15509" s="61"/>
      <c r="AT15509" s="61"/>
      <c r="AU15509" s="61"/>
      <c r="AV15509" s="61"/>
      <c r="AW15509" s="61"/>
      <c r="AX15509" s="61"/>
      <c r="AY15509" s="61"/>
      <c r="AZ15509" s="61"/>
      <c r="BA15509" s="61"/>
    </row>
    <row r="15510" spans="39:53" x14ac:dyDescent="0.2">
      <c r="AM15510" s="61"/>
      <c r="AN15510" s="61"/>
      <c r="AO15510" s="171"/>
      <c r="AP15510" s="61"/>
      <c r="AQ15510" s="61"/>
      <c r="AR15510" s="61"/>
      <c r="AS15510" s="61"/>
      <c r="AT15510" s="61"/>
      <c r="AU15510" s="61"/>
      <c r="AV15510" s="61"/>
      <c r="AW15510" s="61"/>
      <c r="AX15510" s="61"/>
      <c r="AY15510" s="61"/>
      <c r="AZ15510" s="61"/>
      <c r="BA15510" s="61"/>
    </row>
    <row r="15511" spans="39:53" x14ac:dyDescent="0.2">
      <c r="AM15511" s="61"/>
      <c r="AN15511" s="61"/>
      <c r="AO15511" s="171"/>
      <c r="AP15511" s="61"/>
      <c r="AQ15511" s="61"/>
      <c r="AR15511" s="61"/>
      <c r="AS15511" s="61"/>
      <c r="AT15511" s="61"/>
      <c r="AU15511" s="61"/>
      <c r="AV15511" s="61"/>
      <c r="AW15511" s="61"/>
      <c r="AX15511" s="61"/>
      <c r="AY15511" s="61"/>
      <c r="AZ15511" s="61"/>
      <c r="BA15511" s="61"/>
    </row>
    <row r="15512" spans="39:53" x14ac:dyDescent="0.2">
      <c r="AM15512" s="61"/>
      <c r="AN15512" s="61"/>
      <c r="AO15512" s="171"/>
      <c r="AP15512" s="61"/>
      <c r="AQ15512" s="61"/>
      <c r="AR15512" s="61"/>
      <c r="AS15512" s="61"/>
      <c r="AT15512" s="61"/>
      <c r="AU15512" s="61"/>
      <c r="AV15512" s="61"/>
      <c r="AW15512" s="61"/>
      <c r="AX15512" s="61"/>
      <c r="AY15512" s="61"/>
      <c r="AZ15512" s="61"/>
      <c r="BA15512" s="61"/>
    </row>
    <row r="15513" spans="39:53" x14ac:dyDescent="0.2">
      <c r="AM15513" s="61"/>
      <c r="AN15513" s="61"/>
      <c r="AO15513" s="171"/>
      <c r="AP15513" s="61"/>
      <c r="AQ15513" s="61"/>
      <c r="AR15513" s="61"/>
      <c r="AS15513" s="61"/>
      <c r="AT15513" s="61"/>
      <c r="AU15513" s="61"/>
      <c r="AV15513" s="61"/>
      <c r="AW15513" s="61"/>
      <c r="AX15513" s="61"/>
      <c r="AY15513" s="61"/>
      <c r="AZ15513" s="61"/>
      <c r="BA15513" s="61"/>
    </row>
    <row r="15514" spans="39:53" x14ac:dyDescent="0.2">
      <c r="AM15514" s="61"/>
      <c r="AN15514" s="61"/>
      <c r="AO15514" s="171"/>
      <c r="AP15514" s="61"/>
      <c r="AQ15514" s="61"/>
      <c r="AR15514" s="61"/>
      <c r="AS15514" s="61"/>
      <c r="AT15514" s="61"/>
      <c r="AU15514" s="61"/>
      <c r="AV15514" s="61"/>
      <c r="AW15514" s="61"/>
      <c r="AX15514" s="61"/>
      <c r="AY15514" s="61"/>
      <c r="AZ15514" s="61"/>
      <c r="BA15514" s="61"/>
    </row>
    <row r="15515" spans="39:53" x14ac:dyDescent="0.2">
      <c r="AM15515" s="61"/>
      <c r="AN15515" s="61"/>
      <c r="AO15515" s="171"/>
      <c r="AP15515" s="61"/>
      <c r="AQ15515" s="61"/>
      <c r="AR15515" s="61"/>
      <c r="AS15515" s="61"/>
      <c r="AT15515" s="61"/>
      <c r="AU15515" s="61"/>
      <c r="AV15515" s="61"/>
      <c r="AW15515" s="61"/>
      <c r="AX15515" s="61"/>
      <c r="AY15515" s="61"/>
      <c r="AZ15515" s="61"/>
      <c r="BA15515" s="61"/>
    </row>
    <row r="15516" spans="39:53" x14ac:dyDescent="0.2">
      <c r="AM15516" s="61"/>
      <c r="AN15516" s="61"/>
      <c r="AO15516" s="171"/>
      <c r="AP15516" s="61"/>
      <c r="AQ15516" s="61"/>
      <c r="AR15516" s="61"/>
      <c r="AS15516" s="61"/>
      <c r="AT15516" s="61"/>
      <c r="AU15516" s="61"/>
      <c r="AV15516" s="61"/>
      <c r="AW15516" s="61"/>
      <c r="AX15516" s="61"/>
      <c r="AY15516" s="61"/>
      <c r="AZ15516" s="61"/>
      <c r="BA15516" s="61"/>
    </row>
    <row r="15517" spans="39:53" x14ac:dyDescent="0.2">
      <c r="AM15517" s="61"/>
      <c r="AN15517" s="61"/>
      <c r="AO15517" s="171"/>
      <c r="AP15517" s="61"/>
      <c r="AQ15517" s="61"/>
      <c r="AR15517" s="61"/>
      <c r="AS15517" s="61"/>
      <c r="AT15517" s="61"/>
      <c r="AU15517" s="61"/>
      <c r="AV15517" s="61"/>
      <c r="AW15517" s="61"/>
      <c r="AX15517" s="61"/>
      <c r="AY15517" s="61"/>
      <c r="AZ15517" s="61"/>
      <c r="BA15517" s="61"/>
    </row>
    <row r="15518" spans="39:53" x14ac:dyDescent="0.2">
      <c r="AM15518" s="61"/>
      <c r="AN15518" s="61"/>
      <c r="AO15518" s="171"/>
      <c r="AP15518" s="61"/>
      <c r="AQ15518" s="61"/>
      <c r="AR15518" s="61"/>
      <c r="AS15518" s="61"/>
      <c r="AT15518" s="61"/>
      <c r="AU15518" s="61"/>
      <c r="AV15518" s="61"/>
      <c r="AW15518" s="61"/>
      <c r="AX15518" s="61"/>
      <c r="AY15518" s="61"/>
      <c r="AZ15518" s="61"/>
      <c r="BA15518" s="61"/>
    </row>
    <row r="15519" spans="39:53" x14ac:dyDescent="0.2">
      <c r="AM15519" s="61"/>
      <c r="AN15519" s="61"/>
      <c r="AO15519" s="171"/>
      <c r="AP15519" s="61"/>
      <c r="AQ15519" s="61"/>
      <c r="AR15519" s="61"/>
      <c r="AS15519" s="61"/>
      <c r="AT15519" s="61"/>
      <c r="AU15519" s="61"/>
      <c r="AV15519" s="61"/>
      <c r="AW15519" s="61"/>
      <c r="AX15519" s="61"/>
      <c r="AY15519" s="61"/>
      <c r="AZ15519" s="61"/>
      <c r="BA15519" s="61"/>
    </row>
    <row r="15520" spans="39:53" x14ac:dyDescent="0.2">
      <c r="AM15520" s="61"/>
      <c r="AN15520" s="61"/>
      <c r="AO15520" s="171"/>
      <c r="AP15520" s="61"/>
      <c r="AQ15520" s="61"/>
      <c r="AR15520" s="61"/>
      <c r="AS15520" s="61"/>
      <c r="AT15520" s="61"/>
      <c r="AU15520" s="61"/>
      <c r="AV15520" s="61"/>
      <c r="AW15520" s="61"/>
      <c r="AX15520" s="61"/>
      <c r="AY15520" s="61"/>
      <c r="AZ15520" s="61"/>
      <c r="BA15520" s="61"/>
    </row>
    <row r="15521" spans="39:53" x14ac:dyDescent="0.2">
      <c r="AM15521" s="61"/>
      <c r="AN15521" s="61"/>
      <c r="AO15521" s="171"/>
      <c r="AP15521" s="61"/>
      <c r="AQ15521" s="61"/>
      <c r="AR15521" s="61"/>
      <c r="AS15521" s="61"/>
      <c r="AT15521" s="61"/>
      <c r="AU15521" s="61"/>
      <c r="AV15521" s="61"/>
      <c r="AW15521" s="61"/>
      <c r="AX15521" s="61"/>
      <c r="AY15521" s="61"/>
      <c r="AZ15521" s="61"/>
      <c r="BA15521" s="61"/>
    </row>
    <row r="15522" spans="39:53" x14ac:dyDescent="0.2">
      <c r="AM15522" s="61"/>
      <c r="AN15522" s="61"/>
      <c r="AO15522" s="171"/>
      <c r="AP15522" s="61"/>
      <c r="AQ15522" s="61"/>
      <c r="AR15522" s="61"/>
      <c r="AS15522" s="61"/>
      <c r="AT15522" s="61"/>
      <c r="AU15522" s="61"/>
      <c r="AV15522" s="61"/>
      <c r="AW15522" s="61"/>
      <c r="AX15522" s="61"/>
      <c r="AY15522" s="61"/>
      <c r="AZ15522" s="61"/>
      <c r="BA15522" s="61"/>
    </row>
    <row r="15523" spans="39:53" x14ac:dyDescent="0.2">
      <c r="AM15523" s="61"/>
      <c r="AN15523" s="61"/>
      <c r="AO15523" s="171"/>
      <c r="AP15523" s="61"/>
      <c r="AQ15523" s="61"/>
      <c r="AR15523" s="61"/>
      <c r="AS15523" s="61"/>
      <c r="AT15523" s="61"/>
      <c r="AU15523" s="61"/>
      <c r="AV15523" s="61"/>
      <c r="AW15523" s="61"/>
      <c r="AX15523" s="61"/>
      <c r="AY15523" s="61"/>
      <c r="AZ15523" s="61"/>
      <c r="BA15523" s="61"/>
    </row>
    <row r="15524" spans="39:53" x14ac:dyDescent="0.2">
      <c r="AM15524" s="61"/>
      <c r="AN15524" s="61"/>
      <c r="AO15524" s="171"/>
      <c r="AP15524" s="61"/>
      <c r="AQ15524" s="61"/>
      <c r="AR15524" s="61"/>
      <c r="AS15524" s="61"/>
      <c r="AT15524" s="61"/>
      <c r="AU15524" s="61"/>
      <c r="AV15524" s="61"/>
      <c r="AW15524" s="61"/>
      <c r="AX15524" s="61"/>
      <c r="AY15524" s="61"/>
      <c r="AZ15524" s="61"/>
      <c r="BA15524" s="61"/>
    </row>
    <row r="15525" spans="39:53" x14ac:dyDescent="0.2">
      <c r="AM15525" s="61"/>
      <c r="AN15525" s="61"/>
      <c r="AO15525" s="171"/>
      <c r="AP15525" s="61"/>
      <c r="AQ15525" s="61"/>
      <c r="AR15525" s="61"/>
      <c r="AS15525" s="61"/>
      <c r="AT15525" s="61"/>
      <c r="AU15525" s="61"/>
      <c r="AV15525" s="61"/>
      <c r="AW15525" s="61"/>
      <c r="AX15525" s="61"/>
      <c r="AY15525" s="61"/>
      <c r="AZ15525" s="61"/>
      <c r="BA15525" s="61"/>
    </row>
    <row r="15526" spans="39:53" x14ac:dyDescent="0.2">
      <c r="AM15526" s="61"/>
      <c r="AN15526" s="61"/>
      <c r="AO15526" s="171"/>
      <c r="AP15526" s="61"/>
      <c r="AQ15526" s="61"/>
      <c r="AR15526" s="61"/>
      <c r="AS15526" s="61"/>
      <c r="AT15526" s="61"/>
      <c r="AU15526" s="61"/>
      <c r="AV15526" s="61"/>
      <c r="AW15526" s="61"/>
      <c r="AX15526" s="61"/>
      <c r="AY15526" s="61"/>
      <c r="AZ15526" s="61"/>
      <c r="BA15526" s="61"/>
    </row>
    <row r="15527" spans="39:53" x14ac:dyDescent="0.2">
      <c r="AM15527" s="61"/>
      <c r="AN15527" s="61"/>
      <c r="AO15527" s="171"/>
      <c r="AP15527" s="61"/>
      <c r="AQ15527" s="61"/>
      <c r="AR15527" s="61"/>
      <c r="AS15527" s="61"/>
      <c r="AT15527" s="61"/>
      <c r="AU15527" s="61"/>
      <c r="AV15527" s="61"/>
      <c r="AW15527" s="61"/>
      <c r="AX15527" s="61"/>
      <c r="AY15527" s="61"/>
      <c r="AZ15527" s="61"/>
      <c r="BA15527" s="61"/>
    </row>
    <row r="15528" spans="39:53" x14ac:dyDescent="0.2">
      <c r="AM15528" s="61"/>
      <c r="AN15528" s="61"/>
      <c r="AO15528" s="171"/>
      <c r="AP15528" s="61"/>
      <c r="AQ15528" s="61"/>
      <c r="AR15528" s="61"/>
      <c r="AS15528" s="61"/>
      <c r="AT15528" s="61"/>
      <c r="AU15528" s="61"/>
      <c r="AV15528" s="61"/>
      <c r="AW15528" s="61"/>
      <c r="AX15528" s="61"/>
      <c r="AY15528" s="61"/>
      <c r="AZ15528" s="61"/>
      <c r="BA15528" s="61"/>
    </row>
    <row r="15529" spans="39:53" x14ac:dyDescent="0.2">
      <c r="AM15529" s="61"/>
      <c r="AN15529" s="61"/>
      <c r="AO15529" s="171"/>
      <c r="AP15529" s="61"/>
      <c r="AQ15529" s="61"/>
      <c r="AR15529" s="61"/>
      <c r="AS15529" s="61"/>
      <c r="AT15529" s="61"/>
      <c r="AU15529" s="61"/>
      <c r="AV15529" s="61"/>
      <c r="AW15529" s="61"/>
      <c r="AX15529" s="61"/>
      <c r="AY15529" s="61"/>
      <c r="AZ15529" s="61"/>
      <c r="BA15529" s="61"/>
    </row>
    <row r="15530" spans="39:53" x14ac:dyDescent="0.2">
      <c r="AM15530" s="61"/>
      <c r="AN15530" s="61"/>
      <c r="AO15530" s="171"/>
      <c r="AP15530" s="61"/>
      <c r="AQ15530" s="61"/>
      <c r="AR15530" s="61"/>
      <c r="AS15530" s="61"/>
      <c r="AT15530" s="61"/>
      <c r="AU15530" s="61"/>
      <c r="AV15530" s="61"/>
      <c r="AW15530" s="61"/>
      <c r="AX15530" s="61"/>
      <c r="AY15530" s="61"/>
      <c r="AZ15530" s="61"/>
      <c r="BA15530" s="61"/>
    </row>
    <row r="15531" spans="39:53" x14ac:dyDescent="0.2">
      <c r="AM15531" s="61"/>
      <c r="AN15531" s="61"/>
      <c r="AO15531" s="171"/>
      <c r="AP15531" s="61"/>
      <c r="AQ15531" s="61"/>
      <c r="AR15531" s="61"/>
      <c r="AS15531" s="61"/>
      <c r="AT15531" s="61"/>
      <c r="AU15531" s="61"/>
      <c r="AV15531" s="61"/>
      <c r="AW15531" s="61"/>
      <c r="AX15531" s="61"/>
      <c r="AY15531" s="61"/>
      <c r="AZ15531" s="61"/>
      <c r="BA15531" s="61"/>
    </row>
    <row r="15532" spans="39:53" x14ac:dyDescent="0.2">
      <c r="AM15532" s="61"/>
      <c r="AN15532" s="61"/>
      <c r="AO15532" s="171"/>
      <c r="AP15532" s="61"/>
      <c r="AQ15532" s="61"/>
      <c r="AR15532" s="61"/>
      <c r="AS15532" s="61"/>
      <c r="AT15532" s="61"/>
      <c r="AU15532" s="61"/>
      <c r="AV15532" s="61"/>
      <c r="AW15532" s="61"/>
      <c r="AX15532" s="61"/>
      <c r="AY15532" s="61"/>
      <c r="AZ15532" s="61"/>
      <c r="BA15532" s="61"/>
    </row>
    <row r="15533" spans="39:53" x14ac:dyDescent="0.2">
      <c r="AM15533" s="61"/>
      <c r="AN15533" s="61"/>
      <c r="AO15533" s="171"/>
      <c r="AP15533" s="61"/>
      <c r="AQ15533" s="61"/>
      <c r="AR15533" s="61"/>
      <c r="AS15533" s="61"/>
      <c r="AT15533" s="61"/>
      <c r="AU15533" s="61"/>
      <c r="AV15533" s="61"/>
      <c r="AW15533" s="61"/>
      <c r="AX15533" s="61"/>
      <c r="AY15533" s="61"/>
      <c r="AZ15533" s="61"/>
      <c r="BA15533" s="61"/>
    </row>
    <row r="15534" spans="39:53" x14ac:dyDescent="0.2">
      <c r="AM15534" s="61"/>
      <c r="AN15534" s="61"/>
      <c r="AO15534" s="171"/>
      <c r="AP15534" s="61"/>
      <c r="AQ15534" s="61"/>
      <c r="AR15534" s="61"/>
      <c r="AS15534" s="61"/>
      <c r="AT15534" s="61"/>
      <c r="AU15534" s="61"/>
      <c r="AV15534" s="61"/>
      <c r="AW15534" s="61"/>
      <c r="AX15534" s="61"/>
      <c r="AY15534" s="61"/>
      <c r="AZ15534" s="61"/>
      <c r="BA15534" s="61"/>
    </row>
    <row r="15535" spans="39:53" x14ac:dyDescent="0.2">
      <c r="AM15535" s="61"/>
      <c r="AN15535" s="61"/>
      <c r="AO15535" s="171"/>
      <c r="AP15535" s="61"/>
      <c r="AQ15535" s="61"/>
      <c r="AR15535" s="61"/>
      <c r="AS15535" s="61"/>
      <c r="AT15535" s="61"/>
      <c r="AU15535" s="61"/>
      <c r="AV15535" s="61"/>
      <c r="AW15535" s="61"/>
      <c r="AX15535" s="61"/>
      <c r="AY15535" s="61"/>
      <c r="AZ15535" s="61"/>
      <c r="BA15535" s="61"/>
    </row>
    <row r="15536" spans="39:53" x14ac:dyDescent="0.2">
      <c r="AM15536" s="61"/>
      <c r="AN15536" s="61"/>
      <c r="AO15536" s="171"/>
      <c r="AP15536" s="61"/>
      <c r="AQ15536" s="61"/>
      <c r="AR15536" s="61"/>
      <c r="AS15536" s="61"/>
      <c r="AT15536" s="61"/>
      <c r="AU15536" s="61"/>
      <c r="AV15536" s="61"/>
      <c r="AW15536" s="61"/>
      <c r="AX15536" s="61"/>
      <c r="AY15536" s="61"/>
      <c r="AZ15536" s="61"/>
      <c r="BA15536" s="61"/>
    </row>
    <row r="15537" spans="39:53" x14ac:dyDescent="0.2">
      <c r="AM15537" s="61"/>
      <c r="AN15537" s="61"/>
      <c r="AO15537" s="171"/>
      <c r="AP15537" s="61"/>
      <c r="AQ15537" s="61"/>
      <c r="AR15537" s="61"/>
      <c r="AS15537" s="61"/>
      <c r="AT15537" s="61"/>
      <c r="AU15537" s="61"/>
      <c r="AV15537" s="61"/>
      <c r="AW15537" s="61"/>
      <c r="AX15537" s="61"/>
      <c r="AY15537" s="61"/>
      <c r="AZ15537" s="61"/>
      <c r="BA15537" s="61"/>
    </row>
    <row r="15538" spans="39:53" x14ac:dyDescent="0.2">
      <c r="AM15538" s="61"/>
      <c r="AN15538" s="61"/>
      <c r="AO15538" s="171"/>
      <c r="AP15538" s="61"/>
      <c r="AQ15538" s="61"/>
      <c r="AR15538" s="61"/>
      <c r="AS15538" s="61"/>
      <c r="AT15538" s="61"/>
      <c r="AU15538" s="61"/>
      <c r="AV15538" s="61"/>
      <c r="AW15538" s="61"/>
      <c r="AX15538" s="61"/>
      <c r="AY15538" s="61"/>
      <c r="AZ15538" s="61"/>
      <c r="BA15538" s="61"/>
    </row>
    <row r="15539" spans="39:53" x14ac:dyDescent="0.2">
      <c r="AM15539" s="61"/>
      <c r="AN15539" s="61"/>
      <c r="AO15539" s="171"/>
      <c r="AP15539" s="61"/>
      <c r="AQ15539" s="61"/>
      <c r="AR15539" s="61"/>
      <c r="AS15539" s="61"/>
      <c r="AT15539" s="61"/>
      <c r="AU15539" s="61"/>
      <c r="AV15539" s="61"/>
      <c r="AW15539" s="61"/>
      <c r="AX15539" s="61"/>
      <c r="AY15539" s="61"/>
      <c r="AZ15539" s="61"/>
      <c r="BA15539" s="61"/>
    </row>
    <row r="15540" spans="39:53" x14ac:dyDescent="0.2">
      <c r="AM15540" s="61"/>
      <c r="AN15540" s="61"/>
      <c r="AO15540" s="171"/>
      <c r="AP15540" s="61"/>
      <c r="AQ15540" s="61"/>
      <c r="AR15540" s="61"/>
      <c r="AS15540" s="61"/>
      <c r="AT15540" s="61"/>
      <c r="AU15540" s="61"/>
      <c r="AV15540" s="61"/>
      <c r="AW15540" s="61"/>
      <c r="AX15540" s="61"/>
      <c r="AY15540" s="61"/>
      <c r="AZ15540" s="61"/>
      <c r="BA15540" s="61"/>
    </row>
    <row r="15541" spans="39:53" x14ac:dyDescent="0.2">
      <c r="AM15541" s="61"/>
      <c r="AN15541" s="61"/>
      <c r="AO15541" s="171"/>
      <c r="AP15541" s="61"/>
      <c r="AQ15541" s="61"/>
      <c r="AR15541" s="61"/>
      <c r="AS15541" s="61"/>
      <c r="AT15541" s="61"/>
      <c r="AU15541" s="61"/>
      <c r="AV15541" s="61"/>
      <c r="AW15541" s="61"/>
      <c r="AX15541" s="61"/>
      <c r="AY15541" s="61"/>
      <c r="AZ15541" s="61"/>
      <c r="BA15541" s="61"/>
    </row>
    <row r="15542" spans="39:53" x14ac:dyDescent="0.2">
      <c r="AM15542" s="61"/>
      <c r="AN15542" s="61"/>
      <c r="AO15542" s="171"/>
      <c r="AP15542" s="61"/>
      <c r="AQ15542" s="61"/>
      <c r="AR15542" s="61"/>
      <c r="AS15542" s="61"/>
      <c r="AT15542" s="61"/>
      <c r="AU15542" s="61"/>
      <c r="AV15542" s="61"/>
      <c r="AW15542" s="61"/>
      <c r="AX15542" s="61"/>
      <c r="AY15542" s="61"/>
      <c r="AZ15542" s="61"/>
      <c r="BA15542" s="61"/>
    </row>
    <row r="15543" spans="39:53" x14ac:dyDescent="0.2">
      <c r="AM15543" s="61"/>
      <c r="AN15543" s="61"/>
      <c r="AO15543" s="171"/>
      <c r="AP15543" s="61"/>
      <c r="AQ15543" s="61"/>
      <c r="AR15543" s="61"/>
      <c r="AS15543" s="61"/>
      <c r="AT15543" s="61"/>
      <c r="AU15543" s="61"/>
      <c r="AV15543" s="61"/>
      <c r="AW15543" s="61"/>
      <c r="AX15543" s="61"/>
      <c r="AY15543" s="61"/>
      <c r="AZ15543" s="61"/>
      <c r="BA15543" s="61"/>
    </row>
    <row r="15544" spans="39:53" x14ac:dyDescent="0.2">
      <c r="AM15544" s="61"/>
      <c r="AN15544" s="61"/>
      <c r="AO15544" s="171"/>
      <c r="AP15544" s="61"/>
      <c r="AQ15544" s="61"/>
      <c r="AR15544" s="61"/>
      <c r="AS15544" s="61"/>
      <c r="AT15544" s="61"/>
      <c r="AU15544" s="61"/>
      <c r="AV15544" s="61"/>
      <c r="AW15544" s="61"/>
      <c r="AX15544" s="61"/>
      <c r="AY15544" s="61"/>
      <c r="AZ15544" s="61"/>
      <c r="BA15544" s="61"/>
    </row>
    <row r="15545" spans="39:53" x14ac:dyDescent="0.2">
      <c r="AM15545" s="61"/>
      <c r="AN15545" s="61"/>
      <c r="AO15545" s="171"/>
      <c r="AP15545" s="61"/>
      <c r="AQ15545" s="61"/>
      <c r="AR15545" s="61"/>
      <c r="AS15545" s="61"/>
      <c r="AT15545" s="61"/>
      <c r="AU15545" s="61"/>
      <c r="AV15545" s="61"/>
      <c r="AW15545" s="61"/>
      <c r="AX15545" s="61"/>
      <c r="AY15545" s="61"/>
      <c r="AZ15545" s="61"/>
      <c r="BA15545" s="61"/>
    </row>
    <row r="15546" spans="39:53" x14ac:dyDescent="0.2">
      <c r="AM15546" s="61"/>
      <c r="AN15546" s="61"/>
      <c r="AO15546" s="171"/>
      <c r="AP15546" s="61"/>
      <c r="AQ15546" s="61"/>
      <c r="AR15546" s="61"/>
      <c r="AS15546" s="61"/>
      <c r="AT15546" s="61"/>
      <c r="AU15546" s="61"/>
      <c r="AV15546" s="61"/>
      <c r="AW15546" s="61"/>
      <c r="AX15546" s="61"/>
      <c r="AY15546" s="61"/>
      <c r="AZ15546" s="61"/>
      <c r="BA15546" s="61"/>
    </row>
    <row r="15547" spans="39:53" x14ac:dyDescent="0.2">
      <c r="AM15547" s="61"/>
      <c r="AN15547" s="61"/>
      <c r="AO15547" s="171"/>
      <c r="AP15547" s="61"/>
      <c r="AQ15547" s="61"/>
      <c r="AR15547" s="61"/>
      <c r="AS15547" s="61"/>
      <c r="AT15547" s="61"/>
      <c r="AU15547" s="61"/>
      <c r="AV15547" s="61"/>
      <c r="AW15547" s="61"/>
      <c r="AX15547" s="61"/>
      <c r="AY15547" s="61"/>
      <c r="AZ15547" s="61"/>
      <c r="BA15547" s="61"/>
    </row>
    <row r="15548" spans="39:53" x14ac:dyDescent="0.2">
      <c r="AM15548" s="61"/>
      <c r="AN15548" s="61"/>
      <c r="AO15548" s="171"/>
      <c r="AP15548" s="61"/>
      <c r="AQ15548" s="61"/>
      <c r="AR15548" s="61"/>
      <c r="AS15548" s="61"/>
      <c r="AT15548" s="61"/>
      <c r="AU15548" s="61"/>
      <c r="AV15548" s="61"/>
      <c r="AW15548" s="61"/>
      <c r="AX15548" s="61"/>
      <c r="AY15548" s="61"/>
      <c r="AZ15548" s="61"/>
      <c r="BA15548" s="61"/>
    </row>
    <row r="15549" spans="39:53" x14ac:dyDescent="0.2">
      <c r="AM15549" s="61"/>
      <c r="AN15549" s="61"/>
      <c r="AO15549" s="171"/>
      <c r="AP15549" s="61"/>
      <c r="AQ15549" s="61"/>
      <c r="AR15549" s="61"/>
      <c r="AS15549" s="61"/>
      <c r="AT15549" s="61"/>
      <c r="AU15549" s="61"/>
      <c r="AV15549" s="61"/>
      <c r="AW15549" s="61"/>
      <c r="AX15549" s="61"/>
      <c r="AY15549" s="61"/>
      <c r="AZ15549" s="61"/>
      <c r="BA15549" s="61"/>
    </row>
    <row r="15550" spans="39:53" x14ac:dyDescent="0.2">
      <c r="AM15550" s="61"/>
      <c r="AN15550" s="61"/>
      <c r="AO15550" s="171"/>
      <c r="AP15550" s="61"/>
      <c r="AQ15550" s="61"/>
      <c r="AR15550" s="61"/>
      <c r="AS15550" s="61"/>
      <c r="AT15550" s="61"/>
      <c r="AU15550" s="61"/>
      <c r="AV15550" s="61"/>
      <c r="AW15550" s="61"/>
      <c r="AX15550" s="61"/>
      <c r="AY15550" s="61"/>
      <c r="AZ15550" s="61"/>
      <c r="BA15550" s="61"/>
    </row>
    <row r="15551" spans="39:53" x14ac:dyDescent="0.2">
      <c r="AM15551" s="61"/>
      <c r="AN15551" s="61"/>
      <c r="AO15551" s="171"/>
      <c r="AP15551" s="61"/>
      <c r="AQ15551" s="61"/>
      <c r="AR15551" s="61"/>
      <c r="AS15551" s="61"/>
      <c r="AT15551" s="61"/>
      <c r="AU15551" s="61"/>
      <c r="AV15551" s="61"/>
      <c r="AW15551" s="61"/>
      <c r="AX15551" s="61"/>
      <c r="AY15551" s="61"/>
      <c r="AZ15551" s="61"/>
      <c r="BA15551" s="61"/>
    </row>
    <row r="15552" spans="39:53" x14ac:dyDescent="0.2">
      <c r="AM15552" s="61"/>
      <c r="AN15552" s="61"/>
      <c r="AO15552" s="171"/>
      <c r="AP15552" s="61"/>
      <c r="AQ15552" s="61"/>
      <c r="AR15552" s="61"/>
      <c r="AS15552" s="61"/>
      <c r="AT15552" s="61"/>
      <c r="AU15552" s="61"/>
      <c r="AV15552" s="61"/>
      <c r="AW15552" s="61"/>
      <c r="AX15552" s="61"/>
      <c r="AY15552" s="61"/>
      <c r="AZ15552" s="61"/>
      <c r="BA15552" s="61"/>
    </row>
    <row r="15553" spans="39:53" x14ac:dyDescent="0.2">
      <c r="AM15553" s="61"/>
      <c r="AN15553" s="61"/>
      <c r="AO15553" s="171"/>
      <c r="AP15553" s="61"/>
      <c r="AQ15553" s="61"/>
      <c r="AR15553" s="61"/>
      <c r="AS15553" s="61"/>
      <c r="AT15553" s="61"/>
      <c r="AU15553" s="61"/>
      <c r="AV15553" s="61"/>
      <c r="AW15553" s="61"/>
      <c r="AX15553" s="61"/>
      <c r="AY15553" s="61"/>
      <c r="AZ15553" s="61"/>
      <c r="BA15553" s="61"/>
    </row>
    <row r="15554" spans="39:53" x14ac:dyDescent="0.2">
      <c r="AM15554" s="61"/>
      <c r="AN15554" s="61"/>
      <c r="AO15554" s="171"/>
      <c r="AP15554" s="61"/>
      <c r="AQ15554" s="61"/>
      <c r="AR15554" s="61"/>
      <c r="AS15554" s="61"/>
      <c r="AT15554" s="61"/>
      <c r="AU15554" s="61"/>
      <c r="AV15554" s="61"/>
      <c r="AW15554" s="61"/>
      <c r="AX15554" s="61"/>
      <c r="AY15554" s="61"/>
      <c r="AZ15554" s="61"/>
      <c r="BA15554" s="61"/>
    </row>
    <row r="15555" spans="39:53" x14ac:dyDescent="0.2">
      <c r="AM15555" s="61"/>
      <c r="AN15555" s="61"/>
      <c r="AO15555" s="171"/>
      <c r="AP15555" s="61"/>
      <c r="AQ15555" s="61"/>
      <c r="AR15555" s="61"/>
      <c r="AS15555" s="61"/>
      <c r="AT15555" s="61"/>
      <c r="AU15555" s="61"/>
      <c r="AV15555" s="61"/>
      <c r="AW15555" s="61"/>
      <c r="AX15555" s="61"/>
      <c r="AY15555" s="61"/>
      <c r="AZ15555" s="61"/>
      <c r="BA15555" s="61"/>
    </row>
    <row r="15556" spans="39:53" x14ac:dyDescent="0.2">
      <c r="AM15556" s="61"/>
      <c r="AN15556" s="61"/>
      <c r="AO15556" s="171"/>
      <c r="AP15556" s="61"/>
      <c r="AQ15556" s="61"/>
      <c r="AR15556" s="61"/>
      <c r="AS15556" s="61"/>
      <c r="AT15556" s="61"/>
      <c r="AU15556" s="61"/>
      <c r="AV15556" s="61"/>
      <c r="AW15556" s="61"/>
      <c r="AX15556" s="61"/>
      <c r="AY15556" s="61"/>
      <c r="AZ15556" s="61"/>
      <c r="BA15556" s="61"/>
    </row>
    <row r="15557" spans="39:53" x14ac:dyDescent="0.2">
      <c r="AM15557" s="61"/>
      <c r="AN15557" s="61"/>
      <c r="AO15557" s="171"/>
      <c r="AP15557" s="61"/>
      <c r="AQ15557" s="61"/>
      <c r="AR15557" s="61"/>
      <c r="AS15557" s="61"/>
      <c r="AT15557" s="61"/>
      <c r="AU15557" s="61"/>
      <c r="AV15557" s="61"/>
      <c r="AW15557" s="61"/>
      <c r="AX15557" s="61"/>
      <c r="AY15557" s="61"/>
      <c r="AZ15557" s="61"/>
      <c r="BA15557" s="61"/>
    </row>
    <row r="15558" spans="39:53" x14ac:dyDescent="0.2">
      <c r="AM15558" s="61"/>
      <c r="AN15558" s="61"/>
      <c r="AO15558" s="171"/>
      <c r="AP15558" s="61"/>
      <c r="AQ15558" s="61"/>
      <c r="AR15558" s="61"/>
      <c r="AS15558" s="61"/>
      <c r="AT15558" s="61"/>
      <c r="AU15558" s="61"/>
      <c r="AV15558" s="61"/>
      <c r="AW15558" s="61"/>
      <c r="AX15558" s="61"/>
      <c r="AY15558" s="61"/>
      <c r="AZ15558" s="61"/>
      <c r="BA15558" s="61"/>
    </row>
    <row r="15559" spans="39:53" x14ac:dyDescent="0.2">
      <c r="AM15559" s="61"/>
      <c r="AN15559" s="61"/>
      <c r="AO15559" s="171"/>
      <c r="AP15559" s="61"/>
      <c r="AQ15559" s="61"/>
      <c r="AR15559" s="61"/>
      <c r="AS15559" s="61"/>
      <c r="AT15559" s="61"/>
      <c r="AU15559" s="61"/>
      <c r="AV15559" s="61"/>
      <c r="AW15559" s="61"/>
      <c r="AX15559" s="61"/>
      <c r="AY15559" s="61"/>
      <c r="AZ15559" s="61"/>
      <c r="BA15559" s="61"/>
    </row>
    <row r="15560" spans="39:53" x14ac:dyDescent="0.2">
      <c r="AM15560" s="61"/>
      <c r="AN15560" s="61"/>
      <c r="AO15560" s="171"/>
      <c r="AP15560" s="61"/>
      <c r="AQ15560" s="61"/>
      <c r="AR15560" s="61"/>
      <c r="AS15560" s="61"/>
      <c r="AT15560" s="61"/>
      <c r="AU15560" s="61"/>
      <c r="AV15560" s="61"/>
      <c r="AW15560" s="61"/>
      <c r="AX15560" s="61"/>
      <c r="AY15560" s="61"/>
      <c r="AZ15560" s="61"/>
      <c r="BA15560" s="61"/>
    </row>
    <row r="15561" spans="39:53" x14ac:dyDescent="0.2">
      <c r="AM15561" s="61"/>
      <c r="AN15561" s="61"/>
      <c r="AO15561" s="171"/>
      <c r="AP15561" s="61"/>
      <c r="AQ15561" s="61"/>
      <c r="AR15561" s="61"/>
      <c r="AS15561" s="61"/>
      <c r="AT15561" s="61"/>
      <c r="AU15561" s="61"/>
      <c r="AV15561" s="61"/>
      <c r="AW15561" s="61"/>
      <c r="AX15561" s="61"/>
      <c r="AY15561" s="61"/>
      <c r="AZ15561" s="61"/>
      <c r="BA15561" s="61"/>
    </row>
    <row r="15562" spans="39:53" x14ac:dyDescent="0.2">
      <c r="AM15562" s="61"/>
      <c r="AN15562" s="61"/>
      <c r="AO15562" s="171"/>
      <c r="AP15562" s="61"/>
      <c r="AQ15562" s="61"/>
      <c r="AR15562" s="61"/>
      <c r="AS15562" s="61"/>
      <c r="AT15562" s="61"/>
      <c r="AU15562" s="61"/>
      <c r="AV15562" s="61"/>
      <c r="AW15562" s="61"/>
      <c r="AX15562" s="61"/>
      <c r="AY15562" s="61"/>
      <c r="AZ15562" s="61"/>
      <c r="BA15562" s="61"/>
    </row>
    <row r="15563" spans="39:53" x14ac:dyDescent="0.2">
      <c r="AM15563" s="61"/>
      <c r="AN15563" s="61"/>
      <c r="AO15563" s="171"/>
      <c r="AP15563" s="61"/>
      <c r="AQ15563" s="61"/>
      <c r="AR15563" s="61"/>
      <c r="AS15563" s="61"/>
      <c r="AT15563" s="61"/>
      <c r="AU15563" s="61"/>
      <c r="AV15563" s="61"/>
      <c r="AW15563" s="61"/>
      <c r="AX15563" s="61"/>
      <c r="AY15563" s="61"/>
      <c r="AZ15563" s="61"/>
      <c r="BA15563" s="61"/>
    </row>
    <row r="15564" spans="39:53" x14ac:dyDescent="0.2">
      <c r="AM15564" s="61"/>
      <c r="AN15564" s="61"/>
      <c r="AO15564" s="171"/>
      <c r="AP15564" s="61"/>
      <c r="AQ15564" s="61"/>
      <c r="AR15564" s="61"/>
      <c r="AS15564" s="61"/>
      <c r="AT15564" s="61"/>
      <c r="AU15564" s="61"/>
      <c r="AV15564" s="61"/>
      <c r="AW15564" s="61"/>
      <c r="AX15564" s="61"/>
      <c r="AY15564" s="61"/>
      <c r="AZ15564" s="61"/>
      <c r="BA15564" s="61"/>
    </row>
    <row r="15565" spans="39:53" x14ac:dyDescent="0.2">
      <c r="AM15565" s="61"/>
      <c r="AN15565" s="61"/>
      <c r="AO15565" s="171"/>
      <c r="AP15565" s="61"/>
      <c r="AQ15565" s="61"/>
      <c r="AR15565" s="61"/>
      <c r="AS15565" s="61"/>
      <c r="AT15565" s="61"/>
      <c r="AU15565" s="61"/>
      <c r="AV15565" s="61"/>
      <c r="AW15565" s="61"/>
      <c r="AX15565" s="61"/>
      <c r="AY15565" s="61"/>
      <c r="AZ15565" s="61"/>
      <c r="BA15565" s="61"/>
    </row>
    <row r="15566" spans="39:53" x14ac:dyDescent="0.2">
      <c r="AM15566" s="61"/>
      <c r="AN15566" s="61"/>
      <c r="AO15566" s="171"/>
      <c r="AP15566" s="61"/>
      <c r="AQ15566" s="61"/>
      <c r="AR15566" s="61"/>
      <c r="AS15566" s="61"/>
      <c r="AT15566" s="61"/>
      <c r="AU15566" s="61"/>
      <c r="AV15566" s="61"/>
      <c r="AW15566" s="61"/>
      <c r="AX15566" s="61"/>
      <c r="AY15566" s="61"/>
      <c r="AZ15566" s="61"/>
      <c r="BA15566" s="61"/>
    </row>
    <row r="15567" spans="39:53" x14ac:dyDescent="0.2">
      <c r="AM15567" s="61"/>
      <c r="AN15567" s="61"/>
      <c r="AO15567" s="171"/>
      <c r="AP15567" s="61"/>
      <c r="AQ15567" s="61"/>
      <c r="AR15567" s="61"/>
      <c r="AS15567" s="61"/>
      <c r="AT15567" s="61"/>
      <c r="AU15567" s="61"/>
      <c r="AV15567" s="61"/>
      <c r="AW15567" s="61"/>
      <c r="AX15567" s="61"/>
      <c r="AY15567" s="61"/>
      <c r="AZ15567" s="61"/>
      <c r="BA15567" s="61"/>
    </row>
    <row r="15568" spans="39:53" x14ac:dyDescent="0.2">
      <c r="AM15568" s="61"/>
      <c r="AN15568" s="61"/>
      <c r="AO15568" s="171"/>
      <c r="AP15568" s="61"/>
      <c r="AQ15568" s="61"/>
      <c r="AR15568" s="61"/>
      <c r="AS15568" s="61"/>
      <c r="AT15568" s="61"/>
      <c r="AU15568" s="61"/>
      <c r="AV15568" s="61"/>
      <c r="AW15568" s="61"/>
      <c r="AX15568" s="61"/>
      <c r="AY15568" s="61"/>
      <c r="AZ15568" s="61"/>
      <c r="BA15568" s="61"/>
    </row>
    <row r="15569" spans="39:53" x14ac:dyDescent="0.2">
      <c r="AM15569" s="61"/>
      <c r="AN15569" s="61"/>
      <c r="AO15569" s="171"/>
      <c r="AP15569" s="61"/>
      <c r="AQ15569" s="61"/>
      <c r="AR15569" s="61"/>
      <c r="AS15569" s="61"/>
      <c r="AT15569" s="61"/>
      <c r="AU15569" s="61"/>
      <c r="AV15569" s="61"/>
      <c r="AW15569" s="61"/>
      <c r="AX15569" s="61"/>
      <c r="AY15569" s="61"/>
      <c r="AZ15569" s="61"/>
      <c r="BA15569" s="61"/>
    </row>
    <row r="15570" spans="39:53" x14ac:dyDescent="0.2">
      <c r="AM15570" s="61"/>
      <c r="AN15570" s="61"/>
      <c r="AO15570" s="171"/>
      <c r="AP15570" s="61"/>
      <c r="AQ15570" s="61"/>
      <c r="AR15570" s="61"/>
      <c r="AS15570" s="61"/>
      <c r="AT15570" s="61"/>
      <c r="AU15570" s="61"/>
      <c r="AV15570" s="61"/>
      <c r="AW15570" s="61"/>
      <c r="AX15570" s="61"/>
      <c r="AY15570" s="61"/>
      <c r="AZ15570" s="61"/>
      <c r="BA15570" s="61"/>
    </row>
    <row r="15571" spans="39:53" x14ac:dyDescent="0.2">
      <c r="AM15571" s="61"/>
      <c r="AN15571" s="61"/>
      <c r="AO15571" s="171"/>
      <c r="AP15571" s="61"/>
      <c r="AQ15571" s="61"/>
      <c r="AR15571" s="61"/>
      <c r="AS15571" s="61"/>
      <c r="AT15571" s="61"/>
      <c r="AU15571" s="61"/>
      <c r="AV15571" s="61"/>
      <c r="AW15571" s="61"/>
      <c r="AX15571" s="61"/>
      <c r="AY15571" s="61"/>
      <c r="AZ15571" s="61"/>
      <c r="BA15571" s="61"/>
    </row>
    <row r="15572" spans="39:53" x14ac:dyDescent="0.2">
      <c r="AM15572" s="61"/>
      <c r="AN15572" s="61"/>
      <c r="AO15572" s="171"/>
      <c r="AP15572" s="61"/>
      <c r="AQ15572" s="61"/>
      <c r="AR15572" s="61"/>
      <c r="AS15572" s="61"/>
      <c r="AT15572" s="61"/>
      <c r="AU15572" s="61"/>
      <c r="AV15572" s="61"/>
      <c r="AW15572" s="61"/>
      <c r="AX15572" s="61"/>
      <c r="AY15572" s="61"/>
      <c r="AZ15572" s="61"/>
      <c r="BA15572" s="61"/>
    </row>
    <row r="15573" spans="39:53" x14ac:dyDescent="0.2">
      <c r="AM15573" s="61"/>
      <c r="AN15573" s="61"/>
      <c r="AO15573" s="171"/>
      <c r="AP15573" s="61"/>
      <c r="AQ15573" s="61"/>
      <c r="AR15573" s="61"/>
      <c r="AS15573" s="61"/>
      <c r="AT15573" s="61"/>
      <c r="AU15573" s="61"/>
      <c r="AV15573" s="61"/>
      <c r="AW15573" s="61"/>
      <c r="AX15573" s="61"/>
      <c r="AY15573" s="61"/>
      <c r="AZ15573" s="61"/>
      <c r="BA15573" s="61"/>
    </row>
    <row r="15574" spans="39:53" x14ac:dyDescent="0.2">
      <c r="AM15574" s="61"/>
      <c r="AN15574" s="61"/>
      <c r="AO15574" s="171"/>
      <c r="AP15574" s="61"/>
      <c r="AQ15574" s="61"/>
      <c r="AR15574" s="61"/>
      <c r="AS15574" s="61"/>
      <c r="AT15574" s="61"/>
      <c r="AU15574" s="61"/>
      <c r="AV15574" s="61"/>
      <c r="AW15574" s="61"/>
      <c r="AX15574" s="61"/>
      <c r="AY15574" s="61"/>
      <c r="AZ15574" s="61"/>
      <c r="BA15574" s="61"/>
    </row>
    <row r="15575" spans="39:53" x14ac:dyDescent="0.2">
      <c r="AM15575" s="61"/>
      <c r="AN15575" s="61"/>
      <c r="AO15575" s="171"/>
      <c r="AP15575" s="61"/>
      <c r="AQ15575" s="61"/>
      <c r="AR15575" s="61"/>
      <c r="AS15575" s="61"/>
      <c r="AT15575" s="61"/>
      <c r="AU15575" s="61"/>
      <c r="AV15575" s="61"/>
      <c r="AW15575" s="61"/>
      <c r="AX15575" s="61"/>
      <c r="AY15575" s="61"/>
      <c r="AZ15575" s="61"/>
      <c r="BA15575" s="61"/>
    </row>
    <row r="15576" spans="39:53" x14ac:dyDescent="0.2">
      <c r="AM15576" s="61"/>
      <c r="AN15576" s="61"/>
      <c r="AO15576" s="171"/>
      <c r="AP15576" s="61"/>
      <c r="AQ15576" s="61"/>
      <c r="AR15576" s="61"/>
      <c r="AS15576" s="61"/>
      <c r="AT15576" s="61"/>
      <c r="AU15576" s="61"/>
      <c r="AV15576" s="61"/>
      <c r="AW15576" s="61"/>
      <c r="AX15576" s="61"/>
      <c r="AY15576" s="61"/>
      <c r="AZ15576" s="61"/>
      <c r="BA15576" s="61"/>
    </row>
    <row r="15577" spans="39:53" x14ac:dyDescent="0.2">
      <c r="AM15577" s="61"/>
      <c r="AN15577" s="61"/>
      <c r="AO15577" s="171"/>
      <c r="AP15577" s="61"/>
      <c r="AQ15577" s="61"/>
      <c r="AR15577" s="61"/>
      <c r="AS15577" s="61"/>
      <c r="AT15577" s="61"/>
      <c r="AU15577" s="61"/>
      <c r="AV15577" s="61"/>
      <c r="AW15577" s="61"/>
      <c r="AX15577" s="61"/>
      <c r="AY15577" s="61"/>
      <c r="AZ15577" s="61"/>
      <c r="BA15577" s="61"/>
    </row>
    <row r="15578" spans="39:53" x14ac:dyDescent="0.2">
      <c r="AM15578" s="61"/>
      <c r="AN15578" s="61"/>
      <c r="AO15578" s="171"/>
      <c r="AP15578" s="61"/>
      <c r="AQ15578" s="61"/>
      <c r="AR15578" s="61"/>
      <c r="AS15578" s="61"/>
      <c r="AT15578" s="61"/>
      <c r="AU15578" s="61"/>
      <c r="AV15578" s="61"/>
      <c r="AW15578" s="61"/>
      <c r="AX15578" s="61"/>
      <c r="AY15578" s="61"/>
      <c r="AZ15578" s="61"/>
      <c r="BA15578" s="61"/>
    </row>
    <row r="15579" spans="39:53" x14ac:dyDescent="0.2">
      <c r="AM15579" s="61"/>
      <c r="AN15579" s="61"/>
      <c r="AO15579" s="171"/>
      <c r="AP15579" s="61"/>
      <c r="AQ15579" s="61"/>
      <c r="AR15579" s="61"/>
      <c r="AS15579" s="61"/>
      <c r="AT15579" s="61"/>
      <c r="AU15579" s="61"/>
      <c r="AV15579" s="61"/>
      <c r="AW15579" s="61"/>
      <c r="AX15579" s="61"/>
      <c r="AY15579" s="61"/>
      <c r="AZ15579" s="61"/>
      <c r="BA15579" s="61"/>
    </row>
    <row r="15580" spans="39:53" x14ac:dyDescent="0.2">
      <c r="AM15580" s="61"/>
      <c r="AN15580" s="61"/>
      <c r="AO15580" s="171"/>
      <c r="AP15580" s="61"/>
      <c r="AQ15580" s="61"/>
      <c r="AR15580" s="61"/>
      <c r="AS15580" s="61"/>
      <c r="AT15580" s="61"/>
      <c r="AU15580" s="61"/>
      <c r="AV15580" s="61"/>
      <c r="AW15580" s="61"/>
      <c r="AX15580" s="61"/>
      <c r="AY15580" s="61"/>
      <c r="AZ15580" s="61"/>
      <c r="BA15580" s="61"/>
    </row>
    <row r="15581" spans="39:53" x14ac:dyDescent="0.2">
      <c r="AM15581" s="61"/>
      <c r="AN15581" s="61"/>
      <c r="AO15581" s="171"/>
      <c r="AP15581" s="61"/>
      <c r="AQ15581" s="61"/>
      <c r="AR15581" s="61"/>
      <c r="AS15581" s="61"/>
      <c r="AT15581" s="61"/>
      <c r="AU15581" s="61"/>
      <c r="AV15581" s="61"/>
      <c r="AW15581" s="61"/>
      <c r="AX15581" s="61"/>
      <c r="AY15581" s="61"/>
      <c r="AZ15581" s="61"/>
      <c r="BA15581" s="61"/>
    </row>
    <row r="15582" spans="39:53" x14ac:dyDescent="0.2">
      <c r="AM15582" s="61"/>
      <c r="AN15582" s="61"/>
      <c r="AO15582" s="171"/>
      <c r="AP15582" s="61"/>
      <c r="AQ15582" s="61"/>
      <c r="AR15582" s="61"/>
      <c r="AS15582" s="61"/>
      <c r="AT15582" s="61"/>
      <c r="AU15582" s="61"/>
      <c r="AV15582" s="61"/>
      <c r="AW15582" s="61"/>
      <c r="AX15582" s="61"/>
      <c r="AY15582" s="61"/>
      <c r="AZ15582" s="61"/>
      <c r="BA15582" s="61"/>
    </row>
    <row r="15583" spans="39:53" x14ac:dyDescent="0.2">
      <c r="AM15583" s="61"/>
      <c r="AN15583" s="61"/>
      <c r="AO15583" s="171"/>
      <c r="AP15583" s="61"/>
      <c r="AQ15583" s="61"/>
      <c r="AR15583" s="61"/>
      <c r="AS15583" s="61"/>
      <c r="AT15583" s="61"/>
      <c r="AU15583" s="61"/>
      <c r="AV15583" s="61"/>
      <c r="AW15583" s="61"/>
      <c r="AX15583" s="61"/>
      <c r="AY15583" s="61"/>
      <c r="AZ15583" s="61"/>
      <c r="BA15583" s="61"/>
    </row>
    <row r="15584" spans="39:53" x14ac:dyDescent="0.2">
      <c r="AM15584" s="61"/>
      <c r="AN15584" s="61"/>
      <c r="AO15584" s="171"/>
      <c r="AP15584" s="61"/>
      <c r="AQ15584" s="61"/>
      <c r="AR15584" s="61"/>
      <c r="AS15584" s="61"/>
      <c r="AT15584" s="61"/>
      <c r="AU15584" s="61"/>
      <c r="AV15584" s="61"/>
      <c r="AW15584" s="61"/>
      <c r="AX15584" s="61"/>
      <c r="AY15584" s="61"/>
      <c r="AZ15584" s="61"/>
      <c r="BA15584" s="61"/>
    </row>
    <row r="15585" spans="39:53" x14ac:dyDescent="0.2">
      <c r="AM15585" s="61"/>
      <c r="AN15585" s="61"/>
      <c r="AO15585" s="171"/>
      <c r="AP15585" s="61"/>
      <c r="AQ15585" s="61"/>
      <c r="AR15585" s="61"/>
      <c r="AS15585" s="61"/>
      <c r="AT15585" s="61"/>
      <c r="AU15585" s="61"/>
      <c r="AV15585" s="61"/>
      <c r="AW15585" s="61"/>
      <c r="AX15585" s="61"/>
      <c r="AY15585" s="61"/>
      <c r="AZ15585" s="61"/>
      <c r="BA15585" s="61"/>
    </row>
    <row r="15586" spans="39:53" x14ac:dyDescent="0.2">
      <c r="AM15586" s="61"/>
      <c r="AN15586" s="61"/>
      <c r="AO15586" s="171"/>
      <c r="AP15586" s="61"/>
      <c r="AQ15586" s="61"/>
      <c r="AR15586" s="61"/>
      <c r="AS15586" s="61"/>
      <c r="AT15586" s="61"/>
      <c r="AU15586" s="61"/>
      <c r="AV15586" s="61"/>
      <c r="AW15586" s="61"/>
      <c r="AX15586" s="61"/>
      <c r="AY15586" s="61"/>
      <c r="AZ15586" s="61"/>
      <c r="BA15586" s="61"/>
    </row>
    <row r="15587" spans="39:53" x14ac:dyDescent="0.2">
      <c r="AM15587" s="61"/>
      <c r="AN15587" s="61"/>
      <c r="AO15587" s="171"/>
      <c r="AP15587" s="61"/>
      <c r="AQ15587" s="61"/>
      <c r="AR15587" s="61"/>
      <c r="AS15587" s="61"/>
      <c r="AT15587" s="61"/>
      <c r="AU15587" s="61"/>
      <c r="AV15587" s="61"/>
      <c r="AW15587" s="61"/>
      <c r="AX15587" s="61"/>
      <c r="AY15587" s="61"/>
      <c r="AZ15587" s="61"/>
      <c r="BA15587" s="61"/>
    </row>
    <row r="15588" spans="39:53" x14ac:dyDescent="0.2">
      <c r="AM15588" s="61"/>
      <c r="AN15588" s="61"/>
      <c r="AO15588" s="171"/>
      <c r="AP15588" s="61"/>
      <c r="AQ15588" s="61"/>
      <c r="AR15588" s="61"/>
      <c r="AS15588" s="61"/>
      <c r="AT15588" s="61"/>
      <c r="AU15588" s="61"/>
      <c r="AV15588" s="61"/>
      <c r="AW15588" s="61"/>
      <c r="AX15588" s="61"/>
      <c r="AY15588" s="61"/>
      <c r="AZ15588" s="61"/>
      <c r="BA15588" s="61"/>
    </row>
    <row r="15589" spans="39:53" x14ac:dyDescent="0.2">
      <c r="AM15589" s="61"/>
      <c r="AN15589" s="61"/>
      <c r="AO15589" s="171"/>
      <c r="AP15589" s="61"/>
      <c r="AQ15589" s="61"/>
      <c r="AR15589" s="61"/>
      <c r="AS15589" s="61"/>
      <c r="AT15589" s="61"/>
      <c r="AU15589" s="61"/>
      <c r="AV15589" s="61"/>
      <c r="AW15589" s="61"/>
      <c r="AX15589" s="61"/>
      <c r="AY15589" s="61"/>
      <c r="AZ15589" s="61"/>
      <c r="BA15589" s="61"/>
    </row>
    <row r="15590" spans="39:53" x14ac:dyDescent="0.2">
      <c r="AM15590" s="61"/>
      <c r="AN15590" s="61"/>
      <c r="AO15590" s="171"/>
      <c r="AP15590" s="61"/>
      <c r="AQ15590" s="61"/>
      <c r="AR15590" s="61"/>
      <c r="AS15590" s="61"/>
      <c r="AT15590" s="61"/>
      <c r="AU15590" s="61"/>
      <c r="AV15590" s="61"/>
      <c r="AW15590" s="61"/>
      <c r="AX15590" s="61"/>
      <c r="AY15590" s="61"/>
      <c r="AZ15590" s="61"/>
      <c r="BA15590" s="61"/>
    </row>
    <row r="15591" spans="39:53" x14ac:dyDescent="0.2">
      <c r="AM15591" s="61"/>
      <c r="AN15591" s="61"/>
      <c r="AO15591" s="171"/>
      <c r="AP15591" s="61"/>
      <c r="AQ15591" s="61"/>
      <c r="AR15591" s="61"/>
      <c r="AS15591" s="61"/>
      <c r="AT15591" s="61"/>
      <c r="AU15591" s="61"/>
      <c r="AV15591" s="61"/>
      <c r="AW15591" s="61"/>
      <c r="AX15591" s="61"/>
      <c r="AY15591" s="61"/>
      <c r="AZ15591" s="61"/>
      <c r="BA15591" s="61"/>
    </row>
    <row r="15592" spans="39:53" x14ac:dyDescent="0.2">
      <c r="AM15592" s="61"/>
      <c r="AN15592" s="61"/>
      <c r="AO15592" s="171"/>
      <c r="AP15592" s="61"/>
      <c r="AQ15592" s="61"/>
      <c r="AR15592" s="61"/>
      <c r="AS15592" s="61"/>
      <c r="AT15592" s="61"/>
      <c r="AU15592" s="61"/>
      <c r="AV15592" s="61"/>
      <c r="AW15592" s="61"/>
      <c r="AX15592" s="61"/>
      <c r="AY15592" s="61"/>
      <c r="AZ15592" s="61"/>
      <c r="BA15592" s="61"/>
    </row>
    <row r="15593" spans="39:53" x14ac:dyDescent="0.2">
      <c r="AM15593" s="61"/>
      <c r="AN15593" s="61"/>
      <c r="AO15593" s="171"/>
      <c r="AP15593" s="61"/>
      <c r="AQ15593" s="61"/>
      <c r="AR15593" s="61"/>
      <c r="AS15593" s="61"/>
      <c r="AT15593" s="61"/>
      <c r="AU15593" s="61"/>
      <c r="AV15593" s="61"/>
      <c r="AW15593" s="61"/>
      <c r="AX15593" s="61"/>
      <c r="AY15593" s="61"/>
      <c r="AZ15593" s="61"/>
      <c r="BA15593" s="61"/>
    </row>
    <row r="15594" spans="39:53" x14ac:dyDescent="0.2">
      <c r="AM15594" s="61"/>
      <c r="AN15594" s="61"/>
      <c r="AO15594" s="171"/>
      <c r="AP15594" s="61"/>
      <c r="AQ15594" s="61"/>
      <c r="AR15594" s="61"/>
      <c r="AS15594" s="61"/>
      <c r="AT15594" s="61"/>
      <c r="AU15594" s="61"/>
      <c r="AV15594" s="61"/>
      <c r="AW15594" s="61"/>
      <c r="AX15594" s="61"/>
      <c r="AY15594" s="61"/>
      <c r="AZ15594" s="61"/>
      <c r="BA15594" s="61"/>
    </row>
    <row r="15595" spans="39:53" x14ac:dyDescent="0.2">
      <c r="AM15595" s="61"/>
      <c r="AN15595" s="61"/>
      <c r="AO15595" s="171"/>
      <c r="AP15595" s="61"/>
      <c r="AQ15595" s="61"/>
      <c r="AR15595" s="61"/>
      <c r="AS15595" s="61"/>
      <c r="AT15595" s="61"/>
      <c r="AU15595" s="61"/>
      <c r="AV15595" s="61"/>
      <c r="AW15595" s="61"/>
      <c r="AX15595" s="61"/>
      <c r="AY15595" s="61"/>
      <c r="AZ15595" s="61"/>
      <c r="BA15595" s="61"/>
    </row>
    <row r="15596" spans="39:53" x14ac:dyDescent="0.2">
      <c r="AM15596" s="61"/>
      <c r="AN15596" s="61"/>
      <c r="AO15596" s="171"/>
      <c r="AP15596" s="61"/>
      <c r="AQ15596" s="61"/>
      <c r="AR15596" s="61"/>
      <c r="AS15596" s="61"/>
      <c r="AT15596" s="61"/>
      <c r="AU15596" s="61"/>
      <c r="AV15596" s="61"/>
      <c r="AW15596" s="61"/>
      <c r="AX15596" s="61"/>
      <c r="AY15596" s="61"/>
      <c r="AZ15596" s="61"/>
      <c r="BA15596" s="61"/>
    </row>
    <row r="15597" spans="39:53" x14ac:dyDescent="0.2">
      <c r="AM15597" s="61"/>
      <c r="AN15597" s="61"/>
      <c r="AO15597" s="171"/>
      <c r="AP15597" s="61"/>
      <c r="AQ15597" s="61"/>
      <c r="AR15597" s="61"/>
      <c r="AS15597" s="61"/>
      <c r="AT15597" s="61"/>
      <c r="AU15597" s="61"/>
      <c r="AV15597" s="61"/>
      <c r="AW15597" s="61"/>
      <c r="AX15597" s="61"/>
      <c r="AY15597" s="61"/>
      <c r="AZ15597" s="61"/>
      <c r="BA15597" s="61"/>
    </row>
    <row r="15598" spans="39:53" x14ac:dyDescent="0.2">
      <c r="AM15598" s="61"/>
      <c r="AN15598" s="61"/>
      <c r="AO15598" s="171"/>
      <c r="AP15598" s="61"/>
      <c r="AQ15598" s="61"/>
      <c r="AR15598" s="61"/>
      <c r="AS15598" s="61"/>
      <c r="AT15598" s="61"/>
      <c r="AU15598" s="61"/>
      <c r="AV15598" s="61"/>
      <c r="AW15598" s="61"/>
      <c r="AX15598" s="61"/>
      <c r="AY15598" s="61"/>
      <c r="AZ15598" s="61"/>
      <c r="BA15598" s="61"/>
    </row>
    <row r="15599" spans="39:53" x14ac:dyDescent="0.2">
      <c r="AM15599" s="61"/>
      <c r="AN15599" s="61"/>
      <c r="AO15599" s="171"/>
      <c r="AP15599" s="61"/>
      <c r="AQ15599" s="61"/>
      <c r="AR15599" s="61"/>
      <c r="AS15599" s="61"/>
      <c r="AT15599" s="61"/>
      <c r="AU15599" s="61"/>
      <c r="AV15599" s="61"/>
      <c r="AW15599" s="61"/>
      <c r="AX15599" s="61"/>
      <c r="AY15599" s="61"/>
      <c r="AZ15599" s="61"/>
      <c r="BA15599" s="61"/>
    </row>
    <row r="15600" spans="39:53" x14ac:dyDescent="0.2">
      <c r="AM15600" s="61"/>
      <c r="AN15600" s="61"/>
      <c r="AO15600" s="171"/>
      <c r="AP15600" s="61"/>
      <c r="AQ15600" s="61"/>
      <c r="AR15600" s="61"/>
      <c r="AS15600" s="61"/>
      <c r="AT15600" s="61"/>
      <c r="AU15600" s="61"/>
      <c r="AV15600" s="61"/>
      <c r="AW15600" s="61"/>
      <c r="AX15600" s="61"/>
      <c r="AY15600" s="61"/>
      <c r="AZ15600" s="61"/>
      <c r="BA15600" s="61"/>
    </row>
    <row r="15601" spans="39:53" x14ac:dyDescent="0.2">
      <c r="AM15601" s="61"/>
      <c r="AN15601" s="61"/>
      <c r="AO15601" s="171"/>
      <c r="AP15601" s="61"/>
      <c r="AQ15601" s="61"/>
      <c r="AR15601" s="61"/>
      <c r="AS15601" s="61"/>
      <c r="AT15601" s="61"/>
      <c r="AU15601" s="61"/>
      <c r="AV15601" s="61"/>
      <c r="AW15601" s="61"/>
      <c r="AX15601" s="61"/>
      <c r="AY15601" s="61"/>
      <c r="AZ15601" s="61"/>
      <c r="BA15601" s="61"/>
    </row>
    <row r="15602" spans="39:53" x14ac:dyDescent="0.2">
      <c r="AM15602" s="61"/>
      <c r="AN15602" s="61"/>
      <c r="AO15602" s="171"/>
      <c r="AP15602" s="61"/>
      <c r="AQ15602" s="61"/>
      <c r="AR15602" s="61"/>
      <c r="AS15602" s="61"/>
      <c r="AT15602" s="61"/>
      <c r="AU15602" s="61"/>
      <c r="AV15602" s="61"/>
      <c r="AW15602" s="61"/>
      <c r="AX15602" s="61"/>
      <c r="AY15602" s="61"/>
      <c r="AZ15602" s="61"/>
      <c r="BA15602" s="61"/>
    </row>
    <row r="15603" spans="39:53" x14ac:dyDescent="0.2">
      <c r="AM15603" s="61"/>
      <c r="AN15603" s="61"/>
      <c r="AO15603" s="171"/>
      <c r="AP15603" s="61"/>
      <c r="AQ15603" s="61"/>
      <c r="AR15603" s="61"/>
      <c r="AS15603" s="61"/>
      <c r="AT15603" s="61"/>
      <c r="AU15603" s="61"/>
      <c r="AV15603" s="61"/>
      <c r="AW15603" s="61"/>
      <c r="AX15603" s="61"/>
      <c r="AY15603" s="61"/>
      <c r="AZ15603" s="61"/>
      <c r="BA15603" s="61"/>
    </row>
    <row r="15604" spans="39:53" x14ac:dyDescent="0.2">
      <c r="AM15604" s="61"/>
      <c r="AN15604" s="61"/>
      <c r="AO15604" s="171"/>
      <c r="AP15604" s="61"/>
      <c r="AQ15604" s="61"/>
      <c r="AR15604" s="61"/>
      <c r="AS15604" s="61"/>
      <c r="AT15604" s="61"/>
      <c r="AU15604" s="61"/>
      <c r="AV15604" s="61"/>
      <c r="AW15604" s="61"/>
      <c r="AX15604" s="61"/>
      <c r="AY15604" s="61"/>
      <c r="AZ15604" s="61"/>
      <c r="BA15604" s="61"/>
    </row>
    <row r="15605" spans="39:53" x14ac:dyDescent="0.2">
      <c r="AM15605" s="61"/>
      <c r="AN15605" s="61"/>
      <c r="AO15605" s="171"/>
      <c r="AP15605" s="61"/>
      <c r="AQ15605" s="61"/>
      <c r="AR15605" s="61"/>
      <c r="AS15605" s="61"/>
      <c r="AT15605" s="61"/>
      <c r="AU15605" s="61"/>
      <c r="AV15605" s="61"/>
      <c r="AW15605" s="61"/>
      <c r="AX15605" s="61"/>
      <c r="AY15605" s="61"/>
      <c r="AZ15605" s="61"/>
      <c r="BA15605" s="61"/>
    </row>
    <row r="15606" spans="39:53" x14ac:dyDescent="0.2">
      <c r="AM15606" s="61"/>
      <c r="AN15606" s="61"/>
      <c r="AO15606" s="171"/>
      <c r="AP15606" s="61"/>
      <c r="AQ15606" s="61"/>
      <c r="AR15606" s="61"/>
      <c r="AS15606" s="61"/>
      <c r="AT15606" s="61"/>
      <c r="AU15606" s="61"/>
      <c r="AV15606" s="61"/>
      <c r="AW15606" s="61"/>
      <c r="AX15606" s="61"/>
      <c r="AY15606" s="61"/>
      <c r="AZ15606" s="61"/>
      <c r="BA15606" s="61"/>
    </row>
    <row r="15607" spans="39:53" x14ac:dyDescent="0.2">
      <c r="AM15607" s="61"/>
      <c r="AN15607" s="61"/>
      <c r="AO15607" s="171"/>
      <c r="AP15607" s="61"/>
      <c r="AQ15607" s="61"/>
      <c r="AR15607" s="61"/>
      <c r="AS15607" s="61"/>
      <c r="AT15607" s="61"/>
      <c r="AU15607" s="61"/>
      <c r="AV15607" s="61"/>
      <c r="AW15607" s="61"/>
      <c r="AX15607" s="61"/>
      <c r="AY15607" s="61"/>
      <c r="AZ15607" s="61"/>
      <c r="BA15607" s="61"/>
    </row>
    <row r="15608" spans="39:53" x14ac:dyDescent="0.2">
      <c r="AM15608" s="61"/>
      <c r="AN15608" s="61"/>
      <c r="AO15608" s="171"/>
      <c r="AP15608" s="61"/>
      <c r="AQ15608" s="61"/>
      <c r="AR15608" s="61"/>
      <c r="AS15608" s="61"/>
      <c r="AT15608" s="61"/>
      <c r="AU15608" s="61"/>
      <c r="AV15608" s="61"/>
      <c r="AW15608" s="61"/>
      <c r="AX15608" s="61"/>
      <c r="AY15608" s="61"/>
      <c r="AZ15608" s="61"/>
      <c r="BA15608" s="61"/>
    </row>
    <row r="15609" spans="39:53" x14ac:dyDescent="0.2">
      <c r="AM15609" s="61"/>
      <c r="AN15609" s="61"/>
      <c r="AO15609" s="171"/>
      <c r="AP15609" s="61"/>
      <c r="AQ15609" s="61"/>
      <c r="AR15609" s="61"/>
      <c r="AS15609" s="61"/>
      <c r="AT15609" s="61"/>
      <c r="AU15609" s="61"/>
      <c r="AV15609" s="61"/>
      <c r="AW15609" s="61"/>
      <c r="AX15609" s="61"/>
      <c r="AY15609" s="61"/>
      <c r="AZ15609" s="61"/>
      <c r="BA15609" s="61"/>
    </row>
    <row r="15610" spans="39:53" x14ac:dyDescent="0.2">
      <c r="AM15610" s="61"/>
      <c r="AN15610" s="61"/>
      <c r="AO15610" s="171"/>
      <c r="AP15610" s="61"/>
      <c r="AQ15610" s="61"/>
      <c r="AR15610" s="61"/>
      <c r="AS15610" s="61"/>
      <c r="AT15610" s="61"/>
      <c r="AU15610" s="61"/>
      <c r="AV15610" s="61"/>
      <c r="AW15610" s="61"/>
      <c r="AX15610" s="61"/>
      <c r="AY15610" s="61"/>
      <c r="AZ15610" s="61"/>
      <c r="BA15610" s="61"/>
    </row>
    <row r="15611" spans="39:53" x14ac:dyDescent="0.2">
      <c r="AM15611" s="61"/>
      <c r="AN15611" s="61"/>
      <c r="AO15611" s="171"/>
      <c r="AP15611" s="61"/>
      <c r="AQ15611" s="61"/>
      <c r="AR15611" s="61"/>
      <c r="AS15611" s="61"/>
      <c r="AT15611" s="61"/>
      <c r="AU15611" s="61"/>
      <c r="AV15611" s="61"/>
      <c r="AW15611" s="61"/>
      <c r="AX15611" s="61"/>
      <c r="AY15611" s="61"/>
      <c r="AZ15611" s="61"/>
      <c r="BA15611" s="61"/>
    </row>
    <row r="15612" spans="39:53" x14ac:dyDescent="0.2">
      <c r="AM15612" s="61"/>
      <c r="AN15612" s="61"/>
      <c r="AO15612" s="171"/>
      <c r="AP15612" s="61"/>
      <c r="AQ15612" s="61"/>
      <c r="AR15612" s="61"/>
      <c r="AS15612" s="61"/>
      <c r="AT15612" s="61"/>
      <c r="AU15612" s="61"/>
      <c r="AV15612" s="61"/>
      <c r="AW15612" s="61"/>
      <c r="AX15612" s="61"/>
      <c r="AY15612" s="61"/>
      <c r="AZ15612" s="61"/>
      <c r="BA15612" s="61"/>
    </row>
    <row r="15613" spans="39:53" x14ac:dyDescent="0.2">
      <c r="AM15613" s="61"/>
      <c r="AN15613" s="61"/>
      <c r="AO15613" s="171"/>
      <c r="AP15613" s="61"/>
      <c r="AQ15613" s="61"/>
      <c r="AR15613" s="61"/>
      <c r="AS15613" s="61"/>
      <c r="AT15613" s="61"/>
      <c r="AU15613" s="61"/>
      <c r="AV15613" s="61"/>
      <c r="AW15613" s="61"/>
      <c r="AX15613" s="61"/>
      <c r="AY15613" s="61"/>
      <c r="AZ15613" s="61"/>
      <c r="BA15613" s="61"/>
    </row>
    <row r="15614" spans="39:53" x14ac:dyDescent="0.2">
      <c r="AM15614" s="61"/>
      <c r="AN15614" s="61"/>
      <c r="AO15614" s="171"/>
      <c r="AP15614" s="61"/>
      <c r="AQ15614" s="61"/>
      <c r="AR15614" s="61"/>
      <c r="AS15614" s="61"/>
      <c r="AT15614" s="61"/>
      <c r="AU15614" s="61"/>
      <c r="AV15614" s="61"/>
      <c r="AW15614" s="61"/>
      <c r="AX15614" s="61"/>
      <c r="AY15614" s="61"/>
      <c r="AZ15614" s="61"/>
      <c r="BA15614" s="61"/>
    </row>
    <row r="15615" spans="39:53" x14ac:dyDescent="0.2">
      <c r="AM15615" s="61"/>
      <c r="AN15615" s="61"/>
      <c r="AO15615" s="171"/>
      <c r="AP15615" s="61"/>
      <c r="AQ15615" s="61"/>
      <c r="AR15615" s="61"/>
      <c r="AS15615" s="61"/>
      <c r="AT15615" s="61"/>
      <c r="AU15615" s="61"/>
      <c r="AV15615" s="61"/>
      <c r="AW15615" s="61"/>
      <c r="AX15615" s="61"/>
      <c r="AY15615" s="61"/>
      <c r="AZ15615" s="61"/>
      <c r="BA15615" s="61"/>
    </row>
    <row r="15616" spans="39:53" x14ac:dyDescent="0.2">
      <c r="AM15616" s="61"/>
      <c r="AN15616" s="61"/>
      <c r="AO15616" s="171"/>
      <c r="AP15616" s="61"/>
      <c r="AQ15616" s="61"/>
      <c r="AR15616" s="61"/>
      <c r="AS15616" s="61"/>
      <c r="AT15616" s="61"/>
      <c r="AU15616" s="61"/>
      <c r="AV15616" s="61"/>
      <c r="AW15616" s="61"/>
      <c r="AX15616" s="61"/>
      <c r="AY15616" s="61"/>
      <c r="AZ15616" s="61"/>
      <c r="BA15616" s="61"/>
    </row>
    <row r="15617" spans="39:53" x14ac:dyDescent="0.2">
      <c r="AM15617" s="61"/>
      <c r="AN15617" s="61"/>
      <c r="AO15617" s="171"/>
      <c r="AP15617" s="61"/>
      <c r="AQ15617" s="61"/>
      <c r="AR15617" s="61"/>
      <c r="AS15617" s="61"/>
      <c r="AT15617" s="61"/>
      <c r="AU15617" s="61"/>
      <c r="AV15617" s="61"/>
      <c r="AW15617" s="61"/>
      <c r="AX15617" s="61"/>
      <c r="AY15617" s="61"/>
      <c r="AZ15617" s="61"/>
      <c r="BA15617" s="61"/>
    </row>
    <row r="15618" spans="39:53" x14ac:dyDescent="0.2">
      <c r="AM15618" s="61"/>
      <c r="AN15618" s="61"/>
      <c r="AO15618" s="171"/>
      <c r="AP15618" s="61"/>
      <c r="AQ15618" s="61"/>
      <c r="AR15618" s="61"/>
      <c r="AS15618" s="61"/>
      <c r="AT15618" s="61"/>
      <c r="AU15618" s="61"/>
      <c r="AV15618" s="61"/>
      <c r="AW15618" s="61"/>
      <c r="AX15618" s="61"/>
      <c r="AY15618" s="61"/>
      <c r="AZ15618" s="61"/>
      <c r="BA15618" s="61"/>
    </row>
    <row r="15619" spans="39:53" x14ac:dyDescent="0.2">
      <c r="AM15619" s="61"/>
      <c r="AN15619" s="61"/>
      <c r="AO15619" s="171"/>
      <c r="AP15619" s="61"/>
      <c r="AQ15619" s="61"/>
      <c r="AR15619" s="61"/>
      <c r="AS15619" s="61"/>
      <c r="AT15619" s="61"/>
      <c r="AU15619" s="61"/>
      <c r="AV15619" s="61"/>
      <c r="AW15619" s="61"/>
      <c r="AX15619" s="61"/>
      <c r="AY15619" s="61"/>
      <c r="AZ15619" s="61"/>
      <c r="BA15619" s="61"/>
    </row>
    <row r="15620" spans="39:53" x14ac:dyDescent="0.2">
      <c r="AM15620" s="61"/>
      <c r="AN15620" s="61"/>
      <c r="AO15620" s="171"/>
      <c r="AP15620" s="61"/>
      <c r="AQ15620" s="61"/>
      <c r="AR15620" s="61"/>
      <c r="AS15620" s="61"/>
      <c r="AT15620" s="61"/>
      <c r="AU15620" s="61"/>
      <c r="AV15620" s="61"/>
      <c r="AW15620" s="61"/>
      <c r="AX15620" s="61"/>
      <c r="AY15620" s="61"/>
      <c r="AZ15620" s="61"/>
      <c r="BA15620" s="61"/>
    </row>
    <row r="15621" spans="39:53" x14ac:dyDescent="0.2">
      <c r="AM15621" s="61"/>
      <c r="AN15621" s="61"/>
      <c r="AO15621" s="171"/>
      <c r="AP15621" s="61"/>
      <c r="AQ15621" s="61"/>
      <c r="AR15621" s="61"/>
      <c r="AS15621" s="61"/>
      <c r="AT15621" s="61"/>
      <c r="AU15621" s="61"/>
      <c r="AV15621" s="61"/>
      <c r="AW15621" s="61"/>
      <c r="AX15621" s="61"/>
      <c r="AY15621" s="61"/>
      <c r="AZ15621" s="61"/>
      <c r="BA15621" s="61"/>
    </row>
    <row r="15622" spans="39:53" x14ac:dyDescent="0.2">
      <c r="AM15622" s="61"/>
      <c r="AN15622" s="61"/>
      <c r="AO15622" s="171"/>
      <c r="AP15622" s="61"/>
      <c r="AQ15622" s="61"/>
      <c r="AR15622" s="61"/>
      <c r="AS15622" s="61"/>
      <c r="AT15622" s="61"/>
      <c r="AU15622" s="61"/>
      <c r="AV15622" s="61"/>
      <c r="AW15622" s="61"/>
      <c r="AX15622" s="61"/>
      <c r="AY15622" s="61"/>
      <c r="AZ15622" s="61"/>
      <c r="BA15622" s="61"/>
    </row>
    <row r="15623" spans="39:53" x14ac:dyDescent="0.2">
      <c r="AM15623" s="61"/>
      <c r="AN15623" s="61"/>
      <c r="AO15623" s="171"/>
      <c r="AP15623" s="61"/>
      <c r="AQ15623" s="61"/>
      <c r="AR15623" s="61"/>
      <c r="AS15623" s="61"/>
      <c r="AT15623" s="61"/>
      <c r="AU15623" s="61"/>
      <c r="AV15623" s="61"/>
      <c r="AW15623" s="61"/>
      <c r="AX15623" s="61"/>
      <c r="AY15623" s="61"/>
      <c r="AZ15623" s="61"/>
      <c r="BA15623" s="61"/>
    </row>
    <row r="15624" spans="39:53" x14ac:dyDescent="0.2">
      <c r="AM15624" s="61"/>
      <c r="AN15624" s="61"/>
      <c r="AO15624" s="171"/>
      <c r="AP15624" s="61"/>
      <c r="AQ15624" s="61"/>
      <c r="AR15624" s="61"/>
      <c r="AS15624" s="61"/>
      <c r="AT15624" s="61"/>
      <c r="AU15624" s="61"/>
      <c r="AV15624" s="61"/>
      <c r="AW15624" s="61"/>
      <c r="AX15624" s="61"/>
      <c r="AY15624" s="61"/>
      <c r="AZ15624" s="61"/>
      <c r="BA15624" s="61"/>
    </row>
    <row r="15625" spans="39:53" x14ac:dyDescent="0.2">
      <c r="AM15625" s="61"/>
      <c r="AN15625" s="61"/>
      <c r="AO15625" s="171"/>
      <c r="AP15625" s="61"/>
      <c r="AQ15625" s="61"/>
      <c r="AR15625" s="61"/>
      <c r="AS15625" s="61"/>
      <c r="AT15625" s="61"/>
      <c r="AU15625" s="61"/>
      <c r="AV15625" s="61"/>
      <c r="AW15625" s="61"/>
      <c r="AX15625" s="61"/>
      <c r="AY15625" s="61"/>
      <c r="AZ15625" s="61"/>
      <c r="BA15625" s="61"/>
    </row>
    <row r="15626" spans="39:53" x14ac:dyDescent="0.2">
      <c r="AM15626" s="61"/>
      <c r="AN15626" s="61"/>
      <c r="AO15626" s="171"/>
      <c r="AP15626" s="61"/>
      <c r="AQ15626" s="61"/>
      <c r="AR15626" s="61"/>
      <c r="AS15626" s="61"/>
      <c r="AT15626" s="61"/>
      <c r="AU15626" s="61"/>
      <c r="AV15626" s="61"/>
      <c r="AW15626" s="61"/>
      <c r="AX15626" s="61"/>
      <c r="AY15626" s="61"/>
      <c r="AZ15626" s="61"/>
      <c r="BA15626" s="61"/>
    </row>
    <row r="15627" spans="39:53" x14ac:dyDescent="0.2">
      <c r="AM15627" s="61"/>
      <c r="AN15627" s="61"/>
      <c r="AO15627" s="171"/>
      <c r="AP15627" s="61"/>
      <c r="AQ15627" s="61"/>
      <c r="AR15627" s="61"/>
      <c r="AS15627" s="61"/>
      <c r="AT15627" s="61"/>
      <c r="AU15627" s="61"/>
      <c r="AV15627" s="61"/>
      <c r="AW15627" s="61"/>
      <c r="AX15627" s="61"/>
      <c r="AY15627" s="61"/>
      <c r="AZ15627" s="61"/>
      <c r="BA15627" s="61"/>
    </row>
    <row r="15628" spans="39:53" x14ac:dyDescent="0.2">
      <c r="AM15628" s="61"/>
      <c r="AN15628" s="61"/>
      <c r="AO15628" s="171"/>
      <c r="AP15628" s="61"/>
      <c r="AQ15628" s="61"/>
      <c r="AR15628" s="61"/>
      <c r="AS15628" s="61"/>
      <c r="AT15628" s="61"/>
      <c r="AU15628" s="61"/>
      <c r="AV15628" s="61"/>
      <c r="AW15628" s="61"/>
      <c r="AX15628" s="61"/>
      <c r="AY15628" s="61"/>
      <c r="AZ15628" s="61"/>
      <c r="BA15628" s="61"/>
    </row>
    <row r="15629" spans="39:53" x14ac:dyDescent="0.2">
      <c r="AM15629" s="61"/>
      <c r="AN15629" s="61"/>
      <c r="AO15629" s="171"/>
      <c r="AP15629" s="61"/>
      <c r="AQ15629" s="61"/>
      <c r="AR15629" s="61"/>
      <c r="AS15629" s="61"/>
      <c r="AT15629" s="61"/>
      <c r="AU15629" s="61"/>
      <c r="AV15629" s="61"/>
      <c r="AW15629" s="61"/>
      <c r="AX15629" s="61"/>
      <c r="AY15629" s="61"/>
      <c r="AZ15629" s="61"/>
      <c r="BA15629" s="61"/>
    </row>
    <row r="15630" spans="39:53" x14ac:dyDescent="0.2">
      <c r="AM15630" s="61"/>
      <c r="AN15630" s="61"/>
      <c r="AO15630" s="171"/>
      <c r="AP15630" s="61"/>
      <c r="AQ15630" s="61"/>
      <c r="AR15630" s="61"/>
      <c r="AS15630" s="61"/>
      <c r="AT15630" s="61"/>
      <c r="AU15630" s="61"/>
      <c r="AV15630" s="61"/>
      <c r="AW15630" s="61"/>
      <c r="AX15630" s="61"/>
      <c r="AY15630" s="61"/>
      <c r="AZ15630" s="61"/>
      <c r="BA15630" s="61"/>
    </row>
    <row r="15631" spans="39:53" x14ac:dyDescent="0.2">
      <c r="AM15631" s="61"/>
      <c r="AN15631" s="61"/>
      <c r="AO15631" s="171"/>
      <c r="AP15631" s="61"/>
      <c r="AQ15631" s="61"/>
      <c r="AR15631" s="61"/>
      <c r="AS15631" s="61"/>
      <c r="AT15631" s="61"/>
      <c r="AU15631" s="61"/>
      <c r="AV15631" s="61"/>
      <c r="AW15631" s="61"/>
      <c r="AX15631" s="61"/>
      <c r="AY15631" s="61"/>
      <c r="AZ15631" s="61"/>
      <c r="BA15631" s="61"/>
    </row>
    <row r="15632" spans="39:53" x14ac:dyDescent="0.2">
      <c r="AM15632" s="61"/>
      <c r="AN15632" s="61"/>
      <c r="AO15632" s="171"/>
      <c r="AP15632" s="61"/>
      <c r="AQ15632" s="61"/>
      <c r="AR15632" s="61"/>
      <c r="AS15632" s="61"/>
      <c r="AT15632" s="61"/>
      <c r="AU15632" s="61"/>
      <c r="AV15632" s="61"/>
      <c r="AW15632" s="61"/>
      <c r="AX15632" s="61"/>
      <c r="AY15632" s="61"/>
      <c r="AZ15632" s="61"/>
      <c r="BA15632" s="61"/>
    </row>
    <row r="15633" spans="39:53" x14ac:dyDescent="0.2">
      <c r="AM15633" s="61"/>
      <c r="AN15633" s="61"/>
      <c r="AO15633" s="171"/>
      <c r="AP15633" s="61"/>
      <c r="AQ15633" s="61"/>
      <c r="AR15633" s="61"/>
      <c r="AS15633" s="61"/>
      <c r="AT15633" s="61"/>
      <c r="AU15633" s="61"/>
      <c r="AV15633" s="61"/>
      <c r="AW15633" s="61"/>
      <c r="AX15633" s="61"/>
      <c r="AY15633" s="61"/>
      <c r="AZ15633" s="61"/>
      <c r="BA15633" s="61"/>
    </row>
    <row r="15634" spans="39:53" x14ac:dyDescent="0.2">
      <c r="AM15634" s="61"/>
      <c r="AN15634" s="61"/>
      <c r="AO15634" s="171"/>
      <c r="AP15634" s="61"/>
      <c r="AQ15634" s="61"/>
      <c r="AR15634" s="61"/>
      <c r="AS15634" s="61"/>
      <c r="AT15634" s="61"/>
      <c r="AU15634" s="61"/>
      <c r="AV15634" s="61"/>
      <c r="AW15634" s="61"/>
      <c r="AX15634" s="61"/>
      <c r="AY15634" s="61"/>
      <c r="AZ15634" s="61"/>
      <c r="BA15634" s="61"/>
    </row>
    <row r="15635" spans="39:53" x14ac:dyDescent="0.2">
      <c r="AM15635" s="61"/>
      <c r="AN15635" s="61"/>
      <c r="AO15635" s="171"/>
      <c r="AP15635" s="61"/>
      <c r="AQ15635" s="61"/>
      <c r="AR15635" s="61"/>
      <c r="AS15635" s="61"/>
      <c r="AT15635" s="61"/>
      <c r="AU15635" s="61"/>
      <c r="AV15635" s="61"/>
      <c r="AW15635" s="61"/>
      <c r="AX15635" s="61"/>
      <c r="AY15635" s="61"/>
      <c r="AZ15635" s="61"/>
      <c r="BA15635" s="61"/>
    </row>
    <row r="15636" spans="39:53" x14ac:dyDescent="0.2">
      <c r="AM15636" s="61"/>
      <c r="AN15636" s="61"/>
      <c r="AO15636" s="171"/>
      <c r="AP15636" s="61"/>
      <c r="AQ15636" s="61"/>
      <c r="AR15636" s="61"/>
      <c r="AS15636" s="61"/>
      <c r="AT15636" s="61"/>
      <c r="AU15636" s="61"/>
      <c r="AV15636" s="61"/>
      <c r="AW15636" s="61"/>
      <c r="AX15636" s="61"/>
      <c r="AY15636" s="61"/>
      <c r="AZ15636" s="61"/>
      <c r="BA15636" s="61"/>
    </row>
    <row r="15637" spans="39:53" x14ac:dyDescent="0.2">
      <c r="AM15637" s="61"/>
      <c r="AN15637" s="61"/>
      <c r="AO15637" s="171"/>
      <c r="AP15637" s="61"/>
      <c r="AQ15637" s="61"/>
      <c r="AR15637" s="61"/>
      <c r="AS15637" s="61"/>
      <c r="AT15637" s="61"/>
      <c r="AU15637" s="61"/>
      <c r="AV15637" s="61"/>
      <c r="AW15637" s="61"/>
      <c r="AX15637" s="61"/>
      <c r="AY15637" s="61"/>
      <c r="AZ15637" s="61"/>
      <c r="BA15637" s="61"/>
    </row>
    <row r="15638" spans="39:53" x14ac:dyDescent="0.2">
      <c r="AM15638" s="61"/>
      <c r="AN15638" s="61"/>
      <c r="AO15638" s="171"/>
      <c r="AP15638" s="61"/>
      <c r="AQ15638" s="61"/>
      <c r="AR15638" s="61"/>
      <c r="AS15638" s="61"/>
      <c r="AT15638" s="61"/>
      <c r="AU15638" s="61"/>
      <c r="AV15638" s="61"/>
      <c r="AW15638" s="61"/>
      <c r="AX15638" s="61"/>
      <c r="AY15638" s="61"/>
      <c r="AZ15638" s="61"/>
      <c r="BA15638" s="61"/>
    </row>
    <row r="15639" spans="39:53" x14ac:dyDescent="0.2">
      <c r="AM15639" s="61"/>
      <c r="AN15639" s="61"/>
      <c r="AO15639" s="171"/>
      <c r="AP15639" s="61"/>
      <c r="AQ15639" s="61"/>
      <c r="AR15639" s="61"/>
      <c r="AS15639" s="61"/>
      <c r="AT15639" s="61"/>
      <c r="AU15639" s="61"/>
      <c r="AV15639" s="61"/>
      <c r="AW15639" s="61"/>
      <c r="AX15639" s="61"/>
      <c r="AY15639" s="61"/>
      <c r="AZ15639" s="61"/>
      <c r="BA15639" s="61"/>
    </row>
    <row r="15640" spans="39:53" x14ac:dyDescent="0.2">
      <c r="AM15640" s="61"/>
      <c r="AN15640" s="61"/>
      <c r="AO15640" s="171"/>
      <c r="AP15640" s="61"/>
      <c r="AQ15640" s="61"/>
      <c r="AR15640" s="61"/>
      <c r="AS15640" s="61"/>
      <c r="AT15640" s="61"/>
      <c r="AU15640" s="61"/>
      <c r="AV15640" s="61"/>
      <c r="AW15640" s="61"/>
      <c r="AX15640" s="61"/>
      <c r="AY15640" s="61"/>
      <c r="AZ15640" s="61"/>
      <c r="BA15640" s="61"/>
    </row>
    <row r="15641" spans="39:53" x14ac:dyDescent="0.2">
      <c r="AM15641" s="61"/>
      <c r="AN15641" s="61"/>
      <c r="AO15641" s="171"/>
      <c r="AP15641" s="61"/>
      <c r="AQ15641" s="61"/>
      <c r="AR15641" s="61"/>
      <c r="AS15641" s="61"/>
      <c r="AT15641" s="61"/>
      <c r="AU15641" s="61"/>
      <c r="AV15641" s="61"/>
      <c r="AW15641" s="61"/>
      <c r="AX15641" s="61"/>
      <c r="AY15641" s="61"/>
      <c r="AZ15641" s="61"/>
      <c r="BA15641" s="61"/>
    </row>
    <row r="15642" spans="39:53" x14ac:dyDescent="0.2">
      <c r="AM15642" s="61"/>
      <c r="AN15642" s="61"/>
      <c r="AO15642" s="171"/>
      <c r="AP15642" s="61"/>
      <c r="AQ15642" s="61"/>
      <c r="AR15642" s="61"/>
      <c r="AS15642" s="61"/>
      <c r="AT15642" s="61"/>
      <c r="AU15642" s="61"/>
      <c r="AV15642" s="61"/>
      <c r="AW15642" s="61"/>
      <c r="AX15642" s="61"/>
      <c r="AY15642" s="61"/>
      <c r="AZ15642" s="61"/>
      <c r="BA15642" s="61"/>
    </row>
    <row r="15643" spans="39:53" x14ac:dyDescent="0.2">
      <c r="AM15643" s="61"/>
      <c r="AN15643" s="61"/>
      <c r="AO15643" s="171"/>
      <c r="AP15643" s="61"/>
      <c r="AQ15643" s="61"/>
      <c r="AR15643" s="61"/>
      <c r="AS15643" s="61"/>
      <c r="AT15643" s="61"/>
      <c r="AU15643" s="61"/>
      <c r="AV15643" s="61"/>
      <c r="AW15643" s="61"/>
      <c r="AX15643" s="61"/>
      <c r="AY15643" s="61"/>
      <c r="AZ15643" s="61"/>
      <c r="BA15643" s="61"/>
    </row>
    <row r="15644" spans="39:53" x14ac:dyDescent="0.2">
      <c r="AM15644" s="61"/>
      <c r="AN15644" s="61"/>
      <c r="AO15644" s="171"/>
      <c r="AP15644" s="61"/>
      <c r="AQ15644" s="61"/>
      <c r="AR15644" s="61"/>
      <c r="AS15644" s="61"/>
      <c r="AT15644" s="61"/>
      <c r="AU15644" s="61"/>
      <c r="AV15644" s="61"/>
      <c r="AW15644" s="61"/>
      <c r="AX15644" s="61"/>
      <c r="AY15644" s="61"/>
      <c r="AZ15644" s="61"/>
      <c r="BA15644" s="61"/>
    </row>
    <row r="15645" spans="39:53" x14ac:dyDescent="0.2">
      <c r="AM15645" s="61"/>
      <c r="AN15645" s="61"/>
      <c r="AO15645" s="171"/>
      <c r="AP15645" s="61"/>
      <c r="AQ15645" s="61"/>
      <c r="AR15645" s="61"/>
      <c r="AS15645" s="61"/>
      <c r="AT15645" s="61"/>
      <c r="AU15645" s="61"/>
      <c r="AV15645" s="61"/>
      <c r="AW15645" s="61"/>
      <c r="AX15645" s="61"/>
      <c r="AY15645" s="61"/>
      <c r="AZ15645" s="61"/>
      <c r="BA15645" s="61"/>
    </row>
    <row r="15646" spans="39:53" x14ac:dyDescent="0.2">
      <c r="AM15646" s="61"/>
      <c r="AN15646" s="61"/>
      <c r="AO15646" s="171"/>
      <c r="AP15646" s="61"/>
      <c r="AQ15646" s="61"/>
      <c r="AR15646" s="61"/>
      <c r="AS15646" s="61"/>
      <c r="AT15646" s="61"/>
      <c r="AU15646" s="61"/>
      <c r="AV15646" s="61"/>
      <c r="AW15646" s="61"/>
      <c r="AX15646" s="61"/>
      <c r="AY15646" s="61"/>
      <c r="AZ15646" s="61"/>
      <c r="BA15646" s="61"/>
    </row>
    <row r="15647" spans="39:53" x14ac:dyDescent="0.2">
      <c r="AM15647" s="61"/>
      <c r="AN15647" s="61"/>
      <c r="AO15647" s="171"/>
      <c r="AP15647" s="61"/>
      <c r="AQ15647" s="61"/>
      <c r="AR15647" s="61"/>
      <c r="AS15647" s="61"/>
      <c r="AT15647" s="61"/>
      <c r="AU15647" s="61"/>
      <c r="AV15647" s="61"/>
      <c r="AW15647" s="61"/>
      <c r="AX15647" s="61"/>
      <c r="AY15647" s="61"/>
      <c r="AZ15647" s="61"/>
      <c r="BA15647" s="61"/>
    </row>
    <row r="15648" spans="39:53" x14ac:dyDescent="0.2">
      <c r="AM15648" s="61"/>
      <c r="AN15648" s="61"/>
      <c r="AO15648" s="171"/>
      <c r="AP15648" s="61"/>
      <c r="AQ15648" s="61"/>
      <c r="AR15648" s="61"/>
      <c r="AS15648" s="61"/>
      <c r="AT15648" s="61"/>
      <c r="AU15648" s="61"/>
      <c r="AV15648" s="61"/>
      <c r="AW15648" s="61"/>
      <c r="AX15648" s="61"/>
      <c r="AY15648" s="61"/>
      <c r="AZ15648" s="61"/>
      <c r="BA15648" s="61"/>
    </row>
    <row r="15649" spans="39:53" x14ac:dyDescent="0.2">
      <c r="AM15649" s="61"/>
      <c r="AN15649" s="61"/>
      <c r="AO15649" s="171"/>
      <c r="AP15649" s="61"/>
      <c r="AQ15649" s="61"/>
      <c r="AR15649" s="61"/>
      <c r="AS15649" s="61"/>
      <c r="AT15649" s="61"/>
      <c r="AU15649" s="61"/>
      <c r="AV15649" s="61"/>
      <c r="AW15649" s="61"/>
      <c r="AX15649" s="61"/>
      <c r="AY15649" s="61"/>
      <c r="AZ15649" s="61"/>
      <c r="BA15649" s="61"/>
    </row>
    <row r="15650" spans="39:53" x14ac:dyDescent="0.2">
      <c r="AM15650" s="61"/>
      <c r="AN15650" s="61"/>
      <c r="AO15650" s="171"/>
      <c r="AP15650" s="61"/>
      <c r="AQ15650" s="61"/>
      <c r="AR15650" s="61"/>
      <c r="AS15650" s="61"/>
      <c r="AT15650" s="61"/>
      <c r="AU15650" s="61"/>
      <c r="AV15650" s="61"/>
      <c r="AW15650" s="61"/>
      <c r="AX15650" s="61"/>
      <c r="AY15650" s="61"/>
      <c r="AZ15650" s="61"/>
      <c r="BA15650" s="61"/>
    </row>
    <row r="15651" spans="39:53" x14ac:dyDescent="0.2">
      <c r="AM15651" s="61"/>
      <c r="AN15651" s="61"/>
      <c r="AO15651" s="171"/>
      <c r="AP15651" s="61"/>
      <c r="AQ15651" s="61"/>
      <c r="AR15651" s="61"/>
      <c r="AS15651" s="61"/>
      <c r="AT15651" s="61"/>
      <c r="AU15651" s="61"/>
      <c r="AV15651" s="61"/>
      <c r="AW15651" s="61"/>
      <c r="AX15651" s="61"/>
      <c r="AY15651" s="61"/>
      <c r="AZ15651" s="61"/>
      <c r="BA15651" s="61"/>
    </row>
    <row r="15652" spans="39:53" x14ac:dyDescent="0.2">
      <c r="AM15652" s="61"/>
      <c r="AN15652" s="61"/>
      <c r="AO15652" s="171"/>
      <c r="AP15652" s="61"/>
      <c r="AQ15652" s="61"/>
      <c r="AR15652" s="61"/>
      <c r="AS15652" s="61"/>
      <c r="AT15652" s="61"/>
      <c r="AU15652" s="61"/>
      <c r="AV15652" s="61"/>
      <c r="AW15652" s="61"/>
      <c r="AX15652" s="61"/>
      <c r="AY15652" s="61"/>
      <c r="AZ15652" s="61"/>
      <c r="BA15652" s="61"/>
    </row>
    <row r="15653" spans="39:53" x14ac:dyDescent="0.2">
      <c r="AM15653" s="61"/>
      <c r="AN15653" s="61"/>
      <c r="AO15653" s="171"/>
      <c r="AP15653" s="61"/>
      <c r="AQ15653" s="61"/>
      <c r="AR15653" s="61"/>
      <c r="AS15653" s="61"/>
      <c r="AT15653" s="61"/>
      <c r="AU15653" s="61"/>
      <c r="AV15653" s="61"/>
      <c r="AW15653" s="61"/>
      <c r="AX15653" s="61"/>
      <c r="AY15653" s="61"/>
      <c r="AZ15653" s="61"/>
      <c r="BA15653" s="61"/>
    </row>
    <row r="15654" spans="39:53" x14ac:dyDescent="0.2">
      <c r="AM15654" s="61"/>
      <c r="AN15654" s="61"/>
      <c r="AO15654" s="171"/>
      <c r="AP15654" s="61"/>
      <c r="AQ15654" s="61"/>
      <c r="AR15654" s="61"/>
      <c r="AS15654" s="61"/>
      <c r="AT15654" s="61"/>
      <c r="AU15654" s="61"/>
      <c r="AV15654" s="61"/>
      <c r="AW15654" s="61"/>
      <c r="AX15654" s="61"/>
      <c r="AY15654" s="61"/>
      <c r="AZ15654" s="61"/>
      <c r="BA15654" s="61"/>
    </row>
    <row r="15655" spans="39:53" x14ac:dyDescent="0.2">
      <c r="AM15655" s="61"/>
      <c r="AN15655" s="61"/>
      <c r="AO15655" s="171"/>
      <c r="AP15655" s="61"/>
      <c r="AQ15655" s="61"/>
      <c r="AR15655" s="61"/>
      <c r="AS15655" s="61"/>
      <c r="AT15655" s="61"/>
      <c r="AU15655" s="61"/>
      <c r="AV15655" s="61"/>
      <c r="AW15655" s="61"/>
      <c r="AX15655" s="61"/>
      <c r="AY15655" s="61"/>
      <c r="AZ15655" s="61"/>
      <c r="BA15655" s="61"/>
    </row>
    <row r="15656" spans="39:53" x14ac:dyDescent="0.2">
      <c r="AM15656" s="61"/>
      <c r="AN15656" s="61"/>
      <c r="AO15656" s="171"/>
      <c r="AP15656" s="61"/>
      <c r="AQ15656" s="61"/>
      <c r="AR15656" s="61"/>
      <c r="AS15656" s="61"/>
      <c r="AT15656" s="61"/>
      <c r="AU15656" s="61"/>
      <c r="AV15656" s="61"/>
      <c r="AW15656" s="61"/>
      <c r="AX15656" s="61"/>
      <c r="AY15656" s="61"/>
      <c r="AZ15656" s="61"/>
      <c r="BA15656" s="61"/>
    </row>
    <row r="15657" spans="39:53" x14ac:dyDescent="0.2">
      <c r="AM15657" s="61"/>
      <c r="AN15657" s="61"/>
      <c r="AO15657" s="171"/>
      <c r="AP15657" s="61"/>
      <c r="AQ15657" s="61"/>
      <c r="AR15657" s="61"/>
      <c r="AS15657" s="61"/>
      <c r="AT15657" s="61"/>
      <c r="AU15657" s="61"/>
      <c r="AV15657" s="61"/>
      <c r="AW15657" s="61"/>
      <c r="AX15657" s="61"/>
      <c r="AY15657" s="61"/>
      <c r="AZ15657" s="61"/>
      <c r="BA15657" s="61"/>
    </row>
    <row r="15658" spans="39:53" x14ac:dyDescent="0.2">
      <c r="AM15658" s="61"/>
      <c r="AN15658" s="61"/>
      <c r="AO15658" s="171"/>
      <c r="AP15658" s="61"/>
      <c r="AQ15658" s="61"/>
      <c r="AR15658" s="61"/>
      <c r="AS15658" s="61"/>
      <c r="AT15658" s="61"/>
      <c r="AU15658" s="61"/>
      <c r="AV15658" s="61"/>
      <c r="AW15658" s="61"/>
      <c r="AX15658" s="61"/>
      <c r="AY15658" s="61"/>
      <c r="AZ15658" s="61"/>
      <c r="BA15658" s="61"/>
    </row>
    <row r="15659" spans="39:53" x14ac:dyDescent="0.2">
      <c r="AM15659" s="61"/>
      <c r="AN15659" s="61"/>
      <c r="AO15659" s="171"/>
      <c r="AP15659" s="61"/>
      <c r="AQ15659" s="61"/>
      <c r="AR15659" s="61"/>
      <c r="AS15659" s="61"/>
      <c r="AT15659" s="61"/>
      <c r="AU15659" s="61"/>
      <c r="AV15659" s="61"/>
      <c r="AW15659" s="61"/>
      <c r="AX15659" s="61"/>
      <c r="AY15659" s="61"/>
      <c r="AZ15659" s="61"/>
      <c r="BA15659" s="61"/>
    </row>
    <row r="15660" spans="39:53" x14ac:dyDescent="0.2">
      <c r="AM15660" s="61"/>
      <c r="AN15660" s="61"/>
      <c r="AO15660" s="171"/>
      <c r="AP15660" s="61"/>
      <c r="AQ15660" s="61"/>
      <c r="AR15660" s="61"/>
      <c r="AS15660" s="61"/>
      <c r="AT15660" s="61"/>
      <c r="AU15660" s="61"/>
      <c r="AV15660" s="61"/>
      <c r="AW15660" s="61"/>
      <c r="AX15660" s="61"/>
      <c r="AY15660" s="61"/>
      <c r="AZ15660" s="61"/>
      <c r="BA15660" s="61"/>
    </row>
    <row r="15661" spans="39:53" x14ac:dyDescent="0.2">
      <c r="AM15661" s="61"/>
      <c r="AN15661" s="61"/>
      <c r="AO15661" s="171"/>
      <c r="AP15661" s="61"/>
      <c r="AQ15661" s="61"/>
      <c r="AR15661" s="61"/>
      <c r="AS15661" s="61"/>
      <c r="AT15661" s="61"/>
      <c r="AU15661" s="61"/>
      <c r="AV15661" s="61"/>
      <c r="AW15661" s="61"/>
      <c r="AX15661" s="61"/>
      <c r="AY15661" s="61"/>
      <c r="AZ15661" s="61"/>
      <c r="BA15661" s="61"/>
    </row>
    <row r="15662" spans="39:53" x14ac:dyDescent="0.2">
      <c r="AM15662" s="61"/>
      <c r="AN15662" s="61"/>
      <c r="AO15662" s="171"/>
      <c r="AP15662" s="61"/>
      <c r="AQ15662" s="61"/>
      <c r="AR15662" s="61"/>
      <c r="AS15662" s="61"/>
      <c r="AT15662" s="61"/>
      <c r="AU15662" s="61"/>
      <c r="AV15662" s="61"/>
      <c r="AW15662" s="61"/>
      <c r="AX15662" s="61"/>
      <c r="AY15662" s="61"/>
      <c r="AZ15662" s="61"/>
      <c r="BA15662" s="61"/>
    </row>
    <row r="15663" spans="39:53" x14ac:dyDescent="0.2">
      <c r="AM15663" s="61"/>
      <c r="AN15663" s="61"/>
      <c r="AO15663" s="171"/>
      <c r="AP15663" s="61"/>
      <c r="AQ15663" s="61"/>
      <c r="AR15663" s="61"/>
      <c r="AS15663" s="61"/>
      <c r="AT15663" s="61"/>
      <c r="AU15663" s="61"/>
      <c r="AV15663" s="61"/>
      <c r="AW15663" s="61"/>
      <c r="AX15663" s="61"/>
      <c r="AY15663" s="61"/>
      <c r="AZ15663" s="61"/>
      <c r="BA15663" s="61"/>
    </row>
    <row r="15664" spans="39:53" x14ac:dyDescent="0.2">
      <c r="AM15664" s="61"/>
      <c r="AN15664" s="61"/>
      <c r="AO15664" s="171"/>
      <c r="AP15664" s="61"/>
      <c r="AQ15664" s="61"/>
      <c r="AR15664" s="61"/>
      <c r="AS15664" s="61"/>
      <c r="AT15664" s="61"/>
      <c r="AU15664" s="61"/>
      <c r="AV15664" s="61"/>
      <c r="AW15664" s="61"/>
      <c r="AX15664" s="61"/>
      <c r="AY15664" s="61"/>
      <c r="AZ15664" s="61"/>
      <c r="BA15664" s="61"/>
    </row>
    <row r="15665" spans="39:53" x14ac:dyDescent="0.2">
      <c r="AM15665" s="61"/>
      <c r="AN15665" s="61"/>
      <c r="AO15665" s="171"/>
      <c r="AP15665" s="61"/>
      <c r="AQ15665" s="61"/>
      <c r="AR15665" s="61"/>
      <c r="AS15665" s="61"/>
      <c r="AT15665" s="61"/>
      <c r="AU15665" s="61"/>
      <c r="AV15665" s="61"/>
      <c r="AW15665" s="61"/>
      <c r="AX15665" s="61"/>
      <c r="AY15665" s="61"/>
      <c r="AZ15665" s="61"/>
      <c r="BA15665" s="61"/>
    </row>
    <row r="15666" spans="39:53" x14ac:dyDescent="0.2">
      <c r="AM15666" s="61"/>
      <c r="AN15666" s="61"/>
      <c r="AO15666" s="171"/>
      <c r="AP15666" s="61"/>
      <c r="AQ15666" s="61"/>
      <c r="AR15666" s="61"/>
      <c r="AS15666" s="61"/>
      <c r="AT15666" s="61"/>
      <c r="AU15666" s="61"/>
      <c r="AV15666" s="61"/>
      <c r="AW15666" s="61"/>
      <c r="AX15666" s="61"/>
      <c r="AY15666" s="61"/>
      <c r="AZ15666" s="61"/>
      <c r="BA15666" s="61"/>
    </row>
    <row r="15667" spans="39:53" x14ac:dyDescent="0.2">
      <c r="AM15667" s="61"/>
      <c r="AN15667" s="61"/>
      <c r="AO15667" s="171"/>
      <c r="AP15667" s="61"/>
      <c r="AQ15667" s="61"/>
      <c r="AR15667" s="61"/>
      <c r="AS15667" s="61"/>
      <c r="AT15667" s="61"/>
      <c r="AU15667" s="61"/>
      <c r="AV15667" s="61"/>
      <c r="AW15667" s="61"/>
      <c r="AX15667" s="61"/>
      <c r="AY15667" s="61"/>
      <c r="AZ15667" s="61"/>
      <c r="BA15667" s="61"/>
    </row>
    <row r="15668" spans="39:53" x14ac:dyDescent="0.2">
      <c r="AM15668" s="61"/>
      <c r="AN15668" s="61"/>
      <c r="AO15668" s="171"/>
      <c r="AP15668" s="61"/>
      <c r="AQ15668" s="61"/>
      <c r="AR15668" s="61"/>
      <c r="AS15668" s="61"/>
      <c r="AT15668" s="61"/>
      <c r="AU15668" s="61"/>
      <c r="AV15668" s="61"/>
      <c r="AW15668" s="61"/>
      <c r="AX15668" s="61"/>
      <c r="AY15668" s="61"/>
      <c r="AZ15668" s="61"/>
      <c r="BA15668" s="61"/>
    </row>
    <row r="15669" spans="39:53" x14ac:dyDescent="0.2">
      <c r="AM15669" s="61"/>
      <c r="AN15669" s="61"/>
      <c r="AO15669" s="171"/>
      <c r="AP15669" s="61"/>
      <c r="AQ15669" s="61"/>
      <c r="AR15669" s="61"/>
      <c r="AS15669" s="61"/>
      <c r="AT15669" s="61"/>
      <c r="AU15669" s="61"/>
      <c r="AV15669" s="61"/>
      <c r="AW15669" s="61"/>
      <c r="AX15669" s="61"/>
      <c r="AY15669" s="61"/>
      <c r="AZ15669" s="61"/>
      <c r="BA15669" s="61"/>
    </row>
    <row r="15670" spans="39:53" x14ac:dyDescent="0.2">
      <c r="AM15670" s="61"/>
      <c r="AN15670" s="61"/>
      <c r="AO15670" s="171"/>
      <c r="AP15670" s="61"/>
      <c r="AQ15670" s="61"/>
      <c r="AR15670" s="61"/>
      <c r="AS15670" s="61"/>
      <c r="AT15670" s="61"/>
      <c r="AU15670" s="61"/>
      <c r="AV15670" s="61"/>
      <c r="AW15670" s="61"/>
      <c r="AX15670" s="61"/>
      <c r="AY15670" s="61"/>
      <c r="AZ15670" s="61"/>
      <c r="BA15670" s="61"/>
    </row>
    <row r="15671" spans="39:53" x14ac:dyDescent="0.2">
      <c r="AM15671" s="61"/>
      <c r="AN15671" s="61"/>
      <c r="AO15671" s="171"/>
      <c r="AP15671" s="61"/>
      <c r="AQ15671" s="61"/>
      <c r="AR15671" s="61"/>
      <c r="AS15671" s="61"/>
      <c r="AT15671" s="61"/>
      <c r="AU15671" s="61"/>
      <c r="AV15671" s="61"/>
      <c r="AW15671" s="61"/>
      <c r="AX15671" s="61"/>
      <c r="AY15671" s="61"/>
      <c r="AZ15671" s="61"/>
      <c r="BA15671" s="61"/>
    </row>
    <row r="15672" spans="39:53" x14ac:dyDescent="0.2">
      <c r="AM15672" s="61"/>
      <c r="AN15672" s="61"/>
      <c r="AO15672" s="171"/>
      <c r="AP15672" s="61"/>
      <c r="AQ15672" s="61"/>
      <c r="AR15672" s="61"/>
      <c r="AS15672" s="61"/>
      <c r="AT15672" s="61"/>
      <c r="AU15672" s="61"/>
      <c r="AV15672" s="61"/>
      <c r="AW15672" s="61"/>
      <c r="AX15672" s="61"/>
      <c r="AY15672" s="61"/>
      <c r="AZ15672" s="61"/>
      <c r="BA15672" s="61"/>
    </row>
    <row r="15673" spans="39:53" x14ac:dyDescent="0.2">
      <c r="AM15673" s="61"/>
      <c r="AN15673" s="61"/>
      <c r="AO15673" s="171"/>
      <c r="AP15673" s="61"/>
      <c r="AQ15673" s="61"/>
      <c r="AR15673" s="61"/>
      <c r="AS15673" s="61"/>
      <c r="AT15673" s="61"/>
      <c r="AU15673" s="61"/>
      <c r="AV15673" s="61"/>
      <c r="AW15673" s="61"/>
      <c r="AX15673" s="61"/>
      <c r="AY15673" s="61"/>
      <c r="AZ15673" s="61"/>
      <c r="BA15673" s="61"/>
    </row>
    <row r="15674" spans="39:53" x14ac:dyDescent="0.2">
      <c r="AM15674" s="61"/>
      <c r="AN15674" s="61"/>
      <c r="AO15674" s="171"/>
      <c r="AP15674" s="61"/>
      <c r="AQ15674" s="61"/>
      <c r="AR15674" s="61"/>
      <c r="AS15674" s="61"/>
      <c r="AT15674" s="61"/>
      <c r="AU15674" s="61"/>
      <c r="AV15674" s="61"/>
      <c r="AW15674" s="61"/>
      <c r="AX15674" s="61"/>
      <c r="AY15674" s="61"/>
      <c r="AZ15674" s="61"/>
      <c r="BA15674" s="61"/>
    </row>
    <row r="15675" spans="39:53" x14ac:dyDescent="0.2">
      <c r="AM15675" s="61"/>
      <c r="AN15675" s="61"/>
      <c r="AO15675" s="171"/>
      <c r="AP15675" s="61"/>
      <c r="AQ15675" s="61"/>
      <c r="AR15675" s="61"/>
      <c r="AS15675" s="61"/>
      <c r="AT15675" s="61"/>
      <c r="AU15675" s="61"/>
      <c r="AV15675" s="61"/>
      <c r="AW15675" s="61"/>
      <c r="AX15675" s="61"/>
      <c r="AY15675" s="61"/>
      <c r="AZ15675" s="61"/>
      <c r="BA15675" s="61"/>
    </row>
    <row r="15676" spans="39:53" x14ac:dyDescent="0.2">
      <c r="AM15676" s="61"/>
      <c r="AN15676" s="61"/>
      <c r="AO15676" s="171"/>
      <c r="AP15676" s="61"/>
      <c r="AQ15676" s="61"/>
      <c r="AR15676" s="61"/>
      <c r="AS15676" s="61"/>
      <c r="AT15676" s="61"/>
      <c r="AU15676" s="61"/>
      <c r="AV15676" s="61"/>
      <c r="AW15676" s="61"/>
      <c r="AX15676" s="61"/>
      <c r="AY15676" s="61"/>
      <c r="AZ15676" s="61"/>
      <c r="BA15676" s="61"/>
    </row>
    <row r="15677" spans="39:53" x14ac:dyDescent="0.2">
      <c r="AM15677" s="61"/>
      <c r="AN15677" s="61"/>
      <c r="AO15677" s="171"/>
      <c r="AP15677" s="61"/>
      <c r="AQ15677" s="61"/>
      <c r="AR15677" s="61"/>
      <c r="AS15677" s="61"/>
      <c r="AT15677" s="61"/>
      <c r="AU15677" s="61"/>
      <c r="AV15677" s="61"/>
      <c r="AW15677" s="61"/>
      <c r="AX15677" s="61"/>
      <c r="AY15677" s="61"/>
      <c r="AZ15677" s="61"/>
      <c r="BA15677" s="61"/>
    </row>
    <row r="15678" spans="39:53" x14ac:dyDescent="0.2">
      <c r="AM15678" s="61"/>
      <c r="AN15678" s="61"/>
      <c r="AO15678" s="171"/>
      <c r="AP15678" s="61"/>
      <c r="AQ15678" s="61"/>
      <c r="AR15678" s="61"/>
      <c r="AS15678" s="61"/>
      <c r="AT15678" s="61"/>
      <c r="AU15678" s="61"/>
      <c r="AV15678" s="61"/>
      <c r="AW15678" s="61"/>
      <c r="AX15678" s="61"/>
      <c r="AY15678" s="61"/>
      <c r="AZ15678" s="61"/>
      <c r="BA15678" s="61"/>
    </row>
    <row r="15679" spans="39:53" x14ac:dyDescent="0.2">
      <c r="AM15679" s="61"/>
      <c r="AN15679" s="61"/>
      <c r="AO15679" s="171"/>
      <c r="AP15679" s="61"/>
      <c r="AQ15679" s="61"/>
      <c r="AR15679" s="61"/>
      <c r="AS15679" s="61"/>
      <c r="AT15679" s="61"/>
      <c r="AU15679" s="61"/>
      <c r="AV15679" s="61"/>
      <c r="AW15679" s="61"/>
      <c r="AX15679" s="61"/>
      <c r="AY15679" s="61"/>
      <c r="AZ15679" s="61"/>
      <c r="BA15679" s="61"/>
    </row>
    <row r="15680" spans="39:53" x14ac:dyDescent="0.2">
      <c r="AM15680" s="61"/>
      <c r="AN15680" s="61"/>
      <c r="AO15680" s="171"/>
      <c r="AP15680" s="61"/>
      <c r="AQ15680" s="61"/>
      <c r="AR15680" s="61"/>
      <c r="AS15680" s="61"/>
      <c r="AT15680" s="61"/>
      <c r="AU15680" s="61"/>
      <c r="AV15680" s="61"/>
      <c r="AW15680" s="61"/>
      <c r="AX15680" s="61"/>
      <c r="AY15680" s="61"/>
      <c r="AZ15680" s="61"/>
      <c r="BA15680" s="61"/>
    </row>
    <row r="15681" spans="39:53" x14ac:dyDescent="0.2">
      <c r="AM15681" s="61"/>
      <c r="AN15681" s="61"/>
      <c r="AO15681" s="171"/>
      <c r="AP15681" s="61"/>
      <c r="AQ15681" s="61"/>
      <c r="AR15681" s="61"/>
      <c r="AS15681" s="61"/>
      <c r="AT15681" s="61"/>
      <c r="AU15681" s="61"/>
      <c r="AV15681" s="61"/>
      <c r="AW15681" s="61"/>
      <c r="AX15681" s="61"/>
      <c r="AY15681" s="61"/>
      <c r="AZ15681" s="61"/>
      <c r="BA15681" s="61"/>
    </row>
    <row r="15682" spans="39:53" x14ac:dyDescent="0.2">
      <c r="AM15682" s="61"/>
      <c r="AN15682" s="61"/>
      <c r="AO15682" s="171"/>
      <c r="AP15682" s="61"/>
      <c r="AQ15682" s="61"/>
      <c r="AR15682" s="61"/>
      <c r="AS15682" s="61"/>
      <c r="AT15682" s="61"/>
      <c r="AU15682" s="61"/>
      <c r="AV15682" s="61"/>
      <c r="AW15682" s="61"/>
      <c r="AX15682" s="61"/>
      <c r="AY15682" s="61"/>
      <c r="AZ15682" s="61"/>
      <c r="BA15682" s="61"/>
    </row>
    <row r="15683" spans="39:53" x14ac:dyDescent="0.2">
      <c r="AM15683" s="61"/>
      <c r="AN15683" s="61"/>
      <c r="AO15683" s="171"/>
      <c r="AP15683" s="61"/>
      <c r="AQ15683" s="61"/>
      <c r="AR15683" s="61"/>
      <c r="AS15683" s="61"/>
      <c r="AT15683" s="61"/>
      <c r="AU15683" s="61"/>
      <c r="AV15683" s="61"/>
      <c r="AW15683" s="61"/>
      <c r="AX15683" s="61"/>
      <c r="AY15683" s="61"/>
      <c r="AZ15683" s="61"/>
      <c r="BA15683" s="61"/>
    </row>
    <row r="15684" spans="39:53" x14ac:dyDescent="0.2">
      <c r="AM15684" s="61"/>
      <c r="AN15684" s="61"/>
      <c r="AO15684" s="171"/>
      <c r="AP15684" s="61"/>
      <c r="AQ15684" s="61"/>
      <c r="AR15684" s="61"/>
      <c r="AS15684" s="61"/>
      <c r="AT15684" s="61"/>
      <c r="AU15684" s="61"/>
      <c r="AV15684" s="61"/>
      <c r="AW15684" s="61"/>
      <c r="AX15684" s="61"/>
      <c r="AY15684" s="61"/>
      <c r="AZ15684" s="61"/>
      <c r="BA15684" s="61"/>
    </row>
    <row r="15685" spans="39:53" x14ac:dyDescent="0.2">
      <c r="AM15685" s="61"/>
      <c r="AN15685" s="61"/>
      <c r="AO15685" s="171"/>
      <c r="AP15685" s="61"/>
      <c r="AQ15685" s="61"/>
      <c r="AR15685" s="61"/>
      <c r="AS15685" s="61"/>
      <c r="AT15685" s="61"/>
      <c r="AU15685" s="61"/>
      <c r="AV15685" s="61"/>
      <c r="AW15685" s="61"/>
      <c r="AX15685" s="61"/>
      <c r="AY15685" s="61"/>
      <c r="AZ15685" s="61"/>
      <c r="BA15685" s="61"/>
    </row>
    <row r="15686" spans="39:53" x14ac:dyDescent="0.2">
      <c r="AM15686" s="61"/>
      <c r="AN15686" s="61"/>
      <c r="AO15686" s="171"/>
      <c r="AP15686" s="61"/>
      <c r="AQ15686" s="61"/>
      <c r="AR15686" s="61"/>
      <c r="AS15686" s="61"/>
      <c r="AT15686" s="61"/>
      <c r="AU15686" s="61"/>
      <c r="AV15686" s="61"/>
      <c r="AW15686" s="61"/>
      <c r="AX15686" s="61"/>
      <c r="AY15686" s="61"/>
      <c r="AZ15686" s="61"/>
      <c r="BA15686" s="61"/>
    </row>
    <row r="15687" spans="39:53" x14ac:dyDescent="0.2">
      <c r="AM15687" s="61"/>
      <c r="AN15687" s="61"/>
      <c r="AO15687" s="171"/>
      <c r="AP15687" s="61"/>
      <c r="AQ15687" s="61"/>
      <c r="AR15687" s="61"/>
      <c r="AS15687" s="61"/>
      <c r="AT15687" s="61"/>
      <c r="AU15687" s="61"/>
      <c r="AV15687" s="61"/>
      <c r="AW15687" s="61"/>
      <c r="AX15687" s="61"/>
      <c r="AY15687" s="61"/>
      <c r="AZ15687" s="61"/>
      <c r="BA15687" s="61"/>
    </row>
    <row r="15688" spans="39:53" x14ac:dyDescent="0.2">
      <c r="AM15688" s="61"/>
      <c r="AN15688" s="61"/>
      <c r="AO15688" s="171"/>
      <c r="AP15688" s="61"/>
      <c r="AQ15688" s="61"/>
      <c r="AR15688" s="61"/>
      <c r="AS15688" s="61"/>
      <c r="AT15688" s="61"/>
      <c r="AU15688" s="61"/>
      <c r="AV15688" s="61"/>
      <c r="AW15688" s="61"/>
      <c r="AX15688" s="61"/>
      <c r="AY15688" s="61"/>
      <c r="AZ15688" s="61"/>
      <c r="BA15688" s="61"/>
    </row>
    <row r="15689" spans="39:53" x14ac:dyDescent="0.2">
      <c r="AM15689" s="61"/>
      <c r="AN15689" s="61"/>
      <c r="AO15689" s="171"/>
      <c r="AP15689" s="61"/>
      <c r="AQ15689" s="61"/>
      <c r="AR15689" s="61"/>
      <c r="AS15689" s="61"/>
      <c r="AT15689" s="61"/>
      <c r="AU15689" s="61"/>
      <c r="AV15689" s="61"/>
      <c r="AW15689" s="61"/>
      <c r="AX15689" s="61"/>
      <c r="AY15689" s="61"/>
      <c r="AZ15689" s="61"/>
      <c r="BA15689" s="61"/>
    </row>
    <row r="15690" spans="39:53" x14ac:dyDescent="0.2">
      <c r="AM15690" s="61"/>
      <c r="AN15690" s="61"/>
      <c r="AO15690" s="171"/>
      <c r="AP15690" s="61"/>
      <c r="AQ15690" s="61"/>
      <c r="AR15690" s="61"/>
      <c r="AS15690" s="61"/>
      <c r="AT15690" s="61"/>
      <c r="AU15690" s="61"/>
      <c r="AV15690" s="61"/>
      <c r="AW15690" s="61"/>
      <c r="AX15690" s="61"/>
      <c r="AY15690" s="61"/>
      <c r="AZ15690" s="61"/>
      <c r="BA15690" s="61"/>
    </row>
    <row r="15691" spans="39:53" x14ac:dyDescent="0.2">
      <c r="AM15691" s="61"/>
      <c r="AN15691" s="61"/>
      <c r="AO15691" s="171"/>
      <c r="AP15691" s="61"/>
      <c r="AQ15691" s="61"/>
      <c r="AR15691" s="61"/>
      <c r="AS15691" s="61"/>
      <c r="AT15691" s="61"/>
      <c r="AU15691" s="61"/>
      <c r="AV15691" s="61"/>
      <c r="AW15691" s="61"/>
      <c r="AX15691" s="61"/>
      <c r="AY15691" s="61"/>
      <c r="AZ15691" s="61"/>
      <c r="BA15691" s="61"/>
    </row>
    <row r="15692" spans="39:53" x14ac:dyDescent="0.2">
      <c r="AM15692" s="61"/>
      <c r="AN15692" s="61"/>
      <c r="AO15692" s="171"/>
      <c r="AP15692" s="61"/>
      <c r="AQ15692" s="61"/>
      <c r="AR15692" s="61"/>
      <c r="AS15692" s="61"/>
      <c r="AT15692" s="61"/>
      <c r="AU15692" s="61"/>
      <c r="AV15692" s="61"/>
      <c r="AW15692" s="61"/>
      <c r="AX15692" s="61"/>
      <c r="AY15692" s="61"/>
      <c r="AZ15692" s="61"/>
      <c r="BA15692" s="61"/>
    </row>
    <row r="15693" spans="39:53" x14ac:dyDescent="0.2">
      <c r="AM15693" s="61"/>
      <c r="AN15693" s="61"/>
      <c r="AO15693" s="171"/>
      <c r="AP15693" s="61"/>
      <c r="AQ15693" s="61"/>
      <c r="AR15693" s="61"/>
      <c r="AS15693" s="61"/>
      <c r="AT15693" s="61"/>
      <c r="AU15693" s="61"/>
      <c r="AV15693" s="61"/>
      <c r="AW15693" s="61"/>
      <c r="AX15693" s="61"/>
      <c r="AY15693" s="61"/>
      <c r="AZ15693" s="61"/>
      <c r="BA15693" s="61"/>
    </row>
    <row r="15694" spans="39:53" x14ac:dyDescent="0.2">
      <c r="AM15694" s="61"/>
      <c r="AN15694" s="61"/>
      <c r="AO15694" s="171"/>
      <c r="AP15694" s="61"/>
      <c r="AQ15694" s="61"/>
      <c r="AR15694" s="61"/>
      <c r="AS15694" s="61"/>
      <c r="AT15694" s="61"/>
      <c r="AU15694" s="61"/>
      <c r="AV15694" s="61"/>
      <c r="AW15694" s="61"/>
      <c r="AX15694" s="61"/>
      <c r="AY15694" s="61"/>
      <c r="AZ15694" s="61"/>
      <c r="BA15694" s="61"/>
    </row>
    <row r="15695" spans="39:53" x14ac:dyDescent="0.2">
      <c r="AM15695" s="61"/>
      <c r="AN15695" s="61"/>
      <c r="AO15695" s="171"/>
      <c r="AP15695" s="61"/>
      <c r="AQ15695" s="61"/>
      <c r="AR15695" s="61"/>
      <c r="AS15695" s="61"/>
      <c r="AT15695" s="61"/>
      <c r="AU15695" s="61"/>
      <c r="AV15695" s="61"/>
      <c r="AW15695" s="61"/>
      <c r="AX15695" s="61"/>
      <c r="AY15695" s="61"/>
      <c r="AZ15695" s="61"/>
      <c r="BA15695" s="61"/>
    </row>
    <row r="15696" spans="39:53" x14ac:dyDescent="0.2">
      <c r="AM15696" s="61"/>
      <c r="AN15696" s="61"/>
      <c r="AO15696" s="171"/>
      <c r="AP15696" s="61"/>
      <c r="AQ15696" s="61"/>
      <c r="AR15696" s="61"/>
      <c r="AS15696" s="61"/>
      <c r="AT15696" s="61"/>
      <c r="AU15696" s="61"/>
      <c r="AV15696" s="61"/>
      <c r="AW15696" s="61"/>
      <c r="AX15696" s="61"/>
      <c r="AY15696" s="61"/>
      <c r="AZ15696" s="61"/>
      <c r="BA15696" s="61"/>
    </row>
    <row r="15697" spans="39:53" x14ac:dyDescent="0.2">
      <c r="AM15697" s="61"/>
      <c r="AN15697" s="61"/>
      <c r="AO15697" s="171"/>
      <c r="AP15697" s="61"/>
      <c r="AQ15697" s="61"/>
      <c r="AR15697" s="61"/>
      <c r="AS15697" s="61"/>
      <c r="AT15697" s="61"/>
      <c r="AU15697" s="61"/>
      <c r="AV15697" s="61"/>
      <c r="AW15697" s="61"/>
      <c r="AX15697" s="61"/>
      <c r="AY15697" s="61"/>
      <c r="AZ15697" s="61"/>
      <c r="BA15697" s="61"/>
    </row>
    <row r="15698" spans="39:53" x14ac:dyDescent="0.2">
      <c r="AM15698" s="61"/>
      <c r="AN15698" s="61"/>
      <c r="AO15698" s="171"/>
      <c r="AP15698" s="61"/>
      <c r="AQ15698" s="61"/>
      <c r="AR15698" s="61"/>
      <c r="AS15698" s="61"/>
      <c r="AT15698" s="61"/>
      <c r="AU15698" s="61"/>
      <c r="AV15698" s="61"/>
      <c r="AW15698" s="61"/>
      <c r="AX15698" s="61"/>
      <c r="AY15698" s="61"/>
      <c r="AZ15698" s="61"/>
      <c r="BA15698" s="61"/>
    </row>
    <row r="15699" spans="39:53" x14ac:dyDescent="0.2">
      <c r="AM15699" s="61"/>
      <c r="AN15699" s="61"/>
      <c r="AO15699" s="171"/>
      <c r="AP15699" s="61"/>
      <c r="AQ15699" s="61"/>
      <c r="AR15699" s="61"/>
      <c r="AS15699" s="61"/>
      <c r="AT15699" s="61"/>
      <c r="AU15699" s="61"/>
      <c r="AV15699" s="61"/>
      <c r="AW15699" s="61"/>
      <c r="AX15699" s="61"/>
      <c r="AY15699" s="61"/>
      <c r="AZ15699" s="61"/>
      <c r="BA15699" s="61"/>
    </row>
    <row r="15700" spans="39:53" x14ac:dyDescent="0.2">
      <c r="AM15700" s="61"/>
      <c r="AN15700" s="61"/>
      <c r="AO15700" s="171"/>
      <c r="AP15700" s="61"/>
      <c r="AQ15700" s="61"/>
      <c r="AR15700" s="61"/>
      <c r="AS15700" s="61"/>
      <c r="AT15700" s="61"/>
      <c r="AU15700" s="61"/>
      <c r="AV15700" s="61"/>
      <c r="AW15700" s="61"/>
      <c r="AX15700" s="61"/>
      <c r="AY15700" s="61"/>
      <c r="AZ15700" s="61"/>
      <c r="BA15700" s="61"/>
    </row>
    <row r="15701" spans="39:53" x14ac:dyDescent="0.2">
      <c r="AM15701" s="61"/>
      <c r="AN15701" s="61"/>
      <c r="AO15701" s="171"/>
      <c r="AP15701" s="61"/>
      <c r="AQ15701" s="61"/>
      <c r="AR15701" s="61"/>
      <c r="AS15701" s="61"/>
      <c r="AT15701" s="61"/>
      <c r="AU15701" s="61"/>
      <c r="AV15701" s="61"/>
      <c r="AW15701" s="61"/>
      <c r="AX15701" s="61"/>
      <c r="AY15701" s="61"/>
      <c r="AZ15701" s="61"/>
      <c r="BA15701" s="61"/>
    </row>
    <row r="15702" spans="39:53" x14ac:dyDescent="0.2">
      <c r="AM15702" s="61"/>
      <c r="AN15702" s="61"/>
      <c r="AO15702" s="171"/>
      <c r="AP15702" s="61"/>
      <c r="AQ15702" s="61"/>
      <c r="AR15702" s="61"/>
      <c r="AS15702" s="61"/>
      <c r="AT15702" s="61"/>
      <c r="AU15702" s="61"/>
      <c r="AV15702" s="61"/>
      <c r="AW15702" s="61"/>
      <c r="AX15702" s="61"/>
      <c r="AY15702" s="61"/>
      <c r="AZ15702" s="61"/>
      <c r="BA15702" s="61"/>
    </row>
    <row r="15703" spans="39:53" x14ac:dyDescent="0.2">
      <c r="AM15703" s="61"/>
      <c r="AN15703" s="61"/>
      <c r="AO15703" s="171"/>
      <c r="AP15703" s="61"/>
      <c r="AQ15703" s="61"/>
      <c r="AR15703" s="61"/>
      <c r="AS15703" s="61"/>
      <c r="AT15703" s="61"/>
      <c r="AU15703" s="61"/>
      <c r="AV15703" s="61"/>
      <c r="AW15703" s="61"/>
      <c r="AX15703" s="61"/>
      <c r="AY15703" s="61"/>
      <c r="AZ15703" s="61"/>
      <c r="BA15703" s="61"/>
    </row>
    <row r="15704" spans="39:53" x14ac:dyDescent="0.2">
      <c r="AM15704" s="61"/>
      <c r="AN15704" s="61"/>
      <c r="AO15704" s="171"/>
      <c r="AP15704" s="61"/>
      <c r="AQ15704" s="61"/>
      <c r="AR15704" s="61"/>
      <c r="AS15704" s="61"/>
      <c r="AT15704" s="61"/>
      <c r="AU15704" s="61"/>
      <c r="AV15704" s="61"/>
      <c r="AW15704" s="61"/>
      <c r="AX15704" s="61"/>
      <c r="AY15704" s="61"/>
      <c r="AZ15704" s="61"/>
      <c r="BA15704" s="61"/>
    </row>
    <row r="15705" spans="39:53" x14ac:dyDescent="0.2">
      <c r="AM15705" s="61"/>
      <c r="AN15705" s="61"/>
      <c r="AO15705" s="171"/>
      <c r="AP15705" s="61"/>
      <c r="AQ15705" s="61"/>
      <c r="AR15705" s="61"/>
      <c r="AS15705" s="61"/>
      <c r="AT15705" s="61"/>
      <c r="AU15705" s="61"/>
      <c r="AV15705" s="61"/>
      <c r="AW15705" s="61"/>
      <c r="AX15705" s="61"/>
      <c r="AY15705" s="61"/>
      <c r="AZ15705" s="61"/>
      <c r="BA15705" s="61"/>
    </row>
    <row r="15706" spans="39:53" x14ac:dyDescent="0.2">
      <c r="AM15706" s="61"/>
      <c r="AN15706" s="61"/>
      <c r="AO15706" s="171"/>
      <c r="AP15706" s="61"/>
      <c r="AQ15706" s="61"/>
      <c r="AR15706" s="61"/>
      <c r="AS15706" s="61"/>
      <c r="AT15706" s="61"/>
      <c r="AU15706" s="61"/>
      <c r="AV15706" s="61"/>
      <c r="AW15706" s="61"/>
      <c r="AX15706" s="61"/>
      <c r="AY15706" s="61"/>
      <c r="AZ15706" s="61"/>
      <c r="BA15706" s="61"/>
    </row>
    <row r="15707" spans="39:53" x14ac:dyDescent="0.2">
      <c r="AM15707" s="61"/>
      <c r="AN15707" s="61"/>
      <c r="AO15707" s="171"/>
      <c r="AP15707" s="61"/>
      <c r="AQ15707" s="61"/>
      <c r="AR15707" s="61"/>
      <c r="AS15707" s="61"/>
      <c r="AT15707" s="61"/>
      <c r="AU15707" s="61"/>
      <c r="AV15707" s="61"/>
      <c r="AW15707" s="61"/>
      <c r="AX15707" s="61"/>
      <c r="AY15707" s="61"/>
      <c r="AZ15707" s="61"/>
      <c r="BA15707" s="61"/>
    </row>
    <row r="15708" spans="39:53" x14ac:dyDescent="0.2">
      <c r="AM15708" s="61"/>
      <c r="AN15708" s="61"/>
      <c r="AO15708" s="171"/>
      <c r="AP15708" s="61"/>
      <c r="AQ15708" s="61"/>
      <c r="AR15708" s="61"/>
      <c r="AS15708" s="61"/>
      <c r="AT15708" s="61"/>
      <c r="AU15708" s="61"/>
      <c r="AV15708" s="61"/>
      <c r="AW15708" s="61"/>
      <c r="AX15708" s="61"/>
      <c r="AY15708" s="61"/>
      <c r="AZ15708" s="61"/>
      <c r="BA15708" s="61"/>
    </row>
    <row r="15709" spans="39:53" x14ac:dyDescent="0.2">
      <c r="AM15709" s="61"/>
      <c r="AN15709" s="61"/>
      <c r="AO15709" s="171"/>
      <c r="AP15709" s="61"/>
      <c r="AQ15709" s="61"/>
      <c r="AR15709" s="61"/>
      <c r="AS15709" s="61"/>
      <c r="AT15709" s="61"/>
      <c r="AU15709" s="61"/>
      <c r="AV15709" s="61"/>
      <c r="AW15709" s="61"/>
      <c r="AX15709" s="61"/>
      <c r="AY15709" s="61"/>
      <c r="AZ15709" s="61"/>
      <c r="BA15709" s="61"/>
    </row>
    <row r="15710" spans="39:53" x14ac:dyDescent="0.2">
      <c r="AM15710" s="61"/>
      <c r="AN15710" s="61"/>
      <c r="AO15710" s="171"/>
      <c r="AP15710" s="61"/>
      <c r="AQ15710" s="61"/>
      <c r="AR15710" s="61"/>
      <c r="AS15710" s="61"/>
      <c r="AT15710" s="61"/>
      <c r="AU15710" s="61"/>
      <c r="AV15710" s="61"/>
      <c r="AW15710" s="61"/>
      <c r="AX15710" s="61"/>
      <c r="AY15710" s="61"/>
      <c r="AZ15710" s="61"/>
      <c r="BA15710" s="61"/>
    </row>
    <row r="15711" spans="39:53" x14ac:dyDescent="0.2">
      <c r="AM15711" s="61"/>
      <c r="AN15711" s="61"/>
      <c r="AO15711" s="171"/>
      <c r="AP15711" s="61"/>
      <c r="AQ15711" s="61"/>
      <c r="AR15711" s="61"/>
      <c r="AS15711" s="61"/>
      <c r="AT15711" s="61"/>
      <c r="AU15711" s="61"/>
      <c r="AV15711" s="61"/>
      <c r="AW15711" s="61"/>
      <c r="AX15711" s="61"/>
      <c r="AY15711" s="61"/>
      <c r="AZ15711" s="61"/>
      <c r="BA15711" s="61"/>
    </row>
    <row r="15712" spans="39:53" x14ac:dyDescent="0.2">
      <c r="AM15712" s="61"/>
      <c r="AN15712" s="61"/>
      <c r="AO15712" s="171"/>
      <c r="AP15712" s="61"/>
      <c r="AQ15712" s="61"/>
      <c r="AR15712" s="61"/>
      <c r="AS15712" s="61"/>
      <c r="AT15712" s="61"/>
      <c r="AU15712" s="61"/>
      <c r="AV15712" s="61"/>
      <c r="AW15712" s="61"/>
      <c r="AX15712" s="61"/>
      <c r="AY15712" s="61"/>
      <c r="AZ15712" s="61"/>
      <c r="BA15712" s="61"/>
    </row>
    <row r="15713" spans="39:53" x14ac:dyDescent="0.2">
      <c r="AM15713" s="61"/>
      <c r="AN15713" s="61"/>
      <c r="AO15713" s="171"/>
      <c r="AP15713" s="61"/>
      <c r="AQ15713" s="61"/>
      <c r="AR15713" s="61"/>
      <c r="AS15713" s="61"/>
      <c r="AT15713" s="61"/>
      <c r="AU15713" s="61"/>
      <c r="AV15713" s="61"/>
      <c r="AW15713" s="61"/>
      <c r="AX15713" s="61"/>
      <c r="AY15713" s="61"/>
      <c r="AZ15713" s="61"/>
      <c r="BA15713" s="61"/>
    </row>
    <row r="15714" spans="39:53" x14ac:dyDescent="0.2">
      <c r="AM15714" s="61"/>
      <c r="AN15714" s="61"/>
      <c r="AO15714" s="171"/>
      <c r="AP15714" s="61"/>
      <c r="AQ15714" s="61"/>
      <c r="AR15714" s="61"/>
      <c r="AS15714" s="61"/>
      <c r="AT15714" s="61"/>
      <c r="AU15714" s="61"/>
      <c r="AV15714" s="61"/>
      <c r="AW15714" s="61"/>
      <c r="AX15714" s="61"/>
      <c r="AY15714" s="61"/>
      <c r="AZ15714" s="61"/>
      <c r="BA15714" s="61"/>
    </row>
    <row r="15715" spans="39:53" x14ac:dyDescent="0.2">
      <c r="AM15715" s="61"/>
      <c r="AN15715" s="61"/>
      <c r="AO15715" s="171"/>
      <c r="AP15715" s="61"/>
      <c r="AQ15715" s="61"/>
      <c r="AR15715" s="61"/>
      <c r="AS15715" s="61"/>
      <c r="AT15715" s="61"/>
      <c r="AU15715" s="61"/>
      <c r="AV15715" s="61"/>
      <c r="AW15715" s="61"/>
      <c r="AX15715" s="61"/>
      <c r="AY15715" s="61"/>
      <c r="AZ15715" s="61"/>
      <c r="BA15715" s="61"/>
    </row>
    <row r="15716" spans="39:53" x14ac:dyDescent="0.2">
      <c r="AM15716" s="61"/>
      <c r="AN15716" s="61"/>
      <c r="AO15716" s="171"/>
      <c r="AP15716" s="61"/>
      <c r="AQ15716" s="61"/>
      <c r="AR15716" s="61"/>
      <c r="AS15716" s="61"/>
      <c r="AT15716" s="61"/>
      <c r="AU15716" s="61"/>
      <c r="AV15716" s="61"/>
      <c r="AW15716" s="61"/>
      <c r="AX15716" s="61"/>
      <c r="AY15716" s="61"/>
      <c r="AZ15716" s="61"/>
      <c r="BA15716" s="61"/>
    </row>
    <row r="15717" spans="39:53" x14ac:dyDescent="0.2">
      <c r="AM15717" s="61"/>
      <c r="AN15717" s="61"/>
      <c r="AO15717" s="171"/>
      <c r="AP15717" s="61"/>
      <c r="AQ15717" s="61"/>
      <c r="AR15717" s="61"/>
      <c r="AS15717" s="61"/>
      <c r="AT15717" s="61"/>
      <c r="AU15717" s="61"/>
      <c r="AV15717" s="61"/>
      <c r="AW15717" s="61"/>
      <c r="AX15717" s="61"/>
      <c r="AY15717" s="61"/>
      <c r="AZ15717" s="61"/>
      <c r="BA15717" s="61"/>
    </row>
    <row r="15718" spans="39:53" x14ac:dyDescent="0.2">
      <c r="AM15718" s="61"/>
      <c r="AN15718" s="61"/>
      <c r="AO15718" s="171"/>
      <c r="AP15718" s="61"/>
      <c r="AQ15718" s="61"/>
      <c r="AR15718" s="61"/>
      <c r="AS15718" s="61"/>
      <c r="AT15718" s="61"/>
      <c r="AU15718" s="61"/>
      <c r="AV15718" s="61"/>
      <c r="AW15718" s="61"/>
      <c r="AX15718" s="61"/>
      <c r="AY15718" s="61"/>
      <c r="AZ15718" s="61"/>
      <c r="BA15718" s="61"/>
    </row>
    <row r="15719" spans="39:53" x14ac:dyDescent="0.2">
      <c r="AM15719" s="61"/>
      <c r="AN15719" s="61"/>
      <c r="AO15719" s="171"/>
      <c r="AP15719" s="61"/>
      <c r="AQ15719" s="61"/>
      <c r="AR15719" s="61"/>
      <c r="AS15719" s="61"/>
      <c r="AT15719" s="61"/>
      <c r="AU15719" s="61"/>
      <c r="AV15719" s="61"/>
      <c r="AW15719" s="61"/>
      <c r="AX15719" s="61"/>
      <c r="AY15719" s="61"/>
      <c r="AZ15719" s="61"/>
      <c r="BA15719" s="61"/>
    </row>
    <row r="15720" spans="39:53" x14ac:dyDescent="0.2">
      <c r="AM15720" s="61"/>
      <c r="AN15720" s="61"/>
      <c r="AO15720" s="171"/>
      <c r="AP15720" s="61"/>
      <c r="AQ15720" s="61"/>
      <c r="AR15720" s="61"/>
      <c r="AS15720" s="61"/>
      <c r="AT15720" s="61"/>
      <c r="AU15720" s="61"/>
      <c r="AV15720" s="61"/>
      <c r="AW15720" s="61"/>
      <c r="AX15720" s="61"/>
      <c r="AY15720" s="61"/>
      <c r="AZ15720" s="61"/>
      <c r="BA15720" s="61"/>
    </row>
    <row r="15721" spans="39:53" x14ac:dyDescent="0.2">
      <c r="AM15721" s="61"/>
      <c r="AN15721" s="61"/>
      <c r="AO15721" s="171"/>
      <c r="AP15721" s="61"/>
      <c r="AQ15721" s="61"/>
      <c r="AR15721" s="61"/>
      <c r="AS15721" s="61"/>
      <c r="AT15721" s="61"/>
      <c r="AU15721" s="61"/>
      <c r="AV15721" s="61"/>
      <c r="AW15721" s="61"/>
      <c r="AX15721" s="61"/>
      <c r="AY15721" s="61"/>
      <c r="AZ15721" s="61"/>
      <c r="BA15721" s="61"/>
    </row>
    <row r="15722" spans="39:53" x14ac:dyDescent="0.2">
      <c r="AM15722" s="61"/>
      <c r="AN15722" s="61"/>
      <c r="AO15722" s="171"/>
      <c r="AP15722" s="61"/>
      <c r="AQ15722" s="61"/>
      <c r="AR15722" s="61"/>
      <c r="AS15722" s="61"/>
      <c r="AT15722" s="61"/>
      <c r="AU15722" s="61"/>
      <c r="AV15722" s="61"/>
      <c r="AW15722" s="61"/>
      <c r="AX15722" s="61"/>
      <c r="AY15722" s="61"/>
      <c r="AZ15722" s="61"/>
      <c r="BA15722" s="61"/>
    </row>
    <row r="15723" spans="39:53" x14ac:dyDescent="0.2">
      <c r="AM15723" s="61"/>
      <c r="AN15723" s="61"/>
      <c r="AO15723" s="171"/>
      <c r="AP15723" s="61"/>
      <c r="AQ15723" s="61"/>
      <c r="AR15723" s="61"/>
      <c r="AS15723" s="61"/>
      <c r="AT15723" s="61"/>
      <c r="AU15723" s="61"/>
      <c r="AV15723" s="61"/>
      <c r="AW15723" s="61"/>
      <c r="AX15723" s="61"/>
      <c r="AY15723" s="61"/>
      <c r="AZ15723" s="61"/>
      <c r="BA15723" s="61"/>
    </row>
    <row r="15724" spans="39:53" x14ac:dyDescent="0.2">
      <c r="AM15724" s="61"/>
      <c r="AN15724" s="61"/>
      <c r="AO15724" s="171"/>
      <c r="AP15724" s="61"/>
      <c r="AQ15724" s="61"/>
      <c r="AR15724" s="61"/>
      <c r="AS15724" s="61"/>
      <c r="AT15724" s="61"/>
      <c r="AU15724" s="61"/>
      <c r="AV15724" s="61"/>
      <c r="AW15724" s="61"/>
      <c r="AX15724" s="61"/>
      <c r="AY15724" s="61"/>
      <c r="AZ15724" s="61"/>
      <c r="BA15724" s="61"/>
    </row>
    <row r="15725" spans="39:53" x14ac:dyDescent="0.2">
      <c r="AM15725" s="61"/>
      <c r="AN15725" s="61"/>
      <c r="AO15725" s="171"/>
      <c r="AP15725" s="61"/>
      <c r="AQ15725" s="61"/>
      <c r="AR15725" s="61"/>
      <c r="AS15725" s="61"/>
      <c r="AT15725" s="61"/>
      <c r="AU15725" s="61"/>
      <c r="AV15725" s="61"/>
      <c r="AW15725" s="61"/>
      <c r="AX15725" s="61"/>
      <c r="AY15725" s="61"/>
      <c r="AZ15725" s="61"/>
      <c r="BA15725" s="61"/>
    </row>
    <row r="15726" spans="39:53" x14ac:dyDescent="0.2">
      <c r="AM15726" s="61"/>
      <c r="AN15726" s="61"/>
      <c r="AO15726" s="171"/>
      <c r="AP15726" s="61"/>
      <c r="AQ15726" s="61"/>
      <c r="AR15726" s="61"/>
      <c r="AS15726" s="61"/>
      <c r="AT15726" s="61"/>
      <c r="AU15726" s="61"/>
      <c r="AV15726" s="61"/>
      <c r="AW15726" s="61"/>
      <c r="AX15726" s="61"/>
      <c r="AY15726" s="61"/>
      <c r="AZ15726" s="61"/>
      <c r="BA15726" s="61"/>
    </row>
    <row r="15727" spans="39:53" x14ac:dyDescent="0.2">
      <c r="AM15727" s="61"/>
      <c r="AN15727" s="61"/>
      <c r="AO15727" s="171"/>
      <c r="AP15727" s="61"/>
      <c r="AQ15727" s="61"/>
      <c r="AR15727" s="61"/>
      <c r="AS15727" s="61"/>
      <c r="AT15727" s="61"/>
      <c r="AU15727" s="61"/>
      <c r="AV15727" s="61"/>
      <c r="AW15727" s="61"/>
      <c r="AX15727" s="61"/>
      <c r="AY15727" s="61"/>
      <c r="AZ15727" s="61"/>
      <c r="BA15727" s="61"/>
    </row>
    <row r="15728" spans="39:53" x14ac:dyDescent="0.2">
      <c r="AM15728" s="61"/>
      <c r="AN15728" s="61"/>
      <c r="AO15728" s="171"/>
      <c r="AP15728" s="61"/>
      <c r="AQ15728" s="61"/>
      <c r="AR15728" s="61"/>
      <c r="AS15728" s="61"/>
      <c r="AT15728" s="61"/>
      <c r="AU15728" s="61"/>
      <c r="AV15728" s="61"/>
      <c r="AW15728" s="61"/>
      <c r="AX15728" s="61"/>
      <c r="AY15728" s="61"/>
      <c r="AZ15728" s="61"/>
      <c r="BA15728" s="61"/>
    </row>
    <row r="15729" spans="39:53" x14ac:dyDescent="0.2">
      <c r="AM15729" s="61"/>
      <c r="AN15729" s="61"/>
      <c r="AO15729" s="171"/>
      <c r="AP15729" s="61"/>
      <c r="AQ15729" s="61"/>
      <c r="AR15729" s="61"/>
      <c r="AS15729" s="61"/>
      <c r="AT15729" s="61"/>
      <c r="AU15729" s="61"/>
      <c r="AV15729" s="61"/>
      <c r="AW15729" s="61"/>
      <c r="AX15729" s="61"/>
      <c r="AY15729" s="61"/>
      <c r="AZ15729" s="61"/>
      <c r="BA15729" s="61"/>
    </row>
    <row r="15730" spans="39:53" x14ac:dyDescent="0.2">
      <c r="AM15730" s="61"/>
      <c r="AN15730" s="61"/>
      <c r="AO15730" s="171"/>
      <c r="AP15730" s="61"/>
      <c r="AQ15730" s="61"/>
      <c r="AR15730" s="61"/>
      <c r="AS15730" s="61"/>
      <c r="AT15730" s="61"/>
      <c r="AU15730" s="61"/>
      <c r="AV15730" s="61"/>
      <c r="AW15730" s="61"/>
      <c r="AX15730" s="61"/>
      <c r="AY15730" s="61"/>
      <c r="AZ15730" s="61"/>
      <c r="BA15730" s="61"/>
    </row>
    <row r="15731" spans="39:53" x14ac:dyDescent="0.2">
      <c r="AM15731" s="61"/>
      <c r="AN15731" s="61"/>
      <c r="AO15731" s="171"/>
      <c r="AP15731" s="61"/>
      <c r="AQ15731" s="61"/>
      <c r="AR15731" s="61"/>
      <c r="AS15731" s="61"/>
      <c r="AT15731" s="61"/>
      <c r="AU15731" s="61"/>
      <c r="AV15731" s="61"/>
      <c r="AW15731" s="61"/>
      <c r="AX15731" s="61"/>
      <c r="AY15731" s="61"/>
      <c r="AZ15731" s="61"/>
      <c r="BA15731" s="61"/>
    </row>
    <row r="15732" spans="39:53" x14ac:dyDescent="0.2">
      <c r="AM15732" s="61"/>
      <c r="AN15732" s="61"/>
      <c r="AO15732" s="171"/>
      <c r="AP15732" s="61"/>
      <c r="AQ15732" s="61"/>
      <c r="AR15732" s="61"/>
      <c r="AS15732" s="61"/>
      <c r="AT15732" s="61"/>
      <c r="AU15732" s="61"/>
      <c r="AV15732" s="61"/>
      <c r="AW15732" s="61"/>
      <c r="AX15732" s="61"/>
      <c r="AY15732" s="61"/>
      <c r="AZ15732" s="61"/>
      <c r="BA15732" s="61"/>
    </row>
    <row r="15733" spans="39:53" x14ac:dyDescent="0.2">
      <c r="AM15733" s="61"/>
      <c r="AN15733" s="61"/>
      <c r="AO15733" s="171"/>
      <c r="AP15733" s="61"/>
      <c r="AQ15733" s="61"/>
      <c r="AR15733" s="61"/>
      <c r="AS15733" s="61"/>
      <c r="AT15733" s="61"/>
      <c r="AU15733" s="61"/>
      <c r="AV15733" s="61"/>
      <c r="AW15733" s="61"/>
      <c r="AX15733" s="61"/>
      <c r="AY15733" s="61"/>
      <c r="AZ15733" s="61"/>
      <c r="BA15733" s="61"/>
    </row>
    <row r="15734" spans="39:53" x14ac:dyDescent="0.2">
      <c r="AM15734" s="61"/>
      <c r="AN15734" s="61"/>
      <c r="AO15734" s="171"/>
      <c r="AP15734" s="61"/>
      <c r="AQ15734" s="61"/>
      <c r="AR15734" s="61"/>
      <c r="AS15734" s="61"/>
      <c r="AT15734" s="61"/>
      <c r="AU15734" s="61"/>
      <c r="AV15734" s="61"/>
      <c r="AW15734" s="61"/>
      <c r="AX15734" s="61"/>
      <c r="AY15734" s="61"/>
      <c r="AZ15734" s="61"/>
      <c r="BA15734" s="61"/>
    </row>
    <row r="15735" spans="39:53" x14ac:dyDescent="0.2">
      <c r="AM15735" s="61"/>
      <c r="AN15735" s="61"/>
      <c r="AO15735" s="171"/>
      <c r="AP15735" s="61"/>
      <c r="AQ15735" s="61"/>
      <c r="AR15735" s="61"/>
      <c r="AS15735" s="61"/>
      <c r="AT15735" s="61"/>
      <c r="AU15735" s="61"/>
      <c r="AV15735" s="61"/>
      <c r="AW15735" s="61"/>
      <c r="AX15735" s="61"/>
      <c r="AY15735" s="61"/>
      <c r="AZ15735" s="61"/>
      <c r="BA15735" s="61"/>
    </row>
    <row r="15736" spans="39:53" x14ac:dyDescent="0.2">
      <c r="AM15736" s="61"/>
      <c r="AN15736" s="61"/>
      <c r="AO15736" s="171"/>
      <c r="AP15736" s="61"/>
      <c r="AQ15736" s="61"/>
      <c r="AR15736" s="61"/>
      <c r="AS15736" s="61"/>
      <c r="AT15736" s="61"/>
      <c r="AU15736" s="61"/>
      <c r="AV15736" s="61"/>
      <c r="AW15736" s="61"/>
      <c r="AX15736" s="61"/>
      <c r="AY15736" s="61"/>
      <c r="AZ15736" s="61"/>
      <c r="BA15736" s="61"/>
    </row>
    <row r="15737" spans="39:53" x14ac:dyDescent="0.2">
      <c r="AM15737" s="61"/>
      <c r="AN15737" s="61"/>
      <c r="AO15737" s="171"/>
      <c r="AP15737" s="61"/>
      <c r="AQ15737" s="61"/>
      <c r="AR15737" s="61"/>
      <c r="AS15737" s="61"/>
      <c r="AT15737" s="61"/>
      <c r="AU15737" s="61"/>
      <c r="AV15737" s="61"/>
      <c r="AW15737" s="61"/>
      <c r="AX15737" s="61"/>
      <c r="AY15737" s="61"/>
      <c r="AZ15737" s="61"/>
      <c r="BA15737" s="61"/>
    </row>
    <row r="15738" spans="39:53" x14ac:dyDescent="0.2">
      <c r="AM15738" s="61"/>
      <c r="AN15738" s="61"/>
      <c r="AO15738" s="171"/>
      <c r="AP15738" s="61"/>
      <c r="AQ15738" s="61"/>
      <c r="AR15738" s="61"/>
      <c r="AS15738" s="61"/>
      <c r="AT15738" s="61"/>
      <c r="AU15738" s="61"/>
      <c r="AV15738" s="61"/>
      <c r="AW15738" s="61"/>
      <c r="AX15738" s="61"/>
      <c r="AY15738" s="61"/>
      <c r="AZ15738" s="61"/>
      <c r="BA15738" s="61"/>
    </row>
    <row r="15739" spans="39:53" x14ac:dyDescent="0.2">
      <c r="AM15739" s="61"/>
      <c r="AN15739" s="61"/>
      <c r="AO15739" s="171"/>
      <c r="AP15739" s="61"/>
      <c r="AQ15739" s="61"/>
      <c r="AR15739" s="61"/>
      <c r="AS15739" s="61"/>
      <c r="AT15739" s="61"/>
      <c r="AU15739" s="61"/>
      <c r="AV15739" s="61"/>
      <c r="AW15739" s="61"/>
      <c r="AX15739" s="61"/>
      <c r="AY15739" s="61"/>
      <c r="AZ15739" s="61"/>
      <c r="BA15739" s="61"/>
    </row>
    <row r="15740" spans="39:53" x14ac:dyDescent="0.2">
      <c r="AM15740" s="61"/>
      <c r="AN15740" s="61"/>
      <c r="AO15740" s="171"/>
      <c r="AP15740" s="61"/>
      <c r="AQ15740" s="61"/>
      <c r="AR15740" s="61"/>
      <c r="AS15740" s="61"/>
      <c r="AT15740" s="61"/>
      <c r="AU15740" s="61"/>
      <c r="AV15740" s="61"/>
      <c r="AW15740" s="61"/>
      <c r="AX15740" s="61"/>
      <c r="AY15740" s="61"/>
      <c r="AZ15740" s="61"/>
      <c r="BA15740" s="61"/>
    </row>
    <row r="15741" spans="39:53" x14ac:dyDescent="0.2">
      <c r="AM15741" s="61"/>
      <c r="AN15741" s="61"/>
      <c r="AO15741" s="171"/>
      <c r="AP15741" s="61"/>
      <c r="AQ15741" s="61"/>
      <c r="AR15741" s="61"/>
      <c r="AS15741" s="61"/>
      <c r="AT15741" s="61"/>
      <c r="AU15741" s="61"/>
      <c r="AV15741" s="61"/>
      <c r="AW15741" s="61"/>
      <c r="AX15741" s="61"/>
      <c r="AY15741" s="61"/>
      <c r="AZ15741" s="61"/>
      <c r="BA15741" s="61"/>
    </row>
    <row r="15742" spans="39:53" x14ac:dyDescent="0.2">
      <c r="AM15742" s="61"/>
      <c r="AN15742" s="61"/>
      <c r="AO15742" s="171"/>
      <c r="AP15742" s="61"/>
      <c r="AQ15742" s="61"/>
      <c r="AR15742" s="61"/>
      <c r="AS15742" s="61"/>
      <c r="AT15742" s="61"/>
      <c r="AU15742" s="61"/>
      <c r="AV15742" s="61"/>
      <c r="AW15742" s="61"/>
      <c r="AX15742" s="61"/>
      <c r="AY15742" s="61"/>
      <c r="AZ15742" s="61"/>
      <c r="BA15742" s="61"/>
    </row>
    <row r="15743" spans="39:53" x14ac:dyDescent="0.2">
      <c r="AM15743" s="61"/>
      <c r="AN15743" s="61"/>
      <c r="AO15743" s="171"/>
      <c r="AP15743" s="61"/>
      <c r="AQ15743" s="61"/>
      <c r="AR15743" s="61"/>
      <c r="AS15743" s="61"/>
      <c r="AT15743" s="61"/>
      <c r="AU15743" s="61"/>
      <c r="AV15743" s="61"/>
      <c r="AW15743" s="61"/>
      <c r="AX15743" s="61"/>
      <c r="AY15743" s="61"/>
      <c r="AZ15743" s="61"/>
      <c r="BA15743" s="61"/>
    </row>
    <row r="15744" spans="39:53" x14ac:dyDescent="0.2">
      <c r="AM15744" s="61"/>
      <c r="AN15744" s="61"/>
      <c r="AO15744" s="171"/>
      <c r="AP15744" s="61"/>
      <c r="AQ15744" s="61"/>
      <c r="AR15744" s="61"/>
      <c r="AS15744" s="61"/>
      <c r="AT15744" s="61"/>
      <c r="AU15744" s="61"/>
      <c r="AV15744" s="61"/>
      <c r="AW15744" s="61"/>
      <c r="AX15744" s="61"/>
      <c r="AY15744" s="61"/>
      <c r="AZ15744" s="61"/>
      <c r="BA15744" s="61"/>
    </row>
    <row r="15745" spans="39:53" x14ac:dyDescent="0.2">
      <c r="AM15745" s="61"/>
      <c r="AN15745" s="61"/>
      <c r="AO15745" s="171"/>
      <c r="AP15745" s="61"/>
      <c r="AQ15745" s="61"/>
      <c r="AR15745" s="61"/>
      <c r="AS15745" s="61"/>
      <c r="AT15745" s="61"/>
      <c r="AU15745" s="61"/>
      <c r="AV15745" s="61"/>
      <c r="AW15745" s="61"/>
      <c r="AX15745" s="61"/>
      <c r="AY15745" s="61"/>
      <c r="AZ15745" s="61"/>
      <c r="BA15745" s="61"/>
    </row>
    <row r="15746" spans="39:53" x14ac:dyDescent="0.2">
      <c r="AM15746" s="61"/>
      <c r="AN15746" s="61"/>
      <c r="AO15746" s="171"/>
      <c r="AP15746" s="61"/>
      <c r="AQ15746" s="61"/>
      <c r="AR15746" s="61"/>
      <c r="AS15746" s="61"/>
      <c r="AT15746" s="61"/>
      <c r="AU15746" s="61"/>
      <c r="AV15746" s="61"/>
      <c r="AW15746" s="61"/>
      <c r="AX15746" s="61"/>
      <c r="AY15746" s="61"/>
      <c r="AZ15746" s="61"/>
      <c r="BA15746" s="61"/>
    </row>
    <row r="15747" spans="39:53" x14ac:dyDescent="0.2">
      <c r="AM15747" s="61"/>
      <c r="AN15747" s="61"/>
      <c r="AO15747" s="171"/>
      <c r="AP15747" s="61"/>
      <c r="AQ15747" s="61"/>
      <c r="AR15747" s="61"/>
      <c r="AS15747" s="61"/>
      <c r="AT15747" s="61"/>
      <c r="AU15747" s="61"/>
      <c r="AV15747" s="61"/>
      <c r="AW15747" s="61"/>
      <c r="AX15747" s="61"/>
      <c r="AY15747" s="61"/>
      <c r="AZ15747" s="61"/>
      <c r="BA15747" s="61"/>
    </row>
    <row r="15748" spans="39:53" x14ac:dyDescent="0.2">
      <c r="AM15748" s="61"/>
      <c r="AN15748" s="61"/>
      <c r="AO15748" s="171"/>
      <c r="AP15748" s="61"/>
      <c r="AQ15748" s="61"/>
      <c r="AR15748" s="61"/>
      <c r="AS15748" s="61"/>
      <c r="AT15748" s="61"/>
      <c r="AU15748" s="61"/>
      <c r="AV15748" s="61"/>
      <c r="AW15748" s="61"/>
      <c r="AX15748" s="61"/>
      <c r="AY15748" s="61"/>
      <c r="AZ15748" s="61"/>
      <c r="BA15748" s="61"/>
    </row>
    <row r="15749" spans="39:53" x14ac:dyDescent="0.2">
      <c r="AM15749" s="61"/>
      <c r="AN15749" s="61"/>
      <c r="AO15749" s="171"/>
      <c r="AP15749" s="61"/>
      <c r="AQ15749" s="61"/>
      <c r="AR15749" s="61"/>
      <c r="AS15749" s="61"/>
      <c r="AT15749" s="61"/>
      <c r="AU15749" s="61"/>
      <c r="AV15749" s="61"/>
      <c r="AW15749" s="61"/>
      <c r="AX15749" s="61"/>
      <c r="AY15749" s="61"/>
      <c r="AZ15749" s="61"/>
      <c r="BA15749" s="61"/>
    </row>
    <row r="15750" spans="39:53" x14ac:dyDescent="0.2">
      <c r="AM15750" s="61"/>
      <c r="AN15750" s="61"/>
      <c r="AO15750" s="171"/>
      <c r="AP15750" s="61"/>
      <c r="AQ15750" s="61"/>
      <c r="AR15750" s="61"/>
      <c r="AS15750" s="61"/>
      <c r="AT15750" s="61"/>
      <c r="AU15750" s="61"/>
      <c r="AV15750" s="61"/>
      <c r="AW15750" s="61"/>
      <c r="AX15750" s="61"/>
      <c r="AY15750" s="61"/>
      <c r="AZ15750" s="61"/>
      <c r="BA15750" s="61"/>
    </row>
    <row r="15751" spans="39:53" x14ac:dyDescent="0.2">
      <c r="AM15751" s="61"/>
      <c r="AN15751" s="61"/>
      <c r="AO15751" s="171"/>
      <c r="AP15751" s="61"/>
      <c r="AQ15751" s="61"/>
      <c r="AR15751" s="61"/>
      <c r="AS15751" s="61"/>
      <c r="AT15751" s="61"/>
      <c r="AU15751" s="61"/>
      <c r="AV15751" s="61"/>
      <c r="AW15751" s="61"/>
      <c r="AX15751" s="61"/>
      <c r="AY15751" s="61"/>
      <c r="AZ15751" s="61"/>
      <c r="BA15751" s="61"/>
    </row>
    <row r="15752" spans="39:53" x14ac:dyDescent="0.2">
      <c r="AM15752" s="61"/>
      <c r="AN15752" s="61"/>
      <c r="AO15752" s="171"/>
      <c r="AP15752" s="61"/>
      <c r="AQ15752" s="61"/>
      <c r="AR15752" s="61"/>
      <c r="AS15752" s="61"/>
      <c r="AT15752" s="61"/>
      <c r="AU15752" s="61"/>
      <c r="AV15752" s="61"/>
      <c r="AW15752" s="61"/>
      <c r="AX15752" s="61"/>
      <c r="AY15752" s="61"/>
      <c r="AZ15752" s="61"/>
      <c r="BA15752" s="61"/>
    </row>
    <row r="15753" spans="39:53" x14ac:dyDescent="0.2">
      <c r="AM15753" s="61"/>
      <c r="AN15753" s="61"/>
      <c r="AO15753" s="171"/>
      <c r="AP15753" s="61"/>
      <c r="AQ15753" s="61"/>
      <c r="AR15753" s="61"/>
      <c r="AS15753" s="61"/>
      <c r="AT15753" s="61"/>
      <c r="AU15753" s="61"/>
      <c r="AV15753" s="61"/>
      <c r="AW15753" s="61"/>
      <c r="AX15753" s="61"/>
      <c r="AY15753" s="61"/>
      <c r="AZ15753" s="61"/>
      <c r="BA15753" s="61"/>
    </row>
    <row r="15754" spans="39:53" x14ac:dyDescent="0.2">
      <c r="AM15754" s="61"/>
      <c r="AN15754" s="61"/>
      <c r="AO15754" s="171"/>
      <c r="AP15754" s="61"/>
      <c r="AQ15754" s="61"/>
      <c r="AR15754" s="61"/>
      <c r="AS15754" s="61"/>
      <c r="AT15754" s="61"/>
      <c r="AU15754" s="61"/>
      <c r="AV15754" s="61"/>
      <c r="AW15754" s="61"/>
      <c r="AX15754" s="61"/>
      <c r="AY15754" s="61"/>
      <c r="AZ15754" s="61"/>
      <c r="BA15754" s="61"/>
    </row>
    <row r="15755" spans="39:53" x14ac:dyDescent="0.2">
      <c r="AM15755" s="61"/>
      <c r="AN15755" s="61"/>
      <c r="AO15755" s="171"/>
      <c r="AP15755" s="61"/>
      <c r="AQ15755" s="61"/>
      <c r="AR15755" s="61"/>
      <c r="AS15755" s="61"/>
      <c r="AT15755" s="61"/>
      <c r="AU15755" s="61"/>
      <c r="AV15755" s="61"/>
      <c r="AW15755" s="61"/>
      <c r="AX15755" s="61"/>
      <c r="AY15755" s="61"/>
      <c r="AZ15755" s="61"/>
      <c r="BA15755" s="61"/>
    </row>
    <row r="15756" spans="39:53" x14ac:dyDescent="0.2">
      <c r="AM15756" s="61"/>
      <c r="AN15756" s="61"/>
      <c r="AO15756" s="171"/>
      <c r="AP15756" s="61"/>
      <c r="AQ15756" s="61"/>
      <c r="AR15756" s="61"/>
      <c r="AS15756" s="61"/>
      <c r="AT15756" s="61"/>
      <c r="AU15756" s="61"/>
      <c r="AV15756" s="61"/>
      <c r="AW15756" s="61"/>
      <c r="AX15756" s="61"/>
      <c r="AY15756" s="61"/>
      <c r="AZ15756" s="61"/>
      <c r="BA15756" s="61"/>
    </row>
    <row r="15757" spans="39:53" x14ac:dyDescent="0.2">
      <c r="AM15757" s="61"/>
      <c r="AN15757" s="61"/>
      <c r="AO15757" s="171"/>
      <c r="AP15757" s="61"/>
      <c r="AQ15757" s="61"/>
      <c r="AR15757" s="61"/>
      <c r="AS15757" s="61"/>
      <c r="AT15757" s="61"/>
      <c r="AU15757" s="61"/>
      <c r="AV15757" s="61"/>
      <c r="AW15757" s="61"/>
      <c r="AX15757" s="61"/>
      <c r="AY15757" s="61"/>
      <c r="AZ15757" s="61"/>
      <c r="BA15757" s="61"/>
    </row>
    <row r="15758" spans="39:53" x14ac:dyDescent="0.2">
      <c r="AM15758" s="61"/>
      <c r="AN15758" s="61"/>
      <c r="AO15758" s="171"/>
      <c r="AP15758" s="61"/>
      <c r="AQ15758" s="61"/>
      <c r="AR15758" s="61"/>
      <c r="AS15758" s="61"/>
      <c r="AT15758" s="61"/>
      <c r="AU15758" s="61"/>
      <c r="AV15758" s="61"/>
      <c r="AW15758" s="61"/>
      <c r="AX15758" s="61"/>
      <c r="AY15758" s="61"/>
      <c r="AZ15758" s="61"/>
      <c r="BA15758" s="61"/>
    </row>
    <row r="15759" spans="39:53" x14ac:dyDescent="0.2">
      <c r="AM15759" s="61"/>
      <c r="AN15759" s="61"/>
      <c r="AO15759" s="171"/>
      <c r="AP15759" s="61"/>
      <c r="AQ15759" s="61"/>
      <c r="AR15759" s="61"/>
      <c r="AS15759" s="61"/>
      <c r="AT15759" s="61"/>
      <c r="AU15759" s="61"/>
      <c r="AV15759" s="61"/>
      <c r="AW15759" s="61"/>
      <c r="AX15759" s="61"/>
      <c r="AY15759" s="61"/>
      <c r="AZ15759" s="61"/>
      <c r="BA15759" s="61"/>
    </row>
    <row r="15760" spans="39:53" x14ac:dyDescent="0.2">
      <c r="AM15760" s="61"/>
      <c r="AN15760" s="61"/>
      <c r="AO15760" s="171"/>
      <c r="AP15760" s="61"/>
      <c r="AQ15760" s="61"/>
      <c r="AR15760" s="61"/>
      <c r="AS15760" s="61"/>
      <c r="AT15760" s="61"/>
      <c r="AU15760" s="61"/>
      <c r="AV15760" s="61"/>
      <c r="AW15760" s="61"/>
      <c r="AX15760" s="61"/>
      <c r="AY15760" s="61"/>
      <c r="AZ15760" s="61"/>
      <c r="BA15760" s="61"/>
    </row>
    <row r="15761" spans="39:53" x14ac:dyDescent="0.2">
      <c r="AM15761" s="61"/>
      <c r="AN15761" s="61"/>
      <c r="AO15761" s="171"/>
      <c r="AP15761" s="61"/>
      <c r="AQ15761" s="61"/>
      <c r="AR15761" s="61"/>
      <c r="AS15761" s="61"/>
      <c r="AT15761" s="61"/>
      <c r="AU15761" s="61"/>
      <c r="AV15761" s="61"/>
      <c r="AW15761" s="61"/>
      <c r="AX15761" s="61"/>
      <c r="AY15761" s="61"/>
      <c r="AZ15761" s="61"/>
      <c r="BA15761" s="61"/>
    </row>
    <row r="15762" spans="39:53" x14ac:dyDescent="0.2">
      <c r="AM15762" s="61"/>
      <c r="AN15762" s="61"/>
      <c r="AO15762" s="171"/>
      <c r="AP15762" s="61"/>
      <c r="AQ15762" s="61"/>
      <c r="AR15762" s="61"/>
      <c r="AS15762" s="61"/>
      <c r="AT15762" s="61"/>
      <c r="AU15762" s="61"/>
      <c r="AV15762" s="61"/>
      <c r="AW15762" s="61"/>
      <c r="AX15762" s="61"/>
      <c r="AY15762" s="61"/>
      <c r="AZ15762" s="61"/>
      <c r="BA15762" s="61"/>
    </row>
    <row r="15763" spans="39:53" x14ac:dyDescent="0.2">
      <c r="AM15763" s="61"/>
      <c r="AN15763" s="61"/>
      <c r="AO15763" s="171"/>
      <c r="AP15763" s="61"/>
      <c r="AQ15763" s="61"/>
      <c r="AR15763" s="61"/>
      <c r="AS15763" s="61"/>
      <c r="AT15763" s="61"/>
      <c r="AU15763" s="61"/>
      <c r="AV15763" s="61"/>
      <c r="AW15763" s="61"/>
      <c r="AX15763" s="61"/>
      <c r="AY15763" s="61"/>
      <c r="AZ15763" s="61"/>
      <c r="BA15763" s="61"/>
    </row>
    <row r="15764" spans="39:53" x14ac:dyDescent="0.2">
      <c r="AM15764" s="61"/>
      <c r="AN15764" s="61"/>
      <c r="AO15764" s="171"/>
      <c r="AP15764" s="61"/>
      <c r="AQ15764" s="61"/>
      <c r="AR15764" s="61"/>
      <c r="AS15764" s="61"/>
      <c r="AT15764" s="61"/>
      <c r="AU15764" s="61"/>
      <c r="AV15764" s="61"/>
      <c r="AW15764" s="61"/>
      <c r="AX15764" s="61"/>
      <c r="AY15764" s="61"/>
      <c r="AZ15764" s="61"/>
      <c r="BA15764" s="61"/>
    </row>
    <row r="15765" spans="39:53" x14ac:dyDescent="0.2">
      <c r="AM15765" s="61"/>
      <c r="AN15765" s="61"/>
      <c r="AO15765" s="171"/>
      <c r="AP15765" s="61"/>
      <c r="AQ15765" s="61"/>
      <c r="AR15765" s="61"/>
      <c r="AS15765" s="61"/>
      <c r="AT15765" s="61"/>
      <c r="AU15765" s="61"/>
      <c r="AV15765" s="61"/>
      <c r="AW15765" s="61"/>
      <c r="AX15765" s="61"/>
      <c r="AY15765" s="61"/>
      <c r="AZ15765" s="61"/>
      <c r="BA15765" s="61"/>
    </row>
    <row r="15766" spans="39:53" x14ac:dyDescent="0.2">
      <c r="AM15766" s="61"/>
      <c r="AN15766" s="61"/>
      <c r="AO15766" s="171"/>
      <c r="AP15766" s="61"/>
      <c r="AQ15766" s="61"/>
      <c r="AR15766" s="61"/>
      <c r="AS15766" s="61"/>
      <c r="AT15766" s="61"/>
      <c r="AU15766" s="61"/>
      <c r="AV15766" s="61"/>
      <c r="AW15766" s="61"/>
      <c r="AX15766" s="61"/>
      <c r="AY15766" s="61"/>
      <c r="AZ15766" s="61"/>
      <c r="BA15766" s="61"/>
    </row>
    <row r="15767" spans="39:53" x14ac:dyDescent="0.2">
      <c r="AM15767" s="61"/>
      <c r="AN15767" s="61"/>
      <c r="AO15767" s="171"/>
      <c r="AP15767" s="61"/>
      <c r="AQ15767" s="61"/>
      <c r="AR15767" s="61"/>
      <c r="AS15767" s="61"/>
      <c r="AT15767" s="61"/>
      <c r="AU15767" s="61"/>
      <c r="AV15767" s="61"/>
      <c r="AW15767" s="61"/>
      <c r="AX15767" s="61"/>
      <c r="AY15767" s="61"/>
      <c r="AZ15767" s="61"/>
      <c r="BA15767" s="61"/>
    </row>
    <row r="15768" spans="39:53" x14ac:dyDescent="0.2">
      <c r="AM15768" s="61"/>
      <c r="AN15768" s="61"/>
      <c r="AO15768" s="171"/>
      <c r="AP15768" s="61"/>
      <c r="AQ15768" s="61"/>
      <c r="AR15768" s="61"/>
      <c r="AS15768" s="61"/>
      <c r="AT15768" s="61"/>
      <c r="AU15768" s="61"/>
      <c r="AV15768" s="61"/>
      <c r="AW15768" s="61"/>
      <c r="AX15768" s="61"/>
      <c r="AY15768" s="61"/>
      <c r="AZ15768" s="61"/>
      <c r="BA15768" s="61"/>
    </row>
    <row r="15769" spans="39:53" x14ac:dyDescent="0.2">
      <c r="AM15769" s="61"/>
      <c r="AN15769" s="61"/>
      <c r="AO15769" s="171"/>
      <c r="AP15769" s="61"/>
      <c r="AQ15769" s="61"/>
      <c r="AR15769" s="61"/>
      <c r="AS15769" s="61"/>
      <c r="AT15769" s="61"/>
      <c r="AU15769" s="61"/>
      <c r="AV15769" s="61"/>
      <c r="AW15769" s="61"/>
      <c r="AX15769" s="61"/>
      <c r="AY15769" s="61"/>
      <c r="AZ15769" s="61"/>
      <c r="BA15769" s="61"/>
    </row>
    <row r="15770" spans="39:53" x14ac:dyDescent="0.2">
      <c r="AM15770" s="61"/>
      <c r="AN15770" s="61"/>
      <c r="AO15770" s="171"/>
      <c r="AP15770" s="61"/>
      <c r="AQ15770" s="61"/>
      <c r="AR15770" s="61"/>
      <c r="AS15770" s="61"/>
      <c r="AT15770" s="61"/>
      <c r="AU15770" s="61"/>
      <c r="AV15770" s="61"/>
      <c r="AW15770" s="61"/>
      <c r="AX15770" s="61"/>
      <c r="AY15770" s="61"/>
      <c r="AZ15770" s="61"/>
      <c r="BA15770" s="61"/>
    </row>
    <row r="15771" spans="39:53" x14ac:dyDescent="0.2">
      <c r="AM15771" s="61"/>
      <c r="AN15771" s="61"/>
      <c r="AO15771" s="171"/>
      <c r="AP15771" s="61"/>
      <c r="AQ15771" s="61"/>
      <c r="AR15771" s="61"/>
      <c r="AS15771" s="61"/>
      <c r="AT15771" s="61"/>
      <c r="AU15771" s="61"/>
      <c r="AV15771" s="61"/>
      <c r="AW15771" s="61"/>
      <c r="AX15771" s="61"/>
      <c r="AY15771" s="61"/>
      <c r="AZ15771" s="61"/>
      <c r="BA15771" s="61"/>
    </row>
    <row r="15772" spans="39:53" x14ac:dyDescent="0.2">
      <c r="AM15772" s="61"/>
      <c r="AN15772" s="61"/>
      <c r="AO15772" s="171"/>
      <c r="AP15772" s="61"/>
      <c r="AQ15772" s="61"/>
      <c r="AR15772" s="61"/>
      <c r="AS15772" s="61"/>
      <c r="AT15772" s="61"/>
      <c r="AU15772" s="61"/>
      <c r="AV15772" s="61"/>
      <c r="AW15772" s="61"/>
      <c r="AX15772" s="61"/>
      <c r="AY15772" s="61"/>
      <c r="AZ15772" s="61"/>
      <c r="BA15772" s="61"/>
    </row>
    <row r="15773" spans="39:53" x14ac:dyDescent="0.2">
      <c r="AM15773" s="61"/>
      <c r="AN15773" s="61"/>
      <c r="AO15773" s="171"/>
      <c r="AP15773" s="61"/>
      <c r="AQ15773" s="61"/>
      <c r="AR15773" s="61"/>
      <c r="AS15773" s="61"/>
      <c r="AT15773" s="61"/>
      <c r="AU15773" s="61"/>
      <c r="AV15773" s="61"/>
      <c r="AW15773" s="61"/>
      <c r="AX15773" s="61"/>
      <c r="AY15773" s="61"/>
      <c r="AZ15773" s="61"/>
      <c r="BA15773" s="61"/>
    </row>
    <row r="15774" spans="39:53" x14ac:dyDescent="0.2">
      <c r="AM15774" s="61"/>
      <c r="AN15774" s="61"/>
      <c r="AO15774" s="171"/>
      <c r="AP15774" s="61"/>
      <c r="AQ15774" s="61"/>
      <c r="AR15774" s="61"/>
      <c r="AS15774" s="61"/>
      <c r="AT15774" s="61"/>
      <c r="AU15774" s="61"/>
      <c r="AV15774" s="61"/>
      <c r="AW15774" s="61"/>
      <c r="AX15774" s="61"/>
      <c r="AY15774" s="61"/>
      <c r="AZ15774" s="61"/>
      <c r="BA15774" s="61"/>
    </row>
    <row r="15775" spans="39:53" x14ac:dyDescent="0.2">
      <c r="AM15775" s="61"/>
      <c r="AN15775" s="61"/>
      <c r="AO15775" s="171"/>
      <c r="AP15775" s="61"/>
      <c r="AQ15775" s="61"/>
      <c r="AR15775" s="61"/>
      <c r="AS15775" s="61"/>
      <c r="AT15775" s="61"/>
      <c r="AU15775" s="61"/>
      <c r="AV15775" s="61"/>
      <c r="AW15775" s="61"/>
      <c r="AX15775" s="61"/>
      <c r="AY15775" s="61"/>
      <c r="AZ15775" s="61"/>
      <c r="BA15775" s="61"/>
    </row>
    <row r="15776" spans="39:53" x14ac:dyDescent="0.2">
      <c r="AM15776" s="61"/>
      <c r="AN15776" s="61"/>
      <c r="AO15776" s="171"/>
      <c r="AP15776" s="61"/>
      <c r="AQ15776" s="61"/>
      <c r="AR15776" s="61"/>
      <c r="AS15776" s="61"/>
      <c r="AT15776" s="61"/>
      <c r="AU15776" s="61"/>
      <c r="AV15776" s="61"/>
      <c r="AW15776" s="61"/>
      <c r="AX15776" s="61"/>
      <c r="AY15776" s="61"/>
      <c r="AZ15776" s="61"/>
      <c r="BA15776" s="61"/>
    </row>
    <row r="15777" spans="39:53" x14ac:dyDescent="0.2">
      <c r="AM15777" s="61"/>
      <c r="AN15777" s="61"/>
      <c r="AO15777" s="171"/>
      <c r="AP15777" s="61"/>
      <c r="AQ15777" s="61"/>
      <c r="AR15777" s="61"/>
      <c r="AS15777" s="61"/>
      <c r="AT15777" s="61"/>
      <c r="AU15777" s="61"/>
      <c r="AV15777" s="61"/>
      <c r="AW15777" s="61"/>
      <c r="AX15777" s="61"/>
      <c r="AY15777" s="61"/>
      <c r="AZ15777" s="61"/>
      <c r="BA15777" s="61"/>
    </row>
    <row r="15778" spans="39:53" x14ac:dyDescent="0.2">
      <c r="AM15778" s="61"/>
      <c r="AN15778" s="61"/>
      <c r="AO15778" s="171"/>
      <c r="AP15778" s="61"/>
      <c r="AQ15778" s="61"/>
      <c r="AR15778" s="61"/>
      <c r="AS15778" s="61"/>
      <c r="AT15778" s="61"/>
      <c r="AU15778" s="61"/>
      <c r="AV15778" s="61"/>
      <c r="AW15778" s="61"/>
      <c r="AX15778" s="61"/>
      <c r="AY15778" s="61"/>
      <c r="AZ15778" s="61"/>
      <c r="BA15778" s="61"/>
    </row>
    <row r="15779" spans="39:53" x14ac:dyDescent="0.2">
      <c r="AM15779" s="61"/>
      <c r="AN15779" s="61"/>
      <c r="AO15779" s="171"/>
      <c r="AP15779" s="61"/>
      <c r="AQ15779" s="61"/>
      <c r="AR15779" s="61"/>
      <c r="AS15779" s="61"/>
      <c r="AT15779" s="61"/>
      <c r="AU15779" s="61"/>
      <c r="AV15779" s="61"/>
      <c r="AW15779" s="61"/>
      <c r="AX15779" s="61"/>
      <c r="AY15779" s="61"/>
      <c r="AZ15779" s="61"/>
      <c r="BA15779" s="61"/>
    </row>
    <row r="15780" spans="39:53" x14ac:dyDescent="0.2">
      <c r="AM15780" s="61"/>
      <c r="AN15780" s="61"/>
      <c r="AO15780" s="171"/>
      <c r="AP15780" s="61"/>
      <c r="AQ15780" s="61"/>
      <c r="AR15780" s="61"/>
      <c r="AS15780" s="61"/>
      <c r="AT15780" s="61"/>
      <c r="AU15780" s="61"/>
      <c r="AV15780" s="61"/>
      <c r="AW15780" s="61"/>
      <c r="AX15780" s="61"/>
      <c r="AY15780" s="61"/>
      <c r="AZ15780" s="61"/>
      <c r="BA15780" s="61"/>
    </row>
    <row r="15781" spans="39:53" x14ac:dyDescent="0.2">
      <c r="AM15781" s="61"/>
      <c r="AN15781" s="61"/>
      <c r="AO15781" s="171"/>
      <c r="AP15781" s="61"/>
      <c r="AQ15781" s="61"/>
      <c r="AR15781" s="61"/>
      <c r="AS15781" s="61"/>
      <c r="AT15781" s="61"/>
      <c r="AU15781" s="61"/>
      <c r="AV15781" s="61"/>
      <c r="AW15781" s="61"/>
      <c r="AX15781" s="61"/>
      <c r="AY15781" s="61"/>
      <c r="AZ15781" s="61"/>
      <c r="BA15781" s="61"/>
    </row>
    <row r="15782" spans="39:53" x14ac:dyDescent="0.2">
      <c r="AM15782" s="61"/>
      <c r="AN15782" s="61"/>
      <c r="AO15782" s="171"/>
      <c r="AP15782" s="61"/>
      <c r="AQ15782" s="61"/>
      <c r="AR15782" s="61"/>
      <c r="AS15782" s="61"/>
      <c r="AT15782" s="61"/>
      <c r="AU15782" s="61"/>
      <c r="AV15782" s="61"/>
      <c r="AW15782" s="61"/>
      <c r="AX15782" s="61"/>
      <c r="AY15782" s="61"/>
      <c r="AZ15782" s="61"/>
      <c r="BA15782" s="61"/>
    </row>
    <row r="15783" spans="39:53" x14ac:dyDescent="0.2">
      <c r="AM15783" s="61"/>
      <c r="AN15783" s="61"/>
      <c r="AO15783" s="171"/>
      <c r="AP15783" s="61"/>
      <c r="AQ15783" s="61"/>
      <c r="AR15783" s="61"/>
      <c r="AS15783" s="61"/>
      <c r="AT15783" s="61"/>
      <c r="AU15783" s="61"/>
      <c r="AV15783" s="61"/>
      <c r="AW15783" s="61"/>
      <c r="AX15783" s="61"/>
      <c r="AY15783" s="61"/>
      <c r="AZ15783" s="61"/>
      <c r="BA15783" s="61"/>
    </row>
    <row r="15784" spans="39:53" x14ac:dyDescent="0.2">
      <c r="AM15784" s="61"/>
      <c r="AN15784" s="61"/>
      <c r="AO15784" s="171"/>
      <c r="AP15784" s="61"/>
      <c r="AQ15784" s="61"/>
      <c r="AR15784" s="61"/>
      <c r="AS15784" s="61"/>
      <c r="AT15784" s="61"/>
      <c r="AU15784" s="61"/>
      <c r="AV15784" s="61"/>
      <c r="AW15784" s="61"/>
      <c r="AX15784" s="61"/>
      <c r="AY15784" s="61"/>
      <c r="AZ15784" s="61"/>
      <c r="BA15784" s="61"/>
    </row>
    <row r="15785" spans="39:53" x14ac:dyDescent="0.2">
      <c r="AM15785" s="61"/>
      <c r="AN15785" s="61"/>
      <c r="AO15785" s="171"/>
      <c r="AP15785" s="61"/>
      <c r="AQ15785" s="61"/>
      <c r="AR15785" s="61"/>
      <c r="AS15785" s="61"/>
      <c r="AT15785" s="61"/>
      <c r="AU15785" s="61"/>
      <c r="AV15785" s="61"/>
      <c r="AW15785" s="61"/>
      <c r="AX15785" s="61"/>
      <c r="AY15785" s="61"/>
      <c r="AZ15785" s="61"/>
      <c r="BA15785" s="61"/>
    </row>
    <row r="15786" spans="39:53" x14ac:dyDescent="0.2">
      <c r="AM15786" s="61"/>
      <c r="AN15786" s="61"/>
      <c r="AO15786" s="171"/>
      <c r="AP15786" s="61"/>
      <c r="AQ15786" s="61"/>
      <c r="AR15786" s="61"/>
      <c r="AS15786" s="61"/>
      <c r="AT15786" s="61"/>
      <c r="AU15786" s="61"/>
      <c r="AV15786" s="61"/>
      <c r="AW15786" s="61"/>
      <c r="AX15786" s="61"/>
      <c r="AY15786" s="61"/>
      <c r="AZ15786" s="61"/>
      <c r="BA15786" s="61"/>
    </row>
    <row r="15787" spans="39:53" x14ac:dyDescent="0.2">
      <c r="AM15787" s="61"/>
      <c r="AN15787" s="61"/>
      <c r="AO15787" s="171"/>
      <c r="AP15787" s="61"/>
      <c r="AQ15787" s="61"/>
      <c r="AR15787" s="61"/>
      <c r="AS15787" s="61"/>
      <c r="AT15787" s="61"/>
      <c r="AU15787" s="61"/>
      <c r="AV15787" s="61"/>
      <c r="AW15787" s="61"/>
      <c r="AX15787" s="61"/>
      <c r="AY15787" s="61"/>
      <c r="AZ15787" s="61"/>
      <c r="BA15787" s="61"/>
    </row>
    <row r="15788" spans="39:53" x14ac:dyDescent="0.2">
      <c r="AM15788" s="61"/>
      <c r="AN15788" s="61"/>
      <c r="AO15788" s="171"/>
      <c r="AP15788" s="61"/>
      <c r="AQ15788" s="61"/>
      <c r="AR15788" s="61"/>
      <c r="AS15788" s="61"/>
      <c r="AT15788" s="61"/>
      <c r="AU15788" s="61"/>
      <c r="AV15788" s="61"/>
      <c r="AW15788" s="61"/>
      <c r="AX15788" s="61"/>
      <c r="AY15788" s="61"/>
      <c r="AZ15788" s="61"/>
      <c r="BA15788" s="61"/>
    </row>
    <row r="15789" spans="39:53" x14ac:dyDescent="0.2">
      <c r="AM15789" s="61"/>
      <c r="AN15789" s="61"/>
      <c r="AO15789" s="171"/>
      <c r="AP15789" s="61"/>
      <c r="AQ15789" s="61"/>
      <c r="AR15789" s="61"/>
      <c r="AS15789" s="61"/>
      <c r="AT15789" s="61"/>
      <c r="AU15789" s="61"/>
      <c r="AV15789" s="61"/>
      <c r="AW15789" s="61"/>
      <c r="AX15789" s="61"/>
      <c r="AY15789" s="61"/>
      <c r="AZ15789" s="61"/>
      <c r="BA15789" s="61"/>
    </row>
    <row r="15790" spans="39:53" x14ac:dyDescent="0.2">
      <c r="AM15790" s="61"/>
      <c r="AN15790" s="61"/>
      <c r="AO15790" s="171"/>
      <c r="AP15790" s="61"/>
      <c r="AQ15790" s="61"/>
      <c r="AR15790" s="61"/>
      <c r="AS15790" s="61"/>
      <c r="AT15790" s="61"/>
      <c r="AU15790" s="61"/>
      <c r="AV15790" s="61"/>
      <c r="AW15790" s="61"/>
      <c r="AX15790" s="61"/>
      <c r="AY15790" s="61"/>
      <c r="AZ15790" s="61"/>
      <c r="BA15790" s="61"/>
    </row>
    <row r="15791" spans="39:53" x14ac:dyDescent="0.2">
      <c r="AM15791" s="61"/>
      <c r="AN15791" s="61"/>
      <c r="AO15791" s="171"/>
      <c r="AP15791" s="61"/>
      <c r="AQ15791" s="61"/>
      <c r="AR15791" s="61"/>
      <c r="AS15791" s="61"/>
      <c r="AT15791" s="61"/>
      <c r="AU15791" s="61"/>
      <c r="AV15791" s="61"/>
      <c r="AW15791" s="61"/>
      <c r="AX15791" s="61"/>
      <c r="AY15791" s="61"/>
      <c r="AZ15791" s="61"/>
      <c r="BA15791" s="61"/>
    </row>
    <row r="15792" spans="39:53" x14ac:dyDescent="0.2">
      <c r="AM15792" s="61"/>
      <c r="AN15792" s="61"/>
      <c r="AO15792" s="171"/>
      <c r="AP15792" s="61"/>
      <c r="AQ15792" s="61"/>
      <c r="AR15792" s="61"/>
      <c r="AS15792" s="61"/>
      <c r="AT15792" s="61"/>
      <c r="AU15792" s="61"/>
      <c r="AV15792" s="61"/>
      <c r="AW15792" s="61"/>
      <c r="AX15792" s="61"/>
      <c r="AY15792" s="61"/>
      <c r="AZ15792" s="61"/>
      <c r="BA15792" s="61"/>
    </row>
    <row r="15793" spans="39:53" x14ac:dyDescent="0.2">
      <c r="AM15793" s="61"/>
      <c r="AN15793" s="61"/>
      <c r="AO15793" s="171"/>
      <c r="AP15793" s="61"/>
      <c r="AQ15793" s="61"/>
      <c r="AR15793" s="61"/>
      <c r="AS15793" s="61"/>
      <c r="AT15793" s="61"/>
      <c r="AU15793" s="61"/>
      <c r="AV15793" s="61"/>
      <c r="AW15793" s="61"/>
      <c r="AX15793" s="61"/>
      <c r="AY15793" s="61"/>
      <c r="AZ15793" s="61"/>
      <c r="BA15793" s="61"/>
    </row>
    <row r="15794" spans="39:53" x14ac:dyDescent="0.2">
      <c r="AM15794" s="61"/>
      <c r="AN15794" s="61"/>
      <c r="AO15794" s="171"/>
      <c r="AP15794" s="61"/>
      <c r="AQ15794" s="61"/>
      <c r="AR15794" s="61"/>
      <c r="AS15794" s="61"/>
      <c r="AT15794" s="61"/>
      <c r="AU15794" s="61"/>
      <c r="AV15794" s="61"/>
      <c r="AW15794" s="61"/>
      <c r="AX15794" s="61"/>
      <c r="AY15794" s="61"/>
      <c r="AZ15794" s="61"/>
      <c r="BA15794" s="61"/>
    </row>
    <row r="15795" spans="39:53" x14ac:dyDescent="0.2">
      <c r="AM15795" s="61"/>
      <c r="AN15795" s="61"/>
      <c r="AO15795" s="171"/>
      <c r="AP15795" s="61"/>
      <c r="AQ15795" s="61"/>
      <c r="AR15795" s="61"/>
      <c r="AS15795" s="61"/>
      <c r="AT15795" s="61"/>
      <c r="AU15795" s="61"/>
      <c r="AV15795" s="61"/>
      <c r="AW15795" s="61"/>
      <c r="AX15795" s="61"/>
      <c r="AY15795" s="61"/>
      <c r="AZ15795" s="61"/>
      <c r="BA15795" s="61"/>
    </row>
    <row r="15796" spans="39:53" x14ac:dyDescent="0.2">
      <c r="AM15796" s="61"/>
      <c r="AN15796" s="61"/>
      <c r="AO15796" s="171"/>
      <c r="AP15796" s="61"/>
      <c r="AQ15796" s="61"/>
      <c r="AR15796" s="61"/>
      <c r="AS15796" s="61"/>
      <c r="AT15796" s="61"/>
      <c r="AU15796" s="61"/>
      <c r="AV15796" s="61"/>
      <c r="AW15796" s="61"/>
      <c r="AX15796" s="61"/>
      <c r="AY15796" s="61"/>
      <c r="AZ15796" s="61"/>
      <c r="BA15796" s="61"/>
    </row>
    <row r="15797" spans="39:53" x14ac:dyDescent="0.2">
      <c r="AM15797" s="61"/>
      <c r="AN15797" s="61"/>
      <c r="AO15797" s="171"/>
      <c r="AP15797" s="61"/>
      <c r="AQ15797" s="61"/>
      <c r="AR15797" s="61"/>
      <c r="AS15797" s="61"/>
      <c r="AT15797" s="61"/>
      <c r="AU15797" s="61"/>
      <c r="AV15797" s="61"/>
      <c r="AW15797" s="61"/>
      <c r="AX15797" s="61"/>
      <c r="AY15797" s="61"/>
      <c r="AZ15797" s="61"/>
      <c r="BA15797" s="61"/>
    </row>
    <row r="15798" spans="39:53" x14ac:dyDescent="0.2">
      <c r="AM15798" s="61"/>
      <c r="AN15798" s="61"/>
      <c r="AO15798" s="171"/>
      <c r="AP15798" s="61"/>
      <c r="AQ15798" s="61"/>
      <c r="AR15798" s="61"/>
      <c r="AS15798" s="61"/>
      <c r="AT15798" s="61"/>
      <c r="AU15798" s="61"/>
      <c r="AV15798" s="61"/>
      <c r="AW15798" s="61"/>
      <c r="AX15798" s="61"/>
      <c r="AY15798" s="61"/>
      <c r="AZ15798" s="61"/>
      <c r="BA15798" s="61"/>
    </row>
    <row r="15799" spans="39:53" x14ac:dyDescent="0.2">
      <c r="AM15799" s="61"/>
      <c r="AN15799" s="61"/>
      <c r="AO15799" s="171"/>
      <c r="AP15799" s="61"/>
      <c r="AQ15799" s="61"/>
      <c r="AR15799" s="61"/>
      <c r="AS15799" s="61"/>
      <c r="AT15799" s="61"/>
      <c r="AU15799" s="61"/>
      <c r="AV15799" s="61"/>
      <c r="AW15799" s="61"/>
      <c r="AX15799" s="61"/>
      <c r="AY15799" s="61"/>
      <c r="AZ15799" s="61"/>
      <c r="BA15799" s="61"/>
    </row>
    <row r="15800" spans="39:53" x14ac:dyDescent="0.2">
      <c r="AM15800" s="61"/>
      <c r="AN15800" s="61"/>
      <c r="AO15800" s="171"/>
      <c r="AP15800" s="61"/>
      <c r="AQ15800" s="61"/>
      <c r="AR15800" s="61"/>
      <c r="AS15800" s="61"/>
      <c r="AT15800" s="61"/>
      <c r="AU15800" s="61"/>
      <c r="AV15800" s="61"/>
      <c r="AW15800" s="61"/>
      <c r="AX15800" s="61"/>
      <c r="AY15800" s="61"/>
      <c r="AZ15800" s="61"/>
      <c r="BA15800" s="61"/>
    </row>
    <row r="15801" spans="39:53" x14ac:dyDescent="0.2">
      <c r="AM15801" s="61"/>
      <c r="AN15801" s="61"/>
      <c r="AO15801" s="171"/>
      <c r="AP15801" s="61"/>
      <c r="AQ15801" s="61"/>
      <c r="AR15801" s="61"/>
      <c r="AS15801" s="61"/>
      <c r="AT15801" s="61"/>
      <c r="AU15801" s="61"/>
      <c r="AV15801" s="61"/>
      <c r="AW15801" s="61"/>
      <c r="AX15801" s="61"/>
      <c r="AY15801" s="61"/>
      <c r="AZ15801" s="61"/>
      <c r="BA15801" s="61"/>
    </row>
    <row r="15802" spans="39:53" x14ac:dyDescent="0.2">
      <c r="AM15802" s="61"/>
      <c r="AN15802" s="61"/>
      <c r="AO15802" s="171"/>
      <c r="AP15802" s="61"/>
      <c r="AQ15802" s="61"/>
      <c r="AR15802" s="61"/>
      <c r="AS15802" s="61"/>
      <c r="AT15802" s="61"/>
      <c r="AU15802" s="61"/>
      <c r="AV15802" s="61"/>
      <c r="AW15802" s="61"/>
      <c r="AX15802" s="61"/>
      <c r="AY15802" s="61"/>
      <c r="AZ15802" s="61"/>
      <c r="BA15802" s="61"/>
    </row>
    <row r="15803" spans="39:53" x14ac:dyDescent="0.2">
      <c r="AM15803" s="61"/>
      <c r="AN15803" s="61"/>
      <c r="AO15803" s="171"/>
      <c r="AP15803" s="61"/>
      <c r="AQ15803" s="61"/>
      <c r="AR15803" s="61"/>
      <c r="AS15803" s="61"/>
      <c r="AT15803" s="61"/>
      <c r="AU15803" s="61"/>
      <c r="AV15803" s="61"/>
      <c r="AW15803" s="61"/>
      <c r="AX15803" s="61"/>
      <c r="AY15803" s="61"/>
      <c r="AZ15803" s="61"/>
      <c r="BA15803" s="61"/>
    </row>
    <row r="15804" spans="39:53" x14ac:dyDescent="0.2">
      <c r="AM15804" s="61"/>
      <c r="AN15804" s="61"/>
      <c r="AO15804" s="171"/>
      <c r="AP15804" s="61"/>
      <c r="AQ15804" s="61"/>
      <c r="AR15804" s="61"/>
      <c r="AS15804" s="61"/>
      <c r="AT15804" s="61"/>
      <c r="AU15804" s="61"/>
      <c r="AV15804" s="61"/>
      <c r="AW15804" s="61"/>
      <c r="AX15804" s="61"/>
      <c r="AY15804" s="61"/>
      <c r="AZ15804" s="61"/>
      <c r="BA15804" s="61"/>
    </row>
    <row r="15805" spans="39:53" x14ac:dyDescent="0.2">
      <c r="AM15805" s="61"/>
      <c r="AN15805" s="61"/>
      <c r="AO15805" s="171"/>
      <c r="AP15805" s="61"/>
      <c r="AQ15805" s="61"/>
      <c r="AR15805" s="61"/>
      <c r="AS15805" s="61"/>
      <c r="AT15805" s="61"/>
      <c r="AU15805" s="61"/>
      <c r="AV15805" s="61"/>
      <c r="AW15805" s="61"/>
      <c r="AX15805" s="61"/>
      <c r="AY15805" s="61"/>
      <c r="AZ15805" s="61"/>
      <c r="BA15805" s="61"/>
    </row>
    <row r="15806" spans="39:53" x14ac:dyDescent="0.2">
      <c r="AM15806" s="61"/>
      <c r="AN15806" s="61"/>
      <c r="AO15806" s="171"/>
      <c r="AP15806" s="61"/>
      <c r="AQ15806" s="61"/>
      <c r="AR15806" s="61"/>
      <c r="AS15806" s="61"/>
      <c r="AT15806" s="61"/>
      <c r="AU15806" s="61"/>
      <c r="AV15806" s="61"/>
      <c r="AW15806" s="61"/>
      <c r="AX15806" s="61"/>
      <c r="AY15806" s="61"/>
      <c r="AZ15806" s="61"/>
      <c r="BA15806" s="61"/>
    </row>
    <row r="15807" spans="39:53" x14ac:dyDescent="0.2">
      <c r="AM15807" s="61"/>
      <c r="AN15807" s="61"/>
      <c r="AO15807" s="171"/>
      <c r="AP15807" s="61"/>
      <c r="AQ15807" s="61"/>
      <c r="AR15807" s="61"/>
      <c r="AS15807" s="61"/>
      <c r="AT15807" s="61"/>
      <c r="AU15807" s="61"/>
      <c r="AV15807" s="61"/>
      <c r="AW15807" s="61"/>
      <c r="AX15807" s="61"/>
      <c r="AY15807" s="61"/>
      <c r="AZ15807" s="61"/>
      <c r="BA15807" s="61"/>
    </row>
    <row r="15808" spans="39:53" x14ac:dyDescent="0.2">
      <c r="AM15808" s="61"/>
      <c r="AN15808" s="61"/>
      <c r="AO15808" s="171"/>
      <c r="AP15808" s="61"/>
      <c r="AQ15808" s="61"/>
      <c r="AR15808" s="61"/>
      <c r="AS15808" s="61"/>
      <c r="AT15808" s="61"/>
      <c r="AU15808" s="61"/>
      <c r="AV15808" s="61"/>
      <c r="AW15808" s="61"/>
      <c r="AX15808" s="61"/>
      <c r="AY15808" s="61"/>
      <c r="AZ15808" s="61"/>
      <c r="BA15808" s="61"/>
    </row>
    <row r="15809" spans="39:53" x14ac:dyDescent="0.2">
      <c r="AM15809" s="61"/>
      <c r="AN15809" s="61"/>
      <c r="AO15809" s="171"/>
      <c r="AP15809" s="61"/>
      <c r="AQ15809" s="61"/>
      <c r="AR15809" s="61"/>
      <c r="AS15809" s="61"/>
      <c r="AT15809" s="61"/>
      <c r="AU15809" s="61"/>
      <c r="AV15809" s="61"/>
      <c r="AW15809" s="61"/>
      <c r="AX15809" s="61"/>
      <c r="AY15809" s="61"/>
      <c r="AZ15809" s="61"/>
      <c r="BA15809" s="61"/>
    </row>
    <row r="15810" spans="39:53" x14ac:dyDescent="0.2">
      <c r="AM15810" s="61"/>
      <c r="AN15810" s="61"/>
      <c r="AO15810" s="171"/>
      <c r="AP15810" s="61"/>
      <c r="AQ15810" s="61"/>
      <c r="AR15810" s="61"/>
      <c r="AS15810" s="61"/>
      <c r="AT15810" s="61"/>
      <c r="AU15810" s="61"/>
      <c r="AV15810" s="61"/>
      <c r="AW15810" s="61"/>
      <c r="AX15810" s="61"/>
      <c r="AY15810" s="61"/>
      <c r="AZ15810" s="61"/>
      <c r="BA15810" s="61"/>
    </row>
    <row r="15811" spans="39:53" x14ac:dyDescent="0.2">
      <c r="AM15811" s="61"/>
      <c r="AN15811" s="61"/>
      <c r="AO15811" s="171"/>
      <c r="AP15811" s="61"/>
      <c r="AQ15811" s="61"/>
      <c r="AR15811" s="61"/>
      <c r="AS15811" s="61"/>
      <c r="AT15811" s="61"/>
      <c r="AU15811" s="61"/>
      <c r="AV15811" s="61"/>
      <c r="AW15811" s="61"/>
      <c r="AX15811" s="61"/>
      <c r="AY15811" s="61"/>
      <c r="AZ15811" s="61"/>
      <c r="BA15811" s="61"/>
    </row>
    <row r="15812" spans="39:53" x14ac:dyDescent="0.2">
      <c r="AM15812" s="61"/>
      <c r="AN15812" s="61"/>
      <c r="AO15812" s="171"/>
      <c r="AP15812" s="61"/>
      <c r="AQ15812" s="61"/>
      <c r="AR15812" s="61"/>
      <c r="AS15812" s="61"/>
      <c r="AT15812" s="61"/>
      <c r="AU15812" s="61"/>
      <c r="AV15812" s="61"/>
      <c r="AW15812" s="61"/>
      <c r="AX15812" s="61"/>
      <c r="AY15812" s="61"/>
      <c r="AZ15812" s="61"/>
      <c r="BA15812" s="61"/>
    </row>
    <row r="15813" spans="39:53" x14ac:dyDescent="0.2">
      <c r="AM15813" s="61"/>
      <c r="AN15813" s="61"/>
      <c r="AO15813" s="171"/>
      <c r="AP15813" s="61"/>
      <c r="AQ15813" s="61"/>
      <c r="AR15813" s="61"/>
      <c r="AS15813" s="61"/>
      <c r="AT15813" s="61"/>
      <c r="AU15813" s="61"/>
      <c r="AV15813" s="61"/>
      <c r="AW15813" s="61"/>
      <c r="AX15813" s="61"/>
      <c r="AY15813" s="61"/>
      <c r="AZ15813" s="61"/>
      <c r="BA15813" s="61"/>
    </row>
    <row r="15814" spans="39:53" x14ac:dyDescent="0.2">
      <c r="AM15814" s="61"/>
      <c r="AN15814" s="61"/>
      <c r="AO15814" s="171"/>
      <c r="AP15814" s="61"/>
      <c r="AQ15814" s="61"/>
      <c r="AR15814" s="61"/>
      <c r="AS15814" s="61"/>
      <c r="AT15814" s="61"/>
      <c r="AU15814" s="61"/>
      <c r="AV15814" s="61"/>
      <c r="AW15814" s="61"/>
      <c r="AX15814" s="61"/>
      <c r="AY15814" s="61"/>
      <c r="AZ15814" s="61"/>
      <c r="BA15814" s="61"/>
    </row>
    <row r="15815" spans="39:53" x14ac:dyDescent="0.2">
      <c r="AM15815" s="61"/>
      <c r="AN15815" s="61"/>
      <c r="AO15815" s="171"/>
      <c r="AP15815" s="61"/>
      <c r="AQ15815" s="61"/>
      <c r="AR15815" s="61"/>
      <c r="AS15815" s="61"/>
      <c r="AT15815" s="61"/>
      <c r="AU15815" s="61"/>
      <c r="AV15815" s="61"/>
      <c r="AW15815" s="61"/>
      <c r="AX15815" s="61"/>
      <c r="AY15815" s="61"/>
      <c r="AZ15815" s="61"/>
      <c r="BA15815" s="61"/>
    </row>
    <row r="15816" spans="39:53" x14ac:dyDescent="0.2">
      <c r="AM15816" s="61"/>
      <c r="AN15816" s="61"/>
      <c r="AO15816" s="171"/>
      <c r="AP15816" s="61"/>
      <c r="AQ15816" s="61"/>
      <c r="AR15816" s="61"/>
      <c r="AS15816" s="61"/>
      <c r="AT15816" s="61"/>
      <c r="AU15816" s="61"/>
      <c r="AV15816" s="61"/>
      <c r="AW15816" s="61"/>
      <c r="AX15816" s="61"/>
      <c r="AY15816" s="61"/>
      <c r="AZ15816" s="61"/>
      <c r="BA15816" s="61"/>
    </row>
    <row r="15817" spans="39:53" x14ac:dyDescent="0.2">
      <c r="AM15817" s="61"/>
      <c r="AN15817" s="61"/>
      <c r="AO15817" s="171"/>
      <c r="AP15817" s="61"/>
      <c r="AQ15817" s="61"/>
      <c r="AR15817" s="61"/>
      <c r="AS15817" s="61"/>
      <c r="AT15817" s="61"/>
      <c r="AU15817" s="61"/>
      <c r="AV15817" s="61"/>
      <c r="AW15817" s="61"/>
      <c r="AX15817" s="61"/>
      <c r="AY15817" s="61"/>
      <c r="AZ15817" s="61"/>
      <c r="BA15817" s="61"/>
    </row>
    <row r="15818" spans="39:53" x14ac:dyDescent="0.2">
      <c r="AM15818" s="61"/>
      <c r="AN15818" s="61"/>
      <c r="AO15818" s="171"/>
      <c r="AP15818" s="61"/>
      <c r="AQ15818" s="61"/>
      <c r="AR15818" s="61"/>
      <c r="AS15818" s="61"/>
      <c r="AT15818" s="61"/>
      <c r="AU15818" s="61"/>
      <c r="AV15818" s="61"/>
      <c r="AW15818" s="61"/>
      <c r="AX15818" s="61"/>
      <c r="AY15818" s="61"/>
      <c r="AZ15818" s="61"/>
      <c r="BA15818" s="61"/>
    </row>
    <row r="15819" spans="39:53" x14ac:dyDescent="0.2">
      <c r="AM15819" s="61"/>
      <c r="AN15819" s="61"/>
      <c r="AO15819" s="171"/>
      <c r="AP15819" s="61"/>
      <c r="AQ15819" s="61"/>
      <c r="AR15819" s="61"/>
      <c r="AS15819" s="61"/>
      <c r="AT15819" s="61"/>
      <c r="AU15819" s="61"/>
      <c r="AV15819" s="61"/>
      <c r="AW15819" s="61"/>
      <c r="AX15819" s="61"/>
      <c r="AY15819" s="61"/>
      <c r="AZ15819" s="61"/>
      <c r="BA15819" s="61"/>
    </row>
    <row r="15820" spans="39:53" x14ac:dyDescent="0.2">
      <c r="AM15820" s="61"/>
      <c r="AN15820" s="61"/>
      <c r="AO15820" s="171"/>
      <c r="AP15820" s="61"/>
      <c r="AQ15820" s="61"/>
      <c r="AR15820" s="61"/>
      <c r="AS15820" s="61"/>
      <c r="AT15820" s="61"/>
      <c r="AU15820" s="61"/>
      <c r="AV15820" s="61"/>
      <c r="AW15820" s="61"/>
      <c r="AX15820" s="61"/>
      <c r="AY15820" s="61"/>
      <c r="AZ15820" s="61"/>
      <c r="BA15820" s="61"/>
    </row>
    <row r="15821" spans="39:53" x14ac:dyDescent="0.2">
      <c r="AM15821" s="61"/>
      <c r="AN15821" s="61"/>
      <c r="AO15821" s="171"/>
      <c r="AP15821" s="61"/>
      <c r="AQ15821" s="61"/>
      <c r="AR15821" s="61"/>
      <c r="AS15821" s="61"/>
      <c r="AT15821" s="61"/>
      <c r="AU15821" s="61"/>
      <c r="AV15821" s="61"/>
      <c r="AW15821" s="61"/>
      <c r="AX15821" s="61"/>
      <c r="AY15821" s="61"/>
      <c r="AZ15821" s="61"/>
      <c r="BA15821" s="61"/>
    </row>
    <row r="15822" spans="39:53" x14ac:dyDescent="0.2">
      <c r="AM15822" s="61"/>
      <c r="AN15822" s="61"/>
      <c r="AO15822" s="171"/>
      <c r="AP15822" s="61"/>
      <c r="AQ15822" s="61"/>
      <c r="AR15822" s="61"/>
      <c r="AS15822" s="61"/>
      <c r="AT15822" s="61"/>
      <c r="AU15822" s="61"/>
      <c r="AV15822" s="61"/>
      <c r="AW15822" s="61"/>
      <c r="AX15822" s="61"/>
      <c r="AY15822" s="61"/>
      <c r="AZ15822" s="61"/>
      <c r="BA15822" s="61"/>
    </row>
    <row r="15823" spans="39:53" x14ac:dyDescent="0.2">
      <c r="AM15823" s="61"/>
      <c r="AN15823" s="61"/>
      <c r="AO15823" s="171"/>
      <c r="AP15823" s="61"/>
      <c r="AQ15823" s="61"/>
      <c r="AR15823" s="61"/>
      <c r="AS15823" s="61"/>
      <c r="AT15823" s="61"/>
      <c r="AU15823" s="61"/>
      <c r="AV15823" s="61"/>
      <c r="AW15823" s="61"/>
      <c r="AX15823" s="61"/>
      <c r="AY15823" s="61"/>
      <c r="AZ15823" s="61"/>
      <c r="BA15823" s="61"/>
    </row>
    <row r="15824" spans="39:53" x14ac:dyDescent="0.2">
      <c r="AM15824" s="61"/>
      <c r="AN15824" s="61"/>
      <c r="AO15824" s="171"/>
      <c r="AP15824" s="61"/>
      <c r="AQ15824" s="61"/>
      <c r="AR15824" s="61"/>
      <c r="AS15824" s="61"/>
      <c r="AT15824" s="61"/>
      <c r="AU15824" s="61"/>
      <c r="AV15824" s="61"/>
      <c r="AW15824" s="61"/>
      <c r="AX15824" s="61"/>
      <c r="AY15824" s="61"/>
      <c r="AZ15824" s="61"/>
      <c r="BA15824" s="61"/>
    </row>
    <row r="15825" spans="39:53" x14ac:dyDescent="0.2">
      <c r="AM15825" s="61"/>
      <c r="AN15825" s="61"/>
      <c r="AO15825" s="171"/>
      <c r="AP15825" s="61"/>
      <c r="AQ15825" s="61"/>
      <c r="AR15825" s="61"/>
      <c r="AS15825" s="61"/>
      <c r="AT15825" s="61"/>
      <c r="AU15825" s="61"/>
      <c r="AV15825" s="61"/>
      <c r="AW15825" s="61"/>
      <c r="AX15825" s="61"/>
      <c r="AY15825" s="61"/>
      <c r="AZ15825" s="61"/>
      <c r="BA15825" s="61"/>
    </row>
    <row r="15826" spans="39:53" x14ac:dyDescent="0.2">
      <c r="AM15826" s="61"/>
      <c r="AN15826" s="61"/>
      <c r="AO15826" s="171"/>
      <c r="AP15826" s="61"/>
      <c r="AQ15826" s="61"/>
      <c r="AR15826" s="61"/>
      <c r="AS15826" s="61"/>
      <c r="AT15826" s="61"/>
      <c r="AU15826" s="61"/>
      <c r="AV15826" s="61"/>
      <c r="AW15826" s="61"/>
      <c r="AX15826" s="61"/>
      <c r="AY15826" s="61"/>
      <c r="AZ15826" s="61"/>
      <c r="BA15826" s="61"/>
    </row>
    <row r="15827" spans="39:53" x14ac:dyDescent="0.2">
      <c r="AM15827" s="61"/>
      <c r="AN15827" s="61"/>
      <c r="AO15827" s="171"/>
      <c r="AP15827" s="61"/>
      <c r="AQ15827" s="61"/>
      <c r="AR15827" s="61"/>
      <c r="AS15827" s="61"/>
      <c r="AT15827" s="61"/>
      <c r="AU15827" s="61"/>
      <c r="AV15827" s="61"/>
      <c r="AW15827" s="61"/>
      <c r="AX15827" s="61"/>
      <c r="AY15827" s="61"/>
      <c r="AZ15827" s="61"/>
      <c r="BA15827" s="61"/>
    </row>
    <row r="15828" spans="39:53" x14ac:dyDescent="0.2">
      <c r="AM15828" s="61"/>
      <c r="AN15828" s="61"/>
      <c r="AO15828" s="171"/>
      <c r="AP15828" s="61"/>
      <c r="AQ15828" s="61"/>
      <c r="AR15828" s="61"/>
      <c r="AS15828" s="61"/>
      <c r="AT15828" s="61"/>
      <c r="AU15828" s="61"/>
      <c r="AV15828" s="61"/>
      <c r="AW15828" s="61"/>
      <c r="AX15828" s="61"/>
      <c r="AY15828" s="61"/>
      <c r="AZ15828" s="61"/>
      <c r="BA15828" s="61"/>
    </row>
    <row r="15829" spans="39:53" x14ac:dyDescent="0.2">
      <c r="AM15829" s="61"/>
      <c r="AN15829" s="61"/>
      <c r="AO15829" s="171"/>
      <c r="AP15829" s="61"/>
      <c r="AQ15829" s="61"/>
      <c r="AR15829" s="61"/>
      <c r="AS15829" s="61"/>
      <c r="AT15829" s="61"/>
      <c r="AU15829" s="61"/>
      <c r="AV15829" s="61"/>
      <c r="AW15829" s="61"/>
      <c r="AX15829" s="61"/>
      <c r="AY15829" s="61"/>
      <c r="AZ15829" s="61"/>
      <c r="BA15829" s="61"/>
    </row>
    <row r="15830" spans="39:53" x14ac:dyDescent="0.2">
      <c r="AM15830" s="61"/>
      <c r="AN15830" s="61"/>
      <c r="AO15830" s="171"/>
      <c r="AP15830" s="61"/>
      <c r="AQ15830" s="61"/>
      <c r="AR15830" s="61"/>
      <c r="AS15830" s="61"/>
      <c r="AT15830" s="61"/>
      <c r="AU15830" s="61"/>
      <c r="AV15830" s="61"/>
      <c r="AW15830" s="61"/>
      <c r="AX15830" s="61"/>
      <c r="AY15830" s="61"/>
      <c r="AZ15830" s="61"/>
      <c r="BA15830" s="61"/>
    </row>
    <row r="15831" spans="39:53" x14ac:dyDescent="0.2">
      <c r="AM15831" s="61"/>
      <c r="AN15831" s="61"/>
      <c r="AO15831" s="171"/>
      <c r="AP15831" s="61"/>
      <c r="AQ15831" s="61"/>
      <c r="AR15831" s="61"/>
      <c r="AS15831" s="61"/>
      <c r="AT15831" s="61"/>
      <c r="AU15831" s="61"/>
      <c r="AV15831" s="61"/>
      <c r="AW15831" s="61"/>
      <c r="AX15831" s="61"/>
      <c r="AY15831" s="61"/>
      <c r="AZ15831" s="61"/>
      <c r="BA15831" s="61"/>
    </row>
    <row r="15832" spans="39:53" x14ac:dyDescent="0.2">
      <c r="AM15832" s="61"/>
      <c r="AN15832" s="61"/>
      <c r="AO15832" s="171"/>
      <c r="AP15832" s="61"/>
      <c r="AQ15832" s="61"/>
      <c r="AR15832" s="61"/>
      <c r="AS15832" s="61"/>
      <c r="AT15832" s="61"/>
      <c r="AU15832" s="61"/>
      <c r="AV15832" s="61"/>
      <c r="AW15832" s="61"/>
      <c r="AX15832" s="61"/>
      <c r="AY15832" s="61"/>
      <c r="AZ15832" s="61"/>
      <c r="BA15832" s="61"/>
    </row>
    <row r="15833" spans="39:53" x14ac:dyDescent="0.2">
      <c r="AM15833" s="61"/>
      <c r="AN15833" s="61"/>
      <c r="AO15833" s="171"/>
      <c r="AP15833" s="61"/>
      <c r="AQ15833" s="61"/>
      <c r="AR15833" s="61"/>
      <c r="AS15833" s="61"/>
      <c r="AT15833" s="61"/>
      <c r="AU15833" s="61"/>
      <c r="AV15833" s="61"/>
      <c r="AW15833" s="61"/>
      <c r="AX15833" s="61"/>
      <c r="AY15833" s="61"/>
      <c r="AZ15833" s="61"/>
      <c r="BA15833" s="61"/>
    </row>
    <row r="15834" spans="39:53" x14ac:dyDescent="0.2">
      <c r="AM15834" s="61"/>
      <c r="AN15834" s="61"/>
      <c r="AO15834" s="171"/>
      <c r="AP15834" s="61"/>
      <c r="AQ15834" s="61"/>
      <c r="AR15834" s="61"/>
      <c r="AS15834" s="61"/>
      <c r="AT15834" s="61"/>
      <c r="AU15834" s="61"/>
      <c r="AV15834" s="61"/>
      <c r="AW15834" s="61"/>
      <c r="AX15834" s="61"/>
      <c r="AY15834" s="61"/>
      <c r="AZ15834" s="61"/>
      <c r="BA15834" s="61"/>
    </row>
    <row r="15835" spans="39:53" x14ac:dyDescent="0.2">
      <c r="AM15835" s="61"/>
      <c r="AN15835" s="61"/>
      <c r="AO15835" s="171"/>
      <c r="AP15835" s="61"/>
      <c r="AQ15835" s="61"/>
      <c r="AR15835" s="61"/>
      <c r="AS15835" s="61"/>
      <c r="AT15835" s="61"/>
      <c r="AU15835" s="61"/>
      <c r="AV15835" s="61"/>
      <c r="AW15835" s="61"/>
      <c r="AX15835" s="61"/>
      <c r="AY15835" s="61"/>
      <c r="AZ15835" s="61"/>
      <c r="BA15835" s="61"/>
    </row>
    <row r="15836" spans="39:53" x14ac:dyDescent="0.2">
      <c r="AM15836" s="61"/>
      <c r="AN15836" s="61"/>
      <c r="AO15836" s="171"/>
      <c r="AP15836" s="61"/>
      <c r="AQ15836" s="61"/>
      <c r="AR15836" s="61"/>
      <c r="AS15836" s="61"/>
      <c r="AT15836" s="61"/>
      <c r="AU15836" s="61"/>
      <c r="AV15836" s="61"/>
      <c r="AW15836" s="61"/>
      <c r="AX15836" s="61"/>
      <c r="AY15836" s="61"/>
      <c r="AZ15836" s="61"/>
      <c r="BA15836" s="61"/>
    </row>
    <row r="15837" spans="39:53" x14ac:dyDescent="0.2">
      <c r="AM15837" s="61"/>
      <c r="AN15837" s="61"/>
      <c r="AO15837" s="171"/>
      <c r="AP15837" s="61"/>
      <c r="AQ15837" s="61"/>
      <c r="AR15837" s="61"/>
      <c r="AS15837" s="61"/>
      <c r="AT15837" s="61"/>
      <c r="AU15837" s="61"/>
      <c r="AV15837" s="61"/>
      <c r="AW15837" s="61"/>
      <c r="AX15837" s="61"/>
      <c r="AY15837" s="61"/>
      <c r="AZ15837" s="61"/>
      <c r="BA15837" s="61"/>
    </row>
    <row r="15838" spans="39:53" x14ac:dyDescent="0.2">
      <c r="AM15838" s="61"/>
      <c r="AN15838" s="61"/>
      <c r="AO15838" s="171"/>
      <c r="AP15838" s="61"/>
      <c r="AQ15838" s="61"/>
      <c r="AR15838" s="61"/>
      <c r="AS15838" s="61"/>
      <c r="AT15838" s="61"/>
      <c r="AU15838" s="61"/>
      <c r="AV15838" s="61"/>
      <c r="AW15838" s="61"/>
      <c r="AX15838" s="61"/>
      <c r="AY15838" s="61"/>
      <c r="AZ15838" s="61"/>
      <c r="BA15838" s="61"/>
    </row>
    <row r="15839" spans="39:53" x14ac:dyDescent="0.2">
      <c r="AM15839" s="61"/>
      <c r="AN15839" s="61"/>
      <c r="AO15839" s="171"/>
      <c r="AP15839" s="61"/>
      <c r="AQ15839" s="61"/>
      <c r="AR15839" s="61"/>
      <c r="AS15839" s="61"/>
      <c r="AT15839" s="61"/>
      <c r="AU15839" s="61"/>
      <c r="AV15839" s="61"/>
      <c r="AW15839" s="61"/>
      <c r="AX15839" s="61"/>
      <c r="AY15839" s="61"/>
      <c r="AZ15839" s="61"/>
      <c r="BA15839" s="61"/>
    </row>
    <row r="15840" spans="39:53" x14ac:dyDescent="0.2">
      <c r="AM15840" s="61"/>
      <c r="AN15840" s="61"/>
      <c r="AO15840" s="171"/>
      <c r="AP15840" s="61"/>
      <c r="AQ15840" s="61"/>
      <c r="AR15840" s="61"/>
      <c r="AS15840" s="61"/>
      <c r="AT15840" s="61"/>
      <c r="AU15840" s="61"/>
      <c r="AV15840" s="61"/>
      <c r="AW15840" s="61"/>
      <c r="AX15840" s="61"/>
      <c r="AY15840" s="61"/>
      <c r="AZ15840" s="61"/>
      <c r="BA15840" s="61"/>
    </row>
    <row r="15841" spans="39:53" x14ac:dyDescent="0.2">
      <c r="AM15841" s="61"/>
      <c r="AN15841" s="61"/>
      <c r="AO15841" s="171"/>
      <c r="AP15841" s="61"/>
      <c r="AQ15841" s="61"/>
      <c r="AR15841" s="61"/>
      <c r="AS15841" s="61"/>
      <c r="AT15841" s="61"/>
      <c r="AU15841" s="61"/>
      <c r="AV15841" s="61"/>
      <c r="AW15841" s="61"/>
      <c r="AX15841" s="61"/>
      <c r="AY15841" s="61"/>
      <c r="AZ15841" s="61"/>
      <c r="BA15841" s="61"/>
    </row>
    <row r="15842" spans="39:53" x14ac:dyDescent="0.2">
      <c r="AM15842" s="61"/>
      <c r="AN15842" s="61"/>
      <c r="AO15842" s="171"/>
      <c r="AP15842" s="61"/>
      <c r="AQ15842" s="61"/>
      <c r="AR15842" s="61"/>
      <c r="AS15842" s="61"/>
      <c r="AT15842" s="61"/>
      <c r="AU15842" s="61"/>
      <c r="AV15842" s="61"/>
      <c r="AW15842" s="61"/>
      <c r="AX15842" s="61"/>
      <c r="AY15842" s="61"/>
      <c r="AZ15842" s="61"/>
      <c r="BA15842" s="61"/>
    </row>
    <row r="15843" spans="39:53" x14ac:dyDescent="0.2">
      <c r="AM15843" s="61"/>
      <c r="AN15843" s="61"/>
      <c r="AO15843" s="171"/>
      <c r="AP15843" s="61"/>
      <c r="AQ15843" s="61"/>
      <c r="AR15843" s="61"/>
      <c r="AS15843" s="61"/>
      <c r="AT15843" s="61"/>
      <c r="AU15843" s="61"/>
      <c r="AV15843" s="61"/>
      <c r="AW15843" s="61"/>
      <c r="AX15843" s="61"/>
      <c r="AY15843" s="61"/>
      <c r="AZ15843" s="61"/>
      <c r="BA15843" s="61"/>
    </row>
    <row r="15844" spans="39:53" x14ac:dyDescent="0.2">
      <c r="AM15844" s="61"/>
      <c r="AN15844" s="61"/>
      <c r="AO15844" s="171"/>
      <c r="AP15844" s="61"/>
      <c r="AQ15844" s="61"/>
      <c r="AR15844" s="61"/>
      <c r="AS15844" s="61"/>
      <c r="AT15844" s="61"/>
      <c r="AU15844" s="61"/>
      <c r="AV15844" s="61"/>
      <c r="AW15844" s="61"/>
      <c r="AX15844" s="61"/>
      <c r="AY15844" s="61"/>
      <c r="AZ15844" s="61"/>
      <c r="BA15844" s="61"/>
    </row>
    <row r="15845" spans="39:53" x14ac:dyDescent="0.2">
      <c r="AM15845" s="61"/>
      <c r="AN15845" s="61"/>
      <c r="AO15845" s="171"/>
      <c r="AP15845" s="61"/>
      <c r="AQ15845" s="61"/>
      <c r="AR15845" s="61"/>
      <c r="AS15845" s="61"/>
      <c r="AT15845" s="61"/>
      <c r="AU15845" s="61"/>
      <c r="AV15845" s="61"/>
      <c r="AW15845" s="61"/>
      <c r="AX15845" s="61"/>
      <c r="AY15845" s="61"/>
      <c r="AZ15845" s="61"/>
      <c r="BA15845" s="61"/>
    </row>
    <row r="15846" spans="39:53" x14ac:dyDescent="0.2">
      <c r="AM15846" s="61"/>
      <c r="AN15846" s="61"/>
      <c r="AO15846" s="171"/>
      <c r="AP15846" s="61"/>
      <c r="AQ15846" s="61"/>
      <c r="AR15846" s="61"/>
      <c r="AS15846" s="61"/>
      <c r="AT15846" s="61"/>
      <c r="AU15846" s="61"/>
      <c r="AV15846" s="61"/>
      <c r="AW15846" s="61"/>
      <c r="AX15846" s="61"/>
      <c r="AY15846" s="61"/>
      <c r="AZ15846" s="61"/>
      <c r="BA15846" s="61"/>
    </row>
    <row r="15847" spans="39:53" x14ac:dyDescent="0.2">
      <c r="AM15847" s="61"/>
      <c r="AN15847" s="61"/>
      <c r="AO15847" s="171"/>
      <c r="AP15847" s="61"/>
      <c r="AQ15847" s="61"/>
      <c r="AR15847" s="61"/>
      <c r="AS15847" s="61"/>
      <c r="AT15847" s="61"/>
      <c r="AU15847" s="61"/>
      <c r="AV15847" s="61"/>
      <c r="AW15847" s="61"/>
      <c r="AX15847" s="61"/>
      <c r="AY15847" s="61"/>
      <c r="AZ15847" s="61"/>
      <c r="BA15847" s="61"/>
    </row>
    <row r="15848" spans="39:53" x14ac:dyDescent="0.2">
      <c r="AM15848" s="61"/>
      <c r="AN15848" s="61"/>
      <c r="AO15848" s="171"/>
      <c r="AP15848" s="61"/>
      <c r="AQ15848" s="61"/>
      <c r="AR15848" s="61"/>
      <c r="AS15848" s="61"/>
      <c r="AT15848" s="61"/>
      <c r="AU15848" s="61"/>
      <c r="AV15848" s="61"/>
      <c r="AW15848" s="61"/>
      <c r="AX15848" s="61"/>
      <c r="AY15848" s="61"/>
      <c r="AZ15848" s="61"/>
      <c r="BA15848" s="61"/>
    </row>
    <row r="15849" spans="39:53" x14ac:dyDescent="0.2">
      <c r="AM15849" s="61"/>
      <c r="AN15849" s="61"/>
      <c r="AO15849" s="171"/>
      <c r="AP15849" s="61"/>
      <c r="AQ15849" s="61"/>
      <c r="AR15849" s="61"/>
      <c r="AS15849" s="61"/>
      <c r="AT15849" s="61"/>
      <c r="AU15849" s="61"/>
      <c r="AV15849" s="61"/>
      <c r="AW15849" s="61"/>
      <c r="AX15849" s="61"/>
      <c r="AY15849" s="61"/>
      <c r="AZ15849" s="61"/>
      <c r="BA15849" s="61"/>
    </row>
    <row r="15850" spans="39:53" x14ac:dyDescent="0.2">
      <c r="AM15850" s="61"/>
      <c r="AN15850" s="61"/>
      <c r="AO15850" s="171"/>
      <c r="AP15850" s="61"/>
      <c r="AQ15850" s="61"/>
      <c r="AR15850" s="61"/>
      <c r="AS15850" s="61"/>
      <c r="AT15850" s="61"/>
      <c r="AU15850" s="61"/>
      <c r="AV15850" s="61"/>
      <c r="AW15850" s="61"/>
      <c r="AX15850" s="61"/>
      <c r="AY15850" s="61"/>
      <c r="AZ15850" s="61"/>
      <c r="BA15850" s="61"/>
    </row>
    <row r="15851" spans="39:53" x14ac:dyDescent="0.2">
      <c r="AM15851" s="61"/>
      <c r="AN15851" s="61"/>
      <c r="AO15851" s="171"/>
      <c r="AP15851" s="61"/>
      <c r="AQ15851" s="61"/>
      <c r="AR15851" s="61"/>
      <c r="AS15851" s="61"/>
      <c r="AT15851" s="61"/>
      <c r="AU15851" s="61"/>
      <c r="AV15851" s="61"/>
      <c r="AW15851" s="61"/>
      <c r="AX15851" s="61"/>
      <c r="AY15851" s="61"/>
      <c r="AZ15851" s="61"/>
      <c r="BA15851" s="61"/>
    </row>
    <row r="15852" spans="39:53" x14ac:dyDescent="0.2">
      <c r="AM15852" s="61"/>
      <c r="AN15852" s="61"/>
      <c r="AO15852" s="171"/>
      <c r="AP15852" s="61"/>
      <c r="AQ15852" s="61"/>
      <c r="AR15852" s="61"/>
      <c r="AS15852" s="61"/>
      <c r="AT15852" s="61"/>
      <c r="AU15852" s="61"/>
      <c r="AV15852" s="61"/>
      <c r="AW15852" s="61"/>
      <c r="AX15852" s="61"/>
      <c r="AY15852" s="61"/>
      <c r="AZ15852" s="61"/>
      <c r="BA15852" s="61"/>
    </row>
    <row r="15853" spans="39:53" x14ac:dyDescent="0.2">
      <c r="AM15853" s="61"/>
      <c r="AN15853" s="61"/>
      <c r="AO15853" s="171"/>
      <c r="AP15853" s="61"/>
      <c r="AQ15853" s="61"/>
      <c r="AR15853" s="61"/>
      <c r="AS15853" s="61"/>
      <c r="AT15853" s="61"/>
      <c r="AU15853" s="61"/>
      <c r="AV15853" s="61"/>
      <c r="AW15853" s="61"/>
      <c r="AX15853" s="61"/>
      <c r="AY15853" s="61"/>
      <c r="AZ15853" s="61"/>
      <c r="BA15853" s="61"/>
    </row>
    <row r="15854" spans="39:53" x14ac:dyDescent="0.2">
      <c r="AM15854" s="61"/>
      <c r="AN15854" s="61"/>
      <c r="AO15854" s="171"/>
      <c r="AP15854" s="61"/>
      <c r="AQ15854" s="61"/>
      <c r="AR15854" s="61"/>
      <c r="AS15854" s="61"/>
      <c r="AT15854" s="61"/>
      <c r="AU15854" s="61"/>
      <c r="AV15854" s="61"/>
      <c r="AW15854" s="61"/>
      <c r="AX15854" s="61"/>
      <c r="AY15854" s="61"/>
      <c r="AZ15854" s="61"/>
      <c r="BA15854" s="61"/>
    </row>
    <row r="15855" spans="39:53" x14ac:dyDescent="0.2">
      <c r="AM15855" s="61"/>
      <c r="AN15855" s="61"/>
      <c r="AO15855" s="171"/>
      <c r="AP15855" s="61"/>
      <c r="AQ15855" s="61"/>
      <c r="AR15855" s="61"/>
      <c r="AS15855" s="61"/>
      <c r="AT15855" s="61"/>
      <c r="AU15855" s="61"/>
      <c r="AV15855" s="61"/>
      <c r="AW15855" s="61"/>
      <c r="AX15855" s="61"/>
      <c r="AY15855" s="61"/>
      <c r="AZ15855" s="61"/>
      <c r="BA15855" s="61"/>
    </row>
    <row r="15856" spans="39:53" x14ac:dyDescent="0.2">
      <c r="AM15856" s="61"/>
      <c r="AN15856" s="61"/>
      <c r="AO15856" s="171"/>
      <c r="AP15856" s="61"/>
      <c r="AQ15856" s="61"/>
      <c r="AR15856" s="61"/>
      <c r="AS15856" s="61"/>
      <c r="AT15856" s="61"/>
      <c r="AU15856" s="61"/>
      <c r="AV15856" s="61"/>
      <c r="AW15856" s="61"/>
      <c r="AX15856" s="61"/>
      <c r="AY15856" s="61"/>
      <c r="AZ15856" s="61"/>
      <c r="BA15856" s="61"/>
    </row>
    <row r="15857" spans="39:53" x14ac:dyDescent="0.2">
      <c r="AM15857" s="61"/>
      <c r="AN15857" s="61"/>
      <c r="AO15857" s="171"/>
      <c r="AP15857" s="61"/>
      <c r="AQ15857" s="61"/>
      <c r="AR15857" s="61"/>
      <c r="AS15857" s="61"/>
      <c r="AT15857" s="61"/>
      <c r="AU15857" s="61"/>
      <c r="AV15857" s="61"/>
      <c r="AW15857" s="61"/>
      <c r="AX15857" s="61"/>
      <c r="AY15857" s="61"/>
      <c r="AZ15857" s="61"/>
      <c r="BA15857" s="61"/>
    </row>
    <row r="15858" spans="39:53" x14ac:dyDescent="0.2">
      <c r="AM15858" s="61"/>
      <c r="AN15858" s="61"/>
      <c r="AO15858" s="171"/>
      <c r="AP15858" s="61"/>
      <c r="AQ15858" s="61"/>
      <c r="AR15858" s="61"/>
      <c r="AS15858" s="61"/>
      <c r="AT15858" s="61"/>
      <c r="AU15858" s="61"/>
      <c r="AV15858" s="61"/>
      <c r="AW15858" s="61"/>
      <c r="AX15858" s="61"/>
      <c r="AY15858" s="61"/>
      <c r="AZ15858" s="61"/>
      <c r="BA15858" s="61"/>
    </row>
    <row r="15859" spans="39:53" x14ac:dyDescent="0.2">
      <c r="AM15859" s="61"/>
      <c r="AN15859" s="61"/>
      <c r="AO15859" s="171"/>
      <c r="AP15859" s="61"/>
      <c r="AQ15859" s="61"/>
      <c r="AR15859" s="61"/>
      <c r="AS15859" s="61"/>
      <c r="AT15859" s="61"/>
      <c r="AU15859" s="61"/>
      <c r="AV15859" s="61"/>
      <c r="AW15859" s="61"/>
      <c r="AX15859" s="61"/>
      <c r="AY15859" s="61"/>
      <c r="AZ15859" s="61"/>
      <c r="BA15859" s="61"/>
    </row>
    <row r="15860" spans="39:53" x14ac:dyDescent="0.2">
      <c r="AM15860" s="61"/>
      <c r="AN15860" s="61"/>
      <c r="AO15860" s="171"/>
      <c r="AP15860" s="61"/>
      <c r="AQ15860" s="61"/>
      <c r="AR15860" s="61"/>
      <c r="AS15860" s="61"/>
      <c r="AT15860" s="61"/>
      <c r="AU15860" s="61"/>
      <c r="AV15860" s="61"/>
      <c r="AW15860" s="61"/>
      <c r="AX15860" s="61"/>
      <c r="AY15860" s="61"/>
      <c r="AZ15860" s="61"/>
      <c r="BA15860" s="61"/>
    </row>
    <row r="15861" spans="39:53" x14ac:dyDescent="0.2">
      <c r="AM15861" s="61"/>
      <c r="AN15861" s="61"/>
      <c r="AO15861" s="171"/>
      <c r="AP15861" s="61"/>
      <c r="AQ15861" s="61"/>
      <c r="AR15861" s="61"/>
      <c r="AS15861" s="61"/>
      <c r="AT15861" s="61"/>
      <c r="AU15861" s="61"/>
      <c r="AV15861" s="61"/>
      <c r="AW15861" s="61"/>
      <c r="AX15861" s="61"/>
      <c r="AY15861" s="61"/>
      <c r="AZ15861" s="61"/>
      <c r="BA15861" s="61"/>
    </row>
    <row r="15862" spans="39:53" x14ac:dyDescent="0.2">
      <c r="AM15862" s="61"/>
      <c r="AN15862" s="61"/>
      <c r="AO15862" s="171"/>
      <c r="AP15862" s="61"/>
      <c r="AQ15862" s="61"/>
      <c r="AR15862" s="61"/>
      <c r="AS15862" s="61"/>
      <c r="AT15862" s="61"/>
      <c r="AU15862" s="61"/>
      <c r="AV15862" s="61"/>
      <c r="AW15862" s="61"/>
      <c r="AX15862" s="61"/>
      <c r="AY15862" s="61"/>
      <c r="AZ15862" s="61"/>
      <c r="BA15862" s="61"/>
    </row>
    <row r="15863" spans="39:53" x14ac:dyDescent="0.2">
      <c r="AM15863" s="61"/>
      <c r="AN15863" s="61"/>
      <c r="AO15863" s="171"/>
      <c r="AP15863" s="61"/>
      <c r="AQ15863" s="61"/>
      <c r="AR15863" s="61"/>
      <c r="AS15863" s="61"/>
      <c r="AT15863" s="61"/>
      <c r="AU15863" s="61"/>
      <c r="AV15863" s="61"/>
      <c r="AW15863" s="61"/>
      <c r="AX15863" s="61"/>
      <c r="AY15863" s="61"/>
      <c r="AZ15863" s="61"/>
      <c r="BA15863" s="61"/>
    </row>
    <row r="15864" spans="39:53" x14ac:dyDescent="0.2">
      <c r="AM15864" s="61"/>
      <c r="AN15864" s="61"/>
      <c r="AO15864" s="171"/>
      <c r="AP15864" s="61"/>
      <c r="AQ15864" s="61"/>
      <c r="AR15864" s="61"/>
      <c r="AS15864" s="61"/>
      <c r="AT15864" s="61"/>
      <c r="AU15864" s="61"/>
      <c r="AV15864" s="61"/>
      <c r="AW15864" s="61"/>
      <c r="AX15864" s="61"/>
      <c r="AY15864" s="61"/>
      <c r="AZ15864" s="61"/>
      <c r="BA15864" s="61"/>
    </row>
    <row r="15865" spans="39:53" x14ac:dyDescent="0.2">
      <c r="AM15865" s="61"/>
      <c r="AN15865" s="61"/>
      <c r="AO15865" s="171"/>
      <c r="AP15865" s="61"/>
      <c r="AQ15865" s="61"/>
      <c r="AR15865" s="61"/>
      <c r="AS15865" s="61"/>
      <c r="AT15865" s="61"/>
      <c r="AU15865" s="61"/>
      <c r="AV15865" s="61"/>
      <c r="AW15865" s="61"/>
      <c r="AX15865" s="61"/>
      <c r="AY15865" s="61"/>
      <c r="AZ15865" s="61"/>
      <c r="BA15865" s="61"/>
    </row>
    <row r="15866" spans="39:53" x14ac:dyDescent="0.2">
      <c r="AM15866" s="61"/>
      <c r="AN15866" s="61"/>
      <c r="AO15866" s="171"/>
      <c r="AP15866" s="61"/>
      <c r="AQ15866" s="61"/>
      <c r="AR15866" s="61"/>
      <c r="AS15866" s="61"/>
      <c r="AT15866" s="61"/>
      <c r="AU15866" s="61"/>
      <c r="AV15866" s="61"/>
      <c r="AW15866" s="61"/>
      <c r="AX15866" s="61"/>
      <c r="AY15866" s="61"/>
      <c r="AZ15866" s="61"/>
      <c r="BA15866" s="61"/>
    </row>
    <row r="15867" spans="39:53" x14ac:dyDescent="0.2">
      <c r="AM15867" s="61"/>
      <c r="AN15867" s="61"/>
      <c r="AO15867" s="171"/>
      <c r="AP15867" s="61"/>
      <c r="AQ15867" s="61"/>
      <c r="AR15867" s="61"/>
      <c r="AS15867" s="61"/>
      <c r="AT15867" s="61"/>
      <c r="AU15867" s="61"/>
      <c r="AV15867" s="61"/>
      <c r="AW15867" s="61"/>
      <c r="AX15867" s="61"/>
      <c r="AY15867" s="61"/>
      <c r="AZ15867" s="61"/>
      <c r="BA15867" s="61"/>
    </row>
    <row r="15868" spans="39:53" x14ac:dyDescent="0.2">
      <c r="AM15868" s="61"/>
      <c r="AN15868" s="61"/>
      <c r="AO15868" s="171"/>
      <c r="AP15868" s="61"/>
      <c r="AQ15868" s="61"/>
      <c r="AR15868" s="61"/>
      <c r="AS15868" s="61"/>
      <c r="AT15868" s="61"/>
      <c r="AU15868" s="61"/>
      <c r="AV15868" s="61"/>
      <c r="AW15868" s="61"/>
      <c r="AX15868" s="61"/>
      <c r="AY15868" s="61"/>
      <c r="AZ15868" s="61"/>
      <c r="BA15868" s="61"/>
    </row>
    <row r="15869" spans="39:53" x14ac:dyDescent="0.2">
      <c r="AM15869" s="61"/>
      <c r="AN15869" s="61"/>
      <c r="AO15869" s="171"/>
      <c r="AP15869" s="61"/>
      <c r="AQ15869" s="61"/>
      <c r="AR15869" s="61"/>
      <c r="AS15869" s="61"/>
      <c r="AT15869" s="61"/>
      <c r="AU15869" s="61"/>
      <c r="AV15869" s="61"/>
      <c r="AW15869" s="61"/>
      <c r="AX15869" s="61"/>
      <c r="AY15869" s="61"/>
      <c r="AZ15869" s="61"/>
      <c r="BA15869" s="61"/>
    </row>
    <row r="15870" spans="39:53" x14ac:dyDescent="0.2">
      <c r="AM15870" s="61"/>
      <c r="AN15870" s="61"/>
      <c r="AO15870" s="171"/>
      <c r="AP15870" s="61"/>
      <c r="AQ15870" s="61"/>
      <c r="AR15870" s="61"/>
      <c r="AS15870" s="61"/>
      <c r="AT15870" s="61"/>
      <c r="AU15870" s="61"/>
      <c r="AV15870" s="61"/>
      <c r="AW15870" s="61"/>
      <c r="AX15870" s="61"/>
      <c r="AY15870" s="61"/>
      <c r="AZ15870" s="61"/>
      <c r="BA15870" s="61"/>
    </row>
    <row r="15871" spans="39:53" x14ac:dyDescent="0.2">
      <c r="AM15871" s="61"/>
      <c r="AN15871" s="61"/>
      <c r="AO15871" s="171"/>
      <c r="AP15871" s="61"/>
      <c r="AQ15871" s="61"/>
      <c r="AR15871" s="61"/>
      <c r="AS15871" s="61"/>
      <c r="AT15871" s="61"/>
      <c r="AU15871" s="61"/>
      <c r="AV15871" s="61"/>
      <c r="AW15871" s="61"/>
      <c r="AX15871" s="61"/>
      <c r="AY15871" s="61"/>
      <c r="AZ15871" s="61"/>
      <c r="BA15871" s="61"/>
    </row>
    <row r="15872" spans="39:53" x14ac:dyDescent="0.2">
      <c r="AM15872" s="61"/>
      <c r="AN15872" s="61"/>
      <c r="AO15872" s="171"/>
      <c r="AP15872" s="61"/>
      <c r="AQ15872" s="61"/>
      <c r="AR15872" s="61"/>
      <c r="AS15872" s="61"/>
      <c r="AT15872" s="61"/>
      <c r="AU15872" s="61"/>
      <c r="AV15872" s="61"/>
      <c r="AW15872" s="61"/>
      <c r="AX15872" s="61"/>
      <c r="AY15872" s="61"/>
      <c r="AZ15872" s="61"/>
      <c r="BA15872" s="61"/>
    </row>
    <row r="15873" spans="39:53" x14ac:dyDescent="0.2">
      <c r="AM15873" s="61"/>
      <c r="AN15873" s="61"/>
      <c r="AO15873" s="171"/>
      <c r="AP15873" s="61"/>
      <c r="AQ15873" s="61"/>
      <c r="AR15873" s="61"/>
      <c r="AS15873" s="61"/>
      <c r="AT15873" s="61"/>
      <c r="AU15873" s="61"/>
      <c r="AV15873" s="61"/>
      <c r="AW15873" s="61"/>
      <c r="AX15873" s="61"/>
      <c r="AY15873" s="61"/>
      <c r="AZ15873" s="61"/>
      <c r="BA15873" s="61"/>
    </row>
    <row r="15874" spans="39:53" x14ac:dyDescent="0.2">
      <c r="AM15874" s="61"/>
      <c r="AN15874" s="61"/>
      <c r="AO15874" s="171"/>
      <c r="AP15874" s="61"/>
      <c r="AQ15874" s="61"/>
      <c r="AR15874" s="61"/>
      <c r="AS15874" s="61"/>
      <c r="AT15874" s="61"/>
      <c r="AU15874" s="61"/>
      <c r="AV15874" s="61"/>
      <c r="AW15874" s="61"/>
      <c r="AX15874" s="61"/>
      <c r="AY15874" s="61"/>
      <c r="AZ15874" s="61"/>
      <c r="BA15874" s="61"/>
    </row>
    <row r="15875" spans="39:53" x14ac:dyDescent="0.2">
      <c r="AM15875" s="61"/>
      <c r="AN15875" s="61"/>
      <c r="AO15875" s="171"/>
      <c r="AP15875" s="61"/>
      <c r="AQ15875" s="61"/>
      <c r="AR15875" s="61"/>
      <c r="AS15875" s="61"/>
      <c r="AT15875" s="61"/>
      <c r="AU15875" s="61"/>
      <c r="AV15875" s="61"/>
      <c r="AW15875" s="61"/>
      <c r="AX15875" s="61"/>
      <c r="AY15875" s="61"/>
      <c r="AZ15875" s="61"/>
      <c r="BA15875" s="61"/>
    </row>
    <row r="15876" spans="39:53" x14ac:dyDescent="0.2">
      <c r="AM15876" s="61"/>
      <c r="AN15876" s="61"/>
      <c r="AO15876" s="171"/>
      <c r="AP15876" s="61"/>
      <c r="AQ15876" s="61"/>
      <c r="AR15876" s="61"/>
      <c r="AS15876" s="61"/>
      <c r="AT15876" s="61"/>
      <c r="AU15876" s="61"/>
      <c r="AV15876" s="61"/>
      <c r="AW15876" s="61"/>
      <c r="AX15876" s="61"/>
      <c r="AY15876" s="61"/>
      <c r="AZ15876" s="61"/>
      <c r="BA15876" s="61"/>
    </row>
    <row r="15877" spans="39:53" x14ac:dyDescent="0.2">
      <c r="AM15877" s="61"/>
      <c r="AN15877" s="61"/>
      <c r="AO15877" s="171"/>
      <c r="AP15877" s="61"/>
      <c r="AQ15877" s="61"/>
      <c r="AR15877" s="61"/>
      <c r="AS15877" s="61"/>
      <c r="AT15877" s="61"/>
      <c r="AU15877" s="61"/>
      <c r="AV15877" s="61"/>
      <c r="AW15877" s="61"/>
      <c r="AX15877" s="61"/>
      <c r="AY15877" s="61"/>
      <c r="AZ15877" s="61"/>
      <c r="BA15877" s="61"/>
    </row>
    <row r="15878" spans="39:53" x14ac:dyDescent="0.2">
      <c r="AM15878" s="61"/>
      <c r="AN15878" s="61"/>
      <c r="AO15878" s="171"/>
      <c r="AP15878" s="61"/>
      <c r="AQ15878" s="61"/>
      <c r="AR15878" s="61"/>
      <c r="AS15878" s="61"/>
      <c r="AT15878" s="61"/>
      <c r="AU15878" s="61"/>
      <c r="AV15878" s="61"/>
      <c r="AW15878" s="61"/>
      <c r="AX15878" s="61"/>
      <c r="AY15878" s="61"/>
      <c r="AZ15878" s="61"/>
      <c r="BA15878" s="61"/>
    </row>
    <row r="15879" spans="39:53" x14ac:dyDescent="0.2">
      <c r="AM15879" s="61"/>
      <c r="AN15879" s="61"/>
      <c r="AO15879" s="171"/>
      <c r="AP15879" s="61"/>
      <c r="AQ15879" s="61"/>
      <c r="AR15879" s="61"/>
      <c r="AS15879" s="61"/>
      <c r="AT15879" s="61"/>
      <c r="AU15879" s="61"/>
      <c r="AV15879" s="61"/>
      <c r="AW15879" s="61"/>
      <c r="AX15879" s="61"/>
      <c r="AY15879" s="61"/>
      <c r="AZ15879" s="61"/>
      <c r="BA15879" s="61"/>
    </row>
    <row r="15880" spans="39:53" x14ac:dyDescent="0.2">
      <c r="AM15880" s="61"/>
      <c r="AN15880" s="61"/>
      <c r="AO15880" s="171"/>
      <c r="AP15880" s="61"/>
      <c r="AQ15880" s="61"/>
      <c r="AR15880" s="61"/>
      <c r="AS15880" s="61"/>
      <c r="AT15880" s="61"/>
      <c r="AU15880" s="61"/>
      <c r="AV15880" s="61"/>
      <c r="AW15880" s="61"/>
      <c r="AX15880" s="61"/>
      <c r="AY15880" s="61"/>
      <c r="AZ15880" s="61"/>
      <c r="BA15880" s="61"/>
    </row>
    <row r="15881" spans="39:53" x14ac:dyDescent="0.2">
      <c r="AM15881" s="61"/>
      <c r="AN15881" s="61"/>
      <c r="AO15881" s="171"/>
      <c r="AP15881" s="61"/>
      <c r="AQ15881" s="61"/>
      <c r="AR15881" s="61"/>
      <c r="AS15881" s="61"/>
      <c r="AT15881" s="61"/>
      <c r="AU15881" s="61"/>
      <c r="AV15881" s="61"/>
      <c r="AW15881" s="61"/>
      <c r="AX15881" s="61"/>
      <c r="AY15881" s="61"/>
      <c r="AZ15881" s="61"/>
      <c r="BA15881" s="61"/>
    </row>
    <row r="15882" spans="39:53" x14ac:dyDescent="0.2">
      <c r="AM15882" s="61"/>
      <c r="AN15882" s="61"/>
      <c r="AO15882" s="171"/>
      <c r="AP15882" s="61"/>
      <c r="AQ15882" s="61"/>
      <c r="AR15882" s="61"/>
      <c r="AS15882" s="61"/>
      <c r="AT15882" s="61"/>
      <c r="AU15882" s="61"/>
      <c r="AV15882" s="61"/>
      <c r="AW15882" s="61"/>
      <c r="AX15882" s="61"/>
      <c r="AY15882" s="61"/>
      <c r="AZ15882" s="61"/>
      <c r="BA15882" s="61"/>
    </row>
    <row r="15883" spans="39:53" x14ac:dyDescent="0.2">
      <c r="AM15883" s="61"/>
      <c r="AN15883" s="61"/>
      <c r="AO15883" s="171"/>
      <c r="AP15883" s="61"/>
      <c r="AQ15883" s="61"/>
      <c r="AR15883" s="61"/>
      <c r="AS15883" s="61"/>
      <c r="AT15883" s="61"/>
      <c r="AU15883" s="61"/>
      <c r="AV15883" s="61"/>
      <c r="AW15883" s="61"/>
      <c r="AX15883" s="61"/>
      <c r="AY15883" s="61"/>
      <c r="AZ15883" s="61"/>
      <c r="BA15883" s="61"/>
    </row>
    <row r="15884" spans="39:53" x14ac:dyDescent="0.2">
      <c r="AM15884" s="61"/>
      <c r="AN15884" s="61"/>
      <c r="AO15884" s="171"/>
      <c r="AP15884" s="61"/>
      <c r="AQ15884" s="61"/>
      <c r="AR15884" s="61"/>
      <c r="AS15884" s="61"/>
      <c r="AT15884" s="61"/>
      <c r="AU15884" s="61"/>
      <c r="AV15884" s="61"/>
      <c r="AW15884" s="61"/>
      <c r="AX15884" s="61"/>
      <c r="AY15884" s="61"/>
      <c r="AZ15884" s="61"/>
      <c r="BA15884" s="61"/>
    </row>
    <row r="15885" spans="39:53" x14ac:dyDescent="0.2">
      <c r="AM15885" s="61"/>
      <c r="AN15885" s="61"/>
      <c r="AO15885" s="171"/>
      <c r="AP15885" s="61"/>
      <c r="AQ15885" s="61"/>
      <c r="AR15885" s="61"/>
      <c r="AS15885" s="61"/>
      <c r="AT15885" s="61"/>
      <c r="AU15885" s="61"/>
      <c r="AV15885" s="61"/>
      <c r="AW15885" s="61"/>
      <c r="AX15885" s="61"/>
      <c r="AY15885" s="61"/>
      <c r="AZ15885" s="61"/>
      <c r="BA15885" s="61"/>
    </row>
    <row r="15886" spans="39:53" x14ac:dyDescent="0.2">
      <c r="AM15886" s="61"/>
      <c r="AN15886" s="61"/>
      <c r="AO15886" s="171"/>
      <c r="AP15886" s="61"/>
      <c r="AQ15886" s="61"/>
      <c r="AR15886" s="61"/>
      <c r="AS15886" s="61"/>
      <c r="AT15886" s="61"/>
      <c r="AU15886" s="61"/>
      <c r="AV15886" s="61"/>
      <c r="AW15886" s="61"/>
      <c r="AX15886" s="61"/>
      <c r="AY15886" s="61"/>
      <c r="AZ15886" s="61"/>
      <c r="BA15886" s="61"/>
    </row>
    <row r="15887" spans="39:53" x14ac:dyDescent="0.2">
      <c r="AM15887" s="61"/>
      <c r="AN15887" s="61"/>
      <c r="AO15887" s="171"/>
      <c r="AP15887" s="61"/>
      <c r="AQ15887" s="61"/>
      <c r="AR15887" s="61"/>
      <c r="AS15887" s="61"/>
      <c r="AT15887" s="61"/>
      <c r="AU15887" s="61"/>
      <c r="AV15887" s="61"/>
      <c r="AW15887" s="61"/>
      <c r="AX15887" s="61"/>
      <c r="AY15887" s="61"/>
      <c r="AZ15887" s="61"/>
      <c r="BA15887" s="61"/>
    </row>
    <row r="15888" spans="39:53" x14ac:dyDescent="0.2">
      <c r="AM15888" s="61"/>
      <c r="AN15888" s="61"/>
      <c r="AO15888" s="171"/>
      <c r="AP15888" s="61"/>
      <c r="AQ15888" s="61"/>
      <c r="AR15888" s="61"/>
      <c r="AS15888" s="61"/>
      <c r="AT15888" s="61"/>
      <c r="AU15888" s="61"/>
      <c r="AV15888" s="61"/>
      <c r="AW15888" s="61"/>
      <c r="AX15888" s="61"/>
      <c r="AY15888" s="61"/>
      <c r="AZ15888" s="61"/>
      <c r="BA15888" s="61"/>
    </row>
    <row r="15889" spans="39:53" x14ac:dyDescent="0.2">
      <c r="AM15889" s="61"/>
      <c r="AN15889" s="61"/>
      <c r="AO15889" s="171"/>
      <c r="AP15889" s="61"/>
      <c r="AQ15889" s="61"/>
      <c r="AR15889" s="61"/>
      <c r="AS15889" s="61"/>
      <c r="AT15889" s="61"/>
      <c r="AU15889" s="61"/>
      <c r="AV15889" s="61"/>
      <c r="AW15889" s="61"/>
      <c r="AX15889" s="61"/>
      <c r="AY15889" s="61"/>
      <c r="AZ15889" s="61"/>
      <c r="BA15889" s="61"/>
    </row>
    <row r="15890" spans="39:53" x14ac:dyDescent="0.2">
      <c r="AM15890" s="61"/>
      <c r="AN15890" s="61"/>
      <c r="AO15890" s="171"/>
      <c r="AP15890" s="61"/>
      <c r="AQ15890" s="61"/>
      <c r="AR15890" s="61"/>
      <c r="AS15890" s="61"/>
      <c r="AT15890" s="61"/>
      <c r="AU15890" s="61"/>
      <c r="AV15890" s="61"/>
      <c r="AW15890" s="61"/>
      <c r="AX15890" s="61"/>
      <c r="AY15890" s="61"/>
      <c r="AZ15890" s="61"/>
      <c r="BA15890" s="61"/>
    </row>
    <row r="15891" spans="39:53" x14ac:dyDescent="0.2">
      <c r="AM15891" s="61"/>
      <c r="AN15891" s="61"/>
      <c r="AO15891" s="171"/>
      <c r="AP15891" s="61"/>
      <c r="AQ15891" s="61"/>
      <c r="AR15891" s="61"/>
      <c r="AS15891" s="61"/>
      <c r="AT15891" s="61"/>
      <c r="AU15891" s="61"/>
      <c r="AV15891" s="61"/>
      <c r="AW15891" s="61"/>
      <c r="AX15891" s="61"/>
      <c r="AY15891" s="61"/>
      <c r="AZ15891" s="61"/>
      <c r="BA15891" s="61"/>
    </row>
    <row r="15892" spans="39:53" x14ac:dyDescent="0.2">
      <c r="AM15892" s="61"/>
      <c r="AN15892" s="61"/>
      <c r="AO15892" s="171"/>
      <c r="AP15892" s="61"/>
      <c r="AQ15892" s="61"/>
      <c r="AR15892" s="61"/>
      <c r="AS15892" s="61"/>
      <c r="AT15892" s="61"/>
      <c r="AU15892" s="61"/>
      <c r="AV15892" s="61"/>
      <c r="AW15892" s="61"/>
      <c r="AX15892" s="61"/>
      <c r="AY15892" s="61"/>
      <c r="AZ15892" s="61"/>
      <c r="BA15892" s="61"/>
    </row>
    <row r="15893" spans="39:53" x14ac:dyDescent="0.2">
      <c r="AM15893" s="61"/>
      <c r="AN15893" s="61"/>
      <c r="AO15893" s="171"/>
      <c r="AP15893" s="61"/>
      <c r="AQ15893" s="61"/>
      <c r="AR15893" s="61"/>
      <c r="AS15893" s="61"/>
      <c r="AT15893" s="61"/>
      <c r="AU15893" s="61"/>
      <c r="AV15893" s="61"/>
      <c r="AW15893" s="61"/>
      <c r="AX15893" s="61"/>
      <c r="AY15893" s="61"/>
      <c r="AZ15893" s="61"/>
      <c r="BA15893" s="61"/>
    </row>
    <row r="15894" spans="39:53" x14ac:dyDescent="0.2">
      <c r="AM15894" s="61"/>
      <c r="AN15894" s="61"/>
      <c r="AO15894" s="171"/>
      <c r="AP15894" s="61"/>
      <c r="AQ15894" s="61"/>
      <c r="AR15894" s="61"/>
      <c r="AS15894" s="61"/>
      <c r="AT15894" s="61"/>
      <c r="AU15894" s="61"/>
      <c r="AV15894" s="61"/>
      <c r="AW15894" s="61"/>
      <c r="AX15894" s="61"/>
      <c r="AY15894" s="61"/>
      <c r="AZ15894" s="61"/>
      <c r="BA15894" s="61"/>
    </row>
    <row r="15895" spans="39:53" x14ac:dyDescent="0.2">
      <c r="AM15895" s="61"/>
      <c r="AN15895" s="61"/>
      <c r="AO15895" s="171"/>
      <c r="AP15895" s="61"/>
      <c r="AQ15895" s="61"/>
      <c r="AR15895" s="61"/>
      <c r="AS15895" s="61"/>
      <c r="AT15895" s="61"/>
      <c r="AU15895" s="61"/>
      <c r="AV15895" s="61"/>
      <c r="AW15895" s="61"/>
      <c r="AX15895" s="61"/>
      <c r="AY15895" s="61"/>
      <c r="AZ15895" s="61"/>
      <c r="BA15895" s="61"/>
    </row>
    <row r="15896" spans="39:53" x14ac:dyDescent="0.2">
      <c r="AM15896" s="61"/>
      <c r="AN15896" s="61"/>
      <c r="AO15896" s="171"/>
      <c r="AP15896" s="61"/>
      <c r="AQ15896" s="61"/>
      <c r="AR15896" s="61"/>
      <c r="AS15896" s="61"/>
      <c r="AT15896" s="61"/>
      <c r="AU15896" s="61"/>
      <c r="AV15896" s="61"/>
      <c r="AW15896" s="61"/>
      <c r="AX15896" s="61"/>
      <c r="AY15896" s="61"/>
      <c r="AZ15896" s="61"/>
      <c r="BA15896" s="61"/>
    </row>
    <row r="15897" spans="39:53" x14ac:dyDescent="0.2">
      <c r="AM15897" s="61"/>
      <c r="AN15897" s="61"/>
      <c r="AO15897" s="171"/>
      <c r="AP15897" s="61"/>
      <c r="AQ15897" s="61"/>
      <c r="AR15897" s="61"/>
      <c r="AS15897" s="61"/>
      <c r="AT15897" s="61"/>
      <c r="AU15897" s="61"/>
      <c r="AV15897" s="61"/>
      <c r="AW15897" s="61"/>
      <c r="AX15897" s="61"/>
      <c r="AY15897" s="61"/>
      <c r="AZ15897" s="61"/>
      <c r="BA15897" s="61"/>
    </row>
    <row r="15898" spans="39:53" x14ac:dyDescent="0.2">
      <c r="AM15898" s="61"/>
      <c r="AN15898" s="61"/>
      <c r="AO15898" s="171"/>
      <c r="AP15898" s="61"/>
      <c r="AQ15898" s="61"/>
      <c r="AR15898" s="61"/>
      <c r="AS15898" s="61"/>
      <c r="AT15898" s="61"/>
      <c r="AU15898" s="61"/>
      <c r="AV15898" s="61"/>
      <c r="AW15898" s="61"/>
      <c r="AX15898" s="61"/>
      <c r="AY15898" s="61"/>
      <c r="AZ15898" s="61"/>
      <c r="BA15898" s="61"/>
    </row>
    <row r="15899" spans="39:53" x14ac:dyDescent="0.2">
      <c r="AM15899" s="61"/>
      <c r="AN15899" s="61"/>
      <c r="AO15899" s="171"/>
      <c r="AP15899" s="61"/>
      <c r="AQ15899" s="61"/>
      <c r="AR15899" s="61"/>
      <c r="AS15899" s="61"/>
      <c r="AT15899" s="61"/>
      <c r="AU15899" s="61"/>
      <c r="AV15899" s="61"/>
      <c r="AW15899" s="61"/>
      <c r="AX15899" s="61"/>
      <c r="AY15899" s="61"/>
      <c r="AZ15899" s="61"/>
      <c r="BA15899" s="61"/>
    </row>
    <row r="15900" spans="39:53" x14ac:dyDescent="0.2">
      <c r="AM15900" s="61"/>
      <c r="AN15900" s="61"/>
      <c r="AO15900" s="171"/>
      <c r="AP15900" s="61"/>
      <c r="AQ15900" s="61"/>
      <c r="AR15900" s="61"/>
      <c r="AS15900" s="61"/>
      <c r="AT15900" s="61"/>
      <c r="AU15900" s="61"/>
      <c r="AV15900" s="61"/>
      <c r="AW15900" s="61"/>
      <c r="AX15900" s="61"/>
      <c r="AY15900" s="61"/>
      <c r="AZ15900" s="61"/>
      <c r="BA15900" s="61"/>
    </row>
    <row r="15901" spans="39:53" x14ac:dyDescent="0.2">
      <c r="AM15901" s="61"/>
      <c r="AN15901" s="61"/>
      <c r="AO15901" s="171"/>
      <c r="AP15901" s="61"/>
      <c r="AQ15901" s="61"/>
      <c r="AR15901" s="61"/>
      <c r="AS15901" s="61"/>
      <c r="AT15901" s="61"/>
      <c r="AU15901" s="61"/>
      <c r="AV15901" s="61"/>
      <c r="AW15901" s="61"/>
      <c r="AX15901" s="61"/>
      <c r="AY15901" s="61"/>
      <c r="AZ15901" s="61"/>
      <c r="BA15901" s="61"/>
    </row>
    <row r="15902" spans="39:53" x14ac:dyDescent="0.2">
      <c r="AM15902" s="61"/>
      <c r="AN15902" s="61"/>
      <c r="AO15902" s="171"/>
      <c r="AP15902" s="61"/>
      <c r="AQ15902" s="61"/>
      <c r="AR15902" s="61"/>
      <c r="AS15902" s="61"/>
      <c r="AT15902" s="61"/>
      <c r="AU15902" s="61"/>
      <c r="AV15902" s="61"/>
      <c r="AW15902" s="61"/>
      <c r="AX15902" s="61"/>
      <c r="AY15902" s="61"/>
      <c r="AZ15902" s="61"/>
      <c r="BA15902" s="61"/>
    </row>
    <row r="15903" spans="39:53" x14ac:dyDescent="0.2">
      <c r="AM15903" s="61"/>
      <c r="AN15903" s="61"/>
      <c r="AO15903" s="171"/>
      <c r="AP15903" s="61"/>
      <c r="AQ15903" s="61"/>
      <c r="AR15903" s="61"/>
      <c r="AS15903" s="61"/>
      <c r="AT15903" s="61"/>
      <c r="AU15903" s="61"/>
      <c r="AV15903" s="61"/>
      <c r="AW15903" s="61"/>
      <c r="AX15903" s="61"/>
      <c r="AY15903" s="61"/>
      <c r="AZ15903" s="61"/>
      <c r="BA15903" s="61"/>
    </row>
    <row r="15904" spans="39:53" x14ac:dyDescent="0.2">
      <c r="AM15904" s="61"/>
      <c r="AN15904" s="61"/>
      <c r="AO15904" s="171"/>
      <c r="AP15904" s="61"/>
      <c r="AQ15904" s="61"/>
      <c r="AR15904" s="61"/>
      <c r="AS15904" s="61"/>
      <c r="AT15904" s="61"/>
      <c r="AU15904" s="61"/>
      <c r="AV15904" s="61"/>
      <c r="AW15904" s="61"/>
      <c r="AX15904" s="61"/>
      <c r="AY15904" s="61"/>
      <c r="AZ15904" s="61"/>
      <c r="BA15904" s="61"/>
    </row>
    <row r="15905" spans="39:53" x14ac:dyDescent="0.2">
      <c r="AM15905" s="61"/>
      <c r="AN15905" s="61"/>
      <c r="AO15905" s="171"/>
      <c r="AP15905" s="61"/>
      <c r="AQ15905" s="61"/>
      <c r="AR15905" s="61"/>
      <c r="AS15905" s="61"/>
      <c r="AT15905" s="61"/>
      <c r="AU15905" s="61"/>
      <c r="AV15905" s="61"/>
      <c r="AW15905" s="61"/>
      <c r="AX15905" s="61"/>
      <c r="AY15905" s="61"/>
      <c r="AZ15905" s="61"/>
      <c r="BA15905" s="61"/>
    </row>
    <row r="15906" spans="39:53" x14ac:dyDescent="0.2">
      <c r="AM15906" s="61"/>
      <c r="AN15906" s="61"/>
      <c r="AO15906" s="171"/>
      <c r="AP15906" s="61"/>
      <c r="AQ15906" s="61"/>
      <c r="AR15906" s="61"/>
      <c r="AS15906" s="61"/>
      <c r="AT15906" s="61"/>
      <c r="AU15906" s="61"/>
      <c r="AV15906" s="61"/>
      <c r="AW15906" s="61"/>
      <c r="AX15906" s="61"/>
      <c r="AY15906" s="61"/>
      <c r="AZ15906" s="61"/>
      <c r="BA15906" s="61"/>
    </row>
    <row r="15907" spans="39:53" x14ac:dyDescent="0.2">
      <c r="AM15907" s="61"/>
      <c r="AN15907" s="61"/>
      <c r="AO15907" s="171"/>
      <c r="AP15907" s="61"/>
      <c r="AQ15907" s="61"/>
      <c r="AR15907" s="61"/>
      <c r="AS15907" s="61"/>
      <c r="AT15907" s="61"/>
      <c r="AU15907" s="61"/>
      <c r="AV15907" s="61"/>
      <c r="AW15907" s="61"/>
      <c r="AX15907" s="61"/>
      <c r="AY15907" s="61"/>
      <c r="AZ15907" s="61"/>
      <c r="BA15907" s="61"/>
    </row>
    <row r="15908" spans="39:53" x14ac:dyDescent="0.2">
      <c r="AM15908" s="61"/>
      <c r="AN15908" s="61"/>
      <c r="AO15908" s="171"/>
      <c r="AP15908" s="61"/>
      <c r="AQ15908" s="61"/>
      <c r="AR15908" s="61"/>
      <c r="AS15908" s="61"/>
      <c r="AT15908" s="61"/>
      <c r="AU15908" s="61"/>
      <c r="AV15908" s="61"/>
      <c r="AW15908" s="61"/>
      <c r="AX15908" s="61"/>
      <c r="AY15908" s="61"/>
      <c r="AZ15908" s="61"/>
      <c r="BA15908" s="61"/>
    </row>
    <row r="15909" spans="39:53" x14ac:dyDescent="0.2">
      <c r="AM15909" s="61"/>
      <c r="AN15909" s="61"/>
      <c r="AO15909" s="171"/>
      <c r="AP15909" s="61"/>
      <c r="AQ15909" s="61"/>
      <c r="AR15909" s="61"/>
      <c r="AS15909" s="61"/>
      <c r="AT15909" s="61"/>
      <c r="AU15909" s="61"/>
      <c r="AV15909" s="61"/>
      <c r="AW15909" s="61"/>
      <c r="AX15909" s="61"/>
      <c r="AY15909" s="61"/>
      <c r="AZ15909" s="61"/>
      <c r="BA15909" s="61"/>
    </row>
    <row r="15910" spans="39:53" x14ac:dyDescent="0.2">
      <c r="AM15910" s="61"/>
      <c r="AN15910" s="61"/>
      <c r="AO15910" s="171"/>
      <c r="AP15910" s="61"/>
      <c r="AQ15910" s="61"/>
      <c r="AR15910" s="61"/>
      <c r="AS15910" s="61"/>
      <c r="AT15910" s="61"/>
      <c r="AU15910" s="61"/>
      <c r="AV15910" s="61"/>
      <c r="AW15910" s="61"/>
      <c r="AX15910" s="61"/>
      <c r="AY15910" s="61"/>
      <c r="AZ15910" s="61"/>
      <c r="BA15910" s="61"/>
    </row>
    <row r="15911" spans="39:53" x14ac:dyDescent="0.2">
      <c r="AM15911" s="61"/>
      <c r="AN15911" s="61"/>
      <c r="AO15911" s="171"/>
      <c r="AP15911" s="61"/>
      <c r="AQ15911" s="61"/>
      <c r="AR15911" s="61"/>
      <c r="AS15911" s="61"/>
      <c r="AT15911" s="61"/>
      <c r="AU15911" s="61"/>
      <c r="AV15911" s="61"/>
      <c r="AW15911" s="61"/>
      <c r="AX15911" s="61"/>
      <c r="AY15911" s="61"/>
      <c r="AZ15911" s="61"/>
      <c r="BA15911" s="61"/>
    </row>
    <row r="15912" spans="39:53" x14ac:dyDescent="0.2">
      <c r="AM15912" s="61"/>
      <c r="AN15912" s="61"/>
      <c r="AO15912" s="171"/>
      <c r="AP15912" s="61"/>
      <c r="AQ15912" s="61"/>
      <c r="AR15912" s="61"/>
      <c r="AS15912" s="61"/>
      <c r="AT15912" s="61"/>
      <c r="AU15912" s="61"/>
      <c r="AV15912" s="61"/>
      <c r="AW15912" s="61"/>
      <c r="AX15912" s="61"/>
      <c r="AY15912" s="61"/>
      <c r="AZ15912" s="61"/>
      <c r="BA15912" s="61"/>
    </row>
    <row r="15913" spans="39:53" x14ac:dyDescent="0.2">
      <c r="AM15913" s="61"/>
      <c r="AN15913" s="61"/>
      <c r="AO15913" s="171"/>
      <c r="AP15913" s="61"/>
      <c r="AQ15913" s="61"/>
      <c r="AR15913" s="61"/>
      <c r="AS15913" s="61"/>
      <c r="AT15913" s="61"/>
      <c r="AU15913" s="61"/>
      <c r="AV15913" s="61"/>
      <c r="AW15913" s="61"/>
      <c r="AX15913" s="61"/>
      <c r="AY15913" s="61"/>
      <c r="AZ15913" s="61"/>
      <c r="BA15913" s="61"/>
    </row>
    <row r="15914" spans="39:53" x14ac:dyDescent="0.2">
      <c r="AM15914" s="61"/>
      <c r="AN15914" s="61"/>
      <c r="AO15914" s="171"/>
      <c r="AP15914" s="61"/>
      <c r="AQ15914" s="61"/>
      <c r="AR15914" s="61"/>
      <c r="AS15914" s="61"/>
      <c r="AT15914" s="61"/>
      <c r="AU15914" s="61"/>
      <c r="AV15914" s="61"/>
      <c r="AW15914" s="61"/>
      <c r="AX15914" s="61"/>
      <c r="AY15914" s="61"/>
      <c r="AZ15914" s="61"/>
      <c r="BA15914" s="61"/>
    </row>
    <row r="15915" spans="39:53" x14ac:dyDescent="0.2">
      <c r="AM15915" s="61"/>
      <c r="AN15915" s="61"/>
      <c r="AO15915" s="171"/>
      <c r="AP15915" s="61"/>
      <c r="AQ15915" s="61"/>
      <c r="AR15915" s="61"/>
      <c r="AS15915" s="61"/>
      <c r="AT15915" s="61"/>
      <c r="AU15915" s="61"/>
      <c r="AV15915" s="61"/>
      <c r="AW15915" s="61"/>
      <c r="AX15915" s="61"/>
      <c r="AY15915" s="61"/>
      <c r="AZ15915" s="61"/>
      <c r="BA15915" s="61"/>
    </row>
    <row r="15916" spans="39:53" x14ac:dyDescent="0.2">
      <c r="AM15916" s="61"/>
      <c r="AN15916" s="61"/>
      <c r="AO15916" s="171"/>
      <c r="AP15916" s="61"/>
      <c r="AQ15916" s="61"/>
      <c r="AR15916" s="61"/>
      <c r="AS15916" s="61"/>
      <c r="AT15916" s="61"/>
      <c r="AU15916" s="61"/>
      <c r="AV15916" s="61"/>
      <c r="AW15916" s="61"/>
      <c r="AX15916" s="61"/>
      <c r="AY15916" s="61"/>
      <c r="AZ15916" s="61"/>
      <c r="BA15916" s="61"/>
    </row>
    <row r="15917" spans="39:53" x14ac:dyDescent="0.2">
      <c r="AM15917" s="61"/>
      <c r="AN15917" s="61"/>
      <c r="AO15917" s="171"/>
      <c r="AP15917" s="61"/>
      <c r="AQ15917" s="61"/>
      <c r="AR15917" s="61"/>
      <c r="AS15917" s="61"/>
      <c r="AT15917" s="61"/>
      <c r="AU15917" s="61"/>
      <c r="AV15917" s="61"/>
      <c r="AW15917" s="61"/>
      <c r="AX15917" s="61"/>
      <c r="AY15917" s="61"/>
      <c r="AZ15917" s="61"/>
      <c r="BA15917" s="61"/>
    </row>
    <row r="15918" spans="39:53" x14ac:dyDescent="0.2">
      <c r="AM15918" s="61"/>
      <c r="AN15918" s="61"/>
      <c r="AO15918" s="171"/>
      <c r="AP15918" s="61"/>
      <c r="AQ15918" s="61"/>
      <c r="AR15918" s="61"/>
      <c r="AS15918" s="61"/>
      <c r="AT15918" s="61"/>
      <c r="AU15918" s="61"/>
      <c r="AV15918" s="61"/>
      <c r="AW15918" s="61"/>
      <c r="AX15918" s="61"/>
      <c r="AY15918" s="61"/>
      <c r="AZ15918" s="61"/>
      <c r="BA15918" s="61"/>
    </row>
    <row r="15919" spans="39:53" x14ac:dyDescent="0.2">
      <c r="AM15919" s="61"/>
      <c r="AN15919" s="61"/>
      <c r="AO15919" s="171"/>
      <c r="AP15919" s="61"/>
      <c r="AQ15919" s="61"/>
      <c r="AR15919" s="61"/>
      <c r="AS15919" s="61"/>
      <c r="AT15919" s="61"/>
      <c r="AU15919" s="61"/>
      <c r="AV15919" s="61"/>
      <c r="AW15919" s="61"/>
      <c r="AX15919" s="61"/>
      <c r="AY15919" s="61"/>
      <c r="AZ15919" s="61"/>
      <c r="BA15919" s="61"/>
    </row>
    <row r="15920" spans="39:53" x14ac:dyDescent="0.2">
      <c r="AM15920" s="61"/>
      <c r="AN15920" s="61"/>
      <c r="AO15920" s="171"/>
      <c r="AP15920" s="61"/>
      <c r="AQ15920" s="61"/>
      <c r="AR15920" s="61"/>
      <c r="AS15920" s="61"/>
      <c r="AT15920" s="61"/>
      <c r="AU15920" s="61"/>
      <c r="AV15920" s="61"/>
      <c r="AW15920" s="61"/>
      <c r="AX15920" s="61"/>
      <c r="AY15920" s="61"/>
      <c r="AZ15920" s="61"/>
      <c r="BA15920" s="61"/>
    </row>
    <row r="15921" spans="39:53" x14ac:dyDescent="0.2">
      <c r="AM15921" s="61"/>
      <c r="AN15921" s="61"/>
      <c r="AO15921" s="171"/>
      <c r="AP15921" s="61"/>
      <c r="AQ15921" s="61"/>
      <c r="AR15921" s="61"/>
      <c r="AS15921" s="61"/>
      <c r="AT15921" s="61"/>
      <c r="AU15921" s="61"/>
      <c r="AV15921" s="61"/>
      <c r="AW15921" s="61"/>
      <c r="AX15921" s="61"/>
      <c r="AY15921" s="61"/>
      <c r="AZ15921" s="61"/>
      <c r="BA15921" s="61"/>
    </row>
    <row r="15922" spans="39:53" x14ac:dyDescent="0.2">
      <c r="AM15922" s="61"/>
      <c r="AN15922" s="61"/>
      <c r="AO15922" s="171"/>
      <c r="AP15922" s="61"/>
      <c r="AQ15922" s="61"/>
      <c r="AR15922" s="61"/>
      <c r="AS15922" s="61"/>
      <c r="AT15922" s="61"/>
      <c r="AU15922" s="61"/>
      <c r="AV15922" s="61"/>
      <c r="AW15922" s="61"/>
      <c r="AX15922" s="61"/>
      <c r="AY15922" s="61"/>
      <c r="AZ15922" s="61"/>
      <c r="BA15922" s="61"/>
    </row>
    <row r="15923" spans="39:53" x14ac:dyDescent="0.2">
      <c r="AM15923" s="61"/>
      <c r="AN15923" s="61"/>
      <c r="AO15923" s="171"/>
      <c r="AP15923" s="61"/>
      <c r="AQ15923" s="61"/>
      <c r="AR15923" s="61"/>
      <c r="AS15923" s="61"/>
      <c r="AT15923" s="61"/>
      <c r="AU15923" s="61"/>
      <c r="AV15923" s="61"/>
      <c r="AW15923" s="61"/>
      <c r="AX15923" s="61"/>
      <c r="AY15923" s="61"/>
      <c r="AZ15923" s="61"/>
      <c r="BA15923" s="61"/>
    </row>
    <row r="15924" spans="39:53" x14ac:dyDescent="0.2">
      <c r="AM15924" s="61"/>
      <c r="AN15924" s="61"/>
      <c r="AO15924" s="171"/>
      <c r="AP15924" s="61"/>
      <c r="AQ15924" s="61"/>
      <c r="AR15924" s="61"/>
      <c r="AS15924" s="61"/>
      <c r="AT15924" s="61"/>
      <c r="AU15924" s="61"/>
      <c r="AV15924" s="61"/>
      <c r="AW15924" s="61"/>
      <c r="AX15924" s="61"/>
      <c r="AY15924" s="61"/>
      <c r="AZ15924" s="61"/>
      <c r="BA15924" s="61"/>
    </row>
    <row r="15925" spans="39:53" x14ac:dyDescent="0.2">
      <c r="AM15925" s="61"/>
      <c r="AN15925" s="61"/>
      <c r="AO15925" s="171"/>
      <c r="AP15925" s="61"/>
      <c r="AQ15925" s="61"/>
      <c r="AR15925" s="61"/>
      <c r="AS15925" s="61"/>
      <c r="AT15925" s="61"/>
      <c r="AU15925" s="61"/>
      <c r="AV15925" s="61"/>
      <c r="AW15925" s="61"/>
      <c r="AX15925" s="61"/>
      <c r="AY15925" s="61"/>
      <c r="AZ15925" s="61"/>
      <c r="BA15925" s="61"/>
    </row>
    <row r="15926" spans="39:53" x14ac:dyDescent="0.2">
      <c r="AM15926" s="61"/>
      <c r="AN15926" s="61"/>
      <c r="AO15926" s="171"/>
      <c r="AP15926" s="61"/>
      <c r="AQ15926" s="61"/>
      <c r="AR15926" s="61"/>
      <c r="AS15926" s="61"/>
      <c r="AT15926" s="61"/>
      <c r="AU15926" s="61"/>
      <c r="AV15926" s="61"/>
      <c r="AW15926" s="61"/>
      <c r="AX15926" s="61"/>
      <c r="AY15926" s="61"/>
      <c r="AZ15926" s="61"/>
      <c r="BA15926" s="61"/>
    </row>
    <row r="15927" spans="39:53" x14ac:dyDescent="0.2">
      <c r="AM15927" s="61"/>
      <c r="AN15927" s="61"/>
      <c r="AO15927" s="171"/>
      <c r="AP15927" s="61"/>
      <c r="AQ15927" s="61"/>
      <c r="AR15927" s="61"/>
      <c r="AS15927" s="61"/>
      <c r="AT15927" s="61"/>
      <c r="AU15927" s="61"/>
      <c r="AV15927" s="61"/>
      <c r="AW15927" s="61"/>
      <c r="AX15927" s="61"/>
      <c r="AY15927" s="61"/>
      <c r="AZ15927" s="61"/>
      <c r="BA15927" s="61"/>
    </row>
    <row r="15928" spans="39:53" x14ac:dyDescent="0.2">
      <c r="AM15928" s="61"/>
      <c r="AN15928" s="61"/>
      <c r="AO15928" s="171"/>
      <c r="AP15928" s="61"/>
      <c r="AQ15928" s="61"/>
      <c r="AR15928" s="61"/>
      <c r="AS15928" s="61"/>
      <c r="AT15928" s="61"/>
      <c r="AU15928" s="61"/>
      <c r="AV15928" s="61"/>
      <c r="AW15928" s="61"/>
      <c r="AX15928" s="61"/>
      <c r="AY15928" s="61"/>
      <c r="AZ15928" s="61"/>
      <c r="BA15928" s="61"/>
    </row>
    <row r="15929" spans="39:53" x14ac:dyDescent="0.2">
      <c r="AM15929" s="61"/>
      <c r="AN15929" s="61"/>
      <c r="AO15929" s="171"/>
      <c r="AP15929" s="61"/>
      <c r="AQ15929" s="61"/>
      <c r="AR15929" s="61"/>
      <c r="AS15929" s="61"/>
      <c r="AT15929" s="61"/>
      <c r="AU15929" s="61"/>
      <c r="AV15929" s="61"/>
      <c r="AW15929" s="61"/>
      <c r="AX15929" s="61"/>
      <c r="AY15929" s="61"/>
      <c r="AZ15929" s="61"/>
      <c r="BA15929" s="61"/>
    </row>
    <row r="15930" spans="39:53" x14ac:dyDescent="0.2">
      <c r="AM15930" s="61"/>
      <c r="AN15930" s="61"/>
      <c r="AO15930" s="171"/>
      <c r="AP15930" s="61"/>
      <c r="AQ15930" s="61"/>
      <c r="AR15930" s="61"/>
      <c r="AS15930" s="61"/>
      <c r="AT15930" s="61"/>
      <c r="AU15930" s="61"/>
      <c r="AV15930" s="61"/>
      <c r="AW15930" s="61"/>
      <c r="AX15930" s="61"/>
      <c r="AY15930" s="61"/>
      <c r="AZ15930" s="61"/>
      <c r="BA15930" s="61"/>
    </row>
    <row r="15931" spans="39:53" x14ac:dyDescent="0.2">
      <c r="AM15931" s="61"/>
      <c r="AN15931" s="61"/>
      <c r="AO15931" s="171"/>
      <c r="AP15931" s="61"/>
      <c r="AQ15931" s="61"/>
      <c r="AR15931" s="61"/>
      <c r="AS15931" s="61"/>
      <c r="AT15931" s="61"/>
      <c r="AU15931" s="61"/>
      <c r="AV15931" s="61"/>
      <c r="AW15931" s="61"/>
      <c r="AX15931" s="61"/>
      <c r="AY15931" s="61"/>
      <c r="AZ15931" s="61"/>
      <c r="BA15931" s="61"/>
    </row>
    <row r="15932" spans="39:53" x14ac:dyDescent="0.2">
      <c r="AM15932" s="61"/>
      <c r="AN15932" s="61"/>
      <c r="AO15932" s="171"/>
      <c r="AP15932" s="61"/>
      <c r="AQ15932" s="61"/>
      <c r="AR15932" s="61"/>
      <c r="AS15932" s="61"/>
      <c r="AT15932" s="61"/>
      <c r="AU15932" s="61"/>
      <c r="AV15932" s="61"/>
      <c r="AW15932" s="61"/>
      <c r="AX15932" s="61"/>
      <c r="AY15932" s="61"/>
      <c r="AZ15932" s="61"/>
      <c r="BA15932" s="61"/>
    </row>
    <row r="15933" spans="39:53" x14ac:dyDescent="0.2">
      <c r="AM15933" s="61"/>
      <c r="AN15933" s="61"/>
      <c r="AO15933" s="171"/>
      <c r="AP15933" s="61"/>
      <c r="AQ15933" s="61"/>
      <c r="AR15933" s="61"/>
      <c r="AS15933" s="61"/>
      <c r="AT15933" s="61"/>
      <c r="AU15933" s="61"/>
      <c r="AV15933" s="61"/>
      <c r="AW15933" s="61"/>
      <c r="AX15933" s="61"/>
      <c r="AY15933" s="61"/>
      <c r="AZ15933" s="61"/>
      <c r="BA15933" s="61"/>
    </row>
    <row r="15934" spans="39:53" x14ac:dyDescent="0.2">
      <c r="AM15934" s="61"/>
      <c r="AN15934" s="61"/>
      <c r="AO15934" s="171"/>
      <c r="AP15934" s="61"/>
      <c r="AQ15934" s="61"/>
      <c r="AR15934" s="61"/>
      <c r="AS15934" s="61"/>
      <c r="AT15934" s="61"/>
      <c r="AU15934" s="61"/>
      <c r="AV15934" s="61"/>
      <c r="AW15934" s="61"/>
      <c r="AX15934" s="61"/>
      <c r="AY15934" s="61"/>
      <c r="AZ15934" s="61"/>
      <c r="BA15934" s="61"/>
    </row>
    <row r="15935" spans="39:53" x14ac:dyDescent="0.2">
      <c r="AM15935" s="61"/>
      <c r="AN15935" s="61"/>
      <c r="AO15935" s="171"/>
      <c r="AP15935" s="61"/>
      <c r="AQ15935" s="61"/>
      <c r="AR15935" s="61"/>
      <c r="AS15935" s="61"/>
      <c r="AT15935" s="61"/>
      <c r="AU15935" s="61"/>
      <c r="AV15935" s="61"/>
      <c r="AW15935" s="61"/>
      <c r="AX15935" s="61"/>
      <c r="AY15935" s="61"/>
      <c r="AZ15935" s="61"/>
      <c r="BA15935" s="61"/>
    </row>
    <row r="15936" spans="39:53" x14ac:dyDescent="0.2">
      <c r="AM15936" s="61"/>
      <c r="AN15936" s="61"/>
      <c r="AO15936" s="171"/>
      <c r="AP15936" s="61"/>
      <c r="AQ15936" s="61"/>
      <c r="AR15936" s="61"/>
      <c r="AS15936" s="61"/>
      <c r="AT15936" s="61"/>
      <c r="AU15936" s="61"/>
      <c r="AV15936" s="61"/>
      <c r="AW15936" s="61"/>
      <c r="AX15936" s="61"/>
      <c r="AY15936" s="61"/>
      <c r="AZ15936" s="61"/>
      <c r="BA15936" s="61"/>
    </row>
    <row r="15937" spans="39:53" x14ac:dyDescent="0.2">
      <c r="AM15937" s="61"/>
      <c r="AN15937" s="61"/>
      <c r="AO15937" s="171"/>
      <c r="AP15937" s="61"/>
      <c r="AQ15937" s="61"/>
      <c r="AR15937" s="61"/>
      <c r="AS15937" s="61"/>
      <c r="AT15937" s="61"/>
      <c r="AU15937" s="61"/>
      <c r="AV15937" s="61"/>
      <c r="AW15937" s="61"/>
      <c r="AX15937" s="61"/>
      <c r="AY15937" s="61"/>
      <c r="AZ15937" s="61"/>
      <c r="BA15937" s="61"/>
    </row>
    <row r="15938" spans="39:53" x14ac:dyDescent="0.2">
      <c r="AM15938" s="61"/>
      <c r="AN15938" s="61"/>
      <c r="AO15938" s="171"/>
      <c r="AP15938" s="61"/>
      <c r="AQ15938" s="61"/>
      <c r="AR15938" s="61"/>
      <c r="AS15938" s="61"/>
      <c r="AT15938" s="61"/>
      <c r="AU15938" s="61"/>
      <c r="AV15938" s="61"/>
      <c r="AW15938" s="61"/>
      <c r="AX15938" s="61"/>
      <c r="AY15938" s="61"/>
      <c r="AZ15938" s="61"/>
      <c r="BA15938" s="61"/>
    </row>
    <row r="15939" spans="39:53" x14ac:dyDescent="0.2">
      <c r="AM15939" s="61"/>
      <c r="AN15939" s="61"/>
      <c r="AO15939" s="171"/>
      <c r="AP15939" s="61"/>
      <c r="AQ15939" s="61"/>
      <c r="AR15939" s="61"/>
      <c r="AS15939" s="61"/>
      <c r="AT15939" s="61"/>
      <c r="AU15939" s="61"/>
      <c r="AV15939" s="61"/>
      <c r="AW15939" s="61"/>
      <c r="AX15939" s="61"/>
      <c r="AY15939" s="61"/>
      <c r="AZ15939" s="61"/>
      <c r="BA15939" s="61"/>
    </row>
    <row r="15940" spans="39:53" x14ac:dyDescent="0.2">
      <c r="AM15940" s="61"/>
      <c r="AN15940" s="61"/>
      <c r="AO15940" s="171"/>
      <c r="AP15940" s="61"/>
      <c r="AQ15940" s="61"/>
      <c r="AR15940" s="61"/>
      <c r="AS15940" s="61"/>
      <c r="AT15940" s="61"/>
      <c r="AU15940" s="61"/>
      <c r="AV15940" s="61"/>
      <c r="AW15940" s="61"/>
      <c r="AX15940" s="61"/>
      <c r="AY15940" s="61"/>
      <c r="AZ15940" s="61"/>
      <c r="BA15940" s="61"/>
    </row>
    <row r="15941" spans="39:53" x14ac:dyDescent="0.2">
      <c r="AM15941" s="61"/>
      <c r="AN15941" s="61"/>
      <c r="AO15941" s="171"/>
      <c r="AP15941" s="61"/>
      <c r="AQ15941" s="61"/>
      <c r="AR15941" s="61"/>
      <c r="AS15941" s="61"/>
      <c r="AT15941" s="61"/>
      <c r="AU15941" s="61"/>
      <c r="AV15941" s="61"/>
      <c r="AW15941" s="61"/>
      <c r="AX15941" s="61"/>
      <c r="AY15941" s="61"/>
      <c r="AZ15941" s="61"/>
      <c r="BA15941" s="61"/>
    </row>
    <row r="15942" spans="39:53" x14ac:dyDescent="0.2">
      <c r="AM15942" s="61"/>
      <c r="AN15942" s="61"/>
      <c r="AO15942" s="171"/>
      <c r="AP15942" s="61"/>
      <c r="AQ15942" s="61"/>
      <c r="AR15942" s="61"/>
      <c r="AS15942" s="61"/>
      <c r="AT15942" s="61"/>
      <c r="AU15942" s="61"/>
      <c r="AV15942" s="61"/>
      <c r="AW15942" s="61"/>
      <c r="AX15942" s="61"/>
      <c r="AY15942" s="61"/>
      <c r="AZ15942" s="61"/>
      <c r="BA15942" s="61"/>
    </row>
    <row r="15943" spans="39:53" x14ac:dyDescent="0.2">
      <c r="AM15943" s="61"/>
      <c r="AN15943" s="61"/>
      <c r="AO15943" s="171"/>
      <c r="AP15943" s="61"/>
      <c r="AQ15943" s="61"/>
      <c r="AR15943" s="61"/>
      <c r="AS15943" s="61"/>
      <c r="AT15943" s="61"/>
      <c r="AU15943" s="61"/>
      <c r="AV15943" s="61"/>
      <c r="AW15943" s="61"/>
      <c r="AX15943" s="61"/>
      <c r="AY15943" s="61"/>
      <c r="AZ15943" s="61"/>
      <c r="BA15943" s="61"/>
    </row>
    <row r="15944" spans="39:53" x14ac:dyDescent="0.2">
      <c r="AM15944" s="61"/>
      <c r="AN15944" s="61"/>
      <c r="AO15944" s="171"/>
      <c r="AP15944" s="61"/>
      <c r="AQ15944" s="61"/>
      <c r="AR15944" s="61"/>
      <c r="AS15944" s="61"/>
      <c r="AT15944" s="61"/>
      <c r="AU15944" s="61"/>
      <c r="AV15944" s="61"/>
      <c r="AW15944" s="61"/>
      <c r="AX15944" s="61"/>
      <c r="AY15944" s="61"/>
      <c r="AZ15944" s="61"/>
      <c r="BA15944" s="61"/>
    </row>
    <row r="15945" spans="39:53" x14ac:dyDescent="0.2">
      <c r="AM15945" s="61"/>
      <c r="AN15945" s="61"/>
      <c r="AO15945" s="171"/>
      <c r="AP15945" s="61"/>
      <c r="AQ15945" s="61"/>
      <c r="AR15945" s="61"/>
      <c r="AS15945" s="61"/>
      <c r="AT15945" s="61"/>
      <c r="AU15945" s="61"/>
      <c r="AV15945" s="61"/>
      <c r="AW15945" s="61"/>
      <c r="AX15945" s="61"/>
      <c r="AY15945" s="61"/>
      <c r="AZ15945" s="61"/>
      <c r="BA15945" s="61"/>
    </row>
    <row r="15946" spans="39:53" x14ac:dyDescent="0.2">
      <c r="AM15946" s="61"/>
      <c r="AN15946" s="61"/>
      <c r="AO15946" s="171"/>
      <c r="AP15946" s="61"/>
      <c r="AQ15946" s="61"/>
      <c r="AR15946" s="61"/>
      <c r="AS15946" s="61"/>
      <c r="AT15946" s="61"/>
      <c r="AU15946" s="61"/>
      <c r="AV15946" s="61"/>
      <c r="AW15946" s="61"/>
      <c r="AX15946" s="61"/>
      <c r="AY15946" s="61"/>
      <c r="AZ15946" s="61"/>
      <c r="BA15946" s="61"/>
    </row>
    <row r="15947" spans="39:53" x14ac:dyDescent="0.2">
      <c r="AM15947" s="61"/>
      <c r="AN15947" s="61"/>
      <c r="AO15947" s="171"/>
      <c r="AP15947" s="61"/>
      <c r="AQ15947" s="61"/>
      <c r="AR15947" s="61"/>
      <c r="AS15947" s="61"/>
      <c r="AT15947" s="61"/>
      <c r="AU15947" s="61"/>
      <c r="AV15947" s="61"/>
      <c r="AW15947" s="61"/>
      <c r="AX15947" s="61"/>
      <c r="AY15947" s="61"/>
      <c r="AZ15947" s="61"/>
      <c r="BA15947" s="61"/>
    </row>
    <row r="15948" spans="39:53" x14ac:dyDescent="0.2">
      <c r="AM15948" s="61"/>
      <c r="AN15948" s="61"/>
      <c r="AO15948" s="171"/>
      <c r="AP15948" s="61"/>
      <c r="AQ15948" s="61"/>
      <c r="AR15948" s="61"/>
      <c r="AS15948" s="61"/>
      <c r="AT15948" s="61"/>
      <c r="AU15948" s="61"/>
      <c r="AV15948" s="61"/>
      <c r="AW15948" s="61"/>
      <c r="AX15948" s="61"/>
      <c r="AY15948" s="61"/>
      <c r="AZ15948" s="61"/>
      <c r="BA15948" s="61"/>
    </row>
    <row r="15949" spans="39:53" x14ac:dyDescent="0.2">
      <c r="AM15949" s="61"/>
      <c r="AN15949" s="61"/>
      <c r="AO15949" s="171"/>
      <c r="AP15949" s="61"/>
      <c r="AQ15949" s="61"/>
      <c r="AR15949" s="61"/>
      <c r="AS15949" s="61"/>
      <c r="AT15949" s="61"/>
      <c r="AU15949" s="61"/>
      <c r="AV15949" s="61"/>
      <c r="AW15949" s="61"/>
      <c r="AX15949" s="61"/>
      <c r="AY15949" s="61"/>
      <c r="AZ15949" s="61"/>
      <c r="BA15949" s="61"/>
    </row>
    <row r="15950" spans="39:53" x14ac:dyDescent="0.2">
      <c r="AM15950" s="61"/>
      <c r="AN15950" s="61"/>
      <c r="AO15950" s="171"/>
      <c r="AP15950" s="61"/>
      <c r="AQ15950" s="61"/>
      <c r="AR15950" s="61"/>
      <c r="AS15950" s="61"/>
      <c r="AT15950" s="61"/>
      <c r="AU15950" s="61"/>
      <c r="AV15950" s="61"/>
      <c r="AW15950" s="61"/>
      <c r="AX15950" s="61"/>
      <c r="AY15950" s="61"/>
      <c r="AZ15950" s="61"/>
      <c r="BA15950" s="61"/>
    </row>
    <row r="15951" spans="39:53" x14ac:dyDescent="0.2">
      <c r="AM15951" s="61"/>
      <c r="AN15951" s="61"/>
      <c r="AO15951" s="171"/>
      <c r="AP15951" s="61"/>
      <c r="AQ15951" s="61"/>
      <c r="AR15951" s="61"/>
      <c r="AS15951" s="61"/>
      <c r="AT15951" s="61"/>
      <c r="AU15951" s="61"/>
      <c r="AV15951" s="61"/>
      <c r="AW15951" s="61"/>
      <c r="AX15951" s="61"/>
      <c r="AY15951" s="61"/>
      <c r="AZ15951" s="61"/>
      <c r="BA15951" s="61"/>
    </row>
    <row r="15952" spans="39:53" x14ac:dyDescent="0.2">
      <c r="AM15952" s="61"/>
      <c r="AN15952" s="61"/>
      <c r="AO15952" s="171"/>
      <c r="AP15952" s="61"/>
      <c r="AQ15952" s="61"/>
      <c r="AR15952" s="61"/>
      <c r="AS15952" s="61"/>
      <c r="AT15952" s="61"/>
      <c r="AU15952" s="61"/>
      <c r="AV15952" s="61"/>
      <c r="AW15952" s="61"/>
      <c r="AX15952" s="61"/>
      <c r="AY15952" s="61"/>
      <c r="AZ15952" s="61"/>
      <c r="BA15952" s="61"/>
    </row>
    <row r="15953" spans="39:53" x14ac:dyDescent="0.2">
      <c r="AM15953" s="61"/>
      <c r="AN15953" s="61"/>
      <c r="AO15953" s="171"/>
      <c r="AP15953" s="61"/>
      <c r="AQ15953" s="61"/>
      <c r="AR15953" s="61"/>
      <c r="AS15953" s="61"/>
      <c r="AT15953" s="61"/>
      <c r="AU15953" s="61"/>
      <c r="AV15953" s="61"/>
      <c r="AW15953" s="61"/>
      <c r="AX15953" s="61"/>
      <c r="AY15953" s="61"/>
      <c r="AZ15953" s="61"/>
      <c r="BA15953" s="61"/>
    </row>
    <row r="15954" spans="39:53" x14ac:dyDescent="0.2">
      <c r="AM15954" s="61"/>
      <c r="AN15954" s="61"/>
      <c r="AO15954" s="171"/>
      <c r="AP15954" s="61"/>
      <c r="AQ15954" s="61"/>
      <c r="AR15954" s="61"/>
      <c r="AS15954" s="61"/>
      <c r="AT15954" s="61"/>
      <c r="AU15954" s="61"/>
      <c r="AV15954" s="61"/>
      <c r="AW15954" s="61"/>
      <c r="AX15954" s="61"/>
      <c r="AY15954" s="61"/>
      <c r="AZ15954" s="61"/>
      <c r="BA15954" s="61"/>
    </row>
    <row r="15955" spans="39:53" x14ac:dyDescent="0.2">
      <c r="AM15955" s="61"/>
      <c r="AN15955" s="61"/>
      <c r="AO15955" s="171"/>
      <c r="AP15955" s="61"/>
      <c r="AQ15955" s="61"/>
      <c r="AR15955" s="61"/>
      <c r="AS15955" s="61"/>
      <c r="AT15955" s="61"/>
      <c r="AU15955" s="61"/>
      <c r="AV15955" s="61"/>
      <c r="AW15955" s="61"/>
      <c r="AX15955" s="61"/>
      <c r="AY15955" s="61"/>
      <c r="AZ15955" s="61"/>
      <c r="BA15955" s="61"/>
    </row>
    <row r="15956" spans="39:53" x14ac:dyDescent="0.2">
      <c r="AM15956" s="61"/>
      <c r="AN15956" s="61"/>
      <c r="AO15956" s="171"/>
      <c r="AP15956" s="61"/>
      <c r="AQ15956" s="61"/>
      <c r="AR15956" s="61"/>
      <c r="AS15956" s="61"/>
      <c r="AT15956" s="61"/>
      <c r="AU15956" s="61"/>
      <c r="AV15956" s="61"/>
      <c r="AW15956" s="61"/>
      <c r="AX15956" s="61"/>
      <c r="AY15956" s="61"/>
      <c r="AZ15956" s="61"/>
      <c r="BA15956" s="61"/>
    </row>
    <row r="15957" spans="39:53" x14ac:dyDescent="0.2">
      <c r="AM15957" s="61"/>
      <c r="AN15957" s="61"/>
      <c r="AO15957" s="171"/>
      <c r="AP15957" s="61"/>
      <c r="AQ15957" s="61"/>
      <c r="AR15957" s="61"/>
      <c r="AS15957" s="61"/>
      <c r="AT15957" s="61"/>
      <c r="AU15957" s="61"/>
      <c r="AV15957" s="61"/>
      <c r="AW15957" s="61"/>
      <c r="AX15957" s="61"/>
      <c r="AY15957" s="61"/>
      <c r="AZ15957" s="61"/>
      <c r="BA15957" s="61"/>
    </row>
    <row r="15958" spans="39:53" x14ac:dyDescent="0.2">
      <c r="AM15958" s="61"/>
      <c r="AN15958" s="61"/>
      <c r="AO15958" s="171"/>
      <c r="AP15958" s="61"/>
      <c r="AQ15958" s="61"/>
      <c r="AR15958" s="61"/>
      <c r="AS15958" s="61"/>
      <c r="AT15958" s="61"/>
      <c r="AU15958" s="61"/>
      <c r="AV15958" s="61"/>
      <c r="AW15958" s="61"/>
      <c r="AX15958" s="61"/>
      <c r="AY15958" s="61"/>
      <c r="AZ15958" s="61"/>
      <c r="BA15958" s="61"/>
    </row>
    <row r="15959" spans="39:53" x14ac:dyDescent="0.2">
      <c r="AM15959" s="61"/>
      <c r="AN15959" s="61"/>
      <c r="AO15959" s="171"/>
      <c r="AP15959" s="61"/>
      <c r="AQ15959" s="61"/>
      <c r="AR15959" s="61"/>
      <c r="AS15959" s="61"/>
      <c r="AT15959" s="61"/>
      <c r="AU15959" s="61"/>
      <c r="AV15959" s="61"/>
      <c r="AW15959" s="61"/>
      <c r="AX15959" s="61"/>
      <c r="AY15959" s="61"/>
      <c r="AZ15959" s="61"/>
      <c r="BA15959" s="61"/>
    </row>
    <row r="15960" spans="39:53" x14ac:dyDescent="0.2">
      <c r="AM15960" s="61"/>
      <c r="AN15960" s="61"/>
      <c r="AO15960" s="171"/>
      <c r="AP15960" s="61"/>
      <c r="AQ15960" s="61"/>
      <c r="AR15960" s="61"/>
      <c r="AS15960" s="61"/>
      <c r="AT15960" s="61"/>
      <c r="AU15960" s="61"/>
      <c r="AV15960" s="61"/>
      <c r="AW15960" s="61"/>
      <c r="AX15960" s="61"/>
      <c r="AY15960" s="61"/>
      <c r="AZ15960" s="61"/>
      <c r="BA15960" s="61"/>
    </row>
    <row r="15961" spans="39:53" x14ac:dyDescent="0.2">
      <c r="AM15961" s="61"/>
      <c r="AN15961" s="61"/>
      <c r="AO15961" s="171"/>
      <c r="AP15961" s="61"/>
      <c r="AQ15961" s="61"/>
      <c r="AR15961" s="61"/>
      <c r="AS15961" s="61"/>
      <c r="AT15961" s="61"/>
      <c r="AU15961" s="61"/>
      <c r="AV15961" s="61"/>
      <c r="AW15961" s="61"/>
      <c r="AX15961" s="61"/>
      <c r="AY15961" s="61"/>
      <c r="AZ15961" s="61"/>
      <c r="BA15961" s="61"/>
    </row>
    <row r="15962" spans="39:53" x14ac:dyDescent="0.2">
      <c r="AM15962" s="61"/>
      <c r="AN15962" s="61"/>
      <c r="AO15962" s="171"/>
      <c r="AP15962" s="61"/>
      <c r="AQ15962" s="61"/>
      <c r="AR15962" s="61"/>
      <c r="AS15962" s="61"/>
      <c r="AT15962" s="61"/>
      <c r="AU15962" s="61"/>
      <c r="AV15962" s="61"/>
      <c r="AW15962" s="61"/>
      <c r="AX15962" s="61"/>
      <c r="AY15962" s="61"/>
      <c r="AZ15962" s="61"/>
      <c r="BA15962" s="61"/>
    </row>
    <row r="15963" spans="39:53" x14ac:dyDescent="0.2">
      <c r="AM15963" s="61"/>
      <c r="AN15963" s="61"/>
      <c r="AO15963" s="171"/>
      <c r="AP15963" s="61"/>
      <c r="AQ15963" s="61"/>
      <c r="AR15963" s="61"/>
      <c r="AS15963" s="61"/>
      <c r="AT15963" s="61"/>
      <c r="AU15963" s="61"/>
      <c r="AV15963" s="61"/>
      <c r="AW15963" s="61"/>
      <c r="AX15963" s="61"/>
      <c r="AY15963" s="61"/>
      <c r="AZ15963" s="61"/>
      <c r="BA15963" s="61"/>
    </row>
    <row r="15964" spans="39:53" x14ac:dyDescent="0.2">
      <c r="AM15964" s="61"/>
      <c r="AN15964" s="61"/>
      <c r="AO15964" s="171"/>
      <c r="AP15964" s="61"/>
      <c r="AQ15964" s="61"/>
      <c r="AR15964" s="61"/>
      <c r="AS15964" s="61"/>
      <c r="AT15964" s="61"/>
      <c r="AU15964" s="61"/>
      <c r="AV15964" s="61"/>
      <c r="AW15964" s="61"/>
      <c r="AX15964" s="61"/>
      <c r="AY15964" s="61"/>
      <c r="AZ15964" s="61"/>
      <c r="BA15964" s="61"/>
    </row>
    <row r="15965" spans="39:53" x14ac:dyDescent="0.2">
      <c r="AM15965" s="61"/>
      <c r="AN15965" s="61"/>
      <c r="AO15965" s="171"/>
      <c r="AP15965" s="61"/>
      <c r="AQ15965" s="61"/>
      <c r="AR15965" s="61"/>
      <c r="AS15965" s="61"/>
      <c r="AT15965" s="61"/>
      <c r="AU15965" s="61"/>
      <c r="AV15965" s="61"/>
      <c r="AW15965" s="61"/>
      <c r="AX15965" s="61"/>
      <c r="AY15965" s="61"/>
      <c r="AZ15965" s="61"/>
      <c r="BA15965" s="61"/>
    </row>
    <row r="15966" spans="39:53" x14ac:dyDescent="0.2">
      <c r="AM15966" s="61"/>
      <c r="AN15966" s="61"/>
      <c r="AO15966" s="171"/>
      <c r="AP15966" s="61"/>
      <c r="AQ15966" s="61"/>
      <c r="AR15966" s="61"/>
      <c r="AS15966" s="61"/>
      <c r="AT15966" s="61"/>
      <c r="AU15966" s="61"/>
      <c r="AV15966" s="61"/>
      <c r="AW15966" s="61"/>
      <c r="AX15966" s="61"/>
      <c r="AY15966" s="61"/>
      <c r="AZ15966" s="61"/>
      <c r="BA15966" s="61"/>
    </row>
    <row r="15967" spans="39:53" x14ac:dyDescent="0.2">
      <c r="AM15967" s="61"/>
      <c r="AN15967" s="61"/>
      <c r="AO15967" s="171"/>
      <c r="AP15967" s="61"/>
      <c r="AQ15967" s="61"/>
      <c r="AR15967" s="61"/>
      <c r="AS15967" s="61"/>
      <c r="AT15967" s="61"/>
      <c r="AU15967" s="61"/>
      <c r="AV15967" s="61"/>
      <c r="AW15967" s="61"/>
      <c r="AX15967" s="61"/>
      <c r="AY15967" s="61"/>
      <c r="AZ15967" s="61"/>
      <c r="BA15967" s="61"/>
    </row>
    <row r="15968" spans="39:53" x14ac:dyDescent="0.2">
      <c r="AM15968" s="61"/>
      <c r="AN15968" s="61"/>
      <c r="AO15968" s="171"/>
      <c r="AP15968" s="61"/>
      <c r="AQ15968" s="61"/>
      <c r="AR15968" s="61"/>
      <c r="AS15968" s="61"/>
      <c r="AT15968" s="61"/>
      <c r="AU15968" s="61"/>
      <c r="AV15968" s="61"/>
      <c r="AW15968" s="61"/>
      <c r="AX15968" s="61"/>
      <c r="AY15968" s="61"/>
      <c r="AZ15968" s="61"/>
      <c r="BA15968" s="61"/>
    </row>
    <row r="15969" spans="39:53" x14ac:dyDescent="0.2">
      <c r="AM15969" s="61"/>
      <c r="AN15969" s="61"/>
      <c r="AO15969" s="171"/>
      <c r="AP15969" s="61"/>
      <c r="AQ15969" s="61"/>
      <c r="AR15969" s="61"/>
      <c r="AS15969" s="61"/>
      <c r="AT15969" s="61"/>
      <c r="AU15969" s="61"/>
      <c r="AV15969" s="61"/>
      <c r="AW15969" s="61"/>
      <c r="AX15969" s="61"/>
      <c r="AY15969" s="61"/>
      <c r="AZ15969" s="61"/>
      <c r="BA15969" s="61"/>
    </row>
    <row r="15970" spans="39:53" x14ac:dyDescent="0.2">
      <c r="AM15970" s="61"/>
      <c r="AN15970" s="61"/>
      <c r="AO15970" s="171"/>
      <c r="AP15970" s="61"/>
      <c r="AQ15970" s="61"/>
      <c r="AR15970" s="61"/>
      <c r="AS15970" s="61"/>
      <c r="AT15970" s="61"/>
      <c r="AU15970" s="61"/>
      <c r="AV15970" s="61"/>
      <c r="AW15970" s="61"/>
      <c r="AX15970" s="61"/>
      <c r="AY15970" s="61"/>
      <c r="AZ15970" s="61"/>
      <c r="BA15970" s="61"/>
    </row>
    <row r="15971" spans="39:53" x14ac:dyDescent="0.2">
      <c r="AM15971" s="61"/>
      <c r="AN15971" s="61"/>
      <c r="AO15971" s="171"/>
      <c r="AP15971" s="61"/>
      <c r="AQ15971" s="61"/>
      <c r="AR15971" s="61"/>
      <c r="AS15971" s="61"/>
      <c r="AT15971" s="61"/>
      <c r="AU15971" s="61"/>
      <c r="AV15971" s="61"/>
      <c r="AW15971" s="61"/>
      <c r="AX15971" s="61"/>
      <c r="AY15971" s="61"/>
      <c r="AZ15971" s="61"/>
      <c r="BA15971" s="61"/>
    </row>
    <row r="15972" spans="39:53" x14ac:dyDescent="0.2">
      <c r="AM15972" s="61"/>
      <c r="AN15972" s="61"/>
      <c r="AO15972" s="171"/>
      <c r="AP15972" s="61"/>
      <c r="AQ15972" s="61"/>
      <c r="AR15972" s="61"/>
      <c r="AS15972" s="61"/>
      <c r="AT15972" s="61"/>
      <c r="AU15972" s="61"/>
      <c r="AV15972" s="61"/>
      <c r="AW15972" s="61"/>
      <c r="AX15972" s="61"/>
      <c r="AY15972" s="61"/>
      <c r="AZ15972" s="61"/>
      <c r="BA15972" s="61"/>
    </row>
    <row r="15973" spans="39:53" x14ac:dyDescent="0.2">
      <c r="AM15973" s="61"/>
      <c r="AN15973" s="61"/>
      <c r="AO15973" s="171"/>
      <c r="AP15973" s="61"/>
      <c r="AQ15973" s="61"/>
      <c r="AR15973" s="61"/>
      <c r="AS15973" s="61"/>
      <c r="AT15973" s="61"/>
      <c r="AU15973" s="61"/>
      <c r="AV15973" s="61"/>
      <c r="AW15973" s="61"/>
      <c r="AX15973" s="61"/>
      <c r="AY15973" s="61"/>
      <c r="AZ15973" s="61"/>
      <c r="BA15973" s="61"/>
    </row>
    <row r="15974" spans="39:53" x14ac:dyDescent="0.2">
      <c r="AM15974" s="61"/>
      <c r="AN15974" s="61"/>
      <c r="AO15974" s="171"/>
      <c r="AP15974" s="61"/>
      <c r="AQ15974" s="61"/>
      <c r="AR15974" s="61"/>
      <c r="AS15974" s="61"/>
      <c r="AT15974" s="61"/>
      <c r="AU15974" s="61"/>
      <c r="AV15974" s="61"/>
      <c r="AW15974" s="61"/>
      <c r="AX15974" s="61"/>
      <c r="AY15974" s="61"/>
      <c r="AZ15974" s="61"/>
      <c r="BA15974" s="61"/>
    </row>
    <row r="15975" spans="39:53" x14ac:dyDescent="0.2">
      <c r="AM15975" s="61"/>
      <c r="AN15975" s="61"/>
      <c r="AO15975" s="171"/>
      <c r="AP15975" s="61"/>
      <c r="AQ15975" s="61"/>
      <c r="AR15975" s="61"/>
      <c r="AS15975" s="61"/>
      <c r="AT15975" s="61"/>
      <c r="AU15975" s="61"/>
      <c r="AV15975" s="61"/>
      <c r="AW15975" s="61"/>
      <c r="AX15975" s="61"/>
      <c r="AY15975" s="61"/>
      <c r="AZ15975" s="61"/>
      <c r="BA15975" s="61"/>
    </row>
    <row r="15976" spans="39:53" x14ac:dyDescent="0.2">
      <c r="AM15976" s="61"/>
      <c r="AN15976" s="61"/>
      <c r="AO15976" s="171"/>
      <c r="AP15976" s="61"/>
      <c r="AQ15976" s="61"/>
      <c r="AR15976" s="61"/>
      <c r="AS15976" s="61"/>
      <c r="AT15976" s="61"/>
      <c r="AU15976" s="61"/>
      <c r="AV15976" s="61"/>
      <c r="AW15976" s="61"/>
      <c r="AX15976" s="61"/>
      <c r="AY15976" s="61"/>
      <c r="AZ15976" s="61"/>
      <c r="BA15976" s="61"/>
    </row>
    <row r="15977" spans="39:53" x14ac:dyDescent="0.2">
      <c r="AM15977" s="61"/>
      <c r="AN15977" s="61"/>
      <c r="AO15977" s="171"/>
      <c r="AP15977" s="61"/>
      <c r="AQ15977" s="61"/>
      <c r="AR15977" s="61"/>
      <c r="AS15977" s="61"/>
      <c r="AT15977" s="61"/>
      <c r="AU15977" s="61"/>
      <c r="AV15977" s="61"/>
      <c r="AW15977" s="61"/>
      <c r="AX15977" s="61"/>
      <c r="AY15977" s="61"/>
      <c r="AZ15977" s="61"/>
      <c r="BA15977" s="61"/>
    </row>
    <row r="15978" spans="39:53" x14ac:dyDescent="0.2">
      <c r="AM15978" s="61"/>
      <c r="AN15978" s="61"/>
      <c r="AO15978" s="171"/>
      <c r="AP15978" s="61"/>
      <c r="AQ15978" s="61"/>
      <c r="AR15978" s="61"/>
      <c r="AS15978" s="61"/>
      <c r="AT15978" s="61"/>
      <c r="AU15978" s="61"/>
      <c r="AV15978" s="61"/>
      <c r="AW15978" s="61"/>
      <c r="AX15978" s="61"/>
      <c r="AY15978" s="61"/>
      <c r="AZ15978" s="61"/>
      <c r="BA15978" s="61"/>
    </row>
    <row r="15979" spans="39:53" x14ac:dyDescent="0.2">
      <c r="AM15979" s="61"/>
      <c r="AN15979" s="61"/>
      <c r="AO15979" s="171"/>
      <c r="AP15979" s="61"/>
      <c r="AQ15979" s="61"/>
      <c r="AR15979" s="61"/>
      <c r="AS15979" s="61"/>
      <c r="AT15979" s="61"/>
      <c r="AU15979" s="61"/>
      <c r="AV15979" s="61"/>
      <c r="AW15979" s="61"/>
      <c r="AX15979" s="61"/>
      <c r="AY15979" s="61"/>
      <c r="AZ15979" s="61"/>
      <c r="BA15979" s="61"/>
    </row>
    <row r="15980" spans="39:53" x14ac:dyDescent="0.2">
      <c r="AM15980" s="61"/>
      <c r="AN15980" s="61"/>
      <c r="AO15980" s="171"/>
      <c r="AP15980" s="61"/>
      <c r="AQ15980" s="61"/>
      <c r="AR15980" s="61"/>
      <c r="AS15980" s="61"/>
      <c r="AT15980" s="61"/>
      <c r="AU15980" s="61"/>
      <c r="AV15980" s="61"/>
      <c r="AW15980" s="61"/>
      <c r="AX15980" s="61"/>
      <c r="AY15980" s="61"/>
      <c r="AZ15980" s="61"/>
      <c r="BA15980" s="61"/>
    </row>
    <row r="15981" spans="39:53" x14ac:dyDescent="0.2">
      <c r="AM15981" s="61"/>
      <c r="AN15981" s="61"/>
      <c r="AO15981" s="171"/>
      <c r="AP15981" s="61"/>
      <c r="AQ15981" s="61"/>
      <c r="AR15981" s="61"/>
      <c r="AS15981" s="61"/>
      <c r="AT15981" s="61"/>
      <c r="AU15981" s="61"/>
      <c r="AV15981" s="61"/>
      <c r="AW15981" s="61"/>
      <c r="AX15981" s="61"/>
      <c r="AY15981" s="61"/>
      <c r="AZ15981" s="61"/>
      <c r="BA15981" s="61"/>
    </row>
    <row r="15982" spans="39:53" x14ac:dyDescent="0.2">
      <c r="AM15982" s="61"/>
      <c r="AN15982" s="61"/>
      <c r="AO15982" s="171"/>
      <c r="AP15982" s="61"/>
      <c r="AQ15982" s="61"/>
      <c r="AR15982" s="61"/>
      <c r="AS15982" s="61"/>
      <c r="AT15982" s="61"/>
      <c r="AU15982" s="61"/>
      <c r="AV15982" s="61"/>
      <c r="AW15982" s="61"/>
      <c r="AX15982" s="61"/>
      <c r="AY15982" s="61"/>
      <c r="AZ15982" s="61"/>
      <c r="BA15982" s="61"/>
    </row>
    <row r="15983" spans="39:53" x14ac:dyDescent="0.2">
      <c r="AM15983" s="61"/>
      <c r="AN15983" s="61"/>
      <c r="AO15983" s="171"/>
      <c r="AP15983" s="61"/>
      <c r="AQ15983" s="61"/>
      <c r="AR15983" s="61"/>
      <c r="AS15983" s="61"/>
      <c r="AT15983" s="61"/>
      <c r="AU15983" s="61"/>
      <c r="AV15983" s="61"/>
      <c r="AW15983" s="61"/>
      <c r="AX15983" s="61"/>
      <c r="AY15983" s="61"/>
      <c r="AZ15983" s="61"/>
      <c r="BA15983" s="61"/>
    </row>
    <row r="15984" spans="39:53" x14ac:dyDescent="0.2">
      <c r="AM15984" s="61"/>
      <c r="AN15984" s="61"/>
      <c r="AO15984" s="171"/>
      <c r="AP15984" s="61"/>
      <c r="AQ15984" s="61"/>
      <c r="AR15984" s="61"/>
      <c r="AS15984" s="61"/>
      <c r="AT15984" s="61"/>
      <c r="AU15984" s="61"/>
      <c r="AV15984" s="61"/>
      <c r="AW15984" s="61"/>
      <c r="AX15984" s="61"/>
      <c r="AY15984" s="61"/>
      <c r="AZ15984" s="61"/>
      <c r="BA15984" s="61"/>
    </row>
    <row r="15985" spans="39:53" x14ac:dyDescent="0.2">
      <c r="AM15985" s="61"/>
      <c r="AN15985" s="61"/>
      <c r="AO15985" s="171"/>
      <c r="AP15985" s="61"/>
      <c r="AQ15985" s="61"/>
      <c r="AR15985" s="61"/>
      <c r="AS15985" s="61"/>
      <c r="AT15985" s="61"/>
      <c r="AU15985" s="61"/>
      <c r="AV15985" s="61"/>
      <c r="AW15985" s="61"/>
      <c r="AX15985" s="61"/>
      <c r="AY15985" s="61"/>
      <c r="AZ15985" s="61"/>
      <c r="BA15985" s="61"/>
    </row>
    <row r="15986" spans="39:53" x14ac:dyDescent="0.2">
      <c r="AM15986" s="61"/>
      <c r="AN15986" s="61"/>
      <c r="AO15986" s="171"/>
      <c r="AP15986" s="61"/>
      <c r="AQ15986" s="61"/>
      <c r="AR15986" s="61"/>
      <c r="AS15986" s="61"/>
      <c r="AT15986" s="61"/>
      <c r="AU15986" s="61"/>
      <c r="AV15986" s="61"/>
      <c r="AW15986" s="61"/>
      <c r="AX15986" s="61"/>
      <c r="AY15986" s="61"/>
      <c r="AZ15986" s="61"/>
      <c r="BA15986" s="61"/>
    </row>
    <row r="15987" spans="39:53" x14ac:dyDescent="0.2">
      <c r="AM15987" s="61"/>
      <c r="AN15987" s="61"/>
      <c r="AO15987" s="171"/>
      <c r="AP15987" s="61"/>
      <c r="AQ15987" s="61"/>
      <c r="AR15987" s="61"/>
      <c r="AS15987" s="61"/>
      <c r="AT15987" s="61"/>
      <c r="AU15987" s="61"/>
      <c r="AV15987" s="61"/>
      <c r="AW15987" s="61"/>
      <c r="AX15987" s="61"/>
      <c r="AY15987" s="61"/>
      <c r="AZ15987" s="61"/>
      <c r="BA15987" s="61"/>
    </row>
    <row r="15988" spans="39:53" x14ac:dyDescent="0.2">
      <c r="AM15988" s="61"/>
      <c r="AN15988" s="61"/>
      <c r="AO15988" s="171"/>
      <c r="AP15988" s="61"/>
      <c r="AQ15988" s="61"/>
      <c r="AR15988" s="61"/>
      <c r="AS15988" s="61"/>
      <c r="AT15988" s="61"/>
      <c r="AU15988" s="61"/>
      <c r="AV15988" s="61"/>
      <c r="AW15988" s="61"/>
      <c r="AX15988" s="61"/>
      <c r="AY15988" s="61"/>
      <c r="AZ15988" s="61"/>
      <c r="BA15988" s="61"/>
    </row>
    <row r="15989" spans="39:53" x14ac:dyDescent="0.2">
      <c r="AM15989" s="61"/>
      <c r="AN15989" s="61"/>
      <c r="AO15989" s="171"/>
      <c r="AP15989" s="61"/>
      <c r="AQ15989" s="61"/>
      <c r="AR15989" s="61"/>
      <c r="AS15989" s="61"/>
      <c r="AT15989" s="61"/>
      <c r="AU15989" s="61"/>
      <c r="AV15989" s="61"/>
      <c r="AW15989" s="61"/>
      <c r="AX15989" s="61"/>
      <c r="AY15989" s="61"/>
      <c r="AZ15989" s="61"/>
      <c r="BA15989" s="61"/>
    </row>
    <row r="15990" spans="39:53" x14ac:dyDescent="0.2">
      <c r="AM15990" s="61"/>
      <c r="AN15990" s="61"/>
      <c r="AO15990" s="171"/>
      <c r="AP15990" s="61"/>
      <c r="AQ15990" s="61"/>
      <c r="AR15990" s="61"/>
      <c r="AS15990" s="61"/>
      <c r="AT15990" s="61"/>
      <c r="AU15990" s="61"/>
      <c r="AV15990" s="61"/>
      <c r="AW15990" s="61"/>
      <c r="AX15990" s="61"/>
      <c r="AY15990" s="61"/>
      <c r="AZ15990" s="61"/>
      <c r="BA15990" s="61"/>
    </row>
    <row r="15991" spans="39:53" x14ac:dyDescent="0.2">
      <c r="AM15991" s="61"/>
      <c r="AN15991" s="61"/>
      <c r="AO15991" s="171"/>
      <c r="AP15991" s="61"/>
      <c r="AQ15991" s="61"/>
      <c r="AR15991" s="61"/>
      <c r="AS15991" s="61"/>
      <c r="AT15991" s="61"/>
      <c r="AU15991" s="61"/>
      <c r="AV15991" s="61"/>
      <c r="AW15991" s="61"/>
      <c r="AX15991" s="61"/>
      <c r="AY15991" s="61"/>
      <c r="AZ15991" s="61"/>
      <c r="BA15991" s="61"/>
    </row>
    <row r="15992" spans="39:53" x14ac:dyDescent="0.2">
      <c r="AM15992" s="61"/>
      <c r="AN15992" s="61"/>
      <c r="AO15992" s="171"/>
      <c r="AP15992" s="61"/>
      <c r="AQ15992" s="61"/>
      <c r="AR15992" s="61"/>
      <c r="AS15992" s="61"/>
      <c r="AT15992" s="61"/>
      <c r="AU15992" s="61"/>
      <c r="AV15992" s="61"/>
      <c r="AW15992" s="61"/>
      <c r="AX15992" s="61"/>
      <c r="AY15992" s="61"/>
      <c r="AZ15992" s="61"/>
      <c r="BA15992" s="61"/>
    </row>
    <row r="15993" spans="39:53" x14ac:dyDescent="0.2">
      <c r="AM15993" s="61"/>
      <c r="AN15993" s="61"/>
      <c r="AO15993" s="171"/>
      <c r="AP15993" s="61"/>
      <c r="AQ15993" s="61"/>
      <c r="AR15993" s="61"/>
      <c r="AS15993" s="61"/>
      <c r="AT15993" s="61"/>
      <c r="AU15993" s="61"/>
      <c r="AV15993" s="61"/>
      <c r="AW15993" s="61"/>
      <c r="AX15993" s="61"/>
      <c r="AY15993" s="61"/>
      <c r="AZ15993" s="61"/>
      <c r="BA15993" s="61"/>
    </row>
    <row r="15994" spans="39:53" x14ac:dyDescent="0.2">
      <c r="AM15994" s="61"/>
      <c r="AN15994" s="61"/>
      <c r="AO15994" s="171"/>
      <c r="AP15994" s="61"/>
      <c r="AQ15994" s="61"/>
      <c r="AR15994" s="61"/>
      <c r="AS15994" s="61"/>
      <c r="AT15994" s="61"/>
      <c r="AU15994" s="61"/>
      <c r="AV15994" s="61"/>
      <c r="AW15994" s="61"/>
      <c r="AX15994" s="61"/>
      <c r="AY15994" s="61"/>
      <c r="AZ15994" s="61"/>
      <c r="BA15994" s="61"/>
    </row>
    <row r="15995" spans="39:53" x14ac:dyDescent="0.2">
      <c r="AM15995" s="61"/>
      <c r="AN15995" s="61"/>
      <c r="AO15995" s="171"/>
      <c r="AP15995" s="61"/>
      <c r="AQ15995" s="61"/>
      <c r="AR15995" s="61"/>
      <c r="AS15995" s="61"/>
      <c r="AT15995" s="61"/>
      <c r="AU15995" s="61"/>
      <c r="AV15995" s="61"/>
      <c r="AW15995" s="61"/>
      <c r="AX15995" s="61"/>
      <c r="AY15995" s="61"/>
      <c r="AZ15995" s="61"/>
      <c r="BA15995" s="61"/>
    </row>
    <row r="15996" spans="39:53" x14ac:dyDescent="0.2">
      <c r="AM15996" s="61"/>
      <c r="AN15996" s="61"/>
      <c r="AO15996" s="171"/>
      <c r="AP15996" s="61"/>
      <c r="AQ15996" s="61"/>
      <c r="AR15996" s="61"/>
      <c r="AS15996" s="61"/>
      <c r="AT15996" s="61"/>
      <c r="AU15996" s="61"/>
      <c r="AV15996" s="61"/>
      <c r="AW15996" s="61"/>
      <c r="AX15996" s="61"/>
      <c r="AY15996" s="61"/>
      <c r="AZ15996" s="61"/>
      <c r="BA15996" s="61"/>
    </row>
    <row r="15997" spans="39:53" x14ac:dyDescent="0.2">
      <c r="AM15997" s="61"/>
      <c r="AN15997" s="61"/>
      <c r="AO15997" s="171"/>
      <c r="AP15997" s="61"/>
      <c r="AQ15997" s="61"/>
      <c r="AR15997" s="61"/>
      <c r="AS15997" s="61"/>
      <c r="AT15997" s="61"/>
      <c r="AU15997" s="61"/>
      <c r="AV15997" s="61"/>
      <c r="AW15997" s="61"/>
      <c r="AX15997" s="61"/>
      <c r="AY15997" s="61"/>
      <c r="AZ15997" s="61"/>
      <c r="BA15997" s="61"/>
    </row>
    <row r="15998" spans="39:53" x14ac:dyDescent="0.2">
      <c r="AM15998" s="61"/>
      <c r="AN15998" s="61"/>
      <c r="AO15998" s="171"/>
      <c r="AP15998" s="61"/>
      <c r="AQ15998" s="61"/>
      <c r="AR15998" s="61"/>
      <c r="AS15998" s="61"/>
      <c r="AT15998" s="61"/>
      <c r="AU15998" s="61"/>
      <c r="AV15998" s="61"/>
      <c r="AW15998" s="61"/>
      <c r="AX15998" s="61"/>
      <c r="AY15998" s="61"/>
      <c r="AZ15998" s="61"/>
      <c r="BA15998" s="61"/>
    </row>
    <row r="15999" spans="39:53" x14ac:dyDescent="0.2">
      <c r="AM15999" s="61"/>
      <c r="AN15999" s="61"/>
      <c r="AO15999" s="171"/>
      <c r="AP15999" s="61"/>
      <c r="AQ15999" s="61"/>
      <c r="AR15999" s="61"/>
      <c r="AS15999" s="61"/>
      <c r="AT15999" s="61"/>
      <c r="AU15999" s="61"/>
      <c r="AV15999" s="61"/>
      <c r="AW15999" s="61"/>
      <c r="AX15999" s="61"/>
      <c r="AY15999" s="61"/>
      <c r="AZ15999" s="61"/>
      <c r="BA15999" s="61"/>
    </row>
    <row r="16000" spans="39:53" x14ac:dyDescent="0.2">
      <c r="AM16000" s="61"/>
      <c r="AN16000" s="61"/>
      <c r="AO16000" s="171"/>
      <c r="AP16000" s="61"/>
      <c r="AQ16000" s="61"/>
      <c r="AR16000" s="61"/>
      <c r="AS16000" s="61"/>
      <c r="AT16000" s="61"/>
      <c r="AU16000" s="61"/>
      <c r="AV16000" s="61"/>
      <c r="AW16000" s="61"/>
      <c r="AX16000" s="61"/>
      <c r="AY16000" s="61"/>
      <c r="AZ16000" s="61"/>
      <c r="BA16000" s="61"/>
    </row>
    <row r="16001" spans="39:53" x14ac:dyDescent="0.2">
      <c r="AM16001" s="61"/>
      <c r="AN16001" s="61"/>
      <c r="AO16001" s="171"/>
      <c r="AP16001" s="61"/>
      <c r="AQ16001" s="61"/>
      <c r="AR16001" s="61"/>
      <c r="AS16001" s="61"/>
      <c r="AT16001" s="61"/>
      <c r="AU16001" s="61"/>
      <c r="AV16001" s="61"/>
      <c r="AW16001" s="61"/>
      <c r="AX16001" s="61"/>
      <c r="AY16001" s="61"/>
      <c r="AZ16001" s="61"/>
      <c r="BA16001" s="61"/>
    </row>
    <row r="16002" spans="39:53" x14ac:dyDescent="0.2">
      <c r="AM16002" s="61"/>
      <c r="AN16002" s="61"/>
      <c r="AO16002" s="171"/>
      <c r="AP16002" s="61"/>
      <c r="AQ16002" s="61"/>
      <c r="AR16002" s="61"/>
      <c r="AS16002" s="61"/>
      <c r="AT16002" s="61"/>
      <c r="AU16002" s="61"/>
      <c r="AV16002" s="61"/>
      <c r="AW16002" s="61"/>
      <c r="AX16002" s="61"/>
      <c r="AY16002" s="61"/>
      <c r="AZ16002" s="61"/>
      <c r="BA16002" s="61"/>
    </row>
    <row r="16003" spans="39:53" x14ac:dyDescent="0.2">
      <c r="AM16003" s="61"/>
      <c r="AN16003" s="61"/>
      <c r="AO16003" s="171"/>
      <c r="AP16003" s="61"/>
      <c r="AQ16003" s="61"/>
      <c r="AR16003" s="61"/>
      <c r="AS16003" s="61"/>
      <c r="AT16003" s="61"/>
      <c r="AU16003" s="61"/>
      <c r="AV16003" s="61"/>
      <c r="AW16003" s="61"/>
      <c r="AX16003" s="61"/>
      <c r="AY16003" s="61"/>
      <c r="AZ16003" s="61"/>
      <c r="BA16003" s="61"/>
    </row>
    <row r="16004" spans="39:53" x14ac:dyDescent="0.2">
      <c r="AM16004" s="61"/>
      <c r="AN16004" s="61"/>
      <c r="AO16004" s="171"/>
      <c r="AP16004" s="61"/>
      <c r="AQ16004" s="61"/>
      <c r="AR16004" s="61"/>
      <c r="AS16004" s="61"/>
      <c r="AT16004" s="61"/>
      <c r="AU16004" s="61"/>
      <c r="AV16004" s="61"/>
      <c r="AW16004" s="61"/>
      <c r="AX16004" s="61"/>
      <c r="AY16004" s="61"/>
      <c r="AZ16004" s="61"/>
      <c r="BA16004" s="61"/>
    </row>
    <row r="16005" spans="39:53" x14ac:dyDescent="0.2">
      <c r="AM16005" s="61"/>
      <c r="AN16005" s="61"/>
      <c r="AO16005" s="171"/>
      <c r="AP16005" s="61"/>
      <c r="AQ16005" s="61"/>
      <c r="AR16005" s="61"/>
      <c r="AS16005" s="61"/>
      <c r="AT16005" s="61"/>
      <c r="AU16005" s="61"/>
      <c r="AV16005" s="61"/>
      <c r="AW16005" s="61"/>
      <c r="AX16005" s="61"/>
      <c r="AY16005" s="61"/>
      <c r="AZ16005" s="61"/>
      <c r="BA16005" s="61"/>
    </row>
    <row r="16006" spans="39:53" x14ac:dyDescent="0.2">
      <c r="AM16006" s="61"/>
      <c r="AN16006" s="61"/>
      <c r="AO16006" s="171"/>
      <c r="AP16006" s="61"/>
      <c r="AQ16006" s="61"/>
      <c r="AR16006" s="61"/>
      <c r="AS16006" s="61"/>
      <c r="AT16006" s="61"/>
      <c r="AU16006" s="61"/>
      <c r="AV16006" s="61"/>
      <c r="AW16006" s="61"/>
      <c r="AX16006" s="61"/>
      <c r="AY16006" s="61"/>
      <c r="AZ16006" s="61"/>
      <c r="BA16006" s="61"/>
    </row>
    <row r="16007" spans="39:53" x14ac:dyDescent="0.2">
      <c r="AM16007" s="61"/>
      <c r="AN16007" s="61"/>
      <c r="AO16007" s="171"/>
      <c r="AP16007" s="61"/>
      <c r="AQ16007" s="61"/>
      <c r="AR16007" s="61"/>
      <c r="AS16007" s="61"/>
      <c r="AT16007" s="61"/>
      <c r="AU16007" s="61"/>
      <c r="AV16007" s="61"/>
      <c r="AW16007" s="61"/>
      <c r="AX16007" s="61"/>
      <c r="AY16007" s="61"/>
      <c r="AZ16007" s="61"/>
      <c r="BA16007" s="61"/>
    </row>
    <row r="16008" spans="39:53" x14ac:dyDescent="0.2">
      <c r="AM16008" s="61"/>
      <c r="AN16008" s="61"/>
      <c r="AO16008" s="171"/>
      <c r="AP16008" s="61"/>
      <c r="AQ16008" s="61"/>
      <c r="AR16008" s="61"/>
      <c r="AS16008" s="61"/>
      <c r="AT16008" s="61"/>
      <c r="AU16008" s="61"/>
      <c r="AV16008" s="61"/>
      <c r="AW16008" s="61"/>
      <c r="AX16008" s="61"/>
      <c r="AY16008" s="61"/>
      <c r="AZ16008" s="61"/>
      <c r="BA16008" s="61"/>
    </row>
    <row r="16009" spans="39:53" x14ac:dyDescent="0.2">
      <c r="AM16009" s="61"/>
      <c r="AN16009" s="61"/>
      <c r="AO16009" s="171"/>
      <c r="AP16009" s="61"/>
      <c r="AQ16009" s="61"/>
      <c r="AR16009" s="61"/>
      <c r="AS16009" s="61"/>
      <c r="AT16009" s="61"/>
      <c r="AU16009" s="61"/>
      <c r="AV16009" s="61"/>
      <c r="AW16009" s="61"/>
      <c r="AX16009" s="61"/>
      <c r="AY16009" s="61"/>
      <c r="AZ16009" s="61"/>
      <c r="BA16009" s="61"/>
    </row>
    <row r="16010" spans="39:53" x14ac:dyDescent="0.2">
      <c r="AM16010" s="61"/>
      <c r="AN16010" s="61"/>
      <c r="AO16010" s="171"/>
      <c r="AP16010" s="61"/>
      <c r="AQ16010" s="61"/>
      <c r="AR16010" s="61"/>
      <c r="AS16010" s="61"/>
      <c r="AT16010" s="61"/>
      <c r="AU16010" s="61"/>
      <c r="AV16010" s="61"/>
      <c r="AW16010" s="61"/>
      <c r="AX16010" s="61"/>
      <c r="AY16010" s="61"/>
      <c r="AZ16010" s="61"/>
      <c r="BA16010" s="61"/>
    </row>
    <row r="16011" spans="39:53" x14ac:dyDescent="0.2">
      <c r="AM16011" s="61"/>
      <c r="AN16011" s="61"/>
      <c r="AO16011" s="171"/>
      <c r="AP16011" s="61"/>
      <c r="AQ16011" s="61"/>
      <c r="AR16011" s="61"/>
      <c r="AS16011" s="61"/>
      <c r="AT16011" s="61"/>
      <c r="AU16011" s="61"/>
      <c r="AV16011" s="61"/>
      <c r="AW16011" s="61"/>
      <c r="AX16011" s="61"/>
      <c r="AY16011" s="61"/>
      <c r="AZ16011" s="61"/>
      <c r="BA16011" s="61"/>
    </row>
    <row r="16012" spans="39:53" x14ac:dyDescent="0.2">
      <c r="AM16012" s="61"/>
      <c r="AN16012" s="61"/>
      <c r="AO16012" s="171"/>
      <c r="AP16012" s="61"/>
      <c r="AQ16012" s="61"/>
      <c r="AR16012" s="61"/>
      <c r="AS16012" s="61"/>
      <c r="AT16012" s="61"/>
      <c r="AU16012" s="61"/>
      <c r="AV16012" s="61"/>
      <c r="AW16012" s="61"/>
      <c r="AX16012" s="61"/>
      <c r="AY16012" s="61"/>
      <c r="AZ16012" s="61"/>
      <c r="BA16012" s="61"/>
    </row>
    <row r="16013" spans="39:53" x14ac:dyDescent="0.2">
      <c r="AM16013" s="61"/>
      <c r="AN16013" s="61"/>
      <c r="AO16013" s="171"/>
      <c r="AP16013" s="61"/>
      <c r="AQ16013" s="61"/>
      <c r="AR16013" s="61"/>
      <c r="AS16013" s="61"/>
      <c r="AT16013" s="61"/>
      <c r="AU16013" s="61"/>
      <c r="AV16013" s="61"/>
      <c r="AW16013" s="61"/>
      <c r="AX16013" s="61"/>
      <c r="AY16013" s="61"/>
      <c r="AZ16013" s="61"/>
      <c r="BA16013" s="61"/>
    </row>
    <row r="16014" spans="39:53" x14ac:dyDescent="0.2">
      <c r="AM16014" s="61"/>
      <c r="AN16014" s="61"/>
      <c r="AO16014" s="171"/>
      <c r="AP16014" s="61"/>
      <c r="AQ16014" s="61"/>
      <c r="AR16014" s="61"/>
      <c r="AS16014" s="61"/>
      <c r="AT16014" s="61"/>
      <c r="AU16014" s="61"/>
      <c r="AV16014" s="61"/>
      <c r="AW16014" s="61"/>
      <c r="AX16014" s="61"/>
      <c r="AY16014" s="61"/>
      <c r="AZ16014" s="61"/>
      <c r="BA16014" s="61"/>
    </row>
    <row r="16015" spans="39:53" x14ac:dyDescent="0.2">
      <c r="AM16015" s="61"/>
      <c r="AN16015" s="61"/>
      <c r="AO16015" s="171"/>
      <c r="AP16015" s="61"/>
      <c r="AQ16015" s="61"/>
      <c r="AR16015" s="61"/>
      <c r="AS16015" s="61"/>
      <c r="AT16015" s="61"/>
      <c r="AU16015" s="61"/>
      <c r="AV16015" s="61"/>
      <c r="AW16015" s="61"/>
      <c r="AX16015" s="61"/>
      <c r="AY16015" s="61"/>
      <c r="AZ16015" s="61"/>
      <c r="BA16015" s="61"/>
    </row>
    <row r="16016" spans="39:53" x14ac:dyDescent="0.2">
      <c r="AM16016" s="61"/>
      <c r="AN16016" s="61"/>
      <c r="AO16016" s="171"/>
      <c r="AP16016" s="61"/>
      <c r="AQ16016" s="61"/>
      <c r="AR16016" s="61"/>
      <c r="AS16016" s="61"/>
      <c r="AT16016" s="61"/>
      <c r="AU16016" s="61"/>
      <c r="AV16016" s="61"/>
      <c r="AW16016" s="61"/>
      <c r="AX16016" s="61"/>
      <c r="AY16016" s="61"/>
      <c r="AZ16016" s="61"/>
      <c r="BA16016" s="61"/>
    </row>
    <row r="16017" spans="39:53" x14ac:dyDescent="0.2">
      <c r="AM16017" s="61"/>
      <c r="AN16017" s="61"/>
      <c r="AO16017" s="171"/>
      <c r="AP16017" s="61"/>
      <c r="AQ16017" s="61"/>
      <c r="AR16017" s="61"/>
      <c r="AS16017" s="61"/>
      <c r="AT16017" s="61"/>
      <c r="AU16017" s="61"/>
      <c r="AV16017" s="61"/>
      <c r="AW16017" s="61"/>
      <c r="AX16017" s="61"/>
      <c r="AY16017" s="61"/>
      <c r="AZ16017" s="61"/>
      <c r="BA16017" s="61"/>
    </row>
    <row r="16018" spans="39:53" x14ac:dyDescent="0.2">
      <c r="AM16018" s="61"/>
      <c r="AN16018" s="61"/>
      <c r="AO16018" s="171"/>
      <c r="AP16018" s="61"/>
      <c r="AQ16018" s="61"/>
      <c r="AR16018" s="61"/>
      <c r="AS16018" s="61"/>
      <c r="AT16018" s="61"/>
      <c r="AU16018" s="61"/>
      <c r="AV16018" s="61"/>
      <c r="AW16018" s="61"/>
      <c r="AX16018" s="61"/>
      <c r="AY16018" s="61"/>
      <c r="AZ16018" s="61"/>
      <c r="BA16018" s="61"/>
    </row>
    <row r="16019" spans="39:53" x14ac:dyDescent="0.2">
      <c r="AM16019" s="61"/>
      <c r="AN16019" s="61"/>
      <c r="AO16019" s="171"/>
      <c r="AP16019" s="61"/>
      <c r="AQ16019" s="61"/>
      <c r="AR16019" s="61"/>
      <c r="AS16019" s="61"/>
      <c r="AT16019" s="61"/>
      <c r="AU16019" s="61"/>
      <c r="AV16019" s="61"/>
      <c r="AW16019" s="61"/>
      <c r="AX16019" s="61"/>
      <c r="AY16019" s="61"/>
      <c r="AZ16019" s="61"/>
      <c r="BA16019" s="61"/>
    </row>
    <row r="16020" spans="39:53" x14ac:dyDescent="0.2">
      <c r="AM16020" s="61"/>
      <c r="AN16020" s="61"/>
      <c r="AO16020" s="171"/>
      <c r="AP16020" s="61"/>
      <c r="AQ16020" s="61"/>
      <c r="AR16020" s="61"/>
      <c r="AS16020" s="61"/>
      <c r="AT16020" s="61"/>
      <c r="AU16020" s="61"/>
      <c r="AV16020" s="61"/>
      <c r="AW16020" s="61"/>
      <c r="AX16020" s="61"/>
      <c r="AY16020" s="61"/>
      <c r="AZ16020" s="61"/>
      <c r="BA16020" s="61"/>
    </row>
    <row r="16021" spans="39:53" x14ac:dyDescent="0.2">
      <c r="AM16021" s="61"/>
      <c r="AN16021" s="61"/>
      <c r="AO16021" s="171"/>
      <c r="AP16021" s="61"/>
      <c r="AQ16021" s="61"/>
      <c r="AR16021" s="61"/>
      <c r="AS16021" s="61"/>
      <c r="AT16021" s="61"/>
      <c r="AU16021" s="61"/>
      <c r="AV16021" s="61"/>
      <c r="AW16021" s="61"/>
      <c r="AX16021" s="61"/>
      <c r="AY16021" s="61"/>
      <c r="AZ16021" s="61"/>
      <c r="BA16021" s="61"/>
    </row>
    <row r="16022" spans="39:53" x14ac:dyDescent="0.2">
      <c r="AM16022" s="61"/>
      <c r="AN16022" s="61"/>
      <c r="AO16022" s="171"/>
      <c r="AP16022" s="61"/>
      <c r="AQ16022" s="61"/>
      <c r="AR16022" s="61"/>
      <c r="AS16022" s="61"/>
      <c r="AT16022" s="61"/>
      <c r="AU16022" s="61"/>
      <c r="AV16022" s="61"/>
      <c r="AW16022" s="61"/>
      <c r="AX16022" s="61"/>
      <c r="AY16022" s="61"/>
      <c r="AZ16022" s="61"/>
      <c r="BA16022" s="61"/>
    </row>
    <row r="16023" spans="39:53" x14ac:dyDescent="0.2">
      <c r="AM16023" s="61"/>
      <c r="AN16023" s="61"/>
      <c r="AO16023" s="171"/>
      <c r="AP16023" s="61"/>
      <c r="AQ16023" s="61"/>
      <c r="AR16023" s="61"/>
      <c r="AS16023" s="61"/>
      <c r="AT16023" s="61"/>
      <c r="AU16023" s="61"/>
      <c r="AV16023" s="61"/>
      <c r="AW16023" s="61"/>
      <c r="AX16023" s="61"/>
      <c r="AY16023" s="61"/>
      <c r="AZ16023" s="61"/>
      <c r="BA16023" s="61"/>
    </row>
    <row r="16024" spans="39:53" x14ac:dyDescent="0.2">
      <c r="AM16024" s="61"/>
      <c r="AN16024" s="61"/>
      <c r="AO16024" s="171"/>
      <c r="AP16024" s="61"/>
      <c r="AQ16024" s="61"/>
      <c r="AR16024" s="61"/>
      <c r="AS16024" s="61"/>
      <c r="AT16024" s="61"/>
      <c r="AU16024" s="61"/>
      <c r="AV16024" s="61"/>
      <c r="AW16024" s="61"/>
      <c r="AX16024" s="61"/>
      <c r="AY16024" s="61"/>
      <c r="AZ16024" s="61"/>
      <c r="BA16024" s="61"/>
    </row>
    <row r="16025" spans="39:53" x14ac:dyDescent="0.2">
      <c r="AM16025" s="61"/>
      <c r="AN16025" s="61"/>
      <c r="AO16025" s="171"/>
      <c r="AP16025" s="61"/>
      <c r="AQ16025" s="61"/>
      <c r="AR16025" s="61"/>
      <c r="AS16025" s="61"/>
      <c r="AT16025" s="61"/>
      <c r="AU16025" s="61"/>
      <c r="AV16025" s="61"/>
      <c r="AW16025" s="61"/>
      <c r="AX16025" s="61"/>
      <c r="AY16025" s="61"/>
      <c r="AZ16025" s="61"/>
      <c r="BA16025" s="61"/>
    </row>
    <row r="16026" spans="39:53" x14ac:dyDescent="0.2">
      <c r="AM16026" s="61"/>
      <c r="AN16026" s="61"/>
      <c r="AO16026" s="171"/>
      <c r="AP16026" s="61"/>
      <c r="AQ16026" s="61"/>
      <c r="AR16026" s="61"/>
      <c r="AS16026" s="61"/>
      <c r="AT16026" s="61"/>
      <c r="AU16026" s="61"/>
      <c r="AV16026" s="61"/>
      <c r="AW16026" s="61"/>
      <c r="AX16026" s="61"/>
      <c r="AY16026" s="61"/>
      <c r="AZ16026" s="61"/>
      <c r="BA16026" s="61"/>
    </row>
    <row r="16027" spans="39:53" x14ac:dyDescent="0.2">
      <c r="AM16027" s="61"/>
      <c r="AN16027" s="61"/>
      <c r="AO16027" s="171"/>
      <c r="AP16027" s="61"/>
      <c r="AQ16027" s="61"/>
      <c r="AR16027" s="61"/>
      <c r="AS16027" s="61"/>
      <c r="AT16027" s="61"/>
      <c r="AU16027" s="61"/>
      <c r="AV16027" s="61"/>
      <c r="AW16027" s="61"/>
      <c r="AX16027" s="61"/>
      <c r="AY16027" s="61"/>
      <c r="AZ16027" s="61"/>
      <c r="BA16027" s="61"/>
    </row>
    <row r="16028" spans="39:53" x14ac:dyDescent="0.2">
      <c r="AM16028" s="61"/>
      <c r="AN16028" s="61"/>
      <c r="AO16028" s="171"/>
      <c r="AP16028" s="61"/>
      <c r="AQ16028" s="61"/>
      <c r="AR16028" s="61"/>
      <c r="AS16028" s="61"/>
      <c r="AT16028" s="61"/>
      <c r="AU16028" s="61"/>
      <c r="AV16028" s="61"/>
      <c r="AW16028" s="61"/>
      <c r="AX16028" s="61"/>
      <c r="AY16028" s="61"/>
      <c r="AZ16028" s="61"/>
      <c r="BA16028" s="61"/>
    </row>
    <row r="16029" spans="39:53" x14ac:dyDescent="0.2">
      <c r="AM16029" s="61"/>
      <c r="AN16029" s="61"/>
      <c r="AO16029" s="171"/>
      <c r="AP16029" s="61"/>
      <c r="AQ16029" s="61"/>
      <c r="AR16029" s="61"/>
      <c r="AS16029" s="61"/>
      <c r="AT16029" s="61"/>
      <c r="AU16029" s="61"/>
      <c r="AV16029" s="61"/>
      <c r="AW16029" s="61"/>
      <c r="AX16029" s="61"/>
      <c r="AY16029" s="61"/>
      <c r="AZ16029" s="61"/>
      <c r="BA16029" s="61"/>
    </row>
    <row r="16030" spans="39:53" x14ac:dyDescent="0.2">
      <c r="AM16030" s="61"/>
      <c r="AN16030" s="61"/>
      <c r="AO16030" s="171"/>
      <c r="AP16030" s="61"/>
      <c r="AQ16030" s="61"/>
      <c r="AR16030" s="61"/>
      <c r="AS16030" s="61"/>
      <c r="AT16030" s="61"/>
      <c r="AU16030" s="61"/>
      <c r="AV16030" s="61"/>
      <c r="AW16030" s="61"/>
      <c r="AX16030" s="61"/>
      <c r="AY16030" s="61"/>
      <c r="AZ16030" s="61"/>
      <c r="BA16030" s="61"/>
    </row>
    <row r="16031" spans="39:53" x14ac:dyDescent="0.2">
      <c r="AM16031" s="61"/>
      <c r="AN16031" s="61"/>
      <c r="AO16031" s="171"/>
      <c r="AP16031" s="61"/>
      <c r="AQ16031" s="61"/>
      <c r="AR16031" s="61"/>
      <c r="AS16031" s="61"/>
      <c r="AT16031" s="61"/>
      <c r="AU16031" s="61"/>
      <c r="AV16031" s="61"/>
      <c r="AW16031" s="61"/>
      <c r="AX16031" s="61"/>
      <c r="AY16031" s="61"/>
      <c r="AZ16031" s="61"/>
      <c r="BA16031" s="61"/>
    </row>
    <row r="16032" spans="39:53" x14ac:dyDescent="0.2">
      <c r="AM16032" s="61"/>
      <c r="AN16032" s="61"/>
      <c r="AO16032" s="171"/>
      <c r="AP16032" s="61"/>
      <c r="AQ16032" s="61"/>
      <c r="AR16032" s="61"/>
      <c r="AS16032" s="61"/>
      <c r="AT16032" s="61"/>
      <c r="AU16032" s="61"/>
      <c r="AV16032" s="61"/>
      <c r="AW16032" s="61"/>
      <c r="AX16032" s="61"/>
      <c r="AY16032" s="61"/>
      <c r="AZ16032" s="61"/>
      <c r="BA16032" s="61"/>
    </row>
    <row r="16033" spans="39:53" x14ac:dyDescent="0.2">
      <c r="AM16033" s="61"/>
      <c r="AN16033" s="61"/>
      <c r="AO16033" s="171"/>
      <c r="AP16033" s="61"/>
      <c r="AQ16033" s="61"/>
      <c r="AR16033" s="61"/>
      <c r="AS16033" s="61"/>
      <c r="AT16033" s="61"/>
      <c r="AU16033" s="61"/>
      <c r="AV16033" s="61"/>
      <c r="AW16033" s="61"/>
      <c r="AX16033" s="61"/>
      <c r="AY16033" s="61"/>
      <c r="AZ16033" s="61"/>
      <c r="BA16033" s="61"/>
    </row>
    <row r="16034" spans="39:53" x14ac:dyDescent="0.2">
      <c r="AM16034" s="61"/>
      <c r="AN16034" s="61"/>
      <c r="AO16034" s="171"/>
      <c r="AP16034" s="61"/>
      <c r="AQ16034" s="61"/>
      <c r="AR16034" s="61"/>
      <c r="AS16034" s="61"/>
      <c r="AT16034" s="61"/>
      <c r="AU16034" s="61"/>
      <c r="AV16034" s="61"/>
      <c r="AW16034" s="61"/>
      <c r="AX16034" s="61"/>
      <c r="AY16034" s="61"/>
      <c r="AZ16034" s="61"/>
      <c r="BA16034" s="61"/>
    </row>
    <row r="16035" spans="39:53" x14ac:dyDescent="0.2">
      <c r="AM16035" s="61"/>
      <c r="AN16035" s="61"/>
      <c r="AO16035" s="171"/>
      <c r="AP16035" s="61"/>
      <c r="AQ16035" s="61"/>
      <c r="AR16035" s="61"/>
      <c r="AS16035" s="61"/>
      <c r="AT16035" s="61"/>
      <c r="AU16035" s="61"/>
      <c r="AV16035" s="61"/>
      <c r="AW16035" s="61"/>
      <c r="AX16035" s="61"/>
      <c r="AY16035" s="61"/>
      <c r="AZ16035" s="61"/>
      <c r="BA16035" s="61"/>
    </row>
    <row r="16036" spans="39:53" x14ac:dyDescent="0.2">
      <c r="AM16036" s="61"/>
      <c r="AN16036" s="61"/>
      <c r="AO16036" s="171"/>
      <c r="AP16036" s="61"/>
      <c r="AQ16036" s="61"/>
      <c r="AR16036" s="61"/>
      <c r="AS16036" s="61"/>
      <c r="AT16036" s="61"/>
      <c r="AU16036" s="61"/>
      <c r="AV16036" s="61"/>
      <c r="AW16036" s="61"/>
      <c r="AX16036" s="61"/>
      <c r="AY16036" s="61"/>
      <c r="AZ16036" s="61"/>
      <c r="BA16036" s="61"/>
    </row>
    <row r="16037" spans="39:53" x14ac:dyDescent="0.2">
      <c r="AM16037" s="61"/>
      <c r="AN16037" s="61"/>
      <c r="AO16037" s="171"/>
      <c r="AP16037" s="61"/>
      <c r="AQ16037" s="61"/>
      <c r="AR16037" s="61"/>
      <c r="AS16037" s="61"/>
      <c r="AT16037" s="61"/>
      <c r="AU16037" s="61"/>
      <c r="AV16037" s="61"/>
      <c r="AW16037" s="61"/>
      <c r="AX16037" s="61"/>
      <c r="AY16037" s="61"/>
      <c r="AZ16037" s="61"/>
      <c r="BA16037" s="61"/>
    </row>
    <row r="16038" spans="39:53" x14ac:dyDescent="0.2">
      <c r="AM16038" s="61"/>
      <c r="AN16038" s="61"/>
      <c r="AO16038" s="171"/>
      <c r="AP16038" s="61"/>
      <c r="AQ16038" s="61"/>
      <c r="AR16038" s="61"/>
      <c r="AS16038" s="61"/>
      <c r="AT16038" s="61"/>
      <c r="AU16038" s="61"/>
      <c r="AV16038" s="61"/>
      <c r="AW16038" s="61"/>
      <c r="AX16038" s="61"/>
      <c r="AY16038" s="61"/>
      <c r="AZ16038" s="61"/>
      <c r="BA16038" s="61"/>
    </row>
    <row r="16039" spans="39:53" x14ac:dyDescent="0.2">
      <c r="AM16039" s="61"/>
      <c r="AN16039" s="61"/>
      <c r="AO16039" s="171"/>
      <c r="AP16039" s="61"/>
      <c r="AQ16039" s="61"/>
      <c r="AR16039" s="61"/>
      <c r="AS16039" s="61"/>
      <c r="AT16039" s="61"/>
      <c r="AU16039" s="61"/>
      <c r="AV16039" s="61"/>
      <c r="AW16039" s="61"/>
      <c r="AX16039" s="61"/>
      <c r="AY16039" s="61"/>
      <c r="AZ16039" s="61"/>
      <c r="BA16039" s="61"/>
    </row>
    <row r="16040" spans="39:53" x14ac:dyDescent="0.2">
      <c r="AM16040" s="61"/>
      <c r="AN16040" s="61"/>
      <c r="AO16040" s="171"/>
      <c r="AP16040" s="61"/>
      <c r="AQ16040" s="61"/>
      <c r="AR16040" s="61"/>
      <c r="AS16040" s="61"/>
      <c r="AT16040" s="61"/>
      <c r="AU16040" s="61"/>
      <c r="AV16040" s="61"/>
      <c r="AW16040" s="61"/>
      <c r="AX16040" s="61"/>
      <c r="AY16040" s="61"/>
      <c r="AZ16040" s="61"/>
      <c r="BA16040" s="61"/>
    </row>
    <row r="16041" spans="39:53" x14ac:dyDescent="0.2">
      <c r="AM16041" s="61"/>
      <c r="AN16041" s="61"/>
      <c r="AO16041" s="171"/>
      <c r="AP16041" s="61"/>
      <c r="AQ16041" s="61"/>
      <c r="AR16041" s="61"/>
      <c r="AS16041" s="61"/>
      <c r="AT16041" s="61"/>
      <c r="AU16041" s="61"/>
      <c r="AV16041" s="61"/>
      <c r="AW16041" s="61"/>
      <c r="AX16041" s="61"/>
      <c r="AY16041" s="61"/>
      <c r="AZ16041" s="61"/>
      <c r="BA16041" s="61"/>
    </row>
    <row r="16042" spans="39:53" x14ac:dyDescent="0.2">
      <c r="AM16042" s="61"/>
      <c r="AN16042" s="61"/>
      <c r="AO16042" s="171"/>
      <c r="AP16042" s="61"/>
      <c r="AQ16042" s="61"/>
      <c r="AR16042" s="61"/>
      <c r="AS16042" s="61"/>
      <c r="AT16042" s="61"/>
      <c r="AU16042" s="61"/>
      <c r="AV16042" s="61"/>
      <c r="AW16042" s="61"/>
      <c r="AX16042" s="61"/>
      <c r="AY16042" s="61"/>
      <c r="AZ16042" s="61"/>
      <c r="BA16042" s="61"/>
    </row>
    <row r="16043" spans="39:53" x14ac:dyDescent="0.2">
      <c r="AM16043" s="61"/>
      <c r="AN16043" s="61"/>
      <c r="AO16043" s="171"/>
      <c r="AP16043" s="61"/>
      <c r="AQ16043" s="61"/>
      <c r="AR16043" s="61"/>
      <c r="AS16043" s="61"/>
      <c r="AT16043" s="61"/>
      <c r="AU16043" s="61"/>
      <c r="AV16043" s="61"/>
      <c r="AW16043" s="61"/>
      <c r="AX16043" s="61"/>
      <c r="AY16043" s="61"/>
      <c r="AZ16043" s="61"/>
      <c r="BA16043" s="61"/>
    </row>
    <row r="16044" spans="39:53" x14ac:dyDescent="0.2">
      <c r="AM16044" s="61"/>
      <c r="AN16044" s="61"/>
      <c r="AO16044" s="171"/>
      <c r="AP16044" s="61"/>
      <c r="AQ16044" s="61"/>
      <c r="AR16044" s="61"/>
      <c r="AS16044" s="61"/>
      <c r="AT16044" s="61"/>
      <c r="AU16044" s="61"/>
      <c r="AV16044" s="61"/>
      <c r="AW16044" s="61"/>
      <c r="AX16044" s="61"/>
      <c r="AY16044" s="61"/>
      <c r="AZ16044" s="61"/>
      <c r="BA16044" s="61"/>
    </row>
    <row r="16045" spans="39:53" x14ac:dyDescent="0.2">
      <c r="AM16045" s="61"/>
      <c r="AN16045" s="61"/>
      <c r="AO16045" s="171"/>
      <c r="AP16045" s="61"/>
      <c r="AQ16045" s="61"/>
      <c r="AR16045" s="61"/>
      <c r="AS16045" s="61"/>
      <c r="AT16045" s="61"/>
      <c r="AU16045" s="61"/>
      <c r="AV16045" s="61"/>
      <c r="AW16045" s="61"/>
      <c r="AX16045" s="61"/>
      <c r="AY16045" s="61"/>
      <c r="AZ16045" s="61"/>
      <c r="BA16045" s="61"/>
    </row>
    <row r="16046" spans="39:53" x14ac:dyDescent="0.2">
      <c r="AM16046" s="61"/>
      <c r="AN16046" s="61"/>
      <c r="AO16046" s="171"/>
      <c r="AP16046" s="61"/>
      <c r="AQ16046" s="61"/>
      <c r="AR16046" s="61"/>
      <c r="AS16046" s="61"/>
      <c r="AT16046" s="61"/>
      <c r="AU16046" s="61"/>
      <c r="AV16046" s="61"/>
      <c r="AW16046" s="61"/>
      <c r="AX16046" s="61"/>
      <c r="AY16046" s="61"/>
      <c r="AZ16046" s="61"/>
      <c r="BA16046" s="61"/>
    </row>
    <row r="16047" spans="39:53" x14ac:dyDescent="0.2">
      <c r="AM16047" s="61"/>
      <c r="AN16047" s="61"/>
      <c r="AO16047" s="171"/>
      <c r="AP16047" s="61"/>
      <c r="AQ16047" s="61"/>
      <c r="AR16047" s="61"/>
      <c r="AS16047" s="61"/>
      <c r="AT16047" s="61"/>
      <c r="AU16047" s="61"/>
      <c r="AV16047" s="61"/>
      <c r="AW16047" s="61"/>
      <c r="AX16047" s="61"/>
      <c r="AY16047" s="61"/>
      <c r="AZ16047" s="61"/>
      <c r="BA16047" s="61"/>
    </row>
    <row r="16048" spans="39:53" x14ac:dyDescent="0.2">
      <c r="AM16048" s="61"/>
      <c r="AN16048" s="61"/>
      <c r="AO16048" s="171"/>
      <c r="AP16048" s="61"/>
      <c r="AQ16048" s="61"/>
      <c r="AR16048" s="61"/>
      <c r="AS16048" s="61"/>
      <c r="AT16048" s="61"/>
      <c r="AU16048" s="61"/>
      <c r="AV16048" s="61"/>
      <c r="AW16048" s="61"/>
      <c r="AX16048" s="61"/>
      <c r="AY16048" s="61"/>
      <c r="AZ16048" s="61"/>
      <c r="BA16048" s="61"/>
    </row>
    <row r="16049" spans="39:53" x14ac:dyDescent="0.2">
      <c r="AM16049" s="61"/>
      <c r="AN16049" s="61"/>
      <c r="AO16049" s="171"/>
      <c r="AP16049" s="61"/>
      <c r="AQ16049" s="61"/>
      <c r="AR16049" s="61"/>
      <c r="AS16049" s="61"/>
      <c r="AT16049" s="61"/>
      <c r="AU16049" s="61"/>
      <c r="AV16049" s="61"/>
      <c r="AW16049" s="61"/>
      <c r="AX16049" s="61"/>
      <c r="AY16049" s="61"/>
      <c r="AZ16049" s="61"/>
      <c r="BA16049" s="61"/>
    </row>
    <row r="16050" spans="39:53" x14ac:dyDescent="0.2">
      <c r="AM16050" s="61"/>
      <c r="AN16050" s="61"/>
      <c r="AO16050" s="171"/>
      <c r="AP16050" s="61"/>
      <c r="AQ16050" s="61"/>
      <c r="AR16050" s="61"/>
      <c r="AS16050" s="61"/>
      <c r="AT16050" s="61"/>
      <c r="AU16050" s="61"/>
      <c r="AV16050" s="61"/>
      <c r="AW16050" s="61"/>
      <c r="AX16050" s="61"/>
      <c r="AY16050" s="61"/>
      <c r="AZ16050" s="61"/>
      <c r="BA16050" s="61"/>
    </row>
    <row r="16051" spans="39:53" x14ac:dyDescent="0.2">
      <c r="AM16051" s="61"/>
      <c r="AN16051" s="61"/>
      <c r="AO16051" s="171"/>
      <c r="AP16051" s="61"/>
      <c r="AQ16051" s="61"/>
      <c r="AR16051" s="61"/>
      <c r="AS16051" s="61"/>
      <c r="AT16051" s="61"/>
      <c r="AU16051" s="61"/>
      <c r="AV16051" s="61"/>
      <c r="AW16051" s="61"/>
      <c r="AX16051" s="61"/>
      <c r="AY16051" s="61"/>
      <c r="AZ16051" s="61"/>
      <c r="BA16051" s="61"/>
    </row>
    <row r="16052" spans="39:53" x14ac:dyDescent="0.2">
      <c r="AM16052" s="61"/>
      <c r="AN16052" s="61"/>
      <c r="AO16052" s="171"/>
      <c r="AP16052" s="61"/>
      <c r="AQ16052" s="61"/>
      <c r="AR16052" s="61"/>
      <c r="AS16052" s="61"/>
      <c r="AT16052" s="61"/>
      <c r="AU16052" s="61"/>
      <c r="AV16052" s="61"/>
      <c r="AW16052" s="61"/>
      <c r="AX16052" s="61"/>
      <c r="AY16052" s="61"/>
      <c r="AZ16052" s="61"/>
      <c r="BA16052" s="61"/>
    </row>
    <row r="16053" spans="39:53" x14ac:dyDescent="0.2">
      <c r="AM16053" s="61"/>
      <c r="AN16053" s="61"/>
      <c r="AO16053" s="171"/>
      <c r="AP16053" s="61"/>
      <c r="AQ16053" s="61"/>
      <c r="AR16053" s="61"/>
      <c r="AS16053" s="61"/>
      <c r="AT16053" s="61"/>
      <c r="AU16053" s="61"/>
      <c r="AV16053" s="61"/>
      <c r="AW16053" s="61"/>
      <c r="AX16053" s="61"/>
      <c r="AY16053" s="61"/>
      <c r="AZ16053" s="61"/>
      <c r="BA16053" s="61"/>
    </row>
    <row r="16054" spans="39:53" x14ac:dyDescent="0.2">
      <c r="AM16054" s="61"/>
      <c r="AN16054" s="61"/>
      <c r="AO16054" s="171"/>
      <c r="AP16054" s="61"/>
      <c r="AQ16054" s="61"/>
      <c r="AR16054" s="61"/>
      <c r="AS16054" s="61"/>
      <c r="AT16054" s="61"/>
      <c r="AU16054" s="61"/>
      <c r="AV16054" s="61"/>
      <c r="AW16054" s="61"/>
      <c r="AX16054" s="61"/>
      <c r="AY16054" s="61"/>
      <c r="AZ16054" s="61"/>
      <c r="BA16054" s="61"/>
    </row>
    <row r="16055" spans="39:53" x14ac:dyDescent="0.2">
      <c r="AM16055" s="61"/>
      <c r="AN16055" s="61"/>
      <c r="AO16055" s="171"/>
      <c r="AP16055" s="61"/>
      <c r="AQ16055" s="61"/>
      <c r="AR16055" s="61"/>
      <c r="AS16055" s="61"/>
      <c r="AT16055" s="61"/>
      <c r="AU16055" s="61"/>
      <c r="AV16055" s="61"/>
      <c r="AW16055" s="61"/>
      <c r="AX16055" s="61"/>
      <c r="AY16055" s="61"/>
      <c r="AZ16055" s="61"/>
      <c r="BA16055" s="61"/>
    </row>
    <row r="16056" spans="39:53" x14ac:dyDescent="0.2">
      <c r="AM16056" s="61"/>
      <c r="AN16056" s="61"/>
      <c r="AO16056" s="171"/>
      <c r="AP16056" s="61"/>
      <c r="AQ16056" s="61"/>
      <c r="AR16056" s="61"/>
      <c r="AS16056" s="61"/>
      <c r="AT16056" s="61"/>
      <c r="AU16056" s="61"/>
      <c r="AV16056" s="61"/>
      <c r="AW16056" s="61"/>
      <c r="AX16056" s="61"/>
      <c r="AY16056" s="61"/>
      <c r="AZ16056" s="61"/>
      <c r="BA16056" s="61"/>
    </row>
    <row r="16057" spans="39:53" x14ac:dyDescent="0.2">
      <c r="AM16057" s="61"/>
      <c r="AN16057" s="61"/>
      <c r="AO16057" s="171"/>
      <c r="AP16057" s="61"/>
      <c r="AQ16057" s="61"/>
      <c r="AR16057" s="61"/>
      <c r="AS16057" s="61"/>
      <c r="AT16057" s="61"/>
      <c r="AU16057" s="61"/>
      <c r="AV16057" s="61"/>
      <c r="AW16057" s="61"/>
      <c r="AX16057" s="61"/>
      <c r="AY16057" s="61"/>
      <c r="AZ16057" s="61"/>
      <c r="BA16057" s="61"/>
    </row>
    <row r="16058" spans="39:53" x14ac:dyDescent="0.2">
      <c r="AM16058" s="61"/>
      <c r="AN16058" s="61"/>
      <c r="AO16058" s="171"/>
      <c r="AP16058" s="61"/>
      <c r="AQ16058" s="61"/>
      <c r="AR16058" s="61"/>
      <c r="AS16058" s="61"/>
      <c r="AT16058" s="61"/>
      <c r="AU16058" s="61"/>
      <c r="AV16058" s="61"/>
      <c r="AW16058" s="61"/>
      <c r="AX16058" s="61"/>
      <c r="AY16058" s="61"/>
      <c r="AZ16058" s="61"/>
      <c r="BA16058" s="61"/>
    </row>
    <row r="16059" spans="39:53" x14ac:dyDescent="0.2">
      <c r="AM16059" s="61"/>
      <c r="AN16059" s="61"/>
      <c r="AO16059" s="171"/>
      <c r="AP16059" s="61"/>
      <c r="AQ16059" s="61"/>
      <c r="AR16059" s="61"/>
      <c r="AS16059" s="61"/>
      <c r="AT16059" s="61"/>
      <c r="AU16059" s="61"/>
      <c r="AV16059" s="61"/>
      <c r="AW16059" s="61"/>
      <c r="AX16059" s="61"/>
      <c r="AY16059" s="61"/>
      <c r="AZ16059" s="61"/>
      <c r="BA16059" s="61"/>
    </row>
    <row r="16060" spans="39:53" x14ac:dyDescent="0.2">
      <c r="AM16060" s="61"/>
      <c r="AN16060" s="61"/>
      <c r="AO16060" s="171"/>
      <c r="AP16060" s="61"/>
      <c r="AQ16060" s="61"/>
      <c r="AR16060" s="61"/>
      <c r="AS16060" s="61"/>
      <c r="AT16060" s="61"/>
      <c r="AU16060" s="61"/>
      <c r="AV16060" s="61"/>
      <c r="AW16060" s="61"/>
      <c r="AX16060" s="61"/>
      <c r="AY16060" s="61"/>
      <c r="AZ16060" s="61"/>
      <c r="BA16060" s="61"/>
    </row>
    <row r="16061" spans="39:53" x14ac:dyDescent="0.2">
      <c r="AM16061" s="61"/>
      <c r="AN16061" s="61"/>
      <c r="AO16061" s="171"/>
      <c r="AP16061" s="61"/>
      <c r="AQ16061" s="61"/>
      <c r="AR16061" s="61"/>
      <c r="AS16061" s="61"/>
      <c r="AT16061" s="61"/>
      <c r="AU16061" s="61"/>
      <c r="AV16061" s="61"/>
      <c r="AW16061" s="61"/>
      <c r="AX16061" s="61"/>
      <c r="AY16061" s="61"/>
      <c r="AZ16061" s="61"/>
      <c r="BA16061" s="61"/>
    </row>
    <row r="16062" spans="39:53" x14ac:dyDescent="0.2">
      <c r="AM16062" s="61"/>
      <c r="AN16062" s="61"/>
      <c r="AO16062" s="171"/>
      <c r="AP16062" s="61"/>
      <c r="AQ16062" s="61"/>
      <c r="AR16062" s="61"/>
      <c r="AS16062" s="61"/>
      <c r="AT16062" s="61"/>
      <c r="AU16062" s="61"/>
      <c r="AV16062" s="61"/>
      <c r="AW16062" s="61"/>
      <c r="AX16062" s="61"/>
      <c r="AY16062" s="61"/>
      <c r="AZ16062" s="61"/>
      <c r="BA16062" s="61"/>
    </row>
    <row r="16063" spans="39:53" x14ac:dyDescent="0.2">
      <c r="AM16063" s="61"/>
      <c r="AN16063" s="61"/>
      <c r="AO16063" s="171"/>
      <c r="AP16063" s="61"/>
      <c r="AQ16063" s="61"/>
      <c r="AR16063" s="61"/>
      <c r="AS16063" s="61"/>
      <c r="AT16063" s="61"/>
      <c r="AU16063" s="61"/>
      <c r="AV16063" s="61"/>
      <c r="AW16063" s="61"/>
      <c r="AX16063" s="61"/>
      <c r="AY16063" s="61"/>
      <c r="AZ16063" s="61"/>
      <c r="BA16063" s="61"/>
    </row>
    <row r="16064" spans="39:53" x14ac:dyDescent="0.2">
      <c r="AM16064" s="61"/>
      <c r="AN16064" s="61"/>
      <c r="AO16064" s="171"/>
      <c r="AP16064" s="61"/>
      <c r="AQ16064" s="61"/>
      <c r="AR16064" s="61"/>
      <c r="AS16064" s="61"/>
      <c r="AT16064" s="61"/>
      <c r="AU16064" s="61"/>
      <c r="AV16064" s="61"/>
      <c r="AW16064" s="61"/>
      <c r="AX16064" s="61"/>
      <c r="AY16064" s="61"/>
      <c r="AZ16064" s="61"/>
      <c r="BA16064" s="61"/>
    </row>
    <row r="16065" spans="39:53" x14ac:dyDescent="0.2">
      <c r="AM16065" s="61"/>
      <c r="AN16065" s="61"/>
      <c r="AO16065" s="171"/>
      <c r="AP16065" s="61"/>
      <c r="AQ16065" s="61"/>
      <c r="AR16065" s="61"/>
      <c r="AS16065" s="61"/>
      <c r="AT16065" s="61"/>
      <c r="AU16065" s="61"/>
      <c r="AV16065" s="61"/>
      <c r="AW16065" s="61"/>
      <c r="AX16065" s="61"/>
      <c r="AY16065" s="61"/>
      <c r="AZ16065" s="61"/>
      <c r="BA16065" s="61"/>
    </row>
    <row r="16066" spans="39:53" x14ac:dyDescent="0.2">
      <c r="AM16066" s="61"/>
      <c r="AN16066" s="61"/>
      <c r="AO16066" s="171"/>
      <c r="AP16066" s="61"/>
      <c r="AQ16066" s="61"/>
      <c r="AR16066" s="61"/>
      <c r="AS16066" s="61"/>
      <c r="AT16066" s="61"/>
      <c r="AU16066" s="61"/>
      <c r="AV16066" s="61"/>
      <c r="AW16066" s="61"/>
      <c r="AX16066" s="61"/>
      <c r="AY16066" s="61"/>
      <c r="AZ16066" s="61"/>
      <c r="BA16066" s="61"/>
    </row>
    <row r="16067" spans="39:53" x14ac:dyDescent="0.2">
      <c r="AM16067" s="61"/>
      <c r="AN16067" s="61"/>
      <c r="AO16067" s="171"/>
      <c r="AP16067" s="61"/>
      <c r="AQ16067" s="61"/>
      <c r="AR16067" s="61"/>
      <c r="AS16067" s="61"/>
      <c r="AT16067" s="61"/>
      <c r="AU16067" s="61"/>
      <c r="AV16067" s="61"/>
      <c r="AW16067" s="61"/>
      <c r="AX16067" s="61"/>
      <c r="AY16067" s="61"/>
      <c r="AZ16067" s="61"/>
      <c r="BA16067" s="61"/>
    </row>
    <row r="16068" spans="39:53" x14ac:dyDescent="0.2">
      <c r="AM16068" s="61"/>
      <c r="AN16068" s="61"/>
      <c r="AO16068" s="171"/>
      <c r="AP16068" s="61"/>
      <c r="AQ16068" s="61"/>
      <c r="AR16068" s="61"/>
      <c r="AS16068" s="61"/>
      <c r="AT16068" s="61"/>
      <c r="AU16068" s="61"/>
      <c r="AV16068" s="61"/>
      <c r="AW16068" s="61"/>
      <c r="AX16068" s="61"/>
      <c r="AY16068" s="61"/>
      <c r="AZ16068" s="61"/>
      <c r="BA16068" s="61"/>
    </row>
    <row r="16069" spans="39:53" x14ac:dyDescent="0.2">
      <c r="AM16069" s="61"/>
      <c r="AN16069" s="61"/>
      <c r="AO16069" s="171"/>
      <c r="AP16069" s="61"/>
      <c r="AQ16069" s="61"/>
      <c r="AR16069" s="61"/>
      <c r="AS16069" s="61"/>
      <c r="AT16069" s="61"/>
      <c r="AU16069" s="61"/>
      <c r="AV16069" s="61"/>
      <c r="AW16069" s="61"/>
      <c r="AX16069" s="61"/>
      <c r="AY16069" s="61"/>
      <c r="AZ16069" s="61"/>
      <c r="BA16069" s="61"/>
    </row>
    <row r="16070" spans="39:53" x14ac:dyDescent="0.2">
      <c r="AM16070" s="61"/>
      <c r="AN16070" s="61"/>
      <c r="AO16070" s="171"/>
      <c r="AP16070" s="61"/>
      <c r="AQ16070" s="61"/>
      <c r="AR16070" s="61"/>
      <c r="AS16070" s="61"/>
      <c r="AT16070" s="61"/>
      <c r="AU16070" s="61"/>
      <c r="AV16070" s="61"/>
      <c r="AW16070" s="61"/>
      <c r="AX16070" s="61"/>
      <c r="AY16070" s="61"/>
      <c r="AZ16070" s="61"/>
      <c r="BA16070" s="61"/>
    </row>
    <row r="16071" spans="39:53" x14ac:dyDescent="0.2">
      <c r="AM16071" s="61"/>
      <c r="AN16071" s="61"/>
      <c r="AO16071" s="171"/>
      <c r="AP16071" s="61"/>
      <c r="AQ16071" s="61"/>
      <c r="AR16071" s="61"/>
      <c r="AS16071" s="61"/>
      <c r="AT16071" s="61"/>
      <c r="AU16071" s="61"/>
      <c r="AV16071" s="61"/>
      <c r="AW16071" s="61"/>
      <c r="AX16071" s="61"/>
      <c r="AY16071" s="61"/>
      <c r="AZ16071" s="61"/>
      <c r="BA16071" s="61"/>
    </row>
    <row r="16072" spans="39:53" x14ac:dyDescent="0.2">
      <c r="AM16072" s="61"/>
      <c r="AN16072" s="61"/>
      <c r="AO16072" s="171"/>
      <c r="AP16072" s="61"/>
      <c r="AQ16072" s="61"/>
      <c r="AR16072" s="61"/>
      <c r="AS16072" s="61"/>
      <c r="AT16072" s="61"/>
      <c r="AU16072" s="61"/>
      <c r="AV16072" s="61"/>
      <c r="AW16072" s="61"/>
      <c r="AX16072" s="61"/>
      <c r="AY16072" s="61"/>
      <c r="AZ16072" s="61"/>
      <c r="BA16072" s="61"/>
    </row>
    <row r="16073" spans="39:53" x14ac:dyDescent="0.2">
      <c r="AM16073" s="61"/>
      <c r="AN16073" s="61"/>
      <c r="AO16073" s="171"/>
      <c r="AP16073" s="61"/>
      <c r="AQ16073" s="61"/>
      <c r="AR16073" s="61"/>
      <c r="AS16073" s="61"/>
      <c r="AT16073" s="61"/>
      <c r="AU16073" s="61"/>
      <c r="AV16073" s="61"/>
      <c r="AW16073" s="61"/>
      <c r="AX16073" s="61"/>
      <c r="AY16073" s="61"/>
      <c r="AZ16073" s="61"/>
      <c r="BA16073" s="61"/>
    </row>
    <row r="16074" spans="39:53" x14ac:dyDescent="0.2">
      <c r="AM16074" s="61"/>
      <c r="AN16074" s="61"/>
      <c r="AO16074" s="171"/>
      <c r="AP16074" s="61"/>
      <c r="AQ16074" s="61"/>
      <c r="AR16074" s="61"/>
      <c r="AS16074" s="61"/>
      <c r="AT16074" s="61"/>
      <c r="AU16074" s="61"/>
      <c r="AV16074" s="61"/>
      <c r="AW16074" s="61"/>
      <c r="AX16074" s="61"/>
      <c r="AY16074" s="61"/>
      <c r="AZ16074" s="61"/>
      <c r="BA16074" s="61"/>
    </row>
    <row r="16075" spans="39:53" x14ac:dyDescent="0.2">
      <c r="AM16075" s="61"/>
      <c r="AN16075" s="61"/>
      <c r="AO16075" s="171"/>
      <c r="AP16075" s="61"/>
      <c r="AQ16075" s="61"/>
      <c r="AR16075" s="61"/>
      <c r="AS16075" s="61"/>
      <c r="AT16075" s="61"/>
      <c r="AU16075" s="61"/>
      <c r="AV16075" s="61"/>
      <c r="AW16075" s="61"/>
      <c r="AX16075" s="61"/>
      <c r="AY16075" s="61"/>
      <c r="AZ16075" s="61"/>
      <c r="BA16075" s="61"/>
    </row>
    <row r="16076" spans="39:53" x14ac:dyDescent="0.2">
      <c r="AM16076" s="61"/>
      <c r="AN16076" s="61"/>
      <c r="AO16076" s="171"/>
      <c r="AP16076" s="61"/>
      <c r="AQ16076" s="61"/>
      <c r="AR16076" s="61"/>
      <c r="AS16076" s="61"/>
      <c r="AT16076" s="61"/>
      <c r="AU16076" s="61"/>
      <c r="AV16076" s="61"/>
      <c r="AW16076" s="61"/>
      <c r="AX16076" s="61"/>
      <c r="AY16076" s="61"/>
      <c r="AZ16076" s="61"/>
      <c r="BA16076" s="61"/>
    </row>
    <row r="16077" spans="39:53" x14ac:dyDescent="0.2">
      <c r="AM16077" s="61"/>
      <c r="AN16077" s="61"/>
      <c r="AO16077" s="171"/>
      <c r="AP16077" s="61"/>
      <c r="AQ16077" s="61"/>
      <c r="AR16077" s="61"/>
      <c r="AS16077" s="61"/>
      <c r="AT16077" s="61"/>
      <c r="AU16077" s="61"/>
      <c r="AV16077" s="61"/>
      <c r="AW16077" s="61"/>
      <c r="AX16077" s="61"/>
      <c r="AY16077" s="61"/>
      <c r="AZ16077" s="61"/>
      <c r="BA16077" s="61"/>
    </row>
    <row r="16078" spans="39:53" x14ac:dyDescent="0.2">
      <c r="AM16078" s="61"/>
      <c r="AN16078" s="61"/>
      <c r="AO16078" s="171"/>
      <c r="AP16078" s="61"/>
      <c r="AQ16078" s="61"/>
      <c r="AR16078" s="61"/>
      <c r="AS16078" s="61"/>
      <c r="AT16078" s="61"/>
      <c r="AU16078" s="61"/>
      <c r="AV16078" s="61"/>
      <c r="AW16078" s="61"/>
      <c r="AX16078" s="61"/>
      <c r="AY16078" s="61"/>
      <c r="AZ16078" s="61"/>
      <c r="BA16078" s="61"/>
    </row>
    <row r="16079" spans="39:53" x14ac:dyDescent="0.2">
      <c r="AM16079" s="61"/>
      <c r="AN16079" s="61"/>
      <c r="AO16079" s="171"/>
      <c r="AP16079" s="61"/>
      <c r="AQ16079" s="61"/>
      <c r="AR16079" s="61"/>
      <c r="AS16079" s="61"/>
      <c r="AT16079" s="61"/>
      <c r="AU16079" s="61"/>
      <c r="AV16079" s="61"/>
      <c r="AW16079" s="61"/>
      <c r="AX16079" s="61"/>
      <c r="AY16079" s="61"/>
      <c r="AZ16079" s="61"/>
      <c r="BA16079" s="61"/>
    </row>
    <row r="16080" spans="39:53" x14ac:dyDescent="0.2">
      <c r="AM16080" s="61"/>
      <c r="AN16080" s="61"/>
      <c r="AO16080" s="171"/>
      <c r="AP16080" s="61"/>
      <c r="AQ16080" s="61"/>
      <c r="AR16080" s="61"/>
      <c r="AS16080" s="61"/>
      <c r="AT16080" s="61"/>
      <c r="AU16080" s="61"/>
      <c r="AV16080" s="61"/>
      <c r="AW16080" s="61"/>
      <c r="AX16080" s="61"/>
      <c r="AY16080" s="61"/>
      <c r="AZ16080" s="61"/>
      <c r="BA16080" s="61"/>
    </row>
    <row r="16081" spans="39:53" x14ac:dyDescent="0.2">
      <c r="AM16081" s="61"/>
      <c r="AN16081" s="61"/>
      <c r="AO16081" s="171"/>
      <c r="AP16081" s="61"/>
      <c r="AQ16081" s="61"/>
      <c r="AR16081" s="61"/>
      <c r="AS16081" s="61"/>
      <c r="AT16081" s="61"/>
      <c r="AU16081" s="61"/>
      <c r="AV16081" s="61"/>
      <c r="AW16081" s="61"/>
      <c r="AX16081" s="61"/>
      <c r="AY16081" s="61"/>
      <c r="AZ16081" s="61"/>
      <c r="BA16081" s="61"/>
    </row>
    <row r="16082" spans="39:53" x14ac:dyDescent="0.2">
      <c r="AM16082" s="61"/>
      <c r="AN16082" s="61"/>
      <c r="AO16082" s="171"/>
      <c r="AP16082" s="61"/>
      <c r="AQ16082" s="61"/>
      <c r="AR16082" s="61"/>
      <c r="AS16082" s="61"/>
      <c r="AT16082" s="61"/>
      <c r="AU16082" s="61"/>
      <c r="AV16082" s="61"/>
      <c r="AW16082" s="61"/>
      <c r="AX16082" s="61"/>
      <c r="AY16082" s="61"/>
      <c r="AZ16082" s="61"/>
      <c r="BA16082" s="61"/>
    </row>
    <row r="16083" spans="39:53" x14ac:dyDescent="0.2">
      <c r="AM16083" s="61"/>
      <c r="AN16083" s="61"/>
      <c r="AO16083" s="171"/>
      <c r="AP16083" s="61"/>
      <c r="AQ16083" s="61"/>
      <c r="AR16083" s="61"/>
      <c r="AS16083" s="61"/>
      <c r="AT16083" s="61"/>
      <c r="AU16083" s="61"/>
      <c r="AV16083" s="61"/>
      <c r="AW16083" s="61"/>
      <c r="AX16083" s="61"/>
      <c r="AY16083" s="61"/>
      <c r="AZ16083" s="61"/>
      <c r="BA16083" s="61"/>
    </row>
    <row r="16084" spans="39:53" x14ac:dyDescent="0.2">
      <c r="AM16084" s="61"/>
      <c r="AN16084" s="61"/>
      <c r="AO16084" s="171"/>
      <c r="AP16084" s="61"/>
      <c r="AQ16084" s="61"/>
      <c r="AR16084" s="61"/>
      <c r="AS16084" s="61"/>
      <c r="AT16084" s="61"/>
      <c r="AU16084" s="61"/>
      <c r="AV16084" s="61"/>
      <c r="AW16084" s="61"/>
      <c r="AX16084" s="61"/>
      <c r="AY16084" s="61"/>
      <c r="AZ16084" s="61"/>
      <c r="BA16084" s="61"/>
    </row>
    <row r="16085" spans="39:53" x14ac:dyDescent="0.2">
      <c r="AM16085" s="61"/>
      <c r="AN16085" s="61"/>
      <c r="AO16085" s="171"/>
      <c r="AP16085" s="61"/>
      <c r="AQ16085" s="61"/>
      <c r="AR16085" s="61"/>
      <c r="AS16085" s="61"/>
      <c r="AT16085" s="61"/>
      <c r="AU16085" s="61"/>
      <c r="AV16085" s="61"/>
      <c r="AW16085" s="61"/>
      <c r="AX16085" s="61"/>
      <c r="AY16085" s="61"/>
      <c r="AZ16085" s="61"/>
      <c r="BA16085" s="61"/>
    </row>
    <row r="16086" spans="39:53" x14ac:dyDescent="0.2">
      <c r="AM16086" s="61"/>
      <c r="AN16086" s="61"/>
      <c r="AO16086" s="171"/>
      <c r="AP16086" s="61"/>
      <c r="AQ16086" s="61"/>
      <c r="AR16086" s="61"/>
      <c r="AS16086" s="61"/>
      <c r="AT16086" s="61"/>
      <c r="AU16086" s="61"/>
      <c r="AV16086" s="61"/>
      <c r="AW16086" s="61"/>
      <c r="AX16086" s="61"/>
      <c r="AY16086" s="61"/>
      <c r="AZ16086" s="61"/>
      <c r="BA16086" s="61"/>
    </row>
    <row r="16087" spans="39:53" x14ac:dyDescent="0.2">
      <c r="AM16087" s="61"/>
      <c r="AN16087" s="61"/>
      <c r="AO16087" s="171"/>
      <c r="AP16087" s="61"/>
      <c r="AQ16087" s="61"/>
      <c r="AR16087" s="61"/>
      <c r="AS16087" s="61"/>
      <c r="AT16087" s="61"/>
      <c r="AU16087" s="61"/>
      <c r="AV16087" s="61"/>
      <c r="AW16087" s="61"/>
      <c r="AX16087" s="61"/>
      <c r="AY16087" s="61"/>
      <c r="AZ16087" s="61"/>
      <c r="BA16087" s="61"/>
    </row>
    <row r="16088" spans="39:53" x14ac:dyDescent="0.2">
      <c r="AM16088" s="61"/>
      <c r="AN16088" s="61"/>
      <c r="AO16088" s="171"/>
      <c r="AP16088" s="61"/>
      <c r="AQ16088" s="61"/>
      <c r="AR16088" s="61"/>
      <c r="AS16088" s="61"/>
      <c r="AT16088" s="61"/>
      <c r="AU16088" s="61"/>
      <c r="AV16088" s="61"/>
      <c r="AW16088" s="61"/>
      <c r="AX16088" s="61"/>
      <c r="AY16088" s="61"/>
      <c r="AZ16088" s="61"/>
      <c r="BA16088" s="61"/>
    </row>
    <row r="16089" spans="39:53" x14ac:dyDescent="0.2">
      <c r="AM16089" s="61"/>
      <c r="AN16089" s="61"/>
      <c r="AO16089" s="171"/>
      <c r="AP16089" s="61"/>
      <c r="AQ16089" s="61"/>
      <c r="AR16089" s="61"/>
      <c r="AS16089" s="61"/>
      <c r="AT16089" s="61"/>
      <c r="AU16089" s="61"/>
      <c r="AV16089" s="61"/>
      <c r="AW16089" s="61"/>
      <c r="AX16089" s="61"/>
      <c r="AY16089" s="61"/>
      <c r="AZ16089" s="61"/>
      <c r="BA16089" s="61"/>
    </row>
    <row r="16090" spans="39:53" x14ac:dyDescent="0.2">
      <c r="AM16090" s="61"/>
      <c r="AN16090" s="61"/>
      <c r="AO16090" s="171"/>
      <c r="AP16090" s="61"/>
      <c r="AQ16090" s="61"/>
      <c r="AR16090" s="61"/>
      <c r="AS16090" s="61"/>
      <c r="AT16090" s="61"/>
      <c r="AU16090" s="61"/>
      <c r="AV16090" s="61"/>
      <c r="AW16090" s="61"/>
      <c r="AX16090" s="61"/>
      <c r="AY16090" s="61"/>
      <c r="AZ16090" s="61"/>
      <c r="BA16090" s="61"/>
    </row>
    <row r="16091" spans="39:53" x14ac:dyDescent="0.2">
      <c r="AM16091" s="61"/>
      <c r="AN16091" s="61"/>
      <c r="AO16091" s="171"/>
      <c r="AP16091" s="61"/>
      <c r="AQ16091" s="61"/>
      <c r="AR16091" s="61"/>
      <c r="AS16091" s="61"/>
      <c r="AT16091" s="61"/>
      <c r="AU16091" s="61"/>
      <c r="AV16091" s="61"/>
      <c r="AW16091" s="61"/>
      <c r="AX16091" s="61"/>
      <c r="AY16091" s="61"/>
      <c r="AZ16091" s="61"/>
      <c r="BA16091" s="61"/>
    </row>
    <row r="16092" spans="39:53" x14ac:dyDescent="0.2">
      <c r="AM16092" s="61"/>
      <c r="AN16092" s="61"/>
      <c r="AO16092" s="171"/>
      <c r="AP16092" s="61"/>
      <c r="AQ16092" s="61"/>
      <c r="AR16092" s="61"/>
      <c r="AS16092" s="61"/>
      <c r="AT16092" s="61"/>
      <c r="AU16092" s="61"/>
      <c r="AV16092" s="61"/>
      <c r="AW16092" s="61"/>
      <c r="AX16092" s="61"/>
      <c r="AY16092" s="61"/>
      <c r="AZ16092" s="61"/>
      <c r="BA16092" s="61"/>
    </row>
    <row r="16093" spans="39:53" x14ac:dyDescent="0.2">
      <c r="AM16093" s="61"/>
      <c r="AN16093" s="61"/>
      <c r="AO16093" s="171"/>
      <c r="AP16093" s="61"/>
      <c r="AQ16093" s="61"/>
      <c r="AR16093" s="61"/>
      <c r="AS16093" s="61"/>
      <c r="AT16093" s="61"/>
      <c r="AU16093" s="61"/>
      <c r="AV16093" s="61"/>
      <c r="AW16093" s="61"/>
      <c r="AX16093" s="61"/>
      <c r="AY16093" s="61"/>
      <c r="AZ16093" s="61"/>
      <c r="BA16093" s="61"/>
    </row>
    <row r="16094" spans="39:53" x14ac:dyDescent="0.2">
      <c r="AM16094" s="61"/>
      <c r="AN16094" s="61"/>
      <c r="AO16094" s="171"/>
      <c r="AP16094" s="61"/>
      <c r="AQ16094" s="61"/>
      <c r="AR16094" s="61"/>
      <c r="AS16094" s="61"/>
      <c r="AT16094" s="61"/>
      <c r="AU16094" s="61"/>
      <c r="AV16094" s="61"/>
      <c r="AW16094" s="61"/>
      <c r="AX16094" s="61"/>
      <c r="AY16094" s="61"/>
      <c r="AZ16094" s="61"/>
      <c r="BA16094" s="61"/>
    </row>
    <row r="16095" spans="39:53" x14ac:dyDescent="0.2">
      <c r="AM16095" s="61"/>
      <c r="AN16095" s="61"/>
      <c r="AO16095" s="171"/>
      <c r="AP16095" s="61"/>
      <c r="AQ16095" s="61"/>
      <c r="AR16095" s="61"/>
      <c r="AS16095" s="61"/>
      <c r="AT16095" s="61"/>
      <c r="AU16095" s="61"/>
      <c r="AV16095" s="61"/>
      <c r="AW16095" s="61"/>
      <c r="AX16095" s="61"/>
      <c r="AY16095" s="61"/>
      <c r="AZ16095" s="61"/>
      <c r="BA16095" s="61"/>
    </row>
    <row r="16096" spans="39:53" x14ac:dyDescent="0.2">
      <c r="AM16096" s="61"/>
      <c r="AN16096" s="61"/>
      <c r="AO16096" s="171"/>
      <c r="AP16096" s="61"/>
      <c r="AQ16096" s="61"/>
      <c r="AR16096" s="61"/>
      <c r="AS16096" s="61"/>
      <c r="AT16096" s="61"/>
      <c r="AU16096" s="61"/>
      <c r="AV16096" s="61"/>
      <c r="AW16096" s="61"/>
      <c r="AX16096" s="61"/>
      <c r="AY16096" s="61"/>
      <c r="AZ16096" s="61"/>
      <c r="BA16096" s="61"/>
    </row>
    <row r="16097" spans="39:53" x14ac:dyDescent="0.2">
      <c r="AM16097" s="61"/>
      <c r="AN16097" s="61"/>
      <c r="AO16097" s="171"/>
      <c r="AP16097" s="61"/>
      <c r="AQ16097" s="61"/>
      <c r="AR16097" s="61"/>
      <c r="AS16097" s="61"/>
      <c r="AT16097" s="61"/>
      <c r="AU16097" s="61"/>
      <c r="AV16097" s="61"/>
      <c r="AW16097" s="61"/>
      <c r="AX16097" s="61"/>
      <c r="AY16097" s="61"/>
      <c r="AZ16097" s="61"/>
      <c r="BA16097" s="61"/>
    </row>
    <row r="16098" spans="39:53" x14ac:dyDescent="0.2">
      <c r="AM16098" s="61"/>
      <c r="AN16098" s="61"/>
      <c r="AO16098" s="171"/>
      <c r="AP16098" s="61"/>
      <c r="AQ16098" s="61"/>
      <c r="AR16098" s="61"/>
      <c r="AS16098" s="61"/>
      <c r="AT16098" s="61"/>
      <c r="AU16098" s="61"/>
      <c r="AV16098" s="61"/>
      <c r="AW16098" s="61"/>
      <c r="AX16098" s="61"/>
      <c r="AY16098" s="61"/>
      <c r="AZ16098" s="61"/>
      <c r="BA16098" s="61"/>
    </row>
    <row r="16099" spans="39:53" x14ac:dyDescent="0.2">
      <c r="AM16099" s="61"/>
      <c r="AN16099" s="61"/>
      <c r="AO16099" s="171"/>
      <c r="AP16099" s="61"/>
      <c r="AQ16099" s="61"/>
      <c r="AR16099" s="61"/>
      <c r="AS16099" s="61"/>
      <c r="AT16099" s="61"/>
      <c r="AU16099" s="61"/>
      <c r="AV16099" s="61"/>
      <c r="AW16099" s="61"/>
      <c r="AX16099" s="61"/>
      <c r="AY16099" s="61"/>
      <c r="AZ16099" s="61"/>
      <c r="BA16099" s="61"/>
    </row>
    <row r="16100" spans="39:53" x14ac:dyDescent="0.2">
      <c r="AM16100" s="61"/>
      <c r="AN16100" s="61"/>
      <c r="AO16100" s="171"/>
      <c r="AP16100" s="61"/>
      <c r="AQ16100" s="61"/>
      <c r="AR16100" s="61"/>
      <c r="AS16100" s="61"/>
      <c r="AT16100" s="61"/>
      <c r="AU16100" s="61"/>
      <c r="AV16100" s="61"/>
      <c r="AW16100" s="61"/>
      <c r="AX16100" s="61"/>
      <c r="AY16100" s="61"/>
      <c r="AZ16100" s="61"/>
      <c r="BA16100" s="61"/>
    </row>
    <row r="16101" spans="39:53" x14ac:dyDescent="0.2">
      <c r="AM16101" s="61"/>
      <c r="AN16101" s="61"/>
      <c r="AO16101" s="171"/>
      <c r="AP16101" s="61"/>
      <c r="AQ16101" s="61"/>
      <c r="AR16101" s="61"/>
      <c r="AS16101" s="61"/>
      <c r="AT16101" s="61"/>
      <c r="AU16101" s="61"/>
      <c r="AV16101" s="61"/>
      <c r="AW16101" s="61"/>
      <c r="AX16101" s="61"/>
      <c r="AY16101" s="61"/>
      <c r="AZ16101" s="61"/>
      <c r="BA16101" s="61"/>
    </row>
    <row r="16102" spans="39:53" x14ac:dyDescent="0.2">
      <c r="AM16102" s="61"/>
      <c r="AN16102" s="61"/>
      <c r="AO16102" s="171"/>
      <c r="AP16102" s="61"/>
      <c r="AQ16102" s="61"/>
      <c r="AR16102" s="61"/>
      <c r="AS16102" s="61"/>
      <c r="AT16102" s="61"/>
      <c r="AU16102" s="61"/>
      <c r="AV16102" s="61"/>
      <c r="AW16102" s="61"/>
      <c r="AX16102" s="61"/>
      <c r="AY16102" s="61"/>
      <c r="AZ16102" s="61"/>
      <c r="BA16102" s="61"/>
    </row>
    <row r="16103" spans="39:53" x14ac:dyDescent="0.2">
      <c r="AM16103" s="61"/>
      <c r="AN16103" s="61"/>
      <c r="AO16103" s="171"/>
      <c r="AP16103" s="61"/>
      <c r="AQ16103" s="61"/>
      <c r="AR16103" s="61"/>
      <c r="AS16103" s="61"/>
      <c r="AT16103" s="61"/>
      <c r="AU16103" s="61"/>
      <c r="AV16103" s="61"/>
      <c r="AW16103" s="61"/>
      <c r="AX16103" s="61"/>
      <c r="AY16103" s="61"/>
      <c r="AZ16103" s="61"/>
      <c r="BA16103" s="61"/>
    </row>
    <row r="16104" spans="39:53" x14ac:dyDescent="0.2">
      <c r="AM16104" s="61"/>
      <c r="AN16104" s="61"/>
      <c r="AO16104" s="171"/>
      <c r="AP16104" s="61"/>
      <c r="AQ16104" s="61"/>
      <c r="AR16104" s="61"/>
      <c r="AS16104" s="61"/>
      <c r="AT16104" s="61"/>
      <c r="AU16104" s="61"/>
      <c r="AV16104" s="61"/>
      <c r="AW16104" s="61"/>
      <c r="AX16104" s="61"/>
      <c r="AY16104" s="61"/>
      <c r="AZ16104" s="61"/>
      <c r="BA16104" s="61"/>
    </row>
    <row r="16105" spans="39:53" x14ac:dyDescent="0.2">
      <c r="AM16105" s="61"/>
      <c r="AN16105" s="61"/>
      <c r="AO16105" s="171"/>
      <c r="AP16105" s="61"/>
      <c r="AQ16105" s="61"/>
      <c r="AR16105" s="61"/>
      <c r="AS16105" s="61"/>
      <c r="AT16105" s="61"/>
      <c r="AU16105" s="61"/>
      <c r="AV16105" s="61"/>
      <c r="AW16105" s="61"/>
      <c r="AX16105" s="61"/>
      <c r="AY16105" s="61"/>
      <c r="AZ16105" s="61"/>
      <c r="BA16105" s="61"/>
    </row>
    <row r="16106" spans="39:53" x14ac:dyDescent="0.2">
      <c r="AM16106" s="61"/>
      <c r="AN16106" s="61"/>
      <c r="AO16106" s="171"/>
      <c r="AP16106" s="61"/>
      <c r="AQ16106" s="61"/>
      <c r="AR16106" s="61"/>
      <c r="AS16106" s="61"/>
      <c r="AT16106" s="61"/>
      <c r="AU16106" s="61"/>
      <c r="AV16106" s="61"/>
      <c r="AW16106" s="61"/>
      <c r="AX16106" s="61"/>
      <c r="AY16106" s="61"/>
      <c r="AZ16106" s="61"/>
      <c r="BA16106" s="61"/>
    </row>
    <row r="16107" spans="39:53" x14ac:dyDescent="0.2">
      <c r="AM16107" s="61"/>
      <c r="AN16107" s="61"/>
      <c r="AO16107" s="171"/>
      <c r="AP16107" s="61"/>
      <c r="AQ16107" s="61"/>
      <c r="AR16107" s="61"/>
      <c r="AS16107" s="61"/>
      <c r="AT16107" s="61"/>
      <c r="AU16107" s="61"/>
      <c r="AV16107" s="61"/>
      <c r="AW16107" s="61"/>
      <c r="AX16107" s="61"/>
      <c r="AY16107" s="61"/>
      <c r="AZ16107" s="61"/>
      <c r="BA16107" s="61"/>
    </row>
    <row r="16108" spans="39:53" x14ac:dyDescent="0.2">
      <c r="AM16108" s="61"/>
      <c r="AN16108" s="61"/>
      <c r="AO16108" s="171"/>
      <c r="AP16108" s="61"/>
      <c r="AQ16108" s="61"/>
      <c r="AR16108" s="61"/>
      <c r="AS16108" s="61"/>
      <c r="AT16108" s="61"/>
      <c r="AU16108" s="61"/>
      <c r="AV16108" s="61"/>
      <c r="AW16108" s="61"/>
      <c r="AX16108" s="61"/>
      <c r="AY16108" s="61"/>
      <c r="AZ16108" s="61"/>
      <c r="BA16108" s="61"/>
    </row>
    <row r="16109" spans="39:53" x14ac:dyDescent="0.2">
      <c r="AM16109" s="61"/>
      <c r="AN16109" s="61"/>
      <c r="AO16109" s="171"/>
      <c r="AP16109" s="61"/>
      <c r="AQ16109" s="61"/>
      <c r="AR16109" s="61"/>
      <c r="AS16109" s="61"/>
      <c r="AT16109" s="61"/>
      <c r="AU16109" s="61"/>
      <c r="AV16109" s="61"/>
      <c r="AW16109" s="61"/>
      <c r="AX16109" s="61"/>
      <c r="AY16109" s="61"/>
      <c r="AZ16109" s="61"/>
      <c r="BA16109" s="61"/>
    </row>
    <row r="16110" spans="39:53" x14ac:dyDescent="0.2">
      <c r="AM16110" s="61"/>
      <c r="AN16110" s="61"/>
      <c r="AO16110" s="171"/>
      <c r="AP16110" s="61"/>
      <c r="AQ16110" s="61"/>
      <c r="AR16110" s="61"/>
      <c r="AS16110" s="61"/>
      <c r="AT16110" s="61"/>
      <c r="AU16110" s="61"/>
      <c r="AV16110" s="61"/>
      <c r="AW16110" s="61"/>
      <c r="AX16110" s="61"/>
      <c r="AY16110" s="61"/>
      <c r="AZ16110" s="61"/>
      <c r="BA16110" s="61"/>
    </row>
    <row r="16111" spans="39:53" x14ac:dyDescent="0.2">
      <c r="AM16111" s="61"/>
      <c r="AN16111" s="61"/>
      <c r="AO16111" s="171"/>
      <c r="AP16111" s="61"/>
      <c r="AQ16111" s="61"/>
      <c r="AR16111" s="61"/>
      <c r="AS16111" s="61"/>
      <c r="AT16111" s="61"/>
      <c r="AU16111" s="61"/>
      <c r="AV16111" s="61"/>
      <c r="AW16111" s="61"/>
      <c r="AX16111" s="61"/>
      <c r="AY16111" s="61"/>
      <c r="AZ16111" s="61"/>
      <c r="BA16111" s="61"/>
    </row>
    <row r="16112" spans="39:53" x14ac:dyDescent="0.2">
      <c r="AM16112" s="61"/>
      <c r="AN16112" s="61"/>
      <c r="AO16112" s="171"/>
      <c r="AP16112" s="61"/>
      <c r="AQ16112" s="61"/>
      <c r="AR16112" s="61"/>
      <c r="AS16112" s="61"/>
      <c r="AT16112" s="61"/>
      <c r="AU16112" s="61"/>
      <c r="AV16112" s="61"/>
      <c r="AW16112" s="61"/>
      <c r="AX16112" s="61"/>
      <c r="AY16112" s="61"/>
      <c r="AZ16112" s="61"/>
      <c r="BA16112" s="61"/>
    </row>
    <row r="16113" spans="39:53" x14ac:dyDescent="0.2">
      <c r="AM16113" s="61"/>
      <c r="AN16113" s="61"/>
      <c r="AO16113" s="171"/>
      <c r="AP16113" s="61"/>
      <c r="AQ16113" s="61"/>
      <c r="AR16113" s="61"/>
      <c r="AS16113" s="61"/>
      <c r="AT16113" s="61"/>
      <c r="AU16113" s="61"/>
      <c r="AV16113" s="61"/>
      <c r="AW16113" s="61"/>
      <c r="AX16113" s="61"/>
      <c r="AY16113" s="61"/>
      <c r="AZ16113" s="61"/>
      <c r="BA16113" s="61"/>
    </row>
    <row r="16114" spans="39:53" x14ac:dyDescent="0.2">
      <c r="AM16114" s="61"/>
      <c r="AN16114" s="61"/>
      <c r="AO16114" s="171"/>
      <c r="AP16114" s="61"/>
      <c r="AQ16114" s="61"/>
      <c r="AR16114" s="61"/>
      <c r="AS16114" s="61"/>
      <c r="AT16114" s="61"/>
      <c r="AU16114" s="61"/>
      <c r="AV16114" s="61"/>
      <c r="AW16114" s="61"/>
      <c r="AX16114" s="61"/>
      <c r="AY16114" s="61"/>
      <c r="AZ16114" s="61"/>
      <c r="BA16114" s="61"/>
    </row>
    <row r="16115" spans="39:53" x14ac:dyDescent="0.2">
      <c r="AM16115" s="61"/>
      <c r="AN16115" s="61"/>
      <c r="AO16115" s="171"/>
      <c r="AP16115" s="61"/>
      <c r="AQ16115" s="61"/>
      <c r="AR16115" s="61"/>
      <c r="AS16115" s="61"/>
      <c r="AT16115" s="61"/>
      <c r="AU16115" s="61"/>
      <c r="AV16115" s="61"/>
      <c r="AW16115" s="61"/>
      <c r="AX16115" s="61"/>
      <c r="AY16115" s="61"/>
      <c r="AZ16115" s="61"/>
      <c r="BA16115" s="61"/>
    </row>
    <row r="16116" spans="39:53" x14ac:dyDescent="0.2">
      <c r="AM16116" s="61"/>
      <c r="AN16116" s="61"/>
      <c r="AO16116" s="171"/>
      <c r="AP16116" s="61"/>
      <c r="AQ16116" s="61"/>
      <c r="AR16116" s="61"/>
      <c r="AS16116" s="61"/>
      <c r="AT16116" s="61"/>
      <c r="AU16116" s="61"/>
      <c r="AV16116" s="61"/>
      <c r="AW16116" s="61"/>
      <c r="AX16116" s="61"/>
      <c r="AY16116" s="61"/>
      <c r="AZ16116" s="61"/>
      <c r="BA16116" s="61"/>
    </row>
    <row r="16117" spans="39:53" x14ac:dyDescent="0.2">
      <c r="AM16117" s="61"/>
      <c r="AN16117" s="61"/>
      <c r="AO16117" s="171"/>
      <c r="AP16117" s="61"/>
      <c r="AQ16117" s="61"/>
      <c r="AR16117" s="61"/>
      <c r="AS16117" s="61"/>
      <c r="AT16117" s="61"/>
      <c r="AU16117" s="61"/>
      <c r="AV16117" s="61"/>
      <c r="AW16117" s="61"/>
      <c r="AX16117" s="61"/>
      <c r="AY16117" s="61"/>
      <c r="AZ16117" s="61"/>
      <c r="BA16117" s="61"/>
    </row>
    <row r="16118" spans="39:53" x14ac:dyDescent="0.2">
      <c r="AM16118" s="61"/>
      <c r="AN16118" s="61"/>
      <c r="AO16118" s="171"/>
      <c r="AP16118" s="61"/>
      <c r="AQ16118" s="61"/>
      <c r="AR16118" s="61"/>
      <c r="AS16118" s="61"/>
      <c r="AT16118" s="61"/>
      <c r="AU16118" s="61"/>
      <c r="AV16118" s="61"/>
      <c r="AW16118" s="61"/>
      <c r="AX16118" s="61"/>
      <c r="AY16118" s="61"/>
      <c r="AZ16118" s="61"/>
      <c r="BA16118" s="61"/>
    </row>
    <row r="16119" spans="39:53" x14ac:dyDescent="0.2">
      <c r="AM16119" s="61"/>
      <c r="AN16119" s="61"/>
      <c r="AO16119" s="171"/>
      <c r="AP16119" s="61"/>
      <c r="AQ16119" s="61"/>
      <c r="AR16119" s="61"/>
      <c r="AS16119" s="61"/>
      <c r="AT16119" s="61"/>
      <c r="AU16119" s="61"/>
      <c r="AV16119" s="61"/>
      <c r="AW16119" s="61"/>
      <c r="AX16119" s="61"/>
      <c r="AY16119" s="61"/>
      <c r="AZ16119" s="61"/>
      <c r="BA16119" s="61"/>
    </row>
    <row r="16120" spans="39:53" x14ac:dyDescent="0.2">
      <c r="AM16120" s="61"/>
      <c r="AN16120" s="61"/>
      <c r="AO16120" s="171"/>
      <c r="AP16120" s="61"/>
      <c r="AQ16120" s="61"/>
      <c r="AR16120" s="61"/>
      <c r="AS16120" s="61"/>
      <c r="AT16120" s="61"/>
      <c r="AU16120" s="61"/>
      <c r="AV16120" s="61"/>
      <c r="AW16120" s="61"/>
      <c r="AX16120" s="61"/>
      <c r="AY16120" s="61"/>
      <c r="AZ16120" s="61"/>
      <c r="BA16120" s="61"/>
    </row>
    <row r="16121" spans="39:53" x14ac:dyDescent="0.2">
      <c r="AM16121" s="61"/>
      <c r="AN16121" s="61"/>
      <c r="AO16121" s="171"/>
      <c r="AP16121" s="61"/>
      <c r="AQ16121" s="61"/>
      <c r="AR16121" s="61"/>
      <c r="AS16121" s="61"/>
      <c r="AT16121" s="61"/>
      <c r="AU16121" s="61"/>
      <c r="AV16121" s="61"/>
      <c r="AW16121" s="61"/>
      <c r="AX16121" s="61"/>
      <c r="AY16121" s="61"/>
      <c r="AZ16121" s="61"/>
      <c r="BA16121" s="61"/>
    </row>
    <row r="16122" spans="39:53" x14ac:dyDescent="0.2">
      <c r="AM16122" s="61"/>
      <c r="AN16122" s="61"/>
      <c r="AO16122" s="171"/>
      <c r="AP16122" s="61"/>
      <c r="AQ16122" s="61"/>
      <c r="AR16122" s="61"/>
      <c r="AS16122" s="61"/>
      <c r="AT16122" s="61"/>
      <c r="AU16122" s="61"/>
      <c r="AV16122" s="61"/>
      <c r="AW16122" s="61"/>
      <c r="AX16122" s="61"/>
      <c r="AY16122" s="61"/>
      <c r="AZ16122" s="61"/>
      <c r="BA16122" s="61"/>
    </row>
    <row r="16123" spans="39:53" x14ac:dyDescent="0.2">
      <c r="AM16123" s="61"/>
      <c r="AN16123" s="61"/>
      <c r="AO16123" s="171"/>
      <c r="AP16123" s="61"/>
      <c r="AQ16123" s="61"/>
      <c r="AR16123" s="61"/>
      <c r="AS16123" s="61"/>
      <c r="AT16123" s="61"/>
      <c r="AU16123" s="61"/>
      <c r="AV16123" s="61"/>
      <c r="AW16123" s="61"/>
      <c r="AX16123" s="61"/>
      <c r="AY16123" s="61"/>
      <c r="AZ16123" s="61"/>
      <c r="BA16123" s="61"/>
    </row>
    <row r="16124" spans="39:53" x14ac:dyDescent="0.2">
      <c r="AM16124" s="61"/>
      <c r="AN16124" s="61"/>
      <c r="AO16124" s="171"/>
      <c r="AP16124" s="61"/>
      <c r="AQ16124" s="61"/>
      <c r="AR16124" s="61"/>
      <c r="AS16124" s="61"/>
      <c r="AT16124" s="61"/>
      <c r="AU16124" s="61"/>
      <c r="AV16124" s="61"/>
      <c r="AW16124" s="61"/>
      <c r="AX16124" s="61"/>
      <c r="AY16124" s="61"/>
      <c r="AZ16124" s="61"/>
      <c r="BA16124" s="61"/>
    </row>
    <row r="16125" spans="39:53" x14ac:dyDescent="0.2">
      <c r="AM16125" s="61"/>
      <c r="AN16125" s="61"/>
      <c r="AO16125" s="171"/>
      <c r="AP16125" s="61"/>
      <c r="AQ16125" s="61"/>
      <c r="AR16125" s="61"/>
      <c r="AS16125" s="61"/>
      <c r="AT16125" s="61"/>
      <c r="AU16125" s="61"/>
      <c r="AV16125" s="61"/>
      <c r="AW16125" s="61"/>
      <c r="AX16125" s="61"/>
      <c r="AY16125" s="61"/>
      <c r="AZ16125" s="61"/>
      <c r="BA16125" s="61"/>
    </row>
    <row r="16126" spans="39:53" x14ac:dyDescent="0.2">
      <c r="AM16126" s="61"/>
      <c r="AN16126" s="61"/>
      <c r="AO16126" s="171"/>
      <c r="AP16126" s="61"/>
      <c r="AQ16126" s="61"/>
      <c r="AR16126" s="61"/>
      <c r="AS16126" s="61"/>
      <c r="AT16126" s="61"/>
      <c r="AU16126" s="61"/>
      <c r="AV16126" s="61"/>
      <c r="AW16126" s="61"/>
      <c r="AX16126" s="61"/>
      <c r="AY16126" s="61"/>
      <c r="AZ16126" s="61"/>
      <c r="BA16126" s="61"/>
    </row>
    <row r="16127" spans="39:53" x14ac:dyDescent="0.2">
      <c r="AM16127" s="61"/>
      <c r="AN16127" s="61"/>
      <c r="AO16127" s="171"/>
      <c r="AP16127" s="61"/>
      <c r="AQ16127" s="61"/>
      <c r="AR16127" s="61"/>
      <c r="AS16127" s="61"/>
      <c r="AT16127" s="61"/>
      <c r="AU16127" s="61"/>
      <c r="AV16127" s="61"/>
      <c r="AW16127" s="61"/>
      <c r="AX16127" s="61"/>
      <c r="AY16127" s="61"/>
      <c r="AZ16127" s="61"/>
      <c r="BA16127" s="61"/>
    </row>
    <row r="16128" spans="39:53" x14ac:dyDescent="0.2">
      <c r="AM16128" s="61"/>
      <c r="AN16128" s="61"/>
      <c r="AO16128" s="171"/>
      <c r="AP16128" s="61"/>
      <c r="AQ16128" s="61"/>
      <c r="AR16128" s="61"/>
      <c r="AS16128" s="61"/>
      <c r="AT16128" s="61"/>
      <c r="AU16128" s="61"/>
      <c r="AV16128" s="61"/>
      <c r="AW16128" s="61"/>
      <c r="AX16128" s="61"/>
      <c r="AY16128" s="61"/>
      <c r="AZ16128" s="61"/>
      <c r="BA16128" s="61"/>
    </row>
    <row r="16129" spans="39:53" x14ac:dyDescent="0.2">
      <c r="AM16129" s="61"/>
      <c r="AN16129" s="61"/>
      <c r="AO16129" s="171"/>
      <c r="AP16129" s="61"/>
      <c r="AQ16129" s="61"/>
      <c r="AR16129" s="61"/>
      <c r="AS16129" s="61"/>
      <c r="AT16129" s="61"/>
      <c r="AU16129" s="61"/>
      <c r="AV16129" s="61"/>
      <c r="AW16129" s="61"/>
      <c r="AX16129" s="61"/>
      <c r="AY16129" s="61"/>
      <c r="AZ16129" s="61"/>
      <c r="BA16129" s="61"/>
    </row>
    <row r="16130" spans="39:53" x14ac:dyDescent="0.2">
      <c r="AM16130" s="61"/>
      <c r="AN16130" s="61"/>
      <c r="AO16130" s="171"/>
      <c r="AP16130" s="61"/>
      <c r="AQ16130" s="61"/>
      <c r="AR16130" s="61"/>
      <c r="AS16130" s="61"/>
      <c r="AT16130" s="61"/>
      <c r="AU16130" s="61"/>
      <c r="AV16130" s="61"/>
      <c r="AW16130" s="61"/>
      <c r="AX16130" s="61"/>
      <c r="AY16130" s="61"/>
      <c r="AZ16130" s="61"/>
      <c r="BA16130" s="61"/>
    </row>
    <row r="16131" spans="39:53" x14ac:dyDescent="0.2">
      <c r="AM16131" s="61"/>
      <c r="AN16131" s="61"/>
      <c r="AO16131" s="171"/>
      <c r="AP16131" s="61"/>
      <c r="AQ16131" s="61"/>
      <c r="AR16131" s="61"/>
      <c r="AS16131" s="61"/>
      <c r="AT16131" s="61"/>
      <c r="AU16131" s="61"/>
      <c r="AV16131" s="61"/>
      <c r="AW16131" s="61"/>
      <c r="AX16131" s="61"/>
      <c r="AY16131" s="61"/>
      <c r="AZ16131" s="61"/>
      <c r="BA16131" s="61"/>
    </row>
    <row r="16132" spans="39:53" x14ac:dyDescent="0.2">
      <c r="AM16132" s="61"/>
      <c r="AN16132" s="61"/>
      <c r="AO16132" s="171"/>
      <c r="AP16132" s="61"/>
      <c r="AQ16132" s="61"/>
      <c r="AR16132" s="61"/>
      <c r="AS16132" s="61"/>
      <c r="AT16132" s="61"/>
      <c r="AU16132" s="61"/>
      <c r="AV16132" s="61"/>
      <c r="AW16132" s="61"/>
      <c r="AX16132" s="61"/>
      <c r="AY16132" s="61"/>
      <c r="AZ16132" s="61"/>
      <c r="BA16132" s="61"/>
    </row>
    <row r="16133" spans="39:53" x14ac:dyDescent="0.2">
      <c r="AM16133" s="61"/>
      <c r="AN16133" s="61"/>
      <c r="AO16133" s="171"/>
      <c r="AP16133" s="61"/>
      <c r="AQ16133" s="61"/>
      <c r="AR16133" s="61"/>
      <c r="AS16133" s="61"/>
      <c r="AT16133" s="61"/>
      <c r="AU16133" s="61"/>
      <c r="AV16133" s="61"/>
      <c r="AW16133" s="61"/>
      <c r="AX16133" s="61"/>
      <c r="AY16133" s="61"/>
      <c r="AZ16133" s="61"/>
      <c r="BA16133" s="61"/>
    </row>
    <row r="16134" spans="39:53" x14ac:dyDescent="0.2">
      <c r="AM16134" s="61"/>
      <c r="AN16134" s="61"/>
      <c r="AO16134" s="171"/>
      <c r="AP16134" s="61"/>
      <c r="AQ16134" s="61"/>
      <c r="AR16134" s="61"/>
      <c r="AS16134" s="61"/>
      <c r="AT16134" s="61"/>
      <c r="AU16134" s="61"/>
      <c r="AV16134" s="61"/>
      <c r="AW16134" s="61"/>
      <c r="AX16134" s="61"/>
      <c r="AY16134" s="61"/>
      <c r="AZ16134" s="61"/>
      <c r="BA16134" s="61"/>
    </row>
    <row r="16135" spans="39:53" x14ac:dyDescent="0.2">
      <c r="AM16135" s="61"/>
      <c r="AN16135" s="61"/>
      <c r="AO16135" s="171"/>
      <c r="AP16135" s="61"/>
      <c r="AQ16135" s="61"/>
      <c r="AR16135" s="61"/>
      <c r="AS16135" s="61"/>
      <c r="AT16135" s="61"/>
      <c r="AU16135" s="61"/>
      <c r="AV16135" s="61"/>
      <c r="AW16135" s="61"/>
      <c r="AX16135" s="61"/>
      <c r="AY16135" s="61"/>
      <c r="AZ16135" s="61"/>
      <c r="BA16135" s="61"/>
    </row>
    <row r="16136" spans="39:53" x14ac:dyDescent="0.2">
      <c r="AM16136" s="61"/>
      <c r="AN16136" s="61"/>
      <c r="AO16136" s="171"/>
      <c r="AP16136" s="61"/>
      <c r="AQ16136" s="61"/>
      <c r="AR16136" s="61"/>
      <c r="AS16136" s="61"/>
      <c r="AT16136" s="61"/>
      <c r="AU16136" s="61"/>
      <c r="AV16136" s="61"/>
      <c r="AW16136" s="61"/>
      <c r="AX16136" s="61"/>
      <c r="AY16136" s="61"/>
      <c r="AZ16136" s="61"/>
      <c r="BA16136" s="61"/>
    </row>
    <row r="16137" spans="39:53" x14ac:dyDescent="0.2">
      <c r="AM16137" s="61"/>
      <c r="AN16137" s="61"/>
      <c r="AO16137" s="171"/>
      <c r="AP16137" s="61"/>
      <c r="AQ16137" s="61"/>
      <c r="AR16137" s="61"/>
      <c r="AS16137" s="61"/>
      <c r="AT16137" s="61"/>
      <c r="AU16137" s="61"/>
      <c r="AV16137" s="61"/>
      <c r="AW16137" s="61"/>
      <c r="AX16137" s="61"/>
      <c r="AY16137" s="61"/>
      <c r="AZ16137" s="61"/>
      <c r="BA16137" s="61"/>
    </row>
    <row r="16138" spans="39:53" x14ac:dyDescent="0.2">
      <c r="AM16138" s="61"/>
      <c r="AN16138" s="61"/>
      <c r="AO16138" s="171"/>
      <c r="AP16138" s="61"/>
      <c r="AQ16138" s="61"/>
      <c r="AR16138" s="61"/>
      <c r="AS16138" s="61"/>
      <c r="AT16138" s="61"/>
      <c r="AU16138" s="61"/>
      <c r="AV16138" s="61"/>
      <c r="AW16138" s="61"/>
      <c r="AX16138" s="61"/>
      <c r="AY16138" s="61"/>
      <c r="AZ16138" s="61"/>
      <c r="BA16138" s="61"/>
    </row>
    <row r="16139" spans="39:53" x14ac:dyDescent="0.2">
      <c r="AM16139" s="61"/>
      <c r="AN16139" s="61"/>
      <c r="AO16139" s="171"/>
      <c r="AP16139" s="61"/>
      <c r="AQ16139" s="61"/>
      <c r="AR16139" s="61"/>
      <c r="AS16139" s="61"/>
      <c r="AT16139" s="61"/>
      <c r="AU16139" s="61"/>
      <c r="AV16139" s="61"/>
      <c r="AW16139" s="61"/>
      <c r="AX16139" s="61"/>
      <c r="AY16139" s="61"/>
      <c r="AZ16139" s="61"/>
      <c r="BA16139" s="61"/>
    </row>
    <row r="16140" spans="39:53" x14ac:dyDescent="0.2">
      <c r="AM16140" s="61"/>
      <c r="AN16140" s="61"/>
      <c r="AO16140" s="171"/>
      <c r="AP16140" s="61"/>
      <c r="AQ16140" s="61"/>
      <c r="AR16140" s="61"/>
      <c r="AS16140" s="61"/>
      <c r="AT16140" s="61"/>
      <c r="AU16140" s="61"/>
      <c r="AV16140" s="61"/>
      <c r="AW16140" s="61"/>
      <c r="AX16140" s="61"/>
      <c r="AY16140" s="61"/>
      <c r="AZ16140" s="61"/>
      <c r="BA16140" s="61"/>
    </row>
    <row r="16141" spans="39:53" x14ac:dyDescent="0.2">
      <c r="AM16141" s="61"/>
      <c r="AN16141" s="61"/>
      <c r="AO16141" s="171"/>
      <c r="AP16141" s="61"/>
      <c r="AQ16141" s="61"/>
      <c r="AR16141" s="61"/>
      <c r="AS16141" s="61"/>
      <c r="AT16141" s="61"/>
      <c r="AU16141" s="61"/>
      <c r="AV16141" s="61"/>
      <c r="AW16141" s="61"/>
      <c r="AX16141" s="61"/>
      <c r="AY16141" s="61"/>
      <c r="AZ16141" s="61"/>
      <c r="BA16141" s="61"/>
    </row>
    <row r="16142" spans="39:53" x14ac:dyDescent="0.2">
      <c r="AM16142" s="61"/>
      <c r="AN16142" s="61"/>
      <c r="AO16142" s="171"/>
      <c r="AP16142" s="61"/>
      <c r="AQ16142" s="61"/>
      <c r="AR16142" s="61"/>
      <c r="AS16142" s="61"/>
      <c r="AT16142" s="61"/>
      <c r="AU16142" s="61"/>
      <c r="AV16142" s="61"/>
      <c r="AW16142" s="61"/>
      <c r="AX16142" s="61"/>
      <c r="AY16142" s="61"/>
      <c r="AZ16142" s="61"/>
      <c r="BA16142" s="61"/>
    </row>
    <row r="16143" spans="39:53" x14ac:dyDescent="0.2">
      <c r="AM16143" s="61"/>
      <c r="AN16143" s="61"/>
      <c r="AO16143" s="171"/>
      <c r="AP16143" s="61"/>
      <c r="AQ16143" s="61"/>
      <c r="AR16143" s="61"/>
      <c r="AS16143" s="61"/>
      <c r="AT16143" s="61"/>
      <c r="AU16143" s="61"/>
      <c r="AV16143" s="61"/>
      <c r="AW16143" s="61"/>
      <c r="AX16143" s="61"/>
      <c r="AY16143" s="61"/>
      <c r="AZ16143" s="61"/>
      <c r="BA16143" s="61"/>
    </row>
    <row r="16144" spans="39:53" x14ac:dyDescent="0.2">
      <c r="AM16144" s="61"/>
      <c r="AN16144" s="61"/>
      <c r="AO16144" s="171"/>
      <c r="AP16144" s="61"/>
      <c r="AQ16144" s="61"/>
      <c r="AR16144" s="61"/>
      <c r="AS16144" s="61"/>
      <c r="AT16144" s="61"/>
      <c r="AU16144" s="61"/>
      <c r="AV16144" s="61"/>
      <c r="AW16144" s="61"/>
      <c r="AX16144" s="61"/>
      <c r="AY16144" s="61"/>
      <c r="AZ16144" s="61"/>
      <c r="BA16144" s="61"/>
    </row>
    <row r="16145" spans="39:53" x14ac:dyDescent="0.2">
      <c r="AM16145" s="61"/>
      <c r="AN16145" s="61"/>
      <c r="AO16145" s="171"/>
      <c r="AP16145" s="61"/>
      <c r="AQ16145" s="61"/>
      <c r="AR16145" s="61"/>
      <c r="AS16145" s="61"/>
      <c r="AT16145" s="61"/>
      <c r="AU16145" s="61"/>
      <c r="AV16145" s="61"/>
      <c r="AW16145" s="61"/>
      <c r="AX16145" s="61"/>
      <c r="AY16145" s="61"/>
      <c r="AZ16145" s="61"/>
      <c r="BA16145" s="61"/>
    </row>
    <row r="16146" spans="39:53" x14ac:dyDescent="0.2">
      <c r="AM16146" s="61"/>
      <c r="AN16146" s="61"/>
      <c r="AO16146" s="171"/>
      <c r="AP16146" s="61"/>
      <c r="AQ16146" s="61"/>
      <c r="AR16146" s="61"/>
      <c r="AS16146" s="61"/>
      <c r="AT16146" s="61"/>
      <c r="AU16146" s="61"/>
      <c r="AV16146" s="61"/>
      <c r="AW16146" s="61"/>
      <c r="AX16146" s="61"/>
      <c r="AY16146" s="61"/>
      <c r="AZ16146" s="61"/>
      <c r="BA16146" s="61"/>
    </row>
    <row r="16147" spans="39:53" x14ac:dyDescent="0.2">
      <c r="AM16147" s="61"/>
      <c r="AN16147" s="61"/>
      <c r="AO16147" s="171"/>
      <c r="AP16147" s="61"/>
      <c r="AQ16147" s="61"/>
      <c r="AR16147" s="61"/>
      <c r="AS16147" s="61"/>
      <c r="AT16147" s="61"/>
      <c r="AU16147" s="61"/>
      <c r="AV16147" s="61"/>
      <c r="AW16147" s="61"/>
      <c r="AX16147" s="61"/>
      <c r="AY16147" s="61"/>
      <c r="AZ16147" s="61"/>
      <c r="BA16147" s="61"/>
    </row>
    <row r="16148" spans="39:53" x14ac:dyDescent="0.2">
      <c r="AM16148" s="61"/>
      <c r="AN16148" s="61"/>
      <c r="AO16148" s="171"/>
      <c r="AP16148" s="61"/>
      <c r="AQ16148" s="61"/>
      <c r="AR16148" s="61"/>
      <c r="AS16148" s="61"/>
      <c r="AT16148" s="61"/>
      <c r="AU16148" s="61"/>
      <c r="AV16148" s="61"/>
      <c r="AW16148" s="61"/>
      <c r="AX16148" s="61"/>
      <c r="AY16148" s="61"/>
      <c r="AZ16148" s="61"/>
      <c r="BA16148" s="61"/>
    </row>
    <row r="16149" spans="39:53" x14ac:dyDescent="0.2">
      <c r="AM16149" s="61"/>
      <c r="AN16149" s="61"/>
      <c r="AO16149" s="171"/>
      <c r="AP16149" s="61"/>
      <c r="AQ16149" s="61"/>
      <c r="AR16149" s="61"/>
      <c r="AS16149" s="61"/>
      <c r="AT16149" s="61"/>
      <c r="AU16149" s="61"/>
      <c r="AV16149" s="61"/>
      <c r="AW16149" s="61"/>
      <c r="AX16149" s="61"/>
      <c r="AY16149" s="61"/>
      <c r="AZ16149" s="61"/>
      <c r="BA16149" s="61"/>
    </row>
    <row r="16150" spans="39:53" x14ac:dyDescent="0.2">
      <c r="AM16150" s="61"/>
      <c r="AN16150" s="61"/>
      <c r="AO16150" s="171"/>
      <c r="AP16150" s="61"/>
      <c r="AQ16150" s="61"/>
      <c r="AR16150" s="61"/>
      <c r="AS16150" s="61"/>
      <c r="AT16150" s="61"/>
      <c r="AU16150" s="61"/>
      <c r="AV16150" s="61"/>
      <c r="AW16150" s="61"/>
      <c r="AX16150" s="61"/>
      <c r="AY16150" s="61"/>
      <c r="AZ16150" s="61"/>
      <c r="BA16150" s="61"/>
    </row>
    <row r="16151" spans="39:53" x14ac:dyDescent="0.2">
      <c r="AM16151" s="61"/>
      <c r="AN16151" s="61"/>
      <c r="AO16151" s="171"/>
      <c r="AP16151" s="61"/>
      <c r="AQ16151" s="61"/>
      <c r="AR16151" s="61"/>
      <c r="AS16151" s="61"/>
      <c r="AT16151" s="61"/>
      <c r="AU16151" s="61"/>
      <c r="AV16151" s="61"/>
      <c r="AW16151" s="61"/>
      <c r="AX16151" s="61"/>
      <c r="AY16151" s="61"/>
      <c r="AZ16151" s="61"/>
      <c r="BA16151" s="61"/>
    </row>
    <row r="16152" spans="39:53" x14ac:dyDescent="0.2">
      <c r="AM16152" s="61"/>
      <c r="AN16152" s="61"/>
      <c r="AO16152" s="171"/>
      <c r="AP16152" s="61"/>
      <c r="AQ16152" s="61"/>
      <c r="AR16152" s="61"/>
      <c r="AS16152" s="61"/>
      <c r="AT16152" s="61"/>
      <c r="AU16152" s="61"/>
      <c r="AV16152" s="61"/>
      <c r="AW16152" s="61"/>
      <c r="AX16152" s="61"/>
      <c r="AY16152" s="61"/>
      <c r="AZ16152" s="61"/>
      <c r="BA16152" s="61"/>
    </row>
    <row r="16153" spans="39:53" x14ac:dyDescent="0.2">
      <c r="AM16153" s="61"/>
      <c r="AN16153" s="61"/>
      <c r="AO16153" s="171"/>
      <c r="AP16153" s="61"/>
      <c r="AQ16153" s="61"/>
      <c r="AR16153" s="61"/>
      <c r="AS16153" s="61"/>
      <c r="AT16153" s="61"/>
      <c r="AU16153" s="61"/>
      <c r="AV16153" s="61"/>
      <c r="AW16153" s="61"/>
      <c r="AX16153" s="61"/>
      <c r="AY16153" s="61"/>
      <c r="AZ16153" s="61"/>
      <c r="BA16153" s="61"/>
    </row>
    <row r="16154" spans="39:53" x14ac:dyDescent="0.2">
      <c r="AM16154" s="61"/>
      <c r="AN16154" s="61"/>
      <c r="AO16154" s="171"/>
      <c r="AP16154" s="61"/>
      <c r="AQ16154" s="61"/>
      <c r="AR16154" s="61"/>
      <c r="AS16154" s="61"/>
      <c r="AT16154" s="61"/>
      <c r="AU16154" s="61"/>
      <c r="AV16154" s="61"/>
      <c r="AW16154" s="61"/>
      <c r="AX16154" s="61"/>
      <c r="AY16154" s="61"/>
      <c r="AZ16154" s="61"/>
      <c r="BA16154" s="61"/>
    </row>
    <row r="16155" spans="39:53" x14ac:dyDescent="0.2">
      <c r="AM16155" s="61"/>
      <c r="AN16155" s="61"/>
      <c r="AO16155" s="171"/>
      <c r="AP16155" s="61"/>
      <c r="AQ16155" s="61"/>
      <c r="AR16155" s="61"/>
      <c r="AS16155" s="61"/>
      <c r="AT16155" s="61"/>
      <c r="AU16155" s="61"/>
      <c r="AV16155" s="61"/>
      <c r="AW16155" s="61"/>
      <c r="AX16155" s="61"/>
      <c r="AY16155" s="61"/>
      <c r="AZ16155" s="61"/>
      <c r="BA16155" s="61"/>
    </row>
    <row r="16156" spans="39:53" x14ac:dyDescent="0.2">
      <c r="AM16156" s="61"/>
      <c r="AN16156" s="61"/>
      <c r="AO16156" s="171"/>
      <c r="AP16156" s="61"/>
      <c r="AQ16156" s="61"/>
      <c r="AR16156" s="61"/>
      <c r="AS16156" s="61"/>
      <c r="AT16156" s="61"/>
      <c r="AU16156" s="61"/>
      <c r="AV16156" s="61"/>
      <c r="AW16156" s="61"/>
      <c r="AX16156" s="61"/>
      <c r="AY16156" s="61"/>
      <c r="AZ16156" s="61"/>
      <c r="BA16156" s="61"/>
    </row>
    <row r="16157" spans="39:53" x14ac:dyDescent="0.2">
      <c r="AM16157" s="61"/>
      <c r="AN16157" s="61"/>
      <c r="AO16157" s="171"/>
      <c r="AP16157" s="61"/>
      <c r="AQ16157" s="61"/>
      <c r="AR16157" s="61"/>
      <c r="AS16157" s="61"/>
      <c r="AT16157" s="61"/>
      <c r="AU16157" s="61"/>
      <c r="AV16157" s="61"/>
      <c r="AW16157" s="61"/>
      <c r="AX16157" s="61"/>
      <c r="AY16157" s="61"/>
      <c r="AZ16157" s="61"/>
      <c r="BA16157" s="61"/>
    </row>
    <row r="16158" spans="39:53" x14ac:dyDescent="0.2">
      <c r="AM16158" s="61"/>
      <c r="AN16158" s="61"/>
      <c r="AO16158" s="171"/>
      <c r="AP16158" s="61"/>
      <c r="AQ16158" s="61"/>
      <c r="AR16158" s="61"/>
      <c r="AS16158" s="61"/>
      <c r="AT16158" s="61"/>
      <c r="AU16158" s="61"/>
      <c r="AV16158" s="61"/>
      <c r="AW16158" s="61"/>
      <c r="AX16158" s="61"/>
      <c r="AY16158" s="61"/>
      <c r="AZ16158" s="61"/>
      <c r="BA16158" s="61"/>
    </row>
    <row r="16159" spans="39:53" x14ac:dyDescent="0.2">
      <c r="AM16159" s="61"/>
      <c r="AN16159" s="61"/>
      <c r="AO16159" s="171"/>
      <c r="AP16159" s="61"/>
      <c r="AQ16159" s="61"/>
      <c r="AR16159" s="61"/>
      <c r="AS16159" s="61"/>
      <c r="AT16159" s="61"/>
      <c r="AU16159" s="61"/>
      <c r="AV16159" s="61"/>
      <c r="AW16159" s="61"/>
      <c r="AX16159" s="61"/>
      <c r="AY16159" s="61"/>
      <c r="AZ16159" s="61"/>
      <c r="BA16159" s="61"/>
    </row>
    <row r="16160" spans="39:53" x14ac:dyDescent="0.2">
      <c r="AM16160" s="61"/>
      <c r="AN16160" s="61"/>
      <c r="AO16160" s="171"/>
      <c r="AP16160" s="61"/>
      <c r="AQ16160" s="61"/>
      <c r="AR16160" s="61"/>
      <c r="AS16160" s="61"/>
      <c r="AT16160" s="61"/>
      <c r="AU16160" s="61"/>
      <c r="AV16160" s="61"/>
      <c r="AW16160" s="61"/>
      <c r="AX16160" s="61"/>
      <c r="AY16160" s="61"/>
      <c r="AZ16160" s="61"/>
      <c r="BA16160" s="61"/>
    </row>
    <row r="16161" spans="39:53" x14ac:dyDescent="0.2">
      <c r="AM16161" s="61"/>
      <c r="AN16161" s="61"/>
      <c r="AO16161" s="171"/>
      <c r="AP16161" s="61"/>
      <c r="AQ16161" s="61"/>
      <c r="AR16161" s="61"/>
      <c r="AS16161" s="61"/>
      <c r="AT16161" s="61"/>
      <c r="AU16161" s="61"/>
      <c r="AV16161" s="61"/>
      <c r="AW16161" s="61"/>
      <c r="AX16161" s="61"/>
      <c r="AY16161" s="61"/>
      <c r="AZ16161" s="61"/>
      <c r="BA16161" s="61"/>
    </row>
    <row r="16162" spans="39:53" x14ac:dyDescent="0.2">
      <c r="AM16162" s="61"/>
      <c r="AN16162" s="61"/>
      <c r="AO16162" s="171"/>
      <c r="AP16162" s="61"/>
      <c r="AQ16162" s="61"/>
      <c r="AR16162" s="61"/>
      <c r="AS16162" s="61"/>
      <c r="AT16162" s="61"/>
      <c r="AU16162" s="61"/>
      <c r="AV16162" s="61"/>
      <c r="AW16162" s="61"/>
      <c r="AX16162" s="61"/>
      <c r="AY16162" s="61"/>
      <c r="AZ16162" s="61"/>
      <c r="BA16162" s="61"/>
    </row>
    <row r="16163" spans="39:53" x14ac:dyDescent="0.2">
      <c r="AM16163" s="61"/>
      <c r="AN16163" s="61"/>
      <c r="AO16163" s="171"/>
      <c r="AP16163" s="61"/>
      <c r="AQ16163" s="61"/>
      <c r="AR16163" s="61"/>
      <c r="AS16163" s="61"/>
      <c r="AT16163" s="61"/>
      <c r="AU16163" s="61"/>
      <c r="AV16163" s="61"/>
      <c r="AW16163" s="61"/>
      <c r="AX16163" s="61"/>
      <c r="AY16163" s="61"/>
      <c r="AZ16163" s="61"/>
      <c r="BA16163" s="61"/>
    </row>
    <row r="16164" spans="39:53" x14ac:dyDescent="0.2">
      <c r="AM16164" s="61"/>
      <c r="AN16164" s="61"/>
      <c r="AO16164" s="171"/>
      <c r="AP16164" s="61"/>
      <c r="AQ16164" s="61"/>
      <c r="AR16164" s="61"/>
      <c r="AS16164" s="61"/>
      <c r="AT16164" s="61"/>
      <c r="AU16164" s="61"/>
      <c r="AV16164" s="61"/>
      <c r="AW16164" s="61"/>
      <c r="AX16164" s="61"/>
      <c r="AY16164" s="61"/>
      <c r="AZ16164" s="61"/>
      <c r="BA16164" s="61"/>
    </row>
    <row r="16165" spans="39:53" x14ac:dyDescent="0.2">
      <c r="AM16165" s="61"/>
      <c r="AN16165" s="61"/>
      <c r="AO16165" s="171"/>
      <c r="AP16165" s="61"/>
      <c r="AQ16165" s="61"/>
      <c r="AR16165" s="61"/>
      <c r="AS16165" s="61"/>
      <c r="AT16165" s="61"/>
      <c r="AU16165" s="61"/>
      <c r="AV16165" s="61"/>
      <c r="AW16165" s="61"/>
      <c r="AX16165" s="61"/>
      <c r="AY16165" s="61"/>
      <c r="AZ16165" s="61"/>
      <c r="BA16165" s="61"/>
    </row>
    <row r="16166" spans="39:53" x14ac:dyDescent="0.2">
      <c r="AM16166" s="61"/>
      <c r="AN16166" s="61"/>
      <c r="AO16166" s="171"/>
      <c r="AP16166" s="61"/>
      <c r="AQ16166" s="61"/>
      <c r="AR16166" s="61"/>
      <c r="AS16166" s="61"/>
      <c r="AT16166" s="61"/>
      <c r="AU16166" s="61"/>
      <c r="AV16166" s="61"/>
      <c r="AW16166" s="61"/>
      <c r="AX16166" s="61"/>
      <c r="AY16166" s="61"/>
      <c r="AZ16166" s="61"/>
      <c r="BA16166" s="61"/>
    </row>
    <row r="16167" spans="39:53" x14ac:dyDescent="0.2">
      <c r="AM16167" s="61"/>
      <c r="AN16167" s="61"/>
      <c r="AO16167" s="171"/>
      <c r="AP16167" s="61"/>
      <c r="AQ16167" s="61"/>
      <c r="AR16167" s="61"/>
      <c r="AS16167" s="61"/>
      <c r="AT16167" s="61"/>
      <c r="AU16167" s="61"/>
      <c r="AV16167" s="61"/>
      <c r="AW16167" s="61"/>
      <c r="AX16167" s="61"/>
      <c r="AY16167" s="61"/>
      <c r="AZ16167" s="61"/>
      <c r="BA16167" s="61"/>
    </row>
    <row r="16168" spans="39:53" x14ac:dyDescent="0.2">
      <c r="AM16168" s="61"/>
      <c r="AN16168" s="61"/>
      <c r="AO16168" s="171"/>
      <c r="AP16168" s="61"/>
      <c r="AQ16168" s="61"/>
      <c r="AR16168" s="61"/>
      <c r="AS16168" s="61"/>
      <c r="AT16168" s="61"/>
      <c r="AU16168" s="61"/>
      <c r="AV16168" s="61"/>
      <c r="AW16168" s="61"/>
      <c r="AX16168" s="61"/>
      <c r="AY16168" s="61"/>
      <c r="AZ16168" s="61"/>
      <c r="BA16168" s="61"/>
    </row>
    <row r="16169" spans="39:53" x14ac:dyDescent="0.2">
      <c r="AM16169" s="61"/>
      <c r="AN16169" s="61"/>
      <c r="AO16169" s="171"/>
      <c r="AP16169" s="61"/>
      <c r="AQ16169" s="61"/>
      <c r="AR16169" s="61"/>
      <c r="AS16169" s="61"/>
      <c r="AT16169" s="61"/>
      <c r="AU16169" s="61"/>
      <c r="AV16169" s="61"/>
      <c r="AW16169" s="61"/>
      <c r="AX16169" s="61"/>
      <c r="AY16169" s="61"/>
      <c r="AZ16169" s="61"/>
      <c r="BA16169" s="61"/>
    </row>
    <row r="16170" spans="39:53" x14ac:dyDescent="0.2">
      <c r="AM16170" s="61"/>
      <c r="AN16170" s="61"/>
      <c r="AO16170" s="171"/>
      <c r="AP16170" s="61"/>
      <c r="AQ16170" s="61"/>
      <c r="AR16170" s="61"/>
      <c r="AS16170" s="61"/>
      <c r="AT16170" s="61"/>
      <c r="AU16170" s="61"/>
      <c r="AV16170" s="61"/>
      <c r="AW16170" s="61"/>
      <c r="AX16170" s="61"/>
      <c r="AY16170" s="61"/>
      <c r="AZ16170" s="61"/>
      <c r="BA16170" s="61"/>
    </row>
    <row r="16171" spans="39:53" x14ac:dyDescent="0.2">
      <c r="AM16171" s="61"/>
      <c r="AN16171" s="61"/>
      <c r="AO16171" s="171"/>
      <c r="AP16171" s="61"/>
      <c r="AQ16171" s="61"/>
      <c r="AR16171" s="61"/>
      <c r="AS16171" s="61"/>
      <c r="AT16171" s="61"/>
      <c r="AU16171" s="61"/>
      <c r="AV16171" s="61"/>
      <c r="AW16171" s="61"/>
      <c r="AX16171" s="61"/>
      <c r="AY16171" s="61"/>
      <c r="AZ16171" s="61"/>
      <c r="BA16171" s="61"/>
    </row>
    <row r="16172" spans="39:53" x14ac:dyDescent="0.2">
      <c r="AM16172" s="61"/>
      <c r="AN16172" s="61"/>
      <c r="AO16172" s="171"/>
      <c r="AP16172" s="61"/>
      <c r="AQ16172" s="61"/>
      <c r="AR16172" s="61"/>
      <c r="AS16172" s="61"/>
      <c r="AT16172" s="61"/>
      <c r="AU16172" s="61"/>
      <c r="AV16172" s="61"/>
      <c r="AW16172" s="61"/>
      <c r="AX16172" s="61"/>
      <c r="AY16172" s="61"/>
      <c r="AZ16172" s="61"/>
      <c r="BA16172" s="61"/>
    </row>
    <row r="16173" spans="39:53" x14ac:dyDescent="0.2">
      <c r="AM16173" s="61"/>
      <c r="AN16173" s="61"/>
      <c r="AO16173" s="171"/>
      <c r="AP16173" s="61"/>
      <c r="AQ16173" s="61"/>
      <c r="AR16173" s="61"/>
      <c r="AS16173" s="61"/>
      <c r="AT16173" s="61"/>
      <c r="AU16173" s="61"/>
      <c r="AV16173" s="61"/>
      <c r="AW16173" s="61"/>
      <c r="AX16173" s="61"/>
      <c r="AY16173" s="61"/>
      <c r="AZ16173" s="61"/>
      <c r="BA16173" s="61"/>
    </row>
    <row r="16174" spans="39:53" x14ac:dyDescent="0.2">
      <c r="AM16174" s="61"/>
      <c r="AN16174" s="61"/>
      <c r="AO16174" s="171"/>
      <c r="AP16174" s="61"/>
      <c r="AQ16174" s="61"/>
      <c r="AR16174" s="61"/>
      <c r="AS16174" s="61"/>
      <c r="AT16174" s="61"/>
      <c r="AU16174" s="61"/>
      <c r="AV16174" s="61"/>
      <c r="AW16174" s="61"/>
      <c r="AX16174" s="61"/>
      <c r="AY16174" s="61"/>
      <c r="AZ16174" s="61"/>
      <c r="BA16174" s="61"/>
    </row>
    <row r="16175" spans="39:53" x14ac:dyDescent="0.2">
      <c r="AM16175" s="61"/>
      <c r="AN16175" s="61"/>
      <c r="AO16175" s="171"/>
      <c r="AP16175" s="61"/>
      <c r="AQ16175" s="61"/>
      <c r="AR16175" s="61"/>
      <c r="AS16175" s="61"/>
      <c r="AT16175" s="61"/>
      <c r="AU16175" s="61"/>
      <c r="AV16175" s="61"/>
      <c r="AW16175" s="61"/>
      <c r="AX16175" s="61"/>
      <c r="AY16175" s="61"/>
      <c r="AZ16175" s="61"/>
      <c r="BA16175" s="61"/>
    </row>
    <row r="16176" spans="39:53" x14ac:dyDescent="0.2">
      <c r="AM16176" s="61"/>
      <c r="AN16176" s="61"/>
      <c r="AO16176" s="171"/>
      <c r="AP16176" s="61"/>
      <c r="AQ16176" s="61"/>
      <c r="AR16176" s="61"/>
      <c r="AS16176" s="61"/>
      <c r="AT16176" s="61"/>
      <c r="AU16176" s="61"/>
      <c r="AV16176" s="61"/>
      <c r="AW16176" s="61"/>
      <c r="AX16176" s="61"/>
      <c r="AY16176" s="61"/>
      <c r="AZ16176" s="61"/>
      <c r="BA16176" s="61"/>
    </row>
    <row r="16177" spans="39:53" x14ac:dyDescent="0.2">
      <c r="AM16177" s="61"/>
      <c r="AN16177" s="61"/>
      <c r="AO16177" s="171"/>
      <c r="AP16177" s="61"/>
      <c r="AQ16177" s="61"/>
      <c r="AR16177" s="61"/>
      <c r="AS16177" s="61"/>
      <c r="AT16177" s="61"/>
      <c r="AU16177" s="61"/>
      <c r="AV16177" s="61"/>
      <c r="AW16177" s="61"/>
      <c r="AX16177" s="61"/>
      <c r="AY16177" s="61"/>
      <c r="AZ16177" s="61"/>
      <c r="BA16177" s="61"/>
    </row>
    <row r="16178" spans="39:53" x14ac:dyDescent="0.2">
      <c r="AM16178" s="61"/>
      <c r="AN16178" s="61"/>
      <c r="AO16178" s="171"/>
      <c r="AP16178" s="61"/>
      <c r="AQ16178" s="61"/>
      <c r="AR16178" s="61"/>
      <c r="AS16178" s="61"/>
      <c r="AT16178" s="61"/>
      <c r="AU16178" s="61"/>
      <c r="AV16178" s="61"/>
      <c r="AW16178" s="61"/>
      <c r="AX16178" s="61"/>
      <c r="AY16178" s="61"/>
      <c r="AZ16178" s="61"/>
      <c r="BA16178" s="61"/>
    </row>
    <row r="16179" spans="39:53" x14ac:dyDescent="0.2">
      <c r="AM16179" s="61"/>
      <c r="AN16179" s="61"/>
      <c r="AO16179" s="171"/>
      <c r="AP16179" s="61"/>
      <c r="AQ16179" s="61"/>
      <c r="AR16179" s="61"/>
      <c r="AS16179" s="61"/>
      <c r="AT16179" s="61"/>
      <c r="AU16179" s="61"/>
      <c r="AV16179" s="61"/>
      <c r="AW16179" s="61"/>
      <c r="AX16179" s="61"/>
      <c r="AY16179" s="61"/>
      <c r="AZ16179" s="61"/>
      <c r="BA16179" s="61"/>
    </row>
    <row r="16180" spans="39:53" x14ac:dyDescent="0.2">
      <c r="AM16180" s="61"/>
      <c r="AN16180" s="61"/>
      <c r="AO16180" s="171"/>
      <c r="AP16180" s="61"/>
      <c r="AQ16180" s="61"/>
      <c r="AR16180" s="61"/>
      <c r="AS16180" s="61"/>
      <c r="AT16180" s="61"/>
      <c r="AU16180" s="61"/>
      <c r="AV16180" s="61"/>
      <c r="AW16180" s="61"/>
      <c r="AX16180" s="61"/>
      <c r="AY16180" s="61"/>
      <c r="AZ16180" s="61"/>
      <c r="BA16180" s="61"/>
    </row>
    <row r="16181" spans="39:53" x14ac:dyDescent="0.2">
      <c r="AM16181" s="61"/>
      <c r="AN16181" s="61"/>
      <c r="AO16181" s="171"/>
      <c r="AP16181" s="61"/>
      <c r="AQ16181" s="61"/>
      <c r="AR16181" s="61"/>
      <c r="AS16181" s="61"/>
      <c r="AT16181" s="61"/>
      <c r="AU16181" s="61"/>
      <c r="AV16181" s="61"/>
      <c r="AW16181" s="61"/>
      <c r="AX16181" s="61"/>
      <c r="AY16181" s="61"/>
      <c r="AZ16181" s="61"/>
      <c r="BA16181" s="61"/>
    </row>
    <row r="16182" spans="39:53" x14ac:dyDescent="0.2">
      <c r="AM16182" s="61"/>
      <c r="AN16182" s="61"/>
      <c r="AO16182" s="171"/>
      <c r="AP16182" s="61"/>
      <c r="AQ16182" s="61"/>
      <c r="AR16182" s="61"/>
      <c r="AS16182" s="61"/>
      <c r="AT16182" s="61"/>
      <c r="AU16182" s="61"/>
      <c r="AV16182" s="61"/>
      <c r="AW16182" s="61"/>
      <c r="AX16182" s="61"/>
      <c r="AY16182" s="61"/>
      <c r="AZ16182" s="61"/>
      <c r="BA16182" s="61"/>
    </row>
    <row r="16183" spans="39:53" x14ac:dyDescent="0.2">
      <c r="AM16183" s="61"/>
      <c r="AN16183" s="61"/>
      <c r="AO16183" s="171"/>
      <c r="AP16183" s="61"/>
      <c r="AQ16183" s="61"/>
      <c r="AR16183" s="61"/>
      <c r="AS16183" s="61"/>
      <c r="AT16183" s="61"/>
      <c r="AU16183" s="61"/>
      <c r="AV16183" s="61"/>
      <c r="AW16183" s="61"/>
      <c r="AX16183" s="61"/>
      <c r="AY16183" s="61"/>
      <c r="AZ16183" s="61"/>
      <c r="BA16183" s="61"/>
    </row>
    <row r="16184" spans="39:53" x14ac:dyDescent="0.2">
      <c r="AM16184" s="61"/>
      <c r="AN16184" s="61"/>
      <c r="AO16184" s="171"/>
      <c r="AP16184" s="61"/>
      <c r="AQ16184" s="61"/>
      <c r="AR16184" s="61"/>
      <c r="AS16184" s="61"/>
      <c r="AT16184" s="61"/>
      <c r="AU16184" s="61"/>
      <c r="AV16184" s="61"/>
      <c r="AW16184" s="61"/>
      <c r="AX16184" s="61"/>
      <c r="AY16184" s="61"/>
      <c r="AZ16184" s="61"/>
      <c r="BA16184" s="61"/>
    </row>
    <row r="16185" spans="39:53" x14ac:dyDescent="0.2">
      <c r="AM16185" s="61"/>
      <c r="AN16185" s="61"/>
      <c r="AO16185" s="171"/>
      <c r="AP16185" s="61"/>
      <c r="AQ16185" s="61"/>
      <c r="AR16185" s="61"/>
      <c r="AS16185" s="61"/>
      <c r="AT16185" s="61"/>
      <c r="AU16185" s="61"/>
      <c r="AV16185" s="61"/>
      <c r="AW16185" s="61"/>
      <c r="AX16185" s="61"/>
      <c r="AY16185" s="61"/>
      <c r="AZ16185" s="61"/>
      <c r="BA16185" s="61"/>
    </row>
    <row r="16186" spans="39:53" x14ac:dyDescent="0.2">
      <c r="AM16186" s="61"/>
      <c r="AN16186" s="61"/>
      <c r="AO16186" s="171"/>
      <c r="AP16186" s="61"/>
      <c r="AQ16186" s="61"/>
      <c r="AR16186" s="61"/>
      <c r="AS16186" s="61"/>
      <c r="AT16186" s="61"/>
      <c r="AU16186" s="61"/>
      <c r="AV16186" s="61"/>
      <c r="AW16186" s="61"/>
      <c r="AX16186" s="61"/>
      <c r="AY16186" s="61"/>
      <c r="AZ16186" s="61"/>
      <c r="BA16186" s="61"/>
    </row>
    <row r="16187" spans="39:53" x14ac:dyDescent="0.2">
      <c r="AM16187" s="61"/>
      <c r="AN16187" s="61"/>
      <c r="AO16187" s="171"/>
      <c r="AP16187" s="61"/>
      <c r="AQ16187" s="61"/>
      <c r="AR16187" s="61"/>
      <c r="AS16187" s="61"/>
      <c r="AT16187" s="61"/>
      <c r="AU16187" s="61"/>
      <c r="AV16187" s="61"/>
      <c r="AW16187" s="61"/>
      <c r="AX16187" s="61"/>
      <c r="AY16187" s="61"/>
      <c r="AZ16187" s="61"/>
      <c r="BA16187" s="61"/>
    </row>
    <row r="16188" spans="39:53" x14ac:dyDescent="0.2">
      <c r="AM16188" s="61"/>
      <c r="AN16188" s="61"/>
      <c r="AO16188" s="171"/>
      <c r="AP16188" s="61"/>
      <c r="AQ16188" s="61"/>
      <c r="AR16188" s="61"/>
      <c r="AS16188" s="61"/>
      <c r="AT16188" s="61"/>
      <c r="AU16188" s="61"/>
      <c r="AV16188" s="61"/>
      <c r="AW16188" s="61"/>
      <c r="AX16188" s="61"/>
      <c r="AY16188" s="61"/>
      <c r="AZ16188" s="61"/>
      <c r="BA16188" s="61"/>
    </row>
    <row r="16189" spans="39:53" x14ac:dyDescent="0.2">
      <c r="AM16189" s="61"/>
      <c r="AN16189" s="61"/>
      <c r="AO16189" s="171"/>
      <c r="AP16189" s="61"/>
      <c r="AQ16189" s="61"/>
      <c r="AR16189" s="61"/>
      <c r="AS16189" s="61"/>
      <c r="AT16189" s="61"/>
      <c r="AU16189" s="61"/>
      <c r="AV16189" s="61"/>
      <c r="AW16189" s="61"/>
      <c r="AX16189" s="61"/>
      <c r="AY16189" s="61"/>
      <c r="AZ16189" s="61"/>
      <c r="BA16189" s="61"/>
    </row>
    <row r="16190" spans="39:53" x14ac:dyDescent="0.2">
      <c r="AM16190" s="61"/>
      <c r="AN16190" s="61"/>
      <c r="AO16190" s="171"/>
      <c r="AP16190" s="61"/>
      <c r="AQ16190" s="61"/>
      <c r="AR16190" s="61"/>
      <c r="AS16190" s="61"/>
      <c r="AT16190" s="61"/>
      <c r="AU16190" s="61"/>
      <c r="AV16190" s="61"/>
      <c r="AW16190" s="61"/>
      <c r="AX16190" s="61"/>
      <c r="AY16190" s="61"/>
      <c r="AZ16190" s="61"/>
      <c r="BA16190" s="61"/>
    </row>
    <row r="16191" spans="39:53" x14ac:dyDescent="0.2">
      <c r="AM16191" s="61"/>
      <c r="AN16191" s="61"/>
      <c r="AO16191" s="171"/>
      <c r="AP16191" s="61"/>
      <c r="AQ16191" s="61"/>
      <c r="AR16191" s="61"/>
      <c r="AS16191" s="61"/>
      <c r="AT16191" s="61"/>
      <c r="AU16191" s="61"/>
      <c r="AV16191" s="61"/>
      <c r="AW16191" s="61"/>
      <c r="AX16191" s="61"/>
      <c r="AY16191" s="61"/>
      <c r="AZ16191" s="61"/>
      <c r="BA16191" s="61"/>
    </row>
    <row r="16192" spans="39:53" x14ac:dyDescent="0.2">
      <c r="AM16192" s="61"/>
      <c r="AN16192" s="61"/>
      <c r="AO16192" s="171"/>
      <c r="AP16192" s="61"/>
      <c r="AQ16192" s="61"/>
      <c r="AR16192" s="61"/>
      <c r="AS16192" s="61"/>
      <c r="AT16192" s="61"/>
      <c r="AU16192" s="61"/>
      <c r="AV16192" s="61"/>
      <c r="AW16192" s="61"/>
      <c r="AX16192" s="61"/>
      <c r="AY16192" s="61"/>
      <c r="AZ16192" s="61"/>
      <c r="BA16192" s="61"/>
    </row>
    <row r="16193" spans="39:53" x14ac:dyDescent="0.2">
      <c r="AM16193" s="61"/>
      <c r="AN16193" s="61"/>
      <c r="AO16193" s="171"/>
      <c r="AP16193" s="61"/>
      <c r="AQ16193" s="61"/>
      <c r="AR16193" s="61"/>
      <c r="AS16193" s="61"/>
      <c r="AT16193" s="61"/>
      <c r="AU16193" s="61"/>
      <c r="AV16193" s="61"/>
      <c r="AW16193" s="61"/>
      <c r="AX16193" s="61"/>
      <c r="AY16193" s="61"/>
      <c r="AZ16193" s="61"/>
      <c r="BA16193" s="61"/>
    </row>
    <row r="16194" spans="39:53" x14ac:dyDescent="0.2">
      <c r="AM16194" s="61"/>
      <c r="AN16194" s="61"/>
      <c r="AO16194" s="171"/>
      <c r="AP16194" s="61"/>
      <c r="AQ16194" s="61"/>
      <c r="AR16194" s="61"/>
      <c r="AS16194" s="61"/>
      <c r="AT16194" s="61"/>
      <c r="AU16194" s="61"/>
      <c r="AV16194" s="61"/>
      <c r="AW16194" s="61"/>
      <c r="AX16194" s="61"/>
      <c r="AY16194" s="61"/>
      <c r="AZ16194" s="61"/>
      <c r="BA16194" s="61"/>
    </row>
    <row r="16195" spans="39:53" x14ac:dyDescent="0.2">
      <c r="AM16195" s="61"/>
      <c r="AN16195" s="61"/>
      <c r="AO16195" s="171"/>
      <c r="AP16195" s="61"/>
      <c r="AQ16195" s="61"/>
      <c r="AR16195" s="61"/>
      <c r="AS16195" s="61"/>
      <c r="AT16195" s="61"/>
      <c r="AU16195" s="61"/>
      <c r="AV16195" s="61"/>
      <c r="AW16195" s="61"/>
      <c r="AX16195" s="61"/>
      <c r="AY16195" s="61"/>
      <c r="AZ16195" s="61"/>
      <c r="BA16195" s="61"/>
    </row>
    <row r="16196" spans="39:53" x14ac:dyDescent="0.2">
      <c r="AM16196" s="61"/>
      <c r="AN16196" s="61"/>
      <c r="AO16196" s="171"/>
      <c r="AP16196" s="61"/>
      <c r="AQ16196" s="61"/>
      <c r="AR16196" s="61"/>
      <c r="AS16196" s="61"/>
      <c r="AT16196" s="61"/>
      <c r="AU16196" s="61"/>
      <c r="AV16196" s="61"/>
      <c r="AW16196" s="61"/>
      <c r="AX16196" s="61"/>
      <c r="AY16196" s="61"/>
      <c r="AZ16196" s="61"/>
      <c r="BA16196" s="61"/>
    </row>
    <row r="16197" spans="39:53" x14ac:dyDescent="0.2">
      <c r="AM16197" s="61"/>
      <c r="AN16197" s="61"/>
      <c r="AO16197" s="171"/>
      <c r="AP16197" s="61"/>
      <c r="AQ16197" s="61"/>
      <c r="AR16197" s="61"/>
      <c r="AS16197" s="61"/>
      <c r="AT16197" s="61"/>
      <c r="AU16197" s="61"/>
      <c r="AV16197" s="61"/>
      <c r="AW16197" s="61"/>
      <c r="AX16197" s="61"/>
      <c r="AY16197" s="61"/>
      <c r="AZ16197" s="61"/>
      <c r="BA16197" s="61"/>
    </row>
    <row r="16198" spans="39:53" x14ac:dyDescent="0.2">
      <c r="AM16198" s="61"/>
      <c r="AN16198" s="61"/>
      <c r="AO16198" s="171"/>
      <c r="AP16198" s="61"/>
      <c r="AQ16198" s="61"/>
      <c r="AR16198" s="61"/>
      <c r="AS16198" s="61"/>
      <c r="AT16198" s="61"/>
      <c r="AU16198" s="61"/>
      <c r="AV16198" s="61"/>
      <c r="AW16198" s="61"/>
      <c r="AX16198" s="61"/>
      <c r="AY16198" s="61"/>
      <c r="AZ16198" s="61"/>
      <c r="BA16198" s="61"/>
    </row>
    <row r="16199" spans="39:53" x14ac:dyDescent="0.2">
      <c r="AM16199" s="61"/>
      <c r="AN16199" s="61"/>
      <c r="AO16199" s="171"/>
      <c r="AP16199" s="61"/>
      <c r="AQ16199" s="61"/>
      <c r="AR16199" s="61"/>
      <c r="AS16199" s="61"/>
      <c r="AT16199" s="61"/>
      <c r="AU16199" s="61"/>
      <c r="AV16199" s="61"/>
      <c r="AW16199" s="61"/>
      <c r="AX16199" s="61"/>
      <c r="AY16199" s="61"/>
      <c r="AZ16199" s="61"/>
      <c r="BA16199" s="61"/>
    </row>
    <row r="16200" spans="39:53" x14ac:dyDescent="0.2">
      <c r="AM16200" s="61"/>
      <c r="AN16200" s="61"/>
      <c r="AO16200" s="171"/>
      <c r="AP16200" s="61"/>
      <c r="AQ16200" s="61"/>
      <c r="AR16200" s="61"/>
      <c r="AS16200" s="61"/>
      <c r="AT16200" s="61"/>
      <c r="AU16200" s="61"/>
      <c r="AV16200" s="61"/>
      <c r="AW16200" s="61"/>
      <c r="AX16200" s="61"/>
      <c r="AY16200" s="61"/>
      <c r="AZ16200" s="61"/>
      <c r="BA16200" s="61"/>
    </row>
    <row r="16201" spans="39:53" x14ac:dyDescent="0.2">
      <c r="AM16201" s="61"/>
      <c r="AN16201" s="61"/>
      <c r="AO16201" s="171"/>
      <c r="AP16201" s="61"/>
      <c r="AQ16201" s="61"/>
      <c r="AR16201" s="61"/>
      <c r="AS16201" s="61"/>
      <c r="AT16201" s="61"/>
      <c r="AU16201" s="61"/>
      <c r="AV16201" s="61"/>
      <c r="AW16201" s="61"/>
      <c r="AX16201" s="61"/>
      <c r="AY16201" s="61"/>
      <c r="AZ16201" s="61"/>
      <c r="BA16201" s="61"/>
    </row>
    <row r="16202" spans="39:53" x14ac:dyDescent="0.2">
      <c r="AM16202" s="61"/>
      <c r="AN16202" s="61"/>
      <c r="AO16202" s="171"/>
      <c r="AP16202" s="61"/>
      <c r="AQ16202" s="61"/>
      <c r="AR16202" s="61"/>
      <c r="AS16202" s="61"/>
      <c r="AT16202" s="61"/>
      <c r="AU16202" s="61"/>
      <c r="AV16202" s="61"/>
      <c r="AW16202" s="61"/>
      <c r="AX16202" s="61"/>
      <c r="AY16202" s="61"/>
      <c r="AZ16202" s="61"/>
      <c r="BA16202" s="61"/>
    </row>
    <row r="16203" spans="39:53" x14ac:dyDescent="0.2">
      <c r="AM16203" s="61"/>
      <c r="AN16203" s="61"/>
      <c r="AO16203" s="171"/>
      <c r="AP16203" s="61"/>
      <c r="AQ16203" s="61"/>
      <c r="AR16203" s="61"/>
      <c r="AS16203" s="61"/>
      <c r="AT16203" s="61"/>
      <c r="AU16203" s="61"/>
      <c r="AV16203" s="61"/>
      <c r="AW16203" s="61"/>
      <c r="AX16203" s="61"/>
      <c r="AY16203" s="61"/>
      <c r="AZ16203" s="61"/>
      <c r="BA16203" s="61"/>
    </row>
    <row r="16204" spans="39:53" x14ac:dyDescent="0.2">
      <c r="AM16204" s="61"/>
      <c r="AN16204" s="61"/>
      <c r="AO16204" s="171"/>
      <c r="AP16204" s="61"/>
      <c r="AQ16204" s="61"/>
      <c r="AR16204" s="61"/>
      <c r="AS16204" s="61"/>
      <c r="AT16204" s="61"/>
      <c r="AU16204" s="61"/>
      <c r="AV16204" s="61"/>
      <c r="AW16204" s="61"/>
      <c r="AX16204" s="61"/>
      <c r="AY16204" s="61"/>
      <c r="AZ16204" s="61"/>
      <c r="BA16204" s="61"/>
    </row>
    <row r="16205" spans="39:53" x14ac:dyDescent="0.2">
      <c r="AM16205" s="61"/>
      <c r="AN16205" s="61"/>
      <c r="AO16205" s="171"/>
      <c r="AP16205" s="61"/>
      <c r="AQ16205" s="61"/>
      <c r="AR16205" s="61"/>
      <c r="AS16205" s="61"/>
      <c r="AT16205" s="61"/>
      <c r="AU16205" s="61"/>
      <c r="AV16205" s="61"/>
      <c r="AW16205" s="61"/>
      <c r="AX16205" s="61"/>
      <c r="AY16205" s="61"/>
      <c r="AZ16205" s="61"/>
      <c r="BA16205" s="61"/>
    </row>
    <row r="16206" spans="39:53" x14ac:dyDescent="0.2">
      <c r="AM16206" s="61"/>
      <c r="AN16206" s="61"/>
      <c r="AO16206" s="171"/>
      <c r="AP16206" s="61"/>
      <c r="AQ16206" s="61"/>
      <c r="AR16206" s="61"/>
      <c r="AS16206" s="61"/>
      <c r="AT16206" s="61"/>
      <c r="AU16206" s="61"/>
      <c r="AV16206" s="61"/>
      <c r="AW16206" s="61"/>
      <c r="AX16206" s="61"/>
      <c r="AY16206" s="61"/>
      <c r="AZ16206" s="61"/>
      <c r="BA16206" s="61"/>
    </row>
    <row r="16207" spans="39:53" x14ac:dyDescent="0.2">
      <c r="AM16207" s="61"/>
      <c r="AN16207" s="61"/>
      <c r="AO16207" s="171"/>
      <c r="AP16207" s="61"/>
      <c r="AQ16207" s="61"/>
      <c r="AR16207" s="61"/>
      <c r="AS16207" s="61"/>
      <c r="AT16207" s="61"/>
      <c r="AU16207" s="61"/>
      <c r="AV16207" s="61"/>
      <c r="AW16207" s="61"/>
      <c r="AX16207" s="61"/>
      <c r="AY16207" s="61"/>
      <c r="AZ16207" s="61"/>
      <c r="BA16207" s="61"/>
    </row>
    <row r="16208" spans="39:53" x14ac:dyDescent="0.2">
      <c r="AM16208" s="61"/>
      <c r="AN16208" s="61"/>
      <c r="AO16208" s="171"/>
      <c r="AP16208" s="61"/>
      <c r="AQ16208" s="61"/>
      <c r="AR16208" s="61"/>
      <c r="AS16208" s="61"/>
      <c r="AT16208" s="61"/>
      <c r="AU16208" s="61"/>
      <c r="AV16208" s="61"/>
      <c r="AW16208" s="61"/>
      <c r="AX16208" s="61"/>
      <c r="AY16208" s="61"/>
      <c r="AZ16208" s="61"/>
      <c r="BA16208" s="61"/>
    </row>
    <row r="16209" spans="39:53" x14ac:dyDescent="0.2">
      <c r="AM16209" s="61"/>
      <c r="AN16209" s="61"/>
      <c r="AO16209" s="171"/>
      <c r="AP16209" s="61"/>
      <c r="AQ16209" s="61"/>
      <c r="AR16209" s="61"/>
      <c r="AS16209" s="61"/>
      <c r="AT16209" s="61"/>
      <c r="AU16209" s="61"/>
      <c r="AV16209" s="61"/>
      <c r="AW16209" s="61"/>
      <c r="AX16209" s="61"/>
      <c r="AY16209" s="61"/>
      <c r="AZ16209" s="61"/>
      <c r="BA16209" s="61"/>
    </row>
    <row r="16210" spans="39:53" x14ac:dyDescent="0.2">
      <c r="AM16210" s="61"/>
      <c r="AN16210" s="61"/>
      <c r="AO16210" s="171"/>
      <c r="AP16210" s="61"/>
      <c r="AQ16210" s="61"/>
      <c r="AR16210" s="61"/>
      <c r="AS16210" s="61"/>
      <c r="AT16210" s="61"/>
      <c r="AU16210" s="61"/>
      <c r="AV16210" s="61"/>
      <c r="AW16210" s="61"/>
      <c r="AX16210" s="61"/>
      <c r="AY16210" s="61"/>
      <c r="AZ16210" s="61"/>
      <c r="BA16210" s="61"/>
    </row>
    <row r="16211" spans="39:53" x14ac:dyDescent="0.2">
      <c r="AM16211" s="61"/>
      <c r="AN16211" s="61"/>
      <c r="AO16211" s="171"/>
      <c r="AP16211" s="61"/>
      <c r="AQ16211" s="61"/>
      <c r="AR16211" s="61"/>
      <c r="AS16211" s="61"/>
      <c r="AT16211" s="61"/>
      <c r="AU16211" s="61"/>
      <c r="AV16211" s="61"/>
      <c r="AW16211" s="61"/>
      <c r="AX16211" s="61"/>
      <c r="AY16211" s="61"/>
      <c r="AZ16211" s="61"/>
      <c r="BA16211" s="61"/>
    </row>
    <row r="16212" spans="39:53" x14ac:dyDescent="0.2">
      <c r="AM16212" s="61"/>
      <c r="AN16212" s="61"/>
      <c r="AO16212" s="171"/>
      <c r="AP16212" s="61"/>
      <c r="AQ16212" s="61"/>
      <c r="AR16212" s="61"/>
      <c r="AS16212" s="61"/>
      <c r="AT16212" s="61"/>
      <c r="AU16212" s="61"/>
      <c r="AV16212" s="61"/>
      <c r="AW16212" s="61"/>
      <c r="AX16212" s="61"/>
      <c r="AY16212" s="61"/>
      <c r="AZ16212" s="61"/>
      <c r="BA16212" s="61"/>
    </row>
    <row r="16213" spans="39:53" x14ac:dyDescent="0.2">
      <c r="AM16213" s="61"/>
      <c r="AN16213" s="61"/>
      <c r="AO16213" s="171"/>
      <c r="AP16213" s="61"/>
      <c r="AQ16213" s="61"/>
      <c r="AR16213" s="61"/>
      <c r="AS16213" s="61"/>
      <c r="AT16213" s="61"/>
      <c r="AU16213" s="61"/>
      <c r="AV16213" s="61"/>
      <c r="AW16213" s="61"/>
      <c r="AX16213" s="61"/>
      <c r="AY16213" s="61"/>
      <c r="AZ16213" s="61"/>
      <c r="BA16213" s="61"/>
    </row>
    <row r="16214" spans="39:53" x14ac:dyDescent="0.2">
      <c r="AM16214" s="61"/>
      <c r="AN16214" s="61"/>
      <c r="AO16214" s="171"/>
      <c r="AP16214" s="61"/>
      <c r="AQ16214" s="61"/>
      <c r="AR16214" s="61"/>
      <c r="AS16214" s="61"/>
      <c r="AT16214" s="61"/>
      <c r="AU16214" s="61"/>
      <c r="AV16214" s="61"/>
      <c r="AW16214" s="61"/>
      <c r="AX16214" s="61"/>
      <c r="AY16214" s="61"/>
      <c r="AZ16214" s="61"/>
      <c r="BA16214" s="61"/>
    </row>
    <row r="16215" spans="39:53" x14ac:dyDescent="0.2">
      <c r="AM16215" s="61"/>
      <c r="AN16215" s="61"/>
      <c r="AO16215" s="171"/>
      <c r="AP16215" s="61"/>
      <c r="AQ16215" s="61"/>
      <c r="AR16215" s="61"/>
      <c r="AS16215" s="61"/>
      <c r="AT16215" s="61"/>
      <c r="AU16215" s="61"/>
      <c r="AV16215" s="61"/>
      <c r="AW16215" s="61"/>
      <c r="AX16215" s="61"/>
      <c r="AY16215" s="61"/>
      <c r="AZ16215" s="61"/>
      <c r="BA16215" s="61"/>
    </row>
    <row r="16216" spans="39:53" x14ac:dyDescent="0.2">
      <c r="AM16216" s="61"/>
      <c r="AN16216" s="61"/>
      <c r="AO16216" s="171"/>
      <c r="AP16216" s="61"/>
      <c r="AQ16216" s="61"/>
      <c r="AR16216" s="61"/>
      <c r="AS16216" s="61"/>
      <c r="AT16216" s="61"/>
      <c r="AU16216" s="61"/>
      <c r="AV16216" s="61"/>
      <c r="AW16216" s="61"/>
      <c r="AX16216" s="61"/>
      <c r="AY16216" s="61"/>
      <c r="AZ16216" s="61"/>
      <c r="BA16216" s="61"/>
    </row>
    <row r="16217" spans="39:53" x14ac:dyDescent="0.2">
      <c r="AM16217" s="61"/>
      <c r="AN16217" s="61"/>
      <c r="AO16217" s="171"/>
      <c r="AP16217" s="61"/>
      <c r="AQ16217" s="61"/>
      <c r="AR16217" s="61"/>
      <c r="AS16217" s="61"/>
      <c r="AT16217" s="61"/>
      <c r="AU16217" s="61"/>
      <c r="AV16217" s="61"/>
      <c r="AW16217" s="61"/>
      <c r="AX16217" s="61"/>
      <c r="AY16217" s="61"/>
      <c r="AZ16217" s="61"/>
      <c r="BA16217" s="61"/>
    </row>
    <row r="16218" spans="39:53" x14ac:dyDescent="0.2">
      <c r="AM16218" s="61"/>
      <c r="AN16218" s="61"/>
      <c r="AO16218" s="171"/>
      <c r="AP16218" s="61"/>
      <c r="AQ16218" s="61"/>
      <c r="AR16218" s="61"/>
      <c r="AS16218" s="61"/>
      <c r="AT16218" s="61"/>
      <c r="AU16218" s="61"/>
      <c r="AV16218" s="61"/>
      <c r="AW16218" s="61"/>
      <c r="AX16218" s="61"/>
      <c r="AY16218" s="61"/>
      <c r="AZ16218" s="61"/>
      <c r="BA16218" s="61"/>
    </row>
    <row r="16219" spans="39:53" x14ac:dyDescent="0.2">
      <c r="AM16219" s="61"/>
      <c r="AN16219" s="61"/>
      <c r="AO16219" s="171"/>
      <c r="AP16219" s="61"/>
      <c r="AQ16219" s="61"/>
      <c r="AR16219" s="61"/>
      <c r="AS16219" s="61"/>
      <c r="AT16219" s="61"/>
      <c r="AU16219" s="61"/>
      <c r="AV16219" s="61"/>
      <c r="AW16219" s="61"/>
      <c r="AX16219" s="61"/>
      <c r="AY16219" s="61"/>
      <c r="AZ16219" s="61"/>
      <c r="BA16219" s="61"/>
    </row>
    <row r="16220" spans="39:53" x14ac:dyDescent="0.2">
      <c r="AM16220" s="61"/>
      <c r="AN16220" s="61"/>
      <c r="AO16220" s="171"/>
      <c r="AP16220" s="61"/>
      <c r="AQ16220" s="61"/>
      <c r="AR16220" s="61"/>
      <c r="AS16220" s="61"/>
      <c r="AT16220" s="61"/>
      <c r="AU16220" s="61"/>
      <c r="AV16220" s="61"/>
      <c r="AW16220" s="61"/>
      <c r="AX16220" s="61"/>
      <c r="AY16220" s="61"/>
      <c r="AZ16220" s="61"/>
      <c r="BA16220" s="61"/>
    </row>
    <row r="16221" spans="39:53" x14ac:dyDescent="0.2">
      <c r="AM16221" s="61"/>
      <c r="AN16221" s="61"/>
      <c r="AO16221" s="171"/>
      <c r="AP16221" s="61"/>
      <c r="AQ16221" s="61"/>
      <c r="AR16221" s="61"/>
      <c r="AS16221" s="61"/>
      <c r="AT16221" s="61"/>
      <c r="AU16221" s="61"/>
      <c r="AV16221" s="61"/>
      <c r="AW16221" s="61"/>
      <c r="AX16221" s="61"/>
      <c r="AY16221" s="61"/>
      <c r="AZ16221" s="61"/>
      <c r="BA16221" s="61"/>
    </row>
    <row r="16222" spans="39:53" x14ac:dyDescent="0.2">
      <c r="AM16222" s="61"/>
      <c r="AN16222" s="61"/>
      <c r="AO16222" s="171"/>
      <c r="AP16222" s="61"/>
      <c r="AQ16222" s="61"/>
      <c r="AR16222" s="61"/>
      <c r="AS16222" s="61"/>
      <c r="AT16222" s="61"/>
      <c r="AU16222" s="61"/>
      <c r="AV16222" s="61"/>
      <c r="AW16222" s="61"/>
      <c r="AX16222" s="61"/>
      <c r="AY16222" s="61"/>
      <c r="AZ16222" s="61"/>
      <c r="BA16222" s="61"/>
    </row>
    <row r="16223" spans="39:53" x14ac:dyDescent="0.2">
      <c r="AM16223" s="61"/>
      <c r="AN16223" s="61"/>
      <c r="AO16223" s="171"/>
      <c r="AP16223" s="61"/>
      <c r="AQ16223" s="61"/>
      <c r="AR16223" s="61"/>
      <c r="AS16223" s="61"/>
      <c r="AT16223" s="61"/>
      <c r="AU16223" s="61"/>
      <c r="AV16223" s="61"/>
      <c r="AW16223" s="61"/>
      <c r="AX16223" s="61"/>
      <c r="AY16223" s="61"/>
      <c r="AZ16223" s="61"/>
      <c r="BA16223" s="61"/>
    </row>
    <row r="16224" spans="39:53" x14ac:dyDescent="0.2">
      <c r="AM16224" s="61"/>
      <c r="AN16224" s="61"/>
      <c r="AO16224" s="171"/>
      <c r="AP16224" s="61"/>
      <c r="AQ16224" s="61"/>
      <c r="AR16224" s="61"/>
      <c r="AS16224" s="61"/>
      <c r="AT16224" s="61"/>
      <c r="AU16224" s="61"/>
      <c r="AV16224" s="61"/>
      <c r="AW16224" s="61"/>
      <c r="AX16224" s="61"/>
      <c r="AY16224" s="61"/>
      <c r="AZ16224" s="61"/>
      <c r="BA16224" s="61"/>
    </row>
    <row r="16225" spans="39:53" x14ac:dyDescent="0.2">
      <c r="AM16225" s="61"/>
      <c r="AN16225" s="61"/>
      <c r="AO16225" s="171"/>
      <c r="AP16225" s="61"/>
      <c r="AQ16225" s="61"/>
      <c r="AR16225" s="61"/>
      <c r="AS16225" s="61"/>
      <c r="AT16225" s="61"/>
      <c r="AU16225" s="61"/>
      <c r="AV16225" s="61"/>
      <c r="AW16225" s="61"/>
      <c r="AX16225" s="61"/>
      <c r="AY16225" s="61"/>
      <c r="AZ16225" s="61"/>
      <c r="BA16225" s="61"/>
    </row>
    <row r="16226" spans="39:53" x14ac:dyDescent="0.2">
      <c r="AM16226" s="61"/>
      <c r="AN16226" s="61"/>
      <c r="AO16226" s="171"/>
      <c r="AP16226" s="61"/>
      <c r="AQ16226" s="61"/>
      <c r="AR16226" s="61"/>
      <c r="AS16226" s="61"/>
      <c r="AT16226" s="61"/>
      <c r="AU16226" s="61"/>
      <c r="AV16226" s="61"/>
      <c r="AW16226" s="61"/>
      <c r="AX16226" s="61"/>
      <c r="AY16226" s="61"/>
      <c r="AZ16226" s="61"/>
      <c r="BA16226" s="61"/>
    </row>
    <row r="16227" spans="39:53" x14ac:dyDescent="0.2">
      <c r="AM16227" s="61"/>
      <c r="AN16227" s="61"/>
      <c r="AO16227" s="171"/>
      <c r="AP16227" s="61"/>
      <c r="AQ16227" s="61"/>
      <c r="AR16227" s="61"/>
      <c r="AS16227" s="61"/>
      <c r="AT16227" s="61"/>
      <c r="AU16227" s="61"/>
      <c r="AV16227" s="61"/>
      <c r="AW16227" s="61"/>
      <c r="AX16227" s="61"/>
      <c r="AY16227" s="61"/>
      <c r="AZ16227" s="61"/>
      <c r="BA16227" s="61"/>
    </row>
    <row r="16228" spans="39:53" x14ac:dyDescent="0.2">
      <c r="AM16228" s="61"/>
      <c r="AN16228" s="61"/>
      <c r="AO16228" s="171"/>
      <c r="AP16228" s="61"/>
      <c r="AQ16228" s="61"/>
      <c r="AR16228" s="61"/>
      <c r="AS16228" s="61"/>
      <c r="AT16228" s="61"/>
      <c r="AU16228" s="61"/>
      <c r="AV16228" s="61"/>
      <c r="AW16228" s="61"/>
      <c r="AX16228" s="61"/>
      <c r="AY16228" s="61"/>
      <c r="AZ16228" s="61"/>
      <c r="BA16228" s="61"/>
    </row>
    <row r="16229" spans="39:53" x14ac:dyDescent="0.2">
      <c r="AM16229" s="61"/>
      <c r="AN16229" s="61"/>
      <c r="AO16229" s="171"/>
      <c r="AP16229" s="61"/>
      <c r="AQ16229" s="61"/>
      <c r="AR16229" s="61"/>
      <c r="AS16229" s="61"/>
      <c r="AT16229" s="61"/>
      <c r="AU16229" s="61"/>
      <c r="AV16229" s="61"/>
      <c r="AW16229" s="61"/>
      <c r="AX16229" s="61"/>
      <c r="AY16229" s="61"/>
      <c r="AZ16229" s="61"/>
      <c r="BA16229" s="61"/>
    </row>
    <row r="16230" spans="39:53" x14ac:dyDescent="0.2">
      <c r="AM16230" s="61"/>
      <c r="AN16230" s="61"/>
      <c r="AO16230" s="171"/>
      <c r="AP16230" s="61"/>
      <c r="AQ16230" s="61"/>
      <c r="AR16230" s="61"/>
      <c r="AS16230" s="61"/>
      <c r="AT16230" s="61"/>
      <c r="AU16230" s="61"/>
      <c r="AV16230" s="61"/>
      <c r="AW16230" s="61"/>
      <c r="AX16230" s="61"/>
      <c r="AY16230" s="61"/>
      <c r="AZ16230" s="61"/>
      <c r="BA16230" s="61"/>
    </row>
    <row r="16231" spans="39:53" x14ac:dyDescent="0.2">
      <c r="AM16231" s="61"/>
      <c r="AN16231" s="61"/>
      <c r="AO16231" s="171"/>
      <c r="AP16231" s="61"/>
      <c r="AQ16231" s="61"/>
      <c r="AR16231" s="61"/>
      <c r="AS16231" s="61"/>
      <c r="AT16231" s="61"/>
      <c r="AU16231" s="61"/>
      <c r="AV16231" s="61"/>
      <c r="AW16231" s="61"/>
      <c r="AX16231" s="61"/>
      <c r="AY16231" s="61"/>
      <c r="AZ16231" s="61"/>
      <c r="BA16231" s="61"/>
    </row>
    <row r="16232" spans="39:53" x14ac:dyDescent="0.2">
      <c r="AM16232" s="61"/>
      <c r="AN16232" s="61"/>
      <c r="AO16232" s="171"/>
      <c r="AP16232" s="61"/>
      <c r="AQ16232" s="61"/>
      <c r="AR16232" s="61"/>
      <c r="AS16232" s="61"/>
      <c r="AT16232" s="61"/>
      <c r="AU16232" s="61"/>
      <c r="AV16232" s="61"/>
      <c r="AW16232" s="61"/>
      <c r="AX16232" s="61"/>
      <c r="AY16232" s="61"/>
      <c r="AZ16232" s="61"/>
      <c r="BA16232" s="61"/>
    </row>
    <row r="16233" spans="39:53" x14ac:dyDescent="0.2">
      <c r="AM16233" s="61"/>
      <c r="AN16233" s="61"/>
      <c r="AO16233" s="171"/>
      <c r="AP16233" s="61"/>
      <c r="AQ16233" s="61"/>
      <c r="AR16233" s="61"/>
      <c r="AS16233" s="61"/>
      <c r="AT16233" s="61"/>
      <c r="AU16233" s="61"/>
      <c r="AV16233" s="61"/>
      <c r="AW16233" s="61"/>
      <c r="AX16233" s="61"/>
      <c r="AY16233" s="61"/>
      <c r="AZ16233" s="61"/>
      <c r="BA16233" s="61"/>
    </row>
    <row r="16234" spans="39:53" x14ac:dyDescent="0.2">
      <c r="AM16234" s="61"/>
      <c r="AN16234" s="61"/>
      <c r="AO16234" s="171"/>
      <c r="AP16234" s="61"/>
      <c r="AQ16234" s="61"/>
      <c r="AR16234" s="61"/>
      <c r="AS16234" s="61"/>
      <c r="AT16234" s="61"/>
      <c r="AU16234" s="61"/>
      <c r="AV16234" s="61"/>
      <c r="AW16234" s="61"/>
      <c r="AX16234" s="61"/>
      <c r="AY16234" s="61"/>
      <c r="AZ16234" s="61"/>
      <c r="BA16234" s="61"/>
    </row>
    <row r="16235" spans="39:53" x14ac:dyDescent="0.2">
      <c r="AM16235" s="61"/>
      <c r="AN16235" s="61"/>
      <c r="AO16235" s="171"/>
      <c r="AP16235" s="61"/>
      <c r="AQ16235" s="61"/>
      <c r="AR16235" s="61"/>
      <c r="AS16235" s="61"/>
      <c r="AT16235" s="61"/>
      <c r="AU16235" s="61"/>
      <c r="AV16235" s="61"/>
      <c r="AW16235" s="61"/>
      <c r="AX16235" s="61"/>
      <c r="AY16235" s="61"/>
      <c r="AZ16235" s="61"/>
      <c r="BA16235" s="61"/>
    </row>
    <row r="16236" spans="39:53" x14ac:dyDescent="0.2">
      <c r="AM16236" s="61"/>
      <c r="AN16236" s="61"/>
      <c r="AO16236" s="171"/>
      <c r="AP16236" s="61"/>
      <c r="AQ16236" s="61"/>
      <c r="AR16236" s="61"/>
      <c r="AS16236" s="61"/>
      <c r="AT16236" s="61"/>
      <c r="AU16236" s="61"/>
      <c r="AV16236" s="61"/>
      <c r="AW16236" s="61"/>
      <c r="AX16236" s="61"/>
      <c r="AY16236" s="61"/>
      <c r="AZ16236" s="61"/>
      <c r="BA16236" s="61"/>
    </row>
    <row r="16237" spans="39:53" x14ac:dyDescent="0.2">
      <c r="AM16237" s="61"/>
      <c r="AN16237" s="61"/>
      <c r="AO16237" s="171"/>
      <c r="AP16237" s="61"/>
      <c r="AQ16237" s="61"/>
      <c r="AR16237" s="61"/>
      <c r="AS16237" s="61"/>
      <c r="AT16237" s="61"/>
      <c r="AU16237" s="61"/>
      <c r="AV16237" s="61"/>
      <c r="AW16237" s="61"/>
      <c r="AX16237" s="61"/>
      <c r="AY16237" s="61"/>
      <c r="AZ16237" s="61"/>
      <c r="BA16237" s="61"/>
    </row>
    <row r="16238" spans="39:53" x14ac:dyDescent="0.2">
      <c r="AM16238" s="61"/>
      <c r="AN16238" s="61"/>
      <c r="AO16238" s="171"/>
      <c r="AP16238" s="61"/>
      <c r="AQ16238" s="61"/>
      <c r="AR16238" s="61"/>
      <c r="AS16238" s="61"/>
      <c r="AT16238" s="61"/>
      <c r="AU16238" s="61"/>
      <c r="AV16238" s="61"/>
      <c r="AW16238" s="61"/>
      <c r="AX16238" s="61"/>
      <c r="AY16238" s="61"/>
      <c r="AZ16238" s="61"/>
      <c r="BA16238" s="61"/>
    </row>
    <row r="16239" spans="39:53" x14ac:dyDescent="0.2">
      <c r="AM16239" s="61"/>
      <c r="AN16239" s="61"/>
      <c r="AO16239" s="171"/>
      <c r="AP16239" s="61"/>
      <c r="AQ16239" s="61"/>
      <c r="AR16239" s="61"/>
      <c r="AS16239" s="61"/>
      <c r="AT16239" s="61"/>
      <c r="AU16239" s="61"/>
      <c r="AV16239" s="61"/>
      <c r="AW16239" s="61"/>
      <c r="AX16239" s="61"/>
      <c r="AY16239" s="61"/>
      <c r="AZ16239" s="61"/>
      <c r="BA16239" s="61"/>
    </row>
    <row r="16240" spans="39:53" x14ac:dyDescent="0.2">
      <c r="AM16240" s="61"/>
      <c r="AN16240" s="61"/>
      <c r="AO16240" s="171"/>
      <c r="AP16240" s="61"/>
      <c r="AQ16240" s="61"/>
      <c r="AR16240" s="61"/>
      <c r="AS16240" s="61"/>
      <c r="AT16240" s="61"/>
      <c r="AU16240" s="61"/>
      <c r="AV16240" s="61"/>
      <c r="AW16240" s="61"/>
      <c r="AX16240" s="61"/>
      <c r="AY16240" s="61"/>
      <c r="AZ16240" s="61"/>
      <c r="BA16240" s="61"/>
    </row>
    <row r="16241" spans="39:53" x14ac:dyDescent="0.2">
      <c r="AM16241" s="61"/>
      <c r="AN16241" s="61"/>
      <c r="AO16241" s="171"/>
      <c r="AP16241" s="61"/>
      <c r="AQ16241" s="61"/>
      <c r="AR16241" s="61"/>
      <c r="AS16241" s="61"/>
      <c r="AT16241" s="61"/>
      <c r="AU16241" s="61"/>
      <c r="AV16241" s="61"/>
      <c r="AW16241" s="61"/>
      <c r="AX16241" s="61"/>
      <c r="AY16241" s="61"/>
      <c r="AZ16241" s="61"/>
      <c r="BA16241" s="61"/>
    </row>
    <row r="16242" spans="39:53" x14ac:dyDescent="0.2">
      <c r="AM16242" s="61"/>
      <c r="AN16242" s="61"/>
      <c r="AO16242" s="171"/>
      <c r="AP16242" s="61"/>
      <c r="AQ16242" s="61"/>
      <c r="AR16242" s="61"/>
      <c r="AS16242" s="61"/>
      <c r="AT16242" s="61"/>
      <c r="AU16242" s="61"/>
      <c r="AV16242" s="61"/>
      <c r="AW16242" s="61"/>
      <c r="AX16242" s="61"/>
      <c r="AY16242" s="61"/>
      <c r="AZ16242" s="61"/>
      <c r="BA16242" s="61"/>
    </row>
    <row r="16243" spans="39:53" x14ac:dyDescent="0.2">
      <c r="AM16243" s="61"/>
      <c r="AN16243" s="61"/>
      <c r="AO16243" s="171"/>
      <c r="AP16243" s="61"/>
      <c r="AQ16243" s="61"/>
      <c r="AR16243" s="61"/>
      <c r="AS16243" s="61"/>
      <c r="AT16243" s="61"/>
      <c r="AU16243" s="61"/>
      <c r="AV16243" s="61"/>
      <c r="AW16243" s="61"/>
      <c r="AX16243" s="61"/>
      <c r="AY16243" s="61"/>
      <c r="AZ16243" s="61"/>
      <c r="BA16243" s="61"/>
    </row>
    <row r="16244" spans="39:53" x14ac:dyDescent="0.2">
      <c r="AM16244" s="61"/>
      <c r="AN16244" s="61"/>
      <c r="AO16244" s="171"/>
      <c r="AP16244" s="61"/>
      <c r="AQ16244" s="61"/>
      <c r="AR16244" s="61"/>
      <c r="AS16244" s="61"/>
      <c r="AT16244" s="61"/>
      <c r="AU16244" s="61"/>
      <c r="AV16244" s="61"/>
      <c r="AW16244" s="61"/>
      <c r="AX16244" s="61"/>
      <c r="AY16244" s="61"/>
      <c r="AZ16244" s="61"/>
      <c r="BA16244" s="61"/>
    </row>
    <row r="16245" spans="39:53" x14ac:dyDescent="0.2">
      <c r="AM16245" s="61"/>
      <c r="AN16245" s="61"/>
      <c r="AO16245" s="171"/>
      <c r="AP16245" s="61"/>
      <c r="AQ16245" s="61"/>
      <c r="AR16245" s="61"/>
      <c r="AS16245" s="61"/>
      <c r="AT16245" s="61"/>
      <c r="AU16245" s="61"/>
      <c r="AV16245" s="61"/>
      <c r="AW16245" s="61"/>
      <c r="AX16245" s="61"/>
      <c r="AY16245" s="61"/>
      <c r="AZ16245" s="61"/>
      <c r="BA16245" s="61"/>
    </row>
    <row r="16246" spans="39:53" x14ac:dyDescent="0.2">
      <c r="AM16246" s="61"/>
      <c r="AN16246" s="61"/>
      <c r="AO16246" s="171"/>
      <c r="AP16246" s="61"/>
      <c r="AQ16246" s="61"/>
      <c r="AR16246" s="61"/>
      <c r="AS16246" s="61"/>
      <c r="AT16246" s="61"/>
      <c r="AU16246" s="61"/>
      <c r="AV16246" s="61"/>
      <c r="AW16246" s="61"/>
      <c r="AX16246" s="61"/>
      <c r="AY16246" s="61"/>
      <c r="AZ16246" s="61"/>
      <c r="BA16246" s="61"/>
    </row>
    <row r="16247" spans="39:53" x14ac:dyDescent="0.2">
      <c r="AM16247" s="61"/>
      <c r="AN16247" s="61"/>
      <c r="AO16247" s="171"/>
      <c r="AP16247" s="61"/>
      <c r="AQ16247" s="61"/>
      <c r="AR16247" s="61"/>
      <c r="AS16247" s="61"/>
      <c r="AT16247" s="61"/>
      <c r="AU16247" s="61"/>
      <c r="AV16247" s="61"/>
      <c r="AW16247" s="61"/>
      <c r="AX16247" s="61"/>
      <c r="AY16247" s="61"/>
      <c r="AZ16247" s="61"/>
      <c r="BA16247" s="61"/>
    </row>
    <row r="16248" spans="39:53" x14ac:dyDescent="0.2">
      <c r="AM16248" s="61"/>
      <c r="AN16248" s="61"/>
      <c r="AO16248" s="171"/>
      <c r="AP16248" s="61"/>
      <c r="AQ16248" s="61"/>
      <c r="AR16248" s="61"/>
      <c r="AS16248" s="61"/>
      <c r="AT16248" s="61"/>
      <c r="AU16248" s="61"/>
      <c r="AV16248" s="61"/>
      <c r="AW16248" s="61"/>
      <c r="AX16248" s="61"/>
      <c r="AY16248" s="61"/>
      <c r="AZ16248" s="61"/>
      <c r="BA16248" s="61"/>
    </row>
    <row r="16249" spans="39:53" x14ac:dyDescent="0.2">
      <c r="AM16249" s="61"/>
      <c r="AN16249" s="61"/>
      <c r="AO16249" s="171"/>
      <c r="AP16249" s="61"/>
      <c r="AQ16249" s="61"/>
      <c r="AR16249" s="61"/>
      <c r="AS16249" s="61"/>
      <c r="AT16249" s="61"/>
      <c r="AU16249" s="61"/>
      <c r="AV16249" s="61"/>
      <c r="AW16249" s="61"/>
      <c r="AX16249" s="61"/>
      <c r="AY16249" s="61"/>
      <c r="AZ16249" s="61"/>
      <c r="BA16249" s="61"/>
    </row>
    <row r="16250" spans="39:53" x14ac:dyDescent="0.2">
      <c r="AM16250" s="61"/>
      <c r="AN16250" s="61"/>
      <c r="AO16250" s="171"/>
      <c r="AP16250" s="61"/>
      <c r="AQ16250" s="61"/>
      <c r="AR16250" s="61"/>
      <c r="AS16250" s="61"/>
      <c r="AT16250" s="61"/>
      <c r="AU16250" s="61"/>
      <c r="AV16250" s="61"/>
      <c r="AW16250" s="61"/>
      <c r="AX16250" s="61"/>
      <c r="AY16250" s="61"/>
      <c r="AZ16250" s="61"/>
      <c r="BA16250" s="61"/>
    </row>
    <row r="16251" spans="39:53" x14ac:dyDescent="0.2">
      <c r="AM16251" s="61"/>
      <c r="AN16251" s="61"/>
      <c r="AO16251" s="171"/>
      <c r="AP16251" s="61"/>
      <c r="AQ16251" s="61"/>
      <c r="AR16251" s="61"/>
      <c r="AS16251" s="61"/>
      <c r="AT16251" s="61"/>
      <c r="AU16251" s="61"/>
      <c r="AV16251" s="61"/>
      <c r="AW16251" s="61"/>
      <c r="AX16251" s="61"/>
      <c r="AY16251" s="61"/>
      <c r="AZ16251" s="61"/>
      <c r="BA16251" s="61"/>
    </row>
    <row r="16252" spans="39:53" x14ac:dyDescent="0.2">
      <c r="AM16252" s="61"/>
      <c r="AN16252" s="61"/>
      <c r="AO16252" s="171"/>
      <c r="AP16252" s="61"/>
      <c r="AQ16252" s="61"/>
      <c r="AR16252" s="61"/>
      <c r="AS16252" s="61"/>
      <c r="AT16252" s="61"/>
      <c r="AU16252" s="61"/>
      <c r="AV16252" s="61"/>
      <c r="AW16252" s="61"/>
      <c r="AX16252" s="61"/>
      <c r="AY16252" s="61"/>
      <c r="AZ16252" s="61"/>
      <c r="BA16252" s="61"/>
    </row>
    <row r="16253" spans="39:53" x14ac:dyDescent="0.2">
      <c r="AM16253" s="61"/>
      <c r="AN16253" s="61"/>
      <c r="AO16253" s="171"/>
      <c r="AP16253" s="61"/>
      <c r="AQ16253" s="61"/>
      <c r="AR16253" s="61"/>
      <c r="AS16253" s="61"/>
      <c r="AT16253" s="61"/>
      <c r="AU16253" s="61"/>
      <c r="AV16253" s="61"/>
      <c r="AW16253" s="61"/>
      <c r="AX16253" s="61"/>
      <c r="AY16253" s="61"/>
      <c r="AZ16253" s="61"/>
      <c r="BA16253" s="61"/>
    </row>
    <row r="16254" spans="39:53" x14ac:dyDescent="0.2">
      <c r="AM16254" s="61"/>
      <c r="AN16254" s="61"/>
      <c r="AO16254" s="171"/>
      <c r="AP16254" s="61"/>
      <c r="AQ16254" s="61"/>
      <c r="AR16254" s="61"/>
      <c r="AS16254" s="61"/>
      <c r="AT16254" s="61"/>
      <c r="AU16254" s="61"/>
      <c r="AV16254" s="61"/>
      <c r="AW16254" s="61"/>
      <c r="AX16254" s="61"/>
      <c r="AY16254" s="61"/>
      <c r="AZ16254" s="61"/>
      <c r="BA16254" s="61"/>
    </row>
    <row r="16255" spans="39:53" x14ac:dyDescent="0.2">
      <c r="AM16255" s="61"/>
      <c r="AN16255" s="61"/>
      <c r="AO16255" s="171"/>
      <c r="AP16255" s="61"/>
      <c r="AQ16255" s="61"/>
      <c r="AR16255" s="61"/>
      <c r="AS16255" s="61"/>
      <c r="AT16255" s="61"/>
      <c r="AU16255" s="61"/>
      <c r="AV16255" s="61"/>
      <c r="AW16255" s="61"/>
      <c r="AX16255" s="61"/>
      <c r="AY16255" s="61"/>
      <c r="AZ16255" s="61"/>
      <c r="BA16255" s="61"/>
    </row>
    <row r="16256" spans="39:53" x14ac:dyDescent="0.2">
      <c r="AM16256" s="61"/>
      <c r="AN16256" s="61"/>
      <c r="AO16256" s="171"/>
      <c r="AP16256" s="61"/>
      <c r="AQ16256" s="61"/>
      <c r="AR16256" s="61"/>
      <c r="AS16256" s="61"/>
      <c r="AT16256" s="61"/>
      <c r="AU16256" s="61"/>
      <c r="AV16256" s="61"/>
      <c r="AW16256" s="61"/>
      <c r="AX16256" s="61"/>
      <c r="AY16256" s="61"/>
      <c r="AZ16256" s="61"/>
      <c r="BA16256" s="61"/>
    </row>
    <row r="16257" spans="39:53" x14ac:dyDescent="0.2">
      <c r="AM16257" s="61"/>
      <c r="AN16257" s="61"/>
      <c r="AO16257" s="171"/>
      <c r="AP16257" s="61"/>
      <c r="AQ16257" s="61"/>
      <c r="AR16257" s="61"/>
      <c r="AS16257" s="61"/>
      <c r="AT16257" s="61"/>
      <c r="AU16257" s="61"/>
      <c r="AV16257" s="61"/>
      <c r="AW16257" s="61"/>
      <c r="AX16257" s="61"/>
      <c r="AY16257" s="61"/>
      <c r="AZ16257" s="61"/>
      <c r="BA16257" s="61"/>
    </row>
    <row r="16258" spans="39:53" x14ac:dyDescent="0.2">
      <c r="AM16258" s="61"/>
      <c r="AN16258" s="61"/>
      <c r="AO16258" s="171"/>
      <c r="AP16258" s="61"/>
      <c r="AQ16258" s="61"/>
      <c r="AR16258" s="61"/>
      <c r="AS16258" s="61"/>
      <c r="AT16258" s="61"/>
      <c r="AU16258" s="61"/>
      <c r="AV16258" s="61"/>
      <c r="AW16258" s="61"/>
      <c r="AX16258" s="61"/>
      <c r="AY16258" s="61"/>
      <c r="AZ16258" s="61"/>
      <c r="BA16258" s="61"/>
    </row>
    <row r="16259" spans="39:53" x14ac:dyDescent="0.2">
      <c r="AM16259" s="61"/>
      <c r="AN16259" s="61"/>
      <c r="AO16259" s="171"/>
      <c r="AP16259" s="61"/>
      <c r="AQ16259" s="61"/>
      <c r="AR16259" s="61"/>
      <c r="AS16259" s="61"/>
      <c r="AT16259" s="61"/>
      <c r="AU16259" s="61"/>
      <c r="AV16259" s="61"/>
      <c r="AW16259" s="61"/>
      <c r="AX16259" s="61"/>
      <c r="AY16259" s="61"/>
      <c r="AZ16259" s="61"/>
      <c r="BA16259" s="61"/>
    </row>
    <row r="16260" spans="39:53" x14ac:dyDescent="0.2">
      <c r="AM16260" s="61"/>
      <c r="AN16260" s="61"/>
      <c r="AO16260" s="171"/>
      <c r="AP16260" s="61"/>
      <c r="AQ16260" s="61"/>
      <c r="AR16260" s="61"/>
      <c r="AS16260" s="61"/>
      <c r="AT16260" s="61"/>
      <c r="AU16260" s="61"/>
      <c r="AV16260" s="61"/>
      <c r="AW16260" s="61"/>
      <c r="AX16260" s="61"/>
      <c r="AY16260" s="61"/>
      <c r="AZ16260" s="61"/>
      <c r="BA16260" s="61"/>
    </row>
    <row r="16261" spans="39:53" x14ac:dyDescent="0.2">
      <c r="AM16261" s="61"/>
      <c r="AN16261" s="61"/>
      <c r="AO16261" s="171"/>
      <c r="AP16261" s="61"/>
      <c r="AQ16261" s="61"/>
      <c r="AR16261" s="61"/>
      <c r="AS16261" s="61"/>
      <c r="AT16261" s="61"/>
      <c r="AU16261" s="61"/>
      <c r="AV16261" s="61"/>
      <c r="AW16261" s="61"/>
      <c r="AX16261" s="61"/>
      <c r="AY16261" s="61"/>
      <c r="AZ16261" s="61"/>
      <c r="BA16261" s="61"/>
    </row>
    <row r="16262" spans="39:53" x14ac:dyDescent="0.2">
      <c r="AM16262" s="61"/>
      <c r="AN16262" s="61"/>
      <c r="AO16262" s="171"/>
      <c r="AP16262" s="61"/>
      <c r="AQ16262" s="61"/>
      <c r="AR16262" s="61"/>
      <c r="AS16262" s="61"/>
      <c r="AT16262" s="61"/>
      <c r="AU16262" s="61"/>
      <c r="AV16262" s="61"/>
      <c r="AW16262" s="61"/>
      <c r="AX16262" s="61"/>
      <c r="AY16262" s="61"/>
      <c r="AZ16262" s="61"/>
      <c r="BA16262" s="61"/>
    </row>
    <row r="16263" spans="39:53" x14ac:dyDescent="0.2">
      <c r="AM16263" s="61"/>
      <c r="AN16263" s="61"/>
      <c r="AO16263" s="171"/>
      <c r="AP16263" s="61"/>
      <c r="AQ16263" s="61"/>
      <c r="AR16263" s="61"/>
      <c r="AS16263" s="61"/>
      <c r="AT16263" s="61"/>
      <c r="AU16263" s="61"/>
      <c r="AV16263" s="61"/>
      <c r="AW16263" s="61"/>
      <c r="AX16263" s="61"/>
      <c r="AY16263" s="61"/>
      <c r="AZ16263" s="61"/>
      <c r="BA16263" s="61"/>
    </row>
    <row r="16264" spans="39:53" x14ac:dyDescent="0.2">
      <c r="AM16264" s="61"/>
      <c r="AN16264" s="61"/>
      <c r="AO16264" s="171"/>
      <c r="AP16264" s="61"/>
      <c r="AQ16264" s="61"/>
      <c r="AR16264" s="61"/>
      <c r="AS16264" s="61"/>
      <c r="AT16264" s="61"/>
      <c r="AU16264" s="61"/>
      <c r="AV16264" s="61"/>
      <c r="AW16264" s="61"/>
      <c r="AX16264" s="61"/>
      <c r="AY16264" s="61"/>
      <c r="AZ16264" s="61"/>
      <c r="BA16264" s="61"/>
    </row>
    <row r="16265" spans="39:53" x14ac:dyDescent="0.2">
      <c r="AM16265" s="61"/>
      <c r="AN16265" s="61"/>
      <c r="AO16265" s="171"/>
      <c r="AP16265" s="61"/>
      <c r="AQ16265" s="61"/>
      <c r="AR16265" s="61"/>
      <c r="AS16265" s="61"/>
      <c r="AT16265" s="61"/>
      <c r="AU16265" s="61"/>
      <c r="AV16265" s="61"/>
      <c r="AW16265" s="61"/>
      <c r="AX16265" s="61"/>
      <c r="AY16265" s="61"/>
      <c r="AZ16265" s="61"/>
      <c r="BA16265" s="61"/>
    </row>
    <row r="16266" spans="39:53" x14ac:dyDescent="0.2">
      <c r="AM16266" s="61"/>
      <c r="AN16266" s="61"/>
      <c r="AO16266" s="171"/>
      <c r="AP16266" s="61"/>
      <c r="AQ16266" s="61"/>
      <c r="AR16266" s="61"/>
      <c r="AS16266" s="61"/>
      <c r="AT16266" s="61"/>
      <c r="AU16266" s="61"/>
      <c r="AV16266" s="61"/>
      <c r="AW16266" s="61"/>
      <c r="AX16266" s="61"/>
      <c r="AY16266" s="61"/>
      <c r="AZ16266" s="61"/>
      <c r="BA16266" s="61"/>
    </row>
    <row r="16267" spans="39:53" x14ac:dyDescent="0.2">
      <c r="AM16267" s="61"/>
      <c r="AN16267" s="61"/>
      <c r="AO16267" s="171"/>
      <c r="AP16267" s="61"/>
      <c r="AQ16267" s="61"/>
      <c r="AR16267" s="61"/>
      <c r="AS16267" s="61"/>
      <c r="AT16267" s="61"/>
      <c r="AU16267" s="61"/>
      <c r="AV16267" s="61"/>
      <c r="AW16267" s="61"/>
      <c r="AX16267" s="61"/>
      <c r="AY16267" s="61"/>
      <c r="AZ16267" s="61"/>
      <c r="BA16267" s="61"/>
    </row>
    <row r="16268" spans="39:53" x14ac:dyDescent="0.2">
      <c r="AM16268" s="61"/>
      <c r="AN16268" s="61"/>
      <c r="AO16268" s="171"/>
      <c r="AP16268" s="61"/>
      <c r="AQ16268" s="61"/>
      <c r="AR16268" s="61"/>
      <c r="AS16268" s="61"/>
      <c r="AT16268" s="61"/>
      <c r="AU16268" s="61"/>
      <c r="AV16268" s="61"/>
      <c r="AW16268" s="61"/>
      <c r="AX16268" s="61"/>
      <c r="AY16268" s="61"/>
      <c r="AZ16268" s="61"/>
      <c r="BA16268" s="61"/>
    </row>
    <row r="16269" spans="39:53" x14ac:dyDescent="0.2">
      <c r="AM16269" s="61"/>
      <c r="AN16269" s="61"/>
      <c r="AO16269" s="171"/>
      <c r="AP16269" s="61"/>
      <c r="AQ16269" s="61"/>
      <c r="AR16269" s="61"/>
      <c r="AS16269" s="61"/>
      <c r="AT16269" s="61"/>
      <c r="AU16269" s="61"/>
      <c r="AV16269" s="61"/>
      <c r="AW16269" s="61"/>
      <c r="AX16269" s="61"/>
      <c r="AY16269" s="61"/>
      <c r="AZ16269" s="61"/>
      <c r="BA16269" s="61"/>
    </row>
    <row r="16270" spans="39:53" x14ac:dyDescent="0.2">
      <c r="AM16270" s="61"/>
      <c r="AN16270" s="61"/>
      <c r="AO16270" s="171"/>
      <c r="AP16270" s="61"/>
      <c r="AQ16270" s="61"/>
      <c r="AR16270" s="61"/>
      <c r="AS16270" s="61"/>
      <c r="AT16270" s="61"/>
      <c r="AU16270" s="61"/>
      <c r="AV16270" s="61"/>
      <c r="AW16270" s="61"/>
      <c r="AX16270" s="61"/>
      <c r="AY16270" s="61"/>
      <c r="AZ16270" s="61"/>
      <c r="BA16270" s="61"/>
    </row>
    <row r="16271" spans="39:53" x14ac:dyDescent="0.2">
      <c r="AM16271" s="61"/>
      <c r="AN16271" s="61"/>
      <c r="AO16271" s="171"/>
      <c r="AP16271" s="61"/>
      <c r="AQ16271" s="61"/>
      <c r="AR16271" s="61"/>
      <c r="AS16271" s="61"/>
      <c r="AT16271" s="61"/>
      <c r="AU16271" s="61"/>
      <c r="AV16271" s="61"/>
      <c r="AW16271" s="61"/>
      <c r="AX16271" s="61"/>
      <c r="AY16271" s="61"/>
      <c r="AZ16271" s="61"/>
      <c r="BA16271" s="61"/>
    </row>
    <row r="16272" spans="39:53" x14ac:dyDescent="0.2">
      <c r="AM16272" s="61"/>
      <c r="AN16272" s="61"/>
      <c r="AO16272" s="171"/>
      <c r="AP16272" s="61"/>
      <c r="AQ16272" s="61"/>
      <c r="AR16272" s="61"/>
      <c r="AS16272" s="61"/>
      <c r="AT16272" s="61"/>
      <c r="AU16272" s="61"/>
      <c r="AV16272" s="61"/>
      <c r="AW16272" s="61"/>
      <c r="AX16272" s="61"/>
      <c r="AY16272" s="61"/>
      <c r="AZ16272" s="61"/>
      <c r="BA16272" s="61"/>
    </row>
    <row r="16273" spans="39:53" x14ac:dyDescent="0.2">
      <c r="AM16273" s="61"/>
      <c r="AN16273" s="61"/>
      <c r="AO16273" s="171"/>
      <c r="AP16273" s="61"/>
      <c r="AQ16273" s="61"/>
      <c r="AR16273" s="61"/>
      <c r="AS16273" s="61"/>
      <c r="AT16273" s="61"/>
      <c r="AU16273" s="61"/>
      <c r="AV16273" s="61"/>
      <c r="AW16273" s="61"/>
      <c r="AX16273" s="61"/>
      <c r="AY16273" s="61"/>
      <c r="AZ16273" s="61"/>
      <c r="BA16273" s="61"/>
    </row>
    <row r="16274" spans="39:53" x14ac:dyDescent="0.2">
      <c r="AM16274" s="61"/>
      <c r="AN16274" s="61"/>
      <c r="AO16274" s="171"/>
      <c r="AP16274" s="61"/>
      <c r="AQ16274" s="61"/>
      <c r="AR16274" s="61"/>
      <c r="AS16274" s="61"/>
      <c r="AT16274" s="61"/>
      <c r="AU16274" s="61"/>
      <c r="AV16274" s="61"/>
      <c r="AW16274" s="61"/>
      <c r="AX16274" s="61"/>
      <c r="AY16274" s="61"/>
      <c r="AZ16274" s="61"/>
      <c r="BA16274" s="61"/>
    </row>
    <row r="16275" spans="39:53" x14ac:dyDescent="0.2">
      <c r="AM16275" s="61"/>
      <c r="AN16275" s="61"/>
      <c r="AO16275" s="171"/>
      <c r="AP16275" s="61"/>
      <c r="AQ16275" s="61"/>
      <c r="AR16275" s="61"/>
      <c r="AS16275" s="61"/>
      <c r="AT16275" s="61"/>
      <c r="AU16275" s="61"/>
      <c r="AV16275" s="61"/>
      <c r="AW16275" s="61"/>
      <c r="AX16275" s="61"/>
      <c r="AY16275" s="61"/>
      <c r="AZ16275" s="61"/>
      <c r="BA16275" s="61"/>
    </row>
    <row r="16276" spans="39:53" x14ac:dyDescent="0.2">
      <c r="AM16276" s="61"/>
      <c r="AN16276" s="61"/>
      <c r="AO16276" s="171"/>
      <c r="AP16276" s="61"/>
      <c r="AQ16276" s="61"/>
      <c r="AR16276" s="61"/>
      <c r="AS16276" s="61"/>
      <c r="AT16276" s="61"/>
      <c r="AU16276" s="61"/>
      <c r="AV16276" s="61"/>
      <c r="AW16276" s="61"/>
      <c r="AX16276" s="61"/>
      <c r="AY16276" s="61"/>
      <c r="AZ16276" s="61"/>
      <c r="BA16276" s="61"/>
    </row>
    <row r="16277" spans="39:53" x14ac:dyDescent="0.2">
      <c r="AM16277" s="61"/>
      <c r="AN16277" s="61"/>
      <c r="AO16277" s="171"/>
      <c r="AP16277" s="61"/>
      <c r="AQ16277" s="61"/>
      <c r="AR16277" s="61"/>
      <c r="AS16277" s="61"/>
      <c r="AT16277" s="61"/>
      <c r="AU16277" s="61"/>
      <c r="AV16277" s="61"/>
      <c r="AW16277" s="61"/>
      <c r="AX16277" s="61"/>
      <c r="AY16277" s="61"/>
      <c r="AZ16277" s="61"/>
      <c r="BA16277" s="61"/>
    </row>
    <row r="16278" spans="39:53" x14ac:dyDescent="0.2">
      <c r="AM16278" s="61"/>
      <c r="AN16278" s="61"/>
      <c r="AO16278" s="171"/>
      <c r="AP16278" s="61"/>
      <c r="AQ16278" s="61"/>
      <c r="AR16278" s="61"/>
      <c r="AS16278" s="61"/>
      <c r="AT16278" s="61"/>
      <c r="AU16278" s="61"/>
      <c r="AV16278" s="61"/>
      <c r="AW16278" s="61"/>
      <c r="AX16278" s="61"/>
      <c r="AY16278" s="61"/>
      <c r="AZ16278" s="61"/>
      <c r="BA16278" s="61"/>
    </row>
    <row r="16279" spans="39:53" x14ac:dyDescent="0.2">
      <c r="AM16279" s="61"/>
      <c r="AN16279" s="61"/>
      <c r="AO16279" s="171"/>
      <c r="AP16279" s="61"/>
      <c r="AQ16279" s="61"/>
      <c r="AR16279" s="61"/>
      <c r="AS16279" s="61"/>
      <c r="AT16279" s="61"/>
      <c r="AU16279" s="61"/>
      <c r="AV16279" s="61"/>
      <c r="AW16279" s="61"/>
      <c r="AX16279" s="61"/>
      <c r="AY16279" s="61"/>
      <c r="AZ16279" s="61"/>
      <c r="BA16279" s="61"/>
    </row>
    <row r="16280" spans="39:53" x14ac:dyDescent="0.2">
      <c r="AM16280" s="61"/>
      <c r="AN16280" s="61"/>
      <c r="AO16280" s="171"/>
      <c r="AP16280" s="61"/>
      <c r="AQ16280" s="61"/>
      <c r="AR16280" s="61"/>
      <c r="AS16280" s="61"/>
      <c r="AT16280" s="61"/>
      <c r="AU16280" s="61"/>
      <c r="AV16280" s="61"/>
      <c r="AW16280" s="61"/>
      <c r="AX16280" s="61"/>
      <c r="AY16280" s="61"/>
      <c r="AZ16280" s="61"/>
      <c r="BA16280" s="61"/>
    </row>
    <row r="16281" spans="39:53" x14ac:dyDescent="0.2">
      <c r="AM16281" s="61"/>
      <c r="AN16281" s="61"/>
      <c r="AO16281" s="171"/>
      <c r="AP16281" s="61"/>
      <c r="AQ16281" s="61"/>
      <c r="AR16281" s="61"/>
      <c r="AS16281" s="61"/>
      <c r="AT16281" s="61"/>
      <c r="AU16281" s="61"/>
      <c r="AV16281" s="61"/>
      <c r="AW16281" s="61"/>
      <c r="AX16281" s="61"/>
      <c r="AY16281" s="61"/>
      <c r="AZ16281" s="61"/>
      <c r="BA16281" s="61"/>
    </row>
    <row r="16282" spans="39:53" x14ac:dyDescent="0.2">
      <c r="AM16282" s="61"/>
      <c r="AN16282" s="61"/>
      <c r="AO16282" s="171"/>
      <c r="AP16282" s="61"/>
      <c r="AQ16282" s="61"/>
      <c r="AR16282" s="61"/>
      <c r="AS16282" s="61"/>
      <c r="AT16282" s="61"/>
      <c r="AU16282" s="61"/>
      <c r="AV16282" s="61"/>
      <c r="AW16282" s="61"/>
      <c r="AX16282" s="61"/>
      <c r="AY16282" s="61"/>
      <c r="AZ16282" s="61"/>
      <c r="BA16282" s="61"/>
    </row>
    <row r="16283" spans="39:53" x14ac:dyDescent="0.2">
      <c r="AM16283" s="61"/>
      <c r="AN16283" s="61"/>
      <c r="AO16283" s="171"/>
      <c r="AP16283" s="61"/>
      <c r="AQ16283" s="61"/>
      <c r="AR16283" s="61"/>
      <c r="AS16283" s="61"/>
      <c r="AT16283" s="61"/>
      <c r="AU16283" s="61"/>
      <c r="AV16283" s="61"/>
      <c r="AW16283" s="61"/>
      <c r="AX16283" s="61"/>
      <c r="AY16283" s="61"/>
      <c r="AZ16283" s="61"/>
      <c r="BA16283" s="61"/>
    </row>
    <row r="16284" spans="39:53" x14ac:dyDescent="0.2">
      <c r="AM16284" s="61"/>
      <c r="AN16284" s="61"/>
      <c r="AO16284" s="171"/>
      <c r="AP16284" s="61"/>
      <c r="AQ16284" s="61"/>
      <c r="AR16284" s="61"/>
      <c r="AS16284" s="61"/>
      <c r="AT16284" s="61"/>
      <c r="AU16284" s="61"/>
      <c r="AV16284" s="61"/>
      <c r="AW16284" s="61"/>
      <c r="AX16284" s="61"/>
      <c r="AY16284" s="61"/>
      <c r="AZ16284" s="61"/>
      <c r="BA16284" s="61"/>
    </row>
    <row r="16285" spans="39:53" x14ac:dyDescent="0.2">
      <c r="AM16285" s="61"/>
      <c r="AN16285" s="61"/>
      <c r="AO16285" s="171"/>
      <c r="AP16285" s="61"/>
      <c r="AQ16285" s="61"/>
      <c r="AR16285" s="61"/>
      <c r="AS16285" s="61"/>
      <c r="AT16285" s="61"/>
      <c r="AU16285" s="61"/>
      <c r="AV16285" s="61"/>
      <c r="AW16285" s="61"/>
      <c r="AX16285" s="61"/>
      <c r="AY16285" s="61"/>
      <c r="AZ16285" s="61"/>
      <c r="BA16285" s="61"/>
    </row>
    <row r="16286" spans="39:53" x14ac:dyDescent="0.2">
      <c r="AM16286" s="61"/>
      <c r="AN16286" s="61"/>
      <c r="AO16286" s="171"/>
      <c r="AP16286" s="61"/>
      <c r="AQ16286" s="61"/>
      <c r="AR16286" s="61"/>
      <c r="AS16286" s="61"/>
      <c r="AT16286" s="61"/>
      <c r="AU16286" s="61"/>
      <c r="AV16286" s="61"/>
      <c r="AW16286" s="61"/>
      <c r="AX16286" s="61"/>
      <c r="AY16286" s="61"/>
      <c r="AZ16286" s="61"/>
      <c r="BA16286" s="61"/>
    </row>
    <row r="16287" spans="39:53" x14ac:dyDescent="0.2">
      <c r="AM16287" s="61"/>
      <c r="AN16287" s="61"/>
      <c r="AO16287" s="171"/>
      <c r="AP16287" s="61"/>
      <c r="AQ16287" s="61"/>
      <c r="AR16287" s="61"/>
      <c r="AS16287" s="61"/>
      <c r="AT16287" s="61"/>
      <c r="AU16287" s="61"/>
      <c r="AV16287" s="61"/>
      <c r="AW16287" s="61"/>
      <c r="AX16287" s="61"/>
      <c r="AY16287" s="61"/>
      <c r="AZ16287" s="61"/>
      <c r="BA16287" s="61"/>
    </row>
    <row r="16288" spans="39:53" x14ac:dyDescent="0.2">
      <c r="AM16288" s="61"/>
      <c r="AN16288" s="61"/>
      <c r="AO16288" s="171"/>
      <c r="AP16288" s="61"/>
      <c r="AQ16288" s="61"/>
      <c r="AR16288" s="61"/>
      <c r="AS16288" s="61"/>
      <c r="AT16288" s="61"/>
      <c r="AU16288" s="61"/>
      <c r="AV16288" s="61"/>
      <c r="AW16288" s="61"/>
      <c r="AX16288" s="61"/>
      <c r="AY16288" s="61"/>
      <c r="AZ16288" s="61"/>
      <c r="BA16288" s="61"/>
    </row>
    <row r="16289" spans="39:53" x14ac:dyDescent="0.2">
      <c r="AM16289" s="61"/>
      <c r="AN16289" s="61"/>
      <c r="AO16289" s="171"/>
      <c r="AP16289" s="61"/>
      <c r="AQ16289" s="61"/>
      <c r="AR16289" s="61"/>
      <c r="AS16289" s="61"/>
      <c r="AT16289" s="61"/>
      <c r="AU16289" s="61"/>
      <c r="AV16289" s="61"/>
      <c r="AW16289" s="61"/>
      <c r="AX16289" s="61"/>
      <c r="AY16289" s="61"/>
      <c r="AZ16289" s="61"/>
      <c r="BA16289" s="61"/>
    </row>
    <row r="16290" spans="39:53" x14ac:dyDescent="0.2">
      <c r="AM16290" s="61"/>
      <c r="AN16290" s="61"/>
      <c r="AO16290" s="171"/>
      <c r="AP16290" s="61"/>
      <c r="AQ16290" s="61"/>
      <c r="AR16290" s="61"/>
      <c r="AS16290" s="61"/>
      <c r="AT16290" s="61"/>
      <c r="AU16290" s="61"/>
      <c r="AV16290" s="61"/>
      <c r="AW16290" s="61"/>
      <c r="AX16290" s="61"/>
      <c r="AY16290" s="61"/>
      <c r="AZ16290" s="61"/>
      <c r="BA16290" s="61"/>
    </row>
    <row r="16291" spans="39:53" x14ac:dyDescent="0.2">
      <c r="AM16291" s="61"/>
      <c r="AN16291" s="61"/>
      <c r="AO16291" s="171"/>
      <c r="AP16291" s="61"/>
      <c r="AQ16291" s="61"/>
      <c r="AR16291" s="61"/>
      <c r="AS16291" s="61"/>
      <c r="AT16291" s="61"/>
      <c r="AU16291" s="61"/>
      <c r="AV16291" s="61"/>
      <c r="AW16291" s="61"/>
      <c r="AX16291" s="61"/>
      <c r="AY16291" s="61"/>
      <c r="AZ16291" s="61"/>
      <c r="BA16291" s="61"/>
    </row>
    <row r="16292" spans="39:53" x14ac:dyDescent="0.2">
      <c r="AM16292" s="61"/>
      <c r="AN16292" s="61"/>
      <c r="AO16292" s="171"/>
      <c r="AP16292" s="61"/>
      <c r="AQ16292" s="61"/>
      <c r="AR16292" s="61"/>
      <c r="AS16292" s="61"/>
      <c r="AT16292" s="61"/>
      <c r="AU16292" s="61"/>
      <c r="AV16292" s="61"/>
      <c r="AW16292" s="61"/>
      <c r="AX16292" s="61"/>
      <c r="AY16292" s="61"/>
      <c r="AZ16292" s="61"/>
      <c r="BA16292" s="61"/>
    </row>
    <row r="16293" spans="39:53" x14ac:dyDescent="0.2">
      <c r="AM16293" s="61"/>
      <c r="AN16293" s="61"/>
      <c r="AO16293" s="171"/>
      <c r="AP16293" s="61"/>
      <c r="AQ16293" s="61"/>
      <c r="AR16293" s="61"/>
      <c r="AS16293" s="61"/>
      <c r="AT16293" s="61"/>
      <c r="AU16293" s="61"/>
      <c r="AV16293" s="61"/>
      <c r="AW16293" s="61"/>
      <c r="AX16293" s="61"/>
      <c r="AY16293" s="61"/>
      <c r="AZ16293" s="61"/>
      <c r="BA16293" s="61"/>
    </row>
    <row r="16294" spans="39:53" x14ac:dyDescent="0.2">
      <c r="AM16294" s="61"/>
      <c r="AN16294" s="61"/>
      <c r="AO16294" s="171"/>
      <c r="AP16294" s="61"/>
      <c r="AQ16294" s="61"/>
      <c r="AR16294" s="61"/>
      <c r="AS16294" s="61"/>
      <c r="AT16294" s="61"/>
      <c r="AU16294" s="61"/>
      <c r="AV16294" s="61"/>
      <c r="AW16294" s="61"/>
      <c r="AX16294" s="61"/>
      <c r="AY16294" s="61"/>
      <c r="AZ16294" s="61"/>
      <c r="BA16294" s="61"/>
    </row>
    <row r="16295" spans="39:53" x14ac:dyDescent="0.2">
      <c r="AM16295" s="61"/>
      <c r="AN16295" s="61"/>
      <c r="AO16295" s="171"/>
      <c r="AP16295" s="61"/>
      <c r="AQ16295" s="61"/>
      <c r="AR16295" s="61"/>
      <c r="AS16295" s="61"/>
      <c r="AT16295" s="61"/>
      <c r="AU16295" s="61"/>
      <c r="AV16295" s="61"/>
      <c r="AW16295" s="61"/>
      <c r="AX16295" s="61"/>
      <c r="AY16295" s="61"/>
      <c r="AZ16295" s="61"/>
      <c r="BA16295" s="61"/>
    </row>
    <row r="16296" spans="39:53" x14ac:dyDescent="0.2">
      <c r="AM16296" s="61"/>
      <c r="AN16296" s="61"/>
      <c r="AO16296" s="171"/>
      <c r="AP16296" s="61"/>
      <c r="AQ16296" s="61"/>
      <c r="AR16296" s="61"/>
      <c r="AS16296" s="61"/>
      <c r="AT16296" s="61"/>
      <c r="AU16296" s="61"/>
      <c r="AV16296" s="61"/>
      <c r="AW16296" s="61"/>
      <c r="AX16296" s="61"/>
      <c r="AY16296" s="61"/>
      <c r="AZ16296" s="61"/>
      <c r="BA16296" s="61"/>
    </row>
    <row r="16297" spans="39:53" x14ac:dyDescent="0.2">
      <c r="AM16297" s="61"/>
      <c r="AN16297" s="61"/>
      <c r="AO16297" s="171"/>
      <c r="AP16297" s="61"/>
      <c r="AQ16297" s="61"/>
      <c r="AR16297" s="61"/>
      <c r="AS16297" s="61"/>
      <c r="AT16297" s="61"/>
      <c r="AU16297" s="61"/>
      <c r="AV16297" s="61"/>
      <c r="AW16297" s="61"/>
      <c r="AX16297" s="61"/>
      <c r="AY16297" s="61"/>
      <c r="AZ16297" s="61"/>
      <c r="BA16297" s="61"/>
    </row>
    <row r="16298" spans="39:53" x14ac:dyDescent="0.2">
      <c r="AM16298" s="61"/>
      <c r="AN16298" s="61"/>
      <c r="AO16298" s="171"/>
      <c r="AP16298" s="61"/>
      <c r="AQ16298" s="61"/>
      <c r="AR16298" s="61"/>
      <c r="AS16298" s="61"/>
      <c r="AT16298" s="61"/>
      <c r="AU16298" s="61"/>
      <c r="AV16298" s="61"/>
      <c r="AW16298" s="61"/>
      <c r="AX16298" s="61"/>
      <c r="AY16298" s="61"/>
      <c r="AZ16298" s="61"/>
      <c r="BA16298" s="61"/>
    </row>
    <row r="16299" spans="39:53" x14ac:dyDescent="0.2">
      <c r="AM16299" s="61"/>
      <c r="AN16299" s="61"/>
      <c r="AO16299" s="171"/>
      <c r="AP16299" s="61"/>
      <c r="AQ16299" s="61"/>
      <c r="AR16299" s="61"/>
      <c r="AS16299" s="61"/>
      <c r="AT16299" s="61"/>
      <c r="AU16299" s="61"/>
      <c r="AV16299" s="61"/>
      <c r="AW16299" s="61"/>
      <c r="AX16299" s="61"/>
      <c r="AY16299" s="61"/>
      <c r="AZ16299" s="61"/>
      <c r="BA16299" s="61"/>
    </row>
    <row r="16300" spans="39:53" x14ac:dyDescent="0.2">
      <c r="AM16300" s="61"/>
      <c r="AN16300" s="61"/>
      <c r="AO16300" s="171"/>
      <c r="AP16300" s="61"/>
      <c r="AQ16300" s="61"/>
      <c r="AR16300" s="61"/>
      <c r="AS16300" s="61"/>
      <c r="AT16300" s="61"/>
      <c r="AU16300" s="61"/>
      <c r="AV16300" s="61"/>
      <c r="AW16300" s="61"/>
      <c r="AX16300" s="61"/>
      <c r="AY16300" s="61"/>
      <c r="AZ16300" s="61"/>
      <c r="BA16300" s="61"/>
    </row>
    <row r="16301" spans="39:53" x14ac:dyDescent="0.2">
      <c r="AM16301" s="61"/>
      <c r="AN16301" s="61"/>
      <c r="AO16301" s="171"/>
      <c r="AP16301" s="61"/>
      <c r="AQ16301" s="61"/>
      <c r="AR16301" s="61"/>
      <c r="AS16301" s="61"/>
      <c r="AT16301" s="61"/>
      <c r="AU16301" s="61"/>
      <c r="AV16301" s="61"/>
      <c r="AW16301" s="61"/>
      <c r="AX16301" s="61"/>
      <c r="AY16301" s="61"/>
      <c r="AZ16301" s="61"/>
      <c r="BA16301" s="61"/>
    </row>
    <row r="16302" spans="39:53" x14ac:dyDescent="0.2">
      <c r="AM16302" s="61"/>
      <c r="AN16302" s="61"/>
      <c r="AO16302" s="171"/>
      <c r="AP16302" s="61"/>
      <c r="AQ16302" s="61"/>
      <c r="AR16302" s="61"/>
      <c r="AS16302" s="61"/>
      <c r="AT16302" s="61"/>
      <c r="AU16302" s="61"/>
      <c r="AV16302" s="61"/>
      <c r="AW16302" s="61"/>
      <c r="AX16302" s="61"/>
      <c r="AY16302" s="61"/>
      <c r="AZ16302" s="61"/>
      <c r="BA16302" s="61"/>
    </row>
    <row r="16303" spans="39:53" x14ac:dyDescent="0.2">
      <c r="AM16303" s="61"/>
      <c r="AN16303" s="61"/>
      <c r="AO16303" s="171"/>
      <c r="AP16303" s="61"/>
      <c r="AQ16303" s="61"/>
      <c r="AR16303" s="61"/>
      <c r="AS16303" s="61"/>
      <c r="AT16303" s="61"/>
      <c r="AU16303" s="61"/>
      <c r="AV16303" s="61"/>
      <c r="AW16303" s="61"/>
      <c r="AX16303" s="61"/>
      <c r="AY16303" s="61"/>
      <c r="AZ16303" s="61"/>
      <c r="BA16303" s="61"/>
    </row>
    <row r="16304" spans="39:53" x14ac:dyDescent="0.2">
      <c r="AM16304" s="61"/>
      <c r="AN16304" s="61"/>
      <c r="AO16304" s="171"/>
      <c r="AP16304" s="61"/>
      <c r="AQ16304" s="61"/>
      <c r="AR16304" s="61"/>
      <c r="AS16304" s="61"/>
      <c r="AT16304" s="61"/>
      <c r="AU16304" s="61"/>
      <c r="AV16304" s="61"/>
      <c r="AW16304" s="61"/>
      <c r="AX16304" s="61"/>
      <c r="AY16304" s="61"/>
      <c r="AZ16304" s="61"/>
      <c r="BA16304" s="61"/>
    </row>
    <row r="16305" spans="39:53" x14ac:dyDescent="0.2">
      <c r="AM16305" s="61"/>
      <c r="AN16305" s="61"/>
      <c r="AO16305" s="171"/>
      <c r="AP16305" s="61"/>
      <c r="AQ16305" s="61"/>
      <c r="AR16305" s="61"/>
      <c r="AS16305" s="61"/>
      <c r="AT16305" s="61"/>
      <c r="AU16305" s="61"/>
      <c r="AV16305" s="61"/>
      <c r="AW16305" s="61"/>
      <c r="AX16305" s="61"/>
      <c r="AY16305" s="61"/>
      <c r="AZ16305" s="61"/>
      <c r="BA16305" s="61"/>
    </row>
    <row r="16306" spans="39:53" x14ac:dyDescent="0.2">
      <c r="AM16306" s="61"/>
      <c r="AN16306" s="61"/>
      <c r="AO16306" s="171"/>
      <c r="AP16306" s="61"/>
      <c r="AQ16306" s="61"/>
      <c r="AR16306" s="61"/>
      <c r="AS16306" s="61"/>
      <c r="AT16306" s="61"/>
      <c r="AU16306" s="61"/>
      <c r="AV16306" s="61"/>
      <c r="AW16306" s="61"/>
      <c r="AX16306" s="61"/>
      <c r="AY16306" s="61"/>
      <c r="AZ16306" s="61"/>
      <c r="BA16306" s="61"/>
    </row>
    <row r="16307" spans="39:53" x14ac:dyDescent="0.2">
      <c r="AM16307" s="61"/>
      <c r="AN16307" s="61"/>
      <c r="AO16307" s="171"/>
      <c r="AP16307" s="61"/>
      <c r="AQ16307" s="61"/>
      <c r="AR16307" s="61"/>
      <c r="AS16307" s="61"/>
      <c r="AT16307" s="61"/>
      <c r="AU16307" s="61"/>
      <c r="AV16307" s="61"/>
      <c r="AW16307" s="61"/>
      <c r="AX16307" s="61"/>
      <c r="AY16307" s="61"/>
      <c r="AZ16307" s="61"/>
      <c r="BA16307" s="61"/>
    </row>
    <row r="16308" spans="39:53" x14ac:dyDescent="0.2">
      <c r="AM16308" s="61"/>
      <c r="AN16308" s="61"/>
      <c r="AO16308" s="171"/>
      <c r="AP16308" s="61"/>
      <c r="AQ16308" s="61"/>
      <c r="AR16308" s="61"/>
      <c r="AS16308" s="61"/>
      <c r="AT16308" s="61"/>
      <c r="AU16308" s="61"/>
      <c r="AV16308" s="61"/>
      <c r="AW16308" s="61"/>
      <c r="AX16308" s="61"/>
      <c r="AY16308" s="61"/>
      <c r="AZ16308" s="61"/>
      <c r="BA16308" s="61"/>
    </row>
    <row r="16309" spans="39:53" x14ac:dyDescent="0.2">
      <c r="AM16309" s="61"/>
      <c r="AN16309" s="61"/>
      <c r="AO16309" s="171"/>
      <c r="AP16309" s="61"/>
      <c r="AQ16309" s="61"/>
      <c r="AR16309" s="61"/>
      <c r="AS16309" s="61"/>
      <c r="AT16309" s="61"/>
      <c r="AU16309" s="61"/>
      <c r="AV16309" s="61"/>
      <c r="AW16309" s="61"/>
      <c r="AX16309" s="61"/>
      <c r="AY16309" s="61"/>
      <c r="AZ16309" s="61"/>
      <c r="BA16309" s="61"/>
    </row>
    <row r="16310" spans="39:53" x14ac:dyDescent="0.2">
      <c r="AM16310" s="61"/>
      <c r="AN16310" s="61"/>
      <c r="AO16310" s="171"/>
      <c r="AP16310" s="61"/>
      <c r="AQ16310" s="61"/>
      <c r="AR16310" s="61"/>
      <c r="AS16310" s="61"/>
      <c r="AT16310" s="61"/>
      <c r="AU16310" s="61"/>
      <c r="AV16310" s="61"/>
      <c r="AW16310" s="61"/>
      <c r="AX16310" s="61"/>
      <c r="AY16310" s="61"/>
      <c r="AZ16310" s="61"/>
      <c r="BA16310" s="61"/>
    </row>
    <row r="16311" spans="39:53" x14ac:dyDescent="0.2">
      <c r="AM16311" s="61"/>
      <c r="AN16311" s="61"/>
      <c r="AO16311" s="171"/>
      <c r="AP16311" s="61"/>
      <c r="AQ16311" s="61"/>
      <c r="AR16311" s="61"/>
      <c r="AS16311" s="61"/>
      <c r="AT16311" s="61"/>
      <c r="AU16311" s="61"/>
      <c r="AV16311" s="61"/>
      <c r="AW16311" s="61"/>
      <c r="AX16311" s="61"/>
      <c r="AY16311" s="61"/>
      <c r="AZ16311" s="61"/>
      <c r="BA16311" s="61"/>
    </row>
    <row r="16312" spans="39:53" x14ac:dyDescent="0.2">
      <c r="AM16312" s="61"/>
      <c r="AN16312" s="61"/>
      <c r="AO16312" s="171"/>
      <c r="AP16312" s="61"/>
      <c r="AQ16312" s="61"/>
      <c r="AR16312" s="61"/>
      <c r="AS16312" s="61"/>
      <c r="AT16312" s="61"/>
      <c r="AU16312" s="61"/>
      <c r="AV16312" s="61"/>
      <c r="AW16312" s="61"/>
      <c r="AX16312" s="61"/>
      <c r="AY16312" s="61"/>
      <c r="AZ16312" s="61"/>
      <c r="BA16312" s="61"/>
    </row>
    <row r="16313" spans="39:53" x14ac:dyDescent="0.2">
      <c r="AM16313" s="61"/>
      <c r="AN16313" s="61"/>
      <c r="AO16313" s="171"/>
      <c r="AP16313" s="61"/>
      <c r="AQ16313" s="61"/>
      <c r="AR16313" s="61"/>
      <c r="AS16313" s="61"/>
      <c r="AT16313" s="61"/>
      <c r="AU16313" s="61"/>
      <c r="AV16313" s="61"/>
      <c r="AW16313" s="61"/>
      <c r="AX16313" s="61"/>
      <c r="AY16313" s="61"/>
      <c r="AZ16313" s="61"/>
      <c r="BA16313" s="61"/>
    </row>
    <row r="16314" spans="39:53" x14ac:dyDescent="0.2">
      <c r="AM16314" s="61"/>
      <c r="AN16314" s="61"/>
      <c r="AO16314" s="171"/>
      <c r="AP16314" s="61"/>
      <c r="AQ16314" s="61"/>
      <c r="AR16314" s="61"/>
      <c r="AS16314" s="61"/>
      <c r="AT16314" s="61"/>
      <c r="AU16314" s="61"/>
      <c r="AV16314" s="61"/>
      <c r="AW16314" s="61"/>
      <c r="AX16314" s="61"/>
      <c r="AY16314" s="61"/>
      <c r="AZ16314" s="61"/>
      <c r="BA16314" s="61"/>
    </row>
    <row r="16315" spans="39:53" x14ac:dyDescent="0.2">
      <c r="AM16315" s="61"/>
      <c r="AN16315" s="61"/>
      <c r="AO16315" s="171"/>
      <c r="AP16315" s="61"/>
      <c r="AQ16315" s="61"/>
      <c r="AR16315" s="61"/>
      <c r="AS16315" s="61"/>
      <c r="AT16315" s="61"/>
      <c r="AU16315" s="61"/>
      <c r="AV16315" s="61"/>
      <c r="AW16315" s="61"/>
      <c r="AX16315" s="61"/>
      <c r="AY16315" s="61"/>
      <c r="AZ16315" s="61"/>
      <c r="BA16315" s="61"/>
    </row>
    <row r="16316" spans="39:53" x14ac:dyDescent="0.2">
      <c r="AM16316" s="61"/>
      <c r="AN16316" s="61"/>
      <c r="AO16316" s="171"/>
      <c r="AP16316" s="61"/>
      <c r="AQ16316" s="61"/>
      <c r="AR16316" s="61"/>
      <c r="AS16316" s="61"/>
      <c r="AT16316" s="61"/>
      <c r="AU16316" s="61"/>
      <c r="AV16316" s="61"/>
      <c r="AW16316" s="61"/>
      <c r="AX16316" s="61"/>
      <c r="AY16316" s="61"/>
      <c r="AZ16316" s="61"/>
      <c r="BA16316" s="61"/>
    </row>
    <row r="16317" spans="39:53" x14ac:dyDescent="0.2">
      <c r="AM16317" s="61"/>
      <c r="AN16317" s="61"/>
      <c r="AO16317" s="171"/>
      <c r="AP16317" s="61"/>
      <c r="AQ16317" s="61"/>
      <c r="AR16317" s="61"/>
      <c r="AS16317" s="61"/>
      <c r="AT16317" s="61"/>
      <c r="AU16317" s="61"/>
      <c r="AV16317" s="61"/>
      <c r="AW16317" s="61"/>
      <c r="AX16317" s="61"/>
      <c r="AY16317" s="61"/>
      <c r="AZ16317" s="61"/>
      <c r="BA16317" s="61"/>
    </row>
    <row r="16318" spans="39:53" x14ac:dyDescent="0.2">
      <c r="AM16318" s="61"/>
      <c r="AN16318" s="61"/>
      <c r="AO16318" s="171"/>
      <c r="AP16318" s="61"/>
      <c r="AQ16318" s="61"/>
      <c r="AR16318" s="61"/>
      <c r="AS16318" s="61"/>
      <c r="AT16318" s="61"/>
      <c r="AU16318" s="61"/>
      <c r="AV16318" s="61"/>
      <c r="AW16318" s="61"/>
      <c r="AX16318" s="61"/>
      <c r="AY16318" s="61"/>
      <c r="AZ16318" s="61"/>
      <c r="BA16318" s="61"/>
    </row>
    <row r="16319" spans="39:53" x14ac:dyDescent="0.2">
      <c r="AM16319" s="61"/>
      <c r="AN16319" s="61"/>
      <c r="AO16319" s="171"/>
      <c r="AP16319" s="61"/>
      <c r="AQ16319" s="61"/>
      <c r="AR16319" s="61"/>
      <c r="AS16319" s="61"/>
      <c r="AT16319" s="61"/>
      <c r="AU16319" s="61"/>
      <c r="AV16319" s="61"/>
      <c r="AW16319" s="61"/>
      <c r="AX16319" s="61"/>
      <c r="AY16319" s="61"/>
      <c r="AZ16319" s="61"/>
      <c r="BA16319" s="61"/>
    </row>
    <row r="16320" spans="39:53" x14ac:dyDescent="0.2">
      <c r="AM16320" s="61"/>
      <c r="AN16320" s="61"/>
      <c r="AO16320" s="171"/>
      <c r="AP16320" s="61"/>
      <c r="AQ16320" s="61"/>
      <c r="AR16320" s="61"/>
      <c r="AS16320" s="61"/>
      <c r="AT16320" s="61"/>
      <c r="AU16320" s="61"/>
      <c r="AV16320" s="61"/>
      <c r="AW16320" s="61"/>
      <c r="AX16320" s="61"/>
      <c r="AY16320" s="61"/>
      <c r="AZ16320" s="61"/>
      <c r="BA16320" s="61"/>
    </row>
    <row r="16321" spans="39:53" x14ac:dyDescent="0.2">
      <c r="AM16321" s="61"/>
      <c r="AN16321" s="61"/>
      <c r="AO16321" s="171"/>
      <c r="AP16321" s="61"/>
      <c r="AQ16321" s="61"/>
      <c r="AR16321" s="61"/>
      <c r="AS16321" s="61"/>
      <c r="AT16321" s="61"/>
      <c r="AU16321" s="61"/>
      <c r="AV16321" s="61"/>
      <c r="AW16321" s="61"/>
      <c r="AX16321" s="61"/>
      <c r="AY16321" s="61"/>
      <c r="AZ16321" s="61"/>
      <c r="BA16321" s="61"/>
    </row>
    <row r="16322" spans="39:53" x14ac:dyDescent="0.2">
      <c r="AM16322" s="61"/>
      <c r="AN16322" s="61"/>
      <c r="AO16322" s="171"/>
      <c r="AP16322" s="61"/>
      <c r="AQ16322" s="61"/>
      <c r="AR16322" s="61"/>
      <c r="AS16322" s="61"/>
      <c r="AT16322" s="61"/>
      <c r="AU16322" s="61"/>
      <c r="AV16322" s="61"/>
      <c r="AW16322" s="61"/>
      <c r="AX16322" s="61"/>
      <c r="AY16322" s="61"/>
      <c r="AZ16322" s="61"/>
      <c r="BA16322" s="61"/>
    </row>
    <row r="16323" spans="39:53" x14ac:dyDescent="0.2">
      <c r="AM16323" s="61"/>
      <c r="AN16323" s="61"/>
      <c r="AO16323" s="171"/>
      <c r="AP16323" s="61"/>
      <c r="AQ16323" s="61"/>
      <c r="AR16323" s="61"/>
      <c r="AS16323" s="61"/>
      <c r="AT16323" s="61"/>
      <c r="AU16323" s="61"/>
      <c r="AV16323" s="61"/>
      <c r="AW16323" s="61"/>
      <c r="AX16323" s="61"/>
      <c r="AY16323" s="61"/>
      <c r="AZ16323" s="61"/>
      <c r="BA16323" s="61"/>
    </row>
    <row r="16324" spans="39:53" x14ac:dyDescent="0.2">
      <c r="AM16324" s="61"/>
      <c r="AN16324" s="61"/>
      <c r="AO16324" s="171"/>
      <c r="AP16324" s="61"/>
      <c r="AQ16324" s="61"/>
      <c r="AR16324" s="61"/>
      <c r="AS16324" s="61"/>
      <c r="AT16324" s="61"/>
      <c r="AU16324" s="61"/>
      <c r="AV16324" s="61"/>
      <c r="AW16324" s="61"/>
      <c r="AX16324" s="61"/>
      <c r="AY16324" s="61"/>
      <c r="AZ16324" s="61"/>
      <c r="BA16324" s="61"/>
    </row>
    <row r="16325" spans="39:53" x14ac:dyDescent="0.2">
      <c r="AM16325" s="61"/>
      <c r="AN16325" s="61"/>
      <c r="AO16325" s="171"/>
      <c r="AP16325" s="61"/>
      <c r="AQ16325" s="61"/>
      <c r="AR16325" s="61"/>
      <c r="AS16325" s="61"/>
      <c r="AT16325" s="61"/>
      <c r="AU16325" s="61"/>
      <c r="AV16325" s="61"/>
      <c r="AW16325" s="61"/>
      <c r="AX16325" s="61"/>
      <c r="AY16325" s="61"/>
      <c r="AZ16325" s="61"/>
      <c r="BA16325" s="61"/>
    </row>
    <row r="16326" spans="39:53" x14ac:dyDescent="0.2">
      <c r="AM16326" s="61"/>
      <c r="AN16326" s="61"/>
      <c r="AO16326" s="171"/>
      <c r="AP16326" s="61"/>
      <c r="AQ16326" s="61"/>
      <c r="AR16326" s="61"/>
      <c r="AS16326" s="61"/>
      <c r="AT16326" s="61"/>
      <c r="AU16326" s="61"/>
      <c r="AV16326" s="61"/>
      <c r="AW16326" s="61"/>
      <c r="AX16326" s="61"/>
      <c r="AY16326" s="61"/>
      <c r="AZ16326" s="61"/>
      <c r="BA16326" s="61"/>
    </row>
    <row r="16327" spans="39:53" x14ac:dyDescent="0.2">
      <c r="AM16327" s="61"/>
      <c r="AN16327" s="61"/>
      <c r="AO16327" s="171"/>
      <c r="AP16327" s="61"/>
      <c r="AQ16327" s="61"/>
      <c r="AR16327" s="61"/>
      <c r="AS16327" s="61"/>
      <c r="AT16327" s="61"/>
      <c r="AU16327" s="61"/>
      <c r="AV16327" s="61"/>
      <c r="AW16327" s="61"/>
      <c r="AX16327" s="61"/>
      <c r="AY16327" s="61"/>
      <c r="AZ16327" s="61"/>
      <c r="BA16327" s="61"/>
    </row>
    <row r="16328" spans="39:53" x14ac:dyDescent="0.2">
      <c r="AM16328" s="61"/>
      <c r="AN16328" s="61"/>
      <c r="AO16328" s="171"/>
      <c r="AP16328" s="61"/>
      <c r="AQ16328" s="61"/>
      <c r="AR16328" s="61"/>
      <c r="AS16328" s="61"/>
      <c r="AT16328" s="61"/>
      <c r="AU16328" s="61"/>
      <c r="AV16328" s="61"/>
      <c r="AW16328" s="61"/>
      <c r="AX16328" s="61"/>
      <c r="AY16328" s="61"/>
      <c r="AZ16328" s="61"/>
      <c r="BA16328" s="61"/>
    </row>
    <row r="16329" spans="39:53" x14ac:dyDescent="0.2">
      <c r="AM16329" s="61"/>
      <c r="AN16329" s="61"/>
      <c r="AO16329" s="171"/>
      <c r="AP16329" s="61"/>
      <c r="AQ16329" s="61"/>
      <c r="AR16329" s="61"/>
      <c r="AS16329" s="61"/>
      <c r="AT16329" s="61"/>
      <c r="AU16329" s="61"/>
      <c r="AV16329" s="61"/>
      <c r="AW16329" s="61"/>
      <c r="AX16329" s="61"/>
      <c r="AY16329" s="61"/>
      <c r="AZ16329" s="61"/>
      <c r="BA16329" s="61"/>
    </row>
    <row r="16330" spans="39:53" x14ac:dyDescent="0.2">
      <c r="AM16330" s="61"/>
      <c r="AN16330" s="61"/>
      <c r="AO16330" s="171"/>
      <c r="AP16330" s="61"/>
      <c r="AQ16330" s="61"/>
      <c r="AR16330" s="61"/>
      <c r="AS16330" s="61"/>
      <c r="AT16330" s="61"/>
      <c r="AU16330" s="61"/>
      <c r="AV16330" s="61"/>
      <c r="AW16330" s="61"/>
      <c r="AX16330" s="61"/>
      <c r="AY16330" s="61"/>
      <c r="AZ16330" s="61"/>
      <c r="BA16330" s="61"/>
    </row>
    <row r="16331" spans="39:53" x14ac:dyDescent="0.2">
      <c r="AM16331" s="61"/>
      <c r="AN16331" s="61"/>
      <c r="AO16331" s="171"/>
      <c r="AP16331" s="61"/>
      <c r="AQ16331" s="61"/>
      <c r="AR16331" s="61"/>
      <c r="AS16331" s="61"/>
      <c r="AT16331" s="61"/>
      <c r="AU16331" s="61"/>
      <c r="AV16331" s="61"/>
      <c r="AW16331" s="61"/>
      <c r="AX16331" s="61"/>
      <c r="AY16331" s="61"/>
      <c r="AZ16331" s="61"/>
      <c r="BA16331" s="61"/>
    </row>
    <row r="16332" spans="39:53" x14ac:dyDescent="0.2">
      <c r="AM16332" s="61"/>
      <c r="AN16332" s="61"/>
      <c r="AO16332" s="171"/>
      <c r="AP16332" s="61"/>
      <c r="AQ16332" s="61"/>
      <c r="AR16332" s="61"/>
      <c r="AS16332" s="61"/>
      <c r="AT16332" s="61"/>
      <c r="AU16332" s="61"/>
      <c r="AV16332" s="61"/>
      <c r="AW16332" s="61"/>
      <c r="AX16332" s="61"/>
      <c r="AY16332" s="61"/>
      <c r="AZ16332" s="61"/>
      <c r="BA16332" s="61"/>
    </row>
    <row r="16333" spans="39:53" x14ac:dyDescent="0.2">
      <c r="AM16333" s="61"/>
      <c r="AN16333" s="61"/>
      <c r="AO16333" s="171"/>
      <c r="AP16333" s="61"/>
      <c r="AQ16333" s="61"/>
      <c r="AR16333" s="61"/>
      <c r="AS16333" s="61"/>
      <c r="AT16333" s="61"/>
      <c r="AU16333" s="61"/>
      <c r="AV16333" s="61"/>
      <c r="AW16333" s="61"/>
      <c r="AX16333" s="61"/>
      <c r="AY16333" s="61"/>
      <c r="AZ16333" s="61"/>
      <c r="BA16333" s="61"/>
    </row>
    <row r="16334" spans="39:53" x14ac:dyDescent="0.2">
      <c r="AM16334" s="61"/>
      <c r="AN16334" s="61"/>
      <c r="AO16334" s="171"/>
      <c r="AP16334" s="61"/>
      <c r="AQ16334" s="61"/>
      <c r="AR16334" s="61"/>
      <c r="AS16334" s="61"/>
      <c r="AT16334" s="61"/>
      <c r="AU16334" s="61"/>
      <c r="AV16334" s="61"/>
      <c r="AW16334" s="61"/>
      <c r="AX16334" s="61"/>
      <c r="AY16334" s="61"/>
      <c r="AZ16334" s="61"/>
      <c r="BA16334" s="61"/>
    </row>
    <row r="16335" spans="39:53" x14ac:dyDescent="0.2">
      <c r="AM16335" s="61"/>
      <c r="AN16335" s="61"/>
      <c r="AO16335" s="171"/>
      <c r="AP16335" s="61"/>
      <c r="AQ16335" s="61"/>
      <c r="AR16335" s="61"/>
      <c r="AS16335" s="61"/>
      <c r="AT16335" s="61"/>
      <c r="AU16335" s="61"/>
      <c r="AV16335" s="61"/>
      <c r="AW16335" s="61"/>
      <c r="AX16335" s="61"/>
      <c r="AY16335" s="61"/>
      <c r="AZ16335" s="61"/>
      <c r="BA16335" s="61"/>
    </row>
    <row r="16336" spans="39:53" x14ac:dyDescent="0.2">
      <c r="AM16336" s="61"/>
      <c r="AN16336" s="61"/>
      <c r="AO16336" s="171"/>
      <c r="AP16336" s="61"/>
      <c r="AQ16336" s="61"/>
      <c r="AR16336" s="61"/>
      <c r="AS16336" s="61"/>
      <c r="AT16336" s="61"/>
      <c r="AU16336" s="61"/>
      <c r="AV16336" s="61"/>
      <c r="AW16336" s="61"/>
      <c r="AX16336" s="61"/>
      <c r="AY16336" s="61"/>
      <c r="AZ16336" s="61"/>
      <c r="BA16336" s="61"/>
    </row>
    <row r="16337" spans="39:53" x14ac:dyDescent="0.2">
      <c r="AM16337" s="61"/>
      <c r="AN16337" s="61"/>
      <c r="AO16337" s="171"/>
      <c r="AP16337" s="61"/>
      <c r="AQ16337" s="61"/>
      <c r="AR16337" s="61"/>
      <c r="AS16337" s="61"/>
      <c r="AT16337" s="61"/>
      <c r="AU16337" s="61"/>
      <c r="AV16337" s="61"/>
      <c r="AW16337" s="61"/>
      <c r="AX16337" s="61"/>
      <c r="AY16337" s="61"/>
      <c r="AZ16337" s="61"/>
      <c r="BA16337" s="61"/>
    </row>
    <row r="16338" spans="39:53" x14ac:dyDescent="0.2">
      <c r="AM16338" s="61"/>
      <c r="AN16338" s="61"/>
      <c r="AO16338" s="171"/>
      <c r="AP16338" s="61"/>
      <c r="AQ16338" s="61"/>
      <c r="AR16338" s="61"/>
      <c r="AS16338" s="61"/>
      <c r="AT16338" s="61"/>
      <c r="AU16338" s="61"/>
      <c r="AV16338" s="61"/>
      <c r="AW16338" s="61"/>
      <c r="AX16338" s="61"/>
      <c r="AY16338" s="61"/>
      <c r="AZ16338" s="61"/>
      <c r="BA16338" s="61"/>
    </row>
    <row r="16339" spans="39:53" x14ac:dyDescent="0.2">
      <c r="AM16339" s="61"/>
      <c r="AN16339" s="61"/>
      <c r="AO16339" s="171"/>
      <c r="AP16339" s="61"/>
      <c r="AQ16339" s="61"/>
      <c r="AR16339" s="61"/>
      <c r="AS16339" s="61"/>
      <c r="AT16339" s="61"/>
      <c r="AU16339" s="61"/>
      <c r="AV16339" s="61"/>
      <c r="AW16339" s="61"/>
      <c r="AX16339" s="61"/>
      <c r="AY16339" s="61"/>
      <c r="AZ16339" s="61"/>
      <c r="BA16339" s="61"/>
    </row>
    <row r="16340" spans="39:53" x14ac:dyDescent="0.2">
      <c r="AM16340" s="61"/>
      <c r="AN16340" s="61"/>
      <c r="AO16340" s="171"/>
      <c r="AP16340" s="61"/>
      <c r="AQ16340" s="61"/>
      <c r="AR16340" s="61"/>
      <c r="AS16340" s="61"/>
      <c r="AT16340" s="61"/>
      <c r="AU16340" s="61"/>
      <c r="AV16340" s="61"/>
      <c r="AW16340" s="61"/>
      <c r="AX16340" s="61"/>
      <c r="AY16340" s="61"/>
      <c r="AZ16340" s="61"/>
      <c r="BA16340" s="61"/>
    </row>
    <row r="16341" spans="39:53" x14ac:dyDescent="0.2">
      <c r="AM16341" s="61"/>
      <c r="AN16341" s="61"/>
      <c r="AO16341" s="171"/>
      <c r="AP16341" s="61"/>
      <c r="AQ16341" s="61"/>
      <c r="AR16341" s="61"/>
      <c r="AS16341" s="61"/>
      <c r="AT16341" s="61"/>
      <c r="AU16341" s="61"/>
      <c r="AV16341" s="61"/>
      <c r="AW16341" s="61"/>
      <c r="AX16341" s="61"/>
      <c r="AY16341" s="61"/>
      <c r="AZ16341" s="61"/>
      <c r="BA16341" s="61"/>
    </row>
    <row r="16342" spans="39:53" x14ac:dyDescent="0.2">
      <c r="AM16342" s="61"/>
      <c r="AN16342" s="61"/>
      <c r="AO16342" s="171"/>
      <c r="AP16342" s="61"/>
      <c r="AQ16342" s="61"/>
      <c r="AR16342" s="61"/>
      <c r="AS16342" s="61"/>
      <c r="AT16342" s="61"/>
      <c r="AU16342" s="61"/>
      <c r="AV16342" s="61"/>
      <c r="AW16342" s="61"/>
      <c r="AX16342" s="61"/>
      <c r="AY16342" s="61"/>
      <c r="AZ16342" s="61"/>
      <c r="BA16342" s="61"/>
    </row>
    <row r="16343" spans="39:53" x14ac:dyDescent="0.2">
      <c r="AM16343" s="61"/>
      <c r="AN16343" s="61"/>
      <c r="AO16343" s="171"/>
      <c r="AP16343" s="61"/>
      <c r="AQ16343" s="61"/>
      <c r="AR16343" s="61"/>
      <c r="AS16343" s="61"/>
      <c r="AT16343" s="61"/>
      <c r="AU16343" s="61"/>
      <c r="AV16343" s="61"/>
      <c r="AW16343" s="61"/>
      <c r="AX16343" s="61"/>
      <c r="AY16343" s="61"/>
      <c r="AZ16343" s="61"/>
      <c r="BA16343" s="61"/>
    </row>
    <row r="16344" spans="39:53" x14ac:dyDescent="0.2">
      <c r="AM16344" s="61"/>
      <c r="AN16344" s="61"/>
      <c r="AO16344" s="171"/>
      <c r="AP16344" s="61"/>
      <c r="AQ16344" s="61"/>
      <c r="AR16344" s="61"/>
      <c r="AS16344" s="61"/>
      <c r="AT16344" s="61"/>
      <c r="AU16344" s="61"/>
      <c r="AV16344" s="61"/>
      <c r="AW16344" s="61"/>
      <c r="AX16344" s="61"/>
      <c r="AY16344" s="61"/>
      <c r="AZ16344" s="61"/>
      <c r="BA16344" s="61"/>
    </row>
    <row r="16345" spans="39:53" x14ac:dyDescent="0.2">
      <c r="AM16345" s="61"/>
      <c r="AN16345" s="61"/>
      <c r="AO16345" s="171"/>
      <c r="AP16345" s="61"/>
      <c r="AQ16345" s="61"/>
      <c r="AR16345" s="61"/>
      <c r="AS16345" s="61"/>
      <c r="AT16345" s="61"/>
      <c r="AU16345" s="61"/>
      <c r="AV16345" s="61"/>
      <c r="AW16345" s="61"/>
      <c r="AX16345" s="61"/>
      <c r="AY16345" s="61"/>
      <c r="AZ16345" s="61"/>
      <c r="BA16345" s="61"/>
    </row>
    <row r="16346" spans="39:53" x14ac:dyDescent="0.2">
      <c r="AM16346" s="61"/>
      <c r="AN16346" s="61"/>
      <c r="AO16346" s="171"/>
      <c r="AP16346" s="61"/>
      <c r="AQ16346" s="61"/>
      <c r="AR16346" s="61"/>
      <c r="AS16346" s="61"/>
      <c r="AT16346" s="61"/>
      <c r="AU16346" s="61"/>
      <c r="AV16346" s="61"/>
      <c r="AW16346" s="61"/>
      <c r="AX16346" s="61"/>
      <c r="AY16346" s="61"/>
      <c r="AZ16346" s="61"/>
      <c r="BA16346" s="61"/>
    </row>
    <row r="16347" spans="39:53" x14ac:dyDescent="0.2">
      <c r="AM16347" s="61"/>
      <c r="AN16347" s="61"/>
      <c r="AO16347" s="171"/>
      <c r="AP16347" s="61"/>
      <c r="AQ16347" s="61"/>
      <c r="AR16347" s="61"/>
      <c r="AS16347" s="61"/>
      <c r="AT16347" s="61"/>
      <c r="AU16347" s="61"/>
      <c r="AV16347" s="61"/>
      <c r="AW16347" s="61"/>
      <c r="AX16347" s="61"/>
      <c r="AY16347" s="61"/>
      <c r="AZ16347" s="61"/>
      <c r="BA16347" s="61"/>
    </row>
    <row r="16348" spans="39:53" x14ac:dyDescent="0.2">
      <c r="AM16348" s="61"/>
      <c r="AN16348" s="61"/>
      <c r="AO16348" s="171"/>
      <c r="AP16348" s="61"/>
      <c r="AQ16348" s="61"/>
      <c r="AR16348" s="61"/>
      <c r="AS16348" s="61"/>
      <c r="AT16348" s="61"/>
      <c r="AU16348" s="61"/>
      <c r="AV16348" s="61"/>
      <c r="AW16348" s="61"/>
      <c r="AX16348" s="61"/>
      <c r="AY16348" s="61"/>
      <c r="AZ16348" s="61"/>
      <c r="BA16348" s="61"/>
    </row>
    <row r="16349" spans="39:53" x14ac:dyDescent="0.2">
      <c r="AM16349" s="61"/>
      <c r="AN16349" s="61"/>
      <c r="AO16349" s="171"/>
      <c r="AP16349" s="61"/>
      <c r="AQ16349" s="61"/>
      <c r="AR16349" s="61"/>
      <c r="AS16349" s="61"/>
      <c r="AT16349" s="61"/>
      <c r="AU16349" s="61"/>
      <c r="AV16349" s="61"/>
      <c r="AW16349" s="61"/>
      <c r="AX16349" s="61"/>
      <c r="AY16349" s="61"/>
      <c r="AZ16349" s="61"/>
      <c r="BA16349" s="61"/>
    </row>
    <row r="16350" spans="39:53" x14ac:dyDescent="0.2">
      <c r="AM16350" s="61"/>
      <c r="AN16350" s="61"/>
      <c r="AO16350" s="171"/>
      <c r="AP16350" s="61"/>
      <c r="AQ16350" s="61"/>
      <c r="AR16350" s="61"/>
      <c r="AS16350" s="61"/>
      <c r="AT16350" s="61"/>
      <c r="AU16350" s="61"/>
      <c r="AV16350" s="61"/>
      <c r="AW16350" s="61"/>
      <c r="AX16350" s="61"/>
      <c r="AY16350" s="61"/>
      <c r="AZ16350" s="61"/>
      <c r="BA16350" s="61"/>
    </row>
    <row r="16351" spans="39:53" x14ac:dyDescent="0.2">
      <c r="AM16351" s="61"/>
      <c r="AN16351" s="61"/>
      <c r="AO16351" s="171"/>
      <c r="AP16351" s="61"/>
      <c r="AQ16351" s="61"/>
      <c r="AR16351" s="61"/>
      <c r="AS16351" s="61"/>
      <c r="AT16351" s="61"/>
      <c r="AU16351" s="61"/>
      <c r="AV16351" s="61"/>
      <c r="AW16351" s="61"/>
      <c r="AX16351" s="61"/>
      <c r="AY16351" s="61"/>
      <c r="AZ16351" s="61"/>
      <c r="BA16351" s="61"/>
    </row>
    <row r="16352" spans="39:53" x14ac:dyDescent="0.2">
      <c r="AM16352" s="61"/>
      <c r="AN16352" s="61"/>
      <c r="AO16352" s="171"/>
      <c r="AP16352" s="61"/>
      <c r="AQ16352" s="61"/>
      <c r="AR16352" s="61"/>
      <c r="AS16352" s="61"/>
      <c r="AT16352" s="61"/>
      <c r="AU16352" s="61"/>
      <c r="AV16352" s="61"/>
      <c r="AW16352" s="61"/>
      <c r="AX16352" s="61"/>
      <c r="AY16352" s="61"/>
      <c r="AZ16352" s="61"/>
      <c r="BA16352" s="61"/>
    </row>
    <row r="16353" spans="39:53" x14ac:dyDescent="0.2">
      <c r="AM16353" s="61"/>
      <c r="AN16353" s="61"/>
      <c r="AO16353" s="171"/>
      <c r="AP16353" s="61"/>
      <c r="AQ16353" s="61"/>
      <c r="AR16353" s="61"/>
      <c r="AS16353" s="61"/>
      <c r="AT16353" s="61"/>
      <c r="AU16353" s="61"/>
      <c r="AV16353" s="61"/>
      <c r="AW16353" s="61"/>
      <c r="AX16353" s="61"/>
      <c r="AY16353" s="61"/>
      <c r="AZ16353" s="61"/>
      <c r="BA16353" s="61"/>
    </row>
    <row r="16354" spans="39:53" x14ac:dyDescent="0.2">
      <c r="AM16354" s="61"/>
      <c r="AN16354" s="61"/>
      <c r="AO16354" s="171"/>
      <c r="AP16354" s="61"/>
      <c r="AQ16354" s="61"/>
      <c r="AR16354" s="61"/>
      <c r="AS16354" s="61"/>
      <c r="AT16354" s="61"/>
      <c r="AU16354" s="61"/>
      <c r="AV16354" s="61"/>
      <c r="AW16354" s="61"/>
      <c r="AX16354" s="61"/>
      <c r="AY16354" s="61"/>
      <c r="AZ16354" s="61"/>
      <c r="BA16354" s="61"/>
    </row>
    <row r="16355" spans="39:53" x14ac:dyDescent="0.2">
      <c r="AM16355" s="61"/>
      <c r="AN16355" s="61"/>
      <c r="AO16355" s="171"/>
      <c r="AP16355" s="61"/>
      <c r="AQ16355" s="61"/>
      <c r="AR16355" s="61"/>
      <c r="AS16355" s="61"/>
      <c r="AT16355" s="61"/>
      <c r="AU16355" s="61"/>
      <c r="AV16355" s="61"/>
      <c r="AW16355" s="61"/>
      <c r="AX16355" s="61"/>
      <c r="AY16355" s="61"/>
      <c r="AZ16355" s="61"/>
      <c r="BA16355" s="61"/>
    </row>
    <row r="16356" spans="39:53" x14ac:dyDescent="0.2">
      <c r="AM16356" s="61"/>
      <c r="AN16356" s="61"/>
      <c r="AO16356" s="171"/>
      <c r="AP16356" s="61"/>
      <c r="AQ16356" s="61"/>
      <c r="AR16356" s="61"/>
      <c r="AS16356" s="61"/>
      <c r="AT16356" s="61"/>
      <c r="AU16356" s="61"/>
      <c r="AV16356" s="61"/>
      <c r="AW16356" s="61"/>
      <c r="AX16356" s="61"/>
      <c r="AY16356" s="61"/>
      <c r="AZ16356" s="61"/>
      <c r="BA16356" s="61"/>
    </row>
    <row r="16357" spans="39:53" x14ac:dyDescent="0.2">
      <c r="AM16357" s="61"/>
      <c r="AN16357" s="61"/>
      <c r="AO16357" s="171"/>
      <c r="AP16357" s="61"/>
      <c r="AQ16357" s="61"/>
      <c r="AR16357" s="61"/>
      <c r="AS16357" s="61"/>
      <c r="AT16357" s="61"/>
      <c r="AU16357" s="61"/>
      <c r="AV16357" s="61"/>
      <c r="AW16357" s="61"/>
      <c r="AX16357" s="61"/>
      <c r="AY16357" s="61"/>
      <c r="AZ16357" s="61"/>
      <c r="BA16357" s="61"/>
    </row>
    <row r="16358" spans="39:53" x14ac:dyDescent="0.2">
      <c r="AM16358" s="61"/>
      <c r="AN16358" s="61"/>
      <c r="AO16358" s="171"/>
      <c r="AP16358" s="61"/>
      <c r="AQ16358" s="61"/>
      <c r="AR16358" s="61"/>
      <c r="AS16358" s="61"/>
      <c r="AT16358" s="61"/>
      <c r="AU16358" s="61"/>
      <c r="AV16358" s="61"/>
      <c r="AW16358" s="61"/>
      <c r="AX16358" s="61"/>
      <c r="AY16358" s="61"/>
      <c r="AZ16358" s="61"/>
      <c r="BA16358" s="61"/>
    </row>
    <row r="16359" spans="39:53" x14ac:dyDescent="0.2">
      <c r="AM16359" s="61"/>
      <c r="AN16359" s="61"/>
      <c r="AO16359" s="171"/>
      <c r="AP16359" s="61"/>
      <c r="AQ16359" s="61"/>
      <c r="AR16359" s="61"/>
      <c r="AS16359" s="61"/>
      <c r="AT16359" s="61"/>
      <c r="AU16359" s="61"/>
      <c r="AV16359" s="61"/>
      <c r="AW16359" s="61"/>
      <c r="AX16359" s="61"/>
      <c r="AY16359" s="61"/>
      <c r="AZ16359" s="61"/>
      <c r="BA16359" s="61"/>
    </row>
    <row r="16360" spans="39:53" x14ac:dyDescent="0.2">
      <c r="AM16360" s="61"/>
      <c r="AN16360" s="61"/>
      <c r="AO16360" s="171"/>
      <c r="AP16360" s="61"/>
      <c r="AQ16360" s="61"/>
      <c r="AR16360" s="61"/>
      <c r="AS16360" s="61"/>
      <c r="AT16360" s="61"/>
      <c r="AU16360" s="61"/>
      <c r="AV16360" s="61"/>
      <c r="AW16360" s="61"/>
      <c r="AX16360" s="61"/>
      <c r="AY16360" s="61"/>
      <c r="AZ16360" s="61"/>
      <c r="BA16360" s="61"/>
    </row>
    <row r="16361" spans="39:53" x14ac:dyDescent="0.2">
      <c r="AM16361" s="61"/>
      <c r="AN16361" s="61"/>
      <c r="AO16361" s="171"/>
      <c r="AP16361" s="61"/>
      <c r="AQ16361" s="61"/>
      <c r="AR16361" s="61"/>
      <c r="AS16361" s="61"/>
      <c r="AT16361" s="61"/>
      <c r="AU16361" s="61"/>
      <c r="AV16361" s="61"/>
      <c r="AW16361" s="61"/>
      <c r="AX16361" s="61"/>
      <c r="AY16361" s="61"/>
      <c r="AZ16361" s="61"/>
      <c r="BA16361" s="61"/>
    </row>
    <row r="16362" spans="39:53" x14ac:dyDescent="0.2">
      <c r="AM16362" s="61"/>
      <c r="AN16362" s="61"/>
      <c r="AO16362" s="171"/>
      <c r="AP16362" s="61"/>
      <c r="AQ16362" s="61"/>
      <c r="AR16362" s="61"/>
      <c r="AS16362" s="61"/>
      <c r="AT16362" s="61"/>
      <c r="AU16362" s="61"/>
      <c r="AV16362" s="61"/>
      <c r="AW16362" s="61"/>
      <c r="AX16362" s="61"/>
      <c r="AY16362" s="61"/>
      <c r="AZ16362" s="61"/>
      <c r="BA16362" s="61"/>
    </row>
    <row r="16363" spans="39:53" x14ac:dyDescent="0.2">
      <c r="AM16363" s="61"/>
      <c r="AN16363" s="61"/>
      <c r="AO16363" s="171"/>
      <c r="AP16363" s="61"/>
      <c r="AQ16363" s="61"/>
      <c r="AR16363" s="61"/>
      <c r="AS16363" s="61"/>
      <c r="AT16363" s="61"/>
      <c r="AU16363" s="61"/>
      <c r="AV16363" s="61"/>
      <c r="AW16363" s="61"/>
      <c r="AX16363" s="61"/>
      <c r="AY16363" s="61"/>
      <c r="AZ16363" s="61"/>
      <c r="BA16363" s="61"/>
    </row>
    <row r="16364" spans="39:53" x14ac:dyDescent="0.2">
      <c r="AM16364" s="61"/>
      <c r="AN16364" s="61"/>
      <c r="AO16364" s="171"/>
      <c r="AP16364" s="61"/>
      <c r="AQ16364" s="61"/>
      <c r="AR16364" s="61"/>
      <c r="AS16364" s="61"/>
      <c r="AT16364" s="61"/>
      <c r="AU16364" s="61"/>
      <c r="AV16364" s="61"/>
      <c r="AW16364" s="61"/>
      <c r="AX16364" s="61"/>
      <c r="AY16364" s="61"/>
      <c r="AZ16364" s="61"/>
      <c r="BA16364" s="61"/>
    </row>
    <row r="16365" spans="39:53" x14ac:dyDescent="0.2">
      <c r="AM16365" s="61"/>
      <c r="AN16365" s="61"/>
      <c r="AO16365" s="171"/>
      <c r="AP16365" s="61"/>
      <c r="AQ16365" s="61"/>
      <c r="AR16365" s="61"/>
      <c r="AS16365" s="61"/>
      <c r="AT16365" s="61"/>
      <c r="AU16365" s="61"/>
      <c r="AV16365" s="61"/>
      <c r="AW16365" s="61"/>
      <c r="AX16365" s="61"/>
      <c r="AY16365" s="61"/>
      <c r="AZ16365" s="61"/>
      <c r="BA16365" s="61"/>
    </row>
    <row r="16366" spans="39:53" x14ac:dyDescent="0.2">
      <c r="AM16366" s="61"/>
      <c r="AN16366" s="61"/>
      <c r="AO16366" s="171"/>
      <c r="AP16366" s="61"/>
      <c r="AQ16366" s="61"/>
      <c r="AR16366" s="61"/>
      <c r="AS16366" s="61"/>
      <c r="AT16366" s="61"/>
      <c r="AU16366" s="61"/>
      <c r="AV16366" s="61"/>
      <c r="AW16366" s="61"/>
      <c r="AX16366" s="61"/>
      <c r="AY16366" s="61"/>
      <c r="AZ16366" s="61"/>
      <c r="BA16366" s="61"/>
    </row>
    <row r="16367" spans="39:53" x14ac:dyDescent="0.2">
      <c r="AM16367" s="61"/>
      <c r="AN16367" s="61"/>
      <c r="AO16367" s="171"/>
      <c r="AP16367" s="61"/>
      <c r="AQ16367" s="61"/>
      <c r="AR16367" s="61"/>
      <c r="AS16367" s="61"/>
      <c r="AT16367" s="61"/>
      <c r="AU16367" s="61"/>
      <c r="AV16367" s="61"/>
      <c r="AW16367" s="61"/>
      <c r="AX16367" s="61"/>
      <c r="AY16367" s="61"/>
      <c r="AZ16367" s="61"/>
      <c r="BA16367" s="61"/>
    </row>
    <row r="16368" spans="39:53" x14ac:dyDescent="0.2">
      <c r="AM16368" s="61"/>
      <c r="AN16368" s="61"/>
      <c r="AO16368" s="171"/>
      <c r="AP16368" s="61"/>
      <c r="AQ16368" s="61"/>
      <c r="AR16368" s="61"/>
      <c r="AS16368" s="61"/>
      <c r="AT16368" s="61"/>
      <c r="AU16368" s="61"/>
      <c r="AV16368" s="61"/>
      <c r="AW16368" s="61"/>
      <c r="AX16368" s="61"/>
      <c r="AY16368" s="61"/>
      <c r="AZ16368" s="61"/>
      <c r="BA16368" s="61"/>
    </row>
    <row r="16369" spans="39:53" x14ac:dyDescent="0.2">
      <c r="AM16369" s="61"/>
      <c r="AN16369" s="61"/>
      <c r="AO16369" s="171"/>
      <c r="AP16369" s="61"/>
      <c r="AQ16369" s="61"/>
      <c r="AR16369" s="61"/>
      <c r="AS16369" s="61"/>
      <c r="AT16369" s="61"/>
      <c r="AU16369" s="61"/>
      <c r="AV16369" s="61"/>
      <c r="AW16369" s="61"/>
      <c r="AX16369" s="61"/>
      <c r="AY16369" s="61"/>
      <c r="AZ16369" s="61"/>
      <c r="BA16369" s="61"/>
    </row>
    <row r="16370" spans="39:53" x14ac:dyDescent="0.2">
      <c r="AM16370" s="61"/>
      <c r="AN16370" s="61"/>
      <c r="AO16370" s="171"/>
      <c r="AP16370" s="61"/>
      <c r="AQ16370" s="61"/>
      <c r="AR16370" s="61"/>
      <c r="AS16370" s="61"/>
      <c r="AT16370" s="61"/>
      <c r="AU16370" s="61"/>
      <c r="AV16370" s="61"/>
      <c r="AW16370" s="61"/>
      <c r="AX16370" s="61"/>
      <c r="AY16370" s="61"/>
      <c r="AZ16370" s="61"/>
      <c r="BA16370" s="61"/>
    </row>
    <row r="16371" spans="39:53" x14ac:dyDescent="0.2">
      <c r="AM16371" s="61"/>
      <c r="AN16371" s="61"/>
      <c r="AO16371" s="171"/>
      <c r="AP16371" s="61"/>
      <c r="AQ16371" s="61"/>
      <c r="AR16371" s="61"/>
      <c r="AS16371" s="61"/>
      <c r="AT16371" s="61"/>
      <c r="AU16371" s="61"/>
      <c r="AV16371" s="61"/>
      <c r="AW16371" s="61"/>
      <c r="AX16371" s="61"/>
      <c r="AY16371" s="61"/>
      <c r="AZ16371" s="61"/>
      <c r="BA16371" s="61"/>
    </row>
    <row r="16372" spans="39:53" x14ac:dyDescent="0.2">
      <c r="AM16372" s="61"/>
      <c r="AN16372" s="61"/>
      <c r="AO16372" s="171"/>
      <c r="AP16372" s="61"/>
      <c r="AQ16372" s="61"/>
      <c r="AR16372" s="61"/>
      <c r="AS16372" s="61"/>
      <c r="AT16372" s="61"/>
      <c r="AU16372" s="61"/>
      <c r="AV16372" s="61"/>
      <c r="AW16372" s="61"/>
      <c r="AX16372" s="61"/>
      <c r="AY16372" s="61"/>
      <c r="AZ16372" s="61"/>
      <c r="BA16372" s="61"/>
    </row>
    <row r="16373" spans="39:53" x14ac:dyDescent="0.2">
      <c r="AM16373" s="61"/>
      <c r="AN16373" s="61"/>
      <c r="AO16373" s="171"/>
      <c r="AP16373" s="61"/>
      <c r="AQ16373" s="61"/>
      <c r="AR16373" s="61"/>
      <c r="AS16373" s="61"/>
      <c r="AT16373" s="61"/>
      <c r="AU16373" s="61"/>
      <c r="AV16373" s="61"/>
      <c r="AW16373" s="61"/>
      <c r="AX16373" s="61"/>
      <c r="AY16373" s="61"/>
      <c r="AZ16373" s="61"/>
      <c r="BA16373" s="61"/>
    </row>
    <row r="16374" spans="39:53" x14ac:dyDescent="0.2">
      <c r="AM16374" s="61"/>
      <c r="AN16374" s="61"/>
      <c r="AO16374" s="171"/>
      <c r="AP16374" s="61"/>
      <c r="AQ16374" s="61"/>
      <c r="AR16374" s="61"/>
      <c r="AS16374" s="61"/>
      <c r="AT16374" s="61"/>
      <c r="AU16374" s="61"/>
      <c r="AV16374" s="61"/>
      <c r="AW16374" s="61"/>
      <c r="AX16374" s="61"/>
      <c r="AY16374" s="61"/>
      <c r="AZ16374" s="61"/>
      <c r="BA16374" s="61"/>
    </row>
    <row r="16375" spans="39:53" x14ac:dyDescent="0.2">
      <c r="AM16375" s="61"/>
      <c r="AN16375" s="61"/>
      <c r="AO16375" s="171"/>
      <c r="AP16375" s="61"/>
      <c r="AQ16375" s="61"/>
      <c r="AR16375" s="61"/>
      <c r="AS16375" s="61"/>
      <c r="AT16375" s="61"/>
      <c r="AU16375" s="61"/>
      <c r="AV16375" s="61"/>
      <c r="AW16375" s="61"/>
      <c r="AX16375" s="61"/>
      <c r="AY16375" s="61"/>
      <c r="AZ16375" s="61"/>
      <c r="BA16375" s="61"/>
    </row>
    <row r="16376" spans="39:53" x14ac:dyDescent="0.2">
      <c r="AM16376" s="61"/>
      <c r="AN16376" s="61"/>
      <c r="AO16376" s="171"/>
      <c r="AP16376" s="61"/>
      <c r="AQ16376" s="61"/>
      <c r="AR16376" s="61"/>
      <c r="AS16376" s="61"/>
      <c r="AT16376" s="61"/>
      <c r="AU16376" s="61"/>
      <c r="AV16376" s="61"/>
      <c r="AW16376" s="61"/>
      <c r="AX16376" s="61"/>
      <c r="AY16376" s="61"/>
      <c r="AZ16376" s="61"/>
      <c r="BA16376" s="61"/>
    </row>
    <row r="16377" spans="39:53" x14ac:dyDescent="0.2">
      <c r="AM16377" s="61"/>
      <c r="AN16377" s="61"/>
      <c r="AO16377" s="171"/>
      <c r="AP16377" s="61"/>
      <c r="AQ16377" s="61"/>
      <c r="AR16377" s="61"/>
      <c r="AS16377" s="61"/>
      <c r="AT16377" s="61"/>
      <c r="AU16377" s="61"/>
      <c r="AV16377" s="61"/>
      <c r="AW16377" s="61"/>
      <c r="AX16377" s="61"/>
      <c r="AY16377" s="61"/>
      <c r="AZ16377" s="61"/>
      <c r="BA16377" s="61"/>
    </row>
    <row r="16378" spans="39:53" x14ac:dyDescent="0.2">
      <c r="AM16378" s="61"/>
      <c r="AN16378" s="61"/>
      <c r="AO16378" s="171"/>
      <c r="AP16378" s="61"/>
      <c r="AQ16378" s="61"/>
      <c r="AR16378" s="61"/>
      <c r="AS16378" s="61"/>
      <c r="AT16378" s="61"/>
      <c r="AU16378" s="61"/>
      <c r="AV16378" s="61"/>
      <c r="AW16378" s="61"/>
      <c r="AX16378" s="61"/>
      <c r="AY16378" s="61"/>
      <c r="AZ16378" s="61"/>
      <c r="BA16378" s="61"/>
    </row>
    <row r="16379" spans="39:53" x14ac:dyDescent="0.2">
      <c r="AM16379" s="61"/>
      <c r="AN16379" s="61"/>
      <c r="AO16379" s="171"/>
      <c r="AP16379" s="61"/>
      <c r="AQ16379" s="61"/>
      <c r="AR16379" s="61"/>
      <c r="AS16379" s="61"/>
      <c r="AT16379" s="61"/>
      <c r="AU16379" s="61"/>
      <c r="AV16379" s="61"/>
      <c r="AW16379" s="61"/>
      <c r="AX16379" s="61"/>
      <c r="AY16379" s="61"/>
      <c r="AZ16379" s="61"/>
      <c r="BA16379" s="61"/>
    </row>
    <row r="16380" spans="39:53" x14ac:dyDescent="0.2">
      <c r="AM16380" s="61"/>
      <c r="AN16380" s="61"/>
      <c r="AO16380" s="171"/>
      <c r="AP16380" s="61"/>
      <c r="AQ16380" s="61"/>
      <c r="AR16380" s="61"/>
      <c r="AS16380" s="61"/>
      <c r="AT16380" s="61"/>
      <c r="AU16380" s="61"/>
      <c r="AV16380" s="61"/>
      <c r="AW16380" s="61"/>
      <c r="AX16380" s="61"/>
      <c r="AY16380" s="61"/>
      <c r="AZ16380" s="61"/>
      <c r="BA16380" s="61"/>
    </row>
    <row r="16381" spans="39:53" x14ac:dyDescent="0.2">
      <c r="AM16381" s="61"/>
      <c r="AN16381" s="61"/>
      <c r="AO16381" s="171"/>
      <c r="AP16381" s="61"/>
      <c r="AQ16381" s="61"/>
      <c r="AR16381" s="61"/>
      <c r="AS16381" s="61"/>
      <c r="AT16381" s="61"/>
      <c r="AU16381" s="61"/>
      <c r="AV16381" s="61"/>
      <c r="AW16381" s="61"/>
      <c r="AX16381" s="61"/>
      <c r="AY16381" s="61"/>
      <c r="AZ16381" s="61"/>
      <c r="BA16381" s="61"/>
    </row>
    <row r="16382" spans="39:53" x14ac:dyDescent="0.2">
      <c r="AM16382" s="61"/>
      <c r="AN16382" s="61"/>
      <c r="AO16382" s="171"/>
      <c r="AP16382" s="61"/>
      <c r="AQ16382" s="61"/>
      <c r="AR16382" s="61"/>
      <c r="AS16382" s="61"/>
      <c r="AT16382" s="61"/>
      <c r="AU16382" s="61"/>
      <c r="AV16382" s="61"/>
      <c r="AW16382" s="61"/>
      <c r="AX16382" s="61"/>
      <c r="AY16382" s="61"/>
      <c r="AZ16382" s="61"/>
      <c r="BA16382" s="61"/>
    </row>
    <row r="16383" spans="39:53" x14ac:dyDescent="0.2">
      <c r="AM16383" s="61"/>
      <c r="AN16383" s="61"/>
      <c r="AO16383" s="171"/>
      <c r="AP16383" s="61"/>
      <c r="AQ16383" s="61"/>
      <c r="AR16383" s="61"/>
      <c r="AS16383" s="61"/>
      <c r="AT16383" s="61"/>
      <c r="AU16383" s="61"/>
      <c r="AV16383" s="61"/>
      <c r="AW16383" s="61"/>
      <c r="AX16383" s="61"/>
      <c r="AY16383" s="61"/>
      <c r="AZ16383" s="61"/>
      <c r="BA16383" s="61"/>
    </row>
    <row r="16384" spans="39:53" x14ac:dyDescent="0.2">
      <c r="AM16384" s="61"/>
      <c r="AN16384" s="61"/>
      <c r="AO16384" s="171"/>
      <c r="AP16384" s="61"/>
      <c r="AQ16384" s="61"/>
      <c r="AR16384" s="61"/>
      <c r="AS16384" s="61"/>
      <c r="AT16384" s="61"/>
      <c r="AU16384" s="61"/>
      <c r="AV16384" s="61"/>
      <c r="AW16384" s="61"/>
      <c r="AX16384" s="61"/>
      <c r="AY16384" s="61"/>
      <c r="AZ16384" s="61"/>
      <c r="BA16384" s="61"/>
    </row>
    <row r="16385" spans="39:53" x14ac:dyDescent="0.2">
      <c r="AM16385" s="61"/>
      <c r="AN16385" s="61"/>
      <c r="AO16385" s="171"/>
      <c r="AP16385" s="61"/>
      <c r="AQ16385" s="61"/>
      <c r="AR16385" s="61"/>
      <c r="AS16385" s="61"/>
      <c r="AT16385" s="61"/>
      <c r="AU16385" s="61"/>
      <c r="AV16385" s="61"/>
      <c r="AW16385" s="61"/>
      <c r="AX16385" s="61"/>
      <c r="AY16385" s="61"/>
      <c r="AZ16385" s="61"/>
      <c r="BA16385" s="61"/>
    </row>
    <row r="16386" spans="39:53" x14ac:dyDescent="0.2">
      <c r="AM16386" s="61"/>
      <c r="AN16386" s="61"/>
      <c r="AO16386" s="171"/>
      <c r="AP16386" s="61"/>
      <c r="AQ16386" s="61"/>
      <c r="AR16386" s="61"/>
      <c r="AS16386" s="61"/>
      <c r="AT16386" s="61"/>
      <c r="AU16386" s="61"/>
      <c r="AV16386" s="61"/>
      <c r="AW16386" s="61"/>
      <c r="AX16386" s="61"/>
      <c r="AY16386" s="61"/>
      <c r="AZ16386" s="61"/>
      <c r="BA16386" s="61"/>
    </row>
    <row r="16387" spans="39:53" x14ac:dyDescent="0.2">
      <c r="AM16387" s="61"/>
      <c r="AN16387" s="61"/>
      <c r="AO16387" s="171"/>
      <c r="AP16387" s="61"/>
      <c r="AQ16387" s="61"/>
      <c r="AR16387" s="61"/>
      <c r="AS16387" s="61"/>
      <c r="AT16387" s="61"/>
      <c r="AU16387" s="61"/>
      <c r="AV16387" s="61"/>
      <c r="AW16387" s="61"/>
      <c r="AX16387" s="61"/>
      <c r="AY16387" s="61"/>
      <c r="AZ16387" s="61"/>
      <c r="BA16387" s="61"/>
    </row>
    <row r="16388" spans="39:53" x14ac:dyDescent="0.2">
      <c r="AM16388" s="61"/>
      <c r="AN16388" s="61"/>
      <c r="AO16388" s="171"/>
      <c r="AP16388" s="61"/>
      <c r="AQ16388" s="61"/>
      <c r="AR16388" s="61"/>
      <c r="AS16388" s="61"/>
      <c r="AT16388" s="61"/>
      <c r="AU16388" s="61"/>
      <c r="AV16388" s="61"/>
      <c r="AW16388" s="61"/>
      <c r="AX16388" s="61"/>
      <c r="AY16388" s="61"/>
      <c r="AZ16388" s="61"/>
      <c r="BA16388" s="61"/>
    </row>
    <row r="16389" spans="39:53" x14ac:dyDescent="0.2">
      <c r="AM16389" s="61"/>
      <c r="AN16389" s="61"/>
      <c r="AO16389" s="171"/>
      <c r="AP16389" s="61"/>
      <c r="AQ16389" s="61"/>
      <c r="AR16389" s="61"/>
      <c r="AS16389" s="61"/>
      <c r="AT16389" s="61"/>
      <c r="AU16389" s="61"/>
      <c r="AV16389" s="61"/>
      <c r="AW16389" s="61"/>
      <c r="AX16389" s="61"/>
      <c r="AY16389" s="61"/>
      <c r="AZ16389" s="61"/>
      <c r="BA16389" s="61"/>
    </row>
    <row r="16390" spans="39:53" x14ac:dyDescent="0.2">
      <c r="AM16390" s="61"/>
      <c r="AN16390" s="61"/>
      <c r="AO16390" s="171"/>
      <c r="AP16390" s="61"/>
      <c r="AQ16390" s="61"/>
      <c r="AR16390" s="61"/>
      <c r="AS16390" s="61"/>
      <c r="AT16390" s="61"/>
      <c r="AU16390" s="61"/>
      <c r="AV16390" s="61"/>
      <c r="AW16390" s="61"/>
      <c r="AX16390" s="61"/>
      <c r="AY16390" s="61"/>
      <c r="AZ16390" s="61"/>
      <c r="BA16390" s="61"/>
    </row>
    <row r="16391" spans="39:53" x14ac:dyDescent="0.2">
      <c r="AM16391" s="61"/>
      <c r="AN16391" s="61"/>
      <c r="AO16391" s="171"/>
      <c r="AP16391" s="61"/>
      <c r="AQ16391" s="61"/>
      <c r="AR16391" s="61"/>
      <c r="AS16391" s="61"/>
      <c r="AT16391" s="61"/>
      <c r="AU16391" s="61"/>
      <c r="AV16391" s="61"/>
      <c r="AW16391" s="61"/>
      <c r="AX16391" s="61"/>
      <c r="AY16391" s="61"/>
      <c r="AZ16391" s="61"/>
      <c r="BA16391" s="61"/>
    </row>
    <row r="16392" spans="39:53" x14ac:dyDescent="0.2">
      <c r="AM16392" s="61"/>
      <c r="AN16392" s="61"/>
      <c r="AO16392" s="171"/>
      <c r="AP16392" s="61"/>
      <c r="AQ16392" s="61"/>
      <c r="AR16392" s="61"/>
      <c r="AS16392" s="61"/>
      <c r="AT16392" s="61"/>
      <c r="AU16392" s="61"/>
      <c r="AV16392" s="61"/>
      <c r="AW16392" s="61"/>
      <c r="AX16392" s="61"/>
      <c r="AY16392" s="61"/>
      <c r="AZ16392" s="61"/>
      <c r="BA16392" s="61"/>
    </row>
    <row r="16393" spans="39:53" x14ac:dyDescent="0.2">
      <c r="AM16393" s="61"/>
      <c r="AN16393" s="61"/>
      <c r="AO16393" s="171"/>
      <c r="AP16393" s="61"/>
      <c r="AQ16393" s="61"/>
      <c r="AR16393" s="61"/>
      <c r="AS16393" s="61"/>
      <c r="AT16393" s="61"/>
      <c r="AU16393" s="61"/>
      <c r="AV16393" s="61"/>
      <c r="AW16393" s="61"/>
      <c r="AX16393" s="61"/>
      <c r="AY16393" s="61"/>
      <c r="AZ16393" s="61"/>
      <c r="BA16393" s="61"/>
    </row>
    <row r="16394" spans="39:53" x14ac:dyDescent="0.2">
      <c r="AM16394" s="61"/>
      <c r="AN16394" s="61"/>
      <c r="AO16394" s="171"/>
      <c r="AP16394" s="61"/>
      <c r="AQ16394" s="61"/>
      <c r="AR16394" s="61"/>
      <c r="AS16394" s="61"/>
      <c r="AT16394" s="61"/>
      <c r="AU16394" s="61"/>
      <c r="AV16394" s="61"/>
      <c r="AW16394" s="61"/>
      <c r="AX16394" s="61"/>
      <c r="AY16394" s="61"/>
      <c r="AZ16394" s="61"/>
      <c r="BA16394" s="61"/>
    </row>
    <row r="16395" spans="39:53" x14ac:dyDescent="0.2">
      <c r="AM16395" s="61"/>
      <c r="AN16395" s="61"/>
      <c r="AO16395" s="171"/>
      <c r="AP16395" s="61"/>
      <c r="AQ16395" s="61"/>
      <c r="AR16395" s="61"/>
      <c r="AS16395" s="61"/>
      <c r="AT16395" s="61"/>
      <c r="AU16395" s="61"/>
      <c r="AV16395" s="61"/>
      <c r="AW16395" s="61"/>
      <c r="AX16395" s="61"/>
      <c r="AY16395" s="61"/>
      <c r="AZ16395" s="61"/>
      <c r="BA16395" s="61"/>
    </row>
    <row r="16396" spans="39:53" x14ac:dyDescent="0.2">
      <c r="AM16396" s="61"/>
      <c r="AN16396" s="61"/>
      <c r="AO16396" s="171"/>
      <c r="AP16396" s="61"/>
      <c r="AQ16396" s="61"/>
      <c r="AR16396" s="61"/>
      <c r="AS16396" s="61"/>
      <c r="AT16396" s="61"/>
      <c r="AU16396" s="61"/>
      <c r="AV16396" s="61"/>
      <c r="AW16396" s="61"/>
      <c r="AX16396" s="61"/>
      <c r="AY16396" s="61"/>
      <c r="AZ16396" s="61"/>
      <c r="BA16396" s="61"/>
    </row>
    <row r="16397" spans="39:53" x14ac:dyDescent="0.2">
      <c r="AM16397" s="61"/>
      <c r="AN16397" s="61"/>
      <c r="AO16397" s="171"/>
      <c r="AP16397" s="61"/>
      <c r="AQ16397" s="61"/>
      <c r="AR16397" s="61"/>
      <c r="AS16397" s="61"/>
      <c r="AT16397" s="61"/>
      <c r="AU16397" s="61"/>
      <c r="AV16397" s="61"/>
      <c r="AW16397" s="61"/>
      <c r="AX16397" s="61"/>
      <c r="AY16397" s="61"/>
      <c r="AZ16397" s="61"/>
      <c r="BA16397" s="61"/>
    </row>
    <row r="16398" spans="39:53" x14ac:dyDescent="0.2">
      <c r="AM16398" s="61"/>
      <c r="AN16398" s="61"/>
      <c r="AO16398" s="171"/>
      <c r="AP16398" s="61"/>
      <c r="AQ16398" s="61"/>
      <c r="AR16398" s="61"/>
      <c r="AS16398" s="61"/>
      <c r="AT16398" s="61"/>
      <c r="AU16398" s="61"/>
      <c r="AV16398" s="61"/>
      <c r="AW16398" s="61"/>
      <c r="AX16398" s="61"/>
      <c r="AY16398" s="61"/>
      <c r="AZ16398" s="61"/>
      <c r="BA16398" s="61"/>
    </row>
    <row r="16399" spans="39:53" x14ac:dyDescent="0.2">
      <c r="AM16399" s="61"/>
      <c r="AN16399" s="61"/>
      <c r="AO16399" s="171"/>
      <c r="AP16399" s="61"/>
      <c r="AQ16399" s="61"/>
      <c r="AR16399" s="61"/>
      <c r="AS16399" s="61"/>
      <c r="AT16399" s="61"/>
      <c r="AU16399" s="61"/>
      <c r="AV16399" s="61"/>
      <c r="AW16399" s="61"/>
      <c r="AX16399" s="61"/>
      <c r="AY16399" s="61"/>
      <c r="AZ16399" s="61"/>
      <c r="BA16399" s="61"/>
    </row>
    <row r="16400" spans="39:53" x14ac:dyDescent="0.2">
      <c r="AM16400" s="61"/>
      <c r="AN16400" s="61"/>
      <c r="AO16400" s="171"/>
      <c r="AP16400" s="61"/>
      <c r="AQ16400" s="61"/>
      <c r="AR16400" s="61"/>
      <c r="AS16400" s="61"/>
      <c r="AT16400" s="61"/>
      <c r="AU16400" s="61"/>
      <c r="AV16400" s="61"/>
      <c r="AW16400" s="61"/>
      <c r="AX16400" s="61"/>
      <c r="AY16400" s="61"/>
      <c r="AZ16400" s="61"/>
      <c r="BA16400" s="61"/>
    </row>
    <row r="16401" spans="39:53" x14ac:dyDescent="0.2">
      <c r="AM16401" s="61"/>
      <c r="AN16401" s="61"/>
      <c r="AO16401" s="171"/>
      <c r="AP16401" s="61"/>
      <c r="AQ16401" s="61"/>
      <c r="AR16401" s="61"/>
      <c r="AS16401" s="61"/>
      <c r="AT16401" s="61"/>
      <c r="AU16401" s="61"/>
      <c r="AV16401" s="61"/>
      <c r="AW16401" s="61"/>
      <c r="AX16401" s="61"/>
      <c r="AY16401" s="61"/>
      <c r="AZ16401" s="61"/>
      <c r="BA16401" s="61"/>
    </row>
    <row r="16402" spans="39:53" x14ac:dyDescent="0.2">
      <c r="AM16402" s="61"/>
      <c r="AN16402" s="61"/>
      <c r="AO16402" s="171"/>
      <c r="AP16402" s="61"/>
      <c r="AQ16402" s="61"/>
      <c r="AR16402" s="61"/>
      <c r="AS16402" s="61"/>
      <c r="AT16402" s="61"/>
      <c r="AU16402" s="61"/>
      <c r="AV16402" s="61"/>
      <c r="AW16402" s="61"/>
      <c r="AX16402" s="61"/>
      <c r="AY16402" s="61"/>
      <c r="AZ16402" s="61"/>
      <c r="BA16402" s="61"/>
    </row>
    <row r="16403" spans="39:53" x14ac:dyDescent="0.2">
      <c r="AM16403" s="61"/>
      <c r="AN16403" s="61"/>
      <c r="AO16403" s="171"/>
      <c r="AP16403" s="61"/>
      <c r="AQ16403" s="61"/>
      <c r="AR16403" s="61"/>
      <c r="AS16403" s="61"/>
      <c r="AT16403" s="61"/>
      <c r="AU16403" s="61"/>
      <c r="AV16403" s="61"/>
      <c r="AW16403" s="61"/>
      <c r="AX16403" s="61"/>
      <c r="AY16403" s="61"/>
      <c r="AZ16403" s="61"/>
      <c r="BA16403" s="61"/>
    </row>
    <row r="16404" spans="39:53" x14ac:dyDescent="0.2">
      <c r="AM16404" s="61"/>
      <c r="AN16404" s="61"/>
      <c r="AO16404" s="171"/>
      <c r="AP16404" s="61"/>
      <c r="AQ16404" s="61"/>
      <c r="AR16404" s="61"/>
      <c r="AS16404" s="61"/>
      <c r="AT16404" s="61"/>
      <c r="AU16404" s="61"/>
      <c r="AV16404" s="61"/>
      <c r="AW16404" s="61"/>
      <c r="AX16404" s="61"/>
      <c r="AY16404" s="61"/>
      <c r="AZ16404" s="61"/>
      <c r="BA16404" s="61"/>
    </row>
    <row r="16405" spans="39:53" x14ac:dyDescent="0.2">
      <c r="AM16405" s="61"/>
      <c r="AN16405" s="61"/>
      <c r="AO16405" s="171"/>
      <c r="AP16405" s="61"/>
      <c r="AQ16405" s="61"/>
      <c r="AR16405" s="61"/>
      <c r="AS16405" s="61"/>
      <c r="AT16405" s="61"/>
      <c r="AU16405" s="61"/>
      <c r="AV16405" s="61"/>
      <c r="AW16405" s="61"/>
      <c r="AX16405" s="61"/>
      <c r="AY16405" s="61"/>
      <c r="AZ16405" s="61"/>
      <c r="BA16405" s="61"/>
    </row>
    <row r="16406" spans="39:53" x14ac:dyDescent="0.2">
      <c r="AM16406" s="61"/>
      <c r="AN16406" s="61"/>
      <c r="AO16406" s="171"/>
      <c r="AP16406" s="61"/>
      <c r="AQ16406" s="61"/>
      <c r="AR16406" s="61"/>
      <c r="AS16406" s="61"/>
      <c r="AT16406" s="61"/>
      <c r="AU16406" s="61"/>
      <c r="AV16406" s="61"/>
      <c r="AW16406" s="61"/>
      <c r="AX16406" s="61"/>
      <c r="AY16406" s="61"/>
      <c r="AZ16406" s="61"/>
      <c r="BA16406" s="61"/>
    </row>
    <row r="16407" spans="39:53" x14ac:dyDescent="0.2">
      <c r="AM16407" s="61"/>
      <c r="AN16407" s="61"/>
      <c r="AO16407" s="171"/>
      <c r="AP16407" s="61"/>
      <c r="AQ16407" s="61"/>
      <c r="AR16407" s="61"/>
      <c r="AS16407" s="61"/>
      <c r="AT16407" s="61"/>
      <c r="AU16407" s="61"/>
      <c r="AV16407" s="61"/>
      <c r="AW16407" s="61"/>
      <c r="AX16407" s="61"/>
      <c r="AY16407" s="61"/>
      <c r="AZ16407" s="61"/>
      <c r="BA16407" s="61"/>
    </row>
    <row r="16408" spans="39:53" x14ac:dyDescent="0.2">
      <c r="AM16408" s="61"/>
      <c r="AN16408" s="61"/>
      <c r="AO16408" s="171"/>
      <c r="AP16408" s="61"/>
      <c r="AQ16408" s="61"/>
      <c r="AR16408" s="61"/>
      <c r="AS16408" s="61"/>
      <c r="AT16408" s="61"/>
      <c r="AU16408" s="61"/>
      <c r="AV16408" s="61"/>
      <c r="AW16408" s="61"/>
      <c r="AX16408" s="61"/>
      <c r="AY16408" s="61"/>
      <c r="AZ16408" s="61"/>
      <c r="BA16408" s="61"/>
    </row>
    <row r="16409" spans="39:53" x14ac:dyDescent="0.2">
      <c r="AM16409" s="61"/>
      <c r="AN16409" s="61"/>
      <c r="AO16409" s="171"/>
      <c r="AP16409" s="61"/>
      <c r="AQ16409" s="61"/>
      <c r="AR16409" s="61"/>
      <c r="AS16409" s="61"/>
      <c r="AT16409" s="61"/>
      <c r="AU16409" s="61"/>
      <c r="AV16409" s="61"/>
      <c r="AW16409" s="61"/>
      <c r="AX16409" s="61"/>
      <c r="AY16409" s="61"/>
      <c r="AZ16409" s="61"/>
      <c r="BA16409" s="61"/>
    </row>
    <row r="16410" spans="39:53" x14ac:dyDescent="0.2">
      <c r="AM16410" s="61"/>
      <c r="AN16410" s="61"/>
      <c r="AO16410" s="171"/>
      <c r="AP16410" s="61"/>
      <c r="AQ16410" s="61"/>
      <c r="AR16410" s="61"/>
      <c r="AS16410" s="61"/>
      <c r="AT16410" s="61"/>
      <c r="AU16410" s="61"/>
      <c r="AV16410" s="61"/>
      <c r="AW16410" s="61"/>
      <c r="AX16410" s="61"/>
      <c r="AY16410" s="61"/>
      <c r="AZ16410" s="61"/>
      <c r="BA16410" s="61"/>
    </row>
    <row r="16411" spans="39:53" x14ac:dyDescent="0.2">
      <c r="AM16411" s="61"/>
      <c r="AN16411" s="61"/>
      <c r="AO16411" s="171"/>
      <c r="AP16411" s="61"/>
      <c r="AQ16411" s="61"/>
      <c r="AR16411" s="61"/>
      <c r="AS16411" s="61"/>
      <c r="AT16411" s="61"/>
      <c r="AU16411" s="61"/>
      <c r="AV16411" s="61"/>
      <c r="AW16411" s="61"/>
      <c r="AX16411" s="61"/>
      <c r="AY16411" s="61"/>
      <c r="AZ16411" s="61"/>
      <c r="BA16411" s="61"/>
    </row>
    <row r="16412" spans="39:53" x14ac:dyDescent="0.2">
      <c r="AM16412" s="61"/>
      <c r="AN16412" s="61"/>
      <c r="AO16412" s="171"/>
      <c r="AP16412" s="61"/>
      <c r="AQ16412" s="61"/>
      <c r="AR16412" s="61"/>
      <c r="AS16412" s="61"/>
      <c r="AT16412" s="61"/>
      <c r="AU16412" s="61"/>
      <c r="AV16412" s="61"/>
      <c r="AW16412" s="61"/>
      <c r="AX16412" s="61"/>
      <c r="AY16412" s="61"/>
      <c r="AZ16412" s="61"/>
      <c r="BA16412" s="61"/>
    </row>
    <row r="16413" spans="39:53" x14ac:dyDescent="0.2">
      <c r="AM16413" s="61"/>
      <c r="AN16413" s="61"/>
      <c r="AO16413" s="171"/>
      <c r="AP16413" s="61"/>
      <c r="AQ16413" s="61"/>
      <c r="AR16413" s="61"/>
      <c r="AS16413" s="61"/>
      <c r="AT16413" s="61"/>
      <c r="AU16413" s="61"/>
      <c r="AV16413" s="61"/>
      <c r="AW16413" s="61"/>
      <c r="AX16413" s="61"/>
      <c r="AY16413" s="61"/>
      <c r="AZ16413" s="61"/>
      <c r="BA16413" s="61"/>
    </row>
    <row r="16414" spans="39:53" x14ac:dyDescent="0.2">
      <c r="AM16414" s="61"/>
      <c r="AN16414" s="61"/>
      <c r="AO16414" s="171"/>
      <c r="AP16414" s="61"/>
      <c r="AQ16414" s="61"/>
      <c r="AR16414" s="61"/>
      <c r="AS16414" s="61"/>
      <c r="AT16414" s="61"/>
      <c r="AU16414" s="61"/>
      <c r="AV16414" s="61"/>
      <c r="AW16414" s="61"/>
      <c r="AX16414" s="61"/>
      <c r="AY16414" s="61"/>
      <c r="AZ16414" s="61"/>
      <c r="BA16414" s="61"/>
    </row>
    <row r="16415" spans="39:53" x14ac:dyDescent="0.2">
      <c r="AM16415" s="61"/>
      <c r="AN16415" s="61"/>
      <c r="AO16415" s="171"/>
      <c r="AP16415" s="61"/>
      <c r="AQ16415" s="61"/>
      <c r="AR16415" s="61"/>
      <c r="AS16415" s="61"/>
      <c r="AT16415" s="61"/>
      <c r="AU16415" s="61"/>
      <c r="AV16415" s="61"/>
      <c r="AW16415" s="61"/>
      <c r="AX16415" s="61"/>
      <c r="AY16415" s="61"/>
      <c r="AZ16415" s="61"/>
      <c r="BA16415" s="61"/>
    </row>
    <row r="16416" spans="39:53" x14ac:dyDescent="0.2">
      <c r="AM16416" s="61"/>
      <c r="AN16416" s="61"/>
      <c r="AO16416" s="171"/>
      <c r="AP16416" s="61"/>
      <c r="AQ16416" s="61"/>
      <c r="AR16416" s="61"/>
      <c r="AS16416" s="61"/>
      <c r="AT16416" s="61"/>
      <c r="AU16416" s="61"/>
      <c r="AV16416" s="61"/>
      <c r="AW16416" s="61"/>
      <c r="AX16416" s="61"/>
      <c r="AY16416" s="61"/>
      <c r="AZ16416" s="61"/>
      <c r="BA16416" s="61"/>
    </row>
    <row r="16417" spans="39:53" x14ac:dyDescent="0.2">
      <c r="AM16417" s="61"/>
      <c r="AN16417" s="61"/>
      <c r="AO16417" s="171"/>
      <c r="AP16417" s="61"/>
      <c r="AQ16417" s="61"/>
      <c r="AR16417" s="61"/>
      <c r="AS16417" s="61"/>
      <c r="AT16417" s="61"/>
      <c r="AU16417" s="61"/>
      <c r="AV16417" s="61"/>
      <c r="AW16417" s="61"/>
      <c r="AX16417" s="61"/>
      <c r="AY16417" s="61"/>
      <c r="AZ16417" s="61"/>
      <c r="BA16417" s="61"/>
    </row>
    <row r="16418" spans="39:53" x14ac:dyDescent="0.2">
      <c r="AM16418" s="61"/>
      <c r="AN16418" s="61"/>
      <c r="AO16418" s="171"/>
      <c r="AP16418" s="61"/>
      <c r="AQ16418" s="61"/>
      <c r="AR16418" s="61"/>
      <c r="AS16418" s="61"/>
      <c r="AT16418" s="61"/>
      <c r="AU16418" s="61"/>
      <c r="AV16418" s="61"/>
      <c r="AW16418" s="61"/>
      <c r="AX16418" s="61"/>
      <c r="AY16418" s="61"/>
      <c r="AZ16418" s="61"/>
      <c r="BA16418" s="61"/>
    </row>
    <row r="16419" spans="39:53" x14ac:dyDescent="0.2">
      <c r="AM16419" s="61"/>
      <c r="AN16419" s="61"/>
      <c r="AO16419" s="171"/>
      <c r="AP16419" s="61"/>
      <c r="AQ16419" s="61"/>
      <c r="AR16419" s="61"/>
      <c r="AS16419" s="61"/>
      <c r="AT16419" s="61"/>
      <c r="AU16419" s="61"/>
      <c r="AV16419" s="61"/>
      <c r="AW16419" s="61"/>
      <c r="AX16419" s="61"/>
      <c r="AY16419" s="61"/>
      <c r="AZ16419" s="61"/>
      <c r="BA16419" s="61"/>
    </row>
    <row r="16420" spans="39:53" x14ac:dyDescent="0.2">
      <c r="AM16420" s="61"/>
      <c r="AN16420" s="61"/>
      <c r="AO16420" s="171"/>
      <c r="AP16420" s="61"/>
      <c r="AQ16420" s="61"/>
      <c r="AR16420" s="61"/>
      <c r="AS16420" s="61"/>
      <c r="AT16420" s="61"/>
      <c r="AU16420" s="61"/>
      <c r="AV16420" s="61"/>
      <c r="AW16420" s="61"/>
      <c r="AX16420" s="61"/>
      <c r="AY16420" s="61"/>
      <c r="AZ16420" s="61"/>
      <c r="BA16420" s="61"/>
    </row>
    <row r="16421" spans="39:53" x14ac:dyDescent="0.2">
      <c r="AM16421" s="61"/>
      <c r="AN16421" s="61"/>
      <c r="AO16421" s="171"/>
      <c r="AP16421" s="61"/>
      <c r="AQ16421" s="61"/>
      <c r="AR16421" s="61"/>
      <c r="AS16421" s="61"/>
      <c r="AT16421" s="61"/>
      <c r="AU16421" s="61"/>
      <c r="AV16421" s="61"/>
      <c r="AW16421" s="61"/>
      <c r="AX16421" s="61"/>
      <c r="AY16421" s="61"/>
      <c r="AZ16421" s="61"/>
      <c r="BA16421" s="61"/>
    </row>
    <row r="16422" spans="39:53" x14ac:dyDescent="0.2">
      <c r="AM16422" s="61"/>
      <c r="AN16422" s="61"/>
      <c r="AO16422" s="171"/>
      <c r="AP16422" s="61"/>
      <c r="AQ16422" s="61"/>
      <c r="AR16422" s="61"/>
      <c r="AS16422" s="61"/>
      <c r="AT16422" s="61"/>
      <c r="AU16422" s="61"/>
      <c r="AV16422" s="61"/>
      <c r="AW16422" s="61"/>
      <c r="AX16422" s="61"/>
      <c r="AY16422" s="61"/>
      <c r="AZ16422" s="61"/>
      <c r="BA16422" s="61"/>
    </row>
    <row r="16423" spans="39:53" x14ac:dyDescent="0.2">
      <c r="AM16423" s="61"/>
      <c r="AN16423" s="61"/>
      <c r="AO16423" s="171"/>
      <c r="AP16423" s="61"/>
      <c r="AQ16423" s="61"/>
      <c r="AR16423" s="61"/>
      <c r="AS16423" s="61"/>
      <c r="AT16423" s="61"/>
      <c r="AU16423" s="61"/>
      <c r="AV16423" s="61"/>
      <c r="AW16423" s="61"/>
      <c r="AX16423" s="61"/>
      <c r="AY16423" s="61"/>
      <c r="AZ16423" s="61"/>
      <c r="BA16423" s="61"/>
    </row>
    <row r="16424" spans="39:53" x14ac:dyDescent="0.2">
      <c r="AM16424" s="61"/>
      <c r="AN16424" s="61"/>
      <c r="AO16424" s="171"/>
      <c r="AP16424" s="61"/>
      <c r="AQ16424" s="61"/>
      <c r="AR16424" s="61"/>
      <c r="AS16424" s="61"/>
      <c r="AT16424" s="61"/>
      <c r="AU16424" s="61"/>
      <c r="AV16424" s="61"/>
      <c r="AW16424" s="61"/>
      <c r="AX16424" s="61"/>
      <c r="AY16424" s="61"/>
      <c r="AZ16424" s="61"/>
      <c r="BA16424" s="61"/>
    </row>
    <row r="16425" spans="39:53" x14ac:dyDescent="0.2">
      <c r="AM16425" s="61"/>
      <c r="AN16425" s="61"/>
      <c r="AO16425" s="171"/>
      <c r="AP16425" s="61"/>
      <c r="AQ16425" s="61"/>
      <c r="AR16425" s="61"/>
      <c r="AS16425" s="61"/>
      <c r="AT16425" s="61"/>
      <c r="AU16425" s="61"/>
      <c r="AV16425" s="61"/>
      <c r="AW16425" s="61"/>
      <c r="AX16425" s="61"/>
      <c r="AY16425" s="61"/>
      <c r="AZ16425" s="61"/>
      <c r="BA16425" s="61"/>
    </row>
    <row r="16426" spans="39:53" x14ac:dyDescent="0.2">
      <c r="AM16426" s="61"/>
      <c r="AN16426" s="61"/>
      <c r="AO16426" s="171"/>
      <c r="AP16426" s="61"/>
      <c r="AQ16426" s="61"/>
      <c r="AR16426" s="61"/>
      <c r="AS16426" s="61"/>
      <c r="AT16426" s="61"/>
      <c r="AU16426" s="61"/>
      <c r="AV16426" s="61"/>
      <c r="AW16426" s="61"/>
      <c r="AX16426" s="61"/>
      <c r="AY16426" s="61"/>
      <c r="AZ16426" s="61"/>
      <c r="BA16426" s="61"/>
    </row>
    <row r="16427" spans="39:53" x14ac:dyDescent="0.2">
      <c r="AM16427" s="61"/>
      <c r="AN16427" s="61"/>
      <c r="AO16427" s="171"/>
      <c r="AP16427" s="61"/>
      <c r="AQ16427" s="61"/>
      <c r="AR16427" s="61"/>
      <c r="AS16427" s="61"/>
      <c r="AT16427" s="61"/>
      <c r="AU16427" s="61"/>
      <c r="AV16427" s="61"/>
      <c r="AW16427" s="61"/>
      <c r="AX16427" s="61"/>
      <c r="AY16427" s="61"/>
      <c r="AZ16427" s="61"/>
      <c r="BA16427" s="61"/>
    </row>
    <row r="16428" spans="39:53" x14ac:dyDescent="0.2">
      <c r="AM16428" s="61"/>
      <c r="AN16428" s="61"/>
      <c r="AO16428" s="171"/>
      <c r="AP16428" s="61"/>
      <c r="AQ16428" s="61"/>
      <c r="AR16428" s="61"/>
      <c r="AS16428" s="61"/>
      <c r="AT16428" s="61"/>
      <c r="AU16428" s="61"/>
      <c r="AV16428" s="61"/>
      <c r="AW16428" s="61"/>
      <c r="AX16428" s="61"/>
      <c r="AY16428" s="61"/>
      <c r="AZ16428" s="61"/>
      <c r="BA16428" s="61"/>
    </row>
    <row r="16429" spans="39:53" x14ac:dyDescent="0.2">
      <c r="AM16429" s="61"/>
      <c r="AN16429" s="61"/>
      <c r="AO16429" s="171"/>
      <c r="AP16429" s="61"/>
      <c r="AQ16429" s="61"/>
      <c r="AR16429" s="61"/>
      <c r="AS16429" s="61"/>
      <c r="AT16429" s="61"/>
      <c r="AU16429" s="61"/>
      <c r="AV16429" s="61"/>
      <c r="AW16429" s="61"/>
      <c r="AX16429" s="61"/>
      <c r="AY16429" s="61"/>
      <c r="AZ16429" s="61"/>
      <c r="BA16429" s="61"/>
    </row>
    <row r="16430" spans="39:53" x14ac:dyDescent="0.2">
      <c r="AM16430" s="61"/>
      <c r="AN16430" s="61"/>
      <c r="AO16430" s="171"/>
      <c r="AP16430" s="61"/>
      <c r="AQ16430" s="61"/>
      <c r="AR16430" s="61"/>
      <c r="AS16430" s="61"/>
      <c r="AT16430" s="61"/>
      <c r="AU16430" s="61"/>
      <c r="AV16430" s="61"/>
      <c r="AW16430" s="61"/>
      <c r="AX16430" s="61"/>
      <c r="AY16430" s="61"/>
      <c r="AZ16430" s="61"/>
      <c r="BA16430" s="61"/>
    </row>
    <row r="16431" spans="39:53" x14ac:dyDescent="0.2">
      <c r="AM16431" s="61"/>
      <c r="AN16431" s="61"/>
      <c r="AO16431" s="171"/>
      <c r="AP16431" s="61"/>
      <c r="AQ16431" s="61"/>
      <c r="AR16431" s="61"/>
      <c r="AS16431" s="61"/>
      <c r="AT16431" s="61"/>
      <c r="AU16431" s="61"/>
      <c r="AV16431" s="61"/>
      <c r="AW16431" s="61"/>
      <c r="AX16431" s="61"/>
      <c r="AY16431" s="61"/>
      <c r="AZ16431" s="61"/>
      <c r="BA16431" s="61"/>
    </row>
    <row r="16432" spans="39:53" x14ac:dyDescent="0.2">
      <c r="AM16432" s="61"/>
      <c r="AN16432" s="61"/>
      <c r="AO16432" s="171"/>
      <c r="AP16432" s="61"/>
      <c r="AQ16432" s="61"/>
      <c r="AR16432" s="61"/>
      <c r="AS16432" s="61"/>
      <c r="AT16432" s="61"/>
      <c r="AU16432" s="61"/>
      <c r="AV16432" s="61"/>
      <c r="AW16432" s="61"/>
      <c r="AX16432" s="61"/>
      <c r="AY16432" s="61"/>
      <c r="AZ16432" s="61"/>
      <c r="BA16432" s="61"/>
    </row>
    <row r="16433" spans="39:53" x14ac:dyDescent="0.2">
      <c r="AM16433" s="61"/>
      <c r="AN16433" s="61"/>
      <c r="AO16433" s="171"/>
      <c r="AP16433" s="61"/>
      <c r="AQ16433" s="61"/>
      <c r="AR16433" s="61"/>
      <c r="AS16433" s="61"/>
      <c r="AT16433" s="61"/>
      <c r="AU16433" s="61"/>
      <c r="AV16433" s="61"/>
      <c r="AW16433" s="61"/>
      <c r="AX16433" s="61"/>
      <c r="AY16433" s="61"/>
      <c r="AZ16433" s="61"/>
      <c r="BA16433" s="61"/>
    </row>
    <row r="16434" spans="39:53" x14ac:dyDescent="0.2">
      <c r="AM16434" s="61"/>
      <c r="AN16434" s="61"/>
      <c r="AO16434" s="171"/>
      <c r="AP16434" s="61"/>
      <c r="AQ16434" s="61"/>
      <c r="AR16434" s="61"/>
      <c r="AS16434" s="61"/>
      <c r="AT16434" s="61"/>
      <c r="AU16434" s="61"/>
      <c r="AV16434" s="61"/>
      <c r="AW16434" s="61"/>
      <c r="AX16434" s="61"/>
      <c r="AY16434" s="61"/>
      <c r="AZ16434" s="61"/>
      <c r="BA16434" s="61"/>
    </row>
    <row r="16435" spans="39:53" x14ac:dyDescent="0.2">
      <c r="AM16435" s="61"/>
      <c r="AN16435" s="61"/>
      <c r="AO16435" s="171"/>
      <c r="AP16435" s="61"/>
      <c r="AQ16435" s="61"/>
      <c r="AR16435" s="61"/>
      <c r="AS16435" s="61"/>
      <c r="AT16435" s="61"/>
      <c r="AU16435" s="61"/>
      <c r="AV16435" s="61"/>
      <c r="AW16435" s="61"/>
      <c r="AX16435" s="61"/>
      <c r="AY16435" s="61"/>
      <c r="AZ16435" s="61"/>
      <c r="BA16435" s="61"/>
    </row>
    <row r="16436" spans="39:53" x14ac:dyDescent="0.2">
      <c r="AM16436" s="61"/>
      <c r="AN16436" s="61"/>
      <c r="AO16436" s="171"/>
      <c r="AP16436" s="61"/>
      <c r="AQ16436" s="61"/>
      <c r="AR16436" s="61"/>
      <c r="AS16436" s="61"/>
      <c r="AT16436" s="61"/>
      <c r="AU16436" s="61"/>
      <c r="AV16436" s="61"/>
      <c r="AW16436" s="61"/>
      <c r="AX16436" s="61"/>
      <c r="AY16436" s="61"/>
      <c r="AZ16436" s="61"/>
      <c r="BA16436" s="61"/>
    </row>
    <row r="16437" spans="39:53" x14ac:dyDescent="0.2">
      <c r="AM16437" s="61"/>
      <c r="AN16437" s="61"/>
      <c r="AO16437" s="171"/>
      <c r="AP16437" s="61"/>
      <c r="AQ16437" s="61"/>
      <c r="AR16437" s="61"/>
      <c r="AS16437" s="61"/>
      <c r="AT16437" s="61"/>
      <c r="AU16437" s="61"/>
      <c r="AV16437" s="61"/>
      <c r="AW16437" s="61"/>
      <c r="AX16437" s="61"/>
      <c r="AY16437" s="61"/>
      <c r="AZ16437" s="61"/>
      <c r="BA16437" s="61"/>
    </row>
    <row r="16438" spans="39:53" x14ac:dyDescent="0.2">
      <c r="AM16438" s="61"/>
      <c r="AN16438" s="61"/>
      <c r="AO16438" s="171"/>
      <c r="AP16438" s="61"/>
      <c r="AQ16438" s="61"/>
      <c r="AR16438" s="61"/>
      <c r="AS16438" s="61"/>
      <c r="AT16438" s="61"/>
      <c r="AU16438" s="61"/>
      <c r="AV16438" s="61"/>
      <c r="AW16438" s="61"/>
      <c r="AX16438" s="61"/>
      <c r="AY16438" s="61"/>
      <c r="AZ16438" s="61"/>
      <c r="BA16438" s="61"/>
    </row>
    <row r="16439" spans="39:53" x14ac:dyDescent="0.2">
      <c r="AM16439" s="61"/>
      <c r="AN16439" s="61"/>
      <c r="AO16439" s="171"/>
      <c r="AP16439" s="61"/>
      <c r="AQ16439" s="61"/>
      <c r="AR16439" s="61"/>
      <c r="AS16439" s="61"/>
      <c r="AT16439" s="61"/>
      <c r="AU16439" s="61"/>
      <c r="AV16439" s="61"/>
      <c r="AW16439" s="61"/>
      <c r="AX16439" s="61"/>
      <c r="AY16439" s="61"/>
      <c r="AZ16439" s="61"/>
      <c r="BA16439" s="61"/>
    </row>
    <row r="16440" spans="39:53" x14ac:dyDescent="0.2">
      <c r="AM16440" s="61"/>
      <c r="AN16440" s="61"/>
      <c r="AO16440" s="171"/>
      <c r="AP16440" s="61"/>
      <c r="AQ16440" s="61"/>
      <c r="AR16440" s="61"/>
      <c r="AS16440" s="61"/>
      <c r="AT16440" s="61"/>
      <c r="AU16440" s="61"/>
      <c r="AV16440" s="61"/>
      <c r="AW16440" s="61"/>
      <c r="AX16440" s="61"/>
      <c r="AY16440" s="61"/>
      <c r="AZ16440" s="61"/>
      <c r="BA16440" s="61"/>
    </row>
    <row r="16441" spans="39:53" x14ac:dyDescent="0.2">
      <c r="AM16441" s="61"/>
      <c r="AN16441" s="61"/>
      <c r="AO16441" s="171"/>
      <c r="AP16441" s="61"/>
      <c r="AQ16441" s="61"/>
      <c r="AR16441" s="61"/>
      <c r="AS16441" s="61"/>
      <c r="AT16441" s="61"/>
      <c r="AU16441" s="61"/>
      <c r="AV16441" s="61"/>
      <c r="AW16441" s="61"/>
      <c r="AX16441" s="61"/>
      <c r="AY16441" s="61"/>
      <c r="AZ16441" s="61"/>
      <c r="BA16441" s="61"/>
    </row>
    <row r="16442" spans="39:53" x14ac:dyDescent="0.2">
      <c r="AM16442" s="61"/>
      <c r="AN16442" s="61"/>
      <c r="AO16442" s="171"/>
      <c r="AP16442" s="61"/>
      <c r="AQ16442" s="61"/>
      <c r="AR16442" s="61"/>
      <c r="AS16442" s="61"/>
      <c r="AT16442" s="61"/>
      <c r="AU16442" s="61"/>
      <c r="AV16442" s="61"/>
      <c r="AW16442" s="61"/>
      <c r="AX16442" s="61"/>
      <c r="AY16442" s="61"/>
      <c r="AZ16442" s="61"/>
      <c r="BA16442" s="61"/>
    </row>
    <row r="16443" spans="39:53" x14ac:dyDescent="0.2">
      <c r="AM16443" s="61"/>
      <c r="AN16443" s="61"/>
      <c r="AO16443" s="171"/>
      <c r="AP16443" s="61"/>
      <c r="AQ16443" s="61"/>
      <c r="AR16443" s="61"/>
      <c r="AS16443" s="61"/>
      <c r="AT16443" s="61"/>
      <c r="AU16443" s="61"/>
      <c r="AV16443" s="61"/>
      <c r="AW16443" s="61"/>
      <c r="AX16443" s="61"/>
      <c r="AY16443" s="61"/>
      <c r="AZ16443" s="61"/>
      <c r="BA16443" s="61"/>
    </row>
    <row r="16444" spans="39:53" x14ac:dyDescent="0.2">
      <c r="AM16444" s="61"/>
      <c r="AN16444" s="61"/>
      <c r="AO16444" s="171"/>
      <c r="AP16444" s="61"/>
      <c r="AQ16444" s="61"/>
      <c r="AR16444" s="61"/>
      <c r="AS16444" s="61"/>
      <c r="AT16444" s="61"/>
      <c r="AU16444" s="61"/>
      <c r="AV16444" s="61"/>
      <c r="AW16444" s="61"/>
      <c r="AX16444" s="61"/>
      <c r="AY16444" s="61"/>
      <c r="AZ16444" s="61"/>
      <c r="BA16444" s="61"/>
    </row>
    <row r="16445" spans="39:53" x14ac:dyDescent="0.2">
      <c r="AM16445" s="61"/>
      <c r="AN16445" s="61"/>
      <c r="AO16445" s="171"/>
      <c r="AP16445" s="61"/>
      <c r="AQ16445" s="61"/>
      <c r="AR16445" s="61"/>
      <c r="AS16445" s="61"/>
      <c r="AT16445" s="61"/>
      <c r="AU16445" s="61"/>
      <c r="AV16445" s="61"/>
      <c r="AW16445" s="61"/>
      <c r="AX16445" s="61"/>
      <c r="AY16445" s="61"/>
      <c r="AZ16445" s="61"/>
      <c r="BA16445" s="61"/>
    </row>
    <row r="16446" spans="39:53" x14ac:dyDescent="0.2">
      <c r="AM16446" s="61"/>
      <c r="AN16446" s="61"/>
      <c r="AO16446" s="171"/>
      <c r="AP16446" s="61"/>
      <c r="AQ16446" s="61"/>
      <c r="AR16446" s="61"/>
      <c r="AS16446" s="61"/>
      <c r="AT16446" s="61"/>
      <c r="AU16446" s="61"/>
      <c r="AV16446" s="61"/>
      <c r="AW16446" s="61"/>
      <c r="AX16446" s="61"/>
      <c r="AY16446" s="61"/>
      <c r="AZ16446" s="61"/>
      <c r="BA16446" s="61"/>
    </row>
    <row r="16447" spans="39:53" x14ac:dyDescent="0.2">
      <c r="AM16447" s="61"/>
      <c r="AN16447" s="61"/>
      <c r="AO16447" s="171"/>
      <c r="AP16447" s="61"/>
      <c r="AQ16447" s="61"/>
      <c r="AR16447" s="61"/>
      <c r="AS16447" s="61"/>
      <c r="AT16447" s="61"/>
      <c r="AU16447" s="61"/>
      <c r="AV16447" s="61"/>
      <c r="AW16447" s="61"/>
      <c r="AX16447" s="61"/>
      <c r="AY16447" s="61"/>
      <c r="AZ16447" s="61"/>
      <c r="BA16447" s="61"/>
    </row>
    <row r="16448" spans="39:53" x14ac:dyDescent="0.2">
      <c r="AM16448" s="61"/>
      <c r="AN16448" s="61"/>
      <c r="AO16448" s="171"/>
      <c r="AP16448" s="61"/>
      <c r="AQ16448" s="61"/>
      <c r="AR16448" s="61"/>
      <c r="AS16448" s="61"/>
      <c r="AT16448" s="61"/>
      <c r="AU16448" s="61"/>
      <c r="AV16448" s="61"/>
      <c r="AW16448" s="61"/>
      <c r="AX16448" s="61"/>
      <c r="AY16448" s="61"/>
      <c r="AZ16448" s="61"/>
      <c r="BA16448" s="61"/>
    </row>
    <row r="16449" spans="39:53" x14ac:dyDescent="0.2">
      <c r="AM16449" s="61"/>
      <c r="AN16449" s="61"/>
      <c r="AO16449" s="171"/>
      <c r="AP16449" s="61"/>
      <c r="AQ16449" s="61"/>
      <c r="AR16449" s="61"/>
      <c r="AS16449" s="61"/>
      <c r="AT16449" s="61"/>
      <c r="AU16449" s="61"/>
      <c r="AV16449" s="61"/>
      <c r="AW16449" s="61"/>
      <c r="AX16449" s="61"/>
      <c r="AY16449" s="61"/>
      <c r="AZ16449" s="61"/>
      <c r="BA16449" s="61"/>
    </row>
    <row r="16450" spans="39:53" x14ac:dyDescent="0.2">
      <c r="AM16450" s="61"/>
      <c r="AN16450" s="61"/>
      <c r="AO16450" s="171"/>
      <c r="AP16450" s="61"/>
      <c r="AQ16450" s="61"/>
      <c r="AR16450" s="61"/>
      <c r="AS16450" s="61"/>
      <c r="AT16450" s="61"/>
      <c r="AU16450" s="61"/>
      <c r="AV16450" s="61"/>
      <c r="AW16450" s="61"/>
      <c r="AX16450" s="61"/>
      <c r="AY16450" s="61"/>
      <c r="AZ16450" s="61"/>
      <c r="BA16450" s="61"/>
    </row>
    <row r="16451" spans="39:53" x14ac:dyDescent="0.2">
      <c r="AM16451" s="61"/>
      <c r="AN16451" s="61"/>
      <c r="AO16451" s="171"/>
      <c r="AP16451" s="61"/>
      <c r="AQ16451" s="61"/>
      <c r="AR16451" s="61"/>
      <c r="AS16451" s="61"/>
      <c r="AT16451" s="61"/>
      <c r="AU16451" s="61"/>
      <c r="AV16451" s="61"/>
      <c r="AW16451" s="61"/>
      <c r="AX16451" s="61"/>
      <c r="AY16451" s="61"/>
      <c r="AZ16451" s="61"/>
      <c r="BA16451" s="61"/>
    </row>
    <row r="16452" spans="39:53" x14ac:dyDescent="0.2">
      <c r="AM16452" s="61"/>
      <c r="AN16452" s="61"/>
      <c r="AO16452" s="171"/>
      <c r="AP16452" s="61"/>
      <c r="AQ16452" s="61"/>
      <c r="AR16452" s="61"/>
      <c r="AS16452" s="61"/>
      <c r="AT16452" s="61"/>
      <c r="AU16452" s="61"/>
      <c r="AV16452" s="61"/>
      <c r="AW16452" s="61"/>
      <c r="AX16452" s="61"/>
      <c r="AY16452" s="61"/>
      <c r="AZ16452" s="61"/>
      <c r="BA16452" s="61"/>
    </row>
    <row r="16453" spans="39:53" x14ac:dyDescent="0.2">
      <c r="AM16453" s="61"/>
      <c r="AN16453" s="61"/>
      <c r="AO16453" s="171"/>
      <c r="AP16453" s="61"/>
      <c r="AQ16453" s="61"/>
      <c r="AR16453" s="61"/>
      <c r="AS16453" s="61"/>
      <c r="AT16453" s="61"/>
      <c r="AU16453" s="61"/>
      <c r="AV16453" s="61"/>
      <c r="AW16453" s="61"/>
      <c r="AX16453" s="61"/>
      <c r="AY16453" s="61"/>
      <c r="AZ16453" s="61"/>
      <c r="BA16453" s="61"/>
    </row>
    <row r="16454" spans="39:53" x14ac:dyDescent="0.2">
      <c r="AM16454" s="61"/>
      <c r="AN16454" s="61"/>
      <c r="AO16454" s="171"/>
      <c r="AP16454" s="61"/>
      <c r="AQ16454" s="61"/>
      <c r="AR16454" s="61"/>
      <c r="AS16454" s="61"/>
      <c r="AT16454" s="61"/>
      <c r="AU16454" s="61"/>
      <c r="AV16454" s="61"/>
      <c r="AW16454" s="61"/>
      <c r="AX16454" s="61"/>
      <c r="AY16454" s="61"/>
      <c r="AZ16454" s="61"/>
      <c r="BA16454" s="61"/>
    </row>
    <row r="16455" spans="39:53" x14ac:dyDescent="0.2">
      <c r="AM16455" s="61"/>
      <c r="AN16455" s="61"/>
      <c r="AO16455" s="171"/>
      <c r="AP16455" s="61"/>
      <c r="AQ16455" s="61"/>
      <c r="AR16455" s="61"/>
      <c r="AS16455" s="61"/>
      <c r="AT16455" s="61"/>
      <c r="AU16455" s="61"/>
      <c r="AV16455" s="61"/>
      <c r="AW16455" s="61"/>
      <c r="AX16455" s="61"/>
      <c r="AY16455" s="61"/>
      <c r="AZ16455" s="61"/>
      <c r="BA16455" s="61"/>
    </row>
    <row r="16456" spans="39:53" x14ac:dyDescent="0.2">
      <c r="AM16456" s="61"/>
      <c r="AN16456" s="61"/>
      <c r="AO16456" s="171"/>
      <c r="AP16456" s="61"/>
      <c r="AQ16456" s="61"/>
      <c r="AR16456" s="61"/>
      <c r="AS16456" s="61"/>
      <c r="AT16456" s="61"/>
      <c r="AU16456" s="61"/>
      <c r="AV16456" s="61"/>
      <c r="AW16456" s="61"/>
      <c r="AX16456" s="61"/>
      <c r="AY16456" s="61"/>
      <c r="AZ16456" s="61"/>
      <c r="BA16456" s="61"/>
    </row>
    <row r="16457" spans="39:53" x14ac:dyDescent="0.2">
      <c r="AM16457" s="61"/>
      <c r="AN16457" s="61"/>
      <c r="AO16457" s="171"/>
      <c r="AP16457" s="61"/>
      <c r="AQ16457" s="61"/>
      <c r="AR16457" s="61"/>
      <c r="AS16457" s="61"/>
      <c r="AT16457" s="61"/>
      <c r="AU16457" s="61"/>
      <c r="AV16457" s="61"/>
      <c r="AW16457" s="61"/>
      <c r="AX16457" s="61"/>
      <c r="AY16457" s="61"/>
      <c r="AZ16457" s="61"/>
      <c r="BA16457" s="61"/>
    </row>
    <row r="16458" spans="39:53" x14ac:dyDescent="0.2">
      <c r="AM16458" s="61"/>
      <c r="AN16458" s="61"/>
      <c r="AO16458" s="171"/>
      <c r="AP16458" s="61"/>
      <c r="AQ16458" s="61"/>
      <c r="AR16458" s="61"/>
      <c r="AS16458" s="61"/>
      <c r="AT16458" s="61"/>
      <c r="AU16458" s="61"/>
      <c r="AV16458" s="61"/>
      <c r="AW16458" s="61"/>
      <c r="AX16458" s="61"/>
      <c r="AY16458" s="61"/>
      <c r="AZ16458" s="61"/>
      <c r="BA16458" s="61"/>
    </row>
    <row r="16459" spans="39:53" x14ac:dyDescent="0.2">
      <c r="AM16459" s="61"/>
      <c r="AN16459" s="61"/>
      <c r="AO16459" s="171"/>
      <c r="AP16459" s="61"/>
      <c r="AQ16459" s="61"/>
      <c r="AR16459" s="61"/>
      <c r="AS16459" s="61"/>
      <c r="AT16459" s="61"/>
      <c r="AU16459" s="61"/>
      <c r="AV16459" s="61"/>
      <c r="AW16459" s="61"/>
      <c r="AX16459" s="61"/>
      <c r="AY16459" s="61"/>
      <c r="AZ16459" s="61"/>
      <c r="BA16459" s="61"/>
    </row>
    <row r="16460" spans="39:53" x14ac:dyDescent="0.2">
      <c r="AM16460" s="61"/>
      <c r="AN16460" s="61"/>
      <c r="AO16460" s="171"/>
      <c r="AP16460" s="61"/>
      <c r="AQ16460" s="61"/>
      <c r="AR16460" s="61"/>
      <c r="AS16460" s="61"/>
      <c r="AT16460" s="61"/>
      <c r="AU16460" s="61"/>
      <c r="AV16460" s="61"/>
      <c r="AW16460" s="61"/>
      <c r="AX16460" s="61"/>
      <c r="AY16460" s="61"/>
      <c r="AZ16460" s="61"/>
      <c r="BA16460" s="61"/>
    </row>
    <row r="16461" spans="39:53" x14ac:dyDescent="0.2">
      <c r="AM16461" s="61"/>
      <c r="AN16461" s="61"/>
      <c r="AO16461" s="171"/>
      <c r="AP16461" s="61"/>
      <c r="AQ16461" s="61"/>
      <c r="AR16461" s="61"/>
      <c r="AS16461" s="61"/>
      <c r="AT16461" s="61"/>
      <c r="AU16461" s="61"/>
      <c r="AV16461" s="61"/>
      <c r="AW16461" s="61"/>
      <c r="AX16461" s="61"/>
      <c r="AY16461" s="61"/>
      <c r="AZ16461" s="61"/>
      <c r="BA16461" s="61"/>
    </row>
    <row r="16462" spans="39:53" x14ac:dyDescent="0.2">
      <c r="AM16462" s="61"/>
      <c r="AN16462" s="61"/>
      <c r="AO16462" s="171"/>
      <c r="AP16462" s="61"/>
      <c r="AQ16462" s="61"/>
      <c r="AR16462" s="61"/>
      <c r="AS16462" s="61"/>
      <c r="AT16462" s="61"/>
      <c r="AU16462" s="61"/>
      <c r="AV16462" s="61"/>
      <c r="AW16462" s="61"/>
      <c r="AX16462" s="61"/>
      <c r="AY16462" s="61"/>
      <c r="AZ16462" s="61"/>
      <c r="BA16462" s="61"/>
    </row>
    <row r="16463" spans="39:53" x14ac:dyDescent="0.2">
      <c r="AM16463" s="61"/>
      <c r="AN16463" s="61"/>
      <c r="AO16463" s="171"/>
      <c r="AP16463" s="61"/>
      <c r="AQ16463" s="61"/>
      <c r="AR16463" s="61"/>
      <c r="AS16463" s="61"/>
      <c r="AT16463" s="61"/>
      <c r="AU16463" s="61"/>
      <c r="AV16463" s="61"/>
      <c r="AW16463" s="61"/>
      <c r="AX16463" s="61"/>
      <c r="AY16463" s="61"/>
      <c r="AZ16463" s="61"/>
      <c r="BA16463" s="61"/>
    </row>
    <row r="16464" spans="39:53" x14ac:dyDescent="0.2">
      <c r="AM16464" s="61"/>
      <c r="AN16464" s="61"/>
      <c r="AO16464" s="171"/>
      <c r="AP16464" s="61"/>
      <c r="AQ16464" s="61"/>
      <c r="AR16464" s="61"/>
      <c r="AS16464" s="61"/>
      <c r="AT16464" s="61"/>
      <c r="AU16464" s="61"/>
      <c r="AV16464" s="61"/>
      <c r="AW16464" s="61"/>
      <c r="AX16464" s="61"/>
      <c r="AY16464" s="61"/>
      <c r="AZ16464" s="61"/>
      <c r="BA16464" s="61"/>
    </row>
    <row r="16465" spans="39:53" x14ac:dyDescent="0.2">
      <c r="AM16465" s="61"/>
      <c r="AN16465" s="61"/>
      <c r="AO16465" s="171"/>
      <c r="AP16465" s="61"/>
      <c r="AQ16465" s="61"/>
      <c r="AR16465" s="61"/>
      <c r="AS16465" s="61"/>
      <c r="AT16465" s="61"/>
      <c r="AU16465" s="61"/>
      <c r="AV16465" s="61"/>
      <c r="AW16465" s="61"/>
      <c r="AX16465" s="61"/>
      <c r="AY16465" s="61"/>
      <c r="AZ16465" s="61"/>
      <c r="BA16465" s="61"/>
    </row>
    <row r="16466" spans="39:53" x14ac:dyDescent="0.2">
      <c r="AM16466" s="61"/>
      <c r="AN16466" s="61"/>
      <c r="AO16466" s="171"/>
      <c r="AP16466" s="61"/>
      <c r="AQ16466" s="61"/>
      <c r="AR16466" s="61"/>
      <c r="AS16466" s="61"/>
      <c r="AT16466" s="61"/>
      <c r="AU16466" s="61"/>
      <c r="AV16466" s="61"/>
      <c r="AW16466" s="61"/>
      <c r="AX16466" s="61"/>
      <c r="AY16466" s="61"/>
      <c r="AZ16466" s="61"/>
      <c r="BA16466" s="61"/>
    </row>
    <row r="16467" spans="39:53" x14ac:dyDescent="0.2">
      <c r="AM16467" s="61"/>
      <c r="AN16467" s="61"/>
      <c r="AO16467" s="171"/>
      <c r="AP16467" s="61"/>
      <c r="AQ16467" s="61"/>
      <c r="AR16467" s="61"/>
      <c r="AS16467" s="61"/>
      <c r="AT16467" s="61"/>
      <c r="AU16467" s="61"/>
      <c r="AV16467" s="61"/>
      <c r="AW16467" s="61"/>
      <c r="AX16467" s="61"/>
      <c r="AY16467" s="61"/>
      <c r="AZ16467" s="61"/>
      <c r="BA16467" s="61"/>
    </row>
    <row r="16468" spans="39:53" x14ac:dyDescent="0.2">
      <c r="AM16468" s="61"/>
      <c r="AN16468" s="61"/>
      <c r="AO16468" s="171"/>
      <c r="AP16468" s="61"/>
      <c r="AQ16468" s="61"/>
      <c r="AR16468" s="61"/>
      <c r="AS16468" s="61"/>
      <c r="AT16468" s="61"/>
      <c r="AU16468" s="61"/>
      <c r="AV16468" s="61"/>
      <c r="AW16468" s="61"/>
      <c r="AX16468" s="61"/>
      <c r="AY16468" s="61"/>
      <c r="AZ16468" s="61"/>
      <c r="BA16468" s="61"/>
    </row>
    <row r="16469" spans="39:53" x14ac:dyDescent="0.2">
      <c r="AM16469" s="61"/>
      <c r="AN16469" s="61"/>
      <c r="AO16469" s="171"/>
      <c r="AP16469" s="61"/>
      <c r="AQ16469" s="61"/>
      <c r="AR16469" s="61"/>
      <c r="AS16469" s="61"/>
      <c r="AT16469" s="61"/>
      <c r="AU16469" s="61"/>
      <c r="AV16469" s="61"/>
      <c r="AW16469" s="61"/>
      <c r="AX16469" s="61"/>
      <c r="AY16469" s="61"/>
      <c r="AZ16469" s="61"/>
      <c r="BA16469" s="61"/>
    </row>
    <row r="16470" spans="39:53" x14ac:dyDescent="0.2">
      <c r="AM16470" s="61"/>
      <c r="AN16470" s="61"/>
      <c r="AO16470" s="171"/>
      <c r="AP16470" s="61"/>
      <c r="AQ16470" s="61"/>
      <c r="AR16470" s="61"/>
      <c r="AS16470" s="61"/>
      <c r="AT16470" s="61"/>
      <c r="AU16470" s="61"/>
      <c r="AV16470" s="61"/>
      <c r="AW16470" s="61"/>
      <c r="AX16470" s="61"/>
      <c r="AY16470" s="61"/>
      <c r="AZ16470" s="61"/>
      <c r="BA16470" s="61"/>
    </row>
    <row r="16471" spans="39:53" x14ac:dyDescent="0.2">
      <c r="AM16471" s="61"/>
      <c r="AN16471" s="61"/>
      <c r="AO16471" s="171"/>
      <c r="AP16471" s="61"/>
      <c r="AQ16471" s="61"/>
      <c r="AR16471" s="61"/>
      <c r="AS16471" s="61"/>
      <c r="AT16471" s="61"/>
      <c r="AU16471" s="61"/>
      <c r="AV16471" s="61"/>
      <c r="AW16471" s="61"/>
      <c r="AX16471" s="61"/>
      <c r="AY16471" s="61"/>
      <c r="AZ16471" s="61"/>
      <c r="BA16471" s="61"/>
    </row>
    <row r="16472" spans="39:53" x14ac:dyDescent="0.2">
      <c r="AM16472" s="61"/>
      <c r="AN16472" s="61"/>
      <c r="AO16472" s="171"/>
      <c r="AP16472" s="61"/>
      <c r="AQ16472" s="61"/>
      <c r="AR16472" s="61"/>
      <c r="AS16472" s="61"/>
      <c r="AT16472" s="61"/>
      <c r="AU16472" s="61"/>
      <c r="AV16472" s="61"/>
      <c r="AW16472" s="61"/>
      <c r="AX16472" s="61"/>
      <c r="AY16472" s="61"/>
      <c r="AZ16472" s="61"/>
      <c r="BA16472" s="61"/>
    </row>
    <row r="16473" spans="39:53" x14ac:dyDescent="0.2">
      <c r="AM16473" s="61"/>
      <c r="AN16473" s="61"/>
      <c r="AO16473" s="171"/>
      <c r="AP16473" s="61"/>
      <c r="AQ16473" s="61"/>
      <c r="AR16473" s="61"/>
      <c r="AS16473" s="61"/>
      <c r="AT16473" s="61"/>
      <c r="AU16473" s="61"/>
      <c r="AV16473" s="61"/>
      <c r="AW16473" s="61"/>
      <c r="AX16473" s="61"/>
      <c r="AY16473" s="61"/>
      <c r="AZ16473" s="61"/>
      <c r="BA16473" s="61"/>
    </row>
    <row r="16474" spans="39:53" x14ac:dyDescent="0.2">
      <c r="AM16474" s="61"/>
      <c r="AN16474" s="61"/>
      <c r="AO16474" s="171"/>
      <c r="AP16474" s="61"/>
      <c r="AQ16474" s="61"/>
      <c r="AR16474" s="61"/>
      <c r="AS16474" s="61"/>
      <c r="AT16474" s="61"/>
      <c r="AU16474" s="61"/>
      <c r="AV16474" s="61"/>
      <c r="AW16474" s="61"/>
      <c r="AX16474" s="61"/>
      <c r="AY16474" s="61"/>
      <c r="AZ16474" s="61"/>
      <c r="BA16474" s="61"/>
    </row>
    <row r="16475" spans="39:53" x14ac:dyDescent="0.2">
      <c r="AM16475" s="61"/>
      <c r="AN16475" s="61"/>
      <c r="AO16475" s="171"/>
      <c r="AP16475" s="61"/>
      <c r="AQ16475" s="61"/>
      <c r="AR16475" s="61"/>
      <c r="AS16475" s="61"/>
      <c r="AT16475" s="61"/>
      <c r="AU16475" s="61"/>
      <c r="AV16475" s="61"/>
      <c r="AW16475" s="61"/>
      <c r="AX16475" s="61"/>
      <c r="AY16475" s="61"/>
      <c r="AZ16475" s="61"/>
      <c r="BA16475" s="61"/>
    </row>
    <row r="16476" spans="39:53" x14ac:dyDescent="0.2">
      <c r="AM16476" s="61"/>
      <c r="AN16476" s="61"/>
      <c r="AO16476" s="171"/>
      <c r="AP16476" s="61"/>
      <c r="AQ16476" s="61"/>
      <c r="AR16476" s="61"/>
      <c r="AS16476" s="61"/>
      <c r="AT16476" s="61"/>
      <c r="AU16476" s="61"/>
      <c r="AV16476" s="61"/>
      <c r="AW16476" s="61"/>
      <c r="AX16476" s="61"/>
      <c r="AY16476" s="61"/>
      <c r="AZ16476" s="61"/>
      <c r="BA16476" s="61"/>
    </row>
    <row r="16477" spans="39:53" x14ac:dyDescent="0.2">
      <c r="AM16477" s="61"/>
      <c r="AN16477" s="61"/>
      <c r="AO16477" s="171"/>
      <c r="AP16477" s="61"/>
      <c r="AQ16477" s="61"/>
      <c r="AR16477" s="61"/>
      <c r="AS16477" s="61"/>
      <c r="AT16477" s="61"/>
      <c r="AU16477" s="61"/>
      <c r="AV16477" s="61"/>
      <c r="AW16477" s="61"/>
      <c r="AX16477" s="61"/>
      <c r="AY16477" s="61"/>
      <c r="AZ16477" s="61"/>
      <c r="BA16477" s="61"/>
    </row>
    <row r="16478" spans="39:53" x14ac:dyDescent="0.2">
      <c r="AM16478" s="61"/>
      <c r="AN16478" s="61"/>
      <c r="AO16478" s="171"/>
      <c r="AP16478" s="61"/>
      <c r="AQ16478" s="61"/>
      <c r="AR16478" s="61"/>
      <c r="AS16478" s="61"/>
      <c r="AT16478" s="61"/>
      <c r="AU16478" s="61"/>
      <c r="AV16478" s="61"/>
      <c r="AW16478" s="61"/>
      <c r="AX16478" s="61"/>
      <c r="AY16478" s="61"/>
      <c r="AZ16478" s="61"/>
      <c r="BA16478" s="61"/>
    </row>
    <row r="16479" spans="39:53" x14ac:dyDescent="0.2">
      <c r="AM16479" s="61"/>
      <c r="AN16479" s="61"/>
      <c r="AO16479" s="171"/>
      <c r="AP16479" s="61"/>
      <c r="AQ16479" s="61"/>
      <c r="AR16479" s="61"/>
      <c r="AS16479" s="61"/>
      <c r="AT16479" s="61"/>
      <c r="AU16479" s="61"/>
      <c r="AV16479" s="61"/>
      <c r="AW16479" s="61"/>
      <c r="AX16479" s="61"/>
      <c r="AY16479" s="61"/>
      <c r="AZ16479" s="61"/>
      <c r="BA16479" s="61"/>
    </row>
    <row r="16480" spans="39:53" x14ac:dyDescent="0.2">
      <c r="AM16480" s="61"/>
      <c r="AN16480" s="61"/>
      <c r="AO16480" s="171"/>
      <c r="AP16480" s="61"/>
      <c r="AQ16480" s="61"/>
      <c r="AR16480" s="61"/>
      <c r="AS16480" s="61"/>
      <c r="AT16480" s="61"/>
      <c r="AU16480" s="61"/>
      <c r="AV16480" s="61"/>
      <c r="AW16480" s="61"/>
      <c r="AX16480" s="61"/>
      <c r="AY16480" s="61"/>
      <c r="AZ16480" s="61"/>
      <c r="BA16480" s="61"/>
    </row>
    <row r="16481" spans="39:53" x14ac:dyDescent="0.2">
      <c r="AM16481" s="61"/>
      <c r="AN16481" s="61"/>
      <c r="AO16481" s="171"/>
      <c r="AP16481" s="61"/>
      <c r="AQ16481" s="61"/>
      <c r="AR16481" s="61"/>
      <c r="AS16481" s="61"/>
      <c r="AT16481" s="61"/>
      <c r="AU16481" s="61"/>
      <c r="AV16481" s="61"/>
      <c r="AW16481" s="61"/>
      <c r="AX16481" s="61"/>
      <c r="AY16481" s="61"/>
      <c r="AZ16481" s="61"/>
      <c r="BA16481" s="61"/>
    </row>
    <row r="16482" spans="39:53" x14ac:dyDescent="0.2">
      <c r="AM16482" s="61"/>
      <c r="AN16482" s="61"/>
      <c r="AO16482" s="171"/>
      <c r="AP16482" s="61"/>
      <c r="AQ16482" s="61"/>
      <c r="AR16482" s="61"/>
      <c r="AS16482" s="61"/>
      <c r="AT16482" s="61"/>
      <c r="AU16482" s="61"/>
      <c r="AV16482" s="61"/>
      <c r="AW16482" s="61"/>
      <c r="AX16482" s="61"/>
      <c r="AY16482" s="61"/>
      <c r="AZ16482" s="61"/>
      <c r="BA16482" s="61"/>
    </row>
    <row r="16483" spans="39:53" x14ac:dyDescent="0.2">
      <c r="AM16483" s="61"/>
      <c r="AN16483" s="61"/>
      <c r="AO16483" s="171"/>
      <c r="AP16483" s="61"/>
      <c r="AQ16483" s="61"/>
      <c r="AR16483" s="61"/>
      <c r="AS16483" s="61"/>
      <c r="AT16483" s="61"/>
      <c r="AU16483" s="61"/>
      <c r="AV16483" s="61"/>
      <c r="AW16483" s="61"/>
      <c r="AX16483" s="61"/>
      <c r="AY16483" s="61"/>
      <c r="AZ16483" s="61"/>
      <c r="BA16483" s="61"/>
    </row>
    <row r="16484" spans="39:53" x14ac:dyDescent="0.2">
      <c r="AM16484" s="61"/>
      <c r="AN16484" s="61"/>
      <c r="AO16484" s="171"/>
      <c r="AP16484" s="61"/>
      <c r="AQ16484" s="61"/>
      <c r="AR16484" s="61"/>
      <c r="AS16484" s="61"/>
      <c r="AT16484" s="61"/>
      <c r="AU16484" s="61"/>
      <c r="AV16484" s="61"/>
      <c r="AW16484" s="61"/>
      <c r="AX16484" s="61"/>
      <c r="AY16484" s="61"/>
      <c r="AZ16484" s="61"/>
      <c r="BA16484" s="61"/>
    </row>
    <row r="16485" spans="39:53" x14ac:dyDescent="0.2">
      <c r="AM16485" s="61"/>
      <c r="AN16485" s="61"/>
      <c r="AO16485" s="171"/>
      <c r="AP16485" s="61"/>
      <c r="AQ16485" s="61"/>
      <c r="AR16485" s="61"/>
      <c r="AS16485" s="61"/>
      <c r="AT16485" s="61"/>
      <c r="AU16485" s="61"/>
      <c r="AV16485" s="61"/>
      <c r="AW16485" s="61"/>
      <c r="AX16485" s="61"/>
      <c r="AY16485" s="61"/>
      <c r="AZ16485" s="61"/>
      <c r="BA16485" s="61"/>
    </row>
    <row r="16486" spans="39:53" x14ac:dyDescent="0.2">
      <c r="AM16486" s="61"/>
      <c r="AN16486" s="61"/>
      <c r="AO16486" s="171"/>
      <c r="AP16486" s="61"/>
      <c r="AQ16486" s="61"/>
      <c r="AR16486" s="61"/>
      <c r="AS16486" s="61"/>
      <c r="AT16486" s="61"/>
      <c r="AU16486" s="61"/>
      <c r="AV16486" s="61"/>
      <c r="AW16486" s="61"/>
      <c r="AX16486" s="61"/>
      <c r="AY16486" s="61"/>
      <c r="AZ16486" s="61"/>
      <c r="BA16486" s="61"/>
    </row>
    <row r="16487" spans="39:53" x14ac:dyDescent="0.2">
      <c r="AM16487" s="61"/>
      <c r="AN16487" s="61"/>
      <c r="AO16487" s="171"/>
      <c r="AP16487" s="61"/>
      <c r="AQ16487" s="61"/>
      <c r="AR16487" s="61"/>
      <c r="AS16487" s="61"/>
      <c r="AT16487" s="61"/>
      <c r="AU16487" s="61"/>
      <c r="AV16487" s="61"/>
      <c r="AW16487" s="61"/>
      <c r="AX16487" s="61"/>
      <c r="AY16487" s="61"/>
      <c r="AZ16487" s="61"/>
      <c r="BA16487" s="61"/>
    </row>
    <row r="16488" spans="39:53" x14ac:dyDescent="0.2">
      <c r="AM16488" s="61"/>
      <c r="AN16488" s="61"/>
      <c r="AO16488" s="171"/>
      <c r="AP16488" s="61"/>
      <c r="AQ16488" s="61"/>
      <c r="AR16488" s="61"/>
      <c r="AS16488" s="61"/>
      <c r="AT16488" s="61"/>
      <c r="AU16488" s="61"/>
      <c r="AV16488" s="61"/>
      <c r="AW16488" s="61"/>
      <c r="AX16488" s="61"/>
      <c r="AY16488" s="61"/>
      <c r="AZ16488" s="61"/>
      <c r="BA16488" s="61"/>
    </row>
    <row r="16489" spans="39:53" x14ac:dyDescent="0.2">
      <c r="AM16489" s="61"/>
      <c r="AN16489" s="61"/>
      <c r="AO16489" s="171"/>
      <c r="AP16489" s="61"/>
      <c r="AQ16489" s="61"/>
      <c r="AR16489" s="61"/>
      <c r="AS16489" s="61"/>
      <c r="AT16489" s="61"/>
      <c r="AU16489" s="61"/>
      <c r="AV16489" s="61"/>
      <c r="AW16489" s="61"/>
      <c r="AX16489" s="61"/>
      <c r="AY16489" s="61"/>
      <c r="AZ16489" s="61"/>
      <c r="BA16489" s="61"/>
    </row>
    <row r="16490" spans="39:53" x14ac:dyDescent="0.2">
      <c r="AM16490" s="61"/>
      <c r="AN16490" s="61"/>
      <c r="AO16490" s="171"/>
      <c r="AP16490" s="61"/>
      <c r="AQ16490" s="61"/>
      <c r="AR16490" s="61"/>
      <c r="AS16490" s="61"/>
      <c r="AT16490" s="61"/>
      <c r="AU16490" s="61"/>
      <c r="AV16490" s="61"/>
      <c r="AW16490" s="61"/>
      <c r="AX16490" s="61"/>
      <c r="AY16490" s="61"/>
      <c r="AZ16490" s="61"/>
      <c r="BA16490" s="61"/>
    </row>
    <row r="16491" spans="39:53" x14ac:dyDescent="0.2">
      <c r="AM16491" s="61"/>
      <c r="AN16491" s="61"/>
      <c r="AO16491" s="171"/>
      <c r="AP16491" s="61"/>
      <c r="AQ16491" s="61"/>
      <c r="AR16491" s="61"/>
      <c r="AS16491" s="61"/>
      <c r="AT16491" s="61"/>
      <c r="AU16491" s="61"/>
      <c r="AV16491" s="61"/>
      <c r="AW16491" s="61"/>
      <c r="AX16491" s="61"/>
      <c r="AY16491" s="61"/>
      <c r="AZ16491" s="61"/>
      <c r="BA16491" s="61"/>
    </row>
    <row r="16492" spans="39:53" x14ac:dyDescent="0.2">
      <c r="AM16492" s="61"/>
      <c r="AN16492" s="61"/>
      <c r="AO16492" s="171"/>
      <c r="AP16492" s="61"/>
      <c r="AQ16492" s="61"/>
      <c r="AR16492" s="61"/>
      <c r="AS16492" s="61"/>
      <c r="AT16492" s="61"/>
      <c r="AU16492" s="61"/>
      <c r="AV16492" s="61"/>
      <c r="AW16492" s="61"/>
      <c r="AX16492" s="61"/>
      <c r="AY16492" s="61"/>
      <c r="AZ16492" s="61"/>
      <c r="BA16492" s="61"/>
    </row>
    <row r="16493" spans="39:53" x14ac:dyDescent="0.2">
      <c r="AM16493" s="61"/>
      <c r="AN16493" s="61"/>
      <c r="AO16493" s="171"/>
      <c r="AP16493" s="61"/>
      <c r="AQ16493" s="61"/>
      <c r="AR16493" s="61"/>
      <c r="AS16493" s="61"/>
      <c r="AT16493" s="61"/>
      <c r="AU16493" s="61"/>
      <c r="AV16493" s="61"/>
      <c r="AW16493" s="61"/>
      <c r="AX16493" s="61"/>
      <c r="AY16493" s="61"/>
      <c r="AZ16493" s="61"/>
      <c r="BA16493" s="61"/>
    </row>
    <row r="16494" spans="39:53" x14ac:dyDescent="0.2">
      <c r="AM16494" s="61"/>
      <c r="AN16494" s="61"/>
      <c r="AO16494" s="171"/>
      <c r="AP16494" s="61"/>
      <c r="AQ16494" s="61"/>
      <c r="AR16494" s="61"/>
      <c r="AS16494" s="61"/>
      <c r="AT16494" s="61"/>
      <c r="AU16494" s="61"/>
      <c r="AV16494" s="61"/>
      <c r="AW16494" s="61"/>
      <c r="AX16494" s="61"/>
      <c r="AY16494" s="61"/>
      <c r="AZ16494" s="61"/>
      <c r="BA16494" s="61"/>
    </row>
    <row r="16495" spans="39:53" x14ac:dyDescent="0.2">
      <c r="AM16495" s="61"/>
      <c r="AN16495" s="61"/>
      <c r="AO16495" s="171"/>
      <c r="AP16495" s="61"/>
      <c r="AQ16495" s="61"/>
      <c r="AR16495" s="61"/>
      <c r="AS16495" s="61"/>
      <c r="AT16495" s="61"/>
      <c r="AU16495" s="61"/>
      <c r="AV16495" s="61"/>
      <c r="AW16495" s="61"/>
      <c r="AX16495" s="61"/>
      <c r="AY16495" s="61"/>
      <c r="AZ16495" s="61"/>
      <c r="BA16495" s="61"/>
    </row>
    <row r="16496" spans="39:53" x14ac:dyDescent="0.2">
      <c r="AM16496" s="61"/>
      <c r="AN16496" s="61"/>
      <c r="AO16496" s="171"/>
      <c r="AP16496" s="61"/>
      <c r="AQ16496" s="61"/>
      <c r="AR16496" s="61"/>
      <c r="AS16496" s="61"/>
      <c r="AT16496" s="61"/>
      <c r="AU16496" s="61"/>
      <c r="AV16496" s="61"/>
      <c r="AW16496" s="61"/>
      <c r="AX16496" s="61"/>
      <c r="AY16496" s="61"/>
      <c r="AZ16496" s="61"/>
      <c r="BA16496" s="61"/>
    </row>
    <row r="16497" spans="39:53" x14ac:dyDescent="0.2">
      <c r="AM16497" s="61"/>
      <c r="AN16497" s="61"/>
      <c r="AO16497" s="171"/>
      <c r="AP16497" s="61"/>
      <c r="AQ16497" s="61"/>
      <c r="AR16497" s="61"/>
      <c r="AS16497" s="61"/>
      <c r="AT16497" s="61"/>
      <c r="AU16497" s="61"/>
      <c r="AV16497" s="61"/>
      <c r="AW16497" s="61"/>
      <c r="AX16497" s="61"/>
      <c r="AY16497" s="61"/>
      <c r="AZ16497" s="61"/>
      <c r="BA16497" s="61"/>
    </row>
    <row r="16498" spans="39:53" x14ac:dyDescent="0.2">
      <c r="AM16498" s="61"/>
      <c r="AN16498" s="61"/>
      <c r="AO16498" s="171"/>
      <c r="AP16498" s="61"/>
      <c r="AQ16498" s="61"/>
      <c r="AR16498" s="61"/>
      <c r="AS16498" s="61"/>
      <c r="AT16498" s="61"/>
      <c r="AU16498" s="61"/>
      <c r="AV16498" s="61"/>
      <c r="AW16498" s="61"/>
      <c r="AX16498" s="61"/>
      <c r="AY16498" s="61"/>
      <c r="AZ16498" s="61"/>
      <c r="BA16498" s="61"/>
    </row>
    <row r="16499" spans="39:53" x14ac:dyDescent="0.2">
      <c r="AM16499" s="61"/>
      <c r="AN16499" s="61"/>
      <c r="AO16499" s="171"/>
      <c r="AP16499" s="61"/>
      <c r="AQ16499" s="61"/>
      <c r="AR16499" s="61"/>
      <c r="AS16499" s="61"/>
      <c r="AT16499" s="61"/>
      <c r="AU16499" s="61"/>
      <c r="AV16499" s="61"/>
      <c r="AW16499" s="61"/>
      <c r="AX16499" s="61"/>
      <c r="AY16499" s="61"/>
      <c r="AZ16499" s="61"/>
      <c r="BA16499" s="61"/>
    </row>
    <row r="16500" spans="39:53" x14ac:dyDescent="0.2">
      <c r="AM16500" s="61"/>
      <c r="AN16500" s="61"/>
      <c r="AO16500" s="171"/>
      <c r="AP16500" s="61"/>
      <c r="AQ16500" s="61"/>
      <c r="AR16500" s="61"/>
      <c r="AS16500" s="61"/>
      <c r="AT16500" s="61"/>
      <c r="AU16500" s="61"/>
      <c r="AV16500" s="61"/>
      <c r="AW16500" s="61"/>
      <c r="AX16500" s="61"/>
      <c r="AY16500" s="61"/>
      <c r="AZ16500" s="61"/>
      <c r="BA16500" s="61"/>
    </row>
    <row r="16501" spans="39:53" x14ac:dyDescent="0.2">
      <c r="AM16501" s="61"/>
      <c r="AN16501" s="61"/>
      <c r="AO16501" s="171"/>
      <c r="AP16501" s="61"/>
      <c r="AQ16501" s="61"/>
      <c r="AR16501" s="61"/>
      <c r="AS16501" s="61"/>
      <c r="AT16501" s="61"/>
      <c r="AU16501" s="61"/>
      <c r="AV16501" s="61"/>
      <c r="AW16501" s="61"/>
      <c r="AX16501" s="61"/>
      <c r="AY16501" s="61"/>
      <c r="AZ16501" s="61"/>
      <c r="BA16501" s="61"/>
    </row>
    <row r="16502" spans="39:53" x14ac:dyDescent="0.2">
      <c r="AM16502" s="61"/>
      <c r="AN16502" s="61"/>
      <c r="AO16502" s="171"/>
      <c r="AP16502" s="61"/>
      <c r="AQ16502" s="61"/>
      <c r="AR16502" s="61"/>
      <c r="AS16502" s="61"/>
      <c r="AT16502" s="61"/>
      <c r="AU16502" s="61"/>
      <c r="AV16502" s="61"/>
      <c r="AW16502" s="61"/>
      <c r="AX16502" s="61"/>
      <c r="AY16502" s="61"/>
      <c r="AZ16502" s="61"/>
      <c r="BA16502" s="61"/>
    </row>
    <row r="16503" spans="39:53" x14ac:dyDescent="0.2">
      <c r="AM16503" s="61"/>
      <c r="AN16503" s="61"/>
      <c r="AO16503" s="171"/>
      <c r="AP16503" s="61"/>
      <c r="AQ16503" s="61"/>
      <c r="AR16503" s="61"/>
      <c r="AS16503" s="61"/>
      <c r="AT16503" s="61"/>
      <c r="AU16503" s="61"/>
      <c r="AV16503" s="61"/>
      <c r="AW16503" s="61"/>
      <c r="AX16503" s="61"/>
      <c r="AY16503" s="61"/>
      <c r="AZ16503" s="61"/>
      <c r="BA16503" s="61"/>
    </row>
    <row r="16504" spans="39:53" x14ac:dyDescent="0.2">
      <c r="AM16504" s="61"/>
      <c r="AN16504" s="61"/>
      <c r="AO16504" s="171"/>
      <c r="AP16504" s="61"/>
      <c r="AQ16504" s="61"/>
      <c r="AR16504" s="61"/>
      <c r="AS16504" s="61"/>
      <c r="AT16504" s="61"/>
      <c r="AU16504" s="61"/>
      <c r="AV16504" s="61"/>
      <c r="AW16504" s="61"/>
      <c r="AX16504" s="61"/>
      <c r="AY16504" s="61"/>
      <c r="AZ16504" s="61"/>
      <c r="BA16504" s="61"/>
    </row>
    <row r="16505" spans="39:53" x14ac:dyDescent="0.2">
      <c r="AM16505" s="61"/>
      <c r="AN16505" s="61"/>
      <c r="AO16505" s="171"/>
      <c r="AP16505" s="61"/>
      <c r="AQ16505" s="61"/>
      <c r="AR16505" s="61"/>
      <c r="AS16505" s="61"/>
      <c r="AT16505" s="61"/>
      <c r="AU16505" s="61"/>
      <c r="AV16505" s="61"/>
      <c r="AW16505" s="61"/>
      <c r="AX16505" s="61"/>
      <c r="AY16505" s="61"/>
      <c r="AZ16505" s="61"/>
      <c r="BA16505" s="61"/>
    </row>
    <row r="16506" spans="39:53" x14ac:dyDescent="0.2">
      <c r="AM16506" s="61"/>
      <c r="AN16506" s="61"/>
      <c r="AO16506" s="171"/>
      <c r="AP16506" s="61"/>
      <c r="AQ16506" s="61"/>
      <c r="AR16506" s="61"/>
      <c r="AS16506" s="61"/>
      <c r="AT16506" s="61"/>
      <c r="AU16506" s="61"/>
      <c r="AV16506" s="61"/>
      <c r="AW16506" s="61"/>
      <c r="AX16506" s="61"/>
      <c r="AY16506" s="61"/>
      <c r="AZ16506" s="61"/>
      <c r="BA16506" s="61"/>
    </row>
    <row r="16507" spans="39:53" x14ac:dyDescent="0.2">
      <c r="AM16507" s="61"/>
      <c r="AN16507" s="61"/>
      <c r="AO16507" s="171"/>
      <c r="AP16507" s="61"/>
      <c r="AQ16507" s="61"/>
      <c r="AR16507" s="61"/>
      <c r="AS16507" s="61"/>
      <c r="AT16507" s="61"/>
      <c r="AU16507" s="61"/>
      <c r="AV16507" s="61"/>
      <c r="AW16507" s="61"/>
      <c r="AX16507" s="61"/>
      <c r="AY16507" s="61"/>
      <c r="AZ16507" s="61"/>
      <c r="BA16507" s="61"/>
    </row>
    <row r="16508" spans="39:53" x14ac:dyDescent="0.2">
      <c r="AM16508" s="61"/>
      <c r="AN16508" s="61"/>
      <c r="AO16508" s="171"/>
      <c r="AP16508" s="61"/>
      <c r="AQ16508" s="61"/>
      <c r="AR16508" s="61"/>
      <c r="AS16508" s="61"/>
      <c r="AT16508" s="61"/>
      <c r="AU16508" s="61"/>
      <c r="AV16508" s="61"/>
      <c r="AW16508" s="61"/>
      <c r="AX16508" s="61"/>
      <c r="AY16508" s="61"/>
      <c r="AZ16508" s="61"/>
      <c r="BA16508" s="61"/>
    </row>
    <row r="16509" spans="39:53" x14ac:dyDescent="0.2">
      <c r="AM16509" s="61"/>
      <c r="AN16509" s="61"/>
      <c r="AO16509" s="171"/>
      <c r="AP16509" s="61"/>
      <c r="AQ16509" s="61"/>
      <c r="AR16509" s="61"/>
      <c r="AS16509" s="61"/>
      <c r="AT16509" s="61"/>
      <c r="AU16509" s="61"/>
      <c r="AV16509" s="61"/>
      <c r="AW16509" s="61"/>
      <c r="AX16509" s="61"/>
      <c r="AY16509" s="61"/>
      <c r="AZ16509" s="61"/>
      <c r="BA16509" s="61"/>
    </row>
    <row r="16510" spans="39:53" x14ac:dyDescent="0.2">
      <c r="AM16510" s="61"/>
      <c r="AN16510" s="61"/>
      <c r="AO16510" s="171"/>
      <c r="AP16510" s="61"/>
      <c r="AQ16510" s="61"/>
      <c r="AR16510" s="61"/>
      <c r="AS16510" s="61"/>
      <c r="AT16510" s="61"/>
      <c r="AU16510" s="61"/>
      <c r="AV16510" s="61"/>
      <c r="AW16510" s="61"/>
      <c r="AX16510" s="61"/>
      <c r="AY16510" s="61"/>
      <c r="AZ16510" s="61"/>
      <c r="BA16510" s="61"/>
    </row>
    <row r="16511" spans="39:53" x14ac:dyDescent="0.2">
      <c r="AM16511" s="61"/>
      <c r="AN16511" s="61"/>
      <c r="AO16511" s="171"/>
      <c r="AP16511" s="61"/>
      <c r="AQ16511" s="61"/>
      <c r="AR16511" s="61"/>
      <c r="AS16511" s="61"/>
      <c r="AT16511" s="61"/>
      <c r="AU16511" s="61"/>
      <c r="AV16511" s="61"/>
      <c r="AW16511" s="61"/>
      <c r="AX16511" s="61"/>
      <c r="AY16511" s="61"/>
      <c r="AZ16511" s="61"/>
      <c r="BA16511" s="61"/>
    </row>
    <row r="16512" spans="39:53" x14ac:dyDescent="0.2">
      <c r="AM16512" s="61"/>
      <c r="AN16512" s="61"/>
      <c r="AO16512" s="171"/>
      <c r="AP16512" s="61"/>
      <c r="AQ16512" s="61"/>
      <c r="AR16512" s="61"/>
      <c r="AS16512" s="61"/>
      <c r="AT16512" s="61"/>
      <c r="AU16512" s="61"/>
      <c r="AV16512" s="61"/>
      <c r="AW16512" s="61"/>
      <c r="AX16512" s="61"/>
      <c r="AY16512" s="61"/>
      <c r="AZ16512" s="61"/>
      <c r="BA16512" s="61"/>
    </row>
    <row r="16513" spans="39:53" x14ac:dyDescent="0.2">
      <c r="AM16513" s="61"/>
      <c r="AN16513" s="61"/>
      <c r="AO16513" s="171"/>
      <c r="AP16513" s="61"/>
      <c r="AQ16513" s="61"/>
      <c r="AR16513" s="61"/>
      <c r="AS16513" s="61"/>
      <c r="AT16513" s="61"/>
      <c r="AU16513" s="61"/>
      <c r="AV16513" s="61"/>
      <c r="AW16513" s="61"/>
      <c r="AX16513" s="61"/>
      <c r="AY16513" s="61"/>
      <c r="AZ16513" s="61"/>
      <c r="BA16513" s="61"/>
    </row>
    <row r="16514" spans="39:53" x14ac:dyDescent="0.2">
      <c r="AM16514" s="61"/>
      <c r="AN16514" s="61"/>
      <c r="AO16514" s="171"/>
      <c r="AP16514" s="61"/>
      <c r="AQ16514" s="61"/>
      <c r="AR16514" s="61"/>
      <c r="AS16514" s="61"/>
      <c r="AT16514" s="61"/>
      <c r="AU16514" s="61"/>
      <c r="AV16514" s="61"/>
      <c r="AW16514" s="61"/>
      <c r="AX16514" s="61"/>
      <c r="AY16514" s="61"/>
      <c r="AZ16514" s="61"/>
      <c r="BA16514" s="61"/>
    </row>
    <row r="16515" spans="39:53" x14ac:dyDescent="0.2">
      <c r="AM16515" s="61"/>
      <c r="AN16515" s="61"/>
      <c r="AO16515" s="171"/>
      <c r="AP16515" s="61"/>
      <c r="AQ16515" s="61"/>
      <c r="AR16515" s="61"/>
      <c r="AS16515" s="61"/>
      <c r="AT16515" s="61"/>
      <c r="AU16515" s="61"/>
      <c r="AV16515" s="61"/>
      <c r="AW16515" s="61"/>
      <c r="AX16515" s="61"/>
      <c r="AY16515" s="61"/>
      <c r="AZ16515" s="61"/>
      <c r="BA16515" s="61"/>
    </row>
    <row r="16516" spans="39:53" x14ac:dyDescent="0.2">
      <c r="AM16516" s="61"/>
      <c r="AN16516" s="61"/>
      <c r="AO16516" s="171"/>
      <c r="AP16516" s="61"/>
      <c r="AQ16516" s="61"/>
      <c r="AR16516" s="61"/>
      <c r="AS16516" s="61"/>
      <c r="AT16516" s="61"/>
      <c r="AU16516" s="61"/>
      <c r="AV16516" s="61"/>
      <c r="AW16516" s="61"/>
      <c r="AX16516" s="61"/>
      <c r="AY16516" s="61"/>
      <c r="AZ16516" s="61"/>
      <c r="BA16516" s="61"/>
    </row>
    <row r="16517" spans="39:53" x14ac:dyDescent="0.2">
      <c r="AM16517" s="61"/>
      <c r="AN16517" s="61"/>
      <c r="AO16517" s="171"/>
      <c r="AP16517" s="61"/>
      <c r="AQ16517" s="61"/>
      <c r="AR16517" s="61"/>
      <c r="AS16517" s="61"/>
      <c r="AT16517" s="61"/>
      <c r="AU16517" s="61"/>
      <c r="AV16517" s="61"/>
      <c r="AW16517" s="61"/>
      <c r="AX16517" s="61"/>
      <c r="AY16517" s="61"/>
      <c r="AZ16517" s="61"/>
      <c r="BA16517" s="61"/>
    </row>
    <row r="16518" spans="39:53" x14ac:dyDescent="0.2">
      <c r="AM16518" s="61"/>
      <c r="AN16518" s="61"/>
      <c r="AO16518" s="171"/>
      <c r="AP16518" s="61"/>
      <c r="AQ16518" s="61"/>
      <c r="AR16518" s="61"/>
      <c r="AS16518" s="61"/>
      <c r="AT16518" s="61"/>
      <c r="AU16518" s="61"/>
      <c r="AV16518" s="61"/>
      <c r="AW16518" s="61"/>
      <c r="AX16518" s="61"/>
      <c r="AY16518" s="61"/>
      <c r="AZ16518" s="61"/>
      <c r="BA16518" s="61"/>
    </row>
    <row r="16519" spans="39:53" x14ac:dyDescent="0.2">
      <c r="AM16519" s="61"/>
      <c r="AN16519" s="61"/>
      <c r="AO16519" s="171"/>
      <c r="AP16519" s="61"/>
      <c r="AQ16519" s="61"/>
      <c r="AR16519" s="61"/>
      <c r="AS16519" s="61"/>
      <c r="AT16519" s="61"/>
      <c r="AU16519" s="61"/>
      <c r="AV16519" s="61"/>
      <c r="AW16519" s="61"/>
      <c r="AX16519" s="61"/>
      <c r="AY16519" s="61"/>
      <c r="AZ16519" s="61"/>
      <c r="BA16519" s="61"/>
    </row>
    <row r="16520" spans="39:53" x14ac:dyDescent="0.2">
      <c r="AM16520" s="61"/>
      <c r="AN16520" s="61"/>
      <c r="AO16520" s="171"/>
      <c r="AP16520" s="61"/>
      <c r="AQ16520" s="61"/>
      <c r="AR16520" s="61"/>
      <c r="AS16520" s="61"/>
      <c r="AT16520" s="61"/>
      <c r="AU16520" s="61"/>
      <c r="AV16520" s="61"/>
      <c r="AW16520" s="61"/>
      <c r="AX16520" s="61"/>
      <c r="AY16520" s="61"/>
      <c r="AZ16520" s="61"/>
      <c r="BA16520" s="61"/>
    </row>
    <row r="16521" spans="39:53" x14ac:dyDescent="0.2">
      <c r="AM16521" s="61"/>
      <c r="AN16521" s="61"/>
      <c r="AO16521" s="171"/>
      <c r="AP16521" s="61"/>
      <c r="AQ16521" s="61"/>
      <c r="AR16521" s="61"/>
      <c r="AS16521" s="61"/>
      <c r="AT16521" s="61"/>
      <c r="AU16521" s="61"/>
      <c r="AV16521" s="61"/>
      <c r="AW16521" s="61"/>
      <c r="AX16521" s="61"/>
      <c r="AY16521" s="61"/>
      <c r="AZ16521" s="61"/>
      <c r="BA16521" s="61"/>
    </row>
    <row r="16522" spans="39:53" x14ac:dyDescent="0.2">
      <c r="AM16522" s="61"/>
      <c r="AN16522" s="61"/>
      <c r="AO16522" s="171"/>
      <c r="AP16522" s="61"/>
      <c r="AQ16522" s="61"/>
      <c r="AR16522" s="61"/>
      <c r="AS16522" s="61"/>
      <c r="AT16522" s="61"/>
      <c r="AU16522" s="61"/>
      <c r="AV16522" s="61"/>
      <c r="AW16522" s="61"/>
      <c r="AX16522" s="61"/>
      <c r="AY16522" s="61"/>
      <c r="AZ16522" s="61"/>
      <c r="BA16522" s="61"/>
    </row>
    <row r="16523" spans="39:53" x14ac:dyDescent="0.2">
      <c r="AM16523" s="61"/>
      <c r="AN16523" s="61"/>
      <c r="AO16523" s="171"/>
      <c r="AP16523" s="61"/>
      <c r="AQ16523" s="61"/>
      <c r="AR16523" s="61"/>
      <c r="AS16523" s="61"/>
      <c r="AT16523" s="61"/>
      <c r="AU16523" s="61"/>
      <c r="AV16523" s="61"/>
      <c r="AW16523" s="61"/>
      <c r="AX16523" s="61"/>
      <c r="AY16523" s="61"/>
      <c r="AZ16523" s="61"/>
      <c r="BA16523" s="61"/>
    </row>
    <row r="16524" spans="39:53" x14ac:dyDescent="0.2">
      <c r="AM16524" s="61"/>
      <c r="AN16524" s="61"/>
      <c r="AO16524" s="171"/>
      <c r="AP16524" s="61"/>
      <c r="AQ16524" s="61"/>
      <c r="AR16524" s="61"/>
      <c r="AS16524" s="61"/>
      <c r="AT16524" s="61"/>
      <c r="AU16524" s="61"/>
      <c r="AV16524" s="61"/>
      <c r="AW16524" s="61"/>
      <c r="AX16524" s="61"/>
      <c r="AY16524" s="61"/>
      <c r="AZ16524" s="61"/>
      <c r="BA16524" s="61"/>
    </row>
    <row r="16525" spans="39:53" x14ac:dyDescent="0.2">
      <c r="AM16525" s="61"/>
      <c r="AN16525" s="61"/>
      <c r="AO16525" s="171"/>
      <c r="AP16525" s="61"/>
      <c r="AQ16525" s="61"/>
      <c r="AR16525" s="61"/>
      <c r="AS16525" s="61"/>
      <c r="AT16525" s="61"/>
      <c r="AU16525" s="61"/>
      <c r="AV16525" s="61"/>
      <c r="AW16525" s="61"/>
      <c r="AX16525" s="61"/>
      <c r="AY16525" s="61"/>
      <c r="AZ16525" s="61"/>
      <c r="BA16525" s="61"/>
    </row>
    <row r="16526" spans="39:53" x14ac:dyDescent="0.2">
      <c r="AM16526" s="61"/>
      <c r="AN16526" s="61"/>
      <c r="AO16526" s="171"/>
      <c r="AP16526" s="61"/>
      <c r="AQ16526" s="61"/>
      <c r="AR16526" s="61"/>
      <c r="AS16526" s="61"/>
      <c r="AT16526" s="61"/>
      <c r="AU16526" s="61"/>
      <c r="AV16526" s="61"/>
      <c r="AW16526" s="61"/>
      <c r="AX16526" s="61"/>
      <c r="AY16526" s="61"/>
      <c r="AZ16526" s="61"/>
      <c r="BA16526" s="61"/>
    </row>
    <row r="16527" spans="39:53" x14ac:dyDescent="0.2">
      <c r="AM16527" s="61"/>
      <c r="AN16527" s="61"/>
      <c r="AO16527" s="171"/>
      <c r="AP16527" s="61"/>
      <c r="AQ16527" s="61"/>
      <c r="AR16527" s="61"/>
      <c r="AS16527" s="61"/>
      <c r="AT16527" s="61"/>
      <c r="AU16527" s="61"/>
      <c r="AV16527" s="61"/>
      <c r="AW16527" s="61"/>
      <c r="AX16527" s="61"/>
      <c r="AY16527" s="61"/>
      <c r="AZ16527" s="61"/>
      <c r="BA16527" s="61"/>
    </row>
    <row r="16528" spans="39:53" x14ac:dyDescent="0.2">
      <c r="AM16528" s="61"/>
      <c r="AN16528" s="61"/>
      <c r="AO16528" s="171"/>
      <c r="AP16528" s="61"/>
      <c r="AQ16528" s="61"/>
      <c r="AR16528" s="61"/>
      <c r="AS16528" s="61"/>
      <c r="AT16528" s="61"/>
      <c r="AU16528" s="61"/>
      <c r="AV16528" s="61"/>
      <c r="AW16528" s="61"/>
      <c r="AX16528" s="61"/>
      <c r="AY16528" s="61"/>
      <c r="AZ16528" s="61"/>
      <c r="BA16528" s="61"/>
    </row>
    <row r="16529" spans="39:53" x14ac:dyDescent="0.2">
      <c r="AM16529" s="61"/>
      <c r="AN16529" s="61"/>
      <c r="AO16529" s="171"/>
      <c r="AP16529" s="61"/>
      <c r="AQ16529" s="61"/>
      <c r="AR16529" s="61"/>
      <c r="AS16529" s="61"/>
      <c r="AT16529" s="61"/>
      <c r="AU16529" s="61"/>
      <c r="AV16529" s="61"/>
      <c r="AW16529" s="61"/>
      <c r="AX16529" s="61"/>
      <c r="AY16529" s="61"/>
      <c r="AZ16529" s="61"/>
      <c r="BA16529" s="61"/>
    </row>
    <row r="16530" spans="39:53" x14ac:dyDescent="0.2">
      <c r="AM16530" s="61"/>
      <c r="AN16530" s="61"/>
      <c r="AO16530" s="171"/>
      <c r="AP16530" s="61"/>
      <c r="AQ16530" s="61"/>
      <c r="AR16530" s="61"/>
      <c r="AS16530" s="61"/>
      <c r="AT16530" s="61"/>
      <c r="AU16530" s="61"/>
      <c r="AV16530" s="61"/>
      <c r="AW16530" s="61"/>
      <c r="AX16530" s="61"/>
      <c r="AY16530" s="61"/>
      <c r="AZ16530" s="61"/>
      <c r="BA16530" s="61"/>
    </row>
    <row r="16531" spans="39:53" x14ac:dyDescent="0.2">
      <c r="AM16531" s="61"/>
      <c r="AN16531" s="61"/>
      <c r="AO16531" s="171"/>
      <c r="AP16531" s="61"/>
      <c r="AQ16531" s="61"/>
      <c r="AR16531" s="61"/>
      <c r="AS16531" s="61"/>
      <c r="AT16531" s="61"/>
      <c r="AU16531" s="61"/>
      <c r="AV16531" s="61"/>
      <c r="AW16531" s="61"/>
      <c r="AX16531" s="61"/>
      <c r="AY16531" s="61"/>
      <c r="AZ16531" s="61"/>
      <c r="BA16531" s="61"/>
    </row>
    <row r="16532" spans="39:53" x14ac:dyDescent="0.2">
      <c r="AM16532" s="61"/>
      <c r="AN16532" s="61"/>
      <c r="AO16532" s="171"/>
      <c r="AP16532" s="61"/>
      <c r="AQ16532" s="61"/>
      <c r="AR16532" s="61"/>
      <c r="AS16532" s="61"/>
      <c r="AT16532" s="61"/>
      <c r="AU16532" s="61"/>
      <c r="AV16532" s="61"/>
      <c r="AW16532" s="61"/>
      <c r="AX16532" s="61"/>
      <c r="AY16532" s="61"/>
      <c r="AZ16532" s="61"/>
      <c r="BA16532" s="61"/>
    </row>
    <row r="16533" spans="39:53" x14ac:dyDescent="0.2">
      <c r="AM16533" s="61"/>
      <c r="AN16533" s="61"/>
      <c r="AO16533" s="171"/>
      <c r="AP16533" s="61"/>
      <c r="AQ16533" s="61"/>
      <c r="AR16533" s="61"/>
      <c r="AS16533" s="61"/>
      <c r="AT16533" s="61"/>
      <c r="AU16533" s="61"/>
      <c r="AV16533" s="61"/>
      <c r="AW16533" s="61"/>
      <c r="AX16533" s="61"/>
      <c r="AY16533" s="61"/>
      <c r="AZ16533" s="61"/>
      <c r="BA16533" s="61"/>
    </row>
    <row r="16534" spans="39:53" x14ac:dyDescent="0.2">
      <c r="AM16534" s="61"/>
      <c r="AN16534" s="61"/>
      <c r="AO16534" s="171"/>
      <c r="AP16534" s="61"/>
      <c r="AQ16534" s="61"/>
      <c r="AR16534" s="61"/>
      <c r="AS16534" s="61"/>
      <c r="AT16534" s="61"/>
      <c r="AU16534" s="61"/>
      <c r="AV16534" s="61"/>
      <c r="AW16534" s="61"/>
      <c r="AX16534" s="61"/>
      <c r="AY16534" s="61"/>
      <c r="AZ16534" s="61"/>
      <c r="BA16534" s="61"/>
    </row>
    <row r="16535" spans="39:53" x14ac:dyDescent="0.2">
      <c r="AM16535" s="61"/>
      <c r="AN16535" s="61"/>
      <c r="AO16535" s="171"/>
      <c r="AP16535" s="61"/>
      <c r="AQ16535" s="61"/>
      <c r="AR16535" s="61"/>
      <c r="AS16535" s="61"/>
      <c r="AT16535" s="61"/>
      <c r="AU16535" s="61"/>
      <c r="AV16535" s="61"/>
      <c r="AW16535" s="61"/>
      <c r="AX16535" s="61"/>
      <c r="AY16535" s="61"/>
      <c r="AZ16535" s="61"/>
      <c r="BA16535" s="61"/>
    </row>
    <row r="16536" spans="39:53" x14ac:dyDescent="0.2">
      <c r="AM16536" s="61"/>
      <c r="AN16536" s="61"/>
      <c r="AO16536" s="171"/>
      <c r="AP16536" s="61"/>
      <c r="AQ16536" s="61"/>
      <c r="AR16536" s="61"/>
      <c r="AS16536" s="61"/>
      <c r="AT16536" s="61"/>
      <c r="AU16536" s="61"/>
      <c r="AV16536" s="61"/>
      <c r="AW16536" s="61"/>
      <c r="AX16536" s="61"/>
      <c r="AY16536" s="61"/>
      <c r="AZ16536" s="61"/>
      <c r="BA16536" s="61"/>
    </row>
    <row r="16537" spans="39:53" x14ac:dyDescent="0.2">
      <c r="AM16537" s="61"/>
      <c r="AN16537" s="61"/>
      <c r="AO16537" s="171"/>
      <c r="AP16537" s="61"/>
      <c r="AQ16537" s="61"/>
      <c r="AR16537" s="61"/>
      <c r="AS16537" s="61"/>
      <c r="AT16537" s="61"/>
      <c r="AU16537" s="61"/>
      <c r="AV16537" s="61"/>
      <c r="AW16537" s="61"/>
      <c r="AX16537" s="61"/>
      <c r="AY16537" s="61"/>
      <c r="AZ16537" s="61"/>
      <c r="BA16537" s="61"/>
    </row>
    <row r="16538" spans="39:53" x14ac:dyDescent="0.2">
      <c r="AM16538" s="61"/>
      <c r="AN16538" s="61"/>
      <c r="AO16538" s="171"/>
      <c r="AP16538" s="61"/>
      <c r="AQ16538" s="61"/>
      <c r="AR16538" s="61"/>
      <c r="AS16538" s="61"/>
      <c r="AT16538" s="61"/>
      <c r="AU16538" s="61"/>
      <c r="AV16538" s="61"/>
      <c r="AW16538" s="61"/>
      <c r="AX16538" s="61"/>
      <c r="AY16538" s="61"/>
      <c r="AZ16538" s="61"/>
      <c r="BA16538" s="61"/>
    </row>
    <row r="16539" spans="39:53" x14ac:dyDescent="0.2">
      <c r="AM16539" s="61"/>
      <c r="AN16539" s="61"/>
      <c r="AO16539" s="171"/>
      <c r="AP16539" s="61"/>
      <c r="AQ16539" s="61"/>
      <c r="AR16539" s="61"/>
      <c r="AS16539" s="61"/>
      <c r="AT16539" s="61"/>
      <c r="AU16539" s="61"/>
      <c r="AV16539" s="61"/>
      <c r="AW16539" s="61"/>
      <c r="AX16539" s="61"/>
      <c r="AY16539" s="61"/>
      <c r="AZ16539" s="61"/>
      <c r="BA16539" s="61"/>
    </row>
    <row r="16540" spans="39:53" x14ac:dyDescent="0.2">
      <c r="AM16540" s="61"/>
      <c r="AN16540" s="61"/>
      <c r="AO16540" s="171"/>
      <c r="AP16540" s="61"/>
      <c r="AQ16540" s="61"/>
      <c r="AR16540" s="61"/>
      <c r="AS16540" s="61"/>
      <c r="AT16540" s="61"/>
      <c r="AU16540" s="61"/>
      <c r="AV16540" s="61"/>
      <c r="AW16540" s="61"/>
      <c r="AX16540" s="61"/>
      <c r="AY16540" s="61"/>
      <c r="AZ16540" s="61"/>
      <c r="BA16540" s="61"/>
    </row>
    <row r="16541" spans="39:53" x14ac:dyDescent="0.2">
      <c r="AM16541" s="61"/>
      <c r="AN16541" s="61"/>
      <c r="AO16541" s="171"/>
      <c r="AP16541" s="61"/>
      <c r="AQ16541" s="61"/>
      <c r="AR16541" s="61"/>
      <c r="AS16541" s="61"/>
      <c r="AT16541" s="61"/>
      <c r="AU16541" s="61"/>
      <c r="AV16541" s="61"/>
      <c r="AW16541" s="61"/>
      <c r="AX16541" s="61"/>
      <c r="AY16541" s="61"/>
      <c r="AZ16541" s="61"/>
      <c r="BA16541" s="61"/>
    </row>
    <row r="16542" spans="39:53" x14ac:dyDescent="0.2">
      <c r="AM16542" s="61"/>
      <c r="AN16542" s="61"/>
      <c r="AO16542" s="171"/>
      <c r="AP16542" s="61"/>
      <c r="AQ16542" s="61"/>
      <c r="AR16542" s="61"/>
      <c r="AS16542" s="61"/>
      <c r="AT16542" s="61"/>
      <c r="AU16542" s="61"/>
      <c r="AV16542" s="61"/>
      <c r="AW16542" s="61"/>
      <c r="AX16542" s="61"/>
      <c r="AY16542" s="61"/>
      <c r="AZ16542" s="61"/>
      <c r="BA16542" s="61"/>
    </row>
    <row r="16543" spans="39:53" x14ac:dyDescent="0.2">
      <c r="AM16543" s="61"/>
      <c r="AN16543" s="61"/>
      <c r="AO16543" s="171"/>
      <c r="AP16543" s="61"/>
      <c r="AQ16543" s="61"/>
      <c r="AR16543" s="61"/>
      <c r="AS16543" s="61"/>
      <c r="AT16543" s="61"/>
      <c r="AU16543" s="61"/>
      <c r="AV16543" s="61"/>
      <c r="AW16543" s="61"/>
      <c r="AX16543" s="61"/>
      <c r="AY16543" s="61"/>
      <c r="AZ16543" s="61"/>
      <c r="BA16543" s="61"/>
    </row>
    <row r="16544" spans="39:53" x14ac:dyDescent="0.2">
      <c r="AM16544" s="61"/>
      <c r="AN16544" s="61"/>
      <c r="AO16544" s="171"/>
      <c r="AP16544" s="61"/>
      <c r="AQ16544" s="61"/>
      <c r="AR16544" s="61"/>
      <c r="AS16544" s="61"/>
      <c r="AT16544" s="61"/>
      <c r="AU16544" s="61"/>
      <c r="AV16544" s="61"/>
      <c r="AW16544" s="61"/>
      <c r="AX16544" s="61"/>
      <c r="AY16544" s="61"/>
      <c r="AZ16544" s="61"/>
      <c r="BA16544" s="61"/>
    </row>
    <row r="16545" spans="39:53" x14ac:dyDescent="0.2">
      <c r="AM16545" s="61"/>
      <c r="AN16545" s="61"/>
      <c r="AO16545" s="171"/>
      <c r="AP16545" s="61"/>
      <c r="AQ16545" s="61"/>
      <c r="AR16545" s="61"/>
      <c r="AS16545" s="61"/>
      <c r="AT16545" s="61"/>
      <c r="AU16545" s="61"/>
      <c r="AV16545" s="61"/>
      <c r="AW16545" s="61"/>
      <c r="AX16545" s="61"/>
      <c r="AY16545" s="61"/>
      <c r="AZ16545" s="61"/>
      <c r="BA16545" s="61"/>
    </row>
    <row r="16546" spans="39:53" x14ac:dyDescent="0.2">
      <c r="AM16546" s="61"/>
      <c r="AN16546" s="61"/>
      <c r="AO16546" s="171"/>
      <c r="AP16546" s="61"/>
      <c r="AQ16546" s="61"/>
      <c r="AR16546" s="61"/>
      <c r="AS16546" s="61"/>
      <c r="AT16546" s="61"/>
      <c r="AU16546" s="61"/>
      <c r="AV16546" s="61"/>
      <c r="AW16546" s="61"/>
      <c r="AX16546" s="61"/>
      <c r="AY16546" s="61"/>
      <c r="AZ16546" s="61"/>
      <c r="BA16546" s="61"/>
    </row>
    <row r="16547" spans="39:53" x14ac:dyDescent="0.2">
      <c r="AM16547" s="61"/>
      <c r="AN16547" s="61"/>
      <c r="AO16547" s="171"/>
      <c r="AP16547" s="61"/>
      <c r="AQ16547" s="61"/>
      <c r="AR16547" s="61"/>
      <c r="AS16547" s="61"/>
      <c r="AT16547" s="61"/>
      <c r="AU16547" s="61"/>
      <c r="AV16547" s="61"/>
      <c r="AW16547" s="61"/>
      <c r="AX16547" s="61"/>
      <c r="AY16547" s="61"/>
      <c r="AZ16547" s="61"/>
      <c r="BA16547" s="61"/>
    </row>
    <row r="16548" spans="39:53" x14ac:dyDescent="0.2">
      <c r="AM16548" s="61"/>
      <c r="AN16548" s="61"/>
      <c r="AO16548" s="171"/>
      <c r="AP16548" s="61"/>
      <c r="AQ16548" s="61"/>
      <c r="AR16548" s="61"/>
      <c r="AS16548" s="61"/>
      <c r="AT16548" s="61"/>
      <c r="AU16548" s="61"/>
      <c r="AV16548" s="61"/>
      <c r="AW16548" s="61"/>
      <c r="AX16548" s="61"/>
      <c r="AY16548" s="61"/>
      <c r="AZ16548" s="61"/>
      <c r="BA16548" s="61"/>
    </row>
    <row r="16549" spans="39:53" x14ac:dyDescent="0.2">
      <c r="AM16549" s="61"/>
      <c r="AN16549" s="61"/>
      <c r="AO16549" s="171"/>
      <c r="AP16549" s="61"/>
      <c r="AQ16549" s="61"/>
      <c r="AR16549" s="61"/>
      <c r="AS16549" s="61"/>
      <c r="AT16549" s="61"/>
      <c r="AU16549" s="61"/>
      <c r="AV16549" s="61"/>
      <c r="AW16549" s="61"/>
      <c r="AX16549" s="61"/>
      <c r="AY16549" s="61"/>
      <c r="AZ16549" s="61"/>
      <c r="BA16549" s="61"/>
    </row>
    <row r="16550" spans="39:53" x14ac:dyDescent="0.2">
      <c r="AM16550" s="61"/>
      <c r="AN16550" s="61"/>
      <c r="AO16550" s="171"/>
      <c r="AP16550" s="61"/>
      <c r="AQ16550" s="61"/>
      <c r="AR16550" s="61"/>
      <c r="AS16550" s="61"/>
      <c r="AT16550" s="61"/>
      <c r="AU16550" s="61"/>
      <c r="AV16550" s="61"/>
      <c r="AW16550" s="61"/>
      <c r="AX16550" s="61"/>
      <c r="AY16550" s="61"/>
      <c r="AZ16550" s="61"/>
      <c r="BA16550" s="61"/>
    </row>
    <row r="16551" spans="39:53" x14ac:dyDescent="0.2">
      <c r="AM16551" s="61"/>
      <c r="AN16551" s="61"/>
      <c r="AO16551" s="171"/>
      <c r="AP16551" s="61"/>
      <c r="AQ16551" s="61"/>
      <c r="AR16551" s="61"/>
      <c r="AS16551" s="61"/>
      <c r="AT16551" s="61"/>
      <c r="AU16551" s="61"/>
      <c r="AV16551" s="61"/>
      <c r="AW16551" s="61"/>
      <c r="AX16551" s="61"/>
      <c r="AY16551" s="61"/>
      <c r="AZ16551" s="61"/>
      <c r="BA16551" s="61"/>
    </row>
    <row r="16552" spans="39:53" x14ac:dyDescent="0.2">
      <c r="AM16552" s="61"/>
      <c r="AN16552" s="61"/>
      <c r="AO16552" s="171"/>
      <c r="AP16552" s="61"/>
      <c r="AQ16552" s="61"/>
      <c r="AR16552" s="61"/>
      <c r="AS16552" s="61"/>
      <c r="AT16552" s="61"/>
      <c r="AU16552" s="61"/>
      <c r="AV16552" s="61"/>
      <c r="AW16552" s="61"/>
      <c r="AX16552" s="61"/>
      <c r="AY16552" s="61"/>
      <c r="AZ16552" s="61"/>
      <c r="BA16552" s="61"/>
    </row>
    <row r="16553" spans="39:53" x14ac:dyDescent="0.2">
      <c r="AM16553" s="61"/>
      <c r="AN16553" s="61"/>
      <c r="AO16553" s="171"/>
      <c r="AP16553" s="61"/>
      <c r="AQ16553" s="61"/>
      <c r="AR16553" s="61"/>
      <c r="AS16553" s="61"/>
      <c r="AT16553" s="61"/>
      <c r="AU16553" s="61"/>
      <c r="AV16553" s="61"/>
      <c r="AW16553" s="61"/>
      <c r="AX16553" s="61"/>
      <c r="AY16553" s="61"/>
      <c r="AZ16553" s="61"/>
      <c r="BA16553" s="61"/>
    </row>
    <row r="16554" spans="39:53" x14ac:dyDescent="0.2">
      <c r="AM16554" s="61"/>
      <c r="AN16554" s="61"/>
      <c r="AO16554" s="171"/>
      <c r="AP16554" s="61"/>
      <c r="AQ16554" s="61"/>
      <c r="AR16554" s="61"/>
      <c r="AS16554" s="61"/>
      <c r="AT16554" s="61"/>
      <c r="AU16554" s="61"/>
      <c r="AV16554" s="61"/>
      <c r="AW16554" s="61"/>
      <c r="AX16554" s="61"/>
      <c r="AY16554" s="61"/>
      <c r="AZ16554" s="61"/>
      <c r="BA16554" s="61"/>
    </row>
    <row r="16555" spans="39:53" x14ac:dyDescent="0.2">
      <c r="AM16555" s="61"/>
      <c r="AN16555" s="61"/>
      <c r="AO16555" s="171"/>
      <c r="AP16555" s="61"/>
      <c r="AQ16555" s="61"/>
      <c r="AR16555" s="61"/>
      <c r="AS16555" s="61"/>
      <c r="AT16555" s="61"/>
      <c r="AU16555" s="61"/>
      <c r="AV16555" s="61"/>
      <c r="AW16555" s="61"/>
      <c r="AX16555" s="61"/>
      <c r="AY16555" s="61"/>
      <c r="AZ16555" s="61"/>
      <c r="BA16555" s="61"/>
    </row>
    <row r="16556" spans="39:53" x14ac:dyDescent="0.2">
      <c r="AM16556" s="61"/>
      <c r="AN16556" s="61"/>
      <c r="AO16556" s="171"/>
      <c r="AP16556" s="61"/>
      <c r="AQ16556" s="61"/>
      <c r="AR16556" s="61"/>
      <c r="AS16556" s="61"/>
      <c r="AT16556" s="61"/>
      <c r="AU16556" s="61"/>
      <c r="AV16556" s="61"/>
      <c r="AW16556" s="61"/>
      <c r="AX16556" s="61"/>
      <c r="AY16556" s="61"/>
      <c r="AZ16556" s="61"/>
      <c r="BA16556" s="61"/>
    </row>
    <row r="16557" spans="39:53" x14ac:dyDescent="0.2">
      <c r="AM16557" s="61"/>
      <c r="AN16557" s="61"/>
      <c r="AO16557" s="171"/>
      <c r="AP16557" s="61"/>
      <c r="AQ16557" s="61"/>
      <c r="AR16557" s="61"/>
      <c r="AS16557" s="61"/>
      <c r="AT16557" s="61"/>
      <c r="AU16557" s="61"/>
      <c r="AV16557" s="61"/>
      <c r="AW16557" s="61"/>
      <c r="AX16557" s="61"/>
      <c r="AY16557" s="61"/>
      <c r="AZ16557" s="61"/>
      <c r="BA16557" s="61"/>
    </row>
    <row r="16558" spans="39:53" x14ac:dyDescent="0.2">
      <c r="AM16558" s="61"/>
      <c r="AN16558" s="61"/>
      <c r="AO16558" s="171"/>
      <c r="AP16558" s="61"/>
      <c r="AQ16558" s="61"/>
      <c r="AR16558" s="61"/>
      <c r="AS16558" s="61"/>
      <c r="AT16558" s="61"/>
      <c r="AU16558" s="61"/>
      <c r="AV16558" s="61"/>
      <c r="AW16558" s="61"/>
      <c r="AX16558" s="61"/>
      <c r="AY16558" s="61"/>
      <c r="AZ16558" s="61"/>
      <c r="BA16558" s="61"/>
    </row>
    <row r="16559" spans="39:53" x14ac:dyDescent="0.2">
      <c r="AM16559" s="61"/>
      <c r="AN16559" s="61"/>
      <c r="AO16559" s="171"/>
      <c r="AP16559" s="61"/>
      <c r="AQ16559" s="61"/>
      <c r="AR16559" s="61"/>
      <c r="AS16559" s="61"/>
      <c r="AT16559" s="61"/>
      <c r="AU16559" s="61"/>
      <c r="AV16559" s="61"/>
      <c r="AW16559" s="61"/>
      <c r="AX16559" s="61"/>
      <c r="AY16559" s="61"/>
      <c r="AZ16559" s="61"/>
      <c r="BA16559" s="61"/>
    </row>
    <row r="16560" spans="39:53" x14ac:dyDescent="0.2">
      <c r="AM16560" s="61"/>
      <c r="AN16560" s="61"/>
      <c r="AO16560" s="171"/>
      <c r="AP16560" s="61"/>
      <c r="AQ16560" s="61"/>
      <c r="AR16560" s="61"/>
      <c r="AS16560" s="61"/>
      <c r="AT16560" s="61"/>
      <c r="AU16560" s="61"/>
      <c r="AV16560" s="61"/>
      <c r="AW16560" s="61"/>
      <c r="AX16560" s="61"/>
      <c r="AY16560" s="61"/>
      <c r="AZ16560" s="61"/>
      <c r="BA16560" s="61"/>
    </row>
    <row r="16561" spans="39:53" x14ac:dyDescent="0.2">
      <c r="AM16561" s="61"/>
      <c r="AN16561" s="61"/>
      <c r="AO16561" s="171"/>
      <c r="AP16561" s="61"/>
      <c r="AQ16561" s="61"/>
      <c r="AR16561" s="61"/>
      <c r="AS16561" s="61"/>
      <c r="AT16561" s="61"/>
      <c r="AU16561" s="61"/>
      <c r="AV16561" s="61"/>
      <c r="AW16561" s="61"/>
      <c r="AX16561" s="61"/>
      <c r="AY16561" s="61"/>
      <c r="AZ16561" s="61"/>
      <c r="BA16561" s="61"/>
    </row>
    <row r="16562" spans="39:53" x14ac:dyDescent="0.2">
      <c r="AM16562" s="61"/>
      <c r="AN16562" s="61"/>
      <c r="AO16562" s="171"/>
      <c r="AP16562" s="61"/>
      <c r="AQ16562" s="61"/>
      <c r="AR16562" s="61"/>
      <c r="AS16562" s="61"/>
      <c r="AT16562" s="61"/>
      <c r="AU16562" s="61"/>
      <c r="AV16562" s="61"/>
      <c r="AW16562" s="61"/>
      <c r="AX16562" s="61"/>
      <c r="AY16562" s="61"/>
      <c r="AZ16562" s="61"/>
      <c r="BA16562" s="61"/>
    </row>
    <row r="16563" spans="39:53" x14ac:dyDescent="0.2">
      <c r="AM16563" s="61"/>
      <c r="AN16563" s="61"/>
      <c r="AO16563" s="171"/>
      <c r="AP16563" s="61"/>
      <c r="AQ16563" s="61"/>
      <c r="AR16563" s="61"/>
      <c r="AS16563" s="61"/>
      <c r="AT16563" s="61"/>
      <c r="AU16563" s="61"/>
      <c r="AV16563" s="61"/>
      <c r="AW16563" s="61"/>
      <c r="AX16563" s="61"/>
      <c r="AY16563" s="61"/>
      <c r="AZ16563" s="61"/>
      <c r="BA16563" s="61"/>
    </row>
    <row r="16564" spans="39:53" x14ac:dyDescent="0.2">
      <c r="AM16564" s="61"/>
      <c r="AN16564" s="61"/>
      <c r="AO16564" s="171"/>
      <c r="AP16564" s="61"/>
      <c r="AQ16564" s="61"/>
      <c r="AR16564" s="61"/>
      <c r="AS16564" s="61"/>
      <c r="AT16564" s="61"/>
      <c r="AU16564" s="61"/>
      <c r="AV16564" s="61"/>
      <c r="AW16564" s="61"/>
      <c r="AX16564" s="61"/>
      <c r="AY16564" s="61"/>
      <c r="AZ16564" s="61"/>
      <c r="BA16564" s="61"/>
    </row>
    <row r="16565" spans="39:53" x14ac:dyDescent="0.2">
      <c r="AM16565" s="61"/>
      <c r="AN16565" s="61"/>
      <c r="AO16565" s="171"/>
      <c r="AP16565" s="61"/>
      <c r="AQ16565" s="61"/>
      <c r="AR16565" s="61"/>
      <c r="AS16565" s="61"/>
      <c r="AT16565" s="61"/>
      <c r="AU16565" s="61"/>
      <c r="AV16565" s="61"/>
      <c r="AW16565" s="61"/>
      <c r="AX16565" s="61"/>
      <c r="AY16565" s="61"/>
      <c r="AZ16565" s="61"/>
      <c r="BA16565" s="61"/>
    </row>
    <row r="16566" spans="39:53" x14ac:dyDescent="0.2">
      <c r="AM16566" s="61"/>
      <c r="AN16566" s="61"/>
      <c r="AO16566" s="171"/>
      <c r="AP16566" s="61"/>
      <c r="AQ16566" s="61"/>
      <c r="AR16566" s="61"/>
      <c r="AS16566" s="61"/>
      <c r="AT16566" s="61"/>
      <c r="AU16566" s="61"/>
      <c r="AV16566" s="61"/>
      <c r="AW16566" s="61"/>
      <c r="AX16566" s="61"/>
      <c r="AY16566" s="61"/>
      <c r="AZ16566" s="61"/>
      <c r="BA16566" s="61"/>
    </row>
    <row r="16567" spans="39:53" x14ac:dyDescent="0.2">
      <c r="AM16567" s="61"/>
      <c r="AN16567" s="61"/>
      <c r="AO16567" s="171"/>
      <c r="AP16567" s="61"/>
      <c r="AQ16567" s="61"/>
      <c r="AR16567" s="61"/>
      <c r="AS16567" s="61"/>
      <c r="AT16567" s="61"/>
      <c r="AU16567" s="61"/>
      <c r="AV16567" s="61"/>
      <c r="AW16567" s="61"/>
      <c r="AX16567" s="61"/>
      <c r="AY16567" s="61"/>
      <c r="AZ16567" s="61"/>
      <c r="BA16567" s="61"/>
    </row>
    <row r="16568" spans="39:53" x14ac:dyDescent="0.2">
      <c r="AM16568" s="61"/>
      <c r="AN16568" s="61"/>
      <c r="AO16568" s="171"/>
      <c r="AP16568" s="61"/>
      <c r="AQ16568" s="61"/>
      <c r="AR16568" s="61"/>
      <c r="AS16568" s="61"/>
      <c r="AT16568" s="61"/>
      <c r="AU16568" s="61"/>
      <c r="AV16568" s="61"/>
      <c r="AW16568" s="61"/>
      <c r="AX16568" s="61"/>
      <c r="AY16568" s="61"/>
      <c r="AZ16568" s="61"/>
      <c r="BA16568" s="61"/>
    </row>
    <row r="16569" spans="39:53" x14ac:dyDescent="0.2">
      <c r="AM16569" s="61"/>
      <c r="AN16569" s="61"/>
      <c r="AO16569" s="171"/>
      <c r="AP16569" s="61"/>
      <c r="AQ16569" s="61"/>
      <c r="AR16569" s="61"/>
      <c r="AS16569" s="61"/>
      <c r="AT16569" s="61"/>
      <c r="AU16569" s="61"/>
      <c r="AV16569" s="61"/>
      <c r="AW16569" s="61"/>
      <c r="AX16569" s="61"/>
      <c r="AY16569" s="61"/>
      <c r="AZ16569" s="61"/>
      <c r="BA16569" s="61"/>
    </row>
    <row r="16570" spans="39:53" x14ac:dyDescent="0.2">
      <c r="AM16570" s="61"/>
      <c r="AN16570" s="61"/>
      <c r="AO16570" s="171"/>
      <c r="AP16570" s="61"/>
      <c r="AQ16570" s="61"/>
      <c r="AR16570" s="61"/>
      <c r="AS16570" s="61"/>
      <c r="AT16570" s="61"/>
      <c r="AU16570" s="61"/>
      <c r="AV16570" s="61"/>
      <c r="AW16570" s="61"/>
      <c r="AX16570" s="61"/>
      <c r="AY16570" s="61"/>
      <c r="AZ16570" s="61"/>
      <c r="BA16570" s="61"/>
    </row>
    <row r="16571" spans="39:53" x14ac:dyDescent="0.2">
      <c r="AM16571" s="61"/>
      <c r="AN16571" s="61"/>
      <c r="AO16571" s="171"/>
      <c r="AP16571" s="61"/>
      <c r="AQ16571" s="61"/>
      <c r="AR16571" s="61"/>
      <c r="AS16571" s="61"/>
      <c r="AT16571" s="61"/>
      <c r="AU16571" s="61"/>
      <c r="AV16571" s="61"/>
      <c r="AW16571" s="61"/>
      <c r="AX16571" s="61"/>
      <c r="AY16571" s="61"/>
      <c r="AZ16571" s="61"/>
      <c r="BA16571" s="61"/>
    </row>
    <row r="16572" spans="39:53" x14ac:dyDescent="0.2">
      <c r="AM16572" s="61"/>
      <c r="AN16572" s="61"/>
      <c r="AO16572" s="171"/>
      <c r="AP16572" s="61"/>
      <c r="AQ16572" s="61"/>
      <c r="AR16572" s="61"/>
      <c r="AS16572" s="61"/>
      <c r="AT16572" s="61"/>
      <c r="AU16572" s="61"/>
      <c r="AV16572" s="61"/>
      <c r="AW16572" s="61"/>
      <c r="AX16572" s="61"/>
      <c r="AY16572" s="61"/>
      <c r="AZ16572" s="61"/>
      <c r="BA16572" s="61"/>
    </row>
    <row r="16573" spans="39:53" x14ac:dyDescent="0.2">
      <c r="AM16573" s="61"/>
      <c r="AN16573" s="61"/>
      <c r="AO16573" s="171"/>
      <c r="AP16573" s="61"/>
      <c r="AQ16573" s="61"/>
      <c r="AR16573" s="61"/>
      <c r="AS16573" s="61"/>
      <c r="AT16573" s="61"/>
      <c r="AU16573" s="61"/>
      <c r="AV16573" s="61"/>
      <c r="AW16573" s="61"/>
      <c r="AX16573" s="61"/>
      <c r="AY16573" s="61"/>
      <c r="AZ16573" s="61"/>
      <c r="BA16573" s="61"/>
    </row>
    <row r="16574" spans="39:53" x14ac:dyDescent="0.2">
      <c r="AM16574" s="61"/>
      <c r="AN16574" s="61"/>
      <c r="AO16574" s="171"/>
      <c r="AP16574" s="61"/>
      <c r="AQ16574" s="61"/>
      <c r="AR16574" s="61"/>
      <c r="AS16574" s="61"/>
      <c r="AT16574" s="61"/>
      <c r="AU16574" s="61"/>
      <c r="AV16574" s="61"/>
      <c r="AW16574" s="61"/>
      <c r="AX16574" s="61"/>
      <c r="AY16574" s="61"/>
      <c r="AZ16574" s="61"/>
      <c r="BA16574" s="61"/>
    </row>
    <row r="16575" spans="39:53" x14ac:dyDescent="0.2">
      <c r="AM16575" s="61"/>
      <c r="AN16575" s="61"/>
      <c r="AO16575" s="171"/>
      <c r="AP16575" s="61"/>
      <c r="AQ16575" s="61"/>
      <c r="AR16575" s="61"/>
      <c r="AS16575" s="61"/>
      <c r="AT16575" s="61"/>
      <c r="AU16575" s="61"/>
      <c r="AV16575" s="61"/>
      <c r="AW16575" s="61"/>
      <c r="AX16575" s="61"/>
      <c r="AY16575" s="61"/>
      <c r="AZ16575" s="61"/>
      <c r="BA16575" s="61"/>
    </row>
    <row r="16576" spans="39:53" x14ac:dyDescent="0.2">
      <c r="AM16576" s="61"/>
      <c r="AN16576" s="61"/>
      <c r="AO16576" s="171"/>
      <c r="AP16576" s="61"/>
      <c r="AQ16576" s="61"/>
      <c r="AR16576" s="61"/>
      <c r="AS16576" s="61"/>
      <c r="AT16576" s="61"/>
      <c r="AU16576" s="61"/>
      <c r="AV16576" s="61"/>
      <c r="AW16576" s="61"/>
      <c r="AX16576" s="61"/>
      <c r="AY16576" s="61"/>
      <c r="AZ16576" s="61"/>
      <c r="BA16576" s="61"/>
    </row>
    <row r="16577" spans="39:53" x14ac:dyDescent="0.2">
      <c r="AM16577" s="61"/>
      <c r="AN16577" s="61"/>
      <c r="AO16577" s="171"/>
      <c r="AP16577" s="61"/>
      <c r="AQ16577" s="61"/>
      <c r="AR16577" s="61"/>
      <c r="AS16577" s="61"/>
      <c r="AT16577" s="61"/>
      <c r="AU16577" s="61"/>
      <c r="AV16577" s="61"/>
      <c r="AW16577" s="61"/>
      <c r="AX16577" s="61"/>
      <c r="AY16577" s="61"/>
      <c r="AZ16577" s="61"/>
      <c r="BA16577" s="61"/>
    </row>
    <row r="16578" spans="39:53" x14ac:dyDescent="0.2">
      <c r="AM16578" s="61"/>
      <c r="AN16578" s="61"/>
      <c r="AO16578" s="171"/>
      <c r="AP16578" s="61"/>
      <c r="AQ16578" s="61"/>
      <c r="AR16578" s="61"/>
      <c r="AS16578" s="61"/>
      <c r="AT16578" s="61"/>
      <c r="AU16578" s="61"/>
      <c r="AV16578" s="61"/>
      <c r="AW16578" s="61"/>
      <c r="AX16578" s="61"/>
      <c r="AY16578" s="61"/>
      <c r="AZ16578" s="61"/>
      <c r="BA16578" s="61"/>
    </row>
    <row r="16579" spans="39:53" x14ac:dyDescent="0.2">
      <c r="AM16579" s="61"/>
      <c r="AN16579" s="61"/>
      <c r="AO16579" s="171"/>
      <c r="AP16579" s="61"/>
      <c r="AQ16579" s="61"/>
      <c r="AR16579" s="61"/>
      <c r="AS16579" s="61"/>
      <c r="AT16579" s="61"/>
      <c r="AU16579" s="61"/>
      <c r="AV16579" s="61"/>
      <c r="AW16579" s="61"/>
      <c r="AX16579" s="61"/>
      <c r="AY16579" s="61"/>
      <c r="AZ16579" s="61"/>
      <c r="BA16579" s="61"/>
    </row>
    <row r="16580" spans="39:53" x14ac:dyDescent="0.2">
      <c r="AM16580" s="61"/>
      <c r="AN16580" s="61"/>
      <c r="AO16580" s="171"/>
      <c r="AP16580" s="61"/>
      <c r="AQ16580" s="61"/>
      <c r="AR16580" s="61"/>
      <c r="AS16580" s="61"/>
      <c r="AT16580" s="61"/>
      <c r="AU16580" s="61"/>
      <c r="AV16580" s="61"/>
      <c r="AW16580" s="61"/>
      <c r="AX16580" s="61"/>
      <c r="AY16580" s="61"/>
      <c r="AZ16580" s="61"/>
      <c r="BA16580" s="61"/>
    </row>
    <row r="16581" spans="39:53" x14ac:dyDescent="0.2">
      <c r="AM16581" s="61"/>
      <c r="AN16581" s="61"/>
      <c r="AO16581" s="171"/>
      <c r="AP16581" s="61"/>
      <c r="AQ16581" s="61"/>
      <c r="AR16581" s="61"/>
      <c r="AS16581" s="61"/>
      <c r="AT16581" s="61"/>
      <c r="AU16581" s="61"/>
      <c r="AV16581" s="61"/>
      <c r="AW16581" s="61"/>
      <c r="AX16581" s="61"/>
      <c r="AY16581" s="61"/>
      <c r="AZ16581" s="61"/>
      <c r="BA16581" s="61"/>
    </row>
    <row r="16582" spans="39:53" x14ac:dyDescent="0.2">
      <c r="AM16582" s="61"/>
      <c r="AN16582" s="61"/>
      <c r="AO16582" s="171"/>
      <c r="AP16582" s="61"/>
      <c r="AQ16582" s="61"/>
      <c r="AR16582" s="61"/>
      <c r="AS16582" s="61"/>
      <c r="AT16582" s="61"/>
      <c r="AU16582" s="61"/>
      <c r="AV16582" s="61"/>
      <c r="AW16582" s="61"/>
      <c r="AX16582" s="61"/>
      <c r="AY16582" s="61"/>
      <c r="AZ16582" s="61"/>
      <c r="BA16582" s="61"/>
    </row>
    <row r="16583" spans="39:53" x14ac:dyDescent="0.2">
      <c r="AM16583" s="61"/>
      <c r="AN16583" s="61"/>
      <c r="AO16583" s="171"/>
      <c r="AP16583" s="61"/>
      <c r="AQ16583" s="61"/>
      <c r="AR16583" s="61"/>
      <c r="AS16583" s="61"/>
      <c r="AT16583" s="61"/>
      <c r="AU16583" s="61"/>
      <c r="AV16583" s="61"/>
      <c r="AW16583" s="61"/>
      <c r="AX16583" s="61"/>
      <c r="AY16583" s="61"/>
      <c r="AZ16583" s="61"/>
      <c r="BA16583" s="61"/>
    </row>
    <row r="16584" spans="39:53" x14ac:dyDescent="0.2">
      <c r="AM16584" s="61"/>
      <c r="AN16584" s="61"/>
      <c r="AO16584" s="171"/>
      <c r="AP16584" s="61"/>
      <c r="AQ16584" s="61"/>
      <c r="AR16584" s="61"/>
      <c r="AS16584" s="61"/>
      <c r="AT16584" s="61"/>
      <c r="AU16584" s="61"/>
      <c r="AV16584" s="61"/>
      <c r="AW16584" s="61"/>
      <c r="AX16584" s="61"/>
      <c r="AY16584" s="61"/>
      <c r="AZ16584" s="61"/>
      <c r="BA16584" s="61"/>
    </row>
    <row r="16585" spans="39:53" x14ac:dyDescent="0.2">
      <c r="AM16585" s="61"/>
      <c r="AN16585" s="61"/>
      <c r="AO16585" s="171"/>
      <c r="AP16585" s="61"/>
      <c r="AQ16585" s="61"/>
      <c r="AR16585" s="61"/>
      <c r="AS16585" s="61"/>
      <c r="AT16585" s="61"/>
      <c r="AU16585" s="61"/>
      <c r="AV16585" s="61"/>
      <c r="AW16585" s="61"/>
      <c r="AX16585" s="61"/>
      <c r="AY16585" s="61"/>
      <c r="AZ16585" s="61"/>
      <c r="BA16585" s="61"/>
    </row>
    <row r="16586" spans="39:53" x14ac:dyDescent="0.2">
      <c r="AM16586" s="61"/>
      <c r="AN16586" s="61"/>
      <c r="AO16586" s="171"/>
      <c r="AP16586" s="61"/>
      <c r="AQ16586" s="61"/>
      <c r="AR16586" s="61"/>
      <c r="AS16586" s="61"/>
      <c r="AT16586" s="61"/>
      <c r="AU16586" s="61"/>
      <c r="AV16586" s="61"/>
      <c r="AW16586" s="61"/>
      <c r="AX16586" s="61"/>
      <c r="AY16586" s="61"/>
      <c r="AZ16586" s="61"/>
      <c r="BA16586" s="61"/>
    </row>
    <row r="16587" spans="39:53" x14ac:dyDescent="0.2">
      <c r="AM16587" s="61"/>
      <c r="AN16587" s="61"/>
      <c r="AO16587" s="171"/>
      <c r="AP16587" s="61"/>
      <c r="AQ16587" s="61"/>
      <c r="AR16587" s="61"/>
      <c r="AS16587" s="61"/>
      <c r="AT16587" s="61"/>
      <c r="AU16587" s="61"/>
      <c r="AV16587" s="61"/>
      <c r="AW16587" s="61"/>
      <c r="AX16587" s="61"/>
      <c r="AY16587" s="61"/>
      <c r="AZ16587" s="61"/>
      <c r="BA16587" s="61"/>
    </row>
    <row r="16588" spans="39:53" x14ac:dyDescent="0.2">
      <c r="AM16588" s="61"/>
      <c r="AN16588" s="61"/>
      <c r="AO16588" s="171"/>
      <c r="AP16588" s="61"/>
      <c r="AQ16588" s="61"/>
      <c r="AR16588" s="61"/>
      <c r="AS16588" s="61"/>
      <c r="AT16588" s="61"/>
      <c r="AU16588" s="61"/>
      <c r="AV16588" s="61"/>
      <c r="AW16588" s="61"/>
      <c r="AX16588" s="61"/>
      <c r="AY16588" s="61"/>
      <c r="AZ16588" s="61"/>
      <c r="BA16588" s="61"/>
    </row>
    <row r="16589" spans="39:53" x14ac:dyDescent="0.2">
      <c r="AM16589" s="61"/>
      <c r="AN16589" s="61"/>
      <c r="AO16589" s="171"/>
      <c r="AP16589" s="61"/>
      <c r="AQ16589" s="61"/>
      <c r="AR16589" s="61"/>
      <c r="AS16589" s="61"/>
      <c r="AT16589" s="61"/>
      <c r="AU16589" s="61"/>
      <c r="AV16589" s="61"/>
      <c r="AW16589" s="61"/>
      <c r="AX16589" s="61"/>
      <c r="AY16589" s="61"/>
      <c r="AZ16589" s="61"/>
      <c r="BA16589" s="61"/>
    </row>
    <row r="16590" spans="39:53" x14ac:dyDescent="0.2">
      <c r="AM16590" s="61"/>
      <c r="AN16590" s="61"/>
      <c r="AO16590" s="171"/>
      <c r="AP16590" s="61"/>
      <c r="AQ16590" s="61"/>
      <c r="AR16590" s="61"/>
      <c r="AS16590" s="61"/>
      <c r="AT16590" s="61"/>
      <c r="AU16590" s="61"/>
      <c r="AV16590" s="61"/>
      <c r="AW16590" s="61"/>
      <c r="AX16590" s="61"/>
      <c r="AY16590" s="61"/>
      <c r="AZ16590" s="61"/>
      <c r="BA16590" s="61"/>
    </row>
    <row r="16591" spans="39:53" x14ac:dyDescent="0.2">
      <c r="AM16591" s="61"/>
      <c r="AN16591" s="61"/>
      <c r="AO16591" s="171"/>
      <c r="AP16591" s="61"/>
      <c r="AQ16591" s="61"/>
      <c r="AR16591" s="61"/>
      <c r="AS16591" s="61"/>
      <c r="AT16591" s="61"/>
      <c r="AU16591" s="61"/>
      <c r="AV16591" s="61"/>
      <c r="AW16591" s="61"/>
      <c r="AX16591" s="61"/>
      <c r="AY16591" s="61"/>
      <c r="AZ16591" s="61"/>
      <c r="BA16591" s="61"/>
    </row>
    <row r="16592" spans="39:53" x14ac:dyDescent="0.2">
      <c r="AM16592" s="61"/>
      <c r="AN16592" s="61"/>
      <c r="AO16592" s="171"/>
      <c r="AP16592" s="61"/>
      <c r="AQ16592" s="61"/>
      <c r="AR16592" s="61"/>
      <c r="AS16592" s="61"/>
      <c r="AT16592" s="61"/>
      <c r="AU16592" s="61"/>
      <c r="AV16592" s="61"/>
      <c r="AW16592" s="61"/>
      <c r="AX16592" s="61"/>
      <c r="AY16592" s="61"/>
      <c r="AZ16592" s="61"/>
      <c r="BA16592" s="61"/>
    </row>
    <row r="16593" spans="39:53" x14ac:dyDescent="0.2">
      <c r="AM16593" s="61"/>
      <c r="AN16593" s="61"/>
      <c r="AO16593" s="171"/>
      <c r="AP16593" s="61"/>
      <c r="AQ16593" s="61"/>
      <c r="AR16593" s="61"/>
      <c r="AS16593" s="61"/>
      <c r="AT16593" s="61"/>
      <c r="AU16593" s="61"/>
      <c r="AV16593" s="61"/>
      <c r="AW16593" s="61"/>
      <c r="AX16593" s="61"/>
      <c r="AY16593" s="61"/>
      <c r="AZ16593" s="61"/>
      <c r="BA16593" s="61"/>
    </row>
    <row r="16594" spans="39:53" x14ac:dyDescent="0.2">
      <c r="AM16594" s="61"/>
      <c r="AN16594" s="61"/>
      <c r="AO16594" s="171"/>
      <c r="AP16594" s="61"/>
      <c r="AQ16594" s="61"/>
      <c r="AR16594" s="61"/>
      <c r="AS16594" s="61"/>
      <c r="AT16594" s="61"/>
      <c r="AU16594" s="61"/>
      <c r="AV16594" s="61"/>
      <c r="AW16594" s="61"/>
      <c r="AX16594" s="61"/>
      <c r="AY16594" s="61"/>
      <c r="AZ16594" s="61"/>
      <c r="BA16594" s="61"/>
    </row>
    <row r="16595" spans="39:53" x14ac:dyDescent="0.2">
      <c r="AM16595" s="61"/>
      <c r="AN16595" s="61"/>
      <c r="AO16595" s="171"/>
      <c r="AP16595" s="61"/>
      <c r="AQ16595" s="61"/>
      <c r="AR16595" s="61"/>
      <c r="AS16595" s="61"/>
      <c r="AT16595" s="61"/>
      <c r="AU16595" s="61"/>
      <c r="AV16595" s="61"/>
      <c r="AW16595" s="61"/>
      <c r="AX16595" s="61"/>
      <c r="AY16595" s="61"/>
      <c r="AZ16595" s="61"/>
      <c r="BA16595" s="61"/>
    </row>
    <row r="16596" spans="39:53" x14ac:dyDescent="0.2">
      <c r="AM16596" s="61"/>
      <c r="AN16596" s="61"/>
      <c r="AO16596" s="171"/>
      <c r="AP16596" s="61"/>
      <c r="AQ16596" s="61"/>
      <c r="AR16596" s="61"/>
      <c r="AS16596" s="61"/>
      <c r="AT16596" s="61"/>
      <c r="AU16596" s="61"/>
      <c r="AV16596" s="61"/>
      <c r="AW16596" s="61"/>
      <c r="AX16596" s="61"/>
      <c r="AY16596" s="61"/>
      <c r="AZ16596" s="61"/>
      <c r="BA16596" s="61"/>
    </row>
    <row r="16597" spans="39:53" x14ac:dyDescent="0.2">
      <c r="AM16597" s="61"/>
      <c r="AN16597" s="61"/>
      <c r="AO16597" s="171"/>
      <c r="AP16597" s="61"/>
      <c r="AQ16597" s="61"/>
      <c r="AR16597" s="61"/>
      <c r="AS16597" s="61"/>
      <c r="AT16597" s="61"/>
      <c r="AU16597" s="61"/>
      <c r="AV16597" s="61"/>
      <c r="AW16597" s="61"/>
      <c r="AX16597" s="61"/>
      <c r="AY16597" s="61"/>
      <c r="AZ16597" s="61"/>
      <c r="BA16597" s="61"/>
    </row>
    <row r="16598" spans="39:53" x14ac:dyDescent="0.2">
      <c r="AM16598" s="61"/>
      <c r="AN16598" s="61"/>
      <c r="AO16598" s="171"/>
      <c r="AP16598" s="61"/>
      <c r="AQ16598" s="61"/>
      <c r="AR16598" s="61"/>
      <c r="AS16598" s="61"/>
      <c r="AT16598" s="61"/>
      <c r="AU16598" s="61"/>
      <c r="AV16598" s="61"/>
      <c r="AW16598" s="61"/>
      <c r="AX16598" s="61"/>
      <c r="AY16598" s="61"/>
      <c r="AZ16598" s="61"/>
      <c r="BA16598" s="61"/>
    </row>
    <row r="16599" spans="39:53" x14ac:dyDescent="0.2">
      <c r="AM16599" s="61"/>
      <c r="AN16599" s="61"/>
      <c r="AO16599" s="171"/>
      <c r="AP16599" s="61"/>
      <c r="AQ16599" s="61"/>
      <c r="AR16599" s="61"/>
      <c r="AS16599" s="61"/>
      <c r="AT16599" s="61"/>
      <c r="AU16599" s="61"/>
      <c r="AV16599" s="61"/>
      <c r="AW16599" s="61"/>
      <c r="AX16599" s="61"/>
      <c r="AY16599" s="61"/>
      <c r="AZ16599" s="61"/>
      <c r="BA16599" s="61"/>
    </row>
    <row r="16600" spans="39:53" x14ac:dyDescent="0.2">
      <c r="AM16600" s="61"/>
      <c r="AN16600" s="61"/>
      <c r="AO16600" s="171"/>
      <c r="AP16600" s="61"/>
      <c r="AQ16600" s="61"/>
      <c r="AR16600" s="61"/>
      <c r="AS16600" s="61"/>
      <c r="AT16600" s="61"/>
      <c r="AU16600" s="61"/>
      <c r="AV16600" s="61"/>
      <c r="AW16600" s="61"/>
      <c r="AX16600" s="61"/>
      <c r="AY16600" s="61"/>
      <c r="AZ16600" s="61"/>
      <c r="BA16600" s="61"/>
    </row>
    <row r="16601" spans="39:53" x14ac:dyDescent="0.2">
      <c r="AM16601" s="61"/>
      <c r="AN16601" s="61"/>
      <c r="AO16601" s="171"/>
      <c r="AP16601" s="61"/>
      <c r="AQ16601" s="61"/>
      <c r="AR16601" s="61"/>
      <c r="AS16601" s="61"/>
      <c r="AT16601" s="61"/>
      <c r="AU16601" s="61"/>
      <c r="AV16601" s="61"/>
      <c r="AW16601" s="61"/>
      <c r="AX16601" s="61"/>
      <c r="AY16601" s="61"/>
      <c r="AZ16601" s="61"/>
      <c r="BA16601" s="61"/>
    </row>
    <row r="16602" spans="39:53" x14ac:dyDescent="0.2">
      <c r="AM16602" s="61"/>
      <c r="AN16602" s="61"/>
      <c r="AO16602" s="171"/>
      <c r="AP16602" s="61"/>
      <c r="AQ16602" s="61"/>
      <c r="AR16602" s="61"/>
      <c r="AS16602" s="61"/>
      <c r="AT16602" s="61"/>
      <c r="AU16602" s="61"/>
      <c r="AV16602" s="61"/>
      <c r="AW16602" s="61"/>
      <c r="AX16602" s="61"/>
      <c r="AY16602" s="61"/>
      <c r="AZ16602" s="61"/>
      <c r="BA16602" s="61"/>
    </row>
    <row r="16603" spans="39:53" x14ac:dyDescent="0.2">
      <c r="AM16603" s="61"/>
      <c r="AN16603" s="61"/>
      <c r="AO16603" s="171"/>
      <c r="AP16603" s="61"/>
      <c r="AQ16603" s="61"/>
      <c r="AR16603" s="61"/>
      <c r="AS16603" s="61"/>
      <c r="AT16603" s="61"/>
      <c r="AU16603" s="61"/>
      <c r="AV16603" s="61"/>
      <c r="AW16603" s="61"/>
      <c r="AX16603" s="61"/>
      <c r="AY16603" s="61"/>
      <c r="AZ16603" s="61"/>
      <c r="BA16603" s="61"/>
    </row>
    <row r="16604" spans="39:53" x14ac:dyDescent="0.2">
      <c r="AM16604" s="61"/>
      <c r="AN16604" s="61"/>
      <c r="AO16604" s="171"/>
      <c r="AP16604" s="61"/>
      <c r="AQ16604" s="61"/>
      <c r="AR16604" s="61"/>
      <c r="AS16604" s="61"/>
      <c r="AT16604" s="61"/>
      <c r="AU16604" s="61"/>
      <c r="AV16604" s="61"/>
      <c r="AW16604" s="61"/>
      <c r="AX16604" s="61"/>
      <c r="AY16604" s="61"/>
      <c r="AZ16604" s="61"/>
      <c r="BA16604" s="61"/>
    </row>
    <row r="16605" spans="39:53" x14ac:dyDescent="0.2">
      <c r="AM16605" s="61"/>
      <c r="AN16605" s="61"/>
      <c r="AO16605" s="171"/>
      <c r="AP16605" s="61"/>
      <c r="AQ16605" s="61"/>
      <c r="AR16605" s="61"/>
      <c r="AS16605" s="61"/>
      <c r="AT16605" s="61"/>
      <c r="AU16605" s="61"/>
      <c r="AV16605" s="61"/>
      <c r="AW16605" s="61"/>
      <c r="AX16605" s="61"/>
      <c r="AY16605" s="61"/>
      <c r="AZ16605" s="61"/>
      <c r="BA16605" s="61"/>
    </row>
    <row r="16606" spans="39:53" x14ac:dyDescent="0.2">
      <c r="AM16606" s="61"/>
      <c r="AN16606" s="61"/>
      <c r="AO16606" s="171"/>
      <c r="AP16606" s="61"/>
      <c r="AQ16606" s="61"/>
      <c r="AR16606" s="61"/>
      <c r="AS16606" s="61"/>
      <c r="AT16606" s="61"/>
      <c r="AU16606" s="61"/>
      <c r="AV16606" s="61"/>
      <c r="AW16606" s="61"/>
      <c r="AX16606" s="61"/>
      <c r="AY16606" s="61"/>
      <c r="AZ16606" s="61"/>
      <c r="BA16606" s="61"/>
    </row>
    <row r="16607" spans="39:53" x14ac:dyDescent="0.2">
      <c r="AM16607" s="61"/>
      <c r="AN16607" s="61"/>
      <c r="AO16607" s="171"/>
      <c r="AP16607" s="61"/>
      <c r="AQ16607" s="61"/>
      <c r="AR16607" s="61"/>
      <c r="AS16607" s="61"/>
      <c r="AT16607" s="61"/>
      <c r="AU16607" s="61"/>
      <c r="AV16607" s="61"/>
      <c r="AW16607" s="61"/>
      <c r="AX16607" s="61"/>
      <c r="AY16607" s="61"/>
      <c r="AZ16607" s="61"/>
      <c r="BA16607" s="61"/>
    </row>
    <row r="16608" spans="39:53" x14ac:dyDescent="0.2">
      <c r="AM16608" s="61"/>
      <c r="AN16608" s="61"/>
      <c r="AO16608" s="171"/>
      <c r="AP16608" s="61"/>
      <c r="AQ16608" s="61"/>
      <c r="AR16608" s="61"/>
      <c r="AS16608" s="61"/>
      <c r="AT16608" s="61"/>
      <c r="AU16608" s="61"/>
      <c r="AV16608" s="61"/>
      <c r="AW16608" s="61"/>
      <c r="AX16608" s="61"/>
      <c r="AY16608" s="61"/>
      <c r="AZ16608" s="61"/>
      <c r="BA16608" s="61"/>
    </row>
    <row r="16609" spans="39:53" x14ac:dyDescent="0.2">
      <c r="AM16609" s="61"/>
      <c r="AN16609" s="61"/>
      <c r="AO16609" s="171"/>
      <c r="AP16609" s="61"/>
      <c r="AQ16609" s="61"/>
      <c r="AR16609" s="61"/>
      <c r="AS16609" s="61"/>
      <c r="AT16609" s="61"/>
      <c r="AU16609" s="61"/>
      <c r="AV16609" s="61"/>
      <c r="AW16609" s="61"/>
      <c r="AX16609" s="61"/>
      <c r="AY16609" s="61"/>
      <c r="AZ16609" s="61"/>
      <c r="BA16609" s="61"/>
    </row>
    <row r="16610" spans="39:53" x14ac:dyDescent="0.2">
      <c r="AM16610" s="61"/>
      <c r="AN16610" s="61"/>
      <c r="AO16610" s="171"/>
      <c r="AP16610" s="61"/>
      <c r="AQ16610" s="61"/>
      <c r="AR16610" s="61"/>
      <c r="AS16610" s="61"/>
      <c r="AT16610" s="61"/>
      <c r="AU16610" s="61"/>
      <c r="AV16610" s="61"/>
      <c r="AW16610" s="61"/>
      <c r="AX16610" s="61"/>
      <c r="AY16610" s="61"/>
      <c r="AZ16610" s="61"/>
      <c r="BA16610" s="61"/>
    </row>
    <row r="16611" spans="39:53" x14ac:dyDescent="0.2">
      <c r="AM16611" s="61"/>
      <c r="AN16611" s="61"/>
      <c r="AO16611" s="171"/>
      <c r="AP16611" s="61"/>
      <c r="AQ16611" s="61"/>
      <c r="AR16611" s="61"/>
      <c r="AS16611" s="61"/>
      <c r="AT16611" s="61"/>
      <c r="AU16611" s="61"/>
      <c r="AV16611" s="61"/>
      <c r="AW16611" s="61"/>
      <c r="AX16611" s="61"/>
      <c r="AY16611" s="61"/>
      <c r="AZ16611" s="61"/>
      <c r="BA16611" s="61"/>
    </row>
    <row r="16612" spans="39:53" x14ac:dyDescent="0.2">
      <c r="AM16612" s="61"/>
      <c r="AN16612" s="61"/>
      <c r="AO16612" s="171"/>
      <c r="AP16612" s="61"/>
      <c r="AQ16612" s="61"/>
      <c r="AR16612" s="61"/>
      <c r="AS16612" s="61"/>
      <c r="AT16612" s="61"/>
      <c r="AU16612" s="61"/>
      <c r="AV16612" s="61"/>
      <c r="AW16612" s="61"/>
      <c r="AX16612" s="61"/>
      <c r="AY16612" s="61"/>
      <c r="AZ16612" s="61"/>
      <c r="BA16612" s="61"/>
    </row>
    <row r="16613" spans="39:53" x14ac:dyDescent="0.2">
      <c r="AM16613" s="61"/>
      <c r="AN16613" s="61"/>
      <c r="AO16613" s="171"/>
      <c r="AP16613" s="61"/>
      <c r="AQ16613" s="61"/>
      <c r="AR16613" s="61"/>
      <c r="AS16613" s="61"/>
      <c r="AT16613" s="61"/>
      <c r="AU16613" s="61"/>
      <c r="AV16613" s="61"/>
      <c r="AW16613" s="61"/>
      <c r="AX16613" s="61"/>
      <c r="AY16613" s="61"/>
      <c r="AZ16613" s="61"/>
      <c r="BA16613" s="61"/>
    </row>
    <row r="16614" spans="39:53" x14ac:dyDescent="0.2">
      <c r="AM16614" s="61"/>
      <c r="AN16614" s="61"/>
      <c r="AO16614" s="171"/>
      <c r="AP16614" s="61"/>
      <c r="AQ16614" s="61"/>
      <c r="AR16614" s="61"/>
      <c r="AS16614" s="61"/>
      <c r="AT16614" s="61"/>
      <c r="AU16614" s="61"/>
      <c r="AV16614" s="61"/>
      <c r="AW16614" s="61"/>
      <c r="AX16614" s="61"/>
      <c r="AY16614" s="61"/>
      <c r="AZ16614" s="61"/>
      <c r="BA16614" s="61"/>
    </row>
    <row r="16615" spans="39:53" x14ac:dyDescent="0.2">
      <c r="AM16615" s="61"/>
      <c r="AN16615" s="61"/>
      <c r="AO16615" s="171"/>
      <c r="AP16615" s="61"/>
      <c r="AQ16615" s="61"/>
      <c r="AR16615" s="61"/>
      <c r="AS16615" s="61"/>
      <c r="AT16615" s="61"/>
      <c r="AU16615" s="61"/>
      <c r="AV16615" s="61"/>
      <c r="AW16615" s="61"/>
      <c r="AX16615" s="61"/>
      <c r="AY16615" s="61"/>
      <c r="AZ16615" s="61"/>
      <c r="BA16615" s="61"/>
    </row>
    <row r="16616" spans="39:53" x14ac:dyDescent="0.2">
      <c r="AM16616" s="61"/>
      <c r="AN16616" s="61"/>
      <c r="AO16616" s="171"/>
      <c r="AP16616" s="61"/>
      <c r="AQ16616" s="61"/>
      <c r="AR16616" s="61"/>
      <c r="AS16616" s="61"/>
      <c r="AT16616" s="61"/>
      <c r="AU16616" s="61"/>
      <c r="AV16616" s="61"/>
      <c r="AW16616" s="61"/>
      <c r="AX16616" s="61"/>
      <c r="AY16616" s="61"/>
      <c r="AZ16616" s="61"/>
      <c r="BA16616" s="61"/>
    </row>
    <row r="16617" spans="39:53" x14ac:dyDescent="0.2">
      <c r="AM16617" s="61"/>
      <c r="AN16617" s="61"/>
      <c r="AO16617" s="171"/>
      <c r="AP16617" s="61"/>
      <c r="AQ16617" s="61"/>
      <c r="AR16617" s="61"/>
      <c r="AS16617" s="61"/>
      <c r="AT16617" s="61"/>
      <c r="AU16617" s="61"/>
      <c r="AV16617" s="61"/>
      <c r="AW16617" s="61"/>
      <c r="AX16617" s="61"/>
      <c r="AY16617" s="61"/>
      <c r="AZ16617" s="61"/>
      <c r="BA16617" s="61"/>
    </row>
    <row r="16618" spans="39:53" x14ac:dyDescent="0.2">
      <c r="AM16618" s="61"/>
      <c r="AN16618" s="61"/>
      <c r="AO16618" s="171"/>
      <c r="AP16618" s="61"/>
      <c r="AQ16618" s="61"/>
      <c r="AR16618" s="61"/>
      <c r="AS16618" s="61"/>
      <c r="AT16618" s="61"/>
      <c r="AU16618" s="61"/>
      <c r="AV16618" s="61"/>
      <c r="AW16618" s="61"/>
      <c r="AX16618" s="61"/>
      <c r="AY16618" s="61"/>
      <c r="AZ16618" s="61"/>
      <c r="BA16618" s="61"/>
    </row>
    <row r="16619" spans="39:53" x14ac:dyDescent="0.2">
      <c r="AM16619" s="61"/>
      <c r="AN16619" s="61"/>
      <c r="AO16619" s="171"/>
      <c r="AP16619" s="61"/>
      <c r="AQ16619" s="61"/>
      <c r="AR16619" s="61"/>
      <c r="AS16619" s="61"/>
      <c r="AT16619" s="61"/>
      <c r="AU16619" s="61"/>
      <c r="AV16619" s="61"/>
      <c r="AW16619" s="61"/>
      <c r="AX16619" s="61"/>
      <c r="AY16619" s="61"/>
      <c r="AZ16619" s="61"/>
      <c r="BA16619" s="61"/>
    </row>
    <row r="16620" spans="39:53" x14ac:dyDescent="0.2">
      <c r="AM16620" s="61"/>
      <c r="AN16620" s="61"/>
      <c r="AO16620" s="171"/>
      <c r="AP16620" s="61"/>
      <c r="AQ16620" s="61"/>
      <c r="AR16620" s="61"/>
      <c r="AS16620" s="61"/>
      <c r="AT16620" s="61"/>
      <c r="AU16620" s="61"/>
      <c r="AV16620" s="61"/>
      <c r="AW16620" s="61"/>
      <c r="AX16620" s="61"/>
      <c r="AY16620" s="61"/>
      <c r="AZ16620" s="61"/>
      <c r="BA16620" s="61"/>
    </row>
    <row r="16621" spans="39:53" x14ac:dyDescent="0.2">
      <c r="AM16621" s="61"/>
      <c r="AN16621" s="61"/>
      <c r="AO16621" s="171"/>
      <c r="AP16621" s="61"/>
      <c r="AQ16621" s="61"/>
      <c r="AR16621" s="61"/>
      <c r="AS16621" s="61"/>
      <c r="AT16621" s="61"/>
      <c r="AU16621" s="61"/>
      <c r="AV16621" s="61"/>
      <c r="AW16621" s="61"/>
      <c r="AX16621" s="61"/>
      <c r="AY16621" s="61"/>
      <c r="AZ16621" s="61"/>
      <c r="BA16621" s="61"/>
    </row>
    <row r="16622" spans="39:53" x14ac:dyDescent="0.2">
      <c r="AM16622" s="61"/>
      <c r="AN16622" s="61"/>
      <c r="AO16622" s="171"/>
      <c r="AP16622" s="61"/>
      <c r="AQ16622" s="61"/>
      <c r="AR16622" s="61"/>
      <c r="AS16622" s="61"/>
      <c r="AT16622" s="61"/>
      <c r="AU16622" s="61"/>
      <c r="AV16622" s="61"/>
      <c r="AW16622" s="61"/>
      <c r="AX16622" s="61"/>
      <c r="AY16622" s="61"/>
      <c r="AZ16622" s="61"/>
      <c r="BA16622" s="61"/>
    </row>
    <row r="16623" spans="39:53" x14ac:dyDescent="0.2">
      <c r="AM16623" s="61"/>
      <c r="AN16623" s="61"/>
      <c r="AO16623" s="171"/>
      <c r="AP16623" s="61"/>
      <c r="AQ16623" s="61"/>
      <c r="AR16623" s="61"/>
      <c r="AS16623" s="61"/>
      <c r="AT16623" s="61"/>
      <c r="AU16623" s="61"/>
      <c r="AV16623" s="61"/>
      <c r="AW16623" s="61"/>
      <c r="AX16623" s="61"/>
      <c r="AY16623" s="61"/>
      <c r="AZ16623" s="61"/>
      <c r="BA16623" s="61"/>
    </row>
    <row r="16624" spans="39:53" x14ac:dyDescent="0.2">
      <c r="AM16624" s="61"/>
      <c r="AN16624" s="61"/>
      <c r="AO16624" s="171"/>
      <c r="AP16624" s="61"/>
      <c r="AQ16624" s="61"/>
      <c r="AR16624" s="61"/>
      <c r="AS16624" s="61"/>
      <c r="AT16624" s="61"/>
      <c r="AU16624" s="61"/>
      <c r="AV16624" s="61"/>
      <c r="AW16624" s="61"/>
      <c r="AX16624" s="61"/>
      <c r="AY16624" s="61"/>
      <c r="AZ16624" s="61"/>
      <c r="BA16624" s="61"/>
    </row>
    <row r="16625" spans="39:53" x14ac:dyDescent="0.2">
      <c r="AM16625" s="61"/>
      <c r="AN16625" s="61"/>
      <c r="AO16625" s="171"/>
      <c r="AP16625" s="61"/>
      <c r="AQ16625" s="61"/>
      <c r="AR16625" s="61"/>
      <c r="AS16625" s="61"/>
      <c r="AT16625" s="61"/>
      <c r="AU16625" s="61"/>
      <c r="AV16625" s="61"/>
      <c r="AW16625" s="61"/>
      <c r="AX16625" s="61"/>
      <c r="AY16625" s="61"/>
      <c r="AZ16625" s="61"/>
      <c r="BA16625" s="61"/>
    </row>
    <row r="16626" spans="39:53" x14ac:dyDescent="0.2">
      <c r="AM16626" s="61"/>
      <c r="AN16626" s="61"/>
      <c r="AO16626" s="171"/>
      <c r="AP16626" s="61"/>
      <c r="AQ16626" s="61"/>
      <c r="AR16626" s="61"/>
      <c r="AS16626" s="61"/>
      <c r="AT16626" s="61"/>
      <c r="AU16626" s="61"/>
      <c r="AV16626" s="61"/>
      <c r="AW16626" s="61"/>
      <c r="AX16626" s="61"/>
      <c r="AY16626" s="61"/>
      <c r="AZ16626" s="61"/>
      <c r="BA16626" s="61"/>
    </row>
    <row r="16627" spans="39:53" x14ac:dyDescent="0.2">
      <c r="AM16627" s="61"/>
      <c r="AN16627" s="61"/>
      <c r="AO16627" s="171"/>
      <c r="AP16627" s="61"/>
      <c r="AQ16627" s="61"/>
      <c r="AR16627" s="61"/>
      <c r="AS16627" s="61"/>
      <c r="AT16627" s="61"/>
      <c r="AU16627" s="61"/>
      <c r="AV16627" s="61"/>
      <c r="AW16627" s="61"/>
      <c r="AX16627" s="61"/>
      <c r="AY16627" s="61"/>
      <c r="AZ16627" s="61"/>
      <c r="BA16627" s="61"/>
    </row>
    <row r="16628" spans="39:53" x14ac:dyDescent="0.2">
      <c r="AM16628" s="61"/>
      <c r="AN16628" s="61"/>
      <c r="AO16628" s="171"/>
      <c r="AP16628" s="61"/>
      <c r="AQ16628" s="61"/>
      <c r="AR16628" s="61"/>
      <c r="AS16628" s="61"/>
      <c r="AT16628" s="61"/>
      <c r="AU16628" s="61"/>
      <c r="AV16628" s="61"/>
      <c r="AW16628" s="61"/>
      <c r="AX16628" s="61"/>
      <c r="AY16628" s="61"/>
      <c r="AZ16628" s="61"/>
      <c r="BA16628" s="61"/>
    </row>
    <row r="16629" spans="39:53" x14ac:dyDescent="0.2">
      <c r="AM16629" s="61"/>
      <c r="AN16629" s="61"/>
      <c r="AO16629" s="171"/>
      <c r="AP16629" s="61"/>
      <c r="AQ16629" s="61"/>
      <c r="AR16629" s="61"/>
      <c r="AS16629" s="61"/>
      <c r="AT16629" s="61"/>
      <c r="AU16629" s="61"/>
      <c r="AV16629" s="61"/>
      <c r="AW16629" s="61"/>
      <c r="AX16629" s="61"/>
      <c r="AY16629" s="61"/>
      <c r="AZ16629" s="61"/>
      <c r="BA16629" s="61"/>
    </row>
    <row r="16630" spans="39:53" x14ac:dyDescent="0.2">
      <c r="AM16630" s="61"/>
      <c r="AN16630" s="61"/>
      <c r="AO16630" s="171"/>
      <c r="AP16630" s="61"/>
      <c r="AQ16630" s="61"/>
      <c r="AR16630" s="61"/>
      <c r="AS16630" s="61"/>
      <c r="AT16630" s="61"/>
      <c r="AU16630" s="61"/>
      <c r="AV16630" s="61"/>
      <c r="AW16630" s="61"/>
      <c r="AX16630" s="61"/>
      <c r="AY16630" s="61"/>
      <c r="AZ16630" s="61"/>
      <c r="BA16630" s="61"/>
    </row>
    <row r="16631" spans="39:53" x14ac:dyDescent="0.2">
      <c r="AM16631" s="61"/>
      <c r="AN16631" s="61"/>
      <c r="AO16631" s="171"/>
      <c r="AP16631" s="61"/>
      <c r="AQ16631" s="61"/>
      <c r="AR16631" s="61"/>
      <c r="AS16631" s="61"/>
      <c r="AT16631" s="61"/>
      <c r="AU16631" s="61"/>
      <c r="AV16631" s="61"/>
      <c r="AW16631" s="61"/>
      <c r="AX16631" s="61"/>
      <c r="AY16631" s="61"/>
      <c r="AZ16631" s="61"/>
      <c r="BA16631" s="61"/>
    </row>
    <row r="16632" spans="39:53" x14ac:dyDescent="0.2">
      <c r="AM16632" s="61"/>
      <c r="AN16632" s="61"/>
      <c r="AO16632" s="171"/>
      <c r="AP16632" s="61"/>
      <c r="AQ16632" s="61"/>
      <c r="AR16632" s="61"/>
      <c r="AS16632" s="61"/>
      <c r="AT16632" s="61"/>
      <c r="AU16632" s="61"/>
      <c r="AV16632" s="61"/>
      <c r="AW16632" s="61"/>
      <c r="AX16632" s="61"/>
      <c r="AY16632" s="61"/>
      <c r="AZ16632" s="61"/>
      <c r="BA16632" s="61"/>
    </row>
    <row r="16633" spans="39:53" x14ac:dyDescent="0.2">
      <c r="AM16633" s="61"/>
      <c r="AN16633" s="61"/>
      <c r="AO16633" s="171"/>
      <c r="AP16633" s="61"/>
      <c r="AQ16633" s="61"/>
      <c r="AR16633" s="61"/>
      <c r="AS16633" s="61"/>
      <c r="AT16633" s="61"/>
      <c r="AU16633" s="61"/>
      <c r="AV16633" s="61"/>
      <c r="AW16633" s="61"/>
      <c r="AX16633" s="61"/>
      <c r="AY16633" s="61"/>
      <c r="AZ16633" s="61"/>
      <c r="BA16633" s="61"/>
    </row>
    <row r="16634" spans="39:53" x14ac:dyDescent="0.2">
      <c r="AM16634" s="61"/>
      <c r="AN16634" s="61"/>
      <c r="AO16634" s="171"/>
      <c r="AP16634" s="61"/>
      <c r="AQ16634" s="61"/>
      <c r="AR16634" s="61"/>
      <c r="AS16634" s="61"/>
      <c r="AT16634" s="61"/>
      <c r="AU16634" s="61"/>
      <c r="AV16634" s="61"/>
      <c r="AW16634" s="61"/>
      <c r="AX16634" s="61"/>
      <c r="AY16634" s="61"/>
      <c r="AZ16634" s="61"/>
      <c r="BA16634" s="61"/>
    </row>
    <row r="16635" spans="39:53" x14ac:dyDescent="0.2">
      <c r="AM16635" s="61"/>
      <c r="AN16635" s="61"/>
      <c r="AO16635" s="171"/>
      <c r="AP16635" s="61"/>
      <c r="AQ16635" s="61"/>
      <c r="AR16635" s="61"/>
      <c r="AS16635" s="61"/>
      <c r="AT16635" s="61"/>
      <c r="AU16635" s="61"/>
      <c r="AV16635" s="61"/>
      <c r="AW16635" s="61"/>
      <c r="AX16635" s="61"/>
      <c r="AY16635" s="61"/>
      <c r="AZ16635" s="61"/>
      <c r="BA16635" s="61"/>
    </row>
    <row r="16636" spans="39:53" x14ac:dyDescent="0.2">
      <c r="AM16636" s="61"/>
      <c r="AN16636" s="61"/>
      <c r="AO16636" s="171"/>
      <c r="AP16636" s="61"/>
      <c r="AQ16636" s="61"/>
      <c r="AR16636" s="61"/>
      <c r="AS16636" s="61"/>
      <c r="AT16636" s="61"/>
      <c r="AU16636" s="61"/>
      <c r="AV16636" s="61"/>
      <c r="AW16636" s="61"/>
      <c r="AX16636" s="61"/>
      <c r="AY16636" s="61"/>
      <c r="AZ16636" s="61"/>
      <c r="BA16636" s="61"/>
    </row>
    <row r="16637" spans="39:53" x14ac:dyDescent="0.2">
      <c r="AM16637" s="61"/>
      <c r="AN16637" s="61"/>
      <c r="AO16637" s="171"/>
      <c r="AP16637" s="61"/>
      <c r="AQ16637" s="61"/>
      <c r="AR16637" s="61"/>
      <c r="AS16637" s="61"/>
      <c r="AT16637" s="61"/>
      <c r="AU16637" s="61"/>
      <c r="AV16637" s="61"/>
      <c r="AW16637" s="61"/>
      <c r="AX16637" s="61"/>
      <c r="AY16637" s="61"/>
      <c r="AZ16637" s="61"/>
      <c r="BA16637" s="61"/>
    </row>
    <row r="16638" spans="39:53" x14ac:dyDescent="0.2">
      <c r="AM16638" s="61"/>
      <c r="AN16638" s="61"/>
      <c r="AO16638" s="171"/>
      <c r="AP16638" s="61"/>
      <c r="AQ16638" s="61"/>
      <c r="AR16638" s="61"/>
      <c r="AS16638" s="61"/>
      <c r="AT16638" s="61"/>
      <c r="AU16638" s="61"/>
      <c r="AV16638" s="61"/>
      <c r="AW16638" s="61"/>
      <c r="AX16638" s="61"/>
      <c r="AY16638" s="61"/>
      <c r="AZ16638" s="61"/>
      <c r="BA16638" s="61"/>
    </row>
    <row r="16639" spans="39:53" x14ac:dyDescent="0.2">
      <c r="AM16639" s="61"/>
      <c r="AN16639" s="61"/>
      <c r="AO16639" s="171"/>
      <c r="AP16639" s="61"/>
      <c r="AQ16639" s="61"/>
      <c r="AR16639" s="61"/>
      <c r="AS16639" s="61"/>
      <c r="AT16639" s="61"/>
      <c r="AU16639" s="61"/>
      <c r="AV16639" s="61"/>
      <c r="AW16639" s="61"/>
      <c r="AX16639" s="61"/>
      <c r="AY16639" s="61"/>
      <c r="AZ16639" s="61"/>
      <c r="BA16639" s="61"/>
    </row>
    <row r="16640" spans="39:53" x14ac:dyDescent="0.2">
      <c r="AM16640" s="61"/>
      <c r="AN16640" s="61"/>
      <c r="AO16640" s="171"/>
      <c r="AP16640" s="61"/>
      <c r="AQ16640" s="61"/>
      <c r="AR16640" s="61"/>
      <c r="AS16640" s="61"/>
      <c r="AT16640" s="61"/>
      <c r="AU16640" s="61"/>
      <c r="AV16640" s="61"/>
      <c r="AW16640" s="61"/>
      <c r="AX16640" s="61"/>
      <c r="AY16640" s="61"/>
      <c r="AZ16640" s="61"/>
      <c r="BA16640" s="61"/>
    </row>
    <row r="16641" spans="39:53" x14ac:dyDescent="0.2">
      <c r="AM16641" s="61"/>
      <c r="AN16641" s="61"/>
      <c r="AO16641" s="171"/>
      <c r="AP16641" s="61"/>
      <c r="AQ16641" s="61"/>
      <c r="AR16641" s="61"/>
      <c r="AS16641" s="61"/>
      <c r="AT16641" s="61"/>
      <c r="AU16641" s="61"/>
      <c r="AV16641" s="61"/>
      <c r="AW16641" s="61"/>
      <c r="AX16641" s="61"/>
      <c r="AY16641" s="61"/>
      <c r="AZ16641" s="61"/>
      <c r="BA16641" s="61"/>
    </row>
    <row r="16642" spans="39:53" x14ac:dyDescent="0.2">
      <c r="AM16642" s="61"/>
      <c r="AN16642" s="61"/>
      <c r="AO16642" s="171"/>
      <c r="AP16642" s="61"/>
      <c r="AQ16642" s="61"/>
      <c r="AR16642" s="61"/>
      <c r="AS16642" s="61"/>
      <c r="AT16642" s="61"/>
      <c r="AU16642" s="61"/>
      <c r="AV16642" s="61"/>
      <c r="AW16642" s="61"/>
      <c r="AX16642" s="61"/>
      <c r="AY16642" s="61"/>
      <c r="AZ16642" s="61"/>
      <c r="BA16642" s="61"/>
    </row>
    <row r="16643" spans="39:53" x14ac:dyDescent="0.2">
      <c r="AM16643" s="61"/>
      <c r="AN16643" s="61"/>
      <c r="AO16643" s="171"/>
      <c r="AP16643" s="61"/>
      <c r="AQ16643" s="61"/>
      <c r="AR16643" s="61"/>
      <c r="AS16643" s="61"/>
      <c r="AT16643" s="61"/>
      <c r="AU16643" s="61"/>
      <c r="AV16643" s="61"/>
      <c r="AW16643" s="61"/>
      <c r="AX16643" s="61"/>
      <c r="AY16643" s="61"/>
      <c r="AZ16643" s="61"/>
      <c r="BA16643" s="61"/>
    </row>
    <row r="16644" spans="39:53" x14ac:dyDescent="0.2">
      <c r="AM16644" s="61"/>
      <c r="AN16644" s="61"/>
      <c r="AO16644" s="171"/>
      <c r="AP16644" s="61"/>
      <c r="AQ16644" s="61"/>
      <c r="AR16644" s="61"/>
      <c r="AS16644" s="61"/>
      <c r="AT16644" s="61"/>
      <c r="AU16644" s="61"/>
      <c r="AV16644" s="61"/>
      <c r="AW16644" s="61"/>
      <c r="AX16644" s="61"/>
      <c r="AY16644" s="61"/>
      <c r="AZ16644" s="61"/>
      <c r="BA16644" s="61"/>
    </row>
    <row r="16645" spans="39:53" x14ac:dyDescent="0.2">
      <c r="AM16645" s="61"/>
      <c r="AN16645" s="61"/>
      <c r="AO16645" s="171"/>
      <c r="AP16645" s="61"/>
      <c r="AQ16645" s="61"/>
      <c r="AR16645" s="61"/>
      <c r="AS16645" s="61"/>
      <c r="AT16645" s="61"/>
      <c r="AU16645" s="61"/>
      <c r="AV16645" s="61"/>
      <c r="AW16645" s="61"/>
      <c r="AX16645" s="61"/>
      <c r="AY16645" s="61"/>
      <c r="AZ16645" s="61"/>
      <c r="BA16645" s="61"/>
    </row>
    <row r="16646" spans="39:53" x14ac:dyDescent="0.2">
      <c r="AM16646" s="61"/>
      <c r="AN16646" s="61"/>
      <c r="AO16646" s="171"/>
      <c r="AP16646" s="61"/>
      <c r="AQ16646" s="61"/>
      <c r="AR16646" s="61"/>
      <c r="AS16646" s="61"/>
      <c r="AT16646" s="61"/>
      <c r="AU16646" s="61"/>
      <c r="AV16646" s="61"/>
      <c r="AW16646" s="61"/>
      <c r="AX16646" s="61"/>
      <c r="AY16646" s="61"/>
      <c r="AZ16646" s="61"/>
      <c r="BA16646" s="61"/>
    </row>
    <row r="16647" spans="39:53" x14ac:dyDescent="0.2">
      <c r="AM16647" s="61"/>
      <c r="AN16647" s="61"/>
      <c r="AO16647" s="171"/>
      <c r="AP16647" s="61"/>
      <c r="AQ16647" s="61"/>
      <c r="AR16647" s="61"/>
      <c r="AS16647" s="61"/>
      <c r="AT16647" s="61"/>
      <c r="AU16647" s="61"/>
      <c r="AV16647" s="61"/>
      <c r="AW16647" s="61"/>
      <c r="AX16647" s="61"/>
      <c r="AY16647" s="61"/>
      <c r="AZ16647" s="61"/>
      <c r="BA16647" s="61"/>
    </row>
    <row r="16648" spans="39:53" x14ac:dyDescent="0.2">
      <c r="AM16648" s="61"/>
      <c r="AN16648" s="61"/>
      <c r="AO16648" s="171"/>
      <c r="AP16648" s="61"/>
      <c r="AQ16648" s="61"/>
      <c r="AR16648" s="61"/>
      <c r="AS16648" s="61"/>
      <c r="AT16648" s="61"/>
      <c r="AU16648" s="61"/>
      <c r="AV16648" s="61"/>
      <c r="AW16648" s="61"/>
      <c r="AX16648" s="61"/>
      <c r="AY16648" s="61"/>
      <c r="AZ16648" s="61"/>
      <c r="BA16648" s="61"/>
    </row>
    <row r="16649" spans="39:53" x14ac:dyDescent="0.2">
      <c r="AM16649" s="61"/>
      <c r="AN16649" s="61"/>
      <c r="AO16649" s="171"/>
      <c r="AP16649" s="61"/>
      <c r="AQ16649" s="61"/>
      <c r="AR16649" s="61"/>
      <c r="AS16649" s="61"/>
      <c r="AT16649" s="61"/>
      <c r="AU16649" s="61"/>
      <c r="AV16649" s="61"/>
      <c r="AW16649" s="61"/>
      <c r="AX16649" s="61"/>
      <c r="AY16649" s="61"/>
      <c r="AZ16649" s="61"/>
      <c r="BA16649" s="61"/>
    </row>
    <row r="16650" spans="39:53" x14ac:dyDescent="0.2">
      <c r="AM16650" s="61"/>
      <c r="AN16650" s="61"/>
      <c r="AO16650" s="171"/>
      <c r="AP16650" s="61"/>
      <c r="AQ16650" s="61"/>
      <c r="AR16650" s="61"/>
      <c r="AS16650" s="61"/>
      <c r="AT16650" s="61"/>
      <c r="AU16650" s="61"/>
      <c r="AV16650" s="61"/>
      <c r="AW16650" s="61"/>
      <c r="AX16650" s="61"/>
      <c r="AY16650" s="61"/>
      <c r="AZ16650" s="61"/>
      <c r="BA16650" s="61"/>
    </row>
    <row r="16651" spans="39:53" x14ac:dyDescent="0.2">
      <c r="AM16651" s="61"/>
      <c r="AN16651" s="61"/>
      <c r="AO16651" s="171"/>
      <c r="AP16651" s="61"/>
      <c r="AQ16651" s="61"/>
      <c r="AR16651" s="61"/>
      <c r="AS16651" s="61"/>
      <c r="AT16651" s="61"/>
      <c r="AU16651" s="61"/>
      <c r="AV16651" s="61"/>
      <c r="AW16651" s="61"/>
      <c r="AX16651" s="61"/>
      <c r="AY16651" s="61"/>
      <c r="AZ16651" s="61"/>
      <c r="BA16651" s="61"/>
    </row>
    <row r="16652" spans="39:53" x14ac:dyDescent="0.2">
      <c r="AM16652" s="61"/>
      <c r="AN16652" s="61"/>
      <c r="AO16652" s="171"/>
      <c r="AP16652" s="61"/>
      <c r="AQ16652" s="61"/>
      <c r="AR16652" s="61"/>
      <c r="AS16652" s="61"/>
      <c r="AT16652" s="61"/>
      <c r="AU16652" s="61"/>
      <c r="AV16652" s="61"/>
      <c r="AW16652" s="61"/>
      <c r="AX16652" s="61"/>
      <c r="AY16652" s="61"/>
      <c r="AZ16652" s="61"/>
      <c r="BA16652" s="61"/>
    </row>
    <row r="16653" spans="39:53" x14ac:dyDescent="0.2">
      <c r="AM16653" s="61"/>
      <c r="AN16653" s="61"/>
      <c r="AO16653" s="171"/>
      <c r="AP16653" s="61"/>
      <c r="AQ16653" s="61"/>
      <c r="AR16653" s="61"/>
      <c r="AS16653" s="61"/>
      <c r="AT16653" s="61"/>
      <c r="AU16653" s="61"/>
      <c r="AV16653" s="61"/>
      <c r="AW16653" s="61"/>
      <c r="AX16653" s="61"/>
      <c r="AY16653" s="61"/>
      <c r="AZ16653" s="61"/>
      <c r="BA16653" s="61"/>
    </row>
    <row r="16654" spans="39:53" x14ac:dyDescent="0.2">
      <c r="AM16654" s="61"/>
      <c r="AN16654" s="61"/>
      <c r="AO16654" s="171"/>
      <c r="AP16654" s="61"/>
      <c r="AQ16654" s="61"/>
      <c r="AR16654" s="61"/>
      <c r="AS16654" s="61"/>
      <c r="AT16654" s="61"/>
      <c r="AU16654" s="61"/>
      <c r="AV16654" s="61"/>
      <c r="AW16654" s="61"/>
      <c r="AX16654" s="61"/>
      <c r="AY16654" s="61"/>
      <c r="AZ16654" s="61"/>
      <c r="BA16654" s="61"/>
    </row>
    <row r="16655" spans="39:53" x14ac:dyDescent="0.2">
      <c r="AM16655" s="61"/>
      <c r="AN16655" s="61"/>
      <c r="AO16655" s="171"/>
      <c r="AP16655" s="61"/>
      <c r="AQ16655" s="61"/>
      <c r="AR16655" s="61"/>
      <c r="AS16655" s="61"/>
      <c r="AT16655" s="61"/>
      <c r="AU16655" s="61"/>
      <c r="AV16655" s="61"/>
      <c r="AW16655" s="61"/>
      <c r="AX16655" s="61"/>
      <c r="AY16655" s="61"/>
      <c r="AZ16655" s="61"/>
      <c r="BA16655" s="61"/>
    </row>
    <row r="16656" spans="39:53" x14ac:dyDescent="0.2">
      <c r="AM16656" s="61"/>
      <c r="AN16656" s="61"/>
      <c r="AO16656" s="171"/>
      <c r="AP16656" s="61"/>
      <c r="AQ16656" s="61"/>
      <c r="AR16656" s="61"/>
      <c r="AS16656" s="61"/>
      <c r="AT16656" s="61"/>
      <c r="AU16656" s="61"/>
      <c r="AV16656" s="61"/>
      <c r="AW16656" s="61"/>
      <c r="AX16656" s="61"/>
      <c r="AY16656" s="61"/>
      <c r="AZ16656" s="61"/>
      <c r="BA16656" s="61"/>
    </row>
    <row r="16657" spans="39:53" x14ac:dyDescent="0.2">
      <c r="AM16657" s="61"/>
      <c r="AN16657" s="61"/>
      <c r="AO16657" s="171"/>
      <c r="AP16657" s="61"/>
      <c r="AQ16657" s="61"/>
      <c r="AR16657" s="61"/>
      <c r="AS16657" s="61"/>
      <c r="AT16657" s="61"/>
      <c r="AU16657" s="61"/>
      <c r="AV16657" s="61"/>
      <c r="AW16657" s="61"/>
      <c r="AX16657" s="61"/>
      <c r="AY16657" s="61"/>
      <c r="AZ16657" s="61"/>
      <c r="BA16657" s="61"/>
    </row>
    <row r="16658" spans="39:53" x14ac:dyDescent="0.2">
      <c r="AM16658" s="61"/>
      <c r="AN16658" s="61"/>
      <c r="AO16658" s="171"/>
      <c r="AP16658" s="61"/>
      <c r="AQ16658" s="61"/>
      <c r="AR16658" s="61"/>
      <c r="AS16658" s="61"/>
      <c r="AT16658" s="61"/>
      <c r="AU16658" s="61"/>
      <c r="AV16658" s="61"/>
      <c r="AW16658" s="61"/>
      <c r="AX16658" s="61"/>
      <c r="AY16658" s="61"/>
      <c r="AZ16658" s="61"/>
      <c r="BA16658" s="61"/>
    </row>
    <row r="16659" spans="39:53" x14ac:dyDescent="0.2">
      <c r="AM16659" s="61"/>
      <c r="AN16659" s="61"/>
      <c r="AO16659" s="171"/>
      <c r="AP16659" s="61"/>
      <c r="AQ16659" s="61"/>
      <c r="AR16659" s="61"/>
      <c r="AS16659" s="61"/>
      <c r="AT16659" s="61"/>
      <c r="AU16659" s="61"/>
      <c r="AV16659" s="61"/>
      <c r="AW16659" s="61"/>
      <c r="AX16659" s="61"/>
      <c r="AY16659" s="61"/>
      <c r="AZ16659" s="61"/>
      <c r="BA16659" s="61"/>
    </row>
    <row r="16660" spans="39:53" x14ac:dyDescent="0.2">
      <c r="AM16660" s="61"/>
      <c r="AN16660" s="61"/>
      <c r="AO16660" s="171"/>
      <c r="AP16660" s="61"/>
      <c r="AQ16660" s="61"/>
      <c r="AR16660" s="61"/>
      <c r="AS16660" s="61"/>
      <c r="AT16660" s="61"/>
      <c r="AU16660" s="61"/>
      <c r="AV16660" s="61"/>
      <c r="AW16660" s="61"/>
      <c r="AX16660" s="61"/>
      <c r="AY16660" s="61"/>
      <c r="AZ16660" s="61"/>
      <c r="BA16660" s="61"/>
    </row>
    <row r="16661" spans="39:53" x14ac:dyDescent="0.2">
      <c r="AM16661" s="61"/>
      <c r="AN16661" s="61"/>
      <c r="AO16661" s="171"/>
      <c r="AP16661" s="61"/>
      <c r="AQ16661" s="61"/>
      <c r="AR16661" s="61"/>
      <c r="AS16661" s="61"/>
      <c r="AT16661" s="61"/>
      <c r="AU16661" s="61"/>
      <c r="AV16661" s="61"/>
      <c r="AW16661" s="61"/>
      <c r="AX16661" s="61"/>
      <c r="AY16661" s="61"/>
      <c r="AZ16661" s="61"/>
      <c r="BA16661" s="61"/>
    </row>
    <row r="16662" spans="39:53" x14ac:dyDescent="0.2">
      <c r="AM16662" s="61"/>
      <c r="AN16662" s="61"/>
      <c r="AO16662" s="171"/>
      <c r="AP16662" s="61"/>
      <c r="AQ16662" s="61"/>
      <c r="AR16662" s="61"/>
      <c r="AS16662" s="61"/>
      <c r="AT16662" s="61"/>
      <c r="AU16662" s="61"/>
      <c r="AV16662" s="61"/>
      <c r="AW16662" s="61"/>
      <c r="AX16662" s="61"/>
      <c r="AY16662" s="61"/>
      <c r="AZ16662" s="61"/>
      <c r="BA16662" s="61"/>
    </row>
    <row r="16663" spans="39:53" x14ac:dyDescent="0.2">
      <c r="AM16663" s="61"/>
      <c r="AN16663" s="61"/>
      <c r="AO16663" s="171"/>
      <c r="AP16663" s="61"/>
      <c r="AQ16663" s="61"/>
      <c r="AR16663" s="61"/>
      <c r="AS16663" s="61"/>
      <c r="AT16663" s="61"/>
      <c r="AU16663" s="61"/>
      <c r="AV16663" s="61"/>
      <c r="AW16663" s="61"/>
      <c r="AX16663" s="61"/>
      <c r="AY16663" s="61"/>
      <c r="AZ16663" s="61"/>
      <c r="BA16663" s="61"/>
    </row>
    <row r="16664" spans="39:53" x14ac:dyDescent="0.2">
      <c r="AM16664" s="61"/>
      <c r="AN16664" s="61"/>
      <c r="AO16664" s="171"/>
      <c r="AP16664" s="61"/>
      <c r="AQ16664" s="61"/>
      <c r="AR16664" s="61"/>
      <c r="AS16664" s="61"/>
      <c r="AT16664" s="61"/>
      <c r="AU16664" s="61"/>
      <c r="AV16664" s="61"/>
      <c r="AW16664" s="61"/>
      <c r="AX16664" s="61"/>
      <c r="AY16664" s="61"/>
      <c r="AZ16664" s="61"/>
      <c r="BA16664" s="61"/>
    </row>
    <row r="16665" spans="39:53" x14ac:dyDescent="0.2">
      <c r="AM16665" s="61"/>
      <c r="AN16665" s="61"/>
      <c r="AO16665" s="171"/>
      <c r="AP16665" s="61"/>
      <c r="AQ16665" s="61"/>
      <c r="AR16665" s="61"/>
      <c r="AS16665" s="61"/>
      <c r="AT16665" s="61"/>
      <c r="AU16665" s="61"/>
      <c r="AV16665" s="61"/>
      <c r="AW16665" s="61"/>
      <c r="AX16665" s="61"/>
      <c r="AY16665" s="61"/>
      <c r="AZ16665" s="61"/>
      <c r="BA16665" s="61"/>
    </row>
    <row r="16666" spans="39:53" x14ac:dyDescent="0.2">
      <c r="AM16666" s="61"/>
      <c r="AN16666" s="61"/>
      <c r="AO16666" s="171"/>
      <c r="AP16666" s="61"/>
      <c r="AQ16666" s="61"/>
      <c r="AR16666" s="61"/>
      <c r="AS16666" s="61"/>
      <c r="AT16666" s="61"/>
      <c r="AU16666" s="61"/>
      <c r="AV16666" s="61"/>
      <c r="AW16666" s="61"/>
      <c r="AX16666" s="61"/>
      <c r="AY16666" s="61"/>
      <c r="AZ16666" s="61"/>
      <c r="BA16666" s="61"/>
    </row>
    <row r="16667" spans="39:53" x14ac:dyDescent="0.2">
      <c r="AM16667" s="61"/>
      <c r="AN16667" s="61"/>
      <c r="AO16667" s="171"/>
      <c r="AP16667" s="61"/>
      <c r="AQ16667" s="61"/>
      <c r="AR16667" s="61"/>
      <c r="AS16667" s="61"/>
      <c r="AT16667" s="61"/>
      <c r="AU16667" s="61"/>
      <c r="AV16667" s="61"/>
      <c r="AW16667" s="61"/>
      <c r="AX16667" s="61"/>
      <c r="AY16667" s="61"/>
      <c r="AZ16667" s="61"/>
      <c r="BA16667" s="61"/>
    </row>
    <row r="16668" spans="39:53" x14ac:dyDescent="0.2">
      <c r="AM16668" s="61"/>
      <c r="AN16668" s="61"/>
      <c r="AO16668" s="171"/>
      <c r="AP16668" s="61"/>
      <c r="AQ16668" s="61"/>
      <c r="AR16668" s="61"/>
      <c r="AS16668" s="61"/>
      <c r="AT16668" s="61"/>
      <c r="AU16668" s="61"/>
      <c r="AV16668" s="61"/>
      <c r="AW16668" s="61"/>
      <c r="AX16668" s="61"/>
      <c r="AY16668" s="61"/>
      <c r="AZ16668" s="61"/>
      <c r="BA16668" s="61"/>
    </row>
    <row r="16669" spans="39:53" x14ac:dyDescent="0.2">
      <c r="AM16669" s="61"/>
      <c r="AN16669" s="61"/>
      <c r="AO16669" s="171"/>
      <c r="AP16669" s="61"/>
      <c r="AQ16669" s="61"/>
      <c r="AR16669" s="61"/>
      <c r="AS16669" s="61"/>
      <c r="AT16669" s="61"/>
      <c r="AU16669" s="61"/>
      <c r="AV16669" s="61"/>
      <c r="AW16669" s="61"/>
      <c r="AX16669" s="61"/>
      <c r="AY16669" s="61"/>
      <c r="AZ16669" s="61"/>
      <c r="BA16669" s="61"/>
    </row>
    <row r="16670" spans="39:53" x14ac:dyDescent="0.2">
      <c r="AM16670" s="61"/>
      <c r="AN16670" s="61"/>
      <c r="AO16670" s="171"/>
      <c r="AP16670" s="61"/>
      <c r="AQ16670" s="61"/>
      <c r="AR16670" s="61"/>
      <c r="AS16670" s="61"/>
      <c r="AT16670" s="61"/>
      <c r="AU16670" s="61"/>
      <c r="AV16670" s="61"/>
      <c r="AW16670" s="61"/>
      <c r="AX16670" s="61"/>
      <c r="AY16670" s="61"/>
      <c r="AZ16670" s="61"/>
      <c r="BA16670" s="61"/>
    </row>
    <row r="16671" spans="39:53" x14ac:dyDescent="0.2">
      <c r="AM16671" s="61"/>
      <c r="AN16671" s="61"/>
      <c r="AO16671" s="171"/>
      <c r="AP16671" s="61"/>
      <c r="AQ16671" s="61"/>
      <c r="AR16671" s="61"/>
      <c r="AS16671" s="61"/>
      <c r="AT16671" s="61"/>
      <c r="AU16671" s="61"/>
      <c r="AV16671" s="61"/>
      <c r="AW16671" s="61"/>
      <c r="AX16671" s="61"/>
      <c r="AY16671" s="61"/>
      <c r="AZ16671" s="61"/>
      <c r="BA16671" s="61"/>
    </row>
    <row r="16672" spans="39:53" x14ac:dyDescent="0.2">
      <c r="AM16672" s="61"/>
      <c r="AN16672" s="61"/>
      <c r="AO16672" s="171"/>
      <c r="AP16672" s="61"/>
      <c r="AQ16672" s="61"/>
      <c r="AR16672" s="61"/>
      <c r="AS16672" s="61"/>
      <c r="AT16672" s="61"/>
      <c r="AU16672" s="61"/>
      <c r="AV16672" s="61"/>
      <c r="AW16672" s="61"/>
      <c r="AX16672" s="61"/>
      <c r="AY16672" s="61"/>
      <c r="AZ16672" s="61"/>
      <c r="BA16672" s="61"/>
    </row>
    <row r="16673" spans="39:53" x14ac:dyDescent="0.2">
      <c r="AM16673" s="61"/>
      <c r="AN16673" s="61"/>
      <c r="AO16673" s="171"/>
      <c r="AP16673" s="61"/>
      <c r="AQ16673" s="61"/>
      <c r="AR16673" s="61"/>
      <c r="AS16673" s="61"/>
      <c r="AT16673" s="61"/>
      <c r="AU16673" s="61"/>
      <c r="AV16673" s="61"/>
      <c r="AW16673" s="61"/>
      <c r="AX16673" s="61"/>
      <c r="AY16673" s="61"/>
      <c r="AZ16673" s="61"/>
      <c r="BA16673" s="61"/>
    </row>
    <row r="16674" spans="39:53" x14ac:dyDescent="0.2">
      <c r="AM16674" s="61"/>
      <c r="AN16674" s="61"/>
      <c r="AO16674" s="171"/>
      <c r="AP16674" s="61"/>
      <c r="AQ16674" s="61"/>
      <c r="AR16674" s="61"/>
      <c r="AS16674" s="61"/>
      <c r="AT16674" s="61"/>
      <c r="AU16674" s="61"/>
      <c r="AV16674" s="61"/>
      <c r="AW16674" s="61"/>
      <c r="AX16674" s="61"/>
      <c r="AY16674" s="61"/>
      <c r="AZ16674" s="61"/>
      <c r="BA16674" s="61"/>
    </row>
    <row r="16675" spans="39:53" x14ac:dyDescent="0.2">
      <c r="AM16675" s="61"/>
      <c r="AN16675" s="61"/>
      <c r="AO16675" s="171"/>
      <c r="AP16675" s="61"/>
      <c r="AQ16675" s="61"/>
      <c r="AR16675" s="61"/>
      <c r="AS16675" s="61"/>
      <c r="AT16675" s="61"/>
      <c r="AU16675" s="61"/>
      <c r="AV16675" s="61"/>
      <c r="AW16675" s="61"/>
      <c r="AX16675" s="61"/>
      <c r="AY16675" s="61"/>
      <c r="AZ16675" s="61"/>
      <c r="BA16675" s="61"/>
    </row>
    <row r="16676" spans="39:53" x14ac:dyDescent="0.2">
      <c r="AM16676" s="61"/>
      <c r="AN16676" s="61"/>
      <c r="AO16676" s="171"/>
      <c r="AP16676" s="61"/>
      <c r="AQ16676" s="61"/>
      <c r="AR16676" s="61"/>
      <c r="AS16676" s="61"/>
      <c r="AT16676" s="61"/>
      <c r="AU16676" s="61"/>
      <c r="AV16676" s="61"/>
      <c r="AW16676" s="61"/>
      <c r="AX16676" s="61"/>
      <c r="AY16676" s="61"/>
      <c r="AZ16676" s="61"/>
      <c r="BA16676" s="61"/>
    </row>
    <row r="16677" spans="39:53" x14ac:dyDescent="0.2">
      <c r="AM16677" s="61"/>
      <c r="AN16677" s="61"/>
      <c r="AO16677" s="171"/>
      <c r="AP16677" s="61"/>
      <c r="AQ16677" s="61"/>
      <c r="AR16677" s="61"/>
      <c r="AS16677" s="61"/>
      <c r="AT16677" s="61"/>
      <c r="AU16677" s="61"/>
      <c r="AV16677" s="61"/>
      <c r="AW16677" s="61"/>
      <c r="AX16677" s="61"/>
      <c r="AY16677" s="61"/>
      <c r="AZ16677" s="61"/>
      <c r="BA16677" s="61"/>
    </row>
    <row r="16678" spans="39:53" x14ac:dyDescent="0.2">
      <c r="AM16678" s="61"/>
      <c r="AN16678" s="61"/>
      <c r="AO16678" s="171"/>
      <c r="AP16678" s="61"/>
      <c r="AQ16678" s="61"/>
      <c r="AR16678" s="61"/>
      <c r="AS16678" s="61"/>
      <c r="AT16678" s="61"/>
      <c r="AU16678" s="61"/>
      <c r="AV16678" s="61"/>
      <c r="AW16678" s="61"/>
      <c r="AX16678" s="61"/>
      <c r="AY16678" s="61"/>
      <c r="AZ16678" s="61"/>
      <c r="BA16678" s="61"/>
    </row>
    <row r="16679" spans="39:53" x14ac:dyDescent="0.2">
      <c r="AM16679" s="61"/>
      <c r="AN16679" s="61"/>
      <c r="AO16679" s="171"/>
      <c r="AP16679" s="61"/>
      <c r="AQ16679" s="61"/>
      <c r="AR16679" s="61"/>
      <c r="AS16679" s="61"/>
      <c r="AT16679" s="61"/>
      <c r="AU16679" s="61"/>
      <c r="AV16679" s="61"/>
      <c r="AW16679" s="61"/>
      <c r="AX16679" s="61"/>
      <c r="AY16679" s="61"/>
      <c r="AZ16679" s="61"/>
      <c r="BA16679" s="61"/>
    </row>
    <row r="16680" spans="39:53" x14ac:dyDescent="0.2">
      <c r="AM16680" s="61"/>
      <c r="AN16680" s="61"/>
      <c r="AO16680" s="171"/>
      <c r="AP16680" s="61"/>
      <c r="AQ16680" s="61"/>
      <c r="AR16680" s="61"/>
      <c r="AS16680" s="61"/>
      <c r="AT16680" s="61"/>
      <c r="AU16680" s="61"/>
      <c r="AV16680" s="61"/>
      <c r="AW16680" s="61"/>
      <c r="AX16680" s="61"/>
      <c r="AY16680" s="61"/>
      <c r="AZ16680" s="61"/>
      <c r="BA16680" s="61"/>
    </row>
    <row r="16681" spans="39:53" x14ac:dyDescent="0.2">
      <c r="AM16681" s="61"/>
      <c r="AN16681" s="61"/>
      <c r="AO16681" s="171"/>
      <c r="AP16681" s="61"/>
      <c r="AQ16681" s="61"/>
      <c r="AR16681" s="61"/>
      <c r="AS16681" s="61"/>
      <c r="AT16681" s="61"/>
      <c r="AU16681" s="61"/>
      <c r="AV16681" s="61"/>
      <c r="AW16681" s="61"/>
      <c r="AX16681" s="61"/>
      <c r="AY16681" s="61"/>
      <c r="AZ16681" s="61"/>
      <c r="BA16681" s="61"/>
    </row>
    <row r="16682" spans="39:53" x14ac:dyDescent="0.2">
      <c r="AM16682" s="61"/>
      <c r="AN16682" s="61"/>
      <c r="AO16682" s="171"/>
      <c r="AP16682" s="61"/>
      <c r="AQ16682" s="61"/>
      <c r="AR16682" s="61"/>
      <c r="AS16682" s="61"/>
      <c r="AT16682" s="61"/>
      <c r="AU16682" s="61"/>
      <c r="AV16682" s="61"/>
      <c r="AW16682" s="61"/>
      <c r="AX16682" s="61"/>
      <c r="AY16682" s="61"/>
      <c r="AZ16682" s="61"/>
      <c r="BA16682" s="61"/>
    </row>
    <row r="16683" spans="39:53" x14ac:dyDescent="0.2">
      <c r="AM16683" s="61"/>
      <c r="AN16683" s="61"/>
      <c r="AO16683" s="171"/>
      <c r="AP16683" s="61"/>
      <c r="AQ16683" s="61"/>
      <c r="AR16683" s="61"/>
      <c r="AS16683" s="61"/>
      <c r="AT16683" s="61"/>
      <c r="AU16683" s="61"/>
      <c r="AV16683" s="61"/>
      <c r="AW16683" s="61"/>
      <c r="AX16683" s="61"/>
      <c r="AY16683" s="61"/>
      <c r="AZ16683" s="61"/>
      <c r="BA16683" s="61"/>
    </row>
    <row r="16684" spans="39:53" x14ac:dyDescent="0.2">
      <c r="AM16684" s="61"/>
      <c r="AN16684" s="61"/>
      <c r="AO16684" s="171"/>
      <c r="AP16684" s="61"/>
      <c r="AQ16684" s="61"/>
      <c r="AR16684" s="61"/>
      <c r="AS16684" s="61"/>
      <c r="AT16684" s="61"/>
      <c r="AU16684" s="61"/>
      <c r="AV16684" s="61"/>
      <c r="AW16684" s="61"/>
      <c r="AX16684" s="61"/>
      <c r="AY16684" s="61"/>
      <c r="AZ16684" s="61"/>
      <c r="BA16684" s="61"/>
    </row>
    <row r="16685" spans="39:53" x14ac:dyDescent="0.2">
      <c r="AM16685" s="61"/>
      <c r="AN16685" s="61"/>
      <c r="AO16685" s="171"/>
      <c r="AP16685" s="61"/>
      <c r="AQ16685" s="61"/>
      <c r="AR16685" s="61"/>
      <c r="AS16685" s="61"/>
      <c r="AT16685" s="61"/>
      <c r="AU16685" s="61"/>
      <c r="AV16685" s="61"/>
      <c r="AW16685" s="61"/>
      <c r="AX16685" s="61"/>
      <c r="AY16685" s="61"/>
      <c r="AZ16685" s="61"/>
      <c r="BA16685" s="61"/>
    </row>
    <row r="16686" spans="39:53" x14ac:dyDescent="0.2">
      <c r="AM16686" s="61"/>
      <c r="AN16686" s="61"/>
      <c r="AO16686" s="171"/>
      <c r="AP16686" s="61"/>
      <c r="AQ16686" s="61"/>
      <c r="AR16686" s="61"/>
      <c r="AS16686" s="61"/>
      <c r="AT16686" s="61"/>
      <c r="AU16686" s="61"/>
      <c r="AV16686" s="61"/>
      <c r="AW16686" s="61"/>
      <c r="AX16686" s="61"/>
      <c r="AY16686" s="61"/>
      <c r="AZ16686" s="61"/>
      <c r="BA16686" s="61"/>
    </row>
    <row r="16687" spans="39:53" x14ac:dyDescent="0.2">
      <c r="AM16687" s="61"/>
      <c r="AN16687" s="61"/>
      <c r="AO16687" s="171"/>
      <c r="AP16687" s="61"/>
      <c r="AQ16687" s="61"/>
      <c r="AR16687" s="61"/>
      <c r="AS16687" s="61"/>
      <c r="AT16687" s="61"/>
      <c r="AU16687" s="61"/>
      <c r="AV16687" s="61"/>
      <c r="AW16687" s="61"/>
      <c r="AX16687" s="61"/>
      <c r="AY16687" s="61"/>
      <c r="AZ16687" s="61"/>
      <c r="BA16687" s="61"/>
    </row>
    <row r="16688" spans="39:53" x14ac:dyDescent="0.2">
      <c r="AM16688" s="61"/>
      <c r="AN16688" s="61"/>
      <c r="AO16688" s="171"/>
      <c r="AP16688" s="61"/>
      <c r="AQ16688" s="61"/>
      <c r="AR16688" s="61"/>
      <c r="AS16688" s="61"/>
      <c r="AT16688" s="61"/>
      <c r="AU16688" s="61"/>
      <c r="AV16688" s="61"/>
      <c r="AW16688" s="61"/>
      <c r="AX16688" s="61"/>
      <c r="AY16688" s="61"/>
      <c r="AZ16688" s="61"/>
      <c r="BA16688" s="61"/>
    </row>
    <row r="16689" spans="39:53" x14ac:dyDescent="0.2">
      <c r="AM16689" s="61"/>
      <c r="AN16689" s="61"/>
      <c r="AO16689" s="171"/>
      <c r="AP16689" s="61"/>
      <c r="AQ16689" s="61"/>
      <c r="AR16689" s="61"/>
      <c r="AS16689" s="61"/>
      <c r="AT16689" s="61"/>
      <c r="AU16689" s="61"/>
      <c r="AV16689" s="61"/>
      <c r="AW16689" s="61"/>
      <c r="AX16689" s="61"/>
      <c r="AY16689" s="61"/>
      <c r="AZ16689" s="61"/>
      <c r="BA16689" s="61"/>
    </row>
    <row r="16690" spans="39:53" x14ac:dyDescent="0.2">
      <c r="AM16690" s="61"/>
      <c r="AN16690" s="61"/>
      <c r="AO16690" s="171"/>
      <c r="AP16690" s="61"/>
      <c r="AQ16690" s="61"/>
      <c r="AR16690" s="61"/>
      <c r="AS16690" s="61"/>
      <c r="AT16690" s="61"/>
      <c r="AU16690" s="61"/>
      <c r="AV16690" s="61"/>
      <c r="AW16690" s="61"/>
      <c r="AX16690" s="61"/>
      <c r="AY16690" s="61"/>
      <c r="AZ16690" s="61"/>
      <c r="BA16690" s="61"/>
    </row>
    <row r="16691" spans="39:53" x14ac:dyDescent="0.2">
      <c r="AM16691" s="61"/>
      <c r="AN16691" s="61"/>
      <c r="AO16691" s="171"/>
      <c r="AP16691" s="61"/>
      <c r="AQ16691" s="61"/>
      <c r="AR16691" s="61"/>
      <c r="AS16691" s="61"/>
      <c r="AT16691" s="61"/>
      <c r="AU16691" s="61"/>
      <c r="AV16691" s="61"/>
      <c r="AW16691" s="61"/>
      <c r="AX16691" s="61"/>
      <c r="AY16691" s="61"/>
      <c r="AZ16691" s="61"/>
      <c r="BA16691" s="61"/>
    </row>
    <row r="16692" spans="39:53" x14ac:dyDescent="0.2">
      <c r="AM16692" s="61"/>
      <c r="AN16692" s="61"/>
      <c r="AO16692" s="171"/>
      <c r="AP16692" s="61"/>
      <c r="AQ16692" s="61"/>
      <c r="AR16692" s="61"/>
      <c r="AS16692" s="61"/>
      <c r="AT16692" s="61"/>
      <c r="AU16692" s="61"/>
      <c r="AV16692" s="61"/>
      <c r="AW16692" s="61"/>
      <c r="AX16692" s="61"/>
      <c r="AY16692" s="61"/>
      <c r="AZ16692" s="61"/>
      <c r="BA16692" s="61"/>
    </row>
    <row r="16693" spans="39:53" x14ac:dyDescent="0.2">
      <c r="AM16693" s="61"/>
      <c r="AN16693" s="61"/>
      <c r="AO16693" s="171"/>
      <c r="AP16693" s="61"/>
      <c r="AQ16693" s="61"/>
      <c r="AR16693" s="61"/>
      <c r="AS16693" s="61"/>
      <c r="AT16693" s="61"/>
      <c r="AU16693" s="61"/>
      <c r="AV16693" s="61"/>
      <c r="AW16693" s="61"/>
      <c r="AX16693" s="61"/>
      <c r="AY16693" s="61"/>
      <c r="AZ16693" s="61"/>
      <c r="BA16693" s="61"/>
    </row>
    <row r="16694" spans="39:53" x14ac:dyDescent="0.2">
      <c r="AM16694" s="61"/>
      <c r="AN16694" s="61"/>
      <c r="AO16694" s="171"/>
      <c r="AP16694" s="61"/>
      <c r="AQ16694" s="61"/>
      <c r="AR16694" s="61"/>
      <c r="AS16694" s="61"/>
      <c r="AT16694" s="61"/>
      <c r="AU16694" s="61"/>
      <c r="AV16694" s="61"/>
      <c r="AW16694" s="61"/>
      <c r="AX16694" s="61"/>
      <c r="AY16694" s="61"/>
      <c r="AZ16694" s="61"/>
      <c r="BA16694" s="61"/>
    </row>
    <row r="16695" spans="39:53" x14ac:dyDescent="0.2">
      <c r="AM16695" s="61"/>
      <c r="AN16695" s="61"/>
      <c r="AO16695" s="171"/>
      <c r="AP16695" s="61"/>
      <c r="AQ16695" s="61"/>
      <c r="AR16695" s="61"/>
      <c r="AS16695" s="61"/>
      <c r="AT16695" s="61"/>
      <c r="AU16695" s="61"/>
      <c r="AV16695" s="61"/>
      <c r="AW16695" s="61"/>
      <c r="AX16695" s="61"/>
      <c r="AY16695" s="61"/>
      <c r="AZ16695" s="61"/>
      <c r="BA16695" s="61"/>
    </row>
    <row r="16696" spans="39:53" x14ac:dyDescent="0.2">
      <c r="AM16696" s="61"/>
      <c r="AN16696" s="61"/>
      <c r="AO16696" s="171"/>
      <c r="AP16696" s="61"/>
      <c r="AQ16696" s="61"/>
      <c r="AR16696" s="61"/>
      <c r="AS16696" s="61"/>
      <c r="AT16696" s="61"/>
      <c r="AU16696" s="61"/>
      <c r="AV16696" s="61"/>
      <c r="AW16696" s="61"/>
      <c r="AX16696" s="61"/>
      <c r="AY16696" s="61"/>
      <c r="AZ16696" s="61"/>
      <c r="BA16696" s="61"/>
    </row>
    <row r="16697" spans="39:53" x14ac:dyDescent="0.2">
      <c r="AM16697" s="61"/>
      <c r="AN16697" s="61"/>
      <c r="AO16697" s="171"/>
      <c r="AP16697" s="61"/>
      <c r="AQ16697" s="61"/>
      <c r="AR16697" s="61"/>
      <c r="AS16697" s="61"/>
      <c r="AT16697" s="61"/>
      <c r="AU16697" s="61"/>
      <c r="AV16697" s="61"/>
      <c r="AW16697" s="61"/>
      <c r="AX16697" s="61"/>
      <c r="AY16697" s="61"/>
      <c r="AZ16697" s="61"/>
      <c r="BA16697" s="61"/>
    </row>
    <row r="16698" spans="39:53" x14ac:dyDescent="0.2">
      <c r="AM16698" s="61"/>
      <c r="AN16698" s="61"/>
      <c r="AO16698" s="171"/>
      <c r="AP16698" s="61"/>
      <c r="AQ16698" s="61"/>
      <c r="AR16698" s="61"/>
      <c r="AS16698" s="61"/>
      <c r="AT16698" s="61"/>
      <c r="AU16698" s="61"/>
      <c r="AV16698" s="61"/>
      <c r="AW16698" s="61"/>
      <c r="AX16698" s="61"/>
      <c r="AY16698" s="61"/>
      <c r="AZ16698" s="61"/>
      <c r="BA16698" s="61"/>
    </row>
    <row r="16699" spans="39:53" x14ac:dyDescent="0.2">
      <c r="AM16699" s="61"/>
      <c r="AN16699" s="61"/>
      <c r="AO16699" s="171"/>
      <c r="AP16699" s="61"/>
      <c r="AQ16699" s="61"/>
      <c r="AR16699" s="61"/>
      <c r="AS16699" s="61"/>
      <c r="AT16699" s="61"/>
      <c r="AU16699" s="61"/>
      <c r="AV16699" s="61"/>
      <c r="AW16699" s="61"/>
      <c r="AX16699" s="61"/>
      <c r="AY16699" s="61"/>
      <c r="AZ16699" s="61"/>
      <c r="BA16699" s="61"/>
    </row>
    <row r="16700" spans="39:53" x14ac:dyDescent="0.2">
      <c r="AM16700" s="61"/>
      <c r="AN16700" s="61"/>
      <c r="AO16700" s="171"/>
      <c r="AP16700" s="61"/>
      <c r="AQ16700" s="61"/>
      <c r="AR16700" s="61"/>
      <c r="AS16700" s="61"/>
      <c r="AT16700" s="61"/>
      <c r="AU16700" s="61"/>
      <c r="AV16700" s="61"/>
      <c r="AW16700" s="61"/>
      <c r="AX16700" s="61"/>
      <c r="AY16700" s="61"/>
      <c r="AZ16700" s="61"/>
      <c r="BA16700" s="61"/>
    </row>
    <row r="16701" spans="39:53" x14ac:dyDescent="0.2">
      <c r="AM16701" s="61"/>
      <c r="AN16701" s="61"/>
      <c r="AO16701" s="171"/>
      <c r="AP16701" s="61"/>
      <c r="AQ16701" s="61"/>
      <c r="AR16701" s="61"/>
      <c r="AS16701" s="61"/>
      <c r="AT16701" s="61"/>
      <c r="AU16701" s="61"/>
      <c r="AV16701" s="61"/>
      <c r="AW16701" s="61"/>
      <c r="AX16701" s="61"/>
      <c r="AY16701" s="61"/>
      <c r="AZ16701" s="61"/>
      <c r="BA16701" s="61"/>
    </row>
    <row r="16702" spans="39:53" x14ac:dyDescent="0.2">
      <c r="AM16702" s="61"/>
      <c r="AN16702" s="61"/>
      <c r="AO16702" s="171"/>
      <c r="AP16702" s="61"/>
      <c r="AQ16702" s="61"/>
      <c r="AR16702" s="61"/>
      <c r="AS16702" s="61"/>
      <c r="AT16702" s="61"/>
      <c r="AU16702" s="61"/>
      <c r="AV16702" s="61"/>
      <c r="AW16702" s="61"/>
      <c r="AX16702" s="61"/>
      <c r="AY16702" s="61"/>
      <c r="AZ16702" s="61"/>
      <c r="BA16702" s="61"/>
    </row>
    <row r="16703" spans="39:53" x14ac:dyDescent="0.2">
      <c r="AM16703" s="61"/>
      <c r="AN16703" s="61"/>
      <c r="AO16703" s="171"/>
      <c r="AP16703" s="61"/>
      <c r="AQ16703" s="61"/>
      <c r="AR16703" s="61"/>
      <c r="AS16703" s="61"/>
      <c r="AT16703" s="61"/>
      <c r="AU16703" s="61"/>
      <c r="AV16703" s="61"/>
      <c r="AW16703" s="61"/>
      <c r="AX16703" s="61"/>
      <c r="AY16703" s="61"/>
      <c r="AZ16703" s="61"/>
      <c r="BA16703" s="61"/>
    </row>
    <row r="16704" spans="39:53" x14ac:dyDescent="0.2">
      <c r="AM16704" s="61"/>
      <c r="AN16704" s="61"/>
      <c r="AO16704" s="171"/>
      <c r="AP16704" s="61"/>
      <c r="AQ16704" s="61"/>
      <c r="AR16704" s="61"/>
      <c r="AS16704" s="61"/>
      <c r="AT16704" s="61"/>
      <c r="AU16704" s="61"/>
      <c r="AV16704" s="61"/>
      <c r="AW16704" s="61"/>
      <c r="AX16704" s="61"/>
      <c r="AY16704" s="61"/>
      <c r="AZ16704" s="61"/>
      <c r="BA16704" s="61"/>
    </row>
    <row r="16705" spans="39:53" x14ac:dyDescent="0.2">
      <c r="AM16705" s="61"/>
      <c r="AN16705" s="61"/>
      <c r="AO16705" s="171"/>
      <c r="AP16705" s="61"/>
      <c r="AQ16705" s="61"/>
      <c r="AR16705" s="61"/>
      <c r="AS16705" s="61"/>
      <c r="AT16705" s="61"/>
      <c r="AU16705" s="61"/>
      <c r="AV16705" s="61"/>
      <c r="AW16705" s="61"/>
      <c r="AX16705" s="61"/>
      <c r="AY16705" s="61"/>
      <c r="AZ16705" s="61"/>
      <c r="BA16705" s="61"/>
    </row>
    <row r="16706" spans="39:53" x14ac:dyDescent="0.2">
      <c r="AM16706" s="61"/>
      <c r="AN16706" s="61"/>
      <c r="AO16706" s="171"/>
      <c r="AP16706" s="61"/>
      <c r="AQ16706" s="61"/>
      <c r="AR16706" s="61"/>
      <c r="AS16706" s="61"/>
      <c r="AT16706" s="61"/>
      <c r="AU16706" s="61"/>
      <c r="AV16706" s="61"/>
      <c r="AW16706" s="61"/>
      <c r="AX16706" s="61"/>
      <c r="AY16706" s="61"/>
      <c r="AZ16706" s="61"/>
      <c r="BA16706" s="61"/>
    </row>
    <row r="16707" spans="39:53" x14ac:dyDescent="0.2">
      <c r="AM16707" s="61"/>
      <c r="AN16707" s="61"/>
      <c r="AO16707" s="171"/>
      <c r="AP16707" s="61"/>
      <c r="AQ16707" s="61"/>
      <c r="AR16707" s="61"/>
      <c r="AS16707" s="61"/>
      <c r="AT16707" s="61"/>
      <c r="AU16707" s="61"/>
      <c r="AV16707" s="61"/>
      <c r="AW16707" s="61"/>
      <c r="AX16707" s="61"/>
      <c r="AY16707" s="61"/>
      <c r="AZ16707" s="61"/>
      <c r="BA16707" s="61"/>
    </row>
    <row r="16708" spans="39:53" x14ac:dyDescent="0.2">
      <c r="AM16708" s="61"/>
      <c r="AN16708" s="61"/>
      <c r="AO16708" s="171"/>
      <c r="AP16708" s="61"/>
      <c r="AQ16708" s="61"/>
      <c r="AR16708" s="61"/>
      <c r="AS16708" s="61"/>
      <c r="AT16708" s="61"/>
      <c r="AU16708" s="61"/>
      <c r="AV16708" s="61"/>
      <c r="AW16708" s="61"/>
      <c r="AX16708" s="61"/>
      <c r="AY16708" s="61"/>
      <c r="AZ16708" s="61"/>
      <c r="BA16708" s="61"/>
    </row>
    <row r="16709" spans="39:53" x14ac:dyDescent="0.2">
      <c r="AM16709" s="61"/>
      <c r="AN16709" s="61"/>
      <c r="AO16709" s="171"/>
      <c r="AP16709" s="61"/>
      <c r="AQ16709" s="61"/>
      <c r="AR16709" s="61"/>
      <c r="AS16709" s="61"/>
      <c r="AT16709" s="61"/>
      <c r="AU16709" s="61"/>
      <c r="AV16709" s="61"/>
      <c r="AW16709" s="61"/>
      <c r="AX16709" s="61"/>
      <c r="AY16709" s="61"/>
      <c r="AZ16709" s="61"/>
      <c r="BA16709" s="61"/>
    </row>
    <row r="16710" spans="39:53" x14ac:dyDescent="0.2">
      <c r="AM16710" s="61"/>
      <c r="AN16710" s="61"/>
      <c r="AO16710" s="171"/>
      <c r="AP16710" s="61"/>
      <c r="AQ16710" s="61"/>
      <c r="AR16710" s="61"/>
      <c r="AS16710" s="61"/>
      <c r="AT16710" s="61"/>
      <c r="AU16710" s="61"/>
      <c r="AV16710" s="61"/>
      <c r="AW16710" s="61"/>
      <c r="AX16710" s="61"/>
      <c r="AY16710" s="61"/>
      <c r="AZ16710" s="61"/>
      <c r="BA16710" s="61"/>
    </row>
    <row r="16711" spans="39:53" x14ac:dyDescent="0.2">
      <c r="AM16711" s="61"/>
      <c r="AN16711" s="61"/>
      <c r="AO16711" s="171"/>
      <c r="AP16711" s="61"/>
      <c r="AQ16711" s="61"/>
      <c r="AR16711" s="61"/>
      <c r="AS16711" s="61"/>
      <c r="AT16711" s="61"/>
      <c r="AU16711" s="61"/>
      <c r="AV16711" s="61"/>
      <c r="AW16711" s="61"/>
      <c r="AX16711" s="61"/>
      <c r="AY16711" s="61"/>
      <c r="AZ16711" s="61"/>
      <c r="BA16711" s="61"/>
    </row>
    <row r="16712" spans="39:53" x14ac:dyDescent="0.2">
      <c r="AM16712" s="61"/>
      <c r="AN16712" s="61"/>
      <c r="AO16712" s="171"/>
      <c r="AP16712" s="61"/>
      <c r="AQ16712" s="61"/>
      <c r="AR16712" s="61"/>
      <c r="AS16712" s="61"/>
      <c r="AT16712" s="61"/>
      <c r="AU16712" s="61"/>
      <c r="AV16712" s="61"/>
      <c r="AW16712" s="61"/>
      <c r="AX16712" s="61"/>
      <c r="AY16712" s="61"/>
      <c r="AZ16712" s="61"/>
      <c r="BA16712" s="61"/>
    </row>
    <row r="16713" spans="39:53" x14ac:dyDescent="0.2">
      <c r="AM16713" s="61"/>
      <c r="AN16713" s="61"/>
      <c r="AO16713" s="171"/>
      <c r="AP16713" s="61"/>
      <c r="AQ16713" s="61"/>
      <c r="AR16713" s="61"/>
      <c r="AS16713" s="61"/>
      <c r="AT16713" s="61"/>
      <c r="AU16713" s="61"/>
      <c r="AV16713" s="61"/>
      <c r="AW16713" s="61"/>
      <c r="AX16713" s="61"/>
      <c r="AY16713" s="61"/>
      <c r="AZ16713" s="61"/>
      <c r="BA16713" s="61"/>
    </row>
    <row r="16714" spans="39:53" x14ac:dyDescent="0.2">
      <c r="AM16714" s="61"/>
      <c r="AN16714" s="61"/>
      <c r="AO16714" s="171"/>
      <c r="AP16714" s="61"/>
      <c r="AQ16714" s="61"/>
      <c r="AR16714" s="61"/>
      <c r="AS16714" s="61"/>
      <c r="AT16714" s="61"/>
      <c r="AU16714" s="61"/>
      <c r="AV16714" s="61"/>
      <c r="AW16714" s="61"/>
      <c r="AX16714" s="61"/>
      <c r="AY16714" s="61"/>
      <c r="AZ16714" s="61"/>
      <c r="BA16714" s="61"/>
    </row>
    <row r="16715" spans="39:53" x14ac:dyDescent="0.2">
      <c r="AM16715" s="61"/>
      <c r="AN16715" s="61"/>
      <c r="AO16715" s="171"/>
      <c r="AP16715" s="61"/>
      <c r="AQ16715" s="61"/>
      <c r="AR16715" s="61"/>
      <c r="AS16715" s="61"/>
      <c r="AT16715" s="61"/>
      <c r="AU16715" s="61"/>
      <c r="AV16715" s="61"/>
      <c r="AW16715" s="61"/>
      <c r="AX16715" s="61"/>
      <c r="AY16715" s="61"/>
      <c r="AZ16715" s="61"/>
      <c r="BA16715" s="61"/>
    </row>
    <row r="16716" spans="39:53" x14ac:dyDescent="0.2">
      <c r="AM16716" s="61"/>
      <c r="AN16716" s="61"/>
      <c r="AO16716" s="171"/>
      <c r="AP16716" s="61"/>
      <c r="AQ16716" s="61"/>
      <c r="AR16716" s="61"/>
      <c r="AS16716" s="61"/>
      <c r="AT16716" s="61"/>
      <c r="AU16716" s="61"/>
      <c r="AV16716" s="61"/>
      <c r="AW16716" s="61"/>
      <c r="AX16716" s="61"/>
      <c r="AY16716" s="61"/>
      <c r="AZ16716" s="61"/>
      <c r="BA16716" s="61"/>
    </row>
    <row r="16717" spans="39:53" x14ac:dyDescent="0.2">
      <c r="AM16717" s="61"/>
      <c r="AN16717" s="61"/>
      <c r="AO16717" s="171"/>
      <c r="AP16717" s="61"/>
      <c r="AQ16717" s="61"/>
      <c r="AR16717" s="61"/>
      <c r="AS16717" s="61"/>
      <c r="AT16717" s="61"/>
      <c r="AU16717" s="61"/>
      <c r="AV16717" s="61"/>
      <c r="AW16717" s="61"/>
      <c r="AX16717" s="61"/>
      <c r="AY16717" s="61"/>
      <c r="AZ16717" s="61"/>
      <c r="BA16717" s="61"/>
    </row>
    <row r="16718" spans="39:53" x14ac:dyDescent="0.2">
      <c r="AM16718" s="61"/>
      <c r="AN16718" s="61"/>
      <c r="AO16718" s="171"/>
      <c r="AP16718" s="61"/>
      <c r="AQ16718" s="61"/>
      <c r="AR16718" s="61"/>
      <c r="AS16718" s="61"/>
      <c r="AT16718" s="61"/>
      <c r="AU16718" s="61"/>
      <c r="AV16718" s="61"/>
      <c r="AW16718" s="61"/>
      <c r="AX16718" s="61"/>
      <c r="AY16718" s="61"/>
      <c r="AZ16718" s="61"/>
      <c r="BA16718" s="61"/>
    </row>
    <row r="16719" spans="39:53" x14ac:dyDescent="0.2">
      <c r="AM16719" s="61"/>
      <c r="AN16719" s="61"/>
      <c r="AO16719" s="171"/>
      <c r="AP16719" s="61"/>
      <c r="AQ16719" s="61"/>
      <c r="AR16719" s="61"/>
      <c r="AS16719" s="61"/>
      <c r="AT16719" s="61"/>
      <c r="AU16719" s="61"/>
      <c r="AV16719" s="61"/>
      <c r="AW16719" s="61"/>
      <c r="AX16719" s="61"/>
      <c r="AY16719" s="61"/>
      <c r="AZ16719" s="61"/>
      <c r="BA16719" s="61"/>
    </row>
    <row r="16720" spans="39:53" x14ac:dyDescent="0.2">
      <c r="AM16720" s="61"/>
      <c r="AN16720" s="61"/>
      <c r="AO16720" s="171"/>
      <c r="AP16720" s="61"/>
      <c r="AQ16720" s="61"/>
      <c r="AR16720" s="61"/>
      <c r="AS16720" s="61"/>
      <c r="AT16720" s="61"/>
      <c r="AU16720" s="61"/>
      <c r="AV16720" s="61"/>
      <c r="AW16720" s="61"/>
      <c r="AX16720" s="61"/>
      <c r="AY16720" s="61"/>
      <c r="AZ16720" s="61"/>
      <c r="BA16720" s="61"/>
    </row>
    <row r="16721" spans="39:53" x14ac:dyDescent="0.2">
      <c r="AM16721" s="61"/>
      <c r="AN16721" s="61"/>
      <c r="AO16721" s="171"/>
      <c r="AP16721" s="61"/>
      <c r="AQ16721" s="61"/>
      <c r="AR16721" s="61"/>
      <c r="AS16721" s="61"/>
      <c r="AT16721" s="61"/>
      <c r="AU16721" s="61"/>
      <c r="AV16721" s="61"/>
      <c r="AW16721" s="61"/>
      <c r="AX16721" s="61"/>
      <c r="AY16721" s="61"/>
      <c r="AZ16721" s="61"/>
      <c r="BA16721" s="61"/>
    </row>
    <row r="16722" spans="39:53" x14ac:dyDescent="0.2">
      <c r="AM16722" s="61"/>
      <c r="AN16722" s="61"/>
      <c r="AO16722" s="171"/>
      <c r="AP16722" s="61"/>
      <c r="AQ16722" s="61"/>
      <c r="AR16722" s="61"/>
      <c r="AS16722" s="61"/>
      <c r="AT16722" s="61"/>
      <c r="AU16722" s="61"/>
      <c r="AV16722" s="61"/>
      <c r="AW16722" s="61"/>
      <c r="AX16722" s="61"/>
      <c r="AY16722" s="61"/>
      <c r="AZ16722" s="61"/>
      <c r="BA16722" s="61"/>
    </row>
    <row r="16723" spans="39:53" x14ac:dyDescent="0.2">
      <c r="AM16723" s="61"/>
      <c r="AN16723" s="61"/>
      <c r="AO16723" s="171"/>
      <c r="AP16723" s="61"/>
      <c r="AQ16723" s="61"/>
      <c r="AR16723" s="61"/>
      <c r="AS16723" s="61"/>
      <c r="AT16723" s="61"/>
      <c r="AU16723" s="61"/>
      <c r="AV16723" s="61"/>
      <c r="AW16723" s="61"/>
      <c r="AX16723" s="61"/>
      <c r="AY16723" s="61"/>
      <c r="AZ16723" s="61"/>
      <c r="BA16723" s="61"/>
    </row>
    <row r="16724" spans="39:53" x14ac:dyDescent="0.2">
      <c r="AM16724" s="61"/>
      <c r="AN16724" s="61"/>
      <c r="AO16724" s="171"/>
      <c r="AP16724" s="61"/>
      <c r="AQ16724" s="61"/>
      <c r="AR16724" s="61"/>
      <c r="AS16724" s="61"/>
      <c r="AT16724" s="61"/>
      <c r="AU16724" s="61"/>
      <c r="AV16724" s="61"/>
      <c r="AW16724" s="61"/>
      <c r="AX16724" s="61"/>
      <c r="AY16724" s="61"/>
      <c r="AZ16724" s="61"/>
      <c r="BA16724" s="61"/>
    </row>
    <row r="16725" spans="39:53" x14ac:dyDescent="0.2">
      <c r="AM16725" s="61"/>
      <c r="AN16725" s="61"/>
      <c r="AO16725" s="171"/>
      <c r="AP16725" s="61"/>
      <c r="AQ16725" s="61"/>
      <c r="AR16725" s="61"/>
      <c r="AS16725" s="61"/>
      <c r="AT16725" s="61"/>
      <c r="AU16725" s="61"/>
      <c r="AV16725" s="61"/>
      <c r="AW16725" s="61"/>
      <c r="AX16725" s="61"/>
      <c r="AY16725" s="61"/>
      <c r="AZ16725" s="61"/>
      <c r="BA16725" s="61"/>
    </row>
    <row r="16726" spans="39:53" x14ac:dyDescent="0.2">
      <c r="AM16726" s="61"/>
      <c r="AN16726" s="61"/>
      <c r="AO16726" s="171"/>
      <c r="AP16726" s="61"/>
      <c r="AQ16726" s="61"/>
      <c r="AR16726" s="61"/>
      <c r="AS16726" s="61"/>
      <c r="AT16726" s="61"/>
      <c r="AU16726" s="61"/>
      <c r="AV16726" s="61"/>
      <c r="AW16726" s="61"/>
      <c r="AX16726" s="61"/>
      <c r="AY16726" s="61"/>
      <c r="AZ16726" s="61"/>
      <c r="BA16726" s="61"/>
    </row>
    <row r="16727" spans="39:53" x14ac:dyDescent="0.2">
      <c r="AM16727" s="61"/>
      <c r="AN16727" s="61"/>
      <c r="AO16727" s="171"/>
      <c r="AP16727" s="61"/>
      <c r="AQ16727" s="61"/>
      <c r="AR16727" s="61"/>
      <c r="AS16727" s="61"/>
      <c r="AT16727" s="61"/>
      <c r="AU16727" s="61"/>
      <c r="AV16727" s="61"/>
      <c r="AW16727" s="61"/>
      <c r="AX16727" s="61"/>
      <c r="AY16727" s="61"/>
      <c r="AZ16727" s="61"/>
      <c r="BA16727" s="61"/>
    </row>
    <row r="16728" spans="39:53" x14ac:dyDescent="0.2">
      <c r="AM16728" s="61"/>
      <c r="AN16728" s="61"/>
      <c r="AO16728" s="171"/>
      <c r="AP16728" s="61"/>
      <c r="AQ16728" s="61"/>
      <c r="AR16728" s="61"/>
      <c r="AS16728" s="61"/>
      <c r="AT16728" s="61"/>
      <c r="AU16728" s="61"/>
      <c r="AV16728" s="61"/>
      <c r="AW16728" s="61"/>
      <c r="AX16728" s="61"/>
      <c r="AY16728" s="61"/>
      <c r="AZ16728" s="61"/>
      <c r="BA16728" s="61"/>
    </row>
    <row r="16729" spans="39:53" x14ac:dyDescent="0.2">
      <c r="AM16729" s="61"/>
      <c r="AN16729" s="61"/>
      <c r="AO16729" s="171"/>
      <c r="AP16729" s="61"/>
      <c r="AQ16729" s="61"/>
      <c r="AR16729" s="61"/>
      <c r="AS16729" s="61"/>
      <c r="AT16729" s="61"/>
      <c r="AU16729" s="61"/>
      <c r="AV16729" s="61"/>
      <c r="AW16729" s="61"/>
      <c r="AX16729" s="61"/>
      <c r="AY16729" s="61"/>
      <c r="AZ16729" s="61"/>
      <c r="BA16729" s="61"/>
    </row>
    <row r="16730" spans="39:53" x14ac:dyDescent="0.2">
      <c r="AM16730" s="61"/>
      <c r="AN16730" s="61"/>
      <c r="AO16730" s="171"/>
      <c r="AP16730" s="61"/>
      <c r="AQ16730" s="61"/>
      <c r="AR16730" s="61"/>
      <c r="AS16730" s="61"/>
      <c r="AT16730" s="61"/>
      <c r="AU16730" s="61"/>
      <c r="AV16730" s="61"/>
      <c r="AW16730" s="61"/>
      <c r="AX16730" s="61"/>
      <c r="AY16730" s="61"/>
      <c r="AZ16730" s="61"/>
      <c r="BA16730" s="61"/>
    </row>
    <row r="16731" spans="39:53" x14ac:dyDescent="0.2">
      <c r="AM16731" s="61"/>
      <c r="AN16731" s="61"/>
      <c r="AO16731" s="171"/>
      <c r="AP16731" s="61"/>
      <c r="AQ16731" s="61"/>
      <c r="AR16731" s="61"/>
      <c r="AS16731" s="61"/>
      <c r="AT16731" s="61"/>
      <c r="AU16731" s="61"/>
      <c r="AV16731" s="61"/>
      <c r="AW16731" s="61"/>
      <c r="AX16731" s="61"/>
      <c r="AY16731" s="61"/>
      <c r="AZ16731" s="61"/>
      <c r="BA16731" s="61"/>
    </row>
    <row r="16732" spans="39:53" x14ac:dyDescent="0.2">
      <c r="AM16732" s="61"/>
      <c r="AN16732" s="61"/>
      <c r="AO16732" s="171"/>
      <c r="AP16732" s="61"/>
      <c r="AQ16732" s="61"/>
      <c r="AR16732" s="61"/>
      <c r="AS16732" s="61"/>
      <c r="AT16732" s="61"/>
      <c r="AU16732" s="61"/>
      <c r="AV16732" s="61"/>
      <c r="AW16732" s="61"/>
      <c r="AX16732" s="61"/>
      <c r="AY16732" s="61"/>
      <c r="AZ16732" s="61"/>
      <c r="BA16732" s="61"/>
    </row>
    <row r="16733" spans="39:53" x14ac:dyDescent="0.2">
      <c r="AM16733" s="61"/>
      <c r="AN16733" s="61"/>
      <c r="AO16733" s="171"/>
      <c r="AP16733" s="61"/>
      <c r="AQ16733" s="61"/>
      <c r="AR16733" s="61"/>
      <c r="AS16733" s="61"/>
      <c r="AT16733" s="61"/>
      <c r="AU16733" s="61"/>
      <c r="AV16733" s="61"/>
      <c r="AW16733" s="61"/>
      <c r="AX16733" s="61"/>
      <c r="AY16733" s="61"/>
      <c r="AZ16733" s="61"/>
      <c r="BA16733" s="61"/>
    </row>
    <row r="16734" spans="39:53" x14ac:dyDescent="0.2">
      <c r="AM16734" s="61"/>
      <c r="AN16734" s="61"/>
      <c r="AO16734" s="171"/>
      <c r="AP16734" s="61"/>
      <c r="AQ16734" s="61"/>
      <c r="AR16734" s="61"/>
      <c r="AS16734" s="61"/>
      <c r="AT16734" s="61"/>
      <c r="AU16734" s="61"/>
      <c r="AV16734" s="61"/>
      <c r="AW16734" s="61"/>
      <c r="AX16734" s="61"/>
      <c r="AY16734" s="61"/>
      <c r="AZ16734" s="61"/>
      <c r="BA16734" s="61"/>
    </row>
    <row r="16735" spans="39:53" x14ac:dyDescent="0.2">
      <c r="AM16735" s="61"/>
      <c r="AN16735" s="61"/>
      <c r="AO16735" s="171"/>
      <c r="AP16735" s="61"/>
      <c r="AQ16735" s="61"/>
      <c r="AR16735" s="61"/>
      <c r="AS16735" s="61"/>
      <c r="AT16735" s="61"/>
      <c r="AU16735" s="61"/>
      <c r="AV16735" s="61"/>
      <c r="AW16735" s="61"/>
      <c r="AX16735" s="61"/>
      <c r="AY16735" s="61"/>
      <c r="AZ16735" s="61"/>
      <c r="BA16735" s="61"/>
    </row>
    <row r="16736" spans="39:53" x14ac:dyDescent="0.2">
      <c r="AM16736" s="61"/>
      <c r="AN16736" s="61"/>
      <c r="AO16736" s="171"/>
      <c r="AP16736" s="61"/>
      <c r="AQ16736" s="61"/>
      <c r="AR16736" s="61"/>
      <c r="AS16736" s="61"/>
      <c r="AT16736" s="61"/>
      <c r="AU16736" s="61"/>
      <c r="AV16736" s="61"/>
      <c r="AW16736" s="61"/>
      <c r="AX16736" s="61"/>
      <c r="AY16736" s="61"/>
      <c r="AZ16736" s="61"/>
      <c r="BA16736" s="61"/>
    </row>
    <row r="16737" spans="39:53" x14ac:dyDescent="0.2">
      <c r="AM16737" s="61"/>
      <c r="AN16737" s="61"/>
      <c r="AO16737" s="171"/>
      <c r="AP16737" s="61"/>
      <c r="AQ16737" s="61"/>
      <c r="AR16737" s="61"/>
      <c r="AS16737" s="61"/>
      <c r="AT16737" s="61"/>
      <c r="AU16737" s="61"/>
      <c r="AV16737" s="61"/>
      <c r="AW16737" s="61"/>
      <c r="AX16737" s="61"/>
      <c r="AY16737" s="61"/>
      <c r="AZ16737" s="61"/>
      <c r="BA16737" s="61"/>
    </row>
    <row r="16738" spans="39:53" x14ac:dyDescent="0.2">
      <c r="AM16738" s="61"/>
      <c r="AN16738" s="61"/>
      <c r="AO16738" s="171"/>
      <c r="AP16738" s="61"/>
      <c r="AQ16738" s="61"/>
      <c r="AR16738" s="61"/>
      <c r="AS16738" s="61"/>
      <c r="AT16738" s="61"/>
      <c r="AU16738" s="61"/>
      <c r="AV16738" s="61"/>
      <c r="AW16738" s="61"/>
      <c r="AX16738" s="61"/>
      <c r="AY16738" s="61"/>
      <c r="AZ16738" s="61"/>
      <c r="BA16738" s="61"/>
    </row>
    <row r="16739" spans="39:53" x14ac:dyDescent="0.2">
      <c r="AM16739" s="61"/>
      <c r="AN16739" s="61"/>
      <c r="AO16739" s="171"/>
      <c r="AP16739" s="61"/>
      <c r="AQ16739" s="61"/>
      <c r="AR16739" s="61"/>
      <c r="AS16739" s="61"/>
      <c r="AT16739" s="61"/>
      <c r="AU16739" s="61"/>
      <c r="AV16739" s="61"/>
      <c r="AW16739" s="61"/>
      <c r="AX16739" s="61"/>
      <c r="AY16739" s="61"/>
      <c r="AZ16739" s="61"/>
      <c r="BA16739" s="61"/>
    </row>
    <row r="16740" spans="39:53" x14ac:dyDescent="0.2">
      <c r="AM16740" s="61"/>
      <c r="AN16740" s="61"/>
      <c r="AO16740" s="171"/>
      <c r="AP16740" s="61"/>
      <c r="AQ16740" s="61"/>
      <c r="AR16740" s="61"/>
      <c r="AS16740" s="61"/>
      <c r="AT16740" s="61"/>
      <c r="AU16740" s="61"/>
      <c r="AV16740" s="61"/>
      <c r="AW16740" s="61"/>
      <c r="AX16740" s="61"/>
      <c r="AY16740" s="61"/>
      <c r="AZ16740" s="61"/>
      <c r="BA16740" s="61"/>
    </row>
    <row r="16741" spans="39:53" x14ac:dyDescent="0.2">
      <c r="AM16741" s="61"/>
      <c r="AN16741" s="61"/>
      <c r="AO16741" s="171"/>
      <c r="AP16741" s="61"/>
      <c r="AQ16741" s="61"/>
      <c r="AR16741" s="61"/>
      <c r="AS16741" s="61"/>
      <c r="AT16741" s="61"/>
      <c r="AU16741" s="61"/>
      <c r="AV16741" s="61"/>
      <c r="AW16741" s="61"/>
      <c r="AX16741" s="61"/>
      <c r="AY16741" s="61"/>
      <c r="AZ16741" s="61"/>
      <c r="BA16741" s="61"/>
    </row>
    <row r="16742" spans="39:53" x14ac:dyDescent="0.2">
      <c r="AM16742" s="61"/>
      <c r="AN16742" s="61"/>
      <c r="AO16742" s="171"/>
      <c r="AP16742" s="61"/>
      <c r="AQ16742" s="61"/>
      <c r="AR16742" s="61"/>
      <c r="AS16742" s="61"/>
      <c r="AT16742" s="61"/>
      <c r="AU16742" s="61"/>
      <c r="AV16742" s="61"/>
      <c r="AW16742" s="61"/>
      <c r="AX16742" s="61"/>
      <c r="AY16742" s="61"/>
      <c r="AZ16742" s="61"/>
      <c r="BA16742" s="61"/>
    </row>
    <row r="16743" spans="39:53" x14ac:dyDescent="0.2">
      <c r="AM16743" s="61"/>
      <c r="AN16743" s="61"/>
      <c r="AO16743" s="171"/>
      <c r="AP16743" s="61"/>
      <c r="AQ16743" s="61"/>
      <c r="AR16743" s="61"/>
      <c r="AS16743" s="61"/>
      <c r="AT16743" s="61"/>
      <c r="AU16743" s="61"/>
      <c r="AV16743" s="61"/>
      <c r="AW16743" s="61"/>
      <c r="AX16743" s="61"/>
      <c r="AY16743" s="61"/>
      <c r="AZ16743" s="61"/>
      <c r="BA16743" s="61"/>
    </row>
    <row r="16744" spans="39:53" x14ac:dyDescent="0.2">
      <c r="AM16744" s="61"/>
      <c r="AN16744" s="61"/>
      <c r="AO16744" s="171"/>
      <c r="AP16744" s="61"/>
      <c r="AQ16744" s="61"/>
      <c r="AR16744" s="61"/>
      <c r="AS16744" s="61"/>
      <c r="AT16744" s="61"/>
      <c r="AU16744" s="61"/>
      <c r="AV16744" s="61"/>
      <c r="AW16744" s="61"/>
      <c r="AX16744" s="61"/>
      <c r="AY16744" s="61"/>
      <c r="AZ16744" s="61"/>
      <c r="BA16744" s="61"/>
    </row>
    <row r="16745" spans="39:53" x14ac:dyDescent="0.2">
      <c r="AM16745" s="61"/>
      <c r="AN16745" s="61"/>
      <c r="AO16745" s="171"/>
      <c r="AP16745" s="61"/>
      <c r="AQ16745" s="61"/>
      <c r="AR16745" s="61"/>
      <c r="AS16745" s="61"/>
      <c r="AT16745" s="61"/>
      <c r="AU16745" s="61"/>
      <c r="AV16745" s="61"/>
      <c r="AW16745" s="61"/>
      <c r="AX16745" s="61"/>
      <c r="AY16745" s="61"/>
      <c r="AZ16745" s="61"/>
      <c r="BA16745" s="61"/>
    </row>
    <row r="16746" spans="39:53" x14ac:dyDescent="0.2">
      <c r="AM16746" s="61"/>
      <c r="AN16746" s="61"/>
      <c r="AO16746" s="171"/>
      <c r="AP16746" s="61"/>
      <c r="AQ16746" s="61"/>
      <c r="AR16746" s="61"/>
      <c r="AS16746" s="61"/>
      <c r="AT16746" s="61"/>
      <c r="AU16746" s="61"/>
      <c r="AV16746" s="61"/>
      <c r="AW16746" s="61"/>
      <c r="AX16746" s="61"/>
      <c r="AY16746" s="61"/>
      <c r="AZ16746" s="61"/>
      <c r="BA16746" s="61"/>
    </row>
    <row r="16747" spans="39:53" x14ac:dyDescent="0.2">
      <c r="AM16747" s="61"/>
      <c r="AN16747" s="61"/>
      <c r="AO16747" s="171"/>
      <c r="AP16747" s="61"/>
      <c r="AQ16747" s="61"/>
      <c r="AR16747" s="61"/>
      <c r="AS16747" s="61"/>
      <c r="AT16747" s="61"/>
      <c r="AU16747" s="61"/>
      <c r="AV16747" s="61"/>
      <c r="AW16747" s="61"/>
      <c r="AX16747" s="61"/>
      <c r="AY16747" s="61"/>
      <c r="AZ16747" s="61"/>
      <c r="BA16747" s="61"/>
    </row>
    <row r="16748" spans="39:53" x14ac:dyDescent="0.2">
      <c r="AM16748" s="61"/>
      <c r="AN16748" s="61"/>
      <c r="AO16748" s="171"/>
      <c r="AP16748" s="61"/>
      <c r="AQ16748" s="61"/>
      <c r="AR16748" s="61"/>
      <c r="AS16748" s="61"/>
      <c r="AT16748" s="61"/>
      <c r="AU16748" s="61"/>
      <c r="AV16748" s="61"/>
      <c r="AW16748" s="61"/>
      <c r="AX16748" s="61"/>
      <c r="AY16748" s="61"/>
      <c r="AZ16748" s="61"/>
      <c r="BA16748" s="61"/>
    </row>
    <row r="16749" spans="39:53" x14ac:dyDescent="0.2">
      <c r="AM16749" s="61"/>
      <c r="AN16749" s="61"/>
      <c r="AO16749" s="171"/>
      <c r="AP16749" s="61"/>
      <c r="AQ16749" s="61"/>
      <c r="AR16749" s="61"/>
      <c r="AS16749" s="61"/>
      <c r="AT16749" s="61"/>
      <c r="AU16749" s="61"/>
      <c r="AV16749" s="61"/>
      <c r="AW16749" s="61"/>
      <c r="AX16749" s="61"/>
      <c r="AY16749" s="61"/>
      <c r="AZ16749" s="61"/>
      <c r="BA16749" s="61"/>
    </row>
    <row r="16750" spans="39:53" x14ac:dyDescent="0.2">
      <c r="AM16750" s="61"/>
      <c r="AN16750" s="61"/>
      <c r="AO16750" s="171"/>
      <c r="AP16750" s="61"/>
      <c r="AQ16750" s="61"/>
      <c r="AR16750" s="61"/>
      <c r="AS16750" s="61"/>
      <c r="AT16750" s="61"/>
      <c r="AU16750" s="61"/>
      <c r="AV16750" s="61"/>
      <c r="AW16750" s="61"/>
      <c r="AX16750" s="61"/>
      <c r="AY16750" s="61"/>
      <c r="AZ16750" s="61"/>
      <c r="BA16750" s="61"/>
    </row>
    <row r="16751" spans="39:53" x14ac:dyDescent="0.2">
      <c r="AM16751" s="61"/>
      <c r="AN16751" s="61"/>
      <c r="AO16751" s="171"/>
      <c r="AP16751" s="61"/>
      <c r="AQ16751" s="61"/>
      <c r="AR16751" s="61"/>
      <c r="AS16751" s="61"/>
      <c r="AT16751" s="61"/>
      <c r="AU16751" s="61"/>
      <c r="AV16751" s="61"/>
      <c r="AW16751" s="61"/>
      <c r="AX16751" s="61"/>
      <c r="AY16751" s="61"/>
      <c r="AZ16751" s="61"/>
      <c r="BA16751" s="61"/>
    </row>
    <row r="16752" spans="39:53" x14ac:dyDescent="0.2">
      <c r="AM16752" s="61"/>
      <c r="AN16752" s="61"/>
      <c r="AO16752" s="171"/>
      <c r="AP16752" s="61"/>
      <c r="AQ16752" s="61"/>
      <c r="AR16752" s="61"/>
      <c r="AS16752" s="61"/>
      <c r="AT16752" s="61"/>
      <c r="AU16752" s="61"/>
      <c r="AV16752" s="61"/>
      <c r="AW16752" s="61"/>
      <c r="AX16752" s="61"/>
      <c r="AY16752" s="61"/>
      <c r="AZ16752" s="61"/>
      <c r="BA16752" s="61"/>
    </row>
    <row r="16753" spans="39:53" x14ac:dyDescent="0.2">
      <c r="AM16753" s="61"/>
      <c r="AN16753" s="61"/>
      <c r="AO16753" s="171"/>
      <c r="AP16753" s="61"/>
      <c r="AQ16753" s="61"/>
      <c r="AR16753" s="61"/>
      <c r="AS16753" s="61"/>
      <c r="AT16753" s="61"/>
      <c r="AU16753" s="61"/>
      <c r="AV16753" s="61"/>
      <c r="AW16753" s="61"/>
      <c r="AX16753" s="61"/>
      <c r="AY16753" s="61"/>
      <c r="AZ16753" s="61"/>
      <c r="BA16753" s="61"/>
    </row>
    <row r="16754" spans="39:53" x14ac:dyDescent="0.2">
      <c r="AM16754" s="61"/>
      <c r="AN16754" s="61"/>
      <c r="AO16754" s="171"/>
      <c r="AP16754" s="61"/>
      <c r="AQ16754" s="61"/>
      <c r="AR16754" s="61"/>
      <c r="AS16754" s="61"/>
      <c r="AT16754" s="61"/>
      <c r="AU16754" s="61"/>
      <c r="AV16754" s="61"/>
      <c r="AW16754" s="61"/>
      <c r="AX16754" s="61"/>
      <c r="AY16754" s="61"/>
      <c r="AZ16754" s="61"/>
      <c r="BA16754" s="61"/>
    </row>
    <row r="16755" spans="39:53" x14ac:dyDescent="0.2">
      <c r="AM16755" s="61"/>
      <c r="AN16755" s="61"/>
      <c r="AO16755" s="171"/>
      <c r="AP16755" s="61"/>
      <c r="AQ16755" s="61"/>
      <c r="AR16755" s="61"/>
      <c r="AS16755" s="61"/>
      <c r="AT16755" s="61"/>
      <c r="AU16755" s="61"/>
      <c r="AV16755" s="61"/>
      <c r="AW16755" s="61"/>
      <c r="AX16755" s="61"/>
      <c r="AY16755" s="61"/>
      <c r="AZ16755" s="61"/>
      <c r="BA16755" s="61"/>
    </row>
    <row r="16756" spans="39:53" x14ac:dyDescent="0.2">
      <c r="AM16756" s="61"/>
      <c r="AN16756" s="61"/>
      <c r="AO16756" s="171"/>
      <c r="AP16756" s="61"/>
      <c r="AQ16756" s="61"/>
      <c r="AR16756" s="61"/>
      <c r="AS16756" s="61"/>
      <c r="AT16756" s="61"/>
      <c r="AU16756" s="61"/>
      <c r="AV16756" s="61"/>
      <c r="AW16756" s="61"/>
      <c r="AX16756" s="61"/>
      <c r="AY16756" s="61"/>
      <c r="AZ16756" s="61"/>
      <c r="BA16756" s="61"/>
    </row>
    <row r="16757" spans="39:53" x14ac:dyDescent="0.2">
      <c r="AM16757" s="61"/>
      <c r="AN16757" s="61"/>
      <c r="AO16757" s="171"/>
      <c r="AP16757" s="61"/>
      <c r="AQ16757" s="61"/>
      <c r="AR16757" s="61"/>
      <c r="AS16757" s="61"/>
      <c r="AT16757" s="61"/>
      <c r="AU16757" s="61"/>
      <c r="AV16757" s="61"/>
      <c r="AW16757" s="61"/>
      <c r="AX16757" s="61"/>
      <c r="AY16757" s="61"/>
      <c r="AZ16757" s="61"/>
      <c r="BA16757" s="61"/>
    </row>
    <row r="16758" spans="39:53" x14ac:dyDescent="0.2">
      <c r="AM16758" s="61"/>
      <c r="AN16758" s="61"/>
      <c r="AO16758" s="171"/>
      <c r="AP16758" s="61"/>
      <c r="AQ16758" s="61"/>
      <c r="AR16758" s="61"/>
      <c r="AS16758" s="61"/>
      <c r="AT16758" s="61"/>
      <c r="AU16758" s="61"/>
      <c r="AV16758" s="61"/>
      <c r="AW16758" s="61"/>
      <c r="AX16758" s="61"/>
      <c r="AY16758" s="61"/>
      <c r="AZ16758" s="61"/>
      <c r="BA16758" s="61"/>
    </row>
    <row r="16759" spans="39:53" x14ac:dyDescent="0.2">
      <c r="AM16759" s="61"/>
      <c r="AN16759" s="61"/>
      <c r="AO16759" s="171"/>
      <c r="AP16759" s="61"/>
      <c r="AQ16759" s="61"/>
      <c r="AR16759" s="61"/>
      <c r="AS16759" s="61"/>
      <c r="AT16759" s="61"/>
      <c r="AU16759" s="61"/>
      <c r="AV16759" s="61"/>
      <c r="AW16759" s="61"/>
      <c r="AX16759" s="61"/>
      <c r="AY16759" s="61"/>
      <c r="AZ16759" s="61"/>
      <c r="BA16759" s="61"/>
    </row>
    <row r="16760" spans="39:53" x14ac:dyDescent="0.2">
      <c r="AM16760" s="61"/>
      <c r="AN16760" s="61"/>
      <c r="AO16760" s="171"/>
      <c r="AP16760" s="61"/>
      <c r="AQ16760" s="61"/>
      <c r="AR16760" s="61"/>
      <c r="AS16760" s="61"/>
      <c r="AT16760" s="61"/>
      <c r="AU16760" s="61"/>
      <c r="AV16760" s="61"/>
      <c r="AW16760" s="61"/>
      <c r="AX16760" s="61"/>
      <c r="AY16760" s="61"/>
      <c r="AZ16760" s="61"/>
      <c r="BA16760" s="61"/>
    </row>
    <row r="16761" spans="39:53" x14ac:dyDescent="0.2">
      <c r="AM16761" s="61"/>
      <c r="AN16761" s="61"/>
      <c r="AO16761" s="171"/>
      <c r="AP16761" s="61"/>
      <c r="AQ16761" s="61"/>
      <c r="AR16761" s="61"/>
      <c r="AS16761" s="61"/>
      <c r="AT16761" s="61"/>
      <c r="AU16761" s="61"/>
      <c r="AV16761" s="61"/>
      <c r="AW16761" s="61"/>
      <c r="AX16761" s="61"/>
      <c r="AY16761" s="61"/>
      <c r="AZ16761" s="61"/>
      <c r="BA16761" s="61"/>
    </row>
    <row r="16762" spans="39:53" x14ac:dyDescent="0.2">
      <c r="AM16762" s="61"/>
      <c r="AN16762" s="61"/>
      <c r="AO16762" s="171"/>
      <c r="AP16762" s="61"/>
      <c r="AQ16762" s="61"/>
      <c r="AR16762" s="61"/>
      <c r="AS16762" s="61"/>
      <c r="AT16762" s="61"/>
      <c r="AU16762" s="61"/>
      <c r="AV16762" s="61"/>
      <c r="AW16762" s="61"/>
      <c r="AX16762" s="61"/>
      <c r="AY16762" s="61"/>
      <c r="AZ16762" s="61"/>
      <c r="BA16762" s="61"/>
    </row>
    <row r="16763" spans="39:53" x14ac:dyDescent="0.2">
      <c r="AM16763" s="61"/>
      <c r="AN16763" s="61"/>
      <c r="AO16763" s="171"/>
      <c r="AP16763" s="61"/>
      <c r="AQ16763" s="61"/>
      <c r="AR16763" s="61"/>
      <c r="AS16763" s="61"/>
      <c r="AT16763" s="61"/>
      <c r="AU16763" s="61"/>
      <c r="AV16763" s="61"/>
      <c r="AW16763" s="61"/>
      <c r="AX16763" s="61"/>
      <c r="AY16763" s="61"/>
      <c r="AZ16763" s="61"/>
      <c r="BA16763" s="61"/>
    </row>
    <row r="16764" spans="39:53" x14ac:dyDescent="0.2">
      <c r="AM16764" s="61"/>
      <c r="AN16764" s="61"/>
      <c r="AO16764" s="171"/>
      <c r="AP16764" s="61"/>
      <c r="AQ16764" s="61"/>
      <c r="AR16764" s="61"/>
      <c r="AS16764" s="61"/>
      <c r="AT16764" s="61"/>
      <c r="AU16764" s="61"/>
      <c r="AV16764" s="61"/>
      <c r="AW16764" s="61"/>
      <c r="AX16764" s="61"/>
      <c r="AY16764" s="61"/>
      <c r="AZ16764" s="61"/>
      <c r="BA16764" s="61"/>
    </row>
    <row r="16765" spans="39:53" x14ac:dyDescent="0.2">
      <c r="AM16765" s="61"/>
      <c r="AN16765" s="61"/>
      <c r="AO16765" s="171"/>
      <c r="AP16765" s="61"/>
      <c r="AQ16765" s="61"/>
      <c r="AR16765" s="61"/>
      <c r="AS16765" s="61"/>
      <c r="AT16765" s="61"/>
      <c r="AU16765" s="61"/>
      <c r="AV16765" s="61"/>
      <c r="AW16765" s="61"/>
      <c r="AX16765" s="61"/>
      <c r="AY16765" s="61"/>
      <c r="AZ16765" s="61"/>
      <c r="BA16765" s="61"/>
    </row>
    <row r="16766" spans="39:53" x14ac:dyDescent="0.2">
      <c r="AM16766" s="61"/>
      <c r="AN16766" s="61"/>
      <c r="AO16766" s="171"/>
      <c r="AP16766" s="61"/>
      <c r="AQ16766" s="61"/>
      <c r="AR16766" s="61"/>
      <c r="AS16766" s="61"/>
      <c r="AT16766" s="61"/>
      <c r="AU16766" s="61"/>
      <c r="AV16766" s="61"/>
      <c r="AW16766" s="61"/>
      <c r="AX16766" s="61"/>
      <c r="AY16766" s="61"/>
      <c r="AZ16766" s="61"/>
      <c r="BA16766" s="61"/>
    </row>
    <row r="16767" spans="39:53" x14ac:dyDescent="0.2">
      <c r="AM16767" s="61"/>
      <c r="AN16767" s="61"/>
      <c r="AO16767" s="171"/>
      <c r="AP16767" s="61"/>
      <c r="AQ16767" s="61"/>
      <c r="AR16767" s="61"/>
      <c r="AS16767" s="61"/>
      <c r="AT16767" s="61"/>
      <c r="AU16767" s="61"/>
      <c r="AV16767" s="61"/>
      <c r="AW16767" s="61"/>
      <c r="AX16767" s="61"/>
      <c r="AY16767" s="61"/>
      <c r="AZ16767" s="61"/>
      <c r="BA16767" s="61"/>
    </row>
    <row r="16768" spans="39:53" x14ac:dyDescent="0.2">
      <c r="AM16768" s="61"/>
      <c r="AN16768" s="61"/>
      <c r="AO16768" s="171"/>
      <c r="AP16768" s="61"/>
      <c r="AQ16768" s="61"/>
      <c r="AR16768" s="61"/>
      <c r="AS16768" s="61"/>
      <c r="AT16768" s="61"/>
      <c r="AU16768" s="61"/>
      <c r="AV16768" s="61"/>
      <c r="AW16768" s="61"/>
      <c r="AX16768" s="61"/>
      <c r="AY16768" s="61"/>
      <c r="AZ16768" s="61"/>
      <c r="BA16768" s="61"/>
    </row>
    <row r="16769" spans="39:53" x14ac:dyDescent="0.2">
      <c r="AM16769" s="61"/>
      <c r="AN16769" s="61"/>
      <c r="AO16769" s="171"/>
      <c r="AP16769" s="61"/>
      <c r="AQ16769" s="61"/>
      <c r="AR16769" s="61"/>
      <c r="AS16769" s="61"/>
      <c r="AT16769" s="61"/>
      <c r="AU16769" s="61"/>
      <c r="AV16769" s="61"/>
      <c r="AW16769" s="61"/>
      <c r="AX16769" s="61"/>
      <c r="AY16769" s="61"/>
      <c r="AZ16769" s="61"/>
      <c r="BA16769" s="61"/>
    </row>
    <row r="16770" spans="39:53" x14ac:dyDescent="0.2">
      <c r="AM16770" s="61"/>
      <c r="AN16770" s="61"/>
      <c r="AO16770" s="171"/>
      <c r="AP16770" s="61"/>
      <c r="AQ16770" s="61"/>
      <c r="AR16770" s="61"/>
      <c r="AS16770" s="61"/>
      <c r="AT16770" s="61"/>
      <c r="AU16770" s="61"/>
      <c r="AV16770" s="61"/>
      <c r="AW16770" s="61"/>
      <c r="AX16770" s="61"/>
      <c r="AY16770" s="61"/>
      <c r="AZ16770" s="61"/>
      <c r="BA16770" s="61"/>
    </row>
    <row r="16771" spans="39:53" x14ac:dyDescent="0.2">
      <c r="AM16771" s="61"/>
      <c r="AN16771" s="61"/>
      <c r="AO16771" s="171"/>
      <c r="AP16771" s="61"/>
      <c r="AQ16771" s="61"/>
      <c r="AR16771" s="61"/>
      <c r="AS16771" s="61"/>
      <c r="AT16771" s="61"/>
      <c r="AU16771" s="61"/>
      <c r="AV16771" s="61"/>
      <c r="AW16771" s="61"/>
      <c r="AX16771" s="61"/>
      <c r="AY16771" s="61"/>
      <c r="AZ16771" s="61"/>
      <c r="BA16771" s="61"/>
    </row>
    <row r="16772" spans="39:53" x14ac:dyDescent="0.2">
      <c r="AM16772" s="61"/>
      <c r="AN16772" s="61"/>
      <c r="AO16772" s="171"/>
      <c r="AP16772" s="61"/>
      <c r="AQ16772" s="61"/>
      <c r="AR16772" s="61"/>
      <c r="AS16772" s="61"/>
      <c r="AT16772" s="61"/>
      <c r="AU16772" s="61"/>
      <c r="AV16772" s="61"/>
      <c r="AW16772" s="61"/>
      <c r="AX16772" s="61"/>
      <c r="AY16772" s="61"/>
      <c r="AZ16772" s="61"/>
      <c r="BA16772" s="61"/>
    </row>
    <row r="16773" spans="39:53" x14ac:dyDescent="0.2">
      <c r="AM16773" s="61"/>
      <c r="AN16773" s="61"/>
      <c r="AO16773" s="171"/>
      <c r="AP16773" s="61"/>
      <c r="AQ16773" s="61"/>
      <c r="AR16773" s="61"/>
      <c r="AS16773" s="61"/>
      <c r="AT16773" s="61"/>
      <c r="AU16773" s="61"/>
      <c r="AV16773" s="61"/>
      <c r="AW16773" s="61"/>
      <c r="AX16773" s="61"/>
      <c r="AY16773" s="61"/>
      <c r="AZ16773" s="61"/>
      <c r="BA16773" s="61"/>
    </row>
    <row r="16774" spans="39:53" x14ac:dyDescent="0.2">
      <c r="AM16774" s="61"/>
      <c r="AN16774" s="61"/>
      <c r="AO16774" s="171"/>
      <c r="AP16774" s="61"/>
      <c r="AQ16774" s="61"/>
      <c r="AR16774" s="61"/>
      <c r="AS16774" s="61"/>
      <c r="AT16774" s="61"/>
      <c r="AU16774" s="61"/>
      <c r="AV16774" s="61"/>
      <c r="AW16774" s="61"/>
      <c r="AX16774" s="61"/>
      <c r="AY16774" s="61"/>
      <c r="AZ16774" s="61"/>
      <c r="BA16774" s="61"/>
    </row>
    <row r="16775" spans="39:53" x14ac:dyDescent="0.2">
      <c r="AM16775" s="61"/>
      <c r="AN16775" s="61"/>
      <c r="AO16775" s="171"/>
      <c r="AP16775" s="61"/>
      <c r="AQ16775" s="61"/>
      <c r="AR16775" s="61"/>
      <c r="AS16775" s="61"/>
      <c r="AT16775" s="61"/>
      <c r="AU16775" s="61"/>
      <c r="AV16775" s="61"/>
      <c r="AW16775" s="61"/>
      <c r="AX16775" s="61"/>
      <c r="AY16775" s="61"/>
      <c r="AZ16775" s="61"/>
      <c r="BA16775" s="61"/>
    </row>
    <row r="16776" spans="39:53" x14ac:dyDescent="0.2">
      <c r="AM16776" s="61"/>
      <c r="AN16776" s="61"/>
      <c r="AO16776" s="171"/>
      <c r="AP16776" s="61"/>
      <c r="AQ16776" s="61"/>
      <c r="AR16776" s="61"/>
      <c r="AS16776" s="61"/>
      <c r="AT16776" s="61"/>
      <c r="AU16776" s="61"/>
      <c r="AV16776" s="61"/>
      <c r="AW16776" s="61"/>
      <c r="AX16776" s="61"/>
      <c r="AY16776" s="61"/>
      <c r="AZ16776" s="61"/>
      <c r="BA16776" s="61"/>
    </row>
    <row r="16777" spans="39:53" x14ac:dyDescent="0.2">
      <c r="AM16777" s="61"/>
      <c r="AN16777" s="61"/>
      <c r="AO16777" s="171"/>
      <c r="AP16777" s="61"/>
      <c r="AQ16777" s="61"/>
      <c r="AR16777" s="61"/>
      <c r="AS16777" s="61"/>
      <c r="AT16777" s="61"/>
      <c r="AU16777" s="61"/>
      <c r="AV16777" s="61"/>
      <c r="AW16777" s="61"/>
      <c r="AX16777" s="61"/>
      <c r="AY16777" s="61"/>
      <c r="AZ16777" s="61"/>
      <c r="BA16777" s="61"/>
    </row>
    <row r="16778" spans="39:53" x14ac:dyDescent="0.2">
      <c r="AM16778" s="61"/>
      <c r="AN16778" s="61"/>
      <c r="AO16778" s="171"/>
      <c r="AP16778" s="61"/>
      <c r="AQ16778" s="61"/>
      <c r="AR16778" s="61"/>
      <c r="AS16778" s="61"/>
      <c r="AT16778" s="61"/>
      <c r="AU16778" s="61"/>
      <c r="AV16778" s="61"/>
      <c r="AW16778" s="61"/>
      <c r="AX16778" s="61"/>
      <c r="AY16778" s="61"/>
      <c r="AZ16778" s="61"/>
      <c r="BA16778" s="61"/>
    </row>
    <row r="16779" spans="39:53" x14ac:dyDescent="0.2">
      <c r="AM16779" s="61"/>
      <c r="AN16779" s="61"/>
      <c r="AO16779" s="171"/>
      <c r="AP16779" s="61"/>
      <c r="AQ16779" s="61"/>
      <c r="AR16779" s="61"/>
      <c r="AS16779" s="61"/>
      <c r="AT16779" s="61"/>
      <c r="AU16779" s="61"/>
      <c r="AV16779" s="61"/>
      <c r="AW16779" s="61"/>
      <c r="AX16779" s="61"/>
      <c r="AY16779" s="61"/>
      <c r="AZ16779" s="61"/>
      <c r="BA16779" s="61"/>
    </row>
    <row r="16780" spans="39:53" x14ac:dyDescent="0.2">
      <c r="AM16780" s="61"/>
      <c r="AN16780" s="61"/>
      <c r="AO16780" s="171"/>
      <c r="AP16780" s="61"/>
      <c r="AQ16780" s="61"/>
      <c r="AR16780" s="61"/>
      <c r="AS16780" s="61"/>
      <c r="AT16780" s="61"/>
      <c r="AU16780" s="61"/>
      <c r="AV16780" s="61"/>
      <c r="AW16780" s="61"/>
      <c r="AX16780" s="61"/>
      <c r="AY16780" s="61"/>
      <c r="AZ16780" s="61"/>
      <c r="BA16780" s="61"/>
    </row>
    <row r="16781" spans="39:53" x14ac:dyDescent="0.2">
      <c r="AM16781" s="61"/>
      <c r="AN16781" s="61"/>
      <c r="AO16781" s="171"/>
      <c r="AP16781" s="61"/>
      <c r="AQ16781" s="61"/>
      <c r="AR16781" s="61"/>
      <c r="AS16781" s="61"/>
      <c r="AT16781" s="61"/>
      <c r="AU16781" s="61"/>
      <c r="AV16781" s="61"/>
      <c r="AW16781" s="61"/>
      <c r="AX16781" s="61"/>
      <c r="AY16781" s="61"/>
      <c r="AZ16781" s="61"/>
      <c r="BA16781" s="61"/>
    </row>
    <row r="16782" spans="39:53" x14ac:dyDescent="0.2">
      <c r="AM16782" s="61"/>
      <c r="AN16782" s="61"/>
      <c r="AO16782" s="171"/>
      <c r="AP16782" s="61"/>
      <c r="AQ16782" s="61"/>
      <c r="AR16782" s="61"/>
      <c r="AS16782" s="61"/>
      <c r="AT16782" s="61"/>
      <c r="AU16782" s="61"/>
      <c r="AV16782" s="61"/>
      <c r="AW16782" s="61"/>
      <c r="AX16782" s="61"/>
      <c r="AY16782" s="61"/>
      <c r="AZ16782" s="61"/>
      <c r="BA16782" s="61"/>
    </row>
    <row r="16783" spans="39:53" x14ac:dyDescent="0.2">
      <c r="AM16783" s="61"/>
      <c r="AN16783" s="61"/>
      <c r="AO16783" s="171"/>
      <c r="AP16783" s="61"/>
      <c r="AQ16783" s="61"/>
      <c r="AR16783" s="61"/>
      <c r="AS16783" s="61"/>
      <c r="AT16783" s="61"/>
      <c r="AU16783" s="61"/>
      <c r="AV16783" s="61"/>
      <c r="AW16783" s="61"/>
      <c r="AX16783" s="61"/>
      <c r="AY16783" s="61"/>
      <c r="AZ16783" s="61"/>
      <c r="BA16783" s="61"/>
    </row>
    <row r="16784" spans="39:53" x14ac:dyDescent="0.2">
      <c r="AM16784" s="61"/>
      <c r="AN16784" s="61"/>
      <c r="AO16784" s="171"/>
      <c r="AP16784" s="61"/>
      <c r="AQ16784" s="61"/>
      <c r="AR16784" s="61"/>
      <c r="AS16784" s="61"/>
      <c r="AT16784" s="61"/>
      <c r="AU16784" s="61"/>
      <c r="AV16784" s="61"/>
      <c r="AW16784" s="61"/>
      <c r="AX16784" s="61"/>
      <c r="AY16784" s="61"/>
      <c r="AZ16784" s="61"/>
      <c r="BA16784" s="61"/>
    </row>
    <row r="16785" spans="39:53" x14ac:dyDescent="0.2">
      <c r="AM16785" s="61"/>
      <c r="AN16785" s="61"/>
      <c r="AO16785" s="171"/>
      <c r="AP16785" s="61"/>
      <c r="AQ16785" s="61"/>
      <c r="AR16785" s="61"/>
      <c r="AS16785" s="61"/>
      <c r="AT16785" s="61"/>
      <c r="AU16785" s="61"/>
      <c r="AV16785" s="61"/>
      <c r="AW16785" s="61"/>
      <c r="AX16785" s="61"/>
      <c r="AY16785" s="61"/>
      <c r="AZ16785" s="61"/>
      <c r="BA16785" s="61"/>
    </row>
    <row r="16786" spans="39:53" x14ac:dyDescent="0.2">
      <c r="AM16786" s="61"/>
      <c r="AN16786" s="61"/>
      <c r="AO16786" s="171"/>
      <c r="AP16786" s="61"/>
      <c r="AQ16786" s="61"/>
      <c r="AR16786" s="61"/>
      <c r="AS16786" s="61"/>
      <c r="AT16786" s="61"/>
      <c r="AU16786" s="61"/>
      <c r="AV16786" s="61"/>
      <c r="AW16786" s="61"/>
      <c r="AX16786" s="61"/>
      <c r="AY16786" s="61"/>
      <c r="AZ16786" s="61"/>
      <c r="BA16786" s="61"/>
    </row>
    <row r="16787" spans="39:53" x14ac:dyDescent="0.2">
      <c r="AM16787" s="61"/>
      <c r="AN16787" s="61"/>
      <c r="AO16787" s="171"/>
      <c r="AP16787" s="61"/>
      <c r="AQ16787" s="61"/>
      <c r="AR16787" s="61"/>
      <c r="AS16787" s="61"/>
      <c r="AT16787" s="61"/>
      <c r="AU16787" s="61"/>
      <c r="AV16787" s="61"/>
      <c r="AW16787" s="61"/>
      <c r="AX16787" s="61"/>
      <c r="AY16787" s="61"/>
      <c r="AZ16787" s="61"/>
      <c r="BA16787" s="61"/>
    </row>
    <row r="16788" spans="39:53" x14ac:dyDescent="0.2">
      <c r="AM16788" s="61"/>
      <c r="AN16788" s="61"/>
      <c r="AO16788" s="171"/>
      <c r="AP16788" s="61"/>
      <c r="AQ16788" s="61"/>
      <c r="AR16788" s="61"/>
      <c r="AS16788" s="61"/>
      <c r="AT16788" s="61"/>
      <c r="AU16788" s="61"/>
      <c r="AV16788" s="61"/>
      <c r="AW16788" s="61"/>
      <c r="AX16788" s="61"/>
      <c r="AY16788" s="61"/>
      <c r="AZ16788" s="61"/>
      <c r="BA16788" s="61"/>
    </row>
    <row r="16789" spans="39:53" x14ac:dyDescent="0.2">
      <c r="AM16789" s="61"/>
      <c r="AN16789" s="61"/>
      <c r="AO16789" s="171"/>
      <c r="AP16789" s="61"/>
      <c r="AQ16789" s="61"/>
      <c r="AR16789" s="61"/>
      <c r="AS16789" s="61"/>
      <c r="AT16789" s="61"/>
      <c r="AU16789" s="61"/>
      <c r="AV16789" s="61"/>
      <c r="AW16789" s="61"/>
      <c r="AX16789" s="61"/>
      <c r="AY16789" s="61"/>
      <c r="AZ16789" s="61"/>
      <c r="BA16789" s="61"/>
    </row>
    <row r="16790" spans="39:53" x14ac:dyDescent="0.2">
      <c r="AM16790" s="61"/>
      <c r="AN16790" s="61"/>
      <c r="AO16790" s="171"/>
      <c r="AP16790" s="61"/>
      <c r="AQ16790" s="61"/>
      <c r="AR16790" s="61"/>
      <c r="AS16790" s="61"/>
      <c r="AT16790" s="61"/>
      <c r="AU16790" s="61"/>
      <c r="AV16790" s="61"/>
      <c r="AW16790" s="61"/>
      <c r="AX16790" s="61"/>
      <c r="AY16790" s="61"/>
      <c r="AZ16790" s="61"/>
      <c r="BA16790" s="61"/>
    </row>
    <row r="16791" spans="39:53" x14ac:dyDescent="0.2">
      <c r="AM16791" s="61"/>
      <c r="AN16791" s="61"/>
      <c r="AO16791" s="171"/>
      <c r="AP16791" s="61"/>
      <c r="AQ16791" s="61"/>
      <c r="AR16791" s="61"/>
      <c r="AS16791" s="61"/>
      <c r="AT16791" s="61"/>
      <c r="AU16791" s="61"/>
      <c r="AV16791" s="61"/>
      <c r="AW16791" s="61"/>
      <c r="AX16791" s="61"/>
      <c r="AY16791" s="61"/>
      <c r="AZ16791" s="61"/>
      <c r="BA16791" s="61"/>
    </row>
    <row r="16792" spans="39:53" x14ac:dyDescent="0.2">
      <c r="AM16792" s="61"/>
      <c r="AN16792" s="61"/>
      <c r="AO16792" s="171"/>
      <c r="AP16792" s="61"/>
      <c r="AQ16792" s="61"/>
      <c r="AR16792" s="61"/>
      <c r="AS16792" s="61"/>
      <c r="AT16792" s="61"/>
      <c r="AU16792" s="61"/>
      <c r="AV16792" s="61"/>
      <c r="AW16792" s="61"/>
      <c r="AX16792" s="61"/>
      <c r="AY16792" s="61"/>
      <c r="AZ16792" s="61"/>
      <c r="BA16792" s="61"/>
    </row>
    <row r="16793" spans="39:53" x14ac:dyDescent="0.2">
      <c r="AM16793" s="61"/>
      <c r="AN16793" s="61"/>
      <c r="AO16793" s="171"/>
      <c r="AP16793" s="61"/>
      <c r="AQ16793" s="61"/>
      <c r="AR16793" s="61"/>
      <c r="AS16793" s="61"/>
      <c r="AT16793" s="61"/>
      <c r="AU16793" s="61"/>
      <c r="AV16793" s="61"/>
      <c r="AW16793" s="61"/>
      <c r="AX16793" s="61"/>
      <c r="AY16793" s="61"/>
      <c r="AZ16793" s="61"/>
      <c r="BA16793" s="61"/>
    </row>
    <row r="16794" spans="39:53" x14ac:dyDescent="0.2">
      <c r="AM16794" s="61"/>
      <c r="AN16794" s="61"/>
      <c r="AO16794" s="171"/>
      <c r="AP16794" s="61"/>
      <c r="AQ16794" s="61"/>
      <c r="AR16794" s="61"/>
      <c r="AS16794" s="61"/>
      <c r="AT16794" s="61"/>
      <c r="AU16794" s="61"/>
      <c r="AV16794" s="61"/>
      <c r="AW16794" s="61"/>
      <c r="AX16794" s="61"/>
      <c r="AY16794" s="61"/>
      <c r="AZ16794" s="61"/>
      <c r="BA16794" s="61"/>
    </row>
    <row r="16795" spans="39:53" x14ac:dyDescent="0.2">
      <c r="AM16795" s="61"/>
      <c r="AN16795" s="61"/>
      <c r="AO16795" s="171"/>
      <c r="AP16795" s="61"/>
      <c r="AQ16795" s="61"/>
      <c r="AR16795" s="61"/>
      <c r="AS16795" s="61"/>
      <c r="AT16795" s="61"/>
      <c r="AU16795" s="61"/>
      <c r="AV16795" s="61"/>
      <c r="AW16795" s="61"/>
      <c r="AX16795" s="61"/>
      <c r="AY16795" s="61"/>
      <c r="AZ16795" s="61"/>
      <c r="BA16795" s="61"/>
    </row>
    <row r="16796" spans="39:53" x14ac:dyDescent="0.2">
      <c r="AM16796" s="61"/>
      <c r="AN16796" s="61"/>
      <c r="AO16796" s="171"/>
      <c r="AP16796" s="61"/>
      <c r="AQ16796" s="61"/>
      <c r="AR16796" s="61"/>
      <c r="AS16796" s="61"/>
      <c r="AT16796" s="61"/>
      <c r="AU16796" s="61"/>
      <c r="AV16796" s="61"/>
      <c r="AW16796" s="61"/>
      <c r="AX16796" s="61"/>
      <c r="AY16796" s="61"/>
      <c r="AZ16796" s="61"/>
      <c r="BA16796" s="61"/>
    </row>
    <row r="16797" spans="39:53" x14ac:dyDescent="0.2">
      <c r="AM16797" s="61"/>
      <c r="AN16797" s="61"/>
      <c r="AO16797" s="171"/>
      <c r="AP16797" s="61"/>
      <c r="AQ16797" s="61"/>
      <c r="AR16797" s="61"/>
      <c r="AS16797" s="61"/>
      <c r="AT16797" s="61"/>
      <c r="AU16797" s="61"/>
      <c r="AV16797" s="61"/>
      <c r="AW16797" s="61"/>
      <c r="AX16797" s="61"/>
      <c r="AY16797" s="61"/>
      <c r="AZ16797" s="61"/>
      <c r="BA16797" s="61"/>
    </row>
    <row r="16798" spans="39:53" x14ac:dyDescent="0.2">
      <c r="AM16798" s="61"/>
      <c r="AN16798" s="61"/>
      <c r="AO16798" s="171"/>
      <c r="AP16798" s="61"/>
      <c r="AQ16798" s="61"/>
      <c r="AR16798" s="61"/>
      <c r="AS16798" s="61"/>
      <c r="AT16798" s="61"/>
      <c r="AU16798" s="61"/>
      <c r="AV16798" s="61"/>
      <c r="AW16798" s="61"/>
      <c r="AX16798" s="61"/>
      <c r="AY16798" s="61"/>
      <c r="AZ16798" s="61"/>
      <c r="BA16798" s="61"/>
    </row>
    <row r="16799" spans="39:53" x14ac:dyDescent="0.2">
      <c r="AM16799" s="61"/>
      <c r="AN16799" s="61"/>
      <c r="AO16799" s="171"/>
      <c r="AP16799" s="61"/>
      <c r="AQ16799" s="61"/>
      <c r="AR16799" s="61"/>
      <c r="AS16799" s="61"/>
      <c r="AT16799" s="61"/>
      <c r="AU16799" s="61"/>
      <c r="AV16799" s="61"/>
      <c r="AW16799" s="61"/>
      <c r="AX16799" s="61"/>
      <c r="AY16799" s="61"/>
      <c r="AZ16799" s="61"/>
      <c r="BA16799" s="61"/>
    </row>
    <row r="16800" spans="39:53" x14ac:dyDescent="0.2">
      <c r="AM16800" s="61"/>
      <c r="AN16800" s="61"/>
      <c r="AO16800" s="171"/>
      <c r="AP16800" s="61"/>
      <c r="AQ16800" s="61"/>
      <c r="AR16800" s="61"/>
      <c r="AS16800" s="61"/>
      <c r="AT16800" s="61"/>
      <c r="AU16800" s="61"/>
      <c r="AV16800" s="61"/>
      <c r="AW16800" s="61"/>
      <c r="AX16800" s="61"/>
      <c r="AY16800" s="61"/>
      <c r="AZ16800" s="61"/>
      <c r="BA16800" s="61"/>
    </row>
    <row r="16801" spans="39:53" x14ac:dyDescent="0.2">
      <c r="AM16801" s="61"/>
      <c r="AN16801" s="61"/>
      <c r="AO16801" s="171"/>
      <c r="AP16801" s="61"/>
      <c r="AQ16801" s="61"/>
      <c r="AR16801" s="61"/>
      <c r="AS16801" s="61"/>
      <c r="AT16801" s="61"/>
      <c r="AU16801" s="61"/>
      <c r="AV16801" s="61"/>
      <c r="AW16801" s="61"/>
      <c r="AX16801" s="61"/>
      <c r="AY16801" s="61"/>
      <c r="AZ16801" s="61"/>
      <c r="BA16801" s="61"/>
    </row>
    <row r="16802" spans="39:53" x14ac:dyDescent="0.2">
      <c r="AM16802" s="61"/>
      <c r="AN16802" s="61"/>
      <c r="AO16802" s="171"/>
      <c r="AP16802" s="61"/>
      <c r="AQ16802" s="61"/>
      <c r="AR16802" s="61"/>
      <c r="AS16802" s="61"/>
      <c r="AT16802" s="61"/>
      <c r="AU16802" s="61"/>
      <c r="AV16802" s="61"/>
      <c r="AW16802" s="61"/>
      <c r="AX16802" s="61"/>
      <c r="AY16802" s="61"/>
      <c r="AZ16802" s="61"/>
      <c r="BA16802" s="61"/>
    </row>
    <row r="16803" spans="39:53" x14ac:dyDescent="0.2">
      <c r="AM16803" s="61"/>
      <c r="AN16803" s="61"/>
      <c r="AO16803" s="171"/>
      <c r="AP16803" s="61"/>
      <c r="AQ16803" s="61"/>
      <c r="AR16803" s="61"/>
      <c r="AS16803" s="61"/>
      <c r="AT16803" s="61"/>
      <c r="AU16803" s="61"/>
      <c r="AV16803" s="61"/>
      <c r="AW16803" s="61"/>
      <c r="AX16803" s="61"/>
      <c r="AY16803" s="61"/>
      <c r="AZ16803" s="61"/>
      <c r="BA16803" s="61"/>
    </row>
    <row r="16804" spans="39:53" x14ac:dyDescent="0.2">
      <c r="AM16804" s="61"/>
      <c r="AN16804" s="61"/>
      <c r="AO16804" s="171"/>
      <c r="AP16804" s="61"/>
      <c r="AQ16804" s="61"/>
      <c r="AR16804" s="61"/>
      <c r="AS16804" s="61"/>
      <c r="AT16804" s="61"/>
      <c r="AU16804" s="61"/>
      <c r="AV16804" s="61"/>
      <c r="AW16804" s="61"/>
      <c r="AX16804" s="61"/>
      <c r="AY16804" s="61"/>
      <c r="AZ16804" s="61"/>
      <c r="BA16804" s="61"/>
    </row>
    <row r="16805" spans="39:53" x14ac:dyDescent="0.2">
      <c r="AM16805" s="61"/>
      <c r="AN16805" s="61"/>
      <c r="AO16805" s="171"/>
      <c r="AP16805" s="61"/>
      <c r="AQ16805" s="61"/>
      <c r="AR16805" s="61"/>
      <c r="AS16805" s="61"/>
      <c r="AT16805" s="61"/>
      <c r="AU16805" s="61"/>
      <c r="AV16805" s="61"/>
      <c r="AW16805" s="61"/>
      <c r="AX16805" s="61"/>
      <c r="AY16805" s="61"/>
      <c r="AZ16805" s="61"/>
      <c r="BA16805" s="61"/>
    </row>
    <row r="16806" spans="39:53" x14ac:dyDescent="0.2">
      <c r="AM16806" s="61"/>
      <c r="AN16806" s="61"/>
      <c r="AO16806" s="171"/>
      <c r="AP16806" s="61"/>
      <c r="AQ16806" s="61"/>
      <c r="AR16806" s="61"/>
      <c r="AS16806" s="61"/>
      <c r="AT16806" s="61"/>
      <c r="AU16806" s="61"/>
      <c r="AV16806" s="61"/>
      <c r="AW16806" s="61"/>
      <c r="AX16806" s="61"/>
      <c r="AY16806" s="61"/>
      <c r="AZ16806" s="61"/>
      <c r="BA16806" s="61"/>
    </row>
    <row r="16807" spans="39:53" x14ac:dyDescent="0.2">
      <c r="AM16807" s="61"/>
      <c r="AN16807" s="61"/>
      <c r="AO16807" s="171"/>
      <c r="AP16807" s="61"/>
      <c r="AQ16807" s="61"/>
      <c r="AR16807" s="61"/>
      <c r="AS16807" s="61"/>
      <c r="AT16807" s="61"/>
      <c r="AU16807" s="61"/>
      <c r="AV16807" s="61"/>
      <c r="AW16807" s="61"/>
      <c r="AX16807" s="61"/>
      <c r="AY16807" s="61"/>
      <c r="AZ16807" s="61"/>
      <c r="BA16807" s="61"/>
    </row>
    <row r="16808" spans="39:53" x14ac:dyDescent="0.2">
      <c r="AM16808" s="61"/>
      <c r="AN16808" s="61"/>
      <c r="AO16808" s="171"/>
      <c r="AP16808" s="61"/>
      <c r="AQ16808" s="61"/>
      <c r="AR16808" s="61"/>
      <c r="AS16808" s="61"/>
      <c r="AT16808" s="61"/>
      <c r="AU16808" s="61"/>
      <c r="AV16808" s="61"/>
      <c r="AW16808" s="61"/>
      <c r="AX16808" s="61"/>
      <c r="AY16808" s="61"/>
      <c r="AZ16808" s="61"/>
      <c r="BA16808" s="61"/>
    </row>
    <row r="16809" spans="39:53" x14ac:dyDescent="0.2">
      <c r="AM16809" s="61"/>
      <c r="AN16809" s="61"/>
      <c r="AO16809" s="171"/>
      <c r="AP16809" s="61"/>
      <c r="AQ16809" s="61"/>
      <c r="AR16809" s="61"/>
      <c r="AS16809" s="61"/>
      <c r="AT16809" s="61"/>
      <c r="AU16809" s="61"/>
      <c r="AV16809" s="61"/>
      <c r="AW16809" s="61"/>
      <c r="AX16809" s="61"/>
      <c r="AY16809" s="61"/>
      <c r="AZ16809" s="61"/>
      <c r="BA16809" s="61"/>
    </row>
    <row r="16810" spans="39:53" x14ac:dyDescent="0.2">
      <c r="AM16810" s="61"/>
      <c r="AN16810" s="61"/>
      <c r="AO16810" s="171"/>
      <c r="AP16810" s="61"/>
      <c r="AQ16810" s="61"/>
      <c r="AR16810" s="61"/>
      <c r="AS16810" s="61"/>
      <c r="AT16810" s="61"/>
      <c r="AU16810" s="61"/>
      <c r="AV16810" s="61"/>
      <c r="AW16810" s="61"/>
      <c r="AX16810" s="61"/>
      <c r="AY16810" s="61"/>
      <c r="AZ16810" s="61"/>
      <c r="BA16810" s="61"/>
    </row>
    <row r="16811" spans="39:53" x14ac:dyDescent="0.2">
      <c r="AM16811" s="61"/>
      <c r="AN16811" s="61"/>
      <c r="AO16811" s="171"/>
      <c r="AP16811" s="61"/>
      <c r="AQ16811" s="61"/>
      <c r="AR16811" s="61"/>
      <c r="AS16811" s="61"/>
      <c r="AT16811" s="61"/>
      <c r="AU16811" s="61"/>
      <c r="AV16811" s="61"/>
      <c r="AW16811" s="61"/>
      <c r="AX16811" s="61"/>
      <c r="AY16811" s="61"/>
      <c r="AZ16811" s="61"/>
      <c r="BA16811" s="61"/>
    </row>
    <row r="16812" spans="39:53" x14ac:dyDescent="0.2">
      <c r="AM16812" s="61"/>
      <c r="AN16812" s="61"/>
      <c r="AO16812" s="171"/>
      <c r="AP16812" s="61"/>
      <c r="AQ16812" s="61"/>
      <c r="AR16812" s="61"/>
      <c r="AS16812" s="61"/>
      <c r="AT16812" s="61"/>
      <c r="AU16812" s="61"/>
      <c r="AV16812" s="61"/>
      <c r="AW16812" s="61"/>
      <c r="AX16812" s="61"/>
      <c r="AY16812" s="61"/>
      <c r="AZ16812" s="61"/>
      <c r="BA16812" s="61"/>
    </row>
    <row r="16813" spans="39:53" x14ac:dyDescent="0.2">
      <c r="AM16813" s="61"/>
      <c r="AN16813" s="61"/>
      <c r="AO16813" s="171"/>
      <c r="AP16813" s="61"/>
      <c r="AQ16813" s="61"/>
      <c r="AR16813" s="61"/>
      <c r="AS16813" s="61"/>
      <c r="AT16813" s="61"/>
      <c r="AU16813" s="61"/>
      <c r="AV16813" s="61"/>
      <c r="AW16813" s="61"/>
      <c r="AX16813" s="61"/>
      <c r="AY16813" s="61"/>
      <c r="AZ16813" s="61"/>
      <c r="BA16813" s="61"/>
    </row>
    <row r="16814" spans="39:53" x14ac:dyDescent="0.2">
      <c r="AM16814" s="61"/>
      <c r="AN16814" s="61"/>
      <c r="AO16814" s="171"/>
      <c r="AP16814" s="61"/>
      <c r="AQ16814" s="61"/>
      <c r="AR16814" s="61"/>
      <c r="AS16814" s="61"/>
      <c r="AT16814" s="61"/>
      <c r="AU16814" s="61"/>
      <c r="AV16814" s="61"/>
      <c r="AW16814" s="61"/>
      <c r="AX16814" s="61"/>
      <c r="AY16814" s="61"/>
      <c r="AZ16814" s="61"/>
      <c r="BA16814" s="61"/>
    </row>
    <row r="16815" spans="39:53" x14ac:dyDescent="0.2">
      <c r="AM16815" s="61"/>
      <c r="AN16815" s="61"/>
      <c r="AO16815" s="171"/>
      <c r="AP16815" s="61"/>
      <c r="AQ16815" s="61"/>
      <c r="AR16815" s="61"/>
      <c r="AS16815" s="61"/>
      <c r="AT16815" s="61"/>
      <c r="AU16815" s="61"/>
      <c r="AV16815" s="61"/>
      <c r="AW16815" s="61"/>
      <c r="AX16815" s="61"/>
      <c r="AY16815" s="61"/>
      <c r="AZ16815" s="61"/>
      <c r="BA16815" s="61"/>
    </row>
    <row r="16816" spans="39:53" x14ac:dyDescent="0.2">
      <c r="AM16816" s="61"/>
      <c r="AN16816" s="61"/>
      <c r="AO16816" s="171"/>
      <c r="AP16816" s="61"/>
      <c r="AQ16816" s="61"/>
      <c r="AR16816" s="61"/>
      <c r="AS16816" s="61"/>
      <c r="AT16816" s="61"/>
      <c r="AU16816" s="61"/>
      <c r="AV16816" s="61"/>
      <c r="AW16816" s="61"/>
      <c r="AX16816" s="61"/>
      <c r="AY16816" s="61"/>
      <c r="AZ16816" s="61"/>
      <c r="BA16816" s="61"/>
    </row>
    <row r="16817" spans="39:53" x14ac:dyDescent="0.2">
      <c r="AM16817" s="61"/>
      <c r="AN16817" s="61"/>
      <c r="AO16817" s="171"/>
      <c r="AP16817" s="61"/>
      <c r="AQ16817" s="61"/>
      <c r="AR16817" s="61"/>
      <c r="AS16817" s="61"/>
      <c r="AT16817" s="61"/>
      <c r="AU16817" s="61"/>
      <c r="AV16817" s="61"/>
      <c r="AW16817" s="61"/>
      <c r="AX16817" s="61"/>
      <c r="AY16817" s="61"/>
      <c r="AZ16817" s="61"/>
      <c r="BA16817" s="61"/>
    </row>
    <row r="16818" spans="39:53" x14ac:dyDescent="0.2">
      <c r="AM16818" s="61"/>
      <c r="AN16818" s="61"/>
      <c r="AO16818" s="171"/>
      <c r="AP16818" s="61"/>
      <c r="AQ16818" s="61"/>
      <c r="AR16818" s="61"/>
      <c r="AS16818" s="61"/>
      <c r="AT16818" s="61"/>
      <c r="AU16818" s="61"/>
      <c r="AV16818" s="61"/>
      <c r="AW16818" s="61"/>
      <c r="AX16818" s="61"/>
      <c r="AY16818" s="61"/>
      <c r="AZ16818" s="61"/>
      <c r="BA16818" s="61"/>
    </row>
    <row r="16819" spans="39:53" x14ac:dyDescent="0.2">
      <c r="AM16819" s="61"/>
      <c r="AN16819" s="61"/>
      <c r="AO16819" s="171"/>
      <c r="AP16819" s="61"/>
      <c r="AQ16819" s="61"/>
      <c r="AR16819" s="61"/>
      <c r="AS16819" s="61"/>
      <c r="AT16819" s="61"/>
      <c r="AU16819" s="61"/>
      <c r="AV16819" s="61"/>
      <c r="AW16819" s="61"/>
      <c r="AX16819" s="61"/>
      <c r="AY16819" s="61"/>
      <c r="AZ16819" s="61"/>
      <c r="BA16819" s="61"/>
    </row>
    <row r="16820" spans="39:53" x14ac:dyDescent="0.2">
      <c r="AM16820" s="61"/>
      <c r="AN16820" s="61"/>
      <c r="AO16820" s="171"/>
      <c r="AP16820" s="61"/>
      <c r="AQ16820" s="61"/>
      <c r="AR16820" s="61"/>
      <c r="AS16820" s="61"/>
      <c r="AT16820" s="61"/>
      <c r="AU16820" s="61"/>
      <c r="AV16820" s="61"/>
      <c r="AW16820" s="61"/>
      <c r="AX16820" s="61"/>
      <c r="AY16820" s="61"/>
      <c r="AZ16820" s="61"/>
      <c r="BA16820" s="61"/>
    </row>
    <row r="16821" spans="39:53" x14ac:dyDescent="0.2">
      <c r="AM16821" s="61"/>
      <c r="AN16821" s="61"/>
      <c r="AO16821" s="171"/>
      <c r="AP16821" s="61"/>
      <c r="AQ16821" s="61"/>
      <c r="AR16821" s="61"/>
      <c r="AS16821" s="61"/>
      <c r="AT16821" s="61"/>
      <c r="AU16821" s="61"/>
      <c r="AV16821" s="61"/>
      <c r="AW16821" s="61"/>
      <c r="AX16821" s="61"/>
      <c r="AY16821" s="61"/>
      <c r="AZ16821" s="61"/>
      <c r="BA16821" s="61"/>
    </row>
    <row r="16822" spans="39:53" x14ac:dyDescent="0.2">
      <c r="AM16822" s="61"/>
      <c r="AN16822" s="61"/>
      <c r="AO16822" s="171"/>
      <c r="AP16822" s="61"/>
      <c r="AQ16822" s="61"/>
      <c r="AR16822" s="61"/>
      <c r="AS16822" s="61"/>
      <c r="AT16822" s="61"/>
      <c r="AU16822" s="61"/>
      <c r="AV16822" s="61"/>
      <c r="AW16822" s="61"/>
      <c r="AX16822" s="61"/>
      <c r="AY16822" s="61"/>
      <c r="AZ16822" s="61"/>
      <c r="BA16822" s="61"/>
    </row>
    <row r="16823" spans="39:53" x14ac:dyDescent="0.2">
      <c r="AM16823" s="61"/>
      <c r="AN16823" s="61"/>
      <c r="AO16823" s="171"/>
      <c r="AP16823" s="61"/>
      <c r="AQ16823" s="61"/>
      <c r="AR16823" s="61"/>
      <c r="AS16823" s="61"/>
      <c r="AT16823" s="61"/>
      <c r="AU16823" s="61"/>
      <c r="AV16823" s="61"/>
      <c r="AW16823" s="61"/>
      <c r="AX16823" s="61"/>
      <c r="AY16823" s="61"/>
      <c r="AZ16823" s="61"/>
      <c r="BA16823" s="61"/>
    </row>
    <row r="16824" spans="39:53" x14ac:dyDescent="0.2">
      <c r="AM16824" s="61"/>
      <c r="AN16824" s="61"/>
      <c r="AO16824" s="171"/>
      <c r="AP16824" s="61"/>
      <c r="AQ16824" s="61"/>
      <c r="AR16824" s="61"/>
      <c r="AS16824" s="61"/>
      <c r="AT16824" s="61"/>
      <c r="AU16824" s="61"/>
      <c r="AV16824" s="61"/>
      <c r="AW16824" s="61"/>
      <c r="AX16824" s="61"/>
      <c r="AY16824" s="61"/>
      <c r="AZ16824" s="61"/>
      <c r="BA16824" s="61"/>
    </row>
    <row r="16825" spans="39:53" x14ac:dyDescent="0.2">
      <c r="AM16825" s="61"/>
      <c r="AN16825" s="61"/>
      <c r="AO16825" s="171"/>
      <c r="AP16825" s="61"/>
      <c r="AQ16825" s="61"/>
      <c r="AR16825" s="61"/>
      <c r="AS16825" s="61"/>
      <c r="AT16825" s="61"/>
      <c r="AU16825" s="61"/>
      <c r="AV16825" s="61"/>
      <c r="AW16825" s="61"/>
      <c r="AX16825" s="61"/>
      <c r="AY16825" s="61"/>
      <c r="AZ16825" s="61"/>
      <c r="BA16825" s="61"/>
    </row>
    <row r="16826" spans="39:53" x14ac:dyDescent="0.2">
      <c r="AM16826" s="61"/>
      <c r="AN16826" s="61"/>
      <c r="AO16826" s="171"/>
      <c r="AP16826" s="61"/>
      <c r="AQ16826" s="61"/>
      <c r="AR16826" s="61"/>
      <c r="AS16826" s="61"/>
      <c r="AT16826" s="61"/>
      <c r="AU16826" s="61"/>
      <c r="AV16826" s="61"/>
      <c r="AW16826" s="61"/>
      <c r="AX16826" s="61"/>
      <c r="AY16826" s="61"/>
      <c r="AZ16826" s="61"/>
      <c r="BA16826" s="61"/>
    </row>
    <row r="16827" spans="39:53" x14ac:dyDescent="0.2">
      <c r="AM16827" s="61"/>
      <c r="AN16827" s="61"/>
      <c r="AO16827" s="171"/>
      <c r="AP16827" s="61"/>
      <c r="AQ16827" s="61"/>
      <c r="AR16827" s="61"/>
      <c r="AS16827" s="61"/>
      <c r="AT16827" s="61"/>
      <c r="AU16827" s="61"/>
      <c r="AV16827" s="61"/>
      <c r="AW16827" s="61"/>
      <c r="AX16827" s="61"/>
      <c r="AY16827" s="61"/>
      <c r="AZ16827" s="61"/>
      <c r="BA16827" s="61"/>
    </row>
    <row r="16828" spans="39:53" x14ac:dyDescent="0.2">
      <c r="AM16828" s="61"/>
      <c r="AN16828" s="61"/>
      <c r="AO16828" s="171"/>
      <c r="AP16828" s="61"/>
      <c r="AQ16828" s="61"/>
      <c r="AR16828" s="61"/>
      <c r="AS16828" s="61"/>
      <c r="AT16828" s="61"/>
      <c r="AU16828" s="61"/>
      <c r="AV16828" s="61"/>
      <c r="AW16828" s="61"/>
      <c r="AX16828" s="61"/>
      <c r="AY16828" s="61"/>
      <c r="AZ16828" s="61"/>
      <c r="BA16828" s="61"/>
    </row>
    <row r="16829" spans="39:53" x14ac:dyDescent="0.2">
      <c r="AM16829" s="61"/>
      <c r="AN16829" s="61"/>
      <c r="AO16829" s="171"/>
      <c r="AP16829" s="61"/>
      <c r="AQ16829" s="61"/>
      <c r="AR16829" s="61"/>
      <c r="AS16829" s="61"/>
      <c r="AT16829" s="61"/>
      <c r="AU16829" s="61"/>
      <c r="AV16829" s="61"/>
      <c r="AW16829" s="61"/>
      <c r="AX16829" s="61"/>
      <c r="AY16829" s="61"/>
      <c r="AZ16829" s="61"/>
      <c r="BA16829" s="61"/>
    </row>
    <row r="16830" spans="39:53" x14ac:dyDescent="0.2">
      <c r="AM16830" s="61"/>
      <c r="AN16830" s="61"/>
      <c r="AO16830" s="171"/>
      <c r="AP16830" s="61"/>
      <c r="AQ16830" s="61"/>
      <c r="AR16830" s="61"/>
      <c r="AS16830" s="61"/>
      <c r="AT16830" s="61"/>
      <c r="AU16830" s="61"/>
      <c r="AV16830" s="61"/>
      <c r="AW16830" s="61"/>
      <c r="AX16830" s="61"/>
      <c r="AY16830" s="61"/>
      <c r="AZ16830" s="61"/>
      <c r="BA16830" s="61"/>
    </row>
    <row r="16831" spans="39:53" x14ac:dyDescent="0.2">
      <c r="AM16831" s="61"/>
      <c r="AN16831" s="61"/>
      <c r="AO16831" s="171"/>
      <c r="AP16831" s="61"/>
      <c r="AQ16831" s="61"/>
      <c r="AR16831" s="61"/>
      <c r="AS16831" s="61"/>
      <c r="AT16831" s="61"/>
      <c r="AU16831" s="61"/>
      <c r="AV16831" s="61"/>
      <c r="AW16831" s="61"/>
      <c r="AX16831" s="61"/>
      <c r="AY16831" s="61"/>
      <c r="AZ16831" s="61"/>
      <c r="BA16831" s="61"/>
    </row>
    <row r="16832" spans="39:53" x14ac:dyDescent="0.2">
      <c r="AM16832" s="61"/>
      <c r="AN16832" s="61"/>
      <c r="AO16832" s="171"/>
      <c r="AP16832" s="61"/>
      <c r="AQ16832" s="61"/>
      <c r="AR16832" s="61"/>
      <c r="AS16832" s="61"/>
      <c r="AT16832" s="61"/>
      <c r="AU16832" s="61"/>
      <c r="AV16832" s="61"/>
      <c r="AW16832" s="61"/>
      <c r="AX16832" s="61"/>
      <c r="AY16832" s="61"/>
      <c r="AZ16832" s="61"/>
      <c r="BA16832" s="61"/>
    </row>
    <row r="16833" spans="39:53" x14ac:dyDescent="0.2">
      <c r="AM16833" s="61"/>
      <c r="AN16833" s="61"/>
      <c r="AO16833" s="171"/>
      <c r="AP16833" s="61"/>
      <c r="AQ16833" s="61"/>
      <c r="AR16833" s="61"/>
      <c r="AS16833" s="61"/>
      <c r="AT16833" s="61"/>
      <c r="AU16833" s="61"/>
      <c r="AV16833" s="61"/>
      <c r="AW16833" s="61"/>
      <c r="AX16833" s="61"/>
      <c r="AY16833" s="61"/>
      <c r="AZ16833" s="61"/>
      <c r="BA16833" s="61"/>
    </row>
    <row r="16834" spans="39:53" x14ac:dyDescent="0.2">
      <c r="AM16834" s="61"/>
      <c r="AN16834" s="61"/>
      <c r="AO16834" s="171"/>
      <c r="AP16834" s="61"/>
      <c r="AQ16834" s="61"/>
      <c r="AR16834" s="61"/>
      <c r="AS16834" s="61"/>
      <c r="AT16834" s="61"/>
      <c r="AU16834" s="61"/>
      <c r="AV16834" s="61"/>
      <c r="AW16834" s="61"/>
      <c r="AX16834" s="61"/>
      <c r="AY16834" s="61"/>
      <c r="AZ16834" s="61"/>
      <c r="BA16834" s="61"/>
    </row>
    <row r="16835" spans="39:53" x14ac:dyDescent="0.2">
      <c r="AM16835" s="61"/>
      <c r="AN16835" s="61"/>
      <c r="AO16835" s="171"/>
      <c r="AP16835" s="61"/>
      <c r="AQ16835" s="61"/>
      <c r="AR16835" s="61"/>
      <c r="AS16835" s="61"/>
      <c r="AT16835" s="61"/>
      <c r="AU16835" s="61"/>
      <c r="AV16835" s="61"/>
      <c r="AW16835" s="61"/>
      <c r="AX16835" s="61"/>
      <c r="AY16835" s="61"/>
      <c r="AZ16835" s="61"/>
      <c r="BA16835" s="61"/>
    </row>
    <row r="16836" spans="39:53" x14ac:dyDescent="0.2">
      <c r="AM16836" s="61"/>
      <c r="AN16836" s="61"/>
      <c r="AO16836" s="171"/>
      <c r="AP16836" s="61"/>
      <c r="AQ16836" s="61"/>
      <c r="AR16836" s="61"/>
      <c r="AS16836" s="61"/>
      <c r="AT16836" s="61"/>
      <c r="AU16836" s="61"/>
      <c r="AV16836" s="61"/>
      <c r="AW16836" s="61"/>
      <c r="AX16836" s="61"/>
      <c r="AY16836" s="61"/>
      <c r="AZ16836" s="61"/>
      <c r="BA16836" s="61"/>
    </row>
    <row r="16837" spans="39:53" x14ac:dyDescent="0.2">
      <c r="AM16837" s="61"/>
      <c r="AN16837" s="61"/>
      <c r="AO16837" s="171"/>
      <c r="AP16837" s="61"/>
      <c r="AQ16837" s="61"/>
      <c r="AR16837" s="61"/>
      <c r="AS16837" s="61"/>
      <c r="AT16837" s="61"/>
      <c r="AU16837" s="61"/>
      <c r="AV16837" s="61"/>
      <c r="AW16837" s="61"/>
      <c r="AX16837" s="61"/>
      <c r="AY16837" s="61"/>
      <c r="AZ16837" s="61"/>
      <c r="BA16837" s="61"/>
    </row>
    <row r="16838" spans="39:53" x14ac:dyDescent="0.2">
      <c r="AM16838" s="61"/>
      <c r="AN16838" s="61"/>
      <c r="AO16838" s="171"/>
      <c r="AP16838" s="61"/>
      <c r="AQ16838" s="61"/>
      <c r="AR16838" s="61"/>
      <c r="AS16838" s="61"/>
      <c r="AT16838" s="61"/>
      <c r="AU16838" s="61"/>
      <c r="AV16838" s="61"/>
      <c r="AW16838" s="61"/>
      <c r="AX16838" s="61"/>
      <c r="AY16838" s="61"/>
      <c r="AZ16838" s="61"/>
      <c r="BA16838" s="61"/>
    </row>
    <row r="16839" spans="39:53" x14ac:dyDescent="0.2">
      <c r="AM16839" s="61"/>
      <c r="AN16839" s="61"/>
      <c r="AO16839" s="171"/>
      <c r="AP16839" s="61"/>
      <c r="AQ16839" s="61"/>
      <c r="AR16839" s="61"/>
      <c r="AS16839" s="61"/>
      <c r="AT16839" s="61"/>
      <c r="AU16839" s="61"/>
      <c r="AV16839" s="61"/>
      <c r="AW16839" s="61"/>
      <c r="AX16839" s="61"/>
      <c r="AY16839" s="61"/>
      <c r="AZ16839" s="61"/>
      <c r="BA16839" s="61"/>
    </row>
    <row r="16840" spans="39:53" x14ac:dyDescent="0.2">
      <c r="AM16840" s="61"/>
      <c r="AN16840" s="61"/>
      <c r="AO16840" s="171"/>
      <c r="AP16840" s="61"/>
      <c r="AQ16840" s="61"/>
      <c r="AR16840" s="61"/>
      <c r="AS16840" s="61"/>
      <c r="AT16840" s="61"/>
      <c r="AU16840" s="61"/>
      <c r="AV16840" s="61"/>
      <c r="AW16840" s="61"/>
      <c r="AX16840" s="61"/>
      <c r="AY16840" s="61"/>
      <c r="AZ16840" s="61"/>
      <c r="BA16840" s="61"/>
    </row>
    <row r="16841" spans="39:53" x14ac:dyDescent="0.2">
      <c r="AM16841" s="61"/>
      <c r="AN16841" s="61"/>
      <c r="AO16841" s="171"/>
      <c r="AP16841" s="61"/>
      <c r="AQ16841" s="61"/>
      <c r="AR16841" s="61"/>
      <c r="AS16841" s="61"/>
      <c r="AT16841" s="61"/>
      <c r="AU16841" s="61"/>
      <c r="AV16841" s="61"/>
      <c r="AW16841" s="61"/>
      <c r="AX16841" s="61"/>
      <c r="AY16841" s="61"/>
      <c r="AZ16841" s="61"/>
      <c r="BA16841" s="61"/>
    </row>
    <row r="16842" spans="39:53" x14ac:dyDescent="0.2">
      <c r="AM16842" s="61"/>
      <c r="AN16842" s="61"/>
      <c r="AO16842" s="171"/>
      <c r="AP16842" s="61"/>
      <c r="AQ16842" s="61"/>
      <c r="AR16842" s="61"/>
      <c r="AS16842" s="61"/>
      <c r="AT16842" s="61"/>
      <c r="AU16842" s="61"/>
      <c r="AV16842" s="61"/>
      <c r="AW16842" s="61"/>
      <c r="AX16842" s="61"/>
      <c r="AY16842" s="61"/>
      <c r="AZ16842" s="61"/>
      <c r="BA16842" s="61"/>
    </row>
    <row r="16843" spans="39:53" x14ac:dyDescent="0.2">
      <c r="AM16843" s="61"/>
      <c r="AN16843" s="61"/>
      <c r="AO16843" s="171"/>
      <c r="AP16843" s="61"/>
      <c r="AQ16843" s="61"/>
      <c r="AR16843" s="61"/>
      <c r="AS16843" s="61"/>
      <c r="AT16843" s="61"/>
      <c r="AU16843" s="61"/>
      <c r="AV16843" s="61"/>
      <c r="AW16843" s="61"/>
      <c r="AX16843" s="61"/>
      <c r="AY16843" s="61"/>
      <c r="AZ16843" s="61"/>
      <c r="BA16843" s="61"/>
    </row>
    <row r="16844" spans="39:53" x14ac:dyDescent="0.2">
      <c r="AM16844" s="61"/>
      <c r="AN16844" s="61"/>
      <c r="AO16844" s="171"/>
      <c r="AP16844" s="61"/>
      <c r="AQ16844" s="61"/>
      <c r="AR16844" s="61"/>
      <c r="AS16844" s="61"/>
      <c r="AT16844" s="61"/>
      <c r="AU16844" s="61"/>
      <c r="AV16844" s="61"/>
      <c r="AW16844" s="61"/>
      <c r="AX16844" s="61"/>
      <c r="AY16844" s="61"/>
      <c r="AZ16844" s="61"/>
      <c r="BA16844" s="61"/>
    </row>
    <row r="16845" spans="39:53" x14ac:dyDescent="0.2">
      <c r="AM16845" s="61"/>
      <c r="AN16845" s="61"/>
      <c r="AO16845" s="171"/>
      <c r="AP16845" s="61"/>
      <c r="AQ16845" s="61"/>
      <c r="AR16845" s="61"/>
      <c r="AS16845" s="61"/>
      <c r="AT16845" s="61"/>
      <c r="AU16845" s="61"/>
      <c r="AV16845" s="61"/>
      <c r="AW16845" s="61"/>
      <c r="AX16845" s="61"/>
      <c r="AY16845" s="61"/>
      <c r="AZ16845" s="61"/>
      <c r="BA16845" s="61"/>
    </row>
    <row r="16846" spans="39:53" x14ac:dyDescent="0.2">
      <c r="AM16846" s="61"/>
      <c r="AN16846" s="61"/>
      <c r="AO16846" s="171"/>
      <c r="AP16846" s="61"/>
      <c r="AQ16846" s="61"/>
      <c r="AR16846" s="61"/>
      <c r="AS16846" s="61"/>
      <c r="AT16846" s="61"/>
      <c r="AU16846" s="61"/>
      <c r="AV16846" s="61"/>
      <c r="AW16846" s="61"/>
      <c r="AX16846" s="61"/>
      <c r="AY16846" s="61"/>
      <c r="AZ16846" s="61"/>
      <c r="BA16846" s="61"/>
    </row>
    <row r="16847" spans="39:53" x14ac:dyDescent="0.2">
      <c r="AM16847" s="61"/>
      <c r="AN16847" s="61"/>
      <c r="AO16847" s="171"/>
      <c r="AP16847" s="61"/>
      <c r="AQ16847" s="61"/>
      <c r="AR16847" s="61"/>
      <c r="AS16847" s="61"/>
      <c r="AT16847" s="61"/>
      <c r="AU16847" s="61"/>
      <c r="AV16847" s="61"/>
      <c r="AW16847" s="61"/>
      <c r="AX16847" s="61"/>
      <c r="AY16847" s="61"/>
      <c r="AZ16847" s="61"/>
      <c r="BA16847" s="61"/>
    </row>
    <row r="16848" spans="39:53" x14ac:dyDescent="0.2">
      <c r="AM16848" s="61"/>
      <c r="AN16848" s="61"/>
      <c r="AO16848" s="171"/>
      <c r="AP16848" s="61"/>
      <c r="AQ16848" s="61"/>
      <c r="AR16848" s="61"/>
      <c r="AS16848" s="61"/>
      <c r="AT16848" s="61"/>
      <c r="AU16848" s="61"/>
      <c r="AV16848" s="61"/>
      <c r="AW16848" s="61"/>
      <c r="AX16848" s="61"/>
      <c r="AY16848" s="61"/>
      <c r="AZ16848" s="61"/>
      <c r="BA16848" s="61"/>
    </row>
    <row r="16849" spans="39:53" x14ac:dyDescent="0.2">
      <c r="AM16849" s="61"/>
      <c r="AN16849" s="61"/>
      <c r="AO16849" s="171"/>
      <c r="AP16849" s="61"/>
      <c r="AQ16849" s="61"/>
      <c r="AR16849" s="61"/>
      <c r="AS16849" s="61"/>
      <c r="AT16849" s="61"/>
      <c r="AU16849" s="61"/>
      <c r="AV16849" s="61"/>
      <c r="AW16849" s="61"/>
      <c r="AX16849" s="61"/>
      <c r="AY16849" s="61"/>
      <c r="AZ16849" s="61"/>
      <c r="BA16849" s="61"/>
    </row>
    <row r="16850" spans="39:53" x14ac:dyDescent="0.2">
      <c r="AM16850" s="61"/>
      <c r="AN16850" s="61"/>
      <c r="AO16850" s="171"/>
      <c r="AP16850" s="61"/>
      <c r="AQ16850" s="61"/>
      <c r="AR16850" s="61"/>
      <c r="AS16850" s="61"/>
      <c r="AT16850" s="61"/>
      <c r="AU16850" s="61"/>
      <c r="AV16850" s="61"/>
      <c r="AW16850" s="61"/>
      <c r="AX16850" s="61"/>
      <c r="AY16850" s="61"/>
      <c r="AZ16850" s="61"/>
      <c r="BA16850" s="61"/>
    </row>
    <row r="16851" spans="39:53" x14ac:dyDescent="0.2">
      <c r="AM16851" s="61"/>
      <c r="AN16851" s="61"/>
      <c r="AO16851" s="171"/>
      <c r="AP16851" s="61"/>
      <c r="AQ16851" s="61"/>
      <c r="AR16851" s="61"/>
      <c r="AS16851" s="61"/>
      <c r="AT16851" s="61"/>
      <c r="AU16851" s="61"/>
      <c r="AV16851" s="61"/>
      <c r="AW16851" s="61"/>
      <c r="AX16851" s="61"/>
      <c r="AY16851" s="61"/>
      <c r="AZ16851" s="61"/>
      <c r="BA16851" s="61"/>
    </row>
    <row r="16852" spans="39:53" x14ac:dyDescent="0.2">
      <c r="AM16852" s="61"/>
      <c r="AN16852" s="61"/>
      <c r="AO16852" s="171"/>
      <c r="AP16852" s="61"/>
      <c r="AQ16852" s="61"/>
      <c r="AR16852" s="61"/>
      <c r="AS16852" s="61"/>
      <c r="AT16852" s="61"/>
      <c r="AU16852" s="61"/>
      <c r="AV16852" s="61"/>
      <c r="AW16852" s="61"/>
      <c r="AX16852" s="61"/>
      <c r="AY16852" s="61"/>
      <c r="AZ16852" s="61"/>
      <c r="BA16852" s="61"/>
    </row>
    <row r="16853" spans="39:53" x14ac:dyDescent="0.2">
      <c r="AM16853" s="61"/>
      <c r="AN16853" s="61"/>
      <c r="AO16853" s="171"/>
      <c r="AP16853" s="61"/>
      <c r="AQ16853" s="61"/>
      <c r="AR16853" s="61"/>
      <c r="AS16853" s="61"/>
      <c r="AT16853" s="61"/>
      <c r="AU16853" s="61"/>
      <c r="AV16853" s="61"/>
      <c r="AW16853" s="61"/>
      <c r="AX16853" s="61"/>
      <c r="AY16853" s="61"/>
      <c r="AZ16853" s="61"/>
      <c r="BA16853" s="61"/>
    </row>
    <row r="16854" spans="39:53" x14ac:dyDescent="0.2">
      <c r="AM16854" s="61"/>
      <c r="AN16854" s="61"/>
      <c r="AO16854" s="171"/>
      <c r="AP16854" s="61"/>
      <c r="AQ16854" s="61"/>
      <c r="AR16854" s="61"/>
      <c r="AS16854" s="61"/>
      <c r="AT16854" s="61"/>
      <c r="AU16854" s="61"/>
      <c r="AV16854" s="61"/>
      <c r="AW16854" s="61"/>
      <c r="AX16854" s="61"/>
      <c r="AY16854" s="61"/>
      <c r="AZ16854" s="61"/>
      <c r="BA16854" s="61"/>
    </row>
    <row r="16855" spans="39:53" x14ac:dyDescent="0.2">
      <c r="AM16855" s="61"/>
      <c r="AN16855" s="61"/>
      <c r="AO16855" s="171"/>
      <c r="AP16855" s="61"/>
      <c r="AQ16855" s="61"/>
      <c r="AR16855" s="61"/>
      <c r="AS16855" s="61"/>
      <c r="AT16855" s="61"/>
      <c r="AU16855" s="61"/>
      <c r="AV16855" s="61"/>
      <c r="AW16855" s="61"/>
      <c r="AX16855" s="61"/>
      <c r="AY16855" s="61"/>
      <c r="AZ16855" s="61"/>
      <c r="BA16855" s="61"/>
    </row>
    <row r="16856" spans="39:53" x14ac:dyDescent="0.2">
      <c r="AM16856" s="61"/>
      <c r="AN16856" s="61"/>
      <c r="AO16856" s="171"/>
      <c r="AP16856" s="61"/>
      <c r="AQ16856" s="61"/>
      <c r="AR16856" s="61"/>
      <c r="AS16856" s="61"/>
      <c r="AT16856" s="61"/>
      <c r="AU16856" s="61"/>
      <c r="AV16856" s="61"/>
      <c r="AW16856" s="61"/>
      <c r="AX16856" s="61"/>
      <c r="AY16856" s="61"/>
      <c r="AZ16856" s="61"/>
      <c r="BA16856" s="61"/>
    </row>
    <row r="16857" spans="39:53" x14ac:dyDescent="0.2">
      <c r="AM16857" s="61"/>
      <c r="AN16857" s="61"/>
      <c r="AO16857" s="171"/>
      <c r="AP16857" s="61"/>
      <c r="AQ16857" s="61"/>
      <c r="AR16857" s="61"/>
      <c r="AS16857" s="61"/>
      <c r="AT16857" s="61"/>
      <c r="AU16857" s="61"/>
      <c r="AV16857" s="61"/>
      <c r="AW16857" s="61"/>
      <c r="AX16857" s="61"/>
      <c r="AY16857" s="61"/>
      <c r="AZ16857" s="61"/>
      <c r="BA16857" s="61"/>
    </row>
    <row r="16858" spans="39:53" x14ac:dyDescent="0.2">
      <c r="AM16858" s="61"/>
      <c r="AN16858" s="61"/>
      <c r="AO16858" s="171"/>
      <c r="AP16858" s="61"/>
      <c r="AQ16858" s="61"/>
      <c r="AR16858" s="61"/>
      <c r="AS16858" s="61"/>
      <c r="AT16858" s="61"/>
      <c r="AU16858" s="61"/>
      <c r="AV16858" s="61"/>
      <c r="AW16858" s="61"/>
      <c r="AX16858" s="61"/>
      <c r="AY16858" s="61"/>
      <c r="AZ16858" s="61"/>
      <c r="BA16858" s="61"/>
    </row>
    <row r="16859" spans="39:53" x14ac:dyDescent="0.2">
      <c r="AM16859" s="61"/>
      <c r="AN16859" s="61"/>
      <c r="AO16859" s="171"/>
      <c r="AP16859" s="61"/>
      <c r="AQ16859" s="61"/>
      <c r="AR16859" s="61"/>
      <c r="AS16859" s="61"/>
      <c r="AT16859" s="61"/>
      <c r="AU16859" s="61"/>
      <c r="AV16859" s="61"/>
      <c r="AW16859" s="61"/>
      <c r="AX16859" s="61"/>
      <c r="AY16859" s="61"/>
      <c r="AZ16859" s="61"/>
      <c r="BA16859" s="61"/>
    </row>
    <row r="16860" spans="39:53" x14ac:dyDescent="0.2">
      <c r="AM16860" s="61"/>
      <c r="AN16860" s="61"/>
      <c r="AO16860" s="171"/>
      <c r="AP16860" s="61"/>
      <c r="AQ16860" s="61"/>
      <c r="AR16860" s="61"/>
      <c r="AS16860" s="61"/>
      <c r="AT16860" s="61"/>
      <c r="AU16860" s="61"/>
      <c r="AV16860" s="61"/>
      <c r="AW16860" s="61"/>
      <c r="AX16860" s="61"/>
      <c r="AY16860" s="61"/>
      <c r="AZ16860" s="61"/>
      <c r="BA16860" s="61"/>
    </row>
    <row r="16861" spans="39:53" x14ac:dyDescent="0.2">
      <c r="AM16861" s="61"/>
      <c r="AN16861" s="61"/>
      <c r="AO16861" s="171"/>
      <c r="AP16861" s="61"/>
      <c r="AQ16861" s="61"/>
      <c r="AR16861" s="61"/>
      <c r="AS16861" s="61"/>
      <c r="AT16861" s="61"/>
      <c r="AU16861" s="61"/>
      <c r="AV16861" s="61"/>
      <c r="AW16861" s="61"/>
      <c r="AX16861" s="61"/>
      <c r="AY16861" s="61"/>
      <c r="AZ16861" s="61"/>
      <c r="BA16861" s="61"/>
    </row>
    <row r="16862" spans="39:53" x14ac:dyDescent="0.2">
      <c r="AM16862" s="61"/>
      <c r="AN16862" s="61"/>
      <c r="AO16862" s="171"/>
      <c r="AP16862" s="61"/>
      <c r="AQ16862" s="61"/>
      <c r="AR16862" s="61"/>
      <c r="AS16862" s="61"/>
      <c r="AT16862" s="61"/>
      <c r="AU16862" s="61"/>
      <c r="AV16862" s="61"/>
      <c r="AW16862" s="61"/>
      <c r="AX16862" s="61"/>
      <c r="AY16862" s="61"/>
      <c r="AZ16862" s="61"/>
      <c r="BA16862" s="61"/>
    </row>
    <row r="16863" spans="39:53" x14ac:dyDescent="0.2">
      <c r="AM16863" s="61"/>
      <c r="AN16863" s="61"/>
      <c r="AO16863" s="171"/>
      <c r="AP16863" s="61"/>
      <c r="AQ16863" s="61"/>
      <c r="AR16863" s="61"/>
      <c r="AS16863" s="61"/>
      <c r="AT16863" s="61"/>
      <c r="AU16863" s="61"/>
      <c r="AV16863" s="61"/>
      <c r="AW16863" s="61"/>
      <c r="AX16863" s="61"/>
      <c r="AY16863" s="61"/>
      <c r="AZ16863" s="61"/>
      <c r="BA16863" s="61"/>
    </row>
    <row r="16864" spans="39:53" x14ac:dyDescent="0.2">
      <c r="AM16864" s="61"/>
      <c r="AN16864" s="61"/>
      <c r="AO16864" s="171"/>
      <c r="AP16864" s="61"/>
      <c r="AQ16864" s="61"/>
      <c r="AR16864" s="61"/>
      <c r="AS16864" s="61"/>
      <c r="AT16864" s="61"/>
      <c r="AU16864" s="61"/>
      <c r="AV16864" s="61"/>
      <c r="AW16864" s="61"/>
      <c r="AX16864" s="61"/>
      <c r="AY16864" s="61"/>
      <c r="AZ16864" s="61"/>
      <c r="BA16864" s="61"/>
    </row>
    <row r="16865" spans="39:53" x14ac:dyDescent="0.2">
      <c r="AM16865" s="61"/>
      <c r="AN16865" s="61"/>
      <c r="AO16865" s="171"/>
      <c r="AP16865" s="61"/>
      <c r="AQ16865" s="61"/>
      <c r="AR16865" s="61"/>
      <c r="AS16865" s="61"/>
      <c r="AT16865" s="61"/>
      <c r="AU16865" s="61"/>
      <c r="AV16865" s="61"/>
      <c r="AW16865" s="61"/>
      <c r="AX16865" s="61"/>
      <c r="AY16865" s="61"/>
      <c r="AZ16865" s="61"/>
      <c r="BA16865" s="61"/>
    </row>
    <row r="16866" spans="39:53" x14ac:dyDescent="0.2">
      <c r="AM16866" s="61"/>
      <c r="AN16866" s="61"/>
      <c r="AO16866" s="171"/>
      <c r="AP16866" s="61"/>
      <c r="AQ16866" s="61"/>
      <c r="AR16866" s="61"/>
      <c r="AS16866" s="61"/>
      <c r="AT16866" s="61"/>
      <c r="AU16866" s="61"/>
      <c r="AV16866" s="61"/>
      <c r="AW16866" s="61"/>
      <c r="AX16866" s="61"/>
      <c r="AY16866" s="61"/>
      <c r="AZ16866" s="61"/>
      <c r="BA16866" s="61"/>
    </row>
    <row r="16867" spans="39:53" x14ac:dyDescent="0.2">
      <c r="AM16867" s="61"/>
      <c r="AN16867" s="61"/>
      <c r="AO16867" s="171"/>
      <c r="AP16867" s="61"/>
      <c r="AQ16867" s="61"/>
      <c r="AR16867" s="61"/>
      <c r="AS16867" s="61"/>
      <c r="AT16867" s="61"/>
      <c r="AU16867" s="61"/>
      <c r="AV16867" s="61"/>
      <c r="AW16867" s="61"/>
      <c r="AX16867" s="61"/>
      <c r="AY16867" s="61"/>
      <c r="AZ16867" s="61"/>
      <c r="BA16867" s="61"/>
    </row>
    <row r="16868" spans="39:53" x14ac:dyDescent="0.2">
      <c r="AM16868" s="61"/>
      <c r="AN16868" s="61"/>
      <c r="AO16868" s="171"/>
      <c r="AP16868" s="61"/>
      <c r="AQ16868" s="61"/>
      <c r="AR16868" s="61"/>
      <c r="AS16868" s="61"/>
      <c r="AT16868" s="61"/>
      <c r="AU16868" s="61"/>
      <c r="AV16868" s="61"/>
      <c r="AW16868" s="61"/>
      <c r="AX16868" s="61"/>
      <c r="AY16868" s="61"/>
      <c r="AZ16868" s="61"/>
      <c r="BA16868" s="61"/>
    </row>
    <row r="16869" spans="39:53" x14ac:dyDescent="0.2">
      <c r="AM16869" s="61"/>
      <c r="AN16869" s="61"/>
      <c r="AO16869" s="171"/>
      <c r="AP16869" s="61"/>
      <c r="AQ16869" s="61"/>
      <c r="AR16869" s="61"/>
      <c r="AS16869" s="61"/>
      <c r="AT16869" s="61"/>
      <c r="AU16869" s="61"/>
      <c r="AV16869" s="61"/>
      <c r="AW16869" s="61"/>
      <c r="AX16869" s="61"/>
      <c r="AY16869" s="61"/>
      <c r="AZ16869" s="61"/>
      <c r="BA16869" s="61"/>
    </row>
    <row r="16870" spans="39:53" x14ac:dyDescent="0.2">
      <c r="AM16870" s="61"/>
      <c r="AN16870" s="61"/>
      <c r="AO16870" s="171"/>
      <c r="AP16870" s="61"/>
      <c r="AQ16870" s="61"/>
      <c r="AR16870" s="61"/>
      <c r="AS16870" s="61"/>
      <c r="AT16870" s="61"/>
      <c r="AU16870" s="61"/>
      <c r="AV16870" s="61"/>
      <c r="AW16870" s="61"/>
      <c r="AX16870" s="61"/>
      <c r="AY16870" s="61"/>
      <c r="AZ16870" s="61"/>
      <c r="BA16870" s="61"/>
    </row>
    <row r="16871" spans="39:53" x14ac:dyDescent="0.2">
      <c r="AM16871" s="61"/>
      <c r="AN16871" s="61"/>
      <c r="AO16871" s="171"/>
      <c r="AP16871" s="61"/>
      <c r="AQ16871" s="61"/>
      <c r="AR16871" s="61"/>
      <c r="AS16871" s="61"/>
      <c r="AT16871" s="61"/>
      <c r="AU16871" s="61"/>
      <c r="AV16871" s="61"/>
      <c r="AW16871" s="61"/>
      <c r="AX16871" s="61"/>
      <c r="AY16871" s="61"/>
      <c r="AZ16871" s="61"/>
      <c r="BA16871" s="61"/>
    </row>
    <row r="16872" spans="39:53" x14ac:dyDescent="0.2">
      <c r="AM16872" s="61"/>
      <c r="AN16872" s="61"/>
      <c r="AO16872" s="171"/>
      <c r="AP16872" s="61"/>
      <c r="AQ16872" s="61"/>
      <c r="AR16872" s="61"/>
      <c r="AS16872" s="61"/>
      <c r="AT16872" s="61"/>
      <c r="AU16872" s="61"/>
      <c r="AV16872" s="61"/>
      <c r="AW16872" s="61"/>
      <c r="AX16872" s="61"/>
      <c r="AY16872" s="61"/>
      <c r="AZ16872" s="61"/>
      <c r="BA16872" s="61"/>
    </row>
    <row r="16873" spans="39:53" x14ac:dyDescent="0.2">
      <c r="AM16873" s="61"/>
      <c r="AN16873" s="61"/>
      <c r="AO16873" s="171"/>
      <c r="AP16873" s="61"/>
      <c r="AQ16873" s="61"/>
      <c r="AR16873" s="61"/>
      <c r="AS16873" s="61"/>
      <c r="AT16873" s="61"/>
      <c r="AU16873" s="61"/>
      <c r="AV16873" s="61"/>
      <c r="AW16873" s="61"/>
      <c r="AX16873" s="61"/>
      <c r="AY16873" s="61"/>
      <c r="AZ16873" s="61"/>
      <c r="BA16873" s="61"/>
    </row>
    <row r="16874" spans="39:53" x14ac:dyDescent="0.2">
      <c r="AM16874" s="61"/>
      <c r="AN16874" s="61"/>
      <c r="AO16874" s="171"/>
      <c r="AP16874" s="61"/>
      <c r="AQ16874" s="61"/>
      <c r="AR16874" s="61"/>
      <c r="AS16874" s="61"/>
      <c r="AT16874" s="61"/>
      <c r="AU16874" s="61"/>
      <c r="AV16874" s="61"/>
      <c r="AW16874" s="61"/>
      <c r="AX16874" s="61"/>
      <c r="AY16874" s="61"/>
      <c r="AZ16874" s="61"/>
      <c r="BA16874" s="61"/>
    </row>
    <row r="16875" spans="39:53" x14ac:dyDescent="0.2">
      <c r="AM16875" s="61"/>
      <c r="AN16875" s="61"/>
      <c r="AO16875" s="171"/>
      <c r="AP16875" s="61"/>
      <c r="AQ16875" s="61"/>
      <c r="AR16875" s="61"/>
      <c r="AS16875" s="61"/>
      <c r="AT16875" s="61"/>
      <c r="AU16875" s="61"/>
      <c r="AV16875" s="61"/>
      <c r="AW16875" s="61"/>
      <c r="AX16875" s="61"/>
      <c r="AY16875" s="61"/>
      <c r="AZ16875" s="61"/>
      <c r="BA16875" s="61"/>
    </row>
    <row r="16876" spans="39:53" x14ac:dyDescent="0.2">
      <c r="AM16876" s="61"/>
      <c r="AN16876" s="61"/>
      <c r="AO16876" s="171"/>
      <c r="AP16876" s="61"/>
      <c r="AQ16876" s="61"/>
      <c r="AR16876" s="61"/>
      <c r="AS16876" s="61"/>
      <c r="AT16876" s="61"/>
      <c r="AU16876" s="61"/>
      <c r="AV16876" s="61"/>
      <c r="AW16876" s="61"/>
      <c r="AX16876" s="61"/>
      <c r="AY16876" s="61"/>
      <c r="AZ16876" s="61"/>
      <c r="BA16876" s="61"/>
    </row>
    <row r="16877" spans="39:53" x14ac:dyDescent="0.2">
      <c r="AM16877" s="61"/>
      <c r="AN16877" s="61"/>
      <c r="AO16877" s="171"/>
      <c r="AP16877" s="61"/>
      <c r="AQ16877" s="61"/>
      <c r="AR16877" s="61"/>
      <c r="AS16877" s="61"/>
      <c r="AT16877" s="61"/>
      <c r="AU16877" s="61"/>
      <c r="AV16877" s="61"/>
      <c r="AW16877" s="61"/>
      <c r="AX16877" s="61"/>
      <c r="AY16877" s="61"/>
      <c r="AZ16877" s="61"/>
      <c r="BA16877" s="61"/>
    </row>
    <row r="16878" spans="39:53" x14ac:dyDescent="0.2">
      <c r="AM16878" s="61"/>
      <c r="AN16878" s="61"/>
      <c r="AO16878" s="171"/>
      <c r="AP16878" s="61"/>
      <c r="AQ16878" s="61"/>
      <c r="AR16878" s="61"/>
      <c r="AS16878" s="61"/>
      <c r="AT16878" s="61"/>
      <c r="AU16878" s="61"/>
      <c r="AV16878" s="61"/>
      <c r="AW16878" s="61"/>
      <c r="AX16878" s="61"/>
      <c r="AY16878" s="61"/>
      <c r="AZ16878" s="61"/>
      <c r="BA16878" s="61"/>
    </row>
    <row r="16879" spans="39:53" x14ac:dyDescent="0.2">
      <c r="AM16879" s="61"/>
      <c r="AN16879" s="61"/>
      <c r="AO16879" s="171"/>
      <c r="AP16879" s="61"/>
      <c r="AQ16879" s="61"/>
      <c r="AR16879" s="61"/>
      <c r="AS16879" s="61"/>
      <c r="AT16879" s="61"/>
      <c r="AU16879" s="61"/>
      <c r="AV16879" s="61"/>
      <c r="AW16879" s="61"/>
      <c r="AX16879" s="61"/>
      <c r="AY16879" s="61"/>
      <c r="AZ16879" s="61"/>
      <c r="BA16879" s="61"/>
    </row>
    <row r="16880" spans="39:53" x14ac:dyDescent="0.2">
      <c r="AM16880" s="61"/>
      <c r="AN16880" s="61"/>
      <c r="AO16880" s="171"/>
      <c r="AP16880" s="61"/>
      <c r="AQ16880" s="61"/>
      <c r="AR16880" s="61"/>
      <c r="AS16880" s="61"/>
      <c r="AT16880" s="61"/>
      <c r="AU16880" s="61"/>
      <c r="AV16880" s="61"/>
      <c r="AW16880" s="61"/>
      <c r="AX16880" s="61"/>
      <c r="AY16880" s="61"/>
      <c r="AZ16880" s="61"/>
      <c r="BA16880" s="61"/>
    </row>
    <row r="16881" spans="39:53" x14ac:dyDescent="0.2">
      <c r="AM16881" s="61"/>
      <c r="AN16881" s="61"/>
      <c r="AO16881" s="171"/>
      <c r="AP16881" s="61"/>
      <c r="AQ16881" s="61"/>
      <c r="AR16881" s="61"/>
      <c r="AS16881" s="61"/>
      <c r="AT16881" s="61"/>
      <c r="AU16881" s="61"/>
      <c r="AV16881" s="61"/>
      <c r="AW16881" s="61"/>
      <c r="AX16881" s="61"/>
      <c r="AY16881" s="61"/>
      <c r="AZ16881" s="61"/>
      <c r="BA16881" s="61"/>
    </row>
    <row r="16882" spans="39:53" x14ac:dyDescent="0.2">
      <c r="AM16882" s="61"/>
      <c r="AN16882" s="61"/>
      <c r="AO16882" s="171"/>
      <c r="AP16882" s="61"/>
      <c r="AQ16882" s="61"/>
      <c r="AR16882" s="61"/>
      <c r="AS16882" s="61"/>
      <c r="AT16882" s="61"/>
      <c r="AU16882" s="61"/>
      <c r="AV16882" s="61"/>
      <c r="AW16882" s="61"/>
      <c r="AX16882" s="61"/>
      <c r="AY16882" s="61"/>
      <c r="AZ16882" s="61"/>
      <c r="BA16882" s="61"/>
    </row>
    <row r="16883" spans="39:53" x14ac:dyDescent="0.2">
      <c r="AM16883" s="61"/>
      <c r="AN16883" s="61"/>
      <c r="AO16883" s="171"/>
      <c r="AP16883" s="61"/>
      <c r="AQ16883" s="61"/>
      <c r="AR16883" s="61"/>
      <c r="AS16883" s="61"/>
      <c r="AT16883" s="61"/>
      <c r="AU16883" s="61"/>
      <c r="AV16883" s="61"/>
      <c r="AW16883" s="61"/>
      <c r="AX16883" s="61"/>
      <c r="AY16883" s="61"/>
      <c r="AZ16883" s="61"/>
      <c r="BA16883" s="61"/>
    </row>
    <row r="16884" spans="39:53" x14ac:dyDescent="0.2">
      <c r="AM16884" s="61"/>
      <c r="AN16884" s="61"/>
      <c r="AO16884" s="171"/>
      <c r="AP16884" s="61"/>
      <c r="AQ16884" s="61"/>
      <c r="AR16884" s="61"/>
      <c r="AS16884" s="61"/>
      <c r="AT16884" s="61"/>
      <c r="AU16884" s="61"/>
      <c r="AV16884" s="61"/>
      <c r="AW16884" s="61"/>
      <c r="AX16884" s="61"/>
      <c r="AY16884" s="61"/>
      <c r="AZ16884" s="61"/>
      <c r="BA16884" s="61"/>
    </row>
    <row r="16885" spans="39:53" x14ac:dyDescent="0.2">
      <c r="AM16885" s="61"/>
      <c r="AN16885" s="61"/>
      <c r="AO16885" s="171"/>
      <c r="AP16885" s="61"/>
      <c r="AQ16885" s="61"/>
      <c r="AR16885" s="61"/>
      <c r="AS16885" s="61"/>
      <c r="AT16885" s="61"/>
      <c r="AU16885" s="61"/>
      <c r="AV16885" s="61"/>
      <c r="AW16885" s="61"/>
      <c r="AX16885" s="61"/>
      <c r="AY16885" s="61"/>
      <c r="AZ16885" s="61"/>
      <c r="BA16885" s="61"/>
    </row>
    <row r="16886" spans="39:53" x14ac:dyDescent="0.2">
      <c r="AM16886" s="61"/>
      <c r="AN16886" s="61"/>
      <c r="AO16886" s="171"/>
      <c r="AP16886" s="61"/>
      <c r="AQ16886" s="61"/>
      <c r="AR16886" s="61"/>
      <c r="AS16886" s="61"/>
      <c r="AT16886" s="61"/>
      <c r="AU16886" s="61"/>
      <c r="AV16886" s="61"/>
      <c r="AW16886" s="61"/>
      <c r="AX16886" s="61"/>
      <c r="AY16886" s="61"/>
      <c r="AZ16886" s="61"/>
      <c r="BA16886" s="61"/>
    </row>
    <row r="16887" spans="39:53" x14ac:dyDescent="0.2">
      <c r="AM16887" s="61"/>
      <c r="AN16887" s="61"/>
      <c r="AO16887" s="171"/>
      <c r="AP16887" s="61"/>
      <c r="AQ16887" s="61"/>
      <c r="AR16887" s="61"/>
      <c r="AS16887" s="61"/>
      <c r="AT16887" s="61"/>
      <c r="AU16887" s="61"/>
      <c r="AV16887" s="61"/>
      <c r="AW16887" s="61"/>
      <c r="AX16887" s="61"/>
      <c r="AY16887" s="61"/>
      <c r="AZ16887" s="61"/>
      <c r="BA16887" s="61"/>
    </row>
    <row r="16888" spans="39:53" x14ac:dyDescent="0.2">
      <c r="AM16888" s="61"/>
      <c r="AN16888" s="61"/>
      <c r="AO16888" s="171"/>
      <c r="AP16888" s="61"/>
      <c r="AQ16888" s="61"/>
      <c r="AR16888" s="61"/>
      <c r="AS16888" s="61"/>
      <c r="AT16888" s="61"/>
      <c r="AU16888" s="61"/>
      <c r="AV16888" s="61"/>
      <c r="AW16888" s="61"/>
      <c r="AX16888" s="61"/>
      <c r="AY16888" s="61"/>
      <c r="AZ16888" s="61"/>
      <c r="BA16888" s="61"/>
    </row>
    <row r="16889" spans="39:53" x14ac:dyDescent="0.2">
      <c r="AM16889" s="61"/>
      <c r="AN16889" s="61"/>
      <c r="AO16889" s="171"/>
      <c r="AP16889" s="61"/>
      <c r="AQ16889" s="61"/>
      <c r="AR16889" s="61"/>
      <c r="AS16889" s="61"/>
      <c r="AT16889" s="61"/>
      <c r="AU16889" s="61"/>
      <c r="AV16889" s="61"/>
      <c r="AW16889" s="61"/>
      <c r="AX16889" s="61"/>
      <c r="AY16889" s="61"/>
      <c r="AZ16889" s="61"/>
      <c r="BA16889" s="61"/>
    </row>
    <row r="16890" spans="39:53" x14ac:dyDescent="0.2">
      <c r="AM16890" s="61"/>
      <c r="AN16890" s="61"/>
      <c r="AO16890" s="171"/>
      <c r="AP16890" s="61"/>
      <c r="AQ16890" s="61"/>
      <c r="AR16890" s="61"/>
      <c r="AS16890" s="61"/>
      <c r="AT16890" s="61"/>
      <c r="AU16890" s="61"/>
      <c r="AV16890" s="61"/>
      <c r="AW16890" s="61"/>
      <c r="AX16890" s="61"/>
      <c r="AY16890" s="61"/>
      <c r="AZ16890" s="61"/>
      <c r="BA16890" s="61"/>
    </row>
    <row r="16891" spans="39:53" x14ac:dyDescent="0.2">
      <c r="AM16891" s="61"/>
      <c r="AN16891" s="61"/>
      <c r="AO16891" s="171"/>
      <c r="AP16891" s="61"/>
      <c r="AQ16891" s="61"/>
      <c r="AR16891" s="61"/>
      <c r="AS16891" s="61"/>
      <c r="AT16891" s="61"/>
      <c r="AU16891" s="61"/>
      <c r="AV16891" s="61"/>
      <c r="AW16891" s="61"/>
      <c r="AX16891" s="61"/>
      <c r="AY16891" s="61"/>
      <c r="AZ16891" s="61"/>
      <c r="BA16891" s="61"/>
    </row>
    <row r="16892" spans="39:53" x14ac:dyDescent="0.2">
      <c r="AM16892" s="61"/>
      <c r="AN16892" s="61"/>
      <c r="AO16892" s="171"/>
      <c r="AP16892" s="61"/>
      <c r="AQ16892" s="61"/>
      <c r="AR16892" s="61"/>
      <c r="AS16892" s="61"/>
      <c r="AT16892" s="61"/>
      <c r="AU16892" s="61"/>
      <c r="AV16892" s="61"/>
      <c r="AW16892" s="61"/>
      <c r="AX16892" s="61"/>
      <c r="AY16892" s="61"/>
      <c r="AZ16892" s="61"/>
      <c r="BA16892" s="61"/>
    </row>
    <row r="16893" spans="39:53" x14ac:dyDescent="0.2">
      <c r="AM16893" s="61"/>
      <c r="AN16893" s="61"/>
      <c r="AO16893" s="171"/>
      <c r="AP16893" s="61"/>
      <c r="AQ16893" s="61"/>
      <c r="AR16893" s="61"/>
      <c r="AS16893" s="61"/>
      <c r="AT16893" s="61"/>
      <c r="AU16893" s="61"/>
      <c r="AV16893" s="61"/>
      <c r="AW16893" s="61"/>
      <c r="AX16893" s="61"/>
      <c r="AY16893" s="61"/>
      <c r="AZ16893" s="61"/>
      <c r="BA16893" s="61"/>
    </row>
    <row r="16894" spans="39:53" x14ac:dyDescent="0.2">
      <c r="AM16894" s="61"/>
      <c r="AN16894" s="61"/>
      <c r="AO16894" s="171"/>
      <c r="AP16894" s="61"/>
      <c r="AQ16894" s="61"/>
      <c r="AR16894" s="61"/>
      <c r="AS16894" s="61"/>
      <c r="AT16894" s="61"/>
      <c r="AU16894" s="61"/>
      <c r="AV16894" s="61"/>
      <c r="AW16894" s="61"/>
      <c r="AX16894" s="61"/>
      <c r="AY16894" s="61"/>
      <c r="AZ16894" s="61"/>
      <c r="BA16894" s="61"/>
    </row>
    <row r="16895" spans="39:53" x14ac:dyDescent="0.2">
      <c r="AM16895" s="61"/>
      <c r="AN16895" s="61"/>
      <c r="AO16895" s="171"/>
      <c r="AP16895" s="61"/>
      <c r="AQ16895" s="61"/>
      <c r="AR16895" s="61"/>
      <c r="AS16895" s="61"/>
      <c r="AT16895" s="61"/>
      <c r="AU16895" s="61"/>
      <c r="AV16895" s="61"/>
      <c r="AW16895" s="61"/>
      <c r="AX16895" s="61"/>
      <c r="AY16895" s="61"/>
      <c r="AZ16895" s="61"/>
      <c r="BA16895" s="61"/>
    </row>
    <row r="16896" spans="39:53" x14ac:dyDescent="0.2">
      <c r="AM16896" s="61"/>
      <c r="AN16896" s="61"/>
      <c r="AO16896" s="171"/>
      <c r="AP16896" s="61"/>
      <c r="AQ16896" s="61"/>
      <c r="AR16896" s="61"/>
      <c r="AS16896" s="61"/>
      <c r="AT16896" s="61"/>
      <c r="AU16896" s="61"/>
      <c r="AV16896" s="61"/>
      <c r="AW16896" s="61"/>
      <c r="AX16896" s="61"/>
      <c r="AY16896" s="61"/>
      <c r="AZ16896" s="61"/>
      <c r="BA16896" s="61"/>
    </row>
    <row r="16897" spans="39:53" x14ac:dyDescent="0.2">
      <c r="AM16897" s="61"/>
      <c r="AN16897" s="61"/>
      <c r="AO16897" s="171"/>
      <c r="AP16897" s="61"/>
      <c r="AQ16897" s="61"/>
      <c r="AR16897" s="61"/>
      <c r="AS16897" s="61"/>
      <c r="AT16897" s="61"/>
      <c r="AU16897" s="61"/>
      <c r="AV16897" s="61"/>
      <c r="AW16897" s="61"/>
      <c r="AX16897" s="61"/>
      <c r="AY16897" s="61"/>
      <c r="AZ16897" s="61"/>
      <c r="BA16897" s="61"/>
    </row>
    <row r="16898" spans="39:53" x14ac:dyDescent="0.2">
      <c r="AM16898" s="61"/>
      <c r="AN16898" s="61"/>
      <c r="AO16898" s="171"/>
      <c r="AP16898" s="61"/>
      <c r="AQ16898" s="61"/>
      <c r="AR16898" s="61"/>
      <c r="AS16898" s="61"/>
      <c r="AT16898" s="61"/>
      <c r="AU16898" s="61"/>
      <c r="AV16898" s="61"/>
      <c r="AW16898" s="61"/>
      <c r="AX16898" s="61"/>
      <c r="AY16898" s="61"/>
      <c r="AZ16898" s="61"/>
      <c r="BA16898" s="61"/>
    </row>
    <row r="16899" spans="39:53" x14ac:dyDescent="0.2">
      <c r="AM16899" s="61"/>
      <c r="AN16899" s="61"/>
      <c r="AO16899" s="171"/>
      <c r="AP16899" s="61"/>
      <c r="AQ16899" s="61"/>
      <c r="AR16899" s="61"/>
      <c r="AS16899" s="61"/>
      <c r="AT16899" s="61"/>
      <c r="AU16899" s="61"/>
      <c r="AV16899" s="61"/>
      <c r="AW16899" s="61"/>
      <c r="AX16899" s="61"/>
      <c r="AY16899" s="61"/>
      <c r="AZ16899" s="61"/>
      <c r="BA16899" s="61"/>
    </row>
    <row r="16900" spans="39:53" x14ac:dyDescent="0.2">
      <c r="AM16900" s="61"/>
      <c r="AN16900" s="61"/>
      <c r="AO16900" s="171"/>
      <c r="AP16900" s="61"/>
      <c r="AQ16900" s="61"/>
      <c r="AR16900" s="61"/>
      <c r="AS16900" s="61"/>
      <c r="AT16900" s="61"/>
      <c r="AU16900" s="61"/>
      <c r="AV16900" s="61"/>
      <c r="AW16900" s="61"/>
      <c r="AX16900" s="61"/>
      <c r="AY16900" s="61"/>
      <c r="AZ16900" s="61"/>
      <c r="BA16900" s="61"/>
    </row>
    <row r="16901" spans="39:53" x14ac:dyDescent="0.2">
      <c r="AM16901" s="61"/>
      <c r="AN16901" s="61"/>
      <c r="AO16901" s="171"/>
      <c r="AP16901" s="61"/>
      <c r="AQ16901" s="61"/>
      <c r="AR16901" s="61"/>
      <c r="AS16901" s="61"/>
      <c r="AT16901" s="61"/>
      <c r="AU16901" s="61"/>
      <c r="AV16901" s="61"/>
      <c r="AW16901" s="61"/>
      <c r="AX16901" s="61"/>
      <c r="AY16901" s="61"/>
      <c r="AZ16901" s="61"/>
      <c r="BA16901" s="61"/>
    </row>
    <row r="16902" spans="39:53" x14ac:dyDescent="0.2">
      <c r="AM16902" s="61"/>
      <c r="AN16902" s="61"/>
      <c r="AO16902" s="171"/>
      <c r="AP16902" s="61"/>
      <c r="AQ16902" s="61"/>
      <c r="AR16902" s="61"/>
      <c r="AS16902" s="61"/>
      <c r="AT16902" s="61"/>
      <c r="AU16902" s="61"/>
      <c r="AV16902" s="61"/>
      <c r="AW16902" s="61"/>
      <c r="AX16902" s="61"/>
      <c r="AY16902" s="61"/>
      <c r="AZ16902" s="61"/>
      <c r="BA16902" s="61"/>
    </row>
    <row r="16903" spans="39:53" x14ac:dyDescent="0.2">
      <c r="AM16903" s="61"/>
      <c r="AN16903" s="61"/>
      <c r="AO16903" s="171"/>
      <c r="AP16903" s="61"/>
      <c r="AQ16903" s="61"/>
      <c r="AR16903" s="61"/>
      <c r="AS16903" s="61"/>
      <c r="AT16903" s="61"/>
      <c r="AU16903" s="61"/>
      <c r="AV16903" s="61"/>
      <c r="AW16903" s="61"/>
      <c r="AX16903" s="61"/>
      <c r="AY16903" s="61"/>
      <c r="AZ16903" s="61"/>
      <c r="BA16903" s="61"/>
    </row>
    <row r="16904" spans="39:53" x14ac:dyDescent="0.2">
      <c r="AM16904" s="61"/>
      <c r="AN16904" s="61"/>
      <c r="AO16904" s="171"/>
      <c r="AP16904" s="61"/>
      <c r="AQ16904" s="61"/>
      <c r="AR16904" s="61"/>
      <c r="AS16904" s="61"/>
      <c r="AT16904" s="61"/>
      <c r="AU16904" s="61"/>
      <c r="AV16904" s="61"/>
      <c r="AW16904" s="61"/>
      <c r="AX16904" s="61"/>
      <c r="AY16904" s="61"/>
      <c r="AZ16904" s="61"/>
      <c r="BA16904" s="61"/>
    </row>
    <row r="16905" spans="39:53" x14ac:dyDescent="0.2">
      <c r="AM16905" s="61"/>
      <c r="AN16905" s="61"/>
      <c r="AO16905" s="171"/>
      <c r="AP16905" s="61"/>
      <c r="AQ16905" s="61"/>
      <c r="AR16905" s="61"/>
      <c r="AS16905" s="61"/>
      <c r="AT16905" s="61"/>
      <c r="AU16905" s="61"/>
      <c r="AV16905" s="61"/>
      <c r="AW16905" s="61"/>
      <c r="AX16905" s="61"/>
      <c r="AY16905" s="61"/>
      <c r="AZ16905" s="61"/>
      <c r="BA16905" s="61"/>
    </row>
    <row r="16906" spans="39:53" x14ac:dyDescent="0.2">
      <c r="AM16906" s="61"/>
      <c r="AN16906" s="61"/>
      <c r="AO16906" s="171"/>
      <c r="AP16906" s="61"/>
      <c r="AQ16906" s="61"/>
      <c r="AR16906" s="61"/>
      <c r="AS16906" s="61"/>
      <c r="AT16906" s="61"/>
      <c r="AU16906" s="61"/>
      <c r="AV16906" s="61"/>
      <c r="AW16906" s="61"/>
      <c r="AX16906" s="61"/>
      <c r="AY16906" s="61"/>
      <c r="AZ16906" s="61"/>
      <c r="BA16906" s="61"/>
    </row>
    <row r="16907" spans="39:53" x14ac:dyDescent="0.2">
      <c r="AM16907" s="61"/>
      <c r="AN16907" s="61"/>
      <c r="AO16907" s="171"/>
      <c r="AP16907" s="61"/>
      <c r="AQ16907" s="61"/>
      <c r="AR16907" s="61"/>
      <c r="AS16907" s="61"/>
      <c r="AT16907" s="61"/>
      <c r="AU16907" s="61"/>
      <c r="AV16907" s="61"/>
      <c r="AW16907" s="61"/>
      <c r="AX16907" s="61"/>
      <c r="AY16907" s="61"/>
      <c r="AZ16907" s="61"/>
      <c r="BA16907" s="61"/>
    </row>
    <row r="16908" spans="39:53" x14ac:dyDescent="0.2">
      <c r="AM16908" s="61"/>
      <c r="AN16908" s="61"/>
      <c r="AO16908" s="171"/>
      <c r="AP16908" s="61"/>
      <c r="AQ16908" s="61"/>
      <c r="AR16908" s="61"/>
      <c r="AS16908" s="61"/>
      <c r="AT16908" s="61"/>
      <c r="AU16908" s="61"/>
      <c r="AV16908" s="61"/>
      <c r="AW16908" s="61"/>
      <c r="AX16908" s="61"/>
      <c r="AY16908" s="61"/>
      <c r="AZ16908" s="61"/>
      <c r="BA16908" s="61"/>
    </row>
    <row r="16909" spans="39:53" x14ac:dyDescent="0.2">
      <c r="AM16909" s="61"/>
      <c r="AN16909" s="61"/>
      <c r="AO16909" s="171"/>
      <c r="AP16909" s="61"/>
      <c r="AQ16909" s="61"/>
      <c r="AR16909" s="61"/>
      <c r="AS16909" s="61"/>
      <c r="AT16909" s="61"/>
      <c r="AU16909" s="61"/>
      <c r="AV16909" s="61"/>
      <c r="AW16909" s="61"/>
      <c r="AX16909" s="61"/>
      <c r="AY16909" s="61"/>
      <c r="AZ16909" s="61"/>
      <c r="BA16909" s="61"/>
    </row>
    <row r="16910" spans="39:53" x14ac:dyDescent="0.2">
      <c r="AM16910" s="61"/>
      <c r="AN16910" s="61"/>
      <c r="AO16910" s="171"/>
      <c r="AP16910" s="61"/>
      <c r="AQ16910" s="61"/>
      <c r="AR16910" s="61"/>
      <c r="AS16910" s="61"/>
      <c r="AT16910" s="61"/>
      <c r="AU16910" s="61"/>
      <c r="AV16910" s="61"/>
      <c r="AW16910" s="61"/>
      <c r="AX16910" s="61"/>
      <c r="AY16910" s="61"/>
      <c r="AZ16910" s="61"/>
      <c r="BA16910" s="61"/>
    </row>
    <row r="16911" spans="39:53" x14ac:dyDescent="0.2">
      <c r="AM16911" s="61"/>
      <c r="AN16911" s="61"/>
      <c r="AO16911" s="171"/>
      <c r="AP16911" s="61"/>
      <c r="AQ16911" s="61"/>
      <c r="AR16911" s="61"/>
      <c r="AS16911" s="61"/>
      <c r="AT16911" s="61"/>
      <c r="AU16911" s="61"/>
      <c r="AV16911" s="61"/>
      <c r="AW16911" s="61"/>
      <c r="AX16911" s="61"/>
      <c r="AY16911" s="61"/>
      <c r="AZ16911" s="61"/>
      <c r="BA16911" s="61"/>
    </row>
    <row r="16912" spans="39:53" x14ac:dyDescent="0.2">
      <c r="AM16912" s="61"/>
      <c r="AN16912" s="61"/>
      <c r="AO16912" s="171"/>
      <c r="AP16912" s="61"/>
      <c r="AQ16912" s="61"/>
      <c r="AR16912" s="61"/>
      <c r="AS16912" s="61"/>
      <c r="AT16912" s="61"/>
      <c r="AU16912" s="61"/>
      <c r="AV16912" s="61"/>
      <c r="AW16912" s="61"/>
      <c r="AX16912" s="61"/>
      <c r="AY16912" s="61"/>
      <c r="AZ16912" s="61"/>
      <c r="BA16912" s="61"/>
    </row>
    <row r="16913" spans="39:53" x14ac:dyDescent="0.2">
      <c r="AM16913" s="61"/>
      <c r="AN16913" s="61"/>
      <c r="AO16913" s="171"/>
      <c r="AP16913" s="61"/>
      <c r="AQ16913" s="61"/>
      <c r="AR16913" s="61"/>
      <c r="AS16913" s="61"/>
      <c r="AT16913" s="61"/>
      <c r="AU16913" s="61"/>
      <c r="AV16913" s="61"/>
      <c r="AW16913" s="61"/>
      <c r="AX16913" s="61"/>
      <c r="AY16913" s="61"/>
      <c r="AZ16913" s="61"/>
      <c r="BA16913" s="61"/>
    </row>
    <row r="16914" spans="39:53" x14ac:dyDescent="0.2">
      <c r="AM16914" s="61"/>
      <c r="AN16914" s="61"/>
      <c r="AO16914" s="171"/>
      <c r="AP16914" s="61"/>
      <c r="AQ16914" s="61"/>
      <c r="AR16914" s="61"/>
      <c r="AS16914" s="61"/>
      <c r="AT16914" s="61"/>
      <c r="AU16914" s="61"/>
      <c r="AV16914" s="61"/>
      <c r="AW16914" s="61"/>
      <c r="AX16914" s="61"/>
      <c r="AY16914" s="61"/>
      <c r="AZ16914" s="61"/>
      <c r="BA16914" s="61"/>
    </row>
    <row r="16915" spans="39:53" x14ac:dyDescent="0.2">
      <c r="AM16915" s="61"/>
      <c r="AN16915" s="61"/>
      <c r="AO16915" s="171"/>
      <c r="AP16915" s="61"/>
      <c r="AQ16915" s="61"/>
      <c r="AR16915" s="61"/>
      <c r="AS16915" s="61"/>
      <c r="AT16915" s="61"/>
      <c r="AU16915" s="61"/>
      <c r="AV16915" s="61"/>
      <c r="AW16915" s="61"/>
      <c r="AX16915" s="61"/>
      <c r="AY16915" s="61"/>
      <c r="AZ16915" s="61"/>
      <c r="BA16915" s="61"/>
    </row>
    <row r="16916" spans="39:53" x14ac:dyDescent="0.2">
      <c r="AM16916" s="61"/>
      <c r="AN16916" s="61"/>
      <c r="AO16916" s="171"/>
      <c r="AP16916" s="61"/>
      <c r="AQ16916" s="61"/>
      <c r="AR16916" s="61"/>
      <c r="AS16916" s="61"/>
      <c r="AT16916" s="61"/>
      <c r="AU16916" s="61"/>
      <c r="AV16916" s="61"/>
      <c r="AW16916" s="61"/>
      <c r="AX16916" s="61"/>
      <c r="AY16916" s="61"/>
      <c r="AZ16916" s="61"/>
      <c r="BA16916" s="61"/>
    </row>
    <row r="16917" spans="39:53" x14ac:dyDescent="0.2">
      <c r="AM16917" s="61"/>
      <c r="AN16917" s="61"/>
      <c r="AO16917" s="171"/>
      <c r="AP16917" s="61"/>
      <c r="AQ16917" s="61"/>
      <c r="AR16917" s="61"/>
      <c r="AS16917" s="61"/>
      <c r="AT16917" s="61"/>
      <c r="AU16917" s="61"/>
      <c r="AV16917" s="61"/>
      <c r="AW16917" s="61"/>
      <c r="AX16917" s="61"/>
      <c r="AY16917" s="61"/>
      <c r="AZ16917" s="61"/>
      <c r="BA16917" s="61"/>
    </row>
    <row r="16918" spans="39:53" x14ac:dyDescent="0.2">
      <c r="AM16918" s="61"/>
      <c r="AN16918" s="61"/>
      <c r="AO16918" s="171"/>
      <c r="AP16918" s="61"/>
      <c r="AQ16918" s="61"/>
      <c r="AR16918" s="61"/>
      <c r="AS16918" s="61"/>
      <c r="AT16918" s="61"/>
      <c r="AU16918" s="61"/>
      <c r="AV16918" s="61"/>
      <c r="AW16918" s="61"/>
      <c r="AX16918" s="61"/>
      <c r="AY16918" s="61"/>
      <c r="AZ16918" s="61"/>
      <c r="BA16918" s="61"/>
    </row>
    <row r="16919" spans="39:53" x14ac:dyDescent="0.2">
      <c r="AM16919" s="61"/>
      <c r="AN16919" s="61"/>
      <c r="AO16919" s="171"/>
      <c r="AP16919" s="61"/>
      <c r="AQ16919" s="61"/>
      <c r="AR16919" s="61"/>
      <c r="AS16919" s="61"/>
      <c r="AT16919" s="61"/>
      <c r="AU16919" s="61"/>
      <c r="AV16919" s="61"/>
      <c r="AW16919" s="61"/>
      <c r="AX16919" s="61"/>
      <c r="AY16919" s="61"/>
      <c r="AZ16919" s="61"/>
      <c r="BA16919" s="61"/>
    </row>
    <row r="16920" spans="39:53" x14ac:dyDescent="0.2">
      <c r="AM16920" s="61"/>
      <c r="AN16920" s="61"/>
      <c r="AO16920" s="171"/>
      <c r="AP16920" s="61"/>
      <c r="AQ16920" s="61"/>
      <c r="AR16920" s="61"/>
      <c r="AS16920" s="61"/>
      <c r="AT16920" s="61"/>
      <c r="AU16920" s="61"/>
      <c r="AV16920" s="61"/>
      <c r="AW16920" s="61"/>
      <c r="AX16920" s="61"/>
      <c r="AY16920" s="61"/>
      <c r="AZ16920" s="61"/>
      <c r="BA16920" s="61"/>
    </row>
    <row r="16921" spans="39:53" x14ac:dyDescent="0.2">
      <c r="AM16921" s="61"/>
      <c r="AN16921" s="61"/>
      <c r="AO16921" s="171"/>
      <c r="AP16921" s="61"/>
      <c r="AQ16921" s="61"/>
      <c r="AR16921" s="61"/>
      <c r="AS16921" s="61"/>
      <c r="AT16921" s="61"/>
      <c r="AU16921" s="61"/>
      <c r="AV16921" s="61"/>
      <c r="AW16921" s="61"/>
      <c r="AX16921" s="61"/>
      <c r="AY16921" s="61"/>
      <c r="AZ16921" s="61"/>
      <c r="BA16921" s="61"/>
    </row>
    <row r="16922" spans="39:53" x14ac:dyDescent="0.2">
      <c r="AM16922" s="61"/>
      <c r="AN16922" s="61"/>
      <c r="AO16922" s="171"/>
      <c r="AP16922" s="61"/>
      <c r="AQ16922" s="61"/>
      <c r="AR16922" s="61"/>
      <c r="AS16922" s="61"/>
      <c r="AT16922" s="61"/>
      <c r="AU16922" s="61"/>
      <c r="AV16922" s="61"/>
      <c r="AW16922" s="61"/>
      <c r="AX16922" s="61"/>
      <c r="AY16922" s="61"/>
      <c r="AZ16922" s="61"/>
      <c r="BA16922" s="61"/>
    </row>
    <row r="16923" spans="39:53" x14ac:dyDescent="0.2">
      <c r="AM16923" s="61"/>
      <c r="AN16923" s="61"/>
      <c r="AO16923" s="171"/>
      <c r="AP16923" s="61"/>
      <c r="AQ16923" s="61"/>
      <c r="AR16923" s="61"/>
      <c r="AS16923" s="61"/>
      <c r="AT16923" s="61"/>
      <c r="AU16923" s="61"/>
      <c r="AV16923" s="61"/>
      <c r="AW16923" s="61"/>
      <c r="AX16923" s="61"/>
      <c r="AY16923" s="61"/>
      <c r="AZ16923" s="61"/>
      <c r="BA16923" s="61"/>
    </row>
    <row r="16924" spans="39:53" x14ac:dyDescent="0.2">
      <c r="AM16924" s="61"/>
      <c r="AN16924" s="61"/>
      <c r="AO16924" s="171"/>
      <c r="AP16924" s="61"/>
      <c r="AQ16924" s="61"/>
      <c r="AR16924" s="61"/>
      <c r="AS16924" s="61"/>
      <c r="AT16924" s="61"/>
      <c r="AU16924" s="61"/>
      <c r="AV16924" s="61"/>
      <c r="AW16924" s="61"/>
      <c r="AX16924" s="61"/>
      <c r="AY16924" s="61"/>
      <c r="AZ16924" s="61"/>
      <c r="BA16924" s="61"/>
    </row>
    <row r="16925" spans="39:53" x14ac:dyDescent="0.2">
      <c r="AM16925" s="61"/>
      <c r="AN16925" s="61"/>
      <c r="AO16925" s="171"/>
      <c r="AP16925" s="61"/>
      <c r="AQ16925" s="61"/>
      <c r="AR16925" s="61"/>
      <c r="AS16925" s="61"/>
      <c r="AT16925" s="61"/>
      <c r="AU16925" s="61"/>
      <c r="AV16925" s="61"/>
      <c r="AW16925" s="61"/>
      <c r="AX16925" s="61"/>
      <c r="AY16925" s="61"/>
      <c r="AZ16925" s="61"/>
      <c r="BA16925" s="61"/>
    </row>
    <row r="16926" spans="39:53" x14ac:dyDescent="0.2">
      <c r="AM16926" s="61"/>
      <c r="AN16926" s="61"/>
      <c r="AO16926" s="171"/>
      <c r="AP16926" s="61"/>
      <c r="AQ16926" s="61"/>
      <c r="AR16926" s="61"/>
      <c r="AS16926" s="61"/>
      <c r="AT16926" s="61"/>
      <c r="AU16926" s="61"/>
      <c r="AV16926" s="61"/>
      <c r="AW16926" s="61"/>
      <c r="AX16926" s="61"/>
      <c r="AY16926" s="61"/>
      <c r="AZ16926" s="61"/>
      <c r="BA16926" s="61"/>
    </row>
    <row r="16927" spans="39:53" x14ac:dyDescent="0.2">
      <c r="AM16927" s="61"/>
      <c r="AN16927" s="61"/>
      <c r="AO16927" s="171"/>
      <c r="AP16927" s="61"/>
      <c r="AQ16927" s="61"/>
      <c r="AR16927" s="61"/>
      <c r="AS16927" s="61"/>
      <c r="AT16927" s="61"/>
      <c r="AU16927" s="61"/>
      <c r="AV16927" s="61"/>
      <c r="AW16927" s="61"/>
      <c r="AX16927" s="61"/>
      <c r="AY16927" s="61"/>
      <c r="AZ16927" s="61"/>
      <c r="BA16927" s="61"/>
    </row>
    <row r="16928" spans="39:53" x14ac:dyDescent="0.2">
      <c r="AM16928" s="61"/>
      <c r="AN16928" s="61"/>
      <c r="AO16928" s="171"/>
      <c r="AP16928" s="61"/>
      <c r="AQ16928" s="61"/>
      <c r="AR16928" s="61"/>
      <c r="AS16928" s="61"/>
      <c r="AT16928" s="61"/>
      <c r="AU16928" s="61"/>
      <c r="AV16928" s="61"/>
      <c r="AW16928" s="61"/>
      <c r="AX16928" s="61"/>
      <c r="AY16928" s="61"/>
      <c r="AZ16928" s="61"/>
      <c r="BA16928" s="61"/>
    </row>
    <row r="16929" spans="39:53" x14ac:dyDescent="0.2">
      <c r="AM16929" s="61"/>
      <c r="AN16929" s="61"/>
      <c r="AO16929" s="171"/>
      <c r="AP16929" s="61"/>
      <c r="AQ16929" s="61"/>
      <c r="AR16929" s="61"/>
      <c r="AS16929" s="61"/>
      <c r="AT16929" s="61"/>
      <c r="AU16929" s="61"/>
      <c r="AV16929" s="61"/>
      <c r="AW16929" s="61"/>
      <c r="AX16929" s="61"/>
      <c r="AY16929" s="61"/>
      <c r="AZ16929" s="61"/>
      <c r="BA16929" s="61"/>
    </row>
    <row r="16930" spans="39:53" x14ac:dyDescent="0.2">
      <c r="AM16930" s="61"/>
      <c r="AN16930" s="61"/>
      <c r="AO16930" s="171"/>
      <c r="AP16930" s="61"/>
      <c r="AQ16930" s="61"/>
      <c r="AR16930" s="61"/>
      <c r="AS16930" s="61"/>
      <c r="AT16930" s="61"/>
      <c r="AU16930" s="61"/>
      <c r="AV16930" s="61"/>
      <c r="AW16930" s="61"/>
      <c r="AX16930" s="61"/>
      <c r="AY16930" s="61"/>
      <c r="AZ16930" s="61"/>
      <c r="BA16930" s="61"/>
    </row>
    <row r="16931" spans="39:53" x14ac:dyDescent="0.2">
      <c r="AM16931" s="61"/>
      <c r="AN16931" s="61"/>
      <c r="AO16931" s="171"/>
      <c r="AP16931" s="61"/>
      <c r="AQ16931" s="61"/>
      <c r="AR16931" s="61"/>
      <c r="AS16931" s="61"/>
      <c r="AT16931" s="61"/>
      <c r="AU16931" s="61"/>
      <c r="AV16931" s="61"/>
      <c r="AW16931" s="61"/>
      <c r="AX16931" s="61"/>
      <c r="AY16931" s="61"/>
      <c r="AZ16931" s="61"/>
      <c r="BA16931" s="61"/>
    </row>
    <row r="16932" spans="39:53" x14ac:dyDescent="0.2">
      <c r="AM16932" s="61"/>
      <c r="AN16932" s="61"/>
      <c r="AO16932" s="171"/>
      <c r="AP16932" s="61"/>
      <c r="AQ16932" s="61"/>
      <c r="AR16932" s="61"/>
      <c r="AS16932" s="61"/>
      <c r="AT16932" s="61"/>
      <c r="AU16932" s="61"/>
      <c r="AV16932" s="61"/>
      <c r="AW16932" s="61"/>
      <c r="AX16932" s="61"/>
      <c r="AY16932" s="61"/>
      <c r="AZ16932" s="61"/>
      <c r="BA16932" s="61"/>
    </row>
    <row r="16933" spans="39:53" x14ac:dyDescent="0.2">
      <c r="AM16933" s="61"/>
      <c r="AN16933" s="61"/>
      <c r="AO16933" s="171"/>
      <c r="AP16933" s="61"/>
      <c r="AQ16933" s="61"/>
      <c r="AR16933" s="61"/>
      <c r="AS16933" s="61"/>
      <c r="AT16933" s="61"/>
      <c r="AU16933" s="61"/>
      <c r="AV16933" s="61"/>
      <c r="AW16933" s="61"/>
      <c r="AX16933" s="61"/>
      <c r="AY16933" s="61"/>
      <c r="AZ16933" s="61"/>
      <c r="BA16933" s="61"/>
    </row>
    <row r="16934" spans="39:53" x14ac:dyDescent="0.2">
      <c r="AM16934" s="61"/>
      <c r="AN16934" s="61"/>
      <c r="AO16934" s="171"/>
      <c r="AP16934" s="61"/>
      <c r="AQ16934" s="61"/>
      <c r="AR16934" s="61"/>
      <c r="AS16934" s="61"/>
      <c r="AT16934" s="61"/>
      <c r="AU16934" s="61"/>
      <c r="AV16934" s="61"/>
      <c r="AW16934" s="61"/>
      <c r="AX16934" s="61"/>
      <c r="AY16934" s="61"/>
      <c r="AZ16934" s="61"/>
      <c r="BA16934" s="61"/>
    </row>
    <row r="16935" spans="39:53" x14ac:dyDescent="0.2">
      <c r="AM16935" s="61"/>
      <c r="AN16935" s="61"/>
      <c r="AO16935" s="171"/>
      <c r="AP16935" s="61"/>
      <c r="AQ16935" s="61"/>
      <c r="AR16935" s="61"/>
      <c r="AS16935" s="61"/>
      <c r="AT16935" s="61"/>
      <c r="AU16935" s="61"/>
      <c r="AV16935" s="61"/>
      <c r="AW16935" s="61"/>
      <c r="AX16935" s="61"/>
      <c r="AY16935" s="61"/>
      <c r="AZ16935" s="61"/>
      <c r="BA16935" s="61"/>
    </row>
    <row r="16936" spans="39:53" x14ac:dyDescent="0.2">
      <c r="AM16936" s="61"/>
      <c r="AN16936" s="61"/>
      <c r="AO16936" s="171"/>
      <c r="AP16936" s="61"/>
      <c r="AQ16936" s="61"/>
      <c r="AR16936" s="61"/>
      <c r="AS16936" s="61"/>
      <c r="AT16936" s="61"/>
      <c r="AU16936" s="61"/>
      <c r="AV16936" s="61"/>
      <c r="AW16936" s="61"/>
      <c r="AX16936" s="61"/>
      <c r="AY16936" s="61"/>
      <c r="AZ16936" s="61"/>
      <c r="BA16936" s="61"/>
    </row>
    <row r="16937" spans="39:53" x14ac:dyDescent="0.2">
      <c r="AM16937" s="61"/>
      <c r="AN16937" s="61"/>
      <c r="AO16937" s="171"/>
      <c r="AP16937" s="61"/>
      <c r="AQ16937" s="61"/>
      <c r="AR16937" s="61"/>
      <c r="AS16937" s="61"/>
      <c r="AT16937" s="61"/>
      <c r="AU16937" s="61"/>
      <c r="AV16937" s="61"/>
      <c r="AW16937" s="61"/>
      <c r="AX16937" s="61"/>
      <c r="AY16937" s="61"/>
      <c r="AZ16937" s="61"/>
      <c r="BA16937" s="61"/>
    </row>
    <row r="16938" spans="39:53" x14ac:dyDescent="0.2">
      <c r="AM16938" s="61"/>
      <c r="AN16938" s="61"/>
      <c r="AO16938" s="171"/>
      <c r="AP16938" s="61"/>
      <c r="AQ16938" s="61"/>
      <c r="AR16938" s="61"/>
      <c r="AS16938" s="61"/>
      <c r="AT16938" s="61"/>
      <c r="AU16938" s="61"/>
      <c r="AV16938" s="61"/>
      <c r="AW16938" s="61"/>
      <c r="AX16938" s="61"/>
      <c r="AY16938" s="61"/>
      <c r="AZ16938" s="61"/>
      <c r="BA16938" s="61"/>
    </row>
    <row r="16939" spans="39:53" x14ac:dyDescent="0.2">
      <c r="AM16939" s="61"/>
      <c r="AN16939" s="61"/>
      <c r="AO16939" s="171"/>
      <c r="AP16939" s="61"/>
      <c r="AQ16939" s="61"/>
      <c r="AR16939" s="61"/>
      <c r="AS16939" s="61"/>
      <c r="AT16939" s="61"/>
      <c r="AU16939" s="61"/>
      <c r="AV16939" s="61"/>
      <c r="AW16939" s="61"/>
      <c r="AX16939" s="61"/>
      <c r="AY16939" s="61"/>
      <c r="AZ16939" s="61"/>
      <c r="BA16939" s="61"/>
    </row>
    <row r="16940" spans="39:53" x14ac:dyDescent="0.2">
      <c r="AM16940" s="61"/>
      <c r="AN16940" s="61"/>
      <c r="AO16940" s="171"/>
      <c r="AP16940" s="61"/>
      <c r="AQ16940" s="61"/>
      <c r="AR16940" s="61"/>
      <c r="AS16940" s="61"/>
      <c r="AT16940" s="61"/>
      <c r="AU16940" s="61"/>
      <c r="AV16940" s="61"/>
      <c r="AW16940" s="61"/>
      <c r="AX16940" s="61"/>
      <c r="AY16940" s="61"/>
      <c r="AZ16940" s="61"/>
      <c r="BA16940" s="61"/>
    </row>
    <row r="16941" spans="39:53" x14ac:dyDescent="0.2">
      <c r="AM16941" s="61"/>
      <c r="AN16941" s="61"/>
      <c r="AO16941" s="171"/>
      <c r="AP16941" s="61"/>
      <c r="AQ16941" s="61"/>
      <c r="AR16941" s="61"/>
      <c r="AS16941" s="61"/>
      <c r="AT16941" s="61"/>
      <c r="AU16941" s="61"/>
      <c r="AV16941" s="61"/>
      <c r="AW16941" s="61"/>
      <c r="AX16941" s="61"/>
      <c r="AY16941" s="61"/>
      <c r="AZ16941" s="61"/>
      <c r="BA16941" s="61"/>
    </row>
    <row r="16942" spans="39:53" x14ac:dyDescent="0.2">
      <c r="AM16942" s="61"/>
      <c r="AN16942" s="61"/>
      <c r="AO16942" s="171"/>
      <c r="AP16942" s="61"/>
      <c r="AQ16942" s="61"/>
      <c r="AR16942" s="61"/>
      <c r="AS16942" s="61"/>
      <c r="AT16942" s="61"/>
      <c r="AU16942" s="61"/>
      <c r="AV16942" s="61"/>
      <c r="AW16942" s="61"/>
      <c r="AX16942" s="61"/>
      <c r="AY16942" s="61"/>
      <c r="AZ16942" s="61"/>
      <c r="BA16942" s="61"/>
    </row>
    <row r="16943" spans="39:53" x14ac:dyDescent="0.2">
      <c r="AM16943" s="61"/>
      <c r="AN16943" s="61"/>
      <c r="AO16943" s="171"/>
      <c r="AP16943" s="61"/>
      <c r="AQ16943" s="61"/>
      <c r="AR16943" s="61"/>
      <c r="AS16943" s="61"/>
      <c r="AT16943" s="61"/>
      <c r="AU16943" s="61"/>
      <c r="AV16943" s="61"/>
      <c r="AW16943" s="61"/>
      <c r="AX16943" s="61"/>
      <c r="AY16943" s="61"/>
      <c r="AZ16943" s="61"/>
      <c r="BA16943" s="61"/>
    </row>
    <row r="16944" spans="39:53" x14ac:dyDescent="0.2">
      <c r="AM16944" s="61"/>
      <c r="AN16944" s="61"/>
      <c r="AO16944" s="171"/>
      <c r="AP16944" s="61"/>
      <c r="AQ16944" s="61"/>
      <c r="AR16944" s="61"/>
      <c r="AS16944" s="61"/>
      <c r="AT16944" s="61"/>
      <c r="AU16944" s="61"/>
      <c r="AV16944" s="61"/>
      <c r="AW16944" s="61"/>
      <c r="AX16944" s="61"/>
      <c r="AY16944" s="61"/>
      <c r="AZ16944" s="61"/>
      <c r="BA16944" s="61"/>
    </row>
    <row r="16945" spans="39:53" x14ac:dyDescent="0.2">
      <c r="AM16945" s="61"/>
      <c r="AN16945" s="61"/>
      <c r="AO16945" s="171"/>
      <c r="AP16945" s="61"/>
      <c r="AQ16945" s="61"/>
      <c r="AR16945" s="61"/>
      <c r="AS16945" s="61"/>
      <c r="AT16945" s="61"/>
      <c r="AU16945" s="61"/>
      <c r="AV16945" s="61"/>
      <c r="AW16945" s="61"/>
      <c r="AX16945" s="61"/>
      <c r="AY16945" s="61"/>
      <c r="AZ16945" s="61"/>
      <c r="BA16945" s="61"/>
    </row>
    <row r="16946" spans="39:53" x14ac:dyDescent="0.2">
      <c r="AM16946" s="61"/>
      <c r="AN16946" s="61"/>
      <c r="AO16946" s="171"/>
      <c r="AP16946" s="61"/>
      <c r="AQ16946" s="61"/>
      <c r="AR16946" s="61"/>
      <c r="AS16946" s="61"/>
      <c r="AT16946" s="61"/>
      <c r="AU16946" s="61"/>
      <c r="AV16946" s="61"/>
      <c r="AW16946" s="61"/>
      <c r="AX16946" s="61"/>
      <c r="AY16946" s="61"/>
      <c r="AZ16946" s="61"/>
      <c r="BA16946" s="61"/>
    </row>
    <row r="16947" spans="39:53" x14ac:dyDescent="0.2">
      <c r="AM16947" s="61"/>
      <c r="AN16947" s="61"/>
      <c r="AO16947" s="171"/>
      <c r="AP16947" s="61"/>
      <c r="AQ16947" s="61"/>
      <c r="AR16947" s="61"/>
      <c r="AS16947" s="61"/>
      <c r="AT16947" s="61"/>
      <c r="AU16947" s="61"/>
      <c r="AV16947" s="61"/>
      <c r="AW16947" s="61"/>
      <c r="AX16947" s="61"/>
      <c r="AY16947" s="61"/>
      <c r="AZ16947" s="61"/>
      <c r="BA16947" s="61"/>
    </row>
    <row r="16948" spans="39:53" x14ac:dyDescent="0.2">
      <c r="AM16948" s="61"/>
      <c r="AN16948" s="61"/>
      <c r="AO16948" s="171"/>
      <c r="AP16948" s="61"/>
      <c r="AQ16948" s="61"/>
      <c r="AR16948" s="61"/>
      <c r="AS16948" s="61"/>
      <c r="AT16948" s="61"/>
      <c r="AU16948" s="61"/>
      <c r="AV16948" s="61"/>
      <c r="AW16948" s="61"/>
      <c r="AX16948" s="61"/>
      <c r="AY16948" s="61"/>
      <c r="AZ16948" s="61"/>
      <c r="BA16948" s="61"/>
    </row>
    <row r="16949" spans="39:53" x14ac:dyDescent="0.2">
      <c r="AM16949" s="61"/>
      <c r="AN16949" s="61"/>
      <c r="AO16949" s="171"/>
      <c r="AP16949" s="61"/>
      <c r="AQ16949" s="61"/>
      <c r="AR16949" s="61"/>
      <c r="AS16949" s="61"/>
      <c r="AT16949" s="61"/>
      <c r="AU16949" s="61"/>
      <c r="AV16949" s="61"/>
      <c r="AW16949" s="61"/>
      <c r="AX16949" s="61"/>
      <c r="AY16949" s="61"/>
      <c r="AZ16949" s="61"/>
      <c r="BA16949" s="61"/>
    </row>
    <row r="16950" spans="39:53" x14ac:dyDescent="0.2">
      <c r="AM16950" s="61"/>
      <c r="AN16950" s="61"/>
      <c r="AO16950" s="171"/>
      <c r="AP16950" s="61"/>
      <c r="AQ16950" s="61"/>
      <c r="AR16950" s="61"/>
      <c r="AS16950" s="61"/>
      <c r="AT16950" s="61"/>
      <c r="AU16950" s="61"/>
      <c r="AV16950" s="61"/>
      <c r="AW16950" s="61"/>
      <c r="AX16950" s="61"/>
      <c r="AY16950" s="61"/>
      <c r="AZ16950" s="61"/>
      <c r="BA16950" s="61"/>
    </row>
    <row r="16951" spans="39:53" x14ac:dyDescent="0.2">
      <c r="AM16951" s="61"/>
      <c r="AN16951" s="61"/>
      <c r="AO16951" s="171"/>
      <c r="AP16951" s="61"/>
      <c r="AQ16951" s="61"/>
      <c r="AR16951" s="61"/>
      <c r="AS16951" s="61"/>
      <c r="AT16951" s="61"/>
      <c r="AU16951" s="61"/>
      <c r="AV16951" s="61"/>
      <c r="AW16951" s="61"/>
      <c r="AX16951" s="61"/>
      <c r="AY16951" s="61"/>
      <c r="AZ16951" s="61"/>
      <c r="BA16951" s="61"/>
    </row>
    <row r="16952" spans="39:53" x14ac:dyDescent="0.2">
      <c r="AM16952" s="61"/>
      <c r="AN16952" s="61"/>
      <c r="AO16952" s="171"/>
      <c r="AP16952" s="61"/>
      <c r="AQ16952" s="61"/>
      <c r="AR16952" s="61"/>
      <c r="AS16952" s="61"/>
      <c r="AT16952" s="61"/>
      <c r="AU16952" s="61"/>
      <c r="AV16952" s="61"/>
      <c r="AW16952" s="61"/>
      <c r="AX16952" s="61"/>
      <c r="AY16952" s="61"/>
      <c r="AZ16952" s="61"/>
      <c r="BA16952" s="61"/>
    </row>
    <row r="16953" spans="39:53" x14ac:dyDescent="0.2">
      <c r="AM16953" s="61"/>
      <c r="AN16953" s="61"/>
      <c r="AO16953" s="171"/>
      <c r="AP16953" s="61"/>
      <c r="AQ16953" s="61"/>
      <c r="AR16953" s="61"/>
      <c r="AS16953" s="61"/>
      <c r="AT16953" s="61"/>
      <c r="AU16953" s="61"/>
      <c r="AV16953" s="61"/>
      <c r="AW16953" s="61"/>
      <c r="AX16953" s="61"/>
      <c r="AY16953" s="61"/>
      <c r="AZ16953" s="61"/>
      <c r="BA16953" s="61"/>
    </row>
    <row r="16954" spans="39:53" x14ac:dyDescent="0.2">
      <c r="AM16954" s="61"/>
      <c r="AN16954" s="61"/>
      <c r="AO16954" s="171"/>
      <c r="AP16954" s="61"/>
      <c r="AQ16954" s="61"/>
      <c r="AR16954" s="61"/>
      <c r="AS16954" s="61"/>
      <c r="AT16954" s="61"/>
      <c r="AU16954" s="61"/>
      <c r="AV16954" s="61"/>
      <c r="AW16954" s="61"/>
      <c r="AX16954" s="61"/>
      <c r="AY16954" s="61"/>
      <c r="AZ16954" s="61"/>
      <c r="BA16954" s="61"/>
    </row>
    <row r="16955" spans="39:53" x14ac:dyDescent="0.2">
      <c r="AM16955" s="61"/>
      <c r="AN16955" s="61"/>
      <c r="AO16955" s="171"/>
      <c r="AP16955" s="61"/>
      <c r="AQ16955" s="61"/>
      <c r="AR16955" s="61"/>
      <c r="AS16955" s="61"/>
      <c r="AT16955" s="61"/>
      <c r="AU16955" s="61"/>
      <c r="AV16955" s="61"/>
      <c r="AW16955" s="61"/>
      <c r="AX16955" s="61"/>
      <c r="AY16955" s="61"/>
      <c r="AZ16955" s="61"/>
      <c r="BA16955" s="61"/>
    </row>
    <row r="16956" spans="39:53" x14ac:dyDescent="0.2">
      <c r="AM16956" s="61"/>
      <c r="AN16956" s="61"/>
      <c r="AO16956" s="171"/>
      <c r="AP16956" s="61"/>
      <c r="AQ16956" s="61"/>
      <c r="AR16956" s="61"/>
      <c r="AS16956" s="61"/>
      <c r="AT16956" s="61"/>
      <c r="AU16956" s="61"/>
      <c r="AV16956" s="61"/>
      <c r="AW16956" s="61"/>
      <c r="AX16956" s="61"/>
      <c r="AY16956" s="61"/>
      <c r="AZ16956" s="61"/>
      <c r="BA16956" s="61"/>
    </row>
    <row r="16957" spans="39:53" x14ac:dyDescent="0.2">
      <c r="AM16957" s="61"/>
      <c r="AN16957" s="61"/>
      <c r="AO16957" s="171"/>
      <c r="AP16957" s="61"/>
      <c r="AQ16957" s="61"/>
      <c r="AR16957" s="61"/>
      <c r="AS16957" s="61"/>
      <c r="AT16957" s="61"/>
      <c r="AU16957" s="61"/>
      <c r="AV16957" s="61"/>
      <c r="AW16957" s="61"/>
      <c r="AX16957" s="61"/>
      <c r="AY16957" s="61"/>
      <c r="AZ16957" s="61"/>
      <c r="BA16957" s="61"/>
    </row>
    <row r="16958" spans="39:53" x14ac:dyDescent="0.2">
      <c r="AM16958" s="61"/>
      <c r="AN16958" s="61"/>
      <c r="AO16958" s="171"/>
      <c r="AP16958" s="61"/>
      <c r="AQ16958" s="61"/>
      <c r="AR16958" s="61"/>
      <c r="AS16958" s="61"/>
      <c r="AT16958" s="61"/>
      <c r="AU16958" s="61"/>
      <c r="AV16958" s="61"/>
      <c r="AW16958" s="61"/>
      <c r="AX16958" s="61"/>
      <c r="AY16958" s="61"/>
      <c r="AZ16958" s="61"/>
      <c r="BA16958" s="61"/>
    </row>
    <row r="16959" spans="39:53" x14ac:dyDescent="0.2">
      <c r="AM16959" s="61"/>
      <c r="AN16959" s="61"/>
      <c r="AO16959" s="171"/>
      <c r="AP16959" s="61"/>
      <c r="AQ16959" s="61"/>
      <c r="AR16959" s="61"/>
      <c r="AS16959" s="61"/>
      <c r="AT16959" s="61"/>
      <c r="AU16959" s="61"/>
      <c r="AV16959" s="61"/>
      <c r="AW16959" s="61"/>
      <c r="AX16959" s="61"/>
      <c r="AY16959" s="61"/>
      <c r="AZ16959" s="61"/>
      <c r="BA16959" s="61"/>
    </row>
    <row r="16960" spans="39:53" x14ac:dyDescent="0.2">
      <c r="AM16960" s="61"/>
      <c r="AN16960" s="61"/>
      <c r="AO16960" s="171"/>
      <c r="AP16960" s="61"/>
      <c r="AQ16960" s="61"/>
      <c r="AR16960" s="61"/>
      <c r="AS16960" s="61"/>
      <c r="AT16960" s="61"/>
      <c r="AU16960" s="61"/>
      <c r="AV16960" s="61"/>
      <c r="AW16960" s="61"/>
      <c r="AX16960" s="61"/>
      <c r="AY16960" s="61"/>
      <c r="AZ16960" s="61"/>
      <c r="BA16960" s="61"/>
    </row>
    <row r="16961" spans="39:53" x14ac:dyDescent="0.2">
      <c r="AM16961" s="61"/>
      <c r="AN16961" s="61"/>
      <c r="AO16961" s="171"/>
      <c r="AP16961" s="61"/>
      <c r="AQ16961" s="61"/>
      <c r="AR16961" s="61"/>
      <c r="AS16961" s="61"/>
      <c r="AT16961" s="61"/>
      <c r="AU16961" s="61"/>
      <c r="AV16961" s="61"/>
      <c r="AW16961" s="61"/>
      <c r="AX16961" s="61"/>
      <c r="AY16961" s="61"/>
      <c r="AZ16961" s="61"/>
      <c r="BA16961" s="61"/>
    </row>
    <row r="16962" spans="39:53" x14ac:dyDescent="0.2">
      <c r="AM16962" s="61"/>
      <c r="AN16962" s="61"/>
      <c r="AO16962" s="171"/>
      <c r="AP16962" s="61"/>
      <c r="AQ16962" s="61"/>
      <c r="AR16962" s="61"/>
      <c r="AS16962" s="61"/>
      <c r="AT16962" s="61"/>
      <c r="AU16962" s="61"/>
      <c r="AV16962" s="61"/>
      <c r="AW16962" s="61"/>
      <c r="AX16962" s="61"/>
      <c r="AY16962" s="61"/>
      <c r="AZ16962" s="61"/>
      <c r="BA16962" s="61"/>
    </row>
    <row r="16963" spans="39:53" x14ac:dyDescent="0.2">
      <c r="AM16963" s="61"/>
      <c r="AN16963" s="61"/>
      <c r="AO16963" s="171"/>
      <c r="AP16963" s="61"/>
      <c r="AQ16963" s="61"/>
      <c r="AR16963" s="61"/>
      <c r="AS16963" s="61"/>
      <c r="AT16963" s="61"/>
      <c r="AU16963" s="61"/>
      <c r="AV16963" s="61"/>
      <c r="AW16963" s="61"/>
      <c r="AX16963" s="61"/>
      <c r="AY16963" s="61"/>
      <c r="AZ16963" s="61"/>
      <c r="BA16963" s="61"/>
    </row>
    <row r="16964" spans="39:53" x14ac:dyDescent="0.2">
      <c r="AM16964" s="61"/>
      <c r="AN16964" s="61"/>
      <c r="AO16964" s="171"/>
      <c r="AP16964" s="61"/>
      <c r="AQ16964" s="61"/>
      <c r="AR16964" s="61"/>
      <c r="AS16964" s="61"/>
      <c r="AT16964" s="61"/>
      <c r="AU16964" s="61"/>
      <c r="AV16964" s="61"/>
      <c r="AW16964" s="61"/>
      <c r="AX16964" s="61"/>
      <c r="AY16964" s="61"/>
      <c r="AZ16964" s="61"/>
      <c r="BA16964" s="61"/>
    </row>
    <row r="16965" spans="39:53" x14ac:dyDescent="0.2">
      <c r="AM16965" s="61"/>
      <c r="AN16965" s="61"/>
      <c r="AO16965" s="171"/>
      <c r="AP16965" s="61"/>
      <c r="AQ16965" s="61"/>
      <c r="AR16965" s="61"/>
      <c r="AS16965" s="61"/>
      <c r="AT16965" s="61"/>
      <c r="AU16965" s="61"/>
      <c r="AV16965" s="61"/>
      <c r="AW16965" s="61"/>
      <c r="AX16965" s="61"/>
      <c r="AY16965" s="61"/>
      <c r="AZ16965" s="61"/>
      <c r="BA16965" s="61"/>
    </row>
    <row r="16966" spans="39:53" x14ac:dyDescent="0.2">
      <c r="AM16966" s="61"/>
      <c r="AN16966" s="61"/>
      <c r="AO16966" s="171"/>
      <c r="AP16966" s="61"/>
      <c r="AQ16966" s="61"/>
      <c r="AR16966" s="61"/>
      <c r="AS16966" s="61"/>
      <c r="AT16966" s="61"/>
      <c r="AU16966" s="61"/>
      <c r="AV16966" s="61"/>
      <c r="AW16966" s="61"/>
      <c r="AX16966" s="61"/>
      <c r="AY16966" s="61"/>
      <c r="AZ16966" s="61"/>
      <c r="BA16966" s="61"/>
    </row>
    <row r="16967" spans="39:53" x14ac:dyDescent="0.2">
      <c r="AM16967" s="61"/>
      <c r="AN16967" s="61"/>
      <c r="AO16967" s="171"/>
      <c r="AP16967" s="61"/>
      <c r="AQ16967" s="61"/>
      <c r="AR16967" s="61"/>
      <c r="AS16967" s="61"/>
      <c r="AT16967" s="61"/>
      <c r="AU16967" s="61"/>
      <c r="AV16967" s="61"/>
      <c r="AW16967" s="61"/>
      <c r="AX16967" s="61"/>
      <c r="AY16967" s="61"/>
      <c r="AZ16967" s="61"/>
      <c r="BA16967" s="61"/>
    </row>
    <row r="16968" spans="39:53" x14ac:dyDescent="0.2">
      <c r="AM16968" s="61"/>
      <c r="AN16968" s="61"/>
      <c r="AO16968" s="171"/>
      <c r="AP16968" s="61"/>
      <c r="AQ16968" s="61"/>
      <c r="AR16968" s="61"/>
      <c r="AS16968" s="61"/>
      <c r="AT16968" s="61"/>
      <c r="AU16968" s="61"/>
      <c r="AV16968" s="61"/>
      <c r="AW16968" s="61"/>
      <c r="AX16968" s="61"/>
      <c r="AY16968" s="61"/>
      <c r="AZ16968" s="61"/>
      <c r="BA16968" s="61"/>
    </row>
    <row r="16969" spans="39:53" x14ac:dyDescent="0.2">
      <c r="AM16969" s="61"/>
      <c r="AN16969" s="61"/>
      <c r="AO16969" s="171"/>
      <c r="AP16969" s="61"/>
      <c r="AQ16969" s="61"/>
      <c r="AR16969" s="61"/>
      <c r="AS16969" s="61"/>
      <c r="AT16969" s="61"/>
      <c r="AU16969" s="61"/>
      <c r="AV16969" s="61"/>
      <c r="AW16969" s="61"/>
      <c r="AX16969" s="61"/>
      <c r="AY16969" s="61"/>
      <c r="AZ16969" s="61"/>
      <c r="BA16969" s="61"/>
    </row>
    <row r="16970" spans="39:53" x14ac:dyDescent="0.2">
      <c r="AM16970" s="61"/>
      <c r="AN16970" s="61"/>
      <c r="AO16970" s="171"/>
      <c r="AP16970" s="61"/>
      <c r="AQ16970" s="61"/>
      <c r="AR16970" s="61"/>
      <c r="AS16970" s="61"/>
      <c r="AT16970" s="61"/>
      <c r="AU16970" s="61"/>
      <c r="AV16970" s="61"/>
      <c r="AW16970" s="61"/>
      <c r="AX16970" s="61"/>
      <c r="AY16970" s="61"/>
      <c r="AZ16970" s="61"/>
      <c r="BA16970" s="61"/>
    </row>
    <row r="16971" spans="39:53" x14ac:dyDescent="0.2">
      <c r="AM16971" s="61"/>
      <c r="AN16971" s="61"/>
      <c r="AO16971" s="171"/>
      <c r="AP16971" s="61"/>
      <c r="AQ16971" s="61"/>
      <c r="AR16971" s="61"/>
      <c r="AS16971" s="61"/>
      <c r="AT16971" s="61"/>
      <c r="AU16971" s="61"/>
      <c r="AV16971" s="61"/>
      <c r="AW16971" s="61"/>
      <c r="AX16971" s="61"/>
      <c r="AY16971" s="61"/>
      <c r="AZ16971" s="61"/>
      <c r="BA16971" s="61"/>
    </row>
    <row r="16972" spans="39:53" x14ac:dyDescent="0.2">
      <c r="AM16972" s="61"/>
      <c r="AN16972" s="61"/>
      <c r="AO16972" s="171"/>
      <c r="AP16972" s="61"/>
      <c r="AQ16972" s="61"/>
      <c r="AR16972" s="61"/>
      <c r="AS16972" s="61"/>
      <c r="AT16972" s="61"/>
      <c r="AU16972" s="61"/>
      <c r="AV16972" s="61"/>
      <c r="AW16972" s="61"/>
      <c r="AX16972" s="61"/>
      <c r="AY16972" s="61"/>
      <c r="AZ16972" s="61"/>
      <c r="BA16972" s="61"/>
    </row>
    <row r="16973" spans="39:53" x14ac:dyDescent="0.2">
      <c r="AM16973" s="61"/>
      <c r="AN16973" s="61"/>
      <c r="AO16973" s="171"/>
      <c r="AP16973" s="61"/>
      <c r="AQ16973" s="61"/>
      <c r="AR16973" s="61"/>
      <c r="AS16973" s="61"/>
      <c r="AT16973" s="61"/>
      <c r="AU16973" s="61"/>
      <c r="AV16973" s="61"/>
      <c r="AW16973" s="61"/>
      <c r="AX16973" s="61"/>
      <c r="AY16973" s="61"/>
      <c r="AZ16973" s="61"/>
      <c r="BA16973" s="61"/>
    </row>
    <row r="16974" spans="39:53" x14ac:dyDescent="0.2">
      <c r="AM16974" s="61"/>
      <c r="AN16974" s="61"/>
      <c r="AO16974" s="171"/>
      <c r="AP16974" s="61"/>
      <c r="AQ16974" s="61"/>
      <c r="AR16974" s="61"/>
      <c r="AS16974" s="61"/>
      <c r="AT16974" s="61"/>
      <c r="AU16974" s="61"/>
      <c r="AV16974" s="61"/>
      <c r="AW16974" s="61"/>
      <c r="AX16974" s="61"/>
      <c r="AY16974" s="61"/>
      <c r="AZ16974" s="61"/>
      <c r="BA16974" s="61"/>
    </row>
    <row r="16975" spans="39:53" x14ac:dyDescent="0.2">
      <c r="AM16975" s="61"/>
      <c r="AN16975" s="61"/>
      <c r="AO16975" s="171"/>
      <c r="AP16975" s="61"/>
      <c r="AQ16975" s="61"/>
      <c r="AR16975" s="61"/>
      <c r="AS16975" s="61"/>
      <c r="AT16975" s="61"/>
      <c r="AU16975" s="61"/>
      <c r="AV16975" s="61"/>
      <c r="AW16975" s="61"/>
      <c r="AX16975" s="61"/>
      <c r="AY16975" s="61"/>
      <c r="AZ16975" s="61"/>
      <c r="BA16975" s="61"/>
    </row>
    <row r="16976" spans="39:53" x14ac:dyDescent="0.2">
      <c r="AM16976" s="61"/>
      <c r="AN16976" s="61"/>
      <c r="AO16976" s="171"/>
      <c r="AP16976" s="61"/>
      <c r="AQ16976" s="61"/>
      <c r="AR16976" s="61"/>
      <c r="AS16976" s="61"/>
      <c r="AT16976" s="61"/>
      <c r="AU16976" s="61"/>
      <c r="AV16976" s="61"/>
      <c r="AW16976" s="61"/>
      <c r="AX16976" s="61"/>
      <c r="AY16976" s="61"/>
      <c r="AZ16976" s="61"/>
      <c r="BA16976" s="61"/>
    </row>
    <row r="16977" spans="39:53" x14ac:dyDescent="0.2">
      <c r="AM16977" s="61"/>
      <c r="AN16977" s="61"/>
      <c r="AO16977" s="171"/>
      <c r="AP16977" s="61"/>
      <c r="AQ16977" s="61"/>
      <c r="AR16977" s="61"/>
      <c r="AS16977" s="61"/>
      <c r="AT16977" s="61"/>
      <c r="AU16977" s="61"/>
      <c r="AV16977" s="61"/>
      <c r="AW16977" s="61"/>
      <c r="AX16977" s="61"/>
      <c r="AY16977" s="61"/>
      <c r="AZ16977" s="61"/>
      <c r="BA16977" s="61"/>
    </row>
    <row r="16978" spans="39:53" x14ac:dyDescent="0.2">
      <c r="AM16978" s="61"/>
      <c r="AN16978" s="61"/>
      <c r="AO16978" s="171"/>
      <c r="AP16978" s="61"/>
      <c r="AQ16978" s="61"/>
      <c r="AR16978" s="61"/>
      <c r="AS16978" s="61"/>
      <c r="AT16978" s="61"/>
      <c r="AU16978" s="61"/>
      <c r="AV16978" s="61"/>
      <c r="AW16978" s="61"/>
      <c r="AX16978" s="61"/>
      <c r="AY16978" s="61"/>
      <c r="AZ16978" s="61"/>
      <c r="BA16978" s="61"/>
    </row>
    <row r="16979" spans="39:53" x14ac:dyDescent="0.2">
      <c r="AM16979" s="61"/>
      <c r="AN16979" s="61"/>
      <c r="AO16979" s="171"/>
      <c r="AP16979" s="61"/>
      <c r="AQ16979" s="61"/>
      <c r="AR16979" s="61"/>
      <c r="AS16979" s="61"/>
      <c r="AT16979" s="61"/>
      <c r="AU16979" s="61"/>
      <c r="AV16979" s="61"/>
      <c r="AW16979" s="61"/>
      <c r="AX16979" s="61"/>
      <c r="AY16979" s="61"/>
      <c r="AZ16979" s="61"/>
      <c r="BA16979" s="61"/>
    </row>
    <row r="16980" spans="39:53" x14ac:dyDescent="0.2">
      <c r="AM16980" s="61"/>
      <c r="AN16980" s="61"/>
      <c r="AO16980" s="171"/>
      <c r="AP16980" s="61"/>
      <c r="AQ16980" s="61"/>
      <c r="AR16980" s="61"/>
      <c r="AS16980" s="61"/>
      <c r="AT16980" s="61"/>
      <c r="AU16980" s="61"/>
      <c r="AV16980" s="61"/>
      <c r="AW16980" s="61"/>
      <c r="AX16980" s="61"/>
      <c r="AY16980" s="61"/>
      <c r="AZ16980" s="61"/>
      <c r="BA16980" s="61"/>
    </row>
    <row r="16981" spans="39:53" x14ac:dyDescent="0.2">
      <c r="AM16981" s="61"/>
      <c r="AN16981" s="61"/>
      <c r="AO16981" s="171"/>
      <c r="AP16981" s="61"/>
      <c r="AQ16981" s="61"/>
      <c r="AR16981" s="61"/>
      <c r="AS16981" s="61"/>
      <c r="AT16981" s="61"/>
      <c r="AU16981" s="61"/>
      <c r="AV16981" s="61"/>
      <c r="AW16981" s="61"/>
      <c r="AX16981" s="61"/>
      <c r="AY16981" s="61"/>
      <c r="AZ16981" s="61"/>
      <c r="BA16981" s="61"/>
    </row>
    <row r="16982" spans="39:53" x14ac:dyDescent="0.2">
      <c r="AM16982" s="61"/>
      <c r="AN16982" s="61"/>
      <c r="AO16982" s="171"/>
      <c r="AP16982" s="61"/>
      <c r="AQ16982" s="61"/>
      <c r="AR16982" s="61"/>
      <c r="AS16982" s="61"/>
      <c r="AT16982" s="61"/>
      <c r="AU16982" s="61"/>
      <c r="AV16982" s="61"/>
      <c r="AW16982" s="61"/>
      <c r="AX16982" s="61"/>
      <c r="AY16982" s="61"/>
      <c r="AZ16982" s="61"/>
      <c r="BA16982" s="61"/>
    </row>
    <row r="16983" spans="39:53" x14ac:dyDescent="0.2">
      <c r="AM16983" s="61"/>
      <c r="AN16983" s="61"/>
      <c r="AO16983" s="171"/>
      <c r="AP16983" s="61"/>
      <c r="AQ16983" s="61"/>
      <c r="AR16983" s="61"/>
      <c r="AS16983" s="61"/>
      <c r="AT16983" s="61"/>
      <c r="AU16983" s="61"/>
      <c r="AV16983" s="61"/>
      <c r="AW16983" s="61"/>
      <c r="AX16983" s="61"/>
      <c r="AY16983" s="61"/>
      <c r="AZ16983" s="61"/>
      <c r="BA16983" s="61"/>
    </row>
    <row r="16984" spans="39:53" x14ac:dyDescent="0.2">
      <c r="AM16984" s="61"/>
      <c r="AN16984" s="61"/>
      <c r="AO16984" s="171"/>
      <c r="AP16984" s="61"/>
      <c r="AQ16984" s="61"/>
      <c r="AR16984" s="61"/>
      <c r="AS16984" s="61"/>
      <c r="AT16984" s="61"/>
      <c r="AU16984" s="61"/>
      <c r="AV16984" s="61"/>
      <c r="AW16984" s="61"/>
      <c r="AX16984" s="61"/>
      <c r="AY16984" s="61"/>
      <c r="AZ16984" s="61"/>
      <c r="BA16984" s="61"/>
    </row>
    <row r="16985" spans="39:53" x14ac:dyDescent="0.2">
      <c r="AM16985" s="61"/>
      <c r="AN16985" s="61"/>
      <c r="AO16985" s="171"/>
      <c r="AP16985" s="61"/>
      <c r="AQ16985" s="61"/>
      <c r="AR16985" s="61"/>
      <c r="AS16985" s="61"/>
      <c r="AT16985" s="61"/>
      <c r="AU16985" s="61"/>
      <c r="AV16985" s="61"/>
      <c r="AW16985" s="61"/>
      <c r="AX16985" s="61"/>
      <c r="AY16985" s="61"/>
      <c r="AZ16985" s="61"/>
      <c r="BA16985" s="61"/>
    </row>
    <row r="16986" spans="39:53" x14ac:dyDescent="0.2">
      <c r="AM16986" s="61"/>
      <c r="AN16986" s="61"/>
      <c r="AO16986" s="171"/>
      <c r="AP16986" s="61"/>
      <c r="AQ16986" s="61"/>
      <c r="AR16986" s="61"/>
      <c r="AS16986" s="61"/>
      <c r="AT16986" s="61"/>
      <c r="AU16986" s="61"/>
      <c r="AV16986" s="61"/>
      <c r="AW16986" s="61"/>
      <c r="AX16986" s="61"/>
      <c r="AY16986" s="61"/>
      <c r="AZ16986" s="61"/>
      <c r="BA16986" s="61"/>
    </row>
    <row r="16987" spans="39:53" x14ac:dyDescent="0.2">
      <c r="AM16987" s="61"/>
      <c r="AN16987" s="61"/>
      <c r="AO16987" s="171"/>
      <c r="AP16987" s="61"/>
      <c r="AQ16987" s="61"/>
      <c r="AR16987" s="61"/>
      <c r="AS16987" s="61"/>
      <c r="AT16987" s="61"/>
      <c r="AU16987" s="61"/>
      <c r="AV16987" s="61"/>
      <c r="AW16987" s="61"/>
      <c r="AX16987" s="61"/>
      <c r="AY16987" s="61"/>
      <c r="AZ16987" s="61"/>
      <c r="BA16987" s="61"/>
    </row>
    <row r="16988" spans="39:53" x14ac:dyDescent="0.2">
      <c r="AM16988" s="61"/>
      <c r="AN16988" s="61"/>
      <c r="AO16988" s="171"/>
      <c r="AP16988" s="61"/>
      <c r="AQ16988" s="61"/>
      <c r="AR16988" s="61"/>
      <c r="AS16988" s="61"/>
      <c r="AT16988" s="61"/>
      <c r="AU16988" s="61"/>
      <c r="AV16988" s="61"/>
      <c r="AW16988" s="61"/>
      <c r="AX16988" s="61"/>
      <c r="AY16988" s="61"/>
      <c r="AZ16988" s="61"/>
      <c r="BA16988" s="61"/>
    </row>
    <row r="16989" spans="39:53" x14ac:dyDescent="0.2">
      <c r="AM16989" s="61"/>
      <c r="AN16989" s="61"/>
      <c r="AO16989" s="171"/>
      <c r="AP16989" s="61"/>
      <c r="AQ16989" s="61"/>
      <c r="AR16989" s="61"/>
      <c r="AS16989" s="61"/>
      <c r="AT16989" s="61"/>
      <c r="AU16989" s="61"/>
      <c r="AV16989" s="61"/>
      <c r="AW16989" s="61"/>
      <c r="AX16989" s="61"/>
      <c r="AY16989" s="61"/>
      <c r="AZ16989" s="61"/>
      <c r="BA16989" s="61"/>
    </row>
    <row r="16990" spans="39:53" x14ac:dyDescent="0.2">
      <c r="AM16990" s="61"/>
      <c r="AN16990" s="61"/>
      <c r="AO16990" s="171"/>
      <c r="AP16990" s="61"/>
      <c r="AQ16990" s="61"/>
      <c r="AR16990" s="61"/>
      <c r="AS16990" s="61"/>
      <c r="AT16990" s="61"/>
      <c r="AU16990" s="61"/>
      <c r="AV16990" s="61"/>
      <c r="AW16990" s="61"/>
      <c r="AX16990" s="61"/>
      <c r="AY16990" s="61"/>
      <c r="AZ16990" s="61"/>
      <c r="BA16990" s="61"/>
    </row>
    <row r="16991" spans="39:53" x14ac:dyDescent="0.2">
      <c r="AM16991" s="61"/>
      <c r="AN16991" s="61"/>
      <c r="AO16991" s="171"/>
      <c r="AP16991" s="61"/>
      <c r="AQ16991" s="61"/>
      <c r="AR16991" s="61"/>
      <c r="AS16991" s="61"/>
      <c r="AT16991" s="61"/>
      <c r="AU16991" s="61"/>
      <c r="AV16991" s="61"/>
      <c r="AW16991" s="61"/>
      <c r="AX16991" s="61"/>
      <c r="AY16991" s="61"/>
      <c r="AZ16991" s="61"/>
      <c r="BA16991" s="61"/>
    </row>
    <row r="16992" spans="39:53" x14ac:dyDescent="0.2">
      <c r="AM16992" s="61"/>
      <c r="AN16992" s="61"/>
      <c r="AO16992" s="171"/>
      <c r="AP16992" s="61"/>
      <c r="AQ16992" s="61"/>
      <c r="AR16992" s="61"/>
      <c r="AS16992" s="61"/>
      <c r="AT16992" s="61"/>
      <c r="AU16992" s="61"/>
      <c r="AV16992" s="61"/>
      <c r="AW16992" s="61"/>
      <c r="AX16992" s="61"/>
      <c r="AY16992" s="61"/>
      <c r="AZ16992" s="61"/>
      <c r="BA16992" s="61"/>
    </row>
    <row r="16993" spans="39:53" x14ac:dyDescent="0.2">
      <c r="AM16993" s="61"/>
      <c r="AN16993" s="61"/>
      <c r="AO16993" s="171"/>
      <c r="AP16993" s="61"/>
      <c r="AQ16993" s="61"/>
      <c r="AR16993" s="61"/>
      <c r="AS16993" s="61"/>
      <c r="AT16993" s="61"/>
      <c r="AU16993" s="61"/>
      <c r="AV16993" s="61"/>
      <c r="AW16993" s="61"/>
      <c r="AX16993" s="61"/>
      <c r="AY16993" s="61"/>
      <c r="AZ16993" s="61"/>
      <c r="BA16993" s="61"/>
    </row>
    <row r="16994" spans="39:53" x14ac:dyDescent="0.2">
      <c r="AM16994" s="61"/>
      <c r="AN16994" s="61"/>
      <c r="AO16994" s="171"/>
      <c r="AP16994" s="61"/>
      <c r="AQ16994" s="61"/>
      <c r="AR16994" s="61"/>
      <c r="AS16994" s="61"/>
      <c r="AT16994" s="61"/>
      <c r="AU16994" s="61"/>
      <c r="AV16994" s="61"/>
      <c r="AW16994" s="61"/>
      <c r="AX16994" s="61"/>
      <c r="AY16994" s="61"/>
      <c r="AZ16994" s="61"/>
      <c r="BA16994" s="61"/>
    </row>
    <row r="16995" spans="39:53" x14ac:dyDescent="0.2">
      <c r="AM16995" s="61"/>
      <c r="AN16995" s="61"/>
      <c r="AO16995" s="171"/>
      <c r="AP16995" s="61"/>
      <c r="AQ16995" s="61"/>
      <c r="AR16995" s="61"/>
      <c r="AS16995" s="61"/>
      <c r="AT16995" s="61"/>
      <c r="AU16995" s="61"/>
      <c r="AV16995" s="61"/>
      <c r="AW16995" s="61"/>
      <c r="AX16995" s="61"/>
      <c r="AY16995" s="61"/>
      <c r="AZ16995" s="61"/>
      <c r="BA16995" s="61"/>
    </row>
    <row r="16996" spans="39:53" x14ac:dyDescent="0.2">
      <c r="AM16996" s="61"/>
      <c r="AN16996" s="61"/>
      <c r="AO16996" s="171"/>
      <c r="AP16996" s="61"/>
      <c r="AQ16996" s="61"/>
      <c r="AR16996" s="61"/>
      <c r="AS16996" s="61"/>
      <c r="AT16996" s="61"/>
      <c r="AU16996" s="61"/>
      <c r="AV16996" s="61"/>
      <c r="AW16996" s="61"/>
      <c r="AX16996" s="61"/>
      <c r="AY16996" s="61"/>
      <c r="AZ16996" s="61"/>
      <c r="BA16996" s="61"/>
    </row>
    <row r="16997" spans="39:53" x14ac:dyDescent="0.2">
      <c r="AM16997" s="61"/>
      <c r="AN16997" s="61"/>
      <c r="AO16997" s="171"/>
      <c r="AP16997" s="61"/>
      <c r="AQ16997" s="61"/>
      <c r="AR16997" s="61"/>
      <c r="AS16997" s="61"/>
      <c r="AT16997" s="61"/>
      <c r="AU16997" s="61"/>
      <c r="AV16997" s="61"/>
      <c r="AW16997" s="61"/>
      <c r="AX16997" s="61"/>
      <c r="AY16997" s="61"/>
      <c r="AZ16997" s="61"/>
      <c r="BA16997" s="61"/>
    </row>
    <row r="16998" spans="39:53" x14ac:dyDescent="0.2">
      <c r="AM16998" s="61"/>
      <c r="AN16998" s="61"/>
      <c r="AO16998" s="171"/>
      <c r="AP16998" s="61"/>
      <c r="AQ16998" s="61"/>
      <c r="AR16998" s="61"/>
      <c r="AS16998" s="61"/>
      <c r="AT16998" s="61"/>
      <c r="AU16998" s="61"/>
      <c r="AV16998" s="61"/>
      <c r="AW16998" s="61"/>
      <c r="AX16998" s="61"/>
      <c r="AY16998" s="61"/>
      <c r="AZ16998" s="61"/>
      <c r="BA16998" s="61"/>
    </row>
    <row r="16999" spans="39:53" x14ac:dyDescent="0.2">
      <c r="AM16999" s="61"/>
      <c r="AN16999" s="61"/>
      <c r="AO16999" s="171"/>
      <c r="AP16999" s="61"/>
      <c r="AQ16999" s="61"/>
      <c r="AR16999" s="61"/>
      <c r="AS16999" s="61"/>
      <c r="AT16999" s="61"/>
      <c r="AU16999" s="61"/>
      <c r="AV16999" s="61"/>
      <c r="AW16999" s="61"/>
      <c r="AX16999" s="61"/>
      <c r="AY16999" s="61"/>
      <c r="AZ16999" s="61"/>
      <c r="BA16999" s="61"/>
    </row>
    <row r="17000" spans="39:53" x14ac:dyDescent="0.2">
      <c r="AM17000" s="61"/>
      <c r="AN17000" s="61"/>
      <c r="AO17000" s="171"/>
      <c r="AP17000" s="61"/>
      <c r="AQ17000" s="61"/>
      <c r="AR17000" s="61"/>
      <c r="AS17000" s="61"/>
      <c r="AT17000" s="61"/>
      <c r="AU17000" s="61"/>
      <c r="AV17000" s="61"/>
      <c r="AW17000" s="61"/>
      <c r="AX17000" s="61"/>
      <c r="AY17000" s="61"/>
      <c r="AZ17000" s="61"/>
      <c r="BA17000" s="61"/>
    </row>
    <row r="17001" spans="39:53" x14ac:dyDescent="0.2">
      <c r="AM17001" s="61"/>
      <c r="AN17001" s="61"/>
      <c r="AO17001" s="171"/>
      <c r="AP17001" s="61"/>
      <c r="AQ17001" s="61"/>
      <c r="AR17001" s="61"/>
      <c r="AS17001" s="61"/>
      <c r="AT17001" s="61"/>
      <c r="AU17001" s="61"/>
      <c r="AV17001" s="61"/>
      <c r="AW17001" s="61"/>
      <c r="AX17001" s="61"/>
      <c r="AY17001" s="61"/>
      <c r="AZ17001" s="61"/>
      <c r="BA17001" s="61"/>
    </row>
    <row r="17002" spans="39:53" x14ac:dyDescent="0.2">
      <c r="AM17002" s="61"/>
      <c r="AN17002" s="61"/>
      <c r="AO17002" s="171"/>
      <c r="AP17002" s="61"/>
      <c r="AQ17002" s="61"/>
      <c r="AR17002" s="61"/>
      <c r="AS17002" s="61"/>
      <c r="AT17002" s="61"/>
      <c r="AU17002" s="61"/>
      <c r="AV17002" s="61"/>
      <c r="AW17002" s="61"/>
      <c r="AX17002" s="61"/>
      <c r="AY17002" s="61"/>
      <c r="AZ17002" s="61"/>
      <c r="BA17002" s="61"/>
    </row>
    <row r="17003" spans="39:53" x14ac:dyDescent="0.2">
      <c r="AM17003" s="61"/>
      <c r="AN17003" s="61"/>
      <c r="AO17003" s="171"/>
      <c r="AP17003" s="61"/>
      <c r="AQ17003" s="61"/>
      <c r="AR17003" s="61"/>
      <c r="AS17003" s="61"/>
      <c r="AT17003" s="61"/>
      <c r="AU17003" s="61"/>
      <c r="AV17003" s="61"/>
      <c r="AW17003" s="61"/>
      <c r="AX17003" s="61"/>
      <c r="AY17003" s="61"/>
      <c r="AZ17003" s="61"/>
      <c r="BA17003" s="61"/>
    </row>
    <row r="17004" spans="39:53" x14ac:dyDescent="0.2">
      <c r="AM17004" s="61"/>
      <c r="AN17004" s="61"/>
      <c r="AO17004" s="171"/>
      <c r="AP17004" s="61"/>
      <c r="AQ17004" s="61"/>
      <c r="AR17004" s="61"/>
      <c r="AS17004" s="61"/>
      <c r="AT17004" s="61"/>
      <c r="AU17004" s="61"/>
      <c r="AV17004" s="61"/>
      <c r="AW17004" s="61"/>
      <c r="AX17004" s="61"/>
      <c r="AY17004" s="61"/>
      <c r="AZ17004" s="61"/>
      <c r="BA17004" s="61"/>
    </row>
    <row r="17005" spans="39:53" x14ac:dyDescent="0.2">
      <c r="AM17005" s="61"/>
      <c r="AN17005" s="61"/>
      <c r="AO17005" s="171"/>
      <c r="AP17005" s="61"/>
      <c r="AQ17005" s="61"/>
      <c r="AR17005" s="61"/>
      <c r="AS17005" s="61"/>
      <c r="AT17005" s="61"/>
      <c r="AU17005" s="61"/>
      <c r="AV17005" s="61"/>
      <c r="AW17005" s="61"/>
      <c r="AX17005" s="61"/>
      <c r="AY17005" s="61"/>
      <c r="AZ17005" s="61"/>
      <c r="BA17005" s="61"/>
    </row>
    <row r="17006" spans="39:53" x14ac:dyDescent="0.2">
      <c r="AM17006" s="61"/>
      <c r="AN17006" s="61"/>
      <c r="AO17006" s="171"/>
      <c r="AP17006" s="61"/>
      <c r="AQ17006" s="61"/>
      <c r="AR17006" s="61"/>
      <c r="AS17006" s="61"/>
      <c r="AT17006" s="61"/>
      <c r="AU17006" s="61"/>
      <c r="AV17006" s="61"/>
      <c r="AW17006" s="61"/>
      <c r="AX17006" s="61"/>
      <c r="AY17006" s="61"/>
      <c r="AZ17006" s="61"/>
      <c r="BA17006" s="61"/>
    </row>
    <row r="17007" spans="39:53" x14ac:dyDescent="0.2">
      <c r="AM17007" s="61"/>
      <c r="AN17007" s="61"/>
      <c r="AO17007" s="171"/>
      <c r="AP17007" s="61"/>
      <c r="AQ17007" s="61"/>
      <c r="AR17007" s="61"/>
      <c r="AS17007" s="61"/>
      <c r="AT17007" s="61"/>
      <c r="AU17007" s="61"/>
      <c r="AV17007" s="61"/>
      <c r="AW17007" s="61"/>
      <c r="AX17007" s="61"/>
      <c r="AY17007" s="61"/>
      <c r="AZ17007" s="61"/>
      <c r="BA17007" s="61"/>
    </row>
    <row r="17008" spans="39:53" x14ac:dyDescent="0.2">
      <c r="AM17008" s="61"/>
      <c r="AN17008" s="61"/>
      <c r="AO17008" s="171"/>
      <c r="AP17008" s="61"/>
      <c r="AQ17008" s="61"/>
      <c r="AR17008" s="61"/>
      <c r="AS17008" s="61"/>
      <c r="AT17008" s="61"/>
      <c r="AU17008" s="61"/>
      <c r="AV17008" s="61"/>
      <c r="AW17008" s="61"/>
      <c r="AX17008" s="61"/>
      <c r="AY17008" s="61"/>
      <c r="AZ17008" s="61"/>
      <c r="BA17008" s="61"/>
    </row>
    <row r="17009" spans="39:53" x14ac:dyDescent="0.2">
      <c r="AM17009" s="61"/>
      <c r="AN17009" s="61"/>
      <c r="AO17009" s="171"/>
      <c r="AP17009" s="61"/>
      <c r="AQ17009" s="61"/>
      <c r="AR17009" s="61"/>
      <c r="AS17009" s="61"/>
      <c r="AT17009" s="61"/>
      <c r="AU17009" s="61"/>
      <c r="AV17009" s="61"/>
      <c r="AW17009" s="61"/>
      <c r="AX17009" s="61"/>
      <c r="AY17009" s="61"/>
      <c r="AZ17009" s="61"/>
      <c r="BA17009" s="61"/>
    </row>
    <row r="17010" spans="39:53" x14ac:dyDescent="0.2">
      <c r="AM17010" s="61"/>
      <c r="AN17010" s="61"/>
      <c r="AO17010" s="171"/>
      <c r="AP17010" s="61"/>
      <c r="AQ17010" s="61"/>
      <c r="AR17010" s="61"/>
      <c r="AS17010" s="61"/>
      <c r="AT17010" s="61"/>
      <c r="AU17010" s="61"/>
      <c r="AV17010" s="61"/>
      <c r="AW17010" s="61"/>
      <c r="AX17010" s="61"/>
      <c r="AY17010" s="61"/>
      <c r="AZ17010" s="61"/>
      <c r="BA17010" s="61"/>
    </row>
    <row r="17011" spans="39:53" x14ac:dyDescent="0.2">
      <c r="AM17011" s="61"/>
      <c r="AN17011" s="61"/>
      <c r="AO17011" s="171"/>
      <c r="AP17011" s="61"/>
      <c r="AQ17011" s="61"/>
      <c r="AR17011" s="61"/>
      <c r="AS17011" s="61"/>
      <c r="AT17011" s="61"/>
      <c r="AU17011" s="61"/>
      <c r="AV17011" s="61"/>
      <c r="AW17011" s="61"/>
      <c r="AX17011" s="61"/>
      <c r="AY17011" s="61"/>
      <c r="AZ17011" s="61"/>
      <c r="BA17011" s="61"/>
    </row>
    <row r="17012" spans="39:53" x14ac:dyDescent="0.2">
      <c r="AM17012" s="61"/>
      <c r="AN17012" s="61"/>
      <c r="AO17012" s="171"/>
      <c r="AP17012" s="61"/>
      <c r="AQ17012" s="61"/>
      <c r="AR17012" s="61"/>
      <c r="AS17012" s="61"/>
      <c r="AT17012" s="61"/>
      <c r="AU17012" s="61"/>
      <c r="AV17012" s="61"/>
      <c r="AW17012" s="61"/>
      <c r="AX17012" s="61"/>
      <c r="AY17012" s="61"/>
      <c r="AZ17012" s="61"/>
      <c r="BA17012" s="61"/>
    </row>
    <row r="17013" spans="39:53" x14ac:dyDescent="0.2">
      <c r="AM17013" s="61"/>
      <c r="AN17013" s="61"/>
      <c r="AO17013" s="171"/>
      <c r="AP17013" s="61"/>
      <c r="AQ17013" s="61"/>
      <c r="AR17013" s="61"/>
      <c r="AS17013" s="61"/>
      <c r="AT17013" s="61"/>
      <c r="AU17013" s="61"/>
      <c r="AV17013" s="61"/>
      <c r="AW17013" s="61"/>
      <c r="AX17013" s="61"/>
      <c r="AY17013" s="61"/>
      <c r="AZ17013" s="61"/>
      <c r="BA17013" s="61"/>
    </row>
    <row r="17014" spans="39:53" x14ac:dyDescent="0.2">
      <c r="AM17014" s="61"/>
      <c r="AN17014" s="61"/>
      <c r="AO17014" s="171"/>
      <c r="AP17014" s="61"/>
      <c r="AQ17014" s="61"/>
      <c r="AR17014" s="61"/>
      <c r="AS17014" s="61"/>
      <c r="AT17014" s="61"/>
      <c r="AU17014" s="61"/>
      <c r="AV17014" s="61"/>
      <c r="AW17014" s="61"/>
      <c r="AX17014" s="61"/>
      <c r="AY17014" s="61"/>
      <c r="AZ17014" s="61"/>
      <c r="BA17014" s="61"/>
    </row>
    <row r="17015" spans="39:53" x14ac:dyDescent="0.2">
      <c r="AM17015" s="61"/>
      <c r="AN17015" s="61"/>
      <c r="AO17015" s="171"/>
      <c r="AP17015" s="61"/>
      <c r="AQ17015" s="61"/>
      <c r="AR17015" s="61"/>
      <c r="AS17015" s="61"/>
      <c r="AT17015" s="61"/>
      <c r="AU17015" s="61"/>
      <c r="AV17015" s="61"/>
      <c r="AW17015" s="61"/>
      <c r="AX17015" s="61"/>
      <c r="AY17015" s="61"/>
      <c r="AZ17015" s="61"/>
      <c r="BA17015" s="61"/>
    </row>
    <row r="17016" spans="39:53" x14ac:dyDescent="0.2">
      <c r="AM17016" s="61"/>
      <c r="AN17016" s="61"/>
      <c r="AO17016" s="171"/>
      <c r="AP17016" s="61"/>
      <c r="AQ17016" s="61"/>
      <c r="AR17016" s="61"/>
      <c r="AS17016" s="61"/>
      <c r="AT17016" s="61"/>
      <c r="AU17016" s="61"/>
      <c r="AV17016" s="61"/>
      <c r="AW17016" s="61"/>
      <c r="AX17016" s="61"/>
      <c r="AY17016" s="61"/>
      <c r="AZ17016" s="61"/>
      <c r="BA17016" s="61"/>
    </row>
    <row r="17017" spans="39:53" x14ac:dyDescent="0.2">
      <c r="AM17017" s="61"/>
      <c r="AN17017" s="61"/>
      <c r="AO17017" s="171"/>
      <c r="AP17017" s="61"/>
      <c r="AQ17017" s="61"/>
      <c r="AR17017" s="61"/>
      <c r="AS17017" s="61"/>
      <c r="AT17017" s="61"/>
      <c r="AU17017" s="61"/>
      <c r="AV17017" s="61"/>
      <c r="AW17017" s="61"/>
      <c r="AX17017" s="61"/>
      <c r="AY17017" s="61"/>
      <c r="AZ17017" s="61"/>
      <c r="BA17017" s="61"/>
    </row>
    <row r="17018" spans="39:53" x14ac:dyDescent="0.2">
      <c r="AM17018" s="61"/>
      <c r="AN17018" s="61"/>
      <c r="AO17018" s="171"/>
      <c r="AP17018" s="61"/>
      <c r="AQ17018" s="61"/>
      <c r="AR17018" s="61"/>
      <c r="AS17018" s="61"/>
      <c r="AT17018" s="61"/>
      <c r="AU17018" s="61"/>
      <c r="AV17018" s="61"/>
      <c r="AW17018" s="61"/>
      <c r="AX17018" s="61"/>
      <c r="AY17018" s="61"/>
      <c r="AZ17018" s="61"/>
      <c r="BA17018" s="61"/>
    </row>
    <row r="17019" spans="39:53" x14ac:dyDescent="0.2">
      <c r="AM17019" s="61"/>
      <c r="AN17019" s="61"/>
      <c r="AO17019" s="171"/>
      <c r="AP17019" s="61"/>
      <c r="AQ17019" s="61"/>
      <c r="AR17019" s="61"/>
      <c r="AS17019" s="61"/>
      <c r="AT17019" s="61"/>
      <c r="AU17019" s="61"/>
      <c r="AV17019" s="61"/>
      <c r="AW17019" s="61"/>
      <c r="AX17019" s="61"/>
      <c r="AY17019" s="61"/>
      <c r="AZ17019" s="61"/>
      <c r="BA17019" s="61"/>
    </row>
    <row r="17020" spans="39:53" x14ac:dyDescent="0.2">
      <c r="AM17020" s="61"/>
      <c r="AN17020" s="61"/>
      <c r="AO17020" s="171"/>
      <c r="AP17020" s="61"/>
      <c r="AQ17020" s="61"/>
      <c r="AR17020" s="61"/>
      <c r="AS17020" s="61"/>
      <c r="AT17020" s="61"/>
      <c r="AU17020" s="61"/>
      <c r="AV17020" s="61"/>
      <c r="AW17020" s="61"/>
      <c r="AX17020" s="61"/>
      <c r="AY17020" s="61"/>
      <c r="AZ17020" s="61"/>
      <c r="BA17020" s="61"/>
    </row>
    <row r="17021" spans="39:53" x14ac:dyDescent="0.2">
      <c r="AM17021" s="61"/>
      <c r="AN17021" s="61"/>
      <c r="AO17021" s="171"/>
      <c r="AP17021" s="61"/>
      <c r="AQ17021" s="61"/>
      <c r="AR17021" s="61"/>
      <c r="AS17021" s="61"/>
      <c r="AT17021" s="61"/>
      <c r="AU17021" s="61"/>
      <c r="AV17021" s="61"/>
      <c r="AW17021" s="61"/>
      <c r="AX17021" s="61"/>
      <c r="AY17021" s="61"/>
      <c r="AZ17021" s="61"/>
      <c r="BA17021" s="61"/>
    </row>
    <row r="17022" spans="39:53" x14ac:dyDescent="0.2">
      <c r="AM17022" s="61"/>
      <c r="AN17022" s="61"/>
      <c r="AO17022" s="171"/>
      <c r="AP17022" s="61"/>
      <c r="AQ17022" s="61"/>
      <c r="AR17022" s="61"/>
      <c r="AS17022" s="61"/>
      <c r="AT17022" s="61"/>
      <c r="AU17022" s="61"/>
      <c r="AV17022" s="61"/>
      <c r="AW17022" s="61"/>
      <c r="AX17022" s="61"/>
      <c r="AY17022" s="61"/>
      <c r="AZ17022" s="61"/>
      <c r="BA17022" s="61"/>
    </row>
    <row r="17023" spans="39:53" x14ac:dyDescent="0.2">
      <c r="AM17023" s="61"/>
      <c r="AN17023" s="61"/>
      <c r="AO17023" s="171"/>
      <c r="AP17023" s="61"/>
      <c r="AQ17023" s="61"/>
      <c r="AR17023" s="61"/>
      <c r="AS17023" s="61"/>
      <c r="AT17023" s="61"/>
      <c r="AU17023" s="61"/>
      <c r="AV17023" s="61"/>
      <c r="AW17023" s="61"/>
      <c r="AX17023" s="61"/>
      <c r="AY17023" s="61"/>
      <c r="AZ17023" s="61"/>
      <c r="BA17023" s="61"/>
    </row>
    <row r="17024" spans="39:53" x14ac:dyDescent="0.2">
      <c r="AM17024" s="61"/>
      <c r="AN17024" s="61"/>
      <c r="AO17024" s="171"/>
      <c r="AP17024" s="61"/>
      <c r="AQ17024" s="61"/>
      <c r="AR17024" s="61"/>
      <c r="AS17024" s="61"/>
      <c r="AT17024" s="61"/>
      <c r="AU17024" s="61"/>
      <c r="AV17024" s="61"/>
      <c r="AW17024" s="61"/>
      <c r="AX17024" s="61"/>
      <c r="AY17024" s="61"/>
      <c r="AZ17024" s="61"/>
      <c r="BA17024" s="61"/>
    </row>
    <row r="17025" spans="39:53" x14ac:dyDescent="0.2">
      <c r="AM17025" s="61"/>
      <c r="AN17025" s="61"/>
      <c r="AO17025" s="171"/>
      <c r="AP17025" s="61"/>
      <c r="AQ17025" s="61"/>
      <c r="AR17025" s="61"/>
      <c r="AS17025" s="61"/>
      <c r="AT17025" s="61"/>
      <c r="AU17025" s="61"/>
      <c r="AV17025" s="61"/>
      <c r="AW17025" s="61"/>
      <c r="AX17025" s="61"/>
      <c r="AY17025" s="61"/>
      <c r="AZ17025" s="61"/>
      <c r="BA17025" s="61"/>
    </row>
    <row r="17026" spans="39:53" x14ac:dyDescent="0.2">
      <c r="AM17026" s="61"/>
      <c r="AN17026" s="61"/>
      <c r="AO17026" s="171"/>
      <c r="AP17026" s="61"/>
      <c r="AQ17026" s="61"/>
      <c r="AR17026" s="61"/>
      <c r="AS17026" s="61"/>
      <c r="AT17026" s="61"/>
      <c r="AU17026" s="61"/>
      <c r="AV17026" s="61"/>
      <c r="AW17026" s="61"/>
      <c r="AX17026" s="61"/>
      <c r="AY17026" s="61"/>
      <c r="AZ17026" s="61"/>
      <c r="BA17026" s="61"/>
    </row>
    <row r="17027" spans="39:53" x14ac:dyDescent="0.2">
      <c r="AM17027" s="61"/>
      <c r="AN17027" s="61"/>
      <c r="AO17027" s="171"/>
      <c r="AP17027" s="61"/>
      <c r="AQ17027" s="61"/>
      <c r="AR17027" s="61"/>
      <c r="AS17027" s="61"/>
      <c r="AT17027" s="61"/>
      <c r="AU17027" s="61"/>
      <c r="AV17027" s="61"/>
      <c r="AW17027" s="61"/>
      <c r="AX17027" s="61"/>
      <c r="AY17027" s="61"/>
      <c r="AZ17027" s="61"/>
      <c r="BA17027" s="61"/>
    </row>
    <row r="17028" spans="39:53" x14ac:dyDescent="0.2">
      <c r="AM17028" s="61"/>
      <c r="AN17028" s="61"/>
      <c r="AO17028" s="171"/>
      <c r="AP17028" s="61"/>
      <c r="AQ17028" s="61"/>
      <c r="AR17028" s="61"/>
      <c r="AS17028" s="61"/>
      <c r="AT17028" s="61"/>
      <c r="AU17028" s="61"/>
      <c r="AV17028" s="61"/>
      <c r="AW17028" s="61"/>
      <c r="AX17028" s="61"/>
      <c r="AY17028" s="61"/>
      <c r="AZ17028" s="61"/>
      <c r="BA17028" s="61"/>
    </row>
    <row r="17029" spans="39:53" x14ac:dyDescent="0.2">
      <c r="AM17029" s="61"/>
      <c r="AN17029" s="61"/>
      <c r="AO17029" s="171"/>
      <c r="AP17029" s="61"/>
      <c r="AQ17029" s="61"/>
      <c r="AR17029" s="61"/>
      <c r="AS17029" s="61"/>
      <c r="AT17029" s="61"/>
      <c r="AU17029" s="61"/>
      <c r="AV17029" s="61"/>
      <c r="AW17029" s="61"/>
      <c r="AX17029" s="61"/>
      <c r="AY17029" s="61"/>
      <c r="AZ17029" s="61"/>
      <c r="BA17029" s="61"/>
    </row>
    <row r="17030" spans="39:53" x14ac:dyDescent="0.2">
      <c r="AM17030" s="61"/>
      <c r="AN17030" s="61"/>
      <c r="AO17030" s="171"/>
      <c r="AP17030" s="61"/>
      <c r="AQ17030" s="61"/>
      <c r="AR17030" s="61"/>
      <c r="AS17030" s="61"/>
      <c r="AT17030" s="61"/>
      <c r="AU17030" s="61"/>
      <c r="AV17030" s="61"/>
      <c r="AW17030" s="61"/>
      <c r="AX17030" s="61"/>
      <c r="AY17030" s="61"/>
      <c r="AZ17030" s="61"/>
      <c r="BA17030" s="61"/>
    </row>
    <row r="17031" spans="39:53" x14ac:dyDescent="0.2">
      <c r="AM17031" s="61"/>
      <c r="AN17031" s="61"/>
      <c r="AO17031" s="171"/>
      <c r="AP17031" s="61"/>
      <c r="AQ17031" s="61"/>
      <c r="AR17031" s="61"/>
      <c r="AS17031" s="61"/>
      <c r="AT17031" s="61"/>
      <c r="AU17031" s="61"/>
      <c r="AV17031" s="61"/>
      <c r="AW17031" s="61"/>
      <c r="AX17031" s="61"/>
      <c r="AY17031" s="61"/>
      <c r="AZ17031" s="61"/>
      <c r="BA17031" s="61"/>
    </row>
    <row r="17032" spans="39:53" x14ac:dyDescent="0.2">
      <c r="AM17032" s="61"/>
      <c r="AN17032" s="61"/>
      <c r="AO17032" s="171"/>
      <c r="AP17032" s="61"/>
      <c r="AQ17032" s="61"/>
      <c r="AR17032" s="61"/>
      <c r="AS17032" s="61"/>
      <c r="AT17032" s="61"/>
      <c r="AU17032" s="61"/>
      <c r="AV17032" s="61"/>
      <c r="AW17032" s="61"/>
      <c r="AX17032" s="61"/>
      <c r="AY17032" s="61"/>
      <c r="AZ17032" s="61"/>
      <c r="BA17032" s="61"/>
    </row>
    <row r="17033" spans="39:53" x14ac:dyDescent="0.2">
      <c r="AM17033" s="61"/>
      <c r="AN17033" s="61"/>
      <c r="AO17033" s="171"/>
      <c r="AP17033" s="61"/>
      <c r="AQ17033" s="61"/>
      <c r="AR17033" s="61"/>
      <c r="AS17033" s="61"/>
      <c r="AT17033" s="61"/>
      <c r="AU17033" s="61"/>
      <c r="AV17033" s="61"/>
      <c r="AW17033" s="61"/>
      <c r="AX17033" s="61"/>
      <c r="AY17033" s="61"/>
      <c r="AZ17033" s="61"/>
      <c r="BA17033" s="61"/>
    </row>
    <row r="17034" spans="39:53" x14ac:dyDescent="0.2">
      <c r="AM17034" s="61"/>
      <c r="AN17034" s="61"/>
      <c r="AO17034" s="171"/>
      <c r="AP17034" s="61"/>
      <c r="AQ17034" s="61"/>
      <c r="AR17034" s="61"/>
      <c r="AS17034" s="61"/>
      <c r="AT17034" s="61"/>
      <c r="AU17034" s="61"/>
      <c r="AV17034" s="61"/>
      <c r="AW17034" s="61"/>
      <c r="AX17034" s="61"/>
      <c r="AY17034" s="61"/>
      <c r="AZ17034" s="61"/>
      <c r="BA17034" s="61"/>
    </row>
    <row r="17035" spans="39:53" x14ac:dyDescent="0.2">
      <c r="AM17035" s="61"/>
      <c r="AN17035" s="61"/>
      <c r="AO17035" s="171"/>
      <c r="AP17035" s="61"/>
      <c r="AQ17035" s="61"/>
      <c r="AR17035" s="61"/>
      <c r="AS17035" s="61"/>
      <c r="AT17035" s="61"/>
      <c r="AU17035" s="61"/>
      <c r="AV17035" s="61"/>
      <c r="AW17035" s="61"/>
      <c r="AX17035" s="61"/>
      <c r="AY17035" s="61"/>
      <c r="AZ17035" s="61"/>
      <c r="BA17035" s="61"/>
    </row>
    <row r="17036" spans="39:53" x14ac:dyDescent="0.2">
      <c r="AM17036" s="61"/>
      <c r="AN17036" s="61"/>
      <c r="AO17036" s="171"/>
      <c r="AP17036" s="61"/>
      <c r="AQ17036" s="61"/>
      <c r="AR17036" s="61"/>
      <c r="AS17036" s="61"/>
      <c r="AT17036" s="61"/>
      <c r="AU17036" s="61"/>
      <c r="AV17036" s="61"/>
      <c r="AW17036" s="61"/>
      <c r="AX17036" s="61"/>
      <c r="AY17036" s="61"/>
      <c r="AZ17036" s="61"/>
      <c r="BA17036" s="61"/>
    </row>
    <row r="17037" spans="39:53" x14ac:dyDescent="0.2">
      <c r="AM17037" s="61"/>
      <c r="AN17037" s="61"/>
      <c r="AO17037" s="171"/>
      <c r="AP17037" s="61"/>
      <c r="AQ17037" s="61"/>
      <c r="AR17037" s="61"/>
      <c r="AS17037" s="61"/>
      <c r="AT17037" s="61"/>
      <c r="AU17037" s="61"/>
      <c r="AV17037" s="61"/>
      <c r="AW17037" s="61"/>
      <c r="AX17037" s="61"/>
      <c r="AY17037" s="61"/>
      <c r="AZ17037" s="61"/>
      <c r="BA17037" s="61"/>
    </row>
    <row r="17038" spans="39:53" x14ac:dyDescent="0.2">
      <c r="AM17038" s="61"/>
      <c r="AN17038" s="61"/>
      <c r="AO17038" s="171"/>
      <c r="AP17038" s="61"/>
      <c r="AQ17038" s="61"/>
      <c r="AR17038" s="61"/>
      <c r="AS17038" s="61"/>
      <c r="AT17038" s="61"/>
      <c r="AU17038" s="61"/>
      <c r="AV17038" s="61"/>
      <c r="AW17038" s="61"/>
      <c r="AX17038" s="61"/>
      <c r="AY17038" s="61"/>
      <c r="AZ17038" s="61"/>
      <c r="BA17038" s="61"/>
    </row>
    <row r="17039" spans="39:53" x14ac:dyDescent="0.2">
      <c r="AM17039" s="61"/>
      <c r="AN17039" s="61"/>
      <c r="AO17039" s="171"/>
      <c r="AP17039" s="61"/>
      <c r="AQ17039" s="61"/>
      <c r="AR17039" s="61"/>
      <c r="AS17039" s="61"/>
      <c r="AT17039" s="61"/>
      <c r="AU17039" s="61"/>
      <c r="AV17039" s="61"/>
      <c r="AW17039" s="61"/>
      <c r="AX17039" s="61"/>
      <c r="AY17039" s="61"/>
      <c r="AZ17039" s="61"/>
      <c r="BA17039" s="61"/>
    </row>
    <row r="17040" spans="39:53" x14ac:dyDescent="0.2">
      <c r="AM17040" s="61"/>
      <c r="AN17040" s="61"/>
      <c r="AO17040" s="171"/>
      <c r="AP17040" s="61"/>
      <c r="AQ17040" s="61"/>
      <c r="AR17040" s="61"/>
      <c r="AS17040" s="61"/>
      <c r="AT17040" s="61"/>
      <c r="AU17040" s="61"/>
      <c r="AV17040" s="61"/>
      <c r="AW17040" s="61"/>
      <c r="AX17040" s="61"/>
      <c r="AY17040" s="61"/>
      <c r="AZ17040" s="61"/>
      <c r="BA17040" s="61"/>
    </row>
    <row r="17041" spans="39:53" x14ac:dyDescent="0.2">
      <c r="AM17041" s="61"/>
      <c r="AN17041" s="61"/>
      <c r="AO17041" s="171"/>
      <c r="AP17041" s="61"/>
      <c r="AQ17041" s="61"/>
      <c r="AR17041" s="61"/>
      <c r="AS17041" s="61"/>
      <c r="AT17041" s="61"/>
      <c r="AU17041" s="61"/>
      <c r="AV17041" s="61"/>
      <c r="AW17041" s="61"/>
      <c r="AX17041" s="61"/>
      <c r="AY17041" s="61"/>
      <c r="AZ17041" s="61"/>
      <c r="BA17041" s="61"/>
    </row>
    <row r="17042" spans="39:53" x14ac:dyDescent="0.2">
      <c r="AM17042" s="61"/>
      <c r="AN17042" s="61"/>
      <c r="AO17042" s="171"/>
      <c r="AP17042" s="61"/>
      <c r="AQ17042" s="61"/>
      <c r="AR17042" s="61"/>
      <c r="AS17042" s="61"/>
      <c r="AT17042" s="61"/>
      <c r="AU17042" s="61"/>
      <c r="AV17042" s="61"/>
      <c r="AW17042" s="61"/>
      <c r="AX17042" s="61"/>
      <c r="AY17042" s="61"/>
      <c r="AZ17042" s="61"/>
      <c r="BA17042" s="61"/>
    </row>
    <row r="17043" spans="39:53" x14ac:dyDescent="0.2">
      <c r="AM17043" s="61"/>
      <c r="AN17043" s="61"/>
      <c r="AO17043" s="171"/>
      <c r="AP17043" s="61"/>
      <c r="AQ17043" s="61"/>
      <c r="AR17043" s="61"/>
      <c r="AS17043" s="61"/>
      <c r="AT17043" s="61"/>
      <c r="AU17043" s="61"/>
      <c r="AV17043" s="61"/>
      <c r="AW17043" s="61"/>
      <c r="AX17043" s="61"/>
      <c r="AY17043" s="61"/>
      <c r="AZ17043" s="61"/>
      <c r="BA17043" s="61"/>
    </row>
    <row r="17044" spans="39:53" x14ac:dyDescent="0.2">
      <c r="AM17044" s="61"/>
      <c r="AN17044" s="61"/>
      <c r="AO17044" s="171"/>
      <c r="AP17044" s="61"/>
      <c r="AQ17044" s="61"/>
      <c r="AR17044" s="61"/>
      <c r="AS17044" s="61"/>
      <c r="AT17044" s="61"/>
      <c r="AU17044" s="61"/>
      <c r="AV17044" s="61"/>
      <c r="AW17044" s="61"/>
      <c r="AX17044" s="61"/>
      <c r="AY17044" s="61"/>
      <c r="AZ17044" s="61"/>
      <c r="BA17044" s="61"/>
    </row>
    <row r="17045" spans="39:53" x14ac:dyDescent="0.2">
      <c r="AM17045" s="61"/>
      <c r="AN17045" s="61"/>
      <c r="AO17045" s="171"/>
      <c r="AP17045" s="61"/>
      <c r="AQ17045" s="61"/>
      <c r="AR17045" s="61"/>
      <c r="AS17045" s="61"/>
      <c r="AT17045" s="61"/>
      <c r="AU17045" s="61"/>
      <c r="AV17045" s="61"/>
      <c r="AW17045" s="61"/>
      <c r="AX17045" s="61"/>
      <c r="AY17045" s="61"/>
      <c r="AZ17045" s="61"/>
      <c r="BA17045" s="61"/>
    </row>
    <row r="17046" spans="39:53" x14ac:dyDescent="0.2">
      <c r="AM17046" s="61"/>
      <c r="AN17046" s="61"/>
      <c r="AO17046" s="171"/>
      <c r="AP17046" s="61"/>
      <c r="AQ17046" s="61"/>
      <c r="AR17046" s="61"/>
      <c r="AS17046" s="61"/>
      <c r="AT17046" s="61"/>
      <c r="AU17046" s="61"/>
      <c r="AV17046" s="61"/>
      <c r="AW17046" s="61"/>
      <c r="AX17046" s="61"/>
      <c r="AY17046" s="61"/>
      <c r="AZ17046" s="61"/>
      <c r="BA17046" s="61"/>
    </row>
    <row r="17047" spans="39:53" x14ac:dyDescent="0.2">
      <c r="AM17047" s="61"/>
      <c r="AN17047" s="61"/>
      <c r="AO17047" s="171"/>
      <c r="AP17047" s="61"/>
      <c r="AQ17047" s="61"/>
      <c r="AR17047" s="61"/>
      <c r="AS17047" s="61"/>
      <c r="AT17047" s="61"/>
      <c r="AU17047" s="61"/>
      <c r="AV17047" s="61"/>
      <c r="AW17047" s="61"/>
      <c r="AX17047" s="61"/>
      <c r="AY17047" s="61"/>
      <c r="AZ17047" s="61"/>
      <c r="BA17047" s="61"/>
    </row>
    <row r="17048" spans="39:53" x14ac:dyDescent="0.2">
      <c r="AM17048" s="61"/>
      <c r="AN17048" s="61"/>
      <c r="AO17048" s="171"/>
      <c r="AP17048" s="61"/>
      <c r="AQ17048" s="61"/>
      <c r="AR17048" s="61"/>
      <c r="AS17048" s="61"/>
      <c r="AT17048" s="61"/>
      <c r="AU17048" s="61"/>
      <c r="AV17048" s="61"/>
      <c r="AW17048" s="61"/>
      <c r="AX17048" s="61"/>
      <c r="AY17048" s="61"/>
      <c r="AZ17048" s="61"/>
      <c r="BA17048" s="61"/>
    </row>
    <row r="17049" spans="39:53" x14ac:dyDescent="0.2">
      <c r="AM17049" s="61"/>
      <c r="AN17049" s="61"/>
      <c r="AO17049" s="171"/>
      <c r="AP17049" s="61"/>
      <c r="AQ17049" s="61"/>
      <c r="AR17049" s="61"/>
      <c r="AS17049" s="61"/>
      <c r="AT17049" s="61"/>
      <c r="AU17049" s="61"/>
      <c r="AV17049" s="61"/>
      <c r="AW17049" s="61"/>
      <c r="AX17049" s="61"/>
      <c r="AY17049" s="61"/>
      <c r="AZ17049" s="61"/>
      <c r="BA17049" s="61"/>
    </row>
    <row r="17050" spans="39:53" x14ac:dyDescent="0.2">
      <c r="AM17050" s="61"/>
      <c r="AN17050" s="61"/>
      <c r="AO17050" s="171"/>
      <c r="AP17050" s="61"/>
      <c r="AQ17050" s="61"/>
      <c r="AR17050" s="61"/>
      <c r="AS17050" s="61"/>
      <c r="AT17050" s="61"/>
      <c r="AU17050" s="61"/>
      <c r="AV17050" s="61"/>
      <c r="AW17050" s="61"/>
      <c r="AX17050" s="61"/>
      <c r="AY17050" s="61"/>
      <c r="AZ17050" s="61"/>
      <c r="BA17050" s="61"/>
    </row>
    <row r="17051" spans="39:53" x14ac:dyDescent="0.2">
      <c r="AM17051" s="61"/>
      <c r="AN17051" s="61"/>
      <c r="AO17051" s="171"/>
      <c r="AP17051" s="61"/>
      <c r="AQ17051" s="61"/>
      <c r="AR17051" s="61"/>
      <c r="AS17051" s="61"/>
      <c r="AT17051" s="61"/>
      <c r="AU17051" s="61"/>
      <c r="AV17051" s="61"/>
      <c r="AW17051" s="61"/>
      <c r="AX17051" s="61"/>
      <c r="AY17051" s="61"/>
      <c r="AZ17051" s="61"/>
      <c r="BA17051" s="61"/>
    </row>
    <row r="17052" spans="39:53" x14ac:dyDescent="0.2">
      <c r="AM17052" s="61"/>
      <c r="AN17052" s="61"/>
      <c r="AO17052" s="171"/>
      <c r="AP17052" s="61"/>
      <c r="AQ17052" s="61"/>
      <c r="AR17052" s="61"/>
      <c r="AS17052" s="61"/>
      <c r="AT17052" s="61"/>
      <c r="AU17052" s="61"/>
      <c r="AV17052" s="61"/>
      <c r="AW17052" s="61"/>
      <c r="AX17052" s="61"/>
      <c r="AY17052" s="61"/>
      <c r="AZ17052" s="61"/>
      <c r="BA17052" s="61"/>
    </row>
    <row r="17053" spans="39:53" x14ac:dyDescent="0.2">
      <c r="AM17053" s="61"/>
      <c r="AN17053" s="61"/>
      <c r="AO17053" s="171"/>
      <c r="AP17053" s="61"/>
      <c r="AQ17053" s="61"/>
      <c r="AR17053" s="61"/>
      <c r="AS17053" s="61"/>
      <c r="AT17053" s="61"/>
      <c r="AU17053" s="61"/>
      <c r="AV17053" s="61"/>
      <c r="AW17053" s="61"/>
      <c r="AX17053" s="61"/>
      <c r="AY17053" s="61"/>
      <c r="AZ17053" s="61"/>
      <c r="BA17053" s="61"/>
    </row>
    <row r="17054" spans="39:53" x14ac:dyDescent="0.2">
      <c r="AM17054" s="61"/>
      <c r="AN17054" s="61"/>
      <c r="AO17054" s="171"/>
      <c r="AP17054" s="61"/>
      <c r="AQ17054" s="61"/>
      <c r="AR17054" s="61"/>
      <c r="AS17054" s="61"/>
      <c r="AT17054" s="61"/>
      <c r="AU17054" s="61"/>
      <c r="AV17054" s="61"/>
      <c r="AW17054" s="61"/>
      <c r="AX17054" s="61"/>
      <c r="AY17054" s="61"/>
      <c r="AZ17054" s="61"/>
      <c r="BA17054" s="61"/>
    </row>
    <row r="17055" spans="39:53" x14ac:dyDescent="0.2">
      <c r="AM17055" s="61"/>
      <c r="AN17055" s="61"/>
      <c r="AO17055" s="171"/>
      <c r="AP17055" s="61"/>
      <c r="AQ17055" s="61"/>
      <c r="AR17055" s="61"/>
      <c r="AS17055" s="61"/>
      <c r="AT17055" s="61"/>
      <c r="AU17055" s="61"/>
      <c r="AV17055" s="61"/>
      <c r="AW17055" s="61"/>
      <c r="AX17055" s="61"/>
      <c r="AY17055" s="61"/>
      <c r="AZ17055" s="61"/>
      <c r="BA17055" s="61"/>
    </row>
    <row r="17056" spans="39:53" x14ac:dyDescent="0.2">
      <c r="AM17056" s="61"/>
      <c r="AN17056" s="61"/>
      <c r="AO17056" s="171"/>
      <c r="AP17056" s="61"/>
      <c r="AQ17056" s="61"/>
      <c r="AR17056" s="61"/>
      <c r="AS17056" s="61"/>
      <c r="AT17056" s="61"/>
      <c r="AU17056" s="61"/>
      <c r="AV17056" s="61"/>
      <c r="AW17056" s="61"/>
      <c r="AX17056" s="61"/>
      <c r="AY17056" s="61"/>
      <c r="AZ17056" s="61"/>
      <c r="BA17056" s="61"/>
    </row>
    <row r="17057" spans="39:53" x14ac:dyDescent="0.2">
      <c r="AM17057" s="61"/>
      <c r="AN17057" s="61"/>
      <c r="AO17057" s="171"/>
      <c r="AP17057" s="61"/>
      <c r="AQ17057" s="61"/>
      <c r="AR17057" s="61"/>
      <c r="AS17057" s="61"/>
      <c r="AT17057" s="61"/>
      <c r="AU17057" s="61"/>
      <c r="AV17057" s="61"/>
      <c r="AW17057" s="61"/>
      <c r="AX17057" s="61"/>
      <c r="AY17057" s="61"/>
      <c r="AZ17057" s="61"/>
      <c r="BA17057" s="61"/>
    </row>
    <row r="17058" spans="39:53" x14ac:dyDescent="0.2">
      <c r="AM17058" s="61"/>
      <c r="AN17058" s="61"/>
      <c r="AO17058" s="171"/>
      <c r="AP17058" s="61"/>
      <c r="AQ17058" s="61"/>
      <c r="AR17058" s="61"/>
      <c r="AS17058" s="61"/>
      <c r="AT17058" s="61"/>
      <c r="AU17058" s="61"/>
      <c r="AV17058" s="61"/>
      <c r="AW17058" s="61"/>
      <c r="AX17058" s="61"/>
      <c r="AY17058" s="61"/>
      <c r="AZ17058" s="61"/>
      <c r="BA17058" s="61"/>
    </row>
    <row r="17059" spans="39:53" x14ac:dyDescent="0.2">
      <c r="AM17059" s="61"/>
      <c r="AN17059" s="61"/>
      <c r="AO17059" s="171"/>
      <c r="AP17059" s="61"/>
      <c r="AQ17059" s="61"/>
      <c r="AR17059" s="61"/>
      <c r="AS17059" s="61"/>
      <c r="AT17059" s="61"/>
      <c r="AU17059" s="61"/>
      <c r="AV17059" s="61"/>
      <c r="AW17059" s="61"/>
      <c r="AX17059" s="61"/>
      <c r="AY17059" s="61"/>
      <c r="AZ17059" s="61"/>
      <c r="BA17059" s="61"/>
    </row>
    <row r="17060" spans="39:53" x14ac:dyDescent="0.2">
      <c r="AM17060" s="61"/>
      <c r="AN17060" s="61"/>
      <c r="AO17060" s="171"/>
      <c r="AP17060" s="61"/>
      <c r="AQ17060" s="61"/>
      <c r="AR17060" s="61"/>
      <c r="AS17060" s="61"/>
      <c r="AT17060" s="61"/>
      <c r="AU17060" s="61"/>
      <c r="AV17060" s="61"/>
      <c r="AW17060" s="61"/>
      <c r="AX17060" s="61"/>
      <c r="AY17060" s="61"/>
      <c r="AZ17060" s="61"/>
      <c r="BA17060" s="61"/>
    </row>
    <row r="17061" spans="39:53" x14ac:dyDescent="0.2">
      <c r="AM17061" s="61"/>
      <c r="AN17061" s="61"/>
      <c r="AO17061" s="171"/>
      <c r="AP17061" s="61"/>
      <c r="AQ17061" s="61"/>
      <c r="AR17061" s="61"/>
      <c r="AS17061" s="61"/>
      <c r="AT17061" s="61"/>
      <c r="AU17061" s="61"/>
      <c r="AV17061" s="61"/>
      <c r="AW17061" s="61"/>
      <c r="AX17061" s="61"/>
      <c r="AY17061" s="61"/>
      <c r="AZ17061" s="61"/>
      <c r="BA17061" s="61"/>
    </row>
    <row r="17062" spans="39:53" x14ac:dyDescent="0.2">
      <c r="AM17062" s="61"/>
      <c r="AN17062" s="61"/>
      <c r="AO17062" s="171"/>
      <c r="AP17062" s="61"/>
      <c r="AQ17062" s="61"/>
      <c r="AR17062" s="61"/>
      <c r="AS17062" s="61"/>
      <c r="AT17062" s="61"/>
      <c r="AU17062" s="61"/>
      <c r="AV17062" s="61"/>
      <c r="AW17062" s="61"/>
      <c r="AX17062" s="61"/>
      <c r="AY17062" s="61"/>
      <c r="AZ17062" s="61"/>
      <c r="BA17062" s="61"/>
    </row>
    <row r="17063" spans="39:53" x14ac:dyDescent="0.2">
      <c r="AM17063" s="61"/>
      <c r="AN17063" s="61"/>
      <c r="AO17063" s="171"/>
      <c r="AP17063" s="61"/>
      <c r="AQ17063" s="61"/>
      <c r="AR17063" s="61"/>
      <c r="AS17063" s="61"/>
      <c r="AT17063" s="61"/>
      <c r="AU17063" s="61"/>
      <c r="AV17063" s="61"/>
      <c r="AW17063" s="61"/>
      <c r="AX17063" s="61"/>
      <c r="AY17063" s="61"/>
      <c r="AZ17063" s="61"/>
      <c r="BA17063" s="61"/>
    </row>
    <row r="17064" spans="39:53" x14ac:dyDescent="0.2">
      <c r="AM17064" s="61"/>
      <c r="AN17064" s="61"/>
      <c r="AO17064" s="171"/>
      <c r="AP17064" s="61"/>
      <c r="AQ17064" s="61"/>
      <c r="AR17064" s="61"/>
      <c r="AS17064" s="61"/>
      <c r="AT17064" s="61"/>
      <c r="AU17064" s="61"/>
      <c r="AV17064" s="61"/>
      <c r="AW17064" s="61"/>
      <c r="AX17064" s="61"/>
      <c r="AY17064" s="61"/>
      <c r="AZ17064" s="61"/>
      <c r="BA17064" s="61"/>
    </row>
    <row r="17065" spans="39:53" x14ac:dyDescent="0.2">
      <c r="AM17065" s="61"/>
      <c r="AN17065" s="61"/>
      <c r="AO17065" s="171"/>
      <c r="AP17065" s="61"/>
      <c r="AQ17065" s="61"/>
      <c r="AR17065" s="61"/>
      <c r="AS17065" s="61"/>
      <c r="AT17065" s="61"/>
      <c r="AU17065" s="61"/>
      <c r="AV17065" s="61"/>
      <c r="AW17065" s="61"/>
      <c r="AX17065" s="61"/>
      <c r="AY17065" s="61"/>
      <c r="AZ17065" s="61"/>
      <c r="BA17065" s="61"/>
    </row>
    <row r="17066" spans="39:53" x14ac:dyDescent="0.2">
      <c r="AM17066" s="61"/>
      <c r="AN17066" s="61"/>
      <c r="AO17066" s="171"/>
      <c r="AP17066" s="61"/>
      <c r="AQ17066" s="61"/>
      <c r="AR17066" s="61"/>
      <c r="AS17066" s="61"/>
      <c r="AT17066" s="61"/>
      <c r="AU17066" s="61"/>
      <c r="AV17066" s="61"/>
      <c r="AW17066" s="61"/>
      <c r="AX17066" s="61"/>
      <c r="AY17066" s="61"/>
      <c r="AZ17066" s="61"/>
      <c r="BA17066" s="61"/>
    </row>
    <row r="17067" spans="39:53" x14ac:dyDescent="0.2">
      <c r="AM17067" s="61"/>
      <c r="AN17067" s="61"/>
      <c r="AO17067" s="171"/>
      <c r="AP17067" s="61"/>
      <c r="AQ17067" s="61"/>
      <c r="AR17067" s="61"/>
      <c r="AS17067" s="61"/>
      <c r="AT17067" s="61"/>
      <c r="AU17067" s="61"/>
      <c r="AV17067" s="61"/>
      <c r="AW17067" s="61"/>
      <c r="AX17067" s="61"/>
      <c r="AY17067" s="61"/>
      <c r="AZ17067" s="61"/>
      <c r="BA17067" s="61"/>
    </row>
    <row r="17068" spans="39:53" x14ac:dyDescent="0.2">
      <c r="AM17068" s="61"/>
      <c r="AN17068" s="61"/>
      <c r="AO17068" s="171"/>
      <c r="AP17068" s="61"/>
      <c r="AQ17068" s="61"/>
      <c r="AR17068" s="61"/>
      <c r="AS17068" s="61"/>
      <c r="AT17068" s="61"/>
      <c r="AU17068" s="61"/>
      <c r="AV17068" s="61"/>
      <c r="AW17068" s="61"/>
      <c r="AX17068" s="61"/>
      <c r="AY17068" s="61"/>
      <c r="AZ17068" s="61"/>
      <c r="BA17068" s="61"/>
    </row>
    <row r="17069" spans="39:53" x14ac:dyDescent="0.2">
      <c r="AM17069" s="61"/>
      <c r="AN17069" s="61"/>
      <c r="AO17069" s="171"/>
      <c r="AP17069" s="61"/>
      <c r="AQ17069" s="61"/>
      <c r="AR17069" s="61"/>
      <c r="AS17069" s="61"/>
      <c r="AT17069" s="61"/>
      <c r="AU17069" s="61"/>
      <c r="AV17069" s="61"/>
      <c r="AW17069" s="61"/>
      <c r="AX17069" s="61"/>
      <c r="AY17069" s="61"/>
      <c r="AZ17069" s="61"/>
      <c r="BA17069" s="61"/>
    </row>
    <row r="17070" spans="39:53" x14ac:dyDescent="0.2">
      <c r="AM17070" s="61"/>
      <c r="AN17070" s="61"/>
      <c r="AO17070" s="171"/>
      <c r="AP17070" s="61"/>
      <c r="AQ17070" s="61"/>
      <c r="AR17070" s="61"/>
      <c r="AS17070" s="61"/>
      <c r="AT17070" s="61"/>
      <c r="AU17070" s="61"/>
      <c r="AV17070" s="61"/>
      <c r="AW17070" s="61"/>
      <c r="AX17070" s="61"/>
      <c r="AY17070" s="61"/>
      <c r="AZ17070" s="61"/>
      <c r="BA17070" s="61"/>
    </row>
    <row r="17071" spans="39:53" x14ac:dyDescent="0.2">
      <c r="AM17071" s="61"/>
      <c r="AN17071" s="61"/>
      <c r="AO17071" s="171"/>
      <c r="AP17071" s="61"/>
      <c r="AQ17071" s="61"/>
      <c r="AR17071" s="61"/>
      <c r="AS17071" s="61"/>
      <c r="AT17071" s="61"/>
      <c r="AU17071" s="61"/>
      <c r="AV17071" s="61"/>
      <c r="AW17071" s="61"/>
      <c r="AX17071" s="61"/>
      <c r="AY17071" s="61"/>
      <c r="AZ17071" s="61"/>
      <c r="BA17071" s="61"/>
    </row>
    <row r="17072" spans="39:53" x14ac:dyDescent="0.2">
      <c r="AM17072" s="61"/>
      <c r="AN17072" s="61"/>
      <c r="AO17072" s="171"/>
      <c r="AP17072" s="61"/>
      <c r="AQ17072" s="61"/>
      <c r="AR17072" s="61"/>
      <c r="AS17072" s="61"/>
      <c r="AT17072" s="61"/>
      <c r="AU17072" s="61"/>
      <c r="AV17072" s="61"/>
      <c r="AW17072" s="61"/>
      <c r="AX17072" s="61"/>
      <c r="AY17072" s="61"/>
      <c r="AZ17072" s="61"/>
      <c r="BA17072" s="61"/>
    </row>
    <row r="17073" spans="39:53" x14ac:dyDescent="0.2">
      <c r="AM17073" s="61"/>
      <c r="AN17073" s="61"/>
      <c r="AO17073" s="171"/>
      <c r="AP17073" s="61"/>
      <c r="AQ17073" s="61"/>
      <c r="AR17073" s="61"/>
      <c r="AS17073" s="61"/>
      <c r="AT17073" s="61"/>
      <c r="AU17073" s="61"/>
      <c r="AV17073" s="61"/>
      <c r="AW17073" s="61"/>
      <c r="AX17073" s="61"/>
      <c r="AY17073" s="61"/>
      <c r="AZ17073" s="61"/>
      <c r="BA17073" s="61"/>
    </row>
    <row r="17074" spans="39:53" x14ac:dyDescent="0.2">
      <c r="AM17074" s="61"/>
      <c r="AN17074" s="61"/>
      <c r="AO17074" s="171"/>
      <c r="AP17074" s="61"/>
      <c r="AQ17074" s="61"/>
      <c r="AR17074" s="61"/>
      <c r="AS17074" s="61"/>
      <c r="AT17074" s="61"/>
      <c r="AU17074" s="61"/>
      <c r="AV17074" s="61"/>
      <c r="AW17074" s="61"/>
      <c r="AX17074" s="61"/>
      <c r="AY17074" s="61"/>
      <c r="AZ17074" s="61"/>
      <c r="BA17074" s="61"/>
    </row>
    <row r="17075" spans="39:53" x14ac:dyDescent="0.2">
      <c r="AM17075" s="61"/>
      <c r="AN17075" s="61"/>
      <c r="AO17075" s="171"/>
      <c r="AP17075" s="61"/>
      <c r="AQ17075" s="61"/>
      <c r="AR17075" s="61"/>
      <c r="AS17075" s="61"/>
      <c r="AT17075" s="61"/>
      <c r="AU17075" s="61"/>
      <c r="AV17075" s="61"/>
      <c r="AW17075" s="61"/>
      <c r="AX17075" s="61"/>
      <c r="AY17075" s="61"/>
      <c r="AZ17075" s="61"/>
      <c r="BA17075" s="61"/>
    </row>
    <row r="17076" spans="39:53" x14ac:dyDescent="0.2">
      <c r="AM17076" s="61"/>
      <c r="AN17076" s="61"/>
      <c r="AO17076" s="171"/>
      <c r="AP17076" s="61"/>
      <c r="AQ17076" s="61"/>
      <c r="AR17076" s="61"/>
      <c r="AS17076" s="61"/>
      <c r="AT17076" s="61"/>
      <c r="AU17076" s="61"/>
      <c r="AV17076" s="61"/>
      <c r="AW17076" s="61"/>
      <c r="AX17076" s="61"/>
      <c r="AY17076" s="61"/>
      <c r="AZ17076" s="61"/>
      <c r="BA17076" s="61"/>
    </row>
    <row r="17077" spans="39:53" x14ac:dyDescent="0.2">
      <c r="AM17077" s="61"/>
      <c r="AN17077" s="61"/>
      <c r="AO17077" s="171"/>
      <c r="AP17077" s="61"/>
      <c r="AQ17077" s="61"/>
      <c r="AR17077" s="61"/>
      <c r="AS17077" s="61"/>
      <c r="AT17077" s="61"/>
      <c r="AU17077" s="61"/>
      <c r="AV17077" s="61"/>
      <c r="AW17077" s="61"/>
      <c r="AX17077" s="61"/>
      <c r="AY17077" s="61"/>
      <c r="AZ17077" s="61"/>
      <c r="BA17077" s="61"/>
    </row>
    <row r="17078" spans="39:53" x14ac:dyDescent="0.2">
      <c r="AM17078" s="61"/>
      <c r="AN17078" s="61"/>
      <c r="AO17078" s="171"/>
      <c r="AP17078" s="61"/>
      <c r="AQ17078" s="61"/>
      <c r="AR17078" s="61"/>
      <c r="AS17078" s="61"/>
      <c r="AT17078" s="61"/>
      <c r="AU17078" s="61"/>
      <c r="AV17078" s="61"/>
      <c r="AW17078" s="61"/>
      <c r="AX17078" s="61"/>
      <c r="AY17078" s="61"/>
      <c r="AZ17078" s="61"/>
      <c r="BA17078" s="61"/>
    </row>
    <row r="17079" spans="39:53" x14ac:dyDescent="0.2">
      <c r="AM17079" s="61"/>
      <c r="AN17079" s="61"/>
      <c r="AO17079" s="171"/>
      <c r="AP17079" s="61"/>
      <c r="AQ17079" s="61"/>
      <c r="AR17079" s="61"/>
      <c r="AS17079" s="61"/>
      <c r="AT17079" s="61"/>
      <c r="AU17079" s="61"/>
      <c r="AV17079" s="61"/>
      <c r="AW17079" s="61"/>
      <c r="AX17079" s="61"/>
      <c r="AY17079" s="61"/>
      <c r="AZ17079" s="61"/>
      <c r="BA17079" s="61"/>
    </row>
    <row r="17080" spans="39:53" x14ac:dyDescent="0.2">
      <c r="AM17080" s="61"/>
      <c r="AN17080" s="61"/>
      <c r="AO17080" s="171"/>
      <c r="AP17080" s="61"/>
      <c r="AQ17080" s="61"/>
      <c r="AR17080" s="61"/>
      <c r="AS17080" s="61"/>
      <c r="AT17080" s="61"/>
      <c r="AU17080" s="61"/>
      <c r="AV17080" s="61"/>
      <c r="AW17080" s="61"/>
      <c r="AX17080" s="61"/>
      <c r="AY17080" s="61"/>
      <c r="AZ17080" s="61"/>
      <c r="BA17080" s="61"/>
    </row>
    <row r="17081" spans="39:53" x14ac:dyDescent="0.2">
      <c r="AM17081" s="61"/>
      <c r="AN17081" s="61"/>
      <c r="AO17081" s="171"/>
      <c r="AP17081" s="61"/>
      <c r="AQ17081" s="61"/>
      <c r="AR17081" s="61"/>
      <c r="AS17081" s="61"/>
      <c r="AT17081" s="61"/>
      <c r="AU17081" s="61"/>
      <c r="AV17081" s="61"/>
      <c r="AW17081" s="61"/>
      <c r="AX17081" s="61"/>
      <c r="AY17081" s="61"/>
      <c r="AZ17081" s="61"/>
      <c r="BA17081" s="61"/>
    </row>
    <row r="17082" spans="39:53" x14ac:dyDescent="0.2">
      <c r="AM17082" s="61"/>
      <c r="AN17082" s="61"/>
      <c r="AO17082" s="171"/>
      <c r="AP17082" s="61"/>
      <c r="AQ17082" s="61"/>
      <c r="AR17082" s="61"/>
      <c r="AS17082" s="61"/>
      <c r="AT17082" s="61"/>
      <c r="AU17082" s="61"/>
      <c r="AV17082" s="61"/>
      <c r="AW17082" s="61"/>
      <c r="AX17082" s="61"/>
      <c r="AY17082" s="61"/>
      <c r="AZ17082" s="61"/>
      <c r="BA17082" s="61"/>
    </row>
    <row r="17083" spans="39:53" x14ac:dyDescent="0.2">
      <c r="AM17083" s="61"/>
      <c r="AN17083" s="61"/>
      <c r="AO17083" s="171"/>
      <c r="AP17083" s="61"/>
      <c r="AQ17083" s="61"/>
      <c r="AR17083" s="61"/>
      <c r="AS17083" s="61"/>
      <c r="AT17083" s="61"/>
      <c r="AU17083" s="61"/>
      <c r="AV17083" s="61"/>
      <c r="AW17083" s="61"/>
      <c r="AX17083" s="61"/>
      <c r="AY17083" s="61"/>
      <c r="AZ17083" s="61"/>
      <c r="BA17083" s="61"/>
    </row>
    <row r="17084" spans="39:53" x14ac:dyDescent="0.2">
      <c r="AM17084" s="61"/>
      <c r="AN17084" s="61"/>
      <c r="AO17084" s="171"/>
      <c r="AP17084" s="61"/>
      <c r="AQ17084" s="61"/>
      <c r="AR17084" s="61"/>
      <c r="AS17084" s="61"/>
      <c r="AT17084" s="61"/>
      <c r="AU17084" s="61"/>
      <c r="AV17084" s="61"/>
      <c r="AW17084" s="61"/>
      <c r="AX17084" s="61"/>
      <c r="AY17084" s="61"/>
      <c r="AZ17084" s="61"/>
      <c r="BA17084" s="61"/>
    </row>
    <row r="17085" spans="39:53" x14ac:dyDescent="0.2">
      <c r="AM17085" s="61"/>
      <c r="AN17085" s="61"/>
      <c r="AO17085" s="171"/>
      <c r="AP17085" s="61"/>
      <c r="AQ17085" s="61"/>
      <c r="AR17085" s="61"/>
      <c r="AS17085" s="61"/>
      <c r="AT17085" s="61"/>
      <c r="AU17085" s="61"/>
      <c r="AV17085" s="61"/>
      <c r="AW17085" s="61"/>
      <c r="AX17085" s="61"/>
      <c r="AY17085" s="61"/>
      <c r="AZ17085" s="61"/>
      <c r="BA17085" s="61"/>
    </row>
    <row r="17086" spans="39:53" x14ac:dyDescent="0.2">
      <c r="AM17086" s="61"/>
      <c r="AN17086" s="61"/>
      <c r="AO17086" s="171"/>
      <c r="AP17086" s="61"/>
      <c r="AQ17086" s="61"/>
      <c r="AR17086" s="61"/>
      <c r="AS17086" s="61"/>
      <c r="AT17086" s="61"/>
      <c r="AU17086" s="61"/>
      <c r="AV17086" s="61"/>
      <c r="AW17086" s="61"/>
      <c r="AX17086" s="61"/>
      <c r="AY17086" s="61"/>
      <c r="AZ17086" s="61"/>
      <c r="BA17086" s="61"/>
    </row>
    <row r="17087" spans="39:53" x14ac:dyDescent="0.2">
      <c r="AM17087" s="61"/>
      <c r="AN17087" s="61"/>
      <c r="AO17087" s="171"/>
      <c r="AP17087" s="61"/>
      <c r="AQ17087" s="61"/>
      <c r="AR17087" s="61"/>
      <c r="AS17087" s="61"/>
      <c r="AT17087" s="61"/>
      <c r="AU17087" s="61"/>
      <c r="AV17087" s="61"/>
      <c r="AW17087" s="61"/>
      <c r="AX17087" s="61"/>
      <c r="AY17087" s="61"/>
      <c r="AZ17087" s="61"/>
      <c r="BA17087" s="61"/>
    </row>
    <row r="17088" spans="39:53" x14ac:dyDescent="0.2">
      <c r="AM17088" s="61"/>
      <c r="AN17088" s="61"/>
      <c r="AO17088" s="171"/>
      <c r="AP17088" s="61"/>
      <c r="AQ17088" s="61"/>
      <c r="AR17088" s="61"/>
      <c r="AS17088" s="61"/>
      <c r="AT17088" s="61"/>
      <c r="AU17088" s="61"/>
      <c r="AV17088" s="61"/>
      <c r="AW17088" s="61"/>
      <c r="AX17088" s="61"/>
      <c r="AY17088" s="61"/>
      <c r="AZ17088" s="61"/>
      <c r="BA17088" s="61"/>
    </row>
    <row r="17089" spans="39:53" x14ac:dyDescent="0.2">
      <c r="AM17089" s="61"/>
      <c r="AN17089" s="61"/>
      <c r="AO17089" s="171"/>
      <c r="AP17089" s="61"/>
      <c r="AQ17089" s="61"/>
      <c r="AR17089" s="61"/>
      <c r="AS17089" s="61"/>
      <c r="AT17089" s="61"/>
      <c r="AU17089" s="61"/>
      <c r="AV17089" s="61"/>
      <c r="AW17089" s="61"/>
      <c r="AX17089" s="61"/>
      <c r="AY17089" s="61"/>
      <c r="AZ17089" s="61"/>
      <c r="BA17089" s="61"/>
    </row>
    <row r="17090" spans="39:53" x14ac:dyDescent="0.2">
      <c r="AM17090" s="61"/>
      <c r="AN17090" s="61"/>
      <c r="AO17090" s="171"/>
      <c r="AP17090" s="61"/>
      <c r="AQ17090" s="61"/>
      <c r="AR17090" s="61"/>
      <c r="AS17090" s="61"/>
      <c r="AT17090" s="61"/>
      <c r="AU17090" s="61"/>
      <c r="AV17090" s="61"/>
      <c r="AW17090" s="61"/>
      <c r="AX17090" s="61"/>
      <c r="AY17090" s="61"/>
      <c r="AZ17090" s="61"/>
      <c r="BA17090" s="61"/>
    </row>
    <row r="17091" spans="39:53" x14ac:dyDescent="0.2">
      <c r="AM17091" s="61"/>
      <c r="AN17091" s="61"/>
      <c r="AO17091" s="171"/>
      <c r="AP17091" s="61"/>
      <c r="AQ17091" s="61"/>
      <c r="AR17091" s="61"/>
      <c r="AS17091" s="61"/>
      <c r="AT17091" s="61"/>
      <c r="AU17091" s="61"/>
      <c r="AV17091" s="61"/>
      <c r="AW17091" s="61"/>
      <c r="AX17091" s="61"/>
      <c r="AY17091" s="61"/>
      <c r="AZ17091" s="61"/>
      <c r="BA17091" s="61"/>
    </row>
    <row r="17092" spans="39:53" x14ac:dyDescent="0.2">
      <c r="AM17092" s="61"/>
      <c r="AN17092" s="61"/>
      <c r="AO17092" s="171"/>
      <c r="AP17092" s="61"/>
      <c r="AQ17092" s="61"/>
      <c r="AR17092" s="61"/>
      <c r="AS17092" s="61"/>
      <c r="AT17092" s="61"/>
      <c r="AU17092" s="61"/>
      <c r="AV17092" s="61"/>
      <c r="AW17092" s="61"/>
      <c r="AX17092" s="61"/>
      <c r="AY17092" s="61"/>
      <c r="AZ17092" s="61"/>
      <c r="BA17092" s="61"/>
    </row>
    <row r="17093" spans="39:53" x14ac:dyDescent="0.2">
      <c r="AM17093" s="61"/>
      <c r="AN17093" s="61"/>
      <c r="AO17093" s="171"/>
      <c r="AP17093" s="61"/>
      <c r="AQ17093" s="61"/>
      <c r="AR17093" s="61"/>
      <c r="AS17093" s="61"/>
      <c r="AT17093" s="61"/>
      <c r="AU17093" s="61"/>
      <c r="AV17093" s="61"/>
      <c r="AW17093" s="61"/>
      <c r="AX17093" s="61"/>
      <c r="AY17093" s="61"/>
      <c r="AZ17093" s="61"/>
      <c r="BA17093" s="61"/>
    </row>
    <row r="17094" spans="39:53" x14ac:dyDescent="0.2">
      <c r="AM17094" s="61"/>
      <c r="AN17094" s="61"/>
      <c r="AO17094" s="171"/>
      <c r="AP17094" s="61"/>
      <c r="AQ17094" s="61"/>
      <c r="AR17094" s="61"/>
      <c r="AS17094" s="61"/>
      <c r="AT17094" s="61"/>
      <c r="AU17094" s="61"/>
      <c r="AV17094" s="61"/>
      <c r="AW17094" s="61"/>
      <c r="AX17094" s="61"/>
      <c r="AY17094" s="61"/>
      <c r="AZ17094" s="61"/>
      <c r="BA17094" s="61"/>
    </row>
    <row r="17095" spans="39:53" x14ac:dyDescent="0.2">
      <c r="AM17095" s="61"/>
      <c r="AN17095" s="61"/>
      <c r="AO17095" s="171"/>
      <c r="AP17095" s="61"/>
      <c r="AQ17095" s="61"/>
      <c r="AR17095" s="61"/>
      <c r="AS17095" s="61"/>
      <c r="AT17095" s="61"/>
      <c r="AU17095" s="61"/>
      <c r="AV17095" s="61"/>
      <c r="AW17095" s="61"/>
      <c r="AX17095" s="61"/>
      <c r="AY17095" s="61"/>
      <c r="AZ17095" s="61"/>
      <c r="BA17095" s="61"/>
    </row>
    <row r="17096" spans="39:53" x14ac:dyDescent="0.2">
      <c r="AM17096" s="61"/>
      <c r="AN17096" s="61"/>
      <c r="AO17096" s="171"/>
      <c r="AP17096" s="61"/>
      <c r="AQ17096" s="61"/>
      <c r="AR17096" s="61"/>
      <c r="AS17096" s="61"/>
      <c r="AT17096" s="61"/>
      <c r="AU17096" s="61"/>
      <c r="AV17096" s="61"/>
      <c r="AW17096" s="61"/>
      <c r="AX17096" s="61"/>
      <c r="AY17096" s="61"/>
      <c r="AZ17096" s="61"/>
      <c r="BA17096" s="61"/>
    </row>
    <row r="17097" spans="39:53" x14ac:dyDescent="0.2">
      <c r="AM17097" s="61"/>
      <c r="AN17097" s="61"/>
      <c r="AO17097" s="171"/>
      <c r="AP17097" s="61"/>
      <c r="AQ17097" s="61"/>
      <c r="AR17097" s="61"/>
      <c r="AS17097" s="61"/>
      <c r="AT17097" s="61"/>
      <c r="AU17097" s="61"/>
      <c r="AV17097" s="61"/>
      <c r="AW17097" s="61"/>
      <c r="AX17097" s="61"/>
      <c r="AY17097" s="61"/>
      <c r="AZ17097" s="61"/>
      <c r="BA17097" s="61"/>
    </row>
    <row r="17098" spans="39:53" x14ac:dyDescent="0.2">
      <c r="AM17098" s="61"/>
      <c r="AN17098" s="61"/>
      <c r="AO17098" s="171"/>
      <c r="AP17098" s="61"/>
      <c r="AQ17098" s="61"/>
      <c r="AR17098" s="61"/>
      <c r="AS17098" s="61"/>
      <c r="AT17098" s="61"/>
      <c r="AU17098" s="61"/>
      <c r="AV17098" s="61"/>
      <c r="AW17098" s="61"/>
      <c r="AX17098" s="61"/>
      <c r="AY17098" s="61"/>
      <c r="AZ17098" s="61"/>
      <c r="BA17098" s="61"/>
    </row>
    <row r="17099" spans="39:53" x14ac:dyDescent="0.2">
      <c r="AM17099" s="61"/>
      <c r="AN17099" s="61"/>
      <c r="AO17099" s="171"/>
      <c r="AP17099" s="61"/>
      <c r="AQ17099" s="61"/>
      <c r="AR17099" s="61"/>
      <c r="AS17099" s="61"/>
      <c r="AT17099" s="61"/>
      <c r="AU17099" s="61"/>
      <c r="AV17099" s="61"/>
      <c r="AW17099" s="61"/>
      <c r="AX17099" s="61"/>
      <c r="AY17099" s="61"/>
      <c r="AZ17099" s="61"/>
      <c r="BA17099" s="61"/>
    </row>
    <row r="17100" spans="39:53" x14ac:dyDescent="0.2">
      <c r="AM17100" s="61"/>
      <c r="AN17100" s="61"/>
      <c r="AO17100" s="171"/>
      <c r="AP17100" s="61"/>
      <c r="AQ17100" s="61"/>
      <c r="AR17100" s="61"/>
      <c r="AS17100" s="61"/>
      <c r="AT17100" s="61"/>
      <c r="AU17100" s="61"/>
      <c r="AV17100" s="61"/>
      <c r="AW17100" s="61"/>
      <c r="AX17100" s="61"/>
      <c r="AY17100" s="61"/>
      <c r="AZ17100" s="61"/>
      <c r="BA17100" s="61"/>
    </row>
    <row r="17101" spans="39:53" x14ac:dyDescent="0.2">
      <c r="AM17101" s="61"/>
      <c r="AN17101" s="61"/>
      <c r="AO17101" s="171"/>
      <c r="AP17101" s="61"/>
      <c r="AQ17101" s="61"/>
      <c r="AR17101" s="61"/>
      <c r="AS17101" s="61"/>
      <c r="AT17101" s="61"/>
      <c r="AU17101" s="61"/>
      <c r="AV17101" s="61"/>
      <c r="AW17101" s="61"/>
      <c r="AX17101" s="61"/>
      <c r="AY17101" s="61"/>
      <c r="AZ17101" s="61"/>
      <c r="BA17101" s="61"/>
    </row>
    <row r="17102" spans="39:53" x14ac:dyDescent="0.2">
      <c r="AM17102" s="61"/>
      <c r="AN17102" s="61"/>
      <c r="AO17102" s="171"/>
      <c r="AP17102" s="61"/>
      <c r="AQ17102" s="61"/>
      <c r="AR17102" s="61"/>
      <c r="AS17102" s="61"/>
      <c r="AT17102" s="61"/>
      <c r="AU17102" s="61"/>
      <c r="AV17102" s="61"/>
      <c r="AW17102" s="61"/>
      <c r="AX17102" s="61"/>
      <c r="AY17102" s="61"/>
      <c r="AZ17102" s="61"/>
      <c r="BA17102" s="61"/>
    </row>
    <row r="17103" spans="39:53" x14ac:dyDescent="0.2">
      <c r="AM17103" s="61"/>
      <c r="AN17103" s="61"/>
      <c r="AO17103" s="171"/>
      <c r="AP17103" s="61"/>
      <c r="AQ17103" s="61"/>
      <c r="AR17103" s="61"/>
      <c r="AS17103" s="61"/>
      <c r="AT17103" s="61"/>
      <c r="AU17103" s="61"/>
      <c r="AV17103" s="61"/>
      <c r="AW17103" s="61"/>
      <c r="AX17103" s="61"/>
      <c r="AY17103" s="61"/>
      <c r="AZ17103" s="61"/>
      <c r="BA17103" s="61"/>
    </row>
    <row r="17104" spans="39:53" x14ac:dyDescent="0.2">
      <c r="AM17104" s="61"/>
      <c r="AN17104" s="61"/>
      <c r="AO17104" s="171"/>
      <c r="AP17104" s="61"/>
      <c r="AQ17104" s="61"/>
      <c r="AR17104" s="61"/>
      <c r="AS17104" s="61"/>
      <c r="AT17104" s="61"/>
      <c r="AU17104" s="61"/>
      <c r="AV17104" s="61"/>
      <c r="AW17104" s="61"/>
      <c r="AX17104" s="61"/>
      <c r="AY17104" s="61"/>
      <c r="AZ17104" s="61"/>
      <c r="BA17104" s="61"/>
    </row>
    <row r="17105" spans="39:53" x14ac:dyDescent="0.2">
      <c r="AM17105" s="61"/>
      <c r="AN17105" s="61"/>
      <c r="AO17105" s="171"/>
      <c r="AP17105" s="61"/>
      <c r="AQ17105" s="61"/>
      <c r="AR17105" s="61"/>
      <c r="AS17105" s="61"/>
      <c r="AT17105" s="61"/>
      <c r="AU17105" s="61"/>
      <c r="AV17105" s="61"/>
      <c r="AW17105" s="61"/>
      <c r="AX17105" s="61"/>
      <c r="AY17105" s="61"/>
      <c r="AZ17105" s="61"/>
      <c r="BA17105" s="61"/>
    </row>
    <row r="17106" spans="39:53" x14ac:dyDescent="0.2">
      <c r="AM17106" s="61"/>
      <c r="AN17106" s="61"/>
      <c r="AO17106" s="171"/>
      <c r="AP17106" s="61"/>
      <c r="AQ17106" s="61"/>
      <c r="AR17106" s="61"/>
      <c r="AS17106" s="61"/>
      <c r="AT17106" s="61"/>
      <c r="AU17106" s="61"/>
      <c r="AV17106" s="61"/>
      <c r="AW17106" s="61"/>
      <c r="AX17106" s="61"/>
      <c r="AY17106" s="61"/>
      <c r="AZ17106" s="61"/>
      <c r="BA17106" s="61"/>
    </row>
    <row r="17107" spans="39:53" x14ac:dyDescent="0.2">
      <c r="AM17107" s="61"/>
      <c r="AN17107" s="61"/>
      <c r="AO17107" s="171"/>
      <c r="AP17107" s="61"/>
      <c r="AQ17107" s="61"/>
      <c r="AR17107" s="61"/>
      <c r="AS17107" s="61"/>
      <c r="AT17107" s="61"/>
      <c r="AU17107" s="61"/>
      <c r="AV17107" s="61"/>
      <c r="AW17107" s="61"/>
      <c r="AX17107" s="61"/>
      <c r="AY17107" s="61"/>
      <c r="AZ17107" s="61"/>
      <c r="BA17107" s="61"/>
    </row>
    <row r="17108" spans="39:53" x14ac:dyDescent="0.2">
      <c r="AM17108" s="61"/>
      <c r="AN17108" s="61"/>
      <c r="AO17108" s="171"/>
      <c r="AP17108" s="61"/>
      <c r="AQ17108" s="61"/>
      <c r="AR17108" s="61"/>
      <c r="AS17108" s="61"/>
      <c r="AT17108" s="61"/>
      <c r="AU17108" s="61"/>
      <c r="AV17108" s="61"/>
      <c r="AW17108" s="61"/>
      <c r="AX17108" s="61"/>
      <c r="AY17108" s="61"/>
      <c r="AZ17108" s="61"/>
      <c r="BA17108" s="61"/>
    </row>
    <row r="17109" spans="39:53" x14ac:dyDescent="0.2">
      <c r="AM17109" s="61"/>
      <c r="AN17109" s="61"/>
      <c r="AO17109" s="171"/>
      <c r="AP17109" s="61"/>
      <c r="AQ17109" s="61"/>
      <c r="AR17109" s="61"/>
      <c r="AS17109" s="61"/>
      <c r="AT17109" s="61"/>
      <c r="AU17109" s="61"/>
      <c r="AV17109" s="61"/>
      <c r="AW17109" s="61"/>
      <c r="AX17109" s="61"/>
      <c r="AY17109" s="61"/>
      <c r="AZ17109" s="61"/>
      <c r="BA17109" s="61"/>
    </row>
    <row r="17110" spans="39:53" x14ac:dyDescent="0.2">
      <c r="AM17110" s="61"/>
      <c r="AN17110" s="61"/>
      <c r="AO17110" s="171"/>
      <c r="AP17110" s="61"/>
      <c r="AQ17110" s="61"/>
      <c r="AR17110" s="61"/>
      <c r="AS17110" s="61"/>
      <c r="AT17110" s="61"/>
      <c r="AU17110" s="61"/>
      <c r="AV17110" s="61"/>
      <c r="AW17110" s="61"/>
      <c r="AX17110" s="61"/>
      <c r="AY17110" s="61"/>
      <c r="AZ17110" s="61"/>
      <c r="BA17110" s="61"/>
    </row>
    <row r="17111" spans="39:53" x14ac:dyDescent="0.2">
      <c r="AM17111" s="61"/>
      <c r="AN17111" s="61"/>
      <c r="AO17111" s="171"/>
      <c r="AP17111" s="61"/>
      <c r="AQ17111" s="61"/>
      <c r="AR17111" s="61"/>
      <c r="AS17111" s="61"/>
      <c r="AT17111" s="61"/>
      <c r="AU17111" s="61"/>
      <c r="AV17111" s="61"/>
      <c r="AW17111" s="61"/>
      <c r="AX17111" s="61"/>
      <c r="AY17111" s="61"/>
      <c r="AZ17111" s="61"/>
      <c r="BA17111" s="61"/>
    </row>
    <row r="17112" spans="39:53" x14ac:dyDescent="0.2">
      <c r="AM17112" s="61"/>
      <c r="AN17112" s="61"/>
      <c r="AO17112" s="171"/>
      <c r="AP17112" s="61"/>
      <c r="AQ17112" s="61"/>
      <c r="AR17112" s="61"/>
      <c r="AS17112" s="61"/>
      <c r="AT17112" s="61"/>
      <c r="AU17112" s="61"/>
      <c r="AV17112" s="61"/>
      <c r="AW17112" s="61"/>
      <c r="AX17112" s="61"/>
      <c r="AY17112" s="61"/>
      <c r="AZ17112" s="61"/>
      <c r="BA17112" s="61"/>
    </row>
    <row r="17113" spans="39:53" x14ac:dyDescent="0.2">
      <c r="AM17113" s="61"/>
      <c r="AN17113" s="61"/>
      <c r="AO17113" s="171"/>
      <c r="AP17113" s="61"/>
      <c r="AQ17113" s="61"/>
      <c r="AR17113" s="61"/>
      <c r="AS17113" s="61"/>
      <c r="AT17113" s="61"/>
      <c r="AU17113" s="61"/>
      <c r="AV17113" s="61"/>
      <c r="AW17113" s="61"/>
      <c r="AX17113" s="61"/>
      <c r="AY17113" s="61"/>
      <c r="AZ17113" s="61"/>
      <c r="BA17113" s="61"/>
    </row>
    <row r="17114" spans="39:53" x14ac:dyDescent="0.2">
      <c r="AM17114" s="61"/>
      <c r="AN17114" s="61"/>
      <c r="AO17114" s="171"/>
      <c r="AP17114" s="61"/>
      <c r="AQ17114" s="61"/>
      <c r="AR17114" s="61"/>
      <c r="AS17114" s="61"/>
      <c r="AT17114" s="61"/>
      <c r="AU17114" s="61"/>
      <c r="AV17114" s="61"/>
      <c r="AW17114" s="61"/>
      <c r="AX17114" s="61"/>
      <c r="AY17114" s="61"/>
      <c r="AZ17114" s="61"/>
      <c r="BA17114" s="61"/>
    </row>
    <row r="17115" spans="39:53" x14ac:dyDescent="0.2">
      <c r="AM17115" s="61"/>
      <c r="AN17115" s="61"/>
      <c r="AO17115" s="171"/>
      <c r="AP17115" s="61"/>
      <c r="AQ17115" s="61"/>
      <c r="AR17115" s="61"/>
      <c r="AS17115" s="61"/>
      <c r="AT17115" s="61"/>
      <c r="AU17115" s="61"/>
      <c r="AV17115" s="61"/>
      <c r="AW17115" s="61"/>
      <c r="AX17115" s="61"/>
      <c r="AY17115" s="61"/>
      <c r="AZ17115" s="61"/>
      <c r="BA17115" s="61"/>
    </row>
    <row r="17116" spans="39:53" x14ac:dyDescent="0.2">
      <c r="AM17116" s="61"/>
      <c r="AN17116" s="61"/>
      <c r="AO17116" s="171"/>
      <c r="AP17116" s="61"/>
      <c r="AQ17116" s="61"/>
      <c r="AR17116" s="61"/>
      <c r="AS17116" s="61"/>
      <c r="AT17116" s="61"/>
      <c r="AU17116" s="61"/>
      <c r="AV17116" s="61"/>
      <c r="AW17116" s="61"/>
      <c r="AX17116" s="61"/>
      <c r="AY17116" s="61"/>
      <c r="AZ17116" s="61"/>
      <c r="BA17116" s="61"/>
    </row>
    <row r="17117" spans="39:53" x14ac:dyDescent="0.2">
      <c r="AM17117" s="61"/>
      <c r="AN17117" s="61"/>
      <c r="AO17117" s="171"/>
      <c r="AP17117" s="61"/>
      <c r="AQ17117" s="61"/>
      <c r="AR17117" s="61"/>
      <c r="AS17117" s="61"/>
      <c r="AT17117" s="61"/>
      <c r="AU17117" s="61"/>
      <c r="AV17117" s="61"/>
      <c r="AW17117" s="61"/>
      <c r="AX17117" s="61"/>
      <c r="AY17117" s="61"/>
      <c r="AZ17117" s="61"/>
      <c r="BA17117" s="61"/>
    </row>
    <row r="17118" spans="39:53" x14ac:dyDescent="0.2">
      <c r="AM17118" s="61"/>
      <c r="AN17118" s="61"/>
      <c r="AO17118" s="171"/>
      <c r="AP17118" s="61"/>
      <c r="AQ17118" s="61"/>
      <c r="AR17118" s="61"/>
      <c r="AS17118" s="61"/>
      <c r="AT17118" s="61"/>
      <c r="AU17118" s="61"/>
      <c r="AV17118" s="61"/>
      <c r="AW17118" s="61"/>
      <c r="AX17118" s="61"/>
      <c r="AY17118" s="61"/>
      <c r="AZ17118" s="61"/>
      <c r="BA17118" s="61"/>
    </row>
    <row r="17119" spans="39:53" x14ac:dyDescent="0.2">
      <c r="AM17119" s="61"/>
      <c r="AN17119" s="61"/>
      <c r="AO17119" s="171"/>
      <c r="AP17119" s="61"/>
      <c r="AQ17119" s="61"/>
      <c r="AR17119" s="61"/>
      <c r="AS17119" s="61"/>
      <c r="AT17119" s="61"/>
      <c r="AU17119" s="61"/>
      <c r="AV17119" s="61"/>
      <c r="AW17119" s="61"/>
      <c r="AX17119" s="61"/>
      <c r="AY17119" s="61"/>
      <c r="AZ17119" s="61"/>
      <c r="BA17119" s="61"/>
    </row>
    <row r="17120" spans="39:53" x14ac:dyDescent="0.2">
      <c r="AM17120" s="61"/>
      <c r="AN17120" s="61"/>
      <c r="AO17120" s="171"/>
      <c r="AP17120" s="61"/>
      <c r="AQ17120" s="61"/>
      <c r="AR17120" s="61"/>
      <c r="AS17120" s="61"/>
      <c r="AT17120" s="61"/>
      <c r="AU17120" s="61"/>
      <c r="AV17120" s="61"/>
      <c r="AW17120" s="61"/>
      <c r="AX17120" s="61"/>
      <c r="AY17120" s="61"/>
      <c r="AZ17120" s="61"/>
      <c r="BA17120" s="61"/>
    </row>
    <row r="17121" spans="39:53" x14ac:dyDescent="0.2">
      <c r="AM17121" s="61"/>
      <c r="AN17121" s="61"/>
      <c r="AO17121" s="171"/>
      <c r="AP17121" s="61"/>
      <c r="AQ17121" s="61"/>
      <c r="AR17121" s="61"/>
      <c r="AS17121" s="61"/>
      <c r="AT17121" s="61"/>
      <c r="AU17121" s="61"/>
      <c r="AV17121" s="61"/>
      <c r="AW17121" s="61"/>
      <c r="AX17121" s="61"/>
      <c r="AY17121" s="61"/>
      <c r="AZ17121" s="61"/>
      <c r="BA17121" s="61"/>
    </row>
    <row r="17122" spans="39:53" x14ac:dyDescent="0.2">
      <c r="AM17122" s="61"/>
      <c r="AN17122" s="61"/>
      <c r="AO17122" s="171"/>
      <c r="AP17122" s="61"/>
      <c r="AQ17122" s="61"/>
      <c r="AR17122" s="61"/>
      <c r="AS17122" s="61"/>
      <c r="AT17122" s="61"/>
      <c r="AU17122" s="61"/>
      <c r="AV17122" s="61"/>
      <c r="AW17122" s="61"/>
      <c r="AX17122" s="61"/>
      <c r="AY17122" s="61"/>
      <c r="AZ17122" s="61"/>
      <c r="BA17122" s="61"/>
    </row>
    <row r="17123" spans="39:53" x14ac:dyDescent="0.2">
      <c r="AM17123" s="61"/>
      <c r="AN17123" s="61"/>
      <c r="AO17123" s="171"/>
      <c r="AP17123" s="61"/>
      <c r="AQ17123" s="61"/>
      <c r="AR17123" s="61"/>
      <c r="AS17123" s="61"/>
      <c r="AT17123" s="61"/>
      <c r="AU17123" s="61"/>
      <c r="AV17123" s="61"/>
      <c r="AW17123" s="61"/>
      <c r="AX17123" s="61"/>
      <c r="AY17123" s="61"/>
      <c r="AZ17123" s="61"/>
      <c r="BA17123" s="61"/>
    </row>
    <row r="17124" spans="39:53" x14ac:dyDescent="0.2">
      <c r="AM17124" s="61"/>
      <c r="AN17124" s="61"/>
      <c r="AO17124" s="171"/>
      <c r="AP17124" s="61"/>
      <c r="AQ17124" s="61"/>
      <c r="AR17124" s="61"/>
      <c r="AS17124" s="61"/>
      <c r="AT17124" s="61"/>
      <c r="AU17124" s="61"/>
      <c r="AV17124" s="61"/>
      <c r="AW17124" s="61"/>
      <c r="AX17124" s="61"/>
      <c r="AY17124" s="61"/>
      <c r="AZ17124" s="61"/>
      <c r="BA17124" s="61"/>
    </row>
    <row r="17125" spans="39:53" x14ac:dyDescent="0.2">
      <c r="AM17125" s="61"/>
      <c r="AN17125" s="61"/>
      <c r="AO17125" s="171"/>
      <c r="AP17125" s="61"/>
      <c r="AQ17125" s="61"/>
      <c r="AR17125" s="61"/>
      <c r="AS17125" s="61"/>
      <c r="AT17125" s="61"/>
      <c r="AU17125" s="61"/>
      <c r="AV17125" s="61"/>
      <c r="AW17125" s="61"/>
      <c r="AX17125" s="61"/>
      <c r="AY17125" s="61"/>
      <c r="AZ17125" s="61"/>
      <c r="BA17125" s="61"/>
    </row>
    <row r="17126" spans="39:53" x14ac:dyDescent="0.2">
      <c r="AM17126" s="61"/>
      <c r="AN17126" s="61"/>
      <c r="AO17126" s="171"/>
      <c r="AP17126" s="61"/>
      <c r="AQ17126" s="61"/>
      <c r="AR17126" s="61"/>
      <c r="AS17126" s="61"/>
      <c r="AT17126" s="61"/>
      <c r="AU17126" s="61"/>
      <c r="AV17126" s="61"/>
      <c r="AW17126" s="61"/>
      <c r="AX17126" s="61"/>
      <c r="AY17126" s="61"/>
      <c r="AZ17126" s="61"/>
      <c r="BA17126" s="61"/>
    </row>
    <row r="17127" spans="39:53" x14ac:dyDescent="0.2">
      <c r="AM17127" s="61"/>
      <c r="AN17127" s="61"/>
      <c r="AO17127" s="171"/>
      <c r="AP17127" s="61"/>
      <c r="AQ17127" s="61"/>
      <c r="AR17127" s="61"/>
      <c r="AS17127" s="61"/>
      <c r="AT17127" s="61"/>
      <c r="AU17127" s="61"/>
      <c r="AV17127" s="61"/>
      <c r="AW17127" s="61"/>
      <c r="AX17127" s="61"/>
      <c r="AY17127" s="61"/>
      <c r="AZ17127" s="61"/>
      <c r="BA17127" s="61"/>
    </row>
    <row r="17128" spans="39:53" x14ac:dyDescent="0.2">
      <c r="AM17128" s="61"/>
      <c r="AN17128" s="61"/>
      <c r="AO17128" s="171"/>
      <c r="AP17128" s="61"/>
      <c r="AQ17128" s="61"/>
      <c r="AR17128" s="61"/>
      <c r="AS17128" s="61"/>
      <c r="AT17128" s="61"/>
      <c r="AU17128" s="61"/>
      <c r="AV17128" s="61"/>
      <c r="AW17128" s="61"/>
      <c r="AX17128" s="61"/>
      <c r="AY17128" s="61"/>
      <c r="AZ17128" s="61"/>
      <c r="BA17128" s="61"/>
    </row>
    <row r="17129" spans="39:53" x14ac:dyDescent="0.2">
      <c r="AM17129" s="61"/>
      <c r="AN17129" s="61"/>
      <c r="AO17129" s="171"/>
      <c r="AP17129" s="61"/>
      <c r="AQ17129" s="61"/>
      <c r="AR17129" s="61"/>
      <c r="AS17129" s="61"/>
      <c r="AT17129" s="61"/>
      <c r="AU17129" s="61"/>
      <c r="AV17129" s="61"/>
      <c r="AW17129" s="61"/>
      <c r="AX17129" s="61"/>
      <c r="AY17129" s="61"/>
      <c r="AZ17129" s="61"/>
      <c r="BA17129" s="61"/>
    </row>
    <row r="17130" spans="39:53" x14ac:dyDescent="0.2">
      <c r="AM17130" s="61"/>
      <c r="AN17130" s="61"/>
      <c r="AO17130" s="171"/>
      <c r="AP17130" s="61"/>
      <c r="AQ17130" s="61"/>
      <c r="AR17130" s="61"/>
      <c r="AS17130" s="61"/>
      <c r="AT17130" s="61"/>
      <c r="AU17130" s="61"/>
      <c r="AV17130" s="61"/>
      <c r="AW17130" s="61"/>
      <c r="AX17130" s="61"/>
      <c r="AY17130" s="61"/>
      <c r="AZ17130" s="61"/>
      <c r="BA17130" s="61"/>
    </row>
    <row r="17131" spans="39:53" x14ac:dyDescent="0.2">
      <c r="AM17131" s="61"/>
      <c r="AN17131" s="61"/>
      <c r="AO17131" s="171"/>
      <c r="AP17131" s="61"/>
      <c r="AQ17131" s="61"/>
      <c r="AR17131" s="61"/>
      <c r="AS17131" s="61"/>
      <c r="AT17131" s="61"/>
      <c r="AU17131" s="61"/>
      <c r="AV17131" s="61"/>
      <c r="AW17131" s="61"/>
      <c r="AX17131" s="61"/>
      <c r="AY17131" s="61"/>
      <c r="AZ17131" s="61"/>
      <c r="BA17131" s="61"/>
    </row>
    <row r="17132" spans="39:53" x14ac:dyDescent="0.2">
      <c r="AM17132" s="61"/>
      <c r="AN17132" s="61"/>
      <c r="AO17132" s="171"/>
      <c r="AP17132" s="61"/>
      <c r="AQ17132" s="61"/>
      <c r="AR17132" s="61"/>
      <c r="AS17132" s="61"/>
      <c r="AT17132" s="61"/>
      <c r="AU17132" s="61"/>
      <c r="AV17132" s="61"/>
      <c r="AW17132" s="61"/>
      <c r="AX17132" s="61"/>
      <c r="AY17132" s="61"/>
      <c r="AZ17132" s="61"/>
      <c r="BA17132" s="61"/>
    </row>
    <row r="17133" spans="39:53" x14ac:dyDescent="0.2">
      <c r="AM17133" s="61"/>
      <c r="AN17133" s="61"/>
      <c r="AO17133" s="171"/>
      <c r="AP17133" s="61"/>
      <c r="AQ17133" s="61"/>
      <c r="AR17133" s="61"/>
      <c r="AS17133" s="61"/>
      <c r="AT17133" s="61"/>
      <c r="AU17133" s="61"/>
      <c r="AV17133" s="61"/>
      <c r="AW17133" s="61"/>
      <c r="AX17133" s="61"/>
      <c r="AY17133" s="61"/>
      <c r="AZ17133" s="61"/>
      <c r="BA17133" s="61"/>
    </row>
    <row r="17134" spans="39:53" x14ac:dyDescent="0.2">
      <c r="AM17134" s="61"/>
      <c r="AN17134" s="61"/>
      <c r="AO17134" s="171"/>
      <c r="AP17134" s="61"/>
      <c r="AQ17134" s="61"/>
      <c r="AR17134" s="61"/>
      <c r="AS17134" s="61"/>
      <c r="AT17134" s="61"/>
      <c r="AU17134" s="61"/>
      <c r="AV17134" s="61"/>
      <c r="AW17134" s="61"/>
      <c r="AX17134" s="61"/>
      <c r="AY17134" s="61"/>
      <c r="AZ17134" s="61"/>
      <c r="BA17134" s="61"/>
    </row>
    <row r="17135" spans="39:53" x14ac:dyDescent="0.2">
      <c r="AM17135" s="61"/>
      <c r="AN17135" s="61"/>
      <c r="AO17135" s="171"/>
      <c r="AP17135" s="61"/>
      <c r="AQ17135" s="61"/>
      <c r="AR17135" s="61"/>
      <c r="AS17135" s="61"/>
      <c r="AT17135" s="61"/>
      <c r="AU17135" s="61"/>
      <c r="AV17135" s="61"/>
      <c r="AW17135" s="61"/>
      <c r="AX17135" s="61"/>
      <c r="AY17135" s="61"/>
      <c r="AZ17135" s="61"/>
      <c r="BA17135" s="61"/>
    </row>
    <row r="17136" spans="39:53" x14ac:dyDescent="0.2">
      <c r="AM17136" s="61"/>
      <c r="AN17136" s="61"/>
      <c r="AO17136" s="171"/>
      <c r="AP17136" s="61"/>
      <c r="AQ17136" s="61"/>
      <c r="AR17136" s="61"/>
      <c r="AS17136" s="61"/>
      <c r="AT17136" s="61"/>
      <c r="AU17136" s="61"/>
      <c r="AV17136" s="61"/>
      <c r="AW17136" s="61"/>
      <c r="AX17136" s="61"/>
      <c r="AY17136" s="61"/>
      <c r="AZ17136" s="61"/>
      <c r="BA17136" s="61"/>
    </row>
    <row r="17137" spans="39:53" x14ac:dyDescent="0.2">
      <c r="AM17137" s="61"/>
      <c r="AN17137" s="61"/>
      <c r="AO17137" s="171"/>
      <c r="AP17137" s="61"/>
      <c r="AQ17137" s="61"/>
      <c r="AR17137" s="61"/>
      <c r="AS17137" s="61"/>
      <c r="AT17137" s="61"/>
      <c r="AU17137" s="61"/>
      <c r="AV17137" s="61"/>
      <c r="AW17137" s="61"/>
      <c r="AX17137" s="61"/>
      <c r="AY17137" s="61"/>
      <c r="AZ17137" s="61"/>
      <c r="BA17137" s="61"/>
    </row>
    <row r="17138" spans="39:53" x14ac:dyDescent="0.2">
      <c r="AM17138" s="61"/>
      <c r="AN17138" s="61"/>
      <c r="AO17138" s="171"/>
      <c r="AP17138" s="61"/>
      <c r="AQ17138" s="61"/>
      <c r="AR17138" s="61"/>
      <c r="AS17138" s="61"/>
      <c r="AT17138" s="61"/>
      <c r="AU17138" s="61"/>
      <c r="AV17138" s="61"/>
      <c r="AW17138" s="61"/>
      <c r="AX17138" s="61"/>
      <c r="AY17138" s="61"/>
      <c r="AZ17138" s="61"/>
      <c r="BA17138" s="61"/>
    </row>
    <row r="17139" spans="39:53" x14ac:dyDescent="0.2">
      <c r="AM17139" s="61"/>
      <c r="AN17139" s="61"/>
      <c r="AO17139" s="171"/>
      <c r="AP17139" s="61"/>
      <c r="AQ17139" s="61"/>
      <c r="AR17139" s="61"/>
      <c r="AS17139" s="61"/>
      <c r="AT17139" s="61"/>
      <c r="AU17139" s="61"/>
      <c r="AV17139" s="61"/>
      <c r="AW17139" s="61"/>
      <c r="AX17139" s="61"/>
      <c r="AY17139" s="61"/>
      <c r="AZ17139" s="61"/>
      <c r="BA17139" s="61"/>
    </row>
    <row r="17140" spans="39:53" x14ac:dyDescent="0.2">
      <c r="AM17140" s="61"/>
      <c r="AN17140" s="61"/>
      <c r="AO17140" s="171"/>
      <c r="AP17140" s="61"/>
      <c r="AQ17140" s="61"/>
      <c r="AR17140" s="61"/>
      <c r="AS17140" s="61"/>
      <c r="AT17140" s="61"/>
      <c r="AU17140" s="61"/>
      <c r="AV17140" s="61"/>
      <c r="AW17140" s="61"/>
      <c r="AX17140" s="61"/>
      <c r="AY17140" s="61"/>
      <c r="AZ17140" s="61"/>
      <c r="BA17140" s="61"/>
    </row>
    <row r="17141" spans="39:53" x14ac:dyDescent="0.2">
      <c r="AM17141" s="61"/>
      <c r="AN17141" s="61"/>
      <c r="AO17141" s="171"/>
      <c r="AP17141" s="61"/>
      <c r="AQ17141" s="61"/>
      <c r="AR17141" s="61"/>
      <c r="AS17141" s="61"/>
      <c r="AT17141" s="61"/>
      <c r="AU17141" s="61"/>
      <c r="AV17141" s="61"/>
      <c r="AW17141" s="61"/>
      <c r="AX17141" s="61"/>
      <c r="AY17141" s="61"/>
      <c r="AZ17141" s="61"/>
      <c r="BA17141" s="61"/>
    </row>
    <row r="17142" spans="39:53" x14ac:dyDescent="0.2">
      <c r="AM17142" s="61"/>
      <c r="AN17142" s="61"/>
      <c r="AO17142" s="171"/>
      <c r="AP17142" s="61"/>
      <c r="AQ17142" s="61"/>
      <c r="AR17142" s="61"/>
      <c r="AS17142" s="61"/>
      <c r="AT17142" s="61"/>
      <c r="AU17142" s="61"/>
      <c r="AV17142" s="61"/>
      <c r="AW17142" s="61"/>
      <c r="AX17142" s="61"/>
      <c r="AY17142" s="61"/>
      <c r="AZ17142" s="61"/>
      <c r="BA17142" s="61"/>
    </row>
    <row r="17143" spans="39:53" x14ac:dyDescent="0.2">
      <c r="AM17143" s="61"/>
      <c r="AN17143" s="61"/>
      <c r="AO17143" s="171"/>
      <c r="AP17143" s="61"/>
      <c r="AQ17143" s="61"/>
      <c r="AR17143" s="61"/>
      <c r="AS17143" s="61"/>
      <c r="AT17143" s="61"/>
      <c r="AU17143" s="61"/>
      <c r="AV17143" s="61"/>
      <c r="AW17143" s="61"/>
      <c r="AX17143" s="61"/>
      <c r="AY17143" s="61"/>
      <c r="AZ17143" s="61"/>
      <c r="BA17143" s="61"/>
    </row>
    <row r="17144" spans="39:53" x14ac:dyDescent="0.2">
      <c r="AM17144" s="61"/>
      <c r="AN17144" s="61"/>
      <c r="AO17144" s="171"/>
      <c r="AP17144" s="61"/>
      <c r="AQ17144" s="61"/>
      <c r="AR17144" s="61"/>
      <c r="AS17144" s="61"/>
      <c r="AT17144" s="61"/>
      <c r="AU17144" s="61"/>
      <c r="AV17144" s="61"/>
      <c r="AW17144" s="61"/>
      <c r="AX17144" s="61"/>
      <c r="AY17144" s="61"/>
      <c r="AZ17144" s="61"/>
      <c r="BA17144" s="61"/>
    </row>
    <row r="17145" spans="39:53" x14ac:dyDescent="0.2">
      <c r="AM17145" s="61"/>
      <c r="AN17145" s="61"/>
      <c r="AO17145" s="171"/>
      <c r="AP17145" s="61"/>
      <c r="AQ17145" s="61"/>
      <c r="AR17145" s="61"/>
      <c r="AS17145" s="61"/>
      <c r="AT17145" s="61"/>
      <c r="AU17145" s="61"/>
      <c r="AV17145" s="61"/>
      <c r="AW17145" s="61"/>
      <c r="AX17145" s="61"/>
      <c r="AY17145" s="61"/>
      <c r="AZ17145" s="61"/>
      <c r="BA17145" s="61"/>
    </row>
    <row r="17146" spans="39:53" x14ac:dyDescent="0.2">
      <c r="AM17146" s="61"/>
      <c r="AN17146" s="61"/>
      <c r="AO17146" s="171"/>
      <c r="AP17146" s="61"/>
      <c r="AQ17146" s="61"/>
      <c r="AR17146" s="61"/>
      <c r="AS17146" s="61"/>
      <c r="AT17146" s="61"/>
      <c r="AU17146" s="61"/>
      <c r="AV17146" s="61"/>
      <c r="AW17146" s="61"/>
      <c r="AX17146" s="61"/>
      <c r="AY17146" s="61"/>
      <c r="AZ17146" s="61"/>
      <c r="BA17146" s="61"/>
    </row>
    <row r="17147" spans="39:53" x14ac:dyDescent="0.2">
      <c r="AM17147" s="61"/>
      <c r="AN17147" s="61"/>
      <c r="AO17147" s="171"/>
      <c r="AP17147" s="61"/>
      <c r="AQ17147" s="61"/>
      <c r="AR17147" s="61"/>
      <c r="AS17147" s="61"/>
      <c r="AT17147" s="61"/>
      <c r="AU17147" s="61"/>
      <c r="AV17147" s="61"/>
      <c r="AW17147" s="61"/>
      <c r="AX17147" s="61"/>
      <c r="AY17147" s="61"/>
      <c r="AZ17147" s="61"/>
      <c r="BA17147" s="61"/>
    </row>
    <row r="17148" spans="39:53" x14ac:dyDescent="0.2">
      <c r="AM17148" s="61"/>
      <c r="AN17148" s="61"/>
      <c r="AO17148" s="171"/>
      <c r="AP17148" s="61"/>
      <c r="AQ17148" s="61"/>
      <c r="AR17148" s="61"/>
      <c r="AS17148" s="61"/>
      <c r="AT17148" s="61"/>
      <c r="AU17148" s="61"/>
      <c r="AV17148" s="61"/>
      <c r="AW17148" s="61"/>
      <c r="AX17148" s="61"/>
      <c r="AY17148" s="61"/>
      <c r="AZ17148" s="61"/>
      <c r="BA17148" s="61"/>
    </row>
    <row r="17149" spans="39:53" x14ac:dyDescent="0.2">
      <c r="AM17149" s="61"/>
      <c r="AN17149" s="61"/>
      <c r="AO17149" s="171"/>
      <c r="AP17149" s="61"/>
      <c r="AQ17149" s="61"/>
      <c r="AR17149" s="61"/>
      <c r="AS17149" s="61"/>
      <c r="AT17149" s="61"/>
      <c r="AU17149" s="61"/>
      <c r="AV17149" s="61"/>
      <c r="AW17149" s="61"/>
      <c r="AX17149" s="61"/>
      <c r="AY17149" s="61"/>
      <c r="AZ17149" s="61"/>
      <c r="BA17149" s="61"/>
    </row>
    <row r="17150" spans="39:53" x14ac:dyDescent="0.2">
      <c r="AM17150" s="61"/>
      <c r="AN17150" s="61"/>
      <c r="AO17150" s="171"/>
      <c r="AP17150" s="61"/>
      <c r="AQ17150" s="61"/>
      <c r="AR17150" s="61"/>
      <c r="AS17150" s="61"/>
      <c r="AT17150" s="61"/>
      <c r="AU17150" s="61"/>
      <c r="AV17150" s="61"/>
      <c r="AW17150" s="61"/>
      <c r="AX17150" s="61"/>
      <c r="AY17150" s="61"/>
      <c r="AZ17150" s="61"/>
      <c r="BA17150" s="61"/>
    </row>
    <row r="17151" spans="39:53" x14ac:dyDescent="0.2">
      <c r="AM17151" s="61"/>
      <c r="AN17151" s="61"/>
      <c r="AO17151" s="171"/>
      <c r="AP17151" s="61"/>
      <c r="AQ17151" s="61"/>
      <c r="AR17151" s="61"/>
      <c r="AS17151" s="61"/>
      <c r="AT17151" s="61"/>
      <c r="AU17151" s="61"/>
      <c r="AV17151" s="61"/>
      <c r="AW17151" s="61"/>
      <c r="AX17151" s="61"/>
      <c r="AY17151" s="61"/>
      <c r="AZ17151" s="61"/>
      <c r="BA17151" s="61"/>
    </row>
    <row r="17152" spans="39:53" x14ac:dyDescent="0.2">
      <c r="AM17152" s="61"/>
      <c r="AN17152" s="61"/>
      <c r="AO17152" s="171"/>
      <c r="AP17152" s="61"/>
      <c r="AQ17152" s="61"/>
      <c r="AR17152" s="61"/>
      <c r="AS17152" s="61"/>
      <c r="AT17152" s="61"/>
      <c r="AU17152" s="61"/>
      <c r="AV17152" s="61"/>
      <c r="AW17152" s="61"/>
      <c r="AX17152" s="61"/>
      <c r="AY17152" s="61"/>
      <c r="AZ17152" s="61"/>
      <c r="BA17152" s="61"/>
    </row>
    <row r="17153" spans="39:53" x14ac:dyDescent="0.2">
      <c r="AM17153" s="61"/>
      <c r="AN17153" s="61"/>
      <c r="AO17153" s="171"/>
      <c r="AP17153" s="61"/>
      <c r="AQ17153" s="61"/>
      <c r="AR17153" s="61"/>
      <c r="AS17153" s="61"/>
      <c r="AT17153" s="61"/>
      <c r="AU17153" s="61"/>
      <c r="AV17153" s="61"/>
      <c r="AW17153" s="61"/>
      <c r="AX17153" s="61"/>
      <c r="AY17153" s="61"/>
      <c r="AZ17153" s="61"/>
      <c r="BA17153" s="61"/>
    </row>
    <row r="17154" spans="39:53" x14ac:dyDescent="0.2">
      <c r="AM17154" s="61"/>
      <c r="AN17154" s="61"/>
      <c r="AO17154" s="171"/>
      <c r="AP17154" s="61"/>
      <c r="AQ17154" s="61"/>
      <c r="AR17154" s="61"/>
      <c r="AS17154" s="61"/>
      <c r="AT17154" s="61"/>
      <c r="AU17154" s="61"/>
      <c r="AV17154" s="61"/>
      <c r="AW17154" s="61"/>
      <c r="AX17154" s="61"/>
      <c r="AY17154" s="61"/>
      <c r="AZ17154" s="61"/>
      <c r="BA17154" s="61"/>
    </row>
    <row r="17155" spans="39:53" x14ac:dyDescent="0.2">
      <c r="AM17155" s="61"/>
      <c r="AN17155" s="61"/>
      <c r="AO17155" s="171"/>
      <c r="AP17155" s="61"/>
      <c r="AQ17155" s="61"/>
      <c r="AR17155" s="61"/>
      <c r="AS17155" s="61"/>
      <c r="AT17155" s="61"/>
      <c r="AU17155" s="61"/>
      <c r="AV17155" s="61"/>
      <c r="AW17155" s="61"/>
      <c r="AX17155" s="61"/>
      <c r="AY17155" s="61"/>
      <c r="AZ17155" s="61"/>
      <c r="BA17155" s="61"/>
    </row>
    <row r="17156" spans="39:53" x14ac:dyDescent="0.2">
      <c r="AM17156" s="61"/>
      <c r="AN17156" s="61"/>
      <c r="AO17156" s="171"/>
      <c r="AP17156" s="61"/>
      <c r="AQ17156" s="61"/>
      <c r="AR17156" s="61"/>
      <c r="AS17156" s="61"/>
      <c r="AT17156" s="61"/>
      <c r="AU17156" s="61"/>
      <c r="AV17156" s="61"/>
      <c r="AW17156" s="61"/>
      <c r="AX17156" s="61"/>
      <c r="AY17156" s="61"/>
      <c r="AZ17156" s="61"/>
      <c r="BA17156" s="61"/>
    </row>
    <row r="17157" spans="39:53" x14ac:dyDescent="0.2">
      <c r="AM17157" s="61"/>
      <c r="AN17157" s="61"/>
      <c r="AO17157" s="171"/>
      <c r="AP17157" s="61"/>
      <c r="AQ17157" s="61"/>
      <c r="AR17157" s="61"/>
      <c r="AS17157" s="61"/>
      <c r="AT17157" s="61"/>
      <c r="AU17157" s="61"/>
      <c r="AV17157" s="61"/>
      <c r="AW17157" s="61"/>
      <c r="AX17157" s="61"/>
      <c r="AY17157" s="61"/>
      <c r="AZ17157" s="61"/>
      <c r="BA17157" s="61"/>
    </row>
    <row r="17158" spans="39:53" x14ac:dyDescent="0.2">
      <c r="AM17158" s="61"/>
      <c r="AN17158" s="61"/>
      <c r="AO17158" s="171"/>
      <c r="AP17158" s="61"/>
      <c r="AQ17158" s="61"/>
      <c r="AR17158" s="61"/>
      <c r="AS17158" s="61"/>
      <c r="AT17158" s="61"/>
      <c r="AU17158" s="61"/>
      <c r="AV17158" s="61"/>
      <c r="AW17158" s="61"/>
      <c r="AX17158" s="61"/>
      <c r="AY17158" s="61"/>
      <c r="AZ17158" s="61"/>
      <c r="BA17158" s="61"/>
    </row>
    <row r="17159" spans="39:53" x14ac:dyDescent="0.2">
      <c r="AM17159" s="61"/>
      <c r="AN17159" s="61"/>
      <c r="AO17159" s="171"/>
      <c r="AP17159" s="61"/>
      <c r="AQ17159" s="61"/>
      <c r="AR17159" s="61"/>
      <c r="AS17159" s="61"/>
      <c r="AT17159" s="61"/>
      <c r="AU17159" s="61"/>
      <c r="AV17159" s="61"/>
      <c r="AW17159" s="61"/>
      <c r="AX17159" s="61"/>
      <c r="AY17159" s="61"/>
      <c r="AZ17159" s="61"/>
      <c r="BA17159" s="61"/>
    </row>
    <row r="17160" spans="39:53" x14ac:dyDescent="0.2">
      <c r="AM17160" s="61"/>
      <c r="AN17160" s="61"/>
      <c r="AO17160" s="171"/>
      <c r="AP17160" s="61"/>
      <c r="AQ17160" s="61"/>
      <c r="AR17160" s="61"/>
      <c r="AS17160" s="61"/>
      <c r="AT17160" s="61"/>
      <c r="AU17160" s="61"/>
      <c r="AV17160" s="61"/>
      <c r="AW17160" s="61"/>
      <c r="AX17160" s="61"/>
      <c r="AY17160" s="61"/>
      <c r="AZ17160" s="61"/>
      <c r="BA17160" s="61"/>
    </row>
    <row r="17161" spans="39:53" x14ac:dyDescent="0.2">
      <c r="AM17161" s="61"/>
      <c r="AN17161" s="61"/>
      <c r="AO17161" s="171"/>
      <c r="AP17161" s="61"/>
      <c r="AQ17161" s="61"/>
      <c r="AR17161" s="61"/>
      <c r="AS17161" s="61"/>
      <c r="AT17161" s="61"/>
      <c r="AU17161" s="61"/>
      <c r="AV17161" s="61"/>
      <c r="AW17161" s="61"/>
      <c r="AX17161" s="61"/>
      <c r="AY17161" s="61"/>
      <c r="AZ17161" s="61"/>
      <c r="BA17161" s="61"/>
    </row>
    <row r="17162" spans="39:53" x14ac:dyDescent="0.2">
      <c r="AM17162" s="61"/>
      <c r="AN17162" s="61"/>
      <c r="AO17162" s="171"/>
      <c r="AP17162" s="61"/>
      <c r="AQ17162" s="61"/>
      <c r="AR17162" s="61"/>
      <c r="AS17162" s="61"/>
      <c r="AT17162" s="61"/>
      <c r="AU17162" s="61"/>
      <c r="AV17162" s="61"/>
      <c r="AW17162" s="61"/>
      <c r="AX17162" s="61"/>
      <c r="AY17162" s="61"/>
      <c r="AZ17162" s="61"/>
      <c r="BA17162" s="61"/>
    </row>
    <row r="17163" spans="39:53" x14ac:dyDescent="0.2">
      <c r="AM17163" s="61"/>
      <c r="AN17163" s="61"/>
      <c r="AO17163" s="171"/>
      <c r="AP17163" s="61"/>
      <c r="AQ17163" s="61"/>
      <c r="AR17163" s="61"/>
      <c r="AS17163" s="61"/>
      <c r="AT17163" s="61"/>
      <c r="AU17163" s="61"/>
      <c r="AV17163" s="61"/>
      <c r="AW17163" s="61"/>
      <c r="AX17163" s="61"/>
      <c r="AY17163" s="61"/>
      <c r="AZ17163" s="61"/>
      <c r="BA17163" s="61"/>
    </row>
    <row r="17164" spans="39:53" x14ac:dyDescent="0.2">
      <c r="AM17164" s="61"/>
      <c r="AN17164" s="61"/>
      <c r="AO17164" s="171"/>
      <c r="AP17164" s="61"/>
      <c r="AQ17164" s="61"/>
      <c r="AR17164" s="61"/>
      <c r="AS17164" s="61"/>
      <c r="AT17164" s="61"/>
      <c r="AU17164" s="61"/>
      <c r="AV17164" s="61"/>
      <c r="AW17164" s="61"/>
      <c r="AX17164" s="61"/>
      <c r="AY17164" s="61"/>
      <c r="AZ17164" s="61"/>
      <c r="BA17164" s="61"/>
    </row>
    <row r="17165" spans="39:53" x14ac:dyDescent="0.2">
      <c r="AM17165" s="61"/>
      <c r="AN17165" s="61"/>
      <c r="AO17165" s="171"/>
      <c r="AP17165" s="61"/>
      <c r="AQ17165" s="61"/>
      <c r="AR17165" s="61"/>
      <c r="AS17165" s="61"/>
      <c r="AT17165" s="61"/>
      <c r="AU17165" s="61"/>
      <c r="AV17165" s="61"/>
      <c r="AW17165" s="61"/>
      <c r="AX17165" s="61"/>
      <c r="AY17165" s="61"/>
      <c r="AZ17165" s="61"/>
      <c r="BA17165" s="61"/>
    </row>
    <row r="17166" spans="39:53" x14ac:dyDescent="0.2">
      <c r="AM17166" s="61"/>
      <c r="AN17166" s="61"/>
      <c r="AO17166" s="171"/>
      <c r="AP17166" s="61"/>
      <c r="AQ17166" s="61"/>
      <c r="AR17166" s="61"/>
      <c r="AS17166" s="61"/>
      <c r="AT17166" s="61"/>
      <c r="AU17166" s="61"/>
      <c r="AV17166" s="61"/>
      <c r="AW17166" s="61"/>
      <c r="AX17166" s="61"/>
      <c r="AY17166" s="61"/>
      <c r="AZ17166" s="61"/>
      <c r="BA17166" s="61"/>
    </row>
    <row r="17167" spans="39:53" x14ac:dyDescent="0.2">
      <c r="AM17167" s="61"/>
      <c r="AN17167" s="61"/>
      <c r="AO17167" s="171"/>
      <c r="AP17167" s="61"/>
      <c r="AQ17167" s="61"/>
      <c r="AR17167" s="61"/>
      <c r="AS17167" s="61"/>
      <c r="AT17167" s="61"/>
      <c r="AU17167" s="61"/>
      <c r="AV17167" s="61"/>
      <c r="AW17167" s="61"/>
      <c r="AX17167" s="61"/>
      <c r="AY17167" s="61"/>
      <c r="AZ17167" s="61"/>
      <c r="BA17167" s="61"/>
    </row>
    <row r="17168" spans="39:53" x14ac:dyDescent="0.2">
      <c r="AM17168" s="61"/>
      <c r="AN17168" s="61"/>
      <c r="AO17168" s="171"/>
      <c r="AP17168" s="61"/>
      <c r="AQ17168" s="61"/>
      <c r="AR17168" s="61"/>
      <c r="AS17168" s="61"/>
      <c r="AT17168" s="61"/>
      <c r="AU17168" s="61"/>
      <c r="AV17168" s="61"/>
      <c r="AW17168" s="61"/>
      <c r="AX17168" s="61"/>
      <c r="AY17168" s="61"/>
      <c r="AZ17168" s="61"/>
      <c r="BA17168" s="61"/>
    </row>
    <row r="17169" spans="39:53" x14ac:dyDescent="0.2">
      <c r="AM17169" s="61"/>
      <c r="AN17169" s="61"/>
      <c r="AO17169" s="171"/>
      <c r="AP17169" s="61"/>
      <c r="AQ17169" s="61"/>
      <c r="AR17169" s="61"/>
      <c r="AS17169" s="61"/>
      <c r="AT17169" s="61"/>
      <c r="AU17169" s="61"/>
      <c r="AV17169" s="61"/>
      <c r="AW17169" s="61"/>
      <c r="AX17169" s="61"/>
      <c r="AY17169" s="61"/>
      <c r="AZ17169" s="61"/>
      <c r="BA17169" s="61"/>
    </row>
    <row r="17170" spans="39:53" x14ac:dyDescent="0.2">
      <c r="AM17170" s="61"/>
      <c r="AN17170" s="61"/>
      <c r="AO17170" s="171"/>
      <c r="AP17170" s="61"/>
      <c r="AQ17170" s="61"/>
      <c r="AR17170" s="61"/>
      <c r="AS17170" s="61"/>
      <c r="AT17170" s="61"/>
      <c r="AU17170" s="61"/>
      <c r="AV17170" s="61"/>
      <c r="AW17170" s="61"/>
      <c r="AX17170" s="61"/>
      <c r="AY17170" s="61"/>
      <c r="AZ17170" s="61"/>
      <c r="BA17170" s="61"/>
    </row>
    <row r="17171" spans="39:53" x14ac:dyDescent="0.2">
      <c r="AM17171" s="61"/>
      <c r="AN17171" s="61"/>
      <c r="AO17171" s="171"/>
      <c r="AP17171" s="61"/>
      <c r="AQ17171" s="61"/>
      <c r="AR17171" s="61"/>
      <c r="AS17171" s="61"/>
      <c r="AT17171" s="61"/>
      <c r="AU17171" s="61"/>
      <c r="AV17171" s="61"/>
      <c r="AW17171" s="61"/>
      <c r="AX17171" s="61"/>
      <c r="AY17171" s="61"/>
      <c r="AZ17171" s="61"/>
      <c r="BA17171" s="61"/>
    </row>
    <row r="17172" spans="39:53" x14ac:dyDescent="0.2">
      <c r="AM17172" s="61"/>
      <c r="AN17172" s="61"/>
      <c r="AO17172" s="171"/>
      <c r="AP17172" s="61"/>
      <c r="AQ17172" s="61"/>
      <c r="AR17172" s="61"/>
      <c r="AS17172" s="61"/>
      <c r="AT17172" s="61"/>
      <c r="AU17172" s="61"/>
      <c r="AV17172" s="61"/>
      <c r="AW17172" s="61"/>
      <c r="AX17172" s="61"/>
      <c r="AY17172" s="61"/>
      <c r="AZ17172" s="61"/>
      <c r="BA17172" s="61"/>
    </row>
    <row r="17173" spans="39:53" x14ac:dyDescent="0.2">
      <c r="AM17173" s="61"/>
      <c r="AN17173" s="61"/>
      <c r="AO17173" s="171"/>
      <c r="AP17173" s="61"/>
      <c r="AQ17173" s="61"/>
      <c r="AR17173" s="61"/>
      <c r="AS17173" s="61"/>
      <c r="AT17173" s="61"/>
      <c r="AU17173" s="61"/>
      <c r="AV17173" s="61"/>
      <c r="AW17173" s="61"/>
      <c r="AX17173" s="61"/>
      <c r="AY17173" s="61"/>
      <c r="AZ17173" s="61"/>
      <c r="BA17173" s="61"/>
    </row>
    <row r="17174" spans="39:53" x14ac:dyDescent="0.2">
      <c r="AM17174" s="61"/>
      <c r="AN17174" s="61"/>
      <c r="AO17174" s="171"/>
      <c r="AP17174" s="61"/>
      <c r="AQ17174" s="61"/>
      <c r="AR17174" s="61"/>
      <c r="AS17174" s="61"/>
      <c r="AT17174" s="61"/>
      <c r="AU17174" s="61"/>
      <c r="AV17174" s="61"/>
      <c r="AW17174" s="61"/>
      <c r="AX17174" s="61"/>
      <c r="AY17174" s="61"/>
      <c r="AZ17174" s="61"/>
      <c r="BA17174" s="61"/>
    </row>
    <row r="17175" spans="39:53" x14ac:dyDescent="0.2">
      <c r="AM17175" s="61"/>
      <c r="AN17175" s="61"/>
      <c r="AO17175" s="171"/>
      <c r="AP17175" s="61"/>
      <c r="AQ17175" s="61"/>
      <c r="AR17175" s="61"/>
      <c r="AS17175" s="61"/>
      <c r="AT17175" s="61"/>
      <c r="AU17175" s="61"/>
      <c r="AV17175" s="61"/>
      <c r="AW17175" s="61"/>
      <c r="AX17175" s="61"/>
      <c r="AY17175" s="61"/>
      <c r="AZ17175" s="61"/>
      <c r="BA17175" s="61"/>
    </row>
    <row r="17176" spans="39:53" x14ac:dyDescent="0.2">
      <c r="AM17176" s="61"/>
      <c r="AN17176" s="61"/>
      <c r="AO17176" s="171"/>
      <c r="AP17176" s="61"/>
      <c r="AQ17176" s="61"/>
      <c r="AR17176" s="61"/>
      <c r="AS17176" s="61"/>
      <c r="AT17176" s="61"/>
      <c r="AU17176" s="61"/>
      <c r="AV17176" s="61"/>
      <c r="AW17176" s="61"/>
      <c r="AX17176" s="61"/>
      <c r="AY17176" s="61"/>
      <c r="AZ17176" s="61"/>
      <c r="BA17176" s="61"/>
    </row>
    <row r="17177" spans="39:53" x14ac:dyDescent="0.2">
      <c r="AM17177" s="61"/>
      <c r="AN17177" s="61"/>
      <c r="AO17177" s="171"/>
      <c r="AP17177" s="61"/>
      <c r="AQ17177" s="61"/>
      <c r="AR17177" s="61"/>
      <c r="AS17177" s="61"/>
      <c r="AT17177" s="61"/>
      <c r="AU17177" s="61"/>
      <c r="AV17177" s="61"/>
      <c r="AW17177" s="61"/>
      <c r="AX17177" s="61"/>
      <c r="AY17177" s="61"/>
      <c r="AZ17177" s="61"/>
      <c r="BA17177" s="61"/>
    </row>
    <row r="17178" spans="39:53" x14ac:dyDescent="0.2">
      <c r="AM17178" s="61"/>
      <c r="AN17178" s="61"/>
      <c r="AO17178" s="171"/>
      <c r="AP17178" s="61"/>
      <c r="AQ17178" s="61"/>
      <c r="AR17178" s="61"/>
      <c r="AS17178" s="61"/>
      <c r="AT17178" s="61"/>
      <c r="AU17178" s="61"/>
      <c r="AV17178" s="61"/>
      <c r="AW17178" s="61"/>
      <c r="AX17178" s="61"/>
      <c r="AY17178" s="61"/>
      <c r="AZ17178" s="61"/>
      <c r="BA17178" s="61"/>
    </row>
    <row r="17179" spans="39:53" x14ac:dyDescent="0.2">
      <c r="AM17179" s="61"/>
      <c r="AN17179" s="61"/>
      <c r="AO17179" s="171"/>
      <c r="AP17179" s="61"/>
      <c r="AQ17179" s="61"/>
      <c r="AR17179" s="61"/>
      <c r="AS17179" s="61"/>
      <c r="AT17179" s="61"/>
      <c r="AU17179" s="61"/>
      <c r="AV17179" s="61"/>
      <c r="AW17179" s="61"/>
      <c r="AX17179" s="61"/>
      <c r="AY17179" s="61"/>
      <c r="AZ17179" s="61"/>
      <c r="BA17179" s="61"/>
    </row>
    <row r="17180" spans="39:53" x14ac:dyDescent="0.2">
      <c r="AM17180" s="61"/>
      <c r="AN17180" s="61"/>
      <c r="AO17180" s="171"/>
      <c r="AP17180" s="61"/>
      <c r="AQ17180" s="61"/>
      <c r="AR17180" s="61"/>
      <c r="AS17180" s="61"/>
      <c r="AT17180" s="61"/>
      <c r="AU17180" s="61"/>
      <c r="AV17180" s="61"/>
      <c r="AW17180" s="61"/>
      <c r="AX17180" s="61"/>
      <c r="AY17180" s="61"/>
      <c r="AZ17180" s="61"/>
      <c r="BA17180" s="61"/>
    </row>
    <row r="17181" spans="39:53" x14ac:dyDescent="0.2">
      <c r="AM17181" s="61"/>
      <c r="AN17181" s="61"/>
      <c r="AO17181" s="171"/>
      <c r="AP17181" s="61"/>
      <c r="AQ17181" s="61"/>
      <c r="AR17181" s="61"/>
      <c r="AS17181" s="61"/>
      <c r="AT17181" s="61"/>
      <c r="AU17181" s="61"/>
      <c r="AV17181" s="61"/>
      <c r="AW17181" s="61"/>
      <c r="AX17181" s="61"/>
      <c r="AY17181" s="61"/>
      <c r="AZ17181" s="61"/>
      <c r="BA17181" s="61"/>
    </row>
    <row r="17182" spans="39:53" x14ac:dyDescent="0.2">
      <c r="AM17182" s="61"/>
      <c r="AN17182" s="61"/>
      <c r="AO17182" s="171"/>
      <c r="AP17182" s="61"/>
      <c r="AQ17182" s="61"/>
      <c r="AR17182" s="61"/>
      <c r="AS17182" s="61"/>
      <c r="AT17182" s="61"/>
      <c r="AU17182" s="61"/>
      <c r="AV17182" s="61"/>
      <c r="AW17182" s="61"/>
      <c r="AX17182" s="61"/>
      <c r="AY17182" s="61"/>
      <c r="AZ17182" s="61"/>
      <c r="BA17182" s="61"/>
    </row>
    <row r="17183" spans="39:53" x14ac:dyDescent="0.2">
      <c r="AM17183" s="61"/>
      <c r="AN17183" s="61"/>
      <c r="AO17183" s="171"/>
      <c r="AP17183" s="61"/>
      <c r="AQ17183" s="61"/>
      <c r="AR17183" s="61"/>
      <c r="AS17183" s="61"/>
      <c r="AT17183" s="61"/>
      <c r="AU17183" s="61"/>
      <c r="AV17183" s="61"/>
      <c r="AW17183" s="61"/>
      <c r="AX17183" s="61"/>
      <c r="AY17183" s="61"/>
      <c r="AZ17183" s="61"/>
      <c r="BA17183" s="61"/>
    </row>
    <row r="17184" spans="39:53" x14ac:dyDescent="0.2">
      <c r="AM17184" s="61"/>
      <c r="AN17184" s="61"/>
      <c r="AO17184" s="171"/>
      <c r="AP17184" s="61"/>
      <c r="AQ17184" s="61"/>
      <c r="AR17184" s="61"/>
      <c r="AS17184" s="61"/>
      <c r="AT17184" s="61"/>
      <c r="AU17184" s="61"/>
      <c r="AV17184" s="61"/>
      <c r="AW17184" s="61"/>
      <c r="AX17184" s="61"/>
      <c r="AY17184" s="61"/>
      <c r="AZ17184" s="61"/>
      <c r="BA17184" s="61"/>
    </row>
    <row r="17185" spans="39:53" x14ac:dyDescent="0.2">
      <c r="AM17185" s="61"/>
      <c r="AN17185" s="61"/>
      <c r="AO17185" s="171"/>
      <c r="AP17185" s="61"/>
      <c r="AQ17185" s="61"/>
      <c r="AR17185" s="61"/>
      <c r="AS17185" s="61"/>
      <c r="AT17185" s="61"/>
      <c r="AU17185" s="61"/>
      <c r="AV17185" s="61"/>
      <c r="AW17185" s="61"/>
      <c r="AX17185" s="61"/>
      <c r="AY17185" s="61"/>
      <c r="AZ17185" s="61"/>
      <c r="BA17185" s="61"/>
    </row>
    <row r="17186" spans="39:53" x14ac:dyDescent="0.2">
      <c r="AM17186" s="61"/>
      <c r="AN17186" s="61"/>
      <c r="AO17186" s="171"/>
      <c r="AP17186" s="61"/>
      <c r="AQ17186" s="61"/>
      <c r="AR17186" s="61"/>
      <c r="AS17186" s="61"/>
      <c r="AT17186" s="61"/>
      <c r="AU17186" s="61"/>
      <c r="AV17186" s="61"/>
      <c r="AW17186" s="61"/>
      <c r="AX17186" s="61"/>
      <c r="AY17186" s="61"/>
      <c r="AZ17186" s="61"/>
      <c r="BA17186" s="61"/>
    </row>
    <row r="17187" spans="39:53" x14ac:dyDescent="0.2">
      <c r="AM17187" s="61"/>
      <c r="AN17187" s="61"/>
      <c r="AO17187" s="171"/>
      <c r="AP17187" s="61"/>
      <c r="AQ17187" s="61"/>
      <c r="AR17187" s="61"/>
      <c r="AS17187" s="61"/>
      <c r="AT17187" s="61"/>
      <c r="AU17187" s="61"/>
      <c r="AV17187" s="61"/>
      <c r="AW17187" s="61"/>
      <c r="AX17187" s="61"/>
      <c r="AY17187" s="61"/>
      <c r="AZ17187" s="61"/>
      <c r="BA17187" s="61"/>
    </row>
    <row r="17188" spans="39:53" x14ac:dyDescent="0.2">
      <c r="AM17188" s="61"/>
      <c r="AN17188" s="61"/>
      <c r="AO17188" s="171"/>
      <c r="AP17188" s="61"/>
      <c r="AQ17188" s="61"/>
      <c r="AR17188" s="61"/>
      <c r="AS17188" s="61"/>
      <c r="AT17188" s="61"/>
      <c r="AU17188" s="61"/>
      <c r="AV17188" s="61"/>
      <c r="AW17188" s="61"/>
      <c r="AX17188" s="61"/>
      <c r="AY17188" s="61"/>
      <c r="AZ17188" s="61"/>
      <c r="BA17188" s="61"/>
    </row>
    <row r="17189" spans="39:53" x14ac:dyDescent="0.2">
      <c r="AM17189" s="61"/>
      <c r="AN17189" s="61"/>
      <c r="AO17189" s="171"/>
      <c r="AP17189" s="61"/>
      <c r="AQ17189" s="61"/>
      <c r="AR17189" s="61"/>
      <c r="AS17189" s="61"/>
      <c r="AT17189" s="61"/>
      <c r="AU17189" s="61"/>
      <c r="AV17189" s="61"/>
      <c r="AW17189" s="61"/>
      <c r="AX17189" s="61"/>
      <c r="AY17189" s="61"/>
      <c r="AZ17189" s="61"/>
      <c r="BA17189" s="61"/>
    </row>
    <row r="17190" spans="39:53" x14ac:dyDescent="0.2">
      <c r="AM17190" s="61"/>
      <c r="AN17190" s="61"/>
      <c r="AO17190" s="171"/>
      <c r="AP17190" s="61"/>
      <c r="AQ17190" s="61"/>
      <c r="AR17190" s="61"/>
      <c r="AS17190" s="61"/>
      <c r="AT17190" s="61"/>
      <c r="AU17190" s="61"/>
      <c r="AV17190" s="61"/>
      <c r="AW17190" s="61"/>
      <c r="AX17190" s="61"/>
      <c r="AY17190" s="61"/>
      <c r="AZ17190" s="61"/>
      <c r="BA17190" s="61"/>
    </row>
    <row r="17191" spans="39:53" x14ac:dyDescent="0.2">
      <c r="AM17191" s="61"/>
      <c r="AN17191" s="61"/>
      <c r="AO17191" s="171"/>
      <c r="AP17191" s="61"/>
      <c r="AQ17191" s="61"/>
      <c r="AR17191" s="61"/>
      <c r="AS17191" s="61"/>
      <c r="AT17191" s="61"/>
      <c r="AU17191" s="61"/>
      <c r="AV17191" s="61"/>
      <c r="AW17191" s="61"/>
      <c r="AX17191" s="61"/>
      <c r="AY17191" s="61"/>
      <c r="AZ17191" s="61"/>
      <c r="BA17191" s="61"/>
    </row>
    <row r="17192" spans="39:53" x14ac:dyDescent="0.2">
      <c r="AM17192" s="61"/>
      <c r="AN17192" s="61"/>
      <c r="AO17192" s="171"/>
      <c r="AP17192" s="61"/>
      <c r="AQ17192" s="61"/>
      <c r="AR17192" s="61"/>
      <c r="AS17192" s="61"/>
      <c r="AT17192" s="61"/>
      <c r="AU17192" s="61"/>
      <c r="AV17192" s="61"/>
      <c r="AW17192" s="61"/>
      <c r="AX17192" s="61"/>
      <c r="AY17192" s="61"/>
      <c r="AZ17192" s="61"/>
      <c r="BA17192" s="61"/>
    </row>
    <row r="17193" spans="39:53" x14ac:dyDescent="0.2">
      <c r="AM17193" s="61"/>
      <c r="AN17193" s="61"/>
      <c r="AO17193" s="171"/>
      <c r="AP17193" s="61"/>
      <c r="AQ17193" s="61"/>
      <c r="AR17193" s="61"/>
      <c r="AS17193" s="61"/>
      <c r="AT17193" s="61"/>
      <c r="AU17193" s="61"/>
      <c r="AV17193" s="61"/>
      <c r="AW17193" s="61"/>
      <c r="AX17193" s="61"/>
      <c r="AY17193" s="61"/>
      <c r="AZ17193" s="61"/>
      <c r="BA17193" s="61"/>
    </row>
    <row r="17194" spans="39:53" x14ac:dyDescent="0.2">
      <c r="AM17194" s="61"/>
      <c r="AN17194" s="61"/>
      <c r="AO17194" s="171"/>
      <c r="AP17194" s="61"/>
      <c r="AQ17194" s="61"/>
      <c r="AR17194" s="61"/>
      <c r="AS17194" s="61"/>
      <c r="AT17194" s="61"/>
      <c r="AU17194" s="61"/>
      <c r="AV17194" s="61"/>
      <c r="AW17194" s="61"/>
      <c r="AX17194" s="61"/>
      <c r="AY17194" s="61"/>
      <c r="AZ17194" s="61"/>
      <c r="BA17194" s="61"/>
    </row>
    <row r="17195" spans="39:53" x14ac:dyDescent="0.2">
      <c r="AM17195" s="61"/>
      <c r="AN17195" s="61"/>
      <c r="AO17195" s="171"/>
      <c r="AP17195" s="61"/>
      <c r="AQ17195" s="61"/>
      <c r="AR17195" s="61"/>
      <c r="AS17195" s="61"/>
      <c r="AT17195" s="61"/>
      <c r="AU17195" s="61"/>
      <c r="AV17195" s="61"/>
      <c r="AW17195" s="61"/>
      <c r="AX17195" s="61"/>
      <c r="AY17195" s="61"/>
      <c r="AZ17195" s="61"/>
      <c r="BA17195" s="61"/>
    </row>
    <row r="17196" spans="39:53" x14ac:dyDescent="0.2">
      <c r="AM17196" s="61"/>
      <c r="AN17196" s="61"/>
      <c r="AO17196" s="171"/>
      <c r="AP17196" s="61"/>
      <c r="AQ17196" s="61"/>
      <c r="AR17196" s="61"/>
      <c r="AS17196" s="61"/>
      <c r="AT17196" s="61"/>
      <c r="AU17196" s="61"/>
      <c r="AV17196" s="61"/>
      <c r="AW17196" s="61"/>
      <c r="AX17196" s="61"/>
      <c r="AY17196" s="61"/>
      <c r="AZ17196" s="61"/>
      <c r="BA17196" s="61"/>
    </row>
    <row r="17197" spans="39:53" x14ac:dyDescent="0.2">
      <c r="AM17197" s="61"/>
      <c r="AN17197" s="61"/>
      <c r="AO17197" s="171"/>
      <c r="AP17197" s="61"/>
      <c r="AQ17197" s="61"/>
      <c r="AR17197" s="61"/>
      <c r="AS17197" s="61"/>
      <c r="AT17197" s="61"/>
      <c r="AU17197" s="61"/>
      <c r="AV17197" s="61"/>
      <c r="AW17197" s="61"/>
      <c r="AX17197" s="61"/>
      <c r="AY17197" s="61"/>
      <c r="AZ17197" s="61"/>
      <c r="BA17197" s="61"/>
    </row>
    <row r="17198" spans="39:53" x14ac:dyDescent="0.2">
      <c r="AM17198" s="61"/>
      <c r="AN17198" s="61"/>
      <c r="AO17198" s="171"/>
      <c r="AP17198" s="61"/>
      <c r="AQ17198" s="61"/>
      <c r="AR17198" s="61"/>
      <c r="AS17198" s="61"/>
      <c r="AT17198" s="61"/>
      <c r="AU17198" s="61"/>
      <c r="AV17198" s="61"/>
      <c r="AW17198" s="61"/>
      <c r="AX17198" s="61"/>
      <c r="AY17198" s="61"/>
      <c r="AZ17198" s="61"/>
      <c r="BA17198" s="61"/>
    </row>
    <row r="17199" spans="39:53" x14ac:dyDescent="0.2">
      <c r="AM17199" s="61"/>
      <c r="AN17199" s="61"/>
      <c r="AO17199" s="171"/>
      <c r="AP17199" s="61"/>
      <c r="AQ17199" s="61"/>
      <c r="AR17199" s="61"/>
      <c r="AS17199" s="61"/>
      <c r="AT17199" s="61"/>
      <c r="AU17199" s="61"/>
      <c r="AV17199" s="61"/>
      <c r="AW17199" s="61"/>
      <c r="AX17199" s="61"/>
      <c r="AY17199" s="61"/>
      <c r="AZ17199" s="61"/>
      <c r="BA17199" s="61"/>
    </row>
    <row r="17200" spans="39:53" x14ac:dyDescent="0.2">
      <c r="AM17200" s="61"/>
      <c r="AN17200" s="61"/>
      <c r="AO17200" s="171"/>
      <c r="AP17200" s="61"/>
      <c r="AQ17200" s="61"/>
      <c r="AR17200" s="61"/>
      <c r="AS17200" s="61"/>
      <c r="AT17200" s="61"/>
      <c r="AU17200" s="61"/>
      <c r="AV17200" s="61"/>
      <c r="AW17200" s="61"/>
      <c r="AX17200" s="61"/>
      <c r="AY17200" s="61"/>
      <c r="AZ17200" s="61"/>
      <c r="BA17200" s="61"/>
    </row>
    <row r="17201" spans="39:53" x14ac:dyDescent="0.2">
      <c r="AM17201" s="61"/>
      <c r="AN17201" s="61"/>
      <c r="AO17201" s="171"/>
      <c r="AP17201" s="61"/>
      <c r="AQ17201" s="61"/>
      <c r="AR17201" s="61"/>
      <c r="AS17201" s="61"/>
      <c r="AT17201" s="61"/>
      <c r="AU17201" s="61"/>
      <c r="AV17201" s="61"/>
      <c r="AW17201" s="61"/>
      <c r="AX17201" s="61"/>
      <c r="AY17201" s="61"/>
      <c r="AZ17201" s="61"/>
      <c r="BA17201" s="61"/>
    </row>
    <row r="17202" spans="39:53" x14ac:dyDescent="0.2">
      <c r="AM17202" s="61"/>
      <c r="AN17202" s="61"/>
      <c r="AO17202" s="171"/>
      <c r="AP17202" s="61"/>
      <c r="AQ17202" s="61"/>
      <c r="AR17202" s="61"/>
      <c r="AS17202" s="61"/>
      <c r="AT17202" s="61"/>
      <c r="AU17202" s="61"/>
      <c r="AV17202" s="61"/>
      <c r="AW17202" s="61"/>
      <c r="AX17202" s="61"/>
      <c r="AY17202" s="61"/>
      <c r="AZ17202" s="61"/>
      <c r="BA17202" s="61"/>
    </row>
    <row r="17203" spans="39:53" x14ac:dyDescent="0.2">
      <c r="AM17203" s="61"/>
      <c r="AN17203" s="61"/>
      <c r="AO17203" s="171"/>
      <c r="AP17203" s="61"/>
      <c r="AQ17203" s="61"/>
      <c r="AR17203" s="61"/>
      <c r="AS17203" s="61"/>
      <c r="AT17203" s="61"/>
      <c r="AU17203" s="61"/>
      <c r="AV17203" s="61"/>
      <c r="AW17203" s="61"/>
      <c r="AX17203" s="61"/>
      <c r="AY17203" s="61"/>
      <c r="AZ17203" s="61"/>
      <c r="BA17203" s="61"/>
    </row>
    <row r="17204" spans="39:53" x14ac:dyDescent="0.2">
      <c r="AM17204" s="61"/>
      <c r="AN17204" s="61"/>
      <c r="AO17204" s="171"/>
      <c r="AP17204" s="61"/>
      <c r="AQ17204" s="61"/>
      <c r="AR17204" s="61"/>
      <c r="AS17204" s="61"/>
      <c r="AT17204" s="61"/>
      <c r="AU17204" s="61"/>
      <c r="AV17204" s="61"/>
      <c r="AW17204" s="61"/>
      <c r="AX17204" s="61"/>
      <c r="AY17204" s="61"/>
      <c r="AZ17204" s="61"/>
      <c r="BA17204" s="61"/>
    </row>
    <row r="17205" spans="39:53" x14ac:dyDescent="0.2">
      <c r="AM17205" s="61"/>
      <c r="AN17205" s="61"/>
      <c r="AO17205" s="171"/>
      <c r="AP17205" s="61"/>
      <c r="AQ17205" s="61"/>
      <c r="AR17205" s="61"/>
      <c r="AS17205" s="61"/>
      <c r="AT17205" s="61"/>
      <c r="AU17205" s="61"/>
      <c r="AV17205" s="61"/>
      <c r="AW17205" s="61"/>
      <c r="AX17205" s="61"/>
      <c r="AY17205" s="61"/>
      <c r="AZ17205" s="61"/>
      <c r="BA17205" s="61"/>
    </row>
    <row r="17206" spans="39:53" x14ac:dyDescent="0.2">
      <c r="AM17206" s="61"/>
      <c r="AN17206" s="61"/>
      <c r="AO17206" s="171"/>
      <c r="AP17206" s="61"/>
      <c r="AQ17206" s="61"/>
      <c r="AR17206" s="61"/>
      <c r="AS17206" s="61"/>
      <c r="AT17206" s="61"/>
      <c r="AU17206" s="61"/>
      <c r="AV17206" s="61"/>
      <c r="AW17206" s="61"/>
      <c r="AX17206" s="61"/>
      <c r="AY17206" s="61"/>
      <c r="AZ17206" s="61"/>
      <c r="BA17206" s="61"/>
    </row>
    <row r="17207" spans="39:53" x14ac:dyDescent="0.2">
      <c r="AM17207" s="61"/>
      <c r="AN17207" s="61"/>
      <c r="AO17207" s="171"/>
      <c r="AP17207" s="61"/>
      <c r="AQ17207" s="61"/>
      <c r="AR17207" s="61"/>
      <c r="AS17207" s="61"/>
      <c r="AT17207" s="61"/>
      <c r="AU17207" s="61"/>
      <c r="AV17207" s="61"/>
      <c r="AW17207" s="61"/>
      <c r="AX17207" s="61"/>
      <c r="AY17207" s="61"/>
      <c r="AZ17207" s="61"/>
      <c r="BA17207" s="61"/>
    </row>
    <row r="17208" spans="39:53" x14ac:dyDescent="0.2">
      <c r="AM17208" s="61"/>
      <c r="AN17208" s="61"/>
      <c r="AO17208" s="171"/>
      <c r="AP17208" s="61"/>
      <c r="AQ17208" s="61"/>
      <c r="AR17208" s="61"/>
      <c r="AS17208" s="61"/>
      <c r="AT17208" s="61"/>
      <c r="AU17208" s="61"/>
      <c r="AV17208" s="61"/>
      <c r="AW17208" s="61"/>
      <c r="AX17208" s="61"/>
      <c r="AY17208" s="61"/>
      <c r="AZ17208" s="61"/>
      <c r="BA17208" s="61"/>
    </row>
    <row r="17209" spans="39:53" x14ac:dyDescent="0.2">
      <c r="AM17209" s="61"/>
      <c r="AN17209" s="61"/>
      <c r="AO17209" s="171"/>
      <c r="AP17209" s="61"/>
      <c r="AQ17209" s="61"/>
      <c r="AR17209" s="61"/>
      <c r="AS17209" s="61"/>
      <c r="AT17209" s="61"/>
      <c r="AU17209" s="61"/>
      <c r="AV17209" s="61"/>
      <c r="AW17209" s="61"/>
      <c r="AX17209" s="61"/>
      <c r="AY17209" s="61"/>
      <c r="AZ17209" s="61"/>
      <c r="BA17209" s="61"/>
    </row>
    <row r="17210" spans="39:53" x14ac:dyDescent="0.2">
      <c r="AM17210" s="61"/>
      <c r="AN17210" s="61"/>
      <c r="AO17210" s="171"/>
      <c r="AP17210" s="61"/>
      <c r="AQ17210" s="61"/>
      <c r="AR17210" s="61"/>
      <c r="AS17210" s="61"/>
      <c r="AT17210" s="61"/>
      <c r="AU17210" s="61"/>
      <c r="AV17210" s="61"/>
      <c r="AW17210" s="61"/>
      <c r="AX17210" s="61"/>
      <c r="AY17210" s="61"/>
      <c r="AZ17210" s="61"/>
      <c r="BA17210" s="61"/>
    </row>
    <row r="17211" spans="39:53" x14ac:dyDescent="0.2">
      <c r="AM17211" s="61"/>
      <c r="AN17211" s="61"/>
      <c r="AO17211" s="171"/>
      <c r="AP17211" s="61"/>
      <c r="AQ17211" s="61"/>
      <c r="AR17211" s="61"/>
      <c r="AS17211" s="61"/>
      <c r="AT17211" s="61"/>
      <c r="AU17211" s="61"/>
      <c r="AV17211" s="61"/>
      <c r="AW17211" s="61"/>
      <c r="AX17211" s="61"/>
      <c r="AY17211" s="61"/>
      <c r="AZ17211" s="61"/>
      <c r="BA17211" s="61"/>
    </row>
    <row r="17212" spans="39:53" x14ac:dyDescent="0.2">
      <c r="AM17212" s="61"/>
      <c r="AN17212" s="61"/>
      <c r="AO17212" s="171"/>
      <c r="AP17212" s="61"/>
      <c r="AQ17212" s="61"/>
      <c r="AR17212" s="61"/>
      <c r="AS17212" s="61"/>
      <c r="AT17212" s="61"/>
      <c r="AU17212" s="61"/>
      <c r="AV17212" s="61"/>
      <c r="AW17212" s="61"/>
      <c r="AX17212" s="61"/>
      <c r="AY17212" s="61"/>
      <c r="AZ17212" s="61"/>
      <c r="BA17212" s="61"/>
    </row>
    <row r="17213" spans="39:53" x14ac:dyDescent="0.2">
      <c r="AM17213" s="61"/>
      <c r="AN17213" s="61"/>
      <c r="AO17213" s="171"/>
      <c r="AP17213" s="61"/>
      <c r="AQ17213" s="61"/>
      <c r="AR17213" s="61"/>
      <c r="AS17213" s="61"/>
      <c r="AT17213" s="61"/>
      <c r="AU17213" s="61"/>
      <c r="AV17213" s="61"/>
      <c r="AW17213" s="61"/>
      <c r="AX17213" s="61"/>
      <c r="AY17213" s="61"/>
      <c r="AZ17213" s="61"/>
      <c r="BA17213" s="61"/>
    </row>
    <row r="17214" spans="39:53" x14ac:dyDescent="0.2">
      <c r="AM17214" s="61"/>
      <c r="AN17214" s="61"/>
      <c r="AO17214" s="171"/>
      <c r="AP17214" s="61"/>
      <c r="AQ17214" s="61"/>
      <c r="AR17214" s="61"/>
      <c r="AS17214" s="61"/>
      <c r="AT17214" s="61"/>
      <c r="AU17214" s="61"/>
      <c r="AV17214" s="61"/>
      <c r="AW17214" s="61"/>
      <c r="AX17214" s="61"/>
      <c r="AY17214" s="61"/>
      <c r="AZ17214" s="61"/>
      <c r="BA17214" s="61"/>
    </row>
    <row r="17215" spans="39:53" x14ac:dyDescent="0.2">
      <c r="AM17215" s="61"/>
      <c r="AN17215" s="61"/>
      <c r="AO17215" s="171"/>
      <c r="AP17215" s="61"/>
      <c r="AQ17215" s="61"/>
      <c r="AR17215" s="61"/>
      <c r="AS17215" s="61"/>
      <c r="AT17215" s="61"/>
      <c r="AU17215" s="61"/>
      <c r="AV17215" s="61"/>
      <c r="AW17215" s="61"/>
      <c r="AX17215" s="61"/>
      <c r="AY17215" s="61"/>
      <c r="AZ17215" s="61"/>
      <c r="BA17215" s="61"/>
    </row>
    <row r="17216" spans="39:53" x14ac:dyDescent="0.2">
      <c r="AM17216" s="61"/>
      <c r="AN17216" s="61"/>
      <c r="AO17216" s="171"/>
      <c r="AP17216" s="61"/>
      <c r="AQ17216" s="61"/>
      <c r="AR17216" s="61"/>
      <c r="AS17216" s="61"/>
      <c r="AT17216" s="61"/>
      <c r="AU17216" s="61"/>
      <c r="AV17216" s="61"/>
      <c r="AW17216" s="61"/>
      <c r="AX17216" s="61"/>
      <c r="AY17216" s="61"/>
      <c r="AZ17216" s="61"/>
      <c r="BA17216" s="61"/>
    </row>
    <row r="17217" spans="39:53" x14ac:dyDescent="0.2">
      <c r="AM17217" s="61"/>
      <c r="AN17217" s="61"/>
      <c r="AO17217" s="171"/>
      <c r="AP17217" s="61"/>
      <c r="AQ17217" s="61"/>
      <c r="AR17217" s="61"/>
      <c r="AS17217" s="61"/>
      <c r="AT17217" s="61"/>
      <c r="AU17217" s="61"/>
      <c r="AV17217" s="61"/>
      <c r="AW17217" s="61"/>
      <c r="AX17217" s="61"/>
      <c r="AY17217" s="61"/>
      <c r="AZ17217" s="61"/>
      <c r="BA17217" s="61"/>
    </row>
    <row r="17218" spans="39:53" x14ac:dyDescent="0.2">
      <c r="AM17218" s="61"/>
      <c r="AN17218" s="61"/>
      <c r="AO17218" s="171"/>
      <c r="AP17218" s="61"/>
      <c r="AQ17218" s="61"/>
      <c r="AR17218" s="61"/>
      <c r="AS17218" s="61"/>
      <c r="AT17218" s="61"/>
      <c r="AU17218" s="61"/>
      <c r="AV17218" s="61"/>
      <c r="AW17218" s="61"/>
      <c r="AX17218" s="61"/>
      <c r="AY17218" s="61"/>
      <c r="AZ17218" s="61"/>
      <c r="BA17218" s="61"/>
    </row>
    <row r="17219" spans="39:53" x14ac:dyDescent="0.2">
      <c r="AM17219" s="61"/>
      <c r="AN17219" s="61"/>
      <c r="AO17219" s="171"/>
      <c r="AP17219" s="61"/>
      <c r="AQ17219" s="61"/>
      <c r="AR17219" s="61"/>
      <c r="AS17219" s="61"/>
      <c r="AT17219" s="61"/>
      <c r="AU17219" s="61"/>
      <c r="AV17219" s="61"/>
      <c r="AW17219" s="61"/>
      <c r="AX17219" s="61"/>
      <c r="AY17219" s="61"/>
      <c r="AZ17219" s="61"/>
      <c r="BA17219" s="61"/>
    </row>
    <row r="17220" spans="39:53" x14ac:dyDescent="0.2">
      <c r="AM17220" s="61"/>
      <c r="AN17220" s="61"/>
      <c r="AO17220" s="171"/>
      <c r="AP17220" s="61"/>
      <c r="AQ17220" s="61"/>
      <c r="AR17220" s="61"/>
      <c r="AS17220" s="61"/>
      <c r="AT17220" s="61"/>
      <c r="AU17220" s="61"/>
      <c r="AV17220" s="61"/>
      <c r="AW17220" s="61"/>
      <c r="AX17220" s="61"/>
      <c r="AY17220" s="61"/>
      <c r="AZ17220" s="61"/>
      <c r="BA17220" s="61"/>
    </row>
    <row r="17221" spans="39:53" x14ac:dyDescent="0.2">
      <c r="AM17221" s="61"/>
      <c r="AN17221" s="61"/>
      <c r="AO17221" s="171"/>
      <c r="AP17221" s="61"/>
      <c r="AQ17221" s="61"/>
      <c r="AR17221" s="61"/>
      <c r="AS17221" s="61"/>
      <c r="AT17221" s="61"/>
      <c r="AU17221" s="61"/>
      <c r="AV17221" s="61"/>
      <c r="AW17221" s="61"/>
      <c r="AX17221" s="61"/>
      <c r="AY17221" s="61"/>
      <c r="AZ17221" s="61"/>
      <c r="BA17221" s="61"/>
    </row>
    <row r="17222" spans="39:53" x14ac:dyDescent="0.2">
      <c r="AM17222" s="61"/>
      <c r="AN17222" s="61"/>
      <c r="AO17222" s="171"/>
      <c r="AP17222" s="61"/>
      <c r="AQ17222" s="61"/>
      <c r="AR17222" s="61"/>
      <c r="AS17222" s="61"/>
      <c r="AT17222" s="61"/>
      <c r="AU17222" s="61"/>
      <c r="AV17222" s="61"/>
      <c r="AW17222" s="61"/>
      <c r="AX17222" s="61"/>
      <c r="AY17222" s="61"/>
      <c r="AZ17222" s="61"/>
      <c r="BA17222" s="61"/>
    </row>
    <row r="17223" spans="39:53" x14ac:dyDescent="0.2">
      <c r="AM17223" s="61"/>
      <c r="AN17223" s="61"/>
      <c r="AO17223" s="171"/>
      <c r="AP17223" s="61"/>
      <c r="AQ17223" s="61"/>
      <c r="AR17223" s="61"/>
      <c r="AS17223" s="61"/>
      <c r="AT17223" s="61"/>
      <c r="AU17223" s="61"/>
      <c r="AV17223" s="61"/>
      <c r="AW17223" s="61"/>
      <c r="AX17223" s="61"/>
      <c r="AY17223" s="61"/>
      <c r="AZ17223" s="61"/>
      <c r="BA17223" s="61"/>
    </row>
    <row r="17224" spans="39:53" x14ac:dyDescent="0.2">
      <c r="AM17224" s="61"/>
      <c r="AN17224" s="61"/>
      <c r="AO17224" s="171"/>
      <c r="AP17224" s="61"/>
      <c r="AQ17224" s="61"/>
      <c r="AR17224" s="61"/>
      <c r="AS17224" s="61"/>
      <c r="AT17224" s="61"/>
      <c r="AU17224" s="61"/>
      <c r="AV17224" s="61"/>
      <c r="AW17224" s="61"/>
      <c r="AX17224" s="61"/>
      <c r="AY17224" s="61"/>
      <c r="AZ17224" s="61"/>
      <c r="BA17224" s="61"/>
    </row>
    <row r="17225" spans="39:53" x14ac:dyDescent="0.2">
      <c r="AM17225" s="61"/>
      <c r="AN17225" s="61"/>
      <c r="AO17225" s="171"/>
      <c r="AP17225" s="61"/>
      <c r="AQ17225" s="61"/>
      <c r="AR17225" s="61"/>
      <c r="AS17225" s="61"/>
      <c r="AT17225" s="61"/>
      <c r="AU17225" s="61"/>
      <c r="AV17225" s="61"/>
      <c r="AW17225" s="61"/>
      <c r="AX17225" s="61"/>
      <c r="AY17225" s="61"/>
      <c r="AZ17225" s="61"/>
      <c r="BA17225" s="61"/>
    </row>
    <row r="17226" spans="39:53" x14ac:dyDescent="0.2">
      <c r="AM17226" s="61"/>
      <c r="AN17226" s="61"/>
      <c r="AO17226" s="171"/>
      <c r="AP17226" s="61"/>
      <c r="AQ17226" s="61"/>
      <c r="AR17226" s="61"/>
      <c r="AS17226" s="61"/>
      <c r="AT17226" s="61"/>
      <c r="AU17226" s="61"/>
      <c r="AV17226" s="61"/>
      <c r="AW17226" s="61"/>
      <c r="AX17226" s="61"/>
      <c r="AY17226" s="61"/>
      <c r="AZ17226" s="61"/>
      <c r="BA17226" s="61"/>
    </row>
    <row r="17227" spans="39:53" x14ac:dyDescent="0.2">
      <c r="AM17227" s="61"/>
      <c r="AN17227" s="61"/>
      <c r="AO17227" s="171"/>
      <c r="AP17227" s="61"/>
      <c r="AQ17227" s="61"/>
      <c r="AR17227" s="61"/>
      <c r="AS17227" s="61"/>
      <c r="AT17227" s="61"/>
      <c r="AU17227" s="61"/>
      <c r="AV17227" s="61"/>
      <c r="AW17227" s="61"/>
      <c r="AX17227" s="61"/>
      <c r="AY17227" s="61"/>
      <c r="AZ17227" s="61"/>
      <c r="BA17227" s="61"/>
    </row>
    <row r="17228" spans="39:53" x14ac:dyDescent="0.2">
      <c r="AM17228" s="61"/>
      <c r="AN17228" s="61"/>
      <c r="AO17228" s="171"/>
      <c r="AP17228" s="61"/>
      <c r="AQ17228" s="61"/>
      <c r="AR17228" s="61"/>
      <c r="AS17228" s="61"/>
      <c r="AT17228" s="61"/>
      <c r="AU17228" s="61"/>
      <c r="AV17228" s="61"/>
      <c r="AW17228" s="61"/>
      <c r="AX17228" s="61"/>
      <c r="AY17228" s="61"/>
      <c r="AZ17228" s="61"/>
      <c r="BA17228" s="61"/>
    </row>
    <row r="17229" spans="39:53" x14ac:dyDescent="0.2">
      <c r="AM17229" s="61"/>
      <c r="AN17229" s="61"/>
      <c r="AO17229" s="171"/>
      <c r="AP17229" s="61"/>
      <c r="AQ17229" s="61"/>
      <c r="AR17229" s="61"/>
      <c r="AS17229" s="61"/>
      <c r="AT17229" s="61"/>
      <c r="AU17229" s="61"/>
      <c r="AV17229" s="61"/>
      <c r="AW17229" s="61"/>
      <c r="AX17229" s="61"/>
      <c r="AY17229" s="61"/>
      <c r="AZ17229" s="61"/>
      <c r="BA17229" s="61"/>
    </row>
    <row r="17230" spans="39:53" x14ac:dyDescent="0.2">
      <c r="AM17230" s="61"/>
      <c r="AN17230" s="61"/>
      <c r="AO17230" s="171"/>
      <c r="AP17230" s="61"/>
      <c r="AQ17230" s="61"/>
      <c r="AR17230" s="61"/>
      <c r="AS17230" s="61"/>
      <c r="AT17230" s="61"/>
      <c r="AU17230" s="61"/>
      <c r="AV17230" s="61"/>
      <c r="AW17230" s="61"/>
      <c r="AX17230" s="61"/>
      <c r="AY17230" s="61"/>
      <c r="AZ17230" s="61"/>
      <c r="BA17230" s="61"/>
    </row>
    <row r="17231" spans="39:53" x14ac:dyDescent="0.2">
      <c r="AM17231" s="61"/>
      <c r="AN17231" s="61"/>
      <c r="AO17231" s="171"/>
      <c r="AP17231" s="61"/>
      <c r="AQ17231" s="61"/>
      <c r="AR17231" s="61"/>
      <c r="AS17231" s="61"/>
      <c r="AT17231" s="61"/>
      <c r="AU17231" s="61"/>
      <c r="AV17231" s="61"/>
      <c r="AW17231" s="61"/>
      <c r="AX17231" s="61"/>
      <c r="AY17231" s="61"/>
      <c r="AZ17231" s="61"/>
      <c r="BA17231" s="61"/>
    </row>
    <row r="17232" spans="39:53" x14ac:dyDescent="0.2">
      <c r="AM17232" s="61"/>
      <c r="AN17232" s="61"/>
      <c r="AO17232" s="171"/>
      <c r="AP17232" s="61"/>
      <c r="AQ17232" s="61"/>
      <c r="AR17232" s="61"/>
      <c r="AS17232" s="61"/>
      <c r="AT17232" s="61"/>
      <c r="AU17232" s="61"/>
      <c r="AV17232" s="61"/>
      <c r="AW17232" s="61"/>
      <c r="AX17232" s="61"/>
      <c r="AY17232" s="61"/>
      <c r="AZ17232" s="61"/>
      <c r="BA17232" s="61"/>
    </row>
    <row r="17233" spans="39:53" x14ac:dyDescent="0.2">
      <c r="AM17233" s="61"/>
      <c r="AN17233" s="61"/>
      <c r="AO17233" s="171"/>
      <c r="AP17233" s="61"/>
      <c r="AQ17233" s="61"/>
      <c r="AR17233" s="61"/>
      <c r="AS17233" s="61"/>
      <c r="AT17233" s="61"/>
      <c r="AU17233" s="61"/>
      <c r="AV17233" s="61"/>
      <c r="AW17233" s="61"/>
      <c r="AX17233" s="61"/>
      <c r="AY17233" s="61"/>
      <c r="AZ17233" s="61"/>
      <c r="BA17233" s="61"/>
    </row>
    <row r="17234" spans="39:53" x14ac:dyDescent="0.2">
      <c r="AM17234" s="61"/>
      <c r="AN17234" s="61"/>
      <c r="AO17234" s="171"/>
      <c r="AP17234" s="61"/>
      <c r="AQ17234" s="61"/>
      <c r="AR17234" s="61"/>
      <c r="AS17234" s="61"/>
      <c r="AT17234" s="61"/>
      <c r="AU17234" s="61"/>
      <c r="AV17234" s="61"/>
      <c r="AW17234" s="61"/>
      <c r="AX17234" s="61"/>
      <c r="AY17234" s="61"/>
      <c r="AZ17234" s="61"/>
      <c r="BA17234" s="61"/>
    </row>
    <row r="17235" spans="39:53" x14ac:dyDescent="0.2">
      <c r="AM17235" s="61"/>
      <c r="AN17235" s="61"/>
      <c r="AO17235" s="171"/>
      <c r="AP17235" s="61"/>
      <c r="AQ17235" s="61"/>
      <c r="AR17235" s="61"/>
      <c r="AS17235" s="61"/>
      <c r="AT17235" s="61"/>
      <c r="AU17235" s="61"/>
      <c r="AV17235" s="61"/>
      <c r="AW17235" s="61"/>
      <c r="AX17235" s="61"/>
      <c r="AY17235" s="61"/>
      <c r="AZ17235" s="61"/>
      <c r="BA17235" s="61"/>
    </row>
    <row r="17236" spans="39:53" x14ac:dyDescent="0.2">
      <c r="AM17236" s="61"/>
      <c r="AN17236" s="61"/>
      <c r="AO17236" s="171"/>
      <c r="AP17236" s="61"/>
      <c r="AQ17236" s="61"/>
      <c r="AR17236" s="61"/>
      <c r="AS17236" s="61"/>
      <c r="AT17236" s="61"/>
      <c r="AU17236" s="61"/>
      <c r="AV17236" s="61"/>
      <c r="AW17236" s="61"/>
      <c r="AX17236" s="61"/>
      <c r="AY17236" s="61"/>
      <c r="AZ17236" s="61"/>
      <c r="BA17236" s="61"/>
    </row>
    <row r="17237" spans="39:53" x14ac:dyDescent="0.2">
      <c r="AM17237" s="61"/>
      <c r="AN17237" s="61"/>
      <c r="AO17237" s="171"/>
      <c r="AP17237" s="61"/>
      <c r="AQ17237" s="61"/>
      <c r="AR17237" s="61"/>
      <c r="AS17237" s="61"/>
      <c r="AT17237" s="61"/>
      <c r="AU17237" s="61"/>
      <c r="AV17237" s="61"/>
      <c r="AW17237" s="61"/>
      <c r="AX17237" s="61"/>
      <c r="AY17237" s="61"/>
      <c r="AZ17237" s="61"/>
      <c r="BA17237" s="61"/>
    </row>
    <row r="17238" spans="39:53" x14ac:dyDescent="0.2">
      <c r="AM17238" s="61"/>
      <c r="AN17238" s="61"/>
      <c r="AO17238" s="171"/>
      <c r="AP17238" s="61"/>
      <c r="AQ17238" s="61"/>
      <c r="AR17238" s="61"/>
      <c r="AS17238" s="61"/>
      <c r="AT17238" s="61"/>
      <c r="AU17238" s="61"/>
      <c r="AV17238" s="61"/>
      <c r="AW17238" s="61"/>
      <c r="AX17238" s="61"/>
      <c r="AY17238" s="61"/>
      <c r="AZ17238" s="61"/>
      <c r="BA17238" s="61"/>
    </row>
    <row r="17239" spans="39:53" x14ac:dyDescent="0.2">
      <c r="AM17239" s="61"/>
      <c r="AN17239" s="61"/>
      <c r="AO17239" s="171"/>
      <c r="AP17239" s="61"/>
      <c r="AQ17239" s="61"/>
      <c r="AR17239" s="61"/>
      <c r="AS17239" s="61"/>
      <c r="AT17239" s="61"/>
      <c r="AU17239" s="61"/>
      <c r="AV17239" s="61"/>
      <c r="AW17239" s="61"/>
      <c r="AX17239" s="61"/>
      <c r="AY17239" s="61"/>
      <c r="AZ17239" s="61"/>
      <c r="BA17239" s="61"/>
    </row>
    <row r="17240" spans="39:53" x14ac:dyDescent="0.2">
      <c r="AM17240" s="61"/>
      <c r="AN17240" s="61"/>
      <c r="AO17240" s="171"/>
      <c r="AP17240" s="61"/>
      <c r="AQ17240" s="61"/>
      <c r="AR17240" s="61"/>
      <c r="AS17240" s="61"/>
      <c r="AT17240" s="61"/>
      <c r="AU17240" s="61"/>
      <c r="AV17240" s="61"/>
      <c r="AW17240" s="61"/>
      <c r="AX17240" s="61"/>
      <c r="AY17240" s="61"/>
      <c r="AZ17240" s="61"/>
      <c r="BA17240" s="61"/>
    </row>
    <row r="17241" spans="39:53" x14ac:dyDescent="0.2">
      <c r="AM17241" s="61"/>
      <c r="AN17241" s="61"/>
      <c r="AO17241" s="171"/>
      <c r="AP17241" s="61"/>
      <c r="AQ17241" s="61"/>
      <c r="AR17241" s="61"/>
      <c r="AS17241" s="61"/>
      <c r="AT17241" s="61"/>
      <c r="AU17241" s="61"/>
      <c r="AV17241" s="61"/>
      <c r="AW17241" s="61"/>
      <c r="AX17241" s="61"/>
      <c r="AY17241" s="61"/>
      <c r="AZ17241" s="61"/>
      <c r="BA17241" s="61"/>
    </row>
    <row r="17242" spans="39:53" x14ac:dyDescent="0.2">
      <c r="AM17242" s="61"/>
      <c r="AN17242" s="61"/>
      <c r="AO17242" s="171"/>
      <c r="AP17242" s="61"/>
      <c r="AQ17242" s="61"/>
      <c r="AR17242" s="61"/>
      <c r="AS17242" s="61"/>
      <c r="AT17242" s="61"/>
      <c r="AU17242" s="61"/>
      <c r="AV17242" s="61"/>
      <c r="AW17242" s="61"/>
      <c r="AX17242" s="61"/>
      <c r="AY17242" s="61"/>
      <c r="AZ17242" s="61"/>
      <c r="BA17242" s="61"/>
    </row>
    <row r="17243" spans="39:53" x14ac:dyDescent="0.2">
      <c r="AM17243" s="61"/>
      <c r="AN17243" s="61"/>
      <c r="AO17243" s="171"/>
      <c r="AP17243" s="61"/>
      <c r="AQ17243" s="61"/>
      <c r="AR17243" s="61"/>
      <c r="AS17243" s="61"/>
      <c r="AT17243" s="61"/>
      <c r="AU17243" s="61"/>
      <c r="AV17243" s="61"/>
      <c r="AW17243" s="61"/>
      <c r="AX17243" s="61"/>
      <c r="AY17243" s="61"/>
      <c r="AZ17243" s="61"/>
      <c r="BA17243" s="61"/>
    </row>
    <row r="17244" spans="39:53" x14ac:dyDescent="0.2">
      <c r="AM17244" s="61"/>
      <c r="AN17244" s="61"/>
      <c r="AO17244" s="171"/>
      <c r="AP17244" s="61"/>
      <c r="AQ17244" s="61"/>
      <c r="AR17244" s="61"/>
      <c r="AS17244" s="61"/>
      <c r="AT17244" s="61"/>
      <c r="AU17244" s="61"/>
      <c r="AV17244" s="61"/>
      <c r="AW17244" s="61"/>
      <c r="AX17244" s="61"/>
      <c r="AY17244" s="61"/>
      <c r="AZ17244" s="61"/>
      <c r="BA17244" s="61"/>
    </row>
    <row r="17245" spans="39:53" x14ac:dyDescent="0.2">
      <c r="AM17245" s="61"/>
      <c r="AN17245" s="61"/>
      <c r="AO17245" s="171"/>
      <c r="AP17245" s="61"/>
      <c r="AQ17245" s="61"/>
      <c r="AR17245" s="61"/>
      <c r="AS17245" s="61"/>
      <c r="AT17245" s="61"/>
      <c r="AU17245" s="61"/>
      <c r="AV17245" s="61"/>
      <c r="AW17245" s="61"/>
      <c r="AX17245" s="61"/>
      <c r="AY17245" s="61"/>
      <c r="AZ17245" s="61"/>
      <c r="BA17245" s="61"/>
    </row>
    <row r="17246" spans="39:53" x14ac:dyDescent="0.2">
      <c r="AM17246" s="61"/>
      <c r="AN17246" s="61"/>
      <c r="AO17246" s="171"/>
      <c r="AP17246" s="61"/>
      <c r="AQ17246" s="61"/>
      <c r="AR17246" s="61"/>
      <c r="AS17246" s="61"/>
      <c r="AT17246" s="61"/>
      <c r="AU17246" s="61"/>
      <c r="AV17246" s="61"/>
      <c r="AW17246" s="61"/>
      <c r="AX17246" s="61"/>
      <c r="AY17246" s="61"/>
      <c r="AZ17246" s="61"/>
      <c r="BA17246" s="61"/>
    </row>
    <row r="17247" spans="39:53" x14ac:dyDescent="0.2">
      <c r="AM17247" s="61"/>
      <c r="AN17247" s="61"/>
      <c r="AO17247" s="171"/>
      <c r="AP17247" s="61"/>
      <c r="AQ17247" s="61"/>
      <c r="AR17247" s="61"/>
      <c r="AS17247" s="61"/>
      <c r="AT17247" s="61"/>
      <c r="AU17247" s="61"/>
      <c r="AV17247" s="61"/>
      <c r="AW17247" s="61"/>
      <c r="AX17247" s="61"/>
      <c r="AY17247" s="61"/>
      <c r="AZ17247" s="61"/>
      <c r="BA17247" s="61"/>
    </row>
    <row r="17248" spans="39:53" x14ac:dyDescent="0.2">
      <c r="AM17248" s="61"/>
      <c r="AN17248" s="61"/>
      <c r="AO17248" s="171"/>
      <c r="AP17248" s="61"/>
      <c r="AQ17248" s="61"/>
      <c r="AR17248" s="61"/>
      <c r="AS17248" s="61"/>
      <c r="AT17248" s="61"/>
      <c r="AU17248" s="61"/>
      <c r="AV17248" s="61"/>
      <c r="AW17248" s="61"/>
      <c r="AX17248" s="61"/>
      <c r="AY17248" s="61"/>
      <c r="AZ17248" s="61"/>
      <c r="BA17248" s="61"/>
    </row>
    <row r="17249" spans="39:53" x14ac:dyDescent="0.2">
      <c r="AM17249" s="61"/>
      <c r="AN17249" s="61"/>
      <c r="AO17249" s="171"/>
      <c r="AP17249" s="61"/>
      <c r="AQ17249" s="61"/>
      <c r="AR17249" s="61"/>
      <c r="AS17249" s="61"/>
      <c r="AT17249" s="61"/>
      <c r="AU17249" s="61"/>
      <c r="AV17249" s="61"/>
      <c r="AW17249" s="61"/>
      <c r="AX17249" s="61"/>
      <c r="AY17249" s="61"/>
      <c r="AZ17249" s="61"/>
      <c r="BA17249" s="61"/>
    </row>
    <row r="17250" spans="39:53" x14ac:dyDescent="0.2">
      <c r="AM17250" s="61"/>
      <c r="AN17250" s="61"/>
      <c r="AO17250" s="171"/>
      <c r="AP17250" s="61"/>
      <c r="AQ17250" s="61"/>
      <c r="AR17250" s="61"/>
      <c r="AS17250" s="61"/>
      <c r="AT17250" s="61"/>
      <c r="AU17250" s="61"/>
      <c r="AV17250" s="61"/>
      <c r="AW17250" s="61"/>
      <c r="AX17250" s="61"/>
      <c r="AY17250" s="61"/>
      <c r="AZ17250" s="61"/>
      <c r="BA17250" s="61"/>
    </row>
    <row r="17251" spans="39:53" x14ac:dyDescent="0.2">
      <c r="AM17251" s="61"/>
      <c r="AN17251" s="61"/>
      <c r="AO17251" s="171"/>
      <c r="AP17251" s="61"/>
      <c r="AQ17251" s="61"/>
      <c r="AR17251" s="61"/>
      <c r="AS17251" s="61"/>
      <c r="AT17251" s="61"/>
      <c r="AU17251" s="61"/>
      <c r="AV17251" s="61"/>
      <c r="AW17251" s="61"/>
      <c r="AX17251" s="61"/>
      <c r="AY17251" s="61"/>
      <c r="AZ17251" s="61"/>
      <c r="BA17251" s="61"/>
    </row>
    <row r="17252" spans="39:53" x14ac:dyDescent="0.2">
      <c r="AM17252" s="61"/>
      <c r="AN17252" s="61"/>
      <c r="AO17252" s="171"/>
      <c r="AP17252" s="61"/>
      <c r="AQ17252" s="61"/>
      <c r="AR17252" s="61"/>
      <c r="AS17252" s="61"/>
      <c r="AT17252" s="61"/>
      <c r="AU17252" s="61"/>
      <c r="AV17252" s="61"/>
      <c r="AW17252" s="61"/>
      <c r="AX17252" s="61"/>
      <c r="AY17252" s="61"/>
      <c r="AZ17252" s="61"/>
      <c r="BA17252" s="61"/>
    </row>
    <row r="17253" spans="39:53" x14ac:dyDescent="0.2">
      <c r="AM17253" s="61"/>
      <c r="AN17253" s="61"/>
      <c r="AO17253" s="171"/>
      <c r="AP17253" s="61"/>
      <c r="AQ17253" s="61"/>
      <c r="AR17253" s="61"/>
      <c r="AS17253" s="61"/>
      <c r="AT17253" s="61"/>
      <c r="AU17253" s="61"/>
      <c r="AV17253" s="61"/>
      <c r="AW17253" s="61"/>
      <c r="AX17253" s="61"/>
      <c r="AY17253" s="61"/>
      <c r="AZ17253" s="61"/>
      <c r="BA17253" s="61"/>
    </row>
    <row r="17254" spans="39:53" x14ac:dyDescent="0.2">
      <c r="AM17254" s="61"/>
      <c r="AN17254" s="61"/>
      <c r="AO17254" s="171"/>
      <c r="AP17254" s="61"/>
      <c r="AQ17254" s="61"/>
      <c r="AR17254" s="61"/>
      <c r="AS17254" s="61"/>
      <c r="AT17254" s="61"/>
      <c r="AU17254" s="61"/>
      <c r="AV17254" s="61"/>
      <c r="AW17254" s="61"/>
      <c r="AX17254" s="61"/>
      <c r="AY17254" s="61"/>
      <c r="AZ17254" s="61"/>
      <c r="BA17254" s="61"/>
    </row>
    <row r="17255" spans="39:53" x14ac:dyDescent="0.2">
      <c r="AM17255" s="61"/>
      <c r="AN17255" s="61"/>
      <c r="AO17255" s="171"/>
      <c r="AP17255" s="61"/>
      <c r="AQ17255" s="61"/>
      <c r="AR17255" s="61"/>
      <c r="AS17255" s="61"/>
      <c r="AT17255" s="61"/>
      <c r="AU17255" s="61"/>
      <c r="AV17255" s="61"/>
      <c r="AW17255" s="61"/>
      <c r="AX17255" s="61"/>
      <c r="AY17255" s="61"/>
      <c r="AZ17255" s="61"/>
      <c r="BA17255" s="61"/>
    </row>
    <row r="17256" spans="39:53" x14ac:dyDescent="0.2">
      <c r="AM17256" s="61"/>
      <c r="AN17256" s="61"/>
      <c r="AO17256" s="171"/>
      <c r="AP17256" s="61"/>
      <c r="AQ17256" s="61"/>
      <c r="AR17256" s="61"/>
      <c r="AS17256" s="61"/>
      <c r="AT17256" s="61"/>
      <c r="AU17256" s="61"/>
      <c r="AV17256" s="61"/>
      <c r="AW17256" s="61"/>
      <c r="AX17256" s="61"/>
      <c r="AY17256" s="61"/>
      <c r="AZ17256" s="61"/>
      <c r="BA17256" s="61"/>
    </row>
    <row r="17257" spans="39:53" x14ac:dyDescent="0.2">
      <c r="AM17257" s="61"/>
      <c r="AN17257" s="61"/>
      <c r="AO17257" s="171"/>
      <c r="AP17257" s="61"/>
      <c r="AQ17257" s="61"/>
      <c r="AR17257" s="61"/>
      <c r="AS17257" s="61"/>
      <c r="AT17257" s="61"/>
      <c r="AU17257" s="61"/>
      <c r="AV17257" s="61"/>
      <c r="AW17257" s="61"/>
      <c r="AX17257" s="61"/>
      <c r="AY17257" s="61"/>
      <c r="AZ17257" s="61"/>
      <c r="BA17257" s="61"/>
    </row>
    <row r="17258" spans="39:53" x14ac:dyDescent="0.2">
      <c r="AM17258" s="61"/>
      <c r="AN17258" s="61"/>
      <c r="AO17258" s="171"/>
      <c r="AP17258" s="61"/>
      <c r="AQ17258" s="61"/>
      <c r="AR17258" s="61"/>
      <c r="AS17258" s="61"/>
      <c r="AT17258" s="61"/>
      <c r="AU17258" s="61"/>
      <c r="AV17258" s="61"/>
      <c r="AW17258" s="61"/>
      <c r="AX17258" s="61"/>
      <c r="AY17258" s="61"/>
      <c r="AZ17258" s="61"/>
      <c r="BA17258" s="61"/>
    </row>
    <row r="17259" spans="39:53" x14ac:dyDescent="0.2">
      <c r="AM17259" s="61"/>
      <c r="AN17259" s="61"/>
      <c r="AO17259" s="171"/>
      <c r="AP17259" s="61"/>
      <c r="AQ17259" s="61"/>
      <c r="AR17259" s="61"/>
      <c r="AS17259" s="61"/>
      <c r="AT17259" s="61"/>
      <c r="AU17259" s="61"/>
      <c r="AV17259" s="61"/>
      <c r="AW17259" s="61"/>
      <c r="AX17259" s="61"/>
      <c r="AY17259" s="61"/>
      <c r="AZ17259" s="61"/>
      <c r="BA17259" s="61"/>
    </row>
    <row r="17260" spans="39:53" x14ac:dyDescent="0.2">
      <c r="AM17260" s="61"/>
      <c r="AN17260" s="61"/>
      <c r="AO17260" s="171"/>
      <c r="AP17260" s="61"/>
      <c r="AQ17260" s="61"/>
      <c r="AR17260" s="61"/>
      <c r="AS17260" s="61"/>
      <c r="AT17260" s="61"/>
      <c r="AU17260" s="61"/>
      <c r="AV17260" s="61"/>
      <c r="AW17260" s="61"/>
      <c r="AX17260" s="61"/>
      <c r="AY17260" s="61"/>
      <c r="AZ17260" s="61"/>
      <c r="BA17260" s="61"/>
    </row>
    <row r="17261" spans="39:53" x14ac:dyDescent="0.2">
      <c r="AM17261" s="61"/>
      <c r="AN17261" s="61"/>
      <c r="AO17261" s="171"/>
      <c r="AP17261" s="61"/>
      <c r="AQ17261" s="61"/>
      <c r="AR17261" s="61"/>
      <c r="AS17261" s="61"/>
      <c r="AT17261" s="61"/>
      <c r="AU17261" s="61"/>
      <c r="AV17261" s="61"/>
      <c r="AW17261" s="61"/>
      <c r="AX17261" s="61"/>
      <c r="AY17261" s="61"/>
      <c r="AZ17261" s="61"/>
      <c r="BA17261" s="61"/>
    </row>
    <row r="17262" spans="39:53" x14ac:dyDescent="0.2">
      <c r="AM17262" s="61"/>
      <c r="AN17262" s="61"/>
      <c r="AO17262" s="171"/>
      <c r="AP17262" s="61"/>
      <c r="AQ17262" s="61"/>
      <c r="AR17262" s="61"/>
      <c r="AS17262" s="61"/>
      <c r="AT17262" s="61"/>
      <c r="AU17262" s="61"/>
      <c r="AV17262" s="61"/>
      <c r="AW17262" s="61"/>
      <c r="AX17262" s="61"/>
      <c r="AY17262" s="61"/>
      <c r="AZ17262" s="61"/>
      <c r="BA17262" s="61"/>
    </row>
    <row r="17263" spans="39:53" x14ac:dyDescent="0.2">
      <c r="AM17263" s="61"/>
      <c r="AN17263" s="61"/>
      <c r="AO17263" s="171"/>
      <c r="AP17263" s="61"/>
      <c r="AQ17263" s="61"/>
      <c r="AR17263" s="61"/>
      <c r="AS17263" s="61"/>
      <c r="AT17263" s="61"/>
      <c r="AU17263" s="61"/>
      <c r="AV17263" s="61"/>
      <c r="AW17263" s="61"/>
      <c r="AX17263" s="61"/>
      <c r="AY17263" s="61"/>
      <c r="AZ17263" s="61"/>
      <c r="BA17263" s="61"/>
    </row>
    <row r="17264" spans="39:53" x14ac:dyDescent="0.2">
      <c r="AM17264" s="61"/>
      <c r="AN17264" s="61"/>
      <c r="AO17264" s="171"/>
      <c r="AP17264" s="61"/>
      <c r="AQ17264" s="61"/>
      <c r="AR17264" s="61"/>
      <c r="AS17264" s="61"/>
      <c r="AT17264" s="61"/>
      <c r="AU17264" s="61"/>
      <c r="AV17264" s="61"/>
      <c r="AW17264" s="61"/>
      <c r="AX17264" s="61"/>
      <c r="AY17264" s="61"/>
      <c r="AZ17264" s="61"/>
      <c r="BA17264" s="61"/>
    </row>
    <row r="17265" spans="39:53" x14ac:dyDescent="0.2">
      <c r="AM17265" s="61"/>
      <c r="AN17265" s="61"/>
      <c r="AO17265" s="171"/>
      <c r="AP17265" s="61"/>
      <c r="AQ17265" s="61"/>
      <c r="AR17265" s="61"/>
      <c r="AS17265" s="61"/>
      <c r="AT17265" s="61"/>
      <c r="AU17265" s="61"/>
      <c r="AV17265" s="61"/>
      <c r="AW17265" s="61"/>
      <c r="AX17265" s="61"/>
      <c r="AY17265" s="61"/>
      <c r="AZ17265" s="61"/>
      <c r="BA17265" s="61"/>
    </row>
    <row r="17266" spans="39:53" x14ac:dyDescent="0.2">
      <c r="AM17266" s="61"/>
      <c r="AN17266" s="61"/>
      <c r="AO17266" s="171"/>
      <c r="AP17266" s="61"/>
      <c r="AQ17266" s="61"/>
      <c r="AR17266" s="61"/>
      <c r="AS17266" s="61"/>
      <c r="AT17266" s="61"/>
      <c r="AU17266" s="61"/>
      <c r="AV17266" s="61"/>
      <c r="AW17266" s="61"/>
      <c r="AX17266" s="61"/>
      <c r="AY17266" s="61"/>
      <c r="AZ17266" s="61"/>
      <c r="BA17266" s="61"/>
    </row>
    <row r="17267" spans="39:53" x14ac:dyDescent="0.2">
      <c r="AM17267" s="61"/>
      <c r="AN17267" s="61"/>
      <c r="AO17267" s="171"/>
      <c r="AP17267" s="61"/>
      <c r="AQ17267" s="61"/>
      <c r="AR17267" s="61"/>
      <c r="AS17267" s="61"/>
      <c r="AT17267" s="61"/>
      <c r="AU17267" s="61"/>
      <c r="AV17267" s="61"/>
      <c r="AW17267" s="61"/>
      <c r="AX17267" s="61"/>
      <c r="AY17267" s="61"/>
      <c r="AZ17267" s="61"/>
      <c r="BA17267" s="61"/>
    </row>
    <row r="17268" spans="39:53" x14ac:dyDescent="0.2">
      <c r="AM17268" s="61"/>
      <c r="AN17268" s="61"/>
      <c r="AO17268" s="171"/>
      <c r="AP17268" s="61"/>
      <c r="AQ17268" s="61"/>
      <c r="AR17268" s="61"/>
      <c r="AS17268" s="61"/>
      <c r="AT17268" s="61"/>
      <c r="AU17268" s="61"/>
      <c r="AV17268" s="61"/>
      <c r="AW17268" s="61"/>
      <c r="AX17268" s="61"/>
      <c r="AY17268" s="61"/>
      <c r="AZ17268" s="61"/>
      <c r="BA17268" s="61"/>
    </row>
    <row r="17269" spans="39:53" x14ac:dyDescent="0.2">
      <c r="AM17269" s="61"/>
      <c r="AN17269" s="61"/>
      <c r="AO17269" s="171"/>
      <c r="AP17269" s="61"/>
      <c r="AQ17269" s="61"/>
      <c r="AR17269" s="61"/>
      <c r="AS17269" s="61"/>
      <c r="AT17269" s="61"/>
      <c r="AU17269" s="61"/>
      <c r="AV17269" s="61"/>
      <c r="AW17269" s="61"/>
      <c r="AX17269" s="61"/>
      <c r="AY17269" s="61"/>
      <c r="AZ17269" s="61"/>
      <c r="BA17269" s="61"/>
    </row>
    <row r="17270" spans="39:53" x14ac:dyDescent="0.2">
      <c r="AM17270" s="61"/>
      <c r="AN17270" s="61"/>
      <c r="AO17270" s="171"/>
      <c r="AP17270" s="61"/>
      <c r="AQ17270" s="61"/>
      <c r="AR17270" s="61"/>
      <c r="AS17270" s="61"/>
      <c r="AT17270" s="61"/>
      <c r="AU17270" s="61"/>
      <c r="AV17270" s="61"/>
      <c r="AW17270" s="61"/>
      <c r="AX17270" s="61"/>
      <c r="AY17270" s="61"/>
      <c r="AZ17270" s="61"/>
      <c r="BA17270" s="61"/>
    </row>
    <row r="17271" spans="39:53" x14ac:dyDescent="0.2">
      <c r="AM17271" s="61"/>
      <c r="AN17271" s="61"/>
      <c r="AO17271" s="171"/>
      <c r="AP17271" s="61"/>
      <c r="AQ17271" s="61"/>
      <c r="AR17271" s="61"/>
      <c r="AS17271" s="61"/>
      <c r="AT17271" s="61"/>
      <c r="AU17271" s="61"/>
      <c r="AV17271" s="61"/>
      <c r="AW17271" s="61"/>
      <c r="AX17271" s="61"/>
      <c r="AY17271" s="61"/>
      <c r="AZ17271" s="61"/>
      <c r="BA17271" s="61"/>
    </row>
    <row r="17272" spans="39:53" x14ac:dyDescent="0.2">
      <c r="AM17272" s="61"/>
      <c r="AN17272" s="61"/>
      <c r="AO17272" s="171"/>
      <c r="AP17272" s="61"/>
      <c r="AQ17272" s="61"/>
      <c r="AR17272" s="61"/>
      <c r="AS17272" s="61"/>
      <c r="AT17272" s="61"/>
      <c r="AU17272" s="61"/>
      <c r="AV17272" s="61"/>
      <c r="AW17272" s="61"/>
      <c r="AX17272" s="61"/>
      <c r="AY17272" s="61"/>
      <c r="AZ17272" s="61"/>
      <c r="BA17272" s="61"/>
    </row>
    <row r="17273" spans="39:53" x14ac:dyDescent="0.2">
      <c r="AM17273" s="61"/>
      <c r="AN17273" s="61"/>
      <c r="AO17273" s="171"/>
      <c r="AP17273" s="61"/>
      <c r="AQ17273" s="61"/>
      <c r="AR17273" s="61"/>
      <c r="AS17273" s="61"/>
      <c r="AT17273" s="61"/>
      <c r="AU17273" s="61"/>
      <c r="AV17273" s="61"/>
      <c r="AW17273" s="61"/>
      <c r="AX17273" s="61"/>
      <c r="AY17273" s="61"/>
      <c r="AZ17273" s="61"/>
      <c r="BA17273" s="61"/>
    </row>
    <row r="17274" spans="39:53" x14ac:dyDescent="0.2">
      <c r="AM17274" s="61"/>
      <c r="AN17274" s="61"/>
      <c r="AO17274" s="171"/>
      <c r="AP17274" s="61"/>
      <c r="AQ17274" s="61"/>
      <c r="AR17274" s="61"/>
      <c r="AS17274" s="61"/>
      <c r="AT17274" s="61"/>
      <c r="AU17274" s="61"/>
      <c r="AV17274" s="61"/>
      <c r="AW17274" s="61"/>
      <c r="AX17274" s="61"/>
      <c r="AY17274" s="61"/>
      <c r="AZ17274" s="61"/>
      <c r="BA17274" s="61"/>
    </row>
    <row r="17275" spans="39:53" x14ac:dyDescent="0.2">
      <c r="AM17275" s="61"/>
      <c r="AN17275" s="61"/>
      <c r="AO17275" s="171"/>
      <c r="AP17275" s="61"/>
      <c r="AQ17275" s="61"/>
      <c r="AR17275" s="61"/>
      <c r="AS17275" s="61"/>
      <c r="AT17275" s="61"/>
      <c r="AU17275" s="61"/>
      <c r="AV17275" s="61"/>
      <c r="AW17275" s="61"/>
      <c r="AX17275" s="61"/>
      <c r="AY17275" s="61"/>
      <c r="AZ17275" s="61"/>
      <c r="BA17275" s="61"/>
    </row>
    <row r="17276" spans="39:53" x14ac:dyDescent="0.2">
      <c r="AM17276" s="61"/>
      <c r="AN17276" s="61"/>
      <c r="AO17276" s="171"/>
      <c r="AP17276" s="61"/>
      <c r="AQ17276" s="61"/>
      <c r="AR17276" s="61"/>
      <c r="AS17276" s="61"/>
      <c r="AT17276" s="61"/>
      <c r="AU17276" s="61"/>
      <c r="AV17276" s="61"/>
      <c r="AW17276" s="61"/>
      <c r="AX17276" s="61"/>
      <c r="AY17276" s="61"/>
      <c r="AZ17276" s="61"/>
      <c r="BA17276" s="61"/>
    </row>
    <row r="17277" spans="39:53" x14ac:dyDescent="0.2">
      <c r="AM17277" s="61"/>
      <c r="AN17277" s="61"/>
      <c r="AO17277" s="171"/>
      <c r="AP17277" s="61"/>
      <c r="AQ17277" s="61"/>
      <c r="AR17277" s="61"/>
      <c r="AS17277" s="61"/>
      <c r="AT17277" s="61"/>
      <c r="AU17277" s="61"/>
      <c r="AV17277" s="61"/>
      <c r="AW17277" s="61"/>
      <c r="AX17277" s="61"/>
      <c r="AY17277" s="61"/>
      <c r="AZ17277" s="61"/>
      <c r="BA17277" s="61"/>
    </row>
    <row r="17278" spans="39:53" x14ac:dyDescent="0.2">
      <c r="AM17278" s="61"/>
      <c r="AN17278" s="61"/>
      <c r="AO17278" s="171"/>
      <c r="AP17278" s="61"/>
      <c r="AQ17278" s="61"/>
      <c r="AR17278" s="61"/>
      <c r="AS17278" s="61"/>
      <c r="AT17278" s="61"/>
      <c r="AU17278" s="61"/>
      <c r="AV17278" s="61"/>
      <c r="AW17278" s="61"/>
      <c r="AX17278" s="61"/>
      <c r="AY17278" s="61"/>
      <c r="AZ17278" s="61"/>
      <c r="BA17278" s="61"/>
    </row>
    <row r="17279" spans="39:53" x14ac:dyDescent="0.2">
      <c r="AM17279" s="61"/>
      <c r="AN17279" s="61"/>
      <c r="AO17279" s="171"/>
      <c r="AP17279" s="61"/>
      <c r="AQ17279" s="61"/>
      <c r="AR17279" s="61"/>
      <c r="AS17279" s="61"/>
      <c r="AT17279" s="61"/>
      <c r="AU17279" s="61"/>
      <c r="AV17279" s="61"/>
      <c r="AW17279" s="61"/>
      <c r="AX17279" s="61"/>
      <c r="AY17279" s="61"/>
      <c r="AZ17279" s="61"/>
      <c r="BA17279" s="61"/>
    </row>
    <row r="17280" spans="39:53" x14ac:dyDescent="0.2">
      <c r="AM17280" s="61"/>
      <c r="AN17280" s="61"/>
      <c r="AO17280" s="171"/>
      <c r="AP17280" s="61"/>
      <c r="AQ17280" s="61"/>
      <c r="AR17280" s="61"/>
      <c r="AS17280" s="61"/>
      <c r="AT17280" s="61"/>
      <c r="AU17280" s="61"/>
      <c r="AV17280" s="61"/>
      <c r="AW17280" s="61"/>
      <c r="AX17280" s="61"/>
      <c r="AY17280" s="61"/>
      <c r="AZ17280" s="61"/>
      <c r="BA17280" s="61"/>
    </row>
    <row r="17281" spans="39:53" x14ac:dyDescent="0.2">
      <c r="AM17281" s="61"/>
      <c r="AN17281" s="61"/>
      <c r="AO17281" s="171"/>
      <c r="AP17281" s="61"/>
      <c r="AQ17281" s="61"/>
      <c r="AR17281" s="61"/>
      <c r="AS17281" s="61"/>
      <c r="AT17281" s="61"/>
      <c r="AU17281" s="61"/>
      <c r="AV17281" s="61"/>
      <c r="AW17281" s="61"/>
      <c r="AX17281" s="61"/>
      <c r="AY17281" s="61"/>
      <c r="AZ17281" s="61"/>
      <c r="BA17281" s="61"/>
    </row>
    <row r="17282" spans="39:53" x14ac:dyDescent="0.2">
      <c r="AM17282" s="61"/>
      <c r="AN17282" s="61"/>
      <c r="AO17282" s="171"/>
      <c r="AP17282" s="61"/>
      <c r="AQ17282" s="61"/>
      <c r="AR17282" s="61"/>
      <c r="AS17282" s="61"/>
      <c r="AT17282" s="61"/>
      <c r="AU17282" s="61"/>
      <c r="AV17282" s="61"/>
      <c r="AW17282" s="61"/>
      <c r="AX17282" s="61"/>
      <c r="AY17282" s="61"/>
      <c r="AZ17282" s="61"/>
      <c r="BA17282" s="61"/>
    </row>
    <row r="17283" spans="39:53" x14ac:dyDescent="0.2">
      <c r="AM17283" s="61"/>
      <c r="AN17283" s="61"/>
      <c r="AO17283" s="171"/>
      <c r="AP17283" s="61"/>
      <c r="AQ17283" s="61"/>
      <c r="AR17283" s="61"/>
      <c r="AS17283" s="61"/>
      <c r="AT17283" s="61"/>
      <c r="AU17283" s="61"/>
      <c r="AV17283" s="61"/>
      <c r="AW17283" s="61"/>
      <c r="AX17283" s="61"/>
      <c r="AY17283" s="61"/>
      <c r="AZ17283" s="61"/>
      <c r="BA17283" s="61"/>
    </row>
    <row r="17284" spans="39:53" x14ac:dyDescent="0.2">
      <c r="AM17284" s="61"/>
      <c r="AN17284" s="61"/>
      <c r="AO17284" s="171"/>
      <c r="AP17284" s="61"/>
      <c r="AQ17284" s="61"/>
      <c r="AR17284" s="61"/>
      <c r="AS17284" s="61"/>
      <c r="AT17284" s="61"/>
      <c r="AU17284" s="61"/>
      <c r="AV17284" s="61"/>
      <c r="AW17284" s="61"/>
      <c r="AX17284" s="61"/>
      <c r="AY17284" s="61"/>
      <c r="AZ17284" s="61"/>
      <c r="BA17284" s="61"/>
    </row>
    <row r="17285" spans="39:53" x14ac:dyDescent="0.2">
      <c r="AM17285" s="61"/>
      <c r="AN17285" s="61"/>
      <c r="AO17285" s="171"/>
      <c r="AP17285" s="61"/>
      <c r="AQ17285" s="61"/>
      <c r="AR17285" s="61"/>
      <c r="AS17285" s="61"/>
      <c r="AT17285" s="61"/>
      <c r="AU17285" s="61"/>
      <c r="AV17285" s="61"/>
      <c r="AW17285" s="61"/>
      <c r="AX17285" s="61"/>
      <c r="AY17285" s="61"/>
      <c r="AZ17285" s="61"/>
      <c r="BA17285" s="61"/>
    </row>
    <row r="17286" spans="39:53" x14ac:dyDescent="0.2">
      <c r="AM17286" s="61"/>
      <c r="AN17286" s="61"/>
      <c r="AO17286" s="171"/>
      <c r="AP17286" s="61"/>
      <c r="AQ17286" s="61"/>
      <c r="AR17286" s="61"/>
      <c r="AS17286" s="61"/>
      <c r="AT17286" s="61"/>
      <c r="AU17286" s="61"/>
      <c r="AV17286" s="61"/>
      <c r="AW17286" s="61"/>
      <c r="AX17286" s="61"/>
      <c r="AY17286" s="61"/>
      <c r="AZ17286" s="61"/>
      <c r="BA17286" s="61"/>
    </row>
    <row r="17287" spans="39:53" x14ac:dyDescent="0.2">
      <c r="AM17287" s="61"/>
      <c r="AN17287" s="61"/>
      <c r="AO17287" s="171"/>
      <c r="AP17287" s="61"/>
      <c r="AQ17287" s="61"/>
      <c r="AR17287" s="61"/>
      <c r="AS17287" s="61"/>
      <c r="AT17287" s="61"/>
      <c r="AU17287" s="61"/>
      <c r="AV17287" s="61"/>
      <c r="AW17287" s="61"/>
      <c r="AX17287" s="61"/>
      <c r="AY17287" s="61"/>
      <c r="AZ17287" s="61"/>
      <c r="BA17287" s="61"/>
    </row>
    <row r="17288" spans="39:53" x14ac:dyDescent="0.2">
      <c r="AM17288" s="61"/>
      <c r="AN17288" s="61"/>
      <c r="AO17288" s="171"/>
      <c r="AP17288" s="61"/>
      <c r="AQ17288" s="61"/>
      <c r="AR17288" s="61"/>
      <c r="AS17288" s="61"/>
      <c r="AT17288" s="61"/>
      <c r="AU17288" s="61"/>
      <c r="AV17288" s="61"/>
      <c r="AW17288" s="61"/>
      <c r="AX17288" s="61"/>
      <c r="AY17288" s="61"/>
      <c r="AZ17288" s="61"/>
      <c r="BA17288" s="61"/>
    </row>
    <row r="17289" spans="39:53" x14ac:dyDescent="0.2">
      <c r="AM17289" s="61"/>
      <c r="AN17289" s="61"/>
      <c r="AO17289" s="171"/>
      <c r="AP17289" s="61"/>
      <c r="AQ17289" s="61"/>
      <c r="AR17289" s="61"/>
      <c r="AS17289" s="61"/>
      <c r="AT17289" s="61"/>
      <c r="AU17289" s="61"/>
      <c r="AV17289" s="61"/>
      <c r="AW17289" s="61"/>
      <c r="AX17289" s="61"/>
      <c r="AY17289" s="61"/>
      <c r="AZ17289" s="61"/>
      <c r="BA17289" s="61"/>
    </row>
    <row r="17290" spans="39:53" x14ac:dyDescent="0.2">
      <c r="AM17290" s="61"/>
      <c r="AN17290" s="61"/>
      <c r="AO17290" s="171"/>
      <c r="AP17290" s="61"/>
      <c r="AQ17290" s="61"/>
      <c r="AR17290" s="61"/>
      <c r="AS17290" s="61"/>
      <c r="AT17290" s="61"/>
      <c r="AU17290" s="61"/>
      <c r="AV17290" s="61"/>
      <c r="AW17290" s="61"/>
      <c r="AX17290" s="61"/>
      <c r="AY17290" s="61"/>
      <c r="AZ17290" s="61"/>
      <c r="BA17290" s="61"/>
    </row>
    <row r="17291" spans="39:53" x14ac:dyDescent="0.2">
      <c r="AM17291" s="61"/>
      <c r="AN17291" s="61"/>
      <c r="AO17291" s="171"/>
      <c r="AP17291" s="61"/>
      <c r="AQ17291" s="61"/>
      <c r="AR17291" s="61"/>
      <c r="AS17291" s="61"/>
      <c r="AT17291" s="61"/>
      <c r="AU17291" s="61"/>
      <c r="AV17291" s="61"/>
      <c r="AW17291" s="61"/>
      <c r="AX17291" s="61"/>
      <c r="AY17291" s="61"/>
      <c r="AZ17291" s="61"/>
      <c r="BA17291" s="61"/>
    </row>
    <row r="17292" spans="39:53" x14ac:dyDescent="0.2">
      <c r="AM17292" s="61"/>
      <c r="AN17292" s="61"/>
      <c r="AO17292" s="171"/>
      <c r="AP17292" s="61"/>
      <c r="AQ17292" s="61"/>
      <c r="AR17292" s="61"/>
      <c r="AS17292" s="61"/>
      <c r="AT17292" s="61"/>
      <c r="AU17292" s="61"/>
      <c r="AV17292" s="61"/>
      <c r="AW17292" s="61"/>
      <c r="AX17292" s="61"/>
      <c r="AY17292" s="61"/>
      <c r="AZ17292" s="61"/>
      <c r="BA17292" s="61"/>
    </row>
    <row r="17293" spans="39:53" x14ac:dyDescent="0.2">
      <c r="AM17293" s="61"/>
      <c r="AN17293" s="61"/>
      <c r="AO17293" s="171"/>
      <c r="AP17293" s="61"/>
      <c r="AQ17293" s="61"/>
      <c r="AR17293" s="61"/>
      <c r="AS17293" s="61"/>
      <c r="AT17293" s="61"/>
      <c r="AU17293" s="61"/>
      <c r="AV17293" s="61"/>
      <c r="AW17293" s="61"/>
      <c r="AX17293" s="61"/>
      <c r="AY17293" s="61"/>
      <c r="AZ17293" s="61"/>
      <c r="BA17293" s="61"/>
    </row>
    <row r="17294" spans="39:53" x14ac:dyDescent="0.2">
      <c r="AM17294" s="61"/>
      <c r="AN17294" s="61"/>
      <c r="AO17294" s="171"/>
      <c r="AP17294" s="61"/>
      <c r="AQ17294" s="61"/>
      <c r="AR17294" s="61"/>
      <c r="AS17294" s="61"/>
      <c r="AT17294" s="61"/>
      <c r="AU17294" s="61"/>
      <c r="AV17294" s="61"/>
      <c r="AW17294" s="61"/>
      <c r="AX17294" s="61"/>
      <c r="AY17294" s="61"/>
      <c r="AZ17294" s="61"/>
      <c r="BA17294" s="61"/>
    </row>
    <row r="17295" spans="39:53" x14ac:dyDescent="0.2">
      <c r="AM17295" s="61"/>
      <c r="AN17295" s="61"/>
      <c r="AO17295" s="171"/>
      <c r="AP17295" s="61"/>
      <c r="AQ17295" s="61"/>
      <c r="AR17295" s="61"/>
      <c r="AS17295" s="61"/>
      <c r="AT17295" s="61"/>
      <c r="AU17295" s="61"/>
      <c r="AV17295" s="61"/>
      <c r="AW17295" s="61"/>
      <c r="AX17295" s="61"/>
      <c r="AY17295" s="61"/>
      <c r="AZ17295" s="61"/>
      <c r="BA17295" s="61"/>
    </row>
    <row r="17296" spans="39:53" x14ac:dyDescent="0.2">
      <c r="AM17296" s="61"/>
      <c r="AN17296" s="61"/>
      <c r="AO17296" s="171"/>
      <c r="AP17296" s="61"/>
      <c r="AQ17296" s="61"/>
      <c r="AR17296" s="61"/>
      <c r="AS17296" s="61"/>
      <c r="AT17296" s="61"/>
      <c r="AU17296" s="61"/>
      <c r="AV17296" s="61"/>
      <c r="AW17296" s="61"/>
      <c r="AX17296" s="61"/>
      <c r="AY17296" s="61"/>
      <c r="AZ17296" s="61"/>
      <c r="BA17296" s="61"/>
    </row>
    <row r="17297" spans="39:53" x14ac:dyDescent="0.2">
      <c r="AM17297" s="61"/>
      <c r="AN17297" s="61"/>
      <c r="AO17297" s="171"/>
      <c r="AP17297" s="61"/>
      <c r="AQ17297" s="61"/>
      <c r="AR17297" s="61"/>
      <c r="AS17297" s="61"/>
      <c r="AT17297" s="61"/>
      <c r="AU17297" s="61"/>
      <c r="AV17297" s="61"/>
      <c r="AW17297" s="61"/>
      <c r="AX17297" s="61"/>
      <c r="AY17297" s="61"/>
      <c r="AZ17297" s="61"/>
      <c r="BA17297" s="61"/>
    </row>
    <row r="17298" spans="39:53" x14ac:dyDescent="0.2">
      <c r="AM17298" s="61"/>
      <c r="AN17298" s="61"/>
      <c r="AO17298" s="171"/>
      <c r="AP17298" s="61"/>
      <c r="AQ17298" s="61"/>
      <c r="AR17298" s="61"/>
      <c r="AS17298" s="61"/>
      <c r="AT17298" s="61"/>
      <c r="AU17298" s="61"/>
      <c r="AV17298" s="61"/>
      <c r="AW17298" s="61"/>
      <c r="AX17298" s="61"/>
      <c r="AY17298" s="61"/>
      <c r="AZ17298" s="61"/>
      <c r="BA17298" s="61"/>
    </row>
    <row r="17299" spans="39:53" x14ac:dyDescent="0.2">
      <c r="AM17299" s="61"/>
      <c r="AN17299" s="61"/>
      <c r="AO17299" s="171"/>
      <c r="AP17299" s="61"/>
      <c r="AQ17299" s="61"/>
      <c r="AR17299" s="61"/>
      <c r="AS17299" s="61"/>
      <c r="AT17299" s="61"/>
      <c r="AU17299" s="61"/>
      <c r="AV17299" s="61"/>
      <c r="AW17299" s="61"/>
      <c r="AX17299" s="61"/>
      <c r="AY17299" s="61"/>
      <c r="AZ17299" s="61"/>
      <c r="BA17299" s="61"/>
    </row>
    <row r="17300" spans="39:53" x14ac:dyDescent="0.2">
      <c r="AM17300" s="61"/>
      <c r="AN17300" s="61"/>
      <c r="AO17300" s="171"/>
      <c r="AP17300" s="61"/>
      <c r="AQ17300" s="61"/>
      <c r="AR17300" s="61"/>
      <c r="AS17300" s="61"/>
      <c r="AT17300" s="61"/>
      <c r="AU17300" s="61"/>
      <c r="AV17300" s="61"/>
      <c r="AW17300" s="61"/>
      <c r="AX17300" s="61"/>
      <c r="AY17300" s="61"/>
      <c r="AZ17300" s="61"/>
      <c r="BA17300" s="61"/>
    </row>
    <row r="17301" spans="39:53" x14ac:dyDescent="0.2">
      <c r="AM17301" s="61"/>
      <c r="AN17301" s="61"/>
      <c r="AO17301" s="171"/>
      <c r="AP17301" s="61"/>
      <c r="AQ17301" s="61"/>
      <c r="AR17301" s="61"/>
      <c r="AS17301" s="61"/>
      <c r="AT17301" s="61"/>
      <c r="AU17301" s="61"/>
      <c r="AV17301" s="61"/>
      <c r="AW17301" s="61"/>
      <c r="AX17301" s="61"/>
      <c r="AY17301" s="61"/>
      <c r="AZ17301" s="61"/>
      <c r="BA17301" s="61"/>
    </row>
    <row r="17302" spans="39:53" x14ac:dyDescent="0.2">
      <c r="AM17302" s="61"/>
      <c r="AN17302" s="61"/>
      <c r="AO17302" s="171"/>
      <c r="AP17302" s="61"/>
      <c r="AQ17302" s="61"/>
      <c r="AR17302" s="61"/>
      <c r="AS17302" s="61"/>
      <c r="AT17302" s="61"/>
      <c r="AU17302" s="61"/>
      <c r="AV17302" s="61"/>
      <c r="AW17302" s="61"/>
      <c r="AX17302" s="61"/>
      <c r="AY17302" s="61"/>
      <c r="AZ17302" s="61"/>
      <c r="BA17302" s="61"/>
    </row>
    <row r="17303" spans="39:53" x14ac:dyDescent="0.2">
      <c r="AM17303" s="61"/>
      <c r="AN17303" s="61"/>
      <c r="AO17303" s="171"/>
      <c r="AP17303" s="61"/>
      <c r="AQ17303" s="61"/>
      <c r="AR17303" s="61"/>
      <c r="AS17303" s="61"/>
      <c r="AT17303" s="61"/>
      <c r="AU17303" s="61"/>
      <c r="AV17303" s="61"/>
      <c r="AW17303" s="61"/>
      <c r="AX17303" s="61"/>
      <c r="AY17303" s="61"/>
      <c r="AZ17303" s="61"/>
      <c r="BA17303" s="61"/>
    </row>
    <row r="17304" spans="39:53" x14ac:dyDescent="0.2">
      <c r="AM17304" s="61"/>
      <c r="AN17304" s="61"/>
      <c r="AO17304" s="171"/>
      <c r="AP17304" s="61"/>
      <c r="AQ17304" s="61"/>
      <c r="AR17304" s="61"/>
      <c r="AS17304" s="61"/>
      <c r="AT17304" s="61"/>
      <c r="AU17304" s="61"/>
      <c r="AV17304" s="61"/>
      <c r="AW17304" s="61"/>
      <c r="AX17304" s="61"/>
      <c r="AY17304" s="61"/>
      <c r="AZ17304" s="61"/>
      <c r="BA17304" s="61"/>
    </row>
    <row r="17305" spans="39:53" x14ac:dyDescent="0.2">
      <c r="AM17305" s="61"/>
      <c r="AN17305" s="61"/>
      <c r="AO17305" s="171"/>
      <c r="AP17305" s="61"/>
      <c r="AQ17305" s="61"/>
      <c r="AR17305" s="61"/>
      <c r="AS17305" s="61"/>
      <c r="AT17305" s="61"/>
      <c r="AU17305" s="61"/>
      <c r="AV17305" s="61"/>
      <c r="AW17305" s="61"/>
      <c r="AX17305" s="61"/>
      <c r="AY17305" s="61"/>
      <c r="AZ17305" s="61"/>
      <c r="BA17305" s="61"/>
    </row>
    <row r="17306" spans="39:53" x14ac:dyDescent="0.2">
      <c r="AM17306" s="61"/>
      <c r="AN17306" s="61"/>
      <c r="AO17306" s="171"/>
      <c r="AP17306" s="61"/>
      <c r="AQ17306" s="61"/>
      <c r="AR17306" s="61"/>
      <c r="AS17306" s="61"/>
      <c r="AT17306" s="61"/>
      <c r="AU17306" s="61"/>
      <c r="AV17306" s="61"/>
      <c r="AW17306" s="61"/>
      <c r="AX17306" s="61"/>
      <c r="AY17306" s="61"/>
      <c r="AZ17306" s="61"/>
      <c r="BA17306" s="61"/>
    </row>
    <row r="17307" spans="39:53" x14ac:dyDescent="0.2">
      <c r="AM17307" s="61"/>
      <c r="AN17307" s="61"/>
      <c r="AO17307" s="171"/>
      <c r="AP17307" s="61"/>
      <c r="AQ17307" s="61"/>
      <c r="AR17307" s="61"/>
      <c r="AS17307" s="61"/>
      <c r="AT17307" s="61"/>
      <c r="AU17307" s="61"/>
      <c r="AV17307" s="61"/>
      <c r="AW17307" s="61"/>
      <c r="AX17307" s="61"/>
      <c r="AY17307" s="61"/>
      <c r="AZ17307" s="61"/>
      <c r="BA17307" s="61"/>
    </row>
    <row r="17308" spans="39:53" x14ac:dyDescent="0.2">
      <c r="AM17308" s="61"/>
      <c r="AN17308" s="61"/>
      <c r="AO17308" s="171"/>
      <c r="AP17308" s="61"/>
      <c r="AQ17308" s="61"/>
      <c r="AR17308" s="61"/>
      <c r="AS17308" s="61"/>
      <c r="AT17308" s="61"/>
      <c r="AU17308" s="61"/>
      <c r="AV17308" s="61"/>
      <c r="AW17308" s="61"/>
      <c r="AX17308" s="61"/>
      <c r="AY17308" s="61"/>
      <c r="AZ17308" s="61"/>
      <c r="BA17308" s="61"/>
    </row>
    <row r="17309" spans="39:53" x14ac:dyDescent="0.2">
      <c r="AM17309" s="61"/>
      <c r="AN17309" s="61"/>
      <c r="AO17309" s="171"/>
      <c r="AP17309" s="61"/>
      <c r="AQ17309" s="61"/>
      <c r="AR17309" s="61"/>
      <c r="AS17309" s="61"/>
      <c r="AT17309" s="61"/>
      <c r="AU17309" s="61"/>
      <c r="AV17309" s="61"/>
      <c r="AW17309" s="61"/>
      <c r="AX17309" s="61"/>
      <c r="AY17309" s="61"/>
      <c r="AZ17309" s="61"/>
      <c r="BA17309" s="61"/>
    </row>
    <row r="17310" spans="39:53" x14ac:dyDescent="0.2">
      <c r="AM17310" s="61"/>
      <c r="AN17310" s="61"/>
      <c r="AO17310" s="171"/>
      <c r="AP17310" s="61"/>
      <c r="AQ17310" s="61"/>
      <c r="AR17310" s="61"/>
      <c r="AS17310" s="61"/>
      <c r="AT17310" s="61"/>
      <c r="AU17310" s="61"/>
      <c r="AV17310" s="61"/>
      <c r="AW17310" s="61"/>
      <c r="AX17310" s="61"/>
      <c r="AY17310" s="61"/>
      <c r="AZ17310" s="61"/>
      <c r="BA17310" s="61"/>
    </row>
    <row r="17311" spans="39:53" x14ac:dyDescent="0.2">
      <c r="AM17311" s="61"/>
      <c r="AN17311" s="61"/>
      <c r="AO17311" s="171"/>
      <c r="AP17311" s="61"/>
      <c r="AQ17311" s="61"/>
      <c r="AR17311" s="61"/>
      <c r="AS17311" s="61"/>
      <c r="AT17311" s="61"/>
      <c r="AU17311" s="61"/>
      <c r="AV17311" s="61"/>
      <c r="AW17311" s="61"/>
      <c r="AX17311" s="61"/>
      <c r="AY17311" s="61"/>
      <c r="AZ17311" s="61"/>
      <c r="BA17311" s="61"/>
    </row>
    <row r="17312" spans="39:53" x14ac:dyDescent="0.2">
      <c r="AM17312" s="61"/>
      <c r="AN17312" s="61"/>
      <c r="AO17312" s="171"/>
      <c r="AP17312" s="61"/>
      <c r="AQ17312" s="61"/>
      <c r="AR17312" s="61"/>
      <c r="AS17312" s="61"/>
      <c r="AT17312" s="61"/>
      <c r="AU17312" s="61"/>
      <c r="AV17312" s="61"/>
      <c r="AW17312" s="61"/>
      <c r="AX17312" s="61"/>
      <c r="AY17312" s="61"/>
      <c r="AZ17312" s="61"/>
      <c r="BA17312" s="61"/>
    </row>
    <row r="17313" spans="39:53" x14ac:dyDescent="0.2">
      <c r="AM17313" s="61"/>
      <c r="AN17313" s="61"/>
      <c r="AO17313" s="171"/>
      <c r="AP17313" s="61"/>
      <c r="AQ17313" s="61"/>
      <c r="AR17313" s="61"/>
      <c r="AS17313" s="61"/>
      <c r="AT17313" s="61"/>
      <c r="AU17313" s="61"/>
      <c r="AV17313" s="61"/>
      <c r="AW17313" s="61"/>
      <c r="AX17313" s="61"/>
      <c r="AY17313" s="61"/>
      <c r="AZ17313" s="61"/>
      <c r="BA17313" s="61"/>
    </row>
    <row r="17314" spans="39:53" x14ac:dyDescent="0.2">
      <c r="AM17314" s="61"/>
      <c r="AN17314" s="61"/>
      <c r="AO17314" s="171"/>
      <c r="AP17314" s="61"/>
      <c r="AQ17314" s="61"/>
      <c r="AR17314" s="61"/>
      <c r="AS17314" s="61"/>
      <c r="AT17314" s="61"/>
      <c r="AU17314" s="61"/>
      <c r="AV17314" s="61"/>
      <c r="AW17314" s="61"/>
      <c r="AX17314" s="61"/>
      <c r="AY17314" s="61"/>
      <c r="AZ17314" s="61"/>
      <c r="BA17314" s="61"/>
    </row>
    <row r="17315" spans="39:53" x14ac:dyDescent="0.2">
      <c r="AM17315" s="61"/>
      <c r="AN17315" s="61"/>
      <c r="AO17315" s="171"/>
      <c r="AP17315" s="61"/>
      <c r="AQ17315" s="61"/>
      <c r="AR17315" s="61"/>
      <c r="AS17315" s="61"/>
      <c r="AT17315" s="61"/>
      <c r="AU17315" s="61"/>
      <c r="AV17315" s="61"/>
      <c r="AW17315" s="61"/>
      <c r="AX17315" s="61"/>
      <c r="AY17315" s="61"/>
      <c r="AZ17315" s="61"/>
      <c r="BA17315" s="61"/>
    </row>
    <row r="17316" spans="39:53" x14ac:dyDescent="0.2">
      <c r="AM17316" s="61"/>
      <c r="AN17316" s="61"/>
      <c r="AO17316" s="171"/>
      <c r="AP17316" s="61"/>
      <c r="AQ17316" s="61"/>
      <c r="AR17316" s="61"/>
      <c r="AS17316" s="61"/>
      <c r="AT17316" s="61"/>
      <c r="AU17316" s="61"/>
      <c r="AV17316" s="61"/>
      <c r="AW17316" s="61"/>
      <c r="AX17316" s="61"/>
      <c r="AY17316" s="61"/>
      <c r="AZ17316" s="61"/>
      <c r="BA17316" s="61"/>
    </row>
    <row r="17317" spans="39:53" x14ac:dyDescent="0.2">
      <c r="AM17317" s="61"/>
      <c r="AN17317" s="61"/>
      <c r="AO17317" s="171"/>
      <c r="AP17317" s="61"/>
      <c r="AQ17317" s="61"/>
      <c r="AR17317" s="61"/>
      <c r="AS17317" s="61"/>
      <c r="AT17317" s="61"/>
      <c r="AU17317" s="61"/>
      <c r="AV17317" s="61"/>
      <c r="AW17317" s="61"/>
      <c r="AX17317" s="61"/>
      <c r="AY17317" s="61"/>
      <c r="AZ17317" s="61"/>
      <c r="BA17317" s="61"/>
    </row>
    <row r="17318" spans="39:53" x14ac:dyDescent="0.2">
      <c r="AM17318" s="61"/>
      <c r="AN17318" s="61"/>
      <c r="AO17318" s="171"/>
      <c r="AP17318" s="61"/>
      <c r="AQ17318" s="61"/>
      <c r="AR17318" s="61"/>
      <c r="AS17318" s="61"/>
      <c r="AT17318" s="61"/>
      <c r="AU17318" s="61"/>
      <c r="AV17318" s="61"/>
      <c r="AW17318" s="61"/>
      <c r="AX17318" s="61"/>
      <c r="AY17318" s="61"/>
      <c r="AZ17318" s="61"/>
      <c r="BA17318" s="61"/>
    </row>
    <row r="17319" spans="39:53" x14ac:dyDescent="0.2">
      <c r="AM17319" s="61"/>
      <c r="AN17319" s="61"/>
      <c r="AO17319" s="171"/>
      <c r="AP17319" s="61"/>
      <c r="AQ17319" s="61"/>
      <c r="AR17319" s="61"/>
      <c r="AS17319" s="61"/>
      <c r="AT17319" s="61"/>
      <c r="AU17319" s="61"/>
      <c r="AV17319" s="61"/>
      <c r="AW17319" s="61"/>
      <c r="AX17319" s="61"/>
      <c r="AY17319" s="61"/>
      <c r="AZ17319" s="61"/>
      <c r="BA17319" s="61"/>
    </row>
    <row r="17320" spans="39:53" x14ac:dyDescent="0.2">
      <c r="AM17320" s="61"/>
      <c r="AN17320" s="61"/>
      <c r="AO17320" s="171"/>
      <c r="AP17320" s="61"/>
      <c r="AQ17320" s="61"/>
      <c r="AR17320" s="61"/>
      <c r="AS17320" s="61"/>
      <c r="AT17320" s="61"/>
      <c r="AU17320" s="61"/>
      <c r="AV17320" s="61"/>
      <c r="AW17320" s="61"/>
      <c r="AX17320" s="61"/>
      <c r="AY17320" s="61"/>
      <c r="AZ17320" s="61"/>
      <c r="BA17320" s="61"/>
    </row>
    <row r="17321" spans="39:53" x14ac:dyDescent="0.2">
      <c r="AM17321" s="61"/>
      <c r="AN17321" s="61"/>
      <c r="AO17321" s="171"/>
      <c r="AP17321" s="61"/>
      <c r="AQ17321" s="61"/>
      <c r="AR17321" s="61"/>
      <c r="AS17321" s="61"/>
      <c r="AT17321" s="61"/>
      <c r="AU17321" s="61"/>
      <c r="AV17321" s="61"/>
      <c r="AW17321" s="61"/>
      <c r="AX17321" s="61"/>
      <c r="AY17321" s="61"/>
      <c r="AZ17321" s="61"/>
      <c r="BA17321" s="61"/>
    </row>
    <row r="17322" spans="39:53" x14ac:dyDescent="0.2">
      <c r="AM17322" s="61"/>
      <c r="AN17322" s="61"/>
      <c r="AO17322" s="171"/>
      <c r="AP17322" s="61"/>
      <c r="AQ17322" s="61"/>
      <c r="AR17322" s="61"/>
      <c r="AS17322" s="61"/>
      <c r="AT17322" s="61"/>
      <c r="AU17322" s="61"/>
      <c r="AV17322" s="61"/>
      <c r="AW17322" s="61"/>
      <c r="AX17322" s="61"/>
      <c r="AY17322" s="61"/>
      <c r="AZ17322" s="61"/>
      <c r="BA17322" s="61"/>
    </row>
    <row r="17323" spans="39:53" x14ac:dyDescent="0.2">
      <c r="AM17323" s="61"/>
      <c r="AN17323" s="61"/>
      <c r="AO17323" s="171"/>
      <c r="AP17323" s="61"/>
      <c r="AQ17323" s="61"/>
      <c r="AR17323" s="61"/>
      <c r="AS17323" s="61"/>
      <c r="AT17323" s="61"/>
      <c r="AU17323" s="61"/>
      <c r="AV17323" s="61"/>
      <c r="AW17323" s="61"/>
      <c r="AX17323" s="61"/>
      <c r="AY17323" s="61"/>
      <c r="AZ17323" s="61"/>
      <c r="BA17323" s="61"/>
    </row>
    <row r="17324" spans="39:53" x14ac:dyDescent="0.2">
      <c r="AM17324" s="61"/>
      <c r="AN17324" s="61"/>
      <c r="AO17324" s="171"/>
      <c r="AP17324" s="61"/>
      <c r="AQ17324" s="61"/>
      <c r="AR17324" s="61"/>
      <c r="AS17324" s="61"/>
      <c r="AT17324" s="61"/>
      <c r="AU17324" s="61"/>
      <c r="AV17324" s="61"/>
      <c r="AW17324" s="61"/>
      <c r="AX17324" s="61"/>
      <c r="AY17324" s="61"/>
      <c r="AZ17324" s="61"/>
      <c r="BA17324" s="61"/>
    </row>
    <row r="17325" spans="39:53" x14ac:dyDescent="0.2">
      <c r="AM17325" s="61"/>
      <c r="AN17325" s="61"/>
      <c r="AO17325" s="171"/>
      <c r="AP17325" s="61"/>
      <c r="AQ17325" s="61"/>
      <c r="AR17325" s="61"/>
      <c r="AS17325" s="61"/>
      <c r="AT17325" s="61"/>
      <c r="AU17325" s="61"/>
      <c r="AV17325" s="61"/>
      <c r="AW17325" s="61"/>
      <c r="AX17325" s="61"/>
      <c r="AY17325" s="61"/>
      <c r="AZ17325" s="61"/>
      <c r="BA17325" s="61"/>
    </row>
    <row r="17326" spans="39:53" x14ac:dyDescent="0.2">
      <c r="AM17326" s="61"/>
      <c r="AN17326" s="61"/>
      <c r="AO17326" s="171"/>
      <c r="AP17326" s="61"/>
      <c r="AQ17326" s="61"/>
      <c r="AR17326" s="61"/>
      <c r="AS17326" s="61"/>
      <c r="AT17326" s="61"/>
      <c r="AU17326" s="61"/>
      <c r="AV17326" s="61"/>
      <c r="AW17326" s="61"/>
      <c r="AX17326" s="61"/>
      <c r="AY17326" s="61"/>
      <c r="AZ17326" s="61"/>
      <c r="BA17326" s="61"/>
    </row>
    <row r="17327" spans="39:53" x14ac:dyDescent="0.2">
      <c r="AM17327" s="61"/>
      <c r="AN17327" s="61"/>
      <c r="AO17327" s="171"/>
      <c r="AP17327" s="61"/>
      <c r="AQ17327" s="61"/>
      <c r="AR17327" s="61"/>
      <c r="AS17327" s="61"/>
      <c r="AT17327" s="61"/>
      <c r="AU17327" s="61"/>
      <c r="AV17327" s="61"/>
      <c r="AW17327" s="61"/>
      <c r="AX17327" s="61"/>
      <c r="AY17327" s="61"/>
      <c r="AZ17327" s="61"/>
      <c r="BA17327" s="61"/>
    </row>
    <row r="17328" spans="39:53" x14ac:dyDescent="0.2">
      <c r="AM17328" s="61"/>
      <c r="AN17328" s="61"/>
      <c r="AO17328" s="171"/>
      <c r="AP17328" s="61"/>
      <c r="AQ17328" s="61"/>
      <c r="AR17328" s="61"/>
      <c r="AS17328" s="61"/>
      <c r="AT17328" s="61"/>
      <c r="AU17328" s="61"/>
      <c r="AV17328" s="61"/>
      <c r="AW17328" s="61"/>
      <c r="AX17328" s="61"/>
      <c r="AY17328" s="61"/>
      <c r="AZ17328" s="61"/>
      <c r="BA17328" s="61"/>
    </row>
    <row r="17329" spans="39:53" x14ac:dyDescent="0.2">
      <c r="AM17329" s="61"/>
      <c r="AN17329" s="61"/>
      <c r="AO17329" s="171"/>
      <c r="AP17329" s="61"/>
      <c r="AQ17329" s="61"/>
      <c r="AR17329" s="61"/>
      <c r="AS17329" s="61"/>
      <c r="AT17329" s="61"/>
      <c r="AU17329" s="61"/>
      <c r="AV17329" s="61"/>
      <c r="AW17329" s="61"/>
      <c r="AX17329" s="61"/>
      <c r="AY17329" s="61"/>
      <c r="AZ17329" s="61"/>
      <c r="BA17329" s="61"/>
    </row>
    <row r="17330" spans="39:53" x14ac:dyDescent="0.2">
      <c r="AM17330" s="61"/>
      <c r="AN17330" s="61"/>
      <c r="AO17330" s="171"/>
      <c r="AP17330" s="61"/>
      <c r="AQ17330" s="61"/>
      <c r="AR17330" s="61"/>
      <c r="AS17330" s="61"/>
      <c r="AT17330" s="61"/>
      <c r="AU17330" s="61"/>
      <c r="AV17330" s="61"/>
      <c r="AW17330" s="61"/>
      <c r="AX17330" s="61"/>
      <c r="AY17330" s="61"/>
      <c r="AZ17330" s="61"/>
      <c r="BA17330" s="61"/>
    </row>
    <row r="17331" spans="39:53" x14ac:dyDescent="0.2">
      <c r="AM17331" s="61"/>
      <c r="AN17331" s="61"/>
      <c r="AO17331" s="171"/>
      <c r="AP17331" s="61"/>
      <c r="AQ17331" s="61"/>
      <c r="AR17331" s="61"/>
      <c r="AS17331" s="61"/>
      <c r="AT17331" s="61"/>
      <c r="AU17331" s="61"/>
      <c r="AV17331" s="61"/>
      <c r="AW17331" s="61"/>
      <c r="AX17331" s="61"/>
      <c r="AY17331" s="61"/>
      <c r="AZ17331" s="61"/>
      <c r="BA17331" s="61"/>
    </row>
    <row r="17332" spans="39:53" x14ac:dyDescent="0.2">
      <c r="AM17332" s="61"/>
      <c r="AN17332" s="61"/>
      <c r="AO17332" s="171"/>
      <c r="AP17332" s="61"/>
      <c r="AQ17332" s="61"/>
      <c r="AR17332" s="61"/>
      <c r="AS17332" s="61"/>
      <c r="AT17332" s="61"/>
      <c r="AU17332" s="61"/>
      <c r="AV17332" s="61"/>
      <c r="AW17332" s="61"/>
      <c r="AX17332" s="61"/>
      <c r="AY17332" s="61"/>
      <c r="AZ17332" s="61"/>
      <c r="BA17332" s="61"/>
    </row>
    <row r="17333" spans="39:53" x14ac:dyDescent="0.2">
      <c r="AM17333" s="61"/>
      <c r="AN17333" s="61"/>
      <c r="AO17333" s="171"/>
      <c r="AP17333" s="61"/>
      <c r="AQ17333" s="61"/>
      <c r="AR17333" s="61"/>
      <c r="AS17333" s="61"/>
      <c r="AT17333" s="61"/>
      <c r="AU17333" s="61"/>
      <c r="AV17333" s="61"/>
      <c r="AW17333" s="61"/>
      <c r="AX17333" s="61"/>
      <c r="AY17333" s="61"/>
      <c r="AZ17333" s="61"/>
      <c r="BA17333" s="61"/>
    </row>
    <row r="17334" spans="39:53" x14ac:dyDescent="0.2">
      <c r="AM17334" s="61"/>
      <c r="AN17334" s="61"/>
      <c r="AO17334" s="171"/>
      <c r="AP17334" s="61"/>
      <c r="AQ17334" s="61"/>
      <c r="AR17334" s="61"/>
      <c r="AS17334" s="61"/>
      <c r="AT17334" s="61"/>
      <c r="AU17334" s="61"/>
      <c r="AV17334" s="61"/>
      <c r="AW17334" s="61"/>
      <c r="AX17334" s="61"/>
      <c r="AY17334" s="61"/>
      <c r="AZ17334" s="61"/>
      <c r="BA17334" s="61"/>
    </row>
    <row r="17335" spans="39:53" x14ac:dyDescent="0.2">
      <c r="AM17335" s="61"/>
      <c r="AN17335" s="61"/>
      <c r="AO17335" s="171"/>
      <c r="AP17335" s="61"/>
      <c r="AQ17335" s="61"/>
      <c r="AR17335" s="61"/>
      <c r="AS17335" s="61"/>
      <c r="AT17335" s="61"/>
      <c r="AU17335" s="61"/>
      <c r="AV17335" s="61"/>
      <c r="AW17335" s="61"/>
      <c r="AX17335" s="61"/>
      <c r="AY17335" s="61"/>
      <c r="AZ17335" s="61"/>
      <c r="BA17335" s="61"/>
    </row>
    <row r="17336" spans="39:53" x14ac:dyDescent="0.2">
      <c r="AM17336" s="61"/>
      <c r="AN17336" s="61"/>
      <c r="AO17336" s="171"/>
      <c r="AP17336" s="61"/>
      <c r="AQ17336" s="61"/>
      <c r="AR17336" s="61"/>
      <c r="AS17336" s="61"/>
      <c r="AT17336" s="61"/>
      <c r="AU17336" s="61"/>
      <c r="AV17336" s="61"/>
      <c r="AW17336" s="61"/>
      <c r="AX17336" s="61"/>
      <c r="AY17336" s="61"/>
      <c r="AZ17336" s="61"/>
      <c r="BA17336" s="61"/>
    </row>
    <row r="17337" spans="39:53" x14ac:dyDescent="0.2">
      <c r="AM17337" s="61"/>
      <c r="AN17337" s="61"/>
      <c r="AO17337" s="171"/>
      <c r="AP17337" s="61"/>
      <c r="AQ17337" s="61"/>
      <c r="AR17337" s="61"/>
      <c r="AS17337" s="61"/>
      <c r="AT17337" s="61"/>
      <c r="AU17337" s="61"/>
      <c r="AV17337" s="61"/>
      <c r="AW17337" s="61"/>
      <c r="AX17337" s="61"/>
      <c r="AY17337" s="61"/>
      <c r="AZ17337" s="61"/>
      <c r="BA17337" s="61"/>
    </row>
    <row r="17338" spans="39:53" x14ac:dyDescent="0.2">
      <c r="AM17338" s="61"/>
      <c r="AN17338" s="61"/>
      <c r="AO17338" s="171"/>
      <c r="AP17338" s="61"/>
      <c r="AQ17338" s="61"/>
      <c r="AR17338" s="61"/>
      <c r="AS17338" s="61"/>
      <c r="AT17338" s="61"/>
      <c r="AU17338" s="61"/>
      <c r="AV17338" s="61"/>
      <c r="AW17338" s="61"/>
      <c r="AX17338" s="61"/>
      <c r="AY17338" s="61"/>
      <c r="AZ17338" s="61"/>
      <c r="BA17338" s="61"/>
    </row>
    <row r="17339" spans="39:53" x14ac:dyDescent="0.2">
      <c r="AM17339" s="61"/>
      <c r="AN17339" s="61"/>
      <c r="AO17339" s="171"/>
      <c r="AP17339" s="61"/>
      <c r="AQ17339" s="61"/>
      <c r="AR17339" s="61"/>
      <c r="AS17339" s="61"/>
      <c r="AT17339" s="61"/>
      <c r="AU17339" s="61"/>
      <c r="AV17339" s="61"/>
      <c r="AW17339" s="61"/>
      <c r="AX17339" s="61"/>
      <c r="AY17339" s="61"/>
      <c r="AZ17339" s="61"/>
      <c r="BA17339" s="61"/>
    </row>
    <row r="17340" spans="39:53" x14ac:dyDescent="0.2">
      <c r="AM17340" s="61"/>
      <c r="AN17340" s="61"/>
      <c r="AO17340" s="171"/>
      <c r="AP17340" s="61"/>
      <c r="AQ17340" s="61"/>
      <c r="AR17340" s="61"/>
      <c r="AS17340" s="61"/>
      <c r="AT17340" s="61"/>
      <c r="AU17340" s="61"/>
      <c r="AV17340" s="61"/>
      <c r="AW17340" s="61"/>
      <c r="AX17340" s="61"/>
      <c r="AY17340" s="61"/>
      <c r="AZ17340" s="61"/>
      <c r="BA17340" s="61"/>
    </row>
    <row r="17341" spans="39:53" x14ac:dyDescent="0.2">
      <c r="AM17341" s="61"/>
      <c r="AN17341" s="61"/>
      <c r="AO17341" s="171"/>
      <c r="AP17341" s="61"/>
      <c r="AQ17341" s="61"/>
      <c r="AR17341" s="61"/>
      <c r="AS17341" s="61"/>
      <c r="AT17341" s="61"/>
      <c r="AU17341" s="61"/>
      <c r="AV17341" s="61"/>
      <c r="AW17341" s="61"/>
      <c r="AX17341" s="61"/>
      <c r="AY17341" s="61"/>
      <c r="AZ17341" s="61"/>
      <c r="BA17341" s="61"/>
    </row>
    <row r="17342" spans="39:53" x14ac:dyDescent="0.2">
      <c r="AM17342" s="61"/>
      <c r="AN17342" s="61"/>
      <c r="AO17342" s="171"/>
      <c r="AP17342" s="61"/>
      <c r="AQ17342" s="61"/>
      <c r="AR17342" s="61"/>
      <c r="AS17342" s="61"/>
      <c r="AT17342" s="61"/>
      <c r="AU17342" s="61"/>
      <c r="AV17342" s="61"/>
      <c r="AW17342" s="61"/>
      <c r="AX17342" s="61"/>
      <c r="AY17342" s="61"/>
      <c r="AZ17342" s="61"/>
      <c r="BA17342" s="61"/>
    </row>
    <row r="17343" spans="39:53" x14ac:dyDescent="0.2">
      <c r="AM17343" s="61"/>
      <c r="AN17343" s="61"/>
      <c r="AO17343" s="171"/>
      <c r="AP17343" s="61"/>
      <c r="AQ17343" s="61"/>
      <c r="AR17343" s="61"/>
      <c r="AS17343" s="61"/>
      <c r="AT17343" s="61"/>
      <c r="AU17343" s="61"/>
      <c r="AV17343" s="61"/>
      <c r="AW17343" s="61"/>
      <c r="AX17343" s="61"/>
      <c r="AY17343" s="61"/>
      <c r="AZ17343" s="61"/>
      <c r="BA17343" s="61"/>
    </row>
    <row r="17344" spans="39:53" x14ac:dyDescent="0.2">
      <c r="AM17344" s="61"/>
      <c r="AN17344" s="61"/>
      <c r="AO17344" s="171"/>
      <c r="AP17344" s="61"/>
      <c r="AQ17344" s="61"/>
      <c r="AR17344" s="61"/>
      <c r="AS17344" s="61"/>
      <c r="AT17344" s="61"/>
      <c r="AU17344" s="61"/>
      <c r="AV17344" s="61"/>
      <c r="AW17344" s="61"/>
      <c r="AX17344" s="61"/>
      <c r="AY17344" s="61"/>
      <c r="AZ17344" s="61"/>
      <c r="BA17344" s="61"/>
    </row>
    <row r="17345" spans="39:53" x14ac:dyDescent="0.2">
      <c r="AM17345" s="61"/>
      <c r="AN17345" s="61"/>
      <c r="AO17345" s="171"/>
      <c r="AP17345" s="61"/>
      <c r="AQ17345" s="61"/>
      <c r="AR17345" s="61"/>
      <c r="AS17345" s="61"/>
      <c r="AT17345" s="61"/>
      <c r="AU17345" s="61"/>
      <c r="AV17345" s="61"/>
      <c r="AW17345" s="61"/>
      <c r="AX17345" s="61"/>
      <c r="AY17345" s="61"/>
      <c r="AZ17345" s="61"/>
      <c r="BA17345" s="61"/>
    </row>
    <row r="17346" spans="39:53" x14ac:dyDescent="0.2">
      <c r="AM17346" s="61"/>
      <c r="AN17346" s="61"/>
      <c r="AO17346" s="171"/>
      <c r="AP17346" s="61"/>
      <c r="AQ17346" s="61"/>
      <c r="AR17346" s="61"/>
      <c r="AS17346" s="61"/>
      <c r="AT17346" s="61"/>
      <c r="AU17346" s="61"/>
      <c r="AV17346" s="61"/>
      <c r="AW17346" s="61"/>
      <c r="AX17346" s="61"/>
      <c r="AY17346" s="61"/>
      <c r="AZ17346" s="61"/>
      <c r="BA17346" s="61"/>
    </row>
    <row r="17347" spans="39:53" x14ac:dyDescent="0.2">
      <c r="AM17347" s="61"/>
      <c r="AN17347" s="61"/>
      <c r="AO17347" s="171"/>
      <c r="AP17347" s="61"/>
      <c r="AQ17347" s="61"/>
      <c r="AR17347" s="61"/>
      <c r="AS17347" s="61"/>
      <c r="AT17347" s="61"/>
      <c r="AU17347" s="61"/>
      <c r="AV17347" s="61"/>
      <c r="AW17347" s="61"/>
      <c r="AX17347" s="61"/>
      <c r="AY17347" s="61"/>
      <c r="AZ17347" s="61"/>
      <c r="BA17347" s="61"/>
    </row>
    <row r="17348" spans="39:53" x14ac:dyDescent="0.2">
      <c r="AM17348" s="61"/>
      <c r="AN17348" s="61"/>
      <c r="AO17348" s="171"/>
      <c r="AP17348" s="61"/>
      <c r="AQ17348" s="61"/>
      <c r="AR17348" s="61"/>
      <c r="AS17348" s="61"/>
      <c r="AT17348" s="61"/>
      <c r="AU17348" s="61"/>
      <c r="AV17348" s="61"/>
      <c r="AW17348" s="61"/>
      <c r="AX17348" s="61"/>
      <c r="AY17348" s="61"/>
      <c r="AZ17348" s="61"/>
      <c r="BA17348" s="61"/>
    </row>
    <row r="17349" spans="39:53" x14ac:dyDescent="0.2">
      <c r="AM17349" s="61"/>
      <c r="AN17349" s="61"/>
      <c r="AO17349" s="171"/>
      <c r="AP17349" s="61"/>
      <c r="AQ17349" s="61"/>
      <c r="AR17349" s="61"/>
      <c r="AS17349" s="61"/>
      <c r="AT17349" s="61"/>
      <c r="AU17349" s="61"/>
      <c r="AV17349" s="61"/>
      <c r="AW17349" s="61"/>
      <c r="AX17349" s="61"/>
      <c r="AY17349" s="61"/>
      <c r="AZ17349" s="61"/>
      <c r="BA17349" s="61"/>
    </row>
    <row r="17350" spans="39:53" x14ac:dyDescent="0.2">
      <c r="AM17350" s="61"/>
      <c r="AN17350" s="61"/>
      <c r="AO17350" s="171"/>
      <c r="AP17350" s="61"/>
      <c r="AQ17350" s="61"/>
      <c r="AR17350" s="61"/>
      <c r="AS17350" s="61"/>
      <c r="AT17350" s="61"/>
      <c r="AU17350" s="61"/>
      <c r="AV17350" s="61"/>
      <c r="AW17350" s="61"/>
      <c r="AX17350" s="61"/>
      <c r="AY17350" s="61"/>
      <c r="AZ17350" s="61"/>
      <c r="BA17350" s="61"/>
    </row>
    <row r="17351" spans="39:53" x14ac:dyDescent="0.2">
      <c r="AM17351" s="61"/>
      <c r="AN17351" s="61"/>
      <c r="AO17351" s="171"/>
      <c r="AP17351" s="61"/>
      <c r="AQ17351" s="61"/>
      <c r="AR17351" s="61"/>
      <c r="AS17351" s="61"/>
      <c r="AT17351" s="61"/>
      <c r="AU17351" s="61"/>
      <c r="AV17351" s="61"/>
      <c r="AW17351" s="61"/>
      <c r="AX17351" s="61"/>
      <c r="AY17351" s="61"/>
      <c r="AZ17351" s="61"/>
      <c r="BA17351" s="61"/>
    </row>
    <row r="17352" spans="39:53" x14ac:dyDescent="0.2">
      <c r="AM17352" s="61"/>
      <c r="AN17352" s="61"/>
      <c r="AO17352" s="171"/>
      <c r="AP17352" s="61"/>
      <c r="AQ17352" s="61"/>
      <c r="AR17352" s="61"/>
      <c r="AS17352" s="61"/>
      <c r="AT17352" s="61"/>
      <c r="AU17352" s="61"/>
      <c r="AV17352" s="61"/>
      <c r="AW17352" s="61"/>
      <c r="AX17352" s="61"/>
      <c r="AY17352" s="61"/>
      <c r="AZ17352" s="61"/>
      <c r="BA17352" s="61"/>
    </row>
    <row r="17353" spans="39:53" x14ac:dyDescent="0.2">
      <c r="AM17353" s="61"/>
      <c r="AN17353" s="61"/>
      <c r="AO17353" s="171"/>
      <c r="AP17353" s="61"/>
      <c r="AQ17353" s="61"/>
      <c r="AR17353" s="61"/>
      <c r="AS17353" s="61"/>
      <c r="AT17353" s="61"/>
      <c r="AU17353" s="61"/>
      <c r="AV17353" s="61"/>
      <c r="AW17353" s="61"/>
      <c r="AX17353" s="61"/>
      <c r="AY17353" s="61"/>
      <c r="AZ17353" s="61"/>
      <c r="BA17353" s="61"/>
    </row>
    <row r="17354" spans="39:53" x14ac:dyDescent="0.2">
      <c r="AM17354" s="61"/>
      <c r="AN17354" s="61"/>
      <c r="AO17354" s="171"/>
      <c r="AP17354" s="61"/>
      <c r="AQ17354" s="61"/>
      <c r="AR17354" s="61"/>
      <c r="AS17354" s="61"/>
      <c r="AT17354" s="61"/>
      <c r="AU17354" s="61"/>
      <c r="AV17354" s="61"/>
      <c r="AW17354" s="61"/>
      <c r="AX17354" s="61"/>
      <c r="AY17354" s="61"/>
      <c r="AZ17354" s="61"/>
      <c r="BA17354" s="61"/>
    </row>
    <row r="17355" spans="39:53" x14ac:dyDescent="0.2">
      <c r="AM17355" s="61"/>
      <c r="AN17355" s="61"/>
      <c r="AO17355" s="171"/>
      <c r="AP17355" s="61"/>
      <c r="AQ17355" s="61"/>
      <c r="AR17355" s="61"/>
      <c r="AS17355" s="61"/>
      <c r="AT17355" s="61"/>
      <c r="AU17355" s="61"/>
      <c r="AV17355" s="61"/>
      <c r="AW17355" s="61"/>
      <c r="AX17355" s="61"/>
      <c r="AY17355" s="61"/>
      <c r="AZ17355" s="61"/>
      <c r="BA17355" s="61"/>
    </row>
    <row r="17356" spans="39:53" x14ac:dyDescent="0.2">
      <c r="AM17356" s="61"/>
      <c r="AN17356" s="61"/>
      <c r="AO17356" s="171"/>
      <c r="AP17356" s="61"/>
      <c r="AQ17356" s="61"/>
      <c r="AR17356" s="61"/>
      <c r="AS17356" s="61"/>
      <c r="AT17356" s="61"/>
      <c r="AU17356" s="61"/>
      <c r="AV17356" s="61"/>
      <c r="AW17356" s="61"/>
      <c r="AX17356" s="61"/>
      <c r="AY17356" s="61"/>
      <c r="AZ17356" s="61"/>
      <c r="BA17356" s="61"/>
    </row>
    <row r="17357" spans="39:53" x14ac:dyDescent="0.2">
      <c r="AM17357" s="61"/>
      <c r="AN17357" s="61"/>
      <c r="AO17357" s="171"/>
      <c r="AP17357" s="61"/>
      <c r="AQ17357" s="61"/>
      <c r="AR17357" s="61"/>
      <c r="AS17357" s="61"/>
      <c r="AT17357" s="61"/>
      <c r="AU17357" s="61"/>
      <c r="AV17357" s="61"/>
      <c r="AW17357" s="61"/>
      <c r="AX17357" s="61"/>
      <c r="AY17357" s="61"/>
      <c r="AZ17357" s="61"/>
      <c r="BA17357" s="61"/>
    </row>
    <row r="17358" spans="39:53" x14ac:dyDescent="0.2">
      <c r="AM17358" s="61"/>
      <c r="AN17358" s="61"/>
      <c r="AO17358" s="171"/>
      <c r="AP17358" s="61"/>
      <c r="AQ17358" s="61"/>
      <c r="AR17358" s="61"/>
      <c r="AS17358" s="61"/>
      <c r="AT17358" s="61"/>
      <c r="AU17358" s="61"/>
      <c r="AV17358" s="61"/>
      <c r="AW17358" s="61"/>
      <c r="AX17358" s="61"/>
      <c r="AY17358" s="61"/>
      <c r="AZ17358" s="61"/>
      <c r="BA17358" s="61"/>
    </row>
    <row r="17359" spans="39:53" x14ac:dyDescent="0.2">
      <c r="AM17359" s="61"/>
      <c r="AN17359" s="61"/>
      <c r="AO17359" s="171"/>
      <c r="AP17359" s="61"/>
      <c r="AQ17359" s="61"/>
      <c r="AR17359" s="61"/>
      <c r="AS17359" s="61"/>
      <c r="AT17359" s="61"/>
      <c r="AU17359" s="61"/>
      <c r="AV17359" s="61"/>
      <c r="AW17359" s="61"/>
      <c r="AX17359" s="61"/>
      <c r="AY17359" s="61"/>
      <c r="AZ17359" s="61"/>
      <c r="BA17359" s="61"/>
    </row>
    <row r="17360" spans="39:53" x14ac:dyDescent="0.2">
      <c r="AM17360" s="61"/>
      <c r="AN17360" s="61"/>
      <c r="AO17360" s="171"/>
      <c r="AP17360" s="61"/>
      <c r="AQ17360" s="61"/>
      <c r="AR17360" s="61"/>
      <c r="AS17360" s="61"/>
      <c r="AT17360" s="61"/>
      <c r="AU17360" s="61"/>
      <c r="AV17360" s="61"/>
      <c r="AW17360" s="61"/>
      <c r="AX17360" s="61"/>
      <c r="AY17360" s="61"/>
      <c r="AZ17360" s="61"/>
      <c r="BA17360" s="61"/>
    </row>
    <row r="17361" spans="39:53" x14ac:dyDescent="0.2">
      <c r="AM17361" s="61"/>
      <c r="AN17361" s="61"/>
      <c r="AO17361" s="171"/>
      <c r="AP17361" s="61"/>
      <c r="AQ17361" s="61"/>
      <c r="AR17361" s="61"/>
      <c r="AS17361" s="61"/>
      <c r="AT17361" s="61"/>
      <c r="AU17361" s="61"/>
      <c r="AV17361" s="61"/>
      <c r="AW17361" s="61"/>
      <c r="AX17361" s="61"/>
      <c r="AY17361" s="61"/>
      <c r="AZ17361" s="61"/>
      <c r="BA17361" s="61"/>
    </row>
    <row r="17362" spans="39:53" x14ac:dyDescent="0.2">
      <c r="AM17362" s="61"/>
      <c r="AN17362" s="61"/>
      <c r="AO17362" s="171"/>
      <c r="AP17362" s="61"/>
      <c r="AQ17362" s="61"/>
      <c r="AR17362" s="61"/>
      <c r="AS17362" s="61"/>
      <c r="AT17362" s="61"/>
      <c r="AU17362" s="61"/>
      <c r="AV17362" s="61"/>
      <c r="AW17362" s="61"/>
      <c r="AX17362" s="61"/>
      <c r="AY17362" s="61"/>
      <c r="AZ17362" s="61"/>
      <c r="BA17362" s="61"/>
    </row>
    <row r="17363" spans="39:53" x14ac:dyDescent="0.2">
      <c r="AM17363" s="61"/>
      <c r="AN17363" s="61"/>
      <c r="AO17363" s="171"/>
      <c r="AP17363" s="61"/>
      <c r="AQ17363" s="61"/>
      <c r="AR17363" s="61"/>
      <c r="AS17363" s="61"/>
      <c r="AT17363" s="61"/>
      <c r="AU17363" s="61"/>
      <c r="AV17363" s="61"/>
      <c r="AW17363" s="61"/>
      <c r="AX17363" s="61"/>
      <c r="AY17363" s="61"/>
      <c r="AZ17363" s="61"/>
      <c r="BA17363" s="61"/>
    </row>
    <row r="17364" spans="39:53" x14ac:dyDescent="0.2">
      <c r="AM17364" s="61"/>
      <c r="AN17364" s="61"/>
      <c r="AO17364" s="171"/>
      <c r="AP17364" s="61"/>
      <c r="AQ17364" s="61"/>
      <c r="AR17364" s="61"/>
      <c r="AS17364" s="61"/>
      <c r="AT17364" s="61"/>
      <c r="AU17364" s="61"/>
      <c r="AV17364" s="61"/>
      <c r="AW17364" s="61"/>
      <c r="AX17364" s="61"/>
      <c r="AY17364" s="61"/>
      <c r="AZ17364" s="61"/>
      <c r="BA17364" s="61"/>
    </row>
    <row r="17365" spans="39:53" x14ac:dyDescent="0.2">
      <c r="AM17365" s="61"/>
      <c r="AN17365" s="61"/>
      <c r="AO17365" s="171"/>
      <c r="AP17365" s="61"/>
      <c r="AQ17365" s="61"/>
      <c r="AR17365" s="61"/>
      <c r="AS17365" s="61"/>
      <c r="AT17365" s="61"/>
      <c r="AU17365" s="61"/>
      <c r="AV17365" s="61"/>
      <c r="AW17365" s="61"/>
      <c r="AX17365" s="61"/>
      <c r="AY17365" s="61"/>
      <c r="AZ17365" s="61"/>
      <c r="BA17365" s="61"/>
    </row>
    <row r="17366" spans="39:53" x14ac:dyDescent="0.2">
      <c r="AM17366" s="61"/>
      <c r="AN17366" s="61"/>
      <c r="AO17366" s="171"/>
      <c r="AP17366" s="61"/>
      <c r="AQ17366" s="61"/>
      <c r="AR17366" s="61"/>
      <c r="AS17366" s="61"/>
      <c r="AT17366" s="61"/>
      <c r="AU17366" s="61"/>
      <c r="AV17366" s="61"/>
      <c r="AW17366" s="61"/>
      <c r="AX17366" s="61"/>
      <c r="AY17366" s="61"/>
      <c r="AZ17366" s="61"/>
      <c r="BA17366" s="61"/>
    </row>
    <row r="17367" spans="39:53" x14ac:dyDescent="0.2">
      <c r="AM17367" s="61"/>
      <c r="AN17367" s="61"/>
      <c r="AO17367" s="171"/>
      <c r="AP17367" s="61"/>
      <c r="AQ17367" s="61"/>
      <c r="AR17367" s="61"/>
      <c r="AS17367" s="61"/>
      <c r="AT17367" s="61"/>
      <c r="AU17367" s="61"/>
      <c r="AV17367" s="61"/>
      <c r="AW17367" s="61"/>
      <c r="AX17367" s="61"/>
      <c r="AY17367" s="61"/>
      <c r="AZ17367" s="61"/>
      <c r="BA17367" s="61"/>
    </row>
    <row r="17368" spans="39:53" x14ac:dyDescent="0.2">
      <c r="AM17368" s="61"/>
      <c r="AN17368" s="61"/>
      <c r="AO17368" s="171"/>
      <c r="AP17368" s="61"/>
      <c r="AQ17368" s="61"/>
      <c r="AR17368" s="61"/>
      <c r="AS17368" s="61"/>
      <c r="AT17368" s="61"/>
      <c r="AU17368" s="61"/>
      <c r="AV17368" s="61"/>
      <c r="AW17368" s="61"/>
      <c r="AX17368" s="61"/>
      <c r="AY17368" s="61"/>
      <c r="AZ17368" s="61"/>
      <c r="BA17368" s="61"/>
    </row>
    <row r="17369" spans="39:53" x14ac:dyDescent="0.2">
      <c r="AM17369" s="61"/>
      <c r="AN17369" s="61"/>
      <c r="AO17369" s="171"/>
      <c r="AP17369" s="61"/>
      <c r="AQ17369" s="61"/>
      <c r="AR17369" s="61"/>
      <c r="AS17369" s="61"/>
      <c r="AT17369" s="61"/>
      <c r="AU17369" s="61"/>
      <c r="AV17369" s="61"/>
      <c r="AW17369" s="61"/>
      <c r="AX17369" s="61"/>
      <c r="AY17369" s="61"/>
      <c r="AZ17369" s="61"/>
      <c r="BA17369" s="61"/>
    </row>
    <row r="17370" spans="39:53" x14ac:dyDescent="0.2">
      <c r="AM17370" s="61"/>
      <c r="AN17370" s="61"/>
      <c r="AO17370" s="171"/>
      <c r="AP17370" s="61"/>
      <c r="AQ17370" s="61"/>
      <c r="AR17370" s="61"/>
      <c r="AS17370" s="61"/>
      <c r="AT17370" s="61"/>
      <c r="AU17370" s="61"/>
      <c r="AV17370" s="61"/>
      <c r="AW17370" s="61"/>
      <c r="AX17370" s="61"/>
      <c r="AY17370" s="61"/>
      <c r="AZ17370" s="61"/>
      <c r="BA17370" s="61"/>
    </row>
    <row r="17371" spans="39:53" x14ac:dyDescent="0.2">
      <c r="AM17371" s="61"/>
      <c r="AN17371" s="61"/>
      <c r="AO17371" s="171"/>
      <c r="AP17371" s="61"/>
      <c r="AQ17371" s="61"/>
      <c r="AR17371" s="61"/>
      <c r="AS17371" s="61"/>
      <c r="AT17371" s="61"/>
      <c r="AU17371" s="61"/>
      <c r="AV17371" s="61"/>
      <c r="AW17371" s="61"/>
      <c r="AX17371" s="61"/>
      <c r="AY17371" s="61"/>
      <c r="AZ17371" s="61"/>
      <c r="BA17371" s="61"/>
    </row>
    <row r="17372" spans="39:53" x14ac:dyDescent="0.2">
      <c r="AM17372" s="61"/>
      <c r="AN17372" s="61"/>
      <c r="AO17372" s="171"/>
      <c r="AP17372" s="61"/>
      <c r="AQ17372" s="61"/>
      <c r="AR17372" s="61"/>
      <c r="AS17372" s="61"/>
      <c r="AT17372" s="61"/>
      <c r="AU17372" s="61"/>
      <c r="AV17372" s="61"/>
      <c r="AW17372" s="61"/>
      <c r="AX17372" s="61"/>
      <c r="AY17372" s="61"/>
      <c r="AZ17372" s="61"/>
      <c r="BA17372" s="61"/>
    </row>
    <row r="17373" spans="39:53" x14ac:dyDescent="0.2">
      <c r="AM17373" s="61"/>
      <c r="AN17373" s="61"/>
      <c r="AO17373" s="171"/>
      <c r="AP17373" s="61"/>
      <c r="AQ17373" s="61"/>
      <c r="AR17373" s="61"/>
      <c r="AS17373" s="61"/>
      <c r="AT17373" s="61"/>
      <c r="AU17373" s="61"/>
      <c r="AV17373" s="61"/>
      <c r="AW17373" s="61"/>
      <c r="AX17373" s="61"/>
      <c r="AY17373" s="61"/>
      <c r="AZ17373" s="61"/>
      <c r="BA17373" s="61"/>
    </row>
    <row r="17374" spans="39:53" x14ac:dyDescent="0.2">
      <c r="AM17374" s="61"/>
      <c r="AN17374" s="61"/>
      <c r="AO17374" s="171"/>
      <c r="AP17374" s="61"/>
      <c r="AQ17374" s="61"/>
      <c r="AR17374" s="61"/>
      <c r="AS17374" s="61"/>
      <c r="AT17374" s="61"/>
      <c r="AU17374" s="61"/>
      <c r="AV17374" s="61"/>
      <c r="AW17374" s="61"/>
      <c r="AX17374" s="61"/>
      <c r="AY17374" s="61"/>
      <c r="AZ17374" s="61"/>
      <c r="BA17374" s="61"/>
    </row>
    <row r="17375" spans="39:53" x14ac:dyDescent="0.2">
      <c r="AM17375" s="61"/>
      <c r="AN17375" s="61"/>
      <c r="AO17375" s="171"/>
      <c r="AP17375" s="61"/>
      <c r="AQ17375" s="61"/>
      <c r="AR17375" s="61"/>
      <c r="AS17375" s="61"/>
      <c r="AT17375" s="61"/>
      <c r="AU17375" s="61"/>
      <c r="AV17375" s="61"/>
      <c r="AW17375" s="61"/>
      <c r="AX17375" s="61"/>
      <c r="AY17375" s="61"/>
      <c r="AZ17375" s="61"/>
      <c r="BA17375" s="61"/>
    </row>
    <row r="17376" spans="39:53" x14ac:dyDescent="0.2">
      <c r="AM17376" s="61"/>
      <c r="AN17376" s="61"/>
      <c r="AO17376" s="171"/>
      <c r="AP17376" s="61"/>
      <c r="AQ17376" s="61"/>
      <c r="AR17376" s="61"/>
      <c r="AS17376" s="61"/>
      <c r="AT17376" s="61"/>
      <c r="AU17376" s="61"/>
      <c r="AV17376" s="61"/>
      <c r="AW17376" s="61"/>
      <c r="AX17376" s="61"/>
      <c r="AY17376" s="61"/>
      <c r="AZ17376" s="61"/>
      <c r="BA17376" s="61"/>
    </row>
    <row r="17377" spans="39:53" x14ac:dyDescent="0.2">
      <c r="AM17377" s="61"/>
      <c r="AN17377" s="61"/>
      <c r="AO17377" s="171"/>
      <c r="AP17377" s="61"/>
      <c r="AQ17377" s="61"/>
      <c r="AR17377" s="61"/>
      <c r="AS17377" s="61"/>
      <c r="AT17377" s="61"/>
      <c r="AU17377" s="61"/>
      <c r="AV17377" s="61"/>
      <c r="AW17377" s="61"/>
      <c r="AX17377" s="61"/>
      <c r="AY17377" s="61"/>
      <c r="AZ17377" s="61"/>
      <c r="BA17377" s="61"/>
    </row>
    <row r="17378" spans="39:53" x14ac:dyDescent="0.2">
      <c r="AM17378" s="61"/>
      <c r="AN17378" s="61"/>
      <c r="AO17378" s="171"/>
      <c r="AP17378" s="61"/>
      <c r="AQ17378" s="61"/>
      <c r="AR17378" s="61"/>
      <c r="AS17378" s="61"/>
      <c r="AT17378" s="61"/>
      <c r="AU17378" s="61"/>
      <c r="AV17378" s="61"/>
      <c r="AW17378" s="61"/>
      <c r="AX17378" s="61"/>
      <c r="AY17378" s="61"/>
      <c r="AZ17378" s="61"/>
      <c r="BA17378" s="61"/>
    </row>
    <row r="17379" spans="39:53" x14ac:dyDescent="0.2">
      <c r="AM17379" s="61"/>
      <c r="AN17379" s="61"/>
      <c r="AO17379" s="171"/>
      <c r="AP17379" s="61"/>
      <c r="AQ17379" s="61"/>
      <c r="AR17379" s="61"/>
      <c r="AS17379" s="61"/>
      <c r="AT17379" s="61"/>
      <c r="AU17379" s="61"/>
      <c r="AV17379" s="61"/>
      <c r="AW17379" s="61"/>
      <c r="AX17379" s="61"/>
      <c r="AY17379" s="61"/>
      <c r="AZ17379" s="61"/>
      <c r="BA17379" s="61"/>
    </row>
    <row r="17380" spans="39:53" x14ac:dyDescent="0.2">
      <c r="AM17380" s="61"/>
      <c r="AN17380" s="61"/>
      <c r="AO17380" s="171"/>
      <c r="AP17380" s="61"/>
      <c r="AQ17380" s="61"/>
      <c r="AR17380" s="61"/>
      <c r="AS17380" s="61"/>
      <c r="AT17380" s="61"/>
      <c r="AU17380" s="61"/>
      <c r="AV17380" s="61"/>
      <c r="AW17380" s="61"/>
      <c r="AX17380" s="61"/>
      <c r="AY17380" s="61"/>
      <c r="AZ17380" s="61"/>
      <c r="BA17380" s="61"/>
    </row>
    <row r="17381" spans="39:53" x14ac:dyDescent="0.2">
      <c r="AM17381" s="61"/>
      <c r="AN17381" s="61"/>
      <c r="AO17381" s="171"/>
      <c r="AP17381" s="61"/>
      <c r="AQ17381" s="61"/>
      <c r="AR17381" s="61"/>
      <c r="AS17381" s="61"/>
      <c r="AT17381" s="61"/>
      <c r="AU17381" s="61"/>
      <c r="AV17381" s="61"/>
      <c r="AW17381" s="61"/>
      <c r="AX17381" s="61"/>
      <c r="AY17381" s="61"/>
      <c r="AZ17381" s="61"/>
      <c r="BA17381" s="61"/>
    </row>
    <row r="17382" spans="39:53" x14ac:dyDescent="0.2">
      <c r="AM17382" s="61"/>
      <c r="AN17382" s="61"/>
      <c r="AO17382" s="171"/>
      <c r="AP17382" s="61"/>
      <c r="AQ17382" s="61"/>
      <c r="AR17382" s="61"/>
      <c r="AS17382" s="61"/>
      <c r="AT17382" s="61"/>
      <c r="AU17382" s="61"/>
      <c r="AV17382" s="61"/>
      <c r="AW17382" s="61"/>
      <c r="AX17382" s="61"/>
      <c r="AY17382" s="61"/>
      <c r="AZ17382" s="61"/>
      <c r="BA17382" s="61"/>
    </row>
    <row r="17383" spans="39:53" x14ac:dyDescent="0.2">
      <c r="AM17383" s="61"/>
      <c r="AN17383" s="61"/>
      <c r="AO17383" s="171"/>
      <c r="AP17383" s="61"/>
      <c r="AQ17383" s="61"/>
      <c r="AR17383" s="61"/>
      <c r="AS17383" s="61"/>
      <c r="AT17383" s="61"/>
      <c r="AU17383" s="61"/>
      <c r="AV17383" s="61"/>
      <c r="AW17383" s="61"/>
      <c r="AX17383" s="61"/>
      <c r="AY17383" s="61"/>
      <c r="AZ17383" s="61"/>
      <c r="BA17383" s="61"/>
    </row>
    <row r="17384" spans="39:53" x14ac:dyDescent="0.2">
      <c r="AM17384" s="61"/>
      <c r="AN17384" s="61"/>
      <c r="AO17384" s="171"/>
      <c r="AP17384" s="61"/>
      <c r="AQ17384" s="61"/>
      <c r="AR17384" s="61"/>
      <c r="AS17384" s="61"/>
      <c r="AT17384" s="61"/>
      <c r="AU17384" s="61"/>
      <c r="AV17384" s="61"/>
      <c r="AW17384" s="61"/>
      <c r="AX17384" s="61"/>
      <c r="AY17384" s="61"/>
      <c r="AZ17384" s="61"/>
      <c r="BA17384" s="61"/>
    </row>
    <row r="17385" spans="39:53" x14ac:dyDescent="0.2">
      <c r="AM17385" s="61"/>
      <c r="AN17385" s="61"/>
      <c r="AO17385" s="171"/>
      <c r="AP17385" s="61"/>
      <c r="AQ17385" s="61"/>
      <c r="AR17385" s="61"/>
      <c r="AS17385" s="61"/>
      <c r="AT17385" s="61"/>
      <c r="AU17385" s="61"/>
      <c r="AV17385" s="61"/>
      <c r="AW17385" s="61"/>
      <c r="AX17385" s="61"/>
      <c r="AY17385" s="61"/>
      <c r="AZ17385" s="61"/>
      <c r="BA17385" s="61"/>
    </row>
    <row r="17386" spans="39:53" x14ac:dyDescent="0.2">
      <c r="AM17386" s="61"/>
      <c r="AN17386" s="61"/>
      <c r="AO17386" s="171"/>
      <c r="AP17386" s="61"/>
      <c r="AQ17386" s="61"/>
      <c r="AR17386" s="61"/>
      <c r="AS17386" s="61"/>
      <c r="AT17386" s="61"/>
      <c r="AU17386" s="61"/>
      <c r="AV17386" s="61"/>
      <c r="AW17386" s="61"/>
      <c r="AX17386" s="61"/>
      <c r="AY17386" s="61"/>
      <c r="AZ17386" s="61"/>
      <c r="BA17386" s="61"/>
    </row>
    <row r="17387" spans="39:53" x14ac:dyDescent="0.2">
      <c r="AM17387" s="61"/>
      <c r="AN17387" s="61"/>
      <c r="AO17387" s="171"/>
      <c r="AP17387" s="61"/>
      <c r="AQ17387" s="61"/>
      <c r="AR17387" s="61"/>
      <c r="AS17387" s="61"/>
      <c r="AT17387" s="61"/>
      <c r="AU17387" s="61"/>
      <c r="AV17387" s="61"/>
      <c r="AW17387" s="61"/>
      <c r="AX17387" s="61"/>
      <c r="AY17387" s="61"/>
      <c r="AZ17387" s="61"/>
      <c r="BA17387" s="61"/>
    </row>
    <row r="17388" spans="39:53" x14ac:dyDescent="0.2">
      <c r="AM17388" s="61"/>
      <c r="AN17388" s="61"/>
      <c r="AO17388" s="171"/>
      <c r="AP17388" s="61"/>
      <c r="AQ17388" s="61"/>
      <c r="AR17388" s="61"/>
      <c r="AS17388" s="61"/>
      <c r="AT17388" s="61"/>
      <c r="AU17388" s="61"/>
      <c r="AV17388" s="61"/>
      <c r="AW17388" s="61"/>
      <c r="AX17388" s="61"/>
      <c r="AY17388" s="61"/>
      <c r="AZ17388" s="61"/>
      <c r="BA17388" s="61"/>
    </row>
    <row r="17389" spans="39:53" x14ac:dyDescent="0.2">
      <c r="AM17389" s="61"/>
      <c r="AN17389" s="61"/>
      <c r="AO17389" s="171"/>
      <c r="AP17389" s="61"/>
      <c r="AQ17389" s="61"/>
      <c r="AR17389" s="61"/>
      <c r="AS17389" s="61"/>
      <c r="AT17389" s="61"/>
      <c r="AU17389" s="61"/>
      <c r="AV17389" s="61"/>
      <c r="AW17389" s="61"/>
      <c r="AX17389" s="61"/>
      <c r="AY17389" s="61"/>
      <c r="AZ17389" s="61"/>
      <c r="BA17389" s="61"/>
    </row>
    <row r="17390" spans="39:53" x14ac:dyDescent="0.2">
      <c r="AM17390" s="61"/>
      <c r="AN17390" s="61"/>
      <c r="AO17390" s="171"/>
      <c r="AP17390" s="61"/>
      <c r="AQ17390" s="61"/>
      <c r="AR17390" s="61"/>
      <c r="AS17390" s="61"/>
      <c r="AT17390" s="61"/>
      <c r="AU17390" s="61"/>
      <c r="AV17390" s="61"/>
      <c r="AW17390" s="61"/>
      <c r="AX17390" s="61"/>
      <c r="AY17390" s="61"/>
      <c r="AZ17390" s="61"/>
      <c r="BA17390" s="61"/>
    </row>
    <row r="17391" spans="39:53" x14ac:dyDescent="0.2">
      <c r="AM17391" s="61"/>
      <c r="AN17391" s="61"/>
      <c r="AO17391" s="171"/>
      <c r="AP17391" s="61"/>
      <c r="AQ17391" s="61"/>
      <c r="AR17391" s="61"/>
      <c r="AS17391" s="61"/>
      <c r="AT17391" s="61"/>
      <c r="AU17391" s="61"/>
      <c r="AV17391" s="61"/>
      <c r="AW17391" s="61"/>
      <c r="AX17391" s="61"/>
      <c r="AY17391" s="61"/>
      <c r="AZ17391" s="61"/>
      <c r="BA17391" s="61"/>
    </row>
    <row r="17392" spans="39:53" x14ac:dyDescent="0.2">
      <c r="AM17392" s="61"/>
      <c r="AN17392" s="61"/>
      <c r="AO17392" s="171"/>
      <c r="AP17392" s="61"/>
      <c r="AQ17392" s="61"/>
      <c r="AR17392" s="61"/>
      <c r="AS17392" s="61"/>
      <c r="AT17392" s="61"/>
      <c r="AU17392" s="61"/>
      <c r="AV17392" s="61"/>
      <c r="AW17392" s="61"/>
      <c r="AX17392" s="61"/>
      <c r="AY17392" s="61"/>
      <c r="AZ17392" s="61"/>
      <c r="BA17392" s="61"/>
    </row>
    <row r="17393" spans="39:53" x14ac:dyDescent="0.2">
      <c r="AM17393" s="61"/>
      <c r="AN17393" s="61"/>
      <c r="AO17393" s="171"/>
      <c r="AP17393" s="61"/>
      <c r="AQ17393" s="61"/>
      <c r="AR17393" s="61"/>
      <c r="AS17393" s="61"/>
      <c r="AT17393" s="61"/>
      <c r="AU17393" s="61"/>
      <c r="AV17393" s="61"/>
      <c r="AW17393" s="61"/>
      <c r="AX17393" s="61"/>
      <c r="AY17393" s="61"/>
      <c r="AZ17393" s="61"/>
      <c r="BA17393" s="61"/>
    </row>
    <row r="17394" spans="39:53" x14ac:dyDescent="0.2">
      <c r="AM17394" s="61"/>
      <c r="AN17394" s="61"/>
      <c r="AO17394" s="171"/>
      <c r="AP17394" s="61"/>
      <c r="AQ17394" s="61"/>
      <c r="AR17394" s="61"/>
      <c r="AS17394" s="61"/>
      <c r="AT17394" s="61"/>
      <c r="AU17394" s="61"/>
      <c r="AV17394" s="61"/>
      <c r="AW17394" s="61"/>
      <c r="AX17394" s="61"/>
      <c r="AY17394" s="61"/>
      <c r="AZ17394" s="61"/>
      <c r="BA17394" s="61"/>
    </row>
    <row r="17395" spans="39:53" x14ac:dyDescent="0.2">
      <c r="AM17395" s="61"/>
      <c r="AN17395" s="61"/>
      <c r="AO17395" s="171"/>
      <c r="AP17395" s="61"/>
      <c r="AQ17395" s="61"/>
      <c r="AR17395" s="61"/>
      <c r="AS17395" s="61"/>
      <c r="AT17395" s="61"/>
      <c r="AU17395" s="61"/>
      <c r="AV17395" s="61"/>
      <c r="AW17395" s="61"/>
      <c r="AX17395" s="61"/>
      <c r="AY17395" s="61"/>
      <c r="AZ17395" s="61"/>
      <c r="BA17395" s="61"/>
    </row>
    <row r="17396" spans="39:53" x14ac:dyDescent="0.2">
      <c r="AM17396" s="61"/>
      <c r="AN17396" s="61"/>
      <c r="AO17396" s="171"/>
      <c r="AP17396" s="61"/>
      <c r="AQ17396" s="61"/>
      <c r="AR17396" s="61"/>
      <c r="AS17396" s="61"/>
      <c r="AT17396" s="61"/>
      <c r="AU17396" s="61"/>
      <c r="AV17396" s="61"/>
      <c r="AW17396" s="61"/>
      <c r="AX17396" s="61"/>
      <c r="AY17396" s="61"/>
      <c r="AZ17396" s="61"/>
      <c r="BA17396" s="61"/>
    </row>
    <row r="17397" spans="39:53" x14ac:dyDescent="0.2">
      <c r="AM17397" s="61"/>
      <c r="AN17397" s="61"/>
      <c r="AO17397" s="171"/>
      <c r="AP17397" s="61"/>
      <c r="AQ17397" s="61"/>
      <c r="AR17397" s="61"/>
      <c r="AS17397" s="61"/>
      <c r="AT17397" s="61"/>
      <c r="AU17397" s="61"/>
      <c r="AV17397" s="61"/>
      <c r="AW17397" s="61"/>
      <c r="AX17397" s="61"/>
      <c r="AY17397" s="61"/>
      <c r="AZ17397" s="61"/>
      <c r="BA17397" s="61"/>
    </row>
    <row r="17398" spans="39:53" x14ac:dyDescent="0.2">
      <c r="AM17398" s="61"/>
      <c r="AN17398" s="61"/>
      <c r="AO17398" s="171"/>
      <c r="AP17398" s="61"/>
      <c r="AQ17398" s="61"/>
      <c r="AR17398" s="61"/>
      <c r="AS17398" s="61"/>
      <c r="AT17398" s="61"/>
      <c r="AU17398" s="61"/>
      <c r="AV17398" s="61"/>
      <c r="AW17398" s="61"/>
      <c r="AX17398" s="61"/>
      <c r="AY17398" s="61"/>
      <c r="AZ17398" s="61"/>
      <c r="BA17398" s="61"/>
    </row>
    <row r="17399" spans="39:53" x14ac:dyDescent="0.2">
      <c r="AM17399" s="61"/>
      <c r="AN17399" s="61"/>
      <c r="AO17399" s="171"/>
      <c r="AP17399" s="61"/>
      <c r="AQ17399" s="61"/>
      <c r="AR17399" s="61"/>
      <c r="AS17399" s="61"/>
      <c r="AT17399" s="61"/>
      <c r="AU17399" s="61"/>
      <c r="AV17399" s="61"/>
      <c r="AW17399" s="61"/>
      <c r="AX17399" s="61"/>
      <c r="AY17399" s="61"/>
      <c r="AZ17399" s="61"/>
      <c r="BA17399" s="61"/>
    </row>
    <row r="17400" spans="39:53" x14ac:dyDescent="0.2">
      <c r="AM17400" s="61"/>
      <c r="AN17400" s="61"/>
      <c r="AO17400" s="171"/>
      <c r="AP17400" s="61"/>
      <c r="AQ17400" s="61"/>
      <c r="AR17400" s="61"/>
      <c r="AS17400" s="61"/>
      <c r="AT17400" s="61"/>
      <c r="AU17400" s="61"/>
      <c r="AV17400" s="61"/>
      <c r="AW17400" s="61"/>
      <c r="AX17400" s="61"/>
      <c r="AY17400" s="61"/>
      <c r="AZ17400" s="61"/>
      <c r="BA17400" s="61"/>
    </row>
    <row r="17401" spans="39:53" x14ac:dyDescent="0.2">
      <c r="AM17401" s="61"/>
      <c r="AN17401" s="61"/>
      <c r="AO17401" s="171"/>
      <c r="AP17401" s="61"/>
      <c r="AQ17401" s="61"/>
      <c r="AR17401" s="61"/>
      <c r="AS17401" s="61"/>
      <c r="AT17401" s="61"/>
      <c r="AU17401" s="61"/>
      <c r="AV17401" s="61"/>
      <c r="AW17401" s="61"/>
      <c r="AX17401" s="61"/>
      <c r="AY17401" s="61"/>
      <c r="AZ17401" s="61"/>
      <c r="BA17401" s="61"/>
    </row>
    <row r="17402" spans="39:53" x14ac:dyDescent="0.2">
      <c r="AM17402" s="61"/>
      <c r="AN17402" s="61"/>
      <c r="AO17402" s="171"/>
      <c r="AP17402" s="61"/>
      <c r="AQ17402" s="61"/>
      <c r="AR17402" s="61"/>
      <c r="AS17402" s="61"/>
      <c r="AT17402" s="61"/>
      <c r="AU17402" s="61"/>
      <c r="AV17402" s="61"/>
      <c r="AW17402" s="61"/>
      <c r="AX17402" s="61"/>
      <c r="AY17402" s="61"/>
      <c r="AZ17402" s="61"/>
      <c r="BA17402" s="61"/>
    </row>
    <row r="17403" spans="39:53" x14ac:dyDescent="0.2">
      <c r="AM17403" s="61"/>
      <c r="AN17403" s="61"/>
      <c r="AO17403" s="171"/>
      <c r="AP17403" s="61"/>
      <c r="AQ17403" s="61"/>
      <c r="AR17403" s="61"/>
      <c r="AS17403" s="61"/>
      <c r="AT17403" s="61"/>
      <c r="AU17403" s="61"/>
      <c r="AV17403" s="61"/>
      <c r="AW17403" s="61"/>
      <c r="AX17403" s="61"/>
      <c r="AY17403" s="61"/>
      <c r="AZ17403" s="61"/>
      <c r="BA17403" s="61"/>
    </row>
    <row r="17404" spans="39:53" x14ac:dyDescent="0.2">
      <c r="AM17404" s="61"/>
      <c r="AN17404" s="61"/>
      <c r="AO17404" s="171"/>
      <c r="AP17404" s="61"/>
      <c r="AQ17404" s="61"/>
      <c r="AR17404" s="61"/>
      <c r="AS17404" s="61"/>
      <c r="AT17404" s="61"/>
      <c r="AU17404" s="61"/>
      <c r="AV17404" s="61"/>
      <c r="AW17404" s="61"/>
      <c r="AX17404" s="61"/>
      <c r="AY17404" s="61"/>
      <c r="AZ17404" s="61"/>
      <c r="BA17404" s="61"/>
    </row>
    <row r="17405" spans="39:53" x14ac:dyDescent="0.2">
      <c r="AM17405" s="61"/>
      <c r="AN17405" s="61"/>
      <c r="AO17405" s="171"/>
      <c r="AP17405" s="61"/>
      <c r="AQ17405" s="61"/>
      <c r="AR17405" s="61"/>
      <c r="AS17405" s="61"/>
      <c r="AT17405" s="61"/>
      <c r="AU17405" s="61"/>
      <c r="AV17405" s="61"/>
      <c r="AW17405" s="61"/>
      <c r="AX17405" s="61"/>
      <c r="AY17405" s="61"/>
      <c r="AZ17405" s="61"/>
      <c r="BA17405" s="61"/>
    </row>
    <row r="17406" spans="39:53" x14ac:dyDescent="0.2">
      <c r="AM17406" s="61"/>
      <c r="AN17406" s="61"/>
      <c r="AO17406" s="171"/>
      <c r="AP17406" s="61"/>
      <c r="AQ17406" s="61"/>
      <c r="AR17406" s="61"/>
      <c r="AS17406" s="61"/>
      <c r="AT17406" s="61"/>
      <c r="AU17406" s="61"/>
      <c r="AV17406" s="61"/>
      <c r="AW17406" s="61"/>
      <c r="AX17406" s="61"/>
      <c r="AY17406" s="61"/>
      <c r="AZ17406" s="61"/>
      <c r="BA17406" s="61"/>
    </row>
    <row r="17407" spans="39:53" x14ac:dyDescent="0.2">
      <c r="AM17407" s="61"/>
      <c r="AN17407" s="61"/>
      <c r="AO17407" s="171"/>
      <c r="AP17407" s="61"/>
      <c r="AQ17407" s="61"/>
      <c r="AR17407" s="61"/>
      <c r="AS17407" s="61"/>
      <c r="AT17407" s="61"/>
      <c r="AU17407" s="61"/>
      <c r="AV17407" s="61"/>
      <c r="AW17407" s="61"/>
      <c r="AX17407" s="61"/>
      <c r="AY17407" s="61"/>
      <c r="AZ17407" s="61"/>
      <c r="BA17407" s="61"/>
    </row>
    <row r="17408" spans="39:53" x14ac:dyDescent="0.2">
      <c r="AM17408" s="61"/>
      <c r="AN17408" s="61"/>
      <c r="AO17408" s="171"/>
      <c r="AP17408" s="61"/>
      <c r="AQ17408" s="61"/>
      <c r="AR17408" s="61"/>
      <c r="AS17408" s="61"/>
      <c r="AT17408" s="61"/>
      <c r="AU17408" s="61"/>
      <c r="AV17408" s="61"/>
      <c r="AW17408" s="61"/>
      <c r="AX17408" s="61"/>
      <c r="AY17408" s="61"/>
      <c r="AZ17408" s="61"/>
      <c r="BA17408" s="61"/>
    </row>
    <row r="17409" spans="39:53" x14ac:dyDescent="0.2">
      <c r="AM17409" s="61"/>
      <c r="AN17409" s="61"/>
      <c r="AO17409" s="171"/>
      <c r="AP17409" s="61"/>
      <c r="AQ17409" s="61"/>
      <c r="AR17409" s="61"/>
      <c r="AS17409" s="61"/>
      <c r="AT17409" s="61"/>
      <c r="AU17409" s="61"/>
      <c r="AV17409" s="61"/>
      <c r="AW17409" s="61"/>
      <c r="AX17409" s="61"/>
      <c r="AY17409" s="61"/>
      <c r="AZ17409" s="61"/>
      <c r="BA17409" s="61"/>
    </row>
    <row r="17410" spans="39:53" x14ac:dyDescent="0.2">
      <c r="AM17410" s="61"/>
      <c r="AN17410" s="61"/>
      <c r="AO17410" s="171"/>
      <c r="AP17410" s="61"/>
      <c r="AQ17410" s="61"/>
      <c r="AR17410" s="61"/>
      <c r="AS17410" s="61"/>
      <c r="AT17410" s="61"/>
      <c r="AU17410" s="61"/>
      <c r="AV17410" s="61"/>
      <c r="AW17410" s="61"/>
      <c r="AX17410" s="61"/>
      <c r="AY17410" s="61"/>
      <c r="AZ17410" s="61"/>
      <c r="BA17410" s="61"/>
    </row>
    <row r="17411" spans="39:53" x14ac:dyDescent="0.2">
      <c r="AM17411" s="61"/>
      <c r="AN17411" s="61"/>
      <c r="AO17411" s="171"/>
      <c r="AP17411" s="61"/>
      <c r="AQ17411" s="61"/>
      <c r="AR17411" s="61"/>
      <c r="AS17411" s="61"/>
      <c r="AT17411" s="61"/>
      <c r="AU17411" s="61"/>
      <c r="AV17411" s="61"/>
      <c r="AW17411" s="61"/>
      <c r="AX17411" s="61"/>
      <c r="AY17411" s="61"/>
      <c r="AZ17411" s="61"/>
      <c r="BA17411" s="61"/>
    </row>
    <row r="17412" spans="39:53" x14ac:dyDescent="0.2">
      <c r="AM17412" s="61"/>
      <c r="AN17412" s="61"/>
      <c r="AO17412" s="171"/>
      <c r="AP17412" s="61"/>
      <c r="AQ17412" s="61"/>
      <c r="AR17412" s="61"/>
      <c r="AS17412" s="61"/>
      <c r="AT17412" s="61"/>
      <c r="AU17412" s="61"/>
      <c r="AV17412" s="61"/>
      <c r="AW17412" s="61"/>
      <c r="AX17412" s="61"/>
      <c r="AY17412" s="61"/>
      <c r="AZ17412" s="61"/>
      <c r="BA17412" s="61"/>
    </row>
    <row r="17413" spans="39:53" x14ac:dyDescent="0.2">
      <c r="AM17413" s="61"/>
      <c r="AN17413" s="61"/>
      <c r="AO17413" s="171"/>
      <c r="AP17413" s="61"/>
      <c r="AQ17413" s="61"/>
      <c r="AR17413" s="61"/>
      <c r="AS17413" s="61"/>
      <c r="AT17413" s="61"/>
      <c r="AU17413" s="61"/>
      <c r="AV17413" s="61"/>
      <c r="AW17413" s="61"/>
      <c r="AX17413" s="61"/>
      <c r="AY17413" s="61"/>
      <c r="AZ17413" s="61"/>
      <c r="BA17413" s="61"/>
    </row>
    <row r="17414" spans="39:53" x14ac:dyDescent="0.2">
      <c r="AM17414" s="61"/>
      <c r="AN17414" s="61"/>
      <c r="AO17414" s="171"/>
      <c r="AP17414" s="61"/>
      <c r="AQ17414" s="61"/>
      <c r="AR17414" s="61"/>
      <c r="AS17414" s="61"/>
      <c r="AT17414" s="61"/>
      <c r="AU17414" s="61"/>
      <c r="AV17414" s="61"/>
      <c r="AW17414" s="61"/>
      <c r="AX17414" s="61"/>
      <c r="AY17414" s="61"/>
      <c r="AZ17414" s="61"/>
      <c r="BA17414" s="61"/>
    </row>
    <row r="17415" spans="39:53" x14ac:dyDescent="0.2">
      <c r="AM17415" s="61"/>
      <c r="AN17415" s="61"/>
      <c r="AO17415" s="171"/>
      <c r="AP17415" s="61"/>
      <c r="AQ17415" s="61"/>
      <c r="AR17415" s="61"/>
      <c r="AS17415" s="61"/>
      <c r="AT17415" s="61"/>
      <c r="AU17415" s="61"/>
      <c r="AV17415" s="61"/>
      <c r="AW17415" s="61"/>
      <c r="AX17415" s="61"/>
      <c r="AY17415" s="61"/>
      <c r="AZ17415" s="61"/>
      <c r="BA17415" s="61"/>
    </row>
    <row r="17416" spans="39:53" x14ac:dyDescent="0.2">
      <c r="AM17416" s="61"/>
      <c r="AN17416" s="61"/>
      <c r="AO17416" s="171"/>
      <c r="AP17416" s="61"/>
      <c r="AQ17416" s="61"/>
      <c r="AR17416" s="61"/>
      <c r="AS17416" s="61"/>
      <c r="AT17416" s="61"/>
      <c r="AU17416" s="61"/>
      <c r="AV17416" s="61"/>
      <c r="AW17416" s="61"/>
      <c r="AX17416" s="61"/>
      <c r="AY17416" s="61"/>
      <c r="AZ17416" s="61"/>
      <c r="BA17416" s="61"/>
    </row>
    <row r="17417" spans="39:53" x14ac:dyDescent="0.2">
      <c r="AM17417" s="61"/>
      <c r="AN17417" s="61"/>
      <c r="AO17417" s="171"/>
      <c r="AP17417" s="61"/>
      <c r="AQ17417" s="61"/>
      <c r="AR17417" s="61"/>
      <c r="AS17417" s="61"/>
      <c r="AT17417" s="61"/>
      <c r="AU17417" s="61"/>
      <c r="AV17417" s="61"/>
      <c r="AW17417" s="61"/>
      <c r="AX17417" s="61"/>
      <c r="AY17417" s="61"/>
      <c r="AZ17417" s="61"/>
      <c r="BA17417" s="61"/>
    </row>
    <row r="17418" spans="39:53" x14ac:dyDescent="0.2">
      <c r="AM17418" s="61"/>
      <c r="AN17418" s="61"/>
      <c r="AO17418" s="171"/>
      <c r="AP17418" s="61"/>
      <c r="AQ17418" s="61"/>
      <c r="AR17418" s="61"/>
      <c r="AS17418" s="61"/>
      <c r="AT17418" s="61"/>
      <c r="AU17418" s="61"/>
      <c r="AV17418" s="61"/>
      <c r="AW17418" s="61"/>
      <c r="AX17418" s="61"/>
      <c r="AY17418" s="61"/>
      <c r="AZ17418" s="61"/>
      <c r="BA17418" s="61"/>
    </row>
    <row r="17419" spans="39:53" x14ac:dyDescent="0.2">
      <c r="AM17419" s="61"/>
      <c r="AN17419" s="61"/>
      <c r="AO17419" s="171"/>
      <c r="AP17419" s="61"/>
      <c r="AQ17419" s="61"/>
      <c r="AR17419" s="61"/>
      <c r="AS17419" s="61"/>
      <c r="AT17419" s="61"/>
      <c r="AU17419" s="61"/>
      <c r="AV17419" s="61"/>
      <c r="AW17419" s="61"/>
      <c r="AX17419" s="61"/>
      <c r="AY17419" s="61"/>
      <c r="AZ17419" s="61"/>
      <c r="BA17419" s="61"/>
    </row>
    <row r="17420" spans="39:53" x14ac:dyDescent="0.2">
      <c r="AM17420" s="61"/>
      <c r="AN17420" s="61"/>
      <c r="AO17420" s="171"/>
      <c r="AP17420" s="61"/>
      <c r="AQ17420" s="61"/>
      <c r="AR17420" s="61"/>
      <c r="AS17420" s="61"/>
      <c r="AT17420" s="61"/>
      <c r="AU17420" s="61"/>
      <c r="AV17420" s="61"/>
      <c r="AW17420" s="61"/>
      <c r="AX17420" s="61"/>
      <c r="AY17420" s="61"/>
      <c r="AZ17420" s="61"/>
      <c r="BA17420" s="61"/>
    </row>
    <row r="17421" spans="39:53" x14ac:dyDescent="0.2">
      <c r="AM17421" s="61"/>
      <c r="AN17421" s="61"/>
      <c r="AO17421" s="171"/>
      <c r="AP17421" s="61"/>
      <c r="AQ17421" s="61"/>
      <c r="AR17421" s="61"/>
      <c r="AS17421" s="61"/>
      <c r="AT17421" s="61"/>
      <c r="AU17421" s="61"/>
      <c r="AV17421" s="61"/>
      <c r="AW17421" s="61"/>
      <c r="AX17421" s="61"/>
      <c r="AY17421" s="61"/>
      <c r="AZ17421" s="61"/>
      <c r="BA17421" s="61"/>
    </row>
    <row r="17422" spans="39:53" x14ac:dyDescent="0.2">
      <c r="AM17422" s="61"/>
      <c r="AN17422" s="61"/>
      <c r="AO17422" s="171"/>
      <c r="AP17422" s="61"/>
      <c r="AQ17422" s="61"/>
      <c r="AR17422" s="61"/>
      <c r="AS17422" s="61"/>
      <c r="AT17422" s="61"/>
      <c r="AU17422" s="61"/>
      <c r="AV17422" s="61"/>
      <c r="AW17422" s="61"/>
      <c r="AX17422" s="61"/>
      <c r="AY17422" s="61"/>
      <c r="AZ17422" s="61"/>
      <c r="BA17422" s="61"/>
    </row>
    <row r="17423" spans="39:53" x14ac:dyDescent="0.2">
      <c r="AM17423" s="61"/>
      <c r="AN17423" s="61"/>
      <c r="AO17423" s="171"/>
      <c r="AP17423" s="61"/>
      <c r="AQ17423" s="61"/>
      <c r="AR17423" s="61"/>
      <c r="AS17423" s="61"/>
      <c r="AT17423" s="61"/>
      <c r="AU17423" s="61"/>
      <c r="AV17423" s="61"/>
      <c r="AW17423" s="61"/>
      <c r="AX17423" s="61"/>
      <c r="AY17423" s="61"/>
      <c r="AZ17423" s="61"/>
      <c r="BA17423" s="61"/>
    </row>
    <row r="17424" spans="39:53" x14ac:dyDescent="0.2">
      <c r="AM17424" s="61"/>
      <c r="AN17424" s="61"/>
      <c r="AO17424" s="171"/>
      <c r="AP17424" s="61"/>
      <c r="AQ17424" s="61"/>
      <c r="AR17424" s="61"/>
      <c r="AS17424" s="61"/>
      <c r="AT17424" s="61"/>
      <c r="AU17424" s="61"/>
      <c r="AV17424" s="61"/>
      <c r="AW17424" s="61"/>
      <c r="AX17424" s="61"/>
      <c r="AY17424" s="61"/>
      <c r="AZ17424" s="61"/>
      <c r="BA17424" s="61"/>
    </row>
    <row r="17425" spans="39:53" x14ac:dyDescent="0.2">
      <c r="AM17425" s="61"/>
      <c r="AN17425" s="61"/>
      <c r="AO17425" s="171"/>
      <c r="AP17425" s="61"/>
      <c r="AQ17425" s="61"/>
      <c r="AR17425" s="61"/>
      <c r="AS17425" s="61"/>
      <c r="AT17425" s="61"/>
      <c r="AU17425" s="61"/>
      <c r="AV17425" s="61"/>
      <c r="AW17425" s="61"/>
      <c r="AX17425" s="61"/>
      <c r="AY17425" s="61"/>
      <c r="AZ17425" s="61"/>
      <c r="BA17425" s="61"/>
    </row>
    <row r="17426" spans="39:53" x14ac:dyDescent="0.2">
      <c r="AM17426" s="61"/>
      <c r="AN17426" s="61"/>
      <c r="AO17426" s="171"/>
      <c r="AP17426" s="61"/>
      <c r="AQ17426" s="61"/>
      <c r="AR17426" s="61"/>
      <c r="AS17426" s="61"/>
      <c r="AT17426" s="61"/>
      <c r="AU17426" s="61"/>
      <c r="AV17426" s="61"/>
      <c r="AW17426" s="61"/>
      <c r="AX17426" s="61"/>
      <c r="AY17426" s="61"/>
      <c r="AZ17426" s="61"/>
      <c r="BA17426" s="61"/>
    </row>
    <row r="17427" spans="39:53" x14ac:dyDescent="0.2">
      <c r="AM17427" s="61"/>
      <c r="AN17427" s="61"/>
      <c r="AO17427" s="171"/>
      <c r="AP17427" s="61"/>
      <c r="AQ17427" s="61"/>
      <c r="AR17427" s="61"/>
      <c r="AS17427" s="61"/>
      <c r="AT17427" s="61"/>
      <c r="AU17427" s="61"/>
      <c r="AV17427" s="61"/>
      <c r="AW17427" s="61"/>
      <c r="AX17427" s="61"/>
      <c r="AY17427" s="61"/>
      <c r="AZ17427" s="61"/>
      <c r="BA17427" s="61"/>
    </row>
    <row r="17428" spans="39:53" x14ac:dyDescent="0.2">
      <c r="AM17428" s="61"/>
      <c r="AN17428" s="61"/>
      <c r="AO17428" s="171"/>
      <c r="AP17428" s="61"/>
      <c r="AQ17428" s="61"/>
      <c r="AR17428" s="61"/>
      <c r="AS17428" s="61"/>
      <c r="AT17428" s="61"/>
      <c r="AU17428" s="61"/>
      <c r="AV17428" s="61"/>
      <c r="AW17428" s="61"/>
      <c r="AX17428" s="61"/>
      <c r="AY17428" s="61"/>
      <c r="AZ17428" s="61"/>
      <c r="BA17428" s="61"/>
    </row>
    <row r="17429" spans="39:53" x14ac:dyDescent="0.2">
      <c r="AM17429" s="61"/>
      <c r="AN17429" s="61"/>
      <c r="AO17429" s="171"/>
      <c r="AP17429" s="61"/>
      <c r="AQ17429" s="61"/>
      <c r="AR17429" s="61"/>
      <c r="AS17429" s="61"/>
      <c r="AT17429" s="61"/>
      <c r="AU17429" s="61"/>
      <c r="AV17429" s="61"/>
      <c r="AW17429" s="61"/>
      <c r="AX17429" s="61"/>
      <c r="AY17429" s="61"/>
      <c r="AZ17429" s="61"/>
      <c r="BA17429" s="61"/>
    </row>
    <row r="17430" spans="39:53" x14ac:dyDescent="0.2">
      <c r="AM17430" s="61"/>
      <c r="AN17430" s="61"/>
      <c r="AO17430" s="171"/>
      <c r="AP17430" s="61"/>
      <c r="AQ17430" s="61"/>
      <c r="AR17430" s="61"/>
      <c r="AS17430" s="61"/>
      <c r="AT17430" s="61"/>
      <c r="AU17430" s="61"/>
      <c r="AV17430" s="61"/>
      <c r="AW17430" s="61"/>
      <c r="AX17430" s="61"/>
      <c r="AY17430" s="61"/>
      <c r="AZ17430" s="61"/>
      <c r="BA17430" s="61"/>
    </row>
    <row r="17431" spans="39:53" x14ac:dyDescent="0.2">
      <c r="AM17431" s="61"/>
      <c r="AN17431" s="61"/>
      <c r="AO17431" s="171"/>
      <c r="AP17431" s="61"/>
      <c r="AQ17431" s="61"/>
      <c r="AR17431" s="61"/>
      <c r="AS17431" s="61"/>
      <c r="AT17431" s="61"/>
      <c r="AU17431" s="61"/>
      <c r="AV17431" s="61"/>
      <c r="AW17431" s="61"/>
      <c r="AX17431" s="61"/>
      <c r="AY17431" s="61"/>
      <c r="AZ17431" s="61"/>
      <c r="BA17431" s="61"/>
    </row>
    <row r="17432" spans="39:53" x14ac:dyDescent="0.2">
      <c r="AM17432" s="61"/>
      <c r="AN17432" s="61"/>
      <c r="AO17432" s="171"/>
      <c r="AP17432" s="61"/>
      <c r="AQ17432" s="61"/>
      <c r="AR17432" s="61"/>
      <c r="AS17432" s="61"/>
      <c r="AT17432" s="61"/>
      <c r="AU17432" s="61"/>
      <c r="AV17432" s="61"/>
      <c r="AW17432" s="61"/>
      <c r="AX17432" s="61"/>
      <c r="AY17432" s="61"/>
      <c r="AZ17432" s="61"/>
      <c r="BA17432" s="61"/>
    </row>
    <row r="17433" spans="39:53" x14ac:dyDescent="0.2">
      <c r="AM17433" s="61"/>
      <c r="AN17433" s="61"/>
      <c r="AO17433" s="171"/>
      <c r="AP17433" s="61"/>
      <c r="AQ17433" s="61"/>
      <c r="AR17433" s="61"/>
      <c r="AS17433" s="61"/>
      <c r="AT17433" s="61"/>
      <c r="AU17433" s="61"/>
      <c r="AV17433" s="61"/>
      <c r="AW17433" s="61"/>
      <c r="AX17433" s="61"/>
      <c r="AY17433" s="61"/>
      <c r="AZ17433" s="61"/>
      <c r="BA17433" s="61"/>
    </row>
    <row r="17434" spans="39:53" x14ac:dyDescent="0.2">
      <c r="AM17434" s="61"/>
      <c r="AN17434" s="61"/>
      <c r="AO17434" s="171"/>
      <c r="AP17434" s="61"/>
      <c r="AQ17434" s="61"/>
      <c r="AR17434" s="61"/>
      <c r="AS17434" s="61"/>
      <c r="AT17434" s="61"/>
      <c r="AU17434" s="61"/>
      <c r="AV17434" s="61"/>
      <c r="AW17434" s="61"/>
      <c r="AX17434" s="61"/>
      <c r="AY17434" s="61"/>
      <c r="AZ17434" s="61"/>
      <c r="BA17434" s="61"/>
    </row>
    <row r="17435" spans="39:53" x14ac:dyDescent="0.2">
      <c r="AM17435" s="61"/>
      <c r="AN17435" s="61"/>
      <c r="AO17435" s="171"/>
      <c r="AP17435" s="61"/>
      <c r="AQ17435" s="61"/>
      <c r="AR17435" s="61"/>
      <c r="AS17435" s="61"/>
      <c r="AT17435" s="61"/>
      <c r="AU17435" s="61"/>
      <c r="AV17435" s="61"/>
      <c r="AW17435" s="61"/>
      <c r="AX17435" s="61"/>
      <c r="AY17435" s="61"/>
      <c r="AZ17435" s="61"/>
      <c r="BA17435" s="61"/>
    </row>
    <row r="17436" spans="39:53" x14ac:dyDescent="0.2">
      <c r="AM17436" s="61"/>
      <c r="AN17436" s="61"/>
      <c r="AO17436" s="171"/>
      <c r="AP17436" s="61"/>
      <c r="AQ17436" s="61"/>
      <c r="AR17436" s="61"/>
      <c r="AS17436" s="61"/>
      <c r="AT17436" s="61"/>
      <c r="AU17436" s="61"/>
      <c r="AV17436" s="61"/>
      <c r="AW17436" s="61"/>
      <c r="AX17436" s="61"/>
      <c r="AY17436" s="61"/>
      <c r="AZ17436" s="61"/>
      <c r="BA17436" s="61"/>
    </row>
    <row r="17437" spans="39:53" x14ac:dyDescent="0.2">
      <c r="AM17437" s="61"/>
      <c r="AN17437" s="61"/>
      <c r="AO17437" s="171"/>
      <c r="AP17437" s="61"/>
      <c r="AQ17437" s="61"/>
      <c r="AR17437" s="61"/>
      <c r="AS17437" s="61"/>
      <c r="AT17437" s="61"/>
      <c r="AU17437" s="61"/>
      <c r="AV17437" s="61"/>
      <c r="AW17437" s="61"/>
      <c r="AX17437" s="61"/>
      <c r="AY17437" s="61"/>
      <c r="AZ17437" s="61"/>
      <c r="BA17437" s="61"/>
    </row>
    <row r="17438" spans="39:53" x14ac:dyDescent="0.2">
      <c r="AM17438" s="61"/>
      <c r="AN17438" s="61"/>
      <c r="AO17438" s="171"/>
      <c r="AP17438" s="61"/>
      <c r="AQ17438" s="61"/>
      <c r="AR17438" s="61"/>
      <c r="AS17438" s="61"/>
      <c r="AT17438" s="61"/>
      <c r="AU17438" s="61"/>
      <c r="AV17438" s="61"/>
      <c r="AW17438" s="61"/>
      <c r="AX17438" s="61"/>
      <c r="AY17438" s="61"/>
      <c r="AZ17438" s="61"/>
      <c r="BA17438" s="61"/>
    </row>
    <row r="17439" spans="39:53" x14ac:dyDescent="0.2">
      <c r="AM17439" s="61"/>
      <c r="AN17439" s="61"/>
      <c r="AO17439" s="171"/>
      <c r="AP17439" s="61"/>
      <c r="AQ17439" s="61"/>
      <c r="AR17439" s="61"/>
      <c r="AS17439" s="61"/>
      <c r="AT17439" s="61"/>
      <c r="AU17439" s="61"/>
      <c r="AV17439" s="61"/>
      <c r="AW17439" s="61"/>
      <c r="AX17439" s="61"/>
      <c r="AY17439" s="61"/>
      <c r="AZ17439" s="61"/>
      <c r="BA17439" s="61"/>
    </row>
    <row r="17440" spans="39:53" x14ac:dyDescent="0.2">
      <c r="AM17440" s="61"/>
      <c r="AN17440" s="61"/>
      <c r="AO17440" s="171"/>
      <c r="AP17440" s="61"/>
      <c r="AQ17440" s="61"/>
      <c r="AR17440" s="61"/>
      <c r="AS17440" s="61"/>
      <c r="AT17440" s="61"/>
      <c r="AU17440" s="61"/>
      <c r="AV17440" s="61"/>
      <c r="AW17440" s="61"/>
      <c r="AX17440" s="61"/>
      <c r="AY17440" s="61"/>
      <c r="AZ17440" s="61"/>
      <c r="BA17440" s="61"/>
    </row>
    <row r="17441" spans="39:53" x14ac:dyDescent="0.2">
      <c r="AM17441" s="61"/>
      <c r="AN17441" s="61"/>
      <c r="AO17441" s="171"/>
      <c r="AP17441" s="61"/>
      <c r="AQ17441" s="61"/>
      <c r="AR17441" s="61"/>
      <c r="AS17441" s="61"/>
      <c r="AT17441" s="61"/>
      <c r="AU17441" s="61"/>
      <c r="AV17441" s="61"/>
      <c r="AW17441" s="61"/>
      <c r="AX17441" s="61"/>
      <c r="AY17441" s="61"/>
      <c r="AZ17441" s="61"/>
      <c r="BA17441" s="61"/>
    </row>
    <row r="17442" spans="39:53" x14ac:dyDescent="0.2">
      <c r="AM17442" s="61"/>
      <c r="AN17442" s="61"/>
      <c r="AO17442" s="171"/>
      <c r="AP17442" s="61"/>
      <c r="AQ17442" s="61"/>
      <c r="AR17442" s="61"/>
      <c r="AS17442" s="61"/>
      <c r="AT17442" s="61"/>
      <c r="AU17442" s="61"/>
      <c r="AV17442" s="61"/>
      <c r="AW17442" s="61"/>
      <c r="AX17442" s="61"/>
      <c r="AY17442" s="61"/>
      <c r="AZ17442" s="61"/>
      <c r="BA17442" s="61"/>
    </row>
    <row r="17443" spans="39:53" x14ac:dyDescent="0.2">
      <c r="AM17443" s="61"/>
      <c r="AN17443" s="61"/>
      <c r="AO17443" s="171"/>
      <c r="AP17443" s="61"/>
      <c r="AQ17443" s="61"/>
      <c r="AR17443" s="61"/>
      <c r="AS17443" s="61"/>
      <c r="AT17443" s="61"/>
      <c r="AU17443" s="61"/>
      <c r="AV17443" s="61"/>
      <c r="AW17443" s="61"/>
      <c r="AX17443" s="61"/>
      <c r="AY17443" s="61"/>
      <c r="AZ17443" s="61"/>
      <c r="BA17443" s="61"/>
    </row>
    <row r="17444" spans="39:53" x14ac:dyDescent="0.2">
      <c r="AM17444" s="61"/>
      <c r="AN17444" s="61"/>
      <c r="AO17444" s="171"/>
      <c r="AP17444" s="61"/>
      <c r="AQ17444" s="61"/>
      <c r="AR17444" s="61"/>
      <c r="AS17444" s="61"/>
      <c r="AT17444" s="61"/>
      <c r="AU17444" s="61"/>
      <c r="AV17444" s="61"/>
      <c r="AW17444" s="61"/>
      <c r="AX17444" s="61"/>
      <c r="AY17444" s="61"/>
      <c r="AZ17444" s="61"/>
      <c r="BA17444" s="61"/>
    </row>
    <row r="17445" spans="39:53" x14ac:dyDescent="0.2">
      <c r="AM17445" s="61"/>
      <c r="AN17445" s="61"/>
      <c r="AO17445" s="171"/>
      <c r="AP17445" s="61"/>
      <c r="AQ17445" s="61"/>
      <c r="AR17445" s="61"/>
      <c r="AS17445" s="61"/>
      <c r="AT17445" s="61"/>
      <c r="AU17445" s="61"/>
      <c r="AV17445" s="61"/>
      <c r="AW17445" s="61"/>
      <c r="AX17445" s="61"/>
      <c r="AY17445" s="61"/>
      <c r="AZ17445" s="61"/>
      <c r="BA17445" s="61"/>
    </row>
    <row r="17446" spans="39:53" x14ac:dyDescent="0.2">
      <c r="AM17446" s="61"/>
      <c r="AN17446" s="61"/>
      <c r="AO17446" s="171"/>
      <c r="AP17446" s="61"/>
      <c r="AQ17446" s="61"/>
      <c r="AR17446" s="61"/>
      <c r="AS17446" s="61"/>
      <c r="AT17446" s="61"/>
      <c r="AU17446" s="61"/>
      <c r="AV17446" s="61"/>
      <c r="AW17446" s="61"/>
      <c r="AX17446" s="61"/>
      <c r="AY17446" s="61"/>
      <c r="AZ17446" s="61"/>
      <c r="BA17446" s="61"/>
    </row>
    <row r="17447" spans="39:53" x14ac:dyDescent="0.2">
      <c r="AM17447" s="61"/>
      <c r="AN17447" s="61"/>
      <c r="AO17447" s="171"/>
      <c r="AP17447" s="61"/>
      <c r="AQ17447" s="61"/>
      <c r="AR17447" s="61"/>
      <c r="AS17447" s="61"/>
      <c r="AT17447" s="61"/>
      <c r="AU17447" s="61"/>
      <c r="AV17447" s="61"/>
      <c r="AW17447" s="61"/>
      <c r="AX17447" s="61"/>
      <c r="AY17447" s="61"/>
      <c r="AZ17447" s="61"/>
      <c r="BA17447" s="61"/>
    </row>
    <row r="17448" spans="39:53" x14ac:dyDescent="0.2">
      <c r="AM17448" s="61"/>
      <c r="AN17448" s="61"/>
      <c r="AO17448" s="171"/>
      <c r="AP17448" s="61"/>
      <c r="AQ17448" s="61"/>
      <c r="AR17448" s="61"/>
      <c r="AS17448" s="61"/>
      <c r="AT17448" s="61"/>
      <c r="AU17448" s="61"/>
      <c r="AV17448" s="61"/>
      <c r="AW17448" s="61"/>
      <c r="AX17448" s="61"/>
      <c r="AY17448" s="61"/>
      <c r="AZ17448" s="61"/>
      <c r="BA17448" s="61"/>
    </row>
    <row r="17449" spans="39:53" x14ac:dyDescent="0.2">
      <c r="AM17449" s="61"/>
      <c r="AN17449" s="61"/>
      <c r="AO17449" s="171"/>
      <c r="AP17449" s="61"/>
      <c r="AQ17449" s="61"/>
      <c r="AR17449" s="61"/>
      <c r="AS17449" s="61"/>
      <c r="AT17449" s="61"/>
      <c r="AU17449" s="61"/>
      <c r="AV17449" s="61"/>
      <c r="AW17449" s="61"/>
      <c r="AX17449" s="61"/>
      <c r="AY17449" s="61"/>
      <c r="AZ17449" s="61"/>
      <c r="BA17449" s="61"/>
    </row>
    <row r="17450" spans="39:53" x14ac:dyDescent="0.2">
      <c r="AM17450" s="61"/>
      <c r="AN17450" s="61"/>
      <c r="AO17450" s="171"/>
      <c r="AP17450" s="61"/>
      <c r="AQ17450" s="61"/>
      <c r="AR17450" s="61"/>
      <c r="AS17450" s="61"/>
      <c r="AT17450" s="61"/>
      <c r="AU17450" s="61"/>
      <c r="AV17450" s="61"/>
      <c r="AW17450" s="61"/>
      <c r="AX17450" s="61"/>
      <c r="AY17450" s="61"/>
      <c r="AZ17450" s="61"/>
      <c r="BA17450" s="61"/>
    </row>
    <row r="17451" spans="39:53" x14ac:dyDescent="0.2">
      <c r="AM17451" s="61"/>
      <c r="AN17451" s="61"/>
      <c r="AO17451" s="171"/>
      <c r="AP17451" s="61"/>
      <c r="AQ17451" s="61"/>
      <c r="AR17451" s="61"/>
      <c r="AS17451" s="61"/>
      <c r="AT17451" s="61"/>
      <c r="AU17451" s="61"/>
      <c r="AV17451" s="61"/>
      <c r="AW17451" s="61"/>
      <c r="AX17451" s="61"/>
      <c r="AY17451" s="61"/>
      <c r="AZ17451" s="61"/>
      <c r="BA17451" s="61"/>
    </row>
    <row r="17452" spans="39:53" x14ac:dyDescent="0.2">
      <c r="AM17452" s="61"/>
      <c r="AN17452" s="61"/>
      <c r="AO17452" s="171"/>
      <c r="AP17452" s="61"/>
      <c r="AQ17452" s="61"/>
      <c r="AR17452" s="61"/>
      <c r="AS17452" s="61"/>
      <c r="AT17452" s="61"/>
      <c r="AU17452" s="61"/>
      <c r="AV17452" s="61"/>
      <c r="AW17452" s="61"/>
      <c r="AX17452" s="61"/>
      <c r="AY17452" s="61"/>
      <c r="AZ17452" s="61"/>
      <c r="BA17452" s="61"/>
    </row>
    <row r="17453" spans="39:53" x14ac:dyDescent="0.2">
      <c r="AM17453" s="61"/>
      <c r="AN17453" s="61"/>
      <c r="AO17453" s="171"/>
      <c r="AP17453" s="61"/>
      <c r="AQ17453" s="61"/>
      <c r="AR17453" s="61"/>
      <c r="AS17453" s="61"/>
      <c r="AT17453" s="61"/>
      <c r="AU17453" s="61"/>
      <c r="AV17453" s="61"/>
      <c r="AW17453" s="61"/>
      <c r="AX17453" s="61"/>
      <c r="AY17453" s="61"/>
      <c r="AZ17453" s="61"/>
      <c r="BA17453" s="61"/>
    </row>
    <row r="17454" spans="39:53" x14ac:dyDescent="0.2">
      <c r="AM17454" s="61"/>
      <c r="AN17454" s="61"/>
      <c r="AO17454" s="171"/>
      <c r="AP17454" s="61"/>
      <c r="AQ17454" s="61"/>
      <c r="AR17454" s="61"/>
      <c r="AS17454" s="61"/>
      <c r="AT17454" s="61"/>
      <c r="AU17454" s="61"/>
      <c r="AV17454" s="61"/>
      <c r="AW17454" s="61"/>
      <c r="AX17454" s="61"/>
      <c r="AY17454" s="61"/>
      <c r="AZ17454" s="61"/>
      <c r="BA17454" s="61"/>
    </row>
    <row r="17455" spans="39:53" x14ac:dyDescent="0.2">
      <c r="AM17455" s="61"/>
      <c r="AN17455" s="61"/>
      <c r="AO17455" s="171"/>
      <c r="AP17455" s="61"/>
      <c r="AQ17455" s="61"/>
      <c r="AR17455" s="61"/>
      <c r="AS17455" s="61"/>
      <c r="AT17455" s="61"/>
      <c r="AU17455" s="61"/>
      <c r="AV17455" s="61"/>
      <c r="AW17455" s="61"/>
      <c r="AX17455" s="61"/>
      <c r="AY17455" s="61"/>
      <c r="AZ17455" s="61"/>
      <c r="BA17455" s="61"/>
    </row>
    <row r="17456" spans="39:53" x14ac:dyDescent="0.2">
      <c r="AM17456" s="61"/>
      <c r="AN17456" s="61"/>
      <c r="AO17456" s="171"/>
      <c r="AP17456" s="61"/>
      <c r="AQ17456" s="61"/>
      <c r="AR17456" s="61"/>
      <c r="AS17456" s="61"/>
      <c r="AT17456" s="61"/>
      <c r="AU17456" s="61"/>
      <c r="AV17456" s="61"/>
      <c r="AW17456" s="61"/>
      <c r="AX17456" s="61"/>
      <c r="AY17456" s="61"/>
      <c r="AZ17456" s="61"/>
      <c r="BA17456" s="61"/>
    </row>
    <row r="17457" spans="39:53" x14ac:dyDescent="0.2">
      <c r="AM17457" s="61"/>
      <c r="AN17457" s="61"/>
      <c r="AO17457" s="171"/>
      <c r="AP17457" s="61"/>
      <c r="AQ17457" s="61"/>
      <c r="AR17457" s="61"/>
      <c r="AS17457" s="61"/>
      <c r="AT17457" s="61"/>
      <c r="AU17457" s="61"/>
      <c r="AV17457" s="61"/>
      <c r="AW17457" s="61"/>
      <c r="AX17457" s="61"/>
      <c r="AY17457" s="61"/>
      <c r="AZ17457" s="61"/>
      <c r="BA17457" s="61"/>
    </row>
    <row r="17458" spans="39:53" x14ac:dyDescent="0.2">
      <c r="AM17458" s="61"/>
      <c r="AN17458" s="61"/>
      <c r="AO17458" s="171"/>
      <c r="AP17458" s="61"/>
      <c r="AQ17458" s="61"/>
      <c r="AR17458" s="61"/>
      <c r="AS17458" s="61"/>
      <c r="AT17458" s="61"/>
      <c r="AU17458" s="61"/>
      <c r="AV17458" s="61"/>
      <c r="AW17458" s="61"/>
      <c r="AX17458" s="61"/>
      <c r="AY17458" s="61"/>
      <c r="AZ17458" s="61"/>
      <c r="BA17458" s="61"/>
    </row>
    <row r="17459" spans="39:53" x14ac:dyDescent="0.2">
      <c r="AM17459" s="61"/>
      <c r="AN17459" s="61"/>
      <c r="AO17459" s="171"/>
      <c r="AP17459" s="61"/>
      <c r="AQ17459" s="61"/>
      <c r="AR17459" s="61"/>
      <c r="AS17459" s="61"/>
      <c r="AT17459" s="61"/>
      <c r="AU17459" s="61"/>
      <c r="AV17459" s="61"/>
      <c r="AW17459" s="61"/>
      <c r="AX17459" s="61"/>
      <c r="AY17459" s="61"/>
      <c r="AZ17459" s="61"/>
      <c r="BA17459" s="61"/>
    </row>
    <row r="17460" spans="39:53" x14ac:dyDescent="0.2">
      <c r="AM17460" s="61"/>
      <c r="AN17460" s="61"/>
      <c r="AO17460" s="171"/>
      <c r="AP17460" s="61"/>
      <c r="AQ17460" s="61"/>
      <c r="AR17460" s="61"/>
      <c r="AS17460" s="61"/>
      <c r="AT17460" s="61"/>
      <c r="AU17460" s="61"/>
      <c r="AV17460" s="61"/>
      <c r="AW17460" s="61"/>
      <c r="AX17460" s="61"/>
      <c r="AY17460" s="61"/>
      <c r="AZ17460" s="61"/>
      <c r="BA17460" s="61"/>
    </row>
    <row r="17461" spans="39:53" x14ac:dyDescent="0.2">
      <c r="AM17461" s="61"/>
      <c r="AN17461" s="61"/>
      <c r="AO17461" s="171"/>
      <c r="AP17461" s="61"/>
      <c r="AQ17461" s="61"/>
      <c r="AR17461" s="61"/>
      <c r="AS17461" s="61"/>
      <c r="AT17461" s="61"/>
      <c r="AU17461" s="61"/>
      <c r="AV17461" s="61"/>
      <c r="AW17461" s="61"/>
      <c r="AX17461" s="61"/>
      <c r="AY17461" s="61"/>
      <c r="AZ17461" s="61"/>
      <c r="BA17461" s="61"/>
    </row>
    <row r="17462" spans="39:53" x14ac:dyDescent="0.2">
      <c r="AM17462" s="61"/>
      <c r="AN17462" s="61"/>
      <c r="AO17462" s="171"/>
      <c r="AP17462" s="61"/>
      <c r="AQ17462" s="61"/>
      <c r="AR17462" s="61"/>
      <c r="AS17462" s="61"/>
      <c r="AT17462" s="61"/>
      <c r="AU17462" s="61"/>
      <c r="AV17462" s="61"/>
      <c r="AW17462" s="61"/>
      <c r="AX17462" s="61"/>
      <c r="AY17462" s="61"/>
      <c r="AZ17462" s="61"/>
      <c r="BA17462" s="61"/>
    </row>
    <row r="17463" spans="39:53" x14ac:dyDescent="0.2">
      <c r="AM17463" s="61"/>
      <c r="AN17463" s="61"/>
      <c r="AO17463" s="171"/>
      <c r="AP17463" s="61"/>
      <c r="AQ17463" s="61"/>
      <c r="AR17463" s="61"/>
      <c r="AS17463" s="61"/>
      <c r="AT17463" s="61"/>
      <c r="AU17463" s="61"/>
      <c r="AV17463" s="61"/>
      <c r="AW17463" s="61"/>
      <c r="AX17463" s="61"/>
      <c r="AY17463" s="61"/>
      <c r="AZ17463" s="61"/>
      <c r="BA17463" s="61"/>
    </row>
    <row r="17464" spans="39:53" x14ac:dyDescent="0.2">
      <c r="AM17464" s="61"/>
      <c r="AN17464" s="61"/>
      <c r="AO17464" s="171"/>
      <c r="AP17464" s="61"/>
      <c r="AQ17464" s="61"/>
      <c r="AR17464" s="61"/>
      <c r="AS17464" s="61"/>
      <c r="AT17464" s="61"/>
      <c r="AU17464" s="61"/>
      <c r="AV17464" s="61"/>
      <c r="AW17464" s="61"/>
      <c r="AX17464" s="61"/>
      <c r="AY17464" s="61"/>
      <c r="AZ17464" s="61"/>
      <c r="BA17464" s="61"/>
    </row>
    <row r="17465" spans="39:53" x14ac:dyDescent="0.2">
      <c r="AM17465" s="61"/>
      <c r="AN17465" s="61"/>
      <c r="AO17465" s="171"/>
      <c r="AP17465" s="61"/>
      <c r="AQ17465" s="61"/>
      <c r="AR17465" s="61"/>
      <c r="AS17465" s="61"/>
      <c r="AT17465" s="61"/>
      <c r="AU17465" s="61"/>
      <c r="AV17465" s="61"/>
      <c r="AW17465" s="61"/>
      <c r="AX17465" s="61"/>
      <c r="AY17465" s="61"/>
      <c r="AZ17465" s="61"/>
      <c r="BA17465" s="61"/>
    </row>
    <row r="17466" spans="39:53" x14ac:dyDescent="0.2">
      <c r="AM17466" s="61"/>
      <c r="AN17466" s="61"/>
      <c r="AO17466" s="171"/>
      <c r="AP17466" s="61"/>
      <c r="AQ17466" s="61"/>
      <c r="AR17466" s="61"/>
      <c r="AS17466" s="61"/>
      <c r="AT17466" s="61"/>
      <c r="AU17466" s="61"/>
      <c r="AV17466" s="61"/>
      <c r="AW17466" s="61"/>
      <c r="AX17466" s="61"/>
      <c r="AY17466" s="61"/>
      <c r="AZ17466" s="61"/>
      <c r="BA17466" s="61"/>
    </row>
    <row r="17467" spans="39:53" x14ac:dyDescent="0.2">
      <c r="AM17467" s="61"/>
      <c r="AN17467" s="61"/>
      <c r="AO17467" s="171"/>
      <c r="AP17467" s="61"/>
      <c r="AQ17467" s="61"/>
      <c r="AR17467" s="61"/>
      <c r="AS17467" s="61"/>
      <c r="AT17467" s="61"/>
      <c r="AU17467" s="61"/>
      <c r="AV17467" s="61"/>
      <c r="AW17467" s="61"/>
      <c r="AX17467" s="61"/>
      <c r="AY17467" s="61"/>
      <c r="AZ17467" s="61"/>
      <c r="BA17467" s="61"/>
    </row>
    <row r="17468" spans="39:53" x14ac:dyDescent="0.2">
      <c r="AM17468" s="61"/>
      <c r="AN17468" s="61"/>
      <c r="AO17468" s="171"/>
      <c r="AP17468" s="61"/>
      <c r="AQ17468" s="61"/>
      <c r="AR17468" s="61"/>
      <c r="AS17468" s="61"/>
      <c r="AT17468" s="61"/>
      <c r="AU17468" s="61"/>
      <c r="AV17468" s="61"/>
      <c r="AW17468" s="61"/>
      <c r="AX17468" s="61"/>
      <c r="AY17468" s="61"/>
      <c r="AZ17468" s="61"/>
      <c r="BA17468" s="61"/>
    </row>
    <row r="17469" spans="39:53" x14ac:dyDescent="0.2">
      <c r="AM17469" s="61"/>
      <c r="AN17469" s="61"/>
      <c r="AO17469" s="171"/>
      <c r="AP17469" s="61"/>
      <c r="AQ17469" s="61"/>
      <c r="AR17469" s="61"/>
      <c r="AS17469" s="61"/>
      <c r="AT17469" s="61"/>
      <c r="AU17469" s="61"/>
      <c r="AV17469" s="61"/>
      <c r="AW17469" s="61"/>
      <c r="AX17469" s="61"/>
      <c r="AY17469" s="61"/>
      <c r="AZ17469" s="61"/>
      <c r="BA17469" s="61"/>
    </row>
    <row r="17470" spans="39:53" x14ac:dyDescent="0.2">
      <c r="AM17470" s="61"/>
      <c r="AN17470" s="61"/>
      <c r="AO17470" s="171"/>
      <c r="AP17470" s="61"/>
      <c r="AQ17470" s="61"/>
      <c r="AR17470" s="61"/>
      <c r="AS17470" s="61"/>
      <c r="AT17470" s="61"/>
      <c r="AU17470" s="61"/>
      <c r="AV17470" s="61"/>
      <c r="AW17470" s="61"/>
      <c r="AX17470" s="61"/>
      <c r="AY17470" s="61"/>
      <c r="AZ17470" s="61"/>
      <c r="BA17470" s="61"/>
    </row>
    <row r="17471" spans="39:53" x14ac:dyDescent="0.2">
      <c r="AM17471" s="61"/>
      <c r="AN17471" s="61"/>
      <c r="AO17471" s="171"/>
      <c r="AP17471" s="61"/>
      <c r="AQ17471" s="61"/>
      <c r="AR17471" s="61"/>
      <c r="AS17471" s="61"/>
      <c r="AT17471" s="61"/>
      <c r="AU17471" s="61"/>
      <c r="AV17471" s="61"/>
      <c r="AW17471" s="61"/>
      <c r="AX17471" s="61"/>
      <c r="AY17471" s="61"/>
      <c r="AZ17471" s="61"/>
      <c r="BA17471" s="61"/>
    </row>
    <row r="17472" spans="39:53" x14ac:dyDescent="0.2">
      <c r="AM17472" s="61"/>
      <c r="AN17472" s="61"/>
      <c r="AO17472" s="171"/>
      <c r="AP17472" s="61"/>
      <c r="AQ17472" s="61"/>
      <c r="AR17472" s="61"/>
      <c r="AS17472" s="61"/>
      <c r="AT17472" s="61"/>
      <c r="AU17472" s="61"/>
      <c r="AV17472" s="61"/>
      <c r="AW17472" s="61"/>
      <c r="AX17472" s="61"/>
      <c r="AY17472" s="61"/>
      <c r="AZ17472" s="61"/>
      <c r="BA17472" s="61"/>
    </row>
    <row r="17473" spans="39:53" x14ac:dyDescent="0.2">
      <c r="AM17473" s="61"/>
      <c r="AN17473" s="61"/>
      <c r="AO17473" s="171"/>
      <c r="AP17473" s="61"/>
      <c r="AQ17473" s="61"/>
      <c r="AR17473" s="61"/>
      <c r="AS17473" s="61"/>
      <c r="AT17473" s="61"/>
      <c r="AU17473" s="61"/>
      <c r="AV17473" s="61"/>
      <c r="AW17473" s="61"/>
      <c r="AX17473" s="61"/>
      <c r="AY17473" s="61"/>
      <c r="AZ17473" s="61"/>
      <c r="BA17473" s="61"/>
    </row>
    <row r="17474" spans="39:53" x14ac:dyDescent="0.2">
      <c r="AM17474" s="61"/>
      <c r="AN17474" s="61"/>
      <c r="AO17474" s="171"/>
      <c r="AP17474" s="61"/>
      <c r="AQ17474" s="61"/>
      <c r="AR17474" s="61"/>
      <c r="AS17474" s="61"/>
      <c r="AT17474" s="61"/>
      <c r="AU17474" s="61"/>
      <c r="AV17474" s="61"/>
      <c r="AW17474" s="61"/>
      <c r="AX17474" s="61"/>
      <c r="AY17474" s="61"/>
      <c r="AZ17474" s="61"/>
      <c r="BA17474" s="61"/>
    </row>
    <row r="17475" spans="39:53" x14ac:dyDescent="0.2">
      <c r="AM17475" s="61"/>
      <c r="AN17475" s="61"/>
      <c r="AO17475" s="171"/>
      <c r="AP17475" s="61"/>
      <c r="AQ17475" s="61"/>
      <c r="AR17475" s="61"/>
      <c r="AS17475" s="61"/>
      <c r="AT17475" s="61"/>
      <c r="AU17475" s="61"/>
      <c r="AV17475" s="61"/>
      <c r="AW17475" s="61"/>
      <c r="AX17475" s="61"/>
      <c r="AY17475" s="61"/>
      <c r="AZ17475" s="61"/>
      <c r="BA17475" s="61"/>
    </row>
    <row r="17476" spans="39:53" x14ac:dyDescent="0.2">
      <c r="AM17476" s="61"/>
      <c r="AN17476" s="61"/>
      <c r="AO17476" s="171"/>
      <c r="AP17476" s="61"/>
      <c r="AQ17476" s="61"/>
      <c r="AR17476" s="61"/>
      <c r="AS17476" s="61"/>
      <c r="AT17476" s="61"/>
      <c r="AU17476" s="61"/>
      <c r="AV17476" s="61"/>
      <c r="AW17476" s="61"/>
      <c r="AX17476" s="61"/>
      <c r="AY17476" s="61"/>
      <c r="AZ17476" s="61"/>
      <c r="BA17476" s="61"/>
    </row>
    <row r="17477" spans="39:53" x14ac:dyDescent="0.2">
      <c r="AM17477" s="61"/>
      <c r="AN17477" s="61"/>
      <c r="AO17477" s="171"/>
      <c r="AP17477" s="61"/>
      <c r="AQ17477" s="61"/>
      <c r="AR17477" s="61"/>
      <c r="AS17477" s="61"/>
      <c r="AT17477" s="61"/>
      <c r="AU17477" s="61"/>
      <c r="AV17477" s="61"/>
      <c r="AW17477" s="61"/>
      <c r="AX17477" s="61"/>
      <c r="AY17477" s="61"/>
      <c r="AZ17477" s="61"/>
      <c r="BA17477" s="61"/>
    </row>
    <row r="17478" spans="39:53" x14ac:dyDescent="0.2">
      <c r="AM17478" s="61"/>
      <c r="AN17478" s="61"/>
      <c r="AO17478" s="171"/>
      <c r="AP17478" s="61"/>
      <c r="AQ17478" s="61"/>
      <c r="AR17478" s="61"/>
      <c r="AS17478" s="61"/>
      <c r="AT17478" s="61"/>
      <c r="AU17478" s="61"/>
      <c r="AV17478" s="61"/>
      <c r="AW17478" s="61"/>
      <c r="AX17478" s="61"/>
      <c r="AY17478" s="61"/>
      <c r="AZ17478" s="61"/>
      <c r="BA17478" s="61"/>
    </row>
    <row r="17479" spans="39:53" x14ac:dyDescent="0.2">
      <c r="AM17479" s="61"/>
      <c r="AN17479" s="61"/>
      <c r="AO17479" s="171"/>
      <c r="AP17479" s="61"/>
      <c r="AQ17479" s="61"/>
      <c r="AR17479" s="61"/>
      <c r="AS17479" s="61"/>
      <c r="AT17479" s="61"/>
      <c r="AU17479" s="61"/>
      <c r="AV17479" s="61"/>
      <c r="AW17479" s="61"/>
      <c r="AX17479" s="61"/>
      <c r="AY17479" s="61"/>
      <c r="AZ17479" s="61"/>
      <c r="BA17479" s="61"/>
    </row>
    <row r="17480" spans="39:53" x14ac:dyDescent="0.2">
      <c r="AM17480" s="61"/>
      <c r="AN17480" s="61"/>
      <c r="AO17480" s="171"/>
      <c r="AP17480" s="61"/>
      <c r="AQ17480" s="61"/>
      <c r="AR17480" s="61"/>
      <c r="AS17480" s="61"/>
      <c r="AT17480" s="61"/>
      <c r="AU17480" s="61"/>
      <c r="AV17480" s="61"/>
      <c r="AW17480" s="61"/>
      <c r="AX17480" s="61"/>
      <c r="AY17480" s="61"/>
      <c r="AZ17480" s="61"/>
      <c r="BA17480" s="61"/>
    </row>
    <row r="17481" spans="39:53" x14ac:dyDescent="0.2">
      <c r="AM17481" s="61"/>
      <c r="AN17481" s="61"/>
      <c r="AO17481" s="171"/>
      <c r="AP17481" s="61"/>
      <c r="AQ17481" s="61"/>
      <c r="AR17481" s="61"/>
      <c r="AS17481" s="61"/>
      <c r="AT17481" s="61"/>
      <c r="AU17481" s="61"/>
      <c r="AV17481" s="61"/>
      <c r="AW17481" s="61"/>
      <c r="AX17481" s="61"/>
      <c r="AY17481" s="61"/>
      <c r="AZ17481" s="61"/>
      <c r="BA17481" s="61"/>
    </row>
    <row r="17482" spans="39:53" x14ac:dyDescent="0.2">
      <c r="AM17482" s="61"/>
      <c r="AN17482" s="61"/>
      <c r="AO17482" s="171"/>
      <c r="AP17482" s="61"/>
      <c r="AQ17482" s="61"/>
      <c r="AR17482" s="61"/>
      <c r="AS17482" s="61"/>
      <c r="AT17482" s="61"/>
      <c r="AU17482" s="61"/>
      <c r="AV17482" s="61"/>
      <c r="AW17482" s="61"/>
      <c r="AX17482" s="61"/>
      <c r="AY17482" s="61"/>
      <c r="AZ17482" s="61"/>
      <c r="BA17482" s="61"/>
    </row>
    <row r="17483" spans="39:53" x14ac:dyDescent="0.2">
      <c r="AM17483" s="61"/>
      <c r="AN17483" s="61"/>
      <c r="AO17483" s="171"/>
      <c r="AP17483" s="61"/>
      <c r="AQ17483" s="61"/>
      <c r="AR17483" s="61"/>
      <c r="AS17483" s="61"/>
      <c r="AT17483" s="61"/>
      <c r="AU17483" s="61"/>
      <c r="AV17483" s="61"/>
      <c r="AW17483" s="61"/>
      <c r="AX17483" s="61"/>
      <c r="AY17483" s="61"/>
      <c r="AZ17483" s="61"/>
      <c r="BA17483" s="61"/>
    </row>
    <row r="17484" spans="39:53" x14ac:dyDescent="0.2">
      <c r="AM17484" s="61"/>
      <c r="AN17484" s="61"/>
      <c r="AO17484" s="171"/>
      <c r="AP17484" s="61"/>
      <c r="AQ17484" s="61"/>
      <c r="AR17484" s="61"/>
      <c r="AS17484" s="61"/>
      <c r="AT17484" s="61"/>
      <c r="AU17484" s="61"/>
      <c r="AV17484" s="61"/>
      <c r="AW17484" s="61"/>
      <c r="AX17484" s="61"/>
      <c r="AY17484" s="61"/>
      <c r="AZ17484" s="61"/>
      <c r="BA17484" s="61"/>
    </row>
    <row r="17485" spans="39:53" x14ac:dyDescent="0.2">
      <c r="AM17485" s="61"/>
      <c r="AN17485" s="61"/>
      <c r="AO17485" s="171"/>
      <c r="AP17485" s="61"/>
      <c r="AQ17485" s="61"/>
      <c r="AR17485" s="61"/>
      <c r="AS17485" s="61"/>
      <c r="AT17485" s="61"/>
      <c r="AU17485" s="61"/>
      <c r="AV17485" s="61"/>
      <c r="AW17485" s="61"/>
      <c r="AX17485" s="61"/>
      <c r="AY17485" s="61"/>
      <c r="AZ17485" s="61"/>
      <c r="BA17485" s="61"/>
    </row>
    <row r="17486" spans="39:53" x14ac:dyDescent="0.2">
      <c r="AM17486" s="61"/>
      <c r="AN17486" s="61"/>
      <c r="AO17486" s="171"/>
      <c r="AP17486" s="61"/>
      <c r="AQ17486" s="61"/>
      <c r="AR17486" s="61"/>
      <c r="AS17486" s="61"/>
      <c r="AT17486" s="61"/>
      <c r="AU17486" s="61"/>
      <c r="AV17486" s="61"/>
      <c r="AW17486" s="61"/>
      <c r="AX17486" s="61"/>
      <c r="AY17486" s="61"/>
      <c r="AZ17486" s="61"/>
      <c r="BA17486" s="61"/>
    </row>
    <row r="17487" spans="39:53" x14ac:dyDescent="0.2">
      <c r="AM17487" s="61"/>
      <c r="AN17487" s="61"/>
      <c r="AO17487" s="171"/>
      <c r="AP17487" s="61"/>
      <c r="AQ17487" s="61"/>
      <c r="AR17487" s="61"/>
      <c r="AS17487" s="61"/>
      <c r="AT17487" s="61"/>
      <c r="AU17487" s="61"/>
      <c r="AV17487" s="61"/>
      <c r="AW17487" s="61"/>
      <c r="AX17487" s="61"/>
      <c r="AY17487" s="61"/>
      <c r="AZ17487" s="61"/>
      <c r="BA17487" s="61"/>
    </row>
    <row r="17488" spans="39:53" x14ac:dyDescent="0.2">
      <c r="AM17488" s="61"/>
      <c r="AN17488" s="61"/>
      <c r="AO17488" s="171"/>
      <c r="AP17488" s="61"/>
      <c r="AQ17488" s="61"/>
      <c r="AR17488" s="61"/>
      <c r="AS17488" s="61"/>
      <c r="AT17488" s="61"/>
      <c r="AU17488" s="61"/>
      <c r="AV17488" s="61"/>
      <c r="AW17488" s="61"/>
      <c r="AX17488" s="61"/>
      <c r="AY17488" s="61"/>
      <c r="AZ17488" s="61"/>
      <c r="BA17488" s="61"/>
    </row>
    <row r="17489" spans="39:53" x14ac:dyDescent="0.2">
      <c r="AM17489" s="61"/>
      <c r="AN17489" s="61"/>
      <c r="AO17489" s="171"/>
      <c r="AP17489" s="61"/>
      <c r="AQ17489" s="61"/>
      <c r="AR17489" s="61"/>
      <c r="AS17489" s="61"/>
      <c r="AT17489" s="61"/>
      <c r="AU17489" s="61"/>
      <c r="AV17489" s="61"/>
      <c r="AW17489" s="61"/>
      <c r="AX17489" s="61"/>
      <c r="AY17489" s="61"/>
      <c r="AZ17489" s="61"/>
      <c r="BA17489" s="61"/>
    </row>
    <row r="17490" spans="39:53" x14ac:dyDescent="0.2">
      <c r="AM17490" s="61"/>
      <c r="AN17490" s="61"/>
      <c r="AO17490" s="171"/>
      <c r="AP17490" s="61"/>
      <c r="AQ17490" s="61"/>
      <c r="AR17490" s="61"/>
      <c r="AS17490" s="61"/>
      <c r="AT17490" s="61"/>
      <c r="AU17490" s="61"/>
      <c r="AV17490" s="61"/>
      <c r="AW17490" s="61"/>
      <c r="AX17490" s="61"/>
      <c r="AY17490" s="61"/>
      <c r="AZ17490" s="61"/>
      <c r="BA17490" s="61"/>
    </row>
    <row r="17491" spans="39:53" x14ac:dyDescent="0.2">
      <c r="AM17491" s="61"/>
      <c r="AN17491" s="61"/>
      <c r="AO17491" s="171"/>
      <c r="AP17491" s="61"/>
      <c r="AQ17491" s="61"/>
      <c r="AR17491" s="61"/>
      <c r="AS17491" s="61"/>
      <c r="AT17491" s="61"/>
      <c r="AU17491" s="61"/>
      <c r="AV17491" s="61"/>
      <c r="AW17491" s="61"/>
      <c r="AX17491" s="61"/>
      <c r="AY17491" s="61"/>
      <c r="AZ17491" s="61"/>
      <c r="BA17491" s="61"/>
    </row>
    <row r="17492" spans="39:53" x14ac:dyDescent="0.2">
      <c r="AM17492" s="61"/>
      <c r="AN17492" s="61"/>
      <c r="AO17492" s="171"/>
      <c r="AP17492" s="61"/>
      <c r="AQ17492" s="61"/>
      <c r="AR17492" s="61"/>
      <c r="AS17492" s="61"/>
      <c r="AT17492" s="61"/>
      <c r="AU17492" s="61"/>
      <c r="AV17492" s="61"/>
      <c r="AW17492" s="61"/>
      <c r="AX17492" s="61"/>
      <c r="AY17492" s="61"/>
      <c r="AZ17492" s="61"/>
      <c r="BA17492" s="61"/>
    </row>
    <row r="17493" spans="39:53" x14ac:dyDescent="0.2">
      <c r="AM17493" s="61"/>
      <c r="AN17493" s="61"/>
      <c r="AO17493" s="171"/>
      <c r="AP17493" s="61"/>
      <c r="AQ17493" s="61"/>
      <c r="AR17493" s="61"/>
      <c r="AS17493" s="61"/>
      <c r="AT17493" s="61"/>
      <c r="AU17493" s="61"/>
      <c r="AV17493" s="61"/>
      <c r="AW17493" s="61"/>
      <c r="AX17493" s="61"/>
      <c r="AY17493" s="61"/>
      <c r="AZ17493" s="61"/>
      <c r="BA17493" s="61"/>
    </row>
    <row r="17494" spans="39:53" x14ac:dyDescent="0.2">
      <c r="AM17494" s="61"/>
      <c r="AN17494" s="61"/>
      <c r="AO17494" s="171"/>
      <c r="AP17494" s="61"/>
      <c r="AQ17494" s="61"/>
      <c r="AR17494" s="61"/>
      <c r="AS17494" s="61"/>
      <c r="AT17494" s="61"/>
      <c r="AU17494" s="61"/>
      <c r="AV17494" s="61"/>
      <c r="AW17494" s="61"/>
      <c r="AX17494" s="61"/>
      <c r="AY17494" s="61"/>
      <c r="AZ17494" s="61"/>
      <c r="BA17494" s="61"/>
    </row>
    <row r="17495" spans="39:53" x14ac:dyDescent="0.2">
      <c r="AM17495" s="61"/>
      <c r="AN17495" s="61"/>
      <c r="AO17495" s="171"/>
      <c r="AP17495" s="61"/>
      <c r="AQ17495" s="61"/>
      <c r="AR17495" s="61"/>
      <c r="AS17495" s="61"/>
      <c r="AT17495" s="61"/>
      <c r="AU17495" s="61"/>
      <c r="AV17495" s="61"/>
      <c r="AW17495" s="61"/>
      <c r="AX17495" s="61"/>
      <c r="AY17495" s="61"/>
      <c r="AZ17495" s="61"/>
      <c r="BA17495" s="61"/>
    </row>
    <row r="17496" spans="39:53" x14ac:dyDescent="0.2">
      <c r="AM17496" s="61"/>
      <c r="AN17496" s="61"/>
      <c r="AO17496" s="171"/>
      <c r="AP17496" s="61"/>
      <c r="AQ17496" s="61"/>
      <c r="AR17496" s="61"/>
      <c r="AS17496" s="61"/>
      <c r="AT17496" s="61"/>
      <c r="AU17496" s="61"/>
      <c r="AV17496" s="61"/>
      <c r="AW17496" s="61"/>
      <c r="AX17496" s="61"/>
      <c r="AY17496" s="61"/>
      <c r="AZ17496" s="61"/>
      <c r="BA17496" s="61"/>
    </row>
    <row r="17497" spans="39:53" x14ac:dyDescent="0.2">
      <c r="AM17497" s="61"/>
      <c r="AN17497" s="61"/>
      <c r="AO17497" s="171"/>
      <c r="AP17497" s="61"/>
      <c r="AQ17497" s="61"/>
      <c r="AR17497" s="61"/>
      <c r="AS17497" s="61"/>
      <c r="AT17497" s="61"/>
      <c r="AU17497" s="61"/>
      <c r="AV17497" s="61"/>
      <c r="AW17497" s="61"/>
      <c r="AX17497" s="61"/>
      <c r="AY17497" s="61"/>
      <c r="AZ17497" s="61"/>
      <c r="BA17497" s="61"/>
    </row>
    <row r="17498" spans="39:53" x14ac:dyDescent="0.2">
      <c r="AM17498" s="61"/>
      <c r="AN17498" s="61"/>
      <c r="AO17498" s="171"/>
      <c r="AP17498" s="61"/>
      <c r="AQ17498" s="61"/>
      <c r="AR17498" s="61"/>
      <c r="AS17498" s="61"/>
      <c r="AT17498" s="61"/>
      <c r="AU17498" s="61"/>
      <c r="AV17498" s="61"/>
      <c r="AW17498" s="61"/>
      <c r="AX17498" s="61"/>
      <c r="AY17498" s="61"/>
      <c r="AZ17498" s="61"/>
      <c r="BA17498" s="61"/>
    </row>
    <row r="17499" spans="39:53" x14ac:dyDescent="0.2">
      <c r="AM17499" s="61"/>
      <c r="AN17499" s="61"/>
      <c r="AO17499" s="171"/>
      <c r="AP17499" s="61"/>
      <c r="AQ17499" s="61"/>
      <c r="AR17499" s="61"/>
      <c r="AS17499" s="61"/>
      <c r="AT17499" s="61"/>
      <c r="AU17499" s="61"/>
      <c r="AV17499" s="61"/>
      <c r="AW17499" s="61"/>
      <c r="AX17499" s="61"/>
      <c r="AY17499" s="61"/>
      <c r="AZ17499" s="61"/>
      <c r="BA17499" s="61"/>
    </row>
    <row r="17500" spans="39:53" x14ac:dyDescent="0.2">
      <c r="AM17500" s="61"/>
      <c r="AN17500" s="61"/>
      <c r="AO17500" s="171"/>
      <c r="AP17500" s="61"/>
      <c r="AQ17500" s="61"/>
      <c r="AR17500" s="61"/>
      <c r="AS17500" s="61"/>
      <c r="AT17500" s="61"/>
      <c r="AU17500" s="61"/>
      <c r="AV17500" s="61"/>
      <c r="AW17500" s="61"/>
      <c r="AX17500" s="61"/>
      <c r="AY17500" s="61"/>
      <c r="AZ17500" s="61"/>
      <c r="BA17500" s="61"/>
    </row>
    <row r="17501" spans="39:53" x14ac:dyDescent="0.2">
      <c r="AM17501" s="61"/>
      <c r="AN17501" s="61"/>
      <c r="AO17501" s="171"/>
      <c r="AP17501" s="61"/>
      <c r="AQ17501" s="61"/>
      <c r="AR17501" s="61"/>
      <c r="AS17501" s="61"/>
      <c r="AT17501" s="61"/>
      <c r="AU17501" s="61"/>
      <c r="AV17501" s="61"/>
      <c r="AW17501" s="61"/>
      <c r="AX17501" s="61"/>
      <c r="AY17501" s="61"/>
      <c r="AZ17501" s="61"/>
      <c r="BA17501" s="61"/>
    </row>
    <row r="17502" spans="39:53" x14ac:dyDescent="0.2">
      <c r="AM17502" s="61"/>
      <c r="AN17502" s="61"/>
      <c r="AO17502" s="171"/>
      <c r="AP17502" s="61"/>
      <c r="AQ17502" s="61"/>
      <c r="AR17502" s="61"/>
      <c r="AS17502" s="61"/>
      <c r="AT17502" s="61"/>
      <c r="AU17502" s="61"/>
      <c r="AV17502" s="61"/>
      <c r="AW17502" s="61"/>
      <c r="AX17502" s="61"/>
      <c r="AY17502" s="61"/>
      <c r="AZ17502" s="61"/>
      <c r="BA17502" s="61"/>
    </row>
    <row r="17503" spans="39:53" x14ac:dyDescent="0.2">
      <c r="AM17503" s="61"/>
      <c r="AN17503" s="61"/>
      <c r="AO17503" s="171"/>
      <c r="AP17503" s="61"/>
      <c r="AQ17503" s="61"/>
      <c r="AR17503" s="61"/>
      <c r="AS17503" s="61"/>
      <c r="AT17503" s="61"/>
      <c r="AU17503" s="61"/>
      <c r="AV17503" s="61"/>
      <c r="AW17503" s="61"/>
      <c r="AX17503" s="61"/>
      <c r="AY17503" s="61"/>
      <c r="AZ17503" s="61"/>
      <c r="BA17503" s="61"/>
    </row>
    <row r="17504" spans="39:53" x14ac:dyDescent="0.2">
      <c r="AM17504" s="61"/>
      <c r="AN17504" s="61"/>
      <c r="AO17504" s="171"/>
      <c r="AP17504" s="61"/>
      <c r="AQ17504" s="61"/>
      <c r="AR17504" s="61"/>
      <c r="AS17504" s="61"/>
      <c r="AT17504" s="61"/>
      <c r="AU17504" s="61"/>
      <c r="AV17504" s="61"/>
      <c r="AW17504" s="61"/>
      <c r="AX17504" s="61"/>
      <c r="AY17504" s="61"/>
      <c r="AZ17504" s="61"/>
      <c r="BA17504" s="61"/>
    </row>
    <row r="17505" spans="39:53" x14ac:dyDescent="0.2">
      <c r="AM17505" s="61"/>
      <c r="AN17505" s="61"/>
      <c r="AO17505" s="171"/>
      <c r="AP17505" s="61"/>
      <c r="AQ17505" s="61"/>
      <c r="AR17505" s="61"/>
      <c r="AS17505" s="61"/>
      <c r="AT17505" s="61"/>
      <c r="AU17505" s="61"/>
      <c r="AV17505" s="61"/>
      <c r="AW17505" s="61"/>
      <c r="AX17505" s="61"/>
      <c r="AY17505" s="61"/>
      <c r="AZ17505" s="61"/>
      <c r="BA17505" s="61"/>
    </row>
    <row r="17506" spans="39:53" x14ac:dyDescent="0.2">
      <c r="AM17506" s="61"/>
      <c r="AN17506" s="61"/>
      <c r="AO17506" s="171"/>
      <c r="AP17506" s="61"/>
      <c r="AQ17506" s="61"/>
      <c r="AR17506" s="61"/>
      <c r="AS17506" s="61"/>
      <c r="AT17506" s="61"/>
      <c r="AU17506" s="61"/>
      <c r="AV17506" s="61"/>
      <c r="AW17506" s="61"/>
      <c r="AX17506" s="61"/>
      <c r="AY17506" s="61"/>
      <c r="AZ17506" s="61"/>
      <c r="BA17506" s="61"/>
    </row>
    <row r="17507" spans="39:53" x14ac:dyDescent="0.2">
      <c r="AM17507" s="61"/>
      <c r="AN17507" s="61"/>
      <c r="AO17507" s="171"/>
      <c r="AP17507" s="61"/>
      <c r="AQ17507" s="61"/>
      <c r="AR17507" s="61"/>
      <c r="AS17507" s="61"/>
      <c r="AT17507" s="61"/>
      <c r="AU17507" s="61"/>
      <c r="AV17507" s="61"/>
      <c r="AW17507" s="61"/>
      <c r="AX17507" s="61"/>
      <c r="AY17507" s="61"/>
      <c r="AZ17507" s="61"/>
      <c r="BA17507" s="61"/>
    </row>
    <row r="17508" spans="39:53" x14ac:dyDescent="0.2">
      <c r="AM17508" s="61"/>
      <c r="AN17508" s="61"/>
      <c r="AO17508" s="171"/>
      <c r="AP17508" s="61"/>
      <c r="AQ17508" s="61"/>
      <c r="AR17508" s="61"/>
      <c r="AS17508" s="61"/>
      <c r="AT17508" s="61"/>
      <c r="AU17508" s="61"/>
      <c r="AV17508" s="61"/>
      <c r="AW17508" s="61"/>
      <c r="AX17508" s="61"/>
      <c r="AY17508" s="61"/>
      <c r="AZ17508" s="61"/>
      <c r="BA17508" s="61"/>
    </row>
    <row r="17509" spans="39:53" x14ac:dyDescent="0.2">
      <c r="AM17509" s="61"/>
      <c r="AN17509" s="61"/>
      <c r="AO17509" s="171"/>
      <c r="AP17509" s="61"/>
      <c r="AQ17509" s="61"/>
      <c r="AR17509" s="61"/>
      <c r="AS17509" s="61"/>
      <c r="AT17509" s="61"/>
      <c r="AU17509" s="61"/>
      <c r="AV17509" s="61"/>
      <c r="AW17509" s="61"/>
      <c r="AX17509" s="61"/>
      <c r="AY17509" s="61"/>
      <c r="AZ17509" s="61"/>
      <c r="BA17509" s="61"/>
    </row>
    <row r="17510" spans="39:53" x14ac:dyDescent="0.2">
      <c r="AM17510" s="61"/>
      <c r="AN17510" s="61"/>
      <c r="AO17510" s="171"/>
      <c r="AP17510" s="61"/>
      <c r="AQ17510" s="61"/>
      <c r="AR17510" s="61"/>
      <c r="AS17510" s="61"/>
      <c r="AT17510" s="61"/>
      <c r="AU17510" s="61"/>
      <c r="AV17510" s="61"/>
      <c r="AW17510" s="61"/>
      <c r="AX17510" s="61"/>
      <c r="AY17510" s="61"/>
      <c r="AZ17510" s="61"/>
      <c r="BA17510" s="61"/>
    </row>
    <row r="17511" spans="39:53" x14ac:dyDescent="0.2">
      <c r="AM17511" s="61"/>
      <c r="AN17511" s="61"/>
      <c r="AO17511" s="171"/>
      <c r="AP17511" s="61"/>
      <c r="AQ17511" s="61"/>
      <c r="AR17511" s="61"/>
      <c r="AS17511" s="61"/>
      <c r="AT17511" s="61"/>
      <c r="AU17511" s="61"/>
      <c r="AV17511" s="61"/>
      <c r="AW17511" s="61"/>
      <c r="AX17511" s="61"/>
      <c r="AY17511" s="61"/>
      <c r="AZ17511" s="61"/>
      <c r="BA17511" s="61"/>
    </row>
    <row r="17512" spans="39:53" x14ac:dyDescent="0.2">
      <c r="AM17512" s="61"/>
      <c r="AN17512" s="61"/>
      <c r="AO17512" s="171"/>
      <c r="AP17512" s="61"/>
      <c r="AQ17512" s="61"/>
      <c r="AR17512" s="61"/>
      <c r="AS17512" s="61"/>
      <c r="AT17512" s="61"/>
      <c r="AU17512" s="61"/>
      <c r="AV17512" s="61"/>
      <c r="AW17512" s="61"/>
      <c r="AX17512" s="61"/>
      <c r="AY17512" s="61"/>
      <c r="AZ17512" s="61"/>
      <c r="BA17512" s="61"/>
    </row>
    <row r="17513" spans="39:53" x14ac:dyDescent="0.2">
      <c r="AM17513" s="61"/>
      <c r="AN17513" s="61"/>
      <c r="AO17513" s="171"/>
      <c r="AP17513" s="61"/>
      <c r="AQ17513" s="61"/>
      <c r="AR17513" s="61"/>
      <c r="AS17513" s="61"/>
      <c r="AT17513" s="61"/>
      <c r="AU17513" s="61"/>
      <c r="AV17513" s="61"/>
      <c r="AW17513" s="61"/>
      <c r="AX17513" s="61"/>
      <c r="AY17513" s="61"/>
      <c r="AZ17513" s="61"/>
      <c r="BA17513" s="61"/>
    </row>
    <row r="17514" spans="39:53" x14ac:dyDescent="0.2">
      <c r="AM17514" s="61"/>
      <c r="AN17514" s="61"/>
      <c r="AO17514" s="171"/>
      <c r="AP17514" s="61"/>
      <c r="AQ17514" s="61"/>
      <c r="AR17514" s="61"/>
      <c r="AS17514" s="61"/>
      <c r="AT17514" s="61"/>
      <c r="AU17514" s="61"/>
      <c r="AV17514" s="61"/>
      <c r="AW17514" s="61"/>
      <c r="AX17514" s="61"/>
      <c r="AY17514" s="61"/>
      <c r="AZ17514" s="61"/>
      <c r="BA17514" s="61"/>
    </row>
    <row r="17515" spans="39:53" x14ac:dyDescent="0.2">
      <c r="AM17515" s="61"/>
      <c r="AN17515" s="61"/>
      <c r="AO17515" s="171"/>
      <c r="AP17515" s="61"/>
      <c r="AQ17515" s="61"/>
      <c r="AR17515" s="61"/>
      <c r="AS17515" s="61"/>
      <c r="AT17515" s="61"/>
      <c r="AU17515" s="61"/>
      <c r="AV17515" s="61"/>
      <c r="AW17515" s="61"/>
      <c r="AX17515" s="61"/>
      <c r="AY17515" s="61"/>
      <c r="AZ17515" s="61"/>
      <c r="BA17515" s="61"/>
    </row>
    <row r="17516" spans="39:53" x14ac:dyDescent="0.2">
      <c r="AM17516" s="61"/>
      <c r="AN17516" s="61"/>
      <c r="AO17516" s="171"/>
      <c r="AP17516" s="61"/>
      <c r="AQ17516" s="61"/>
      <c r="AR17516" s="61"/>
      <c r="AS17516" s="61"/>
      <c r="AT17516" s="61"/>
      <c r="AU17516" s="61"/>
      <c r="AV17516" s="61"/>
      <c r="AW17516" s="61"/>
      <c r="AX17516" s="61"/>
      <c r="AY17516" s="61"/>
      <c r="AZ17516" s="61"/>
      <c r="BA17516" s="61"/>
    </row>
    <row r="17517" spans="39:53" x14ac:dyDescent="0.2">
      <c r="AM17517" s="61"/>
      <c r="AN17517" s="61"/>
      <c r="AO17517" s="171"/>
      <c r="AP17517" s="61"/>
      <c r="AQ17517" s="61"/>
      <c r="AR17517" s="61"/>
      <c r="AS17517" s="61"/>
      <c r="AT17517" s="61"/>
      <c r="AU17517" s="61"/>
      <c r="AV17517" s="61"/>
      <c r="AW17517" s="61"/>
      <c r="AX17517" s="61"/>
      <c r="AY17517" s="61"/>
      <c r="AZ17517" s="61"/>
      <c r="BA17517" s="61"/>
    </row>
    <row r="17518" spans="39:53" x14ac:dyDescent="0.2">
      <c r="AM17518" s="61"/>
      <c r="AN17518" s="61"/>
      <c r="AO17518" s="171"/>
      <c r="AP17518" s="61"/>
      <c r="AQ17518" s="61"/>
      <c r="AR17518" s="61"/>
      <c r="AS17518" s="61"/>
      <c r="AT17518" s="61"/>
      <c r="AU17518" s="61"/>
      <c r="AV17518" s="61"/>
      <c r="AW17518" s="61"/>
      <c r="AX17518" s="61"/>
      <c r="AY17518" s="61"/>
      <c r="AZ17518" s="61"/>
      <c r="BA17518" s="61"/>
    </row>
    <row r="17519" spans="39:53" x14ac:dyDescent="0.2">
      <c r="AM17519" s="61"/>
      <c r="AN17519" s="61"/>
      <c r="AO17519" s="171"/>
      <c r="AP17519" s="61"/>
      <c r="AQ17519" s="61"/>
      <c r="AR17519" s="61"/>
      <c r="AS17519" s="61"/>
      <c r="AT17519" s="61"/>
      <c r="AU17519" s="61"/>
      <c r="AV17519" s="61"/>
      <c r="AW17519" s="61"/>
      <c r="AX17519" s="61"/>
      <c r="AY17519" s="61"/>
      <c r="AZ17519" s="61"/>
      <c r="BA17519" s="61"/>
    </row>
    <row r="17520" spans="39:53" x14ac:dyDescent="0.2">
      <c r="AM17520" s="61"/>
      <c r="AN17520" s="61"/>
      <c r="AO17520" s="171"/>
      <c r="AP17520" s="61"/>
      <c r="AQ17520" s="61"/>
      <c r="AR17520" s="61"/>
      <c r="AS17520" s="61"/>
      <c r="AT17520" s="61"/>
      <c r="AU17520" s="61"/>
      <c r="AV17520" s="61"/>
      <c r="AW17520" s="61"/>
      <c r="AX17520" s="61"/>
      <c r="AY17520" s="61"/>
      <c r="AZ17520" s="61"/>
      <c r="BA17520" s="61"/>
    </row>
    <row r="17521" spans="39:53" x14ac:dyDescent="0.2">
      <c r="AM17521" s="61"/>
      <c r="AN17521" s="61"/>
      <c r="AO17521" s="171"/>
      <c r="AP17521" s="61"/>
      <c r="AQ17521" s="61"/>
      <c r="AR17521" s="61"/>
      <c r="AS17521" s="61"/>
      <c r="AT17521" s="61"/>
      <c r="AU17521" s="61"/>
      <c r="AV17521" s="61"/>
      <c r="AW17521" s="61"/>
      <c r="AX17521" s="61"/>
      <c r="AY17521" s="61"/>
      <c r="AZ17521" s="61"/>
      <c r="BA17521" s="61"/>
    </row>
    <row r="17522" spans="39:53" x14ac:dyDescent="0.2">
      <c r="AM17522" s="61"/>
      <c r="AN17522" s="61"/>
      <c r="AO17522" s="171"/>
      <c r="AP17522" s="61"/>
      <c r="AQ17522" s="61"/>
      <c r="AR17522" s="61"/>
      <c r="AS17522" s="61"/>
      <c r="AT17522" s="61"/>
      <c r="AU17522" s="61"/>
      <c r="AV17522" s="61"/>
      <c r="AW17522" s="61"/>
      <c r="AX17522" s="61"/>
      <c r="AY17522" s="61"/>
      <c r="AZ17522" s="61"/>
      <c r="BA17522" s="61"/>
    </row>
    <row r="17523" spans="39:53" x14ac:dyDescent="0.2">
      <c r="AM17523" s="61"/>
      <c r="AN17523" s="61"/>
      <c r="AO17523" s="171"/>
      <c r="AP17523" s="61"/>
      <c r="AQ17523" s="61"/>
      <c r="AR17523" s="61"/>
      <c r="AS17523" s="61"/>
      <c r="AT17523" s="61"/>
      <c r="AU17523" s="61"/>
      <c r="AV17523" s="61"/>
      <c r="AW17523" s="61"/>
      <c r="AX17523" s="61"/>
      <c r="AY17523" s="61"/>
      <c r="AZ17523" s="61"/>
      <c r="BA17523" s="61"/>
    </row>
    <row r="17524" spans="39:53" x14ac:dyDescent="0.2">
      <c r="AM17524" s="61"/>
      <c r="AN17524" s="61"/>
      <c r="AO17524" s="171"/>
      <c r="AP17524" s="61"/>
      <c r="AQ17524" s="61"/>
      <c r="AR17524" s="61"/>
      <c r="AS17524" s="61"/>
      <c r="AT17524" s="61"/>
      <c r="AU17524" s="61"/>
      <c r="AV17524" s="61"/>
      <c r="AW17524" s="61"/>
      <c r="AX17524" s="61"/>
      <c r="AY17524" s="61"/>
      <c r="AZ17524" s="61"/>
      <c r="BA17524" s="61"/>
    </row>
    <row r="17525" spans="39:53" x14ac:dyDescent="0.2">
      <c r="AM17525" s="61"/>
      <c r="AN17525" s="61"/>
      <c r="AO17525" s="171"/>
      <c r="AP17525" s="61"/>
      <c r="AQ17525" s="61"/>
      <c r="AR17525" s="61"/>
      <c r="AS17525" s="61"/>
      <c r="AT17525" s="61"/>
      <c r="AU17525" s="61"/>
      <c r="AV17525" s="61"/>
      <c r="AW17525" s="61"/>
      <c r="AX17525" s="61"/>
      <c r="AY17525" s="61"/>
      <c r="AZ17525" s="61"/>
      <c r="BA17525" s="61"/>
    </row>
    <row r="17526" spans="39:53" x14ac:dyDescent="0.2">
      <c r="AM17526" s="61"/>
      <c r="AN17526" s="61"/>
      <c r="AO17526" s="171"/>
      <c r="AP17526" s="61"/>
      <c r="AQ17526" s="61"/>
      <c r="AR17526" s="61"/>
      <c r="AS17526" s="61"/>
      <c r="AT17526" s="61"/>
      <c r="AU17526" s="61"/>
      <c r="AV17526" s="61"/>
      <c r="AW17526" s="61"/>
      <c r="AX17526" s="61"/>
      <c r="AY17526" s="61"/>
      <c r="AZ17526" s="61"/>
      <c r="BA17526" s="61"/>
    </row>
    <row r="17527" spans="39:53" x14ac:dyDescent="0.2">
      <c r="AM17527" s="61"/>
      <c r="AN17527" s="61"/>
      <c r="AO17527" s="171"/>
      <c r="AP17527" s="61"/>
      <c r="AQ17527" s="61"/>
      <c r="AR17527" s="61"/>
      <c r="AS17527" s="61"/>
      <c r="AT17527" s="61"/>
      <c r="AU17527" s="61"/>
      <c r="AV17527" s="61"/>
      <c r="AW17527" s="61"/>
      <c r="AX17527" s="61"/>
      <c r="AY17527" s="61"/>
      <c r="AZ17527" s="61"/>
      <c r="BA17527" s="61"/>
    </row>
    <row r="17528" spans="39:53" x14ac:dyDescent="0.2">
      <c r="AM17528" s="61"/>
      <c r="AN17528" s="61"/>
      <c r="AO17528" s="171"/>
      <c r="AP17528" s="61"/>
      <c r="AQ17528" s="61"/>
      <c r="AR17528" s="61"/>
      <c r="AS17528" s="61"/>
      <c r="AT17528" s="61"/>
      <c r="AU17528" s="61"/>
      <c r="AV17528" s="61"/>
      <c r="AW17528" s="61"/>
      <c r="AX17528" s="61"/>
      <c r="AY17528" s="61"/>
      <c r="AZ17528" s="61"/>
      <c r="BA17528" s="61"/>
    </row>
    <row r="17529" spans="39:53" x14ac:dyDescent="0.2">
      <c r="AM17529" s="61"/>
      <c r="AN17529" s="61"/>
      <c r="AO17529" s="171"/>
      <c r="AP17529" s="61"/>
      <c r="AQ17529" s="61"/>
      <c r="AR17529" s="61"/>
      <c r="AS17529" s="61"/>
      <c r="AT17529" s="61"/>
      <c r="AU17529" s="61"/>
      <c r="AV17529" s="61"/>
      <c r="AW17529" s="61"/>
      <c r="AX17529" s="61"/>
      <c r="AY17529" s="61"/>
      <c r="AZ17529" s="61"/>
      <c r="BA17529" s="61"/>
    </row>
    <row r="17530" spans="39:53" x14ac:dyDescent="0.2">
      <c r="AM17530" s="61"/>
      <c r="AN17530" s="61"/>
      <c r="AO17530" s="171"/>
      <c r="AP17530" s="61"/>
      <c r="AQ17530" s="61"/>
      <c r="AR17530" s="61"/>
      <c r="AS17530" s="61"/>
      <c r="AT17530" s="61"/>
      <c r="AU17530" s="61"/>
      <c r="AV17530" s="61"/>
      <c r="AW17530" s="61"/>
      <c r="AX17530" s="61"/>
      <c r="AY17530" s="61"/>
      <c r="AZ17530" s="61"/>
      <c r="BA17530" s="61"/>
    </row>
    <row r="17531" spans="39:53" x14ac:dyDescent="0.2">
      <c r="AM17531" s="61"/>
      <c r="AN17531" s="61"/>
      <c r="AO17531" s="171"/>
      <c r="AP17531" s="61"/>
      <c r="AQ17531" s="61"/>
      <c r="AR17531" s="61"/>
      <c r="AS17531" s="61"/>
      <c r="AT17531" s="61"/>
      <c r="AU17531" s="61"/>
      <c r="AV17531" s="61"/>
      <c r="AW17531" s="61"/>
      <c r="AX17531" s="61"/>
      <c r="AY17531" s="61"/>
      <c r="AZ17531" s="61"/>
      <c r="BA17531" s="61"/>
    </row>
    <row r="17532" spans="39:53" x14ac:dyDescent="0.2">
      <c r="AM17532" s="61"/>
      <c r="AN17532" s="61"/>
      <c r="AO17532" s="171"/>
      <c r="AP17532" s="61"/>
      <c r="AQ17532" s="61"/>
      <c r="AR17532" s="61"/>
      <c r="AS17532" s="61"/>
      <c r="AT17532" s="61"/>
      <c r="AU17532" s="61"/>
      <c r="AV17532" s="61"/>
      <c r="AW17532" s="61"/>
      <c r="AX17532" s="61"/>
      <c r="AY17532" s="61"/>
      <c r="AZ17532" s="61"/>
      <c r="BA17532" s="61"/>
    </row>
    <row r="17533" spans="39:53" x14ac:dyDescent="0.2">
      <c r="AM17533" s="61"/>
      <c r="AN17533" s="61"/>
      <c r="AO17533" s="171"/>
      <c r="AP17533" s="61"/>
      <c r="AQ17533" s="61"/>
      <c r="AR17533" s="61"/>
      <c r="AS17533" s="61"/>
      <c r="AT17533" s="61"/>
      <c r="AU17533" s="61"/>
      <c r="AV17533" s="61"/>
      <c r="AW17533" s="61"/>
      <c r="AX17533" s="61"/>
      <c r="AY17533" s="61"/>
      <c r="AZ17533" s="61"/>
      <c r="BA17533" s="61"/>
    </row>
    <row r="17534" spans="39:53" x14ac:dyDescent="0.2">
      <c r="AM17534" s="61"/>
      <c r="AN17534" s="61"/>
      <c r="AO17534" s="171"/>
      <c r="AP17534" s="61"/>
      <c r="AQ17534" s="61"/>
      <c r="AR17534" s="61"/>
      <c r="AS17534" s="61"/>
      <c r="AT17534" s="61"/>
      <c r="AU17534" s="61"/>
      <c r="AV17534" s="61"/>
      <c r="AW17534" s="61"/>
      <c r="AX17534" s="61"/>
      <c r="AY17534" s="61"/>
      <c r="AZ17534" s="61"/>
      <c r="BA17534" s="61"/>
    </row>
    <row r="17535" spans="39:53" x14ac:dyDescent="0.2">
      <c r="AM17535" s="61"/>
      <c r="AN17535" s="61"/>
      <c r="AO17535" s="171"/>
      <c r="AP17535" s="61"/>
      <c r="AQ17535" s="61"/>
      <c r="AR17535" s="61"/>
      <c r="AS17535" s="61"/>
      <c r="AT17535" s="61"/>
      <c r="AU17535" s="61"/>
      <c r="AV17535" s="61"/>
      <c r="AW17535" s="61"/>
      <c r="AX17535" s="61"/>
      <c r="AY17535" s="61"/>
      <c r="AZ17535" s="61"/>
      <c r="BA17535" s="61"/>
    </row>
    <row r="17536" spans="39:53" x14ac:dyDescent="0.2">
      <c r="AM17536" s="61"/>
      <c r="AN17536" s="61"/>
      <c r="AO17536" s="171"/>
      <c r="AP17536" s="61"/>
      <c r="AQ17536" s="61"/>
      <c r="AR17536" s="61"/>
      <c r="AS17536" s="61"/>
      <c r="AT17536" s="61"/>
      <c r="AU17536" s="61"/>
      <c r="AV17536" s="61"/>
      <c r="AW17536" s="61"/>
      <c r="AX17536" s="61"/>
      <c r="AY17536" s="61"/>
      <c r="AZ17536" s="61"/>
      <c r="BA17536" s="61"/>
    </row>
    <row r="17537" spans="39:53" x14ac:dyDescent="0.2">
      <c r="AM17537" s="61"/>
      <c r="AN17537" s="61"/>
      <c r="AO17537" s="171"/>
      <c r="AP17537" s="61"/>
      <c r="AQ17537" s="61"/>
      <c r="AR17537" s="61"/>
      <c r="AS17537" s="61"/>
      <c r="AT17537" s="61"/>
      <c r="AU17537" s="61"/>
      <c r="AV17537" s="61"/>
      <c r="AW17537" s="61"/>
      <c r="AX17537" s="61"/>
      <c r="AY17537" s="61"/>
      <c r="AZ17537" s="61"/>
      <c r="BA17537" s="61"/>
    </row>
    <row r="17538" spans="39:53" x14ac:dyDescent="0.2">
      <c r="AM17538" s="61"/>
      <c r="AN17538" s="61"/>
      <c r="AO17538" s="171"/>
      <c r="AP17538" s="61"/>
      <c r="AQ17538" s="61"/>
      <c r="AR17538" s="61"/>
      <c r="AS17538" s="61"/>
      <c r="AT17538" s="61"/>
      <c r="AU17538" s="61"/>
      <c r="AV17538" s="61"/>
      <c r="AW17538" s="61"/>
      <c r="AX17538" s="61"/>
      <c r="AY17538" s="61"/>
      <c r="AZ17538" s="61"/>
      <c r="BA17538" s="61"/>
    </row>
    <row r="17539" spans="39:53" x14ac:dyDescent="0.2">
      <c r="AM17539" s="61"/>
      <c r="AN17539" s="61"/>
      <c r="AO17539" s="171"/>
      <c r="AP17539" s="61"/>
      <c r="AQ17539" s="61"/>
      <c r="AR17539" s="61"/>
      <c r="AS17539" s="61"/>
      <c r="AT17539" s="61"/>
      <c r="AU17539" s="61"/>
      <c r="AV17539" s="61"/>
      <c r="AW17539" s="61"/>
      <c r="AX17539" s="61"/>
      <c r="AY17539" s="61"/>
      <c r="AZ17539" s="61"/>
      <c r="BA17539" s="61"/>
    </row>
    <row r="17540" spans="39:53" x14ac:dyDescent="0.2">
      <c r="AM17540" s="61"/>
      <c r="AN17540" s="61"/>
      <c r="AO17540" s="171"/>
      <c r="AP17540" s="61"/>
      <c r="AQ17540" s="61"/>
      <c r="AR17540" s="61"/>
      <c r="AS17540" s="61"/>
      <c r="AT17540" s="61"/>
      <c r="AU17540" s="61"/>
      <c r="AV17540" s="61"/>
      <c r="AW17540" s="61"/>
      <c r="AX17540" s="61"/>
      <c r="AY17540" s="61"/>
      <c r="AZ17540" s="61"/>
      <c r="BA17540" s="61"/>
    </row>
    <row r="17541" spans="39:53" x14ac:dyDescent="0.2">
      <c r="AM17541" s="61"/>
      <c r="AN17541" s="61"/>
      <c r="AO17541" s="171"/>
      <c r="AP17541" s="61"/>
      <c r="AQ17541" s="61"/>
      <c r="AR17541" s="61"/>
      <c r="AS17541" s="61"/>
      <c r="AT17541" s="61"/>
      <c r="AU17541" s="61"/>
      <c r="AV17541" s="61"/>
      <c r="AW17541" s="61"/>
      <c r="AX17541" s="61"/>
      <c r="AY17541" s="61"/>
      <c r="AZ17541" s="61"/>
      <c r="BA17541" s="61"/>
    </row>
    <row r="17542" spans="39:53" x14ac:dyDescent="0.2">
      <c r="AM17542" s="61"/>
      <c r="AN17542" s="61"/>
      <c r="AO17542" s="171"/>
      <c r="AP17542" s="61"/>
      <c r="AQ17542" s="61"/>
      <c r="AR17542" s="61"/>
      <c r="AS17542" s="61"/>
      <c r="AT17542" s="61"/>
      <c r="AU17542" s="61"/>
      <c r="AV17542" s="61"/>
      <c r="AW17542" s="61"/>
      <c r="AX17542" s="61"/>
      <c r="AY17542" s="61"/>
      <c r="AZ17542" s="61"/>
      <c r="BA17542" s="61"/>
    </row>
    <row r="17543" spans="39:53" x14ac:dyDescent="0.2">
      <c r="AM17543" s="61"/>
      <c r="AN17543" s="61"/>
      <c r="AO17543" s="171"/>
      <c r="AP17543" s="61"/>
      <c r="AQ17543" s="61"/>
      <c r="AR17543" s="61"/>
      <c r="AS17543" s="61"/>
      <c r="AT17543" s="61"/>
      <c r="AU17543" s="61"/>
      <c r="AV17543" s="61"/>
      <c r="AW17543" s="61"/>
      <c r="AX17543" s="61"/>
      <c r="AY17543" s="61"/>
      <c r="AZ17543" s="61"/>
      <c r="BA17543" s="61"/>
    </row>
    <row r="17544" spans="39:53" x14ac:dyDescent="0.2">
      <c r="AM17544" s="61"/>
      <c r="AN17544" s="61"/>
      <c r="AO17544" s="171"/>
      <c r="AP17544" s="61"/>
      <c r="AQ17544" s="61"/>
      <c r="AR17544" s="61"/>
      <c r="AS17544" s="61"/>
      <c r="AT17544" s="61"/>
      <c r="AU17544" s="61"/>
      <c r="AV17544" s="61"/>
      <c r="AW17544" s="61"/>
      <c r="AX17544" s="61"/>
      <c r="AY17544" s="61"/>
      <c r="AZ17544" s="61"/>
      <c r="BA17544" s="61"/>
    </row>
    <row r="17545" spans="39:53" x14ac:dyDescent="0.2">
      <c r="AM17545" s="61"/>
      <c r="AN17545" s="61"/>
      <c r="AO17545" s="171"/>
      <c r="AP17545" s="61"/>
      <c r="AQ17545" s="61"/>
      <c r="AR17545" s="61"/>
      <c r="AS17545" s="61"/>
      <c r="AT17545" s="61"/>
      <c r="AU17545" s="61"/>
      <c r="AV17545" s="61"/>
      <c r="AW17545" s="61"/>
      <c r="AX17545" s="61"/>
      <c r="AY17545" s="61"/>
      <c r="AZ17545" s="61"/>
      <c r="BA17545" s="61"/>
    </row>
    <row r="17546" spans="39:53" x14ac:dyDescent="0.2">
      <c r="AM17546" s="61"/>
      <c r="AN17546" s="61"/>
      <c r="AO17546" s="171"/>
      <c r="AP17546" s="61"/>
      <c r="AQ17546" s="61"/>
      <c r="AR17546" s="61"/>
      <c r="AS17546" s="61"/>
      <c r="AT17546" s="61"/>
      <c r="AU17546" s="61"/>
      <c r="AV17546" s="61"/>
      <c r="AW17546" s="61"/>
      <c r="AX17546" s="61"/>
      <c r="AY17546" s="61"/>
      <c r="AZ17546" s="61"/>
      <c r="BA17546" s="61"/>
    </row>
    <row r="17547" spans="39:53" x14ac:dyDescent="0.2">
      <c r="AM17547" s="61"/>
      <c r="AN17547" s="61"/>
      <c r="AO17547" s="171"/>
      <c r="AP17547" s="61"/>
      <c r="AQ17547" s="61"/>
      <c r="AR17547" s="61"/>
      <c r="AS17547" s="61"/>
      <c r="AT17547" s="61"/>
      <c r="AU17547" s="61"/>
      <c r="AV17547" s="61"/>
      <c r="AW17547" s="61"/>
      <c r="AX17547" s="61"/>
      <c r="AY17547" s="61"/>
      <c r="AZ17547" s="61"/>
      <c r="BA17547" s="61"/>
    </row>
    <row r="17548" spans="39:53" x14ac:dyDescent="0.2">
      <c r="AM17548" s="61"/>
      <c r="AN17548" s="61"/>
      <c r="AO17548" s="171"/>
      <c r="AP17548" s="61"/>
      <c r="AQ17548" s="61"/>
      <c r="AR17548" s="61"/>
      <c r="AS17548" s="61"/>
      <c r="AT17548" s="61"/>
      <c r="AU17548" s="61"/>
      <c r="AV17548" s="61"/>
      <c r="AW17548" s="61"/>
      <c r="AX17548" s="61"/>
      <c r="AY17548" s="61"/>
      <c r="AZ17548" s="61"/>
      <c r="BA17548" s="61"/>
    </row>
    <row r="17549" spans="39:53" x14ac:dyDescent="0.2">
      <c r="AM17549" s="61"/>
      <c r="AN17549" s="61"/>
      <c r="AO17549" s="171"/>
      <c r="AP17549" s="61"/>
      <c r="AQ17549" s="61"/>
      <c r="AR17549" s="61"/>
      <c r="AS17549" s="61"/>
      <c r="AT17549" s="61"/>
      <c r="AU17549" s="61"/>
      <c r="AV17549" s="61"/>
      <c r="AW17549" s="61"/>
      <c r="AX17549" s="61"/>
      <c r="AY17549" s="61"/>
      <c r="AZ17549" s="61"/>
      <c r="BA17549" s="61"/>
    </row>
    <row r="17550" spans="39:53" x14ac:dyDescent="0.2">
      <c r="AM17550" s="61"/>
      <c r="AN17550" s="61"/>
      <c r="AO17550" s="171"/>
      <c r="AP17550" s="61"/>
      <c r="AQ17550" s="61"/>
      <c r="AR17550" s="61"/>
      <c r="AS17550" s="61"/>
      <c r="AT17550" s="61"/>
      <c r="AU17550" s="61"/>
      <c r="AV17550" s="61"/>
      <c r="AW17550" s="61"/>
      <c r="AX17550" s="61"/>
      <c r="AY17550" s="61"/>
      <c r="AZ17550" s="61"/>
      <c r="BA17550" s="61"/>
    </row>
    <row r="17551" spans="39:53" x14ac:dyDescent="0.2">
      <c r="AM17551" s="61"/>
      <c r="AN17551" s="61"/>
      <c r="AO17551" s="171"/>
      <c r="AP17551" s="61"/>
      <c r="AQ17551" s="61"/>
      <c r="AR17551" s="61"/>
      <c r="AS17551" s="61"/>
      <c r="AT17551" s="61"/>
      <c r="AU17551" s="61"/>
      <c r="AV17551" s="61"/>
      <c r="AW17551" s="61"/>
      <c r="AX17551" s="61"/>
      <c r="AY17551" s="61"/>
      <c r="AZ17551" s="61"/>
      <c r="BA17551" s="61"/>
    </row>
    <row r="17552" spans="39:53" x14ac:dyDescent="0.2">
      <c r="AM17552" s="61"/>
      <c r="AN17552" s="61"/>
      <c r="AO17552" s="171"/>
      <c r="AP17552" s="61"/>
      <c r="AQ17552" s="61"/>
      <c r="AR17552" s="61"/>
      <c r="AS17552" s="61"/>
      <c r="AT17552" s="61"/>
      <c r="AU17552" s="61"/>
      <c r="AV17552" s="61"/>
      <c r="AW17552" s="61"/>
      <c r="AX17552" s="61"/>
      <c r="AY17552" s="61"/>
      <c r="AZ17552" s="61"/>
      <c r="BA17552" s="61"/>
    </row>
    <row r="17553" spans="39:53" x14ac:dyDescent="0.2">
      <c r="AM17553" s="61"/>
      <c r="AN17553" s="61"/>
      <c r="AO17553" s="171"/>
      <c r="AP17553" s="61"/>
      <c r="AQ17553" s="61"/>
      <c r="AR17553" s="61"/>
      <c r="AS17553" s="61"/>
      <c r="AT17553" s="61"/>
      <c r="AU17553" s="61"/>
      <c r="AV17553" s="61"/>
      <c r="AW17553" s="61"/>
      <c r="AX17553" s="61"/>
      <c r="AY17553" s="61"/>
      <c r="AZ17553" s="61"/>
      <c r="BA17553" s="61"/>
    </row>
    <row r="17554" spans="39:53" x14ac:dyDescent="0.2">
      <c r="AM17554" s="61"/>
      <c r="AN17554" s="61"/>
      <c r="AO17554" s="171"/>
      <c r="AP17554" s="61"/>
      <c r="AQ17554" s="61"/>
      <c r="AR17554" s="61"/>
      <c r="AS17554" s="61"/>
      <c r="AT17554" s="61"/>
      <c r="AU17554" s="61"/>
      <c r="AV17554" s="61"/>
      <c r="AW17554" s="61"/>
      <c r="AX17554" s="61"/>
      <c r="AY17554" s="61"/>
      <c r="AZ17554" s="61"/>
      <c r="BA17554" s="61"/>
    </row>
    <row r="17555" spans="39:53" x14ac:dyDescent="0.2">
      <c r="AM17555" s="61"/>
      <c r="AN17555" s="61"/>
      <c r="AO17555" s="171"/>
      <c r="AP17555" s="61"/>
      <c r="AQ17555" s="61"/>
      <c r="AR17555" s="61"/>
      <c r="AS17555" s="61"/>
      <c r="AT17555" s="61"/>
      <c r="AU17555" s="61"/>
      <c r="AV17555" s="61"/>
      <c r="AW17555" s="61"/>
      <c r="AX17555" s="61"/>
      <c r="AY17555" s="61"/>
      <c r="AZ17555" s="61"/>
      <c r="BA17555" s="61"/>
    </row>
    <row r="17556" spans="39:53" x14ac:dyDescent="0.2">
      <c r="AM17556" s="61"/>
      <c r="AN17556" s="61"/>
      <c r="AO17556" s="171"/>
      <c r="AP17556" s="61"/>
      <c r="AQ17556" s="61"/>
      <c r="AR17556" s="61"/>
      <c r="AS17556" s="61"/>
      <c r="AT17556" s="61"/>
      <c r="AU17556" s="61"/>
      <c r="AV17556" s="61"/>
      <c r="AW17556" s="61"/>
      <c r="AX17556" s="61"/>
      <c r="AY17556" s="61"/>
      <c r="AZ17556" s="61"/>
      <c r="BA17556" s="61"/>
    </row>
    <row r="17557" spans="39:53" x14ac:dyDescent="0.2">
      <c r="AM17557" s="61"/>
      <c r="AN17557" s="61"/>
      <c r="AO17557" s="171"/>
      <c r="AP17557" s="61"/>
      <c r="AQ17557" s="61"/>
      <c r="AR17557" s="61"/>
      <c r="AS17557" s="61"/>
      <c r="AT17557" s="61"/>
      <c r="AU17557" s="61"/>
      <c r="AV17557" s="61"/>
      <c r="AW17557" s="61"/>
      <c r="AX17557" s="61"/>
      <c r="AY17557" s="61"/>
      <c r="AZ17557" s="61"/>
      <c r="BA17557" s="61"/>
    </row>
    <row r="17558" spans="39:53" x14ac:dyDescent="0.2">
      <c r="AM17558" s="61"/>
      <c r="AN17558" s="61"/>
      <c r="AO17558" s="171"/>
      <c r="AP17558" s="61"/>
      <c r="AQ17558" s="61"/>
      <c r="AR17558" s="61"/>
      <c r="AS17558" s="61"/>
      <c r="AT17558" s="61"/>
      <c r="AU17558" s="61"/>
      <c r="AV17558" s="61"/>
      <c r="AW17558" s="61"/>
      <c r="AX17558" s="61"/>
      <c r="AY17558" s="61"/>
      <c r="AZ17558" s="61"/>
      <c r="BA17558" s="61"/>
    </row>
    <row r="17559" spans="39:53" x14ac:dyDescent="0.2">
      <c r="AM17559" s="61"/>
      <c r="AN17559" s="61"/>
      <c r="AO17559" s="171"/>
      <c r="AP17559" s="61"/>
      <c r="AQ17559" s="61"/>
      <c r="AR17559" s="61"/>
      <c r="AS17559" s="61"/>
      <c r="AT17559" s="61"/>
      <c r="AU17559" s="61"/>
      <c r="AV17559" s="61"/>
      <c r="AW17559" s="61"/>
      <c r="AX17559" s="61"/>
      <c r="AY17559" s="61"/>
      <c r="AZ17559" s="61"/>
      <c r="BA17559" s="61"/>
    </row>
    <row r="17560" spans="39:53" x14ac:dyDescent="0.2">
      <c r="AM17560" s="61"/>
      <c r="AN17560" s="61"/>
      <c r="AO17560" s="171"/>
      <c r="AP17560" s="61"/>
      <c r="AQ17560" s="61"/>
      <c r="AR17560" s="61"/>
      <c r="AS17560" s="61"/>
      <c r="AT17560" s="61"/>
      <c r="AU17560" s="61"/>
      <c r="AV17560" s="61"/>
      <c r="AW17560" s="61"/>
      <c r="AX17560" s="61"/>
      <c r="AY17560" s="61"/>
      <c r="AZ17560" s="61"/>
      <c r="BA17560" s="61"/>
    </row>
    <row r="17561" spans="39:53" x14ac:dyDescent="0.2">
      <c r="AM17561" s="61"/>
      <c r="AN17561" s="61"/>
      <c r="AO17561" s="171"/>
      <c r="AP17561" s="61"/>
      <c r="AQ17561" s="61"/>
      <c r="AR17561" s="61"/>
      <c r="AS17561" s="61"/>
      <c r="AT17561" s="61"/>
      <c r="AU17561" s="61"/>
      <c r="AV17561" s="61"/>
      <c r="AW17561" s="61"/>
      <c r="AX17561" s="61"/>
      <c r="AY17561" s="61"/>
      <c r="AZ17561" s="61"/>
      <c r="BA17561" s="61"/>
    </row>
    <row r="17562" spans="39:53" x14ac:dyDescent="0.2">
      <c r="AM17562" s="61"/>
      <c r="AN17562" s="61"/>
      <c r="AO17562" s="171"/>
      <c r="AP17562" s="61"/>
      <c r="AQ17562" s="61"/>
      <c r="AR17562" s="61"/>
      <c r="AS17562" s="61"/>
      <c r="AT17562" s="61"/>
      <c r="AU17562" s="61"/>
      <c r="AV17562" s="61"/>
      <c r="AW17562" s="61"/>
      <c r="AX17562" s="61"/>
      <c r="AY17562" s="61"/>
      <c r="AZ17562" s="61"/>
      <c r="BA17562" s="61"/>
    </row>
    <row r="17563" spans="39:53" x14ac:dyDescent="0.2">
      <c r="AM17563" s="61"/>
      <c r="AN17563" s="61"/>
      <c r="AO17563" s="171"/>
      <c r="AP17563" s="61"/>
      <c r="AQ17563" s="61"/>
      <c r="AR17563" s="61"/>
      <c r="AS17563" s="61"/>
      <c r="AT17563" s="61"/>
      <c r="AU17563" s="61"/>
      <c r="AV17563" s="61"/>
      <c r="AW17563" s="61"/>
      <c r="AX17563" s="61"/>
      <c r="AY17563" s="61"/>
      <c r="AZ17563" s="61"/>
      <c r="BA17563" s="61"/>
    </row>
    <row r="17564" spans="39:53" x14ac:dyDescent="0.2">
      <c r="AM17564" s="61"/>
      <c r="AN17564" s="61"/>
      <c r="AO17564" s="171"/>
      <c r="AP17564" s="61"/>
      <c r="AQ17564" s="61"/>
      <c r="AR17564" s="61"/>
      <c r="AS17564" s="61"/>
      <c r="AT17564" s="61"/>
      <c r="AU17564" s="61"/>
      <c r="AV17564" s="61"/>
      <c r="AW17564" s="61"/>
      <c r="AX17564" s="61"/>
      <c r="AY17564" s="61"/>
      <c r="AZ17564" s="61"/>
      <c r="BA17564" s="61"/>
    </row>
    <row r="17565" spans="39:53" x14ac:dyDescent="0.2">
      <c r="AM17565" s="61"/>
      <c r="AN17565" s="61"/>
      <c r="AO17565" s="171"/>
      <c r="AP17565" s="61"/>
      <c r="AQ17565" s="61"/>
      <c r="AR17565" s="61"/>
      <c r="AS17565" s="61"/>
      <c r="AT17565" s="61"/>
      <c r="AU17565" s="61"/>
      <c r="AV17565" s="61"/>
      <c r="AW17565" s="61"/>
      <c r="AX17565" s="61"/>
      <c r="AY17565" s="61"/>
      <c r="AZ17565" s="61"/>
      <c r="BA17565" s="61"/>
    </row>
    <row r="17566" spans="39:53" x14ac:dyDescent="0.2">
      <c r="AM17566" s="61"/>
      <c r="AN17566" s="61"/>
      <c r="AO17566" s="171"/>
      <c r="AP17566" s="61"/>
      <c r="AQ17566" s="61"/>
      <c r="AR17566" s="61"/>
      <c r="AS17566" s="61"/>
      <c r="AT17566" s="61"/>
      <c r="AU17566" s="61"/>
      <c r="AV17566" s="61"/>
      <c r="AW17566" s="61"/>
      <c r="AX17566" s="61"/>
      <c r="AY17566" s="61"/>
      <c r="AZ17566" s="61"/>
      <c r="BA17566" s="61"/>
    </row>
    <row r="17567" spans="39:53" x14ac:dyDescent="0.2">
      <c r="AM17567" s="61"/>
      <c r="AN17567" s="61"/>
      <c r="AO17567" s="171"/>
      <c r="AP17567" s="61"/>
      <c r="AQ17567" s="61"/>
      <c r="AR17567" s="61"/>
      <c r="AS17567" s="61"/>
      <c r="AT17567" s="61"/>
      <c r="AU17567" s="61"/>
      <c r="AV17567" s="61"/>
      <c r="AW17567" s="61"/>
      <c r="AX17567" s="61"/>
      <c r="AY17567" s="61"/>
      <c r="AZ17567" s="61"/>
      <c r="BA17567" s="61"/>
    </row>
    <row r="17568" spans="39:53" x14ac:dyDescent="0.2">
      <c r="AM17568" s="61"/>
      <c r="AN17568" s="61"/>
      <c r="AO17568" s="171"/>
      <c r="AP17568" s="61"/>
      <c r="AQ17568" s="61"/>
      <c r="AR17568" s="61"/>
      <c r="AS17568" s="61"/>
      <c r="AT17568" s="61"/>
      <c r="AU17568" s="61"/>
      <c r="AV17568" s="61"/>
      <c r="AW17568" s="61"/>
      <c r="AX17568" s="61"/>
      <c r="AY17568" s="61"/>
      <c r="AZ17568" s="61"/>
      <c r="BA17568" s="61"/>
    </row>
    <row r="17569" spans="39:53" x14ac:dyDescent="0.2">
      <c r="AM17569" s="61"/>
      <c r="AN17569" s="61"/>
      <c r="AO17569" s="171"/>
      <c r="AP17569" s="61"/>
      <c r="AQ17569" s="61"/>
      <c r="AR17569" s="61"/>
      <c r="AS17569" s="61"/>
      <c r="AT17569" s="61"/>
      <c r="AU17569" s="61"/>
      <c r="AV17569" s="61"/>
      <c r="AW17569" s="61"/>
      <c r="AX17569" s="61"/>
      <c r="AY17569" s="61"/>
      <c r="AZ17569" s="61"/>
      <c r="BA17569" s="61"/>
    </row>
    <row r="17570" spans="39:53" x14ac:dyDescent="0.2">
      <c r="AM17570" s="61"/>
      <c r="AN17570" s="61"/>
      <c r="AO17570" s="171"/>
      <c r="AP17570" s="61"/>
      <c r="AQ17570" s="61"/>
      <c r="AR17570" s="61"/>
      <c r="AS17570" s="61"/>
      <c r="AT17570" s="61"/>
      <c r="AU17570" s="61"/>
      <c r="AV17570" s="61"/>
      <c r="AW17570" s="61"/>
      <c r="AX17570" s="61"/>
      <c r="AY17570" s="61"/>
      <c r="AZ17570" s="61"/>
      <c r="BA17570" s="61"/>
    </row>
    <row r="17571" spans="39:53" x14ac:dyDescent="0.2">
      <c r="AM17571" s="61"/>
      <c r="AN17571" s="61"/>
      <c r="AO17571" s="171"/>
      <c r="AP17571" s="61"/>
      <c r="AQ17571" s="61"/>
      <c r="AR17571" s="61"/>
      <c r="AS17571" s="61"/>
      <c r="AT17571" s="61"/>
      <c r="AU17571" s="61"/>
      <c r="AV17571" s="61"/>
      <c r="AW17571" s="61"/>
      <c r="AX17571" s="61"/>
      <c r="AY17571" s="61"/>
      <c r="AZ17571" s="61"/>
      <c r="BA17571" s="61"/>
    </row>
    <row r="17572" spans="39:53" x14ac:dyDescent="0.2">
      <c r="AM17572" s="61"/>
      <c r="AN17572" s="61"/>
      <c r="AO17572" s="171"/>
      <c r="AP17572" s="61"/>
      <c r="AQ17572" s="61"/>
      <c r="AR17572" s="61"/>
      <c r="AS17572" s="61"/>
      <c r="AT17572" s="61"/>
      <c r="AU17572" s="61"/>
      <c r="AV17572" s="61"/>
      <c r="AW17572" s="61"/>
      <c r="AX17572" s="61"/>
      <c r="AY17572" s="61"/>
      <c r="AZ17572" s="61"/>
      <c r="BA17572" s="61"/>
    </row>
    <row r="17573" spans="39:53" x14ac:dyDescent="0.2">
      <c r="AM17573" s="61"/>
      <c r="AN17573" s="61"/>
      <c r="AO17573" s="171"/>
      <c r="AP17573" s="61"/>
      <c r="AQ17573" s="61"/>
      <c r="AR17573" s="61"/>
      <c r="AS17573" s="61"/>
      <c r="AT17573" s="61"/>
      <c r="AU17573" s="61"/>
      <c r="AV17573" s="61"/>
      <c r="AW17573" s="61"/>
      <c r="AX17573" s="61"/>
      <c r="AY17573" s="61"/>
      <c r="AZ17573" s="61"/>
      <c r="BA17573" s="61"/>
    </row>
    <row r="17574" spans="39:53" x14ac:dyDescent="0.2">
      <c r="AM17574" s="61"/>
      <c r="AN17574" s="61"/>
      <c r="AO17574" s="171"/>
      <c r="AP17574" s="61"/>
      <c r="AQ17574" s="61"/>
      <c r="AR17574" s="61"/>
      <c r="AS17574" s="61"/>
      <c r="AT17574" s="61"/>
      <c r="AU17574" s="61"/>
      <c r="AV17574" s="61"/>
      <c r="AW17574" s="61"/>
      <c r="AX17574" s="61"/>
      <c r="AY17574" s="61"/>
      <c r="AZ17574" s="61"/>
      <c r="BA17574" s="61"/>
    </row>
    <row r="17575" spans="39:53" x14ac:dyDescent="0.2">
      <c r="AM17575" s="61"/>
      <c r="AN17575" s="61"/>
      <c r="AO17575" s="171"/>
      <c r="AP17575" s="61"/>
      <c r="AQ17575" s="61"/>
      <c r="AR17575" s="61"/>
      <c r="AS17575" s="61"/>
      <c r="AT17575" s="61"/>
      <c r="AU17575" s="61"/>
      <c r="AV17575" s="61"/>
      <c r="AW17575" s="61"/>
      <c r="AX17575" s="61"/>
      <c r="AY17575" s="61"/>
      <c r="AZ17575" s="61"/>
      <c r="BA17575" s="61"/>
    </row>
    <row r="17576" spans="39:53" x14ac:dyDescent="0.2">
      <c r="AM17576" s="61"/>
      <c r="AN17576" s="61"/>
      <c r="AO17576" s="171"/>
      <c r="AP17576" s="61"/>
      <c r="AQ17576" s="61"/>
      <c r="AR17576" s="61"/>
      <c r="AS17576" s="61"/>
      <c r="AT17576" s="61"/>
      <c r="AU17576" s="61"/>
      <c r="AV17576" s="61"/>
      <c r="AW17576" s="61"/>
      <c r="AX17576" s="61"/>
      <c r="AY17576" s="61"/>
      <c r="AZ17576" s="61"/>
      <c r="BA17576" s="61"/>
    </row>
    <row r="17577" spans="39:53" x14ac:dyDescent="0.2">
      <c r="AM17577" s="61"/>
      <c r="AN17577" s="61"/>
      <c r="AO17577" s="171"/>
      <c r="AP17577" s="61"/>
      <c r="AQ17577" s="61"/>
      <c r="AR17577" s="61"/>
      <c r="AS17577" s="61"/>
      <c r="AT17577" s="61"/>
      <c r="AU17577" s="61"/>
      <c r="AV17577" s="61"/>
      <c r="AW17577" s="61"/>
      <c r="AX17577" s="61"/>
      <c r="AY17577" s="61"/>
      <c r="AZ17577" s="61"/>
      <c r="BA17577" s="61"/>
    </row>
    <row r="17578" spans="39:53" x14ac:dyDescent="0.2">
      <c r="AM17578" s="61"/>
      <c r="AN17578" s="61"/>
      <c r="AO17578" s="171"/>
      <c r="AP17578" s="61"/>
      <c r="AQ17578" s="61"/>
      <c r="AR17578" s="61"/>
      <c r="AS17578" s="61"/>
      <c r="AT17578" s="61"/>
      <c r="AU17578" s="61"/>
      <c r="AV17578" s="61"/>
      <c r="AW17578" s="61"/>
      <c r="AX17578" s="61"/>
      <c r="AY17578" s="61"/>
      <c r="AZ17578" s="61"/>
      <c r="BA17578" s="61"/>
    </row>
    <row r="17579" spans="39:53" x14ac:dyDescent="0.2">
      <c r="AM17579" s="61"/>
      <c r="AN17579" s="61"/>
      <c r="AO17579" s="171"/>
      <c r="AP17579" s="61"/>
      <c r="AQ17579" s="61"/>
      <c r="AR17579" s="61"/>
      <c r="AS17579" s="61"/>
      <c r="AT17579" s="61"/>
      <c r="AU17579" s="61"/>
      <c r="AV17579" s="61"/>
      <c r="AW17579" s="61"/>
      <c r="AX17579" s="61"/>
      <c r="AY17579" s="61"/>
      <c r="AZ17579" s="61"/>
      <c r="BA17579" s="61"/>
    </row>
    <row r="17580" spans="39:53" x14ac:dyDescent="0.2">
      <c r="AM17580" s="61"/>
      <c r="AN17580" s="61"/>
      <c r="AO17580" s="171"/>
      <c r="AP17580" s="61"/>
      <c r="AQ17580" s="61"/>
      <c r="AR17580" s="61"/>
      <c r="AS17580" s="61"/>
      <c r="AT17580" s="61"/>
      <c r="AU17580" s="61"/>
      <c r="AV17580" s="61"/>
      <c r="AW17580" s="61"/>
      <c r="AX17580" s="61"/>
      <c r="AY17580" s="61"/>
      <c r="AZ17580" s="61"/>
      <c r="BA17580" s="61"/>
    </row>
    <row r="17581" spans="39:53" x14ac:dyDescent="0.2">
      <c r="AM17581" s="61"/>
      <c r="AN17581" s="61"/>
      <c r="AO17581" s="171"/>
      <c r="AP17581" s="61"/>
      <c r="AQ17581" s="61"/>
      <c r="AR17581" s="61"/>
      <c r="AS17581" s="61"/>
      <c r="AT17581" s="61"/>
      <c r="AU17581" s="61"/>
      <c r="AV17581" s="61"/>
      <c r="AW17581" s="61"/>
      <c r="AX17581" s="61"/>
      <c r="AY17581" s="61"/>
      <c r="AZ17581" s="61"/>
      <c r="BA17581" s="61"/>
    </row>
    <row r="17582" spans="39:53" x14ac:dyDescent="0.2">
      <c r="AM17582" s="61"/>
      <c r="AN17582" s="61"/>
      <c r="AO17582" s="171"/>
      <c r="AP17582" s="61"/>
      <c r="AQ17582" s="61"/>
      <c r="AR17582" s="61"/>
      <c r="AS17582" s="61"/>
      <c r="AT17582" s="61"/>
      <c r="AU17582" s="61"/>
      <c r="AV17582" s="61"/>
      <c r="AW17582" s="61"/>
      <c r="AX17582" s="61"/>
      <c r="AY17582" s="61"/>
      <c r="AZ17582" s="61"/>
      <c r="BA17582" s="61"/>
    </row>
    <row r="17583" spans="39:53" x14ac:dyDescent="0.2">
      <c r="AM17583" s="61"/>
      <c r="AN17583" s="61"/>
      <c r="AO17583" s="171"/>
      <c r="AP17583" s="61"/>
      <c r="AQ17583" s="61"/>
      <c r="AR17583" s="61"/>
      <c r="AS17583" s="61"/>
      <c r="AT17583" s="61"/>
      <c r="AU17583" s="61"/>
      <c r="AV17583" s="61"/>
      <c r="AW17583" s="61"/>
      <c r="AX17583" s="61"/>
      <c r="AY17583" s="61"/>
      <c r="AZ17583" s="61"/>
      <c r="BA17583" s="61"/>
    </row>
    <row r="17584" spans="39:53" x14ac:dyDescent="0.2">
      <c r="AM17584" s="61"/>
      <c r="AN17584" s="61"/>
      <c r="AO17584" s="171"/>
      <c r="AP17584" s="61"/>
      <c r="AQ17584" s="61"/>
      <c r="AR17584" s="61"/>
      <c r="AS17584" s="61"/>
      <c r="AT17584" s="61"/>
      <c r="AU17584" s="61"/>
      <c r="AV17584" s="61"/>
      <c r="AW17584" s="61"/>
      <c r="AX17584" s="61"/>
      <c r="AY17584" s="61"/>
      <c r="AZ17584" s="61"/>
      <c r="BA17584" s="61"/>
    </row>
    <row r="17585" spans="39:53" x14ac:dyDescent="0.2">
      <c r="AM17585" s="61"/>
      <c r="AN17585" s="61"/>
      <c r="AO17585" s="171"/>
      <c r="AP17585" s="61"/>
      <c r="AQ17585" s="61"/>
      <c r="AR17585" s="61"/>
      <c r="AS17585" s="61"/>
      <c r="AT17585" s="61"/>
      <c r="AU17585" s="61"/>
      <c r="AV17585" s="61"/>
      <c r="AW17585" s="61"/>
      <c r="AX17585" s="61"/>
      <c r="AY17585" s="61"/>
      <c r="AZ17585" s="61"/>
      <c r="BA17585" s="61"/>
    </row>
    <row r="17586" spans="39:53" x14ac:dyDescent="0.2">
      <c r="AM17586" s="61"/>
      <c r="AN17586" s="61"/>
      <c r="AO17586" s="171"/>
      <c r="AP17586" s="61"/>
      <c r="AQ17586" s="61"/>
      <c r="AR17586" s="61"/>
      <c r="AS17586" s="61"/>
      <c r="AT17586" s="61"/>
      <c r="AU17586" s="61"/>
      <c r="AV17586" s="61"/>
      <c r="AW17586" s="61"/>
      <c r="AX17586" s="61"/>
      <c r="AY17586" s="61"/>
      <c r="AZ17586" s="61"/>
      <c r="BA17586" s="61"/>
    </row>
    <row r="17587" spans="39:53" x14ac:dyDescent="0.2">
      <c r="AM17587" s="61"/>
      <c r="AN17587" s="61"/>
      <c r="AO17587" s="171"/>
      <c r="AP17587" s="61"/>
      <c r="AQ17587" s="61"/>
      <c r="AR17587" s="61"/>
      <c r="AS17587" s="61"/>
      <c r="AT17587" s="61"/>
      <c r="AU17587" s="61"/>
      <c r="AV17587" s="61"/>
      <c r="AW17587" s="61"/>
      <c r="AX17587" s="61"/>
      <c r="AY17587" s="61"/>
      <c r="AZ17587" s="61"/>
      <c r="BA17587" s="61"/>
    </row>
    <row r="17588" spans="39:53" x14ac:dyDescent="0.2">
      <c r="AM17588" s="61"/>
      <c r="AN17588" s="61"/>
      <c r="AO17588" s="171"/>
      <c r="AP17588" s="61"/>
      <c r="AQ17588" s="61"/>
      <c r="AR17588" s="61"/>
      <c r="AS17588" s="61"/>
      <c r="AT17588" s="61"/>
      <c r="AU17588" s="61"/>
      <c r="AV17588" s="61"/>
      <c r="AW17588" s="61"/>
      <c r="AX17588" s="61"/>
      <c r="AY17588" s="61"/>
      <c r="AZ17588" s="61"/>
      <c r="BA17588" s="61"/>
    </row>
    <row r="17589" spans="39:53" x14ac:dyDescent="0.2">
      <c r="AM17589" s="61"/>
      <c r="AN17589" s="61"/>
      <c r="AO17589" s="171"/>
      <c r="AP17589" s="61"/>
      <c r="AQ17589" s="61"/>
      <c r="AR17589" s="61"/>
      <c r="AS17589" s="61"/>
      <c r="AT17589" s="61"/>
      <c r="AU17589" s="61"/>
      <c r="AV17589" s="61"/>
      <c r="AW17589" s="61"/>
      <c r="AX17589" s="61"/>
      <c r="AY17589" s="61"/>
      <c r="AZ17589" s="61"/>
      <c r="BA17589" s="61"/>
    </row>
    <row r="17590" spans="39:53" x14ac:dyDescent="0.2">
      <c r="AM17590" s="61"/>
      <c r="AN17590" s="61"/>
      <c r="AO17590" s="171"/>
      <c r="AP17590" s="61"/>
      <c r="AQ17590" s="61"/>
      <c r="AR17590" s="61"/>
      <c r="AS17590" s="61"/>
      <c r="AT17590" s="61"/>
      <c r="AU17590" s="61"/>
      <c r="AV17590" s="61"/>
      <c r="AW17590" s="61"/>
      <c r="AX17590" s="61"/>
      <c r="AY17590" s="61"/>
      <c r="AZ17590" s="61"/>
      <c r="BA17590" s="61"/>
    </row>
    <row r="17591" spans="39:53" x14ac:dyDescent="0.2">
      <c r="AM17591" s="61"/>
      <c r="AN17591" s="61"/>
      <c r="AO17591" s="171"/>
      <c r="AP17591" s="61"/>
      <c r="AQ17591" s="61"/>
      <c r="AR17591" s="61"/>
      <c r="AS17591" s="61"/>
      <c r="AT17591" s="61"/>
      <c r="AU17591" s="61"/>
      <c r="AV17591" s="61"/>
      <c r="AW17591" s="61"/>
      <c r="AX17591" s="61"/>
      <c r="AY17591" s="61"/>
      <c r="AZ17591" s="61"/>
      <c r="BA17591" s="61"/>
    </row>
    <row r="17592" spans="39:53" x14ac:dyDescent="0.2">
      <c r="AM17592" s="61"/>
      <c r="AN17592" s="61"/>
      <c r="AO17592" s="171"/>
      <c r="AP17592" s="61"/>
      <c r="AQ17592" s="61"/>
      <c r="AR17592" s="61"/>
      <c r="AS17592" s="61"/>
      <c r="AT17592" s="61"/>
      <c r="AU17592" s="61"/>
      <c r="AV17592" s="61"/>
      <c r="AW17592" s="61"/>
      <c r="AX17592" s="61"/>
      <c r="AY17592" s="61"/>
      <c r="AZ17592" s="61"/>
      <c r="BA17592" s="61"/>
    </row>
    <row r="17593" spans="39:53" x14ac:dyDescent="0.2">
      <c r="AM17593" s="61"/>
      <c r="AN17593" s="61"/>
      <c r="AO17593" s="171"/>
      <c r="AP17593" s="61"/>
      <c r="AQ17593" s="61"/>
      <c r="AR17593" s="61"/>
      <c r="AS17593" s="61"/>
      <c r="AT17593" s="61"/>
      <c r="AU17593" s="61"/>
      <c r="AV17593" s="61"/>
      <c r="AW17593" s="61"/>
      <c r="AX17593" s="61"/>
      <c r="AY17593" s="61"/>
      <c r="AZ17593" s="61"/>
      <c r="BA17593" s="61"/>
    </row>
    <row r="17594" spans="39:53" x14ac:dyDescent="0.2">
      <c r="AM17594" s="61"/>
      <c r="AN17594" s="61"/>
      <c r="AO17594" s="171"/>
      <c r="AP17594" s="61"/>
      <c r="AQ17594" s="61"/>
      <c r="AR17594" s="61"/>
      <c r="AS17594" s="61"/>
      <c r="AT17594" s="61"/>
      <c r="AU17594" s="61"/>
      <c r="AV17594" s="61"/>
      <c r="AW17594" s="61"/>
      <c r="AX17594" s="61"/>
      <c r="AY17594" s="61"/>
      <c r="AZ17594" s="61"/>
      <c r="BA17594" s="61"/>
    </row>
    <row r="17595" spans="39:53" x14ac:dyDescent="0.2">
      <c r="AM17595" s="61"/>
      <c r="AN17595" s="61"/>
      <c r="AO17595" s="171"/>
      <c r="AP17595" s="61"/>
      <c r="AQ17595" s="61"/>
      <c r="AR17595" s="61"/>
      <c r="AS17595" s="61"/>
      <c r="AT17595" s="61"/>
      <c r="AU17595" s="61"/>
      <c r="AV17595" s="61"/>
      <c r="AW17595" s="61"/>
      <c r="AX17595" s="61"/>
      <c r="AY17595" s="61"/>
      <c r="AZ17595" s="61"/>
      <c r="BA17595" s="61"/>
    </row>
    <row r="17596" spans="39:53" x14ac:dyDescent="0.2">
      <c r="AM17596" s="61"/>
      <c r="AN17596" s="61"/>
      <c r="AO17596" s="171"/>
      <c r="AP17596" s="61"/>
      <c r="AQ17596" s="61"/>
      <c r="AR17596" s="61"/>
      <c r="AS17596" s="61"/>
      <c r="AT17596" s="61"/>
      <c r="AU17596" s="61"/>
      <c r="AV17596" s="61"/>
      <c r="AW17596" s="61"/>
      <c r="AX17596" s="61"/>
      <c r="AY17596" s="61"/>
      <c r="AZ17596" s="61"/>
      <c r="BA17596" s="61"/>
    </row>
    <row r="17597" spans="39:53" x14ac:dyDescent="0.2">
      <c r="AM17597" s="61"/>
      <c r="AN17597" s="61"/>
      <c r="AO17597" s="171"/>
      <c r="AP17597" s="61"/>
      <c r="AQ17597" s="61"/>
      <c r="AR17597" s="61"/>
      <c r="AS17597" s="61"/>
      <c r="AT17597" s="61"/>
      <c r="AU17597" s="61"/>
      <c r="AV17597" s="61"/>
      <c r="AW17597" s="61"/>
      <c r="AX17597" s="61"/>
      <c r="AY17597" s="61"/>
      <c r="AZ17597" s="61"/>
      <c r="BA17597" s="61"/>
    </row>
    <row r="17598" spans="39:53" x14ac:dyDescent="0.2">
      <c r="AM17598" s="61"/>
      <c r="AN17598" s="61"/>
      <c r="AO17598" s="171"/>
      <c r="AP17598" s="61"/>
      <c r="AQ17598" s="61"/>
      <c r="AR17598" s="61"/>
      <c r="AS17598" s="61"/>
      <c r="AT17598" s="61"/>
      <c r="AU17598" s="61"/>
      <c r="AV17598" s="61"/>
      <c r="AW17598" s="61"/>
      <c r="AX17598" s="61"/>
      <c r="AY17598" s="61"/>
      <c r="AZ17598" s="61"/>
      <c r="BA17598" s="61"/>
    </row>
    <row r="17599" spans="39:53" x14ac:dyDescent="0.2">
      <c r="AM17599" s="61"/>
      <c r="AN17599" s="61"/>
      <c r="AO17599" s="171"/>
      <c r="AP17599" s="61"/>
      <c r="AQ17599" s="61"/>
      <c r="AR17599" s="61"/>
      <c r="AS17599" s="61"/>
      <c r="AT17599" s="61"/>
      <c r="AU17599" s="61"/>
      <c r="AV17599" s="61"/>
      <c r="AW17599" s="61"/>
      <c r="AX17599" s="61"/>
      <c r="AY17599" s="61"/>
      <c r="AZ17599" s="61"/>
      <c r="BA17599" s="61"/>
    </row>
    <row r="17600" spans="39:53" x14ac:dyDescent="0.2">
      <c r="AM17600" s="61"/>
      <c r="AN17600" s="61"/>
      <c r="AO17600" s="171"/>
      <c r="AP17600" s="61"/>
      <c r="AQ17600" s="61"/>
      <c r="AR17600" s="61"/>
      <c r="AS17600" s="61"/>
      <c r="AT17600" s="61"/>
      <c r="AU17600" s="61"/>
      <c r="AV17600" s="61"/>
      <c r="AW17600" s="61"/>
      <c r="AX17600" s="61"/>
      <c r="AY17600" s="61"/>
      <c r="AZ17600" s="61"/>
      <c r="BA17600" s="61"/>
    </row>
    <row r="17601" spans="39:53" x14ac:dyDescent="0.2">
      <c r="AM17601" s="61"/>
      <c r="AN17601" s="61"/>
      <c r="AO17601" s="171"/>
      <c r="AP17601" s="61"/>
      <c r="AQ17601" s="61"/>
      <c r="AR17601" s="61"/>
      <c r="AS17601" s="61"/>
      <c r="AT17601" s="61"/>
      <c r="AU17601" s="61"/>
      <c r="AV17601" s="61"/>
      <c r="AW17601" s="61"/>
      <c r="AX17601" s="61"/>
      <c r="AY17601" s="61"/>
      <c r="AZ17601" s="61"/>
      <c r="BA17601" s="61"/>
    </row>
    <row r="17602" spans="39:53" x14ac:dyDescent="0.2">
      <c r="AM17602" s="61"/>
      <c r="AN17602" s="61"/>
      <c r="AO17602" s="171"/>
      <c r="AP17602" s="61"/>
      <c r="AQ17602" s="61"/>
      <c r="AR17602" s="61"/>
      <c r="AS17602" s="61"/>
      <c r="AT17602" s="61"/>
      <c r="AU17602" s="61"/>
      <c r="AV17602" s="61"/>
      <c r="AW17602" s="61"/>
      <c r="AX17602" s="61"/>
      <c r="AY17602" s="61"/>
      <c r="AZ17602" s="61"/>
      <c r="BA17602" s="61"/>
    </row>
    <row r="17603" spans="39:53" x14ac:dyDescent="0.2">
      <c r="AM17603" s="61"/>
      <c r="AN17603" s="61"/>
      <c r="AO17603" s="171"/>
      <c r="AP17603" s="61"/>
      <c r="AQ17603" s="61"/>
      <c r="AR17603" s="61"/>
      <c r="AS17603" s="61"/>
      <c r="AT17603" s="61"/>
      <c r="AU17603" s="61"/>
      <c r="AV17603" s="61"/>
      <c r="AW17603" s="61"/>
      <c r="AX17603" s="61"/>
      <c r="AY17603" s="61"/>
      <c r="AZ17603" s="61"/>
      <c r="BA17603" s="61"/>
    </row>
    <row r="17604" spans="39:53" x14ac:dyDescent="0.2">
      <c r="AM17604" s="61"/>
      <c r="AN17604" s="61"/>
      <c r="AO17604" s="171"/>
      <c r="AP17604" s="61"/>
      <c r="AQ17604" s="61"/>
      <c r="AR17604" s="61"/>
      <c r="AS17604" s="61"/>
      <c r="AT17604" s="61"/>
      <c r="AU17604" s="61"/>
      <c r="AV17604" s="61"/>
      <c r="AW17604" s="61"/>
      <c r="AX17604" s="61"/>
      <c r="AY17604" s="61"/>
      <c r="AZ17604" s="61"/>
      <c r="BA17604" s="61"/>
    </row>
    <row r="17605" spans="39:53" x14ac:dyDescent="0.2">
      <c r="AM17605" s="61"/>
      <c r="AN17605" s="61"/>
      <c r="AO17605" s="171"/>
      <c r="AP17605" s="61"/>
      <c r="AQ17605" s="61"/>
      <c r="AR17605" s="61"/>
      <c r="AS17605" s="61"/>
      <c r="AT17605" s="61"/>
      <c r="AU17605" s="61"/>
      <c r="AV17605" s="61"/>
      <c r="AW17605" s="61"/>
      <c r="AX17605" s="61"/>
      <c r="AY17605" s="61"/>
      <c r="AZ17605" s="61"/>
      <c r="BA17605" s="61"/>
    </row>
    <row r="17606" spans="39:53" x14ac:dyDescent="0.2">
      <c r="AM17606" s="61"/>
      <c r="AN17606" s="61"/>
      <c r="AO17606" s="171"/>
      <c r="AP17606" s="61"/>
      <c r="AQ17606" s="61"/>
      <c r="AR17606" s="61"/>
      <c r="AS17606" s="61"/>
      <c r="AT17606" s="61"/>
      <c r="AU17606" s="61"/>
      <c r="AV17606" s="61"/>
      <c r="AW17606" s="61"/>
      <c r="AX17606" s="61"/>
      <c r="AY17606" s="61"/>
      <c r="AZ17606" s="61"/>
      <c r="BA17606" s="61"/>
    </row>
    <row r="17607" spans="39:53" x14ac:dyDescent="0.2">
      <c r="AM17607" s="61"/>
      <c r="AN17607" s="61"/>
      <c r="AO17607" s="171"/>
      <c r="AP17607" s="61"/>
      <c r="AQ17607" s="61"/>
      <c r="AR17607" s="61"/>
      <c r="AS17607" s="61"/>
      <c r="AT17607" s="61"/>
      <c r="AU17607" s="61"/>
      <c r="AV17607" s="61"/>
      <c r="AW17607" s="61"/>
      <c r="AX17607" s="61"/>
      <c r="AY17607" s="61"/>
      <c r="AZ17607" s="61"/>
      <c r="BA17607" s="61"/>
    </row>
    <row r="17608" spans="39:53" x14ac:dyDescent="0.2">
      <c r="AM17608" s="61"/>
      <c r="AN17608" s="61"/>
      <c r="AO17608" s="171"/>
      <c r="AP17608" s="61"/>
      <c r="AQ17608" s="61"/>
      <c r="AR17608" s="61"/>
      <c r="AS17608" s="61"/>
      <c r="AT17608" s="61"/>
      <c r="AU17608" s="61"/>
      <c r="AV17608" s="61"/>
      <c r="AW17608" s="61"/>
      <c r="AX17608" s="61"/>
      <c r="AY17608" s="61"/>
      <c r="AZ17608" s="61"/>
      <c r="BA17608" s="61"/>
    </row>
    <row r="17609" spans="39:53" x14ac:dyDescent="0.2">
      <c r="AM17609" s="61"/>
      <c r="AN17609" s="61"/>
      <c r="AO17609" s="171"/>
      <c r="AP17609" s="61"/>
      <c r="AQ17609" s="61"/>
      <c r="AR17609" s="61"/>
      <c r="AS17609" s="61"/>
      <c r="AT17609" s="61"/>
      <c r="AU17609" s="61"/>
      <c r="AV17609" s="61"/>
      <c r="AW17609" s="61"/>
      <c r="AX17609" s="61"/>
      <c r="AY17609" s="61"/>
      <c r="AZ17609" s="61"/>
      <c r="BA17609" s="61"/>
    </row>
    <row r="17610" spans="39:53" x14ac:dyDescent="0.2">
      <c r="AM17610" s="61"/>
      <c r="AN17610" s="61"/>
      <c r="AO17610" s="171"/>
      <c r="AP17610" s="61"/>
      <c r="AQ17610" s="61"/>
      <c r="AR17610" s="61"/>
      <c r="AS17610" s="61"/>
      <c r="AT17610" s="61"/>
      <c r="AU17610" s="61"/>
      <c r="AV17610" s="61"/>
      <c r="AW17610" s="61"/>
      <c r="AX17610" s="61"/>
      <c r="AY17610" s="61"/>
      <c r="AZ17610" s="61"/>
      <c r="BA17610" s="61"/>
    </row>
    <row r="17611" spans="39:53" x14ac:dyDescent="0.2">
      <c r="AM17611" s="61"/>
      <c r="AN17611" s="61"/>
      <c r="AO17611" s="171"/>
      <c r="AP17611" s="61"/>
      <c r="AQ17611" s="61"/>
      <c r="AR17611" s="61"/>
      <c r="AS17611" s="61"/>
      <c r="AT17611" s="61"/>
      <c r="AU17611" s="61"/>
      <c r="AV17611" s="61"/>
      <c r="AW17611" s="61"/>
      <c r="AX17611" s="61"/>
      <c r="AY17611" s="61"/>
      <c r="AZ17611" s="61"/>
      <c r="BA17611" s="61"/>
    </row>
    <row r="17612" spans="39:53" x14ac:dyDescent="0.2">
      <c r="AM17612" s="61"/>
      <c r="AN17612" s="61"/>
      <c r="AO17612" s="171"/>
      <c r="AP17612" s="61"/>
      <c r="AQ17612" s="61"/>
      <c r="AR17612" s="61"/>
      <c r="AS17612" s="61"/>
      <c r="AT17612" s="61"/>
      <c r="AU17612" s="61"/>
      <c r="AV17612" s="61"/>
      <c r="AW17612" s="61"/>
      <c r="AX17612" s="61"/>
      <c r="AY17612" s="61"/>
      <c r="AZ17612" s="61"/>
      <c r="BA17612" s="61"/>
    </row>
    <row r="17613" spans="39:53" x14ac:dyDescent="0.2">
      <c r="AM17613" s="61"/>
      <c r="AN17613" s="61"/>
      <c r="AO17613" s="171"/>
      <c r="AP17613" s="61"/>
      <c r="AQ17613" s="61"/>
      <c r="AR17613" s="61"/>
      <c r="AS17613" s="61"/>
      <c r="AT17613" s="61"/>
      <c r="AU17613" s="61"/>
      <c r="AV17613" s="61"/>
      <c r="AW17613" s="61"/>
      <c r="AX17613" s="61"/>
      <c r="AY17613" s="61"/>
      <c r="AZ17613" s="61"/>
      <c r="BA17613" s="61"/>
    </row>
    <row r="17614" spans="39:53" x14ac:dyDescent="0.2">
      <c r="AM17614" s="61"/>
      <c r="AN17614" s="61"/>
      <c r="AO17614" s="171"/>
      <c r="AP17614" s="61"/>
      <c r="AQ17614" s="61"/>
      <c r="AR17614" s="61"/>
      <c r="AS17614" s="61"/>
      <c r="AT17614" s="61"/>
      <c r="AU17614" s="61"/>
      <c r="AV17614" s="61"/>
      <c r="AW17614" s="61"/>
      <c r="AX17614" s="61"/>
      <c r="AY17614" s="61"/>
      <c r="AZ17614" s="61"/>
      <c r="BA17614" s="61"/>
    </row>
    <row r="17615" spans="39:53" x14ac:dyDescent="0.2">
      <c r="AM17615" s="61"/>
      <c r="AN17615" s="61"/>
      <c r="AO17615" s="171"/>
      <c r="AP17615" s="61"/>
      <c r="AQ17615" s="61"/>
      <c r="AR17615" s="61"/>
      <c r="AS17615" s="61"/>
      <c r="AT17615" s="61"/>
      <c r="AU17615" s="61"/>
      <c r="AV17615" s="61"/>
      <c r="AW17615" s="61"/>
      <c r="AX17615" s="61"/>
      <c r="AY17615" s="61"/>
      <c r="AZ17615" s="61"/>
      <c r="BA17615" s="61"/>
    </row>
    <row r="17616" spans="39:53" x14ac:dyDescent="0.2">
      <c r="AM17616" s="61"/>
      <c r="AN17616" s="61"/>
      <c r="AO17616" s="171"/>
      <c r="AP17616" s="61"/>
      <c r="AQ17616" s="61"/>
      <c r="AR17616" s="61"/>
      <c r="AS17616" s="61"/>
      <c r="AT17616" s="61"/>
      <c r="AU17616" s="61"/>
      <c r="AV17616" s="61"/>
      <c r="AW17616" s="61"/>
      <c r="AX17616" s="61"/>
      <c r="AY17616" s="61"/>
      <c r="AZ17616" s="61"/>
      <c r="BA17616" s="61"/>
    </row>
    <row r="17617" spans="39:53" x14ac:dyDescent="0.2">
      <c r="AM17617" s="61"/>
      <c r="AN17617" s="61"/>
      <c r="AO17617" s="171"/>
      <c r="AP17617" s="61"/>
      <c r="AQ17617" s="61"/>
      <c r="AR17617" s="61"/>
      <c r="AS17617" s="61"/>
      <c r="AT17617" s="61"/>
      <c r="AU17617" s="61"/>
      <c r="AV17617" s="61"/>
      <c r="AW17617" s="61"/>
      <c r="AX17617" s="61"/>
      <c r="AY17617" s="61"/>
      <c r="AZ17617" s="61"/>
      <c r="BA17617" s="61"/>
    </row>
    <row r="17618" spans="39:53" x14ac:dyDescent="0.2">
      <c r="AM17618" s="61"/>
      <c r="AN17618" s="61"/>
      <c r="AO17618" s="171"/>
      <c r="AP17618" s="61"/>
      <c r="AQ17618" s="61"/>
      <c r="AR17618" s="61"/>
      <c r="AS17618" s="61"/>
      <c r="AT17618" s="61"/>
      <c r="AU17618" s="61"/>
      <c r="AV17618" s="61"/>
      <c r="AW17618" s="61"/>
      <c r="AX17618" s="61"/>
      <c r="AY17618" s="61"/>
      <c r="AZ17618" s="61"/>
      <c r="BA17618" s="61"/>
    </row>
    <row r="17619" spans="39:53" x14ac:dyDescent="0.2">
      <c r="AM17619" s="61"/>
      <c r="AN17619" s="61"/>
      <c r="AO17619" s="171"/>
      <c r="AP17619" s="61"/>
      <c r="AQ17619" s="61"/>
      <c r="AR17619" s="61"/>
      <c r="AS17619" s="61"/>
      <c r="AT17619" s="61"/>
      <c r="AU17619" s="61"/>
      <c r="AV17619" s="61"/>
      <c r="AW17619" s="61"/>
      <c r="AX17619" s="61"/>
      <c r="AY17619" s="61"/>
      <c r="AZ17619" s="61"/>
      <c r="BA17619" s="61"/>
    </row>
    <row r="17620" spans="39:53" x14ac:dyDescent="0.2">
      <c r="AM17620" s="61"/>
      <c r="AN17620" s="61"/>
      <c r="AO17620" s="171"/>
      <c r="AP17620" s="61"/>
      <c r="AQ17620" s="61"/>
      <c r="AR17620" s="61"/>
      <c r="AS17620" s="61"/>
      <c r="AT17620" s="61"/>
      <c r="AU17620" s="61"/>
      <c r="AV17620" s="61"/>
      <c r="AW17620" s="61"/>
      <c r="AX17620" s="61"/>
      <c r="AY17620" s="61"/>
      <c r="AZ17620" s="61"/>
      <c r="BA17620" s="61"/>
    </row>
    <row r="17621" spans="39:53" x14ac:dyDescent="0.2">
      <c r="AM17621" s="61"/>
      <c r="AN17621" s="61"/>
      <c r="AO17621" s="171"/>
      <c r="AP17621" s="61"/>
      <c r="AQ17621" s="61"/>
      <c r="AR17621" s="61"/>
      <c r="AS17621" s="61"/>
      <c r="AT17621" s="61"/>
      <c r="AU17621" s="61"/>
      <c r="AV17621" s="61"/>
      <c r="AW17621" s="61"/>
      <c r="AX17621" s="61"/>
      <c r="AY17621" s="61"/>
      <c r="AZ17621" s="61"/>
      <c r="BA17621" s="61"/>
    </row>
    <row r="17622" spans="39:53" x14ac:dyDescent="0.2">
      <c r="AM17622" s="61"/>
      <c r="AN17622" s="61"/>
      <c r="AO17622" s="171"/>
      <c r="AP17622" s="61"/>
      <c r="AQ17622" s="61"/>
      <c r="AR17622" s="61"/>
      <c r="AS17622" s="61"/>
      <c r="AT17622" s="61"/>
      <c r="AU17622" s="61"/>
      <c r="AV17622" s="61"/>
      <c r="AW17622" s="61"/>
      <c r="AX17622" s="61"/>
      <c r="AY17622" s="61"/>
      <c r="AZ17622" s="61"/>
      <c r="BA17622" s="61"/>
    </row>
    <row r="17623" spans="39:53" x14ac:dyDescent="0.2">
      <c r="AM17623" s="61"/>
      <c r="AN17623" s="61"/>
      <c r="AO17623" s="171"/>
      <c r="AP17623" s="61"/>
      <c r="AQ17623" s="61"/>
      <c r="AR17623" s="61"/>
      <c r="AS17623" s="61"/>
      <c r="AT17623" s="61"/>
      <c r="AU17623" s="61"/>
      <c r="AV17623" s="61"/>
      <c r="AW17623" s="61"/>
      <c r="AX17623" s="61"/>
      <c r="AY17623" s="61"/>
      <c r="AZ17623" s="61"/>
      <c r="BA17623" s="61"/>
    </row>
    <row r="17624" spans="39:53" x14ac:dyDescent="0.2">
      <c r="AM17624" s="61"/>
      <c r="AN17624" s="61"/>
      <c r="AO17624" s="171"/>
      <c r="AP17624" s="61"/>
      <c r="AQ17624" s="61"/>
      <c r="AR17624" s="61"/>
      <c r="AS17624" s="61"/>
      <c r="AT17624" s="61"/>
      <c r="AU17624" s="61"/>
      <c r="AV17624" s="61"/>
      <c r="AW17624" s="61"/>
      <c r="AX17624" s="61"/>
      <c r="AY17624" s="61"/>
      <c r="AZ17624" s="61"/>
      <c r="BA17624" s="61"/>
    </row>
    <row r="17625" spans="39:53" x14ac:dyDescent="0.2">
      <c r="AM17625" s="61"/>
      <c r="AN17625" s="61"/>
      <c r="AO17625" s="171"/>
      <c r="AP17625" s="61"/>
      <c r="AQ17625" s="61"/>
      <c r="AR17625" s="61"/>
      <c r="AS17625" s="61"/>
      <c r="AT17625" s="61"/>
      <c r="AU17625" s="61"/>
      <c r="AV17625" s="61"/>
      <c r="AW17625" s="61"/>
      <c r="AX17625" s="61"/>
      <c r="AY17625" s="61"/>
      <c r="AZ17625" s="61"/>
      <c r="BA17625" s="61"/>
    </row>
    <row r="17626" spans="39:53" x14ac:dyDescent="0.2">
      <c r="AM17626" s="61"/>
      <c r="AN17626" s="61"/>
      <c r="AO17626" s="171"/>
      <c r="AP17626" s="61"/>
      <c r="AQ17626" s="61"/>
      <c r="AR17626" s="61"/>
      <c r="AS17626" s="61"/>
      <c r="AT17626" s="61"/>
      <c r="AU17626" s="61"/>
      <c r="AV17626" s="61"/>
      <c r="AW17626" s="61"/>
      <c r="AX17626" s="61"/>
      <c r="AY17626" s="61"/>
      <c r="AZ17626" s="61"/>
      <c r="BA17626" s="61"/>
    </row>
    <row r="17627" spans="39:53" x14ac:dyDescent="0.2">
      <c r="AM17627" s="61"/>
      <c r="AN17627" s="61"/>
      <c r="AO17627" s="171"/>
      <c r="AP17627" s="61"/>
      <c r="AQ17627" s="61"/>
      <c r="AR17627" s="61"/>
      <c r="AS17627" s="61"/>
      <c r="AT17627" s="61"/>
      <c r="AU17627" s="61"/>
      <c r="AV17627" s="61"/>
      <c r="AW17627" s="61"/>
      <c r="AX17627" s="61"/>
      <c r="AY17627" s="61"/>
      <c r="AZ17627" s="61"/>
      <c r="BA17627" s="61"/>
    </row>
    <row r="17628" spans="39:53" x14ac:dyDescent="0.2">
      <c r="AM17628" s="61"/>
      <c r="AN17628" s="61"/>
      <c r="AO17628" s="171"/>
      <c r="AP17628" s="61"/>
      <c r="AQ17628" s="61"/>
      <c r="AR17628" s="61"/>
      <c r="AS17628" s="61"/>
      <c r="AT17628" s="61"/>
      <c r="AU17628" s="61"/>
      <c r="AV17628" s="61"/>
      <c r="AW17628" s="61"/>
      <c r="AX17628" s="61"/>
      <c r="AY17628" s="61"/>
      <c r="AZ17628" s="61"/>
      <c r="BA17628" s="61"/>
    </row>
    <row r="17629" spans="39:53" x14ac:dyDescent="0.2">
      <c r="AM17629" s="61"/>
      <c r="AN17629" s="61"/>
      <c r="AO17629" s="171"/>
      <c r="AP17629" s="61"/>
      <c r="AQ17629" s="61"/>
      <c r="AR17629" s="61"/>
      <c r="AS17629" s="61"/>
      <c r="AT17629" s="61"/>
      <c r="AU17629" s="61"/>
      <c r="AV17629" s="61"/>
      <c r="AW17629" s="61"/>
      <c r="AX17629" s="61"/>
      <c r="AY17629" s="61"/>
      <c r="AZ17629" s="61"/>
      <c r="BA17629" s="61"/>
    </row>
    <row r="17630" spans="39:53" x14ac:dyDescent="0.2">
      <c r="AM17630" s="61"/>
      <c r="AN17630" s="61"/>
      <c r="AO17630" s="171"/>
      <c r="AP17630" s="61"/>
      <c r="AQ17630" s="61"/>
      <c r="AR17630" s="61"/>
      <c r="AS17630" s="61"/>
      <c r="AT17630" s="61"/>
      <c r="AU17630" s="61"/>
      <c r="AV17630" s="61"/>
      <c r="AW17630" s="61"/>
      <c r="AX17630" s="61"/>
      <c r="AY17630" s="61"/>
      <c r="AZ17630" s="61"/>
      <c r="BA17630" s="61"/>
    </row>
    <row r="17631" spans="39:53" x14ac:dyDescent="0.2">
      <c r="AM17631" s="61"/>
      <c r="AN17631" s="61"/>
      <c r="AO17631" s="171"/>
      <c r="AP17631" s="61"/>
      <c r="AQ17631" s="61"/>
      <c r="AR17631" s="61"/>
      <c r="AS17631" s="61"/>
      <c r="AT17631" s="61"/>
      <c r="AU17631" s="61"/>
      <c r="AV17631" s="61"/>
      <c r="AW17631" s="61"/>
      <c r="AX17631" s="61"/>
      <c r="AY17631" s="61"/>
      <c r="AZ17631" s="61"/>
      <c r="BA17631" s="61"/>
    </row>
    <row r="17632" spans="39:53" x14ac:dyDescent="0.2">
      <c r="AM17632" s="61"/>
      <c r="AN17632" s="61"/>
      <c r="AO17632" s="171"/>
      <c r="AP17632" s="61"/>
      <c r="AQ17632" s="61"/>
      <c r="AR17632" s="61"/>
      <c r="AS17632" s="61"/>
      <c r="AT17632" s="61"/>
      <c r="AU17632" s="61"/>
      <c r="AV17632" s="61"/>
      <c r="AW17632" s="61"/>
      <c r="AX17632" s="61"/>
      <c r="AY17632" s="61"/>
      <c r="AZ17632" s="61"/>
      <c r="BA17632" s="61"/>
    </row>
    <row r="17633" spans="39:53" x14ac:dyDescent="0.2">
      <c r="AM17633" s="61"/>
      <c r="AN17633" s="61"/>
      <c r="AO17633" s="171"/>
      <c r="AP17633" s="61"/>
      <c r="AQ17633" s="61"/>
      <c r="AR17633" s="61"/>
      <c r="AS17633" s="61"/>
      <c r="AT17633" s="61"/>
      <c r="AU17633" s="61"/>
      <c r="AV17633" s="61"/>
      <c r="AW17633" s="61"/>
      <c r="AX17633" s="61"/>
      <c r="AY17633" s="61"/>
      <c r="AZ17633" s="61"/>
      <c r="BA17633" s="61"/>
    </row>
    <row r="17634" spans="39:53" x14ac:dyDescent="0.2">
      <c r="AM17634" s="61"/>
      <c r="AN17634" s="61"/>
      <c r="AO17634" s="171"/>
      <c r="AP17634" s="61"/>
      <c r="AQ17634" s="61"/>
      <c r="AR17634" s="61"/>
      <c r="AS17634" s="61"/>
      <c r="AT17634" s="61"/>
      <c r="AU17634" s="61"/>
      <c r="AV17634" s="61"/>
      <c r="AW17634" s="61"/>
      <c r="AX17634" s="61"/>
      <c r="AY17634" s="61"/>
      <c r="AZ17634" s="61"/>
      <c r="BA17634" s="61"/>
    </row>
    <row r="17635" spans="39:53" x14ac:dyDescent="0.2">
      <c r="AM17635" s="61"/>
      <c r="AN17635" s="61"/>
      <c r="AO17635" s="171"/>
      <c r="AP17635" s="61"/>
      <c r="AQ17635" s="61"/>
      <c r="AR17635" s="61"/>
      <c r="AS17635" s="61"/>
      <c r="AT17635" s="61"/>
      <c r="AU17635" s="61"/>
      <c r="AV17635" s="61"/>
      <c r="AW17635" s="61"/>
      <c r="AX17635" s="61"/>
      <c r="AY17635" s="61"/>
      <c r="AZ17635" s="61"/>
      <c r="BA17635" s="61"/>
    </row>
    <row r="17636" spans="39:53" x14ac:dyDescent="0.2">
      <c r="AM17636" s="61"/>
      <c r="AN17636" s="61"/>
      <c r="AO17636" s="171"/>
      <c r="AP17636" s="61"/>
      <c r="AQ17636" s="61"/>
      <c r="AR17636" s="61"/>
      <c r="AS17636" s="61"/>
      <c r="AT17636" s="61"/>
      <c r="AU17636" s="61"/>
      <c r="AV17636" s="61"/>
      <c r="AW17636" s="61"/>
      <c r="AX17636" s="61"/>
      <c r="AY17636" s="61"/>
      <c r="AZ17636" s="61"/>
      <c r="BA17636" s="61"/>
    </row>
    <row r="17637" spans="39:53" x14ac:dyDescent="0.2">
      <c r="AM17637" s="61"/>
      <c r="AN17637" s="61"/>
      <c r="AO17637" s="171"/>
      <c r="AP17637" s="61"/>
      <c r="AQ17637" s="61"/>
      <c r="AR17637" s="61"/>
      <c r="AS17637" s="61"/>
      <c r="AT17637" s="61"/>
      <c r="AU17637" s="61"/>
      <c r="AV17637" s="61"/>
      <c r="AW17637" s="61"/>
      <c r="AX17637" s="61"/>
      <c r="AY17637" s="61"/>
      <c r="AZ17637" s="61"/>
      <c r="BA17637" s="61"/>
    </row>
    <row r="17638" spans="39:53" x14ac:dyDescent="0.2">
      <c r="AM17638" s="61"/>
      <c r="AN17638" s="61"/>
      <c r="AO17638" s="171"/>
      <c r="AP17638" s="61"/>
      <c r="AQ17638" s="61"/>
      <c r="AR17638" s="61"/>
      <c r="AS17638" s="61"/>
      <c r="AT17638" s="61"/>
      <c r="AU17638" s="61"/>
      <c r="AV17638" s="61"/>
      <c r="AW17638" s="61"/>
      <c r="AX17638" s="61"/>
      <c r="AY17638" s="61"/>
      <c r="AZ17638" s="61"/>
      <c r="BA17638" s="61"/>
    </row>
    <row r="17639" spans="39:53" x14ac:dyDescent="0.2">
      <c r="AM17639" s="61"/>
      <c r="AN17639" s="61"/>
      <c r="AO17639" s="171"/>
      <c r="AP17639" s="61"/>
      <c r="AQ17639" s="61"/>
      <c r="AR17639" s="61"/>
      <c r="AS17639" s="61"/>
      <c r="AT17639" s="61"/>
      <c r="AU17639" s="61"/>
      <c r="AV17639" s="61"/>
      <c r="AW17639" s="61"/>
      <c r="AX17639" s="61"/>
      <c r="AY17639" s="61"/>
      <c r="AZ17639" s="61"/>
      <c r="BA17639" s="61"/>
    </row>
    <row r="17640" spans="39:53" x14ac:dyDescent="0.2">
      <c r="AM17640" s="61"/>
      <c r="AN17640" s="61"/>
      <c r="AO17640" s="171"/>
      <c r="AP17640" s="61"/>
      <c r="AQ17640" s="61"/>
      <c r="AR17640" s="61"/>
      <c r="AS17640" s="61"/>
      <c r="AT17640" s="61"/>
      <c r="AU17640" s="61"/>
      <c r="AV17640" s="61"/>
      <c r="AW17640" s="61"/>
      <c r="AX17640" s="61"/>
      <c r="AY17640" s="61"/>
      <c r="AZ17640" s="61"/>
      <c r="BA17640" s="61"/>
    </row>
    <row r="17641" spans="39:53" x14ac:dyDescent="0.2">
      <c r="AM17641" s="61"/>
      <c r="AN17641" s="61"/>
      <c r="AO17641" s="171"/>
      <c r="AP17641" s="61"/>
      <c r="AQ17641" s="61"/>
      <c r="AR17641" s="61"/>
      <c r="AS17641" s="61"/>
      <c r="AT17641" s="61"/>
      <c r="AU17641" s="61"/>
      <c r="AV17641" s="61"/>
      <c r="AW17641" s="61"/>
      <c r="AX17641" s="61"/>
      <c r="AY17641" s="61"/>
      <c r="AZ17641" s="61"/>
      <c r="BA17641" s="61"/>
    </row>
    <row r="17642" spans="39:53" x14ac:dyDescent="0.2">
      <c r="AM17642" s="61"/>
      <c r="AN17642" s="61"/>
      <c r="AO17642" s="171"/>
      <c r="AP17642" s="61"/>
      <c r="AQ17642" s="61"/>
      <c r="AR17642" s="61"/>
      <c r="AS17642" s="61"/>
      <c r="AT17642" s="61"/>
      <c r="AU17642" s="61"/>
      <c r="AV17642" s="61"/>
      <c r="AW17642" s="61"/>
      <c r="AX17642" s="61"/>
      <c r="AY17642" s="61"/>
      <c r="AZ17642" s="61"/>
      <c r="BA17642" s="61"/>
    </row>
    <row r="17643" spans="39:53" x14ac:dyDescent="0.2">
      <c r="AM17643" s="61"/>
      <c r="AN17643" s="61"/>
      <c r="AO17643" s="171"/>
      <c r="AP17643" s="61"/>
      <c r="AQ17643" s="61"/>
      <c r="AR17643" s="61"/>
      <c r="AS17643" s="61"/>
      <c r="AT17643" s="61"/>
      <c r="AU17643" s="61"/>
      <c r="AV17643" s="61"/>
      <c r="AW17643" s="61"/>
      <c r="AX17643" s="61"/>
      <c r="AY17643" s="61"/>
      <c r="AZ17643" s="61"/>
      <c r="BA17643" s="61"/>
    </row>
    <row r="17644" spans="39:53" x14ac:dyDescent="0.2">
      <c r="AM17644" s="61"/>
      <c r="AN17644" s="61"/>
      <c r="AO17644" s="171"/>
      <c r="AP17644" s="61"/>
      <c r="AQ17644" s="61"/>
      <c r="AR17644" s="61"/>
      <c r="AS17644" s="61"/>
      <c r="AT17644" s="61"/>
      <c r="AU17644" s="61"/>
      <c r="AV17644" s="61"/>
      <c r="AW17644" s="61"/>
      <c r="AX17644" s="61"/>
      <c r="AY17644" s="61"/>
      <c r="AZ17644" s="61"/>
      <c r="BA17644" s="61"/>
    </row>
    <row r="17645" spans="39:53" x14ac:dyDescent="0.2">
      <c r="AM17645" s="61"/>
      <c r="AN17645" s="61"/>
      <c r="AO17645" s="171"/>
      <c r="AP17645" s="61"/>
      <c r="AQ17645" s="61"/>
      <c r="AR17645" s="61"/>
      <c r="AS17645" s="61"/>
      <c r="AT17645" s="61"/>
      <c r="AU17645" s="61"/>
      <c r="AV17645" s="61"/>
      <c r="AW17645" s="61"/>
      <c r="AX17645" s="61"/>
      <c r="AY17645" s="61"/>
      <c r="AZ17645" s="61"/>
      <c r="BA17645" s="61"/>
    </row>
    <row r="17646" spans="39:53" x14ac:dyDescent="0.2">
      <c r="AM17646" s="61"/>
      <c r="AN17646" s="61"/>
      <c r="AO17646" s="171"/>
      <c r="AP17646" s="61"/>
      <c r="AQ17646" s="61"/>
      <c r="AR17646" s="61"/>
      <c r="AS17646" s="61"/>
      <c r="AT17646" s="61"/>
      <c r="AU17646" s="61"/>
      <c r="AV17646" s="61"/>
      <c r="AW17646" s="61"/>
      <c r="AX17646" s="61"/>
      <c r="AY17646" s="61"/>
      <c r="AZ17646" s="61"/>
      <c r="BA17646" s="61"/>
    </row>
    <row r="17647" spans="39:53" x14ac:dyDescent="0.2">
      <c r="AM17647" s="61"/>
      <c r="AN17647" s="61"/>
      <c r="AO17647" s="171"/>
      <c r="AP17647" s="61"/>
      <c r="AQ17647" s="61"/>
      <c r="AR17647" s="61"/>
      <c r="AS17647" s="61"/>
      <c r="AT17647" s="61"/>
      <c r="AU17647" s="61"/>
      <c r="AV17647" s="61"/>
      <c r="AW17647" s="61"/>
      <c r="AX17647" s="61"/>
      <c r="AY17647" s="61"/>
      <c r="AZ17647" s="61"/>
      <c r="BA17647" s="61"/>
    </row>
    <row r="17648" spans="39:53" x14ac:dyDescent="0.2">
      <c r="AM17648" s="61"/>
      <c r="AN17648" s="61"/>
      <c r="AO17648" s="171"/>
      <c r="AP17648" s="61"/>
      <c r="AQ17648" s="61"/>
      <c r="AR17648" s="61"/>
      <c r="AS17648" s="61"/>
      <c r="AT17648" s="61"/>
      <c r="AU17648" s="61"/>
      <c r="AV17648" s="61"/>
      <c r="AW17648" s="61"/>
      <c r="AX17648" s="61"/>
      <c r="AY17648" s="61"/>
      <c r="AZ17648" s="61"/>
      <c r="BA17648" s="61"/>
    </row>
    <row r="17649" spans="39:53" x14ac:dyDescent="0.2">
      <c r="AM17649" s="61"/>
      <c r="AN17649" s="61"/>
      <c r="AO17649" s="171"/>
      <c r="AP17649" s="61"/>
      <c r="AQ17649" s="61"/>
      <c r="AR17649" s="61"/>
      <c r="AS17649" s="61"/>
      <c r="AT17649" s="61"/>
      <c r="AU17649" s="61"/>
      <c r="AV17649" s="61"/>
      <c r="AW17649" s="61"/>
      <c r="AX17649" s="61"/>
      <c r="AY17649" s="61"/>
      <c r="AZ17649" s="61"/>
      <c r="BA17649" s="61"/>
    </row>
    <row r="17650" spans="39:53" x14ac:dyDescent="0.2">
      <c r="AM17650" s="61"/>
      <c r="AN17650" s="61"/>
      <c r="AO17650" s="171"/>
      <c r="AP17650" s="61"/>
      <c r="AQ17650" s="61"/>
      <c r="AR17650" s="61"/>
      <c r="AS17650" s="61"/>
      <c r="AT17650" s="61"/>
      <c r="AU17650" s="61"/>
      <c r="AV17650" s="61"/>
      <c r="AW17650" s="61"/>
      <c r="AX17650" s="61"/>
      <c r="AY17650" s="61"/>
      <c r="AZ17650" s="61"/>
      <c r="BA17650" s="61"/>
    </row>
    <row r="17651" spans="39:53" x14ac:dyDescent="0.2">
      <c r="AM17651" s="61"/>
      <c r="AN17651" s="61"/>
      <c r="AO17651" s="171"/>
      <c r="AP17651" s="61"/>
      <c r="AQ17651" s="61"/>
      <c r="AR17651" s="61"/>
      <c r="AS17651" s="61"/>
      <c r="AT17651" s="61"/>
      <c r="AU17651" s="61"/>
      <c r="AV17651" s="61"/>
      <c r="AW17651" s="61"/>
      <c r="AX17651" s="61"/>
      <c r="AY17651" s="61"/>
      <c r="AZ17651" s="61"/>
      <c r="BA17651" s="61"/>
    </row>
    <row r="17652" spans="39:53" x14ac:dyDescent="0.2">
      <c r="AM17652" s="61"/>
      <c r="AN17652" s="61"/>
      <c r="AO17652" s="171"/>
      <c r="AP17652" s="61"/>
      <c r="AQ17652" s="61"/>
      <c r="AR17652" s="61"/>
      <c r="AS17652" s="61"/>
      <c r="AT17652" s="61"/>
      <c r="AU17652" s="61"/>
      <c r="AV17652" s="61"/>
      <c r="AW17652" s="61"/>
      <c r="AX17652" s="61"/>
      <c r="AY17652" s="61"/>
      <c r="AZ17652" s="61"/>
      <c r="BA17652" s="61"/>
    </row>
    <row r="17653" spans="39:53" x14ac:dyDescent="0.2">
      <c r="AM17653" s="61"/>
      <c r="AN17653" s="61"/>
      <c r="AO17653" s="171"/>
      <c r="AP17653" s="61"/>
      <c r="AQ17653" s="61"/>
      <c r="AR17653" s="61"/>
      <c r="AS17653" s="61"/>
      <c r="AT17653" s="61"/>
      <c r="AU17653" s="61"/>
      <c r="AV17653" s="61"/>
      <c r="AW17653" s="61"/>
      <c r="AX17653" s="61"/>
      <c r="AY17653" s="61"/>
      <c r="AZ17653" s="61"/>
      <c r="BA17653" s="61"/>
    </row>
    <row r="17654" spans="39:53" x14ac:dyDescent="0.2">
      <c r="AM17654" s="61"/>
      <c r="AN17654" s="61"/>
      <c r="AO17654" s="171"/>
      <c r="AP17654" s="61"/>
      <c r="AQ17654" s="61"/>
      <c r="AR17654" s="61"/>
      <c r="AS17654" s="61"/>
      <c r="AT17654" s="61"/>
      <c r="AU17654" s="61"/>
      <c r="AV17654" s="61"/>
      <c r="AW17654" s="61"/>
      <c r="AX17654" s="61"/>
      <c r="AY17654" s="61"/>
      <c r="AZ17654" s="61"/>
      <c r="BA17654" s="61"/>
    </row>
    <row r="17655" spans="39:53" x14ac:dyDescent="0.2">
      <c r="AM17655" s="61"/>
      <c r="AN17655" s="61"/>
      <c r="AO17655" s="171"/>
      <c r="AP17655" s="61"/>
      <c r="AQ17655" s="61"/>
      <c r="AR17655" s="61"/>
      <c r="AS17655" s="61"/>
      <c r="AT17655" s="61"/>
      <c r="AU17655" s="61"/>
      <c r="AV17655" s="61"/>
      <c r="AW17655" s="61"/>
      <c r="AX17655" s="61"/>
      <c r="AY17655" s="61"/>
      <c r="AZ17655" s="61"/>
      <c r="BA17655" s="61"/>
    </row>
    <row r="17656" spans="39:53" x14ac:dyDescent="0.2">
      <c r="AM17656" s="61"/>
      <c r="AN17656" s="61"/>
      <c r="AO17656" s="171"/>
      <c r="AP17656" s="61"/>
      <c r="AQ17656" s="61"/>
      <c r="AR17656" s="61"/>
      <c r="AS17656" s="61"/>
      <c r="AT17656" s="61"/>
      <c r="AU17656" s="61"/>
      <c r="AV17656" s="61"/>
      <c r="AW17656" s="61"/>
      <c r="AX17656" s="61"/>
      <c r="AY17656" s="61"/>
      <c r="AZ17656" s="61"/>
      <c r="BA17656" s="61"/>
    </row>
    <row r="17657" spans="39:53" x14ac:dyDescent="0.2">
      <c r="AM17657" s="61"/>
      <c r="AN17657" s="61"/>
      <c r="AO17657" s="171"/>
      <c r="AP17657" s="61"/>
      <c r="AQ17657" s="61"/>
      <c r="AR17657" s="61"/>
      <c r="AS17657" s="61"/>
      <c r="AT17657" s="61"/>
      <c r="AU17657" s="61"/>
      <c r="AV17657" s="61"/>
      <c r="AW17657" s="61"/>
      <c r="AX17657" s="61"/>
      <c r="AY17657" s="61"/>
      <c r="AZ17657" s="61"/>
      <c r="BA17657" s="61"/>
    </row>
    <row r="17658" spans="39:53" x14ac:dyDescent="0.2">
      <c r="AM17658" s="61"/>
      <c r="AN17658" s="61"/>
      <c r="AO17658" s="171"/>
      <c r="AP17658" s="61"/>
      <c r="AQ17658" s="61"/>
      <c r="AR17658" s="61"/>
      <c r="AS17658" s="61"/>
      <c r="AT17658" s="61"/>
      <c r="AU17658" s="61"/>
      <c r="AV17658" s="61"/>
      <c r="AW17658" s="61"/>
      <c r="AX17658" s="61"/>
      <c r="AY17658" s="61"/>
      <c r="AZ17658" s="61"/>
      <c r="BA17658" s="61"/>
    </row>
    <row r="17659" spans="39:53" x14ac:dyDescent="0.2">
      <c r="AM17659" s="61"/>
      <c r="AN17659" s="61"/>
      <c r="AO17659" s="171"/>
      <c r="AP17659" s="61"/>
      <c r="AQ17659" s="61"/>
      <c r="AR17659" s="61"/>
      <c r="AS17659" s="61"/>
      <c r="AT17659" s="61"/>
      <c r="AU17659" s="61"/>
      <c r="AV17659" s="61"/>
      <c r="AW17659" s="61"/>
      <c r="AX17659" s="61"/>
      <c r="AY17659" s="61"/>
      <c r="AZ17659" s="61"/>
      <c r="BA17659" s="61"/>
    </row>
    <row r="17660" spans="39:53" x14ac:dyDescent="0.2">
      <c r="AM17660" s="61"/>
      <c r="AN17660" s="61"/>
      <c r="AO17660" s="171"/>
      <c r="AP17660" s="61"/>
      <c r="AQ17660" s="61"/>
      <c r="AR17660" s="61"/>
      <c r="AS17660" s="61"/>
      <c r="AT17660" s="61"/>
      <c r="AU17660" s="61"/>
      <c r="AV17660" s="61"/>
      <c r="AW17660" s="61"/>
      <c r="AX17660" s="61"/>
      <c r="AY17660" s="61"/>
      <c r="AZ17660" s="61"/>
      <c r="BA17660" s="61"/>
    </row>
    <row r="17661" spans="39:53" x14ac:dyDescent="0.2">
      <c r="AM17661" s="61"/>
      <c r="AN17661" s="61"/>
      <c r="AO17661" s="171"/>
      <c r="AP17661" s="61"/>
      <c r="AQ17661" s="61"/>
      <c r="AR17661" s="61"/>
      <c r="AS17661" s="61"/>
      <c r="AT17661" s="61"/>
      <c r="AU17661" s="61"/>
      <c r="AV17661" s="61"/>
      <c r="AW17661" s="61"/>
      <c r="AX17661" s="61"/>
      <c r="AY17661" s="61"/>
      <c r="AZ17661" s="61"/>
      <c r="BA17661" s="61"/>
    </row>
    <row r="17662" spans="39:53" x14ac:dyDescent="0.2">
      <c r="AM17662" s="61"/>
      <c r="AN17662" s="61"/>
      <c r="AO17662" s="171"/>
      <c r="AP17662" s="61"/>
      <c r="AQ17662" s="61"/>
      <c r="AR17662" s="61"/>
      <c r="AS17662" s="61"/>
      <c r="AT17662" s="61"/>
      <c r="AU17662" s="61"/>
      <c r="AV17662" s="61"/>
      <c r="AW17662" s="61"/>
      <c r="AX17662" s="61"/>
      <c r="AY17662" s="61"/>
      <c r="AZ17662" s="61"/>
      <c r="BA17662" s="61"/>
    </row>
    <row r="17663" spans="39:53" x14ac:dyDescent="0.2">
      <c r="AM17663" s="61"/>
      <c r="AN17663" s="61"/>
      <c r="AO17663" s="171"/>
      <c r="AP17663" s="61"/>
      <c r="AQ17663" s="61"/>
      <c r="AR17663" s="61"/>
      <c r="AS17663" s="61"/>
      <c r="AT17663" s="61"/>
      <c r="AU17663" s="61"/>
      <c r="AV17663" s="61"/>
      <c r="AW17663" s="61"/>
      <c r="AX17663" s="61"/>
      <c r="AY17663" s="61"/>
      <c r="AZ17663" s="61"/>
      <c r="BA17663" s="61"/>
    </row>
    <row r="17664" spans="39:53" x14ac:dyDescent="0.2">
      <c r="AM17664" s="61"/>
      <c r="AN17664" s="61"/>
      <c r="AO17664" s="171"/>
      <c r="AP17664" s="61"/>
      <c r="AQ17664" s="61"/>
      <c r="AR17664" s="61"/>
      <c r="AS17664" s="61"/>
      <c r="AT17664" s="61"/>
      <c r="AU17664" s="61"/>
      <c r="AV17664" s="61"/>
      <c r="AW17664" s="61"/>
      <c r="AX17664" s="61"/>
      <c r="AY17664" s="61"/>
      <c r="AZ17664" s="61"/>
      <c r="BA17664" s="61"/>
    </row>
    <row r="17665" spans="39:53" x14ac:dyDescent="0.2">
      <c r="AM17665" s="61"/>
      <c r="AN17665" s="61"/>
      <c r="AO17665" s="171"/>
      <c r="AP17665" s="61"/>
      <c r="AQ17665" s="61"/>
      <c r="AR17665" s="61"/>
      <c r="AS17665" s="61"/>
      <c r="AT17665" s="61"/>
      <c r="AU17665" s="61"/>
      <c r="AV17665" s="61"/>
      <c r="AW17665" s="61"/>
      <c r="AX17665" s="61"/>
      <c r="AY17665" s="61"/>
      <c r="AZ17665" s="61"/>
      <c r="BA17665" s="61"/>
    </row>
    <row r="17666" spans="39:53" x14ac:dyDescent="0.2">
      <c r="AM17666" s="61"/>
      <c r="AN17666" s="61"/>
      <c r="AO17666" s="171"/>
      <c r="AP17666" s="61"/>
      <c r="AQ17666" s="61"/>
      <c r="AR17666" s="61"/>
      <c r="AS17666" s="61"/>
      <c r="AT17666" s="61"/>
      <c r="AU17666" s="61"/>
      <c r="AV17666" s="61"/>
      <c r="AW17666" s="61"/>
      <c r="AX17666" s="61"/>
      <c r="AY17666" s="61"/>
      <c r="AZ17666" s="61"/>
      <c r="BA17666" s="61"/>
    </row>
    <row r="17667" spans="39:53" x14ac:dyDescent="0.2">
      <c r="AM17667" s="61"/>
      <c r="AN17667" s="61"/>
      <c r="AO17667" s="171"/>
      <c r="AP17667" s="61"/>
      <c r="AQ17667" s="61"/>
      <c r="AR17667" s="61"/>
      <c r="AS17667" s="61"/>
      <c r="AT17667" s="61"/>
      <c r="AU17667" s="61"/>
      <c r="AV17667" s="61"/>
      <c r="AW17667" s="61"/>
      <c r="AX17667" s="61"/>
      <c r="AY17667" s="61"/>
      <c r="AZ17667" s="61"/>
      <c r="BA17667" s="61"/>
    </row>
    <row r="17668" spans="39:53" x14ac:dyDescent="0.2">
      <c r="AM17668" s="61"/>
      <c r="AN17668" s="61"/>
      <c r="AO17668" s="171"/>
      <c r="AP17668" s="61"/>
      <c r="AQ17668" s="61"/>
      <c r="AR17668" s="61"/>
      <c r="AS17668" s="61"/>
      <c r="AT17668" s="61"/>
      <c r="AU17668" s="61"/>
      <c r="AV17668" s="61"/>
      <c r="AW17668" s="61"/>
      <c r="AX17668" s="61"/>
      <c r="AY17668" s="61"/>
      <c r="AZ17668" s="61"/>
      <c r="BA17668" s="61"/>
    </row>
    <row r="17669" spans="39:53" x14ac:dyDescent="0.2">
      <c r="AM17669" s="61"/>
      <c r="AN17669" s="61"/>
      <c r="AO17669" s="171"/>
      <c r="AP17669" s="61"/>
      <c r="AQ17669" s="61"/>
      <c r="AR17669" s="61"/>
      <c r="AS17669" s="61"/>
      <c r="AT17669" s="61"/>
      <c r="AU17669" s="61"/>
      <c r="AV17669" s="61"/>
      <c r="AW17669" s="61"/>
      <c r="AX17669" s="61"/>
      <c r="AY17669" s="61"/>
      <c r="AZ17669" s="61"/>
      <c r="BA17669" s="61"/>
    </row>
    <row r="17670" spans="39:53" x14ac:dyDescent="0.2">
      <c r="AM17670" s="61"/>
      <c r="AN17670" s="61"/>
      <c r="AO17670" s="171"/>
      <c r="AP17670" s="61"/>
      <c r="AQ17670" s="61"/>
      <c r="AR17670" s="61"/>
      <c r="AS17670" s="61"/>
      <c r="AT17670" s="61"/>
      <c r="AU17670" s="61"/>
      <c r="AV17670" s="61"/>
      <c r="AW17670" s="61"/>
      <c r="AX17670" s="61"/>
      <c r="AY17670" s="61"/>
      <c r="AZ17670" s="61"/>
      <c r="BA17670" s="61"/>
    </row>
    <row r="17671" spans="39:53" x14ac:dyDescent="0.2">
      <c r="AM17671" s="61"/>
      <c r="AN17671" s="61"/>
      <c r="AO17671" s="171"/>
      <c r="AP17671" s="61"/>
      <c r="AQ17671" s="61"/>
      <c r="AR17671" s="61"/>
      <c r="AS17671" s="61"/>
      <c r="AT17671" s="61"/>
      <c r="AU17671" s="61"/>
      <c r="AV17671" s="61"/>
      <c r="AW17671" s="61"/>
      <c r="AX17671" s="61"/>
      <c r="AY17671" s="61"/>
      <c r="AZ17671" s="61"/>
      <c r="BA17671" s="61"/>
    </row>
    <row r="17672" spans="39:53" x14ac:dyDescent="0.2">
      <c r="AM17672" s="61"/>
      <c r="AN17672" s="61"/>
      <c r="AO17672" s="171"/>
      <c r="AP17672" s="61"/>
      <c r="AQ17672" s="61"/>
      <c r="AR17672" s="61"/>
      <c r="AS17672" s="61"/>
      <c r="AT17672" s="61"/>
      <c r="AU17672" s="61"/>
      <c r="AV17672" s="61"/>
      <c r="AW17672" s="61"/>
      <c r="AX17672" s="61"/>
      <c r="AY17672" s="61"/>
      <c r="AZ17672" s="61"/>
      <c r="BA17672" s="61"/>
    </row>
    <row r="17673" spans="39:53" x14ac:dyDescent="0.2">
      <c r="AM17673" s="61"/>
      <c r="AN17673" s="61"/>
      <c r="AO17673" s="171"/>
      <c r="AP17673" s="61"/>
      <c r="AQ17673" s="61"/>
      <c r="AR17673" s="61"/>
      <c r="AS17673" s="61"/>
      <c r="AT17673" s="61"/>
      <c r="AU17673" s="61"/>
      <c r="AV17673" s="61"/>
      <c r="AW17673" s="61"/>
      <c r="AX17673" s="61"/>
      <c r="AY17673" s="61"/>
      <c r="AZ17673" s="61"/>
      <c r="BA17673" s="61"/>
    </row>
    <row r="17674" spans="39:53" x14ac:dyDescent="0.2">
      <c r="AM17674" s="61"/>
      <c r="AN17674" s="61"/>
      <c r="AO17674" s="171"/>
      <c r="AP17674" s="61"/>
      <c r="AQ17674" s="61"/>
      <c r="AR17674" s="61"/>
      <c r="AS17674" s="61"/>
      <c r="AT17674" s="61"/>
      <c r="AU17674" s="61"/>
      <c r="AV17674" s="61"/>
      <c r="AW17674" s="61"/>
      <c r="AX17674" s="61"/>
      <c r="AY17674" s="61"/>
      <c r="AZ17674" s="61"/>
      <c r="BA17674" s="61"/>
    </row>
    <row r="17675" spans="39:53" x14ac:dyDescent="0.2">
      <c r="AM17675" s="61"/>
      <c r="AN17675" s="61"/>
      <c r="AO17675" s="171"/>
      <c r="AP17675" s="61"/>
      <c r="AQ17675" s="61"/>
      <c r="AR17675" s="61"/>
      <c r="AS17675" s="61"/>
      <c r="AT17675" s="61"/>
      <c r="AU17675" s="61"/>
      <c r="AV17675" s="61"/>
      <c r="AW17675" s="61"/>
      <c r="AX17675" s="61"/>
      <c r="AY17675" s="61"/>
      <c r="AZ17675" s="61"/>
      <c r="BA17675" s="61"/>
    </row>
    <row r="17676" spans="39:53" x14ac:dyDescent="0.2">
      <c r="AM17676" s="61"/>
      <c r="AN17676" s="61"/>
      <c r="AO17676" s="171"/>
      <c r="AP17676" s="61"/>
      <c r="AQ17676" s="61"/>
      <c r="AR17676" s="61"/>
      <c r="AS17676" s="61"/>
      <c r="AT17676" s="61"/>
      <c r="AU17676" s="61"/>
      <c r="AV17676" s="61"/>
      <c r="AW17676" s="61"/>
      <c r="AX17676" s="61"/>
      <c r="AY17676" s="61"/>
      <c r="AZ17676" s="61"/>
      <c r="BA17676" s="61"/>
    </row>
    <row r="17677" spans="39:53" x14ac:dyDescent="0.2">
      <c r="AM17677" s="61"/>
      <c r="AN17677" s="61"/>
      <c r="AO17677" s="171"/>
      <c r="AP17677" s="61"/>
      <c r="AQ17677" s="61"/>
      <c r="AR17677" s="61"/>
      <c r="AS17677" s="61"/>
      <c r="AT17677" s="61"/>
      <c r="AU17677" s="61"/>
      <c r="AV17677" s="61"/>
      <c r="AW17677" s="61"/>
      <c r="AX17677" s="61"/>
      <c r="AY17677" s="61"/>
      <c r="AZ17677" s="61"/>
      <c r="BA17677" s="61"/>
    </row>
    <row r="17678" spans="39:53" x14ac:dyDescent="0.2">
      <c r="AM17678" s="61"/>
      <c r="AN17678" s="61"/>
      <c r="AO17678" s="171"/>
      <c r="AP17678" s="61"/>
      <c r="AQ17678" s="61"/>
      <c r="AR17678" s="61"/>
      <c r="AS17678" s="61"/>
      <c r="AT17678" s="61"/>
      <c r="AU17678" s="61"/>
      <c r="AV17678" s="61"/>
      <c r="AW17678" s="61"/>
      <c r="AX17678" s="61"/>
      <c r="AY17678" s="61"/>
      <c r="AZ17678" s="61"/>
      <c r="BA17678" s="61"/>
    </row>
    <row r="17679" spans="39:53" x14ac:dyDescent="0.2">
      <c r="AM17679" s="61"/>
      <c r="AN17679" s="61"/>
      <c r="AO17679" s="171"/>
      <c r="AP17679" s="61"/>
      <c r="AQ17679" s="61"/>
      <c r="AR17679" s="61"/>
      <c r="AS17679" s="61"/>
      <c r="AT17679" s="61"/>
      <c r="AU17679" s="61"/>
      <c r="AV17679" s="61"/>
      <c r="AW17679" s="61"/>
      <c r="AX17679" s="61"/>
      <c r="AY17679" s="61"/>
      <c r="AZ17679" s="61"/>
      <c r="BA17679" s="61"/>
    </row>
    <row r="17680" spans="39:53" x14ac:dyDescent="0.2">
      <c r="AM17680" s="61"/>
      <c r="AN17680" s="61"/>
      <c r="AO17680" s="171"/>
      <c r="AP17680" s="61"/>
      <c r="AQ17680" s="61"/>
      <c r="AR17680" s="61"/>
      <c r="AS17680" s="61"/>
      <c r="AT17680" s="61"/>
      <c r="AU17680" s="61"/>
      <c r="AV17680" s="61"/>
      <c r="AW17680" s="61"/>
      <c r="AX17680" s="61"/>
      <c r="AY17680" s="61"/>
      <c r="AZ17680" s="61"/>
      <c r="BA17680" s="61"/>
    </row>
    <row r="17681" spans="39:53" x14ac:dyDescent="0.2">
      <c r="AM17681" s="61"/>
      <c r="AN17681" s="61"/>
      <c r="AO17681" s="171"/>
      <c r="AP17681" s="61"/>
      <c r="AQ17681" s="61"/>
      <c r="AR17681" s="61"/>
      <c r="AS17681" s="61"/>
      <c r="AT17681" s="61"/>
      <c r="AU17681" s="61"/>
      <c r="AV17681" s="61"/>
      <c r="AW17681" s="61"/>
      <c r="AX17681" s="61"/>
      <c r="AY17681" s="61"/>
      <c r="AZ17681" s="61"/>
      <c r="BA17681" s="61"/>
    </row>
    <row r="17682" spans="39:53" x14ac:dyDescent="0.2">
      <c r="AM17682" s="61"/>
      <c r="AN17682" s="61"/>
      <c r="AO17682" s="171"/>
      <c r="AP17682" s="61"/>
      <c r="AQ17682" s="61"/>
      <c r="AR17682" s="61"/>
      <c r="AS17682" s="61"/>
      <c r="AT17682" s="61"/>
      <c r="AU17682" s="61"/>
      <c r="AV17682" s="61"/>
      <c r="AW17682" s="61"/>
      <c r="AX17682" s="61"/>
      <c r="AY17682" s="61"/>
      <c r="AZ17682" s="61"/>
      <c r="BA17682" s="61"/>
    </row>
    <row r="17683" spans="39:53" x14ac:dyDescent="0.2">
      <c r="AM17683" s="61"/>
      <c r="AN17683" s="61"/>
      <c r="AO17683" s="171"/>
      <c r="AP17683" s="61"/>
      <c r="AQ17683" s="61"/>
      <c r="AR17683" s="61"/>
      <c r="AS17683" s="61"/>
      <c r="AT17683" s="61"/>
      <c r="AU17683" s="61"/>
      <c r="AV17683" s="61"/>
      <c r="AW17683" s="61"/>
      <c r="AX17683" s="61"/>
      <c r="AY17683" s="61"/>
      <c r="AZ17683" s="61"/>
      <c r="BA17683" s="61"/>
    </row>
    <row r="17684" spans="39:53" x14ac:dyDescent="0.2">
      <c r="AM17684" s="61"/>
      <c r="AN17684" s="61"/>
      <c r="AO17684" s="171"/>
      <c r="AP17684" s="61"/>
      <c r="AQ17684" s="61"/>
      <c r="AR17684" s="61"/>
      <c r="AS17684" s="61"/>
      <c r="AT17684" s="61"/>
      <c r="AU17684" s="61"/>
      <c r="AV17684" s="61"/>
      <c r="AW17684" s="61"/>
      <c r="AX17684" s="61"/>
      <c r="AY17684" s="61"/>
      <c r="AZ17684" s="61"/>
      <c r="BA17684" s="61"/>
    </row>
    <row r="17685" spans="39:53" x14ac:dyDescent="0.2">
      <c r="AM17685" s="61"/>
      <c r="AN17685" s="61"/>
      <c r="AO17685" s="171"/>
      <c r="AP17685" s="61"/>
      <c r="AQ17685" s="61"/>
      <c r="AR17685" s="61"/>
      <c r="AS17685" s="61"/>
      <c r="AT17685" s="61"/>
      <c r="AU17685" s="61"/>
      <c r="AV17685" s="61"/>
      <c r="AW17685" s="61"/>
      <c r="AX17685" s="61"/>
      <c r="AY17685" s="61"/>
      <c r="AZ17685" s="61"/>
      <c r="BA17685" s="61"/>
    </row>
    <row r="17686" spans="39:53" x14ac:dyDescent="0.2">
      <c r="AM17686" s="61"/>
      <c r="AN17686" s="61"/>
      <c r="AO17686" s="171"/>
      <c r="AP17686" s="61"/>
      <c r="AQ17686" s="61"/>
      <c r="AR17686" s="61"/>
      <c r="AS17686" s="61"/>
      <c r="AT17686" s="61"/>
      <c r="AU17686" s="61"/>
      <c r="AV17686" s="61"/>
      <c r="AW17686" s="61"/>
      <c r="AX17686" s="61"/>
      <c r="AY17686" s="61"/>
      <c r="AZ17686" s="61"/>
      <c r="BA17686" s="61"/>
    </row>
    <row r="17687" spans="39:53" x14ac:dyDescent="0.2">
      <c r="AM17687" s="61"/>
      <c r="AN17687" s="61"/>
      <c r="AO17687" s="171"/>
      <c r="AP17687" s="61"/>
      <c r="AQ17687" s="61"/>
      <c r="AR17687" s="61"/>
      <c r="AS17687" s="61"/>
      <c r="AT17687" s="61"/>
      <c r="AU17687" s="61"/>
      <c r="AV17687" s="61"/>
      <c r="AW17687" s="61"/>
      <c r="AX17687" s="61"/>
      <c r="AY17687" s="61"/>
      <c r="AZ17687" s="61"/>
      <c r="BA17687" s="61"/>
    </row>
    <row r="17688" spans="39:53" x14ac:dyDescent="0.2">
      <c r="AM17688" s="61"/>
      <c r="AN17688" s="61"/>
      <c r="AO17688" s="171"/>
      <c r="AP17688" s="61"/>
      <c r="AQ17688" s="61"/>
      <c r="AR17688" s="61"/>
      <c r="AS17688" s="61"/>
      <c r="AT17688" s="61"/>
      <c r="AU17688" s="61"/>
      <c r="AV17688" s="61"/>
      <c r="AW17688" s="61"/>
      <c r="AX17688" s="61"/>
      <c r="AY17688" s="61"/>
      <c r="AZ17688" s="61"/>
      <c r="BA17688" s="61"/>
    </row>
    <row r="17689" spans="39:53" x14ac:dyDescent="0.2">
      <c r="AM17689" s="61"/>
      <c r="AN17689" s="61"/>
      <c r="AO17689" s="171"/>
      <c r="AP17689" s="61"/>
      <c r="AQ17689" s="61"/>
      <c r="AR17689" s="61"/>
      <c r="AS17689" s="61"/>
      <c r="AT17689" s="61"/>
      <c r="AU17689" s="61"/>
      <c r="AV17689" s="61"/>
      <c r="AW17689" s="61"/>
      <c r="AX17689" s="61"/>
      <c r="AY17689" s="61"/>
      <c r="AZ17689" s="61"/>
      <c r="BA17689" s="61"/>
    </row>
    <row r="17690" spans="39:53" x14ac:dyDescent="0.2">
      <c r="AM17690" s="61"/>
      <c r="AN17690" s="61"/>
      <c r="AO17690" s="171"/>
      <c r="AP17690" s="61"/>
      <c r="AQ17690" s="61"/>
      <c r="AR17690" s="61"/>
      <c r="AS17690" s="61"/>
      <c r="AT17690" s="61"/>
      <c r="AU17690" s="61"/>
      <c r="AV17690" s="61"/>
      <c r="AW17690" s="61"/>
      <c r="AX17690" s="61"/>
      <c r="AY17690" s="61"/>
      <c r="AZ17690" s="61"/>
      <c r="BA17690" s="61"/>
    </row>
    <row r="17691" spans="39:53" x14ac:dyDescent="0.2">
      <c r="AM17691" s="61"/>
      <c r="AN17691" s="61"/>
      <c r="AO17691" s="171"/>
      <c r="AP17691" s="61"/>
      <c r="AQ17691" s="61"/>
      <c r="AR17691" s="61"/>
      <c r="AS17691" s="61"/>
      <c r="AT17691" s="61"/>
      <c r="AU17691" s="61"/>
      <c r="AV17691" s="61"/>
      <c r="AW17691" s="61"/>
      <c r="AX17691" s="61"/>
      <c r="AY17691" s="61"/>
      <c r="AZ17691" s="61"/>
      <c r="BA17691" s="61"/>
    </row>
    <row r="17692" spans="39:53" x14ac:dyDescent="0.2">
      <c r="AM17692" s="61"/>
      <c r="AN17692" s="61"/>
      <c r="AO17692" s="171"/>
      <c r="AP17692" s="61"/>
      <c r="AQ17692" s="61"/>
      <c r="AR17692" s="61"/>
      <c r="AS17692" s="61"/>
      <c r="AT17692" s="61"/>
      <c r="AU17692" s="61"/>
      <c r="AV17692" s="61"/>
      <c r="AW17692" s="61"/>
      <c r="AX17692" s="61"/>
      <c r="AY17692" s="61"/>
      <c r="AZ17692" s="61"/>
      <c r="BA17692" s="61"/>
    </row>
    <row r="17693" spans="39:53" x14ac:dyDescent="0.2">
      <c r="AM17693" s="61"/>
      <c r="AN17693" s="61"/>
      <c r="AO17693" s="171"/>
      <c r="AP17693" s="61"/>
      <c r="AQ17693" s="61"/>
      <c r="AR17693" s="61"/>
      <c r="AS17693" s="61"/>
      <c r="AT17693" s="61"/>
      <c r="AU17693" s="61"/>
      <c r="AV17693" s="61"/>
      <c r="AW17693" s="61"/>
      <c r="AX17693" s="61"/>
      <c r="AY17693" s="61"/>
      <c r="AZ17693" s="61"/>
      <c r="BA17693" s="61"/>
    </row>
    <row r="17694" spans="39:53" x14ac:dyDescent="0.2">
      <c r="AM17694" s="61"/>
      <c r="AN17694" s="61"/>
      <c r="AO17694" s="171"/>
      <c r="AP17694" s="61"/>
      <c r="AQ17694" s="61"/>
      <c r="AR17694" s="61"/>
      <c r="AS17694" s="61"/>
      <c r="AT17694" s="61"/>
      <c r="AU17694" s="61"/>
      <c r="AV17694" s="61"/>
      <c r="AW17694" s="61"/>
      <c r="AX17694" s="61"/>
      <c r="AY17694" s="61"/>
      <c r="AZ17694" s="61"/>
      <c r="BA17694" s="61"/>
    </row>
    <row r="17695" spans="39:53" x14ac:dyDescent="0.2">
      <c r="AM17695" s="61"/>
      <c r="AN17695" s="61"/>
      <c r="AO17695" s="171"/>
      <c r="AP17695" s="61"/>
      <c r="AQ17695" s="61"/>
      <c r="AR17695" s="61"/>
      <c r="AS17695" s="61"/>
      <c r="AT17695" s="61"/>
      <c r="AU17695" s="61"/>
      <c r="AV17695" s="61"/>
      <c r="AW17695" s="61"/>
      <c r="AX17695" s="61"/>
      <c r="AY17695" s="61"/>
      <c r="AZ17695" s="61"/>
      <c r="BA17695" s="61"/>
    </row>
    <row r="17696" spans="39:53" x14ac:dyDescent="0.2">
      <c r="AM17696" s="61"/>
      <c r="AN17696" s="61"/>
      <c r="AO17696" s="171"/>
      <c r="AP17696" s="61"/>
      <c r="AQ17696" s="61"/>
      <c r="AR17696" s="61"/>
      <c r="AS17696" s="61"/>
      <c r="AT17696" s="61"/>
      <c r="AU17696" s="61"/>
      <c r="AV17696" s="61"/>
      <c r="AW17696" s="61"/>
      <c r="AX17696" s="61"/>
      <c r="AY17696" s="61"/>
      <c r="AZ17696" s="61"/>
      <c r="BA17696" s="61"/>
    </row>
    <row r="17697" spans="39:53" x14ac:dyDescent="0.2">
      <c r="AM17697" s="61"/>
      <c r="AN17697" s="61"/>
      <c r="AO17697" s="171"/>
      <c r="AP17697" s="61"/>
      <c r="AQ17697" s="61"/>
      <c r="AR17697" s="61"/>
      <c r="AS17697" s="61"/>
      <c r="AT17697" s="61"/>
      <c r="AU17697" s="61"/>
      <c r="AV17697" s="61"/>
      <c r="AW17697" s="61"/>
      <c r="AX17697" s="61"/>
      <c r="AY17697" s="61"/>
      <c r="AZ17697" s="61"/>
      <c r="BA17697" s="61"/>
    </row>
    <row r="17698" spans="39:53" x14ac:dyDescent="0.2">
      <c r="AM17698" s="61"/>
      <c r="AN17698" s="61"/>
      <c r="AO17698" s="171"/>
      <c r="AP17698" s="61"/>
      <c r="AQ17698" s="61"/>
      <c r="AR17698" s="61"/>
      <c r="AS17698" s="61"/>
      <c r="AT17698" s="61"/>
      <c r="AU17698" s="61"/>
      <c r="AV17698" s="61"/>
      <c r="AW17698" s="61"/>
      <c r="AX17698" s="61"/>
      <c r="AY17698" s="61"/>
      <c r="AZ17698" s="61"/>
      <c r="BA17698" s="61"/>
    </row>
    <row r="17699" spans="39:53" x14ac:dyDescent="0.2">
      <c r="AM17699" s="61"/>
      <c r="AN17699" s="61"/>
      <c r="AO17699" s="171"/>
      <c r="AP17699" s="61"/>
      <c r="AQ17699" s="61"/>
      <c r="AR17699" s="61"/>
      <c r="AS17699" s="61"/>
      <c r="AT17699" s="61"/>
      <c r="AU17699" s="61"/>
      <c r="AV17699" s="61"/>
      <c r="AW17699" s="61"/>
      <c r="AX17699" s="61"/>
      <c r="AY17699" s="61"/>
      <c r="AZ17699" s="61"/>
      <c r="BA17699" s="61"/>
    </row>
    <row r="17700" spans="39:53" x14ac:dyDescent="0.2">
      <c r="AM17700" s="61"/>
      <c r="AN17700" s="61"/>
      <c r="AO17700" s="171"/>
      <c r="AP17700" s="61"/>
      <c r="AQ17700" s="61"/>
      <c r="AR17700" s="61"/>
      <c r="AS17700" s="61"/>
      <c r="AT17700" s="61"/>
      <c r="AU17700" s="61"/>
      <c r="AV17700" s="61"/>
      <c r="AW17700" s="61"/>
      <c r="AX17700" s="61"/>
      <c r="AY17700" s="61"/>
      <c r="AZ17700" s="61"/>
      <c r="BA17700" s="61"/>
    </row>
    <row r="17701" spans="39:53" x14ac:dyDescent="0.2">
      <c r="AM17701" s="61"/>
      <c r="AN17701" s="61"/>
      <c r="AO17701" s="171"/>
      <c r="AP17701" s="61"/>
      <c r="AQ17701" s="61"/>
      <c r="AR17701" s="61"/>
      <c r="AS17701" s="61"/>
      <c r="AT17701" s="61"/>
      <c r="AU17701" s="61"/>
      <c r="AV17701" s="61"/>
      <c r="AW17701" s="61"/>
      <c r="AX17701" s="61"/>
      <c r="AY17701" s="61"/>
      <c r="AZ17701" s="61"/>
      <c r="BA17701" s="61"/>
    </row>
    <row r="17702" spans="39:53" x14ac:dyDescent="0.2">
      <c r="AM17702" s="61"/>
      <c r="AN17702" s="61"/>
      <c r="AO17702" s="171"/>
      <c r="AP17702" s="61"/>
      <c r="AQ17702" s="61"/>
      <c r="AR17702" s="61"/>
      <c r="AS17702" s="61"/>
      <c r="AT17702" s="61"/>
      <c r="AU17702" s="61"/>
      <c r="AV17702" s="61"/>
      <c r="AW17702" s="61"/>
      <c r="AX17702" s="61"/>
      <c r="AY17702" s="61"/>
      <c r="AZ17702" s="61"/>
      <c r="BA17702" s="61"/>
    </row>
    <row r="17703" spans="39:53" x14ac:dyDescent="0.2">
      <c r="AM17703" s="61"/>
      <c r="AN17703" s="61"/>
      <c r="AO17703" s="171"/>
      <c r="AP17703" s="61"/>
      <c r="AQ17703" s="61"/>
      <c r="AR17703" s="61"/>
      <c r="AS17703" s="61"/>
      <c r="AT17703" s="61"/>
      <c r="AU17703" s="61"/>
      <c r="AV17703" s="61"/>
      <c r="AW17703" s="61"/>
      <c r="AX17703" s="61"/>
      <c r="AY17703" s="61"/>
      <c r="AZ17703" s="61"/>
      <c r="BA17703" s="61"/>
    </row>
    <row r="17704" spans="39:53" x14ac:dyDescent="0.2">
      <c r="AM17704" s="61"/>
      <c r="AN17704" s="61"/>
      <c r="AO17704" s="171"/>
      <c r="AP17704" s="61"/>
      <c r="AQ17704" s="61"/>
      <c r="AR17704" s="61"/>
      <c r="AS17704" s="61"/>
      <c r="AT17704" s="61"/>
      <c r="AU17704" s="61"/>
      <c r="AV17704" s="61"/>
      <c r="AW17704" s="61"/>
      <c r="AX17704" s="61"/>
      <c r="AY17704" s="61"/>
      <c r="AZ17704" s="61"/>
      <c r="BA17704" s="61"/>
    </row>
    <row r="17705" spans="39:53" x14ac:dyDescent="0.2">
      <c r="AM17705" s="61"/>
      <c r="AN17705" s="61"/>
      <c r="AO17705" s="171"/>
      <c r="AP17705" s="61"/>
      <c r="AQ17705" s="61"/>
      <c r="AR17705" s="61"/>
      <c r="AS17705" s="61"/>
      <c r="AT17705" s="61"/>
      <c r="AU17705" s="61"/>
      <c r="AV17705" s="61"/>
      <c r="AW17705" s="61"/>
      <c r="AX17705" s="61"/>
      <c r="AY17705" s="61"/>
      <c r="AZ17705" s="61"/>
      <c r="BA17705" s="61"/>
    </row>
    <row r="17706" spans="39:53" x14ac:dyDescent="0.2">
      <c r="AM17706" s="61"/>
      <c r="AN17706" s="61"/>
      <c r="AO17706" s="171"/>
      <c r="AP17706" s="61"/>
      <c r="AQ17706" s="61"/>
      <c r="AR17706" s="61"/>
      <c r="AS17706" s="61"/>
      <c r="AT17706" s="61"/>
      <c r="AU17706" s="61"/>
      <c r="AV17706" s="61"/>
      <c r="AW17706" s="61"/>
      <c r="AX17706" s="61"/>
      <c r="AY17706" s="61"/>
      <c r="AZ17706" s="61"/>
      <c r="BA17706" s="61"/>
    </row>
    <row r="17707" spans="39:53" x14ac:dyDescent="0.2">
      <c r="AM17707" s="61"/>
      <c r="AN17707" s="61"/>
      <c r="AO17707" s="171"/>
      <c r="AP17707" s="61"/>
      <c r="AQ17707" s="61"/>
      <c r="AR17707" s="61"/>
      <c r="AS17707" s="61"/>
      <c r="AT17707" s="61"/>
      <c r="AU17707" s="61"/>
      <c r="AV17707" s="61"/>
      <c r="AW17707" s="61"/>
      <c r="AX17707" s="61"/>
      <c r="AY17707" s="61"/>
      <c r="AZ17707" s="61"/>
      <c r="BA17707" s="61"/>
    </row>
    <row r="17708" spans="39:53" x14ac:dyDescent="0.2">
      <c r="AM17708" s="61"/>
      <c r="AN17708" s="61"/>
      <c r="AO17708" s="171"/>
      <c r="AP17708" s="61"/>
      <c r="AQ17708" s="61"/>
      <c r="AR17708" s="61"/>
      <c r="AS17708" s="61"/>
      <c r="AT17708" s="61"/>
      <c r="AU17708" s="61"/>
      <c r="AV17708" s="61"/>
      <c r="AW17708" s="61"/>
      <c r="AX17708" s="61"/>
      <c r="AY17708" s="61"/>
      <c r="AZ17708" s="61"/>
      <c r="BA17708" s="61"/>
    </row>
    <row r="17709" spans="39:53" x14ac:dyDescent="0.2">
      <c r="AM17709" s="61"/>
      <c r="AN17709" s="61"/>
      <c r="AO17709" s="171"/>
      <c r="AP17709" s="61"/>
      <c r="AQ17709" s="61"/>
      <c r="AR17709" s="61"/>
      <c r="AS17709" s="61"/>
      <c r="AT17709" s="61"/>
      <c r="AU17709" s="61"/>
      <c r="AV17709" s="61"/>
      <c r="AW17709" s="61"/>
      <c r="AX17709" s="61"/>
      <c r="AY17709" s="61"/>
      <c r="AZ17709" s="61"/>
      <c r="BA17709" s="61"/>
    </row>
    <row r="17710" spans="39:53" x14ac:dyDescent="0.2">
      <c r="AM17710" s="61"/>
      <c r="AN17710" s="61"/>
      <c r="AO17710" s="171"/>
      <c r="AP17710" s="61"/>
      <c r="AQ17710" s="61"/>
      <c r="AR17710" s="61"/>
      <c r="AS17710" s="61"/>
      <c r="AT17710" s="61"/>
      <c r="AU17710" s="61"/>
      <c r="AV17710" s="61"/>
      <c r="AW17710" s="61"/>
      <c r="AX17710" s="61"/>
      <c r="AY17710" s="61"/>
      <c r="AZ17710" s="61"/>
      <c r="BA17710" s="61"/>
    </row>
    <row r="17711" spans="39:53" x14ac:dyDescent="0.2">
      <c r="AM17711" s="61"/>
      <c r="AN17711" s="61"/>
      <c r="AO17711" s="171"/>
      <c r="AP17711" s="61"/>
      <c r="AQ17711" s="61"/>
      <c r="AR17711" s="61"/>
      <c r="AS17711" s="61"/>
      <c r="AT17711" s="61"/>
      <c r="AU17711" s="61"/>
      <c r="AV17711" s="61"/>
      <c r="AW17711" s="61"/>
      <c r="AX17711" s="61"/>
      <c r="AY17711" s="61"/>
      <c r="AZ17711" s="61"/>
      <c r="BA17711" s="61"/>
    </row>
    <row r="17712" spans="39:53" x14ac:dyDescent="0.2">
      <c r="AM17712" s="61"/>
      <c r="AN17712" s="61"/>
      <c r="AO17712" s="171"/>
      <c r="AP17712" s="61"/>
      <c r="AQ17712" s="61"/>
      <c r="AR17712" s="61"/>
      <c r="AS17712" s="61"/>
      <c r="AT17712" s="61"/>
      <c r="AU17712" s="61"/>
      <c r="AV17712" s="61"/>
      <c r="AW17712" s="61"/>
      <c r="AX17712" s="61"/>
      <c r="AY17712" s="61"/>
      <c r="AZ17712" s="61"/>
      <c r="BA17712" s="61"/>
    </row>
    <row r="17713" spans="39:53" x14ac:dyDescent="0.2">
      <c r="AM17713" s="61"/>
      <c r="AN17713" s="61"/>
      <c r="AO17713" s="171"/>
      <c r="AP17713" s="61"/>
      <c r="AQ17713" s="61"/>
      <c r="AR17713" s="61"/>
      <c r="AS17713" s="61"/>
      <c r="AT17713" s="61"/>
      <c r="AU17713" s="61"/>
      <c r="AV17713" s="61"/>
      <c r="AW17713" s="61"/>
      <c r="AX17713" s="61"/>
      <c r="AY17713" s="61"/>
      <c r="AZ17713" s="61"/>
      <c r="BA17713" s="61"/>
    </row>
    <row r="17714" spans="39:53" x14ac:dyDescent="0.2">
      <c r="AM17714" s="61"/>
      <c r="AN17714" s="61"/>
      <c r="AO17714" s="171"/>
      <c r="AP17714" s="61"/>
      <c r="AQ17714" s="61"/>
      <c r="AR17714" s="61"/>
      <c r="AS17714" s="61"/>
      <c r="AT17714" s="61"/>
      <c r="AU17714" s="61"/>
      <c r="AV17714" s="61"/>
      <c r="AW17714" s="61"/>
      <c r="AX17714" s="61"/>
      <c r="AY17714" s="61"/>
      <c r="AZ17714" s="61"/>
      <c r="BA17714" s="61"/>
    </row>
    <row r="17715" spans="39:53" x14ac:dyDescent="0.2">
      <c r="AM17715" s="61"/>
      <c r="AN17715" s="61"/>
      <c r="AO17715" s="171"/>
      <c r="AP17715" s="61"/>
      <c r="AQ17715" s="61"/>
      <c r="AR17715" s="61"/>
      <c r="AS17715" s="61"/>
      <c r="AT17715" s="61"/>
      <c r="AU17715" s="61"/>
      <c r="AV17715" s="61"/>
      <c r="AW17715" s="61"/>
      <c r="AX17715" s="61"/>
      <c r="AY17715" s="61"/>
      <c r="AZ17715" s="61"/>
      <c r="BA17715" s="61"/>
    </row>
    <row r="17716" spans="39:53" x14ac:dyDescent="0.2">
      <c r="AM17716" s="61"/>
      <c r="AN17716" s="61"/>
      <c r="AO17716" s="171"/>
      <c r="AP17716" s="61"/>
      <c r="AQ17716" s="61"/>
      <c r="AR17716" s="61"/>
      <c r="AS17716" s="61"/>
      <c r="AT17716" s="61"/>
      <c r="AU17716" s="61"/>
      <c r="AV17716" s="61"/>
      <c r="AW17716" s="61"/>
      <c r="AX17716" s="61"/>
      <c r="AY17716" s="61"/>
      <c r="AZ17716" s="61"/>
      <c r="BA17716" s="61"/>
    </row>
    <row r="17717" spans="39:53" x14ac:dyDescent="0.2">
      <c r="AM17717" s="61"/>
      <c r="AN17717" s="61"/>
      <c r="AO17717" s="171"/>
      <c r="AP17717" s="61"/>
      <c r="AQ17717" s="61"/>
      <c r="AR17717" s="61"/>
      <c r="AS17717" s="61"/>
      <c r="AT17717" s="61"/>
      <c r="AU17717" s="61"/>
      <c r="AV17717" s="61"/>
      <c r="AW17717" s="61"/>
      <c r="AX17717" s="61"/>
      <c r="AY17717" s="61"/>
      <c r="AZ17717" s="61"/>
      <c r="BA17717" s="61"/>
    </row>
    <row r="17718" spans="39:53" x14ac:dyDescent="0.2">
      <c r="AM17718" s="61"/>
      <c r="AN17718" s="61"/>
      <c r="AO17718" s="171"/>
      <c r="AP17718" s="61"/>
      <c r="AQ17718" s="61"/>
      <c r="AR17718" s="61"/>
      <c r="AS17718" s="61"/>
      <c r="AT17718" s="61"/>
      <c r="AU17718" s="61"/>
      <c r="AV17718" s="61"/>
      <c r="AW17718" s="61"/>
      <c r="AX17718" s="61"/>
      <c r="AY17718" s="61"/>
      <c r="AZ17718" s="61"/>
      <c r="BA17718" s="61"/>
    </row>
    <row r="17719" spans="39:53" x14ac:dyDescent="0.2">
      <c r="AM17719" s="61"/>
      <c r="AN17719" s="61"/>
      <c r="AO17719" s="171"/>
      <c r="AP17719" s="61"/>
      <c r="AQ17719" s="61"/>
      <c r="AR17719" s="61"/>
      <c r="AS17719" s="61"/>
      <c r="AT17719" s="61"/>
      <c r="AU17719" s="61"/>
      <c r="AV17719" s="61"/>
      <c r="AW17719" s="61"/>
      <c r="AX17719" s="61"/>
      <c r="AY17719" s="61"/>
      <c r="AZ17719" s="61"/>
      <c r="BA17719" s="61"/>
    </row>
    <row r="17720" spans="39:53" x14ac:dyDescent="0.2">
      <c r="AM17720" s="61"/>
      <c r="AN17720" s="61"/>
      <c r="AO17720" s="171"/>
      <c r="AP17720" s="61"/>
      <c r="AQ17720" s="61"/>
      <c r="AR17720" s="61"/>
      <c r="AS17720" s="61"/>
      <c r="AT17720" s="61"/>
      <c r="AU17720" s="61"/>
      <c r="AV17720" s="61"/>
      <c r="AW17720" s="61"/>
      <c r="AX17720" s="61"/>
      <c r="AY17720" s="61"/>
      <c r="AZ17720" s="61"/>
      <c r="BA17720" s="61"/>
    </row>
    <row r="17721" spans="39:53" x14ac:dyDescent="0.2">
      <c r="AM17721" s="61"/>
      <c r="AN17721" s="61"/>
      <c r="AO17721" s="171"/>
      <c r="AP17721" s="61"/>
      <c r="AQ17721" s="61"/>
      <c r="AR17721" s="61"/>
      <c r="AS17721" s="61"/>
      <c r="AT17721" s="61"/>
      <c r="AU17721" s="61"/>
      <c r="AV17721" s="61"/>
      <c r="AW17721" s="61"/>
      <c r="AX17721" s="61"/>
      <c r="AY17721" s="61"/>
      <c r="AZ17721" s="61"/>
      <c r="BA17721" s="61"/>
    </row>
    <row r="17722" spans="39:53" x14ac:dyDescent="0.2">
      <c r="AM17722" s="61"/>
      <c r="AN17722" s="61"/>
      <c r="AO17722" s="171"/>
      <c r="AP17722" s="61"/>
      <c r="AQ17722" s="61"/>
      <c r="AR17722" s="61"/>
      <c r="AS17722" s="61"/>
      <c r="AT17722" s="61"/>
      <c r="AU17722" s="61"/>
      <c r="AV17722" s="61"/>
      <c r="AW17722" s="61"/>
      <c r="AX17722" s="61"/>
      <c r="AY17722" s="61"/>
      <c r="AZ17722" s="61"/>
      <c r="BA17722" s="61"/>
    </row>
    <row r="17723" spans="39:53" x14ac:dyDescent="0.2">
      <c r="AM17723" s="61"/>
      <c r="AN17723" s="61"/>
      <c r="AO17723" s="171"/>
      <c r="AP17723" s="61"/>
      <c r="AQ17723" s="61"/>
      <c r="AR17723" s="61"/>
      <c r="AS17723" s="61"/>
      <c r="AT17723" s="61"/>
      <c r="AU17723" s="61"/>
      <c r="AV17723" s="61"/>
      <c r="AW17723" s="61"/>
      <c r="AX17723" s="61"/>
      <c r="AY17723" s="61"/>
      <c r="AZ17723" s="61"/>
      <c r="BA17723" s="61"/>
    </row>
    <row r="17724" spans="39:53" x14ac:dyDescent="0.2">
      <c r="AM17724" s="61"/>
      <c r="AN17724" s="61"/>
      <c r="AO17724" s="171"/>
      <c r="AP17724" s="61"/>
      <c r="AQ17724" s="61"/>
      <c r="AR17724" s="61"/>
      <c r="AS17724" s="61"/>
      <c r="AT17724" s="61"/>
      <c r="AU17724" s="61"/>
      <c r="AV17724" s="61"/>
      <c r="AW17724" s="61"/>
      <c r="AX17724" s="61"/>
      <c r="AY17724" s="61"/>
      <c r="AZ17724" s="61"/>
      <c r="BA17724" s="61"/>
    </row>
    <row r="17725" spans="39:53" x14ac:dyDescent="0.2">
      <c r="AM17725" s="61"/>
      <c r="AN17725" s="61"/>
      <c r="AO17725" s="171"/>
      <c r="AP17725" s="61"/>
      <c r="AQ17725" s="61"/>
      <c r="AR17725" s="61"/>
      <c r="AS17725" s="61"/>
      <c r="AT17725" s="61"/>
      <c r="AU17725" s="61"/>
      <c r="AV17725" s="61"/>
      <c r="AW17725" s="61"/>
      <c r="AX17725" s="61"/>
      <c r="AY17725" s="61"/>
      <c r="AZ17725" s="61"/>
      <c r="BA17725" s="61"/>
    </row>
    <row r="17726" spans="39:53" x14ac:dyDescent="0.2">
      <c r="AM17726" s="61"/>
      <c r="AN17726" s="61"/>
      <c r="AO17726" s="171"/>
      <c r="AP17726" s="61"/>
      <c r="AQ17726" s="61"/>
      <c r="AR17726" s="61"/>
      <c r="AS17726" s="61"/>
      <c r="AT17726" s="61"/>
      <c r="AU17726" s="61"/>
      <c r="AV17726" s="61"/>
      <c r="AW17726" s="61"/>
      <c r="AX17726" s="61"/>
      <c r="AY17726" s="61"/>
      <c r="AZ17726" s="61"/>
      <c r="BA17726" s="61"/>
    </row>
    <row r="17727" spans="39:53" x14ac:dyDescent="0.2">
      <c r="AM17727" s="61"/>
      <c r="AN17727" s="61"/>
      <c r="AO17727" s="171"/>
      <c r="AP17727" s="61"/>
      <c r="AQ17727" s="61"/>
      <c r="AR17727" s="61"/>
      <c r="AS17727" s="61"/>
      <c r="AT17727" s="61"/>
      <c r="AU17727" s="61"/>
      <c r="AV17727" s="61"/>
      <c r="AW17727" s="61"/>
      <c r="AX17727" s="61"/>
      <c r="AY17727" s="61"/>
      <c r="AZ17727" s="61"/>
      <c r="BA17727" s="61"/>
    </row>
    <row r="17728" spans="39:53" x14ac:dyDescent="0.2">
      <c r="AM17728" s="61"/>
      <c r="AN17728" s="61"/>
      <c r="AO17728" s="171"/>
      <c r="AP17728" s="61"/>
      <c r="AQ17728" s="61"/>
      <c r="AR17728" s="61"/>
      <c r="AS17728" s="61"/>
      <c r="AT17728" s="61"/>
      <c r="AU17728" s="61"/>
      <c r="AV17728" s="61"/>
      <c r="AW17728" s="61"/>
      <c r="AX17728" s="61"/>
      <c r="AY17728" s="61"/>
      <c r="AZ17728" s="61"/>
      <c r="BA17728" s="61"/>
    </row>
    <row r="17729" spans="39:53" x14ac:dyDescent="0.2">
      <c r="AM17729" s="61"/>
      <c r="AN17729" s="61"/>
      <c r="AO17729" s="171"/>
      <c r="AP17729" s="61"/>
      <c r="AQ17729" s="61"/>
      <c r="AR17729" s="61"/>
      <c r="AS17729" s="61"/>
      <c r="AT17729" s="61"/>
      <c r="AU17729" s="61"/>
      <c r="AV17729" s="61"/>
      <c r="AW17729" s="61"/>
      <c r="AX17729" s="61"/>
      <c r="AY17729" s="61"/>
      <c r="AZ17729" s="61"/>
      <c r="BA17729" s="61"/>
    </row>
    <row r="17730" spans="39:53" x14ac:dyDescent="0.2">
      <c r="AM17730" s="61"/>
      <c r="AN17730" s="61"/>
      <c r="AO17730" s="171"/>
      <c r="AP17730" s="61"/>
      <c r="AQ17730" s="61"/>
      <c r="AR17730" s="61"/>
      <c r="AS17730" s="61"/>
      <c r="AT17730" s="61"/>
      <c r="AU17730" s="61"/>
      <c r="AV17730" s="61"/>
      <c r="AW17730" s="61"/>
      <c r="AX17730" s="61"/>
      <c r="AY17730" s="61"/>
      <c r="AZ17730" s="61"/>
      <c r="BA17730" s="61"/>
    </row>
    <row r="17731" spans="39:53" x14ac:dyDescent="0.2">
      <c r="AM17731" s="61"/>
      <c r="AN17731" s="61"/>
      <c r="AO17731" s="171"/>
      <c r="AP17731" s="61"/>
      <c r="AQ17731" s="61"/>
      <c r="AR17731" s="61"/>
      <c r="AS17731" s="61"/>
      <c r="AT17731" s="61"/>
      <c r="AU17731" s="61"/>
      <c r="AV17731" s="61"/>
      <c r="AW17731" s="61"/>
      <c r="AX17731" s="61"/>
      <c r="AY17731" s="61"/>
      <c r="AZ17731" s="61"/>
      <c r="BA17731" s="61"/>
    </row>
    <row r="17732" spans="39:53" x14ac:dyDescent="0.2">
      <c r="AM17732" s="61"/>
      <c r="AN17732" s="61"/>
      <c r="AO17732" s="171"/>
      <c r="AP17732" s="61"/>
      <c r="AQ17732" s="61"/>
      <c r="AR17732" s="61"/>
      <c r="AS17732" s="61"/>
      <c r="AT17732" s="61"/>
      <c r="AU17732" s="61"/>
      <c r="AV17732" s="61"/>
      <c r="AW17732" s="61"/>
      <c r="AX17732" s="61"/>
      <c r="AY17732" s="61"/>
      <c r="AZ17732" s="61"/>
      <c r="BA17732" s="61"/>
    </row>
    <row r="17733" spans="39:53" x14ac:dyDescent="0.2">
      <c r="AM17733" s="61"/>
      <c r="AN17733" s="61"/>
      <c r="AO17733" s="171"/>
      <c r="AP17733" s="61"/>
      <c r="AQ17733" s="61"/>
      <c r="AR17733" s="61"/>
      <c r="AS17733" s="61"/>
      <c r="AT17733" s="61"/>
      <c r="AU17733" s="61"/>
      <c r="AV17733" s="61"/>
      <c r="AW17733" s="61"/>
      <c r="AX17733" s="61"/>
      <c r="AY17733" s="61"/>
      <c r="AZ17733" s="61"/>
      <c r="BA17733" s="61"/>
    </row>
    <row r="17734" spans="39:53" x14ac:dyDescent="0.2">
      <c r="AM17734" s="61"/>
      <c r="AN17734" s="61"/>
      <c r="AO17734" s="171"/>
      <c r="AP17734" s="61"/>
      <c r="AQ17734" s="61"/>
      <c r="AR17734" s="61"/>
      <c r="AS17734" s="61"/>
      <c r="AT17734" s="61"/>
      <c r="AU17734" s="61"/>
      <c r="AV17734" s="61"/>
      <c r="AW17734" s="61"/>
      <c r="AX17734" s="61"/>
      <c r="AY17734" s="61"/>
      <c r="AZ17734" s="61"/>
      <c r="BA17734" s="61"/>
    </row>
    <row r="17735" spans="39:53" x14ac:dyDescent="0.2">
      <c r="AM17735" s="61"/>
      <c r="AN17735" s="61"/>
      <c r="AO17735" s="171"/>
      <c r="AP17735" s="61"/>
      <c r="AQ17735" s="61"/>
      <c r="AR17735" s="61"/>
      <c r="AS17735" s="61"/>
      <c r="AT17735" s="61"/>
      <c r="AU17735" s="61"/>
      <c r="AV17735" s="61"/>
      <c r="AW17735" s="61"/>
      <c r="AX17735" s="61"/>
      <c r="AY17735" s="61"/>
      <c r="AZ17735" s="61"/>
      <c r="BA17735" s="61"/>
    </row>
    <row r="17736" spans="39:53" x14ac:dyDescent="0.2">
      <c r="AM17736" s="61"/>
      <c r="AN17736" s="61"/>
      <c r="AO17736" s="171"/>
      <c r="AP17736" s="61"/>
      <c r="AQ17736" s="61"/>
      <c r="AR17736" s="61"/>
      <c r="AS17736" s="61"/>
      <c r="AT17736" s="61"/>
      <c r="AU17736" s="61"/>
      <c r="AV17736" s="61"/>
      <c r="AW17736" s="61"/>
      <c r="AX17736" s="61"/>
      <c r="AY17736" s="61"/>
      <c r="AZ17736" s="61"/>
      <c r="BA17736" s="61"/>
    </row>
    <row r="17737" spans="39:53" x14ac:dyDescent="0.2">
      <c r="AM17737" s="61"/>
      <c r="AN17737" s="61"/>
      <c r="AO17737" s="171"/>
      <c r="AP17737" s="61"/>
      <c r="AQ17737" s="61"/>
      <c r="AR17737" s="61"/>
      <c r="AS17737" s="61"/>
      <c r="AT17737" s="61"/>
      <c r="AU17737" s="61"/>
      <c r="AV17737" s="61"/>
      <c r="AW17737" s="61"/>
      <c r="AX17737" s="61"/>
      <c r="AY17737" s="61"/>
      <c r="AZ17737" s="61"/>
      <c r="BA17737" s="61"/>
    </row>
    <row r="17738" spans="39:53" x14ac:dyDescent="0.2">
      <c r="AM17738" s="61"/>
      <c r="AN17738" s="61"/>
      <c r="AO17738" s="171"/>
      <c r="AP17738" s="61"/>
      <c r="AQ17738" s="61"/>
      <c r="AR17738" s="61"/>
      <c r="AS17738" s="61"/>
      <c r="AT17738" s="61"/>
      <c r="AU17738" s="61"/>
      <c r="AV17738" s="61"/>
      <c r="AW17738" s="61"/>
      <c r="AX17738" s="61"/>
      <c r="AY17738" s="61"/>
      <c r="AZ17738" s="61"/>
      <c r="BA17738" s="61"/>
    </row>
    <row r="17739" spans="39:53" x14ac:dyDescent="0.2">
      <c r="AM17739" s="61"/>
      <c r="AN17739" s="61"/>
      <c r="AO17739" s="171"/>
      <c r="AP17739" s="61"/>
      <c r="AQ17739" s="61"/>
      <c r="AR17739" s="61"/>
      <c r="AS17739" s="61"/>
      <c r="AT17739" s="61"/>
      <c r="AU17739" s="61"/>
      <c r="AV17739" s="61"/>
      <c r="AW17739" s="61"/>
      <c r="AX17739" s="61"/>
      <c r="AY17739" s="61"/>
      <c r="AZ17739" s="61"/>
      <c r="BA17739" s="61"/>
    </row>
    <row r="17740" spans="39:53" x14ac:dyDescent="0.2">
      <c r="AM17740" s="61"/>
      <c r="AN17740" s="61"/>
      <c r="AO17740" s="171"/>
      <c r="AP17740" s="61"/>
      <c r="AQ17740" s="61"/>
      <c r="AR17740" s="61"/>
      <c r="AS17740" s="61"/>
      <c r="AT17740" s="61"/>
      <c r="AU17740" s="61"/>
      <c r="AV17740" s="61"/>
      <c r="AW17740" s="61"/>
      <c r="AX17740" s="61"/>
      <c r="AY17740" s="61"/>
      <c r="AZ17740" s="61"/>
      <c r="BA17740" s="61"/>
    </row>
    <row r="17741" spans="39:53" x14ac:dyDescent="0.2">
      <c r="AM17741" s="61"/>
      <c r="AN17741" s="61"/>
      <c r="AO17741" s="171"/>
      <c r="AP17741" s="61"/>
      <c r="AQ17741" s="61"/>
      <c r="AR17741" s="61"/>
      <c r="AS17741" s="61"/>
      <c r="AT17741" s="61"/>
      <c r="AU17741" s="61"/>
      <c r="AV17741" s="61"/>
      <c r="AW17741" s="61"/>
      <c r="AX17741" s="61"/>
      <c r="AY17741" s="61"/>
      <c r="AZ17741" s="61"/>
      <c r="BA17741" s="61"/>
    </row>
    <row r="17742" spans="39:53" x14ac:dyDescent="0.2">
      <c r="AM17742" s="61"/>
      <c r="AN17742" s="61"/>
      <c r="AO17742" s="171"/>
      <c r="AP17742" s="61"/>
      <c r="AQ17742" s="61"/>
      <c r="AR17742" s="61"/>
      <c r="AS17742" s="61"/>
      <c r="AT17742" s="61"/>
      <c r="AU17742" s="61"/>
      <c r="AV17742" s="61"/>
      <c r="AW17742" s="61"/>
      <c r="AX17742" s="61"/>
      <c r="AY17742" s="61"/>
      <c r="AZ17742" s="61"/>
      <c r="BA17742" s="61"/>
    </row>
    <row r="17743" spans="39:53" x14ac:dyDescent="0.2">
      <c r="AM17743" s="61"/>
      <c r="AN17743" s="61"/>
      <c r="AO17743" s="171"/>
      <c r="AP17743" s="61"/>
      <c r="AQ17743" s="61"/>
      <c r="AR17743" s="61"/>
      <c r="AS17743" s="61"/>
      <c r="AT17743" s="61"/>
      <c r="AU17743" s="61"/>
      <c r="AV17743" s="61"/>
      <c r="AW17743" s="61"/>
      <c r="AX17743" s="61"/>
      <c r="AY17743" s="61"/>
      <c r="AZ17743" s="61"/>
      <c r="BA17743" s="61"/>
    </row>
    <row r="17744" spans="39:53" x14ac:dyDescent="0.2">
      <c r="AM17744" s="61"/>
      <c r="AN17744" s="61"/>
      <c r="AO17744" s="171"/>
      <c r="AP17744" s="61"/>
      <c r="AQ17744" s="61"/>
      <c r="AR17744" s="61"/>
      <c r="AS17744" s="61"/>
      <c r="AT17744" s="61"/>
      <c r="AU17744" s="61"/>
      <c r="AV17744" s="61"/>
      <c r="AW17744" s="61"/>
      <c r="AX17744" s="61"/>
      <c r="AY17744" s="61"/>
      <c r="AZ17744" s="61"/>
      <c r="BA17744" s="61"/>
    </row>
    <row r="17745" spans="39:53" x14ac:dyDescent="0.2">
      <c r="AM17745" s="61"/>
      <c r="AN17745" s="61"/>
      <c r="AO17745" s="171"/>
      <c r="AP17745" s="61"/>
      <c r="AQ17745" s="61"/>
      <c r="AR17745" s="61"/>
      <c r="AS17745" s="61"/>
      <c r="AT17745" s="61"/>
      <c r="AU17745" s="61"/>
      <c r="AV17745" s="61"/>
      <c r="AW17745" s="61"/>
      <c r="AX17745" s="61"/>
      <c r="AY17745" s="61"/>
      <c r="AZ17745" s="61"/>
      <c r="BA17745" s="61"/>
    </row>
    <row r="17746" spans="39:53" x14ac:dyDescent="0.2">
      <c r="AM17746" s="61"/>
      <c r="AN17746" s="61"/>
      <c r="AO17746" s="171"/>
      <c r="AP17746" s="61"/>
      <c r="AQ17746" s="61"/>
      <c r="AR17746" s="61"/>
      <c r="AS17746" s="61"/>
      <c r="AT17746" s="61"/>
      <c r="AU17746" s="61"/>
      <c r="AV17746" s="61"/>
      <c r="AW17746" s="61"/>
      <c r="AX17746" s="61"/>
      <c r="AY17746" s="61"/>
      <c r="AZ17746" s="61"/>
      <c r="BA17746" s="61"/>
    </row>
    <row r="17747" spans="39:53" x14ac:dyDescent="0.2">
      <c r="AM17747" s="61"/>
      <c r="AN17747" s="61"/>
      <c r="AO17747" s="171"/>
      <c r="AP17747" s="61"/>
      <c r="AQ17747" s="61"/>
      <c r="AR17747" s="61"/>
      <c r="AS17747" s="61"/>
      <c r="AT17747" s="61"/>
      <c r="AU17747" s="61"/>
      <c r="AV17747" s="61"/>
      <c r="AW17747" s="61"/>
      <c r="AX17747" s="61"/>
      <c r="AY17747" s="61"/>
      <c r="AZ17747" s="61"/>
      <c r="BA17747" s="61"/>
    </row>
    <row r="17748" spans="39:53" x14ac:dyDescent="0.2">
      <c r="AM17748" s="61"/>
      <c r="AN17748" s="61"/>
      <c r="AO17748" s="171"/>
      <c r="AP17748" s="61"/>
      <c r="AQ17748" s="61"/>
      <c r="AR17748" s="61"/>
      <c r="AS17748" s="61"/>
      <c r="AT17748" s="61"/>
      <c r="AU17748" s="61"/>
      <c r="AV17748" s="61"/>
      <c r="AW17748" s="61"/>
      <c r="AX17748" s="61"/>
      <c r="AY17748" s="61"/>
      <c r="AZ17748" s="61"/>
      <c r="BA17748" s="61"/>
    </row>
    <row r="17749" spans="39:53" x14ac:dyDescent="0.2">
      <c r="AM17749" s="61"/>
      <c r="AN17749" s="61"/>
      <c r="AO17749" s="171"/>
      <c r="AP17749" s="61"/>
      <c r="AQ17749" s="61"/>
      <c r="AR17749" s="61"/>
      <c r="AS17749" s="61"/>
      <c r="AT17749" s="61"/>
      <c r="AU17749" s="61"/>
      <c r="AV17749" s="61"/>
      <c r="AW17749" s="61"/>
      <c r="AX17749" s="61"/>
      <c r="AY17749" s="61"/>
      <c r="AZ17749" s="61"/>
      <c r="BA17749" s="61"/>
    </row>
    <row r="17750" spans="39:53" x14ac:dyDescent="0.2">
      <c r="AM17750" s="61"/>
      <c r="AN17750" s="61"/>
      <c r="AO17750" s="171"/>
      <c r="AP17750" s="61"/>
      <c r="AQ17750" s="61"/>
      <c r="AR17750" s="61"/>
      <c r="AS17750" s="61"/>
      <c r="AT17750" s="61"/>
      <c r="AU17750" s="61"/>
      <c r="AV17750" s="61"/>
      <c r="AW17750" s="61"/>
      <c r="AX17750" s="61"/>
      <c r="AY17750" s="61"/>
      <c r="AZ17750" s="61"/>
      <c r="BA17750" s="61"/>
    </row>
    <row r="17751" spans="39:53" x14ac:dyDescent="0.2">
      <c r="AM17751" s="61"/>
      <c r="AN17751" s="61"/>
      <c r="AO17751" s="171"/>
      <c r="AP17751" s="61"/>
      <c r="AQ17751" s="61"/>
      <c r="AR17751" s="61"/>
      <c r="AS17751" s="61"/>
      <c r="AT17751" s="61"/>
      <c r="AU17751" s="61"/>
      <c r="AV17751" s="61"/>
      <c r="AW17751" s="61"/>
      <c r="AX17751" s="61"/>
      <c r="AY17751" s="61"/>
      <c r="AZ17751" s="61"/>
      <c r="BA17751" s="61"/>
    </row>
    <row r="17752" spans="39:53" x14ac:dyDescent="0.2">
      <c r="AM17752" s="61"/>
      <c r="AN17752" s="61"/>
      <c r="AO17752" s="171"/>
      <c r="AP17752" s="61"/>
      <c r="AQ17752" s="61"/>
      <c r="AR17752" s="61"/>
      <c r="AS17752" s="61"/>
      <c r="AT17752" s="61"/>
      <c r="AU17752" s="61"/>
      <c r="AV17752" s="61"/>
      <c r="AW17752" s="61"/>
      <c r="AX17752" s="61"/>
      <c r="AY17752" s="61"/>
      <c r="AZ17752" s="61"/>
      <c r="BA17752" s="61"/>
    </row>
    <row r="17753" spans="39:53" x14ac:dyDescent="0.2">
      <c r="AM17753" s="61"/>
      <c r="AN17753" s="61"/>
      <c r="AO17753" s="171"/>
      <c r="AP17753" s="61"/>
      <c r="AQ17753" s="61"/>
      <c r="AR17753" s="61"/>
      <c r="AS17753" s="61"/>
      <c r="AT17753" s="61"/>
      <c r="AU17753" s="61"/>
      <c r="AV17753" s="61"/>
      <c r="AW17753" s="61"/>
      <c r="AX17753" s="61"/>
      <c r="AY17753" s="61"/>
      <c r="AZ17753" s="61"/>
      <c r="BA17753" s="61"/>
    </row>
    <row r="17754" spans="39:53" x14ac:dyDescent="0.2">
      <c r="AM17754" s="61"/>
      <c r="AN17754" s="61"/>
      <c r="AO17754" s="171"/>
      <c r="AP17754" s="61"/>
      <c r="AQ17754" s="61"/>
      <c r="AR17754" s="61"/>
      <c r="AS17754" s="61"/>
      <c r="AT17754" s="61"/>
      <c r="AU17754" s="61"/>
      <c r="AV17754" s="61"/>
      <c r="AW17754" s="61"/>
      <c r="AX17754" s="61"/>
      <c r="AY17754" s="61"/>
      <c r="AZ17754" s="61"/>
      <c r="BA17754" s="61"/>
    </row>
    <row r="17755" spans="39:53" x14ac:dyDescent="0.2">
      <c r="AM17755" s="61"/>
      <c r="AN17755" s="61"/>
      <c r="AO17755" s="171"/>
      <c r="AP17755" s="61"/>
      <c r="AQ17755" s="61"/>
      <c r="AR17755" s="61"/>
      <c r="AS17755" s="61"/>
      <c r="AT17755" s="61"/>
      <c r="AU17755" s="61"/>
      <c r="AV17755" s="61"/>
      <c r="AW17755" s="61"/>
      <c r="AX17755" s="61"/>
      <c r="AY17755" s="61"/>
      <c r="AZ17755" s="61"/>
      <c r="BA17755" s="61"/>
    </row>
    <row r="17756" spans="39:53" x14ac:dyDescent="0.2">
      <c r="AM17756" s="61"/>
      <c r="AN17756" s="61"/>
      <c r="AO17756" s="171"/>
      <c r="AP17756" s="61"/>
      <c r="AQ17756" s="61"/>
      <c r="AR17756" s="61"/>
      <c r="AS17756" s="61"/>
      <c r="AT17756" s="61"/>
      <c r="AU17756" s="61"/>
      <c r="AV17756" s="61"/>
      <c r="AW17756" s="61"/>
      <c r="AX17756" s="61"/>
      <c r="AY17756" s="61"/>
      <c r="AZ17756" s="61"/>
      <c r="BA17756" s="61"/>
    </row>
    <row r="17757" spans="39:53" x14ac:dyDescent="0.2">
      <c r="AM17757" s="61"/>
      <c r="AN17757" s="61"/>
      <c r="AO17757" s="171"/>
      <c r="AP17757" s="61"/>
      <c r="AQ17757" s="61"/>
      <c r="AR17757" s="61"/>
      <c r="AS17757" s="61"/>
      <c r="AT17757" s="61"/>
      <c r="AU17757" s="61"/>
      <c r="AV17757" s="61"/>
      <c r="AW17757" s="61"/>
      <c r="AX17757" s="61"/>
      <c r="AY17757" s="61"/>
      <c r="AZ17757" s="61"/>
      <c r="BA17757" s="61"/>
    </row>
    <row r="17758" spans="39:53" x14ac:dyDescent="0.2">
      <c r="AM17758" s="61"/>
      <c r="AN17758" s="61"/>
      <c r="AO17758" s="171"/>
      <c r="AP17758" s="61"/>
      <c r="AQ17758" s="61"/>
      <c r="AR17758" s="61"/>
      <c r="AS17758" s="61"/>
      <c r="AT17758" s="61"/>
      <c r="AU17758" s="61"/>
      <c r="AV17758" s="61"/>
      <c r="AW17758" s="61"/>
      <c r="AX17758" s="61"/>
      <c r="AY17758" s="61"/>
      <c r="AZ17758" s="61"/>
      <c r="BA17758" s="61"/>
    </row>
    <row r="17759" spans="39:53" x14ac:dyDescent="0.2">
      <c r="AM17759" s="61"/>
      <c r="AN17759" s="61"/>
      <c r="AO17759" s="171"/>
      <c r="AP17759" s="61"/>
      <c r="AQ17759" s="61"/>
      <c r="AR17759" s="61"/>
      <c r="AS17759" s="61"/>
      <c r="AT17759" s="61"/>
      <c r="AU17759" s="61"/>
      <c r="AV17759" s="61"/>
      <c r="AW17759" s="61"/>
      <c r="AX17759" s="61"/>
      <c r="AY17759" s="61"/>
      <c r="AZ17759" s="61"/>
      <c r="BA17759" s="61"/>
    </row>
    <row r="17760" spans="39:53" x14ac:dyDescent="0.2">
      <c r="AM17760" s="61"/>
      <c r="AN17760" s="61"/>
      <c r="AO17760" s="171"/>
      <c r="AP17760" s="61"/>
      <c r="AQ17760" s="61"/>
      <c r="AR17760" s="61"/>
      <c r="AS17760" s="61"/>
      <c r="AT17760" s="61"/>
      <c r="AU17760" s="61"/>
      <c r="AV17760" s="61"/>
      <c r="AW17760" s="61"/>
      <c r="AX17760" s="61"/>
      <c r="AY17760" s="61"/>
      <c r="AZ17760" s="61"/>
      <c r="BA17760" s="61"/>
    </row>
    <row r="17761" spans="39:53" x14ac:dyDescent="0.2">
      <c r="AM17761" s="61"/>
      <c r="AN17761" s="61"/>
      <c r="AO17761" s="171"/>
      <c r="AP17761" s="61"/>
      <c r="AQ17761" s="61"/>
      <c r="AR17761" s="61"/>
      <c r="AS17761" s="61"/>
      <c r="AT17761" s="61"/>
      <c r="AU17761" s="61"/>
      <c r="AV17761" s="61"/>
      <c r="AW17761" s="61"/>
      <c r="AX17761" s="61"/>
      <c r="AY17761" s="61"/>
      <c r="AZ17761" s="61"/>
      <c r="BA17761" s="61"/>
    </row>
    <row r="17762" spans="39:53" x14ac:dyDescent="0.2">
      <c r="AM17762" s="61"/>
      <c r="AN17762" s="61"/>
      <c r="AO17762" s="171"/>
      <c r="AP17762" s="61"/>
      <c r="AQ17762" s="61"/>
      <c r="AR17762" s="61"/>
      <c r="AS17762" s="61"/>
      <c r="AT17762" s="61"/>
      <c r="AU17762" s="61"/>
      <c r="AV17762" s="61"/>
      <c r="AW17762" s="61"/>
      <c r="AX17762" s="61"/>
      <c r="AY17762" s="61"/>
      <c r="AZ17762" s="61"/>
      <c r="BA17762" s="61"/>
    </row>
    <row r="17763" spans="39:53" x14ac:dyDescent="0.2">
      <c r="AM17763" s="61"/>
      <c r="AN17763" s="61"/>
      <c r="AO17763" s="171"/>
      <c r="AP17763" s="61"/>
      <c r="AQ17763" s="61"/>
      <c r="AR17763" s="61"/>
      <c r="AS17763" s="61"/>
      <c r="AT17763" s="61"/>
      <c r="AU17763" s="61"/>
      <c r="AV17763" s="61"/>
      <c r="AW17763" s="61"/>
      <c r="AX17763" s="61"/>
      <c r="AY17763" s="61"/>
      <c r="AZ17763" s="61"/>
      <c r="BA17763" s="61"/>
    </row>
    <row r="17764" spans="39:53" x14ac:dyDescent="0.2">
      <c r="AM17764" s="61"/>
      <c r="AN17764" s="61"/>
      <c r="AO17764" s="171"/>
      <c r="AP17764" s="61"/>
      <c r="AQ17764" s="61"/>
      <c r="AR17764" s="61"/>
      <c r="AS17764" s="61"/>
      <c r="AT17764" s="61"/>
      <c r="AU17764" s="61"/>
      <c r="AV17764" s="61"/>
      <c r="AW17764" s="61"/>
      <c r="AX17764" s="61"/>
      <c r="AY17764" s="61"/>
      <c r="AZ17764" s="61"/>
      <c r="BA17764" s="61"/>
    </row>
    <row r="17765" spans="39:53" x14ac:dyDescent="0.2">
      <c r="AM17765" s="61"/>
      <c r="AN17765" s="61"/>
      <c r="AO17765" s="171"/>
      <c r="AP17765" s="61"/>
      <c r="AQ17765" s="61"/>
      <c r="AR17765" s="61"/>
      <c r="AS17765" s="61"/>
      <c r="AT17765" s="61"/>
      <c r="AU17765" s="61"/>
      <c r="AV17765" s="61"/>
      <c r="AW17765" s="61"/>
      <c r="AX17765" s="61"/>
      <c r="AY17765" s="61"/>
      <c r="AZ17765" s="61"/>
      <c r="BA17765" s="61"/>
    </row>
    <row r="17766" spans="39:53" x14ac:dyDescent="0.2">
      <c r="AM17766" s="61"/>
      <c r="AN17766" s="61"/>
      <c r="AO17766" s="171"/>
      <c r="AP17766" s="61"/>
      <c r="AQ17766" s="61"/>
      <c r="AR17766" s="61"/>
      <c r="AS17766" s="61"/>
      <c r="AT17766" s="61"/>
      <c r="AU17766" s="61"/>
      <c r="AV17766" s="61"/>
      <c r="AW17766" s="61"/>
      <c r="AX17766" s="61"/>
      <c r="AY17766" s="61"/>
      <c r="AZ17766" s="61"/>
      <c r="BA17766" s="61"/>
    </row>
    <row r="17767" spans="39:53" x14ac:dyDescent="0.2">
      <c r="AM17767" s="61"/>
      <c r="AN17767" s="61"/>
      <c r="AO17767" s="171"/>
      <c r="AP17767" s="61"/>
      <c r="AQ17767" s="61"/>
      <c r="AR17767" s="61"/>
      <c r="AS17767" s="61"/>
      <c r="AT17767" s="61"/>
      <c r="AU17767" s="61"/>
      <c r="AV17767" s="61"/>
      <c r="AW17767" s="61"/>
      <c r="AX17767" s="61"/>
      <c r="AY17767" s="61"/>
      <c r="AZ17767" s="61"/>
      <c r="BA17767" s="61"/>
    </row>
    <row r="17768" spans="39:53" x14ac:dyDescent="0.2">
      <c r="AM17768" s="61"/>
      <c r="AN17768" s="61"/>
      <c r="AO17768" s="171"/>
      <c r="AP17768" s="61"/>
      <c r="AQ17768" s="61"/>
      <c r="AR17768" s="61"/>
      <c r="AS17768" s="61"/>
      <c r="AT17768" s="61"/>
      <c r="AU17768" s="61"/>
      <c r="AV17768" s="61"/>
      <c r="AW17768" s="61"/>
      <c r="AX17768" s="61"/>
      <c r="AY17768" s="61"/>
      <c r="AZ17768" s="61"/>
      <c r="BA17768" s="61"/>
    </row>
    <row r="17769" spans="39:53" x14ac:dyDescent="0.2">
      <c r="AM17769" s="61"/>
      <c r="AN17769" s="61"/>
      <c r="AO17769" s="171"/>
      <c r="AP17769" s="61"/>
      <c r="AQ17769" s="61"/>
      <c r="AR17769" s="61"/>
      <c r="AS17769" s="61"/>
      <c r="AT17769" s="61"/>
      <c r="AU17769" s="61"/>
      <c r="AV17769" s="61"/>
      <c r="AW17769" s="61"/>
      <c r="AX17769" s="61"/>
      <c r="AY17769" s="61"/>
      <c r="AZ17769" s="61"/>
      <c r="BA17769" s="61"/>
    </row>
    <row r="17770" spans="39:53" x14ac:dyDescent="0.2">
      <c r="AM17770" s="61"/>
      <c r="AN17770" s="61"/>
      <c r="AO17770" s="171"/>
      <c r="AP17770" s="61"/>
      <c r="AQ17770" s="61"/>
      <c r="AR17770" s="61"/>
      <c r="AS17770" s="61"/>
      <c r="AT17770" s="61"/>
      <c r="AU17770" s="61"/>
      <c r="AV17770" s="61"/>
      <c r="AW17770" s="61"/>
      <c r="AX17770" s="61"/>
      <c r="AY17770" s="61"/>
      <c r="AZ17770" s="61"/>
      <c r="BA17770" s="61"/>
    </row>
    <row r="17771" spans="39:53" x14ac:dyDescent="0.2">
      <c r="AM17771" s="61"/>
      <c r="AN17771" s="61"/>
      <c r="AO17771" s="171"/>
      <c r="AP17771" s="61"/>
      <c r="AQ17771" s="61"/>
      <c r="AR17771" s="61"/>
      <c r="AS17771" s="61"/>
      <c r="AT17771" s="61"/>
      <c r="AU17771" s="61"/>
      <c r="AV17771" s="61"/>
      <c r="AW17771" s="61"/>
      <c r="AX17771" s="61"/>
      <c r="AY17771" s="61"/>
      <c r="AZ17771" s="61"/>
      <c r="BA17771" s="61"/>
    </row>
    <row r="17772" spans="39:53" x14ac:dyDescent="0.2">
      <c r="AM17772" s="61"/>
      <c r="AN17772" s="61"/>
      <c r="AO17772" s="171"/>
      <c r="AP17772" s="61"/>
      <c r="AQ17772" s="61"/>
      <c r="AR17772" s="61"/>
      <c r="AS17772" s="61"/>
      <c r="AT17772" s="61"/>
      <c r="AU17772" s="61"/>
      <c r="AV17772" s="61"/>
      <c r="AW17772" s="61"/>
      <c r="AX17772" s="61"/>
      <c r="AY17772" s="61"/>
      <c r="AZ17772" s="61"/>
      <c r="BA17772" s="61"/>
    </row>
    <row r="17773" spans="39:53" x14ac:dyDescent="0.2">
      <c r="AM17773" s="61"/>
      <c r="AN17773" s="61"/>
      <c r="AO17773" s="171"/>
      <c r="AP17773" s="61"/>
      <c r="AQ17773" s="61"/>
      <c r="AR17773" s="61"/>
      <c r="AS17773" s="61"/>
      <c r="AT17773" s="61"/>
      <c r="AU17773" s="61"/>
      <c r="AV17773" s="61"/>
      <c r="AW17773" s="61"/>
      <c r="AX17773" s="61"/>
      <c r="AY17773" s="61"/>
      <c r="AZ17773" s="61"/>
      <c r="BA17773" s="61"/>
    </row>
    <row r="17774" spans="39:53" x14ac:dyDescent="0.2">
      <c r="AM17774" s="61"/>
      <c r="AN17774" s="61"/>
      <c r="AO17774" s="171"/>
      <c r="AP17774" s="61"/>
      <c r="AQ17774" s="61"/>
      <c r="AR17774" s="61"/>
      <c r="AS17774" s="61"/>
      <c r="AT17774" s="61"/>
      <c r="AU17774" s="61"/>
      <c r="AV17774" s="61"/>
      <c r="AW17774" s="61"/>
      <c r="AX17774" s="61"/>
      <c r="AY17774" s="61"/>
      <c r="AZ17774" s="61"/>
      <c r="BA17774" s="61"/>
    </row>
    <row r="17775" spans="39:53" x14ac:dyDescent="0.2">
      <c r="AM17775" s="61"/>
      <c r="AN17775" s="61"/>
      <c r="AO17775" s="171"/>
      <c r="AP17775" s="61"/>
      <c r="AQ17775" s="61"/>
      <c r="AR17775" s="61"/>
      <c r="AS17775" s="61"/>
      <c r="AT17775" s="61"/>
      <c r="AU17775" s="61"/>
      <c r="AV17775" s="61"/>
      <c r="AW17775" s="61"/>
      <c r="AX17775" s="61"/>
      <c r="AY17775" s="61"/>
      <c r="AZ17775" s="61"/>
      <c r="BA17775" s="61"/>
    </row>
    <row r="17776" spans="39:53" x14ac:dyDescent="0.2">
      <c r="AM17776" s="61"/>
      <c r="AN17776" s="61"/>
      <c r="AO17776" s="171"/>
      <c r="AP17776" s="61"/>
      <c r="AQ17776" s="61"/>
      <c r="AR17776" s="61"/>
      <c r="AS17776" s="61"/>
      <c r="AT17776" s="61"/>
      <c r="AU17776" s="61"/>
      <c r="AV17776" s="61"/>
      <c r="AW17776" s="61"/>
      <c r="AX17776" s="61"/>
      <c r="AY17776" s="61"/>
      <c r="AZ17776" s="61"/>
      <c r="BA17776" s="61"/>
    </row>
    <row r="17777" spans="39:53" x14ac:dyDescent="0.2">
      <c r="AM17777" s="61"/>
      <c r="AN17777" s="61"/>
      <c r="AO17777" s="171"/>
      <c r="AP17777" s="61"/>
      <c r="AQ17777" s="61"/>
      <c r="AR17777" s="61"/>
      <c r="AS17777" s="61"/>
      <c r="AT17777" s="61"/>
      <c r="AU17777" s="61"/>
      <c r="AV17777" s="61"/>
      <c r="AW17777" s="61"/>
      <c r="AX17777" s="61"/>
      <c r="AY17777" s="61"/>
      <c r="AZ17777" s="61"/>
      <c r="BA17777" s="61"/>
    </row>
    <row r="17778" spans="39:53" x14ac:dyDescent="0.2">
      <c r="AM17778" s="61"/>
      <c r="AN17778" s="61"/>
      <c r="AO17778" s="171"/>
      <c r="AP17778" s="61"/>
      <c r="AQ17778" s="61"/>
      <c r="AR17778" s="61"/>
      <c r="AS17778" s="61"/>
      <c r="AT17778" s="61"/>
      <c r="AU17778" s="61"/>
      <c r="AV17778" s="61"/>
      <c r="AW17778" s="61"/>
      <c r="AX17778" s="61"/>
      <c r="AY17778" s="61"/>
      <c r="AZ17778" s="61"/>
      <c r="BA17778" s="61"/>
    </row>
    <row r="17779" spans="39:53" x14ac:dyDescent="0.2">
      <c r="AM17779" s="61"/>
      <c r="AN17779" s="61"/>
      <c r="AO17779" s="171"/>
      <c r="AP17779" s="61"/>
      <c r="AQ17779" s="61"/>
      <c r="AR17779" s="61"/>
      <c r="AS17779" s="61"/>
      <c r="AT17779" s="61"/>
      <c r="AU17779" s="61"/>
      <c r="AV17779" s="61"/>
      <c r="AW17779" s="61"/>
      <c r="AX17779" s="61"/>
      <c r="AY17779" s="61"/>
      <c r="AZ17779" s="61"/>
      <c r="BA17779" s="61"/>
    </row>
    <row r="17780" spans="39:53" x14ac:dyDescent="0.2">
      <c r="AM17780" s="61"/>
      <c r="AN17780" s="61"/>
      <c r="AO17780" s="171"/>
      <c r="AP17780" s="61"/>
      <c r="AQ17780" s="61"/>
      <c r="AR17780" s="61"/>
      <c r="AS17780" s="61"/>
      <c r="AT17780" s="61"/>
      <c r="AU17780" s="61"/>
      <c r="AV17780" s="61"/>
      <c r="AW17780" s="61"/>
      <c r="AX17780" s="61"/>
      <c r="AY17780" s="61"/>
      <c r="AZ17780" s="61"/>
      <c r="BA17780" s="61"/>
    </row>
    <row r="17781" spans="39:53" x14ac:dyDescent="0.2">
      <c r="AM17781" s="61"/>
      <c r="AN17781" s="61"/>
      <c r="AO17781" s="171"/>
      <c r="AP17781" s="61"/>
      <c r="AQ17781" s="61"/>
      <c r="AR17781" s="61"/>
      <c r="AS17781" s="61"/>
      <c r="AT17781" s="61"/>
      <c r="AU17781" s="61"/>
      <c r="AV17781" s="61"/>
      <c r="AW17781" s="61"/>
      <c r="AX17781" s="61"/>
      <c r="AY17781" s="61"/>
      <c r="AZ17781" s="61"/>
      <c r="BA17781" s="61"/>
    </row>
    <row r="17782" spans="39:53" x14ac:dyDescent="0.2">
      <c r="AM17782" s="61"/>
      <c r="AN17782" s="61"/>
      <c r="AO17782" s="171"/>
      <c r="AP17782" s="61"/>
      <c r="AQ17782" s="61"/>
      <c r="AR17782" s="61"/>
      <c r="AS17782" s="61"/>
      <c r="AT17782" s="61"/>
      <c r="AU17782" s="61"/>
      <c r="AV17782" s="61"/>
      <c r="AW17782" s="61"/>
      <c r="AX17782" s="61"/>
      <c r="AY17782" s="61"/>
      <c r="AZ17782" s="61"/>
      <c r="BA17782" s="61"/>
    </row>
    <row r="17783" spans="39:53" x14ac:dyDescent="0.2">
      <c r="AM17783" s="61"/>
      <c r="AN17783" s="61"/>
      <c r="AO17783" s="171"/>
      <c r="AP17783" s="61"/>
      <c r="AQ17783" s="61"/>
      <c r="AR17783" s="61"/>
      <c r="AS17783" s="61"/>
      <c r="AT17783" s="61"/>
      <c r="AU17783" s="61"/>
      <c r="AV17783" s="61"/>
      <c r="AW17783" s="61"/>
      <c r="AX17783" s="61"/>
      <c r="AY17783" s="61"/>
      <c r="AZ17783" s="61"/>
      <c r="BA17783" s="61"/>
    </row>
    <row r="17784" spans="39:53" x14ac:dyDescent="0.2">
      <c r="AM17784" s="61"/>
      <c r="AN17784" s="61"/>
      <c r="AO17784" s="171"/>
      <c r="AP17784" s="61"/>
      <c r="AQ17784" s="61"/>
      <c r="AR17784" s="61"/>
      <c r="AS17784" s="61"/>
      <c r="AT17784" s="61"/>
      <c r="AU17784" s="61"/>
      <c r="AV17784" s="61"/>
      <c r="AW17784" s="61"/>
      <c r="AX17784" s="61"/>
      <c r="AY17784" s="61"/>
      <c r="AZ17784" s="61"/>
      <c r="BA17784" s="61"/>
    </row>
    <row r="17785" spans="39:53" x14ac:dyDescent="0.2">
      <c r="AM17785" s="61"/>
      <c r="AN17785" s="61"/>
      <c r="AO17785" s="171"/>
      <c r="AP17785" s="61"/>
      <c r="AQ17785" s="61"/>
      <c r="AR17785" s="61"/>
      <c r="AS17785" s="61"/>
      <c r="AT17785" s="61"/>
      <c r="AU17785" s="61"/>
      <c r="AV17785" s="61"/>
      <c r="AW17785" s="61"/>
      <c r="AX17785" s="61"/>
      <c r="AY17785" s="61"/>
      <c r="AZ17785" s="61"/>
      <c r="BA17785" s="61"/>
    </row>
    <row r="17786" spans="39:53" x14ac:dyDescent="0.2">
      <c r="AM17786" s="61"/>
      <c r="AN17786" s="61"/>
      <c r="AO17786" s="171"/>
      <c r="AP17786" s="61"/>
      <c r="AQ17786" s="61"/>
      <c r="AR17786" s="61"/>
      <c r="AS17786" s="61"/>
      <c r="AT17786" s="61"/>
      <c r="AU17786" s="61"/>
      <c r="AV17786" s="61"/>
      <c r="AW17786" s="61"/>
      <c r="AX17786" s="61"/>
      <c r="AY17786" s="61"/>
      <c r="AZ17786" s="61"/>
      <c r="BA17786" s="61"/>
    </row>
    <row r="17787" spans="39:53" x14ac:dyDescent="0.2">
      <c r="AM17787" s="61"/>
      <c r="AN17787" s="61"/>
      <c r="AO17787" s="171"/>
      <c r="AP17787" s="61"/>
      <c r="AQ17787" s="61"/>
      <c r="AR17787" s="61"/>
      <c r="AS17787" s="61"/>
      <c r="AT17787" s="61"/>
      <c r="AU17787" s="61"/>
      <c r="AV17787" s="61"/>
      <c r="AW17787" s="61"/>
      <c r="AX17787" s="61"/>
      <c r="AY17787" s="61"/>
      <c r="AZ17787" s="61"/>
      <c r="BA17787" s="61"/>
    </row>
    <row r="17788" spans="39:53" x14ac:dyDescent="0.2">
      <c r="AM17788" s="61"/>
      <c r="AN17788" s="61"/>
      <c r="AO17788" s="171"/>
      <c r="AP17788" s="61"/>
      <c r="AQ17788" s="61"/>
      <c r="AR17788" s="61"/>
      <c r="AS17788" s="61"/>
      <c r="AT17788" s="61"/>
      <c r="AU17788" s="61"/>
      <c r="AV17788" s="61"/>
      <c r="AW17788" s="61"/>
      <c r="AX17788" s="61"/>
      <c r="AY17788" s="61"/>
      <c r="AZ17788" s="61"/>
      <c r="BA17788" s="61"/>
    </row>
    <row r="17789" spans="39:53" x14ac:dyDescent="0.2">
      <c r="AM17789" s="61"/>
      <c r="AN17789" s="61"/>
      <c r="AO17789" s="171"/>
      <c r="AP17789" s="61"/>
      <c r="AQ17789" s="61"/>
      <c r="AR17789" s="61"/>
      <c r="AS17789" s="61"/>
      <c r="AT17789" s="61"/>
      <c r="AU17789" s="61"/>
      <c r="AV17789" s="61"/>
      <c r="AW17789" s="61"/>
      <c r="AX17789" s="61"/>
      <c r="AY17789" s="61"/>
      <c r="AZ17789" s="61"/>
      <c r="BA17789" s="61"/>
    </row>
    <row r="17790" spans="39:53" x14ac:dyDescent="0.2">
      <c r="AM17790" s="61"/>
      <c r="AN17790" s="61"/>
      <c r="AO17790" s="171"/>
      <c r="AP17790" s="61"/>
      <c r="AQ17790" s="61"/>
      <c r="AR17790" s="61"/>
      <c r="AS17790" s="61"/>
      <c r="AT17790" s="61"/>
      <c r="AU17790" s="61"/>
      <c r="AV17790" s="61"/>
      <c r="AW17790" s="61"/>
      <c r="AX17790" s="61"/>
      <c r="AY17790" s="61"/>
      <c r="AZ17790" s="61"/>
      <c r="BA17790" s="61"/>
    </row>
    <row r="17791" spans="39:53" x14ac:dyDescent="0.2">
      <c r="AM17791" s="61"/>
      <c r="AN17791" s="61"/>
      <c r="AO17791" s="171"/>
      <c r="AP17791" s="61"/>
      <c r="AQ17791" s="61"/>
      <c r="AR17791" s="61"/>
      <c r="AS17791" s="61"/>
      <c r="AT17791" s="61"/>
      <c r="AU17791" s="61"/>
      <c r="AV17791" s="61"/>
      <c r="AW17791" s="61"/>
      <c r="AX17791" s="61"/>
      <c r="AY17791" s="61"/>
      <c r="AZ17791" s="61"/>
      <c r="BA17791" s="61"/>
    </row>
    <row r="17792" spans="39:53" x14ac:dyDescent="0.2">
      <c r="AM17792" s="61"/>
      <c r="AN17792" s="61"/>
      <c r="AO17792" s="171"/>
      <c r="AP17792" s="61"/>
      <c r="AQ17792" s="61"/>
      <c r="AR17792" s="61"/>
      <c r="AS17792" s="61"/>
      <c r="AT17792" s="61"/>
      <c r="AU17792" s="61"/>
      <c r="AV17792" s="61"/>
      <c r="AW17792" s="61"/>
      <c r="AX17792" s="61"/>
      <c r="AY17792" s="61"/>
      <c r="AZ17792" s="61"/>
      <c r="BA17792" s="61"/>
    </row>
    <row r="17793" spans="39:53" x14ac:dyDescent="0.2">
      <c r="AM17793" s="61"/>
      <c r="AN17793" s="61"/>
      <c r="AO17793" s="171"/>
      <c r="AP17793" s="61"/>
      <c r="AQ17793" s="61"/>
      <c r="AR17793" s="61"/>
      <c r="AS17793" s="61"/>
      <c r="AT17793" s="61"/>
      <c r="AU17793" s="61"/>
      <c r="AV17793" s="61"/>
      <c r="AW17793" s="61"/>
      <c r="AX17793" s="61"/>
      <c r="AY17793" s="61"/>
      <c r="AZ17793" s="61"/>
      <c r="BA17793" s="61"/>
    </row>
    <row r="17794" spans="39:53" x14ac:dyDescent="0.2">
      <c r="AM17794" s="61"/>
      <c r="AN17794" s="61"/>
      <c r="AO17794" s="171"/>
      <c r="AP17794" s="61"/>
      <c r="AQ17794" s="61"/>
      <c r="AR17794" s="61"/>
      <c r="AS17794" s="61"/>
      <c r="AT17794" s="61"/>
      <c r="AU17794" s="61"/>
      <c r="AV17794" s="61"/>
      <c r="AW17794" s="61"/>
      <c r="AX17794" s="61"/>
      <c r="AY17794" s="61"/>
      <c r="AZ17794" s="61"/>
      <c r="BA17794" s="61"/>
    </row>
    <row r="17795" spans="39:53" x14ac:dyDescent="0.2">
      <c r="AM17795" s="61"/>
      <c r="AN17795" s="61"/>
      <c r="AO17795" s="171"/>
      <c r="AP17795" s="61"/>
      <c r="AQ17795" s="61"/>
      <c r="AR17795" s="61"/>
      <c r="AS17795" s="61"/>
      <c r="AT17795" s="61"/>
      <c r="AU17795" s="61"/>
      <c r="AV17795" s="61"/>
      <c r="AW17795" s="61"/>
      <c r="AX17795" s="61"/>
      <c r="AY17795" s="61"/>
      <c r="AZ17795" s="61"/>
      <c r="BA17795" s="61"/>
    </row>
    <row r="17796" spans="39:53" x14ac:dyDescent="0.2">
      <c r="AM17796" s="61"/>
      <c r="AN17796" s="61"/>
      <c r="AO17796" s="171"/>
      <c r="AP17796" s="61"/>
      <c r="AQ17796" s="61"/>
      <c r="AR17796" s="61"/>
      <c r="AS17796" s="61"/>
      <c r="AT17796" s="61"/>
      <c r="AU17796" s="61"/>
      <c r="AV17796" s="61"/>
      <c r="AW17796" s="61"/>
      <c r="AX17796" s="61"/>
      <c r="AY17796" s="61"/>
      <c r="AZ17796" s="61"/>
      <c r="BA17796" s="61"/>
    </row>
    <row r="17797" spans="39:53" x14ac:dyDescent="0.2">
      <c r="AM17797" s="61"/>
      <c r="AN17797" s="61"/>
      <c r="AO17797" s="171"/>
      <c r="AP17797" s="61"/>
      <c r="AQ17797" s="61"/>
      <c r="AR17797" s="61"/>
      <c r="AS17797" s="61"/>
      <c r="AT17797" s="61"/>
      <c r="AU17797" s="61"/>
      <c r="AV17797" s="61"/>
      <c r="AW17797" s="61"/>
      <c r="AX17797" s="61"/>
      <c r="AY17797" s="61"/>
      <c r="AZ17797" s="61"/>
      <c r="BA17797" s="61"/>
    </row>
    <row r="17798" spans="39:53" x14ac:dyDescent="0.2">
      <c r="AM17798" s="61"/>
      <c r="AN17798" s="61"/>
      <c r="AO17798" s="171"/>
      <c r="AP17798" s="61"/>
      <c r="AQ17798" s="61"/>
      <c r="AR17798" s="61"/>
      <c r="AS17798" s="61"/>
      <c r="AT17798" s="61"/>
      <c r="AU17798" s="61"/>
      <c r="AV17798" s="61"/>
      <c r="AW17798" s="61"/>
      <c r="AX17798" s="61"/>
      <c r="AY17798" s="61"/>
      <c r="AZ17798" s="61"/>
      <c r="BA17798" s="61"/>
    </row>
    <row r="17799" spans="39:53" x14ac:dyDescent="0.2">
      <c r="AM17799" s="61"/>
      <c r="AN17799" s="61"/>
      <c r="AO17799" s="171"/>
      <c r="AP17799" s="61"/>
      <c r="AQ17799" s="61"/>
      <c r="AR17799" s="61"/>
      <c r="AS17799" s="61"/>
      <c r="AT17799" s="61"/>
      <c r="AU17799" s="61"/>
      <c r="AV17799" s="61"/>
      <c r="AW17799" s="61"/>
      <c r="AX17799" s="61"/>
      <c r="AY17799" s="61"/>
      <c r="AZ17799" s="61"/>
      <c r="BA17799" s="61"/>
    </row>
    <row r="17800" spans="39:53" x14ac:dyDescent="0.2">
      <c r="AM17800" s="61"/>
      <c r="AN17800" s="61"/>
      <c r="AO17800" s="171"/>
      <c r="AP17800" s="61"/>
      <c r="AQ17800" s="61"/>
      <c r="AR17800" s="61"/>
      <c r="AS17800" s="61"/>
      <c r="AT17800" s="61"/>
      <c r="AU17800" s="61"/>
      <c r="AV17800" s="61"/>
      <c r="AW17800" s="61"/>
      <c r="AX17800" s="61"/>
      <c r="AY17800" s="61"/>
      <c r="AZ17800" s="61"/>
      <c r="BA17800" s="61"/>
    </row>
    <row r="17801" spans="39:53" x14ac:dyDescent="0.2">
      <c r="AM17801" s="61"/>
      <c r="AN17801" s="61"/>
      <c r="AO17801" s="171"/>
      <c r="AP17801" s="61"/>
      <c r="AQ17801" s="61"/>
      <c r="AR17801" s="61"/>
      <c r="AS17801" s="61"/>
      <c r="AT17801" s="61"/>
      <c r="AU17801" s="61"/>
      <c r="AV17801" s="61"/>
      <c r="AW17801" s="61"/>
      <c r="AX17801" s="61"/>
      <c r="AY17801" s="61"/>
      <c r="AZ17801" s="61"/>
      <c r="BA17801" s="61"/>
    </row>
    <row r="17802" spans="39:53" x14ac:dyDescent="0.2">
      <c r="AM17802" s="61"/>
      <c r="AN17802" s="61"/>
      <c r="AO17802" s="171"/>
      <c r="AP17802" s="61"/>
      <c r="AQ17802" s="61"/>
      <c r="AR17802" s="61"/>
      <c r="AS17802" s="61"/>
      <c r="AT17802" s="61"/>
      <c r="AU17802" s="61"/>
      <c r="AV17802" s="61"/>
      <c r="AW17802" s="61"/>
      <c r="AX17802" s="61"/>
      <c r="AY17802" s="61"/>
      <c r="AZ17802" s="61"/>
      <c r="BA17802" s="61"/>
    </row>
    <row r="17803" spans="39:53" x14ac:dyDescent="0.2">
      <c r="AM17803" s="61"/>
      <c r="AN17803" s="61"/>
      <c r="AO17803" s="171"/>
      <c r="AP17803" s="61"/>
      <c r="AQ17803" s="61"/>
      <c r="AR17803" s="61"/>
      <c r="AS17803" s="61"/>
      <c r="AT17803" s="61"/>
      <c r="AU17803" s="61"/>
      <c r="AV17803" s="61"/>
      <c r="AW17803" s="61"/>
      <c r="AX17803" s="61"/>
      <c r="AY17803" s="61"/>
      <c r="AZ17803" s="61"/>
      <c r="BA17803" s="61"/>
    </row>
    <row r="17804" spans="39:53" x14ac:dyDescent="0.2">
      <c r="AM17804" s="61"/>
      <c r="AN17804" s="61"/>
      <c r="AO17804" s="171"/>
      <c r="AP17804" s="61"/>
      <c r="AQ17804" s="61"/>
      <c r="AR17804" s="61"/>
      <c r="AS17804" s="61"/>
      <c r="AT17804" s="61"/>
      <c r="AU17804" s="61"/>
      <c r="AV17804" s="61"/>
      <c r="AW17804" s="61"/>
      <c r="AX17804" s="61"/>
      <c r="AY17804" s="61"/>
      <c r="AZ17804" s="61"/>
      <c r="BA17804" s="61"/>
    </row>
    <row r="17805" spans="39:53" x14ac:dyDescent="0.2">
      <c r="AM17805" s="61"/>
      <c r="AN17805" s="61"/>
      <c r="AO17805" s="171"/>
      <c r="AP17805" s="61"/>
      <c r="AQ17805" s="61"/>
      <c r="AR17805" s="61"/>
      <c r="AS17805" s="61"/>
      <c r="AT17805" s="61"/>
      <c r="AU17805" s="61"/>
      <c r="AV17805" s="61"/>
      <c r="AW17805" s="61"/>
      <c r="AX17805" s="61"/>
      <c r="AY17805" s="61"/>
      <c r="AZ17805" s="61"/>
      <c r="BA17805" s="61"/>
    </row>
    <row r="17806" spans="39:53" x14ac:dyDescent="0.2">
      <c r="AM17806" s="61"/>
      <c r="AN17806" s="61"/>
      <c r="AO17806" s="171"/>
      <c r="AP17806" s="61"/>
      <c r="AQ17806" s="61"/>
      <c r="AR17806" s="61"/>
      <c r="AS17806" s="61"/>
      <c r="AT17806" s="61"/>
      <c r="AU17806" s="61"/>
      <c r="AV17806" s="61"/>
      <c r="AW17806" s="61"/>
      <c r="AX17806" s="61"/>
      <c r="AY17806" s="61"/>
      <c r="AZ17806" s="61"/>
      <c r="BA17806" s="61"/>
    </row>
    <row r="17807" spans="39:53" x14ac:dyDescent="0.2">
      <c r="AM17807" s="61"/>
      <c r="AN17807" s="61"/>
      <c r="AO17807" s="171"/>
      <c r="AP17807" s="61"/>
      <c r="AQ17807" s="61"/>
      <c r="AR17807" s="61"/>
      <c r="AS17807" s="61"/>
      <c r="AT17807" s="61"/>
      <c r="AU17807" s="61"/>
      <c r="AV17807" s="61"/>
      <c r="AW17807" s="61"/>
      <c r="AX17807" s="61"/>
      <c r="AY17807" s="61"/>
      <c r="AZ17807" s="61"/>
      <c r="BA17807" s="61"/>
    </row>
    <row r="17808" spans="39:53" x14ac:dyDescent="0.2">
      <c r="AM17808" s="61"/>
      <c r="AN17808" s="61"/>
      <c r="AO17808" s="171"/>
      <c r="AP17808" s="61"/>
      <c r="AQ17808" s="61"/>
      <c r="AR17808" s="61"/>
      <c r="AS17808" s="61"/>
      <c r="AT17808" s="61"/>
      <c r="AU17808" s="61"/>
      <c r="AV17808" s="61"/>
      <c r="AW17808" s="61"/>
      <c r="AX17808" s="61"/>
      <c r="AY17808" s="61"/>
      <c r="AZ17808" s="61"/>
      <c r="BA17808" s="61"/>
    </row>
    <row r="17809" spans="39:53" x14ac:dyDescent="0.2">
      <c r="AM17809" s="61"/>
      <c r="AN17809" s="61"/>
      <c r="AO17809" s="171"/>
      <c r="AP17809" s="61"/>
      <c r="AQ17809" s="61"/>
      <c r="AR17809" s="61"/>
      <c r="AS17809" s="61"/>
      <c r="AT17809" s="61"/>
      <c r="AU17809" s="61"/>
      <c r="AV17809" s="61"/>
      <c r="AW17809" s="61"/>
      <c r="AX17809" s="61"/>
      <c r="AY17809" s="61"/>
      <c r="AZ17809" s="61"/>
      <c r="BA17809" s="61"/>
    </row>
    <row r="17810" spans="39:53" x14ac:dyDescent="0.2">
      <c r="AM17810" s="61"/>
      <c r="AN17810" s="61"/>
      <c r="AO17810" s="171"/>
      <c r="AP17810" s="61"/>
      <c r="AQ17810" s="61"/>
      <c r="AR17810" s="61"/>
      <c r="AS17810" s="61"/>
      <c r="AT17810" s="61"/>
      <c r="AU17810" s="61"/>
      <c r="AV17810" s="61"/>
      <c r="AW17810" s="61"/>
      <c r="AX17810" s="61"/>
      <c r="AY17810" s="61"/>
      <c r="AZ17810" s="61"/>
      <c r="BA17810" s="61"/>
    </row>
    <row r="17811" spans="39:53" x14ac:dyDescent="0.2">
      <c r="AM17811" s="61"/>
      <c r="AN17811" s="61"/>
      <c r="AO17811" s="171"/>
      <c r="AP17811" s="61"/>
      <c r="AQ17811" s="61"/>
      <c r="AR17811" s="61"/>
      <c r="AS17811" s="61"/>
      <c r="AT17811" s="61"/>
      <c r="AU17811" s="61"/>
      <c r="AV17811" s="61"/>
      <c r="AW17811" s="61"/>
      <c r="AX17811" s="61"/>
      <c r="AY17811" s="61"/>
      <c r="AZ17811" s="61"/>
      <c r="BA17811" s="61"/>
    </row>
    <row r="17812" spans="39:53" x14ac:dyDescent="0.2">
      <c r="AM17812" s="61"/>
      <c r="AN17812" s="61"/>
      <c r="AO17812" s="171"/>
      <c r="AP17812" s="61"/>
      <c r="AQ17812" s="61"/>
      <c r="AR17812" s="61"/>
      <c r="AS17812" s="61"/>
      <c r="AT17812" s="61"/>
      <c r="AU17812" s="61"/>
      <c r="AV17812" s="61"/>
      <c r="AW17812" s="61"/>
      <c r="AX17812" s="61"/>
      <c r="AY17812" s="61"/>
      <c r="AZ17812" s="61"/>
      <c r="BA17812" s="61"/>
    </row>
    <row r="17813" spans="39:53" x14ac:dyDescent="0.2">
      <c r="AM17813" s="61"/>
      <c r="AN17813" s="61"/>
      <c r="AO17813" s="171"/>
      <c r="AP17813" s="61"/>
      <c r="AQ17813" s="61"/>
      <c r="AR17813" s="61"/>
      <c r="AS17813" s="61"/>
      <c r="AT17813" s="61"/>
      <c r="AU17813" s="61"/>
      <c r="AV17813" s="61"/>
      <c r="AW17813" s="61"/>
      <c r="AX17813" s="61"/>
      <c r="AY17813" s="61"/>
      <c r="AZ17813" s="61"/>
      <c r="BA17813" s="61"/>
    </row>
    <row r="17814" spans="39:53" x14ac:dyDescent="0.2">
      <c r="AM17814" s="61"/>
      <c r="AN17814" s="61"/>
      <c r="AO17814" s="171"/>
      <c r="AP17814" s="61"/>
      <c r="AQ17814" s="61"/>
      <c r="AR17814" s="61"/>
      <c r="AS17814" s="61"/>
      <c r="AT17814" s="61"/>
      <c r="AU17814" s="61"/>
      <c r="AV17814" s="61"/>
      <c r="AW17814" s="61"/>
      <c r="AX17814" s="61"/>
      <c r="AY17814" s="61"/>
      <c r="AZ17814" s="61"/>
      <c r="BA17814" s="61"/>
    </row>
    <row r="17815" spans="39:53" x14ac:dyDescent="0.2">
      <c r="AM17815" s="61"/>
      <c r="AN17815" s="61"/>
      <c r="AO17815" s="171"/>
      <c r="AP17815" s="61"/>
      <c r="AQ17815" s="61"/>
      <c r="AR17815" s="61"/>
      <c r="AS17815" s="61"/>
      <c r="AT17815" s="61"/>
      <c r="AU17815" s="61"/>
      <c r="AV17815" s="61"/>
      <c r="AW17815" s="61"/>
      <c r="AX17815" s="61"/>
      <c r="AY17815" s="61"/>
      <c r="AZ17815" s="61"/>
      <c r="BA17815" s="61"/>
    </row>
    <row r="17816" spans="39:53" x14ac:dyDescent="0.2">
      <c r="AM17816" s="61"/>
      <c r="AN17816" s="61"/>
      <c r="AO17816" s="171"/>
      <c r="AP17816" s="61"/>
      <c r="AQ17816" s="61"/>
      <c r="AR17816" s="61"/>
      <c r="AS17816" s="61"/>
      <c r="AT17816" s="61"/>
      <c r="AU17816" s="61"/>
      <c r="AV17816" s="61"/>
      <c r="AW17816" s="61"/>
      <c r="AX17816" s="61"/>
      <c r="AY17816" s="61"/>
      <c r="AZ17816" s="61"/>
      <c r="BA17816" s="61"/>
    </row>
    <row r="17817" spans="39:53" x14ac:dyDescent="0.2">
      <c r="AM17817" s="61"/>
      <c r="AN17817" s="61"/>
      <c r="AO17817" s="171"/>
      <c r="AP17817" s="61"/>
      <c r="AQ17817" s="61"/>
      <c r="AR17817" s="61"/>
      <c r="AS17817" s="61"/>
      <c r="AT17817" s="61"/>
      <c r="AU17817" s="61"/>
      <c r="AV17817" s="61"/>
      <c r="AW17817" s="61"/>
      <c r="AX17817" s="61"/>
      <c r="AY17817" s="61"/>
      <c r="AZ17817" s="61"/>
      <c r="BA17817" s="61"/>
    </row>
    <row r="17818" spans="39:53" x14ac:dyDescent="0.2">
      <c r="AM17818" s="61"/>
      <c r="AN17818" s="61"/>
      <c r="AO17818" s="171"/>
      <c r="AP17818" s="61"/>
      <c r="AQ17818" s="61"/>
      <c r="AR17818" s="61"/>
      <c r="AS17818" s="61"/>
      <c r="AT17818" s="61"/>
      <c r="AU17818" s="61"/>
      <c r="AV17818" s="61"/>
      <c r="AW17818" s="61"/>
      <c r="AX17818" s="61"/>
      <c r="AY17818" s="61"/>
      <c r="AZ17818" s="61"/>
      <c r="BA17818" s="61"/>
    </row>
    <row r="17819" spans="39:53" x14ac:dyDescent="0.2">
      <c r="AM17819" s="61"/>
      <c r="AN17819" s="61"/>
      <c r="AO17819" s="171"/>
      <c r="AP17819" s="61"/>
      <c r="AQ17819" s="61"/>
      <c r="AR17819" s="61"/>
      <c r="AS17819" s="61"/>
      <c r="AT17819" s="61"/>
      <c r="AU17819" s="61"/>
      <c r="AV17819" s="61"/>
      <c r="AW17819" s="61"/>
      <c r="AX17819" s="61"/>
      <c r="AY17819" s="61"/>
      <c r="AZ17819" s="61"/>
      <c r="BA17819" s="61"/>
    </row>
    <row r="17820" spans="39:53" x14ac:dyDescent="0.2">
      <c r="AM17820" s="61"/>
      <c r="AN17820" s="61"/>
      <c r="AO17820" s="171"/>
      <c r="AP17820" s="61"/>
      <c r="AQ17820" s="61"/>
      <c r="AR17820" s="61"/>
      <c r="AS17820" s="61"/>
      <c r="AT17820" s="61"/>
      <c r="AU17820" s="61"/>
      <c r="AV17820" s="61"/>
      <c r="AW17820" s="61"/>
      <c r="AX17820" s="61"/>
      <c r="AY17820" s="61"/>
      <c r="AZ17820" s="61"/>
      <c r="BA17820" s="61"/>
    </row>
    <row r="17821" spans="39:53" x14ac:dyDescent="0.2">
      <c r="AM17821" s="61"/>
      <c r="AN17821" s="61"/>
      <c r="AO17821" s="171"/>
      <c r="AP17821" s="61"/>
      <c r="AQ17821" s="61"/>
      <c r="AR17821" s="61"/>
      <c r="AS17821" s="61"/>
      <c r="AT17821" s="61"/>
      <c r="AU17821" s="61"/>
      <c r="AV17821" s="61"/>
      <c r="AW17821" s="61"/>
      <c r="AX17821" s="61"/>
      <c r="AY17821" s="61"/>
      <c r="AZ17821" s="61"/>
      <c r="BA17821" s="61"/>
    </row>
    <row r="17822" spans="39:53" x14ac:dyDescent="0.2">
      <c r="AM17822" s="61"/>
      <c r="AN17822" s="61"/>
      <c r="AO17822" s="171"/>
      <c r="AP17822" s="61"/>
      <c r="AQ17822" s="61"/>
      <c r="AR17822" s="61"/>
      <c r="AS17822" s="61"/>
      <c r="AT17822" s="61"/>
      <c r="AU17822" s="61"/>
      <c r="AV17822" s="61"/>
      <c r="AW17822" s="61"/>
      <c r="AX17822" s="61"/>
      <c r="AY17822" s="61"/>
      <c r="AZ17822" s="61"/>
      <c r="BA17822" s="61"/>
    </row>
    <row r="17823" spans="39:53" x14ac:dyDescent="0.2">
      <c r="AM17823" s="61"/>
      <c r="AN17823" s="61"/>
      <c r="AO17823" s="171"/>
      <c r="AP17823" s="61"/>
      <c r="AQ17823" s="61"/>
      <c r="AR17823" s="61"/>
      <c r="AS17823" s="61"/>
      <c r="AT17823" s="61"/>
      <c r="AU17823" s="61"/>
      <c r="AV17823" s="61"/>
      <c r="AW17823" s="61"/>
      <c r="AX17823" s="61"/>
      <c r="AY17823" s="61"/>
      <c r="AZ17823" s="61"/>
      <c r="BA17823" s="61"/>
    </row>
    <row r="17824" spans="39:53" x14ac:dyDescent="0.2">
      <c r="AM17824" s="61"/>
      <c r="AN17824" s="61"/>
      <c r="AO17824" s="171"/>
      <c r="AP17824" s="61"/>
      <c r="AQ17824" s="61"/>
      <c r="AR17824" s="61"/>
      <c r="AS17824" s="61"/>
      <c r="AT17824" s="61"/>
      <c r="AU17824" s="61"/>
      <c r="AV17824" s="61"/>
      <c r="AW17824" s="61"/>
      <c r="AX17824" s="61"/>
      <c r="AY17824" s="61"/>
      <c r="AZ17824" s="61"/>
      <c r="BA17824" s="61"/>
    </row>
    <row r="17825" spans="39:53" x14ac:dyDescent="0.2">
      <c r="AM17825" s="61"/>
      <c r="AN17825" s="61"/>
      <c r="AO17825" s="171"/>
      <c r="AP17825" s="61"/>
      <c r="AQ17825" s="61"/>
      <c r="AR17825" s="61"/>
      <c r="AS17825" s="61"/>
      <c r="AT17825" s="61"/>
      <c r="AU17825" s="61"/>
      <c r="AV17825" s="61"/>
      <c r="AW17825" s="61"/>
      <c r="AX17825" s="61"/>
      <c r="AY17825" s="61"/>
      <c r="AZ17825" s="61"/>
      <c r="BA17825" s="61"/>
    </row>
    <row r="17826" spans="39:53" x14ac:dyDescent="0.2">
      <c r="AM17826" s="61"/>
      <c r="AN17826" s="61"/>
      <c r="AO17826" s="171"/>
      <c r="AP17826" s="61"/>
      <c r="AQ17826" s="61"/>
      <c r="AR17826" s="61"/>
      <c r="AS17826" s="61"/>
      <c r="AT17826" s="61"/>
      <c r="AU17826" s="61"/>
      <c r="AV17826" s="61"/>
      <c r="AW17826" s="61"/>
      <c r="AX17826" s="61"/>
      <c r="AY17826" s="61"/>
      <c r="AZ17826" s="61"/>
      <c r="BA17826" s="61"/>
    </row>
    <row r="17827" spans="39:53" x14ac:dyDescent="0.2">
      <c r="AM17827" s="61"/>
      <c r="AN17827" s="61"/>
      <c r="AO17827" s="171"/>
      <c r="AP17827" s="61"/>
      <c r="AQ17827" s="61"/>
      <c r="AR17827" s="61"/>
      <c r="AS17827" s="61"/>
      <c r="AT17827" s="61"/>
      <c r="AU17827" s="61"/>
      <c r="AV17827" s="61"/>
      <c r="AW17827" s="61"/>
      <c r="AX17827" s="61"/>
      <c r="AY17827" s="61"/>
      <c r="AZ17827" s="61"/>
      <c r="BA17827" s="61"/>
    </row>
    <row r="17828" spans="39:53" x14ac:dyDescent="0.2">
      <c r="AM17828" s="61"/>
      <c r="AN17828" s="61"/>
      <c r="AO17828" s="171"/>
      <c r="AP17828" s="61"/>
      <c r="AQ17828" s="61"/>
      <c r="AR17828" s="61"/>
      <c r="AS17828" s="61"/>
      <c r="AT17828" s="61"/>
      <c r="AU17828" s="61"/>
      <c r="AV17828" s="61"/>
      <c r="AW17828" s="61"/>
      <c r="AX17828" s="61"/>
      <c r="AY17828" s="61"/>
      <c r="AZ17828" s="61"/>
      <c r="BA17828" s="61"/>
    </row>
    <row r="17829" spans="39:53" x14ac:dyDescent="0.2">
      <c r="AM17829" s="61"/>
      <c r="AN17829" s="61"/>
      <c r="AO17829" s="171"/>
      <c r="AP17829" s="61"/>
      <c r="AQ17829" s="61"/>
      <c r="AR17829" s="61"/>
      <c r="AS17829" s="61"/>
      <c r="AT17829" s="61"/>
      <c r="AU17829" s="61"/>
      <c r="AV17829" s="61"/>
      <c r="AW17829" s="61"/>
      <c r="AX17829" s="61"/>
      <c r="AY17829" s="61"/>
      <c r="AZ17829" s="61"/>
      <c r="BA17829" s="61"/>
    </row>
    <row r="17830" spans="39:53" x14ac:dyDescent="0.2">
      <c r="AM17830" s="61"/>
      <c r="AN17830" s="61"/>
      <c r="AO17830" s="171"/>
      <c r="AP17830" s="61"/>
      <c r="AQ17830" s="61"/>
      <c r="AR17830" s="61"/>
      <c r="AS17830" s="61"/>
      <c r="AT17830" s="61"/>
      <c r="AU17830" s="61"/>
      <c r="AV17830" s="61"/>
      <c r="AW17830" s="61"/>
      <c r="AX17830" s="61"/>
      <c r="AY17830" s="61"/>
      <c r="AZ17830" s="61"/>
      <c r="BA17830" s="61"/>
    </row>
    <row r="17831" spans="39:53" x14ac:dyDescent="0.2">
      <c r="AM17831" s="61"/>
      <c r="AN17831" s="61"/>
      <c r="AO17831" s="171"/>
      <c r="AP17831" s="61"/>
      <c r="AQ17831" s="61"/>
      <c r="AR17831" s="61"/>
      <c r="AS17831" s="61"/>
      <c r="AT17831" s="61"/>
      <c r="AU17831" s="61"/>
      <c r="AV17831" s="61"/>
      <c r="AW17831" s="61"/>
      <c r="AX17831" s="61"/>
      <c r="AY17831" s="61"/>
      <c r="AZ17831" s="61"/>
      <c r="BA17831" s="61"/>
    </row>
    <row r="17832" spans="39:53" x14ac:dyDescent="0.2">
      <c r="AM17832" s="61"/>
      <c r="AN17832" s="61"/>
      <c r="AO17832" s="171"/>
      <c r="AP17832" s="61"/>
      <c r="AQ17832" s="61"/>
      <c r="AR17832" s="61"/>
      <c r="AS17832" s="61"/>
      <c r="AT17832" s="61"/>
      <c r="AU17832" s="61"/>
      <c r="AV17832" s="61"/>
      <c r="AW17832" s="61"/>
      <c r="AX17832" s="61"/>
      <c r="AY17832" s="61"/>
      <c r="AZ17832" s="61"/>
      <c r="BA17832" s="61"/>
    </row>
    <row r="17833" spans="39:53" x14ac:dyDescent="0.2">
      <c r="AM17833" s="61"/>
      <c r="AN17833" s="61"/>
      <c r="AO17833" s="171"/>
      <c r="AP17833" s="61"/>
      <c r="AQ17833" s="61"/>
      <c r="AR17833" s="61"/>
      <c r="AS17833" s="61"/>
      <c r="AT17833" s="61"/>
      <c r="AU17833" s="61"/>
      <c r="AV17833" s="61"/>
      <c r="AW17833" s="61"/>
      <c r="AX17833" s="61"/>
      <c r="AY17833" s="61"/>
      <c r="AZ17833" s="61"/>
      <c r="BA17833" s="61"/>
    </row>
    <row r="17834" spans="39:53" x14ac:dyDescent="0.2">
      <c r="AM17834" s="61"/>
      <c r="AN17834" s="61"/>
      <c r="AO17834" s="171"/>
      <c r="AP17834" s="61"/>
      <c r="AQ17834" s="61"/>
      <c r="AR17834" s="61"/>
      <c r="AS17834" s="61"/>
      <c r="AT17834" s="61"/>
      <c r="AU17834" s="61"/>
      <c r="AV17834" s="61"/>
      <c r="AW17834" s="61"/>
      <c r="AX17834" s="61"/>
      <c r="AY17834" s="61"/>
      <c r="AZ17834" s="61"/>
      <c r="BA17834" s="61"/>
    </row>
    <row r="17835" spans="39:53" x14ac:dyDescent="0.2">
      <c r="AM17835" s="61"/>
      <c r="AN17835" s="61"/>
      <c r="AO17835" s="171"/>
      <c r="AP17835" s="61"/>
      <c r="AQ17835" s="61"/>
      <c r="AR17835" s="61"/>
      <c r="AS17835" s="61"/>
      <c r="AT17835" s="61"/>
      <c r="AU17835" s="61"/>
      <c r="AV17835" s="61"/>
      <c r="AW17835" s="61"/>
      <c r="AX17835" s="61"/>
      <c r="AY17835" s="61"/>
      <c r="AZ17835" s="61"/>
      <c r="BA17835" s="61"/>
    </row>
    <row r="17836" spans="39:53" x14ac:dyDescent="0.2">
      <c r="AM17836" s="61"/>
      <c r="AN17836" s="61"/>
      <c r="AO17836" s="171"/>
      <c r="AP17836" s="61"/>
      <c r="AQ17836" s="61"/>
      <c r="AR17836" s="61"/>
      <c r="AS17836" s="61"/>
      <c r="AT17836" s="61"/>
      <c r="AU17836" s="61"/>
      <c r="AV17836" s="61"/>
      <c r="AW17836" s="61"/>
      <c r="AX17836" s="61"/>
      <c r="AY17836" s="61"/>
      <c r="AZ17836" s="61"/>
      <c r="BA17836" s="61"/>
    </row>
    <row r="17837" spans="39:53" x14ac:dyDescent="0.2">
      <c r="AM17837" s="61"/>
      <c r="AN17837" s="61"/>
      <c r="AO17837" s="171"/>
      <c r="AP17837" s="61"/>
      <c r="AQ17837" s="61"/>
      <c r="AR17837" s="61"/>
      <c r="AS17837" s="61"/>
      <c r="AT17837" s="61"/>
      <c r="AU17837" s="61"/>
      <c r="AV17837" s="61"/>
      <c r="AW17837" s="61"/>
      <c r="AX17837" s="61"/>
      <c r="AY17837" s="61"/>
      <c r="AZ17837" s="61"/>
      <c r="BA17837" s="61"/>
    </row>
    <row r="17838" spans="39:53" x14ac:dyDescent="0.2">
      <c r="AM17838" s="61"/>
      <c r="AN17838" s="61"/>
      <c r="AO17838" s="171"/>
      <c r="AP17838" s="61"/>
      <c r="AQ17838" s="61"/>
      <c r="AR17838" s="61"/>
      <c r="AS17838" s="61"/>
      <c r="AT17838" s="61"/>
      <c r="AU17838" s="61"/>
      <c r="AV17838" s="61"/>
      <c r="AW17838" s="61"/>
      <c r="AX17838" s="61"/>
      <c r="AY17838" s="61"/>
      <c r="AZ17838" s="61"/>
      <c r="BA17838" s="61"/>
    </row>
    <row r="17839" spans="39:53" x14ac:dyDescent="0.2">
      <c r="AM17839" s="61"/>
      <c r="AN17839" s="61"/>
      <c r="AO17839" s="171"/>
      <c r="AP17839" s="61"/>
      <c r="AQ17839" s="61"/>
      <c r="AR17839" s="61"/>
      <c r="AS17839" s="61"/>
      <c r="AT17839" s="61"/>
      <c r="AU17839" s="61"/>
      <c r="AV17839" s="61"/>
      <c r="AW17839" s="61"/>
      <c r="AX17839" s="61"/>
      <c r="AY17839" s="61"/>
      <c r="AZ17839" s="61"/>
      <c r="BA17839" s="61"/>
    </row>
    <row r="17840" spans="39:53" x14ac:dyDescent="0.2">
      <c r="AM17840" s="61"/>
      <c r="AN17840" s="61"/>
      <c r="AO17840" s="171"/>
      <c r="AP17840" s="61"/>
      <c r="AQ17840" s="61"/>
      <c r="AR17840" s="61"/>
      <c r="AS17840" s="61"/>
      <c r="AT17840" s="61"/>
      <c r="AU17840" s="61"/>
      <c r="AV17840" s="61"/>
      <c r="AW17840" s="61"/>
      <c r="AX17840" s="61"/>
      <c r="AY17840" s="61"/>
      <c r="AZ17840" s="61"/>
      <c r="BA17840" s="61"/>
    </row>
    <row r="17841" spans="39:53" x14ac:dyDescent="0.2">
      <c r="AM17841" s="61"/>
      <c r="AN17841" s="61"/>
      <c r="AO17841" s="171"/>
      <c r="AP17841" s="61"/>
      <c r="AQ17841" s="61"/>
      <c r="AR17841" s="61"/>
      <c r="AS17841" s="61"/>
      <c r="AT17841" s="61"/>
      <c r="AU17841" s="61"/>
      <c r="AV17841" s="61"/>
      <c r="AW17841" s="61"/>
      <c r="AX17841" s="61"/>
      <c r="AY17841" s="61"/>
      <c r="AZ17841" s="61"/>
      <c r="BA17841" s="61"/>
    </row>
    <row r="17842" spans="39:53" x14ac:dyDescent="0.2">
      <c r="AM17842" s="61"/>
      <c r="AN17842" s="61"/>
      <c r="AO17842" s="171"/>
      <c r="AP17842" s="61"/>
      <c r="AQ17842" s="61"/>
      <c r="AR17842" s="61"/>
      <c r="AS17842" s="61"/>
      <c r="AT17842" s="61"/>
      <c r="AU17842" s="61"/>
      <c r="AV17842" s="61"/>
      <c r="AW17842" s="61"/>
      <c r="AX17842" s="61"/>
      <c r="AY17842" s="61"/>
      <c r="AZ17842" s="61"/>
      <c r="BA17842" s="61"/>
    </row>
    <row r="17843" spans="39:53" x14ac:dyDescent="0.2">
      <c r="AM17843" s="61"/>
      <c r="AN17843" s="61"/>
      <c r="AO17843" s="171"/>
      <c r="AP17843" s="61"/>
      <c r="AQ17843" s="61"/>
      <c r="AR17843" s="61"/>
      <c r="AS17843" s="61"/>
      <c r="AT17843" s="61"/>
      <c r="AU17843" s="61"/>
      <c r="AV17843" s="61"/>
      <c r="AW17843" s="61"/>
      <c r="AX17843" s="61"/>
      <c r="AY17843" s="61"/>
      <c r="AZ17843" s="61"/>
      <c r="BA17843" s="61"/>
    </row>
    <row r="17844" spans="39:53" x14ac:dyDescent="0.2">
      <c r="AM17844" s="61"/>
      <c r="AN17844" s="61"/>
      <c r="AO17844" s="171"/>
      <c r="AP17844" s="61"/>
      <c r="AQ17844" s="61"/>
      <c r="AR17844" s="61"/>
      <c r="AS17844" s="61"/>
      <c r="AT17844" s="61"/>
      <c r="AU17844" s="61"/>
      <c r="AV17844" s="61"/>
      <c r="AW17844" s="61"/>
      <c r="AX17844" s="61"/>
      <c r="AY17844" s="61"/>
      <c r="AZ17844" s="61"/>
      <c r="BA17844" s="61"/>
    </row>
    <row r="17845" spans="39:53" x14ac:dyDescent="0.2">
      <c r="AM17845" s="61"/>
      <c r="AN17845" s="61"/>
      <c r="AO17845" s="171"/>
      <c r="AP17845" s="61"/>
      <c r="AQ17845" s="61"/>
      <c r="AR17845" s="61"/>
      <c r="AS17845" s="61"/>
      <c r="AT17845" s="61"/>
      <c r="AU17845" s="61"/>
      <c r="AV17845" s="61"/>
      <c r="AW17845" s="61"/>
      <c r="AX17845" s="61"/>
      <c r="AY17845" s="61"/>
      <c r="AZ17845" s="61"/>
      <c r="BA17845" s="61"/>
    </row>
    <row r="17846" spans="39:53" x14ac:dyDescent="0.2">
      <c r="AM17846" s="61"/>
      <c r="AN17846" s="61"/>
      <c r="AO17846" s="171"/>
      <c r="AP17846" s="61"/>
      <c r="AQ17846" s="61"/>
      <c r="AR17846" s="61"/>
      <c r="AS17846" s="61"/>
      <c r="AT17846" s="61"/>
      <c r="AU17846" s="61"/>
      <c r="AV17846" s="61"/>
      <c r="AW17846" s="61"/>
      <c r="AX17846" s="61"/>
      <c r="AY17846" s="61"/>
      <c r="AZ17846" s="61"/>
      <c r="BA17846" s="61"/>
    </row>
    <row r="17847" spans="39:53" x14ac:dyDescent="0.2">
      <c r="AM17847" s="61"/>
      <c r="AN17847" s="61"/>
      <c r="AO17847" s="171"/>
      <c r="AP17847" s="61"/>
      <c r="AQ17847" s="61"/>
      <c r="AR17847" s="61"/>
      <c r="AS17847" s="61"/>
      <c r="AT17847" s="61"/>
      <c r="AU17847" s="61"/>
      <c r="AV17847" s="61"/>
      <c r="AW17847" s="61"/>
      <c r="AX17847" s="61"/>
      <c r="AY17847" s="61"/>
      <c r="AZ17847" s="61"/>
      <c r="BA17847" s="61"/>
    </row>
    <row r="17848" spans="39:53" x14ac:dyDescent="0.2">
      <c r="AM17848" s="61"/>
      <c r="AN17848" s="61"/>
      <c r="AO17848" s="171"/>
      <c r="AP17848" s="61"/>
      <c r="AQ17848" s="61"/>
      <c r="AR17848" s="61"/>
      <c r="AS17848" s="61"/>
      <c r="AT17848" s="61"/>
      <c r="AU17848" s="61"/>
      <c r="AV17848" s="61"/>
      <c r="AW17848" s="61"/>
      <c r="AX17848" s="61"/>
      <c r="AY17848" s="61"/>
      <c r="AZ17848" s="61"/>
      <c r="BA17848" s="61"/>
    </row>
    <row r="17849" spans="39:53" x14ac:dyDescent="0.2">
      <c r="AM17849" s="61"/>
      <c r="AN17849" s="61"/>
      <c r="AO17849" s="171"/>
      <c r="AP17849" s="61"/>
      <c r="AQ17849" s="61"/>
      <c r="AR17849" s="61"/>
      <c r="AS17849" s="61"/>
      <c r="AT17849" s="61"/>
      <c r="AU17849" s="61"/>
      <c r="AV17849" s="61"/>
      <c r="AW17849" s="61"/>
      <c r="AX17849" s="61"/>
      <c r="AY17849" s="61"/>
      <c r="AZ17849" s="61"/>
      <c r="BA17849" s="61"/>
    </row>
    <row r="17850" spans="39:53" x14ac:dyDescent="0.2">
      <c r="AM17850" s="61"/>
      <c r="AN17850" s="61"/>
      <c r="AO17850" s="171"/>
      <c r="AP17850" s="61"/>
      <c r="AQ17850" s="61"/>
      <c r="AR17850" s="61"/>
      <c r="AS17850" s="61"/>
      <c r="AT17850" s="61"/>
      <c r="AU17850" s="61"/>
      <c r="AV17850" s="61"/>
      <c r="AW17850" s="61"/>
      <c r="AX17850" s="61"/>
      <c r="AY17850" s="61"/>
      <c r="AZ17850" s="61"/>
      <c r="BA17850" s="61"/>
    </row>
    <row r="17851" spans="39:53" x14ac:dyDescent="0.2">
      <c r="AM17851" s="61"/>
      <c r="AN17851" s="61"/>
      <c r="AO17851" s="171"/>
      <c r="AP17851" s="61"/>
      <c r="AQ17851" s="61"/>
      <c r="AR17851" s="61"/>
      <c r="AS17851" s="61"/>
      <c r="AT17851" s="61"/>
      <c r="AU17851" s="61"/>
      <c r="AV17851" s="61"/>
      <c r="AW17851" s="61"/>
      <c r="AX17851" s="61"/>
      <c r="AY17851" s="61"/>
      <c r="AZ17851" s="61"/>
      <c r="BA17851" s="61"/>
    </row>
    <row r="17852" spans="39:53" x14ac:dyDescent="0.2">
      <c r="AM17852" s="61"/>
      <c r="AN17852" s="61"/>
      <c r="AO17852" s="171"/>
      <c r="AP17852" s="61"/>
      <c r="AQ17852" s="61"/>
      <c r="AR17852" s="61"/>
      <c r="AS17852" s="61"/>
      <c r="AT17852" s="61"/>
      <c r="AU17852" s="61"/>
      <c r="AV17852" s="61"/>
      <c r="AW17852" s="61"/>
      <c r="AX17852" s="61"/>
      <c r="AY17852" s="61"/>
      <c r="AZ17852" s="61"/>
      <c r="BA17852" s="61"/>
    </row>
    <row r="17853" spans="39:53" x14ac:dyDescent="0.2">
      <c r="AM17853" s="61"/>
      <c r="AN17853" s="61"/>
      <c r="AO17853" s="171"/>
      <c r="AP17853" s="61"/>
      <c r="AQ17853" s="61"/>
      <c r="AR17853" s="61"/>
      <c r="AS17853" s="61"/>
      <c r="AT17853" s="61"/>
      <c r="AU17853" s="61"/>
      <c r="AV17853" s="61"/>
      <c r="AW17853" s="61"/>
      <c r="AX17853" s="61"/>
      <c r="AY17853" s="61"/>
      <c r="AZ17853" s="61"/>
      <c r="BA17853" s="61"/>
    </row>
    <row r="17854" spans="39:53" x14ac:dyDescent="0.2">
      <c r="AM17854" s="61"/>
      <c r="AN17854" s="61"/>
      <c r="AO17854" s="171"/>
      <c r="AP17854" s="61"/>
      <c r="AQ17854" s="61"/>
      <c r="AR17854" s="61"/>
      <c r="AS17854" s="61"/>
      <c r="AT17854" s="61"/>
      <c r="AU17854" s="61"/>
      <c r="AV17854" s="61"/>
      <c r="AW17854" s="61"/>
      <c r="AX17854" s="61"/>
      <c r="AY17854" s="61"/>
      <c r="AZ17854" s="61"/>
      <c r="BA17854" s="61"/>
    </row>
    <row r="17855" spans="39:53" x14ac:dyDescent="0.2">
      <c r="AM17855" s="61"/>
      <c r="AN17855" s="61"/>
      <c r="AO17855" s="171"/>
      <c r="AP17855" s="61"/>
      <c r="AQ17855" s="61"/>
      <c r="AR17855" s="61"/>
      <c r="AS17855" s="61"/>
      <c r="AT17855" s="61"/>
      <c r="AU17855" s="61"/>
      <c r="AV17855" s="61"/>
      <c r="AW17855" s="61"/>
      <c r="AX17855" s="61"/>
      <c r="AY17855" s="61"/>
      <c r="AZ17855" s="61"/>
      <c r="BA17855" s="61"/>
    </row>
    <row r="17856" spans="39:53" x14ac:dyDescent="0.2">
      <c r="AM17856" s="61"/>
      <c r="AN17856" s="61"/>
      <c r="AO17856" s="171"/>
      <c r="AP17856" s="61"/>
      <c r="AQ17856" s="61"/>
      <c r="AR17856" s="61"/>
      <c r="AS17856" s="61"/>
      <c r="AT17856" s="61"/>
      <c r="AU17856" s="61"/>
      <c r="AV17856" s="61"/>
      <c r="AW17856" s="61"/>
      <c r="AX17856" s="61"/>
      <c r="AY17856" s="61"/>
      <c r="AZ17856" s="61"/>
      <c r="BA17856" s="61"/>
    </row>
    <row r="17857" spans="39:53" x14ac:dyDescent="0.2">
      <c r="AM17857" s="61"/>
      <c r="AN17857" s="61"/>
      <c r="AO17857" s="171"/>
      <c r="AP17857" s="61"/>
      <c r="AQ17857" s="61"/>
      <c r="AR17857" s="61"/>
      <c r="AS17857" s="61"/>
      <c r="AT17857" s="61"/>
      <c r="AU17857" s="61"/>
      <c r="AV17857" s="61"/>
      <c r="AW17857" s="61"/>
      <c r="AX17857" s="61"/>
      <c r="AY17857" s="61"/>
      <c r="AZ17857" s="61"/>
      <c r="BA17857" s="61"/>
    </row>
    <row r="17858" spans="39:53" x14ac:dyDescent="0.2">
      <c r="AM17858" s="61"/>
      <c r="AN17858" s="61"/>
      <c r="AO17858" s="171"/>
      <c r="AP17858" s="61"/>
      <c r="AQ17858" s="61"/>
      <c r="AR17858" s="61"/>
      <c r="AS17858" s="61"/>
      <c r="AT17858" s="61"/>
      <c r="AU17858" s="61"/>
      <c r="AV17858" s="61"/>
      <c r="AW17858" s="61"/>
      <c r="AX17858" s="61"/>
      <c r="AY17858" s="61"/>
      <c r="AZ17858" s="61"/>
      <c r="BA17858" s="61"/>
    </row>
    <row r="17859" spans="39:53" x14ac:dyDescent="0.2">
      <c r="AM17859" s="61"/>
      <c r="AN17859" s="61"/>
      <c r="AO17859" s="171"/>
      <c r="AP17859" s="61"/>
      <c r="AQ17859" s="61"/>
      <c r="AR17859" s="61"/>
      <c r="AS17859" s="61"/>
      <c r="AT17859" s="61"/>
      <c r="AU17859" s="61"/>
      <c r="AV17859" s="61"/>
      <c r="AW17859" s="61"/>
      <c r="AX17859" s="61"/>
      <c r="AY17859" s="61"/>
      <c r="AZ17859" s="61"/>
      <c r="BA17859" s="61"/>
    </row>
    <row r="17860" spans="39:53" x14ac:dyDescent="0.2">
      <c r="AM17860" s="61"/>
      <c r="AN17860" s="61"/>
      <c r="AO17860" s="171"/>
      <c r="AP17860" s="61"/>
      <c r="AQ17860" s="61"/>
      <c r="AR17860" s="61"/>
      <c r="AS17860" s="61"/>
      <c r="AT17860" s="61"/>
      <c r="AU17860" s="61"/>
      <c r="AV17860" s="61"/>
      <c r="AW17860" s="61"/>
      <c r="AX17860" s="61"/>
      <c r="AY17860" s="61"/>
      <c r="AZ17860" s="61"/>
      <c r="BA17860" s="61"/>
    </row>
    <row r="17861" spans="39:53" x14ac:dyDescent="0.2">
      <c r="AM17861" s="61"/>
      <c r="AN17861" s="61"/>
      <c r="AO17861" s="171"/>
      <c r="AP17861" s="61"/>
      <c r="AQ17861" s="61"/>
      <c r="AR17861" s="61"/>
      <c r="AS17861" s="61"/>
      <c r="AT17861" s="61"/>
      <c r="AU17861" s="61"/>
      <c r="AV17861" s="61"/>
      <c r="AW17861" s="61"/>
      <c r="AX17861" s="61"/>
      <c r="AY17861" s="61"/>
      <c r="AZ17861" s="61"/>
      <c r="BA17861" s="61"/>
    </row>
    <row r="17862" spans="39:53" x14ac:dyDescent="0.2">
      <c r="AM17862" s="61"/>
      <c r="AN17862" s="61"/>
      <c r="AO17862" s="171"/>
      <c r="AP17862" s="61"/>
      <c r="AQ17862" s="61"/>
      <c r="AR17862" s="61"/>
      <c r="AS17862" s="61"/>
      <c r="AT17862" s="61"/>
      <c r="AU17862" s="61"/>
      <c r="AV17862" s="61"/>
      <c r="AW17862" s="61"/>
      <c r="AX17862" s="61"/>
      <c r="AY17862" s="61"/>
      <c r="AZ17862" s="61"/>
      <c r="BA17862" s="61"/>
    </row>
    <row r="17863" spans="39:53" x14ac:dyDescent="0.2">
      <c r="AM17863" s="61"/>
      <c r="AN17863" s="61"/>
      <c r="AO17863" s="171"/>
      <c r="AP17863" s="61"/>
      <c r="AQ17863" s="61"/>
      <c r="AR17863" s="61"/>
      <c r="AS17863" s="61"/>
      <c r="AT17863" s="61"/>
      <c r="AU17863" s="61"/>
      <c r="AV17863" s="61"/>
      <c r="AW17863" s="61"/>
      <c r="AX17863" s="61"/>
      <c r="AY17863" s="61"/>
      <c r="AZ17863" s="61"/>
      <c r="BA17863" s="61"/>
    </row>
    <row r="17864" spans="39:53" x14ac:dyDescent="0.2">
      <c r="AM17864" s="61"/>
      <c r="AN17864" s="61"/>
      <c r="AO17864" s="171"/>
      <c r="AP17864" s="61"/>
      <c r="AQ17864" s="61"/>
      <c r="AR17864" s="61"/>
      <c r="AS17864" s="61"/>
      <c r="AT17864" s="61"/>
      <c r="AU17864" s="61"/>
      <c r="AV17864" s="61"/>
      <c r="AW17864" s="61"/>
      <c r="AX17864" s="61"/>
      <c r="AY17864" s="61"/>
      <c r="AZ17864" s="61"/>
      <c r="BA17864" s="61"/>
    </row>
    <row r="17865" spans="39:53" x14ac:dyDescent="0.2">
      <c r="AM17865" s="61"/>
      <c r="AN17865" s="61"/>
      <c r="AO17865" s="171"/>
      <c r="AP17865" s="61"/>
      <c r="AQ17865" s="61"/>
      <c r="AR17865" s="61"/>
      <c r="AS17865" s="61"/>
      <c r="AT17865" s="61"/>
      <c r="AU17865" s="61"/>
      <c r="AV17865" s="61"/>
      <c r="AW17865" s="61"/>
      <c r="AX17865" s="61"/>
      <c r="AY17865" s="61"/>
      <c r="AZ17865" s="61"/>
      <c r="BA17865" s="61"/>
    </row>
    <row r="17866" spans="39:53" x14ac:dyDescent="0.2">
      <c r="AM17866" s="61"/>
      <c r="AN17866" s="61"/>
      <c r="AO17866" s="171"/>
      <c r="AP17866" s="61"/>
      <c r="AQ17866" s="61"/>
      <c r="AR17866" s="61"/>
      <c r="AS17866" s="61"/>
      <c r="AT17866" s="61"/>
      <c r="AU17866" s="61"/>
      <c r="AV17866" s="61"/>
      <c r="AW17866" s="61"/>
      <c r="AX17866" s="61"/>
      <c r="AY17866" s="61"/>
      <c r="AZ17866" s="61"/>
      <c r="BA17866" s="61"/>
    </row>
    <row r="17867" spans="39:53" x14ac:dyDescent="0.2">
      <c r="AM17867" s="61"/>
      <c r="AN17867" s="61"/>
      <c r="AO17867" s="171"/>
      <c r="AP17867" s="61"/>
      <c r="AQ17867" s="61"/>
      <c r="AR17867" s="61"/>
      <c r="AS17867" s="61"/>
      <c r="AT17867" s="61"/>
      <c r="AU17867" s="61"/>
      <c r="AV17867" s="61"/>
      <c r="AW17867" s="61"/>
      <c r="AX17867" s="61"/>
      <c r="AY17867" s="61"/>
      <c r="AZ17867" s="61"/>
      <c r="BA17867" s="61"/>
    </row>
    <row r="17868" spans="39:53" x14ac:dyDescent="0.2">
      <c r="AM17868" s="61"/>
      <c r="AN17868" s="61"/>
      <c r="AO17868" s="171"/>
      <c r="AP17868" s="61"/>
      <c r="AQ17868" s="61"/>
      <c r="AR17868" s="61"/>
      <c r="AS17868" s="61"/>
      <c r="AT17868" s="61"/>
      <c r="AU17868" s="61"/>
      <c r="AV17868" s="61"/>
      <c r="AW17868" s="61"/>
      <c r="AX17868" s="61"/>
      <c r="AY17868" s="61"/>
      <c r="AZ17868" s="61"/>
      <c r="BA17868" s="61"/>
    </row>
    <row r="17869" spans="39:53" x14ac:dyDescent="0.2">
      <c r="AM17869" s="61"/>
      <c r="AN17869" s="61"/>
      <c r="AO17869" s="171"/>
      <c r="AP17869" s="61"/>
      <c r="AQ17869" s="61"/>
      <c r="AR17869" s="61"/>
      <c r="AS17869" s="61"/>
      <c r="AT17869" s="61"/>
      <c r="AU17869" s="61"/>
      <c r="AV17869" s="61"/>
      <c r="AW17869" s="61"/>
      <c r="AX17869" s="61"/>
      <c r="AY17869" s="61"/>
      <c r="AZ17869" s="61"/>
      <c r="BA17869" s="61"/>
    </row>
    <row r="17870" spans="39:53" x14ac:dyDescent="0.2">
      <c r="AM17870" s="61"/>
      <c r="AN17870" s="61"/>
      <c r="AO17870" s="171"/>
      <c r="AP17870" s="61"/>
      <c r="AQ17870" s="61"/>
      <c r="AR17870" s="61"/>
      <c r="AS17870" s="61"/>
      <c r="AT17870" s="61"/>
      <c r="AU17870" s="61"/>
      <c r="AV17870" s="61"/>
      <c r="AW17870" s="61"/>
      <c r="AX17870" s="61"/>
      <c r="AY17870" s="61"/>
      <c r="AZ17870" s="61"/>
      <c r="BA17870" s="61"/>
    </row>
    <row r="17871" spans="39:53" x14ac:dyDescent="0.2">
      <c r="AM17871" s="61"/>
      <c r="AN17871" s="61"/>
      <c r="AO17871" s="171"/>
      <c r="AP17871" s="61"/>
      <c r="AQ17871" s="61"/>
      <c r="AR17871" s="61"/>
      <c r="AS17871" s="61"/>
      <c r="AT17871" s="61"/>
      <c r="AU17871" s="61"/>
      <c r="AV17871" s="61"/>
      <c r="AW17871" s="61"/>
      <c r="AX17871" s="61"/>
      <c r="AY17871" s="61"/>
      <c r="AZ17871" s="61"/>
      <c r="BA17871" s="61"/>
    </row>
    <row r="17872" spans="39:53" x14ac:dyDescent="0.2">
      <c r="AM17872" s="61"/>
      <c r="AN17872" s="61"/>
      <c r="AO17872" s="171"/>
      <c r="AP17872" s="61"/>
      <c r="AQ17872" s="61"/>
      <c r="AR17872" s="61"/>
      <c r="AS17872" s="61"/>
      <c r="AT17872" s="61"/>
      <c r="AU17872" s="61"/>
      <c r="AV17872" s="61"/>
      <c r="AW17872" s="61"/>
      <c r="AX17872" s="61"/>
      <c r="AY17872" s="61"/>
      <c r="AZ17872" s="61"/>
      <c r="BA17872" s="61"/>
    </row>
    <row r="17873" spans="39:53" x14ac:dyDescent="0.2">
      <c r="AM17873" s="61"/>
      <c r="AN17873" s="61"/>
      <c r="AO17873" s="171"/>
      <c r="AP17873" s="61"/>
      <c r="AQ17873" s="61"/>
      <c r="AR17873" s="61"/>
      <c r="AS17873" s="61"/>
      <c r="AT17873" s="61"/>
      <c r="AU17873" s="61"/>
      <c r="AV17873" s="61"/>
      <c r="AW17873" s="61"/>
      <c r="AX17873" s="61"/>
      <c r="AY17873" s="61"/>
      <c r="AZ17873" s="61"/>
      <c r="BA17873" s="61"/>
    </row>
    <row r="17874" spans="39:53" x14ac:dyDescent="0.2">
      <c r="AM17874" s="61"/>
      <c r="AN17874" s="61"/>
      <c r="AO17874" s="171"/>
      <c r="AP17874" s="61"/>
      <c r="AQ17874" s="61"/>
      <c r="AR17874" s="61"/>
      <c r="AS17874" s="61"/>
      <c r="AT17874" s="61"/>
      <c r="AU17874" s="61"/>
      <c r="AV17874" s="61"/>
      <c r="AW17874" s="61"/>
      <c r="AX17874" s="61"/>
      <c r="AY17874" s="61"/>
      <c r="AZ17874" s="61"/>
      <c r="BA17874" s="61"/>
    </row>
    <row r="17875" spans="39:53" x14ac:dyDescent="0.2">
      <c r="AM17875" s="61"/>
      <c r="AN17875" s="61"/>
      <c r="AO17875" s="171"/>
      <c r="AP17875" s="61"/>
      <c r="AQ17875" s="61"/>
      <c r="AR17875" s="61"/>
      <c r="AS17875" s="61"/>
      <c r="AT17875" s="61"/>
      <c r="AU17875" s="61"/>
      <c r="AV17875" s="61"/>
      <c r="AW17875" s="61"/>
      <c r="AX17875" s="61"/>
      <c r="AY17875" s="61"/>
      <c r="AZ17875" s="61"/>
      <c r="BA17875" s="61"/>
    </row>
    <row r="17876" spans="39:53" x14ac:dyDescent="0.2">
      <c r="AM17876" s="61"/>
      <c r="AN17876" s="61"/>
      <c r="AO17876" s="171"/>
      <c r="AP17876" s="61"/>
      <c r="AQ17876" s="61"/>
      <c r="AR17876" s="61"/>
      <c r="AS17876" s="61"/>
      <c r="AT17876" s="61"/>
      <c r="AU17876" s="61"/>
      <c r="AV17876" s="61"/>
      <c r="AW17876" s="61"/>
      <c r="AX17876" s="61"/>
      <c r="AY17876" s="61"/>
      <c r="AZ17876" s="61"/>
      <c r="BA17876" s="61"/>
    </row>
    <row r="17877" spans="39:53" x14ac:dyDescent="0.2">
      <c r="AM17877" s="61"/>
      <c r="AN17877" s="61"/>
      <c r="AO17877" s="171"/>
      <c r="AP17877" s="61"/>
      <c r="AQ17877" s="61"/>
      <c r="AR17877" s="61"/>
      <c r="AS17877" s="61"/>
      <c r="AT17877" s="61"/>
      <c r="AU17877" s="61"/>
      <c r="AV17877" s="61"/>
      <c r="AW17877" s="61"/>
      <c r="AX17877" s="61"/>
      <c r="AY17877" s="61"/>
      <c r="AZ17877" s="61"/>
      <c r="BA17877" s="61"/>
    </row>
    <row r="17878" spans="39:53" x14ac:dyDescent="0.2">
      <c r="AM17878" s="61"/>
      <c r="AN17878" s="61"/>
      <c r="AO17878" s="171"/>
      <c r="AP17878" s="61"/>
      <c r="AQ17878" s="61"/>
      <c r="AR17878" s="61"/>
      <c r="AS17878" s="61"/>
      <c r="AT17878" s="61"/>
      <c r="AU17878" s="61"/>
      <c r="AV17878" s="61"/>
      <c r="AW17878" s="61"/>
      <c r="AX17878" s="61"/>
      <c r="AY17878" s="61"/>
      <c r="AZ17878" s="61"/>
      <c r="BA17878" s="61"/>
    </row>
    <row r="17879" spans="39:53" x14ac:dyDescent="0.2">
      <c r="AM17879" s="61"/>
      <c r="AN17879" s="61"/>
      <c r="AO17879" s="171"/>
      <c r="AP17879" s="61"/>
      <c r="AQ17879" s="61"/>
      <c r="AR17879" s="61"/>
      <c r="AS17879" s="61"/>
      <c r="AT17879" s="61"/>
      <c r="AU17879" s="61"/>
      <c r="AV17879" s="61"/>
      <c r="AW17879" s="61"/>
      <c r="AX17879" s="61"/>
      <c r="AY17879" s="61"/>
      <c r="AZ17879" s="61"/>
      <c r="BA17879" s="61"/>
    </row>
    <row r="17880" spans="39:53" x14ac:dyDescent="0.2">
      <c r="AM17880" s="61"/>
      <c r="AN17880" s="61"/>
      <c r="AO17880" s="171"/>
      <c r="AP17880" s="61"/>
      <c r="AQ17880" s="61"/>
      <c r="AR17880" s="61"/>
      <c r="AS17880" s="61"/>
      <c r="AT17880" s="61"/>
      <c r="AU17880" s="61"/>
      <c r="AV17880" s="61"/>
      <c r="AW17880" s="61"/>
      <c r="AX17880" s="61"/>
      <c r="AY17880" s="61"/>
      <c r="AZ17880" s="61"/>
      <c r="BA17880" s="61"/>
    </row>
    <row r="17881" spans="39:53" x14ac:dyDescent="0.2">
      <c r="AM17881" s="61"/>
      <c r="AN17881" s="61"/>
      <c r="AO17881" s="171"/>
      <c r="AP17881" s="61"/>
      <c r="AQ17881" s="61"/>
      <c r="AR17881" s="61"/>
      <c r="AS17881" s="61"/>
      <c r="AT17881" s="61"/>
      <c r="AU17881" s="61"/>
      <c r="AV17881" s="61"/>
      <c r="AW17881" s="61"/>
      <c r="AX17881" s="61"/>
      <c r="AY17881" s="61"/>
      <c r="AZ17881" s="61"/>
      <c r="BA17881" s="61"/>
    </row>
    <row r="17882" spans="39:53" x14ac:dyDescent="0.2">
      <c r="AM17882" s="61"/>
      <c r="AN17882" s="61"/>
      <c r="AO17882" s="171"/>
      <c r="AP17882" s="61"/>
      <c r="AQ17882" s="61"/>
      <c r="AR17882" s="61"/>
      <c r="AS17882" s="61"/>
      <c r="AT17882" s="61"/>
      <c r="AU17882" s="61"/>
      <c r="AV17882" s="61"/>
      <c r="AW17882" s="61"/>
      <c r="AX17882" s="61"/>
      <c r="AY17882" s="61"/>
      <c r="AZ17882" s="61"/>
      <c r="BA17882" s="61"/>
    </row>
    <row r="17883" spans="39:53" x14ac:dyDescent="0.2">
      <c r="AM17883" s="61"/>
      <c r="AN17883" s="61"/>
      <c r="AO17883" s="171"/>
      <c r="AP17883" s="61"/>
      <c r="AQ17883" s="61"/>
      <c r="AR17883" s="61"/>
      <c r="AS17883" s="61"/>
      <c r="AT17883" s="61"/>
      <c r="AU17883" s="61"/>
      <c r="AV17883" s="61"/>
      <c r="AW17883" s="61"/>
      <c r="AX17883" s="61"/>
      <c r="AY17883" s="61"/>
      <c r="AZ17883" s="61"/>
      <c r="BA17883" s="61"/>
    </row>
    <row r="17884" spans="39:53" x14ac:dyDescent="0.2">
      <c r="AM17884" s="61"/>
      <c r="AN17884" s="61"/>
      <c r="AO17884" s="171"/>
      <c r="AP17884" s="61"/>
      <c r="AQ17884" s="61"/>
      <c r="AR17884" s="61"/>
      <c r="AS17884" s="61"/>
      <c r="AT17884" s="61"/>
      <c r="AU17884" s="61"/>
      <c r="AV17884" s="61"/>
      <c r="AW17884" s="61"/>
      <c r="AX17884" s="61"/>
      <c r="AY17884" s="61"/>
      <c r="AZ17884" s="61"/>
      <c r="BA17884" s="61"/>
    </row>
    <row r="17885" spans="39:53" x14ac:dyDescent="0.2">
      <c r="AM17885" s="61"/>
      <c r="AN17885" s="61"/>
      <c r="AO17885" s="171"/>
      <c r="AP17885" s="61"/>
      <c r="AQ17885" s="61"/>
      <c r="AR17885" s="61"/>
      <c r="AS17885" s="61"/>
      <c r="AT17885" s="61"/>
      <c r="AU17885" s="61"/>
      <c r="AV17885" s="61"/>
      <c r="AW17885" s="61"/>
      <c r="AX17885" s="61"/>
      <c r="AY17885" s="61"/>
      <c r="AZ17885" s="61"/>
      <c r="BA17885" s="61"/>
    </row>
    <row r="17886" spans="39:53" x14ac:dyDescent="0.2">
      <c r="AM17886" s="61"/>
      <c r="AN17886" s="61"/>
      <c r="AO17886" s="171"/>
      <c r="AP17886" s="61"/>
      <c r="AQ17886" s="61"/>
      <c r="AR17886" s="61"/>
      <c r="AS17886" s="61"/>
      <c r="AT17886" s="61"/>
      <c r="AU17886" s="61"/>
      <c r="AV17886" s="61"/>
      <c r="AW17886" s="61"/>
      <c r="AX17886" s="61"/>
      <c r="AY17886" s="61"/>
      <c r="AZ17886" s="61"/>
      <c r="BA17886" s="61"/>
    </row>
    <row r="17887" spans="39:53" x14ac:dyDescent="0.2">
      <c r="AM17887" s="61"/>
      <c r="AN17887" s="61"/>
      <c r="AO17887" s="171"/>
      <c r="AP17887" s="61"/>
      <c r="AQ17887" s="61"/>
      <c r="AR17887" s="61"/>
      <c r="AS17887" s="61"/>
      <c r="AT17887" s="61"/>
      <c r="AU17887" s="61"/>
      <c r="AV17887" s="61"/>
      <c r="AW17887" s="61"/>
      <c r="AX17887" s="61"/>
      <c r="AY17887" s="61"/>
      <c r="AZ17887" s="61"/>
      <c r="BA17887" s="61"/>
    </row>
    <row r="17888" spans="39:53" x14ac:dyDescent="0.2">
      <c r="AM17888" s="61"/>
      <c r="AN17888" s="61"/>
      <c r="AO17888" s="171"/>
      <c r="AP17888" s="61"/>
      <c r="AQ17888" s="61"/>
      <c r="AR17888" s="61"/>
      <c r="AS17888" s="61"/>
      <c r="AT17888" s="61"/>
      <c r="AU17888" s="61"/>
      <c r="AV17888" s="61"/>
      <c r="AW17888" s="61"/>
      <c r="AX17888" s="61"/>
      <c r="AY17888" s="61"/>
      <c r="AZ17888" s="61"/>
      <c r="BA17888" s="61"/>
    </row>
    <row r="17889" spans="39:53" x14ac:dyDescent="0.2">
      <c r="AM17889" s="61"/>
      <c r="AN17889" s="61"/>
      <c r="AO17889" s="171"/>
      <c r="AP17889" s="61"/>
      <c r="AQ17889" s="61"/>
      <c r="AR17889" s="61"/>
      <c r="AS17889" s="61"/>
      <c r="AT17889" s="61"/>
      <c r="AU17889" s="61"/>
      <c r="AV17889" s="61"/>
      <c r="AW17889" s="61"/>
      <c r="AX17889" s="61"/>
      <c r="AY17889" s="61"/>
      <c r="AZ17889" s="61"/>
      <c r="BA17889" s="61"/>
    </row>
    <row r="17890" spans="39:53" x14ac:dyDescent="0.2">
      <c r="AM17890" s="61"/>
      <c r="AN17890" s="61"/>
      <c r="AO17890" s="171"/>
      <c r="AP17890" s="61"/>
      <c r="AQ17890" s="61"/>
      <c r="AR17890" s="61"/>
      <c r="AS17890" s="61"/>
      <c r="AT17890" s="61"/>
      <c r="AU17890" s="61"/>
      <c r="AV17890" s="61"/>
      <c r="AW17890" s="61"/>
      <c r="AX17890" s="61"/>
      <c r="AY17890" s="61"/>
      <c r="AZ17890" s="61"/>
      <c r="BA17890" s="61"/>
    </row>
    <row r="17891" spans="39:53" x14ac:dyDescent="0.2">
      <c r="AM17891" s="61"/>
      <c r="AN17891" s="61"/>
      <c r="AO17891" s="171"/>
      <c r="AP17891" s="61"/>
      <c r="AQ17891" s="61"/>
      <c r="AR17891" s="61"/>
      <c r="AS17891" s="61"/>
      <c r="AT17891" s="61"/>
      <c r="AU17891" s="61"/>
      <c r="AV17891" s="61"/>
      <c r="AW17891" s="61"/>
      <c r="AX17891" s="61"/>
      <c r="AY17891" s="61"/>
      <c r="AZ17891" s="61"/>
      <c r="BA17891" s="61"/>
    </row>
    <row r="17892" spans="39:53" x14ac:dyDescent="0.2">
      <c r="AM17892" s="61"/>
      <c r="AN17892" s="61"/>
      <c r="AO17892" s="171"/>
      <c r="AP17892" s="61"/>
      <c r="AQ17892" s="61"/>
      <c r="AR17892" s="61"/>
      <c r="AS17892" s="61"/>
      <c r="AT17892" s="61"/>
      <c r="AU17892" s="61"/>
      <c r="AV17892" s="61"/>
      <c r="AW17892" s="61"/>
      <c r="AX17892" s="61"/>
      <c r="AY17892" s="61"/>
      <c r="AZ17892" s="61"/>
      <c r="BA17892" s="61"/>
    </row>
    <row r="17893" spans="39:53" x14ac:dyDescent="0.2">
      <c r="AM17893" s="61"/>
      <c r="AN17893" s="61"/>
      <c r="AO17893" s="171"/>
      <c r="AP17893" s="61"/>
      <c r="AQ17893" s="61"/>
      <c r="AR17893" s="61"/>
      <c r="AS17893" s="61"/>
      <c r="AT17893" s="61"/>
      <c r="AU17893" s="61"/>
      <c r="AV17893" s="61"/>
      <c r="AW17893" s="61"/>
      <c r="AX17893" s="61"/>
      <c r="AY17893" s="61"/>
      <c r="AZ17893" s="61"/>
      <c r="BA17893" s="61"/>
    </row>
    <row r="17894" spans="39:53" x14ac:dyDescent="0.2">
      <c r="AM17894" s="61"/>
      <c r="AN17894" s="61"/>
      <c r="AO17894" s="171"/>
      <c r="AP17894" s="61"/>
      <c r="AQ17894" s="61"/>
      <c r="AR17894" s="61"/>
      <c r="AS17894" s="61"/>
      <c r="AT17894" s="61"/>
      <c r="AU17894" s="61"/>
      <c r="AV17894" s="61"/>
      <c r="AW17894" s="61"/>
      <c r="AX17894" s="61"/>
      <c r="AY17894" s="61"/>
      <c r="AZ17894" s="61"/>
      <c r="BA17894" s="61"/>
    </row>
    <row r="17895" spans="39:53" x14ac:dyDescent="0.2">
      <c r="AM17895" s="61"/>
      <c r="AN17895" s="61"/>
      <c r="AO17895" s="171"/>
      <c r="AP17895" s="61"/>
      <c r="AQ17895" s="61"/>
      <c r="AR17895" s="61"/>
      <c r="AS17895" s="61"/>
      <c r="AT17895" s="61"/>
      <c r="AU17895" s="61"/>
      <c r="AV17895" s="61"/>
      <c r="AW17895" s="61"/>
      <c r="AX17895" s="61"/>
      <c r="AY17895" s="61"/>
      <c r="AZ17895" s="61"/>
      <c r="BA17895" s="61"/>
    </row>
    <row r="17896" spans="39:53" x14ac:dyDescent="0.2">
      <c r="AM17896" s="61"/>
      <c r="AN17896" s="61"/>
      <c r="AO17896" s="171"/>
      <c r="AP17896" s="61"/>
      <c r="AQ17896" s="61"/>
      <c r="AR17896" s="61"/>
      <c r="AS17896" s="61"/>
      <c r="AT17896" s="61"/>
      <c r="AU17896" s="61"/>
      <c r="AV17896" s="61"/>
      <c r="AW17896" s="61"/>
      <c r="AX17896" s="61"/>
      <c r="AY17896" s="61"/>
      <c r="AZ17896" s="61"/>
      <c r="BA17896" s="61"/>
    </row>
    <row r="17897" spans="39:53" x14ac:dyDescent="0.2">
      <c r="AM17897" s="61"/>
      <c r="AN17897" s="61"/>
      <c r="AO17897" s="171"/>
      <c r="AP17897" s="61"/>
      <c r="AQ17897" s="61"/>
      <c r="AR17897" s="61"/>
      <c r="AS17897" s="61"/>
      <c r="AT17897" s="61"/>
      <c r="AU17897" s="61"/>
      <c r="AV17897" s="61"/>
      <c r="AW17897" s="61"/>
      <c r="AX17897" s="61"/>
      <c r="AY17897" s="61"/>
      <c r="AZ17897" s="61"/>
      <c r="BA17897" s="61"/>
    </row>
    <row r="17898" spans="39:53" x14ac:dyDescent="0.2">
      <c r="AM17898" s="61"/>
      <c r="AN17898" s="61"/>
      <c r="AO17898" s="171"/>
      <c r="AP17898" s="61"/>
      <c r="AQ17898" s="61"/>
      <c r="AR17898" s="61"/>
      <c r="AS17898" s="61"/>
      <c r="AT17898" s="61"/>
      <c r="AU17898" s="61"/>
      <c r="AV17898" s="61"/>
      <c r="AW17898" s="61"/>
      <c r="AX17898" s="61"/>
      <c r="AY17898" s="61"/>
      <c r="AZ17898" s="61"/>
      <c r="BA17898" s="61"/>
    </row>
    <row r="17899" spans="39:53" x14ac:dyDescent="0.2">
      <c r="AM17899" s="61"/>
      <c r="AN17899" s="61"/>
      <c r="AO17899" s="171"/>
      <c r="AP17899" s="61"/>
      <c r="AQ17899" s="61"/>
      <c r="AR17899" s="61"/>
      <c r="AS17899" s="61"/>
      <c r="AT17899" s="61"/>
      <c r="AU17899" s="61"/>
      <c r="AV17899" s="61"/>
      <c r="AW17899" s="61"/>
      <c r="AX17899" s="61"/>
      <c r="AY17899" s="61"/>
      <c r="AZ17899" s="61"/>
      <c r="BA17899" s="61"/>
    </row>
    <row r="17900" spans="39:53" x14ac:dyDescent="0.2">
      <c r="AM17900" s="61"/>
      <c r="AN17900" s="61"/>
      <c r="AO17900" s="171"/>
      <c r="AP17900" s="61"/>
      <c r="AQ17900" s="61"/>
      <c r="AR17900" s="61"/>
      <c r="AS17900" s="61"/>
      <c r="AT17900" s="61"/>
      <c r="AU17900" s="61"/>
      <c r="AV17900" s="61"/>
      <c r="AW17900" s="61"/>
      <c r="AX17900" s="61"/>
      <c r="AY17900" s="61"/>
      <c r="AZ17900" s="61"/>
      <c r="BA17900" s="61"/>
    </row>
    <row r="17901" spans="39:53" x14ac:dyDescent="0.2">
      <c r="AM17901" s="61"/>
      <c r="AN17901" s="61"/>
      <c r="AO17901" s="171"/>
      <c r="AP17901" s="61"/>
      <c r="AQ17901" s="61"/>
      <c r="AR17901" s="61"/>
      <c r="AS17901" s="61"/>
      <c r="AT17901" s="61"/>
      <c r="AU17901" s="61"/>
      <c r="AV17901" s="61"/>
      <c r="AW17901" s="61"/>
      <c r="AX17901" s="61"/>
      <c r="AY17901" s="61"/>
      <c r="AZ17901" s="61"/>
      <c r="BA17901" s="61"/>
    </row>
    <row r="17902" spans="39:53" x14ac:dyDescent="0.2">
      <c r="AM17902" s="61"/>
      <c r="AN17902" s="61"/>
      <c r="AO17902" s="171"/>
      <c r="AP17902" s="61"/>
      <c r="AQ17902" s="61"/>
      <c r="AR17902" s="61"/>
      <c r="AS17902" s="61"/>
      <c r="AT17902" s="61"/>
      <c r="AU17902" s="61"/>
      <c r="AV17902" s="61"/>
      <c r="AW17902" s="61"/>
      <c r="AX17902" s="61"/>
      <c r="AY17902" s="61"/>
      <c r="AZ17902" s="61"/>
      <c r="BA17902" s="61"/>
    </row>
    <row r="17903" spans="39:53" x14ac:dyDescent="0.2">
      <c r="AM17903" s="61"/>
      <c r="AN17903" s="61"/>
      <c r="AO17903" s="171"/>
      <c r="AP17903" s="61"/>
      <c r="AQ17903" s="61"/>
      <c r="AR17903" s="61"/>
      <c r="AS17903" s="61"/>
      <c r="AT17903" s="61"/>
      <c r="AU17903" s="61"/>
      <c r="AV17903" s="61"/>
      <c r="AW17903" s="61"/>
      <c r="AX17903" s="61"/>
      <c r="AY17903" s="61"/>
      <c r="AZ17903" s="61"/>
      <c r="BA17903" s="61"/>
    </row>
    <row r="17904" spans="39:53" x14ac:dyDescent="0.2">
      <c r="AM17904" s="61"/>
      <c r="AN17904" s="61"/>
      <c r="AO17904" s="171"/>
      <c r="AP17904" s="61"/>
      <c r="AQ17904" s="61"/>
      <c r="AR17904" s="61"/>
      <c r="AS17904" s="61"/>
      <c r="AT17904" s="61"/>
      <c r="AU17904" s="61"/>
      <c r="AV17904" s="61"/>
      <c r="AW17904" s="61"/>
      <c r="AX17904" s="61"/>
      <c r="AY17904" s="61"/>
      <c r="AZ17904" s="61"/>
      <c r="BA17904" s="61"/>
    </row>
    <row r="17905" spans="39:53" x14ac:dyDescent="0.2">
      <c r="AM17905" s="61"/>
      <c r="AN17905" s="61"/>
      <c r="AO17905" s="171"/>
      <c r="AP17905" s="61"/>
      <c r="AQ17905" s="61"/>
      <c r="AR17905" s="61"/>
      <c r="AS17905" s="61"/>
      <c r="AT17905" s="61"/>
      <c r="AU17905" s="61"/>
      <c r="AV17905" s="61"/>
      <c r="AW17905" s="61"/>
      <c r="AX17905" s="61"/>
      <c r="AY17905" s="61"/>
      <c r="AZ17905" s="61"/>
      <c r="BA17905" s="61"/>
    </row>
    <row r="17906" spans="39:53" x14ac:dyDescent="0.2">
      <c r="AM17906" s="61"/>
      <c r="AN17906" s="61"/>
      <c r="AO17906" s="171"/>
      <c r="AP17906" s="61"/>
      <c r="AQ17906" s="61"/>
      <c r="AR17906" s="61"/>
      <c r="AS17906" s="61"/>
      <c r="AT17906" s="61"/>
      <c r="AU17906" s="61"/>
      <c r="AV17906" s="61"/>
      <c r="AW17906" s="61"/>
      <c r="AX17906" s="61"/>
      <c r="AY17906" s="61"/>
      <c r="AZ17906" s="61"/>
      <c r="BA17906" s="61"/>
    </row>
    <row r="17907" spans="39:53" x14ac:dyDescent="0.2">
      <c r="AM17907" s="61"/>
      <c r="AN17907" s="61"/>
      <c r="AO17907" s="171"/>
      <c r="AP17907" s="61"/>
      <c r="AQ17907" s="61"/>
      <c r="AR17907" s="61"/>
      <c r="AS17907" s="61"/>
      <c r="AT17907" s="61"/>
      <c r="AU17907" s="61"/>
      <c r="AV17907" s="61"/>
      <c r="AW17907" s="61"/>
      <c r="AX17907" s="61"/>
      <c r="AY17907" s="61"/>
      <c r="AZ17907" s="61"/>
      <c r="BA17907" s="61"/>
    </row>
    <row r="17908" spans="39:53" x14ac:dyDescent="0.2">
      <c r="AM17908" s="61"/>
      <c r="AN17908" s="61"/>
      <c r="AO17908" s="171"/>
      <c r="AP17908" s="61"/>
      <c r="AQ17908" s="61"/>
      <c r="AR17908" s="61"/>
      <c r="AS17908" s="61"/>
      <c r="AT17908" s="61"/>
      <c r="AU17908" s="61"/>
      <c r="AV17908" s="61"/>
      <c r="AW17908" s="61"/>
      <c r="AX17908" s="61"/>
      <c r="AY17908" s="61"/>
      <c r="AZ17908" s="61"/>
      <c r="BA17908" s="61"/>
    </row>
    <row r="17909" spans="39:53" x14ac:dyDescent="0.2">
      <c r="AM17909" s="61"/>
      <c r="AN17909" s="61"/>
      <c r="AO17909" s="171"/>
      <c r="AP17909" s="61"/>
      <c r="AQ17909" s="61"/>
      <c r="AR17909" s="61"/>
      <c r="AS17909" s="61"/>
      <c r="AT17909" s="61"/>
      <c r="AU17909" s="61"/>
      <c r="AV17909" s="61"/>
      <c r="AW17909" s="61"/>
      <c r="AX17909" s="61"/>
      <c r="AY17909" s="61"/>
      <c r="AZ17909" s="61"/>
      <c r="BA17909" s="61"/>
    </row>
    <row r="17910" spans="39:53" x14ac:dyDescent="0.2">
      <c r="AM17910" s="61"/>
      <c r="AN17910" s="61"/>
      <c r="AO17910" s="171"/>
      <c r="AP17910" s="61"/>
      <c r="AQ17910" s="61"/>
      <c r="AR17910" s="61"/>
      <c r="AS17910" s="61"/>
      <c r="AT17910" s="61"/>
      <c r="AU17910" s="61"/>
      <c r="AV17910" s="61"/>
      <c r="AW17910" s="61"/>
      <c r="AX17910" s="61"/>
      <c r="AY17910" s="61"/>
      <c r="AZ17910" s="61"/>
      <c r="BA17910" s="61"/>
    </row>
    <row r="17911" spans="39:53" x14ac:dyDescent="0.2">
      <c r="AM17911" s="61"/>
      <c r="AN17911" s="61"/>
      <c r="AO17911" s="171"/>
      <c r="AP17911" s="61"/>
      <c r="AQ17911" s="61"/>
      <c r="AR17911" s="61"/>
      <c r="AS17911" s="61"/>
      <c r="AT17911" s="61"/>
      <c r="AU17911" s="61"/>
      <c r="AV17911" s="61"/>
      <c r="AW17911" s="61"/>
      <c r="AX17911" s="61"/>
      <c r="AY17911" s="61"/>
      <c r="AZ17911" s="61"/>
      <c r="BA17911" s="61"/>
    </row>
    <row r="17912" spans="39:53" x14ac:dyDescent="0.2">
      <c r="AM17912" s="61"/>
      <c r="AN17912" s="61"/>
      <c r="AO17912" s="171"/>
      <c r="AP17912" s="61"/>
      <c r="AQ17912" s="61"/>
      <c r="AR17912" s="61"/>
      <c r="AS17912" s="61"/>
      <c r="AT17912" s="61"/>
      <c r="AU17912" s="61"/>
      <c r="AV17912" s="61"/>
      <c r="AW17912" s="61"/>
      <c r="AX17912" s="61"/>
      <c r="AY17912" s="61"/>
      <c r="AZ17912" s="61"/>
      <c r="BA17912" s="61"/>
    </row>
    <row r="17913" spans="39:53" x14ac:dyDescent="0.2">
      <c r="AM17913" s="61"/>
      <c r="AN17913" s="61"/>
      <c r="AO17913" s="171"/>
      <c r="AP17913" s="61"/>
      <c r="AQ17913" s="61"/>
      <c r="AR17913" s="61"/>
      <c r="AS17913" s="61"/>
      <c r="AT17913" s="61"/>
      <c r="AU17913" s="61"/>
      <c r="AV17913" s="61"/>
      <c r="AW17913" s="61"/>
      <c r="AX17913" s="61"/>
      <c r="AY17913" s="61"/>
      <c r="AZ17913" s="61"/>
      <c r="BA17913" s="61"/>
    </row>
    <row r="17914" spans="39:53" x14ac:dyDescent="0.2">
      <c r="AM17914" s="61"/>
      <c r="AN17914" s="61"/>
      <c r="AO17914" s="171"/>
      <c r="AP17914" s="61"/>
      <c r="AQ17914" s="61"/>
      <c r="AR17914" s="61"/>
      <c r="AS17914" s="61"/>
      <c r="AT17914" s="61"/>
      <c r="AU17914" s="61"/>
      <c r="AV17914" s="61"/>
      <c r="AW17914" s="61"/>
      <c r="AX17914" s="61"/>
      <c r="AY17914" s="61"/>
      <c r="AZ17914" s="61"/>
      <c r="BA17914" s="61"/>
    </row>
    <row r="17915" spans="39:53" x14ac:dyDescent="0.2">
      <c r="AM17915" s="61"/>
      <c r="AN17915" s="61"/>
      <c r="AO17915" s="171"/>
      <c r="AP17915" s="61"/>
      <c r="AQ17915" s="61"/>
      <c r="AR17915" s="61"/>
      <c r="AS17915" s="61"/>
      <c r="AT17915" s="61"/>
      <c r="AU17915" s="61"/>
      <c r="AV17915" s="61"/>
      <c r="AW17915" s="61"/>
      <c r="AX17915" s="61"/>
      <c r="AY17915" s="61"/>
      <c r="AZ17915" s="61"/>
      <c r="BA17915" s="61"/>
    </row>
    <row r="17916" spans="39:53" x14ac:dyDescent="0.2">
      <c r="AM17916" s="61"/>
      <c r="AN17916" s="61"/>
      <c r="AO17916" s="171"/>
      <c r="AP17916" s="61"/>
      <c r="AQ17916" s="61"/>
      <c r="AR17916" s="61"/>
      <c r="AS17916" s="61"/>
      <c r="AT17916" s="61"/>
      <c r="AU17916" s="61"/>
      <c r="AV17916" s="61"/>
      <c r="AW17916" s="61"/>
      <c r="AX17916" s="61"/>
      <c r="AY17916" s="61"/>
      <c r="AZ17916" s="61"/>
      <c r="BA17916" s="61"/>
    </row>
    <row r="17917" spans="39:53" x14ac:dyDescent="0.2">
      <c r="AM17917" s="61"/>
      <c r="AN17917" s="61"/>
      <c r="AO17917" s="171"/>
      <c r="AP17917" s="61"/>
      <c r="AQ17917" s="61"/>
      <c r="AR17917" s="61"/>
      <c r="AS17917" s="61"/>
      <c r="AT17917" s="61"/>
      <c r="AU17917" s="61"/>
      <c r="AV17917" s="61"/>
      <c r="AW17917" s="61"/>
      <c r="AX17917" s="61"/>
      <c r="AY17917" s="61"/>
      <c r="AZ17917" s="61"/>
      <c r="BA17917" s="61"/>
    </row>
    <row r="17918" spans="39:53" x14ac:dyDescent="0.2">
      <c r="AM17918" s="61"/>
      <c r="AN17918" s="61"/>
      <c r="AO17918" s="171"/>
      <c r="AP17918" s="61"/>
      <c r="AQ17918" s="61"/>
      <c r="AR17918" s="61"/>
      <c r="AS17918" s="61"/>
      <c r="AT17918" s="61"/>
      <c r="AU17918" s="61"/>
      <c r="AV17918" s="61"/>
      <c r="AW17918" s="61"/>
      <c r="AX17918" s="61"/>
      <c r="AY17918" s="61"/>
      <c r="AZ17918" s="61"/>
      <c r="BA17918" s="61"/>
    </row>
    <row r="17919" spans="39:53" x14ac:dyDescent="0.2">
      <c r="AM17919" s="61"/>
      <c r="AN17919" s="61"/>
      <c r="AO17919" s="171"/>
      <c r="AP17919" s="61"/>
      <c r="AQ17919" s="61"/>
      <c r="AR17919" s="61"/>
      <c r="AS17919" s="61"/>
      <c r="AT17919" s="61"/>
      <c r="AU17919" s="61"/>
      <c r="AV17919" s="61"/>
      <c r="AW17919" s="61"/>
      <c r="AX17919" s="61"/>
      <c r="AY17919" s="61"/>
      <c r="AZ17919" s="61"/>
      <c r="BA17919" s="61"/>
    </row>
    <row r="17920" spans="39:53" x14ac:dyDescent="0.2">
      <c r="AM17920" s="61"/>
      <c r="AN17920" s="61"/>
      <c r="AO17920" s="171"/>
      <c r="AP17920" s="61"/>
      <c r="AQ17920" s="61"/>
      <c r="AR17920" s="61"/>
      <c r="AS17920" s="61"/>
      <c r="AT17920" s="61"/>
      <c r="AU17920" s="61"/>
      <c r="AV17920" s="61"/>
      <c r="AW17920" s="61"/>
      <c r="AX17920" s="61"/>
      <c r="AY17920" s="61"/>
      <c r="AZ17920" s="61"/>
      <c r="BA17920" s="61"/>
    </row>
    <row r="17921" spans="39:53" x14ac:dyDescent="0.2">
      <c r="AM17921" s="61"/>
      <c r="AN17921" s="61"/>
      <c r="AO17921" s="171"/>
      <c r="AP17921" s="61"/>
      <c r="AQ17921" s="61"/>
      <c r="AR17921" s="61"/>
      <c r="AS17921" s="61"/>
      <c r="AT17921" s="61"/>
      <c r="AU17921" s="61"/>
      <c r="AV17921" s="61"/>
      <c r="AW17921" s="61"/>
      <c r="AX17921" s="61"/>
      <c r="AY17921" s="61"/>
      <c r="AZ17921" s="61"/>
      <c r="BA17921" s="61"/>
    </row>
    <row r="17922" spans="39:53" x14ac:dyDescent="0.2">
      <c r="AM17922" s="61"/>
      <c r="AN17922" s="61"/>
      <c r="AO17922" s="171"/>
      <c r="AP17922" s="61"/>
      <c r="AQ17922" s="61"/>
      <c r="AR17922" s="61"/>
      <c r="AS17922" s="61"/>
      <c r="AT17922" s="61"/>
      <c r="AU17922" s="61"/>
      <c r="AV17922" s="61"/>
      <c r="AW17922" s="61"/>
      <c r="AX17922" s="61"/>
      <c r="AY17922" s="61"/>
      <c r="AZ17922" s="61"/>
      <c r="BA17922" s="61"/>
    </row>
    <row r="17923" spans="39:53" x14ac:dyDescent="0.2">
      <c r="AM17923" s="61"/>
      <c r="AN17923" s="61"/>
      <c r="AO17923" s="171"/>
      <c r="AP17923" s="61"/>
      <c r="AQ17923" s="61"/>
      <c r="AR17923" s="61"/>
      <c r="AS17923" s="61"/>
      <c r="AT17923" s="61"/>
      <c r="AU17923" s="61"/>
      <c r="AV17923" s="61"/>
      <c r="AW17923" s="61"/>
      <c r="AX17923" s="61"/>
      <c r="AY17923" s="61"/>
      <c r="AZ17923" s="61"/>
      <c r="BA17923" s="61"/>
    </row>
    <row r="17924" spans="39:53" x14ac:dyDescent="0.2">
      <c r="AM17924" s="61"/>
      <c r="AN17924" s="61"/>
      <c r="AO17924" s="171"/>
      <c r="AP17924" s="61"/>
      <c r="AQ17924" s="61"/>
      <c r="AR17924" s="61"/>
      <c r="AS17924" s="61"/>
      <c r="AT17924" s="61"/>
      <c r="AU17924" s="61"/>
      <c r="AV17924" s="61"/>
      <c r="AW17924" s="61"/>
      <c r="AX17924" s="61"/>
      <c r="AY17924" s="61"/>
      <c r="AZ17924" s="61"/>
      <c r="BA17924" s="61"/>
    </row>
    <row r="17925" spans="39:53" x14ac:dyDescent="0.2">
      <c r="AM17925" s="61"/>
      <c r="AN17925" s="61"/>
      <c r="AO17925" s="171"/>
      <c r="AP17925" s="61"/>
      <c r="AQ17925" s="61"/>
      <c r="AR17925" s="61"/>
      <c r="AS17925" s="61"/>
      <c r="AT17925" s="61"/>
      <c r="AU17925" s="61"/>
      <c r="AV17925" s="61"/>
      <c r="AW17925" s="61"/>
      <c r="AX17925" s="61"/>
      <c r="AY17925" s="61"/>
      <c r="AZ17925" s="61"/>
      <c r="BA17925" s="61"/>
    </row>
    <row r="17926" spans="39:53" x14ac:dyDescent="0.2">
      <c r="AM17926" s="61"/>
      <c r="AN17926" s="61"/>
      <c r="AO17926" s="171"/>
      <c r="AP17926" s="61"/>
      <c r="AQ17926" s="61"/>
      <c r="AR17926" s="61"/>
      <c r="AS17926" s="61"/>
      <c r="AT17926" s="61"/>
      <c r="AU17926" s="61"/>
      <c r="AV17926" s="61"/>
      <c r="AW17926" s="61"/>
      <c r="AX17926" s="61"/>
      <c r="AY17926" s="61"/>
      <c r="AZ17926" s="61"/>
      <c r="BA17926" s="61"/>
    </row>
    <row r="17927" spans="39:53" x14ac:dyDescent="0.2">
      <c r="AM17927" s="61"/>
      <c r="AN17927" s="61"/>
      <c r="AO17927" s="171"/>
      <c r="AP17927" s="61"/>
      <c r="AQ17927" s="61"/>
      <c r="AR17927" s="61"/>
      <c r="AS17927" s="61"/>
      <c r="AT17927" s="61"/>
      <c r="AU17927" s="61"/>
      <c r="AV17927" s="61"/>
      <c r="AW17927" s="61"/>
      <c r="AX17927" s="61"/>
      <c r="AY17927" s="61"/>
      <c r="AZ17927" s="61"/>
      <c r="BA17927" s="61"/>
    </row>
    <row r="17928" spans="39:53" x14ac:dyDescent="0.2">
      <c r="AM17928" s="61"/>
      <c r="AN17928" s="61"/>
      <c r="AO17928" s="171"/>
      <c r="AP17928" s="61"/>
      <c r="AQ17928" s="61"/>
      <c r="AR17928" s="61"/>
      <c r="AS17928" s="61"/>
      <c r="AT17928" s="61"/>
      <c r="AU17928" s="61"/>
      <c r="AV17928" s="61"/>
      <c r="AW17928" s="61"/>
      <c r="AX17928" s="61"/>
      <c r="AY17928" s="61"/>
      <c r="AZ17928" s="61"/>
      <c r="BA17928" s="61"/>
    </row>
    <row r="17929" spans="39:53" x14ac:dyDescent="0.2">
      <c r="AM17929" s="61"/>
      <c r="AN17929" s="61"/>
      <c r="AO17929" s="171"/>
      <c r="AP17929" s="61"/>
      <c r="AQ17929" s="61"/>
      <c r="AR17929" s="61"/>
      <c r="AS17929" s="61"/>
      <c r="AT17929" s="61"/>
      <c r="AU17929" s="61"/>
      <c r="AV17929" s="61"/>
      <c r="AW17929" s="61"/>
      <c r="AX17929" s="61"/>
      <c r="AY17929" s="61"/>
      <c r="AZ17929" s="61"/>
      <c r="BA17929" s="61"/>
    </row>
    <row r="17930" spans="39:53" x14ac:dyDescent="0.2">
      <c r="AM17930" s="61"/>
      <c r="AN17930" s="61"/>
      <c r="AO17930" s="171"/>
      <c r="AP17930" s="61"/>
      <c r="AQ17930" s="61"/>
      <c r="AR17930" s="61"/>
      <c r="AS17930" s="61"/>
      <c r="AT17930" s="61"/>
      <c r="AU17930" s="61"/>
      <c r="AV17930" s="61"/>
      <c r="AW17930" s="61"/>
      <c r="AX17930" s="61"/>
      <c r="AY17930" s="61"/>
      <c r="AZ17930" s="61"/>
      <c r="BA17930" s="61"/>
    </row>
    <row r="17931" spans="39:53" x14ac:dyDescent="0.2">
      <c r="AM17931" s="61"/>
      <c r="AN17931" s="61"/>
      <c r="AO17931" s="171"/>
      <c r="AP17931" s="61"/>
      <c r="AQ17931" s="61"/>
      <c r="AR17931" s="61"/>
      <c r="AS17931" s="61"/>
      <c r="AT17931" s="61"/>
      <c r="AU17931" s="61"/>
      <c r="AV17931" s="61"/>
      <c r="AW17931" s="61"/>
      <c r="AX17931" s="61"/>
      <c r="AY17931" s="61"/>
      <c r="AZ17931" s="61"/>
      <c r="BA17931" s="61"/>
    </row>
    <row r="17932" spans="39:53" x14ac:dyDescent="0.2">
      <c r="AM17932" s="61"/>
      <c r="AN17932" s="61"/>
      <c r="AO17932" s="171"/>
      <c r="AP17932" s="61"/>
      <c r="AQ17932" s="61"/>
      <c r="AR17932" s="61"/>
      <c r="AS17932" s="61"/>
      <c r="AT17932" s="61"/>
      <c r="AU17932" s="61"/>
      <c r="AV17932" s="61"/>
      <c r="AW17932" s="61"/>
      <c r="AX17932" s="61"/>
      <c r="AY17932" s="61"/>
      <c r="AZ17932" s="61"/>
      <c r="BA17932" s="61"/>
    </row>
    <row r="17933" spans="39:53" x14ac:dyDescent="0.2">
      <c r="AM17933" s="61"/>
      <c r="AN17933" s="61"/>
      <c r="AO17933" s="171"/>
      <c r="AP17933" s="61"/>
      <c r="AQ17933" s="61"/>
      <c r="AR17933" s="61"/>
      <c r="AS17933" s="61"/>
      <c r="AT17933" s="61"/>
      <c r="AU17933" s="61"/>
      <c r="AV17933" s="61"/>
      <c r="AW17933" s="61"/>
      <c r="AX17933" s="61"/>
      <c r="AY17933" s="61"/>
      <c r="AZ17933" s="61"/>
      <c r="BA17933" s="61"/>
    </row>
    <row r="17934" spans="39:53" x14ac:dyDescent="0.2">
      <c r="AM17934" s="61"/>
      <c r="AN17934" s="61"/>
      <c r="AO17934" s="171"/>
      <c r="AP17934" s="61"/>
      <c r="AQ17934" s="61"/>
      <c r="AR17934" s="61"/>
      <c r="AS17934" s="61"/>
      <c r="AT17934" s="61"/>
      <c r="AU17934" s="61"/>
      <c r="AV17934" s="61"/>
      <c r="AW17934" s="61"/>
      <c r="AX17934" s="61"/>
      <c r="AY17934" s="61"/>
      <c r="AZ17934" s="61"/>
      <c r="BA17934" s="61"/>
    </row>
    <row r="17935" spans="39:53" x14ac:dyDescent="0.2">
      <c r="AM17935" s="61"/>
      <c r="AN17935" s="61"/>
      <c r="AO17935" s="171"/>
      <c r="AP17935" s="61"/>
      <c r="AQ17935" s="61"/>
      <c r="AR17935" s="61"/>
      <c r="AS17935" s="61"/>
      <c r="AT17935" s="61"/>
      <c r="AU17935" s="61"/>
      <c r="AV17935" s="61"/>
      <c r="AW17935" s="61"/>
      <c r="AX17935" s="61"/>
      <c r="AY17935" s="61"/>
      <c r="AZ17935" s="61"/>
      <c r="BA17935" s="61"/>
    </row>
    <row r="17936" spans="39:53" x14ac:dyDescent="0.2">
      <c r="AM17936" s="61"/>
      <c r="AN17936" s="61"/>
      <c r="AO17936" s="171"/>
      <c r="AP17936" s="61"/>
      <c r="AQ17936" s="61"/>
      <c r="AR17936" s="61"/>
      <c r="AS17936" s="61"/>
      <c r="AT17936" s="61"/>
      <c r="AU17936" s="61"/>
      <c r="AV17936" s="61"/>
      <c r="AW17936" s="61"/>
      <c r="AX17936" s="61"/>
      <c r="AY17936" s="61"/>
      <c r="AZ17936" s="61"/>
      <c r="BA17936" s="61"/>
    </row>
    <row r="17937" spans="39:53" x14ac:dyDescent="0.2">
      <c r="AM17937" s="61"/>
      <c r="AN17937" s="61"/>
      <c r="AO17937" s="171"/>
      <c r="AP17937" s="61"/>
      <c r="AQ17937" s="61"/>
      <c r="AR17937" s="61"/>
      <c r="AS17937" s="61"/>
      <c r="AT17937" s="61"/>
      <c r="AU17937" s="61"/>
      <c r="AV17937" s="61"/>
      <c r="AW17937" s="61"/>
      <c r="AX17937" s="61"/>
      <c r="AY17937" s="61"/>
      <c r="AZ17937" s="61"/>
      <c r="BA17937" s="61"/>
    </row>
    <row r="17938" spans="39:53" x14ac:dyDescent="0.2">
      <c r="AM17938" s="61"/>
      <c r="AN17938" s="61"/>
      <c r="AO17938" s="171"/>
      <c r="AP17938" s="61"/>
      <c r="AQ17938" s="61"/>
      <c r="AR17938" s="61"/>
      <c r="AS17938" s="61"/>
      <c r="AT17938" s="61"/>
      <c r="AU17938" s="61"/>
      <c r="AV17938" s="61"/>
      <c r="AW17938" s="61"/>
      <c r="AX17938" s="61"/>
      <c r="AY17938" s="61"/>
      <c r="AZ17938" s="61"/>
      <c r="BA17938" s="61"/>
    </row>
    <row r="17939" spans="39:53" x14ac:dyDescent="0.2">
      <c r="AM17939" s="61"/>
      <c r="AN17939" s="61"/>
      <c r="AO17939" s="171"/>
      <c r="AP17939" s="61"/>
      <c r="AQ17939" s="61"/>
      <c r="AR17939" s="61"/>
      <c r="AS17939" s="61"/>
      <c r="AT17939" s="61"/>
      <c r="AU17939" s="61"/>
      <c r="AV17939" s="61"/>
      <c r="AW17939" s="61"/>
      <c r="AX17939" s="61"/>
      <c r="AY17939" s="61"/>
      <c r="AZ17939" s="61"/>
      <c r="BA17939" s="61"/>
    </row>
    <row r="17940" spans="39:53" x14ac:dyDescent="0.2">
      <c r="AM17940" s="61"/>
      <c r="AN17940" s="61"/>
      <c r="AO17940" s="171"/>
      <c r="AP17940" s="61"/>
      <c r="AQ17940" s="61"/>
      <c r="AR17940" s="61"/>
      <c r="AS17940" s="61"/>
      <c r="AT17940" s="61"/>
      <c r="AU17940" s="61"/>
      <c r="AV17940" s="61"/>
      <c r="AW17940" s="61"/>
      <c r="AX17940" s="61"/>
      <c r="AY17940" s="61"/>
      <c r="AZ17940" s="61"/>
      <c r="BA17940" s="61"/>
    </row>
    <row r="17941" spans="39:53" x14ac:dyDescent="0.2">
      <c r="AM17941" s="61"/>
      <c r="AN17941" s="61"/>
      <c r="AO17941" s="171"/>
      <c r="AP17941" s="61"/>
      <c r="AQ17941" s="61"/>
      <c r="AR17941" s="61"/>
      <c r="AS17941" s="61"/>
      <c r="AT17941" s="61"/>
      <c r="AU17941" s="61"/>
      <c r="AV17941" s="61"/>
      <c r="AW17941" s="61"/>
      <c r="AX17941" s="61"/>
      <c r="AY17941" s="61"/>
      <c r="AZ17941" s="61"/>
      <c r="BA17941" s="61"/>
    </row>
    <row r="17942" spans="39:53" x14ac:dyDescent="0.2">
      <c r="AM17942" s="61"/>
      <c r="AN17942" s="61"/>
      <c r="AO17942" s="171"/>
      <c r="AP17942" s="61"/>
      <c r="AQ17942" s="61"/>
      <c r="AR17942" s="61"/>
      <c r="AS17942" s="61"/>
      <c r="AT17942" s="61"/>
      <c r="AU17942" s="61"/>
      <c r="AV17942" s="61"/>
      <c r="AW17942" s="61"/>
      <c r="AX17942" s="61"/>
      <c r="AY17942" s="61"/>
      <c r="AZ17942" s="61"/>
      <c r="BA17942" s="61"/>
    </row>
    <row r="17943" spans="39:53" x14ac:dyDescent="0.2">
      <c r="AM17943" s="61"/>
      <c r="AN17943" s="61"/>
      <c r="AO17943" s="171"/>
      <c r="AP17943" s="61"/>
      <c r="AQ17943" s="61"/>
      <c r="AR17943" s="61"/>
      <c r="AS17943" s="61"/>
      <c r="AT17943" s="61"/>
      <c r="AU17943" s="61"/>
      <c r="AV17943" s="61"/>
      <c r="AW17943" s="61"/>
      <c r="AX17943" s="61"/>
      <c r="AY17943" s="61"/>
      <c r="AZ17943" s="61"/>
      <c r="BA17943" s="61"/>
    </row>
    <row r="17944" spans="39:53" x14ac:dyDescent="0.2">
      <c r="AM17944" s="61"/>
      <c r="AN17944" s="61"/>
      <c r="AO17944" s="171"/>
      <c r="AP17944" s="61"/>
      <c r="AQ17944" s="61"/>
      <c r="AR17944" s="61"/>
      <c r="AS17944" s="61"/>
      <c r="AT17944" s="61"/>
      <c r="AU17944" s="61"/>
      <c r="AV17944" s="61"/>
      <c r="AW17944" s="61"/>
      <c r="AX17944" s="61"/>
      <c r="AY17944" s="61"/>
      <c r="AZ17944" s="61"/>
      <c r="BA17944" s="61"/>
    </row>
    <row r="17945" spans="39:53" x14ac:dyDescent="0.2">
      <c r="AM17945" s="61"/>
      <c r="AN17945" s="61"/>
      <c r="AO17945" s="171"/>
      <c r="AP17945" s="61"/>
      <c r="AQ17945" s="61"/>
      <c r="AR17945" s="61"/>
      <c r="AS17945" s="61"/>
      <c r="AT17945" s="61"/>
      <c r="AU17945" s="61"/>
      <c r="AV17945" s="61"/>
      <c r="AW17945" s="61"/>
      <c r="AX17945" s="61"/>
      <c r="AY17945" s="61"/>
      <c r="AZ17945" s="61"/>
      <c r="BA17945" s="61"/>
    </row>
    <row r="17946" spans="39:53" x14ac:dyDescent="0.2">
      <c r="AM17946" s="61"/>
      <c r="AN17946" s="61"/>
      <c r="AO17946" s="171"/>
      <c r="AP17946" s="61"/>
      <c r="AQ17946" s="61"/>
      <c r="AR17946" s="61"/>
      <c r="AS17946" s="61"/>
      <c r="AT17946" s="61"/>
      <c r="AU17946" s="61"/>
      <c r="AV17946" s="61"/>
      <c r="AW17946" s="61"/>
      <c r="AX17946" s="61"/>
      <c r="AY17946" s="61"/>
      <c r="AZ17946" s="61"/>
      <c r="BA17946" s="61"/>
    </row>
    <row r="17947" spans="39:53" x14ac:dyDescent="0.2">
      <c r="AM17947" s="61"/>
      <c r="AN17947" s="61"/>
      <c r="AO17947" s="171"/>
      <c r="AP17947" s="61"/>
      <c r="AQ17947" s="61"/>
      <c r="AR17947" s="61"/>
      <c r="AS17947" s="61"/>
      <c r="AT17947" s="61"/>
      <c r="AU17947" s="61"/>
      <c r="AV17947" s="61"/>
      <c r="AW17947" s="61"/>
      <c r="AX17947" s="61"/>
      <c r="AY17947" s="61"/>
      <c r="AZ17947" s="61"/>
      <c r="BA17947" s="61"/>
    </row>
    <row r="17948" spans="39:53" x14ac:dyDescent="0.2">
      <c r="AM17948" s="61"/>
      <c r="AN17948" s="61"/>
      <c r="AO17948" s="171"/>
      <c r="AP17948" s="61"/>
      <c r="AQ17948" s="61"/>
      <c r="AR17948" s="61"/>
      <c r="AS17948" s="61"/>
      <c r="AT17948" s="61"/>
      <c r="AU17948" s="61"/>
      <c r="AV17948" s="61"/>
      <c r="AW17948" s="61"/>
      <c r="AX17948" s="61"/>
      <c r="AY17948" s="61"/>
      <c r="AZ17948" s="61"/>
      <c r="BA17948" s="61"/>
    </row>
    <row r="17949" spans="39:53" x14ac:dyDescent="0.2">
      <c r="AM17949" s="61"/>
      <c r="AN17949" s="61"/>
      <c r="AO17949" s="171"/>
      <c r="AP17949" s="61"/>
      <c r="AQ17949" s="61"/>
      <c r="AR17949" s="61"/>
      <c r="AS17949" s="61"/>
      <c r="AT17949" s="61"/>
      <c r="AU17949" s="61"/>
      <c r="AV17949" s="61"/>
      <c r="AW17949" s="61"/>
      <c r="AX17949" s="61"/>
      <c r="AY17949" s="61"/>
      <c r="AZ17949" s="61"/>
      <c r="BA17949" s="61"/>
    </row>
    <row r="17950" spans="39:53" x14ac:dyDescent="0.2">
      <c r="AM17950" s="61"/>
      <c r="AN17950" s="61"/>
      <c r="AO17950" s="171"/>
      <c r="AP17950" s="61"/>
      <c r="AQ17950" s="61"/>
      <c r="AR17950" s="61"/>
      <c r="AS17950" s="61"/>
      <c r="AT17950" s="61"/>
      <c r="AU17950" s="61"/>
      <c r="AV17950" s="61"/>
      <c r="AW17950" s="61"/>
      <c r="AX17950" s="61"/>
      <c r="AY17950" s="61"/>
      <c r="AZ17950" s="61"/>
      <c r="BA17950" s="61"/>
    </row>
    <row r="17951" spans="39:53" x14ac:dyDescent="0.2">
      <c r="AM17951" s="61"/>
      <c r="AN17951" s="61"/>
      <c r="AO17951" s="171"/>
      <c r="AP17951" s="61"/>
      <c r="AQ17951" s="61"/>
      <c r="AR17951" s="61"/>
      <c r="AS17951" s="61"/>
      <c r="AT17951" s="61"/>
      <c r="AU17951" s="61"/>
      <c r="AV17951" s="61"/>
      <c r="AW17951" s="61"/>
      <c r="AX17951" s="61"/>
      <c r="AY17951" s="61"/>
      <c r="AZ17951" s="61"/>
      <c r="BA17951" s="61"/>
    </row>
    <row r="17952" spans="39:53" x14ac:dyDescent="0.2">
      <c r="AM17952" s="61"/>
      <c r="AN17952" s="61"/>
      <c r="AO17952" s="171"/>
      <c r="AP17952" s="61"/>
      <c r="AQ17952" s="61"/>
      <c r="AR17952" s="61"/>
      <c r="AS17952" s="61"/>
      <c r="AT17952" s="61"/>
      <c r="AU17952" s="61"/>
      <c r="AV17952" s="61"/>
      <c r="AW17952" s="61"/>
      <c r="AX17952" s="61"/>
      <c r="AY17952" s="61"/>
      <c r="AZ17952" s="61"/>
      <c r="BA17952" s="61"/>
    </row>
    <row r="17953" spans="39:53" x14ac:dyDescent="0.2">
      <c r="AM17953" s="61"/>
      <c r="AN17953" s="61"/>
      <c r="AO17953" s="171"/>
      <c r="AP17953" s="61"/>
      <c r="AQ17953" s="61"/>
      <c r="AR17953" s="61"/>
      <c r="AS17953" s="61"/>
      <c r="AT17953" s="61"/>
      <c r="AU17953" s="61"/>
      <c r="AV17953" s="61"/>
      <c r="AW17953" s="61"/>
      <c r="AX17953" s="61"/>
      <c r="AY17953" s="61"/>
      <c r="AZ17953" s="61"/>
      <c r="BA17953" s="61"/>
    </row>
    <row r="17954" spans="39:53" x14ac:dyDescent="0.2">
      <c r="AM17954" s="61"/>
      <c r="AN17954" s="61"/>
      <c r="AO17954" s="171"/>
      <c r="AP17954" s="61"/>
      <c r="AQ17954" s="61"/>
      <c r="AR17954" s="61"/>
      <c r="AS17954" s="61"/>
      <c r="AT17954" s="61"/>
      <c r="AU17954" s="61"/>
      <c r="AV17954" s="61"/>
      <c r="AW17954" s="61"/>
      <c r="AX17954" s="61"/>
      <c r="AY17954" s="61"/>
      <c r="AZ17954" s="61"/>
      <c r="BA17954" s="61"/>
    </row>
    <row r="17955" spans="39:53" x14ac:dyDescent="0.2">
      <c r="AM17955" s="61"/>
      <c r="AN17955" s="61"/>
      <c r="AO17955" s="171"/>
      <c r="AP17955" s="61"/>
      <c r="AQ17955" s="61"/>
      <c r="AR17955" s="61"/>
      <c r="AS17955" s="61"/>
      <c r="AT17955" s="61"/>
      <c r="AU17955" s="61"/>
      <c r="AV17955" s="61"/>
      <c r="AW17955" s="61"/>
      <c r="AX17955" s="61"/>
      <c r="AY17955" s="61"/>
      <c r="AZ17955" s="61"/>
      <c r="BA17955" s="61"/>
    </row>
    <row r="17956" spans="39:53" x14ac:dyDescent="0.2">
      <c r="AM17956" s="61"/>
      <c r="AN17956" s="61"/>
      <c r="AO17956" s="171"/>
      <c r="AP17956" s="61"/>
      <c r="AQ17956" s="61"/>
      <c r="AR17956" s="61"/>
      <c r="AS17956" s="61"/>
      <c r="AT17956" s="61"/>
      <c r="AU17956" s="61"/>
      <c r="AV17956" s="61"/>
      <c r="AW17956" s="61"/>
      <c r="AX17956" s="61"/>
      <c r="AY17956" s="61"/>
      <c r="AZ17956" s="61"/>
      <c r="BA17956" s="61"/>
    </row>
    <row r="17957" spans="39:53" x14ac:dyDescent="0.2">
      <c r="AM17957" s="61"/>
      <c r="AN17957" s="61"/>
      <c r="AO17957" s="171"/>
      <c r="AP17957" s="61"/>
      <c r="AQ17957" s="61"/>
      <c r="AR17957" s="61"/>
      <c r="AS17957" s="61"/>
      <c r="AT17957" s="61"/>
      <c r="AU17957" s="61"/>
      <c r="AV17957" s="61"/>
      <c r="AW17957" s="61"/>
      <c r="AX17957" s="61"/>
      <c r="AY17957" s="61"/>
      <c r="AZ17957" s="61"/>
      <c r="BA17957" s="61"/>
    </row>
    <row r="17958" spans="39:53" x14ac:dyDescent="0.2">
      <c r="AM17958" s="61"/>
      <c r="AN17958" s="61"/>
      <c r="AO17958" s="171"/>
      <c r="AP17958" s="61"/>
      <c r="AQ17958" s="61"/>
      <c r="AR17958" s="61"/>
      <c r="AS17958" s="61"/>
      <c r="AT17958" s="61"/>
      <c r="AU17958" s="61"/>
      <c r="AV17958" s="61"/>
      <c r="AW17958" s="61"/>
      <c r="AX17958" s="61"/>
      <c r="AY17958" s="61"/>
      <c r="AZ17958" s="61"/>
      <c r="BA17958" s="61"/>
    </row>
    <row r="17959" spans="39:53" x14ac:dyDescent="0.2">
      <c r="AM17959" s="61"/>
      <c r="AN17959" s="61"/>
      <c r="AO17959" s="171"/>
      <c r="AP17959" s="61"/>
      <c r="AQ17959" s="61"/>
      <c r="AR17959" s="61"/>
      <c r="AS17959" s="61"/>
      <c r="AT17959" s="61"/>
      <c r="AU17959" s="61"/>
      <c r="AV17959" s="61"/>
      <c r="AW17959" s="61"/>
      <c r="AX17959" s="61"/>
      <c r="AY17959" s="61"/>
      <c r="AZ17959" s="61"/>
      <c r="BA17959" s="61"/>
    </row>
    <row r="17960" spans="39:53" x14ac:dyDescent="0.2">
      <c r="AM17960" s="61"/>
      <c r="AN17960" s="61"/>
      <c r="AO17960" s="171"/>
      <c r="AP17960" s="61"/>
      <c r="AQ17960" s="61"/>
      <c r="AR17960" s="61"/>
      <c r="AS17960" s="61"/>
      <c r="AT17960" s="61"/>
      <c r="AU17960" s="61"/>
      <c r="AV17960" s="61"/>
      <c r="AW17960" s="61"/>
      <c r="AX17960" s="61"/>
      <c r="AY17960" s="61"/>
      <c r="AZ17960" s="61"/>
      <c r="BA17960" s="61"/>
    </row>
    <row r="17961" spans="39:53" x14ac:dyDescent="0.2">
      <c r="AM17961" s="61"/>
      <c r="AN17961" s="61"/>
      <c r="AO17961" s="171"/>
      <c r="AP17961" s="61"/>
      <c r="AQ17961" s="61"/>
      <c r="AR17961" s="61"/>
      <c r="AS17961" s="61"/>
      <c r="AT17961" s="61"/>
      <c r="AU17961" s="61"/>
      <c r="AV17961" s="61"/>
      <c r="AW17961" s="61"/>
      <c r="AX17961" s="61"/>
      <c r="AY17961" s="61"/>
      <c r="AZ17961" s="61"/>
      <c r="BA17961" s="61"/>
    </row>
    <row r="17962" spans="39:53" x14ac:dyDescent="0.2">
      <c r="AM17962" s="61"/>
      <c r="AN17962" s="61"/>
      <c r="AO17962" s="171"/>
      <c r="AP17962" s="61"/>
      <c r="AQ17962" s="61"/>
      <c r="AR17962" s="61"/>
      <c r="AS17962" s="61"/>
      <c r="AT17962" s="61"/>
      <c r="AU17962" s="61"/>
      <c r="AV17962" s="61"/>
      <c r="AW17962" s="61"/>
      <c r="AX17962" s="61"/>
      <c r="AY17962" s="61"/>
      <c r="AZ17962" s="61"/>
      <c r="BA17962" s="61"/>
    </row>
    <row r="17963" spans="39:53" x14ac:dyDescent="0.2">
      <c r="AM17963" s="61"/>
      <c r="AN17963" s="61"/>
      <c r="AO17963" s="171"/>
      <c r="AP17963" s="61"/>
      <c r="AQ17963" s="61"/>
      <c r="AR17963" s="61"/>
      <c r="AS17963" s="61"/>
      <c r="AT17963" s="61"/>
      <c r="AU17963" s="61"/>
      <c r="AV17963" s="61"/>
      <c r="AW17963" s="61"/>
      <c r="AX17963" s="61"/>
      <c r="AY17963" s="61"/>
      <c r="AZ17963" s="61"/>
      <c r="BA17963" s="61"/>
    </row>
    <row r="17964" spans="39:53" x14ac:dyDescent="0.2">
      <c r="AM17964" s="61"/>
      <c r="AN17964" s="61"/>
      <c r="AO17964" s="171"/>
      <c r="AP17964" s="61"/>
      <c r="AQ17964" s="61"/>
      <c r="AR17964" s="61"/>
      <c r="AS17964" s="61"/>
      <c r="AT17964" s="61"/>
      <c r="AU17964" s="61"/>
      <c r="AV17964" s="61"/>
      <c r="AW17964" s="61"/>
      <c r="AX17964" s="61"/>
      <c r="AY17964" s="61"/>
      <c r="AZ17964" s="61"/>
      <c r="BA17964" s="61"/>
    </row>
    <row r="17965" spans="39:53" x14ac:dyDescent="0.2">
      <c r="AM17965" s="61"/>
      <c r="AN17965" s="61"/>
      <c r="AO17965" s="171"/>
      <c r="AP17965" s="61"/>
      <c r="AQ17965" s="61"/>
      <c r="AR17965" s="61"/>
      <c r="AS17965" s="61"/>
      <c r="AT17965" s="61"/>
      <c r="AU17965" s="61"/>
      <c r="AV17965" s="61"/>
      <c r="AW17965" s="61"/>
      <c r="AX17965" s="61"/>
      <c r="AY17965" s="61"/>
      <c r="AZ17965" s="61"/>
      <c r="BA17965" s="61"/>
    </row>
    <row r="17966" spans="39:53" x14ac:dyDescent="0.2">
      <c r="AM17966" s="61"/>
      <c r="AN17966" s="61"/>
      <c r="AO17966" s="171"/>
      <c r="AP17966" s="61"/>
      <c r="AQ17966" s="61"/>
      <c r="AR17966" s="61"/>
      <c r="AS17966" s="61"/>
      <c r="AT17966" s="61"/>
      <c r="AU17966" s="61"/>
      <c r="AV17966" s="61"/>
      <c r="AW17966" s="61"/>
      <c r="AX17966" s="61"/>
      <c r="AY17966" s="61"/>
      <c r="AZ17966" s="61"/>
      <c r="BA17966" s="61"/>
    </row>
    <row r="17967" spans="39:53" x14ac:dyDescent="0.2">
      <c r="AM17967" s="61"/>
      <c r="AN17967" s="61"/>
      <c r="AO17967" s="171"/>
      <c r="AP17967" s="61"/>
      <c r="AQ17967" s="61"/>
      <c r="AR17967" s="61"/>
      <c r="AS17967" s="61"/>
      <c r="AT17967" s="61"/>
      <c r="AU17967" s="61"/>
      <c r="AV17967" s="61"/>
      <c r="AW17967" s="61"/>
      <c r="AX17967" s="61"/>
      <c r="AY17967" s="61"/>
      <c r="AZ17967" s="61"/>
      <c r="BA17967" s="61"/>
    </row>
    <row r="17968" spans="39:53" x14ac:dyDescent="0.2">
      <c r="AM17968" s="61"/>
      <c r="AN17968" s="61"/>
      <c r="AO17968" s="171"/>
      <c r="AP17968" s="61"/>
      <c r="AQ17968" s="61"/>
      <c r="AR17968" s="61"/>
      <c r="AS17968" s="61"/>
      <c r="AT17968" s="61"/>
      <c r="AU17968" s="61"/>
      <c r="AV17968" s="61"/>
      <c r="AW17968" s="61"/>
      <c r="AX17968" s="61"/>
      <c r="AY17968" s="61"/>
      <c r="AZ17968" s="61"/>
      <c r="BA17968" s="61"/>
    </row>
    <row r="17969" spans="39:53" x14ac:dyDescent="0.2">
      <c r="AM17969" s="61"/>
      <c r="AN17969" s="61"/>
      <c r="AO17969" s="171"/>
      <c r="AP17969" s="61"/>
      <c r="AQ17969" s="61"/>
      <c r="AR17969" s="61"/>
      <c r="AS17969" s="61"/>
      <c r="AT17969" s="61"/>
      <c r="AU17969" s="61"/>
      <c r="AV17969" s="61"/>
      <c r="AW17969" s="61"/>
      <c r="AX17969" s="61"/>
      <c r="AY17969" s="61"/>
      <c r="AZ17969" s="61"/>
      <c r="BA17969" s="61"/>
    </row>
    <row r="17970" spans="39:53" x14ac:dyDescent="0.2">
      <c r="AM17970" s="61"/>
      <c r="AN17970" s="61"/>
      <c r="AO17970" s="171"/>
      <c r="AP17970" s="61"/>
      <c r="AQ17970" s="61"/>
      <c r="AR17970" s="61"/>
      <c r="AS17970" s="61"/>
      <c r="AT17970" s="61"/>
      <c r="AU17970" s="61"/>
      <c r="AV17970" s="61"/>
      <c r="AW17970" s="61"/>
      <c r="AX17970" s="61"/>
      <c r="AY17970" s="61"/>
      <c r="AZ17970" s="61"/>
      <c r="BA17970" s="61"/>
    </row>
    <row r="17971" spans="39:53" x14ac:dyDescent="0.2">
      <c r="AM17971" s="61"/>
      <c r="AN17971" s="61"/>
      <c r="AO17971" s="171"/>
      <c r="AP17971" s="61"/>
      <c r="AQ17971" s="61"/>
      <c r="AR17971" s="61"/>
      <c r="AS17971" s="61"/>
      <c r="AT17971" s="61"/>
      <c r="AU17971" s="61"/>
      <c r="AV17971" s="61"/>
      <c r="AW17971" s="61"/>
      <c r="AX17971" s="61"/>
      <c r="AY17971" s="61"/>
      <c r="AZ17971" s="61"/>
      <c r="BA17971" s="61"/>
    </row>
    <row r="17972" spans="39:53" x14ac:dyDescent="0.2">
      <c r="AM17972" s="61"/>
      <c r="AN17972" s="61"/>
      <c r="AO17972" s="171"/>
      <c r="AP17972" s="61"/>
      <c r="AQ17972" s="61"/>
      <c r="AR17972" s="61"/>
      <c r="AS17972" s="61"/>
      <c r="AT17972" s="61"/>
      <c r="AU17972" s="61"/>
      <c r="AV17972" s="61"/>
      <c r="AW17972" s="61"/>
      <c r="AX17972" s="61"/>
      <c r="AY17972" s="61"/>
      <c r="AZ17972" s="61"/>
      <c r="BA17972" s="61"/>
    </row>
    <row r="17973" spans="39:53" x14ac:dyDescent="0.2">
      <c r="AM17973" s="61"/>
      <c r="AN17973" s="61"/>
      <c r="AO17973" s="171"/>
      <c r="AP17973" s="61"/>
      <c r="AQ17973" s="61"/>
      <c r="AR17973" s="61"/>
      <c r="AS17973" s="61"/>
      <c r="AT17973" s="61"/>
      <c r="AU17973" s="61"/>
      <c r="AV17973" s="61"/>
      <c r="AW17973" s="61"/>
      <c r="AX17973" s="61"/>
      <c r="AY17973" s="61"/>
      <c r="AZ17973" s="61"/>
      <c r="BA17973" s="61"/>
    </row>
    <row r="17974" spans="39:53" x14ac:dyDescent="0.2">
      <c r="AM17974" s="61"/>
      <c r="AN17974" s="61"/>
      <c r="AO17974" s="171"/>
      <c r="AP17974" s="61"/>
      <c r="AQ17974" s="61"/>
      <c r="AR17974" s="61"/>
      <c r="AS17974" s="61"/>
      <c r="AT17974" s="61"/>
      <c r="AU17974" s="61"/>
      <c r="AV17974" s="61"/>
      <c r="AW17974" s="61"/>
      <c r="AX17974" s="61"/>
      <c r="AY17974" s="61"/>
      <c r="AZ17974" s="61"/>
      <c r="BA17974" s="61"/>
    </row>
    <row r="17975" spans="39:53" x14ac:dyDescent="0.2">
      <c r="AM17975" s="61"/>
      <c r="AN17975" s="61"/>
      <c r="AO17975" s="171"/>
      <c r="AP17975" s="61"/>
      <c r="AQ17975" s="61"/>
      <c r="AR17975" s="61"/>
      <c r="AS17975" s="61"/>
      <c r="AT17975" s="61"/>
      <c r="AU17975" s="61"/>
      <c r="AV17975" s="61"/>
      <c r="AW17975" s="61"/>
      <c r="AX17975" s="61"/>
      <c r="AY17975" s="61"/>
      <c r="AZ17975" s="61"/>
      <c r="BA17975" s="61"/>
    </row>
    <row r="17976" spans="39:53" x14ac:dyDescent="0.2">
      <c r="AM17976" s="61"/>
      <c r="AN17976" s="61"/>
      <c r="AO17976" s="171"/>
      <c r="AP17976" s="61"/>
      <c r="AQ17976" s="61"/>
      <c r="AR17976" s="61"/>
      <c r="AS17976" s="61"/>
      <c r="AT17976" s="61"/>
      <c r="AU17976" s="61"/>
      <c r="AV17976" s="61"/>
      <c r="AW17976" s="61"/>
      <c r="AX17976" s="61"/>
      <c r="AY17976" s="61"/>
      <c r="AZ17976" s="61"/>
      <c r="BA17976" s="61"/>
    </row>
    <row r="17977" spans="39:53" x14ac:dyDescent="0.2">
      <c r="AM17977" s="61"/>
      <c r="AN17977" s="61"/>
      <c r="AO17977" s="171"/>
      <c r="AP17977" s="61"/>
      <c r="AQ17977" s="61"/>
      <c r="AR17977" s="61"/>
      <c r="AS17977" s="61"/>
      <c r="AT17977" s="61"/>
      <c r="AU17977" s="61"/>
      <c r="AV17977" s="61"/>
      <c r="AW17977" s="61"/>
      <c r="AX17977" s="61"/>
      <c r="AY17977" s="61"/>
      <c r="AZ17977" s="61"/>
      <c r="BA17977" s="61"/>
    </row>
    <row r="17978" spans="39:53" x14ac:dyDescent="0.2">
      <c r="AM17978" s="61"/>
      <c r="AN17978" s="61"/>
      <c r="AO17978" s="171"/>
      <c r="AP17978" s="61"/>
      <c r="AQ17978" s="61"/>
      <c r="AR17978" s="61"/>
      <c r="AS17978" s="61"/>
      <c r="AT17978" s="61"/>
      <c r="AU17978" s="61"/>
      <c r="AV17978" s="61"/>
      <c r="AW17978" s="61"/>
      <c r="AX17978" s="61"/>
      <c r="AY17978" s="61"/>
      <c r="AZ17978" s="61"/>
      <c r="BA17978" s="61"/>
    </row>
    <row r="17979" spans="39:53" x14ac:dyDescent="0.2">
      <c r="AM17979" s="61"/>
      <c r="AN17979" s="61"/>
      <c r="AO17979" s="171"/>
      <c r="AP17979" s="61"/>
      <c r="AQ17979" s="61"/>
      <c r="AR17979" s="61"/>
      <c r="AS17979" s="61"/>
      <c r="AT17979" s="61"/>
      <c r="AU17979" s="61"/>
      <c r="AV17979" s="61"/>
      <c r="AW17979" s="61"/>
      <c r="AX17979" s="61"/>
      <c r="AY17979" s="61"/>
      <c r="AZ17979" s="61"/>
      <c r="BA17979" s="61"/>
    </row>
    <row r="17980" spans="39:53" x14ac:dyDescent="0.2">
      <c r="AM17980" s="61"/>
      <c r="AN17980" s="61"/>
      <c r="AO17980" s="171"/>
      <c r="AP17980" s="61"/>
      <c r="AQ17980" s="61"/>
      <c r="AR17980" s="61"/>
      <c r="AS17980" s="61"/>
      <c r="AT17980" s="61"/>
      <c r="AU17980" s="61"/>
      <c r="AV17980" s="61"/>
      <c r="AW17980" s="61"/>
      <c r="AX17980" s="61"/>
      <c r="AY17980" s="61"/>
      <c r="AZ17980" s="61"/>
      <c r="BA17980" s="61"/>
    </row>
    <row r="17981" spans="39:53" x14ac:dyDescent="0.2">
      <c r="AM17981" s="61"/>
      <c r="AN17981" s="61"/>
      <c r="AO17981" s="171"/>
      <c r="AP17981" s="61"/>
      <c r="AQ17981" s="61"/>
      <c r="AR17981" s="61"/>
      <c r="AS17981" s="61"/>
      <c r="AT17981" s="61"/>
      <c r="AU17981" s="61"/>
      <c r="AV17981" s="61"/>
      <c r="AW17981" s="61"/>
      <c r="AX17981" s="61"/>
      <c r="AY17981" s="61"/>
      <c r="AZ17981" s="61"/>
      <c r="BA17981" s="61"/>
    </row>
    <row r="17982" spans="39:53" x14ac:dyDescent="0.2">
      <c r="AM17982" s="61"/>
      <c r="AN17982" s="61"/>
      <c r="AO17982" s="171"/>
      <c r="AP17982" s="61"/>
      <c r="AQ17982" s="61"/>
      <c r="AR17982" s="61"/>
      <c r="AS17982" s="61"/>
      <c r="AT17982" s="61"/>
      <c r="AU17982" s="61"/>
      <c r="AV17982" s="61"/>
      <c r="AW17982" s="61"/>
      <c r="AX17982" s="61"/>
      <c r="AY17982" s="61"/>
      <c r="AZ17982" s="61"/>
      <c r="BA17982" s="61"/>
    </row>
    <row r="17983" spans="39:53" x14ac:dyDescent="0.2">
      <c r="AM17983" s="61"/>
      <c r="AN17983" s="61"/>
      <c r="AO17983" s="171"/>
      <c r="AP17983" s="61"/>
      <c r="AQ17983" s="61"/>
      <c r="AR17983" s="61"/>
      <c r="AS17983" s="61"/>
      <c r="AT17983" s="61"/>
      <c r="AU17983" s="61"/>
      <c r="AV17983" s="61"/>
      <c r="AW17983" s="61"/>
      <c r="AX17983" s="61"/>
      <c r="AY17983" s="61"/>
      <c r="AZ17983" s="61"/>
      <c r="BA17983" s="61"/>
    </row>
    <row r="17984" spans="39:53" x14ac:dyDescent="0.2">
      <c r="AM17984" s="61"/>
      <c r="AN17984" s="61"/>
      <c r="AO17984" s="171"/>
      <c r="AP17984" s="61"/>
      <c r="AQ17984" s="61"/>
      <c r="AR17984" s="61"/>
      <c r="AS17984" s="61"/>
      <c r="AT17984" s="61"/>
      <c r="AU17984" s="61"/>
      <c r="AV17984" s="61"/>
      <c r="AW17984" s="61"/>
      <c r="AX17984" s="61"/>
      <c r="AY17984" s="61"/>
      <c r="AZ17984" s="61"/>
      <c r="BA17984" s="61"/>
    </row>
    <row r="17985" spans="39:53" x14ac:dyDescent="0.2">
      <c r="AM17985" s="61"/>
      <c r="AN17985" s="61"/>
      <c r="AO17985" s="171"/>
      <c r="AP17985" s="61"/>
      <c r="AQ17985" s="61"/>
      <c r="AR17985" s="61"/>
      <c r="AS17985" s="61"/>
      <c r="AT17985" s="61"/>
      <c r="AU17985" s="61"/>
      <c r="AV17985" s="61"/>
      <c r="AW17985" s="61"/>
      <c r="AX17985" s="61"/>
      <c r="AY17985" s="61"/>
      <c r="AZ17985" s="61"/>
      <c r="BA17985" s="61"/>
    </row>
    <row r="17986" spans="39:53" x14ac:dyDescent="0.2">
      <c r="AM17986" s="61"/>
      <c r="AN17986" s="61"/>
      <c r="AO17986" s="171"/>
      <c r="AP17986" s="61"/>
      <c r="AQ17986" s="61"/>
      <c r="AR17986" s="61"/>
      <c r="AS17986" s="61"/>
      <c r="AT17986" s="61"/>
      <c r="AU17986" s="61"/>
      <c r="AV17986" s="61"/>
      <c r="AW17986" s="61"/>
      <c r="AX17986" s="61"/>
      <c r="AY17986" s="61"/>
      <c r="AZ17986" s="61"/>
      <c r="BA17986" s="61"/>
    </row>
    <row r="17987" spans="39:53" x14ac:dyDescent="0.2">
      <c r="AM17987" s="61"/>
      <c r="AN17987" s="61"/>
      <c r="AO17987" s="171"/>
      <c r="AP17987" s="61"/>
      <c r="AQ17987" s="61"/>
      <c r="AR17987" s="61"/>
      <c r="AS17987" s="61"/>
      <c r="AT17987" s="61"/>
      <c r="AU17987" s="61"/>
      <c r="AV17987" s="61"/>
      <c r="AW17987" s="61"/>
      <c r="AX17987" s="61"/>
      <c r="AY17987" s="61"/>
      <c r="AZ17987" s="61"/>
      <c r="BA17987" s="61"/>
    </row>
    <row r="17988" spans="39:53" x14ac:dyDescent="0.2">
      <c r="AM17988" s="61"/>
      <c r="AN17988" s="61"/>
      <c r="AO17988" s="171"/>
      <c r="AP17988" s="61"/>
      <c r="AQ17988" s="61"/>
      <c r="AR17988" s="61"/>
      <c r="AS17988" s="61"/>
      <c r="AT17988" s="61"/>
      <c r="AU17988" s="61"/>
      <c r="AV17988" s="61"/>
      <c r="AW17988" s="61"/>
      <c r="AX17988" s="61"/>
      <c r="AY17988" s="61"/>
      <c r="AZ17988" s="61"/>
      <c r="BA17988" s="61"/>
    </row>
    <row r="17989" spans="39:53" x14ac:dyDescent="0.2">
      <c r="AM17989" s="61"/>
      <c r="AN17989" s="61"/>
      <c r="AO17989" s="171"/>
      <c r="AP17989" s="61"/>
      <c r="AQ17989" s="61"/>
      <c r="AR17989" s="61"/>
      <c r="AS17989" s="61"/>
      <c r="AT17989" s="61"/>
      <c r="AU17989" s="61"/>
      <c r="AV17989" s="61"/>
      <c r="AW17989" s="61"/>
      <c r="AX17989" s="61"/>
      <c r="AY17989" s="61"/>
      <c r="AZ17989" s="61"/>
      <c r="BA17989" s="61"/>
    </row>
    <row r="17990" spans="39:53" x14ac:dyDescent="0.2">
      <c r="AM17990" s="61"/>
      <c r="AN17990" s="61"/>
      <c r="AO17990" s="171"/>
      <c r="AP17990" s="61"/>
      <c r="AQ17990" s="61"/>
      <c r="AR17990" s="61"/>
      <c r="AS17990" s="61"/>
      <c r="AT17990" s="61"/>
      <c r="AU17990" s="61"/>
      <c r="AV17990" s="61"/>
      <c r="AW17990" s="61"/>
      <c r="AX17990" s="61"/>
      <c r="AY17990" s="61"/>
      <c r="AZ17990" s="61"/>
      <c r="BA17990" s="61"/>
    </row>
    <row r="17991" spans="39:53" x14ac:dyDescent="0.2">
      <c r="AM17991" s="61"/>
      <c r="AN17991" s="61"/>
      <c r="AO17991" s="171"/>
      <c r="AP17991" s="61"/>
      <c r="AQ17991" s="61"/>
      <c r="AR17991" s="61"/>
      <c r="AS17991" s="61"/>
      <c r="AT17991" s="61"/>
      <c r="AU17991" s="61"/>
      <c r="AV17991" s="61"/>
      <c r="AW17991" s="61"/>
      <c r="AX17991" s="61"/>
      <c r="AY17991" s="61"/>
      <c r="AZ17991" s="61"/>
      <c r="BA17991" s="61"/>
    </row>
    <row r="17992" spans="39:53" x14ac:dyDescent="0.2">
      <c r="AM17992" s="61"/>
      <c r="AN17992" s="61"/>
      <c r="AO17992" s="171"/>
      <c r="AP17992" s="61"/>
      <c r="AQ17992" s="61"/>
      <c r="AR17992" s="61"/>
      <c r="AS17992" s="61"/>
      <c r="AT17992" s="61"/>
      <c r="AU17992" s="61"/>
      <c r="AV17992" s="61"/>
      <c r="AW17992" s="61"/>
      <c r="AX17992" s="61"/>
      <c r="AY17992" s="61"/>
      <c r="AZ17992" s="61"/>
      <c r="BA17992" s="61"/>
    </row>
    <row r="17993" spans="39:53" x14ac:dyDescent="0.2">
      <c r="AM17993" s="61"/>
      <c r="AN17993" s="61"/>
      <c r="AO17993" s="171"/>
      <c r="AP17993" s="61"/>
      <c r="AQ17993" s="61"/>
      <c r="AR17993" s="61"/>
      <c r="AS17993" s="61"/>
      <c r="AT17993" s="61"/>
      <c r="AU17993" s="61"/>
      <c r="AV17993" s="61"/>
      <c r="AW17993" s="61"/>
      <c r="AX17993" s="61"/>
      <c r="AY17993" s="61"/>
      <c r="AZ17993" s="61"/>
      <c r="BA17993" s="61"/>
    </row>
    <row r="17994" spans="39:53" x14ac:dyDescent="0.2">
      <c r="AM17994" s="61"/>
      <c r="AN17994" s="61"/>
      <c r="AO17994" s="171"/>
      <c r="AP17994" s="61"/>
      <c r="AQ17994" s="61"/>
      <c r="AR17994" s="61"/>
      <c r="AS17994" s="61"/>
      <c r="AT17994" s="61"/>
      <c r="AU17994" s="61"/>
      <c r="AV17994" s="61"/>
      <c r="AW17994" s="61"/>
      <c r="AX17994" s="61"/>
      <c r="AY17994" s="61"/>
      <c r="AZ17994" s="61"/>
      <c r="BA17994" s="61"/>
    </row>
    <row r="17995" spans="39:53" x14ac:dyDescent="0.2">
      <c r="AM17995" s="61"/>
      <c r="AN17995" s="61"/>
      <c r="AO17995" s="171"/>
      <c r="AP17995" s="61"/>
      <c r="AQ17995" s="61"/>
      <c r="AR17995" s="61"/>
      <c r="AS17995" s="61"/>
      <c r="AT17995" s="61"/>
      <c r="AU17995" s="61"/>
      <c r="AV17995" s="61"/>
      <c r="AW17995" s="61"/>
      <c r="AX17995" s="61"/>
      <c r="AY17995" s="61"/>
      <c r="AZ17995" s="61"/>
      <c r="BA17995" s="61"/>
    </row>
    <row r="17996" spans="39:53" x14ac:dyDescent="0.2">
      <c r="AM17996" s="61"/>
      <c r="AN17996" s="61"/>
      <c r="AO17996" s="171"/>
      <c r="AP17996" s="61"/>
      <c r="AQ17996" s="61"/>
      <c r="AR17996" s="61"/>
      <c r="AS17996" s="61"/>
      <c r="AT17996" s="61"/>
      <c r="AU17996" s="61"/>
      <c r="AV17996" s="61"/>
      <c r="AW17996" s="61"/>
      <c r="AX17996" s="61"/>
      <c r="AY17996" s="61"/>
      <c r="AZ17996" s="61"/>
      <c r="BA17996" s="61"/>
    </row>
    <row r="17997" spans="39:53" x14ac:dyDescent="0.2">
      <c r="AM17997" s="61"/>
      <c r="AN17997" s="61"/>
      <c r="AO17997" s="171"/>
      <c r="AP17997" s="61"/>
      <c r="AQ17997" s="61"/>
      <c r="AR17997" s="61"/>
      <c r="AS17997" s="61"/>
      <c r="AT17997" s="61"/>
      <c r="AU17997" s="61"/>
      <c r="AV17997" s="61"/>
      <c r="AW17997" s="61"/>
      <c r="AX17997" s="61"/>
      <c r="AY17997" s="61"/>
      <c r="AZ17997" s="61"/>
      <c r="BA17997" s="61"/>
    </row>
    <row r="17998" spans="39:53" x14ac:dyDescent="0.2">
      <c r="AM17998" s="61"/>
      <c r="AN17998" s="61"/>
      <c r="AO17998" s="171"/>
      <c r="AP17998" s="61"/>
      <c r="AQ17998" s="61"/>
      <c r="AR17998" s="61"/>
      <c r="AS17998" s="61"/>
      <c r="AT17998" s="61"/>
      <c r="AU17998" s="61"/>
      <c r="AV17998" s="61"/>
      <c r="AW17998" s="61"/>
      <c r="AX17998" s="61"/>
      <c r="AY17998" s="61"/>
      <c r="AZ17998" s="61"/>
      <c r="BA17998" s="61"/>
    </row>
    <row r="17999" spans="39:53" x14ac:dyDescent="0.2">
      <c r="AM17999" s="61"/>
      <c r="AN17999" s="61"/>
      <c r="AO17999" s="171"/>
      <c r="AP17999" s="61"/>
      <c r="AQ17999" s="61"/>
      <c r="AR17999" s="61"/>
      <c r="AS17999" s="61"/>
      <c r="AT17999" s="61"/>
      <c r="AU17999" s="61"/>
      <c r="AV17999" s="61"/>
      <c r="AW17999" s="61"/>
      <c r="AX17999" s="61"/>
      <c r="AY17999" s="61"/>
      <c r="AZ17999" s="61"/>
      <c r="BA17999" s="61"/>
    </row>
    <row r="18000" spans="39:53" x14ac:dyDescent="0.2">
      <c r="AM18000" s="61"/>
      <c r="AN18000" s="61"/>
      <c r="AO18000" s="171"/>
      <c r="AP18000" s="61"/>
      <c r="AQ18000" s="61"/>
      <c r="AR18000" s="61"/>
      <c r="AS18000" s="61"/>
      <c r="AT18000" s="61"/>
      <c r="AU18000" s="61"/>
      <c r="AV18000" s="61"/>
      <c r="AW18000" s="61"/>
      <c r="AX18000" s="61"/>
      <c r="AY18000" s="61"/>
      <c r="AZ18000" s="61"/>
      <c r="BA18000" s="61"/>
    </row>
    <row r="18001" spans="39:53" x14ac:dyDescent="0.2">
      <c r="AM18001" s="61"/>
      <c r="AN18001" s="61"/>
      <c r="AO18001" s="171"/>
      <c r="AP18001" s="61"/>
      <c r="AQ18001" s="61"/>
      <c r="AR18001" s="61"/>
      <c r="AS18001" s="61"/>
      <c r="AT18001" s="61"/>
      <c r="AU18001" s="61"/>
      <c r="AV18001" s="61"/>
      <c r="AW18001" s="61"/>
      <c r="AX18001" s="61"/>
      <c r="AY18001" s="61"/>
      <c r="AZ18001" s="61"/>
      <c r="BA18001" s="61"/>
    </row>
    <row r="18002" spans="39:53" x14ac:dyDescent="0.2">
      <c r="AM18002" s="61"/>
      <c r="AN18002" s="61"/>
      <c r="AO18002" s="171"/>
      <c r="AP18002" s="61"/>
      <c r="AQ18002" s="61"/>
      <c r="AR18002" s="61"/>
      <c r="AS18002" s="61"/>
      <c r="AT18002" s="61"/>
      <c r="AU18002" s="61"/>
      <c r="AV18002" s="61"/>
      <c r="AW18002" s="61"/>
      <c r="AX18002" s="61"/>
      <c r="AY18002" s="61"/>
      <c r="AZ18002" s="61"/>
      <c r="BA18002" s="61"/>
    </row>
    <row r="18003" spans="39:53" x14ac:dyDescent="0.2">
      <c r="AM18003" s="61"/>
      <c r="AN18003" s="61"/>
      <c r="AO18003" s="171"/>
      <c r="AP18003" s="61"/>
      <c r="AQ18003" s="61"/>
      <c r="AR18003" s="61"/>
      <c r="AS18003" s="61"/>
      <c r="AT18003" s="61"/>
      <c r="AU18003" s="61"/>
      <c r="AV18003" s="61"/>
      <c r="AW18003" s="61"/>
      <c r="AX18003" s="61"/>
      <c r="AY18003" s="61"/>
      <c r="AZ18003" s="61"/>
      <c r="BA18003" s="61"/>
    </row>
    <row r="18004" spans="39:53" x14ac:dyDescent="0.2">
      <c r="AM18004" s="61"/>
      <c r="AN18004" s="61"/>
      <c r="AO18004" s="171"/>
      <c r="AP18004" s="61"/>
      <c r="AQ18004" s="61"/>
      <c r="AR18004" s="61"/>
      <c r="AS18004" s="61"/>
      <c r="AT18004" s="61"/>
      <c r="AU18004" s="61"/>
      <c r="AV18004" s="61"/>
      <c r="AW18004" s="61"/>
      <c r="AX18004" s="61"/>
      <c r="AY18004" s="61"/>
      <c r="AZ18004" s="61"/>
      <c r="BA18004" s="61"/>
    </row>
    <row r="18005" spans="39:53" x14ac:dyDescent="0.2">
      <c r="AM18005" s="61"/>
      <c r="AN18005" s="61"/>
      <c r="AO18005" s="171"/>
      <c r="AP18005" s="61"/>
      <c r="AQ18005" s="61"/>
      <c r="AR18005" s="61"/>
      <c r="AS18005" s="61"/>
      <c r="AT18005" s="61"/>
      <c r="AU18005" s="61"/>
      <c r="AV18005" s="61"/>
      <c r="AW18005" s="61"/>
      <c r="AX18005" s="61"/>
      <c r="AY18005" s="61"/>
      <c r="AZ18005" s="61"/>
      <c r="BA18005" s="61"/>
    </row>
    <row r="18006" spans="39:53" x14ac:dyDescent="0.2">
      <c r="AM18006" s="61"/>
      <c r="AN18006" s="61"/>
      <c r="AO18006" s="171"/>
      <c r="AP18006" s="61"/>
      <c r="AQ18006" s="61"/>
      <c r="AR18006" s="61"/>
      <c r="AS18006" s="61"/>
      <c r="AT18006" s="61"/>
      <c r="AU18006" s="61"/>
      <c r="AV18006" s="61"/>
      <c r="AW18006" s="61"/>
      <c r="AX18006" s="61"/>
      <c r="AY18006" s="61"/>
      <c r="AZ18006" s="61"/>
      <c r="BA18006" s="61"/>
    </row>
    <row r="18007" spans="39:53" x14ac:dyDescent="0.2">
      <c r="AM18007" s="61"/>
      <c r="AN18007" s="61"/>
      <c r="AO18007" s="171"/>
      <c r="AP18007" s="61"/>
      <c r="AQ18007" s="61"/>
      <c r="AR18007" s="61"/>
      <c r="AS18007" s="61"/>
      <c r="AT18007" s="61"/>
      <c r="AU18007" s="61"/>
      <c r="AV18007" s="61"/>
      <c r="AW18007" s="61"/>
      <c r="AX18007" s="61"/>
      <c r="AY18007" s="61"/>
      <c r="AZ18007" s="61"/>
      <c r="BA18007" s="61"/>
    </row>
    <row r="18008" spans="39:53" x14ac:dyDescent="0.2">
      <c r="AM18008" s="61"/>
      <c r="AN18008" s="61"/>
      <c r="AO18008" s="171"/>
      <c r="AP18008" s="61"/>
      <c r="AQ18008" s="61"/>
      <c r="AR18008" s="61"/>
      <c r="AS18008" s="61"/>
      <c r="AT18008" s="61"/>
      <c r="AU18008" s="61"/>
      <c r="AV18008" s="61"/>
      <c r="AW18008" s="61"/>
      <c r="AX18008" s="61"/>
      <c r="AY18008" s="61"/>
      <c r="AZ18008" s="61"/>
      <c r="BA18008" s="61"/>
    </row>
    <row r="18009" spans="39:53" x14ac:dyDescent="0.2">
      <c r="AM18009" s="61"/>
      <c r="AN18009" s="61"/>
      <c r="AO18009" s="171"/>
      <c r="AP18009" s="61"/>
      <c r="AQ18009" s="61"/>
      <c r="AR18009" s="61"/>
      <c r="AS18009" s="61"/>
      <c r="AT18009" s="61"/>
      <c r="AU18009" s="61"/>
      <c r="AV18009" s="61"/>
      <c r="AW18009" s="61"/>
      <c r="AX18009" s="61"/>
      <c r="AY18009" s="61"/>
      <c r="AZ18009" s="61"/>
      <c r="BA18009" s="61"/>
    </row>
    <row r="18010" spans="39:53" x14ac:dyDescent="0.2">
      <c r="AM18010" s="61"/>
      <c r="AN18010" s="61"/>
      <c r="AO18010" s="171"/>
      <c r="AP18010" s="61"/>
      <c r="AQ18010" s="61"/>
      <c r="AR18010" s="61"/>
      <c r="AS18010" s="61"/>
      <c r="AT18010" s="61"/>
      <c r="AU18010" s="61"/>
      <c r="AV18010" s="61"/>
      <c r="AW18010" s="61"/>
      <c r="AX18010" s="61"/>
      <c r="AY18010" s="61"/>
      <c r="AZ18010" s="61"/>
      <c r="BA18010" s="61"/>
    </row>
    <row r="18011" spans="39:53" x14ac:dyDescent="0.2">
      <c r="AM18011" s="61"/>
      <c r="AN18011" s="61"/>
      <c r="AO18011" s="171"/>
      <c r="AP18011" s="61"/>
      <c r="AQ18011" s="61"/>
      <c r="AR18011" s="61"/>
      <c r="AS18011" s="61"/>
      <c r="AT18011" s="61"/>
      <c r="AU18011" s="61"/>
      <c r="AV18011" s="61"/>
      <c r="AW18011" s="61"/>
      <c r="AX18011" s="61"/>
      <c r="AY18011" s="61"/>
      <c r="AZ18011" s="61"/>
      <c r="BA18011" s="61"/>
    </row>
    <row r="18012" spans="39:53" x14ac:dyDescent="0.2">
      <c r="AM18012" s="61"/>
      <c r="AN18012" s="61"/>
      <c r="AO18012" s="171"/>
      <c r="AP18012" s="61"/>
      <c r="AQ18012" s="61"/>
      <c r="AR18012" s="61"/>
      <c r="AS18012" s="61"/>
      <c r="AT18012" s="61"/>
      <c r="AU18012" s="61"/>
      <c r="AV18012" s="61"/>
      <c r="AW18012" s="61"/>
      <c r="AX18012" s="61"/>
      <c r="AY18012" s="61"/>
      <c r="AZ18012" s="61"/>
      <c r="BA18012" s="61"/>
    </row>
    <row r="18013" spans="39:53" x14ac:dyDescent="0.2">
      <c r="AM18013" s="61"/>
      <c r="AN18013" s="61"/>
      <c r="AO18013" s="171"/>
      <c r="AP18013" s="61"/>
      <c r="AQ18013" s="61"/>
      <c r="AR18013" s="61"/>
      <c r="AS18013" s="61"/>
      <c r="AT18013" s="61"/>
      <c r="AU18013" s="61"/>
      <c r="AV18013" s="61"/>
      <c r="AW18013" s="61"/>
      <c r="AX18013" s="61"/>
      <c r="AY18013" s="61"/>
      <c r="AZ18013" s="61"/>
      <c r="BA18013" s="61"/>
    </row>
    <row r="18014" spans="39:53" x14ac:dyDescent="0.2">
      <c r="AM18014" s="61"/>
      <c r="AN18014" s="61"/>
      <c r="AO18014" s="171"/>
      <c r="AP18014" s="61"/>
      <c r="AQ18014" s="61"/>
      <c r="AR18014" s="61"/>
      <c r="AS18014" s="61"/>
      <c r="AT18014" s="61"/>
      <c r="AU18014" s="61"/>
      <c r="AV18014" s="61"/>
      <c r="AW18014" s="61"/>
      <c r="AX18014" s="61"/>
      <c r="AY18014" s="61"/>
      <c r="AZ18014" s="61"/>
      <c r="BA18014" s="61"/>
    </row>
    <row r="18015" spans="39:53" x14ac:dyDescent="0.2">
      <c r="AM18015" s="61"/>
      <c r="AN18015" s="61"/>
      <c r="AO18015" s="171"/>
      <c r="AP18015" s="61"/>
      <c r="AQ18015" s="61"/>
      <c r="AR18015" s="61"/>
      <c r="AS18015" s="61"/>
      <c r="AT18015" s="61"/>
      <c r="AU18015" s="61"/>
      <c r="AV18015" s="61"/>
      <c r="AW18015" s="61"/>
      <c r="AX18015" s="61"/>
      <c r="AY18015" s="61"/>
      <c r="AZ18015" s="61"/>
      <c r="BA18015" s="61"/>
    </row>
    <row r="18016" spans="39:53" x14ac:dyDescent="0.2">
      <c r="AM18016" s="61"/>
      <c r="AN18016" s="61"/>
      <c r="AO18016" s="171"/>
      <c r="AP18016" s="61"/>
      <c r="AQ18016" s="61"/>
      <c r="AR18016" s="61"/>
      <c r="AS18016" s="61"/>
      <c r="AT18016" s="61"/>
      <c r="AU18016" s="61"/>
      <c r="AV18016" s="61"/>
      <c r="AW18016" s="61"/>
      <c r="AX18016" s="61"/>
      <c r="AY18016" s="61"/>
      <c r="AZ18016" s="61"/>
      <c r="BA18016" s="61"/>
    </row>
    <row r="18017" spans="39:53" x14ac:dyDescent="0.2">
      <c r="AM18017" s="61"/>
      <c r="AN18017" s="61"/>
      <c r="AO18017" s="171"/>
      <c r="AP18017" s="61"/>
      <c r="AQ18017" s="61"/>
      <c r="AR18017" s="61"/>
      <c r="AS18017" s="61"/>
      <c r="AT18017" s="61"/>
      <c r="AU18017" s="61"/>
      <c r="AV18017" s="61"/>
      <c r="AW18017" s="61"/>
      <c r="AX18017" s="61"/>
      <c r="AY18017" s="61"/>
      <c r="AZ18017" s="61"/>
      <c r="BA18017" s="61"/>
    </row>
    <row r="18018" spans="39:53" x14ac:dyDescent="0.2">
      <c r="AM18018" s="61"/>
      <c r="AN18018" s="61"/>
      <c r="AO18018" s="171"/>
      <c r="AP18018" s="61"/>
      <c r="AQ18018" s="61"/>
      <c r="AR18018" s="61"/>
      <c r="AS18018" s="61"/>
      <c r="AT18018" s="61"/>
      <c r="AU18018" s="61"/>
      <c r="AV18018" s="61"/>
      <c r="AW18018" s="61"/>
      <c r="AX18018" s="61"/>
      <c r="AY18018" s="61"/>
      <c r="AZ18018" s="61"/>
      <c r="BA18018" s="61"/>
    </row>
    <row r="18019" spans="39:53" x14ac:dyDescent="0.2">
      <c r="AM18019" s="61"/>
      <c r="AN18019" s="61"/>
      <c r="AO18019" s="171"/>
      <c r="AP18019" s="61"/>
      <c r="AQ18019" s="61"/>
      <c r="AR18019" s="61"/>
      <c r="AS18019" s="61"/>
      <c r="AT18019" s="61"/>
      <c r="AU18019" s="61"/>
      <c r="AV18019" s="61"/>
      <c r="AW18019" s="61"/>
      <c r="AX18019" s="61"/>
      <c r="AY18019" s="61"/>
      <c r="AZ18019" s="61"/>
      <c r="BA18019" s="61"/>
    </row>
    <row r="18020" spans="39:53" x14ac:dyDescent="0.2">
      <c r="AM18020" s="61"/>
      <c r="AN18020" s="61"/>
      <c r="AO18020" s="171"/>
      <c r="AP18020" s="61"/>
      <c r="AQ18020" s="61"/>
      <c r="AR18020" s="61"/>
      <c r="AS18020" s="61"/>
      <c r="AT18020" s="61"/>
      <c r="AU18020" s="61"/>
      <c r="AV18020" s="61"/>
      <c r="AW18020" s="61"/>
      <c r="AX18020" s="61"/>
      <c r="AY18020" s="61"/>
      <c r="AZ18020" s="61"/>
      <c r="BA18020" s="61"/>
    </row>
    <row r="18021" spans="39:53" x14ac:dyDescent="0.2">
      <c r="AM18021" s="61"/>
      <c r="AN18021" s="61"/>
      <c r="AO18021" s="171"/>
      <c r="AP18021" s="61"/>
      <c r="AQ18021" s="61"/>
      <c r="AR18021" s="61"/>
      <c r="AS18021" s="61"/>
      <c r="AT18021" s="61"/>
      <c r="AU18021" s="61"/>
      <c r="AV18021" s="61"/>
      <c r="AW18021" s="61"/>
      <c r="AX18021" s="61"/>
      <c r="AY18021" s="61"/>
      <c r="AZ18021" s="61"/>
      <c r="BA18021" s="61"/>
    </row>
    <row r="18022" spans="39:53" x14ac:dyDescent="0.2">
      <c r="AM18022" s="61"/>
      <c r="AN18022" s="61"/>
      <c r="AO18022" s="171"/>
      <c r="AP18022" s="61"/>
      <c r="AQ18022" s="61"/>
      <c r="AR18022" s="61"/>
      <c r="AS18022" s="61"/>
      <c r="AT18022" s="61"/>
      <c r="AU18022" s="61"/>
      <c r="AV18022" s="61"/>
      <c r="AW18022" s="61"/>
      <c r="AX18022" s="61"/>
      <c r="AY18022" s="61"/>
      <c r="AZ18022" s="61"/>
      <c r="BA18022" s="61"/>
    </row>
    <row r="18023" spans="39:53" x14ac:dyDescent="0.2">
      <c r="AM18023" s="61"/>
      <c r="AN18023" s="61"/>
      <c r="AO18023" s="171"/>
      <c r="AP18023" s="61"/>
      <c r="AQ18023" s="61"/>
      <c r="AR18023" s="61"/>
      <c r="AS18023" s="61"/>
      <c r="AT18023" s="61"/>
      <c r="AU18023" s="61"/>
      <c r="AV18023" s="61"/>
      <c r="AW18023" s="61"/>
      <c r="AX18023" s="61"/>
      <c r="AY18023" s="61"/>
      <c r="AZ18023" s="61"/>
      <c r="BA18023" s="61"/>
    </row>
    <row r="18024" spans="39:53" x14ac:dyDescent="0.2">
      <c r="AM18024" s="61"/>
      <c r="AN18024" s="61"/>
      <c r="AO18024" s="171"/>
      <c r="AP18024" s="61"/>
      <c r="AQ18024" s="61"/>
      <c r="AR18024" s="61"/>
      <c r="AS18024" s="61"/>
      <c r="AT18024" s="61"/>
      <c r="AU18024" s="61"/>
      <c r="AV18024" s="61"/>
      <c r="AW18024" s="61"/>
      <c r="AX18024" s="61"/>
      <c r="AY18024" s="61"/>
      <c r="AZ18024" s="61"/>
      <c r="BA18024" s="61"/>
    </row>
    <row r="18025" spans="39:53" x14ac:dyDescent="0.2">
      <c r="AM18025" s="61"/>
      <c r="AN18025" s="61"/>
      <c r="AO18025" s="171"/>
      <c r="AP18025" s="61"/>
      <c r="AQ18025" s="61"/>
      <c r="AR18025" s="61"/>
      <c r="AS18025" s="61"/>
      <c r="AT18025" s="61"/>
      <c r="AU18025" s="61"/>
      <c r="AV18025" s="61"/>
      <c r="AW18025" s="61"/>
      <c r="AX18025" s="61"/>
      <c r="AY18025" s="61"/>
      <c r="AZ18025" s="61"/>
      <c r="BA18025" s="61"/>
    </row>
    <row r="18026" spans="39:53" x14ac:dyDescent="0.2">
      <c r="AM18026" s="61"/>
      <c r="AN18026" s="61"/>
      <c r="AO18026" s="171"/>
      <c r="AP18026" s="61"/>
      <c r="AQ18026" s="61"/>
      <c r="AR18026" s="61"/>
      <c r="AS18026" s="61"/>
      <c r="AT18026" s="61"/>
      <c r="AU18026" s="61"/>
      <c r="AV18026" s="61"/>
      <c r="AW18026" s="61"/>
      <c r="AX18026" s="61"/>
      <c r="AY18026" s="61"/>
      <c r="AZ18026" s="61"/>
      <c r="BA18026" s="61"/>
    </row>
    <row r="18027" spans="39:53" x14ac:dyDescent="0.2">
      <c r="AM18027" s="61"/>
      <c r="AN18027" s="61"/>
      <c r="AO18027" s="171"/>
      <c r="AP18027" s="61"/>
      <c r="AQ18027" s="61"/>
      <c r="AR18027" s="61"/>
      <c r="AS18027" s="61"/>
      <c r="AT18027" s="61"/>
      <c r="AU18027" s="61"/>
      <c r="AV18027" s="61"/>
      <c r="AW18027" s="61"/>
      <c r="AX18027" s="61"/>
      <c r="AY18027" s="61"/>
      <c r="AZ18027" s="61"/>
      <c r="BA18027" s="61"/>
    </row>
    <row r="18028" spans="39:53" x14ac:dyDescent="0.2">
      <c r="AM18028" s="61"/>
      <c r="AN18028" s="61"/>
      <c r="AO18028" s="171"/>
      <c r="AP18028" s="61"/>
      <c r="AQ18028" s="61"/>
      <c r="AR18028" s="61"/>
      <c r="AS18028" s="61"/>
      <c r="AT18028" s="61"/>
      <c r="AU18028" s="61"/>
      <c r="AV18028" s="61"/>
      <c r="AW18028" s="61"/>
      <c r="AX18028" s="61"/>
      <c r="AY18028" s="61"/>
      <c r="AZ18028" s="61"/>
      <c r="BA18028" s="61"/>
    </row>
    <row r="18029" spans="39:53" x14ac:dyDescent="0.2">
      <c r="AM18029" s="61"/>
      <c r="AN18029" s="61"/>
      <c r="AO18029" s="171"/>
      <c r="AP18029" s="61"/>
      <c r="AQ18029" s="61"/>
      <c r="AR18029" s="61"/>
      <c r="AS18029" s="61"/>
      <c r="AT18029" s="61"/>
      <c r="AU18029" s="61"/>
      <c r="AV18029" s="61"/>
      <c r="AW18029" s="61"/>
      <c r="AX18029" s="61"/>
      <c r="AY18029" s="61"/>
      <c r="AZ18029" s="61"/>
      <c r="BA18029" s="61"/>
    </row>
    <row r="18030" spans="39:53" x14ac:dyDescent="0.2">
      <c r="AM18030" s="61"/>
      <c r="AN18030" s="61"/>
      <c r="AO18030" s="171"/>
      <c r="AP18030" s="61"/>
      <c r="AQ18030" s="61"/>
      <c r="AR18030" s="61"/>
      <c r="AS18030" s="61"/>
      <c r="AT18030" s="61"/>
      <c r="AU18030" s="61"/>
      <c r="AV18030" s="61"/>
      <c r="AW18030" s="61"/>
      <c r="AX18030" s="61"/>
      <c r="AY18030" s="61"/>
      <c r="AZ18030" s="61"/>
      <c r="BA18030" s="61"/>
    </row>
    <row r="18031" spans="39:53" x14ac:dyDescent="0.2">
      <c r="AM18031" s="61"/>
      <c r="AN18031" s="61"/>
      <c r="AO18031" s="171"/>
      <c r="AP18031" s="61"/>
      <c r="AQ18031" s="61"/>
      <c r="AR18031" s="61"/>
      <c r="AS18031" s="61"/>
      <c r="AT18031" s="61"/>
      <c r="AU18031" s="61"/>
      <c r="AV18031" s="61"/>
      <c r="AW18031" s="61"/>
      <c r="AX18031" s="61"/>
      <c r="AY18031" s="61"/>
      <c r="AZ18031" s="61"/>
      <c r="BA18031" s="61"/>
    </row>
    <row r="18032" spans="39:53" x14ac:dyDescent="0.2">
      <c r="AM18032" s="61"/>
      <c r="AN18032" s="61"/>
      <c r="AO18032" s="171"/>
      <c r="AP18032" s="61"/>
      <c r="AQ18032" s="61"/>
      <c r="AR18032" s="61"/>
      <c r="AS18032" s="61"/>
      <c r="AT18032" s="61"/>
      <c r="AU18032" s="61"/>
      <c r="AV18032" s="61"/>
      <c r="AW18032" s="61"/>
      <c r="AX18032" s="61"/>
      <c r="AY18032" s="61"/>
      <c r="AZ18032" s="61"/>
      <c r="BA18032" s="61"/>
    </row>
    <row r="18033" spans="39:53" x14ac:dyDescent="0.2">
      <c r="AM18033" s="61"/>
      <c r="AN18033" s="61"/>
      <c r="AO18033" s="171"/>
      <c r="AP18033" s="61"/>
      <c r="AQ18033" s="61"/>
      <c r="AR18033" s="61"/>
      <c r="AS18033" s="61"/>
      <c r="AT18033" s="61"/>
      <c r="AU18033" s="61"/>
      <c r="AV18033" s="61"/>
      <c r="AW18033" s="61"/>
      <c r="AX18033" s="61"/>
      <c r="AY18033" s="61"/>
      <c r="AZ18033" s="61"/>
      <c r="BA18033" s="61"/>
    </row>
    <row r="18034" spans="39:53" x14ac:dyDescent="0.2">
      <c r="AM18034" s="61"/>
      <c r="AN18034" s="61"/>
      <c r="AO18034" s="171"/>
      <c r="AP18034" s="61"/>
      <c r="AQ18034" s="61"/>
      <c r="AR18034" s="61"/>
      <c r="AS18034" s="61"/>
      <c r="AT18034" s="61"/>
      <c r="AU18034" s="61"/>
      <c r="AV18034" s="61"/>
      <c r="AW18034" s="61"/>
      <c r="AX18034" s="61"/>
      <c r="AY18034" s="61"/>
      <c r="AZ18034" s="61"/>
      <c r="BA18034" s="61"/>
    </row>
    <row r="18035" spans="39:53" x14ac:dyDescent="0.2">
      <c r="AM18035" s="61"/>
      <c r="AN18035" s="61"/>
      <c r="AO18035" s="171"/>
      <c r="AP18035" s="61"/>
      <c r="AQ18035" s="61"/>
      <c r="AR18035" s="61"/>
      <c r="AS18035" s="61"/>
      <c r="AT18035" s="61"/>
      <c r="AU18035" s="61"/>
      <c r="AV18035" s="61"/>
      <c r="AW18035" s="61"/>
      <c r="AX18035" s="61"/>
      <c r="AY18035" s="61"/>
      <c r="AZ18035" s="61"/>
      <c r="BA18035" s="61"/>
    </row>
    <row r="18036" spans="39:53" x14ac:dyDescent="0.2">
      <c r="AM18036" s="61"/>
      <c r="AN18036" s="61"/>
      <c r="AO18036" s="171"/>
      <c r="AP18036" s="61"/>
      <c r="AQ18036" s="61"/>
      <c r="AR18036" s="61"/>
      <c r="AS18036" s="61"/>
      <c r="AT18036" s="61"/>
      <c r="AU18036" s="61"/>
      <c r="AV18036" s="61"/>
      <c r="AW18036" s="61"/>
      <c r="AX18036" s="61"/>
      <c r="AY18036" s="61"/>
      <c r="AZ18036" s="61"/>
      <c r="BA18036" s="61"/>
    </row>
    <row r="18037" spans="39:53" x14ac:dyDescent="0.2">
      <c r="AM18037" s="61"/>
      <c r="AN18037" s="61"/>
      <c r="AO18037" s="171"/>
      <c r="AP18037" s="61"/>
      <c r="AQ18037" s="61"/>
      <c r="AR18037" s="61"/>
      <c r="AS18037" s="61"/>
      <c r="AT18037" s="61"/>
      <c r="AU18037" s="61"/>
      <c r="AV18037" s="61"/>
      <c r="AW18037" s="61"/>
      <c r="AX18037" s="61"/>
      <c r="AY18037" s="61"/>
      <c r="AZ18037" s="61"/>
      <c r="BA18037" s="61"/>
    </row>
    <row r="18038" spans="39:53" x14ac:dyDescent="0.2">
      <c r="AM18038" s="61"/>
      <c r="AN18038" s="61"/>
      <c r="AO18038" s="171"/>
      <c r="AP18038" s="61"/>
      <c r="AQ18038" s="61"/>
      <c r="AR18038" s="61"/>
      <c r="AS18038" s="61"/>
      <c r="AT18038" s="61"/>
      <c r="AU18038" s="61"/>
      <c r="AV18038" s="61"/>
      <c r="AW18038" s="61"/>
      <c r="AX18038" s="61"/>
      <c r="AY18038" s="61"/>
      <c r="AZ18038" s="61"/>
      <c r="BA18038" s="61"/>
    </row>
    <row r="18039" spans="39:53" x14ac:dyDescent="0.2">
      <c r="AM18039" s="61"/>
      <c r="AN18039" s="61"/>
      <c r="AO18039" s="171"/>
      <c r="AP18039" s="61"/>
      <c r="AQ18039" s="61"/>
      <c r="AR18039" s="61"/>
      <c r="AS18039" s="61"/>
      <c r="AT18039" s="61"/>
      <c r="AU18039" s="61"/>
      <c r="AV18039" s="61"/>
      <c r="AW18039" s="61"/>
      <c r="AX18039" s="61"/>
      <c r="AY18039" s="61"/>
      <c r="AZ18039" s="61"/>
      <c r="BA18039" s="61"/>
    </row>
    <row r="18040" spans="39:53" x14ac:dyDescent="0.2">
      <c r="AM18040" s="61"/>
      <c r="AN18040" s="61"/>
      <c r="AO18040" s="171"/>
      <c r="AP18040" s="61"/>
      <c r="AQ18040" s="61"/>
      <c r="AR18040" s="61"/>
      <c r="AS18040" s="61"/>
      <c r="AT18040" s="61"/>
      <c r="AU18040" s="61"/>
      <c r="AV18040" s="61"/>
      <c r="AW18040" s="61"/>
      <c r="AX18040" s="61"/>
      <c r="AY18040" s="61"/>
      <c r="AZ18040" s="61"/>
      <c r="BA18040" s="61"/>
    </row>
    <row r="18041" spans="39:53" x14ac:dyDescent="0.2">
      <c r="AM18041" s="61"/>
      <c r="AN18041" s="61"/>
      <c r="AO18041" s="171"/>
      <c r="AP18041" s="61"/>
      <c r="AQ18041" s="61"/>
      <c r="AR18041" s="61"/>
      <c r="AS18041" s="61"/>
      <c r="AT18041" s="61"/>
      <c r="AU18041" s="61"/>
      <c r="AV18041" s="61"/>
      <c r="AW18041" s="61"/>
      <c r="AX18041" s="61"/>
      <c r="AY18041" s="61"/>
      <c r="AZ18041" s="61"/>
      <c r="BA18041" s="61"/>
    </row>
    <row r="18042" spans="39:53" x14ac:dyDescent="0.2">
      <c r="AM18042" s="61"/>
      <c r="AN18042" s="61"/>
      <c r="AO18042" s="171"/>
      <c r="AP18042" s="61"/>
      <c r="AQ18042" s="61"/>
      <c r="AR18042" s="61"/>
      <c r="AS18042" s="61"/>
      <c r="AT18042" s="61"/>
      <c r="AU18042" s="61"/>
      <c r="AV18042" s="61"/>
      <c r="AW18042" s="61"/>
      <c r="AX18042" s="61"/>
      <c r="AY18042" s="61"/>
      <c r="AZ18042" s="61"/>
      <c r="BA18042" s="61"/>
    </row>
    <row r="18043" spans="39:53" x14ac:dyDescent="0.2">
      <c r="AM18043" s="61"/>
      <c r="AN18043" s="61"/>
      <c r="AO18043" s="171"/>
      <c r="AP18043" s="61"/>
      <c r="AQ18043" s="61"/>
      <c r="AR18043" s="61"/>
      <c r="AS18043" s="61"/>
      <c r="AT18043" s="61"/>
      <c r="AU18043" s="61"/>
      <c r="AV18043" s="61"/>
      <c r="AW18043" s="61"/>
      <c r="AX18043" s="61"/>
      <c r="AY18043" s="61"/>
      <c r="AZ18043" s="61"/>
      <c r="BA18043" s="61"/>
    </row>
    <row r="18044" spans="39:53" x14ac:dyDescent="0.2">
      <c r="AM18044" s="61"/>
      <c r="AN18044" s="61"/>
      <c r="AO18044" s="171"/>
      <c r="AP18044" s="61"/>
      <c r="AQ18044" s="61"/>
      <c r="AR18044" s="61"/>
      <c r="AS18044" s="61"/>
      <c r="AT18044" s="61"/>
      <c r="AU18044" s="61"/>
      <c r="AV18044" s="61"/>
      <c r="AW18044" s="61"/>
      <c r="AX18044" s="61"/>
      <c r="AY18044" s="61"/>
      <c r="AZ18044" s="61"/>
      <c r="BA18044" s="61"/>
    </row>
    <row r="18045" spans="39:53" x14ac:dyDescent="0.2">
      <c r="AM18045" s="61"/>
      <c r="AN18045" s="61"/>
      <c r="AO18045" s="171"/>
      <c r="AP18045" s="61"/>
      <c r="AQ18045" s="61"/>
      <c r="AR18045" s="61"/>
      <c r="AS18045" s="61"/>
      <c r="AT18045" s="61"/>
      <c r="AU18045" s="61"/>
      <c r="AV18045" s="61"/>
      <c r="AW18045" s="61"/>
      <c r="AX18045" s="61"/>
      <c r="AY18045" s="61"/>
      <c r="AZ18045" s="61"/>
      <c r="BA18045" s="61"/>
    </row>
    <row r="18046" spans="39:53" x14ac:dyDescent="0.2">
      <c r="AM18046" s="61"/>
      <c r="AN18046" s="61"/>
      <c r="AO18046" s="171"/>
      <c r="AP18046" s="61"/>
      <c r="AQ18046" s="61"/>
      <c r="AR18046" s="61"/>
      <c r="AS18046" s="61"/>
      <c r="AT18046" s="61"/>
      <c r="AU18046" s="61"/>
      <c r="AV18046" s="61"/>
      <c r="AW18046" s="61"/>
      <c r="AX18046" s="61"/>
      <c r="AY18046" s="61"/>
      <c r="AZ18046" s="61"/>
      <c r="BA18046" s="61"/>
    </row>
    <row r="18047" spans="39:53" x14ac:dyDescent="0.2">
      <c r="AM18047" s="61"/>
      <c r="AN18047" s="61"/>
      <c r="AO18047" s="171"/>
      <c r="AP18047" s="61"/>
      <c r="AQ18047" s="61"/>
      <c r="AR18047" s="61"/>
      <c r="AS18047" s="61"/>
      <c r="AT18047" s="61"/>
      <c r="AU18047" s="61"/>
      <c r="AV18047" s="61"/>
      <c r="AW18047" s="61"/>
      <c r="AX18047" s="61"/>
      <c r="AY18047" s="61"/>
      <c r="AZ18047" s="61"/>
      <c r="BA18047" s="61"/>
    </row>
    <row r="18048" spans="39:53" x14ac:dyDescent="0.2">
      <c r="AM18048" s="61"/>
      <c r="AN18048" s="61"/>
      <c r="AO18048" s="171"/>
      <c r="AP18048" s="61"/>
      <c r="AQ18048" s="61"/>
      <c r="AR18048" s="61"/>
      <c r="AS18048" s="61"/>
      <c r="AT18048" s="61"/>
      <c r="AU18048" s="61"/>
      <c r="AV18048" s="61"/>
      <c r="AW18048" s="61"/>
      <c r="AX18048" s="61"/>
      <c r="AY18048" s="61"/>
      <c r="AZ18048" s="61"/>
      <c r="BA18048" s="61"/>
    </row>
    <row r="18049" spans="39:53" x14ac:dyDescent="0.2">
      <c r="AM18049" s="61"/>
      <c r="AN18049" s="61"/>
      <c r="AO18049" s="171"/>
      <c r="AP18049" s="61"/>
      <c r="AQ18049" s="61"/>
      <c r="AR18049" s="61"/>
      <c r="AS18049" s="61"/>
      <c r="AT18049" s="61"/>
      <c r="AU18049" s="61"/>
      <c r="AV18049" s="61"/>
      <c r="AW18049" s="61"/>
      <c r="AX18049" s="61"/>
      <c r="AY18049" s="61"/>
      <c r="AZ18049" s="61"/>
      <c r="BA18049" s="61"/>
    </row>
    <row r="18050" spans="39:53" x14ac:dyDescent="0.2">
      <c r="AM18050" s="61"/>
      <c r="AN18050" s="61"/>
      <c r="AO18050" s="171"/>
      <c r="AP18050" s="61"/>
      <c r="AQ18050" s="61"/>
      <c r="AR18050" s="61"/>
      <c r="AS18050" s="61"/>
      <c r="AT18050" s="61"/>
      <c r="AU18050" s="61"/>
      <c r="AV18050" s="61"/>
      <c r="AW18050" s="61"/>
      <c r="AX18050" s="61"/>
      <c r="AY18050" s="61"/>
      <c r="AZ18050" s="61"/>
      <c r="BA18050" s="61"/>
    </row>
    <row r="18051" spans="39:53" x14ac:dyDescent="0.2">
      <c r="AM18051" s="61"/>
      <c r="AN18051" s="61"/>
      <c r="AO18051" s="171"/>
      <c r="AP18051" s="61"/>
      <c r="AQ18051" s="61"/>
      <c r="AR18051" s="61"/>
      <c r="AS18051" s="61"/>
      <c r="AT18051" s="61"/>
      <c r="AU18051" s="61"/>
      <c r="AV18051" s="61"/>
      <c r="AW18051" s="61"/>
      <c r="AX18051" s="61"/>
      <c r="AY18051" s="61"/>
      <c r="AZ18051" s="61"/>
      <c r="BA18051" s="61"/>
    </row>
    <row r="18052" spans="39:53" x14ac:dyDescent="0.2">
      <c r="AM18052" s="61"/>
      <c r="AN18052" s="61"/>
      <c r="AO18052" s="171"/>
      <c r="AP18052" s="61"/>
      <c r="AQ18052" s="61"/>
      <c r="AR18052" s="61"/>
      <c r="AS18052" s="61"/>
      <c r="AT18052" s="61"/>
      <c r="AU18052" s="61"/>
      <c r="AV18052" s="61"/>
      <c r="AW18052" s="61"/>
      <c r="AX18052" s="61"/>
      <c r="AY18052" s="61"/>
      <c r="AZ18052" s="61"/>
      <c r="BA18052" s="61"/>
    </row>
    <row r="18053" spans="39:53" x14ac:dyDescent="0.2">
      <c r="AM18053" s="61"/>
      <c r="AN18053" s="61"/>
      <c r="AO18053" s="171"/>
      <c r="AP18053" s="61"/>
      <c r="AQ18053" s="61"/>
      <c r="AR18053" s="61"/>
      <c r="AS18053" s="61"/>
      <c r="AT18053" s="61"/>
      <c r="AU18053" s="61"/>
      <c r="AV18053" s="61"/>
      <c r="AW18053" s="61"/>
      <c r="AX18053" s="61"/>
      <c r="AY18053" s="61"/>
      <c r="AZ18053" s="61"/>
      <c r="BA18053" s="61"/>
    </row>
    <row r="18054" spans="39:53" x14ac:dyDescent="0.2">
      <c r="AM18054" s="61"/>
      <c r="AN18054" s="61"/>
      <c r="AO18054" s="171"/>
      <c r="AP18054" s="61"/>
      <c r="AQ18054" s="61"/>
      <c r="AR18054" s="61"/>
      <c r="AS18054" s="61"/>
      <c r="AT18054" s="61"/>
      <c r="AU18054" s="61"/>
      <c r="AV18054" s="61"/>
      <c r="AW18054" s="61"/>
      <c r="AX18054" s="61"/>
      <c r="AY18054" s="61"/>
      <c r="AZ18054" s="61"/>
      <c r="BA18054" s="61"/>
    </row>
    <row r="18055" spans="39:53" x14ac:dyDescent="0.2">
      <c r="AM18055" s="61"/>
      <c r="AN18055" s="61"/>
      <c r="AO18055" s="171"/>
      <c r="AP18055" s="61"/>
      <c r="AQ18055" s="61"/>
      <c r="AR18055" s="61"/>
      <c r="AS18055" s="61"/>
      <c r="AT18055" s="61"/>
      <c r="AU18055" s="61"/>
      <c r="AV18055" s="61"/>
      <c r="AW18055" s="61"/>
      <c r="AX18055" s="61"/>
      <c r="AY18055" s="61"/>
      <c r="AZ18055" s="61"/>
      <c r="BA18055" s="61"/>
    </row>
    <row r="18056" spans="39:53" x14ac:dyDescent="0.2">
      <c r="AM18056" s="61"/>
      <c r="AN18056" s="61"/>
      <c r="AO18056" s="171"/>
      <c r="AP18056" s="61"/>
      <c r="AQ18056" s="61"/>
      <c r="AR18056" s="61"/>
      <c r="AS18056" s="61"/>
      <c r="AT18056" s="61"/>
      <c r="AU18056" s="61"/>
      <c r="AV18056" s="61"/>
      <c r="AW18056" s="61"/>
      <c r="AX18056" s="61"/>
      <c r="AY18056" s="61"/>
      <c r="AZ18056" s="61"/>
      <c r="BA18056" s="61"/>
    </row>
    <row r="18057" spans="39:53" x14ac:dyDescent="0.2">
      <c r="AM18057" s="61"/>
      <c r="AN18057" s="61"/>
      <c r="AO18057" s="171"/>
      <c r="AP18057" s="61"/>
      <c r="AQ18057" s="61"/>
      <c r="AR18057" s="61"/>
      <c r="AS18057" s="61"/>
      <c r="AT18057" s="61"/>
      <c r="AU18057" s="61"/>
      <c r="AV18057" s="61"/>
      <c r="AW18057" s="61"/>
      <c r="AX18057" s="61"/>
      <c r="AY18057" s="61"/>
      <c r="AZ18057" s="61"/>
      <c r="BA18057" s="61"/>
    </row>
    <row r="18058" spans="39:53" x14ac:dyDescent="0.2">
      <c r="AM18058" s="61"/>
      <c r="AN18058" s="61"/>
      <c r="AO18058" s="171"/>
      <c r="AP18058" s="61"/>
      <c r="AQ18058" s="61"/>
      <c r="AR18058" s="61"/>
      <c r="AS18058" s="61"/>
      <c r="AT18058" s="61"/>
      <c r="AU18058" s="61"/>
      <c r="AV18058" s="61"/>
      <c r="AW18058" s="61"/>
      <c r="AX18058" s="61"/>
      <c r="AY18058" s="61"/>
      <c r="AZ18058" s="61"/>
      <c r="BA18058" s="61"/>
    </row>
    <row r="18059" spans="39:53" x14ac:dyDescent="0.2">
      <c r="AM18059" s="61"/>
      <c r="AN18059" s="61"/>
      <c r="AO18059" s="171"/>
      <c r="AP18059" s="61"/>
      <c r="AQ18059" s="61"/>
      <c r="AR18059" s="61"/>
      <c r="AS18059" s="61"/>
      <c r="AT18059" s="61"/>
      <c r="AU18059" s="61"/>
      <c r="AV18059" s="61"/>
      <c r="AW18059" s="61"/>
      <c r="AX18059" s="61"/>
      <c r="AY18059" s="61"/>
      <c r="AZ18059" s="61"/>
      <c r="BA18059" s="61"/>
    </row>
    <row r="18060" spans="39:53" x14ac:dyDescent="0.2">
      <c r="AM18060" s="61"/>
      <c r="AN18060" s="61"/>
      <c r="AO18060" s="171"/>
      <c r="AP18060" s="61"/>
      <c r="AQ18060" s="61"/>
      <c r="AR18060" s="61"/>
      <c r="AS18060" s="61"/>
      <c r="AT18060" s="61"/>
      <c r="AU18060" s="61"/>
      <c r="AV18060" s="61"/>
      <c r="AW18060" s="61"/>
      <c r="AX18060" s="61"/>
      <c r="AY18060" s="61"/>
      <c r="AZ18060" s="61"/>
      <c r="BA18060" s="61"/>
    </row>
    <row r="18061" spans="39:53" x14ac:dyDescent="0.2">
      <c r="AM18061" s="61"/>
      <c r="AN18061" s="61"/>
      <c r="AO18061" s="171"/>
      <c r="AP18061" s="61"/>
      <c r="AQ18061" s="61"/>
      <c r="AR18061" s="61"/>
      <c r="AS18061" s="61"/>
      <c r="AT18061" s="61"/>
      <c r="AU18061" s="61"/>
      <c r="AV18061" s="61"/>
      <c r="AW18061" s="61"/>
      <c r="AX18061" s="61"/>
      <c r="AY18061" s="61"/>
      <c r="AZ18061" s="61"/>
      <c r="BA18061" s="61"/>
    </row>
    <row r="18062" spans="39:53" x14ac:dyDescent="0.2">
      <c r="AM18062" s="61"/>
      <c r="AN18062" s="61"/>
      <c r="AO18062" s="171"/>
      <c r="AP18062" s="61"/>
      <c r="AQ18062" s="61"/>
      <c r="AR18062" s="61"/>
      <c r="AS18062" s="61"/>
      <c r="AT18062" s="61"/>
      <c r="AU18062" s="61"/>
      <c r="AV18062" s="61"/>
      <c r="AW18062" s="61"/>
      <c r="AX18062" s="61"/>
      <c r="AY18062" s="61"/>
      <c r="AZ18062" s="61"/>
      <c r="BA18062" s="61"/>
    </row>
    <row r="18063" spans="39:53" x14ac:dyDescent="0.2">
      <c r="AM18063" s="61"/>
      <c r="AN18063" s="61"/>
      <c r="AO18063" s="171"/>
      <c r="AP18063" s="61"/>
      <c r="AQ18063" s="61"/>
      <c r="AR18063" s="61"/>
      <c r="AS18063" s="61"/>
      <c r="AT18063" s="61"/>
      <c r="AU18063" s="61"/>
      <c r="AV18063" s="61"/>
      <c r="AW18063" s="61"/>
      <c r="AX18063" s="61"/>
      <c r="AY18063" s="61"/>
      <c r="AZ18063" s="61"/>
      <c r="BA18063" s="61"/>
    </row>
    <row r="18064" spans="39:53" x14ac:dyDescent="0.2">
      <c r="AM18064" s="61"/>
      <c r="AN18064" s="61"/>
      <c r="AO18064" s="171"/>
      <c r="AP18064" s="61"/>
      <c r="AQ18064" s="61"/>
      <c r="AR18064" s="61"/>
      <c r="AS18064" s="61"/>
      <c r="AT18064" s="61"/>
      <c r="AU18064" s="61"/>
      <c r="AV18064" s="61"/>
      <c r="AW18064" s="61"/>
      <c r="AX18064" s="61"/>
      <c r="AY18064" s="61"/>
      <c r="AZ18064" s="61"/>
      <c r="BA18064" s="61"/>
    </row>
    <row r="18065" spans="39:53" x14ac:dyDescent="0.2">
      <c r="AM18065" s="61"/>
      <c r="AN18065" s="61"/>
      <c r="AO18065" s="171"/>
      <c r="AP18065" s="61"/>
      <c r="AQ18065" s="61"/>
      <c r="AR18065" s="61"/>
      <c r="AS18065" s="61"/>
      <c r="AT18065" s="61"/>
      <c r="AU18065" s="61"/>
      <c r="AV18065" s="61"/>
      <c r="AW18065" s="61"/>
      <c r="AX18065" s="61"/>
      <c r="AY18065" s="61"/>
      <c r="AZ18065" s="61"/>
      <c r="BA18065" s="61"/>
    </row>
    <row r="18066" spans="39:53" x14ac:dyDescent="0.2">
      <c r="AM18066" s="61"/>
      <c r="AN18066" s="61"/>
      <c r="AO18066" s="171"/>
      <c r="AP18066" s="61"/>
      <c r="AQ18066" s="61"/>
      <c r="AR18066" s="61"/>
      <c r="AS18066" s="61"/>
      <c r="AT18066" s="61"/>
      <c r="AU18066" s="61"/>
      <c r="AV18066" s="61"/>
      <c r="AW18066" s="61"/>
      <c r="AX18066" s="61"/>
      <c r="AY18066" s="61"/>
      <c r="AZ18066" s="61"/>
      <c r="BA18066" s="61"/>
    </row>
    <row r="18067" spans="39:53" x14ac:dyDescent="0.2">
      <c r="AM18067" s="61"/>
      <c r="AN18067" s="61"/>
      <c r="AO18067" s="171"/>
      <c r="AP18067" s="61"/>
      <c r="AQ18067" s="61"/>
      <c r="AR18067" s="61"/>
      <c r="AS18067" s="61"/>
      <c r="AT18067" s="61"/>
      <c r="AU18067" s="61"/>
      <c r="AV18067" s="61"/>
      <c r="AW18067" s="61"/>
      <c r="AX18067" s="61"/>
      <c r="AY18067" s="61"/>
      <c r="AZ18067" s="61"/>
      <c r="BA18067" s="61"/>
    </row>
    <row r="18068" spans="39:53" x14ac:dyDescent="0.2">
      <c r="AM18068" s="61"/>
      <c r="AN18068" s="61"/>
      <c r="AO18068" s="171"/>
      <c r="AP18068" s="61"/>
      <c r="AQ18068" s="61"/>
      <c r="AR18068" s="61"/>
      <c r="AS18068" s="61"/>
      <c r="AT18068" s="61"/>
      <c r="AU18068" s="61"/>
      <c r="AV18068" s="61"/>
      <c r="AW18068" s="61"/>
      <c r="AX18068" s="61"/>
      <c r="AY18068" s="61"/>
      <c r="AZ18068" s="61"/>
      <c r="BA18068" s="61"/>
    </row>
    <row r="18069" spans="39:53" x14ac:dyDescent="0.2">
      <c r="AM18069" s="61"/>
      <c r="AN18069" s="61"/>
      <c r="AO18069" s="171"/>
      <c r="AP18069" s="61"/>
      <c r="AQ18069" s="61"/>
      <c r="AR18069" s="61"/>
      <c r="AS18069" s="61"/>
      <c r="AT18069" s="61"/>
      <c r="AU18069" s="61"/>
      <c r="AV18069" s="61"/>
      <c r="AW18069" s="61"/>
      <c r="AX18069" s="61"/>
      <c r="AY18069" s="61"/>
      <c r="AZ18069" s="61"/>
      <c r="BA18069" s="61"/>
    </row>
    <row r="18070" spans="39:53" x14ac:dyDescent="0.2">
      <c r="AM18070" s="61"/>
      <c r="AN18070" s="61"/>
      <c r="AO18070" s="171"/>
      <c r="AP18070" s="61"/>
      <c r="AQ18070" s="61"/>
      <c r="AR18070" s="61"/>
      <c r="AS18070" s="61"/>
      <c r="AT18070" s="61"/>
      <c r="AU18070" s="61"/>
      <c r="AV18070" s="61"/>
      <c r="AW18070" s="61"/>
      <c r="AX18070" s="61"/>
      <c r="AY18070" s="61"/>
      <c r="AZ18070" s="61"/>
      <c r="BA18070" s="61"/>
    </row>
    <row r="18071" spans="39:53" x14ac:dyDescent="0.2">
      <c r="AM18071" s="61"/>
      <c r="AN18071" s="61"/>
      <c r="AO18071" s="171"/>
      <c r="AP18071" s="61"/>
      <c r="AQ18071" s="61"/>
      <c r="AR18071" s="61"/>
      <c r="AS18071" s="61"/>
      <c r="AT18071" s="61"/>
      <c r="AU18071" s="61"/>
      <c r="AV18071" s="61"/>
      <c r="AW18071" s="61"/>
      <c r="AX18071" s="61"/>
      <c r="AY18071" s="61"/>
      <c r="AZ18071" s="61"/>
      <c r="BA18071" s="61"/>
    </row>
    <row r="18072" spans="39:53" x14ac:dyDescent="0.2">
      <c r="AM18072" s="61"/>
      <c r="AN18072" s="61"/>
      <c r="AO18072" s="171"/>
      <c r="AP18072" s="61"/>
      <c r="AQ18072" s="61"/>
      <c r="AR18072" s="61"/>
      <c r="AS18072" s="61"/>
      <c r="AT18072" s="61"/>
      <c r="AU18072" s="61"/>
      <c r="AV18072" s="61"/>
      <c r="AW18072" s="61"/>
      <c r="AX18072" s="61"/>
      <c r="AY18072" s="61"/>
      <c r="AZ18072" s="61"/>
      <c r="BA18072" s="61"/>
    </row>
    <row r="18073" spans="39:53" x14ac:dyDescent="0.2">
      <c r="AM18073" s="61"/>
      <c r="AN18073" s="61"/>
      <c r="AO18073" s="171"/>
      <c r="AP18073" s="61"/>
      <c r="AQ18073" s="61"/>
      <c r="AR18073" s="61"/>
      <c r="AS18073" s="61"/>
      <c r="AT18073" s="61"/>
      <c r="AU18073" s="61"/>
      <c r="AV18073" s="61"/>
      <c r="AW18073" s="61"/>
      <c r="AX18073" s="61"/>
      <c r="AY18073" s="61"/>
      <c r="AZ18073" s="61"/>
      <c r="BA18073" s="61"/>
    </row>
    <row r="18074" spans="39:53" x14ac:dyDescent="0.2">
      <c r="AM18074" s="61"/>
      <c r="AN18074" s="61"/>
      <c r="AO18074" s="171"/>
      <c r="AP18074" s="61"/>
      <c r="AQ18074" s="61"/>
      <c r="AR18074" s="61"/>
      <c r="AS18074" s="61"/>
      <c r="AT18074" s="61"/>
      <c r="AU18074" s="61"/>
      <c r="AV18074" s="61"/>
      <c r="AW18074" s="61"/>
      <c r="AX18074" s="61"/>
      <c r="AY18074" s="61"/>
      <c r="AZ18074" s="61"/>
      <c r="BA18074" s="61"/>
    </row>
    <row r="18075" spans="39:53" x14ac:dyDescent="0.2">
      <c r="AM18075" s="61"/>
      <c r="AN18075" s="61"/>
      <c r="AO18075" s="171"/>
      <c r="AP18075" s="61"/>
      <c r="AQ18075" s="61"/>
      <c r="AR18075" s="61"/>
      <c r="AS18075" s="61"/>
      <c r="AT18075" s="61"/>
      <c r="AU18075" s="61"/>
      <c r="AV18075" s="61"/>
      <c r="AW18075" s="61"/>
      <c r="AX18075" s="61"/>
      <c r="AY18075" s="61"/>
      <c r="AZ18075" s="61"/>
      <c r="BA18075" s="61"/>
    </row>
    <row r="18076" spans="39:53" x14ac:dyDescent="0.2">
      <c r="AM18076" s="61"/>
      <c r="AN18076" s="61"/>
      <c r="AO18076" s="171"/>
      <c r="AP18076" s="61"/>
      <c r="AQ18076" s="61"/>
      <c r="AR18076" s="61"/>
      <c r="AS18076" s="61"/>
      <c r="AT18076" s="61"/>
      <c r="AU18076" s="61"/>
      <c r="AV18076" s="61"/>
      <c r="AW18076" s="61"/>
      <c r="AX18076" s="61"/>
      <c r="AY18076" s="61"/>
      <c r="AZ18076" s="61"/>
      <c r="BA18076" s="61"/>
    </row>
    <row r="18077" spans="39:53" x14ac:dyDescent="0.2">
      <c r="AM18077" s="61"/>
      <c r="AN18077" s="61"/>
      <c r="AO18077" s="171"/>
      <c r="AP18077" s="61"/>
      <c r="AQ18077" s="61"/>
      <c r="AR18077" s="61"/>
      <c r="AS18077" s="61"/>
      <c r="AT18077" s="61"/>
      <c r="AU18077" s="61"/>
      <c r="AV18077" s="61"/>
      <c r="AW18077" s="61"/>
      <c r="AX18077" s="61"/>
      <c r="AY18077" s="61"/>
      <c r="AZ18077" s="61"/>
      <c r="BA18077" s="61"/>
    </row>
    <row r="18078" spans="39:53" x14ac:dyDescent="0.2">
      <c r="AM18078" s="61"/>
      <c r="AN18078" s="61"/>
      <c r="AO18078" s="171"/>
      <c r="AP18078" s="61"/>
      <c r="AQ18078" s="61"/>
      <c r="AR18078" s="61"/>
      <c r="AS18078" s="61"/>
      <c r="AT18078" s="61"/>
      <c r="AU18078" s="61"/>
      <c r="AV18078" s="61"/>
      <c r="AW18078" s="61"/>
      <c r="AX18078" s="61"/>
      <c r="AY18078" s="61"/>
      <c r="AZ18078" s="61"/>
      <c r="BA18078" s="61"/>
    </row>
    <row r="18079" spans="39:53" x14ac:dyDescent="0.2">
      <c r="AM18079" s="61"/>
      <c r="AN18079" s="61"/>
      <c r="AO18079" s="171"/>
      <c r="AP18079" s="61"/>
      <c r="AQ18079" s="61"/>
      <c r="AR18079" s="61"/>
      <c r="AS18079" s="61"/>
      <c r="AT18079" s="61"/>
      <c r="AU18079" s="61"/>
      <c r="AV18079" s="61"/>
      <c r="AW18079" s="61"/>
      <c r="AX18079" s="61"/>
      <c r="AY18079" s="61"/>
      <c r="AZ18079" s="61"/>
      <c r="BA18079" s="61"/>
    </row>
    <row r="18080" spans="39:53" x14ac:dyDescent="0.2">
      <c r="AM18080" s="61"/>
      <c r="AN18080" s="61"/>
      <c r="AO18080" s="171"/>
      <c r="AP18080" s="61"/>
      <c r="AQ18080" s="61"/>
      <c r="AR18080" s="61"/>
      <c r="AS18080" s="61"/>
      <c r="AT18080" s="61"/>
      <c r="AU18080" s="61"/>
      <c r="AV18080" s="61"/>
      <c r="AW18080" s="61"/>
      <c r="AX18080" s="61"/>
      <c r="AY18080" s="61"/>
      <c r="AZ18080" s="61"/>
      <c r="BA18080" s="61"/>
    </row>
    <row r="18081" spans="39:53" x14ac:dyDescent="0.2">
      <c r="AM18081" s="61"/>
      <c r="AN18081" s="61"/>
      <c r="AO18081" s="171"/>
      <c r="AP18081" s="61"/>
      <c r="AQ18081" s="61"/>
      <c r="AR18081" s="61"/>
      <c r="AS18081" s="61"/>
      <c r="AT18081" s="61"/>
      <c r="AU18081" s="61"/>
      <c r="AV18081" s="61"/>
      <c r="AW18081" s="61"/>
      <c r="AX18081" s="61"/>
      <c r="AY18081" s="61"/>
      <c r="AZ18081" s="61"/>
      <c r="BA18081" s="61"/>
    </row>
    <row r="18082" spans="39:53" x14ac:dyDescent="0.2">
      <c r="AM18082" s="61"/>
      <c r="AN18082" s="61"/>
      <c r="AO18082" s="171"/>
      <c r="AP18082" s="61"/>
      <c r="AQ18082" s="61"/>
      <c r="AR18082" s="61"/>
      <c r="AS18082" s="61"/>
      <c r="AT18082" s="61"/>
      <c r="AU18082" s="61"/>
      <c r="AV18082" s="61"/>
      <c r="AW18082" s="61"/>
      <c r="AX18082" s="61"/>
      <c r="AY18082" s="61"/>
      <c r="AZ18082" s="61"/>
      <c r="BA18082" s="61"/>
    </row>
    <row r="18083" spans="39:53" x14ac:dyDescent="0.2">
      <c r="AM18083" s="61"/>
      <c r="AN18083" s="61"/>
      <c r="AO18083" s="171"/>
      <c r="AP18083" s="61"/>
      <c r="AQ18083" s="61"/>
      <c r="AR18083" s="61"/>
      <c r="AS18083" s="61"/>
      <c r="AT18083" s="61"/>
      <c r="AU18083" s="61"/>
      <c r="AV18083" s="61"/>
      <c r="AW18083" s="61"/>
      <c r="AX18083" s="61"/>
      <c r="AY18083" s="61"/>
      <c r="AZ18083" s="61"/>
      <c r="BA18083" s="61"/>
    </row>
    <row r="18084" spans="39:53" x14ac:dyDescent="0.2">
      <c r="AM18084" s="61"/>
      <c r="AN18084" s="61"/>
      <c r="AO18084" s="171"/>
      <c r="AP18084" s="61"/>
      <c r="AQ18084" s="61"/>
      <c r="AR18084" s="61"/>
      <c r="AS18084" s="61"/>
      <c r="AT18084" s="61"/>
      <c r="AU18084" s="61"/>
      <c r="AV18084" s="61"/>
      <c r="AW18084" s="61"/>
      <c r="AX18084" s="61"/>
      <c r="AY18084" s="61"/>
      <c r="AZ18084" s="61"/>
      <c r="BA18084" s="61"/>
    </row>
    <row r="18085" spans="39:53" x14ac:dyDescent="0.2">
      <c r="AM18085" s="61"/>
      <c r="AN18085" s="61"/>
      <c r="AO18085" s="171"/>
      <c r="AP18085" s="61"/>
      <c r="AQ18085" s="61"/>
      <c r="AR18085" s="61"/>
      <c r="AS18085" s="61"/>
      <c r="AT18085" s="61"/>
      <c r="AU18085" s="61"/>
      <c r="AV18085" s="61"/>
      <c r="AW18085" s="61"/>
      <c r="AX18085" s="61"/>
      <c r="AY18085" s="61"/>
      <c r="AZ18085" s="61"/>
      <c r="BA18085" s="61"/>
    </row>
    <row r="18086" spans="39:53" x14ac:dyDescent="0.2">
      <c r="AM18086" s="61"/>
      <c r="AN18086" s="61"/>
      <c r="AO18086" s="171"/>
      <c r="AP18086" s="61"/>
      <c r="AQ18086" s="61"/>
      <c r="AR18086" s="61"/>
      <c r="AS18086" s="61"/>
      <c r="AT18086" s="61"/>
      <c r="AU18086" s="61"/>
      <c r="AV18086" s="61"/>
      <c r="AW18086" s="61"/>
      <c r="AX18086" s="61"/>
      <c r="AY18086" s="61"/>
      <c r="AZ18086" s="61"/>
      <c r="BA18086" s="61"/>
    </row>
    <row r="18087" spans="39:53" x14ac:dyDescent="0.2">
      <c r="AM18087" s="61"/>
      <c r="AN18087" s="61"/>
      <c r="AO18087" s="171"/>
      <c r="AP18087" s="61"/>
      <c r="AQ18087" s="61"/>
      <c r="AR18087" s="61"/>
      <c r="AS18087" s="61"/>
      <c r="AT18087" s="61"/>
      <c r="AU18087" s="61"/>
      <c r="AV18087" s="61"/>
      <c r="AW18087" s="61"/>
      <c r="AX18087" s="61"/>
      <c r="AY18087" s="61"/>
      <c r="AZ18087" s="61"/>
      <c r="BA18087" s="61"/>
    </row>
    <row r="18088" spans="39:53" x14ac:dyDescent="0.2">
      <c r="AM18088" s="61"/>
      <c r="AN18088" s="61"/>
      <c r="AO18088" s="171"/>
      <c r="AP18088" s="61"/>
      <c r="AQ18088" s="61"/>
      <c r="AR18088" s="61"/>
      <c r="AS18088" s="61"/>
      <c r="AT18088" s="61"/>
      <c r="AU18088" s="61"/>
      <c r="AV18088" s="61"/>
      <c r="AW18088" s="61"/>
      <c r="AX18088" s="61"/>
      <c r="AY18088" s="61"/>
      <c r="AZ18088" s="61"/>
      <c r="BA18088" s="61"/>
    </row>
    <row r="18089" spans="39:53" x14ac:dyDescent="0.2">
      <c r="AM18089" s="61"/>
      <c r="AN18089" s="61"/>
      <c r="AO18089" s="171"/>
      <c r="AP18089" s="61"/>
      <c r="AQ18089" s="61"/>
      <c r="AR18089" s="61"/>
      <c r="AS18089" s="61"/>
      <c r="AT18089" s="61"/>
      <c r="AU18089" s="61"/>
      <c r="AV18089" s="61"/>
      <c r="AW18089" s="61"/>
      <c r="AX18089" s="61"/>
      <c r="AY18089" s="61"/>
      <c r="AZ18089" s="61"/>
      <c r="BA18089" s="61"/>
    </row>
    <row r="18090" spans="39:53" x14ac:dyDescent="0.2">
      <c r="AM18090" s="61"/>
      <c r="AN18090" s="61"/>
      <c r="AO18090" s="171"/>
      <c r="AP18090" s="61"/>
      <c r="AQ18090" s="61"/>
      <c r="AR18090" s="61"/>
      <c r="AS18090" s="61"/>
      <c r="AT18090" s="61"/>
      <c r="AU18090" s="61"/>
      <c r="AV18090" s="61"/>
      <c r="AW18090" s="61"/>
      <c r="AX18090" s="61"/>
      <c r="AY18090" s="61"/>
      <c r="AZ18090" s="61"/>
      <c r="BA18090" s="61"/>
    </row>
    <row r="18091" spans="39:53" x14ac:dyDescent="0.2">
      <c r="AM18091" s="61"/>
      <c r="AN18091" s="61"/>
      <c r="AO18091" s="171"/>
      <c r="AP18091" s="61"/>
      <c r="AQ18091" s="61"/>
      <c r="AR18091" s="61"/>
      <c r="AS18091" s="61"/>
      <c r="AT18091" s="61"/>
      <c r="AU18091" s="61"/>
      <c r="AV18091" s="61"/>
      <c r="AW18091" s="61"/>
      <c r="AX18091" s="61"/>
      <c r="AY18091" s="61"/>
      <c r="AZ18091" s="61"/>
      <c r="BA18091" s="61"/>
    </row>
    <row r="18092" spans="39:53" x14ac:dyDescent="0.2">
      <c r="AM18092" s="61"/>
      <c r="AN18092" s="61"/>
      <c r="AO18092" s="171"/>
      <c r="AP18092" s="61"/>
      <c r="AQ18092" s="61"/>
      <c r="AR18092" s="61"/>
      <c r="AS18092" s="61"/>
      <c r="AT18092" s="61"/>
      <c r="AU18092" s="61"/>
      <c r="AV18092" s="61"/>
      <c r="AW18092" s="61"/>
      <c r="AX18092" s="61"/>
      <c r="AY18092" s="61"/>
      <c r="AZ18092" s="61"/>
      <c r="BA18092" s="61"/>
    </row>
    <row r="18093" spans="39:53" x14ac:dyDescent="0.2">
      <c r="AM18093" s="61"/>
      <c r="AN18093" s="61"/>
      <c r="AO18093" s="171"/>
      <c r="AP18093" s="61"/>
      <c r="AQ18093" s="61"/>
      <c r="AR18093" s="61"/>
      <c r="AS18093" s="61"/>
      <c r="AT18093" s="61"/>
      <c r="AU18093" s="61"/>
      <c r="AV18093" s="61"/>
      <c r="AW18093" s="61"/>
      <c r="AX18093" s="61"/>
      <c r="AY18093" s="61"/>
      <c r="AZ18093" s="61"/>
      <c r="BA18093" s="61"/>
    </row>
    <row r="18094" spans="39:53" x14ac:dyDescent="0.2">
      <c r="AM18094" s="61"/>
      <c r="AN18094" s="61"/>
      <c r="AO18094" s="171"/>
      <c r="AP18094" s="61"/>
      <c r="AQ18094" s="61"/>
      <c r="AR18094" s="61"/>
      <c r="AS18094" s="61"/>
      <c r="AT18094" s="61"/>
      <c r="AU18094" s="61"/>
      <c r="AV18094" s="61"/>
      <c r="AW18094" s="61"/>
      <c r="AX18094" s="61"/>
      <c r="AY18094" s="61"/>
      <c r="AZ18094" s="61"/>
      <c r="BA18094" s="61"/>
    </row>
    <row r="18095" spans="39:53" x14ac:dyDescent="0.2">
      <c r="AM18095" s="61"/>
      <c r="AN18095" s="61"/>
      <c r="AO18095" s="171"/>
      <c r="AP18095" s="61"/>
      <c r="AQ18095" s="61"/>
      <c r="AR18095" s="61"/>
      <c r="AS18095" s="61"/>
      <c r="AT18095" s="61"/>
      <c r="AU18095" s="61"/>
      <c r="AV18095" s="61"/>
      <c r="AW18095" s="61"/>
      <c r="AX18095" s="61"/>
      <c r="AY18095" s="61"/>
      <c r="AZ18095" s="61"/>
      <c r="BA18095" s="61"/>
    </row>
    <row r="18096" spans="39:53" x14ac:dyDescent="0.2">
      <c r="AM18096" s="61"/>
      <c r="AN18096" s="61"/>
      <c r="AO18096" s="171"/>
      <c r="AP18096" s="61"/>
      <c r="AQ18096" s="61"/>
      <c r="AR18096" s="61"/>
      <c r="AS18096" s="61"/>
      <c r="AT18096" s="61"/>
      <c r="AU18096" s="61"/>
      <c r="AV18096" s="61"/>
      <c r="AW18096" s="61"/>
      <c r="AX18096" s="61"/>
      <c r="AY18096" s="61"/>
      <c r="AZ18096" s="61"/>
      <c r="BA18096" s="61"/>
    </row>
    <row r="18097" spans="39:53" x14ac:dyDescent="0.2">
      <c r="AM18097" s="61"/>
      <c r="AN18097" s="61"/>
      <c r="AO18097" s="171"/>
      <c r="AP18097" s="61"/>
      <c r="AQ18097" s="61"/>
      <c r="AR18097" s="61"/>
      <c r="AS18097" s="61"/>
      <c r="AT18097" s="61"/>
      <c r="AU18097" s="61"/>
      <c r="AV18097" s="61"/>
      <c r="AW18097" s="61"/>
      <c r="AX18097" s="61"/>
      <c r="AY18097" s="61"/>
      <c r="AZ18097" s="61"/>
      <c r="BA18097" s="61"/>
    </row>
    <row r="18098" spans="39:53" x14ac:dyDescent="0.2">
      <c r="AM18098" s="61"/>
      <c r="AN18098" s="61"/>
      <c r="AO18098" s="171"/>
      <c r="AP18098" s="61"/>
      <c r="AQ18098" s="61"/>
      <c r="AR18098" s="61"/>
      <c r="AS18098" s="61"/>
      <c r="AT18098" s="61"/>
      <c r="AU18098" s="61"/>
      <c r="AV18098" s="61"/>
      <c r="AW18098" s="61"/>
      <c r="AX18098" s="61"/>
      <c r="AY18098" s="61"/>
      <c r="AZ18098" s="61"/>
      <c r="BA18098" s="61"/>
    </row>
    <row r="18099" spans="39:53" x14ac:dyDescent="0.2">
      <c r="AM18099" s="61"/>
      <c r="AN18099" s="61"/>
      <c r="AO18099" s="171"/>
      <c r="AP18099" s="61"/>
      <c r="AQ18099" s="61"/>
      <c r="AR18099" s="61"/>
      <c r="AS18099" s="61"/>
      <c r="AT18099" s="61"/>
      <c r="AU18099" s="61"/>
      <c r="AV18099" s="61"/>
      <c r="AW18099" s="61"/>
      <c r="AX18099" s="61"/>
      <c r="AY18099" s="61"/>
      <c r="AZ18099" s="61"/>
      <c r="BA18099" s="61"/>
    </row>
    <row r="18100" spans="39:53" x14ac:dyDescent="0.2">
      <c r="AM18100" s="61"/>
      <c r="AN18100" s="61"/>
      <c r="AO18100" s="171"/>
      <c r="AP18100" s="61"/>
      <c r="AQ18100" s="61"/>
      <c r="AR18100" s="61"/>
      <c r="AS18100" s="61"/>
      <c r="AT18100" s="61"/>
      <c r="AU18100" s="61"/>
      <c r="AV18100" s="61"/>
      <c r="AW18100" s="61"/>
      <c r="AX18100" s="61"/>
      <c r="AY18100" s="61"/>
      <c r="AZ18100" s="61"/>
      <c r="BA18100" s="61"/>
    </row>
    <row r="18101" spans="39:53" x14ac:dyDescent="0.2">
      <c r="AM18101" s="61"/>
      <c r="AN18101" s="61"/>
      <c r="AO18101" s="171"/>
      <c r="AP18101" s="61"/>
      <c r="AQ18101" s="61"/>
      <c r="AR18101" s="61"/>
      <c r="AS18101" s="61"/>
      <c r="AT18101" s="61"/>
      <c r="AU18101" s="61"/>
      <c r="AV18101" s="61"/>
      <c r="AW18101" s="61"/>
      <c r="AX18101" s="61"/>
      <c r="AY18101" s="61"/>
      <c r="AZ18101" s="61"/>
      <c r="BA18101" s="61"/>
    </row>
    <row r="18102" spans="39:53" x14ac:dyDescent="0.2">
      <c r="AM18102" s="61"/>
      <c r="AN18102" s="61"/>
      <c r="AO18102" s="171"/>
      <c r="AP18102" s="61"/>
      <c r="AQ18102" s="61"/>
      <c r="AR18102" s="61"/>
      <c r="AS18102" s="61"/>
      <c r="AT18102" s="61"/>
      <c r="AU18102" s="61"/>
      <c r="AV18102" s="61"/>
      <c r="AW18102" s="61"/>
      <c r="AX18102" s="61"/>
      <c r="AY18102" s="61"/>
      <c r="AZ18102" s="61"/>
      <c r="BA18102" s="61"/>
    </row>
    <row r="18103" spans="39:53" x14ac:dyDescent="0.2">
      <c r="AM18103" s="61"/>
      <c r="AN18103" s="61"/>
      <c r="AO18103" s="171"/>
      <c r="AP18103" s="61"/>
      <c r="AQ18103" s="61"/>
      <c r="AR18103" s="61"/>
      <c r="AS18103" s="61"/>
      <c r="AT18103" s="61"/>
      <c r="AU18103" s="61"/>
      <c r="AV18103" s="61"/>
      <c r="AW18103" s="61"/>
      <c r="AX18103" s="61"/>
      <c r="AY18103" s="61"/>
      <c r="AZ18103" s="61"/>
      <c r="BA18103" s="61"/>
    </row>
    <row r="18104" spans="39:53" x14ac:dyDescent="0.2">
      <c r="AM18104" s="61"/>
      <c r="AN18104" s="61"/>
      <c r="AO18104" s="171"/>
      <c r="AP18104" s="61"/>
      <c r="AQ18104" s="61"/>
      <c r="AR18104" s="61"/>
      <c r="AS18104" s="61"/>
      <c r="AT18104" s="61"/>
      <c r="AU18104" s="61"/>
      <c r="AV18104" s="61"/>
      <c r="AW18104" s="61"/>
      <c r="AX18104" s="61"/>
      <c r="AY18104" s="61"/>
      <c r="AZ18104" s="61"/>
      <c r="BA18104" s="61"/>
    </row>
    <row r="18105" spans="39:53" x14ac:dyDescent="0.2">
      <c r="AM18105" s="61"/>
      <c r="AN18105" s="61"/>
      <c r="AO18105" s="171"/>
      <c r="AP18105" s="61"/>
      <c r="AQ18105" s="61"/>
      <c r="AR18105" s="61"/>
      <c r="AS18105" s="61"/>
      <c r="AT18105" s="61"/>
      <c r="AU18105" s="61"/>
      <c r="AV18105" s="61"/>
      <c r="AW18105" s="61"/>
      <c r="AX18105" s="61"/>
      <c r="AY18105" s="61"/>
      <c r="AZ18105" s="61"/>
      <c r="BA18105" s="61"/>
    </row>
    <row r="18106" spans="39:53" x14ac:dyDescent="0.2">
      <c r="AM18106" s="61"/>
      <c r="AN18106" s="61"/>
      <c r="AO18106" s="171"/>
      <c r="AP18106" s="61"/>
      <c r="AQ18106" s="61"/>
      <c r="AR18106" s="61"/>
      <c r="AS18106" s="61"/>
      <c r="AT18106" s="61"/>
      <c r="AU18106" s="61"/>
      <c r="AV18106" s="61"/>
      <c r="AW18106" s="61"/>
      <c r="AX18106" s="61"/>
      <c r="AY18106" s="61"/>
      <c r="AZ18106" s="61"/>
      <c r="BA18106" s="61"/>
    </row>
    <row r="18107" spans="39:53" x14ac:dyDescent="0.2">
      <c r="AM18107" s="61"/>
      <c r="AN18107" s="61"/>
      <c r="AO18107" s="171"/>
      <c r="AP18107" s="61"/>
      <c r="AQ18107" s="61"/>
      <c r="AR18107" s="61"/>
      <c r="AS18107" s="61"/>
      <c r="AT18107" s="61"/>
      <c r="AU18107" s="61"/>
      <c r="AV18107" s="61"/>
      <c r="AW18107" s="61"/>
      <c r="AX18107" s="61"/>
      <c r="AY18107" s="61"/>
      <c r="AZ18107" s="61"/>
      <c r="BA18107" s="61"/>
    </row>
    <row r="18108" spans="39:53" x14ac:dyDescent="0.2">
      <c r="AM18108" s="61"/>
      <c r="AN18108" s="61"/>
      <c r="AO18108" s="171"/>
      <c r="AP18108" s="61"/>
      <c r="AQ18108" s="61"/>
      <c r="AR18108" s="61"/>
      <c r="AS18108" s="61"/>
      <c r="AT18108" s="61"/>
      <c r="AU18108" s="61"/>
      <c r="AV18108" s="61"/>
      <c r="AW18108" s="61"/>
      <c r="AX18108" s="61"/>
      <c r="AY18108" s="61"/>
      <c r="AZ18108" s="61"/>
      <c r="BA18108" s="61"/>
    </row>
    <row r="18109" spans="39:53" x14ac:dyDescent="0.2">
      <c r="AM18109" s="61"/>
      <c r="AN18109" s="61"/>
      <c r="AO18109" s="171"/>
      <c r="AP18109" s="61"/>
      <c r="AQ18109" s="61"/>
      <c r="AR18109" s="61"/>
      <c r="AS18109" s="61"/>
      <c r="AT18109" s="61"/>
      <c r="AU18109" s="61"/>
      <c r="AV18109" s="61"/>
      <c r="AW18109" s="61"/>
      <c r="AX18109" s="61"/>
      <c r="AY18109" s="61"/>
      <c r="AZ18109" s="61"/>
      <c r="BA18109" s="61"/>
    </row>
    <row r="18110" spans="39:53" x14ac:dyDescent="0.2">
      <c r="AM18110" s="61"/>
      <c r="AN18110" s="61"/>
      <c r="AO18110" s="171"/>
      <c r="AP18110" s="61"/>
      <c r="AQ18110" s="61"/>
      <c r="AR18110" s="61"/>
      <c r="AS18110" s="61"/>
      <c r="AT18110" s="61"/>
      <c r="AU18110" s="61"/>
      <c r="AV18110" s="61"/>
      <c r="AW18110" s="61"/>
      <c r="AX18110" s="61"/>
      <c r="AY18110" s="61"/>
      <c r="AZ18110" s="61"/>
      <c r="BA18110" s="61"/>
    </row>
    <row r="18111" spans="39:53" x14ac:dyDescent="0.2">
      <c r="AM18111" s="61"/>
      <c r="AN18111" s="61"/>
      <c r="AO18111" s="171"/>
      <c r="AP18111" s="61"/>
      <c r="AQ18111" s="61"/>
      <c r="AR18111" s="61"/>
      <c r="AS18111" s="61"/>
      <c r="AT18111" s="61"/>
      <c r="AU18111" s="61"/>
      <c r="AV18111" s="61"/>
      <c r="AW18111" s="61"/>
      <c r="AX18111" s="61"/>
      <c r="AY18111" s="61"/>
      <c r="AZ18111" s="61"/>
      <c r="BA18111" s="61"/>
    </row>
    <row r="18112" spans="39:53" x14ac:dyDescent="0.2">
      <c r="AM18112" s="61"/>
      <c r="AN18112" s="61"/>
      <c r="AO18112" s="171"/>
      <c r="AP18112" s="61"/>
      <c r="AQ18112" s="61"/>
      <c r="AR18112" s="61"/>
      <c r="AS18112" s="61"/>
      <c r="AT18112" s="61"/>
      <c r="AU18112" s="61"/>
      <c r="AV18112" s="61"/>
      <c r="AW18112" s="61"/>
      <c r="AX18112" s="61"/>
      <c r="AY18112" s="61"/>
      <c r="AZ18112" s="61"/>
      <c r="BA18112" s="61"/>
    </row>
    <row r="18113" spans="39:53" x14ac:dyDescent="0.2">
      <c r="AM18113" s="61"/>
      <c r="AN18113" s="61"/>
      <c r="AO18113" s="171"/>
      <c r="AP18113" s="61"/>
      <c r="AQ18113" s="61"/>
      <c r="AR18113" s="61"/>
      <c r="AS18113" s="61"/>
      <c r="AT18113" s="61"/>
      <c r="AU18113" s="61"/>
      <c r="AV18113" s="61"/>
      <c r="AW18113" s="61"/>
      <c r="AX18113" s="61"/>
      <c r="AY18113" s="61"/>
      <c r="AZ18113" s="61"/>
      <c r="BA18113" s="61"/>
    </row>
    <row r="18114" spans="39:53" x14ac:dyDescent="0.2">
      <c r="AM18114" s="61"/>
      <c r="AN18114" s="61"/>
      <c r="AO18114" s="171"/>
      <c r="AP18114" s="61"/>
      <c r="AQ18114" s="61"/>
      <c r="AR18114" s="61"/>
      <c r="AS18114" s="61"/>
      <c r="AT18114" s="61"/>
      <c r="AU18114" s="61"/>
      <c r="AV18114" s="61"/>
      <c r="AW18114" s="61"/>
      <c r="AX18114" s="61"/>
      <c r="AY18114" s="61"/>
      <c r="AZ18114" s="61"/>
      <c r="BA18114" s="61"/>
    </row>
    <row r="18115" spans="39:53" x14ac:dyDescent="0.2">
      <c r="AM18115" s="61"/>
      <c r="AN18115" s="61"/>
      <c r="AO18115" s="171"/>
      <c r="AP18115" s="61"/>
      <c r="AQ18115" s="61"/>
      <c r="AR18115" s="61"/>
      <c r="AS18115" s="61"/>
      <c r="AT18115" s="61"/>
      <c r="AU18115" s="61"/>
      <c r="AV18115" s="61"/>
      <c r="AW18115" s="61"/>
      <c r="AX18115" s="61"/>
      <c r="AY18115" s="61"/>
      <c r="AZ18115" s="61"/>
      <c r="BA18115" s="61"/>
    </row>
    <row r="18116" spans="39:53" x14ac:dyDescent="0.2">
      <c r="AM18116" s="61"/>
      <c r="AN18116" s="61"/>
      <c r="AO18116" s="171"/>
      <c r="AP18116" s="61"/>
      <c r="AQ18116" s="61"/>
      <c r="AR18116" s="61"/>
      <c r="AS18116" s="61"/>
      <c r="AT18116" s="61"/>
      <c r="AU18116" s="61"/>
      <c r="AV18116" s="61"/>
      <c r="AW18116" s="61"/>
      <c r="AX18116" s="61"/>
      <c r="AY18116" s="61"/>
      <c r="AZ18116" s="61"/>
      <c r="BA18116" s="61"/>
    </row>
    <row r="18117" spans="39:53" x14ac:dyDescent="0.2">
      <c r="AM18117" s="61"/>
      <c r="AN18117" s="61"/>
      <c r="AO18117" s="171"/>
      <c r="AP18117" s="61"/>
      <c r="AQ18117" s="61"/>
      <c r="AR18117" s="61"/>
      <c r="AS18117" s="61"/>
      <c r="AT18117" s="61"/>
      <c r="AU18117" s="61"/>
      <c r="AV18117" s="61"/>
      <c r="AW18117" s="61"/>
      <c r="AX18117" s="61"/>
      <c r="AY18117" s="61"/>
      <c r="AZ18117" s="61"/>
      <c r="BA18117" s="61"/>
    </row>
    <row r="18118" spans="39:53" x14ac:dyDescent="0.2">
      <c r="AM18118" s="61"/>
      <c r="AN18118" s="61"/>
      <c r="AO18118" s="171"/>
      <c r="AP18118" s="61"/>
      <c r="AQ18118" s="61"/>
      <c r="AR18118" s="61"/>
      <c r="AS18118" s="61"/>
      <c r="AT18118" s="61"/>
      <c r="AU18118" s="61"/>
      <c r="AV18118" s="61"/>
      <c r="AW18118" s="61"/>
      <c r="AX18118" s="61"/>
      <c r="AY18118" s="61"/>
      <c r="AZ18118" s="61"/>
      <c r="BA18118" s="61"/>
    </row>
    <row r="18119" spans="39:53" x14ac:dyDescent="0.2">
      <c r="AM18119" s="61"/>
      <c r="AN18119" s="61"/>
      <c r="AO18119" s="171"/>
      <c r="AP18119" s="61"/>
      <c r="AQ18119" s="61"/>
      <c r="AR18119" s="61"/>
      <c r="AS18119" s="61"/>
      <c r="AT18119" s="61"/>
      <c r="AU18119" s="61"/>
      <c r="AV18119" s="61"/>
      <c r="AW18119" s="61"/>
      <c r="AX18119" s="61"/>
      <c r="AY18119" s="61"/>
      <c r="AZ18119" s="61"/>
      <c r="BA18119" s="61"/>
    </row>
    <row r="18120" spans="39:53" x14ac:dyDescent="0.2">
      <c r="AM18120" s="61"/>
      <c r="AN18120" s="61"/>
      <c r="AO18120" s="171"/>
      <c r="AP18120" s="61"/>
      <c r="AQ18120" s="61"/>
      <c r="AR18120" s="61"/>
      <c r="AS18120" s="61"/>
      <c r="AT18120" s="61"/>
      <c r="AU18120" s="61"/>
      <c r="AV18120" s="61"/>
      <c r="AW18120" s="61"/>
      <c r="AX18120" s="61"/>
      <c r="AY18120" s="61"/>
      <c r="AZ18120" s="61"/>
      <c r="BA18120" s="61"/>
    </row>
    <row r="18121" spans="39:53" x14ac:dyDescent="0.2">
      <c r="AM18121" s="61"/>
      <c r="AN18121" s="61"/>
      <c r="AO18121" s="171"/>
      <c r="AP18121" s="61"/>
      <c r="AQ18121" s="61"/>
      <c r="AR18121" s="61"/>
      <c r="AS18121" s="61"/>
      <c r="AT18121" s="61"/>
      <c r="AU18121" s="61"/>
      <c r="AV18121" s="61"/>
      <c r="AW18121" s="61"/>
      <c r="AX18121" s="61"/>
      <c r="AY18121" s="61"/>
      <c r="AZ18121" s="61"/>
      <c r="BA18121" s="61"/>
    </row>
    <row r="18122" spans="39:53" x14ac:dyDescent="0.2">
      <c r="AM18122" s="61"/>
      <c r="AN18122" s="61"/>
      <c r="AO18122" s="171"/>
      <c r="AP18122" s="61"/>
      <c r="AQ18122" s="61"/>
      <c r="AR18122" s="61"/>
      <c r="AS18122" s="61"/>
      <c r="AT18122" s="61"/>
      <c r="AU18122" s="61"/>
      <c r="AV18122" s="61"/>
      <c r="AW18122" s="61"/>
      <c r="AX18122" s="61"/>
      <c r="AY18122" s="61"/>
      <c r="AZ18122" s="61"/>
      <c r="BA18122" s="61"/>
    </row>
    <row r="18123" spans="39:53" x14ac:dyDescent="0.2">
      <c r="AM18123" s="61"/>
      <c r="AN18123" s="61"/>
      <c r="AO18123" s="171"/>
      <c r="AP18123" s="61"/>
      <c r="AQ18123" s="61"/>
      <c r="AR18123" s="61"/>
      <c r="AS18123" s="61"/>
      <c r="AT18123" s="61"/>
      <c r="AU18123" s="61"/>
      <c r="AV18123" s="61"/>
      <c r="AW18123" s="61"/>
      <c r="AX18123" s="61"/>
      <c r="AY18123" s="61"/>
      <c r="AZ18123" s="61"/>
      <c r="BA18123" s="61"/>
    </row>
    <row r="18124" spans="39:53" x14ac:dyDescent="0.2">
      <c r="AM18124" s="61"/>
      <c r="AN18124" s="61"/>
      <c r="AO18124" s="171"/>
      <c r="AP18124" s="61"/>
      <c r="AQ18124" s="61"/>
      <c r="AR18124" s="61"/>
      <c r="AS18124" s="61"/>
      <c r="AT18124" s="61"/>
      <c r="AU18124" s="61"/>
      <c r="AV18124" s="61"/>
      <c r="AW18124" s="61"/>
      <c r="AX18124" s="61"/>
      <c r="AY18124" s="61"/>
      <c r="AZ18124" s="61"/>
      <c r="BA18124" s="61"/>
    </row>
    <row r="18125" spans="39:53" x14ac:dyDescent="0.2">
      <c r="AM18125" s="61"/>
      <c r="AN18125" s="61"/>
      <c r="AO18125" s="171"/>
      <c r="AP18125" s="61"/>
      <c r="AQ18125" s="61"/>
      <c r="AR18125" s="61"/>
      <c r="AS18125" s="61"/>
      <c r="AT18125" s="61"/>
      <c r="AU18125" s="61"/>
      <c r="AV18125" s="61"/>
      <c r="AW18125" s="61"/>
      <c r="AX18125" s="61"/>
      <c r="AY18125" s="61"/>
      <c r="AZ18125" s="61"/>
      <c r="BA18125" s="61"/>
    </row>
    <row r="18126" spans="39:53" x14ac:dyDescent="0.2">
      <c r="AM18126" s="61"/>
      <c r="AN18126" s="61"/>
      <c r="AO18126" s="171"/>
      <c r="AP18126" s="61"/>
      <c r="AQ18126" s="61"/>
      <c r="AR18126" s="61"/>
      <c r="AS18126" s="61"/>
      <c r="AT18126" s="61"/>
      <c r="AU18126" s="61"/>
      <c r="AV18126" s="61"/>
      <c r="AW18126" s="61"/>
      <c r="AX18126" s="61"/>
      <c r="AY18126" s="61"/>
      <c r="AZ18126" s="61"/>
      <c r="BA18126" s="61"/>
    </row>
    <row r="18127" spans="39:53" x14ac:dyDescent="0.2">
      <c r="AM18127" s="61"/>
      <c r="AN18127" s="61"/>
      <c r="AO18127" s="171"/>
      <c r="AP18127" s="61"/>
      <c r="AQ18127" s="61"/>
      <c r="AR18127" s="61"/>
      <c r="AS18127" s="61"/>
      <c r="AT18127" s="61"/>
      <c r="AU18127" s="61"/>
      <c r="AV18127" s="61"/>
      <c r="AW18127" s="61"/>
      <c r="AX18127" s="61"/>
      <c r="AY18127" s="61"/>
      <c r="AZ18127" s="61"/>
      <c r="BA18127" s="61"/>
    </row>
    <row r="18128" spans="39:53" x14ac:dyDescent="0.2">
      <c r="AM18128" s="61"/>
      <c r="AN18128" s="61"/>
      <c r="AO18128" s="171"/>
      <c r="AP18128" s="61"/>
      <c r="AQ18128" s="61"/>
      <c r="AR18128" s="61"/>
      <c r="AS18128" s="61"/>
      <c r="AT18128" s="61"/>
      <c r="AU18128" s="61"/>
      <c r="AV18128" s="61"/>
      <c r="AW18128" s="61"/>
      <c r="AX18128" s="61"/>
      <c r="AY18128" s="61"/>
      <c r="AZ18128" s="61"/>
      <c r="BA18128" s="61"/>
    </row>
    <row r="18129" spans="39:53" x14ac:dyDescent="0.2">
      <c r="AM18129" s="61"/>
      <c r="AN18129" s="61"/>
      <c r="AO18129" s="171"/>
      <c r="AP18129" s="61"/>
      <c r="AQ18129" s="61"/>
      <c r="AR18129" s="61"/>
      <c r="AS18129" s="61"/>
      <c r="AT18129" s="61"/>
      <c r="AU18129" s="61"/>
      <c r="AV18129" s="61"/>
      <c r="AW18129" s="61"/>
      <c r="AX18129" s="61"/>
      <c r="AY18129" s="61"/>
      <c r="AZ18129" s="61"/>
      <c r="BA18129" s="61"/>
    </row>
    <row r="18130" spans="39:53" x14ac:dyDescent="0.2">
      <c r="AM18130" s="61"/>
      <c r="AN18130" s="61"/>
      <c r="AO18130" s="171"/>
      <c r="AP18130" s="61"/>
      <c r="AQ18130" s="61"/>
      <c r="AR18130" s="61"/>
      <c r="AS18130" s="61"/>
      <c r="AT18130" s="61"/>
      <c r="AU18130" s="61"/>
      <c r="AV18130" s="61"/>
      <c r="AW18130" s="61"/>
      <c r="AX18130" s="61"/>
      <c r="AY18130" s="61"/>
      <c r="AZ18130" s="61"/>
      <c r="BA18130" s="61"/>
    </row>
    <row r="18131" spans="39:53" x14ac:dyDescent="0.2">
      <c r="AM18131" s="61"/>
      <c r="AN18131" s="61"/>
      <c r="AO18131" s="171"/>
      <c r="AP18131" s="61"/>
      <c r="AQ18131" s="61"/>
      <c r="AR18131" s="61"/>
      <c r="AS18131" s="61"/>
      <c r="AT18131" s="61"/>
      <c r="AU18131" s="61"/>
      <c r="AV18131" s="61"/>
      <c r="AW18131" s="61"/>
      <c r="AX18131" s="61"/>
      <c r="AY18131" s="61"/>
      <c r="AZ18131" s="61"/>
      <c r="BA18131" s="61"/>
    </row>
    <row r="18132" spans="39:53" x14ac:dyDescent="0.2">
      <c r="AM18132" s="61"/>
      <c r="AN18132" s="61"/>
      <c r="AO18132" s="171"/>
      <c r="AP18132" s="61"/>
      <c r="AQ18132" s="61"/>
      <c r="AR18132" s="61"/>
      <c r="AS18132" s="61"/>
      <c r="AT18132" s="61"/>
      <c r="AU18132" s="61"/>
      <c r="AV18132" s="61"/>
      <c r="AW18132" s="61"/>
      <c r="AX18132" s="61"/>
      <c r="AY18132" s="61"/>
      <c r="AZ18132" s="61"/>
      <c r="BA18132" s="61"/>
    </row>
    <row r="18133" spans="39:53" x14ac:dyDescent="0.2">
      <c r="AM18133" s="61"/>
      <c r="AN18133" s="61"/>
      <c r="AO18133" s="171"/>
      <c r="AP18133" s="61"/>
      <c r="AQ18133" s="61"/>
      <c r="AR18133" s="61"/>
      <c r="AS18133" s="61"/>
      <c r="AT18133" s="61"/>
      <c r="AU18133" s="61"/>
      <c r="AV18133" s="61"/>
      <c r="AW18133" s="61"/>
      <c r="AX18133" s="61"/>
      <c r="AY18133" s="61"/>
      <c r="AZ18133" s="61"/>
      <c r="BA18133" s="61"/>
    </row>
    <row r="18134" spans="39:53" x14ac:dyDescent="0.2">
      <c r="AM18134" s="61"/>
      <c r="AN18134" s="61"/>
      <c r="AO18134" s="171"/>
      <c r="AP18134" s="61"/>
      <c r="AQ18134" s="61"/>
      <c r="AR18134" s="61"/>
      <c r="AS18134" s="61"/>
      <c r="AT18134" s="61"/>
      <c r="AU18134" s="61"/>
      <c r="AV18134" s="61"/>
      <c r="AW18134" s="61"/>
      <c r="AX18134" s="61"/>
      <c r="AY18134" s="61"/>
      <c r="AZ18134" s="61"/>
      <c r="BA18134" s="61"/>
    </row>
    <row r="18135" spans="39:53" x14ac:dyDescent="0.2">
      <c r="AM18135" s="61"/>
      <c r="AN18135" s="61"/>
      <c r="AO18135" s="171"/>
      <c r="AP18135" s="61"/>
      <c r="AQ18135" s="61"/>
      <c r="AR18135" s="61"/>
      <c r="AS18135" s="61"/>
      <c r="AT18135" s="61"/>
      <c r="AU18135" s="61"/>
      <c r="AV18135" s="61"/>
      <c r="AW18135" s="61"/>
      <c r="AX18135" s="61"/>
      <c r="AY18135" s="61"/>
      <c r="AZ18135" s="61"/>
      <c r="BA18135" s="61"/>
    </row>
    <row r="18136" spans="39:53" x14ac:dyDescent="0.2">
      <c r="AM18136" s="61"/>
      <c r="AN18136" s="61"/>
      <c r="AO18136" s="171"/>
      <c r="AP18136" s="61"/>
      <c r="AQ18136" s="61"/>
      <c r="AR18136" s="61"/>
      <c r="AS18136" s="61"/>
      <c r="AT18136" s="61"/>
      <c r="AU18136" s="61"/>
      <c r="AV18136" s="61"/>
      <c r="AW18136" s="61"/>
      <c r="AX18136" s="61"/>
      <c r="AY18136" s="61"/>
      <c r="AZ18136" s="61"/>
      <c r="BA18136" s="61"/>
    </row>
    <row r="18137" spans="39:53" x14ac:dyDescent="0.2">
      <c r="AM18137" s="61"/>
      <c r="AN18137" s="61"/>
      <c r="AO18137" s="171"/>
      <c r="AP18137" s="61"/>
      <c r="AQ18137" s="61"/>
      <c r="AR18137" s="61"/>
      <c r="AS18137" s="61"/>
      <c r="AT18137" s="61"/>
      <c r="AU18137" s="61"/>
      <c r="AV18137" s="61"/>
      <c r="AW18137" s="61"/>
      <c r="AX18137" s="61"/>
      <c r="AY18137" s="61"/>
      <c r="AZ18137" s="61"/>
      <c r="BA18137" s="61"/>
    </row>
    <row r="18138" spans="39:53" x14ac:dyDescent="0.2">
      <c r="AM18138" s="61"/>
      <c r="AN18138" s="61"/>
      <c r="AO18138" s="171"/>
      <c r="AP18138" s="61"/>
      <c r="AQ18138" s="61"/>
      <c r="AR18138" s="61"/>
      <c r="AS18138" s="61"/>
      <c r="AT18138" s="61"/>
      <c r="AU18138" s="61"/>
      <c r="AV18138" s="61"/>
      <c r="AW18138" s="61"/>
      <c r="AX18138" s="61"/>
      <c r="AY18138" s="61"/>
      <c r="AZ18138" s="61"/>
      <c r="BA18138" s="61"/>
    </row>
    <row r="18139" spans="39:53" x14ac:dyDescent="0.2">
      <c r="AM18139" s="61"/>
      <c r="AN18139" s="61"/>
      <c r="AO18139" s="171"/>
      <c r="AP18139" s="61"/>
      <c r="AQ18139" s="61"/>
      <c r="AR18139" s="61"/>
      <c r="AS18139" s="61"/>
      <c r="AT18139" s="61"/>
      <c r="AU18139" s="61"/>
      <c r="AV18139" s="61"/>
      <c r="AW18139" s="61"/>
      <c r="AX18139" s="61"/>
      <c r="AY18139" s="61"/>
      <c r="AZ18139" s="61"/>
      <c r="BA18139" s="61"/>
    </row>
    <row r="18140" spans="39:53" x14ac:dyDescent="0.2">
      <c r="AM18140" s="61"/>
      <c r="AN18140" s="61"/>
      <c r="AO18140" s="171"/>
      <c r="AP18140" s="61"/>
      <c r="AQ18140" s="61"/>
      <c r="AR18140" s="61"/>
      <c r="AS18140" s="61"/>
      <c r="AT18140" s="61"/>
      <c r="AU18140" s="61"/>
      <c r="AV18140" s="61"/>
      <c r="AW18140" s="61"/>
      <c r="AX18140" s="61"/>
      <c r="AY18140" s="61"/>
      <c r="AZ18140" s="61"/>
      <c r="BA18140" s="61"/>
    </row>
    <row r="18141" spans="39:53" x14ac:dyDescent="0.2">
      <c r="AM18141" s="61"/>
      <c r="AN18141" s="61"/>
      <c r="AO18141" s="171"/>
      <c r="AP18141" s="61"/>
      <c r="AQ18141" s="61"/>
      <c r="AR18141" s="61"/>
      <c r="AS18141" s="61"/>
      <c r="AT18141" s="61"/>
      <c r="AU18141" s="61"/>
      <c r="AV18141" s="61"/>
      <c r="AW18141" s="61"/>
      <c r="AX18141" s="61"/>
      <c r="AY18141" s="61"/>
      <c r="AZ18141" s="61"/>
      <c r="BA18141" s="61"/>
    </row>
    <row r="18142" spans="39:53" x14ac:dyDescent="0.2">
      <c r="AM18142" s="61"/>
      <c r="AN18142" s="61"/>
      <c r="AO18142" s="171"/>
      <c r="AP18142" s="61"/>
      <c r="AQ18142" s="61"/>
      <c r="AR18142" s="61"/>
      <c r="AS18142" s="61"/>
      <c r="AT18142" s="61"/>
      <c r="AU18142" s="61"/>
      <c r="AV18142" s="61"/>
      <c r="AW18142" s="61"/>
      <c r="AX18142" s="61"/>
      <c r="AY18142" s="61"/>
      <c r="AZ18142" s="61"/>
      <c r="BA18142" s="61"/>
    </row>
    <row r="18143" spans="39:53" x14ac:dyDescent="0.2">
      <c r="AM18143" s="61"/>
      <c r="AN18143" s="61"/>
      <c r="AO18143" s="171"/>
      <c r="AP18143" s="61"/>
      <c r="AQ18143" s="61"/>
      <c r="AR18143" s="61"/>
      <c r="AS18143" s="61"/>
      <c r="AT18143" s="61"/>
      <c r="AU18143" s="61"/>
      <c r="AV18143" s="61"/>
      <c r="AW18143" s="61"/>
      <c r="AX18143" s="61"/>
      <c r="AY18143" s="61"/>
      <c r="AZ18143" s="61"/>
      <c r="BA18143" s="61"/>
    </row>
    <row r="18144" spans="39:53" x14ac:dyDescent="0.2">
      <c r="AM18144" s="61"/>
      <c r="AN18144" s="61"/>
      <c r="AO18144" s="171"/>
      <c r="AP18144" s="61"/>
      <c r="AQ18144" s="61"/>
      <c r="AR18144" s="61"/>
      <c r="AS18144" s="61"/>
      <c r="AT18144" s="61"/>
      <c r="AU18144" s="61"/>
      <c r="AV18144" s="61"/>
      <c r="AW18144" s="61"/>
      <c r="AX18144" s="61"/>
      <c r="AY18144" s="61"/>
      <c r="AZ18144" s="61"/>
      <c r="BA18144" s="61"/>
    </row>
    <row r="18145" spans="39:53" x14ac:dyDescent="0.2">
      <c r="AM18145" s="61"/>
      <c r="AN18145" s="61"/>
      <c r="AO18145" s="171"/>
      <c r="AP18145" s="61"/>
      <c r="AQ18145" s="61"/>
      <c r="AR18145" s="61"/>
      <c r="AS18145" s="61"/>
      <c r="AT18145" s="61"/>
      <c r="AU18145" s="61"/>
      <c r="AV18145" s="61"/>
      <c r="AW18145" s="61"/>
      <c r="AX18145" s="61"/>
      <c r="AY18145" s="61"/>
      <c r="AZ18145" s="61"/>
      <c r="BA18145" s="61"/>
    </row>
    <row r="18146" spans="39:53" x14ac:dyDescent="0.2">
      <c r="AM18146" s="61"/>
      <c r="AN18146" s="61"/>
      <c r="AO18146" s="171"/>
      <c r="AP18146" s="61"/>
      <c r="AQ18146" s="61"/>
      <c r="AR18146" s="61"/>
      <c r="AS18146" s="61"/>
      <c r="AT18146" s="61"/>
      <c r="AU18146" s="61"/>
      <c r="AV18146" s="61"/>
      <c r="AW18146" s="61"/>
      <c r="AX18146" s="61"/>
      <c r="AY18146" s="61"/>
      <c r="AZ18146" s="61"/>
      <c r="BA18146" s="61"/>
    </row>
    <row r="18147" spans="39:53" x14ac:dyDescent="0.2">
      <c r="AM18147" s="61"/>
      <c r="AN18147" s="61"/>
      <c r="AO18147" s="171"/>
      <c r="AP18147" s="61"/>
      <c r="AQ18147" s="61"/>
      <c r="AR18147" s="61"/>
      <c r="AS18147" s="61"/>
      <c r="AT18147" s="61"/>
      <c r="AU18147" s="61"/>
      <c r="AV18147" s="61"/>
      <c r="AW18147" s="61"/>
      <c r="AX18147" s="61"/>
      <c r="AY18147" s="61"/>
      <c r="AZ18147" s="61"/>
      <c r="BA18147" s="61"/>
    </row>
    <row r="18148" spans="39:53" x14ac:dyDescent="0.2">
      <c r="AM18148" s="61"/>
      <c r="AN18148" s="61"/>
      <c r="AO18148" s="171"/>
      <c r="AP18148" s="61"/>
      <c r="AQ18148" s="61"/>
      <c r="AR18148" s="61"/>
      <c r="AS18148" s="61"/>
      <c r="AT18148" s="61"/>
      <c r="AU18148" s="61"/>
      <c r="AV18148" s="61"/>
      <c r="AW18148" s="61"/>
      <c r="AX18148" s="61"/>
      <c r="AY18148" s="61"/>
      <c r="AZ18148" s="61"/>
      <c r="BA18148" s="61"/>
    </row>
    <row r="18149" spans="39:53" x14ac:dyDescent="0.2">
      <c r="AM18149" s="61"/>
      <c r="AN18149" s="61"/>
      <c r="AO18149" s="171"/>
      <c r="AP18149" s="61"/>
      <c r="AQ18149" s="61"/>
      <c r="AR18149" s="61"/>
      <c r="AS18149" s="61"/>
      <c r="AT18149" s="61"/>
      <c r="AU18149" s="61"/>
      <c r="AV18149" s="61"/>
      <c r="AW18149" s="61"/>
      <c r="AX18149" s="61"/>
      <c r="AY18149" s="61"/>
      <c r="AZ18149" s="61"/>
      <c r="BA18149" s="61"/>
    </row>
    <row r="18150" spans="39:53" x14ac:dyDescent="0.2">
      <c r="AM18150" s="61"/>
      <c r="AN18150" s="61"/>
      <c r="AO18150" s="171"/>
      <c r="AP18150" s="61"/>
      <c r="AQ18150" s="61"/>
      <c r="AR18150" s="61"/>
      <c r="AS18150" s="61"/>
      <c r="AT18150" s="61"/>
      <c r="AU18150" s="61"/>
      <c r="AV18150" s="61"/>
      <c r="AW18150" s="61"/>
      <c r="AX18150" s="61"/>
      <c r="AY18150" s="61"/>
      <c r="AZ18150" s="61"/>
      <c r="BA18150" s="61"/>
    </row>
    <row r="18151" spans="39:53" x14ac:dyDescent="0.2">
      <c r="AM18151" s="61"/>
      <c r="AN18151" s="61"/>
      <c r="AO18151" s="171"/>
      <c r="AP18151" s="61"/>
      <c r="AQ18151" s="61"/>
      <c r="AR18151" s="61"/>
      <c r="AS18151" s="61"/>
      <c r="AT18151" s="61"/>
      <c r="AU18151" s="61"/>
      <c r="AV18151" s="61"/>
      <c r="AW18151" s="61"/>
      <c r="AX18151" s="61"/>
      <c r="AY18151" s="61"/>
      <c r="AZ18151" s="61"/>
      <c r="BA18151" s="61"/>
    </row>
    <row r="18152" spans="39:53" x14ac:dyDescent="0.2">
      <c r="AM18152" s="61"/>
      <c r="AN18152" s="61"/>
      <c r="AO18152" s="171"/>
      <c r="AP18152" s="61"/>
      <c r="AQ18152" s="61"/>
      <c r="AR18152" s="61"/>
      <c r="AS18152" s="61"/>
      <c r="AT18152" s="61"/>
      <c r="AU18152" s="61"/>
      <c r="AV18152" s="61"/>
      <c r="AW18152" s="61"/>
      <c r="AX18152" s="61"/>
      <c r="AY18152" s="61"/>
      <c r="AZ18152" s="61"/>
      <c r="BA18152" s="61"/>
    </row>
    <row r="18153" spans="39:53" x14ac:dyDescent="0.2">
      <c r="AM18153" s="61"/>
      <c r="AN18153" s="61"/>
      <c r="AO18153" s="171"/>
      <c r="AP18153" s="61"/>
      <c r="AQ18153" s="61"/>
      <c r="AR18153" s="61"/>
      <c r="AS18153" s="61"/>
      <c r="AT18153" s="61"/>
      <c r="AU18153" s="61"/>
      <c r="AV18153" s="61"/>
      <c r="AW18153" s="61"/>
      <c r="AX18153" s="61"/>
      <c r="AY18153" s="61"/>
      <c r="AZ18153" s="61"/>
      <c r="BA18153" s="61"/>
    </row>
    <row r="18154" spans="39:53" x14ac:dyDescent="0.2">
      <c r="AM18154" s="61"/>
      <c r="AN18154" s="61"/>
      <c r="AO18154" s="171"/>
      <c r="AP18154" s="61"/>
      <c r="AQ18154" s="61"/>
      <c r="AR18154" s="61"/>
      <c r="AS18154" s="61"/>
      <c r="AT18154" s="61"/>
      <c r="AU18154" s="61"/>
      <c r="AV18154" s="61"/>
      <c r="AW18154" s="61"/>
      <c r="AX18154" s="61"/>
      <c r="AY18154" s="61"/>
      <c r="AZ18154" s="61"/>
      <c r="BA18154" s="61"/>
    </row>
    <row r="18155" spans="39:53" x14ac:dyDescent="0.2">
      <c r="AM18155" s="61"/>
      <c r="AN18155" s="61"/>
      <c r="AO18155" s="171"/>
      <c r="AP18155" s="61"/>
      <c r="AQ18155" s="61"/>
      <c r="AR18155" s="61"/>
      <c r="AS18155" s="61"/>
      <c r="AT18155" s="61"/>
      <c r="AU18155" s="61"/>
      <c r="AV18155" s="61"/>
      <c r="AW18155" s="61"/>
      <c r="AX18155" s="61"/>
      <c r="AY18155" s="61"/>
      <c r="AZ18155" s="61"/>
      <c r="BA18155" s="61"/>
    </row>
    <row r="18156" spans="39:53" x14ac:dyDescent="0.2">
      <c r="AM18156" s="61"/>
      <c r="AN18156" s="61"/>
      <c r="AO18156" s="171"/>
      <c r="AP18156" s="61"/>
      <c r="AQ18156" s="61"/>
      <c r="AR18156" s="61"/>
      <c r="AS18156" s="61"/>
      <c r="AT18156" s="61"/>
      <c r="AU18156" s="61"/>
      <c r="AV18156" s="61"/>
      <c r="AW18156" s="61"/>
      <c r="AX18156" s="61"/>
      <c r="AY18156" s="61"/>
      <c r="AZ18156" s="61"/>
      <c r="BA18156" s="61"/>
    </row>
    <row r="18157" spans="39:53" x14ac:dyDescent="0.2">
      <c r="AM18157" s="61"/>
      <c r="AN18157" s="61"/>
      <c r="AO18157" s="171"/>
      <c r="AP18157" s="61"/>
      <c r="AQ18157" s="61"/>
      <c r="AR18157" s="61"/>
      <c r="AS18157" s="61"/>
      <c r="AT18157" s="61"/>
      <c r="AU18157" s="61"/>
      <c r="AV18157" s="61"/>
      <c r="AW18157" s="61"/>
      <c r="AX18157" s="61"/>
      <c r="AY18157" s="61"/>
      <c r="AZ18157" s="61"/>
      <c r="BA18157" s="61"/>
    </row>
    <row r="18158" spans="39:53" x14ac:dyDescent="0.2">
      <c r="AM18158" s="61"/>
      <c r="AN18158" s="61"/>
      <c r="AO18158" s="171"/>
      <c r="AP18158" s="61"/>
      <c r="AQ18158" s="61"/>
      <c r="AR18158" s="61"/>
      <c r="AS18158" s="61"/>
      <c r="AT18158" s="61"/>
      <c r="AU18158" s="61"/>
      <c r="AV18158" s="61"/>
      <c r="AW18158" s="61"/>
      <c r="AX18158" s="61"/>
      <c r="AY18158" s="61"/>
      <c r="AZ18158" s="61"/>
      <c r="BA18158" s="61"/>
    </row>
    <row r="18159" spans="39:53" x14ac:dyDescent="0.2">
      <c r="AM18159" s="61"/>
      <c r="AN18159" s="61"/>
      <c r="AO18159" s="171"/>
      <c r="AP18159" s="61"/>
      <c r="AQ18159" s="61"/>
      <c r="AR18159" s="61"/>
      <c r="AS18159" s="61"/>
      <c r="AT18159" s="61"/>
      <c r="AU18159" s="61"/>
      <c r="AV18159" s="61"/>
      <c r="AW18159" s="61"/>
      <c r="AX18159" s="61"/>
      <c r="AY18159" s="61"/>
      <c r="AZ18159" s="61"/>
      <c r="BA18159" s="61"/>
    </row>
    <row r="18160" spans="39:53" x14ac:dyDescent="0.2">
      <c r="AM18160" s="61"/>
      <c r="AN18160" s="61"/>
      <c r="AO18160" s="171"/>
      <c r="AP18160" s="61"/>
      <c r="AQ18160" s="61"/>
      <c r="AR18160" s="61"/>
      <c r="AS18160" s="61"/>
      <c r="AT18160" s="61"/>
      <c r="AU18160" s="61"/>
      <c r="AV18160" s="61"/>
      <c r="AW18160" s="61"/>
      <c r="AX18160" s="61"/>
      <c r="AY18160" s="61"/>
      <c r="AZ18160" s="61"/>
      <c r="BA18160" s="61"/>
    </row>
    <row r="18161" spans="39:53" x14ac:dyDescent="0.2">
      <c r="AM18161" s="61"/>
      <c r="AN18161" s="61"/>
      <c r="AO18161" s="171"/>
      <c r="AP18161" s="61"/>
      <c r="AQ18161" s="61"/>
      <c r="AR18161" s="61"/>
      <c r="AS18161" s="61"/>
      <c r="AT18161" s="61"/>
      <c r="AU18161" s="61"/>
      <c r="AV18161" s="61"/>
      <c r="AW18161" s="61"/>
      <c r="AX18161" s="61"/>
      <c r="AY18161" s="61"/>
      <c r="AZ18161" s="61"/>
      <c r="BA18161" s="61"/>
    </row>
    <row r="18162" spans="39:53" x14ac:dyDescent="0.2">
      <c r="AM18162" s="61"/>
      <c r="AN18162" s="61"/>
      <c r="AO18162" s="171"/>
      <c r="AP18162" s="61"/>
      <c r="AQ18162" s="61"/>
      <c r="AR18162" s="61"/>
      <c r="AS18162" s="61"/>
      <c r="AT18162" s="61"/>
      <c r="AU18162" s="61"/>
      <c r="AV18162" s="61"/>
      <c r="AW18162" s="61"/>
      <c r="AX18162" s="61"/>
      <c r="AY18162" s="61"/>
      <c r="AZ18162" s="61"/>
      <c r="BA18162" s="61"/>
    </row>
    <row r="18163" spans="39:53" x14ac:dyDescent="0.2">
      <c r="AM18163" s="61"/>
      <c r="AN18163" s="61"/>
      <c r="AO18163" s="171"/>
      <c r="AP18163" s="61"/>
      <c r="AQ18163" s="61"/>
      <c r="AR18163" s="61"/>
      <c r="AS18163" s="61"/>
      <c r="AT18163" s="61"/>
      <c r="AU18163" s="61"/>
      <c r="AV18163" s="61"/>
      <c r="AW18163" s="61"/>
      <c r="AX18163" s="61"/>
      <c r="AY18163" s="61"/>
      <c r="AZ18163" s="61"/>
      <c r="BA18163" s="61"/>
    </row>
    <row r="18164" spans="39:53" x14ac:dyDescent="0.2">
      <c r="AM18164" s="61"/>
      <c r="AN18164" s="61"/>
      <c r="AO18164" s="171"/>
      <c r="AP18164" s="61"/>
      <c r="AQ18164" s="61"/>
      <c r="AR18164" s="61"/>
      <c r="AS18164" s="61"/>
      <c r="AT18164" s="61"/>
      <c r="AU18164" s="61"/>
      <c r="AV18164" s="61"/>
      <c r="AW18164" s="61"/>
      <c r="AX18164" s="61"/>
      <c r="AY18164" s="61"/>
      <c r="AZ18164" s="61"/>
      <c r="BA18164" s="61"/>
    </row>
    <row r="18165" spans="39:53" x14ac:dyDescent="0.2">
      <c r="AM18165" s="61"/>
      <c r="AN18165" s="61"/>
      <c r="AO18165" s="171"/>
      <c r="AP18165" s="61"/>
      <c r="AQ18165" s="61"/>
      <c r="AR18165" s="61"/>
      <c r="AS18165" s="61"/>
      <c r="AT18165" s="61"/>
      <c r="AU18165" s="61"/>
      <c r="AV18165" s="61"/>
      <c r="AW18165" s="61"/>
      <c r="AX18165" s="61"/>
      <c r="AY18165" s="61"/>
      <c r="AZ18165" s="61"/>
      <c r="BA18165" s="61"/>
    </row>
    <row r="18166" spans="39:53" x14ac:dyDescent="0.2">
      <c r="AM18166" s="61"/>
      <c r="AN18166" s="61"/>
      <c r="AO18166" s="171"/>
      <c r="AP18166" s="61"/>
      <c r="AQ18166" s="61"/>
      <c r="AR18166" s="61"/>
      <c r="AS18166" s="61"/>
      <c r="AT18166" s="61"/>
      <c r="AU18166" s="61"/>
      <c r="AV18166" s="61"/>
      <c r="AW18166" s="61"/>
      <c r="AX18166" s="61"/>
      <c r="AY18166" s="61"/>
      <c r="AZ18166" s="61"/>
      <c r="BA18166" s="61"/>
    </row>
    <row r="18167" spans="39:53" x14ac:dyDescent="0.2">
      <c r="AM18167" s="61"/>
      <c r="AN18167" s="61"/>
      <c r="AO18167" s="171"/>
      <c r="AP18167" s="61"/>
      <c r="AQ18167" s="61"/>
      <c r="AR18167" s="61"/>
      <c r="AS18167" s="61"/>
      <c r="AT18167" s="61"/>
      <c r="AU18167" s="61"/>
      <c r="AV18167" s="61"/>
      <c r="AW18167" s="61"/>
      <c r="AX18167" s="61"/>
      <c r="AY18167" s="61"/>
      <c r="AZ18167" s="61"/>
      <c r="BA18167" s="61"/>
    </row>
    <row r="18168" spans="39:53" x14ac:dyDescent="0.2">
      <c r="AM18168" s="61"/>
      <c r="AN18168" s="61"/>
      <c r="AO18168" s="171"/>
      <c r="AP18168" s="61"/>
      <c r="AQ18168" s="61"/>
      <c r="AR18168" s="61"/>
      <c r="AS18168" s="61"/>
      <c r="AT18168" s="61"/>
      <c r="AU18168" s="61"/>
      <c r="AV18168" s="61"/>
      <c r="AW18168" s="61"/>
      <c r="AX18168" s="61"/>
      <c r="AY18168" s="61"/>
      <c r="AZ18168" s="61"/>
      <c r="BA18168" s="61"/>
    </row>
    <row r="18169" spans="39:53" x14ac:dyDescent="0.2">
      <c r="AM18169" s="61"/>
      <c r="AN18169" s="61"/>
      <c r="AO18169" s="171"/>
      <c r="AP18169" s="61"/>
      <c r="AQ18169" s="61"/>
      <c r="AR18169" s="61"/>
      <c r="AS18169" s="61"/>
      <c r="AT18169" s="61"/>
      <c r="AU18169" s="61"/>
      <c r="AV18169" s="61"/>
      <c r="AW18169" s="61"/>
      <c r="AX18169" s="61"/>
      <c r="AY18169" s="61"/>
      <c r="AZ18169" s="61"/>
      <c r="BA18169" s="61"/>
    </row>
    <row r="18170" spans="39:53" x14ac:dyDescent="0.2">
      <c r="AM18170" s="61"/>
      <c r="AN18170" s="61"/>
      <c r="AO18170" s="171"/>
      <c r="AP18170" s="61"/>
      <c r="AQ18170" s="61"/>
      <c r="AR18170" s="61"/>
      <c r="AS18170" s="61"/>
      <c r="AT18170" s="61"/>
      <c r="AU18170" s="61"/>
      <c r="AV18170" s="61"/>
      <c r="AW18170" s="61"/>
      <c r="AX18170" s="61"/>
      <c r="AY18170" s="61"/>
      <c r="AZ18170" s="61"/>
      <c r="BA18170" s="61"/>
    </row>
    <row r="18171" spans="39:53" x14ac:dyDescent="0.2">
      <c r="AM18171" s="61"/>
      <c r="AN18171" s="61"/>
      <c r="AO18171" s="171"/>
      <c r="AP18171" s="61"/>
      <c r="AQ18171" s="61"/>
      <c r="AR18171" s="61"/>
      <c r="AS18171" s="61"/>
      <c r="AT18171" s="61"/>
      <c r="AU18171" s="61"/>
      <c r="AV18171" s="61"/>
      <c r="AW18171" s="61"/>
      <c r="AX18171" s="61"/>
      <c r="AY18171" s="61"/>
      <c r="AZ18171" s="61"/>
      <c r="BA18171" s="61"/>
    </row>
    <row r="18172" spans="39:53" x14ac:dyDescent="0.2">
      <c r="AM18172" s="61"/>
      <c r="AN18172" s="61"/>
      <c r="AO18172" s="171"/>
      <c r="AP18172" s="61"/>
      <c r="AQ18172" s="61"/>
      <c r="AR18172" s="61"/>
      <c r="AS18172" s="61"/>
      <c r="AT18172" s="61"/>
      <c r="AU18172" s="61"/>
      <c r="AV18172" s="61"/>
      <c r="AW18172" s="61"/>
      <c r="AX18172" s="61"/>
      <c r="AY18172" s="61"/>
      <c r="AZ18172" s="61"/>
      <c r="BA18172" s="61"/>
    </row>
    <row r="18173" spans="39:53" x14ac:dyDescent="0.2">
      <c r="AM18173" s="61"/>
      <c r="AN18173" s="61"/>
      <c r="AO18173" s="171"/>
      <c r="AP18173" s="61"/>
      <c r="AQ18173" s="61"/>
      <c r="AR18173" s="61"/>
      <c r="AS18173" s="61"/>
      <c r="AT18173" s="61"/>
      <c r="AU18173" s="61"/>
      <c r="AV18173" s="61"/>
      <c r="AW18173" s="61"/>
      <c r="AX18173" s="61"/>
      <c r="AY18173" s="61"/>
      <c r="AZ18173" s="61"/>
      <c r="BA18173" s="61"/>
    </row>
    <row r="18174" spans="39:53" x14ac:dyDescent="0.2">
      <c r="AM18174" s="61"/>
      <c r="AN18174" s="61"/>
      <c r="AO18174" s="171"/>
      <c r="AP18174" s="61"/>
      <c r="AQ18174" s="61"/>
      <c r="AR18174" s="61"/>
      <c r="AS18174" s="61"/>
      <c r="AT18174" s="61"/>
      <c r="AU18174" s="61"/>
      <c r="AV18174" s="61"/>
      <c r="AW18174" s="61"/>
      <c r="AX18174" s="61"/>
      <c r="AY18174" s="61"/>
      <c r="AZ18174" s="61"/>
      <c r="BA18174" s="61"/>
    </row>
    <row r="18175" spans="39:53" x14ac:dyDescent="0.2">
      <c r="AM18175" s="61"/>
      <c r="AN18175" s="61"/>
      <c r="AO18175" s="171"/>
      <c r="AP18175" s="61"/>
      <c r="AQ18175" s="61"/>
      <c r="AR18175" s="61"/>
      <c r="AS18175" s="61"/>
      <c r="AT18175" s="61"/>
      <c r="AU18175" s="61"/>
      <c r="AV18175" s="61"/>
      <c r="AW18175" s="61"/>
      <c r="AX18175" s="61"/>
      <c r="AY18175" s="61"/>
      <c r="AZ18175" s="61"/>
      <c r="BA18175" s="61"/>
    </row>
    <row r="18176" spans="39:53" x14ac:dyDescent="0.2">
      <c r="AM18176" s="61"/>
      <c r="AN18176" s="61"/>
      <c r="AO18176" s="171"/>
      <c r="AP18176" s="61"/>
      <c r="AQ18176" s="61"/>
      <c r="AR18176" s="61"/>
      <c r="AS18176" s="61"/>
      <c r="AT18176" s="61"/>
      <c r="AU18176" s="61"/>
      <c r="AV18176" s="61"/>
      <c r="AW18176" s="61"/>
      <c r="AX18176" s="61"/>
      <c r="AY18176" s="61"/>
      <c r="AZ18176" s="61"/>
      <c r="BA18176" s="61"/>
    </row>
    <row r="18177" spans="39:53" x14ac:dyDescent="0.2">
      <c r="AM18177" s="61"/>
      <c r="AN18177" s="61"/>
      <c r="AO18177" s="171"/>
      <c r="AP18177" s="61"/>
      <c r="AQ18177" s="61"/>
      <c r="AR18177" s="61"/>
      <c r="AS18177" s="61"/>
      <c r="AT18177" s="61"/>
      <c r="AU18177" s="61"/>
      <c r="AV18177" s="61"/>
      <c r="AW18177" s="61"/>
      <c r="AX18177" s="61"/>
      <c r="AY18177" s="61"/>
      <c r="AZ18177" s="61"/>
      <c r="BA18177" s="61"/>
    </row>
    <row r="18178" spans="39:53" x14ac:dyDescent="0.2">
      <c r="AM18178" s="61"/>
      <c r="AN18178" s="61"/>
      <c r="AO18178" s="171"/>
      <c r="AP18178" s="61"/>
      <c r="AQ18178" s="61"/>
      <c r="AR18178" s="61"/>
      <c r="AS18178" s="61"/>
      <c r="AT18178" s="61"/>
      <c r="AU18178" s="61"/>
      <c r="AV18178" s="61"/>
      <c r="AW18178" s="61"/>
      <c r="AX18178" s="61"/>
      <c r="AY18178" s="61"/>
      <c r="AZ18178" s="61"/>
      <c r="BA18178" s="61"/>
    </row>
    <row r="18179" spans="39:53" x14ac:dyDescent="0.2">
      <c r="AM18179" s="61"/>
      <c r="AN18179" s="61"/>
      <c r="AO18179" s="171"/>
      <c r="AP18179" s="61"/>
      <c r="AQ18179" s="61"/>
      <c r="AR18179" s="61"/>
      <c r="AS18179" s="61"/>
      <c r="AT18179" s="61"/>
      <c r="AU18179" s="61"/>
      <c r="AV18179" s="61"/>
      <c r="AW18179" s="61"/>
      <c r="AX18179" s="61"/>
      <c r="AY18179" s="61"/>
      <c r="AZ18179" s="61"/>
      <c r="BA18179" s="61"/>
    </row>
    <row r="18180" spans="39:53" x14ac:dyDescent="0.2">
      <c r="AM18180" s="61"/>
      <c r="AN18180" s="61"/>
      <c r="AO18180" s="171"/>
      <c r="AP18180" s="61"/>
      <c r="AQ18180" s="61"/>
      <c r="AR18180" s="61"/>
      <c r="AS18180" s="61"/>
      <c r="AT18180" s="61"/>
      <c r="AU18180" s="61"/>
      <c r="AV18180" s="61"/>
      <c r="AW18180" s="61"/>
      <c r="AX18180" s="61"/>
      <c r="AY18180" s="61"/>
      <c r="AZ18180" s="61"/>
      <c r="BA18180" s="61"/>
    </row>
    <row r="18181" spans="39:53" x14ac:dyDescent="0.2">
      <c r="AM18181" s="61"/>
      <c r="AN18181" s="61"/>
      <c r="AO18181" s="171"/>
      <c r="AP18181" s="61"/>
      <c r="AQ18181" s="61"/>
      <c r="AR18181" s="61"/>
      <c r="AS18181" s="61"/>
      <c r="AT18181" s="61"/>
      <c r="AU18181" s="61"/>
      <c r="AV18181" s="61"/>
      <c r="AW18181" s="61"/>
      <c r="AX18181" s="61"/>
      <c r="AY18181" s="61"/>
      <c r="AZ18181" s="61"/>
      <c r="BA18181" s="61"/>
    </row>
    <row r="18182" spans="39:53" x14ac:dyDescent="0.2">
      <c r="AM18182" s="61"/>
      <c r="AN18182" s="61"/>
      <c r="AO18182" s="171"/>
      <c r="AP18182" s="61"/>
      <c r="AQ18182" s="61"/>
      <c r="AR18182" s="61"/>
      <c r="AS18182" s="61"/>
      <c r="AT18182" s="61"/>
      <c r="AU18182" s="61"/>
      <c r="AV18182" s="61"/>
      <c r="AW18182" s="61"/>
      <c r="AX18182" s="61"/>
      <c r="AY18182" s="61"/>
      <c r="AZ18182" s="61"/>
      <c r="BA18182" s="61"/>
    </row>
    <row r="18183" spans="39:53" x14ac:dyDescent="0.2">
      <c r="AM18183" s="61"/>
      <c r="AN18183" s="61"/>
      <c r="AO18183" s="171"/>
      <c r="AP18183" s="61"/>
      <c r="AQ18183" s="61"/>
      <c r="AR18183" s="61"/>
      <c r="AS18183" s="61"/>
      <c r="AT18183" s="61"/>
      <c r="AU18183" s="61"/>
      <c r="AV18183" s="61"/>
      <c r="AW18183" s="61"/>
      <c r="AX18183" s="61"/>
      <c r="AY18183" s="61"/>
      <c r="AZ18183" s="61"/>
      <c r="BA18183" s="61"/>
    </row>
    <row r="18184" spans="39:53" x14ac:dyDescent="0.2">
      <c r="AM18184" s="61"/>
      <c r="AN18184" s="61"/>
      <c r="AO18184" s="171"/>
      <c r="AP18184" s="61"/>
      <c r="AQ18184" s="61"/>
      <c r="AR18184" s="61"/>
      <c r="AS18184" s="61"/>
      <c r="AT18184" s="61"/>
      <c r="AU18184" s="61"/>
      <c r="AV18184" s="61"/>
      <c r="AW18184" s="61"/>
      <c r="AX18184" s="61"/>
      <c r="AY18184" s="61"/>
      <c r="AZ18184" s="61"/>
      <c r="BA18184" s="61"/>
    </row>
    <row r="18185" spans="39:53" x14ac:dyDescent="0.2">
      <c r="AM18185" s="61"/>
      <c r="AN18185" s="61"/>
      <c r="AO18185" s="171"/>
      <c r="AP18185" s="61"/>
      <c r="AQ18185" s="61"/>
      <c r="AR18185" s="61"/>
      <c r="AS18185" s="61"/>
      <c r="AT18185" s="61"/>
      <c r="AU18185" s="61"/>
      <c r="AV18185" s="61"/>
      <c r="AW18185" s="61"/>
      <c r="AX18185" s="61"/>
      <c r="AY18185" s="61"/>
      <c r="AZ18185" s="61"/>
      <c r="BA18185" s="61"/>
    </row>
    <row r="18186" spans="39:53" x14ac:dyDescent="0.2">
      <c r="AM18186" s="61"/>
      <c r="AN18186" s="61"/>
      <c r="AO18186" s="171"/>
      <c r="AP18186" s="61"/>
      <c r="AQ18186" s="61"/>
      <c r="AR18186" s="61"/>
      <c r="AS18186" s="61"/>
      <c r="AT18186" s="61"/>
      <c r="AU18186" s="61"/>
      <c r="AV18186" s="61"/>
      <c r="AW18186" s="61"/>
      <c r="AX18186" s="61"/>
      <c r="AY18186" s="61"/>
      <c r="AZ18186" s="61"/>
      <c r="BA18186" s="61"/>
    </row>
    <row r="18187" spans="39:53" x14ac:dyDescent="0.2">
      <c r="AM18187" s="61"/>
      <c r="AN18187" s="61"/>
      <c r="AO18187" s="171"/>
      <c r="AP18187" s="61"/>
      <c r="AQ18187" s="61"/>
      <c r="AR18187" s="61"/>
      <c r="AS18187" s="61"/>
      <c r="AT18187" s="61"/>
      <c r="AU18187" s="61"/>
      <c r="AV18187" s="61"/>
      <c r="AW18187" s="61"/>
      <c r="AX18187" s="61"/>
      <c r="AY18187" s="61"/>
      <c r="AZ18187" s="61"/>
      <c r="BA18187" s="61"/>
    </row>
    <row r="18188" spans="39:53" x14ac:dyDescent="0.2">
      <c r="AM18188" s="61"/>
      <c r="AN18188" s="61"/>
      <c r="AO18188" s="171"/>
      <c r="AP18188" s="61"/>
      <c r="AQ18188" s="61"/>
      <c r="AR18188" s="61"/>
      <c r="AS18188" s="61"/>
      <c r="AT18188" s="61"/>
      <c r="AU18188" s="61"/>
      <c r="AV18188" s="61"/>
      <c r="AW18188" s="61"/>
      <c r="AX18188" s="61"/>
      <c r="AY18188" s="61"/>
      <c r="AZ18188" s="61"/>
      <c r="BA18188" s="61"/>
    </row>
    <row r="18189" spans="39:53" x14ac:dyDescent="0.2">
      <c r="AM18189" s="61"/>
      <c r="AN18189" s="61"/>
      <c r="AO18189" s="171"/>
      <c r="AP18189" s="61"/>
      <c r="AQ18189" s="61"/>
      <c r="AR18189" s="61"/>
      <c r="AS18189" s="61"/>
      <c r="AT18189" s="61"/>
      <c r="AU18189" s="61"/>
      <c r="AV18189" s="61"/>
      <c r="AW18189" s="61"/>
      <c r="AX18189" s="61"/>
      <c r="AY18189" s="61"/>
      <c r="AZ18189" s="61"/>
      <c r="BA18189" s="61"/>
    </row>
    <row r="18190" spans="39:53" x14ac:dyDescent="0.2">
      <c r="AM18190" s="61"/>
      <c r="AN18190" s="61"/>
      <c r="AO18190" s="171"/>
      <c r="AP18190" s="61"/>
      <c r="AQ18190" s="61"/>
      <c r="AR18190" s="61"/>
      <c r="AS18190" s="61"/>
      <c r="AT18190" s="61"/>
      <c r="AU18190" s="61"/>
      <c r="AV18190" s="61"/>
      <c r="AW18190" s="61"/>
      <c r="AX18190" s="61"/>
      <c r="AY18190" s="61"/>
      <c r="AZ18190" s="61"/>
      <c r="BA18190" s="61"/>
    </row>
    <row r="18191" spans="39:53" x14ac:dyDescent="0.2">
      <c r="AM18191" s="61"/>
      <c r="AN18191" s="61"/>
      <c r="AO18191" s="171"/>
      <c r="AP18191" s="61"/>
      <c r="AQ18191" s="61"/>
      <c r="AR18191" s="61"/>
      <c r="AS18191" s="61"/>
      <c r="AT18191" s="61"/>
      <c r="AU18191" s="61"/>
      <c r="AV18191" s="61"/>
      <c r="AW18191" s="61"/>
      <c r="AX18191" s="61"/>
      <c r="AY18191" s="61"/>
      <c r="AZ18191" s="61"/>
      <c r="BA18191" s="61"/>
    </row>
    <row r="18192" spans="39:53" x14ac:dyDescent="0.2">
      <c r="AM18192" s="61"/>
      <c r="AN18192" s="61"/>
      <c r="AO18192" s="171"/>
      <c r="AP18192" s="61"/>
      <c r="AQ18192" s="61"/>
      <c r="AR18192" s="61"/>
      <c r="AS18192" s="61"/>
      <c r="AT18192" s="61"/>
      <c r="AU18192" s="61"/>
      <c r="AV18192" s="61"/>
      <c r="AW18192" s="61"/>
      <c r="AX18192" s="61"/>
      <c r="AY18192" s="61"/>
      <c r="AZ18192" s="61"/>
      <c r="BA18192" s="61"/>
    </row>
    <row r="18193" spans="39:53" x14ac:dyDescent="0.2">
      <c r="AM18193" s="61"/>
      <c r="AN18193" s="61"/>
      <c r="AO18193" s="171"/>
      <c r="AP18193" s="61"/>
      <c r="AQ18193" s="61"/>
      <c r="AR18193" s="61"/>
      <c r="AS18193" s="61"/>
      <c r="AT18193" s="61"/>
      <c r="AU18193" s="61"/>
      <c r="AV18193" s="61"/>
      <c r="AW18193" s="61"/>
      <c r="AX18193" s="61"/>
      <c r="AY18193" s="61"/>
      <c r="AZ18193" s="61"/>
      <c r="BA18193" s="61"/>
    </row>
    <row r="18194" spans="39:53" x14ac:dyDescent="0.2">
      <c r="AM18194" s="61"/>
      <c r="AN18194" s="61"/>
      <c r="AO18194" s="171"/>
      <c r="AP18194" s="61"/>
      <c r="AQ18194" s="61"/>
      <c r="AR18194" s="61"/>
      <c r="AS18194" s="61"/>
      <c r="AT18194" s="61"/>
      <c r="AU18194" s="61"/>
      <c r="AV18194" s="61"/>
      <c r="AW18194" s="61"/>
      <c r="AX18194" s="61"/>
      <c r="AY18194" s="61"/>
      <c r="AZ18194" s="61"/>
      <c r="BA18194" s="61"/>
    </row>
    <row r="18195" spans="39:53" x14ac:dyDescent="0.2">
      <c r="AM18195" s="61"/>
      <c r="AN18195" s="61"/>
      <c r="AO18195" s="171"/>
      <c r="AP18195" s="61"/>
      <c r="AQ18195" s="61"/>
      <c r="AR18195" s="61"/>
      <c r="AS18195" s="61"/>
      <c r="AT18195" s="61"/>
      <c r="AU18195" s="61"/>
      <c r="AV18195" s="61"/>
      <c r="AW18195" s="61"/>
      <c r="AX18195" s="61"/>
      <c r="AY18195" s="61"/>
      <c r="AZ18195" s="61"/>
      <c r="BA18195" s="61"/>
    </row>
    <row r="18196" spans="39:53" x14ac:dyDescent="0.2">
      <c r="AM18196" s="61"/>
      <c r="AN18196" s="61"/>
      <c r="AO18196" s="171"/>
      <c r="AP18196" s="61"/>
      <c r="AQ18196" s="61"/>
      <c r="AR18196" s="61"/>
      <c r="AS18196" s="61"/>
      <c r="AT18196" s="61"/>
      <c r="AU18196" s="61"/>
      <c r="AV18196" s="61"/>
      <c r="AW18196" s="61"/>
      <c r="AX18196" s="61"/>
      <c r="AY18196" s="61"/>
      <c r="AZ18196" s="61"/>
      <c r="BA18196" s="61"/>
    </row>
    <row r="18197" spans="39:53" x14ac:dyDescent="0.2">
      <c r="AM18197" s="61"/>
      <c r="AN18197" s="61"/>
      <c r="AO18197" s="171"/>
      <c r="AP18197" s="61"/>
      <c r="AQ18197" s="61"/>
      <c r="AR18197" s="61"/>
      <c r="AS18197" s="61"/>
      <c r="AT18197" s="61"/>
      <c r="AU18197" s="61"/>
      <c r="AV18197" s="61"/>
      <c r="AW18197" s="61"/>
      <c r="AX18197" s="61"/>
      <c r="AY18197" s="61"/>
      <c r="AZ18197" s="61"/>
      <c r="BA18197" s="61"/>
    </row>
    <row r="18198" spans="39:53" x14ac:dyDescent="0.2">
      <c r="AM18198" s="61"/>
      <c r="AN18198" s="61"/>
      <c r="AO18198" s="171"/>
      <c r="AP18198" s="61"/>
      <c r="AQ18198" s="61"/>
      <c r="AR18198" s="61"/>
      <c r="AS18198" s="61"/>
      <c r="AT18198" s="61"/>
      <c r="AU18198" s="61"/>
      <c r="AV18198" s="61"/>
      <c r="AW18198" s="61"/>
      <c r="AX18198" s="61"/>
      <c r="AY18198" s="61"/>
      <c r="AZ18198" s="61"/>
      <c r="BA18198" s="61"/>
    </row>
    <row r="18199" spans="39:53" x14ac:dyDescent="0.2">
      <c r="AM18199" s="61"/>
      <c r="AN18199" s="61"/>
      <c r="AO18199" s="171"/>
      <c r="AP18199" s="61"/>
      <c r="AQ18199" s="61"/>
      <c r="AR18199" s="61"/>
      <c r="AS18199" s="61"/>
      <c r="AT18199" s="61"/>
      <c r="AU18199" s="61"/>
      <c r="AV18199" s="61"/>
      <c r="AW18199" s="61"/>
      <c r="AX18199" s="61"/>
      <c r="AY18199" s="61"/>
      <c r="AZ18199" s="61"/>
      <c r="BA18199" s="61"/>
    </row>
    <row r="18200" spans="39:53" x14ac:dyDescent="0.2">
      <c r="AM18200" s="61"/>
      <c r="AN18200" s="61"/>
      <c r="AO18200" s="171"/>
      <c r="AP18200" s="61"/>
      <c r="AQ18200" s="61"/>
      <c r="AR18200" s="61"/>
      <c r="AS18200" s="61"/>
      <c r="AT18200" s="61"/>
      <c r="AU18200" s="61"/>
      <c r="AV18200" s="61"/>
      <c r="AW18200" s="61"/>
      <c r="AX18200" s="61"/>
      <c r="AY18200" s="61"/>
      <c r="AZ18200" s="61"/>
      <c r="BA18200" s="61"/>
    </row>
    <row r="18201" spans="39:53" x14ac:dyDescent="0.2">
      <c r="AM18201" s="61"/>
      <c r="AN18201" s="61"/>
      <c r="AO18201" s="171"/>
      <c r="AP18201" s="61"/>
      <c r="AQ18201" s="61"/>
      <c r="AR18201" s="61"/>
      <c r="AS18201" s="61"/>
      <c r="AT18201" s="61"/>
      <c r="AU18201" s="61"/>
      <c r="AV18201" s="61"/>
      <c r="AW18201" s="61"/>
      <c r="AX18201" s="61"/>
      <c r="AY18201" s="61"/>
      <c r="AZ18201" s="61"/>
      <c r="BA18201" s="61"/>
    </row>
    <row r="18202" spans="39:53" x14ac:dyDescent="0.2">
      <c r="AM18202" s="61"/>
      <c r="AN18202" s="61"/>
      <c r="AO18202" s="171"/>
      <c r="AP18202" s="61"/>
      <c r="AQ18202" s="61"/>
      <c r="AR18202" s="61"/>
      <c r="AS18202" s="61"/>
      <c r="AT18202" s="61"/>
      <c r="AU18202" s="61"/>
      <c r="AV18202" s="61"/>
      <c r="AW18202" s="61"/>
      <c r="AX18202" s="61"/>
      <c r="AY18202" s="61"/>
      <c r="AZ18202" s="61"/>
      <c r="BA18202" s="61"/>
    </row>
    <row r="18203" spans="39:53" x14ac:dyDescent="0.2">
      <c r="AM18203" s="61"/>
      <c r="AN18203" s="61"/>
      <c r="AO18203" s="171"/>
      <c r="AP18203" s="61"/>
      <c r="AQ18203" s="61"/>
      <c r="AR18203" s="61"/>
      <c r="AS18203" s="61"/>
      <c r="AT18203" s="61"/>
      <c r="AU18203" s="61"/>
      <c r="AV18203" s="61"/>
      <c r="AW18203" s="61"/>
      <c r="AX18203" s="61"/>
      <c r="AY18203" s="61"/>
      <c r="AZ18203" s="61"/>
      <c r="BA18203" s="61"/>
    </row>
    <row r="18204" spans="39:53" x14ac:dyDescent="0.2">
      <c r="AM18204" s="61"/>
      <c r="AN18204" s="61"/>
      <c r="AO18204" s="171"/>
      <c r="AP18204" s="61"/>
      <c r="AQ18204" s="61"/>
      <c r="AR18204" s="61"/>
      <c r="AS18204" s="61"/>
      <c r="AT18204" s="61"/>
      <c r="AU18204" s="61"/>
      <c r="AV18204" s="61"/>
      <c r="AW18204" s="61"/>
      <c r="AX18204" s="61"/>
      <c r="AY18204" s="61"/>
      <c r="AZ18204" s="61"/>
      <c r="BA18204" s="61"/>
    </row>
    <row r="18205" spans="39:53" x14ac:dyDescent="0.2">
      <c r="AM18205" s="61"/>
      <c r="AN18205" s="61"/>
      <c r="AO18205" s="171"/>
      <c r="AP18205" s="61"/>
      <c r="AQ18205" s="61"/>
      <c r="AR18205" s="61"/>
      <c r="AS18205" s="61"/>
      <c r="AT18205" s="61"/>
      <c r="AU18205" s="61"/>
      <c r="AV18205" s="61"/>
      <c r="AW18205" s="61"/>
      <c r="AX18205" s="61"/>
      <c r="AY18205" s="61"/>
      <c r="AZ18205" s="61"/>
      <c r="BA18205" s="61"/>
    </row>
    <row r="18206" spans="39:53" x14ac:dyDescent="0.2">
      <c r="AM18206" s="61"/>
      <c r="AN18206" s="61"/>
      <c r="AO18206" s="171"/>
      <c r="AP18206" s="61"/>
      <c r="AQ18206" s="61"/>
      <c r="AR18206" s="61"/>
      <c r="AS18206" s="61"/>
      <c r="AT18206" s="61"/>
      <c r="AU18206" s="61"/>
      <c r="AV18206" s="61"/>
      <c r="AW18206" s="61"/>
      <c r="AX18206" s="61"/>
      <c r="AY18206" s="61"/>
      <c r="AZ18206" s="61"/>
      <c r="BA18206" s="61"/>
    </row>
    <row r="18207" spans="39:53" x14ac:dyDescent="0.2">
      <c r="AM18207" s="61"/>
      <c r="AN18207" s="61"/>
      <c r="AO18207" s="171"/>
      <c r="AP18207" s="61"/>
      <c r="AQ18207" s="61"/>
      <c r="AR18207" s="61"/>
      <c r="AS18207" s="61"/>
      <c r="AT18207" s="61"/>
      <c r="AU18207" s="61"/>
      <c r="AV18207" s="61"/>
      <c r="AW18207" s="61"/>
      <c r="AX18207" s="61"/>
      <c r="AY18207" s="61"/>
      <c r="AZ18207" s="61"/>
      <c r="BA18207" s="61"/>
    </row>
    <row r="18208" spans="39:53" x14ac:dyDescent="0.2">
      <c r="AM18208" s="61"/>
      <c r="AN18208" s="61"/>
      <c r="AO18208" s="171"/>
      <c r="AP18208" s="61"/>
      <c r="AQ18208" s="61"/>
      <c r="AR18208" s="61"/>
      <c r="AS18208" s="61"/>
      <c r="AT18208" s="61"/>
      <c r="AU18208" s="61"/>
      <c r="AV18208" s="61"/>
      <c r="AW18208" s="61"/>
      <c r="AX18208" s="61"/>
      <c r="AY18208" s="61"/>
      <c r="AZ18208" s="61"/>
      <c r="BA18208" s="61"/>
    </row>
    <row r="18209" spans="39:53" x14ac:dyDescent="0.2">
      <c r="AM18209" s="61"/>
      <c r="AN18209" s="61"/>
      <c r="AO18209" s="171"/>
      <c r="AP18209" s="61"/>
      <c r="AQ18209" s="61"/>
      <c r="AR18209" s="61"/>
      <c r="AS18209" s="61"/>
      <c r="AT18209" s="61"/>
      <c r="AU18209" s="61"/>
      <c r="AV18209" s="61"/>
      <c r="AW18209" s="61"/>
      <c r="AX18209" s="61"/>
      <c r="AY18209" s="61"/>
      <c r="AZ18209" s="61"/>
      <c r="BA18209" s="61"/>
    </row>
    <row r="18210" spans="39:53" x14ac:dyDescent="0.2">
      <c r="AM18210" s="61"/>
      <c r="AN18210" s="61"/>
      <c r="AO18210" s="171"/>
      <c r="AP18210" s="61"/>
      <c r="AQ18210" s="61"/>
      <c r="AR18210" s="61"/>
      <c r="AS18210" s="61"/>
      <c r="AT18210" s="61"/>
      <c r="AU18210" s="61"/>
      <c r="AV18210" s="61"/>
      <c r="AW18210" s="61"/>
      <c r="AX18210" s="61"/>
      <c r="AY18210" s="61"/>
      <c r="AZ18210" s="61"/>
      <c r="BA18210" s="61"/>
    </row>
    <row r="18211" spans="39:53" x14ac:dyDescent="0.2">
      <c r="AM18211" s="61"/>
      <c r="AN18211" s="61"/>
      <c r="AO18211" s="171"/>
      <c r="AP18211" s="61"/>
      <c r="AQ18211" s="61"/>
      <c r="AR18211" s="61"/>
      <c r="AS18211" s="61"/>
      <c r="AT18211" s="61"/>
      <c r="AU18211" s="61"/>
      <c r="AV18211" s="61"/>
      <c r="AW18211" s="61"/>
      <c r="AX18211" s="61"/>
      <c r="AY18211" s="61"/>
      <c r="AZ18211" s="61"/>
      <c r="BA18211" s="61"/>
    </row>
    <row r="18212" spans="39:53" x14ac:dyDescent="0.2">
      <c r="AM18212" s="61"/>
      <c r="AN18212" s="61"/>
      <c r="AO18212" s="171"/>
      <c r="AP18212" s="61"/>
      <c r="AQ18212" s="61"/>
      <c r="AR18212" s="61"/>
      <c r="AS18212" s="61"/>
      <c r="AT18212" s="61"/>
      <c r="AU18212" s="61"/>
      <c r="AV18212" s="61"/>
      <c r="AW18212" s="61"/>
      <c r="AX18212" s="61"/>
      <c r="AY18212" s="61"/>
      <c r="AZ18212" s="61"/>
      <c r="BA18212" s="61"/>
    </row>
    <row r="18213" spans="39:53" x14ac:dyDescent="0.2">
      <c r="AM18213" s="61"/>
      <c r="AN18213" s="61"/>
      <c r="AO18213" s="171"/>
      <c r="AP18213" s="61"/>
      <c r="AQ18213" s="61"/>
      <c r="AR18213" s="61"/>
      <c r="AS18213" s="61"/>
      <c r="AT18213" s="61"/>
      <c r="AU18213" s="61"/>
      <c r="AV18213" s="61"/>
      <c r="AW18213" s="61"/>
      <c r="AX18213" s="61"/>
      <c r="AY18213" s="61"/>
      <c r="AZ18213" s="61"/>
      <c r="BA18213" s="61"/>
    </row>
    <row r="18214" spans="39:53" x14ac:dyDescent="0.2">
      <c r="AM18214" s="61"/>
      <c r="AN18214" s="61"/>
      <c r="AO18214" s="171"/>
      <c r="AP18214" s="61"/>
      <c r="AQ18214" s="61"/>
      <c r="AR18214" s="61"/>
      <c r="AS18214" s="61"/>
      <c r="AT18214" s="61"/>
      <c r="AU18214" s="61"/>
      <c r="AV18214" s="61"/>
      <c r="AW18214" s="61"/>
      <c r="AX18214" s="61"/>
      <c r="AY18214" s="61"/>
      <c r="AZ18214" s="61"/>
      <c r="BA18214" s="61"/>
    </row>
    <row r="18215" spans="39:53" x14ac:dyDescent="0.2">
      <c r="AM18215" s="61"/>
      <c r="AN18215" s="61"/>
      <c r="AO18215" s="171"/>
      <c r="AP18215" s="61"/>
      <c r="AQ18215" s="61"/>
      <c r="AR18215" s="61"/>
      <c r="AS18215" s="61"/>
      <c r="AT18215" s="61"/>
      <c r="AU18215" s="61"/>
      <c r="AV18215" s="61"/>
      <c r="AW18215" s="61"/>
      <c r="AX18215" s="61"/>
      <c r="AY18215" s="61"/>
      <c r="AZ18215" s="61"/>
      <c r="BA18215" s="61"/>
    </row>
    <row r="18216" spans="39:53" x14ac:dyDescent="0.2">
      <c r="AM18216" s="61"/>
      <c r="AN18216" s="61"/>
      <c r="AO18216" s="171"/>
      <c r="AP18216" s="61"/>
      <c r="AQ18216" s="61"/>
      <c r="AR18216" s="61"/>
      <c r="AS18216" s="61"/>
      <c r="AT18216" s="61"/>
      <c r="AU18216" s="61"/>
      <c r="AV18216" s="61"/>
      <c r="AW18216" s="61"/>
      <c r="AX18216" s="61"/>
      <c r="AY18216" s="61"/>
      <c r="AZ18216" s="61"/>
      <c r="BA18216" s="61"/>
    </row>
    <row r="18217" spans="39:53" x14ac:dyDescent="0.2">
      <c r="AM18217" s="61"/>
      <c r="AN18217" s="61"/>
      <c r="AO18217" s="171"/>
      <c r="AP18217" s="61"/>
      <c r="AQ18217" s="61"/>
      <c r="AR18217" s="61"/>
      <c r="AS18217" s="61"/>
      <c r="AT18217" s="61"/>
      <c r="AU18217" s="61"/>
      <c r="AV18217" s="61"/>
      <c r="AW18217" s="61"/>
      <c r="AX18217" s="61"/>
      <c r="AY18217" s="61"/>
      <c r="AZ18217" s="61"/>
      <c r="BA18217" s="61"/>
    </row>
    <row r="18218" spans="39:53" x14ac:dyDescent="0.2">
      <c r="AM18218" s="61"/>
      <c r="AN18218" s="61"/>
      <c r="AO18218" s="171"/>
      <c r="AP18218" s="61"/>
      <c r="AQ18218" s="61"/>
      <c r="AR18218" s="61"/>
      <c r="AS18218" s="61"/>
      <c r="AT18218" s="61"/>
      <c r="AU18218" s="61"/>
      <c r="AV18218" s="61"/>
      <c r="AW18218" s="61"/>
      <c r="AX18218" s="61"/>
      <c r="AY18218" s="61"/>
      <c r="AZ18218" s="61"/>
      <c r="BA18218" s="61"/>
    </row>
    <row r="18219" spans="39:53" x14ac:dyDescent="0.2">
      <c r="AM18219" s="61"/>
      <c r="AN18219" s="61"/>
      <c r="AO18219" s="171"/>
      <c r="AP18219" s="61"/>
      <c r="AQ18219" s="61"/>
      <c r="AR18219" s="61"/>
      <c r="AS18219" s="61"/>
      <c r="AT18219" s="61"/>
      <c r="AU18219" s="61"/>
      <c r="AV18219" s="61"/>
      <c r="AW18219" s="61"/>
      <c r="AX18219" s="61"/>
      <c r="AY18219" s="61"/>
      <c r="AZ18219" s="61"/>
      <c r="BA18219" s="61"/>
    </row>
    <row r="18220" spans="39:53" x14ac:dyDescent="0.2">
      <c r="AM18220" s="61"/>
      <c r="AN18220" s="61"/>
      <c r="AO18220" s="171"/>
      <c r="AP18220" s="61"/>
      <c r="AQ18220" s="61"/>
      <c r="AR18220" s="61"/>
      <c r="AS18220" s="61"/>
      <c r="AT18220" s="61"/>
      <c r="AU18220" s="61"/>
      <c r="AV18220" s="61"/>
      <c r="AW18220" s="61"/>
      <c r="AX18220" s="61"/>
      <c r="AY18220" s="61"/>
      <c r="AZ18220" s="61"/>
      <c r="BA18220" s="61"/>
    </row>
    <row r="18221" spans="39:53" x14ac:dyDescent="0.2">
      <c r="AM18221" s="61"/>
      <c r="AN18221" s="61"/>
      <c r="AO18221" s="171"/>
      <c r="AP18221" s="61"/>
      <c r="AQ18221" s="61"/>
      <c r="AR18221" s="61"/>
      <c r="AS18221" s="61"/>
      <c r="AT18221" s="61"/>
      <c r="AU18221" s="61"/>
      <c r="AV18221" s="61"/>
      <c r="AW18221" s="61"/>
      <c r="AX18221" s="61"/>
      <c r="AY18221" s="61"/>
      <c r="AZ18221" s="61"/>
      <c r="BA18221" s="61"/>
    </row>
    <row r="18222" spans="39:53" x14ac:dyDescent="0.2">
      <c r="AM18222" s="61"/>
      <c r="AN18222" s="61"/>
      <c r="AO18222" s="171"/>
      <c r="AP18222" s="61"/>
      <c r="AQ18222" s="61"/>
      <c r="AR18222" s="61"/>
      <c r="AS18222" s="61"/>
      <c r="AT18222" s="61"/>
      <c r="AU18222" s="61"/>
      <c r="AV18222" s="61"/>
      <c r="AW18222" s="61"/>
      <c r="AX18222" s="61"/>
      <c r="AY18222" s="61"/>
      <c r="AZ18222" s="61"/>
      <c r="BA18222" s="61"/>
    </row>
    <row r="18223" spans="39:53" x14ac:dyDescent="0.2">
      <c r="AM18223" s="61"/>
      <c r="AN18223" s="61"/>
      <c r="AO18223" s="171"/>
      <c r="AP18223" s="61"/>
      <c r="AQ18223" s="61"/>
      <c r="AR18223" s="61"/>
      <c r="AS18223" s="61"/>
      <c r="AT18223" s="61"/>
      <c r="AU18223" s="61"/>
      <c r="AV18223" s="61"/>
      <c r="AW18223" s="61"/>
      <c r="AX18223" s="61"/>
      <c r="AY18223" s="61"/>
      <c r="AZ18223" s="61"/>
      <c r="BA18223" s="61"/>
    </row>
    <row r="18224" spans="39:53" x14ac:dyDescent="0.2">
      <c r="AM18224" s="61"/>
      <c r="AN18224" s="61"/>
      <c r="AO18224" s="171"/>
      <c r="AP18224" s="61"/>
      <c r="AQ18224" s="61"/>
      <c r="AR18224" s="61"/>
      <c r="AS18224" s="61"/>
      <c r="AT18224" s="61"/>
      <c r="AU18224" s="61"/>
      <c r="AV18224" s="61"/>
      <c r="AW18224" s="61"/>
      <c r="AX18224" s="61"/>
      <c r="AY18224" s="61"/>
      <c r="AZ18224" s="61"/>
      <c r="BA18224" s="61"/>
    </row>
    <row r="18225" spans="39:53" x14ac:dyDescent="0.2">
      <c r="AM18225" s="61"/>
      <c r="AN18225" s="61"/>
      <c r="AO18225" s="171"/>
      <c r="AP18225" s="61"/>
      <c r="AQ18225" s="61"/>
      <c r="AR18225" s="61"/>
      <c r="AS18225" s="61"/>
      <c r="AT18225" s="61"/>
      <c r="AU18225" s="61"/>
      <c r="AV18225" s="61"/>
      <c r="AW18225" s="61"/>
      <c r="AX18225" s="61"/>
      <c r="AY18225" s="61"/>
      <c r="AZ18225" s="61"/>
      <c r="BA18225" s="61"/>
    </row>
    <row r="18226" spans="39:53" x14ac:dyDescent="0.2">
      <c r="AM18226" s="61"/>
      <c r="AN18226" s="61"/>
      <c r="AO18226" s="171"/>
      <c r="AP18226" s="61"/>
      <c r="AQ18226" s="61"/>
      <c r="AR18226" s="61"/>
      <c r="AS18226" s="61"/>
      <c r="AT18226" s="61"/>
      <c r="AU18226" s="61"/>
      <c r="AV18226" s="61"/>
      <c r="AW18226" s="61"/>
      <c r="AX18226" s="61"/>
      <c r="AY18226" s="61"/>
      <c r="AZ18226" s="61"/>
      <c r="BA18226" s="61"/>
    </row>
    <row r="18227" spans="39:53" x14ac:dyDescent="0.2">
      <c r="AM18227" s="61"/>
      <c r="AN18227" s="61"/>
      <c r="AO18227" s="171"/>
      <c r="AP18227" s="61"/>
      <c r="AQ18227" s="61"/>
      <c r="AR18227" s="61"/>
      <c r="AS18227" s="61"/>
      <c r="AT18227" s="61"/>
      <c r="AU18227" s="61"/>
      <c r="AV18227" s="61"/>
      <c r="AW18227" s="61"/>
      <c r="AX18227" s="61"/>
      <c r="AY18227" s="61"/>
      <c r="AZ18227" s="61"/>
      <c r="BA18227" s="61"/>
    </row>
    <row r="18228" spans="39:53" x14ac:dyDescent="0.2">
      <c r="AM18228" s="61"/>
      <c r="AN18228" s="61"/>
      <c r="AO18228" s="171"/>
      <c r="AP18228" s="61"/>
      <c r="AQ18228" s="61"/>
      <c r="AR18228" s="61"/>
      <c r="AS18228" s="61"/>
      <c r="AT18228" s="61"/>
      <c r="AU18228" s="61"/>
      <c r="AV18228" s="61"/>
      <c r="AW18228" s="61"/>
      <c r="AX18228" s="61"/>
      <c r="AY18228" s="61"/>
      <c r="AZ18228" s="61"/>
      <c r="BA18228" s="61"/>
    </row>
    <row r="18229" spans="39:53" x14ac:dyDescent="0.2">
      <c r="AM18229" s="61"/>
      <c r="AN18229" s="61"/>
      <c r="AO18229" s="171"/>
      <c r="AP18229" s="61"/>
      <c r="AQ18229" s="61"/>
      <c r="AR18229" s="61"/>
      <c r="AS18229" s="61"/>
      <c r="AT18229" s="61"/>
      <c r="AU18229" s="61"/>
      <c r="AV18229" s="61"/>
      <c r="AW18229" s="61"/>
      <c r="AX18229" s="61"/>
      <c r="AY18229" s="61"/>
      <c r="AZ18229" s="61"/>
      <c r="BA18229" s="61"/>
    </row>
    <row r="18230" spans="39:53" x14ac:dyDescent="0.2">
      <c r="AM18230" s="61"/>
      <c r="AN18230" s="61"/>
      <c r="AO18230" s="171"/>
      <c r="AP18230" s="61"/>
      <c r="AQ18230" s="61"/>
      <c r="AR18230" s="61"/>
      <c r="AS18230" s="61"/>
      <c r="AT18230" s="61"/>
      <c r="AU18230" s="61"/>
      <c r="AV18230" s="61"/>
      <c r="AW18230" s="61"/>
      <c r="AX18230" s="61"/>
      <c r="AY18230" s="61"/>
      <c r="AZ18230" s="61"/>
      <c r="BA18230" s="61"/>
    </row>
    <row r="18231" spans="39:53" x14ac:dyDescent="0.2">
      <c r="AM18231" s="61"/>
      <c r="AN18231" s="61"/>
      <c r="AO18231" s="171"/>
      <c r="AP18231" s="61"/>
      <c r="AQ18231" s="61"/>
      <c r="AR18231" s="61"/>
      <c r="AS18231" s="61"/>
      <c r="AT18231" s="61"/>
      <c r="AU18231" s="61"/>
      <c r="AV18231" s="61"/>
      <c r="AW18231" s="61"/>
      <c r="AX18231" s="61"/>
      <c r="AY18231" s="61"/>
      <c r="AZ18231" s="61"/>
      <c r="BA18231" s="61"/>
    </row>
    <row r="18232" spans="39:53" x14ac:dyDescent="0.2">
      <c r="AM18232" s="61"/>
      <c r="AN18232" s="61"/>
      <c r="AO18232" s="171"/>
      <c r="AP18232" s="61"/>
      <c r="AQ18232" s="61"/>
      <c r="AR18232" s="61"/>
      <c r="AS18232" s="61"/>
      <c r="AT18232" s="61"/>
      <c r="AU18232" s="61"/>
      <c r="AV18232" s="61"/>
      <c r="AW18232" s="61"/>
      <c r="AX18232" s="61"/>
      <c r="AY18232" s="61"/>
      <c r="AZ18232" s="61"/>
      <c r="BA18232" s="61"/>
    </row>
    <row r="18233" spans="39:53" x14ac:dyDescent="0.2">
      <c r="AM18233" s="61"/>
      <c r="AN18233" s="61"/>
      <c r="AO18233" s="171"/>
      <c r="AP18233" s="61"/>
      <c r="AQ18233" s="61"/>
      <c r="AR18233" s="61"/>
      <c r="AS18233" s="61"/>
      <c r="AT18233" s="61"/>
      <c r="AU18233" s="61"/>
      <c r="AV18233" s="61"/>
      <c r="AW18233" s="61"/>
      <c r="AX18233" s="61"/>
      <c r="AY18233" s="61"/>
      <c r="AZ18233" s="61"/>
      <c r="BA18233" s="61"/>
    </row>
    <row r="18234" spans="39:53" x14ac:dyDescent="0.2">
      <c r="AM18234" s="61"/>
      <c r="AN18234" s="61"/>
      <c r="AO18234" s="171"/>
      <c r="AP18234" s="61"/>
      <c r="AQ18234" s="61"/>
      <c r="AR18234" s="61"/>
      <c r="AS18234" s="61"/>
      <c r="AT18234" s="61"/>
      <c r="AU18234" s="61"/>
      <c r="AV18234" s="61"/>
      <c r="AW18234" s="61"/>
      <c r="AX18234" s="61"/>
      <c r="AY18234" s="61"/>
      <c r="AZ18234" s="61"/>
      <c r="BA18234" s="61"/>
    </row>
    <row r="18235" spans="39:53" x14ac:dyDescent="0.2">
      <c r="AM18235" s="61"/>
      <c r="AN18235" s="61"/>
      <c r="AO18235" s="171"/>
      <c r="AP18235" s="61"/>
      <c r="AQ18235" s="61"/>
      <c r="AR18235" s="61"/>
      <c r="AS18235" s="61"/>
      <c r="AT18235" s="61"/>
      <c r="AU18235" s="61"/>
      <c r="AV18235" s="61"/>
      <c r="AW18235" s="61"/>
      <c r="AX18235" s="61"/>
      <c r="AY18235" s="61"/>
      <c r="AZ18235" s="61"/>
      <c r="BA18235" s="61"/>
    </row>
    <row r="18236" spans="39:53" x14ac:dyDescent="0.2">
      <c r="AM18236" s="61"/>
      <c r="AN18236" s="61"/>
      <c r="AO18236" s="171"/>
      <c r="AP18236" s="61"/>
      <c r="AQ18236" s="61"/>
      <c r="AR18236" s="61"/>
      <c r="AS18236" s="61"/>
      <c r="AT18236" s="61"/>
      <c r="AU18236" s="61"/>
      <c r="AV18236" s="61"/>
      <c r="AW18236" s="61"/>
      <c r="AX18236" s="61"/>
      <c r="AY18236" s="61"/>
      <c r="AZ18236" s="61"/>
      <c r="BA18236" s="61"/>
    </row>
    <row r="18237" spans="39:53" x14ac:dyDescent="0.2">
      <c r="AM18237" s="61"/>
      <c r="AN18237" s="61"/>
      <c r="AO18237" s="171"/>
      <c r="AP18237" s="61"/>
      <c r="AQ18237" s="61"/>
      <c r="AR18237" s="61"/>
      <c r="AS18237" s="61"/>
      <c r="AT18237" s="61"/>
      <c r="AU18237" s="61"/>
      <c r="AV18237" s="61"/>
      <c r="AW18237" s="61"/>
      <c r="AX18237" s="61"/>
      <c r="AY18237" s="61"/>
      <c r="AZ18237" s="61"/>
      <c r="BA18237" s="61"/>
    </row>
    <row r="18238" spans="39:53" x14ac:dyDescent="0.2">
      <c r="AM18238" s="61"/>
      <c r="AN18238" s="61"/>
      <c r="AO18238" s="171"/>
      <c r="AP18238" s="61"/>
      <c r="AQ18238" s="61"/>
      <c r="AR18238" s="61"/>
      <c r="AS18238" s="61"/>
      <c r="AT18238" s="61"/>
      <c r="AU18238" s="61"/>
      <c r="AV18238" s="61"/>
      <c r="AW18238" s="61"/>
      <c r="AX18238" s="61"/>
      <c r="AY18238" s="61"/>
      <c r="AZ18238" s="61"/>
      <c r="BA18238" s="61"/>
    </row>
    <row r="18239" spans="39:53" x14ac:dyDescent="0.2">
      <c r="AM18239" s="61"/>
      <c r="AN18239" s="61"/>
      <c r="AO18239" s="171"/>
      <c r="AP18239" s="61"/>
      <c r="AQ18239" s="61"/>
      <c r="AR18239" s="61"/>
      <c r="AS18239" s="61"/>
      <c r="AT18239" s="61"/>
      <c r="AU18239" s="61"/>
      <c r="AV18239" s="61"/>
      <c r="AW18239" s="61"/>
      <c r="AX18239" s="61"/>
      <c r="AY18239" s="61"/>
      <c r="AZ18239" s="61"/>
      <c r="BA18239" s="61"/>
    </row>
    <row r="18240" spans="39:53" x14ac:dyDescent="0.2">
      <c r="AM18240" s="61"/>
      <c r="AN18240" s="61"/>
      <c r="AO18240" s="171"/>
      <c r="AP18240" s="61"/>
      <c r="AQ18240" s="61"/>
      <c r="AR18240" s="61"/>
      <c r="AS18240" s="61"/>
      <c r="AT18240" s="61"/>
      <c r="AU18240" s="61"/>
      <c r="AV18240" s="61"/>
      <c r="AW18240" s="61"/>
      <c r="AX18240" s="61"/>
      <c r="AY18240" s="61"/>
      <c r="AZ18240" s="61"/>
      <c r="BA18240" s="61"/>
    </row>
    <row r="18241" spans="39:53" x14ac:dyDescent="0.2">
      <c r="AM18241" s="61"/>
      <c r="AN18241" s="61"/>
      <c r="AO18241" s="171"/>
      <c r="AP18241" s="61"/>
      <c r="AQ18241" s="61"/>
      <c r="AR18241" s="61"/>
      <c r="AS18241" s="61"/>
      <c r="AT18241" s="61"/>
      <c r="AU18241" s="61"/>
      <c r="AV18241" s="61"/>
      <c r="AW18241" s="61"/>
      <c r="AX18241" s="61"/>
      <c r="AY18241" s="61"/>
      <c r="AZ18241" s="61"/>
      <c r="BA18241" s="61"/>
    </row>
    <row r="18242" spans="39:53" x14ac:dyDescent="0.2">
      <c r="AM18242" s="61"/>
      <c r="AN18242" s="61"/>
      <c r="AO18242" s="171"/>
      <c r="AP18242" s="61"/>
      <c r="AQ18242" s="61"/>
      <c r="AR18242" s="61"/>
      <c r="AS18242" s="61"/>
      <c r="AT18242" s="61"/>
      <c r="AU18242" s="61"/>
      <c r="AV18242" s="61"/>
      <c r="AW18242" s="61"/>
      <c r="AX18242" s="61"/>
      <c r="AY18242" s="61"/>
      <c r="AZ18242" s="61"/>
      <c r="BA18242" s="61"/>
    </row>
    <row r="18243" spans="39:53" x14ac:dyDescent="0.2">
      <c r="AM18243" s="61"/>
      <c r="AN18243" s="61"/>
      <c r="AO18243" s="171"/>
      <c r="AP18243" s="61"/>
      <c r="AQ18243" s="61"/>
      <c r="AR18243" s="61"/>
      <c r="AS18243" s="61"/>
      <c r="AT18243" s="61"/>
      <c r="AU18243" s="61"/>
      <c r="AV18243" s="61"/>
      <c r="AW18243" s="61"/>
      <c r="AX18243" s="61"/>
      <c r="AY18243" s="61"/>
      <c r="AZ18243" s="61"/>
      <c r="BA18243" s="61"/>
    </row>
    <row r="18244" spans="39:53" x14ac:dyDescent="0.2">
      <c r="AM18244" s="61"/>
      <c r="AN18244" s="61"/>
      <c r="AO18244" s="171"/>
      <c r="AP18244" s="61"/>
      <c r="AQ18244" s="61"/>
      <c r="AR18244" s="61"/>
      <c r="AS18244" s="61"/>
      <c r="AT18244" s="61"/>
      <c r="AU18244" s="61"/>
      <c r="AV18244" s="61"/>
      <c r="AW18244" s="61"/>
      <c r="AX18244" s="61"/>
      <c r="AY18244" s="61"/>
      <c r="AZ18244" s="61"/>
      <c r="BA18244" s="61"/>
    </row>
    <row r="18245" spans="39:53" x14ac:dyDescent="0.2">
      <c r="AM18245" s="61"/>
      <c r="AN18245" s="61"/>
      <c r="AO18245" s="171"/>
      <c r="AP18245" s="61"/>
      <c r="AQ18245" s="61"/>
      <c r="AR18245" s="61"/>
      <c r="AS18245" s="61"/>
      <c r="AT18245" s="61"/>
      <c r="AU18245" s="61"/>
      <c r="AV18245" s="61"/>
      <c r="AW18245" s="61"/>
      <c r="AX18245" s="61"/>
      <c r="AY18245" s="61"/>
      <c r="AZ18245" s="61"/>
      <c r="BA18245" s="61"/>
    </row>
    <row r="18246" spans="39:53" x14ac:dyDescent="0.2">
      <c r="AM18246" s="61"/>
      <c r="AN18246" s="61"/>
      <c r="AO18246" s="171"/>
      <c r="AP18246" s="61"/>
      <c r="AQ18246" s="61"/>
      <c r="AR18246" s="61"/>
      <c r="AS18246" s="61"/>
      <c r="AT18246" s="61"/>
      <c r="AU18246" s="61"/>
      <c r="AV18246" s="61"/>
      <c r="AW18246" s="61"/>
      <c r="AX18246" s="61"/>
      <c r="AY18246" s="61"/>
      <c r="AZ18246" s="61"/>
      <c r="BA18246" s="61"/>
    </row>
    <row r="18247" spans="39:53" x14ac:dyDescent="0.2">
      <c r="AM18247" s="61"/>
      <c r="AN18247" s="61"/>
      <c r="AO18247" s="171"/>
      <c r="AP18247" s="61"/>
      <c r="AQ18247" s="61"/>
      <c r="AR18247" s="61"/>
      <c r="AS18247" s="61"/>
      <c r="AT18247" s="61"/>
      <c r="AU18247" s="61"/>
      <c r="AV18247" s="61"/>
      <c r="AW18247" s="61"/>
      <c r="AX18247" s="61"/>
      <c r="AY18247" s="61"/>
      <c r="AZ18247" s="61"/>
      <c r="BA18247" s="61"/>
    </row>
    <row r="18248" spans="39:53" x14ac:dyDescent="0.2">
      <c r="AM18248" s="61"/>
      <c r="AN18248" s="61"/>
      <c r="AO18248" s="171"/>
      <c r="AP18248" s="61"/>
      <c r="AQ18248" s="61"/>
      <c r="AR18248" s="61"/>
      <c r="AS18248" s="61"/>
      <c r="AT18248" s="61"/>
      <c r="AU18248" s="61"/>
      <c r="AV18248" s="61"/>
      <c r="AW18248" s="61"/>
      <c r="AX18248" s="61"/>
      <c r="AY18248" s="61"/>
      <c r="AZ18248" s="61"/>
      <c r="BA18248" s="61"/>
    </row>
    <row r="18249" spans="39:53" x14ac:dyDescent="0.2">
      <c r="AM18249" s="61"/>
      <c r="AN18249" s="61"/>
      <c r="AO18249" s="171"/>
      <c r="AP18249" s="61"/>
      <c r="AQ18249" s="61"/>
      <c r="AR18249" s="61"/>
      <c r="AS18249" s="61"/>
      <c r="AT18249" s="61"/>
      <c r="AU18249" s="61"/>
      <c r="AV18249" s="61"/>
      <c r="AW18249" s="61"/>
      <c r="AX18249" s="61"/>
      <c r="AY18249" s="61"/>
      <c r="AZ18249" s="61"/>
      <c r="BA18249" s="61"/>
    </row>
    <row r="18250" spans="39:53" x14ac:dyDescent="0.2">
      <c r="AM18250" s="61"/>
      <c r="AN18250" s="61"/>
      <c r="AO18250" s="171"/>
      <c r="AP18250" s="61"/>
      <c r="AQ18250" s="61"/>
      <c r="AR18250" s="61"/>
      <c r="AS18250" s="61"/>
      <c r="AT18250" s="61"/>
      <c r="AU18250" s="61"/>
      <c r="AV18250" s="61"/>
      <c r="AW18250" s="61"/>
      <c r="AX18250" s="61"/>
      <c r="AY18250" s="61"/>
      <c r="AZ18250" s="61"/>
      <c r="BA18250" s="61"/>
    </row>
    <row r="18251" spans="39:53" x14ac:dyDescent="0.2">
      <c r="AM18251" s="61"/>
      <c r="AN18251" s="61"/>
      <c r="AO18251" s="171"/>
      <c r="AP18251" s="61"/>
      <c r="AQ18251" s="61"/>
      <c r="AR18251" s="61"/>
      <c r="AS18251" s="61"/>
      <c r="AT18251" s="61"/>
      <c r="AU18251" s="61"/>
      <c r="AV18251" s="61"/>
      <c r="AW18251" s="61"/>
      <c r="AX18251" s="61"/>
      <c r="AY18251" s="61"/>
      <c r="AZ18251" s="61"/>
      <c r="BA18251" s="61"/>
    </row>
    <row r="18252" spans="39:53" x14ac:dyDescent="0.2">
      <c r="AM18252" s="61"/>
      <c r="AN18252" s="61"/>
      <c r="AO18252" s="171"/>
      <c r="AP18252" s="61"/>
      <c r="AQ18252" s="61"/>
      <c r="AR18252" s="61"/>
      <c r="AS18252" s="61"/>
      <c r="AT18252" s="61"/>
      <c r="AU18252" s="61"/>
      <c r="AV18252" s="61"/>
      <c r="AW18252" s="61"/>
      <c r="AX18252" s="61"/>
      <c r="AY18252" s="61"/>
      <c r="AZ18252" s="61"/>
      <c r="BA18252" s="61"/>
    </row>
    <row r="18253" spans="39:53" x14ac:dyDescent="0.2">
      <c r="AM18253" s="61"/>
      <c r="AN18253" s="61"/>
      <c r="AO18253" s="171"/>
      <c r="AP18253" s="61"/>
      <c r="AQ18253" s="61"/>
      <c r="AR18253" s="61"/>
      <c r="AS18253" s="61"/>
      <c r="AT18253" s="61"/>
      <c r="AU18253" s="61"/>
      <c r="AV18253" s="61"/>
      <c r="AW18253" s="61"/>
      <c r="AX18253" s="61"/>
      <c r="AY18253" s="61"/>
      <c r="AZ18253" s="61"/>
      <c r="BA18253" s="61"/>
    </row>
    <row r="18254" spans="39:53" x14ac:dyDescent="0.2">
      <c r="AM18254" s="61"/>
      <c r="AN18254" s="61"/>
      <c r="AO18254" s="171"/>
      <c r="AP18254" s="61"/>
      <c r="AQ18254" s="61"/>
      <c r="AR18254" s="61"/>
      <c r="AS18254" s="61"/>
      <c r="AT18254" s="61"/>
      <c r="AU18254" s="61"/>
      <c r="AV18254" s="61"/>
      <c r="AW18254" s="61"/>
      <c r="AX18254" s="61"/>
      <c r="AY18254" s="61"/>
      <c r="AZ18254" s="61"/>
      <c r="BA18254" s="61"/>
    </row>
    <row r="18255" spans="39:53" x14ac:dyDescent="0.2">
      <c r="AM18255" s="61"/>
      <c r="AN18255" s="61"/>
      <c r="AO18255" s="171"/>
      <c r="AP18255" s="61"/>
      <c r="AQ18255" s="61"/>
      <c r="AR18255" s="61"/>
      <c r="AS18255" s="61"/>
      <c r="AT18255" s="61"/>
      <c r="AU18255" s="61"/>
      <c r="AV18255" s="61"/>
      <c r="AW18255" s="61"/>
      <c r="AX18255" s="61"/>
      <c r="AY18255" s="61"/>
      <c r="AZ18255" s="61"/>
      <c r="BA18255" s="61"/>
    </row>
    <row r="18256" spans="39:53" x14ac:dyDescent="0.2">
      <c r="AM18256" s="61"/>
      <c r="AN18256" s="61"/>
      <c r="AO18256" s="171"/>
      <c r="AP18256" s="61"/>
      <c r="AQ18256" s="61"/>
      <c r="AR18256" s="61"/>
      <c r="AS18256" s="61"/>
      <c r="AT18256" s="61"/>
      <c r="AU18256" s="61"/>
      <c r="AV18256" s="61"/>
      <c r="AW18256" s="61"/>
      <c r="AX18256" s="61"/>
      <c r="AY18256" s="61"/>
      <c r="AZ18256" s="61"/>
      <c r="BA18256" s="61"/>
    </row>
    <row r="18257" spans="39:53" x14ac:dyDescent="0.2">
      <c r="AM18257" s="61"/>
      <c r="AN18257" s="61"/>
      <c r="AO18257" s="171"/>
      <c r="AP18257" s="61"/>
      <c r="AQ18257" s="61"/>
      <c r="AR18257" s="61"/>
      <c r="AS18257" s="61"/>
      <c r="AT18257" s="61"/>
      <c r="AU18257" s="61"/>
      <c r="AV18257" s="61"/>
      <c r="AW18257" s="61"/>
      <c r="AX18257" s="61"/>
      <c r="AY18257" s="61"/>
      <c r="AZ18257" s="61"/>
      <c r="BA18257" s="61"/>
    </row>
    <row r="18258" spans="39:53" x14ac:dyDescent="0.2">
      <c r="AM18258" s="61"/>
      <c r="AN18258" s="61"/>
      <c r="AO18258" s="171"/>
      <c r="AP18258" s="61"/>
      <c r="AQ18258" s="61"/>
      <c r="AR18258" s="61"/>
      <c r="AS18258" s="61"/>
      <c r="AT18258" s="61"/>
      <c r="AU18258" s="61"/>
      <c r="AV18258" s="61"/>
      <c r="AW18258" s="61"/>
      <c r="AX18258" s="61"/>
      <c r="AY18258" s="61"/>
      <c r="AZ18258" s="61"/>
      <c r="BA18258" s="61"/>
    </row>
    <row r="18259" spans="39:53" x14ac:dyDescent="0.2">
      <c r="AM18259" s="61"/>
      <c r="AN18259" s="61"/>
      <c r="AO18259" s="171"/>
      <c r="AP18259" s="61"/>
      <c r="AQ18259" s="61"/>
      <c r="AR18259" s="61"/>
      <c r="AS18259" s="61"/>
      <c r="AT18259" s="61"/>
      <c r="AU18259" s="61"/>
      <c r="AV18259" s="61"/>
      <c r="AW18259" s="61"/>
      <c r="AX18259" s="61"/>
      <c r="AY18259" s="61"/>
      <c r="AZ18259" s="61"/>
      <c r="BA18259" s="61"/>
    </row>
    <row r="18260" spans="39:53" x14ac:dyDescent="0.2">
      <c r="AM18260" s="61"/>
      <c r="AN18260" s="61"/>
      <c r="AO18260" s="171"/>
      <c r="AP18260" s="61"/>
      <c r="AQ18260" s="61"/>
      <c r="AR18260" s="61"/>
      <c r="AS18260" s="61"/>
      <c r="AT18260" s="61"/>
      <c r="AU18260" s="61"/>
      <c r="AV18260" s="61"/>
      <c r="AW18260" s="61"/>
      <c r="AX18260" s="61"/>
      <c r="AY18260" s="61"/>
      <c r="AZ18260" s="61"/>
      <c r="BA18260" s="61"/>
    </row>
    <row r="18261" spans="39:53" x14ac:dyDescent="0.2">
      <c r="AM18261" s="61"/>
      <c r="AN18261" s="61"/>
      <c r="AO18261" s="171"/>
      <c r="AP18261" s="61"/>
      <c r="AQ18261" s="61"/>
      <c r="AR18261" s="61"/>
      <c r="AS18261" s="61"/>
      <c r="AT18261" s="61"/>
      <c r="AU18261" s="61"/>
      <c r="AV18261" s="61"/>
      <c r="AW18261" s="61"/>
      <c r="AX18261" s="61"/>
      <c r="AY18261" s="61"/>
      <c r="AZ18261" s="61"/>
      <c r="BA18261" s="61"/>
    </row>
    <row r="18262" spans="39:53" x14ac:dyDescent="0.2">
      <c r="AM18262" s="61"/>
      <c r="AN18262" s="61"/>
      <c r="AO18262" s="171"/>
      <c r="AP18262" s="61"/>
      <c r="AQ18262" s="61"/>
      <c r="AR18262" s="61"/>
      <c r="AS18262" s="61"/>
      <c r="AT18262" s="61"/>
      <c r="AU18262" s="61"/>
      <c r="AV18262" s="61"/>
      <c r="AW18262" s="61"/>
      <c r="AX18262" s="61"/>
      <c r="AY18262" s="61"/>
      <c r="AZ18262" s="61"/>
      <c r="BA18262" s="61"/>
    </row>
    <row r="18263" spans="39:53" x14ac:dyDescent="0.2">
      <c r="AM18263" s="61"/>
      <c r="AN18263" s="61"/>
      <c r="AO18263" s="171"/>
      <c r="AP18263" s="61"/>
      <c r="AQ18263" s="61"/>
      <c r="AR18263" s="61"/>
      <c r="AS18263" s="61"/>
      <c r="AT18263" s="61"/>
      <c r="AU18263" s="61"/>
      <c r="AV18263" s="61"/>
      <c r="AW18263" s="61"/>
      <c r="AX18263" s="61"/>
      <c r="AY18263" s="61"/>
      <c r="AZ18263" s="61"/>
      <c r="BA18263" s="61"/>
    </row>
    <row r="18264" spans="39:53" x14ac:dyDescent="0.2">
      <c r="AM18264" s="61"/>
      <c r="AN18264" s="61"/>
      <c r="AO18264" s="171"/>
      <c r="AP18264" s="61"/>
      <c r="AQ18264" s="61"/>
      <c r="AR18264" s="61"/>
      <c r="AS18264" s="61"/>
      <c r="AT18264" s="61"/>
      <c r="AU18264" s="61"/>
      <c r="AV18264" s="61"/>
      <c r="AW18264" s="61"/>
      <c r="AX18264" s="61"/>
      <c r="AY18264" s="61"/>
      <c r="AZ18264" s="61"/>
      <c r="BA18264" s="61"/>
    </row>
    <row r="18265" spans="39:53" x14ac:dyDescent="0.2">
      <c r="AM18265" s="61"/>
      <c r="AN18265" s="61"/>
      <c r="AO18265" s="171"/>
      <c r="AP18265" s="61"/>
      <c r="AQ18265" s="61"/>
      <c r="AR18265" s="61"/>
      <c r="AS18265" s="61"/>
      <c r="AT18265" s="61"/>
      <c r="AU18265" s="61"/>
      <c r="AV18265" s="61"/>
      <c r="AW18265" s="61"/>
      <c r="AX18265" s="61"/>
      <c r="AY18265" s="61"/>
      <c r="AZ18265" s="61"/>
      <c r="BA18265" s="61"/>
    </row>
    <row r="18266" spans="39:53" x14ac:dyDescent="0.2">
      <c r="AM18266" s="61"/>
      <c r="AN18266" s="61"/>
      <c r="AO18266" s="171"/>
      <c r="AP18266" s="61"/>
      <c r="AQ18266" s="61"/>
      <c r="AR18266" s="61"/>
      <c r="AS18266" s="61"/>
      <c r="AT18266" s="61"/>
      <c r="AU18266" s="61"/>
      <c r="AV18266" s="61"/>
      <c r="AW18266" s="61"/>
      <c r="AX18266" s="61"/>
      <c r="AY18266" s="61"/>
      <c r="AZ18266" s="61"/>
      <c r="BA18266" s="61"/>
    </row>
    <row r="18267" spans="39:53" x14ac:dyDescent="0.2">
      <c r="AM18267" s="61"/>
      <c r="AN18267" s="61"/>
      <c r="AO18267" s="171"/>
      <c r="AP18267" s="61"/>
      <c r="AQ18267" s="61"/>
      <c r="AR18267" s="61"/>
      <c r="AS18267" s="61"/>
      <c r="AT18267" s="61"/>
      <c r="AU18267" s="61"/>
      <c r="AV18267" s="61"/>
      <c r="AW18267" s="61"/>
      <c r="AX18267" s="61"/>
      <c r="AY18267" s="61"/>
      <c r="AZ18267" s="61"/>
      <c r="BA18267" s="61"/>
    </row>
    <row r="18268" spans="39:53" x14ac:dyDescent="0.2">
      <c r="AM18268" s="61"/>
      <c r="AN18268" s="61"/>
      <c r="AO18268" s="171"/>
      <c r="AP18268" s="61"/>
      <c r="AQ18268" s="61"/>
      <c r="AR18268" s="61"/>
      <c r="AS18268" s="61"/>
      <c r="AT18268" s="61"/>
      <c r="AU18268" s="61"/>
      <c r="AV18268" s="61"/>
      <c r="AW18268" s="61"/>
      <c r="AX18268" s="61"/>
      <c r="AY18268" s="61"/>
      <c r="AZ18268" s="61"/>
      <c r="BA18268" s="61"/>
    </row>
    <row r="18269" spans="39:53" x14ac:dyDescent="0.2">
      <c r="AM18269" s="61"/>
      <c r="AN18269" s="61"/>
      <c r="AO18269" s="171"/>
      <c r="AP18269" s="61"/>
      <c r="AQ18269" s="61"/>
      <c r="AR18269" s="61"/>
      <c r="AS18269" s="61"/>
      <c r="AT18269" s="61"/>
      <c r="AU18269" s="61"/>
      <c r="AV18269" s="61"/>
      <c r="AW18269" s="61"/>
      <c r="AX18269" s="61"/>
      <c r="AY18269" s="61"/>
      <c r="AZ18269" s="61"/>
      <c r="BA18269" s="61"/>
    </row>
    <row r="18270" spans="39:53" x14ac:dyDescent="0.2">
      <c r="AM18270" s="61"/>
      <c r="AN18270" s="61"/>
      <c r="AO18270" s="171"/>
      <c r="AP18270" s="61"/>
      <c r="AQ18270" s="61"/>
      <c r="AR18270" s="61"/>
      <c r="AS18270" s="61"/>
      <c r="AT18270" s="61"/>
      <c r="AU18270" s="61"/>
      <c r="AV18270" s="61"/>
      <c r="AW18270" s="61"/>
      <c r="AX18270" s="61"/>
      <c r="AY18270" s="61"/>
      <c r="AZ18270" s="61"/>
      <c r="BA18270" s="61"/>
    </row>
    <row r="18271" spans="39:53" x14ac:dyDescent="0.2">
      <c r="AM18271" s="61"/>
      <c r="AN18271" s="61"/>
      <c r="AO18271" s="171"/>
      <c r="AP18271" s="61"/>
      <c r="AQ18271" s="61"/>
      <c r="AR18271" s="61"/>
      <c r="AS18271" s="61"/>
      <c r="AT18271" s="61"/>
      <c r="AU18271" s="61"/>
      <c r="AV18271" s="61"/>
      <c r="AW18271" s="61"/>
      <c r="AX18271" s="61"/>
      <c r="AY18271" s="61"/>
      <c r="AZ18271" s="61"/>
      <c r="BA18271" s="61"/>
    </row>
    <row r="18272" spans="39:53" x14ac:dyDescent="0.2">
      <c r="AM18272" s="61"/>
      <c r="AN18272" s="61"/>
      <c r="AO18272" s="171"/>
      <c r="AP18272" s="61"/>
      <c r="AQ18272" s="61"/>
      <c r="AR18272" s="61"/>
      <c r="AS18272" s="61"/>
      <c r="AT18272" s="61"/>
      <c r="AU18272" s="61"/>
      <c r="AV18272" s="61"/>
      <c r="AW18272" s="61"/>
      <c r="AX18272" s="61"/>
      <c r="AY18272" s="61"/>
      <c r="AZ18272" s="61"/>
      <c r="BA18272" s="61"/>
    </row>
    <row r="18273" spans="39:53" x14ac:dyDescent="0.2">
      <c r="AM18273" s="61"/>
      <c r="AN18273" s="61"/>
      <c r="AO18273" s="171"/>
      <c r="AP18273" s="61"/>
      <c r="AQ18273" s="61"/>
      <c r="AR18273" s="61"/>
      <c r="AS18273" s="61"/>
      <c r="AT18273" s="61"/>
      <c r="AU18273" s="61"/>
      <c r="AV18273" s="61"/>
      <c r="AW18273" s="61"/>
      <c r="AX18273" s="61"/>
      <c r="AY18273" s="61"/>
      <c r="AZ18273" s="61"/>
      <c r="BA18273" s="61"/>
    </row>
    <row r="18274" spans="39:53" x14ac:dyDescent="0.2">
      <c r="AM18274" s="61"/>
      <c r="AN18274" s="61"/>
      <c r="AO18274" s="171"/>
      <c r="AP18274" s="61"/>
      <c r="AQ18274" s="61"/>
      <c r="AR18274" s="61"/>
      <c r="AS18274" s="61"/>
      <c r="AT18274" s="61"/>
      <c r="AU18274" s="61"/>
      <c r="AV18274" s="61"/>
      <c r="AW18274" s="61"/>
      <c r="AX18274" s="61"/>
      <c r="AY18274" s="61"/>
      <c r="AZ18274" s="61"/>
      <c r="BA18274" s="61"/>
    </row>
    <row r="18275" spans="39:53" x14ac:dyDescent="0.2">
      <c r="AM18275" s="61"/>
      <c r="AN18275" s="61"/>
      <c r="AO18275" s="171"/>
      <c r="AP18275" s="61"/>
      <c r="AQ18275" s="61"/>
      <c r="AR18275" s="61"/>
      <c r="AS18275" s="61"/>
      <c r="AT18275" s="61"/>
      <c r="AU18275" s="61"/>
      <c r="AV18275" s="61"/>
      <c r="AW18275" s="61"/>
      <c r="AX18275" s="61"/>
      <c r="AY18275" s="61"/>
      <c r="AZ18275" s="61"/>
      <c r="BA18275" s="61"/>
    </row>
    <row r="18276" spans="39:53" x14ac:dyDescent="0.2">
      <c r="AM18276" s="61"/>
      <c r="AN18276" s="61"/>
      <c r="AO18276" s="171"/>
      <c r="AP18276" s="61"/>
      <c r="AQ18276" s="61"/>
      <c r="AR18276" s="61"/>
      <c r="AS18276" s="61"/>
      <c r="AT18276" s="61"/>
      <c r="AU18276" s="61"/>
      <c r="AV18276" s="61"/>
      <c r="AW18276" s="61"/>
      <c r="AX18276" s="61"/>
      <c r="AY18276" s="61"/>
      <c r="AZ18276" s="61"/>
      <c r="BA18276" s="61"/>
    </row>
    <row r="18277" spans="39:53" x14ac:dyDescent="0.2">
      <c r="AM18277" s="61"/>
      <c r="AN18277" s="61"/>
      <c r="AO18277" s="171"/>
      <c r="AP18277" s="61"/>
      <c r="AQ18277" s="61"/>
      <c r="AR18277" s="61"/>
      <c r="AS18277" s="61"/>
      <c r="AT18277" s="61"/>
      <c r="AU18277" s="61"/>
      <c r="AV18277" s="61"/>
      <c r="AW18277" s="61"/>
      <c r="AX18277" s="61"/>
      <c r="AY18277" s="61"/>
      <c r="AZ18277" s="61"/>
      <c r="BA18277" s="61"/>
    </row>
    <row r="18278" spans="39:53" x14ac:dyDescent="0.2">
      <c r="AM18278" s="61"/>
      <c r="AN18278" s="61"/>
      <c r="AO18278" s="171"/>
      <c r="AP18278" s="61"/>
      <c r="AQ18278" s="61"/>
      <c r="AR18278" s="61"/>
      <c r="AS18278" s="61"/>
      <c r="AT18278" s="61"/>
      <c r="AU18278" s="61"/>
      <c r="AV18278" s="61"/>
      <c r="AW18278" s="61"/>
      <c r="AX18278" s="61"/>
      <c r="AY18278" s="61"/>
      <c r="AZ18278" s="61"/>
      <c r="BA18278" s="61"/>
    </row>
    <row r="18279" spans="39:53" x14ac:dyDescent="0.2">
      <c r="AM18279" s="61"/>
      <c r="AN18279" s="61"/>
      <c r="AO18279" s="171"/>
      <c r="AP18279" s="61"/>
      <c r="AQ18279" s="61"/>
      <c r="AR18279" s="61"/>
      <c r="AS18279" s="61"/>
      <c r="AT18279" s="61"/>
      <c r="AU18279" s="61"/>
      <c r="AV18279" s="61"/>
      <c r="AW18279" s="61"/>
      <c r="AX18279" s="61"/>
      <c r="AY18279" s="61"/>
      <c r="AZ18279" s="61"/>
      <c r="BA18279" s="61"/>
    </row>
    <row r="18280" spans="39:53" x14ac:dyDescent="0.2">
      <c r="AM18280" s="61"/>
      <c r="AN18280" s="61"/>
      <c r="AO18280" s="171"/>
      <c r="AP18280" s="61"/>
      <c r="AQ18280" s="61"/>
      <c r="AR18280" s="61"/>
      <c r="AS18280" s="61"/>
      <c r="AT18280" s="61"/>
      <c r="AU18280" s="61"/>
      <c r="AV18280" s="61"/>
      <c r="AW18280" s="61"/>
      <c r="AX18280" s="61"/>
      <c r="AY18280" s="61"/>
      <c r="AZ18280" s="61"/>
      <c r="BA18280" s="61"/>
    </row>
    <row r="18281" spans="39:53" x14ac:dyDescent="0.2">
      <c r="AM18281" s="61"/>
      <c r="AN18281" s="61"/>
      <c r="AO18281" s="171"/>
      <c r="AP18281" s="61"/>
      <c r="AQ18281" s="61"/>
      <c r="AR18281" s="61"/>
      <c r="AS18281" s="61"/>
      <c r="AT18281" s="61"/>
      <c r="AU18281" s="61"/>
      <c r="AV18281" s="61"/>
      <c r="AW18281" s="61"/>
      <c r="AX18281" s="61"/>
      <c r="AY18281" s="61"/>
      <c r="AZ18281" s="61"/>
      <c r="BA18281" s="61"/>
    </row>
    <row r="18282" spans="39:53" x14ac:dyDescent="0.2">
      <c r="AM18282" s="61"/>
      <c r="AN18282" s="61"/>
      <c r="AO18282" s="171"/>
      <c r="AP18282" s="61"/>
      <c r="AQ18282" s="61"/>
      <c r="AR18282" s="61"/>
      <c r="AS18282" s="61"/>
      <c r="AT18282" s="61"/>
      <c r="AU18282" s="61"/>
      <c r="AV18282" s="61"/>
      <c r="AW18282" s="61"/>
      <c r="AX18282" s="61"/>
      <c r="AY18282" s="61"/>
      <c r="AZ18282" s="61"/>
      <c r="BA18282" s="61"/>
    </row>
    <row r="18283" spans="39:53" x14ac:dyDescent="0.2">
      <c r="AM18283" s="61"/>
      <c r="AN18283" s="61"/>
      <c r="AO18283" s="171"/>
      <c r="AP18283" s="61"/>
      <c r="AQ18283" s="61"/>
      <c r="AR18283" s="61"/>
      <c r="AS18283" s="61"/>
      <c r="AT18283" s="61"/>
      <c r="AU18283" s="61"/>
      <c r="AV18283" s="61"/>
      <c r="AW18283" s="61"/>
      <c r="AX18283" s="61"/>
      <c r="AY18283" s="61"/>
      <c r="AZ18283" s="61"/>
      <c r="BA18283" s="61"/>
    </row>
    <row r="18284" spans="39:53" x14ac:dyDescent="0.2">
      <c r="AM18284" s="61"/>
      <c r="AN18284" s="61"/>
      <c r="AO18284" s="171"/>
      <c r="AP18284" s="61"/>
      <c r="AQ18284" s="61"/>
      <c r="AR18284" s="61"/>
      <c r="AS18284" s="61"/>
      <c r="AT18284" s="61"/>
      <c r="AU18284" s="61"/>
      <c r="AV18284" s="61"/>
      <c r="AW18284" s="61"/>
      <c r="AX18284" s="61"/>
      <c r="AY18284" s="61"/>
      <c r="AZ18284" s="61"/>
      <c r="BA18284" s="61"/>
    </row>
    <row r="18285" spans="39:53" x14ac:dyDescent="0.2">
      <c r="AM18285" s="61"/>
      <c r="AN18285" s="61"/>
      <c r="AO18285" s="171"/>
      <c r="AP18285" s="61"/>
      <c r="AQ18285" s="61"/>
      <c r="AR18285" s="61"/>
      <c r="AS18285" s="61"/>
      <c r="AT18285" s="61"/>
      <c r="AU18285" s="61"/>
      <c r="AV18285" s="61"/>
      <c r="AW18285" s="61"/>
      <c r="AX18285" s="61"/>
      <c r="AY18285" s="61"/>
      <c r="AZ18285" s="61"/>
      <c r="BA18285" s="61"/>
    </row>
    <row r="18286" spans="39:53" x14ac:dyDescent="0.2">
      <c r="AM18286" s="61"/>
      <c r="AN18286" s="61"/>
      <c r="AO18286" s="171"/>
      <c r="AP18286" s="61"/>
      <c r="AQ18286" s="61"/>
      <c r="AR18286" s="61"/>
      <c r="AS18286" s="61"/>
      <c r="AT18286" s="61"/>
      <c r="AU18286" s="61"/>
      <c r="AV18286" s="61"/>
      <c r="AW18286" s="61"/>
      <c r="AX18286" s="61"/>
      <c r="AY18286" s="61"/>
      <c r="AZ18286" s="61"/>
      <c r="BA18286" s="61"/>
    </row>
    <row r="18287" spans="39:53" x14ac:dyDescent="0.2">
      <c r="AM18287" s="61"/>
      <c r="AN18287" s="61"/>
      <c r="AO18287" s="171"/>
      <c r="AP18287" s="61"/>
      <c r="AQ18287" s="61"/>
      <c r="AR18287" s="61"/>
      <c r="AS18287" s="61"/>
      <c r="AT18287" s="61"/>
      <c r="AU18287" s="61"/>
      <c r="AV18287" s="61"/>
      <c r="AW18287" s="61"/>
      <c r="AX18287" s="61"/>
      <c r="AY18287" s="61"/>
      <c r="AZ18287" s="61"/>
      <c r="BA18287" s="61"/>
    </row>
    <row r="18288" spans="39:53" x14ac:dyDescent="0.2">
      <c r="AM18288" s="61"/>
      <c r="AN18288" s="61"/>
      <c r="AO18288" s="171"/>
      <c r="AP18288" s="61"/>
      <c r="AQ18288" s="61"/>
      <c r="AR18288" s="61"/>
      <c r="AS18288" s="61"/>
      <c r="AT18288" s="61"/>
      <c r="AU18288" s="61"/>
      <c r="AV18288" s="61"/>
      <c r="AW18288" s="61"/>
      <c r="AX18288" s="61"/>
      <c r="AY18288" s="61"/>
      <c r="AZ18288" s="61"/>
      <c r="BA18288" s="61"/>
    </row>
    <row r="18289" spans="39:53" x14ac:dyDescent="0.2">
      <c r="AM18289" s="61"/>
      <c r="AN18289" s="61"/>
      <c r="AO18289" s="171"/>
      <c r="AP18289" s="61"/>
      <c r="AQ18289" s="61"/>
      <c r="AR18289" s="61"/>
      <c r="AS18289" s="61"/>
      <c r="AT18289" s="61"/>
      <c r="AU18289" s="61"/>
      <c r="AV18289" s="61"/>
      <c r="AW18289" s="61"/>
      <c r="AX18289" s="61"/>
      <c r="AY18289" s="61"/>
      <c r="AZ18289" s="61"/>
      <c r="BA18289" s="61"/>
    </row>
    <row r="18290" spans="39:53" x14ac:dyDescent="0.2">
      <c r="AM18290" s="61"/>
      <c r="AN18290" s="61"/>
      <c r="AO18290" s="171"/>
      <c r="AP18290" s="61"/>
      <c r="AQ18290" s="61"/>
      <c r="AR18290" s="61"/>
      <c r="AS18290" s="61"/>
      <c r="AT18290" s="61"/>
      <c r="AU18290" s="61"/>
      <c r="AV18290" s="61"/>
      <c r="AW18290" s="61"/>
      <c r="AX18290" s="61"/>
      <c r="AY18290" s="61"/>
      <c r="AZ18290" s="61"/>
      <c r="BA18290" s="61"/>
    </row>
    <row r="18291" spans="39:53" x14ac:dyDescent="0.2">
      <c r="AM18291" s="61"/>
      <c r="AN18291" s="61"/>
      <c r="AO18291" s="171"/>
      <c r="AP18291" s="61"/>
      <c r="AQ18291" s="61"/>
      <c r="AR18291" s="61"/>
      <c r="AS18291" s="61"/>
      <c r="AT18291" s="61"/>
      <c r="AU18291" s="61"/>
      <c r="AV18291" s="61"/>
      <c r="AW18291" s="61"/>
      <c r="AX18291" s="61"/>
      <c r="AY18291" s="61"/>
      <c r="AZ18291" s="61"/>
      <c r="BA18291" s="61"/>
    </row>
    <row r="18292" spans="39:53" x14ac:dyDescent="0.2">
      <c r="AM18292" s="61"/>
      <c r="AN18292" s="61"/>
      <c r="AO18292" s="171"/>
      <c r="AP18292" s="61"/>
      <c r="AQ18292" s="61"/>
      <c r="AR18292" s="61"/>
      <c r="AS18292" s="61"/>
      <c r="AT18292" s="61"/>
      <c r="AU18292" s="61"/>
      <c r="AV18292" s="61"/>
      <c r="AW18292" s="61"/>
      <c r="AX18292" s="61"/>
      <c r="AY18292" s="61"/>
      <c r="AZ18292" s="61"/>
      <c r="BA18292" s="61"/>
    </row>
    <row r="18293" spans="39:53" x14ac:dyDescent="0.2">
      <c r="AM18293" s="61"/>
      <c r="AN18293" s="61"/>
      <c r="AO18293" s="171"/>
      <c r="AP18293" s="61"/>
      <c r="AQ18293" s="61"/>
      <c r="AR18293" s="61"/>
      <c r="AS18293" s="61"/>
      <c r="AT18293" s="61"/>
      <c r="AU18293" s="61"/>
      <c r="AV18293" s="61"/>
      <c r="AW18293" s="61"/>
      <c r="AX18293" s="61"/>
      <c r="AY18293" s="61"/>
      <c r="AZ18293" s="61"/>
      <c r="BA18293" s="61"/>
    </row>
    <row r="18294" spans="39:53" x14ac:dyDescent="0.2">
      <c r="AM18294" s="61"/>
      <c r="AN18294" s="61"/>
      <c r="AO18294" s="171"/>
      <c r="AP18294" s="61"/>
      <c r="AQ18294" s="61"/>
      <c r="AR18294" s="61"/>
      <c r="AS18294" s="61"/>
      <c r="AT18294" s="61"/>
      <c r="AU18294" s="61"/>
      <c r="AV18294" s="61"/>
      <c r="AW18294" s="61"/>
      <c r="AX18294" s="61"/>
      <c r="AY18294" s="61"/>
      <c r="AZ18294" s="61"/>
      <c r="BA18294" s="61"/>
    </row>
    <row r="18295" spans="39:53" x14ac:dyDescent="0.2">
      <c r="AM18295" s="61"/>
      <c r="AN18295" s="61"/>
      <c r="AO18295" s="171"/>
      <c r="AP18295" s="61"/>
      <c r="AQ18295" s="61"/>
      <c r="AR18295" s="61"/>
      <c r="AS18295" s="61"/>
      <c r="AT18295" s="61"/>
      <c r="AU18295" s="61"/>
      <c r="AV18295" s="61"/>
      <c r="AW18295" s="61"/>
      <c r="AX18295" s="61"/>
      <c r="AY18295" s="61"/>
      <c r="AZ18295" s="61"/>
      <c r="BA18295" s="61"/>
    </row>
    <row r="18296" spans="39:53" x14ac:dyDescent="0.2">
      <c r="AM18296" s="61"/>
      <c r="AN18296" s="61"/>
      <c r="AO18296" s="171"/>
      <c r="AP18296" s="61"/>
      <c r="AQ18296" s="61"/>
      <c r="AR18296" s="61"/>
      <c r="AS18296" s="61"/>
      <c r="AT18296" s="61"/>
      <c r="AU18296" s="61"/>
      <c r="AV18296" s="61"/>
      <c r="AW18296" s="61"/>
      <c r="AX18296" s="61"/>
      <c r="AY18296" s="61"/>
      <c r="AZ18296" s="61"/>
      <c r="BA18296" s="61"/>
    </row>
    <row r="18297" spans="39:53" x14ac:dyDescent="0.2">
      <c r="AM18297" s="61"/>
      <c r="AN18297" s="61"/>
      <c r="AO18297" s="171"/>
      <c r="AP18297" s="61"/>
      <c r="AQ18297" s="61"/>
      <c r="AR18297" s="61"/>
      <c r="AS18297" s="61"/>
      <c r="AT18297" s="61"/>
      <c r="AU18297" s="61"/>
      <c r="AV18297" s="61"/>
      <c r="AW18297" s="61"/>
      <c r="AX18297" s="61"/>
      <c r="AY18297" s="61"/>
      <c r="AZ18297" s="61"/>
      <c r="BA18297" s="61"/>
    </row>
    <row r="18298" spans="39:53" x14ac:dyDescent="0.2">
      <c r="AM18298" s="61"/>
      <c r="AN18298" s="61"/>
      <c r="AO18298" s="171"/>
      <c r="AP18298" s="61"/>
      <c r="AQ18298" s="61"/>
      <c r="AR18298" s="61"/>
      <c r="AS18298" s="61"/>
      <c r="AT18298" s="61"/>
      <c r="AU18298" s="61"/>
      <c r="AV18298" s="61"/>
      <c r="AW18298" s="61"/>
      <c r="AX18298" s="61"/>
      <c r="AY18298" s="61"/>
      <c r="AZ18298" s="61"/>
      <c r="BA18298" s="61"/>
    </row>
    <row r="18299" spans="39:53" x14ac:dyDescent="0.2">
      <c r="AM18299" s="61"/>
      <c r="AN18299" s="61"/>
      <c r="AO18299" s="171"/>
      <c r="AP18299" s="61"/>
      <c r="AQ18299" s="61"/>
      <c r="AR18299" s="61"/>
      <c r="AS18299" s="61"/>
      <c r="AT18299" s="61"/>
      <c r="AU18299" s="61"/>
      <c r="AV18299" s="61"/>
      <c r="AW18299" s="61"/>
      <c r="AX18299" s="61"/>
      <c r="AY18299" s="61"/>
      <c r="AZ18299" s="61"/>
      <c r="BA18299" s="61"/>
    </row>
    <row r="18300" spans="39:53" x14ac:dyDescent="0.2">
      <c r="AM18300" s="61"/>
      <c r="AN18300" s="61"/>
      <c r="AO18300" s="171"/>
      <c r="AP18300" s="61"/>
      <c r="AQ18300" s="61"/>
      <c r="AR18300" s="61"/>
      <c r="AS18300" s="61"/>
      <c r="AT18300" s="61"/>
      <c r="AU18300" s="61"/>
      <c r="AV18300" s="61"/>
      <c r="AW18300" s="61"/>
      <c r="AX18300" s="61"/>
      <c r="AY18300" s="61"/>
      <c r="AZ18300" s="61"/>
      <c r="BA18300" s="61"/>
    </row>
    <row r="18301" spans="39:53" x14ac:dyDescent="0.2">
      <c r="AM18301" s="61"/>
      <c r="AN18301" s="61"/>
      <c r="AO18301" s="171"/>
      <c r="AP18301" s="61"/>
      <c r="AQ18301" s="61"/>
      <c r="AR18301" s="61"/>
      <c r="AS18301" s="61"/>
      <c r="AT18301" s="61"/>
      <c r="AU18301" s="61"/>
      <c r="AV18301" s="61"/>
      <c r="AW18301" s="61"/>
      <c r="AX18301" s="61"/>
      <c r="AY18301" s="61"/>
      <c r="AZ18301" s="61"/>
      <c r="BA18301" s="61"/>
    </row>
    <row r="18302" spans="39:53" x14ac:dyDescent="0.2">
      <c r="AM18302" s="61"/>
      <c r="AN18302" s="61"/>
      <c r="AO18302" s="171"/>
      <c r="AP18302" s="61"/>
      <c r="AQ18302" s="61"/>
      <c r="AR18302" s="61"/>
      <c r="AS18302" s="61"/>
      <c r="AT18302" s="61"/>
      <c r="AU18302" s="61"/>
      <c r="AV18302" s="61"/>
      <c r="AW18302" s="61"/>
      <c r="AX18302" s="61"/>
      <c r="AY18302" s="61"/>
      <c r="AZ18302" s="61"/>
      <c r="BA18302" s="61"/>
    </row>
    <row r="18303" spans="39:53" x14ac:dyDescent="0.2">
      <c r="AM18303" s="61"/>
      <c r="AN18303" s="61"/>
      <c r="AO18303" s="171"/>
      <c r="AP18303" s="61"/>
      <c r="AQ18303" s="61"/>
      <c r="AR18303" s="61"/>
      <c r="AS18303" s="61"/>
      <c r="AT18303" s="61"/>
      <c r="AU18303" s="61"/>
      <c r="AV18303" s="61"/>
      <c r="AW18303" s="61"/>
      <c r="AX18303" s="61"/>
      <c r="AY18303" s="61"/>
      <c r="AZ18303" s="61"/>
      <c r="BA18303" s="61"/>
    </row>
    <row r="18304" spans="39:53" x14ac:dyDescent="0.2">
      <c r="AM18304" s="61"/>
      <c r="AN18304" s="61"/>
      <c r="AO18304" s="171"/>
      <c r="AP18304" s="61"/>
      <c r="AQ18304" s="61"/>
      <c r="AR18304" s="61"/>
      <c r="AS18304" s="61"/>
      <c r="AT18304" s="61"/>
      <c r="AU18304" s="61"/>
      <c r="AV18304" s="61"/>
      <c r="AW18304" s="61"/>
      <c r="AX18304" s="61"/>
      <c r="AY18304" s="61"/>
      <c r="AZ18304" s="61"/>
      <c r="BA18304" s="61"/>
    </row>
    <row r="18305" spans="39:53" x14ac:dyDescent="0.2">
      <c r="AM18305" s="61"/>
      <c r="AN18305" s="61"/>
      <c r="AO18305" s="171"/>
      <c r="AP18305" s="61"/>
      <c r="AQ18305" s="61"/>
      <c r="AR18305" s="61"/>
      <c r="AS18305" s="61"/>
      <c r="AT18305" s="61"/>
      <c r="AU18305" s="61"/>
      <c r="AV18305" s="61"/>
      <c r="AW18305" s="61"/>
      <c r="AX18305" s="61"/>
      <c r="AY18305" s="61"/>
      <c r="AZ18305" s="61"/>
      <c r="BA18305" s="61"/>
    </row>
    <row r="18306" spans="39:53" x14ac:dyDescent="0.2">
      <c r="AM18306" s="61"/>
      <c r="AN18306" s="61"/>
      <c r="AO18306" s="171"/>
      <c r="AP18306" s="61"/>
      <c r="AQ18306" s="61"/>
      <c r="AR18306" s="61"/>
      <c r="AS18306" s="61"/>
      <c r="AT18306" s="61"/>
      <c r="AU18306" s="61"/>
      <c r="AV18306" s="61"/>
      <c r="AW18306" s="61"/>
      <c r="AX18306" s="61"/>
      <c r="AY18306" s="61"/>
      <c r="AZ18306" s="61"/>
      <c r="BA18306" s="61"/>
    </row>
    <row r="18307" spans="39:53" x14ac:dyDescent="0.2">
      <c r="AM18307" s="61"/>
      <c r="AN18307" s="61"/>
      <c r="AO18307" s="171"/>
      <c r="AP18307" s="61"/>
      <c r="AQ18307" s="61"/>
      <c r="AR18307" s="61"/>
      <c r="AS18307" s="61"/>
      <c r="AT18307" s="61"/>
      <c r="AU18307" s="61"/>
      <c r="AV18307" s="61"/>
      <c r="AW18307" s="61"/>
      <c r="AX18307" s="61"/>
      <c r="AY18307" s="61"/>
      <c r="AZ18307" s="61"/>
      <c r="BA18307" s="61"/>
    </row>
    <row r="18308" spans="39:53" x14ac:dyDescent="0.2">
      <c r="AM18308" s="61"/>
      <c r="AN18308" s="61"/>
      <c r="AO18308" s="171"/>
      <c r="AP18308" s="61"/>
      <c r="AQ18308" s="61"/>
      <c r="AR18308" s="61"/>
      <c r="AS18308" s="61"/>
      <c r="AT18308" s="61"/>
      <c r="AU18308" s="61"/>
      <c r="AV18308" s="61"/>
      <c r="AW18308" s="61"/>
      <c r="AX18308" s="61"/>
      <c r="AY18308" s="61"/>
      <c r="AZ18308" s="61"/>
      <c r="BA18308" s="61"/>
    </row>
    <row r="18309" spans="39:53" x14ac:dyDescent="0.2">
      <c r="AM18309" s="61"/>
      <c r="AN18309" s="61"/>
      <c r="AO18309" s="171"/>
      <c r="AP18309" s="61"/>
      <c r="AQ18309" s="61"/>
      <c r="AR18309" s="61"/>
      <c r="AS18309" s="61"/>
      <c r="AT18309" s="61"/>
      <c r="AU18309" s="61"/>
      <c r="AV18309" s="61"/>
      <c r="AW18309" s="61"/>
      <c r="AX18309" s="61"/>
      <c r="AY18309" s="61"/>
      <c r="AZ18309" s="61"/>
      <c r="BA18309" s="61"/>
    </row>
    <row r="18310" spans="39:53" x14ac:dyDescent="0.2">
      <c r="AM18310" s="61"/>
      <c r="AN18310" s="61"/>
      <c r="AO18310" s="171"/>
      <c r="AP18310" s="61"/>
      <c r="AQ18310" s="61"/>
      <c r="AR18310" s="61"/>
      <c r="AS18310" s="61"/>
      <c r="AT18310" s="61"/>
      <c r="AU18310" s="61"/>
      <c r="AV18310" s="61"/>
      <c r="AW18310" s="61"/>
      <c r="AX18310" s="61"/>
      <c r="AY18310" s="61"/>
      <c r="AZ18310" s="61"/>
      <c r="BA18310" s="61"/>
    </row>
    <row r="18311" spans="39:53" x14ac:dyDescent="0.2">
      <c r="AM18311" s="61"/>
      <c r="AN18311" s="61"/>
      <c r="AO18311" s="171"/>
      <c r="AP18311" s="61"/>
      <c r="AQ18311" s="61"/>
      <c r="AR18311" s="61"/>
      <c r="AS18311" s="61"/>
      <c r="AT18311" s="61"/>
      <c r="AU18311" s="61"/>
      <c r="AV18311" s="61"/>
      <c r="AW18311" s="61"/>
      <c r="AX18311" s="61"/>
      <c r="AY18311" s="61"/>
      <c r="AZ18311" s="61"/>
      <c r="BA18311" s="61"/>
    </row>
    <row r="18312" spans="39:53" x14ac:dyDescent="0.2">
      <c r="AM18312" s="61"/>
      <c r="AN18312" s="61"/>
      <c r="AO18312" s="171"/>
      <c r="AP18312" s="61"/>
      <c r="AQ18312" s="61"/>
      <c r="AR18312" s="61"/>
      <c r="AS18312" s="61"/>
      <c r="AT18312" s="61"/>
      <c r="AU18312" s="61"/>
      <c r="AV18312" s="61"/>
      <c r="AW18312" s="61"/>
      <c r="AX18312" s="61"/>
      <c r="AY18312" s="61"/>
      <c r="AZ18312" s="61"/>
      <c r="BA18312" s="61"/>
    </row>
    <row r="18313" spans="39:53" x14ac:dyDescent="0.2">
      <c r="AM18313" s="61"/>
      <c r="AN18313" s="61"/>
      <c r="AO18313" s="171"/>
      <c r="AP18313" s="61"/>
      <c r="AQ18313" s="61"/>
      <c r="AR18313" s="61"/>
      <c r="AS18313" s="61"/>
      <c r="AT18313" s="61"/>
      <c r="AU18313" s="61"/>
      <c r="AV18313" s="61"/>
      <c r="AW18313" s="61"/>
      <c r="AX18313" s="61"/>
      <c r="AY18313" s="61"/>
      <c r="AZ18313" s="61"/>
      <c r="BA18313" s="61"/>
    </row>
    <row r="18314" spans="39:53" x14ac:dyDescent="0.2">
      <c r="AM18314" s="61"/>
      <c r="AN18314" s="61"/>
      <c r="AO18314" s="171"/>
      <c r="AP18314" s="61"/>
      <c r="AQ18314" s="61"/>
      <c r="AR18314" s="61"/>
      <c r="AS18314" s="61"/>
      <c r="AT18314" s="61"/>
      <c r="AU18314" s="61"/>
      <c r="AV18314" s="61"/>
      <c r="AW18314" s="61"/>
      <c r="AX18314" s="61"/>
      <c r="AY18314" s="61"/>
      <c r="AZ18314" s="61"/>
      <c r="BA18314" s="61"/>
    </row>
    <row r="18315" spans="39:53" x14ac:dyDescent="0.2">
      <c r="AM18315" s="61"/>
      <c r="AN18315" s="61"/>
      <c r="AO18315" s="171"/>
      <c r="AP18315" s="61"/>
      <c r="AQ18315" s="61"/>
      <c r="AR18315" s="61"/>
      <c r="AS18315" s="61"/>
      <c r="AT18315" s="61"/>
      <c r="AU18315" s="61"/>
      <c r="AV18315" s="61"/>
      <c r="AW18315" s="61"/>
      <c r="AX18315" s="61"/>
      <c r="AY18315" s="61"/>
      <c r="AZ18315" s="61"/>
      <c r="BA18315" s="61"/>
    </row>
    <row r="18316" spans="39:53" x14ac:dyDescent="0.2">
      <c r="AM18316" s="61"/>
      <c r="AN18316" s="61"/>
      <c r="AO18316" s="171"/>
      <c r="AP18316" s="61"/>
      <c r="AQ18316" s="61"/>
      <c r="AR18316" s="61"/>
      <c r="AS18316" s="61"/>
      <c r="AT18316" s="61"/>
      <c r="AU18316" s="61"/>
      <c r="AV18316" s="61"/>
      <c r="AW18316" s="61"/>
      <c r="AX18316" s="61"/>
      <c r="AY18316" s="61"/>
      <c r="AZ18316" s="61"/>
      <c r="BA18316" s="61"/>
    </row>
    <row r="18317" spans="39:53" x14ac:dyDescent="0.2">
      <c r="AM18317" s="61"/>
      <c r="AN18317" s="61"/>
      <c r="AO18317" s="171"/>
      <c r="AP18317" s="61"/>
      <c r="AQ18317" s="61"/>
      <c r="AR18317" s="61"/>
      <c r="AS18317" s="61"/>
      <c r="AT18317" s="61"/>
      <c r="AU18317" s="61"/>
      <c r="AV18317" s="61"/>
      <c r="AW18317" s="61"/>
      <c r="AX18317" s="61"/>
      <c r="AY18317" s="61"/>
      <c r="AZ18317" s="61"/>
      <c r="BA18317" s="61"/>
    </row>
    <row r="18318" spans="39:53" x14ac:dyDescent="0.2">
      <c r="AM18318" s="61"/>
      <c r="AN18318" s="61"/>
      <c r="AO18318" s="171"/>
      <c r="AP18318" s="61"/>
      <c r="AQ18318" s="61"/>
      <c r="AR18318" s="61"/>
      <c r="AS18318" s="61"/>
      <c r="AT18318" s="61"/>
      <c r="AU18318" s="61"/>
      <c r="AV18318" s="61"/>
      <c r="AW18318" s="61"/>
      <c r="AX18318" s="61"/>
      <c r="AY18318" s="61"/>
      <c r="AZ18318" s="61"/>
      <c r="BA18318" s="61"/>
    </row>
    <row r="18319" spans="39:53" x14ac:dyDescent="0.2">
      <c r="AM18319" s="61"/>
      <c r="AN18319" s="61"/>
      <c r="AO18319" s="171"/>
      <c r="AP18319" s="61"/>
      <c r="AQ18319" s="61"/>
      <c r="AR18319" s="61"/>
      <c r="AS18319" s="61"/>
      <c r="AT18319" s="61"/>
      <c r="AU18319" s="61"/>
      <c r="AV18319" s="61"/>
      <c r="AW18319" s="61"/>
      <c r="AX18319" s="61"/>
      <c r="AY18319" s="61"/>
      <c r="AZ18319" s="61"/>
      <c r="BA18319" s="61"/>
    </row>
    <row r="18320" spans="39:53" x14ac:dyDescent="0.2">
      <c r="AM18320" s="61"/>
      <c r="AN18320" s="61"/>
      <c r="AO18320" s="171"/>
      <c r="AP18320" s="61"/>
      <c r="AQ18320" s="61"/>
      <c r="AR18320" s="61"/>
      <c r="AS18320" s="61"/>
      <c r="AT18320" s="61"/>
      <c r="AU18320" s="61"/>
      <c r="AV18320" s="61"/>
      <c r="AW18320" s="61"/>
      <c r="AX18320" s="61"/>
      <c r="AY18320" s="61"/>
      <c r="AZ18320" s="61"/>
      <c r="BA18320" s="61"/>
    </row>
    <row r="18321" spans="39:53" x14ac:dyDescent="0.2">
      <c r="AM18321" s="61"/>
      <c r="AN18321" s="61"/>
      <c r="AO18321" s="171"/>
      <c r="AP18321" s="61"/>
      <c r="AQ18321" s="61"/>
      <c r="AR18321" s="61"/>
      <c r="AS18321" s="61"/>
      <c r="AT18321" s="61"/>
      <c r="AU18321" s="61"/>
      <c r="AV18321" s="61"/>
      <c r="AW18321" s="61"/>
      <c r="AX18321" s="61"/>
      <c r="AY18321" s="61"/>
      <c r="AZ18321" s="61"/>
      <c r="BA18321" s="61"/>
    </row>
    <row r="18322" spans="39:53" x14ac:dyDescent="0.2">
      <c r="AM18322" s="61"/>
      <c r="AN18322" s="61"/>
      <c r="AO18322" s="171"/>
      <c r="AP18322" s="61"/>
      <c r="AQ18322" s="61"/>
      <c r="AR18322" s="61"/>
      <c r="AS18322" s="61"/>
      <c r="AT18322" s="61"/>
      <c r="AU18322" s="61"/>
      <c r="AV18322" s="61"/>
      <c r="AW18322" s="61"/>
      <c r="AX18322" s="61"/>
      <c r="AY18322" s="61"/>
      <c r="AZ18322" s="61"/>
      <c r="BA18322" s="61"/>
    </row>
    <row r="18323" spans="39:53" x14ac:dyDescent="0.2">
      <c r="AM18323" s="61"/>
      <c r="AN18323" s="61"/>
      <c r="AO18323" s="171"/>
      <c r="AP18323" s="61"/>
      <c r="AQ18323" s="61"/>
      <c r="AR18323" s="61"/>
      <c r="AS18323" s="61"/>
      <c r="AT18323" s="61"/>
      <c r="AU18323" s="61"/>
      <c r="AV18323" s="61"/>
      <c r="AW18323" s="61"/>
      <c r="AX18323" s="61"/>
      <c r="AY18323" s="61"/>
      <c r="AZ18323" s="61"/>
      <c r="BA18323" s="61"/>
    </row>
    <row r="18324" spans="39:53" x14ac:dyDescent="0.2">
      <c r="AM18324" s="61"/>
      <c r="AN18324" s="61"/>
      <c r="AO18324" s="171"/>
      <c r="AP18324" s="61"/>
      <c r="AQ18324" s="61"/>
      <c r="AR18324" s="61"/>
      <c r="AS18324" s="61"/>
      <c r="AT18324" s="61"/>
      <c r="AU18324" s="61"/>
      <c r="AV18324" s="61"/>
      <c r="AW18324" s="61"/>
      <c r="AX18324" s="61"/>
      <c r="AY18324" s="61"/>
      <c r="AZ18324" s="61"/>
      <c r="BA18324" s="61"/>
    </row>
    <row r="18325" spans="39:53" x14ac:dyDescent="0.2">
      <c r="AM18325" s="61"/>
      <c r="AN18325" s="61"/>
      <c r="AO18325" s="171"/>
      <c r="AP18325" s="61"/>
      <c r="AQ18325" s="61"/>
      <c r="AR18325" s="61"/>
      <c r="AS18325" s="61"/>
      <c r="AT18325" s="61"/>
      <c r="AU18325" s="61"/>
      <c r="AV18325" s="61"/>
      <c r="AW18325" s="61"/>
      <c r="AX18325" s="61"/>
      <c r="AY18325" s="61"/>
      <c r="AZ18325" s="61"/>
      <c r="BA18325" s="61"/>
    </row>
    <row r="18326" spans="39:53" x14ac:dyDescent="0.2">
      <c r="AM18326" s="61"/>
      <c r="AN18326" s="61"/>
      <c r="AO18326" s="171"/>
      <c r="AP18326" s="61"/>
      <c r="AQ18326" s="61"/>
      <c r="AR18326" s="61"/>
      <c r="AS18326" s="61"/>
      <c r="AT18326" s="61"/>
      <c r="AU18326" s="61"/>
      <c r="AV18326" s="61"/>
      <c r="AW18326" s="61"/>
      <c r="AX18326" s="61"/>
      <c r="AY18326" s="61"/>
      <c r="AZ18326" s="61"/>
      <c r="BA18326" s="61"/>
    </row>
    <row r="18327" spans="39:53" x14ac:dyDescent="0.2">
      <c r="AM18327" s="61"/>
      <c r="AN18327" s="61"/>
      <c r="AO18327" s="171"/>
      <c r="AP18327" s="61"/>
      <c r="AQ18327" s="61"/>
      <c r="AR18327" s="61"/>
      <c r="AS18327" s="61"/>
      <c r="AT18327" s="61"/>
      <c r="AU18327" s="61"/>
      <c r="AV18327" s="61"/>
      <c r="AW18327" s="61"/>
      <c r="AX18327" s="61"/>
      <c r="AY18327" s="61"/>
      <c r="AZ18327" s="61"/>
      <c r="BA18327" s="61"/>
    </row>
    <row r="18328" spans="39:53" x14ac:dyDescent="0.2">
      <c r="AM18328" s="61"/>
      <c r="AN18328" s="61"/>
      <c r="AO18328" s="171"/>
      <c r="AP18328" s="61"/>
      <c r="AQ18328" s="61"/>
      <c r="AR18328" s="61"/>
      <c r="AS18328" s="61"/>
      <c r="AT18328" s="61"/>
      <c r="AU18328" s="61"/>
      <c r="AV18328" s="61"/>
      <c r="AW18328" s="61"/>
      <c r="AX18328" s="61"/>
      <c r="AY18328" s="61"/>
      <c r="AZ18328" s="61"/>
      <c r="BA18328" s="61"/>
    </row>
    <row r="18329" spans="39:53" x14ac:dyDescent="0.2">
      <c r="AM18329" s="61"/>
      <c r="AN18329" s="61"/>
      <c r="AO18329" s="171"/>
      <c r="AP18329" s="61"/>
      <c r="AQ18329" s="61"/>
      <c r="AR18329" s="61"/>
      <c r="AS18329" s="61"/>
      <c r="AT18329" s="61"/>
      <c r="AU18329" s="61"/>
      <c r="AV18329" s="61"/>
      <c r="AW18329" s="61"/>
      <c r="AX18329" s="61"/>
      <c r="AY18329" s="61"/>
      <c r="AZ18329" s="61"/>
      <c r="BA18329" s="61"/>
    </row>
    <row r="18330" spans="39:53" x14ac:dyDescent="0.2">
      <c r="AM18330" s="61"/>
      <c r="AN18330" s="61"/>
      <c r="AO18330" s="171"/>
      <c r="AP18330" s="61"/>
      <c r="AQ18330" s="61"/>
      <c r="AR18330" s="61"/>
      <c r="AS18330" s="61"/>
      <c r="AT18330" s="61"/>
      <c r="AU18330" s="61"/>
      <c r="AV18330" s="61"/>
      <c r="AW18330" s="61"/>
      <c r="AX18330" s="61"/>
      <c r="AY18330" s="61"/>
      <c r="AZ18330" s="61"/>
      <c r="BA18330" s="61"/>
    </row>
    <row r="18331" spans="39:53" x14ac:dyDescent="0.2">
      <c r="AM18331" s="61"/>
      <c r="AN18331" s="61"/>
      <c r="AO18331" s="171"/>
      <c r="AP18331" s="61"/>
      <c r="AQ18331" s="61"/>
      <c r="AR18331" s="61"/>
      <c r="AS18331" s="61"/>
      <c r="AT18331" s="61"/>
      <c r="AU18331" s="61"/>
      <c r="AV18331" s="61"/>
      <c r="AW18331" s="61"/>
      <c r="AX18331" s="61"/>
      <c r="AY18331" s="61"/>
      <c r="AZ18331" s="61"/>
      <c r="BA18331" s="61"/>
    </row>
    <row r="18332" spans="39:53" x14ac:dyDescent="0.2">
      <c r="AM18332" s="61"/>
      <c r="AN18332" s="61"/>
      <c r="AO18332" s="171"/>
      <c r="AP18332" s="61"/>
      <c r="AQ18332" s="61"/>
      <c r="AR18332" s="61"/>
      <c r="AS18332" s="61"/>
      <c r="AT18332" s="61"/>
      <c r="AU18332" s="61"/>
      <c r="AV18332" s="61"/>
      <c r="AW18332" s="61"/>
      <c r="AX18332" s="61"/>
      <c r="AY18332" s="61"/>
      <c r="AZ18332" s="61"/>
      <c r="BA18332" s="61"/>
    </row>
    <row r="18333" spans="39:53" x14ac:dyDescent="0.2">
      <c r="AM18333" s="61"/>
      <c r="AN18333" s="61"/>
      <c r="AO18333" s="171"/>
      <c r="AP18333" s="61"/>
      <c r="AQ18333" s="61"/>
      <c r="AR18333" s="61"/>
      <c r="AS18333" s="61"/>
      <c r="AT18333" s="61"/>
      <c r="AU18333" s="61"/>
      <c r="AV18333" s="61"/>
      <c r="AW18333" s="61"/>
      <c r="AX18333" s="61"/>
      <c r="AY18333" s="61"/>
      <c r="AZ18333" s="61"/>
      <c r="BA18333" s="61"/>
    </row>
    <row r="18334" spans="39:53" x14ac:dyDescent="0.2">
      <c r="AM18334" s="61"/>
      <c r="AN18334" s="61"/>
      <c r="AO18334" s="171"/>
      <c r="AP18334" s="61"/>
      <c r="AQ18334" s="61"/>
      <c r="AR18334" s="61"/>
      <c r="AS18334" s="61"/>
      <c r="AT18334" s="61"/>
      <c r="AU18334" s="61"/>
      <c r="AV18334" s="61"/>
      <c r="AW18334" s="61"/>
      <c r="AX18334" s="61"/>
      <c r="AY18334" s="61"/>
      <c r="AZ18334" s="61"/>
      <c r="BA18334" s="61"/>
    </row>
    <row r="18335" spans="39:53" x14ac:dyDescent="0.2">
      <c r="AM18335" s="61"/>
      <c r="AN18335" s="61"/>
      <c r="AO18335" s="171"/>
      <c r="AP18335" s="61"/>
      <c r="AQ18335" s="61"/>
      <c r="AR18335" s="61"/>
      <c r="AS18335" s="61"/>
      <c r="AT18335" s="61"/>
      <c r="AU18335" s="61"/>
      <c r="AV18335" s="61"/>
      <c r="AW18335" s="61"/>
      <c r="AX18335" s="61"/>
      <c r="AY18335" s="61"/>
      <c r="AZ18335" s="61"/>
      <c r="BA18335" s="61"/>
    </row>
    <row r="18336" spans="39:53" x14ac:dyDescent="0.2">
      <c r="AM18336" s="61"/>
      <c r="AN18336" s="61"/>
      <c r="AO18336" s="171"/>
      <c r="AP18336" s="61"/>
      <c r="AQ18336" s="61"/>
      <c r="AR18336" s="61"/>
      <c r="AS18336" s="61"/>
      <c r="AT18336" s="61"/>
      <c r="AU18336" s="61"/>
      <c r="AV18336" s="61"/>
      <c r="AW18336" s="61"/>
      <c r="AX18336" s="61"/>
      <c r="AY18336" s="61"/>
      <c r="AZ18336" s="61"/>
      <c r="BA18336" s="61"/>
    </row>
    <row r="18337" spans="39:53" x14ac:dyDescent="0.2">
      <c r="AM18337" s="61"/>
      <c r="AN18337" s="61"/>
      <c r="AO18337" s="171"/>
      <c r="AP18337" s="61"/>
      <c r="AQ18337" s="61"/>
      <c r="AR18337" s="61"/>
      <c r="AS18337" s="61"/>
      <c r="AT18337" s="61"/>
      <c r="AU18337" s="61"/>
      <c r="AV18337" s="61"/>
      <c r="AW18337" s="61"/>
      <c r="AX18337" s="61"/>
      <c r="AY18337" s="61"/>
      <c r="AZ18337" s="61"/>
      <c r="BA18337" s="61"/>
    </row>
    <row r="18338" spans="39:53" x14ac:dyDescent="0.2">
      <c r="AM18338" s="61"/>
      <c r="AN18338" s="61"/>
      <c r="AO18338" s="171"/>
      <c r="AP18338" s="61"/>
      <c r="AQ18338" s="61"/>
      <c r="AR18338" s="61"/>
      <c r="AS18338" s="61"/>
      <c r="AT18338" s="61"/>
      <c r="AU18338" s="61"/>
      <c r="AV18338" s="61"/>
      <c r="AW18338" s="61"/>
      <c r="AX18338" s="61"/>
      <c r="AY18338" s="61"/>
      <c r="AZ18338" s="61"/>
      <c r="BA18338" s="61"/>
    </row>
    <row r="18339" spans="39:53" x14ac:dyDescent="0.2">
      <c r="AM18339" s="61"/>
      <c r="AN18339" s="61"/>
      <c r="AO18339" s="171"/>
      <c r="AP18339" s="61"/>
      <c r="AQ18339" s="61"/>
      <c r="AR18339" s="61"/>
      <c r="AS18339" s="61"/>
      <c r="AT18339" s="61"/>
      <c r="AU18339" s="61"/>
      <c r="AV18339" s="61"/>
      <c r="AW18339" s="61"/>
      <c r="AX18339" s="61"/>
      <c r="AY18339" s="61"/>
      <c r="AZ18339" s="61"/>
      <c r="BA18339" s="61"/>
    </row>
    <row r="18340" spans="39:53" x14ac:dyDescent="0.2">
      <c r="AM18340" s="61"/>
      <c r="AN18340" s="61"/>
      <c r="AO18340" s="171"/>
      <c r="AP18340" s="61"/>
      <c r="AQ18340" s="61"/>
      <c r="AR18340" s="61"/>
      <c r="AS18340" s="61"/>
      <c r="AT18340" s="61"/>
      <c r="AU18340" s="61"/>
      <c r="AV18340" s="61"/>
      <c r="AW18340" s="61"/>
      <c r="AX18340" s="61"/>
      <c r="AY18340" s="61"/>
      <c r="AZ18340" s="61"/>
      <c r="BA18340" s="61"/>
    </row>
    <row r="18341" spans="39:53" x14ac:dyDescent="0.2">
      <c r="AM18341" s="61"/>
      <c r="AN18341" s="61"/>
      <c r="AO18341" s="171"/>
      <c r="AP18341" s="61"/>
      <c r="AQ18341" s="61"/>
      <c r="AR18341" s="61"/>
      <c r="AS18341" s="61"/>
      <c r="AT18341" s="61"/>
      <c r="AU18341" s="61"/>
      <c r="AV18341" s="61"/>
      <c r="AW18341" s="61"/>
      <c r="AX18341" s="61"/>
      <c r="AY18341" s="61"/>
      <c r="AZ18341" s="61"/>
      <c r="BA18341" s="61"/>
    </row>
    <row r="18342" spans="39:53" x14ac:dyDescent="0.2">
      <c r="AM18342" s="61"/>
      <c r="AN18342" s="61"/>
      <c r="AO18342" s="171"/>
      <c r="AP18342" s="61"/>
      <c r="AQ18342" s="61"/>
      <c r="AR18342" s="61"/>
      <c r="AS18342" s="61"/>
      <c r="AT18342" s="61"/>
      <c r="AU18342" s="61"/>
      <c r="AV18342" s="61"/>
      <c r="AW18342" s="61"/>
      <c r="AX18342" s="61"/>
      <c r="AY18342" s="61"/>
      <c r="AZ18342" s="61"/>
      <c r="BA18342" s="61"/>
    </row>
    <row r="18343" spans="39:53" x14ac:dyDescent="0.2">
      <c r="AM18343" s="61"/>
      <c r="AN18343" s="61"/>
      <c r="AO18343" s="171"/>
      <c r="AP18343" s="61"/>
      <c r="AQ18343" s="61"/>
      <c r="AR18343" s="61"/>
      <c r="AS18343" s="61"/>
      <c r="AT18343" s="61"/>
      <c r="AU18343" s="61"/>
      <c r="AV18343" s="61"/>
      <c r="AW18343" s="61"/>
      <c r="AX18343" s="61"/>
      <c r="AY18343" s="61"/>
      <c r="AZ18343" s="61"/>
      <c r="BA18343" s="61"/>
    </row>
    <row r="18344" spans="39:53" x14ac:dyDescent="0.2">
      <c r="AM18344" s="61"/>
      <c r="AN18344" s="61"/>
      <c r="AO18344" s="171"/>
      <c r="AP18344" s="61"/>
      <c r="AQ18344" s="61"/>
      <c r="AR18344" s="61"/>
      <c r="AS18344" s="61"/>
      <c r="AT18344" s="61"/>
      <c r="AU18344" s="61"/>
      <c r="AV18344" s="61"/>
      <c r="AW18344" s="61"/>
      <c r="AX18344" s="61"/>
      <c r="AY18344" s="61"/>
      <c r="AZ18344" s="61"/>
      <c r="BA18344" s="61"/>
    </row>
    <row r="18345" spans="39:53" x14ac:dyDescent="0.2">
      <c r="AM18345" s="61"/>
      <c r="AN18345" s="61"/>
      <c r="AO18345" s="171"/>
      <c r="AP18345" s="61"/>
      <c r="AQ18345" s="61"/>
      <c r="AR18345" s="61"/>
      <c r="AS18345" s="61"/>
      <c r="AT18345" s="61"/>
      <c r="AU18345" s="61"/>
      <c r="AV18345" s="61"/>
      <c r="AW18345" s="61"/>
      <c r="AX18345" s="61"/>
      <c r="AY18345" s="61"/>
      <c r="AZ18345" s="61"/>
      <c r="BA18345" s="61"/>
    </row>
    <row r="18346" spans="39:53" x14ac:dyDescent="0.2">
      <c r="AM18346" s="61"/>
      <c r="AN18346" s="61"/>
      <c r="AO18346" s="171"/>
      <c r="AP18346" s="61"/>
      <c r="AQ18346" s="61"/>
      <c r="AR18346" s="61"/>
      <c r="AS18346" s="61"/>
      <c r="AT18346" s="61"/>
      <c r="AU18346" s="61"/>
      <c r="AV18346" s="61"/>
      <c r="AW18346" s="61"/>
      <c r="AX18346" s="61"/>
      <c r="AY18346" s="61"/>
      <c r="AZ18346" s="61"/>
      <c r="BA18346" s="61"/>
    </row>
    <row r="18347" spans="39:53" x14ac:dyDescent="0.2">
      <c r="AM18347" s="61"/>
      <c r="AN18347" s="61"/>
      <c r="AO18347" s="171"/>
      <c r="AP18347" s="61"/>
      <c r="AQ18347" s="61"/>
      <c r="AR18347" s="61"/>
      <c r="AS18347" s="61"/>
      <c r="AT18347" s="61"/>
      <c r="AU18347" s="61"/>
      <c r="AV18347" s="61"/>
      <c r="AW18347" s="61"/>
      <c r="AX18347" s="61"/>
      <c r="AY18347" s="61"/>
      <c r="AZ18347" s="61"/>
      <c r="BA18347" s="61"/>
    </row>
    <row r="18348" spans="39:53" x14ac:dyDescent="0.2">
      <c r="AM18348" s="61"/>
      <c r="AN18348" s="61"/>
      <c r="AO18348" s="171"/>
      <c r="AP18348" s="61"/>
      <c r="AQ18348" s="61"/>
      <c r="AR18348" s="61"/>
      <c r="AS18348" s="61"/>
      <c r="AT18348" s="61"/>
      <c r="AU18348" s="61"/>
      <c r="AV18348" s="61"/>
      <c r="AW18348" s="61"/>
      <c r="AX18348" s="61"/>
      <c r="AY18348" s="61"/>
      <c r="AZ18348" s="61"/>
      <c r="BA18348" s="61"/>
    </row>
    <row r="18349" spans="39:53" x14ac:dyDescent="0.2">
      <c r="AM18349" s="61"/>
      <c r="AN18349" s="61"/>
      <c r="AO18349" s="171"/>
      <c r="AP18349" s="61"/>
      <c r="AQ18349" s="61"/>
      <c r="AR18349" s="61"/>
      <c r="AS18349" s="61"/>
      <c r="AT18349" s="61"/>
      <c r="AU18349" s="61"/>
      <c r="AV18349" s="61"/>
      <c r="AW18349" s="61"/>
      <c r="AX18349" s="61"/>
      <c r="AY18349" s="61"/>
      <c r="AZ18349" s="61"/>
      <c r="BA18349" s="61"/>
    </row>
    <row r="18350" spans="39:53" x14ac:dyDescent="0.2">
      <c r="AM18350" s="61"/>
      <c r="AN18350" s="61"/>
      <c r="AO18350" s="171"/>
      <c r="AP18350" s="61"/>
      <c r="AQ18350" s="61"/>
      <c r="AR18350" s="61"/>
      <c r="AS18350" s="61"/>
      <c r="AT18350" s="61"/>
      <c r="AU18350" s="61"/>
      <c r="AV18350" s="61"/>
      <c r="AW18350" s="61"/>
      <c r="AX18350" s="61"/>
      <c r="AY18350" s="61"/>
      <c r="AZ18350" s="61"/>
      <c r="BA18350" s="61"/>
    </row>
    <row r="18351" spans="39:53" x14ac:dyDescent="0.2">
      <c r="AM18351" s="61"/>
      <c r="AN18351" s="61"/>
      <c r="AO18351" s="171"/>
      <c r="AP18351" s="61"/>
      <c r="AQ18351" s="61"/>
      <c r="AR18351" s="61"/>
      <c r="AS18351" s="61"/>
      <c r="AT18351" s="61"/>
      <c r="AU18351" s="61"/>
      <c r="AV18351" s="61"/>
      <c r="AW18351" s="61"/>
      <c r="AX18351" s="61"/>
      <c r="AY18351" s="61"/>
      <c r="AZ18351" s="61"/>
      <c r="BA18351" s="61"/>
    </row>
    <row r="18352" spans="39:53" x14ac:dyDescent="0.2">
      <c r="AM18352" s="61"/>
      <c r="AN18352" s="61"/>
      <c r="AO18352" s="171"/>
      <c r="AP18352" s="61"/>
      <c r="AQ18352" s="61"/>
      <c r="AR18352" s="61"/>
      <c r="AS18352" s="61"/>
      <c r="AT18352" s="61"/>
      <c r="AU18352" s="61"/>
      <c r="AV18352" s="61"/>
      <c r="AW18352" s="61"/>
      <c r="AX18352" s="61"/>
      <c r="AY18352" s="61"/>
      <c r="AZ18352" s="61"/>
      <c r="BA18352" s="61"/>
    </row>
    <row r="18353" spans="39:53" x14ac:dyDescent="0.2">
      <c r="AM18353" s="61"/>
      <c r="AN18353" s="61"/>
      <c r="AO18353" s="171"/>
      <c r="AP18353" s="61"/>
      <c r="AQ18353" s="61"/>
      <c r="AR18353" s="61"/>
      <c r="AS18353" s="61"/>
      <c r="AT18353" s="61"/>
      <c r="AU18353" s="61"/>
      <c r="AV18353" s="61"/>
      <c r="AW18353" s="61"/>
      <c r="AX18353" s="61"/>
      <c r="AY18353" s="61"/>
      <c r="AZ18353" s="61"/>
      <c r="BA18353" s="61"/>
    </row>
    <row r="18354" spans="39:53" x14ac:dyDescent="0.2">
      <c r="AM18354" s="61"/>
      <c r="AN18354" s="61"/>
      <c r="AO18354" s="171"/>
      <c r="AP18354" s="61"/>
      <c r="AQ18354" s="61"/>
      <c r="AR18354" s="61"/>
      <c r="AS18354" s="61"/>
      <c r="AT18354" s="61"/>
      <c r="AU18354" s="61"/>
      <c r="AV18354" s="61"/>
      <c r="AW18354" s="61"/>
      <c r="AX18354" s="61"/>
      <c r="AY18354" s="61"/>
      <c r="AZ18354" s="61"/>
      <c r="BA18354" s="61"/>
    </row>
    <row r="18355" spans="39:53" x14ac:dyDescent="0.2">
      <c r="AM18355" s="61"/>
      <c r="AN18355" s="61"/>
      <c r="AO18355" s="171"/>
      <c r="AP18355" s="61"/>
      <c r="AQ18355" s="61"/>
      <c r="AR18355" s="61"/>
      <c r="AS18355" s="61"/>
      <c r="AT18355" s="61"/>
      <c r="AU18355" s="61"/>
      <c r="AV18355" s="61"/>
      <c r="AW18355" s="61"/>
      <c r="AX18355" s="61"/>
      <c r="AY18355" s="61"/>
      <c r="AZ18355" s="61"/>
      <c r="BA18355" s="61"/>
    </row>
    <row r="18356" spans="39:53" x14ac:dyDescent="0.2">
      <c r="AM18356" s="61"/>
      <c r="AN18356" s="61"/>
      <c r="AO18356" s="171"/>
      <c r="AP18356" s="61"/>
      <c r="AQ18356" s="61"/>
      <c r="AR18356" s="61"/>
      <c r="AS18356" s="61"/>
      <c r="AT18356" s="61"/>
      <c r="AU18356" s="61"/>
      <c r="AV18356" s="61"/>
      <c r="AW18356" s="61"/>
      <c r="AX18356" s="61"/>
      <c r="AY18356" s="61"/>
      <c r="AZ18356" s="61"/>
      <c r="BA18356" s="61"/>
    </row>
    <row r="18357" spans="39:53" x14ac:dyDescent="0.2">
      <c r="AM18357" s="61"/>
      <c r="AN18357" s="61"/>
      <c r="AO18357" s="171"/>
      <c r="AP18357" s="61"/>
      <c r="AQ18357" s="61"/>
      <c r="AR18357" s="61"/>
      <c r="AS18357" s="61"/>
      <c r="AT18357" s="61"/>
      <c r="AU18357" s="61"/>
      <c r="AV18357" s="61"/>
      <c r="AW18357" s="61"/>
      <c r="AX18357" s="61"/>
      <c r="AY18357" s="61"/>
      <c r="AZ18357" s="61"/>
      <c r="BA18357" s="61"/>
    </row>
    <row r="18358" spans="39:53" x14ac:dyDescent="0.2">
      <c r="AM18358" s="61"/>
      <c r="AN18358" s="61"/>
      <c r="AO18358" s="171"/>
      <c r="AP18358" s="61"/>
      <c r="AQ18358" s="61"/>
      <c r="AR18358" s="61"/>
      <c r="AS18358" s="61"/>
      <c r="AT18358" s="61"/>
      <c r="AU18358" s="61"/>
      <c r="AV18358" s="61"/>
      <c r="AW18358" s="61"/>
      <c r="AX18358" s="61"/>
      <c r="AY18358" s="61"/>
      <c r="AZ18358" s="61"/>
      <c r="BA18358" s="61"/>
    </row>
    <row r="18359" spans="39:53" x14ac:dyDescent="0.2">
      <c r="AM18359" s="61"/>
      <c r="AN18359" s="61"/>
      <c r="AO18359" s="171"/>
      <c r="AP18359" s="61"/>
      <c r="AQ18359" s="61"/>
      <c r="AR18359" s="61"/>
      <c r="AS18359" s="61"/>
      <c r="AT18359" s="61"/>
      <c r="AU18359" s="61"/>
      <c r="AV18359" s="61"/>
      <c r="AW18359" s="61"/>
      <c r="AX18359" s="61"/>
      <c r="AY18359" s="61"/>
      <c r="AZ18359" s="61"/>
      <c r="BA18359" s="61"/>
    </row>
    <row r="18360" spans="39:53" x14ac:dyDescent="0.2">
      <c r="AM18360" s="61"/>
      <c r="AN18360" s="61"/>
      <c r="AO18360" s="171"/>
      <c r="AP18360" s="61"/>
      <c r="AQ18360" s="61"/>
      <c r="AR18360" s="61"/>
      <c r="AS18360" s="61"/>
      <c r="AT18360" s="61"/>
      <c r="AU18360" s="61"/>
      <c r="AV18360" s="61"/>
      <c r="AW18360" s="61"/>
      <c r="AX18360" s="61"/>
      <c r="AY18360" s="61"/>
      <c r="AZ18360" s="61"/>
      <c r="BA18360" s="61"/>
    </row>
    <row r="18361" spans="39:53" x14ac:dyDescent="0.2">
      <c r="AM18361" s="61"/>
      <c r="AN18361" s="61"/>
      <c r="AO18361" s="171"/>
      <c r="AP18361" s="61"/>
      <c r="AQ18361" s="61"/>
      <c r="AR18361" s="61"/>
      <c r="AS18361" s="61"/>
      <c r="AT18361" s="61"/>
      <c r="AU18361" s="61"/>
      <c r="AV18361" s="61"/>
      <c r="AW18361" s="61"/>
      <c r="AX18361" s="61"/>
      <c r="AY18361" s="61"/>
      <c r="AZ18361" s="61"/>
      <c r="BA18361" s="61"/>
    </row>
    <row r="18362" spans="39:53" x14ac:dyDescent="0.2">
      <c r="AM18362" s="61"/>
      <c r="AN18362" s="61"/>
      <c r="AO18362" s="171"/>
      <c r="AP18362" s="61"/>
      <c r="AQ18362" s="61"/>
      <c r="AR18362" s="61"/>
      <c r="AS18362" s="61"/>
      <c r="AT18362" s="61"/>
      <c r="AU18362" s="61"/>
      <c r="AV18362" s="61"/>
      <c r="AW18362" s="61"/>
      <c r="AX18362" s="61"/>
      <c r="AY18362" s="61"/>
      <c r="AZ18362" s="61"/>
      <c r="BA18362" s="61"/>
    </row>
    <row r="18363" spans="39:53" x14ac:dyDescent="0.2">
      <c r="AM18363" s="61"/>
      <c r="AN18363" s="61"/>
      <c r="AO18363" s="171"/>
      <c r="AP18363" s="61"/>
      <c r="AQ18363" s="61"/>
      <c r="AR18363" s="61"/>
      <c r="AS18363" s="61"/>
      <c r="AT18363" s="61"/>
      <c r="AU18363" s="61"/>
      <c r="AV18363" s="61"/>
      <c r="AW18363" s="61"/>
      <c r="AX18363" s="61"/>
      <c r="AY18363" s="61"/>
      <c r="AZ18363" s="61"/>
      <c r="BA18363" s="61"/>
    </row>
    <row r="18364" spans="39:53" x14ac:dyDescent="0.2">
      <c r="AM18364" s="61"/>
      <c r="AN18364" s="61"/>
      <c r="AO18364" s="171"/>
      <c r="AP18364" s="61"/>
      <c r="AQ18364" s="61"/>
      <c r="AR18364" s="61"/>
      <c r="AS18364" s="61"/>
      <c r="AT18364" s="61"/>
      <c r="AU18364" s="61"/>
      <c r="AV18364" s="61"/>
      <c r="AW18364" s="61"/>
      <c r="AX18364" s="61"/>
      <c r="AY18364" s="61"/>
      <c r="AZ18364" s="61"/>
      <c r="BA18364" s="61"/>
    </row>
    <row r="18365" spans="39:53" x14ac:dyDescent="0.2">
      <c r="AM18365" s="61"/>
      <c r="AN18365" s="61"/>
      <c r="AO18365" s="171"/>
      <c r="AP18365" s="61"/>
      <c r="AQ18365" s="61"/>
      <c r="AR18365" s="61"/>
      <c r="AS18365" s="61"/>
      <c r="AT18365" s="61"/>
      <c r="AU18365" s="61"/>
      <c r="AV18365" s="61"/>
      <c r="AW18365" s="61"/>
      <c r="AX18365" s="61"/>
      <c r="AY18365" s="61"/>
      <c r="AZ18365" s="61"/>
      <c r="BA18365" s="61"/>
    </row>
    <row r="18366" spans="39:53" x14ac:dyDescent="0.2">
      <c r="AM18366" s="61"/>
      <c r="AN18366" s="61"/>
      <c r="AO18366" s="171"/>
      <c r="AP18366" s="61"/>
      <c r="AQ18366" s="61"/>
      <c r="AR18366" s="61"/>
      <c r="AS18366" s="61"/>
      <c r="AT18366" s="61"/>
      <c r="AU18366" s="61"/>
      <c r="AV18366" s="61"/>
      <c r="AW18366" s="61"/>
      <c r="AX18366" s="61"/>
      <c r="AY18366" s="61"/>
      <c r="AZ18366" s="61"/>
      <c r="BA18366" s="61"/>
    </row>
    <row r="18367" spans="39:53" x14ac:dyDescent="0.2">
      <c r="AM18367" s="61"/>
      <c r="AN18367" s="61"/>
      <c r="AO18367" s="171"/>
      <c r="AP18367" s="61"/>
      <c r="AQ18367" s="61"/>
      <c r="AR18367" s="61"/>
      <c r="AS18367" s="61"/>
      <c r="AT18367" s="61"/>
      <c r="AU18367" s="61"/>
      <c r="AV18367" s="61"/>
      <c r="AW18367" s="61"/>
      <c r="AX18367" s="61"/>
      <c r="AY18367" s="61"/>
      <c r="AZ18367" s="61"/>
      <c r="BA18367" s="61"/>
    </row>
    <row r="18368" spans="39:53" x14ac:dyDescent="0.2">
      <c r="AM18368" s="61"/>
      <c r="AN18368" s="61"/>
      <c r="AO18368" s="171"/>
      <c r="AP18368" s="61"/>
      <c r="AQ18368" s="61"/>
      <c r="AR18368" s="61"/>
      <c r="AS18368" s="61"/>
      <c r="AT18368" s="61"/>
      <c r="AU18368" s="61"/>
      <c r="AV18368" s="61"/>
      <c r="AW18368" s="61"/>
      <c r="AX18368" s="61"/>
      <c r="AY18368" s="61"/>
      <c r="AZ18368" s="61"/>
      <c r="BA18368" s="61"/>
    </row>
    <row r="18369" spans="39:53" x14ac:dyDescent="0.2">
      <c r="AM18369" s="61"/>
      <c r="AN18369" s="61"/>
      <c r="AO18369" s="171"/>
      <c r="AP18369" s="61"/>
      <c r="AQ18369" s="61"/>
      <c r="AR18369" s="61"/>
      <c r="AS18369" s="61"/>
      <c r="AT18369" s="61"/>
      <c r="AU18369" s="61"/>
      <c r="AV18369" s="61"/>
      <c r="AW18369" s="61"/>
      <c r="AX18369" s="61"/>
      <c r="AY18369" s="61"/>
      <c r="AZ18369" s="61"/>
      <c r="BA18369" s="61"/>
    </row>
    <row r="18370" spans="39:53" x14ac:dyDescent="0.2">
      <c r="AM18370" s="61"/>
      <c r="AN18370" s="61"/>
      <c r="AO18370" s="171"/>
      <c r="AP18370" s="61"/>
      <c r="AQ18370" s="61"/>
      <c r="AR18370" s="61"/>
      <c r="AS18370" s="61"/>
      <c r="AT18370" s="61"/>
      <c r="AU18370" s="61"/>
      <c r="AV18370" s="61"/>
      <c r="AW18370" s="61"/>
      <c r="AX18370" s="61"/>
      <c r="AY18370" s="61"/>
      <c r="AZ18370" s="61"/>
      <c r="BA18370" s="61"/>
    </row>
    <row r="18371" spans="39:53" x14ac:dyDescent="0.2">
      <c r="AM18371" s="61"/>
      <c r="AN18371" s="61"/>
      <c r="AO18371" s="171"/>
      <c r="AP18371" s="61"/>
      <c r="AQ18371" s="61"/>
      <c r="AR18371" s="61"/>
      <c r="AS18371" s="61"/>
      <c r="AT18371" s="61"/>
      <c r="AU18371" s="61"/>
      <c r="AV18371" s="61"/>
      <c r="AW18371" s="61"/>
      <c r="AX18371" s="61"/>
      <c r="AY18371" s="61"/>
      <c r="AZ18371" s="61"/>
      <c r="BA18371" s="61"/>
    </row>
    <row r="18372" spans="39:53" x14ac:dyDescent="0.2">
      <c r="AM18372" s="61"/>
      <c r="AN18372" s="61"/>
      <c r="AO18372" s="171"/>
      <c r="AP18372" s="61"/>
      <c r="AQ18372" s="61"/>
      <c r="AR18372" s="61"/>
      <c r="AS18372" s="61"/>
      <c r="AT18372" s="61"/>
      <c r="AU18372" s="61"/>
      <c r="AV18372" s="61"/>
      <c r="AW18372" s="61"/>
      <c r="AX18372" s="61"/>
      <c r="AY18372" s="61"/>
      <c r="AZ18372" s="61"/>
      <c r="BA18372" s="61"/>
    </row>
    <row r="18373" spans="39:53" x14ac:dyDescent="0.2">
      <c r="AM18373" s="61"/>
      <c r="AN18373" s="61"/>
      <c r="AO18373" s="171"/>
      <c r="AP18373" s="61"/>
      <c r="AQ18373" s="61"/>
      <c r="AR18373" s="61"/>
      <c r="AS18373" s="61"/>
      <c r="AT18373" s="61"/>
      <c r="AU18373" s="61"/>
      <c r="AV18373" s="61"/>
      <c r="AW18373" s="61"/>
      <c r="AX18373" s="61"/>
      <c r="AY18373" s="61"/>
      <c r="AZ18373" s="61"/>
      <c r="BA18373" s="61"/>
    </row>
    <row r="18374" spans="39:53" x14ac:dyDescent="0.2">
      <c r="AM18374" s="61"/>
      <c r="AN18374" s="61"/>
      <c r="AO18374" s="171"/>
      <c r="AP18374" s="61"/>
      <c r="AQ18374" s="61"/>
      <c r="AR18374" s="61"/>
      <c r="AS18374" s="61"/>
      <c r="AT18374" s="61"/>
      <c r="AU18374" s="61"/>
      <c r="AV18374" s="61"/>
      <c r="AW18374" s="61"/>
      <c r="AX18374" s="61"/>
      <c r="AY18374" s="61"/>
      <c r="AZ18374" s="61"/>
      <c r="BA18374" s="61"/>
    </row>
    <row r="18375" spans="39:53" x14ac:dyDescent="0.2">
      <c r="AM18375" s="61"/>
      <c r="AN18375" s="61"/>
      <c r="AO18375" s="171"/>
      <c r="AP18375" s="61"/>
      <c r="AQ18375" s="61"/>
      <c r="AR18375" s="61"/>
      <c r="AS18375" s="61"/>
      <c r="AT18375" s="61"/>
      <c r="AU18375" s="61"/>
      <c r="AV18375" s="61"/>
      <c r="AW18375" s="61"/>
      <c r="AX18375" s="61"/>
      <c r="AY18375" s="61"/>
      <c r="AZ18375" s="61"/>
      <c r="BA18375" s="61"/>
    </row>
    <row r="18376" spans="39:53" x14ac:dyDescent="0.2">
      <c r="AM18376" s="61"/>
      <c r="AN18376" s="61"/>
      <c r="AO18376" s="171"/>
      <c r="AP18376" s="61"/>
      <c r="AQ18376" s="61"/>
      <c r="AR18376" s="61"/>
      <c r="AS18376" s="61"/>
      <c r="AT18376" s="61"/>
      <c r="AU18376" s="61"/>
      <c r="AV18376" s="61"/>
      <c r="AW18376" s="61"/>
      <c r="AX18376" s="61"/>
      <c r="AY18376" s="61"/>
      <c r="AZ18376" s="61"/>
      <c r="BA18376" s="61"/>
    </row>
    <row r="18377" spans="39:53" x14ac:dyDescent="0.2">
      <c r="AM18377" s="61"/>
      <c r="AN18377" s="61"/>
      <c r="AO18377" s="171"/>
      <c r="AP18377" s="61"/>
      <c r="AQ18377" s="61"/>
      <c r="AR18377" s="61"/>
      <c r="AS18377" s="61"/>
      <c r="AT18377" s="61"/>
      <c r="AU18377" s="61"/>
      <c r="AV18377" s="61"/>
      <c r="AW18377" s="61"/>
      <c r="AX18377" s="61"/>
      <c r="AY18377" s="61"/>
      <c r="AZ18377" s="61"/>
      <c r="BA18377" s="61"/>
    </row>
    <row r="18378" spans="39:53" x14ac:dyDescent="0.2">
      <c r="AM18378" s="61"/>
      <c r="AN18378" s="61"/>
      <c r="AO18378" s="171"/>
      <c r="AP18378" s="61"/>
      <c r="AQ18378" s="61"/>
      <c r="AR18378" s="61"/>
      <c r="AS18378" s="61"/>
      <c r="AT18378" s="61"/>
      <c r="AU18378" s="61"/>
      <c r="AV18378" s="61"/>
      <c r="AW18378" s="61"/>
      <c r="AX18378" s="61"/>
      <c r="AY18378" s="61"/>
      <c r="AZ18378" s="61"/>
      <c r="BA18378" s="61"/>
    </row>
    <row r="18379" spans="39:53" x14ac:dyDescent="0.2">
      <c r="AM18379" s="61"/>
      <c r="AN18379" s="61"/>
      <c r="AO18379" s="171"/>
      <c r="AP18379" s="61"/>
      <c r="AQ18379" s="61"/>
      <c r="AR18379" s="61"/>
      <c r="AS18379" s="61"/>
      <c r="AT18379" s="61"/>
      <c r="AU18379" s="61"/>
      <c r="AV18379" s="61"/>
      <c r="AW18379" s="61"/>
      <c r="AX18379" s="61"/>
      <c r="AY18379" s="61"/>
      <c r="AZ18379" s="61"/>
      <c r="BA18379" s="61"/>
    </row>
    <row r="18380" spans="39:53" x14ac:dyDescent="0.2">
      <c r="AM18380" s="61"/>
      <c r="AN18380" s="61"/>
      <c r="AO18380" s="171"/>
      <c r="AP18380" s="61"/>
      <c r="AQ18380" s="61"/>
      <c r="AR18380" s="61"/>
      <c r="AS18380" s="61"/>
      <c r="AT18380" s="61"/>
      <c r="AU18380" s="61"/>
      <c r="AV18380" s="61"/>
      <c r="AW18380" s="61"/>
      <c r="AX18380" s="61"/>
      <c r="AY18380" s="61"/>
      <c r="AZ18380" s="61"/>
      <c r="BA18380" s="61"/>
    </row>
    <row r="18381" spans="39:53" x14ac:dyDescent="0.2">
      <c r="AM18381" s="61"/>
      <c r="AN18381" s="61"/>
      <c r="AO18381" s="171"/>
      <c r="AP18381" s="61"/>
      <c r="AQ18381" s="61"/>
      <c r="AR18381" s="61"/>
      <c r="AS18381" s="61"/>
      <c r="AT18381" s="61"/>
      <c r="AU18381" s="61"/>
      <c r="AV18381" s="61"/>
      <c r="AW18381" s="61"/>
      <c r="AX18381" s="61"/>
      <c r="AY18381" s="61"/>
      <c r="AZ18381" s="61"/>
      <c r="BA18381" s="61"/>
    </row>
    <row r="18382" spans="39:53" x14ac:dyDescent="0.2">
      <c r="AM18382" s="61"/>
      <c r="AN18382" s="61"/>
      <c r="AO18382" s="171"/>
      <c r="AP18382" s="61"/>
      <c r="AQ18382" s="61"/>
      <c r="AR18382" s="61"/>
      <c r="AS18382" s="61"/>
      <c r="AT18382" s="61"/>
      <c r="AU18382" s="61"/>
      <c r="AV18382" s="61"/>
      <c r="AW18382" s="61"/>
      <c r="AX18382" s="61"/>
      <c r="AY18382" s="61"/>
      <c r="AZ18382" s="61"/>
      <c r="BA18382" s="61"/>
    </row>
    <row r="18383" spans="39:53" x14ac:dyDescent="0.2">
      <c r="AM18383" s="61"/>
      <c r="AN18383" s="61"/>
      <c r="AO18383" s="171"/>
      <c r="AP18383" s="61"/>
      <c r="AQ18383" s="61"/>
      <c r="AR18383" s="61"/>
      <c r="AS18383" s="61"/>
      <c r="AT18383" s="61"/>
      <c r="AU18383" s="61"/>
      <c r="AV18383" s="61"/>
      <c r="AW18383" s="61"/>
      <c r="AX18383" s="61"/>
      <c r="AY18383" s="61"/>
      <c r="AZ18383" s="61"/>
      <c r="BA18383" s="61"/>
    </row>
    <row r="18384" spans="39:53" x14ac:dyDescent="0.2">
      <c r="AM18384" s="61"/>
      <c r="AN18384" s="61"/>
      <c r="AO18384" s="171"/>
      <c r="AP18384" s="61"/>
      <c r="AQ18384" s="61"/>
      <c r="AR18384" s="61"/>
      <c r="AS18384" s="61"/>
      <c r="AT18384" s="61"/>
      <c r="AU18384" s="61"/>
      <c r="AV18384" s="61"/>
      <c r="AW18384" s="61"/>
      <c r="AX18384" s="61"/>
      <c r="AY18384" s="61"/>
      <c r="AZ18384" s="61"/>
      <c r="BA18384" s="61"/>
    </row>
    <row r="18385" spans="39:53" x14ac:dyDescent="0.2">
      <c r="AM18385" s="61"/>
      <c r="AN18385" s="61"/>
      <c r="AO18385" s="171"/>
      <c r="AP18385" s="61"/>
      <c r="AQ18385" s="61"/>
      <c r="AR18385" s="61"/>
      <c r="AS18385" s="61"/>
      <c r="AT18385" s="61"/>
      <c r="AU18385" s="61"/>
      <c r="AV18385" s="61"/>
      <c r="AW18385" s="61"/>
      <c r="AX18385" s="61"/>
      <c r="AY18385" s="61"/>
      <c r="AZ18385" s="61"/>
      <c r="BA18385" s="61"/>
    </row>
    <row r="18386" spans="39:53" x14ac:dyDescent="0.2">
      <c r="AM18386" s="61"/>
      <c r="AN18386" s="61"/>
      <c r="AO18386" s="171"/>
      <c r="AP18386" s="61"/>
      <c r="AQ18386" s="61"/>
      <c r="AR18386" s="61"/>
      <c r="AS18386" s="61"/>
      <c r="AT18386" s="61"/>
      <c r="AU18386" s="61"/>
      <c r="AV18386" s="61"/>
      <c r="AW18386" s="61"/>
      <c r="AX18386" s="61"/>
      <c r="AY18386" s="61"/>
      <c r="AZ18386" s="61"/>
      <c r="BA18386" s="61"/>
    </row>
    <row r="18387" spans="39:53" x14ac:dyDescent="0.2">
      <c r="AM18387" s="61"/>
      <c r="AN18387" s="61"/>
      <c r="AO18387" s="171"/>
      <c r="AP18387" s="61"/>
      <c r="AQ18387" s="61"/>
      <c r="AR18387" s="61"/>
      <c r="AS18387" s="61"/>
      <c r="AT18387" s="61"/>
      <c r="AU18387" s="61"/>
      <c r="AV18387" s="61"/>
      <c r="AW18387" s="61"/>
      <c r="AX18387" s="61"/>
      <c r="AY18387" s="61"/>
      <c r="AZ18387" s="61"/>
      <c r="BA18387" s="61"/>
    </row>
    <row r="18388" spans="39:53" x14ac:dyDescent="0.2">
      <c r="AM18388" s="61"/>
      <c r="AN18388" s="61"/>
      <c r="AO18388" s="171"/>
      <c r="AP18388" s="61"/>
      <c r="AQ18388" s="61"/>
      <c r="AR18388" s="61"/>
      <c r="AS18388" s="61"/>
      <c r="AT18388" s="61"/>
      <c r="AU18388" s="61"/>
      <c r="AV18388" s="61"/>
      <c r="AW18388" s="61"/>
      <c r="AX18388" s="61"/>
      <c r="AY18388" s="61"/>
      <c r="AZ18388" s="61"/>
      <c r="BA18388" s="61"/>
    </row>
    <row r="18389" spans="39:53" x14ac:dyDescent="0.2">
      <c r="AM18389" s="61"/>
      <c r="AN18389" s="61"/>
      <c r="AO18389" s="171"/>
      <c r="AP18389" s="61"/>
      <c r="AQ18389" s="61"/>
      <c r="AR18389" s="61"/>
      <c r="AS18389" s="61"/>
      <c r="AT18389" s="61"/>
      <c r="AU18389" s="61"/>
      <c r="AV18389" s="61"/>
      <c r="AW18389" s="61"/>
      <c r="AX18389" s="61"/>
      <c r="AY18389" s="61"/>
      <c r="AZ18389" s="61"/>
      <c r="BA18389" s="61"/>
    </row>
    <row r="18390" spans="39:53" x14ac:dyDescent="0.2">
      <c r="AM18390" s="61"/>
      <c r="AN18390" s="61"/>
      <c r="AO18390" s="171"/>
      <c r="AP18390" s="61"/>
      <c r="AQ18390" s="61"/>
      <c r="AR18390" s="61"/>
      <c r="AS18390" s="61"/>
      <c r="AT18390" s="61"/>
      <c r="AU18390" s="61"/>
      <c r="AV18390" s="61"/>
      <c r="AW18390" s="61"/>
      <c r="AX18390" s="61"/>
      <c r="AY18390" s="61"/>
      <c r="AZ18390" s="61"/>
      <c r="BA18390" s="61"/>
    </row>
    <row r="18391" spans="39:53" x14ac:dyDescent="0.2">
      <c r="AM18391" s="61"/>
      <c r="AN18391" s="61"/>
      <c r="AO18391" s="171"/>
      <c r="AP18391" s="61"/>
      <c r="AQ18391" s="61"/>
      <c r="AR18391" s="61"/>
      <c r="AS18391" s="61"/>
      <c r="AT18391" s="61"/>
      <c r="AU18391" s="61"/>
      <c r="AV18391" s="61"/>
      <c r="AW18391" s="61"/>
      <c r="AX18391" s="61"/>
      <c r="AY18391" s="61"/>
      <c r="AZ18391" s="61"/>
      <c r="BA18391" s="61"/>
    </row>
    <row r="18392" spans="39:53" x14ac:dyDescent="0.2">
      <c r="AM18392" s="61"/>
      <c r="AN18392" s="61"/>
      <c r="AO18392" s="171"/>
      <c r="AP18392" s="61"/>
      <c r="AQ18392" s="61"/>
      <c r="AR18392" s="61"/>
      <c r="AS18392" s="61"/>
      <c r="AT18392" s="61"/>
      <c r="AU18392" s="61"/>
      <c r="AV18392" s="61"/>
      <c r="AW18392" s="61"/>
      <c r="AX18392" s="61"/>
      <c r="AY18392" s="61"/>
      <c r="AZ18392" s="61"/>
      <c r="BA18392" s="61"/>
    </row>
    <row r="18393" spans="39:53" x14ac:dyDescent="0.2">
      <c r="AM18393" s="61"/>
      <c r="AN18393" s="61"/>
      <c r="AO18393" s="171"/>
      <c r="AP18393" s="61"/>
      <c r="AQ18393" s="61"/>
      <c r="AR18393" s="61"/>
      <c r="AS18393" s="61"/>
      <c r="AT18393" s="61"/>
      <c r="AU18393" s="61"/>
      <c r="AV18393" s="61"/>
      <c r="AW18393" s="61"/>
      <c r="AX18393" s="61"/>
      <c r="AY18393" s="61"/>
      <c r="AZ18393" s="61"/>
      <c r="BA18393" s="61"/>
    </row>
    <row r="18394" spans="39:53" x14ac:dyDescent="0.2">
      <c r="AM18394" s="61"/>
      <c r="AN18394" s="61"/>
      <c r="AO18394" s="171"/>
      <c r="AP18394" s="61"/>
      <c r="AQ18394" s="61"/>
      <c r="AR18394" s="61"/>
      <c r="AS18394" s="61"/>
      <c r="AT18394" s="61"/>
      <c r="AU18394" s="61"/>
      <c r="AV18394" s="61"/>
      <c r="AW18394" s="61"/>
      <c r="AX18394" s="61"/>
      <c r="AY18394" s="61"/>
      <c r="AZ18394" s="61"/>
      <c r="BA18394" s="61"/>
    </row>
    <row r="18395" spans="39:53" x14ac:dyDescent="0.2">
      <c r="AM18395" s="61"/>
      <c r="AN18395" s="61"/>
      <c r="AO18395" s="171"/>
      <c r="AP18395" s="61"/>
      <c r="AQ18395" s="61"/>
      <c r="AR18395" s="61"/>
      <c r="AS18395" s="61"/>
      <c r="AT18395" s="61"/>
      <c r="AU18395" s="61"/>
      <c r="AV18395" s="61"/>
      <c r="AW18395" s="61"/>
      <c r="AX18395" s="61"/>
      <c r="AY18395" s="61"/>
      <c r="AZ18395" s="61"/>
      <c r="BA18395" s="61"/>
    </row>
    <row r="18396" spans="39:53" x14ac:dyDescent="0.2">
      <c r="AM18396" s="61"/>
      <c r="AN18396" s="61"/>
      <c r="AO18396" s="171"/>
      <c r="AP18396" s="61"/>
      <c r="AQ18396" s="61"/>
      <c r="AR18396" s="61"/>
      <c r="AS18396" s="61"/>
      <c r="AT18396" s="61"/>
      <c r="AU18396" s="61"/>
      <c r="AV18396" s="61"/>
      <c r="AW18396" s="61"/>
      <c r="AX18396" s="61"/>
      <c r="AY18396" s="61"/>
      <c r="AZ18396" s="61"/>
      <c r="BA18396" s="61"/>
    </row>
    <row r="18397" spans="39:53" x14ac:dyDescent="0.2">
      <c r="AM18397" s="61"/>
      <c r="AN18397" s="61"/>
      <c r="AO18397" s="171"/>
      <c r="AP18397" s="61"/>
      <c r="AQ18397" s="61"/>
      <c r="AR18397" s="61"/>
      <c r="AS18397" s="61"/>
      <c r="AT18397" s="61"/>
      <c r="AU18397" s="61"/>
      <c r="AV18397" s="61"/>
      <c r="AW18397" s="61"/>
      <c r="AX18397" s="61"/>
      <c r="AY18397" s="61"/>
      <c r="AZ18397" s="61"/>
      <c r="BA18397" s="61"/>
    </row>
    <row r="18398" spans="39:53" x14ac:dyDescent="0.2">
      <c r="AM18398" s="61"/>
      <c r="AN18398" s="61"/>
      <c r="AO18398" s="171"/>
      <c r="AP18398" s="61"/>
      <c r="AQ18398" s="61"/>
      <c r="AR18398" s="61"/>
      <c r="AS18398" s="61"/>
      <c r="AT18398" s="61"/>
      <c r="AU18398" s="61"/>
      <c r="AV18398" s="61"/>
      <c r="AW18398" s="61"/>
      <c r="AX18398" s="61"/>
      <c r="AY18398" s="61"/>
      <c r="AZ18398" s="61"/>
      <c r="BA18398" s="61"/>
    </row>
    <row r="18399" spans="39:53" x14ac:dyDescent="0.2">
      <c r="AM18399" s="61"/>
      <c r="AN18399" s="61"/>
      <c r="AO18399" s="171"/>
      <c r="AP18399" s="61"/>
      <c r="AQ18399" s="61"/>
      <c r="AR18399" s="61"/>
      <c r="AS18399" s="61"/>
      <c r="AT18399" s="61"/>
      <c r="AU18399" s="61"/>
      <c r="AV18399" s="61"/>
      <c r="AW18399" s="61"/>
      <c r="AX18399" s="61"/>
      <c r="AY18399" s="61"/>
      <c r="AZ18399" s="61"/>
      <c r="BA18399" s="61"/>
    </row>
    <row r="18400" spans="39:53" x14ac:dyDescent="0.2">
      <c r="AM18400" s="61"/>
      <c r="AN18400" s="61"/>
      <c r="AO18400" s="171"/>
      <c r="AP18400" s="61"/>
      <c r="AQ18400" s="61"/>
      <c r="AR18400" s="61"/>
      <c r="AS18400" s="61"/>
      <c r="AT18400" s="61"/>
      <c r="AU18400" s="61"/>
      <c r="AV18400" s="61"/>
      <c r="AW18400" s="61"/>
      <c r="AX18400" s="61"/>
      <c r="AY18400" s="61"/>
      <c r="AZ18400" s="61"/>
      <c r="BA18400" s="61"/>
    </row>
    <row r="18401" spans="39:53" x14ac:dyDescent="0.2">
      <c r="AM18401" s="61"/>
      <c r="AN18401" s="61"/>
      <c r="AO18401" s="171"/>
      <c r="AP18401" s="61"/>
      <c r="AQ18401" s="61"/>
      <c r="AR18401" s="61"/>
      <c r="AS18401" s="61"/>
      <c r="AT18401" s="61"/>
      <c r="AU18401" s="61"/>
      <c r="AV18401" s="61"/>
      <c r="AW18401" s="61"/>
      <c r="AX18401" s="61"/>
      <c r="AY18401" s="61"/>
      <c r="AZ18401" s="61"/>
      <c r="BA18401" s="61"/>
    </row>
    <row r="18402" spans="39:53" x14ac:dyDescent="0.2">
      <c r="AM18402" s="61"/>
      <c r="AN18402" s="61"/>
      <c r="AO18402" s="171"/>
      <c r="AP18402" s="61"/>
      <c r="AQ18402" s="61"/>
      <c r="AR18402" s="61"/>
      <c r="AS18402" s="61"/>
      <c r="AT18402" s="61"/>
      <c r="AU18402" s="61"/>
      <c r="AV18402" s="61"/>
      <c r="AW18402" s="61"/>
      <c r="AX18402" s="61"/>
      <c r="AY18402" s="61"/>
      <c r="AZ18402" s="61"/>
      <c r="BA18402" s="61"/>
    </row>
    <row r="18403" spans="39:53" x14ac:dyDescent="0.2">
      <c r="AM18403" s="61"/>
      <c r="AN18403" s="61"/>
      <c r="AO18403" s="171"/>
      <c r="AP18403" s="61"/>
      <c r="AQ18403" s="61"/>
      <c r="AR18403" s="61"/>
      <c r="AS18403" s="61"/>
      <c r="AT18403" s="61"/>
      <c r="AU18403" s="61"/>
      <c r="AV18403" s="61"/>
      <c r="AW18403" s="61"/>
      <c r="AX18403" s="61"/>
      <c r="AY18403" s="61"/>
      <c r="AZ18403" s="61"/>
      <c r="BA18403" s="61"/>
    </row>
    <row r="18404" spans="39:53" x14ac:dyDescent="0.2">
      <c r="AM18404" s="61"/>
      <c r="AN18404" s="61"/>
      <c r="AO18404" s="171"/>
      <c r="AP18404" s="61"/>
      <c r="AQ18404" s="61"/>
      <c r="AR18404" s="61"/>
      <c r="AS18404" s="61"/>
      <c r="AT18404" s="61"/>
      <c r="AU18404" s="61"/>
      <c r="AV18404" s="61"/>
      <c r="AW18404" s="61"/>
      <c r="AX18404" s="61"/>
      <c r="AY18404" s="61"/>
      <c r="AZ18404" s="61"/>
      <c r="BA18404" s="61"/>
    </row>
    <row r="18405" spans="39:53" x14ac:dyDescent="0.2">
      <c r="AM18405" s="61"/>
      <c r="AN18405" s="61"/>
      <c r="AO18405" s="171"/>
      <c r="AP18405" s="61"/>
      <c r="AQ18405" s="61"/>
      <c r="AR18405" s="61"/>
      <c r="AS18405" s="61"/>
      <c r="AT18405" s="61"/>
      <c r="AU18405" s="61"/>
      <c r="AV18405" s="61"/>
      <c r="AW18405" s="61"/>
      <c r="AX18405" s="61"/>
      <c r="AY18405" s="61"/>
      <c r="AZ18405" s="61"/>
      <c r="BA18405" s="61"/>
    </row>
    <row r="18406" spans="39:53" x14ac:dyDescent="0.2">
      <c r="AM18406" s="61"/>
      <c r="AN18406" s="61"/>
      <c r="AO18406" s="171"/>
      <c r="AP18406" s="61"/>
      <c r="AQ18406" s="61"/>
      <c r="AR18406" s="61"/>
      <c r="AS18406" s="61"/>
      <c r="AT18406" s="61"/>
      <c r="AU18406" s="61"/>
      <c r="AV18406" s="61"/>
      <c r="AW18406" s="61"/>
      <c r="AX18406" s="61"/>
      <c r="AY18406" s="61"/>
      <c r="AZ18406" s="61"/>
      <c r="BA18406" s="61"/>
    </row>
    <row r="18407" spans="39:53" x14ac:dyDescent="0.2">
      <c r="AM18407" s="61"/>
      <c r="AN18407" s="61"/>
      <c r="AO18407" s="171"/>
      <c r="AP18407" s="61"/>
      <c r="AQ18407" s="61"/>
      <c r="AR18407" s="61"/>
      <c r="AS18407" s="61"/>
      <c r="AT18407" s="61"/>
      <c r="AU18407" s="61"/>
      <c r="AV18407" s="61"/>
      <c r="AW18407" s="61"/>
      <c r="AX18407" s="61"/>
      <c r="AY18407" s="61"/>
      <c r="AZ18407" s="61"/>
      <c r="BA18407" s="61"/>
    </row>
    <row r="18408" spans="39:53" x14ac:dyDescent="0.2">
      <c r="AM18408" s="61"/>
      <c r="AN18408" s="61"/>
      <c r="AO18408" s="171"/>
      <c r="AP18408" s="61"/>
      <c r="AQ18408" s="61"/>
      <c r="AR18408" s="61"/>
      <c r="AS18408" s="61"/>
      <c r="AT18408" s="61"/>
      <c r="AU18408" s="61"/>
      <c r="AV18408" s="61"/>
      <c r="AW18408" s="61"/>
      <c r="AX18408" s="61"/>
      <c r="AY18408" s="61"/>
      <c r="AZ18408" s="61"/>
      <c r="BA18408" s="61"/>
    </row>
    <row r="18409" spans="39:53" x14ac:dyDescent="0.2">
      <c r="AM18409" s="61"/>
      <c r="AN18409" s="61"/>
      <c r="AO18409" s="171"/>
      <c r="AP18409" s="61"/>
      <c r="AQ18409" s="61"/>
      <c r="AR18409" s="61"/>
      <c r="AS18409" s="61"/>
      <c r="AT18409" s="61"/>
      <c r="AU18409" s="61"/>
      <c r="AV18409" s="61"/>
      <c r="AW18409" s="61"/>
      <c r="AX18409" s="61"/>
      <c r="AY18409" s="61"/>
      <c r="AZ18409" s="61"/>
      <c r="BA18409" s="61"/>
    </row>
    <row r="18410" spans="39:53" x14ac:dyDescent="0.2">
      <c r="AM18410" s="61"/>
      <c r="AN18410" s="61"/>
      <c r="AO18410" s="171"/>
      <c r="AP18410" s="61"/>
      <c r="AQ18410" s="61"/>
      <c r="AR18410" s="61"/>
      <c r="AS18410" s="61"/>
      <c r="AT18410" s="61"/>
      <c r="AU18410" s="61"/>
      <c r="AV18410" s="61"/>
      <c r="AW18410" s="61"/>
      <c r="AX18410" s="61"/>
      <c r="AY18410" s="61"/>
      <c r="AZ18410" s="61"/>
      <c r="BA18410" s="61"/>
    </row>
    <row r="18411" spans="39:53" x14ac:dyDescent="0.2">
      <c r="AM18411" s="61"/>
      <c r="AN18411" s="61"/>
      <c r="AO18411" s="171"/>
      <c r="AP18411" s="61"/>
      <c r="AQ18411" s="61"/>
      <c r="AR18411" s="61"/>
      <c r="AS18411" s="61"/>
      <c r="AT18411" s="61"/>
      <c r="AU18411" s="61"/>
      <c r="AV18411" s="61"/>
      <c r="AW18411" s="61"/>
      <c r="AX18411" s="61"/>
      <c r="AY18411" s="61"/>
      <c r="AZ18411" s="61"/>
      <c r="BA18411" s="61"/>
    </row>
    <row r="18412" spans="39:53" x14ac:dyDescent="0.2">
      <c r="AM18412" s="61"/>
      <c r="AN18412" s="61"/>
      <c r="AO18412" s="171"/>
      <c r="AP18412" s="61"/>
      <c r="AQ18412" s="61"/>
      <c r="AR18412" s="61"/>
      <c r="AS18412" s="61"/>
      <c r="AT18412" s="61"/>
      <c r="AU18412" s="61"/>
      <c r="AV18412" s="61"/>
      <c r="AW18412" s="61"/>
      <c r="AX18412" s="61"/>
      <c r="AY18412" s="61"/>
      <c r="AZ18412" s="61"/>
      <c r="BA18412" s="61"/>
    </row>
    <row r="18413" spans="39:53" x14ac:dyDescent="0.2">
      <c r="AM18413" s="61"/>
      <c r="AN18413" s="61"/>
      <c r="AO18413" s="171"/>
      <c r="AP18413" s="61"/>
      <c r="AQ18413" s="61"/>
      <c r="AR18413" s="61"/>
      <c r="AS18413" s="61"/>
      <c r="AT18413" s="61"/>
      <c r="AU18413" s="61"/>
      <c r="AV18413" s="61"/>
      <c r="AW18413" s="61"/>
      <c r="AX18413" s="61"/>
      <c r="AY18413" s="61"/>
      <c r="AZ18413" s="61"/>
      <c r="BA18413" s="61"/>
    </row>
    <row r="18414" spans="39:53" x14ac:dyDescent="0.2">
      <c r="AM18414" s="61"/>
      <c r="AN18414" s="61"/>
      <c r="AO18414" s="171"/>
      <c r="AP18414" s="61"/>
      <c r="AQ18414" s="61"/>
      <c r="AR18414" s="61"/>
      <c r="AS18414" s="61"/>
      <c r="AT18414" s="61"/>
      <c r="AU18414" s="61"/>
      <c r="AV18414" s="61"/>
      <c r="AW18414" s="61"/>
      <c r="AX18414" s="61"/>
      <c r="AY18414" s="61"/>
      <c r="AZ18414" s="61"/>
      <c r="BA18414" s="61"/>
    </row>
    <row r="18415" spans="39:53" x14ac:dyDescent="0.2">
      <c r="AM18415" s="61"/>
      <c r="AN18415" s="61"/>
      <c r="AO18415" s="171"/>
      <c r="AP18415" s="61"/>
      <c r="AQ18415" s="61"/>
      <c r="AR18415" s="61"/>
      <c r="AS18415" s="61"/>
      <c r="AT18415" s="61"/>
      <c r="AU18415" s="61"/>
      <c r="AV18415" s="61"/>
      <c r="AW18415" s="61"/>
      <c r="AX18415" s="61"/>
      <c r="AY18415" s="61"/>
      <c r="AZ18415" s="61"/>
      <c r="BA18415" s="61"/>
    </row>
    <row r="18416" spans="39:53" x14ac:dyDescent="0.2">
      <c r="AM18416" s="61"/>
      <c r="AN18416" s="61"/>
      <c r="AO18416" s="171"/>
      <c r="AP18416" s="61"/>
      <c r="AQ18416" s="61"/>
      <c r="AR18416" s="61"/>
      <c r="AS18416" s="61"/>
      <c r="AT18416" s="61"/>
      <c r="AU18416" s="61"/>
      <c r="AV18416" s="61"/>
      <c r="AW18416" s="61"/>
      <c r="AX18416" s="61"/>
      <c r="AY18416" s="61"/>
      <c r="AZ18416" s="61"/>
      <c r="BA18416" s="61"/>
    </row>
    <row r="18417" spans="39:53" x14ac:dyDescent="0.2">
      <c r="AM18417" s="61"/>
      <c r="AN18417" s="61"/>
      <c r="AO18417" s="171"/>
      <c r="AP18417" s="61"/>
      <c r="AQ18417" s="61"/>
      <c r="AR18417" s="61"/>
      <c r="AS18417" s="61"/>
      <c r="AT18417" s="61"/>
      <c r="AU18417" s="61"/>
      <c r="AV18417" s="61"/>
      <c r="AW18417" s="61"/>
      <c r="AX18417" s="61"/>
      <c r="AY18417" s="61"/>
      <c r="AZ18417" s="61"/>
      <c r="BA18417" s="61"/>
    </row>
    <row r="18418" spans="39:53" x14ac:dyDescent="0.2">
      <c r="AM18418" s="61"/>
      <c r="AN18418" s="61"/>
      <c r="AO18418" s="171"/>
      <c r="AP18418" s="61"/>
      <c r="AQ18418" s="61"/>
      <c r="AR18418" s="61"/>
      <c r="AS18418" s="61"/>
      <c r="AT18418" s="61"/>
      <c r="AU18418" s="61"/>
      <c r="AV18418" s="61"/>
      <c r="AW18418" s="61"/>
      <c r="AX18418" s="61"/>
      <c r="AY18418" s="61"/>
      <c r="AZ18418" s="61"/>
      <c r="BA18418" s="61"/>
    </row>
    <row r="18419" spans="39:53" x14ac:dyDescent="0.2">
      <c r="AM18419" s="61"/>
      <c r="AN18419" s="61"/>
      <c r="AO18419" s="171"/>
      <c r="AP18419" s="61"/>
      <c r="AQ18419" s="61"/>
      <c r="AR18419" s="61"/>
      <c r="AS18419" s="61"/>
      <c r="AT18419" s="61"/>
      <c r="AU18419" s="61"/>
      <c r="AV18419" s="61"/>
      <c r="AW18419" s="61"/>
      <c r="AX18419" s="61"/>
      <c r="AY18419" s="61"/>
      <c r="AZ18419" s="61"/>
      <c r="BA18419" s="61"/>
    </row>
    <row r="18420" spans="39:53" x14ac:dyDescent="0.2">
      <c r="AM18420" s="61"/>
      <c r="AN18420" s="61"/>
      <c r="AO18420" s="171"/>
      <c r="AP18420" s="61"/>
      <c r="AQ18420" s="61"/>
      <c r="AR18420" s="61"/>
      <c r="AS18420" s="61"/>
      <c r="AT18420" s="61"/>
      <c r="AU18420" s="61"/>
      <c r="AV18420" s="61"/>
      <c r="AW18420" s="61"/>
      <c r="AX18420" s="61"/>
      <c r="AY18420" s="61"/>
      <c r="AZ18420" s="61"/>
      <c r="BA18420" s="61"/>
    </row>
    <row r="18421" spans="39:53" x14ac:dyDescent="0.2">
      <c r="AM18421" s="61"/>
      <c r="AN18421" s="61"/>
      <c r="AO18421" s="171"/>
      <c r="AP18421" s="61"/>
      <c r="AQ18421" s="61"/>
      <c r="AR18421" s="61"/>
      <c r="AS18421" s="61"/>
      <c r="AT18421" s="61"/>
      <c r="AU18421" s="61"/>
      <c r="AV18421" s="61"/>
      <c r="AW18421" s="61"/>
      <c r="AX18421" s="61"/>
      <c r="AY18421" s="61"/>
      <c r="AZ18421" s="61"/>
      <c r="BA18421" s="61"/>
    </row>
    <row r="18422" spans="39:53" x14ac:dyDescent="0.2">
      <c r="AM18422" s="61"/>
      <c r="AN18422" s="61"/>
      <c r="AO18422" s="171"/>
      <c r="AP18422" s="61"/>
      <c r="AQ18422" s="61"/>
      <c r="AR18422" s="61"/>
      <c r="AS18422" s="61"/>
      <c r="AT18422" s="61"/>
      <c r="AU18422" s="61"/>
      <c r="AV18422" s="61"/>
      <c r="AW18422" s="61"/>
      <c r="AX18422" s="61"/>
      <c r="AY18422" s="61"/>
      <c r="AZ18422" s="61"/>
      <c r="BA18422" s="61"/>
    </row>
    <row r="18423" spans="39:53" x14ac:dyDescent="0.2">
      <c r="AM18423" s="61"/>
      <c r="AN18423" s="61"/>
      <c r="AO18423" s="171"/>
      <c r="AP18423" s="61"/>
      <c r="AQ18423" s="61"/>
      <c r="AR18423" s="61"/>
      <c r="AS18423" s="61"/>
      <c r="AT18423" s="61"/>
      <c r="AU18423" s="61"/>
      <c r="AV18423" s="61"/>
      <c r="AW18423" s="61"/>
      <c r="AX18423" s="61"/>
      <c r="AY18423" s="61"/>
      <c r="AZ18423" s="61"/>
      <c r="BA18423" s="61"/>
    </row>
    <row r="18424" spans="39:53" x14ac:dyDescent="0.2">
      <c r="AM18424" s="61"/>
      <c r="AN18424" s="61"/>
      <c r="AO18424" s="171"/>
      <c r="AP18424" s="61"/>
      <c r="AQ18424" s="61"/>
      <c r="AR18424" s="61"/>
      <c r="AS18424" s="61"/>
      <c r="AT18424" s="61"/>
      <c r="AU18424" s="61"/>
      <c r="AV18424" s="61"/>
      <c r="AW18424" s="61"/>
      <c r="AX18424" s="61"/>
      <c r="AY18424" s="61"/>
      <c r="AZ18424" s="61"/>
      <c r="BA18424" s="61"/>
    </row>
    <row r="18425" spans="39:53" x14ac:dyDescent="0.2">
      <c r="AM18425" s="61"/>
      <c r="AN18425" s="61"/>
      <c r="AO18425" s="171"/>
      <c r="AP18425" s="61"/>
      <c r="AQ18425" s="61"/>
      <c r="AR18425" s="61"/>
      <c r="AS18425" s="61"/>
      <c r="AT18425" s="61"/>
      <c r="AU18425" s="61"/>
      <c r="AV18425" s="61"/>
      <c r="AW18425" s="61"/>
      <c r="AX18425" s="61"/>
      <c r="AY18425" s="61"/>
      <c r="AZ18425" s="61"/>
      <c r="BA18425" s="61"/>
    </row>
    <row r="18426" spans="39:53" x14ac:dyDescent="0.2">
      <c r="AM18426" s="61"/>
      <c r="AN18426" s="61"/>
      <c r="AO18426" s="171"/>
      <c r="AP18426" s="61"/>
      <c r="AQ18426" s="61"/>
      <c r="AR18426" s="61"/>
      <c r="AS18426" s="61"/>
      <c r="AT18426" s="61"/>
      <c r="AU18426" s="61"/>
      <c r="AV18426" s="61"/>
      <c r="AW18426" s="61"/>
      <c r="AX18426" s="61"/>
      <c r="AY18426" s="61"/>
      <c r="AZ18426" s="61"/>
      <c r="BA18426" s="61"/>
    </row>
    <row r="18427" spans="39:53" x14ac:dyDescent="0.2">
      <c r="AM18427" s="61"/>
      <c r="AN18427" s="61"/>
      <c r="AO18427" s="171"/>
      <c r="AP18427" s="61"/>
      <c r="AQ18427" s="61"/>
      <c r="AR18427" s="61"/>
      <c r="AS18427" s="61"/>
      <c r="AT18427" s="61"/>
      <c r="AU18427" s="61"/>
      <c r="AV18427" s="61"/>
      <c r="AW18427" s="61"/>
      <c r="AX18427" s="61"/>
      <c r="AY18427" s="61"/>
      <c r="AZ18427" s="61"/>
      <c r="BA18427" s="61"/>
    </row>
    <row r="18428" spans="39:53" x14ac:dyDescent="0.2">
      <c r="AM18428" s="61"/>
      <c r="AN18428" s="61"/>
      <c r="AO18428" s="171"/>
      <c r="AP18428" s="61"/>
      <c r="AQ18428" s="61"/>
      <c r="AR18428" s="61"/>
      <c r="AS18428" s="61"/>
      <c r="AT18428" s="61"/>
      <c r="AU18428" s="61"/>
      <c r="AV18428" s="61"/>
      <c r="AW18428" s="61"/>
      <c r="AX18428" s="61"/>
      <c r="AY18428" s="61"/>
      <c r="AZ18428" s="61"/>
      <c r="BA18428" s="61"/>
    </row>
    <row r="18429" spans="39:53" x14ac:dyDescent="0.2">
      <c r="AM18429" s="61"/>
      <c r="AN18429" s="61"/>
      <c r="AO18429" s="171"/>
      <c r="AP18429" s="61"/>
      <c r="AQ18429" s="61"/>
      <c r="AR18429" s="61"/>
      <c r="AS18429" s="61"/>
      <c r="AT18429" s="61"/>
      <c r="AU18429" s="61"/>
      <c r="AV18429" s="61"/>
      <c r="AW18429" s="61"/>
      <c r="AX18429" s="61"/>
      <c r="AY18429" s="61"/>
      <c r="AZ18429" s="61"/>
      <c r="BA18429" s="61"/>
    </row>
    <row r="18430" spans="39:53" x14ac:dyDescent="0.2">
      <c r="AM18430" s="61"/>
      <c r="AN18430" s="61"/>
      <c r="AO18430" s="171"/>
      <c r="AP18430" s="61"/>
      <c r="AQ18430" s="61"/>
      <c r="AR18430" s="61"/>
      <c r="AS18430" s="61"/>
      <c r="AT18430" s="61"/>
      <c r="AU18430" s="61"/>
      <c r="AV18430" s="61"/>
      <c r="AW18430" s="61"/>
      <c r="AX18430" s="61"/>
      <c r="AY18430" s="61"/>
      <c r="AZ18430" s="61"/>
      <c r="BA18430" s="61"/>
    </row>
    <row r="18431" spans="39:53" x14ac:dyDescent="0.2">
      <c r="AM18431" s="61"/>
      <c r="AN18431" s="61"/>
      <c r="AO18431" s="171"/>
      <c r="AP18431" s="61"/>
      <c r="AQ18431" s="61"/>
      <c r="AR18431" s="61"/>
      <c r="AS18431" s="61"/>
      <c r="AT18431" s="61"/>
      <c r="AU18431" s="61"/>
      <c r="AV18431" s="61"/>
      <c r="AW18431" s="61"/>
      <c r="AX18431" s="61"/>
      <c r="AY18431" s="61"/>
      <c r="AZ18431" s="61"/>
      <c r="BA18431" s="61"/>
    </row>
    <row r="18432" spans="39:53" x14ac:dyDescent="0.2">
      <c r="AM18432" s="61"/>
      <c r="AN18432" s="61"/>
      <c r="AO18432" s="171"/>
      <c r="AP18432" s="61"/>
      <c r="AQ18432" s="61"/>
      <c r="AR18432" s="61"/>
      <c r="AS18432" s="61"/>
      <c r="AT18432" s="61"/>
      <c r="AU18432" s="61"/>
      <c r="AV18432" s="61"/>
      <c r="AW18432" s="61"/>
      <c r="AX18432" s="61"/>
      <c r="AY18432" s="61"/>
      <c r="AZ18432" s="61"/>
      <c r="BA18432" s="61"/>
    </row>
    <row r="18433" spans="39:53" x14ac:dyDescent="0.2">
      <c r="AM18433" s="61"/>
      <c r="AN18433" s="61"/>
      <c r="AO18433" s="171"/>
      <c r="AP18433" s="61"/>
      <c r="AQ18433" s="61"/>
      <c r="AR18433" s="61"/>
      <c r="AS18433" s="61"/>
      <c r="AT18433" s="61"/>
      <c r="AU18433" s="61"/>
      <c r="AV18433" s="61"/>
      <c r="AW18433" s="61"/>
      <c r="AX18433" s="61"/>
      <c r="AY18433" s="61"/>
      <c r="AZ18433" s="61"/>
      <c r="BA18433" s="61"/>
    </row>
    <row r="18434" spans="39:53" x14ac:dyDescent="0.2">
      <c r="AM18434" s="61"/>
      <c r="AN18434" s="61"/>
      <c r="AO18434" s="171"/>
      <c r="AP18434" s="61"/>
      <c r="AQ18434" s="61"/>
      <c r="AR18434" s="61"/>
      <c r="AS18434" s="61"/>
      <c r="AT18434" s="61"/>
      <c r="AU18434" s="61"/>
      <c r="AV18434" s="61"/>
      <c r="AW18434" s="61"/>
      <c r="AX18434" s="61"/>
      <c r="AY18434" s="61"/>
      <c r="AZ18434" s="61"/>
      <c r="BA18434" s="61"/>
    </row>
    <row r="18435" spans="39:53" x14ac:dyDescent="0.2">
      <c r="AM18435" s="61"/>
      <c r="AN18435" s="61"/>
      <c r="AO18435" s="171"/>
      <c r="AP18435" s="61"/>
      <c r="AQ18435" s="61"/>
      <c r="AR18435" s="61"/>
      <c r="AS18435" s="61"/>
      <c r="AT18435" s="61"/>
      <c r="AU18435" s="61"/>
      <c r="AV18435" s="61"/>
      <c r="AW18435" s="61"/>
      <c r="AX18435" s="61"/>
      <c r="AY18435" s="61"/>
      <c r="AZ18435" s="61"/>
      <c r="BA18435" s="61"/>
    </row>
    <row r="18436" spans="39:53" x14ac:dyDescent="0.2">
      <c r="AM18436" s="61"/>
      <c r="AN18436" s="61"/>
      <c r="AO18436" s="171"/>
      <c r="AP18436" s="61"/>
      <c r="AQ18436" s="61"/>
      <c r="AR18436" s="61"/>
      <c r="AS18436" s="61"/>
      <c r="AT18436" s="61"/>
      <c r="AU18436" s="61"/>
      <c r="AV18436" s="61"/>
      <c r="AW18436" s="61"/>
      <c r="AX18436" s="61"/>
      <c r="AY18436" s="61"/>
      <c r="AZ18436" s="61"/>
      <c r="BA18436" s="61"/>
    </row>
    <row r="18437" spans="39:53" x14ac:dyDescent="0.2">
      <c r="AM18437" s="61"/>
      <c r="AN18437" s="61"/>
      <c r="AO18437" s="171"/>
      <c r="AP18437" s="61"/>
      <c r="AQ18437" s="61"/>
      <c r="AR18437" s="61"/>
      <c r="AS18437" s="61"/>
      <c r="AT18437" s="61"/>
      <c r="AU18437" s="61"/>
      <c r="AV18437" s="61"/>
      <c r="AW18437" s="61"/>
      <c r="AX18437" s="61"/>
      <c r="AY18437" s="61"/>
      <c r="AZ18437" s="61"/>
      <c r="BA18437" s="61"/>
    </row>
    <row r="18438" spans="39:53" x14ac:dyDescent="0.2">
      <c r="AM18438" s="61"/>
      <c r="AN18438" s="61"/>
      <c r="AO18438" s="171"/>
      <c r="AP18438" s="61"/>
      <c r="AQ18438" s="61"/>
      <c r="AR18438" s="61"/>
      <c r="AS18438" s="61"/>
      <c r="AT18438" s="61"/>
      <c r="AU18438" s="61"/>
      <c r="AV18438" s="61"/>
      <c r="AW18438" s="61"/>
      <c r="AX18438" s="61"/>
      <c r="AY18438" s="61"/>
      <c r="AZ18438" s="61"/>
      <c r="BA18438" s="61"/>
    </row>
    <row r="18439" spans="39:53" x14ac:dyDescent="0.2">
      <c r="AM18439" s="61"/>
      <c r="AN18439" s="61"/>
      <c r="AO18439" s="171"/>
      <c r="AP18439" s="61"/>
      <c r="AQ18439" s="61"/>
      <c r="AR18439" s="61"/>
      <c r="AS18439" s="61"/>
      <c r="AT18439" s="61"/>
      <c r="AU18439" s="61"/>
      <c r="AV18439" s="61"/>
      <c r="AW18439" s="61"/>
      <c r="AX18439" s="61"/>
      <c r="AY18439" s="61"/>
      <c r="AZ18439" s="61"/>
      <c r="BA18439" s="61"/>
    </row>
    <row r="18440" spans="39:53" x14ac:dyDescent="0.2">
      <c r="AM18440" s="61"/>
      <c r="AN18440" s="61"/>
      <c r="AO18440" s="171"/>
      <c r="AP18440" s="61"/>
      <c r="AQ18440" s="61"/>
      <c r="AR18440" s="61"/>
      <c r="AS18440" s="61"/>
      <c r="AT18440" s="61"/>
      <c r="AU18440" s="61"/>
      <c r="AV18440" s="61"/>
      <c r="AW18440" s="61"/>
      <c r="AX18440" s="61"/>
      <c r="AY18440" s="61"/>
      <c r="AZ18440" s="61"/>
      <c r="BA18440" s="61"/>
    </row>
    <row r="18441" spans="39:53" x14ac:dyDescent="0.2">
      <c r="AM18441" s="61"/>
      <c r="AN18441" s="61"/>
      <c r="AO18441" s="171"/>
      <c r="AP18441" s="61"/>
      <c r="AQ18441" s="61"/>
      <c r="AR18441" s="61"/>
      <c r="AS18441" s="61"/>
      <c r="AT18441" s="61"/>
      <c r="AU18441" s="61"/>
      <c r="AV18441" s="61"/>
      <c r="AW18441" s="61"/>
      <c r="AX18441" s="61"/>
      <c r="AY18441" s="61"/>
      <c r="AZ18441" s="61"/>
      <c r="BA18441" s="61"/>
    </row>
    <row r="18442" spans="39:53" x14ac:dyDescent="0.2">
      <c r="AM18442" s="61"/>
      <c r="AN18442" s="61"/>
      <c r="AO18442" s="171"/>
      <c r="AP18442" s="61"/>
      <c r="AQ18442" s="61"/>
      <c r="AR18442" s="61"/>
      <c r="AS18442" s="61"/>
      <c r="AT18442" s="61"/>
      <c r="AU18442" s="61"/>
      <c r="AV18442" s="61"/>
      <c r="AW18442" s="61"/>
      <c r="AX18442" s="61"/>
      <c r="AY18442" s="61"/>
      <c r="AZ18442" s="61"/>
      <c r="BA18442" s="61"/>
    </row>
    <row r="18443" spans="39:53" x14ac:dyDescent="0.2">
      <c r="AM18443" s="61"/>
      <c r="AN18443" s="61"/>
      <c r="AO18443" s="171"/>
      <c r="AP18443" s="61"/>
      <c r="AQ18443" s="61"/>
      <c r="AR18443" s="61"/>
      <c r="AS18443" s="61"/>
      <c r="AT18443" s="61"/>
      <c r="AU18443" s="61"/>
      <c r="AV18443" s="61"/>
      <c r="AW18443" s="61"/>
      <c r="AX18443" s="61"/>
      <c r="AY18443" s="61"/>
      <c r="AZ18443" s="61"/>
      <c r="BA18443" s="61"/>
    </row>
    <row r="18444" spans="39:53" x14ac:dyDescent="0.2">
      <c r="AM18444" s="61"/>
      <c r="AN18444" s="61"/>
      <c r="AO18444" s="171"/>
      <c r="AP18444" s="61"/>
      <c r="AQ18444" s="61"/>
      <c r="AR18444" s="61"/>
      <c r="AS18444" s="61"/>
      <c r="AT18444" s="61"/>
      <c r="AU18444" s="61"/>
      <c r="AV18444" s="61"/>
      <c r="AW18444" s="61"/>
      <c r="AX18444" s="61"/>
      <c r="AY18444" s="61"/>
      <c r="AZ18444" s="61"/>
      <c r="BA18444" s="61"/>
    </row>
    <row r="18445" spans="39:53" x14ac:dyDescent="0.2">
      <c r="AM18445" s="61"/>
      <c r="AN18445" s="61"/>
      <c r="AO18445" s="171"/>
      <c r="AP18445" s="61"/>
      <c r="AQ18445" s="61"/>
      <c r="AR18445" s="61"/>
      <c r="AS18445" s="61"/>
      <c r="AT18445" s="61"/>
      <c r="AU18445" s="61"/>
      <c r="AV18445" s="61"/>
      <c r="AW18445" s="61"/>
      <c r="AX18445" s="61"/>
      <c r="AY18445" s="61"/>
      <c r="AZ18445" s="61"/>
      <c r="BA18445" s="61"/>
    </row>
    <row r="18446" spans="39:53" x14ac:dyDescent="0.2">
      <c r="AM18446" s="61"/>
      <c r="AN18446" s="61"/>
      <c r="AO18446" s="171"/>
      <c r="AP18446" s="61"/>
      <c r="AQ18446" s="61"/>
      <c r="AR18446" s="61"/>
      <c r="AS18446" s="61"/>
      <c r="AT18446" s="61"/>
      <c r="AU18446" s="61"/>
      <c r="AV18446" s="61"/>
      <c r="AW18446" s="61"/>
      <c r="AX18446" s="61"/>
      <c r="AY18446" s="61"/>
      <c r="AZ18446" s="61"/>
      <c r="BA18446" s="61"/>
    </row>
    <row r="18447" spans="39:53" x14ac:dyDescent="0.2">
      <c r="AM18447" s="61"/>
      <c r="AN18447" s="61"/>
      <c r="AO18447" s="171"/>
      <c r="AP18447" s="61"/>
      <c r="AQ18447" s="61"/>
      <c r="AR18447" s="61"/>
      <c r="AS18447" s="61"/>
      <c r="AT18447" s="61"/>
      <c r="AU18447" s="61"/>
      <c r="AV18447" s="61"/>
      <c r="AW18447" s="61"/>
      <c r="AX18447" s="61"/>
      <c r="AY18447" s="61"/>
      <c r="AZ18447" s="61"/>
      <c r="BA18447" s="61"/>
    </row>
    <row r="18448" spans="39:53" x14ac:dyDescent="0.2">
      <c r="AM18448" s="61"/>
      <c r="AN18448" s="61"/>
      <c r="AO18448" s="171"/>
      <c r="AP18448" s="61"/>
      <c r="AQ18448" s="61"/>
      <c r="AR18448" s="61"/>
      <c r="AS18448" s="61"/>
      <c r="AT18448" s="61"/>
      <c r="AU18448" s="61"/>
      <c r="AV18448" s="61"/>
      <c r="AW18448" s="61"/>
      <c r="AX18448" s="61"/>
      <c r="AY18448" s="61"/>
      <c r="AZ18448" s="61"/>
      <c r="BA18448" s="61"/>
    </row>
    <row r="18449" spans="39:53" x14ac:dyDescent="0.2">
      <c r="AM18449" s="61"/>
      <c r="AN18449" s="61"/>
      <c r="AO18449" s="171"/>
      <c r="AP18449" s="61"/>
      <c r="AQ18449" s="61"/>
      <c r="AR18449" s="61"/>
      <c r="AS18449" s="61"/>
      <c r="AT18449" s="61"/>
      <c r="AU18449" s="61"/>
      <c r="AV18449" s="61"/>
      <c r="AW18449" s="61"/>
      <c r="AX18449" s="61"/>
      <c r="AY18449" s="61"/>
      <c r="AZ18449" s="61"/>
      <c r="BA18449" s="61"/>
    </row>
    <row r="18450" spans="39:53" x14ac:dyDescent="0.2">
      <c r="AM18450" s="61"/>
      <c r="AN18450" s="61"/>
      <c r="AO18450" s="171"/>
      <c r="AP18450" s="61"/>
      <c r="AQ18450" s="61"/>
      <c r="AR18450" s="61"/>
      <c r="AS18450" s="61"/>
      <c r="AT18450" s="61"/>
      <c r="AU18450" s="61"/>
      <c r="AV18450" s="61"/>
      <c r="AW18450" s="61"/>
      <c r="AX18450" s="61"/>
      <c r="AY18450" s="61"/>
      <c r="AZ18450" s="61"/>
      <c r="BA18450" s="61"/>
    </row>
    <row r="18451" spans="39:53" x14ac:dyDescent="0.2">
      <c r="AM18451" s="61"/>
      <c r="AN18451" s="61"/>
      <c r="AO18451" s="171"/>
      <c r="AP18451" s="61"/>
      <c r="AQ18451" s="61"/>
      <c r="AR18451" s="61"/>
      <c r="AS18451" s="61"/>
      <c r="AT18451" s="61"/>
      <c r="AU18451" s="61"/>
      <c r="AV18451" s="61"/>
      <c r="AW18451" s="61"/>
      <c r="AX18451" s="61"/>
      <c r="AY18451" s="61"/>
      <c r="AZ18451" s="61"/>
      <c r="BA18451" s="61"/>
    </row>
    <row r="18452" spans="39:53" x14ac:dyDescent="0.2">
      <c r="AM18452" s="61"/>
      <c r="AN18452" s="61"/>
      <c r="AO18452" s="171"/>
      <c r="AP18452" s="61"/>
      <c r="AQ18452" s="61"/>
      <c r="AR18452" s="61"/>
      <c r="AS18452" s="61"/>
      <c r="AT18452" s="61"/>
      <c r="AU18452" s="61"/>
      <c r="AV18452" s="61"/>
      <c r="AW18452" s="61"/>
      <c r="AX18452" s="61"/>
      <c r="AY18452" s="61"/>
      <c r="AZ18452" s="61"/>
      <c r="BA18452" s="61"/>
    </row>
    <row r="18453" spans="39:53" x14ac:dyDescent="0.2">
      <c r="AM18453" s="61"/>
      <c r="AN18453" s="61"/>
      <c r="AO18453" s="171"/>
      <c r="AP18453" s="61"/>
      <c r="AQ18453" s="61"/>
      <c r="AR18453" s="61"/>
      <c r="AS18453" s="61"/>
      <c r="AT18453" s="61"/>
      <c r="AU18453" s="61"/>
      <c r="AV18453" s="61"/>
      <c r="AW18453" s="61"/>
      <c r="AX18453" s="61"/>
      <c r="AY18453" s="61"/>
      <c r="AZ18453" s="61"/>
      <c r="BA18453" s="61"/>
    </row>
    <row r="18454" spans="39:53" x14ac:dyDescent="0.2">
      <c r="AM18454" s="61"/>
      <c r="AN18454" s="61"/>
      <c r="AO18454" s="171"/>
      <c r="AP18454" s="61"/>
      <c r="AQ18454" s="61"/>
      <c r="AR18454" s="61"/>
      <c r="AS18454" s="61"/>
      <c r="AT18454" s="61"/>
      <c r="AU18454" s="61"/>
      <c r="AV18454" s="61"/>
      <c r="AW18454" s="61"/>
      <c r="AX18454" s="61"/>
      <c r="AY18454" s="61"/>
      <c r="AZ18454" s="61"/>
      <c r="BA18454" s="61"/>
    </row>
    <row r="18455" spans="39:53" x14ac:dyDescent="0.2">
      <c r="AM18455" s="61"/>
      <c r="AN18455" s="61"/>
      <c r="AO18455" s="171"/>
      <c r="AP18455" s="61"/>
      <c r="AQ18455" s="61"/>
      <c r="AR18455" s="61"/>
      <c r="AS18455" s="61"/>
      <c r="AT18455" s="61"/>
      <c r="AU18455" s="61"/>
      <c r="AV18455" s="61"/>
      <c r="AW18455" s="61"/>
      <c r="AX18455" s="61"/>
      <c r="AY18455" s="61"/>
      <c r="AZ18455" s="61"/>
      <c r="BA18455" s="61"/>
    </row>
    <row r="18456" spans="39:53" x14ac:dyDescent="0.2">
      <c r="AM18456" s="61"/>
      <c r="AN18456" s="61"/>
      <c r="AO18456" s="171"/>
      <c r="AP18456" s="61"/>
      <c r="AQ18456" s="61"/>
      <c r="AR18456" s="61"/>
      <c r="AS18456" s="61"/>
      <c r="AT18456" s="61"/>
      <c r="AU18456" s="61"/>
      <c r="AV18456" s="61"/>
      <c r="AW18456" s="61"/>
      <c r="AX18456" s="61"/>
      <c r="AY18456" s="61"/>
      <c r="AZ18456" s="61"/>
      <c r="BA18456" s="61"/>
    </row>
    <row r="18457" spans="39:53" x14ac:dyDescent="0.2">
      <c r="AM18457" s="61"/>
      <c r="AN18457" s="61"/>
      <c r="AO18457" s="171"/>
      <c r="AP18457" s="61"/>
      <c r="AQ18457" s="61"/>
      <c r="AR18457" s="61"/>
      <c r="AS18457" s="61"/>
      <c r="AT18457" s="61"/>
      <c r="AU18457" s="61"/>
      <c r="AV18457" s="61"/>
      <c r="AW18457" s="61"/>
      <c r="AX18457" s="61"/>
      <c r="AY18457" s="61"/>
      <c r="AZ18457" s="61"/>
      <c r="BA18457" s="61"/>
    </row>
    <row r="18458" spans="39:53" x14ac:dyDescent="0.2">
      <c r="AM18458" s="61"/>
      <c r="AN18458" s="61"/>
      <c r="AO18458" s="171"/>
      <c r="AP18458" s="61"/>
      <c r="AQ18458" s="61"/>
      <c r="AR18458" s="61"/>
      <c r="AS18458" s="61"/>
      <c r="AT18458" s="61"/>
      <c r="AU18458" s="61"/>
      <c r="AV18458" s="61"/>
      <c r="AW18458" s="61"/>
      <c r="AX18458" s="61"/>
      <c r="AY18458" s="61"/>
      <c r="AZ18458" s="61"/>
      <c r="BA18458" s="61"/>
    </row>
    <row r="18459" spans="39:53" x14ac:dyDescent="0.2">
      <c r="AM18459" s="61"/>
      <c r="AN18459" s="61"/>
      <c r="AO18459" s="171"/>
      <c r="AP18459" s="61"/>
      <c r="AQ18459" s="61"/>
      <c r="AR18459" s="61"/>
      <c r="AS18459" s="61"/>
      <c r="AT18459" s="61"/>
      <c r="AU18459" s="61"/>
      <c r="AV18459" s="61"/>
      <c r="AW18459" s="61"/>
      <c r="AX18459" s="61"/>
      <c r="AY18459" s="61"/>
      <c r="AZ18459" s="61"/>
      <c r="BA18459" s="61"/>
    </row>
    <row r="18460" spans="39:53" x14ac:dyDescent="0.2">
      <c r="AM18460" s="61"/>
      <c r="AN18460" s="61"/>
      <c r="AO18460" s="171"/>
      <c r="AP18460" s="61"/>
      <c r="AQ18460" s="61"/>
      <c r="AR18460" s="61"/>
      <c r="AS18460" s="61"/>
      <c r="AT18460" s="61"/>
      <c r="AU18460" s="61"/>
      <c r="AV18460" s="61"/>
      <c r="AW18460" s="61"/>
      <c r="AX18460" s="61"/>
      <c r="AY18460" s="61"/>
      <c r="AZ18460" s="61"/>
      <c r="BA18460" s="61"/>
    </row>
    <row r="18461" spans="39:53" x14ac:dyDescent="0.2">
      <c r="AM18461" s="61"/>
      <c r="AN18461" s="61"/>
      <c r="AO18461" s="171"/>
      <c r="AP18461" s="61"/>
      <c r="AQ18461" s="61"/>
      <c r="AR18461" s="61"/>
      <c r="AS18461" s="61"/>
      <c r="AT18461" s="61"/>
      <c r="AU18461" s="61"/>
      <c r="AV18461" s="61"/>
      <c r="AW18461" s="61"/>
      <c r="AX18461" s="61"/>
      <c r="AY18461" s="61"/>
      <c r="AZ18461" s="61"/>
      <c r="BA18461" s="61"/>
    </row>
    <row r="18462" spans="39:53" x14ac:dyDescent="0.2">
      <c r="AM18462" s="61"/>
      <c r="AN18462" s="61"/>
      <c r="AO18462" s="171"/>
      <c r="AP18462" s="61"/>
      <c r="AQ18462" s="61"/>
      <c r="AR18462" s="61"/>
      <c r="AS18462" s="61"/>
      <c r="AT18462" s="61"/>
      <c r="AU18462" s="61"/>
      <c r="AV18462" s="61"/>
      <c r="AW18462" s="61"/>
      <c r="AX18462" s="61"/>
      <c r="AY18462" s="61"/>
      <c r="AZ18462" s="61"/>
      <c r="BA18462" s="61"/>
    </row>
    <row r="18463" spans="39:53" x14ac:dyDescent="0.2">
      <c r="AM18463" s="61"/>
      <c r="AN18463" s="61"/>
      <c r="AO18463" s="171"/>
      <c r="AP18463" s="61"/>
      <c r="AQ18463" s="61"/>
      <c r="AR18463" s="61"/>
      <c r="AS18463" s="61"/>
      <c r="AT18463" s="61"/>
      <c r="AU18463" s="61"/>
      <c r="AV18463" s="61"/>
      <c r="AW18463" s="61"/>
      <c r="AX18463" s="61"/>
      <c r="AY18463" s="61"/>
      <c r="AZ18463" s="61"/>
      <c r="BA18463" s="61"/>
    </row>
    <row r="18464" spans="39:53" x14ac:dyDescent="0.2">
      <c r="AM18464" s="61"/>
      <c r="AN18464" s="61"/>
      <c r="AO18464" s="171"/>
      <c r="AP18464" s="61"/>
      <c r="AQ18464" s="61"/>
      <c r="AR18464" s="61"/>
      <c r="AS18464" s="61"/>
      <c r="AT18464" s="61"/>
      <c r="AU18464" s="61"/>
      <c r="AV18464" s="61"/>
      <c r="AW18464" s="61"/>
      <c r="AX18464" s="61"/>
      <c r="AY18464" s="61"/>
      <c r="AZ18464" s="61"/>
      <c r="BA18464" s="61"/>
    </row>
    <row r="18465" spans="39:53" x14ac:dyDescent="0.2">
      <c r="AM18465" s="61"/>
      <c r="AN18465" s="61"/>
      <c r="AO18465" s="171"/>
      <c r="AP18465" s="61"/>
      <c r="AQ18465" s="61"/>
      <c r="AR18465" s="61"/>
      <c r="AS18465" s="61"/>
      <c r="AT18465" s="61"/>
      <c r="AU18465" s="61"/>
      <c r="AV18465" s="61"/>
      <c r="AW18465" s="61"/>
      <c r="AX18465" s="61"/>
      <c r="AY18465" s="61"/>
      <c r="AZ18465" s="61"/>
      <c r="BA18465" s="61"/>
    </row>
    <row r="18466" spans="39:53" x14ac:dyDescent="0.2">
      <c r="AM18466" s="61"/>
      <c r="AN18466" s="61"/>
      <c r="AO18466" s="171"/>
      <c r="AP18466" s="61"/>
      <c r="AQ18466" s="61"/>
      <c r="AR18466" s="61"/>
      <c r="AS18466" s="61"/>
      <c r="AT18466" s="61"/>
      <c r="AU18466" s="61"/>
      <c r="AV18466" s="61"/>
      <c r="AW18466" s="61"/>
      <c r="AX18466" s="61"/>
      <c r="AY18466" s="61"/>
      <c r="AZ18466" s="61"/>
      <c r="BA18466" s="61"/>
    </row>
    <row r="18467" spans="39:53" x14ac:dyDescent="0.2">
      <c r="AM18467" s="61"/>
      <c r="AN18467" s="61"/>
      <c r="AO18467" s="171"/>
      <c r="AP18467" s="61"/>
      <c r="AQ18467" s="61"/>
      <c r="AR18467" s="61"/>
      <c r="AS18467" s="61"/>
      <c r="AT18467" s="61"/>
      <c r="AU18467" s="61"/>
      <c r="AV18467" s="61"/>
      <c r="AW18467" s="61"/>
      <c r="AX18467" s="61"/>
      <c r="AY18467" s="61"/>
      <c r="AZ18467" s="61"/>
      <c r="BA18467" s="61"/>
    </row>
    <row r="18468" spans="39:53" x14ac:dyDescent="0.2">
      <c r="AM18468" s="61"/>
      <c r="AN18468" s="61"/>
      <c r="AO18468" s="171"/>
      <c r="AP18468" s="61"/>
      <c r="AQ18468" s="61"/>
      <c r="AR18468" s="61"/>
      <c r="AS18468" s="61"/>
      <c r="AT18468" s="61"/>
      <c r="AU18468" s="61"/>
      <c r="AV18468" s="61"/>
      <c r="AW18468" s="61"/>
      <c r="AX18468" s="61"/>
      <c r="AY18468" s="61"/>
      <c r="AZ18468" s="61"/>
      <c r="BA18468" s="61"/>
    </row>
    <row r="18469" spans="39:53" x14ac:dyDescent="0.2">
      <c r="AM18469" s="61"/>
      <c r="AN18469" s="61"/>
      <c r="AO18469" s="171"/>
      <c r="AP18469" s="61"/>
      <c r="AQ18469" s="61"/>
      <c r="AR18469" s="61"/>
      <c r="AS18469" s="61"/>
      <c r="AT18469" s="61"/>
      <c r="AU18469" s="61"/>
      <c r="AV18469" s="61"/>
      <c r="AW18469" s="61"/>
      <c r="AX18469" s="61"/>
      <c r="AY18469" s="61"/>
      <c r="AZ18469" s="61"/>
      <c r="BA18469" s="61"/>
    </row>
    <row r="18470" spans="39:53" x14ac:dyDescent="0.2">
      <c r="AM18470" s="61"/>
      <c r="AN18470" s="61"/>
      <c r="AO18470" s="171"/>
      <c r="AP18470" s="61"/>
      <c r="AQ18470" s="61"/>
      <c r="AR18470" s="61"/>
      <c r="AS18470" s="61"/>
      <c r="AT18470" s="61"/>
      <c r="AU18470" s="61"/>
      <c r="AV18470" s="61"/>
      <c r="AW18470" s="61"/>
      <c r="AX18470" s="61"/>
      <c r="AY18470" s="61"/>
      <c r="AZ18470" s="61"/>
      <c r="BA18470" s="61"/>
    </row>
    <row r="18471" spans="39:53" x14ac:dyDescent="0.2">
      <c r="AM18471" s="61"/>
      <c r="AN18471" s="61"/>
      <c r="AO18471" s="171"/>
      <c r="AP18471" s="61"/>
      <c r="AQ18471" s="61"/>
      <c r="AR18471" s="61"/>
      <c r="AS18471" s="61"/>
      <c r="AT18471" s="61"/>
      <c r="AU18471" s="61"/>
      <c r="AV18471" s="61"/>
      <c r="AW18471" s="61"/>
      <c r="AX18471" s="61"/>
      <c r="AY18471" s="61"/>
      <c r="AZ18471" s="61"/>
      <c r="BA18471" s="61"/>
    </row>
    <row r="18472" spans="39:53" x14ac:dyDescent="0.2">
      <c r="AM18472" s="61"/>
      <c r="AN18472" s="61"/>
      <c r="AO18472" s="171"/>
      <c r="AP18472" s="61"/>
      <c r="AQ18472" s="61"/>
      <c r="AR18472" s="61"/>
      <c r="AS18472" s="61"/>
      <c r="AT18472" s="61"/>
      <c r="AU18472" s="61"/>
      <c r="AV18472" s="61"/>
      <c r="AW18472" s="61"/>
      <c r="AX18472" s="61"/>
      <c r="AY18472" s="61"/>
      <c r="AZ18472" s="61"/>
      <c r="BA18472" s="61"/>
    </row>
    <row r="18473" spans="39:53" x14ac:dyDescent="0.2">
      <c r="AM18473" s="61"/>
      <c r="AN18473" s="61"/>
      <c r="AO18473" s="171"/>
      <c r="AP18473" s="61"/>
      <c r="AQ18473" s="61"/>
      <c r="AR18473" s="61"/>
      <c r="AS18473" s="61"/>
      <c r="AT18473" s="61"/>
      <c r="AU18473" s="61"/>
      <c r="AV18473" s="61"/>
      <c r="AW18473" s="61"/>
      <c r="AX18473" s="61"/>
      <c r="AY18473" s="61"/>
      <c r="AZ18473" s="61"/>
      <c r="BA18473" s="61"/>
    </row>
    <row r="18474" spans="39:53" x14ac:dyDescent="0.2">
      <c r="AM18474" s="61"/>
      <c r="AN18474" s="61"/>
      <c r="AO18474" s="171"/>
      <c r="AP18474" s="61"/>
      <c r="AQ18474" s="61"/>
      <c r="AR18474" s="61"/>
      <c r="AS18474" s="61"/>
      <c r="AT18474" s="61"/>
      <c r="AU18474" s="61"/>
      <c r="AV18474" s="61"/>
      <c r="AW18474" s="61"/>
      <c r="AX18474" s="61"/>
      <c r="AY18474" s="61"/>
      <c r="AZ18474" s="61"/>
      <c r="BA18474" s="61"/>
    </row>
    <row r="18475" spans="39:53" x14ac:dyDescent="0.2">
      <c r="AM18475" s="61"/>
      <c r="AN18475" s="61"/>
      <c r="AO18475" s="171"/>
      <c r="AP18475" s="61"/>
      <c r="AQ18475" s="61"/>
      <c r="AR18475" s="61"/>
      <c r="AS18475" s="61"/>
      <c r="AT18475" s="61"/>
      <c r="AU18475" s="61"/>
      <c r="AV18475" s="61"/>
      <c r="AW18475" s="61"/>
      <c r="AX18475" s="61"/>
      <c r="AY18475" s="61"/>
      <c r="AZ18475" s="61"/>
      <c r="BA18475" s="61"/>
    </row>
    <row r="18476" spans="39:53" x14ac:dyDescent="0.2">
      <c r="AM18476" s="61"/>
      <c r="AN18476" s="61"/>
      <c r="AO18476" s="171"/>
      <c r="AP18476" s="61"/>
      <c r="AQ18476" s="61"/>
      <c r="AR18476" s="61"/>
      <c r="AS18476" s="61"/>
      <c r="AT18476" s="61"/>
      <c r="AU18476" s="61"/>
      <c r="AV18476" s="61"/>
      <c r="AW18476" s="61"/>
      <c r="AX18476" s="61"/>
      <c r="AY18476" s="61"/>
      <c r="AZ18476" s="61"/>
      <c r="BA18476" s="61"/>
    </row>
    <row r="18477" spans="39:53" x14ac:dyDescent="0.2">
      <c r="AM18477" s="61"/>
      <c r="AN18477" s="61"/>
      <c r="AO18477" s="171"/>
      <c r="AP18477" s="61"/>
      <c r="AQ18477" s="61"/>
      <c r="AR18477" s="61"/>
      <c r="AS18477" s="61"/>
      <c r="AT18477" s="61"/>
      <c r="AU18477" s="61"/>
      <c r="AV18477" s="61"/>
      <c r="AW18477" s="61"/>
      <c r="AX18477" s="61"/>
      <c r="AY18477" s="61"/>
      <c r="AZ18477" s="61"/>
      <c r="BA18477" s="61"/>
    </row>
    <row r="18478" spans="39:53" x14ac:dyDescent="0.2">
      <c r="AM18478" s="61"/>
      <c r="AN18478" s="61"/>
      <c r="AO18478" s="171"/>
      <c r="AP18478" s="61"/>
      <c r="AQ18478" s="61"/>
      <c r="AR18478" s="61"/>
      <c r="AS18478" s="61"/>
      <c r="AT18478" s="61"/>
      <c r="AU18478" s="61"/>
      <c r="AV18478" s="61"/>
      <c r="AW18478" s="61"/>
      <c r="AX18478" s="61"/>
      <c r="AY18478" s="61"/>
      <c r="AZ18478" s="61"/>
      <c r="BA18478" s="61"/>
    </row>
    <row r="18479" spans="39:53" x14ac:dyDescent="0.2">
      <c r="AM18479" s="61"/>
      <c r="AN18479" s="61"/>
      <c r="AO18479" s="171"/>
      <c r="AP18479" s="61"/>
      <c r="AQ18479" s="61"/>
      <c r="AR18479" s="61"/>
      <c r="AS18479" s="61"/>
      <c r="AT18479" s="61"/>
      <c r="AU18479" s="61"/>
      <c r="AV18479" s="61"/>
      <c r="AW18479" s="61"/>
      <c r="AX18479" s="61"/>
      <c r="AY18479" s="61"/>
      <c r="AZ18479" s="61"/>
      <c r="BA18479" s="61"/>
    </row>
    <row r="18480" spans="39:53" x14ac:dyDescent="0.2">
      <c r="AM18480" s="61"/>
      <c r="AN18480" s="61"/>
      <c r="AO18480" s="171"/>
      <c r="AP18480" s="61"/>
      <c r="AQ18480" s="61"/>
      <c r="AR18480" s="61"/>
      <c r="AS18480" s="61"/>
      <c r="AT18480" s="61"/>
      <c r="AU18480" s="61"/>
      <c r="AV18480" s="61"/>
      <c r="AW18480" s="61"/>
      <c r="AX18480" s="61"/>
      <c r="AY18480" s="61"/>
      <c r="AZ18480" s="61"/>
      <c r="BA18480" s="61"/>
    </row>
    <row r="18481" spans="39:53" x14ac:dyDescent="0.2">
      <c r="AM18481" s="61"/>
      <c r="AN18481" s="61"/>
      <c r="AO18481" s="171"/>
      <c r="AP18481" s="61"/>
      <c r="AQ18481" s="61"/>
      <c r="AR18481" s="61"/>
      <c r="AS18481" s="61"/>
      <c r="AT18481" s="61"/>
      <c r="AU18481" s="61"/>
      <c r="AV18481" s="61"/>
      <c r="AW18481" s="61"/>
      <c r="AX18481" s="61"/>
      <c r="AY18481" s="61"/>
      <c r="AZ18481" s="61"/>
      <c r="BA18481" s="61"/>
    </row>
    <row r="18482" spans="39:53" x14ac:dyDescent="0.2">
      <c r="AM18482" s="61"/>
      <c r="AN18482" s="61"/>
      <c r="AO18482" s="171"/>
      <c r="AP18482" s="61"/>
      <c r="AQ18482" s="61"/>
      <c r="AR18482" s="61"/>
      <c r="AS18482" s="61"/>
      <c r="AT18482" s="61"/>
      <c r="AU18482" s="61"/>
      <c r="AV18482" s="61"/>
      <c r="AW18482" s="61"/>
      <c r="AX18482" s="61"/>
      <c r="AY18482" s="61"/>
      <c r="AZ18482" s="61"/>
      <c r="BA18482" s="61"/>
    </row>
    <row r="18483" spans="39:53" x14ac:dyDescent="0.2">
      <c r="AM18483" s="61"/>
      <c r="AN18483" s="61"/>
      <c r="AO18483" s="171"/>
      <c r="AP18483" s="61"/>
      <c r="AQ18483" s="61"/>
      <c r="AR18483" s="61"/>
      <c r="AS18483" s="61"/>
      <c r="AT18483" s="61"/>
      <c r="AU18483" s="61"/>
      <c r="AV18483" s="61"/>
      <c r="AW18483" s="61"/>
      <c r="AX18483" s="61"/>
      <c r="AY18483" s="61"/>
      <c r="AZ18483" s="61"/>
      <c r="BA18483" s="61"/>
    </row>
    <row r="18484" spans="39:53" x14ac:dyDescent="0.2">
      <c r="AM18484" s="61"/>
      <c r="AN18484" s="61"/>
      <c r="AO18484" s="171"/>
      <c r="AP18484" s="61"/>
      <c r="AQ18484" s="61"/>
      <c r="AR18484" s="61"/>
      <c r="AS18484" s="61"/>
      <c r="AT18484" s="61"/>
      <c r="AU18484" s="61"/>
      <c r="AV18484" s="61"/>
      <c r="AW18484" s="61"/>
      <c r="AX18484" s="61"/>
      <c r="AY18484" s="61"/>
      <c r="AZ18484" s="61"/>
      <c r="BA18484" s="61"/>
    </row>
    <row r="18485" spans="39:53" x14ac:dyDescent="0.2">
      <c r="AM18485" s="61"/>
      <c r="AN18485" s="61"/>
      <c r="AO18485" s="171"/>
      <c r="AP18485" s="61"/>
      <c r="AQ18485" s="61"/>
      <c r="AR18485" s="61"/>
      <c r="AS18485" s="61"/>
      <c r="AT18485" s="61"/>
      <c r="AU18485" s="61"/>
      <c r="AV18485" s="61"/>
      <c r="AW18485" s="61"/>
      <c r="AX18485" s="61"/>
      <c r="AY18485" s="61"/>
      <c r="AZ18485" s="61"/>
      <c r="BA18485" s="61"/>
    </row>
    <row r="18486" spans="39:53" x14ac:dyDescent="0.2">
      <c r="AM18486" s="61"/>
      <c r="AN18486" s="61"/>
      <c r="AO18486" s="171"/>
      <c r="AP18486" s="61"/>
      <c r="AQ18486" s="61"/>
      <c r="AR18486" s="61"/>
      <c r="AS18486" s="61"/>
      <c r="AT18486" s="61"/>
      <c r="AU18486" s="61"/>
      <c r="AV18486" s="61"/>
      <c r="AW18486" s="61"/>
      <c r="AX18486" s="61"/>
      <c r="AY18486" s="61"/>
      <c r="AZ18486" s="61"/>
      <c r="BA18486" s="61"/>
    </row>
    <row r="18487" spans="39:53" x14ac:dyDescent="0.2">
      <c r="AM18487" s="61"/>
      <c r="AN18487" s="61"/>
      <c r="AO18487" s="171"/>
      <c r="AP18487" s="61"/>
      <c r="AQ18487" s="61"/>
      <c r="AR18487" s="61"/>
      <c r="AS18487" s="61"/>
      <c r="AT18487" s="61"/>
      <c r="AU18487" s="61"/>
      <c r="AV18487" s="61"/>
      <c r="AW18487" s="61"/>
      <c r="AX18487" s="61"/>
      <c r="AY18487" s="61"/>
      <c r="AZ18487" s="61"/>
      <c r="BA18487" s="61"/>
    </row>
    <row r="18488" spans="39:53" x14ac:dyDescent="0.2">
      <c r="AM18488" s="61"/>
      <c r="AN18488" s="61"/>
      <c r="AO18488" s="171"/>
      <c r="AP18488" s="61"/>
      <c r="AQ18488" s="61"/>
      <c r="AR18488" s="61"/>
      <c r="AS18488" s="61"/>
      <c r="AT18488" s="61"/>
      <c r="AU18488" s="61"/>
      <c r="AV18488" s="61"/>
      <c r="AW18488" s="61"/>
      <c r="AX18488" s="61"/>
      <c r="AY18488" s="61"/>
      <c r="AZ18488" s="61"/>
      <c r="BA18488" s="61"/>
    </row>
    <row r="18489" spans="39:53" x14ac:dyDescent="0.2">
      <c r="AM18489" s="61"/>
      <c r="AN18489" s="61"/>
      <c r="AO18489" s="171"/>
      <c r="AP18489" s="61"/>
      <c r="AQ18489" s="61"/>
      <c r="AR18489" s="61"/>
      <c r="AS18489" s="61"/>
      <c r="AT18489" s="61"/>
      <c r="AU18489" s="61"/>
      <c r="AV18489" s="61"/>
      <c r="AW18489" s="61"/>
      <c r="AX18489" s="61"/>
      <c r="AY18489" s="61"/>
      <c r="AZ18489" s="61"/>
      <c r="BA18489" s="61"/>
    </row>
    <row r="18490" spans="39:53" x14ac:dyDescent="0.2">
      <c r="AM18490" s="61"/>
      <c r="AN18490" s="61"/>
      <c r="AO18490" s="171"/>
      <c r="AP18490" s="61"/>
      <c r="AQ18490" s="61"/>
      <c r="AR18490" s="61"/>
      <c r="AS18490" s="61"/>
      <c r="AT18490" s="61"/>
      <c r="AU18490" s="61"/>
      <c r="AV18490" s="61"/>
      <c r="AW18490" s="61"/>
      <c r="AX18490" s="61"/>
      <c r="AY18490" s="61"/>
      <c r="AZ18490" s="61"/>
      <c r="BA18490" s="61"/>
    </row>
    <row r="18491" spans="39:53" x14ac:dyDescent="0.2">
      <c r="AM18491" s="61"/>
      <c r="AN18491" s="61"/>
      <c r="AO18491" s="171"/>
      <c r="AP18491" s="61"/>
      <c r="AQ18491" s="61"/>
      <c r="AR18491" s="61"/>
      <c r="AS18491" s="61"/>
      <c r="AT18491" s="61"/>
      <c r="AU18491" s="61"/>
      <c r="AV18491" s="61"/>
      <c r="AW18491" s="61"/>
      <c r="AX18491" s="61"/>
      <c r="AY18491" s="61"/>
      <c r="AZ18491" s="61"/>
      <c r="BA18491" s="61"/>
    </row>
    <row r="18492" spans="39:53" x14ac:dyDescent="0.2">
      <c r="AM18492" s="61"/>
      <c r="AN18492" s="61"/>
      <c r="AO18492" s="171"/>
      <c r="AP18492" s="61"/>
      <c r="AQ18492" s="61"/>
      <c r="AR18492" s="61"/>
      <c r="AS18492" s="61"/>
      <c r="AT18492" s="61"/>
      <c r="AU18492" s="61"/>
      <c r="AV18492" s="61"/>
      <c r="AW18492" s="61"/>
      <c r="AX18492" s="61"/>
      <c r="AY18492" s="61"/>
      <c r="AZ18492" s="61"/>
      <c r="BA18492" s="61"/>
    </row>
    <row r="18493" spans="39:53" x14ac:dyDescent="0.2">
      <c r="AM18493" s="61"/>
      <c r="AN18493" s="61"/>
      <c r="AO18493" s="171"/>
      <c r="AP18493" s="61"/>
      <c r="AQ18493" s="61"/>
      <c r="AR18493" s="61"/>
      <c r="AS18493" s="61"/>
      <c r="AT18493" s="61"/>
      <c r="AU18493" s="61"/>
      <c r="AV18493" s="61"/>
      <c r="AW18493" s="61"/>
      <c r="AX18493" s="61"/>
      <c r="AY18493" s="61"/>
      <c r="AZ18493" s="61"/>
      <c r="BA18493" s="61"/>
    </row>
    <row r="18494" spans="39:53" x14ac:dyDescent="0.2">
      <c r="AM18494" s="61"/>
      <c r="AN18494" s="61"/>
      <c r="AO18494" s="171"/>
      <c r="AP18494" s="61"/>
      <c r="AQ18494" s="61"/>
      <c r="AR18494" s="61"/>
      <c r="AS18494" s="61"/>
      <c r="AT18494" s="61"/>
      <c r="AU18494" s="61"/>
      <c r="AV18494" s="61"/>
      <c r="AW18494" s="61"/>
      <c r="AX18494" s="61"/>
      <c r="AY18494" s="61"/>
      <c r="AZ18494" s="61"/>
      <c r="BA18494" s="61"/>
    </row>
    <row r="18495" spans="39:53" x14ac:dyDescent="0.2">
      <c r="AM18495" s="61"/>
      <c r="AN18495" s="61"/>
      <c r="AO18495" s="171"/>
      <c r="AP18495" s="61"/>
      <c r="AQ18495" s="61"/>
      <c r="AR18495" s="61"/>
      <c r="AS18495" s="61"/>
      <c r="AT18495" s="61"/>
      <c r="AU18495" s="61"/>
      <c r="AV18495" s="61"/>
      <c r="AW18495" s="61"/>
      <c r="AX18495" s="61"/>
      <c r="AY18495" s="61"/>
      <c r="AZ18495" s="61"/>
      <c r="BA18495" s="61"/>
    </row>
    <row r="18496" spans="39:53" x14ac:dyDescent="0.2">
      <c r="AM18496" s="61"/>
      <c r="AN18496" s="61"/>
      <c r="AO18496" s="171"/>
      <c r="AP18496" s="61"/>
      <c r="AQ18496" s="61"/>
      <c r="AR18496" s="61"/>
      <c r="AS18496" s="61"/>
      <c r="AT18496" s="61"/>
      <c r="AU18496" s="61"/>
      <c r="AV18496" s="61"/>
      <c r="AW18496" s="61"/>
      <c r="AX18496" s="61"/>
      <c r="AY18496" s="61"/>
      <c r="AZ18496" s="61"/>
      <c r="BA18496" s="61"/>
    </row>
    <row r="18497" spans="39:53" x14ac:dyDescent="0.2">
      <c r="AM18497" s="61"/>
      <c r="AN18497" s="61"/>
      <c r="AO18497" s="171"/>
      <c r="AP18497" s="61"/>
      <c r="AQ18497" s="61"/>
      <c r="AR18497" s="61"/>
      <c r="AS18497" s="61"/>
      <c r="AT18497" s="61"/>
      <c r="AU18497" s="61"/>
      <c r="AV18497" s="61"/>
      <c r="AW18497" s="61"/>
      <c r="AX18497" s="61"/>
      <c r="AY18497" s="61"/>
      <c r="AZ18497" s="61"/>
      <c r="BA18497" s="61"/>
    </row>
    <row r="18498" spans="39:53" x14ac:dyDescent="0.2">
      <c r="AM18498" s="61"/>
      <c r="AN18498" s="61"/>
      <c r="AO18498" s="171"/>
      <c r="AP18498" s="61"/>
      <c r="AQ18498" s="61"/>
      <c r="AR18498" s="61"/>
      <c r="AS18498" s="61"/>
      <c r="AT18498" s="61"/>
      <c r="AU18498" s="61"/>
      <c r="AV18498" s="61"/>
      <c r="AW18498" s="61"/>
      <c r="AX18498" s="61"/>
      <c r="AY18498" s="61"/>
      <c r="AZ18498" s="61"/>
      <c r="BA18498" s="61"/>
    </row>
    <row r="18499" spans="39:53" x14ac:dyDescent="0.2">
      <c r="AM18499" s="61"/>
      <c r="AN18499" s="61"/>
      <c r="AO18499" s="171"/>
      <c r="AP18499" s="61"/>
      <c r="AQ18499" s="61"/>
      <c r="AR18499" s="61"/>
      <c r="AS18499" s="61"/>
      <c r="AT18499" s="61"/>
      <c r="AU18499" s="61"/>
      <c r="AV18499" s="61"/>
      <c r="AW18499" s="61"/>
      <c r="AX18499" s="61"/>
      <c r="AY18499" s="61"/>
      <c r="AZ18499" s="61"/>
      <c r="BA18499" s="61"/>
    </row>
    <row r="18500" spans="39:53" x14ac:dyDescent="0.2">
      <c r="AM18500" s="61"/>
      <c r="AN18500" s="61"/>
      <c r="AO18500" s="171"/>
      <c r="AP18500" s="61"/>
      <c r="AQ18500" s="61"/>
      <c r="AR18500" s="61"/>
      <c r="AS18500" s="61"/>
      <c r="AT18500" s="61"/>
      <c r="AU18500" s="61"/>
      <c r="AV18500" s="61"/>
      <c r="AW18500" s="61"/>
      <c r="AX18500" s="61"/>
      <c r="AY18500" s="61"/>
      <c r="AZ18500" s="61"/>
      <c r="BA18500" s="61"/>
    </row>
    <row r="18501" spans="39:53" x14ac:dyDescent="0.2">
      <c r="AM18501" s="61"/>
      <c r="AN18501" s="61"/>
      <c r="AO18501" s="171"/>
      <c r="AP18501" s="61"/>
      <c r="AQ18501" s="61"/>
      <c r="AR18501" s="61"/>
      <c r="AS18501" s="61"/>
      <c r="AT18501" s="61"/>
      <c r="AU18501" s="61"/>
      <c r="AV18501" s="61"/>
      <c r="AW18501" s="61"/>
      <c r="AX18501" s="61"/>
      <c r="AY18501" s="61"/>
      <c r="AZ18501" s="61"/>
      <c r="BA18501" s="61"/>
    </row>
    <row r="18502" spans="39:53" x14ac:dyDescent="0.2">
      <c r="AM18502" s="61"/>
      <c r="AN18502" s="61"/>
      <c r="AO18502" s="171"/>
      <c r="AP18502" s="61"/>
      <c r="AQ18502" s="61"/>
      <c r="AR18502" s="61"/>
      <c r="AS18502" s="61"/>
      <c r="AT18502" s="61"/>
      <c r="AU18502" s="61"/>
      <c r="AV18502" s="61"/>
      <c r="AW18502" s="61"/>
      <c r="AX18502" s="61"/>
      <c r="AY18502" s="61"/>
      <c r="AZ18502" s="61"/>
      <c r="BA18502" s="61"/>
    </row>
    <row r="18503" spans="39:53" x14ac:dyDescent="0.2">
      <c r="AM18503" s="61"/>
      <c r="AN18503" s="61"/>
      <c r="AO18503" s="171"/>
      <c r="AP18503" s="61"/>
      <c r="AQ18503" s="61"/>
      <c r="AR18503" s="61"/>
      <c r="AS18503" s="61"/>
      <c r="AT18503" s="61"/>
      <c r="AU18503" s="61"/>
      <c r="AV18503" s="61"/>
      <c r="AW18503" s="61"/>
      <c r="AX18503" s="61"/>
      <c r="AY18503" s="61"/>
      <c r="AZ18503" s="61"/>
      <c r="BA18503" s="61"/>
    </row>
    <row r="18504" spans="39:53" x14ac:dyDescent="0.2">
      <c r="AM18504" s="61"/>
      <c r="AN18504" s="61"/>
      <c r="AO18504" s="171"/>
      <c r="AP18504" s="61"/>
      <c r="AQ18504" s="61"/>
      <c r="AR18504" s="61"/>
      <c r="AS18504" s="61"/>
      <c r="AT18504" s="61"/>
      <c r="AU18504" s="61"/>
      <c r="AV18504" s="61"/>
      <c r="AW18504" s="61"/>
      <c r="AX18504" s="61"/>
      <c r="AY18504" s="61"/>
      <c r="AZ18504" s="61"/>
      <c r="BA18504" s="61"/>
    </row>
    <row r="18505" spans="39:53" x14ac:dyDescent="0.2">
      <c r="AM18505" s="61"/>
      <c r="AN18505" s="61"/>
      <c r="AO18505" s="171"/>
      <c r="AP18505" s="61"/>
      <c r="AQ18505" s="61"/>
      <c r="AR18505" s="61"/>
      <c r="AS18505" s="61"/>
      <c r="AT18505" s="61"/>
      <c r="AU18505" s="61"/>
      <c r="AV18505" s="61"/>
      <c r="AW18505" s="61"/>
      <c r="AX18505" s="61"/>
      <c r="AY18505" s="61"/>
      <c r="AZ18505" s="61"/>
      <c r="BA18505" s="61"/>
    </row>
    <row r="18506" spans="39:53" x14ac:dyDescent="0.2">
      <c r="AM18506" s="61"/>
      <c r="AN18506" s="61"/>
      <c r="AO18506" s="171"/>
      <c r="AP18506" s="61"/>
      <c r="AQ18506" s="61"/>
      <c r="AR18506" s="61"/>
      <c r="AS18506" s="61"/>
      <c r="AT18506" s="61"/>
      <c r="AU18506" s="61"/>
      <c r="AV18506" s="61"/>
      <c r="AW18506" s="61"/>
      <c r="AX18506" s="61"/>
      <c r="AY18506" s="61"/>
      <c r="AZ18506" s="61"/>
      <c r="BA18506" s="61"/>
    </row>
    <row r="18507" spans="39:53" x14ac:dyDescent="0.2">
      <c r="AM18507" s="61"/>
      <c r="AN18507" s="61"/>
      <c r="AO18507" s="171"/>
      <c r="AP18507" s="61"/>
      <c r="AQ18507" s="61"/>
      <c r="AR18507" s="61"/>
      <c r="AS18507" s="61"/>
      <c r="AT18507" s="61"/>
      <c r="AU18507" s="61"/>
      <c r="AV18507" s="61"/>
      <c r="AW18507" s="61"/>
      <c r="AX18507" s="61"/>
      <c r="AY18507" s="61"/>
      <c r="AZ18507" s="61"/>
      <c r="BA18507" s="61"/>
    </row>
    <row r="18508" spans="39:53" x14ac:dyDescent="0.2">
      <c r="AM18508" s="61"/>
      <c r="AN18508" s="61"/>
      <c r="AO18508" s="171"/>
      <c r="AP18508" s="61"/>
      <c r="AQ18508" s="61"/>
      <c r="AR18508" s="61"/>
      <c r="AS18508" s="61"/>
      <c r="AT18508" s="61"/>
      <c r="AU18508" s="61"/>
      <c r="AV18508" s="61"/>
      <c r="AW18508" s="61"/>
      <c r="AX18508" s="61"/>
      <c r="AY18508" s="61"/>
      <c r="AZ18508" s="61"/>
      <c r="BA18508" s="61"/>
    </row>
    <row r="18509" spans="39:53" x14ac:dyDescent="0.2">
      <c r="AM18509" s="61"/>
      <c r="AN18509" s="61"/>
      <c r="AO18509" s="171"/>
      <c r="AP18509" s="61"/>
      <c r="AQ18509" s="61"/>
      <c r="AR18509" s="61"/>
      <c r="AS18509" s="61"/>
      <c r="AT18509" s="61"/>
      <c r="AU18509" s="61"/>
      <c r="AV18509" s="61"/>
      <c r="AW18509" s="61"/>
      <c r="AX18509" s="61"/>
      <c r="AY18509" s="61"/>
      <c r="AZ18509" s="61"/>
      <c r="BA18509" s="61"/>
    </row>
    <row r="18510" spans="39:53" x14ac:dyDescent="0.2">
      <c r="AM18510" s="61"/>
      <c r="AN18510" s="61"/>
      <c r="AO18510" s="171"/>
      <c r="AP18510" s="61"/>
      <c r="AQ18510" s="61"/>
      <c r="AR18510" s="61"/>
      <c r="AS18510" s="61"/>
      <c r="AT18510" s="61"/>
      <c r="AU18510" s="61"/>
      <c r="AV18510" s="61"/>
      <c r="AW18510" s="61"/>
      <c r="AX18510" s="61"/>
      <c r="AY18510" s="61"/>
      <c r="AZ18510" s="61"/>
      <c r="BA18510" s="61"/>
    </row>
    <row r="18511" spans="39:53" x14ac:dyDescent="0.2">
      <c r="AM18511" s="61"/>
      <c r="AN18511" s="61"/>
      <c r="AO18511" s="171"/>
      <c r="AP18511" s="61"/>
      <c r="AQ18511" s="61"/>
      <c r="AR18511" s="61"/>
      <c r="AS18511" s="61"/>
      <c r="AT18511" s="61"/>
      <c r="AU18511" s="61"/>
      <c r="AV18511" s="61"/>
      <c r="AW18511" s="61"/>
      <c r="AX18511" s="61"/>
      <c r="AY18511" s="61"/>
      <c r="AZ18511" s="61"/>
      <c r="BA18511" s="61"/>
    </row>
    <row r="18512" spans="39:53" x14ac:dyDescent="0.2">
      <c r="AM18512" s="61"/>
      <c r="AN18512" s="61"/>
      <c r="AO18512" s="171"/>
      <c r="AP18512" s="61"/>
      <c r="AQ18512" s="61"/>
      <c r="AR18512" s="61"/>
      <c r="AS18512" s="61"/>
      <c r="AT18512" s="61"/>
      <c r="AU18512" s="61"/>
      <c r="AV18512" s="61"/>
      <c r="AW18512" s="61"/>
      <c r="AX18512" s="61"/>
      <c r="AY18512" s="61"/>
      <c r="AZ18512" s="61"/>
      <c r="BA18512" s="61"/>
    </row>
    <row r="18513" spans="39:53" x14ac:dyDescent="0.2">
      <c r="AM18513" s="61"/>
      <c r="AN18513" s="61"/>
      <c r="AO18513" s="171"/>
      <c r="AP18513" s="61"/>
      <c r="AQ18513" s="61"/>
      <c r="AR18513" s="61"/>
      <c r="AS18513" s="61"/>
      <c r="AT18513" s="61"/>
      <c r="AU18513" s="61"/>
      <c r="AV18513" s="61"/>
      <c r="AW18513" s="61"/>
      <c r="AX18513" s="61"/>
      <c r="AY18513" s="61"/>
      <c r="AZ18513" s="61"/>
      <c r="BA18513" s="61"/>
    </row>
    <row r="18514" spans="39:53" x14ac:dyDescent="0.2">
      <c r="AM18514" s="61"/>
      <c r="AN18514" s="61"/>
      <c r="AO18514" s="171"/>
      <c r="AP18514" s="61"/>
      <c r="AQ18514" s="61"/>
      <c r="AR18514" s="61"/>
      <c r="AS18514" s="61"/>
      <c r="AT18514" s="61"/>
      <c r="AU18514" s="61"/>
      <c r="AV18514" s="61"/>
      <c r="AW18514" s="61"/>
      <c r="AX18514" s="61"/>
      <c r="AY18514" s="61"/>
      <c r="AZ18514" s="61"/>
      <c r="BA18514" s="61"/>
    </row>
    <row r="18515" spans="39:53" x14ac:dyDescent="0.2">
      <c r="AM18515" s="61"/>
      <c r="AN18515" s="61"/>
      <c r="AO18515" s="171"/>
      <c r="AP18515" s="61"/>
      <c r="AQ18515" s="61"/>
      <c r="AR18515" s="61"/>
      <c r="AS18515" s="61"/>
      <c r="AT18515" s="61"/>
      <c r="AU18515" s="61"/>
      <c r="AV18515" s="61"/>
      <c r="AW18515" s="61"/>
      <c r="AX18515" s="61"/>
      <c r="AY18515" s="61"/>
      <c r="AZ18515" s="61"/>
      <c r="BA18515" s="61"/>
    </row>
    <row r="18516" spans="39:53" x14ac:dyDescent="0.2">
      <c r="AM18516" s="61"/>
      <c r="AN18516" s="61"/>
      <c r="AO18516" s="171"/>
      <c r="AP18516" s="61"/>
      <c r="AQ18516" s="61"/>
      <c r="AR18516" s="61"/>
      <c r="AS18516" s="61"/>
      <c r="AT18516" s="61"/>
      <c r="AU18516" s="61"/>
      <c r="AV18516" s="61"/>
      <c r="AW18516" s="61"/>
      <c r="AX18516" s="61"/>
      <c r="AY18516" s="61"/>
      <c r="AZ18516" s="61"/>
      <c r="BA18516" s="61"/>
    </row>
    <row r="18517" spans="39:53" x14ac:dyDescent="0.2">
      <c r="AM18517" s="61"/>
      <c r="AN18517" s="61"/>
      <c r="AO18517" s="171"/>
      <c r="AP18517" s="61"/>
      <c r="AQ18517" s="61"/>
      <c r="AR18517" s="61"/>
      <c r="AS18517" s="61"/>
      <c r="AT18517" s="61"/>
      <c r="AU18517" s="61"/>
      <c r="AV18517" s="61"/>
      <c r="AW18517" s="61"/>
      <c r="AX18517" s="61"/>
      <c r="AY18517" s="61"/>
      <c r="AZ18517" s="61"/>
      <c r="BA18517" s="61"/>
    </row>
    <row r="18518" spans="39:53" x14ac:dyDescent="0.2">
      <c r="AM18518" s="61"/>
      <c r="AN18518" s="61"/>
      <c r="AO18518" s="171"/>
      <c r="AP18518" s="61"/>
      <c r="AQ18518" s="61"/>
      <c r="AR18518" s="61"/>
      <c r="AS18518" s="61"/>
      <c r="AT18518" s="61"/>
      <c r="AU18518" s="61"/>
      <c r="AV18518" s="61"/>
      <c r="AW18518" s="61"/>
      <c r="AX18518" s="61"/>
      <c r="AY18518" s="61"/>
      <c r="AZ18518" s="61"/>
      <c r="BA18518" s="61"/>
    </row>
    <row r="18519" spans="39:53" x14ac:dyDescent="0.2">
      <c r="AM18519" s="61"/>
      <c r="AN18519" s="61"/>
      <c r="AO18519" s="171"/>
      <c r="AP18519" s="61"/>
      <c r="AQ18519" s="61"/>
      <c r="AR18519" s="61"/>
      <c r="AS18519" s="61"/>
      <c r="AT18519" s="61"/>
      <c r="AU18519" s="61"/>
      <c r="AV18519" s="61"/>
      <c r="AW18519" s="61"/>
      <c r="AX18519" s="61"/>
      <c r="AY18519" s="61"/>
      <c r="AZ18519" s="61"/>
      <c r="BA18519" s="61"/>
    </row>
    <row r="18520" spans="39:53" x14ac:dyDescent="0.2">
      <c r="AM18520" s="61"/>
      <c r="AN18520" s="61"/>
      <c r="AO18520" s="171"/>
      <c r="AP18520" s="61"/>
      <c r="AQ18520" s="61"/>
      <c r="AR18520" s="61"/>
      <c r="AS18520" s="61"/>
      <c r="AT18520" s="61"/>
      <c r="AU18520" s="61"/>
      <c r="AV18520" s="61"/>
      <c r="AW18520" s="61"/>
      <c r="AX18520" s="61"/>
      <c r="AY18520" s="61"/>
      <c r="AZ18520" s="61"/>
      <c r="BA18520" s="61"/>
    </row>
    <row r="18521" spans="39:53" x14ac:dyDescent="0.2">
      <c r="AM18521" s="61"/>
      <c r="AN18521" s="61"/>
      <c r="AO18521" s="171"/>
      <c r="AP18521" s="61"/>
      <c r="AQ18521" s="61"/>
      <c r="AR18521" s="61"/>
      <c r="AS18521" s="61"/>
      <c r="AT18521" s="61"/>
      <c r="AU18521" s="61"/>
      <c r="AV18521" s="61"/>
      <c r="AW18521" s="61"/>
      <c r="AX18521" s="61"/>
      <c r="AY18521" s="61"/>
      <c r="AZ18521" s="61"/>
      <c r="BA18521" s="61"/>
    </row>
    <row r="18522" spans="39:53" x14ac:dyDescent="0.2">
      <c r="AM18522" s="61"/>
      <c r="AN18522" s="61"/>
      <c r="AO18522" s="171"/>
      <c r="AP18522" s="61"/>
      <c r="AQ18522" s="61"/>
      <c r="AR18522" s="61"/>
      <c r="AS18522" s="61"/>
      <c r="AT18522" s="61"/>
      <c r="AU18522" s="61"/>
      <c r="AV18522" s="61"/>
      <c r="AW18522" s="61"/>
      <c r="AX18522" s="61"/>
      <c r="AY18522" s="61"/>
      <c r="AZ18522" s="61"/>
      <c r="BA18522" s="61"/>
    </row>
    <row r="18523" spans="39:53" x14ac:dyDescent="0.2">
      <c r="AM18523" s="61"/>
      <c r="AN18523" s="61"/>
      <c r="AO18523" s="171"/>
      <c r="AP18523" s="61"/>
      <c r="AQ18523" s="61"/>
      <c r="AR18523" s="61"/>
      <c r="AS18523" s="61"/>
      <c r="AT18523" s="61"/>
      <c r="AU18523" s="61"/>
      <c r="AV18523" s="61"/>
      <c r="AW18523" s="61"/>
      <c r="AX18523" s="61"/>
      <c r="AY18523" s="61"/>
      <c r="AZ18523" s="61"/>
      <c r="BA18523" s="61"/>
    </row>
    <row r="18524" spans="39:53" x14ac:dyDescent="0.2">
      <c r="AM18524" s="61"/>
      <c r="AN18524" s="61"/>
      <c r="AO18524" s="171"/>
      <c r="AP18524" s="61"/>
      <c r="AQ18524" s="61"/>
      <c r="AR18524" s="61"/>
      <c r="AS18524" s="61"/>
      <c r="AT18524" s="61"/>
      <c r="AU18524" s="61"/>
      <c r="AV18524" s="61"/>
      <c r="AW18524" s="61"/>
      <c r="AX18524" s="61"/>
      <c r="AY18524" s="61"/>
      <c r="AZ18524" s="61"/>
      <c r="BA18524" s="61"/>
    </row>
    <row r="18525" spans="39:53" x14ac:dyDescent="0.2">
      <c r="AM18525" s="61"/>
      <c r="AN18525" s="61"/>
      <c r="AO18525" s="171"/>
      <c r="AP18525" s="61"/>
      <c r="AQ18525" s="61"/>
      <c r="AR18525" s="61"/>
      <c r="AS18525" s="61"/>
      <c r="AT18525" s="61"/>
      <c r="AU18525" s="61"/>
      <c r="AV18525" s="61"/>
      <c r="AW18525" s="61"/>
      <c r="AX18525" s="61"/>
      <c r="AY18525" s="61"/>
      <c r="AZ18525" s="61"/>
      <c r="BA18525" s="61"/>
    </row>
    <row r="18526" spans="39:53" x14ac:dyDescent="0.2">
      <c r="AM18526" s="61"/>
      <c r="AN18526" s="61"/>
      <c r="AO18526" s="171"/>
      <c r="AP18526" s="61"/>
      <c r="AQ18526" s="61"/>
      <c r="AR18526" s="61"/>
      <c r="AS18526" s="61"/>
      <c r="AT18526" s="61"/>
      <c r="AU18526" s="61"/>
      <c r="AV18526" s="61"/>
      <c r="AW18526" s="61"/>
      <c r="AX18526" s="61"/>
      <c r="AY18526" s="61"/>
      <c r="AZ18526" s="61"/>
      <c r="BA18526" s="61"/>
    </row>
    <row r="18527" spans="39:53" x14ac:dyDescent="0.2">
      <c r="AM18527" s="61"/>
      <c r="AN18527" s="61"/>
      <c r="AO18527" s="171"/>
      <c r="AP18527" s="61"/>
      <c r="AQ18527" s="61"/>
      <c r="AR18527" s="61"/>
      <c r="AS18527" s="61"/>
      <c r="AT18527" s="61"/>
      <c r="AU18527" s="61"/>
      <c r="AV18527" s="61"/>
      <c r="AW18527" s="61"/>
      <c r="AX18527" s="61"/>
      <c r="AY18527" s="61"/>
      <c r="AZ18527" s="61"/>
      <c r="BA18527" s="61"/>
    </row>
    <row r="18528" spans="39:53" x14ac:dyDescent="0.2">
      <c r="AM18528" s="61"/>
      <c r="AN18528" s="61"/>
      <c r="AO18528" s="171"/>
      <c r="AP18528" s="61"/>
      <c r="AQ18528" s="61"/>
      <c r="AR18528" s="61"/>
      <c r="AS18528" s="61"/>
      <c r="AT18528" s="61"/>
      <c r="AU18528" s="61"/>
      <c r="AV18528" s="61"/>
      <c r="AW18528" s="61"/>
      <c r="AX18528" s="61"/>
      <c r="AY18528" s="61"/>
      <c r="AZ18528" s="61"/>
      <c r="BA18528" s="61"/>
    </row>
    <row r="18529" spans="39:53" x14ac:dyDescent="0.2">
      <c r="AM18529" s="61"/>
      <c r="AN18529" s="61"/>
      <c r="AO18529" s="171"/>
      <c r="AP18529" s="61"/>
      <c r="AQ18529" s="61"/>
      <c r="AR18529" s="61"/>
      <c r="AS18529" s="61"/>
      <c r="AT18529" s="61"/>
      <c r="AU18529" s="61"/>
      <c r="AV18529" s="61"/>
      <c r="AW18529" s="61"/>
      <c r="AX18529" s="61"/>
      <c r="AY18529" s="61"/>
      <c r="AZ18529" s="61"/>
      <c r="BA18529" s="61"/>
    </row>
    <row r="18530" spans="39:53" x14ac:dyDescent="0.2">
      <c r="AM18530" s="61"/>
      <c r="AN18530" s="61"/>
      <c r="AO18530" s="171"/>
      <c r="AP18530" s="61"/>
      <c r="AQ18530" s="61"/>
      <c r="AR18530" s="61"/>
      <c r="AS18530" s="61"/>
      <c r="AT18530" s="61"/>
      <c r="AU18530" s="61"/>
      <c r="AV18530" s="61"/>
      <c r="AW18530" s="61"/>
      <c r="AX18530" s="61"/>
      <c r="AY18530" s="61"/>
      <c r="AZ18530" s="61"/>
      <c r="BA18530" s="61"/>
    </row>
    <row r="18531" spans="39:53" x14ac:dyDescent="0.2">
      <c r="AM18531" s="61"/>
      <c r="AN18531" s="61"/>
      <c r="AO18531" s="171"/>
      <c r="AP18531" s="61"/>
      <c r="AQ18531" s="61"/>
      <c r="AR18531" s="61"/>
      <c r="AS18531" s="61"/>
      <c r="AT18531" s="61"/>
      <c r="AU18531" s="61"/>
      <c r="AV18531" s="61"/>
      <c r="AW18531" s="61"/>
      <c r="AX18531" s="61"/>
      <c r="AY18531" s="61"/>
      <c r="AZ18531" s="61"/>
      <c r="BA18531" s="61"/>
    </row>
    <row r="18532" spans="39:53" x14ac:dyDescent="0.2">
      <c r="AM18532" s="61"/>
      <c r="AN18532" s="61"/>
      <c r="AO18532" s="171"/>
      <c r="AP18532" s="61"/>
      <c r="AQ18532" s="61"/>
      <c r="AR18532" s="61"/>
      <c r="AS18532" s="61"/>
      <c r="AT18532" s="61"/>
      <c r="AU18532" s="61"/>
      <c r="AV18532" s="61"/>
      <c r="AW18532" s="61"/>
      <c r="AX18532" s="61"/>
      <c r="AY18532" s="61"/>
      <c r="AZ18532" s="61"/>
      <c r="BA18532" s="61"/>
    </row>
    <row r="18533" spans="39:53" x14ac:dyDescent="0.2">
      <c r="AM18533" s="61"/>
      <c r="AN18533" s="61"/>
      <c r="AO18533" s="171"/>
      <c r="AP18533" s="61"/>
      <c r="AQ18533" s="61"/>
      <c r="AR18533" s="61"/>
      <c r="AS18533" s="61"/>
      <c r="AT18533" s="61"/>
      <c r="AU18533" s="61"/>
      <c r="AV18533" s="61"/>
      <c r="AW18533" s="61"/>
      <c r="AX18533" s="61"/>
      <c r="AY18533" s="61"/>
      <c r="AZ18533" s="61"/>
      <c r="BA18533" s="61"/>
    </row>
    <row r="18534" spans="39:53" x14ac:dyDescent="0.2">
      <c r="AM18534" s="61"/>
      <c r="AN18534" s="61"/>
      <c r="AO18534" s="171"/>
      <c r="AP18534" s="61"/>
      <c r="AQ18534" s="61"/>
      <c r="AR18534" s="61"/>
      <c r="AS18534" s="61"/>
      <c r="AT18534" s="61"/>
      <c r="AU18534" s="61"/>
      <c r="AV18534" s="61"/>
      <c r="AW18534" s="61"/>
      <c r="AX18534" s="61"/>
      <c r="AY18534" s="61"/>
      <c r="AZ18534" s="61"/>
      <c r="BA18534" s="61"/>
    </row>
    <row r="18535" spans="39:53" x14ac:dyDescent="0.2">
      <c r="AM18535" s="61"/>
      <c r="AN18535" s="61"/>
      <c r="AO18535" s="171"/>
      <c r="AP18535" s="61"/>
      <c r="AQ18535" s="61"/>
      <c r="AR18535" s="61"/>
      <c r="AS18535" s="61"/>
      <c r="AT18535" s="61"/>
      <c r="AU18535" s="61"/>
      <c r="AV18535" s="61"/>
      <c r="AW18535" s="61"/>
      <c r="AX18535" s="61"/>
      <c r="AY18535" s="61"/>
      <c r="AZ18535" s="61"/>
      <c r="BA18535" s="61"/>
    </row>
    <row r="18536" spans="39:53" x14ac:dyDescent="0.2">
      <c r="AM18536" s="61"/>
      <c r="AN18536" s="61"/>
      <c r="AO18536" s="171"/>
      <c r="AP18536" s="61"/>
      <c r="AQ18536" s="61"/>
      <c r="AR18536" s="61"/>
      <c r="AS18536" s="61"/>
      <c r="AT18536" s="61"/>
      <c r="AU18536" s="61"/>
      <c r="AV18536" s="61"/>
      <c r="AW18536" s="61"/>
      <c r="AX18536" s="61"/>
      <c r="AY18536" s="61"/>
      <c r="AZ18536" s="61"/>
      <c r="BA18536" s="61"/>
    </row>
    <row r="18537" spans="39:53" x14ac:dyDescent="0.2">
      <c r="AM18537" s="61"/>
      <c r="AN18537" s="61"/>
      <c r="AO18537" s="171"/>
      <c r="AP18537" s="61"/>
      <c r="AQ18537" s="61"/>
      <c r="AR18537" s="61"/>
      <c r="AS18537" s="61"/>
      <c r="AT18537" s="61"/>
      <c r="AU18537" s="61"/>
      <c r="AV18537" s="61"/>
      <c r="AW18537" s="61"/>
      <c r="AX18537" s="61"/>
      <c r="AY18537" s="61"/>
      <c r="AZ18537" s="61"/>
      <c r="BA18537" s="61"/>
    </row>
    <row r="18538" spans="39:53" x14ac:dyDescent="0.2">
      <c r="AM18538" s="61"/>
      <c r="AN18538" s="61"/>
      <c r="AO18538" s="171"/>
      <c r="AP18538" s="61"/>
      <c r="AQ18538" s="61"/>
      <c r="AR18538" s="61"/>
      <c r="AS18538" s="61"/>
      <c r="AT18538" s="61"/>
      <c r="AU18538" s="61"/>
      <c r="AV18538" s="61"/>
      <c r="AW18538" s="61"/>
      <c r="AX18538" s="61"/>
      <c r="AY18538" s="61"/>
      <c r="AZ18538" s="61"/>
      <c r="BA18538" s="61"/>
    </row>
    <row r="18539" spans="39:53" x14ac:dyDescent="0.2">
      <c r="AM18539" s="61"/>
      <c r="AN18539" s="61"/>
      <c r="AO18539" s="171"/>
      <c r="AP18539" s="61"/>
      <c r="AQ18539" s="61"/>
      <c r="AR18539" s="61"/>
      <c r="AS18539" s="61"/>
      <c r="AT18539" s="61"/>
      <c r="AU18539" s="61"/>
      <c r="AV18539" s="61"/>
      <c r="AW18539" s="61"/>
      <c r="AX18539" s="61"/>
      <c r="AY18539" s="61"/>
      <c r="AZ18539" s="61"/>
      <c r="BA18539" s="61"/>
    </row>
    <row r="18540" spans="39:53" x14ac:dyDescent="0.2">
      <c r="AM18540" s="61"/>
      <c r="AN18540" s="61"/>
      <c r="AO18540" s="171"/>
      <c r="AP18540" s="61"/>
      <c r="AQ18540" s="61"/>
      <c r="AR18540" s="61"/>
      <c r="AS18540" s="61"/>
      <c r="AT18540" s="61"/>
      <c r="AU18540" s="61"/>
      <c r="AV18540" s="61"/>
      <c r="AW18540" s="61"/>
      <c r="AX18540" s="61"/>
      <c r="AY18540" s="61"/>
      <c r="AZ18540" s="61"/>
      <c r="BA18540" s="61"/>
    </row>
    <row r="18541" spans="39:53" x14ac:dyDescent="0.2">
      <c r="AM18541" s="61"/>
      <c r="AN18541" s="61"/>
      <c r="AO18541" s="171"/>
      <c r="AP18541" s="61"/>
      <c r="AQ18541" s="61"/>
      <c r="AR18541" s="61"/>
      <c r="AS18541" s="61"/>
      <c r="AT18541" s="61"/>
      <c r="AU18541" s="61"/>
      <c r="AV18541" s="61"/>
      <c r="AW18541" s="61"/>
      <c r="AX18541" s="61"/>
      <c r="AY18541" s="61"/>
      <c r="AZ18541" s="61"/>
      <c r="BA18541" s="61"/>
    </row>
    <row r="18542" spans="39:53" x14ac:dyDescent="0.2">
      <c r="AM18542" s="61"/>
      <c r="AN18542" s="61"/>
      <c r="AO18542" s="171"/>
      <c r="AP18542" s="61"/>
      <c r="AQ18542" s="61"/>
      <c r="AR18542" s="61"/>
      <c r="AS18542" s="61"/>
      <c r="AT18542" s="61"/>
      <c r="AU18542" s="61"/>
      <c r="AV18542" s="61"/>
      <c r="AW18542" s="61"/>
      <c r="AX18542" s="61"/>
      <c r="AY18542" s="61"/>
      <c r="AZ18542" s="61"/>
      <c r="BA18542" s="61"/>
    </row>
    <row r="18543" spans="39:53" x14ac:dyDescent="0.2">
      <c r="AM18543" s="61"/>
      <c r="AN18543" s="61"/>
      <c r="AO18543" s="171"/>
      <c r="AP18543" s="61"/>
      <c r="AQ18543" s="61"/>
      <c r="AR18543" s="61"/>
      <c r="AS18543" s="61"/>
      <c r="AT18543" s="61"/>
      <c r="AU18543" s="61"/>
      <c r="AV18543" s="61"/>
      <c r="AW18543" s="61"/>
      <c r="AX18543" s="61"/>
      <c r="AY18543" s="61"/>
      <c r="AZ18543" s="61"/>
      <c r="BA18543" s="61"/>
    </row>
    <row r="18544" spans="39:53" x14ac:dyDescent="0.2">
      <c r="AM18544" s="61"/>
      <c r="AN18544" s="61"/>
      <c r="AO18544" s="171"/>
      <c r="AP18544" s="61"/>
      <c r="AQ18544" s="61"/>
      <c r="AR18544" s="61"/>
      <c r="AS18544" s="61"/>
      <c r="AT18544" s="61"/>
      <c r="AU18544" s="61"/>
      <c r="AV18544" s="61"/>
      <c r="AW18544" s="61"/>
      <c r="AX18544" s="61"/>
      <c r="AY18544" s="61"/>
      <c r="AZ18544" s="61"/>
      <c r="BA18544" s="61"/>
    </row>
    <row r="18545" spans="39:53" x14ac:dyDescent="0.2">
      <c r="AM18545" s="61"/>
      <c r="AN18545" s="61"/>
      <c r="AO18545" s="171"/>
      <c r="AP18545" s="61"/>
      <c r="AQ18545" s="61"/>
      <c r="AR18545" s="61"/>
      <c r="AS18545" s="61"/>
      <c r="AT18545" s="61"/>
      <c r="AU18545" s="61"/>
      <c r="AV18545" s="61"/>
      <c r="AW18545" s="61"/>
      <c r="AX18545" s="61"/>
      <c r="AY18545" s="61"/>
      <c r="AZ18545" s="61"/>
      <c r="BA18545" s="61"/>
    </row>
    <row r="18546" spans="39:53" x14ac:dyDescent="0.2">
      <c r="AM18546" s="61"/>
      <c r="AN18546" s="61"/>
      <c r="AO18546" s="171"/>
      <c r="AP18546" s="61"/>
      <c r="AQ18546" s="61"/>
      <c r="AR18546" s="61"/>
      <c r="AS18546" s="61"/>
      <c r="AT18546" s="61"/>
      <c r="AU18546" s="61"/>
      <c r="AV18546" s="61"/>
      <c r="AW18546" s="61"/>
      <c r="AX18546" s="61"/>
      <c r="AY18546" s="61"/>
      <c r="AZ18546" s="61"/>
      <c r="BA18546" s="61"/>
    </row>
    <row r="18547" spans="39:53" x14ac:dyDescent="0.2">
      <c r="AM18547" s="61"/>
      <c r="AN18547" s="61"/>
      <c r="AO18547" s="171"/>
      <c r="AP18547" s="61"/>
      <c r="AQ18547" s="61"/>
      <c r="AR18547" s="61"/>
      <c r="AS18547" s="61"/>
      <c r="AT18547" s="61"/>
      <c r="AU18547" s="61"/>
      <c r="AV18547" s="61"/>
      <c r="AW18547" s="61"/>
      <c r="AX18547" s="61"/>
      <c r="AY18547" s="61"/>
      <c r="AZ18547" s="61"/>
      <c r="BA18547" s="61"/>
    </row>
    <row r="18548" spans="39:53" x14ac:dyDescent="0.2">
      <c r="AM18548" s="61"/>
      <c r="AN18548" s="61"/>
      <c r="AO18548" s="171"/>
      <c r="AP18548" s="61"/>
      <c r="AQ18548" s="61"/>
      <c r="AR18548" s="61"/>
      <c r="AS18548" s="61"/>
      <c r="AT18548" s="61"/>
      <c r="AU18548" s="61"/>
      <c r="AV18548" s="61"/>
      <c r="AW18548" s="61"/>
      <c r="AX18548" s="61"/>
      <c r="AY18548" s="61"/>
      <c r="AZ18548" s="61"/>
      <c r="BA18548" s="61"/>
    </row>
    <row r="18549" spans="39:53" x14ac:dyDescent="0.2">
      <c r="AM18549" s="61"/>
      <c r="AN18549" s="61"/>
      <c r="AO18549" s="171"/>
      <c r="AP18549" s="61"/>
      <c r="AQ18549" s="61"/>
      <c r="AR18549" s="61"/>
      <c r="AS18549" s="61"/>
      <c r="AT18549" s="61"/>
      <c r="AU18549" s="61"/>
      <c r="AV18549" s="61"/>
      <c r="AW18549" s="61"/>
      <c r="AX18549" s="61"/>
      <c r="AY18549" s="61"/>
      <c r="AZ18549" s="61"/>
      <c r="BA18549" s="61"/>
    </row>
    <row r="18550" spans="39:53" x14ac:dyDescent="0.2">
      <c r="AM18550" s="61"/>
      <c r="AN18550" s="61"/>
      <c r="AO18550" s="171"/>
      <c r="AP18550" s="61"/>
      <c r="AQ18550" s="61"/>
      <c r="AR18550" s="61"/>
      <c r="AS18550" s="61"/>
      <c r="AT18550" s="61"/>
      <c r="AU18550" s="61"/>
      <c r="AV18550" s="61"/>
      <c r="AW18550" s="61"/>
      <c r="AX18550" s="61"/>
      <c r="AY18550" s="61"/>
      <c r="AZ18550" s="61"/>
      <c r="BA18550" s="61"/>
    </row>
    <row r="18551" spans="39:53" x14ac:dyDescent="0.2">
      <c r="AM18551" s="61"/>
      <c r="AN18551" s="61"/>
      <c r="AO18551" s="171"/>
      <c r="AP18551" s="61"/>
      <c r="AQ18551" s="61"/>
      <c r="AR18551" s="61"/>
      <c r="AS18551" s="61"/>
      <c r="AT18551" s="61"/>
      <c r="AU18551" s="61"/>
      <c r="AV18551" s="61"/>
      <c r="AW18551" s="61"/>
      <c r="AX18551" s="61"/>
      <c r="AY18551" s="61"/>
      <c r="AZ18551" s="61"/>
      <c r="BA18551" s="61"/>
    </row>
    <row r="18552" spans="39:53" x14ac:dyDescent="0.2">
      <c r="AM18552" s="61"/>
      <c r="AN18552" s="61"/>
      <c r="AO18552" s="171"/>
      <c r="AP18552" s="61"/>
      <c r="AQ18552" s="61"/>
      <c r="AR18552" s="61"/>
      <c r="AS18552" s="61"/>
      <c r="AT18552" s="61"/>
      <c r="AU18552" s="61"/>
      <c r="AV18552" s="61"/>
      <c r="AW18552" s="61"/>
      <c r="AX18552" s="61"/>
      <c r="AY18552" s="61"/>
      <c r="AZ18552" s="61"/>
      <c r="BA18552" s="61"/>
    </row>
    <row r="18553" spans="39:53" x14ac:dyDescent="0.2">
      <c r="AM18553" s="61"/>
      <c r="AN18553" s="61"/>
      <c r="AO18553" s="171"/>
      <c r="AP18553" s="61"/>
      <c r="AQ18553" s="61"/>
      <c r="AR18553" s="61"/>
      <c r="AS18553" s="61"/>
      <c r="AT18553" s="61"/>
      <c r="AU18553" s="61"/>
      <c r="AV18553" s="61"/>
      <c r="AW18553" s="61"/>
      <c r="AX18553" s="61"/>
      <c r="AY18553" s="61"/>
      <c r="AZ18553" s="61"/>
      <c r="BA18553" s="61"/>
    </row>
    <row r="18554" spans="39:53" x14ac:dyDescent="0.2">
      <c r="AM18554" s="61"/>
      <c r="AN18554" s="61"/>
      <c r="AO18554" s="171"/>
      <c r="AP18554" s="61"/>
      <c r="AQ18554" s="61"/>
      <c r="AR18554" s="61"/>
      <c r="AS18554" s="61"/>
      <c r="AT18554" s="61"/>
      <c r="AU18554" s="61"/>
      <c r="AV18554" s="61"/>
      <c r="AW18554" s="61"/>
      <c r="AX18554" s="61"/>
      <c r="AY18554" s="61"/>
      <c r="AZ18554" s="61"/>
      <c r="BA18554" s="61"/>
    </row>
    <row r="18555" spans="39:53" x14ac:dyDescent="0.2">
      <c r="AM18555" s="61"/>
      <c r="AN18555" s="61"/>
      <c r="AO18555" s="171"/>
      <c r="AP18555" s="61"/>
      <c r="AQ18555" s="61"/>
      <c r="AR18555" s="61"/>
      <c r="AS18555" s="61"/>
      <c r="AT18555" s="61"/>
      <c r="AU18555" s="61"/>
      <c r="AV18555" s="61"/>
      <c r="AW18555" s="61"/>
      <c r="AX18555" s="61"/>
      <c r="AY18555" s="61"/>
      <c r="AZ18555" s="61"/>
      <c r="BA18555" s="61"/>
    </row>
    <row r="18556" spans="39:53" x14ac:dyDescent="0.2">
      <c r="AM18556" s="61"/>
      <c r="AN18556" s="61"/>
      <c r="AO18556" s="171"/>
      <c r="AP18556" s="61"/>
      <c r="AQ18556" s="61"/>
      <c r="AR18556" s="61"/>
      <c r="AS18556" s="61"/>
      <c r="AT18556" s="61"/>
      <c r="AU18556" s="61"/>
      <c r="AV18556" s="61"/>
      <c r="AW18556" s="61"/>
      <c r="AX18556" s="61"/>
      <c r="AY18556" s="61"/>
      <c r="AZ18556" s="61"/>
      <c r="BA18556" s="61"/>
    </row>
    <row r="18557" spans="39:53" x14ac:dyDescent="0.2">
      <c r="AM18557" s="61"/>
      <c r="AN18557" s="61"/>
      <c r="AO18557" s="171"/>
      <c r="AP18557" s="61"/>
      <c r="AQ18557" s="61"/>
      <c r="AR18557" s="61"/>
      <c r="AS18557" s="61"/>
      <c r="AT18557" s="61"/>
      <c r="AU18557" s="61"/>
      <c r="AV18557" s="61"/>
      <c r="AW18557" s="61"/>
      <c r="AX18557" s="61"/>
      <c r="AY18557" s="61"/>
      <c r="AZ18557" s="61"/>
      <c r="BA18557" s="61"/>
    </row>
    <row r="18558" spans="39:53" x14ac:dyDescent="0.2">
      <c r="AM18558" s="61"/>
      <c r="AN18558" s="61"/>
      <c r="AO18558" s="171"/>
      <c r="AP18558" s="61"/>
      <c r="AQ18558" s="61"/>
      <c r="AR18558" s="61"/>
      <c r="AS18558" s="61"/>
      <c r="AT18558" s="61"/>
      <c r="AU18558" s="61"/>
      <c r="AV18558" s="61"/>
      <c r="AW18558" s="61"/>
      <c r="AX18558" s="61"/>
      <c r="AY18558" s="61"/>
      <c r="AZ18558" s="61"/>
      <c r="BA18558" s="61"/>
    </row>
    <row r="18559" spans="39:53" x14ac:dyDescent="0.2">
      <c r="AM18559" s="61"/>
      <c r="AN18559" s="61"/>
      <c r="AO18559" s="171"/>
      <c r="AP18559" s="61"/>
      <c r="AQ18559" s="61"/>
      <c r="AR18559" s="61"/>
      <c r="AS18559" s="61"/>
      <c r="AT18559" s="61"/>
      <c r="AU18559" s="61"/>
      <c r="AV18559" s="61"/>
      <c r="AW18559" s="61"/>
      <c r="AX18559" s="61"/>
      <c r="AY18559" s="61"/>
      <c r="AZ18559" s="61"/>
      <c r="BA18559" s="61"/>
    </row>
    <row r="18560" spans="39:53" x14ac:dyDescent="0.2">
      <c r="AM18560" s="61"/>
      <c r="AN18560" s="61"/>
      <c r="AO18560" s="171"/>
      <c r="AP18560" s="61"/>
      <c r="AQ18560" s="61"/>
      <c r="AR18560" s="61"/>
      <c r="AS18560" s="61"/>
      <c r="AT18560" s="61"/>
      <c r="AU18560" s="61"/>
      <c r="AV18560" s="61"/>
      <c r="AW18560" s="61"/>
      <c r="AX18560" s="61"/>
      <c r="AY18560" s="61"/>
      <c r="AZ18560" s="61"/>
      <c r="BA18560" s="61"/>
    </row>
    <row r="18561" spans="39:53" x14ac:dyDescent="0.2">
      <c r="AM18561" s="61"/>
      <c r="AN18561" s="61"/>
      <c r="AO18561" s="171"/>
      <c r="AP18561" s="61"/>
      <c r="AQ18561" s="61"/>
      <c r="AR18561" s="61"/>
      <c r="AS18561" s="61"/>
      <c r="AT18561" s="61"/>
      <c r="AU18561" s="61"/>
      <c r="AV18561" s="61"/>
      <c r="AW18561" s="61"/>
      <c r="AX18561" s="61"/>
      <c r="AY18561" s="61"/>
      <c r="AZ18561" s="61"/>
      <c r="BA18561" s="61"/>
    </row>
    <row r="18562" spans="39:53" x14ac:dyDescent="0.2">
      <c r="AM18562" s="61"/>
      <c r="AN18562" s="61"/>
      <c r="AO18562" s="171"/>
      <c r="AP18562" s="61"/>
      <c r="AQ18562" s="61"/>
      <c r="AR18562" s="61"/>
      <c r="AS18562" s="61"/>
      <c r="AT18562" s="61"/>
      <c r="AU18562" s="61"/>
      <c r="AV18562" s="61"/>
      <c r="AW18562" s="61"/>
      <c r="AX18562" s="61"/>
      <c r="AY18562" s="61"/>
      <c r="AZ18562" s="61"/>
      <c r="BA18562" s="61"/>
    </row>
    <row r="18563" spans="39:53" x14ac:dyDescent="0.2">
      <c r="AM18563" s="61"/>
      <c r="AN18563" s="61"/>
      <c r="AO18563" s="171"/>
      <c r="AP18563" s="61"/>
      <c r="AQ18563" s="61"/>
      <c r="AR18563" s="61"/>
      <c r="AS18563" s="61"/>
      <c r="AT18563" s="61"/>
      <c r="AU18563" s="61"/>
      <c r="AV18563" s="61"/>
      <c r="AW18563" s="61"/>
      <c r="AX18563" s="61"/>
      <c r="AY18563" s="61"/>
      <c r="AZ18563" s="61"/>
      <c r="BA18563" s="61"/>
    </row>
    <row r="18564" spans="39:53" x14ac:dyDescent="0.2">
      <c r="AM18564" s="61"/>
      <c r="AN18564" s="61"/>
      <c r="AO18564" s="171"/>
      <c r="AP18564" s="61"/>
      <c r="AQ18564" s="61"/>
      <c r="AR18564" s="61"/>
      <c r="AS18564" s="61"/>
      <c r="AT18564" s="61"/>
      <c r="AU18564" s="61"/>
      <c r="AV18564" s="61"/>
      <c r="AW18564" s="61"/>
      <c r="AX18564" s="61"/>
      <c r="AY18564" s="61"/>
      <c r="AZ18564" s="61"/>
      <c r="BA18564" s="61"/>
    </row>
    <row r="18565" spans="39:53" x14ac:dyDescent="0.2">
      <c r="AM18565" s="61"/>
      <c r="AN18565" s="61"/>
      <c r="AO18565" s="171"/>
      <c r="AP18565" s="61"/>
      <c r="AQ18565" s="61"/>
      <c r="AR18565" s="61"/>
      <c r="AS18565" s="61"/>
      <c r="AT18565" s="61"/>
      <c r="AU18565" s="61"/>
      <c r="AV18565" s="61"/>
      <c r="AW18565" s="61"/>
      <c r="AX18565" s="61"/>
      <c r="AY18565" s="61"/>
      <c r="AZ18565" s="61"/>
      <c r="BA18565" s="61"/>
    </row>
    <row r="18566" spans="39:53" x14ac:dyDescent="0.2">
      <c r="AM18566" s="61"/>
      <c r="AN18566" s="61"/>
      <c r="AO18566" s="171"/>
      <c r="AP18566" s="61"/>
      <c r="AQ18566" s="61"/>
      <c r="AR18566" s="61"/>
      <c r="AS18566" s="61"/>
      <c r="AT18566" s="61"/>
      <c r="AU18566" s="61"/>
      <c r="AV18566" s="61"/>
      <c r="AW18566" s="61"/>
      <c r="AX18566" s="61"/>
      <c r="AY18566" s="61"/>
      <c r="AZ18566" s="61"/>
      <c r="BA18566" s="61"/>
    </row>
    <row r="18567" spans="39:53" x14ac:dyDescent="0.2">
      <c r="AM18567" s="61"/>
      <c r="AN18567" s="61"/>
      <c r="AO18567" s="171"/>
      <c r="AP18567" s="61"/>
      <c r="AQ18567" s="61"/>
      <c r="AR18567" s="61"/>
      <c r="AS18567" s="61"/>
      <c r="AT18567" s="61"/>
      <c r="AU18567" s="61"/>
      <c r="AV18567" s="61"/>
      <c r="AW18567" s="61"/>
      <c r="AX18567" s="61"/>
      <c r="AY18567" s="61"/>
      <c r="AZ18567" s="61"/>
      <c r="BA18567" s="61"/>
    </row>
    <row r="18568" spans="39:53" x14ac:dyDescent="0.2">
      <c r="AM18568" s="61"/>
      <c r="AN18568" s="61"/>
      <c r="AO18568" s="171"/>
      <c r="AP18568" s="61"/>
      <c r="AQ18568" s="61"/>
      <c r="AR18568" s="61"/>
      <c r="AS18568" s="61"/>
      <c r="AT18568" s="61"/>
      <c r="AU18568" s="61"/>
      <c r="AV18568" s="61"/>
      <c r="AW18568" s="61"/>
      <c r="AX18568" s="61"/>
      <c r="AY18568" s="61"/>
      <c r="AZ18568" s="61"/>
      <c r="BA18568" s="61"/>
    </row>
    <row r="18569" spans="39:53" x14ac:dyDescent="0.2">
      <c r="AM18569" s="61"/>
      <c r="AN18569" s="61"/>
      <c r="AO18569" s="171"/>
      <c r="AP18569" s="61"/>
      <c r="AQ18569" s="61"/>
      <c r="AR18569" s="61"/>
      <c r="AS18569" s="61"/>
      <c r="AT18569" s="61"/>
      <c r="AU18569" s="61"/>
      <c r="AV18569" s="61"/>
      <c r="AW18569" s="61"/>
      <c r="AX18569" s="61"/>
      <c r="AY18569" s="61"/>
      <c r="AZ18569" s="61"/>
      <c r="BA18569" s="61"/>
    </row>
    <row r="18570" spans="39:53" x14ac:dyDescent="0.2">
      <c r="AM18570" s="61"/>
      <c r="AN18570" s="61"/>
      <c r="AO18570" s="171"/>
      <c r="AP18570" s="61"/>
      <c r="AQ18570" s="61"/>
      <c r="AR18570" s="61"/>
      <c r="AS18570" s="61"/>
      <c r="AT18570" s="61"/>
      <c r="AU18570" s="61"/>
      <c r="AV18570" s="61"/>
      <c r="AW18570" s="61"/>
      <c r="AX18570" s="61"/>
      <c r="AY18570" s="61"/>
      <c r="AZ18570" s="61"/>
      <c r="BA18570" s="61"/>
    </row>
    <row r="18571" spans="39:53" x14ac:dyDescent="0.2">
      <c r="AM18571" s="61"/>
      <c r="AN18571" s="61"/>
      <c r="AO18571" s="171"/>
      <c r="AP18571" s="61"/>
      <c r="AQ18571" s="61"/>
      <c r="AR18571" s="61"/>
      <c r="AS18571" s="61"/>
      <c r="AT18571" s="61"/>
      <c r="AU18571" s="61"/>
      <c r="AV18571" s="61"/>
      <c r="AW18571" s="61"/>
      <c r="AX18571" s="61"/>
      <c r="AY18571" s="61"/>
      <c r="AZ18571" s="61"/>
      <c r="BA18571" s="61"/>
    </row>
    <row r="18572" spans="39:53" x14ac:dyDescent="0.2">
      <c r="AM18572" s="61"/>
      <c r="AN18572" s="61"/>
      <c r="AO18572" s="171"/>
      <c r="AP18572" s="61"/>
      <c r="AQ18572" s="61"/>
      <c r="AR18572" s="61"/>
      <c r="AS18572" s="61"/>
      <c r="AT18572" s="61"/>
      <c r="AU18572" s="61"/>
      <c r="AV18572" s="61"/>
      <c r="AW18572" s="61"/>
      <c r="AX18572" s="61"/>
      <c r="AY18572" s="61"/>
      <c r="AZ18572" s="61"/>
      <c r="BA18572" s="61"/>
    </row>
    <row r="18573" spans="39:53" x14ac:dyDescent="0.2">
      <c r="AM18573" s="61"/>
      <c r="AN18573" s="61"/>
      <c r="AO18573" s="171"/>
      <c r="AP18573" s="61"/>
      <c r="AQ18573" s="61"/>
      <c r="AR18573" s="61"/>
      <c r="AS18573" s="61"/>
      <c r="AT18573" s="61"/>
      <c r="AU18573" s="61"/>
      <c r="AV18573" s="61"/>
      <c r="AW18573" s="61"/>
      <c r="AX18573" s="61"/>
      <c r="AY18573" s="61"/>
      <c r="AZ18573" s="61"/>
      <c r="BA18573" s="61"/>
    </row>
    <row r="18574" spans="39:53" x14ac:dyDescent="0.2">
      <c r="AM18574" s="61"/>
      <c r="AN18574" s="61"/>
      <c r="AO18574" s="171"/>
      <c r="AP18574" s="61"/>
      <c r="AQ18574" s="61"/>
      <c r="AR18574" s="61"/>
      <c r="AS18574" s="61"/>
      <c r="AT18574" s="61"/>
      <c r="AU18574" s="61"/>
      <c r="AV18574" s="61"/>
      <c r="AW18574" s="61"/>
      <c r="AX18574" s="61"/>
      <c r="AY18574" s="61"/>
      <c r="AZ18574" s="61"/>
      <c r="BA18574" s="61"/>
    </row>
    <row r="18575" spans="39:53" x14ac:dyDescent="0.2">
      <c r="AM18575" s="61"/>
      <c r="AN18575" s="61"/>
      <c r="AO18575" s="171"/>
      <c r="AP18575" s="61"/>
      <c r="AQ18575" s="61"/>
      <c r="AR18575" s="61"/>
      <c r="AS18575" s="61"/>
      <c r="AT18575" s="61"/>
      <c r="AU18575" s="61"/>
      <c r="AV18575" s="61"/>
      <c r="AW18575" s="61"/>
      <c r="AX18575" s="61"/>
      <c r="AY18575" s="61"/>
      <c r="AZ18575" s="61"/>
      <c r="BA18575" s="61"/>
    </row>
    <row r="18576" spans="39:53" x14ac:dyDescent="0.2">
      <c r="AM18576" s="61"/>
      <c r="AN18576" s="61"/>
      <c r="AO18576" s="171"/>
      <c r="AP18576" s="61"/>
      <c r="AQ18576" s="61"/>
      <c r="AR18576" s="61"/>
      <c r="AS18576" s="61"/>
      <c r="AT18576" s="61"/>
      <c r="AU18576" s="61"/>
      <c r="AV18576" s="61"/>
      <c r="AW18576" s="61"/>
      <c r="AX18576" s="61"/>
      <c r="AY18576" s="61"/>
      <c r="AZ18576" s="61"/>
      <c r="BA18576" s="61"/>
    </row>
    <row r="18577" spans="39:53" x14ac:dyDescent="0.2">
      <c r="AM18577" s="61"/>
      <c r="AN18577" s="61"/>
      <c r="AO18577" s="171"/>
      <c r="AP18577" s="61"/>
      <c r="AQ18577" s="61"/>
      <c r="AR18577" s="61"/>
      <c r="AS18577" s="61"/>
      <c r="AT18577" s="61"/>
      <c r="AU18577" s="61"/>
      <c r="AV18577" s="61"/>
      <c r="AW18577" s="61"/>
      <c r="AX18577" s="61"/>
      <c r="AY18577" s="61"/>
      <c r="AZ18577" s="61"/>
      <c r="BA18577" s="61"/>
    </row>
    <row r="18578" spans="39:53" x14ac:dyDescent="0.2">
      <c r="AM18578" s="61"/>
      <c r="AN18578" s="61"/>
      <c r="AO18578" s="171"/>
      <c r="AP18578" s="61"/>
      <c r="AQ18578" s="61"/>
      <c r="AR18578" s="61"/>
      <c r="AS18578" s="61"/>
      <c r="AT18578" s="61"/>
      <c r="AU18578" s="61"/>
      <c r="AV18578" s="61"/>
      <c r="AW18578" s="61"/>
      <c r="AX18578" s="61"/>
      <c r="AY18578" s="61"/>
      <c r="AZ18578" s="61"/>
      <c r="BA18578" s="61"/>
    </row>
    <row r="18579" spans="39:53" x14ac:dyDescent="0.2">
      <c r="AM18579" s="61"/>
      <c r="AN18579" s="61"/>
      <c r="AO18579" s="171"/>
      <c r="AP18579" s="61"/>
      <c r="AQ18579" s="61"/>
      <c r="AR18579" s="61"/>
      <c r="AS18579" s="61"/>
      <c r="AT18579" s="61"/>
      <c r="AU18579" s="61"/>
      <c r="AV18579" s="61"/>
      <c r="AW18579" s="61"/>
      <c r="AX18579" s="61"/>
      <c r="AY18579" s="61"/>
      <c r="AZ18579" s="61"/>
      <c r="BA18579" s="61"/>
    </row>
    <row r="18580" spans="39:53" x14ac:dyDescent="0.2">
      <c r="AM18580" s="61"/>
      <c r="AN18580" s="61"/>
      <c r="AO18580" s="171"/>
      <c r="AP18580" s="61"/>
      <c r="AQ18580" s="61"/>
      <c r="AR18580" s="61"/>
      <c r="AS18580" s="61"/>
      <c r="AT18580" s="61"/>
      <c r="AU18580" s="61"/>
      <c r="AV18580" s="61"/>
      <c r="AW18580" s="61"/>
      <c r="AX18580" s="61"/>
      <c r="AY18580" s="61"/>
      <c r="AZ18580" s="61"/>
      <c r="BA18580" s="61"/>
    </row>
    <row r="18581" spans="39:53" x14ac:dyDescent="0.2">
      <c r="AM18581" s="61"/>
      <c r="AN18581" s="61"/>
      <c r="AO18581" s="171"/>
      <c r="AP18581" s="61"/>
      <c r="AQ18581" s="61"/>
      <c r="AR18581" s="61"/>
      <c r="AS18581" s="61"/>
      <c r="AT18581" s="61"/>
      <c r="AU18581" s="61"/>
      <c r="AV18581" s="61"/>
      <c r="AW18581" s="61"/>
      <c r="AX18581" s="61"/>
      <c r="AY18581" s="61"/>
      <c r="AZ18581" s="61"/>
      <c r="BA18581" s="61"/>
    </row>
    <row r="18582" spans="39:53" x14ac:dyDescent="0.2">
      <c r="AM18582" s="61"/>
      <c r="AN18582" s="61"/>
      <c r="AO18582" s="171"/>
      <c r="AP18582" s="61"/>
      <c r="AQ18582" s="61"/>
      <c r="AR18582" s="61"/>
      <c r="AS18582" s="61"/>
      <c r="AT18582" s="61"/>
      <c r="AU18582" s="61"/>
      <c r="AV18582" s="61"/>
      <c r="AW18582" s="61"/>
      <c r="AX18582" s="61"/>
      <c r="AY18582" s="61"/>
      <c r="AZ18582" s="61"/>
      <c r="BA18582" s="61"/>
    </row>
    <row r="18583" spans="39:53" x14ac:dyDescent="0.2">
      <c r="AM18583" s="61"/>
      <c r="AN18583" s="61"/>
      <c r="AO18583" s="171"/>
      <c r="AP18583" s="61"/>
      <c r="AQ18583" s="61"/>
      <c r="AR18583" s="61"/>
      <c r="AS18583" s="61"/>
      <c r="AT18583" s="61"/>
      <c r="AU18583" s="61"/>
      <c r="AV18583" s="61"/>
      <c r="AW18583" s="61"/>
      <c r="AX18583" s="61"/>
      <c r="AY18583" s="61"/>
      <c r="AZ18583" s="61"/>
      <c r="BA18583" s="61"/>
    </row>
    <row r="18584" spans="39:53" x14ac:dyDescent="0.2">
      <c r="AM18584" s="61"/>
      <c r="AN18584" s="61"/>
      <c r="AO18584" s="171"/>
      <c r="AP18584" s="61"/>
      <c r="AQ18584" s="61"/>
      <c r="AR18584" s="61"/>
      <c r="AS18584" s="61"/>
      <c r="AT18584" s="61"/>
      <c r="AU18584" s="61"/>
      <c r="AV18584" s="61"/>
      <c r="AW18584" s="61"/>
      <c r="AX18584" s="61"/>
      <c r="AY18584" s="61"/>
      <c r="AZ18584" s="61"/>
      <c r="BA18584" s="61"/>
    </row>
    <row r="18585" spans="39:53" x14ac:dyDescent="0.2">
      <c r="AM18585" s="61"/>
      <c r="AN18585" s="61"/>
      <c r="AO18585" s="171"/>
      <c r="AP18585" s="61"/>
      <c r="AQ18585" s="61"/>
      <c r="AR18585" s="61"/>
      <c r="AS18585" s="61"/>
      <c r="AT18585" s="61"/>
      <c r="AU18585" s="61"/>
      <c r="AV18585" s="61"/>
      <c r="AW18585" s="61"/>
      <c r="AX18585" s="61"/>
      <c r="AY18585" s="61"/>
      <c r="AZ18585" s="61"/>
      <c r="BA18585" s="61"/>
    </row>
    <row r="18586" spans="39:53" x14ac:dyDescent="0.2">
      <c r="AM18586" s="61"/>
      <c r="AN18586" s="61"/>
      <c r="AO18586" s="171"/>
      <c r="AP18586" s="61"/>
      <c r="AQ18586" s="61"/>
      <c r="AR18586" s="61"/>
      <c r="AS18586" s="61"/>
      <c r="AT18586" s="61"/>
      <c r="AU18586" s="61"/>
      <c r="AV18586" s="61"/>
      <c r="AW18586" s="61"/>
      <c r="AX18586" s="61"/>
      <c r="AY18586" s="61"/>
      <c r="AZ18586" s="61"/>
      <c r="BA18586" s="61"/>
    </row>
    <row r="18587" spans="39:53" x14ac:dyDescent="0.2">
      <c r="AM18587" s="61"/>
      <c r="AN18587" s="61"/>
      <c r="AO18587" s="171"/>
      <c r="AP18587" s="61"/>
      <c r="AQ18587" s="61"/>
      <c r="AR18587" s="61"/>
      <c r="AS18587" s="61"/>
      <c r="AT18587" s="61"/>
      <c r="AU18587" s="61"/>
      <c r="AV18587" s="61"/>
      <c r="AW18587" s="61"/>
      <c r="AX18587" s="61"/>
      <c r="AY18587" s="61"/>
      <c r="AZ18587" s="61"/>
      <c r="BA18587" s="61"/>
    </row>
    <row r="18588" spans="39:53" x14ac:dyDescent="0.2">
      <c r="AM18588" s="61"/>
      <c r="AN18588" s="61"/>
      <c r="AO18588" s="171"/>
      <c r="AP18588" s="61"/>
      <c r="AQ18588" s="61"/>
      <c r="AR18588" s="61"/>
      <c r="AS18588" s="61"/>
      <c r="AT18588" s="61"/>
      <c r="AU18588" s="61"/>
      <c r="AV18588" s="61"/>
      <c r="AW18588" s="61"/>
      <c r="AX18588" s="61"/>
      <c r="AY18588" s="61"/>
      <c r="AZ18588" s="61"/>
      <c r="BA18588" s="61"/>
    </row>
    <row r="18589" spans="39:53" x14ac:dyDescent="0.2">
      <c r="AM18589" s="61"/>
      <c r="AN18589" s="61"/>
      <c r="AO18589" s="171"/>
      <c r="AP18589" s="61"/>
      <c r="AQ18589" s="61"/>
      <c r="AR18589" s="61"/>
      <c r="AS18589" s="61"/>
      <c r="AT18589" s="61"/>
      <c r="AU18589" s="61"/>
      <c r="AV18589" s="61"/>
      <c r="AW18589" s="61"/>
      <c r="AX18589" s="61"/>
      <c r="AY18589" s="61"/>
      <c r="AZ18589" s="61"/>
      <c r="BA18589" s="61"/>
    </row>
    <row r="18590" spans="39:53" x14ac:dyDescent="0.2">
      <c r="AM18590" s="61"/>
      <c r="AN18590" s="61"/>
      <c r="AO18590" s="171"/>
      <c r="AP18590" s="61"/>
      <c r="AQ18590" s="61"/>
      <c r="AR18590" s="61"/>
      <c r="AS18590" s="61"/>
      <c r="AT18590" s="61"/>
      <c r="AU18590" s="61"/>
      <c r="AV18590" s="61"/>
      <c r="AW18590" s="61"/>
      <c r="AX18590" s="61"/>
      <c r="AY18590" s="61"/>
      <c r="AZ18590" s="61"/>
      <c r="BA18590" s="61"/>
    </row>
    <row r="18591" spans="39:53" x14ac:dyDescent="0.2">
      <c r="AM18591" s="61"/>
      <c r="AN18591" s="61"/>
      <c r="AO18591" s="171"/>
      <c r="AP18591" s="61"/>
      <c r="AQ18591" s="61"/>
      <c r="AR18591" s="61"/>
      <c r="AS18591" s="61"/>
      <c r="AT18591" s="61"/>
      <c r="AU18591" s="61"/>
      <c r="AV18591" s="61"/>
      <c r="AW18591" s="61"/>
      <c r="AX18591" s="61"/>
      <c r="AY18591" s="61"/>
      <c r="AZ18591" s="61"/>
      <c r="BA18591" s="61"/>
    </row>
    <row r="18592" spans="39:53" x14ac:dyDescent="0.2">
      <c r="AM18592" s="61"/>
      <c r="AN18592" s="61"/>
      <c r="AO18592" s="171"/>
      <c r="AP18592" s="61"/>
      <c r="AQ18592" s="61"/>
      <c r="AR18592" s="61"/>
      <c r="AS18592" s="61"/>
      <c r="AT18592" s="61"/>
      <c r="AU18592" s="61"/>
      <c r="AV18592" s="61"/>
      <c r="AW18592" s="61"/>
      <c r="AX18592" s="61"/>
      <c r="AY18592" s="61"/>
      <c r="AZ18592" s="61"/>
      <c r="BA18592" s="61"/>
    </row>
    <row r="18593" spans="39:53" x14ac:dyDescent="0.2">
      <c r="AM18593" s="61"/>
      <c r="AN18593" s="61"/>
      <c r="AO18593" s="171"/>
      <c r="AP18593" s="61"/>
      <c r="AQ18593" s="61"/>
      <c r="AR18593" s="61"/>
      <c r="AS18593" s="61"/>
      <c r="AT18593" s="61"/>
      <c r="AU18593" s="61"/>
      <c r="AV18593" s="61"/>
      <c r="AW18593" s="61"/>
      <c r="AX18593" s="61"/>
      <c r="AY18593" s="61"/>
      <c r="AZ18593" s="61"/>
      <c r="BA18593" s="61"/>
    </row>
    <row r="18594" spans="39:53" x14ac:dyDescent="0.2">
      <c r="AM18594" s="61"/>
      <c r="AN18594" s="61"/>
      <c r="AO18594" s="171"/>
      <c r="AP18594" s="61"/>
      <c r="AQ18594" s="61"/>
      <c r="AR18594" s="61"/>
      <c r="AS18594" s="61"/>
      <c r="AT18594" s="61"/>
      <c r="AU18594" s="61"/>
      <c r="AV18594" s="61"/>
      <c r="AW18594" s="61"/>
      <c r="AX18594" s="61"/>
      <c r="AY18594" s="61"/>
      <c r="AZ18594" s="61"/>
      <c r="BA18594" s="61"/>
    </row>
    <row r="18595" spans="39:53" x14ac:dyDescent="0.2">
      <c r="AM18595" s="61"/>
      <c r="AN18595" s="61"/>
      <c r="AO18595" s="171"/>
      <c r="AP18595" s="61"/>
      <c r="AQ18595" s="61"/>
      <c r="AR18595" s="61"/>
      <c r="AS18595" s="61"/>
      <c r="AT18595" s="61"/>
      <c r="AU18595" s="61"/>
      <c r="AV18595" s="61"/>
      <c r="AW18595" s="61"/>
      <c r="AX18595" s="61"/>
      <c r="AY18595" s="61"/>
      <c r="AZ18595" s="61"/>
      <c r="BA18595" s="61"/>
    </row>
    <row r="18596" spans="39:53" x14ac:dyDescent="0.2">
      <c r="AM18596" s="61"/>
      <c r="AN18596" s="61"/>
      <c r="AO18596" s="171"/>
      <c r="AP18596" s="61"/>
      <c r="AQ18596" s="61"/>
      <c r="AR18596" s="61"/>
      <c r="AS18596" s="61"/>
      <c r="AT18596" s="61"/>
      <c r="AU18596" s="61"/>
      <c r="AV18596" s="61"/>
      <c r="AW18596" s="61"/>
      <c r="AX18596" s="61"/>
      <c r="AY18596" s="61"/>
      <c r="AZ18596" s="61"/>
      <c r="BA18596" s="61"/>
    </row>
    <row r="18597" spans="39:53" x14ac:dyDescent="0.2">
      <c r="AM18597" s="61"/>
      <c r="AN18597" s="61"/>
      <c r="AO18597" s="171"/>
      <c r="AP18597" s="61"/>
      <c r="AQ18597" s="61"/>
      <c r="AR18597" s="61"/>
      <c r="AS18597" s="61"/>
      <c r="AT18597" s="61"/>
      <c r="AU18597" s="61"/>
      <c r="AV18597" s="61"/>
      <c r="AW18597" s="61"/>
      <c r="AX18597" s="61"/>
      <c r="AY18597" s="61"/>
      <c r="AZ18597" s="61"/>
      <c r="BA18597" s="61"/>
    </row>
    <row r="18598" spans="39:53" x14ac:dyDescent="0.2">
      <c r="AM18598" s="61"/>
      <c r="AN18598" s="61"/>
      <c r="AO18598" s="171"/>
      <c r="AP18598" s="61"/>
      <c r="AQ18598" s="61"/>
      <c r="AR18598" s="61"/>
      <c r="AS18598" s="61"/>
      <c r="AT18598" s="61"/>
      <c r="AU18598" s="61"/>
      <c r="AV18598" s="61"/>
      <c r="AW18598" s="61"/>
      <c r="AX18598" s="61"/>
      <c r="AY18598" s="61"/>
      <c r="AZ18598" s="61"/>
      <c r="BA18598" s="61"/>
    </row>
    <row r="18599" spans="39:53" x14ac:dyDescent="0.2">
      <c r="AM18599" s="61"/>
      <c r="AN18599" s="61"/>
      <c r="AO18599" s="171"/>
      <c r="AP18599" s="61"/>
      <c r="AQ18599" s="61"/>
      <c r="AR18599" s="61"/>
      <c r="AS18599" s="61"/>
      <c r="AT18599" s="61"/>
      <c r="AU18599" s="61"/>
      <c r="AV18599" s="61"/>
      <c r="AW18599" s="61"/>
      <c r="AX18599" s="61"/>
      <c r="AY18599" s="61"/>
      <c r="AZ18599" s="61"/>
      <c r="BA18599" s="61"/>
    </row>
    <row r="18600" spans="39:53" x14ac:dyDescent="0.2">
      <c r="AM18600" s="61"/>
      <c r="AN18600" s="61"/>
      <c r="AO18600" s="171"/>
      <c r="AP18600" s="61"/>
      <c r="AQ18600" s="61"/>
      <c r="AR18600" s="61"/>
      <c r="AS18600" s="61"/>
      <c r="AT18600" s="61"/>
      <c r="AU18600" s="61"/>
      <c r="AV18600" s="61"/>
      <c r="AW18600" s="61"/>
      <c r="AX18600" s="61"/>
      <c r="AY18600" s="61"/>
      <c r="AZ18600" s="61"/>
      <c r="BA18600" s="61"/>
    </row>
    <row r="18601" spans="39:53" x14ac:dyDescent="0.2">
      <c r="AM18601" s="61"/>
      <c r="AN18601" s="61"/>
      <c r="AO18601" s="171"/>
      <c r="AP18601" s="61"/>
      <c r="AQ18601" s="61"/>
      <c r="AR18601" s="61"/>
      <c r="AS18601" s="61"/>
      <c r="AT18601" s="61"/>
      <c r="AU18601" s="61"/>
      <c r="AV18601" s="61"/>
      <c r="AW18601" s="61"/>
      <c r="AX18601" s="61"/>
      <c r="AY18601" s="61"/>
      <c r="AZ18601" s="61"/>
      <c r="BA18601" s="61"/>
    </row>
    <row r="18602" spans="39:53" x14ac:dyDescent="0.2">
      <c r="AM18602" s="61"/>
      <c r="AN18602" s="61"/>
      <c r="AO18602" s="171"/>
      <c r="AP18602" s="61"/>
      <c r="AQ18602" s="61"/>
      <c r="AR18602" s="61"/>
      <c r="AS18602" s="61"/>
      <c r="AT18602" s="61"/>
      <c r="AU18602" s="61"/>
      <c r="AV18602" s="61"/>
      <c r="AW18602" s="61"/>
      <c r="AX18602" s="61"/>
      <c r="AY18602" s="61"/>
      <c r="AZ18602" s="61"/>
      <c r="BA18602" s="61"/>
    </row>
    <row r="18603" spans="39:53" x14ac:dyDescent="0.2">
      <c r="AM18603" s="61"/>
      <c r="AN18603" s="61"/>
      <c r="AO18603" s="171"/>
      <c r="AP18603" s="61"/>
      <c r="AQ18603" s="61"/>
      <c r="AR18603" s="61"/>
      <c r="AS18603" s="61"/>
      <c r="AT18603" s="61"/>
      <c r="AU18603" s="61"/>
      <c r="AV18603" s="61"/>
      <c r="AW18603" s="61"/>
      <c r="AX18603" s="61"/>
      <c r="AY18603" s="61"/>
      <c r="AZ18603" s="61"/>
      <c r="BA18603" s="61"/>
    </row>
    <row r="18604" spans="39:53" x14ac:dyDescent="0.2">
      <c r="AM18604" s="61"/>
      <c r="AN18604" s="61"/>
      <c r="AO18604" s="171"/>
      <c r="AP18604" s="61"/>
      <c r="AQ18604" s="61"/>
      <c r="AR18604" s="61"/>
      <c r="AS18604" s="61"/>
      <c r="AT18604" s="61"/>
      <c r="AU18604" s="61"/>
      <c r="AV18604" s="61"/>
      <c r="AW18604" s="61"/>
      <c r="AX18604" s="61"/>
      <c r="AY18604" s="61"/>
      <c r="AZ18604" s="61"/>
      <c r="BA18604" s="61"/>
    </row>
    <row r="18605" spans="39:53" x14ac:dyDescent="0.2">
      <c r="AM18605" s="61"/>
      <c r="AN18605" s="61"/>
      <c r="AO18605" s="171"/>
      <c r="AP18605" s="61"/>
      <c r="AQ18605" s="61"/>
      <c r="AR18605" s="61"/>
      <c r="AS18605" s="61"/>
      <c r="AT18605" s="61"/>
      <c r="AU18605" s="61"/>
      <c r="AV18605" s="61"/>
      <c r="AW18605" s="61"/>
      <c r="AX18605" s="61"/>
      <c r="AY18605" s="61"/>
      <c r="AZ18605" s="61"/>
      <c r="BA18605" s="61"/>
    </row>
    <row r="18606" spans="39:53" x14ac:dyDescent="0.2">
      <c r="AM18606" s="61"/>
      <c r="AN18606" s="61"/>
      <c r="AO18606" s="171"/>
      <c r="AP18606" s="61"/>
      <c r="AQ18606" s="61"/>
      <c r="AR18606" s="61"/>
      <c r="AS18606" s="61"/>
      <c r="AT18606" s="61"/>
      <c r="AU18606" s="61"/>
      <c r="AV18606" s="61"/>
      <c r="AW18606" s="61"/>
      <c r="AX18606" s="61"/>
      <c r="AY18606" s="61"/>
      <c r="AZ18606" s="61"/>
      <c r="BA18606" s="61"/>
    </row>
    <row r="18607" spans="39:53" x14ac:dyDescent="0.2">
      <c r="AM18607" s="61"/>
      <c r="AN18607" s="61"/>
      <c r="AO18607" s="171"/>
      <c r="AP18607" s="61"/>
      <c r="AQ18607" s="61"/>
      <c r="AR18607" s="61"/>
      <c r="AS18607" s="61"/>
      <c r="AT18607" s="61"/>
      <c r="AU18607" s="61"/>
      <c r="AV18607" s="61"/>
      <c r="AW18607" s="61"/>
      <c r="AX18607" s="61"/>
      <c r="AY18607" s="61"/>
      <c r="AZ18607" s="61"/>
      <c r="BA18607" s="61"/>
    </row>
    <row r="18608" spans="39:53" x14ac:dyDescent="0.2">
      <c r="AM18608" s="61"/>
      <c r="AN18608" s="61"/>
      <c r="AO18608" s="171"/>
      <c r="AP18608" s="61"/>
      <c r="AQ18608" s="61"/>
      <c r="AR18608" s="61"/>
      <c r="AS18608" s="61"/>
      <c r="AT18608" s="61"/>
      <c r="AU18608" s="61"/>
      <c r="AV18608" s="61"/>
      <c r="AW18608" s="61"/>
      <c r="AX18608" s="61"/>
      <c r="AY18608" s="61"/>
      <c r="AZ18608" s="61"/>
      <c r="BA18608" s="61"/>
    </row>
    <row r="18609" spans="39:53" x14ac:dyDescent="0.2">
      <c r="AM18609" s="61"/>
      <c r="AN18609" s="61"/>
      <c r="AO18609" s="171"/>
      <c r="AP18609" s="61"/>
      <c r="AQ18609" s="61"/>
      <c r="AR18609" s="61"/>
      <c r="AS18609" s="61"/>
      <c r="AT18609" s="61"/>
      <c r="AU18609" s="61"/>
      <c r="AV18609" s="61"/>
      <c r="AW18609" s="61"/>
      <c r="AX18609" s="61"/>
      <c r="AY18609" s="61"/>
      <c r="AZ18609" s="61"/>
      <c r="BA18609" s="61"/>
    </row>
    <row r="18610" spans="39:53" x14ac:dyDescent="0.2">
      <c r="AM18610" s="61"/>
      <c r="AN18610" s="61"/>
      <c r="AO18610" s="171"/>
      <c r="AP18610" s="61"/>
      <c r="AQ18610" s="61"/>
      <c r="AR18610" s="61"/>
      <c r="AS18610" s="61"/>
      <c r="AT18610" s="61"/>
      <c r="AU18610" s="61"/>
      <c r="AV18610" s="61"/>
      <c r="AW18610" s="61"/>
      <c r="AX18610" s="61"/>
      <c r="AY18610" s="61"/>
      <c r="AZ18610" s="61"/>
      <c r="BA18610" s="61"/>
    </row>
    <row r="18611" spans="39:53" x14ac:dyDescent="0.2">
      <c r="AM18611" s="61"/>
      <c r="AN18611" s="61"/>
      <c r="AO18611" s="171"/>
      <c r="AP18611" s="61"/>
      <c r="AQ18611" s="61"/>
      <c r="AR18611" s="61"/>
      <c r="AS18611" s="61"/>
      <c r="AT18611" s="61"/>
      <c r="AU18611" s="61"/>
      <c r="AV18611" s="61"/>
      <c r="AW18611" s="61"/>
      <c r="AX18611" s="61"/>
      <c r="AY18611" s="61"/>
      <c r="AZ18611" s="61"/>
      <c r="BA18611" s="61"/>
    </row>
    <row r="18612" spans="39:53" x14ac:dyDescent="0.2">
      <c r="AM18612" s="61"/>
      <c r="AN18612" s="61"/>
      <c r="AO18612" s="171"/>
      <c r="AP18612" s="61"/>
      <c r="AQ18612" s="61"/>
      <c r="AR18612" s="61"/>
      <c r="AS18612" s="61"/>
      <c r="AT18612" s="61"/>
      <c r="AU18612" s="61"/>
      <c r="AV18612" s="61"/>
      <c r="AW18612" s="61"/>
      <c r="AX18612" s="61"/>
      <c r="AY18612" s="61"/>
      <c r="AZ18612" s="61"/>
      <c r="BA18612" s="61"/>
    </row>
    <row r="18613" spans="39:53" x14ac:dyDescent="0.2">
      <c r="AM18613" s="61"/>
      <c r="AN18613" s="61"/>
      <c r="AO18613" s="171"/>
      <c r="AP18613" s="61"/>
      <c r="AQ18613" s="61"/>
      <c r="AR18613" s="61"/>
      <c r="AS18613" s="61"/>
      <c r="AT18613" s="61"/>
      <c r="AU18613" s="61"/>
      <c r="AV18613" s="61"/>
      <c r="AW18613" s="61"/>
      <c r="AX18613" s="61"/>
      <c r="AY18613" s="61"/>
      <c r="AZ18613" s="61"/>
      <c r="BA18613" s="61"/>
    </row>
    <row r="18614" spans="39:53" x14ac:dyDescent="0.2">
      <c r="AM18614" s="61"/>
      <c r="AN18614" s="61"/>
      <c r="AO18614" s="171"/>
      <c r="AP18614" s="61"/>
      <c r="AQ18614" s="61"/>
      <c r="AR18614" s="61"/>
      <c r="AS18614" s="61"/>
      <c r="AT18614" s="61"/>
      <c r="AU18614" s="61"/>
      <c r="AV18614" s="61"/>
      <c r="AW18614" s="61"/>
      <c r="AX18614" s="61"/>
      <c r="AY18614" s="61"/>
      <c r="AZ18614" s="61"/>
      <c r="BA18614" s="61"/>
    </row>
    <row r="18615" spans="39:53" x14ac:dyDescent="0.2">
      <c r="AM18615" s="61"/>
      <c r="AN18615" s="61"/>
      <c r="AO18615" s="171"/>
      <c r="AP18615" s="61"/>
      <c r="AQ18615" s="61"/>
      <c r="AR18615" s="61"/>
      <c r="AS18615" s="61"/>
      <c r="AT18615" s="61"/>
      <c r="AU18615" s="61"/>
      <c r="AV18615" s="61"/>
      <c r="AW18615" s="61"/>
      <c r="AX18615" s="61"/>
      <c r="AY18615" s="61"/>
      <c r="AZ18615" s="61"/>
      <c r="BA18615" s="61"/>
    </row>
    <row r="18616" spans="39:53" x14ac:dyDescent="0.2">
      <c r="AM18616" s="61"/>
      <c r="AN18616" s="61"/>
      <c r="AO18616" s="171"/>
      <c r="AP18616" s="61"/>
      <c r="AQ18616" s="61"/>
      <c r="AR18616" s="61"/>
      <c r="AS18616" s="61"/>
      <c r="AT18616" s="61"/>
      <c r="AU18616" s="61"/>
      <c r="AV18616" s="61"/>
      <c r="AW18616" s="61"/>
      <c r="AX18616" s="61"/>
      <c r="AY18616" s="61"/>
      <c r="AZ18616" s="61"/>
      <c r="BA18616" s="61"/>
    </row>
    <row r="18617" spans="39:53" x14ac:dyDescent="0.2">
      <c r="AM18617" s="61"/>
      <c r="AN18617" s="61"/>
      <c r="AO18617" s="171"/>
      <c r="AP18617" s="61"/>
      <c r="AQ18617" s="61"/>
      <c r="AR18617" s="61"/>
      <c r="AS18617" s="61"/>
      <c r="AT18617" s="61"/>
      <c r="AU18617" s="61"/>
      <c r="AV18617" s="61"/>
      <c r="AW18617" s="61"/>
      <c r="AX18617" s="61"/>
      <c r="AY18617" s="61"/>
      <c r="AZ18617" s="61"/>
      <c r="BA18617" s="61"/>
    </row>
    <row r="18618" spans="39:53" x14ac:dyDescent="0.2">
      <c r="AM18618" s="61"/>
      <c r="AN18618" s="61"/>
      <c r="AO18618" s="171"/>
      <c r="AP18618" s="61"/>
      <c r="AQ18618" s="61"/>
      <c r="AR18618" s="61"/>
      <c r="AS18618" s="61"/>
      <c r="AT18618" s="61"/>
      <c r="AU18618" s="61"/>
      <c r="AV18618" s="61"/>
      <c r="AW18618" s="61"/>
      <c r="AX18618" s="61"/>
      <c r="AY18618" s="61"/>
      <c r="AZ18618" s="61"/>
      <c r="BA18618" s="61"/>
    </row>
    <row r="18619" spans="39:53" x14ac:dyDescent="0.2">
      <c r="AM18619" s="61"/>
      <c r="AN18619" s="61"/>
      <c r="AO18619" s="171"/>
      <c r="AP18619" s="61"/>
      <c r="AQ18619" s="61"/>
      <c r="AR18619" s="61"/>
      <c r="AS18619" s="61"/>
      <c r="AT18619" s="61"/>
      <c r="AU18619" s="61"/>
      <c r="AV18619" s="61"/>
      <c r="AW18619" s="61"/>
      <c r="AX18619" s="61"/>
      <c r="AY18619" s="61"/>
      <c r="AZ18619" s="61"/>
      <c r="BA18619" s="61"/>
    </row>
    <row r="18620" spans="39:53" x14ac:dyDescent="0.2">
      <c r="AM18620" s="61"/>
      <c r="AN18620" s="61"/>
      <c r="AO18620" s="171"/>
      <c r="AP18620" s="61"/>
      <c r="AQ18620" s="61"/>
      <c r="AR18620" s="61"/>
      <c r="AS18620" s="61"/>
      <c r="AT18620" s="61"/>
      <c r="AU18620" s="61"/>
      <c r="AV18620" s="61"/>
      <c r="AW18620" s="61"/>
      <c r="AX18620" s="61"/>
      <c r="AY18620" s="61"/>
      <c r="AZ18620" s="61"/>
      <c r="BA18620" s="61"/>
    </row>
    <row r="18621" spans="39:53" x14ac:dyDescent="0.2">
      <c r="AM18621" s="61"/>
      <c r="AN18621" s="61"/>
      <c r="AO18621" s="171"/>
      <c r="AP18621" s="61"/>
      <c r="AQ18621" s="61"/>
      <c r="AR18621" s="61"/>
      <c r="AS18621" s="61"/>
      <c r="AT18621" s="61"/>
      <c r="AU18621" s="61"/>
      <c r="AV18621" s="61"/>
      <c r="AW18621" s="61"/>
      <c r="AX18621" s="61"/>
      <c r="AY18621" s="61"/>
      <c r="AZ18621" s="61"/>
      <c r="BA18621" s="61"/>
    </row>
    <row r="18622" spans="39:53" x14ac:dyDescent="0.2">
      <c r="AM18622" s="61"/>
      <c r="AN18622" s="61"/>
      <c r="AO18622" s="171"/>
      <c r="AP18622" s="61"/>
      <c r="AQ18622" s="61"/>
      <c r="AR18622" s="61"/>
      <c r="AS18622" s="61"/>
      <c r="AT18622" s="61"/>
      <c r="AU18622" s="61"/>
      <c r="AV18622" s="61"/>
      <c r="AW18622" s="61"/>
      <c r="AX18622" s="61"/>
      <c r="AY18622" s="61"/>
      <c r="AZ18622" s="61"/>
      <c r="BA18622" s="61"/>
    </row>
    <row r="18623" spans="39:53" x14ac:dyDescent="0.2">
      <c r="AM18623" s="61"/>
      <c r="AN18623" s="61"/>
      <c r="AO18623" s="171"/>
      <c r="AP18623" s="61"/>
      <c r="AQ18623" s="61"/>
      <c r="AR18623" s="61"/>
      <c r="AS18623" s="61"/>
      <c r="AT18623" s="61"/>
      <c r="AU18623" s="61"/>
      <c r="AV18623" s="61"/>
      <c r="AW18623" s="61"/>
      <c r="AX18623" s="61"/>
      <c r="AY18623" s="61"/>
      <c r="AZ18623" s="61"/>
      <c r="BA18623" s="61"/>
    </row>
    <row r="18624" spans="39:53" x14ac:dyDescent="0.2">
      <c r="AM18624" s="61"/>
      <c r="AN18624" s="61"/>
      <c r="AO18624" s="171"/>
      <c r="AP18624" s="61"/>
      <c r="AQ18624" s="61"/>
      <c r="AR18624" s="61"/>
      <c r="AS18624" s="61"/>
      <c r="AT18624" s="61"/>
      <c r="AU18624" s="61"/>
      <c r="AV18624" s="61"/>
      <c r="AW18624" s="61"/>
      <c r="AX18624" s="61"/>
      <c r="AY18624" s="61"/>
      <c r="AZ18624" s="61"/>
      <c r="BA18624" s="61"/>
    </row>
    <row r="18625" spans="39:53" x14ac:dyDescent="0.2">
      <c r="AM18625" s="61"/>
      <c r="AN18625" s="61"/>
      <c r="AO18625" s="171"/>
      <c r="AP18625" s="61"/>
      <c r="AQ18625" s="61"/>
      <c r="AR18625" s="61"/>
      <c r="AS18625" s="61"/>
      <c r="AT18625" s="61"/>
      <c r="AU18625" s="61"/>
      <c r="AV18625" s="61"/>
      <c r="AW18625" s="61"/>
      <c r="AX18625" s="61"/>
      <c r="AY18625" s="61"/>
      <c r="AZ18625" s="61"/>
      <c r="BA18625" s="61"/>
    </row>
    <row r="18626" spans="39:53" x14ac:dyDescent="0.2">
      <c r="AM18626" s="61"/>
      <c r="AN18626" s="61"/>
      <c r="AO18626" s="171"/>
      <c r="AP18626" s="61"/>
      <c r="AQ18626" s="61"/>
      <c r="AR18626" s="61"/>
      <c r="AS18626" s="61"/>
      <c r="AT18626" s="61"/>
      <c r="AU18626" s="61"/>
      <c r="AV18626" s="61"/>
      <c r="AW18626" s="61"/>
      <c r="AX18626" s="61"/>
      <c r="AY18626" s="61"/>
      <c r="AZ18626" s="61"/>
      <c r="BA18626" s="61"/>
    </row>
    <row r="18627" spans="39:53" x14ac:dyDescent="0.2">
      <c r="AM18627" s="61"/>
      <c r="AN18627" s="61"/>
      <c r="AO18627" s="171"/>
      <c r="AP18627" s="61"/>
      <c r="AQ18627" s="61"/>
      <c r="AR18627" s="61"/>
      <c r="AS18627" s="61"/>
      <c r="AT18627" s="61"/>
      <c r="AU18627" s="61"/>
      <c r="AV18627" s="61"/>
      <c r="AW18627" s="61"/>
      <c r="AX18627" s="61"/>
      <c r="AY18627" s="61"/>
      <c r="AZ18627" s="61"/>
      <c r="BA18627" s="61"/>
    </row>
    <row r="18628" spans="39:53" x14ac:dyDescent="0.2">
      <c r="AM18628" s="61"/>
      <c r="AN18628" s="61"/>
      <c r="AO18628" s="171"/>
      <c r="AP18628" s="61"/>
      <c r="AQ18628" s="61"/>
      <c r="AR18628" s="61"/>
      <c r="AS18628" s="61"/>
      <c r="AT18628" s="61"/>
      <c r="AU18628" s="61"/>
      <c r="AV18628" s="61"/>
      <c r="AW18628" s="61"/>
      <c r="AX18628" s="61"/>
      <c r="AY18628" s="61"/>
      <c r="AZ18628" s="61"/>
      <c r="BA18628" s="61"/>
    </row>
    <row r="18629" spans="39:53" x14ac:dyDescent="0.2">
      <c r="AM18629" s="61"/>
      <c r="AN18629" s="61"/>
      <c r="AO18629" s="171"/>
      <c r="AP18629" s="61"/>
      <c r="AQ18629" s="61"/>
      <c r="AR18629" s="61"/>
      <c r="AS18629" s="61"/>
      <c r="AT18629" s="61"/>
      <c r="AU18629" s="61"/>
      <c r="AV18629" s="61"/>
      <c r="AW18629" s="61"/>
      <c r="AX18629" s="61"/>
      <c r="AY18629" s="61"/>
      <c r="AZ18629" s="61"/>
      <c r="BA18629" s="61"/>
    </row>
    <row r="18630" spans="39:53" x14ac:dyDescent="0.2">
      <c r="AM18630" s="61"/>
      <c r="AN18630" s="61"/>
      <c r="AO18630" s="171"/>
      <c r="AP18630" s="61"/>
      <c r="AQ18630" s="61"/>
      <c r="AR18630" s="61"/>
      <c r="AS18630" s="61"/>
      <c r="AT18630" s="61"/>
      <c r="AU18630" s="61"/>
      <c r="AV18630" s="61"/>
      <c r="AW18630" s="61"/>
      <c r="AX18630" s="61"/>
      <c r="AY18630" s="61"/>
      <c r="AZ18630" s="61"/>
      <c r="BA18630" s="61"/>
    </row>
    <row r="18631" spans="39:53" x14ac:dyDescent="0.2">
      <c r="AM18631" s="61"/>
      <c r="AN18631" s="61"/>
      <c r="AO18631" s="171"/>
      <c r="AP18631" s="61"/>
      <c r="AQ18631" s="61"/>
      <c r="AR18631" s="61"/>
      <c r="AS18631" s="61"/>
      <c r="AT18631" s="61"/>
      <c r="AU18631" s="61"/>
      <c r="AV18631" s="61"/>
      <c r="AW18631" s="61"/>
      <c r="AX18631" s="61"/>
      <c r="AY18631" s="61"/>
      <c r="AZ18631" s="61"/>
      <c r="BA18631" s="61"/>
    </row>
    <row r="18632" spans="39:53" x14ac:dyDescent="0.2">
      <c r="AM18632" s="61"/>
      <c r="AN18632" s="61"/>
      <c r="AO18632" s="171"/>
      <c r="AP18632" s="61"/>
      <c r="AQ18632" s="61"/>
      <c r="AR18632" s="61"/>
      <c r="AS18632" s="61"/>
      <c r="AT18632" s="61"/>
      <c r="AU18632" s="61"/>
      <c r="AV18632" s="61"/>
      <c r="AW18632" s="61"/>
      <c r="AX18632" s="61"/>
      <c r="AY18632" s="61"/>
      <c r="AZ18632" s="61"/>
      <c r="BA18632" s="61"/>
    </row>
    <row r="18633" spans="39:53" x14ac:dyDescent="0.2">
      <c r="AM18633" s="61"/>
      <c r="AN18633" s="61"/>
      <c r="AO18633" s="171"/>
      <c r="AP18633" s="61"/>
      <c r="AQ18633" s="61"/>
      <c r="AR18633" s="61"/>
      <c r="AS18633" s="61"/>
      <c r="AT18633" s="61"/>
      <c r="AU18633" s="61"/>
      <c r="AV18633" s="61"/>
      <c r="AW18633" s="61"/>
      <c r="AX18633" s="61"/>
      <c r="AY18633" s="61"/>
      <c r="AZ18633" s="61"/>
      <c r="BA18633" s="61"/>
    </row>
    <row r="18634" spans="39:53" x14ac:dyDescent="0.2">
      <c r="AM18634" s="61"/>
      <c r="AN18634" s="61"/>
      <c r="AO18634" s="171"/>
      <c r="AP18634" s="61"/>
      <c r="AQ18634" s="61"/>
      <c r="AR18634" s="61"/>
      <c r="AS18634" s="61"/>
      <c r="AT18634" s="61"/>
      <c r="AU18634" s="61"/>
      <c r="AV18634" s="61"/>
      <c r="AW18634" s="61"/>
      <c r="AX18634" s="61"/>
      <c r="AY18634" s="61"/>
      <c r="AZ18634" s="61"/>
      <c r="BA18634" s="61"/>
    </row>
    <row r="18635" spans="39:53" x14ac:dyDescent="0.2">
      <c r="AM18635" s="61"/>
      <c r="AN18635" s="61"/>
      <c r="AO18635" s="171"/>
      <c r="AP18635" s="61"/>
      <c r="AQ18635" s="61"/>
      <c r="AR18635" s="61"/>
      <c r="AS18635" s="61"/>
      <c r="AT18635" s="61"/>
      <c r="AU18635" s="61"/>
      <c r="AV18635" s="61"/>
      <c r="AW18635" s="61"/>
      <c r="AX18635" s="61"/>
      <c r="AY18635" s="61"/>
      <c r="AZ18635" s="61"/>
      <c r="BA18635" s="61"/>
    </row>
    <row r="18636" spans="39:53" x14ac:dyDescent="0.2">
      <c r="AM18636" s="61"/>
      <c r="AN18636" s="61"/>
      <c r="AO18636" s="171"/>
      <c r="AP18636" s="61"/>
      <c r="AQ18636" s="61"/>
      <c r="AR18636" s="61"/>
      <c r="AS18636" s="61"/>
      <c r="AT18636" s="61"/>
      <c r="AU18636" s="61"/>
      <c r="AV18636" s="61"/>
      <c r="AW18636" s="61"/>
      <c r="AX18636" s="61"/>
      <c r="AY18636" s="61"/>
      <c r="AZ18636" s="61"/>
      <c r="BA18636" s="61"/>
    </row>
    <row r="18637" spans="39:53" x14ac:dyDescent="0.2">
      <c r="AM18637" s="61"/>
      <c r="AN18637" s="61"/>
      <c r="AO18637" s="171"/>
      <c r="AP18637" s="61"/>
      <c r="AQ18637" s="61"/>
      <c r="AR18637" s="61"/>
      <c r="AS18637" s="61"/>
      <c r="AT18637" s="61"/>
      <c r="AU18637" s="61"/>
      <c r="AV18637" s="61"/>
      <c r="AW18637" s="61"/>
      <c r="AX18637" s="61"/>
      <c r="AY18637" s="61"/>
      <c r="AZ18637" s="61"/>
      <c r="BA18637" s="61"/>
    </row>
    <row r="18638" spans="39:53" x14ac:dyDescent="0.2">
      <c r="AM18638" s="61"/>
      <c r="AN18638" s="61"/>
      <c r="AO18638" s="171"/>
      <c r="AP18638" s="61"/>
      <c r="AQ18638" s="61"/>
      <c r="AR18638" s="61"/>
      <c r="AS18638" s="61"/>
      <c r="AT18638" s="61"/>
      <c r="AU18638" s="61"/>
      <c r="AV18638" s="61"/>
      <c r="AW18638" s="61"/>
      <c r="AX18638" s="61"/>
      <c r="AY18638" s="61"/>
      <c r="AZ18638" s="61"/>
      <c r="BA18638" s="61"/>
    </row>
    <row r="18639" spans="39:53" x14ac:dyDescent="0.2">
      <c r="AM18639" s="61"/>
      <c r="AN18639" s="61"/>
      <c r="AO18639" s="171"/>
      <c r="AP18639" s="61"/>
      <c r="AQ18639" s="61"/>
      <c r="AR18639" s="61"/>
      <c r="AS18639" s="61"/>
      <c r="AT18639" s="61"/>
      <c r="AU18639" s="61"/>
      <c r="AV18639" s="61"/>
      <c r="AW18639" s="61"/>
      <c r="AX18639" s="61"/>
      <c r="AY18639" s="61"/>
      <c r="AZ18639" s="61"/>
      <c r="BA18639" s="61"/>
    </row>
    <row r="18640" spans="39:53" x14ac:dyDescent="0.2">
      <c r="AM18640" s="61"/>
      <c r="AN18640" s="61"/>
      <c r="AO18640" s="171"/>
      <c r="AP18640" s="61"/>
      <c r="AQ18640" s="61"/>
      <c r="AR18640" s="61"/>
      <c r="AS18640" s="61"/>
      <c r="AT18640" s="61"/>
      <c r="AU18640" s="61"/>
      <c r="AV18640" s="61"/>
      <c r="AW18640" s="61"/>
      <c r="AX18640" s="61"/>
      <c r="AY18640" s="61"/>
      <c r="AZ18640" s="61"/>
      <c r="BA18640" s="61"/>
    </row>
    <row r="18641" spans="39:53" x14ac:dyDescent="0.2">
      <c r="AM18641" s="61"/>
      <c r="AN18641" s="61"/>
      <c r="AO18641" s="171"/>
      <c r="AP18641" s="61"/>
      <c r="AQ18641" s="61"/>
      <c r="AR18641" s="61"/>
      <c r="AS18641" s="61"/>
      <c r="AT18641" s="61"/>
      <c r="AU18641" s="61"/>
      <c r="AV18641" s="61"/>
      <c r="AW18641" s="61"/>
      <c r="AX18641" s="61"/>
      <c r="AY18641" s="61"/>
      <c r="AZ18641" s="61"/>
      <c r="BA18641" s="61"/>
    </row>
    <row r="18642" spans="39:53" x14ac:dyDescent="0.2">
      <c r="AM18642" s="61"/>
      <c r="AN18642" s="61"/>
      <c r="AO18642" s="171"/>
      <c r="AP18642" s="61"/>
      <c r="AQ18642" s="61"/>
      <c r="AR18642" s="61"/>
      <c r="AS18642" s="61"/>
      <c r="AT18642" s="61"/>
      <c r="AU18642" s="61"/>
      <c r="AV18642" s="61"/>
      <c r="AW18642" s="61"/>
      <c r="AX18642" s="61"/>
      <c r="AY18642" s="61"/>
      <c r="AZ18642" s="61"/>
      <c r="BA18642" s="61"/>
    </row>
    <row r="18643" spans="39:53" x14ac:dyDescent="0.2">
      <c r="AM18643" s="61"/>
      <c r="AN18643" s="61"/>
      <c r="AO18643" s="171"/>
      <c r="AP18643" s="61"/>
      <c r="AQ18643" s="61"/>
      <c r="AR18643" s="61"/>
      <c r="AS18643" s="61"/>
      <c r="AT18643" s="61"/>
      <c r="AU18643" s="61"/>
      <c r="AV18643" s="61"/>
      <c r="AW18643" s="61"/>
      <c r="AX18643" s="61"/>
      <c r="AY18643" s="61"/>
      <c r="AZ18643" s="61"/>
      <c r="BA18643" s="61"/>
    </row>
    <row r="18644" spans="39:53" x14ac:dyDescent="0.2">
      <c r="AM18644" s="61"/>
      <c r="AN18644" s="61"/>
      <c r="AO18644" s="171"/>
      <c r="AP18644" s="61"/>
      <c r="AQ18644" s="61"/>
      <c r="AR18644" s="61"/>
      <c r="AS18644" s="61"/>
      <c r="AT18644" s="61"/>
      <c r="AU18644" s="61"/>
      <c r="AV18644" s="61"/>
      <c r="AW18644" s="61"/>
      <c r="AX18644" s="61"/>
      <c r="AY18644" s="61"/>
      <c r="AZ18644" s="61"/>
      <c r="BA18644" s="61"/>
    </row>
    <row r="18645" spans="39:53" x14ac:dyDescent="0.2">
      <c r="AM18645" s="61"/>
      <c r="AN18645" s="61"/>
      <c r="AO18645" s="171"/>
      <c r="AP18645" s="61"/>
      <c r="AQ18645" s="61"/>
      <c r="AR18645" s="61"/>
      <c r="AS18645" s="61"/>
      <c r="AT18645" s="61"/>
      <c r="AU18645" s="61"/>
      <c r="AV18645" s="61"/>
      <c r="AW18645" s="61"/>
      <c r="AX18645" s="61"/>
      <c r="AY18645" s="61"/>
      <c r="AZ18645" s="61"/>
      <c r="BA18645" s="61"/>
    </row>
    <row r="18646" spans="39:53" x14ac:dyDescent="0.2">
      <c r="AM18646" s="61"/>
      <c r="AN18646" s="61"/>
      <c r="AO18646" s="171"/>
      <c r="AP18646" s="61"/>
      <c r="AQ18646" s="61"/>
      <c r="AR18646" s="61"/>
      <c r="AS18646" s="61"/>
      <c r="AT18646" s="61"/>
      <c r="AU18646" s="61"/>
      <c r="AV18646" s="61"/>
      <c r="AW18646" s="61"/>
      <c r="AX18646" s="61"/>
      <c r="AY18646" s="61"/>
      <c r="AZ18646" s="61"/>
      <c r="BA18646" s="61"/>
    </row>
    <row r="18647" spans="39:53" x14ac:dyDescent="0.2">
      <c r="AM18647" s="61"/>
      <c r="AN18647" s="61"/>
      <c r="AO18647" s="171"/>
      <c r="AP18647" s="61"/>
      <c r="AQ18647" s="61"/>
      <c r="AR18647" s="61"/>
      <c r="AS18647" s="61"/>
      <c r="AT18647" s="61"/>
      <c r="AU18647" s="61"/>
      <c r="AV18647" s="61"/>
      <c r="AW18647" s="61"/>
      <c r="AX18647" s="61"/>
      <c r="AY18647" s="61"/>
      <c r="AZ18647" s="61"/>
      <c r="BA18647" s="61"/>
    </row>
    <row r="18648" spans="39:53" x14ac:dyDescent="0.2">
      <c r="AM18648" s="61"/>
      <c r="AN18648" s="61"/>
      <c r="AO18648" s="171"/>
      <c r="AP18648" s="61"/>
      <c r="AQ18648" s="61"/>
      <c r="AR18648" s="61"/>
      <c r="AS18648" s="61"/>
      <c r="AT18648" s="61"/>
      <c r="AU18648" s="61"/>
      <c r="AV18648" s="61"/>
      <c r="AW18648" s="61"/>
      <c r="AX18648" s="61"/>
      <c r="AY18648" s="61"/>
      <c r="AZ18648" s="61"/>
      <c r="BA18648" s="61"/>
    </row>
    <row r="18649" spans="39:53" x14ac:dyDescent="0.2">
      <c r="AM18649" s="61"/>
      <c r="AN18649" s="61"/>
      <c r="AO18649" s="171"/>
      <c r="AP18649" s="61"/>
      <c r="AQ18649" s="61"/>
      <c r="AR18649" s="61"/>
      <c r="AS18649" s="61"/>
      <c r="AT18649" s="61"/>
      <c r="AU18649" s="61"/>
      <c r="AV18649" s="61"/>
      <c r="AW18649" s="61"/>
      <c r="AX18649" s="61"/>
      <c r="AY18649" s="61"/>
      <c r="AZ18649" s="61"/>
      <c r="BA18649" s="61"/>
    </row>
    <row r="18650" spans="39:53" x14ac:dyDescent="0.2">
      <c r="AM18650" s="61"/>
      <c r="AN18650" s="61"/>
      <c r="AO18650" s="171"/>
      <c r="AP18650" s="61"/>
      <c r="AQ18650" s="61"/>
      <c r="AR18650" s="61"/>
      <c r="AS18650" s="61"/>
      <c r="AT18650" s="61"/>
      <c r="AU18650" s="61"/>
      <c r="AV18650" s="61"/>
      <c r="AW18650" s="61"/>
      <c r="AX18650" s="61"/>
      <c r="AY18650" s="61"/>
      <c r="AZ18650" s="61"/>
      <c r="BA18650" s="61"/>
    </row>
    <row r="18651" spans="39:53" x14ac:dyDescent="0.2">
      <c r="AM18651" s="61"/>
      <c r="AN18651" s="61"/>
      <c r="AO18651" s="171"/>
      <c r="AP18651" s="61"/>
      <c r="AQ18651" s="61"/>
      <c r="AR18651" s="61"/>
      <c r="AS18651" s="61"/>
      <c r="AT18651" s="61"/>
      <c r="AU18651" s="61"/>
      <c r="AV18651" s="61"/>
      <c r="AW18651" s="61"/>
      <c r="AX18651" s="61"/>
      <c r="AY18651" s="61"/>
      <c r="AZ18651" s="61"/>
      <c r="BA18651" s="61"/>
    </row>
    <row r="18652" spans="39:53" x14ac:dyDescent="0.2">
      <c r="AM18652" s="61"/>
      <c r="AN18652" s="61"/>
      <c r="AO18652" s="171"/>
      <c r="AP18652" s="61"/>
      <c r="AQ18652" s="61"/>
      <c r="AR18652" s="61"/>
      <c r="AS18652" s="61"/>
      <c r="AT18652" s="61"/>
      <c r="AU18652" s="61"/>
      <c r="AV18652" s="61"/>
      <c r="AW18652" s="61"/>
      <c r="AX18652" s="61"/>
      <c r="AY18652" s="61"/>
      <c r="AZ18652" s="61"/>
      <c r="BA18652" s="61"/>
    </row>
    <row r="18653" spans="39:53" x14ac:dyDescent="0.2">
      <c r="AM18653" s="61"/>
      <c r="AN18653" s="61"/>
      <c r="AO18653" s="171"/>
      <c r="AP18653" s="61"/>
      <c r="AQ18653" s="61"/>
      <c r="AR18653" s="61"/>
      <c r="AS18653" s="61"/>
      <c r="AT18653" s="61"/>
      <c r="AU18653" s="61"/>
      <c r="AV18653" s="61"/>
      <c r="AW18653" s="61"/>
      <c r="AX18653" s="61"/>
      <c r="AY18653" s="61"/>
      <c r="AZ18653" s="61"/>
      <c r="BA18653" s="61"/>
    </row>
    <row r="18654" spans="39:53" x14ac:dyDescent="0.2">
      <c r="AM18654" s="61"/>
      <c r="AN18654" s="61"/>
      <c r="AO18654" s="171"/>
      <c r="AP18654" s="61"/>
      <c r="AQ18654" s="61"/>
      <c r="AR18654" s="61"/>
      <c r="AS18654" s="61"/>
      <c r="AT18654" s="61"/>
      <c r="AU18654" s="61"/>
      <c r="AV18654" s="61"/>
      <c r="AW18654" s="61"/>
      <c r="AX18654" s="61"/>
      <c r="AY18654" s="61"/>
      <c r="AZ18654" s="61"/>
      <c r="BA18654" s="61"/>
    </row>
    <row r="18655" spans="39:53" x14ac:dyDescent="0.2">
      <c r="AM18655" s="61"/>
      <c r="AN18655" s="61"/>
      <c r="AO18655" s="171"/>
      <c r="AP18655" s="61"/>
      <c r="AQ18655" s="61"/>
      <c r="AR18655" s="61"/>
      <c r="AS18655" s="61"/>
      <c r="AT18655" s="61"/>
      <c r="AU18655" s="61"/>
      <c r="AV18655" s="61"/>
      <c r="AW18655" s="61"/>
      <c r="AX18655" s="61"/>
      <c r="AY18655" s="61"/>
      <c r="AZ18655" s="61"/>
      <c r="BA18655" s="61"/>
    </row>
    <row r="18656" spans="39:53" x14ac:dyDescent="0.2">
      <c r="AM18656" s="61"/>
      <c r="AN18656" s="61"/>
      <c r="AO18656" s="171"/>
      <c r="AP18656" s="61"/>
      <c r="AQ18656" s="61"/>
      <c r="AR18656" s="61"/>
      <c r="AS18656" s="61"/>
      <c r="AT18656" s="61"/>
      <c r="AU18656" s="61"/>
      <c r="AV18656" s="61"/>
      <c r="AW18656" s="61"/>
      <c r="AX18656" s="61"/>
      <c r="AY18656" s="61"/>
      <c r="AZ18656" s="61"/>
      <c r="BA18656" s="61"/>
    </row>
    <row r="18657" spans="39:53" x14ac:dyDescent="0.2">
      <c r="AM18657" s="61"/>
      <c r="AN18657" s="61"/>
      <c r="AO18657" s="171"/>
      <c r="AP18657" s="61"/>
      <c r="AQ18657" s="61"/>
      <c r="AR18657" s="61"/>
      <c r="AS18657" s="61"/>
      <c r="AT18657" s="61"/>
      <c r="AU18657" s="61"/>
      <c r="AV18657" s="61"/>
      <c r="AW18657" s="61"/>
      <c r="AX18657" s="61"/>
      <c r="AY18657" s="61"/>
      <c r="AZ18657" s="61"/>
      <c r="BA18657" s="61"/>
    </row>
    <row r="18658" spans="39:53" x14ac:dyDescent="0.2">
      <c r="AM18658" s="61"/>
      <c r="AN18658" s="61"/>
      <c r="AO18658" s="171"/>
      <c r="AP18658" s="61"/>
      <c r="AQ18658" s="61"/>
      <c r="AR18658" s="61"/>
      <c r="AS18658" s="61"/>
      <c r="AT18658" s="61"/>
      <c r="AU18658" s="61"/>
      <c r="AV18658" s="61"/>
      <c r="AW18658" s="61"/>
      <c r="AX18658" s="61"/>
      <c r="AY18658" s="61"/>
      <c r="AZ18658" s="61"/>
      <c r="BA18658" s="61"/>
    </row>
    <row r="18659" spans="39:53" x14ac:dyDescent="0.2">
      <c r="AM18659" s="61"/>
      <c r="AN18659" s="61"/>
      <c r="AO18659" s="171"/>
      <c r="AP18659" s="61"/>
      <c r="AQ18659" s="61"/>
      <c r="AR18659" s="61"/>
      <c r="AS18659" s="61"/>
      <c r="AT18659" s="61"/>
      <c r="AU18659" s="61"/>
      <c r="AV18659" s="61"/>
      <c r="AW18659" s="61"/>
      <c r="AX18659" s="61"/>
      <c r="AY18659" s="61"/>
      <c r="AZ18659" s="61"/>
      <c r="BA18659" s="61"/>
    </row>
    <row r="18660" spans="39:53" x14ac:dyDescent="0.2">
      <c r="AM18660" s="61"/>
      <c r="AN18660" s="61"/>
      <c r="AO18660" s="171"/>
      <c r="AP18660" s="61"/>
      <c r="AQ18660" s="61"/>
      <c r="AR18660" s="61"/>
      <c r="AS18660" s="61"/>
      <c r="AT18660" s="61"/>
      <c r="AU18660" s="61"/>
      <c r="AV18660" s="61"/>
      <c r="AW18660" s="61"/>
      <c r="AX18660" s="61"/>
      <c r="AY18660" s="61"/>
      <c r="AZ18660" s="61"/>
      <c r="BA18660" s="61"/>
    </row>
    <row r="18661" spans="39:53" x14ac:dyDescent="0.2">
      <c r="AM18661" s="61"/>
      <c r="AN18661" s="61"/>
      <c r="AO18661" s="171"/>
      <c r="AP18661" s="61"/>
      <c r="AQ18661" s="61"/>
      <c r="AR18661" s="61"/>
      <c r="AS18661" s="61"/>
      <c r="AT18661" s="61"/>
      <c r="AU18661" s="61"/>
      <c r="AV18661" s="61"/>
      <c r="AW18661" s="61"/>
      <c r="AX18661" s="61"/>
      <c r="AY18661" s="61"/>
      <c r="AZ18661" s="61"/>
      <c r="BA18661" s="61"/>
    </row>
    <row r="18662" spans="39:53" x14ac:dyDescent="0.2">
      <c r="AM18662" s="61"/>
      <c r="AN18662" s="61"/>
      <c r="AO18662" s="171"/>
      <c r="AP18662" s="61"/>
      <c r="AQ18662" s="61"/>
      <c r="AR18662" s="61"/>
      <c r="AS18662" s="61"/>
      <c r="AT18662" s="61"/>
      <c r="AU18662" s="61"/>
      <c r="AV18662" s="61"/>
      <c r="AW18662" s="61"/>
      <c r="AX18662" s="61"/>
      <c r="AY18662" s="61"/>
      <c r="AZ18662" s="61"/>
      <c r="BA18662" s="61"/>
    </row>
    <row r="18663" spans="39:53" x14ac:dyDescent="0.2">
      <c r="AM18663" s="61"/>
      <c r="AN18663" s="61"/>
      <c r="AO18663" s="171"/>
      <c r="AP18663" s="61"/>
      <c r="AQ18663" s="61"/>
      <c r="AR18663" s="61"/>
      <c r="AS18663" s="61"/>
      <c r="AT18663" s="61"/>
      <c r="AU18663" s="61"/>
      <c r="AV18663" s="61"/>
      <c r="AW18663" s="61"/>
      <c r="AX18663" s="61"/>
      <c r="AY18663" s="61"/>
      <c r="AZ18663" s="61"/>
      <c r="BA18663" s="61"/>
    </row>
    <row r="18664" spans="39:53" x14ac:dyDescent="0.2">
      <c r="AM18664" s="61"/>
      <c r="AN18664" s="61"/>
      <c r="AO18664" s="171"/>
      <c r="AP18664" s="61"/>
      <c r="AQ18664" s="61"/>
      <c r="AR18664" s="61"/>
      <c r="AS18664" s="61"/>
      <c r="AT18664" s="61"/>
      <c r="AU18664" s="61"/>
      <c r="AV18664" s="61"/>
      <c r="AW18664" s="61"/>
      <c r="AX18664" s="61"/>
      <c r="AY18664" s="61"/>
      <c r="AZ18664" s="61"/>
      <c r="BA18664" s="61"/>
    </row>
    <row r="18665" spans="39:53" x14ac:dyDescent="0.2">
      <c r="AM18665" s="61"/>
      <c r="AN18665" s="61"/>
      <c r="AO18665" s="171"/>
      <c r="AP18665" s="61"/>
      <c r="AQ18665" s="61"/>
      <c r="AR18665" s="61"/>
      <c r="AS18665" s="61"/>
      <c r="AT18665" s="61"/>
      <c r="AU18665" s="61"/>
      <c r="AV18665" s="61"/>
      <c r="AW18665" s="61"/>
      <c r="AX18665" s="61"/>
      <c r="AY18665" s="61"/>
      <c r="AZ18665" s="61"/>
      <c r="BA18665" s="61"/>
    </row>
    <row r="18666" spans="39:53" x14ac:dyDescent="0.2">
      <c r="AM18666" s="61"/>
      <c r="AN18666" s="61"/>
      <c r="AO18666" s="171"/>
      <c r="AP18666" s="61"/>
      <c r="AQ18666" s="61"/>
      <c r="AR18666" s="61"/>
      <c r="AS18666" s="61"/>
      <c r="AT18666" s="61"/>
      <c r="AU18666" s="61"/>
      <c r="AV18666" s="61"/>
      <c r="AW18666" s="61"/>
      <c r="AX18666" s="61"/>
      <c r="AY18666" s="61"/>
      <c r="AZ18666" s="61"/>
      <c r="BA18666" s="61"/>
    </row>
    <row r="18667" spans="39:53" x14ac:dyDescent="0.2">
      <c r="AM18667" s="61"/>
      <c r="AN18667" s="61"/>
      <c r="AO18667" s="171"/>
      <c r="AP18667" s="61"/>
      <c r="AQ18667" s="61"/>
      <c r="AR18667" s="61"/>
      <c r="AS18667" s="61"/>
      <c r="AT18667" s="61"/>
      <c r="AU18667" s="61"/>
      <c r="AV18667" s="61"/>
      <c r="AW18667" s="61"/>
      <c r="AX18667" s="61"/>
      <c r="AY18667" s="61"/>
      <c r="AZ18667" s="61"/>
      <c r="BA18667" s="61"/>
    </row>
    <row r="18668" spans="39:53" x14ac:dyDescent="0.2">
      <c r="AM18668" s="61"/>
      <c r="AN18668" s="61"/>
      <c r="AO18668" s="171"/>
      <c r="AP18668" s="61"/>
      <c r="AQ18668" s="61"/>
      <c r="AR18668" s="61"/>
      <c r="AS18668" s="61"/>
      <c r="AT18668" s="61"/>
      <c r="AU18668" s="61"/>
      <c r="AV18668" s="61"/>
      <c r="AW18668" s="61"/>
      <c r="AX18668" s="61"/>
      <c r="AY18668" s="61"/>
      <c r="AZ18668" s="61"/>
      <c r="BA18668" s="61"/>
    </row>
    <row r="18669" spans="39:53" x14ac:dyDescent="0.2">
      <c r="AM18669" s="61"/>
      <c r="AN18669" s="61"/>
      <c r="AO18669" s="171"/>
      <c r="AP18669" s="61"/>
      <c r="AQ18669" s="61"/>
      <c r="AR18669" s="61"/>
      <c r="AS18669" s="61"/>
      <c r="AT18669" s="61"/>
      <c r="AU18669" s="61"/>
      <c r="AV18669" s="61"/>
      <c r="AW18669" s="61"/>
      <c r="AX18669" s="61"/>
      <c r="AY18669" s="61"/>
      <c r="AZ18669" s="61"/>
      <c r="BA18669" s="61"/>
    </row>
    <row r="18670" spans="39:53" x14ac:dyDescent="0.2">
      <c r="AM18670" s="61"/>
      <c r="AN18670" s="61"/>
      <c r="AO18670" s="171"/>
      <c r="AP18670" s="61"/>
      <c r="AQ18670" s="61"/>
      <c r="AR18670" s="61"/>
      <c r="AS18670" s="61"/>
      <c r="AT18670" s="61"/>
      <c r="AU18670" s="61"/>
      <c r="AV18670" s="61"/>
      <c r="AW18670" s="61"/>
      <c r="AX18670" s="61"/>
      <c r="AY18670" s="61"/>
      <c r="AZ18670" s="61"/>
      <c r="BA18670" s="61"/>
    </row>
    <row r="18671" spans="39:53" x14ac:dyDescent="0.2">
      <c r="AM18671" s="61"/>
      <c r="AN18671" s="61"/>
      <c r="AO18671" s="171"/>
      <c r="AP18671" s="61"/>
      <c r="AQ18671" s="61"/>
      <c r="AR18671" s="61"/>
      <c r="AS18671" s="61"/>
      <c r="AT18671" s="61"/>
      <c r="AU18671" s="61"/>
      <c r="AV18671" s="61"/>
      <c r="AW18671" s="61"/>
      <c r="AX18671" s="61"/>
      <c r="AY18671" s="61"/>
      <c r="AZ18671" s="61"/>
      <c r="BA18671" s="61"/>
    </row>
    <row r="18672" spans="39:53" x14ac:dyDescent="0.2">
      <c r="AM18672" s="61"/>
      <c r="AN18672" s="61"/>
      <c r="AO18672" s="171"/>
      <c r="AP18672" s="61"/>
      <c r="AQ18672" s="61"/>
      <c r="AR18672" s="61"/>
      <c r="AS18672" s="61"/>
      <c r="AT18672" s="61"/>
      <c r="AU18672" s="61"/>
      <c r="AV18672" s="61"/>
      <c r="AW18672" s="61"/>
      <c r="AX18672" s="61"/>
      <c r="AY18672" s="61"/>
      <c r="AZ18672" s="61"/>
      <c r="BA18672" s="61"/>
    </row>
    <row r="18673" spans="39:53" x14ac:dyDescent="0.2">
      <c r="AM18673" s="61"/>
      <c r="AN18673" s="61"/>
      <c r="AO18673" s="171"/>
      <c r="AP18673" s="61"/>
      <c r="AQ18673" s="61"/>
      <c r="AR18673" s="61"/>
      <c r="AS18673" s="61"/>
      <c r="AT18673" s="61"/>
      <c r="AU18673" s="61"/>
      <c r="AV18673" s="61"/>
      <c r="AW18673" s="61"/>
      <c r="AX18673" s="61"/>
      <c r="AY18673" s="61"/>
      <c r="AZ18673" s="61"/>
      <c r="BA18673" s="61"/>
    </row>
    <row r="18674" spans="39:53" x14ac:dyDescent="0.2">
      <c r="AM18674" s="61"/>
      <c r="AN18674" s="61"/>
      <c r="AO18674" s="171"/>
      <c r="AP18674" s="61"/>
      <c r="AQ18674" s="61"/>
      <c r="AR18674" s="61"/>
      <c r="AS18674" s="61"/>
      <c r="AT18674" s="61"/>
      <c r="AU18674" s="61"/>
      <c r="AV18674" s="61"/>
      <c r="AW18674" s="61"/>
      <c r="AX18674" s="61"/>
      <c r="AY18674" s="61"/>
      <c r="AZ18674" s="61"/>
      <c r="BA18674" s="61"/>
    </row>
    <row r="18675" spans="39:53" x14ac:dyDescent="0.2">
      <c r="AM18675" s="61"/>
      <c r="AN18675" s="61"/>
      <c r="AO18675" s="171"/>
      <c r="AP18675" s="61"/>
      <c r="AQ18675" s="61"/>
      <c r="AR18675" s="61"/>
      <c r="AS18675" s="61"/>
      <c r="AT18675" s="61"/>
      <c r="AU18675" s="61"/>
      <c r="AV18675" s="61"/>
      <c r="AW18675" s="61"/>
      <c r="AX18675" s="61"/>
      <c r="AY18675" s="61"/>
      <c r="AZ18675" s="61"/>
      <c r="BA18675" s="61"/>
    </row>
    <row r="18676" spans="39:53" x14ac:dyDescent="0.2">
      <c r="AM18676" s="61"/>
      <c r="AN18676" s="61"/>
      <c r="AO18676" s="171"/>
      <c r="AP18676" s="61"/>
      <c r="AQ18676" s="61"/>
      <c r="AR18676" s="61"/>
      <c r="AS18676" s="61"/>
      <c r="AT18676" s="61"/>
      <c r="AU18676" s="61"/>
      <c r="AV18676" s="61"/>
      <c r="AW18676" s="61"/>
      <c r="AX18676" s="61"/>
      <c r="AY18676" s="61"/>
      <c r="AZ18676" s="61"/>
      <c r="BA18676" s="61"/>
    </row>
    <row r="18677" spans="39:53" x14ac:dyDescent="0.2">
      <c r="AM18677" s="61"/>
      <c r="AN18677" s="61"/>
      <c r="AO18677" s="171"/>
      <c r="AP18677" s="61"/>
      <c r="AQ18677" s="61"/>
      <c r="AR18677" s="61"/>
      <c r="AS18677" s="61"/>
      <c r="AT18677" s="61"/>
      <c r="AU18677" s="61"/>
      <c r="AV18677" s="61"/>
      <c r="AW18677" s="61"/>
      <c r="AX18677" s="61"/>
      <c r="AY18677" s="61"/>
      <c r="AZ18677" s="61"/>
      <c r="BA18677" s="61"/>
    </row>
    <row r="18678" spans="39:53" x14ac:dyDescent="0.2">
      <c r="AM18678" s="61"/>
      <c r="AN18678" s="61"/>
      <c r="AO18678" s="171"/>
      <c r="AP18678" s="61"/>
      <c r="AQ18678" s="61"/>
      <c r="AR18678" s="61"/>
      <c r="AS18678" s="61"/>
      <c r="AT18678" s="61"/>
      <c r="AU18678" s="61"/>
      <c r="AV18678" s="61"/>
      <c r="AW18678" s="61"/>
      <c r="AX18678" s="61"/>
      <c r="AY18678" s="61"/>
      <c r="AZ18678" s="61"/>
      <c r="BA18678" s="61"/>
    </row>
    <row r="18679" spans="39:53" x14ac:dyDescent="0.2">
      <c r="AM18679" s="61"/>
      <c r="AN18679" s="61"/>
      <c r="AO18679" s="171"/>
      <c r="AP18679" s="61"/>
      <c r="AQ18679" s="61"/>
      <c r="AR18679" s="61"/>
      <c r="AS18679" s="61"/>
      <c r="AT18679" s="61"/>
      <c r="AU18679" s="61"/>
      <c r="AV18679" s="61"/>
      <c r="AW18679" s="61"/>
      <c r="AX18679" s="61"/>
      <c r="AY18679" s="61"/>
      <c r="AZ18679" s="61"/>
      <c r="BA18679" s="61"/>
    </row>
    <row r="18680" spans="39:53" x14ac:dyDescent="0.2">
      <c r="AM18680" s="61"/>
      <c r="AN18680" s="61"/>
      <c r="AO18680" s="171"/>
      <c r="AP18680" s="61"/>
      <c r="AQ18680" s="61"/>
      <c r="AR18680" s="61"/>
      <c r="AS18680" s="61"/>
      <c r="AT18680" s="61"/>
      <c r="AU18680" s="61"/>
      <c r="AV18680" s="61"/>
      <c r="AW18680" s="61"/>
      <c r="AX18680" s="61"/>
      <c r="AY18680" s="61"/>
      <c r="AZ18680" s="61"/>
      <c r="BA18680" s="61"/>
    </row>
    <row r="18681" spans="39:53" x14ac:dyDescent="0.2">
      <c r="AM18681" s="61"/>
      <c r="AN18681" s="61"/>
      <c r="AO18681" s="171"/>
      <c r="AP18681" s="61"/>
      <c r="AQ18681" s="61"/>
      <c r="AR18681" s="61"/>
      <c r="AS18681" s="61"/>
      <c r="AT18681" s="61"/>
      <c r="AU18681" s="61"/>
      <c r="AV18681" s="61"/>
      <c r="AW18681" s="61"/>
      <c r="AX18681" s="61"/>
      <c r="AY18681" s="61"/>
      <c r="AZ18681" s="61"/>
      <c r="BA18681" s="61"/>
    </row>
    <row r="18682" spans="39:53" x14ac:dyDescent="0.2">
      <c r="AM18682" s="61"/>
      <c r="AN18682" s="61"/>
      <c r="AO18682" s="171"/>
      <c r="AP18682" s="61"/>
      <c r="AQ18682" s="61"/>
      <c r="AR18682" s="61"/>
      <c r="AS18682" s="61"/>
      <c r="AT18682" s="61"/>
      <c r="AU18682" s="61"/>
      <c r="AV18682" s="61"/>
      <c r="AW18682" s="61"/>
      <c r="AX18682" s="61"/>
      <c r="AY18682" s="61"/>
      <c r="AZ18682" s="61"/>
      <c r="BA18682" s="61"/>
    </row>
    <row r="18683" spans="39:53" x14ac:dyDescent="0.2">
      <c r="AM18683" s="61"/>
      <c r="AN18683" s="61"/>
      <c r="AO18683" s="171"/>
      <c r="AP18683" s="61"/>
      <c r="AQ18683" s="61"/>
      <c r="AR18683" s="61"/>
      <c r="AS18683" s="61"/>
      <c r="AT18683" s="61"/>
      <c r="AU18683" s="61"/>
      <c r="AV18683" s="61"/>
      <c r="AW18683" s="61"/>
      <c r="AX18683" s="61"/>
      <c r="AY18683" s="61"/>
      <c r="AZ18683" s="61"/>
      <c r="BA18683" s="61"/>
    </row>
    <row r="18684" spans="39:53" x14ac:dyDescent="0.2">
      <c r="AM18684" s="61"/>
      <c r="AN18684" s="61"/>
      <c r="AO18684" s="171"/>
      <c r="AP18684" s="61"/>
      <c r="AQ18684" s="61"/>
      <c r="AR18684" s="61"/>
      <c r="AS18684" s="61"/>
      <c r="AT18684" s="61"/>
      <c r="AU18684" s="61"/>
      <c r="AV18684" s="61"/>
      <c r="AW18684" s="61"/>
      <c r="AX18684" s="61"/>
      <c r="AY18684" s="61"/>
      <c r="AZ18684" s="61"/>
      <c r="BA18684" s="61"/>
    </row>
    <row r="18685" spans="39:53" x14ac:dyDescent="0.2">
      <c r="AM18685" s="61"/>
      <c r="AN18685" s="61"/>
      <c r="AO18685" s="171"/>
      <c r="AP18685" s="61"/>
      <c r="AQ18685" s="61"/>
      <c r="AR18685" s="61"/>
      <c r="AS18685" s="61"/>
      <c r="AT18685" s="61"/>
      <c r="AU18685" s="61"/>
      <c r="AV18685" s="61"/>
      <c r="AW18685" s="61"/>
      <c r="AX18685" s="61"/>
      <c r="AY18685" s="61"/>
      <c r="AZ18685" s="61"/>
      <c r="BA18685" s="61"/>
    </row>
    <row r="18686" spans="39:53" x14ac:dyDescent="0.2">
      <c r="AM18686" s="61"/>
      <c r="AN18686" s="61"/>
      <c r="AO18686" s="171"/>
      <c r="AP18686" s="61"/>
      <c r="AQ18686" s="61"/>
      <c r="AR18686" s="61"/>
      <c r="AS18686" s="61"/>
      <c r="AT18686" s="61"/>
      <c r="AU18686" s="61"/>
      <c r="AV18686" s="61"/>
      <c r="AW18686" s="61"/>
      <c r="AX18686" s="61"/>
      <c r="AY18686" s="61"/>
      <c r="AZ18686" s="61"/>
      <c r="BA18686" s="61"/>
    </row>
    <row r="18687" spans="39:53" x14ac:dyDescent="0.2">
      <c r="AM18687" s="61"/>
      <c r="AN18687" s="61"/>
      <c r="AO18687" s="171"/>
      <c r="AP18687" s="61"/>
      <c r="AQ18687" s="61"/>
      <c r="AR18687" s="61"/>
      <c r="AS18687" s="61"/>
      <c r="AT18687" s="61"/>
      <c r="AU18687" s="61"/>
      <c r="AV18687" s="61"/>
      <c r="AW18687" s="61"/>
      <c r="AX18687" s="61"/>
      <c r="AY18687" s="61"/>
      <c r="AZ18687" s="61"/>
      <c r="BA18687" s="61"/>
    </row>
    <row r="18688" spans="39:53" x14ac:dyDescent="0.2">
      <c r="AM18688" s="61"/>
      <c r="AN18688" s="61"/>
      <c r="AO18688" s="171"/>
      <c r="AP18688" s="61"/>
      <c r="AQ18688" s="61"/>
      <c r="AR18688" s="61"/>
      <c r="AS18688" s="61"/>
      <c r="AT18688" s="61"/>
      <c r="AU18688" s="61"/>
      <c r="AV18688" s="61"/>
      <c r="AW18688" s="61"/>
      <c r="AX18688" s="61"/>
      <c r="AY18688" s="61"/>
      <c r="AZ18688" s="61"/>
      <c r="BA18688" s="61"/>
    </row>
    <row r="18689" spans="39:53" x14ac:dyDescent="0.2">
      <c r="AM18689" s="61"/>
      <c r="AN18689" s="61"/>
      <c r="AO18689" s="171"/>
      <c r="AP18689" s="61"/>
      <c r="AQ18689" s="61"/>
      <c r="AR18689" s="61"/>
      <c r="AS18689" s="61"/>
      <c r="AT18689" s="61"/>
      <c r="AU18689" s="61"/>
      <c r="AV18689" s="61"/>
      <c r="AW18689" s="61"/>
      <c r="AX18689" s="61"/>
      <c r="AY18689" s="61"/>
      <c r="AZ18689" s="61"/>
      <c r="BA18689" s="61"/>
    </row>
    <row r="18690" spans="39:53" x14ac:dyDescent="0.2">
      <c r="AM18690" s="61"/>
      <c r="AN18690" s="61"/>
      <c r="AO18690" s="171"/>
      <c r="AP18690" s="61"/>
      <c r="AQ18690" s="61"/>
      <c r="AR18690" s="61"/>
      <c r="AS18690" s="61"/>
      <c r="AT18690" s="61"/>
      <c r="AU18690" s="61"/>
      <c r="AV18690" s="61"/>
      <c r="AW18690" s="61"/>
      <c r="AX18690" s="61"/>
      <c r="AY18690" s="61"/>
      <c r="AZ18690" s="61"/>
      <c r="BA18690" s="61"/>
    </row>
    <row r="18691" spans="39:53" x14ac:dyDescent="0.2">
      <c r="AM18691" s="61"/>
      <c r="AN18691" s="61"/>
      <c r="AO18691" s="171"/>
      <c r="AP18691" s="61"/>
      <c r="AQ18691" s="61"/>
      <c r="AR18691" s="61"/>
      <c r="AS18691" s="61"/>
      <c r="AT18691" s="61"/>
      <c r="AU18691" s="61"/>
      <c r="AV18691" s="61"/>
      <c r="AW18691" s="61"/>
      <c r="AX18691" s="61"/>
      <c r="AY18691" s="61"/>
      <c r="AZ18691" s="61"/>
      <c r="BA18691" s="61"/>
    </row>
    <row r="18692" spans="39:53" x14ac:dyDescent="0.2">
      <c r="AM18692" s="61"/>
      <c r="AN18692" s="61"/>
      <c r="AO18692" s="171"/>
      <c r="AP18692" s="61"/>
      <c r="AQ18692" s="61"/>
      <c r="AR18692" s="61"/>
      <c r="AS18692" s="61"/>
      <c r="AT18692" s="61"/>
      <c r="AU18692" s="61"/>
      <c r="AV18692" s="61"/>
      <c r="AW18692" s="61"/>
      <c r="AX18692" s="61"/>
      <c r="AY18692" s="61"/>
      <c r="AZ18692" s="61"/>
      <c r="BA18692" s="61"/>
    </row>
    <row r="18693" spans="39:53" x14ac:dyDescent="0.2">
      <c r="AM18693" s="61"/>
      <c r="AN18693" s="61"/>
      <c r="AO18693" s="171"/>
      <c r="AP18693" s="61"/>
      <c r="AQ18693" s="61"/>
      <c r="AR18693" s="61"/>
      <c r="AS18693" s="61"/>
      <c r="AT18693" s="61"/>
      <c r="AU18693" s="61"/>
      <c r="AV18693" s="61"/>
      <c r="AW18693" s="61"/>
      <c r="AX18693" s="61"/>
      <c r="AY18693" s="61"/>
      <c r="AZ18693" s="61"/>
      <c r="BA18693" s="61"/>
    </row>
    <row r="18694" spans="39:53" x14ac:dyDescent="0.2">
      <c r="AM18694" s="61"/>
      <c r="AN18694" s="61"/>
      <c r="AO18694" s="171"/>
      <c r="AP18694" s="61"/>
      <c r="AQ18694" s="61"/>
      <c r="AR18694" s="61"/>
      <c r="AS18694" s="61"/>
      <c r="AT18694" s="61"/>
      <c r="AU18694" s="61"/>
      <c r="AV18694" s="61"/>
      <c r="AW18694" s="61"/>
      <c r="AX18694" s="61"/>
      <c r="AY18694" s="61"/>
      <c r="AZ18694" s="61"/>
      <c r="BA18694" s="61"/>
    </row>
    <row r="18695" spans="39:53" x14ac:dyDescent="0.2">
      <c r="AM18695" s="61"/>
      <c r="AN18695" s="61"/>
      <c r="AO18695" s="171"/>
      <c r="AP18695" s="61"/>
      <c r="AQ18695" s="61"/>
      <c r="AR18695" s="61"/>
      <c r="AS18695" s="61"/>
      <c r="AT18695" s="61"/>
      <c r="AU18695" s="61"/>
      <c r="AV18695" s="61"/>
      <c r="AW18695" s="61"/>
      <c r="AX18695" s="61"/>
      <c r="AY18695" s="61"/>
      <c r="AZ18695" s="61"/>
      <c r="BA18695" s="61"/>
    </row>
    <row r="18696" spans="39:53" x14ac:dyDescent="0.2">
      <c r="AM18696" s="61"/>
      <c r="AN18696" s="61"/>
      <c r="AO18696" s="171"/>
      <c r="AP18696" s="61"/>
      <c r="AQ18696" s="61"/>
      <c r="AR18696" s="61"/>
      <c r="AS18696" s="61"/>
      <c r="AT18696" s="61"/>
      <c r="AU18696" s="61"/>
      <c r="AV18696" s="61"/>
      <c r="AW18696" s="61"/>
      <c r="AX18696" s="61"/>
      <c r="AY18696" s="61"/>
      <c r="AZ18696" s="61"/>
      <c r="BA18696" s="61"/>
    </row>
    <row r="18697" spans="39:53" x14ac:dyDescent="0.2">
      <c r="AM18697" s="61"/>
      <c r="AN18697" s="61"/>
      <c r="AO18697" s="171"/>
      <c r="AP18697" s="61"/>
      <c r="AQ18697" s="61"/>
      <c r="AR18697" s="61"/>
      <c r="AS18697" s="61"/>
      <c r="AT18697" s="61"/>
      <c r="AU18697" s="61"/>
      <c r="AV18697" s="61"/>
      <c r="AW18697" s="61"/>
      <c r="AX18697" s="61"/>
      <c r="AY18697" s="61"/>
      <c r="AZ18697" s="61"/>
      <c r="BA18697" s="61"/>
    </row>
    <row r="18698" spans="39:53" x14ac:dyDescent="0.2">
      <c r="AM18698" s="61"/>
      <c r="AN18698" s="61"/>
      <c r="AO18698" s="171"/>
      <c r="AP18698" s="61"/>
      <c r="AQ18698" s="61"/>
      <c r="AR18698" s="61"/>
      <c r="AS18698" s="61"/>
      <c r="AT18698" s="61"/>
      <c r="AU18698" s="61"/>
      <c r="AV18698" s="61"/>
      <c r="AW18698" s="61"/>
      <c r="AX18698" s="61"/>
      <c r="AY18698" s="61"/>
      <c r="AZ18698" s="61"/>
      <c r="BA18698" s="61"/>
    </row>
    <row r="18699" spans="39:53" x14ac:dyDescent="0.2">
      <c r="AM18699" s="61"/>
      <c r="AN18699" s="61"/>
      <c r="AO18699" s="171"/>
      <c r="AP18699" s="61"/>
      <c r="AQ18699" s="61"/>
      <c r="AR18699" s="61"/>
      <c r="AS18699" s="61"/>
      <c r="AT18699" s="61"/>
      <c r="AU18699" s="61"/>
      <c r="AV18699" s="61"/>
      <c r="AW18699" s="61"/>
      <c r="AX18699" s="61"/>
      <c r="AY18699" s="61"/>
      <c r="AZ18699" s="61"/>
      <c r="BA18699" s="61"/>
    </row>
    <row r="18700" spans="39:53" x14ac:dyDescent="0.2">
      <c r="AM18700" s="61"/>
      <c r="AN18700" s="61"/>
      <c r="AO18700" s="171"/>
      <c r="AP18700" s="61"/>
      <c r="AQ18700" s="61"/>
      <c r="AR18700" s="61"/>
      <c r="AS18700" s="61"/>
      <c r="AT18700" s="61"/>
      <c r="AU18700" s="61"/>
      <c r="AV18700" s="61"/>
      <c r="AW18700" s="61"/>
      <c r="AX18700" s="61"/>
      <c r="AY18700" s="61"/>
      <c r="AZ18700" s="61"/>
      <c r="BA18700" s="61"/>
    </row>
    <row r="18701" spans="39:53" x14ac:dyDescent="0.2">
      <c r="AM18701" s="61"/>
      <c r="AN18701" s="61"/>
      <c r="AO18701" s="171"/>
      <c r="AP18701" s="61"/>
      <c r="AQ18701" s="61"/>
      <c r="AR18701" s="61"/>
      <c r="AS18701" s="61"/>
      <c r="AT18701" s="61"/>
      <c r="AU18701" s="61"/>
      <c r="AV18701" s="61"/>
      <c r="AW18701" s="61"/>
      <c r="AX18701" s="61"/>
      <c r="AY18701" s="61"/>
      <c r="AZ18701" s="61"/>
      <c r="BA18701" s="61"/>
    </row>
    <row r="18702" spans="39:53" x14ac:dyDescent="0.2">
      <c r="AM18702" s="61"/>
      <c r="AN18702" s="61"/>
      <c r="AO18702" s="171"/>
      <c r="AP18702" s="61"/>
      <c r="AQ18702" s="61"/>
      <c r="AR18702" s="61"/>
      <c r="AS18702" s="61"/>
      <c r="AT18702" s="61"/>
      <c r="AU18702" s="61"/>
      <c r="AV18702" s="61"/>
      <c r="AW18702" s="61"/>
      <c r="AX18702" s="61"/>
      <c r="AY18702" s="61"/>
      <c r="AZ18702" s="61"/>
      <c r="BA18702" s="61"/>
    </row>
    <row r="18703" spans="39:53" x14ac:dyDescent="0.2">
      <c r="AM18703" s="61"/>
      <c r="AN18703" s="61"/>
      <c r="AO18703" s="171"/>
      <c r="AP18703" s="61"/>
      <c r="AQ18703" s="61"/>
      <c r="AR18703" s="61"/>
      <c r="AS18703" s="61"/>
      <c r="AT18703" s="61"/>
      <c r="AU18703" s="61"/>
      <c r="AV18703" s="61"/>
      <c r="AW18703" s="61"/>
      <c r="AX18703" s="61"/>
      <c r="AY18703" s="61"/>
      <c r="AZ18703" s="61"/>
      <c r="BA18703" s="61"/>
    </row>
    <row r="18704" spans="39:53" x14ac:dyDescent="0.2">
      <c r="AM18704" s="61"/>
      <c r="AN18704" s="61"/>
      <c r="AO18704" s="171"/>
      <c r="AP18704" s="61"/>
      <c r="AQ18704" s="61"/>
      <c r="AR18704" s="61"/>
      <c r="AS18704" s="61"/>
      <c r="AT18704" s="61"/>
      <c r="AU18704" s="61"/>
      <c r="AV18704" s="61"/>
      <c r="AW18704" s="61"/>
      <c r="AX18704" s="61"/>
      <c r="AY18704" s="61"/>
      <c r="AZ18704" s="61"/>
      <c r="BA18704" s="61"/>
    </row>
    <row r="18705" spans="39:53" x14ac:dyDescent="0.2">
      <c r="AM18705" s="61"/>
      <c r="AN18705" s="61"/>
      <c r="AO18705" s="171"/>
      <c r="AP18705" s="61"/>
      <c r="AQ18705" s="61"/>
      <c r="AR18705" s="61"/>
      <c r="AS18705" s="61"/>
      <c r="AT18705" s="61"/>
      <c r="AU18705" s="61"/>
      <c r="AV18705" s="61"/>
      <c r="AW18705" s="61"/>
      <c r="AX18705" s="61"/>
      <c r="AY18705" s="61"/>
      <c r="AZ18705" s="61"/>
      <c r="BA18705" s="61"/>
    </row>
    <row r="18706" spans="39:53" x14ac:dyDescent="0.2">
      <c r="AM18706" s="61"/>
      <c r="AN18706" s="61"/>
      <c r="AO18706" s="171"/>
      <c r="AP18706" s="61"/>
      <c r="AQ18706" s="61"/>
      <c r="AR18706" s="61"/>
      <c r="AS18706" s="61"/>
      <c r="AT18706" s="61"/>
      <c r="AU18706" s="61"/>
      <c r="AV18706" s="61"/>
      <c r="AW18706" s="61"/>
      <c r="AX18706" s="61"/>
      <c r="AY18706" s="61"/>
      <c r="AZ18706" s="61"/>
      <c r="BA18706" s="61"/>
    </row>
    <row r="18707" spans="39:53" x14ac:dyDescent="0.2">
      <c r="AM18707" s="61"/>
      <c r="AN18707" s="61"/>
      <c r="AO18707" s="171"/>
      <c r="AP18707" s="61"/>
      <c r="AQ18707" s="61"/>
      <c r="AR18707" s="61"/>
      <c r="AS18707" s="61"/>
      <c r="AT18707" s="61"/>
      <c r="AU18707" s="61"/>
      <c r="AV18707" s="61"/>
      <c r="AW18707" s="61"/>
      <c r="AX18707" s="61"/>
      <c r="AY18707" s="61"/>
      <c r="AZ18707" s="61"/>
      <c r="BA18707" s="61"/>
    </row>
    <row r="18708" spans="39:53" x14ac:dyDescent="0.2">
      <c r="AM18708" s="61"/>
      <c r="AN18708" s="61"/>
      <c r="AO18708" s="171"/>
      <c r="AP18708" s="61"/>
      <c r="AQ18708" s="61"/>
      <c r="AR18708" s="61"/>
      <c r="AS18708" s="61"/>
      <c r="AT18708" s="61"/>
      <c r="AU18708" s="61"/>
      <c r="AV18708" s="61"/>
      <c r="AW18708" s="61"/>
      <c r="AX18708" s="61"/>
      <c r="AY18708" s="61"/>
      <c r="AZ18708" s="61"/>
      <c r="BA18708" s="61"/>
    </row>
    <row r="18709" spans="39:53" x14ac:dyDescent="0.2">
      <c r="AM18709" s="61"/>
      <c r="AN18709" s="61"/>
      <c r="AO18709" s="171"/>
      <c r="AP18709" s="61"/>
      <c r="AQ18709" s="61"/>
      <c r="AR18709" s="61"/>
      <c r="AS18709" s="61"/>
      <c r="AT18709" s="61"/>
      <c r="AU18709" s="61"/>
      <c r="AV18709" s="61"/>
      <c r="AW18709" s="61"/>
      <c r="AX18709" s="61"/>
      <c r="AY18709" s="61"/>
      <c r="AZ18709" s="61"/>
      <c r="BA18709" s="61"/>
    </row>
    <row r="18710" spans="39:53" x14ac:dyDescent="0.2">
      <c r="AM18710" s="61"/>
      <c r="AN18710" s="61"/>
      <c r="AO18710" s="171"/>
      <c r="AP18710" s="61"/>
      <c r="AQ18710" s="61"/>
      <c r="AR18710" s="61"/>
      <c r="AS18710" s="61"/>
      <c r="AT18710" s="61"/>
      <c r="AU18710" s="61"/>
      <c r="AV18710" s="61"/>
      <c r="AW18710" s="61"/>
      <c r="AX18710" s="61"/>
      <c r="AY18710" s="61"/>
      <c r="AZ18710" s="61"/>
      <c r="BA18710" s="61"/>
    </row>
    <row r="18711" spans="39:53" x14ac:dyDescent="0.2">
      <c r="AM18711" s="61"/>
      <c r="AN18711" s="61"/>
      <c r="AO18711" s="171"/>
      <c r="AP18711" s="61"/>
      <c r="AQ18711" s="61"/>
      <c r="AR18711" s="61"/>
      <c r="AS18711" s="61"/>
      <c r="AT18711" s="61"/>
      <c r="AU18711" s="61"/>
      <c r="AV18711" s="61"/>
      <c r="AW18711" s="61"/>
      <c r="AX18711" s="61"/>
      <c r="AY18711" s="61"/>
      <c r="AZ18711" s="61"/>
      <c r="BA18711" s="61"/>
    </row>
    <row r="18712" spans="39:53" x14ac:dyDescent="0.2">
      <c r="AM18712" s="61"/>
      <c r="AN18712" s="61"/>
      <c r="AO18712" s="171"/>
      <c r="AP18712" s="61"/>
      <c r="AQ18712" s="61"/>
      <c r="AR18712" s="61"/>
      <c r="AS18712" s="61"/>
      <c r="AT18712" s="61"/>
      <c r="AU18712" s="61"/>
      <c r="AV18712" s="61"/>
      <c r="AW18712" s="61"/>
      <c r="AX18712" s="61"/>
      <c r="AY18712" s="61"/>
      <c r="AZ18712" s="61"/>
      <c r="BA18712" s="61"/>
    </row>
    <row r="18713" spans="39:53" x14ac:dyDescent="0.2">
      <c r="AM18713" s="61"/>
      <c r="AN18713" s="61"/>
      <c r="AO18713" s="171"/>
      <c r="AP18713" s="61"/>
      <c r="AQ18713" s="61"/>
      <c r="AR18713" s="61"/>
      <c r="AS18713" s="61"/>
      <c r="AT18713" s="61"/>
      <c r="AU18713" s="61"/>
      <c r="AV18713" s="61"/>
      <c r="AW18713" s="61"/>
      <c r="AX18713" s="61"/>
      <c r="AY18713" s="61"/>
      <c r="AZ18713" s="61"/>
      <c r="BA18713" s="61"/>
    </row>
    <row r="18714" spans="39:53" x14ac:dyDescent="0.2">
      <c r="AM18714" s="61"/>
      <c r="AN18714" s="61"/>
      <c r="AO18714" s="171"/>
      <c r="AP18714" s="61"/>
      <c r="AQ18714" s="61"/>
      <c r="AR18714" s="61"/>
      <c r="AS18714" s="61"/>
      <c r="AT18714" s="61"/>
      <c r="AU18714" s="61"/>
      <c r="AV18714" s="61"/>
      <c r="AW18714" s="61"/>
      <c r="AX18714" s="61"/>
      <c r="AY18714" s="61"/>
      <c r="AZ18714" s="61"/>
      <c r="BA18714" s="61"/>
    </row>
    <row r="18715" spans="39:53" x14ac:dyDescent="0.2">
      <c r="AM18715" s="61"/>
      <c r="AN18715" s="61"/>
      <c r="AO18715" s="171"/>
      <c r="AP18715" s="61"/>
      <c r="AQ18715" s="61"/>
      <c r="AR18715" s="61"/>
      <c r="AS18715" s="61"/>
      <c r="AT18715" s="61"/>
      <c r="AU18715" s="61"/>
      <c r="AV18715" s="61"/>
      <c r="AW18715" s="61"/>
      <c r="AX18715" s="61"/>
      <c r="AY18715" s="61"/>
      <c r="AZ18715" s="61"/>
      <c r="BA18715" s="61"/>
    </row>
    <row r="18716" spans="39:53" x14ac:dyDescent="0.2">
      <c r="AM18716" s="61"/>
      <c r="AN18716" s="61"/>
      <c r="AO18716" s="171"/>
      <c r="AP18716" s="61"/>
      <c r="AQ18716" s="61"/>
      <c r="AR18716" s="61"/>
      <c r="AS18716" s="61"/>
      <c r="AT18716" s="61"/>
      <c r="AU18716" s="61"/>
      <c r="AV18716" s="61"/>
      <c r="AW18716" s="61"/>
      <c r="AX18716" s="61"/>
      <c r="AY18716" s="61"/>
      <c r="AZ18716" s="61"/>
      <c r="BA18716" s="61"/>
    </row>
    <row r="18717" spans="39:53" x14ac:dyDescent="0.2">
      <c r="AM18717" s="61"/>
      <c r="AN18717" s="61"/>
      <c r="AO18717" s="171"/>
      <c r="AP18717" s="61"/>
      <c r="AQ18717" s="61"/>
      <c r="AR18717" s="61"/>
      <c r="AS18717" s="61"/>
      <c r="AT18717" s="61"/>
      <c r="AU18717" s="61"/>
      <c r="AV18717" s="61"/>
      <c r="AW18717" s="61"/>
      <c r="AX18717" s="61"/>
      <c r="AY18717" s="61"/>
      <c r="AZ18717" s="61"/>
      <c r="BA18717" s="61"/>
    </row>
    <row r="18718" spans="39:53" x14ac:dyDescent="0.2">
      <c r="AM18718" s="61"/>
      <c r="AN18718" s="61"/>
      <c r="AO18718" s="171"/>
      <c r="AP18718" s="61"/>
      <c r="AQ18718" s="61"/>
      <c r="AR18718" s="61"/>
      <c r="AS18718" s="61"/>
      <c r="AT18718" s="61"/>
      <c r="AU18718" s="61"/>
      <c r="AV18718" s="61"/>
      <c r="AW18718" s="61"/>
      <c r="AX18718" s="61"/>
      <c r="AY18718" s="61"/>
      <c r="AZ18718" s="61"/>
      <c r="BA18718" s="61"/>
    </row>
    <row r="18719" spans="39:53" x14ac:dyDescent="0.2">
      <c r="AM18719" s="61"/>
      <c r="AN18719" s="61"/>
      <c r="AO18719" s="171"/>
      <c r="AP18719" s="61"/>
      <c r="AQ18719" s="61"/>
      <c r="AR18719" s="61"/>
      <c r="AS18719" s="61"/>
      <c r="AT18719" s="61"/>
      <c r="AU18719" s="61"/>
      <c r="AV18719" s="61"/>
      <c r="AW18719" s="61"/>
      <c r="AX18719" s="61"/>
      <c r="AY18719" s="61"/>
      <c r="AZ18719" s="61"/>
      <c r="BA18719" s="61"/>
    </row>
    <row r="18720" spans="39:53" x14ac:dyDescent="0.2">
      <c r="AM18720" s="61"/>
      <c r="AN18720" s="61"/>
      <c r="AO18720" s="171"/>
      <c r="AP18720" s="61"/>
      <c r="AQ18720" s="61"/>
      <c r="AR18720" s="61"/>
      <c r="AS18720" s="61"/>
      <c r="AT18720" s="61"/>
      <c r="AU18720" s="61"/>
      <c r="AV18720" s="61"/>
      <c r="AW18720" s="61"/>
      <c r="AX18720" s="61"/>
      <c r="AY18720" s="61"/>
      <c r="AZ18720" s="61"/>
      <c r="BA18720" s="61"/>
    </row>
    <row r="18721" spans="39:53" x14ac:dyDescent="0.2">
      <c r="AM18721" s="61"/>
      <c r="AN18721" s="61"/>
      <c r="AO18721" s="171"/>
      <c r="AP18721" s="61"/>
      <c r="AQ18721" s="61"/>
      <c r="AR18721" s="61"/>
      <c r="AS18721" s="61"/>
      <c r="AT18721" s="61"/>
      <c r="AU18721" s="61"/>
      <c r="AV18721" s="61"/>
      <c r="AW18721" s="61"/>
      <c r="AX18721" s="61"/>
      <c r="AY18721" s="61"/>
      <c r="AZ18721" s="61"/>
      <c r="BA18721" s="61"/>
    </row>
    <row r="18722" spans="39:53" x14ac:dyDescent="0.2">
      <c r="AM18722" s="61"/>
      <c r="AN18722" s="61"/>
      <c r="AO18722" s="171"/>
      <c r="AP18722" s="61"/>
      <c r="AQ18722" s="61"/>
      <c r="AR18722" s="61"/>
      <c r="AS18722" s="61"/>
      <c r="AT18722" s="61"/>
      <c r="AU18722" s="61"/>
      <c r="AV18722" s="61"/>
      <c r="AW18722" s="61"/>
      <c r="AX18722" s="61"/>
      <c r="AY18722" s="61"/>
      <c r="AZ18722" s="61"/>
      <c r="BA18722" s="61"/>
    </row>
    <row r="18723" spans="39:53" x14ac:dyDescent="0.2">
      <c r="AM18723" s="61"/>
      <c r="AN18723" s="61"/>
      <c r="AO18723" s="171"/>
      <c r="AP18723" s="61"/>
      <c r="AQ18723" s="61"/>
      <c r="AR18723" s="61"/>
      <c r="AS18723" s="61"/>
      <c r="AT18723" s="61"/>
      <c r="AU18723" s="61"/>
      <c r="AV18723" s="61"/>
      <c r="AW18723" s="61"/>
      <c r="AX18723" s="61"/>
      <c r="AY18723" s="61"/>
      <c r="AZ18723" s="61"/>
      <c r="BA18723" s="61"/>
    </row>
    <row r="18724" spans="39:53" x14ac:dyDescent="0.2">
      <c r="AM18724" s="61"/>
      <c r="AN18724" s="61"/>
      <c r="AO18724" s="171"/>
      <c r="AP18724" s="61"/>
      <c r="AQ18724" s="61"/>
      <c r="AR18724" s="61"/>
      <c r="AS18724" s="61"/>
      <c r="AT18724" s="61"/>
      <c r="AU18724" s="61"/>
      <c r="AV18724" s="61"/>
      <c r="AW18724" s="61"/>
      <c r="AX18724" s="61"/>
      <c r="AY18724" s="61"/>
      <c r="AZ18724" s="61"/>
      <c r="BA18724" s="61"/>
    </row>
    <row r="18725" spans="39:53" x14ac:dyDescent="0.2">
      <c r="AM18725" s="61"/>
      <c r="AN18725" s="61"/>
      <c r="AO18725" s="171"/>
      <c r="AP18725" s="61"/>
      <c r="AQ18725" s="61"/>
      <c r="AR18725" s="61"/>
      <c r="AS18725" s="61"/>
      <c r="AT18725" s="61"/>
      <c r="AU18725" s="61"/>
      <c r="AV18725" s="61"/>
      <c r="AW18725" s="61"/>
      <c r="AX18725" s="61"/>
      <c r="AY18725" s="61"/>
      <c r="AZ18725" s="61"/>
      <c r="BA18725" s="61"/>
    </row>
    <row r="18726" spans="39:53" x14ac:dyDescent="0.2">
      <c r="AM18726" s="61"/>
      <c r="AN18726" s="61"/>
      <c r="AO18726" s="171"/>
      <c r="AP18726" s="61"/>
      <c r="AQ18726" s="61"/>
      <c r="AR18726" s="61"/>
      <c r="AS18726" s="61"/>
      <c r="AT18726" s="61"/>
      <c r="AU18726" s="61"/>
      <c r="AV18726" s="61"/>
      <c r="AW18726" s="61"/>
      <c r="AX18726" s="61"/>
      <c r="AY18726" s="61"/>
      <c r="AZ18726" s="61"/>
      <c r="BA18726" s="61"/>
    </row>
    <row r="18727" spans="39:53" x14ac:dyDescent="0.2">
      <c r="AM18727" s="61"/>
      <c r="AN18727" s="61"/>
      <c r="AO18727" s="171"/>
      <c r="AP18727" s="61"/>
      <c r="AQ18727" s="61"/>
      <c r="AR18727" s="61"/>
      <c r="AS18727" s="61"/>
      <c r="AT18727" s="61"/>
      <c r="AU18727" s="61"/>
      <c r="AV18727" s="61"/>
      <c r="AW18727" s="61"/>
      <c r="AX18727" s="61"/>
      <c r="AY18727" s="61"/>
      <c r="AZ18727" s="61"/>
      <c r="BA18727" s="61"/>
    </row>
    <row r="18728" spans="39:53" x14ac:dyDescent="0.2">
      <c r="AM18728" s="61"/>
      <c r="AN18728" s="61"/>
      <c r="AO18728" s="171"/>
      <c r="AP18728" s="61"/>
      <c r="AQ18728" s="61"/>
      <c r="AR18728" s="61"/>
      <c r="AS18728" s="61"/>
      <c r="AT18728" s="61"/>
      <c r="AU18728" s="61"/>
      <c r="AV18728" s="61"/>
      <c r="AW18728" s="61"/>
      <c r="AX18728" s="61"/>
      <c r="AY18728" s="61"/>
      <c r="AZ18728" s="61"/>
      <c r="BA18728" s="61"/>
    </row>
    <row r="18729" spans="39:53" x14ac:dyDescent="0.2">
      <c r="AM18729" s="61"/>
      <c r="AN18729" s="61"/>
      <c r="AO18729" s="171"/>
      <c r="AP18729" s="61"/>
      <c r="AQ18729" s="61"/>
      <c r="AR18729" s="61"/>
      <c r="AS18729" s="61"/>
      <c r="AT18729" s="61"/>
      <c r="AU18729" s="61"/>
      <c r="AV18729" s="61"/>
      <c r="AW18729" s="61"/>
      <c r="AX18729" s="61"/>
      <c r="AY18729" s="61"/>
      <c r="AZ18729" s="61"/>
      <c r="BA18729" s="61"/>
    </row>
    <row r="18730" spans="39:53" x14ac:dyDescent="0.2">
      <c r="AM18730" s="61"/>
      <c r="AN18730" s="61"/>
      <c r="AO18730" s="171"/>
      <c r="AP18730" s="61"/>
      <c r="AQ18730" s="61"/>
      <c r="AR18730" s="61"/>
      <c r="AS18730" s="61"/>
      <c r="AT18730" s="61"/>
      <c r="AU18730" s="61"/>
      <c r="AV18730" s="61"/>
      <c r="AW18730" s="61"/>
      <c r="AX18730" s="61"/>
      <c r="AY18730" s="61"/>
      <c r="AZ18730" s="61"/>
      <c r="BA18730" s="61"/>
    </row>
    <row r="18731" spans="39:53" x14ac:dyDescent="0.2">
      <c r="AM18731" s="61"/>
      <c r="AN18731" s="61"/>
      <c r="AO18731" s="171"/>
      <c r="AP18731" s="61"/>
      <c r="AQ18731" s="61"/>
      <c r="AR18731" s="61"/>
      <c r="AS18731" s="61"/>
      <c r="AT18731" s="61"/>
      <c r="AU18731" s="61"/>
      <c r="AV18731" s="61"/>
      <c r="AW18731" s="61"/>
      <c r="AX18731" s="61"/>
      <c r="AY18731" s="61"/>
      <c r="AZ18731" s="61"/>
      <c r="BA18731" s="61"/>
    </row>
    <row r="18732" spans="39:53" x14ac:dyDescent="0.2">
      <c r="AM18732" s="61"/>
      <c r="AN18732" s="61"/>
      <c r="AO18732" s="171"/>
      <c r="AP18732" s="61"/>
      <c r="AQ18732" s="61"/>
      <c r="AR18732" s="61"/>
      <c r="AS18732" s="61"/>
      <c r="AT18732" s="61"/>
      <c r="AU18732" s="61"/>
      <c r="AV18732" s="61"/>
      <c r="AW18732" s="61"/>
      <c r="AX18732" s="61"/>
      <c r="AY18732" s="61"/>
      <c r="AZ18732" s="61"/>
      <c r="BA18732" s="61"/>
    </row>
    <row r="18733" spans="39:53" x14ac:dyDescent="0.2">
      <c r="AM18733" s="61"/>
      <c r="AN18733" s="61"/>
      <c r="AO18733" s="171"/>
      <c r="AP18733" s="61"/>
      <c r="AQ18733" s="61"/>
      <c r="AR18733" s="61"/>
      <c r="AS18733" s="61"/>
      <c r="AT18733" s="61"/>
      <c r="AU18733" s="61"/>
      <c r="AV18733" s="61"/>
      <c r="AW18733" s="61"/>
      <c r="AX18733" s="61"/>
      <c r="AY18733" s="61"/>
      <c r="AZ18733" s="61"/>
      <c r="BA18733" s="61"/>
    </row>
    <row r="18734" spans="39:53" x14ac:dyDescent="0.2">
      <c r="AM18734" s="61"/>
      <c r="AN18734" s="61"/>
      <c r="AO18734" s="171"/>
      <c r="AP18734" s="61"/>
      <c r="AQ18734" s="61"/>
      <c r="AR18734" s="61"/>
      <c r="AS18734" s="61"/>
      <c r="AT18734" s="61"/>
      <c r="AU18734" s="61"/>
      <c r="AV18734" s="61"/>
      <c r="AW18734" s="61"/>
      <c r="AX18734" s="61"/>
      <c r="AY18734" s="61"/>
      <c r="AZ18734" s="61"/>
      <c r="BA18734" s="61"/>
    </row>
    <row r="18735" spans="39:53" x14ac:dyDescent="0.2">
      <c r="AM18735" s="61"/>
      <c r="AN18735" s="61"/>
      <c r="AO18735" s="171"/>
      <c r="AP18735" s="61"/>
      <c r="AQ18735" s="61"/>
      <c r="AR18735" s="61"/>
      <c r="AS18735" s="61"/>
      <c r="AT18735" s="61"/>
      <c r="AU18735" s="61"/>
      <c r="AV18735" s="61"/>
      <c r="AW18735" s="61"/>
      <c r="AX18735" s="61"/>
      <c r="AY18735" s="61"/>
      <c r="AZ18735" s="61"/>
      <c r="BA18735" s="61"/>
    </row>
    <row r="18736" spans="39:53" x14ac:dyDescent="0.2">
      <c r="AM18736" s="61"/>
      <c r="AN18736" s="61"/>
      <c r="AO18736" s="171"/>
      <c r="AP18736" s="61"/>
      <c r="AQ18736" s="61"/>
      <c r="AR18736" s="61"/>
      <c r="AS18736" s="61"/>
      <c r="AT18736" s="61"/>
      <c r="AU18736" s="61"/>
      <c r="AV18736" s="61"/>
      <c r="AW18736" s="61"/>
      <c r="AX18736" s="61"/>
      <c r="AY18736" s="61"/>
      <c r="AZ18736" s="61"/>
      <c r="BA18736" s="61"/>
    </row>
    <row r="18737" spans="39:53" x14ac:dyDescent="0.2">
      <c r="AM18737" s="61"/>
      <c r="AN18737" s="61"/>
      <c r="AO18737" s="171"/>
      <c r="AP18737" s="61"/>
      <c r="AQ18737" s="61"/>
      <c r="AR18737" s="61"/>
      <c r="AS18737" s="61"/>
      <c r="AT18737" s="61"/>
      <c r="AU18737" s="61"/>
      <c r="AV18737" s="61"/>
      <c r="AW18737" s="61"/>
      <c r="AX18737" s="61"/>
      <c r="AY18737" s="61"/>
      <c r="AZ18737" s="61"/>
      <c r="BA18737" s="61"/>
    </row>
    <row r="18738" spans="39:53" x14ac:dyDescent="0.2">
      <c r="AM18738" s="61"/>
      <c r="AN18738" s="61"/>
      <c r="AO18738" s="171"/>
      <c r="AP18738" s="61"/>
      <c r="AQ18738" s="61"/>
      <c r="AR18738" s="61"/>
      <c r="AS18738" s="61"/>
      <c r="AT18738" s="61"/>
      <c r="AU18738" s="61"/>
      <c r="AV18738" s="61"/>
      <c r="AW18738" s="61"/>
      <c r="AX18738" s="61"/>
      <c r="AY18738" s="61"/>
      <c r="AZ18738" s="61"/>
      <c r="BA18738" s="61"/>
    </row>
    <row r="18739" spans="39:53" x14ac:dyDescent="0.2">
      <c r="AM18739" s="61"/>
      <c r="AN18739" s="61"/>
      <c r="AO18739" s="171"/>
      <c r="AP18739" s="61"/>
      <c r="AQ18739" s="61"/>
      <c r="AR18739" s="61"/>
      <c r="AS18739" s="61"/>
      <c r="AT18739" s="61"/>
      <c r="AU18739" s="61"/>
      <c r="AV18739" s="61"/>
      <c r="AW18739" s="61"/>
      <c r="AX18739" s="61"/>
      <c r="AY18739" s="61"/>
      <c r="AZ18739" s="61"/>
      <c r="BA18739" s="61"/>
    </row>
    <row r="18740" spans="39:53" x14ac:dyDescent="0.2">
      <c r="AM18740" s="61"/>
      <c r="AN18740" s="61"/>
      <c r="AO18740" s="171"/>
      <c r="AP18740" s="61"/>
      <c r="AQ18740" s="61"/>
      <c r="AR18740" s="61"/>
      <c r="AS18740" s="61"/>
      <c r="AT18740" s="61"/>
      <c r="AU18740" s="61"/>
      <c r="AV18740" s="61"/>
      <c r="AW18740" s="61"/>
      <c r="AX18740" s="61"/>
      <c r="AY18740" s="61"/>
      <c r="AZ18740" s="61"/>
      <c r="BA18740" s="61"/>
    </row>
    <row r="18741" spans="39:53" x14ac:dyDescent="0.2">
      <c r="AM18741" s="61"/>
      <c r="AN18741" s="61"/>
      <c r="AO18741" s="171"/>
      <c r="AP18741" s="61"/>
      <c r="AQ18741" s="61"/>
      <c r="AR18741" s="61"/>
      <c r="AS18741" s="61"/>
      <c r="AT18741" s="61"/>
      <c r="AU18741" s="61"/>
      <c r="AV18741" s="61"/>
      <c r="AW18741" s="61"/>
      <c r="AX18741" s="61"/>
      <c r="AY18741" s="61"/>
      <c r="AZ18741" s="61"/>
      <c r="BA18741" s="61"/>
    </row>
    <row r="18742" spans="39:53" x14ac:dyDescent="0.2">
      <c r="AM18742" s="61"/>
      <c r="AN18742" s="61"/>
      <c r="AO18742" s="171"/>
      <c r="AP18742" s="61"/>
      <c r="AQ18742" s="61"/>
      <c r="AR18742" s="61"/>
      <c r="AS18742" s="61"/>
      <c r="AT18742" s="61"/>
      <c r="AU18742" s="61"/>
      <c r="AV18742" s="61"/>
      <c r="AW18742" s="61"/>
      <c r="AX18742" s="61"/>
      <c r="AY18742" s="61"/>
      <c r="AZ18742" s="61"/>
      <c r="BA18742" s="61"/>
    </row>
    <row r="18743" spans="39:53" x14ac:dyDescent="0.2">
      <c r="AM18743" s="61"/>
      <c r="AN18743" s="61"/>
      <c r="AO18743" s="171"/>
      <c r="AP18743" s="61"/>
      <c r="AQ18743" s="61"/>
      <c r="AR18743" s="61"/>
      <c r="AS18743" s="61"/>
      <c r="AT18743" s="61"/>
      <c r="AU18743" s="61"/>
      <c r="AV18743" s="61"/>
      <c r="AW18743" s="61"/>
      <c r="AX18743" s="61"/>
      <c r="AY18743" s="61"/>
      <c r="AZ18743" s="61"/>
      <c r="BA18743" s="61"/>
    </row>
    <row r="18744" spans="39:53" x14ac:dyDescent="0.2">
      <c r="AM18744" s="61"/>
      <c r="AN18744" s="61"/>
      <c r="AO18744" s="171"/>
      <c r="AP18744" s="61"/>
      <c r="AQ18744" s="61"/>
      <c r="AR18744" s="61"/>
      <c r="AS18744" s="61"/>
      <c r="AT18744" s="61"/>
      <c r="AU18744" s="61"/>
      <c r="AV18744" s="61"/>
      <c r="AW18744" s="61"/>
      <c r="AX18744" s="61"/>
      <c r="AY18744" s="61"/>
      <c r="AZ18744" s="61"/>
      <c r="BA18744" s="61"/>
    </row>
    <row r="18745" spans="39:53" x14ac:dyDescent="0.2">
      <c r="AM18745" s="61"/>
      <c r="AN18745" s="61"/>
      <c r="AO18745" s="171"/>
      <c r="AP18745" s="61"/>
      <c r="AQ18745" s="61"/>
      <c r="AR18745" s="61"/>
      <c r="AS18745" s="61"/>
      <c r="AT18745" s="61"/>
      <c r="AU18745" s="61"/>
      <c r="AV18745" s="61"/>
      <c r="AW18745" s="61"/>
      <c r="AX18745" s="61"/>
      <c r="AY18745" s="61"/>
      <c r="AZ18745" s="61"/>
      <c r="BA18745" s="61"/>
    </row>
    <row r="18746" spans="39:53" x14ac:dyDescent="0.2">
      <c r="AM18746" s="61"/>
      <c r="AN18746" s="61"/>
      <c r="AO18746" s="171"/>
      <c r="AP18746" s="61"/>
      <c r="AQ18746" s="61"/>
      <c r="AR18746" s="61"/>
      <c r="AS18746" s="61"/>
      <c r="AT18746" s="61"/>
      <c r="AU18746" s="61"/>
      <c r="AV18746" s="61"/>
      <c r="AW18746" s="61"/>
      <c r="AX18746" s="61"/>
      <c r="AY18746" s="61"/>
      <c r="AZ18746" s="61"/>
      <c r="BA18746" s="61"/>
    </row>
    <row r="18747" spans="39:53" x14ac:dyDescent="0.2">
      <c r="AM18747" s="61"/>
      <c r="AN18747" s="61"/>
      <c r="AO18747" s="171"/>
      <c r="AP18747" s="61"/>
      <c r="AQ18747" s="61"/>
      <c r="AR18747" s="61"/>
      <c r="AS18747" s="61"/>
      <c r="AT18747" s="61"/>
      <c r="AU18747" s="61"/>
      <c r="AV18747" s="61"/>
      <c r="AW18747" s="61"/>
      <c r="AX18747" s="61"/>
      <c r="AY18747" s="61"/>
      <c r="AZ18747" s="61"/>
      <c r="BA18747" s="61"/>
    </row>
    <row r="18748" spans="39:53" x14ac:dyDescent="0.2">
      <c r="AM18748" s="61"/>
      <c r="AN18748" s="61"/>
      <c r="AO18748" s="171"/>
      <c r="AP18748" s="61"/>
      <c r="AQ18748" s="61"/>
      <c r="AR18748" s="61"/>
      <c r="AS18748" s="61"/>
      <c r="AT18748" s="61"/>
      <c r="AU18748" s="61"/>
      <c r="AV18748" s="61"/>
      <c r="AW18748" s="61"/>
      <c r="AX18748" s="61"/>
      <c r="AY18748" s="61"/>
      <c r="AZ18748" s="61"/>
      <c r="BA18748" s="61"/>
    </row>
    <row r="18749" spans="39:53" x14ac:dyDescent="0.2">
      <c r="AM18749" s="61"/>
      <c r="AN18749" s="61"/>
      <c r="AO18749" s="171"/>
      <c r="AP18749" s="61"/>
      <c r="AQ18749" s="61"/>
      <c r="AR18749" s="61"/>
      <c r="AS18749" s="61"/>
      <c r="AT18749" s="61"/>
      <c r="AU18749" s="61"/>
      <c r="AV18749" s="61"/>
      <c r="AW18749" s="61"/>
      <c r="AX18749" s="61"/>
      <c r="AY18749" s="61"/>
      <c r="AZ18749" s="61"/>
      <c r="BA18749" s="61"/>
    </row>
    <row r="18750" spans="39:53" x14ac:dyDescent="0.2">
      <c r="AM18750" s="61"/>
      <c r="AN18750" s="61"/>
      <c r="AO18750" s="171"/>
      <c r="AP18750" s="61"/>
      <c r="AQ18750" s="61"/>
      <c r="AR18750" s="61"/>
      <c r="AS18750" s="61"/>
      <c r="AT18750" s="61"/>
      <c r="AU18750" s="61"/>
      <c r="AV18750" s="61"/>
      <c r="AW18750" s="61"/>
      <c r="AX18750" s="61"/>
      <c r="AY18750" s="61"/>
      <c r="AZ18750" s="61"/>
      <c r="BA18750" s="61"/>
    </row>
    <row r="18751" spans="39:53" x14ac:dyDescent="0.2">
      <c r="AM18751" s="61"/>
      <c r="AN18751" s="61"/>
      <c r="AO18751" s="171"/>
      <c r="AP18751" s="61"/>
      <c r="AQ18751" s="61"/>
      <c r="AR18751" s="61"/>
      <c r="AS18751" s="61"/>
      <c r="AT18751" s="61"/>
      <c r="AU18751" s="61"/>
      <c r="AV18751" s="61"/>
      <c r="AW18751" s="61"/>
      <c r="AX18751" s="61"/>
      <c r="AY18751" s="61"/>
      <c r="AZ18751" s="61"/>
      <c r="BA18751" s="61"/>
    </row>
    <row r="18752" spans="39:53" x14ac:dyDescent="0.2">
      <c r="AM18752" s="61"/>
      <c r="AN18752" s="61"/>
      <c r="AO18752" s="171"/>
      <c r="AP18752" s="61"/>
      <c r="AQ18752" s="61"/>
      <c r="AR18752" s="61"/>
      <c r="AS18752" s="61"/>
      <c r="AT18752" s="61"/>
      <c r="AU18752" s="61"/>
      <c r="AV18752" s="61"/>
      <c r="AW18752" s="61"/>
      <c r="AX18752" s="61"/>
      <c r="AY18752" s="61"/>
      <c r="AZ18752" s="61"/>
      <c r="BA18752" s="61"/>
    </row>
    <row r="18753" spans="39:53" x14ac:dyDescent="0.2">
      <c r="AM18753" s="61"/>
      <c r="AN18753" s="61"/>
      <c r="AO18753" s="171"/>
      <c r="AP18753" s="61"/>
      <c r="AQ18753" s="61"/>
      <c r="AR18753" s="61"/>
      <c r="AS18753" s="61"/>
      <c r="AT18753" s="61"/>
      <c r="AU18753" s="61"/>
      <c r="AV18753" s="61"/>
      <c r="AW18753" s="61"/>
      <c r="AX18753" s="61"/>
      <c r="AY18753" s="61"/>
      <c r="AZ18753" s="61"/>
      <c r="BA18753" s="61"/>
    </row>
    <row r="18754" spans="39:53" x14ac:dyDescent="0.2">
      <c r="AM18754" s="61"/>
      <c r="AN18754" s="61"/>
      <c r="AO18754" s="171"/>
      <c r="AP18754" s="61"/>
      <c r="AQ18754" s="61"/>
      <c r="AR18754" s="61"/>
      <c r="AS18754" s="61"/>
      <c r="AT18754" s="61"/>
      <c r="AU18754" s="61"/>
      <c r="AV18754" s="61"/>
      <c r="AW18754" s="61"/>
      <c r="AX18754" s="61"/>
      <c r="AY18754" s="61"/>
      <c r="AZ18754" s="61"/>
      <c r="BA18754" s="61"/>
    </row>
    <row r="18755" spans="39:53" x14ac:dyDescent="0.2">
      <c r="AM18755" s="61"/>
      <c r="AN18755" s="61"/>
      <c r="AO18755" s="171"/>
      <c r="AP18755" s="61"/>
      <c r="AQ18755" s="61"/>
      <c r="AR18755" s="61"/>
      <c r="AS18755" s="61"/>
      <c r="AT18755" s="61"/>
      <c r="AU18755" s="61"/>
      <c r="AV18755" s="61"/>
      <c r="AW18755" s="61"/>
      <c r="AX18755" s="61"/>
      <c r="AY18755" s="61"/>
      <c r="AZ18755" s="61"/>
      <c r="BA18755" s="61"/>
    </row>
    <row r="18756" spans="39:53" x14ac:dyDescent="0.2">
      <c r="AM18756" s="61"/>
      <c r="AN18756" s="61"/>
      <c r="AO18756" s="171"/>
      <c r="AP18756" s="61"/>
      <c r="AQ18756" s="61"/>
      <c r="AR18756" s="61"/>
      <c r="AS18756" s="61"/>
      <c r="AT18756" s="61"/>
      <c r="AU18756" s="61"/>
      <c r="AV18756" s="61"/>
      <c r="AW18756" s="61"/>
      <c r="AX18756" s="61"/>
      <c r="AY18756" s="61"/>
      <c r="AZ18756" s="61"/>
      <c r="BA18756" s="61"/>
    </row>
    <row r="18757" spans="39:53" x14ac:dyDescent="0.2">
      <c r="AM18757" s="61"/>
      <c r="AN18757" s="61"/>
      <c r="AO18757" s="171"/>
      <c r="AP18757" s="61"/>
      <c r="AQ18757" s="61"/>
      <c r="AR18757" s="61"/>
      <c r="AS18757" s="61"/>
      <c r="AT18757" s="61"/>
      <c r="AU18757" s="61"/>
      <c r="AV18757" s="61"/>
      <c r="AW18757" s="61"/>
      <c r="AX18757" s="61"/>
      <c r="AY18757" s="61"/>
      <c r="AZ18757" s="61"/>
      <c r="BA18757" s="61"/>
    </row>
    <row r="18758" spans="39:53" x14ac:dyDescent="0.2">
      <c r="AM18758" s="61"/>
      <c r="AN18758" s="61"/>
      <c r="AO18758" s="171"/>
      <c r="AP18758" s="61"/>
      <c r="AQ18758" s="61"/>
      <c r="AR18758" s="61"/>
      <c r="AS18758" s="61"/>
      <c r="AT18758" s="61"/>
      <c r="AU18758" s="61"/>
      <c r="AV18758" s="61"/>
      <c r="AW18758" s="61"/>
      <c r="AX18758" s="61"/>
      <c r="AY18758" s="61"/>
      <c r="AZ18758" s="61"/>
      <c r="BA18758" s="61"/>
    </row>
    <row r="18759" spans="39:53" x14ac:dyDescent="0.2">
      <c r="AM18759" s="61"/>
      <c r="AN18759" s="61"/>
      <c r="AO18759" s="171"/>
      <c r="AP18759" s="61"/>
      <c r="AQ18759" s="61"/>
      <c r="AR18759" s="61"/>
      <c r="AS18759" s="61"/>
      <c r="AT18759" s="61"/>
      <c r="AU18759" s="61"/>
      <c r="AV18759" s="61"/>
      <c r="AW18759" s="61"/>
      <c r="AX18759" s="61"/>
      <c r="AY18759" s="61"/>
      <c r="AZ18759" s="61"/>
      <c r="BA18759" s="61"/>
    </row>
    <row r="18760" spans="39:53" x14ac:dyDescent="0.2">
      <c r="AM18760" s="61"/>
      <c r="AN18760" s="61"/>
      <c r="AO18760" s="171"/>
      <c r="AP18760" s="61"/>
      <c r="AQ18760" s="61"/>
      <c r="AR18760" s="61"/>
      <c r="AS18760" s="61"/>
      <c r="AT18760" s="61"/>
      <c r="AU18760" s="61"/>
      <c r="AV18760" s="61"/>
      <c r="AW18760" s="61"/>
      <c r="AX18760" s="61"/>
      <c r="AY18760" s="61"/>
      <c r="AZ18760" s="61"/>
      <c r="BA18760" s="61"/>
    </row>
    <row r="18761" spans="39:53" x14ac:dyDescent="0.2">
      <c r="AM18761" s="61"/>
      <c r="AN18761" s="61"/>
      <c r="AO18761" s="171"/>
      <c r="AP18761" s="61"/>
      <c r="AQ18761" s="61"/>
      <c r="AR18761" s="61"/>
      <c r="AS18761" s="61"/>
      <c r="AT18761" s="61"/>
      <c r="AU18761" s="61"/>
      <c r="AV18761" s="61"/>
      <c r="AW18761" s="61"/>
      <c r="AX18761" s="61"/>
      <c r="AY18761" s="61"/>
      <c r="AZ18761" s="61"/>
      <c r="BA18761" s="61"/>
    </row>
    <row r="18762" spans="39:53" x14ac:dyDescent="0.2">
      <c r="AM18762" s="61"/>
      <c r="AN18762" s="61"/>
      <c r="AO18762" s="171"/>
      <c r="AP18762" s="61"/>
      <c r="AQ18762" s="61"/>
      <c r="AR18762" s="61"/>
      <c r="AS18762" s="61"/>
      <c r="AT18762" s="61"/>
      <c r="AU18762" s="61"/>
      <c r="AV18762" s="61"/>
      <c r="AW18762" s="61"/>
      <c r="AX18762" s="61"/>
      <c r="AY18762" s="61"/>
      <c r="AZ18762" s="61"/>
      <c r="BA18762" s="61"/>
    </row>
    <row r="18763" spans="39:53" x14ac:dyDescent="0.2">
      <c r="AM18763" s="61"/>
      <c r="AN18763" s="61"/>
      <c r="AO18763" s="171"/>
      <c r="AP18763" s="61"/>
      <c r="AQ18763" s="61"/>
      <c r="AR18763" s="61"/>
      <c r="AS18763" s="61"/>
      <c r="AT18763" s="61"/>
      <c r="AU18763" s="61"/>
      <c r="AV18763" s="61"/>
      <c r="AW18763" s="61"/>
      <c r="AX18763" s="61"/>
      <c r="AY18763" s="61"/>
      <c r="AZ18763" s="61"/>
      <c r="BA18763" s="61"/>
    </row>
    <row r="18764" spans="39:53" x14ac:dyDescent="0.2">
      <c r="AM18764" s="61"/>
      <c r="AN18764" s="61"/>
      <c r="AO18764" s="171"/>
      <c r="AP18764" s="61"/>
      <c r="AQ18764" s="61"/>
      <c r="AR18764" s="61"/>
      <c r="AS18764" s="61"/>
      <c r="AT18764" s="61"/>
      <c r="AU18764" s="61"/>
      <c r="AV18764" s="61"/>
      <c r="AW18764" s="61"/>
      <c r="AX18764" s="61"/>
      <c r="AY18764" s="61"/>
      <c r="AZ18764" s="61"/>
      <c r="BA18764" s="61"/>
    </row>
    <row r="18765" spans="39:53" x14ac:dyDescent="0.2">
      <c r="AM18765" s="61"/>
      <c r="AN18765" s="61"/>
      <c r="AO18765" s="171"/>
      <c r="AP18765" s="61"/>
      <c r="AQ18765" s="61"/>
      <c r="AR18765" s="61"/>
      <c r="AS18765" s="61"/>
      <c r="AT18765" s="61"/>
      <c r="AU18765" s="61"/>
      <c r="AV18765" s="61"/>
      <c r="AW18765" s="61"/>
      <c r="AX18765" s="61"/>
      <c r="AY18765" s="61"/>
      <c r="AZ18765" s="61"/>
      <c r="BA18765" s="61"/>
    </row>
    <row r="18766" spans="39:53" x14ac:dyDescent="0.2">
      <c r="AM18766" s="61"/>
      <c r="AN18766" s="61"/>
      <c r="AO18766" s="171"/>
      <c r="AP18766" s="61"/>
      <c r="AQ18766" s="61"/>
      <c r="AR18766" s="61"/>
      <c r="AS18766" s="61"/>
      <c r="AT18766" s="61"/>
      <c r="AU18766" s="61"/>
      <c r="AV18766" s="61"/>
      <c r="AW18766" s="61"/>
      <c r="AX18766" s="61"/>
      <c r="AY18766" s="61"/>
      <c r="AZ18766" s="61"/>
      <c r="BA18766" s="61"/>
    </row>
    <row r="18767" spans="39:53" x14ac:dyDescent="0.2">
      <c r="AM18767" s="61"/>
      <c r="AN18767" s="61"/>
      <c r="AO18767" s="171"/>
      <c r="AP18767" s="61"/>
      <c r="AQ18767" s="61"/>
      <c r="AR18767" s="61"/>
      <c r="AS18767" s="61"/>
      <c r="AT18767" s="61"/>
      <c r="AU18767" s="61"/>
      <c r="AV18767" s="61"/>
      <c r="AW18767" s="61"/>
      <c r="AX18767" s="61"/>
      <c r="AY18767" s="61"/>
      <c r="AZ18767" s="61"/>
      <c r="BA18767" s="61"/>
    </row>
    <row r="18768" spans="39:53" x14ac:dyDescent="0.2">
      <c r="AM18768" s="61"/>
      <c r="AN18768" s="61"/>
      <c r="AO18768" s="171"/>
      <c r="AP18768" s="61"/>
      <c r="AQ18768" s="61"/>
      <c r="AR18768" s="61"/>
      <c r="AS18768" s="61"/>
      <c r="AT18768" s="61"/>
      <c r="AU18768" s="61"/>
      <c r="AV18768" s="61"/>
      <c r="AW18768" s="61"/>
      <c r="AX18768" s="61"/>
      <c r="AY18768" s="61"/>
      <c r="AZ18768" s="61"/>
      <c r="BA18768" s="61"/>
    </row>
    <row r="18769" spans="39:53" x14ac:dyDescent="0.2">
      <c r="AM18769" s="61"/>
      <c r="AN18769" s="61"/>
      <c r="AO18769" s="171"/>
      <c r="AP18769" s="61"/>
      <c r="AQ18769" s="61"/>
      <c r="AR18769" s="61"/>
      <c r="AS18769" s="61"/>
      <c r="AT18769" s="61"/>
      <c r="AU18769" s="61"/>
      <c r="AV18769" s="61"/>
      <c r="AW18769" s="61"/>
      <c r="AX18769" s="61"/>
      <c r="AY18769" s="61"/>
      <c r="AZ18769" s="61"/>
      <c r="BA18769" s="61"/>
    </row>
    <row r="18770" spans="39:53" x14ac:dyDescent="0.2">
      <c r="AM18770" s="61"/>
      <c r="AN18770" s="61"/>
      <c r="AO18770" s="171"/>
      <c r="AP18770" s="61"/>
      <c r="AQ18770" s="61"/>
      <c r="AR18770" s="61"/>
      <c r="AS18770" s="61"/>
      <c r="AT18770" s="61"/>
      <c r="AU18770" s="61"/>
      <c r="AV18770" s="61"/>
      <c r="AW18770" s="61"/>
      <c r="AX18770" s="61"/>
      <c r="AY18770" s="61"/>
      <c r="AZ18770" s="61"/>
      <c r="BA18770" s="61"/>
    </row>
    <row r="18771" spans="39:53" x14ac:dyDescent="0.2">
      <c r="AM18771" s="61"/>
      <c r="AN18771" s="61"/>
      <c r="AO18771" s="171"/>
      <c r="AP18771" s="61"/>
      <c r="AQ18771" s="61"/>
      <c r="AR18771" s="61"/>
      <c r="AS18771" s="61"/>
      <c r="AT18771" s="61"/>
      <c r="AU18771" s="61"/>
      <c r="AV18771" s="61"/>
      <c r="AW18771" s="61"/>
      <c r="AX18771" s="61"/>
      <c r="AY18771" s="61"/>
      <c r="AZ18771" s="61"/>
      <c r="BA18771" s="61"/>
    </row>
    <row r="18772" spans="39:53" x14ac:dyDescent="0.2">
      <c r="AM18772" s="61"/>
      <c r="AN18772" s="61"/>
      <c r="AO18772" s="171"/>
      <c r="AP18772" s="61"/>
      <c r="AQ18772" s="61"/>
      <c r="AR18772" s="61"/>
      <c r="AS18772" s="61"/>
      <c r="AT18772" s="61"/>
      <c r="AU18772" s="61"/>
      <c r="AV18772" s="61"/>
      <c r="AW18772" s="61"/>
      <c r="AX18772" s="61"/>
      <c r="AY18772" s="61"/>
      <c r="AZ18772" s="61"/>
      <c r="BA18772" s="61"/>
    </row>
    <row r="18773" spans="39:53" x14ac:dyDescent="0.2">
      <c r="AM18773" s="61"/>
      <c r="AN18773" s="61"/>
      <c r="AO18773" s="171"/>
      <c r="AP18773" s="61"/>
      <c r="AQ18773" s="61"/>
      <c r="AR18773" s="61"/>
      <c r="AS18773" s="61"/>
      <c r="AT18773" s="61"/>
      <c r="AU18773" s="61"/>
      <c r="AV18773" s="61"/>
      <c r="AW18773" s="61"/>
      <c r="AX18773" s="61"/>
      <c r="AY18773" s="61"/>
      <c r="AZ18773" s="61"/>
      <c r="BA18773" s="61"/>
    </row>
    <row r="18774" spans="39:53" x14ac:dyDescent="0.2">
      <c r="AM18774" s="61"/>
      <c r="AN18774" s="61"/>
      <c r="AO18774" s="171"/>
      <c r="AP18774" s="61"/>
      <c r="AQ18774" s="61"/>
      <c r="AR18774" s="61"/>
      <c r="AS18774" s="61"/>
      <c r="AT18774" s="61"/>
      <c r="AU18774" s="61"/>
      <c r="AV18774" s="61"/>
      <c r="AW18774" s="61"/>
      <c r="AX18774" s="61"/>
      <c r="AY18774" s="61"/>
      <c r="AZ18774" s="61"/>
      <c r="BA18774" s="61"/>
    </row>
    <row r="18775" spans="39:53" x14ac:dyDescent="0.2">
      <c r="AM18775" s="61"/>
      <c r="AN18775" s="61"/>
      <c r="AO18775" s="171"/>
      <c r="AP18775" s="61"/>
      <c r="AQ18775" s="61"/>
      <c r="AR18775" s="61"/>
      <c r="AS18775" s="61"/>
      <c r="AT18775" s="61"/>
      <c r="AU18775" s="61"/>
      <c r="AV18775" s="61"/>
      <c r="AW18775" s="61"/>
      <c r="AX18775" s="61"/>
      <c r="AY18775" s="61"/>
      <c r="AZ18775" s="61"/>
      <c r="BA18775" s="61"/>
    </row>
    <row r="18776" spans="39:53" x14ac:dyDescent="0.2">
      <c r="AM18776" s="61"/>
      <c r="AN18776" s="61"/>
      <c r="AO18776" s="171"/>
      <c r="AP18776" s="61"/>
      <c r="AQ18776" s="61"/>
      <c r="AR18776" s="61"/>
      <c r="AS18776" s="61"/>
      <c r="AT18776" s="61"/>
      <c r="AU18776" s="61"/>
      <c r="AV18776" s="61"/>
      <c r="AW18776" s="61"/>
      <c r="AX18776" s="61"/>
      <c r="AY18776" s="61"/>
      <c r="AZ18776" s="61"/>
      <c r="BA18776" s="61"/>
    </row>
    <row r="18777" spans="39:53" x14ac:dyDescent="0.2">
      <c r="AM18777" s="61"/>
      <c r="AN18777" s="61"/>
      <c r="AO18777" s="171"/>
      <c r="AP18777" s="61"/>
      <c r="AQ18777" s="61"/>
      <c r="AR18777" s="61"/>
      <c r="AS18777" s="61"/>
      <c r="AT18777" s="61"/>
      <c r="AU18777" s="61"/>
      <c r="AV18777" s="61"/>
      <c r="AW18777" s="61"/>
      <c r="AX18777" s="61"/>
      <c r="AY18777" s="61"/>
      <c r="AZ18777" s="61"/>
      <c r="BA18777" s="61"/>
    </row>
    <row r="18778" spans="39:53" x14ac:dyDescent="0.2">
      <c r="AM18778" s="61"/>
      <c r="AN18778" s="61"/>
      <c r="AO18778" s="171"/>
      <c r="AP18778" s="61"/>
      <c r="AQ18778" s="61"/>
      <c r="AR18778" s="61"/>
      <c r="AS18778" s="61"/>
      <c r="AT18778" s="61"/>
      <c r="AU18778" s="61"/>
      <c r="AV18778" s="61"/>
      <c r="AW18778" s="61"/>
      <c r="AX18778" s="61"/>
      <c r="AY18778" s="61"/>
      <c r="AZ18778" s="61"/>
      <c r="BA18778" s="61"/>
    </row>
    <row r="18779" spans="39:53" x14ac:dyDescent="0.2">
      <c r="AM18779" s="61"/>
      <c r="AN18779" s="61"/>
      <c r="AO18779" s="171"/>
      <c r="AP18779" s="61"/>
      <c r="AQ18779" s="61"/>
      <c r="AR18779" s="61"/>
      <c r="AS18779" s="61"/>
      <c r="AT18779" s="61"/>
      <c r="AU18779" s="61"/>
      <c r="AV18779" s="61"/>
      <c r="AW18779" s="61"/>
      <c r="AX18779" s="61"/>
      <c r="AY18779" s="61"/>
      <c r="AZ18779" s="61"/>
      <c r="BA18779" s="61"/>
    </row>
    <row r="18780" spans="39:53" x14ac:dyDescent="0.2">
      <c r="AM18780" s="61"/>
      <c r="AN18780" s="61"/>
      <c r="AO18780" s="171"/>
      <c r="AP18780" s="61"/>
      <c r="AQ18780" s="61"/>
      <c r="AR18780" s="61"/>
      <c r="AS18780" s="61"/>
      <c r="AT18780" s="61"/>
      <c r="AU18780" s="61"/>
      <c r="AV18780" s="61"/>
      <c r="AW18780" s="61"/>
      <c r="AX18780" s="61"/>
      <c r="AY18780" s="61"/>
      <c r="AZ18780" s="61"/>
      <c r="BA18780" s="61"/>
    </row>
    <row r="18781" spans="39:53" x14ac:dyDescent="0.2">
      <c r="AM18781" s="61"/>
      <c r="AN18781" s="61"/>
      <c r="AO18781" s="171"/>
      <c r="AP18781" s="61"/>
      <c r="AQ18781" s="61"/>
      <c r="AR18781" s="61"/>
      <c r="AS18781" s="61"/>
      <c r="AT18781" s="61"/>
      <c r="AU18781" s="61"/>
      <c r="AV18781" s="61"/>
      <c r="AW18781" s="61"/>
      <c r="AX18781" s="61"/>
      <c r="AY18781" s="61"/>
      <c r="AZ18781" s="61"/>
      <c r="BA18781" s="61"/>
    </row>
    <row r="18782" spans="39:53" x14ac:dyDescent="0.2">
      <c r="AM18782" s="61"/>
      <c r="AN18782" s="61"/>
      <c r="AO18782" s="171"/>
      <c r="AP18782" s="61"/>
      <c r="AQ18782" s="61"/>
      <c r="AR18782" s="61"/>
      <c r="AS18782" s="61"/>
      <c r="AT18782" s="61"/>
      <c r="AU18782" s="61"/>
      <c r="AV18782" s="61"/>
      <c r="AW18782" s="61"/>
      <c r="AX18782" s="61"/>
      <c r="AY18782" s="61"/>
      <c r="AZ18782" s="61"/>
      <c r="BA18782" s="61"/>
    </row>
    <row r="18783" spans="39:53" x14ac:dyDescent="0.2">
      <c r="AM18783" s="61"/>
      <c r="AN18783" s="61"/>
      <c r="AO18783" s="171"/>
      <c r="AP18783" s="61"/>
      <c r="AQ18783" s="61"/>
      <c r="AR18783" s="61"/>
      <c r="AS18783" s="61"/>
      <c r="AT18783" s="61"/>
      <c r="AU18783" s="61"/>
      <c r="AV18783" s="61"/>
      <c r="AW18783" s="61"/>
      <c r="AX18783" s="61"/>
      <c r="AY18783" s="61"/>
      <c r="AZ18783" s="61"/>
      <c r="BA18783" s="61"/>
    </row>
    <row r="18784" spans="39:53" x14ac:dyDescent="0.2">
      <c r="AM18784" s="61"/>
      <c r="AN18784" s="61"/>
      <c r="AO18784" s="171"/>
      <c r="AP18784" s="61"/>
      <c r="AQ18784" s="61"/>
      <c r="AR18784" s="61"/>
      <c r="AS18784" s="61"/>
      <c r="AT18784" s="61"/>
      <c r="AU18784" s="61"/>
      <c r="AV18784" s="61"/>
      <c r="AW18784" s="61"/>
      <c r="AX18784" s="61"/>
      <c r="AY18784" s="61"/>
      <c r="AZ18784" s="61"/>
      <c r="BA18784" s="61"/>
    </row>
    <row r="18785" spans="39:53" x14ac:dyDescent="0.2">
      <c r="AM18785" s="61"/>
      <c r="AN18785" s="61"/>
      <c r="AO18785" s="171"/>
      <c r="AP18785" s="61"/>
      <c r="AQ18785" s="61"/>
      <c r="AR18785" s="61"/>
      <c r="AS18785" s="61"/>
      <c r="AT18785" s="61"/>
      <c r="AU18785" s="61"/>
      <c r="AV18785" s="61"/>
      <c r="AW18785" s="61"/>
      <c r="AX18785" s="61"/>
      <c r="AY18785" s="61"/>
      <c r="AZ18785" s="61"/>
      <c r="BA18785" s="61"/>
    </row>
    <row r="18786" spans="39:53" x14ac:dyDescent="0.2">
      <c r="AM18786" s="61"/>
      <c r="AN18786" s="61"/>
      <c r="AO18786" s="171"/>
      <c r="AP18786" s="61"/>
      <c r="AQ18786" s="61"/>
      <c r="AR18786" s="61"/>
      <c r="AS18786" s="61"/>
      <c r="AT18786" s="61"/>
      <c r="AU18786" s="61"/>
      <c r="AV18786" s="61"/>
      <c r="AW18786" s="61"/>
      <c r="AX18786" s="61"/>
      <c r="AY18786" s="61"/>
      <c r="AZ18786" s="61"/>
      <c r="BA18786" s="61"/>
    </row>
    <row r="18787" spans="39:53" x14ac:dyDescent="0.2">
      <c r="AM18787" s="61"/>
      <c r="AN18787" s="61"/>
      <c r="AO18787" s="171"/>
      <c r="AP18787" s="61"/>
      <c r="AQ18787" s="61"/>
      <c r="AR18787" s="61"/>
      <c r="AS18787" s="61"/>
      <c r="AT18787" s="61"/>
      <c r="AU18787" s="61"/>
      <c r="AV18787" s="61"/>
      <c r="AW18787" s="61"/>
      <c r="AX18787" s="61"/>
      <c r="AY18787" s="61"/>
      <c r="AZ18787" s="61"/>
      <c r="BA18787" s="61"/>
    </row>
    <row r="18788" spans="39:53" x14ac:dyDescent="0.2">
      <c r="AM18788" s="61"/>
      <c r="AN18788" s="61"/>
      <c r="AO18788" s="171"/>
      <c r="AP18788" s="61"/>
      <c r="AQ18788" s="61"/>
      <c r="AR18788" s="61"/>
      <c r="AS18788" s="61"/>
      <c r="AT18788" s="61"/>
      <c r="AU18788" s="61"/>
      <c r="AV18788" s="61"/>
      <c r="AW18788" s="61"/>
      <c r="AX18788" s="61"/>
      <c r="AY18788" s="61"/>
      <c r="AZ18788" s="61"/>
      <c r="BA18788" s="61"/>
    </row>
    <row r="18789" spans="39:53" x14ac:dyDescent="0.2">
      <c r="AM18789" s="61"/>
      <c r="AN18789" s="61"/>
      <c r="AO18789" s="171"/>
      <c r="AP18789" s="61"/>
      <c r="AQ18789" s="61"/>
      <c r="AR18789" s="61"/>
      <c r="AS18789" s="61"/>
      <c r="AT18789" s="61"/>
      <c r="AU18789" s="61"/>
      <c r="AV18789" s="61"/>
      <c r="AW18789" s="61"/>
      <c r="AX18789" s="61"/>
      <c r="AY18789" s="61"/>
      <c r="AZ18789" s="61"/>
      <c r="BA18789" s="61"/>
    </row>
    <row r="18790" spans="39:53" x14ac:dyDescent="0.2">
      <c r="AM18790" s="61"/>
      <c r="AN18790" s="61"/>
      <c r="AO18790" s="171"/>
      <c r="AP18790" s="61"/>
      <c r="AQ18790" s="61"/>
      <c r="AR18790" s="61"/>
      <c r="AS18790" s="61"/>
      <c r="AT18790" s="61"/>
      <c r="AU18790" s="61"/>
      <c r="AV18790" s="61"/>
      <c r="AW18790" s="61"/>
      <c r="AX18790" s="61"/>
      <c r="AY18790" s="61"/>
      <c r="AZ18790" s="61"/>
      <c r="BA18790" s="61"/>
    </row>
    <row r="18791" spans="39:53" x14ac:dyDescent="0.2">
      <c r="AM18791" s="61"/>
      <c r="AN18791" s="61"/>
      <c r="AO18791" s="171"/>
      <c r="AP18791" s="61"/>
      <c r="AQ18791" s="61"/>
      <c r="AR18791" s="61"/>
      <c r="AS18791" s="61"/>
      <c r="AT18791" s="61"/>
      <c r="AU18791" s="61"/>
      <c r="AV18791" s="61"/>
      <c r="AW18791" s="61"/>
      <c r="AX18791" s="61"/>
      <c r="AY18791" s="61"/>
      <c r="AZ18791" s="61"/>
      <c r="BA18791" s="61"/>
    </row>
    <row r="18792" spans="39:53" x14ac:dyDescent="0.2">
      <c r="AM18792" s="61"/>
      <c r="AN18792" s="61"/>
      <c r="AO18792" s="171"/>
      <c r="AP18792" s="61"/>
      <c r="AQ18792" s="61"/>
      <c r="AR18792" s="61"/>
      <c r="AS18792" s="61"/>
      <c r="AT18792" s="61"/>
      <c r="AU18792" s="61"/>
      <c r="AV18792" s="61"/>
      <c r="AW18792" s="61"/>
      <c r="AX18792" s="61"/>
      <c r="AY18792" s="61"/>
      <c r="AZ18792" s="61"/>
      <c r="BA18792" s="61"/>
    </row>
    <row r="18793" spans="39:53" x14ac:dyDescent="0.2">
      <c r="AM18793" s="61"/>
      <c r="AN18793" s="61"/>
      <c r="AO18793" s="171"/>
      <c r="AP18793" s="61"/>
      <c r="AQ18793" s="61"/>
      <c r="AR18793" s="61"/>
      <c r="AS18793" s="61"/>
      <c r="AT18793" s="61"/>
      <c r="AU18793" s="61"/>
      <c r="AV18793" s="61"/>
      <c r="AW18793" s="61"/>
      <c r="AX18793" s="61"/>
      <c r="AY18793" s="61"/>
      <c r="AZ18793" s="61"/>
      <c r="BA18793" s="61"/>
    </row>
    <row r="18794" spans="39:53" x14ac:dyDescent="0.2">
      <c r="AM18794" s="61"/>
      <c r="AN18794" s="61"/>
      <c r="AO18794" s="171"/>
      <c r="AP18794" s="61"/>
      <c r="AQ18794" s="61"/>
      <c r="AR18794" s="61"/>
      <c r="AS18794" s="61"/>
      <c r="AT18794" s="61"/>
      <c r="AU18794" s="61"/>
      <c r="AV18794" s="61"/>
      <c r="AW18794" s="61"/>
      <c r="AX18794" s="61"/>
      <c r="AY18794" s="61"/>
      <c r="AZ18794" s="61"/>
      <c r="BA18794" s="61"/>
    </row>
    <row r="18795" spans="39:53" x14ac:dyDescent="0.2">
      <c r="AM18795" s="61"/>
      <c r="AN18795" s="61"/>
      <c r="AO18795" s="171"/>
      <c r="AP18795" s="61"/>
      <c r="AQ18795" s="61"/>
      <c r="AR18795" s="61"/>
      <c r="AS18795" s="61"/>
      <c r="AT18795" s="61"/>
      <c r="AU18795" s="61"/>
      <c r="AV18795" s="61"/>
      <c r="AW18795" s="61"/>
      <c r="AX18795" s="61"/>
      <c r="AY18795" s="61"/>
      <c r="AZ18795" s="61"/>
      <c r="BA18795" s="61"/>
    </row>
    <row r="18796" spans="39:53" x14ac:dyDescent="0.2">
      <c r="AM18796" s="61"/>
      <c r="AN18796" s="61"/>
      <c r="AO18796" s="171"/>
      <c r="AP18796" s="61"/>
      <c r="AQ18796" s="61"/>
      <c r="AR18796" s="61"/>
      <c r="AS18796" s="61"/>
      <c r="AT18796" s="61"/>
      <c r="AU18796" s="61"/>
      <c r="AV18796" s="61"/>
      <c r="AW18796" s="61"/>
      <c r="AX18796" s="61"/>
      <c r="AY18796" s="61"/>
      <c r="AZ18796" s="61"/>
      <c r="BA18796" s="61"/>
    </row>
    <row r="18797" spans="39:53" x14ac:dyDescent="0.2">
      <c r="AM18797" s="61"/>
      <c r="AN18797" s="61"/>
      <c r="AO18797" s="171"/>
      <c r="AP18797" s="61"/>
      <c r="AQ18797" s="61"/>
      <c r="AR18797" s="61"/>
      <c r="AS18797" s="61"/>
      <c r="AT18797" s="61"/>
      <c r="AU18797" s="61"/>
      <c r="AV18797" s="61"/>
      <c r="AW18797" s="61"/>
      <c r="AX18797" s="61"/>
      <c r="AY18797" s="61"/>
      <c r="AZ18797" s="61"/>
      <c r="BA18797" s="61"/>
    </row>
    <row r="18798" spans="39:53" x14ac:dyDescent="0.2">
      <c r="AM18798" s="61"/>
      <c r="AN18798" s="61"/>
      <c r="AO18798" s="171"/>
      <c r="AP18798" s="61"/>
      <c r="AQ18798" s="61"/>
      <c r="AR18798" s="61"/>
      <c r="AS18798" s="61"/>
      <c r="AT18798" s="61"/>
      <c r="AU18798" s="61"/>
      <c r="AV18798" s="61"/>
      <c r="AW18798" s="61"/>
      <c r="AX18798" s="61"/>
      <c r="AY18798" s="61"/>
      <c r="AZ18798" s="61"/>
      <c r="BA18798" s="61"/>
    </row>
    <row r="18799" spans="39:53" x14ac:dyDescent="0.2">
      <c r="AM18799" s="61"/>
      <c r="AN18799" s="61"/>
      <c r="AO18799" s="171"/>
      <c r="AP18799" s="61"/>
      <c r="AQ18799" s="61"/>
      <c r="AR18799" s="61"/>
      <c r="AS18799" s="61"/>
      <c r="AT18799" s="61"/>
      <c r="AU18799" s="61"/>
      <c r="AV18799" s="61"/>
      <c r="AW18799" s="61"/>
      <c r="AX18799" s="61"/>
      <c r="AY18799" s="61"/>
      <c r="AZ18799" s="61"/>
      <c r="BA18799" s="61"/>
    </row>
    <row r="18800" spans="39:53" x14ac:dyDescent="0.2">
      <c r="AM18800" s="61"/>
      <c r="AN18800" s="61"/>
      <c r="AO18800" s="171"/>
      <c r="AP18800" s="61"/>
      <c r="AQ18800" s="61"/>
      <c r="AR18800" s="61"/>
      <c r="AS18800" s="61"/>
      <c r="AT18800" s="61"/>
      <c r="AU18800" s="61"/>
      <c r="AV18800" s="61"/>
      <c r="AW18800" s="61"/>
      <c r="AX18800" s="61"/>
      <c r="AY18800" s="61"/>
      <c r="AZ18800" s="61"/>
      <c r="BA18800" s="61"/>
    </row>
    <row r="18801" spans="39:53" x14ac:dyDescent="0.2">
      <c r="AM18801" s="61"/>
      <c r="AN18801" s="61"/>
      <c r="AO18801" s="171"/>
      <c r="AP18801" s="61"/>
      <c r="AQ18801" s="61"/>
      <c r="AR18801" s="61"/>
      <c r="AS18801" s="61"/>
      <c r="AT18801" s="61"/>
      <c r="AU18801" s="61"/>
      <c r="AV18801" s="61"/>
      <c r="AW18801" s="61"/>
      <c r="AX18801" s="61"/>
      <c r="AY18801" s="61"/>
      <c r="AZ18801" s="61"/>
      <c r="BA18801" s="61"/>
    </row>
    <row r="18802" spans="39:53" x14ac:dyDescent="0.2">
      <c r="AM18802" s="61"/>
      <c r="AN18802" s="61"/>
      <c r="AO18802" s="171"/>
      <c r="AP18802" s="61"/>
      <c r="AQ18802" s="61"/>
      <c r="AR18802" s="61"/>
      <c r="AS18802" s="61"/>
      <c r="AT18802" s="61"/>
      <c r="AU18802" s="61"/>
      <c r="AV18802" s="61"/>
      <c r="AW18802" s="61"/>
      <c r="AX18802" s="61"/>
      <c r="AY18802" s="61"/>
      <c r="AZ18802" s="61"/>
      <c r="BA18802" s="61"/>
    </row>
    <row r="18803" spans="39:53" x14ac:dyDescent="0.2">
      <c r="AM18803" s="61"/>
      <c r="AN18803" s="61"/>
      <c r="AO18803" s="171"/>
      <c r="AP18803" s="61"/>
      <c r="AQ18803" s="61"/>
      <c r="AR18803" s="61"/>
      <c r="AS18803" s="61"/>
      <c r="AT18803" s="61"/>
      <c r="AU18803" s="61"/>
      <c r="AV18803" s="61"/>
      <c r="AW18803" s="61"/>
      <c r="AX18803" s="61"/>
      <c r="AY18803" s="61"/>
      <c r="AZ18803" s="61"/>
      <c r="BA18803" s="61"/>
    </row>
    <row r="18804" spans="39:53" x14ac:dyDescent="0.2">
      <c r="AM18804" s="61"/>
      <c r="AN18804" s="61"/>
      <c r="AO18804" s="171"/>
      <c r="AP18804" s="61"/>
      <c r="AQ18804" s="61"/>
      <c r="AR18804" s="61"/>
      <c r="AS18804" s="61"/>
      <c r="AT18804" s="61"/>
      <c r="AU18804" s="61"/>
      <c r="AV18804" s="61"/>
      <c r="AW18804" s="61"/>
      <c r="AX18804" s="61"/>
      <c r="AY18804" s="61"/>
      <c r="AZ18804" s="61"/>
      <c r="BA18804" s="61"/>
    </row>
    <row r="18805" spans="39:53" x14ac:dyDescent="0.2">
      <c r="AM18805" s="61"/>
      <c r="AN18805" s="61"/>
      <c r="AO18805" s="171"/>
      <c r="AP18805" s="61"/>
      <c r="AQ18805" s="61"/>
      <c r="AR18805" s="61"/>
      <c r="AS18805" s="61"/>
      <c r="AT18805" s="61"/>
      <c r="AU18805" s="61"/>
      <c r="AV18805" s="61"/>
      <c r="AW18805" s="61"/>
      <c r="AX18805" s="61"/>
      <c r="AY18805" s="61"/>
      <c r="AZ18805" s="61"/>
      <c r="BA18805" s="61"/>
    </row>
    <row r="18806" spans="39:53" x14ac:dyDescent="0.2">
      <c r="AM18806" s="61"/>
      <c r="AN18806" s="61"/>
      <c r="AO18806" s="171"/>
      <c r="AP18806" s="61"/>
      <c r="AQ18806" s="61"/>
      <c r="AR18806" s="61"/>
      <c r="AS18806" s="61"/>
      <c r="AT18806" s="61"/>
      <c r="AU18806" s="61"/>
      <c r="AV18806" s="61"/>
      <c r="AW18806" s="61"/>
      <c r="AX18806" s="61"/>
      <c r="AY18806" s="61"/>
      <c r="AZ18806" s="61"/>
      <c r="BA18806" s="61"/>
    </row>
    <row r="18807" spans="39:53" x14ac:dyDescent="0.2">
      <c r="AM18807" s="61"/>
      <c r="AN18807" s="61"/>
      <c r="AO18807" s="171"/>
      <c r="AP18807" s="61"/>
      <c r="AQ18807" s="61"/>
      <c r="AR18807" s="61"/>
      <c r="AS18807" s="61"/>
      <c r="AT18807" s="61"/>
      <c r="AU18807" s="61"/>
      <c r="AV18807" s="61"/>
      <c r="AW18807" s="61"/>
      <c r="AX18807" s="61"/>
      <c r="AY18807" s="61"/>
      <c r="AZ18807" s="61"/>
      <c r="BA18807" s="61"/>
    </row>
    <row r="18808" spans="39:53" x14ac:dyDescent="0.2">
      <c r="AM18808" s="61"/>
      <c r="AN18808" s="61"/>
      <c r="AO18808" s="171"/>
      <c r="AP18808" s="61"/>
      <c r="AQ18808" s="61"/>
      <c r="AR18808" s="61"/>
      <c r="AS18808" s="61"/>
      <c r="AT18808" s="61"/>
      <c r="AU18808" s="61"/>
      <c r="AV18808" s="61"/>
      <c r="AW18808" s="61"/>
      <c r="AX18808" s="61"/>
      <c r="AY18808" s="61"/>
      <c r="AZ18808" s="61"/>
      <c r="BA18808" s="61"/>
    </row>
    <row r="18809" spans="39:53" x14ac:dyDescent="0.2">
      <c r="AM18809" s="61"/>
      <c r="AN18809" s="61"/>
      <c r="AO18809" s="171"/>
      <c r="AP18809" s="61"/>
      <c r="AQ18809" s="61"/>
      <c r="AR18809" s="61"/>
      <c r="AS18809" s="61"/>
      <c r="AT18809" s="61"/>
      <c r="AU18809" s="61"/>
      <c r="AV18809" s="61"/>
      <c r="AW18809" s="61"/>
      <c r="AX18809" s="61"/>
      <c r="AY18809" s="61"/>
      <c r="AZ18809" s="61"/>
      <c r="BA18809" s="61"/>
    </row>
    <row r="18810" spans="39:53" x14ac:dyDescent="0.2">
      <c r="AM18810" s="61"/>
      <c r="AN18810" s="61"/>
      <c r="AO18810" s="171"/>
      <c r="AP18810" s="61"/>
      <c r="AQ18810" s="61"/>
      <c r="AR18810" s="61"/>
      <c r="AS18810" s="61"/>
      <c r="AT18810" s="61"/>
      <c r="AU18810" s="61"/>
      <c r="AV18810" s="61"/>
      <c r="AW18810" s="61"/>
      <c r="AX18810" s="61"/>
      <c r="AY18810" s="61"/>
      <c r="AZ18810" s="61"/>
      <c r="BA18810" s="61"/>
    </row>
    <row r="18811" spans="39:53" x14ac:dyDescent="0.2">
      <c r="AM18811" s="61"/>
      <c r="AN18811" s="61"/>
      <c r="AO18811" s="171"/>
      <c r="AP18811" s="61"/>
      <c r="AQ18811" s="61"/>
      <c r="AR18811" s="61"/>
      <c r="AS18811" s="61"/>
      <c r="AT18811" s="61"/>
      <c r="AU18811" s="61"/>
      <c r="AV18811" s="61"/>
      <c r="AW18811" s="61"/>
      <c r="AX18811" s="61"/>
      <c r="AY18811" s="61"/>
      <c r="AZ18811" s="61"/>
      <c r="BA18811" s="61"/>
    </row>
    <row r="18812" spans="39:53" x14ac:dyDescent="0.2">
      <c r="AM18812" s="61"/>
      <c r="AN18812" s="61"/>
      <c r="AO18812" s="171"/>
      <c r="AP18812" s="61"/>
      <c r="AQ18812" s="61"/>
      <c r="AR18812" s="61"/>
      <c r="AS18812" s="61"/>
      <c r="AT18812" s="61"/>
      <c r="AU18812" s="61"/>
      <c r="AV18812" s="61"/>
      <c r="AW18812" s="61"/>
      <c r="AX18812" s="61"/>
      <c r="AY18812" s="61"/>
      <c r="AZ18812" s="61"/>
      <c r="BA18812" s="61"/>
    </row>
    <row r="18813" spans="39:53" x14ac:dyDescent="0.2">
      <c r="AM18813" s="61"/>
      <c r="AN18813" s="61"/>
      <c r="AO18813" s="171"/>
      <c r="AP18813" s="61"/>
      <c r="AQ18813" s="61"/>
      <c r="AR18813" s="61"/>
      <c r="AS18813" s="61"/>
      <c r="AT18813" s="61"/>
      <c r="AU18813" s="61"/>
      <c r="AV18813" s="61"/>
      <c r="AW18813" s="61"/>
      <c r="AX18813" s="61"/>
      <c r="AY18813" s="61"/>
      <c r="AZ18813" s="61"/>
      <c r="BA18813" s="61"/>
    </row>
    <row r="18814" spans="39:53" x14ac:dyDescent="0.2">
      <c r="AM18814" s="61"/>
      <c r="AN18814" s="61"/>
      <c r="AO18814" s="171"/>
      <c r="AP18814" s="61"/>
      <c r="AQ18814" s="61"/>
      <c r="AR18814" s="61"/>
      <c r="AS18814" s="61"/>
      <c r="AT18814" s="61"/>
      <c r="AU18814" s="61"/>
      <c r="AV18814" s="61"/>
      <c r="AW18814" s="61"/>
      <c r="AX18814" s="61"/>
      <c r="AY18814" s="61"/>
      <c r="AZ18814" s="61"/>
      <c r="BA18814" s="61"/>
    </row>
    <row r="18815" spans="39:53" x14ac:dyDescent="0.2">
      <c r="AM18815" s="61"/>
      <c r="AN18815" s="61"/>
      <c r="AO18815" s="171"/>
      <c r="AP18815" s="61"/>
      <c r="AQ18815" s="61"/>
      <c r="AR18815" s="61"/>
      <c r="AS18815" s="61"/>
      <c r="AT18815" s="61"/>
      <c r="AU18815" s="61"/>
      <c r="AV18815" s="61"/>
      <c r="AW18815" s="61"/>
      <c r="AX18815" s="61"/>
      <c r="AY18815" s="61"/>
      <c r="AZ18815" s="61"/>
      <c r="BA18815" s="61"/>
    </row>
    <row r="18816" spans="39:53" x14ac:dyDescent="0.2">
      <c r="AM18816" s="61"/>
      <c r="AN18816" s="61"/>
      <c r="AO18816" s="171"/>
      <c r="AP18816" s="61"/>
      <c r="AQ18816" s="61"/>
      <c r="AR18816" s="61"/>
      <c r="AS18816" s="61"/>
      <c r="AT18816" s="61"/>
      <c r="AU18816" s="61"/>
      <c r="AV18816" s="61"/>
      <c r="AW18816" s="61"/>
      <c r="AX18816" s="61"/>
      <c r="AY18816" s="61"/>
      <c r="AZ18816" s="61"/>
      <c r="BA18816" s="61"/>
    </row>
    <row r="18817" spans="39:53" x14ac:dyDescent="0.2">
      <c r="AM18817" s="61"/>
      <c r="AN18817" s="61"/>
      <c r="AO18817" s="171"/>
      <c r="AP18817" s="61"/>
      <c r="AQ18817" s="61"/>
      <c r="AR18817" s="61"/>
      <c r="AS18817" s="61"/>
      <c r="AT18817" s="61"/>
      <c r="AU18817" s="61"/>
      <c r="AV18817" s="61"/>
      <c r="AW18817" s="61"/>
      <c r="AX18817" s="61"/>
      <c r="AY18817" s="61"/>
      <c r="AZ18817" s="61"/>
      <c r="BA18817" s="61"/>
    </row>
    <row r="18818" spans="39:53" x14ac:dyDescent="0.2">
      <c r="AM18818" s="61"/>
      <c r="AN18818" s="61"/>
      <c r="AO18818" s="171"/>
      <c r="AP18818" s="61"/>
      <c r="AQ18818" s="61"/>
      <c r="AR18818" s="61"/>
      <c r="AS18818" s="61"/>
      <c r="AT18818" s="61"/>
      <c r="AU18818" s="61"/>
      <c r="AV18818" s="61"/>
      <c r="AW18818" s="61"/>
      <c r="AX18818" s="61"/>
      <c r="AY18818" s="61"/>
      <c r="AZ18818" s="61"/>
      <c r="BA18818" s="61"/>
    </row>
    <row r="18819" spans="39:53" x14ac:dyDescent="0.2">
      <c r="AM18819" s="61"/>
      <c r="AN18819" s="61"/>
      <c r="AO18819" s="171"/>
      <c r="AP18819" s="61"/>
      <c r="AQ18819" s="61"/>
      <c r="AR18819" s="61"/>
      <c r="AS18819" s="61"/>
      <c r="AT18819" s="61"/>
      <c r="AU18819" s="61"/>
      <c r="AV18819" s="61"/>
      <c r="AW18819" s="61"/>
      <c r="AX18819" s="61"/>
      <c r="AY18819" s="61"/>
      <c r="AZ18819" s="61"/>
      <c r="BA18819" s="61"/>
    </row>
    <row r="18820" spans="39:53" x14ac:dyDescent="0.2">
      <c r="AM18820" s="61"/>
      <c r="AN18820" s="61"/>
      <c r="AO18820" s="171"/>
      <c r="AP18820" s="61"/>
      <c r="AQ18820" s="61"/>
      <c r="AR18820" s="61"/>
      <c r="AS18820" s="61"/>
      <c r="AT18820" s="61"/>
      <c r="AU18820" s="61"/>
      <c r="AV18820" s="61"/>
      <c r="AW18820" s="61"/>
      <c r="AX18820" s="61"/>
      <c r="AY18820" s="61"/>
      <c r="AZ18820" s="61"/>
      <c r="BA18820" s="61"/>
    </row>
    <row r="18821" spans="39:53" x14ac:dyDescent="0.2">
      <c r="AM18821" s="61"/>
      <c r="AN18821" s="61"/>
      <c r="AO18821" s="171"/>
      <c r="AP18821" s="61"/>
      <c r="AQ18821" s="61"/>
      <c r="AR18821" s="61"/>
      <c r="AS18821" s="61"/>
      <c r="AT18821" s="61"/>
      <c r="AU18821" s="61"/>
      <c r="AV18821" s="61"/>
      <c r="AW18821" s="61"/>
      <c r="AX18821" s="61"/>
      <c r="AY18821" s="61"/>
      <c r="AZ18821" s="61"/>
      <c r="BA18821" s="61"/>
    </row>
    <row r="18822" spans="39:53" x14ac:dyDescent="0.2">
      <c r="AM18822" s="61"/>
      <c r="AN18822" s="61"/>
      <c r="AO18822" s="171"/>
      <c r="AP18822" s="61"/>
      <c r="AQ18822" s="61"/>
      <c r="AR18822" s="61"/>
      <c r="AS18822" s="61"/>
      <c r="AT18822" s="61"/>
      <c r="AU18822" s="61"/>
      <c r="AV18822" s="61"/>
      <c r="AW18822" s="61"/>
      <c r="AX18822" s="61"/>
      <c r="AY18822" s="61"/>
      <c r="AZ18822" s="61"/>
      <c r="BA18822" s="61"/>
    </row>
    <row r="18823" spans="39:53" x14ac:dyDescent="0.2">
      <c r="AM18823" s="61"/>
      <c r="AN18823" s="61"/>
      <c r="AO18823" s="171"/>
      <c r="AP18823" s="61"/>
      <c r="AQ18823" s="61"/>
      <c r="AR18823" s="61"/>
      <c r="AS18823" s="61"/>
      <c r="AT18823" s="61"/>
      <c r="AU18823" s="61"/>
      <c r="AV18823" s="61"/>
      <c r="AW18823" s="61"/>
      <c r="AX18823" s="61"/>
      <c r="AY18823" s="61"/>
      <c r="AZ18823" s="61"/>
      <c r="BA18823" s="61"/>
    </row>
    <row r="18824" spans="39:53" x14ac:dyDescent="0.2">
      <c r="AM18824" s="61"/>
      <c r="AN18824" s="61"/>
      <c r="AO18824" s="171"/>
      <c r="AP18824" s="61"/>
      <c r="AQ18824" s="61"/>
      <c r="AR18824" s="61"/>
      <c r="AS18824" s="61"/>
      <c r="AT18824" s="61"/>
      <c r="AU18824" s="61"/>
      <c r="AV18824" s="61"/>
      <c r="AW18824" s="61"/>
      <c r="AX18824" s="61"/>
      <c r="AY18824" s="61"/>
      <c r="AZ18824" s="61"/>
      <c r="BA18824" s="61"/>
    </row>
    <row r="18825" spans="39:53" x14ac:dyDescent="0.2">
      <c r="AM18825" s="61"/>
      <c r="AN18825" s="61"/>
      <c r="AO18825" s="171"/>
      <c r="AP18825" s="61"/>
      <c r="AQ18825" s="61"/>
      <c r="AR18825" s="61"/>
      <c r="AS18825" s="61"/>
      <c r="AT18825" s="61"/>
      <c r="AU18825" s="61"/>
      <c r="AV18825" s="61"/>
      <c r="AW18825" s="61"/>
      <c r="AX18825" s="61"/>
      <c r="AY18825" s="61"/>
      <c r="AZ18825" s="61"/>
      <c r="BA18825" s="61"/>
    </row>
    <row r="18826" spans="39:53" x14ac:dyDescent="0.2">
      <c r="AM18826" s="61"/>
      <c r="AN18826" s="61"/>
      <c r="AO18826" s="171"/>
      <c r="AP18826" s="61"/>
      <c r="AQ18826" s="61"/>
      <c r="AR18826" s="61"/>
      <c r="AS18826" s="61"/>
      <c r="AT18826" s="61"/>
      <c r="AU18826" s="61"/>
      <c r="AV18826" s="61"/>
      <c r="AW18826" s="61"/>
      <c r="AX18826" s="61"/>
      <c r="AY18826" s="61"/>
      <c r="AZ18826" s="61"/>
      <c r="BA18826" s="61"/>
    </row>
    <row r="18827" spans="39:53" x14ac:dyDescent="0.2">
      <c r="AM18827" s="61"/>
      <c r="AN18827" s="61"/>
      <c r="AO18827" s="171"/>
      <c r="AP18827" s="61"/>
      <c r="AQ18827" s="61"/>
      <c r="AR18827" s="61"/>
      <c r="AS18827" s="61"/>
      <c r="AT18827" s="61"/>
      <c r="AU18827" s="61"/>
      <c r="AV18827" s="61"/>
      <c r="AW18827" s="61"/>
      <c r="AX18827" s="61"/>
      <c r="AY18827" s="61"/>
      <c r="AZ18827" s="61"/>
      <c r="BA18827" s="61"/>
    </row>
    <row r="18828" spans="39:53" x14ac:dyDescent="0.2">
      <c r="AM18828" s="61"/>
      <c r="AN18828" s="61"/>
      <c r="AO18828" s="171"/>
      <c r="AP18828" s="61"/>
      <c r="AQ18828" s="61"/>
      <c r="AR18828" s="61"/>
      <c r="AS18828" s="61"/>
      <c r="AT18828" s="61"/>
      <c r="AU18828" s="61"/>
      <c r="AV18828" s="61"/>
      <c r="AW18828" s="61"/>
      <c r="AX18828" s="61"/>
      <c r="AY18828" s="61"/>
      <c r="AZ18828" s="61"/>
      <c r="BA18828" s="61"/>
    </row>
    <row r="18829" spans="39:53" x14ac:dyDescent="0.2">
      <c r="AM18829" s="61"/>
      <c r="AN18829" s="61"/>
      <c r="AO18829" s="171"/>
      <c r="AP18829" s="61"/>
      <c r="AQ18829" s="61"/>
      <c r="AR18829" s="61"/>
      <c r="AS18829" s="61"/>
      <c r="AT18829" s="61"/>
      <c r="AU18829" s="61"/>
      <c r="AV18829" s="61"/>
      <c r="AW18829" s="61"/>
      <c r="AX18829" s="61"/>
      <c r="AY18829" s="61"/>
      <c r="AZ18829" s="61"/>
      <c r="BA18829" s="61"/>
    </row>
    <row r="18830" spans="39:53" x14ac:dyDescent="0.2">
      <c r="AM18830" s="61"/>
      <c r="AN18830" s="61"/>
      <c r="AO18830" s="171"/>
      <c r="AP18830" s="61"/>
      <c r="AQ18830" s="61"/>
      <c r="AR18830" s="61"/>
      <c r="AS18830" s="61"/>
      <c r="AT18830" s="61"/>
      <c r="AU18830" s="61"/>
      <c r="AV18830" s="61"/>
      <c r="AW18830" s="61"/>
      <c r="AX18830" s="61"/>
      <c r="AY18830" s="61"/>
      <c r="AZ18830" s="61"/>
      <c r="BA18830" s="61"/>
    </row>
    <row r="18831" spans="39:53" x14ac:dyDescent="0.2">
      <c r="AM18831" s="61"/>
      <c r="AN18831" s="61"/>
      <c r="AO18831" s="171"/>
      <c r="AP18831" s="61"/>
      <c r="AQ18831" s="61"/>
      <c r="AR18831" s="61"/>
      <c r="AS18831" s="61"/>
      <c r="AT18831" s="61"/>
      <c r="AU18831" s="61"/>
      <c r="AV18831" s="61"/>
      <c r="AW18831" s="61"/>
      <c r="AX18831" s="61"/>
      <c r="AY18831" s="61"/>
      <c r="AZ18831" s="61"/>
      <c r="BA18831" s="61"/>
    </row>
    <row r="18832" spans="39:53" x14ac:dyDescent="0.2">
      <c r="AM18832" s="61"/>
      <c r="AN18832" s="61"/>
      <c r="AO18832" s="171"/>
      <c r="AP18832" s="61"/>
      <c r="AQ18832" s="61"/>
      <c r="AR18832" s="61"/>
      <c r="AS18832" s="61"/>
      <c r="AT18832" s="61"/>
      <c r="AU18832" s="61"/>
      <c r="AV18832" s="61"/>
      <c r="AW18832" s="61"/>
      <c r="AX18832" s="61"/>
      <c r="AY18832" s="61"/>
      <c r="AZ18832" s="61"/>
      <c r="BA18832" s="61"/>
    </row>
    <row r="18833" spans="39:53" x14ac:dyDescent="0.2">
      <c r="AM18833" s="61"/>
      <c r="AN18833" s="61"/>
      <c r="AO18833" s="171"/>
      <c r="AP18833" s="61"/>
      <c r="AQ18833" s="61"/>
      <c r="AR18833" s="61"/>
      <c r="AS18833" s="61"/>
      <c r="AT18833" s="61"/>
      <c r="AU18833" s="61"/>
      <c r="AV18833" s="61"/>
      <c r="AW18833" s="61"/>
      <c r="AX18833" s="61"/>
      <c r="AY18833" s="61"/>
      <c r="AZ18833" s="61"/>
      <c r="BA18833" s="61"/>
    </row>
    <row r="18834" spans="39:53" x14ac:dyDescent="0.2">
      <c r="AM18834" s="61"/>
      <c r="AN18834" s="61"/>
      <c r="AO18834" s="171"/>
      <c r="AP18834" s="61"/>
      <c r="AQ18834" s="61"/>
      <c r="AR18834" s="61"/>
      <c r="AS18834" s="61"/>
      <c r="AT18834" s="61"/>
      <c r="AU18834" s="61"/>
      <c r="AV18834" s="61"/>
      <c r="AW18834" s="61"/>
      <c r="AX18834" s="61"/>
      <c r="AY18834" s="61"/>
      <c r="AZ18834" s="61"/>
      <c r="BA18834" s="61"/>
    </row>
    <row r="18835" spans="39:53" x14ac:dyDescent="0.2">
      <c r="AM18835" s="61"/>
      <c r="AN18835" s="61"/>
      <c r="AO18835" s="171"/>
      <c r="AP18835" s="61"/>
      <c r="AQ18835" s="61"/>
      <c r="AR18835" s="61"/>
      <c r="AS18835" s="61"/>
      <c r="AT18835" s="61"/>
      <c r="AU18835" s="61"/>
      <c r="AV18835" s="61"/>
      <c r="AW18835" s="61"/>
      <c r="AX18835" s="61"/>
      <c r="AY18835" s="61"/>
      <c r="AZ18835" s="61"/>
      <c r="BA18835" s="61"/>
    </row>
    <row r="18836" spans="39:53" x14ac:dyDescent="0.2">
      <c r="AM18836" s="61"/>
      <c r="AN18836" s="61"/>
      <c r="AO18836" s="171"/>
      <c r="AP18836" s="61"/>
      <c r="AQ18836" s="61"/>
      <c r="AR18836" s="61"/>
      <c r="AS18836" s="61"/>
      <c r="AT18836" s="61"/>
      <c r="AU18836" s="61"/>
      <c r="AV18836" s="61"/>
      <c r="AW18836" s="61"/>
      <c r="AX18836" s="61"/>
      <c r="AY18836" s="61"/>
      <c r="AZ18836" s="61"/>
      <c r="BA18836" s="61"/>
    </row>
    <row r="18837" spans="39:53" x14ac:dyDescent="0.2">
      <c r="AM18837" s="61"/>
      <c r="AN18837" s="61"/>
      <c r="AO18837" s="171"/>
      <c r="AP18837" s="61"/>
      <c r="AQ18837" s="61"/>
      <c r="AR18837" s="61"/>
      <c r="AS18837" s="61"/>
      <c r="AT18837" s="61"/>
      <c r="AU18837" s="61"/>
      <c r="AV18837" s="61"/>
      <c r="AW18837" s="61"/>
      <c r="AX18837" s="61"/>
      <c r="AY18837" s="61"/>
      <c r="AZ18837" s="61"/>
      <c r="BA18837" s="61"/>
    </row>
    <row r="18838" spans="39:53" x14ac:dyDescent="0.2">
      <c r="AM18838" s="61"/>
      <c r="AN18838" s="61"/>
      <c r="AO18838" s="171"/>
      <c r="AP18838" s="61"/>
      <c r="AQ18838" s="61"/>
      <c r="AR18838" s="61"/>
      <c r="AS18838" s="61"/>
      <c r="AT18838" s="61"/>
      <c r="AU18838" s="61"/>
      <c r="AV18838" s="61"/>
      <c r="AW18838" s="61"/>
      <c r="AX18838" s="61"/>
      <c r="AY18838" s="61"/>
      <c r="AZ18838" s="61"/>
      <c r="BA18838" s="61"/>
    </row>
    <row r="18839" spans="39:53" x14ac:dyDescent="0.2">
      <c r="AM18839" s="61"/>
      <c r="AN18839" s="61"/>
      <c r="AO18839" s="171"/>
      <c r="AP18839" s="61"/>
      <c r="AQ18839" s="61"/>
      <c r="AR18839" s="61"/>
      <c r="AS18839" s="61"/>
      <c r="AT18839" s="61"/>
      <c r="AU18839" s="61"/>
      <c r="AV18839" s="61"/>
      <c r="AW18839" s="61"/>
      <c r="AX18839" s="61"/>
      <c r="AY18839" s="61"/>
      <c r="AZ18839" s="61"/>
      <c r="BA18839" s="61"/>
    </row>
    <row r="18840" spans="39:53" x14ac:dyDescent="0.2">
      <c r="AM18840" s="61"/>
      <c r="AN18840" s="61"/>
      <c r="AO18840" s="171"/>
      <c r="AP18840" s="61"/>
      <c r="AQ18840" s="61"/>
      <c r="AR18840" s="61"/>
      <c r="AS18840" s="61"/>
      <c r="AT18840" s="61"/>
      <c r="AU18840" s="61"/>
      <c r="AV18840" s="61"/>
      <c r="AW18840" s="61"/>
      <c r="AX18840" s="61"/>
      <c r="AY18840" s="61"/>
      <c r="AZ18840" s="61"/>
      <c r="BA18840" s="61"/>
    </row>
    <row r="18841" spans="39:53" x14ac:dyDescent="0.2">
      <c r="AM18841" s="61"/>
      <c r="AN18841" s="61"/>
      <c r="AO18841" s="171"/>
      <c r="AP18841" s="61"/>
      <c r="AQ18841" s="61"/>
      <c r="AR18841" s="61"/>
      <c r="AS18841" s="61"/>
      <c r="AT18841" s="61"/>
      <c r="AU18841" s="61"/>
      <c r="AV18841" s="61"/>
      <c r="AW18841" s="61"/>
      <c r="AX18841" s="61"/>
      <c r="AY18841" s="61"/>
      <c r="AZ18841" s="61"/>
      <c r="BA18841" s="61"/>
    </row>
    <row r="18842" spans="39:53" x14ac:dyDescent="0.2">
      <c r="AM18842" s="61"/>
      <c r="AN18842" s="61"/>
      <c r="AO18842" s="171"/>
      <c r="AP18842" s="61"/>
      <c r="AQ18842" s="61"/>
      <c r="AR18842" s="61"/>
      <c r="AS18842" s="61"/>
      <c r="AT18842" s="61"/>
      <c r="AU18842" s="61"/>
      <c r="AV18842" s="61"/>
      <c r="AW18842" s="61"/>
      <c r="AX18842" s="61"/>
      <c r="AY18842" s="61"/>
      <c r="AZ18842" s="61"/>
      <c r="BA18842" s="61"/>
    </row>
    <row r="18843" spans="39:53" x14ac:dyDescent="0.2">
      <c r="AM18843" s="61"/>
      <c r="AN18843" s="61"/>
      <c r="AO18843" s="171"/>
      <c r="AP18843" s="61"/>
      <c r="AQ18843" s="61"/>
      <c r="AR18843" s="61"/>
      <c r="AS18843" s="61"/>
      <c r="AT18843" s="61"/>
      <c r="AU18843" s="61"/>
      <c r="AV18843" s="61"/>
      <c r="AW18843" s="61"/>
      <c r="AX18843" s="61"/>
      <c r="AY18843" s="61"/>
      <c r="AZ18843" s="61"/>
      <c r="BA18843" s="61"/>
    </row>
    <row r="18844" spans="39:53" x14ac:dyDescent="0.2">
      <c r="AM18844" s="61"/>
      <c r="AN18844" s="61"/>
      <c r="AO18844" s="171"/>
      <c r="AP18844" s="61"/>
      <c r="AQ18844" s="61"/>
      <c r="AR18844" s="61"/>
      <c r="AS18844" s="61"/>
      <c r="AT18844" s="61"/>
      <c r="AU18844" s="61"/>
      <c r="AV18844" s="61"/>
      <c r="AW18844" s="61"/>
      <c r="AX18844" s="61"/>
      <c r="AY18844" s="61"/>
      <c r="AZ18844" s="61"/>
      <c r="BA18844" s="61"/>
    </row>
    <row r="18845" spans="39:53" x14ac:dyDescent="0.2">
      <c r="AM18845" s="61"/>
      <c r="AN18845" s="61"/>
      <c r="AO18845" s="171"/>
      <c r="AP18845" s="61"/>
      <c r="AQ18845" s="61"/>
      <c r="AR18845" s="61"/>
      <c r="AS18845" s="61"/>
      <c r="AT18845" s="61"/>
      <c r="AU18845" s="61"/>
      <c r="AV18845" s="61"/>
      <c r="AW18845" s="61"/>
      <c r="AX18845" s="61"/>
      <c r="AY18845" s="61"/>
      <c r="AZ18845" s="61"/>
      <c r="BA18845" s="61"/>
    </row>
    <row r="18846" spans="39:53" x14ac:dyDescent="0.2">
      <c r="AM18846" s="61"/>
      <c r="AN18846" s="61"/>
      <c r="AO18846" s="171"/>
      <c r="AP18846" s="61"/>
      <c r="AQ18846" s="61"/>
      <c r="AR18846" s="61"/>
      <c r="AS18846" s="61"/>
      <c r="AT18846" s="61"/>
      <c r="AU18846" s="61"/>
      <c r="AV18846" s="61"/>
      <c r="AW18846" s="61"/>
      <c r="AX18846" s="61"/>
      <c r="AY18846" s="61"/>
      <c r="AZ18846" s="61"/>
      <c r="BA18846" s="61"/>
    </row>
    <row r="18847" spans="39:53" x14ac:dyDescent="0.2">
      <c r="AM18847" s="61"/>
      <c r="AN18847" s="61"/>
      <c r="AO18847" s="171"/>
      <c r="AP18847" s="61"/>
      <c r="AQ18847" s="61"/>
      <c r="AR18847" s="61"/>
      <c r="AS18847" s="61"/>
      <c r="AT18847" s="61"/>
      <c r="AU18847" s="61"/>
      <c r="AV18847" s="61"/>
      <c r="AW18847" s="61"/>
      <c r="AX18847" s="61"/>
      <c r="AY18847" s="61"/>
      <c r="AZ18847" s="61"/>
      <c r="BA18847" s="61"/>
    </row>
    <row r="18848" spans="39:53" x14ac:dyDescent="0.2">
      <c r="AM18848" s="61"/>
      <c r="AN18848" s="61"/>
      <c r="AO18848" s="171"/>
      <c r="AP18848" s="61"/>
      <c r="AQ18848" s="61"/>
      <c r="AR18848" s="61"/>
      <c r="AS18848" s="61"/>
      <c r="AT18848" s="61"/>
      <c r="AU18848" s="61"/>
      <c r="AV18848" s="61"/>
      <c r="AW18848" s="61"/>
      <c r="AX18848" s="61"/>
      <c r="AY18848" s="61"/>
      <c r="AZ18848" s="61"/>
      <c r="BA18848" s="61"/>
    </row>
    <row r="18849" spans="39:53" x14ac:dyDescent="0.2">
      <c r="AM18849" s="61"/>
      <c r="AN18849" s="61"/>
      <c r="AO18849" s="171"/>
      <c r="AP18849" s="61"/>
      <c r="AQ18849" s="61"/>
      <c r="AR18849" s="61"/>
      <c r="AS18849" s="61"/>
      <c r="AT18849" s="61"/>
      <c r="AU18849" s="61"/>
      <c r="AV18849" s="61"/>
      <c r="AW18849" s="61"/>
      <c r="AX18849" s="61"/>
      <c r="AY18849" s="61"/>
      <c r="AZ18849" s="61"/>
      <c r="BA18849" s="61"/>
    </row>
    <row r="18850" spans="39:53" x14ac:dyDescent="0.2">
      <c r="AM18850" s="61"/>
      <c r="AN18850" s="61"/>
      <c r="AO18850" s="171"/>
      <c r="AP18850" s="61"/>
      <c r="AQ18850" s="61"/>
      <c r="AR18850" s="61"/>
      <c r="AS18850" s="61"/>
      <c r="AT18850" s="61"/>
      <c r="AU18850" s="61"/>
      <c r="AV18850" s="61"/>
      <c r="AW18850" s="61"/>
      <c r="AX18850" s="61"/>
      <c r="AY18850" s="61"/>
      <c r="AZ18850" s="61"/>
      <c r="BA18850" s="61"/>
    </row>
    <row r="18851" spans="39:53" x14ac:dyDescent="0.2">
      <c r="AM18851" s="61"/>
      <c r="AN18851" s="61"/>
      <c r="AO18851" s="171"/>
      <c r="AP18851" s="61"/>
      <c r="AQ18851" s="61"/>
      <c r="AR18851" s="61"/>
      <c r="AS18851" s="61"/>
      <c r="AT18851" s="61"/>
      <c r="AU18851" s="61"/>
      <c r="AV18851" s="61"/>
      <c r="AW18851" s="61"/>
      <c r="AX18851" s="61"/>
      <c r="AY18851" s="61"/>
      <c r="AZ18851" s="61"/>
      <c r="BA18851" s="61"/>
    </row>
    <row r="18852" spans="39:53" x14ac:dyDescent="0.2">
      <c r="AM18852" s="61"/>
      <c r="AN18852" s="61"/>
      <c r="AO18852" s="171"/>
      <c r="AP18852" s="61"/>
      <c r="AQ18852" s="61"/>
      <c r="AR18852" s="61"/>
      <c r="AS18852" s="61"/>
      <c r="AT18852" s="61"/>
      <c r="AU18852" s="61"/>
      <c r="AV18852" s="61"/>
      <c r="AW18852" s="61"/>
      <c r="AX18852" s="61"/>
      <c r="AY18852" s="61"/>
      <c r="AZ18852" s="61"/>
      <c r="BA18852" s="61"/>
    </row>
    <row r="18853" spans="39:53" x14ac:dyDescent="0.2">
      <c r="AM18853" s="61"/>
      <c r="AN18853" s="61"/>
      <c r="AO18853" s="171"/>
      <c r="AP18853" s="61"/>
      <c r="AQ18853" s="61"/>
      <c r="AR18853" s="61"/>
      <c r="AS18853" s="61"/>
      <c r="AT18853" s="61"/>
      <c r="AU18853" s="61"/>
      <c r="AV18853" s="61"/>
      <c r="AW18853" s="61"/>
      <c r="AX18853" s="61"/>
      <c r="AY18853" s="61"/>
      <c r="AZ18853" s="61"/>
      <c r="BA18853" s="61"/>
    </row>
    <row r="18854" spans="39:53" x14ac:dyDescent="0.2">
      <c r="AM18854" s="61"/>
      <c r="AN18854" s="61"/>
      <c r="AO18854" s="171"/>
      <c r="AP18854" s="61"/>
      <c r="AQ18854" s="61"/>
      <c r="AR18854" s="61"/>
      <c r="AS18854" s="61"/>
      <c r="AT18854" s="61"/>
      <c r="AU18854" s="61"/>
      <c r="AV18854" s="61"/>
      <c r="AW18854" s="61"/>
      <c r="AX18854" s="61"/>
      <c r="AY18854" s="61"/>
      <c r="AZ18854" s="61"/>
      <c r="BA18854" s="61"/>
    </row>
    <row r="18855" spans="39:53" x14ac:dyDescent="0.2">
      <c r="AM18855" s="61"/>
      <c r="AN18855" s="61"/>
      <c r="AO18855" s="171"/>
      <c r="AP18855" s="61"/>
      <c r="AQ18855" s="61"/>
      <c r="AR18855" s="61"/>
      <c r="AS18855" s="61"/>
      <c r="AT18855" s="61"/>
      <c r="AU18855" s="61"/>
      <c r="AV18855" s="61"/>
      <c r="AW18855" s="61"/>
      <c r="AX18855" s="61"/>
      <c r="AY18855" s="61"/>
      <c r="AZ18855" s="61"/>
      <c r="BA18855" s="61"/>
    </row>
    <row r="18856" spans="39:53" x14ac:dyDescent="0.2">
      <c r="AM18856" s="61"/>
      <c r="AN18856" s="61"/>
      <c r="AO18856" s="171"/>
      <c r="AP18856" s="61"/>
      <c r="AQ18856" s="61"/>
      <c r="AR18856" s="61"/>
      <c r="AS18856" s="61"/>
      <c r="AT18856" s="61"/>
      <c r="AU18856" s="61"/>
      <c r="AV18856" s="61"/>
      <c r="AW18856" s="61"/>
      <c r="AX18856" s="61"/>
      <c r="AY18856" s="61"/>
      <c r="AZ18856" s="61"/>
      <c r="BA18856" s="61"/>
    </row>
    <row r="18857" spans="39:53" x14ac:dyDescent="0.2">
      <c r="AM18857" s="61"/>
      <c r="AN18857" s="61"/>
      <c r="AO18857" s="171"/>
      <c r="AP18857" s="61"/>
      <c r="AQ18857" s="61"/>
      <c r="AR18857" s="61"/>
      <c r="AS18857" s="61"/>
      <c r="AT18857" s="61"/>
      <c r="AU18857" s="61"/>
      <c r="AV18857" s="61"/>
      <c r="AW18857" s="61"/>
      <c r="AX18857" s="61"/>
      <c r="AY18857" s="61"/>
      <c r="AZ18857" s="61"/>
      <c r="BA18857" s="61"/>
    </row>
    <row r="18858" spans="39:53" x14ac:dyDescent="0.2">
      <c r="AM18858" s="61"/>
      <c r="AN18858" s="61"/>
      <c r="AO18858" s="171"/>
      <c r="AP18858" s="61"/>
      <c r="AQ18858" s="61"/>
      <c r="AR18858" s="61"/>
      <c r="AS18858" s="61"/>
      <c r="AT18858" s="61"/>
      <c r="AU18858" s="61"/>
      <c r="AV18858" s="61"/>
      <c r="AW18858" s="61"/>
      <c r="AX18858" s="61"/>
      <c r="AY18858" s="61"/>
      <c r="AZ18858" s="61"/>
      <c r="BA18858" s="61"/>
    </row>
    <row r="18859" spans="39:53" x14ac:dyDescent="0.2">
      <c r="AM18859" s="61"/>
      <c r="AN18859" s="61"/>
      <c r="AO18859" s="171"/>
      <c r="AP18859" s="61"/>
      <c r="AQ18859" s="61"/>
      <c r="AR18859" s="61"/>
      <c r="AS18859" s="61"/>
      <c r="AT18859" s="61"/>
      <c r="AU18859" s="61"/>
      <c r="AV18859" s="61"/>
      <c r="AW18859" s="61"/>
      <c r="AX18859" s="61"/>
      <c r="AY18859" s="61"/>
      <c r="AZ18859" s="61"/>
      <c r="BA18859" s="61"/>
    </row>
    <row r="18860" spans="39:53" x14ac:dyDescent="0.2">
      <c r="AM18860" s="61"/>
      <c r="AN18860" s="61"/>
      <c r="AO18860" s="171"/>
      <c r="AP18860" s="61"/>
      <c r="AQ18860" s="61"/>
      <c r="AR18860" s="61"/>
      <c r="AS18860" s="61"/>
      <c r="AT18860" s="61"/>
      <c r="AU18860" s="61"/>
      <c r="AV18860" s="61"/>
      <c r="AW18860" s="61"/>
      <c r="AX18860" s="61"/>
      <c r="AY18860" s="61"/>
      <c r="AZ18860" s="61"/>
      <c r="BA18860" s="61"/>
    </row>
    <row r="18861" spans="39:53" x14ac:dyDescent="0.2">
      <c r="AM18861" s="61"/>
      <c r="AN18861" s="61"/>
      <c r="AO18861" s="171"/>
      <c r="AP18861" s="61"/>
      <c r="AQ18861" s="61"/>
      <c r="AR18861" s="61"/>
      <c r="AS18861" s="61"/>
      <c r="AT18861" s="61"/>
      <c r="AU18861" s="61"/>
      <c r="AV18861" s="61"/>
      <c r="AW18861" s="61"/>
      <c r="AX18861" s="61"/>
      <c r="AY18861" s="61"/>
      <c r="AZ18861" s="61"/>
      <c r="BA18861" s="61"/>
    </row>
    <row r="18862" spans="39:53" x14ac:dyDescent="0.2">
      <c r="AM18862" s="61"/>
      <c r="AN18862" s="61"/>
      <c r="AO18862" s="171"/>
      <c r="AP18862" s="61"/>
      <c r="AQ18862" s="61"/>
      <c r="AR18862" s="61"/>
      <c r="AS18862" s="61"/>
      <c r="AT18862" s="61"/>
      <c r="AU18862" s="61"/>
      <c r="AV18862" s="61"/>
      <c r="AW18862" s="61"/>
      <c r="AX18862" s="61"/>
      <c r="AY18862" s="61"/>
      <c r="AZ18862" s="61"/>
      <c r="BA18862" s="61"/>
    </row>
    <row r="18863" spans="39:53" x14ac:dyDescent="0.2">
      <c r="AM18863" s="61"/>
      <c r="AN18863" s="61"/>
      <c r="AO18863" s="171"/>
      <c r="AP18863" s="61"/>
      <c r="AQ18863" s="61"/>
      <c r="AR18863" s="61"/>
      <c r="AS18863" s="61"/>
      <c r="AT18863" s="61"/>
      <c r="AU18863" s="61"/>
      <c r="AV18863" s="61"/>
      <c r="AW18863" s="61"/>
      <c r="AX18863" s="61"/>
      <c r="AY18863" s="61"/>
      <c r="AZ18863" s="61"/>
      <c r="BA18863" s="61"/>
    </row>
    <row r="18864" spans="39:53" x14ac:dyDescent="0.2">
      <c r="AM18864" s="61"/>
      <c r="AN18864" s="61"/>
      <c r="AO18864" s="171"/>
      <c r="AP18864" s="61"/>
      <c r="AQ18864" s="61"/>
      <c r="AR18864" s="61"/>
      <c r="AS18864" s="61"/>
      <c r="AT18864" s="61"/>
      <c r="AU18864" s="61"/>
      <c r="AV18864" s="61"/>
      <c r="AW18864" s="61"/>
      <c r="AX18864" s="61"/>
      <c r="AY18864" s="61"/>
      <c r="AZ18864" s="61"/>
      <c r="BA18864" s="61"/>
    </row>
    <row r="18865" spans="39:53" x14ac:dyDescent="0.2">
      <c r="AM18865" s="61"/>
      <c r="AN18865" s="61"/>
      <c r="AO18865" s="171"/>
      <c r="AP18865" s="61"/>
      <c r="AQ18865" s="61"/>
      <c r="AR18865" s="61"/>
      <c r="AS18865" s="61"/>
      <c r="AT18865" s="61"/>
      <c r="AU18865" s="61"/>
      <c r="AV18865" s="61"/>
      <c r="AW18865" s="61"/>
      <c r="AX18865" s="61"/>
      <c r="AY18865" s="61"/>
      <c r="AZ18865" s="61"/>
      <c r="BA18865" s="61"/>
    </row>
    <row r="18866" spans="39:53" x14ac:dyDescent="0.2">
      <c r="AM18866" s="61"/>
      <c r="AN18866" s="61"/>
      <c r="AO18866" s="171"/>
      <c r="AP18866" s="61"/>
      <c r="AQ18866" s="61"/>
      <c r="AR18866" s="61"/>
      <c r="AS18866" s="61"/>
      <c r="AT18866" s="61"/>
      <c r="AU18866" s="61"/>
      <c r="AV18866" s="61"/>
      <c r="AW18866" s="61"/>
      <c r="AX18866" s="61"/>
      <c r="AY18866" s="61"/>
      <c r="AZ18866" s="61"/>
      <c r="BA18866" s="61"/>
    </row>
    <row r="18867" spans="39:53" x14ac:dyDescent="0.2">
      <c r="AM18867" s="61"/>
      <c r="AN18867" s="61"/>
      <c r="AO18867" s="171"/>
      <c r="AP18867" s="61"/>
      <c r="AQ18867" s="61"/>
      <c r="AR18867" s="61"/>
      <c r="AS18867" s="61"/>
      <c r="AT18867" s="61"/>
      <c r="AU18867" s="61"/>
      <c r="AV18867" s="61"/>
      <c r="AW18867" s="61"/>
      <c r="AX18867" s="61"/>
      <c r="AY18867" s="61"/>
      <c r="AZ18867" s="61"/>
      <c r="BA18867" s="61"/>
    </row>
    <row r="18868" spans="39:53" x14ac:dyDescent="0.2">
      <c r="AM18868" s="61"/>
      <c r="AN18868" s="61"/>
      <c r="AO18868" s="171"/>
      <c r="AP18868" s="61"/>
      <c r="AQ18868" s="61"/>
      <c r="AR18868" s="61"/>
      <c r="AS18868" s="61"/>
      <c r="AT18868" s="61"/>
      <c r="AU18868" s="61"/>
      <c r="AV18868" s="61"/>
      <c r="AW18868" s="61"/>
      <c r="AX18868" s="61"/>
      <c r="AY18868" s="61"/>
      <c r="AZ18868" s="61"/>
      <c r="BA18868" s="61"/>
    </row>
    <row r="18869" spans="39:53" x14ac:dyDescent="0.2">
      <c r="AM18869" s="61"/>
      <c r="AN18869" s="61"/>
      <c r="AO18869" s="171"/>
      <c r="AP18869" s="61"/>
      <c r="AQ18869" s="61"/>
      <c r="AR18869" s="61"/>
      <c r="AS18869" s="61"/>
      <c r="AT18869" s="61"/>
      <c r="AU18869" s="61"/>
      <c r="AV18869" s="61"/>
      <c r="AW18869" s="61"/>
      <c r="AX18869" s="61"/>
      <c r="AY18869" s="61"/>
      <c r="AZ18869" s="61"/>
      <c r="BA18869" s="61"/>
    </row>
    <row r="18870" spans="39:53" x14ac:dyDescent="0.2">
      <c r="AM18870" s="61"/>
      <c r="AN18870" s="61"/>
      <c r="AO18870" s="171"/>
      <c r="AP18870" s="61"/>
      <c r="AQ18870" s="61"/>
      <c r="AR18870" s="61"/>
      <c r="AS18870" s="61"/>
      <c r="AT18870" s="61"/>
      <c r="AU18870" s="61"/>
      <c r="AV18870" s="61"/>
      <c r="AW18870" s="61"/>
      <c r="AX18870" s="61"/>
      <c r="AY18870" s="61"/>
      <c r="AZ18870" s="61"/>
      <c r="BA18870" s="61"/>
    </row>
    <row r="18871" spans="39:53" x14ac:dyDescent="0.2">
      <c r="AM18871" s="61"/>
      <c r="AN18871" s="61"/>
      <c r="AO18871" s="171"/>
      <c r="AP18871" s="61"/>
      <c r="AQ18871" s="61"/>
      <c r="AR18871" s="61"/>
      <c r="AS18871" s="61"/>
      <c r="AT18871" s="61"/>
      <c r="AU18871" s="61"/>
      <c r="AV18871" s="61"/>
      <c r="AW18871" s="61"/>
      <c r="AX18871" s="61"/>
      <c r="AY18871" s="61"/>
      <c r="AZ18871" s="61"/>
      <c r="BA18871" s="61"/>
    </row>
    <row r="18872" spans="39:53" x14ac:dyDescent="0.2">
      <c r="AM18872" s="61"/>
      <c r="AN18872" s="61"/>
      <c r="AO18872" s="171"/>
      <c r="AP18872" s="61"/>
      <c r="AQ18872" s="61"/>
      <c r="AR18872" s="61"/>
      <c r="AS18872" s="61"/>
      <c r="AT18872" s="61"/>
      <c r="AU18872" s="61"/>
      <c r="AV18872" s="61"/>
      <c r="AW18872" s="61"/>
      <c r="AX18872" s="61"/>
      <c r="AY18872" s="61"/>
      <c r="AZ18872" s="61"/>
      <c r="BA18872" s="61"/>
    </row>
    <row r="18873" spans="39:53" x14ac:dyDescent="0.2">
      <c r="AM18873" s="61"/>
      <c r="AN18873" s="61"/>
      <c r="AO18873" s="171"/>
      <c r="AP18873" s="61"/>
      <c r="AQ18873" s="61"/>
      <c r="AR18873" s="61"/>
      <c r="AS18873" s="61"/>
      <c r="AT18873" s="61"/>
      <c r="AU18873" s="61"/>
      <c r="AV18873" s="61"/>
      <c r="AW18873" s="61"/>
      <c r="AX18873" s="61"/>
      <c r="AY18873" s="61"/>
      <c r="AZ18873" s="61"/>
      <c r="BA18873" s="61"/>
    </row>
    <row r="18874" spans="39:53" x14ac:dyDescent="0.2">
      <c r="AM18874" s="61"/>
      <c r="AN18874" s="61"/>
      <c r="AO18874" s="171"/>
      <c r="AP18874" s="61"/>
      <c r="AQ18874" s="61"/>
      <c r="AR18874" s="61"/>
      <c r="AS18874" s="61"/>
      <c r="AT18874" s="61"/>
      <c r="AU18874" s="61"/>
      <c r="AV18874" s="61"/>
      <c r="AW18874" s="61"/>
      <c r="AX18874" s="61"/>
      <c r="AY18874" s="61"/>
      <c r="AZ18874" s="61"/>
      <c r="BA18874" s="61"/>
    </row>
    <row r="18875" spans="39:53" x14ac:dyDescent="0.2">
      <c r="AM18875" s="61"/>
      <c r="AN18875" s="61"/>
      <c r="AO18875" s="171"/>
      <c r="AP18875" s="61"/>
      <c r="AQ18875" s="61"/>
      <c r="AR18875" s="61"/>
      <c r="AS18875" s="61"/>
      <c r="AT18875" s="61"/>
      <c r="AU18875" s="61"/>
      <c r="AV18875" s="61"/>
      <c r="AW18875" s="61"/>
      <c r="AX18875" s="61"/>
      <c r="AY18875" s="61"/>
      <c r="AZ18875" s="61"/>
      <c r="BA18875" s="61"/>
    </row>
    <row r="18876" spans="39:53" x14ac:dyDescent="0.2">
      <c r="AM18876" s="61"/>
      <c r="AN18876" s="61"/>
      <c r="AO18876" s="171"/>
      <c r="AP18876" s="61"/>
      <c r="AQ18876" s="61"/>
      <c r="AR18876" s="61"/>
      <c r="AS18876" s="61"/>
      <c r="AT18876" s="61"/>
      <c r="AU18876" s="61"/>
      <c r="AV18876" s="61"/>
      <c r="AW18876" s="61"/>
      <c r="AX18876" s="61"/>
      <c r="AY18876" s="61"/>
      <c r="AZ18876" s="61"/>
      <c r="BA18876" s="61"/>
    </row>
    <row r="18877" spans="39:53" x14ac:dyDescent="0.2">
      <c r="AM18877" s="61"/>
      <c r="AN18877" s="61"/>
      <c r="AO18877" s="171"/>
      <c r="AP18877" s="61"/>
      <c r="AQ18877" s="61"/>
      <c r="AR18877" s="61"/>
      <c r="AS18877" s="61"/>
      <c r="AT18877" s="61"/>
      <c r="AU18877" s="61"/>
      <c r="AV18877" s="61"/>
      <c r="AW18877" s="61"/>
      <c r="AX18877" s="61"/>
      <c r="AY18877" s="61"/>
      <c r="AZ18877" s="61"/>
      <c r="BA18877" s="61"/>
    </row>
    <row r="18878" spans="39:53" x14ac:dyDescent="0.2">
      <c r="AM18878" s="61"/>
      <c r="AN18878" s="61"/>
      <c r="AO18878" s="171"/>
      <c r="AP18878" s="61"/>
      <c r="AQ18878" s="61"/>
      <c r="AR18878" s="61"/>
      <c r="AS18878" s="61"/>
      <c r="AT18878" s="61"/>
      <c r="AU18878" s="61"/>
      <c r="AV18878" s="61"/>
      <c r="AW18878" s="61"/>
      <c r="AX18878" s="61"/>
      <c r="AY18878" s="61"/>
      <c r="AZ18878" s="61"/>
      <c r="BA18878" s="61"/>
    </row>
    <row r="18879" spans="39:53" x14ac:dyDescent="0.2">
      <c r="AM18879" s="61"/>
      <c r="AN18879" s="61"/>
      <c r="AO18879" s="171"/>
      <c r="AP18879" s="61"/>
      <c r="AQ18879" s="61"/>
      <c r="AR18879" s="61"/>
      <c r="AS18879" s="61"/>
      <c r="AT18879" s="61"/>
      <c r="AU18879" s="61"/>
      <c r="AV18879" s="61"/>
      <c r="AW18879" s="61"/>
      <c r="AX18879" s="61"/>
      <c r="AY18879" s="61"/>
      <c r="AZ18879" s="61"/>
      <c r="BA18879" s="61"/>
    </row>
    <row r="18880" spans="39:53" x14ac:dyDescent="0.2">
      <c r="AM18880" s="61"/>
      <c r="AN18880" s="61"/>
      <c r="AO18880" s="171"/>
      <c r="AP18880" s="61"/>
      <c r="AQ18880" s="61"/>
      <c r="AR18880" s="61"/>
      <c r="AS18880" s="61"/>
      <c r="AT18880" s="61"/>
      <c r="AU18880" s="61"/>
      <c r="AV18880" s="61"/>
      <c r="AW18880" s="61"/>
      <c r="AX18880" s="61"/>
      <c r="AY18880" s="61"/>
      <c r="AZ18880" s="61"/>
      <c r="BA18880" s="61"/>
    </row>
    <row r="18881" spans="39:53" x14ac:dyDescent="0.2">
      <c r="AM18881" s="61"/>
      <c r="AN18881" s="61"/>
      <c r="AO18881" s="171"/>
      <c r="AP18881" s="61"/>
      <c r="AQ18881" s="61"/>
      <c r="AR18881" s="61"/>
      <c r="AS18881" s="61"/>
      <c r="AT18881" s="61"/>
      <c r="AU18881" s="61"/>
      <c r="AV18881" s="61"/>
      <c r="AW18881" s="61"/>
      <c r="AX18881" s="61"/>
      <c r="AY18881" s="61"/>
      <c r="AZ18881" s="61"/>
      <c r="BA18881" s="61"/>
    </row>
    <row r="18882" spans="39:53" x14ac:dyDescent="0.2">
      <c r="AM18882" s="61"/>
      <c r="AN18882" s="61"/>
      <c r="AO18882" s="171"/>
      <c r="AP18882" s="61"/>
      <c r="AQ18882" s="61"/>
      <c r="AR18882" s="61"/>
      <c r="AS18882" s="61"/>
      <c r="AT18882" s="61"/>
      <c r="AU18882" s="61"/>
      <c r="AV18882" s="61"/>
      <c r="AW18882" s="61"/>
      <c r="AX18882" s="61"/>
      <c r="AY18882" s="61"/>
      <c r="AZ18882" s="61"/>
      <c r="BA18882" s="61"/>
    </row>
    <row r="18883" spans="39:53" x14ac:dyDescent="0.2">
      <c r="AM18883" s="61"/>
      <c r="AN18883" s="61"/>
      <c r="AO18883" s="171"/>
      <c r="AP18883" s="61"/>
      <c r="AQ18883" s="61"/>
      <c r="AR18883" s="61"/>
      <c r="AS18883" s="61"/>
      <c r="AT18883" s="61"/>
      <c r="AU18883" s="61"/>
      <c r="AV18883" s="61"/>
      <c r="AW18883" s="61"/>
      <c r="AX18883" s="61"/>
      <c r="AY18883" s="61"/>
      <c r="AZ18883" s="61"/>
      <c r="BA18883" s="61"/>
    </row>
    <row r="18884" spans="39:53" x14ac:dyDescent="0.2">
      <c r="AM18884" s="61"/>
      <c r="AN18884" s="61"/>
      <c r="AO18884" s="171"/>
      <c r="AP18884" s="61"/>
      <c r="AQ18884" s="61"/>
      <c r="AR18884" s="61"/>
      <c r="AS18884" s="61"/>
      <c r="AT18884" s="61"/>
      <c r="AU18884" s="61"/>
      <c r="AV18884" s="61"/>
      <c r="AW18884" s="61"/>
      <c r="AX18884" s="61"/>
      <c r="AY18884" s="61"/>
      <c r="AZ18884" s="61"/>
      <c r="BA18884" s="61"/>
    </row>
    <row r="18885" spans="39:53" x14ac:dyDescent="0.2">
      <c r="AM18885" s="61"/>
      <c r="AN18885" s="61"/>
      <c r="AO18885" s="171"/>
      <c r="AP18885" s="61"/>
      <c r="AQ18885" s="61"/>
      <c r="AR18885" s="61"/>
      <c r="AS18885" s="61"/>
      <c r="AT18885" s="61"/>
      <c r="AU18885" s="61"/>
      <c r="AV18885" s="61"/>
      <c r="AW18885" s="61"/>
      <c r="AX18885" s="61"/>
      <c r="AY18885" s="61"/>
      <c r="AZ18885" s="61"/>
      <c r="BA18885" s="61"/>
    </row>
    <row r="18886" spans="39:53" x14ac:dyDescent="0.2">
      <c r="AM18886" s="61"/>
      <c r="AN18886" s="61"/>
      <c r="AO18886" s="171"/>
      <c r="AP18886" s="61"/>
      <c r="AQ18886" s="61"/>
      <c r="AR18886" s="61"/>
      <c r="AS18886" s="61"/>
      <c r="AT18886" s="61"/>
      <c r="AU18886" s="61"/>
      <c r="AV18886" s="61"/>
      <c r="AW18886" s="61"/>
      <c r="AX18886" s="61"/>
      <c r="AY18886" s="61"/>
      <c r="AZ18886" s="61"/>
      <c r="BA18886" s="61"/>
    </row>
    <row r="18887" spans="39:53" x14ac:dyDescent="0.2">
      <c r="AM18887" s="61"/>
      <c r="AN18887" s="61"/>
      <c r="AO18887" s="171"/>
      <c r="AP18887" s="61"/>
      <c r="AQ18887" s="61"/>
      <c r="AR18887" s="61"/>
      <c r="AS18887" s="61"/>
      <c r="AT18887" s="61"/>
      <c r="AU18887" s="61"/>
      <c r="AV18887" s="61"/>
      <c r="AW18887" s="61"/>
      <c r="AX18887" s="61"/>
      <c r="AY18887" s="61"/>
      <c r="AZ18887" s="61"/>
      <c r="BA18887" s="61"/>
    </row>
    <row r="18888" spans="39:53" x14ac:dyDescent="0.2">
      <c r="AM18888" s="61"/>
      <c r="AN18888" s="61"/>
      <c r="AO18888" s="171"/>
      <c r="AP18888" s="61"/>
      <c r="AQ18888" s="61"/>
      <c r="AR18888" s="61"/>
      <c r="AS18888" s="61"/>
      <c r="AT18888" s="61"/>
      <c r="AU18888" s="61"/>
      <c r="AV18888" s="61"/>
      <c r="AW18888" s="61"/>
      <c r="AX18888" s="61"/>
      <c r="AY18888" s="61"/>
      <c r="AZ18888" s="61"/>
      <c r="BA18888" s="61"/>
    </row>
    <row r="18889" spans="39:53" x14ac:dyDescent="0.2">
      <c r="AM18889" s="61"/>
      <c r="AN18889" s="61"/>
      <c r="AO18889" s="171"/>
      <c r="AP18889" s="61"/>
      <c r="AQ18889" s="61"/>
      <c r="AR18889" s="61"/>
      <c r="AS18889" s="61"/>
      <c r="AT18889" s="61"/>
      <c r="AU18889" s="61"/>
      <c r="AV18889" s="61"/>
      <c r="AW18889" s="61"/>
      <c r="AX18889" s="61"/>
      <c r="AY18889" s="61"/>
      <c r="AZ18889" s="61"/>
      <c r="BA18889" s="61"/>
    </row>
    <row r="18890" spans="39:53" x14ac:dyDescent="0.2">
      <c r="AM18890" s="61"/>
      <c r="AN18890" s="61"/>
      <c r="AO18890" s="171"/>
      <c r="AP18890" s="61"/>
      <c r="AQ18890" s="61"/>
      <c r="AR18890" s="61"/>
      <c r="AS18890" s="61"/>
      <c r="AT18890" s="61"/>
      <c r="AU18890" s="61"/>
      <c r="AV18890" s="61"/>
      <c r="AW18890" s="61"/>
      <c r="AX18890" s="61"/>
      <c r="AY18890" s="61"/>
      <c r="AZ18890" s="61"/>
      <c r="BA18890" s="61"/>
    </row>
    <row r="18891" spans="39:53" x14ac:dyDescent="0.2">
      <c r="AM18891" s="61"/>
      <c r="AN18891" s="61"/>
      <c r="AO18891" s="171"/>
      <c r="AP18891" s="61"/>
      <c r="AQ18891" s="61"/>
      <c r="AR18891" s="61"/>
      <c r="AS18891" s="61"/>
      <c r="AT18891" s="61"/>
      <c r="AU18891" s="61"/>
      <c r="AV18891" s="61"/>
      <c r="AW18891" s="61"/>
      <c r="AX18891" s="61"/>
      <c r="AY18891" s="61"/>
      <c r="AZ18891" s="61"/>
      <c r="BA18891" s="61"/>
    </row>
    <row r="18892" spans="39:53" x14ac:dyDescent="0.2">
      <c r="AM18892" s="61"/>
      <c r="AN18892" s="61"/>
      <c r="AO18892" s="171"/>
      <c r="AP18892" s="61"/>
      <c r="AQ18892" s="61"/>
      <c r="AR18892" s="61"/>
      <c r="AS18892" s="61"/>
      <c r="AT18892" s="61"/>
      <c r="AU18892" s="61"/>
      <c r="AV18892" s="61"/>
      <c r="AW18892" s="61"/>
      <c r="AX18892" s="61"/>
      <c r="AY18892" s="61"/>
      <c r="AZ18892" s="61"/>
      <c r="BA18892" s="61"/>
    </row>
    <row r="18893" spans="39:53" x14ac:dyDescent="0.2">
      <c r="AM18893" s="61"/>
      <c r="AN18893" s="61"/>
      <c r="AO18893" s="171"/>
      <c r="AP18893" s="61"/>
      <c r="AQ18893" s="61"/>
      <c r="AR18893" s="61"/>
      <c r="AS18893" s="61"/>
      <c r="AT18893" s="61"/>
      <c r="AU18893" s="61"/>
      <c r="AV18893" s="61"/>
      <c r="AW18893" s="61"/>
      <c r="AX18893" s="61"/>
      <c r="AY18893" s="61"/>
      <c r="AZ18893" s="61"/>
      <c r="BA18893" s="61"/>
    </row>
    <row r="18894" spans="39:53" x14ac:dyDescent="0.2">
      <c r="AM18894" s="61"/>
      <c r="AN18894" s="61"/>
      <c r="AO18894" s="171"/>
      <c r="AP18894" s="61"/>
      <c r="AQ18894" s="61"/>
      <c r="AR18894" s="61"/>
      <c r="AS18894" s="61"/>
      <c r="AT18894" s="61"/>
      <c r="AU18894" s="61"/>
      <c r="AV18894" s="61"/>
      <c r="AW18894" s="61"/>
      <c r="AX18894" s="61"/>
      <c r="AY18894" s="61"/>
      <c r="AZ18894" s="61"/>
      <c r="BA18894" s="61"/>
    </row>
    <row r="18895" spans="39:53" x14ac:dyDescent="0.2">
      <c r="AM18895" s="61"/>
      <c r="AN18895" s="61"/>
      <c r="AO18895" s="171"/>
      <c r="AP18895" s="61"/>
      <c r="AQ18895" s="61"/>
      <c r="AR18895" s="61"/>
      <c r="AS18895" s="61"/>
      <c r="AT18895" s="61"/>
      <c r="AU18895" s="61"/>
      <c r="AV18895" s="61"/>
      <c r="AW18895" s="61"/>
      <c r="AX18895" s="61"/>
      <c r="AY18895" s="61"/>
      <c r="AZ18895" s="61"/>
      <c r="BA18895" s="61"/>
    </row>
    <row r="18896" spans="39:53" x14ac:dyDescent="0.2">
      <c r="AM18896" s="61"/>
      <c r="AN18896" s="61"/>
      <c r="AO18896" s="171"/>
      <c r="AP18896" s="61"/>
      <c r="AQ18896" s="61"/>
      <c r="AR18896" s="61"/>
      <c r="AS18896" s="61"/>
      <c r="AT18896" s="61"/>
      <c r="AU18896" s="61"/>
      <c r="AV18896" s="61"/>
      <c r="AW18896" s="61"/>
      <c r="AX18896" s="61"/>
      <c r="AY18896" s="61"/>
      <c r="AZ18896" s="61"/>
      <c r="BA18896" s="61"/>
    </row>
    <row r="18897" spans="39:53" x14ac:dyDescent="0.2">
      <c r="AM18897" s="61"/>
      <c r="AN18897" s="61"/>
      <c r="AO18897" s="171"/>
      <c r="AP18897" s="61"/>
      <c r="AQ18897" s="61"/>
      <c r="AR18897" s="61"/>
      <c r="AS18897" s="61"/>
      <c r="AT18897" s="61"/>
      <c r="AU18897" s="61"/>
      <c r="AV18897" s="61"/>
      <c r="AW18897" s="61"/>
      <c r="AX18897" s="61"/>
      <c r="AY18897" s="61"/>
      <c r="AZ18897" s="61"/>
      <c r="BA18897" s="61"/>
    </row>
    <row r="18898" spans="39:53" x14ac:dyDescent="0.2">
      <c r="AM18898" s="61"/>
      <c r="AN18898" s="61"/>
      <c r="AO18898" s="171"/>
      <c r="AP18898" s="61"/>
      <c r="AQ18898" s="61"/>
      <c r="AR18898" s="61"/>
      <c r="AS18898" s="61"/>
      <c r="AT18898" s="61"/>
      <c r="AU18898" s="61"/>
      <c r="AV18898" s="61"/>
      <c r="AW18898" s="61"/>
      <c r="AX18898" s="61"/>
      <c r="AY18898" s="61"/>
      <c r="AZ18898" s="61"/>
      <c r="BA18898" s="61"/>
    </row>
    <row r="18899" spans="39:53" x14ac:dyDescent="0.2">
      <c r="AM18899" s="61"/>
      <c r="AN18899" s="61"/>
      <c r="AO18899" s="171"/>
      <c r="AP18899" s="61"/>
      <c r="AQ18899" s="61"/>
      <c r="AR18899" s="61"/>
      <c r="AS18899" s="61"/>
      <c r="AT18899" s="61"/>
      <c r="AU18899" s="61"/>
      <c r="AV18899" s="61"/>
      <c r="AW18899" s="61"/>
      <c r="AX18899" s="61"/>
      <c r="AY18899" s="61"/>
      <c r="AZ18899" s="61"/>
      <c r="BA18899" s="61"/>
    </row>
    <row r="18900" spans="39:53" x14ac:dyDescent="0.2">
      <c r="AM18900" s="61"/>
      <c r="AN18900" s="61"/>
      <c r="AO18900" s="171"/>
      <c r="AP18900" s="61"/>
      <c r="AQ18900" s="61"/>
      <c r="AR18900" s="61"/>
      <c r="AS18900" s="61"/>
      <c r="AT18900" s="61"/>
      <c r="AU18900" s="61"/>
      <c r="AV18900" s="61"/>
      <c r="AW18900" s="61"/>
      <c r="AX18900" s="61"/>
      <c r="AY18900" s="61"/>
      <c r="AZ18900" s="61"/>
      <c r="BA18900" s="61"/>
    </row>
    <row r="18901" spans="39:53" x14ac:dyDescent="0.2">
      <c r="AM18901" s="61"/>
      <c r="AN18901" s="61"/>
      <c r="AO18901" s="171"/>
      <c r="AP18901" s="61"/>
      <c r="AQ18901" s="61"/>
      <c r="AR18901" s="61"/>
      <c r="AS18901" s="61"/>
      <c r="AT18901" s="61"/>
      <c r="AU18901" s="61"/>
      <c r="AV18901" s="61"/>
      <c r="AW18901" s="61"/>
      <c r="AX18901" s="61"/>
      <c r="AY18901" s="61"/>
      <c r="AZ18901" s="61"/>
      <c r="BA18901" s="61"/>
    </row>
    <row r="18902" spans="39:53" x14ac:dyDescent="0.2">
      <c r="AM18902" s="61"/>
      <c r="AN18902" s="61"/>
      <c r="AO18902" s="171"/>
      <c r="AP18902" s="61"/>
      <c r="AQ18902" s="61"/>
      <c r="AR18902" s="61"/>
      <c r="AS18902" s="61"/>
      <c r="AT18902" s="61"/>
      <c r="AU18902" s="61"/>
      <c r="AV18902" s="61"/>
      <c r="AW18902" s="61"/>
      <c r="AX18902" s="61"/>
      <c r="AY18902" s="61"/>
      <c r="AZ18902" s="61"/>
      <c r="BA18902" s="61"/>
    </row>
    <row r="18903" spans="39:53" x14ac:dyDescent="0.2">
      <c r="AM18903" s="61"/>
      <c r="AN18903" s="61"/>
      <c r="AO18903" s="171"/>
      <c r="AP18903" s="61"/>
      <c r="AQ18903" s="61"/>
      <c r="AR18903" s="61"/>
      <c r="AS18903" s="61"/>
      <c r="AT18903" s="61"/>
      <c r="AU18903" s="61"/>
      <c r="AV18903" s="61"/>
      <c r="AW18903" s="61"/>
      <c r="AX18903" s="61"/>
      <c r="AY18903" s="61"/>
      <c r="AZ18903" s="61"/>
      <c r="BA18903" s="61"/>
    </row>
    <row r="18904" spans="39:53" x14ac:dyDescent="0.2">
      <c r="AM18904" s="61"/>
      <c r="AN18904" s="61"/>
      <c r="AO18904" s="171"/>
      <c r="AP18904" s="61"/>
      <c r="AQ18904" s="61"/>
      <c r="AR18904" s="61"/>
      <c r="AS18904" s="61"/>
      <c r="AT18904" s="61"/>
      <c r="AU18904" s="61"/>
      <c r="AV18904" s="61"/>
      <c r="AW18904" s="61"/>
      <c r="AX18904" s="61"/>
      <c r="AY18904" s="61"/>
      <c r="AZ18904" s="61"/>
      <c r="BA18904" s="61"/>
    </row>
    <row r="18905" spans="39:53" x14ac:dyDescent="0.2">
      <c r="AM18905" s="61"/>
      <c r="AN18905" s="61"/>
      <c r="AO18905" s="171"/>
      <c r="AP18905" s="61"/>
      <c r="AQ18905" s="61"/>
      <c r="AR18905" s="61"/>
      <c r="AS18905" s="61"/>
      <c r="AT18905" s="61"/>
      <c r="AU18905" s="61"/>
      <c r="AV18905" s="61"/>
      <c r="AW18905" s="61"/>
      <c r="AX18905" s="61"/>
      <c r="AY18905" s="61"/>
      <c r="AZ18905" s="61"/>
      <c r="BA18905" s="61"/>
    </row>
    <row r="18906" spans="39:53" x14ac:dyDescent="0.2">
      <c r="AM18906" s="61"/>
      <c r="AN18906" s="61"/>
      <c r="AO18906" s="171"/>
      <c r="AP18906" s="61"/>
      <c r="AQ18906" s="61"/>
      <c r="AR18906" s="61"/>
      <c r="AS18906" s="61"/>
      <c r="AT18906" s="61"/>
      <c r="AU18906" s="61"/>
      <c r="AV18906" s="61"/>
      <c r="AW18906" s="61"/>
      <c r="AX18906" s="61"/>
      <c r="AY18906" s="61"/>
      <c r="AZ18906" s="61"/>
      <c r="BA18906" s="61"/>
    </row>
    <row r="18907" spans="39:53" x14ac:dyDescent="0.2">
      <c r="AM18907" s="61"/>
      <c r="AN18907" s="61"/>
      <c r="AO18907" s="171"/>
      <c r="AP18907" s="61"/>
      <c r="AQ18907" s="61"/>
      <c r="AR18907" s="61"/>
      <c r="AS18907" s="61"/>
      <c r="AT18907" s="61"/>
      <c r="AU18907" s="61"/>
      <c r="AV18907" s="61"/>
      <c r="AW18907" s="61"/>
      <c r="AX18907" s="61"/>
      <c r="AY18907" s="61"/>
      <c r="AZ18907" s="61"/>
      <c r="BA18907" s="61"/>
    </row>
    <row r="18908" spans="39:53" x14ac:dyDescent="0.2">
      <c r="AM18908" s="61"/>
      <c r="AN18908" s="61"/>
      <c r="AO18908" s="171"/>
      <c r="AP18908" s="61"/>
      <c r="AQ18908" s="61"/>
      <c r="AR18908" s="61"/>
      <c r="AS18908" s="61"/>
      <c r="AT18908" s="61"/>
      <c r="AU18908" s="61"/>
      <c r="AV18908" s="61"/>
      <c r="AW18908" s="61"/>
      <c r="AX18908" s="61"/>
      <c r="AY18908" s="61"/>
      <c r="AZ18908" s="61"/>
      <c r="BA18908" s="61"/>
    </row>
    <row r="18909" spans="39:53" x14ac:dyDescent="0.2">
      <c r="AM18909" s="61"/>
      <c r="AN18909" s="61"/>
      <c r="AO18909" s="171"/>
      <c r="AP18909" s="61"/>
      <c r="AQ18909" s="61"/>
      <c r="AR18909" s="61"/>
      <c r="AS18909" s="61"/>
      <c r="AT18909" s="61"/>
      <c r="AU18909" s="61"/>
      <c r="AV18909" s="61"/>
      <c r="AW18909" s="61"/>
      <c r="AX18909" s="61"/>
      <c r="AY18909" s="61"/>
      <c r="AZ18909" s="61"/>
      <c r="BA18909" s="61"/>
    </row>
    <row r="18910" spans="39:53" x14ac:dyDescent="0.2">
      <c r="AM18910" s="61"/>
      <c r="AN18910" s="61"/>
      <c r="AO18910" s="171"/>
      <c r="AP18910" s="61"/>
      <c r="AQ18910" s="61"/>
      <c r="AR18910" s="61"/>
      <c r="AS18910" s="61"/>
      <c r="AT18910" s="61"/>
      <c r="AU18910" s="61"/>
      <c r="AV18910" s="61"/>
      <c r="AW18910" s="61"/>
      <c r="AX18910" s="61"/>
      <c r="AY18910" s="61"/>
      <c r="AZ18910" s="61"/>
      <c r="BA18910" s="61"/>
    </row>
    <row r="18911" spans="39:53" x14ac:dyDescent="0.2">
      <c r="AM18911" s="61"/>
      <c r="AN18911" s="61"/>
      <c r="AO18911" s="171"/>
      <c r="AP18911" s="61"/>
      <c r="AQ18911" s="61"/>
      <c r="AR18911" s="61"/>
      <c r="AS18911" s="61"/>
      <c r="AT18911" s="61"/>
      <c r="AU18911" s="61"/>
      <c r="AV18911" s="61"/>
      <c r="AW18911" s="61"/>
      <c r="AX18911" s="61"/>
      <c r="AY18911" s="61"/>
      <c r="AZ18911" s="61"/>
      <c r="BA18911" s="61"/>
    </row>
    <row r="18912" spans="39:53" x14ac:dyDescent="0.2">
      <c r="AM18912" s="61"/>
      <c r="AN18912" s="61"/>
      <c r="AO18912" s="171"/>
      <c r="AP18912" s="61"/>
      <c r="AQ18912" s="61"/>
      <c r="AR18912" s="61"/>
      <c r="AS18912" s="61"/>
      <c r="AT18912" s="61"/>
      <c r="AU18912" s="61"/>
      <c r="AV18912" s="61"/>
      <c r="AW18912" s="61"/>
      <c r="AX18912" s="61"/>
      <c r="AY18912" s="61"/>
      <c r="AZ18912" s="61"/>
      <c r="BA18912" s="61"/>
    </row>
    <row r="18913" spans="39:53" x14ac:dyDescent="0.2">
      <c r="AM18913" s="61"/>
      <c r="AN18913" s="61"/>
      <c r="AO18913" s="171"/>
      <c r="AP18913" s="61"/>
      <c r="AQ18913" s="61"/>
      <c r="AR18913" s="61"/>
      <c r="AS18913" s="61"/>
      <c r="AT18913" s="61"/>
      <c r="AU18913" s="61"/>
      <c r="AV18913" s="61"/>
      <c r="AW18913" s="61"/>
      <c r="AX18913" s="61"/>
      <c r="AY18913" s="61"/>
      <c r="AZ18913" s="61"/>
      <c r="BA18913" s="61"/>
    </row>
    <row r="18914" spans="39:53" x14ac:dyDescent="0.2">
      <c r="AM18914" s="61"/>
      <c r="AN18914" s="61"/>
      <c r="AO18914" s="171"/>
      <c r="AP18914" s="61"/>
      <c r="AQ18914" s="61"/>
      <c r="AR18914" s="61"/>
      <c r="AS18914" s="61"/>
      <c r="AT18914" s="61"/>
      <c r="AU18914" s="61"/>
      <c r="AV18914" s="61"/>
      <c r="AW18914" s="61"/>
      <c r="AX18914" s="61"/>
      <c r="AY18914" s="61"/>
      <c r="AZ18914" s="61"/>
      <c r="BA18914" s="61"/>
    </row>
    <row r="18915" spans="39:53" x14ac:dyDescent="0.2">
      <c r="AM18915" s="61"/>
      <c r="AN18915" s="61"/>
      <c r="AO18915" s="171"/>
      <c r="AP18915" s="61"/>
      <c r="AQ18915" s="61"/>
      <c r="AR18915" s="61"/>
      <c r="AS18915" s="61"/>
      <c r="AT18915" s="61"/>
      <c r="AU18915" s="61"/>
      <c r="AV18915" s="61"/>
      <c r="AW18915" s="61"/>
      <c r="AX18915" s="61"/>
      <c r="AY18915" s="61"/>
      <c r="AZ18915" s="61"/>
      <c r="BA18915" s="61"/>
    </row>
    <row r="18916" spans="39:53" x14ac:dyDescent="0.2">
      <c r="AM18916" s="61"/>
      <c r="AN18916" s="61"/>
      <c r="AO18916" s="171"/>
      <c r="AP18916" s="61"/>
      <c r="AQ18916" s="61"/>
      <c r="AR18916" s="61"/>
      <c r="AS18916" s="61"/>
      <c r="AT18916" s="61"/>
      <c r="AU18916" s="61"/>
      <c r="AV18916" s="61"/>
      <c r="AW18916" s="61"/>
      <c r="AX18916" s="61"/>
      <c r="AY18916" s="61"/>
      <c r="AZ18916" s="61"/>
      <c r="BA18916" s="61"/>
    </row>
    <row r="18917" spans="39:53" x14ac:dyDescent="0.2">
      <c r="AM18917" s="61"/>
      <c r="AN18917" s="61"/>
      <c r="AO18917" s="171"/>
      <c r="AP18917" s="61"/>
      <c r="AQ18917" s="61"/>
      <c r="AR18917" s="61"/>
      <c r="AS18917" s="61"/>
      <c r="AT18917" s="61"/>
      <c r="AU18917" s="61"/>
      <c r="AV18917" s="61"/>
      <c r="AW18917" s="61"/>
      <c r="AX18917" s="61"/>
      <c r="AY18917" s="61"/>
      <c r="AZ18917" s="61"/>
      <c r="BA18917" s="61"/>
    </row>
    <row r="18918" spans="39:53" x14ac:dyDescent="0.2">
      <c r="AM18918" s="61"/>
      <c r="AN18918" s="61"/>
      <c r="AO18918" s="171"/>
      <c r="AP18918" s="61"/>
      <c r="AQ18918" s="61"/>
      <c r="AR18918" s="61"/>
      <c r="AS18918" s="61"/>
      <c r="AT18918" s="61"/>
      <c r="AU18918" s="61"/>
      <c r="AV18918" s="61"/>
      <c r="AW18918" s="61"/>
      <c r="AX18918" s="61"/>
      <c r="AY18918" s="61"/>
      <c r="AZ18918" s="61"/>
      <c r="BA18918" s="61"/>
    </row>
    <row r="18919" spans="39:53" x14ac:dyDescent="0.2">
      <c r="AM18919" s="61"/>
      <c r="AN18919" s="61"/>
      <c r="AO18919" s="171"/>
      <c r="AP18919" s="61"/>
      <c r="AQ18919" s="61"/>
      <c r="AR18919" s="61"/>
      <c r="AS18919" s="61"/>
      <c r="AT18919" s="61"/>
      <c r="AU18919" s="61"/>
      <c r="AV18919" s="61"/>
      <c r="AW18919" s="61"/>
      <c r="AX18919" s="61"/>
      <c r="AY18919" s="61"/>
      <c r="AZ18919" s="61"/>
      <c r="BA18919" s="61"/>
    </row>
    <row r="18920" spans="39:53" x14ac:dyDescent="0.2">
      <c r="AM18920" s="61"/>
      <c r="AN18920" s="61"/>
      <c r="AO18920" s="171"/>
      <c r="AP18920" s="61"/>
      <c r="AQ18920" s="61"/>
      <c r="AR18920" s="61"/>
      <c r="AS18920" s="61"/>
      <c r="AT18920" s="61"/>
      <c r="AU18920" s="61"/>
      <c r="AV18920" s="61"/>
      <c r="AW18920" s="61"/>
      <c r="AX18920" s="61"/>
      <c r="AY18920" s="61"/>
      <c r="AZ18920" s="61"/>
      <c r="BA18920" s="61"/>
    </row>
    <row r="18921" spans="39:53" x14ac:dyDescent="0.2">
      <c r="AM18921" s="61"/>
      <c r="AN18921" s="61"/>
      <c r="AO18921" s="171"/>
      <c r="AP18921" s="61"/>
      <c r="AQ18921" s="61"/>
      <c r="AR18921" s="61"/>
      <c r="AS18921" s="61"/>
      <c r="AT18921" s="61"/>
      <c r="AU18921" s="61"/>
      <c r="AV18921" s="61"/>
      <c r="AW18921" s="61"/>
      <c r="AX18921" s="61"/>
      <c r="AY18921" s="61"/>
      <c r="AZ18921" s="61"/>
      <c r="BA18921" s="61"/>
    </row>
    <row r="18922" spans="39:53" x14ac:dyDescent="0.2">
      <c r="AM18922" s="61"/>
      <c r="AN18922" s="61"/>
      <c r="AO18922" s="171"/>
      <c r="AP18922" s="61"/>
      <c r="AQ18922" s="61"/>
      <c r="AR18922" s="61"/>
      <c r="AS18922" s="61"/>
      <c r="AT18922" s="61"/>
      <c r="AU18922" s="61"/>
      <c r="AV18922" s="61"/>
      <c r="AW18922" s="61"/>
      <c r="AX18922" s="61"/>
      <c r="AY18922" s="61"/>
      <c r="AZ18922" s="61"/>
      <c r="BA18922" s="61"/>
    </row>
    <row r="18923" spans="39:53" x14ac:dyDescent="0.2">
      <c r="AM18923" s="61"/>
      <c r="AN18923" s="61"/>
      <c r="AO18923" s="171"/>
      <c r="AP18923" s="61"/>
      <c r="AQ18923" s="61"/>
      <c r="AR18923" s="61"/>
      <c r="AS18923" s="61"/>
      <c r="AT18923" s="61"/>
      <c r="AU18923" s="61"/>
      <c r="AV18923" s="61"/>
      <c r="AW18923" s="61"/>
      <c r="AX18923" s="61"/>
      <c r="AY18923" s="61"/>
      <c r="AZ18923" s="61"/>
      <c r="BA18923" s="61"/>
    </row>
    <row r="18924" spans="39:53" x14ac:dyDescent="0.2">
      <c r="AM18924" s="61"/>
      <c r="AN18924" s="61"/>
      <c r="AO18924" s="171"/>
      <c r="AP18924" s="61"/>
      <c r="AQ18924" s="61"/>
      <c r="AR18924" s="61"/>
      <c r="AS18924" s="61"/>
      <c r="AT18924" s="61"/>
      <c r="AU18924" s="61"/>
      <c r="AV18924" s="61"/>
      <c r="AW18924" s="61"/>
      <c r="AX18924" s="61"/>
      <c r="AY18924" s="61"/>
      <c r="AZ18924" s="61"/>
      <c r="BA18924" s="61"/>
    </row>
    <row r="18925" spans="39:53" x14ac:dyDescent="0.2">
      <c r="AM18925" s="61"/>
      <c r="AN18925" s="61"/>
      <c r="AO18925" s="171"/>
      <c r="AP18925" s="61"/>
      <c r="AQ18925" s="61"/>
      <c r="AR18925" s="61"/>
      <c r="AS18925" s="61"/>
      <c r="AT18925" s="61"/>
      <c r="AU18925" s="61"/>
      <c r="AV18925" s="61"/>
      <c r="AW18925" s="61"/>
      <c r="AX18925" s="61"/>
      <c r="AY18925" s="61"/>
      <c r="AZ18925" s="61"/>
      <c r="BA18925" s="61"/>
    </row>
    <row r="18926" spans="39:53" x14ac:dyDescent="0.2">
      <c r="AM18926" s="61"/>
      <c r="AN18926" s="61"/>
      <c r="AO18926" s="171"/>
      <c r="AP18926" s="61"/>
      <c r="AQ18926" s="61"/>
      <c r="AR18926" s="61"/>
      <c r="AS18926" s="61"/>
      <c r="AT18926" s="61"/>
      <c r="AU18926" s="61"/>
      <c r="AV18926" s="61"/>
      <c r="AW18926" s="61"/>
      <c r="AX18926" s="61"/>
      <c r="AY18926" s="61"/>
      <c r="AZ18926" s="61"/>
      <c r="BA18926" s="61"/>
    </row>
    <row r="18927" spans="39:53" x14ac:dyDescent="0.2">
      <c r="AM18927" s="61"/>
      <c r="AN18927" s="61"/>
      <c r="AO18927" s="171"/>
      <c r="AP18927" s="61"/>
      <c r="AQ18927" s="61"/>
      <c r="AR18927" s="61"/>
      <c r="AS18927" s="61"/>
      <c r="AT18927" s="61"/>
      <c r="AU18927" s="61"/>
      <c r="AV18927" s="61"/>
      <c r="AW18927" s="61"/>
      <c r="AX18927" s="61"/>
      <c r="AY18927" s="61"/>
      <c r="AZ18927" s="61"/>
      <c r="BA18927" s="61"/>
    </row>
    <row r="18928" spans="39:53" x14ac:dyDescent="0.2">
      <c r="AM18928" s="61"/>
      <c r="AN18928" s="61"/>
      <c r="AO18928" s="171"/>
      <c r="AP18928" s="61"/>
      <c r="AQ18928" s="61"/>
      <c r="AR18928" s="61"/>
      <c r="AS18928" s="61"/>
      <c r="AT18928" s="61"/>
      <c r="AU18928" s="61"/>
      <c r="AV18928" s="61"/>
      <c r="AW18928" s="61"/>
      <c r="AX18928" s="61"/>
      <c r="AY18928" s="61"/>
      <c r="AZ18928" s="61"/>
      <c r="BA18928" s="61"/>
    </row>
    <row r="18929" spans="39:53" x14ac:dyDescent="0.2">
      <c r="AM18929" s="61"/>
      <c r="AN18929" s="61"/>
      <c r="AO18929" s="171"/>
      <c r="AP18929" s="61"/>
      <c r="AQ18929" s="61"/>
      <c r="AR18929" s="61"/>
      <c r="AS18929" s="61"/>
      <c r="AT18929" s="61"/>
      <c r="AU18929" s="61"/>
      <c r="AV18929" s="61"/>
      <c r="AW18929" s="61"/>
      <c r="AX18929" s="61"/>
      <c r="AY18929" s="61"/>
      <c r="AZ18929" s="61"/>
      <c r="BA18929" s="61"/>
    </row>
    <row r="18930" spans="39:53" x14ac:dyDescent="0.2">
      <c r="AM18930" s="61"/>
      <c r="AN18930" s="61"/>
      <c r="AO18930" s="171"/>
      <c r="AP18930" s="61"/>
      <c r="AQ18930" s="61"/>
      <c r="AR18930" s="61"/>
      <c r="AS18930" s="61"/>
      <c r="AT18930" s="61"/>
      <c r="AU18930" s="61"/>
      <c r="AV18930" s="61"/>
      <c r="AW18930" s="61"/>
      <c r="AX18930" s="61"/>
      <c r="AY18930" s="61"/>
      <c r="AZ18930" s="61"/>
      <c r="BA18930" s="61"/>
    </row>
    <row r="18931" spans="39:53" x14ac:dyDescent="0.2">
      <c r="AM18931" s="61"/>
      <c r="AN18931" s="61"/>
      <c r="AO18931" s="171"/>
      <c r="AP18931" s="61"/>
      <c r="AQ18931" s="61"/>
      <c r="AR18931" s="61"/>
      <c r="AS18931" s="61"/>
      <c r="AT18931" s="61"/>
      <c r="AU18931" s="61"/>
      <c r="AV18931" s="61"/>
      <c r="AW18931" s="61"/>
      <c r="AX18931" s="61"/>
      <c r="AY18931" s="61"/>
      <c r="AZ18931" s="61"/>
      <c r="BA18931" s="61"/>
    </row>
    <row r="18932" spans="39:53" x14ac:dyDescent="0.2">
      <c r="AM18932" s="61"/>
      <c r="AN18932" s="61"/>
      <c r="AO18932" s="171"/>
      <c r="AP18932" s="61"/>
      <c r="AQ18932" s="61"/>
      <c r="AR18932" s="61"/>
      <c r="AS18932" s="61"/>
      <c r="AT18932" s="61"/>
      <c r="AU18932" s="61"/>
      <c r="AV18932" s="61"/>
      <c r="AW18932" s="61"/>
      <c r="AX18932" s="61"/>
      <c r="AY18932" s="61"/>
      <c r="AZ18932" s="61"/>
      <c r="BA18932" s="61"/>
    </row>
    <row r="18933" spans="39:53" x14ac:dyDescent="0.2">
      <c r="AM18933" s="61"/>
      <c r="AN18933" s="61"/>
      <c r="AO18933" s="171"/>
      <c r="AP18933" s="61"/>
      <c r="AQ18933" s="61"/>
      <c r="AR18933" s="61"/>
      <c r="AS18933" s="61"/>
      <c r="AT18933" s="61"/>
      <c r="AU18933" s="61"/>
      <c r="AV18933" s="61"/>
      <c r="AW18933" s="61"/>
      <c r="AX18933" s="61"/>
      <c r="AY18933" s="61"/>
      <c r="AZ18933" s="61"/>
      <c r="BA18933" s="61"/>
    </row>
    <row r="18934" spans="39:53" x14ac:dyDescent="0.2">
      <c r="AM18934" s="61"/>
      <c r="AN18934" s="61"/>
      <c r="AO18934" s="171"/>
      <c r="AP18934" s="61"/>
      <c r="AQ18934" s="61"/>
      <c r="AR18934" s="61"/>
      <c r="AS18934" s="61"/>
      <c r="AT18934" s="61"/>
      <c r="AU18934" s="61"/>
      <c r="AV18934" s="61"/>
      <c r="AW18934" s="61"/>
      <c r="AX18934" s="61"/>
      <c r="AY18934" s="61"/>
      <c r="AZ18934" s="61"/>
      <c r="BA18934" s="61"/>
    </row>
    <row r="18935" spans="39:53" x14ac:dyDescent="0.2">
      <c r="AM18935" s="61"/>
      <c r="AN18935" s="61"/>
      <c r="AO18935" s="171"/>
      <c r="AP18935" s="61"/>
      <c r="AQ18935" s="61"/>
      <c r="AR18935" s="61"/>
      <c r="AS18935" s="61"/>
      <c r="AT18935" s="61"/>
      <c r="AU18935" s="61"/>
      <c r="AV18935" s="61"/>
      <c r="AW18935" s="61"/>
      <c r="AX18935" s="61"/>
      <c r="AY18935" s="61"/>
      <c r="AZ18935" s="61"/>
      <c r="BA18935" s="61"/>
    </row>
    <row r="18936" spans="39:53" x14ac:dyDescent="0.2">
      <c r="AM18936" s="61"/>
      <c r="AN18936" s="61"/>
      <c r="AO18936" s="171"/>
      <c r="AP18936" s="61"/>
      <c r="AQ18936" s="61"/>
      <c r="AR18936" s="61"/>
      <c r="AS18936" s="61"/>
      <c r="AT18936" s="61"/>
      <c r="AU18936" s="61"/>
      <c r="AV18936" s="61"/>
      <c r="AW18936" s="61"/>
      <c r="AX18936" s="61"/>
      <c r="AY18936" s="61"/>
      <c r="AZ18936" s="61"/>
      <c r="BA18936" s="61"/>
    </row>
    <row r="18937" spans="39:53" x14ac:dyDescent="0.2">
      <c r="AM18937" s="61"/>
      <c r="AN18937" s="61"/>
      <c r="AO18937" s="171"/>
      <c r="AP18937" s="61"/>
      <c r="AQ18937" s="61"/>
      <c r="AR18937" s="61"/>
      <c r="AS18937" s="61"/>
      <c r="AT18937" s="61"/>
      <c r="AU18937" s="61"/>
      <c r="AV18937" s="61"/>
      <c r="AW18937" s="61"/>
      <c r="AX18937" s="61"/>
      <c r="AY18937" s="61"/>
      <c r="AZ18937" s="61"/>
      <c r="BA18937" s="61"/>
    </row>
    <row r="18938" spans="39:53" x14ac:dyDescent="0.2">
      <c r="AM18938" s="61"/>
      <c r="AN18938" s="61"/>
      <c r="AO18938" s="171"/>
      <c r="AP18938" s="61"/>
      <c r="AQ18938" s="61"/>
      <c r="AR18938" s="61"/>
      <c r="AS18938" s="61"/>
      <c r="AT18938" s="61"/>
      <c r="AU18938" s="61"/>
      <c r="AV18938" s="61"/>
      <c r="AW18938" s="61"/>
      <c r="AX18938" s="61"/>
      <c r="AY18938" s="61"/>
      <c r="AZ18938" s="61"/>
      <c r="BA18938" s="61"/>
    </row>
    <row r="18939" spans="39:53" x14ac:dyDescent="0.2">
      <c r="AM18939" s="61"/>
      <c r="AN18939" s="61"/>
      <c r="AO18939" s="171"/>
      <c r="AP18939" s="61"/>
      <c r="AQ18939" s="61"/>
      <c r="AR18939" s="61"/>
      <c r="AS18939" s="61"/>
      <c r="AT18939" s="61"/>
      <c r="AU18939" s="61"/>
      <c r="AV18939" s="61"/>
      <c r="AW18939" s="61"/>
      <c r="AX18939" s="61"/>
      <c r="AY18939" s="61"/>
      <c r="AZ18939" s="61"/>
      <c r="BA18939" s="61"/>
    </row>
    <row r="18940" spans="39:53" x14ac:dyDescent="0.2">
      <c r="AM18940" s="61"/>
      <c r="AN18940" s="61"/>
      <c r="AO18940" s="171"/>
      <c r="AP18940" s="61"/>
      <c r="AQ18940" s="61"/>
      <c r="AR18940" s="61"/>
      <c r="AS18940" s="61"/>
      <c r="AT18940" s="61"/>
      <c r="AU18940" s="61"/>
      <c r="AV18940" s="61"/>
      <c r="AW18940" s="61"/>
      <c r="AX18940" s="61"/>
      <c r="AY18940" s="61"/>
      <c r="AZ18940" s="61"/>
      <c r="BA18940" s="61"/>
    </row>
    <row r="18941" spans="39:53" x14ac:dyDescent="0.2">
      <c r="AM18941" s="61"/>
      <c r="AN18941" s="61"/>
      <c r="AO18941" s="171"/>
      <c r="AP18941" s="61"/>
      <c r="AQ18941" s="61"/>
      <c r="AR18941" s="61"/>
      <c r="AS18941" s="61"/>
      <c r="AT18941" s="61"/>
      <c r="AU18941" s="61"/>
      <c r="AV18941" s="61"/>
      <c r="AW18941" s="61"/>
      <c r="AX18941" s="61"/>
      <c r="AY18941" s="61"/>
      <c r="AZ18941" s="61"/>
      <c r="BA18941" s="61"/>
    </row>
    <row r="18942" spans="39:53" x14ac:dyDescent="0.2">
      <c r="AM18942" s="61"/>
      <c r="AN18942" s="61"/>
      <c r="AO18942" s="171"/>
      <c r="AP18942" s="61"/>
      <c r="AQ18942" s="61"/>
      <c r="AR18942" s="61"/>
      <c r="AS18942" s="61"/>
      <c r="AT18942" s="61"/>
      <c r="AU18942" s="61"/>
      <c r="AV18942" s="61"/>
      <c r="AW18942" s="61"/>
      <c r="AX18942" s="61"/>
      <c r="AY18942" s="61"/>
      <c r="AZ18942" s="61"/>
      <c r="BA18942" s="61"/>
    </row>
    <row r="18943" spans="39:53" x14ac:dyDescent="0.2">
      <c r="AM18943" s="61"/>
      <c r="AN18943" s="61"/>
      <c r="AO18943" s="171"/>
      <c r="AP18943" s="61"/>
      <c r="AQ18943" s="61"/>
      <c r="AR18943" s="61"/>
      <c r="AS18943" s="61"/>
      <c r="AT18943" s="61"/>
      <c r="AU18943" s="61"/>
      <c r="AV18943" s="61"/>
      <c r="AW18943" s="61"/>
      <c r="AX18943" s="61"/>
      <c r="AY18943" s="61"/>
      <c r="AZ18943" s="61"/>
      <c r="BA18943" s="61"/>
    </row>
    <row r="18944" spans="39:53" x14ac:dyDescent="0.2">
      <c r="AM18944" s="61"/>
      <c r="AN18944" s="61"/>
      <c r="AO18944" s="171"/>
      <c r="AP18944" s="61"/>
      <c r="AQ18944" s="61"/>
      <c r="AR18944" s="61"/>
      <c r="AS18944" s="61"/>
      <c r="AT18944" s="61"/>
      <c r="AU18944" s="61"/>
      <c r="AV18944" s="61"/>
      <c r="AW18944" s="61"/>
      <c r="AX18944" s="61"/>
      <c r="AY18944" s="61"/>
      <c r="AZ18944" s="61"/>
      <c r="BA18944" s="61"/>
    </row>
    <row r="18945" spans="39:53" x14ac:dyDescent="0.2">
      <c r="AM18945" s="61"/>
      <c r="AN18945" s="61"/>
      <c r="AO18945" s="171"/>
      <c r="AP18945" s="61"/>
      <c r="AQ18945" s="61"/>
      <c r="AR18945" s="61"/>
      <c r="AS18945" s="61"/>
      <c r="AT18945" s="61"/>
      <c r="AU18945" s="61"/>
      <c r="AV18945" s="61"/>
      <c r="AW18945" s="61"/>
      <c r="AX18945" s="61"/>
      <c r="AY18945" s="61"/>
      <c r="AZ18945" s="61"/>
      <c r="BA18945" s="61"/>
    </row>
    <row r="18946" spans="39:53" x14ac:dyDescent="0.2">
      <c r="AM18946" s="61"/>
      <c r="AN18946" s="61"/>
      <c r="AO18946" s="171"/>
      <c r="AP18946" s="61"/>
      <c r="AQ18946" s="61"/>
      <c r="AR18946" s="61"/>
      <c r="AS18946" s="61"/>
      <c r="AT18946" s="61"/>
      <c r="AU18946" s="61"/>
      <c r="AV18946" s="61"/>
      <c r="AW18946" s="61"/>
      <c r="AX18946" s="61"/>
      <c r="AY18946" s="61"/>
      <c r="AZ18946" s="61"/>
      <c r="BA18946" s="61"/>
    </row>
    <row r="18947" spans="39:53" x14ac:dyDescent="0.2">
      <c r="AM18947" s="61"/>
      <c r="AN18947" s="61"/>
      <c r="AO18947" s="171"/>
      <c r="AP18947" s="61"/>
      <c r="AQ18947" s="61"/>
      <c r="AR18947" s="61"/>
      <c r="AS18947" s="61"/>
      <c r="AT18947" s="61"/>
      <c r="AU18947" s="61"/>
      <c r="AV18947" s="61"/>
      <c r="AW18947" s="61"/>
      <c r="AX18947" s="61"/>
      <c r="AY18947" s="61"/>
      <c r="AZ18947" s="61"/>
      <c r="BA18947" s="61"/>
    </row>
    <row r="18948" spans="39:53" x14ac:dyDescent="0.2">
      <c r="AM18948" s="61"/>
      <c r="AN18948" s="61"/>
      <c r="AO18948" s="171"/>
      <c r="AP18948" s="61"/>
      <c r="AQ18948" s="61"/>
      <c r="AR18948" s="61"/>
      <c r="AS18948" s="61"/>
      <c r="AT18948" s="61"/>
      <c r="AU18948" s="61"/>
      <c r="AV18948" s="61"/>
      <c r="AW18948" s="61"/>
      <c r="AX18948" s="61"/>
      <c r="AY18948" s="61"/>
      <c r="AZ18948" s="61"/>
      <c r="BA18948" s="61"/>
    </row>
    <row r="18949" spans="39:53" x14ac:dyDescent="0.2">
      <c r="AM18949" s="61"/>
      <c r="AN18949" s="61"/>
      <c r="AO18949" s="171"/>
      <c r="AP18949" s="61"/>
      <c r="AQ18949" s="61"/>
      <c r="AR18949" s="61"/>
      <c r="AS18949" s="61"/>
      <c r="AT18949" s="61"/>
      <c r="AU18949" s="61"/>
      <c r="AV18949" s="61"/>
      <c r="AW18949" s="61"/>
      <c r="AX18949" s="61"/>
      <c r="AY18949" s="61"/>
      <c r="AZ18949" s="61"/>
      <c r="BA18949" s="61"/>
    </row>
    <row r="18950" spans="39:53" x14ac:dyDescent="0.2">
      <c r="AM18950" s="61"/>
      <c r="AN18950" s="61"/>
      <c r="AO18950" s="171"/>
      <c r="AP18950" s="61"/>
      <c r="AQ18950" s="61"/>
      <c r="AR18950" s="61"/>
      <c r="AS18950" s="61"/>
      <c r="AT18950" s="61"/>
      <c r="AU18950" s="61"/>
      <c r="AV18950" s="61"/>
      <c r="AW18950" s="61"/>
      <c r="AX18950" s="61"/>
      <c r="AY18950" s="61"/>
      <c r="AZ18950" s="61"/>
      <c r="BA18950" s="61"/>
    </row>
    <row r="18951" spans="39:53" x14ac:dyDescent="0.2">
      <c r="AM18951" s="61"/>
      <c r="AN18951" s="61"/>
      <c r="AO18951" s="171"/>
      <c r="AP18951" s="61"/>
      <c r="AQ18951" s="61"/>
      <c r="AR18951" s="61"/>
      <c r="AS18951" s="61"/>
      <c r="AT18951" s="61"/>
      <c r="AU18951" s="61"/>
      <c r="AV18951" s="61"/>
      <c r="AW18951" s="61"/>
      <c r="AX18951" s="61"/>
      <c r="AY18951" s="61"/>
      <c r="AZ18951" s="61"/>
      <c r="BA18951" s="61"/>
    </row>
    <row r="18952" spans="39:53" x14ac:dyDescent="0.2">
      <c r="AM18952" s="61"/>
      <c r="AN18952" s="61"/>
      <c r="AO18952" s="171"/>
      <c r="AP18952" s="61"/>
      <c r="AQ18952" s="61"/>
      <c r="AR18952" s="61"/>
      <c r="AS18952" s="61"/>
      <c r="AT18952" s="61"/>
      <c r="AU18952" s="61"/>
      <c r="AV18952" s="61"/>
      <c r="AW18952" s="61"/>
      <c r="AX18952" s="61"/>
      <c r="AY18952" s="61"/>
      <c r="AZ18952" s="61"/>
      <c r="BA18952" s="61"/>
    </row>
    <row r="18953" spans="39:53" x14ac:dyDescent="0.2">
      <c r="AM18953" s="61"/>
      <c r="AN18953" s="61"/>
      <c r="AO18953" s="171"/>
      <c r="AP18953" s="61"/>
      <c r="AQ18953" s="61"/>
      <c r="AR18953" s="61"/>
      <c r="AS18953" s="61"/>
      <c r="AT18953" s="61"/>
      <c r="AU18953" s="61"/>
      <c r="AV18953" s="61"/>
      <c r="AW18953" s="61"/>
      <c r="AX18953" s="61"/>
      <c r="AY18953" s="61"/>
      <c r="AZ18953" s="61"/>
      <c r="BA18953" s="61"/>
    </row>
    <row r="18954" spans="39:53" x14ac:dyDescent="0.2">
      <c r="AM18954" s="61"/>
      <c r="AN18954" s="61"/>
      <c r="AO18954" s="171"/>
      <c r="AP18954" s="61"/>
      <c r="AQ18954" s="61"/>
      <c r="AR18954" s="61"/>
      <c r="AS18954" s="61"/>
      <c r="AT18954" s="61"/>
      <c r="AU18954" s="61"/>
      <c r="AV18954" s="61"/>
      <c r="AW18954" s="61"/>
      <c r="AX18954" s="61"/>
      <c r="AY18954" s="61"/>
      <c r="AZ18954" s="61"/>
      <c r="BA18954" s="61"/>
    </row>
    <row r="18955" spans="39:53" x14ac:dyDescent="0.2">
      <c r="AM18955" s="61"/>
      <c r="AN18955" s="61"/>
      <c r="AO18955" s="171"/>
      <c r="AP18955" s="61"/>
      <c r="AQ18955" s="61"/>
      <c r="AR18955" s="61"/>
      <c r="AS18955" s="61"/>
      <c r="AT18955" s="61"/>
      <c r="AU18955" s="61"/>
      <c r="AV18955" s="61"/>
      <c r="AW18955" s="61"/>
      <c r="AX18955" s="61"/>
      <c r="AY18955" s="61"/>
      <c r="AZ18955" s="61"/>
      <c r="BA18955" s="61"/>
    </row>
    <row r="18956" spans="39:53" x14ac:dyDescent="0.2">
      <c r="AM18956" s="61"/>
      <c r="AN18956" s="61"/>
      <c r="AO18956" s="171"/>
      <c r="AP18956" s="61"/>
      <c r="AQ18956" s="61"/>
      <c r="AR18956" s="61"/>
      <c r="AS18956" s="61"/>
      <c r="AT18956" s="61"/>
      <c r="AU18956" s="61"/>
      <c r="AV18956" s="61"/>
      <c r="AW18956" s="61"/>
      <c r="AX18956" s="61"/>
      <c r="AY18956" s="61"/>
      <c r="AZ18956" s="61"/>
      <c r="BA18956" s="61"/>
    </row>
    <row r="18957" spans="39:53" x14ac:dyDescent="0.2">
      <c r="AM18957" s="61"/>
      <c r="AN18957" s="61"/>
      <c r="AO18957" s="171"/>
      <c r="AP18957" s="61"/>
      <c r="AQ18957" s="61"/>
      <c r="AR18957" s="61"/>
      <c r="AS18957" s="61"/>
      <c r="AT18957" s="61"/>
      <c r="AU18957" s="61"/>
      <c r="AV18957" s="61"/>
      <c r="AW18957" s="61"/>
      <c r="AX18957" s="61"/>
      <c r="AY18957" s="61"/>
      <c r="AZ18957" s="61"/>
      <c r="BA18957" s="61"/>
    </row>
    <row r="18958" spans="39:53" x14ac:dyDescent="0.2">
      <c r="AM18958" s="61"/>
      <c r="AN18958" s="61"/>
      <c r="AO18958" s="171"/>
      <c r="AP18958" s="61"/>
      <c r="AQ18958" s="61"/>
      <c r="AR18958" s="61"/>
      <c r="AS18958" s="61"/>
      <c r="AT18958" s="61"/>
      <c r="AU18958" s="61"/>
      <c r="AV18958" s="61"/>
      <c r="AW18958" s="61"/>
      <c r="AX18958" s="61"/>
      <c r="AY18958" s="61"/>
      <c r="AZ18958" s="61"/>
      <c r="BA18958" s="61"/>
    </row>
    <row r="18959" spans="39:53" x14ac:dyDescent="0.2">
      <c r="AM18959" s="61"/>
      <c r="AN18959" s="61"/>
      <c r="AO18959" s="171"/>
      <c r="AP18959" s="61"/>
      <c r="AQ18959" s="61"/>
      <c r="AR18959" s="61"/>
      <c r="AS18959" s="61"/>
      <c r="AT18959" s="61"/>
      <c r="AU18959" s="61"/>
      <c r="AV18959" s="61"/>
      <c r="AW18959" s="61"/>
      <c r="AX18959" s="61"/>
      <c r="AY18959" s="61"/>
      <c r="AZ18959" s="61"/>
      <c r="BA18959" s="61"/>
    </row>
    <row r="18960" spans="39:53" x14ac:dyDescent="0.2">
      <c r="AM18960" s="61"/>
      <c r="AN18960" s="61"/>
      <c r="AO18960" s="171"/>
      <c r="AP18960" s="61"/>
      <c r="AQ18960" s="61"/>
      <c r="AR18960" s="61"/>
      <c r="AS18960" s="61"/>
      <c r="AT18960" s="61"/>
      <c r="AU18960" s="61"/>
      <c r="AV18960" s="61"/>
      <c r="AW18960" s="61"/>
      <c r="AX18960" s="61"/>
      <c r="AY18960" s="61"/>
      <c r="AZ18960" s="61"/>
      <c r="BA18960" s="61"/>
    </row>
    <row r="18961" spans="39:53" x14ac:dyDescent="0.2">
      <c r="AM18961" s="61"/>
      <c r="AN18961" s="61"/>
      <c r="AO18961" s="171"/>
      <c r="AP18961" s="61"/>
      <c r="AQ18961" s="61"/>
      <c r="AR18961" s="61"/>
      <c r="AS18961" s="61"/>
      <c r="AT18961" s="61"/>
      <c r="AU18961" s="61"/>
      <c r="AV18961" s="61"/>
      <c r="AW18961" s="61"/>
      <c r="AX18961" s="61"/>
      <c r="AY18961" s="61"/>
      <c r="AZ18961" s="61"/>
      <c r="BA18961" s="61"/>
    </row>
    <row r="18962" spans="39:53" x14ac:dyDescent="0.2">
      <c r="AM18962" s="61"/>
      <c r="AN18962" s="61"/>
      <c r="AO18962" s="171"/>
      <c r="AP18962" s="61"/>
      <c r="AQ18962" s="61"/>
      <c r="AR18962" s="61"/>
      <c r="AS18962" s="61"/>
      <c r="AT18962" s="61"/>
      <c r="AU18962" s="61"/>
      <c r="AV18962" s="61"/>
      <c r="AW18962" s="61"/>
      <c r="AX18962" s="61"/>
      <c r="AY18962" s="61"/>
      <c r="AZ18962" s="61"/>
      <c r="BA18962" s="61"/>
    </row>
    <row r="18963" spans="39:53" x14ac:dyDescent="0.2">
      <c r="AM18963" s="61"/>
      <c r="AN18963" s="61"/>
      <c r="AO18963" s="171"/>
      <c r="AP18963" s="61"/>
      <c r="AQ18963" s="61"/>
      <c r="AR18963" s="61"/>
      <c r="AS18963" s="61"/>
      <c r="AT18963" s="61"/>
      <c r="AU18963" s="61"/>
      <c r="AV18963" s="61"/>
      <c r="AW18963" s="61"/>
      <c r="AX18963" s="61"/>
      <c r="AY18963" s="61"/>
      <c r="AZ18963" s="61"/>
      <c r="BA18963" s="61"/>
    </row>
    <row r="18964" spans="39:53" x14ac:dyDescent="0.2">
      <c r="AM18964" s="61"/>
      <c r="AN18964" s="61"/>
      <c r="AO18964" s="171"/>
      <c r="AP18964" s="61"/>
      <c r="AQ18964" s="61"/>
      <c r="AR18964" s="61"/>
      <c r="AS18964" s="61"/>
      <c r="AT18964" s="61"/>
      <c r="AU18964" s="61"/>
      <c r="AV18964" s="61"/>
      <c r="AW18964" s="61"/>
      <c r="AX18964" s="61"/>
      <c r="AY18964" s="61"/>
      <c r="AZ18964" s="61"/>
      <c r="BA18964" s="61"/>
    </row>
    <row r="18965" spans="39:53" x14ac:dyDescent="0.2">
      <c r="AM18965" s="61"/>
      <c r="AN18965" s="61"/>
      <c r="AO18965" s="171"/>
      <c r="AP18965" s="61"/>
      <c r="AQ18965" s="61"/>
      <c r="AR18965" s="61"/>
      <c r="AS18965" s="61"/>
      <c r="AT18965" s="61"/>
      <c r="AU18965" s="61"/>
      <c r="AV18965" s="61"/>
      <c r="AW18965" s="61"/>
      <c r="AX18965" s="61"/>
      <c r="AY18965" s="61"/>
      <c r="AZ18965" s="61"/>
      <c r="BA18965" s="61"/>
    </row>
    <row r="18966" spans="39:53" x14ac:dyDescent="0.2">
      <c r="AM18966" s="61"/>
      <c r="AN18966" s="61"/>
      <c r="AO18966" s="171"/>
      <c r="AP18966" s="61"/>
      <c r="AQ18966" s="61"/>
      <c r="AR18966" s="61"/>
      <c r="AS18966" s="61"/>
      <c r="AT18966" s="61"/>
      <c r="AU18966" s="61"/>
      <c r="AV18966" s="61"/>
      <c r="AW18966" s="61"/>
      <c r="AX18966" s="61"/>
      <c r="AY18966" s="61"/>
      <c r="AZ18966" s="61"/>
      <c r="BA18966" s="61"/>
    </row>
    <row r="18967" spans="39:53" x14ac:dyDescent="0.2">
      <c r="AM18967" s="61"/>
      <c r="AN18967" s="61"/>
      <c r="AO18967" s="171"/>
      <c r="AP18967" s="61"/>
      <c r="AQ18967" s="61"/>
      <c r="AR18967" s="61"/>
      <c r="AS18967" s="61"/>
      <c r="AT18967" s="61"/>
      <c r="AU18967" s="61"/>
      <c r="AV18967" s="61"/>
      <c r="AW18967" s="61"/>
      <c r="AX18967" s="61"/>
      <c r="AY18967" s="61"/>
      <c r="AZ18967" s="61"/>
      <c r="BA18967" s="61"/>
    </row>
    <row r="18968" spans="39:53" x14ac:dyDescent="0.2">
      <c r="AM18968" s="61"/>
      <c r="AN18968" s="61"/>
      <c r="AO18968" s="171"/>
      <c r="AP18968" s="61"/>
      <c r="AQ18968" s="61"/>
      <c r="AR18968" s="61"/>
      <c r="AS18968" s="61"/>
      <c r="AT18968" s="61"/>
      <c r="AU18968" s="61"/>
      <c r="AV18968" s="61"/>
      <c r="AW18968" s="61"/>
      <c r="AX18968" s="61"/>
      <c r="AY18968" s="61"/>
      <c r="AZ18968" s="61"/>
      <c r="BA18968" s="61"/>
    </row>
    <row r="18969" spans="39:53" x14ac:dyDescent="0.2">
      <c r="AM18969" s="61"/>
      <c r="AN18969" s="61"/>
      <c r="AO18969" s="171"/>
      <c r="AP18969" s="61"/>
      <c r="AQ18969" s="61"/>
      <c r="AR18969" s="61"/>
      <c r="AS18969" s="61"/>
      <c r="AT18969" s="61"/>
      <c r="AU18969" s="61"/>
      <c r="AV18969" s="61"/>
      <c r="AW18969" s="61"/>
      <c r="AX18969" s="61"/>
      <c r="AY18969" s="61"/>
      <c r="AZ18969" s="61"/>
      <c r="BA18969" s="61"/>
    </row>
    <row r="18970" spans="39:53" x14ac:dyDescent="0.2">
      <c r="AM18970" s="61"/>
      <c r="AN18970" s="61"/>
      <c r="AO18970" s="171"/>
      <c r="AP18970" s="61"/>
      <c r="AQ18970" s="61"/>
      <c r="AR18970" s="61"/>
      <c r="AS18970" s="61"/>
      <c r="AT18970" s="61"/>
      <c r="AU18970" s="61"/>
      <c r="AV18970" s="61"/>
      <c r="AW18970" s="61"/>
      <c r="AX18970" s="61"/>
      <c r="AY18970" s="61"/>
      <c r="AZ18970" s="61"/>
      <c r="BA18970" s="61"/>
    </row>
    <row r="18971" spans="39:53" x14ac:dyDescent="0.2">
      <c r="AM18971" s="61"/>
      <c r="AN18971" s="61"/>
      <c r="AO18971" s="171"/>
      <c r="AP18971" s="61"/>
      <c r="AQ18971" s="61"/>
      <c r="AR18971" s="61"/>
      <c r="AS18971" s="61"/>
      <c r="AT18971" s="61"/>
      <c r="AU18971" s="61"/>
      <c r="AV18971" s="61"/>
      <c r="AW18971" s="61"/>
      <c r="AX18971" s="61"/>
      <c r="AY18971" s="61"/>
      <c r="AZ18971" s="61"/>
      <c r="BA18971" s="61"/>
    </row>
    <row r="18972" spans="39:53" x14ac:dyDescent="0.2">
      <c r="AM18972" s="61"/>
      <c r="AN18972" s="61"/>
      <c r="AO18972" s="171"/>
      <c r="AP18972" s="61"/>
      <c r="AQ18972" s="61"/>
      <c r="AR18972" s="61"/>
      <c r="AS18972" s="61"/>
      <c r="AT18972" s="61"/>
      <c r="AU18972" s="61"/>
      <c r="AV18972" s="61"/>
      <c r="AW18972" s="61"/>
      <c r="AX18972" s="61"/>
      <c r="AY18972" s="61"/>
      <c r="AZ18972" s="61"/>
      <c r="BA18972" s="61"/>
    </row>
    <row r="18973" spans="39:53" x14ac:dyDescent="0.2">
      <c r="AM18973" s="61"/>
      <c r="AN18973" s="61"/>
      <c r="AO18973" s="171"/>
      <c r="AP18973" s="61"/>
      <c r="AQ18973" s="61"/>
      <c r="AR18973" s="61"/>
      <c r="AS18973" s="61"/>
      <c r="AT18973" s="61"/>
      <c r="AU18973" s="61"/>
      <c r="AV18973" s="61"/>
      <c r="AW18973" s="61"/>
      <c r="AX18973" s="61"/>
      <c r="AY18973" s="61"/>
      <c r="AZ18973" s="61"/>
      <c r="BA18973" s="61"/>
    </row>
    <row r="18974" spans="39:53" x14ac:dyDescent="0.2">
      <c r="AM18974" s="61"/>
      <c r="AN18974" s="61"/>
      <c r="AO18974" s="171"/>
      <c r="AP18974" s="61"/>
      <c r="AQ18974" s="61"/>
      <c r="AR18974" s="61"/>
      <c r="AS18974" s="61"/>
      <c r="AT18974" s="61"/>
      <c r="AU18974" s="61"/>
      <c r="AV18974" s="61"/>
      <c r="AW18974" s="61"/>
      <c r="AX18974" s="61"/>
      <c r="AY18974" s="61"/>
      <c r="AZ18974" s="61"/>
      <c r="BA18974" s="61"/>
    </row>
    <row r="18975" spans="39:53" x14ac:dyDescent="0.2">
      <c r="AM18975" s="61"/>
      <c r="AN18975" s="61"/>
      <c r="AO18975" s="171"/>
      <c r="AP18975" s="61"/>
      <c r="AQ18975" s="61"/>
      <c r="AR18975" s="61"/>
      <c r="AS18975" s="61"/>
      <c r="AT18975" s="61"/>
      <c r="AU18975" s="61"/>
      <c r="AV18975" s="61"/>
      <c r="AW18975" s="61"/>
      <c r="AX18975" s="61"/>
      <c r="AY18975" s="61"/>
      <c r="AZ18975" s="61"/>
      <c r="BA18975" s="61"/>
    </row>
    <row r="18976" spans="39:53" x14ac:dyDescent="0.2">
      <c r="AM18976" s="61"/>
      <c r="AN18976" s="61"/>
      <c r="AO18976" s="171"/>
      <c r="AP18976" s="61"/>
      <c r="AQ18976" s="61"/>
      <c r="AR18976" s="61"/>
      <c r="AS18976" s="61"/>
      <c r="AT18976" s="61"/>
      <c r="AU18976" s="61"/>
      <c r="AV18976" s="61"/>
      <c r="AW18976" s="61"/>
      <c r="AX18976" s="61"/>
      <c r="AY18976" s="61"/>
      <c r="AZ18976" s="61"/>
      <c r="BA18976" s="61"/>
    </row>
    <row r="18977" spans="39:53" x14ac:dyDescent="0.2">
      <c r="AM18977" s="61"/>
      <c r="AN18977" s="61"/>
      <c r="AO18977" s="171"/>
      <c r="AP18977" s="61"/>
      <c r="AQ18977" s="61"/>
      <c r="AR18977" s="61"/>
      <c r="AS18977" s="61"/>
      <c r="AT18977" s="61"/>
      <c r="AU18977" s="61"/>
      <c r="AV18977" s="61"/>
      <c r="AW18977" s="61"/>
      <c r="AX18977" s="61"/>
      <c r="AY18977" s="61"/>
      <c r="AZ18977" s="61"/>
      <c r="BA18977" s="61"/>
    </row>
    <row r="18978" spans="39:53" x14ac:dyDescent="0.2">
      <c r="AM18978" s="61"/>
      <c r="AN18978" s="61"/>
      <c r="AO18978" s="171"/>
      <c r="AP18978" s="61"/>
      <c r="AQ18978" s="61"/>
      <c r="AR18978" s="61"/>
      <c r="AS18978" s="61"/>
      <c r="AT18978" s="61"/>
      <c r="AU18978" s="61"/>
      <c r="AV18978" s="61"/>
      <c r="AW18978" s="61"/>
      <c r="AX18978" s="61"/>
      <c r="AY18978" s="61"/>
      <c r="AZ18978" s="61"/>
      <c r="BA18978" s="61"/>
    </row>
    <row r="18979" spans="39:53" x14ac:dyDescent="0.2">
      <c r="AM18979" s="61"/>
      <c r="AN18979" s="61"/>
      <c r="AO18979" s="171"/>
      <c r="AP18979" s="61"/>
      <c r="AQ18979" s="61"/>
      <c r="AR18979" s="61"/>
      <c r="AS18979" s="61"/>
      <c r="AT18979" s="61"/>
      <c r="AU18979" s="61"/>
      <c r="AV18979" s="61"/>
      <c r="AW18979" s="61"/>
      <c r="AX18979" s="61"/>
      <c r="AY18979" s="61"/>
      <c r="AZ18979" s="61"/>
      <c r="BA18979" s="61"/>
    </row>
    <row r="18980" spans="39:53" x14ac:dyDescent="0.2">
      <c r="AM18980" s="61"/>
      <c r="AN18980" s="61"/>
      <c r="AO18980" s="171"/>
      <c r="AP18980" s="61"/>
      <c r="AQ18980" s="61"/>
      <c r="AR18980" s="61"/>
      <c r="AS18980" s="61"/>
      <c r="AT18980" s="61"/>
      <c r="AU18980" s="61"/>
      <c r="AV18980" s="61"/>
      <c r="AW18980" s="61"/>
      <c r="AX18980" s="61"/>
      <c r="AY18980" s="61"/>
      <c r="AZ18980" s="61"/>
      <c r="BA18980" s="61"/>
    </row>
    <row r="18981" spans="39:53" x14ac:dyDescent="0.2">
      <c r="AM18981" s="61"/>
      <c r="AN18981" s="61"/>
      <c r="AO18981" s="171"/>
      <c r="AP18981" s="61"/>
      <c r="AQ18981" s="61"/>
      <c r="AR18981" s="61"/>
      <c r="AS18981" s="61"/>
      <c r="AT18981" s="61"/>
      <c r="AU18981" s="61"/>
      <c r="AV18981" s="61"/>
      <c r="AW18981" s="61"/>
      <c r="AX18981" s="61"/>
      <c r="AY18981" s="61"/>
      <c r="AZ18981" s="61"/>
      <c r="BA18981" s="61"/>
    </row>
    <row r="18982" spans="39:53" x14ac:dyDescent="0.2">
      <c r="AM18982" s="61"/>
      <c r="AN18982" s="61"/>
      <c r="AO18982" s="171"/>
      <c r="AP18982" s="61"/>
      <c r="AQ18982" s="61"/>
      <c r="AR18982" s="61"/>
      <c r="AS18982" s="61"/>
      <c r="AT18982" s="61"/>
      <c r="AU18982" s="61"/>
      <c r="AV18982" s="61"/>
      <c r="AW18982" s="61"/>
      <c r="AX18982" s="61"/>
      <c r="AY18982" s="61"/>
      <c r="AZ18982" s="61"/>
      <c r="BA18982" s="61"/>
    </row>
    <row r="18983" spans="39:53" x14ac:dyDescent="0.2">
      <c r="AM18983" s="61"/>
      <c r="AN18983" s="61"/>
      <c r="AO18983" s="171"/>
      <c r="AP18983" s="61"/>
      <c r="AQ18983" s="61"/>
      <c r="AR18983" s="61"/>
      <c r="AS18983" s="61"/>
      <c r="AT18983" s="61"/>
      <c r="AU18983" s="61"/>
      <c r="AV18983" s="61"/>
      <c r="AW18983" s="61"/>
      <c r="AX18983" s="61"/>
      <c r="AY18983" s="61"/>
      <c r="AZ18983" s="61"/>
      <c r="BA18983" s="61"/>
    </row>
    <row r="18984" spans="39:53" x14ac:dyDescent="0.2">
      <c r="AM18984" s="61"/>
      <c r="AN18984" s="61"/>
      <c r="AO18984" s="171"/>
      <c r="AP18984" s="61"/>
      <c r="AQ18984" s="61"/>
      <c r="AR18984" s="61"/>
      <c r="AS18984" s="61"/>
      <c r="AT18984" s="61"/>
      <c r="AU18984" s="61"/>
      <c r="AV18984" s="61"/>
      <c r="AW18984" s="61"/>
      <c r="AX18984" s="61"/>
      <c r="AY18984" s="61"/>
      <c r="AZ18984" s="61"/>
      <c r="BA18984" s="61"/>
    </row>
    <row r="18985" spans="39:53" x14ac:dyDescent="0.2">
      <c r="AM18985" s="61"/>
      <c r="AN18985" s="61"/>
      <c r="AO18985" s="171"/>
      <c r="AP18985" s="61"/>
      <c r="AQ18985" s="61"/>
      <c r="AR18985" s="61"/>
      <c r="AS18985" s="61"/>
      <c r="AT18985" s="61"/>
      <c r="AU18985" s="61"/>
      <c r="AV18985" s="61"/>
      <c r="AW18985" s="61"/>
      <c r="AX18985" s="61"/>
      <c r="AY18985" s="61"/>
      <c r="AZ18985" s="61"/>
      <c r="BA18985" s="61"/>
    </row>
    <row r="18986" spans="39:53" x14ac:dyDescent="0.2">
      <c r="AM18986" s="61"/>
      <c r="AN18986" s="61"/>
      <c r="AO18986" s="171"/>
      <c r="AP18986" s="61"/>
      <c r="AQ18986" s="61"/>
      <c r="AR18986" s="61"/>
      <c r="AS18986" s="61"/>
      <c r="AT18986" s="61"/>
      <c r="AU18986" s="61"/>
      <c r="AV18986" s="61"/>
      <c r="AW18986" s="61"/>
      <c r="AX18986" s="61"/>
      <c r="AY18986" s="61"/>
      <c r="AZ18986" s="61"/>
      <c r="BA18986" s="61"/>
    </row>
    <row r="18987" spans="39:53" x14ac:dyDescent="0.2">
      <c r="AM18987" s="61"/>
      <c r="AN18987" s="61"/>
      <c r="AO18987" s="171"/>
      <c r="AP18987" s="61"/>
      <c r="AQ18987" s="61"/>
      <c r="AR18987" s="61"/>
      <c r="AS18987" s="61"/>
      <c r="AT18987" s="61"/>
      <c r="AU18987" s="61"/>
      <c r="AV18987" s="61"/>
      <c r="AW18987" s="61"/>
      <c r="AX18987" s="61"/>
      <c r="AY18987" s="61"/>
      <c r="AZ18987" s="61"/>
      <c r="BA18987" s="61"/>
    </row>
    <row r="18988" spans="39:53" x14ac:dyDescent="0.2">
      <c r="AM18988" s="61"/>
      <c r="AN18988" s="61"/>
      <c r="AO18988" s="171"/>
      <c r="AP18988" s="61"/>
      <c r="AQ18988" s="61"/>
      <c r="AR18988" s="61"/>
      <c r="AS18988" s="61"/>
      <c r="AT18988" s="61"/>
      <c r="AU18988" s="61"/>
      <c r="AV18988" s="61"/>
      <c r="AW18988" s="61"/>
      <c r="AX18988" s="61"/>
      <c r="AY18988" s="61"/>
      <c r="AZ18988" s="61"/>
      <c r="BA18988" s="61"/>
    </row>
    <row r="18989" spans="39:53" x14ac:dyDescent="0.2">
      <c r="AM18989" s="61"/>
      <c r="AN18989" s="61"/>
      <c r="AO18989" s="171"/>
      <c r="AP18989" s="61"/>
      <c r="AQ18989" s="61"/>
      <c r="AR18989" s="61"/>
      <c r="AS18989" s="61"/>
      <c r="AT18989" s="61"/>
      <c r="AU18989" s="61"/>
      <c r="AV18989" s="61"/>
      <c r="AW18989" s="61"/>
      <c r="AX18989" s="61"/>
      <c r="AY18989" s="61"/>
      <c r="AZ18989" s="61"/>
      <c r="BA18989" s="61"/>
    </row>
    <row r="18990" spans="39:53" x14ac:dyDescent="0.2">
      <c r="AM18990" s="61"/>
      <c r="AN18990" s="61"/>
      <c r="AO18990" s="171"/>
      <c r="AP18990" s="61"/>
      <c r="AQ18990" s="61"/>
      <c r="AR18990" s="61"/>
      <c r="AS18990" s="61"/>
      <c r="AT18990" s="61"/>
      <c r="AU18990" s="61"/>
      <c r="AV18990" s="61"/>
      <c r="AW18990" s="61"/>
      <c r="AX18990" s="61"/>
      <c r="AY18990" s="61"/>
      <c r="AZ18990" s="61"/>
      <c r="BA18990" s="61"/>
    </row>
    <row r="18991" spans="39:53" x14ac:dyDescent="0.2">
      <c r="AM18991" s="61"/>
      <c r="AN18991" s="61"/>
      <c r="AO18991" s="171"/>
      <c r="AP18991" s="61"/>
      <c r="AQ18991" s="61"/>
      <c r="AR18991" s="61"/>
      <c r="AS18991" s="61"/>
      <c r="AT18991" s="61"/>
      <c r="AU18991" s="61"/>
      <c r="AV18991" s="61"/>
      <c r="AW18991" s="61"/>
      <c r="AX18991" s="61"/>
      <c r="AY18991" s="61"/>
      <c r="AZ18991" s="61"/>
      <c r="BA18991" s="61"/>
    </row>
    <row r="18992" spans="39:53" x14ac:dyDescent="0.2">
      <c r="AM18992" s="61"/>
      <c r="AN18992" s="61"/>
      <c r="AO18992" s="171"/>
      <c r="AP18992" s="61"/>
      <c r="AQ18992" s="61"/>
      <c r="AR18992" s="61"/>
      <c r="AS18992" s="61"/>
      <c r="AT18992" s="61"/>
      <c r="AU18992" s="61"/>
      <c r="AV18992" s="61"/>
      <c r="AW18992" s="61"/>
      <c r="AX18992" s="61"/>
      <c r="AY18992" s="61"/>
      <c r="AZ18992" s="61"/>
      <c r="BA18992" s="61"/>
    </row>
    <row r="18993" spans="39:53" x14ac:dyDescent="0.2">
      <c r="AM18993" s="61"/>
      <c r="AN18993" s="61"/>
      <c r="AO18993" s="171"/>
      <c r="AP18993" s="61"/>
      <c r="AQ18993" s="61"/>
      <c r="AR18993" s="61"/>
      <c r="AS18993" s="61"/>
      <c r="AT18993" s="61"/>
      <c r="AU18993" s="61"/>
      <c r="AV18993" s="61"/>
      <c r="AW18993" s="61"/>
      <c r="AX18993" s="61"/>
      <c r="AY18993" s="61"/>
      <c r="AZ18993" s="61"/>
      <c r="BA18993" s="61"/>
    </row>
    <row r="18994" spans="39:53" x14ac:dyDescent="0.2">
      <c r="AM18994" s="61"/>
      <c r="AN18994" s="61"/>
      <c r="AO18994" s="171"/>
      <c r="AP18994" s="61"/>
      <c r="AQ18994" s="61"/>
      <c r="AR18994" s="61"/>
      <c r="AS18994" s="61"/>
      <c r="AT18994" s="61"/>
      <c r="AU18994" s="61"/>
      <c r="AV18994" s="61"/>
      <c r="AW18994" s="61"/>
      <c r="AX18994" s="61"/>
      <c r="AY18994" s="61"/>
      <c r="AZ18994" s="61"/>
      <c r="BA18994" s="61"/>
    </row>
    <row r="18995" spans="39:53" x14ac:dyDescent="0.2">
      <c r="AM18995" s="61"/>
      <c r="AN18995" s="61"/>
      <c r="AO18995" s="171"/>
      <c r="AP18995" s="61"/>
      <c r="AQ18995" s="61"/>
      <c r="AR18995" s="61"/>
      <c r="AS18995" s="61"/>
      <c r="AT18995" s="61"/>
      <c r="AU18995" s="61"/>
      <c r="AV18995" s="61"/>
      <c r="AW18995" s="61"/>
      <c r="AX18995" s="61"/>
      <c r="AY18995" s="61"/>
      <c r="AZ18995" s="61"/>
      <c r="BA18995" s="61"/>
    </row>
    <row r="18996" spans="39:53" x14ac:dyDescent="0.2">
      <c r="AM18996" s="61"/>
      <c r="AN18996" s="61"/>
      <c r="AO18996" s="171"/>
      <c r="AP18996" s="61"/>
      <c r="AQ18996" s="61"/>
      <c r="AR18996" s="61"/>
      <c r="AS18996" s="61"/>
      <c r="AT18996" s="61"/>
      <c r="AU18996" s="61"/>
      <c r="AV18996" s="61"/>
      <c r="AW18996" s="61"/>
      <c r="AX18996" s="61"/>
      <c r="AY18996" s="61"/>
      <c r="AZ18996" s="61"/>
      <c r="BA18996" s="61"/>
    </row>
    <row r="18997" spans="39:53" x14ac:dyDescent="0.2">
      <c r="AM18997" s="61"/>
      <c r="AN18997" s="61"/>
      <c r="AO18997" s="171"/>
      <c r="AP18997" s="61"/>
      <c r="AQ18997" s="61"/>
      <c r="AR18997" s="61"/>
      <c r="AS18997" s="61"/>
      <c r="AT18997" s="61"/>
      <c r="AU18997" s="61"/>
      <c r="AV18997" s="61"/>
      <c r="AW18997" s="61"/>
      <c r="AX18997" s="61"/>
      <c r="AY18997" s="61"/>
      <c r="AZ18997" s="61"/>
      <c r="BA18997" s="61"/>
    </row>
    <row r="18998" spans="39:53" x14ac:dyDescent="0.2">
      <c r="AM18998" s="61"/>
      <c r="AN18998" s="61"/>
      <c r="AO18998" s="171"/>
      <c r="AP18998" s="61"/>
      <c r="AQ18998" s="61"/>
      <c r="AR18998" s="61"/>
      <c r="AS18998" s="61"/>
      <c r="AT18998" s="61"/>
      <c r="AU18998" s="61"/>
      <c r="AV18998" s="61"/>
      <c r="AW18998" s="61"/>
      <c r="AX18998" s="61"/>
      <c r="AY18998" s="61"/>
      <c r="AZ18998" s="61"/>
      <c r="BA18998" s="61"/>
    </row>
    <row r="18999" spans="39:53" x14ac:dyDescent="0.2">
      <c r="AM18999" s="61"/>
      <c r="AN18999" s="61"/>
      <c r="AO18999" s="171"/>
      <c r="AP18999" s="61"/>
      <c r="AQ18999" s="61"/>
      <c r="AR18999" s="61"/>
      <c r="AS18999" s="61"/>
      <c r="AT18999" s="61"/>
      <c r="AU18999" s="61"/>
      <c r="AV18999" s="61"/>
      <c r="AW18999" s="61"/>
      <c r="AX18999" s="61"/>
      <c r="AY18999" s="61"/>
      <c r="AZ18999" s="61"/>
      <c r="BA18999" s="61"/>
    </row>
    <row r="19000" spans="39:53" x14ac:dyDescent="0.2">
      <c r="AM19000" s="61"/>
      <c r="AN19000" s="61"/>
      <c r="AO19000" s="171"/>
      <c r="AP19000" s="61"/>
      <c r="AQ19000" s="61"/>
      <c r="AR19000" s="61"/>
      <c r="AS19000" s="61"/>
      <c r="AT19000" s="61"/>
      <c r="AU19000" s="61"/>
      <c r="AV19000" s="61"/>
      <c r="AW19000" s="61"/>
      <c r="AX19000" s="61"/>
      <c r="AY19000" s="61"/>
      <c r="AZ19000" s="61"/>
      <c r="BA19000" s="61"/>
    </row>
    <row r="19001" spans="39:53" x14ac:dyDescent="0.2">
      <c r="AM19001" s="61"/>
      <c r="AN19001" s="61"/>
      <c r="AO19001" s="171"/>
      <c r="AP19001" s="61"/>
      <c r="AQ19001" s="61"/>
      <c r="AR19001" s="61"/>
      <c r="AS19001" s="61"/>
      <c r="AT19001" s="61"/>
      <c r="AU19001" s="61"/>
      <c r="AV19001" s="61"/>
      <c r="AW19001" s="61"/>
      <c r="AX19001" s="61"/>
      <c r="AY19001" s="61"/>
      <c r="AZ19001" s="61"/>
      <c r="BA19001" s="61"/>
    </row>
    <row r="19002" spans="39:53" x14ac:dyDescent="0.2">
      <c r="AM19002" s="61"/>
      <c r="AN19002" s="61"/>
      <c r="AO19002" s="171"/>
      <c r="AP19002" s="61"/>
      <c r="AQ19002" s="61"/>
      <c r="AR19002" s="61"/>
      <c r="AS19002" s="61"/>
      <c r="AT19002" s="61"/>
      <c r="AU19002" s="61"/>
      <c r="AV19002" s="61"/>
      <c r="AW19002" s="61"/>
      <c r="AX19002" s="61"/>
      <c r="AY19002" s="61"/>
      <c r="AZ19002" s="61"/>
      <c r="BA19002" s="61"/>
    </row>
    <row r="19003" spans="39:53" x14ac:dyDescent="0.2">
      <c r="AM19003" s="61"/>
      <c r="AN19003" s="61"/>
      <c r="AO19003" s="171"/>
      <c r="AP19003" s="61"/>
      <c r="AQ19003" s="61"/>
      <c r="AR19003" s="61"/>
      <c r="AS19003" s="61"/>
      <c r="AT19003" s="61"/>
      <c r="AU19003" s="61"/>
      <c r="AV19003" s="61"/>
      <c r="AW19003" s="61"/>
      <c r="AX19003" s="61"/>
      <c r="AY19003" s="61"/>
      <c r="AZ19003" s="61"/>
      <c r="BA19003" s="61"/>
    </row>
    <row r="19004" spans="39:53" x14ac:dyDescent="0.2">
      <c r="AM19004" s="61"/>
      <c r="AN19004" s="61"/>
      <c r="AO19004" s="171"/>
      <c r="AP19004" s="61"/>
      <c r="AQ19004" s="61"/>
      <c r="AR19004" s="61"/>
      <c r="AS19004" s="61"/>
      <c r="AT19004" s="61"/>
      <c r="AU19004" s="61"/>
      <c r="AV19004" s="61"/>
      <c r="AW19004" s="61"/>
      <c r="AX19004" s="61"/>
      <c r="AY19004" s="61"/>
      <c r="AZ19004" s="61"/>
      <c r="BA19004" s="61"/>
    </row>
    <row r="19005" spans="39:53" x14ac:dyDescent="0.2">
      <c r="AM19005" s="61"/>
      <c r="AN19005" s="61"/>
      <c r="AO19005" s="171"/>
      <c r="AP19005" s="61"/>
      <c r="AQ19005" s="61"/>
      <c r="AR19005" s="61"/>
      <c r="AS19005" s="61"/>
      <c r="AT19005" s="61"/>
      <c r="AU19005" s="61"/>
      <c r="AV19005" s="61"/>
      <c r="AW19005" s="61"/>
      <c r="AX19005" s="61"/>
      <c r="AY19005" s="61"/>
      <c r="AZ19005" s="61"/>
      <c r="BA19005" s="61"/>
    </row>
    <row r="19006" spans="39:53" x14ac:dyDescent="0.2">
      <c r="AM19006" s="61"/>
      <c r="AN19006" s="61"/>
      <c r="AO19006" s="171"/>
      <c r="AP19006" s="61"/>
      <c r="AQ19006" s="61"/>
      <c r="AR19006" s="61"/>
      <c r="AS19006" s="61"/>
      <c r="AT19006" s="61"/>
      <c r="AU19006" s="61"/>
      <c r="AV19006" s="61"/>
      <c r="AW19006" s="61"/>
      <c r="AX19006" s="61"/>
      <c r="AY19006" s="61"/>
      <c r="AZ19006" s="61"/>
      <c r="BA19006" s="61"/>
    </row>
    <row r="19007" spans="39:53" x14ac:dyDescent="0.2">
      <c r="AM19007" s="61"/>
      <c r="AN19007" s="61"/>
      <c r="AO19007" s="171"/>
      <c r="AP19007" s="61"/>
      <c r="AQ19007" s="61"/>
      <c r="AR19007" s="61"/>
      <c r="AS19007" s="61"/>
      <c r="AT19007" s="61"/>
      <c r="AU19007" s="61"/>
      <c r="AV19007" s="61"/>
      <c r="AW19007" s="61"/>
      <c r="AX19007" s="61"/>
      <c r="AY19007" s="61"/>
      <c r="AZ19007" s="61"/>
      <c r="BA19007" s="61"/>
    </row>
    <row r="19008" spans="39:53" x14ac:dyDescent="0.2">
      <c r="AM19008" s="61"/>
      <c r="AN19008" s="61"/>
      <c r="AO19008" s="171"/>
      <c r="AP19008" s="61"/>
      <c r="AQ19008" s="61"/>
      <c r="AR19008" s="61"/>
      <c r="AS19008" s="61"/>
      <c r="AT19008" s="61"/>
      <c r="AU19008" s="61"/>
      <c r="AV19008" s="61"/>
      <c r="AW19008" s="61"/>
      <c r="AX19008" s="61"/>
      <c r="AY19008" s="61"/>
      <c r="AZ19008" s="61"/>
      <c r="BA19008" s="61"/>
    </row>
    <row r="19009" spans="39:53" x14ac:dyDescent="0.2">
      <c r="AM19009" s="61"/>
      <c r="AN19009" s="61"/>
      <c r="AO19009" s="171"/>
      <c r="AP19009" s="61"/>
      <c r="AQ19009" s="61"/>
      <c r="AR19009" s="61"/>
      <c r="AS19009" s="61"/>
      <c r="AT19009" s="61"/>
      <c r="AU19009" s="61"/>
      <c r="AV19009" s="61"/>
      <c r="AW19009" s="61"/>
      <c r="AX19009" s="61"/>
      <c r="AY19009" s="61"/>
      <c r="AZ19009" s="61"/>
      <c r="BA19009" s="61"/>
    </row>
    <row r="19010" spans="39:53" x14ac:dyDescent="0.2">
      <c r="AM19010" s="61"/>
      <c r="AN19010" s="61"/>
      <c r="AO19010" s="171"/>
      <c r="AP19010" s="61"/>
      <c r="AQ19010" s="61"/>
      <c r="AR19010" s="61"/>
      <c r="AS19010" s="61"/>
      <c r="AT19010" s="61"/>
      <c r="AU19010" s="61"/>
      <c r="AV19010" s="61"/>
      <c r="AW19010" s="61"/>
      <c r="AX19010" s="61"/>
      <c r="AY19010" s="61"/>
      <c r="AZ19010" s="61"/>
      <c r="BA19010" s="61"/>
    </row>
    <row r="19011" spans="39:53" x14ac:dyDescent="0.2">
      <c r="AM19011" s="61"/>
      <c r="AN19011" s="61"/>
      <c r="AO19011" s="171"/>
      <c r="AP19011" s="61"/>
      <c r="AQ19011" s="61"/>
      <c r="AR19011" s="61"/>
      <c r="AS19011" s="61"/>
      <c r="AT19011" s="61"/>
      <c r="AU19011" s="61"/>
      <c r="AV19011" s="61"/>
      <c r="AW19011" s="61"/>
      <c r="AX19011" s="61"/>
      <c r="AY19011" s="61"/>
      <c r="AZ19011" s="61"/>
      <c r="BA19011" s="61"/>
    </row>
    <row r="19012" spans="39:53" x14ac:dyDescent="0.2">
      <c r="AM19012" s="61"/>
      <c r="AN19012" s="61"/>
      <c r="AO19012" s="171"/>
      <c r="AP19012" s="61"/>
      <c r="AQ19012" s="61"/>
      <c r="AR19012" s="61"/>
      <c r="AS19012" s="61"/>
      <c r="AT19012" s="61"/>
      <c r="AU19012" s="61"/>
      <c r="AV19012" s="61"/>
      <c r="AW19012" s="61"/>
      <c r="AX19012" s="61"/>
      <c r="AY19012" s="61"/>
      <c r="AZ19012" s="61"/>
      <c r="BA19012" s="61"/>
    </row>
    <row r="19013" spans="39:53" x14ac:dyDescent="0.2">
      <c r="AM19013" s="61"/>
      <c r="AN19013" s="61"/>
      <c r="AO19013" s="171"/>
      <c r="AP19013" s="61"/>
      <c r="AQ19013" s="61"/>
      <c r="AR19013" s="61"/>
      <c r="AS19013" s="61"/>
      <c r="AT19013" s="61"/>
      <c r="AU19013" s="61"/>
      <c r="AV19013" s="61"/>
      <c r="AW19013" s="61"/>
      <c r="AX19013" s="61"/>
      <c r="AY19013" s="61"/>
      <c r="AZ19013" s="61"/>
      <c r="BA19013" s="61"/>
    </row>
    <row r="19014" spans="39:53" x14ac:dyDescent="0.2">
      <c r="AM19014" s="61"/>
      <c r="AN19014" s="61"/>
      <c r="AO19014" s="171"/>
      <c r="AP19014" s="61"/>
      <c r="AQ19014" s="61"/>
      <c r="AR19014" s="61"/>
      <c r="AS19014" s="61"/>
      <c r="AT19014" s="61"/>
      <c r="AU19014" s="61"/>
      <c r="AV19014" s="61"/>
      <c r="AW19014" s="61"/>
      <c r="AX19014" s="61"/>
      <c r="AY19014" s="61"/>
      <c r="AZ19014" s="61"/>
      <c r="BA19014" s="61"/>
    </row>
    <row r="19015" spans="39:53" x14ac:dyDescent="0.2">
      <c r="AM19015" s="61"/>
      <c r="AN19015" s="61"/>
      <c r="AO19015" s="171"/>
      <c r="AP19015" s="61"/>
      <c r="AQ19015" s="61"/>
      <c r="AR19015" s="61"/>
      <c r="AS19015" s="61"/>
      <c r="AT19015" s="61"/>
      <c r="AU19015" s="61"/>
      <c r="AV19015" s="61"/>
      <c r="AW19015" s="61"/>
      <c r="AX19015" s="61"/>
      <c r="AY19015" s="61"/>
      <c r="AZ19015" s="61"/>
      <c r="BA19015" s="61"/>
    </row>
    <row r="19016" spans="39:53" x14ac:dyDescent="0.2">
      <c r="AM19016" s="61"/>
      <c r="AN19016" s="61"/>
      <c r="AO19016" s="171"/>
      <c r="AP19016" s="61"/>
      <c r="AQ19016" s="61"/>
      <c r="AR19016" s="61"/>
      <c r="AS19016" s="61"/>
      <c r="AT19016" s="61"/>
      <c r="AU19016" s="61"/>
      <c r="AV19016" s="61"/>
      <c r="AW19016" s="61"/>
      <c r="AX19016" s="61"/>
      <c r="AY19016" s="61"/>
      <c r="AZ19016" s="61"/>
      <c r="BA19016" s="61"/>
    </row>
    <row r="19017" spans="39:53" x14ac:dyDescent="0.2">
      <c r="AM19017" s="61"/>
      <c r="AN19017" s="61"/>
      <c r="AO19017" s="171"/>
      <c r="AP19017" s="61"/>
      <c r="AQ19017" s="61"/>
      <c r="AR19017" s="61"/>
      <c r="AS19017" s="61"/>
      <c r="AT19017" s="61"/>
      <c r="AU19017" s="61"/>
      <c r="AV19017" s="61"/>
      <c r="AW19017" s="61"/>
      <c r="AX19017" s="61"/>
      <c r="AY19017" s="61"/>
      <c r="AZ19017" s="61"/>
      <c r="BA19017" s="61"/>
    </row>
    <row r="19018" spans="39:53" x14ac:dyDescent="0.2">
      <c r="AM19018" s="61"/>
      <c r="AN19018" s="61"/>
      <c r="AO19018" s="171"/>
      <c r="AP19018" s="61"/>
      <c r="AQ19018" s="61"/>
      <c r="AR19018" s="61"/>
      <c r="AS19018" s="61"/>
      <c r="AT19018" s="61"/>
      <c r="AU19018" s="61"/>
      <c r="AV19018" s="61"/>
      <c r="AW19018" s="61"/>
      <c r="AX19018" s="61"/>
      <c r="AY19018" s="61"/>
      <c r="AZ19018" s="61"/>
      <c r="BA19018" s="61"/>
    </row>
    <row r="19019" spans="39:53" x14ac:dyDescent="0.2">
      <c r="AM19019" s="61"/>
      <c r="AN19019" s="61"/>
      <c r="AO19019" s="171"/>
      <c r="AP19019" s="61"/>
      <c r="AQ19019" s="61"/>
      <c r="AR19019" s="61"/>
      <c r="AS19019" s="61"/>
      <c r="AT19019" s="61"/>
      <c r="AU19019" s="61"/>
      <c r="AV19019" s="61"/>
      <c r="AW19019" s="61"/>
      <c r="AX19019" s="61"/>
      <c r="AY19019" s="61"/>
      <c r="AZ19019" s="61"/>
      <c r="BA19019" s="61"/>
    </row>
    <row r="19020" spans="39:53" x14ac:dyDescent="0.2">
      <c r="AM19020" s="61"/>
      <c r="AN19020" s="61"/>
      <c r="AO19020" s="171"/>
      <c r="AP19020" s="61"/>
      <c r="AQ19020" s="61"/>
      <c r="AR19020" s="61"/>
      <c r="AS19020" s="61"/>
      <c r="AT19020" s="61"/>
      <c r="AU19020" s="61"/>
      <c r="AV19020" s="61"/>
      <c r="AW19020" s="61"/>
      <c r="AX19020" s="61"/>
      <c r="AY19020" s="61"/>
      <c r="AZ19020" s="61"/>
      <c r="BA19020" s="61"/>
    </row>
    <row r="19021" spans="39:53" x14ac:dyDescent="0.2">
      <c r="AM19021" s="61"/>
      <c r="AN19021" s="61"/>
      <c r="AO19021" s="171"/>
      <c r="AP19021" s="61"/>
      <c r="AQ19021" s="61"/>
      <c r="AR19021" s="61"/>
      <c r="AS19021" s="61"/>
      <c r="AT19021" s="61"/>
      <c r="AU19021" s="61"/>
      <c r="AV19021" s="61"/>
      <c r="AW19021" s="61"/>
      <c r="AX19021" s="61"/>
      <c r="AY19021" s="61"/>
      <c r="AZ19021" s="61"/>
      <c r="BA19021" s="61"/>
    </row>
    <row r="19022" spans="39:53" x14ac:dyDescent="0.2">
      <c r="AM19022" s="61"/>
      <c r="AN19022" s="61"/>
      <c r="AO19022" s="171"/>
      <c r="AP19022" s="61"/>
      <c r="AQ19022" s="61"/>
      <c r="AR19022" s="61"/>
      <c r="AS19022" s="61"/>
      <c r="AT19022" s="61"/>
      <c r="AU19022" s="61"/>
      <c r="AV19022" s="61"/>
      <c r="AW19022" s="61"/>
      <c r="AX19022" s="61"/>
      <c r="AY19022" s="61"/>
      <c r="AZ19022" s="61"/>
      <c r="BA19022" s="61"/>
    </row>
    <row r="19023" spans="39:53" x14ac:dyDescent="0.2">
      <c r="AM19023" s="61"/>
      <c r="AN19023" s="61"/>
      <c r="AO19023" s="171"/>
      <c r="AP19023" s="61"/>
      <c r="AQ19023" s="61"/>
      <c r="AR19023" s="61"/>
      <c r="AS19023" s="61"/>
      <c r="AT19023" s="61"/>
      <c r="AU19023" s="61"/>
      <c r="AV19023" s="61"/>
      <c r="AW19023" s="61"/>
      <c r="AX19023" s="61"/>
      <c r="AY19023" s="61"/>
      <c r="AZ19023" s="61"/>
      <c r="BA19023" s="61"/>
    </row>
    <row r="19024" spans="39:53" x14ac:dyDescent="0.2">
      <c r="AM19024" s="61"/>
      <c r="AN19024" s="61"/>
      <c r="AO19024" s="171"/>
      <c r="AP19024" s="61"/>
      <c r="AQ19024" s="61"/>
      <c r="AR19024" s="61"/>
      <c r="AS19024" s="61"/>
      <c r="AT19024" s="61"/>
      <c r="AU19024" s="61"/>
      <c r="AV19024" s="61"/>
      <c r="AW19024" s="61"/>
      <c r="AX19024" s="61"/>
      <c r="AY19024" s="61"/>
      <c r="AZ19024" s="61"/>
      <c r="BA19024" s="61"/>
    </row>
    <row r="19025" spans="39:53" x14ac:dyDescent="0.2">
      <c r="AM19025" s="61"/>
      <c r="AN19025" s="61"/>
      <c r="AO19025" s="171"/>
      <c r="AP19025" s="61"/>
      <c r="AQ19025" s="61"/>
      <c r="AR19025" s="61"/>
      <c r="AS19025" s="61"/>
      <c r="AT19025" s="61"/>
      <c r="AU19025" s="61"/>
      <c r="AV19025" s="61"/>
      <c r="AW19025" s="61"/>
      <c r="AX19025" s="61"/>
      <c r="AY19025" s="61"/>
      <c r="AZ19025" s="61"/>
      <c r="BA19025" s="61"/>
    </row>
    <row r="19026" spans="39:53" x14ac:dyDescent="0.2">
      <c r="AM19026" s="61"/>
      <c r="AN19026" s="61"/>
      <c r="AO19026" s="171"/>
      <c r="AP19026" s="61"/>
      <c r="AQ19026" s="61"/>
      <c r="AR19026" s="61"/>
      <c r="AS19026" s="61"/>
      <c r="AT19026" s="61"/>
      <c r="AU19026" s="61"/>
      <c r="AV19026" s="61"/>
      <c r="AW19026" s="61"/>
      <c r="AX19026" s="61"/>
      <c r="AY19026" s="61"/>
      <c r="AZ19026" s="61"/>
      <c r="BA19026" s="61"/>
    </row>
    <row r="19027" spans="39:53" x14ac:dyDescent="0.2">
      <c r="AM19027" s="61"/>
      <c r="AN19027" s="61"/>
      <c r="AO19027" s="171"/>
      <c r="AP19027" s="61"/>
      <c r="AQ19027" s="61"/>
      <c r="AR19027" s="61"/>
      <c r="AS19027" s="61"/>
      <c r="AT19027" s="61"/>
      <c r="AU19027" s="61"/>
      <c r="AV19027" s="61"/>
      <c r="AW19027" s="61"/>
      <c r="AX19027" s="61"/>
      <c r="AY19027" s="61"/>
      <c r="AZ19027" s="61"/>
      <c r="BA19027" s="61"/>
    </row>
    <row r="19028" spans="39:53" x14ac:dyDescent="0.2">
      <c r="AM19028" s="61"/>
      <c r="AN19028" s="61"/>
      <c r="AO19028" s="171"/>
      <c r="AP19028" s="61"/>
      <c r="AQ19028" s="61"/>
      <c r="AR19028" s="61"/>
      <c r="AS19028" s="61"/>
      <c r="AT19028" s="61"/>
      <c r="AU19028" s="61"/>
      <c r="AV19028" s="61"/>
      <c r="AW19028" s="61"/>
      <c r="AX19028" s="61"/>
      <c r="AY19028" s="61"/>
      <c r="AZ19028" s="61"/>
      <c r="BA19028" s="61"/>
    </row>
    <row r="19029" spans="39:53" x14ac:dyDescent="0.2">
      <c r="AM19029" s="61"/>
      <c r="AN19029" s="61"/>
      <c r="AO19029" s="171"/>
      <c r="AP19029" s="61"/>
      <c r="AQ19029" s="61"/>
      <c r="AR19029" s="61"/>
      <c r="AS19029" s="61"/>
      <c r="AT19029" s="61"/>
      <c r="AU19029" s="61"/>
      <c r="AV19029" s="61"/>
      <c r="AW19029" s="61"/>
      <c r="AX19029" s="61"/>
      <c r="AY19029" s="61"/>
      <c r="AZ19029" s="61"/>
      <c r="BA19029" s="61"/>
    </row>
    <row r="19030" spans="39:53" x14ac:dyDescent="0.2">
      <c r="AM19030" s="61"/>
      <c r="AN19030" s="61"/>
      <c r="AO19030" s="171"/>
      <c r="AP19030" s="61"/>
      <c r="AQ19030" s="61"/>
      <c r="AR19030" s="61"/>
      <c r="AS19030" s="61"/>
      <c r="AT19030" s="61"/>
      <c r="AU19030" s="61"/>
      <c r="AV19030" s="61"/>
      <c r="AW19030" s="61"/>
      <c r="AX19030" s="61"/>
      <c r="AY19030" s="61"/>
      <c r="AZ19030" s="61"/>
      <c r="BA19030" s="61"/>
    </row>
    <row r="19031" spans="39:53" x14ac:dyDescent="0.2">
      <c r="AM19031" s="61"/>
      <c r="AN19031" s="61"/>
      <c r="AO19031" s="171"/>
      <c r="AP19031" s="61"/>
      <c r="AQ19031" s="61"/>
      <c r="AR19031" s="61"/>
      <c r="AS19031" s="61"/>
      <c r="AT19031" s="61"/>
      <c r="AU19031" s="61"/>
      <c r="AV19031" s="61"/>
      <c r="AW19031" s="61"/>
      <c r="AX19031" s="61"/>
      <c r="AY19031" s="61"/>
      <c r="AZ19031" s="61"/>
      <c r="BA19031" s="61"/>
    </row>
    <row r="19032" spans="39:53" x14ac:dyDescent="0.2">
      <c r="AM19032" s="61"/>
      <c r="AN19032" s="61"/>
      <c r="AO19032" s="171"/>
      <c r="AP19032" s="61"/>
      <c r="AQ19032" s="61"/>
      <c r="AR19032" s="61"/>
      <c r="AS19032" s="61"/>
      <c r="AT19032" s="61"/>
      <c r="AU19032" s="61"/>
      <c r="AV19032" s="61"/>
      <c r="AW19032" s="61"/>
      <c r="AX19032" s="61"/>
      <c r="AY19032" s="61"/>
      <c r="AZ19032" s="61"/>
      <c r="BA19032" s="61"/>
    </row>
    <row r="19033" spans="39:53" x14ac:dyDescent="0.2">
      <c r="AM19033" s="61"/>
      <c r="AN19033" s="61"/>
      <c r="AO19033" s="171"/>
      <c r="AP19033" s="61"/>
      <c r="AQ19033" s="61"/>
      <c r="AR19033" s="61"/>
      <c r="AS19033" s="61"/>
      <c r="AT19033" s="61"/>
      <c r="AU19033" s="61"/>
      <c r="AV19033" s="61"/>
      <c r="AW19033" s="61"/>
      <c r="AX19033" s="61"/>
      <c r="AY19033" s="61"/>
      <c r="AZ19033" s="61"/>
      <c r="BA19033" s="61"/>
    </row>
    <row r="19034" spans="39:53" x14ac:dyDescent="0.2">
      <c r="AM19034" s="61"/>
      <c r="AN19034" s="61"/>
      <c r="AO19034" s="171"/>
      <c r="AP19034" s="61"/>
      <c r="AQ19034" s="61"/>
      <c r="AR19034" s="61"/>
      <c r="AS19034" s="61"/>
      <c r="AT19034" s="61"/>
      <c r="AU19034" s="61"/>
      <c r="AV19034" s="61"/>
      <c r="AW19034" s="61"/>
      <c r="AX19034" s="61"/>
      <c r="AY19034" s="61"/>
      <c r="AZ19034" s="61"/>
      <c r="BA19034" s="61"/>
    </row>
    <row r="19035" spans="39:53" x14ac:dyDescent="0.2">
      <c r="AM19035" s="61"/>
      <c r="AN19035" s="61"/>
      <c r="AO19035" s="171"/>
      <c r="AP19035" s="61"/>
      <c r="AQ19035" s="61"/>
      <c r="AR19035" s="61"/>
      <c r="AS19035" s="61"/>
      <c r="AT19035" s="61"/>
      <c r="AU19035" s="61"/>
      <c r="AV19035" s="61"/>
      <c r="AW19035" s="61"/>
      <c r="AX19035" s="61"/>
      <c r="AY19035" s="61"/>
      <c r="AZ19035" s="61"/>
      <c r="BA19035" s="61"/>
    </row>
    <row r="19036" spans="39:53" x14ac:dyDescent="0.2">
      <c r="AM19036" s="61"/>
      <c r="AN19036" s="61"/>
      <c r="AO19036" s="171"/>
      <c r="AP19036" s="61"/>
      <c r="AQ19036" s="61"/>
      <c r="AR19036" s="61"/>
      <c r="AS19036" s="61"/>
      <c r="AT19036" s="61"/>
      <c r="AU19036" s="61"/>
      <c r="AV19036" s="61"/>
      <c r="AW19036" s="61"/>
      <c r="AX19036" s="61"/>
      <c r="AY19036" s="61"/>
      <c r="AZ19036" s="61"/>
      <c r="BA19036" s="61"/>
    </row>
    <row r="19037" spans="39:53" x14ac:dyDescent="0.2">
      <c r="AM19037" s="61"/>
      <c r="AN19037" s="61"/>
      <c r="AO19037" s="171"/>
      <c r="AP19037" s="61"/>
      <c r="AQ19037" s="61"/>
      <c r="AR19037" s="61"/>
      <c r="AS19037" s="61"/>
      <c r="AT19037" s="61"/>
      <c r="AU19037" s="61"/>
      <c r="AV19037" s="61"/>
      <c r="AW19037" s="61"/>
      <c r="AX19037" s="61"/>
      <c r="AY19037" s="61"/>
      <c r="AZ19037" s="61"/>
      <c r="BA19037" s="61"/>
    </row>
    <row r="19038" spans="39:53" x14ac:dyDescent="0.2">
      <c r="AM19038" s="61"/>
      <c r="AN19038" s="61"/>
      <c r="AO19038" s="171"/>
      <c r="AP19038" s="61"/>
      <c r="AQ19038" s="61"/>
      <c r="AR19038" s="61"/>
      <c r="AS19038" s="61"/>
      <c r="AT19038" s="61"/>
      <c r="AU19038" s="61"/>
      <c r="AV19038" s="61"/>
      <c r="AW19038" s="61"/>
      <c r="AX19038" s="61"/>
      <c r="AY19038" s="61"/>
      <c r="AZ19038" s="61"/>
      <c r="BA19038" s="61"/>
    </row>
    <row r="19039" spans="39:53" x14ac:dyDescent="0.2">
      <c r="AM19039" s="61"/>
      <c r="AN19039" s="61"/>
      <c r="AO19039" s="171"/>
      <c r="AP19039" s="61"/>
      <c r="AQ19039" s="61"/>
      <c r="AR19039" s="61"/>
      <c r="AS19039" s="61"/>
      <c r="AT19039" s="61"/>
      <c r="AU19039" s="61"/>
      <c r="AV19039" s="61"/>
      <c r="AW19039" s="61"/>
      <c r="AX19039" s="61"/>
      <c r="AY19039" s="61"/>
      <c r="AZ19039" s="61"/>
      <c r="BA19039" s="61"/>
    </row>
    <row r="19040" spans="39:53" x14ac:dyDescent="0.2">
      <c r="AM19040" s="61"/>
      <c r="AN19040" s="61"/>
      <c r="AO19040" s="171"/>
      <c r="AP19040" s="61"/>
      <c r="AQ19040" s="61"/>
      <c r="AR19040" s="61"/>
      <c r="AS19040" s="61"/>
      <c r="AT19040" s="61"/>
      <c r="AU19040" s="61"/>
      <c r="AV19040" s="61"/>
      <c r="AW19040" s="61"/>
      <c r="AX19040" s="61"/>
      <c r="AY19040" s="61"/>
      <c r="AZ19040" s="61"/>
      <c r="BA19040" s="61"/>
    </row>
    <row r="19041" spans="39:53" x14ac:dyDescent="0.2">
      <c r="AM19041" s="61"/>
      <c r="AN19041" s="61"/>
      <c r="AO19041" s="171"/>
      <c r="AP19041" s="61"/>
      <c r="AQ19041" s="61"/>
      <c r="AR19041" s="61"/>
      <c r="AS19041" s="61"/>
      <c r="AT19041" s="61"/>
      <c r="AU19041" s="61"/>
      <c r="AV19041" s="61"/>
      <c r="AW19041" s="61"/>
      <c r="AX19041" s="61"/>
      <c r="AY19041" s="61"/>
      <c r="AZ19041" s="61"/>
      <c r="BA19041" s="61"/>
    </row>
    <row r="19042" spans="39:53" x14ac:dyDescent="0.2">
      <c r="AM19042" s="61"/>
      <c r="AN19042" s="61"/>
      <c r="AO19042" s="171"/>
      <c r="AP19042" s="61"/>
      <c r="AQ19042" s="61"/>
      <c r="AR19042" s="61"/>
      <c r="AS19042" s="61"/>
      <c r="AT19042" s="61"/>
      <c r="AU19042" s="61"/>
      <c r="AV19042" s="61"/>
      <c r="AW19042" s="61"/>
      <c r="AX19042" s="61"/>
      <c r="AY19042" s="61"/>
      <c r="AZ19042" s="61"/>
      <c r="BA19042" s="61"/>
    </row>
    <row r="19043" spans="39:53" x14ac:dyDescent="0.2">
      <c r="AM19043" s="61"/>
      <c r="AN19043" s="61"/>
      <c r="AO19043" s="171"/>
      <c r="AP19043" s="61"/>
      <c r="AQ19043" s="61"/>
      <c r="AR19043" s="61"/>
      <c r="AS19043" s="61"/>
      <c r="AT19043" s="61"/>
      <c r="AU19043" s="61"/>
      <c r="AV19043" s="61"/>
      <c r="AW19043" s="61"/>
      <c r="AX19043" s="61"/>
      <c r="AY19043" s="61"/>
      <c r="AZ19043" s="61"/>
      <c r="BA19043" s="61"/>
    </row>
    <row r="19044" spans="39:53" x14ac:dyDescent="0.2">
      <c r="AM19044" s="61"/>
      <c r="AN19044" s="61"/>
      <c r="AO19044" s="171"/>
      <c r="AP19044" s="61"/>
      <c r="AQ19044" s="61"/>
      <c r="AR19044" s="61"/>
      <c r="AS19044" s="61"/>
      <c r="AT19044" s="61"/>
      <c r="AU19044" s="61"/>
      <c r="AV19044" s="61"/>
      <c r="AW19044" s="61"/>
      <c r="AX19044" s="61"/>
      <c r="AY19044" s="61"/>
      <c r="AZ19044" s="61"/>
      <c r="BA19044" s="61"/>
    </row>
    <row r="19045" spans="39:53" x14ac:dyDescent="0.2">
      <c r="AM19045" s="61"/>
      <c r="AN19045" s="61"/>
      <c r="AO19045" s="171"/>
      <c r="AP19045" s="61"/>
      <c r="AQ19045" s="61"/>
      <c r="AR19045" s="61"/>
      <c r="AS19045" s="61"/>
      <c r="AT19045" s="61"/>
      <c r="AU19045" s="61"/>
      <c r="AV19045" s="61"/>
      <c r="AW19045" s="61"/>
      <c r="AX19045" s="61"/>
      <c r="AY19045" s="61"/>
      <c r="AZ19045" s="61"/>
      <c r="BA19045" s="61"/>
    </row>
    <row r="19046" spans="39:53" x14ac:dyDescent="0.2">
      <c r="AM19046" s="61"/>
      <c r="AN19046" s="61"/>
      <c r="AO19046" s="171"/>
      <c r="AP19046" s="61"/>
      <c r="AQ19046" s="61"/>
      <c r="AR19046" s="61"/>
      <c r="AS19046" s="61"/>
      <c r="AT19046" s="61"/>
      <c r="AU19046" s="61"/>
      <c r="AV19046" s="61"/>
      <c r="AW19046" s="61"/>
      <c r="AX19046" s="61"/>
      <c r="AY19046" s="61"/>
      <c r="AZ19046" s="61"/>
      <c r="BA19046" s="61"/>
    </row>
    <row r="19047" spans="39:53" x14ac:dyDescent="0.2">
      <c r="AM19047" s="61"/>
      <c r="AN19047" s="61"/>
      <c r="AO19047" s="171"/>
      <c r="AP19047" s="61"/>
      <c r="AQ19047" s="61"/>
      <c r="AR19047" s="61"/>
      <c r="AS19047" s="61"/>
      <c r="AT19047" s="61"/>
      <c r="AU19047" s="61"/>
      <c r="AV19047" s="61"/>
      <c r="AW19047" s="61"/>
      <c r="AX19047" s="61"/>
      <c r="AY19047" s="61"/>
      <c r="AZ19047" s="61"/>
      <c r="BA19047" s="61"/>
    </row>
    <row r="19048" spans="39:53" x14ac:dyDescent="0.2">
      <c r="AM19048" s="61"/>
      <c r="AN19048" s="61"/>
      <c r="AO19048" s="171"/>
      <c r="AP19048" s="61"/>
      <c r="AQ19048" s="61"/>
      <c r="AR19048" s="61"/>
      <c r="AS19048" s="61"/>
      <c r="AT19048" s="61"/>
      <c r="AU19048" s="61"/>
      <c r="AV19048" s="61"/>
      <c r="AW19048" s="61"/>
      <c r="AX19048" s="61"/>
      <c r="AY19048" s="61"/>
      <c r="AZ19048" s="61"/>
      <c r="BA19048" s="61"/>
    </row>
    <row r="19049" spans="39:53" x14ac:dyDescent="0.2">
      <c r="AM19049" s="61"/>
      <c r="AN19049" s="61"/>
      <c r="AO19049" s="171"/>
      <c r="AP19049" s="61"/>
      <c r="AQ19049" s="61"/>
      <c r="AR19049" s="61"/>
      <c r="AS19049" s="61"/>
      <c r="AT19049" s="61"/>
      <c r="AU19049" s="61"/>
      <c r="AV19049" s="61"/>
      <c r="AW19049" s="61"/>
      <c r="AX19049" s="61"/>
      <c r="AY19049" s="61"/>
      <c r="AZ19049" s="61"/>
      <c r="BA19049" s="61"/>
    </row>
    <row r="19050" spans="39:53" x14ac:dyDescent="0.2">
      <c r="AM19050" s="61"/>
      <c r="AN19050" s="61"/>
      <c r="AO19050" s="171"/>
      <c r="AP19050" s="61"/>
      <c r="AQ19050" s="61"/>
      <c r="AR19050" s="61"/>
      <c r="AS19050" s="61"/>
      <c r="AT19050" s="61"/>
      <c r="AU19050" s="61"/>
      <c r="AV19050" s="61"/>
      <c r="AW19050" s="61"/>
      <c r="AX19050" s="61"/>
      <c r="AY19050" s="61"/>
      <c r="AZ19050" s="61"/>
      <c r="BA19050" s="61"/>
    </row>
    <row r="19051" spans="39:53" x14ac:dyDescent="0.2">
      <c r="AM19051" s="61"/>
      <c r="AN19051" s="61"/>
      <c r="AO19051" s="171"/>
      <c r="AP19051" s="61"/>
      <c r="AQ19051" s="61"/>
      <c r="AR19051" s="61"/>
      <c r="AS19051" s="61"/>
      <c r="AT19051" s="61"/>
      <c r="AU19051" s="61"/>
      <c r="AV19051" s="61"/>
      <c r="AW19051" s="61"/>
      <c r="AX19051" s="61"/>
      <c r="AY19051" s="61"/>
      <c r="AZ19051" s="61"/>
      <c r="BA19051" s="61"/>
    </row>
    <row r="19052" spans="39:53" x14ac:dyDescent="0.2">
      <c r="AM19052" s="61"/>
      <c r="AN19052" s="61"/>
      <c r="AO19052" s="171"/>
      <c r="AP19052" s="61"/>
      <c r="AQ19052" s="61"/>
      <c r="AR19052" s="61"/>
      <c r="AS19052" s="61"/>
      <c r="AT19052" s="61"/>
      <c r="AU19052" s="61"/>
      <c r="AV19052" s="61"/>
      <c r="AW19052" s="61"/>
      <c r="AX19052" s="61"/>
      <c r="AY19052" s="61"/>
      <c r="AZ19052" s="61"/>
      <c r="BA19052" s="61"/>
    </row>
    <row r="19053" spans="39:53" x14ac:dyDescent="0.2">
      <c r="AM19053" s="61"/>
      <c r="AN19053" s="61"/>
      <c r="AO19053" s="171"/>
      <c r="AP19053" s="61"/>
      <c r="AQ19053" s="61"/>
      <c r="AR19053" s="61"/>
      <c r="AS19053" s="61"/>
      <c r="AT19053" s="61"/>
      <c r="AU19053" s="61"/>
      <c r="AV19053" s="61"/>
      <c r="AW19053" s="61"/>
      <c r="AX19053" s="61"/>
      <c r="AY19053" s="61"/>
      <c r="AZ19053" s="61"/>
      <c r="BA19053" s="61"/>
    </row>
    <row r="19054" spans="39:53" x14ac:dyDescent="0.2">
      <c r="AM19054" s="61"/>
      <c r="AN19054" s="61"/>
      <c r="AO19054" s="171"/>
      <c r="AP19054" s="61"/>
      <c r="AQ19054" s="61"/>
      <c r="AR19054" s="61"/>
      <c r="AS19054" s="61"/>
      <c r="AT19054" s="61"/>
      <c r="AU19054" s="61"/>
      <c r="AV19054" s="61"/>
      <c r="AW19054" s="61"/>
      <c r="AX19054" s="61"/>
      <c r="AY19054" s="61"/>
      <c r="AZ19054" s="61"/>
      <c r="BA19054" s="61"/>
    </row>
    <row r="19055" spans="39:53" x14ac:dyDescent="0.2">
      <c r="AM19055" s="61"/>
      <c r="AN19055" s="61"/>
      <c r="AO19055" s="171"/>
      <c r="AP19055" s="61"/>
      <c r="AQ19055" s="61"/>
      <c r="AR19055" s="61"/>
      <c r="AS19055" s="61"/>
      <c r="AT19055" s="61"/>
      <c r="AU19055" s="61"/>
      <c r="AV19055" s="61"/>
      <c r="AW19055" s="61"/>
      <c r="AX19055" s="61"/>
      <c r="AY19055" s="61"/>
      <c r="AZ19055" s="61"/>
      <c r="BA19055" s="61"/>
    </row>
    <row r="19056" spans="39:53" x14ac:dyDescent="0.2">
      <c r="AM19056" s="61"/>
      <c r="AN19056" s="61"/>
      <c r="AO19056" s="171"/>
      <c r="AP19056" s="61"/>
      <c r="AQ19056" s="61"/>
      <c r="AR19056" s="61"/>
      <c r="AS19056" s="61"/>
      <c r="AT19056" s="61"/>
      <c r="AU19056" s="61"/>
      <c r="AV19056" s="61"/>
      <c r="AW19056" s="61"/>
      <c r="AX19056" s="61"/>
      <c r="AY19056" s="61"/>
      <c r="AZ19056" s="61"/>
      <c r="BA19056" s="61"/>
    </row>
    <row r="19057" spans="39:53" x14ac:dyDescent="0.2">
      <c r="AM19057" s="61"/>
      <c r="AN19057" s="61"/>
      <c r="AO19057" s="171"/>
      <c r="AP19057" s="61"/>
      <c r="AQ19057" s="61"/>
      <c r="AR19057" s="61"/>
      <c r="AS19057" s="61"/>
      <c r="AT19057" s="61"/>
      <c r="AU19057" s="61"/>
      <c r="AV19057" s="61"/>
      <c r="AW19057" s="61"/>
      <c r="AX19057" s="61"/>
      <c r="AY19057" s="61"/>
      <c r="AZ19057" s="61"/>
      <c r="BA19057" s="61"/>
    </row>
    <row r="19058" spans="39:53" x14ac:dyDescent="0.2">
      <c r="AM19058" s="61"/>
      <c r="AN19058" s="61"/>
      <c r="AO19058" s="171"/>
      <c r="AP19058" s="61"/>
      <c r="AQ19058" s="61"/>
      <c r="AR19058" s="61"/>
      <c r="AS19058" s="61"/>
      <c r="AT19058" s="61"/>
      <c r="AU19058" s="61"/>
      <c r="AV19058" s="61"/>
      <c r="AW19058" s="61"/>
      <c r="AX19058" s="61"/>
      <c r="AY19058" s="61"/>
      <c r="AZ19058" s="61"/>
      <c r="BA19058" s="61"/>
    </row>
    <row r="19059" spans="39:53" x14ac:dyDescent="0.2">
      <c r="AM19059" s="61"/>
      <c r="AN19059" s="61"/>
      <c r="AO19059" s="171"/>
      <c r="AP19059" s="61"/>
      <c r="AQ19059" s="61"/>
      <c r="AR19059" s="61"/>
      <c r="AS19059" s="61"/>
      <c r="AT19059" s="61"/>
      <c r="AU19059" s="61"/>
      <c r="AV19059" s="61"/>
      <c r="AW19059" s="61"/>
      <c r="AX19059" s="61"/>
      <c r="AY19059" s="61"/>
      <c r="AZ19059" s="61"/>
      <c r="BA19059" s="61"/>
    </row>
    <row r="19060" spans="39:53" x14ac:dyDescent="0.2">
      <c r="AM19060" s="61"/>
      <c r="AN19060" s="61"/>
      <c r="AO19060" s="171"/>
      <c r="AP19060" s="61"/>
      <c r="AQ19060" s="61"/>
      <c r="AR19060" s="61"/>
      <c r="AS19060" s="61"/>
      <c r="AT19060" s="61"/>
      <c r="AU19060" s="61"/>
      <c r="AV19060" s="61"/>
      <c r="AW19060" s="61"/>
      <c r="AX19060" s="61"/>
      <c r="AY19060" s="61"/>
      <c r="AZ19060" s="61"/>
      <c r="BA19060" s="61"/>
    </row>
    <row r="19061" spans="39:53" x14ac:dyDescent="0.2">
      <c r="AM19061" s="61"/>
      <c r="AN19061" s="61"/>
      <c r="AO19061" s="171"/>
      <c r="AP19061" s="61"/>
      <c r="AQ19061" s="61"/>
      <c r="AR19061" s="61"/>
      <c r="AS19061" s="61"/>
      <c r="AT19061" s="61"/>
      <c r="AU19061" s="61"/>
      <c r="AV19061" s="61"/>
      <c r="AW19061" s="61"/>
      <c r="AX19061" s="61"/>
      <c r="AY19061" s="61"/>
      <c r="AZ19061" s="61"/>
      <c r="BA19061" s="61"/>
    </row>
    <row r="19062" spans="39:53" x14ac:dyDescent="0.2">
      <c r="AM19062" s="61"/>
      <c r="AN19062" s="61"/>
      <c r="AO19062" s="171"/>
      <c r="AP19062" s="61"/>
      <c r="AQ19062" s="61"/>
      <c r="AR19062" s="61"/>
      <c r="AS19062" s="61"/>
      <c r="AT19062" s="61"/>
      <c r="AU19062" s="61"/>
      <c r="AV19062" s="61"/>
      <c r="AW19062" s="61"/>
      <c r="AX19062" s="61"/>
      <c r="AY19062" s="61"/>
      <c r="AZ19062" s="61"/>
      <c r="BA19062" s="61"/>
    </row>
    <row r="19063" spans="39:53" x14ac:dyDescent="0.2">
      <c r="AM19063" s="61"/>
      <c r="AN19063" s="61"/>
      <c r="AO19063" s="171"/>
      <c r="AP19063" s="61"/>
      <c r="AQ19063" s="61"/>
      <c r="AR19063" s="61"/>
      <c r="AS19063" s="61"/>
      <c r="AT19063" s="61"/>
      <c r="AU19063" s="61"/>
      <c r="AV19063" s="61"/>
      <c r="AW19063" s="61"/>
      <c r="AX19063" s="61"/>
      <c r="AY19063" s="61"/>
      <c r="AZ19063" s="61"/>
      <c r="BA19063" s="61"/>
    </row>
    <row r="19064" spans="39:53" x14ac:dyDescent="0.2">
      <c r="AM19064" s="61"/>
      <c r="AN19064" s="61"/>
      <c r="AO19064" s="171"/>
      <c r="AP19064" s="61"/>
      <c r="AQ19064" s="61"/>
      <c r="AR19064" s="61"/>
      <c r="AS19064" s="61"/>
      <c r="AT19064" s="61"/>
      <c r="AU19064" s="61"/>
      <c r="AV19064" s="61"/>
      <c r="AW19064" s="61"/>
      <c r="AX19064" s="61"/>
      <c r="AY19064" s="61"/>
      <c r="AZ19064" s="61"/>
      <c r="BA19064" s="61"/>
    </row>
    <row r="19065" spans="39:53" x14ac:dyDescent="0.2">
      <c r="AM19065" s="61"/>
      <c r="AN19065" s="61"/>
      <c r="AO19065" s="171"/>
      <c r="AP19065" s="61"/>
      <c r="AQ19065" s="61"/>
      <c r="AR19065" s="61"/>
      <c r="AS19065" s="61"/>
      <c r="AT19065" s="61"/>
      <c r="AU19065" s="61"/>
      <c r="AV19065" s="61"/>
      <c r="AW19065" s="61"/>
      <c r="AX19065" s="61"/>
      <c r="AY19065" s="61"/>
      <c r="AZ19065" s="61"/>
      <c r="BA19065" s="61"/>
    </row>
    <row r="19066" spans="39:53" x14ac:dyDescent="0.2">
      <c r="AM19066" s="61"/>
      <c r="AN19066" s="61"/>
      <c r="AO19066" s="171"/>
      <c r="AP19066" s="61"/>
      <c r="AQ19066" s="61"/>
      <c r="AR19066" s="61"/>
      <c r="AS19066" s="61"/>
      <c r="AT19066" s="61"/>
      <c r="AU19066" s="61"/>
      <c r="AV19066" s="61"/>
      <c r="AW19066" s="61"/>
      <c r="AX19066" s="61"/>
      <c r="AY19066" s="61"/>
      <c r="AZ19066" s="61"/>
      <c r="BA19066" s="61"/>
    </row>
    <row r="19067" spans="39:53" x14ac:dyDescent="0.2">
      <c r="AM19067" s="61"/>
      <c r="AN19067" s="61"/>
      <c r="AO19067" s="171"/>
      <c r="AP19067" s="61"/>
      <c r="AQ19067" s="61"/>
      <c r="AR19067" s="61"/>
      <c r="AS19067" s="61"/>
      <c r="AT19067" s="61"/>
      <c r="AU19067" s="61"/>
      <c r="AV19067" s="61"/>
      <c r="AW19067" s="61"/>
      <c r="AX19067" s="61"/>
      <c r="AY19067" s="61"/>
      <c r="AZ19067" s="61"/>
      <c r="BA19067" s="61"/>
    </row>
    <row r="19068" spans="39:53" x14ac:dyDescent="0.2">
      <c r="AM19068" s="61"/>
      <c r="AN19068" s="61"/>
      <c r="AO19068" s="171"/>
      <c r="AP19068" s="61"/>
      <c r="AQ19068" s="61"/>
      <c r="AR19068" s="61"/>
      <c r="AS19068" s="61"/>
      <c r="AT19068" s="61"/>
      <c r="AU19068" s="61"/>
      <c r="AV19068" s="61"/>
      <c r="AW19068" s="61"/>
      <c r="AX19068" s="61"/>
      <c r="AY19068" s="61"/>
      <c r="AZ19068" s="61"/>
      <c r="BA19068" s="61"/>
    </row>
    <row r="19069" spans="39:53" x14ac:dyDescent="0.2">
      <c r="AM19069" s="61"/>
      <c r="AN19069" s="61"/>
      <c r="AO19069" s="171"/>
      <c r="AP19069" s="61"/>
      <c r="AQ19069" s="61"/>
      <c r="AR19069" s="61"/>
      <c r="AS19069" s="61"/>
      <c r="AT19069" s="61"/>
      <c r="AU19069" s="61"/>
      <c r="AV19069" s="61"/>
      <c r="AW19069" s="61"/>
      <c r="AX19069" s="61"/>
      <c r="AY19069" s="61"/>
      <c r="AZ19069" s="61"/>
      <c r="BA19069" s="61"/>
    </row>
    <row r="19070" spans="39:53" x14ac:dyDescent="0.2">
      <c r="AM19070" s="61"/>
      <c r="AN19070" s="61"/>
      <c r="AO19070" s="171"/>
      <c r="AP19070" s="61"/>
      <c r="AQ19070" s="61"/>
      <c r="AR19070" s="61"/>
      <c r="AS19070" s="61"/>
      <c r="AT19070" s="61"/>
      <c r="AU19070" s="61"/>
      <c r="AV19070" s="61"/>
      <c r="AW19070" s="61"/>
      <c r="AX19070" s="61"/>
      <c r="AY19070" s="61"/>
      <c r="AZ19070" s="61"/>
      <c r="BA19070" s="61"/>
    </row>
    <row r="19071" spans="39:53" x14ac:dyDescent="0.2">
      <c r="AM19071" s="61"/>
      <c r="AN19071" s="61"/>
      <c r="AO19071" s="171"/>
      <c r="AP19071" s="61"/>
      <c r="AQ19071" s="61"/>
      <c r="AR19071" s="61"/>
      <c r="AS19071" s="61"/>
      <c r="AT19071" s="61"/>
      <c r="AU19071" s="61"/>
      <c r="AV19071" s="61"/>
      <c r="AW19071" s="61"/>
      <c r="AX19071" s="61"/>
      <c r="AY19071" s="61"/>
      <c r="AZ19071" s="61"/>
      <c r="BA19071" s="61"/>
    </row>
    <row r="19072" spans="39:53" x14ac:dyDescent="0.2">
      <c r="AM19072" s="61"/>
      <c r="AN19072" s="61"/>
      <c r="AO19072" s="171"/>
      <c r="AP19072" s="61"/>
      <c r="AQ19072" s="61"/>
      <c r="AR19072" s="61"/>
      <c r="AS19072" s="61"/>
      <c r="AT19072" s="61"/>
      <c r="AU19072" s="61"/>
      <c r="AV19072" s="61"/>
      <c r="AW19072" s="61"/>
      <c r="AX19072" s="61"/>
      <c r="AY19072" s="61"/>
      <c r="AZ19072" s="61"/>
      <c r="BA19072" s="61"/>
    </row>
    <row r="19073" spans="39:53" x14ac:dyDescent="0.2">
      <c r="AM19073" s="61"/>
      <c r="AN19073" s="61"/>
      <c r="AO19073" s="171"/>
      <c r="AP19073" s="61"/>
      <c r="AQ19073" s="61"/>
      <c r="AR19073" s="61"/>
      <c r="AS19073" s="61"/>
      <c r="AT19073" s="61"/>
      <c r="AU19073" s="61"/>
      <c r="AV19073" s="61"/>
      <c r="AW19073" s="61"/>
      <c r="AX19073" s="61"/>
      <c r="AY19073" s="61"/>
      <c r="AZ19073" s="61"/>
      <c r="BA19073" s="61"/>
    </row>
    <row r="19074" spans="39:53" x14ac:dyDescent="0.2">
      <c r="AM19074" s="61"/>
      <c r="AN19074" s="61"/>
      <c r="AO19074" s="171"/>
      <c r="AP19074" s="61"/>
      <c r="AQ19074" s="61"/>
      <c r="AR19074" s="61"/>
      <c r="AS19074" s="61"/>
      <c r="AT19074" s="61"/>
      <c r="AU19074" s="61"/>
      <c r="AV19074" s="61"/>
      <c r="AW19074" s="61"/>
      <c r="AX19074" s="61"/>
      <c r="AY19074" s="61"/>
      <c r="AZ19074" s="61"/>
      <c r="BA19074" s="61"/>
    </row>
    <row r="19075" spans="39:53" x14ac:dyDescent="0.2">
      <c r="AM19075" s="61"/>
      <c r="AN19075" s="61"/>
      <c r="AO19075" s="171"/>
      <c r="AP19075" s="61"/>
      <c r="AQ19075" s="61"/>
      <c r="AR19075" s="61"/>
      <c r="AS19075" s="61"/>
      <c r="AT19075" s="61"/>
      <c r="AU19075" s="61"/>
      <c r="AV19075" s="61"/>
      <c r="AW19075" s="61"/>
      <c r="AX19075" s="61"/>
      <c r="AY19075" s="61"/>
      <c r="AZ19075" s="61"/>
      <c r="BA19075" s="61"/>
    </row>
    <row r="19076" spans="39:53" x14ac:dyDescent="0.2">
      <c r="AM19076" s="61"/>
      <c r="AN19076" s="61"/>
      <c r="AO19076" s="171"/>
      <c r="AP19076" s="61"/>
      <c r="AQ19076" s="61"/>
      <c r="AR19076" s="61"/>
      <c r="AS19076" s="61"/>
      <c r="AT19076" s="61"/>
      <c r="AU19076" s="61"/>
      <c r="AV19076" s="61"/>
      <c r="AW19076" s="61"/>
      <c r="AX19076" s="61"/>
      <c r="AY19076" s="61"/>
      <c r="AZ19076" s="61"/>
      <c r="BA19076" s="61"/>
    </row>
    <row r="19077" spans="39:53" x14ac:dyDescent="0.2">
      <c r="AM19077" s="61"/>
      <c r="AN19077" s="61"/>
      <c r="AO19077" s="171"/>
      <c r="AP19077" s="61"/>
      <c r="AQ19077" s="61"/>
      <c r="AR19077" s="61"/>
      <c r="AS19077" s="61"/>
      <c r="AT19077" s="61"/>
      <c r="AU19077" s="61"/>
      <c r="AV19077" s="61"/>
      <c r="AW19077" s="61"/>
      <c r="AX19077" s="61"/>
      <c r="AY19077" s="61"/>
      <c r="AZ19077" s="61"/>
      <c r="BA19077" s="61"/>
    </row>
    <row r="19078" spans="39:53" x14ac:dyDescent="0.2">
      <c r="AM19078" s="61"/>
      <c r="AN19078" s="61"/>
      <c r="AO19078" s="171"/>
      <c r="AP19078" s="61"/>
      <c r="AQ19078" s="61"/>
      <c r="AR19078" s="61"/>
      <c r="AS19078" s="61"/>
      <c r="AT19078" s="61"/>
      <c r="AU19078" s="61"/>
      <c r="AV19078" s="61"/>
      <c r="AW19078" s="61"/>
      <c r="AX19078" s="61"/>
      <c r="AY19078" s="61"/>
      <c r="AZ19078" s="61"/>
      <c r="BA19078" s="61"/>
    </row>
    <row r="19079" spans="39:53" x14ac:dyDescent="0.2">
      <c r="AM19079" s="61"/>
      <c r="AN19079" s="61"/>
      <c r="AO19079" s="171"/>
      <c r="AP19079" s="61"/>
      <c r="AQ19079" s="61"/>
      <c r="AR19079" s="61"/>
      <c r="AS19079" s="61"/>
      <c r="AT19079" s="61"/>
      <c r="AU19079" s="61"/>
      <c r="AV19079" s="61"/>
      <c r="AW19079" s="61"/>
      <c r="AX19079" s="61"/>
      <c r="AY19079" s="61"/>
      <c r="AZ19079" s="61"/>
      <c r="BA19079" s="61"/>
    </row>
    <row r="19080" spans="39:53" x14ac:dyDescent="0.2">
      <c r="AM19080" s="61"/>
      <c r="AN19080" s="61"/>
      <c r="AO19080" s="171"/>
      <c r="AP19080" s="61"/>
      <c r="AQ19080" s="61"/>
      <c r="AR19080" s="61"/>
      <c r="AS19080" s="61"/>
      <c r="AT19080" s="61"/>
      <c r="AU19080" s="61"/>
      <c r="AV19080" s="61"/>
      <c r="AW19080" s="61"/>
      <c r="AX19080" s="61"/>
      <c r="AY19080" s="61"/>
      <c r="AZ19080" s="61"/>
      <c r="BA19080" s="61"/>
    </row>
    <row r="19081" spans="39:53" x14ac:dyDescent="0.2">
      <c r="AM19081" s="61"/>
      <c r="AN19081" s="61"/>
      <c r="AO19081" s="171"/>
      <c r="AP19081" s="61"/>
      <c r="AQ19081" s="61"/>
      <c r="AR19081" s="61"/>
      <c r="AS19081" s="61"/>
      <c r="AT19081" s="61"/>
      <c r="AU19081" s="61"/>
      <c r="AV19081" s="61"/>
      <c r="AW19081" s="61"/>
      <c r="AX19081" s="61"/>
      <c r="AY19081" s="61"/>
      <c r="AZ19081" s="61"/>
      <c r="BA19081" s="61"/>
    </row>
    <row r="19082" spans="39:53" x14ac:dyDescent="0.2">
      <c r="AM19082" s="61"/>
      <c r="AN19082" s="61"/>
      <c r="AO19082" s="171"/>
      <c r="AP19082" s="61"/>
      <c r="AQ19082" s="61"/>
      <c r="AR19082" s="61"/>
      <c r="AS19082" s="61"/>
      <c r="AT19082" s="61"/>
      <c r="AU19082" s="61"/>
      <c r="AV19082" s="61"/>
      <c r="AW19082" s="61"/>
      <c r="AX19082" s="61"/>
      <c r="AY19082" s="61"/>
      <c r="AZ19082" s="61"/>
      <c r="BA19082" s="61"/>
    </row>
    <row r="19083" spans="39:53" x14ac:dyDescent="0.2">
      <c r="AM19083" s="61"/>
      <c r="AN19083" s="61"/>
      <c r="AO19083" s="171"/>
      <c r="AP19083" s="61"/>
      <c r="AQ19083" s="61"/>
      <c r="AR19083" s="61"/>
      <c r="AS19083" s="61"/>
      <c r="AT19083" s="61"/>
      <c r="AU19083" s="61"/>
      <c r="AV19083" s="61"/>
      <c r="AW19083" s="61"/>
      <c r="AX19083" s="61"/>
      <c r="AY19083" s="61"/>
      <c r="AZ19083" s="61"/>
      <c r="BA19083" s="61"/>
    </row>
    <row r="19084" spans="39:53" x14ac:dyDescent="0.2">
      <c r="AM19084" s="61"/>
      <c r="AN19084" s="61"/>
      <c r="AO19084" s="171"/>
      <c r="AP19084" s="61"/>
      <c r="AQ19084" s="61"/>
      <c r="AR19084" s="61"/>
      <c r="AS19084" s="61"/>
      <c r="AT19084" s="61"/>
      <c r="AU19084" s="61"/>
      <c r="AV19084" s="61"/>
      <c r="AW19084" s="61"/>
      <c r="AX19084" s="61"/>
      <c r="AY19084" s="61"/>
      <c r="AZ19084" s="61"/>
      <c r="BA19084" s="61"/>
    </row>
    <row r="19085" spans="39:53" x14ac:dyDescent="0.2">
      <c r="AM19085" s="61"/>
      <c r="AN19085" s="61"/>
      <c r="AO19085" s="171"/>
      <c r="AP19085" s="61"/>
      <c r="AQ19085" s="61"/>
      <c r="AR19085" s="61"/>
      <c r="AS19085" s="61"/>
      <c r="AT19085" s="61"/>
      <c r="AU19085" s="61"/>
      <c r="AV19085" s="61"/>
      <c r="AW19085" s="61"/>
      <c r="AX19085" s="61"/>
      <c r="AY19085" s="61"/>
      <c r="AZ19085" s="61"/>
      <c r="BA19085" s="61"/>
    </row>
    <row r="19086" spans="39:53" x14ac:dyDescent="0.2">
      <c r="AM19086" s="61"/>
      <c r="AN19086" s="61"/>
      <c r="AO19086" s="171"/>
      <c r="AP19086" s="61"/>
      <c r="AQ19086" s="61"/>
      <c r="AR19086" s="61"/>
      <c r="AS19086" s="61"/>
      <c r="AT19086" s="61"/>
      <c r="AU19086" s="61"/>
      <c r="AV19086" s="61"/>
      <c r="AW19086" s="61"/>
      <c r="AX19086" s="61"/>
      <c r="AY19086" s="61"/>
      <c r="AZ19086" s="61"/>
      <c r="BA19086" s="61"/>
    </row>
    <row r="19087" spans="39:53" x14ac:dyDescent="0.2">
      <c r="AM19087" s="61"/>
      <c r="AN19087" s="61"/>
      <c r="AO19087" s="171"/>
      <c r="AP19087" s="61"/>
      <c r="AQ19087" s="61"/>
      <c r="AR19087" s="61"/>
      <c r="AS19087" s="61"/>
      <c r="AT19087" s="61"/>
      <c r="AU19087" s="61"/>
      <c r="AV19087" s="61"/>
      <c r="AW19087" s="61"/>
      <c r="AX19087" s="61"/>
      <c r="AY19087" s="61"/>
      <c r="AZ19087" s="61"/>
      <c r="BA19087" s="61"/>
    </row>
    <row r="19088" spans="39:53" x14ac:dyDescent="0.2">
      <c r="AM19088" s="61"/>
      <c r="AN19088" s="61"/>
      <c r="AO19088" s="171"/>
      <c r="AP19088" s="61"/>
      <c r="AQ19088" s="61"/>
      <c r="AR19088" s="61"/>
      <c r="AS19088" s="61"/>
      <c r="AT19088" s="61"/>
      <c r="AU19088" s="61"/>
      <c r="AV19088" s="61"/>
      <c r="AW19088" s="61"/>
      <c r="AX19088" s="61"/>
      <c r="AY19088" s="61"/>
      <c r="AZ19088" s="61"/>
      <c r="BA19088" s="61"/>
    </row>
    <row r="19089" spans="39:53" x14ac:dyDescent="0.2">
      <c r="AM19089" s="61"/>
      <c r="AN19089" s="61"/>
      <c r="AO19089" s="171"/>
      <c r="AP19089" s="61"/>
      <c r="AQ19089" s="61"/>
      <c r="AR19089" s="61"/>
      <c r="AS19089" s="61"/>
      <c r="AT19089" s="61"/>
      <c r="AU19089" s="61"/>
      <c r="AV19089" s="61"/>
      <c r="AW19089" s="61"/>
      <c r="AX19089" s="61"/>
      <c r="AY19089" s="61"/>
      <c r="AZ19089" s="61"/>
      <c r="BA19089" s="61"/>
    </row>
    <row r="19090" spans="39:53" x14ac:dyDescent="0.2">
      <c r="AM19090" s="61"/>
      <c r="AN19090" s="61"/>
      <c r="AO19090" s="171"/>
      <c r="AP19090" s="61"/>
      <c r="AQ19090" s="61"/>
      <c r="AR19090" s="61"/>
      <c r="AS19090" s="61"/>
      <c r="AT19090" s="61"/>
      <c r="AU19090" s="61"/>
      <c r="AV19090" s="61"/>
      <c r="AW19090" s="61"/>
      <c r="AX19090" s="61"/>
      <c r="AY19090" s="61"/>
      <c r="AZ19090" s="61"/>
      <c r="BA19090" s="61"/>
    </row>
    <row r="19091" spans="39:53" x14ac:dyDescent="0.2">
      <c r="AM19091" s="61"/>
      <c r="AN19091" s="61"/>
      <c r="AO19091" s="171"/>
      <c r="AP19091" s="61"/>
      <c r="AQ19091" s="61"/>
      <c r="AR19091" s="61"/>
      <c r="AS19091" s="61"/>
      <c r="AT19091" s="61"/>
      <c r="AU19091" s="61"/>
      <c r="AV19091" s="61"/>
      <c r="AW19091" s="61"/>
      <c r="AX19091" s="61"/>
      <c r="AY19091" s="61"/>
      <c r="AZ19091" s="61"/>
      <c r="BA19091" s="61"/>
    </row>
    <row r="19092" spans="39:53" x14ac:dyDescent="0.2">
      <c r="AM19092" s="61"/>
      <c r="AN19092" s="61"/>
      <c r="AO19092" s="171"/>
      <c r="AP19092" s="61"/>
      <c r="AQ19092" s="61"/>
      <c r="AR19092" s="61"/>
      <c r="AS19092" s="61"/>
      <c r="AT19092" s="61"/>
      <c r="AU19092" s="61"/>
      <c r="AV19092" s="61"/>
      <c r="AW19092" s="61"/>
      <c r="AX19092" s="61"/>
      <c r="AY19092" s="61"/>
      <c r="AZ19092" s="61"/>
      <c r="BA19092" s="61"/>
    </row>
    <row r="19093" spans="39:53" x14ac:dyDescent="0.2">
      <c r="AM19093" s="61"/>
      <c r="AN19093" s="61"/>
      <c r="AO19093" s="171"/>
      <c r="AP19093" s="61"/>
      <c r="AQ19093" s="61"/>
      <c r="AR19093" s="61"/>
      <c r="AS19093" s="61"/>
      <c r="AT19093" s="61"/>
      <c r="AU19093" s="61"/>
      <c r="AV19093" s="61"/>
      <c r="AW19093" s="61"/>
      <c r="AX19093" s="61"/>
      <c r="AY19093" s="61"/>
      <c r="AZ19093" s="61"/>
      <c r="BA19093" s="61"/>
    </row>
    <row r="19094" spans="39:53" x14ac:dyDescent="0.2">
      <c r="AM19094" s="61"/>
      <c r="AN19094" s="61"/>
      <c r="AO19094" s="171"/>
      <c r="AP19094" s="61"/>
      <c r="AQ19094" s="61"/>
      <c r="AR19094" s="61"/>
      <c r="AS19094" s="61"/>
      <c r="AT19094" s="61"/>
      <c r="AU19094" s="61"/>
      <c r="AV19094" s="61"/>
      <c r="AW19094" s="61"/>
      <c r="AX19094" s="61"/>
      <c r="AY19094" s="61"/>
      <c r="AZ19094" s="61"/>
      <c r="BA19094" s="61"/>
    </row>
    <row r="19095" spans="39:53" x14ac:dyDescent="0.2">
      <c r="AM19095" s="61"/>
      <c r="AN19095" s="61"/>
      <c r="AO19095" s="171"/>
      <c r="AP19095" s="61"/>
      <c r="AQ19095" s="61"/>
      <c r="AR19095" s="61"/>
      <c r="AS19095" s="61"/>
      <c r="AT19095" s="61"/>
      <c r="AU19095" s="61"/>
      <c r="AV19095" s="61"/>
      <c r="AW19095" s="61"/>
      <c r="AX19095" s="61"/>
      <c r="AY19095" s="61"/>
      <c r="AZ19095" s="61"/>
      <c r="BA19095" s="61"/>
    </row>
    <row r="19096" spans="39:53" x14ac:dyDescent="0.2">
      <c r="AM19096" s="61"/>
      <c r="AN19096" s="61"/>
      <c r="AO19096" s="171"/>
      <c r="AP19096" s="61"/>
      <c r="AQ19096" s="61"/>
      <c r="AR19096" s="61"/>
      <c r="AS19096" s="61"/>
      <c r="AT19096" s="61"/>
      <c r="AU19096" s="61"/>
      <c r="AV19096" s="61"/>
      <c r="AW19096" s="61"/>
      <c r="AX19096" s="61"/>
      <c r="AY19096" s="61"/>
      <c r="AZ19096" s="61"/>
      <c r="BA19096" s="61"/>
    </row>
    <row r="19097" spans="39:53" x14ac:dyDescent="0.2">
      <c r="AM19097" s="61"/>
      <c r="AN19097" s="61"/>
      <c r="AO19097" s="171"/>
      <c r="AP19097" s="61"/>
      <c r="AQ19097" s="61"/>
      <c r="AR19097" s="61"/>
      <c r="AS19097" s="61"/>
      <c r="AT19097" s="61"/>
      <c r="AU19097" s="61"/>
      <c r="AV19097" s="61"/>
      <c r="AW19097" s="61"/>
      <c r="AX19097" s="61"/>
      <c r="AY19097" s="61"/>
      <c r="AZ19097" s="61"/>
      <c r="BA19097" s="61"/>
    </row>
    <row r="19098" spans="39:53" x14ac:dyDescent="0.2">
      <c r="AM19098" s="61"/>
      <c r="AN19098" s="61"/>
      <c r="AO19098" s="171"/>
      <c r="AP19098" s="61"/>
      <c r="AQ19098" s="61"/>
      <c r="AR19098" s="61"/>
      <c r="AS19098" s="61"/>
      <c r="AT19098" s="61"/>
      <c r="AU19098" s="61"/>
      <c r="AV19098" s="61"/>
      <c r="AW19098" s="61"/>
      <c r="AX19098" s="61"/>
      <c r="AY19098" s="61"/>
      <c r="AZ19098" s="61"/>
      <c r="BA19098" s="61"/>
    </row>
    <row r="19099" spans="39:53" x14ac:dyDescent="0.2">
      <c r="AM19099" s="61"/>
      <c r="AN19099" s="61"/>
      <c r="AO19099" s="171"/>
      <c r="AP19099" s="61"/>
      <c r="AQ19099" s="61"/>
      <c r="AR19099" s="61"/>
      <c r="AS19099" s="61"/>
      <c r="AT19099" s="61"/>
      <c r="AU19099" s="61"/>
      <c r="AV19099" s="61"/>
      <c r="AW19099" s="61"/>
      <c r="AX19099" s="61"/>
      <c r="AY19099" s="61"/>
      <c r="AZ19099" s="61"/>
      <c r="BA19099" s="61"/>
    </row>
    <row r="19100" spans="39:53" x14ac:dyDescent="0.2">
      <c r="AM19100" s="61"/>
      <c r="AN19100" s="61"/>
      <c r="AO19100" s="171"/>
      <c r="AP19100" s="61"/>
      <c r="AQ19100" s="61"/>
      <c r="AR19100" s="61"/>
      <c r="AS19100" s="61"/>
      <c r="AT19100" s="61"/>
      <c r="AU19100" s="61"/>
      <c r="AV19100" s="61"/>
      <c r="AW19100" s="61"/>
      <c r="AX19100" s="61"/>
      <c r="AY19100" s="61"/>
      <c r="AZ19100" s="61"/>
      <c r="BA19100" s="61"/>
    </row>
    <row r="19101" spans="39:53" x14ac:dyDescent="0.2">
      <c r="AM19101" s="61"/>
      <c r="AN19101" s="61"/>
      <c r="AO19101" s="171"/>
      <c r="AP19101" s="61"/>
      <c r="AQ19101" s="61"/>
      <c r="AR19101" s="61"/>
      <c r="AS19101" s="61"/>
      <c r="AT19101" s="61"/>
      <c r="AU19101" s="61"/>
      <c r="AV19101" s="61"/>
      <c r="AW19101" s="61"/>
      <c r="AX19101" s="61"/>
      <c r="AY19101" s="61"/>
      <c r="AZ19101" s="61"/>
      <c r="BA19101" s="61"/>
    </row>
    <row r="19102" spans="39:53" x14ac:dyDescent="0.2">
      <c r="AM19102" s="61"/>
      <c r="AN19102" s="61"/>
      <c r="AO19102" s="171"/>
      <c r="AP19102" s="61"/>
      <c r="AQ19102" s="61"/>
      <c r="AR19102" s="61"/>
      <c r="AS19102" s="61"/>
      <c r="AT19102" s="61"/>
      <c r="AU19102" s="61"/>
      <c r="AV19102" s="61"/>
      <c r="AW19102" s="61"/>
      <c r="AX19102" s="61"/>
      <c r="AY19102" s="61"/>
      <c r="AZ19102" s="61"/>
      <c r="BA19102" s="61"/>
    </row>
    <row r="19103" spans="39:53" x14ac:dyDescent="0.2">
      <c r="AM19103" s="61"/>
      <c r="AN19103" s="61"/>
      <c r="AO19103" s="171"/>
      <c r="AP19103" s="61"/>
      <c r="AQ19103" s="61"/>
      <c r="AR19103" s="61"/>
      <c r="AS19103" s="61"/>
      <c r="AT19103" s="61"/>
      <c r="AU19103" s="61"/>
      <c r="AV19103" s="61"/>
      <c r="AW19103" s="61"/>
      <c r="AX19103" s="61"/>
      <c r="AY19103" s="61"/>
      <c r="AZ19103" s="61"/>
      <c r="BA19103" s="61"/>
    </row>
    <row r="19104" spans="39:53" x14ac:dyDescent="0.2">
      <c r="AM19104" s="61"/>
      <c r="AN19104" s="61"/>
      <c r="AO19104" s="171"/>
      <c r="AP19104" s="61"/>
      <c r="AQ19104" s="61"/>
      <c r="AR19104" s="61"/>
      <c r="AS19104" s="61"/>
      <c r="AT19104" s="61"/>
      <c r="AU19104" s="61"/>
      <c r="AV19104" s="61"/>
      <c r="AW19104" s="61"/>
      <c r="AX19104" s="61"/>
      <c r="AY19104" s="61"/>
      <c r="AZ19104" s="61"/>
      <c r="BA19104" s="61"/>
    </row>
    <row r="19105" spans="39:53" x14ac:dyDescent="0.2">
      <c r="AM19105" s="61"/>
      <c r="AN19105" s="61"/>
      <c r="AO19105" s="171"/>
      <c r="AP19105" s="61"/>
      <c r="AQ19105" s="61"/>
      <c r="AR19105" s="61"/>
      <c r="AS19105" s="61"/>
      <c r="AT19105" s="61"/>
      <c r="AU19105" s="61"/>
      <c r="AV19105" s="61"/>
      <c r="AW19105" s="61"/>
      <c r="AX19105" s="61"/>
      <c r="AY19105" s="61"/>
      <c r="AZ19105" s="61"/>
      <c r="BA19105" s="61"/>
    </row>
    <row r="19106" spans="39:53" x14ac:dyDescent="0.2">
      <c r="AM19106" s="61"/>
      <c r="AN19106" s="61"/>
      <c r="AO19106" s="171"/>
      <c r="AP19106" s="61"/>
      <c r="AQ19106" s="61"/>
      <c r="AR19106" s="61"/>
      <c r="AS19106" s="61"/>
      <c r="AT19106" s="61"/>
      <c r="AU19106" s="61"/>
      <c r="AV19106" s="61"/>
      <c r="AW19106" s="61"/>
      <c r="AX19106" s="61"/>
      <c r="AY19106" s="61"/>
      <c r="AZ19106" s="61"/>
      <c r="BA19106" s="61"/>
    </row>
    <row r="19107" spans="39:53" x14ac:dyDescent="0.2">
      <c r="AM19107" s="61"/>
      <c r="AN19107" s="61"/>
      <c r="AO19107" s="171"/>
      <c r="AP19107" s="61"/>
      <c r="AQ19107" s="61"/>
      <c r="AR19107" s="61"/>
      <c r="AS19107" s="61"/>
      <c r="AT19107" s="61"/>
      <c r="AU19107" s="61"/>
      <c r="AV19107" s="61"/>
      <c r="AW19107" s="61"/>
      <c r="AX19107" s="61"/>
      <c r="AY19107" s="61"/>
      <c r="AZ19107" s="61"/>
      <c r="BA19107" s="61"/>
    </row>
    <row r="19108" spans="39:53" x14ac:dyDescent="0.2">
      <c r="AM19108" s="61"/>
      <c r="AN19108" s="61"/>
      <c r="AO19108" s="171"/>
      <c r="AP19108" s="61"/>
      <c r="AQ19108" s="61"/>
      <c r="AR19108" s="61"/>
      <c r="AS19108" s="61"/>
      <c r="AT19108" s="61"/>
      <c r="AU19108" s="61"/>
      <c r="AV19108" s="61"/>
      <c r="AW19108" s="61"/>
      <c r="AX19108" s="61"/>
      <c r="AY19108" s="61"/>
      <c r="AZ19108" s="61"/>
      <c r="BA19108" s="61"/>
    </row>
    <row r="19109" spans="39:53" x14ac:dyDescent="0.2">
      <c r="AM19109" s="61"/>
      <c r="AN19109" s="61"/>
      <c r="AO19109" s="171"/>
      <c r="AP19109" s="61"/>
      <c r="AQ19109" s="61"/>
      <c r="AR19109" s="61"/>
      <c r="AS19109" s="61"/>
      <c r="AT19109" s="61"/>
      <c r="AU19109" s="61"/>
      <c r="AV19109" s="61"/>
      <c r="AW19109" s="61"/>
      <c r="AX19109" s="61"/>
      <c r="AY19109" s="61"/>
      <c r="AZ19109" s="61"/>
      <c r="BA19109" s="61"/>
    </row>
    <row r="19110" spans="39:53" x14ac:dyDescent="0.2">
      <c r="AM19110" s="61"/>
      <c r="AN19110" s="61"/>
      <c r="AO19110" s="171"/>
      <c r="AP19110" s="61"/>
      <c r="AQ19110" s="61"/>
      <c r="AR19110" s="61"/>
      <c r="AS19110" s="61"/>
      <c r="AT19110" s="61"/>
      <c r="AU19110" s="61"/>
      <c r="AV19110" s="61"/>
      <c r="AW19110" s="61"/>
      <c r="AX19110" s="61"/>
      <c r="AY19110" s="61"/>
      <c r="AZ19110" s="61"/>
      <c r="BA19110" s="61"/>
    </row>
    <row r="19111" spans="39:53" x14ac:dyDescent="0.2">
      <c r="AM19111" s="61"/>
      <c r="AN19111" s="61"/>
      <c r="AO19111" s="171"/>
      <c r="AP19111" s="61"/>
      <c r="AQ19111" s="61"/>
      <c r="AR19111" s="61"/>
      <c r="AS19111" s="61"/>
      <c r="AT19111" s="61"/>
      <c r="AU19111" s="61"/>
      <c r="AV19111" s="61"/>
      <c r="AW19111" s="61"/>
      <c r="AX19111" s="61"/>
      <c r="AY19111" s="61"/>
      <c r="AZ19111" s="61"/>
      <c r="BA19111" s="61"/>
    </row>
    <row r="19112" spans="39:53" x14ac:dyDescent="0.2">
      <c r="AM19112" s="61"/>
      <c r="AN19112" s="61"/>
      <c r="AO19112" s="171"/>
      <c r="AP19112" s="61"/>
      <c r="AQ19112" s="61"/>
      <c r="AR19112" s="61"/>
      <c r="AS19112" s="61"/>
      <c r="AT19112" s="61"/>
      <c r="AU19112" s="61"/>
      <c r="AV19112" s="61"/>
      <c r="AW19112" s="61"/>
      <c r="AX19112" s="61"/>
      <c r="AY19112" s="61"/>
      <c r="AZ19112" s="61"/>
      <c r="BA19112" s="61"/>
    </row>
    <row r="19113" spans="39:53" x14ac:dyDescent="0.2">
      <c r="AM19113" s="61"/>
      <c r="AN19113" s="61"/>
      <c r="AO19113" s="171"/>
      <c r="AP19113" s="61"/>
      <c r="AQ19113" s="61"/>
      <c r="AR19113" s="61"/>
      <c r="AS19113" s="61"/>
      <c r="AT19113" s="61"/>
      <c r="AU19113" s="61"/>
      <c r="AV19113" s="61"/>
      <c r="AW19113" s="61"/>
      <c r="AX19113" s="61"/>
      <c r="AY19113" s="61"/>
      <c r="AZ19113" s="61"/>
      <c r="BA19113" s="61"/>
    </row>
    <row r="19114" spans="39:53" x14ac:dyDescent="0.2">
      <c r="AM19114" s="61"/>
      <c r="AN19114" s="61"/>
      <c r="AO19114" s="171"/>
      <c r="AP19114" s="61"/>
      <c r="AQ19114" s="61"/>
      <c r="AR19114" s="61"/>
      <c r="AS19114" s="61"/>
      <c r="AT19114" s="61"/>
      <c r="AU19114" s="61"/>
      <c r="AV19114" s="61"/>
      <c r="AW19114" s="61"/>
      <c r="AX19114" s="61"/>
      <c r="AY19114" s="61"/>
      <c r="AZ19114" s="61"/>
      <c r="BA19114" s="61"/>
    </row>
    <row r="19115" spans="39:53" x14ac:dyDescent="0.2">
      <c r="AM19115" s="61"/>
      <c r="AN19115" s="61"/>
      <c r="AO19115" s="171"/>
      <c r="AP19115" s="61"/>
      <c r="AQ19115" s="61"/>
      <c r="AR19115" s="61"/>
      <c r="AS19115" s="61"/>
      <c r="AT19115" s="61"/>
      <c r="AU19115" s="61"/>
      <c r="AV19115" s="61"/>
      <c r="AW19115" s="61"/>
      <c r="AX19115" s="61"/>
      <c r="AY19115" s="61"/>
      <c r="AZ19115" s="61"/>
      <c r="BA19115" s="61"/>
    </row>
    <row r="19116" spans="39:53" x14ac:dyDescent="0.2">
      <c r="AM19116" s="61"/>
      <c r="AN19116" s="61"/>
      <c r="AO19116" s="171"/>
      <c r="AP19116" s="61"/>
      <c r="AQ19116" s="61"/>
      <c r="AR19116" s="61"/>
      <c r="AS19116" s="61"/>
      <c r="AT19116" s="61"/>
      <c r="AU19116" s="61"/>
      <c r="AV19116" s="61"/>
      <c r="AW19116" s="61"/>
      <c r="AX19116" s="61"/>
      <c r="AY19116" s="61"/>
      <c r="AZ19116" s="61"/>
      <c r="BA19116" s="61"/>
    </row>
    <row r="19117" spans="39:53" x14ac:dyDescent="0.2">
      <c r="AM19117" s="61"/>
      <c r="AN19117" s="61"/>
      <c r="AO19117" s="171"/>
      <c r="AP19117" s="61"/>
      <c r="AQ19117" s="61"/>
      <c r="AR19117" s="61"/>
      <c r="AS19117" s="61"/>
      <c r="AT19117" s="61"/>
      <c r="AU19117" s="61"/>
      <c r="AV19117" s="61"/>
      <c r="AW19117" s="61"/>
      <c r="AX19117" s="61"/>
      <c r="AY19117" s="61"/>
      <c r="AZ19117" s="61"/>
      <c r="BA19117" s="61"/>
    </row>
    <row r="19118" spans="39:53" x14ac:dyDescent="0.2">
      <c r="AM19118" s="61"/>
      <c r="AN19118" s="61"/>
      <c r="AO19118" s="171"/>
      <c r="AP19118" s="61"/>
      <c r="AQ19118" s="61"/>
      <c r="AR19118" s="61"/>
      <c r="AS19118" s="61"/>
      <c r="AT19118" s="61"/>
      <c r="AU19118" s="61"/>
      <c r="AV19118" s="61"/>
      <c r="AW19118" s="61"/>
      <c r="AX19118" s="61"/>
      <c r="AY19118" s="61"/>
      <c r="AZ19118" s="61"/>
      <c r="BA19118" s="61"/>
    </row>
    <row r="19119" spans="39:53" x14ac:dyDescent="0.2">
      <c r="AM19119" s="61"/>
      <c r="AN19119" s="61"/>
      <c r="AO19119" s="171"/>
      <c r="AP19119" s="61"/>
      <c r="AQ19119" s="61"/>
      <c r="AR19119" s="61"/>
      <c r="AS19119" s="61"/>
      <c r="AT19119" s="61"/>
      <c r="AU19119" s="61"/>
      <c r="AV19119" s="61"/>
      <c r="AW19119" s="61"/>
      <c r="AX19119" s="61"/>
      <c r="AY19119" s="61"/>
      <c r="AZ19119" s="61"/>
      <c r="BA19119" s="61"/>
    </row>
    <row r="19120" spans="39:53" x14ac:dyDescent="0.2">
      <c r="AM19120" s="61"/>
      <c r="AN19120" s="61"/>
      <c r="AO19120" s="171"/>
      <c r="AP19120" s="61"/>
      <c r="AQ19120" s="61"/>
      <c r="AR19120" s="61"/>
      <c r="AS19120" s="61"/>
      <c r="AT19120" s="61"/>
      <c r="AU19120" s="61"/>
      <c r="AV19120" s="61"/>
      <c r="AW19120" s="61"/>
      <c r="AX19120" s="61"/>
      <c r="AY19120" s="61"/>
      <c r="AZ19120" s="61"/>
      <c r="BA19120" s="61"/>
    </row>
    <row r="19121" spans="39:53" x14ac:dyDescent="0.2">
      <c r="AM19121" s="61"/>
      <c r="AN19121" s="61"/>
      <c r="AO19121" s="171"/>
      <c r="AP19121" s="61"/>
      <c r="AQ19121" s="61"/>
      <c r="AR19121" s="61"/>
      <c r="AS19121" s="61"/>
      <c r="AT19121" s="61"/>
      <c r="AU19121" s="61"/>
      <c r="AV19121" s="61"/>
      <c r="AW19121" s="61"/>
      <c r="AX19121" s="61"/>
      <c r="AY19121" s="61"/>
      <c r="AZ19121" s="61"/>
      <c r="BA19121" s="61"/>
    </row>
    <row r="19122" spans="39:53" x14ac:dyDescent="0.2">
      <c r="AM19122" s="61"/>
      <c r="AN19122" s="61"/>
      <c r="AO19122" s="171"/>
      <c r="AP19122" s="61"/>
      <c r="AQ19122" s="61"/>
      <c r="AR19122" s="61"/>
      <c r="AS19122" s="61"/>
      <c r="AT19122" s="61"/>
      <c r="AU19122" s="61"/>
      <c r="AV19122" s="61"/>
      <c r="AW19122" s="61"/>
      <c r="AX19122" s="61"/>
      <c r="AY19122" s="61"/>
      <c r="AZ19122" s="61"/>
      <c r="BA19122" s="61"/>
    </row>
    <row r="19123" spans="39:53" x14ac:dyDescent="0.2">
      <c r="AM19123" s="61"/>
      <c r="AN19123" s="61"/>
      <c r="AO19123" s="171"/>
      <c r="AP19123" s="61"/>
      <c r="AQ19123" s="61"/>
      <c r="AR19123" s="61"/>
      <c r="AS19123" s="61"/>
      <c r="AT19123" s="61"/>
      <c r="AU19123" s="61"/>
      <c r="AV19123" s="61"/>
      <c r="AW19123" s="61"/>
      <c r="AX19123" s="61"/>
      <c r="AY19123" s="61"/>
      <c r="AZ19123" s="61"/>
      <c r="BA19123" s="61"/>
    </row>
    <row r="19124" spans="39:53" x14ac:dyDescent="0.2">
      <c r="AM19124" s="61"/>
      <c r="AN19124" s="61"/>
      <c r="AO19124" s="171"/>
      <c r="AP19124" s="61"/>
      <c r="AQ19124" s="61"/>
      <c r="AR19124" s="61"/>
      <c r="AS19124" s="61"/>
      <c r="AT19124" s="61"/>
      <c r="AU19124" s="61"/>
      <c r="AV19124" s="61"/>
      <c r="AW19124" s="61"/>
      <c r="AX19124" s="61"/>
      <c r="AY19124" s="61"/>
      <c r="AZ19124" s="61"/>
      <c r="BA19124" s="61"/>
    </row>
    <row r="19125" spans="39:53" x14ac:dyDescent="0.2">
      <c r="AM19125" s="61"/>
      <c r="AN19125" s="61"/>
      <c r="AO19125" s="171"/>
      <c r="AP19125" s="61"/>
      <c r="AQ19125" s="61"/>
      <c r="AR19125" s="61"/>
      <c r="AS19125" s="61"/>
      <c r="AT19125" s="61"/>
      <c r="AU19125" s="61"/>
      <c r="AV19125" s="61"/>
      <c r="AW19125" s="61"/>
      <c r="AX19125" s="61"/>
      <c r="AY19125" s="61"/>
      <c r="AZ19125" s="61"/>
      <c r="BA19125" s="61"/>
    </row>
    <row r="19126" spans="39:53" x14ac:dyDescent="0.2">
      <c r="AM19126" s="61"/>
      <c r="AN19126" s="61"/>
      <c r="AO19126" s="171"/>
      <c r="AP19126" s="61"/>
      <c r="AQ19126" s="61"/>
      <c r="AR19126" s="61"/>
      <c r="AS19126" s="61"/>
      <c r="AT19126" s="61"/>
      <c r="AU19126" s="61"/>
      <c r="AV19126" s="61"/>
      <c r="AW19126" s="61"/>
      <c r="AX19126" s="61"/>
      <c r="AY19126" s="61"/>
      <c r="AZ19126" s="61"/>
      <c r="BA19126" s="61"/>
    </row>
    <row r="19127" spans="39:53" x14ac:dyDescent="0.2">
      <c r="AM19127" s="61"/>
      <c r="AN19127" s="61"/>
      <c r="AO19127" s="171"/>
      <c r="AP19127" s="61"/>
      <c r="AQ19127" s="61"/>
      <c r="AR19127" s="61"/>
      <c r="AS19127" s="61"/>
      <c r="AT19127" s="61"/>
      <c r="AU19127" s="61"/>
      <c r="AV19127" s="61"/>
      <c r="AW19127" s="61"/>
      <c r="AX19127" s="61"/>
      <c r="AY19127" s="61"/>
      <c r="AZ19127" s="61"/>
      <c r="BA19127" s="61"/>
    </row>
    <row r="19128" spans="39:53" x14ac:dyDescent="0.2">
      <c r="AM19128" s="61"/>
      <c r="AN19128" s="61"/>
      <c r="AO19128" s="171"/>
      <c r="AP19128" s="61"/>
      <c r="AQ19128" s="61"/>
      <c r="AR19128" s="61"/>
      <c r="AS19128" s="61"/>
      <c r="AT19128" s="61"/>
      <c r="AU19128" s="61"/>
      <c r="AV19128" s="61"/>
      <c r="AW19128" s="61"/>
      <c r="AX19128" s="61"/>
      <c r="AY19128" s="61"/>
      <c r="AZ19128" s="61"/>
      <c r="BA19128" s="61"/>
    </row>
    <row r="19129" spans="39:53" x14ac:dyDescent="0.2">
      <c r="AM19129" s="61"/>
      <c r="AN19129" s="61"/>
      <c r="AO19129" s="171"/>
      <c r="AP19129" s="61"/>
      <c r="AQ19129" s="61"/>
      <c r="AR19129" s="61"/>
      <c r="AS19129" s="61"/>
      <c r="AT19129" s="61"/>
      <c r="AU19129" s="61"/>
      <c r="AV19129" s="61"/>
      <c r="AW19129" s="61"/>
      <c r="AX19129" s="61"/>
      <c r="AY19129" s="61"/>
      <c r="AZ19129" s="61"/>
      <c r="BA19129" s="61"/>
    </row>
    <row r="19130" spans="39:53" x14ac:dyDescent="0.2">
      <c r="AM19130" s="61"/>
      <c r="AN19130" s="61"/>
      <c r="AO19130" s="171"/>
      <c r="AP19130" s="61"/>
      <c r="AQ19130" s="61"/>
      <c r="AR19130" s="61"/>
      <c r="AS19130" s="61"/>
      <c r="AT19130" s="61"/>
      <c r="AU19130" s="61"/>
      <c r="AV19130" s="61"/>
      <c r="AW19130" s="61"/>
      <c r="AX19130" s="61"/>
      <c r="AY19130" s="61"/>
      <c r="AZ19130" s="61"/>
      <c r="BA19130" s="61"/>
    </row>
    <row r="19131" spans="39:53" x14ac:dyDescent="0.2">
      <c r="AM19131" s="61"/>
      <c r="AN19131" s="61"/>
      <c r="AO19131" s="171"/>
      <c r="AP19131" s="61"/>
      <c r="AQ19131" s="61"/>
      <c r="AR19131" s="61"/>
      <c r="AS19131" s="61"/>
      <c r="AT19131" s="61"/>
      <c r="AU19131" s="61"/>
      <c r="AV19131" s="61"/>
      <c r="AW19131" s="61"/>
      <c r="AX19131" s="61"/>
      <c r="AY19131" s="61"/>
      <c r="AZ19131" s="61"/>
      <c r="BA19131" s="61"/>
    </row>
    <row r="19132" spans="39:53" x14ac:dyDescent="0.2">
      <c r="AM19132" s="61"/>
      <c r="AN19132" s="61"/>
      <c r="AO19132" s="171"/>
      <c r="AP19132" s="61"/>
      <c r="AQ19132" s="61"/>
      <c r="AR19132" s="61"/>
      <c r="AS19132" s="61"/>
      <c r="AT19132" s="61"/>
      <c r="AU19132" s="61"/>
      <c r="AV19132" s="61"/>
      <c r="AW19132" s="61"/>
      <c r="AX19132" s="61"/>
      <c r="AY19132" s="61"/>
      <c r="AZ19132" s="61"/>
      <c r="BA19132" s="61"/>
    </row>
    <row r="19133" spans="39:53" x14ac:dyDescent="0.2">
      <c r="AM19133" s="61"/>
      <c r="AN19133" s="61"/>
      <c r="AO19133" s="171"/>
      <c r="AP19133" s="61"/>
      <c r="AQ19133" s="61"/>
      <c r="AR19133" s="61"/>
      <c r="AS19133" s="61"/>
      <c r="AT19133" s="61"/>
      <c r="AU19133" s="61"/>
      <c r="AV19133" s="61"/>
      <c r="AW19133" s="61"/>
      <c r="AX19133" s="61"/>
      <c r="AY19133" s="61"/>
      <c r="AZ19133" s="61"/>
      <c r="BA19133" s="61"/>
    </row>
    <row r="19134" spans="39:53" x14ac:dyDescent="0.2">
      <c r="AM19134" s="61"/>
      <c r="AN19134" s="61"/>
      <c r="AO19134" s="171"/>
      <c r="AP19134" s="61"/>
      <c r="AQ19134" s="61"/>
      <c r="AR19134" s="61"/>
      <c r="AS19134" s="61"/>
      <c r="AT19134" s="61"/>
      <c r="AU19134" s="61"/>
      <c r="AV19134" s="61"/>
      <c r="AW19134" s="61"/>
      <c r="AX19134" s="61"/>
      <c r="AY19134" s="61"/>
      <c r="AZ19134" s="61"/>
      <c r="BA19134" s="61"/>
    </row>
    <row r="19135" spans="39:53" x14ac:dyDescent="0.2">
      <c r="AM19135" s="61"/>
      <c r="AN19135" s="61"/>
      <c r="AO19135" s="171"/>
      <c r="AP19135" s="61"/>
      <c r="AQ19135" s="61"/>
      <c r="AR19135" s="61"/>
      <c r="AS19135" s="61"/>
      <c r="AT19135" s="61"/>
      <c r="AU19135" s="61"/>
      <c r="AV19135" s="61"/>
      <c r="AW19135" s="61"/>
      <c r="AX19135" s="61"/>
      <c r="AY19135" s="61"/>
      <c r="AZ19135" s="61"/>
      <c r="BA19135" s="61"/>
    </row>
    <row r="19136" spans="39:53" x14ac:dyDescent="0.2">
      <c r="AM19136" s="61"/>
      <c r="AN19136" s="61"/>
      <c r="AO19136" s="171"/>
      <c r="AP19136" s="61"/>
      <c r="AQ19136" s="61"/>
      <c r="AR19136" s="61"/>
      <c r="AS19136" s="61"/>
      <c r="AT19136" s="61"/>
      <c r="AU19136" s="61"/>
      <c r="AV19136" s="61"/>
      <c r="AW19136" s="61"/>
      <c r="AX19136" s="61"/>
      <c r="AY19136" s="61"/>
      <c r="AZ19136" s="61"/>
      <c r="BA19136" s="61"/>
    </row>
    <row r="19137" spans="39:53" x14ac:dyDescent="0.2">
      <c r="AM19137" s="61"/>
      <c r="AN19137" s="61"/>
      <c r="AO19137" s="171"/>
      <c r="AP19137" s="61"/>
      <c r="AQ19137" s="61"/>
      <c r="AR19137" s="61"/>
      <c r="AS19137" s="61"/>
      <c r="AT19137" s="61"/>
      <c r="AU19137" s="61"/>
      <c r="AV19137" s="61"/>
      <c r="AW19137" s="61"/>
      <c r="AX19137" s="61"/>
      <c r="AY19137" s="61"/>
      <c r="AZ19137" s="61"/>
      <c r="BA19137" s="61"/>
    </row>
    <row r="19138" spans="39:53" x14ac:dyDescent="0.2">
      <c r="AM19138" s="61"/>
      <c r="AN19138" s="61"/>
      <c r="AO19138" s="171"/>
      <c r="AP19138" s="61"/>
      <c r="AQ19138" s="61"/>
      <c r="AR19138" s="61"/>
      <c r="AS19138" s="61"/>
      <c r="AT19138" s="61"/>
      <c r="AU19138" s="61"/>
      <c r="AV19138" s="61"/>
      <c r="AW19138" s="61"/>
      <c r="AX19138" s="61"/>
      <c r="AY19138" s="61"/>
      <c r="AZ19138" s="61"/>
      <c r="BA19138" s="61"/>
    </row>
    <row r="19139" spans="39:53" x14ac:dyDescent="0.2">
      <c r="AM19139" s="61"/>
      <c r="AN19139" s="61"/>
      <c r="AO19139" s="171"/>
      <c r="AP19139" s="61"/>
      <c r="AQ19139" s="61"/>
      <c r="AR19139" s="61"/>
      <c r="AS19139" s="61"/>
      <c r="AT19139" s="61"/>
      <c r="AU19139" s="61"/>
      <c r="AV19139" s="61"/>
      <c r="AW19139" s="61"/>
      <c r="AX19139" s="61"/>
      <c r="AY19139" s="61"/>
      <c r="AZ19139" s="61"/>
      <c r="BA19139" s="61"/>
    </row>
    <row r="19140" spans="39:53" x14ac:dyDescent="0.2">
      <c r="AM19140" s="61"/>
      <c r="AN19140" s="61"/>
      <c r="AO19140" s="171"/>
      <c r="AP19140" s="61"/>
      <c r="AQ19140" s="61"/>
      <c r="AR19140" s="61"/>
      <c r="AS19140" s="61"/>
      <c r="AT19140" s="61"/>
      <c r="AU19140" s="61"/>
      <c r="AV19140" s="61"/>
      <c r="AW19140" s="61"/>
      <c r="AX19140" s="61"/>
      <c r="AY19140" s="61"/>
      <c r="AZ19140" s="61"/>
      <c r="BA19140" s="61"/>
    </row>
    <row r="19141" spans="39:53" x14ac:dyDescent="0.2">
      <c r="AM19141" s="61"/>
      <c r="AN19141" s="61"/>
      <c r="AO19141" s="171"/>
      <c r="AP19141" s="61"/>
      <c r="AQ19141" s="61"/>
      <c r="AR19141" s="61"/>
      <c r="AS19141" s="61"/>
      <c r="AT19141" s="61"/>
      <c r="AU19141" s="61"/>
      <c r="AV19141" s="61"/>
      <c r="AW19141" s="61"/>
      <c r="AX19141" s="61"/>
      <c r="AY19141" s="61"/>
      <c r="AZ19141" s="61"/>
      <c r="BA19141" s="61"/>
    </row>
    <row r="19142" spans="39:53" x14ac:dyDescent="0.2">
      <c r="AM19142" s="61"/>
      <c r="AN19142" s="61"/>
      <c r="AO19142" s="171"/>
      <c r="AP19142" s="61"/>
      <c r="AQ19142" s="61"/>
      <c r="AR19142" s="61"/>
      <c r="AS19142" s="61"/>
      <c r="AT19142" s="61"/>
      <c r="AU19142" s="61"/>
      <c r="AV19142" s="61"/>
      <c r="AW19142" s="61"/>
      <c r="AX19142" s="61"/>
      <c r="AY19142" s="61"/>
      <c r="AZ19142" s="61"/>
      <c r="BA19142" s="61"/>
    </row>
    <row r="19143" spans="39:53" x14ac:dyDescent="0.2">
      <c r="AM19143" s="61"/>
      <c r="AN19143" s="61"/>
      <c r="AO19143" s="171"/>
      <c r="AP19143" s="61"/>
      <c r="AQ19143" s="61"/>
      <c r="AR19143" s="61"/>
      <c r="AS19143" s="61"/>
      <c r="AT19143" s="61"/>
      <c r="AU19143" s="61"/>
      <c r="AV19143" s="61"/>
      <c r="AW19143" s="61"/>
      <c r="AX19143" s="61"/>
      <c r="AY19143" s="61"/>
      <c r="AZ19143" s="61"/>
      <c r="BA19143" s="61"/>
    </row>
    <row r="19144" spans="39:53" x14ac:dyDescent="0.2">
      <c r="AM19144" s="61"/>
      <c r="AN19144" s="61"/>
      <c r="AO19144" s="171"/>
      <c r="AP19144" s="61"/>
      <c r="AQ19144" s="61"/>
      <c r="AR19144" s="61"/>
      <c r="AS19144" s="61"/>
      <c r="AT19144" s="61"/>
      <c r="AU19144" s="61"/>
      <c r="AV19144" s="61"/>
      <c r="AW19144" s="61"/>
      <c r="AX19144" s="61"/>
      <c r="AY19144" s="61"/>
      <c r="AZ19144" s="61"/>
      <c r="BA19144" s="61"/>
    </row>
    <row r="19145" spans="39:53" x14ac:dyDescent="0.2">
      <c r="AM19145" s="61"/>
      <c r="AN19145" s="61"/>
      <c r="AO19145" s="171"/>
      <c r="AP19145" s="61"/>
      <c r="AQ19145" s="61"/>
      <c r="AR19145" s="61"/>
      <c r="AS19145" s="61"/>
      <c r="AT19145" s="61"/>
      <c r="AU19145" s="61"/>
      <c r="AV19145" s="61"/>
      <c r="AW19145" s="61"/>
      <c r="AX19145" s="61"/>
      <c r="AY19145" s="61"/>
      <c r="AZ19145" s="61"/>
      <c r="BA19145" s="61"/>
    </row>
    <row r="19146" spans="39:53" x14ac:dyDescent="0.2">
      <c r="AM19146" s="61"/>
      <c r="AN19146" s="61"/>
      <c r="AO19146" s="171"/>
      <c r="AP19146" s="61"/>
      <c r="AQ19146" s="61"/>
      <c r="AR19146" s="61"/>
      <c r="AS19146" s="61"/>
      <c r="AT19146" s="61"/>
      <c r="AU19146" s="61"/>
      <c r="AV19146" s="61"/>
      <c r="AW19146" s="61"/>
      <c r="AX19146" s="61"/>
      <c r="AY19146" s="61"/>
      <c r="AZ19146" s="61"/>
      <c r="BA19146" s="61"/>
    </row>
    <row r="19147" spans="39:53" x14ac:dyDescent="0.2">
      <c r="AM19147" s="61"/>
      <c r="AN19147" s="61"/>
      <c r="AO19147" s="171"/>
      <c r="AP19147" s="61"/>
      <c r="AQ19147" s="61"/>
      <c r="AR19147" s="61"/>
      <c r="AS19147" s="61"/>
      <c r="AT19147" s="61"/>
      <c r="AU19147" s="61"/>
      <c r="AV19147" s="61"/>
      <c r="AW19147" s="61"/>
      <c r="AX19147" s="61"/>
      <c r="AY19147" s="61"/>
      <c r="AZ19147" s="61"/>
      <c r="BA19147" s="61"/>
    </row>
    <row r="19148" spans="39:53" x14ac:dyDescent="0.2">
      <c r="AM19148" s="61"/>
      <c r="AN19148" s="61"/>
      <c r="AO19148" s="171"/>
      <c r="AP19148" s="61"/>
      <c r="AQ19148" s="61"/>
      <c r="AR19148" s="61"/>
      <c r="AS19148" s="61"/>
      <c r="AT19148" s="61"/>
      <c r="AU19148" s="61"/>
      <c r="AV19148" s="61"/>
      <c r="AW19148" s="61"/>
      <c r="AX19148" s="61"/>
      <c r="AY19148" s="61"/>
      <c r="AZ19148" s="61"/>
      <c r="BA19148" s="61"/>
    </row>
    <row r="19149" spans="39:53" x14ac:dyDescent="0.2">
      <c r="AM19149" s="61"/>
      <c r="AN19149" s="61"/>
      <c r="AO19149" s="171"/>
      <c r="AP19149" s="61"/>
      <c r="AQ19149" s="61"/>
      <c r="AR19149" s="61"/>
      <c r="AS19149" s="61"/>
      <c r="AT19149" s="61"/>
      <c r="AU19149" s="61"/>
      <c r="AV19149" s="61"/>
      <c r="AW19149" s="61"/>
      <c r="AX19149" s="61"/>
      <c r="AY19149" s="61"/>
      <c r="AZ19149" s="61"/>
      <c r="BA19149" s="61"/>
    </row>
    <row r="19150" spans="39:53" x14ac:dyDescent="0.2">
      <c r="AM19150" s="61"/>
      <c r="AN19150" s="61"/>
      <c r="AO19150" s="171"/>
      <c r="AP19150" s="61"/>
      <c r="AQ19150" s="61"/>
      <c r="AR19150" s="61"/>
      <c r="AS19150" s="61"/>
      <c r="AT19150" s="61"/>
      <c r="AU19150" s="61"/>
      <c r="AV19150" s="61"/>
      <c r="AW19150" s="61"/>
      <c r="AX19150" s="61"/>
      <c r="AY19150" s="61"/>
      <c r="AZ19150" s="61"/>
      <c r="BA19150" s="61"/>
    </row>
    <row r="19151" spans="39:53" x14ac:dyDescent="0.2">
      <c r="AM19151" s="61"/>
      <c r="AN19151" s="61"/>
      <c r="AO19151" s="171"/>
      <c r="AP19151" s="61"/>
      <c r="AQ19151" s="61"/>
      <c r="AR19151" s="61"/>
      <c r="AS19151" s="61"/>
      <c r="AT19151" s="61"/>
      <c r="AU19151" s="61"/>
      <c r="AV19151" s="61"/>
      <c r="AW19151" s="61"/>
      <c r="AX19151" s="61"/>
      <c r="AY19151" s="61"/>
      <c r="AZ19151" s="61"/>
      <c r="BA19151" s="61"/>
    </row>
    <row r="19152" spans="39:53" x14ac:dyDescent="0.2">
      <c r="AM19152" s="61"/>
      <c r="AN19152" s="61"/>
      <c r="AO19152" s="171"/>
      <c r="AP19152" s="61"/>
      <c r="AQ19152" s="61"/>
      <c r="AR19152" s="61"/>
      <c r="AS19152" s="61"/>
      <c r="AT19152" s="61"/>
      <c r="AU19152" s="61"/>
      <c r="AV19152" s="61"/>
      <c r="AW19152" s="61"/>
      <c r="AX19152" s="61"/>
      <c r="AY19152" s="61"/>
      <c r="AZ19152" s="61"/>
      <c r="BA19152" s="61"/>
    </row>
    <row r="19153" spans="39:53" x14ac:dyDescent="0.2">
      <c r="AM19153" s="61"/>
      <c r="AN19153" s="61"/>
      <c r="AO19153" s="171"/>
      <c r="AP19153" s="61"/>
      <c r="AQ19153" s="61"/>
      <c r="AR19153" s="61"/>
      <c r="AS19153" s="61"/>
      <c r="AT19153" s="61"/>
      <c r="AU19153" s="61"/>
      <c r="AV19153" s="61"/>
      <c r="AW19153" s="61"/>
      <c r="AX19153" s="61"/>
      <c r="AY19153" s="61"/>
      <c r="AZ19153" s="61"/>
      <c r="BA19153" s="61"/>
    </row>
    <row r="19154" spans="39:53" x14ac:dyDescent="0.2">
      <c r="AM19154" s="61"/>
      <c r="AN19154" s="61"/>
      <c r="AO19154" s="171"/>
      <c r="AP19154" s="61"/>
      <c r="AQ19154" s="61"/>
      <c r="AR19154" s="61"/>
      <c r="AS19154" s="61"/>
      <c r="AT19154" s="61"/>
      <c r="AU19154" s="61"/>
      <c r="AV19154" s="61"/>
      <c r="AW19154" s="61"/>
      <c r="AX19154" s="61"/>
      <c r="AY19154" s="61"/>
      <c r="AZ19154" s="61"/>
      <c r="BA19154" s="61"/>
    </row>
    <row r="19155" spans="39:53" x14ac:dyDescent="0.2">
      <c r="AM19155" s="61"/>
      <c r="AN19155" s="61"/>
      <c r="AO19155" s="171"/>
      <c r="AP19155" s="61"/>
      <c r="AQ19155" s="61"/>
      <c r="AR19155" s="61"/>
      <c r="AS19155" s="61"/>
      <c r="AT19155" s="61"/>
      <c r="AU19155" s="61"/>
      <c r="AV19155" s="61"/>
      <c r="AW19155" s="61"/>
      <c r="AX19155" s="61"/>
      <c r="AY19155" s="61"/>
      <c r="AZ19155" s="61"/>
      <c r="BA19155" s="61"/>
    </row>
    <row r="19156" spans="39:53" x14ac:dyDescent="0.2">
      <c r="AM19156" s="61"/>
      <c r="AN19156" s="61"/>
      <c r="AO19156" s="171"/>
      <c r="AP19156" s="61"/>
      <c r="AQ19156" s="61"/>
      <c r="AR19156" s="61"/>
      <c r="AS19156" s="61"/>
      <c r="AT19156" s="61"/>
      <c r="AU19156" s="61"/>
      <c r="AV19156" s="61"/>
      <c r="AW19156" s="61"/>
      <c r="AX19156" s="61"/>
      <c r="AY19156" s="61"/>
      <c r="AZ19156" s="61"/>
      <c r="BA19156" s="61"/>
    </row>
    <row r="19157" spans="39:53" x14ac:dyDescent="0.2">
      <c r="AM19157" s="61"/>
      <c r="AN19157" s="61"/>
      <c r="AO19157" s="171"/>
      <c r="AP19157" s="61"/>
      <c r="AQ19157" s="61"/>
      <c r="AR19157" s="61"/>
      <c r="AS19157" s="61"/>
      <c r="AT19157" s="61"/>
      <c r="AU19157" s="61"/>
      <c r="AV19157" s="61"/>
      <c r="AW19157" s="61"/>
      <c r="AX19157" s="61"/>
      <c r="AY19157" s="61"/>
      <c r="AZ19157" s="61"/>
      <c r="BA19157" s="61"/>
    </row>
    <row r="19158" spans="39:53" x14ac:dyDescent="0.2">
      <c r="AM19158" s="61"/>
      <c r="AN19158" s="61"/>
      <c r="AO19158" s="171"/>
      <c r="AP19158" s="61"/>
      <c r="AQ19158" s="61"/>
      <c r="AR19158" s="61"/>
      <c r="AS19158" s="61"/>
      <c r="AT19158" s="61"/>
      <c r="AU19158" s="61"/>
      <c r="AV19158" s="61"/>
      <c r="AW19158" s="61"/>
      <c r="AX19158" s="61"/>
      <c r="AY19158" s="61"/>
      <c r="AZ19158" s="61"/>
      <c r="BA19158" s="61"/>
    </row>
    <row r="19159" spans="39:53" x14ac:dyDescent="0.2">
      <c r="AM19159" s="61"/>
      <c r="AN19159" s="61"/>
      <c r="AO19159" s="171"/>
      <c r="AP19159" s="61"/>
      <c r="AQ19159" s="61"/>
      <c r="AR19159" s="61"/>
      <c r="AS19159" s="61"/>
      <c r="AT19159" s="61"/>
      <c r="AU19159" s="61"/>
      <c r="AV19159" s="61"/>
      <c r="AW19159" s="61"/>
      <c r="AX19159" s="61"/>
      <c r="AY19159" s="61"/>
      <c r="AZ19159" s="61"/>
      <c r="BA19159" s="61"/>
    </row>
    <row r="19160" spans="39:53" x14ac:dyDescent="0.2">
      <c r="AM19160" s="61"/>
      <c r="AN19160" s="61"/>
      <c r="AO19160" s="171"/>
      <c r="AP19160" s="61"/>
      <c r="AQ19160" s="61"/>
      <c r="AR19160" s="61"/>
      <c r="AS19160" s="61"/>
      <c r="AT19160" s="61"/>
      <c r="AU19160" s="61"/>
      <c r="AV19160" s="61"/>
      <c r="AW19160" s="61"/>
      <c r="AX19160" s="61"/>
      <c r="AY19160" s="61"/>
      <c r="AZ19160" s="61"/>
      <c r="BA19160" s="61"/>
    </row>
    <row r="19161" spans="39:53" x14ac:dyDescent="0.2">
      <c r="AM19161" s="61"/>
      <c r="AN19161" s="61"/>
      <c r="AO19161" s="171"/>
      <c r="AP19161" s="61"/>
      <c r="AQ19161" s="61"/>
      <c r="AR19161" s="61"/>
      <c r="AS19161" s="61"/>
      <c r="AT19161" s="61"/>
      <c r="AU19161" s="61"/>
      <c r="AV19161" s="61"/>
      <c r="AW19161" s="61"/>
      <c r="AX19161" s="61"/>
      <c r="AY19161" s="61"/>
      <c r="AZ19161" s="61"/>
      <c r="BA19161" s="61"/>
    </row>
    <row r="19162" spans="39:53" x14ac:dyDescent="0.2">
      <c r="AM19162" s="61"/>
      <c r="AN19162" s="61"/>
      <c r="AO19162" s="171"/>
      <c r="AP19162" s="61"/>
      <c r="AQ19162" s="61"/>
      <c r="AR19162" s="61"/>
      <c r="AS19162" s="61"/>
      <c r="AT19162" s="61"/>
      <c r="AU19162" s="61"/>
      <c r="AV19162" s="61"/>
      <c r="AW19162" s="61"/>
      <c r="AX19162" s="61"/>
      <c r="AY19162" s="61"/>
      <c r="AZ19162" s="61"/>
      <c r="BA19162" s="61"/>
    </row>
    <row r="19163" spans="39:53" x14ac:dyDescent="0.2">
      <c r="AM19163" s="61"/>
      <c r="AN19163" s="61"/>
      <c r="AO19163" s="171"/>
      <c r="AP19163" s="61"/>
      <c r="AQ19163" s="61"/>
      <c r="AR19163" s="61"/>
      <c r="AS19163" s="61"/>
      <c r="AT19163" s="61"/>
      <c r="AU19163" s="61"/>
      <c r="AV19163" s="61"/>
      <c r="AW19163" s="61"/>
      <c r="AX19163" s="61"/>
      <c r="AY19163" s="61"/>
      <c r="AZ19163" s="61"/>
      <c r="BA19163" s="61"/>
    </row>
    <row r="19164" spans="39:53" x14ac:dyDescent="0.2">
      <c r="AM19164" s="61"/>
      <c r="AN19164" s="61"/>
      <c r="AO19164" s="171"/>
      <c r="AP19164" s="61"/>
      <c r="AQ19164" s="61"/>
      <c r="AR19164" s="61"/>
      <c r="AS19164" s="61"/>
      <c r="AT19164" s="61"/>
      <c r="AU19164" s="61"/>
      <c r="AV19164" s="61"/>
      <c r="AW19164" s="61"/>
      <c r="AX19164" s="61"/>
      <c r="AY19164" s="61"/>
      <c r="AZ19164" s="61"/>
      <c r="BA19164" s="61"/>
    </row>
    <row r="19165" spans="39:53" x14ac:dyDescent="0.2">
      <c r="AM19165" s="61"/>
      <c r="AN19165" s="61"/>
      <c r="AO19165" s="171"/>
      <c r="AP19165" s="61"/>
      <c r="AQ19165" s="61"/>
      <c r="AR19165" s="61"/>
      <c r="AS19165" s="61"/>
      <c r="AT19165" s="61"/>
      <c r="AU19165" s="61"/>
      <c r="AV19165" s="61"/>
      <c r="AW19165" s="61"/>
      <c r="AX19165" s="61"/>
      <c r="AY19165" s="61"/>
      <c r="AZ19165" s="61"/>
      <c r="BA19165" s="61"/>
    </row>
    <row r="19166" spans="39:53" x14ac:dyDescent="0.2">
      <c r="AM19166" s="61"/>
      <c r="AN19166" s="61"/>
      <c r="AO19166" s="171"/>
      <c r="AP19166" s="61"/>
      <c r="AQ19166" s="61"/>
      <c r="AR19166" s="61"/>
      <c r="AS19166" s="61"/>
      <c r="AT19166" s="61"/>
      <c r="AU19166" s="61"/>
      <c r="AV19166" s="61"/>
      <c r="AW19166" s="61"/>
      <c r="AX19166" s="61"/>
      <c r="AY19166" s="61"/>
      <c r="AZ19166" s="61"/>
      <c r="BA19166" s="61"/>
    </row>
    <row r="19167" spans="39:53" x14ac:dyDescent="0.2">
      <c r="AM19167" s="61"/>
      <c r="AN19167" s="61"/>
      <c r="AO19167" s="171"/>
      <c r="AP19167" s="61"/>
      <c r="AQ19167" s="61"/>
      <c r="AR19167" s="61"/>
      <c r="AS19167" s="61"/>
      <c r="AT19167" s="61"/>
      <c r="AU19167" s="61"/>
      <c r="AV19167" s="61"/>
      <c r="AW19167" s="61"/>
      <c r="AX19167" s="61"/>
      <c r="AY19167" s="61"/>
      <c r="AZ19167" s="61"/>
      <c r="BA19167" s="61"/>
    </row>
    <row r="19168" spans="39:53" x14ac:dyDescent="0.2">
      <c r="AM19168" s="61"/>
      <c r="AN19168" s="61"/>
      <c r="AO19168" s="171"/>
      <c r="AP19168" s="61"/>
      <c r="AQ19168" s="61"/>
      <c r="AR19168" s="61"/>
      <c r="AS19168" s="61"/>
      <c r="AT19168" s="61"/>
      <c r="AU19168" s="61"/>
      <c r="AV19168" s="61"/>
      <c r="AW19168" s="61"/>
      <c r="AX19168" s="61"/>
      <c r="AY19168" s="61"/>
      <c r="AZ19168" s="61"/>
      <c r="BA19168" s="61"/>
    </row>
    <row r="19169" spans="39:53" x14ac:dyDescent="0.2">
      <c r="AM19169" s="61"/>
      <c r="AN19169" s="61"/>
      <c r="AO19169" s="171"/>
      <c r="AP19169" s="61"/>
      <c r="AQ19169" s="61"/>
      <c r="AR19169" s="61"/>
      <c r="AS19169" s="61"/>
      <c r="AT19169" s="61"/>
      <c r="AU19169" s="61"/>
      <c r="AV19169" s="61"/>
      <c r="AW19169" s="61"/>
      <c r="AX19169" s="61"/>
      <c r="AY19169" s="61"/>
      <c r="AZ19169" s="61"/>
      <c r="BA19169" s="61"/>
    </row>
    <row r="19170" spans="39:53" x14ac:dyDescent="0.2">
      <c r="AM19170" s="61"/>
      <c r="AN19170" s="61"/>
      <c r="AO19170" s="171"/>
      <c r="AP19170" s="61"/>
      <c r="AQ19170" s="61"/>
      <c r="AR19170" s="61"/>
      <c r="AS19170" s="61"/>
      <c r="AT19170" s="61"/>
      <c r="AU19170" s="61"/>
      <c r="AV19170" s="61"/>
      <c r="AW19170" s="61"/>
      <c r="AX19170" s="61"/>
      <c r="AY19170" s="61"/>
      <c r="AZ19170" s="61"/>
      <c r="BA19170" s="61"/>
    </row>
    <row r="19171" spans="39:53" x14ac:dyDescent="0.2">
      <c r="AM19171" s="61"/>
      <c r="AN19171" s="61"/>
      <c r="AO19171" s="171"/>
      <c r="AP19171" s="61"/>
      <c r="AQ19171" s="61"/>
      <c r="AR19171" s="61"/>
      <c r="AS19171" s="61"/>
      <c r="AT19171" s="61"/>
      <c r="AU19171" s="61"/>
      <c r="AV19171" s="61"/>
      <c r="AW19171" s="61"/>
      <c r="AX19171" s="61"/>
      <c r="AY19171" s="61"/>
      <c r="AZ19171" s="61"/>
      <c r="BA19171" s="61"/>
    </row>
    <row r="19172" spans="39:53" x14ac:dyDescent="0.2">
      <c r="AM19172" s="61"/>
      <c r="AN19172" s="61"/>
      <c r="AO19172" s="171"/>
      <c r="AP19172" s="61"/>
      <c r="AQ19172" s="61"/>
      <c r="AR19172" s="61"/>
      <c r="AS19172" s="61"/>
      <c r="AT19172" s="61"/>
      <c r="AU19172" s="61"/>
      <c r="AV19172" s="61"/>
      <c r="AW19172" s="61"/>
      <c r="AX19172" s="61"/>
      <c r="AY19172" s="61"/>
      <c r="AZ19172" s="61"/>
      <c r="BA19172" s="61"/>
    </row>
    <row r="19173" spans="39:53" x14ac:dyDescent="0.2">
      <c r="AM19173" s="61"/>
      <c r="AN19173" s="61"/>
      <c r="AO19173" s="171"/>
      <c r="AP19173" s="61"/>
      <c r="AQ19173" s="61"/>
      <c r="AR19173" s="61"/>
      <c r="AS19173" s="61"/>
      <c r="AT19173" s="61"/>
      <c r="AU19173" s="61"/>
      <c r="AV19173" s="61"/>
      <c r="AW19173" s="61"/>
      <c r="AX19173" s="61"/>
      <c r="AY19173" s="61"/>
      <c r="AZ19173" s="61"/>
      <c r="BA19173" s="61"/>
    </row>
    <row r="19174" spans="39:53" x14ac:dyDescent="0.2">
      <c r="AM19174" s="61"/>
      <c r="AN19174" s="61"/>
      <c r="AO19174" s="171"/>
      <c r="AP19174" s="61"/>
      <c r="AQ19174" s="61"/>
      <c r="AR19174" s="61"/>
      <c r="AS19174" s="61"/>
      <c r="AT19174" s="61"/>
      <c r="AU19174" s="61"/>
      <c r="AV19174" s="61"/>
      <c r="AW19174" s="61"/>
      <c r="AX19174" s="61"/>
      <c r="AY19174" s="61"/>
      <c r="AZ19174" s="61"/>
      <c r="BA19174" s="61"/>
    </row>
    <row r="19175" spans="39:53" x14ac:dyDescent="0.2">
      <c r="AM19175" s="61"/>
      <c r="AN19175" s="61"/>
      <c r="AO19175" s="171"/>
      <c r="AP19175" s="61"/>
      <c r="AQ19175" s="61"/>
      <c r="AR19175" s="61"/>
      <c r="AS19175" s="61"/>
      <c r="AT19175" s="61"/>
      <c r="AU19175" s="61"/>
      <c r="AV19175" s="61"/>
      <c r="AW19175" s="61"/>
      <c r="AX19175" s="61"/>
      <c r="AY19175" s="61"/>
      <c r="AZ19175" s="61"/>
      <c r="BA19175" s="61"/>
    </row>
    <row r="19176" spans="39:53" x14ac:dyDescent="0.2">
      <c r="AM19176" s="61"/>
      <c r="AN19176" s="61"/>
      <c r="AO19176" s="171"/>
      <c r="AP19176" s="61"/>
      <c r="AQ19176" s="61"/>
      <c r="AR19176" s="61"/>
      <c r="AS19176" s="61"/>
      <c r="AT19176" s="61"/>
      <c r="AU19176" s="61"/>
      <c r="AV19176" s="61"/>
      <c r="AW19176" s="61"/>
      <c r="AX19176" s="61"/>
      <c r="AY19176" s="61"/>
      <c r="AZ19176" s="61"/>
      <c r="BA19176" s="61"/>
    </row>
    <row r="19177" spans="39:53" x14ac:dyDescent="0.2">
      <c r="AM19177" s="61"/>
      <c r="AN19177" s="61"/>
      <c r="AO19177" s="171"/>
      <c r="AP19177" s="61"/>
      <c r="AQ19177" s="61"/>
      <c r="AR19177" s="61"/>
      <c r="AS19177" s="61"/>
      <c r="AT19177" s="61"/>
      <c r="AU19177" s="61"/>
      <c r="AV19177" s="61"/>
      <c r="AW19177" s="61"/>
      <c r="AX19177" s="61"/>
      <c r="AY19177" s="61"/>
      <c r="AZ19177" s="61"/>
      <c r="BA19177" s="61"/>
    </row>
    <row r="19178" spans="39:53" x14ac:dyDescent="0.2">
      <c r="AM19178" s="61"/>
      <c r="AN19178" s="61"/>
      <c r="AO19178" s="171"/>
      <c r="AP19178" s="61"/>
      <c r="AQ19178" s="61"/>
      <c r="AR19178" s="61"/>
      <c r="AS19178" s="61"/>
      <c r="AT19178" s="61"/>
      <c r="AU19178" s="61"/>
      <c r="AV19178" s="61"/>
      <c r="AW19178" s="61"/>
      <c r="AX19178" s="61"/>
      <c r="AY19178" s="61"/>
      <c r="AZ19178" s="61"/>
      <c r="BA19178" s="61"/>
    </row>
    <row r="19179" spans="39:53" x14ac:dyDescent="0.2">
      <c r="AM19179" s="61"/>
      <c r="AN19179" s="61"/>
      <c r="AO19179" s="171"/>
      <c r="AP19179" s="61"/>
      <c r="AQ19179" s="61"/>
      <c r="AR19179" s="61"/>
      <c r="AS19179" s="61"/>
      <c r="AT19179" s="61"/>
      <c r="AU19179" s="61"/>
      <c r="AV19179" s="61"/>
      <c r="AW19179" s="61"/>
      <c r="AX19179" s="61"/>
      <c r="AY19179" s="61"/>
      <c r="AZ19179" s="61"/>
      <c r="BA19179" s="61"/>
    </row>
    <row r="19180" spans="39:53" x14ac:dyDescent="0.2">
      <c r="AM19180" s="61"/>
      <c r="AN19180" s="61"/>
      <c r="AO19180" s="171"/>
      <c r="AP19180" s="61"/>
      <c r="AQ19180" s="61"/>
      <c r="AR19180" s="61"/>
      <c r="AS19180" s="61"/>
      <c r="AT19180" s="61"/>
      <c r="AU19180" s="61"/>
      <c r="AV19180" s="61"/>
      <c r="AW19180" s="61"/>
      <c r="AX19180" s="61"/>
      <c r="AY19180" s="61"/>
      <c r="AZ19180" s="61"/>
      <c r="BA19180" s="61"/>
    </row>
    <row r="19181" spans="39:53" x14ac:dyDescent="0.2">
      <c r="AM19181" s="61"/>
      <c r="AN19181" s="61"/>
      <c r="AO19181" s="171"/>
      <c r="AP19181" s="61"/>
      <c r="AQ19181" s="61"/>
      <c r="AR19181" s="61"/>
      <c r="AS19181" s="61"/>
      <c r="AT19181" s="61"/>
      <c r="AU19181" s="61"/>
      <c r="AV19181" s="61"/>
      <c r="AW19181" s="61"/>
      <c r="AX19181" s="61"/>
      <c r="AY19181" s="61"/>
      <c r="AZ19181" s="61"/>
      <c r="BA19181" s="61"/>
    </row>
    <row r="19182" spans="39:53" x14ac:dyDescent="0.2">
      <c r="AM19182" s="61"/>
      <c r="AN19182" s="61"/>
      <c r="AO19182" s="171"/>
      <c r="AP19182" s="61"/>
      <c r="AQ19182" s="61"/>
      <c r="AR19182" s="61"/>
      <c r="AS19182" s="61"/>
      <c r="AT19182" s="61"/>
      <c r="AU19182" s="61"/>
      <c r="AV19182" s="61"/>
      <c r="AW19182" s="61"/>
      <c r="AX19182" s="61"/>
      <c r="AY19182" s="61"/>
      <c r="AZ19182" s="61"/>
      <c r="BA19182" s="61"/>
    </row>
    <row r="19183" spans="39:53" x14ac:dyDescent="0.2">
      <c r="AM19183" s="61"/>
      <c r="AN19183" s="61"/>
      <c r="AO19183" s="171"/>
      <c r="AP19183" s="61"/>
      <c r="AQ19183" s="61"/>
      <c r="AR19183" s="61"/>
      <c r="AS19183" s="61"/>
      <c r="AT19183" s="61"/>
      <c r="AU19183" s="61"/>
      <c r="AV19183" s="61"/>
      <c r="AW19183" s="61"/>
      <c r="AX19183" s="61"/>
      <c r="AY19183" s="61"/>
      <c r="AZ19183" s="61"/>
      <c r="BA19183" s="61"/>
    </row>
    <row r="19184" spans="39:53" x14ac:dyDescent="0.2">
      <c r="AM19184" s="61"/>
      <c r="AN19184" s="61"/>
      <c r="AO19184" s="171"/>
      <c r="AP19184" s="61"/>
      <c r="AQ19184" s="61"/>
      <c r="AR19184" s="61"/>
      <c r="AS19184" s="61"/>
      <c r="AT19184" s="61"/>
      <c r="AU19184" s="61"/>
      <c r="AV19184" s="61"/>
      <c r="AW19184" s="61"/>
      <c r="AX19184" s="61"/>
      <c r="AY19184" s="61"/>
      <c r="AZ19184" s="61"/>
      <c r="BA19184" s="61"/>
    </row>
    <row r="19185" spans="39:53" x14ac:dyDescent="0.2">
      <c r="AM19185" s="61"/>
      <c r="AN19185" s="61"/>
      <c r="AO19185" s="171"/>
      <c r="AP19185" s="61"/>
      <c r="AQ19185" s="61"/>
      <c r="AR19185" s="61"/>
      <c r="AS19185" s="61"/>
      <c r="AT19185" s="61"/>
      <c r="AU19185" s="61"/>
      <c r="AV19185" s="61"/>
      <c r="AW19185" s="61"/>
      <c r="AX19185" s="61"/>
      <c r="AY19185" s="61"/>
      <c r="AZ19185" s="61"/>
      <c r="BA19185" s="61"/>
    </row>
    <row r="19186" spans="39:53" x14ac:dyDescent="0.2">
      <c r="AM19186" s="61"/>
      <c r="AN19186" s="61"/>
      <c r="AO19186" s="171"/>
      <c r="AP19186" s="61"/>
      <c r="AQ19186" s="61"/>
      <c r="AR19186" s="61"/>
      <c r="AS19186" s="61"/>
      <c r="AT19186" s="61"/>
      <c r="AU19186" s="61"/>
      <c r="AV19186" s="61"/>
      <c r="AW19186" s="61"/>
      <c r="AX19186" s="61"/>
      <c r="AY19186" s="61"/>
      <c r="AZ19186" s="61"/>
      <c r="BA19186" s="61"/>
    </row>
    <row r="19187" spans="39:53" x14ac:dyDescent="0.2">
      <c r="AM19187" s="61"/>
      <c r="AN19187" s="61"/>
      <c r="AO19187" s="171"/>
      <c r="AP19187" s="61"/>
      <c r="AQ19187" s="61"/>
      <c r="AR19187" s="61"/>
      <c r="AS19187" s="61"/>
      <c r="AT19187" s="61"/>
      <c r="AU19187" s="61"/>
      <c r="AV19187" s="61"/>
      <c r="AW19187" s="61"/>
      <c r="AX19187" s="61"/>
      <c r="AY19187" s="61"/>
      <c r="AZ19187" s="61"/>
      <c r="BA19187" s="61"/>
    </row>
    <row r="19188" spans="39:53" x14ac:dyDescent="0.2">
      <c r="AM19188" s="61"/>
      <c r="AN19188" s="61"/>
      <c r="AO19188" s="171"/>
      <c r="AP19188" s="61"/>
      <c r="AQ19188" s="61"/>
      <c r="AR19188" s="61"/>
      <c r="AS19188" s="61"/>
      <c r="AT19188" s="61"/>
      <c r="AU19188" s="61"/>
      <c r="AV19188" s="61"/>
      <c r="AW19188" s="61"/>
      <c r="AX19188" s="61"/>
      <c r="AY19188" s="61"/>
      <c r="AZ19188" s="61"/>
      <c r="BA19188" s="61"/>
    </row>
    <row r="19189" spans="39:53" x14ac:dyDescent="0.2">
      <c r="AM19189" s="61"/>
      <c r="AN19189" s="61"/>
      <c r="AO19189" s="171"/>
      <c r="AP19189" s="61"/>
      <c r="AQ19189" s="61"/>
      <c r="AR19189" s="61"/>
      <c r="AS19189" s="61"/>
      <c r="AT19189" s="61"/>
      <c r="AU19189" s="61"/>
      <c r="AV19189" s="61"/>
      <c r="AW19189" s="61"/>
      <c r="AX19189" s="61"/>
      <c r="AY19189" s="61"/>
      <c r="AZ19189" s="61"/>
      <c r="BA19189" s="61"/>
    </row>
    <row r="19190" spans="39:53" x14ac:dyDescent="0.2">
      <c r="AM19190" s="61"/>
      <c r="AN19190" s="61"/>
      <c r="AO19190" s="171"/>
      <c r="AP19190" s="61"/>
      <c r="AQ19190" s="61"/>
      <c r="AR19190" s="61"/>
      <c r="AS19190" s="61"/>
      <c r="AT19190" s="61"/>
      <c r="AU19190" s="61"/>
      <c r="AV19190" s="61"/>
      <c r="AW19190" s="61"/>
      <c r="AX19190" s="61"/>
      <c r="AY19190" s="61"/>
      <c r="AZ19190" s="61"/>
      <c r="BA19190" s="61"/>
    </row>
    <row r="19191" spans="39:53" x14ac:dyDescent="0.2">
      <c r="AM19191" s="61"/>
      <c r="AN19191" s="61"/>
      <c r="AO19191" s="171"/>
      <c r="AP19191" s="61"/>
      <c r="AQ19191" s="61"/>
      <c r="AR19191" s="61"/>
      <c r="AS19191" s="61"/>
      <c r="AT19191" s="61"/>
      <c r="AU19191" s="61"/>
      <c r="AV19191" s="61"/>
      <c r="AW19191" s="61"/>
      <c r="AX19191" s="61"/>
      <c r="AY19191" s="61"/>
      <c r="AZ19191" s="61"/>
      <c r="BA19191" s="61"/>
    </row>
    <row r="19192" spans="39:53" x14ac:dyDescent="0.2">
      <c r="AM19192" s="61"/>
      <c r="AN19192" s="61"/>
      <c r="AO19192" s="171"/>
      <c r="AP19192" s="61"/>
      <c r="AQ19192" s="61"/>
      <c r="AR19192" s="61"/>
      <c r="AS19192" s="61"/>
      <c r="AT19192" s="61"/>
      <c r="AU19192" s="61"/>
      <c r="AV19192" s="61"/>
      <c r="AW19192" s="61"/>
      <c r="AX19192" s="61"/>
      <c r="AY19192" s="61"/>
      <c r="AZ19192" s="61"/>
      <c r="BA19192" s="61"/>
    </row>
    <row r="19193" spans="39:53" x14ac:dyDescent="0.2">
      <c r="AM19193" s="61"/>
      <c r="AN19193" s="61"/>
      <c r="AO19193" s="171"/>
      <c r="AP19193" s="61"/>
      <c r="AQ19193" s="61"/>
      <c r="AR19193" s="61"/>
      <c r="AS19193" s="61"/>
      <c r="AT19193" s="61"/>
      <c r="AU19193" s="61"/>
      <c r="AV19193" s="61"/>
      <c r="AW19193" s="61"/>
      <c r="AX19193" s="61"/>
      <c r="AY19193" s="61"/>
      <c r="AZ19193" s="61"/>
      <c r="BA19193" s="61"/>
    </row>
    <row r="19194" spans="39:53" x14ac:dyDescent="0.2">
      <c r="AM19194" s="61"/>
      <c r="AN19194" s="61"/>
      <c r="AO19194" s="171"/>
      <c r="AP19194" s="61"/>
      <c r="AQ19194" s="61"/>
      <c r="AR19194" s="61"/>
      <c r="AS19194" s="61"/>
      <c r="AT19194" s="61"/>
      <c r="AU19194" s="61"/>
      <c r="AV19194" s="61"/>
      <c r="AW19194" s="61"/>
      <c r="AX19194" s="61"/>
      <c r="AY19194" s="61"/>
      <c r="AZ19194" s="61"/>
      <c r="BA19194" s="61"/>
    </row>
    <row r="19195" spans="39:53" x14ac:dyDescent="0.2">
      <c r="AM19195" s="61"/>
      <c r="AN19195" s="61"/>
      <c r="AO19195" s="171"/>
      <c r="AP19195" s="61"/>
      <c r="AQ19195" s="61"/>
      <c r="AR19195" s="61"/>
      <c r="AS19195" s="61"/>
      <c r="AT19195" s="61"/>
      <c r="AU19195" s="61"/>
      <c r="AV19195" s="61"/>
      <c r="AW19195" s="61"/>
      <c r="AX19195" s="61"/>
      <c r="AY19195" s="61"/>
      <c r="AZ19195" s="61"/>
      <c r="BA19195" s="61"/>
    </row>
    <row r="19196" spans="39:53" x14ac:dyDescent="0.2">
      <c r="AM19196" s="61"/>
      <c r="AN19196" s="61"/>
      <c r="AO19196" s="171"/>
      <c r="AP19196" s="61"/>
      <c r="AQ19196" s="61"/>
      <c r="AR19196" s="61"/>
      <c r="AS19196" s="61"/>
      <c r="AT19196" s="61"/>
      <c r="AU19196" s="61"/>
      <c r="AV19196" s="61"/>
      <c r="AW19196" s="61"/>
      <c r="AX19196" s="61"/>
      <c r="AY19196" s="61"/>
      <c r="AZ19196" s="61"/>
      <c r="BA19196" s="61"/>
    </row>
    <row r="19197" spans="39:53" x14ac:dyDescent="0.2">
      <c r="AM19197" s="61"/>
      <c r="AN19197" s="61"/>
      <c r="AO19197" s="171"/>
      <c r="AP19197" s="61"/>
      <c r="AQ19197" s="61"/>
      <c r="AR19197" s="61"/>
      <c r="AS19197" s="61"/>
      <c r="AT19197" s="61"/>
      <c r="AU19197" s="61"/>
      <c r="AV19197" s="61"/>
      <c r="AW19197" s="61"/>
      <c r="AX19197" s="61"/>
      <c r="AY19197" s="61"/>
      <c r="AZ19197" s="61"/>
      <c r="BA19197" s="61"/>
    </row>
    <row r="19198" spans="39:53" x14ac:dyDescent="0.2">
      <c r="AM19198" s="61"/>
      <c r="AN19198" s="61"/>
      <c r="AO19198" s="171"/>
      <c r="AP19198" s="61"/>
      <c r="AQ19198" s="61"/>
      <c r="AR19198" s="61"/>
      <c r="AS19198" s="61"/>
      <c r="AT19198" s="61"/>
      <c r="AU19198" s="61"/>
      <c r="AV19198" s="61"/>
      <c r="AW19198" s="61"/>
      <c r="AX19198" s="61"/>
      <c r="AY19198" s="61"/>
      <c r="AZ19198" s="61"/>
      <c r="BA19198" s="61"/>
    </row>
    <row r="19199" spans="39:53" x14ac:dyDescent="0.2">
      <c r="AM19199" s="61"/>
      <c r="AN19199" s="61"/>
      <c r="AO19199" s="171"/>
      <c r="AP19199" s="61"/>
      <c r="AQ19199" s="61"/>
      <c r="AR19199" s="61"/>
      <c r="AS19199" s="61"/>
      <c r="AT19199" s="61"/>
      <c r="AU19199" s="61"/>
      <c r="AV19199" s="61"/>
      <c r="AW19199" s="61"/>
      <c r="AX19199" s="61"/>
      <c r="AY19199" s="61"/>
      <c r="AZ19199" s="61"/>
      <c r="BA19199" s="61"/>
    </row>
    <row r="19200" spans="39:53" x14ac:dyDescent="0.2">
      <c r="AM19200" s="61"/>
      <c r="AN19200" s="61"/>
      <c r="AO19200" s="171"/>
      <c r="AP19200" s="61"/>
      <c r="AQ19200" s="61"/>
      <c r="AR19200" s="61"/>
      <c r="AS19200" s="61"/>
      <c r="AT19200" s="61"/>
      <c r="AU19200" s="61"/>
      <c r="AV19200" s="61"/>
      <c r="AW19200" s="61"/>
      <c r="AX19200" s="61"/>
      <c r="AY19200" s="61"/>
      <c r="AZ19200" s="61"/>
      <c r="BA19200" s="61"/>
    </row>
    <row r="19201" spans="39:53" x14ac:dyDescent="0.2">
      <c r="AM19201" s="61"/>
      <c r="AN19201" s="61"/>
      <c r="AO19201" s="171"/>
      <c r="AP19201" s="61"/>
      <c r="AQ19201" s="61"/>
      <c r="AR19201" s="61"/>
      <c r="AS19201" s="61"/>
      <c r="AT19201" s="61"/>
      <c r="AU19201" s="61"/>
      <c r="AV19201" s="61"/>
      <c r="AW19201" s="61"/>
      <c r="AX19201" s="61"/>
      <c r="AY19201" s="61"/>
      <c r="AZ19201" s="61"/>
      <c r="BA19201" s="61"/>
    </row>
    <row r="19202" spans="39:53" x14ac:dyDescent="0.2">
      <c r="AM19202" s="61"/>
      <c r="AN19202" s="61"/>
      <c r="AO19202" s="171"/>
      <c r="AP19202" s="61"/>
      <c r="AQ19202" s="61"/>
      <c r="AR19202" s="61"/>
      <c r="AS19202" s="61"/>
      <c r="AT19202" s="61"/>
      <c r="AU19202" s="61"/>
      <c r="AV19202" s="61"/>
      <c r="AW19202" s="61"/>
      <c r="AX19202" s="61"/>
      <c r="AY19202" s="61"/>
      <c r="AZ19202" s="61"/>
      <c r="BA19202" s="61"/>
    </row>
    <row r="19203" spans="39:53" x14ac:dyDescent="0.2">
      <c r="AM19203" s="61"/>
      <c r="AN19203" s="61"/>
      <c r="AO19203" s="171"/>
      <c r="AP19203" s="61"/>
      <c r="AQ19203" s="61"/>
      <c r="AR19203" s="61"/>
      <c r="AS19203" s="61"/>
      <c r="AT19203" s="61"/>
      <c r="AU19203" s="61"/>
      <c r="AV19203" s="61"/>
      <c r="AW19203" s="61"/>
      <c r="AX19203" s="61"/>
      <c r="AY19203" s="61"/>
      <c r="AZ19203" s="61"/>
      <c r="BA19203" s="61"/>
    </row>
    <row r="19204" spans="39:53" x14ac:dyDescent="0.2">
      <c r="AM19204" s="61"/>
      <c r="AN19204" s="61"/>
      <c r="AO19204" s="171"/>
      <c r="AP19204" s="61"/>
      <c r="AQ19204" s="61"/>
      <c r="AR19204" s="61"/>
      <c r="AS19204" s="61"/>
      <c r="AT19204" s="61"/>
      <c r="AU19204" s="61"/>
      <c r="AV19204" s="61"/>
      <c r="AW19204" s="61"/>
      <c r="AX19204" s="61"/>
      <c r="AY19204" s="61"/>
      <c r="AZ19204" s="61"/>
      <c r="BA19204" s="61"/>
    </row>
    <row r="19205" spans="39:53" x14ac:dyDescent="0.2">
      <c r="AM19205" s="61"/>
      <c r="AN19205" s="61"/>
      <c r="AO19205" s="171"/>
      <c r="AP19205" s="61"/>
      <c r="AQ19205" s="61"/>
      <c r="AR19205" s="61"/>
      <c r="AS19205" s="61"/>
      <c r="AT19205" s="61"/>
      <c r="AU19205" s="61"/>
      <c r="AV19205" s="61"/>
      <c r="AW19205" s="61"/>
      <c r="AX19205" s="61"/>
      <c r="AY19205" s="61"/>
      <c r="AZ19205" s="61"/>
      <c r="BA19205" s="61"/>
    </row>
    <row r="19206" spans="39:53" x14ac:dyDescent="0.2">
      <c r="AM19206" s="61"/>
      <c r="AN19206" s="61"/>
      <c r="AO19206" s="171"/>
      <c r="AP19206" s="61"/>
      <c r="AQ19206" s="61"/>
      <c r="AR19206" s="61"/>
      <c r="AS19206" s="61"/>
      <c r="AT19206" s="61"/>
      <c r="AU19206" s="61"/>
      <c r="AV19206" s="61"/>
      <c r="AW19206" s="61"/>
      <c r="AX19206" s="61"/>
      <c r="AY19206" s="61"/>
      <c r="AZ19206" s="61"/>
      <c r="BA19206" s="61"/>
    </row>
    <row r="19207" spans="39:53" x14ac:dyDescent="0.2">
      <c r="AM19207" s="61"/>
      <c r="AN19207" s="61"/>
      <c r="AO19207" s="171"/>
      <c r="AP19207" s="61"/>
      <c r="AQ19207" s="61"/>
      <c r="AR19207" s="61"/>
      <c r="AS19207" s="61"/>
      <c r="AT19207" s="61"/>
      <c r="AU19207" s="61"/>
      <c r="AV19207" s="61"/>
      <c r="AW19207" s="61"/>
      <c r="AX19207" s="61"/>
      <c r="AY19207" s="61"/>
      <c r="AZ19207" s="61"/>
      <c r="BA19207" s="61"/>
    </row>
    <row r="19208" spans="39:53" x14ac:dyDescent="0.2">
      <c r="AM19208" s="61"/>
      <c r="AN19208" s="61"/>
      <c r="AO19208" s="171"/>
      <c r="AP19208" s="61"/>
      <c r="AQ19208" s="61"/>
      <c r="AR19208" s="61"/>
      <c r="AS19208" s="61"/>
      <c r="AT19208" s="61"/>
      <c r="AU19208" s="61"/>
      <c r="AV19208" s="61"/>
      <c r="AW19208" s="61"/>
      <c r="AX19208" s="61"/>
      <c r="AY19208" s="61"/>
      <c r="AZ19208" s="61"/>
      <c r="BA19208" s="61"/>
    </row>
    <row r="19209" spans="39:53" x14ac:dyDescent="0.2">
      <c r="AM19209" s="61"/>
      <c r="AN19209" s="61"/>
      <c r="AO19209" s="171"/>
      <c r="AP19209" s="61"/>
      <c r="AQ19209" s="61"/>
      <c r="AR19209" s="61"/>
      <c r="AS19209" s="61"/>
      <c r="AT19209" s="61"/>
      <c r="AU19209" s="61"/>
      <c r="AV19209" s="61"/>
      <c r="AW19209" s="61"/>
      <c r="AX19209" s="61"/>
      <c r="AY19209" s="61"/>
      <c r="AZ19209" s="61"/>
      <c r="BA19209" s="61"/>
    </row>
    <row r="19210" spans="39:53" x14ac:dyDescent="0.2">
      <c r="AM19210" s="61"/>
      <c r="AN19210" s="61"/>
      <c r="AO19210" s="171"/>
      <c r="AP19210" s="61"/>
      <c r="AQ19210" s="61"/>
      <c r="AR19210" s="61"/>
      <c r="AS19210" s="61"/>
      <c r="AT19210" s="61"/>
      <c r="AU19210" s="61"/>
      <c r="AV19210" s="61"/>
      <c r="AW19210" s="61"/>
      <c r="AX19210" s="61"/>
      <c r="AY19210" s="61"/>
      <c r="AZ19210" s="61"/>
      <c r="BA19210" s="61"/>
    </row>
    <row r="19211" spans="39:53" x14ac:dyDescent="0.2">
      <c r="AM19211" s="61"/>
      <c r="AN19211" s="61"/>
      <c r="AO19211" s="171"/>
      <c r="AP19211" s="61"/>
      <c r="AQ19211" s="61"/>
      <c r="AR19211" s="61"/>
      <c r="AS19211" s="61"/>
      <c r="AT19211" s="61"/>
      <c r="AU19211" s="61"/>
      <c r="AV19211" s="61"/>
      <c r="AW19211" s="61"/>
      <c r="AX19211" s="61"/>
      <c r="AY19211" s="61"/>
      <c r="AZ19211" s="61"/>
      <c r="BA19211" s="61"/>
    </row>
    <row r="19212" spans="39:53" x14ac:dyDescent="0.2">
      <c r="AM19212" s="61"/>
      <c r="AN19212" s="61"/>
      <c r="AO19212" s="171"/>
      <c r="AP19212" s="61"/>
      <c r="AQ19212" s="61"/>
      <c r="AR19212" s="61"/>
      <c r="AS19212" s="61"/>
      <c r="AT19212" s="61"/>
      <c r="AU19212" s="61"/>
      <c r="AV19212" s="61"/>
      <c r="AW19212" s="61"/>
      <c r="AX19212" s="61"/>
      <c r="AY19212" s="61"/>
      <c r="AZ19212" s="61"/>
      <c r="BA19212" s="61"/>
    </row>
    <row r="19213" spans="39:53" x14ac:dyDescent="0.2">
      <c r="AM19213" s="61"/>
      <c r="AN19213" s="61"/>
      <c r="AO19213" s="171"/>
      <c r="AP19213" s="61"/>
      <c r="AQ19213" s="61"/>
      <c r="AR19213" s="61"/>
      <c r="AS19213" s="61"/>
      <c r="AT19213" s="61"/>
      <c r="AU19213" s="61"/>
      <c r="AV19213" s="61"/>
      <c r="AW19213" s="61"/>
      <c r="AX19213" s="61"/>
      <c r="AY19213" s="61"/>
      <c r="AZ19213" s="61"/>
      <c r="BA19213" s="61"/>
    </row>
    <row r="19214" spans="39:53" x14ac:dyDescent="0.2">
      <c r="AM19214" s="61"/>
      <c r="AN19214" s="61"/>
      <c r="AO19214" s="171"/>
      <c r="AP19214" s="61"/>
      <c r="AQ19214" s="61"/>
      <c r="AR19214" s="61"/>
      <c r="AS19214" s="61"/>
      <c r="AT19214" s="61"/>
      <c r="AU19214" s="61"/>
      <c r="AV19214" s="61"/>
      <c r="AW19214" s="61"/>
      <c r="AX19214" s="61"/>
      <c r="AY19214" s="61"/>
      <c r="AZ19214" s="61"/>
      <c r="BA19214" s="61"/>
    </row>
    <row r="19215" spans="39:53" x14ac:dyDescent="0.2">
      <c r="AM19215" s="61"/>
      <c r="AN19215" s="61"/>
      <c r="AO19215" s="171"/>
      <c r="AP19215" s="61"/>
      <c r="AQ19215" s="61"/>
      <c r="AR19215" s="61"/>
      <c r="AS19215" s="61"/>
      <c r="AT19215" s="61"/>
      <c r="AU19215" s="61"/>
      <c r="AV19215" s="61"/>
      <c r="AW19215" s="61"/>
      <c r="AX19215" s="61"/>
      <c r="AY19215" s="61"/>
      <c r="AZ19215" s="61"/>
      <c r="BA19215" s="61"/>
    </row>
    <row r="19216" spans="39:53" x14ac:dyDescent="0.2">
      <c r="AM19216" s="61"/>
      <c r="AN19216" s="61"/>
      <c r="AO19216" s="171"/>
      <c r="AP19216" s="61"/>
      <c r="AQ19216" s="61"/>
      <c r="AR19216" s="61"/>
      <c r="AS19216" s="61"/>
      <c r="AT19216" s="61"/>
      <c r="AU19216" s="61"/>
      <c r="AV19216" s="61"/>
      <c r="AW19216" s="61"/>
      <c r="AX19216" s="61"/>
      <c r="AY19216" s="61"/>
      <c r="AZ19216" s="61"/>
      <c r="BA19216" s="61"/>
    </row>
    <row r="19217" spans="39:53" x14ac:dyDescent="0.2">
      <c r="AM19217" s="61"/>
      <c r="AN19217" s="61"/>
      <c r="AO19217" s="171"/>
      <c r="AP19217" s="61"/>
      <c r="AQ19217" s="61"/>
      <c r="AR19217" s="61"/>
      <c r="AS19217" s="61"/>
      <c r="AT19217" s="61"/>
      <c r="AU19217" s="61"/>
      <c r="AV19217" s="61"/>
      <c r="AW19217" s="61"/>
      <c r="AX19217" s="61"/>
      <c r="AY19217" s="61"/>
      <c r="AZ19217" s="61"/>
      <c r="BA19217" s="61"/>
    </row>
    <row r="19218" spans="39:53" x14ac:dyDescent="0.2">
      <c r="AM19218" s="61"/>
      <c r="AN19218" s="61"/>
      <c r="AO19218" s="171"/>
      <c r="AP19218" s="61"/>
      <c r="AQ19218" s="61"/>
      <c r="AR19218" s="61"/>
      <c r="AS19218" s="61"/>
      <c r="AT19218" s="61"/>
      <c r="AU19218" s="61"/>
      <c r="AV19218" s="61"/>
      <c r="AW19218" s="61"/>
      <c r="AX19218" s="61"/>
      <c r="AY19218" s="61"/>
      <c r="AZ19218" s="61"/>
      <c r="BA19218" s="61"/>
    </row>
    <row r="19219" spans="39:53" x14ac:dyDescent="0.2">
      <c r="AM19219" s="61"/>
      <c r="AN19219" s="61"/>
      <c r="AO19219" s="171"/>
      <c r="AP19219" s="61"/>
      <c r="AQ19219" s="61"/>
      <c r="AR19219" s="61"/>
      <c r="AS19219" s="61"/>
      <c r="AT19219" s="61"/>
      <c r="AU19219" s="61"/>
      <c r="AV19219" s="61"/>
      <c r="AW19219" s="61"/>
      <c r="AX19219" s="61"/>
      <c r="AY19219" s="61"/>
      <c r="AZ19219" s="61"/>
      <c r="BA19219" s="61"/>
    </row>
    <row r="19220" spans="39:53" x14ac:dyDescent="0.2">
      <c r="AM19220" s="61"/>
      <c r="AN19220" s="61"/>
      <c r="AO19220" s="171"/>
      <c r="AP19220" s="61"/>
      <c r="AQ19220" s="61"/>
      <c r="AR19220" s="61"/>
      <c r="AS19220" s="61"/>
      <c r="AT19220" s="61"/>
      <c r="AU19220" s="61"/>
      <c r="AV19220" s="61"/>
      <c r="AW19220" s="61"/>
      <c r="AX19220" s="61"/>
      <c r="AY19220" s="61"/>
      <c r="AZ19220" s="61"/>
      <c r="BA19220" s="61"/>
    </row>
    <row r="19221" spans="39:53" x14ac:dyDescent="0.2">
      <c r="AM19221" s="61"/>
      <c r="AN19221" s="61"/>
      <c r="AO19221" s="171"/>
      <c r="AP19221" s="61"/>
      <c r="AQ19221" s="61"/>
      <c r="AR19221" s="61"/>
      <c r="AS19221" s="61"/>
      <c r="AT19221" s="61"/>
      <c r="AU19221" s="61"/>
      <c r="AV19221" s="61"/>
      <c r="AW19221" s="61"/>
      <c r="AX19221" s="61"/>
      <c r="AY19221" s="61"/>
      <c r="AZ19221" s="61"/>
      <c r="BA19221" s="61"/>
    </row>
    <row r="19222" spans="39:53" x14ac:dyDescent="0.2">
      <c r="AM19222" s="61"/>
      <c r="AN19222" s="61"/>
      <c r="AO19222" s="171"/>
      <c r="AP19222" s="61"/>
      <c r="AQ19222" s="61"/>
      <c r="AR19222" s="61"/>
      <c r="AS19222" s="61"/>
      <c r="AT19222" s="61"/>
      <c r="AU19222" s="61"/>
      <c r="AV19222" s="61"/>
      <c r="AW19222" s="61"/>
      <c r="AX19222" s="61"/>
      <c r="AY19222" s="61"/>
      <c r="AZ19222" s="61"/>
      <c r="BA19222" s="61"/>
    </row>
    <row r="19223" spans="39:53" x14ac:dyDescent="0.2">
      <c r="AM19223" s="61"/>
      <c r="AN19223" s="61"/>
      <c r="AO19223" s="171"/>
      <c r="AP19223" s="61"/>
      <c r="AQ19223" s="61"/>
      <c r="AR19223" s="61"/>
      <c r="AS19223" s="61"/>
      <c r="AT19223" s="61"/>
      <c r="AU19223" s="61"/>
      <c r="AV19223" s="61"/>
      <c r="AW19223" s="61"/>
      <c r="AX19223" s="61"/>
      <c r="AY19223" s="61"/>
      <c r="AZ19223" s="61"/>
      <c r="BA19223" s="61"/>
    </row>
    <row r="19224" spans="39:53" x14ac:dyDescent="0.2">
      <c r="AM19224" s="61"/>
      <c r="AN19224" s="61"/>
      <c r="AO19224" s="171"/>
      <c r="AP19224" s="61"/>
      <c r="AQ19224" s="61"/>
      <c r="AR19224" s="61"/>
      <c r="AS19224" s="61"/>
      <c r="AT19224" s="61"/>
      <c r="AU19224" s="61"/>
      <c r="AV19224" s="61"/>
      <c r="AW19224" s="61"/>
      <c r="AX19224" s="61"/>
      <c r="AY19224" s="61"/>
      <c r="AZ19224" s="61"/>
      <c r="BA19224" s="61"/>
    </row>
    <row r="19225" spans="39:53" x14ac:dyDescent="0.2">
      <c r="AM19225" s="61"/>
      <c r="AN19225" s="61"/>
      <c r="AO19225" s="171"/>
      <c r="AP19225" s="61"/>
      <c r="AQ19225" s="61"/>
      <c r="AR19225" s="61"/>
      <c r="AS19225" s="61"/>
      <c r="AT19225" s="61"/>
      <c r="AU19225" s="61"/>
      <c r="AV19225" s="61"/>
      <c r="AW19225" s="61"/>
      <c r="AX19225" s="61"/>
      <c r="AY19225" s="61"/>
      <c r="AZ19225" s="61"/>
      <c r="BA19225" s="61"/>
    </row>
    <row r="19226" spans="39:53" x14ac:dyDescent="0.2">
      <c r="AM19226" s="61"/>
      <c r="AN19226" s="61"/>
      <c r="AO19226" s="171"/>
      <c r="AP19226" s="61"/>
      <c r="AQ19226" s="61"/>
      <c r="AR19226" s="61"/>
      <c r="AS19226" s="61"/>
      <c r="AT19226" s="61"/>
      <c r="AU19226" s="61"/>
      <c r="AV19226" s="61"/>
      <c r="AW19226" s="61"/>
      <c r="AX19226" s="61"/>
      <c r="AY19226" s="61"/>
      <c r="AZ19226" s="61"/>
      <c r="BA19226" s="61"/>
    </row>
    <row r="19227" spans="39:53" x14ac:dyDescent="0.2">
      <c r="AM19227" s="61"/>
      <c r="AN19227" s="61"/>
      <c r="AO19227" s="171"/>
      <c r="AP19227" s="61"/>
      <c r="AQ19227" s="61"/>
      <c r="AR19227" s="61"/>
      <c r="AS19227" s="61"/>
      <c r="AT19227" s="61"/>
      <c r="AU19227" s="61"/>
      <c r="AV19227" s="61"/>
      <c r="AW19227" s="61"/>
      <c r="AX19227" s="61"/>
      <c r="AY19227" s="61"/>
      <c r="AZ19227" s="61"/>
      <c r="BA19227" s="61"/>
    </row>
    <row r="19228" spans="39:53" x14ac:dyDescent="0.2">
      <c r="AM19228" s="61"/>
      <c r="AN19228" s="61"/>
      <c r="AO19228" s="171"/>
      <c r="AP19228" s="61"/>
      <c r="AQ19228" s="61"/>
      <c r="AR19228" s="61"/>
      <c r="AS19228" s="61"/>
      <c r="AT19228" s="61"/>
      <c r="AU19228" s="61"/>
      <c r="AV19228" s="61"/>
      <c r="AW19228" s="61"/>
      <c r="AX19228" s="61"/>
      <c r="AY19228" s="61"/>
      <c r="AZ19228" s="61"/>
      <c r="BA19228" s="61"/>
    </row>
    <row r="19229" spans="39:53" x14ac:dyDescent="0.2">
      <c r="AM19229" s="61"/>
      <c r="AN19229" s="61"/>
      <c r="AO19229" s="171"/>
      <c r="AP19229" s="61"/>
      <c r="AQ19229" s="61"/>
      <c r="AR19229" s="61"/>
      <c r="AS19229" s="61"/>
      <c r="AT19229" s="61"/>
      <c r="AU19229" s="61"/>
      <c r="AV19229" s="61"/>
      <c r="AW19229" s="61"/>
      <c r="AX19229" s="61"/>
      <c r="AY19229" s="61"/>
      <c r="AZ19229" s="61"/>
      <c r="BA19229" s="61"/>
    </row>
    <row r="19230" spans="39:53" x14ac:dyDescent="0.2">
      <c r="AM19230" s="61"/>
      <c r="AN19230" s="61"/>
      <c r="AO19230" s="171"/>
      <c r="AP19230" s="61"/>
      <c r="AQ19230" s="61"/>
      <c r="AR19230" s="61"/>
      <c r="AS19230" s="61"/>
      <c r="AT19230" s="61"/>
      <c r="AU19230" s="61"/>
      <c r="AV19230" s="61"/>
      <c r="AW19230" s="61"/>
      <c r="AX19230" s="61"/>
      <c r="AY19230" s="61"/>
      <c r="AZ19230" s="61"/>
      <c r="BA19230" s="61"/>
    </row>
    <row r="19231" spans="39:53" x14ac:dyDescent="0.2">
      <c r="AM19231" s="61"/>
      <c r="AN19231" s="61"/>
      <c r="AO19231" s="171"/>
      <c r="AP19231" s="61"/>
      <c r="AQ19231" s="61"/>
      <c r="AR19231" s="61"/>
      <c r="AS19231" s="61"/>
      <c r="AT19231" s="61"/>
      <c r="AU19231" s="61"/>
      <c r="AV19231" s="61"/>
      <c r="AW19231" s="61"/>
      <c r="AX19231" s="61"/>
      <c r="AY19231" s="61"/>
      <c r="AZ19231" s="61"/>
      <c r="BA19231" s="61"/>
    </row>
    <row r="19232" spans="39:53" x14ac:dyDescent="0.2">
      <c r="AM19232" s="61"/>
      <c r="AN19232" s="61"/>
      <c r="AO19232" s="171"/>
      <c r="AP19232" s="61"/>
      <c r="AQ19232" s="61"/>
      <c r="AR19232" s="61"/>
      <c r="AS19232" s="61"/>
      <c r="AT19232" s="61"/>
      <c r="AU19232" s="61"/>
      <c r="AV19232" s="61"/>
      <c r="AW19232" s="61"/>
      <c r="AX19232" s="61"/>
      <c r="AY19232" s="61"/>
      <c r="AZ19232" s="61"/>
      <c r="BA19232" s="61"/>
    </row>
    <row r="19233" spans="39:53" x14ac:dyDescent="0.2">
      <c r="AM19233" s="61"/>
      <c r="AN19233" s="61"/>
      <c r="AO19233" s="171"/>
      <c r="AP19233" s="61"/>
      <c r="AQ19233" s="61"/>
      <c r="AR19233" s="61"/>
      <c r="AS19233" s="61"/>
      <c r="AT19233" s="61"/>
      <c r="AU19233" s="61"/>
      <c r="AV19233" s="61"/>
      <c r="AW19233" s="61"/>
      <c r="AX19233" s="61"/>
      <c r="AY19233" s="61"/>
      <c r="AZ19233" s="61"/>
      <c r="BA19233" s="61"/>
    </row>
    <row r="19234" spans="39:53" x14ac:dyDescent="0.2">
      <c r="AM19234" s="61"/>
      <c r="AN19234" s="61"/>
      <c r="AO19234" s="171"/>
      <c r="AP19234" s="61"/>
      <c r="AQ19234" s="61"/>
      <c r="AR19234" s="61"/>
      <c r="AS19234" s="61"/>
      <c r="AT19234" s="61"/>
      <c r="AU19234" s="61"/>
      <c r="AV19234" s="61"/>
      <c r="AW19234" s="61"/>
      <c r="AX19234" s="61"/>
      <c r="AY19234" s="61"/>
      <c r="AZ19234" s="61"/>
      <c r="BA19234" s="61"/>
    </row>
    <row r="19235" spans="39:53" x14ac:dyDescent="0.2">
      <c r="AM19235" s="61"/>
      <c r="AN19235" s="61"/>
      <c r="AO19235" s="171"/>
      <c r="AP19235" s="61"/>
      <c r="AQ19235" s="61"/>
      <c r="AR19235" s="61"/>
      <c r="AS19235" s="61"/>
      <c r="AT19235" s="61"/>
      <c r="AU19235" s="61"/>
      <c r="AV19235" s="61"/>
      <c r="AW19235" s="61"/>
      <c r="AX19235" s="61"/>
      <c r="AY19235" s="61"/>
      <c r="AZ19235" s="61"/>
      <c r="BA19235" s="61"/>
    </row>
    <row r="19236" spans="39:53" x14ac:dyDescent="0.2">
      <c r="AM19236" s="61"/>
      <c r="AN19236" s="61"/>
      <c r="AO19236" s="171"/>
      <c r="AP19236" s="61"/>
      <c r="AQ19236" s="61"/>
      <c r="AR19236" s="61"/>
      <c r="AS19236" s="61"/>
      <c r="AT19236" s="61"/>
      <c r="AU19236" s="61"/>
      <c r="AV19236" s="61"/>
      <c r="AW19236" s="61"/>
      <c r="AX19236" s="61"/>
      <c r="AY19236" s="61"/>
      <c r="AZ19236" s="61"/>
      <c r="BA19236" s="61"/>
    </row>
    <row r="19237" spans="39:53" x14ac:dyDescent="0.2">
      <c r="AM19237" s="61"/>
      <c r="AN19237" s="61"/>
      <c r="AO19237" s="171"/>
      <c r="AP19237" s="61"/>
      <c r="AQ19237" s="61"/>
      <c r="AR19237" s="61"/>
      <c r="AS19237" s="61"/>
      <c r="AT19237" s="61"/>
      <c r="AU19237" s="61"/>
      <c r="AV19237" s="61"/>
      <c r="AW19237" s="61"/>
      <c r="AX19237" s="61"/>
      <c r="AY19237" s="61"/>
      <c r="AZ19237" s="61"/>
      <c r="BA19237" s="61"/>
    </row>
    <row r="19238" spans="39:53" x14ac:dyDescent="0.2">
      <c r="AM19238" s="61"/>
      <c r="AN19238" s="61"/>
      <c r="AO19238" s="171"/>
      <c r="AP19238" s="61"/>
      <c r="AQ19238" s="61"/>
      <c r="AR19238" s="61"/>
      <c r="AS19238" s="61"/>
      <c r="AT19238" s="61"/>
      <c r="AU19238" s="61"/>
      <c r="AV19238" s="61"/>
      <c r="AW19238" s="61"/>
      <c r="AX19238" s="61"/>
      <c r="AY19238" s="61"/>
      <c r="AZ19238" s="61"/>
      <c r="BA19238" s="61"/>
    </row>
    <row r="19239" spans="39:53" x14ac:dyDescent="0.2">
      <c r="AM19239" s="61"/>
      <c r="AN19239" s="61"/>
      <c r="AO19239" s="171"/>
      <c r="AP19239" s="61"/>
      <c r="AQ19239" s="61"/>
      <c r="AR19239" s="61"/>
      <c r="AS19239" s="61"/>
      <c r="AT19239" s="61"/>
      <c r="AU19239" s="61"/>
      <c r="AV19239" s="61"/>
      <c r="AW19239" s="61"/>
      <c r="AX19239" s="61"/>
      <c r="AY19239" s="61"/>
      <c r="AZ19239" s="61"/>
      <c r="BA19239" s="61"/>
    </row>
    <row r="19240" spans="39:53" x14ac:dyDescent="0.2">
      <c r="AM19240" s="61"/>
      <c r="AN19240" s="61"/>
      <c r="AO19240" s="171"/>
      <c r="AP19240" s="61"/>
      <c r="AQ19240" s="61"/>
      <c r="AR19240" s="61"/>
      <c r="AS19240" s="61"/>
      <c r="AT19240" s="61"/>
      <c r="AU19240" s="61"/>
      <c r="AV19240" s="61"/>
      <c r="AW19240" s="61"/>
      <c r="AX19240" s="61"/>
      <c r="AY19240" s="61"/>
      <c r="AZ19240" s="61"/>
      <c r="BA19240" s="61"/>
    </row>
    <row r="19241" spans="39:53" x14ac:dyDescent="0.2">
      <c r="AM19241" s="61"/>
      <c r="AN19241" s="61"/>
      <c r="AO19241" s="171"/>
      <c r="AP19241" s="61"/>
      <c r="AQ19241" s="61"/>
      <c r="AR19241" s="61"/>
      <c r="AS19241" s="61"/>
      <c r="AT19241" s="61"/>
      <c r="AU19241" s="61"/>
      <c r="AV19241" s="61"/>
      <c r="AW19241" s="61"/>
      <c r="AX19241" s="61"/>
      <c r="AY19241" s="61"/>
      <c r="AZ19241" s="61"/>
      <c r="BA19241" s="61"/>
    </row>
    <row r="19242" spans="39:53" x14ac:dyDescent="0.2">
      <c r="AM19242" s="61"/>
      <c r="AN19242" s="61"/>
      <c r="AO19242" s="171"/>
      <c r="AP19242" s="61"/>
      <c r="AQ19242" s="61"/>
      <c r="AR19242" s="61"/>
      <c r="AS19242" s="61"/>
      <c r="AT19242" s="61"/>
      <c r="AU19242" s="61"/>
      <c r="AV19242" s="61"/>
      <c r="AW19242" s="61"/>
      <c r="AX19242" s="61"/>
      <c r="AY19242" s="61"/>
      <c r="AZ19242" s="61"/>
      <c r="BA19242" s="61"/>
    </row>
    <row r="19243" spans="39:53" x14ac:dyDescent="0.2">
      <c r="AM19243" s="61"/>
      <c r="AN19243" s="61"/>
      <c r="AO19243" s="171"/>
      <c r="AP19243" s="61"/>
      <c r="AQ19243" s="61"/>
      <c r="AR19243" s="61"/>
      <c r="AS19243" s="61"/>
      <c r="AT19243" s="61"/>
      <c r="AU19243" s="61"/>
      <c r="AV19243" s="61"/>
      <c r="AW19243" s="61"/>
      <c r="AX19243" s="61"/>
      <c r="AY19243" s="61"/>
      <c r="AZ19243" s="61"/>
      <c r="BA19243" s="61"/>
    </row>
    <row r="19244" spans="39:53" x14ac:dyDescent="0.2">
      <c r="AM19244" s="61"/>
      <c r="AN19244" s="61"/>
      <c r="AO19244" s="171"/>
      <c r="AP19244" s="61"/>
      <c r="AQ19244" s="61"/>
      <c r="AR19244" s="61"/>
      <c r="AS19244" s="61"/>
      <c r="AT19244" s="61"/>
      <c r="AU19244" s="61"/>
      <c r="AV19244" s="61"/>
      <c r="AW19244" s="61"/>
      <c r="AX19244" s="61"/>
      <c r="AY19244" s="61"/>
      <c r="AZ19244" s="61"/>
      <c r="BA19244" s="61"/>
    </row>
    <row r="19245" spans="39:53" x14ac:dyDescent="0.2">
      <c r="AM19245" s="61"/>
      <c r="AN19245" s="61"/>
      <c r="AO19245" s="171"/>
      <c r="AP19245" s="61"/>
      <c r="AQ19245" s="61"/>
      <c r="AR19245" s="61"/>
      <c r="AS19245" s="61"/>
      <c r="AT19245" s="61"/>
      <c r="AU19245" s="61"/>
      <c r="AV19245" s="61"/>
      <c r="AW19245" s="61"/>
      <c r="AX19245" s="61"/>
      <c r="AY19245" s="61"/>
      <c r="AZ19245" s="61"/>
      <c r="BA19245" s="61"/>
    </row>
    <row r="19246" spans="39:53" x14ac:dyDescent="0.2">
      <c r="AM19246" s="61"/>
      <c r="AN19246" s="61"/>
      <c r="AO19246" s="171"/>
      <c r="AP19246" s="61"/>
      <c r="AQ19246" s="61"/>
      <c r="AR19246" s="61"/>
      <c r="AS19246" s="61"/>
      <c r="AT19246" s="61"/>
      <c r="AU19246" s="61"/>
      <c r="AV19246" s="61"/>
      <c r="AW19246" s="61"/>
      <c r="AX19246" s="61"/>
      <c r="AY19246" s="61"/>
      <c r="AZ19246" s="61"/>
      <c r="BA19246" s="61"/>
    </row>
    <row r="19247" spans="39:53" x14ac:dyDescent="0.2">
      <c r="AM19247" s="61"/>
      <c r="AN19247" s="61"/>
      <c r="AO19247" s="171"/>
      <c r="AP19247" s="61"/>
      <c r="AQ19247" s="61"/>
      <c r="AR19247" s="61"/>
      <c r="AS19247" s="61"/>
      <c r="AT19247" s="61"/>
      <c r="AU19247" s="61"/>
      <c r="AV19247" s="61"/>
      <c r="AW19247" s="61"/>
      <c r="AX19247" s="61"/>
      <c r="AY19247" s="61"/>
      <c r="AZ19247" s="61"/>
      <c r="BA19247" s="61"/>
    </row>
    <row r="19248" spans="39:53" x14ac:dyDescent="0.2">
      <c r="AM19248" s="61"/>
      <c r="AN19248" s="61"/>
      <c r="AO19248" s="171"/>
      <c r="AP19248" s="61"/>
      <c r="AQ19248" s="61"/>
      <c r="AR19248" s="61"/>
      <c r="AS19248" s="61"/>
      <c r="AT19248" s="61"/>
      <c r="AU19248" s="61"/>
      <c r="AV19248" s="61"/>
      <c r="AW19248" s="61"/>
      <c r="AX19248" s="61"/>
      <c r="AY19248" s="61"/>
      <c r="AZ19248" s="61"/>
      <c r="BA19248" s="61"/>
    </row>
    <row r="19249" spans="39:53" x14ac:dyDescent="0.2">
      <c r="AM19249" s="61"/>
      <c r="AN19249" s="61"/>
      <c r="AO19249" s="171"/>
      <c r="AP19249" s="61"/>
      <c r="AQ19249" s="61"/>
      <c r="AR19249" s="61"/>
      <c r="AS19249" s="61"/>
      <c r="AT19249" s="61"/>
      <c r="AU19249" s="61"/>
      <c r="AV19249" s="61"/>
      <c r="AW19249" s="61"/>
      <c r="AX19249" s="61"/>
      <c r="AY19249" s="61"/>
      <c r="AZ19249" s="61"/>
      <c r="BA19249" s="61"/>
    </row>
    <row r="19250" spans="39:53" x14ac:dyDescent="0.2">
      <c r="AM19250" s="61"/>
      <c r="AN19250" s="61"/>
      <c r="AO19250" s="171"/>
      <c r="AP19250" s="61"/>
      <c r="AQ19250" s="61"/>
      <c r="AR19250" s="61"/>
      <c r="AS19250" s="61"/>
      <c r="AT19250" s="61"/>
      <c r="AU19250" s="61"/>
      <c r="AV19250" s="61"/>
      <c r="AW19250" s="61"/>
      <c r="AX19250" s="61"/>
      <c r="AY19250" s="61"/>
      <c r="AZ19250" s="61"/>
      <c r="BA19250" s="61"/>
    </row>
    <row r="19251" spans="39:53" x14ac:dyDescent="0.2">
      <c r="AM19251" s="61"/>
      <c r="AN19251" s="61"/>
      <c r="AO19251" s="171"/>
      <c r="AP19251" s="61"/>
      <c r="AQ19251" s="61"/>
      <c r="AR19251" s="61"/>
      <c r="AS19251" s="61"/>
      <c r="AT19251" s="61"/>
      <c r="AU19251" s="61"/>
      <c r="AV19251" s="61"/>
      <c r="AW19251" s="61"/>
      <c r="AX19251" s="61"/>
      <c r="AY19251" s="61"/>
      <c r="AZ19251" s="61"/>
      <c r="BA19251" s="61"/>
    </row>
    <row r="19252" spans="39:53" x14ac:dyDescent="0.2">
      <c r="AM19252" s="61"/>
      <c r="AN19252" s="61"/>
      <c r="AO19252" s="171"/>
      <c r="AP19252" s="61"/>
      <c r="AQ19252" s="61"/>
      <c r="AR19252" s="61"/>
      <c r="AS19252" s="61"/>
      <c r="AT19252" s="61"/>
      <c r="AU19252" s="61"/>
      <c r="AV19252" s="61"/>
      <c r="AW19252" s="61"/>
      <c r="AX19252" s="61"/>
      <c r="AY19252" s="61"/>
      <c r="AZ19252" s="61"/>
      <c r="BA19252" s="61"/>
    </row>
    <row r="19253" spans="39:53" x14ac:dyDescent="0.2">
      <c r="AM19253" s="61"/>
      <c r="AN19253" s="61"/>
      <c r="AO19253" s="171"/>
      <c r="AP19253" s="61"/>
      <c r="AQ19253" s="61"/>
      <c r="AR19253" s="61"/>
      <c r="AS19253" s="61"/>
      <c r="AT19253" s="61"/>
      <c r="AU19253" s="61"/>
      <c r="AV19253" s="61"/>
      <c r="AW19253" s="61"/>
      <c r="AX19253" s="61"/>
      <c r="AY19253" s="61"/>
      <c r="AZ19253" s="61"/>
      <c r="BA19253" s="61"/>
    </row>
    <row r="19254" spans="39:53" x14ac:dyDescent="0.2">
      <c r="AM19254" s="61"/>
      <c r="AN19254" s="61"/>
      <c r="AO19254" s="171"/>
      <c r="AP19254" s="61"/>
      <c r="AQ19254" s="61"/>
      <c r="AR19254" s="61"/>
      <c r="AS19254" s="61"/>
      <c r="AT19254" s="61"/>
      <c r="AU19254" s="61"/>
      <c r="AV19254" s="61"/>
      <c r="AW19254" s="61"/>
      <c r="AX19254" s="61"/>
      <c r="AY19254" s="61"/>
      <c r="AZ19254" s="61"/>
      <c r="BA19254" s="61"/>
    </row>
    <row r="19255" spans="39:53" x14ac:dyDescent="0.2">
      <c r="AM19255" s="61"/>
      <c r="AN19255" s="61"/>
      <c r="AO19255" s="171"/>
      <c r="AP19255" s="61"/>
      <c r="AQ19255" s="61"/>
      <c r="AR19255" s="61"/>
      <c r="AS19255" s="61"/>
      <c r="AT19255" s="61"/>
      <c r="AU19255" s="61"/>
      <c r="AV19255" s="61"/>
      <c r="AW19255" s="61"/>
      <c r="AX19255" s="61"/>
      <c r="AY19255" s="61"/>
      <c r="AZ19255" s="61"/>
      <c r="BA19255" s="61"/>
    </row>
    <row r="19256" spans="39:53" x14ac:dyDescent="0.2">
      <c r="AM19256" s="61"/>
      <c r="AN19256" s="61"/>
      <c r="AO19256" s="171"/>
      <c r="AP19256" s="61"/>
      <c r="AQ19256" s="61"/>
      <c r="AR19256" s="61"/>
      <c r="AS19256" s="61"/>
      <c r="AT19256" s="61"/>
      <c r="AU19256" s="61"/>
      <c r="AV19256" s="61"/>
      <c r="AW19256" s="61"/>
      <c r="AX19256" s="61"/>
      <c r="AY19256" s="61"/>
      <c r="AZ19256" s="61"/>
      <c r="BA19256" s="61"/>
    </row>
    <row r="19257" spans="39:53" x14ac:dyDescent="0.2">
      <c r="AM19257" s="61"/>
      <c r="AN19257" s="61"/>
      <c r="AO19257" s="171"/>
      <c r="AP19257" s="61"/>
      <c r="AQ19257" s="61"/>
      <c r="AR19257" s="61"/>
      <c r="AS19257" s="61"/>
      <c r="AT19257" s="61"/>
      <c r="AU19257" s="61"/>
      <c r="AV19257" s="61"/>
      <c r="AW19257" s="61"/>
      <c r="AX19257" s="61"/>
      <c r="AY19257" s="61"/>
      <c r="AZ19257" s="61"/>
      <c r="BA19257" s="61"/>
    </row>
    <row r="19258" spans="39:53" x14ac:dyDescent="0.2">
      <c r="AM19258" s="61"/>
      <c r="AN19258" s="61"/>
      <c r="AO19258" s="171"/>
      <c r="AP19258" s="61"/>
      <c r="AQ19258" s="61"/>
      <c r="AR19258" s="61"/>
      <c r="AS19258" s="61"/>
      <c r="AT19258" s="61"/>
      <c r="AU19258" s="61"/>
      <c r="AV19258" s="61"/>
      <c r="AW19258" s="61"/>
      <c r="AX19258" s="61"/>
      <c r="AY19258" s="61"/>
      <c r="AZ19258" s="61"/>
      <c r="BA19258" s="61"/>
    </row>
    <row r="19259" spans="39:53" x14ac:dyDescent="0.2">
      <c r="AM19259" s="61"/>
      <c r="AN19259" s="61"/>
      <c r="AO19259" s="171"/>
      <c r="AP19259" s="61"/>
      <c r="AQ19259" s="61"/>
      <c r="AR19259" s="61"/>
      <c r="AS19259" s="61"/>
      <c r="AT19259" s="61"/>
      <c r="AU19259" s="61"/>
      <c r="AV19259" s="61"/>
      <c r="AW19259" s="61"/>
      <c r="AX19259" s="61"/>
      <c r="AY19259" s="61"/>
      <c r="AZ19259" s="61"/>
      <c r="BA19259" s="61"/>
    </row>
    <row r="19260" spans="39:53" x14ac:dyDescent="0.2">
      <c r="AM19260" s="61"/>
      <c r="AN19260" s="61"/>
      <c r="AO19260" s="171"/>
      <c r="AP19260" s="61"/>
      <c r="AQ19260" s="61"/>
      <c r="AR19260" s="61"/>
      <c r="AS19260" s="61"/>
      <c r="AT19260" s="61"/>
      <c r="AU19260" s="61"/>
      <c r="AV19260" s="61"/>
      <c r="AW19260" s="61"/>
      <c r="AX19260" s="61"/>
      <c r="AY19260" s="61"/>
      <c r="AZ19260" s="61"/>
      <c r="BA19260" s="61"/>
    </row>
    <row r="19261" spans="39:53" x14ac:dyDescent="0.2">
      <c r="AM19261" s="61"/>
      <c r="AN19261" s="61"/>
      <c r="AO19261" s="171"/>
      <c r="AP19261" s="61"/>
      <c r="AQ19261" s="61"/>
      <c r="AR19261" s="61"/>
      <c r="AS19261" s="61"/>
      <c r="AT19261" s="61"/>
      <c r="AU19261" s="61"/>
      <c r="AV19261" s="61"/>
      <c r="AW19261" s="61"/>
      <c r="AX19261" s="61"/>
      <c r="AY19261" s="61"/>
      <c r="AZ19261" s="61"/>
      <c r="BA19261" s="61"/>
    </row>
    <row r="19262" spans="39:53" x14ac:dyDescent="0.2">
      <c r="AM19262" s="61"/>
      <c r="AN19262" s="61"/>
      <c r="AO19262" s="171"/>
      <c r="AP19262" s="61"/>
      <c r="AQ19262" s="61"/>
      <c r="AR19262" s="61"/>
      <c r="AS19262" s="61"/>
      <c r="AT19262" s="61"/>
      <c r="AU19262" s="61"/>
      <c r="AV19262" s="61"/>
      <c r="AW19262" s="61"/>
      <c r="AX19262" s="61"/>
      <c r="AY19262" s="61"/>
      <c r="AZ19262" s="61"/>
      <c r="BA19262" s="61"/>
    </row>
    <row r="19263" spans="39:53" x14ac:dyDescent="0.2">
      <c r="AM19263" s="61"/>
      <c r="AN19263" s="61"/>
      <c r="AO19263" s="171"/>
      <c r="AP19263" s="61"/>
      <c r="AQ19263" s="61"/>
      <c r="AR19263" s="61"/>
      <c r="AS19263" s="61"/>
      <c r="AT19263" s="61"/>
      <c r="AU19263" s="61"/>
      <c r="AV19263" s="61"/>
      <c r="AW19263" s="61"/>
      <c r="AX19263" s="61"/>
      <c r="AY19263" s="61"/>
      <c r="AZ19263" s="61"/>
      <c r="BA19263" s="61"/>
    </row>
    <row r="19264" spans="39:53" x14ac:dyDescent="0.2">
      <c r="AM19264" s="61"/>
      <c r="AN19264" s="61"/>
      <c r="AO19264" s="171"/>
      <c r="AP19264" s="61"/>
      <c r="AQ19264" s="61"/>
      <c r="AR19264" s="61"/>
      <c r="AS19264" s="61"/>
      <c r="AT19264" s="61"/>
      <c r="AU19264" s="61"/>
      <c r="AV19264" s="61"/>
      <c r="AW19264" s="61"/>
      <c r="AX19264" s="61"/>
      <c r="AY19264" s="61"/>
      <c r="AZ19264" s="61"/>
      <c r="BA19264" s="61"/>
    </row>
    <row r="19265" spans="39:53" x14ac:dyDescent="0.2">
      <c r="AM19265" s="61"/>
      <c r="AN19265" s="61"/>
      <c r="AO19265" s="171"/>
      <c r="AP19265" s="61"/>
      <c r="AQ19265" s="61"/>
      <c r="AR19265" s="61"/>
      <c r="AS19265" s="61"/>
      <c r="AT19265" s="61"/>
      <c r="AU19265" s="61"/>
      <c r="AV19265" s="61"/>
      <c r="AW19265" s="61"/>
      <c r="AX19265" s="61"/>
      <c r="AY19265" s="61"/>
      <c r="AZ19265" s="61"/>
      <c r="BA19265" s="61"/>
    </row>
    <row r="19266" spans="39:53" x14ac:dyDescent="0.2">
      <c r="AM19266" s="61"/>
      <c r="AN19266" s="61"/>
      <c r="AO19266" s="171"/>
      <c r="AP19266" s="61"/>
      <c r="AQ19266" s="61"/>
      <c r="AR19266" s="61"/>
      <c r="AS19266" s="61"/>
      <c r="AT19266" s="61"/>
      <c r="AU19266" s="61"/>
      <c r="AV19266" s="61"/>
      <c r="AW19266" s="61"/>
      <c r="AX19266" s="61"/>
      <c r="AY19266" s="61"/>
      <c r="AZ19266" s="61"/>
      <c r="BA19266" s="61"/>
    </row>
    <row r="19267" spans="39:53" x14ac:dyDescent="0.2">
      <c r="AM19267" s="61"/>
      <c r="AN19267" s="61"/>
      <c r="AO19267" s="171"/>
      <c r="AP19267" s="61"/>
      <c r="AQ19267" s="61"/>
      <c r="AR19267" s="61"/>
      <c r="AS19267" s="61"/>
      <c r="AT19267" s="61"/>
      <c r="AU19267" s="61"/>
      <c r="AV19267" s="61"/>
      <c r="AW19267" s="61"/>
      <c r="AX19267" s="61"/>
      <c r="AY19267" s="61"/>
      <c r="AZ19267" s="61"/>
      <c r="BA19267" s="61"/>
    </row>
    <row r="19268" spans="39:53" x14ac:dyDescent="0.2">
      <c r="AM19268" s="61"/>
      <c r="AN19268" s="61"/>
      <c r="AO19268" s="171"/>
      <c r="AP19268" s="61"/>
      <c r="AQ19268" s="61"/>
      <c r="AR19268" s="61"/>
      <c r="AS19268" s="61"/>
      <c r="AT19268" s="61"/>
      <c r="AU19268" s="61"/>
      <c r="AV19268" s="61"/>
      <c r="AW19268" s="61"/>
      <c r="AX19268" s="61"/>
      <c r="AY19268" s="61"/>
      <c r="AZ19268" s="61"/>
      <c r="BA19268" s="61"/>
    </row>
    <row r="19269" spans="39:53" x14ac:dyDescent="0.2">
      <c r="AM19269" s="61"/>
      <c r="AN19269" s="61"/>
      <c r="AO19269" s="171"/>
      <c r="AP19269" s="61"/>
      <c r="AQ19269" s="61"/>
      <c r="AR19269" s="61"/>
      <c r="AS19269" s="61"/>
      <c r="AT19269" s="61"/>
      <c r="AU19269" s="61"/>
      <c r="AV19269" s="61"/>
      <c r="AW19269" s="61"/>
      <c r="AX19269" s="61"/>
      <c r="AY19269" s="61"/>
      <c r="AZ19269" s="61"/>
      <c r="BA19269" s="61"/>
    </row>
    <row r="19270" spans="39:53" x14ac:dyDescent="0.2">
      <c r="AM19270" s="61"/>
      <c r="AN19270" s="61"/>
      <c r="AO19270" s="171"/>
      <c r="AP19270" s="61"/>
      <c r="AQ19270" s="61"/>
      <c r="AR19270" s="61"/>
      <c r="AS19270" s="61"/>
      <c r="AT19270" s="61"/>
      <c r="AU19270" s="61"/>
      <c r="AV19270" s="61"/>
      <c r="AW19270" s="61"/>
      <c r="AX19270" s="61"/>
      <c r="AY19270" s="61"/>
      <c r="AZ19270" s="61"/>
      <c r="BA19270" s="61"/>
    </row>
    <row r="19271" spans="39:53" x14ac:dyDescent="0.2">
      <c r="AM19271" s="61"/>
      <c r="AN19271" s="61"/>
      <c r="AO19271" s="171"/>
      <c r="AP19271" s="61"/>
      <c r="AQ19271" s="61"/>
      <c r="AR19271" s="61"/>
      <c r="AS19271" s="61"/>
      <c r="AT19271" s="61"/>
      <c r="AU19271" s="61"/>
      <c r="AV19271" s="61"/>
      <c r="AW19271" s="61"/>
      <c r="AX19271" s="61"/>
      <c r="AY19271" s="61"/>
      <c r="AZ19271" s="61"/>
      <c r="BA19271" s="61"/>
    </row>
    <row r="19272" spans="39:53" x14ac:dyDescent="0.2">
      <c r="AM19272" s="61"/>
      <c r="AN19272" s="61"/>
      <c r="AO19272" s="171"/>
      <c r="AP19272" s="61"/>
      <c r="AQ19272" s="61"/>
      <c r="AR19272" s="61"/>
      <c r="AS19272" s="61"/>
      <c r="AT19272" s="61"/>
      <c r="AU19272" s="61"/>
      <c r="AV19272" s="61"/>
      <c r="AW19272" s="61"/>
      <c r="AX19272" s="61"/>
      <c r="AY19272" s="61"/>
      <c r="AZ19272" s="61"/>
      <c r="BA19272" s="61"/>
    </row>
    <row r="19273" spans="39:53" x14ac:dyDescent="0.2">
      <c r="AM19273" s="61"/>
      <c r="AN19273" s="61"/>
      <c r="AO19273" s="171"/>
      <c r="AP19273" s="61"/>
      <c r="AQ19273" s="61"/>
      <c r="AR19273" s="61"/>
      <c r="AS19273" s="61"/>
      <c r="AT19273" s="61"/>
      <c r="AU19273" s="61"/>
      <c r="AV19273" s="61"/>
      <c r="AW19273" s="61"/>
      <c r="AX19273" s="61"/>
      <c r="AY19273" s="61"/>
      <c r="AZ19273" s="61"/>
      <c r="BA19273" s="61"/>
    </row>
    <row r="19274" spans="39:53" x14ac:dyDescent="0.2">
      <c r="AM19274" s="61"/>
      <c r="AN19274" s="61"/>
      <c r="AO19274" s="171"/>
      <c r="AP19274" s="61"/>
      <c r="AQ19274" s="61"/>
      <c r="AR19274" s="61"/>
      <c r="AS19274" s="61"/>
      <c r="AT19274" s="61"/>
      <c r="AU19274" s="61"/>
      <c r="AV19274" s="61"/>
      <c r="AW19274" s="61"/>
      <c r="AX19274" s="61"/>
      <c r="AY19274" s="61"/>
      <c r="AZ19274" s="61"/>
      <c r="BA19274" s="61"/>
    </row>
    <row r="19275" spans="39:53" x14ac:dyDescent="0.2">
      <c r="AM19275" s="61"/>
      <c r="AN19275" s="61"/>
      <c r="AO19275" s="171"/>
      <c r="AP19275" s="61"/>
      <c r="AQ19275" s="61"/>
      <c r="AR19275" s="61"/>
      <c r="AS19275" s="61"/>
      <c r="AT19275" s="61"/>
      <c r="AU19275" s="61"/>
      <c r="AV19275" s="61"/>
      <c r="AW19275" s="61"/>
      <c r="AX19275" s="61"/>
      <c r="AY19275" s="61"/>
      <c r="AZ19275" s="61"/>
      <c r="BA19275" s="61"/>
    </row>
    <row r="19276" spans="39:53" x14ac:dyDescent="0.2">
      <c r="AM19276" s="61"/>
      <c r="AN19276" s="61"/>
      <c r="AO19276" s="171"/>
      <c r="AP19276" s="61"/>
      <c r="AQ19276" s="61"/>
      <c r="AR19276" s="61"/>
      <c r="AS19276" s="61"/>
      <c r="AT19276" s="61"/>
      <c r="AU19276" s="61"/>
      <c r="AV19276" s="61"/>
      <c r="AW19276" s="61"/>
      <c r="AX19276" s="61"/>
      <c r="AY19276" s="61"/>
      <c r="AZ19276" s="61"/>
      <c r="BA19276" s="61"/>
    </row>
    <row r="19277" spans="39:53" x14ac:dyDescent="0.2">
      <c r="AM19277" s="61"/>
      <c r="AN19277" s="61"/>
      <c r="AO19277" s="171"/>
      <c r="AP19277" s="61"/>
      <c r="AQ19277" s="61"/>
      <c r="AR19277" s="61"/>
      <c r="AS19277" s="61"/>
      <c r="AT19277" s="61"/>
      <c r="AU19277" s="61"/>
      <c r="AV19277" s="61"/>
      <c r="AW19277" s="61"/>
      <c r="AX19277" s="61"/>
      <c r="AY19277" s="61"/>
      <c r="AZ19277" s="61"/>
      <c r="BA19277" s="61"/>
    </row>
    <row r="19278" spans="39:53" x14ac:dyDescent="0.2">
      <c r="AM19278" s="61"/>
      <c r="AN19278" s="61"/>
      <c r="AO19278" s="171"/>
      <c r="AP19278" s="61"/>
      <c r="AQ19278" s="61"/>
      <c r="AR19278" s="61"/>
      <c r="AS19278" s="61"/>
      <c r="AT19278" s="61"/>
      <c r="AU19278" s="61"/>
      <c r="AV19278" s="61"/>
      <c r="AW19278" s="61"/>
      <c r="AX19278" s="61"/>
      <c r="AY19278" s="61"/>
      <c r="AZ19278" s="61"/>
      <c r="BA19278" s="61"/>
    </row>
    <row r="19279" spans="39:53" x14ac:dyDescent="0.2">
      <c r="AM19279" s="61"/>
      <c r="AN19279" s="61"/>
      <c r="AO19279" s="171"/>
      <c r="AP19279" s="61"/>
      <c r="AQ19279" s="61"/>
      <c r="AR19279" s="61"/>
      <c r="AS19279" s="61"/>
      <c r="AT19279" s="61"/>
      <c r="AU19279" s="61"/>
      <c r="AV19279" s="61"/>
      <c r="AW19279" s="61"/>
      <c r="AX19279" s="61"/>
      <c r="AY19279" s="61"/>
      <c r="AZ19279" s="61"/>
      <c r="BA19279" s="61"/>
    </row>
    <row r="19280" spans="39:53" x14ac:dyDescent="0.2">
      <c r="AM19280" s="61"/>
      <c r="AN19280" s="61"/>
      <c r="AO19280" s="171"/>
      <c r="AP19280" s="61"/>
      <c r="AQ19280" s="61"/>
      <c r="AR19280" s="61"/>
      <c r="AS19280" s="61"/>
      <c r="AT19280" s="61"/>
      <c r="AU19280" s="61"/>
      <c r="AV19280" s="61"/>
      <c r="AW19280" s="61"/>
      <c r="AX19280" s="61"/>
      <c r="AY19280" s="61"/>
      <c r="AZ19280" s="61"/>
      <c r="BA19280" s="61"/>
    </row>
    <row r="19281" spans="39:53" x14ac:dyDescent="0.2">
      <c r="AM19281" s="61"/>
      <c r="AN19281" s="61"/>
      <c r="AO19281" s="171"/>
      <c r="AP19281" s="61"/>
      <c r="AQ19281" s="61"/>
      <c r="AR19281" s="61"/>
      <c r="AS19281" s="61"/>
      <c r="AT19281" s="61"/>
      <c r="AU19281" s="61"/>
      <c r="AV19281" s="61"/>
      <c r="AW19281" s="61"/>
      <c r="AX19281" s="61"/>
      <c r="AY19281" s="61"/>
      <c r="AZ19281" s="61"/>
      <c r="BA19281" s="61"/>
    </row>
    <row r="19282" spans="39:53" x14ac:dyDescent="0.2">
      <c r="AM19282" s="61"/>
      <c r="AN19282" s="61"/>
      <c r="AO19282" s="171"/>
      <c r="AP19282" s="61"/>
      <c r="AQ19282" s="61"/>
      <c r="AR19282" s="61"/>
      <c r="AS19282" s="61"/>
      <c r="AT19282" s="61"/>
      <c r="AU19282" s="61"/>
      <c r="AV19282" s="61"/>
      <c r="AW19282" s="61"/>
      <c r="AX19282" s="61"/>
      <c r="AY19282" s="61"/>
      <c r="AZ19282" s="61"/>
      <c r="BA19282" s="61"/>
    </row>
    <row r="19283" spans="39:53" x14ac:dyDescent="0.2">
      <c r="AM19283" s="61"/>
      <c r="AN19283" s="61"/>
      <c r="AO19283" s="171"/>
      <c r="AP19283" s="61"/>
      <c r="AQ19283" s="61"/>
      <c r="AR19283" s="61"/>
      <c r="AS19283" s="61"/>
      <c r="AT19283" s="61"/>
      <c r="AU19283" s="61"/>
      <c r="AV19283" s="61"/>
      <c r="AW19283" s="61"/>
      <c r="AX19283" s="61"/>
      <c r="AY19283" s="61"/>
      <c r="AZ19283" s="61"/>
      <c r="BA19283" s="61"/>
    </row>
    <row r="19284" spans="39:53" x14ac:dyDescent="0.2">
      <c r="AM19284" s="61"/>
      <c r="AN19284" s="61"/>
      <c r="AO19284" s="171"/>
      <c r="AP19284" s="61"/>
      <c r="AQ19284" s="61"/>
      <c r="AR19284" s="61"/>
      <c r="AS19284" s="61"/>
      <c r="AT19284" s="61"/>
      <c r="AU19284" s="61"/>
      <c r="AV19284" s="61"/>
      <c r="AW19284" s="61"/>
      <c r="AX19284" s="61"/>
      <c r="AY19284" s="61"/>
      <c r="AZ19284" s="61"/>
      <c r="BA19284" s="61"/>
    </row>
    <row r="19285" spans="39:53" x14ac:dyDescent="0.2">
      <c r="AM19285" s="61"/>
      <c r="AN19285" s="61"/>
      <c r="AO19285" s="171"/>
      <c r="AP19285" s="61"/>
      <c r="AQ19285" s="61"/>
      <c r="AR19285" s="61"/>
      <c r="AS19285" s="61"/>
      <c r="AT19285" s="61"/>
      <c r="AU19285" s="61"/>
      <c r="AV19285" s="61"/>
      <c r="AW19285" s="61"/>
      <c r="AX19285" s="61"/>
      <c r="AY19285" s="61"/>
      <c r="AZ19285" s="61"/>
      <c r="BA19285" s="61"/>
    </row>
    <row r="19286" spans="39:53" x14ac:dyDescent="0.2">
      <c r="AM19286" s="61"/>
      <c r="AN19286" s="61"/>
      <c r="AO19286" s="171"/>
      <c r="AP19286" s="61"/>
      <c r="AQ19286" s="61"/>
      <c r="AR19286" s="61"/>
      <c r="AS19286" s="61"/>
      <c r="AT19286" s="61"/>
      <c r="AU19286" s="61"/>
      <c r="AV19286" s="61"/>
      <c r="AW19286" s="61"/>
      <c r="AX19286" s="61"/>
      <c r="AY19286" s="61"/>
      <c r="AZ19286" s="61"/>
      <c r="BA19286" s="61"/>
    </row>
    <row r="19287" spans="39:53" x14ac:dyDescent="0.2">
      <c r="AM19287" s="61"/>
      <c r="AN19287" s="61"/>
      <c r="AO19287" s="171"/>
      <c r="AP19287" s="61"/>
      <c r="AQ19287" s="61"/>
      <c r="AR19287" s="61"/>
      <c r="AS19287" s="61"/>
      <c r="AT19287" s="61"/>
      <c r="AU19287" s="61"/>
      <c r="AV19287" s="61"/>
      <c r="AW19287" s="61"/>
      <c r="AX19287" s="61"/>
      <c r="AY19287" s="61"/>
      <c r="AZ19287" s="61"/>
      <c r="BA19287" s="61"/>
    </row>
    <row r="19288" spans="39:53" x14ac:dyDescent="0.2">
      <c r="AM19288" s="61"/>
      <c r="AN19288" s="61"/>
      <c r="AO19288" s="171"/>
      <c r="AP19288" s="61"/>
      <c r="AQ19288" s="61"/>
      <c r="AR19288" s="61"/>
      <c r="AS19288" s="61"/>
      <c r="AT19288" s="61"/>
      <c r="AU19288" s="61"/>
      <c r="AV19288" s="61"/>
      <c r="AW19288" s="61"/>
      <c r="AX19288" s="61"/>
      <c r="AY19288" s="61"/>
      <c r="AZ19288" s="61"/>
      <c r="BA19288" s="61"/>
    </row>
    <row r="19289" spans="39:53" x14ac:dyDescent="0.2">
      <c r="AM19289" s="61"/>
      <c r="AN19289" s="61"/>
      <c r="AO19289" s="171"/>
      <c r="AP19289" s="61"/>
      <c r="AQ19289" s="61"/>
      <c r="AR19289" s="61"/>
      <c r="AS19289" s="61"/>
      <c r="AT19289" s="61"/>
      <c r="AU19289" s="61"/>
      <c r="AV19289" s="61"/>
      <c r="AW19289" s="61"/>
      <c r="AX19289" s="61"/>
      <c r="AY19289" s="61"/>
      <c r="AZ19289" s="61"/>
      <c r="BA19289" s="61"/>
    </row>
    <row r="19290" spans="39:53" x14ac:dyDescent="0.2">
      <c r="AM19290" s="61"/>
      <c r="AN19290" s="61"/>
      <c r="AO19290" s="171"/>
      <c r="AP19290" s="61"/>
      <c r="AQ19290" s="61"/>
      <c r="AR19290" s="61"/>
      <c r="AS19290" s="61"/>
      <c r="AT19290" s="61"/>
      <c r="AU19290" s="61"/>
      <c r="AV19290" s="61"/>
      <c r="AW19290" s="61"/>
      <c r="AX19290" s="61"/>
      <c r="AY19290" s="61"/>
      <c r="AZ19290" s="61"/>
      <c r="BA19290" s="61"/>
    </row>
    <row r="19291" spans="39:53" x14ac:dyDescent="0.2">
      <c r="AM19291" s="61"/>
      <c r="AN19291" s="61"/>
      <c r="AO19291" s="171"/>
      <c r="AP19291" s="61"/>
      <c r="AQ19291" s="61"/>
      <c r="AR19291" s="61"/>
      <c r="AS19291" s="61"/>
      <c r="AT19291" s="61"/>
      <c r="AU19291" s="61"/>
      <c r="AV19291" s="61"/>
      <c r="AW19291" s="61"/>
      <c r="AX19291" s="61"/>
      <c r="AY19291" s="61"/>
      <c r="AZ19291" s="61"/>
      <c r="BA19291" s="61"/>
    </row>
    <row r="19292" spans="39:53" x14ac:dyDescent="0.2">
      <c r="AM19292" s="61"/>
      <c r="AN19292" s="61"/>
      <c r="AO19292" s="171"/>
      <c r="AP19292" s="61"/>
      <c r="AQ19292" s="61"/>
      <c r="AR19292" s="61"/>
      <c r="AS19292" s="61"/>
      <c r="AT19292" s="61"/>
      <c r="AU19292" s="61"/>
      <c r="AV19292" s="61"/>
      <c r="AW19292" s="61"/>
      <c r="AX19292" s="61"/>
      <c r="AY19292" s="61"/>
      <c r="AZ19292" s="61"/>
      <c r="BA19292" s="61"/>
    </row>
    <row r="19293" spans="39:53" x14ac:dyDescent="0.2">
      <c r="AM19293" s="61"/>
      <c r="AN19293" s="61"/>
      <c r="AO19293" s="171"/>
      <c r="AP19293" s="61"/>
      <c r="AQ19293" s="61"/>
      <c r="AR19293" s="61"/>
      <c r="AS19293" s="61"/>
      <c r="AT19293" s="61"/>
      <c r="AU19293" s="61"/>
      <c r="AV19293" s="61"/>
      <c r="AW19293" s="61"/>
      <c r="AX19293" s="61"/>
      <c r="AY19293" s="61"/>
      <c r="AZ19293" s="61"/>
      <c r="BA19293" s="61"/>
    </row>
    <row r="19294" spans="39:53" x14ac:dyDescent="0.2">
      <c r="AM19294" s="61"/>
      <c r="AN19294" s="61"/>
      <c r="AO19294" s="171"/>
      <c r="AP19294" s="61"/>
      <c r="AQ19294" s="61"/>
      <c r="AR19294" s="61"/>
      <c r="AS19294" s="61"/>
      <c r="AT19294" s="61"/>
      <c r="AU19294" s="61"/>
      <c r="AV19294" s="61"/>
      <c r="AW19294" s="61"/>
      <c r="AX19294" s="61"/>
      <c r="AY19294" s="61"/>
      <c r="AZ19294" s="61"/>
      <c r="BA19294" s="61"/>
    </row>
    <row r="19295" spans="39:53" x14ac:dyDescent="0.2">
      <c r="AM19295" s="61"/>
      <c r="AN19295" s="61"/>
      <c r="AO19295" s="171"/>
      <c r="AP19295" s="61"/>
      <c r="AQ19295" s="61"/>
      <c r="AR19295" s="61"/>
      <c r="AS19295" s="61"/>
      <c r="AT19295" s="61"/>
      <c r="AU19295" s="61"/>
      <c r="AV19295" s="61"/>
      <c r="AW19295" s="61"/>
      <c r="AX19295" s="61"/>
      <c r="AY19295" s="61"/>
      <c r="AZ19295" s="61"/>
      <c r="BA19295" s="61"/>
    </row>
    <row r="19296" spans="39:53" x14ac:dyDescent="0.2">
      <c r="AM19296" s="61"/>
      <c r="AN19296" s="61"/>
      <c r="AO19296" s="171"/>
      <c r="AP19296" s="61"/>
      <c r="AQ19296" s="61"/>
      <c r="AR19296" s="61"/>
      <c r="AS19296" s="61"/>
      <c r="AT19296" s="61"/>
      <c r="AU19296" s="61"/>
      <c r="AV19296" s="61"/>
      <c r="AW19296" s="61"/>
      <c r="AX19296" s="61"/>
      <c r="AY19296" s="61"/>
      <c r="AZ19296" s="61"/>
      <c r="BA19296" s="61"/>
    </row>
    <row r="19297" spans="39:53" x14ac:dyDescent="0.2">
      <c r="AM19297" s="61"/>
      <c r="AN19297" s="61"/>
      <c r="AO19297" s="171"/>
      <c r="AP19297" s="61"/>
      <c r="AQ19297" s="61"/>
      <c r="AR19297" s="61"/>
      <c r="AS19297" s="61"/>
      <c r="AT19297" s="61"/>
      <c r="AU19297" s="61"/>
      <c r="AV19297" s="61"/>
      <c r="AW19297" s="61"/>
      <c r="AX19297" s="61"/>
      <c r="AY19297" s="61"/>
      <c r="AZ19297" s="61"/>
      <c r="BA19297" s="61"/>
    </row>
    <row r="19298" spans="39:53" x14ac:dyDescent="0.2">
      <c r="AM19298" s="61"/>
      <c r="AN19298" s="61"/>
      <c r="AO19298" s="171"/>
      <c r="AP19298" s="61"/>
      <c r="AQ19298" s="61"/>
      <c r="AR19298" s="61"/>
      <c r="AS19298" s="61"/>
      <c r="AT19298" s="61"/>
      <c r="AU19298" s="61"/>
      <c r="AV19298" s="61"/>
      <c r="AW19298" s="61"/>
      <c r="AX19298" s="61"/>
      <c r="AY19298" s="61"/>
      <c r="AZ19298" s="61"/>
      <c r="BA19298" s="61"/>
    </row>
    <row r="19299" spans="39:53" x14ac:dyDescent="0.2">
      <c r="AM19299" s="61"/>
      <c r="AN19299" s="61"/>
      <c r="AO19299" s="171"/>
      <c r="AP19299" s="61"/>
      <c r="AQ19299" s="61"/>
      <c r="AR19299" s="61"/>
      <c r="AS19299" s="61"/>
      <c r="AT19299" s="61"/>
      <c r="AU19299" s="61"/>
      <c r="AV19299" s="61"/>
      <c r="AW19299" s="61"/>
      <c r="AX19299" s="61"/>
      <c r="AY19299" s="61"/>
      <c r="AZ19299" s="61"/>
      <c r="BA19299" s="61"/>
    </row>
    <row r="19300" spans="39:53" x14ac:dyDescent="0.2">
      <c r="AM19300" s="61"/>
      <c r="AN19300" s="61"/>
      <c r="AO19300" s="171"/>
      <c r="AP19300" s="61"/>
      <c r="AQ19300" s="61"/>
      <c r="AR19300" s="61"/>
      <c r="AS19300" s="61"/>
      <c r="AT19300" s="61"/>
      <c r="AU19300" s="61"/>
      <c r="AV19300" s="61"/>
      <c r="AW19300" s="61"/>
      <c r="AX19300" s="61"/>
      <c r="AY19300" s="61"/>
      <c r="AZ19300" s="61"/>
      <c r="BA19300" s="61"/>
    </row>
    <row r="19301" spans="39:53" x14ac:dyDescent="0.2">
      <c r="AM19301" s="61"/>
      <c r="AN19301" s="61"/>
      <c r="AO19301" s="171"/>
      <c r="AP19301" s="61"/>
      <c r="AQ19301" s="61"/>
      <c r="AR19301" s="61"/>
      <c r="AS19301" s="61"/>
      <c r="AT19301" s="61"/>
      <c r="AU19301" s="61"/>
      <c r="AV19301" s="61"/>
      <c r="AW19301" s="61"/>
      <c r="AX19301" s="61"/>
      <c r="AY19301" s="61"/>
      <c r="AZ19301" s="61"/>
      <c r="BA19301" s="61"/>
    </row>
    <row r="19302" spans="39:53" x14ac:dyDescent="0.2">
      <c r="AM19302" s="61"/>
      <c r="AN19302" s="61"/>
      <c r="AO19302" s="171"/>
      <c r="AP19302" s="61"/>
      <c r="AQ19302" s="61"/>
      <c r="AR19302" s="61"/>
      <c r="AS19302" s="61"/>
      <c r="AT19302" s="61"/>
      <c r="AU19302" s="61"/>
      <c r="AV19302" s="61"/>
      <c r="AW19302" s="61"/>
      <c r="AX19302" s="61"/>
      <c r="AY19302" s="61"/>
      <c r="AZ19302" s="61"/>
      <c r="BA19302" s="61"/>
    </row>
    <row r="19303" spans="39:53" x14ac:dyDescent="0.2">
      <c r="AM19303" s="61"/>
      <c r="AN19303" s="61"/>
      <c r="AO19303" s="171"/>
      <c r="AP19303" s="61"/>
      <c r="AQ19303" s="61"/>
      <c r="AR19303" s="61"/>
      <c r="AS19303" s="61"/>
      <c r="AT19303" s="61"/>
      <c r="AU19303" s="61"/>
      <c r="AV19303" s="61"/>
      <c r="AW19303" s="61"/>
      <c r="AX19303" s="61"/>
      <c r="AY19303" s="61"/>
      <c r="AZ19303" s="61"/>
      <c r="BA19303" s="61"/>
    </row>
    <row r="19304" spans="39:53" x14ac:dyDescent="0.2">
      <c r="AM19304" s="61"/>
      <c r="AN19304" s="61"/>
      <c r="AO19304" s="171"/>
      <c r="AP19304" s="61"/>
      <c r="AQ19304" s="61"/>
      <c r="AR19304" s="61"/>
      <c r="AS19304" s="61"/>
      <c r="AT19304" s="61"/>
      <c r="AU19304" s="61"/>
      <c r="AV19304" s="61"/>
      <c r="AW19304" s="61"/>
      <c r="AX19304" s="61"/>
      <c r="AY19304" s="61"/>
      <c r="AZ19304" s="61"/>
      <c r="BA19304" s="61"/>
    </row>
    <row r="19305" spans="39:53" x14ac:dyDescent="0.2">
      <c r="AM19305" s="61"/>
      <c r="AN19305" s="61"/>
      <c r="AO19305" s="171"/>
      <c r="AP19305" s="61"/>
      <c r="AQ19305" s="61"/>
      <c r="AR19305" s="61"/>
      <c r="AS19305" s="61"/>
      <c r="AT19305" s="61"/>
      <c r="AU19305" s="61"/>
      <c r="AV19305" s="61"/>
      <c r="AW19305" s="61"/>
      <c r="AX19305" s="61"/>
      <c r="AY19305" s="61"/>
      <c r="AZ19305" s="61"/>
      <c r="BA19305" s="61"/>
    </row>
    <row r="19306" spans="39:53" x14ac:dyDescent="0.2">
      <c r="AM19306" s="61"/>
      <c r="AN19306" s="61"/>
      <c r="AO19306" s="171"/>
      <c r="AP19306" s="61"/>
      <c r="AQ19306" s="61"/>
      <c r="AR19306" s="61"/>
      <c r="AS19306" s="61"/>
      <c r="AT19306" s="61"/>
      <c r="AU19306" s="61"/>
      <c r="AV19306" s="61"/>
      <c r="AW19306" s="61"/>
      <c r="AX19306" s="61"/>
      <c r="AY19306" s="61"/>
      <c r="AZ19306" s="61"/>
      <c r="BA19306" s="61"/>
    </row>
    <row r="19307" spans="39:53" x14ac:dyDescent="0.2">
      <c r="AM19307" s="61"/>
      <c r="AN19307" s="61"/>
      <c r="AO19307" s="171"/>
      <c r="AP19307" s="61"/>
      <c r="AQ19307" s="61"/>
      <c r="AR19307" s="61"/>
      <c r="AS19307" s="61"/>
      <c r="AT19307" s="61"/>
      <c r="AU19307" s="61"/>
      <c r="AV19307" s="61"/>
      <c r="AW19307" s="61"/>
      <c r="AX19307" s="61"/>
      <c r="AY19307" s="61"/>
      <c r="AZ19307" s="61"/>
      <c r="BA19307" s="61"/>
    </row>
    <row r="19308" spans="39:53" x14ac:dyDescent="0.2">
      <c r="AM19308" s="61"/>
      <c r="AN19308" s="61"/>
      <c r="AO19308" s="171"/>
      <c r="AP19308" s="61"/>
      <c r="AQ19308" s="61"/>
      <c r="AR19308" s="61"/>
      <c r="AS19308" s="61"/>
      <c r="AT19308" s="61"/>
      <c r="AU19308" s="61"/>
      <c r="AV19308" s="61"/>
      <c r="AW19308" s="61"/>
      <c r="AX19308" s="61"/>
      <c r="AY19308" s="61"/>
      <c r="AZ19308" s="61"/>
      <c r="BA19308" s="61"/>
    </row>
    <row r="19309" spans="39:53" x14ac:dyDescent="0.2">
      <c r="AM19309" s="61"/>
      <c r="AN19309" s="61"/>
      <c r="AO19309" s="171"/>
      <c r="AP19309" s="61"/>
      <c r="AQ19309" s="61"/>
      <c r="AR19309" s="61"/>
      <c r="AS19309" s="61"/>
      <c r="AT19309" s="61"/>
      <c r="AU19309" s="61"/>
      <c r="AV19309" s="61"/>
      <c r="AW19309" s="61"/>
      <c r="AX19309" s="61"/>
      <c r="AY19309" s="61"/>
      <c r="AZ19309" s="61"/>
      <c r="BA19309" s="61"/>
    </row>
    <row r="19310" spans="39:53" x14ac:dyDescent="0.2">
      <c r="AM19310" s="61"/>
      <c r="AN19310" s="61"/>
      <c r="AO19310" s="171"/>
      <c r="AP19310" s="61"/>
      <c r="AQ19310" s="61"/>
      <c r="AR19310" s="61"/>
      <c r="AS19310" s="61"/>
      <c r="AT19310" s="61"/>
      <c r="AU19310" s="61"/>
      <c r="AV19310" s="61"/>
      <c r="AW19310" s="61"/>
      <c r="AX19310" s="61"/>
      <c r="AY19310" s="61"/>
      <c r="AZ19310" s="61"/>
      <c r="BA19310" s="61"/>
    </row>
    <row r="19311" spans="39:53" x14ac:dyDescent="0.2">
      <c r="AM19311" s="61"/>
      <c r="AN19311" s="61"/>
      <c r="AO19311" s="171"/>
      <c r="AP19311" s="61"/>
      <c r="AQ19311" s="61"/>
      <c r="AR19311" s="61"/>
      <c r="AS19311" s="61"/>
      <c r="AT19311" s="61"/>
      <c r="AU19311" s="61"/>
      <c r="AV19311" s="61"/>
      <c r="AW19311" s="61"/>
      <c r="AX19311" s="61"/>
      <c r="AY19311" s="61"/>
      <c r="AZ19311" s="61"/>
      <c r="BA19311" s="61"/>
    </row>
    <row r="19312" spans="39:53" x14ac:dyDescent="0.2">
      <c r="AM19312" s="61"/>
      <c r="AN19312" s="61"/>
      <c r="AO19312" s="171"/>
      <c r="AP19312" s="61"/>
      <c r="AQ19312" s="61"/>
      <c r="AR19312" s="61"/>
      <c r="AS19312" s="61"/>
      <c r="AT19312" s="61"/>
      <c r="AU19312" s="61"/>
      <c r="AV19312" s="61"/>
      <c r="AW19312" s="61"/>
      <c r="AX19312" s="61"/>
      <c r="AY19312" s="61"/>
      <c r="AZ19312" s="61"/>
      <c r="BA19312" s="61"/>
    </row>
    <row r="19313" spans="39:53" x14ac:dyDescent="0.2">
      <c r="AM19313" s="61"/>
      <c r="AN19313" s="61"/>
      <c r="AO19313" s="171"/>
      <c r="AP19313" s="61"/>
      <c r="AQ19313" s="61"/>
      <c r="AR19313" s="61"/>
      <c r="AS19313" s="61"/>
      <c r="AT19313" s="61"/>
      <c r="AU19313" s="61"/>
      <c r="AV19313" s="61"/>
      <c r="AW19313" s="61"/>
      <c r="AX19313" s="61"/>
      <c r="AY19313" s="61"/>
      <c r="AZ19313" s="61"/>
      <c r="BA19313" s="61"/>
    </row>
    <row r="19314" spans="39:53" x14ac:dyDescent="0.2">
      <c r="AM19314" s="61"/>
      <c r="AN19314" s="61"/>
      <c r="AO19314" s="171"/>
      <c r="AP19314" s="61"/>
      <c r="AQ19314" s="61"/>
      <c r="AR19314" s="61"/>
      <c r="AS19314" s="61"/>
      <c r="AT19314" s="61"/>
      <c r="AU19314" s="61"/>
      <c r="AV19314" s="61"/>
      <c r="AW19314" s="61"/>
      <c r="AX19314" s="61"/>
      <c r="AY19314" s="61"/>
      <c r="AZ19314" s="61"/>
      <c r="BA19314" s="61"/>
    </row>
    <row r="19315" spans="39:53" x14ac:dyDescent="0.2">
      <c r="AM19315" s="61"/>
      <c r="AN19315" s="61"/>
      <c r="AO19315" s="171"/>
      <c r="AP19315" s="61"/>
      <c r="AQ19315" s="61"/>
      <c r="AR19315" s="61"/>
      <c r="AS19315" s="61"/>
      <c r="AT19315" s="61"/>
      <c r="AU19315" s="61"/>
      <c r="AV19315" s="61"/>
      <c r="AW19315" s="61"/>
      <c r="AX19315" s="61"/>
      <c r="AY19315" s="61"/>
      <c r="AZ19315" s="61"/>
      <c r="BA19315" s="61"/>
    </row>
    <row r="19316" spans="39:53" x14ac:dyDescent="0.2">
      <c r="AM19316" s="61"/>
      <c r="AN19316" s="61"/>
      <c r="AO19316" s="171"/>
      <c r="AP19316" s="61"/>
      <c r="AQ19316" s="61"/>
      <c r="AR19316" s="61"/>
      <c r="AS19316" s="61"/>
      <c r="AT19316" s="61"/>
      <c r="AU19316" s="61"/>
      <c r="AV19316" s="61"/>
      <c r="AW19316" s="61"/>
      <c r="AX19316" s="61"/>
      <c r="AY19316" s="61"/>
      <c r="AZ19316" s="61"/>
      <c r="BA19316" s="61"/>
    </row>
    <row r="19317" spans="39:53" x14ac:dyDescent="0.2">
      <c r="AM19317" s="61"/>
      <c r="AN19317" s="61"/>
      <c r="AO19317" s="171"/>
      <c r="AP19317" s="61"/>
      <c r="AQ19317" s="61"/>
      <c r="AR19317" s="61"/>
      <c r="AS19317" s="61"/>
      <c r="AT19317" s="61"/>
      <c r="AU19317" s="61"/>
      <c r="AV19317" s="61"/>
      <c r="AW19317" s="61"/>
      <c r="AX19317" s="61"/>
      <c r="AY19317" s="61"/>
      <c r="AZ19317" s="61"/>
      <c r="BA19317" s="61"/>
    </row>
    <row r="19318" spans="39:53" x14ac:dyDescent="0.2">
      <c r="AM19318" s="61"/>
      <c r="AN19318" s="61"/>
      <c r="AO19318" s="171"/>
      <c r="AP19318" s="61"/>
      <c r="AQ19318" s="61"/>
      <c r="AR19318" s="61"/>
      <c r="AS19318" s="61"/>
      <c r="AT19318" s="61"/>
      <c r="AU19318" s="61"/>
      <c r="AV19318" s="61"/>
      <c r="AW19318" s="61"/>
      <c r="AX19318" s="61"/>
      <c r="AY19318" s="61"/>
      <c r="AZ19318" s="61"/>
      <c r="BA19318" s="61"/>
    </row>
    <row r="19319" spans="39:53" x14ac:dyDescent="0.2">
      <c r="AM19319" s="61"/>
      <c r="AN19319" s="61"/>
      <c r="AO19319" s="171"/>
      <c r="AP19319" s="61"/>
      <c r="AQ19319" s="61"/>
      <c r="AR19319" s="61"/>
      <c r="AS19319" s="61"/>
      <c r="AT19319" s="61"/>
      <c r="AU19319" s="61"/>
      <c r="AV19319" s="61"/>
      <c r="AW19319" s="61"/>
      <c r="AX19319" s="61"/>
      <c r="AY19319" s="61"/>
      <c r="AZ19319" s="61"/>
      <c r="BA19319" s="61"/>
    </row>
    <row r="19320" spans="39:53" x14ac:dyDescent="0.2">
      <c r="AM19320" s="61"/>
      <c r="AN19320" s="61"/>
      <c r="AO19320" s="171"/>
      <c r="AP19320" s="61"/>
      <c r="AQ19320" s="61"/>
      <c r="AR19320" s="61"/>
      <c r="AS19320" s="61"/>
      <c r="AT19320" s="61"/>
      <c r="AU19320" s="61"/>
      <c r="AV19320" s="61"/>
      <c r="AW19320" s="61"/>
      <c r="AX19320" s="61"/>
      <c r="AY19320" s="61"/>
      <c r="AZ19320" s="61"/>
      <c r="BA19320" s="61"/>
    </row>
    <row r="19321" spans="39:53" x14ac:dyDescent="0.2">
      <c r="AM19321" s="61"/>
      <c r="AN19321" s="61"/>
      <c r="AO19321" s="171"/>
      <c r="AP19321" s="61"/>
      <c r="AQ19321" s="61"/>
      <c r="AR19321" s="61"/>
      <c r="AS19321" s="61"/>
      <c r="AT19321" s="61"/>
      <c r="AU19321" s="61"/>
      <c r="AV19321" s="61"/>
      <c r="AW19321" s="61"/>
      <c r="AX19321" s="61"/>
      <c r="AY19321" s="61"/>
      <c r="AZ19321" s="61"/>
      <c r="BA19321" s="61"/>
    </row>
    <row r="19322" spans="39:53" x14ac:dyDescent="0.2">
      <c r="AM19322" s="61"/>
      <c r="AN19322" s="61"/>
      <c r="AO19322" s="171"/>
      <c r="AP19322" s="61"/>
      <c r="AQ19322" s="61"/>
      <c r="AR19322" s="61"/>
      <c r="AS19322" s="61"/>
      <c r="AT19322" s="61"/>
      <c r="AU19322" s="61"/>
      <c r="AV19322" s="61"/>
      <c r="AW19322" s="61"/>
      <c r="AX19322" s="61"/>
      <c r="AY19322" s="61"/>
      <c r="AZ19322" s="61"/>
      <c r="BA19322" s="61"/>
    </row>
    <row r="19323" spans="39:53" x14ac:dyDescent="0.2">
      <c r="AM19323" s="61"/>
      <c r="AN19323" s="61"/>
      <c r="AO19323" s="171"/>
      <c r="AP19323" s="61"/>
      <c r="AQ19323" s="61"/>
      <c r="AR19323" s="61"/>
      <c r="AS19323" s="61"/>
      <c r="AT19323" s="61"/>
      <c r="AU19323" s="61"/>
      <c r="AV19323" s="61"/>
      <c r="AW19323" s="61"/>
      <c r="AX19323" s="61"/>
      <c r="AY19323" s="61"/>
      <c r="AZ19323" s="61"/>
      <c r="BA19323" s="61"/>
    </row>
    <row r="19324" spans="39:53" x14ac:dyDescent="0.2">
      <c r="AM19324" s="61"/>
      <c r="AN19324" s="61"/>
      <c r="AO19324" s="171"/>
      <c r="AP19324" s="61"/>
      <c r="AQ19324" s="61"/>
      <c r="AR19324" s="61"/>
      <c r="AS19324" s="61"/>
      <c r="AT19324" s="61"/>
      <c r="AU19324" s="61"/>
      <c r="AV19324" s="61"/>
      <c r="AW19324" s="61"/>
      <c r="AX19324" s="61"/>
      <c r="AY19324" s="61"/>
      <c r="AZ19324" s="61"/>
      <c r="BA19324" s="61"/>
    </row>
    <row r="19325" spans="39:53" x14ac:dyDescent="0.2">
      <c r="AM19325" s="61"/>
      <c r="AN19325" s="61"/>
      <c r="AO19325" s="171"/>
      <c r="AP19325" s="61"/>
      <c r="AQ19325" s="61"/>
      <c r="AR19325" s="61"/>
      <c r="AS19325" s="61"/>
      <c r="AT19325" s="61"/>
      <c r="AU19325" s="61"/>
      <c r="AV19325" s="61"/>
      <c r="AW19325" s="61"/>
      <c r="AX19325" s="61"/>
      <c r="AY19325" s="61"/>
      <c r="AZ19325" s="61"/>
      <c r="BA19325" s="61"/>
    </row>
    <row r="19326" spans="39:53" x14ac:dyDescent="0.2">
      <c r="AM19326" s="61"/>
      <c r="AN19326" s="61"/>
      <c r="AO19326" s="171"/>
      <c r="AP19326" s="61"/>
      <c r="AQ19326" s="61"/>
      <c r="AR19326" s="61"/>
      <c r="AS19326" s="61"/>
      <c r="AT19326" s="61"/>
      <c r="AU19326" s="61"/>
      <c r="AV19326" s="61"/>
      <c r="AW19326" s="61"/>
      <c r="AX19326" s="61"/>
      <c r="AY19326" s="61"/>
      <c r="AZ19326" s="61"/>
      <c r="BA19326" s="61"/>
    </row>
    <row r="19327" spans="39:53" x14ac:dyDescent="0.2">
      <c r="AM19327" s="61"/>
      <c r="AN19327" s="61"/>
      <c r="AO19327" s="171"/>
      <c r="AP19327" s="61"/>
      <c r="AQ19327" s="61"/>
      <c r="AR19327" s="61"/>
      <c r="AS19327" s="61"/>
      <c r="AT19327" s="61"/>
      <c r="AU19327" s="61"/>
      <c r="AV19327" s="61"/>
      <c r="AW19327" s="61"/>
      <c r="AX19327" s="61"/>
      <c r="AY19327" s="61"/>
      <c r="AZ19327" s="61"/>
      <c r="BA19327" s="61"/>
    </row>
    <row r="19328" spans="39:53" x14ac:dyDescent="0.2">
      <c r="AM19328" s="61"/>
      <c r="AN19328" s="61"/>
      <c r="AO19328" s="171"/>
      <c r="AP19328" s="61"/>
      <c r="AQ19328" s="61"/>
      <c r="AR19328" s="61"/>
      <c r="AS19328" s="61"/>
      <c r="AT19328" s="61"/>
      <c r="AU19328" s="61"/>
      <c r="AV19328" s="61"/>
      <c r="AW19328" s="61"/>
      <c r="AX19328" s="61"/>
      <c r="AY19328" s="61"/>
      <c r="AZ19328" s="61"/>
      <c r="BA19328" s="61"/>
    </row>
    <row r="19329" spans="39:53" x14ac:dyDescent="0.2">
      <c r="AM19329" s="61"/>
      <c r="AN19329" s="61"/>
      <c r="AO19329" s="171"/>
      <c r="AP19329" s="61"/>
      <c r="AQ19329" s="61"/>
      <c r="AR19329" s="61"/>
      <c r="AS19329" s="61"/>
      <c r="AT19329" s="61"/>
      <c r="AU19329" s="61"/>
      <c r="AV19329" s="61"/>
      <c r="AW19329" s="61"/>
      <c r="AX19329" s="61"/>
      <c r="AY19329" s="61"/>
      <c r="AZ19329" s="61"/>
      <c r="BA19329" s="61"/>
    </row>
    <row r="19330" spans="39:53" x14ac:dyDescent="0.2">
      <c r="AM19330" s="61"/>
      <c r="AN19330" s="61"/>
      <c r="AO19330" s="171"/>
      <c r="AP19330" s="61"/>
      <c r="AQ19330" s="61"/>
      <c r="AR19330" s="61"/>
      <c r="AS19330" s="61"/>
      <c r="AT19330" s="61"/>
      <c r="AU19330" s="61"/>
      <c r="AV19330" s="61"/>
      <c r="AW19330" s="61"/>
      <c r="AX19330" s="61"/>
      <c r="AY19330" s="61"/>
      <c r="AZ19330" s="61"/>
      <c r="BA19330" s="61"/>
    </row>
    <row r="19331" spans="39:53" x14ac:dyDescent="0.2">
      <c r="AM19331" s="61"/>
      <c r="AN19331" s="61"/>
      <c r="AO19331" s="171"/>
      <c r="AP19331" s="61"/>
      <c r="AQ19331" s="61"/>
      <c r="AR19331" s="61"/>
      <c r="AS19331" s="61"/>
      <c r="AT19331" s="61"/>
      <c r="AU19331" s="61"/>
      <c r="AV19331" s="61"/>
      <c r="AW19331" s="61"/>
      <c r="AX19331" s="61"/>
      <c r="AY19331" s="61"/>
      <c r="AZ19331" s="61"/>
      <c r="BA19331" s="61"/>
    </row>
    <row r="19332" spans="39:53" x14ac:dyDescent="0.2">
      <c r="AM19332" s="61"/>
      <c r="AN19332" s="61"/>
      <c r="AO19332" s="171"/>
      <c r="AP19332" s="61"/>
      <c r="AQ19332" s="61"/>
      <c r="AR19332" s="61"/>
      <c r="AS19332" s="61"/>
      <c r="AT19332" s="61"/>
      <c r="AU19332" s="61"/>
      <c r="AV19332" s="61"/>
      <c r="AW19332" s="61"/>
      <c r="AX19332" s="61"/>
      <c r="AY19332" s="61"/>
      <c r="AZ19332" s="61"/>
      <c r="BA19332" s="61"/>
    </row>
    <row r="19333" spans="39:53" x14ac:dyDescent="0.2">
      <c r="AM19333" s="61"/>
      <c r="AN19333" s="61"/>
      <c r="AO19333" s="171"/>
      <c r="AP19333" s="61"/>
      <c r="AQ19333" s="61"/>
      <c r="AR19333" s="61"/>
      <c r="AS19333" s="61"/>
      <c r="AT19333" s="61"/>
      <c r="AU19333" s="61"/>
      <c r="AV19333" s="61"/>
      <c r="AW19333" s="61"/>
      <c r="AX19333" s="61"/>
      <c r="AY19333" s="61"/>
      <c r="AZ19333" s="61"/>
      <c r="BA19333" s="61"/>
    </row>
    <row r="19334" spans="39:53" x14ac:dyDescent="0.2">
      <c r="AM19334" s="61"/>
      <c r="AN19334" s="61"/>
      <c r="AO19334" s="171"/>
      <c r="AP19334" s="61"/>
      <c r="AQ19334" s="61"/>
      <c r="AR19334" s="61"/>
      <c r="AS19334" s="61"/>
      <c r="AT19334" s="61"/>
      <c r="AU19334" s="61"/>
      <c r="AV19334" s="61"/>
      <c r="AW19334" s="61"/>
      <c r="AX19334" s="61"/>
      <c r="AY19334" s="61"/>
      <c r="AZ19334" s="61"/>
      <c r="BA19334" s="61"/>
    </row>
    <row r="19335" spans="39:53" x14ac:dyDescent="0.2">
      <c r="AM19335" s="61"/>
      <c r="AN19335" s="61"/>
      <c r="AO19335" s="171"/>
      <c r="AP19335" s="61"/>
      <c r="AQ19335" s="61"/>
      <c r="AR19335" s="61"/>
      <c r="AS19335" s="61"/>
      <c r="AT19335" s="61"/>
      <c r="AU19335" s="61"/>
      <c r="AV19335" s="61"/>
      <c r="AW19335" s="61"/>
      <c r="AX19335" s="61"/>
      <c r="AY19335" s="61"/>
      <c r="AZ19335" s="61"/>
      <c r="BA19335" s="61"/>
    </row>
    <row r="19336" spans="39:53" x14ac:dyDescent="0.2">
      <c r="AM19336" s="61"/>
      <c r="AN19336" s="61"/>
      <c r="AO19336" s="171"/>
      <c r="AP19336" s="61"/>
      <c r="AQ19336" s="61"/>
      <c r="AR19336" s="61"/>
      <c r="AS19336" s="61"/>
      <c r="AT19336" s="61"/>
      <c r="AU19336" s="61"/>
      <c r="AV19336" s="61"/>
      <c r="AW19336" s="61"/>
      <c r="AX19336" s="61"/>
      <c r="AY19336" s="61"/>
      <c r="AZ19336" s="61"/>
      <c r="BA19336" s="61"/>
    </row>
    <row r="19337" spans="39:53" x14ac:dyDescent="0.2">
      <c r="AM19337" s="61"/>
      <c r="AN19337" s="61"/>
      <c r="AO19337" s="171"/>
      <c r="AP19337" s="61"/>
      <c r="AQ19337" s="61"/>
      <c r="AR19337" s="61"/>
      <c r="AS19337" s="61"/>
      <c r="AT19337" s="61"/>
      <c r="AU19337" s="61"/>
      <c r="AV19337" s="61"/>
      <c r="AW19337" s="61"/>
      <c r="AX19337" s="61"/>
      <c r="AY19337" s="61"/>
      <c r="AZ19337" s="61"/>
      <c r="BA19337" s="61"/>
    </row>
    <row r="19338" spans="39:53" x14ac:dyDescent="0.2">
      <c r="AM19338" s="61"/>
      <c r="AN19338" s="61"/>
      <c r="AO19338" s="171"/>
      <c r="AP19338" s="61"/>
      <c r="AQ19338" s="61"/>
      <c r="AR19338" s="61"/>
      <c r="AS19338" s="61"/>
      <c r="AT19338" s="61"/>
      <c r="AU19338" s="61"/>
      <c r="AV19338" s="61"/>
      <c r="AW19338" s="61"/>
      <c r="AX19338" s="61"/>
      <c r="AY19338" s="61"/>
      <c r="AZ19338" s="61"/>
      <c r="BA19338" s="61"/>
    </row>
    <row r="19339" spans="39:53" x14ac:dyDescent="0.2">
      <c r="AM19339" s="61"/>
      <c r="AN19339" s="61"/>
      <c r="AO19339" s="171"/>
      <c r="AP19339" s="61"/>
      <c r="AQ19339" s="61"/>
      <c r="AR19339" s="61"/>
      <c r="AS19339" s="61"/>
      <c r="AT19339" s="61"/>
      <c r="AU19339" s="61"/>
      <c r="AV19339" s="61"/>
      <c r="AW19339" s="61"/>
      <c r="AX19339" s="61"/>
      <c r="AY19339" s="61"/>
      <c r="AZ19339" s="61"/>
      <c r="BA19339" s="61"/>
    </row>
    <row r="19340" spans="39:53" x14ac:dyDescent="0.2">
      <c r="AM19340" s="61"/>
      <c r="AN19340" s="61"/>
      <c r="AO19340" s="171"/>
      <c r="AP19340" s="61"/>
      <c r="AQ19340" s="61"/>
      <c r="AR19340" s="61"/>
      <c r="AS19340" s="61"/>
      <c r="AT19340" s="61"/>
      <c r="AU19340" s="61"/>
      <c r="AV19340" s="61"/>
      <c r="AW19340" s="61"/>
      <c r="AX19340" s="61"/>
      <c r="AY19340" s="61"/>
      <c r="AZ19340" s="61"/>
      <c r="BA19340" s="61"/>
    </row>
    <row r="19341" spans="39:53" x14ac:dyDescent="0.2">
      <c r="AM19341" s="61"/>
      <c r="AN19341" s="61"/>
      <c r="AO19341" s="171"/>
      <c r="AP19341" s="61"/>
      <c r="AQ19341" s="61"/>
      <c r="AR19341" s="61"/>
      <c r="AS19341" s="61"/>
      <c r="AT19341" s="61"/>
      <c r="AU19341" s="61"/>
      <c r="AV19341" s="61"/>
      <c r="AW19341" s="61"/>
      <c r="AX19341" s="61"/>
      <c r="AY19341" s="61"/>
      <c r="AZ19341" s="61"/>
      <c r="BA19341" s="61"/>
    </row>
    <row r="19342" spans="39:53" x14ac:dyDescent="0.2">
      <c r="AM19342" s="61"/>
      <c r="AN19342" s="61"/>
      <c r="AO19342" s="171"/>
      <c r="AP19342" s="61"/>
      <c r="AQ19342" s="61"/>
      <c r="AR19342" s="61"/>
      <c r="AS19342" s="61"/>
      <c r="AT19342" s="61"/>
      <c r="AU19342" s="61"/>
      <c r="AV19342" s="61"/>
      <c r="AW19342" s="61"/>
      <c r="AX19342" s="61"/>
      <c r="AY19342" s="61"/>
      <c r="AZ19342" s="61"/>
      <c r="BA19342" s="61"/>
    </row>
    <row r="19343" spans="39:53" x14ac:dyDescent="0.2">
      <c r="AM19343" s="61"/>
      <c r="AN19343" s="61"/>
      <c r="AO19343" s="171"/>
      <c r="AP19343" s="61"/>
      <c r="AQ19343" s="61"/>
      <c r="AR19343" s="61"/>
      <c r="AS19343" s="61"/>
      <c r="AT19343" s="61"/>
      <c r="AU19343" s="61"/>
      <c r="AV19343" s="61"/>
      <c r="AW19343" s="61"/>
      <c r="AX19343" s="61"/>
      <c r="AY19343" s="61"/>
      <c r="AZ19343" s="61"/>
      <c r="BA19343" s="61"/>
    </row>
    <row r="19344" spans="39:53" x14ac:dyDescent="0.2">
      <c r="AM19344" s="61"/>
      <c r="AN19344" s="61"/>
      <c r="AO19344" s="171"/>
      <c r="AP19344" s="61"/>
      <c r="AQ19344" s="61"/>
      <c r="AR19344" s="61"/>
      <c r="AS19344" s="61"/>
      <c r="AT19344" s="61"/>
      <c r="AU19344" s="61"/>
      <c r="AV19344" s="61"/>
      <c r="AW19344" s="61"/>
      <c r="AX19344" s="61"/>
      <c r="AY19344" s="61"/>
      <c r="AZ19344" s="61"/>
      <c r="BA19344" s="61"/>
    </row>
    <row r="19345" spans="39:53" x14ac:dyDescent="0.2">
      <c r="AM19345" s="61"/>
      <c r="AN19345" s="61"/>
      <c r="AO19345" s="171"/>
      <c r="AP19345" s="61"/>
      <c r="AQ19345" s="61"/>
      <c r="AR19345" s="61"/>
      <c r="AS19345" s="61"/>
      <c r="AT19345" s="61"/>
      <c r="AU19345" s="61"/>
      <c r="AV19345" s="61"/>
      <c r="AW19345" s="61"/>
      <c r="AX19345" s="61"/>
      <c r="AY19345" s="61"/>
      <c r="AZ19345" s="61"/>
      <c r="BA19345" s="61"/>
    </row>
    <row r="19346" spans="39:53" x14ac:dyDescent="0.2">
      <c r="AM19346" s="61"/>
      <c r="AN19346" s="61"/>
      <c r="AO19346" s="171"/>
      <c r="AP19346" s="61"/>
      <c r="AQ19346" s="61"/>
      <c r="AR19346" s="61"/>
      <c r="AS19346" s="61"/>
      <c r="AT19346" s="61"/>
      <c r="AU19346" s="61"/>
      <c r="AV19346" s="61"/>
      <c r="AW19346" s="61"/>
      <c r="AX19346" s="61"/>
      <c r="AY19346" s="61"/>
      <c r="AZ19346" s="61"/>
      <c r="BA19346" s="61"/>
    </row>
    <row r="19347" spans="39:53" x14ac:dyDescent="0.2">
      <c r="AM19347" s="61"/>
      <c r="AN19347" s="61"/>
      <c r="AO19347" s="171"/>
      <c r="AP19347" s="61"/>
      <c r="AQ19347" s="61"/>
      <c r="AR19347" s="61"/>
      <c r="AS19347" s="61"/>
      <c r="AT19347" s="61"/>
      <c r="AU19347" s="61"/>
      <c r="AV19347" s="61"/>
      <c r="AW19347" s="61"/>
      <c r="AX19347" s="61"/>
      <c r="AY19347" s="61"/>
      <c r="AZ19347" s="61"/>
      <c r="BA19347" s="61"/>
    </row>
    <row r="19348" spans="39:53" x14ac:dyDescent="0.2">
      <c r="AM19348" s="61"/>
      <c r="AN19348" s="61"/>
      <c r="AO19348" s="171"/>
      <c r="AP19348" s="61"/>
      <c r="AQ19348" s="61"/>
      <c r="AR19348" s="61"/>
      <c r="AS19348" s="61"/>
      <c r="AT19348" s="61"/>
      <c r="AU19348" s="61"/>
      <c r="AV19348" s="61"/>
      <c r="AW19348" s="61"/>
      <c r="AX19348" s="61"/>
      <c r="AY19348" s="61"/>
      <c r="AZ19348" s="61"/>
      <c r="BA19348" s="61"/>
    </row>
    <row r="19349" spans="39:53" x14ac:dyDescent="0.2">
      <c r="AM19349" s="61"/>
      <c r="AN19349" s="61"/>
      <c r="AO19349" s="171"/>
      <c r="AP19349" s="61"/>
      <c r="AQ19349" s="61"/>
      <c r="AR19349" s="61"/>
      <c r="AS19349" s="61"/>
      <c r="AT19349" s="61"/>
      <c r="AU19349" s="61"/>
      <c r="AV19349" s="61"/>
      <c r="AW19349" s="61"/>
      <c r="AX19349" s="61"/>
      <c r="AY19349" s="61"/>
      <c r="AZ19349" s="61"/>
      <c r="BA19349" s="61"/>
    </row>
    <row r="19350" spans="39:53" x14ac:dyDescent="0.2">
      <c r="AM19350" s="61"/>
      <c r="AN19350" s="61"/>
      <c r="AO19350" s="171"/>
      <c r="AP19350" s="61"/>
      <c r="AQ19350" s="61"/>
      <c r="AR19350" s="61"/>
      <c r="AS19350" s="61"/>
      <c r="AT19350" s="61"/>
      <c r="AU19350" s="61"/>
      <c r="AV19350" s="61"/>
      <c r="AW19350" s="61"/>
      <c r="AX19350" s="61"/>
      <c r="AY19350" s="61"/>
      <c r="AZ19350" s="61"/>
      <c r="BA19350" s="61"/>
    </row>
    <row r="19351" spans="39:53" x14ac:dyDescent="0.2">
      <c r="AM19351" s="61"/>
      <c r="AN19351" s="61"/>
      <c r="AO19351" s="171"/>
      <c r="AP19351" s="61"/>
      <c r="AQ19351" s="61"/>
      <c r="AR19351" s="61"/>
      <c r="AS19351" s="61"/>
      <c r="AT19351" s="61"/>
      <c r="AU19351" s="61"/>
      <c r="AV19351" s="61"/>
      <c r="AW19351" s="61"/>
      <c r="AX19351" s="61"/>
      <c r="AY19351" s="61"/>
      <c r="AZ19351" s="61"/>
      <c r="BA19351" s="61"/>
    </row>
    <row r="19352" spans="39:53" x14ac:dyDescent="0.2">
      <c r="AM19352" s="61"/>
      <c r="AN19352" s="61"/>
      <c r="AO19352" s="171"/>
      <c r="AP19352" s="61"/>
      <c r="AQ19352" s="61"/>
      <c r="AR19352" s="61"/>
      <c r="AS19352" s="61"/>
      <c r="AT19352" s="61"/>
      <c r="AU19352" s="61"/>
      <c r="AV19352" s="61"/>
      <c r="AW19352" s="61"/>
      <c r="AX19352" s="61"/>
      <c r="AY19352" s="61"/>
      <c r="AZ19352" s="61"/>
      <c r="BA19352" s="61"/>
    </row>
    <row r="19353" spans="39:53" x14ac:dyDescent="0.2">
      <c r="AM19353" s="61"/>
      <c r="AN19353" s="61"/>
      <c r="AO19353" s="171"/>
      <c r="AP19353" s="61"/>
      <c r="AQ19353" s="61"/>
      <c r="AR19353" s="61"/>
      <c r="AS19353" s="61"/>
      <c r="AT19353" s="61"/>
      <c r="AU19353" s="61"/>
      <c r="AV19353" s="61"/>
      <c r="AW19353" s="61"/>
      <c r="AX19353" s="61"/>
      <c r="AY19353" s="61"/>
      <c r="AZ19353" s="61"/>
      <c r="BA19353" s="61"/>
    </row>
    <row r="19354" spans="39:53" x14ac:dyDescent="0.2">
      <c r="AM19354" s="61"/>
      <c r="AN19354" s="61"/>
      <c r="AO19354" s="171"/>
      <c r="AP19354" s="61"/>
      <c r="AQ19354" s="61"/>
      <c r="AR19354" s="61"/>
      <c r="AS19354" s="61"/>
      <c r="AT19354" s="61"/>
      <c r="AU19354" s="61"/>
      <c r="AV19354" s="61"/>
      <c r="AW19354" s="61"/>
      <c r="AX19354" s="61"/>
      <c r="AY19354" s="61"/>
      <c r="AZ19354" s="61"/>
      <c r="BA19354" s="61"/>
    </row>
    <row r="19355" spans="39:53" x14ac:dyDescent="0.2">
      <c r="AM19355" s="61"/>
      <c r="AN19355" s="61"/>
      <c r="AO19355" s="171"/>
      <c r="AP19355" s="61"/>
      <c r="AQ19355" s="61"/>
      <c r="AR19355" s="61"/>
      <c r="AS19355" s="61"/>
      <c r="AT19355" s="61"/>
      <c r="AU19355" s="61"/>
      <c r="AV19355" s="61"/>
      <c r="AW19355" s="61"/>
      <c r="AX19355" s="61"/>
      <c r="AY19355" s="61"/>
      <c r="AZ19355" s="61"/>
      <c r="BA19355" s="61"/>
    </row>
    <row r="19356" spans="39:53" x14ac:dyDescent="0.2">
      <c r="AM19356" s="61"/>
      <c r="AN19356" s="61"/>
      <c r="AO19356" s="171"/>
      <c r="AP19356" s="61"/>
      <c r="AQ19356" s="61"/>
      <c r="AR19356" s="61"/>
      <c r="AS19356" s="61"/>
      <c r="AT19356" s="61"/>
      <c r="AU19356" s="61"/>
      <c r="AV19356" s="61"/>
      <c r="AW19356" s="61"/>
      <c r="AX19356" s="61"/>
      <c r="AY19356" s="61"/>
      <c r="AZ19356" s="61"/>
      <c r="BA19356" s="61"/>
    </row>
    <row r="19357" spans="39:53" x14ac:dyDescent="0.2">
      <c r="AM19357" s="61"/>
      <c r="AN19357" s="61"/>
      <c r="AO19357" s="171"/>
      <c r="AP19357" s="61"/>
      <c r="AQ19357" s="61"/>
      <c r="AR19357" s="61"/>
      <c r="AS19357" s="61"/>
      <c r="AT19357" s="61"/>
      <c r="AU19357" s="61"/>
      <c r="AV19357" s="61"/>
      <c r="AW19357" s="61"/>
      <c r="AX19357" s="61"/>
      <c r="AY19357" s="61"/>
      <c r="AZ19357" s="61"/>
      <c r="BA19357" s="61"/>
    </row>
    <row r="19358" spans="39:53" x14ac:dyDescent="0.2">
      <c r="AM19358" s="61"/>
      <c r="AN19358" s="61"/>
      <c r="AO19358" s="171"/>
      <c r="AP19358" s="61"/>
      <c r="AQ19358" s="61"/>
      <c r="AR19358" s="61"/>
      <c r="AS19358" s="61"/>
      <c r="AT19358" s="61"/>
      <c r="AU19358" s="61"/>
      <c r="AV19358" s="61"/>
      <c r="AW19358" s="61"/>
      <c r="AX19358" s="61"/>
      <c r="AY19358" s="61"/>
      <c r="AZ19358" s="61"/>
      <c r="BA19358" s="61"/>
    </row>
    <row r="19359" spans="39:53" x14ac:dyDescent="0.2">
      <c r="AM19359" s="61"/>
      <c r="AN19359" s="61"/>
      <c r="AO19359" s="171"/>
      <c r="AP19359" s="61"/>
      <c r="AQ19359" s="61"/>
      <c r="AR19359" s="61"/>
      <c r="AS19359" s="61"/>
      <c r="AT19359" s="61"/>
      <c r="AU19359" s="61"/>
      <c r="AV19359" s="61"/>
      <c r="AW19359" s="61"/>
      <c r="AX19359" s="61"/>
      <c r="AY19359" s="61"/>
      <c r="AZ19359" s="61"/>
      <c r="BA19359" s="61"/>
    </row>
    <row r="19360" spans="39:53" x14ac:dyDescent="0.2">
      <c r="AM19360" s="61"/>
      <c r="AN19360" s="61"/>
      <c r="AO19360" s="171"/>
      <c r="AP19360" s="61"/>
      <c r="AQ19360" s="61"/>
      <c r="AR19360" s="61"/>
      <c r="AS19360" s="61"/>
      <c r="AT19360" s="61"/>
      <c r="AU19360" s="61"/>
      <c r="AV19360" s="61"/>
      <c r="AW19360" s="61"/>
      <c r="AX19360" s="61"/>
      <c r="AY19360" s="61"/>
      <c r="AZ19360" s="61"/>
      <c r="BA19360" s="61"/>
    </row>
    <row r="19361" spans="39:53" x14ac:dyDescent="0.2">
      <c r="AM19361" s="61"/>
      <c r="AN19361" s="61"/>
      <c r="AO19361" s="171"/>
      <c r="AP19361" s="61"/>
      <c r="AQ19361" s="61"/>
      <c r="AR19361" s="61"/>
      <c r="AS19361" s="61"/>
      <c r="AT19361" s="61"/>
      <c r="AU19361" s="61"/>
      <c r="AV19361" s="61"/>
      <c r="AW19361" s="61"/>
      <c r="AX19361" s="61"/>
      <c r="AY19361" s="61"/>
      <c r="AZ19361" s="61"/>
      <c r="BA19361" s="61"/>
    </row>
    <row r="19362" spans="39:53" x14ac:dyDescent="0.2">
      <c r="AM19362" s="61"/>
      <c r="AN19362" s="61"/>
      <c r="AO19362" s="171"/>
      <c r="AP19362" s="61"/>
      <c r="AQ19362" s="61"/>
      <c r="AR19362" s="61"/>
      <c r="AS19362" s="61"/>
      <c r="AT19362" s="61"/>
      <c r="AU19362" s="61"/>
      <c r="AV19362" s="61"/>
      <c r="AW19362" s="61"/>
      <c r="AX19362" s="61"/>
      <c r="AY19362" s="61"/>
      <c r="AZ19362" s="61"/>
      <c r="BA19362" s="61"/>
    </row>
    <row r="19363" spans="39:53" x14ac:dyDescent="0.2">
      <c r="AM19363" s="61"/>
      <c r="AN19363" s="61"/>
      <c r="AO19363" s="171"/>
      <c r="AP19363" s="61"/>
      <c r="AQ19363" s="61"/>
      <c r="AR19363" s="61"/>
      <c r="AS19363" s="61"/>
      <c r="AT19363" s="61"/>
      <c r="AU19363" s="61"/>
      <c r="AV19363" s="61"/>
      <c r="AW19363" s="61"/>
      <c r="AX19363" s="61"/>
      <c r="AY19363" s="61"/>
      <c r="AZ19363" s="61"/>
      <c r="BA19363" s="61"/>
    </row>
    <row r="19364" spans="39:53" x14ac:dyDescent="0.2">
      <c r="AM19364" s="61"/>
      <c r="AN19364" s="61"/>
      <c r="AO19364" s="171"/>
      <c r="AP19364" s="61"/>
      <c r="AQ19364" s="61"/>
      <c r="AR19364" s="61"/>
      <c r="AS19364" s="61"/>
      <c r="AT19364" s="61"/>
      <c r="AU19364" s="61"/>
      <c r="AV19364" s="61"/>
      <c r="AW19364" s="61"/>
      <c r="AX19364" s="61"/>
      <c r="AY19364" s="61"/>
      <c r="AZ19364" s="61"/>
      <c r="BA19364" s="61"/>
    </row>
    <row r="19365" spans="39:53" x14ac:dyDescent="0.2">
      <c r="AM19365" s="61"/>
      <c r="AN19365" s="61"/>
      <c r="AO19365" s="171"/>
      <c r="AP19365" s="61"/>
      <c r="AQ19365" s="61"/>
      <c r="AR19365" s="61"/>
      <c r="AS19365" s="61"/>
      <c r="AT19365" s="61"/>
      <c r="AU19365" s="61"/>
      <c r="AV19365" s="61"/>
      <c r="AW19365" s="61"/>
      <c r="AX19365" s="61"/>
      <c r="AY19365" s="61"/>
      <c r="AZ19365" s="61"/>
      <c r="BA19365" s="61"/>
    </row>
    <row r="19366" spans="39:53" x14ac:dyDescent="0.2">
      <c r="AM19366" s="61"/>
      <c r="AN19366" s="61"/>
      <c r="AO19366" s="171"/>
      <c r="AP19366" s="61"/>
      <c r="AQ19366" s="61"/>
      <c r="AR19366" s="61"/>
      <c r="AS19366" s="61"/>
      <c r="AT19366" s="61"/>
      <c r="AU19366" s="61"/>
      <c r="AV19366" s="61"/>
      <c r="AW19366" s="61"/>
      <c r="AX19366" s="61"/>
      <c r="AY19366" s="61"/>
      <c r="AZ19366" s="61"/>
      <c r="BA19366" s="61"/>
    </row>
    <row r="19367" spans="39:53" x14ac:dyDescent="0.2">
      <c r="AM19367" s="61"/>
      <c r="AN19367" s="61"/>
      <c r="AO19367" s="171"/>
      <c r="AP19367" s="61"/>
      <c r="AQ19367" s="61"/>
      <c r="AR19367" s="61"/>
      <c r="AS19367" s="61"/>
      <c r="AT19367" s="61"/>
      <c r="AU19367" s="61"/>
      <c r="AV19367" s="61"/>
      <c r="AW19367" s="61"/>
      <c r="AX19367" s="61"/>
      <c r="AY19367" s="61"/>
      <c r="AZ19367" s="61"/>
      <c r="BA19367" s="61"/>
    </row>
    <row r="19368" spans="39:53" x14ac:dyDescent="0.2">
      <c r="AM19368" s="61"/>
      <c r="AN19368" s="61"/>
      <c r="AO19368" s="171"/>
      <c r="AP19368" s="61"/>
      <c r="AQ19368" s="61"/>
      <c r="AR19368" s="61"/>
      <c r="AS19368" s="61"/>
      <c r="AT19368" s="61"/>
      <c r="AU19368" s="61"/>
      <c r="AV19368" s="61"/>
      <c r="AW19368" s="61"/>
      <c r="AX19368" s="61"/>
      <c r="AY19368" s="61"/>
      <c r="AZ19368" s="61"/>
      <c r="BA19368" s="61"/>
    </row>
    <row r="19369" spans="39:53" x14ac:dyDescent="0.2">
      <c r="AM19369" s="61"/>
      <c r="AN19369" s="61"/>
      <c r="AO19369" s="171"/>
      <c r="AP19369" s="61"/>
      <c r="AQ19369" s="61"/>
      <c r="AR19369" s="61"/>
      <c r="AS19369" s="61"/>
      <c r="AT19369" s="61"/>
      <c r="AU19369" s="61"/>
      <c r="AV19369" s="61"/>
      <c r="AW19369" s="61"/>
      <c r="AX19369" s="61"/>
      <c r="AY19369" s="61"/>
      <c r="AZ19369" s="61"/>
      <c r="BA19369" s="61"/>
    </row>
    <row r="19370" spans="39:53" x14ac:dyDescent="0.2">
      <c r="AM19370" s="61"/>
      <c r="AN19370" s="61"/>
      <c r="AO19370" s="171"/>
      <c r="AP19370" s="61"/>
      <c r="AQ19370" s="61"/>
      <c r="AR19370" s="61"/>
      <c r="AS19370" s="61"/>
      <c r="AT19370" s="61"/>
      <c r="AU19370" s="61"/>
      <c r="AV19370" s="61"/>
      <c r="AW19370" s="61"/>
      <c r="AX19370" s="61"/>
      <c r="AY19370" s="61"/>
      <c r="AZ19370" s="61"/>
      <c r="BA19370" s="61"/>
    </row>
    <row r="19371" spans="39:53" x14ac:dyDescent="0.2">
      <c r="AM19371" s="61"/>
      <c r="AN19371" s="61"/>
      <c r="AO19371" s="171"/>
      <c r="AP19371" s="61"/>
      <c r="AQ19371" s="61"/>
      <c r="AR19371" s="61"/>
      <c r="AS19371" s="61"/>
      <c r="AT19371" s="61"/>
      <c r="AU19371" s="61"/>
      <c r="AV19371" s="61"/>
      <c r="AW19371" s="61"/>
      <c r="AX19371" s="61"/>
      <c r="AY19371" s="61"/>
      <c r="AZ19371" s="61"/>
      <c r="BA19371" s="61"/>
    </row>
    <row r="19372" spans="39:53" x14ac:dyDescent="0.2">
      <c r="AM19372" s="61"/>
      <c r="AN19372" s="61"/>
      <c r="AO19372" s="171"/>
      <c r="AP19372" s="61"/>
      <c r="AQ19372" s="61"/>
      <c r="AR19372" s="61"/>
      <c r="AS19372" s="61"/>
      <c r="AT19372" s="61"/>
      <c r="AU19372" s="61"/>
      <c r="AV19372" s="61"/>
      <c r="AW19372" s="61"/>
      <c r="AX19372" s="61"/>
      <c r="AY19372" s="61"/>
      <c r="AZ19372" s="61"/>
      <c r="BA19372" s="61"/>
    </row>
    <row r="19373" spans="39:53" x14ac:dyDescent="0.2">
      <c r="AM19373" s="61"/>
      <c r="AN19373" s="61"/>
      <c r="AO19373" s="171"/>
      <c r="AP19373" s="61"/>
      <c r="AQ19373" s="61"/>
      <c r="AR19373" s="61"/>
      <c r="AS19373" s="61"/>
      <c r="AT19373" s="61"/>
      <c r="AU19373" s="61"/>
      <c r="AV19373" s="61"/>
      <c r="AW19373" s="61"/>
      <c r="AX19373" s="61"/>
      <c r="AY19373" s="61"/>
      <c r="AZ19373" s="61"/>
      <c r="BA19373" s="61"/>
    </row>
    <row r="19374" spans="39:53" x14ac:dyDescent="0.2">
      <c r="AM19374" s="61"/>
      <c r="AN19374" s="61"/>
      <c r="AO19374" s="171"/>
      <c r="AP19374" s="61"/>
      <c r="AQ19374" s="61"/>
      <c r="AR19374" s="61"/>
      <c r="AS19374" s="61"/>
      <c r="AT19374" s="61"/>
      <c r="AU19374" s="61"/>
      <c r="AV19374" s="61"/>
      <c r="AW19374" s="61"/>
      <c r="AX19374" s="61"/>
      <c r="AY19374" s="61"/>
      <c r="AZ19374" s="61"/>
      <c r="BA19374" s="61"/>
    </row>
    <row r="19375" spans="39:53" x14ac:dyDescent="0.2">
      <c r="AM19375" s="61"/>
      <c r="AN19375" s="61"/>
      <c r="AO19375" s="171"/>
      <c r="AP19375" s="61"/>
      <c r="AQ19375" s="61"/>
      <c r="AR19375" s="61"/>
      <c r="AS19375" s="61"/>
      <c r="AT19375" s="61"/>
      <c r="AU19375" s="61"/>
      <c r="AV19375" s="61"/>
      <c r="AW19375" s="61"/>
      <c r="AX19375" s="61"/>
      <c r="AY19375" s="61"/>
      <c r="AZ19375" s="61"/>
      <c r="BA19375" s="61"/>
    </row>
    <row r="19376" spans="39:53" x14ac:dyDescent="0.2">
      <c r="AM19376" s="61"/>
      <c r="AN19376" s="61"/>
      <c r="AO19376" s="171"/>
      <c r="AP19376" s="61"/>
      <c r="AQ19376" s="61"/>
      <c r="AR19376" s="61"/>
      <c r="AS19376" s="61"/>
      <c r="AT19376" s="61"/>
      <c r="AU19376" s="61"/>
      <c r="AV19376" s="61"/>
      <c r="AW19376" s="61"/>
      <c r="AX19376" s="61"/>
      <c r="AY19376" s="61"/>
      <c r="AZ19376" s="61"/>
      <c r="BA19376" s="61"/>
    </row>
    <row r="19377" spans="39:53" x14ac:dyDescent="0.2">
      <c r="AM19377" s="61"/>
      <c r="AN19377" s="61"/>
      <c r="AO19377" s="171"/>
      <c r="AP19377" s="61"/>
      <c r="AQ19377" s="61"/>
      <c r="AR19377" s="61"/>
      <c r="AS19377" s="61"/>
      <c r="AT19377" s="61"/>
      <c r="AU19377" s="61"/>
      <c r="AV19377" s="61"/>
      <c r="AW19377" s="61"/>
      <c r="AX19377" s="61"/>
      <c r="AY19377" s="61"/>
      <c r="AZ19377" s="61"/>
      <c r="BA19377" s="61"/>
    </row>
    <row r="19378" spans="39:53" x14ac:dyDescent="0.2">
      <c r="AM19378" s="61"/>
      <c r="AN19378" s="61"/>
      <c r="AO19378" s="171"/>
      <c r="AP19378" s="61"/>
      <c r="AQ19378" s="61"/>
      <c r="AR19378" s="61"/>
      <c r="AS19378" s="61"/>
      <c r="AT19378" s="61"/>
      <c r="AU19378" s="61"/>
      <c r="AV19378" s="61"/>
      <c r="AW19378" s="61"/>
      <c r="AX19378" s="61"/>
      <c r="AY19378" s="61"/>
      <c r="AZ19378" s="61"/>
      <c r="BA19378" s="61"/>
    </row>
    <row r="19379" spans="39:53" x14ac:dyDescent="0.2">
      <c r="AM19379" s="61"/>
      <c r="AN19379" s="61"/>
      <c r="AO19379" s="171"/>
      <c r="AP19379" s="61"/>
      <c r="AQ19379" s="61"/>
      <c r="AR19379" s="61"/>
      <c r="AS19379" s="61"/>
      <c r="AT19379" s="61"/>
      <c r="AU19379" s="61"/>
      <c r="AV19379" s="61"/>
      <c r="AW19379" s="61"/>
      <c r="AX19379" s="61"/>
      <c r="AY19379" s="61"/>
      <c r="AZ19379" s="61"/>
      <c r="BA19379" s="61"/>
    </row>
    <row r="19380" spans="39:53" x14ac:dyDescent="0.2">
      <c r="AM19380" s="61"/>
      <c r="AN19380" s="61"/>
      <c r="AO19380" s="171"/>
      <c r="AP19380" s="61"/>
      <c r="AQ19380" s="61"/>
      <c r="AR19380" s="61"/>
      <c r="AS19380" s="61"/>
      <c r="AT19380" s="61"/>
      <c r="AU19380" s="61"/>
      <c r="AV19380" s="61"/>
      <c r="AW19380" s="61"/>
      <c r="AX19380" s="61"/>
      <c r="AY19380" s="61"/>
      <c r="AZ19380" s="61"/>
      <c r="BA19380" s="61"/>
    </row>
    <row r="19381" spans="39:53" x14ac:dyDescent="0.2">
      <c r="AM19381" s="61"/>
      <c r="AN19381" s="61"/>
      <c r="AO19381" s="171"/>
      <c r="AP19381" s="61"/>
      <c r="AQ19381" s="61"/>
      <c r="AR19381" s="61"/>
      <c r="AS19381" s="61"/>
      <c r="AT19381" s="61"/>
      <c r="AU19381" s="61"/>
      <c r="AV19381" s="61"/>
      <c r="AW19381" s="61"/>
      <c r="AX19381" s="61"/>
      <c r="AY19381" s="61"/>
      <c r="AZ19381" s="61"/>
      <c r="BA19381" s="61"/>
    </row>
    <row r="19382" spans="39:53" x14ac:dyDescent="0.2">
      <c r="AM19382" s="61"/>
      <c r="AN19382" s="61"/>
      <c r="AO19382" s="171"/>
      <c r="AP19382" s="61"/>
      <c r="AQ19382" s="61"/>
      <c r="AR19382" s="61"/>
      <c r="AS19382" s="61"/>
      <c r="AT19382" s="61"/>
      <c r="AU19382" s="61"/>
      <c r="AV19382" s="61"/>
      <c r="AW19382" s="61"/>
      <c r="AX19382" s="61"/>
      <c r="AY19382" s="61"/>
      <c r="AZ19382" s="61"/>
      <c r="BA19382" s="61"/>
    </row>
    <row r="19383" spans="39:53" x14ac:dyDescent="0.2">
      <c r="AM19383" s="61"/>
      <c r="AN19383" s="61"/>
      <c r="AO19383" s="171"/>
      <c r="AP19383" s="61"/>
      <c r="AQ19383" s="61"/>
      <c r="AR19383" s="61"/>
      <c r="AS19383" s="61"/>
      <c r="AT19383" s="61"/>
      <c r="AU19383" s="61"/>
      <c r="AV19383" s="61"/>
      <c r="AW19383" s="61"/>
      <c r="AX19383" s="61"/>
      <c r="AY19383" s="61"/>
      <c r="AZ19383" s="61"/>
      <c r="BA19383" s="61"/>
    </row>
    <row r="19384" spans="39:53" x14ac:dyDescent="0.2">
      <c r="AM19384" s="61"/>
      <c r="AN19384" s="61"/>
      <c r="AO19384" s="171"/>
      <c r="AP19384" s="61"/>
      <c r="AQ19384" s="61"/>
      <c r="AR19384" s="61"/>
      <c r="AS19384" s="61"/>
      <c r="AT19384" s="61"/>
      <c r="AU19384" s="61"/>
      <c r="AV19384" s="61"/>
      <c r="AW19384" s="61"/>
      <c r="AX19384" s="61"/>
      <c r="AY19384" s="61"/>
      <c r="AZ19384" s="61"/>
      <c r="BA19384" s="61"/>
    </row>
    <row r="19385" spans="39:53" x14ac:dyDescent="0.2">
      <c r="AM19385" s="61"/>
      <c r="AN19385" s="61"/>
      <c r="AO19385" s="171"/>
      <c r="AP19385" s="61"/>
      <c r="AQ19385" s="61"/>
      <c r="AR19385" s="61"/>
      <c r="AS19385" s="61"/>
      <c r="AT19385" s="61"/>
      <c r="AU19385" s="61"/>
      <c r="AV19385" s="61"/>
      <c r="AW19385" s="61"/>
      <c r="AX19385" s="61"/>
      <c r="AY19385" s="61"/>
      <c r="AZ19385" s="61"/>
      <c r="BA19385" s="61"/>
    </row>
    <row r="19386" spans="39:53" x14ac:dyDescent="0.2">
      <c r="AM19386" s="61"/>
      <c r="AN19386" s="61"/>
      <c r="AO19386" s="171"/>
      <c r="AP19386" s="61"/>
      <c r="AQ19386" s="61"/>
      <c r="AR19386" s="61"/>
      <c r="AS19386" s="61"/>
      <c r="AT19386" s="61"/>
      <c r="AU19386" s="61"/>
      <c r="AV19386" s="61"/>
      <c r="AW19386" s="61"/>
      <c r="AX19386" s="61"/>
      <c r="AY19386" s="61"/>
      <c r="AZ19386" s="61"/>
      <c r="BA19386" s="61"/>
    </row>
    <row r="19387" spans="39:53" x14ac:dyDescent="0.2">
      <c r="AM19387" s="61"/>
      <c r="AN19387" s="61"/>
      <c r="AO19387" s="171"/>
      <c r="AP19387" s="61"/>
      <c r="AQ19387" s="61"/>
      <c r="AR19387" s="61"/>
      <c r="AS19387" s="61"/>
      <c r="AT19387" s="61"/>
      <c r="AU19387" s="61"/>
      <c r="AV19387" s="61"/>
      <c r="AW19387" s="61"/>
      <c r="AX19387" s="61"/>
      <c r="AY19387" s="61"/>
      <c r="AZ19387" s="61"/>
      <c r="BA19387" s="61"/>
    </row>
    <row r="19388" spans="39:53" x14ac:dyDescent="0.2">
      <c r="AM19388" s="61"/>
      <c r="AN19388" s="61"/>
      <c r="AO19388" s="171"/>
      <c r="AP19388" s="61"/>
      <c r="AQ19388" s="61"/>
      <c r="AR19388" s="61"/>
      <c r="AS19388" s="61"/>
      <c r="AT19388" s="61"/>
      <c r="AU19388" s="61"/>
      <c r="AV19388" s="61"/>
      <c r="AW19388" s="61"/>
      <c r="AX19388" s="61"/>
      <c r="AY19388" s="61"/>
      <c r="AZ19388" s="61"/>
      <c r="BA19388" s="61"/>
    </row>
    <row r="19389" spans="39:53" x14ac:dyDescent="0.2">
      <c r="AM19389" s="61"/>
      <c r="AN19389" s="61"/>
      <c r="AO19389" s="171"/>
      <c r="AP19389" s="61"/>
      <c r="AQ19389" s="61"/>
      <c r="AR19389" s="61"/>
      <c r="AS19389" s="61"/>
      <c r="AT19389" s="61"/>
      <c r="AU19389" s="61"/>
      <c r="AV19389" s="61"/>
      <c r="AW19389" s="61"/>
      <c r="AX19389" s="61"/>
      <c r="AY19389" s="61"/>
      <c r="AZ19389" s="61"/>
      <c r="BA19389" s="61"/>
    </row>
    <row r="19390" spans="39:53" x14ac:dyDescent="0.2">
      <c r="AM19390" s="61"/>
      <c r="AN19390" s="61"/>
      <c r="AO19390" s="171"/>
      <c r="AP19390" s="61"/>
      <c r="AQ19390" s="61"/>
      <c r="AR19390" s="61"/>
      <c r="AS19390" s="61"/>
      <c r="AT19390" s="61"/>
      <c r="AU19390" s="61"/>
      <c r="AV19390" s="61"/>
      <c r="AW19390" s="61"/>
      <c r="AX19390" s="61"/>
      <c r="AY19390" s="61"/>
      <c r="AZ19390" s="61"/>
      <c r="BA19390" s="61"/>
    </row>
    <row r="19391" spans="39:53" x14ac:dyDescent="0.2">
      <c r="AM19391" s="61"/>
      <c r="AN19391" s="61"/>
      <c r="AO19391" s="171"/>
      <c r="AP19391" s="61"/>
      <c r="AQ19391" s="61"/>
      <c r="AR19391" s="61"/>
      <c r="AS19391" s="61"/>
      <c r="AT19391" s="61"/>
      <c r="AU19391" s="61"/>
      <c r="AV19391" s="61"/>
      <c r="AW19391" s="61"/>
      <c r="AX19391" s="61"/>
      <c r="AY19391" s="61"/>
      <c r="AZ19391" s="61"/>
      <c r="BA19391" s="61"/>
    </row>
    <row r="19392" spans="39:53" x14ac:dyDescent="0.2">
      <c r="AM19392" s="61"/>
      <c r="AN19392" s="61"/>
      <c r="AO19392" s="171"/>
      <c r="AP19392" s="61"/>
      <c r="AQ19392" s="61"/>
      <c r="AR19392" s="61"/>
      <c r="AS19392" s="61"/>
      <c r="AT19392" s="61"/>
      <c r="AU19392" s="61"/>
      <c r="AV19392" s="61"/>
      <c r="AW19392" s="61"/>
      <c r="AX19392" s="61"/>
      <c r="AY19392" s="61"/>
      <c r="AZ19392" s="61"/>
      <c r="BA19392" s="61"/>
    </row>
    <row r="19393" spans="39:53" x14ac:dyDescent="0.2">
      <c r="AM19393" s="61"/>
      <c r="AN19393" s="61"/>
      <c r="AO19393" s="171"/>
      <c r="AP19393" s="61"/>
      <c r="AQ19393" s="61"/>
      <c r="AR19393" s="61"/>
      <c r="AS19393" s="61"/>
      <c r="AT19393" s="61"/>
      <c r="AU19393" s="61"/>
      <c r="AV19393" s="61"/>
      <c r="AW19393" s="61"/>
      <c r="AX19393" s="61"/>
      <c r="AY19393" s="61"/>
      <c r="AZ19393" s="61"/>
      <c r="BA19393" s="61"/>
    </row>
    <row r="19394" spans="39:53" x14ac:dyDescent="0.2">
      <c r="AM19394" s="61"/>
      <c r="AN19394" s="61"/>
      <c r="AO19394" s="171"/>
      <c r="AP19394" s="61"/>
      <c r="AQ19394" s="61"/>
      <c r="AR19394" s="61"/>
      <c r="AS19394" s="61"/>
      <c r="AT19394" s="61"/>
      <c r="AU19394" s="61"/>
      <c r="AV19394" s="61"/>
      <c r="AW19394" s="61"/>
      <c r="AX19394" s="61"/>
      <c r="AY19394" s="61"/>
      <c r="AZ19394" s="61"/>
      <c r="BA19394" s="61"/>
    </row>
    <row r="19395" spans="39:53" x14ac:dyDescent="0.2">
      <c r="AM19395" s="61"/>
      <c r="AN19395" s="61"/>
      <c r="AO19395" s="171"/>
      <c r="AP19395" s="61"/>
      <c r="AQ19395" s="61"/>
      <c r="AR19395" s="61"/>
      <c r="AS19395" s="61"/>
      <c r="AT19395" s="61"/>
      <c r="AU19395" s="61"/>
      <c r="AV19395" s="61"/>
      <c r="AW19395" s="61"/>
      <c r="AX19395" s="61"/>
      <c r="AY19395" s="61"/>
      <c r="AZ19395" s="61"/>
      <c r="BA19395" s="61"/>
    </row>
    <row r="19396" spans="39:53" x14ac:dyDescent="0.2">
      <c r="AM19396" s="61"/>
      <c r="AN19396" s="61"/>
      <c r="AO19396" s="171"/>
      <c r="AP19396" s="61"/>
      <c r="AQ19396" s="61"/>
      <c r="AR19396" s="61"/>
      <c r="AS19396" s="61"/>
      <c r="AT19396" s="61"/>
      <c r="AU19396" s="61"/>
      <c r="AV19396" s="61"/>
      <c r="AW19396" s="61"/>
      <c r="AX19396" s="61"/>
      <c r="AY19396" s="61"/>
      <c r="AZ19396" s="61"/>
      <c r="BA19396" s="61"/>
    </row>
    <row r="19397" spans="39:53" x14ac:dyDescent="0.2">
      <c r="AM19397" s="61"/>
      <c r="AN19397" s="61"/>
      <c r="AO19397" s="171"/>
      <c r="AP19397" s="61"/>
      <c r="AQ19397" s="61"/>
      <c r="AR19397" s="61"/>
      <c r="AS19397" s="61"/>
      <c r="AT19397" s="61"/>
      <c r="AU19397" s="61"/>
      <c r="AV19397" s="61"/>
      <c r="AW19397" s="61"/>
      <c r="AX19397" s="61"/>
      <c r="AY19397" s="61"/>
      <c r="AZ19397" s="61"/>
      <c r="BA19397" s="61"/>
    </row>
    <row r="19398" spans="39:53" x14ac:dyDescent="0.2">
      <c r="AM19398" s="61"/>
      <c r="AN19398" s="61"/>
      <c r="AO19398" s="171"/>
      <c r="AP19398" s="61"/>
      <c r="AQ19398" s="61"/>
      <c r="AR19398" s="61"/>
      <c r="AS19398" s="61"/>
      <c r="AT19398" s="61"/>
      <c r="AU19398" s="61"/>
      <c r="AV19398" s="61"/>
      <c r="AW19398" s="61"/>
      <c r="AX19398" s="61"/>
      <c r="AY19398" s="61"/>
      <c r="AZ19398" s="61"/>
      <c r="BA19398" s="61"/>
    </row>
    <row r="19399" spans="39:53" x14ac:dyDescent="0.2">
      <c r="AM19399" s="61"/>
      <c r="AN19399" s="61"/>
      <c r="AO19399" s="171"/>
      <c r="AP19399" s="61"/>
      <c r="AQ19399" s="61"/>
      <c r="AR19399" s="61"/>
      <c r="AS19399" s="61"/>
      <c r="AT19399" s="61"/>
      <c r="AU19399" s="61"/>
      <c r="AV19399" s="61"/>
      <c r="AW19399" s="61"/>
      <c r="AX19399" s="61"/>
      <c r="AY19399" s="61"/>
      <c r="AZ19399" s="61"/>
      <c r="BA19399" s="61"/>
    </row>
    <row r="19400" spans="39:53" x14ac:dyDescent="0.2">
      <c r="AM19400" s="61"/>
      <c r="AN19400" s="61"/>
      <c r="AO19400" s="171"/>
      <c r="AP19400" s="61"/>
      <c r="AQ19400" s="61"/>
      <c r="AR19400" s="61"/>
      <c r="AS19400" s="61"/>
      <c r="AT19400" s="61"/>
      <c r="AU19400" s="61"/>
      <c r="AV19400" s="61"/>
      <c r="AW19400" s="61"/>
      <c r="AX19400" s="61"/>
      <c r="AY19400" s="61"/>
      <c r="AZ19400" s="61"/>
      <c r="BA19400" s="61"/>
    </row>
    <row r="19401" spans="39:53" x14ac:dyDescent="0.2">
      <c r="AM19401" s="61"/>
      <c r="AN19401" s="61"/>
      <c r="AO19401" s="171"/>
      <c r="AP19401" s="61"/>
      <c r="AQ19401" s="61"/>
      <c r="AR19401" s="61"/>
      <c r="AS19401" s="61"/>
      <c r="AT19401" s="61"/>
      <c r="AU19401" s="61"/>
      <c r="AV19401" s="61"/>
      <c r="AW19401" s="61"/>
      <c r="AX19401" s="61"/>
      <c r="AY19401" s="61"/>
      <c r="AZ19401" s="61"/>
      <c r="BA19401" s="61"/>
    </row>
    <row r="19402" spans="39:53" x14ac:dyDescent="0.2">
      <c r="AM19402" s="61"/>
      <c r="AN19402" s="61"/>
      <c r="AO19402" s="171"/>
      <c r="AP19402" s="61"/>
      <c r="AQ19402" s="61"/>
      <c r="AR19402" s="61"/>
      <c r="AS19402" s="61"/>
      <c r="AT19402" s="61"/>
      <c r="AU19402" s="61"/>
      <c r="AV19402" s="61"/>
      <c r="AW19402" s="61"/>
      <c r="AX19402" s="61"/>
      <c r="AY19402" s="61"/>
      <c r="AZ19402" s="61"/>
      <c r="BA19402" s="61"/>
    </row>
    <row r="19403" spans="39:53" x14ac:dyDescent="0.2">
      <c r="AM19403" s="61"/>
      <c r="AN19403" s="61"/>
      <c r="AO19403" s="171"/>
      <c r="AP19403" s="61"/>
      <c r="AQ19403" s="61"/>
      <c r="AR19403" s="61"/>
      <c r="AS19403" s="61"/>
      <c r="AT19403" s="61"/>
      <c r="AU19403" s="61"/>
      <c r="AV19403" s="61"/>
      <c r="AW19403" s="61"/>
      <c r="AX19403" s="61"/>
      <c r="AY19403" s="61"/>
      <c r="AZ19403" s="61"/>
      <c r="BA19403" s="61"/>
    </row>
    <row r="19404" spans="39:53" x14ac:dyDescent="0.2">
      <c r="AM19404" s="61"/>
      <c r="AN19404" s="61"/>
      <c r="AO19404" s="171"/>
      <c r="AP19404" s="61"/>
      <c r="AQ19404" s="61"/>
      <c r="AR19404" s="61"/>
      <c r="AS19404" s="61"/>
      <c r="AT19404" s="61"/>
      <c r="AU19404" s="61"/>
      <c r="AV19404" s="61"/>
      <c r="AW19404" s="61"/>
      <c r="AX19404" s="61"/>
      <c r="AY19404" s="61"/>
      <c r="AZ19404" s="61"/>
      <c r="BA19404" s="61"/>
    </row>
    <row r="19405" spans="39:53" x14ac:dyDescent="0.2">
      <c r="AM19405" s="61"/>
      <c r="AN19405" s="61"/>
      <c r="AO19405" s="171"/>
      <c r="AP19405" s="61"/>
      <c r="AQ19405" s="61"/>
      <c r="AR19405" s="61"/>
      <c r="AS19405" s="61"/>
      <c r="AT19405" s="61"/>
      <c r="AU19405" s="61"/>
      <c r="AV19405" s="61"/>
      <c r="AW19405" s="61"/>
      <c r="AX19405" s="61"/>
      <c r="AY19405" s="61"/>
      <c r="AZ19405" s="61"/>
      <c r="BA19405" s="61"/>
    </row>
    <row r="19406" spans="39:53" x14ac:dyDescent="0.2">
      <c r="AM19406" s="61"/>
      <c r="AN19406" s="61"/>
      <c r="AO19406" s="171"/>
      <c r="AP19406" s="61"/>
      <c r="AQ19406" s="61"/>
      <c r="AR19406" s="61"/>
      <c r="AS19406" s="61"/>
      <c r="AT19406" s="61"/>
      <c r="AU19406" s="61"/>
      <c r="AV19406" s="61"/>
      <c r="AW19406" s="61"/>
      <c r="AX19406" s="61"/>
      <c r="AY19406" s="61"/>
      <c r="AZ19406" s="61"/>
      <c r="BA19406" s="61"/>
    </row>
    <row r="19407" spans="39:53" x14ac:dyDescent="0.2">
      <c r="AM19407" s="61"/>
      <c r="AN19407" s="61"/>
      <c r="AO19407" s="171"/>
      <c r="AP19407" s="61"/>
      <c r="AQ19407" s="61"/>
      <c r="AR19407" s="61"/>
      <c r="AS19407" s="61"/>
      <c r="AT19407" s="61"/>
      <c r="AU19407" s="61"/>
      <c r="AV19407" s="61"/>
      <c r="AW19407" s="61"/>
      <c r="AX19407" s="61"/>
      <c r="AY19407" s="61"/>
      <c r="AZ19407" s="61"/>
      <c r="BA19407" s="61"/>
    </row>
    <row r="19408" spans="39:53" x14ac:dyDescent="0.2">
      <c r="AM19408" s="61"/>
      <c r="AN19408" s="61"/>
      <c r="AO19408" s="171"/>
      <c r="AP19408" s="61"/>
      <c r="AQ19408" s="61"/>
      <c r="AR19408" s="61"/>
      <c r="AS19408" s="61"/>
      <c r="AT19408" s="61"/>
      <c r="AU19408" s="61"/>
      <c r="AV19408" s="61"/>
      <c r="AW19408" s="61"/>
      <c r="AX19408" s="61"/>
      <c r="AY19408" s="61"/>
      <c r="AZ19408" s="61"/>
      <c r="BA19408" s="61"/>
    </row>
    <row r="19409" spans="39:53" x14ac:dyDescent="0.2">
      <c r="AM19409" s="61"/>
      <c r="AN19409" s="61"/>
      <c r="AO19409" s="171"/>
      <c r="AP19409" s="61"/>
      <c r="AQ19409" s="61"/>
      <c r="AR19409" s="61"/>
      <c r="AS19409" s="61"/>
      <c r="AT19409" s="61"/>
      <c r="AU19409" s="61"/>
      <c r="AV19409" s="61"/>
      <c r="AW19409" s="61"/>
      <c r="AX19409" s="61"/>
      <c r="AY19409" s="61"/>
      <c r="AZ19409" s="61"/>
      <c r="BA19409" s="61"/>
    </row>
    <row r="19410" spans="39:53" x14ac:dyDescent="0.2">
      <c r="AM19410" s="61"/>
      <c r="AN19410" s="61"/>
      <c r="AO19410" s="171"/>
      <c r="AP19410" s="61"/>
      <c r="AQ19410" s="61"/>
      <c r="AR19410" s="61"/>
      <c r="AS19410" s="61"/>
      <c r="AT19410" s="61"/>
      <c r="AU19410" s="61"/>
      <c r="AV19410" s="61"/>
      <c r="AW19410" s="61"/>
      <c r="AX19410" s="61"/>
      <c r="AY19410" s="61"/>
      <c r="AZ19410" s="61"/>
      <c r="BA19410" s="61"/>
    </row>
    <row r="19411" spans="39:53" x14ac:dyDescent="0.2">
      <c r="AM19411" s="61"/>
      <c r="AN19411" s="61"/>
      <c r="AO19411" s="171"/>
      <c r="AP19411" s="61"/>
      <c r="AQ19411" s="61"/>
      <c r="AR19411" s="61"/>
      <c r="AS19411" s="61"/>
      <c r="AT19411" s="61"/>
      <c r="AU19411" s="61"/>
      <c r="AV19411" s="61"/>
      <c r="AW19411" s="61"/>
      <c r="AX19411" s="61"/>
      <c r="AY19411" s="61"/>
      <c r="AZ19411" s="61"/>
      <c r="BA19411" s="61"/>
    </row>
    <row r="19412" spans="39:53" x14ac:dyDescent="0.2">
      <c r="AM19412" s="61"/>
      <c r="AN19412" s="61"/>
      <c r="AO19412" s="171"/>
      <c r="AP19412" s="61"/>
      <c r="AQ19412" s="61"/>
      <c r="AR19412" s="61"/>
      <c r="AS19412" s="61"/>
      <c r="AT19412" s="61"/>
      <c r="AU19412" s="61"/>
      <c r="AV19412" s="61"/>
      <c r="AW19412" s="61"/>
      <c r="AX19412" s="61"/>
      <c r="AY19412" s="61"/>
      <c r="AZ19412" s="61"/>
      <c r="BA19412" s="61"/>
    </row>
    <row r="19413" spans="39:53" x14ac:dyDescent="0.2">
      <c r="AM19413" s="61"/>
      <c r="AN19413" s="61"/>
      <c r="AO19413" s="171"/>
      <c r="AP19413" s="61"/>
      <c r="AQ19413" s="61"/>
      <c r="AR19413" s="61"/>
      <c r="AS19413" s="61"/>
      <c r="AT19413" s="61"/>
      <c r="AU19413" s="61"/>
      <c r="AV19413" s="61"/>
      <c r="AW19413" s="61"/>
      <c r="AX19413" s="61"/>
      <c r="AY19413" s="61"/>
      <c r="AZ19413" s="61"/>
      <c r="BA19413" s="61"/>
    </row>
    <row r="19414" spans="39:53" x14ac:dyDescent="0.2">
      <c r="AM19414" s="61"/>
      <c r="AN19414" s="61"/>
      <c r="AO19414" s="171"/>
      <c r="AP19414" s="61"/>
      <c r="AQ19414" s="61"/>
      <c r="AR19414" s="61"/>
      <c r="AS19414" s="61"/>
      <c r="AT19414" s="61"/>
      <c r="AU19414" s="61"/>
      <c r="AV19414" s="61"/>
      <c r="AW19414" s="61"/>
      <c r="AX19414" s="61"/>
      <c r="AY19414" s="61"/>
      <c r="AZ19414" s="61"/>
      <c r="BA19414" s="61"/>
    </row>
    <row r="19415" spans="39:53" x14ac:dyDescent="0.2">
      <c r="AM19415" s="61"/>
      <c r="AN19415" s="61"/>
      <c r="AO19415" s="171"/>
      <c r="AP19415" s="61"/>
      <c r="AQ19415" s="61"/>
      <c r="AR19415" s="61"/>
      <c r="AS19415" s="61"/>
      <c r="AT19415" s="61"/>
      <c r="AU19415" s="61"/>
      <c r="AV19415" s="61"/>
      <c r="AW19415" s="61"/>
      <c r="AX19415" s="61"/>
      <c r="AY19415" s="61"/>
      <c r="AZ19415" s="61"/>
      <c r="BA19415" s="61"/>
    </row>
    <row r="19416" spans="39:53" x14ac:dyDescent="0.2">
      <c r="AM19416" s="61"/>
      <c r="AN19416" s="61"/>
      <c r="AO19416" s="171"/>
      <c r="AP19416" s="61"/>
      <c r="AQ19416" s="61"/>
      <c r="AR19416" s="61"/>
      <c r="AS19416" s="61"/>
      <c r="AT19416" s="61"/>
      <c r="AU19416" s="61"/>
      <c r="AV19416" s="61"/>
      <c r="AW19416" s="61"/>
      <c r="AX19416" s="61"/>
      <c r="AY19416" s="61"/>
      <c r="AZ19416" s="61"/>
      <c r="BA19416" s="61"/>
    </row>
    <row r="19417" spans="39:53" x14ac:dyDescent="0.2">
      <c r="AM19417" s="61"/>
      <c r="AN19417" s="61"/>
      <c r="AO19417" s="171"/>
      <c r="AP19417" s="61"/>
      <c r="AQ19417" s="61"/>
      <c r="AR19417" s="61"/>
      <c r="AS19417" s="61"/>
      <c r="AT19417" s="61"/>
      <c r="AU19417" s="61"/>
      <c r="AV19417" s="61"/>
      <c r="AW19417" s="61"/>
      <c r="AX19417" s="61"/>
      <c r="AY19417" s="61"/>
      <c r="AZ19417" s="61"/>
      <c r="BA19417" s="61"/>
    </row>
    <row r="19418" spans="39:53" x14ac:dyDescent="0.2">
      <c r="AM19418" s="61"/>
      <c r="AN19418" s="61"/>
      <c r="AO19418" s="171"/>
      <c r="AP19418" s="61"/>
      <c r="AQ19418" s="61"/>
      <c r="AR19418" s="61"/>
      <c r="AS19418" s="61"/>
      <c r="AT19418" s="61"/>
      <c r="AU19418" s="61"/>
      <c r="AV19418" s="61"/>
      <c r="AW19418" s="61"/>
      <c r="AX19418" s="61"/>
      <c r="AY19418" s="61"/>
      <c r="AZ19418" s="61"/>
      <c r="BA19418" s="61"/>
    </row>
    <row r="19419" spans="39:53" x14ac:dyDescent="0.2">
      <c r="AM19419" s="61"/>
      <c r="AN19419" s="61"/>
      <c r="AO19419" s="171"/>
      <c r="AP19419" s="61"/>
      <c r="AQ19419" s="61"/>
      <c r="AR19419" s="61"/>
      <c r="AS19419" s="61"/>
      <c r="AT19419" s="61"/>
      <c r="AU19419" s="61"/>
      <c r="AV19419" s="61"/>
      <c r="AW19419" s="61"/>
      <c r="AX19419" s="61"/>
      <c r="AY19419" s="61"/>
      <c r="AZ19419" s="61"/>
      <c r="BA19419" s="61"/>
    </row>
    <row r="19420" spans="39:53" x14ac:dyDescent="0.2">
      <c r="AM19420" s="61"/>
      <c r="AN19420" s="61"/>
      <c r="AO19420" s="171"/>
      <c r="AP19420" s="61"/>
      <c r="AQ19420" s="61"/>
      <c r="AR19420" s="61"/>
      <c r="AS19420" s="61"/>
      <c r="AT19420" s="61"/>
      <c r="AU19420" s="61"/>
      <c r="AV19420" s="61"/>
      <c r="AW19420" s="61"/>
      <c r="AX19420" s="61"/>
      <c r="AY19420" s="61"/>
      <c r="AZ19420" s="61"/>
      <c r="BA19420" s="61"/>
    </row>
    <row r="19421" spans="39:53" x14ac:dyDescent="0.2">
      <c r="AM19421" s="61"/>
      <c r="AN19421" s="61"/>
      <c r="AO19421" s="171"/>
      <c r="AP19421" s="61"/>
      <c r="AQ19421" s="61"/>
      <c r="AR19421" s="61"/>
      <c r="AS19421" s="61"/>
      <c r="AT19421" s="61"/>
      <c r="AU19421" s="61"/>
      <c r="AV19421" s="61"/>
      <c r="AW19421" s="61"/>
      <c r="AX19421" s="61"/>
      <c r="AY19421" s="61"/>
      <c r="AZ19421" s="61"/>
      <c r="BA19421" s="61"/>
    </row>
    <row r="19422" spans="39:53" x14ac:dyDescent="0.2">
      <c r="AM19422" s="61"/>
      <c r="AN19422" s="61"/>
      <c r="AO19422" s="171"/>
      <c r="AP19422" s="61"/>
      <c r="AQ19422" s="61"/>
      <c r="AR19422" s="61"/>
      <c r="AS19422" s="61"/>
      <c r="AT19422" s="61"/>
      <c r="AU19422" s="61"/>
      <c r="AV19422" s="61"/>
      <c r="AW19422" s="61"/>
      <c r="AX19422" s="61"/>
      <c r="AY19422" s="61"/>
      <c r="AZ19422" s="61"/>
      <c r="BA19422" s="61"/>
    </row>
    <row r="19423" spans="39:53" x14ac:dyDescent="0.2">
      <c r="AM19423" s="61"/>
      <c r="AN19423" s="61"/>
      <c r="AO19423" s="171"/>
      <c r="AP19423" s="61"/>
      <c r="AQ19423" s="61"/>
      <c r="AR19423" s="61"/>
      <c r="AS19423" s="61"/>
      <c r="AT19423" s="61"/>
      <c r="AU19423" s="61"/>
      <c r="AV19423" s="61"/>
      <c r="AW19423" s="61"/>
      <c r="AX19423" s="61"/>
      <c r="AY19423" s="61"/>
      <c r="AZ19423" s="61"/>
      <c r="BA19423" s="61"/>
    </row>
    <row r="19424" spans="39:53" x14ac:dyDescent="0.2">
      <c r="AM19424" s="61"/>
      <c r="AN19424" s="61"/>
      <c r="AO19424" s="171"/>
      <c r="AP19424" s="61"/>
      <c r="AQ19424" s="61"/>
      <c r="AR19424" s="61"/>
      <c r="AS19424" s="61"/>
      <c r="AT19424" s="61"/>
      <c r="AU19424" s="61"/>
      <c r="AV19424" s="61"/>
      <c r="AW19424" s="61"/>
      <c r="AX19424" s="61"/>
      <c r="AY19424" s="61"/>
      <c r="AZ19424" s="61"/>
      <c r="BA19424" s="61"/>
    </row>
    <row r="19425" spans="39:53" x14ac:dyDescent="0.2">
      <c r="AM19425" s="61"/>
      <c r="AN19425" s="61"/>
      <c r="AO19425" s="171"/>
      <c r="AP19425" s="61"/>
      <c r="AQ19425" s="61"/>
      <c r="AR19425" s="61"/>
      <c r="AS19425" s="61"/>
      <c r="AT19425" s="61"/>
      <c r="AU19425" s="61"/>
      <c r="AV19425" s="61"/>
      <c r="AW19425" s="61"/>
      <c r="AX19425" s="61"/>
      <c r="AY19425" s="61"/>
      <c r="AZ19425" s="61"/>
      <c r="BA19425" s="61"/>
    </row>
    <row r="19426" spans="39:53" x14ac:dyDescent="0.2">
      <c r="AM19426" s="61"/>
      <c r="AN19426" s="61"/>
      <c r="AO19426" s="171"/>
      <c r="AP19426" s="61"/>
      <c r="AQ19426" s="61"/>
      <c r="AR19426" s="61"/>
      <c r="AS19426" s="61"/>
      <c r="AT19426" s="61"/>
      <c r="AU19426" s="61"/>
      <c r="AV19426" s="61"/>
      <c r="AW19426" s="61"/>
      <c r="AX19426" s="61"/>
      <c r="AY19426" s="61"/>
      <c r="AZ19426" s="61"/>
      <c r="BA19426" s="61"/>
    </row>
    <row r="19427" spans="39:53" x14ac:dyDescent="0.2">
      <c r="AM19427" s="61"/>
      <c r="AN19427" s="61"/>
      <c r="AO19427" s="171"/>
      <c r="AP19427" s="61"/>
      <c r="AQ19427" s="61"/>
      <c r="AR19427" s="61"/>
      <c r="AS19427" s="61"/>
      <c r="AT19427" s="61"/>
      <c r="AU19427" s="61"/>
      <c r="AV19427" s="61"/>
      <c r="AW19427" s="61"/>
      <c r="AX19427" s="61"/>
      <c r="AY19427" s="61"/>
      <c r="AZ19427" s="61"/>
      <c r="BA19427" s="61"/>
    </row>
    <row r="19428" spans="39:53" x14ac:dyDescent="0.2">
      <c r="AM19428" s="61"/>
      <c r="AN19428" s="61"/>
      <c r="AO19428" s="171"/>
      <c r="AP19428" s="61"/>
      <c r="AQ19428" s="61"/>
      <c r="AR19428" s="61"/>
      <c r="AS19428" s="61"/>
      <c r="AT19428" s="61"/>
      <c r="AU19428" s="61"/>
      <c r="AV19428" s="61"/>
      <c r="AW19428" s="61"/>
      <c r="AX19428" s="61"/>
      <c r="AY19428" s="61"/>
      <c r="AZ19428" s="61"/>
      <c r="BA19428" s="61"/>
    </row>
    <row r="19429" spans="39:53" x14ac:dyDescent="0.2">
      <c r="AM19429" s="61"/>
      <c r="AN19429" s="61"/>
      <c r="AO19429" s="171"/>
      <c r="AP19429" s="61"/>
      <c r="AQ19429" s="61"/>
      <c r="AR19429" s="61"/>
      <c r="AS19429" s="61"/>
      <c r="AT19429" s="61"/>
      <c r="AU19429" s="61"/>
      <c r="AV19429" s="61"/>
      <c r="AW19429" s="61"/>
      <c r="AX19429" s="61"/>
      <c r="AY19429" s="61"/>
      <c r="AZ19429" s="61"/>
      <c r="BA19429" s="61"/>
    </row>
    <row r="19430" spans="39:53" x14ac:dyDescent="0.2">
      <c r="AM19430" s="61"/>
      <c r="AN19430" s="61"/>
      <c r="AO19430" s="171"/>
      <c r="AP19430" s="61"/>
      <c r="AQ19430" s="61"/>
      <c r="AR19430" s="61"/>
      <c r="AS19430" s="61"/>
      <c r="AT19430" s="61"/>
      <c r="AU19430" s="61"/>
      <c r="AV19430" s="61"/>
      <c r="AW19430" s="61"/>
      <c r="AX19430" s="61"/>
      <c r="AY19430" s="61"/>
      <c r="AZ19430" s="61"/>
      <c r="BA19430" s="61"/>
    </row>
    <row r="19431" spans="39:53" x14ac:dyDescent="0.2">
      <c r="AM19431" s="61"/>
      <c r="AN19431" s="61"/>
      <c r="AO19431" s="171"/>
      <c r="AP19431" s="61"/>
      <c r="AQ19431" s="61"/>
      <c r="AR19431" s="61"/>
      <c r="AS19431" s="61"/>
      <c r="AT19431" s="61"/>
      <c r="AU19431" s="61"/>
      <c r="AV19431" s="61"/>
      <c r="AW19431" s="61"/>
      <c r="AX19431" s="61"/>
      <c r="AY19431" s="61"/>
      <c r="AZ19431" s="61"/>
      <c r="BA19431" s="61"/>
    </row>
    <row r="19432" spans="39:53" x14ac:dyDescent="0.2">
      <c r="AM19432" s="61"/>
      <c r="AN19432" s="61"/>
      <c r="AO19432" s="171"/>
      <c r="AP19432" s="61"/>
      <c r="AQ19432" s="61"/>
      <c r="AR19432" s="61"/>
      <c r="AS19432" s="61"/>
      <c r="AT19432" s="61"/>
      <c r="AU19432" s="61"/>
      <c r="AV19432" s="61"/>
      <c r="AW19432" s="61"/>
      <c r="AX19432" s="61"/>
      <c r="AY19432" s="61"/>
      <c r="AZ19432" s="61"/>
      <c r="BA19432" s="61"/>
    </row>
    <row r="19433" spans="39:53" x14ac:dyDescent="0.2">
      <c r="AM19433" s="61"/>
      <c r="AN19433" s="61"/>
      <c r="AO19433" s="171"/>
      <c r="AP19433" s="61"/>
      <c r="AQ19433" s="61"/>
      <c r="AR19433" s="61"/>
      <c r="AS19433" s="61"/>
      <c r="AT19433" s="61"/>
      <c r="AU19433" s="61"/>
      <c r="AV19433" s="61"/>
      <c r="AW19433" s="61"/>
      <c r="AX19433" s="61"/>
      <c r="AY19433" s="61"/>
      <c r="AZ19433" s="61"/>
      <c r="BA19433" s="61"/>
    </row>
    <row r="19434" spans="39:53" x14ac:dyDescent="0.2">
      <c r="AM19434" s="61"/>
      <c r="AN19434" s="61"/>
      <c r="AO19434" s="171"/>
      <c r="AP19434" s="61"/>
      <c r="AQ19434" s="61"/>
      <c r="AR19434" s="61"/>
      <c r="AS19434" s="61"/>
      <c r="AT19434" s="61"/>
      <c r="AU19434" s="61"/>
      <c r="AV19434" s="61"/>
      <c r="AW19434" s="61"/>
      <c r="AX19434" s="61"/>
      <c r="AY19434" s="61"/>
      <c r="AZ19434" s="61"/>
      <c r="BA19434" s="61"/>
    </row>
    <row r="19435" spans="39:53" x14ac:dyDescent="0.2">
      <c r="AM19435" s="61"/>
      <c r="AN19435" s="61"/>
      <c r="AO19435" s="171"/>
      <c r="AP19435" s="61"/>
      <c r="AQ19435" s="61"/>
      <c r="AR19435" s="61"/>
      <c r="AS19435" s="61"/>
      <c r="AT19435" s="61"/>
      <c r="AU19435" s="61"/>
      <c r="AV19435" s="61"/>
      <c r="AW19435" s="61"/>
      <c r="AX19435" s="61"/>
      <c r="AY19435" s="61"/>
      <c r="AZ19435" s="61"/>
      <c r="BA19435" s="61"/>
    </row>
    <row r="19436" spans="39:53" x14ac:dyDescent="0.2">
      <c r="AM19436" s="61"/>
      <c r="AN19436" s="61"/>
      <c r="AO19436" s="171"/>
      <c r="AP19436" s="61"/>
      <c r="AQ19436" s="61"/>
      <c r="AR19436" s="61"/>
      <c r="AS19436" s="61"/>
      <c r="AT19436" s="61"/>
      <c r="AU19436" s="61"/>
      <c r="AV19436" s="61"/>
      <c r="AW19436" s="61"/>
      <c r="AX19436" s="61"/>
      <c r="AY19436" s="61"/>
      <c r="AZ19436" s="61"/>
      <c r="BA19436" s="61"/>
    </row>
    <row r="19437" spans="39:53" x14ac:dyDescent="0.2">
      <c r="AM19437" s="61"/>
      <c r="AN19437" s="61"/>
      <c r="AO19437" s="171"/>
      <c r="AP19437" s="61"/>
      <c r="AQ19437" s="61"/>
      <c r="AR19437" s="61"/>
      <c r="AS19437" s="61"/>
      <c r="AT19437" s="61"/>
      <c r="AU19437" s="61"/>
      <c r="AV19437" s="61"/>
      <c r="AW19437" s="61"/>
      <c r="AX19437" s="61"/>
      <c r="AY19437" s="61"/>
      <c r="AZ19437" s="61"/>
      <c r="BA19437" s="61"/>
    </row>
    <row r="19438" spans="39:53" x14ac:dyDescent="0.2">
      <c r="AM19438" s="61"/>
      <c r="AN19438" s="61"/>
      <c r="AO19438" s="171"/>
      <c r="AP19438" s="61"/>
      <c r="AQ19438" s="61"/>
      <c r="AR19438" s="61"/>
      <c r="AS19438" s="61"/>
      <c r="AT19438" s="61"/>
      <c r="AU19438" s="61"/>
      <c r="AV19438" s="61"/>
      <c r="AW19438" s="61"/>
      <c r="AX19438" s="61"/>
      <c r="AY19438" s="61"/>
      <c r="AZ19438" s="61"/>
      <c r="BA19438" s="61"/>
    </row>
    <row r="19439" spans="39:53" x14ac:dyDescent="0.2">
      <c r="AM19439" s="61"/>
      <c r="AN19439" s="61"/>
      <c r="AO19439" s="171"/>
      <c r="AP19439" s="61"/>
      <c r="AQ19439" s="61"/>
      <c r="AR19439" s="61"/>
      <c r="AS19439" s="61"/>
      <c r="AT19439" s="61"/>
      <c r="AU19439" s="61"/>
      <c r="AV19439" s="61"/>
      <c r="AW19439" s="61"/>
      <c r="AX19439" s="61"/>
      <c r="AY19439" s="61"/>
      <c r="AZ19439" s="61"/>
      <c r="BA19439" s="61"/>
    </row>
    <row r="19440" spans="39:53" x14ac:dyDescent="0.2">
      <c r="AM19440" s="61"/>
      <c r="AN19440" s="61"/>
      <c r="AO19440" s="171"/>
      <c r="AP19440" s="61"/>
      <c r="AQ19440" s="61"/>
      <c r="AR19440" s="61"/>
      <c r="AS19440" s="61"/>
      <c r="AT19440" s="61"/>
      <c r="AU19440" s="61"/>
      <c r="AV19440" s="61"/>
      <c r="AW19440" s="61"/>
      <c r="AX19440" s="61"/>
      <c r="AY19440" s="61"/>
      <c r="AZ19440" s="61"/>
      <c r="BA19440" s="61"/>
    </row>
    <row r="19441" spans="39:53" x14ac:dyDescent="0.2">
      <c r="AM19441" s="61"/>
      <c r="AN19441" s="61"/>
      <c r="AO19441" s="171"/>
      <c r="AP19441" s="61"/>
      <c r="AQ19441" s="61"/>
      <c r="AR19441" s="61"/>
      <c r="AS19441" s="61"/>
      <c r="AT19441" s="61"/>
      <c r="AU19441" s="61"/>
      <c r="AV19441" s="61"/>
      <c r="AW19441" s="61"/>
      <c r="AX19441" s="61"/>
      <c r="AY19441" s="61"/>
      <c r="AZ19441" s="61"/>
      <c r="BA19441" s="61"/>
    </row>
    <row r="19442" spans="39:53" x14ac:dyDescent="0.2">
      <c r="AM19442" s="61"/>
      <c r="AN19442" s="61"/>
      <c r="AO19442" s="171"/>
      <c r="AP19442" s="61"/>
      <c r="AQ19442" s="61"/>
      <c r="AR19442" s="61"/>
      <c r="AS19442" s="61"/>
      <c r="AT19442" s="61"/>
      <c r="AU19442" s="61"/>
      <c r="AV19442" s="61"/>
      <c r="AW19442" s="61"/>
      <c r="AX19442" s="61"/>
      <c r="AY19442" s="61"/>
      <c r="AZ19442" s="61"/>
      <c r="BA19442" s="61"/>
    </row>
    <row r="19443" spans="39:53" x14ac:dyDescent="0.2">
      <c r="AM19443" s="61"/>
      <c r="AN19443" s="61"/>
      <c r="AO19443" s="171"/>
      <c r="AP19443" s="61"/>
      <c r="AQ19443" s="61"/>
      <c r="AR19443" s="61"/>
      <c r="AS19443" s="61"/>
      <c r="AT19443" s="61"/>
      <c r="AU19443" s="61"/>
      <c r="AV19443" s="61"/>
      <c r="AW19443" s="61"/>
      <c r="AX19443" s="61"/>
      <c r="AY19443" s="61"/>
      <c r="AZ19443" s="61"/>
      <c r="BA19443" s="61"/>
    </row>
    <row r="19444" spans="39:53" x14ac:dyDescent="0.2">
      <c r="AM19444" s="61"/>
      <c r="AN19444" s="61"/>
      <c r="AO19444" s="171"/>
      <c r="AP19444" s="61"/>
      <c r="AQ19444" s="61"/>
      <c r="AR19444" s="61"/>
      <c r="AS19444" s="61"/>
      <c r="AT19444" s="61"/>
      <c r="AU19444" s="61"/>
      <c r="AV19444" s="61"/>
      <c r="AW19444" s="61"/>
      <c r="AX19444" s="61"/>
      <c r="AY19444" s="61"/>
      <c r="AZ19444" s="61"/>
      <c r="BA19444" s="61"/>
    </row>
    <row r="19445" spans="39:53" x14ac:dyDescent="0.2">
      <c r="AM19445" s="61"/>
      <c r="AN19445" s="61"/>
      <c r="AO19445" s="171"/>
      <c r="AP19445" s="61"/>
      <c r="AQ19445" s="61"/>
      <c r="AR19445" s="61"/>
      <c r="AS19445" s="61"/>
      <c r="AT19445" s="61"/>
      <c r="AU19445" s="61"/>
      <c r="AV19445" s="61"/>
      <c r="AW19445" s="61"/>
      <c r="AX19445" s="61"/>
      <c r="AY19445" s="61"/>
      <c r="AZ19445" s="61"/>
      <c r="BA19445" s="61"/>
    </row>
    <row r="19446" spans="39:53" x14ac:dyDescent="0.2">
      <c r="AM19446" s="61"/>
      <c r="AN19446" s="61"/>
      <c r="AO19446" s="171"/>
      <c r="AP19446" s="61"/>
      <c r="AQ19446" s="61"/>
      <c r="AR19446" s="61"/>
      <c r="AS19446" s="61"/>
      <c r="AT19446" s="61"/>
      <c r="AU19446" s="61"/>
      <c r="AV19446" s="61"/>
      <c r="AW19446" s="61"/>
      <c r="AX19446" s="61"/>
      <c r="AY19446" s="61"/>
      <c r="AZ19446" s="61"/>
      <c r="BA19446" s="61"/>
    </row>
    <row r="19447" spans="39:53" x14ac:dyDescent="0.2">
      <c r="AM19447" s="61"/>
      <c r="AN19447" s="61"/>
      <c r="AO19447" s="171"/>
      <c r="AP19447" s="61"/>
      <c r="AQ19447" s="61"/>
      <c r="AR19447" s="61"/>
      <c r="AS19447" s="61"/>
      <c r="AT19447" s="61"/>
      <c r="AU19447" s="61"/>
      <c r="AV19447" s="61"/>
      <c r="AW19447" s="61"/>
      <c r="AX19447" s="61"/>
      <c r="AY19447" s="61"/>
      <c r="AZ19447" s="61"/>
      <c r="BA19447" s="61"/>
    </row>
    <row r="19448" spans="39:53" x14ac:dyDescent="0.2">
      <c r="AM19448" s="61"/>
      <c r="AN19448" s="61"/>
      <c r="AO19448" s="171"/>
      <c r="AP19448" s="61"/>
      <c r="AQ19448" s="61"/>
      <c r="AR19448" s="61"/>
      <c r="AS19448" s="61"/>
      <c r="AT19448" s="61"/>
      <c r="AU19448" s="61"/>
      <c r="AV19448" s="61"/>
      <c r="AW19448" s="61"/>
      <c r="AX19448" s="61"/>
      <c r="AY19448" s="61"/>
      <c r="AZ19448" s="61"/>
      <c r="BA19448" s="61"/>
    </row>
    <row r="19449" spans="39:53" x14ac:dyDescent="0.2">
      <c r="AM19449" s="61"/>
      <c r="AN19449" s="61"/>
      <c r="AO19449" s="171"/>
      <c r="AP19449" s="61"/>
      <c r="AQ19449" s="61"/>
      <c r="AR19449" s="61"/>
      <c r="AS19449" s="61"/>
      <c r="AT19449" s="61"/>
      <c r="AU19449" s="61"/>
      <c r="AV19449" s="61"/>
      <c r="AW19449" s="61"/>
      <c r="AX19449" s="61"/>
      <c r="AY19449" s="61"/>
      <c r="AZ19449" s="61"/>
      <c r="BA19449" s="61"/>
    </row>
    <row r="19450" spans="39:53" x14ac:dyDescent="0.2">
      <c r="AM19450" s="61"/>
      <c r="AN19450" s="61"/>
      <c r="AO19450" s="171"/>
      <c r="AP19450" s="61"/>
      <c r="AQ19450" s="61"/>
      <c r="AR19450" s="61"/>
      <c r="AS19450" s="61"/>
      <c r="AT19450" s="61"/>
      <c r="AU19450" s="61"/>
      <c r="AV19450" s="61"/>
      <c r="AW19450" s="61"/>
      <c r="AX19450" s="61"/>
      <c r="AY19450" s="61"/>
      <c r="AZ19450" s="61"/>
      <c r="BA19450" s="61"/>
    </row>
    <row r="19451" spans="39:53" x14ac:dyDescent="0.2">
      <c r="AM19451" s="61"/>
      <c r="AN19451" s="61"/>
      <c r="AO19451" s="171"/>
      <c r="AP19451" s="61"/>
      <c r="AQ19451" s="61"/>
      <c r="AR19451" s="61"/>
      <c r="AS19451" s="61"/>
      <c r="AT19451" s="61"/>
      <c r="AU19451" s="61"/>
      <c r="AV19451" s="61"/>
      <c r="AW19451" s="61"/>
      <c r="AX19451" s="61"/>
      <c r="AY19451" s="61"/>
      <c r="AZ19451" s="61"/>
      <c r="BA19451" s="61"/>
    </row>
    <row r="19452" spans="39:53" x14ac:dyDescent="0.2">
      <c r="AM19452" s="61"/>
      <c r="AN19452" s="61"/>
      <c r="AO19452" s="171"/>
      <c r="AP19452" s="61"/>
      <c r="AQ19452" s="61"/>
      <c r="AR19452" s="61"/>
      <c r="AS19452" s="61"/>
      <c r="AT19452" s="61"/>
      <c r="AU19452" s="61"/>
      <c r="AV19452" s="61"/>
      <c r="AW19452" s="61"/>
      <c r="AX19452" s="61"/>
      <c r="AY19452" s="61"/>
      <c r="AZ19452" s="61"/>
      <c r="BA19452" s="61"/>
    </row>
    <row r="19453" spans="39:53" x14ac:dyDescent="0.2">
      <c r="AM19453" s="61"/>
      <c r="AN19453" s="61"/>
      <c r="AO19453" s="171"/>
      <c r="AP19453" s="61"/>
      <c r="AQ19453" s="61"/>
      <c r="AR19453" s="61"/>
      <c r="AS19453" s="61"/>
      <c r="AT19453" s="61"/>
      <c r="AU19453" s="61"/>
      <c r="AV19453" s="61"/>
      <c r="AW19453" s="61"/>
      <c r="AX19453" s="61"/>
      <c r="AY19453" s="61"/>
      <c r="AZ19453" s="61"/>
      <c r="BA19453" s="61"/>
    </row>
    <row r="19454" spans="39:53" x14ac:dyDescent="0.2">
      <c r="AM19454" s="61"/>
      <c r="AN19454" s="61"/>
      <c r="AO19454" s="171"/>
      <c r="AP19454" s="61"/>
      <c r="AQ19454" s="61"/>
      <c r="AR19454" s="61"/>
      <c r="AS19454" s="61"/>
      <c r="AT19454" s="61"/>
      <c r="AU19454" s="61"/>
      <c r="AV19454" s="61"/>
      <c r="AW19454" s="61"/>
      <c r="AX19454" s="61"/>
      <c r="AY19454" s="61"/>
      <c r="AZ19454" s="61"/>
      <c r="BA19454" s="61"/>
    </row>
    <row r="19455" spans="39:53" x14ac:dyDescent="0.2">
      <c r="AM19455" s="61"/>
      <c r="AN19455" s="61"/>
      <c r="AO19455" s="171"/>
      <c r="AP19455" s="61"/>
      <c r="AQ19455" s="61"/>
      <c r="AR19455" s="61"/>
      <c r="AS19455" s="61"/>
      <c r="AT19455" s="61"/>
      <c r="AU19455" s="61"/>
      <c r="AV19455" s="61"/>
      <c r="AW19455" s="61"/>
      <c r="AX19455" s="61"/>
      <c r="AY19455" s="61"/>
      <c r="AZ19455" s="61"/>
      <c r="BA19455" s="61"/>
    </row>
    <row r="19456" spans="39:53" x14ac:dyDescent="0.2">
      <c r="AM19456" s="61"/>
      <c r="AN19456" s="61"/>
      <c r="AO19456" s="171"/>
      <c r="AP19456" s="61"/>
      <c r="AQ19456" s="61"/>
      <c r="AR19456" s="61"/>
      <c r="AS19456" s="61"/>
      <c r="AT19456" s="61"/>
      <c r="AU19456" s="61"/>
      <c r="AV19456" s="61"/>
      <c r="AW19456" s="61"/>
      <c r="AX19456" s="61"/>
      <c r="AY19456" s="61"/>
      <c r="AZ19456" s="61"/>
      <c r="BA19456" s="61"/>
    </row>
    <row r="19457" spans="39:53" x14ac:dyDescent="0.2">
      <c r="AM19457" s="61"/>
      <c r="AN19457" s="61"/>
      <c r="AO19457" s="171"/>
      <c r="AP19457" s="61"/>
      <c r="AQ19457" s="61"/>
      <c r="AR19457" s="61"/>
      <c r="AS19457" s="61"/>
      <c r="AT19457" s="61"/>
      <c r="AU19457" s="61"/>
      <c r="AV19457" s="61"/>
      <c r="AW19457" s="61"/>
      <c r="AX19457" s="61"/>
      <c r="AY19457" s="61"/>
      <c r="AZ19457" s="61"/>
      <c r="BA19457" s="61"/>
    </row>
    <row r="19458" spans="39:53" x14ac:dyDescent="0.2">
      <c r="AM19458" s="61"/>
      <c r="AN19458" s="61"/>
      <c r="AO19458" s="171"/>
      <c r="AP19458" s="61"/>
      <c r="AQ19458" s="61"/>
      <c r="AR19458" s="61"/>
      <c r="AS19458" s="61"/>
      <c r="AT19458" s="61"/>
      <c r="AU19458" s="61"/>
      <c r="AV19458" s="61"/>
      <c r="AW19458" s="61"/>
      <c r="AX19458" s="61"/>
      <c r="AY19458" s="61"/>
      <c r="AZ19458" s="61"/>
      <c r="BA19458" s="61"/>
    </row>
    <row r="19459" spans="39:53" x14ac:dyDescent="0.2">
      <c r="AM19459" s="61"/>
      <c r="AN19459" s="61"/>
      <c r="AO19459" s="171"/>
      <c r="AP19459" s="61"/>
      <c r="AQ19459" s="61"/>
      <c r="AR19459" s="61"/>
      <c r="AS19459" s="61"/>
      <c r="AT19459" s="61"/>
      <c r="AU19459" s="61"/>
      <c r="AV19459" s="61"/>
      <c r="AW19459" s="61"/>
      <c r="AX19459" s="61"/>
      <c r="AY19459" s="61"/>
      <c r="AZ19459" s="61"/>
      <c r="BA19459" s="61"/>
    </row>
    <row r="19460" spans="39:53" x14ac:dyDescent="0.2">
      <c r="AM19460" s="61"/>
      <c r="AN19460" s="61"/>
      <c r="AO19460" s="171"/>
      <c r="AP19460" s="61"/>
      <c r="AQ19460" s="61"/>
      <c r="AR19460" s="61"/>
      <c r="AS19460" s="61"/>
      <c r="AT19460" s="61"/>
      <c r="AU19460" s="61"/>
      <c r="AV19460" s="61"/>
      <c r="AW19460" s="61"/>
      <c r="AX19460" s="61"/>
      <c r="AY19460" s="61"/>
      <c r="AZ19460" s="61"/>
      <c r="BA19460" s="61"/>
    </row>
    <row r="19461" spans="39:53" x14ac:dyDescent="0.2">
      <c r="AM19461" s="61"/>
      <c r="AN19461" s="61"/>
      <c r="AO19461" s="171"/>
      <c r="AP19461" s="61"/>
      <c r="AQ19461" s="61"/>
      <c r="AR19461" s="61"/>
      <c r="AS19461" s="61"/>
      <c r="AT19461" s="61"/>
      <c r="AU19461" s="61"/>
      <c r="AV19461" s="61"/>
      <c r="AW19461" s="61"/>
      <c r="AX19461" s="61"/>
      <c r="AY19461" s="61"/>
      <c r="AZ19461" s="61"/>
      <c r="BA19461" s="61"/>
    </row>
    <row r="19462" spans="39:53" x14ac:dyDescent="0.2">
      <c r="AM19462" s="61"/>
      <c r="AN19462" s="61"/>
      <c r="AO19462" s="171"/>
      <c r="AP19462" s="61"/>
      <c r="AQ19462" s="61"/>
      <c r="AR19462" s="61"/>
      <c r="AS19462" s="61"/>
      <c r="AT19462" s="61"/>
      <c r="AU19462" s="61"/>
      <c r="AV19462" s="61"/>
      <c r="AW19462" s="61"/>
      <c r="AX19462" s="61"/>
      <c r="AY19462" s="61"/>
      <c r="AZ19462" s="61"/>
      <c r="BA19462" s="61"/>
    </row>
    <row r="19463" spans="39:53" x14ac:dyDescent="0.2">
      <c r="AM19463" s="61"/>
      <c r="AN19463" s="61"/>
      <c r="AO19463" s="171"/>
      <c r="AP19463" s="61"/>
      <c r="AQ19463" s="61"/>
      <c r="AR19463" s="61"/>
      <c r="AS19463" s="61"/>
      <c r="AT19463" s="61"/>
      <c r="AU19463" s="61"/>
      <c r="AV19463" s="61"/>
      <c r="AW19463" s="61"/>
      <c r="AX19463" s="61"/>
      <c r="AY19463" s="61"/>
      <c r="AZ19463" s="61"/>
      <c r="BA19463" s="61"/>
    </row>
    <row r="19464" spans="39:53" x14ac:dyDescent="0.2">
      <c r="AM19464" s="61"/>
      <c r="AN19464" s="61"/>
      <c r="AO19464" s="171"/>
      <c r="AP19464" s="61"/>
      <c r="AQ19464" s="61"/>
      <c r="AR19464" s="61"/>
      <c r="AS19464" s="61"/>
      <c r="AT19464" s="61"/>
      <c r="AU19464" s="61"/>
      <c r="AV19464" s="61"/>
      <c r="AW19464" s="61"/>
      <c r="AX19464" s="61"/>
      <c r="AY19464" s="61"/>
      <c r="AZ19464" s="61"/>
      <c r="BA19464" s="61"/>
    </row>
    <row r="19465" spans="39:53" x14ac:dyDescent="0.2">
      <c r="AM19465" s="61"/>
      <c r="AN19465" s="61"/>
      <c r="AO19465" s="171"/>
      <c r="AP19465" s="61"/>
      <c r="AQ19465" s="61"/>
      <c r="AR19465" s="61"/>
      <c r="AS19465" s="61"/>
      <c r="AT19465" s="61"/>
      <c r="AU19465" s="61"/>
      <c r="AV19465" s="61"/>
      <c r="AW19465" s="61"/>
      <c r="AX19465" s="61"/>
      <c r="AY19465" s="61"/>
      <c r="AZ19465" s="61"/>
      <c r="BA19465" s="61"/>
    </row>
    <row r="19466" spans="39:53" x14ac:dyDescent="0.2">
      <c r="AM19466" s="61"/>
      <c r="AN19466" s="61"/>
      <c r="AO19466" s="171"/>
      <c r="AP19466" s="61"/>
      <c r="AQ19466" s="61"/>
      <c r="AR19466" s="61"/>
      <c r="AS19466" s="61"/>
      <c r="AT19466" s="61"/>
      <c r="AU19466" s="61"/>
      <c r="AV19466" s="61"/>
      <c r="AW19466" s="61"/>
      <c r="AX19466" s="61"/>
      <c r="AY19466" s="61"/>
      <c r="AZ19466" s="61"/>
      <c r="BA19466" s="61"/>
    </row>
    <row r="19467" spans="39:53" x14ac:dyDescent="0.2">
      <c r="AM19467" s="61"/>
      <c r="AN19467" s="61"/>
      <c r="AO19467" s="171"/>
      <c r="AP19467" s="61"/>
      <c r="AQ19467" s="61"/>
      <c r="AR19467" s="61"/>
      <c r="AS19467" s="61"/>
      <c r="AT19467" s="61"/>
      <c r="AU19467" s="61"/>
      <c r="AV19467" s="61"/>
      <c r="AW19467" s="61"/>
      <c r="AX19467" s="61"/>
      <c r="AY19467" s="61"/>
      <c r="AZ19467" s="61"/>
      <c r="BA19467" s="61"/>
    </row>
    <row r="19468" spans="39:53" x14ac:dyDescent="0.2">
      <c r="AM19468" s="61"/>
      <c r="AN19468" s="61"/>
      <c r="AO19468" s="171"/>
      <c r="AP19468" s="61"/>
      <c r="AQ19468" s="61"/>
      <c r="AR19468" s="61"/>
      <c r="AS19468" s="61"/>
      <c r="AT19468" s="61"/>
      <c r="AU19468" s="61"/>
      <c r="AV19468" s="61"/>
      <c r="AW19468" s="61"/>
      <c r="AX19468" s="61"/>
      <c r="AY19468" s="61"/>
      <c r="AZ19468" s="61"/>
      <c r="BA19468" s="61"/>
    </row>
    <row r="19469" spans="39:53" x14ac:dyDescent="0.2">
      <c r="AM19469" s="61"/>
      <c r="AN19469" s="61"/>
      <c r="AO19469" s="171"/>
      <c r="AP19469" s="61"/>
      <c r="AQ19469" s="61"/>
      <c r="AR19469" s="61"/>
      <c r="AS19469" s="61"/>
      <c r="AT19469" s="61"/>
      <c r="AU19469" s="61"/>
      <c r="AV19469" s="61"/>
      <c r="AW19469" s="61"/>
      <c r="AX19469" s="61"/>
      <c r="AY19469" s="61"/>
      <c r="AZ19469" s="61"/>
      <c r="BA19469" s="61"/>
    </row>
    <row r="19470" spans="39:53" x14ac:dyDescent="0.2">
      <c r="AM19470" s="61"/>
      <c r="AN19470" s="61"/>
      <c r="AO19470" s="171"/>
      <c r="AP19470" s="61"/>
      <c r="AQ19470" s="61"/>
      <c r="AR19470" s="61"/>
      <c r="AS19470" s="61"/>
      <c r="AT19470" s="61"/>
      <c r="AU19470" s="61"/>
      <c r="AV19470" s="61"/>
      <c r="AW19470" s="61"/>
      <c r="AX19470" s="61"/>
      <c r="AY19470" s="61"/>
      <c r="AZ19470" s="61"/>
      <c r="BA19470" s="61"/>
    </row>
    <row r="19471" spans="39:53" x14ac:dyDescent="0.2">
      <c r="AM19471" s="61"/>
      <c r="AN19471" s="61"/>
      <c r="AO19471" s="171"/>
      <c r="AP19471" s="61"/>
      <c r="AQ19471" s="61"/>
      <c r="AR19471" s="61"/>
      <c r="AS19471" s="61"/>
      <c r="AT19471" s="61"/>
      <c r="AU19471" s="61"/>
      <c r="AV19471" s="61"/>
      <c r="AW19471" s="61"/>
      <c r="AX19471" s="61"/>
      <c r="AY19471" s="61"/>
      <c r="AZ19471" s="61"/>
      <c r="BA19471" s="61"/>
    </row>
    <row r="19472" spans="39:53" x14ac:dyDescent="0.2">
      <c r="AM19472" s="61"/>
      <c r="AN19472" s="61"/>
      <c r="AO19472" s="171"/>
      <c r="AP19472" s="61"/>
      <c r="AQ19472" s="61"/>
      <c r="AR19472" s="61"/>
      <c r="AS19472" s="61"/>
      <c r="AT19472" s="61"/>
      <c r="AU19472" s="61"/>
      <c r="AV19472" s="61"/>
      <c r="AW19472" s="61"/>
      <c r="AX19472" s="61"/>
      <c r="AY19472" s="61"/>
      <c r="AZ19472" s="61"/>
      <c r="BA19472" s="61"/>
    </row>
    <row r="19473" spans="39:53" x14ac:dyDescent="0.2">
      <c r="AM19473" s="61"/>
      <c r="AN19473" s="61"/>
      <c r="AO19473" s="171"/>
      <c r="AP19473" s="61"/>
      <c r="AQ19473" s="61"/>
      <c r="AR19473" s="61"/>
      <c r="AS19473" s="61"/>
      <c r="AT19473" s="61"/>
      <c r="AU19473" s="61"/>
      <c r="AV19473" s="61"/>
      <c r="AW19473" s="61"/>
      <c r="AX19473" s="61"/>
      <c r="AY19473" s="61"/>
      <c r="AZ19473" s="61"/>
      <c r="BA19473" s="61"/>
    </row>
    <row r="19474" spans="39:53" x14ac:dyDescent="0.2">
      <c r="AM19474" s="61"/>
      <c r="AN19474" s="61"/>
      <c r="AO19474" s="171"/>
      <c r="AP19474" s="61"/>
      <c r="AQ19474" s="61"/>
      <c r="AR19474" s="61"/>
      <c r="AS19474" s="61"/>
      <c r="AT19474" s="61"/>
      <c r="AU19474" s="61"/>
      <c r="AV19474" s="61"/>
      <c r="AW19474" s="61"/>
      <c r="AX19474" s="61"/>
      <c r="AY19474" s="61"/>
      <c r="AZ19474" s="61"/>
      <c r="BA19474" s="61"/>
    </row>
    <row r="19475" spans="39:53" x14ac:dyDescent="0.2">
      <c r="AM19475" s="61"/>
      <c r="AN19475" s="61"/>
      <c r="AO19475" s="171"/>
      <c r="AP19475" s="61"/>
      <c r="AQ19475" s="61"/>
      <c r="AR19475" s="61"/>
      <c r="AS19475" s="61"/>
      <c r="AT19475" s="61"/>
      <c r="AU19475" s="61"/>
      <c r="AV19475" s="61"/>
      <c r="AW19475" s="61"/>
      <c r="AX19475" s="61"/>
      <c r="AY19475" s="61"/>
      <c r="AZ19475" s="61"/>
      <c r="BA19475" s="61"/>
    </row>
    <row r="19476" spans="39:53" x14ac:dyDescent="0.2">
      <c r="AM19476" s="61"/>
      <c r="AN19476" s="61"/>
      <c r="AO19476" s="171"/>
      <c r="AP19476" s="61"/>
      <c r="AQ19476" s="61"/>
      <c r="AR19476" s="61"/>
      <c r="AS19476" s="61"/>
      <c r="AT19476" s="61"/>
      <c r="AU19476" s="61"/>
      <c r="AV19476" s="61"/>
      <c r="AW19476" s="61"/>
      <c r="AX19476" s="61"/>
      <c r="AY19476" s="61"/>
      <c r="AZ19476" s="61"/>
      <c r="BA19476" s="61"/>
    </row>
    <row r="19477" spans="39:53" x14ac:dyDescent="0.2">
      <c r="AM19477" s="61"/>
      <c r="AN19477" s="61"/>
      <c r="AO19477" s="171"/>
      <c r="AP19477" s="61"/>
      <c r="AQ19477" s="61"/>
      <c r="AR19477" s="61"/>
      <c r="AS19477" s="61"/>
      <c r="AT19477" s="61"/>
      <c r="AU19477" s="61"/>
      <c r="AV19477" s="61"/>
      <c r="AW19477" s="61"/>
      <c r="AX19477" s="61"/>
      <c r="AY19477" s="61"/>
      <c r="AZ19477" s="61"/>
      <c r="BA19477" s="61"/>
    </row>
    <row r="19478" spans="39:53" x14ac:dyDescent="0.2">
      <c r="AM19478" s="61"/>
      <c r="AN19478" s="61"/>
      <c r="AO19478" s="171"/>
      <c r="AP19478" s="61"/>
      <c r="AQ19478" s="61"/>
      <c r="AR19478" s="61"/>
      <c r="AS19478" s="61"/>
      <c r="AT19478" s="61"/>
      <c r="AU19478" s="61"/>
      <c r="AV19478" s="61"/>
      <c r="AW19478" s="61"/>
      <c r="AX19478" s="61"/>
      <c r="AY19478" s="61"/>
      <c r="AZ19478" s="61"/>
      <c r="BA19478" s="61"/>
    </row>
    <row r="19479" spans="39:53" x14ac:dyDescent="0.2">
      <c r="AM19479" s="61"/>
      <c r="AN19479" s="61"/>
      <c r="AO19479" s="171"/>
      <c r="AP19479" s="61"/>
      <c r="AQ19479" s="61"/>
      <c r="AR19479" s="61"/>
      <c r="AS19479" s="61"/>
      <c r="AT19479" s="61"/>
      <c r="AU19479" s="61"/>
      <c r="AV19479" s="61"/>
      <c r="AW19479" s="61"/>
      <c r="AX19479" s="61"/>
      <c r="AY19479" s="61"/>
      <c r="AZ19479" s="61"/>
      <c r="BA19479" s="61"/>
    </row>
    <row r="19480" spans="39:53" x14ac:dyDescent="0.2">
      <c r="AM19480" s="61"/>
      <c r="AN19480" s="61"/>
      <c r="AO19480" s="171"/>
      <c r="AP19480" s="61"/>
      <c r="AQ19480" s="61"/>
      <c r="AR19480" s="61"/>
      <c r="AS19480" s="61"/>
      <c r="AT19480" s="61"/>
      <c r="AU19480" s="61"/>
      <c r="AV19480" s="61"/>
      <c r="AW19480" s="61"/>
      <c r="AX19480" s="61"/>
      <c r="AY19480" s="61"/>
      <c r="AZ19480" s="61"/>
      <c r="BA19480" s="61"/>
    </row>
    <row r="19481" spans="39:53" x14ac:dyDescent="0.2">
      <c r="AM19481" s="61"/>
      <c r="AN19481" s="61"/>
      <c r="AO19481" s="171"/>
      <c r="AP19481" s="61"/>
      <c r="AQ19481" s="61"/>
      <c r="AR19481" s="61"/>
      <c r="AS19481" s="61"/>
      <c r="AT19481" s="61"/>
      <c r="AU19481" s="61"/>
      <c r="AV19481" s="61"/>
      <c r="AW19481" s="61"/>
      <c r="AX19481" s="61"/>
      <c r="AY19481" s="61"/>
      <c r="AZ19481" s="61"/>
      <c r="BA19481" s="61"/>
    </row>
    <row r="19482" spans="39:53" x14ac:dyDescent="0.2">
      <c r="AM19482" s="61"/>
      <c r="AN19482" s="61"/>
      <c r="AO19482" s="171"/>
      <c r="AP19482" s="61"/>
      <c r="AQ19482" s="61"/>
      <c r="AR19482" s="61"/>
      <c r="AS19482" s="61"/>
      <c r="AT19482" s="61"/>
      <c r="AU19482" s="61"/>
      <c r="AV19482" s="61"/>
      <c r="AW19482" s="61"/>
      <c r="AX19482" s="61"/>
      <c r="AY19482" s="61"/>
      <c r="AZ19482" s="61"/>
      <c r="BA19482" s="61"/>
    </row>
    <row r="19483" spans="39:53" x14ac:dyDescent="0.2">
      <c r="AM19483" s="61"/>
      <c r="AN19483" s="61"/>
      <c r="AO19483" s="171"/>
      <c r="AP19483" s="61"/>
      <c r="AQ19483" s="61"/>
      <c r="AR19483" s="61"/>
      <c r="AS19483" s="61"/>
      <c r="AT19483" s="61"/>
      <c r="AU19483" s="61"/>
      <c r="AV19483" s="61"/>
      <c r="AW19483" s="61"/>
      <c r="AX19483" s="61"/>
      <c r="AY19483" s="61"/>
      <c r="AZ19483" s="61"/>
      <c r="BA19483" s="61"/>
    </row>
    <row r="19484" spans="39:53" x14ac:dyDescent="0.2">
      <c r="AM19484" s="61"/>
      <c r="AN19484" s="61"/>
      <c r="AO19484" s="171"/>
      <c r="AP19484" s="61"/>
      <c r="AQ19484" s="61"/>
      <c r="AR19484" s="61"/>
      <c r="AS19484" s="61"/>
      <c r="AT19484" s="61"/>
      <c r="AU19484" s="61"/>
      <c r="AV19484" s="61"/>
      <c r="AW19484" s="61"/>
      <c r="AX19484" s="61"/>
      <c r="AY19484" s="61"/>
      <c r="AZ19484" s="61"/>
      <c r="BA19484" s="61"/>
    </row>
    <row r="19485" spans="39:53" x14ac:dyDescent="0.2">
      <c r="AM19485" s="61"/>
      <c r="AN19485" s="61"/>
      <c r="AO19485" s="171"/>
      <c r="AP19485" s="61"/>
      <c r="AQ19485" s="61"/>
      <c r="AR19485" s="61"/>
      <c r="AS19485" s="61"/>
      <c r="AT19485" s="61"/>
      <c r="AU19485" s="61"/>
      <c r="AV19485" s="61"/>
      <c r="AW19485" s="61"/>
      <c r="AX19485" s="61"/>
      <c r="AY19485" s="61"/>
      <c r="AZ19485" s="61"/>
      <c r="BA19485" s="61"/>
    </row>
    <row r="19486" spans="39:53" x14ac:dyDescent="0.2">
      <c r="AM19486" s="61"/>
      <c r="AN19486" s="61"/>
      <c r="AO19486" s="171"/>
      <c r="AP19486" s="61"/>
      <c r="AQ19486" s="61"/>
      <c r="AR19486" s="61"/>
      <c r="AS19486" s="61"/>
      <c r="AT19486" s="61"/>
      <c r="AU19486" s="61"/>
      <c r="AV19486" s="61"/>
      <c r="AW19486" s="61"/>
      <c r="AX19486" s="61"/>
      <c r="AY19486" s="61"/>
      <c r="AZ19486" s="61"/>
      <c r="BA19486" s="61"/>
    </row>
    <row r="19487" spans="39:53" x14ac:dyDescent="0.2">
      <c r="AM19487" s="61"/>
      <c r="AN19487" s="61"/>
      <c r="AO19487" s="171"/>
      <c r="AP19487" s="61"/>
      <c r="AQ19487" s="61"/>
      <c r="AR19487" s="61"/>
      <c r="AS19487" s="61"/>
      <c r="AT19487" s="61"/>
      <c r="AU19487" s="61"/>
      <c r="AV19487" s="61"/>
      <c r="AW19487" s="61"/>
      <c r="AX19487" s="61"/>
      <c r="AY19487" s="61"/>
      <c r="AZ19487" s="61"/>
      <c r="BA19487" s="61"/>
    </row>
    <row r="19488" spans="39:53" x14ac:dyDescent="0.2">
      <c r="AM19488" s="61"/>
      <c r="AN19488" s="61"/>
      <c r="AO19488" s="171"/>
      <c r="AP19488" s="61"/>
      <c r="AQ19488" s="61"/>
      <c r="AR19488" s="61"/>
      <c r="AS19488" s="61"/>
      <c r="AT19488" s="61"/>
      <c r="AU19488" s="61"/>
      <c r="AV19488" s="61"/>
      <c r="AW19488" s="61"/>
      <c r="AX19488" s="61"/>
      <c r="AY19488" s="61"/>
      <c r="AZ19488" s="61"/>
      <c r="BA19488" s="61"/>
    </row>
    <row r="19489" spans="39:53" x14ac:dyDescent="0.2">
      <c r="AM19489" s="61"/>
      <c r="AN19489" s="61"/>
      <c r="AO19489" s="171"/>
      <c r="AP19489" s="61"/>
      <c r="AQ19489" s="61"/>
      <c r="AR19489" s="61"/>
      <c r="AS19489" s="61"/>
      <c r="AT19489" s="61"/>
      <c r="AU19489" s="61"/>
      <c r="AV19489" s="61"/>
      <c r="AW19489" s="61"/>
      <c r="AX19489" s="61"/>
      <c r="AY19489" s="61"/>
      <c r="AZ19489" s="61"/>
      <c r="BA19489" s="61"/>
    </row>
    <row r="19490" spans="39:53" x14ac:dyDescent="0.2">
      <c r="AM19490" s="61"/>
      <c r="AN19490" s="61"/>
      <c r="AO19490" s="171"/>
      <c r="AP19490" s="61"/>
      <c r="AQ19490" s="61"/>
      <c r="AR19490" s="61"/>
      <c r="AS19490" s="61"/>
      <c r="AT19490" s="61"/>
      <c r="AU19490" s="61"/>
      <c r="AV19490" s="61"/>
      <c r="AW19490" s="61"/>
      <c r="AX19490" s="61"/>
      <c r="AY19490" s="61"/>
      <c r="AZ19490" s="61"/>
      <c r="BA19490" s="61"/>
    </row>
    <row r="19491" spans="39:53" x14ac:dyDescent="0.2">
      <c r="AM19491" s="61"/>
      <c r="AN19491" s="61"/>
      <c r="AO19491" s="171"/>
      <c r="AP19491" s="61"/>
      <c r="AQ19491" s="61"/>
      <c r="AR19491" s="61"/>
      <c r="AS19491" s="61"/>
      <c r="AT19491" s="61"/>
      <c r="AU19491" s="61"/>
      <c r="AV19491" s="61"/>
      <c r="AW19491" s="61"/>
      <c r="AX19491" s="61"/>
      <c r="AY19491" s="61"/>
      <c r="AZ19491" s="61"/>
      <c r="BA19491" s="61"/>
    </row>
    <row r="19492" spans="39:53" x14ac:dyDescent="0.2">
      <c r="AM19492" s="61"/>
      <c r="AN19492" s="61"/>
      <c r="AO19492" s="171"/>
      <c r="AP19492" s="61"/>
      <c r="AQ19492" s="61"/>
      <c r="AR19492" s="61"/>
      <c r="AS19492" s="61"/>
      <c r="AT19492" s="61"/>
      <c r="AU19492" s="61"/>
      <c r="AV19492" s="61"/>
      <c r="AW19492" s="61"/>
      <c r="AX19492" s="61"/>
      <c r="AY19492" s="61"/>
      <c r="AZ19492" s="61"/>
      <c r="BA19492" s="61"/>
    </row>
    <row r="19493" spans="39:53" x14ac:dyDescent="0.2">
      <c r="AM19493" s="61"/>
      <c r="AN19493" s="61"/>
      <c r="AO19493" s="171"/>
      <c r="AP19493" s="61"/>
      <c r="AQ19493" s="61"/>
      <c r="AR19493" s="61"/>
      <c r="AS19493" s="61"/>
      <c r="AT19493" s="61"/>
      <c r="AU19493" s="61"/>
      <c r="AV19493" s="61"/>
      <c r="AW19493" s="61"/>
      <c r="AX19493" s="61"/>
      <c r="AY19493" s="61"/>
      <c r="AZ19493" s="61"/>
      <c r="BA19493" s="61"/>
    </row>
    <row r="19494" spans="39:53" x14ac:dyDescent="0.2">
      <c r="AM19494" s="61"/>
      <c r="AN19494" s="61"/>
      <c r="AO19494" s="171"/>
      <c r="AP19494" s="61"/>
      <c r="AQ19494" s="61"/>
      <c r="AR19494" s="61"/>
      <c r="AS19494" s="61"/>
      <c r="AT19494" s="61"/>
      <c r="AU19494" s="61"/>
      <c r="AV19494" s="61"/>
      <c r="AW19494" s="61"/>
      <c r="AX19494" s="61"/>
      <c r="AY19494" s="61"/>
      <c r="AZ19494" s="61"/>
      <c r="BA19494" s="61"/>
    </row>
    <row r="19495" spans="39:53" x14ac:dyDescent="0.2">
      <c r="AM19495" s="61"/>
      <c r="AN19495" s="61"/>
      <c r="AO19495" s="171"/>
      <c r="AP19495" s="61"/>
      <c r="AQ19495" s="61"/>
      <c r="AR19495" s="61"/>
      <c r="AS19495" s="61"/>
      <c r="AT19495" s="61"/>
      <c r="AU19495" s="61"/>
      <c r="AV19495" s="61"/>
      <c r="AW19495" s="61"/>
      <c r="AX19495" s="61"/>
      <c r="AY19495" s="61"/>
      <c r="AZ19495" s="61"/>
      <c r="BA19495" s="61"/>
    </row>
    <row r="19496" spans="39:53" x14ac:dyDescent="0.2">
      <c r="AM19496" s="61"/>
      <c r="AN19496" s="61"/>
      <c r="AO19496" s="171"/>
      <c r="AP19496" s="61"/>
      <c r="AQ19496" s="61"/>
      <c r="AR19496" s="61"/>
      <c r="AS19496" s="61"/>
      <c r="AT19496" s="61"/>
      <c r="AU19496" s="61"/>
      <c r="AV19496" s="61"/>
      <c r="AW19496" s="61"/>
      <c r="AX19496" s="61"/>
      <c r="AY19496" s="61"/>
      <c r="AZ19496" s="61"/>
      <c r="BA19496" s="61"/>
    </row>
    <row r="19497" spans="39:53" x14ac:dyDescent="0.2">
      <c r="AM19497" s="61"/>
      <c r="AN19497" s="61"/>
      <c r="AO19497" s="171"/>
      <c r="AP19497" s="61"/>
      <c r="AQ19497" s="61"/>
      <c r="AR19497" s="61"/>
      <c r="AS19497" s="61"/>
      <c r="AT19497" s="61"/>
      <c r="AU19497" s="61"/>
      <c r="AV19497" s="61"/>
      <c r="AW19497" s="61"/>
      <c r="AX19497" s="61"/>
      <c r="AY19497" s="61"/>
      <c r="AZ19497" s="61"/>
      <c r="BA19497" s="61"/>
    </row>
    <row r="19498" spans="39:53" x14ac:dyDescent="0.2">
      <c r="AM19498" s="61"/>
      <c r="AN19498" s="61"/>
      <c r="AO19498" s="171"/>
      <c r="AP19498" s="61"/>
      <c r="AQ19498" s="61"/>
      <c r="AR19498" s="61"/>
      <c r="AS19498" s="61"/>
      <c r="AT19498" s="61"/>
      <c r="AU19498" s="61"/>
      <c r="AV19498" s="61"/>
      <c r="AW19498" s="61"/>
      <c r="AX19498" s="61"/>
      <c r="AY19498" s="61"/>
      <c r="AZ19498" s="61"/>
      <c r="BA19498" s="61"/>
    </row>
    <row r="19499" spans="39:53" x14ac:dyDescent="0.2">
      <c r="AM19499" s="61"/>
      <c r="AN19499" s="61"/>
      <c r="AO19499" s="171"/>
      <c r="AP19499" s="61"/>
      <c r="AQ19499" s="61"/>
      <c r="AR19499" s="61"/>
      <c r="AS19499" s="61"/>
      <c r="AT19499" s="61"/>
      <c r="AU19499" s="61"/>
      <c r="AV19499" s="61"/>
      <c r="AW19499" s="61"/>
      <c r="AX19499" s="61"/>
      <c r="AY19499" s="61"/>
      <c r="AZ19499" s="61"/>
      <c r="BA19499" s="61"/>
    </row>
    <row r="19500" spans="39:53" x14ac:dyDescent="0.2">
      <c r="AM19500" s="61"/>
      <c r="AN19500" s="61"/>
      <c r="AO19500" s="171"/>
      <c r="AP19500" s="61"/>
      <c r="AQ19500" s="61"/>
      <c r="AR19500" s="61"/>
      <c r="AS19500" s="61"/>
      <c r="AT19500" s="61"/>
      <c r="AU19500" s="61"/>
      <c r="AV19500" s="61"/>
      <c r="AW19500" s="61"/>
      <c r="AX19500" s="61"/>
      <c r="AY19500" s="61"/>
      <c r="AZ19500" s="61"/>
      <c r="BA19500" s="61"/>
    </row>
    <row r="19501" spans="39:53" x14ac:dyDescent="0.2">
      <c r="AM19501" s="61"/>
      <c r="AN19501" s="61"/>
      <c r="AO19501" s="171"/>
      <c r="AP19501" s="61"/>
      <c r="AQ19501" s="61"/>
      <c r="AR19501" s="61"/>
      <c r="AS19501" s="61"/>
      <c r="AT19501" s="61"/>
      <c r="AU19501" s="61"/>
      <c r="AV19501" s="61"/>
      <c r="AW19501" s="61"/>
      <c r="AX19501" s="61"/>
      <c r="AY19501" s="61"/>
      <c r="AZ19501" s="61"/>
      <c r="BA19501" s="61"/>
    </row>
    <row r="19502" spans="39:53" x14ac:dyDescent="0.2">
      <c r="AM19502" s="61"/>
      <c r="AN19502" s="61"/>
      <c r="AO19502" s="171"/>
      <c r="AP19502" s="61"/>
      <c r="AQ19502" s="61"/>
      <c r="AR19502" s="61"/>
      <c r="AS19502" s="61"/>
      <c r="AT19502" s="61"/>
      <c r="AU19502" s="61"/>
      <c r="AV19502" s="61"/>
      <c r="AW19502" s="61"/>
      <c r="AX19502" s="61"/>
      <c r="AY19502" s="61"/>
      <c r="AZ19502" s="61"/>
      <c r="BA19502" s="61"/>
    </row>
    <row r="19503" spans="39:53" x14ac:dyDescent="0.2">
      <c r="AM19503" s="61"/>
      <c r="AN19503" s="61"/>
      <c r="AO19503" s="171"/>
      <c r="AP19503" s="61"/>
      <c r="AQ19503" s="61"/>
      <c r="AR19503" s="61"/>
      <c r="AS19503" s="61"/>
      <c r="AT19503" s="61"/>
      <c r="AU19503" s="61"/>
      <c r="AV19503" s="61"/>
      <c r="AW19503" s="61"/>
      <c r="AX19503" s="61"/>
      <c r="AY19503" s="61"/>
      <c r="AZ19503" s="61"/>
      <c r="BA19503" s="61"/>
    </row>
    <row r="19504" spans="39:53" x14ac:dyDescent="0.2">
      <c r="AM19504" s="61"/>
      <c r="AN19504" s="61"/>
      <c r="AO19504" s="171"/>
      <c r="AP19504" s="61"/>
      <c r="AQ19504" s="61"/>
      <c r="AR19504" s="61"/>
      <c r="AS19504" s="61"/>
      <c r="AT19504" s="61"/>
      <c r="AU19504" s="61"/>
      <c r="AV19504" s="61"/>
      <c r="AW19504" s="61"/>
      <c r="AX19504" s="61"/>
      <c r="AY19504" s="61"/>
      <c r="AZ19504" s="61"/>
      <c r="BA19504" s="61"/>
    </row>
    <row r="19505" spans="39:53" x14ac:dyDescent="0.2">
      <c r="AM19505" s="61"/>
      <c r="AN19505" s="61"/>
      <c r="AO19505" s="171"/>
      <c r="AP19505" s="61"/>
      <c r="AQ19505" s="61"/>
      <c r="AR19505" s="61"/>
      <c r="AS19505" s="61"/>
      <c r="AT19505" s="61"/>
      <c r="AU19505" s="61"/>
      <c r="AV19505" s="61"/>
      <c r="AW19505" s="61"/>
      <c r="AX19505" s="61"/>
      <c r="AY19505" s="61"/>
      <c r="AZ19505" s="61"/>
      <c r="BA19505" s="61"/>
    </row>
    <row r="19506" spans="39:53" x14ac:dyDescent="0.2">
      <c r="AM19506" s="61"/>
      <c r="AN19506" s="61"/>
      <c r="AO19506" s="171"/>
      <c r="AP19506" s="61"/>
      <c r="AQ19506" s="61"/>
      <c r="AR19506" s="61"/>
      <c r="AS19506" s="61"/>
      <c r="AT19506" s="61"/>
      <c r="AU19506" s="61"/>
      <c r="AV19506" s="61"/>
      <c r="AW19506" s="61"/>
      <c r="AX19506" s="61"/>
      <c r="AY19506" s="61"/>
      <c r="AZ19506" s="61"/>
      <c r="BA19506" s="61"/>
    </row>
    <row r="19507" spans="39:53" x14ac:dyDescent="0.2">
      <c r="AM19507" s="61"/>
      <c r="AN19507" s="61"/>
      <c r="AO19507" s="171"/>
      <c r="AP19507" s="61"/>
      <c r="AQ19507" s="61"/>
      <c r="AR19507" s="61"/>
      <c r="AS19507" s="61"/>
      <c r="AT19507" s="61"/>
      <c r="AU19507" s="61"/>
      <c r="AV19507" s="61"/>
      <c r="AW19507" s="61"/>
      <c r="AX19507" s="61"/>
      <c r="AY19507" s="61"/>
      <c r="AZ19507" s="61"/>
      <c r="BA19507" s="61"/>
    </row>
    <row r="19508" spans="39:53" x14ac:dyDescent="0.2">
      <c r="AM19508" s="61"/>
      <c r="AN19508" s="61"/>
      <c r="AO19508" s="171"/>
      <c r="AP19508" s="61"/>
      <c r="AQ19508" s="61"/>
      <c r="AR19508" s="61"/>
      <c r="AS19508" s="61"/>
      <c r="AT19508" s="61"/>
      <c r="AU19508" s="61"/>
      <c r="AV19508" s="61"/>
      <c r="AW19508" s="61"/>
      <c r="AX19508" s="61"/>
      <c r="AY19508" s="61"/>
      <c r="AZ19508" s="61"/>
      <c r="BA19508" s="61"/>
    </row>
    <row r="19509" spans="39:53" x14ac:dyDescent="0.2">
      <c r="AM19509" s="61"/>
      <c r="AN19509" s="61"/>
      <c r="AO19509" s="171"/>
      <c r="AP19509" s="61"/>
      <c r="AQ19509" s="61"/>
      <c r="AR19509" s="61"/>
      <c r="AS19509" s="61"/>
      <c r="AT19509" s="61"/>
      <c r="AU19509" s="61"/>
      <c r="AV19509" s="61"/>
      <c r="AW19509" s="61"/>
      <c r="AX19509" s="61"/>
      <c r="AY19509" s="61"/>
      <c r="AZ19509" s="61"/>
      <c r="BA19509" s="61"/>
    </row>
    <row r="19510" spans="39:53" x14ac:dyDescent="0.2">
      <c r="AM19510" s="61"/>
      <c r="AN19510" s="61"/>
      <c r="AO19510" s="171"/>
      <c r="AP19510" s="61"/>
      <c r="AQ19510" s="61"/>
      <c r="AR19510" s="61"/>
      <c r="AS19510" s="61"/>
      <c r="AT19510" s="61"/>
      <c r="AU19510" s="61"/>
      <c r="AV19510" s="61"/>
      <c r="AW19510" s="61"/>
      <c r="AX19510" s="61"/>
      <c r="AY19510" s="61"/>
      <c r="AZ19510" s="61"/>
      <c r="BA19510" s="61"/>
    </row>
    <row r="19511" spans="39:53" x14ac:dyDescent="0.2">
      <c r="AM19511" s="61"/>
      <c r="AN19511" s="61"/>
      <c r="AO19511" s="171"/>
      <c r="AP19511" s="61"/>
      <c r="AQ19511" s="61"/>
      <c r="AR19511" s="61"/>
      <c r="AS19511" s="61"/>
      <c r="AT19511" s="61"/>
      <c r="AU19511" s="61"/>
      <c r="AV19511" s="61"/>
      <c r="AW19511" s="61"/>
      <c r="AX19511" s="61"/>
      <c r="AY19511" s="61"/>
      <c r="AZ19511" s="61"/>
      <c r="BA19511" s="61"/>
    </row>
    <row r="19512" spans="39:53" x14ac:dyDescent="0.2">
      <c r="AM19512" s="61"/>
      <c r="AN19512" s="61"/>
      <c r="AO19512" s="171"/>
      <c r="AP19512" s="61"/>
      <c r="AQ19512" s="61"/>
      <c r="AR19512" s="61"/>
      <c r="AS19512" s="61"/>
      <c r="AT19512" s="61"/>
      <c r="AU19512" s="61"/>
      <c r="AV19512" s="61"/>
      <c r="AW19512" s="61"/>
      <c r="AX19512" s="61"/>
      <c r="AY19512" s="61"/>
      <c r="AZ19512" s="61"/>
      <c r="BA19512" s="61"/>
    </row>
    <row r="19513" spans="39:53" x14ac:dyDescent="0.2">
      <c r="AM19513" s="61"/>
      <c r="AN19513" s="61"/>
      <c r="AO19513" s="171"/>
      <c r="AP19513" s="61"/>
      <c r="AQ19513" s="61"/>
      <c r="AR19513" s="61"/>
      <c r="AS19513" s="61"/>
      <c r="AT19513" s="61"/>
      <c r="AU19513" s="61"/>
      <c r="AV19513" s="61"/>
      <c r="AW19513" s="61"/>
      <c r="AX19513" s="61"/>
      <c r="AY19513" s="61"/>
      <c r="AZ19513" s="61"/>
      <c r="BA19513" s="61"/>
    </row>
    <row r="19514" spans="39:53" x14ac:dyDescent="0.2">
      <c r="AM19514" s="61"/>
      <c r="AN19514" s="61"/>
      <c r="AO19514" s="171"/>
      <c r="AP19514" s="61"/>
      <c r="AQ19514" s="61"/>
      <c r="AR19514" s="61"/>
      <c r="AS19514" s="61"/>
      <c r="AT19514" s="61"/>
      <c r="AU19514" s="61"/>
      <c r="AV19514" s="61"/>
      <c r="AW19514" s="61"/>
      <c r="AX19514" s="61"/>
      <c r="AY19514" s="61"/>
      <c r="AZ19514" s="61"/>
      <c r="BA19514" s="61"/>
    </row>
    <row r="19515" spans="39:53" x14ac:dyDescent="0.2">
      <c r="AM19515" s="61"/>
      <c r="AN19515" s="61"/>
      <c r="AO19515" s="171"/>
      <c r="AP19515" s="61"/>
      <c r="AQ19515" s="61"/>
      <c r="AR19515" s="61"/>
      <c r="AS19515" s="61"/>
      <c r="AT19515" s="61"/>
      <c r="AU19515" s="61"/>
      <c r="AV19515" s="61"/>
      <c r="AW19515" s="61"/>
      <c r="AX19515" s="61"/>
      <c r="AY19515" s="61"/>
      <c r="AZ19515" s="61"/>
      <c r="BA19515" s="61"/>
    </row>
    <row r="19516" spans="39:53" x14ac:dyDescent="0.2">
      <c r="AM19516" s="61"/>
      <c r="AN19516" s="61"/>
      <c r="AO19516" s="171"/>
      <c r="AP19516" s="61"/>
      <c r="AQ19516" s="61"/>
      <c r="AR19516" s="61"/>
      <c r="AS19516" s="61"/>
      <c r="AT19516" s="61"/>
      <c r="AU19516" s="61"/>
      <c r="AV19516" s="61"/>
      <c r="AW19516" s="61"/>
      <c r="AX19516" s="61"/>
      <c r="AY19516" s="61"/>
      <c r="AZ19516" s="61"/>
      <c r="BA19516" s="61"/>
    </row>
    <row r="19517" spans="39:53" x14ac:dyDescent="0.2">
      <c r="AM19517" s="61"/>
      <c r="AN19517" s="61"/>
      <c r="AO19517" s="171"/>
      <c r="AP19517" s="61"/>
      <c r="AQ19517" s="61"/>
      <c r="AR19517" s="61"/>
      <c r="AS19517" s="61"/>
      <c r="AT19517" s="61"/>
      <c r="AU19517" s="61"/>
      <c r="AV19517" s="61"/>
      <c r="AW19517" s="61"/>
      <c r="AX19517" s="61"/>
      <c r="AY19517" s="61"/>
      <c r="AZ19517" s="61"/>
      <c r="BA19517" s="61"/>
    </row>
    <row r="19518" spans="39:53" x14ac:dyDescent="0.2">
      <c r="AM19518" s="61"/>
      <c r="AN19518" s="61"/>
      <c r="AO19518" s="171"/>
      <c r="AP19518" s="61"/>
      <c r="AQ19518" s="61"/>
      <c r="AR19518" s="61"/>
      <c r="AS19518" s="61"/>
      <c r="AT19518" s="61"/>
      <c r="AU19518" s="61"/>
      <c r="AV19518" s="61"/>
      <c r="AW19518" s="61"/>
      <c r="AX19518" s="61"/>
      <c r="AY19518" s="61"/>
      <c r="AZ19518" s="61"/>
      <c r="BA19518" s="61"/>
    </row>
    <row r="19519" spans="39:53" x14ac:dyDescent="0.2">
      <c r="AM19519" s="61"/>
      <c r="AN19519" s="61"/>
      <c r="AO19519" s="171"/>
      <c r="AP19519" s="61"/>
      <c r="AQ19519" s="61"/>
      <c r="AR19519" s="61"/>
      <c r="AS19519" s="61"/>
      <c r="AT19519" s="61"/>
      <c r="AU19519" s="61"/>
      <c r="AV19519" s="61"/>
      <c r="AW19519" s="61"/>
      <c r="AX19519" s="61"/>
      <c r="AY19519" s="61"/>
      <c r="AZ19519" s="61"/>
      <c r="BA19519" s="61"/>
    </row>
    <row r="19520" spans="39:53" x14ac:dyDescent="0.2">
      <c r="AM19520" s="61"/>
      <c r="AN19520" s="61"/>
      <c r="AO19520" s="171"/>
      <c r="AP19520" s="61"/>
      <c r="AQ19520" s="61"/>
      <c r="AR19520" s="61"/>
      <c r="AS19520" s="61"/>
      <c r="AT19520" s="61"/>
      <c r="AU19520" s="61"/>
      <c r="AV19520" s="61"/>
      <c r="AW19520" s="61"/>
      <c r="AX19520" s="61"/>
      <c r="AY19520" s="61"/>
      <c r="AZ19520" s="61"/>
      <c r="BA19520" s="61"/>
    </row>
    <row r="19521" spans="39:53" x14ac:dyDescent="0.2">
      <c r="AM19521" s="61"/>
      <c r="AN19521" s="61"/>
      <c r="AO19521" s="171"/>
      <c r="AP19521" s="61"/>
      <c r="AQ19521" s="61"/>
      <c r="AR19521" s="61"/>
      <c r="AS19521" s="61"/>
      <c r="AT19521" s="61"/>
      <c r="AU19521" s="61"/>
      <c r="AV19521" s="61"/>
      <c r="AW19521" s="61"/>
      <c r="AX19521" s="61"/>
      <c r="AY19521" s="61"/>
      <c r="AZ19521" s="61"/>
      <c r="BA19521" s="61"/>
    </row>
    <row r="19522" spans="39:53" x14ac:dyDescent="0.2">
      <c r="AM19522" s="61"/>
      <c r="AN19522" s="61"/>
      <c r="AO19522" s="171"/>
      <c r="AP19522" s="61"/>
      <c r="AQ19522" s="61"/>
      <c r="AR19522" s="61"/>
      <c r="AS19522" s="61"/>
      <c r="AT19522" s="61"/>
      <c r="AU19522" s="61"/>
      <c r="AV19522" s="61"/>
      <c r="AW19522" s="61"/>
      <c r="AX19522" s="61"/>
      <c r="AY19522" s="61"/>
      <c r="AZ19522" s="61"/>
      <c r="BA19522" s="61"/>
    </row>
    <row r="19523" spans="39:53" x14ac:dyDescent="0.2">
      <c r="AM19523" s="61"/>
      <c r="AN19523" s="61"/>
      <c r="AO19523" s="171"/>
      <c r="AP19523" s="61"/>
      <c r="AQ19523" s="61"/>
      <c r="AR19523" s="61"/>
      <c r="AS19523" s="61"/>
      <c r="AT19523" s="61"/>
      <c r="AU19523" s="61"/>
      <c r="AV19523" s="61"/>
      <c r="AW19523" s="61"/>
      <c r="AX19523" s="61"/>
      <c r="AY19523" s="61"/>
      <c r="AZ19523" s="61"/>
      <c r="BA19523" s="61"/>
    </row>
    <row r="19524" spans="39:53" x14ac:dyDescent="0.2">
      <c r="AM19524" s="61"/>
      <c r="AN19524" s="61"/>
      <c r="AO19524" s="171"/>
      <c r="AP19524" s="61"/>
      <c r="AQ19524" s="61"/>
      <c r="AR19524" s="61"/>
      <c r="AS19524" s="61"/>
      <c r="AT19524" s="61"/>
      <c r="AU19524" s="61"/>
      <c r="AV19524" s="61"/>
      <c r="AW19524" s="61"/>
      <c r="AX19524" s="61"/>
      <c r="AY19524" s="61"/>
      <c r="AZ19524" s="61"/>
      <c r="BA19524" s="61"/>
    </row>
    <row r="19525" spans="39:53" x14ac:dyDescent="0.2">
      <c r="AM19525" s="61"/>
      <c r="AN19525" s="61"/>
      <c r="AO19525" s="171"/>
      <c r="AP19525" s="61"/>
      <c r="AQ19525" s="61"/>
      <c r="AR19525" s="61"/>
      <c r="AS19525" s="61"/>
      <c r="AT19525" s="61"/>
      <c r="AU19525" s="61"/>
      <c r="AV19525" s="61"/>
      <c r="AW19525" s="61"/>
      <c r="AX19525" s="61"/>
      <c r="AY19525" s="61"/>
      <c r="AZ19525" s="61"/>
      <c r="BA19525" s="61"/>
    </row>
    <row r="19526" spans="39:53" x14ac:dyDescent="0.2">
      <c r="AM19526" s="61"/>
      <c r="AN19526" s="61"/>
      <c r="AO19526" s="171"/>
      <c r="AP19526" s="61"/>
      <c r="AQ19526" s="61"/>
      <c r="AR19526" s="61"/>
      <c r="AS19526" s="61"/>
      <c r="AT19526" s="61"/>
      <c r="AU19526" s="61"/>
      <c r="AV19526" s="61"/>
      <c r="AW19526" s="61"/>
      <c r="AX19526" s="61"/>
      <c r="AY19526" s="61"/>
      <c r="AZ19526" s="61"/>
      <c r="BA19526" s="61"/>
    </row>
    <row r="19527" spans="39:53" x14ac:dyDescent="0.2">
      <c r="AM19527" s="61"/>
      <c r="AN19527" s="61"/>
      <c r="AO19527" s="171"/>
      <c r="AP19527" s="61"/>
      <c r="AQ19527" s="61"/>
      <c r="AR19527" s="61"/>
      <c r="AS19527" s="61"/>
      <c r="AT19527" s="61"/>
      <c r="AU19527" s="61"/>
      <c r="AV19527" s="61"/>
      <c r="AW19527" s="61"/>
      <c r="AX19527" s="61"/>
      <c r="AY19527" s="61"/>
      <c r="AZ19527" s="61"/>
      <c r="BA19527" s="61"/>
    </row>
    <row r="19528" spans="39:53" x14ac:dyDescent="0.2">
      <c r="AM19528" s="61"/>
      <c r="AN19528" s="61"/>
      <c r="AO19528" s="171"/>
      <c r="AP19528" s="61"/>
      <c r="AQ19528" s="61"/>
      <c r="AR19528" s="61"/>
      <c r="AS19528" s="61"/>
      <c r="AT19528" s="61"/>
      <c r="AU19528" s="61"/>
      <c r="AV19528" s="61"/>
      <c r="AW19528" s="61"/>
      <c r="AX19528" s="61"/>
      <c r="AY19528" s="61"/>
      <c r="AZ19528" s="61"/>
      <c r="BA19528" s="61"/>
    </row>
    <row r="19529" spans="39:53" x14ac:dyDescent="0.2">
      <c r="AM19529" s="61"/>
      <c r="AN19529" s="61"/>
      <c r="AO19529" s="171"/>
      <c r="AP19529" s="61"/>
      <c r="AQ19529" s="61"/>
      <c r="AR19529" s="61"/>
      <c r="AS19529" s="61"/>
      <c r="AT19529" s="61"/>
      <c r="AU19529" s="61"/>
      <c r="AV19529" s="61"/>
      <c r="AW19529" s="61"/>
      <c r="AX19529" s="61"/>
      <c r="AY19529" s="61"/>
      <c r="AZ19529" s="61"/>
      <c r="BA19529" s="61"/>
    </row>
    <row r="19530" spans="39:53" x14ac:dyDescent="0.2">
      <c r="AM19530" s="61"/>
      <c r="AN19530" s="61"/>
      <c r="AO19530" s="171"/>
      <c r="AP19530" s="61"/>
      <c r="AQ19530" s="61"/>
      <c r="AR19530" s="61"/>
      <c r="AS19530" s="61"/>
      <c r="AT19530" s="61"/>
      <c r="AU19530" s="61"/>
      <c r="AV19530" s="61"/>
      <c r="AW19530" s="61"/>
      <c r="AX19530" s="61"/>
      <c r="AY19530" s="61"/>
      <c r="AZ19530" s="61"/>
      <c r="BA19530" s="61"/>
    </row>
    <row r="19531" spans="39:53" x14ac:dyDescent="0.2">
      <c r="AM19531" s="61"/>
      <c r="AN19531" s="61"/>
      <c r="AO19531" s="171"/>
      <c r="AP19531" s="61"/>
      <c r="AQ19531" s="61"/>
      <c r="AR19531" s="61"/>
      <c r="AS19531" s="61"/>
      <c r="AT19531" s="61"/>
      <c r="AU19531" s="61"/>
      <c r="AV19531" s="61"/>
      <c r="AW19531" s="61"/>
      <c r="AX19531" s="61"/>
      <c r="AY19531" s="61"/>
      <c r="AZ19531" s="61"/>
      <c r="BA19531" s="61"/>
    </row>
    <row r="19532" spans="39:53" x14ac:dyDescent="0.2">
      <c r="AM19532" s="61"/>
      <c r="AN19532" s="61"/>
      <c r="AO19532" s="171"/>
      <c r="AP19532" s="61"/>
      <c r="AQ19532" s="61"/>
      <c r="AR19532" s="61"/>
      <c r="AS19532" s="61"/>
      <c r="AT19532" s="61"/>
      <c r="AU19532" s="61"/>
      <c r="AV19532" s="61"/>
      <c r="AW19532" s="61"/>
      <c r="AX19532" s="61"/>
      <c r="AY19532" s="61"/>
      <c r="AZ19532" s="61"/>
      <c r="BA19532" s="61"/>
    </row>
    <row r="19533" spans="39:53" x14ac:dyDescent="0.2">
      <c r="AM19533" s="61"/>
      <c r="AN19533" s="61"/>
      <c r="AO19533" s="171"/>
      <c r="AP19533" s="61"/>
      <c r="AQ19533" s="61"/>
      <c r="AR19533" s="61"/>
      <c r="AS19533" s="61"/>
      <c r="AT19533" s="61"/>
      <c r="AU19533" s="61"/>
      <c r="AV19533" s="61"/>
      <c r="AW19533" s="61"/>
      <c r="AX19533" s="61"/>
      <c r="AY19533" s="61"/>
      <c r="AZ19533" s="61"/>
      <c r="BA19533" s="61"/>
    </row>
    <row r="19534" spans="39:53" x14ac:dyDescent="0.2">
      <c r="AM19534" s="61"/>
      <c r="AN19534" s="61"/>
      <c r="AO19534" s="171"/>
      <c r="AP19534" s="61"/>
      <c r="AQ19534" s="61"/>
      <c r="AR19534" s="61"/>
      <c r="AS19534" s="61"/>
      <c r="AT19534" s="61"/>
      <c r="AU19534" s="61"/>
      <c r="AV19534" s="61"/>
      <c r="AW19534" s="61"/>
      <c r="AX19534" s="61"/>
      <c r="AY19534" s="61"/>
      <c r="AZ19534" s="61"/>
      <c r="BA19534" s="61"/>
    </row>
    <row r="19535" spans="39:53" x14ac:dyDescent="0.2">
      <c r="AM19535" s="61"/>
      <c r="AN19535" s="61"/>
      <c r="AO19535" s="171"/>
      <c r="AP19535" s="61"/>
      <c r="AQ19535" s="61"/>
      <c r="AR19535" s="61"/>
      <c r="AS19535" s="61"/>
      <c r="AT19535" s="61"/>
      <c r="AU19535" s="61"/>
      <c r="AV19535" s="61"/>
      <c r="AW19535" s="61"/>
      <c r="AX19535" s="61"/>
      <c r="AY19535" s="61"/>
      <c r="AZ19535" s="61"/>
      <c r="BA19535" s="61"/>
    </row>
    <row r="19536" spans="39:53" x14ac:dyDescent="0.2">
      <c r="AM19536" s="61"/>
      <c r="AN19536" s="61"/>
      <c r="AO19536" s="171"/>
      <c r="AP19536" s="61"/>
      <c r="AQ19536" s="61"/>
      <c r="AR19536" s="61"/>
      <c r="AS19536" s="61"/>
      <c r="AT19536" s="61"/>
      <c r="AU19536" s="61"/>
      <c r="AV19536" s="61"/>
      <c r="AW19536" s="61"/>
      <c r="AX19536" s="61"/>
      <c r="AY19536" s="61"/>
      <c r="AZ19536" s="61"/>
      <c r="BA19536" s="61"/>
    </row>
    <row r="19537" spans="39:53" x14ac:dyDescent="0.2">
      <c r="AM19537" s="61"/>
      <c r="AN19537" s="61"/>
      <c r="AO19537" s="171"/>
      <c r="AP19537" s="61"/>
      <c r="AQ19537" s="61"/>
      <c r="AR19537" s="61"/>
      <c r="AS19537" s="61"/>
      <c r="AT19537" s="61"/>
      <c r="AU19537" s="61"/>
      <c r="AV19537" s="61"/>
      <c r="AW19537" s="61"/>
      <c r="AX19537" s="61"/>
      <c r="AY19537" s="61"/>
      <c r="AZ19537" s="61"/>
      <c r="BA19537" s="61"/>
    </row>
    <row r="19538" spans="39:53" x14ac:dyDescent="0.2">
      <c r="AM19538" s="61"/>
      <c r="AN19538" s="61"/>
      <c r="AO19538" s="171"/>
      <c r="AP19538" s="61"/>
      <c r="AQ19538" s="61"/>
      <c r="AR19538" s="61"/>
      <c r="AS19538" s="61"/>
      <c r="AT19538" s="61"/>
      <c r="AU19538" s="61"/>
      <c r="AV19538" s="61"/>
      <c r="AW19538" s="61"/>
      <c r="AX19538" s="61"/>
      <c r="AY19538" s="61"/>
      <c r="AZ19538" s="61"/>
      <c r="BA19538" s="61"/>
    </row>
    <row r="19539" spans="39:53" x14ac:dyDescent="0.2">
      <c r="AM19539" s="61"/>
      <c r="AN19539" s="61"/>
      <c r="AO19539" s="171"/>
      <c r="AP19539" s="61"/>
      <c r="AQ19539" s="61"/>
      <c r="AR19539" s="61"/>
      <c r="AS19539" s="61"/>
      <c r="AT19539" s="61"/>
      <c r="AU19539" s="61"/>
      <c r="AV19539" s="61"/>
      <c r="AW19539" s="61"/>
      <c r="AX19539" s="61"/>
      <c r="AY19539" s="61"/>
      <c r="AZ19539" s="61"/>
      <c r="BA19539" s="61"/>
    </row>
    <row r="19540" spans="39:53" x14ac:dyDescent="0.2">
      <c r="AM19540" s="61"/>
      <c r="AN19540" s="61"/>
      <c r="AO19540" s="171"/>
      <c r="AP19540" s="61"/>
      <c r="AQ19540" s="61"/>
      <c r="AR19540" s="61"/>
      <c r="AS19540" s="61"/>
      <c r="AT19540" s="61"/>
      <c r="AU19540" s="61"/>
      <c r="AV19540" s="61"/>
      <c r="AW19540" s="61"/>
      <c r="AX19540" s="61"/>
      <c r="AY19540" s="61"/>
      <c r="AZ19540" s="61"/>
      <c r="BA19540" s="61"/>
    </row>
    <row r="19541" spans="39:53" x14ac:dyDescent="0.2">
      <c r="AM19541" s="61"/>
      <c r="AN19541" s="61"/>
      <c r="AO19541" s="171"/>
      <c r="AP19541" s="61"/>
      <c r="AQ19541" s="61"/>
      <c r="AR19541" s="61"/>
      <c r="AS19541" s="61"/>
      <c r="AT19541" s="61"/>
      <c r="AU19541" s="61"/>
      <c r="AV19541" s="61"/>
      <c r="AW19541" s="61"/>
      <c r="AX19541" s="61"/>
      <c r="AY19541" s="61"/>
      <c r="AZ19541" s="61"/>
      <c r="BA19541" s="61"/>
    </row>
    <row r="19542" spans="39:53" x14ac:dyDescent="0.2">
      <c r="AM19542" s="61"/>
      <c r="AN19542" s="61"/>
      <c r="AO19542" s="171"/>
      <c r="AP19542" s="61"/>
      <c r="AQ19542" s="61"/>
      <c r="AR19542" s="61"/>
      <c r="AS19542" s="61"/>
      <c r="AT19542" s="61"/>
      <c r="AU19542" s="61"/>
      <c r="AV19542" s="61"/>
      <c r="AW19542" s="61"/>
      <c r="AX19542" s="61"/>
      <c r="AY19542" s="61"/>
      <c r="AZ19542" s="61"/>
      <c r="BA19542" s="61"/>
    </row>
    <row r="19543" spans="39:53" x14ac:dyDescent="0.2">
      <c r="AM19543" s="61"/>
      <c r="AN19543" s="61"/>
      <c r="AO19543" s="171"/>
      <c r="AP19543" s="61"/>
      <c r="AQ19543" s="61"/>
      <c r="AR19543" s="61"/>
      <c r="AS19543" s="61"/>
      <c r="AT19543" s="61"/>
      <c r="AU19543" s="61"/>
      <c r="AV19543" s="61"/>
      <c r="AW19543" s="61"/>
      <c r="AX19543" s="61"/>
      <c r="AY19543" s="61"/>
      <c r="AZ19543" s="61"/>
      <c r="BA19543" s="61"/>
    </row>
    <row r="19544" spans="39:53" x14ac:dyDescent="0.2">
      <c r="AM19544" s="61"/>
      <c r="AN19544" s="61"/>
      <c r="AO19544" s="171"/>
      <c r="AP19544" s="61"/>
      <c r="AQ19544" s="61"/>
      <c r="AR19544" s="61"/>
      <c r="AS19544" s="61"/>
      <c r="AT19544" s="61"/>
      <c r="AU19544" s="61"/>
      <c r="AV19544" s="61"/>
      <c r="AW19544" s="61"/>
      <c r="AX19544" s="61"/>
      <c r="AY19544" s="61"/>
      <c r="AZ19544" s="61"/>
      <c r="BA19544" s="61"/>
    </row>
    <row r="19545" spans="39:53" x14ac:dyDescent="0.2">
      <c r="AM19545" s="61"/>
      <c r="AN19545" s="61"/>
      <c r="AO19545" s="171"/>
      <c r="AP19545" s="61"/>
      <c r="AQ19545" s="61"/>
      <c r="AR19545" s="61"/>
      <c r="AS19545" s="61"/>
      <c r="AT19545" s="61"/>
      <c r="AU19545" s="61"/>
      <c r="AV19545" s="61"/>
      <c r="AW19545" s="61"/>
      <c r="AX19545" s="61"/>
      <c r="AY19545" s="61"/>
      <c r="AZ19545" s="61"/>
      <c r="BA19545" s="61"/>
    </row>
    <row r="19546" spans="39:53" x14ac:dyDescent="0.2">
      <c r="AM19546" s="61"/>
      <c r="AN19546" s="61"/>
      <c r="AO19546" s="171"/>
      <c r="AP19546" s="61"/>
      <c r="AQ19546" s="61"/>
      <c r="AR19546" s="61"/>
      <c r="AS19546" s="61"/>
      <c r="AT19546" s="61"/>
      <c r="AU19546" s="61"/>
      <c r="AV19546" s="61"/>
      <c r="AW19546" s="61"/>
      <c r="AX19546" s="61"/>
      <c r="AY19546" s="61"/>
      <c r="AZ19546" s="61"/>
      <c r="BA19546" s="61"/>
    </row>
    <row r="19547" spans="39:53" x14ac:dyDescent="0.2">
      <c r="AM19547" s="61"/>
      <c r="AN19547" s="61"/>
      <c r="AO19547" s="171"/>
      <c r="AP19547" s="61"/>
      <c r="AQ19547" s="61"/>
      <c r="AR19547" s="61"/>
      <c r="AS19547" s="61"/>
      <c r="AT19547" s="61"/>
      <c r="AU19547" s="61"/>
      <c r="AV19547" s="61"/>
      <c r="AW19547" s="61"/>
      <c r="AX19547" s="61"/>
      <c r="AY19547" s="61"/>
      <c r="AZ19547" s="61"/>
      <c r="BA19547" s="61"/>
    </row>
    <row r="19548" spans="39:53" x14ac:dyDescent="0.2">
      <c r="AM19548" s="61"/>
      <c r="AN19548" s="61"/>
      <c r="AO19548" s="171"/>
      <c r="AP19548" s="61"/>
      <c r="AQ19548" s="61"/>
      <c r="AR19548" s="61"/>
      <c r="AS19548" s="61"/>
      <c r="AT19548" s="61"/>
      <c r="AU19548" s="61"/>
      <c r="AV19548" s="61"/>
      <c r="AW19548" s="61"/>
      <c r="AX19548" s="61"/>
      <c r="AY19548" s="61"/>
      <c r="AZ19548" s="61"/>
      <c r="BA19548" s="61"/>
    </row>
    <row r="19549" spans="39:53" x14ac:dyDescent="0.2">
      <c r="AM19549" s="61"/>
      <c r="AN19549" s="61"/>
      <c r="AO19549" s="171"/>
      <c r="AP19549" s="61"/>
      <c r="AQ19549" s="61"/>
      <c r="AR19549" s="61"/>
      <c r="AS19549" s="61"/>
      <c r="AT19549" s="61"/>
      <c r="AU19549" s="61"/>
      <c r="AV19549" s="61"/>
      <c r="AW19549" s="61"/>
      <c r="AX19549" s="61"/>
      <c r="AY19549" s="61"/>
      <c r="AZ19549" s="61"/>
      <c r="BA19549" s="61"/>
    </row>
    <row r="19550" spans="39:53" x14ac:dyDescent="0.2">
      <c r="AM19550" s="61"/>
      <c r="AN19550" s="61"/>
      <c r="AO19550" s="171"/>
      <c r="AP19550" s="61"/>
      <c r="AQ19550" s="61"/>
      <c r="AR19550" s="61"/>
      <c r="AS19550" s="61"/>
      <c r="AT19550" s="61"/>
      <c r="AU19550" s="61"/>
      <c r="AV19550" s="61"/>
      <c r="AW19550" s="61"/>
      <c r="AX19550" s="61"/>
      <c r="AY19550" s="61"/>
      <c r="AZ19550" s="61"/>
      <c r="BA19550" s="61"/>
    </row>
    <row r="19551" spans="39:53" x14ac:dyDescent="0.2">
      <c r="AM19551" s="61"/>
      <c r="AN19551" s="61"/>
      <c r="AO19551" s="171"/>
      <c r="AP19551" s="61"/>
      <c r="AQ19551" s="61"/>
      <c r="AR19551" s="61"/>
      <c r="AS19551" s="61"/>
      <c r="AT19551" s="61"/>
      <c r="AU19551" s="61"/>
      <c r="AV19551" s="61"/>
      <c r="AW19551" s="61"/>
      <c r="AX19551" s="61"/>
      <c r="AY19551" s="61"/>
      <c r="AZ19551" s="61"/>
      <c r="BA19551" s="61"/>
    </row>
    <row r="19552" spans="39:53" x14ac:dyDescent="0.2">
      <c r="AM19552" s="61"/>
      <c r="AN19552" s="61"/>
      <c r="AO19552" s="171"/>
      <c r="AP19552" s="61"/>
      <c r="AQ19552" s="61"/>
      <c r="AR19552" s="61"/>
      <c r="AS19552" s="61"/>
      <c r="AT19552" s="61"/>
      <c r="AU19552" s="61"/>
      <c r="AV19552" s="61"/>
      <c r="AW19552" s="61"/>
      <c r="AX19552" s="61"/>
      <c r="AY19552" s="61"/>
      <c r="AZ19552" s="61"/>
      <c r="BA19552" s="61"/>
    </row>
    <row r="19553" spans="39:53" x14ac:dyDescent="0.2">
      <c r="AM19553" s="61"/>
      <c r="AN19553" s="61"/>
      <c r="AO19553" s="171"/>
      <c r="AP19553" s="61"/>
      <c r="AQ19553" s="61"/>
      <c r="AR19553" s="61"/>
      <c r="AS19553" s="61"/>
      <c r="AT19553" s="61"/>
      <c r="AU19553" s="61"/>
      <c r="AV19553" s="61"/>
      <c r="AW19553" s="61"/>
      <c r="AX19553" s="61"/>
      <c r="AY19553" s="61"/>
      <c r="AZ19553" s="61"/>
      <c r="BA19553" s="61"/>
    </row>
    <row r="19554" spans="39:53" x14ac:dyDescent="0.2">
      <c r="AM19554" s="61"/>
      <c r="AN19554" s="61"/>
      <c r="AO19554" s="171"/>
      <c r="AP19554" s="61"/>
      <c r="AQ19554" s="61"/>
      <c r="AR19554" s="61"/>
      <c r="AS19554" s="61"/>
      <c r="AT19554" s="61"/>
      <c r="AU19554" s="61"/>
      <c r="AV19554" s="61"/>
      <c r="AW19554" s="61"/>
      <c r="AX19554" s="61"/>
      <c r="AY19554" s="61"/>
      <c r="AZ19554" s="61"/>
      <c r="BA19554" s="61"/>
    </row>
    <row r="19555" spans="39:53" x14ac:dyDescent="0.2">
      <c r="AM19555" s="61"/>
      <c r="AN19555" s="61"/>
      <c r="AO19555" s="171"/>
      <c r="AP19555" s="61"/>
      <c r="AQ19555" s="61"/>
      <c r="AR19555" s="61"/>
      <c r="AS19555" s="61"/>
      <c r="AT19555" s="61"/>
      <c r="AU19555" s="61"/>
      <c r="AV19555" s="61"/>
      <c r="AW19555" s="61"/>
      <c r="AX19555" s="61"/>
      <c r="AY19555" s="61"/>
      <c r="AZ19555" s="61"/>
      <c r="BA19555" s="61"/>
    </row>
    <row r="19556" spans="39:53" x14ac:dyDescent="0.2">
      <c r="AM19556" s="61"/>
      <c r="AN19556" s="61"/>
      <c r="AO19556" s="171"/>
      <c r="AP19556" s="61"/>
      <c r="AQ19556" s="61"/>
      <c r="AR19556" s="61"/>
      <c r="AS19556" s="61"/>
      <c r="AT19556" s="61"/>
      <c r="AU19556" s="61"/>
      <c r="AV19556" s="61"/>
      <c r="AW19556" s="61"/>
      <c r="AX19556" s="61"/>
      <c r="AY19556" s="61"/>
      <c r="AZ19556" s="61"/>
      <c r="BA19556" s="61"/>
    </row>
    <row r="19557" spans="39:53" x14ac:dyDescent="0.2">
      <c r="AM19557" s="61"/>
      <c r="AN19557" s="61"/>
      <c r="AO19557" s="171"/>
      <c r="AP19557" s="61"/>
      <c r="AQ19557" s="61"/>
      <c r="AR19557" s="61"/>
      <c r="AS19557" s="61"/>
      <c r="AT19557" s="61"/>
      <c r="AU19557" s="61"/>
      <c r="AV19557" s="61"/>
      <c r="AW19557" s="61"/>
      <c r="AX19557" s="61"/>
      <c r="AY19557" s="61"/>
      <c r="AZ19557" s="61"/>
      <c r="BA19557" s="61"/>
    </row>
    <row r="19558" spans="39:53" x14ac:dyDescent="0.2">
      <c r="AM19558" s="61"/>
      <c r="AN19558" s="61"/>
      <c r="AO19558" s="171"/>
      <c r="AP19558" s="61"/>
      <c r="AQ19558" s="61"/>
      <c r="AR19558" s="61"/>
      <c r="AS19558" s="61"/>
      <c r="AT19558" s="61"/>
      <c r="AU19558" s="61"/>
      <c r="AV19558" s="61"/>
      <c r="AW19558" s="61"/>
      <c r="AX19558" s="61"/>
      <c r="AY19558" s="61"/>
      <c r="AZ19558" s="61"/>
      <c r="BA19558" s="61"/>
    </row>
    <row r="19559" spans="39:53" x14ac:dyDescent="0.2">
      <c r="AM19559" s="61"/>
      <c r="AN19559" s="61"/>
      <c r="AO19559" s="171"/>
      <c r="AP19559" s="61"/>
      <c r="AQ19559" s="61"/>
      <c r="AR19559" s="61"/>
      <c r="AS19559" s="61"/>
      <c r="AT19559" s="61"/>
      <c r="AU19559" s="61"/>
      <c r="AV19559" s="61"/>
      <c r="AW19559" s="61"/>
      <c r="AX19559" s="61"/>
      <c r="AY19559" s="61"/>
      <c r="AZ19559" s="61"/>
      <c r="BA19559" s="61"/>
    </row>
    <row r="19560" spans="39:53" x14ac:dyDescent="0.2">
      <c r="AM19560" s="61"/>
      <c r="AN19560" s="61"/>
      <c r="AO19560" s="171"/>
      <c r="AP19560" s="61"/>
      <c r="AQ19560" s="61"/>
      <c r="AR19560" s="61"/>
      <c r="AS19560" s="61"/>
      <c r="AT19560" s="61"/>
      <c r="AU19560" s="61"/>
      <c r="AV19560" s="61"/>
      <c r="AW19560" s="61"/>
      <c r="AX19560" s="61"/>
      <c r="AY19560" s="61"/>
      <c r="AZ19560" s="61"/>
      <c r="BA19560" s="61"/>
    </row>
    <row r="19561" spans="39:53" x14ac:dyDescent="0.2">
      <c r="AM19561" s="61"/>
      <c r="AN19561" s="61"/>
      <c r="AO19561" s="171"/>
      <c r="AP19561" s="61"/>
      <c r="AQ19561" s="61"/>
      <c r="AR19561" s="61"/>
      <c r="AS19561" s="61"/>
      <c r="AT19561" s="61"/>
      <c r="AU19561" s="61"/>
      <c r="AV19561" s="61"/>
      <c r="AW19561" s="61"/>
      <c r="AX19561" s="61"/>
      <c r="AY19561" s="61"/>
      <c r="AZ19561" s="61"/>
      <c r="BA19561" s="61"/>
    </row>
    <row r="19562" spans="39:53" x14ac:dyDescent="0.2">
      <c r="AM19562" s="61"/>
      <c r="AN19562" s="61"/>
      <c r="AO19562" s="171"/>
      <c r="AP19562" s="61"/>
      <c r="AQ19562" s="61"/>
      <c r="AR19562" s="61"/>
      <c r="AS19562" s="61"/>
      <c r="AT19562" s="61"/>
      <c r="AU19562" s="61"/>
      <c r="AV19562" s="61"/>
      <c r="AW19562" s="61"/>
      <c r="AX19562" s="61"/>
      <c r="AY19562" s="61"/>
      <c r="AZ19562" s="61"/>
      <c r="BA19562" s="61"/>
    </row>
    <row r="19563" spans="39:53" x14ac:dyDescent="0.2">
      <c r="AM19563" s="61"/>
      <c r="AN19563" s="61"/>
      <c r="AO19563" s="171"/>
      <c r="AP19563" s="61"/>
      <c r="AQ19563" s="61"/>
      <c r="AR19563" s="61"/>
      <c r="AS19563" s="61"/>
      <c r="AT19563" s="61"/>
      <c r="AU19563" s="61"/>
      <c r="AV19563" s="61"/>
      <c r="AW19563" s="61"/>
      <c r="AX19563" s="61"/>
      <c r="AY19563" s="61"/>
      <c r="AZ19563" s="61"/>
      <c r="BA19563" s="61"/>
    </row>
    <row r="19564" spans="39:53" x14ac:dyDescent="0.2">
      <c r="AM19564" s="61"/>
      <c r="AN19564" s="61"/>
      <c r="AO19564" s="171"/>
      <c r="AP19564" s="61"/>
      <c r="AQ19564" s="61"/>
      <c r="AR19564" s="61"/>
      <c r="AS19564" s="61"/>
      <c r="AT19564" s="61"/>
      <c r="AU19564" s="61"/>
      <c r="AV19564" s="61"/>
      <c r="AW19564" s="61"/>
      <c r="AX19564" s="61"/>
      <c r="AY19564" s="61"/>
      <c r="AZ19564" s="61"/>
      <c r="BA19564" s="61"/>
    </row>
    <row r="19565" spans="39:53" x14ac:dyDescent="0.2">
      <c r="AM19565" s="61"/>
      <c r="AN19565" s="61"/>
      <c r="AO19565" s="171"/>
      <c r="AP19565" s="61"/>
      <c r="AQ19565" s="61"/>
      <c r="AR19565" s="61"/>
      <c r="AS19565" s="61"/>
      <c r="AT19565" s="61"/>
      <c r="AU19565" s="61"/>
      <c r="AV19565" s="61"/>
      <c r="AW19565" s="61"/>
      <c r="AX19565" s="61"/>
      <c r="AY19565" s="61"/>
      <c r="AZ19565" s="61"/>
      <c r="BA19565" s="61"/>
    </row>
    <row r="19566" spans="39:53" x14ac:dyDescent="0.2">
      <c r="AM19566" s="61"/>
      <c r="AN19566" s="61"/>
      <c r="AO19566" s="171"/>
      <c r="AP19566" s="61"/>
      <c r="AQ19566" s="61"/>
      <c r="AR19566" s="61"/>
      <c r="AS19566" s="61"/>
      <c r="AT19566" s="61"/>
      <c r="AU19566" s="61"/>
      <c r="AV19566" s="61"/>
      <c r="AW19566" s="61"/>
      <c r="AX19566" s="61"/>
      <c r="AY19566" s="61"/>
      <c r="AZ19566" s="61"/>
      <c r="BA19566" s="61"/>
    </row>
    <row r="19567" spans="39:53" x14ac:dyDescent="0.2">
      <c r="AM19567" s="61"/>
      <c r="AN19567" s="61"/>
      <c r="AO19567" s="171"/>
      <c r="AP19567" s="61"/>
      <c r="AQ19567" s="61"/>
      <c r="AR19567" s="61"/>
      <c r="AS19567" s="61"/>
      <c r="AT19567" s="61"/>
      <c r="AU19567" s="61"/>
      <c r="AV19567" s="61"/>
      <c r="AW19567" s="61"/>
      <c r="AX19567" s="61"/>
      <c r="AY19567" s="61"/>
      <c r="AZ19567" s="61"/>
      <c r="BA19567" s="61"/>
    </row>
    <row r="19568" spans="39:53" x14ac:dyDescent="0.2">
      <c r="AM19568" s="61"/>
      <c r="AN19568" s="61"/>
      <c r="AO19568" s="171"/>
      <c r="AP19568" s="61"/>
      <c r="AQ19568" s="61"/>
      <c r="AR19568" s="61"/>
      <c r="AS19568" s="61"/>
      <c r="AT19568" s="61"/>
      <c r="AU19568" s="61"/>
      <c r="AV19568" s="61"/>
      <c r="AW19568" s="61"/>
      <c r="AX19568" s="61"/>
      <c r="AY19568" s="61"/>
      <c r="AZ19568" s="61"/>
      <c r="BA19568" s="61"/>
    </row>
    <row r="19569" spans="39:53" x14ac:dyDescent="0.2">
      <c r="AM19569" s="61"/>
      <c r="AN19569" s="61"/>
      <c r="AO19569" s="171"/>
      <c r="AP19569" s="61"/>
      <c r="AQ19569" s="61"/>
      <c r="AR19569" s="61"/>
      <c r="AS19569" s="61"/>
      <c r="AT19569" s="61"/>
      <c r="AU19569" s="61"/>
      <c r="AV19569" s="61"/>
      <c r="AW19569" s="61"/>
      <c r="AX19569" s="61"/>
      <c r="AY19569" s="61"/>
      <c r="AZ19569" s="61"/>
      <c r="BA19569" s="61"/>
    </row>
    <row r="19570" spans="39:53" x14ac:dyDescent="0.2">
      <c r="AM19570" s="61"/>
      <c r="AN19570" s="61"/>
      <c r="AO19570" s="171"/>
      <c r="AP19570" s="61"/>
      <c r="AQ19570" s="61"/>
      <c r="AR19570" s="61"/>
      <c r="AS19570" s="61"/>
      <c r="AT19570" s="61"/>
      <c r="AU19570" s="61"/>
      <c r="AV19570" s="61"/>
      <c r="AW19570" s="61"/>
      <c r="AX19570" s="61"/>
      <c r="AY19570" s="61"/>
      <c r="AZ19570" s="61"/>
      <c r="BA19570" s="61"/>
    </row>
    <row r="19571" spans="39:53" x14ac:dyDescent="0.2">
      <c r="AM19571" s="61"/>
      <c r="AN19571" s="61"/>
      <c r="AO19571" s="171"/>
      <c r="AP19571" s="61"/>
      <c r="AQ19571" s="61"/>
      <c r="AR19571" s="61"/>
      <c r="AS19571" s="61"/>
      <c r="AT19571" s="61"/>
      <c r="AU19571" s="61"/>
      <c r="AV19571" s="61"/>
      <c r="AW19571" s="61"/>
      <c r="AX19571" s="61"/>
      <c r="AY19571" s="61"/>
      <c r="AZ19571" s="61"/>
      <c r="BA19571" s="61"/>
    </row>
    <row r="19572" spans="39:53" x14ac:dyDescent="0.2">
      <c r="AM19572" s="61"/>
      <c r="AN19572" s="61"/>
      <c r="AO19572" s="171"/>
      <c r="AP19572" s="61"/>
      <c r="AQ19572" s="61"/>
      <c r="AR19572" s="61"/>
      <c r="AS19572" s="61"/>
      <c r="AT19572" s="61"/>
      <c r="AU19572" s="61"/>
      <c r="AV19572" s="61"/>
      <c r="AW19572" s="61"/>
      <c r="AX19572" s="61"/>
      <c r="AY19572" s="61"/>
      <c r="AZ19572" s="61"/>
      <c r="BA19572" s="61"/>
    </row>
    <row r="19573" spans="39:53" x14ac:dyDescent="0.2">
      <c r="AM19573" s="61"/>
      <c r="AN19573" s="61"/>
      <c r="AO19573" s="171"/>
      <c r="AP19573" s="61"/>
      <c r="AQ19573" s="61"/>
      <c r="AR19573" s="61"/>
      <c r="AS19573" s="61"/>
      <c r="AT19573" s="61"/>
      <c r="AU19573" s="61"/>
      <c r="AV19573" s="61"/>
      <c r="AW19573" s="61"/>
      <c r="AX19573" s="61"/>
      <c r="AY19573" s="61"/>
      <c r="AZ19573" s="61"/>
      <c r="BA19573" s="61"/>
    </row>
    <row r="19574" spans="39:53" x14ac:dyDescent="0.2">
      <c r="AM19574" s="61"/>
      <c r="AN19574" s="61"/>
      <c r="AO19574" s="171"/>
      <c r="AP19574" s="61"/>
      <c r="AQ19574" s="61"/>
      <c r="AR19574" s="61"/>
      <c r="AS19574" s="61"/>
      <c r="AT19574" s="61"/>
      <c r="AU19574" s="61"/>
      <c r="AV19574" s="61"/>
      <c r="AW19574" s="61"/>
      <c r="AX19574" s="61"/>
      <c r="AY19574" s="61"/>
      <c r="AZ19574" s="61"/>
      <c r="BA19574" s="61"/>
    </row>
    <row r="19575" spans="39:53" x14ac:dyDescent="0.2">
      <c r="AM19575" s="61"/>
      <c r="AN19575" s="61"/>
      <c r="AO19575" s="171"/>
      <c r="AP19575" s="61"/>
      <c r="AQ19575" s="61"/>
      <c r="AR19575" s="61"/>
      <c r="AS19575" s="61"/>
      <c r="AT19575" s="61"/>
      <c r="AU19575" s="61"/>
      <c r="AV19575" s="61"/>
      <c r="AW19575" s="61"/>
      <c r="AX19575" s="61"/>
      <c r="AY19575" s="61"/>
      <c r="AZ19575" s="61"/>
      <c r="BA19575" s="61"/>
    </row>
    <row r="19576" spans="39:53" x14ac:dyDescent="0.2">
      <c r="AM19576" s="61"/>
      <c r="AN19576" s="61"/>
      <c r="AO19576" s="171"/>
      <c r="AP19576" s="61"/>
      <c r="AQ19576" s="61"/>
      <c r="AR19576" s="61"/>
      <c r="AS19576" s="61"/>
      <c r="AT19576" s="61"/>
      <c r="AU19576" s="61"/>
      <c r="AV19576" s="61"/>
      <c r="AW19576" s="61"/>
      <c r="AX19576" s="61"/>
      <c r="AY19576" s="61"/>
      <c r="AZ19576" s="61"/>
      <c r="BA19576" s="61"/>
    </row>
    <row r="19577" spans="39:53" x14ac:dyDescent="0.2">
      <c r="AM19577" s="61"/>
      <c r="AN19577" s="61"/>
      <c r="AO19577" s="171"/>
      <c r="AP19577" s="61"/>
      <c r="AQ19577" s="61"/>
      <c r="AR19577" s="61"/>
      <c r="AS19577" s="61"/>
      <c r="AT19577" s="61"/>
      <c r="AU19577" s="61"/>
      <c r="AV19577" s="61"/>
      <c r="AW19577" s="61"/>
      <c r="AX19577" s="61"/>
      <c r="AY19577" s="61"/>
      <c r="AZ19577" s="61"/>
      <c r="BA19577" s="61"/>
    </row>
    <row r="19578" spans="39:53" x14ac:dyDescent="0.2">
      <c r="AM19578" s="61"/>
      <c r="AN19578" s="61"/>
      <c r="AO19578" s="171"/>
      <c r="AP19578" s="61"/>
      <c r="AQ19578" s="61"/>
      <c r="AR19578" s="61"/>
      <c r="AS19578" s="61"/>
      <c r="AT19578" s="61"/>
      <c r="AU19578" s="61"/>
      <c r="AV19578" s="61"/>
      <c r="AW19578" s="61"/>
      <c r="AX19578" s="61"/>
      <c r="AY19578" s="61"/>
      <c r="AZ19578" s="61"/>
      <c r="BA19578" s="61"/>
    </row>
    <row r="19579" spans="39:53" x14ac:dyDescent="0.2">
      <c r="AM19579" s="61"/>
      <c r="AN19579" s="61"/>
      <c r="AO19579" s="171"/>
      <c r="AP19579" s="61"/>
      <c r="AQ19579" s="61"/>
      <c r="AR19579" s="61"/>
      <c r="AS19579" s="61"/>
      <c r="AT19579" s="61"/>
      <c r="AU19579" s="61"/>
      <c r="AV19579" s="61"/>
      <c r="AW19579" s="61"/>
      <c r="AX19579" s="61"/>
      <c r="AY19579" s="61"/>
      <c r="AZ19579" s="61"/>
      <c r="BA19579" s="61"/>
    </row>
    <row r="19580" spans="39:53" x14ac:dyDescent="0.2">
      <c r="AM19580" s="61"/>
      <c r="AN19580" s="61"/>
      <c r="AO19580" s="171"/>
      <c r="AP19580" s="61"/>
      <c r="AQ19580" s="61"/>
      <c r="AR19580" s="61"/>
      <c r="AS19580" s="61"/>
      <c r="AT19580" s="61"/>
      <c r="AU19580" s="61"/>
      <c r="AV19580" s="61"/>
      <c r="AW19580" s="61"/>
      <c r="AX19580" s="61"/>
      <c r="AY19580" s="61"/>
      <c r="AZ19580" s="61"/>
      <c r="BA19580" s="61"/>
    </row>
    <row r="19581" spans="39:53" x14ac:dyDescent="0.2">
      <c r="AM19581" s="61"/>
      <c r="AN19581" s="61"/>
      <c r="AO19581" s="171"/>
      <c r="AP19581" s="61"/>
      <c r="AQ19581" s="61"/>
      <c r="AR19581" s="61"/>
      <c r="AS19581" s="61"/>
      <c r="AT19581" s="61"/>
      <c r="AU19581" s="61"/>
      <c r="AV19581" s="61"/>
      <c r="AW19581" s="61"/>
      <c r="AX19581" s="61"/>
      <c r="AY19581" s="61"/>
      <c r="AZ19581" s="61"/>
      <c r="BA19581" s="61"/>
    </row>
    <row r="19582" spans="39:53" x14ac:dyDescent="0.2">
      <c r="AM19582" s="61"/>
      <c r="AN19582" s="61"/>
      <c r="AO19582" s="171"/>
      <c r="AP19582" s="61"/>
      <c r="AQ19582" s="61"/>
      <c r="AR19582" s="61"/>
      <c r="AS19582" s="61"/>
      <c r="AT19582" s="61"/>
      <c r="AU19582" s="61"/>
      <c r="AV19582" s="61"/>
      <c r="AW19582" s="61"/>
      <c r="AX19582" s="61"/>
      <c r="AY19582" s="61"/>
      <c r="AZ19582" s="61"/>
      <c r="BA19582" s="61"/>
    </row>
    <row r="19583" spans="39:53" x14ac:dyDescent="0.2">
      <c r="AM19583" s="61"/>
      <c r="AN19583" s="61"/>
      <c r="AO19583" s="171"/>
      <c r="AP19583" s="61"/>
      <c r="AQ19583" s="61"/>
      <c r="AR19583" s="61"/>
      <c r="AS19583" s="61"/>
      <c r="AT19583" s="61"/>
      <c r="AU19583" s="61"/>
      <c r="AV19583" s="61"/>
      <c r="AW19583" s="61"/>
      <c r="AX19583" s="61"/>
      <c r="AY19583" s="61"/>
      <c r="AZ19583" s="61"/>
      <c r="BA19583" s="61"/>
    </row>
    <row r="19584" spans="39:53" x14ac:dyDescent="0.2">
      <c r="AM19584" s="61"/>
      <c r="AN19584" s="61"/>
      <c r="AO19584" s="171"/>
      <c r="AP19584" s="61"/>
      <c r="AQ19584" s="61"/>
      <c r="AR19584" s="61"/>
      <c r="AS19584" s="61"/>
      <c r="AT19584" s="61"/>
      <c r="AU19584" s="61"/>
      <c r="AV19584" s="61"/>
      <c r="AW19584" s="61"/>
      <c r="AX19584" s="61"/>
      <c r="AY19584" s="61"/>
      <c r="AZ19584" s="61"/>
      <c r="BA19584" s="61"/>
    </row>
    <row r="19585" spans="39:53" x14ac:dyDescent="0.2">
      <c r="AM19585" s="61"/>
      <c r="AN19585" s="61"/>
      <c r="AO19585" s="171"/>
      <c r="AP19585" s="61"/>
      <c r="AQ19585" s="61"/>
      <c r="AR19585" s="61"/>
      <c r="AS19585" s="61"/>
      <c r="AT19585" s="61"/>
      <c r="AU19585" s="61"/>
      <c r="AV19585" s="61"/>
      <c r="AW19585" s="61"/>
      <c r="AX19585" s="61"/>
      <c r="AY19585" s="61"/>
      <c r="AZ19585" s="61"/>
      <c r="BA19585" s="61"/>
    </row>
    <row r="19586" spans="39:53" x14ac:dyDescent="0.2">
      <c r="AM19586" s="61"/>
      <c r="AN19586" s="61"/>
      <c r="AO19586" s="171"/>
      <c r="AP19586" s="61"/>
      <c r="AQ19586" s="61"/>
      <c r="AR19586" s="61"/>
      <c r="AS19586" s="61"/>
      <c r="AT19586" s="61"/>
      <c r="AU19586" s="61"/>
      <c r="AV19586" s="61"/>
      <c r="AW19586" s="61"/>
      <c r="AX19586" s="61"/>
      <c r="AY19586" s="61"/>
      <c r="AZ19586" s="61"/>
      <c r="BA19586" s="61"/>
    </row>
    <row r="19587" spans="39:53" x14ac:dyDescent="0.2">
      <c r="AM19587" s="61"/>
      <c r="AN19587" s="61"/>
      <c r="AO19587" s="171"/>
      <c r="AP19587" s="61"/>
      <c r="AQ19587" s="61"/>
      <c r="AR19587" s="61"/>
      <c r="AS19587" s="61"/>
      <c r="AT19587" s="61"/>
      <c r="AU19587" s="61"/>
      <c r="AV19587" s="61"/>
      <c r="AW19587" s="61"/>
      <c r="AX19587" s="61"/>
      <c r="AY19587" s="61"/>
      <c r="AZ19587" s="61"/>
      <c r="BA19587" s="61"/>
    </row>
    <row r="19588" spans="39:53" x14ac:dyDescent="0.2">
      <c r="AM19588" s="61"/>
      <c r="AN19588" s="61"/>
      <c r="AO19588" s="171"/>
      <c r="AP19588" s="61"/>
      <c r="AQ19588" s="61"/>
      <c r="AR19588" s="61"/>
      <c r="AS19588" s="61"/>
      <c r="AT19588" s="61"/>
      <c r="AU19588" s="61"/>
      <c r="AV19588" s="61"/>
      <c r="AW19588" s="61"/>
      <c r="AX19588" s="61"/>
      <c r="AY19588" s="61"/>
      <c r="AZ19588" s="61"/>
      <c r="BA19588" s="61"/>
    </row>
    <row r="19589" spans="39:53" x14ac:dyDescent="0.2">
      <c r="AM19589" s="61"/>
      <c r="AN19589" s="61"/>
      <c r="AO19589" s="171"/>
      <c r="AP19589" s="61"/>
      <c r="AQ19589" s="61"/>
      <c r="AR19589" s="61"/>
      <c r="AS19589" s="61"/>
      <c r="AT19589" s="61"/>
      <c r="AU19589" s="61"/>
      <c r="AV19589" s="61"/>
      <c r="AW19589" s="61"/>
      <c r="AX19589" s="61"/>
      <c r="AY19589" s="61"/>
      <c r="AZ19589" s="61"/>
      <c r="BA19589" s="61"/>
    </row>
    <row r="19590" spans="39:53" x14ac:dyDescent="0.2">
      <c r="AM19590" s="61"/>
      <c r="AN19590" s="61"/>
      <c r="AO19590" s="171"/>
      <c r="AP19590" s="61"/>
      <c r="AQ19590" s="61"/>
      <c r="AR19590" s="61"/>
      <c r="AS19590" s="61"/>
      <c r="AT19590" s="61"/>
      <c r="AU19590" s="61"/>
      <c r="AV19590" s="61"/>
      <c r="AW19590" s="61"/>
      <c r="AX19590" s="61"/>
      <c r="AY19590" s="61"/>
      <c r="AZ19590" s="61"/>
      <c r="BA19590" s="61"/>
    </row>
    <row r="19591" spans="39:53" x14ac:dyDescent="0.2">
      <c r="AM19591" s="61"/>
      <c r="AN19591" s="61"/>
      <c r="AO19591" s="171"/>
      <c r="AP19591" s="61"/>
      <c r="AQ19591" s="61"/>
      <c r="AR19591" s="61"/>
      <c r="AS19591" s="61"/>
      <c r="AT19591" s="61"/>
      <c r="AU19591" s="61"/>
      <c r="AV19591" s="61"/>
      <c r="AW19591" s="61"/>
      <c r="AX19591" s="61"/>
      <c r="AY19591" s="61"/>
      <c r="AZ19591" s="61"/>
      <c r="BA19591" s="61"/>
    </row>
    <row r="19592" spans="39:53" x14ac:dyDescent="0.2">
      <c r="AM19592" s="61"/>
      <c r="AN19592" s="61"/>
      <c r="AO19592" s="171"/>
      <c r="AP19592" s="61"/>
      <c r="AQ19592" s="61"/>
      <c r="AR19592" s="61"/>
      <c r="AS19592" s="61"/>
      <c r="AT19592" s="61"/>
      <c r="AU19592" s="61"/>
      <c r="AV19592" s="61"/>
      <c r="AW19592" s="61"/>
      <c r="AX19592" s="61"/>
      <c r="AY19592" s="61"/>
      <c r="AZ19592" s="61"/>
      <c r="BA19592" s="61"/>
    </row>
    <row r="19593" spans="39:53" x14ac:dyDescent="0.2">
      <c r="AM19593" s="61"/>
      <c r="AN19593" s="61"/>
      <c r="AO19593" s="171"/>
      <c r="AP19593" s="61"/>
      <c r="AQ19593" s="61"/>
      <c r="AR19593" s="61"/>
      <c r="AS19593" s="61"/>
      <c r="AT19593" s="61"/>
      <c r="AU19593" s="61"/>
      <c r="AV19593" s="61"/>
      <c r="AW19593" s="61"/>
      <c r="AX19593" s="61"/>
      <c r="AY19593" s="61"/>
      <c r="AZ19593" s="61"/>
      <c r="BA19593" s="61"/>
    </row>
    <row r="19594" spans="39:53" x14ac:dyDescent="0.2">
      <c r="AM19594" s="61"/>
      <c r="AN19594" s="61"/>
      <c r="AO19594" s="171"/>
      <c r="AP19594" s="61"/>
      <c r="AQ19594" s="61"/>
      <c r="AR19594" s="61"/>
      <c r="AS19594" s="61"/>
      <c r="AT19594" s="61"/>
      <c r="AU19594" s="61"/>
      <c r="AV19594" s="61"/>
      <c r="AW19594" s="61"/>
      <c r="AX19594" s="61"/>
      <c r="AY19594" s="61"/>
      <c r="AZ19594" s="61"/>
      <c r="BA19594" s="61"/>
    </row>
    <row r="19595" spans="39:53" x14ac:dyDescent="0.2">
      <c r="AM19595" s="61"/>
      <c r="AN19595" s="61"/>
      <c r="AO19595" s="171"/>
      <c r="AP19595" s="61"/>
      <c r="AQ19595" s="61"/>
      <c r="AR19595" s="61"/>
      <c r="AS19595" s="61"/>
      <c r="AT19595" s="61"/>
      <c r="AU19595" s="61"/>
      <c r="AV19595" s="61"/>
      <c r="AW19595" s="61"/>
      <c r="AX19595" s="61"/>
      <c r="AY19595" s="61"/>
      <c r="AZ19595" s="61"/>
      <c r="BA19595" s="61"/>
    </row>
    <row r="19596" spans="39:53" x14ac:dyDescent="0.2">
      <c r="AM19596" s="61"/>
      <c r="AN19596" s="61"/>
      <c r="AO19596" s="171"/>
      <c r="AP19596" s="61"/>
      <c r="AQ19596" s="61"/>
      <c r="AR19596" s="61"/>
      <c r="AS19596" s="61"/>
      <c r="AT19596" s="61"/>
      <c r="AU19596" s="61"/>
      <c r="AV19596" s="61"/>
      <c r="AW19596" s="61"/>
      <c r="AX19596" s="61"/>
      <c r="AY19596" s="61"/>
      <c r="AZ19596" s="61"/>
      <c r="BA19596" s="61"/>
    </row>
    <row r="19597" spans="39:53" x14ac:dyDescent="0.2">
      <c r="AM19597" s="61"/>
      <c r="AN19597" s="61"/>
      <c r="AO19597" s="171"/>
      <c r="AP19597" s="61"/>
      <c r="AQ19597" s="61"/>
      <c r="AR19597" s="61"/>
      <c r="AS19597" s="61"/>
      <c r="AT19597" s="61"/>
      <c r="AU19597" s="61"/>
      <c r="AV19597" s="61"/>
      <c r="AW19597" s="61"/>
      <c r="AX19597" s="61"/>
      <c r="AY19597" s="61"/>
      <c r="AZ19597" s="61"/>
      <c r="BA19597" s="61"/>
    </row>
    <row r="19598" spans="39:53" x14ac:dyDescent="0.2">
      <c r="AM19598" s="61"/>
      <c r="AN19598" s="61"/>
      <c r="AO19598" s="171"/>
      <c r="AP19598" s="61"/>
      <c r="AQ19598" s="61"/>
      <c r="AR19598" s="61"/>
      <c r="AS19598" s="61"/>
      <c r="AT19598" s="61"/>
      <c r="AU19598" s="61"/>
      <c r="AV19598" s="61"/>
      <c r="AW19598" s="61"/>
      <c r="AX19598" s="61"/>
      <c r="AY19598" s="61"/>
      <c r="AZ19598" s="61"/>
      <c r="BA19598" s="61"/>
    </row>
    <row r="19599" spans="39:53" x14ac:dyDescent="0.2">
      <c r="AM19599" s="61"/>
      <c r="AN19599" s="61"/>
      <c r="AO19599" s="171"/>
      <c r="AP19599" s="61"/>
      <c r="AQ19599" s="61"/>
      <c r="AR19599" s="61"/>
      <c r="AS19599" s="61"/>
      <c r="AT19599" s="61"/>
      <c r="AU19599" s="61"/>
      <c r="AV19599" s="61"/>
      <c r="AW19599" s="61"/>
      <c r="AX19599" s="61"/>
      <c r="AY19599" s="61"/>
      <c r="AZ19599" s="61"/>
      <c r="BA19599" s="61"/>
    </row>
    <row r="19600" spans="39:53" x14ac:dyDescent="0.2">
      <c r="AM19600" s="61"/>
      <c r="AN19600" s="61"/>
      <c r="AO19600" s="171"/>
      <c r="AP19600" s="61"/>
      <c r="AQ19600" s="61"/>
      <c r="AR19600" s="61"/>
      <c r="AS19600" s="61"/>
      <c r="AT19600" s="61"/>
      <c r="AU19600" s="61"/>
      <c r="AV19600" s="61"/>
      <c r="AW19600" s="61"/>
      <c r="AX19600" s="61"/>
      <c r="AY19600" s="61"/>
      <c r="AZ19600" s="61"/>
      <c r="BA19600" s="61"/>
    </row>
    <row r="19601" spans="39:53" x14ac:dyDescent="0.2">
      <c r="AM19601" s="61"/>
      <c r="AN19601" s="61"/>
      <c r="AO19601" s="171"/>
      <c r="AP19601" s="61"/>
      <c r="AQ19601" s="61"/>
      <c r="AR19601" s="61"/>
      <c r="AS19601" s="61"/>
      <c r="AT19601" s="61"/>
      <c r="AU19601" s="61"/>
      <c r="AV19601" s="61"/>
      <c r="AW19601" s="61"/>
      <c r="AX19601" s="61"/>
      <c r="AY19601" s="61"/>
      <c r="AZ19601" s="61"/>
      <c r="BA19601" s="61"/>
    </row>
    <row r="19602" spans="39:53" x14ac:dyDescent="0.2">
      <c r="AM19602" s="61"/>
      <c r="AN19602" s="61"/>
      <c r="AO19602" s="171"/>
      <c r="AP19602" s="61"/>
      <c r="AQ19602" s="61"/>
      <c r="AR19602" s="61"/>
      <c r="AS19602" s="61"/>
      <c r="AT19602" s="61"/>
      <c r="AU19602" s="61"/>
      <c r="AV19602" s="61"/>
      <c r="AW19602" s="61"/>
      <c r="AX19602" s="61"/>
      <c r="AY19602" s="61"/>
      <c r="AZ19602" s="61"/>
      <c r="BA19602" s="61"/>
    </row>
    <row r="19603" spans="39:53" x14ac:dyDescent="0.2">
      <c r="AM19603" s="61"/>
      <c r="AN19603" s="61"/>
      <c r="AO19603" s="171"/>
      <c r="AP19603" s="61"/>
      <c r="AQ19603" s="61"/>
      <c r="AR19603" s="61"/>
      <c r="AS19603" s="61"/>
      <c r="AT19603" s="61"/>
      <c r="AU19603" s="61"/>
      <c r="AV19603" s="61"/>
      <c r="AW19603" s="61"/>
      <c r="AX19603" s="61"/>
      <c r="AY19603" s="61"/>
      <c r="AZ19603" s="61"/>
      <c r="BA19603" s="61"/>
    </row>
    <row r="19604" spans="39:53" x14ac:dyDescent="0.2">
      <c r="AM19604" s="61"/>
      <c r="AN19604" s="61"/>
      <c r="AO19604" s="171"/>
      <c r="AP19604" s="61"/>
      <c r="AQ19604" s="61"/>
      <c r="AR19604" s="61"/>
      <c r="AS19604" s="61"/>
      <c r="AT19604" s="61"/>
      <c r="AU19604" s="61"/>
      <c r="AV19604" s="61"/>
      <c r="AW19604" s="61"/>
      <c r="AX19604" s="61"/>
      <c r="AY19604" s="61"/>
      <c r="AZ19604" s="61"/>
      <c r="BA19604" s="61"/>
    </row>
    <row r="19605" spans="39:53" x14ac:dyDescent="0.2">
      <c r="AM19605" s="61"/>
      <c r="AN19605" s="61"/>
      <c r="AO19605" s="171"/>
      <c r="AP19605" s="61"/>
      <c r="AQ19605" s="61"/>
      <c r="AR19605" s="61"/>
      <c r="AS19605" s="61"/>
      <c r="AT19605" s="61"/>
      <c r="AU19605" s="61"/>
      <c r="AV19605" s="61"/>
      <c r="AW19605" s="61"/>
      <c r="AX19605" s="61"/>
      <c r="AY19605" s="61"/>
      <c r="AZ19605" s="61"/>
      <c r="BA19605" s="61"/>
    </row>
    <row r="19606" spans="39:53" x14ac:dyDescent="0.2">
      <c r="AM19606" s="61"/>
      <c r="AN19606" s="61"/>
      <c r="AO19606" s="171"/>
      <c r="AP19606" s="61"/>
      <c r="AQ19606" s="61"/>
      <c r="AR19606" s="61"/>
      <c r="AS19606" s="61"/>
      <c r="AT19606" s="61"/>
      <c r="AU19606" s="61"/>
      <c r="AV19606" s="61"/>
      <c r="AW19606" s="61"/>
      <c r="AX19606" s="61"/>
      <c r="AY19606" s="61"/>
      <c r="AZ19606" s="61"/>
      <c r="BA19606" s="61"/>
    </row>
    <row r="19607" spans="39:53" x14ac:dyDescent="0.2">
      <c r="AM19607" s="61"/>
      <c r="AN19607" s="61"/>
      <c r="AO19607" s="171"/>
      <c r="AP19607" s="61"/>
      <c r="AQ19607" s="61"/>
      <c r="AR19607" s="61"/>
      <c r="AS19607" s="61"/>
      <c r="AT19607" s="61"/>
      <c r="AU19607" s="61"/>
      <c r="AV19607" s="61"/>
      <c r="AW19607" s="61"/>
      <c r="AX19607" s="61"/>
      <c r="AY19607" s="61"/>
      <c r="AZ19607" s="61"/>
      <c r="BA19607" s="61"/>
    </row>
    <row r="19608" spans="39:53" x14ac:dyDescent="0.2">
      <c r="AM19608" s="61"/>
      <c r="AN19608" s="61"/>
      <c r="AO19608" s="171"/>
      <c r="AP19608" s="61"/>
      <c r="AQ19608" s="61"/>
      <c r="AR19608" s="61"/>
      <c r="AS19608" s="61"/>
      <c r="AT19608" s="61"/>
      <c r="AU19608" s="61"/>
      <c r="AV19608" s="61"/>
      <c r="AW19608" s="61"/>
      <c r="AX19608" s="61"/>
      <c r="AY19608" s="61"/>
      <c r="AZ19608" s="61"/>
      <c r="BA19608" s="61"/>
    </row>
    <row r="19609" spans="39:53" x14ac:dyDescent="0.2">
      <c r="AM19609" s="61"/>
      <c r="AN19609" s="61"/>
      <c r="AO19609" s="171"/>
      <c r="AP19609" s="61"/>
      <c r="AQ19609" s="61"/>
      <c r="AR19609" s="61"/>
      <c r="AS19609" s="61"/>
      <c r="AT19609" s="61"/>
      <c r="AU19609" s="61"/>
      <c r="AV19609" s="61"/>
      <c r="AW19609" s="61"/>
      <c r="AX19609" s="61"/>
      <c r="AY19609" s="61"/>
      <c r="AZ19609" s="61"/>
      <c r="BA19609" s="61"/>
    </row>
    <row r="19610" spans="39:53" x14ac:dyDescent="0.2">
      <c r="AM19610" s="61"/>
      <c r="AN19610" s="61"/>
      <c r="AO19610" s="171"/>
      <c r="AP19610" s="61"/>
      <c r="AQ19610" s="61"/>
      <c r="AR19610" s="61"/>
      <c r="AS19610" s="61"/>
      <c r="AT19610" s="61"/>
      <c r="AU19610" s="61"/>
      <c r="AV19610" s="61"/>
      <c r="AW19610" s="61"/>
      <c r="AX19610" s="61"/>
      <c r="AY19610" s="61"/>
      <c r="AZ19610" s="61"/>
      <c r="BA19610" s="61"/>
    </row>
    <row r="19611" spans="39:53" x14ac:dyDescent="0.2">
      <c r="AM19611" s="61"/>
      <c r="AN19611" s="61"/>
      <c r="AO19611" s="171"/>
      <c r="AP19611" s="61"/>
      <c r="AQ19611" s="61"/>
      <c r="AR19611" s="61"/>
      <c r="AS19611" s="61"/>
      <c r="AT19611" s="61"/>
      <c r="AU19611" s="61"/>
      <c r="AV19611" s="61"/>
      <c r="AW19611" s="61"/>
      <c r="AX19611" s="61"/>
      <c r="AY19611" s="61"/>
      <c r="AZ19611" s="61"/>
      <c r="BA19611" s="61"/>
    </row>
    <row r="19612" spans="39:53" x14ac:dyDescent="0.2">
      <c r="AM19612" s="61"/>
      <c r="AN19612" s="61"/>
      <c r="AO19612" s="171"/>
      <c r="AP19612" s="61"/>
      <c r="AQ19612" s="61"/>
      <c r="AR19612" s="61"/>
      <c r="AS19612" s="61"/>
      <c r="AT19612" s="61"/>
      <c r="AU19612" s="61"/>
      <c r="AV19612" s="61"/>
      <c r="AW19612" s="61"/>
      <c r="AX19612" s="61"/>
      <c r="AY19612" s="61"/>
      <c r="AZ19612" s="61"/>
      <c r="BA19612" s="61"/>
    </row>
    <row r="19613" spans="39:53" x14ac:dyDescent="0.2">
      <c r="AM19613" s="61"/>
      <c r="AN19613" s="61"/>
      <c r="AO19613" s="171"/>
      <c r="AP19613" s="61"/>
      <c r="AQ19613" s="61"/>
      <c r="AR19613" s="61"/>
      <c r="AS19613" s="61"/>
      <c r="AT19613" s="61"/>
      <c r="AU19613" s="61"/>
      <c r="AV19613" s="61"/>
      <c r="AW19613" s="61"/>
      <c r="AX19613" s="61"/>
      <c r="AY19613" s="61"/>
      <c r="AZ19613" s="61"/>
      <c r="BA19613" s="61"/>
    </row>
    <row r="19614" spans="39:53" x14ac:dyDescent="0.2">
      <c r="AM19614" s="61"/>
      <c r="AN19614" s="61"/>
      <c r="AO19614" s="171"/>
      <c r="AP19614" s="61"/>
      <c r="AQ19614" s="61"/>
      <c r="AR19614" s="61"/>
      <c r="AS19614" s="61"/>
      <c r="AT19614" s="61"/>
      <c r="AU19614" s="61"/>
      <c r="AV19614" s="61"/>
      <c r="AW19614" s="61"/>
      <c r="AX19614" s="61"/>
      <c r="AY19614" s="61"/>
      <c r="AZ19614" s="61"/>
      <c r="BA19614" s="61"/>
    </row>
    <row r="19615" spans="39:53" x14ac:dyDescent="0.2">
      <c r="AM19615" s="61"/>
      <c r="AN19615" s="61"/>
      <c r="AO19615" s="171"/>
      <c r="AP19615" s="61"/>
      <c r="AQ19615" s="61"/>
      <c r="AR19615" s="61"/>
      <c r="AS19615" s="61"/>
      <c r="AT19615" s="61"/>
      <c r="AU19615" s="61"/>
      <c r="AV19615" s="61"/>
      <c r="AW19615" s="61"/>
      <c r="AX19615" s="61"/>
      <c r="AY19615" s="61"/>
      <c r="AZ19615" s="61"/>
      <c r="BA19615" s="61"/>
    </row>
    <row r="19616" spans="39:53" x14ac:dyDescent="0.2">
      <c r="AM19616" s="61"/>
      <c r="AN19616" s="61"/>
      <c r="AO19616" s="171"/>
      <c r="AP19616" s="61"/>
      <c r="AQ19616" s="61"/>
      <c r="AR19616" s="61"/>
      <c r="AS19616" s="61"/>
      <c r="AT19616" s="61"/>
      <c r="AU19616" s="61"/>
      <c r="AV19616" s="61"/>
      <c r="AW19616" s="61"/>
      <c r="AX19616" s="61"/>
      <c r="AY19616" s="61"/>
      <c r="AZ19616" s="61"/>
      <c r="BA19616" s="61"/>
    </row>
    <row r="19617" spans="39:53" x14ac:dyDescent="0.2">
      <c r="AM19617" s="61"/>
      <c r="AN19617" s="61"/>
      <c r="AO19617" s="171"/>
      <c r="AP19617" s="61"/>
      <c r="AQ19617" s="61"/>
      <c r="AR19617" s="61"/>
      <c r="AS19617" s="61"/>
      <c r="AT19617" s="61"/>
      <c r="AU19617" s="61"/>
      <c r="AV19617" s="61"/>
      <c r="AW19617" s="61"/>
      <c r="AX19617" s="61"/>
      <c r="AY19617" s="61"/>
      <c r="AZ19617" s="61"/>
      <c r="BA19617" s="61"/>
    </row>
    <row r="19618" spans="39:53" x14ac:dyDescent="0.2">
      <c r="AM19618" s="61"/>
      <c r="AN19618" s="61"/>
      <c r="AO19618" s="171"/>
      <c r="AP19618" s="61"/>
      <c r="AQ19618" s="61"/>
      <c r="AR19618" s="61"/>
      <c r="AS19618" s="61"/>
      <c r="AT19618" s="61"/>
      <c r="AU19618" s="61"/>
      <c r="AV19618" s="61"/>
      <c r="AW19618" s="61"/>
      <c r="AX19618" s="61"/>
      <c r="AY19618" s="61"/>
      <c r="AZ19618" s="61"/>
      <c r="BA19618" s="61"/>
    </row>
    <row r="19619" spans="39:53" x14ac:dyDescent="0.2">
      <c r="AM19619" s="61"/>
      <c r="AN19619" s="61"/>
      <c r="AO19619" s="171"/>
      <c r="AP19619" s="61"/>
      <c r="AQ19619" s="61"/>
      <c r="AR19619" s="61"/>
      <c r="AS19619" s="61"/>
      <c r="AT19619" s="61"/>
      <c r="AU19619" s="61"/>
      <c r="AV19619" s="61"/>
      <c r="AW19619" s="61"/>
      <c r="AX19619" s="61"/>
      <c r="AY19619" s="61"/>
      <c r="AZ19619" s="61"/>
      <c r="BA19619" s="61"/>
    </row>
    <row r="19620" spans="39:53" x14ac:dyDescent="0.2">
      <c r="AM19620" s="61"/>
      <c r="AN19620" s="61"/>
      <c r="AO19620" s="171"/>
      <c r="AP19620" s="61"/>
      <c r="AQ19620" s="61"/>
      <c r="AR19620" s="61"/>
      <c r="AS19620" s="61"/>
      <c r="AT19620" s="61"/>
      <c r="AU19620" s="61"/>
      <c r="AV19620" s="61"/>
      <c r="AW19620" s="61"/>
      <c r="AX19620" s="61"/>
      <c r="AY19620" s="61"/>
      <c r="AZ19620" s="61"/>
      <c r="BA19620" s="61"/>
    </row>
    <row r="19621" spans="39:53" x14ac:dyDescent="0.2">
      <c r="AM19621" s="61"/>
      <c r="AN19621" s="61"/>
      <c r="AO19621" s="171"/>
      <c r="AP19621" s="61"/>
      <c r="AQ19621" s="61"/>
      <c r="AR19621" s="61"/>
      <c r="AS19621" s="61"/>
      <c r="AT19621" s="61"/>
      <c r="AU19621" s="61"/>
      <c r="AV19621" s="61"/>
      <c r="AW19621" s="61"/>
      <c r="AX19621" s="61"/>
      <c r="AY19621" s="61"/>
      <c r="AZ19621" s="61"/>
      <c r="BA19621" s="61"/>
    </row>
    <row r="19622" spans="39:53" x14ac:dyDescent="0.2">
      <c r="AM19622" s="61"/>
      <c r="AN19622" s="61"/>
      <c r="AO19622" s="171"/>
      <c r="AP19622" s="61"/>
      <c r="AQ19622" s="61"/>
      <c r="AR19622" s="61"/>
      <c r="AS19622" s="61"/>
      <c r="AT19622" s="61"/>
      <c r="AU19622" s="61"/>
      <c r="AV19622" s="61"/>
      <c r="AW19622" s="61"/>
      <c r="AX19622" s="61"/>
      <c r="AY19622" s="61"/>
      <c r="AZ19622" s="61"/>
      <c r="BA19622" s="61"/>
    </row>
    <row r="19623" spans="39:53" x14ac:dyDescent="0.2">
      <c r="AM19623" s="61"/>
      <c r="AN19623" s="61"/>
      <c r="AO19623" s="171"/>
      <c r="AP19623" s="61"/>
      <c r="AQ19623" s="61"/>
      <c r="AR19623" s="61"/>
      <c r="AS19623" s="61"/>
      <c r="AT19623" s="61"/>
      <c r="AU19623" s="61"/>
      <c r="AV19623" s="61"/>
      <c r="AW19623" s="61"/>
      <c r="AX19623" s="61"/>
      <c r="AY19623" s="61"/>
      <c r="AZ19623" s="61"/>
      <c r="BA19623" s="61"/>
    </row>
    <row r="19624" spans="39:53" x14ac:dyDescent="0.2">
      <c r="AM19624" s="61"/>
      <c r="AN19624" s="61"/>
      <c r="AO19624" s="171"/>
      <c r="AP19624" s="61"/>
      <c r="AQ19624" s="61"/>
      <c r="AR19624" s="61"/>
      <c r="AS19624" s="61"/>
      <c r="AT19624" s="61"/>
      <c r="AU19624" s="61"/>
      <c r="AV19624" s="61"/>
      <c r="AW19624" s="61"/>
      <c r="AX19624" s="61"/>
      <c r="AY19624" s="61"/>
      <c r="AZ19624" s="61"/>
      <c r="BA19624" s="61"/>
    </row>
    <row r="19625" spans="39:53" x14ac:dyDescent="0.2">
      <c r="AM19625" s="61"/>
      <c r="AN19625" s="61"/>
      <c r="AO19625" s="171"/>
      <c r="AP19625" s="61"/>
      <c r="AQ19625" s="61"/>
      <c r="AR19625" s="61"/>
      <c r="AS19625" s="61"/>
      <c r="AT19625" s="61"/>
      <c r="AU19625" s="61"/>
      <c r="AV19625" s="61"/>
      <c r="AW19625" s="61"/>
      <c r="AX19625" s="61"/>
      <c r="AY19625" s="61"/>
      <c r="AZ19625" s="61"/>
      <c r="BA19625" s="61"/>
    </row>
    <row r="19626" spans="39:53" x14ac:dyDescent="0.2">
      <c r="AM19626" s="61"/>
      <c r="AN19626" s="61"/>
      <c r="AO19626" s="171"/>
      <c r="AP19626" s="61"/>
      <c r="AQ19626" s="61"/>
      <c r="AR19626" s="61"/>
      <c r="AS19626" s="61"/>
      <c r="AT19626" s="61"/>
      <c r="AU19626" s="61"/>
      <c r="AV19626" s="61"/>
      <c r="AW19626" s="61"/>
      <c r="AX19626" s="61"/>
      <c r="AY19626" s="61"/>
      <c r="AZ19626" s="61"/>
      <c r="BA19626" s="61"/>
    </row>
    <row r="19627" spans="39:53" x14ac:dyDescent="0.2">
      <c r="AM19627" s="61"/>
      <c r="AN19627" s="61"/>
      <c r="AO19627" s="171"/>
      <c r="AP19627" s="61"/>
      <c r="AQ19627" s="61"/>
      <c r="AR19627" s="61"/>
      <c r="AS19627" s="61"/>
      <c r="AT19627" s="61"/>
      <c r="AU19627" s="61"/>
      <c r="AV19627" s="61"/>
      <c r="AW19627" s="61"/>
      <c r="AX19627" s="61"/>
      <c r="AY19627" s="61"/>
      <c r="AZ19627" s="61"/>
      <c r="BA19627" s="61"/>
    </row>
    <row r="19628" spans="39:53" x14ac:dyDescent="0.2">
      <c r="AM19628" s="61"/>
      <c r="AN19628" s="61"/>
      <c r="AO19628" s="171"/>
      <c r="AP19628" s="61"/>
      <c r="AQ19628" s="61"/>
      <c r="AR19628" s="61"/>
      <c r="AS19628" s="61"/>
      <c r="AT19628" s="61"/>
      <c r="AU19628" s="61"/>
      <c r="AV19628" s="61"/>
      <c r="AW19628" s="61"/>
      <c r="AX19628" s="61"/>
      <c r="AY19628" s="61"/>
      <c r="AZ19628" s="61"/>
      <c r="BA19628" s="61"/>
    </row>
    <row r="19629" spans="39:53" x14ac:dyDescent="0.2">
      <c r="AM19629" s="61"/>
      <c r="AN19629" s="61"/>
      <c r="AO19629" s="171"/>
      <c r="AP19629" s="61"/>
      <c r="AQ19629" s="61"/>
      <c r="AR19629" s="61"/>
      <c r="AS19629" s="61"/>
      <c r="AT19629" s="61"/>
      <c r="AU19629" s="61"/>
      <c r="AV19629" s="61"/>
      <c r="AW19629" s="61"/>
      <c r="AX19629" s="61"/>
      <c r="AY19629" s="61"/>
      <c r="AZ19629" s="61"/>
      <c r="BA19629" s="61"/>
    </row>
    <row r="19630" spans="39:53" x14ac:dyDescent="0.2">
      <c r="AM19630" s="61"/>
      <c r="AN19630" s="61"/>
      <c r="AO19630" s="171"/>
      <c r="AP19630" s="61"/>
      <c r="AQ19630" s="61"/>
      <c r="AR19630" s="61"/>
      <c r="AS19630" s="61"/>
      <c r="AT19630" s="61"/>
      <c r="AU19630" s="61"/>
      <c r="AV19630" s="61"/>
      <c r="AW19630" s="61"/>
      <c r="AX19630" s="61"/>
      <c r="AY19630" s="61"/>
      <c r="AZ19630" s="61"/>
      <c r="BA19630" s="61"/>
    </row>
    <row r="19631" spans="39:53" x14ac:dyDescent="0.2">
      <c r="AM19631" s="61"/>
      <c r="AN19631" s="61"/>
      <c r="AO19631" s="171"/>
      <c r="AP19631" s="61"/>
      <c r="AQ19631" s="61"/>
      <c r="AR19631" s="61"/>
      <c r="AS19631" s="61"/>
      <c r="AT19631" s="61"/>
      <c r="AU19631" s="61"/>
      <c r="AV19631" s="61"/>
      <c r="AW19631" s="61"/>
      <c r="AX19631" s="61"/>
      <c r="AY19631" s="61"/>
      <c r="AZ19631" s="61"/>
      <c r="BA19631" s="61"/>
    </row>
    <row r="19632" spans="39:53" x14ac:dyDescent="0.2">
      <c r="AM19632" s="61"/>
      <c r="AN19632" s="61"/>
      <c r="AO19632" s="171"/>
      <c r="AP19632" s="61"/>
      <c r="AQ19632" s="61"/>
      <c r="AR19632" s="61"/>
      <c r="AS19632" s="61"/>
      <c r="AT19632" s="61"/>
      <c r="AU19632" s="61"/>
      <c r="AV19632" s="61"/>
      <c r="AW19632" s="61"/>
      <c r="AX19632" s="61"/>
      <c r="AY19632" s="61"/>
      <c r="AZ19632" s="61"/>
      <c r="BA19632" s="61"/>
    </row>
    <row r="19633" spans="39:53" x14ac:dyDescent="0.2">
      <c r="AM19633" s="61"/>
      <c r="AN19633" s="61"/>
      <c r="AO19633" s="171"/>
      <c r="AP19633" s="61"/>
      <c r="AQ19633" s="61"/>
      <c r="AR19633" s="61"/>
      <c r="AS19633" s="61"/>
      <c r="AT19633" s="61"/>
      <c r="AU19633" s="61"/>
      <c r="AV19633" s="61"/>
      <c r="AW19633" s="61"/>
      <c r="AX19633" s="61"/>
      <c r="AY19633" s="61"/>
      <c r="AZ19633" s="61"/>
      <c r="BA19633" s="61"/>
    </row>
    <row r="19634" spans="39:53" x14ac:dyDescent="0.2">
      <c r="AM19634" s="61"/>
      <c r="AN19634" s="61"/>
      <c r="AO19634" s="171"/>
      <c r="AP19634" s="61"/>
      <c r="AQ19634" s="61"/>
      <c r="AR19634" s="61"/>
      <c r="AS19634" s="61"/>
      <c r="AT19634" s="61"/>
      <c r="AU19634" s="61"/>
      <c r="AV19634" s="61"/>
      <c r="AW19634" s="61"/>
      <c r="AX19634" s="61"/>
      <c r="AY19634" s="61"/>
      <c r="AZ19634" s="61"/>
      <c r="BA19634" s="61"/>
    </row>
    <row r="19635" spans="39:53" x14ac:dyDescent="0.2">
      <c r="AM19635" s="61"/>
      <c r="AN19635" s="61"/>
      <c r="AO19635" s="171"/>
      <c r="AP19635" s="61"/>
      <c r="AQ19635" s="61"/>
      <c r="AR19635" s="61"/>
      <c r="AS19635" s="61"/>
      <c r="AT19635" s="61"/>
      <c r="AU19635" s="61"/>
      <c r="AV19635" s="61"/>
      <c r="AW19635" s="61"/>
      <c r="AX19635" s="61"/>
      <c r="AY19635" s="61"/>
      <c r="AZ19635" s="61"/>
      <c r="BA19635" s="61"/>
    </row>
    <row r="19636" spans="39:53" x14ac:dyDescent="0.2">
      <c r="AM19636" s="61"/>
      <c r="AN19636" s="61"/>
      <c r="AO19636" s="171"/>
      <c r="AP19636" s="61"/>
      <c r="AQ19636" s="61"/>
      <c r="AR19636" s="61"/>
      <c r="AS19636" s="61"/>
      <c r="AT19636" s="61"/>
      <c r="AU19636" s="61"/>
      <c r="AV19636" s="61"/>
      <c r="AW19636" s="61"/>
      <c r="AX19636" s="61"/>
      <c r="AY19636" s="61"/>
      <c r="AZ19636" s="61"/>
      <c r="BA19636" s="61"/>
    </row>
    <row r="19637" spans="39:53" x14ac:dyDescent="0.2">
      <c r="AM19637" s="61"/>
      <c r="AN19637" s="61"/>
      <c r="AO19637" s="171"/>
      <c r="AP19637" s="61"/>
      <c r="AQ19637" s="61"/>
      <c r="AR19637" s="61"/>
      <c r="AS19637" s="61"/>
      <c r="AT19637" s="61"/>
      <c r="AU19637" s="61"/>
      <c r="AV19637" s="61"/>
      <c r="AW19637" s="61"/>
      <c r="AX19637" s="61"/>
      <c r="AY19637" s="61"/>
      <c r="AZ19637" s="61"/>
      <c r="BA19637" s="61"/>
    </row>
    <row r="19638" spans="39:53" x14ac:dyDescent="0.2">
      <c r="AM19638" s="61"/>
      <c r="AN19638" s="61"/>
      <c r="AO19638" s="171"/>
      <c r="AP19638" s="61"/>
      <c r="AQ19638" s="61"/>
      <c r="AR19638" s="61"/>
      <c r="AS19638" s="61"/>
      <c r="AT19638" s="61"/>
      <c r="AU19638" s="61"/>
      <c r="AV19638" s="61"/>
      <c r="AW19638" s="61"/>
      <c r="AX19638" s="61"/>
      <c r="AY19638" s="61"/>
      <c r="AZ19638" s="61"/>
      <c r="BA19638" s="61"/>
    </row>
    <row r="19639" spans="39:53" x14ac:dyDescent="0.2">
      <c r="AM19639" s="61"/>
      <c r="AN19639" s="61"/>
      <c r="AO19639" s="171"/>
      <c r="AP19639" s="61"/>
      <c r="AQ19639" s="61"/>
      <c r="AR19639" s="61"/>
      <c r="AS19639" s="61"/>
      <c r="AT19639" s="61"/>
      <c r="AU19639" s="61"/>
      <c r="AV19639" s="61"/>
      <c r="AW19639" s="61"/>
      <c r="AX19639" s="61"/>
      <c r="AY19639" s="61"/>
      <c r="AZ19639" s="61"/>
      <c r="BA19639" s="61"/>
    </row>
    <row r="19640" spans="39:53" x14ac:dyDescent="0.2">
      <c r="AM19640" s="61"/>
      <c r="AN19640" s="61"/>
      <c r="AO19640" s="171"/>
      <c r="AP19640" s="61"/>
      <c r="AQ19640" s="61"/>
      <c r="AR19640" s="61"/>
      <c r="AS19640" s="61"/>
      <c r="AT19640" s="61"/>
      <c r="AU19640" s="61"/>
      <c r="AV19640" s="61"/>
      <c r="AW19640" s="61"/>
      <c r="AX19640" s="61"/>
      <c r="AY19640" s="61"/>
      <c r="AZ19640" s="61"/>
      <c r="BA19640" s="61"/>
    </row>
    <row r="19641" spans="39:53" x14ac:dyDescent="0.2">
      <c r="AM19641" s="61"/>
      <c r="AN19641" s="61"/>
      <c r="AO19641" s="171"/>
      <c r="AP19641" s="61"/>
      <c r="AQ19641" s="61"/>
      <c r="AR19641" s="61"/>
      <c r="AS19641" s="61"/>
      <c r="AT19641" s="61"/>
      <c r="AU19641" s="61"/>
      <c r="AV19641" s="61"/>
      <c r="AW19641" s="61"/>
      <c r="AX19641" s="61"/>
      <c r="AY19641" s="61"/>
      <c r="AZ19641" s="61"/>
      <c r="BA19641" s="61"/>
    </row>
    <row r="19642" spans="39:53" x14ac:dyDescent="0.2">
      <c r="AM19642" s="61"/>
      <c r="AN19642" s="61"/>
      <c r="AO19642" s="171"/>
      <c r="AP19642" s="61"/>
      <c r="AQ19642" s="61"/>
      <c r="AR19642" s="61"/>
      <c r="AS19642" s="61"/>
      <c r="AT19642" s="61"/>
      <c r="AU19642" s="61"/>
      <c r="AV19642" s="61"/>
      <c r="AW19642" s="61"/>
      <c r="AX19642" s="61"/>
      <c r="AY19642" s="61"/>
      <c r="AZ19642" s="61"/>
      <c r="BA19642" s="61"/>
    </row>
    <row r="19643" spans="39:53" x14ac:dyDescent="0.2">
      <c r="AM19643" s="61"/>
      <c r="AN19643" s="61"/>
      <c r="AO19643" s="171"/>
      <c r="AP19643" s="61"/>
      <c r="AQ19643" s="61"/>
      <c r="AR19643" s="61"/>
      <c r="AS19643" s="61"/>
      <c r="AT19643" s="61"/>
      <c r="AU19643" s="61"/>
      <c r="AV19643" s="61"/>
      <c r="AW19643" s="61"/>
      <c r="AX19643" s="61"/>
      <c r="AY19643" s="61"/>
      <c r="AZ19643" s="61"/>
      <c r="BA19643" s="61"/>
    </row>
    <row r="19644" spans="39:53" x14ac:dyDescent="0.2">
      <c r="AM19644" s="61"/>
      <c r="AN19644" s="61"/>
      <c r="AO19644" s="171"/>
      <c r="AP19644" s="61"/>
      <c r="AQ19644" s="61"/>
      <c r="AR19644" s="61"/>
      <c r="AS19644" s="61"/>
      <c r="AT19644" s="61"/>
      <c r="AU19644" s="61"/>
      <c r="AV19644" s="61"/>
      <c r="AW19644" s="61"/>
      <c r="AX19644" s="61"/>
      <c r="AY19644" s="61"/>
      <c r="AZ19644" s="61"/>
      <c r="BA19644" s="61"/>
    </row>
    <row r="19645" spans="39:53" x14ac:dyDescent="0.2">
      <c r="AM19645" s="61"/>
      <c r="AN19645" s="61"/>
      <c r="AO19645" s="171"/>
      <c r="AP19645" s="61"/>
      <c r="AQ19645" s="61"/>
      <c r="AR19645" s="61"/>
      <c r="AS19645" s="61"/>
      <c r="AT19645" s="61"/>
      <c r="AU19645" s="61"/>
      <c r="AV19645" s="61"/>
      <c r="AW19645" s="61"/>
      <c r="AX19645" s="61"/>
      <c r="AY19645" s="61"/>
      <c r="AZ19645" s="61"/>
      <c r="BA19645" s="61"/>
    </row>
    <row r="19646" spans="39:53" x14ac:dyDescent="0.2">
      <c r="AM19646" s="61"/>
      <c r="AN19646" s="61"/>
      <c r="AO19646" s="171"/>
      <c r="AP19646" s="61"/>
      <c r="AQ19646" s="61"/>
      <c r="AR19646" s="61"/>
      <c r="AS19646" s="61"/>
      <c r="AT19646" s="61"/>
      <c r="AU19646" s="61"/>
      <c r="AV19646" s="61"/>
      <c r="AW19646" s="61"/>
      <c r="AX19646" s="61"/>
      <c r="AY19646" s="61"/>
      <c r="AZ19646" s="61"/>
      <c r="BA19646" s="61"/>
    </row>
    <row r="19647" spans="39:53" x14ac:dyDescent="0.2">
      <c r="AM19647" s="61"/>
      <c r="AN19647" s="61"/>
      <c r="AO19647" s="171"/>
      <c r="AP19647" s="61"/>
      <c r="AQ19647" s="61"/>
      <c r="AR19647" s="61"/>
      <c r="AS19647" s="61"/>
      <c r="AT19647" s="61"/>
      <c r="AU19647" s="61"/>
      <c r="AV19647" s="61"/>
      <c r="AW19647" s="61"/>
      <c r="AX19647" s="61"/>
      <c r="AY19647" s="61"/>
      <c r="AZ19647" s="61"/>
      <c r="BA19647" s="61"/>
    </row>
    <row r="19648" spans="39:53" x14ac:dyDescent="0.2">
      <c r="AM19648" s="61"/>
      <c r="AN19648" s="61"/>
      <c r="AO19648" s="171"/>
      <c r="AP19648" s="61"/>
      <c r="AQ19648" s="61"/>
      <c r="AR19648" s="61"/>
      <c r="AS19648" s="61"/>
      <c r="AT19648" s="61"/>
      <c r="AU19648" s="61"/>
      <c r="AV19648" s="61"/>
      <c r="AW19648" s="61"/>
      <c r="AX19648" s="61"/>
      <c r="AY19648" s="61"/>
      <c r="AZ19648" s="61"/>
      <c r="BA19648" s="61"/>
    </row>
    <row r="19649" spans="39:53" x14ac:dyDescent="0.2">
      <c r="AM19649" s="61"/>
      <c r="AN19649" s="61"/>
      <c r="AO19649" s="171"/>
      <c r="AP19649" s="61"/>
      <c r="AQ19649" s="61"/>
      <c r="AR19649" s="61"/>
      <c r="AS19649" s="61"/>
      <c r="AT19649" s="61"/>
      <c r="AU19649" s="61"/>
      <c r="AV19649" s="61"/>
      <c r="AW19649" s="61"/>
      <c r="AX19649" s="61"/>
      <c r="AY19649" s="61"/>
      <c r="AZ19649" s="61"/>
      <c r="BA19649" s="61"/>
    </row>
    <row r="19650" spans="39:53" x14ac:dyDescent="0.2">
      <c r="AM19650" s="61"/>
      <c r="AN19650" s="61"/>
      <c r="AO19650" s="171"/>
      <c r="AP19650" s="61"/>
      <c r="AQ19650" s="61"/>
      <c r="AR19650" s="61"/>
      <c r="AS19650" s="61"/>
      <c r="AT19650" s="61"/>
      <c r="AU19650" s="61"/>
      <c r="AV19650" s="61"/>
      <c r="AW19650" s="61"/>
      <c r="AX19650" s="61"/>
      <c r="AY19650" s="61"/>
      <c r="AZ19650" s="61"/>
      <c r="BA19650" s="61"/>
    </row>
    <row r="19651" spans="39:53" x14ac:dyDescent="0.2">
      <c r="AM19651" s="61"/>
      <c r="AN19651" s="61"/>
      <c r="AO19651" s="171"/>
      <c r="AP19651" s="61"/>
      <c r="AQ19651" s="61"/>
      <c r="AR19651" s="61"/>
      <c r="AS19651" s="61"/>
      <c r="AT19651" s="61"/>
      <c r="AU19651" s="61"/>
      <c r="AV19651" s="61"/>
      <c r="AW19651" s="61"/>
      <c r="AX19651" s="61"/>
      <c r="AY19651" s="61"/>
      <c r="AZ19651" s="61"/>
      <c r="BA19651" s="61"/>
    </row>
    <row r="19652" spans="39:53" x14ac:dyDescent="0.2">
      <c r="AM19652" s="61"/>
      <c r="AN19652" s="61"/>
      <c r="AO19652" s="171"/>
      <c r="AP19652" s="61"/>
      <c r="AQ19652" s="61"/>
      <c r="AR19652" s="61"/>
      <c r="AS19652" s="61"/>
      <c r="AT19652" s="61"/>
      <c r="AU19652" s="61"/>
      <c r="AV19652" s="61"/>
      <c r="AW19652" s="61"/>
      <c r="AX19652" s="61"/>
      <c r="AY19652" s="61"/>
      <c r="AZ19652" s="61"/>
      <c r="BA19652" s="61"/>
    </row>
    <row r="19653" spans="39:53" x14ac:dyDescent="0.2">
      <c r="AM19653" s="61"/>
      <c r="AN19653" s="61"/>
      <c r="AO19653" s="171"/>
      <c r="AP19653" s="61"/>
      <c r="AQ19653" s="61"/>
      <c r="AR19653" s="61"/>
      <c r="AS19653" s="61"/>
      <c r="AT19653" s="61"/>
      <c r="AU19653" s="61"/>
      <c r="AV19653" s="61"/>
      <c r="AW19653" s="61"/>
      <c r="AX19653" s="61"/>
      <c r="AY19653" s="61"/>
      <c r="AZ19653" s="61"/>
      <c r="BA19653" s="61"/>
    </row>
    <row r="19654" spans="39:53" x14ac:dyDescent="0.2">
      <c r="AM19654" s="61"/>
      <c r="AN19654" s="61"/>
      <c r="AO19654" s="171"/>
      <c r="AP19654" s="61"/>
      <c r="AQ19654" s="61"/>
      <c r="AR19654" s="61"/>
      <c r="AS19654" s="61"/>
      <c r="AT19654" s="61"/>
      <c r="AU19654" s="61"/>
      <c r="AV19654" s="61"/>
      <c r="AW19654" s="61"/>
      <c r="AX19654" s="61"/>
      <c r="AY19654" s="61"/>
      <c r="AZ19654" s="61"/>
      <c r="BA19654" s="61"/>
    </row>
    <row r="19655" spans="39:53" x14ac:dyDescent="0.2">
      <c r="AM19655" s="61"/>
      <c r="AN19655" s="61"/>
      <c r="AO19655" s="171"/>
      <c r="AP19655" s="61"/>
      <c r="AQ19655" s="61"/>
      <c r="AR19655" s="61"/>
      <c r="AS19655" s="61"/>
      <c r="AT19655" s="61"/>
      <c r="AU19655" s="61"/>
      <c r="AV19655" s="61"/>
      <c r="AW19655" s="61"/>
      <c r="AX19655" s="61"/>
      <c r="AY19655" s="61"/>
      <c r="AZ19655" s="61"/>
      <c r="BA19655" s="61"/>
    </row>
    <row r="19656" spans="39:53" x14ac:dyDescent="0.2">
      <c r="AM19656" s="61"/>
      <c r="AN19656" s="61"/>
      <c r="AO19656" s="171"/>
      <c r="AP19656" s="61"/>
      <c r="AQ19656" s="61"/>
      <c r="AR19656" s="61"/>
      <c r="AS19656" s="61"/>
      <c r="AT19656" s="61"/>
      <c r="AU19656" s="61"/>
      <c r="AV19656" s="61"/>
      <c r="AW19656" s="61"/>
      <c r="AX19656" s="61"/>
      <c r="AY19656" s="61"/>
      <c r="AZ19656" s="61"/>
      <c r="BA19656" s="61"/>
    </row>
    <row r="19657" spans="39:53" x14ac:dyDescent="0.2">
      <c r="AM19657" s="61"/>
      <c r="AN19657" s="61"/>
      <c r="AO19657" s="171"/>
      <c r="AP19657" s="61"/>
      <c r="AQ19657" s="61"/>
      <c r="AR19657" s="61"/>
      <c r="AS19657" s="61"/>
      <c r="AT19657" s="61"/>
      <c r="AU19657" s="61"/>
      <c r="AV19657" s="61"/>
      <c r="AW19657" s="61"/>
      <c r="AX19657" s="61"/>
      <c r="AY19657" s="61"/>
      <c r="AZ19657" s="61"/>
      <c r="BA19657" s="61"/>
    </row>
    <row r="19658" spans="39:53" x14ac:dyDescent="0.2">
      <c r="AM19658" s="61"/>
      <c r="AN19658" s="61"/>
      <c r="AO19658" s="171"/>
      <c r="AP19658" s="61"/>
      <c r="AQ19658" s="61"/>
      <c r="AR19658" s="61"/>
      <c r="AS19658" s="61"/>
      <c r="AT19658" s="61"/>
      <c r="AU19658" s="61"/>
      <c r="AV19658" s="61"/>
      <c r="AW19658" s="61"/>
      <c r="AX19658" s="61"/>
      <c r="AY19658" s="61"/>
      <c r="AZ19658" s="61"/>
      <c r="BA19658" s="61"/>
    </row>
    <row r="19659" spans="39:53" x14ac:dyDescent="0.2">
      <c r="AM19659" s="61"/>
      <c r="AN19659" s="61"/>
      <c r="AO19659" s="171"/>
      <c r="AP19659" s="61"/>
      <c r="AQ19659" s="61"/>
      <c r="AR19659" s="61"/>
      <c r="AS19659" s="61"/>
      <c r="AT19659" s="61"/>
      <c r="AU19659" s="61"/>
      <c r="AV19659" s="61"/>
      <c r="AW19659" s="61"/>
      <c r="AX19659" s="61"/>
      <c r="AY19659" s="61"/>
      <c r="AZ19659" s="61"/>
      <c r="BA19659" s="61"/>
    </row>
    <row r="19660" spans="39:53" x14ac:dyDescent="0.2">
      <c r="AM19660" s="61"/>
      <c r="AN19660" s="61"/>
      <c r="AO19660" s="171"/>
      <c r="AP19660" s="61"/>
      <c r="AQ19660" s="61"/>
      <c r="AR19660" s="61"/>
      <c r="AS19660" s="61"/>
      <c r="AT19660" s="61"/>
      <c r="AU19660" s="61"/>
      <c r="AV19660" s="61"/>
      <c r="AW19660" s="61"/>
      <c r="AX19660" s="61"/>
      <c r="AY19660" s="61"/>
      <c r="AZ19660" s="61"/>
      <c r="BA19660" s="61"/>
    </row>
    <row r="19661" spans="39:53" x14ac:dyDescent="0.2">
      <c r="AM19661" s="61"/>
      <c r="AN19661" s="61"/>
      <c r="AO19661" s="171"/>
      <c r="AP19661" s="61"/>
      <c r="AQ19661" s="61"/>
      <c r="AR19661" s="61"/>
      <c r="AS19661" s="61"/>
      <c r="AT19661" s="61"/>
      <c r="AU19661" s="61"/>
      <c r="AV19661" s="61"/>
      <c r="AW19661" s="61"/>
      <c r="AX19661" s="61"/>
      <c r="AY19661" s="61"/>
      <c r="AZ19661" s="61"/>
      <c r="BA19661" s="61"/>
    </row>
    <row r="19662" spans="39:53" x14ac:dyDescent="0.2">
      <c r="AM19662" s="61"/>
      <c r="AN19662" s="61"/>
      <c r="AO19662" s="171"/>
      <c r="AP19662" s="61"/>
      <c r="AQ19662" s="61"/>
      <c r="AR19662" s="61"/>
      <c r="AS19662" s="61"/>
      <c r="AT19662" s="61"/>
      <c r="AU19662" s="61"/>
      <c r="AV19662" s="61"/>
      <c r="AW19662" s="61"/>
      <c r="AX19662" s="61"/>
      <c r="AY19662" s="61"/>
      <c r="AZ19662" s="61"/>
      <c r="BA19662" s="61"/>
    </row>
    <row r="19663" spans="39:53" x14ac:dyDescent="0.2">
      <c r="AM19663" s="61"/>
      <c r="AN19663" s="61"/>
      <c r="AO19663" s="171"/>
      <c r="AP19663" s="61"/>
      <c r="AQ19663" s="61"/>
      <c r="AR19663" s="61"/>
      <c r="AS19663" s="61"/>
      <c r="AT19663" s="61"/>
      <c r="AU19663" s="61"/>
      <c r="AV19663" s="61"/>
      <c r="AW19663" s="61"/>
      <c r="AX19663" s="61"/>
      <c r="AY19663" s="61"/>
      <c r="AZ19663" s="61"/>
      <c r="BA19663" s="61"/>
    </row>
    <row r="19664" spans="39:53" x14ac:dyDescent="0.2">
      <c r="AM19664" s="61"/>
      <c r="AN19664" s="61"/>
      <c r="AO19664" s="171"/>
      <c r="AP19664" s="61"/>
      <c r="AQ19664" s="61"/>
      <c r="AR19664" s="61"/>
      <c r="AS19664" s="61"/>
      <c r="AT19664" s="61"/>
      <c r="AU19664" s="61"/>
      <c r="AV19664" s="61"/>
      <c r="AW19664" s="61"/>
      <c r="AX19664" s="61"/>
      <c r="AY19664" s="61"/>
      <c r="AZ19664" s="61"/>
      <c r="BA19664" s="61"/>
    </row>
    <row r="19665" spans="39:53" x14ac:dyDescent="0.2">
      <c r="AM19665" s="61"/>
      <c r="AN19665" s="61"/>
      <c r="AO19665" s="171"/>
      <c r="AP19665" s="61"/>
      <c r="AQ19665" s="61"/>
      <c r="AR19665" s="61"/>
      <c r="AS19665" s="61"/>
      <c r="AT19665" s="61"/>
      <c r="AU19665" s="61"/>
      <c r="AV19665" s="61"/>
      <c r="AW19665" s="61"/>
      <c r="AX19665" s="61"/>
      <c r="AY19665" s="61"/>
      <c r="AZ19665" s="61"/>
      <c r="BA19665" s="61"/>
    </row>
    <row r="19666" spans="39:53" x14ac:dyDescent="0.2">
      <c r="AM19666" s="61"/>
      <c r="AN19666" s="61"/>
      <c r="AO19666" s="171"/>
      <c r="AP19666" s="61"/>
      <c r="AQ19666" s="61"/>
      <c r="AR19666" s="61"/>
      <c r="AS19666" s="61"/>
      <c r="AT19666" s="61"/>
      <c r="AU19666" s="61"/>
      <c r="AV19666" s="61"/>
      <c r="AW19666" s="61"/>
      <c r="AX19666" s="61"/>
      <c r="AY19666" s="61"/>
      <c r="AZ19666" s="61"/>
      <c r="BA19666" s="61"/>
    </row>
    <row r="19667" spans="39:53" x14ac:dyDescent="0.2">
      <c r="AM19667" s="61"/>
      <c r="AN19667" s="61"/>
      <c r="AO19667" s="171"/>
      <c r="AP19667" s="61"/>
      <c r="AQ19667" s="61"/>
      <c r="AR19667" s="61"/>
      <c r="AS19667" s="61"/>
      <c r="AT19667" s="61"/>
      <c r="AU19667" s="61"/>
      <c r="AV19667" s="61"/>
      <c r="AW19667" s="61"/>
      <c r="AX19667" s="61"/>
      <c r="AY19667" s="61"/>
      <c r="AZ19667" s="61"/>
      <c r="BA19667" s="61"/>
    </row>
    <row r="19668" spans="39:53" x14ac:dyDescent="0.2">
      <c r="AM19668" s="61"/>
      <c r="AN19668" s="61"/>
      <c r="AO19668" s="171"/>
      <c r="AP19668" s="61"/>
      <c r="AQ19668" s="61"/>
      <c r="AR19668" s="61"/>
      <c r="AS19668" s="61"/>
      <c r="AT19668" s="61"/>
      <c r="AU19668" s="61"/>
      <c r="AV19668" s="61"/>
      <c r="AW19668" s="61"/>
      <c r="AX19668" s="61"/>
      <c r="AY19668" s="61"/>
      <c r="AZ19668" s="61"/>
      <c r="BA19668" s="61"/>
    </row>
    <row r="19669" spans="39:53" x14ac:dyDescent="0.2">
      <c r="AM19669" s="61"/>
      <c r="AN19669" s="61"/>
      <c r="AO19669" s="171"/>
      <c r="AP19669" s="61"/>
      <c r="AQ19669" s="61"/>
      <c r="AR19669" s="61"/>
      <c r="AS19669" s="61"/>
      <c r="AT19669" s="61"/>
      <c r="AU19669" s="61"/>
      <c r="AV19669" s="61"/>
      <c r="AW19669" s="61"/>
      <c r="AX19669" s="61"/>
      <c r="AY19669" s="61"/>
      <c r="AZ19669" s="61"/>
      <c r="BA19669" s="61"/>
    </row>
    <row r="19670" spans="39:53" x14ac:dyDescent="0.2">
      <c r="AM19670" s="61"/>
      <c r="AN19670" s="61"/>
      <c r="AO19670" s="171"/>
      <c r="AP19670" s="61"/>
      <c r="AQ19670" s="61"/>
      <c r="AR19670" s="61"/>
      <c r="AS19670" s="61"/>
      <c r="AT19670" s="61"/>
      <c r="AU19670" s="61"/>
      <c r="AV19670" s="61"/>
      <c r="AW19670" s="61"/>
      <c r="AX19670" s="61"/>
      <c r="AY19670" s="61"/>
      <c r="AZ19670" s="61"/>
      <c r="BA19670" s="61"/>
    </row>
    <row r="19671" spans="39:53" x14ac:dyDescent="0.2">
      <c r="AM19671" s="61"/>
      <c r="AN19671" s="61"/>
      <c r="AO19671" s="171"/>
      <c r="AP19671" s="61"/>
      <c r="AQ19671" s="61"/>
      <c r="AR19671" s="61"/>
      <c r="AS19671" s="61"/>
      <c r="AT19671" s="61"/>
      <c r="AU19671" s="61"/>
      <c r="AV19671" s="61"/>
      <c r="AW19671" s="61"/>
      <c r="AX19671" s="61"/>
      <c r="AY19671" s="61"/>
      <c r="AZ19671" s="61"/>
      <c r="BA19671" s="61"/>
    </row>
    <row r="19672" spans="39:53" x14ac:dyDescent="0.2">
      <c r="AM19672" s="61"/>
      <c r="AN19672" s="61"/>
      <c r="AO19672" s="171"/>
      <c r="AP19672" s="61"/>
      <c r="AQ19672" s="61"/>
      <c r="AR19672" s="61"/>
      <c r="AS19672" s="61"/>
      <c r="AT19672" s="61"/>
      <c r="AU19672" s="61"/>
      <c r="AV19672" s="61"/>
      <c r="AW19672" s="61"/>
      <c r="AX19672" s="61"/>
      <c r="AY19672" s="61"/>
      <c r="AZ19672" s="61"/>
      <c r="BA19672" s="61"/>
    </row>
    <row r="19673" spans="39:53" x14ac:dyDescent="0.2">
      <c r="AM19673" s="61"/>
      <c r="AN19673" s="61"/>
      <c r="AO19673" s="171"/>
      <c r="AP19673" s="61"/>
      <c r="AQ19673" s="61"/>
      <c r="AR19673" s="61"/>
      <c r="AS19673" s="61"/>
      <c r="AT19673" s="61"/>
      <c r="AU19673" s="61"/>
      <c r="AV19673" s="61"/>
      <c r="AW19673" s="61"/>
      <c r="AX19673" s="61"/>
      <c r="AY19673" s="61"/>
      <c r="AZ19673" s="61"/>
      <c r="BA19673" s="61"/>
    </row>
    <row r="19674" spans="39:53" x14ac:dyDescent="0.2">
      <c r="AM19674" s="61"/>
      <c r="AN19674" s="61"/>
      <c r="AO19674" s="171"/>
      <c r="AP19674" s="61"/>
      <c r="AQ19674" s="61"/>
      <c r="AR19674" s="61"/>
      <c r="AS19674" s="61"/>
      <c r="AT19674" s="61"/>
      <c r="AU19674" s="61"/>
      <c r="AV19674" s="61"/>
      <c r="AW19674" s="61"/>
      <c r="AX19674" s="61"/>
      <c r="AY19674" s="61"/>
      <c r="AZ19674" s="61"/>
      <c r="BA19674" s="61"/>
    </row>
    <row r="19675" spans="39:53" x14ac:dyDescent="0.2">
      <c r="AM19675" s="61"/>
      <c r="AN19675" s="61"/>
      <c r="AO19675" s="171"/>
      <c r="AP19675" s="61"/>
      <c r="AQ19675" s="61"/>
      <c r="AR19675" s="61"/>
      <c r="AS19675" s="61"/>
      <c r="AT19675" s="61"/>
      <c r="AU19675" s="61"/>
      <c r="AV19675" s="61"/>
      <c r="AW19675" s="61"/>
      <c r="AX19675" s="61"/>
      <c r="AY19675" s="61"/>
      <c r="AZ19675" s="61"/>
      <c r="BA19675" s="61"/>
    </row>
    <row r="19676" spans="39:53" x14ac:dyDescent="0.2">
      <c r="AM19676" s="61"/>
      <c r="AN19676" s="61"/>
      <c r="AO19676" s="171"/>
      <c r="AP19676" s="61"/>
      <c r="AQ19676" s="61"/>
      <c r="AR19676" s="61"/>
      <c r="AS19676" s="61"/>
      <c r="AT19676" s="61"/>
      <c r="AU19676" s="61"/>
      <c r="AV19676" s="61"/>
      <c r="AW19676" s="61"/>
      <c r="AX19676" s="61"/>
      <c r="AY19676" s="61"/>
      <c r="AZ19676" s="61"/>
      <c r="BA19676" s="61"/>
    </row>
    <row r="19677" spans="39:53" x14ac:dyDescent="0.2">
      <c r="AM19677" s="61"/>
      <c r="AN19677" s="61"/>
      <c r="AO19677" s="171"/>
      <c r="AP19677" s="61"/>
      <c r="AQ19677" s="61"/>
      <c r="AR19677" s="61"/>
      <c r="AS19677" s="61"/>
      <c r="AT19677" s="61"/>
      <c r="AU19677" s="61"/>
      <c r="AV19677" s="61"/>
      <c r="AW19677" s="61"/>
      <c r="AX19677" s="61"/>
      <c r="AY19677" s="61"/>
      <c r="AZ19677" s="61"/>
      <c r="BA19677" s="61"/>
    </row>
    <row r="19678" spans="39:53" x14ac:dyDescent="0.2">
      <c r="AM19678" s="61"/>
      <c r="AN19678" s="61"/>
      <c r="AO19678" s="171"/>
      <c r="AP19678" s="61"/>
      <c r="AQ19678" s="61"/>
      <c r="AR19678" s="61"/>
      <c r="AS19678" s="61"/>
      <c r="AT19678" s="61"/>
      <c r="AU19678" s="61"/>
      <c r="AV19678" s="61"/>
      <c r="AW19678" s="61"/>
      <c r="AX19678" s="61"/>
      <c r="AY19678" s="61"/>
      <c r="AZ19678" s="61"/>
      <c r="BA19678" s="61"/>
    </row>
    <row r="19679" spans="39:53" x14ac:dyDescent="0.2">
      <c r="AM19679" s="61"/>
      <c r="AN19679" s="61"/>
      <c r="AO19679" s="171"/>
      <c r="AP19679" s="61"/>
      <c r="AQ19679" s="61"/>
      <c r="AR19679" s="61"/>
      <c r="AS19679" s="61"/>
      <c r="AT19679" s="61"/>
      <c r="AU19679" s="61"/>
      <c r="AV19679" s="61"/>
      <c r="AW19679" s="61"/>
      <c r="AX19679" s="61"/>
      <c r="AY19679" s="61"/>
      <c r="AZ19679" s="61"/>
      <c r="BA19679" s="61"/>
    </row>
    <row r="19680" spans="39:53" x14ac:dyDescent="0.2">
      <c r="AM19680" s="61"/>
      <c r="AN19680" s="61"/>
      <c r="AO19680" s="171"/>
      <c r="AP19680" s="61"/>
      <c r="AQ19680" s="61"/>
      <c r="AR19680" s="61"/>
      <c r="AS19680" s="61"/>
      <c r="AT19680" s="61"/>
      <c r="AU19680" s="61"/>
      <c r="AV19680" s="61"/>
      <c r="AW19680" s="61"/>
      <c r="AX19680" s="61"/>
      <c r="AY19680" s="61"/>
      <c r="AZ19680" s="61"/>
      <c r="BA19680" s="61"/>
    </row>
    <row r="19681" spans="39:53" x14ac:dyDescent="0.2">
      <c r="AM19681" s="61"/>
      <c r="AN19681" s="61"/>
      <c r="AO19681" s="171"/>
      <c r="AP19681" s="61"/>
      <c r="AQ19681" s="61"/>
      <c r="AR19681" s="61"/>
      <c r="AS19681" s="61"/>
      <c r="AT19681" s="61"/>
      <c r="AU19681" s="61"/>
      <c r="AV19681" s="61"/>
      <c r="AW19681" s="61"/>
      <c r="AX19681" s="61"/>
      <c r="AY19681" s="61"/>
      <c r="AZ19681" s="61"/>
      <c r="BA19681" s="61"/>
    </row>
    <row r="19682" spans="39:53" x14ac:dyDescent="0.2">
      <c r="AM19682" s="61"/>
      <c r="AN19682" s="61"/>
      <c r="AO19682" s="171"/>
      <c r="AP19682" s="61"/>
      <c r="AQ19682" s="61"/>
      <c r="AR19682" s="61"/>
      <c r="AS19682" s="61"/>
      <c r="AT19682" s="61"/>
      <c r="AU19682" s="61"/>
      <c r="AV19682" s="61"/>
      <c r="AW19682" s="61"/>
      <c r="AX19682" s="61"/>
      <c r="AY19682" s="61"/>
      <c r="AZ19682" s="61"/>
      <c r="BA19682" s="61"/>
    </row>
    <row r="19683" spans="39:53" x14ac:dyDescent="0.2">
      <c r="AM19683" s="61"/>
      <c r="AN19683" s="61"/>
      <c r="AO19683" s="171"/>
      <c r="AP19683" s="61"/>
      <c r="AQ19683" s="61"/>
      <c r="AR19683" s="61"/>
      <c r="AS19683" s="61"/>
      <c r="AT19683" s="61"/>
      <c r="AU19683" s="61"/>
      <c r="AV19683" s="61"/>
      <c r="AW19683" s="61"/>
      <c r="AX19683" s="61"/>
      <c r="AY19683" s="61"/>
      <c r="AZ19683" s="61"/>
      <c r="BA19683" s="61"/>
    </row>
    <row r="19684" spans="39:53" x14ac:dyDescent="0.2">
      <c r="AM19684" s="61"/>
      <c r="AN19684" s="61"/>
      <c r="AO19684" s="171"/>
      <c r="AP19684" s="61"/>
      <c r="AQ19684" s="61"/>
      <c r="AR19684" s="61"/>
      <c r="AS19684" s="61"/>
      <c r="AT19684" s="61"/>
      <c r="AU19684" s="61"/>
      <c r="AV19684" s="61"/>
      <c r="AW19684" s="61"/>
      <c r="AX19684" s="61"/>
      <c r="AY19684" s="61"/>
      <c r="AZ19684" s="61"/>
      <c r="BA19684" s="61"/>
    </row>
    <row r="19685" spans="39:53" x14ac:dyDescent="0.2">
      <c r="AM19685" s="61"/>
      <c r="AN19685" s="61"/>
      <c r="AO19685" s="171"/>
      <c r="AP19685" s="61"/>
      <c r="AQ19685" s="61"/>
      <c r="AR19685" s="61"/>
      <c r="AS19685" s="61"/>
      <c r="AT19685" s="61"/>
      <c r="AU19685" s="61"/>
      <c r="AV19685" s="61"/>
      <c r="AW19685" s="61"/>
      <c r="AX19685" s="61"/>
      <c r="AY19685" s="61"/>
      <c r="AZ19685" s="61"/>
      <c r="BA19685" s="61"/>
    </row>
    <row r="19686" spans="39:53" x14ac:dyDescent="0.2">
      <c r="AM19686" s="61"/>
      <c r="AN19686" s="61"/>
      <c r="AO19686" s="171"/>
      <c r="AP19686" s="61"/>
      <c r="AQ19686" s="61"/>
      <c r="AR19686" s="61"/>
      <c r="AS19686" s="61"/>
      <c r="AT19686" s="61"/>
      <c r="AU19686" s="61"/>
      <c r="AV19686" s="61"/>
      <c r="AW19686" s="61"/>
      <c r="AX19686" s="61"/>
      <c r="AY19686" s="61"/>
      <c r="AZ19686" s="61"/>
      <c r="BA19686" s="61"/>
    </row>
    <row r="19687" spans="39:53" x14ac:dyDescent="0.2">
      <c r="AM19687" s="61"/>
      <c r="AN19687" s="61"/>
      <c r="AO19687" s="171"/>
      <c r="AP19687" s="61"/>
      <c r="AQ19687" s="61"/>
      <c r="AR19687" s="61"/>
      <c r="AS19687" s="61"/>
      <c r="AT19687" s="61"/>
      <c r="AU19687" s="61"/>
      <c r="AV19687" s="61"/>
      <c r="AW19687" s="61"/>
      <c r="AX19687" s="61"/>
      <c r="AY19687" s="61"/>
      <c r="AZ19687" s="61"/>
      <c r="BA19687" s="61"/>
    </row>
    <row r="19688" spans="39:53" x14ac:dyDescent="0.2">
      <c r="AM19688" s="61"/>
      <c r="AN19688" s="61"/>
      <c r="AO19688" s="171"/>
      <c r="AP19688" s="61"/>
      <c r="AQ19688" s="61"/>
      <c r="AR19688" s="61"/>
      <c r="AS19688" s="61"/>
      <c r="AT19688" s="61"/>
      <c r="AU19688" s="61"/>
      <c r="AV19688" s="61"/>
      <c r="AW19688" s="61"/>
      <c r="AX19688" s="61"/>
      <c r="AY19688" s="61"/>
      <c r="AZ19688" s="61"/>
      <c r="BA19688" s="61"/>
    </row>
    <row r="19689" spans="39:53" x14ac:dyDescent="0.2">
      <c r="AM19689" s="61"/>
      <c r="AN19689" s="61"/>
      <c r="AO19689" s="171"/>
      <c r="AP19689" s="61"/>
      <c r="AQ19689" s="61"/>
      <c r="AR19689" s="61"/>
      <c r="AS19689" s="61"/>
      <c r="AT19689" s="61"/>
      <c r="AU19689" s="61"/>
      <c r="AV19689" s="61"/>
      <c r="AW19689" s="61"/>
      <c r="AX19689" s="61"/>
      <c r="AY19689" s="61"/>
      <c r="AZ19689" s="61"/>
      <c r="BA19689" s="61"/>
    </row>
    <row r="19690" spans="39:53" x14ac:dyDescent="0.2">
      <c r="AM19690" s="61"/>
      <c r="AN19690" s="61"/>
      <c r="AO19690" s="171"/>
      <c r="AP19690" s="61"/>
      <c r="AQ19690" s="61"/>
      <c r="AR19690" s="61"/>
      <c r="AS19690" s="61"/>
      <c r="AT19690" s="61"/>
      <c r="AU19690" s="61"/>
      <c r="AV19690" s="61"/>
      <c r="AW19690" s="61"/>
      <c r="AX19690" s="61"/>
      <c r="AY19690" s="61"/>
      <c r="AZ19690" s="61"/>
      <c r="BA19690" s="61"/>
    </row>
    <row r="19691" spans="39:53" x14ac:dyDescent="0.2">
      <c r="AM19691" s="61"/>
      <c r="AN19691" s="61"/>
      <c r="AO19691" s="171"/>
      <c r="AP19691" s="61"/>
      <c r="AQ19691" s="61"/>
      <c r="AR19691" s="61"/>
      <c r="AS19691" s="61"/>
      <c r="AT19691" s="61"/>
      <c r="AU19691" s="61"/>
      <c r="AV19691" s="61"/>
      <c r="AW19691" s="61"/>
      <c r="AX19691" s="61"/>
      <c r="AY19691" s="61"/>
      <c r="AZ19691" s="61"/>
      <c r="BA19691" s="61"/>
    </row>
    <row r="19692" spans="39:53" x14ac:dyDescent="0.2">
      <c r="AM19692" s="61"/>
      <c r="AN19692" s="61"/>
      <c r="AO19692" s="171"/>
      <c r="AP19692" s="61"/>
      <c r="AQ19692" s="61"/>
      <c r="AR19692" s="61"/>
      <c r="AS19692" s="61"/>
      <c r="AT19692" s="61"/>
      <c r="AU19692" s="61"/>
      <c r="AV19692" s="61"/>
      <c r="AW19692" s="61"/>
      <c r="AX19692" s="61"/>
      <c r="AY19692" s="61"/>
      <c r="AZ19692" s="61"/>
      <c r="BA19692" s="61"/>
    </row>
    <row r="19693" spans="39:53" x14ac:dyDescent="0.2">
      <c r="AM19693" s="61"/>
      <c r="AN19693" s="61"/>
      <c r="AO19693" s="171"/>
      <c r="AP19693" s="61"/>
      <c r="AQ19693" s="61"/>
      <c r="AR19693" s="61"/>
      <c r="AS19693" s="61"/>
      <c r="AT19693" s="61"/>
      <c r="AU19693" s="61"/>
      <c r="AV19693" s="61"/>
      <c r="AW19693" s="61"/>
      <c r="AX19693" s="61"/>
      <c r="AY19693" s="61"/>
      <c r="AZ19693" s="61"/>
      <c r="BA19693" s="61"/>
    </row>
    <row r="19694" spans="39:53" x14ac:dyDescent="0.2">
      <c r="AM19694" s="61"/>
      <c r="AN19694" s="61"/>
      <c r="AO19694" s="171"/>
      <c r="AP19694" s="61"/>
      <c r="AQ19694" s="61"/>
      <c r="AR19694" s="61"/>
      <c r="AS19694" s="61"/>
      <c r="AT19694" s="61"/>
      <c r="AU19694" s="61"/>
      <c r="AV19694" s="61"/>
      <c r="AW19694" s="61"/>
      <c r="AX19694" s="61"/>
      <c r="AY19694" s="61"/>
      <c r="AZ19694" s="61"/>
      <c r="BA19694" s="61"/>
    </row>
    <row r="19695" spans="39:53" x14ac:dyDescent="0.2">
      <c r="AM19695" s="61"/>
      <c r="AN19695" s="61"/>
      <c r="AO19695" s="171"/>
      <c r="AP19695" s="61"/>
      <c r="AQ19695" s="61"/>
      <c r="AR19695" s="61"/>
      <c r="AS19695" s="61"/>
      <c r="AT19695" s="61"/>
      <c r="AU19695" s="61"/>
      <c r="AV19695" s="61"/>
      <c r="AW19695" s="61"/>
      <c r="AX19695" s="61"/>
      <c r="AY19695" s="61"/>
      <c r="AZ19695" s="61"/>
      <c r="BA19695" s="61"/>
    </row>
    <row r="19696" spans="39:53" x14ac:dyDescent="0.2">
      <c r="AM19696" s="61"/>
      <c r="AN19696" s="61"/>
      <c r="AO19696" s="171"/>
      <c r="AP19696" s="61"/>
      <c r="AQ19696" s="61"/>
      <c r="AR19696" s="61"/>
      <c r="AS19696" s="61"/>
      <c r="AT19696" s="61"/>
      <c r="AU19696" s="61"/>
      <c r="AV19696" s="61"/>
      <c r="AW19696" s="61"/>
      <c r="AX19696" s="61"/>
      <c r="AY19696" s="61"/>
      <c r="AZ19696" s="61"/>
      <c r="BA19696" s="61"/>
    </row>
    <row r="19697" spans="39:53" x14ac:dyDescent="0.2">
      <c r="AM19697" s="61"/>
      <c r="AN19697" s="61"/>
      <c r="AO19697" s="171"/>
      <c r="AP19697" s="61"/>
      <c r="AQ19697" s="61"/>
      <c r="AR19697" s="61"/>
      <c r="AS19697" s="61"/>
      <c r="AT19697" s="61"/>
      <c r="AU19697" s="61"/>
      <c r="AV19697" s="61"/>
      <c r="AW19697" s="61"/>
      <c r="AX19697" s="61"/>
      <c r="AY19697" s="61"/>
      <c r="AZ19697" s="61"/>
      <c r="BA19697" s="61"/>
    </row>
    <row r="19698" spans="39:53" x14ac:dyDescent="0.2">
      <c r="AM19698" s="61"/>
      <c r="AN19698" s="61"/>
      <c r="AO19698" s="171"/>
      <c r="AP19698" s="61"/>
      <c r="AQ19698" s="61"/>
      <c r="AR19698" s="61"/>
      <c r="AS19698" s="61"/>
      <c r="AT19698" s="61"/>
      <c r="AU19698" s="61"/>
      <c r="AV19698" s="61"/>
      <c r="AW19698" s="61"/>
      <c r="AX19698" s="61"/>
      <c r="AY19698" s="61"/>
      <c r="AZ19698" s="61"/>
      <c r="BA19698" s="61"/>
    </row>
    <row r="19699" spans="39:53" x14ac:dyDescent="0.2">
      <c r="AM19699" s="61"/>
      <c r="AN19699" s="61"/>
      <c r="AO19699" s="171"/>
      <c r="AP19699" s="61"/>
      <c r="AQ19699" s="61"/>
      <c r="AR19699" s="61"/>
      <c r="AS19699" s="61"/>
      <c r="AT19699" s="61"/>
      <c r="AU19699" s="61"/>
      <c r="AV19699" s="61"/>
      <c r="AW19699" s="61"/>
      <c r="AX19699" s="61"/>
      <c r="AY19699" s="61"/>
      <c r="AZ19699" s="61"/>
      <c r="BA19699" s="61"/>
    </row>
    <row r="19700" spans="39:53" x14ac:dyDescent="0.2">
      <c r="AM19700" s="61"/>
      <c r="AN19700" s="61"/>
      <c r="AO19700" s="171"/>
      <c r="AP19700" s="61"/>
      <c r="AQ19700" s="61"/>
      <c r="AR19700" s="61"/>
      <c r="AS19700" s="61"/>
      <c r="AT19700" s="61"/>
      <c r="AU19700" s="61"/>
      <c r="AV19700" s="61"/>
      <c r="AW19700" s="61"/>
      <c r="AX19700" s="61"/>
      <c r="AY19700" s="61"/>
      <c r="AZ19700" s="61"/>
      <c r="BA19700" s="61"/>
    </row>
    <row r="19701" spans="39:53" x14ac:dyDescent="0.2">
      <c r="AM19701" s="61"/>
      <c r="AN19701" s="61"/>
      <c r="AO19701" s="171"/>
      <c r="AP19701" s="61"/>
      <c r="AQ19701" s="61"/>
      <c r="AR19701" s="61"/>
      <c r="AS19701" s="61"/>
      <c r="AT19701" s="61"/>
      <c r="AU19701" s="61"/>
      <c r="AV19701" s="61"/>
      <c r="AW19701" s="61"/>
      <c r="AX19701" s="61"/>
      <c r="AY19701" s="61"/>
      <c r="AZ19701" s="61"/>
      <c r="BA19701" s="61"/>
    </row>
    <row r="19702" spans="39:53" x14ac:dyDescent="0.2">
      <c r="AM19702" s="61"/>
      <c r="AN19702" s="61"/>
      <c r="AO19702" s="171"/>
      <c r="AP19702" s="61"/>
      <c r="AQ19702" s="61"/>
      <c r="AR19702" s="61"/>
      <c r="AS19702" s="61"/>
      <c r="AT19702" s="61"/>
      <c r="AU19702" s="61"/>
      <c r="AV19702" s="61"/>
      <c r="AW19702" s="61"/>
      <c r="AX19702" s="61"/>
      <c r="AY19702" s="61"/>
      <c r="AZ19702" s="61"/>
      <c r="BA19702" s="61"/>
    </row>
    <row r="19703" spans="39:53" x14ac:dyDescent="0.2">
      <c r="AM19703" s="61"/>
      <c r="AN19703" s="61"/>
      <c r="AO19703" s="171"/>
      <c r="AP19703" s="61"/>
      <c r="AQ19703" s="61"/>
      <c r="AR19703" s="61"/>
      <c r="AS19703" s="61"/>
      <c r="AT19703" s="61"/>
      <c r="AU19703" s="61"/>
      <c r="AV19703" s="61"/>
      <c r="AW19703" s="61"/>
      <c r="AX19703" s="61"/>
      <c r="AY19703" s="61"/>
      <c r="AZ19703" s="61"/>
      <c r="BA19703" s="61"/>
    </row>
    <row r="19704" spans="39:53" x14ac:dyDescent="0.2">
      <c r="AM19704" s="61"/>
      <c r="AN19704" s="61"/>
      <c r="AO19704" s="171"/>
      <c r="AP19704" s="61"/>
      <c r="AQ19704" s="61"/>
      <c r="AR19704" s="61"/>
      <c r="AS19704" s="61"/>
      <c r="AT19704" s="61"/>
      <c r="AU19704" s="61"/>
      <c r="AV19704" s="61"/>
      <c r="AW19704" s="61"/>
      <c r="AX19704" s="61"/>
      <c r="AY19704" s="61"/>
      <c r="AZ19704" s="61"/>
      <c r="BA19704" s="61"/>
    </row>
    <row r="19705" spans="39:53" x14ac:dyDescent="0.2">
      <c r="AM19705" s="61"/>
      <c r="AN19705" s="61"/>
      <c r="AO19705" s="171"/>
      <c r="AP19705" s="61"/>
      <c r="AQ19705" s="61"/>
      <c r="AR19705" s="61"/>
      <c r="AS19705" s="61"/>
      <c r="AT19705" s="61"/>
      <c r="AU19705" s="61"/>
      <c r="AV19705" s="61"/>
      <c r="AW19705" s="61"/>
      <c r="AX19705" s="61"/>
      <c r="AY19705" s="61"/>
      <c r="AZ19705" s="61"/>
      <c r="BA19705" s="61"/>
    </row>
    <row r="19706" spans="39:53" x14ac:dyDescent="0.2">
      <c r="AM19706" s="61"/>
      <c r="AN19706" s="61"/>
      <c r="AO19706" s="171"/>
      <c r="AP19706" s="61"/>
      <c r="AQ19706" s="61"/>
      <c r="AR19706" s="61"/>
      <c r="AS19706" s="61"/>
      <c r="AT19706" s="61"/>
      <c r="AU19706" s="61"/>
      <c r="AV19706" s="61"/>
      <c r="AW19706" s="61"/>
      <c r="AX19706" s="61"/>
      <c r="AY19706" s="61"/>
      <c r="AZ19706" s="61"/>
      <c r="BA19706" s="61"/>
    </row>
    <row r="19707" spans="39:53" x14ac:dyDescent="0.2">
      <c r="AM19707" s="61"/>
      <c r="AN19707" s="61"/>
      <c r="AO19707" s="171"/>
      <c r="AP19707" s="61"/>
      <c r="AQ19707" s="61"/>
      <c r="AR19707" s="61"/>
      <c r="AS19707" s="61"/>
      <c r="AT19707" s="61"/>
      <c r="AU19707" s="61"/>
      <c r="AV19707" s="61"/>
      <c r="AW19707" s="61"/>
      <c r="AX19707" s="61"/>
      <c r="AY19707" s="61"/>
      <c r="AZ19707" s="61"/>
      <c r="BA19707" s="61"/>
    </row>
    <row r="19708" spans="39:53" x14ac:dyDescent="0.2">
      <c r="AM19708" s="61"/>
      <c r="AN19708" s="61"/>
      <c r="AO19708" s="171"/>
      <c r="AP19708" s="61"/>
      <c r="AQ19708" s="61"/>
      <c r="AR19708" s="61"/>
      <c r="AS19708" s="61"/>
      <c r="AT19708" s="61"/>
      <c r="AU19708" s="61"/>
      <c r="AV19708" s="61"/>
      <c r="AW19708" s="61"/>
      <c r="AX19708" s="61"/>
      <c r="AY19708" s="61"/>
      <c r="AZ19708" s="61"/>
      <c r="BA19708" s="61"/>
    </row>
    <row r="19709" spans="39:53" x14ac:dyDescent="0.2">
      <c r="AM19709" s="61"/>
      <c r="AN19709" s="61"/>
      <c r="AO19709" s="171"/>
      <c r="AP19709" s="61"/>
      <c r="AQ19709" s="61"/>
      <c r="AR19709" s="61"/>
      <c r="AS19709" s="61"/>
      <c r="AT19709" s="61"/>
      <c r="AU19709" s="61"/>
      <c r="AV19709" s="61"/>
      <c r="AW19709" s="61"/>
      <c r="AX19709" s="61"/>
      <c r="AY19709" s="61"/>
      <c r="AZ19709" s="61"/>
      <c r="BA19709" s="61"/>
    </row>
    <row r="19710" spans="39:53" x14ac:dyDescent="0.2">
      <c r="AM19710" s="61"/>
      <c r="AN19710" s="61"/>
      <c r="AO19710" s="171"/>
      <c r="AP19710" s="61"/>
      <c r="AQ19710" s="61"/>
      <c r="AR19710" s="61"/>
      <c r="AS19710" s="61"/>
      <c r="AT19710" s="61"/>
      <c r="AU19710" s="61"/>
      <c r="AV19710" s="61"/>
      <c r="AW19710" s="61"/>
      <c r="AX19710" s="61"/>
      <c r="AY19710" s="61"/>
      <c r="AZ19710" s="61"/>
      <c r="BA19710" s="61"/>
    </row>
    <row r="19711" spans="39:53" x14ac:dyDescent="0.2">
      <c r="AM19711" s="61"/>
      <c r="AN19711" s="61"/>
      <c r="AO19711" s="171"/>
      <c r="AP19711" s="61"/>
      <c r="AQ19711" s="61"/>
      <c r="AR19711" s="61"/>
      <c r="AS19711" s="61"/>
      <c r="AT19711" s="61"/>
      <c r="AU19711" s="61"/>
      <c r="AV19711" s="61"/>
      <c r="AW19711" s="61"/>
      <c r="AX19711" s="61"/>
      <c r="AY19711" s="61"/>
      <c r="AZ19711" s="61"/>
      <c r="BA19711" s="61"/>
    </row>
    <row r="19712" spans="39:53" x14ac:dyDescent="0.2">
      <c r="AM19712" s="61"/>
      <c r="AN19712" s="61"/>
      <c r="AO19712" s="171"/>
      <c r="AP19712" s="61"/>
      <c r="AQ19712" s="61"/>
      <c r="AR19712" s="61"/>
      <c r="AS19712" s="61"/>
      <c r="AT19712" s="61"/>
      <c r="AU19712" s="61"/>
      <c r="AV19712" s="61"/>
      <c r="AW19712" s="61"/>
      <c r="AX19712" s="61"/>
      <c r="AY19712" s="61"/>
      <c r="AZ19712" s="61"/>
      <c r="BA19712" s="61"/>
    </row>
    <row r="19713" spans="39:53" x14ac:dyDescent="0.2">
      <c r="AM19713" s="61"/>
      <c r="AN19713" s="61"/>
      <c r="AO19713" s="171"/>
      <c r="AP19713" s="61"/>
      <c r="AQ19713" s="61"/>
      <c r="AR19713" s="61"/>
      <c r="AS19713" s="61"/>
      <c r="AT19713" s="61"/>
      <c r="AU19713" s="61"/>
      <c r="AV19713" s="61"/>
      <c r="AW19713" s="61"/>
      <c r="AX19713" s="61"/>
      <c r="AY19713" s="61"/>
      <c r="AZ19713" s="61"/>
      <c r="BA19713" s="61"/>
    </row>
    <row r="19714" spans="39:53" x14ac:dyDescent="0.2">
      <c r="AM19714" s="61"/>
      <c r="AN19714" s="61"/>
      <c r="AO19714" s="171"/>
      <c r="AP19714" s="61"/>
      <c r="AQ19714" s="61"/>
      <c r="AR19714" s="61"/>
      <c r="AS19714" s="61"/>
      <c r="AT19714" s="61"/>
      <c r="AU19714" s="61"/>
      <c r="AV19714" s="61"/>
      <c r="AW19714" s="61"/>
      <c r="AX19714" s="61"/>
      <c r="AY19714" s="61"/>
      <c r="AZ19714" s="61"/>
      <c r="BA19714" s="61"/>
    </row>
    <row r="19715" spans="39:53" x14ac:dyDescent="0.2">
      <c r="AM19715" s="61"/>
      <c r="AN19715" s="61"/>
      <c r="AO19715" s="171"/>
      <c r="AP19715" s="61"/>
      <c r="AQ19715" s="61"/>
      <c r="AR19715" s="61"/>
      <c r="AS19715" s="61"/>
      <c r="AT19715" s="61"/>
      <c r="AU19715" s="61"/>
      <c r="AV19715" s="61"/>
      <c r="AW19715" s="61"/>
      <c r="AX19715" s="61"/>
      <c r="AY19715" s="61"/>
      <c r="AZ19715" s="61"/>
      <c r="BA19715" s="61"/>
    </row>
    <row r="19716" spans="39:53" x14ac:dyDescent="0.2">
      <c r="AM19716" s="61"/>
      <c r="AN19716" s="61"/>
      <c r="AO19716" s="171"/>
      <c r="AP19716" s="61"/>
      <c r="AQ19716" s="61"/>
      <c r="AR19716" s="61"/>
      <c r="AS19716" s="61"/>
      <c r="AT19716" s="61"/>
      <c r="AU19716" s="61"/>
      <c r="AV19716" s="61"/>
      <c r="AW19716" s="61"/>
      <c r="AX19716" s="61"/>
      <c r="AY19716" s="61"/>
      <c r="AZ19716" s="61"/>
      <c r="BA19716" s="61"/>
    </row>
    <row r="19717" spans="39:53" x14ac:dyDescent="0.2">
      <c r="AM19717" s="61"/>
      <c r="AN19717" s="61"/>
      <c r="AO19717" s="171"/>
      <c r="AP19717" s="61"/>
      <c r="AQ19717" s="61"/>
      <c r="AR19717" s="61"/>
      <c r="AS19717" s="61"/>
      <c r="AT19717" s="61"/>
      <c r="AU19717" s="61"/>
      <c r="AV19717" s="61"/>
      <c r="AW19717" s="61"/>
      <c r="AX19717" s="61"/>
      <c r="AY19717" s="61"/>
      <c r="AZ19717" s="61"/>
      <c r="BA19717" s="61"/>
    </row>
    <row r="19718" spans="39:53" x14ac:dyDescent="0.2">
      <c r="AM19718" s="61"/>
      <c r="AN19718" s="61"/>
      <c r="AO19718" s="171"/>
      <c r="AP19718" s="61"/>
      <c r="AQ19718" s="61"/>
      <c r="AR19718" s="61"/>
      <c r="AS19718" s="61"/>
      <c r="AT19718" s="61"/>
      <c r="AU19718" s="61"/>
      <c r="AV19718" s="61"/>
      <c r="AW19718" s="61"/>
      <c r="AX19718" s="61"/>
      <c r="AY19718" s="61"/>
      <c r="AZ19718" s="61"/>
      <c r="BA19718" s="61"/>
    </row>
    <row r="19719" spans="39:53" x14ac:dyDescent="0.2">
      <c r="AM19719" s="61"/>
      <c r="AN19719" s="61"/>
      <c r="AO19719" s="171"/>
      <c r="AP19719" s="61"/>
      <c r="AQ19719" s="61"/>
      <c r="AR19719" s="61"/>
      <c r="AS19719" s="61"/>
      <c r="AT19719" s="61"/>
      <c r="AU19719" s="61"/>
      <c r="AV19719" s="61"/>
      <c r="AW19719" s="61"/>
      <c r="AX19719" s="61"/>
      <c r="AY19719" s="61"/>
      <c r="AZ19719" s="61"/>
      <c r="BA19719" s="61"/>
    </row>
    <row r="19720" spans="39:53" x14ac:dyDescent="0.2">
      <c r="AM19720" s="61"/>
      <c r="AN19720" s="61"/>
      <c r="AO19720" s="171"/>
      <c r="AP19720" s="61"/>
      <c r="AQ19720" s="61"/>
      <c r="AR19720" s="61"/>
      <c r="AS19720" s="61"/>
      <c r="AT19720" s="61"/>
      <c r="AU19720" s="61"/>
      <c r="AV19720" s="61"/>
      <c r="AW19720" s="61"/>
      <c r="AX19720" s="61"/>
      <c r="AY19720" s="61"/>
      <c r="AZ19720" s="61"/>
      <c r="BA19720" s="61"/>
    </row>
    <row r="19721" spans="39:53" x14ac:dyDescent="0.2">
      <c r="AM19721" s="61"/>
      <c r="AN19721" s="61"/>
      <c r="AO19721" s="171"/>
      <c r="AP19721" s="61"/>
      <c r="AQ19721" s="61"/>
      <c r="AR19721" s="61"/>
      <c r="AS19721" s="61"/>
      <c r="AT19721" s="61"/>
      <c r="AU19721" s="61"/>
      <c r="AV19721" s="61"/>
      <c r="AW19721" s="61"/>
      <c r="AX19721" s="61"/>
      <c r="AY19721" s="61"/>
      <c r="AZ19721" s="61"/>
      <c r="BA19721" s="61"/>
    </row>
    <row r="19722" spans="39:53" x14ac:dyDescent="0.2">
      <c r="AM19722" s="61"/>
      <c r="AN19722" s="61"/>
      <c r="AO19722" s="171"/>
      <c r="AP19722" s="61"/>
      <c r="AQ19722" s="61"/>
      <c r="AR19722" s="61"/>
      <c r="AS19722" s="61"/>
      <c r="AT19722" s="61"/>
      <c r="AU19722" s="61"/>
      <c r="AV19722" s="61"/>
      <c r="AW19722" s="61"/>
      <c r="AX19722" s="61"/>
      <c r="AY19722" s="61"/>
      <c r="AZ19722" s="61"/>
      <c r="BA19722" s="61"/>
    </row>
    <row r="19723" spans="39:53" x14ac:dyDescent="0.2">
      <c r="AM19723" s="61"/>
      <c r="AN19723" s="61"/>
      <c r="AO19723" s="171"/>
      <c r="AP19723" s="61"/>
      <c r="AQ19723" s="61"/>
      <c r="AR19723" s="61"/>
      <c r="AS19723" s="61"/>
      <c r="AT19723" s="61"/>
      <c r="AU19723" s="61"/>
      <c r="AV19723" s="61"/>
      <c r="AW19723" s="61"/>
      <c r="AX19723" s="61"/>
      <c r="AY19723" s="61"/>
      <c r="AZ19723" s="61"/>
      <c r="BA19723" s="61"/>
    </row>
    <row r="19724" spans="39:53" x14ac:dyDescent="0.2">
      <c r="AM19724" s="61"/>
      <c r="AN19724" s="61"/>
      <c r="AO19724" s="171"/>
      <c r="AP19724" s="61"/>
      <c r="AQ19724" s="61"/>
      <c r="AR19724" s="61"/>
      <c r="AS19724" s="61"/>
      <c r="AT19724" s="61"/>
      <c r="AU19724" s="61"/>
      <c r="AV19724" s="61"/>
      <c r="AW19724" s="61"/>
      <c r="AX19724" s="61"/>
      <c r="AY19724" s="61"/>
      <c r="AZ19724" s="61"/>
      <c r="BA19724" s="61"/>
    </row>
    <row r="19725" spans="39:53" x14ac:dyDescent="0.2">
      <c r="AM19725" s="61"/>
      <c r="AN19725" s="61"/>
      <c r="AO19725" s="171"/>
      <c r="AP19725" s="61"/>
      <c r="AQ19725" s="61"/>
      <c r="AR19725" s="61"/>
      <c r="AS19725" s="61"/>
      <c r="AT19725" s="61"/>
      <c r="AU19725" s="61"/>
      <c r="AV19725" s="61"/>
      <c r="AW19725" s="61"/>
      <c r="AX19725" s="61"/>
      <c r="AY19725" s="61"/>
      <c r="AZ19725" s="61"/>
      <c r="BA19725" s="61"/>
    </row>
    <row r="19726" spans="39:53" x14ac:dyDescent="0.2">
      <c r="AM19726" s="61"/>
      <c r="AN19726" s="61"/>
      <c r="AO19726" s="171"/>
      <c r="AP19726" s="61"/>
      <c r="AQ19726" s="61"/>
      <c r="AR19726" s="61"/>
      <c r="AS19726" s="61"/>
      <c r="AT19726" s="61"/>
      <c r="AU19726" s="61"/>
      <c r="AV19726" s="61"/>
      <c r="AW19726" s="61"/>
      <c r="AX19726" s="61"/>
      <c r="AY19726" s="61"/>
      <c r="AZ19726" s="61"/>
      <c r="BA19726" s="61"/>
    </row>
    <row r="19727" spans="39:53" x14ac:dyDescent="0.2">
      <c r="AM19727" s="61"/>
      <c r="AN19727" s="61"/>
      <c r="AO19727" s="171"/>
      <c r="AP19727" s="61"/>
      <c r="AQ19727" s="61"/>
      <c r="AR19727" s="61"/>
      <c r="AS19727" s="61"/>
      <c r="AT19727" s="61"/>
      <c r="AU19727" s="61"/>
      <c r="AV19727" s="61"/>
      <c r="AW19727" s="61"/>
      <c r="AX19727" s="61"/>
      <c r="AY19727" s="61"/>
      <c r="AZ19727" s="61"/>
      <c r="BA19727" s="61"/>
    </row>
    <row r="19728" spans="39:53" x14ac:dyDescent="0.2">
      <c r="AM19728" s="61"/>
      <c r="AN19728" s="61"/>
      <c r="AO19728" s="171"/>
      <c r="AP19728" s="61"/>
      <c r="AQ19728" s="61"/>
      <c r="AR19728" s="61"/>
      <c r="AS19728" s="61"/>
      <c r="AT19728" s="61"/>
      <c r="AU19728" s="61"/>
      <c r="AV19728" s="61"/>
      <c r="AW19728" s="61"/>
      <c r="AX19728" s="61"/>
      <c r="AY19728" s="61"/>
      <c r="AZ19728" s="61"/>
      <c r="BA19728" s="61"/>
    </row>
    <row r="19729" spans="39:53" x14ac:dyDescent="0.2">
      <c r="AM19729" s="61"/>
      <c r="AN19729" s="61"/>
      <c r="AO19729" s="171"/>
      <c r="AP19729" s="61"/>
      <c r="AQ19729" s="61"/>
      <c r="AR19729" s="61"/>
      <c r="AS19729" s="61"/>
      <c r="AT19729" s="61"/>
      <c r="AU19729" s="61"/>
      <c r="AV19729" s="61"/>
      <c r="AW19729" s="61"/>
      <c r="AX19729" s="61"/>
      <c r="AY19729" s="61"/>
      <c r="AZ19729" s="61"/>
      <c r="BA19729" s="61"/>
    </row>
    <row r="19730" spans="39:53" x14ac:dyDescent="0.2">
      <c r="AM19730" s="61"/>
      <c r="AN19730" s="61"/>
      <c r="AO19730" s="171"/>
      <c r="AP19730" s="61"/>
      <c r="AQ19730" s="61"/>
      <c r="AR19730" s="61"/>
      <c r="AS19730" s="61"/>
      <c r="AT19730" s="61"/>
      <c r="AU19730" s="61"/>
      <c r="AV19730" s="61"/>
      <c r="AW19730" s="61"/>
      <c r="AX19730" s="61"/>
      <c r="AY19730" s="61"/>
      <c r="AZ19730" s="61"/>
      <c r="BA19730" s="61"/>
    </row>
    <row r="19731" spans="39:53" x14ac:dyDescent="0.2">
      <c r="AM19731" s="61"/>
      <c r="AN19731" s="61"/>
      <c r="AO19731" s="171"/>
      <c r="AP19731" s="61"/>
      <c r="AQ19731" s="61"/>
      <c r="AR19731" s="61"/>
      <c r="AS19731" s="61"/>
      <c r="AT19731" s="61"/>
      <c r="AU19731" s="61"/>
      <c r="AV19731" s="61"/>
      <c r="AW19731" s="61"/>
      <c r="AX19731" s="61"/>
      <c r="AY19731" s="61"/>
      <c r="AZ19731" s="61"/>
      <c r="BA19731" s="61"/>
    </row>
    <row r="19732" spans="39:53" x14ac:dyDescent="0.2">
      <c r="AM19732" s="61"/>
      <c r="AN19732" s="61"/>
      <c r="AO19732" s="171"/>
      <c r="AP19732" s="61"/>
      <c r="AQ19732" s="61"/>
      <c r="AR19732" s="61"/>
      <c r="AS19732" s="61"/>
      <c r="AT19732" s="61"/>
      <c r="AU19732" s="61"/>
      <c r="AV19732" s="61"/>
      <c r="AW19732" s="61"/>
      <c r="AX19732" s="61"/>
      <c r="AY19732" s="61"/>
      <c r="AZ19732" s="61"/>
      <c r="BA19732" s="61"/>
    </row>
    <row r="19733" spans="39:53" x14ac:dyDescent="0.2">
      <c r="AM19733" s="61"/>
      <c r="AN19733" s="61"/>
      <c r="AO19733" s="171"/>
      <c r="AP19733" s="61"/>
      <c r="AQ19733" s="61"/>
      <c r="AR19733" s="61"/>
      <c r="AS19733" s="61"/>
      <c r="AT19733" s="61"/>
      <c r="AU19733" s="61"/>
      <c r="AV19733" s="61"/>
      <c r="AW19733" s="61"/>
      <c r="AX19733" s="61"/>
      <c r="AY19733" s="61"/>
      <c r="AZ19733" s="61"/>
      <c r="BA19733" s="61"/>
    </row>
    <row r="19734" spans="39:53" x14ac:dyDescent="0.2">
      <c r="AM19734" s="61"/>
      <c r="AN19734" s="61"/>
      <c r="AO19734" s="171"/>
      <c r="AP19734" s="61"/>
      <c r="AQ19734" s="61"/>
      <c r="AR19734" s="61"/>
      <c r="AS19734" s="61"/>
      <c r="AT19734" s="61"/>
      <c r="AU19734" s="61"/>
      <c r="AV19734" s="61"/>
      <c r="AW19734" s="61"/>
      <c r="AX19734" s="61"/>
      <c r="AY19734" s="61"/>
      <c r="AZ19734" s="61"/>
      <c r="BA19734" s="61"/>
    </row>
    <row r="19735" spans="39:53" x14ac:dyDescent="0.2">
      <c r="AM19735" s="61"/>
      <c r="AN19735" s="61"/>
      <c r="AO19735" s="171"/>
      <c r="AP19735" s="61"/>
      <c r="AQ19735" s="61"/>
      <c r="AR19735" s="61"/>
      <c r="AS19735" s="61"/>
      <c r="AT19735" s="61"/>
      <c r="AU19735" s="61"/>
      <c r="AV19735" s="61"/>
      <c r="AW19735" s="61"/>
      <c r="AX19735" s="61"/>
      <c r="AY19735" s="61"/>
      <c r="AZ19735" s="61"/>
      <c r="BA19735" s="61"/>
    </row>
    <row r="19736" spans="39:53" x14ac:dyDescent="0.2">
      <c r="AM19736" s="61"/>
      <c r="AN19736" s="61"/>
      <c r="AO19736" s="171"/>
      <c r="AP19736" s="61"/>
      <c r="AQ19736" s="61"/>
      <c r="AR19736" s="61"/>
      <c r="AS19736" s="61"/>
      <c r="AT19736" s="61"/>
      <c r="AU19736" s="61"/>
      <c r="AV19736" s="61"/>
      <c r="AW19736" s="61"/>
      <c r="AX19736" s="61"/>
      <c r="AY19736" s="61"/>
      <c r="AZ19736" s="61"/>
      <c r="BA19736" s="61"/>
    </row>
    <row r="19737" spans="39:53" x14ac:dyDescent="0.2">
      <c r="AM19737" s="61"/>
      <c r="AN19737" s="61"/>
      <c r="AO19737" s="171"/>
      <c r="AP19737" s="61"/>
      <c r="AQ19737" s="61"/>
      <c r="AR19737" s="61"/>
      <c r="AS19737" s="61"/>
      <c r="AT19737" s="61"/>
      <c r="AU19737" s="61"/>
      <c r="AV19737" s="61"/>
      <c r="AW19737" s="61"/>
      <c r="AX19737" s="61"/>
      <c r="AY19737" s="61"/>
      <c r="AZ19737" s="61"/>
      <c r="BA19737" s="61"/>
    </row>
    <row r="19738" spans="39:53" x14ac:dyDescent="0.2">
      <c r="AM19738" s="61"/>
      <c r="AN19738" s="61"/>
      <c r="AO19738" s="171"/>
      <c r="AP19738" s="61"/>
      <c r="AQ19738" s="61"/>
      <c r="AR19738" s="61"/>
      <c r="AS19738" s="61"/>
      <c r="AT19738" s="61"/>
      <c r="AU19738" s="61"/>
      <c r="AV19738" s="61"/>
      <c r="AW19738" s="61"/>
      <c r="AX19738" s="61"/>
      <c r="AY19738" s="61"/>
      <c r="AZ19738" s="61"/>
      <c r="BA19738" s="61"/>
    </row>
    <row r="19739" spans="39:53" x14ac:dyDescent="0.2">
      <c r="AM19739" s="61"/>
      <c r="AN19739" s="61"/>
      <c r="AO19739" s="171"/>
      <c r="AP19739" s="61"/>
      <c r="AQ19739" s="61"/>
      <c r="AR19739" s="61"/>
      <c r="AS19739" s="61"/>
      <c r="AT19739" s="61"/>
      <c r="AU19739" s="61"/>
      <c r="AV19739" s="61"/>
      <c r="AW19739" s="61"/>
      <c r="AX19739" s="61"/>
      <c r="AY19739" s="61"/>
      <c r="AZ19739" s="61"/>
      <c r="BA19739" s="61"/>
    </row>
    <row r="19740" spans="39:53" x14ac:dyDescent="0.2">
      <c r="AM19740" s="61"/>
      <c r="AN19740" s="61"/>
      <c r="AO19740" s="171"/>
      <c r="AP19740" s="61"/>
      <c r="AQ19740" s="61"/>
      <c r="AR19740" s="61"/>
      <c r="AS19740" s="61"/>
      <c r="AT19740" s="61"/>
      <c r="AU19740" s="61"/>
      <c r="AV19740" s="61"/>
      <c r="AW19740" s="61"/>
      <c r="AX19740" s="61"/>
      <c r="AY19740" s="61"/>
      <c r="AZ19740" s="61"/>
      <c r="BA19740" s="61"/>
    </row>
    <row r="19741" spans="39:53" x14ac:dyDescent="0.2">
      <c r="AM19741" s="61"/>
      <c r="AN19741" s="61"/>
      <c r="AO19741" s="171"/>
      <c r="AP19741" s="61"/>
      <c r="AQ19741" s="61"/>
      <c r="AR19741" s="61"/>
      <c r="AS19741" s="61"/>
      <c r="AT19741" s="61"/>
      <c r="AU19741" s="61"/>
      <c r="AV19741" s="61"/>
      <c r="AW19741" s="61"/>
      <c r="AX19741" s="61"/>
      <c r="AY19741" s="61"/>
      <c r="AZ19741" s="61"/>
      <c r="BA19741" s="61"/>
    </row>
    <row r="19742" spans="39:53" x14ac:dyDescent="0.2">
      <c r="AM19742" s="61"/>
      <c r="AN19742" s="61"/>
      <c r="AO19742" s="171"/>
      <c r="AP19742" s="61"/>
      <c r="AQ19742" s="61"/>
      <c r="AR19742" s="61"/>
      <c r="AS19742" s="61"/>
      <c r="AT19742" s="61"/>
      <c r="AU19742" s="61"/>
      <c r="AV19742" s="61"/>
      <c r="AW19742" s="61"/>
      <c r="AX19742" s="61"/>
      <c r="AY19742" s="61"/>
      <c r="AZ19742" s="61"/>
      <c r="BA19742" s="61"/>
    </row>
    <row r="19743" spans="39:53" x14ac:dyDescent="0.2">
      <c r="AM19743" s="61"/>
      <c r="AN19743" s="61"/>
      <c r="AO19743" s="171"/>
      <c r="AP19743" s="61"/>
      <c r="AQ19743" s="61"/>
      <c r="AR19743" s="61"/>
      <c r="AS19743" s="61"/>
      <c r="AT19743" s="61"/>
      <c r="AU19743" s="61"/>
      <c r="AV19743" s="61"/>
      <c r="AW19743" s="61"/>
      <c r="AX19743" s="61"/>
      <c r="AY19743" s="61"/>
      <c r="AZ19743" s="61"/>
      <c r="BA19743" s="61"/>
    </row>
    <row r="19744" spans="39:53" x14ac:dyDescent="0.2">
      <c r="AM19744" s="61"/>
      <c r="AN19744" s="61"/>
      <c r="AO19744" s="171"/>
      <c r="AP19744" s="61"/>
      <c r="AQ19744" s="61"/>
      <c r="AR19744" s="61"/>
      <c r="AS19744" s="61"/>
      <c r="AT19744" s="61"/>
      <c r="AU19744" s="61"/>
      <c r="AV19744" s="61"/>
      <c r="AW19744" s="61"/>
      <c r="AX19744" s="61"/>
      <c r="AY19744" s="61"/>
      <c r="AZ19744" s="61"/>
      <c r="BA19744" s="61"/>
    </row>
    <row r="19745" spans="39:53" x14ac:dyDescent="0.2">
      <c r="AM19745" s="61"/>
      <c r="AN19745" s="61"/>
      <c r="AO19745" s="171"/>
      <c r="AP19745" s="61"/>
      <c r="AQ19745" s="61"/>
      <c r="AR19745" s="61"/>
      <c r="AS19745" s="61"/>
      <c r="AT19745" s="61"/>
      <c r="AU19745" s="61"/>
      <c r="AV19745" s="61"/>
      <c r="AW19745" s="61"/>
      <c r="AX19745" s="61"/>
      <c r="AY19745" s="61"/>
      <c r="AZ19745" s="61"/>
      <c r="BA19745" s="61"/>
    </row>
    <row r="19746" spans="39:53" x14ac:dyDescent="0.2">
      <c r="AM19746" s="61"/>
      <c r="AN19746" s="61"/>
      <c r="AO19746" s="171"/>
      <c r="AP19746" s="61"/>
      <c r="AQ19746" s="61"/>
      <c r="AR19746" s="61"/>
      <c r="AS19746" s="61"/>
      <c r="AT19746" s="61"/>
      <c r="AU19746" s="61"/>
      <c r="AV19746" s="61"/>
      <c r="AW19746" s="61"/>
      <c r="AX19746" s="61"/>
      <c r="AY19746" s="61"/>
      <c r="AZ19746" s="61"/>
      <c r="BA19746" s="61"/>
    </row>
    <row r="19747" spans="39:53" x14ac:dyDescent="0.2">
      <c r="AM19747" s="61"/>
      <c r="AN19747" s="61"/>
      <c r="AO19747" s="171"/>
      <c r="AP19747" s="61"/>
      <c r="AQ19747" s="61"/>
      <c r="AR19747" s="61"/>
      <c r="AS19747" s="61"/>
      <c r="AT19747" s="61"/>
      <c r="AU19747" s="61"/>
      <c r="AV19747" s="61"/>
      <c r="AW19747" s="61"/>
      <c r="AX19747" s="61"/>
      <c r="AY19747" s="61"/>
      <c r="AZ19747" s="61"/>
      <c r="BA19747" s="61"/>
    </row>
    <row r="19748" spans="39:53" x14ac:dyDescent="0.2">
      <c r="AM19748" s="61"/>
      <c r="AN19748" s="61"/>
      <c r="AO19748" s="171"/>
      <c r="AP19748" s="61"/>
      <c r="AQ19748" s="61"/>
      <c r="AR19748" s="61"/>
      <c r="AS19748" s="61"/>
      <c r="AT19748" s="61"/>
      <c r="AU19748" s="61"/>
      <c r="AV19748" s="61"/>
      <c r="AW19748" s="61"/>
      <c r="AX19748" s="61"/>
      <c r="AY19748" s="61"/>
      <c r="AZ19748" s="61"/>
      <c r="BA19748" s="61"/>
    </row>
    <row r="19749" spans="39:53" x14ac:dyDescent="0.2">
      <c r="AM19749" s="61"/>
      <c r="AN19749" s="61"/>
      <c r="AO19749" s="171"/>
      <c r="AP19749" s="61"/>
      <c r="AQ19749" s="61"/>
      <c r="AR19749" s="61"/>
      <c r="AS19749" s="61"/>
      <c r="AT19749" s="61"/>
      <c r="AU19749" s="61"/>
      <c r="AV19749" s="61"/>
      <c r="AW19749" s="61"/>
      <c r="AX19749" s="61"/>
      <c r="AY19749" s="61"/>
      <c r="AZ19749" s="61"/>
      <c r="BA19749" s="61"/>
    </row>
    <row r="19750" spans="39:53" x14ac:dyDescent="0.2">
      <c r="AM19750" s="61"/>
      <c r="AN19750" s="61"/>
      <c r="AO19750" s="171"/>
      <c r="AP19750" s="61"/>
      <c r="AQ19750" s="61"/>
      <c r="AR19750" s="61"/>
      <c r="AS19750" s="61"/>
      <c r="AT19750" s="61"/>
      <c r="AU19750" s="61"/>
      <c r="AV19750" s="61"/>
      <c r="AW19750" s="61"/>
      <c r="AX19750" s="61"/>
      <c r="AY19750" s="61"/>
      <c r="AZ19750" s="61"/>
      <c r="BA19750" s="61"/>
    </row>
    <row r="19751" spans="39:53" x14ac:dyDescent="0.2">
      <c r="AM19751" s="61"/>
      <c r="AN19751" s="61"/>
      <c r="AO19751" s="171"/>
      <c r="AP19751" s="61"/>
      <c r="AQ19751" s="61"/>
      <c r="AR19751" s="61"/>
      <c r="AS19751" s="61"/>
      <c r="AT19751" s="61"/>
      <c r="AU19751" s="61"/>
      <c r="AV19751" s="61"/>
      <c r="AW19751" s="61"/>
      <c r="AX19751" s="61"/>
      <c r="AY19751" s="61"/>
      <c r="AZ19751" s="61"/>
      <c r="BA19751" s="61"/>
    </row>
    <row r="19752" spans="39:53" x14ac:dyDescent="0.2">
      <c r="AM19752" s="61"/>
      <c r="AN19752" s="61"/>
      <c r="AO19752" s="171"/>
      <c r="AP19752" s="61"/>
      <c r="AQ19752" s="61"/>
      <c r="AR19752" s="61"/>
      <c r="AS19752" s="61"/>
      <c r="AT19752" s="61"/>
      <c r="AU19752" s="61"/>
      <c r="AV19752" s="61"/>
      <c r="AW19752" s="61"/>
      <c r="AX19752" s="61"/>
      <c r="AY19752" s="61"/>
      <c r="AZ19752" s="61"/>
      <c r="BA19752" s="61"/>
    </row>
    <row r="19753" spans="39:53" x14ac:dyDescent="0.2">
      <c r="AM19753" s="61"/>
      <c r="AN19753" s="61"/>
      <c r="AO19753" s="171"/>
      <c r="AP19753" s="61"/>
      <c r="AQ19753" s="61"/>
      <c r="AR19753" s="61"/>
      <c r="AS19753" s="61"/>
      <c r="AT19753" s="61"/>
      <c r="AU19753" s="61"/>
      <c r="AV19753" s="61"/>
      <c r="AW19753" s="61"/>
      <c r="AX19753" s="61"/>
      <c r="AY19753" s="61"/>
      <c r="AZ19753" s="61"/>
      <c r="BA19753" s="61"/>
    </row>
    <row r="19754" spans="39:53" x14ac:dyDescent="0.2">
      <c r="AM19754" s="61"/>
      <c r="AN19754" s="61"/>
      <c r="AO19754" s="171"/>
      <c r="AP19754" s="61"/>
      <c r="AQ19754" s="61"/>
      <c r="AR19754" s="61"/>
      <c r="AS19754" s="61"/>
      <c r="AT19754" s="61"/>
      <c r="AU19754" s="61"/>
      <c r="AV19754" s="61"/>
      <c r="AW19754" s="61"/>
      <c r="AX19754" s="61"/>
      <c r="AY19754" s="61"/>
      <c r="AZ19754" s="61"/>
      <c r="BA19754" s="61"/>
    </row>
    <row r="19755" spans="39:53" x14ac:dyDescent="0.2">
      <c r="AM19755" s="61"/>
      <c r="AN19755" s="61"/>
      <c r="AO19755" s="171"/>
      <c r="AP19755" s="61"/>
      <c r="AQ19755" s="61"/>
      <c r="AR19755" s="61"/>
      <c r="AS19755" s="61"/>
      <c r="AT19755" s="61"/>
      <c r="AU19755" s="61"/>
      <c r="AV19755" s="61"/>
      <c r="AW19755" s="61"/>
      <c r="AX19755" s="61"/>
      <c r="AY19755" s="61"/>
      <c r="AZ19755" s="61"/>
      <c r="BA19755" s="61"/>
    </row>
    <row r="19756" spans="39:53" x14ac:dyDescent="0.2">
      <c r="AM19756" s="61"/>
      <c r="AN19756" s="61"/>
      <c r="AO19756" s="171"/>
      <c r="AP19756" s="61"/>
      <c r="AQ19756" s="61"/>
      <c r="AR19756" s="61"/>
      <c r="AS19756" s="61"/>
      <c r="AT19756" s="61"/>
      <c r="AU19756" s="61"/>
      <c r="AV19756" s="61"/>
      <c r="AW19756" s="61"/>
      <c r="AX19756" s="61"/>
      <c r="AY19756" s="61"/>
      <c r="AZ19756" s="61"/>
      <c r="BA19756" s="61"/>
    </row>
    <row r="19757" spans="39:53" x14ac:dyDescent="0.2">
      <c r="AM19757" s="61"/>
      <c r="AN19757" s="61"/>
      <c r="AO19757" s="171"/>
      <c r="AP19757" s="61"/>
      <c r="AQ19757" s="61"/>
      <c r="AR19757" s="61"/>
      <c r="AS19757" s="61"/>
      <c r="AT19757" s="61"/>
      <c r="AU19757" s="61"/>
      <c r="AV19757" s="61"/>
      <c r="AW19757" s="61"/>
      <c r="AX19757" s="61"/>
      <c r="AY19757" s="61"/>
      <c r="AZ19757" s="61"/>
      <c r="BA19757" s="61"/>
    </row>
    <row r="19758" spans="39:53" x14ac:dyDescent="0.2">
      <c r="AM19758" s="61"/>
      <c r="AN19758" s="61"/>
      <c r="AO19758" s="171"/>
      <c r="AP19758" s="61"/>
      <c r="AQ19758" s="61"/>
      <c r="AR19758" s="61"/>
      <c r="AS19758" s="61"/>
      <c r="AT19758" s="61"/>
      <c r="AU19758" s="61"/>
      <c r="AV19758" s="61"/>
      <c r="AW19758" s="61"/>
      <c r="AX19758" s="61"/>
      <c r="AY19758" s="61"/>
      <c r="AZ19758" s="61"/>
      <c r="BA19758" s="61"/>
    </row>
    <row r="19759" spans="39:53" x14ac:dyDescent="0.2">
      <c r="AM19759" s="61"/>
      <c r="AN19759" s="61"/>
      <c r="AO19759" s="171"/>
      <c r="AP19759" s="61"/>
      <c r="AQ19759" s="61"/>
      <c r="AR19759" s="61"/>
      <c r="AS19759" s="61"/>
      <c r="AT19759" s="61"/>
      <c r="AU19759" s="61"/>
      <c r="AV19759" s="61"/>
      <c r="AW19759" s="61"/>
      <c r="AX19759" s="61"/>
      <c r="AY19759" s="61"/>
      <c r="AZ19759" s="61"/>
      <c r="BA19759" s="61"/>
    </row>
    <row r="19760" spans="39:53" x14ac:dyDescent="0.2">
      <c r="AM19760" s="61"/>
      <c r="AN19760" s="61"/>
      <c r="AO19760" s="171"/>
      <c r="AP19760" s="61"/>
      <c r="AQ19760" s="61"/>
      <c r="AR19760" s="61"/>
      <c r="AS19760" s="61"/>
      <c r="AT19760" s="61"/>
      <c r="AU19760" s="61"/>
      <c r="AV19760" s="61"/>
      <c r="AW19760" s="61"/>
      <c r="AX19760" s="61"/>
      <c r="AY19760" s="61"/>
      <c r="AZ19760" s="61"/>
      <c r="BA19760" s="61"/>
    </row>
    <row r="19761" spans="39:53" x14ac:dyDescent="0.2">
      <c r="AM19761" s="61"/>
      <c r="AN19761" s="61"/>
      <c r="AO19761" s="171"/>
      <c r="AP19761" s="61"/>
      <c r="AQ19761" s="61"/>
      <c r="AR19761" s="61"/>
      <c r="AS19761" s="61"/>
      <c r="AT19761" s="61"/>
      <c r="AU19761" s="61"/>
      <c r="AV19761" s="61"/>
      <c r="AW19761" s="61"/>
      <c r="AX19761" s="61"/>
      <c r="AY19761" s="61"/>
      <c r="AZ19761" s="61"/>
      <c r="BA19761" s="61"/>
    </row>
    <row r="19762" spans="39:53" x14ac:dyDescent="0.2">
      <c r="AM19762" s="61"/>
      <c r="AN19762" s="61"/>
      <c r="AO19762" s="171"/>
      <c r="AP19762" s="61"/>
      <c r="AQ19762" s="61"/>
      <c r="AR19762" s="61"/>
      <c r="AS19762" s="61"/>
      <c r="AT19762" s="61"/>
      <c r="AU19762" s="61"/>
      <c r="AV19762" s="61"/>
      <c r="AW19762" s="61"/>
      <c r="AX19762" s="61"/>
      <c r="AY19762" s="61"/>
      <c r="AZ19762" s="61"/>
      <c r="BA19762" s="61"/>
    </row>
    <row r="19763" spans="39:53" x14ac:dyDescent="0.2">
      <c r="AM19763" s="61"/>
      <c r="AN19763" s="61"/>
      <c r="AO19763" s="171"/>
      <c r="AP19763" s="61"/>
      <c r="AQ19763" s="61"/>
      <c r="AR19763" s="61"/>
      <c r="AS19763" s="61"/>
      <c r="AT19763" s="61"/>
      <c r="AU19763" s="61"/>
      <c r="AV19763" s="61"/>
      <c r="AW19763" s="61"/>
      <c r="AX19763" s="61"/>
      <c r="AY19763" s="61"/>
      <c r="AZ19763" s="61"/>
      <c r="BA19763" s="61"/>
    </row>
    <row r="19764" spans="39:53" x14ac:dyDescent="0.2">
      <c r="AM19764" s="61"/>
      <c r="AN19764" s="61"/>
      <c r="AO19764" s="171"/>
      <c r="AP19764" s="61"/>
      <c r="AQ19764" s="61"/>
      <c r="AR19764" s="61"/>
      <c r="AS19764" s="61"/>
      <c r="AT19764" s="61"/>
      <c r="AU19764" s="61"/>
      <c r="AV19764" s="61"/>
      <c r="AW19764" s="61"/>
      <c r="AX19764" s="61"/>
      <c r="AY19764" s="61"/>
      <c r="AZ19764" s="61"/>
      <c r="BA19764" s="61"/>
    </row>
    <row r="19765" spans="39:53" x14ac:dyDescent="0.2">
      <c r="AM19765" s="61"/>
      <c r="AN19765" s="61"/>
      <c r="AO19765" s="171"/>
      <c r="AP19765" s="61"/>
      <c r="AQ19765" s="61"/>
      <c r="AR19765" s="61"/>
      <c r="AS19765" s="61"/>
      <c r="AT19765" s="61"/>
      <c r="AU19765" s="61"/>
      <c r="AV19765" s="61"/>
      <c r="AW19765" s="61"/>
      <c r="AX19765" s="61"/>
      <c r="AY19765" s="61"/>
      <c r="AZ19765" s="61"/>
      <c r="BA19765" s="61"/>
    </row>
    <row r="19766" spans="39:53" x14ac:dyDescent="0.2">
      <c r="AM19766" s="61"/>
      <c r="AN19766" s="61"/>
      <c r="AO19766" s="171"/>
      <c r="AP19766" s="61"/>
      <c r="AQ19766" s="61"/>
      <c r="AR19766" s="61"/>
      <c r="AS19766" s="61"/>
      <c r="AT19766" s="61"/>
      <c r="AU19766" s="61"/>
      <c r="AV19766" s="61"/>
      <c r="AW19766" s="61"/>
      <c r="AX19766" s="61"/>
      <c r="AY19766" s="61"/>
      <c r="AZ19766" s="61"/>
      <c r="BA19766" s="61"/>
    </row>
    <row r="19767" spans="39:53" x14ac:dyDescent="0.2">
      <c r="AM19767" s="61"/>
      <c r="AN19767" s="61"/>
      <c r="AO19767" s="171"/>
      <c r="AP19767" s="61"/>
      <c r="AQ19767" s="61"/>
      <c r="AR19767" s="61"/>
      <c r="AS19767" s="61"/>
      <c r="AT19767" s="61"/>
      <c r="AU19767" s="61"/>
      <c r="AV19767" s="61"/>
      <c r="AW19767" s="61"/>
      <c r="AX19767" s="61"/>
      <c r="AY19767" s="61"/>
      <c r="AZ19767" s="61"/>
      <c r="BA19767" s="61"/>
    </row>
    <row r="19768" spans="39:53" x14ac:dyDescent="0.2">
      <c r="AM19768" s="61"/>
      <c r="AN19768" s="61"/>
      <c r="AO19768" s="171"/>
      <c r="AP19768" s="61"/>
      <c r="AQ19768" s="61"/>
      <c r="AR19768" s="61"/>
      <c r="AS19768" s="61"/>
      <c r="AT19768" s="61"/>
      <c r="AU19768" s="61"/>
      <c r="AV19768" s="61"/>
      <c r="AW19768" s="61"/>
      <c r="AX19768" s="61"/>
      <c r="AY19768" s="61"/>
      <c r="AZ19768" s="61"/>
      <c r="BA19768" s="61"/>
    </row>
    <row r="19769" spans="39:53" x14ac:dyDescent="0.2">
      <c r="AM19769" s="61"/>
      <c r="AN19769" s="61"/>
      <c r="AO19769" s="171"/>
      <c r="AP19769" s="61"/>
      <c r="AQ19769" s="61"/>
      <c r="AR19769" s="61"/>
      <c r="AS19769" s="61"/>
      <c r="AT19769" s="61"/>
      <c r="AU19769" s="61"/>
      <c r="AV19769" s="61"/>
      <c r="AW19769" s="61"/>
      <c r="AX19769" s="61"/>
      <c r="AY19769" s="61"/>
      <c r="AZ19769" s="61"/>
      <c r="BA19769" s="61"/>
    </row>
    <row r="19770" spans="39:53" x14ac:dyDescent="0.2">
      <c r="AM19770" s="61"/>
      <c r="AN19770" s="61"/>
      <c r="AO19770" s="171"/>
      <c r="AP19770" s="61"/>
      <c r="AQ19770" s="61"/>
      <c r="AR19770" s="61"/>
      <c r="AS19770" s="61"/>
      <c r="AT19770" s="61"/>
      <c r="AU19770" s="61"/>
      <c r="AV19770" s="61"/>
      <c r="AW19770" s="61"/>
      <c r="AX19770" s="61"/>
      <c r="AY19770" s="61"/>
      <c r="AZ19770" s="61"/>
      <c r="BA19770" s="61"/>
    </row>
    <row r="19771" spans="39:53" x14ac:dyDescent="0.2">
      <c r="AM19771" s="61"/>
      <c r="AN19771" s="61"/>
      <c r="AO19771" s="171"/>
      <c r="AP19771" s="61"/>
      <c r="AQ19771" s="61"/>
      <c r="AR19771" s="61"/>
      <c r="AS19771" s="61"/>
      <c r="AT19771" s="61"/>
      <c r="AU19771" s="61"/>
      <c r="AV19771" s="61"/>
      <c r="AW19771" s="61"/>
      <c r="AX19771" s="61"/>
      <c r="AY19771" s="61"/>
      <c r="AZ19771" s="61"/>
      <c r="BA19771" s="61"/>
    </row>
    <row r="19772" spans="39:53" x14ac:dyDescent="0.2">
      <c r="AM19772" s="61"/>
      <c r="AN19772" s="61"/>
      <c r="AO19772" s="171"/>
      <c r="AP19772" s="61"/>
      <c r="AQ19772" s="61"/>
      <c r="AR19772" s="61"/>
      <c r="AS19772" s="61"/>
      <c r="AT19772" s="61"/>
      <c r="AU19772" s="61"/>
      <c r="AV19772" s="61"/>
      <c r="AW19772" s="61"/>
      <c r="AX19772" s="61"/>
      <c r="AY19772" s="61"/>
      <c r="AZ19772" s="61"/>
      <c r="BA19772" s="61"/>
    </row>
    <row r="19773" spans="39:53" x14ac:dyDescent="0.2">
      <c r="AM19773" s="61"/>
      <c r="AN19773" s="61"/>
      <c r="AO19773" s="171"/>
      <c r="AP19773" s="61"/>
      <c r="AQ19773" s="61"/>
      <c r="AR19773" s="61"/>
      <c r="AS19773" s="61"/>
      <c r="AT19773" s="61"/>
      <c r="AU19773" s="61"/>
      <c r="AV19773" s="61"/>
      <c r="AW19773" s="61"/>
      <c r="AX19773" s="61"/>
      <c r="AY19773" s="61"/>
      <c r="AZ19773" s="61"/>
      <c r="BA19773" s="61"/>
    </row>
    <row r="19774" spans="39:53" x14ac:dyDescent="0.2">
      <c r="AM19774" s="61"/>
      <c r="AN19774" s="61"/>
      <c r="AO19774" s="171"/>
      <c r="AP19774" s="61"/>
      <c r="AQ19774" s="61"/>
      <c r="AR19774" s="61"/>
      <c r="AS19774" s="61"/>
      <c r="AT19774" s="61"/>
      <c r="AU19774" s="61"/>
      <c r="AV19774" s="61"/>
      <c r="AW19774" s="61"/>
      <c r="AX19774" s="61"/>
      <c r="AY19774" s="61"/>
      <c r="AZ19774" s="61"/>
      <c r="BA19774" s="61"/>
    </row>
    <row r="19775" spans="39:53" x14ac:dyDescent="0.2">
      <c r="AM19775" s="61"/>
      <c r="AN19775" s="61"/>
      <c r="AO19775" s="171"/>
      <c r="AP19775" s="61"/>
      <c r="AQ19775" s="61"/>
      <c r="AR19775" s="61"/>
      <c r="AS19775" s="61"/>
      <c r="AT19775" s="61"/>
      <c r="AU19775" s="61"/>
      <c r="AV19775" s="61"/>
      <c r="AW19775" s="61"/>
      <c r="AX19775" s="61"/>
      <c r="AY19775" s="61"/>
      <c r="AZ19775" s="61"/>
      <c r="BA19775" s="61"/>
    </row>
    <row r="19776" spans="39:53" x14ac:dyDescent="0.2">
      <c r="AM19776" s="61"/>
      <c r="AN19776" s="61"/>
      <c r="AO19776" s="171"/>
      <c r="AP19776" s="61"/>
      <c r="AQ19776" s="61"/>
      <c r="AR19776" s="61"/>
      <c r="AS19776" s="61"/>
      <c r="AT19776" s="61"/>
      <c r="AU19776" s="61"/>
      <c r="AV19776" s="61"/>
      <c r="AW19776" s="61"/>
      <c r="AX19776" s="61"/>
      <c r="AY19776" s="61"/>
      <c r="AZ19776" s="61"/>
      <c r="BA19776" s="61"/>
    </row>
    <row r="19777" spans="39:53" x14ac:dyDescent="0.2">
      <c r="AM19777" s="61"/>
      <c r="AN19777" s="61"/>
      <c r="AO19777" s="171"/>
      <c r="AP19777" s="61"/>
      <c r="AQ19777" s="61"/>
      <c r="AR19777" s="61"/>
      <c r="AS19777" s="61"/>
      <c r="AT19777" s="61"/>
      <c r="AU19777" s="61"/>
      <c r="AV19777" s="61"/>
      <c r="AW19777" s="61"/>
      <c r="AX19777" s="61"/>
      <c r="AY19777" s="61"/>
      <c r="AZ19777" s="61"/>
      <c r="BA19777" s="61"/>
    </row>
    <row r="19778" spans="39:53" x14ac:dyDescent="0.2">
      <c r="AM19778" s="61"/>
      <c r="AN19778" s="61"/>
      <c r="AO19778" s="171"/>
      <c r="AP19778" s="61"/>
      <c r="AQ19778" s="61"/>
      <c r="AR19778" s="61"/>
      <c r="AS19778" s="61"/>
      <c r="AT19778" s="61"/>
      <c r="AU19778" s="61"/>
      <c r="AV19778" s="61"/>
      <c r="AW19778" s="61"/>
      <c r="AX19778" s="61"/>
      <c r="AY19778" s="61"/>
      <c r="AZ19778" s="61"/>
      <c r="BA19778" s="61"/>
    </row>
    <row r="19779" spans="39:53" x14ac:dyDescent="0.2">
      <c r="AM19779" s="61"/>
      <c r="AN19779" s="61"/>
      <c r="AO19779" s="171"/>
      <c r="AP19779" s="61"/>
      <c r="AQ19779" s="61"/>
      <c r="AR19779" s="61"/>
      <c r="AS19779" s="61"/>
      <c r="AT19779" s="61"/>
      <c r="AU19779" s="61"/>
      <c r="AV19779" s="61"/>
      <c r="AW19779" s="61"/>
      <c r="AX19779" s="61"/>
      <c r="AY19779" s="61"/>
      <c r="AZ19779" s="61"/>
      <c r="BA19779" s="61"/>
    </row>
    <row r="19780" spans="39:53" x14ac:dyDescent="0.2">
      <c r="AM19780" s="61"/>
      <c r="AN19780" s="61"/>
      <c r="AO19780" s="171"/>
      <c r="AP19780" s="61"/>
      <c r="AQ19780" s="61"/>
      <c r="AR19780" s="61"/>
      <c r="AS19780" s="61"/>
      <c r="AT19780" s="61"/>
      <c r="AU19780" s="61"/>
      <c r="AV19780" s="61"/>
      <c r="AW19780" s="61"/>
      <c r="AX19780" s="61"/>
      <c r="AY19780" s="61"/>
      <c r="AZ19780" s="61"/>
      <c r="BA19780" s="61"/>
    </row>
    <row r="19781" spans="39:53" x14ac:dyDescent="0.2">
      <c r="AM19781" s="61"/>
      <c r="AN19781" s="61"/>
      <c r="AO19781" s="171"/>
      <c r="AP19781" s="61"/>
      <c r="AQ19781" s="61"/>
      <c r="AR19781" s="61"/>
      <c r="AS19781" s="61"/>
      <c r="AT19781" s="61"/>
      <c r="AU19781" s="61"/>
      <c r="AV19781" s="61"/>
      <c r="AW19781" s="61"/>
      <c r="AX19781" s="61"/>
      <c r="AY19781" s="61"/>
      <c r="AZ19781" s="61"/>
      <c r="BA19781" s="61"/>
    </row>
    <row r="19782" spans="39:53" x14ac:dyDescent="0.2">
      <c r="AM19782" s="61"/>
      <c r="AN19782" s="61"/>
      <c r="AO19782" s="171"/>
      <c r="AP19782" s="61"/>
      <c r="AQ19782" s="61"/>
      <c r="AR19782" s="61"/>
      <c r="AS19782" s="61"/>
      <c r="AT19782" s="61"/>
      <c r="AU19782" s="61"/>
      <c r="AV19782" s="61"/>
      <c r="AW19782" s="61"/>
      <c r="AX19782" s="61"/>
      <c r="AY19782" s="61"/>
      <c r="AZ19782" s="61"/>
      <c r="BA19782" s="61"/>
    </row>
    <row r="19783" spans="39:53" x14ac:dyDescent="0.2">
      <c r="AM19783" s="61"/>
      <c r="AN19783" s="61"/>
      <c r="AO19783" s="171"/>
      <c r="AP19783" s="61"/>
      <c r="AQ19783" s="61"/>
      <c r="AR19783" s="61"/>
      <c r="AS19783" s="61"/>
      <c r="AT19783" s="61"/>
      <c r="AU19783" s="61"/>
      <c r="AV19783" s="61"/>
      <c r="AW19783" s="61"/>
      <c r="AX19783" s="61"/>
      <c r="AY19783" s="61"/>
      <c r="AZ19783" s="61"/>
      <c r="BA19783" s="61"/>
    </row>
    <row r="19784" spans="39:53" x14ac:dyDescent="0.2">
      <c r="AM19784" s="61"/>
      <c r="AN19784" s="61"/>
      <c r="AO19784" s="171"/>
      <c r="AP19784" s="61"/>
      <c r="AQ19784" s="61"/>
      <c r="AR19784" s="61"/>
      <c r="AS19784" s="61"/>
      <c r="AT19784" s="61"/>
      <c r="AU19784" s="61"/>
      <c r="AV19784" s="61"/>
      <c r="AW19784" s="61"/>
      <c r="AX19784" s="61"/>
      <c r="AY19784" s="61"/>
      <c r="AZ19784" s="61"/>
      <c r="BA19784" s="61"/>
    </row>
    <row r="19785" spans="39:53" x14ac:dyDescent="0.2">
      <c r="AM19785" s="61"/>
      <c r="AN19785" s="61"/>
      <c r="AO19785" s="171"/>
      <c r="AP19785" s="61"/>
      <c r="AQ19785" s="61"/>
      <c r="AR19785" s="61"/>
      <c r="AS19785" s="61"/>
      <c r="AT19785" s="61"/>
      <c r="AU19785" s="61"/>
      <c r="AV19785" s="61"/>
      <c r="AW19785" s="61"/>
      <c r="AX19785" s="61"/>
      <c r="AY19785" s="61"/>
      <c r="AZ19785" s="61"/>
      <c r="BA19785" s="61"/>
    </row>
    <row r="19786" spans="39:53" x14ac:dyDescent="0.2">
      <c r="AM19786" s="61"/>
      <c r="AN19786" s="61"/>
      <c r="AO19786" s="171"/>
      <c r="AP19786" s="61"/>
      <c r="AQ19786" s="61"/>
      <c r="AR19786" s="61"/>
      <c r="AS19786" s="61"/>
      <c r="AT19786" s="61"/>
      <c r="AU19786" s="61"/>
      <c r="AV19786" s="61"/>
      <c r="AW19786" s="61"/>
      <c r="AX19786" s="61"/>
      <c r="AY19786" s="61"/>
      <c r="AZ19786" s="61"/>
      <c r="BA19786" s="61"/>
    </row>
    <row r="19787" spans="39:53" x14ac:dyDescent="0.2">
      <c r="AM19787" s="61"/>
      <c r="AN19787" s="61"/>
      <c r="AO19787" s="171"/>
      <c r="AP19787" s="61"/>
      <c r="AQ19787" s="61"/>
      <c r="AR19787" s="61"/>
      <c r="AS19787" s="61"/>
      <c r="AT19787" s="61"/>
      <c r="AU19787" s="61"/>
      <c r="AV19787" s="61"/>
      <c r="AW19787" s="61"/>
      <c r="AX19787" s="61"/>
      <c r="AY19787" s="61"/>
      <c r="AZ19787" s="61"/>
      <c r="BA19787" s="61"/>
    </row>
    <row r="19788" spans="39:53" x14ac:dyDescent="0.2">
      <c r="AM19788" s="61"/>
      <c r="AN19788" s="61"/>
      <c r="AO19788" s="171"/>
      <c r="AP19788" s="61"/>
      <c r="AQ19788" s="61"/>
      <c r="AR19788" s="61"/>
      <c r="AS19788" s="61"/>
      <c r="AT19788" s="61"/>
      <c r="AU19788" s="61"/>
      <c r="AV19788" s="61"/>
      <c r="AW19788" s="61"/>
      <c r="AX19788" s="61"/>
      <c r="AY19788" s="61"/>
      <c r="AZ19788" s="61"/>
      <c r="BA19788" s="61"/>
    </row>
    <row r="19789" spans="39:53" x14ac:dyDescent="0.2">
      <c r="AM19789" s="61"/>
      <c r="AN19789" s="61"/>
      <c r="AO19789" s="171"/>
      <c r="AP19789" s="61"/>
      <c r="AQ19789" s="61"/>
      <c r="AR19789" s="61"/>
      <c r="AS19789" s="61"/>
      <c r="AT19789" s="61"/>
      <c r="AU19789" s="61"/>
      <c r="AV19789" s="61"/>
      <c r="AW19789" s="61"/>
      <c r="AX19789" s="61"/>
      <c r="AY19789" s="61"/>
      <c r="AZ19789" s="61"/>
      <c r="BA19789" s="61"/>
    </row>
    <row r="19790" spans="39:53" x14ac:dyDescent="0.2">
      <c r="AM19790" s="61"/>
      <c r="AN19790" s="61"/>
      <c r="AO19790" s="171"/>
      <c r="AP19790" s="61"/>
      <c r="AQ19790" s="61"/>
      <c r="AR19790" s="61"/>
      <c r="AS19790" s="61"/>
      <c r="AT19790" s="61"/>
      <c r="AU19790" s="61"/>
      <c r="AV19790" s="61"/>
      <c r="AW19790" s="61"/>
      <c r="AX19790" s="61"/>
      <c r="AY19790" s="61"/>
      <c r="AZ19790" s="61"/>
      <c r="BA19790" s="61"/>
    </row>
    <row r="19791" spans="39:53" x14ac:dyDescent="0.2">
      <c r="AM19791" s="61"/>
      <c r="AN19791" s="61"/>
      <c r="AO19791" s="171"/>
      <c r="AP19791" s="61"/>
      <c r="AQ19791" s="61"/>
      <c r="AR19791" s="61"/>
      <c r="AS19791" s="61"/>
      <c r="AT19791" s="61"/>
      <c r="AU19791" s="61"/>
      <c r="AV19791" s="61"/>
      <c r="AW19791" s="61"/>
      <c r="AX19791" s="61"/>
      <c r="AY19791" s="61"/>
      <c r="AZ19791" s="61"/>
      <c r="BA19791" s="61"/>
    </row>
    <row r="19792" spans="39:53" x14ac:dyDescent="0.2">
      <c r="AM19792" s="61"/>
      <c r="AN19792" s="61"/>
      <c r="AO19792" s="171"/>
      <c r="AP19792" s="61"/>
      <c r="AQ19792" s="61"/>
      <c r="AR19792" s="61"/>
      <c r="AS19792" s="61"/>
      <c r="AT19792" s="61"/>
      <c r="AU19792" s="61"/>
      <c r="AV19792" s="61"/>
      <c r="AW19792" s="61"/>
      <c r="AX19792" s="61"/>
      <c r="AY19792" s="61"/>
      <c r="AZ19792" s="61"/>
      <c r="BA19792" s="61"/>
    </row>
    <row r="19793" spans="39:53" x14ac:dyDescent="0.2">
      <c r="AM19793" s="61"/>
      <c r="AN19793" s="61"/>
      <c r="AO19793" s="171"/>
      <c r="AP19793" s="61"/>
      <c r="AQ19793" s="61"/>
      <c r="AR19793" s="61"/>
      <c r="AS19793" s="61"/>
      <c r="AT19793" s="61"/>
      <c r="AU19793" s="61"/>
      <c r="AV19793" s="61"/>
      <c r="AW19793" s="61"/>
      <c r="AX19793" s="61"/>
      <c r="AY19793" s="61"/>
      <c r="AZ19793" s="61"/>
      <c r="BA19793" s="61"/>
    </row>
    <row r="19794" spans="39:53" x14ac:dyDescent="0.2">
      <c r="AM19794" s="61"/>
      <c r="AN19794" s="61"/>
      <c r="AO19794" s="171"/>
      <c r="AP19794" s="61"/>
      <c r="AQ19794" s="61"/>
      <c r="AR19794" s="61"/>
      <c r="AS19794" s="61"/>
      <c r="AT19794" s="61"/>
      <c r="AU19794" s="61"/>
      <c r="AV19794" s="61"/>
      <c r="AW19794" s="61"/>
      <c r="AX19794" s="61"/>
      <c r="AY19794" s="61"/>
      <c r="AZ19794" s="61"/>
      <c r="BA19794" s="61"/>
    </row>
    <row r="19795" spans="39:53" x14ac:dyDescent="0.2">
      <c r="AM19795" s="61"/>
      <c r="AN19795" s="61"/>
      <c r="AO19795" s="171"/>
      <c r="AP19795" s="61"/>
      <c r="AQ19795" s="61"/>
      <c r="AR19795" s="61"/>
      <c r="AS19795" s="61"/>
      <c r="AT19795" s="61"/>
      <c r="AU19795" s="61"/>
      <c r="AV19795" s="61"/>
      <c r="AW19795" s="61"/>
      <c r="AX19795" s="61"/>
      <c r="AY19795" s="61"/>
      <c r="AZ19795" s="61"/>
      <c r="BA19795" s="61"/>
    </row>
    <row r="19796" spans="39:53" x14ac:dyDescent="0.2">
      <c r="AM19796" s="61"/>
      <c r="AN19796" s="61"/>
      <c r="AO19796" s="171"/>
      <c r="AP19796" s="61"/>
      <c r="AQ19796" s="61"/>
      <c r="AR19796" s="61"/>
      <c r="AS19796" s="61"/>
      <c r="AT19796" s="61"/>
      <c r="AU19796" s="61"/>
      <c r="AV19796" s="61"/>
      <c r="AW19796" s="61"/>
      <c r="AX19796" s="61"/>
      <c r="AY19796" s="61"/>
      <c r="AZ19796" s="61"/>
      <c r="BA19796" s="61"/>
    </row>
    <row r="19797" spans="39:53" x14ac:dyDescent="0.2">
      <c r="AM19797" s="61"/>
      <c r="AN19797" s="61"/>
      <c r="AO19797" s="171"/>
      <c r="AP19797" s="61"/>
      <c r="AQ19797" s="61"/>
      <c r="AR19797" s="61"/>
      <c r="AS19797" s="61"/>
      <c r="AT19797" s="61"/>
      <c r="AU19797" s="61"/>
      <c r="AV19797" s="61"/>
      <c r="AW19797" s="61"/>
      <c r="AX19797" s="61"/>
      <c r="AY19797" s="61"/>
      <c r="AZ19797" s="61"/>
      <c r="BA19797" s="61"/>
    </row>
    <row r="19798" spans="39:53" x14ac:dyDescent="0.2">
      <c r="AM19798" s="61"/>
      <c r="AN19798" s="61"/>
      <c r="AO19798" s="171"/>
      <c r="AP19798" s="61"/>
      <c r="AQ19798" s="61"/>
      <c r="AR19798" s="61"/>
      <c r="AS19798" s="61"/>
      <c r="AT19798" s="61"/>
      <c r="AU19798" s="61"/>
      <c r="AV19798" s="61"/>
      <c r="AW19798" s="61"/>
      <c r="AX19798" s="61"/>
      <c r="AY19798" s="61"/>
      <c r="AZ19798" s="61"/>
      <c r="BA19798" s="61"/>
    </row>
    <row r="19799" spans="39:53" x14ac:dyDescent="0.2">
      <c r="AM19799" s="61"/>
      <c r="AN19799" s="61"/>
      <c r="AO19799" s="171"/>
      <c r="AP19799" s="61"/>
      <c r="AQ19799" s="61"/>
      <c r="AR19799" s="61"/>
      <c r="AS19799" s="61"/>
      <c r="AT19799" s="61"/>
      <c r="AU19799" s="61"/>
      <c r="AV19799" s="61"/>
      <c r="AW19799" s="61"/>
      <c r="AX19799" s="61"/>
      <c r="AY19799" s="61"/>
      <c r="AZ19799" s="61"/>
      <c r="BA19799" s="61"/>
    </row>
    <row r="19800" spans="39:53" x14ac:dyDescent="0.2">
      <c r="AM19800" s="61"/>
      <c r="AN19800" s="61"/>
      <c r="AO19800" s="171"/>
      <c r="AP19800" s="61"/>
      <c r="AQ19800" s="61"/>
      <c r="AR19800" s="61"/>
      <c r="AS19800" s="61"/>
      <c r="AT19800" s="61"/>
      <c r="AU19800" s="61"/>
      <c r="AV19800" s="61"/>
      <c r="AW19800" s="61"/>
      <c r="AX19800" s="61"/>
      <c r="AY19800" s="61"/>
      <c r="AZ19800" s="61"/>
      <c r="BA19800" s="61"/>
    </row>
    <row r="19801" spans="39:53" x14ac:dyDescent="0.2">
      <c r="AM19801" s="61"/>
      <c r="AN19801" s="61"/>
      <c r="AO19801" s="171"/>
      <c r="AP19801" s="61"/>
      <c r="AQ19801" s="61"/>
      <c r="AR19801" s="61"/>
      <c r="AS19801" s="61"/>
      <c r="AT19801" s="61"/>
      <c r="AU19801" s="61"/>
      <c r="AV19801" s="61"/>
      <c r="AW19801" s="61"/>
      <c r="AX19801" s="61"/>
      <c r="AY19801" s="61"/>
      <c r="AZ19801" s="61"/>
      <c r="BA19801" s="61"/>
    </row>
    <row r="19802" spans="39:53" x14ac:dyDescent="0.2">
      <c r="AM19802" s="61"/>
      <c r="AN19802" s="61"/>
      <c r="AO19802" s="171"/>
      <c r="AP19802" s="61"/>
      <c r="AQ19802" s="61"/>
      <c r="AR19802" s="61"/>
      <c r="AS19802" s="61"/>
      <c r="AT19802" s="61"/>
      <c r="AU19802" s="61"/>
      <c r="AV19802" s="61"/>
      <c r="AW19802" s="61"/>
      <c r="AX19802" s="61"/>
      <c r="AY19802" s="61"/>
      <c r="AZ19802" s="61"/>
      <c r="BA19802" s="61"/>
    </row>
    <row r="19803" spans="39:53" x14ac:dyDescent="0.2">
      <c r="AM19803" s="61"/>
      <c r="AN19803" s="61"/>
      <c r="AO19803" s="171"/>
      <c r="AP19803" s="61"/>
      <c r="AQ19803" s="61"/>
      <c r="AR19803" s="61"/>
      <c r="AS19803" s="61"/>
      <c r="AT19803" s="61"/>
      <c r="AU19803" s="61"/>
      <c r="AV19803" s="61"/>
      <c r="AW19803" s="61"/>
      <c r="AX19803" s="61"/>
      <c r="AY19803" s="61"/>
      <c r="AZ19803" s="61"/>
      <c r="BA19803" s="61"/>
    </row>
    <row r="19804" spans="39:53" x14ac:dyDescent="0.2">
      <c r="AM19804" s="61"/>
      <c r="AN19804" s="61"/>
      <c r="AO19804" s="171"/>
      <c r="AP19804" s="61"/>
      <c r="AQ19804" s="61"/>
      <c r="AR19804" s="61"/>
      <c r="AS19804" s="61"/>
      <c r="AT19804" s="61"/>
      <c r="AU19804" s="61"/>
      <c r="AV19804" s="61"/>
      <c r="AW19804" s="61"/>
      <c r="AX19804" s="61"/>
      <c r="AY19804" s="61"/>
      <c r="AZ19804" s="61"/>
      <c r="BA19804" s="61"/>
    </row>
    <row r="19805" spans="39:53" x14ac:dyDescent="0.2">
      <c r="AM19805" s="61"/>
      <c r="AN19805" s="61"/>
      <c r="AO19805" s="171"/>
      <c r="AP19805" s="61"/>
      <c r="AQ19805" s="61"/>
      <c r="AR19805" s="61"/>
      <c r="AS19805" s="61"/>
      <c r="AT19805" s="61"/>
      <c r="AU19805" s="61"/>
      <c r="AV19805" s="61"/>
      <c r="AW19805" s="61"/>
      <c r="AX19805" s="61"/>
      <c r="AY19805" s="61"/>
      <c r="AZ19805" s="61"/>
      <c r="BA19805" s="61"/>
    </row>
    <row r="19806" spans="39:53" x14ac:dyDescent="0.2">
      <c r="AM19806" s="61"/>
      <c r="AN19806" s="61"/>
      <c r="AO19806" s="171"/>
      <c r="AP19806" s="61"/>
      <c r="AQ19806" s="61"/>
      <c r="AR19806" s="61"/>
      <c r="AS19806" s="61"/>
      <c r="AT19806" s="61"/>
      <c r="AU19806" s="61"/>
      <c r="AV19806" s="61"/>
      <c r="AW19806" s="61"/>
      <c r="AX19806" s="61"/>
      <c r="AY19806" s="61"/>
      <c r="AZ19806" s="61"/>
      <c r="BA19806" s="61"/>
    </row>
    <row r="19807" spans="39:53" x14ac:dyDescent="0.2">
      <c r="AM19807" s="61"/>
      <c r="AN19807" s="61"/>
      <c r="AO19807" s="171"/>
      <c r="AP19807" s="61"/>
      <c r="AQ19807" s="61"/>
      <c r="AR19807" s="61"/>
      <c r="AS19807" s="61"/>
      <c r="AT19807" s="61"/>
      <c r="AU19807" s="61"/>
      <c r="AV19807" s="61"/>
      <c r="AW19807" s="61"/>
      <c r="AX19807" s="61"/>
      <c r="AY19807" s="61"/>
      <c r="AZ19807" s="61"/>
      <c r="BA19807" s="61"/>
    </row>
    <row r="19808" spans="39:53" x14ac:dyDescent="0.2">
      <c r="AM19808" s="61"/>
      <c r="AN19808" s="61"/>
      <c r="AO19808" s="171"/>
      <c r="AP19808" s="61"/>
      <c r="AQ19808" s="61"/>
      <c r="AR19808" s="61"/>
      <c r="AS19808" s="61"/>
      <c r="AT19808" s="61"/>
      <c r="AU19808" s="61"/>
      <c r="AV19808" s="61"/>
      <c r="AW19808" s="61"/>
      <c r="AX19808" s="61"/>
      <c r="AY19808" s="61"/>
      <c r="AZ19808" s="61"/>
      <c r="BA19808" s="61"/>
    </row>
    <row r="19809" spans="39:53" x14ac:dyDescent="0.2">
      <c r="AM19809" s="61"/>
      <c r="AN19809" s="61"/>
      <c r="AO19809" s="171"/>
      <c r="AP19809" s="61"/>
      <c r="AQ19809" s="61"/>
      <c r="AR19809" s="61"/>
      <c r="AS19809" s="61"/>
      <c r="AT19809" s="61"/>
      <c r="AU19809" s="61"/>
      <c r="AV19809" s="61"/>
      <c r="AW19809" s="61"/>
      <c r="AX19809" s="61"/>
      <c r="AY19809" s="61"/>
      <c r="AZ19809" s="61"/>
      <c r="BA19809" s="61"/>
    </row>
    <row r="19810" spans="39:53" x14ac:dyDescent="0.2">
      <c r="AM19810" s="61"/>
      <c r="AN19810" s="61"/>
      <c r="AO19810" s="171"/>
      <c r="AP19810" s="61"/>
      <c r="AQ19810" s="61"/>
      <c r="AR19810" s="61"/>
      <c r="AS19810" s="61"/>
      <c r="AT19810" s="61"/>
      <c r="AU19810" s="61"/>
      <c r="AV19810" s="61"/>
      <c r="AW19810" s="61"/>
      <c r="AX19810" s="61"/>
      <c r="AY19810" s="61"/>
      <c r="AZ19810" s="61"/>
      <c r="BA19810" s="61"/>
    </row>
    <row r="19811" spans="39:53" x14ac:dyDescent="0.2">
      <c r="AM19811" s="61"/>
      <c r="AN19811" s="61"/>
      <c r="AO19811" s="171"/>
      <c r="AP19811" s="61"/>
      <c r="AQ19811" s="61"/>
      <c r="AR19811" s="61"/>
      <c r="AS19811" s="61"/>
      <c r="AT19811" s="61"/>
      <c r="AU19811" s="61"/>
      <c r="AV19811" s="61"/>
      <c r="AW19811" s="61"/>
      <c r="AX19811" s="61"/>
      <c r="AY19811" s="61"/>
      <c r="AZ19811" s="61"/>
      <c r="BA19811" s="61"/>
    </row>
    <row r="19812" spans="39:53" x14ac:dyDescent="0.2">
      <c r="AM19812" s="61"/>
      <c r="AN19812" s="61"/>
      <c r="AO19812" s="171"/>
      <c r="AP19812" s="61"/>
      <c r="AQ19812" s="61"/>
      <c r="AR19812" s="61"/>
      <c r="AS19812" s="61"/>
      <c r="AT19812" s="61"/>
      <c r="AU19812" s="61"/>
      <c r="AV19812" s="61"/>
      <c r="AW19812" s="61"/>
      <c r="AX19812" s="61"/>
      <c r="AY19812" s="61"/>
      <c r="AZ19812" s="61"/>
      <c r="BA19812" s="61"/>
    </row>
    <row r="19813" spans="39:53" x14ac:dyDescent="0.2">
      <c r="AM19813" s="61"/>
      <c r="AN19813" s="61"/>
      <c r="AO19813" s="171"/>
      <c r="AP19813" s="61"/>
      <c r="AQ19813" s="61"/>
      <c r="AR19813" s="61"/>
      <c r="AS19813" s="61"/>
      <c r="AT19813" s="61"/>
      <c r="AU19813" s="61"/>
      <c r="AV19813" s="61"/>
      <c r="AW19813" s="61"/>
      <c r="AX19813" s="61"/>
      <c r="AY19813" s="61"/>
      <c r="AZ19813" s="61"/>
      <c r="BA19813" s="61"/>
    </row>
    <row r="19814" spans="39:53" x14ac:dyDescent="0.2">
      <c r="AM19814" s="61"/>
      <c r="AN19814" s="61"/>
      <c r="AO19814" s="171"/>
      <c r="AP19814" s="61"/>
      <c r="AQ19814" s="61"/>
      <c r="AR19814" s="61"/>
      <c r="AS19814" s="61"/>
      <c r="AT19814" s="61"/>
      <c r="AU19814" s="61"/>
      <c r="AV19814" s="61"/>
      <c r="AW19814" s="61"/>
      <c r="AX19814" s="61"/>
      <c r="AY19814" s="61"/>
      <c r="AZ19814" s="61"/>
      <c r="BA19814" s="61"/>
    </row>
    <row r="19815" spans="39:53" x14ac:dyDescent="0.2">
      <c r="AM19815" s="61"/>
      <c r="AN19815" s="61"/>
      <c r="AO19815" s="171"/>
      <c r="AP19815" s="61"/>
      <c r="AQ19815" s="61"/>
      <c r="AR19815" s="61"/>
      <c r="AS19815" s="61"/>
      <c r="AT19815" s="61"/>
      <c r="AU19815" s="61"/>
      <c r="AV19815" s="61"/>
      <c r="AW19815" s="61"/>
      <c r="AX19815" s="61"/>
      <c r="AY19815" s="61"/>
      <c r="AZ19815" s="61"/>
      <c r="BA19815" s="61"/>
    </row>
    <row r="19816" spans="39:53" x14ac:dyDescent="0.2">
      <c r="AM19816" s="61"/>
      <c r="AN19816" s="61"/>
      <c r="AO19816" s="171"/>
      <c r="AP19816" s="61"/>
      <c r="AQ19816" s="61"/>
      <c r="AR19816" s="61"/>
      <c r="AS19816" s="61"/>
      <c r="AT19816" s="61"/>
      <c r="AU19816" s="61"/>
      <c r="AV19816" s="61"/>
      <c r="AW19816" s="61"/>
      <c r="AX19816" s="61"/>
      <c r="AY19816" s="61"/>
      <c r="AZ19816" s="61"/>
      <c r="BA19816" s="61"/>
    </row>
    <row r="19817" spans="39:53" x14ac:dyDescent="0.2">
      <c r="AM19817" s="61"/>
      <c r="AN19817" s="61"/>
      <c r="AO19817" s="171"/>
      <c r="AP19817" s="61"/>
      <c r="AQ19817" s="61"/>
      <c r="AR19817" s="61"/>
      <c r="AS19817" s="61"/>
      <c r="AT19817" s="61"/>
      <c r="AU19817" s="61"/>
      <c r="AV19817" s="61"/>
      <c r="AW19817" s="61"/>
      <c r="AX19817" s="61"/>
      <c r="AY19817" s="61"/>
      <c r="AZ19817" s="61"/>
      <c r="BA19817" s="61"/>
    </row>
    <row r="19818" spans="39:53" x14ac:dyDescent="0.2">
      <c r="AM19818" s="61"/>
      <c r="AN19818" s="61"/>
      <c r="AO19818" s="171"/>
      <c r="AP19818" s="61"/>
      <c r="AQ19818" s="61"/>
      <c r="AR19818" s="61"/>
      <c r="AS19818" s="61"/>
      <c r="AT19818" s="61"/>
      <c r="AU19818" s="61"/>
      <c r="AV19818" s="61"/>
      <c r="AW19818" s="61"/>
      <c r="AX19818" s="61"/>
      <c r="AY19818" s="61"/>
      <c r="AZ19818" s="61"/>
      <c r="BA19818" s="61"/>
    </row>
    <row r="19819" spans="39:53" x14ac:dyDescent="0.2">
      <c r="AM19819" s="61"/>
      <c r="AN19819" s="61"/>
      <c r="AO19819" s="171"/>
      <c r="AP19819" s="61"/>
      <c r="AQ19819" s="61"/>
      <c r="AR19819" s="61"/>
      <c r="AS19819" s="61"/>
      <c r="AT19819" s="61"/>
      <c r="AU19819" s="61"/>
      <c r="AV19819" s="61"/>
      <c r="AW19819" s="61"/>
      <c r="AX19819" s="61"/>
      <c r="AY19819" s="61"/>
      <c r="AZ19819" s="61"/>
      <c r="BA19819" s="61"/>
    </row>
    <row r="19820" spans="39:53" x14ac:dyDescent="0.2">
      <c r="AM19820" s="61"/>
      <c r="AN19820" s="61"/>
      <c r="AO19820" s="171"/>
      <c r="AP19820" s="61"/>
      <c r="AQ19820" s="61"/>
      <c r="AR19820" s="61"/>
      <c r="AS19820" s="61"/>
      <c r="AT19820" s="61"/>
      <c r="AU19820" s="61"/>
      <c r="AV19820" s="61"/>
      <c r="AW19820" s="61"/>
      <c r="AX19820" s="61"/>
      <c r="AY19820" s="61"/>
      <c r="AZ19820" s="61"/>
      <c r="BA19820" s="61"/>
    </row>
    <row r="19821" spans="39:53" x14ac:dyDescent="0.2">
      <c r="AM19821" s="61"/>
      <c r="AN19821" s="61"/>
      <c r="AO19821" s="171"/>
      <c r="AP19821" s="61"/>
      <c r="AQ19821" s="61"/>
      <c r="AR19821" s="61"/>
      <c r="AS19821" s="61"/>
      <c r="AT19821" s="61"/>
      <c r="AU19821" s="61"/>
      <c r="AV19821" s="61"/>
      <c r="AW19821" s="61"/>
      <c r="AX19821" s="61"/>
      <c r="AY19821" s="61"/>
      <c r="AZ19821" s="61"/>
      <c r="BA19821" s="61"/>
    </row>
    <row r="19822" spans="39:53" x14ac:dyDescent="0.2">
      <c r="AM19822" s="61"/>
      <c r="AN19822" s="61"/>
      <c r="AO19822" s="171"/>
      <c r="AP19822" s="61"/>
      <c r="AQ19822" s="61"/>
      <c r="AR19822" s="61"/>
      <c r="AS19822" s="61"/>
      <c r="AT19822" s="61"/>
      <c r="AU19822" s="61"/>
      <c r="AV19822" s="61"/>
      <c r="AW19822" s="61"/>
      <c r="AX19822" s="61"/>
      <c r="AY19822" s="61"/>
      <c r="AZ19822" s="61"/>
      <c r="BA19822" s="61"/>
    </row>
    <row r="19823" spans="39:53" x14ac:dyDescent="0.2">
      <c r="AM19823" s="61"/>
      <c r="AN19823" s="61"/>
      <c r="AO19823" s="171"/>
      <c r="AP19823" s="61"/>
      <c r="AQ19823" s="61"/>
      <c r="AR19823" s="61"/>
      <c r="AS19823" s="61"/>
      <c r="AT19823" s="61"/>
      <c r="AU19823" s="61"/>
      <c r="AV19823" s="61"/>
      <c r="AW19823" s="61"/>
      <c r="AX19823" s="61"/>
      <c r="AY19823" s="61"/>
      <c r="AZ19823" s="61"/>
      <c r="BA19823" s="61"/>
    </row>
    <row r="19824" spans="39:53" x14ac:dyDescent="0.2">
      <c r="AM19824" s="61"/>
      <c r="AN19824" s="61"/>
      <c r="AO19824" s="171"/>
      <c r="AP19824" s="61"/>
      <c r="AQ19824" s="61"/>
      <c r="AR19824" s="61"/>
      <c r="AS19824" s="61"/>
      <c r="AT19824" s="61"/>
      <c r="AU19824" s="61"/>
      <c r="AV19824" s="61"/>
      <c r="AW19824" s="61"/>
      <c r="AX19824" s="61"/>
      <c r="AY19824" s="61"/>
      <c r="AZ19824" s="61"/>
      <c r="BA19824" s="61"/>
    </row>
    <row r="19825" spans="39:53" x14ac:dyDescent="0.2">
      <c r="AM19825" s="61"/>
      <c r="AN19825" s="61"/>
      <c r="AO19825" s="171"/>
      <c r="AP19825" s="61"/>
      <c r="AQ19825" s="61"/>
      <c r="AR19825" s="61"/>
      <c r="AS19825" s="61"/>
      <c r="AT19825" s="61"/>
      <c r="AU19825" s="61"/>
      <c r="AV19825" s="61"/>
      <c r="AW19825" s="61"/>
      <c r="AX19825" s="61"/>
      <c r="AY19825" s="61"/>
      <c r="AZ19825" s="61"/>
      <c r="BA19825" s="61"/>
    </row>
    <row r="19826" spans="39:53" x14ac:dyDescent="0.2">
      <c r="AM19826" s="61"/>
      <c r="AN19826" s="61"/>
      <c r="AO19826" s="171"/>
      <c r="AP19826" s="61"/>
      <c r="AQ19826" s="61"/>
      <c r="AR19826" s="61"/>
      <c r="AS19826" s="61"/>
      <c r="AT19826" s="61"/>
      <c r="AU19826" s="61"/>
      <c r="AV19826" s="61"/>
      <c r="AW19826" s="61"/>
      <c r="AX19826" s="61"/>
      <c r="AY19826" s="61"/>
      <c r="AZ19826" s="61"/>
      <c r="BA19826" s="61"/>
    </row>
    <row r="19827" spans="39:53" x14ac:dyDescent="0.2">
      <c r="AM19827" s="61"/>
      <c r="AN19827" s="61"/>
      <c r="AO19827" s="171"/>
      <c r="AP19827" s="61"/>
      <c r="AQ19827" s="61"/>
      <c r="AR19827" s="61"/>
      <c r="AS19827" s="61"/>
      <c r="AT19827" s="61"/>
      <c r="AU19827" s="61"/>
      <c r="AV19827" s="61"/>
      <c r="AW19827" s="61"/>
      <c r="AX19827" s="61"/>
      <c r="AY19827" s="61"/>
      <c r="AZ19827" s="61"/>
      <c r="BA19827" s="61"/>
    </row>
    <row r="19828" spans="39:53" x14ac:dyDescent="0.2">
      <c r="AM19828" s="61"/>
      <c r="AN19828" s="61"/>
      <c r="AO19828" s="171"/>
      <c r="AP19828" s="61"/>
      <c r="AQ19828" s="61"/>
      <c r="AR19828" s="61"/>
      <c r="AS19828" s="61"/>
      <c r="AT19828" s="61"/>
      <c r="AU19828" s="61"/>
      <c r="AV19828" s="61"/>
      <c r="AW19828" s="61"/>
      <c r="AX19828" s="61"/>
      <c r="AY19828" s="61"/>
      <c r="AZ19828" s="61"/>
      <c r="BA19828" s="61"/>
    </row>
    <row r="19829" spans="39:53" x14ac:dyDescent="0.2">
      <c r="AM19829" s="61"/>
      <c r="AN19829" s="61"/>
      <c r="AO19829" s="171"/>
      <c r="AP19829" s="61"/>
      <c r="AQ19829" s="61"/>
      <c r="AR19829" s="61"/>
      <c r="AS19829" s="61"/>
      <c r="AT19829" s="61"/>
      <c r="AU19829" s="61"/>
      <c r="AV19829" s="61"/>
      <c r="AW19829" s="61"/>
      <c r="AX19829" s="61"/>
      <c r="AY19829" s="61"/>
      <c r="AZ19829" s="61"/>
      <c r="BA19829" s="61"/>
    </row>
    <row r="19830" spans="39:53" x14ac:dyDescent="0.2">
      <c r="AM19830" s="61"/>
      <c r="AN19830" s="61"/>
      <c r="AO19830" s="171"/>
      <c r="AP19830" s="61"/>
      <c r="AQ19830" s="61"/>
      <c r="AR19830" s="61"/>
      <c r="AS19830" s="61"/>
      <c r="AT19830" s="61"/>
      <c r="AU19830" s="61"/>
      <c r="AV19830" s="61"/>
      <c r="AW19830" s="61"/>
      <c r="AX19830" s="61"/>
      <c r="AY19830" s="61"/>
      <c r="AZ19830" s="61"/>
      <c r="BA19830" s="61"/>
    </row>
    <row r="19831" spans="39:53" x14ac:dyDescent="0.2">
      <c r="AM19831" s="61"/>
      <c r="AN19831" s="61"/>
      <c r="AO19831" s="171"/>
      <c r="AP19831" s="61"/>
      <c r="AQ19831" s="61"/>
      <c r="AR19831" s="61"/>
      <c r="AS19831" s="61"/>
      <c r="AT19831" s="61"/>
      <c r="AU19831" s="61"/>
      <c r="AV19831" s="61"/>
      <c r="AW19831" s="61"/>
      <c r="AX19831" s="61"/>
      <c r="AY19831" s="61"/>
      <c r="AZ19831" s="61"/>
      <c r="BA19831" s="61"/>
    </row>
    <row r="19832" spans="39:53" x14ac:dyDescent="0.2">
      <c r="AM19832" s="61"/>
      <c r="AN19832" s="61"/>
      <c r="AO19832" s="171"/>
      <c r="AP19832" s="61"/>
      <c r="AQ19832" s="61"/>
      <c r="AR19832" s="61"/>
      <c r="AS19832" s="61"/>
      <c r="AT19832" s="61"/>
      <c r="AU19832" s="61"/>
      <c r="AV19832" s="61"/>
      <c r="AW19832" s="61"/>
      <c r="AX19832" s="61"/>
      <c r="AY19832" s="61"/>
      <c r="AZ19832" s="61"/>
      <c r="BA19832" s="61"/>
    </row>
    <row r="19833" spans="39:53" x14ac:dyDescent="0.2">
      <c r="AM19833" s="61"/>
      <c r="AN19833" s="61"/>
      <c r="AO19833" s="171"/>
      <c r="AP19833" s="61"/>
      <c r="AQ19833" s="61"/>
      <c r="AR19833" s="61"/>
      <c r="AS19833" s="61"/>
      <c r="AT19833" s="61"/>
      <c r="AU19833" s="61"/>
      <c r="AV19833" s="61"/>
      <c r="AW19833" s="61"/>
      <c r="AX19833" s="61"/>
      <c r="AY19833" s="61"/>
      <c r="AZ19833" s="61"/>
      <c r="BA19833" s="61"/>
    </row>
    <row r="19834" spans="39:53" x14ac:dyDescent="0.2">
      <c r="AM19834" s="61"/>
      <c r="AN19834" s="61"/>
      <c r="AO19834" s="171"/>
      <c r="AP19834" s="61"/>
      <c r="AQ19834" s="61"/>
      <c r="AR19834" s="61"/>
      <c r="AS19834" s="61"/>
      <c r="AT19834" s="61"/>
      <c r="AU19834" s="61"/>
      <c r="AV19834" s="61"/>
      <c r="AW19834" s="61"/>
      <c r="AX19834" s="61"/>
      <c r="AY19834" s="61"/>
      <c r="AZ19834" s="61"/>
      <c r="BA19834" s="61"/>
    </row>
    <row r="19835" spans="39:53" x14ac:dyDescent="0.2">
      <c r="AM19835" s="61"/>
      <c r="AN19835" s="61"/>
      <c r="AO19835" s="171"/>
      <c r="AP19835" s="61"/>
      <c r="AQ19835" s="61"/>
      <c r="AR19835" s="61"/>
      <c r="AS19835" s="61"/>
      <c r="AT19835" s="61"/>
      <c r="AU19835" s="61"/>
      <c r="AV19835" s="61"/>
      <c r="AW19835" s="61"/>
      <c r="AX19835" s="61"/>
      <c r="AY19835" s="61"/>
      <c r="AZ19835" s="61"/>
      <c r="BA19835" s="61"/>
    </row>
    <row r="19836" spans="39:53" x14ac:dyDescent="0.2">
      <c r="AM19836" s="61"/>
      <c r="AN19836" s="61"/>
      <c r="AO19836" s="171"/>
      <c r="AP19836" s="61"/>
      <c r="AQ19836" s="61"/>
      <c r="AR19836" s="61"/>
      <c r="AS19836" s="61"/>
      <c r="AT19836" s="61"/>
      <c r="AU19836" s="61"/>
      <c r="AV19836" s="61"/>
      <c r="AW19836" s="61"/>
      <c r="AX19836" s="61"/>
      <c r="AY19836" s="61"/>
      <c r="AZ19836" s="61"/>
      <c r="BA19836" s="61"/>
    </row>
    <row r="19837" spans="39:53" x14ac:dyDescent="0.2">
      <c r="AM19837" s="61"/>
      <c r="AN19837" s="61"/>
      <c r="AO19837" s="171"/>
      <c r="AP19837" s="61"/>
      <c r="AQ19837" s="61"/>
      <c r="AR19837" s="61"/>
      <c r="AS19837" s="61"/>
      <c r="AT19837" s="61"/>
      <c r="AU19837" s="61"/>
      <c r="AV19837" s="61"/>
      <c r="AW19837" s="61"/>
      <c r="AX19837" s="61"/>
      <c r="AY19837" s="61"/>
      <c r="AZ19837" s="61"/>
      <c r="BA19837" s="61"/>
    </row>
    <row r="19838" spans="39:53" x14ac:dyDescent="0.2">
      <c r="AM19838" s="61"/>
      <c r="AN19838" s="61"/>
      <c r="AO19838" s="171"/>
      <c r="AP19838" s="61"/>
      <c r="AQ19838" s="61"/>
      <c r="AR19838" s="61"/>
      <c r="AS19838" s="61"/>
      <c r="AT19838" s="61"/>
      <c r="AU19838" s="61"/>
      <c r="AV19838" s="61"/>
      <c r="AW19838" s="61"/>
      <c r="AX19838" s="61"/>
      <c r="AY19838" s="61"/>
      <c r="AZ19838" s="61"/>
      <c r="BA19838" s="61"/>
    </row>
    <row r="19839" spans="39:53" x14ac:dyDescent="0.2">
      <c r="AM19839" s="61"/>
      <c r="AN19839" s="61"/>
      <c r="AO19839" s="171"/>
      <c r="AP19839" s="61"/>
      <c r="AQ19839" s="61"/>
      <c r="AR19839" s="61"/>
      <c r="AS19839" s="61"/>
      <c r="AT19839" s="61"/>
      <c r="AU19839" s="61"/>
      <c r="AV19839" s="61"/>
      <c r="AW19839" s="61"/>
      <c r="AX19839" s="61"/>
      <c r="AY19839" s="61"/>
      <c r="AZ19839" s="61"/>
      <c r="BA19839" s="61"/>
    </row>
    <row r="19840" spans="39:53" x14ac:dyDescent="0.2">
      <c r="AM19840" s="61"/>
      <c r="AN19840" s="61"/>
      <c r="AO19840" s="171"/>
      <c r="AP19840" s="61"/>
      <c r="AQ19840" s="61"/>
      <c r="AR19840" s="61"/>
      <c r="AS19840" s="61"/>
      <c r="AT19840" s="61"/>
      <c r="AU19840" s="61"/>
      <c r="AV19840" s="61"/>
      <c r="AW19840" s="61"/>
      <c r="AX19840" s="61"/>
      <c r="AY19840" s="61"/>
      <c r="AZ19840" s="61"/>
      <c r="BA19840" s="61"/>
    </row>
    <row r="19841" spans="39:53" x14ac:dyDescent="0.2">
      <c r="AM19841" s="61"/>
      <c r="AN19841" s="61"/>
      <c r="AO19841" s="171"/>
      <c r="AP19841" s="61"/>
      <c r="AQ19841" s="61"/>
      <c r="AR19841" s="61"/>
      <c r="AS19841" s="61"/>
      <c r="AT19841" s="61"/>
      <c r="AU19841" s="61"/>
      <c r="AV19841" s="61"/>
      <c r="AW19841" s="61"/>
      <c r="AX19841" s="61"/>
      <c r="AY19841" s="61"/>
      <c r="AZ19841" s="61"/>
      <c r="BA19841" s="61"/>
    </row>
    <row r="19842" spans="39:53" x14ac:dyDescent="0.2">
      <c r="AM19842" s="61"/>
      <c r="AN19842" s="61"/>
      <c r="AO19842" s="171"/>
      <c r="AP19842" s="61"/>
      <c r="AQ19842" s="61"/>
      <c r="AR19842" s="61"/>
      <c r="AS19842" s="61"/>
      <c r="AT19842" s="61"/>
      <c r="AU19842" s="61"/>
      <c r="AV19842" s="61"/>
      <c r="AW19842" s="61"/>
      <c r="AX19842" s="61"/>
      <c r="AY19842" s="61"/>
      <c r="AZ19842" s="61"/>
      <c r="BA19842" s="61"/>
    </row>
    <row r="19843" spans="39:53" x14ac:dyDescent="0.2">
      <c r="AM19843" s="61"/>
      <c r="AN19843" s="61"/>
      <c r="AO19843" s="171"/>
      <c r="AP19843" s="61"/>
      <c r="AQ19843" s="61"/>
      <c r="AR19843" s="61"/>
      <c r="AS19843" s="61"/>
      <c r="AT19843" s="61"/>
      <c r="AU19843" s="61"/>
      <c r="AV19843" s="61"/>
      <c r="AW19843" s="61"/>
      <c r="AX19843" s="61"/>
      <c r="AY19843" s="61"/>
      <c r="AZ19843" s="61"/>
      <c r="BA19843" s="61"/>
    </row>
    <row r="19844" spans="39:53" x14ac:dyDescent="0.2">
      <c r="AM19844" s="61"/>
      <c r="AN19844" s="61"/>
      <c r="AO19844" s="171"/>
      <c r="AP19844" s="61"/>
      <c r="AQ19844" s="61"/>
      <c r="AR19844" s="61"/>
      <c r="AS19844" s="61"/>
      <c r="AT19844" s="61"/>
      <c r="AU19844" s="61"/>
      <c r="AV19844" s="61"/>
      <c r="AW19844" s="61"/>
      <c r="AX19844" s="61"/>
      <c r="AY19844" s="61"/>
      <c r="AZ19844" s="61"/>
      <c r="BA19844" s="61"/>
    </row>
    <row r="19845" spans="39:53" x14ac:dyDescent="0.2">
      <c r="AM19845" s="61"/>
      <c r="AN19845" s="61"/>
      <c r="AO19845" s="171"/>
      <c r="AP19845" s="61"/>
      <c r="AQ19845" s="61"/>
      <c r="AR19845" s="61"/>
      <c r="AS19845" s="61"/>
      <c r="AT19845" s="61"/>
      <c r="AU19845" s="61"/>
      <c r="AV19845" s="61"/>
      <c r="AW19845" s="61"/>
      <c r="AX19845" s="61"/>
      <c r="AY19845" s="61"/>
      <c r="AZ19845" s="61"/>
      <c r="BA19845" s="61"/>
    </row>
    <row r="19846" spans="39:53" x14ac:dyDescent="0.2">
      <c r="AM19846" s="61"/>
      <c r="AN19846" s="61"/>
      <c r="AO19846" s="171"/>
      <c r="AP19846" s="61"/>
      <c r="AQ19846" s="61"/>
      <c r="AR19846" s="61"/>
      <c r="AS19846" s="61"/>
      <c r="AT19846" s="61"/>
      <c r="AU19846" s="61"/>
      <c r="AV19846" s="61"/>
      <c r="AW19846" s="61"/>
      <c r="AX19846" s="61"/>
      <c r="AY19846" s="61"/>
      <c r="AZ19846" s="61"/>
      <c r="BA19846" s="61"/>
    </row>
    <row r="19847" spans="39:53" x14ac:dyDescent="0.2">
      <c r="AM19847" s="61"/>
      <c r="AN19847" s="61"/>
      <c r="AO19847" s="171"/>
      <c r="AP19847" s="61"/>
      <c r="AQ19847" s="61"/>
      <c r="AR19847" s="61"/>
      <c r="AS19847" s="61"/>
      <c r="AT19847" s="61"/>
      <c r="AU19847" s="61"/>
      <c r="AV19847" s="61"/>
      <c r="AW19847" s="61"/>
      <c r="AX19847" s="61"/>
      <c r="AY19847" s="61"/>
      <c r="AZ19847" s="61"/>
      <c r="BA19847" s="61"/>
    </row>
    <row r="19848" spans="39:53" x14ac:dyDescent="0.2">
      <c r="AM19848" s="61"/>
      <c r="AN19848" s="61"/>
      <c r="AO19848" s="171"/>
      <c r="AP19848" s="61"/>
      <c r="AQ19848" s="61"/>
      <c r="AR19848" s="61"/>
      <c r="AS19848" s="61"/>
      <c r="AT19848" s="61"/>
      <c r="AU19848" s="61"/>
      <c r="AV19848" s="61"/>
      <c r="AW19848" s="61"/>
      <c r="AX19848" s="61"/>
      <c r="AY19848" s="61"/>
      <c r="AZ19848" s="61"/>
      <c r="BA19848" s="61"/>
    </row>
    <row r="19849" spans="39:53" x14ac:dyDescent="0.2">
      <c r="AM19849" s="61"/>
      <c r="AN19849" s="61"/>
      <c r="AO19849" s="171"/>
      <c r="AP19849" s="61"/>
      <c r="AQ19849" s="61"/>
      <c r="AR19849" s="61"/>
      <c r="AS19849" s="61"/>
      <c r="AT19849" s="61"/>
      <c r="AU19849" s="61"/>
      <c r="AV19849" s="61"/>
      <c r="AW19849" s="61"/>
      <c r="AX19849" s="61"/>
      <c r="AY19849" s="61"/>
      <c r="AZ19849" s="61"/>
      <c r="BA19849" s="61"/>
    </row>
    <row r="19850" spans="39:53" x14ac:dyDescent="0.2">
      <c r="AM19850" s="61"/>
      <c r="AN19850" s="61"/>
      <c r="AO19850" s="171"/>
      <c r="AP19850" s="61"/>
      <c r="AQ19850" s="61"/>
      <c r="AR19850" s="61"/>
      <c r="AS19850" s="61"/>
      <c r="AT19850" s="61"/>
      <c r="AU19850" s="61"/>
      <c r="AV19850" s="61"/>
      <c r="AW19850" s="61"/>
      <c r="AX19850" s="61"/>
      <c r="AY19850" s="61"/>
      <c r="AZ19850" s="61"/>
      <c r="BA19850" s="61"/>
    </row>
    <row r="19851" spans="39:53" x14ac:dyDescent="0.2">
      <c r="AM19851" s="61"/>
      <c r="AN19851" s="61"/>
      <c r="AO19851" s="171"/>
      <c r="AP19851" s="61"/>
      <c r="AQ19851" s="61"/>
      <c r="AR19851" s="61"/>
      <c r="AS19851" s="61"/>
      <c r="AT19851" s="61"/>
      <c r="AU19851" s="61"/>
      <c r="AV19851" s="61"/>
      <c r="AW19851" s="61"/>
      <c r="AX19851" s="61"/>
      <c r="AY19851" s="61"/>
      <c r="AZ19851" s="61"/>
      <c r="BA19851" s="61"/>
    </row>
    <row r="19852" spans="39:53" x14ac:dyDescent="0.2">
      <c r="AM19852" s="61"/>
      <c r="AN19852" s="61"/>
      <c r="AO19852" s="171"/>
      <c r="AP19852" s="61"/>
      <c r="AQ19852" s="61"/>
      <c r="AR19852" s="61"/>
      <c r="AS19852" s="61"/>
      <c r="AT19852" s="61"/>
      <c r="AU19852" s="61"/>
      <c r="AV19852" s="61"/>
      <c r="AW19852" s="61"/>
      <c r="AX19852" s="61"/>
      <c r="AY19852" s="61"/>
      <c r="AZ19852" s="61"/>
      <c r="BA19852" s="61"/>
    </row>
    <row r="19853" spans="39:53" x14ac:dyDescent="0.2">
      <c r="AM19853" s="61"/>
      <c r="AN19853" s="61"/>
      <c r="AO19853" s="171"/>
      <c r="AP19853" s="61"/>
      <c r="AQ19853" s="61"/>
      <c r="AR19853" s="61"/>
      <c r="AS19853" s="61"/>
      <c r="AT19853" s="61"/>
      <c r="AU19853" s="61"/>
      <c r="AV19853" s="61"/>
      <c r="AW19853" s="61"/>
      <c r="AX19853" s="61"/>
      <c r="AY19853" s="61"/>
      <c r="AZ19853" s="61"/>
      <c r="BA19853" s="61"/>
    </row>
    <row r="19854" spans="39:53" x14ac:dyDescent="0.2">
      <c r="AM19854" s="61"/>
      <c r="AN19854" s="61"/>
      <c r="AO19854" s="171"/>
      <c r="AP19854" s="61"/>
      <c r="AQ19854" s="61"/>
      <c r="AR19854" s="61"/>
      <c r="AS19854" s="61"/>
      <c r="AT19854" s="61"/>
      <c r="AU19854" s="61"/>
      <c r="AV19854" s="61"/>
      <c r="AW19854" s="61"/>
      <c r="AX19854" s="61"/>
      <c r="AY19854" s="61"/>
      <c r="AZ19854" s="61"/>
      <c r="BA19854" s="61"/>
    </row>
    <row r="19855" spans="39:53" x14ac:dyDescent="0.2">
      <c r="AM19855" s="61"/>
      <c r="AN19855" s="61"/>
      <c r="AO19855" s="171"/>
      <c r="AP19855" s="61"/>
      <c r="AQ19855" s="61"/>
      <c r="AR19855" s="61"/>
      <c r="AS19855" s="61"/>
      <c r="AT19855" s="61"/>
      <c r="AU19855" s="61"/>
      <c r="AV19855" s="61"/>
      <c r="AW19855" s="61"/>
      <c r="AX19855" s="61"/>
      <c r="AY19855" s="61"/>
      <c r="AZ19855" s="61"/>
      <c r="BA19855" s="61"/>
    </row>
    <row r="19856" spans="39:53" x14ac:dyDescent="0.2">
      <c r="AM19856" s="61"/>
      <c r="AN19856" s="61"/>
      <c r="AO19856" s="171"/>
      <c r="AP19856" s="61"/>
      <c r="AQ19856" s="61"/>
      <c r="AR19856" s="61"/>
      <c r="AS19856" s="61"/>
      <c r="AT19856" s="61"/>
      <c r="AU19856" s="61"/>
      <c r="AV19856" s="61"/>
      <c r="AW19856" s="61"/>
      <c r="AX19856" s="61"/>
      <c r="AY19856" s="61"/>
      <c r="AZ19856" s="61"/>
      <c r="BA19856" s="61"/>
    </row>
    <row r="19857" spans="39:53" x14ac:dyDescent="0.2">
      <c r="AM19857" s="61"/>
      <c r="AN19857" s="61"/>
      <c r="AO19857" s="171"/>
      <c r="AP19857" s="61"/>
      <c r="AQ19857" s="61"/>
      <c r="AR19857" s="61"/>
      <c r="AS19857" s="61"/>
      <c r="AT19857" s="61"/>
      <c r="AU19857" s="61"/>
      <c r="AV19857" s="61"/>
      <c r="AW19857" s="61"/>
      <c r="AX19857" s="61"/>
      <c r="AY19857" s="61"/>
      <c r="AZ19857" s="61"/>
      <c r="BA19857" s="61"/>
    </row>
    <row r="19858" spans="39:53" x14ac:dyDescent="0.2">
      <c r="AM19858" s="61"/>
      <c r="AN19858" s="61"/>
      <c r="AO19858" s="171"/>
      <c r="AP19858" s="61"/>
      <c r="AQ19858" s="61"/>
      <c r="AR19858" s="61"/>
      <c r="AS19858" s="61"/>
      <c r="AT19858" s="61"/>
      <c r="AU19858" s="61"/>
      <c r="AV19858" s="61"/>
      <c r="AW19858" s="61"/>
      <c r="AX19858" s="61"/>
      <c r="AY19858" s="61"/>
      <c r="AZ19858" s="61"/>
      <c r="BA19858" s="61"/>
    </row>
    <row r="19859" spans="39:53" x14ac:dyDescent="0.2">
      <c r="AM19859" s="61"/>
      <c r="AN19859" s="61"/>
      <c r="AO19859" s="171"/>
      <c r="AP19859" s="61"/>
      <c r="AQ19859" s="61"/>
      <c r="AR19859" s="61"/>
      <c r="AS19859" s="61"/>
      <c r="AT19859" s="61"/>
      <c r="AU19859" s="61"/>
      <c r="AV19859" s="61"/>
      <c r="AW19859" s="61"/>
      <c r="AX19859" s="61"/>
      <c r="AY19859" s="61"/>
      <c r="AZ19859" s="61"/>
      <c r="BA19859" s="61"/>
    </row>
    <row r="19860" spans="39:53" x14ac:dyDescent="0.2">
      <c r="AM19860" s="61"/>
      <c r="AN19860" s="61"/>
      <c r="AO19860" s="171"/>
      <c r="AP19860" s="61"/>
      <c r="AQ19860" s="61"/>
      <c r="AR19860" s="61"/>
      <c r="AS19860" s="61"/>
      <c r="AT19860" s="61"/>
      <c r="AU19860" s="61"/>
      <c r="AV19860" s="61"/>
      <c r="AW19860" s="61"/>
      <c r="AX19860" s="61"/>
      <c r="AY19860" s="61"/>
      <c r="AZ19860" s="61"/>
      <c r="BA19860" s="61"/>
    </row>
    <row r="19861" spans="39:53" x14ac:dyDescent="0.2">
      <c r="AM19861" s="61"/>
      <c r="AN19861" s="61"/>
      <c r="AO19861" s="171"/>
      <c r="AP19861" s="61"/>
      <c r="AQ19861" s="61"/>
      <c r="AR19861" s="61"/>
      <c r="AS19861" s="61"/>
      <c r="AT19861" s="61"/>
      <c r="AU19861" s="61"/>
      <c r="AV19861" s="61"/>
      <c r="AW19861" s="61"/>
      <c r="AX19861" s="61"/>
      <c r="AY19861" s="61"/>
      <c r="AZ19861" s="61"/>
      <c r="BA19861" s="61"/>
    </row>
    <row r="19862" spans="39:53" x14ac:dyDescent="0.2">
      <c r="AM19862" s="61"/>
      <c r="AN19862" s="61"/>
      <c r="AO19862" s="171"/>
      <c r="AP19862" s="61"/>
      <c r="AQ19862" s="61"/>
      <c r="AR19862" s="61"/>
      <c r="AS19862" s="61"/>
      <c r="AT19862" s="61"/>
      <c r="AU19862" s="61"/>
      <c r="AV19862" s="61"/>
      <c r="AW19862" s="61"/>
      <c r="AX19862" s="61"/>
      <c r="AY19862" s="61"/>
      <c r="AZ19862" s="61"/>
      <c r="BA19862" s="61"/>
    </row>
    <row r="19863" spans="39:53" x14ac:dyDescent="0.2">
      <c r="AM19863" s="61"/>
      <c r="AN19863" s="61"/>
      <c r="AO19863" s="171"/>
      <c r="AP19863" s="61"/>
      <c r="AQ19863" s="61"/>
      <c r="AR19863" s="61"/>
      <c r="AS19863" s="61"/>
      <c r="AT19863" s="61"/>
      <c r="AU19863" s="61"/>
      <c r="AV19863" s="61"/>
      <c r="AW19863" s="61"/>
      <c r="AX19863" s="61"/>
      <c r="AY19863" s="61"/>
      <c r="AZ19863" s="61"/>
      <c r="BA19863" s="61"/>
    </row>
    <row r="19864" spans="39:53" x14ac:dyDescent="0.2">
      <c r="AM19864" s="61"/>
      <c r="AN19864" s="61"/>
      <c r="AO19864" s="171"/>
      <c r="AP19864" s="61"/>
      <c r="AQ19864" s="61"/>
      <c r="AR19864" s="61"/>
      <c r="AS19864" s="61"/>
      <c r="AT19864" s="61"/>
      <c r="AU19864" s="61"/>
      <c r="AV19864" s="61"/>
      <c r="AW19864" s="61"/>
      <c r="AX19864" s="61"/>
      <c r="AY19864" s="61"/>
      <c r="AZ19864" s="61"/>
      <c r="BA19864" s="61"/>
    </row>
    <row r="19865" spans="39:53" x14ac:dyDescent="0.2">
      <c r="AM19865" s="61"/>
      <c r="AN19865" s="61"/>
      <c r="AO19865" s="171"/>
      <c r="AP19865" s="61"/>
      <c r="AQ19865" s="61"/>
      <c r="AR19865" s="61"/>
      <c r="AS19865" s="61"/>
      <c r="AT19865" s="61"/>
      <c r="AU19865" s="61"/>
      <c r="AV19865" s="61"/>
      <c r="AW19865" s="61"/>
      <c r="AX19865" s="61"/>
      <c r="AY19865" s="61"/>
      <c r="AZ19865" s="61"/>
      <c r="BA19865" s="61"/>
    </row>
    <row r="19866" spans="39:53" x14ac:dyDescent="0.2">
      <c r="AM19866" s="61"/>
      <c r="AN19866" s="61"/>
      <c r="AO19866" s="171"/>
      <c r="AP19866" s="61"/>
      <c r="AQ19866" s="61"/>
      <c r="AR19866" s="61"/>
      <c r="AS19866" s="61"/>
      <c r="AT19866" s="61"/>
      <c r="AU19866" s="61"/>
      <c r="AV19866" s="61"/>
      <c r="AW19866" s="61"/>
      <c r="AX19866" s="61"/>
      <c r="AY19866" s="61"/>
      <c r="AZ19866" s="61"/>
      <c r="BA19866" s="61"/>
    </row>
    <row r="19867" spans="39:53" x14ac:dyDescent="0.2">
      <c r="AM19867" s="61"/>
      <c r="AN19867" s="61"/>
      <c r="AO19867" s="171"/>
      <c r="AP19867" s="61"/>
      <c r="AQ19867" s="61"/>
      <c r="AR19867" s="61"/>
      <c r="AS19867" s="61"/>
      <c r="AT19867" s="61"/>
      <c r="AU19867" s="61"/>
      <c r="AV19867" s="61"/>
      <c r="AW19867" s="61"/>
      <c r="AX19867" s="61"/>
      <c r="AY19867" s="61"/>
      <c r="AZ19867" s="61"/>
      <c r="BA19867" s="61"/>
    </row>
    <row r="19868" spans="39:53" x14ac:dyDescent="0.2">
      <c r="AM19868" s="61"/>
      <c r="AN19868" s="61"/>
      <c r="AO19868" s="171"/>
      <c r="AP19868" s="61"/>
      <c r="AQ19868" s="61"/>
      <c r="AR19868" s="61"/>
      <c r="AS19868" s="61"/>
      <c r="AT19868" s="61"/>
      <c r="AU19868" s="61"/>
      <c r="AV19868" s="61"/>
      <c r="AW19868" s="61"/>
      <c r="AX19868" s="61"/>
      <c r="AY19868" s="61"/>
      <c r="AZ19868" s="61"/>
      <c r="BA19868" s="61"/>
    </row>
    <row r="19869" spans="39:53" x14ac:dyDescent="0.2">
      <c r="AM19869" s="61"/>
      <c r="AN19869" s="61"/>
      <c r="AO19869" s="171"/>
      <c r="AP19869" s="61"/>
      <c r="AQ19869" s="61"/>
      <c r="AR19869" s="61"/>
      <c r="AS19869" s="61"/>
      <c r="AT19869" s="61"/>
      <c r="AU19869" s="61"/>
      <c r="AV19869" s="61"/>
      <c r="AW19869" s="61"/>
      <c r="AX19869" s="61"/>
      <c r="AY19869" s="61"/>
      <c r="AZ19869" s="61"/>
      <c r="BA19869" s="61"/>
    </row>
    <row r="19870" spans="39:53" x14ac:dyDescent="0.2">
      <c r="AM19870" s="61"/>
      <c r="AN19870" s="61"/>
      <c r="AO19870" s="171"/>
      <c r="AP19870" s="61"/>
      <c r="AQ19870" s="61"/>
      <c r="AR19870" s="61"/>
      <c r="AS19870" s="61"/>
      <c r="AT19870" s="61"/>
      <c r="AU19870" s="61"/>
      <c r="AV19870" s="61"/>
      <c r="AW19870" s="61"/>
      <c r="AX19870" s="61"/>
      <c r="AY19870" s="61"/>
      <c r="AZ19870" s="61"/>
      <c r="BA19870" s="61"/>
    </row>
    <row r="19871" spans="39:53" x14ac:dyDescent="0.2">
      <c r="AM19871" s="61"/>
      <c r="AN19871" s="61"/>
      <c r="AO19871" s="171"/>
      <c r="AP19871" s="61"/>
      <c r="AQ19871" s="61"/>
      <c r="AR19871" s="61"/>
      <c r="AS19871" s="61"/>
      <c r="AT19871" s="61"/>
      <c r="AU19871" s="61"/>
      <c r="AV19871" s="61"/>
      <c r="AW19871" s="61"/>
      <c r="AX19871" s="61"/>
      <c r="AY19871" s="61"/>
      <c r="AZ19871" s="61"/>
      <c r="BA19871" s="61"/>
    </row>
    <row r="19872" spans="39:53" x14ac:dyDescent="0.2">
      <c r="AM19872" s="61"/>
      <c r="AN19872" s="61"/>
      <c r="AO19872" s="171"/>
      <c r="AP19872" s="61"/>
      <c r="AQ19872" s="61"/>
      <c r="AR19872" s="61"/>
      <c r="AS19872" s="61"/>
      <c r="AT19872" s="61"/>
      <c r="AU19872" s="61"/>
      <c r="AV19872" s="61"/>
      <c r="AW19872" s="61"/>
      <c r="AX19872" s="61"/>
      <c r="AY19872" s="61"/>
      <c r="AZ19872" s="61"/>
      <c r="BA19872" s="61"/>
    </row>
    <row r="19873" spans="39:53" x14ac:dyDescent="0.2">
      <c r="AM19873" s="61"/>
      <c r="AN19873" s="61"/>
      <c r="AO19873" s="171"/>
      <c r="AP19873" s="61"/>
      <c r="AQ19873" s="61"/>
      <c r="AR19873" s="61"/>
      <c r="AS19873" s="61"/>
      <c r="AT19873" s="61"/>
      <c r="AU19873" s="61"/>
      <c r="AV19873" s="61"/>
      <c r="AW19873" s="61"/>
      <c r="AX19873" s="61"/>
      <c r="AY19873" s="61"/>
      <c r="AZ19873" s="61"/>
      <c r="BA19873" s="61"/>
    </row>
    <row r="19874" spans="39:53" x14ac:dyDescent="0.2">
      <c r="AM19874" s="61"/>
      <c r="AN19874" s="61"/>
      <c r="AO19874" s="171"/>
      <c r="AP19874" s="61"/>
      <c r="AQ19874" s="61"/>
      <c r="AR19874" s="61"/>
      <c r="AS19874" s="61"/>
      <c r="AT19874" s="61"/>
      <c r="AU19874" s="61"/>
      <c r="AV19874" s="61"/>
      <c r="AW19874" s="61"/>
      <c r="AX19874" s="61"/>
      <c r="AY19874" s="61"/>
      <c r="AZ19874" s="61"/>
      <c r="BA19874" s="61"/>
    </row>
    <row r="19875" spans="39:53" x14ac:dyDescent="0.2">
      <c r="AM19875" s="61"/>
      <c r="AN19875" s="61"/>
      <c r="AO19875" s="171"/>
      <c r="AP19875" s="61"/>
      <c r="AQ19875" s="61"/>
      <c r="AR19875" s="61"/>
      <c r="AS19875" s="61"/>
      <c r="AT19875" s="61"/>
      <c r="AU19875" s="61"/>
      <c r="AV19875" s="61"/>
      <c r="AW19875" s="61"/>
      <c r="AX19875" s="61"/>
      <c r="AY19875" s="61"/>
      <c r="AZ19875" s="61"/>
      <c r="BA19875" s="61"/>
    </row>
    <row r="19876" spans="39:53" x14ac:dyDescent="0.2">
      <c r="AM19876" s="61"/>
      <c r="AN19876" s="61"/>
      <c r="AO19876" s="171"/>
      <c r="AP19876" s="61"/>
      <c r="AQ19876" s="61"/>
      <c r="AR19876" s="61"/>
      <c r="AS19876" s="61"/>
      <c r="AT19876" s="61"/>
      <c r="AU19876" s="61"/>
      <c r="AV19876" s="61"/>
      <c r="AW19876" s="61"/>
      <c r="AX19876" s="61"/>
      <c r="AY19876" s="61"/>
      <c r="AZ19876" s="61"/>
      <c r="BA19876" s="61"/>
    </row>
    <row r="19877" spans="39:53" x14ac:dyDescent="0.2">
      <c r="AM19877" s="61"/>
      <c r="AN19877" s="61"/>
      <c r="AO19877" s="171"/>
      <c r="AP19877" s="61"/>
      <c r="AQ19877" s="61"/>
      <c r="AR19877" s="61"/>
      <c r="AS19877" s="61"/>
      <c r="AT19877" s="61"/>
      <c r="AU19877" s="61"/>
      <c r="AV19877" s="61"/>
      <c r="AW19877" s="61"/>
      <c r="AX19877" s="61"/>
      <c r="AY19877" s="61"/>
      <c r="AZ19877" s="61"/>
      <c r="BA19877" s="61"/>
    </row>
    <row r="19878" spans="39:53" x14ac:dyDescent="0.2">
      <c r="AM19878" s="61"/>
      <c r="AN19878" s="61"/>
      <c r="AO19878" s="171"/>
      <c r="AP19878" s="61"/>
      <c r="AQ19878" s="61"/>
      <c r="AR19878" s="61"/>
      <c r="AS19878" s="61"/>
      <c r="AT19878" s="61"/>
      <c r="AU19878" s="61"/>
      <c r="AV19878" s="61"/>
      <c r="AW19878" s="61"/>
      <c r="AX19878" s="61"/>
      <c r="AY19878" s="61"/>
      <c r="AZ19878" s="61"/>
      <c r="BA19878" s="61"/>
    </row>
    <row r="19879" spans="39:53" x14ac:dyDescent="0.2">
      <c r="AM19879" s="61"/>
      <c r="AN19879" s="61"/>
      <c r="AO19879" s="171"/>
      <c r="AP19879" s="61"/>
      <c r="AQ19879" s="61"/>
      <c r="AR19879" s="61"/>
      <c r="AS19879" s="61"/>
      <c r="AT19879" s="61"/>
      <c r="AU19879" s="61"/>
      <c r="AV19879" s="61"/>
      <c r="AW19879" s="61"/>
      <c r="AX19879" s="61"/>
      <c r="AY19879" s="61"/>
      <c r="AZ19879" s="61"/>
      <c r="BA19879" s="61"/>
    </row>
    <row r="19880" spans="39:53" x14ac:dyDescent="0.2">
      <c r="AM19880" s="61"/>
      <c r="AN19880" s="61"/>
      <c r="AO19880" s="171"/>
      <c r="AP19880" s="61"/>
      <c r="AQ19880" s="61"/>
      <c r="AR19880" s="61"/>
      <c r="AS19880" s="61"/>
      <c r="AT19880" s="61"/>
      <c r="AU19880" s="61"/>
      <c r="AV19880" s="61"/>
      <c r="AW19880" s="61"/>
      <c r="AX19880" s="61"/>
      <c r="AY19880" s="61"/>
      <c r="AZ19880" s="61"/>
      <c r="BA19880" s="61"/>
    </row>
    <row r="19881" spans="39:53" x14ac:dyDescent="0.2">
      <c r="AM19881" s="61"/>
      <c r="AN19881" s="61"/>
      <c r="AO19881" s="171"/>
      <c r="AP19881" s="61"/>
      <c r="AQ19881" s="61"/>
      <c r="AR19881" s="61"/>
      <c r="AS19881" s="61"/>
      <c r="AT19881" s="61"/>
      <c r="AU19881" s="61"/>
      <c r="AV19881" s="61"/>
      <c r="AW19881" s="61"/>
      <c r="AX19881" s="61"/>
      <c r="AY19881" s="61"/>
      <c r="AZ19881" s="61"/>
      <c r="BA19881" s="61"/>
    </row>
    <row r="19882" spans="39:53" x14ac:dyDescent="0.2">
      <c r="AM19882" s="61"/>
      <c r="AN19882" s="61"/>
      <c r="AO19882" s="171"/>
      <c r="AP19882" s="61"/>
      <c r="AQ19882" s="61"/>
      <c r="AR19882" s="61"/>
      <c r="AS19882" s="61"/>
      <c r="AT19882" s="61"/>
      <c r="AU19882" s="61"/>
      <c r="AV19882" s="61"/>
      <c r="AW19882" s="61"/>
      <c r="AX19882" s="61"/>
      <c r="AY19882" s="61"/>
      <c r="AZ19882" s="61"/>
      <c r="BA19882" s="61"/>
    </row>
    <row r="19883" spans="39:53" x14ac:dyDescent="0.2">
      <c r="AM19883" s="61"/>
      <c r="AN19883" s="61"/>
      <c r="AO19883" s="171"/>
      <c r="AP19883" s="61"/>
      <c r="AQ19883" s="61"/>
      <c r="AR19883" s="61"/>
      <c r="AS19883" s="61"/>
      <c r="AT19883" s="61"/>
      <c r="AU19883" s="61"/>
      <c r="AV19883" s="61"/>
      <c r="AW19883" s="61"/>
      <c r="AX19883" s="61"/>
      <c r="AY19883" s="61"/>
      <c r="AZ19883" s="61"/>
      <c r="BA19883" s="61"/>
    </row>
    <row r="19884" spans="39:53" x14ac:dyDescent="0.2">
      <c r="AM19884" s="61"/>
      <c r="AN19884" s="61"/>
      <c r="AO19884" s="171"/>
      <c r="AP19884" s="61"/>
      <c r="AQ19884" s="61"/>
      <c r="AR19884" s="61"/>
      <c r="AS19884" s="61"/>
      <c r="AT19884" s="61"/>
      <c r="AU19884" s="61"/>
      <c r="AV19884" s="61"/>
      <c r="AW19884" s="61"/>
      <c r="AX19884" s="61"/>
      <c r="AY19884" s="61"/>
      <c r="AZ19884" s="61"/>
      <c r="BA19884" s="61"/>
    </row>
    <row r="19885" spans="39:53" x14ac:dyDescent="0.2">
      <c r="AM19885" s="61"/>
      <c r="AN19885" s="61"/>
      <c r="AO19885" s="171"/>
      <c r="AP19885" s="61"/>
      <c r="AQ19885" s="61"/>
      <c r="AR19885" s="61"/>
      <c r="AS19885" s="61"/>
      <c r="AT19885" s="61"/>
      <c r="AU19885" s="61"/>
      <c r="AV19885" s="61"/>
      <c r="AW19885" s="61"/>
      <c r="AX19885" s="61"/>
      <c r="AY19885" s="61"/>
      <c r="AZ19885" s="61"/>
      <c r="BA19885" s="61"/>
    </row>
    <row r="19886" spans="39:53" x14ac:dyDescent="0.2">
      <c r="AM19886" s="61"/>
      <c r="AN19886" s="61"/>
      <c r="AO19886" s="171"/>
      <c r="AP19886" s="61"/>
      <c r="AQ19886" s="61"/>
      <c r="AR19886" s="61"/>
      <c r="AS19886" s="61"/>
      <c r="AT19886" s="61"/>
      <c r="AU19886" s="61"/>
      <c r="AV19886" s="61"/>
      <c r="AW19886" s="61"/>
      <c r="AX19886" s="61"/>
      <c r="AY19886" s="61"/>
      <c r="AZ19886" s="61"/>
      <c r="BA19886" s="61"/>
    </row>
    <row r="19887" spans="39:53" x14ac:dyDescent="0.2">
      <c r="AM19887" s="61"/>
      <c r="AN19887" s="61"/>
      <c r="AO19887" s="171"/>
      <c r="AP19887" s="61"/>
      <c r="AQ19887" s="61"/>
      <c r="AR19887" s="61"/>
      <c r="AS19887" s="61"/>
      <c r="AT19887" s="61"/>
      <c r="AU19887" s="61"/>
      <c r="AV19887" s="61"/>
      <c r="AW19887" s="61"/>
      <c r="AX19887" s="61"/>
      <c r="AY19887" s="61"/>
      <c r="AZ19887" s="61"/>
      <c r="BA19887" s="61"/>
    </row>
    <row r="19888" spans="39:53" x14ac:dyDescent="0.2">
      <c r="AM19888" s="61"/>
      <c r="AN19888" s="61"/>
      <c r="AO19888" s="171"/>
      <c r="AP19888" s="61"/>
      <c r="AQ19888" s="61"/>
      <c r="AR19888" s="61"/>
      <c r="AS19888" s="61"/>
      <c r="AT19888" s="61"/>
      <c r="AU19888" s="61"/>
      <c r="AV19888" s="61"/>
      <c r="AW19888" s="61"/>
      <c r="AX19888" s="61"/>
      <c r="AY19888" s="61"/>
      <c r="AZ19888" s="61"/>
      <c r="BA19888" s="61"/>
    </row>
    <row r="19889" spans="39:53" x14ac:dyDescent="0.2">
      <c r="AM19889" s="61"/>
      <c r="AN19889" s="61"/>
      <c r="AO19889" s="171"/>
      <c r="AP19889" s="61"/>
      <c r="AQ19889" s="61"/>
      <c r="AR19889" s="61"/>
      <c r="AS19889" s="61"/>
      <c r="AT19889" s="61"/>
      <c r="AU19889" s="61"/>
      <c r="AV19889" s="61"/>
      <c r="AW19889" s="61"/>
      <c r="AX19889" s="61"/>
      <c r="AY19889" s="61"/>
      <c r="AZ19889" s="61"/>
      <c r="BA19889" s="61"/>
    </row>
    <row r="19890" spans="39:53" x14ac:dyDescent="0.2">
      <c r="AM19890" s="61"/>
      <c r="AN19890" s="61"/>
      <c r="AO19890" s="171"/>
      <c r="AP19890" s="61"/>
      <c r="AQ19890" s="61"/>
      <c r="AR19890" s="61"/>
      <c r="AS19890" s="61"/>
      <c r="AT19890" s="61"/>
      <c r="AU19890" s="61"/>
      <c r="AV19890" s="61"/>
      <c r="AW19890" s="61"/>
      <c r="AX19890" s="61"/>
      <c r="AY19890" s="61"/>
      <c r="AZ19890" s="61"/>
      <c r="BA19890" s="61"/>
    </row>
    <row r="19891" spans="39:53" x14ac:dyDescent="0.2">
      <c r="AM19891" s="61"/>
      <c r="AN19891" s="61"/>
      <c r="AO19891" s="171"/>
      <c r="AP19891" s="61"/>
      <c r="AQ19891" s="61"/>
      <c r="AR19891" s="61"/>
      <c r="AS19891" s="61"/>
      <c r="AT19891" s="61"/>
      <c r="AU19891" s="61"/>
      <c r="AV19891" s="61"/>
      <c r="AW19891" s="61"/>
      <c r="AX19891" s="61"/>
      <c r="AY19891" s="61"/>
      <c r="AZ19891" s="61"/>
      <c r="BA19891" s="61"/>
    </row>
    <row r="19892" spans="39:53" x14ac:dyDescent="0.2">
      <c r="AM19892" s="61"/>
      <c r="AN19892" s="61"/>
      <c r="AO19892" s="171"/>
      <c r="AP19892" s="61"/>
      <c r="AQ19892" s="61"/>
      <c r="AR19892" s="61"/>
      <c r="AS19892" s="61"/>
      <c r="AT19892" s="61"/>
      <c r="AU19892" s="61"/>
      <c r="AV19892" s="61"/>
      <c r="AW19892" s="61"/>
      <c r="AX19892" s="61"/>
      <c r="AY19892" s="61"/>
      <c r="AZ19892" s="61"/>
      <c r="BA19892" s="61"/>
    </row>
    <row r="19893" spans="39:53" x14ac:dyDescent="0.2">
      <c r="AM19893" s="61"/>
      <c r="AN19893" s="61"/>
      <c r="AO19893" s="171"/>
      <c r="AP19893" s="61"/>
      <c r="AQ19893" s="61"/>
      <c r="AR19893" s="61"/>
      <c r="AS19893" s="61"/>
      <c r="AT19893" s="61"/>
      <c r="AU19893" s="61"/>
      <c r="AV19893" s="61"/>
      <c r="AW19893" s="61"/>
      <c r="AX19893" s="61"/>
      <c r="AY19893" s="61"/>
      <c r="AZ19893" s="61"/>
      <c r="BA19893" s="61"/>
    </row>
    <row r="19894" spans="39:53" x14ac:dyDescent="0.2">
      <c r="AM19894" s="61"/>
      <c r="AN19894" s="61"/>
      <c r="AO19894" s="171"/>
      <c r="AP19894" s="61"/>
      <c r="AQ19894" s="61"/>
      <c r="AR19894" s="61"/>
      <c r="AS19894" s="61"/>
      <c r="AT19894" s="61"/>
      <c r="AU19894" s="61"/>
      <c r="AV19894" s="61"/>
      <c r="AW19894" s="61"/>
      <c r="AX19894" s="61"/>
      <c r="AY19894" s="61"/>
      <c r="AZ19894" s="61"/>
      <c r="BA19894" s="61"/>
    </row>
    <row r="19895" spans="39:53" x14ac:dyDescent="0.2">
      <c r="AM19895" s="61"/>
      <c r="AN19895" s="61"/>
      <c r="AO19895" s="171"/>
      <c r="AP19895" s="61"/>
      <c r="AQ19895" s="61"/>
      <c r="AR19895" s="61"/>
      <c r="AS19895" s="61"/>
      <c r="AT19895" s="61"/>
      <c r="AU19895" s="61"/>
      <c r="AV19895" s="61"/>
      <c r="AW19895" s="61"/>
      <c r="AX19895" s="61"/>
      <c r="AY19895" s="61"/>
      <c r="AZ19895" s="61"/>
      <c r="BA19895" s="61"/>
    </row>
    <row r="19896" spans="39:53" x14ac:dyDescent="0.2">
      <c r="AM19896" s="61"/>
      <c r="AN19896" s="61"/>
      <c r="AO19896" s="171"/>
      <c r="AP19896" s="61"/>
      <c r="AQ19896" s="61"/>
      <c r="AR19896" s="61"/>
      <c r="AS19896" s="61"/>
      <c r="AT19896" s="61"/>
      <c r="AU19896" s="61"/>
      <c r="AV19896" s="61"/>
      <c r="AW19896" s="61"/>
      <c r="AX19896" s="61"/>
      <c r="AY19896" s="61"/>
      <c r="AZ19896" s="61"/>
      <c r="BA19896" s="61"/>
    </row>
    <row r="19897" spans="39:53" x14ac:dyDescent="0.2">
      <c r="AM19897" s="61"/>
      <c r="AN19897" s="61"/>
      <c r="AO19897" s="171"/>
      <c r="AP19897" s="61"/>
      <c r="AQ19897" s="61"/>
      <c r="AR19897" s="61"/>
      <c r="AS19897" s="61"/>
      <c r="AT19897" s="61"/>
      <c r="AU19897" s="61"/>
      <c r="AV19897" s="61"/>
      <c r="AW19897" s="61"/>
      <c r="AX19897" s="61"/>
      <c r="AY19897" s="61"/>
      <c r="AZ19897" s="61"/>
      <c r="BA19897" s="61"/>
    </row>
    <row r="19898" spans="39:53" x14ac:dyDescent="0.2">
      <c r="AM19898" s="61"/>
      <c r="AN19898" s="61"/>
      <c r="AO19898" s="171"/>
      <c r="AP19898" s="61"/>
      <c r="AQ19898" s="61"/>
      <c r="AR19898" s="61"/>
      <c r="AS19898" s="61"/>
      <c r="AT19898" s="61"/>
      <c r="AU19898" s="61"/>
      <c r="AV19898" s="61"/>
      <c r="AW19898" s="61"/>
      <c r="AX19898" s="61"/>
      <c r="AY19898" s="61"/>
      <c r="AZ19898" s="61"/>
      <c r="BA19898" s="61"/>
    </row>
    <row r="19899" spans="39:53" x14ac:dyDescent="0.2">
      <c r="AM19899" s="61"/>
      <c r="AN19899" s="61"/>
      <c r="AO19899" s="171"/>
      <c r="AP19899" s="61"/>
      <c r="AQ19899" s="61"/>
      <c r="AR19899" s="61"/>
      <c r="AS19899" s="61"/>
      <c r="AT19899" s="61"/>
      <c r="AU19899" s="61"/>
      <c r="AV19899" s="61"/>
      <c r="AW19899" s="61"/>
      <c r="AX19899" s="61"/>
      <c r="AY19899" s="61"/>
      <c r="AZ19899" s="61"/>
      <c r="BA19899" s="61"/>
    </row>
    <row r="19900" spans="39:53" x14ac:dyDescent="0.2">
      <c r="AM19900" s="61"/>
      <c r="AN19900" s="61"/>
      <c r="AO19900" s="171"/>
      <c r="AP19900" s="61"/>
      <c r="AQ19900" s="61"/>
      <c r="AR19900" s="61"/>
      <c r="AS19900" s="61"/>
      <c r="AT19900" s="61"/>
      <c r="AU19900" s="61"/>
      <c r="AV19900" s="61"/>
      <c r="AW19900" s="61"/>
      <c r="AX19900" s="61"/>
      <c r="AY19900" s="61"/>
      <c r="AZ19900" s="61"/>
      <c r="BA19900" s="61"/>
    </row>
    <row r="19901" spans="39:53" x14ac:dyDescent="0.2">
      <c r="AM19901" s="61"/>
      <c r="AN19901" s="61"/>
      <c r="AO19901" s="171"/>
      <c r="AP19901" s="61"/>
      <c r="AQ19901" s="61"/>
      <c r="AR19901" s="61"/>
      <c r="AS19901" s="61"/>
      <c r="AT19901" s="61"/>
      <c r="AU19901" s="61"/>
      <c r="AV19901" s="61"/>
      <c r="AW19901" s="61"/>
      <c r="AX19901" s="61"/>
      <c r="AY19901" s="61"/>
      <c r="AZ19901" s="61"/>
      <c r="BA19901" s="61"/>
    </row>
    <row r="19902" spans="39:53" x14ac:dyDescent="0.2">
      <c r="AM19902" s="61"/>
      <c r="AN19902" s="61"/>
      <c r="AO19902" s="171"/>
      <c r="AP19902" s="61"/>
      <c r="AQ19902" s="61"/>
      <c r="AR19902" s="61"/>
      <c r="AS19902" s="61"/>
      <c r="AT19902" s="61"/>
      <c r="AU19902" s="61"/>
      <c r="AV19902" s="61"/>
      <c r="AW19902" s="61"/>
      <c r="AX19902" s="61"/>
      <c r="AY19902" s="61"/>
      <c r="AZ19902" s="61"/>
      <c r="BA19902" s="61"/>
    </row>
    <row r="19903" spans="39:53" x14ac:dyDescent="0.2">
      <c r="AM19903" s="61"/>
      <c r="AN19903" s="61"/>
      <c r="AO19903" s="171"/>
      <c r="AP19903" s="61"/>
      <c r="AQ19903" s="61"/>
      <c r="AR19903" s="61"/>
      <c r="AS19903" s="61"/>
      <c r="AT19903" s="61"/>
      <c r="AU19903" s="61"/>
      <c r="AV19903" s="61"/>
      <c r="AW19903" s="61"/>
      <c r="AX19903" s="61"/>
      <c r="AY19903" s="61"/>
      <c r="AZ19903" s="61"/>
      <c r="BA19903" s="61"/>
    </row>
    <row r="19904" spans="39:53" x14ac:dyDescent="0.2">
      <c r="AM19904" s="61"/>
      <c r="AN19904" s="61"/>
      <c r="AO19904" s="171"/>
      <c r="AP19904" s="61"/>
      <c r="AQ19904" s="61"/>
      <c r="AR19904" s="61"/>
      <c r="AS19904" s="61"/>
      <c r="AT19904" s="61"/>
      <c r="AU19904" s="61"/>
      <c r="AV19904" s="61"/>
      <c r="AW19904" s="61"/>
      <c r="AX19904" s="61"/>
      <c r="AY19904" s="61"/>
      <c r="AZ19904" s="61"/>
      <c r="BA19904" s="61"/>
    </row>
    <row r="19905" spans="39:53" x14ac:dyDescent="0.2">
      <c r="AM19905" s="61"/>
      <c r="AN19905" s="61"/>
      <c r="AO19905" s="171"/>
      <c r="AP19905" s="61"/>
      <c r="AQ19905" s="61"/>
      <c r="AR19905" s="61"/>
      <c r="AS19905" s="61"/>
      <c r="AT19905" s="61"/>
      <c r="AU19905" s="61"/>
      <c r="AV19905" s="61"/>
      <c r="AW19905" s="61"/>
      <c r="AX19905" s="61"/>
      <c r="AY19905" s="61"/>
      <c r="AZ19905" s="61"/>
      <c r="BA19905" s="61"/>
    </row>
    <row r="19906" spans="39:53" x14ac:dyDescent="0.2">
      <c r="AM19906" s="61"/>
      <c r="AN19906" s="61"/>
      <c r="AO19906" s="171"/>
      <c r="AP19906" s="61"/>
      <c r="AQ19906" s="61"/>
      <c r="AR19906" s="61"/>
      <c r="AS19906" s="61"/>
      <c r="AT19906" s="61"/>
      <c r="AU19906" s="61"/>
      <c r="AV19906" s="61"/>
      <c r="AW19906" s="61"/>
      <c r="AX19906" s="61"/>
      <c r="AY19906" s="61"/>
      <c r="AZ19906" s="61"/>
      <c r="BA19906" s="61"/>
    </row>
    <row r="19907" spans="39:53" x14ac:dyDescent="0.2">
      <c r="AM19907" s="61"/>
      <c r="AN19907" s="61"/>
      <c r="AO19907" s="171"/>
      <c r="AP19907" s="61"/>
      <c r="AQ19907" s="61"/>
      <c r="AR19907" s="61"/>
      <c r="AS19907" s="61"/>
      <c r="AT19907" s="61"/>
      <c r="AU19907" s="61"/>
      <c r="AV19907" s="61"/>
      <c r="AW19907" s="61"/>
      <c r="AX19907" s="61"/>
      <c r="AY19907" s="61"/>
      <c r="AZ19907" s="61"/>
      <c r="BA19907" s="61"/>
    </row>
    <row r="19908" spans="39:53" x14ac:dyDescent="0.2">
      <c r="AM19908" s="61"/>
      <c r="AN19908" s="61"/>
      <c r="AO19908" s="171"/>
      <c r="AP19908" s="61"/>
      <c r="AQ19908" s="61"/>
      <c r="AR19908" s="61"/>
      <c r="AS19908" s="61"/>
      <c r="AT19908" s="61"/>
      <c r="AU19908" s="61"/>
      <c r="AV19908" s="61"/>
      <c r="AW19908" s="61"/>
      <c r="AX19908" s="61"/>
      <c r="AY19908" s="61"/>
      <c r="AZ19908" s="61"/>
      <c r="BA19908" s="61"/>
    </row>
    <row r="19909" spans="39:53" x14ac:dyDescent="0.2">
      <c r="AM19909" s="61"/>
      <c r="AN19909" s="61"/>
      <c r="AO19909" s="171"/>
      <c r="AP19909" s="61"/>
      <c r="AQ19909" s="61"/>
      <c r="AR19909" s="61"/>
      <c r="AS19909" s="61"/>
      <c r="AT19909" s="61"/>
      <c r="AU19909" s="61"/>
      <c r="AV19909" s="61"/>
      <c r="AW19909" s="61"/>
      <c r="AX19909" s="61"/>
      <c r="AY19909" s="61"/>
      <c r="AZ19909" s="61"/>
      <c r="BA19909" s="61"/>
    </row>
    <row r="19910" spans="39:53" x14ac:dyDescent="0.2">
      <c r="AM19910" s="61"/>
      <c r="AN19910" s="61"/>
      <c r="AO19910" s="171"/>
      <c r="AP19910" s="61"/>
      <c r="AQ19910" s="61"/>
      <c r="AR19910" s="61"/>
      <c r="AS19910" s="61"/>
      <c r="AT19910" s="61"/>
      <c r="AU19910" s="61"/>
      <c r="AV19910" s="61"/>
      <c r="AW19910" s="61"/>
      <c r="AX19910" s="61"/>
      <c r="AY19910" s="61"/>
      <c r="AZ19910" s="61"/>
      <c r="BA19910" s="61"/>
    </row>
    <row r="19911" spans="39:53" x14ac:dyDescent="0.2">
      <c r="AM19911" s="61"/>
      <c r="AN19911" s="61"/>
      <c r="AO19911" s="171"/>
      <c r="AP19911" s="61"/>
      <c r="AQ19911" s="61"/>
      <c r="AR19911" s="61"/>
      <c r="AS19911" s="61"/>
      <c r="AT19911" s="61"/>
      <c r="AU19911" s="61"/>
      <c r="AV19911" s="61"/>
      <c r="AW19911" s="61"/>
      <c r="AX19911" s="61"/>
      <c r="AY19911" s="61"/>
      <c r="AZ19911" s="61"/>
      <c r="BA19911" s="61"/>
    </row>
    <row r="19912" spans="39:53" x14ac:dyDescent="0.2">
      <c r="AM19912" s="61"/>
      <c r="AN19912" s="61"/>
      <c r="AO19912" s="171"/>
      <c r="AP19912" s="61"/>
      <c r="AQ19912" s="61"/>
      <c r="AR19912" s="61"/>
      <c r="AS19912" s="61"/>
      <c r="AT19912" s="61"/>
      <c r="AU19912" s="61"/>
      <c r="AV19912" s="61"/>
      <c r="AW19912" s="61"/>
      <c r="AX19912" s="61"/>
      <c r="AY19912" s="61"/>
      <c r="AZ19912" s="61"/>
      <c r="BA19912" s="61"/>
    </row>
    <row r="19913" spans="39:53" x14ac:dyDescent="0.2">
      <c r="AM19913" s="61"/>
      <c r="AN19913" s="61"/>
      <c r="AO19913" s="171"/>
      <c r="AP19913" s="61"/>
      <c r="AQ19913" s="61"/>
      <c r="AR19913" s="61"/>
      <c r="AS19913" s="61"/>
      <c r="AT19913" s="61"/>
      <c r="AU19913" s="61"/>
      <c r="AV19913" s="61"/>
      <c r="AW19913" s="61"/>
      <c r="AX19913" s="61"/>
      <c r="AY19913" s="61"/>
      <c r="AZ19913" s="61"/>
      <c r="BA19913" s="61"/>
    </row>
    <row r="19914" spans="39:53" x14ac:dyDescent="0.2">
      <c r="AM19914" s="61"/>
      <c r="AN19914" s="61"/>
      <c r="AO19914" s="171"/>
      <c r="AP19914" s="61"/>
      <c r="AQ19914" s="61"/>
      <c r="AR19914" s="61"/>
      <c r="AS19914" s="61"/>
      <c r="AT19914" s="61"/>
      <c r="AU19914" s="61"/>
      <c r="AV19914" s="61"/>
      <c r="AW19914" s="61"/>
      <c r="AX19914" s="61"/>
      <c r="AY19914" s="61"/>
      <c r="AZ19914" s="61"/>
      <c r="BA19914" s="61"/>
    </row>
    <row r="19915" spans="39:53" x14ac:dyDescent="0.2">
      <c r="AM19915" s="61"/>
      <c r="AN19915" s="61"/>
      <c r="AO19915" s="171"/>
      <c r="AP19915" s="61"/>
      <c r="AQ19915" s="61"/>
      <c r="AR19915" s="61"/>
      <c r="AS19915" s="61"/>
      <c r="AT19915" s="61"/>
      <c r="AU19915" s="61"/>
      <c r="AV19915" s="61"/>
      <c r="AW19915" s="61"/>
      <c r="AX19915" s="61"/>
      <c r="AY19915" s="61"/>
      <c r="AZ19915" s="61"/>
      <c r="BA19915" s="61"/>
    </row>
    <row r="19916" spans="39:53" x14ac:dyDescent="0.2">
      <c r="AM19916" s="61"/>
      <c r="AN19916" s="61"/>
      <c r="AO19916" s="171"/>
      <c r="AP19916" s="61"/>
      <c r="AQ19916" s="61"/>
      <c r="AR19916" s="61"/>
      <c r="AS19916" s="61"/>
      <c r="AT19916" s="61"/>
      <c r="AU19916" s="61"/>
      <c r="AV19916" s="61"/>
      <c r="AW19916" s="61"/>
      <c r="AX19916" s="61"/>
      <c r="AY19916" s="61"/>
      <c r="AZ19916" s="61"/>
      <c r="BA19916" s="61"/>
    </row>
    <row r="19917" spans="39:53" x14ac:dyDescent="0.2">
      <c r="AM19917" s="61"/>
      <c r="AN19917" s="61"/>
      <c r="AO19917" s="171"/>
      <c r="AP19917" s="61"/>
      <c r="AQ19917" s="61"/>
      <c r="AR19917" s="61"/>
      <c r="AS19917" s="61"/>
      <c r="AT19917" s="61"/>
      <c r="AU19917" s="61"/>
      <c r="AV19917" s="61"/>
      <c r="AW19917" s="61"/>
      <c r="AX19917" s="61"/>
      <c r="AY19917" s="61"/>
      <c r="AZ19917" s="61"/>
      <c r="BA19917" s="61"/>
    </row>
    <row r="19918" spans="39:53" x14ac:dyDescent="0.2">
      <c r="AM19918" s="61"/>
      <c r="AN19918" s="61"/>
      <c r="AO19918" s="171"/>
      <c r="AP19918" s="61"/>
      <c r="AQ19918" s="61"/>
      <c r="AR19918" s="61"/>
      <c r="AS19918" s="61"/>
      <c r="AT19918" s="61"/>
      <c r="AU19918" s="61"/>
      <c r="AV19918" s="61"/>
      <c r="AW19918" s="61"/>
      <c r="AX19918" s="61"/>
      <c r="AY19918" s="61"/>
      <c r="AZ19918" s="61"/>
      <c r="BA19918" s="61"/>
    </row>
    <row r="19919" spans="39:53" x14ac:dyDescent="0.2">
      <c r="AM19919" s="61"/>
      <c r="AN19919" s="61"/>
      <c r="AO19919" s="171"/>
      <c r="AP19919" s="61"/>
      <c r="AQ19919" s="61"/>
      <c r="AR19919" s="61"/>
      <c r="AS19919" s="61"/>
      <c r="AT19919" s="61"/>
      <c r="AU19919" s="61"/>
      <c r="AV19919" s="61"/>
      <c r="AW19919" s="61"/>
      <c r="AX19919" s="61"/>
      <c r="AY19919" s="61"/>
      <c r="AZ19919" s="61"/>
      <c r="BA19919" s="61"/>
    </row>
    <row r="19920" spans="39:53" x14ac:dyDescent="0.2">
      <c r="AM19920" s="61"/>
      <c r="AN19920" s="61"/>
      <c r="AO19920" s="171"/>
      <c r="AP19920" s="61"/>
      <c r="AQ19920" s="61"/>
      <c r="AR19920" s="61"/>
      <c r="AS19920" s="61"/>
      <c r="AT19920" s="61"/>
      <c r="AU19920" s="61"/>
      <c r="AV19920" s="61"/>
      <c r="AW19920" s="61"/>
      <c r="AX19920" s="61"/>
      <c r="AY19920" s="61"/>
      <c r="AZ19920" s="61"/>
      <c r="BA19920" s="61"/>
    </row>
    <row r="19921" spans="39:53" x14ac:dyDescent="0.2">
      <c r="AM19921" s="61"/>
      <c r="AN19921" s="61"/>
      <c r="AO19921" s="171"/>
      <c r="AP19921" s="61"/>
      <c r="AQ19921" s="61"/>
      <c r="AR19921" s="61"/>
      <c r="AS19921" s="61"/>
      <c r="AT19921" s="61"/>
      <c r="AU19921" s="61"/>
      <c r="AV19921" s="61"/>
      <c r="AW19921" s="61"/>
      <c r="AX19921" s="61"/>
      <c r="AY19921" s="61"/>
      <c r="AZ19921" s="61"/>
      <c r="BA19921" s="61"/>
    </row>
    <row r="19922" spans="39:53" x14ac:dyDescent="0.2">
      <c r="AM19922" s="61"/>
      <c r="AN19922" s="61"/>
      <c r="AO19922" s="171"/>
      <c r="AP19922" s="61"/>
      <c r="AQ19922" s="61"/>
      <c r="AR19922" s="61"/>
      <c r="AS19922" s="61"/>
      <c r="AT19922" s="61"/>
      <c r="AU19922" s="61"/>
      <c r="AV19922" s="61"/>
      <c r="AW19922" s="61"/>
      <c r="AX19922" s="61"/>
      <c r="AY19922" s="61"/>
      <c r="AZ19922" s="61"/>
      <c r="BA19922" s="61"/>
    </row>
    <row r="19923" spans="39:53" x14ac:dyDescent="0.2">
      <c r="AM19923" s="61"/>
      <c r="AN19923" s="61"/>
      <c r="AO19923" s="171"/>
      <c r="AP19923" s="61"/>
      <c r="AQ19923" s="61"/>
      <c r="AR19923" s="61"/>
      <c r="AS19923" s="61"/>
      <c r="AT19923" s="61"/>
      <c r="AU19923" s="61"/>
      <c r="AV19923" s="61"/>
      <c r="AW19923" s="61"/>
      <c r="AX19923" s="61"/>
      <c r="AY19923" s="61"/>
      <c r="AZ19923" s="61"/>
      <c r="BA19923" s="61"/>
    </row>
    <row r="19924" spans="39:53" x14ac:dyDescent="0.2">
      <c r="AM19924" s="61"/>
      <c r="AN19924" s="61"/>
      <c r="AO19924" s="171"/>
      <c r="AP19924" s="61"/>
      <c r="AQ19924" s="61"/>
      <c r="AR19924" s="61"/>
      <c r="AS19924" s="61"/>
      <c r="AT19924" s="61"/>
      <c r="AU19924" s="61"/>
      <c r="AV19924" s="61"/>
      <c r="AW19924" s="61"/>
      <c r="AX19924" s="61"/>
      <c r="AY19924" s="61"/>
      <c r="AZ19924" s="61"/>
      <c r="BA19924" s="61"/>
    </row>
    <row r="19925" spans="39:53" x14ac:dyDescent="0.2">
      <c r="AM19925" s="61"/>
      <c r="AN19925" s="61"/>
      <c r="AO19925" s="171"/>
      <c r="AP19925" s="61"/>
      <c r="AQ19925" s="61"/>
      <c r="AR19925" s="61"/>
      <c r="AS19925" s="61"/>
      <c r="AT19925" s="61"/>
      <c r="AU19925" s="61"/>
      <c r="AV19925" s="61"/>
      <c r="AW19925" s="61"/>
      <c r="AX19925" s="61"/>
      <c r="AY19925" s="61"/>
      <c r="AZ19925" s="61"/>
      <c r="BA19925" s="61"/>
    </row>
    <row r="19926" spans="39:53" x14ac:dyDescent="0.2">
      <c r="AM19926" s="61"/>
      <c r="AN19926" s="61"/>
      <c r="AO19926" s="171"/>
      <c r="AP19926" s="61"/>
      <c r="AQ19926" s="61"/>
      <c r="AR19926" s="61"/>
      <c r="AS19926" s="61"/>
      <c r="AT19926" s="61"/>
      <c r="AU19926" s="61"/>
      <c r="AV19926" s="61"/>
      <c r="AW19926" s="61"/>
      <c r="AX19926" s="61"/>
      <c r="AY19926" s="61"/>
      <c r="AZ19926" s="61"/>
      <c r="BA19926" s="61"/>
    </row>
    <row r="19927" spans="39:53" x14ac:dyDescent="0.2">
      <c r="AM19927" s="61"/>
      <c r="AN19927" s="61"/>
      <c r="AO19927" s="171"/>
      <c r="AP19927" s="61"/>
      <c r="AQ19927" s="61"/>
      <c r="AR19927" s="61"/>
      <c r="AS19927" s="61"/>
      <c r="AT19927" s="61"/>
      <c r="AU19927" s="61"/>
      <c r="AV19927" s="61"/>
      <c r="AW19927" s="61"/>
      <c r="AX19927" s="61"/>
      <c r="AY19927" s="61"/>
      <c r="AZ19927" s="61"/>
      <c r="BA19927" s="61"/>
    </row>
    <row r="19928" spans="39:53" x14ac:dyDescent="0.2">
      <c r="AM19928" s="61"/>
      <c r="AN19928" s="61"/>
      <c r="AO19928" s="171"/>
      <c r="AP19928" s="61"/>
      <c r="AQ19928" s="61"/>
      <c r="AR19928" s="61"/>
      <c r="AS19928" s="61"/>
      <c r="AT19928" s="61"/>
      <c r="AU19928" s="61"/>
      <c r="AV19928" s="61"/>
      <c r="AW19928" s="61"/>
      <c r="AX19928" s="61"/>
      <c r="AY19928" s="61"/>
      <c r="AZ19928" s="61"/>
      <c r="BA19928" s="61"/>
    </row>
    <row r="19929" spans="39:53" x14ac:dyDescent="0.2">
      <c r="AM19929" s="61"/>
      <c r="AN19929" s="61"/>
      <c r="AO19929" s="171"/>
      <c r="AP19929" s="61"/>
      <c r="AQ19929" s="61"/>
      <c r="AR19929" s="61"/>
      <c r="AS19929" s="61"/>
      <c r="AT19929" s="61"/>
      <c r="AU19929" s="61"/>
      <c r="AV19929" s="61"/>
      <c r="AW19929" s="61"/>
      <c r="AX19929" s="61"/>
      <c r="AY19929" s="61"/>
      <c r="AZ19929" s="61"/>
      <c r="BA19929" s="61"/>
    </row>
    <row r="19930" spans="39:53" x14ac:dyDescent="0.2">
      <c r="AM19930" s="61"/>
      <c r="AN19930" s="61"/>
      <c r="AO19930" s="171"/>
      <c r="AP19930" s="61"/>
      <c r="AQ19930" s="61"/>
      <c r="AR19930" s="61"/>
      <c r="AS19930" s="61"/>
      <c r="AT19930" s="61"/>
      <c r="AU19930" s="61"/>
      <c r="AV19930" s="61"/>
      <c r="AW19930" s="61"/>
      <c r="AX19930" s="61"/>
      <c r="AY19930" s="61"/>
      <c r="AZ19930" s="61"/>
      <c r="BA19930" s="61"/>
    </row>
    <row r="19931" spans="39:53" x14ac:dyDescent="0.2">
      <c r="AM19931" s="61"/>
      <c r="AN19931" s="61"/>
      <c r="AO19931" s="171"/>
      <c r="AP19931" s="61"/>
      <c r="AQ19931" s="61"/>
      <c r="AR19931" s="61"/>
      <c r="AS19931" s="61"/>
      <c r="AT19931" s="61"/>
      <c r="AU19931" s="61"/>
      <c r="AV19931" s="61"/>
      <c r="AW19931" s="61"/>
      <c r="AX19931" s="61"/>
      <c r="AY19931" s="61"/>
      <c r="AZ19931" s="61"/>
      <c r="BA19931" s="61"/>
    </row>
    <row r="19932" spans="39:53" x14ac:dyDescent="0.2">
      <c r="AM19932" s="61"/>
      <c r="AN19932" s="61"/>
      <c r="AO19932" s="171"/>
      <c r="AP19932" s="61"/>
      <c r="AQ19932" s="61"/>
      <c r="AR19932" s="61"/>
      <c r="AS19932" s="61"/>
      <c r="AT19932" s="61"/>
      <c r="AU19932" s="61"/>
      <c r="AV19932" s="61"/>
      <c r="AW19932" s="61"/>
      <c r="AX19932" s="61"/>
      <c r="AY19932" s="61"/>
      <c r="AZ19932" s="61"/>
      <c r="BA19932" s="61"/>
    </row>
    <row r="19933" spans="39:53" x14ac:dyDescent="0.2">
      <c r="AM19933" s="61"/>
      <c r="AN19933" s="61"/>
      <c r="AO19933" s="171"/>
      <c r="AP19933" s="61"/>
      <c r="AQ19933" s="61"/>
      <c r="AR19933" s="61"/>
      <c r="AS19933" s="61"/>
      <c r="AT19933" s="61"/>
      <c r="AU19933" s="61"/>
      <c r="AV19933" s="61"/>
      <c r="AW19933" s="61"/>
      <c r="AX19933" s="61"/>
      <c r="AY19933" s="61"/>
      <c r="AZ19933" s="61"/>
      <c r="BA19933" s="61"/>
    </row>
    <row r="19934" spans="39:53" x14ac:dyDescent="0.2">
      <c r="AM19934" s="61"/>
      <c r="AN19934" s="61"/>
      <c r="AO19934" s="171"/>
      <c r="AP19934" s="61"/>
      <c r="AQ19934" s="61"/>
      <c r="AR19934" s="61"/>
      <c r="AS19934" s="61"/>
      <c r="AT19934" s="61"/>
      <c r="AU19934" s="61"/>
      <c r="AV19934" s="61"/>
      <c r="AW19934" s="61"/>
      <c r="AX19934" s="61"/>
      <c r="AY19934" s="61"/>
      <c r="AZ19934" s="61"/>
      <c r="BA19934" s="61"/>
    </row>
    <row r="19935" spans="39:53" x14ac:dyDescent="0.2">
      <c r="AM19935" s="61"/>
      <c r="AN19935" s="61"/>
      <c r="AO19935" s="171"/>
      <c r="AP19935" s="61"/>
      <c r="AQ19935" s="61"/>
      <c r="AR19935" s="61"/>
      <c r="AS19935" s="61"/>
      <c r="AT19935" s="61"/>
      <c r="AU19935" s="61"/>
      <c r="AV19935" s="61"/>
      <c r="AW19935" s="61"/>
      <c r="AX19935" s="61"/>
      <c r="AY19935" s="61"/>
      <c r="AZ19935" s="61"/>
      <c r="BA19935" s="61"/>
    </row>
    <row r="19936" spans="39:53" x14ac:dyDescent="0.2">
      <c r="AM19936" s="61"/>
      <c r="AN19936" s="61"/>
      <c r="AO19936" s="171"/>
      <c r="AP19936" s="61"/>
      <c r="AQ19936" s="61"/>
      <c r="AR19936" s="61"/>
      <c r="AS19936" s="61"/>
      <c r="AT19936" s="61"/>
      <c r="AU19936" s="61"/>
      <c r="AV19936" s="61"/>
      <c r="AW19936" s="61"/>
      <c r="AX19936" s="61"/>
      <c r="AY19936" s="61"/>
      <c r="AZ19936" s="61"/>
      <c r="BA19936" s="61"/>
    </row>
    <row r="19937" spans="39:53" x14ac:dyDescent="0.2">
      <c r="AM19937" s="61"/>
      <c r="AN19937" s="61"/>
      <c r="AO19937" s="171"/>
      <c r="AP19937" s="61"/>
      <c r="AQ19937" s="61"/>
      <c r="AR19937" s="61"/>
      <c r="AS19937" s="61"/>
      <c r="AT19937" s="61"/>
      <c r="AU19937" s="61"/>
      <c r="AV19937" s="61"/>
      <c r="AW19937" s="61"/>
      <c r="AX19937" s="61"/>
      <c r="AY19937" s="61"/>
      <c r="AZ19937" s="61"/>
      <c r="BA19937" s="61"/>
    </row>
    <row r="19938" spans="39:53" x14ac:dyDescent="0.2">
      <c r="AM19938" s="61"/>
      <c r="AN19938" s="61"/>
      <c r="AO19938" s="171"/>
      <c r="AP19938" s="61"/>
      <c r="AQ19938" s="61"/>
      <c r="AR19938" s="61"/>
      <c r="AS19938" s="61"/>
      <c r="AT19938" s="61"/>
      <c r="AU19938" s="61"/>
      <c r="AV19938" s="61"/>
      <c r="AW19938" s="61"/>
      <c r="AX19938" s="61"/>
      <c r="AY19938" s="61"/>
      <c r="AZ19938" s="61"/>
      <c r="BA19938" s="61"/>
    </row>
    <row r="19939" spans="39:53" x14ac:dyDescent="0.2">
      <c r="AM19939" s="61"/>
      <c r="AN19939" s="61"/>
      <c r="AO19939" s="171"/>
      <c r="AP19939" s="61"/>
      <c r="AQ19939" s="61"/>
      <c r="AR19939" s="61"/>
      <c r="AS19939" s="61"/>
      <c r="AT19939" s="61"/>
      <c r="AU19939" s="61"/>
      <c r="AV19939" s="61"/>
      <c r="AW19939" s="61"/>
      <c r="AX19939" s="61"/>
      <c r="AY19939" s="61"/>
      <c r="AZ19939" s="61"/>
      <c r="BA19939" s="61"/>
    </row>
    <row r="19940" spans="39:53" x14ac:dyDescent="0.2">
      <c r="AM19940" s="61"/>
      <c r="AN19940" s="61"/>
      <c r="AO19940" s="171"/>
      <c r="AP19940" s="61"/>
      <c r="AQ19940" s="61"/>
      <c r="AR19940" s="61"/>
      <c r="AS19940" s="61"/>
      <c r="AT19940" s="61"/>
      <c r="AU19940" s="61"/>
      <c r="AV19940" s="61"/>
      <c r="AW19940" s="61"/>
      <c r="AX19940" s="61"/>
      <c r="AY19940" s="61"/>
      <c r="AZ19940" s="61"/>
      <c r="BA19940" s="61"/>
    </row>
    <row r="19941" spans="39:53" x14ac:dyDescent="0.2">
      <c r="AM19941" s="61"/>
      <c r="AN19941" s="61"/>
      <c r="AO19941" s="171"/>
      <c r="AP19941" s="61"/>
      <c r="AQ19941" s="61"/>
      <c r="AR19941" s="61"/>
      <c r="AS19941" s="61"/>
      <c r="AT19941" s="61"/>
      <c r="AU19941" s="61"/>
      <c r="AV19941" s="61"/>
      <c r="AW19941" s="61"/>
      <c r="AX19941" s="61"/>
      <c r="AY19941" s="61"/>
      <c r="AZ19941" s="61"/>
      <c r="BA19941" s="61"/>
    </row>
    <row r="19942" spans="39:53" x14ac:dyDescent="0.2">
      <c r="AM19942" s="61"/>
      <c r="AN19942" s="61"/>
      <c r="AO19942" s="171"/>
      <c r="AP19942" s="61"/>
      <c r="AQ19942" s="61"/>
      <c r="AR19942" s="61"/>
      <c r="AS19942" s="61"/>
      <c r="AT19942" s="61"/>
      <c r="AU19942" s="61"/>
      <c r="AV19942" s="61"/>
      <c r="AW19942" s="61"/>
      <c r="AX19942" s="61"/>
      <c r="AY19942" s="61"/>
      <c r="AZ19942" s="61"/>
      <c r="BA19942" s="61"/>
    </row>
    <row r="19943" spans="39:53" x14ac:dyDescent="0.2">
      <c r="AM19943" s="61"/>
      <c r="AN19943" s="61"/>
      <c r="AO19943" s="171"/>
      <c r="AP19943" s="61"/>
      <c r="AQ19943" s="61"/>
      <c r="AR19943" s="61"/>
      <c r="AS19943" s="61"/>
      <c r="AT19943" s="61"/>
      <c r="AU19943" s="61"/>
      <c r="AV19943" s="61"/>
      <c r="AW19943" s="61"/>
      <c r="AX19943" s="61"/>
      <c r="AY19943" s="61"/>
      <c r="AZ19943" s="61"/>
      <c r="BA19943" s="61"/>
    </row>
    <row r="19944" spans="39:53" x14ac:dyDescent="0.2">
      <c r="AM19944" s="61"/>
      <c r="AN19944" s="61"/>
      <c r="AO19944" s="171"/>
      <c r="AP19944" s="61"/>
      <c r="AQ19944" s="61"/>
      <c r="AR19944" s="61"/>
      <c r="AS19944" s="61"/>
      <c r="AT19944" s="61"/>
      <c r="AU19944" s="61"/>
      <c r="AV19944" s="61"/>
      <c r="AW19944" s="61"/>
      <c r="AX19944" s="61"/>
      <c r="AY19944" s="61"/>
      <c r="AZ19944" s="61"/>
      <c r="BA19944" s="61"/>
    </row>
    <row r="19945" spans="39:53" x14ac:dyDescent="0.2">
      <c r="AM19945" s="61"/>
      <c r="AN19945" s="61"/>
      <c r="AO19945" s="171"/>
      <c r="AP19945" s="61"/>
      <c r="AQ19945" s="61"/>
      <c r="AR19945" s="61"/>
      <c r="AS19945" s="61"/>
      <c r="AT19945" s="61"/>
      <c r="AU19945" s="61"/>
      <c r="AV19945" s="61"/>
      <c r="AW19945" s="61"/>
      <c r="AX19945" s="61"/>
      <c r="AY19945" s="61"/>
      <c r="AZ19945" s="61"/>
      <c r="BA19945" s="61"/>
    </row>
    <row r="19946" spans="39:53" x14ac:dyDescent="0.2">
      <c r="AM19946" s="61"/>
      <c r="AN19946" s="61"/>
      <c r="AO19946" s="171"/>
      <c r="AP19946" s="61"/>
      <c r="AQ19946" s="61"/>
      <c r="AR19946" s="61"/>
      <c r="AS19946" s="61"/>
      <c r="AT19946" s="61"/>
      <c r="AU19946" s="61"/>
      <c r="AV19946" s="61"/>
      <c r="AW19946" s="61"/>
      <c r="AX19946" s="61"/>
      <c r="AY19946" s="61"/>
      <c r="AZ19946" s="61"/>
      <c r="BA19946" s="61"/>
    </row>
    <row r="19947" spans="39:53" x14ac:dyDescent="0.2">
      <c r="AM19947" s="61"/>
      <c r="AN19947" s="61"/>
      <c r="AO19947" s="171"/>
      <c r="AP19947" s="61"/>
      <c r="AQ19947" s="61"/>
      <c r="AR19947" s="61"/>
      <c r="AS19947" s="61"/>
      <c r="AT19947" s="61"/>
      <c r="AU19947" s="61"/>
      <c r="AV19947" s="61"/>
      <c r="AW19947" s="61"/>
      <c r="AX19947" s="61"/>
      <c r="AY19947" s="61"/>
      <c r="AZ19947" s="61"/>
      <c r="BA19947" s="61"/>
    </row>
    <row r="19948" spans="39:53" x14ac:dyDescent="0.2">
      <c r="AM19948" s="61"/>
      <c r="AN19948" s="61"/>
      <c r="AO19948" s="171"/>
      <c r="AP19948" s="61"/>
      <c r="AQ19948" s="61"/>
      <c r="AR19948" s="61"/>
      <c r="AS19948" s="61"/>
      <c r="AT19948" s="61"/>
      <c r="AU19948" s="61"/>
      <c r="AV19948" s="61"/>
      <c r="AW19948" s="61"/>
      <c r="AX19948" s="61"/>
      <c r="AY19948" s="61"/>
      <c r="AZ19948" s="61"/>
      <c r="BA19948" s="61"/>
    </row>
    <row r="19949" spans="39:53" x14ac:dyDescent="0.2">
      <c r="AM19949" s="61"/>
      <c r="AN19949" s="61"/>
      <c r="AO19949" s="171"/>
      <c r="AP19949" s="61"/>
      <c r="AQ19949" s="61"/>
      <c r="AR19949" s="61"/>
      <c r="AS19949" s="61"/>
      <c r="AT19949" s="61"/>
      <c r="AU19949" s="61"/>
      <c r="AV19949" s="61"/>
      <c r="AW19949" s="61"/>
      <c r="AX19949" s="61"/>
      <c r="AY19949" s="61"/>
      <c r="AZ19949" s="61"/>
      <c r="BA19949" s="61"/>
    </row>
    <row r="19950" spans="39:53" x14ac:dyDescent="0.2">
      <c r="AM19950" s="61"/>
      <c r="AN19950" s="61"/>
      <c r="AO19950" s="171"/>
      <c r="AP19950" s="61"/>
      <c r="AQ19950" s="61"/>
      <c r="AR19950" s="61"/>
      <c r="AS19950" s="61"/>
      <c r="AT19950" s="61"/>
      <c r="AU19950" s="61"/>
      <c r="AV19950" s="61"/>
      <c r="AW19950" s="61"/>
      <c r="AX19950" s="61"/>
      <c r="AY19950" s="61"/>
      <c r="AZ19950" s="61"/>
      <c r="BA19950" s="61"/>
    </row>
    <row r="19951" spans="39:53" x14ac:dyDescent="0.2">
      <c r="AM19951" s="61"/>
      <c r="AN19951" s="61"/>
      <c r="AO19951" s="171"/>
      <c r="AP19951" s="61"/>
      <c r="AQ19951" s="61"/>
      <c r="AR19951" s="61"/>
      <c r="AS19951" s="61"/>
      <c r="AT19951" s="61"/>
      <c r="AU19951" s="61"/>
      <c r="AV19951" s="61"/>
      <c r="AW19951" s="61"/>
      <c r="AX19951" s="61"/>
      <c r="AY19951" s="61"/>
      <c r="AZ19951" s="61"/>
      <c r="BA19951" s="61"/>
    </row>
    <row r="19952" spans="39:53" x14ac:dyDescent="0.2">
      <c r="AM19952" s="61"/>
      <c r="AN19952" s="61"/>
      <c r="AO19952" s="171"/>
      <c r="AP19952" s="61"/>
      <c r="AQ19952" s="61"/>
      <c r="AR19952" s="61"/>
      <c r="AS19952" s="61"/>
      <c r="AT19952" s="61"/>
      <c r="AU19952" s="61"/>
      <c r="AV19952" s="61"/>
      <c r="AW19952" s="61"/>
      <c r="AX19952" s="61"/>
      <c r="AY19952" s="61"/>
      <c r="AZ19952" s="61"/>
      <c r="BA19952" s="61"/>
    </row>
    <row r="19953" spans="39:53" x14ac:dyDescent="0.2">
      <c r="AM19953" s="61"/>
      <c r="AN19953" s="61"/>
      <c r="AO19953" s="171"/>
      <c r="AP19953" s="61"/>
      <c r="AQ19953" s="61"/>
      <c r="AR19953" s="61"/>
      <c r="AS19953" s="61"/>
      <c r="AT19953" s="61"/>
      <c r="AU19953" s="61"/>
      <c r="AV19953" s="61"/>
      <c r="AW19953" s="61"/>
      <c r="AX19953" s="61"/>
      <c r="AY19953" s="61"/>
      <c r="AZ19953" s="61"/>
      <c r="BA19953" s="61"/>
    </row>
    <row r="19954" spans="39:53" x14ac:dyDescent="0.2">
      <c r="AM19954" s="61"/>
      <c r="AN19954" s="61"/>
      <c r="AO19954" s="171"/>
      <c r="AP19954" s="61"/>
      <c r="AQ19954" s="61"/>
      <c r="AR19954" s="61"/>
      <c r="AS19954" s="61"/>
      <c r="AT19954" s="61"/>
      <c r="AU19954" s="61"/>
      <c r="AV19954" s="61"/>
      <c r="AW19954" s="61"/>
      <c r="AX19954" s="61"/>
      <c r="AY19954" s="61"/>
      <c r="AZ19954" s="61"/>
      <c r="BA19954" s="61"/>
    </row>
    <row r="19955" spans="39:53" x14ac:dyDescent="0.2">
      <c r="AM19955" s="61"/>
      <c r="AN19955" s="61"/>
      <c r="AO19955" s="171"/>
      <c r="AP19955" s="61"/>
      <c r="AQ19955" s="61"/>
      <c r="AR19955" s="61"/>
      <c r="AS19955" s="61"/>
      <c r="AT19955" s="61"/>
      <c r="AU19955" s="61"/>
      <c r="AV19955" s="61"/>
      <c r="AW19955" s="61"/>
      <c r="AX19955" s="61"/>
      <c r="AY19955" s="61"/>
      <c r="AZ19955" s="61"/>
      <c r="BA19955" s="61"/>
    </row>
    <row r="19956" spans="39:53" x14ac:dyDescent="0.2">
      <c r="AM19956" s="61"/>
      <c r="AN19956" s="61"/>
      <c r="AO19956" s="171"/>
      <c r="AP19956" s="61"/>
      <c r="AQ19956" s="61"/>
      <c r="AR19956" s="61"/>
      <c r="AS19956" s="61"/>
      <c r="AT19956" s="61"/>
      <c r="AU19956" s="61"/>
      <c r="AV19956" s="61"/>
      <c r="AW19956" s="61"/>
      <c r="AX19956" s="61"/>
      <c r="AY19956" s="61"/>
      <c r="AZ19956" s="61"/>
      <c r="BA19956" s="61"/>
    </row>
    <row r="19957" spans="39:53" x14ac:dyDescent="0.2">
      <c r="AM19957" s="61"/>
      <c r="AN19957" s="61"/>
      <c r="AO19957" s="171"/>
      <c r="AP19957" s="61"/>
      <c r="AQ19957" s="61"/>
      <c r="AR19957" s="61"/>
      <c r="AS19957" s="61"/>
      <c r="AT19957" s="61"/>
      <c r="AU19957" s="61"/>
      <c r="AV19957" s="61"/>
      <c r="AW19957" s="61"/>
      <c r="AX19957" s="61"/>
      <c r="AY19957" s="61"/>
      <c r="AZ19957" s="61"/>
      <c r="BA19957" s="61"/>
    </row>
    <row r="19958" spans="39:53" x14ac:dyDescent="0.2">
      <c r="AM19958" s="61"/>
      <c r="AN19958" s="61"/>
      <c r="AO19958" s="171"/>
      <c r="AP19958" s="61"/>
      <c r="AQ19958" s="61"/>
      <c r="AR19958" s="61"/>
      <c r="AS19958" s="61"/>
      <c r="AT19958" s="61"/>
      <c r="AU19958" s="61"/>
      <c r="AV19958" s="61"/>
      <c r="AW19958" s="61"/>
      <c r="AX19958" s="61"/>
      <c r="AY19958" s="61"/>
      <c r="AZ19958" s="61"/>
      <c r="BA19958" s="61"/>
    </row>
    <row r="19959" spans="39:53" x14ac:dyDescent="0.2">
      <c r="AM19959" s="61"/>
      <c r="AN19959" s="61"/>
      <c r="AO19959" s="171"/>
      <c r="AP19959" s="61"/>
      <c r="AQ19959" s="61"/>
      <c r="AR19959" s="61"/>
      <c r="AS19959" s="61"/>
      <c r="AT19959" s="61"/>
      <c r="AU19959" s="61"/>
      <c r="AV19959" s="61"/>
      <c r="AW19959" s="61"/>
      <c r="AX19959" s="61"/>
      <c r="AY19959" s="61"/>
      <c r="AZ19959" s="61"/>
      <c r="BA19959" s="61"/>
    </row>
    <row r="19960" spans="39:53" x14ac:dyDescent="0.2">
      <c r="AM19960" s="61"/>
      <c r="AN19960" s="61"/>
      <c r="AO19960" s="171"/>
      <c r="AP19960" s="61"/>
      <c r="AQ19960" s="61"/>
      <c r="AR19960" s="61"/>
      <c r="AS19960" s="61"/>
      <c r="AT19960" s="61"/>
      <c r="AU19960" s="61"/>
      <c r="AV19960" s="61"/>
      <c r="AW19960" s="61"/>
      <c r="AX19960" s="61"/>
      <c r="AY19960" s="61"/>
      <c r="AZ19960" s="61"/>
      <c r="BA19960" s="61"/>
    </row>
    <row r="19961" spans="39:53" x14ac:dyDescent="0.2">
      <c r="AM19961" s="61"/>
      <c r="AN19961" s="61"/>
      <c r="AO19961" s="171"/>
      <c r="AP19961" s="61"/>
      <c r="AQ19961" s="61"/>
      <c r="AR19961" s="61"/>
      <c r="AS19961" s="61"/>
      <c r="AT19961" s="61"/>
      <c r="AU19961" s="61"/>
      <c r="AV19961" s="61"/>
      <c r="AW19961" s="61"/>
      <c r="AX19961" s="61"/>
      <c r="AY19961" s="61"/>
      <c r="AZ19961" s="61"/>
      <c r="BA19961" s="61"/>
    </row>
    <row r="19962" spans="39:53" x14ac:dyDescent="0.2">
      <c r="AM19962" s="61"/>
      <c r="AN19962" s="61"/>
      <c r="AO19962" s="171"/>
      <c r="AP19962" s="61"/>
      <c r="AQ19962" s="61"/>
      <c r="AR19962" s="61"/>
      <c r="AS19962" s="61"/>
      <c r="AT19962" s="61"/>
      <c r="AU19962" s="61"/>
      <c r="AV19962" s="61"/>
      <c r="AW19962" s="61"/>
      <c r="AX19962" s="61"/>
      <c r="AY19962" s="61"/>
      <c r="AZ19962" s="61"/>
      <c r="BA19962" s="61"/>
    </row>
    <row r="19963" spans="39:53" x14ac:dyDescent="0.2">
      <c r="AM19963" s="61"/>
      <c r="AN19963" s="61"/>
      <c r="AO19963" s="171"/>
      <c r="AP19963" s="61"/>
      <c r="AQ19963" s="61"/>
      <c r="AR19963" s="61"/>
      <c r="AS19963" s="61"/>
      <c r="AT19963" s="61"/>
      <c r="AU19963" s="61"/>
      <c r="AV19963" s="61"/>
      <c r="AW19963" s="61"/>
      <c r="AX19963" s="61"/>
      <c r="AY19963" s="61"/>
      <c r="AZ19963" s="61"/>
      <c r="BA19963" s="61"/>
    </row>
    <row r="19964" spans="39:53" x14ac:dyDescent="0.2">
      <c r="AM19964" s="61"/>
      <c r="AN19964" s="61"/>
      <c r="AO19964" s="171"/>
      <c r="AP19964" s="61"/>
      <c r="AQ19964" s="61"/>
      <c r="AR19964" s="61"/>
      <c r="AS19964" s="61"/>
      <c r="AT19964" s="61"/>
      <c r="AU19964" s="61"/>
      <c r="AV19964" s="61"/>
      <c r="AW19964" s="61"/>
      <c r="AX19964" s="61"/>
      <c r="AY19964" s="61"/>
      <c r="AZ19964" s="61"/>
      <c r="BA19964" s="61"/>
    </row>
    <row r="19965" spans="39:53" x14ac:dyDescent="0.2">
      <c r="AM19965" s="61"/>
      <c r="AN19965" s="61"/>
      <c r="AO19965" s="171"/>
      <c r="AP19965" s="61"/>
      <c r="AQ19965" s="61"/>
      <c r="AR19965" s="61"/>
      <c r="AS19965" s="61"/>
      <c r="AT19965" s="61"/>
      <c r="AU19965" s="61"/>
      <c r="AV19965" s="61"/>
      <c r="AW19965" s="61"/>
      <c r="AX19965" s="61"/>
      <c r="AY19965" s="61"/>
      <c r="AZ19965" s="61"/>
      <c r="BA19965" s="61"/>
    </row>
    <row r="19966" spans="39:53" x14ac:dyDescent="0.2">
      <c r="AM19966" s="61"/>
      <c r="AN19966" s="61"/>
      <c r="AO19966" s="171"/>
      <c r="AP19966" s="61"/>
      <c r="AQ19966" s="61"/>
      <c r="AR19966" s="61"/>
      <c r="AS19966" s="61"/>
      <c r="AT19966" s="61"/>
      <c r="AU19966" s="61"/>
      <c r="AV19966" s="61"/>
      <c r="AW19966" s="61"/>
      <c r="AX19966" s="61"/>
      <c r="AY19966" s="61"/>
      <c r="AZ19966" s="61"/>
      <c r="BA19966" s="61"/>
    </row>
    <row r="19967" spans="39:53" x14ac:dyDescent="0.2">
      <c r="AM19967" s="61"/>
      <c r="AN19967" s="61"/>
      <c r="AO19967" s="171"/>
      <c r="AP19967" s="61"/>
      <c r="AQ19967" s="61"/>
      <c r="AR19967" s="61"/>
      <c r="AS19967" s="61"/>
      <c r="AT19967" s="61"/>
      <c r="AU19967" s="61"/>
      <c r="AV19967" s="61"/>
      <c r="AW19967" s="61"/>
      <c r="AX19967" s="61"/>
      <c r="AY19967" s="61"/>
      <c r="AZ19967" s="61"/>
      <c r="BA19967" s="61"/>
    </row>
    <row r="19968" spans="39:53" x14ac:dyDescent="0.2">
      <c r="AM19968" s="61"/>
      <c r="AN19968" s="61"/>
      <c r="AO19968" s="171"/>
      <c r="AP19968" s="61"/>
      <c r="AQ19968" s="61"/>
      <c r="AR19968" s="61"/>
      <c r="AS19968" s="61"/>
      <c r="AT19968" s="61"/>
      <c r="AU19968" s="61"/>
      <c r="AV19968" s="61"/>
      <c r="AW19968" s="61"/>
      <c r="AX19968" s="61"/>
      <c r="AY19968" s="61"/>
      <c r="AZ19968" s="61"/>
      <c r="BA19968" s="61"/>
    </row>
    <row r="19969" spans="39:53" x14ac:dyDescent="0.2">
      <c r="AM19969" s="61"/>
      <c r="AN19969" s="61"/>
      <c r="AO19969" s="171"/>
      <c r="AP19969" s="61"/>
      <c r="AQ19969" s="61"/>
      <c r="AR19969" s="61"/>
      <c r="AS19969" s="61"/>
      <c r="AT19969" s="61"/>
      <c r="AU19969" s="61"/>
      <c r="AV19969" s="61"/>
      <c r="AW19969" s="61"/>
      <c r="AX19969" s="61"/>
      <c r="AY19969" s="61"/>
      <c r="AZ19969" s="61"/>
      <c r="BA19969" s="61"/>
    </row>
    <row r="19970" spans="39:53" x14ac:dyDescent="0.2">
      <c r="AM19970" s="61"/>
      <c r="AN19970" s="61"/>
      <c r="AO19970" s="171"/>
      <c r="AP19970" s="61"/>
      <c r="AQ19970" s="61"/>
      <c r="AR19970" s="61"/>
      <c r="AS19970" s="61"/>
      <c r="AT19970" s="61"/>
      <c r="AU19970" s="61"/>
      <c r="AV19970" s="61"/>
      <c r="AW19970" s="61"/>
      <c r="AX19970" s="61"/>
      <c r="AY19970" s="61"/>
      <c r="AZ19970" s="61"/>
      <c r="BA19970" s="61"/>
    </row>
    <row r="19971" spans="39:53" x14ac:dyDescent="0.2">
      <c r="AM19971" s="61"/>
      <c r="AN19971" s="61"/>
      <c r="AO19971" s="171"/>
      <c r="AP19971" s="61"/>
      <c r="AQ19971" s="61"/>
      <c r="AR19971" s="61"/>
      <c r="AS19971" s="61"/>
      <c r="AT19971" s="61"/>
      <c r="AU19971" s="61"/>
      <c r="AV19971" s="61"/>
      <c r="AW19971" s="61"/>
      <c r="AX19971" s="61"/>
      <c r="AY19971" s="61"/>
      <c r="AZ19971" s="61"/>
      <c r="BA19971" s="61"/>
    </row>
    <row r="19972" spans="39:53" x14ac:dyDescent="0.2">
      <c r="AM19972" s="61"/>
      <c r="AN19972" s="61"/>
      <c r="AO19972" s="171"/>
      <c r="AP19972" s="61"/>
      <c r="AQ19972" s="61"/>
      <c r="AR19972" s="61"/>
      <c r="AS19972" s="61"/>
      <c r="AT19972" s="61"/>
      <c r="AU19972" s="61"/>
      <c r="AV19972" s="61"/>
      <c r="AW19972" s="61"/>
      <c r="AX19972" s="61"/>
      <c r="AY19972" s="61"/>
      <c r="AZ19972" s="61"/>
      <c r="BA19972" s="61"/>
    </row>
    <row r="19973" spans="39:53" x14ac:dyDescent="0.2">
      <c r="AM19973" s="61"/>
      <c r="AN19973" s="61"/>
      <c r="AO19973" s="171"/>
      <c r="AP19973" s="61"/>
      <c r="AQ19973" s="61"/>
      <c r="AR19973" s="61"/>
      <c r="AS19973" s="61"/>
      <c r="AT19973" s="61"/>
      <c r="AU19973" s="61"/>
      <c r="AV19973" s="61"/>
      <c r="AW19973" s="61"/>
      <c r="AX19973" s="61"/>
      <c r="AY19973" s="61"/>
      <c r="AZ19973" s="61"/>
      <c r="BA19973" s="61"/>
    </row>
    <row r="19974" spans="39:53" x14ac:dyDescent="0.2">
      <c r="AM19974" s="61"/>
      <c r="AN19974" s="61"/>
      <c r="AO19974" s="171"/>
      <c r="AP19974" s="61"/>
      <c r="AQ19974" s="61"/>
      <c r="AR19974" s="61"/>
      <c r="AS19974" s="61"/>
      <c r="AT19974" s="61"/>
      <c r="AU19974" s="61"/>
      <c r="AV19974" s="61"/>
      <c r="AW19974" s="61"/>
      <c r="AX19974" s="61"/>
      <c r="AY19974" s="61"/>
      <c r="AZ19974" s="61"/>
      <c r="BA19974" s="61"/>
    </row>
    <row r="19975" spans="39:53" x14ac:dyDescent="0.2">
      <c r="AM19975" s="61"/>
      <c r="AN19975" s="61"/>
      <c r="AO19975" s="171"/>
      <c r="AP19975" s="61"/>
      <c r="AQ19975" s="61"/>
      <c r="AR19975" s="61"/>
      <c r="AS19975" s="61"/>
      <c r="AT19975" s="61"/>
      <c r="AU19975" s="61"/>
      <c r="AV19975" s="61"/>
      <c r="AW19975" s="61"/>
      <c r="AX19975" s="61"/>
      <c r="AY19975" s="61"/>
      <c r="AZ19975" s="61"/>
      <c r="BA19975" s="61"/>
    </row>
    <row r="19976" spans="39:53" x14ac:dyDescent="0.2">
      <c r="AM19976" s="61"/>
      <c r="AN19976" s="61"/>
      <c r="AO19976" s="171"/>
      <c r="AP19976" s="61"/>
      <c r="AQ19976" s="61"/>
      <c r="AR19976" s="61"/>
      <c r="AS19976" s="61"/>
      <c r="AT19976" s="61"/>
      <c r="AU19976" s="61"/>
      <c r="AV19976" s="61"/>
      <c r="AW19976" s="61"/>
      <c r="AX19976" s="61"/>
      <c r="AY19976" s="61"/>
      <c r="AZ19976" s="61"/>
      <c r="BA19976" s="61"/>
    </row>
    <row r="19977" spans="39:53" x14ac:dyDescent="0.2">
      <c r="AM19977" s="61"/>
      <c r="AN19977" s="61"/>
      <c r="AO19977" s="171"/>
      <c r="AP19977" s="61"/>
      <c r="AQ19977" s="61"/>
      <c r="AR19977" s="61"/>
      <c r="AS19977" s="61"/>
      <c r="AT19977" s="61"/>
      <c r="AU19977" s="61"/>
      <c r="AV19977" s="61"/>
      <c r="AW19977" s="61"/>
      <c r="AX19977" s="61"/>
      <c r="AY19977" s="61"/>
      <c r="AZ19977" s="61"/>
      <c r="BA19977" s="61"/>
    </row>
    <row r="19978" spans="39:53" x14ac:dyDescent="0.2">
      <c r="AM19978" s="61"/>
      <c r="AN19978" s="61"/>
      <c r="AO19978" s="171"/>
      <c r="AP19978" s="61"/>
      <c r="AQ19978" s="61"/>
      <c r="AR19978" s="61"/>
      <c r="AS19978" s="61"/>
      <c r="AT19978" s="61"/>
      <c r="AU19978" s="61"/>
      <c r="AV19978" s="61"/>
      <c r="AW19978" s="61"/>
      <c r="AX19978" s="61"/>
      <c r="AY19978" s="61"/>
      <c r="AZ19978" s="61"/>
      <c r="BA19978" s="61"/>
    </row>
    <row r="19979" spans="39:53" x14ac:dyDescent="0.2">
      <c r="AM19979" s="61"/>
      <c r="AN19979" s="61"/>
      <c r="AO19979" s="171"/>
      <c r="AP19979" s="61"/>
      <c r="AQ19979" s="61"/>
      <c r="AR19979" s="61"/>
      <c r="AS19979" s="61"/>
      <c r="AT19979" s="61"/>
      <c r="AU19979" s="61"/>
      <c r="AV19979" s="61"/>
      <c r="AW19979" s="61"/>
      <c r="AX19979" s="61"/>
      <c r="AY19979" s="61"/>
      <c r="AZ19979" s="61"/>
      <c r="BA19979" s="61"/>
    </row>
    <row r="19980" spans="39:53" x14ac:dyDescent="0.2">
      <c r="AM19980" s="61"/>
      <c r="AN19980" s="61"/>
      <c r="AO19980" s="171"/>
      <c r="AP19980" s="61"/>
      <c r="AQ19980" s="61"/>
      <c r="AR19980" s="61"/>
      <c r="AS19980" s="61"/>
      <c r="AT19980" s="61"/>
      <c r="AU19980" s="61"/>
      <c r="AV19980" s="61"/>
      <c r="AW19980" s="61"/>
      <c r="AX19980" s="61"/>
      <c r="AY19980" s="61"/>
      <c r="AZ19980" s="61"/>
      <c r="BA19980" s="61"/>
    </row>
    <row r="19981" spans="39:53" x14ac:dyDescent="0.2">
      <c r="AM19981" s="61"/>
      <c r="AN19981" s="61"/>
      <c r="AO19981" s="171"/>
      <c r="AP19981" s="61"/>
      <c r="AQ19981" s="61"/>
      <c r="AR19981" s="61"/>
      <c r="AS19981" s="61"/>
      <c r="AT19981" s="61"/>
      <c r="AU19981" s="61"/>
      <c r="AV19981" s="61"/>
      <c r="AW19981" s="61"/>
      <c r="AX19981" s="61"/>
      <c r="AY19981" s="61"/>
      <c r="AZ19981" s="61"/>
      <c r="BA19981" s="61"/>
    </row>
    <row r="19982" spans="39:53" x14ac:dyDescent="0.2">
      <c r="AM19982" s="61"/>
      <c r="AN19982" s="61"/>
      <c r="AO19982" s="171"/>
      <c r="AP19982" s="61"/>
      <c r="AQ19982" s="61"/>
      <c r="AR19982" s="61"/>
      <c r="AS19982" s="61"/>
      <c r="AT19982" s="61"/>
      <c r="AU19982" s="61"/>
      <c r="AV19982" s="61"/>
      <c r="AW19982" s="61"/>
      <c r="AX19982" s="61"/>
      <c r="AY19982" s="61"/>
      <c r="AZ19982" s="61"/>
      <c r="BA19982" s="61"/>
    </row>
    <row r="19983" spans="39:53" x14ac:dyDescent="0.2">
      <c r="AM19983" s="61"/>
      <c r="AN19983" s="61"/>
      <c r="AO19983" s="171"/>
      <c r="AP19983" s="61"/>
      <c r="AQ19983" s="61"/>
      <c r="AR19983" s="61"/>
      <c r="AS19983" s="61"/>
      <c r="AT19983" s="61"/>
      <c r="AU19983" s="61"/>
      <c r="AV19983" s="61"/>
      <c r="AW19983" s="61"/>
      <c r="AX19983" s="61"/>
      <c r="AY19983" s="61"/>
      <c r="AZ19983" s="61"/>
      <c r="BA19983" s="61"/>
    </row>
    <row r="19984" spans="39:53" x14ac:dyDescent="0.2">
      <c r="AM19984" s="61"/>
      <c r="AN19984" s="61"/>
      <c r="AO19984" s="171"/>
      <c r="AP19984" s="61"/>
      <c r="AQ19984" s="61"/>
      <c r="AR19984" s="61"/>
      <c r="AS19984" s="61"/>
      <c r="AT19984" s="61"/>
      <c r="AU19984" s="61"/>
      <c r="AV19984" s="61"/>
      <c r="AW19984" s="61"/>
      <c r="AX19984" s="61"/>
      <c r="AY19984" s="61"/>
      <c r="AZ19984" s="61"/>
      <c r="BA19984" s="61"/>
    </row>
    <row r="19985" spans="39:53" x14ac:dyDescent="0.2">
      <c r="AM19985" s="61"/>
      <c r="AN19985" s="61"/>
      <c r="AO19985" s="171"/>
      <c r="AP19985" s="61"/>
      <c r="AQ19985" s="61"/>
      <c r="AR19985" s="61"/>
      <c r="AS19985" s="61"/>
      <c r="AT19985" s="61"/>
      <c r="AU19985" s="61"/>
      <c r="AV19985" s="61"/>
      <c r="AW19985" s="61"/>
      <c r="AX19985" s="61"/>
      <c r="AY19985" s="61"/>
      <c r="AZ19985" s="61"/>
      <c r="BA19985" s="61"/>
    </row>
    <row r="19986" spans="39:53" x14ac:dyDescent="0.2">
      <c r="AM19986" s="61"/>
      <c r="AN19986" s="61"/>
      <c r="AO19986" s="171"/>
      <c r="AP19986" s="61"/>
      <c r="AQ19986" s="61"/>
      <c r="AR19986" s="61"/>
      <c r="AS19986" s="61"/>
      <c r="AT19986" s="61"/>
      <c r="AU19986" s="61"/>
      <c r="AV19986" s="61"/>
      <c r="AW19986" s="61"/>
      <c r="AX19986" s="61"/>
      <c r="AY19986" s="61"/>
      <c r="AZ19986" s="61"/>
      <c r="BA19986" s="61"/>
    </row>
    <row r="19987" spans="39:53" x14ac:dyDescent="0.2">
      <c r="AM19987" s="61"/>
      <c r="AN19987" s="61"/>
      <c r="AO19987" s="171"/>
      <c r="AP19987" s="61"/>
      <c r="AQ19987" s="61"/>
      <c r="AR19987" s="61"/>
      <c r="AS19987" s="61"/>
      <c r="AT19987" s="61"/>
      <c r="AU19987" s="61"/>
      <c r="AV19987" s="61"/>
      <c r="AW19987" s="61"/>
      <c r="AX19987" s="61"/>
      <c r="AY19987" s="61"/>
      <c r="AZ19987" s="61"/>
      <c r="BA19987" s="61"/>
    </row>
    <row r="19988" spans="39:53" x14ac:dyDescent="0.2">
      <c r="AM19988" s="61"/>
      <c r="AN19988" s="61"/>
      <c r="AO19988" s="171"/>
      <c r="AP19988" s="61"/>
      <c r="AQ19988" s="61"/>
      <c r="AR19988" s="61"/>
      <c r="AS19988" s="61"/>
      <c r="AT19988" s="61"/>
      <c r="AU19988" s="61"/>
      <c r="AV19988" s="61"/>
      <c r="AW19988" s="61"/>
      <c r="AX19988" s="61"/>
      <c r="AY19988" s="61"/>
      <c r="AZ19988" s="61"/>
      <c r="BA19988" s="61"/>
    </row>
    <row r="19989" spans="39:53" x14ac:dyDescent="0.2">
      <c r="AM19989" s="61"/>
      <c r="AN19989" s="61"/>
      <c r="AO19989" s="171"/>
      <c r="AP19989" s="61"/>
      <c r="AQ19989" s="61"/>
      <c r="AR19989" s="61"/>
      <c r="AS19989" s="61"/>
      <c r="AT19989" s="61"/>
      <c r="AU19989" s="61"/>
      <c r="AV19989" s="61"/>
      <c r="AW19989" s="61"/>
      <c r="AX19989" s="61"/>
      <c r="AY19989" s="61"/>
      <c r="AZ19989" s="61"/>
      <c r="BA19989" s="61"/>
    </row>
    <row r="19990" spans="39:53" x14ac:dyDescent="0.2">
      <c r="AM19990" s="61"/>
      <c r="AN19990" s="61"/>
      <c r="AO19990" s="171"/>
      <c r="AP19990" s="61"/>
      <c r="AQ19990" s="61"/>
      <c r="AR19990" s="61"/>
      <c r="AS19990" s="61"/>
      <c r="AT19990" s="61"/>
      <c r="AU19990" s="61"/>
      <c r="AV19990" s="61"/>
      <c r="AW19990" s="61"/>
      <c r="AX19990" s="61"/>
      <c r="AY19990" s="61"/>
      <c r="AZ19990" s="61"/>
      <c r="BA19990" s="61"/>
    </row>
    <row r="19991" spans="39:53" x14ac:dyDescent="0.2">
      <c r="AM19991" s="61"/>
      <c r="AN19991" s="61"/>
      <c r="AO19991" s="171"/>
      <c r="AP19991" s="61"/>
      <c r="AQ19991" s="61"/>
      <c r="AR19991" s="61"/>
      <c r="AS19991" s="61"/>
      <c r="AT19991" s="61"/>
      <c r="AU19991" s="61"/>
      <c r="AV19991" s="61"/>
      <c r="AW19991" s="61"/>
      <c r="AX19991" s="61"/>
      <c r="AY19991" s="61"/>
      <c r="AZ19991" s="61"/>
      <c r="BA19991" s="61"/>
    </row>
    <row r="19992" spans="39:53" x14ac:dyDescent="0.2">
      <c r="AM19992" s="61"/>
      <c r="AN19992" s="61"/>
      <c r="AO19992" s="171"/>
      <c r="AP19992" s="61"/>
      <c r="AQ19992" s="61"/>
      <c r="AR19992" s="61"/>
      <c r="AS19992" s="61"/>
      <c r="AT19992" s="61"/>
      <c r="AU19992" s="61"/>
      <c r="AV19992" s="61"/>
      <c r="AW19992" s="61"/>
      <c r="AX19992" s="61"/>
      <c r="AY19992" s="61"/>
      <c r="AZ19992" s="61"/>
      <c r="BA19992" s="61"/>
    </row>
    <row r="19993" spans="39:53" x14ac:dyDescent="0.2">
      <c r="AM19993" s="61"/>
      <c r="AN19993" s="61"/>
      <c r="AO19993" s="171"/>
      <c r="AP19993" s="61"/>
      <c r="AQ19993" s="61"/>
      <c r="AR19993" s="61"/>
      <c r="AS19993" s="61"/>
      <c r="AT19993" s="61"/>
      <c r="AU19993" s="61"/>
      <c r="AV19993" s="61"/>
      <c r="AW19993" s="61"/>
      <c r="AX19993" s="61"/>
      <c r="AY19993" s="61"/>
      <c r="AZ19993" s="61"/>
      <c r="BA19993" s="61"/>
    </row>
    <row r="19994" spans="39:53" x14ac:dyDescent="0.2">
      <c r="AM19994" s="61"/>
      <c r="AN19994" s="61"/>
      <c r="AO19994" s="171"/>
      <c r="AP19994" s="61"/>
      <c r="AQ19994" s="61"/>
      <c r="AR19994" s="61"/>
      <c r="AS19994" s="61"/>
      <c r="AT19994" s="61"/>
      <c r="AU19994" s="61"/>
      <c r="AV19994" s="61"/>
      <c r="AW19994" s="61"/>
      <c r="AX19994" s="61"/>
      <c r="AY19994" s="61"/>
      <c r="AZ19994" s="61"/>
      <c r="BA19994" s="61"/>
    </row>
    <row r="19995" spans="39:53" x14ac:dyDescent="0.2">
      <c r="AM19995" s="61"/>
      <c r="AN19995" s="61"/>
      <c r="AO19995" s="171"/>
      <c r="AP19995" s="61"/>
      <c r="AQ19995" s="61"/>
      <c r="AR19995" s="61"/>
      <c r="AS19995" s="61"/>
      <c r="AT19995" s="61"/>
      <c r="AU19995" s="61"/>
      <c r="AV19995" s="61"/>
      <c r="AW19995" s="61"/>
      <c r="AX19995" s="61"/>
      <c r="AY19995" s="61"/>
      <c r="AZ19995" s="61"/>
      <c r="BA19995" s="61"/>
    </row>
    <row r="19996" spans="39:53" x14ac:dyDescent="0.2">
      <c r="AM19996" s="61"/>
      <c r="AN19996" s="61"/>
      <c r="AO19996" s="171"/>
      <c r="AP19996" s="61"/>
      <c r="AQ19996" s="61"/>
      <c r="AR19996" s="61"/>
      <c r="AS19996" s="61"/>
      <c r="AT19996" s="61"/>
      <c r="AU19996" s="61"/>
      <c r="AV19996" s="61"/>
      <c r="AW19996" s="61"/>
      <c r="AX19996" s="61"/>
      <c r="AY19996" s="61"/>
      <c r="AZ19996" s="61"/>
      <c r="BA19996" s="61"/>
    </row>
    <row r="19997" spans="39:53" x14ac:dyDescent="0.2">
      <c r="AM19997" s="61"/>
      <c r="AN19997" s="61"/>
      <c r="AO19997" s="171"/>
      <c r="AP19997" s="61"/>
      <c r="AQ19997" s="61"/>
      <c r="AR19997" s="61"/>
      <c r="AS19997" s="61"/>
      <c r="AT19997" s="61"/>
      <c r="AU19997" s="61"/>
      <c r="AV19997" s="61"/>
      <c r="AW19997" s="61"/>
      <c r="AX19997" s="61"/>
      <c r="AY19997" s="61"/>
      <c r="AZ19997" s="61"/>
      <c r="BA19997" s="61"/>
    </row>
    <row r="19998" spans="39:53" x14ac:dyDescent="0.2">
      <c r="AM19998" s="61"/>
      <c r="AN19998" s="61"/>
      <c r="AO19998" s="171"/>
      <c r="AP19998" s="61"/>
      <c r="AQ19998" s="61"/>
      <c r="AR19998" s="61"/>
      <c r="AS19998" s="61"/>
      <c r="AT19998" s="61"/>
      <c r="AU19998" s="61"/>
      <c r="AV19998" s="61"/>
      <c r="AW19998" s="61"/>
      <c r="AX19998" s="61"/>
      <c r="AY19998" s="61"/>
      <c r="AZ19998" s="61"/>
      <c r="BA19998" s="61"/>
    </row>
    <row r="19999" spans="39:53" x14ac:dyDescent="0.2">
      <c r="AM19999" s="61"/>
      <c r="AN19999" s="61"/>
      <c r="AO19999" s="171"/>
      <c r="AP19999" s="61"/>
      <c r="AQ19999" s="61"/>
      <c r="AR19999" s="61"/>
      <c r="AS19999" s="61"/>
      <c r="AT19999" s="61"/>
      <c r="AU19999" s="61"/>
      <c r="AV19999" s="61"/>
      <c r="AW19999" s="61"/>
      <c r="AX19999" s="61"/>
      <c r="AY19999" s="61"/>
      <c r="AZ19999" s="61"/>
      <c r="BA19999" s="61"/>
    </row>
    <row r="20000" spans="39:53" x14ac:dyDescent="0.2">
      <c r="AM20000" s="61"/>
      <c r="AN20000" s="61"/>
      <c r="AO20000" s="171"/>
      <c r="AP20000" s="61"/>
      <c r="AQ20000" s="61"/>
      <c r="AR20000" s="61"/>
      <c r="AS20000" s="61"/>
      <c r="AT20000" s="61"/>
      <c r="AU20000" s="61"/>
      <c r="AV20000" s="61"/>
      <c r="AW20000" s="61"/>
      <c r="AX20000" s="61"/>
      <c r="AY20000" s="61"/>
      <c r="AZ20000" s="61"/>
      <c r="BA20000" s="61"/>
    </row>
  </sheetData>
  <dataConsolidate>
    <dataRefs count="1">
      <dataRef ref="G5:AD319" r:id="rId1"/>
    </dataRefs>
  </dataConsolidate>
  <printOptions gridLines="1" gridLinesSet="0"/>
  <pageMargins left="0.75" right="0.75" top="1" bottom="1" header="0.5" footer="0.5"/>
  <pageSetup paperSize="9" orientation="portrait" r:id="rId2"/>
  <headerFooter alignWithMargins="0">
    <oddHeader>&amp;A</oddHeader>
    <oddFooter>Page &amp;P</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4097" r:id="rId5" name="Button 1">
              <controlPr defaultSize="0" print="0" autoFill="0" autoLine="0" autoPict="0" macro="[0]!Macros.Data_View">
                <anchor moveWithCells="1" sizeWithCells="1">
                  <from>
                    <xdr:col>0</xdr:col>
                    <xdr:colOff>0</xdr:colOff>
                    <xdr:row>0</xdr:row>
                    <xdr:rowOff>38100</xdr:rowOff>
                  </from>
                  <to>
                    <xdr:col>0</xdr:col>
                    <xdr:colOff>0</xdr:colOff>
                    <xdr:row>0</xdr:row>
                    <xdr:rowOff>57150</xdr:rowOff>
                  </to>
                </anchor>
              </controlPr>
            </control>
          </mc:Choice>
        </mc:AlternateContent>
        <mc:AlternateContent xmlns:mc="http://schemas.openxmlformats.org/markup-compatibility/2006">
          <mc:Choice Requires="x14">
            <control shapeId="4098" r:id="rId6" name="Button 2">
              <controlPr defaultSize="0" print="0" autoFill="0" autoLine="0" autoPict="0" macro="[0]!Macros.Source_View">
                <anchor moveWithCells="1" sizeWithCells="1">
                  <from>
                    <xdr:col>5</xdr:col>
                    <xdr:colOff>971550</xdr:colOff>
                    <xdr:row>0</xdr:row>
                    <xdr:rowOff>28575</xdr:rowOff>
                  </from>
                  <to>
                    <xdr:col>5</xdr:col>
                    <xdr:colOff>2000250</xdr:colOff>
                    <xdr:row>0</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Data-Q</vt:lpstr>
      <vt:lpstr>Data-A</vt:lpstr>
      <vt:lpstr>IV</vt:lpstr>
      <vt:lpstr>IV (2)</vt:lpstr>
      <vt:lpstr>Sheet1</vt:lpstr>
      <vt:lpstr>'IV (2)'!Temp</vt:lpstr>
      <vt:lpstr>Temp</vt:lpstr>
      <vt:lpstr>'IV (2)'!Working</vt:lpstr>
      <vt:lpstr>Working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Pearce</dc:creator>
  <cp:lastModifiedBy>Rajib Kumar De</cp:lastModifiedBy>
  <dcterms:created xsi:type="dcterms:W3CDTF">1999-10-22T11:38:02Z</dcterms:created>
  <dcterms:modified xsi:type="dcterms:W3CDTF">2021-09-11T18:25:03Z</dcterms:modified>
</cp:coreProperties>
</file>